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D:\Rommel Daniel Cuba Calle\Escritorio\FORMULARIO 9\2025\2. Febrero 2025\"/>
    </mc:Choice>
  </mc:AlternateContent>
  <xr:revisionPtr revIDLastSave="0" documentId="13_ncr:1_{320C5D8C-53E6-48C8-83BA-57EC94B48631}" xr6:coauthVersionLast="47" xr6:coauthVersionMax="47" xr10:uidLastSave="{00000000-0000-0000-0000-000000000000}"/>
  <bookViews>
    <workbookView xWindow="-120" yWindow="-120" windowWidth="29040" windowHeight="15840" tabRatio="693" firstSheet="4" activeTab="4" xr2:uid="{00000000-000D-0000-FFFF-FFFF00000000}"/>
  </bookViews>
  <sheets>
    <sheet name="Contactos" sheetId="34" state="hidden" r:id="rId1"/>
    <sheet name="bd_lista" sheetId="32" state="hidden" r:id="rId2"/>
    <sheet name="CUADRO" sheetId="31" state="hidden" r:id="rId3"/>
    <sheet name="Hoja de Trabajo para listado" sheetId="30" state="hidden" r:id="rId4"/>
    <sheet name="R1.02 (ex FORM. 9)" sheetId="3" r:id="rId5"/>
    <sheet name="RESUMEN" sheetId="8" state="hidden" r:id="rId6"/>
    <sheet name="CONCEPTOS" sheetId="24" r:id="rId7"/>
    <sheet name="CUT MN" sheetId="25" r:id="rId8"/>
    <sheet name="CUT ME" sheetId="26" r:id="rId9"/>
    <sheet name="TRL MN" sheetId="29" r:id="rId10"/>
    <sheet name="TRL ME" sheetId="20" r:id="rId11"/>
    <sheet name="CDI" sheetId="21" r:id="rId12"/>
    <sheet name="TCR MN" sheetId="27" r:id="rId13"/>
    <sheet name="TCR ME" sheetId="28" r:id="rId14"/>
    <sheet name="TFD MN" sheetId="35" r:id="rId15"/>
    <sheet name="TFD ME" sheetId="36" r:id="rId16"/>
    <sheet name="CVD_AUTO" sheetId="33" r:id="rId17"/>
  </sheets>
  <externalReferences>
    <externalReference r:id="rId18"/>
    <externalReference r:id="rId19"/>
    <externalReference r:id="rId20"/>
    <externalReference r:id="rId21"/>
  </externalReferences>
  <definedNames>
    <definedName name="_xlnm._FilterDatabase" localSheetId="1" hidden="1">bd_lista!$A$2:$E$591</definedName>
    <definedName name="_xlnm._FilterDatabase" localSheetId="11" hidden="1">CDI!$A$7:$H$74</definedName>
    <definedName name="_xlnm._FilterDatabase" localSheetId="0" hidden="1">Contactos!$A$3:$E$536</definedName>
    <definedName name="_xlnm._FilterDatabase" localSheetId="2" hidden="1">CUADRO!$A$5:$AA$1179</definedName>
    <definedName name="_xlnm._FilterDatabase" localSheetId="8" hidden="1">'CUT ME'!$A$7:$T$132</definedName>
    <definedName name="_xlnm._FilterDatabase" localSheetId="7" hidden="1">'CUT MN'!$A$7:$T$1690</definedName>
    <definedName name="_xlnm._FilterDatabase" localSheetId="16" hidden="1">CVD_AUTO!$A$6:$J$91</definedName>
    <definedName name="_xlnm._FilterDatabase" localSheetId="5" hidden="1">RESUMEN!$A$10:$AQ$600</definedName>
    <definedName name="_xlnm._FilterDatabase" localSheetId="13" hidden="1">'TCR ME'!$A$6:$F$6</definedName>
    <definedName name="_xlnm._FilterDatabase" localSheetId="12" hidden="1">'TCR MN'!$A$6:$F$58</definedName>
    <definedName name="_xlnm._FilterDatabase" localSheetId="15" hidden="1">'TFD ME'!$A$6:$F$6</definedName>
    <definedName name="_xlnm._FilterDatabase" localSheetId="14" hidden="1">'TFD MN'!$A$6:$F$10</definedName>
    <definedName name="_xlnm._FilterDatabase" localSheetId="10" hidden="1">'TRL ME'!$A$7:$P$9</definedName>
    <definedName name="_xlnm._FilterDatabase" localSheetId="9" hidden="1">'TRL MN'!$A$7:$P$84</definedName>
    <definedName name="_Key1" localSheetId="1" hidden="1">#REF!</definedName>
    <definedName name="_Key1" localSheetId="11" hidden="1">#REF!</definedName>
    <definedName name="_Key1" localSheetId="8" hidden="1">#REF!</definedName>
    <definedName name="_Key1" localSheetId="5" hidden="1">#REF!</definedName>
    <definedName name="_Key1" localSheetId="13" hidden="1">#REF!</definedName>
    <definedName name="_Key1" localSheetId="12" hidden="1">#REF!</definedName>
    <definedName name="_Key1" localSheetId="15" hidden="1">#REF!</definedName>
    <definedName name="_Key1" localSheetId="14" hidden="1">#REF!</definedName>
    <definedName name="_Key1" localSheetId="9" hidden="1">#REF!</definedName>
    <definedName name="_Key1" hidden="1">#REF!</definedName>
    <definedName name="_Key2" localSheetId="1" hidden="1">#REF!</definedName>
    <definedName name="_Key2" localSheetId="11" hidden="1">#REF!</definedName>
    <definedName name="_Key2" localSheetId="8" hidden="1">#REF!</definedName>
    <definedName name="_Key2" localSheetId="5" hidden="1">#REF!</definedName>
    <definedName name="_Key2" localSheetId="13" hidden="1">#REF!</definedName>
    <definedName name="_Key2" localSheetId="12" hidden="1">#REF!</definedName>
    <definedName name="_Key2" localSheetId="15" hidden="1">#REF!</definedName>
    <definedName name="_Key2" localSheetId="14" hidden="1">#REF!</definedName>
    <definedName name="_Key2" localSheetId="9" hidden="1">#REF!</definedName>
    <definedName name="_Key2" hidden="1">#REF!</definedName>
    <definedName name="_Order1" hidden="1">255</definedName>
    <definedName name="_Order2" hidden="1">255</definedName>
    <definedName name="_Sort" localSheetId="1" hidden="1">#REF!</definedName>
    <definedName name="_Sort" localSheetId="11" hidden="1">#REF!</definedName>
    <definedName name="_Sort" localSheetId="8" hidden="1">#REF!</definedName>
    <definedName name="_Sort" localSheetId="5" hidden="1">#REF!</definedName>
    <definedName name="_Sort" localSheetId="13" hidden="1">#REF!</definedName>
    <definedName name="_Sort" localSheetId="12" hidden="1">#REF!</definedName>
    <definedName name="_Sort" localSheetId="15" hidden="1">#REF!</definedName>
    <definedName name="_Sort" localSheetId="14" hidden="1">#REF!</definedName>
    <definedName name="_Sort" localSheetId="9" hidden="1">#REF!</definedName>
    <definedName name="_Sort" hidden="1">#REF!</definedName>
    <definedName name="_xlnm.Print_Area" localSheetId="11">CDI!$A$1:$H$78</definedName>
    <definedName name="_xlnm.Print_Area" localSheetId="6">CONCEPTOS!$A$1:$C$64</definedName>
    <definedName name="_xlnm.Print_Area" localSheetId="8">'CUT ME'!$A$1:$T$151</definedName>
    <definedName name="_xlnm.Print_Area" localSheetId="7">'CUT MN'!$A$1:$T$1711</definedName>
    <definedName name="_xlnm.Print_Area" localSheetId="16">CVD_AUTO!$A$1:$J$94</definedName>
    <definedName name="_xlnm.Print_Area" localSheetId="4">'R1.02 (ex FORM. 9)'!$A$1:$AF$62</definedName>
    <definedName name="_xlnm.Print_Area" localSheetId="5">RESUMEN!$A$1:$AQ$603</definedName>
    <definedName name="_xlnm.Print_Area" localSheetId="13">'TCR ME'!$A$1:$G$11</definedName>
    <definedName name="_xlnm.Print_Area" localSheetId="12">'TCR MN'!$A$1:$F$60</definedName>
    <definedName name="_xlnm.Print_Area" localSheetId="15">'TFD ME'!$A$1:$G$10</definedName>
    <definedName name="_xlnm.Print_Area" localSheetId="14">'TFD MN'!$A$1:$F$12</definedName>
    <definedName name="_xlnm.Print_Area" localSheetId="10">'TRL ME'!$A$1:$Q$71</definedName>
    <definedName name="_xlnm.Print_Area" localSheetId="9">'TRL MN'!$A$1:$Q$104</definedName>
    <definedName name="cod_ent">[1]RESUMEN!$A$11:$A$616</definedName>
    <definedName name="Cuadro_Ent">[1]RESUMEN!$A$11:$C$616</definedName>
    <definedName name="gy" localSheetId="9" hidden="1">#REF!</definedName>
    <definedName name="gy" hidden="1">#REF!</definedName>
    <definedName name="MARZO" localSheetId="1" hidden="1">#REF!</definedName>
    <definedName name="MARZO" localSheetId="11" hidden="1">#REF!</definedName>
    <definedName name="MARZO" localSheetId="8" hidden="1">#REF!</definedName>
    <definedName name="MARZO" localSheetId="5" hidden="1">#REF!</definedName>
    <definedName name="MARZO" localSheetId="13" hidden="1">#REF!</definedName>
    <definedName name="MARZO" localSheetId="12" hidden="1">#REF!</definedName>
    <definedName name="MARZO" localSheetId="15" hidden="1">#REF!</definedName>
    <definedName name="MARZO" localSheetId="14" hidden="1">#REF!</definedName>
    <definedName name="MARZO" localSheetId="9" hidden="1">#REF!</definedName>
    <definedName name="MARZO" hidden="1">#REF!</definedName>
    <definedName name="TCRME" localSheetId="9" hidden="1">#REF!</definedName>
    <definedName name="TCRME" hidden="1">#REF!</definedName>
    <definedName name="_xlnm.Print_Titles" localSheetId="11">CDI!$1:$7</definedName>
    <definedName name="_xlnm.Print_Titles" localSheetId="8">'CUT ME'!$1:$7</definedName>
    <definedName name="_xlnm.Print_Titles" localSheetId="7">'CUT MN'!$1:$7</definedName>
    <definedName name="_xlnm.Print_Titles" localSheetId="16">CVD_AUTO!$1:$6</definedName>
    <definedName name="_xlnm.Print_Titles" localSheetId="5">RESUMEN!$1:$10</definedName>
    <definedName name="_xlnm.Print_Titles" localSheetId="10">'TRL ME'!$1:$6</definedName>
    <definedName name="_xlnm.Print_Titles" localSheetId="9">'TRL MN'!$1:$7</definedName>
  </definedNames>
  <calcPr calcId="191029"/>
  <pivotCaches>
    <pivotCache cacheId="0" r:id="rId22"/>
    <pivotCache cacheId="1" r:id="rId23"/>
    <pivotCache cacheId="2" r:id="rId24"/>
    <pivotCache cacheId="3" r:id="rId25"/>
    <pivotCache cacheId="4" r:id="rId2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1" i="21" l="1"/>
  <c r="H62" i="21"/>
  <c r="H63" i="21"/>
  <c r="H64" i="21"/>
  <c r="H65" i="21"/>
  <c r="H66" i="21"/>
  <c r="H67" i="21"/>
  <c r="H68" i="21"/>
  <c r="H69" i="21"/>
  <c r="H70" i="21"/>
  <c r="H71" i="21"/>
  <c r="H72" i="21"/>
  <c r="H73" i="21"/>
  <c r="H74" i="21"/>
  <c r="C40" i="3" l="1"/>
  <c r="C39" i="3"/>
  <c r="C38" i="3"/>
  <c r="C37" i="3"/>
  <c r="C36" i="3"/>
  <c r="C35" i="3"/>
  <c r="C34" i="3"/>
  <c r="C32" i="3"/>
  <c r="C33" i="3"/>
  <c r="C31" i="3"/>
  <c r="C30" i="3"/>
  <c r="C29" i="3"/>
  <c r="C27" i="3"/>
  <c r="C26" i="3"/>
  <c r="F25" i="3"/>
  <c r="C25" i="3"/>
  <c r="F12" i="35"/>
  <c r="H60" i="21"/>
  <c r="H59" i="21"/>
  <c r="H58" i="21"/>
  <c r="H57" i="21"/>
  <c r="H56" i="21"/>
  <c r="H55" i="21"/>
  <c r="H54" i="21"/>
  <c r="H53" i="21"/>
  <c r="H52" i="21"/>
  <c r="H51" i="21"/>
  <c r="H50" i="21"/>
  <c r="H49" i="21"/>
  <c r="H48" i="21"/>
  <c r="H47" i="21"/>
  <c r="H46" i="21"/>
  <c r="H45" i="21"/>
  <c r="H44" i="21"/>
  <c r="H43" i="21"/>
  <c r="D76" i="21"/>
  <c r="E76" i="21"/>
  <c r="F76" i="21"/>
  <c r="G76" i="21"/>
  <c r="P134" i="26"/>
  <c r="Q134" i="26"/>
  <c r="E192" i="34"/>
  <c r="D192" i="34"/>
  <c r="E191" i="34"/>
  <c r="D191" i="34"/>
  <c r="E190" i="34"/>
  <c r="D190" i="34"/>
  <c r="E189" i="34"/>
  <c r="D189" i="34"/>
  <c r="E188" i="34"/>
  <c r="D188" i="34"/>
  <c r="E187" i="34"/>
  <c r="D187" i="34"/>
  <c r="E186" i="34"/>
  <c r="D186" i="34"/>
  <c r="E185" i="34"/>
  <c r="D185" i="34"/>
  <c r="E184" i="34"/>
  <c r="D184" i="34"/>
  <c r="E176" i="34"/>
  <c r="D176" i="34"/>
  <c r="E168" i="34"/>
  <c r="D168" i="34"/>
  <c r="E167" i="34"/>
  <c r="D167" i="34"/>
  <c r="E140" i="34"/>
  <c r="D140" i="34"/>
  <c r="E137" i="34"/>
  <c r="D137" i="34"/>
  <c r="H9" i="21" l="1"/>
  <c r="H10" i="21"/>
  <c r="H11" i="21"/>
  <c r="H12" i="21"/>
  <c r="H13" i="21"/>
  <c r="H14" i="21"/>
  <c r="H15" i="21"/>
  <c r="H16" i="21"/>
  <c r="H17" i="21"/>
  <c r="H18" i="21"/>
  <c r="H19" i="21"/>
  <c r="H20" i="21"/>
  <c r="H21" i="21"/>
  <c r="H22" i="21"/>
  <c r="H23" i="21"/>
  <c r="H24" i="21"/>
  <c r="H25" i="21"/>
  <c r="H26" i="21"/>
  <c r="H27" i="21"/>
  <c r="H28" i="21"/>
  <c r="H29" i="21"/>
  <c r="H30" i="21"/>
  <c r="H31" i="21"/>
  <c r="H32" i="21"/>
  <c r="H33" i="21"/>
  <c r="H34" i="21"/>
  <c r="H35" i="21"/>
  <c r="H36" i="21"/>
  <c r="H37" i="21"/>
  <c r="H38" i="21"/>
  <c r="H39" i="21"/>
  <c r="H40" i="21"/>
  <c r="H41" i="21"/>
  <c r="H42" i="21"/>
  <c r="Q1692" i="25"/>
  <c r="P1692" i="25"/>
  <c r="P54" i="20" l="1"/>
  <c r="O54" i="20"/>
  <c r="N54" i="20"/>
  <c r="M54" i="20"/>
  <c r="L54" i="20"/>
  <c r="P86" i="29"/>
  <c r="O86" i="29"/>
  <c r="N86" i="29"/>
  <c r="O134" i="26" l="1"/>
  <c r="N134" i="26"/>
  <c r="E536" i="34" l="1"/>
  <c r="E535" i="34"/>
  <c r="E534" i="34"/>
  <c r="E533" i="34"/>
  <c r="E532" i="34"/>
  <c r="E531" i="34"/>
  <c r="E530" i="34"/>
  <c r="E529" i="34"/>
  <c r="E528" i="34"/>
  <c r="E527" i="34"/>
  <c r="E526" i="34"/>
  <c r="E525" i="34"/>
  <c r="E524" i="34"/>
  <c r="E523" i="34"/>
  <c r="E522" i="34"/>
  <c r="E521" i="34"/>
  <c r="E520" i="34"/>
  <c r="E519" i="34"/>
  <c r="E518" i="34"/>
  <c r="E517" i="34"/>
  <c r="E516" i="34"/>
  <c r="E515" i="34"/>
  <c r="E514" i="34"/>
  <c r="E513" i="34"/>
  <c r="E512" i="34"/>
  <c r="E511" i="34"/>
  <c r="E510" i="34"/>
  <c r="E509" i="34"/>
  <c r="E508" i="34"/>
  <c r="E507" i="34"/>
  <c r="E506" i="34"/>
  <c r="E505" i="34"/>
  <c r="E504" i="34"/>
  <c r="E503" i="34"/>
  <c r="E502" i="34"/>
  <c r="E501" i="34"/>
  <c r="E500" i="34"/>
  <c r="E499" i="34"/>
  <c r="E498" i="34"/>
  <c r="E497" i="34"/>
  <c r="E496" i="34"/>
  <c r="E495" i="34"/>
  <c r="E494" i="34"/>
  <c r="E493" i="34"/>
  <c r="E492" i="34"/>
  <c r="E491" i="34"/>
  <c r="E490" i="34"/>
  <c r="E489" i="34"/>
  <c r="E488" i="34"/>
  <c r="E487" i="34"/>
  <c r="E486" i="34"/>
  <c r="E485" i="34"/>
  <c r="E484" i="34"/>
  <c r="E483" i="34"/>
  <c r="E482" i="34"/>
  <c r="E481" i="34"/>
  <c r="E480" i="34"/>
  <c r="E479" i="34"/>
  <c r="E478" i="34"/>
  <c r="E477" i="34"/>
  <c r="E476" i="34"/>
  <c r="E475" i="34"/>
  <c r="E474" i="34"/>
  <c r="E473" i="34"/>
  <c r="E472" i="34"/>
  <c r="E471" i="34"/>
  <c r="E470" i="34"/>
  <c r="E469" i="34"/>
  <c r="E468" i="34"/>
  <c r="E467" i="34"/>
  <c r="E466" i="34"/>
  <c r="E465" i="34"/>
  <c r="E464" i="34"/>
  <c r="E463" i="34"/>
  <c r="E462" i="34"/>
  <c r="E461" i="34"/>
  <c r="E460" i="34"/>
  <c r="E459" i="34"/>
  <c r="E458" i="34"/>
  <c r="E457" i="34"/>
  <c r="E456" i="34"/>
  <c r="E455" i="34"/>
  <c r="E454" i="34"/>
  <c r="E453" i="34"/>
  <c r="E452" i="34"/>
  <c r="E451" i="34"/>
  <c r="E450" i="34"/>
  <c r="E449" i="34"/>
  <c r="E448" i="34"/>
  <c r="E447" i="34"/>
  <c r="E446" i="34"/>
  <c r="E445" i="34"/>
  <c r="E444" i="34"/>
  <c r="E443" i="34"/>
  <c r="E442" i="34"/>
  <c r="E441" i="34"/>
  <c r="E440" i="34"/>
  <c r="E439" i="34"/>
  <c r="E438" i="34"/>
  <c r="E437" i="34"/>
  <c r="E436" i="34"/>
  <c r="E435" i="34"/>
  <c r="E434" i="34"/>
  <c r="E433" i="34"/>
  <c r="E432" i="34"/>
  <c r="E431" i="34"/>
  <c r="E430" i="34"/>
  <c r="E429" i="34"/>
  <c r="E428" i="34"/>
  <c r="E427" i="34"/>
  <c r="E426" i="34"/>
  <c r="E425" i="34"/>
  <c r="E424" i="34"/>
  <c r="E423" i="34"/>
  <c r="E422" i="34"/>
  <c r="E421" i="34"/>
  <c r="E420" i="34"/>
  <c r="E419" i="34"/>
  <c r="E418" i="34"/>
  <c r="E417" i="34"/>
  <c r="E416" i="34"/>
  <c r="E415" i="34"/>
  <c r="E414" i="34"/>
  <c r="E413" i="34"/>
  <c r="E412" i="34"/>
  <c r="E411" i="34"/>
  <c r="E410" i="34"/>
  <c r="E409" i="34"/>
  <c r="E408" i="34"/>
  <c r="E407" i="34"/>
  <c r="E406" i="34"/>
  <c r="E405" i="34"/>
  <c r="E404" i="34"/>
  <c r="E403" i="34"/>
  <c r="E402" i="34"/>
  <c r="E401" i="34"/>
  <c r="E400" i="34"/>
  <c r="E399" i="34"/>
  <c r="E398" i="34"/>
  <c r="E397" i="34"/>
  <c r="E396" i="34"/>
  <c r="E395" i="34"/>
  <c r="E394" i="34"/>
  <c r="E393" i="34"/>
  <c r="E392" i="34"/>
  <c r="E391" i="34"/>
  <c r="E390" i="34"/>
  <c r="E389" i="34"/>
  <c r="E388" i="34"/>
  <c r="E387" i="34"/>
  <c r="E386" i="34"/>
  <c r="E385" i="34"/>
  <c r="E384" i="34"/>
  <c r="E383" i="34"/>
  <c r="E382" i="34"/>
  <c r="E381" i="34"/>
  <c r="E380" i="34"/>
  <c r="E379" i="34"/>
  <c r="E378" i="34"/>
  <c r="E377" i="34"/>
  <c r="E376" i="34"/>
  <c r="E375" i="34"/>
  <c r="E374" i="34"/>
  <c r="E373" i="34"/>
  <c r="E372" i="34"/>
  <c r="E371" i="34"/>
  <c r="E370" i="34"/>
  <c r="E369" i="34"/>
  <c r="E368" i="34"/>
  <c r="E367" i="34"/>
  <c r="E366" i="34"/>
  <c r="E365" i="34"/>
  <c r="E364" i="34"/>
  <c r="E363" i="34"/>
  <c r="E362" i="34"/>
  <c r="E361" i="34"/>
  <c r="E360" i="34"/>
  <c r="E359" i="34"/>
  <c r="E358" i="34"/>
  <c r="E357" i="34"/>
  <c r="E356" i="34"/>
  <c r="E355" i="34"/>
  <c r="E354" i="34"/>
  <c r="E353" i="34"/>
  <c r="E352" i="34"/>
  <c r="E351" i="34"/>
  <c r="E350" i="34"/>
  <c r="E349" i="34"/>
  <c r="E348" i="34"/>
  <c r="E347" i="34"/>
  <c r="E346" i="34"/>
  <c r="E345" i="34"/>
  <c r="E344" i="34"/>
  <c r="E343" i="34"/>
  <c r="E342" i="34"/>
  <c r="E341" i="34"/>
  <c r="E340" i="34"/>
  <c r="E339" i="34"/>
  <c r="E338" i="34"/>
  <c r="E337" i="34"/>
  <c r="E336" i="34"/>
  <c r="E335" i="34"/>
  <c r="E334" i="34"/>
  <c r="E333" i="34"/>
  <c r="E332" i="34"/>
  <c r="E331" i="34"/>
  <c r="E330" i="34"/>
  <c r="E329" i="34"/>
  <c r="E328" i="34"/>
  <c r="E327" i="34"/>
  <c r="E326" i="34"/>
  <c r="E325" i="34"/>
  <c r="E324" i="34"/>
  <c r="E323" i="34"/>
  <c r="E322" i="34"/>
  <c r="E321" i="34"/>
  <c r="E320" i="34"/>
  <c r="E319" i="34"/>
  <c r="E318" i="34"/>
  <c r="E317" i="34"/>
  <c r="E316" i="34"/>
  <c r="E315" i="34"/>
  <c r="E314" i="34"/>
  <c r="E313" i="34"/>
  <c r="E312" i="34"/>
  <c r="E311" i="34"/>
  <c r="E310" i="34"/>
  <c r="E309" i="34"/>
  <c r="E308" i="34"/>
  <c r="E307" i="34"/>
  <c r="E306" i="34"/>
  <c r="E305" i="34"/>
  <c r="E304" i="34"/>
  <c r="E303" i="34"/>
  <c r="E302" i="34"/>
  <c r="E301" i="34"/>
  <c r="E300" i="34"/>
  <c r="E299" i="34"/>
  <c r="E298" i="34"/>
  <c r="E297" i="34"/>
  <c r="E296" i="34"/>
  <c r="E295" i="34"/>
  <c r="E294" i="34"/>
  <c r="E293" i="34"/>
  <c r="E292" i="34"/>
  <c r="E291" i="34"/>
  <c r="E290" i="34"/>
  <c r="E289" i="34"/>
  <c r="E288" i="34"/>
  <c r="E287" i="34"/>
  <c r="E286" i="34"/>
  <c r="E285" i="34"/>
  <c r="E284" i="34"/>
  <c r="E283" i="34"/>
  <c r="E282" i="34"/>
  <c r="E281" i="34"/>
  <c r="E280" i="34"/>
  <c r="E279" i="34"/>
  <c r="E278" i="34"/>
  <c r="E277" i="34"/>
  <c r="E276" i="34"/>
  <c r="E275" i="34"/>
  <c r="E274" i="34"/>
  <c r="E273" i="34"/>
  <c r="E272" i="34"/>
  <c r="E271" i="34"/>
  <c r="E270" i="34"/>
  <c r="E269" i="34"/>
  <c r="E268" i="34"/>
  <c r="E267" i="34"/>
  <c r="E266" i="34"/>
  <c r="E265" i="34"/>
  <c r="E264" i="34"/>
  <c r="E263" i="34"/>
  <c r="E262" i="34"/>
  <c r="E261" i="34"/>
  <c r="E260" i="34"/>
  <c r="E259" i="34"/>
  <c r="E258" i="34"/>
  <c r="E257" i="34"/>
  <c r="E256" i="34"/>
  <c r="E255" i="34"/>
  <c r="E254" i="34"/>
  <c r="E253" i="34"/>
  <c r="E252" i="34"/>
  <c r="E251" i="34"/>
  <c r="E250" i="34"/>
  <c r="E249" i="34"/>
  <c r="E248" i="34"/>
  <c r="E247" i="34"/>
  <c r="E246" i="34"/>
  <c r="E245" i="34"/>
  <c r="E244" i="34"/>
  <c r="E243" i="34"/>
  <c r="E242" i="34"/>
  <c r="E241" i="34"/>
  <c r="E240" i="34"/>
  <c r="E239" i="34"/>
  <c r="E238" i="34"/>
  <c r="E237" i="34"/>
  <c r="E236" i="34"/>
  <c r="E235" i="34"/>
  <c r="E234" i="34"/>
  <c r="E233" i="34"/>
  <c r="E232" i="34"/>
  <c r="E231" i="34"/>
  <c r="E230" i="34"/>
  <c r="E229" i="34"/>
  <c r="E228" i="34"/>
  <c r="E227" i="34"/>
  <c r="E226" i="34"/>
  <c r="E225" i="34"/>
  <c r="E224" i="34"/>
  <c r="E223" i="34"/>
  <c r="E222" i="34"/>
  <c r="E221" i="34"/>
  <c r="E220" i="34"/>
  <c r="E219" i="34"/>
  <c r="E218" i="34"/>
  <c r="E217" i="34"/>
  <c r="E216" i="34"/>
  <c r="E215" i="34"/>
  <c r="E214" i="34"/>
  <c r="E213" i="34"/>
  <c r="E212" i="34"/>
  <c r="E211" i="34"/>
  <c r="E210" i="34"/>
  <c r="E209" i="34"/>
  <c r="E208" i="34"/>
  <c r="E207" i="34"/>
  <c r="E206" i="34"/>
  <c r="E205" i="34"/>
  <c r="E204" i="34"/>
  <c r="E203" i="34"/>
  <c r="E202" i="34"/>
  <c r="E201" i="34"/>
  <c r="E200" i="34"/>
  <c r="E199" i="34"/>
  <c r="E198" i="34"/>
  <c r="E197" i="34"/>
  <c r="E196" i="34"/>
  <c r="E195" i="34"/>
  <c r="E194" i="34"/>
  <c r="E193" i="34"/>
  <c r="E183" i="34"/>
  <c r="E182" i="34"/>
  <c r="E180" i="34"/>
  <c r="E178" i="34"/>
  <c r="E173" i="34"/>
  <c r="E172" i="34"/>
  <c r="E171" i="34"/>
  <c r="E170" i="34"/>
  <c r="E169" i="34"/>
  <c r="E166" i="34"/>
  <c r="E165" i="34"/>
  <c r="E164" i="34"/>
  <c r="E163" i="34"/>
  <c r="E162" i="34"/>
  <c r="E161" i="34"/>
  <c r="E160" i="34"/>
  <c r="E159" i="34"/>
  <c r="E158" i="34"/>
  <c r="E157" i="34"/>
  <c r="E155" i="34"/>
  <c r="E154" i="34"/>
  <c r="E153" i="34"/>
  <c r="E152" i="34"/>
  <c r="E151" i="34"/>
  <c r="E150" i="34"/>
  <c r="E149" i="34"/>
  <c r="E148" i="34"/>
  <c r="E147" i="34"/>
  <c r="E146" i="34"/>
  <c r="E145" i="34"/>
  <c r="E144" i="34"/>
  <c r="E143" i="34"/>
  <c r="E142" i="34"/>
  <c r="E139" i="34"/>
  <c r="E138" i="34"/>
  <c r="E136" i="34"/>
  <c r="E134" i="34"/>
  <c r="E133" i="34"/>
  <c r="E132" i="34"/>
  <c r="E131" i="34"/>
  <c r="E130" i="34"/>
  <c r="E129" i="34"/>
  <c r="E128" i="34"/>
  <c r="E127" i="34"/>
  <c r="E126" i="34"/>
  <c r="E125" i="34"/>
  <c r="E124" i="34"/>
  <c r="E123" i="34"/>
  <c r="E122" i="34"/>
  <c r="E121" i="34"/>
  <c r="E120" i="34"/>
  <c r="E119" i="34"/>
  <c r="E118" i="34"/>
  <c r="E117" i="34"/>
  <c r="E116" i="34"/>
  <c r="E115" i="34"/>
  <c r="E114" i="34"/>
  <c r="E113" i="34"/>
  <c r="E112" i="34"/>
  <c r="E111" i="34"/>
  <c r="E110" i="34"/>
  <c r="E109" i="34"/>
  <c r="E108" i="34"/>
  <c r="E107" i="34"/>
  <c r="E106" i="34"/>
  <c r="E105" i="34"/>
  <c r="E104" i="34"/>
  <c r="E103" i="34"/>
  <c r="E102" i="34"/>
  <c r="E101" i="34"/>
  <c r="E100" i="34"/>
  <c r="E99" i="34"/>
  <c r="E98" i="34"/>
  <c r="E97" i="34"/>
  <c r="E96" i="34"/>
  <c r="E95" i="34"/>
  <c r="E93" i="34"/>
  <c r="E92" i="34"/>
  <c r="E91" i="34"/>
  <c r="E90" i="34"/>
  <c r="E89" i="34"/>
  <c r="E88" i="34"/>
  <c r="E87" i="34"/>
  <c r="E86" i="34"/>
  <c r="E85" i="34"/>
  <c r="E84" i="34"/>
  <c r="E83" i="34"/>
  <c r="E82" i="34"/>
  <c r="E80" i="34"/>
  <c r="E79" i="34"/>
  <c r="E77" i="34"/>
  <c r="E76" i="34"/>
  <c r="E75" i="34"/>
  <c r="E74" i="34"/>
  <c r="E73" i="34"/>
  <c r="E72" i="34"/>
  <c r="E70" i="34"/>
  <c r="E68" i="34"/>
  <c r="E67" i="34"/>
  <c r="E66" i="34"/>
  <c r="E65" i="34"/>
  <c r="E64" i="34"/>
  <c r="E63" i="34"/>
  <c r="E62" i="34"/>
  <c r="E61" i="34"/>
  <c r="E60" i="34"/>
  <c r="E59" i="34"/>
  <c r="E58" i="34"/>
  <c r="E57" i="34"/>
  <c r="E56" i="34"/>
  <c r="E55" i="34"/>
  <c r="E54" i="34"/>
  <c r="E53" i="34"/>
  <c r="E52" i="34"/>
  <c r="E51" i="34"/>
  <c r="E50" i="34"/>
  <c r="E49" i="34"/>
  <c r="E48" i="34"/>
  <c r="E47" i="34"/>
  <c r="E46" i="34"/>
  <c r="E45" i="34"/>
  <c r="E44" i="34"/>
  <c r="E43" i="34"/>
  <c r="E42" i="34"/>
  <c r="E41" i="34"/>
  <c r="E40" i="34"/>
  <c r="E39" i="34"/>
  <c r="E38" i="34"/>
  <c r="E37" i="34"/>
  <c r="E36" i="34"/>
  <c r="E35" i="34"/>
  <c r="E34" i="34"/>
  <c r="E33" i="34"/>
  <c r="E32" i="34"/>
  <c r="E31" i="34"/>
  <c r="E30" i="34"/>
  <c r="E29" i="34"/>
  <c r="E28" i="34"/>
  <c r="E27" i="34"/>
  <c r="E26" i="34"/>
  <c r="E25" i="34"/>
  <c r="E24" i="34"/>
  <c r="E23" i="34"/>
  <c r="E22" i="34"/>
  <c r="E21" i="34"/>
  <c r="E20" i="34"/>
  <c r="E19" i="34"/>
  <c r="E18" i="34"/>
  <c r="E17" i="34"/>
  <c r="E16" i="34"/>
  <c r="E15" i="34"/>
  <c r="E14" i="34"/>
  <c r="E13" i="34"/>
  <c r="E12" i="34"/>
  <c r="E9" i="34"/>
  <c r="E8" i="34"/>
  <c r="E7" i="34"/>
  <c r="E6" i="34"/>
  <c r="E5" i="34"/>
  <c r="E4" i="34"/>
  <c r="D536" i="34"/>
  <c r="D535" i="34"/>
  <c r="D534" i="34"/>
  <c r="D533" i="34"/>
  <c r="D532" i="34"/>
  <c r="D531" i="34"/>
  <c r="D530" i="34"/>
  <c r="D529" i="34"/>
  <c r="D528" i="34"/>
  <c r="D527" i="34"/>
  <c r="D526" i="34"/>
  <c r="D525" i="34"/>
  <c r="D524" i="34"/>
  <c r="D523" i="34"/>
  <c r="D522" i="34"/>
  <c r="D521" i="34"/>
  <c r="D520" i="34"/>
  <c r="D519" i="34"/>
  <c r="D518" i="34"/>
  <c r="D517" i="34"/>
  <c r="D516" i="34"/>
  <c r="D515" i="34"/>
  <c r="D514" i="34"/>
  <c r="D513" i="34"/>
  <c r="D512" i="34"/>
  <c r="D511" i="34"/>
  <c r="D510" i="34"/>
  <c r="D509" i="34"/>
  <c r="D508" i="34"/>
  <c r="D507" i="34"/>
  <c r="D506" i="34"/>
  <c r="D505" i="34"/>
  <c r="D504" i="34"/>
  <c r="D503" i="34"/>
  <c r="D502" i="34"/>
  <c r="D501" i="34"/>
  <c r="D500" i="34"/>
  <c r="D499" i="34"/>
  <c r="D498" i="34"/>
  <c r="D497" i="34"/>
  <c r="D496" i="34"/>
  <c r="D495" i="34"/>
  <c r="D494" i="34"/>
  <c r="D493" i="34"/>
  <c r="D492" i="34"/>
  <c r="D491" i="34"/>
  <c r="D490" i="34"/>
  <c r="D489" i="34"/>
  <c r="D488" i="34"/>
  <c r="D487" i="34"/>
  <c r="D486" i="34"/>
  <c r="D485" i="34"/>
  <c r="D484" i="34"/>
  <c r="D483" i="34"/>
  <c r="D482" i="34"/>
  <c r="D481" i="34"/>
  <c r="D480" i="34"/>
  <c r="D479" i="34"/>
  <c r="D478" i="34"/>
  <c r="D477" i="34"/>
  <c r="D476" i="34"/>
  <c r="D475" i="34"/>
  <c r="D474" i="34"/>
  <c r="D473" i="34"/>
  <c r="D472" i="34"/>
  <c r="D471" i="34"/>
  <c r="D470" i="34"/>
  <c r="D469" i="34"/>
  <c r="D468" i="34"/>
  <c r="D467" i="34"/>
  <c r="D466" i="34"/>
  <c r="D465" i="34"/>
  <c r="D464" i="34"/>
  <c r="D463" i="34"/>
  <c r="D462" i="34"/>
  <c r="D461" i="34"/>
  <c r="D460" i="34"/>
  <c r="D459" i="34"/>
  <c r="D458" i="34"/>
  <c r="D457" i="34"/>
  <c r="D456" i="34"/>
  <c r="D455" i="34"/>
  <c r="D454" i="34"/>
  <c r="D453" i="34"/>
  <c r="D452" i="34"/>
  <c r="D451" i="34"/>
  <c r="D450" i="34"/>
  <c r="D449" i="34"/>
  <c r="D448" i="34"/>
  <c r="D447" i="34"/>
  <c r="D446" i="34"/>
  <c r="D445" i="34"/>
  <c r="D444" i="34"/>
  <c r="D443" i="34"/>
  <c r="D442" i="34"/>
  <c r="D441" i="34"/>
  <c r="D440" i="34"/>
  <c r="D439" i="34"/>
  <c r="D438" i="34"/>
  <c r="D437" i="34"/>
  <c r="D436" i="34"/>
  <c r="D435" i="34"/>
  <c r="D434" i="34"/>
  <c r="D433" i="34"/>
  <c r="D432" i="34"/>
  <c r="D431" i="34"/>
  <c r="D430" i="34"/>
  <c r="D429" i="34"/>
  <c r="D428" i="34"/>
  <c r="D427" i="34"/>
  <c r="D426" i="34"/>
  <c r="D425" i="34"/>
  <c r="D424" i="34"/>
  <c r="D423" i="34"/>
  <c r="D422" i="34"/>
  <c r="D421" i="34"/>
  <c r="D420" i="34"/>
  <c r="D419" i="34"/>
  <c r="D418" i="34"/>
  <c r="D417" i="34"/>
  <c r="D416" i="34"/>
  <c r="D415" i="34"/>
  <c r="D414" i="34"/>
  <c r="D413" i="34"/>
  <c r="D412" i="34"/>
  <c r="D411" i="34"/>
  <c r="D410" i="34"/>
  <c r="D409" i="34"/>
  <c r="D408" i="34"/>
  <c r="D407" i="34"/>
  <c r="D406" i="34"/>
  <c r="D405" i="34"/>
  <c r="D404" i="34"/>
  <c r="D403" i="34"/>
  <c r="D402" i="34"/>
  <c r="D401" i="34"/>
  <c r="D400" i="34"/>
  <c r="D399" i="34"/>
  <c r="D398" i="34"/>
  <c r="D397" i="34"/>
  <c r="D396" i="34"/>
  <c r="D395" i="34"/>
  <c r="D394" i="34"/>
  <c r="D393" i="34"/>
  <c r="D392" i="34"/>
  <c r="D391" i="34"/>
  <c r="D390" i="34"/>
  <c r="D389" i="34"/>
  <c r="D388" i="34"/>
  <c r="D387" i="34"/>
  <c r="D386" i="34"/>
  <c r="D385" i="34"/>
  <c r="D384" i="34"/>
  <c r="D383" i="34"/>
  <c r="D382" i="34"/>
  <c r="D381" i="34"/>
  <c r="D380" i="34"/>
  <c r="D379" i="34"/>
  <c r="D378" i="34"/>
  <c r="D377" i="34"/>
  <c r="D376" i="34"/>
  <c r="D375" i="34"/>
  <c r="D374" i="34"/>
  <c r="D373" i="34"/>
  <c r="D372" i="34"/>
  <c r="D371" i="34"/>
  <c r="D370" i="34"/>
  <c r="D369" i="34"/>
  <c r="D368" i="34"/>
  <c r="D367" i="34"/>
  <c r="D366" i="34"/>
  <c r="D365" i="34"/>
  <c r="D364" i="34"/>
  <c r="D363" i="34"/>
  <c r="D362" i="34"/>
  <c r="D361" i="34"/>
  <c r="D360" i="34"/>
  <c r="D359" i="34"/>
  <c r="D358" i="34"/>
  <c r="D357" i="34"/>
  <c r="D356" i="34"/>
  <c r="D355" i="34"/>
  <c r="D354" i="34"/>
  <c r="D353" i="34"/>
  <c r="D352" i="34"/>
  <c r="D351" i="34"/>
  <c r="D350" i="34"/>
  <c r="D349" i="34"/>
  <c r="D348" i="34"/>
  <c r="D347" i="34"/>
  <c r="D346" i="34"/>
  <c r="D345" i="34"/>
  <c r="D344" i="34"/>
  <c r="D343" i="34"/>
  <c r="D342" i="34"/>
  <c r="D341" i="34"/>
  <c r="D340" i="34"/>
  <c r="D339" i="34"/>
  <c r="D338" i="34"/>
  <c r="D337" i="34"/>
  <c r="D336" i="34"/>
  <c r="D335" i="34"/>
  <c r="D334" i="34"/>
  <c r="D333" i="34"/>
  <c r="D332" i="34"/>
  <c r="D331" i="34"/>
  <c r="D330" i="34"/>
  <c r="D329" i="34"/>
  <c r="D328" i="34"/>
  <c r="D327" i="34"/>
  <c r="D326" i="34"/>
  <c r="D325" i="34"/>
  <c r="D324" i="34"/>
  <c r="D323" i="34"/>
  <c r="D322" i="34"/>
  <c r="D321" i="34"/>
  <c r="D320" i="34"/>
  <c r="D319" i="34"/>
  <c r="D318" i="34"/>
  <c r="D317" i="34"/>
  <c r="D316" i="34"/>
  <c r="D315" i="34"/>
  <c r="D314" i="34"/>
  <c r="D313" i="34"/>
  <c r="D312" i="34"/>
  <c r="D311" i="34"/>
  <c r="D310" i="34"/>
  <c r="D309" i="34"/>
  <c r="D308" i="34"/>
  <c r="D307" i="34"/>
  <c r="D306" i="34"/>
  <c r="D305" i="34"/>
  <c r="D304" i="34"/>
  <c r="D303" i="34"/>
  <c r="D302" i="34"/>
  <c r="D301" i="34"/>
  <c r="D300" i="34"/>
  <c r="D299" i="34"/>
  <c r="D298" i="34"/>
  <c r="D297" i="34"/>
  <c r="D296" i="34"/>
  <c r="D295" i="34"/>
  <c r="D294" i="34"/>
  <c r="D293" i="34"/>
  <c r="D292" i="34"/>
  <c r="D291" i="34"/>
  <c r="D290" i="34"/>
  <c r="D289" i="34"/>
  <c r="D288" i="34"/>
  <c r="D287" i="34"/>
  <c r="D286" i="34"/>
  <c r="D285" i="34"/>
  <c r="D284" i="34"/>
  <c r="D283" i="34"/>
  <c r="D282" i="34"/>
  <c r="D281" i="34"/>
  <c r="D280" i="34"/>
  <c r="D279" i="34"/>
  <c r="D278" i="34"/>
  <c r="D277" i="34"/>
  <c r="D276" i="34"/>
  <c r="D275" i="34"/>
  <c r="D274" i="34"/>
  <c r="D273" i="34"/>
  <c r="D272" i="34"/>
  <c r="D271" i="34"/>
  <c r="D270" i="34"/>
  <c r="D269" i="34"/>
  <c r="D268" i="34"/>
  <c r="D267" i="34"/>
  <c r="D266" i="34"/>
  <c r="D265" i="34"/>
  <c r="D264" i="34"/>
  <c r="D263" i="34"/>
  <c r="D262" i="34"/>
  <c r="D261" i="34"/>
  <c r="D260" i="34"/>
  <c r="D259" i="34"/>
  <c r="D258" i="34"/>
  <c r="D257" i="34"/>
  <c r="D256" i="34"/>
  <c r="D255" i="34"/>
  <c r="D254" i="34"/>
  <c r="D253" i="34"/>
  <c r="D252" i="34"/>
  <c r="D251" i="34"/>
  <c r="D250" i="34"/>
  <c r="D249" i="34"/>
  <c r="D248" i="34"/>
  <c r="D247" i="34"/>
  <c r="D246" i="34"/>
  <c r="D245" i="34"/>
  <c r="D244" i="34"/>
  <c r="D243" i="34"/>
  <c r="D242" i="34"/>
  <c r="D241" i="34"/>
  <c r="D240" i="34"/>
  <c r="D239" i="34"/>
  <c r="D238" i="34"/>
  <c r="D237" i="34"/>
  <c r="D236" i="34"/>
  <c r="D235" i="34"/>
  <c r="D234" i="34"/>
  <c r="D233" i="34"/>
  <c r="D232" i="34"/>
  <c r="D231" i="34"/>
  <c r="D230" i="34"/>
  <c r="D229" i="34"/>
  <c r="D228" i="34"/>
  <c r="D227" i="34"/>
  <c r="D226" i="34"/>
  <c r="D225" i="34"/>
  <c r="D224" i="34"/>
  <c r="D223" i="34"/>
  <c r="D222" i="34"/>
  <c r="D221" i="34"/>
  <c r="D220" i="34"/>
  <c r="D219" i="34"/>
  <c r="D218" i="34"/>
  <c r="D217" i="34"/>
  <c r="D216" i="34"/>
  <c r="D215" i="34"/>
  <c r="D214" i="34"/>
  <c r="D213" i="34"/>
  <c r="D212" i="34"/>
  <c r="D211" i="34"/>
  <c r="D210" i="34"/>
  <c r="D209" i="34"/>
  <c r="D208" i="34"/>
  <c r="D207" i="34"/>
  <c r="D206" i="34"/>
  <c r="D205" i="34"/>
  <c r="D204" i="34"/>
  <c r="D203" i="34"/>
  <c r="D202" i="34"/>
  <c r="D201" i="34"/>
  <c r="D200" i="34"/>
  <c r="D199" i="34"/>
  <c r="D198" i="34"/>
  <c r="D197" i="34"/>
  <c r="D196" i="34"/>
  <c r="D195" i="34"/>
  <c r="D194" i="34"/>
  <c r="D193" i="34"/>
  <c r="D183" i="34"/>
  <c r="D182" i="34"/>
  <c r="D180" i="34"/>
  <c r="D178" i="34"/>
  <c r="D173" i="34"/>
  <c r="D172" i="34"/>
  <c r="D171" i="34"/>
  <c r="D170" i="34"/>
  <c r="D169" i="34"/>
  <c r="D166" i="34"/>
  <c r="D165" i="34"/>
  <c r="D164" i="34"/>
  <c r="D163" i="34"/>
  <c r="D162" i="34"/>
  <c r="D161" i="34"/>
  <c r="D160" i="34"/>
  <c r="D159" i="34"/>
  <c r="D158" i="34"/>
  <c r="D157" i="34"/>
  <c r="D155" i="34"/>
  <c r="D154" i="34"/>
  <c r="D153" i="34"/>
  <c r="D152" i="34"/>
  <c r="D151" i="34"/>
  <c r="D150" i="34"/>
  <c r="D149" i="34"/>
  <c r="D148" i="34"/>
  <c r="D147" i="34"/>
  <c r="D146" i="34"/>
  <c r="D145" i="34"/>
  <c r="D144" i="34"/>
  <c r="D143" i="34"/>
  <c r="D142" i="34"/>
  <c r="D139" i="34"/>
  <c r="D138" i="34"/>
  <c r="D136" i="34"/>
  <c r="D134" i="34"/>
  <c r="D133" i="34"/>
  <c r="D132" i="34"/>
  <c r="D131" i="34"/>
  <c r="D130" i="34"/>
  <c r="D129" i="34"/>
  <c r="D128" i="34"/>
  <c r="D127" i="34"/>
  <c r="D126" i="34"/>
  <c r="D125" i="34"/>
  <c r="D124" i="34"/>
  <c r="D123" i="34"/>
  <c r="D122" i="34"/>
  <c r="D121" i="34"/>
  <c r="D120" i="34"/>
  <c r="D119" i="34"/>
  <c r="D118" i="34"/>
  <c r="D117" i="34"/>
  <c r="D116" i="34"/>
  <c r="D115" i="34"/>
  <c r="D114" i="34"/>
  <c r="D113" i="34"/>
  <c r="D112" i="34"/>
  <c r="D111" i="34"/>
  <c r="D110" i="34"/>
  <c r="D109" i="34"/>
  <c r="D108" i="34"/>
  <c r="D107" i="34"/>
  <c r="D106" i="34"/>
  <c r="D105" i="34"/>
  <c r="D104" i="34"/>
  <c r="D103" i="34"/>
  <c r="D102" i="34"/>
  <c r="D101" i="34"/>
  <c r="D100" i="34"/>
  <c r="D99" i="34"/>
  <c r="D98" i="34"/>
  <c r="D97" i="34"/>
  <c r="D96" i="34"/>
  <c r="D95" i="34"/>
  <c r="D93" i="34"/>
  <c r="D92" i="34"/>
  <c r="D91" i="34"/>
  <c r="D90" i="34"/>
  <c r="D89" i="34"/>
  <c r="D88" i="34"/>
  <c r="D87" i="34"/>
  <c r="D86" i="34"/>
  <c r="D85" i="34"/>
  <c r="D84" i="34"/>
  <c r="D83" i="34"/>
  <c r="D82" i="34"/>
  <c r="D80" i="34"/>
  <c r="D79" i="34"/>
  <c r="D77" i="34"/>
  <c r="D76" i="34"/>
  <c r="D75" i="34"/>
  <c r="D74" i="34"/>
  <c r="D73" i="34"/>
  <c r="D72" i="34"/>
  <c r="D70" i="34"/>
  <c r="D68" i="34"/>
  <c r="D67" i="34"/>
  <c r="D66" i="34"/>
  <c r="D65" i="34"/>
  <c r="D64" i="34"/>
  <c r="D63" i="34"/>
  <c r="D62" i="34"/>
  <c r="D61" i="34"/>
  <c r="D60" i="34"/>
  <c r="D59" i="34"/>
  <c r="D58" i="34"/>
  <c r="D57" i="34"/>
  <c r="D56" i="34"/>
  <c r="D55" i="34"/>
  <c r="D54" i="34"/>
  <c r="D53" i="34"/>
  <c r="D52" i="34"/>
  <c r="D51" i="34"/>
  <c r="D50" i="34"/>
  <c r="D49" i="34"/>
  <c r="D48" i="34"/>
  <c r="D47" i="34"/>
  <c r="D46" i="34"/>
  <c r="D45" i="34"/>
  <c r="D44" i="34"/>
  <c r="D43" i="34"/>
  <c r="D42" i="34"/>
  <c r="D41" i="34"/>
  <c r="D40" i="34"/>
  <c r="D39" i="34"/>
  <c r="D38" i="34"/>
  <c r="D37" i="34"/>
  <c r="D36" i="34"/>
  <c r="D35" i="34"/>
  <c r="D34" i="34"/>
  <c r="D33" i="34"/>
  <c r="D32" i="34"/>
  <c r="D31" i="34"/>
  <c r="D30" i="34"/>
  <c r="D29" i="34"/>
  <c r="D28" i="34"/>
  <c r="D27" i="34"/>
  <c r="D26" i="34"/>
  <c r="D25" i="34"/>
  <c r="D24" i="34"/>
  <c r="D23" i="34"/>
  <c r="D22" i="34"/>
  <c r="D21" i="34"/>
  <c r="D20" i="34"/>
  <c r="D19" i="34"/>
  <c r="D18" i="34"/>
  <c r="D17" i="34"/>
  <c r="D16" i="34"/>
  <c r="D15" i="34"/>
  <c r="D14" i="34"/>
  <c r="D13" i="34"/>
  <c r="D12" i="34"/>
  <c r="D9" i="34"/>
  <c r="D8" i="34"/>
  <c r="D7" i="34"/>
  <c r="D6" i="34"/>
  <c r="D5" i="34"/>
  <c r="D4" i="34"/>
  <c r="C536" i="34"/>
  <c r="C535" i="34"/>
  <c r="C534" i="34"/>
  <c r="C533" i="34"/>
  <c r="C532" i="34"/>
  <c r="C531" i="34"/>
  <c r="C530" i="34"/>
  <c r="C529" i="34"/>
  <c r="C528" i="34"/>
  <c r="C527" i="34"/>
  <c r="C526" i="34"/>
  <c r="C525" i="34"/>
  <c r="C524" i="34"/>
  <c r="C523" i="34"/>
  <c r="C522" i="34"/>
  <c r="C521" i="34"/>
  <c r="C520" i="34"/>
  <c r="C519" i="34"/>
  <c r="C518" i="34"/>
  <c r="C517" i="34"/>
  <c r="C516" i="34"/>
  <c r="C515" i="34"/>
  <c r="C514" i="34"/>
  <c r="C513" i="34"/>
  <c r="C512" i="34"/>
  <c r="C511" i="34"/>
  <c r="C510" i="34"/>
  <c r="C509" i="34"/>
  <c r="C508" i="34"/>
  <c r="C507" i="34"/>
  <c r="C506" i="34"/>
  <c r="C505" i="34"/>
  <c r="C504" i="34"/>
  <c r="C503" i="34"/>
  <c r="C502" i="34"/>
  <c r="C501" i="34"/>
  <c r="C500" i="34"/>
  <c r="C499" i="34"/>
  <c r="C498" i="34"/>
  <c r="C497" i="34"/>
  <c r="C496" i="34"/>
  <c r="C495" i="34"/>
  <c r="C494" i="34"/>
  <c r="C493" i="34"/>
  <c r="C492" i="34"/>
  <c r="C491" i="34"/>
  <c r="C490" i="34"/>
  <c r="C489" i="34"/>
  <c r="C488" i="34"/>
  <c r="C487" i="34"/>
  <c r="C486" i="34"/>
  <c r="C485" i="34"/>
  <c r="C484" i="34"/>
  <c r="C483" i="34"/>
  <c r="C482" i="34"/>
  <c r="C481" i="34"/>
  <c r="C480" i="34"/>
  <c r="C479" i="34"/>
  <c r="C478" i="34"/>
  <c r="C477" i="34"/>
  <c r="C476" i="34"/>
  <c r="C475" i="34"/>
  <c r="C474" i="34"/>
  <c r="C473" i="34"/>
  <c r="C472" i="34"/>
  <c r="C471" i="34"/>
  <c r="C470" i="34"/>
  <c r="C469" i="34"/>
  <c r="C468" i="34"/>
  <c r="C467" i="34"/>
  <c r="C466" i="34"/>
  <c r="C465" i="34"/>
  <c r="C464" i="34"/>
  <c r="C463" i="34"/>
  <c r="C462" i="34"/>
  <c r="C461" i="34"/>
  <c r="C460" i="34"/>
  <c r="C459" i="34"/>
  <c r="C458" i="34"/>
  <c r="C457" i="34"/>
  <c r="C456" i="34"/>
  <c r="C455" i="34"/>
  <c r="C454" i="34"/>
  <c r="C453" i="34"/>
  <c r="C452" i="34"/>
  <c r="C451" i="34"/>
  <c r="C450" i="34"/>
  <c r="C449" i="34"/>
  <c r="C448" i="34"/>
  <c r="C447" i="34"/>
  <c r="C446" i="34"/>
  <c r="C445" i="34"/>
  <c r="C444" i="34"/>
  <c r="C443" i="34"/>
  <c r="C442" i="34"/>
  <c r="C441" i="34"/>
  <c r="C440" i="34"/>
  <c r="C439" i="34"/>
  <c r="C438" i="34"/>
  <c r="C437" i="34"/>
  <c r="C436" i="34"/>
  <c r="C435" i="34"/>
  <c r="C434" i="34"/>
  <c r="C433" i="34"/>
  <c r="C432" i="34"/>
  <c r="C431" i="34"/>
  <c r="C430" i="34"/>
  <c r="C429" i="34"/>
  <c r="C428" i="34"/>
  <c r="C427" i="34"/>
  <c r="C426" i="34"/>
  <c r="C425" i="34"/>
  <c r="C424" i="34"/>
  <c r="C423" i="34"/>
  <c r="C422" i="34"/>
  <c r="C421" i="34"/>
  <c r="C420" i="34"/>
  <c r="C419" i="34"/>
  <c r="C418" i="34"/>
  <c r="C417" i="34"/>
  <c r="C416" i="34"/>
  <c r="C415" i="34"/>
  <c r="C414" i="34"/>
  <c r="C413" i="34"/>
  <c r="C412" i="34"/>
  <c r="C411" i="34"/>
  <c r="C410" i="34"/>
  <c r="C409" i="34"/>
  <c r="C408" i="34"/>
  <c r="C407" i="34"/>
  <c r="C406" i="34"/>
  <c r="C405" i="34"/>
  <c r="C404" i="34"/>
  <c r="C403" i="34"/>
  <c r="C402" i="34"/>
  <c r="C401" i="34"/>
  <c r="C400" i="34"/>
  <c r="C399" i="34"/>
  <c r="C398" i="34"/>
  <c r="C397" i="34"/>
  <c r="C396" i="34"/>
  <c r="C395" i="34"/>
  <c r="C394" i="34"/>
  <c r="C393" i="34"/>
  <c r="C392" i="34"/>
  <c r="C391" i="34"/>
  <c r="C390" i="34"/>
  <c r="C389" i="34"/>
  <c r="C388" i="34"/>
  <c r="C387" i="34"/>
  <c r="C386" i="34"/>
  <c r="C385" i="34"/>
  <c r="C384" i="34"/>
  <c r="C383" i="34"/>
  <c r="C382" i="34"/>
  <c r="C381" i="34"/>
  <c r="C380" i="34"/>
  <c r="C379" i="34"/>
  <c r="C378" i="34"/>
  <c r="C377" i="34"/>
  <c r="C376" i="34"/>
  <c r="C375" i="34"/>
  <c r="C374" i="34"/>
  <c r="C373" i="34"/>
  <c r="C372" i="34"/>
  <c r="C371" i="34"/>
  <c r="C370" i="34"/>
  <c r="C369" i="34"/>
  <c r="C368" i="34"/>
  <c r="C367" i="34"/>
  <c r="C366" i="34"/>
  <c r="C365" i="34"/>
  <c r="C364" i="34"/>
  <c r="C363" i="34"/>
  <c r="C362" i="34"/>
  <c r="C361" i="34"/>
  <c r="C360" i="34"/>
  <c r="C359" i="34"/>
  <c r="C358" i="34"/>
  <c r="C357" i="34"/>
  <c r="C356" i="34"/>
  <c r="C355" i="34"/>
  <c r="C354" i="34"/>
  <c r="C353" i="34"/>
  <c r="C352" i="34"/>
  <c r="C351" i="34"/>
  <c r="C350" i="34"/>
  <c r="C349" i="34"/>
  <c r="C348" i="34"/>
  <c r="C347" i="34"/>
  <c r="C346" i="34"/>
  <c r="C345" i="34"/>
  <c r="C344" i="34"/>
  <c r="C343" i="34"/>
  <c r="C342" i="34"/>
  <c r="C341" i="34"/>
  <c r="C340" i="34"/>
  <c r="C339" i="34"/>
  <c r="C338" i="34"/>
  <c r="C337" i="34"/>
  <c r="C336" i="34"/>
  <c r="C335" i="34"/>
  <c r="C334" i="34"/>
  <c r="C333" i="34"/>
  <c r="C332" i="34"/>
  <c r="C331" i="34"/>
  <c r="C330" i="34"/>
  <c r="C329" i="34"/>
  <c r="C328" i="34"/>
  <c r="C327" i="34"/>
  <c r="C326" i="34"/>
  <c r="C325" i="34"/>
  <c r="C324" i="34"/>
  <c r="C323" i="34"/>
  <c r="C322" i="34"/>
  <c r="C321" i="34"/>
  <c r="C320" i="34"/>
  <c r="C319" i="34"/>
  <c r="C318" i="34"/>
  <c r="C317" i="34"/>
  <c r="C316" i="34"/>
  <c r="C315" i="34"/>
  <c r="C314" i="34"/>
  <c r="C313" i="34"/>
  <c r="C312" i="34"/>
  <c r="C311" i="34"/>
  <c r="C310" i="34"/>
  <c r="C309" i="34"/>
  <c r="C308" i="34"/>
  <c r="C307" i="34"/>
  <c r="C306" i="34"/>
  <c r="C305" i="34"/>
  <c r="C304" i="34"/>
  <c r="C303" i="34"/>
  <c r="C302" i="34"/>
  <c r="C301" i="34"/>
  <c r="C300" i="34"/>
  <c r="C299" i="34"/>
  <c r="C298" i="34"/>
  <c r="C297" i="34"/>
  <c r="C296" i="34"/>
  <c r="C295" i="34"/>
  <c r="C294" i="34"/>
  <c r="C293" i="34"/>
  <c r="C292" i="34"/>
  <c r="C291" i="34"/>
  <c r="C290" i="34"/>
  <c r="C289" i="34"/>
  <c r="C288" i="34"/>
  <c r="C287" i="34"/>
  <c r="C286" i="34"/>
  <c r="C285" i="34"/>
  <c r="C284" i="34"/>
  <c r="C283" i="34"/>
  <c r="C282" i="34"/>
  <c r="C281" i="34"/>
  <c r="C280" i="34"/>
  <c r="C279" i="34"/>
  <c r="C278" i="34"/>
  <c r="C277" i="34"/>
  <c r="C276" i="34"/>
  <c r="C275" i="34"/>
  <c r="C274" i="34"/>
  <c r="C273" i="34"/>
  <c r="C272" i="34"/>
  <c r="C271" i="34"/>
  <c r="C270" i="34"/>
  <c r="C269" i="34"/>
  <c r="C268" i="34"/>
  <c r="C267" i="34"/>
  <c r="C266" i="34"/>
  <c r="C265" i="34"/>
  <c r="C264" i="34"/>
  <c r="C263" i="34"/>
  <c r="C262" i="34"/>
  <c r="C261" i="34"/>
  <c r="C260" i="34"/>
  <c r="C259" i="34"/>
  <c r="C258" i="34"/>
  <c r="C257" i="34"/>
  <c r="C256" i="34"/>
  <c r="C255" i="34"/>
  <c r="C254" i="34"/>
  <c r="C253" i="34"/>
  <c r="C252" i="34"/>
  <c r="C251" i="34"/>
  <c r="C250" i="34"/>
  <c r="C249" i="34"/>
  <c r="C248" i="34"/>
  <c r="C247" i="34"/>
  <c r="C246" i="34"/>
  <c r="C245" i="34"/>
  <c r="C244" i="34"/>
  <c r="C243" i="34"/>
  <c r="C242" i="34"/>
  <c r="C241" i="34"/>
  <c r="C240" i="34"/>
  <c r="C239" i="34"/>
  <c r="C238" i="34"/>
  <c r="C237" i="34"/>
  <c r="C236" i="34"/>
  <c r="C235" i="34"/>
  <c r="C234" i="34"/>
  <c r="C233" i="34"/>
  <c r="C232" i="34"/>
  <c r="C231" i="34"/>
  <c r="C230" i="34"/>
  <c r="C229" i="34"/>
  <c r="C228" i="34"/>
  <c r="C227" i="34"/>
  <c r="C226" i="34"/>
  <c r="C225" i="34"/>
  <c r="C224" i="34"/>
  <c r="C223" i="34"/>
  <c r="C222" i="34"/>
  <c r="C221" i="34"/>
  <c r="C220" i="34"/>
  <c r="C219" i="34"/>
  <c r="C218" i="34"/>
  <c r="C217" i="34"/>
  <c r="C216" i="34"/>
  <c r="C215" i="34"/>
  <c r="C214" i="34"/>
  <c r="C213" i="34"/>
  <c r="C212" i="34"/>
  <c r="C211" i="34"/>
  <c r="C210" i="34"/>
  <c r="C209" i="34"/>
  <c r="C208" i="34"/>
  <c r="C207" i="34"/>
  <c r="C206" i="34"/>
  <c r="C205" i="34"/>
  <c r="C204" i="34"/>
  <c r="C203" i="34"/>
  <c r="C202" i="34"/>
  <c r="C201" i="34"/>
  <c r="C200" i="34"/>
  <c r="C199" i="34"/>
  <c r="C198" i="34"/>
  <c r="C197" i="34"/>
  <c r="C196" i="34"/>
  <c r="C195" i="34"/>
  <c r="C194" i="34"/>
  <c r="C193" i="34"/>
  <c r="C192" i="34"/>
  <c r="C191" i="34"/>
  <c r="C190" i="34"/>
  <c r="C189" i="34"/>
  <c r="C188" i="34"/>
  <c r="C187" i="34"/>
  <c r="C186" i="34"/>
  <c r="C185" i="34"/>
  <c r="C184" i="34"/>
  <c r="C183" i="34"/>
  <c r="C182" i="34"/>
  <c r="C180" i="34"/>
  <c r="C178" i="34"/>
  <c r="C176" i="34"/>
  <c r="C173" i="34"/>
  <c r="C172" i="34"/>
  <c r="C171" i="34"/>
  <c r="C170" i="34"/>
  <c r="C169" i="34"/>
  <c r="C168" i="34"/>
  <c r="C167" i="34"/>
  <c r="C166" i="34"/>
  <c r="C165" i="34"/>
  <c r="C164" i="34"/>
  <c r="C163" i="34"/>
  <c r="C162" i="34"/>
  <c r="C161" i="34"/>
  <c r="C160" i="34"/>
  <c r="C159" i="34"/>
  <c r="C158" i="34"/>
  <c r="C157" i="34"/>
  <c r="C155" i="34"/>
  <c r="C154" i="34"/>
  <c r="C153" i="34"/>
  <c r="C152" i="34"/>
  <c r="C151" i="34"/>
  <c r="C150" i="34"/>
  <c r="C149" i="34"/>
  <c r="C148" i="34"/>
  <c r="C147" i="34"/>
  <c r="C146" i="34"/>
  <c r="C145" i="34"/>
  <c r="C144" i="34"/>
  <c r="C143" i="34"/>
  <c r="C142" i="34"/>
  <c r="C140" i="34"/>
  <c r="C139" i="34"/>
  <c r="C138" i="34"/>
  <c r="C137" i="34"/>
  <c r="C136" i="34"/>
  <c r="C134" i="34"/>
  <c r="C133" i="34"/>
  <c r="C132" i="34"/>
  <c r="C131" i="34"/>
  <c r="C130" i="34"/>
  <c r="C129" i="34"/>
  <c r="C128" i="34"/>
  <c r="C127" i="34"/>
  <c r="C126" i="34"/>
  <c r="C125" i="34"/>
  <c r="C124" i="34"/>
  <c r="C123" i="34"/>
  <c r="C122" i="34"/>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3" i="34"/>
  <c r="C92" i="34"/>
  <c r="C91" i="34"/>
  <c r="C90" i="34"/>
  <c r="C89" i="34"/>
  <c r="C88" i="34"/>
  <c r="C87" i="34"/>
  <c r="C86" i="34"/>
  <c r="C85" i="34"/>
  <c r="C84" i="34"/>
  <c r="C83" i="34"/>
  <c r="C82" i="34"/>
  <c r="C80" i="34"/>
  <c r="C79" i="34"/>
  <c r="C77" i="34"/>
  <c r="C76" i="34"/>
  <c r="C75" i="34"/>
  <c r="C74" i="34"/>
  <c r="C73" i="34"/>
  <c r="C72" i="34"/>
  <c r="C70"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9" i="34"/>
  <c r="C8" i="34"/>
  <c r="C7" i="34"/>
  <c r="C6" i="34"/>
  <c r="C5" i="34"/>
  <c r="C4" i="34"/>
  <c r="G10" i="28" l="1"/>
  <c r="F10" i="28"/>
  <c r="I93" i="33" l="1"/>
  <c r="H93" i="33"/>
  <c r="G618" i="8" s="1"/>
  <c r="F9" i="36"/>
  <c r="G9" i="36"/>
  <c r="C151" i="8" l="1"/>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600" i="8"/>
  <c r="C599" i="8"/>
  <c r="C598" i="8"/>
  <c r="C597" i="8"/>
  <c r="C596" i="8"/>
  <c r="C595" i="8"/>
  <c r="C594" i="8"/>
  <c r="C593" i="8"/>
  <c r="C592" i="8"/>
  <c r="C591" i="8"/>
  <c r="C590" i="8"/>
  <c r="C589" i="8"/>
  <c r="C588" i="8"/>
  <c r="C587" i="8"/>
  <c r="C586" i="8"/>
  <c r="C585" i="8"/>
  <c r="C584" i="8"/>
  <c r="C583" i="8"/>
  <c r="C582" i="8"/>
  <c r="C581" i="8"/>
  <c r="C580" i="8"/>
  <c r="C579" i="8"/>
  <c r="C578" i="8"/>
  <c r="C577" i="8"/>
  <c r="C576" i="8"/>
  <c r="C575" i="8"/>
  <c r="C574" i="8"/>
  <c r="C573" i="8"/>
  <c r="C572" i="8"/>
  <c r="C571" i="8"/>
  <c r="C570" i="8"/>
  <c r="C569" i="8"/>
  <c r="C568" i="8"/>
  <c r="C567" i="8"/>
  <c r="C566" i="8"/>
  <c r="C565" i="8"/>
  <c r="C564" i="8"/>
  <c r="C563" i="8"/>
  <c r="C562" i="8"/>
  <c r="C561" i="8"/>
  <c r="C560" i="8"/>
  <c r="C559" i="8"/>
  <c r="C558" i="8"/>
  <c r="C557" i="8"/>
  <c r="C556" i="8"/>
  <c r="C555" i="8"/>
  <c r="C554" i="8"/>
  <c r="C553" i="8"/>
  <c r="C552" i="8"/>
  <c r="C551" i="8"/>
  <c r="C550" i="8"/>
  <c r="C549" i="8"/>
  <c r="C548" i="8"/>
  <c r="C547" i="8"/>
  <c r="C546" i="8"/>
  <c r="C545" i="8"/>
  <c r="C544" i="8"/>
  <c r="C543" i="8"/>
  <c r="C542" i="8"/>
  <c r="C541" i="8"/>
  <c r="C540" i="8"/>
  <c r="C539" i="8"/>
  <c r="C538" i="8"/>
  <c r="C537" i="8"/>
  <c r="C536" i="8"/>
  <c r="C535" i="8"/>
  <c r="C534" i="8"/>
  <c r="C533" i="8"/>
  <c r="C532" i="8"/>
  <c r="C531" i="8"/>
  <c r="C530" i="8"/>
  <c r="C529" i="8"/>
  <c r="C528" i="8"/>
  <c r="C527" i="8"/>
  <c r="C526" i="8"/>
  <c r="C525" i="8"/>
  <c r="C524" i="8"/>
  <c r="C523" i="8"/>
  <c r="C522" i="8"/>
  <c r="C521" i="8"/>
  <c r="C520" i="8"/>
  <c r="C519" i="8"/>
  <c r="C518" i="8"/>
  <c r="C517" i="8"/>
  <c r="C516" i="8"/>
  <c r="C515" i="8"/>
  <c r="C514" i="8"/>
  <c r="C513" i="8"/>
  <c r="C512" i="8"/>
  <c r="C511" i="8"/>
  <c r="C510" i="8"/>
  <c r="C509" i="8"/>
  <c r="C508" i="8"/>
  <c r="C507" i="8"/>
  <c r="C506" i="8"/>
  <c r="C505" i="8"/>
  <c r="C504" i="8"/>
  <c r="C503" i="8"/>
  <c r="C502" i="8"/>
  <c r="C501" i="8"/>
  <c r="C500" i="8"/>
  <c r="C499" i="8"/>
  <c r="C498" i="8"/>
  <c r="C497" i="8"/>
  <c r="C496" i="8"/>
  <c r="C495" i="8"/>
  <c r="C494" i="8"/>
  <c r="C493" i="8"/>
  <c r="C492" i="8"/>
  <c r="C491" i="8"/>
  <c r="C490" i="8"/>
  <c r="C489" i="8"/>
  <c r="C488" i="8"/>
  <c r="C487" i="8"/>
  <c r="C486" i="8"/>
  <c r="C485" i="8"/>
  <c r="C484" i="8"/>
  <c r="C483" i="8"/>
  <c r="C482" i="8"/>
  <c r="C481" i="8"/>
  <c r="C480" i="8"/>
  <c r="C479" i="8"/>
  <c r="C478" i="8"/>
  <c r="C477" i="8"/>
  <c r="C476" i="8"/>
  <c r="C475" i="8"/>
  <c r="C474" i="8"/>
  <c r="C473" i="8"/>
  <c r="C472" i="8"/>
  <c r="C471" i="8"/>
  <c r="C470" i="8"/>
  <c r="C469" i="8"/>
  <c r="C468" i="8"/>
  <c r="C467" i="8"/>
  <c r="C466" i="8"/>
  <c r="C465" i="8"/>
  <c r="C464" i="8"/>
  <c r="C463" i="8"/>
  <c r="C462" i="8"/>
  <c r="C461" i="8"/>
  <c r="C460" i="8"/>
  <c r="C459" i="8"/>
  <c r="C458" i="8"/>
  <c r="C457" i="8"/>
  <c r="C456" i="8"/>
  <c r="C455" i="8"/>
  <c r="C454" i="8"/>
  <c r="C453" i="8"/>
  <c r="C452" i="8"/>
  <c r="C451" i="8"/>
  <c r="C450" i="8"/>
  <c r="C449" i="8"/>
  <c r="C448" i="8"/>
  <c r="C447" i="8"/>
  <c r="C446" i="8"/>
  <c r="C445" i="8"/>
  <c r="C444" i="8"/>
  <c r="C443" i="8"/>
  <c r="C442" i="8"/>
  <c r="C441" i="8"/>
  <c r="C440" i="8"/>
  <c r="C439" i="8"/>
  <c r="C438" i="8"/>
  <c r="C437" i="8"/>
  <c r="C436" i="8"/>
  <c r="C435" i="8"/>
  <c r="C434" i="8"/>
  <c r="C433" i="8"/>
  <c r="C432" i="8"/>
  <c r="C431" i="8"/>
  <c r="C430" i="8"/>
  <c r="C429" i="8"/>
  <c r="C428" i="8"/>
  <c r="C427" i="8"/>
  <c r="C426" i="8"/>
  <c r="C425" i="8"/>
  <c r="C424" i="8"/>
  <c r="C423" i="8"/>
  <c r="C422" i="8"/>
  <c r="C421" i="8"/>
  <c r="C420" i="8"/>
  <c r="C419" i="8"/>
  <c r="C418" i="8"/>
  <c r="C417" i="8"/>
  <c r="C416" i="8"/>
  <c r="C415" i="8"/>
  <c r="C414" i="8"/>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C383" i="8"/>
  <c r="C382" i="8"/>
  <c r="C381" i="8"/>
  <c r="C380" i="8"/>
  <c r="C379" i="8"/>
  <c r="C378" i="8"/>
  <c r="C377" i="8"/>
  <c r="C376" i="8"/>
  <c r="C375" i="8"/>
  <c r="C374" i="8"/>
  <c r="C373"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H8" i="21" l="1"/>
  <c r="H76" i="21" l="1"/>
  <c r="B600" i="8"/>
  <c r="B598" i="8"/>
  <c r="B597" i="8"/>
  <c r="B596" i="8"/>
  <c r="B595" i="8"/>
  <c r="B594" i="8"/>
  <c r="B593" i="8"/>
  <c r="B592" i="8"/>
  <c r="B591" i="8"/>
  <c r="B590" i="8"/>
  <c r="B589" i="8"/>
  <c r="B588" i="8"/>
  <c r="B587" i="8"/>
  <c r="B586" i="8"/>
  <c r="B585" i="8"/>
  <c r="B584" i="8"/>
  <c r="B583" i="8"/>
  <c r="B582" i="8"/>
  <c r="B581" i="8"/>
  <c r="B580" i="8"/>
  <c r="B579" i="8"/>
  <c r="B578" i="8"/>
  <c r="B577" i="8"/>
  <c r="B576" i="8"/>
  <c r="B575" i="8"/>
  <c r="B574" i="8"/>
  <c r="B573" i="8"/>
  <c r="B572" i="8"/>
  <c r="B571" i="8"/>
  <c r="B570" i="8"/>
  <c r="B569" i="8"/>
  <c r="B568" i="8"/>
  <c r="B567" i="8"/>
  <c r="B566" i="8"/>
  <c r="B565" i="8"/>
  <c r="B564" i="8"/>
  <c r="B563" i="8"/>
  <c r="B562" i="8"/>
  <c r="B561" i="8"/>
  <c r="B560" i="8"/>
  <c r="B559" i="8"/>
  <c r="B558" i="8"/>
  <c r="B557" i="8"/>
  <c r="B556" i="8"/>
  <c r="B555" i="8"/>
  <c r="B554" i="8"/>
  <c r="B553" i="8"/>
  <c r="B552" i="8"/>
  <c r="B551" i="8"/>
  <c r="B550" i="8"/>
  <c r="B549" i="8"/>
  <c r="B548" i="8"/>
  <c r="B547" i="8"/>
  <c r="B546" i="8"/>
  <c r="B545" i="8"/>
  <c r="B544" i="8"/>
  <c r="B543" i="8"/>
  <c r="B542" i="8"/>
  <c r="B541" i="8"/>
  <c r="B540" i="8"/>
  <c r="B539" i="8"/>
  <c r="B538" i="8"/>
  <c r="B537" i="8"/>
  <c r="B536" i="8"/>
  <c r="B535" i="8"/>
  <c r="B534" i="8"/>
  <c r="B533" i="8"/>
  <c r="B532" i="8"/>
  <c r="B531" i="8"/>
  <c r="B530" i="8"/>
  <c r="B529" i="8"/>
  <c r="B528" i="8"/>
  <c r="B527" i="8"/>
  <c r="B526" i="8"/>
  <c r="B525" i="8"/>
  <c r="B524" i="8"/>
  <c r="B523" i="8"/>
  <c r="B522" i="8"/>
  <c r="B521" i="8"/>
  <c r="B520" i="8"/>
  <c r="B519" i="8"/>
  <c r="B518" i="8"/>
  <c r="B517" i="8"/>
  <c r="B516" i="8"/>
  <c r="B515" i="8"/>
  <c r="B514" i="8"/>
  <c r="B513" i="8"/>
  <c r="B512" i="8"/>
  <c r="B511" i="8"/>
  <c r="B510" i="8"/>
  <c r="B509" i="8"/>
  <c r="B508" i="8"/>
  <c r="B507" i="8"/>
  <c r="B506" i="8"/>
  <c r="B505" i="8"/>
  <c r="B504" i="8"/>
  <c r="B503" i="8"/>
  <c r="B502" i="8"/>
  <c r="B501" i="8"/>
  <c r="B500" i="8"/>
  <c r="B499" i="8"/>
  <c r="B498" i="8"/>
  <c r="B497" i="8"/>
  <c r="B496" i="8"/>
  <c r="B495" i="8"/>
  <c r="B494" i="8"/>
  <c r="B493" i="8"/>
  <c r="B492" i="8"/>
  <c r="B491" i="8"/>
  <c r="B490" i="8"/>
  <c r="B489" i="8"/>
  <c r="B488" i="8"/>
  <c r="B487" i="8"/>
  <c r="B486" i="8"/>
  <c r="B485" i="8"/>
  <c r="B484" i="8"/>
  <c r="B483" i="8"/>
  <c r="B482" i="8"/>
  <c r="B481" i="8"/>
  <c r="B480" i="8"/>
  <c r="B479" i="8"/>
  <c r="B478" i="8"/>
  <c r="B477" i="8"/>
  <c r="B476" i="8"/>
  <c r="B475" i="8"/>
  <c r="B474" i="8"/>
  <c r="B473" i="8"/>
  <c r="B472" i="8"/>
  <c r="B471" i="8"/>
  <c r="B470" i="8"/>
  <c r="B469" i="8"/>
  <c r="B468" i="8"/>
  <c r="B467" i="8"/>
  <c r="B466" i="8"/>
  <c r="B465" i="8"/>
  <c r="B464" i="8"/>
  <c r="B463" i="8"/>
  <c r="B462" i="8"/>
  <c r="B461" i="8"/>
  <c r="B460" i="8"/>
  <c r="B459" i="8"/>
  <c r="B458" i="8"/>
  <c r="B457" i="8"/>
  <c r="B456" i="8"/>
  <c r="B455" i="8"/>
  <c r="B454" i="8"/>
  <c r="B453" i="8"/>
  <c r="B452" i="8"/>
  <c r="B451" i="8"/>
  <c r="B450" i="8"/>
  <c r="B449" i="8"/>
  <c r="B448" i="8"/>
  <c r="B447" i="8"/>
  <c r="B446" i="8"/>
  <c r="B445" i="8"/>
  <c r="B444" i="8"/>
  <c r="B443" i="8"/>
  <c r="B442" i="8"/>
  <c r="B441" i="8"/>
  <c r="B440" i="8"/>
  <c r="B439" i="8"/>
  <c r="B438" i="8"/>
  <c r="B437" i="8"/>
  <c r="B436" i="8"/>
  <c r="B435" i="8"/>
  <c r="B434" i="8"/>
  <c r="B433" i="8"/>
  <c r="B432" i="8"/>
  <c r="B431" i="8"/>
  <c r="B430" i="8"/>
  <c r="B429" i="8"/>
  <c r="B428" i="8"/>
  <c r="B427" i="8"/>
  <c r="B426" i="8"/>
  <c r="B425" i="8"/>
  <c r="B424" i="8"/>
  <c r="B423" i="8"/>
  <c r="B422" i="8"/>
  <c r="B421" i="8"/>
  <c r="B420" i="8"/>
  <c r="B419" i="8"/>
  <c r="B418" i="8"/>
  <c r="B417" i="8"/>
  <c r="B416" i="8"/>
  <c r="B415" i="8"/>
  <c r="B414" i="8"/>
  <c r="B413" i="8"/>
  <c r="B412" i="8"/>
  <c r="B411" i="8"/>
  <c r="B410" i="8"/>
  <c r="B409" i="8"/>
  <c r="B408" i="8"/>
  <c r="B407" i="8"/>
  <c r="B406" i="8"/>
  <c r="B405" i="8"/>
  <c r="B404" i="8"/>
  <c r="B403" i="8"/>
  <c r="B402" i="8"/>
  <c r="B401" i="8"/>
  <c r="B400" i="8"/>
  <c r="B399" i="8"/>
  <c r="B398" i="8"/>
  <c r="B397" i="8"/>
  <c r="B396" i="8"/>
  <c r="B395" i="8"/>
  <c r="B394" i="8"/>
  <c r="B393" i="8"/>
  <c r="B392" i="8"/>
  <c r="B391" i="8"/>
  <c r="B390" i="8"/>
  <c r="B389" i="8"/>
  <c r="B388" i="8"/>
  <c r="B387" i="8"/>
  <c r="B386" i="8"/>
  <c r="B385" i="8"/>
  <c r="B384" i="8"/>
  <c r="B383" i="8"/>
  <c r="B382" i="8"/>
  <c r="B381" i="8"/>
  <c r="B380" i="8"/>
  <c r="B379" i="8"/>
  <c r="B378" i="8"/>
  <c r="B377" i="8"/>
  <c r="B376" i="8"/>
  <c r="B375" i="8"/>
  <c r="B374" i="8"/>
  <c r="B373" i="8"/>
  <c r="B372" i="8"/>
  <c r="B371" i="8"/>
  <c r="B370" i="8"/>
  <c r="B369" i="8"/>
  <c r="B368" i="8"/>
  <c r="B367" i="8"/>
  <c r="B366" i="8"/>
  <c r="B365" i="8"/>
  <c r="B364" i="8"/>
  <c r="B363" i="8"/>
  <c r="B362" i="8"/>
  <c r="B361" i="8"/>
  <c r="B360" i="8"/>
  <c r="B359" i="8"/>
  <c r="B358" i="8"/>
  <c r="B357" i="8"/>
  <c r="B356" i="8"/>
  <c r="B355" i="8"/>
  <c r="B354" i="8"/>
  <c r="B353" i="8"/>
  <c r="B352" i="8"/>
  <c r="B351" i="8"/>
  <c r="B350" i="8"/>
  <c r="B349" i="8"/>
  <c r="B348" i="8"/>
  <c r="B347" i="8"/>
  <c r="B346" i="8"/>
  <c r="B345" i="8"/>
  <c r="B344" i="8"/>
  <c r="B343" i="8"/>
  <c r="B342" i="8"/>
  <c r="B341" i="8"/>
  <c r="B340" i="8"/>
  <c r="B339" i="8"/>
  <c r="B338" i="8"/>
  <c r="B337" i="8"/>
  <c r="B336" i="8"/>
  <c r="B335" i="8"/>
  <c r="B334" i="8"/>
  <c r="B333" i="8"/>
  <c r="B332" i="8"/>
  <c r="B331" i="8"/>
  <c r="B330" i="8"/>
  <c r="B329" i="8"/>
  <c r="B328" i="8"/>
  <c r="B327" i="8"/>
  <c r="B326" i="8"/>
  <c r="B325" i="8"/>
  <c r="B324" i="8"/>
  <c r="B323" i="8"/>
  <c r="B322" i="8"/>
  <c r="B321" i="8"/>
  <c r="B320" i="8"/>
  <c r="B319" i="8"/>
  <c r="B318" i="8"/>
  <c r="B317" i="8"/>
  <c r="B316" i="8"/>
  <c r="B315" i="8"/>
  <c r="B314" i="8"/>
  <c r="B313" i="8"/>
  <c r="B312" i="8"/>
  <c r="B311" i="8"/>
  <c r="B310" i="8"/>
  <c r="B309" i="8"/>
  <c r="B308" i="8"/>
  <c r="B307" i="8"/>
  <c r="B306" i="8"/>
  <c r="B305" i="8"/>
  <c r="B304" i="8"/>
  <c r="B303" i="8"/>
  <c r="B302" i="8"/>
  <c r="B301" i="8"/>
  <c r="B300" i="8"/>
  <c r="B299" i="8"/>
  <c r="B298" i="8"/>
  <c r="B297" i="8"/>
  <c r="B296" i="8"/>
  <c r="B295" i="8"/>
  <c r="B294" i="8"/>
  <c r="B293"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C11" i="8"/>
  <c r="B11" i="8"/>
  <c r="O1692" i="25" l="1"/>
  <c r="N1692" i="25"/>
  <c r="M51" i="3" l="1"/>
  <c r="I51" i="3"/>
  <c r="C51" i="3"/>
  <c r="G622" i="8" l="1"/>
  <c r="CF2" i="30"/>
  <c r="A4" i="36" l="1"/>
  <c r="A3" i="36"/>
  <c r="A4" i="35"/>
  <c r="A3" i="35"/>
  <c r="G624" i="8" l="1"/>
  <c r="G619" i="8"/>
  <c r="DI3" i="30"/>
  <c r="DH3" i="30"/>
  <c r="B320" i="31"/>
  <c r="B318" i="31"/>
  <c r="B362" i="31"/>
  <c r="B330" i="31"/>
  <c r="B358" i="31"/>
  <c r="B234" i="31"/>
  <c r="B286" i="31"/>
  <c r="B198" i="31"/>
  <c r="B104" i="31"/>
  <c r="B118" i="31"/>
  <c r="B242" i="31"/>
  <c r="B70" i="31"/>
  <c r="B388" i="31"/>
  <c r="B22" i="31"/>
  <c r="B26" i="31"/>
  <c r="B46" i="31"/>
  <c r="B24" i="31"/>
  <c r="B12" i="31"/>
  <c r="B42" i="31"/>
  <c r="B10" i="31"/>
  <c r="B40" i="31"/>
  <c r="B14" i="31"/>
  <c r="X275" i="31" l="1"/>
  <c r="Y275" i="31" s="1"/>
  <c r="V287" i="31"/>
  <c r="U287" i="31"/>
  <c r="C287" i="31"/>
  <c r="X274" i="31"/>
  <c r="Y274" i="31" s="1"/>
  <c r="AA274" i="31" s="1"/>
  <c r="V286" i="31"/>
  <c r="W286" i="31" s="1"/>
  <c r="U286" i="31"/>
  <c r="C286" i="31"/>
  <c r="D286" i="31" s="1"/>
  <c r="Z274" i="31" l="1"/>
  <c r="D602" i="8" l="1"/>
  <c r="E602" i="8"/>
  <c r="F602" i="8"/>
  <c r="F622" i="8" s="1"/>
  <c r="G602" i="8"/>
  <c r="H602" i="8"/>
  <c r="I602" i="8"/>
  <c r="J602" i="8"/>
  <c r="K602" i="8"/>
  <c r="L602" i="8"/>
  <c r="M602" i="8"/>
  <c r="N602" i="8"/>
  <c r="O602" i="8"/>
  <c r="P602" i="8"/>
  <c r="Q602" i="8"/>
  <c r="R602" i="8"/>
  <c r="S602" i="8"/>
  <c r="T602" i="8"/>
  <c r="U602" i="8"/>
  <c r="V602" i="8"/>
  <c r="W602" i="8"/>
  <c r="X602" i="8"/>
  <c r="Y602" i="8"/>
  <c r="F623" i="8" s="1"/>
  <c r="Z602" i="8"/>
  <c r="AA602" i="8"/>
  <c r="AB602" i="8"/>
  <c r="AC602" i="8"/>
  <c r="AD602" i="8"/>
  <c r="AE602" i="8"/>
  <c r="AF602" i="8"/>
  <c r="AG602" i="8"/>
  <c r="AH602" i="8"/>
  <c r="AI602" i="8"/>
  <c r="AJ602" i="8"/>
  <c r="AK602" i="8"/>
  <c r="AL602" i="8"/>
  <c r="AM602" i="8"/>
  <c r="AN602" i="8"/>
  <c r="AO602" i="8"/>
  <c r="AP602" i="8"/>
  <c r="F618" i="8" l="1"/>
  <c r="F624" i="8"/>
  <c r="F619" i="8"/>
  <c r="F620" i="8"/>
  <c r="F621" i="8"/>
  <c r="G620" i="8"/>
  <c r="G621" i="8"/>
  <c r="H624" i="8" l="1"/>
  <c r="J624" i="8"/>
  <c r="H620" i="8"/>
  <c r="H621" i="8"/>
  <c r="J620" i="8"/>
  <c r="J621" i="8"/>
  <c r="H618" i="8"/>
  <c r="J618" i="8"/>
  <c r="H619" i="8"/>
  <c r="J619" i="8" l="1"/>
  <c r="B3" i="31"/>
  <c r="F12" i="3" l="1"/>
  <c r="A4" i="33" l="1"/>
  <c r="A3" i="33"/>
  <c r="A4" i="28"/>
  <c r="A3" i="28"/>
  <c r="F60" i="27"/>
  <c r="G623" i="8" s="1"/>
  <c r="H623" i="8" s="1"/>
  <c r="A4" i="27"/>
  <c r="A3" i="27"/>
  <c r="A4" i="21"/>
  <c r="A3" i="21"/>
  <c r="A4" i="20"/>
  <c r="A3" i="20"/>
  <c r="A4" i="29"/>
  <c r="A3" i="29"/>
  <c r="A4" i="26"/>
  <c r="A3" i="26"/>
  <c r="AQ600" i="8"/>
  <c r="AQ599" i="8"/>
  <c r="AQ598" i="8"/>
  <c r="AQ597" i="8"/>
  <c r="AQ596" i="8"/>
  <c r="AQ595" i="8"/>
  <c r="AQ594" i="8"/>
  <c r="AQ593" i="8"/>
  <c r="AQ592" i="8"/>
  <c r="AQ591" i="8"/>
  <c r="AQ590" i="8"/>
  <c r="AQ589" i="8"/>
  <c r="AQ588" i="8"/>
  <c r="AQ587" i="8"/>
  <c r="AQ586" i="8"/>
  <c r="AQ585" i="8"/>
  <c r="AQ584" i="8"/>
  <c r="AQ583" i="8"/>
  <c r="AQ582" i="8"/>
  <c r="AQ581" i="8"/>
  <c r="AQ580" i="8"/>
  <c r="AQ579" i="8"/>
  <c r="AQ578" i="8"/>
  <c r="AQ577" i="8"/>
  <c r="AQ576" i="8"/>
  <c r="AQ575" i="8"/>
  <c r="AQ574" i="8"/>
  <c r="AQ573" i="8"/>
  <c r="AQ572" i="8"/>
  <c r="AQ571" i="8"/>
  <c r="AQ570" i="8"/>
  <c r="AQ569" i="8"/>
  <c r="AQ568" i="8"/>
  <c r="AQ567" i="8"/>
  <c r="AQ566" i="8"/>
  <c r="AQ565" i="8"/>
  <c r="AQ564" i="8"/>
  <c r="AQ563" i="8"/>
  <c r="AQ562" i="8"/>
  <c r="AQ561" i="8"/>
  <c r="AQ560" i="8"/>
  <c r="AQ559" i="8"/>
  <c r="AQ558" i="8"/>
  <c r="AQ557" i="8"/>
  <c r="AQ556" i="8"/>
  <c r="AQ555" i="8"/>
  <c r="AQ554" i="8"/>
  <c r="AQ553" i="8"/>
  <c r="AQ552" i="8"/>
  <c r="AQ551" i="8"/>
  <c r="AQ550" i="8"/>
  <c r="AQ549" i="8"/>
  <c r="AQ548" i="8"/>
  <c r="AQ547" i="8"/>
  <c r="AQ546" i="8"/>
  <c r="AQ545" i="8"/>
  <c r="AQ544" i="8"/>
  <c r="AQ543" i="8"/>
  <c r="AQ542" i="8"/>
  <c r="AQ541" i="8"/>
  <c r="AQ540" i="8"/>
  <c r="AQ539" i="8"/>
  <c r="AQ538" i="8"/>
  <c r="AQ537" i="8"/>
  <c r="AQ536" i="8"/>
  <c r="AQ535" i="8"/>
  <c r="AQ534" i="8"/>
  <c r="AQ533" i="8"/>
  <c r="AQ532" i="8"/>
  <c r="AQ531" i="8"/>
  <c r="AQ530" i="8"/>
  <c r="AQ529" i="8"/>
  <c r="AQ528" i="8"/>
  <c r="AQ527" i="8"/>
  <c r="AQ526" i="8"/>
  <c r="AQ525" i="8"/>
  <c r="AQ524" i="8"/>
  <c r="AQ523" i="8"/>
  <c r="AQ522" i="8"/>
  <c r="AQ521" i="8"/>
  <c r="AQ520" i="8"/>
  <c r="AQ519" i="8"/>
  <c r="AQ518" i="8"/>
  <c r="AQ517" i="8"/>
  <c r="AQ516" i="8"/>
  <c r="AQ515" i="8"/>
  <c r="AQ514" i="8"/>
  <c r="AQ513" i="8"/>
  <c r="AQ512" i="8"/>
  <c r="AQ511" i="8"/>
  <c r="AQ510" i="8"/>
  <c r="AQ509" i="8"/>
  <c r="AQ508" i="8"/>
  <c r="AQ507" i="8"/>
  <c r="AQ506" i="8"/>
  <c r="AQ505" i="8"/>
  <c r="AQ504" i="8"/>
  <c r="AQ503" i="8"/>
  <c r="AQ502" i="8"/>
  <c r="AQ501" i="8"/>
  <c r="AQ500" i="8"/>
  <c r="AQ499" i="8"/>
  <c r="AQ498" i="8"/>
  <c r="AQ497" i="8"/>
  <c r="AQ496" i="8"/>
  <c r="AQ495" i="8"/>
  <c r="AQ494" i="8"/>
  <c r="AQ493" i="8"/>
  <c r="AQ492" i="8"/>
  <c r="AQ491" i="8"/>
  <c r="AQ490" i="8"/>
  <c r="AQ489" i="8"/>
  <c r="AQ488" i="8"/>
  <c r="AQ487" i="8"/>
  <c r="AQ486" i="8"/>
  <c r="AQ485" i="8"/>
  <c r="AQ484" i="8"/>
  <c r="AQ483" i="8"/>
  <c r="AQ482" i="8"/>
  <c r="AQ481" i="8"/>
  <c r="AQ480" i="8"/>
  <c r="AQ479" i="8"/>
  <c r="AQ478" i="8"/>
  <c r="AQ477" i="8"/>
  <c r="AQ476" i="8"/>
  <c r="AQ475" i="8"/>
  <c r="AQ474" i="8"/>
  <c r="AQ473" i="8"/>
  <c r="AQ472" i="8"/>
  <c r="AQ471" i="8"/>
  <c r="AQ470" i="8"/>
  <c r="AQ469" i="8"/>
  <c r="AQ468" i="8"/>
  <c r="AQ467" i="8"/>
  <c r="AQ466" i="8"/>
  <c r="AQ465" i="8"/>
  <c r="AQ464" i="8"/>
  <c r="AQ463" i="8"/>
  <c r="AQ462" i="8"/>
  <c r="AQ461" i="8"/>
  <c r="AQ460" i="8"/>
  <c r="AQ459" i="8"/>
  <c r="AQ458" i="8"/>
  <c r="AQ457" i="8"/>
  <c r="AQ456" i="8"/>
  <c r="AQ455" i="8"/>
  <c r="AQ454" i="8"/>
  <c r="AQ453" i="8"/>
  <c r="AQ452" i="8"/>
  <c r="AQ451" i="8"/>
  <c r="AQ450" i="8"/>
  <c r="AQ449" i="8"/>
  <c r="AQ448" i="8"/>
  <c r="AQ447" i="8"/>
  <c r="AQ446" i="8"/>
  <c r="AQ445" i="8"/>
  <c r="AQ444" i="8"/>
  <c r="AQ443" i="8"/>
  <c r="AQ442" i="8"/>
  <c r="AQ441" i="8"/>
  <c r="AQ440" i="8"/>
  <c r="AQ439" i="8"/>
  <c r="AQ438" i="8"/>
  <c r="AQ437" i="8"/>
  <c r="AQ436" i="8"/>
  <c r="AQ435" i="8"/>
  <c r="AQ434" i="8"/>
  <c r="AQ433" i="8"/>
  <c r="AQ432" i="8"/>
  <c r="AQ431" i="8"/>
  <c r="AQ430" i="8"/>
  <c r="AQ429" i="8"/>
  <c r="AQ428" i="8"/>
  <c r="AQ427" i="8"/>
  <c r="AQ426" i="8"/>
  <c r="AQ425" i="8"/>
  <c r="AQ424" i="8"/>
  <c r="AQ423" i="8"/>
  <c r="AQ422" i="8"/>
  <c r="AQ421" i="8"/>
  <c r="AQ420" i="8"/>
  <c r="AQ419" i="8"/>
  <c r="AQ418" i="8"/>
  <c r="AQ417" i="8"/>
  <c r="AQ416" i="8"/>
  <c r="AQ415" i="8"/>
  <c r="AQ414" i="8"/>
  <c r="AQ413" i="8"/>
  <c r="AQ412" i="8"/>
  <c r="AQ411" i="8"/>
  <c r="AQ410" i="8"/>
  <c r="AQ409" i="8"/>
  <c r="AQ408" i="8"/>
  <c r="AQ407" i="8"/>
  <c r="AQ406" i="8"/>
  <c r="AQ405" i="8"/>
  <c r="AQ404" i="8"/>
  <c r="AQ403" i="8"/>
  <c r="AQ402" i="8"/>
  <c r="AQ401" i="8"/>
  <c r="AQ400" i="8"/>
  <c r="AQ399" i="8"/>
  <c r="AQ398" i="8"/>
  <c r="AQ397" i="8"/>
  <c r="AQ396" i="8"/>
  <c r="AQ395" i="8"/>
  <c r="AQ394" i="8"/>
  <c r="AQ393" i="8"/>
  <c r="AQ392" i="8"/>
  <c r="AQ391" i="8"/>
  <c r="AQ390" i="8"/>
  <c r="AQ389" i="8"/>
  <c r="AQ388" i="8"/>
  <c r="AQ387" i="8"/>
  <c r="AQ386" i="8"/>
  <c r="AQ385" i="8"/>
  <c r="AQ384" i="8"/>
  <c r="AQ383" i="8"/>
  <c r="AQ382" i="8"/>
  <c r="AQ381" i="8"/>
  <c r="AQ380" i="8"/>
  <c r="AQ379" i="8"/>
  <c r="AQ378" i="8"/>
  <c r="AQ377" i="8"/>
  <c r="AQ376" i="8"/>
  <c r="AQ375" i="8"/>
  <c r="AQ374" i="8"/>
  <c r="AQ373" i="8"/>
  <c r="AQ372" i="8"/>
  <c r="AQ371" i="8"/>
  <c r="AQ370" i="8"/>
  <c r="AQ369" i="8"/>
  <c r="AQ368" i="8"/>
  <c r="AQ367" i="8"/>
  <c r="AQ366" i="8"/>
  <c r="AQ365" i="8"/>
  <c r="AQ364" i="8"/>
  <c r="AQ363" i="8"/>
  <c r="AQ362" i="8"/>
  <c r="AQ361" i="8"/>
  <c r="AQ360" i="8"/>
  <c r="AQ359" i="8"/>
  <c r="AQ358" i="8"/>
  <c r="AQ357" i="8"/>
  <c r="AQ356" i="8"/>
  <c r="AQ355" i="8"/>
  <c r="AQ354" i="8"/>
  <c r="AQ353" i="8"/>
  <c r="AQ352" i="8"/>
  <c r="AQ351" i="8"/>
  <c r="AQ350" i="8"/>
  <c r="AQ349" i="8"/>
  <c r="AQ348" i="8"/>
  <c r="AQ347" i="8"/>
  <c r="AQ346" i="8"/>
  <c r="AQ345" i="8"/>
  <c r="AQ344" i="8"/>
  <c r="AQ343" i="8"/>
  <c r="AQ342" i="8"/>
  <c r="AQ341" i="8"/>
  <c r="AQ340" i="8"/>
  <c r="AQ339" i="8"/>
  <c r="AQ338" i="8"/>
  <c r="AQ337" i="8"/>
  <c r="AQ336" i="8"/>
  <c r="AQ335" i="8"/>
  <c r="AQ334" i="8"/>
  <c r="AQ333" i="8"/>
  <c r="AQ332" i="8"/>
  <c r="AQ331" i="8"/>
  <c r="AQ330" i="8"/>
  <c r="AQ329" i="8"/>
  <c r="AQ328" i="8"/>
  <c r="AQ327" i="8"/>
  <c r="AQ326" i="8"/>
  <c r="AQ325" i="8"/>
  <c r="AQ324" i="8"/>
  <c r="AQ323" i="8"/>
  <c r="AQ322" i="8"/>
  <c r="AQ321" i="8"/>
  <c r="AQ320" i="8"/>
  <c r="AQ319" i="8"/>
  <c r="AQ318" i="8"/>
  <c r="AQ317" i="8"/>
  <c r="AQ316" i="8"/>
  <c r="AQ315" i="8"/>
  <c r="AQ314" i="8"/>
  <c r="AQ313" i="8"/>
  <c r="AQ312" i="8"/>
  <c r="AQ311" i="8"/>
  <c r="AQ310" i="8"/>
  <c r="AQ309" i="8"/>
  <c r="AQ308" i="8"/>
  <c r="AQ307" i="8"/>
  <c r="AQ306" i="8"/>
  <c r="AQ305" i="8"/>
  <c r="AQ304" i="8"/>
  <c r="AQ303" i="8"/>
  <c r="AQ302" i="8"/>
  <c r="AQ301" i="8"/>
  <c r="AQ300" i="8"/>
  <c r="AQ299" i="8"/>
  <c r="AQ298" i="8"/>
  <c r="AQ297" i="8"/>
  <c r="AQ296" i="8"/>
  <c r="AQ295" i="8"/>
  <c r="AQ294" i="8"/>
  <c r="AQ293" i="8"/>
  <c r="AQ292" i="8"/>
  <c r="AQ291" i="8"/>
  <c r="AQ290" i="8"/>
  <c r="AQ289" i="8"/>
  <c r="AQ288" i="8"/>
  <c r="AQ287" i="8"/>
  <c r="AQ286" i="8"/>
  <c r="AQ285" i="8"/>
  <c r="AQ284" i="8"/>
  <c r="AQ283" i="8"/>
  <c r="AQ282" i="8"/>
  <c r="AQ281" i="8"/>
  <c r="AQ280" i="8"/>
  <c r="AQ279" i="8"/>
  <c r="AQ278" i="8"/>
  <c r="AQ277" i="8"/>
  <c r="AQ276" i="8"/>
  <c r="AQ275" i="8"/>
  <c r="AQ274" i="8"/>
  <c r="AQ273" i="8"/>
  <c r="AQ272" i="8"/>
  <c r="AQ271" i="8"/>
  <c r="AQ270" i="8"/>
  <c r="AQ269" i="8"/>
  <c r="AQ268" i="8"/>
  <c r="AQ267" i="8"/>
  <c r="AQ266" i="8"/>
  <c r="AQ265" i="8"/>
  <c r="AQ264" i="8"/>
  <c r="AQ263" i="8"/>
  <c r="AQ262" i="8"/>
  <c r="AQ261" i="8"/>
  <c r="AQ260" i="8"/>
  <c r="AQ259" i="8"/>
  <c r="AQ258" i="8"/>
  <c r="AQ257" i="8"/>
  <c r="AQ256" i="8"/>
  <c r="AQ255" i="8"/>
  <c r="AQ254" i="8"/>
  <c r="AQ253" i="8"/>
  <c r="AQ252" i="8"/>
  <c r="AQ251" i="8"/>
  <c r="AQ250" i="8"/>
  <c r="AQ249" i="8"/>
  <c r="AQ248" i="8"/>
  <c r="AQ247" i="8"/>
  <c r="AQ246" i="8"/>
  <c r="AQ245" i="8"/>
  <c r="AQ244" i="8"/>
  <c r="AQ243" i="8"/>
  <c r="AQ242" i="8"/>
  <c r="AQ241" i="8"/>
  <c r="AQ240" i="8"/>
  <c r="AQ239" i="8"/>
  <c r="AQ238" i="8"/>
  <c r="AQ237" i="8"/>
  <c r="AQ236" i="8"/>
  <c r="AQ235" i="8"/>
  <c r="AQ234" i="8"/>
  <c r="AQ233" i="8"/>
  <c r="AQ232" i="8"/>
  <c r="AQ231" i="8"/>
  <c r="AQ230" i="8"/>
  <c r="AQ229" i="8"/>
  <c r="AQ228" i="8"/>
  <c r="AQ227" i="8"/>
  <c r="AQ226" i="8"/>
  <c r="AQ225" i="8"/>
  <c r="AQ224" i="8"/>
  <c r="AQ223" i="8"/>
  <c r="AQ222" i="8"/>
  <c r="AQ221" i="8"/>
  <c r="AQ220" i="8"/>
  <c r="AQ219" i="8"/>
  <c r="AQ218" i="8"/>
  <c r="AQ217" i="8"/>
  <c r="AQ216" i="8"/>
  <c r="AQ215" i="8"/>
  <c r="AQ214" i="8"/>
  <c r="AQ213" i="8"/>
  <c r="AQ212" i="8"/>
  <c r="AQ211" i="8"/>
  <c r="AQ210" i="8"/>
  <c r="AQ209" i="8"/>
  <c r="AQ208" i="8"/>
  <c r="AQ207" i="8"/>
  <c r="AQ206" i="8"/>
  <c r="AQ205" i="8"/>
  <c r="AQ204" i="8"/>
  <c r="AQ203" i="8"/>
  <c r="AQ202" i="8"/>
  <c r="AQ201" i="8"/>
  <c r="AQ200" i="8"/>
  <c r="AQ199" i="8"/>
  <c r="AQ198" i="8"/>
  <c r="AQ197" i="8"/>
  <c r="AQ196" i="8"/>
  <c r="AQ195" i="8"/>
  <c r="AQ194" i="8"/>
  <c r="AQ193" i="8"/>
  <c r="AQ192" i="8"/>
  <c r="AQ191" i="8"/>
  <c r="AQ190" i="8"/>
  <c r="AQ189" i="8"/>
  <c r="AQ188" i="8"/>
  <c r="AQ187" i="8"/>
  <c r="AQ186" i="8"/>
  <c r="AQ185" i="8"/>
  <c r="AQ184" i="8"/>
  <c r="AQ183" i="8"/>
  <c r="AQ182" i="8"/>
  <c r="AQ181" i="8"/>
  <c r="AQ180" i="8"/>
  <c r="AQ179" i="8"/>
  <c r="AQ178" i="8"/>
  <c r="AQ177" i="8"/>
  <c r="AQ176" i="8"/>
  <c r="AQ175" i="8"/>
  <c r="AQ174" i="8"/>
  <c r="AQ173" i="8"/>
  <c r="AQ172" i="8"/>
  <c r="AQ171" i="8"/>
  <c r="AQ170" i="8"/>
  <c r="AQ169" i="8"/>
  <c r="AQ168" i="8"/>
  <c r="AQ167" i="8"/>
  <c r="AQ166" i="8"/>
  <c r="AQ165" i="8"/>
  <c r="AQ164" i="8"/>
  <c r="AQ163" i="8"/>
  <c r="AQ162" i="8"/>
  <c r="AQ161" i="8"/>
  <c r="AQ159" i="8"/>
  <c r="AQ158" i="8"/>
  <c r="AQ157" i="8"/>
  <c r="AQ156" i="8"/>
  <c r="AQ155" i="8"/>
  <c r="AQ154" i="8"/>
  <c r="AQ153" i="8"/>
  <c r="AQ150" i="8"/>
  <c r="AQ149" i="8"/>
  <c r="AQ148" i="8"/>
  <c r="AQ147" i="8"/>
  <c r="AQ146" i="8"/>
  <c r="AQ145" i="8"/>
  <c r="AQ144" i="8"/>
  <c r="AQ143" i="8"/>
  <c r="AQ142" i="8"/>
  <c r="AQ141" i="8"/>
  <c r="AQ140" i="8"/>
  <c r="AQ139" i="8"/>
  <c r="AQ138" i="8"/>
  <c r="AQ137" i="8"/>
  <c r="AQ136" i="8"/>
  <c r="AQ135" i="8"/>
  <c r="AQ134" i="8"/>
  <c r="AQ133" i="8"/>
  <c r="AQ132" i="8"/>
  <c r="AQ131" i="8"/>
  <c r="AQ130" i="8"/>
  <c r="AQ129" i="8"/>
  <c r="AQ128" i="8"/>
  <c r="AQ127" i="8"/>
  <c r="AQ126" i="8"/>
  <c r="AQ125" i="8"/>
  <c r="AQ124" i="8"/>
  <c r="AQ123" i="8"/>
  <c r="AQ122" i="8"/>
  <c r="AQ121" i="8"/>
  <c r="AQ120" i="8"/>
  <c r="AQ119" i="8"/>
  <c r="AQ118" i="8"/>
  <c r="AQ117" i="8"/>
  <c r="AQ116" i="8"/>
  <c r="AQ115" i="8"/>
  <c r="AQ114" i="8"/>
  <c r="AQ113" i="8"/>
  <c r="AQ112" i="8"/>
  <c r="AQ111" i="8"/>
  <c r="AQ110" i="8"/>
  <c r="AQ109" i="8"/>
  <c r="AQ108" i="8"/>
  <c r="AQ107" i="8"/>
  <c r="AQ106" i="8"/>
  <c r="AQ105" i="8"/>
  <c r="AQ104" i="8"/>
  <c r="AQ103" i="8"/>
  <c r="AQ102" i="8"/>
  <c r="AQ101" i="8"/>
  <c r="AQ100" i="8"/>
  <c r="AQ99" i="8"/>
  <c r="AQ98" i="8"/>
  <c r="AQ97" i="8"/>
  <c r="AQ96" i="8"/>
  <c r="AQ95" i="8"/>
  <c r="AQ94" i="8"/>
  <c r="AQ93" i="8"/>
  <c r="AQ92" i="8"/>
  <c r="AQ91" i="8"/>
  <c r="AQ90" i="8"/>
  <c r="AQ89" i="8"/>
  <c r="AQ88" i="8"/>
  <c r="AQ87" i="8"/>
  <c r="AQ86" i="8"/>
  <c r="AQ85" i="8"/>
  <c r="AQ84" i="8"/>
  <c r="AQ83" i="8"/>
  <c r="AQ82" i="8"/>
  <c r="AQ81" i="8"/>
  <c r="AQ80" i="8"/>
  <c r="AQ79" i="8"/>
  <c r="AQ78" i="8"/>
  <c r="AQ77" i="8"/>
  <c r="AQ76" i="8"/>
  <c r="AQ75" i="8"/>
  <c r="AQ74" i="8"/>
  <c r="AQ73" i="8"/>
  <c r="AQ72" i="8"/>
  <c r="AQ71" i="8"/>
  <c r="AQ70" i="8"/>
  <c r="AQ69" i="8"/>
  <c r="AQ68" i="8"/>
  <c r="AQ67" i="8"/>
  <c r="AQ66" i="8"/>
  <c r="AQ65" i="8"/>
  <c r="AQ64" i="8"/>
  <c r="AQ63" i="8"/>
  <c r="AQ62" i="8"/>
  <c r="AQ61" i="8"/>
  <c r="AQ60" i="8"/>
  <c r="AQ59" i="8"/>
  <c r="AQ58" i="8"/>
  <c r="AQ57" i="8"/>
  <c r="AQ56" i="8"/>
  <c r="AQ55" i="8"/>
  <c r="AQ54" i="8"/>
  <c r="AQ53" i="8"/>
  <c r="AQ52" i="8"/>
  <c r="AQ51" i="8"/>
  <c r="AQ50" i="8"/>
  <c r="AQ49" i="8"/>
  <c r="AQ48" i="8"/>
  <c r="AQ47" i="8"/>
  <c r="AQ46" i="8"/>
  <c r="AQ45" i="8"/>
  <c r="AQ44" i="8"/>
  <c r="AQ43" i="8"/>
  <c r="AQ42" i="8"/>
  <c r="AQ41" i="8"/>
  <c r="AQ40" i="8"/>
  <c r="AQ39" i="8"/>
  <c r="AQ38" i="8"/>
  <c r="AQ37" i="8"/>
  <c r="AQ36" i="8"/>
  <c r="AQ35" i="8"/>
  <c r="AQ34" i="8"/>
  <c r="AQ33" i="8"/>
  <c r="AQ32" i="8"/>
  <c r="AQ31" i="8"/>
  <c r="AQ30" i="8"/>
  <c r="AQ29" i="8"/>
  <c r="AQ28" i="8"/>
  <c r="AQ27" i="8"/>
  <c r="AQ26" i="8"/>
  <c r="AQ25" i="8"/>
  <c r="AQ24" i="8"/>
  <c r="AQ23" i="8"/>
  <c r="AQ22" i="8"/>
  <c r="AQ21" i="8"/>
  <c r="AQ20" i="8"/>
  <c r="AQ19" i="8"/>
  <c r="AQ18" i="8"/>
  <c r="AQ17" i="8"/>
  <c r="AQ16" i="8"/>
  <c r="AQ15" i="8"/>
  <c r="AQ14" i="8"/>
  <c r="AQ12" i="8"/>
  <c r="AQ11" i="8"/>
  <c r="A6" i="8"/>
  <c r="A5" i="8"/>
  <c r="F46" i="3"/>
  <c r="C46" i="3"/>
  <c r="C45" i="3"/>
  <c r="F44" i="3"/>
  <c r="C44" i="3"/>
  <c r="C43" i="3"/>
  <c r="F42" i="3"/>
  <c r="F41" i="3"/>
  <c r="F40" i="3"/>
  <c r="F39" i="3"/>
  <c r="F38" i="3"/>
  <c r="F37" i="3"/>
  <c r="F36" i="3"/>
  <c r="F35" i="3"/>
  <c r="F32" i="3"/>
  <c r="F31" i="3"/>
  <c r="F30" i="3"/>
  <c r="F28" i="3"/>
  <c r="F26" i="3"/>
  <c r="DH290" i="30"/>
  <c r="DG290" i="30"/>
  <c r="DF290" i="30"/>
  <c r="DE290" i="30"/>
  <c r="DD290" i="30"/>
  <c r="DC290" i="30"/>
  <c r="DB290" i="30"/>
  <c r="DA290" i="30"/>
  <c r="CZ290" i="30"/>
  <c r="CY290" i="30"/>
  <c r="CX290" i="30"/>
  <c r="CW290" i="30"/>
  <c r="CV290" i="30"/>
  <c r="CU290" i="30"/>
  <c r="CT290" i="30"/>
  <c r="CS290" i="30"/>
  <c r="CR290" i="30"/>
  <c r="CQ290" i="30"/>
  <c r="CP290" i="30"/>
  <c r="CO290" i="30"/>
  <c r="CN290" i="30"/>
  <c r="CM290" i="30"/>
  <c r="CL290" i="30"/>
  <c r="CK290" i="30"/>
  <c r="CJ290" i="30"/>
  <c r="CI290" i="30"/>
  <c r="CH290" i="30"/>
  <c r="CG290" i="30"/>
  <c r="CF290" i="30"/>
  <c r="CE290" i="30"/>
  <c r="CD290" i="30"/>
  <c r="CC290" i="30"/>
  <c r="CB290" i="30"/>
  <c r="CA290" i="30"/>
  <c r="BZ290" i="30"/>
  <c r="BY290" i="30"/>
  <c r="BX290" i="30"/>
  <c r="BW290" i="30"/>
  <c r="BV290" i="30"/>
  <c r="BU290" i="30"/>
  <c r="BT290" i="30"/>
  <c r="BS290" i="30"/>
  <c r="BR290" i="30"/>
  <c r="BQ290" i="30"/>
  <c r="BP290" i="30"/>
  <c r="BO290" i="30"/>
  <c r="BN290" i="30"/>
  <c r="BM290" i="30"/>
  <c r="BL290" i="30"/>
  <c r="BK290" i="30"/>
  <c r="BJ290" i="30"/>
  <c r="BI290" i="30"/>
  <c r="BH290" i="30"/>
  <c r="BG290" i="30"/>
  <c r="BF290" i="30"/>
  <c r="BE290" i="30"/>
  <c r="BD290" i="30"/>
  <c r="BC290" i="30"/>
  <c r="BB290" i="30"/>
  <c r="BA290" i="30"/>
  <c r="AZ290" i="30"/>
  <c r="AY290" i="30"/>
  <c r="AX290" i="30"/>
  <c r="AW290" i="30"/>
  <c r="AV290" i="30"/>
  <c r="AU290" i="30"/>
  <c r="AT290" i="30"/>
  <c r="AS290" i="30"/>
  <c r="AR290" i="30"/>
  <c r="AQ290" i="30"/>
  <c r="AP290" i="30"/>
  <c r="AO290" i="30"/>
  <c r="AN290" i="30"/>
  <c r="AM290" i="30"/>
  <c r="AL290" i="30"/>
  <c r="AK290" i="30"/>
  <c r="AJ290" i="30"/>
  <c r="AI290" i="30"/>
  <c r="AH290" i="30"/>
  <c r="AG290" i="30"/>
  <c r="AF290" i="30"/>
  <c r="AE290" i="30"/>
  <c r="AD290" i="30"/>
  <c r="AC290" i="30"/>
  <c r="AB290" i="30"/>
  <c r="AA290" i="30"/>
  <c r="Z290" i="30"/>
  <c r="Y290" i="30"/>
  <c r="X290" i="30"/>
  <c r="W290" i="30"/>
  <c r="V290" i="30"/>
  <c r="U290" i="30"/>
  <c r="T290" i="30"/>
  <c r="S290" i="30"/>
  <c r="R290" i="30"/>
  <c r="Q290" i="30"/>
  <c r="P290" i="30"/>
  <c r="O290" i="30"/>
  <c r="N290" i="30"/>
  <c r="M290" i="30"/>
  <c r="L290" i="30"/>
  <c r="K290" i="30"/>
  <c r="J290" i="30"/>
  <c r="I290" i="30"/>
  <c r="H290" i="30"/>
  <c r="G290" i="30"/>
  <c r="F290" i="30"/>
  <c r="E290" i="30"/>
  <c r="D290" i="30"/>
  <c r="C290" i="30"/>
  <c r="B290" i="30"/>
  <c r="A290" i="30"/>
  <c r="DH289" i="30"/>
  <c r="DG289" i="30"/>
  <c r="DF289" i="30"/>
  <c r="DE289" i="30"/>
  <c r="DD289" i="30"/>
  <c r="DC289" i="30"/>
  <c r="DB289" i="30"/>
  <c r="DA289" i="30"/>
  <c r="CZ289" i="30"/>
  <c r="CY289" i="30"/>
  <c r="CX289" i="30"/>
  <c r="CW289" i="30"/>
  <c r="CV289" i="30"/>
  <c r="CU289" i="30"/>
  <c r="CT289" i="30"/>
  <c r="CS289" i="30"/>
  <c r="CR289" i="30"/>
  <c r="CQ289" i="30"/>
  <c r="CP289" i="30"/>
  <c r="CO289" i="30"/>
  <c r="CN289" i="30"/>
  <c r="CM289" i="30"/>
  <c r="CL289" i="30"/>
  <c r="CK289" i="30"/>
  <c r="CJ289" i="30"/>
  <c r="CI289" i="30"/>
  <c r="CH289" i="30"/>
  <c r="CG289" i="30"/>
  <c r="CF289" i="30"/>
  <c r="CE289" i="30"/>
  <c r="CD289" i="30"/>
  <c r="CC289" i="30"/>
  <c r="CB289" i="30"/>
  <c r="CA289" i="30"/>
  <c r="BZ289" i="30"/>
  <c r="BY289" i="30"/>
  <c r="BX289" i="30"/>
  <c r="BW289" i="30"/>
  <c r="BV289" i="30"/>
  <c r="BU289" i="30"/>
  <c r="BT289" i="30"/>
  <c r="BS289" i="30"/>
  <c r="BR289" i="30"/>
  <c r="BQ289" i="30"/>
  <c r="BP289" i="30"/>
  <c r="BO289" i="30"/>
  <c r="BN289" i="30"/>
  <c r="BM289" i="30"/>
  <c r="BL289" i="30"/>
  <c r="BK289" i="30"/>
  <c r="BJ289" i="30"/>
  <c r="BI289" i="30"/>
  <c r="BH289" i="30"/>
  <c r="BG289" i="30"/>
  <c r="BF289" i="30"/>
  <c r="BE289" i="30"/>
  <c r="BD289" i="30"/>
  <c r="BC289" i="30"/>
  <c r="BB289" i="30"/>
  <c r="BA289" i="30"/>
  <c r="AZ289" i="30"/>
  <c r="AY289" i="30"/>
  <c r="AX289" i="30"/>
  <c r="AW289" i="30"/>
  <c r="AV289" i="30"/>
  <c r="AU289" i="30"/>
  <c r="AT289" i="30"/>
  <c r="AS289" i="30"/>
  <c r="AR289" i="30"/>
  <c r="AQ289" i="30"/>
  <c r="AP289" i="30"/>
  <c r="AO289" i="30"/>
  <c r="AN289" i="30"/>
  <c r="AM289" i="30"/>
  <c r="AL289" i="30"/>
  <c r="AK289" i="30"/>
  <c r="AJ289" i="30"/>
  <c r="AI289" i="30"/>
  <c r="AH289" i="30"/>
  <c r="AG289" i="30"/>
  <c r="AF289" i="30"/>
  <c r="AE289" i="30"/>
  <c r="AD289" i="30"/>
  <c r="AC289" i="30"/>
  <c r="AB289" i="30"/>
  <c r="AA289" i="30"/>
  <c r="Z289" i="30"/>
  <c r="Y289" i="30"/>
  <c r="X289" i="30"/>
  <c r="W289" i="30"/>
  <c r="V289" i="30"/>
  <c r="U289" i="30"/>
  <c r="T289" i="30"/>
  <c r="S289" i="30"/>
  <c r="R289" i="30"/>
  <c r="Q289" i="30"/>
  <c r="P289" i="30"/>
  <c r="O289" i="30"/>
  <c r="N289" i="30"/>
  <c r="M289" i="30"/>
  <c r="L289" i="30"/>
  <c r="K289" i="30"/>
  <c r="J289" i="30"/>
  <c r="I289" i="30"/>
  <c r="H289" i="30"/>
  <c r="G289" i="30"/>
  <c r="F289" i="30"/>
  <c r="E289" i="30"/>
  <c r="D289" i="30"/>
  <c r="C289" i="30"/>
  <c r="B289" i="30"/>
  <c r="A289" i="30"/>
  <c r="DH288" i="30"/>
  <c r="DG288" i="30"/>
  <c r="DF288" i="30"/>
  <c r="DE288" i="30"/>
  <c r="DD288" i="30"/>
  <c r="DC288" i="30"/>
  <c r="DB288" i="30"/>
  <c r="DA288" i="30"/>
  <c r="CZ288" i="30"/>
  <c r="CY288" i="30"/>
  <c r="CX288" i="30"/>
  <c r="CW288" i="30"/>
  <c r="CV288" i="30"/>
  <c r="CU288" i="30"/>
  <c r="CT288" i="30"/>
  <c r="CS288" i="30"/>
  <c r="CR288" i="30"/>
  <c r="CQ288" i="30"/>
  <c r="CP288" i="30"/>
  <c r="CO288" i="30"/>
  <c r="CN288" i="30"/>
  <c r="CM288" i="30"/>
  <c r="CL288" i="30"/>
  <c r="CK288" i="30"/>
  <c r="CJ288" i="30"/>
  <c r="CI288" i="30"/>
  <c r="CH288" i="30"/>
  <c r="CG288" i="30"/>
  <c r="CF288" i="30"/>
  <c r="CE288" i="30"/>
  <c r="CD288" i="30"/>
  <c r="CC288" i="30"/>
  <c r="CB288" i="30"/>
  <c r="CA288" i="30"/>
  <c r="BZ288" i="30"/>
  <c r="BY288" i="30"/>
  <c r="BX288" i="30"/>
  <c r="BW288" i="30"/>
  <c r="BV288" i="30"/>
  <c r="BU288" i="30"/>
  <c r="BT288" i="30"/>
  <c r="BS288" i="30"/>
  <c r="BR288" i="30"/>
  <c r="BQ288" i="30"/>
  <c r="BP288" i="30"/>
  <c r="BO288" i="30"/>
  <c r="BN288" i="30"/>
  <c r="BM288" i="30"/>
  <c r="BL288" i="30"/>
  <c r="BK288" i="30"/>
  <c r="BJ288" i="30"/>
  <c r="BI288" i="30"/>
  <c r="BH288" i="30"/>
  <c r="BG288" i="30"/>
  <c r="BF288" i="30"/>
  <c r="BE288" i="30"/>
  <c r="BD288" i="30"/>
  <c r="BC288" i="30"/>
  <c r="BB288" i="30"/>
  <c r="BA288" i="30"/>
  <c r="AZ288" i="30"/>
  <c r="AY288" i="30"/>
  <c r="AX288" i="30"/>
  <c r="AW288" i="30"/>
  <c r="AV288" i="30"/>
  <c r="AU288" i="30"/>
  <c r="AT288" i="30"/>
  <c r="AS288" i="30"/>
  <c r="AR288" i="30"/>
  <c r="AQ288" i="30"/>
  <c r="AP288" i="30"/>
  <c r="AO288" i="30"/>
  <c r="AN288" i="30"/>
  <c r="AM288" i="30"/>
  <c r="AL288" i="30"/>
  <c r="AK288" i="30"/>
  <c r="AJ288" i="30"/>
  <c r="AI288" i="30"/>
  <c r="AH288" i="30"/>
  <c r="AG288" i="30"/>
  <c r="AF288" i="30"/>
  <c r="AE288" i="30"/>
  <c r="AD288" i="30"/>
  <c r="AC288" i="30"/>
  <c r="AB288" i="30"/>
  <c r="AA288" i="30"/>
  <c r="Z288" i="30"/>
  <c r="Y288" i="30"/>
  <c r="X288" i="30"/>
  <c r="W288" i="30"/>
  <c r="V288" i="30"/>
  <c r="U288" i="30"/>
  <c r="T288" i="30"/>
  <c r="S288" i="30"/>
  <c r="R288" i="30"/>
  <c r="Q288" i="30"/>
  <c r="P288" i="30"/>
  <c r="O288" i="30"/>
  <c r="N288" i="30"/>
  <c r="M288" i="30"/>
  <c r="L288" i="30"/>
  <c r="K288" i="30"/>
  <c r="J288" i="30"/>
  <c r="I288" i="30"/>
  <c r="H288" i="30"/>
  <c r="G288" i="30"/>
  <c r="F288" i="30"/>
  <c r="E288" i="30"/>
  <c r="D288" i="30"/>
  <c r="C288" i="30"/>
  <c r="B288" i="30"/>
  <c r="A288" i="30"/>
  <c r="DH287" i="30"/>
  <c r="DG287" i="30"/>
  <c r="DF287" i="30"/>
  <c r="DE287" i="30"/>
  <c r="DD287" i="30"/>
  <c r="DC287" i="30"/>
  <c r="DB287" i="30"/>
  <c r="DA287" i="30"/>
  <c r="CZ287" i="30"/>
  <c r="CY287" i="30"/>
  <c r="CX287" i="30"/>
  <c r="CW287" i="30"/>
  <c r="CV287" i="30"/>
  <c r="CU287" i="30"/>
  <c r="CT287" i="30"/>
  <c r="CS287" i="30"/>
  <c r="CR287" i="30"/>
  <c r="CQ287" i="30"/>
  <c r="CP287" i="30"/>
  <c r="CO287" i="30"/>
  <c r="CN287" i="30"/>
  <c r="CM287" i="30"/>
  <c r="CL287" i="30"/>
  <c r="CK287" i="30"/>
  <c r="CJ287" i="30"/>
  <c r="CI287" i="30"/>
  <c r="CH287" i="30"/>
  <c r="CG287" i="30"/>
  <c r="CF287" i="30"/>
  <c r="CE287" i="30"/>
  <c r="CD287" i="30"/>
  <c r="CC287" i="30"/>
  <c r="CB287" i="30"/>
  <c r="CA287" i="30"/>
  <c r="BZ287" i="30"/>
  <c r="BY287" i="30"/>
  <c r="BX287" i="30"/>
  <c r="BW287" i="30"/>
  <c r="BV287" i="30"/>
  <c r="BU287" i="30"/>
  <c r="BT287" i="30"/>
  <c r="BS287" i="30"/>
  <c r="BR287" i="30"/>
  <c r="BQ287" i="30"/>
  <c r="BP287" i="30"/>
  <c r="BO287" i="30"/>
  <c r="BN287" i="30"/>
  <c r="BM287" i="30"/>
  <c r="BL287" i="30"/>
  <c r="BK287" i="30"/>
  <c r="BJ287" i="30"/>
  <c r="BI287" i="30"/>
  <c r="BH287" i="30"/>
  <c r="BG287" i="30"/>
  <c r="BF287" i="30"/>
  <c r="BE287" i="30"/>
  <c r="BD287" i="30"/>
  <c r="BC287" i="30"/>
  <c r="BB287" i="30"/>
  <c r="BA287" i="30"/>
  <c r="AZ287" i="30"/>
  <c r="AY287" i="30"/>
  <c r="AX287" i="30"/>
  <c r="AW287" i="30"/>
  <c r="AV287" i="30"/>
  <c r="AU287" i="30"/>
  <c r="AT287" i="30"/>
  <c r="AS287" i="30"/>
  <c r="AR287" i="30"/>
  <c r="AQ287" i="30"/>
  <c r="AP287" i="30"/>
  <c r="AO287" i="30"/>
  <c r="AN287" i="30"/>
  <c r="AM287" i="30"/>
  <c r="AL287" i="30"/>
  <c r="AK287" i="30"/>
  <c r="AJ287" i="30"/>
  <c r="AI287" i="30"/>
  <c r="AH287" i="30"/>
  <c r="AG287" i="30"/>
  <c r="AF287" i="30"/>
  <c r="AE287" i="30"/>
  <c r="AD287" i="30"/>
  <c r="AC287" i="30"/>
  <c r="AB287" i="30"/>
  <c r="AA287" i="30"/>
  <c r="Z287" i="30"/>
  <c r="Y287" i="30"/>
  <c r="X287" i="30"/>
  <c r="W287" i="30"/>
  <c r="V287" i="30"/>
  <c r="U287" i="30"/>
  <c r="T287" i="30"/>
  <c r="S287" i="30"/>
  <c r="R287" i="30"/>
  <c r="Q287" i="30"/>
  <c r="P287" i="30"/>
  <c r="O287" i="30"/>
  <c r="N287" i="30"/>
  <c r="M287" i="30"/>
  <c r="L287" i="30"/>
  <c r="K287" i="30"/>
  <c r="J287" i="30"/>
  <c r="I287" i="30"/>
  <c r="H287" i="30"/>
  <c r="G287" i="30"/>
  <c r="F287" i="30"/>
  <c r="E287" i="30"/>
  <c r="D287" i="30"/>
  <c r="C287" i="30"/>
  <c r="B287" i="30"/>
  <c r="A287" i="30"/>
  <c r="DH286" i="30"/>
  <c r="DG286" i="30"/>
  <c r="DF286" i="30"/>
  <c r="DE286" i="30"/>
  <c r="DD286" i="30"/>
  <c r="DC286" i="30"/>
  <c r="DB286" i="30"/>
  <c r="DA286" i="30"/>
  <c r="CZ286" i="30"/>
  <c r="CY286" i="30"/>
  <c r="CX286" i="30"/>
  <c r="CW286" i="30"/>
  <c r="CV286" i="30"/>
  <c r="CU286" i="30"/>
  <c r="CT286" i="30"/>
  <c r="CS286" i="30"/>
  <c r="CR286" i="30"/>
  <c r="CQ286" i="30"/>
  <c r="CP286" i="30"/>
  <c r="CO286" i="30"/>
  <c r="CN286" i="30"/>
  <c r="CM286" i="30"/>
  <c r="CL286" i="30"/>
  <c r="CK286" i="30"/>
  <c r="CJ286" i="30"/>
  <c r="CI286" i="30"/>
  <c r="CH286" i="30"/>
  <c r="CG286" i="30"/>
  <c r="CF286" i="30"/>
  <c r="CE286" i="30"/>
  <c r="CD286" i="30"/>
  <c r="CC286" i="30"/>
  <c r="CB286" i="30"/>
  <c r="CA286" i="30"/>
  <c r="BZ286" i="30"/>
  <c r="BY286" i="30"/>
  <c r="BX286" i="30"/>
  <c r="BW286" i="30"/>
  <c r="BV286" i="30"/>
  <c r="BU286" i="30"/>
  <c r="BT286" i="30"/>
  <c r="BS286" i="30"/>
  <c r="BR286" i="30"/>
  <c r="BQ286" i="30"/>
  <c r="BP286" i="30"/>
  <c r="BO286" i="30"/>
  <c r="BN286" i="30"/>
  <c r="BM286" i="30"/>
  <c r="BL286" i="30"/>
  <c r="BK286" i="30"/>
  <c r="BJ286" i="30"/>
  <c r="BI286" i="30"/>
  <c r="BH286" i="30"/>
  <c r="BG286" i="30"/>
  <c r="BF286" i="30"/>
  <c r="BE286" i="30"/>
  <c r="BD286" i="30"/>
  <c r="BC286" i="30"/>
  <c r="BB286" i="30"/>
  <c r="BA286" i="30"/>
  <c r="AZ286" i="30"/>
  <c r="AY286" i="30"/>
  <c r="AX286" i="30"/>
  <c r="AW286" i="30"/>
  <c r="AV286" i="30"/>
  <c r="AU286" i="30"/>
  <c r="AT286" i="30"/>
  <c r="AS286" i="30"/>
  <c r="AR286" i="30"/>
  <c r="AQ286" i="30"/>
  <c r="AP286" i="30"/>
  <c r="AO286" i="30"/>
  <c r="AN286" i="30"/>
  <c r="AM286" i="30"/>
  <c r="AL286" i="30"/>
  <c r="AK286" i="30"/>
  <c r="AJ286" i="30"/>
  <c r="AI286" i="30"/>
  <c r="AH286" i="30"/>
  <c r="AG286" i="30"/>
  <c r="AF286" i="30"/>
  <c r="AE286" i="30"/>
  <c r="AD286" i="30"/>
  <c r="AC286" i="30"/>
  <c r="AB286" i="30"/>
  <c r="AA286" i="30"/>
  <c r="Z286" i="30"/>
  <c r="Y286" i="30"/>
  <c r="X286" i="30"/>
  <c r="W286" i="30"/>
  <c r="V286" i="30"/>
  <c r="U286" i="30"/>
  <c r="T286" i="30"/>
  <c r="S286" i="30"/>
  <c r="R286" i="30"/>
  <c r="Q286" i="30"/>
  <c r="P286" i="30"/>
  <c r="O286" i="30"/>
  <c r="N286" i="30"/>
  <c r="M286" i="30"/>
  <c r="L286" i="30"/>
  <c r="K286" i="30"/>
  <c r="J286" i="30"/>
  <c r="I286" i="30"/>
  <c r="H286" i="30"/>
  <c r="G286" i="30"/>
  <c r="F286" i="30"/>
  <c r="E286" i="30"/>
  <c r="D286" i="30"/>
  <c r="C286" i="30"/>
  <c r="B286" i="30"/>
  <c r="A286" i="30"/>
  <c r="DH285" i="30"/>
  <c r="DG285" i="30"/>
  <c r="DF285" i="30"/>
  <c r="DE285" i="30"/>
  <c r="DD285" i="30"/>
  <c r="DC285" i="30"/>
  <c r="DB285" i="30"/>
  <c r="DA285" i="30"/>
  <c r="CZ285" i="30"/>
  <c r="CY285" i="30"/>
  <c r="CX285" i="30"/>
  <c r="CW285" i="30"/>
  <c r="CV285" i="30"/>
  <c r="CU285" i="30"/>
  <c r="CT285" i="30"/>
  <c r="CS285" i="30"/>
  <c r="CR285" i="30"/>
  <c r="CQ285" i="30"/>
  <c r="CP285" i="30"/>
  <c r="CO285" i="30"/>
  <c r="CN285" i="30"/>
  <c r="CM285" i="30"/>
  <c r="CL285" i="30"/>
  <c r="CK285" i="30"/>
  <c r="CJ285" i="30"/>
  <c r="CI285" i="30"/>
  <c r="CH285" i="30"/>
  <c r="CG285" i="30"/>
  <c r="CF285" i="30"/>
  <c r="CE285" i="30"/>
  <c r="CD285" i="30"/>
  <c r="CC285" i="30"/>
  <c r="CB285" i="30"/>
  <c r="CA285" i="30"/>
  <c r="BZ285" i="30"/>
  <c r="BY285" i="30"/>
  <c r="BX285" i="30"/>
  <c r="BW285" i="30"/>
  <c r="BV285" i="30"/>
  <c r="BU285" i="30"/>
  <c r="BT285" i="30"/>
  <c r="BS285" i="30"/>
  <c r="BR285" i="30"/>
  <c r="BQ285" i="30"/>
  <c r="BP285" i="30"/>
  <c r="BO285" i="30"/>
  <c r="BN285" i="30"/>
  <c r="BM285" i="30"/>
  <c r="BL285" i="30"/>
  <c r="BK285" i="30"/>
  <c r="BJ285" i="30"/>
  <c r="BI285" i="30"/>
  <c r="BH285" i="30"/>
  <c r="BG285" i="30"/>
  <c r="BF285" i="30"/>
  <c r="BE285" i="30"/>
  <c r="BD285" i="30"/>
  <c r="BC285" i="30"/>
  <c r="BB285" i="30"/>
  <c r="BA285" i="30"/>
  <c r="AZ285" i="30"/>
  <c r="AY285" i="30"/>
  <c r="AX285" i="30"/>
  <c r="AW285" i="30"/>
  <c r="AV285" i="30"/>
  <c r="AU285" i="30"/>
  <c r="AT285" i="30"/>
  <c r="AS285" i="30"/>
  <c r="AR285" i="30"/>
  <c r="AQ285" i="30"/>
  <c r="AP285" i="30"/>
  <c r="AO285" i="30"/>
  <c r="AN285" i="30"/>
  <c r="AM285" i="30"/>
  <c r="AL285" i="30"/>
  <c r="AK285" i="30"/>
  <c r="AJ285" i="30"/>
  <c r="AI285" i="30"/>
  <c r="AH285" i="30"/>
  <c r="AG285" i="30"/>
  <c r="AF285" i="30"/>
  <c r="AE285" i="30"/>
  <c r="AD285" i="30"/>
  <c r="AC285" i="30"/>
  <c r="AB285" i="30"/>
  <c r="AA285" i="30"/>
  <c r="Z285" i="30"/>
  <c r="Y285" i="30"/>
  <c r="X285" i="30"/>
  <c r="W285" i="30"/>
  <c r="V285" i="30"/>
  <c r="U285" i="30"/>
  <c r="T285" i="30"/>
  <c r="S285" i="30"/>
  <c r="R285" i="30"/>
  <c r="Q285" i="30"/>
  <c r="P285" i="30"/>
  <c r="O285" i="30"/>
  <c r="N285" i="30"/>
  <c r="M285" i="30"/>
  <c r="L285" i="30"/>
  <c r="K285" i="30"/>
  <c r="J285" i="30"/>
  <c r="I285" i="30"/>
  <c r="H285" i="30"/>
  <c r="G285" i="30"/>
  <c r="F285" i="30"/>
  <c r="E285" i="30"/>
  <c r="D285" i="30"/>
  <c r="C285" i="30"/>
  <c r="B285" i="30"/>
  <c r="A285" i="30"/>
  <c r="DH284" i="30"/>
  <c r="DG284" i="30"/>
  <c r="DF284" i="30"/>
  <c r="DE284" i="30"/>
  <c r="DD284" i="30"/>
  <c r="DC284" i="30"/>
  <c r="DB284" i="30"/>
  <c r="DA284" i="30"/>
  <c r="CZ284" i="30"/>
  <c r="CY284" i="30"/>
  <c r="CX284" i="30"/>
  <c r="CW284" i="30"/>
  <c r="CV284" i="30"/>
  <c r="CU284" i="30"/>
  <c r="CT284" i="30"/>
  <c r="CS284" i="30"/>
  <c r="CR284" i="30"/>
  <c r="CQ284" i="30"/>
  <c r="CP284" i="30"/>
  <c r="CO284" i="30"/>
  <c r="CN284" i="30"/>
  <c r="CM284" i="30"/>
  <c r="CL284" i="30"/>
  <c r="CK284" i="30"/>
  <c r="CJ284" i="30"/>
  <c r="CI284" i="30"/>
  <c r="CH284" i="30"/>
  <c r="CG284" i="30"/>
  <c r="CF284" i="30"/>
  <c r="CE284" i="30"/>
  <c r="CD284" i="30"/>
  <c r="CC284" i="30"/>
  <c r="CB284" i="30"/>
  <c r="CA284" i="30"/>
  <c r="BZ284" i="30"/>
  <c r="BY284" i="30"/>
  <c r="BX284" i="30"/>
  <c r="BW284" i="30"/>
  <c r="BV284" i="30"/>
  <c r="BU284" i="30"/>
  <c r="BT284" i="30"/>
  <c r="BS284" i="30"/>
  <c r="BR284" i="30"/>
  <c r="BQ284" i="30"/>
  <c r="BP284" i="30"/>
  <c r="BO284" i="30"/>
  <c r="BN284" i="30"/>
  <c r="BM284" i="30"/>
  <c r="BL284" i="30"/>
  <c r="BK284" i="30"/>
  <c r="BJ284" i="30"/>
  <c r="BI284" i="30"/>
  <c r="BH284" i="30"/>
  <c r="BG284" i="30"/>
  <c r="BF284" i="30"/>
  <c r="BE284" i="30"/>
  <c r="BD284" i="30"/>
  <c r="BC284" i="30"/>
  <c r="BB284" i="30"/>
  <c r="BA284" i="30"/>
  <c r="AZ284" i="30"/>
  <c r="AY284" i="30"/>
  <c r="AX284" i="30"/>
  <c r="AW284" i="30"/>
  <c r="AV284" i="30"/>
  <c r="AU284" i="30"/>
  <c r="AT284" i="30"/>
  <c r="AS284" i="30"/>
  <c r="AR284" i="30"/>
  <c r="AQ284" i="30"/>
  <c r="AP284" i="30"/>
  <c r="AO284" i="30"/>
  <c r="AN284" i="30"/>
  <c r="AM284" i="30"/>
  <c r="AL284" i="30"/>
  <c r="AK284" i="30"/>
  <c r="AJ284" i="30"/>
  <c r="AI284" i="30"/>
  <c r="AH284" i="30"/>
  <c r="AG284" i="30"/>
  <c r="AF284" i="30"/>
  <c r="AE284" i="30"/>
  <c r="AD284" i="30"/>
  <c r="AC284" i="30"/>
  <c r="AB284" i="30"/>
  <c r="AA284" i="30"/>
  <c r="Z284" i="30"/>
  <c r="Y284" i="30"/>
  <c r="X284" i="30"/>
  <c r="W284" i="30"/>
  <c r="V284" i="30"/>
  <c r="U284" i="30"/>
  <c r="T284" i="30"/>
  <c r="S284" i="30"/>
  <c r="R284" i="30"/>
  <c r="Q284" i="30"/>
  <c r="P284" i="30"/>
  <c r="O284" i="30"/>
  <c r="N284" i="30"/>
  <c r="M284" i="30"/>
  <c r="L284" i="30"/>
  <c r="K284" i="30"/>
  <c r="J284" i="30"/>
  <c r="I284" i="30"/>
  <c r="H284" i="30"/>
  <c r="G284" i="30"/>
  <c r="F284" i="30"/>
  <c r="E284" i="30"/>
  <c r="D284" i="30"/>
  <c r="C284" i="30"/>
  <c r="B284" i="30"/>
  <c r="A284" i="30"/>
  <c r="DH283" i="30"/>
  <c r="DG283" i="30"/>
  <c r="DF283" i="30"/>
  <c r="DE283" i="30"/>
  <c r="DD283" i="30"/>
  <c r="DC283" i="30"/>
  <c r="DB283" i="30"/>
  <c r="DA283" i="30"/>
  <c r="CZ283" i="30"/>
  <c r="CY283" i="30"/>
  <c r="CX283" i="30"/>
  <c r="CW283" i="30"/>
  <c r="CV283" i="30"/>
  <c r="CU283" i="30"/>
  <c r="CT283" i="30"/>
  <c r="CS283" i="30"/>
  <c r="CR283" i="30"/>
  <c r="CQ283" i="30"/>
  <c r="CP283" i="30"/>
  <c r="CO283" i="30"/>
  <c r="CN283" i="30"/>
  <c r="CM283" i="30"/>
  <c r="CL283" i="30"/>
  <c r="CK283" i="30"/>
  <c r="CJ283" i="30"/>
  <c r="CI283" i="30"/>
  <c r="CH283" i="30"/>
  <c r="CG283" i="30"/>
  <c r="CF283" i="30"/>
  <c r="CE283" i="30"/>
  <c r="CD283" i="30"/>
  <c r="CC283" i="30"/>
  <c r="CB283" i="30"/>
  <c r="CA283" i="30"/>
  <c r="BZ283" i="30"/>
  <c r="BY283" i="30"/>
  <c r="BX283" i="30"/>
  <c r="BW283" i="30"/>
  <c r="BV283" i="30"/>
  <c r="BU283" i="30"/>
  <c r="BT283" i="30"/>
  <c r="BS283" i="30"/>
  <c r="BR283" i="30"/>
  <c r="BQ283" i="30"/>
  <c r="BP283" i="30"/>
  <c r="BO283" i="30"/>
  <c r="BN283" i="30"/>
  <c r="BM283" i="30"/>
  <c r="BL283" i="30"/>
  <c r="BK283" i="30"/>
  <c r="BJ283" i="30"/>
  <c r="BI283" i="30"/>
  <c r="BH283" i="30"/>
  <c r="BG283" i="30"/>
  <c r="BF283" i="30"/>
  <c r="BE283" i="30"/>
  <c r="BD283" i="30"/>
  <c r="BC283" i="30"/>
  <c r="BB283" i="30"/>
  <c r="BA283" i="30"/>
  <c r="AZ283" i="30"/>
  <c r="AY283" i="30"/>
  <c r="AX283" i="30"/>
  <c r="AW283" i="30"/>
  <c r="AV283" i="30"/>
  <c r="AU283" i="30"/>
  <c r="AT283" i="30"/>
  <c r="AS283" i="30"/>
  <c r="AR283" i="30"/>
  <c r="AQ283" i="30"/>
  <c r="AP283" i="30"/>
  <c r="AO283" i="30"/>
  <c r="AN283" i="30"/>
  <c r="AM283" i="30"/>
  <c r="AL283" i="30"/>
  <c r="AK283" i="30"/>
  <c r="AJ283" i="30"/>
  <c r="AI283" i="30"/>
  <c r="AH283" i="30"/>
  <c r="AG283" i="30"/>
  <c r="AF283" i="30"/>
  <c r="AE283" i="30"/>
  <c r="AD283" i="30"/>
  <c r="AC283" i="30"/>
  <c r="AB283" i="30"/>
  <c r="AA283" i="30"/>
  <c r="Z283" i="30"/>
  <c r="Y283" i="30"/>
  <c r="X283" i="30"/>
  <c r="W283" i="30"/>
  <c r="V283" i="30"/>
  <c r="U283" i="30"/>
  <c r="T283" i="30"/>
  <c r="S283" i="30"/>
  <c r="R283" i="30"/>
  <c r="Q283" i="30"/>
  <c r="P283" i="30"/>
  <c r="O283" i="30"/>
  <c r="N283" i="30"/>
  <c r="M283" i="30"/>
  <c r="L283" i="30"/>
  <c r="K283" i="30"/>
  <c r="J283" i="30"/>
  <c r="I283" i="30"/>
  <c r="H283" i="30"/>
  <c r="G283" i="30"/>
  <c r="F283" i="30"/>
  <c r="E283" i="30"/>
  <c r="D283" i="30"/>
  <c r="C283" i="30"/>
  <c r="B283" i="30"/>
  <c r="A283" i="30"/>
  <c r="DH282" i="30"/>
  <c r="DG282" i="30"/>
  <c r="DF282" i="30"/>
  <c r="DE282" i="30"/>
  <c r="DD282" i="30"/>
  <c r="DC282" i="30"/>
  <c r="DB282" i="30"/>
  <c r="DA282" i="30"/>
  <c r="CZ282" i="30"/>
  <c r="CY282" i="30"/>
  <c r="CX282" i="30"/>
  <c r="CW282" i="30"/>
  <c r="CV282" i="30"/>
  <c r="CU282" i="30"/>
  <c r="CT282" i="30"/>
  <c r="CS282" i="30"/>
  <c r="CR282" i="30"/>
  <c r="CQ282" i="30"/>
  <c r="CP282" i="30"/>
  <c r="CO282" i="30"/>
  <c r="CN282" i="30"/>
  <c r="CM282" i="30"/>
  <c r="CL282" i="30"/>
  <c r="CK282" i="30"/>
  <c r="CJ282" i="30"/>
  <c r="CI282" i="30"/>
  <c r="CH282" i="30"/>
  <c r="CG282" i="30"/>
  <c r="CF282" i="30"/>
  <c r="CE282" i="30"/>
  <c r="CD282" i="30"/>
  <c r="CC282" i="30"/>
  <c r="CB282" i="30"/>
  <c r="CA282" i="30"/>
  <c r="BZ282" i="30"/>
  <c r="BY282" i="30"/>
  <c r="BX282" i="30"/>
  <c r="BW282" i="30"/>
  <c r="BV282" i="30"/>
  <c r="BU282" i="30"/>
  <c r="BT282" i="30"/>
  <c r="BS282" i="30"/>
  <c r="BR282" i="30"/>
  <c r="BQ282" i="30"/>
  <c r="BP282" i="30"/>
  <c r="BO282" i="30"/>
  <c r="BN282" i="30"/>
  <c r="BM282" i="30"/>
  <c r="BL282" i="30"/>
  <c r="BK282" i="30"/>
  <c r="BJ282" i="30"/>
  <c r="BI282" i="30"/>
  <c r="BH282" i="30"/>
  <c r="BG282" i="30"/>
  <c r="BF282" i="30"/>
  <c r="BE282" i="30"/>
  <c r="BD282" i="30"/>
  <c r="BC282" i="30"/>
  <c r="BB282" i="30"/>
  <c r="BA282" i="30"/>
  <c r="AZ282" i="30"/>
  <c r="AY282" i="30"/>
  <c r="AX282" i="30"/>
  <c r="AW282" i="30"/>
  <c r="AV282" i="30"/>
  <c r="AU282" i="30"/>
  <c r="AT282" i="30"/>
  <c r="AS282" i="30"/>
  <c r="AR282" i="30"/>
  <c r="AQ282" i="30"/>
  <c r="AP282" i="30"/>
  <c r="AO282" i="30"/>
  <c r="AN282" i="30"/>
  <c r="AM282" i="30"/>
  <c r="AL282" i="30"/>
  <c r="AK282" i="30"/>
  <c r="AJ282" i="30"/>
  <c r="AI282" i="30"/>
  <c r="AH282" i="30"/>
  <c r="AG282" i="30"/>
  <c r="AF282" i="30"/>
  <c r="AE282" i="30"/>
  <c r="AD282" i="30"/>
  <c r="AC282" i="30"/>
  <c r="AB282" i="30"/>
  <c r="AA282" i="30"/>
  <c r="Z282" i="30"/>
  <c r="Y282" i="30"/>
  <c r="X282" i="30"/>
  <c r="W282" i="30"/>
  <c r="V282" i="30"/>
  <c r="U282" i="30"/>
  <c r="T282" i="30"/>
  <c r="S282" i="30"/>
  <c r="R282" i="30"/>
  <c r="Q282" i="30"/>
  <c r="P282" i="30"/>
  <c r="O282" i="30"/>
  <c r="N282" i="30"/>
  <c r="M282" i="30"/>
  <c r="L282" i="30"/>
  <c r="K282" i="30"/>
  <c r="J282" i="30"/>
  <c r="I282" i="30"/>
  <c r="H282" i="30"/>
  <c r="G282" i="30"/>
  <c r="F282" i="30"/>
  <c r="E282" i="30"/>
  <c r="D282" i="30"/>
  <c r="C282" i="30"/>
  <c r="B282" i="30"/>
  <c r="A282" i="30"/>
  <c r="DH281" i="30"/>
  <c r="DG281" i="30"/>
  <c r="DF281" i="30"/>
  <c r="DE281" i="30"/>
  <c r="DD281" i="30"/>
  <c r="DC281" i="30"/>
  <c r="DB281" i="30"/>
  <c r="DA281" i="30"/>
  <c r="CZ281" i="30"/>
  <c r="CY281" i="30"/>
  <c r="CX281" i="30"/>
  <c r="CW281" i="30"/>
  <c r="CV281" i="30"/>
  <c r="CU281" i="30"/>
  <c r="CT281" i="30"/>
  <c r="CS281" i="30"/>
  <c r="CR281" i="30"/>
  <c r="CQ281" i="30"/>
  <c r="CP281" i="30"/>
  <c r="CO281" i="30"/>
  <c r="CN281" i="30"/>
  <c r="CM281" i="30"/>
  <c r="CL281" i="30"/>
  <c r="CK281" i="30"/>
  <c r="CJ281" i="30"/>
  <c r="CI281" i="30"/>
  <c r="CH281" i="30"/>
  <c r="CG281" i="30"/>
  <c r="CF281" i="30"/>
  <c r="CE281" i="30"/>
  <c r="CD281" i="30"/>
  <c r="CC281" i="30"/>
  <c r="CB281" i="30"/>
  <c r="CA281" i="30"/>
  <c r="BZ281" i="30"/>
  <c r="BY281" i="30"/>
  <c r="BX281" i="30"/>
  <c r="BW281" i="30"/>
  <c r="BV281" i="30"/>
  <c r="BU281" i="30"/>
  <c r="BT281" i="30"/>
  <c r="BS281" i="30"/>
  <c r="BR281" i="30"/>
  <c r="BQ281" i="30"/>
  <c r="BP281" i="30"/>
  <c r="BO281" i="30"/>
  <c r="BN281" i="30"/>
  <c r="BM281" i="30"/>
  <c r="BL281" i="30"/>
  <c r="BK281" i="30"/>
  <c r="BJ281" i="30"/>
  <c r="BI281" i="30"/>
  <c r="BH281" i="30"/>
  <c r="BG281" i="30"/>
  <c r="BF281" i="30"/>
  <c r="BE281" i="30"/>
  <c r="BD281" i="30"/>
  <c r="BC281" i="30"/>
  <c r="BB281" i="30"/>
  <c r="BA281" i="30"/>
  <c r="AZ281" i="30"/>
  <c r="AY281" i="30"/>
  <c r="AX281" i="30"/>
  <c r="AW281" i="30"/>
  <c r="AV281" i="30"/>
  <c r="AU281" i="30"/>
  <c r="AT281" i="30"/>
  <c r="AS281" i="30"/>
  <c r="AR281" i="30"/>
  <c r="AQ281" i="30"/>
  <c r="AP281" i="30"/>
  <c r="AO281" i="30"/>
  <c r="AN281" i="30"/>
  <c r="AM281" i="30"/>
  <c r="AL281" i="30"/>
  <c r="AK281" i="30"/>
  <c r="AJ281" i="30"/>
  <c r="AI281" i="30"/>
  <c r="AH281" i="30"/>
  <c r="AG281" i="30"/>
  <c r="AF281" i="30"/>
  <c r="AE281" i="30"/>
  <c r="AD281" i="30"/>
  <c r="AC281" i="30"/>
  <c r="AB281" i="30"/>
  <c r="AA281" i="30"/>
  <c r="Z281" i="30"/>
  <c r="Y281" i="30"/>
  <c r="X281" i="30"/>
  <c r="W281" i="30"/>
  <c r="V281" i="30"/>
  <c r="U281" i="30"/>
  <c r="T281" i="30"/>
  <c r="S281" i="30"/>
  <c r="R281" i="30"/>
  <c r="Q281" i="30"/>
  <c r="P281" i="30"/>
  <c r="O281" i="30"/>
  <c r="N281" i="30"/>
  <c r="M281" i="30"/>
  <c r="L281" i="30"/>
  <c r="K281" i="30"/>
  <c r="J281" i="30"/>
  <c r="I281" i="30"/>
  <c r="H281" i="30"/>
  <c r="G281" i="30"/>
  <c r="F281" i="30"/>
  <c r="E281" i="30"/>
  <c r="D281" i="30"/>
  <c r="C281" i="30"/>
  <c r="B281" i="30"/>
  <c r="A281" i="30"/>
  <c r="DH280" i="30"/>
  <c r="DG280" i="30"/>
  <c r="DF280" i="30"/>
  <c r="DE280" i="30"/>
  <c r="DD280" i="30"/>
  <c r="DC280" i="30"/>
  <c r="DB280" i="30"/>
  <c r="DA280" i="30"/>
  <c r="CZ280" i="30"/>
  <c r="CY280" i="30"/>
  <c r="CX280" i="30"/>
  <c r="CW280" i="30"/>
  <c r="CV280" i="30"/>
  <c r="CU280" i="30"/>
  <c r="CT280" i="30"/>
  <c r="CS280" i="30"/>
  <c r="CR280" i="30"/>
  <c r="CQ280" i="30"/>
  <c r="CP280" i="30"/>
  <c r="CO280" i="30"/>
  <c r="CN280" i="30"/>
  <c r="CM280" i="30"/>
  <c r="CL280" i="30"/>
  <c r="CK280" i="30"/>
  <c r="CJ280" i="30"/>
  <c r="CI280" i="30"/>
  <c r="CH280" i="30"/>
  <c r="CG280" i="30"/>
  <c r="CF280" i="30"/>
  <c r="CE280" i="30"/>
  <c r="CD280" i="30"/>
  <c r="CC280" i="30"/>
  <c r="CB280" i="30"/>
  <c r="CA280" i="30"/>
  <c r="BZ280" i="30"/>
  <c r="BY280" i="30"/>
  <c r="BX280" i="30"/>
  <c r="BW280" i="30"/>
  <c r="BV280" i="30"/>
  <c r="BU280" i="30"/>
  <c r="BT280" i="30"/>
  <c r="BS280" i="30"/>
  <c r="BR280" i="30"/>
  <c r="BQ280" i="30"/>
  <c r="BP280" i="30"/>
  <c r="BO280" i="30"/>
  <c r="BN280" i="30"/>
  <c r="BM280" i="30"/>
  <c r="BL280" i="30"/>
  <c r="BK280" i="30"/>
  <c r="BJ280" i="30"/>
  <c r="BI280" i="30"/>
  <c r="BH280" i="30"/>
  <c r="BG280" i="30"/>
  <c r="BF280" i="30"/>
  <c r="BE280" i="30"/>
  <c r="BD280" i="30"/>
  <c r="BC280" i="30"/>
  <c r="BB280" i="30"/>
  <c r="BA280" i="30"/>
  <c r="AZ280" i="30"/>
  <c r="AY280" i="30"/>
  <c r="AX280" i="30"/>
  <c r="AW280" i="30"/>
  <c r="AV280" i="30"/>
  <c r="AU280" i="30"/>
  <c r="AT280" i="30"/>
  <c r="AS280" i="30"/>
  <c r="AR280" i="30"/>
  <c r="AQ280" i="30"/>
  <c r="AP280" i="30"/>
  <c r="AO280" i="30"/>
  <c r="AN280" i="30"/>
  <c r="AM280" i="30"/>
  <c r="AL280" i="30"/>
  <c r="AK280" i="30"/>
  <c r="AJ280" i="30"/>
  <c r="AI280" i="30"/>
  <c r="AH280" i="30"/>
  <c r="AG280" i="30"/>
  <c r="AF280" i="30"/>
  <c r="AE280" i="30"/>
  <c r="AD280" i="30"/>
  <c r="AC280" i="30"/>
  <c r="AB280" i="30"/>
  <c r="AA280" i="30"/>
  <c r="Z280" i="30"/>
  <c r="Y280" i="30"/>
  <c r="X280" i="30"/>
  <c r="W280" i="30"/>
  <c r="V280" i="30"/>
  <c r="U280" i="30"/>
  <c r="T280" i="30"/>
  <c r="S280" i="30"/>
  <c r="R280" i="30"/>
  <c r="Q280" i="30"/>
  <c r="P280" i="30"/>
  <c r="O280" i="30"/>
  <c r="N280" i="30"/>
  <c r="M280" i="30"/>
  <c r="L280" i="30"/>
  <c r="K280" i="30"/>
  <c r="J280" i="30"/>
  <c r="I280" i="30"/>
  <c r="H280" i="30"/>
  <c r="G280" i="30"/>
  <c r="F280" i="30"/>
  <c r="E280" i="30"/>
  <c r="D280" i="30"/>
  <c r="C280" i="30"/>
  <c r="B280" i="30"/>
  <c r="A280" i="30"/>
  <c r="DH279" i="30"/>
  <c r="DG279" i="30"/>
  <c r="DF279" i="30"/>
  <c r="DE279" i="30"/>
  <c r="DD279" i="30"/>
  <c r="DC279" i="30"/>
  <c r="DB279" i="30"/>
  <c r="DA279" i="30"/>
  <c r="CZ279" i="30"/>
  <c r="CY279" i="30"/>
  <c r="CX279" i="30"/>
  <c r="CW279" i="30"/>
  <c r="CV279" i="30"/>
  <c r="CU279" i="30"/>
  <c r="CT279" i="30"/>
  <c r="CS279" i="30"/>
  <c r="CR279" i="30"/>
  <c r="CQ279" i="30"/>
  <c r="CP279" i="30"/>
  <c r="CO279" i="30"/>
  <c r="CN279" i="30"/>
  <c r="CM279" i="30"/>
  <c r="CL279" i="30"/>
  <c r="CK279" i="30"/>
  <c r="CJ279" i="30"/>
  <c r="CI279" i="30"/>
  <c r="CH279" i="30"/>
  <c r="CG279" i="30"/>
  <c r="CF279" i="30"/>
  <c r="CE279" i="30"/>
  <c r="CD279" i="30"/>
  <c r="CC279" i="30"/>
  <c r="CB279" i="30"/>
  <c r="CA279" i="30"/>
  <c r="BZ279" i="30"/>
  <c r="BY279" i="30"/>
  <c r="BX279" i="30"/>
  <c r="BW279" i="30"/>
  <c r="BV279" i="30"/>
  <c r="BU279" i="30"/>
  <c r="BT279" i="30"/>
  <c r="BS279" i="30"/>
  <c r="BR279" i="30"/>
  <c r="BQ279" i="30"/>
  <c r="BP279" i="30"/>
  <c r="BO279" i="30"/>
  <c r="BN279" i="30"/>
  <c r="BM279" i="30"/>
  <c r="BL279" i="30"/>
  <c r="BK279" i="30"/>
  <c r="BJ279" i="30"/>
  <c r="BI279" i="30"/>
  <c r="BH279" i="30"/>
  <c r="BG279" i="30"/>
  <c r="BF279" i="30"/>
  <c r="BE279" i="30"/>
  <c r="BD279" i="30"/>
  <c r="BC279" i="30"/>
  <c r="BB279" i="30"/>
  <c r="BA279" i="30"/>
  <c r="AZ279" i="30"/>
  <c r="AY279" i="30"/>
  <c r="AX279" i="30"/>
  <c r="AW279" i="30"/>
  <c r="AV279" i="30"/>
  <c r="AU279" i="30"/>
  <c r="AT279" i="30"/>
  <c r="AS279" i="30"/>
  <c r="AR279" i="30"/>
  <c r="AQ279" i="30"/>
  <c r="AP279" i="30"/>
  <c r="AO279" i="30"/>
  <c r="AN279" i="30"/>
  <c r="AM279" i="30"/>
  <c r="AL279" i="30"/>
  <c r="AK279" i="30"/>
  <c r="AJ279" i="30"/>
  <c r="AI279" i="30"/>
  <c r="AH279" i="30"/>
  <c r="AG279" i="30"/>
  <c r="AF279" i="30"/>
  <c r="AE279" i="30"/>
  <c r="AD279" i="30"/>
  <c r="AC279" i="30"/>
  <c r="AB279" i="30"/>
  <c r="AA279" i="30"/>
  <c r="Z279" i="30"/>
  <c r="Y279" i="30"/>
  <c r="X279" i="30"/>
  <c r="W279" i="30"/>
  <c r="V279" i="30"/>
  <c r="U279" i="30"/>
  <c r="T279" i="30"/>
  <c r="S279" i="30"/>
  <c r="R279" i="30"/>
  <c r="Q279" i="30"/>
  <c r="P279" i="30"/>
  <c r="O279" i="30"/>
  <c r="N279" i="30"/>
  <c r="M279" i="30"/>
  <c r="L279" i="30"/>
  <c r="K279" i="30"/>
  <c r="J279" i="30"/>
  <c r="I279" i="30"/>
  <c r="H279" i="30"/>
  <c r="G279" i="30"/>
  <c r="F279" i="30"/>
  <c r="E279" i="30"/>
  <c r="D279" i="30"/>
  <c r="C279" i="30"/>
  <c r="B279" i="30"/>
  <c r="A279" i="30"/>
  <c r="DH278" i="30"/>
  <c r="DG278" i="30"/>
  <c r="DF278" i="30"/>
  <c r="DE278" i="30"/>
  <c r="DD278" i="30"/>
  <c r="DC278" i="30"/>
  <c r="DB278" i="30"/>
  <c r="DA278" i="30"/>
  <c r="CZ278" i="30"/>
  <c r="CY278" i="30"/>
  <c r="CX278" i="30"/>
  <c r="CW278" i="30"/>
  <c r="CV278" i="30"/>
  <c r="CU278" i="30"/>
  <c r="CT278" i="30"/>
  <c r="CS278" i="30"/>
  <c r="CR278" i="30"/>
  <c r="CQ278" i="30"/>
  <c r="CP278" i="30"/>
  <c r="CO278" i="30"/>
  <c r="CN278" i="30"/>
  <c r="CM278" i="30"/>
  <c r="CL278" i="30"/>
  <c r="CK278" i="30"/>
  <c r="CJ278" i="30"/>
  <c r="CI278" i="30"/>
  <c r="CH278" i="30"/>
  <c r="CG278" i="30"/>
  <c r="CF278" i="30"/>
  <c r="CE278" i="30"/>
  <c r="CD278" i="30"/>
  <c r="CC278" i="30"/>
  <c r="CB278" i="30"/>
  <c r="CA278" i="30"/>
  <c r="BZ278" i="30"/>
  <c r="BY278" i="30"/>
  <c r="BX278" i="30"/>
  <c r="BW278" i="30"/>
  <c r="BV278" i="30"/>
  <c r="BU278" i="30"/>
  <c r="BT278" i="30"/>
  <c r="BS278" i="30"/>
  <c r="BR278" i="30"/>
  <c r="BQ278" i="30"/>
  <c r="BP278" i="30"/>
  <c r="BO278" i="30"/>
  <c r="BN278" i="30"/>
  <c r="BM278" i="30"/>
  <c r="BL278" i="30"/>
  <c r="BK278" i="30"/>
  <c r="BJ278" i="30"/>
  <c r="BI278" i="30"/>
  <c r="BH278" i="30"/>
  <c r="BG278" i="30"/>
  <c r="BF278" i="30"/>
  <c r="BE278" i="30"/>
  <c r="BD278" i="30"/>
  <c r="BC278" i="30"/>
  <c r="BB278" i="30"/>
  <c r="BA278" i="30"/>
  <c r="AZ278" i="30"/>
  <c r="AY278" i="30"/>
  <c r="AX278" i="30"/>
  <c r="AW278" i="30"/>
  <c r="AV278" i="30"/>
  <c r="AU278" i="30"/>
  <c r="AT278" i="30"/>
  <c r="AS278" i="30"/>
  <c r="AR278" i="30"/>
  <c r="AQ278" i="30"/>
  <c r="AP278" i="30"/>
  <c r="AO278" i="30"/>
  <c r="AN278" i="30"/>
  <c r="AM278" i="30"/>
  <c r="AL278" i="30"/>
  <c r="AK278" i="30"/>
  <c r="AJ278" i="30"/>
  <c r="AI278" i="30"/>
  <c r="AH278" i="30"/>
  <c r="AG278" i="30"/>
  <c r="AF278" i="30"/>
  <c r="AE278" i="30"/>
  <c r="AD278" i="30"/>
  <c r="AC278" i="30"/>
  <c r="AB278" i="30"/>
  <c r="AA278" i="30"/>
  <c r="Z278" i="30"/>
  <c r="Y278" i="30"/>
  <c r="X278" i="30"/>
  <c r="W278" i="30"/>
  <c r="V278" i="30"/>
  <c r="U278" i="30"/>
  <c r="T278" i="30"/>
  <c r="S278" i="30"/>
  <c r="R278" i="30"/>
  <c r="Q278" i="30"/>
  <c r="P278" i="30"/>
  <c r="O278" i="30"/>
  <c r="N278" i="30"/>
  <c r="M278" i="30"/>
  <c r="L278" i="30"/>
  <c r="K278" i="30"/>
  <c r="J278" i="30"/>
  <c r="I278" i="30"/>
  <c r="H278" i="30"/>
  <c r="G278" i="30"/>
  <c r="F278" i="30"/>
  <c r="E278" i="30"/>
  <c r="D278" i="30"/>
  <c r="C278" i="30"/>
  <c r="B278" i="30"/>
  <c r="A278" i="30"/>
  <c r="DH277" i="30"/>
  <c r="DG277" i="30"/>
  <c r="DF277" i="30"/>
  <c r="DE277" i="30"/>
  <c r="DD277" i="30"/>
  <c r="DC277" i="30"/>
  <c r="DB277" i="30"/>
  <c r="DA277" i="30"/>
  <c r="CZ277" i="30"/>
  <c r="CY277" i="30"/>
  <c r="CX277" i="30"/>
  <c r="CW277" i="30"/>
  <c r="CV277" i="30"/>
  <c r="CU277" i="30"/>
  <c r="CT277" i="30"/>
  <c r="CS277" i="30"/>
  <c r="CR277" i="30"/>
  <c r="CQ277" i="30"/>
  <c r="CP277" i="30"/>
  <c r="CO277" i="30"/>
  <c r="CN277" i="30"/>
  <c r="CM277" i="30"/>
  <c r="CL277" i="30"/>
  <c r="CK277" i="30"/>
  <c r="CJ277" i="30"/>
  <c r="CI277" i="30"/>
  <c r="CH277" i="30"/>
  <c r="CG277" i="30"/>
  <c r="CF277" i="30"/>
  <c r="CE277" i="30"/>
  <c r="CD277" i="30"/>
  <c r="CC277" i="30"/>
  <c r="CB277" i="30"/>
  <c r="CA277" i="30"/>
  <c r="BZ277" i="30"/>
  <c r="BY277" i="30"/>
  <c r="BX277" i="30"/>
  <c r="BW277" i="30"/>
  <c r="BV277" i="30"/>
  <c r="BU277" i="30"/>
  <c r="BT277" i="30"/>
  <c r="BS277" i="30"/>
  <c r="BR277" i="30"/>
  <c r="BQ277" i="30"/>
  <c r="BP277" i="30"/>
  <c r="BO277" i="30"/>
  <c r="BN277" i="30"/>
  <c r="BM277" i="30"/>
  <c r="BL277" i="30"/>
  <c r="BK277" i="30"/>
  <c r="BJ277" i="30"/>
  <c r="BI277" i="30"/>
  <c r="BH277" i="30"/>
  <c r="BG277" i="30"/>
  <c r="BF277" i="30"/>
  <c r="BE277" i="30"/>
  <c r="BD277" i="30"/>
  <c r="BC277" i="30"/>
  <c r="BB277" i="30"/>
  <c r="BA277" i="30"/>
  <c r="AZ277" i="30"/>
  <c r="AY277" i="30"/>
  <c r="AX277" i="30"/>
  <c r="AW277" i="30"/>
  <c r="AV277" i="30"/>
  <c r="AU277" i="30"/>
  <c r="AT277" i="30"/>
  <c r="AS277" i="30"/>
  <c r="AR277" i="30"/>
  <c r="AQ277" i="30"/>
  <c r="AP277" i="30"/>
  <c r="AO277" i="30"/>
  <c r="AN277" i="30"/>
  <c r="AM277" i="30"/>
  <c r="AL277" i="30"/>
  <c r="AK277" i="30"/>
  <c r="AJ277" i="30"/>
  <c r="AI277" i="30"/>
  <c r="AH277" i="30"/>
  <c r="AG277" i="30"/>
  <c r="AF277" i="30"/>
  <c r="AE277" i="30"/>
  <c r="AD277" i="30"/>
  <c r="AC277" i="30"/>
  <c r="AB277" i="30"/>
  <c r="AA277" i="30"/>
  <c r="Z277" i="30"/>
  <c r="Y277" i="30"/>
  <c r="X277" i="30"/>
  <c r="W277" i="30"/>
  <c r="V277" i="30"/>
  <c r="U277" i="30"/>
  <c r="T277" i="30"/>
  <c r="S277" i="30"/>
  <c r="R277" i="30"/>
  <c r="Q277" i="30"/>
  <c r="P277" i="30"/>
  <c r="O277" i="30"/>
  <c r="N277" i="30"/>
  <c r="M277" i="30"/>
  <c r="L277" i="30"/>
  <c r="K277" i="30"/>
  <c r="J277" i="30"/>
  <c r="I277" i="30"/>
  <c r="H277" i="30"/>
  <c r="G277" i="30"/>
  <c r="F277" i="30"/>
  <c r="E277" i="30"/>
  <c r="D277" i="30"/>
  <c r="C277" i="30"/>
  <c r="B277" i="30"/>
  <c r="A277" i="30"/>
  <c r="DH276" i="30"/>
  <c r="DG276" i="30"/>
  <c r="DF276" i="30"/>
  <c r="DE276" i="30"/>
  <c r="DD276" i="30"/>
  <c r="DC276" i="30"/>
  <c r="DB276" i="30"/>
  <c r="DA276" i="30"/>
  <c r="CZ276" i="30"/>
  <c r="CY276" i="30"/>
  <c r="CX276" i="30"/>
  <c r="CW276" i="30"/>
  <c r="CV276" i="30"/>
  <c r="CU276" i="30"/>
  <c r="CT276" i="30"/>
  <c r="CS276" i="30"/>
  <c r="CR276" i="30"/>
  <c r="CQ276" i="30"/>
  <c r="CP276" i="30"/>
  <c r="CO276" i="30"/>
  <c r="CN276" i="30"/>
  <c r="CM276" i="30"/>
  <c r="CL276" i="30"/>
  <c r="CK276" i="30"/>
  <c r="CJ276" i="30"/>
  <c r="CI276" i="30"/>
  <c r="CH276" i="30"/>
  <c r="CG276" i="30"/>
  <c r="CF276" i="30"/>
  <c r="CE276" i="30"/>
  <c r="CD276" i="30"/>
  <c r="CC276" i="30"/>
  <c r="CB276" i="30"/>
  <c r="CA276" i="30"/>
  <c r="BZ276" i="30"/>
  <c r="BY276" i="30"/>
  <c r="BX276" i="30"/>
  <c r="BW276" i="30"/>
  <c r="BV276" i="30"/>
  <c r="BU276" i="30"/>
  <c r="BT276" i="30"/>
  <c r="BS276" i="30"/>
  <c r="BR276" i="30"/>
  <c r="BQ276" i="30"/>
  <c r="BP276" i="30"/>
  <c r="BO276" i="30"/>
  <c r="BN276" i="30"/>
  <c r="BM276" i="30"/>
  <c r="BL276" i="30"/>
  <c r="BK276" i="30"/>
  <c r="BJ276" i="30"/>
  <c r="BI276" i="30"/>
  <c r="BH276" i="30"/>
  <c r="BG276" i="30"/>
  <c r="BF276" i="30"/>
  <c r="BE276" i="30"/>
  <c r="BD276" i="30"/>
  <c r="BC276" i="30"/>
  <c r="BB276" i="30"/>
  <c r="BA276" i="30"/>
  <c r="AZ276" i="30"/>
  <c r="AY276" i="30"/>
  <c r="AX276" i="30"/>
  <c r="AW276" i="30"/>
  <c r="AV276" i="30"/>
  <c r="AU276" i="30"/>
  <c r="AT276" i="30"/>
  <c r="AS276" i="30"/>
  <c r="AR276" i="30"/>
  <c r="AQ276" i="30"/>
  <c r="AP276" i="30"/>
  <c r="AO276" i="30"/>
  <c r="AN276" i="30"/>
  <c r="AM276" i="30"/>
  <c r="AL276" i="30"/>
  <c r="AK276" i="30"/>
  <c r="AJ276" i="30"/>
  <c r="AI276" i="30"/>
  <c r="AH276" i="30"/>
  <c r="AG276" i="30"/>
  <c r="AF276" i="30"/>
  <c r="AE276" i="30"/>
  <c r="AD276" i="30"/>
  <c r="AC276" i="30"/>
  <c r="AB276" i="30"/>
  <c r="AA276" i="30"/>
  <c r="Z276" i="30"/>
  <c r="Y276" i="30"/>
  <c r="X276" i="30"/>
  <c r="W276" i="30"/>
  <c r="V276" i="30"/>
  <c r="U276" i="30"/>
  <c r="T276" i="30"/>
  <c r="S276" i="30"/>
  <c r="R276" i="30"/>
  <c r="Q276" i="30"/>
  <c r="P276" i="30"/>
  <c r="O276" i="30"/>
  <c r="N276" i="30"/>
  <c r="M276" i="30"/>
  <c r="L276" i="30"/>
  <c r="K276" i="30"/>
  <c r="J276" i="30"/>
  <c r="I276" i="30"/>
  <c r="H276" i="30"/>
  <c r="G276" i="30"/>
  <c r="F276" i="30"/>
  <c r="E276" i="30"/>
  <c r="D276" i="30"/>
  <c r="C276" i="30"/>
  <c r="B276" i="30"/>
  <c r="A276" i="30"/>
  <c r="DH275" i="30"/>
  <c r="DG275" i="30"/>
  <c r="DF275" i="30"/>
  <c r="DE275" i="30"/>
  <c r="DD275" i="30"/>
  <c r="DC275" i="30"/>
  <c r="DB275" i="30"/>
  <c r="DA275" i="30"/>
  <c r="CZ275" i="30"/>
  <c r="CY275" i="30"/>
  <c r="CX275" i="30"/>
  <c r="CW275" i="30"/>
  <c r="CV275" i="30"/>
  <c r="CU275" i="30"/>
  <c r="CT275" i="30"/>
  <c r="CS275" i="30"/>
  <c r="CR275" i="30"/>
  <c r="CQ275" i="30"/>
  <c r="CP275" i="30"/>
  <c r="CO275" i="30"/>
  <c r="CN275" i="30"/>
  <c r="CM275" i="30"/>
  <c r="CL275" i="30"/>
  <c r="CK275" i="30"/>
  <c r="CJ275" i="30"/>
  <c r="CI275" i="30"/>
  <c r="CH275" i="30"/>
  <c r="CG275" i="30"/>
  <c r="CF275" i="30"/>
  <c r="CE275" i="30"/>
  <c r="CD275" i="30"/>
  <c r="CC275" i="30"/>
  <c r="CB275" i="30"/>
  <c r="CA275" i="30"/>
  <c r="BZ275" i="30"/>
  <c r="BY275" i="30"/>
  <c r="BX275" i="30"/>
  <c r="BW275" i="30"/>
  <c r="BV275" i="30"/>
  <c r="BU275" i="30"/>
  <c r="BT275" i="30"/>
  <c r="BS275" i="30"/>
  <c r="BR275" i="30"/>
  <c r="BQ275" i="30"/>
  <c r="BP275" i="30"/>
  <c r="BO275" i="30"/>
  <c r="BN275" i="30"/>
  <c r="BM275" i="30"/>
  <c r="BL275" i="30"/>
  <c r="BK275" i="30"/>
  <c r="BJ275" i="30"/>
  <c r="BI275" i="30"/>
  <c r="BH275" i="30"/>
  <c r="BG275" i="30"/>
  <c r="BF275" i="30"/>
  <c r="BE275" i="30"/>
  <c r="BD275" i="30"/>
  <c r="BC275" i="30"/>
  <c r="BB275" i="30"/>
  <c r="BA275" i="30"/>
  <c r="AZ275" i="30"/>
  <c r="AY275" i="30"/>
  <c r="AX275" i="30"/>
  <c r="AW275" i="30"/>
  <c r="AV275" i="30"/>
  <c r="AU275" i="30"/>
  <c r="AT275" i="30"/>
  <c r="AS275" i="30"/>
  <c r="AR275" i="30"/>
  <c r="AQ275" i="30"/>
  <c r="AP275" i="30"/>
  <c r="AO275" i="30"/>
  <c r="AN275" i="30"/>
  <c r="AM275" i="30"/>
  <c r="AL275" i="30"/>
  <c r="AK275" i="30"/>
  <c r="AJ275" i="30"/>
  <c r="AI275" i="30"/>
  <c r="AH275" i="30"/>
  <c r="AG275" i="30"/>
  <c r="AF275" i="30"/>
  <c r="AE275" i="30"/>
  <c r="AD275" i="30"/>
  <c r="AC275" i="30"/>
  <c r="AB275" i="30"/>
  <c r="AA275" i="30"/>
  <c r="Z275" i="30"/>
  <c r="Y275" i="30"/>
  <c r="X275" i="30"/>
  <c r="W275" i="30"/>
  <c r="V275" i="30"/>
  <c r="U275" i="30"/>
  <c r="T275" i="30"/>
  <c r="S275" i="30"/>
  <c r="R275" i="30"/>
  <c r="Q275" i="30"/>
  <c r="P275" i="30"/>
  <c r="O275" i="30"/>
  <c r="N275" i="30"/>
  <c r="M275" i="30"/>
  <c r="L275" i="30"/>
  <c r="K275" i="30"/>
  <c r="J275" i="30"/>
  <c r="I275" i="30"/>
  <c r="H275" i="30"/>
  <c r="G275" i="30"/>
  <c r="F275" i="30"/>
  <c r="E275" i="30"/>
  <c r="D275" i="30"/>
  <c r="C275" i="30"/>
  <c r="B275" i="30"/>
  <c r="A275" i="30"/>
  <c r="DH274" i="30"/>
  <c r="DG274" i="30"/>
  <c r="DF274" i="30"/>
  <c r="DE274" i="30"/>
  <c r="DD274" i="30"/>
  <c r="DC274" i="30"/>
  <c r="DB274" i="30"/>
  <c r="DA274" i="30"/>
  <c r="CZ274" i="30"/>
  <c r="CY274" i="30"/>
  <c r="CX274" i="30"/>
  <c r="CW274" i="30"/>
  <c r="CV274" i="30"/>
  <c r="CU274" i="30"/>
  <c r="CT274" i="30"/>
  <c r="CS274" i="30"/>
  <c r="CR274" i="30"/>
  <c r="CQ274" i="30"/>
  <c r="CP274" i="30"/>
  <c r="CO274" i="30"/>
  <c r="CN274" i="30"/>
  <c r="CM274" i="30"/>
  <c r="CL274" i="30"/>
  <c r="CK274" i="30"/>
  <c r="CJ274" i="30"/>
  <c r="CI274" i="30"/>
  <c r="CH274" i="30"/>
  <c r="CG274" i="30"/>
  <c r="CF274" i="30"/>
  <c r="CE274" i="30"/>
  <c r="CD274" i="30"/>
  <c r="CC274" i="30"/>
  <c r="CB274" i="30"/>
  <c r="CA274" i="30"/>
  <c r="BZ274" i="30"/>
  <c r="BY274" i="30"/>
  <c r="BX274" i="30"/>
  <c r="BW274" i="30"/>
  <c r="BV274" i="30"/>
  <c r="BU274" i="30"/>
  <c r="BT274" i="30"/>
  <c r="BS274" i="30"/>
  <c r="BR274" i="30"/>
  <c r="BQ274" i="30"/>
  <c r="BP274" i="30"/>
  <c r="BO274" i="30"/>
  <c r="BN274" i="30"/>
  <c r="BM274" i="30"/>
  <c r="BL274" i="30"/>
  <c r="BK274" i="30"/>
  <c r="BJ274" i="30"/>
  <c r="BI274" i="30"/>
  <c r="BH274" i="30"/>
  <c r="BG274" i="30"/>
  <c r="BF274" i="30"/>
  <c r="BE274" i="30"/>
  <c r="BD274" i="30"/>
  <c r="BC274" i="30"/>
  <c r="BB274" i="30"/>
  <c r="BA274" i="30"/>
  <c r="AZ274" i="30"/>
  <c r="AY274" i="30"/>
  <c r="AX274" i="30"/>
  <c r="AW274" i="30"/>
  <c r="AV274" i="30"/>
  <c r="AU274" i="30"/>
  <c r="AT274" i="30"/>
  <c r="AS274" i="30"/>
  <c r="AR274" i="30"/>
  <c r="AQ274" i="30"/>
  <c r="AP274" i="30"/>
  <c r="AO274" i="30"/>
  <c r="AN274" i="30"/>
  <c r="AM274" i="30"/>
  <c r="AL274" i="30"/>
  <c r="AK274" i="30"/>
  <c r="AJ274" i="30"/>
  <c r="AI274" i="30"/>
  <c r="AH274" i="30"/>
  <c r="AG274" i="30"/>
  <c r="AF274" i="30"/>
  <c r="AE274" i="30"/>
  <c r="AD274" i="30"/>
  <c r="AC274" i="30"/>
  <c r="AB274" i="30"/>
  <c r="AA274" i="30"/>
  <c r="Z274" i="30"/>
  <c r="Y274" i="30"/>
  <c r="X274" i="30"/>
  <c r="W274" i="30"/>
  <c r="V274" i="30"/>
  <c r="U274" i="30"/>
  <c r="T274" i="30"/>
  <c r="S274" i="30"/>
  <c r="R274" i="30"/>
  <c r="Q274" i="30"/>
  <c r="P274" i="30"/>
  <c r="O274" i="30"/>
  <c r="N274" i="30"/>
  <c r="M274" i="30"/>
  <c r="L274" i="30"/>
  <c r="K274" i="30"/>
  <c r="J274" i="30"/>
  <c r="I274" i="30"/>
  <c r="H274" i="30"/>
  <c r="G274" i="30"/>
  <c r="F274" i="30"/>
  <c r="E274" i="30"/>
  <c r="D274" i="30"/>
  <c r="C274" i="30"/>
  <c r="B274" i="30"/>
  <c r="A274" i="30"/>
  <c r="DH273" i="30"/>
  <c r="DG273" i="30"/>
  <c r="DF273" i="30"/>
  <c r="DE273" i="30"/>
  <c r="DD273" i="30"/>
  <c r="DC273" i="30"/>
  <c r="DB273" i="30"/>
  <c r="DA273" i="30"/>
  <c r="CZ273" i="30"/>
  <c r="CY273" i="30"/>
  <c r="CX273" i="30"/>
  <c r="CW273" i="30"/>
  <c r="CV273" i="30"/>
  <c r="CU273" i="30"/>
  <c r="CT273" i="30"/>
  <c r="CS273" i="30"/>
  <c r="CR273" i="30"/>
  <c r="CQ273" i="30"/>
  <c r="CP273" i="30"/>
  <c r="CO273" i="30"/>
  <c r="CN273" i="30"/>
  <c r="CM273" i="30"/>
  <c r="CL273" i="30"/>
  <c r="CK273" i="30"/>
  <c r="CJ273" i="30"/>
  <c r="CI273" i="30"/>
  <c r="CH273" i="30"/>
  <c r="CG273" i="30"/>
  <c r="CF273" i="30"/>
  <c r="CE273" i="30"/>
  <c r="CD273" i="30"/>
  <c r="CC273" i="30"/>
  <c r="CB273" i="30"/>
  <c r="CA273" i="30"/>
  <c r="BZ273" i="30"/>
  <c r="BY273" i="30"/>
  <c r="BX273" i="30"/>
  <c r="BW273" i="30"/>
  <c r="BV273" i="30"/>
  <c r="BU273" i="30"/>
  <c r="BT273" i="30"/>
  <c r="BS273" i="30"/>
  <c r="BR273" i="30"/>
  <c r="BQ273" i="30"/>
  <c r="BP273" i="30"/>
  <c r="BO273" i="30"/>
  <c r="BN273" i="30"/>
  <c r="BM273" i="30"/>
  <c r="BL273" i="30"/>
  <c r="BK273" i="30"/>
  <c r="BJ273" i="30"/>
  <c r="BI273" i="30"/>
  <c r="BH273" i="30"/>
  <c r="BG273" i="30"/>
  <c r="BF273" i="30"/>
  <c r="BE273" i="30"/>
  <c r="BD273" i="30"/>
  <c r="BC273" i="30"/>
  <c r="BB273" i="30"/>
  <c r="BA273" i="30"/>
  <c r="AZ273" i="30"/>
  <c r="AY273" i="30"/>
  <c r="AX273" i="30"/>
  <c r="AW273" i="30"/>
  <c r="AV273" i="30"/>
  <c r="AU273" i="30"/>
  <c r="AT273" i="30"/>
  <c r="AS273" i="30"/>
  <c r="AR273" i="30"/>
  <c r="AQ273" i="30"/>
  <c r="AP273" i="30"/>
  <c r="AO273" i="30"/>
  <c r="AN273" i="30"/>
  <c r="AM273" i="30"/>
  <c r="AL273" i="30"/>
  <c r="AK273" i="30"/>
  <c r="AJ273" i="30"/>
  <c r="AI273" i="30"/>
  <c r="AH273" i="30"/>
  <c r="AG273" i="30"/>
  <c r="AF273" i="30"/>
  <c r="AE273" i="30"/>
  <c r="AD273" i="30"/>
  <c r="AC273" i="30"/>
  <c r="AB273" i="30"/>
  <c r="AA273" i="30"/>
  <c r="Z273" i="30"/>
  <c r="Y273" i="30"/>
  <c r="X273" i="30"/>
  <c r="W273" i="30"/>
  <c r="V273" i="30"/>
  <c r="U273" i="30"/>
  <c r="T273" i="30"/>
  <c r="S273" i="30"/>
  <c r="R273" i="30"/>
  <c r="Q273" i="30"/>
  <c r="P273" i="30"/>
  <c r="O273" i="30"/>
  <c r="N273" i="30"/>
  <c r="M273" i="30"/>
  <c r="L273" i="30"/>
  <c r="K273" i="30"/>
  <c r="J273" i="30"/>
  <c r="I273" i="30"/>
  <c r="H273" i="30"/>
  <c r="G273" i="30"/>
  <c r="F273" i="30"/>
  <c r="E273" i="30"/>
  <c r="D273" i="30"/>
  <c r="C273" i="30"/>
  <c r="B273" i="30"/>
  <c r="A273" i="30"/>
  <c r="DH272" i="30"/>
  <c r="DG272" i="30"/>
  <c r="DF272" i="30"/>
  <c r="DE272" i="30"/>
  <c r="DD272" i="30"/>
  <c r="DC272" i="30"/>
  <c r="DB272" i="30"/>
  <c r="DA272" i="30"/>
  <c r="CZ272" i="30"/>
  <c r="CY272" i="30"/>
  <c r="CX272" i="30"/>
  <c r="CW272" i="30"/>
  <c r="CV272" i="30"/>
  <c r="CU272" i="30"/>
  <c r="CT272" i="30"/>
  <c r="CS272" i="30"/>
  <c r="CR272" i="30"/>
  <c r="CQ272" i="30"/>
  <c r="CP272" i="30"/>
  <c r="CO272" i="30"/>
  <c r="CN272" i="30"/>
  <c r="CM272" i="30"/>
  <c r="CL272" i="30"/>
  <c r="CK272" i="30"/>
  <c r="CJ272" i="30"/>
  <c r="CI272" i="30"/>
  <c r="CH272" i="30"/>
  <c r="CG272" i="30"/>
  <c r="CF272" i="30"/>
  <c r="CE272" i="30"/>
  <c r="CD272" i="30"/>
  <c r="CC272" i="30"/>
  <c r="CB272" i="30"/>
  <c r="CA272" i="30"/>
  <c r="BZ272" i="30"/>
  <c r="BY272" i="30"/>
  <c r="BX272" i="30"/>
  <c r="BW272" i="30"/>
  <c r="BV272" i="30"/>
  <c r="BU272" i="30"/>
  <c r="BT272" i="30"/>
  <c r="BS272" i="30"/>
  <c r="BR272" i="30"/>
  <c r="BQ272" i="30"/>
  <c r="BP272" i="30"/>
  <c r="BO272" i="30"/>
  <c r="BN272" i="30"/>
  <c r="BM272" i="30"/>
  <c r="BL272" i="30"/>
  <c r="BK272" i="30"/>
  <c r="BJ272" i="30"/>
  <c r="BI272" i="30"/>
  <c r="BH272" i="30"/>
  <c r="BG272" i="30"/>
  <c r="BF272" i="30"/>
  <c r="BE272" i="30"/>
  <c r="BD272" i="30"/>
  <c r="BC272" i="30"/>
  <c r="BB272" i="30"/>
  <c r="BA272" i="30"/>
  <c r="AZ272" i="30"/>
  <c r="AY272" i="30"/>
  <c r="AX272" i="30"/>
  <c r="AW272" i="30"/>
  <c r="AV272" i="30"/>
  <c r="AU272" i="30"/>
  <c r="AT272" i="30"/>
  <c r="AS272" i="30"/>
  <c r="AR272" i="30"/>
  <c r="AQ272" i="30"/>
  <c r="AP272" i="30"/>
  <c r="AO272" i="30"/>
  <c r="AN272" i="30"/>
  <c r="AM272" i="30"/>
  <c r="AL272" i="30"/>
  <c r="AK272" i="30"/>
  <c r="AJ272" i="30"/>
  <c r="AI272" i="30"/>
  <c r="AH272" i="30"/>
  <c r="AG272" i="30"/>
  <c r="AF272" i="30"/>
  <c r="AE272" i="30"/>
  <c r="AD272" i="30"/>
  <c r="AC272" i="30"/>
  <c r="AB272" i="30"/>
  <c r="AA272" i="30"/>
  <c r="Z272" i="30"/>
  <c r="Y272" i="30"/>
  <c r="X272" i="30"/>
  <c r="W272" i="30"/>
  <c r="V272" i="30"/>
  <c r="U272" i="30"/>
  <c r="T272" i="30"/>
  <c r="S272" i="30"/>
  <c r="R272" i="30"/>
  <c r="Q272" i="30"/>
  <c r="P272" i="30"/>
  <c r="O272" i="30"/>
  <c r="N272" i="30"/>
  <c r="M272" i="30"/>
  <c r="L272" i="30"/>
  <c r="K272" i="30"/>
  <c r="J272" i="30"/>
  <c r="I272" i="30"/>
  <c r="H272" i="30"/>
  <c r="G272" i="30"/>
  <c r="F272" i="30"/>
  <c r="E272" i="30"/>
  <c r="D272" i="30"/>
  <c r="C272" i="30"/>
  <c r="B272" i="30"/>
  <c r="A272" i="30"/>
  <c r="DH271" i="30"/>
  <c r="DG271" i="30"/>
  <c r="DF271" i="30"/>
  <c r="DE271" i="30"/>
  <c r="DD271" i="30"/>
  <c r="DC271" i="30"/>
  <c r="DB271" i="30"/>
  <c r="DA271" i="30"/>
  <c r="CZ271" i="30"/>
  <c r="CY271" i="30"/>
  <c r="CX271" i="30"/>
  <c r="CW271" i="30"/>
  <c r="CV271" i="30"/>
  <c r="CU271" i="30"/>
  <c r="CT271" i="30"/>
  <c r="CS271" i="30"/>
  <c r="CR271" i="30"/>
  <c r="CQ271" i="30"/>
  <c r="CP271" i="30"/>
  <c r="CO271" i="30"/>
  <c r="CN271" i="30"/>
  <c r="CM271" i="30"/>
  <c r="CL271" i="30"/>
  <c r="CK271" i="30"/>
  <c r="CJ271" i="30"/>
  <c r="CI271" i="30"/>
  <c r="CH271" i="30"/>
  <c r="CG271" i="30"/>
  <c r="CF271" i="30"/>
  <c r="CE271" i="30"/>
  <c r="CD271" i="30"/>
  <c r="CC271" i="30"/>
  <c r="CB271" i="30"/>
  <c r="CA271" i="30"/>
  <c r="BZ271" i="30"/>
  <c r="BY271" i="30"/>
  <c r="BX271" i="30"/>
  <c r="BW271" i="30"/>
  <c r="BV271" i="30"/>
  <c r="BU271" i="30"/>
  <c r="BT271" i="30"/>
  <c r="BS271" i="30"/>
  <c r="BR271" i="30"/>
  <c r="BQ271" i="30"/>
  <c r="BP271" i="30"/>
  <c r="BO271" i="30"/>
  <c r="BN271" i="30"/>
  <c r="BM271" i="30"/>
  <c r="BL271" i="30"/>
  <c r="BK271" i="30"/>
  <c r="BJ271" i="30"/>
  <c r="BI271" i="30"/>
  <c r="BH271" i="30"/>
  <c r="BG271" i="30"/>
  <c r="BF271" i="30"/>
  <c r="BE271" i="30"/>
  <c r="BD271" i="30"/>
  <c r="BC271" i="30"/>
  <c r="BB271" i="30"/>
  <c r="BA271" i="30"/>
  <c r="AZ271" i="30"/>
  <c r="AY271" i="30"/>
  <c r="AX271" i="30"/>
  <c r="AW271" i="30"/>
  <c r="AV271" i="30"/>
  <c r="AU271" i="30"/>
  <c r="AT271" i="30"/>
  <c r="AS271" i="30"/>
  <c r="AR271" i="30"/>
  <c r="AQ271" i="30"/>
  <c r="AP271" i="30"/>
  <c r="AO271" i="30"/>
  <c r="AN271" i="30"/>
  <c r="AM271" i="30"/>
  <c r="AL271" i="30"/>
  <c r="AK271" i="30"/>
  <c r="AJ271" i="30"/>
  <c r="AI271" i="30"/>
  <c r="AH271" i="30"/>
  <c r="AG271" i="30"/>
  <c r="AF271" i="30"/>
  <c r="AE271" i="30"/>
  <c r="AD271" i="30"/>
  <c r="AC271" i="30"/>
  <c r="AB271" i="30"/>
  <c r="AA271" i="30"/>
  <c r="Z271" i="30"/>
  <c r="Y271" i="30"/>
  <c r="X271" i="30"/>
  <c r="W271" i="30"/>
  <c r="V271" i="30"/>
  <c r="U271" i="30"/>
  <c r="T271" i="30"/>
  <c r="S271" i="30"/>
  <c r="R271" i="30"/>
  <c r="Q271" i="30"/>
  <c r="P271" i="30"/>
  <c r="O271" i="30"/>
  <c r="N271" i="30"/>
  <c r="M271" i="30"/>
  <c r="L271" i="30"/>
  <c r="K271" i="30"/>
  <c r="J271" i="30"/>
  <c r="I271" i="30"/>
  <c r="H271" i="30"/>
  <c r="G271" i="30"/>
  <c r="F271" i="30"/>
  <c r="E271" i="30"/>
  <c r="D271" i="30"/>
  <c r="C271" i="30"/>
  <c r="B271" i="30"/>
  <c r="A271" i="30"/>
  <c r="DH270" i="30"/>
  <c r="DG270" i="30"/>
  <c r="DF270" i="30"/>
  <c r="DE270" i="30"/>
  <c r="DD270" i="30"/>
  <c r="DC270" i="30"/>
  <c r="DB270" i="30"/>
  <c r="DA270" i="30"/>
  <c r="CZ270" i="30"/>
  <c r="CY270" i="30"/>
  <c r="CX270" i="30"/>
  <c r="CW270" i="30"/>
  <c r="CV270" i="30"/>
  <c r="CU270" i="30"/>
  <c r="CT270" i="30"/>
  <c r="CS270" i="30"/>
  <c r="CR270" i="30"/>
  <c r="CQ270" i="30"/>
  <c r="CP270" i="30"/>
  <c r="CO270" i="30"/>
  <c r="CN270" i="30"/>
  <c r="CM270" i="30"/>
  <c r="CL270" i="30"/>
  <c r="CK270" i="30"/>
  <c r="CJ270" i="30"/>
  <c r="CI270" i="30"/>
  <c r="CH270" i="30"/>
  <c r="CG270" i="30"/>
  <c r="CF270" i="30"/>
  <c r="CE270" i="30"/>
  <c r="CD270" i="30"/>
  <c r="CC270" i="30"/>
  <c r="CB270" i="30"/>
  <c r="CA270" i="30"/>
  <c r="BZ270" i="30"/>
  <c r="BY270" i="30"/>
  <c r="BX270" i="30"/>
  <c r="BW270" i="30"/>
  <c r="BV270" i="30"/>
  <c r="BU270" i="30"/>
  <c r="BT270" i="30"/>
  <c r="BS270" i="30"/>
  <c r="BR270" i="30"/>
  <c r="BQ270" i="30"/>
  <c r="BP270" i="30"/>
  <c r="BO270" i="30"/>
  <c r="BN270" i="30"/>
  <c r="BM270" i="30"/>
  <c r="BL270" i="30"/>
  <c r="BK270" i="30"/>
  <c r="BJ270" i="30"/>
  <c r="BI270" i="30"/>
  <c r="BH270" i="30"/>
  <c r="BG270" i="30"/>
  <c r="BF270" i="30"/>
  <c r="BE270" i="30"/>
  <c r="BD270" i="30"/>
  <c r="BC270" i="30"/>
  <c r="BB270" i="30"/>
  <c r="BA270" i="30"/>
  <c r="AZ270" i="30"/>
  <c r="AY270" i="30"/>
  <c r="AX270" i="30"/>
  <c r="AW270" i="30"/>
  <c r="AV270" i="30"/>
  <c r="AU270" i="30"/>
  <c r="AT270" i="30"/>
  <c r="AS270" i="30"/>
  <c r="AR270" i="30"/>
  <c r="AQ270" i="30"/>
  <c r="AP270" i="30"/>
  <c r="AO270" i="30"/>
  <c r="AN270" i="30"/>
  <c r="AM270" i="30"/>
  <c r="AL270" i="30"/>
  <c r="AK270" i="30"/>
  <c r="AJ270" i="30"/>
  <c r="AI270" i="30"/>
  <c r="AH270" i="30"/>
  <c r="AG270" i="30"/>
  <c r="AF270" i="30"/>
  <c r="AE270" i="30"/>
  <c r="AD270" i="30"/>
  <c r="AC270" i="30"/>
  <c r="AB270" i="30"/>
  <c r="AA270" i="30"/>
  <c r="Z270" i="30"/>
  <c r="Y270" i="30"/>
  <c r="X270" i="30"/>
  <c r="W270" i="30"/>
  <c r="V270" i="30"/>
  <c r="U270" i="30"/>
  <c r="T270" i="30"/>
  <c r="S270" i="30"/>
  <c r="R270" i="30"/>
  <c r="Q270" i="30"/>
  <c r="P270" i="30"/>
  <c r="O270" i="30"/>
  <c r="N270" i="30"/>
  <c r="M270" i="30"/>
  <c r="L270" i="30"/>
  <c r="K270" i="30"/>
  <c r="J270" i="30"/>
  <c r="I270" i="30"/>
  <c r="H270" i="30"/>
  <c r="G270" i="30"/>
  <c r="F270" i="30"/>
  <c r="E270" i="30"/>
  <c r="D270" i="30"/>
  <c r="C270" i="30"/>
  <c r="B270" i="30"/>
  <c r="A270" i="30"/>
  <c r="DH269" i="30"/>
  <c r="DG269" i="30"/>
  <c r="DF269" i="30"/>
  <c r="DE269" i="30"/>
  <c r="DD269" i="30"/>
  <c r="DC269" i="30"/>
  <c r="DB269" i="30"/>
  <c r="DA269" i="30"/>
  <c r="CZ269" i="30"/>
  <c r="CY269" i="30"/>
  <c r="CX269" i="30"/>
  <c r="CW269" i="30"/>
  <c r="CV269" i="30"/>
  <c r="CU269" i="30"/>
  <c r="CT269" i="30"/>
  <c r="CS269" i="30"/>
  <c r="CR269" i="30"/>
  <c r="CQ269" i="30"/>
  <c r="CP269" i="30"/>
  <c r="CO269" i="30"/>
  <c r="CN269" i="30"/>
  <c r="CM269" i="30"/>
  <c r="CL269" i="30"/>
  <c r="CK269" i="30"/>
  <c r="CJ269" i="30"/>
  <c r="CI269" i="30"/>
  <c r="CH269" i="30"/>
  <c r="CG269" i="30"/>
  <c r="CF269" i="30"/>
  <c r="CE269" i="30"/>
  <c r="CD269" i="30"/>
  <c r="CC269" i="30"/>
  <c r="CB269" i="30"/>
  <c r="CA269" i="30"/>
  <c r="BZ269" i="30"/>
  <c r="BY269" i="30"/>
  <c r="BX269" i="30"/>
  <c r="BW269" i="30"/>
  <c r="BV269" i="30"/>
  <c r="BU269" i="30"/>
  <c r="BT269" i="30"/>
  <c r="BS269" i="30"/>
  <c r="BR269" i="30"/>
  <c r="BQ269" i="30"/>
  <c r="BP269" i="30"/>
  <c r="BO269" i="30"/>
  <c r="BN269" i="30"/>
  <c r="BM269" i="30"/>
  <c r="BL269" i="30"/>
  <c r="BK269" i="30"/>
  <c r="BJ269" i="30"/>
  <c r="BI269" i="30"/>
  <c r="BH269" i="30"/>
  <c r="BG269" i="30"/>
  <c r="BF269" i="30"/>
  <c r="BE269" i="30"/>
  <c r="BD269" i="30"/>
  <c r="BC269" i="30"/>
  <c r="BB269" i="30"/>
  <c r="BA269" i="30"/>
  <c r="AZ269" i="30"/>
  <c r="AY269" i="30"/>
  <c r="AX269" i="30"/>
  <c r="AW269" i="30"/>
  <c r="AV269" i="30"/>
  <c r="AU269" i="30"/>
  <c r="AT269" i="30"/>
  <c r="AS269" i="30"/>
  <c r="AR269" i="30"/>
  <c r="AQ269" i="30"/>
  <c r="AP269" i="30"/>
  <c r="AO269" i="30"/>
  <c r="AN269" i="30"/>
  <c r="AM269" i="30"/>
  <c r="AL269" i="30"/>
  <c r="AK269" i="30"/>
  <c r="AJ269" i="30"/>
  <c r="AI269" i="30"/>
  <c r="AH269" i="30"/>
  <c r="AG269" i="30"/>
  <c r="AF269" i="30"/>
  <c r="AE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F269" i="30"/>
  <c r="E269" i="30"/>
  <c r="D269" i="30"/>
  <c r="C269" i="30"/>
  <c r="B269" i="30"/>
  <c r="A269" i="30"/>
  <c r="DH268" i="30"/>
  <c r="DG268" i="30"/>
  <c r="DF268" i="30"/>
  <c r="DE268" i="30"/>
  <c r="DD268" i="30"/>
  <c r="DC268" i="30"/>
  <c r="DB268" i="30"/>
  <c r="DA268" i="30"/>
  <c r="CZ268" i="30"/>
  <c r="CY268" i="30"/>
  <c r="CX268" i="30"/>
  <c r="CW268" i="30"/>
  <c r="CV268" i="30"/>
  <c r="CU268" i="30"/>
  <c r="CT268" i="30"/>
  <c r="CS268" i="30"/>
  <c r="CR268" i="30"/>
  <c r="CQ268" i="30"/>
  <c r="CP268" i="30"/>
  <c r="CO268" i="30"/>
  <c r="CN268" i="30"/>
  <c r="CM268" i="30"/>
  <c r="CL268" i="30"/>
  <c r="CK268" i="30"/>
  <c r="CJ268" i="30"/>
  <c r="CI268" i="30"/>
  <c r="CH268" i="30"/>
  <c r="CG268" i="30"/>
  <c r="CF268" i="30"/>
  <c r="CE268" i="30"/>
  <c r="CD268" i="30"/>
  <c r="CC268" i="30"/>
  <c r="CB268" i="30"/>
  <c r="CA268" i="30"/>
  <c r="BZ268" i="30"/>
  <c r="BY268" i="30"/>
  <c r="BX268" i="30"/>
  <c r="BW268" i="30"/>
  <c r="BV268" i="30"/>
  <c r="BU268" i="30"/>
  <c r="BT268" i="30"/>
  <c r="BS268" i="30"/>
  <c r="BR268" i="30"/>
  <c r="BQ268" i="30"/>
  <c r="BP268" i="30"/>
  <c r="BO268" i="30"/>
  <c r="BN268" i="30"/>
  <c r="BM268" i="30"/>
  <c r="BL268" i="30"/>
  <c r="BK268" i="30"/>
  <c r="BJ268" i="30"/>
  <c r="BI268" i="30"/>
  <c r="BH268" i="30"/>
  <c r="BG268" i="30"/>
  <c r="BF268" i="30"/>
  <c r="BE268" i="30"/>
  <c r="BD268" i="30"/>
  <c r="BC268" i="30"/>
  <c r="BB268" i="30"/>
  <c r="BA268" i="30"/>
  <c r="AZ268" i="30"/>
  <c r="AY268" i="30"/>
  <c r="AX268" i="30"/>
  <c r="AW268" i="30"/>
  <c r="AV268" i="30"/>
  <c r="AU268" i="30"/>
  <c r="AT268" i="30"/>
  <c r="AS268" i="30"/>
  <c r="AR268" i="30"/>
  <c r="AQ268" i="30"/>
  <c r="AP268" i="30"/>
  <c r="AO268" i="30"/>
  <c r="AN268" i="30"/>
  <c r="AM268" i="30"/>
  <c r="AL268" i="30"/>
  <c r="AK268" i="30"/>
  <c r="AJ268" i="30"/>
  <c r="AI268" i="30"/>
  <c r="AH268" i="30"/>
  <c r="AG268" i="30"/>
  <c r="AF268" i="30"/>
  <c r="AE268" i="30"/>
  <c r="AD268" i="30"/>
  <c r="AC268" i="30"/>
  <c r="AB268" i="30"/>
  <c r="AA268" i="30"/>
  <c r="Z268" i="30"/>
  <c r="Y268" i="30"/>
  <c r="X268" i="30"/>
  <c r="W268" i="30"/>
  <c r="V268" i="30"/>
  <c r="U268" i="30"/>
  <c r="T268" i="30"/>
  <c r="S268" i="30"/>
  <c r="R268" i="30"/>
  <c r="Q268" i="30"/>
  <c r="P268" i="30"/>
  <c r="O268" i="30"/>
  <c r="N268" i="30"/>
  <c r="M268" i="30"/>
  <c r="L268" i="30"/>
  <c r="K268" i="30"/>
  <c r="J268" i="30"/>
  <c r="I268" i="30"/>
  <c r="H268" i="30"/>
  <c r="G268" i="30"/>
  <c r="F268" i="30"/>
  <c r="E268" i="30"/>
  <c r="D268" i="30"/>
  <c r="C268" i="30"/>
  <c r="B268" i="30"/>
  <c r="A268" i="30"/>
  <c r="DH267" i="30"/>
  <c r="DG267" i="30"/>
  <c r="DF267" i="30"/>
  <c r="DE267" i="30"/>
  <c r="DD267" i="30"/>
  <c r="DC267" i="30"/>
  <c r="DB267" i="30"/>
  <c r="DA267" i="30"/>
  <c r="CZ267" i="30"/>
  <c r="CY267" i="30"/>
  <c r="CX267" i="30"/>
  <c r="CW267" i="30"/>
  <c r="CV267" i="30"/>
  <c r="CU267" i="30"/>
  <c r="CT267" i="30"/>
  <c r="CS267" i="30"/>
  <c r="CR267" i="30"/>
  <c r="CQ267" i="30"/>
  <c r="CP267" i="30"/>
  <c r="CO267" i="30"/>
  <c r="CN267" i="30"/>
  <c r="CM267" i="30"/>
  <c r="CL267" i="30"/>
  <c r="CK267" i="30"/>
  <c r="CJ267" i="30"/>
  <c r="CI267" i="30"/>
  <c r="CH267" i="30"/>
  <c r="CG267" i="30"/>
  <c r="CF267" i="30"/>
  <c r="CE267" i="30"/>
  <c r="CD267" i="30"/>
  <c r="CC267" i="30"/>
  <c r="CB267" i="30"/>
  <c r="CA267" i="30"/>
  <c r="BZ267" i="30"/>
  <c r="BY267" i="30"/>
  <c r="BX267" i="30"/>
  <c r="BW267" i="30"/>
  <c r="BV267" i="30"/>
  <c r="BU267" i="30"/>
  <c r="BT267" i="30"/>
  <c r="BS267" i="30"/>
  <c r="BR267" i="30"/>
  <c r="BQ267" i="30"/>
  <c r="BP267" i="30"/>
  <c r="BO267" i="30"/>
  <c r="BN267" i="30"/>
  <c r="BM267" i="30"/>
  <c r="BL267" i="30"/>
  <c r="BK267" i="30"/>
  <c r="BJ267" i="30"/>
  <c r="BI267" i="30"/>
  <c r="BH267" i="30"/>
  <c r="BG267" i="30"/>
  <c r="BF267" i="30"/>
  <c r="BE267" i="30"/>
  <c r="BD267" i="30"/>
  <c r="BC267" i="30"/>
  <c r="BB267" i="30"/>
  <c r="BA267" i="30"/>
  <c r="AZ267" i="30"/>
  <c r="AY267" i="30"/>
  <c r="AX267" i="30"/>
  <c r="AW267" i="30"/>
  <c r="AV267" i="30"/>
  <c r="AU267" i="30"/>
  <c r="AT267" i="30"/>
  <c r="AS267" i="30"/>
  <c r="AR267" i="30"/>
  <c r="AQ267" i="30"/>
  <c r="AP267" i="30"/>
  <c r="AO267" i="30"/>
  <c r="AN267" i="30"/>
  <c r="AM267" i="30"/>
  <c r="AL267" i="30"/>
  <c r="AK267" i="30"/>
  <c r="AJ267" i="30"/>
  <c r="AI267" i="30"/>
  <c r="AH267" i="30"/>
  <c r="AG267" i="30"/>
  <c r="AF267" i="30"/>
  <c r="AE267" i="30"/>
  <c r="AD267" i="30"/>
  <c r="AC267" i="30"/>
  <c r="AB267" i="30"/>
  <c r="AA267" i="30"/>
  <c r="Z267" i="30"/>
  <c r="Y267" i="30"/>
  <c r="X267" i="30"/>
  <c r="W267" i="30"/>
  <c r="V267" i="30"/>
  <c r="U267" i="30"/>
  <c r="T267" i="30"/>
  <c r="S267" i="30"/>
  <c r="R267" i="30"/>
  <c r="Q267" i="30"/>
  <c r="P267" i="30"/>
  <c r="O267" i="30"/>
  <c r="N267" i="30"/>
  <c r="M267" i="30"/>
  <c r="L267" i="30"/>
  <c r="K267" i="30"/>
  <c r="J267" i="30"/>
  <c r="I267" i="30"/>
  <c r="H267" i="30"/>
  <c r="G267" i="30"/>
  <c r="F267" i="30"/>
  <c r="E267" i="30"/>
  <c r="D267" i="30"/>
  <c r="C267" i="30"/>
  <c r="B267" i="30"/>
  <c r="A267" i="30"/>
  <c r="DH266" i="30"/>
  <c r="DG266" i="30"/>
  <c r="DF266" i="30"/>
  <c r="DE266" i="30"/>
  <c r="DD266" i="30"/>
  <c r="DC266" i="30"/>
  <c r="DB266" i="30"/>
  <c r="DA266" i="30"/>
  <c r="CZ266" i="30"/>
  <c r="CY266" i="30"/>
  <c r="CX266" i="30"/>
  <c r="CW266" i="30"/>
  <c r="CV266" i="30"/>
  <c r="CU266" i="30"/>
  <c r="CT266" i="30"/>
  <c r="CS266" i="30"/>
  <c r="CR266" i="30"/>
  <c r="CQ266" i="30"/>
  <c r="CP266" i="30"/>
  <c r="CO266" i="30"/>
  <c r="CN266" i="30"/>
  <c r="CM266" i="30"/>
  <c r="CL266" i="30"/>
  <c r="CK266" i="30"/>
  <c r="CJ266" i="30"/>
  <c r="CI266" i="30"/>
  <c r="CH266" i="30"/>
  <c r="CG266" i="30"/>
  <c r="CF266" i="30"/>
  <c r="CE266" i="30"/>
  <c r="CD266" i="30"/>
  <c r="CC266" i="30"/>
  <c r="CB266" i="30"/>
  <c r="CA266" i="30"/>
  <c r="BZ266" i="30"/>
  <c r="BY266" i="30"/>
  <c r="BX266" i="30"/>
  <c r="BW266" i="30"/>
  <c r="BV266" i="30"/>
  <c r="BU266" i="30"/>
  <c r="BT266" i="30"/>
  <c r="BS266" i="30"/>
  <c r="BR266" i="30"/>
  <c r="BQ266" i="30"/>
  <c r="BP266" i="30"/>
  <c r="BO266" i="30"/>
  <c r="BN266" i="30"/>
  <c r="BM266" i="30"/>
  <c r="BL266" i="30"/>
  <c r="BK266" i="30"/>
  <c r="BJ266" i="30"/>
  <c r="BI266" i="30"/>
  <c r="BH266" i="30"/>
  <c r="BG266" i="30"/>
  <c r="BF266" i="30"/>
  <c r="BE266" i="30"/>
  <c r="BD266" i="30"/>
  <c r="BC266" i="30"/>
  <c r="BB266" i="30"/>
  <c r="BA266" i="30"/>
  <c r="AZ266" i="30"/>
  <c r="AY266" i="30"/>
  <c r="AX266" i="30"/>
  <c r="AW266" i="30"/>
  <c r="AV266" i="30"/>
  <c r="AU266" i="30"/>
  <c r="AT266" i="30"/>
  <c r="AS266" i="30"/>
  <c r="AR266" i="30"/>
  <c r="AQ266" i="30"/>
  <c r="AP266" i="30"/>
  <c r="AO266" i="30"/>
  <c r="AN266" i="30"/>
  <c r="AM266" i="30"/>
  <c r="AL266" i="30"/>
  <c r="AK266" i="30"/>
  <c r="AJ266" i="30"/>
  <c r="AI266" i="30"/>
  <c r="AH266" i="30"/>
  <c r="AG266" i="30"/>
  <c r="AF266" i="30"/>
  <c r="AE266" i="30"/>
  <c r="AD266" i="30"/>
  <c r="AC266" i="30"/>
  <c r="AB266" i="30"/>
  <c r="AA266" i="30"/>
  <c r="Z266" i="30"/>
  <c r="Y266" i="30"/>
  <c r="X266" i="30"/>
  <c r="W266" i="30"/>
  <c r="V266" i="30"/>
  <c r="U266" i="30"/>
  <c r="T266" i="30"/>
  <c r="S266" i="30"/>
  <c r="R266" i="30"/>
  <c r="Q266" i="30"/>
  <c r="P266" i="30"/>
  <c r="O266" i="30"/>
  <c r="N266" i="30"/>
  <c r="M266" i="30"/>
  <c r="L266" i="30"/>
  <c r="K266" i="30"/>
  <c r="J266" i="30"/>
  <c r="I266" i="30"/>
  <c r="H266" i="30"/>
  <c r="G266" i="30"/>
  <c r="F266" i="30"/>
  <c r="E266" i="30"/>
  <c r="D266" i="30"/>
  <c r="C266" i="30"/>
  <c r="B266" i="30"/>
  <c r="A266" i="30"/>
  <c r="DH265" i="30"/>
  <c r="DG265" i="30"/>
  <c r="DF265" i="30"/>
  <c r="DE265" i="30"/>
  <c r="DD265" i="30"/>
  <c r="DC265" i="30"/>
  <c r="DB265" i="30"/>
  <c r="DA265" i="30"/>
  <c r="CZ265" i="30"/>
  <c r="CY265" i="30"/>
  <c r="CX265" i="30"/>
  <c r="CW265" i="30"/>
  <c r="CV265" i="30"/>
  <c r="CU265" i="30"/>
  <c r="CT265" i="30"/>
  <c r="CS265" i="30"/>
  <c r="CR265" i="30"/>
  <c r="CQ265" i="30"/>
  <c r="CP265" i="30"/>
  <c r="CO265" i="30"/>
  <c r="CN265" i="30"/>
  <c r="CM265" i="30"/>
  <c r="CL265" i="30"/>
  <c r="CK265" i="30"/>
  <c r="CJ265" i="30"/>
  <c r="CI265" i="30"/>
  <c r="CH265" i="30"/>
  <c r="CG265" i="30"/>
  <c r="CF265" i="30"/>
  <c r="CE265" i="30"/>
  <c r="CD265" i="30"/>
  <c r="CC265" i="30"/>
  <c r="CB265" i="30"/>
  <c r="CA265" i="30"/>
  <c r="BZ265" i="30"/>
  <c r="BY265" i="30"/>
  <c r="BX265" i="30"/>
  <c r="BW265" i="30"/>
  <c r="BV265" i="30"/>
  <c r="BU265" i="30"/>
  <c r="BT265" i="30"/>
  <c r="BS265" i="30"/>
  <c r="BR265" i="30"/>
  <c r="BQ265" i="30"/>
  <c r="BP265" i="30"/>
  <c r="BO265" i="30"/>
  <c r="BN265" i="30"/>
  <c r="BM265" i="30"/>
  <c r="BL265" i="30"/>
  <c r="BK265" i="30"/>
  <c r="BJ265" i="30"/>
  <c r="BI265" i="30"/>
  <c r="BH265" i="30"/>
  <c r="BG265" i="30"/>
  <c r="BF265" i="30"/>
  <c r="BE265" i="30"/>
  <c r="BD265" i="30"/>
  <c r="BC265" i="30"/>
  <c r="BB265" i="30"/>
  <c r="BA265" i="30"/>
  <c r="AZ265" i="30"/>
  <c r="AY265" i="30"/>
  <c r="AX265" i="30"/>
  <c r="AW265" i="30"/>
  <c r="AV265" i="30"/>
  <c r="AU265" i="30"/>
  <c r="AT265" i="30"/>
  <c r="AS265" i="30"/>
  <c r="AR265" i="30"/>
  <c r="AQ265" i="30"/>
  <c r="AP265" i="30"/>
  <c r="AO265" i="30"/>
  <c r="AN265" i="30"/>
  <c r="AM265" i="30"/>
  <c r="AL265" i="30"/>
  <c r="AK265" i="30"/>
  <c r="AJ265" i="30"/>
  <c r="AI265" i="30"/>
  <c r="AH265" i="30"/>
  <c r="AG265" i="30"/>
  <c r="AF265" i="30"/>
  <c r="AE265" i="30"/>
  <c r="AD265" i="30"/>
  <c r="AC265" i="30"/>
  <c r="AB265" i="30"/>
  <c r="AA265" i="30"/>
  <c r="Z265" i="30"/>
  <c r="Y265" i="30"/>
  <c r="X265" i="30"/>
  <c r="W265" i="30"/>
  <c r="V265" i="30"/>
  <c r="U265" i="30"/>
  <c r="T265" i="30"/>
  <c r="S265" i="30"/>
  <c r="R265" i="30"/>
  <c r="Q265" i="30"/>
  <c r="P265" i="30"/>
  <c r="O265" i="30"/>
  <c r="N265" i="30"/>
  <c r="M265" i="30"/>
  <c r="L265" i="30"/>
  <c r="K265" i="30"/>
  <c r="J265" i="30"/>
  <c r="I265" i="30"/>
  <c r="H265" i="30"/>
  <c r="G265" i="30"/>
  <c r="F265" i="30"/>
  <c r="E265" i="30"/>
  <c r="D265" i="30"/>
  <c r="C265" i="30"/>
  <c r="B265" i="30"/>
  <c r="A265" i="30"/>
  <c r="DH264" i="30"/>
  <c r="DG264" i="30"/>
  <c r="DF264" i="30"/>
  <c r="DE264" i="30"/>
  <c r="DD264" i="30"/>
  <c r="DC264" i="30"/>
  <c r="DB264" i="30"/>
  <c r="DA264" i="30"/>
  <c r="CZ264" i="30"/>
  <c r="CY264" i="30"/>
  <c r="CX264" i="30"/>
  <c r="CW264" i="30"/>
  <c r="CV264" i="30"/>
  <c r="CU264" i="30"/>
  <c r="CT264" i="30"/>
  <c r="CS264" i="30"/>
  <c r="CR264" i="30"/>
  <c r="CQ264" i="30"/>
  <c r="CP264" i="30"/>
  <c r="CO264" i="30"/>
  <c r="CN264" i="30"/>
  <c r="CM264" i="30"/>
  <c r="CL264" i="30"/>
  <c r="CK264" i="30"/>
  <c r="CJ264" i="30"/>
  <c r="CI264" i="30"/>
  <c r="CH264" i="30"/>
  <c r="CG264" i="30"/>
  <c r="CF264" i="30"/>
  <c r="CE264" i="30"/>
  <c r="CD264" i="30"/>
  <c r="CC264" i="30"/>
  <c r="CB264" i="30"/>
  <c r="CA264" i="30"/>
  <c r="BZ264" i="30"/>
  <c r="BY264" i="30"/>
  <c r="BX264" i="30"/>
  <c r="BW264" i="30"/>
  <c r="BV264" i="30"/>
  <c r="BU264" i="30"/>
  <c r="BT264" i="30"/>
  <c r="BS264" i="30"/>
  <c r="BR264" i="30"/>
  <c r="BQ264" i="30"/>
  <c r="BP264" i="30"/>
  <c r="BO264" i="30"/>
  <c r="BN264" i="30"/>
  <c r="BM264" i="30"/>
  <c r="BL264" i="30"/>
  <c r="BK264" i="30"/>
  <c r="BJ264" i="30"/>
  <c r="BI264" i="30"/>
  <c r="BH264" i="30"/>
  <c r="BG264" i="30"/>
  <c r="BF264" i="30"/>
  <c r="BE264" i="30"/>
  <c r="BD264" i="30"/>
  <c r="BC264" i="30"/>
  <c r="BB264" i="30"/>
  <c r="BA264" i="30"/>
  <c r="AZ264" i="30"/>
  <c r="AY264" i="30"/>
  <c r="AX264" i="30"/>
  <c r="AW264" i="30"/>
  <c r="AV264" i="30"/>
  <c r="AU264" i="30"/>
  <c r="AT264" i="30"/>
  <c r="AS264" i="30"/>
  <c r="AR264" i="30"/>
  <c r="AQ264" i="30"/>
  <c r="AP264" i="30"/>
  <c r="AO264" i="30"/>
  <c r="AN264" i="30"/>
  <c r="AM264" i="30"/>
  <c r="AL264" i="30"/>
  <c r="AK264" i="30"/>
  <c r="AJ264" i="30"/>
  <c r="AI264" i="30"/>
  <c r="AH264" i="30"/>
  <c r="AG264" i="30"/>
  <c r="AF264" i="30"/>
  <c r="AE264" i="30"/>
  <c r="AD264" i="30"/>
  <c r="AC264" i="30"/>
  <c r="AB264" i="30"/>
  <c r="AA264" i="30"/>
  <c r="Z264" i="30"/>
  <c r="Y264" i="30"/>
  <c r="X264" i="30"/>
  <c r="W264" i="30"/>
  <c r="V264" i="30"/>
  <c r="U264" i="30"/>
  <c r="T264" i="30"/>
  <c r="S264" i="30"/>
  <c r="R264" i="30"/>
  <c r="Q264" i="30"/>
  <c r="P264" i="30"/>
  <c r="O264" i="30"/>
  <c r="N264" i="30"/>
  <c r="M264" i="30"/>
  <c r="L264" i="30"/>
  <c r="K264" i="30"/>
  <c r="J264" i="30"/>
  <c r="I264" i="30"/>
  <c r="H264" i="30"/>
  <c r="G264" i="30"/>
  <c r="F264" i="30"/>
  <c r="E264" i="30"/>
  <c r="D264" i="30"/>
  <c r="C264" i="30"/>
  <c r="B264" i="30"/>
  <c r="A264" i="30"/>
  <c r="DH263" i="30"/>
  <c r="DG263" i="30"/>
  <c r="DF263" i="30"/>
  <c r="DE263" i="30"/>
  <c r="DD263" i="30"/>
  <c r="DC263" i="30"/>
  <c r="DB263" i="30"/>
  <c r="DA263" i="30"/>
  <c r="CZ263" i="30"/>
  <c r="CY263" i="30"/>
  <c r="CX263" i="30"/>
  <c r="CW263" i="30"/>
  <c r="CV263" i="30"/>
  <c r="CU263" i="30"/>
  <c r="CT263" i="30"/>
  <c r="CS263" i="30"/>
  <c r="CR263" i="30"/>
  <c r="CQ263" i="30"/>
  <c r="CP263" i="30"/>
  <c r="CO263" i="30"/>
  <c r="CN263" i="30"/>
  <c r="CM263" i="30"/>
  <c r="CL263" i="30"/>
  <c r="CK263" i="30"/>
  <c r="CJ263" i="30"/>
  <c r="CI263" i="30"/>
  <c r="CH263" i="30"/>
  <c r="CG263" i="30"/>
  <c r="CF263" i="30"/>
  <c r="CE263" i="30"/>
  <c r="CD263" i="30"/>
  <c r="CC263" i="30"/>
  <c r="CB263" i="30"/>
  <c r="CA263" i="30"/>
  <c r="BZ263" i="30"/>
  <c r="BY263" i="30"/>
  <c r="BX263" i="30"/>
  <c r="BW263" i="30"/>
  <c r="BV263" i="30"/>
  <c r="BU263" i="30"/>
  <c r="BT263" i="30"/>
  <c r="BS263" i="30"/>
  <c r="BR263" i="30"/>
  <c r="BQ263" i="30"/>
  <c r="BP263" i="30"/>
  <c r="BO263" i="30"/>
  <c r="BN263" i="30"/>
  <c r="BM263" i="30"/>
  <c r="BL263" i="30"/>
  <c r="BK263" i="30"/>
  <c r="BJ263" i="30"/>
  <c r="BI263" i="30"/>
  <c r="BH263" i="30"/>
  <c r="BG263" i="30"/>
  <c r="BF263" i="30"/>
  <c r="BE263" i="30"/>
  <c r="BD263" i="30"/>
  <c r="BC263" i="30"/>
  <c r="BB263" i="30"/>
  <c r="BA263" i="30"/>
  <c r="AZ263" i="30"/>
  <c r="AY263" i="30"/>
  <c r="AX263" i="30"/>
  <c r="AW263" i="30"/>
  <c r="AV263" i="30"/>
  <c r="AU263" i="30"/>
  <c r="AT263" i="30"/>
  <c r="AS263" i="30"/>
  <c r="AR263" i="30"/>
  <c r="AQ263" i="30"/>
  <c r="AP263" i="30"/>
  <c r="AO263" i="30"/>
  <c r="AN263" i="30"/>
  <c r="AM263" i="30"/>
  <c r="AL263" i="30"/>
  <c r="AK263" i="30"/>
  <c r="AJ263" i="30"/>
  <c r="AI263" i="30"/>
  <c r="AH263" i="30"/>
  <c r="AG263" i="30"/>
  <c r="AF263" i="30"/>
  <c r="AE263" i="30"/>
  <c r="AD263" i="30"/>
  <c r="AC263" i="30"/>
  <c r="AB263" i="30"/>
  <c r="AA263" i="30"/>
  <c r="Z263" i="30"/>
  <c r="Y263" i="30"/>
  <c r="X263" i="30"/>
  <c r="W263" i="30"/>
  <c r="V263" i="30"/>
  <c r="U263" i="30"/>
  <c r="T263" i="30"/>
  <c r="S263" i="30"/>
  <c r="R263" i="30"/>
  <c r="Q263" i="30"/>
  <c r="P263" i="30"/>
  <c r="O263" i="30"/>
  <c r="N263" i="30"/>
  <c r="M263" i="30"/>
  <c r="L263" i="30"/>
  <c r="K263" i="30"/>
  <c r="J263" i="30"/>
  <c r="I263" i="30"/>
  <c r="H263" i="30"/>
  <c r="G263" i="30"/>
  <c r="F263" i="30"/>
  <c r="E263" i="30"/>
  <c r="D263" i="30"/>
  <c r="C263" i="30"/>
  <c r="B263" i="30"/>
  <c r="A263" i="30"/>
  <c r="DH262" i="30"/>
  <c r="DG262" i="30"/>
  <c r="DF262" i="30"/>
  <c r="DE262" i="30"/>
  <c r="DD262" i="30"/>
  <c r="DC262" i="30"/>
  <c r="DB262" i="30"/>
  <c r="DA262" i="30"/>
  <c r="CZ262" i="30"/>
  <c r="CY262" i="30"/>
  <c r="CX262" i="30"/>
  <c r="CW262" i="30"/>
  <c r="CV262" i="30"/>
  <c r="CU262" i="30"/>
  <c r="CT262" i="30"/>
  <c r="CS262" i="30"/>
  <c r="CR262" i="30"/>
  <c r="CQ262" i="30"/>
  <c r="CP262" i="30"/>
  <c r="CO262" i="30"/>
  <c r="CN262" i="30"/>
  <c r="CM262" i="30"/>
  <c r="CL262" i="30"/>
  <c r="CK262" i="30"/>
  <c r="CJ262" i="30"/>
  <c r="CI262" i="30"/>
  <c r="CH262" i="30"/>
  <c r="CG262" i="30"/>
  <c r="CF262" i="30"/>
  <c r="CE262" i="30"/>
  <c r="CD262" i="30"/>
  <c r="CC262" i="30"/>
  <c r="CB262" i="30"/>
  <c r="CA262" i="30"/>
  <c r="BZ262" i="30"/>
  <c r="BY262" i="30"/>
  <c r="BX262" i="30"/>
  <c r="BW262" i="30"/>
  <c r="BV262" i="30"/>
  <c r="BU262" i="30"/>
  <c r="BT262" i="30"/>
  <c r="BS262" i="30"/>
  <c r="BR262" i="30"/>
  <c r="BQ262" i="30"/>
  <c r="BP262" i="30"/>
  <c r="BO262" i="30"/>
  <c r="BN262" i="30"/>
  <c r="BM262" i="30"/>
  <c r="BL262" i="30"/>
  <c r="BK262" i="30"/>
  <c r="BJ262" i="30"/>
  <c r="BI262" i="30"/>
  <c r="BH262" i="30"/>
  <c r="BG262" i="30"/>
  <c r="BF262" i="30"/>
  <c r="BE262" i="30"/>
  <c r="BD262" i="30"/>
  <c r="BC262" i="30"/>
  <c r="BB262" i="30"/>
  <c r="BA262" i="30"/>
  <c r="AZ262" i="30"/>
  <c r="AY262" i="30"/>
  <c r="AX262" i="30"/>
  <c r="AW262" i="30"/>
  <c r="AV262" i="30"/>
  <c r="AU262" i="30"/>
  <c r="AT262" i="30"/>
  <c r="AS262" i="30"/>
  <c r="AR262" i="30"/>
  <c r="AQ262" i="30"/>
  <c r="AP262" i="30"/>
  <c r="AO262" i="30"/>
  <c r="AN262" i="30"/>
  <c r="AM262" i="30"/>
  <c r="AL262" i="30"/>
  <c r="AK262" i="30"/>
  <c r="AJ262" i="30"/>
  <c r="AI262" i="30"/>
  <c r="AH262" i="30"/>
  <c r="AG262" i="30"/>
  <c r="AF262" i="30"/>
  <c r="AE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F262" i="30"/>
  <c r="E262" i="30"/>
  <c r="D262" i="30"/>
  <c r="C262" i="30"/>
  <c r="B262" i="30"/>
  <c r="A262" i="30"/>
  <c r="DH261" i="30"/>
  <c r="DG261" i="30"/>
  <c r="DF261" i="30"/>
  <c r="DE261" i="30"/>
  <c r="DD261" i="30"/>
  <c r="DC261" i="30"/>
  <c r="DB261" i="30"/>
  <c r="DA261" i="30"/>
  <c r="CZ261" i="30"/>
  <c r="CY261" i="30"/>
  <c r="CX261" i="30"/>
  <c r="CW261" i="30"/>
  <c r="CV261" i="30"/>
  <c r="CU261" i="30"/>
  <c r="CT261" i="30"/>
  <c r="CS261" i="30"/>
  <c r="CR261" i="30"/>
  <c r="CQ261" i="30"/>
  <c r="CP261" i="30"/>
  <c r="CO261" i="30"/>
  <c r="CN261" i="30"/>
  <c r="CM261" i="30"/>
  <c r="CL261" i="30"/>
  <c r="CK261" i="30"/>
  <c r="CJ261" i="30"/>
  <c r="CI261" i="30"/>
  <c r="CH261" i="30"/>
  <c r="CG261" i="30"/>
  <c r="CF261" i="30"/>
  <c r="CE261" i="30"/>
  <c r="CD261" i="30"/>
  <c r="CC261" i="30"/>
  <c r="CB261" i="30"/>
  <c r="CA261" i="30"/>
  <c r="BZ261" i="30"/>
  <c r="BY261" i="30"/>
  <c r="BX261" i="30"/>
  <c r="BW261" i="30"/>
  <c r="BV261" i="30"/>
  <c r="BU261" i="30"/>
  <c r="BT261" i="30"/>
  <c r="BS261" i="30"/>
  <c r="BR261" i="30"/>
  <c r="BQ261" i="30"/>
  <c r="BP261" i="30"/>
  <c r="BO261" i="30"/>
  <c r="BN261" i="30"/>
  <c r="BM261" i="30"/>
  <c r="BL261" i="30"/>
  <c r="BK261" i="30"/>
  <c r="BJ261" i="30"/>
  <c r="BI261" i="30"/>
  <c r="BH261" i="30"/>
  <c r="BG261" i="30"/>
  <c r="BF261" i="30"/>
  <c r="BE261" i="30"/>
  <c r="BD261" i="30"/>
  <c r="BC261" i="30"/>
  <c r="BB261" i="30"/>
  <c r="BA261" i="30"/>
  <c r="AZ261" i="30"/>
  <c r="AY261" i="30"/>
  <c r="AX261" i="30"/>
  <c r="AW261" i="30"/>
  <c r="AV261" i="30"/>
  <c r="AU261" i="30"/>
  <c r="AT261" i="30"/>
  <c r="AS261" i="30"/>
  <c r="AR261" i="30"/>
  <c r="AQ261" i="30"/>
  <c r="AP261" i="30"/>
  <c r="AO261" i="30"/>
  <c r="AN261" i="30"/>
  <c r="AM261" i="30"/>
  <c r="AL261" i="30"/>
  <c r="AK261" i="30"/>
  <c r="AJ261" i="30"/>
  <c r="AI261" i="30"/>
  <c r="AH261" i="30"/>
  <c r="AG261" i="30"/>
  <c r="AF261" i="30"/>
  <c r="AE261" i="30"/>
  <c r="AD261" i="30"/>
  <c r="AC261" i="30"/>
  <c r="AB261" i="30"/>
  <c r="AA261" i="30"/>
  <c r="Z261" i="30"/>
  <c r="Y261" i="30"/>
  <c r="X261" i="30"/>
  <c r="W261" i="30"/>
  <c r="V261" i="30"/>
  <c r="U261" i="30"/>
  <c r="T261" i="30"/>
  <c r="S261" i="30"/>
  <c r="R261" i="30"/>
  <c r="Q261" i="30"/>
  <c r="P261" i="30"/>
  <c r="O261" i="30"/>
  <c r="N261" i="30"/>
  <c r="M261" i="30"/>
  <c r="L261" i="30"/>
  <c r="K261" i="30"/>
  <c r="J261" i="30"/>
  <c r="I261" i="30"/>
  <c r="H261" i="30"/>
  <c r="G261" i="30"/>
  <c r="F261" i="30"/>
  <c r="E261" i="30"/>
  <c r="D261" i="30"/>
  <c r="C261" i="30"/>
  <c r="B261" i="30"/>
  <c r="A261" i="30"/>
  <c r="DH260" i="30"/>
  <c r="DG260" i="30"/>
  <c r="DF260" i="30"/>
  <c r="DE260" i="30"/>
  <c r="DD260" i="30"/>
  <c r="DC260" i="30"/>
  <c r="DB260" i="30"/>
  <c r="DA260" i="30"/>
  <c r="CZ260" i="30"/>
  <c r="CY260" i="30"/>
  <c r="CX260" i="30"/>
  <c r="CW260" i="30"/>
  <c r="CV260" i="30"/>
  <c r="CU260" i="30"/>
  <c r="CT260" i="30"/>
  <c r="CS260" i="30"/>
  <c r="CR260" i="30"/>
  <c r="CQ260" i="30"/>
  <c r="CP260" i="30"/>
  <c r="CO260" i="30"/>
  <c r="CN260" i="30"/>
  <c r="CM260" i="30"/>
  <c r="CL260" i="30"/>
  <c r="CK260" i="30"/>
  <c r="CJ260" i="30"/>
  <c r="CI260" i="30"/>
  <c r="CH260" i="30"/>
  <c r="CG260" i="30"/>
  <c r="CF260" i="30"/>
  <c r="CE260" i="30"/>
  <c r="CD260" i="30"/>
  <c r="CC260" i="30"/>
  <c r="CB260" i="30"/>
  <c r="CA260" i="30"/>
  <c r="BZ260" i="30"/>
  <c r="BY260" i="30"/>
  <c r="BX260" i="30"/>
  <c r="BW260" i="30"/>
  <c r="BV260" i="30"/>
  <c r="BU260" i="30"/>
  <c r="BT260" i="30"/>
  <c r="BS260" i="30"/>
  <c r="BR260" i="30"/>
  <c r="BQ260" i="30"/>
  <c r="BP260" i="30"/>
  <c r="BO260" i="30"/>
  <c r="BN260" i="30"/>
  <c r="BM260" i="30"/>
  <c r="BL260" i="30"/>
  <c r="BK260" i="30"/>
  <c r="BJ260" i="30"/>
  <c r="BI260" i="30"/>
  <c r="BH260" i="30"/>
  <c r="BG260" i="30"/>
  <c r="BF260" i="30"/>
  <c r="BE260" i="30"/>
  <c r="BD260" i="30"/>
  <c r="BC260" i="30"/>
  <c r="BB260" i="30"/>
  <c r="BA260" i="30"/>
  <c r="AZ260" i="30"/>
  <c r="AY260" i="30"/>
  <c r="AX260" i="30"/>
  <c r="AW260" i="30"/>
  <c r="AV260" i="30"/>
  <c r="AU260" i="30"/>
  <c r="AT260" i="30"/>
  <c r="AS260" i="30"/>
  <c r="AR260" i="30"/>
  <c r="AQ260" i="30"/>
  <c r="AP260" i="30"/>
  <c r="AO260" i="30"/>
  <c r="AN260" i="30"/>
  <c r="AM260" i="30"/>
  <c r="AL260" i="30"/>
  <c r="AK260" i="30"/>
  <c r="AJ260" i="30"/>
  <c r="AI260" i="30"/>
  <c r="AH260" i="30"/>
  <c r="AG260" i="30"/>
  <c r="AF260" i="30"/>
  <c r="AE260" i="30"/>
  <c r="AD260" i="30"/>
  <c r="AC260" i="30"/>
  <c r="AB260" i="30"/>
  <c r="AA260" i="30"/>
  <c r="Z260" i="30"/>
  <c r="Y260" i="30"/>
  <c r="X260" i="30"/>
  <c r="W260" i="30"/>
  <c r="V260" i="30"/>
  <c r="U260" i="30"/>
  <c r="T260" i="30"/>
  <c r="S260" i="30"/>
  <c r="R260" i="30"/>
  <c r="Q260" i="30"/>
  <c r="P260" i="30"/>
  <c r="O260" i="30"/>
  <c r="N260" i="30"/>
  <c r="M260" i="30"/>
  <c r="L260" i="30"/>
  <c r="K260" i="30"/>
  <c r="J260" i="30"/>
  <c r="I260" i="30"/>
  <c r="H260" i="30"/>
  <c r="G260" i="30"/>
  <c r="F260" i="30"/>
  <c r="E260" i="30"/>
  <c r="D260" i="30"/>
  <c r="C260" i="30"/>
  <c r="B260" i="30"/>
  <c r="A260" i="30"/>
  <c r="DH259" i="30"/>
  <c r="DG259" i="30"/>
  <c r="DF259" i="30"/>
  <c r="DE259" i="30"/>
  <c r="DD259" i="30"/>
  <c r="DC259" i="30"/>
  <c r="DB259" i="30"/>
  <c r="DA259" i="30"/>
  <c r="CZ259" i="30"/>
  <c r="CY259" i="30"/>
  <c r="CX259" i="30"/>
  <c r="CW259" i="30"/>
  <c r="CV259" i="30"/>
  <c r="CU259" i="30"/>
  <c r="CT259" i="30"/>
  <c r="CS259" i="30"/>
  <c r="CR259" i="30"/>
  <c r="CQ259" i="30"/>
  <c r="CP259" i="30"/>
  <c r="CO259" i="30"/>
  <c r="CN259" i="30"/>
  <c r="CM259" i="30"/>
  <c r="CL259" i="30"/>
  <c r="CK259" i="30"/>
  <c r="CJ259" i="30"/>
  <c r="CI259" i="30"/>
  <c r="CH259" i="30"/>
  <c r="CG259" i="30"/>
  <c r="CF259" i="30"/>
  <c r="CE259" i="30"/>
  <c r="CD259" i="30"/>
  <c r="CC259" i="30"/>
  <c r="CB259" i="30"/>
  <c r="CA259" i="30"/>
  <c r="BZ259" i="30"/>
  <c r="BY259" i="30"/>
  <c r="BX259" i="30"/>
  <c r="BW259" i="30"/>
  <c r="BV259" i="30"/>
  <c r="BU259" i="30"/>
  <c r="BT259" i="30"/>
  <c r="BS259" i="30"/>
  <c r="BR259" i="30"/>
  <c r="BQ259" i="30"/>
  <c r="BP259" i="30"/>
  <c r="BO259" i="30"/>
  <c r="BN259" i="30"/>
  <c r="BM259" i="30"/>
  <c r="BL259" i="30"/>
  <c r="BK259" i="30"/>
  <c r="BJ259" i="30"/>
  <c r="BI259" i="30"/>
  <c r="BH259" i="30"/>
  <c r="BG259" i="30"/>
  <c r="BF259" i="30"/>
  <c r="BE259" i="30"/>
  <c r="BD259" i="30"/>
  <c r="BC259" i="30"/>
  <c r="BB259" i="30"/>
  <c r="BA259" i="30"/>
  <c r="AZ259" i="30"/>
  <c r="AY259" i="30"/>
  <c r="AX259" i="30"/>
  <c r="AW259" i="30"/>
  <c r="AV259" i="30"/>
  <c r="AU259" i="30"/>
  <c r="AT259" i="30"/>
  <c r="AS259" i="30"/>
  <c r="AR259" i="30"/>
  <c r="AQ259" i="30"/>
  <c r="AP259" i="30"/>
  <c r="AO259" i="30"/>
  <c r="AN259" i="30"/>
  <c r="AM259" i="30"/>
  <c r="AL259" i="30"/>
  <c r="AK259" i="30"/>
  <c r="AJ259" i="30"/>
  <c r="AI259" i="30"/>
  <c r="AH259" i="30"/>
  <c r="AG259" i="30"/>
  <c r="AF259" i="30"/>
  <c r="AE259" i="30"/>
  <c r="AD259" i="30"/>
  <c r="AC259" i="30"/>
  <c r="AB259" i="30"/>
  <c r="AA259" i="30"/>
  <c r="Z259" i="30"/>
  <c r="Y259" i="30"/>
  <c r="X259" i="30"/>
  <c r="W259" i="30"/>
  <c r="V259" i="30"/>
  <c r="U259" i="30"/>
  <c r="T259" i="30"/>
  <c r="S259" i="30"/>
  <c r="R259" i="30"/>
  <c r="Q259" i="30"/>
  <c r="P259" i="30"/>
  <c r="O259" i="30"/>
  <c r="N259" i="30"/>
  <c r="M259" i="30"/>
  <c r="L259" i="30"/>
  <c r="K259" i="30"/>
  <c r="J259" i="30"/>
  <c r="I259" i="30"/>
  <c r="H259" i="30"/>
  <c r="G259" i="30"/>
  <c r="F259" i="30"/>
  <c r="E259" i="30"/>
  <c r="D259" i="30"/>
  <c r="C259" i="30"/>
  <c r="B259" i="30"/>
  <c r="A259" i="30"/>
  <c r="DH258" i="30"/>
  <c r="DG258" i="30"/>
  <c r="DF258" i="30"/>
  <c r="DE258" i="30"/>
  <c r="DD258" i="30"/>
  <c r="DC258" i="30"/>
  <c r="DB258" i="30"/>
  <c r="DA258" i="30"/>
  <c r="CZ258" i="30"/>
  <c r="CY258" i="30"/>
  <c r="CX258" i="30"/>
  <c r="CW258" i="30"/>
  <c r="CV258" i="30"/>
  <c r="CU258" i="30"/>
  <c r="CT258" i="30"/>
  <c r="CS258" i="30"/>
  <c r="CR258" i="30"/>
  <c r="CQ258" i="30"/>
  <c r="CP258" i="30"/>
  <c r="CO258" i="30"/>
  <c r="CN258" i="30"/>
  <c r="CM258" i="30"/>
  <c r="CL258" i="30"/>
  <c r="CK258" i="30"/>
  <c r="CJ258" i="30"/>
  <c r="CI258" i="30"/>
  <c r="CH258" i="30"/>
  <c r="CG258" i="30"/>
  <c r="CF258" i="30"/>
  <c r="CE258" i="30"/>
  <c r="CD258" i="30"/>
  <c r="CC258" i="30"/>
  <c r="CB258" i="30"/>
  <c r="CA258" i="30"/>
  <c r="BZ258" i="30"/>
  <c r="BY258" i="30"/>
  <c r="BX258" i="30"/>
  <c r="BW258" i="30"/>
  <c r="BV258" i="30"/>
  <c r="BU258" i="30"/>
  <c r="BT258" i="30"/>
  <c r="BS258" i="30"/>
  <c r="BR258" i="30"/>
  <c r="BQ258" i="30"/>
  <c r="BP258" i="30"/>
  <c r="BO258" i="30"/>
  <c r="BN258" i="30"/>
  <c r="BM258" i="30"/>
  <c r="BL258" i="30"/>
  <c r="BK258" i="30"/>
  <c r="BJ258" i="30"/>
  <c r="BI258" i="30"/>
  <c r="BH258" i="30"/>
  <c r="BG258" i="30"/>
  <c r="BF258" i="30"/>
  <c r="BE258" i="30"/>
  <c r="BD258" i="30"/>
  <c r="BC258" i="30"/>
  <c r="BB258" i="30"/>
  <c r="BA258" i="30"/>
  <c r="AZ258" i="30"/>
  <c r="AY258" i="30"/>
  <c r="AX258" i="30"/>
  <c r="AW258" i="30"/>
  <c r="AV258" i="30"/>
  <c r="AU258" i="30"/>
  <c r="AT258" i="30"/>
  <c r="AS258" i="30"/>
  <c r="AR258" i="30"/>
  <c r="AQ258" i="30"/>
  <c r="AP258" i="30"/>
  <c r="AO258" i="30"/>
  <c r="AN258" i="30"/>
  <c r="AM258" i="30"/>
  <c r="AL258" i="30"/>
  <c r="AK258" i="30"/>
  <c r="AJ258" i="30"/>
  <c r="AI258" i="30"/>
  <c r="AH258" i="30"/>
  <c r="AG258" i="30"/>
  <c r="AF258" i="30"/>
  <c r="AE258" i="30"/>
  <c r="AD258" i="30"/>
  <c r="AC258" i="30"/>
  <c r="AB258" i="30"/>
  <c r="AA258" i="30"/>
  <c r="Z258" i="30"/>
  <c r="Y258" i="30"/>
  <c r="X258" i="30"/>
  <c r="W258" i="30"/>
  <c r="V258" i="30"/>
  <c r="U258" i="30"/>
  <c r="T258" i="30"/>
  <c r="S258" i="30"/>
  <c r="R258" i="30"/>
  <c r="Q258" i="30"/>
  <c r="P258" i="30"/>
  <c r="O258" i="30"/>
  <c r="N258" i="30"/>
  <c r="M258" i="30"/>
  <c r="L258" i="30"/>
  <c r="K258" i="30"/>
  <c r="J258" i="30"/>
  <c r="I258" i="30"/>
  <c r="H258" i="30"/>
  <c r="G258" i="30"/>
  <c r="F258" i="30"/>
  <c r="E258" i="30"/>
  <c r="D258" i="30"/>
  <c r="C258" i="30"/>
  <c r="B258" i="30"/>
  <c r="A258" i="30"/>
  <c r="DH257" i="30"/>
  <c r="DG257" i="30"/>
  <c r="DF257" i="30"/>
  <c r="DE257" i="30"/>
  <c r="DD257" i="30"/>
  <c r="DC257" i="30"/>
  <c r="DB257" i="30"/>
  <c r="DA257" i="30"/>
  <c r="CZ257" i="30"/>
  <c r="CY257" i="30"/>
  <c r="CX257" i="30"/>
  <c r="CW257" i="30"/>
  <c r="CV257" i="30"/>
  <c r="CU257" i="30"/>
  <c r="CT257" i="30"/>
  <c r="CS257" i="30"/>
  <c r="CR257" i="30"/>
  <c r="CQ257" i="30"/>
  <c r="CP257" i="30"/>
  <c r="CO257" i="30"/>
  <c r="CN257" i="30"/>
  <c r="CM257" i="30"/>
  <c r="CL257" i="30"/>
  <c r="CK257" i="30"/>
  <c r="CJ257" i="30"/>
  <c r="CI257" i="30"/>
  <c r="CH257" i="30"/>
  <c r="CG257" i="30"/>
  <c r="CF257" i="30"/>
  <c r="CE257" i="30"/>
  <c r="CD257" i="30"/>
  <c r="CC257" i="30"/>
  <c r="CB257" i="30"/>
  <c r="CA257" i="30"/>
  <c r="BZ257" i="30"/>
  <c r="BY257" i="30"/>
  <c r="BX257" i="30"/>
  <c r="BW257" i="30"/>
  <c r="BV257" i="30"/>
  <c r="BU257" i="30"/>
  <c r="BT257" i="30"/>
  <c r="BS257" i="30"/>
  <c r="BR257" i="30"/>
  <c r="BQ257" i="30"/>
  <c r="BP257" i="30"/>
  <c r="BO257" i="30"/>
  <c r="BN257" i="30"/>
  <c r="BM257" i="30"/>
  <c r="BL257" i="30"/>
  <c r="BK257" i="30"/>
  <c r="BJ257" i="30"/>
  <c r="BI257" i="30"/>
  <c r="BH257" i="30"/>
  <c r="BG257" i="30"/>
  <c r="BF257" i="30"/>
  <c r="BE257" i="30"/>
  <c r="BD257" i="30"/>
  <c r="BC257" i="30"/>
  <c r="BB257" i="30"/>
  <c r="BA257" i="30"/>
  <c r="AZ257" i="30"/>
  <c r="AY257" i="30"/>
  <c r="AX257" i="30"/>
  <c r="AW257" i="30"/>
  <c r="AV257" i="30"/>
  <c r="AU257" i="30"/>
  <c r="AT257" i="30"/>
  <c r="AS257" i="30"/>
  <c r="AR257" i="30"/>
  <c r="AQ257" i="30"/>
  <c r="AP257" i="30"/>
  <c r="AO257" i="30"/>
  <c r="AN257" i="30"/>
  <c r="AM257" i="30"/>
  <c r="AL257" i="30"/>
  <c r="AK257" i="30"/>
  <c r="AJ257" i="30"/>
  <c r="AI257" i="30"/>
  <c r="AH257" i="30"/>
  <c r="AG257" i="30"/>
  <c r="AF257" i="30"/>
  <c r="AE257" i="30"/>
  <c r="AD257" i="30"/>
  <c r="AC257" i="30"/>
  <c r="AB257" i="30"/>
  <c r="AA257" i="30"/>
  <c r="Z257" i="30"/>
  <c r="Y257" i="30"/>
  <c r="X257" i="30"/>
  <c r="W257" i="30"/>
  <c r="V257" i="30"/>
  <c r="U257" i="30"/>
  <c r="T257" i="30"/>
  <c r="S257" i="30"/>
  <c r="R257" i="30"/>
  <c r="Q257" i="30"/>
  <c r="P257" i="30"/>
  <c r="O257" i="30"/>
  <c r="N257" i="30"/>
  <c r="M257" i="30"/>
  <c r="L257" i="30"/>
  <c r="K257" i="30"/>
  <c r="J257" i="30"/>
  <c r="I257" i="30"/>
  <c r="H257" i="30"/>
  <c r="G257" i="30"/>
  <c r="F257" i="30"/>
  <c r="E257" i="30"/>
  <c r="D257" i="30"/>
  <c r="C257" i="30"/>
  <c r="B257" i="30"/>
  <c r="A257" i="30"/>
  <c r="DH256" i="30"/>
  <c r="DG256" i="30"/>
  <c r="DF256" i="30"/>
  <c r="DE256" i="30"/>
  <c r="DD256" i="30"/>
  <c r="DC256" i="30"/>
  <c r="DB256" i="30"/>
  <c r="DA256" i="30"/>
  <c r="CZ256" i="30"/>
  <c r="CY256" i="30"/>
  <c r="CX256" i="30"/>
  <c r="CW256" i="30"/>
  <c r="CV256" i="30"/>
  <c r="CU256" i="30"/>
  <c r="CT256" i="30"/>
  <c r="CS256" i="30"/>
  <c r="CR256" i="30"/>
  <c r="CQ256" i="30"/>
  <c r="CP256" i="30"/>
  <c r="CO256" i="30"/>
  <c r="CN256" i="30"/>
  <c r="CM256" i="30"/>
  <c r="CL256" i="30"/>
  <c r="CK256" i="30"/>
  <c r="CJ256" i="30"/>
  <c r="CI256" i="30"/>
  <c r="CH256" i="30"/>
  <c r="CG256" i="30"/>
  <c r="CF256" i="30"/>
  <c r="CE256" i="30"/>
  <c r="CD256" i="30"/>
  <c r="CC256" i="30"/>
  <c r="CB256" i="30"/>
  <c r="CA256" i="30"/>
  <c r="BZ256" i="30"/>
  <c r="BY256" i="30"/>
  <c r="BX256" i="30"/>
  <c r="BW256" i="30"/>
  <c r="BV256" i="30"/>
  <c r="BU256" i="30"/>
  <c r="BT256" i="30"/>
  <c r="BS256" i="30"/>
  <c r="BR256" i="30"/>
  <c r="BQ256" i="30"/>
  <c r="BP256" i="30"/>
  <c r="BO256" i="30"/>
  <c r="BN256" i="30"/>
  <c r="BM256" i="30"/>
  <c r="BL256" i="30"/>
  <c r="BK256" i="30"/>
  <c r="BJ256" i="30"/>
  <c r="BI256" i="30"/>
  <c r="BH256" i="30"/>
  <c r="BG256" i="30"/>
  <c r="BF256" i="30"/>
  <c r="BE256" i="30"/>
  <c r="BD256" i="30"/>
  <c r="BC256" i="30"/>
  <c r="BB256" i="30"/>
  <c r="BA256" i="30"/>
  <c r="AZ256" i="30"/>
  <c r="AY256" i="30"/>
  <c r="AX256" i="30"/>
  <c r="AW256" i="30"/>
  <c r="AV256" i="30"/>
  <c r="AU256" i="30"/>
  <c r="AT256" i="30"/>
  <c r="AS256" i="30"/>
  <c r="AR256" i="30"/>
  <c r="AQ256" i="30"/>
  <c r="AP256" i="30"/>
  <c r="AO256" i="30"/>
  <c r="AN256" i="30"/>
  <c r="AM256" i="30"/>
  <c r="AL256" i="30"/>
  <c r="AK256" i="30"/>
  <c r="AJ256" i="30"/>
  <c r="AI256" i="30"/>
  <c r="AH256" i="30"/>
  <c r="AG256" i="30"/>
  <c r="AF256" i="30"/>
  <c r="AE256" i="30"/>
  <c r="AD256" i="30"/>
  <c r="AC256" i="30"/>
  <c r="AB256" i="30"/>
  <c r="AA256" i="30"/>
  <c r="Z256" i="30"/>
  <c r="Y256" i="30"/>
  <c r="X256" i="30"/>
  <c r="W256" i="30"/>
  <c r="V256" i="30"/>
  <c r="U256" i="30"/>
  <c r="T256" i="30"/>
  <c r="S256" i="30"/>
  <c r="R256" i="30"/>
  <c r="Q256" i="30"/>
  <c r="P256" i="30"/>
  <c r="O256" i="30"/>
  <c r="N256" i="30"/>
  <c r="M256" i="30"/>
  <c r="L256" i="30"/>
  <c r="K256" i="30"/>
  <c r="J256" i="30"/>
  <c r="I256" i="30"/>
  <c r="H256" i="30"/>
  <c r="G256" i="30"/>
  <c r="F256" i="30"/>
  <c r="E256" i="30"/>
  <c r="D256" i="30"/>
  <c r="C256" i="30"/>
  <c r="B256" i="30"/>
  <c r="A256" i="30"/>
  <c r="DH255" i="30"/>
  <c r="DG255" i="30"/>
  <c r="DF255" i="30"/>
  <c r="DE255" i="30"/>
  <c r="DD255" i="30"/>
  <c r="DC255" i="30"/>
  <c r="DB255" i="30"/>
  <c r="DA255" i="30"/>
  <c r="CZ255" i="30"/>
  <c r="CY255" i="30"/>
  <c r="CX255" i="30"/>
  <c r="CW255" i="30"/>
  <c r="CV255" i="30"/>
  <c r="CU255" i="30"/>
  <c r="CT255" i="30"/>
  <c r="CS255" i="30"/>
  <c r="CR255" i="30"/>
  <c r="CQ255" i="30"/>
  <c r="CP255" i="30"/>
  <c r="CO255" i="30"/>
  <c r="CN255" i="30"/>
  <c r="CM255" i="30"/>
  <c r="CL255" i="30"/>
  <c r="CK255" i="30"/>
  <c r="CJ255" i="30"/>
  <c r="CI255" i="30"/>
  <c r="CH255" i="30"/>
  <c r="CG255" i="30"/>
  <c r="CF255" i="30"/>
  <c r="CE255" i="30"/>
  <c r="CD255" i="30"/>
  <c r="CC255" i="30"/>
  <c r="CB255" i="30"/>
  <c r="CA255" i="30"/>
  <c r="BZ255" i="30"/>
  <c r="BY255" i="30"/>
  <c r="BX255" i="30"/>
  <c r="BW255" i="30"/>
  <c r="BV255" i="30"/>
  <c r="BU255" i="30"/>
  <c r="BT255" i="30"/>
  <c r="BS255" i="30"/>
  <c r="BR255" i="30"/>
  <c r="BQ255" i="30"/>
  <c r="BP255" i="30"/>
  <c r="BO255" i="30"/>
  <c r="BN255" i="30"/>
  <c r="BM255" i="30"/>
  <c r="BL255" i="30"/>
  <c r="BK255" i="30"/>
  <c r="BJ255" i="30"/>
  <c r="BI255" i="30"/>
  <c r="BH255" i="30"/>
  <c r="BG255" i="30"/>
  <c r="BF255" i="30"/>
  <c r="BE255" i="30"/>
  <c r="BD255" i="30"/>
  <c r="BC255" i="30"/>
  <c r="BB255" i="30"/>
  <c r="BA255" i="30"/>
  <c r="AZ255" i="30"/>
  <c r="AY255" i="30"/>
  <c r="AX255" i="30"/>
  <c r="AW255" i="30"/>
  <c r="AV255" i="30"/>
  <c r="AU255" i="30"/>
  <c r="AT255" i="30"/>
  <c r="AS255" i="30"/>
  <c r="AR255" i="30"/>
  <c r="AQ255" i="30"/>
  <c r="AP255" i="30"/>
  <c r="AO255" i="30"/>
  <c r="AN255" i="30"/>
  <c r="AM255" i="30"/>
  <c r="AL255" i="30"/>
  <c r="AK255" i="30"/>
  <c r="AJ255" i="30"/>
  <c r="AI255" i="30"/>
  <c r="AH255" i="30"/>
  <c r="AG255" i="30"/>
  <c r="AF255" i="30"/>
  <c r="AE255" i="30"/>
  <c r="AD255" i="30"/>
  <c r="AC255" i="30"/>
  <c r="AB255" i="30"/>
  <c r="AA255" i="30"/>
  <c r="Z255" i="30"/>
  <c r="Y255" i="30"/>
  <c r="X255" i="30"/>
  <c r="W255" i="30"/>
  <c r="V255" i="30"/>
  <c r="U255" i="30"/>
  <c r="T255" i="30"/>
  <c r="S255" i="30"/>
  <c r="R255" i="30"/>
  <c r="Q255" i="30"/>
  <c r="P255" i="30"/>
  <c r="O255" i="30"/>
  <c r="N255" i="30"/>
  <c r="M255" i="30"/>
  <c r="L255" i="30"/>
  <c r="K255" i="30"/>
  <c r="J255" i="30"/>
  <c r="I255" i="30"/>
  <c r="H255" i="30"/>
  <c r="G255" i="30"/>
  <c r="F255" i="30"/>
  <c r="E255" i="30"/>
  <c r="D255" i="30"/>
  <c r="C255" i="30"/>
  <c r="B255" i="30"/>
  <c r="A255" i="30"/>
  <c r="DH254" i="30"/>
  <c r="DG254" i="30"/>
  <c r="DF254" i="30"/>
  <c r="DE254" i="30"/>
  <c r="DD254" i="30"/>
  <c r="DC254" i="30"/>
  <c r="DB254" i="30"/>
  <c r="DA254" i="30"/>
  <c r="CZ254" i="30"/>
  <c r="CY254" i="30"/>
  <c r="CX254" i="30"/>
  <c r="CW254" i="30"/>
  <c r="CV254" i="30"/>
  <c r="CU254" i="30"/>
  <c r="CT254" i="30"/>
  <c r="CS254" i="30"/>
  <c r="CR254" i="30"/>
  <c r="CQ254" i="30"/>
  <c r="CP254" i="30"/>
  <c r="CO254" i="30"/>
  <c r="CN254" i="30"/>
  <c r="CM254" i="30"/>
  <c r="CL254" i="30"/>
  <c r="CK254" i="30"/>
  <c r="CJ254" i="30"/>
  <c r="CI254" i="30"/>
  <c r="CH254" i="30"/>
  <c r="CG254" i="30"/>
  <c r="CF254" i="30"/>
  <c r="CE254" i="30"/>
  <c r="CD254" i="30"/>
  <c r="CC254" i="30"/>
  <c r="CB254" i="30"/>
  <c r="CA254" i="30"/>
  <c r="BZ254" i="30"/>
  <c r="BY254" i="30"/>
  <c r="BX254" i="30"/>
  <c r="BW254" i="30"/>
  <c r="BV254" i="30"/>
  <c r="BU254" i="30"/>
  <c r="BT254" i="30"/>
  <c r="BS254" i="30"/>
  <c r="BR254" i="30"/>
  <c r="BQ254" i="30"/>
  <c r="BP254" i="30"/>
  <c r="BO254" i="30"/>
  <c r="BN254" i="30"/>
  <c r="BM254" i="30"/>
  <c r="BL254" i="30"/>
  <c r="BK254" i="30"/>
  <c r="BJ254" i="30"/>
  <c r="BI254" i="30"/>
  <c r="BH254" i="30"/>
  <c r="BG254" i="30"/>
  <c r="BF254" i="30"/>
  <c r="BE254" i="30"/>
  <c r="BD254" i="30"/>
  <c r="BC254" i="30"/>
  <c r="BB254" i="30"/>
  <c r="BA254" i="30"/>
  <c r="AZ254" i="30"/>
  <c r="AY254" i="30"/>
  <c r="AX254" i="30"/>
  <c r="AW254" i="30"/>
  <c r="AV254" i="30"/>
  <c r="AU254" i="30"/>
  <c r="AT254" i="30"/>
  <c r="AS254" i="30"/>
  <c r="AR254" i="30"/>
  <c r="AQ254" i="30"/>
  <c r="AP254" i="30"/>
  <c r="AO254" i="30"/>
  <c r="AN254" i="30"/>
  <c r="AM254" i="30"/>
  <c r="AL254" i="30"/>
  <c r="AK254" i="30"/>
  <c r="AJ254" i="30"/>
  <c r="AI254" i="30"/>
  <c r="AH254" i="30"/>
  <c r="AG254" i="30"/>
  <c r="AF254" i="30"/>
  <c r="AE254" i="30"/>
  <c r="AD254" i="30"/>
  <c r="AC254" i="30"/>
  <c r="AB254" i="30"/>
  <c r="AA254" i="30"/>
  <c r="Z254" i="30"/>
  <c r="Y254" i="30"/>
  <c r="X254" i="30"/>
  <c r="W254" i="30"/>
  <c r="V254" i="30"/>
  <c r="U254" i="30"/>
  <c r="T254" i="30"/>
  <c r="S254" i="30"/>
  <c r="R254" i="30"/>
  <c r="Q254" i="30"/>
  <c r="P254" i="30"/>
  <c r="O254" i="30"/>
  <c r="N254" i="30"/>
  <c r="M254" i="30"/>
  <c r="L254" i="30"/>
  <c r="K254" i="30"/>
  <c r="J254" i="30"/>
  <c r="I254" i="30"/>
  <c r="H254" i="30"/>
  <c r="G254" i="30"/>
  <c r="F254" i="30"/>
  <c r="E254" i="30"/>
  <c r="D254" i="30"/>
  <c r="C254" i="30"/>
  <c r="B254" i="30"/>
  <c r="A254" i="30"/>
  <c r="DH253" i="30"/>
  <c r="DG253" i="30"/>
  <c r="DF253" i="30"/>
  <c r="DE253" i="30"/>
  <c r="DD253" i="30"/>
  <c r="DC253" i="30"/>
  <c r="DB253" i="30"/>
  <c r="DA253" i="30"/>
  <c r="CZ253" i="30"/>
  <c r="CY253" i="30"/>
  <c r="CX253" i="30"/>
  <c r="CW253" i="30"/>
  <c r="CV253" i="30"/>
  <c r="CU253" i="30"/>
  <c r="CT253" i="30"/>
  <c r="CS253" i="30"/>
  <c r="CR253" i="30"/>
  <c r="CQ253" i="30"/>
  <c r="CP253" i="30"/>
  <c r="CO253" i="30"/>
  <c r="CN253" i="30"/>
  <c r="CM253" i="30"/>
  <c r="CL253" i="30"/>
  <c r="CK253" i="30"/>
  <c r="CJ253" i="30"/>
  <c r="CI253" i="30"/>
  <c r="CH253" i="30"/>
  <c r="CG253" i="30"/>
  <c r="CF253" i="30"/>
  <c r="CE253" i="30"/>
  <c r="CD253" i="30"/>
  <c r="CC253" i="30"/>
  <c r="CB253" i="30"/>
  <c r="CA253" i="30"/>
  <c r="BZ253" i="30"/>
  <c r="BY253" i="30"/>
  <c r="BX253" i="30"/>
  <c r="BW253" i="30"/>
  <c r="BV253" i="30"/>
  <c r="BU253" i="30"/>
  <c r="BT253" i="30"/>
  <c r="BS253" i="30"/>
  <c r="BR253" i="30"/>
  <c r="BQ253" i="30"/>
  <c r="BP253" i="30"/>
  <c r="BO253" i="30"/>
  <c r="BN253" i="30"/>
  <c r="BM253" i="30"/>
  <c r="BL253" i="30"/>
  <c r="BK253" i="30"/>
  <c r="BJ253" i="30"/>
  <c r="BI253" i="30"/>
  <c r="BH253" i="30"/>
  <c r="BG253" i="30"/>
  <c r="BF253" i="30"/>
  <c r="BE253" i="30"/>
  <c r="BD253" i="30"/>
  <c r="BC253" i="30"/>
  <c r="BB253" i="30"/>
  <c r="BA253" i="30"/>
  <c r="AZ253" i="30"/>
  <c r="AY253" i="30"/>
  <c r="AX253" i="30"/>
  <c r="AW253" i="30"/>
  <c r="AV253" i="30"/>
  <c r="AU253" i="30"/>
  <c r="AT253" i="30"/>
  <c r="AS253" i="30"/>
  <c r="AR253" i="30"/>
  <c r="AQ253" i="30"/>
  <c r="AP253" i="30"/>
  <c r="AO253" i="30"/>
  <c r="AN253" i="30"/>
  <c r="AM253" i="30"/>
  <c r="AL253" i="30"/>
  <c r="AK253" i="30"/>
  <c r="AJ253" i="30"/>
  <c r="AI253" i="30"/>
  <c r="AH253" i="30"/>
  <c r="AG253" i="30"/>
  <c r="AF253" i="30"/>
  <c r="AE253" i="30"/>
  <c r="AD253" i="30"/>
  <c r="AC253" i="30"/>
  <c r="AB253" i="30"/>
  <c r="AA253" i="30"/>
  <c r="Z253" i="30"/>
  <c r="Y253" i="30"/>
  <c r="X253" i="30"/>
  <c r="W253" i="30"/>
  <c r="V253" i="30"/>
  <c r="U253" i="30"/>
  <c r="T253" i="30"/>
  <c r="S253" i="30"/>
  <c r="R253" i="30"/>
  <c r="Q253" i="30"/>
  <c r="P253" i="30"/>
  <c r="O253" i="30"/>
  <c r="N253" i="30"/>
  <c r="M253" i="30"/>
  <c r="L253" i="30"/>
  <c r="K253" i="30"/>
  <c r="J253" i="30"/>
  <c r="I253" i="30"/>
  <c r="H253" i="30"/>
  <c r="G253" i="30"/>
  <c r="F253" i="30"/>
  <c r="E253" i="30"/>
  <c r="D253" i="30"/>
  <c r="C253" i="30"/>
  <c r="B253" i="30"/>
  <c r="A253" i="30"/>
  <c r="DH252" i="30"/>
  <c r="DG252" i="30"/>
  <c r="DF252" i="30"/>
  <c r="DE252" i="30"/>
  <c r="DD252" i="30"/>
  <c r="DC252" i="30"/>
  <c r="DB252" i="30"/>
  <c r="DA252" i="30"/>
  <c r="CZ252" i="30"/>
  <c r="CY252" i="30"/>
  <c r="CX252" i="30"/>
  <c r="CW252" i="30"/>
  <c r="CV252" i="30"/>
  <c r="CU252" i="30"/>
  <c r="CT252" i="30"/>
  <c r="CS252" i="30"/>
  <c r="CR252" i="30"/>
  <c r="CQ252" i="30"/>
  <c r="CP252" i="30"/>
  <c r="CO252" i="30"/>
  <c r="CN252" i="30"/>
  <c r="CM252" i="30"/>
  <c r="CL252" i="30"/>
  <c r="CK252" i="30"/>
  <c r="CJ252" i="30"/>
  <c r="CI252" i="30"/>
  <c r="CH252" i="30"/>
  <c r="CG252" i="30"/>
  <c r="CF252" i="30"/>
  <c r="CE252" i="30"/>
  <c r="CD252" i="30"/>
  <c r="CC252" i="30"/>
  <c r="CB252" i="30"/>
  <c r="CA252" i="30"/>
  <c r="BZ252" i="30"/>
  <c r="BY252" i="30"/>
  <c r="BX252" i="30"/>
  <c r="BW252" i="30"/>
  <c r="BV252" i="30"/>
  <c r="BU252" i="30"/>
  <c r="BT252" i="30"/>
  <c r="BS252" i="30"/>
  <c r="BR252" i="30"/>
  <c r="BQ252" i="30"/>
  <c r="BP252" i="30"/>
  <c r="BO252" i="30"/>
  <c r="BN252" i="30"/>
  <c r="BM252" i="30"/>
  <c r="BL252" i="30"/>
  <c r="BK252" i="30"/>
  <c r="BJ252" i="30"/>
  <c r="BI252" i="30"/>
  <c r="BH252" i="30"/>
  <c r="BG252" i="30"/>
  <c r="BF252" i="30"/>
  <c r="BE252" i="30"/>
  <c r="BD252" i="30"/>
  <c r="BC252" i="30"/>
  <c r="BB252" i="30"/>
  <c r="BA252" i="30"/>
  <c r="AZ252" i="30"/>
  <c r="AY252" i="30"/>
  <c r="AX252" i="30"/>
  <c r="AW252" i="30"/>
  <c r="AV252" i="30"/>
  <c r="AU252" i="30"/>
  <c r="AT252" i="30"/>
  <c r="AS252" i="30"/>
  <c r="AR252" i="30"/>
  <c r="AQ252" i="30"/>
  <c r="AP252" i="30"/>
  <c r="AO252" i="30"/>
  <c r="AN252" i="30"/>
  <c r="AM252" i="30"/>
  <c r="AL252" i="30"/>
  <c r="AK252" i="30"/>
  <c r="AJ252" i="30"/>
  <c r="AI252" i="30"/>
  <c r="AH252" i="30"/>
  <c r="AG252" i="30"/>
  <c r="AF252" i="30"/>
  <c r="AE252" i="30"/>
  <c r="AD252" i="30"/>
  <c r="AC252" i="30"/>
  <c r="AB252" i="30"/>
  <c r="AA252" i="30"/>
  <c r="Z252" i="30"/>
  <c r="Y252" i="30"/>
  <c r="X252" i="30"/>
  <c r="W252" i="30"/>
  <c r="V252" i="30"/>
  <c r="U252" i="30"/>
  <c r="T252" i="30"/>
  <c r="S252" i="30"/>
  <c r="R252" i="30"/>
  <c r="Q252" i="30"/>
  <c r="P252" i="30"/>
  <c r="O252" i="30"/>
  <c r="N252" i="30"/>
  <c r="M252" i="30"/>
  <c r="L252" i="30"/>
  <c r="K252" i="30"/>
  <c r="J252" i="30"/>
  <c r="I252" i="30"/>
  <c r="H252" i="30"/>
  <c r="G252" i="30"/>
  <c r="F252" i="30"/>
  <c r="E252" i="30"/>
  <c r="D252" i="30"/>
  <c r="C252" i="30"/>
  <c r="B252" i="30"/>
  <c r="A252" i="30"/>
  <c r="DH251" i="30"/>
  <c r="DG251" i="30"/>
  <c r="DF251" i="30"/>
  <c r="DE251" i="30"/>
  <c r="DD251" i="30"/>
  <c r="DC251" i="30"/>
  <c r="DB251" i="30"/>
  <c r="DA251" i="30"/>
  <c r="CZ251" i="30"/>
  <c r="CY251" i="30"/>
  <c r="CX251" i="30"/>
  <c r="CW251" i="30"/>
  <c r="CV251" i="30"/>
  <c r="CU251" i="30"/>
  <c r="CT251" i="30"/>
  <c r="CS251" i="30"/>
  <c r="CR251" i="30"/>
  <c r="CQ251" i="30"/>
  <c r="CP251" i="30"/>
  <c r="CO251" i="30"/>
  <c r="CN251" i="30"/>
  <c r="CM251" i="30"/>
  <c r="CL251" i="30"/>
  <c r="CK251" i="30"/>
  <c r="CJ251" i="30"/>
  <c r="CI251" i="30"/>
  <c r="CH251" i="30"/>
  <c r="CG251" i="30"/>
  <c r="CF251" i="30"/>
  <c r="CE251" i="30"/>
  <c r="CD251" i="30"/>
  <c r="CC251" i="30"/>
  <c r="CB251" i="30"/>
  <c r="CA251" i="30"/>
  <c r="BZ251" i="30"/>
  <c r="BY251" i="30"/>
  <c r="BX251" i="30"/>
  <c r="BW251" i="30"/>
  <c r="BV251" i="30"/>
  <c r="BU251" i="30"/>
  <c r="BT251" i="30"/>
  <c r="BS251" i="30"/>
  <c r="BR251" i="30"/>
  <c r="BQ251" i="30"/>
  <c r="BP251" i="30"/>
  <c r="BO251" i="30"/>
  <c r="BN251" i="30"/>
  <c r="BM251" i="30"/>
  <c r="BL251" i="30"/>
  <c r="BK251" i="30"/>
  <c r="BJ251" i="30"/>
  <c r="BI251" i="30"/>
  <c r="BH251" i="30"/>
  <c r="BG251" i="30"/>
  <c r="BF251" i="30"/>
  <c r="BE251" i="30"/>
  <c r="BD251" i="30"/>
  <c r="BC251" i="30"/>
  <c r="BB251" i="30"/>
  <c r="BA251" i="30"/>
  <c r="AZ251" i="30"/>
  <c r="AY251" i="30"/>
  <c r="AX251" i="30"/>
  <c r="AW251" i="30"/>
  <c r="AV251" i="30"/>
  <c r="AU251" i="30"/>
  <c r="AT251" i="30"/>
  <c r="AS251" i="30"/>
  <c r="AR251" i="30"/>
  <c r="AQ251" i="30"/>
  <c r="AP251" i="30"/>
  <c r="AO251" i="30"/>
  <c r="AN251" i="30"/>
  <c r="AM251" i="30"/>
  <c r="AL251" i="30"/>
  <c r="AK251" i="30"/>
  <c r="AJ251" i="30"/>
  <c r="AI251" i="30"/>
  <c r="AH251" i="30"/>
  <c r="AG251" i="30"/>
  <c r="AF251" i="30"/>
  <c r="AE251" i="30"/>
  <c r="AD251" i="30"/>
  <c r="AC251" i="30"/>
  <c r="AB251" i="30"/>
  <c r="AA251" i="30"/>
  <c r="Z251" i="30"/>
  <c r="Y251" i="30"/>
  <c r="X251" i="30"/>
  <c r="W251" i="30"/>
  <c r="V251" i="30"/>
  <c r="U251" i="30"/>
  <c r="T251" i="30"/>
  <c r="S251" i="30"/>
  <c r="R251" i="30"/>
  <c r="Q251" i="30"/>
  <c r="P251" i="30"/>
  <c r="O251" i="30"/>
  <c r="N251" i="30"/>
  <c r="M251" i="30"/>
  <c r="L251" i="30"/>
  <c r="K251" i="30"/>
  <c r="J251" i="30"/>
  <c r="I251" i="30"/>
  <c r="H251" i="30"/>
  <c r="G251" i="30"/>
  <c r="F251" i="30"/>
  <c r="E251" i="30"/>
  <c r="D251" i="30"/>
  <c r="C251" i="30"/>
  <c r="B251" i="30"/>
  <c r="A251" i="30"/>
  <c r="DH250" i="30"/>
  <c r="DG250" i="30"/>
  <c r="DF250" i="30"/>
  <c r="DE250" i="30"/>
  <c r="DD250" i="30"/>
  <c r="DC250" i="30"/>
  <c r="DB250" i="30"/>
  <c r="DA250" i="30"/>
  <c r="CZ250" i="30"/>
  <c r="CY250" i="30"/>
  <c r="CX250" i="30"/>
  <c r="CW250" i="30"/>
  <c r="CV250" i="30"/>
  <c r="CU250" i="30"/>
  <c r="CT250" i="30"/>
  <c r="CS250" i="30"/>
  <c r="CR250" i="30"/>
  <c r="CQ250" i="30"/>
  <c r="CP250" i="30"/>
  <c r="CO250" i="30"/>
  <c r="CN250" i="30"/>
  <c r="CM250" i="30"/>
  <c r="CL250" i="30"/>
  <c r="CK250" i="30"/>
  <c r="CJ250" i="30"/>
  <c r="CI250" i="30"/>
  <c r="CH250" i="30"/>
  <c r="CG250" i="30"/>
  <c r="CF250" i="30"/>
  <c r="CE250" i="30"/>
  <c r="CD250" i="30"/>
  <c r="CC250" i="30"/>
  <c r="CB250" i="30"/>
  <c r="CA250" i="30"/>
  <c r="BZ250" i="30"/>
  <c r="BY250" i="30"/>
  <c r="BX250" i="30"/>
  <c r="BW250" i="30"/>
  <c r="BV250" i="30"/>
  <c r="BU250" i="30"/>
  <c r="BT250" i="30"/>
  <c r="BS250" i="30"/>
  <c r="BR250" i="30"/>
  <c r="BQ250" i="30"/>
  <c r="BP250" i="30"/>
  <c r="BO250" i="30"/>
  <c r="BN250" i="30"/>
  <c r="BM250" i="30"/>
  <c r="BL250" i="30"/>
  <c r="BK250" i="30"/>
  <c r="BJ250" i="30"/>
  <c r="BI250" i="30"/>
  <c r="BH250" i="30"/>
  <c r="BG250" i="30"/>
  <c r="BF250" i="30"/>
  <c r="BE250" i="30"/>
  <c r="BD250" i="30"/>
  <c r="BC250" i="30"/>
  <c r="BB250" i="30"/>
  <c r="BA250" i="30"/>
  <c r="AZ250" i="30"/>
  <c r="AY250" i="30"/>
  <c r="AX250" i="30"/>
  <c r="AW250" i="30"/>
  <c r="AV250" i="30"/>
  <c r="AU250" i="30"/>
  <c r="AT250" i="30"/>
  <c r="AS250" i="30"/>
  <c r="AR250" i="30"/>
  <c r="AQ250" i="30"/>
  <c r="AP250" i="30"/>
  <c r="AO250" i="30"/>
  <c r="AN250" i="30"/>
  <c r="AM250" i="30"/>
  <c r="AL250" i="30"/>
  <c r="AK250" i="30"/>
  <c r="AJ250" i="30"/>
  <c r="AI250" i="30"/>
  <c r="AH250" i="30"/>
  <c r="AG250" i="30"/>
  <c r="AF250" i="30"/>
  <c r="AE250" i="30"/>
  <c r="AD250" i="30"/>
  <c r="AC250" i="30"/>
  <c r="AB250" i="30"/>
  <c r="AA250" i="30"/>
  <c r="Z250" i="30"/>
  <c r="Y250" i="30"/>
  <c r="X250" i="30"/>
  <c r="W250" i="30"/>
  <c r="V250" i="30"/>
  <c r="U250" i="30"/>
  <c r="T250" i="30"/>
  <c r="S250" i="30"/>
  <c r="R250" i="30"/>
  <c r="Q250" i="30"/>
  <c r="P250" i="30"/>
  <c r="O250" i="30"/>
  <c r="N250" i="30"/>
  <c r="M250" i="30"/>
  <c r="L250" i="30"/>
  <c r="K250" i="30"/>
  <c r="J250" i="30"/>
  <c r="I250" i="30"/>
  <c r="H250" i="30"/>
  <c r="G250" i="30"/>
  <c r="F250" i="30"/>
  <c r="E250" i="30"/>
  <c r="D250" i="30"/>
  <c r="C250" i="30"/>
  <c r="B250" i="30"/>
  <c r="A250" i="30"/>
  <c r="DH249" i="30"/>
  <c r="DG249" i="30"/>
  <c r="DF249" i="30"/>
  <c r="DE249" i="30"/>
  <c r="DD249" i="30"/>
  <c r="DC249" i="30"/>
  <c r="DB249" i="30"/>
  <c r="DA249" i="30"/>
  <c r="CZ249" i="30"/>
  <c r="CY249" i="30"/>
  <c r="CX249" i="30"/>
  <c r="CW249" i="30"/>
  <c r="CV249" i="30"/>
  <c r="CU249" i="30"/>
  <c r="CT249" i="30"/>
  <c r="CS249" i="30"/>
  <c r="CR249" i="30"/>
  <c r="CQ249" i="30"/>
  <c r="CP249" i="30"/>
  <c r="CO249" i="30"/>
  <c r="CN249" i="30"/>
  <c r="CM249" i="30"/>
  <c r="CL249" i="30"/>
  <c r="CK249" i="30"/>
  <c r="CJ249" i="30"/>
  <c r="CI249" i="30"/>
  <c r="CH249" i="30"/>
  <c r="CG249" i="30"/>
  <c r="CF249" i="30"/>
  <c r="CE249" i="30"/>
  <c r="CD249" i="30"/>
  <c r="CC249" i="30"/>
  <c r="CB249" i="30"/>
  <c r="CA249" i="30"/>
  <c r="BZ249" i="30"/>
  <c r="BY249" i="30"/>
  <c r="BX249" i="30"/>
  <c r="BW249" i="30"/>
  <c r="BV249" i="30"/>
  <c r="BU249" i="30"/>
  <c r="BT249" i="30"/>
  <c r="BS249" i="30"/>
  <c r="BR249" i="30"/>
  <c r="BQ249" i="30"/>
  <c r="BP249" i="30"/>
  <c r="BO249" i="30"/>
  <c r="BN249" i="30"/>
  <c r="BM249" i="30"/>
  <c r="BL249" i="30"/>
  <c r="BK249" i="30"/>
  <c r="BJ249" i="30"/>
  <c r="BI249" i="30"/>
  <c r="BH249" i="30"/>
  <c r="BG249" i="30"/>
  <c r="BF249" i="30"/>
  <c r="BE249" i="30"/>
  <c r="BD249" i="30"/>
  <c r="BC249" i="30"/>
  <c r="BB249" i="30"/>
  <c r="BA249" i="30"/>
  <c r="AZ249" i="30"/>
  <c r="AY249" i="30"/>
  <c r="AX249" i="30"/>
  <c r="AW249" i="30"/>
  <c r="AV249" i="30"/>
  <c r="AU249" i="30"/>
  <c r="AT249" i="30"/>
  <c r="AS249" i="30"/>
  <c r="AR249" i="30"/>
  <c r="AQ249" i="30"/>
  <c r="AP249" i="30"/>
  <c r="AO249" i="30"/>
  <c r="AN249" i="30"/>
  <c r="AM249" i="30"/>
  <c r="AL249" i="30"/>
  <c r="AK249" i="30"/>
  <c r="AJ249" i="30"/>
  <c r="AI249" i="30"/>
  <c r="AH249" i="30"/>
  <c r="AG249" i="30"/>
  <c r="AF249" i="30"/>
  <c r="AE249" i="30"/>
  <c r="AD249" i="30"/>
  <c r="AC249" i="30"/>
  <c r="AB249" i="30"/>
  <c r="AA249" i="30"/>
  <c r="Z249" i="30"/>
  <c r="Y249" i="30"/>
  <c r="X249" i="30"/>
  <c r="W249" i="30"/>
  <c r="V249" i="30"/>
  <c r="U249" i="30"/>
  <c r="T249" i="30"/>
  <c r="S249" i="30"/>
  <c r="R249" i="30"/>
  <c r="Q249" i="30"/>
  <c r="P249" i="30"/>
  <c r="O249" i="30"/>
  <c r="N249" i="30"/>
  <c r="M249" i="30"/>
  <c r="L249" i="30"/>
  <c r="K249" i="30"/>
  <c r="J249" i="30"/>
  <c r="I249" i="30"/>
  <c r="H249" i="30"/>
  <c r="G249" i="30"/>
  <c r="F249" i="30"/>
  <c r="E249" i="30"/>
  <c r="D249" i="30"/>
  <c r="C249" i="30"/>
  <c r="B249" i="30"/>
  <c r="A249" i="30"/>
  <c r="DH248" i="30"/>
  <c r="DG248" i="30"/>
  <c r="DF248" i="30"/>
  <c r="DE248" i="30"/>
  <c r="DD248" i="30"/>
  <c r="DC248" i="30"/>
  <c r="DB248" i="30"/>
  <c r="DA248" i="30"/>
  <c r="CZ248" i="30"/>
  <c r="CY248" i="30"/>
  <c r="CX248" i="30"/>
  <c r="CW248" i="30"/>
  <c r="CV248" i="30"/>
  <c r="CU248" i="30"/>
  <c r="CT248" i="30"/>
  <c r="CS248" i="30"/>
  <c r="CR248" i="30"/>
  <c r="CQ248" i="30"/>
  <c r="CP248" i="30"/>
  <c r="CO248" i="30"/>
  <c r="CN248" i="30"/>
  <c r="CM248" i="30"/>
  <c r="CL248" i="30"/>
  <c r="CK248" i="30"/>
  <c r="CJ248" i="30"/>
  <c r="CI248" i="30"/>
  <c r="CH248" i="30"/>
  <c r="CG248" i="30"/>
  <c r="CF248" i="30"/>
  <c r="CE248" i="30"/>
  <c r="CD248" i="30"/>
  <c r="CC248" i="30"/>
  <c r="CB248" i="30"/>
  <c r="CA248" i="30"/>
  <c r="BZ248" i="30"/>
  <c r="BY248" i="30"/>
  <c r="BX248" i="30"/>
  <c r="BW248" i="30"/>
  <c r="BV248" i="30"/>
  <c r="BU248" i="30"/>
  <c r="BT248" i="30"/>
  <c r="BS248" i="30"/>
  <c r="BR248" i="30"/>
  <c r="BQ248" i="30"/>
  <c r="BP248" i="30"/>
  <c r="BO248" i="30"/>
  <c r="BN248" i="30"/>
  <c r="BM248" i="30"/>
  <c r="BL248" i="30"/>
  <c r="BK248" i="30"/>
  <c r="BJ248" i="30"/>
  <c r="BI248" i="30"/>
  <c r="BH248" i="30"/>
  <c r="BG248" i="30"/>
  <c r="BF248" i="30"/>
  <c r="BE248" i="30"/>
  <c r="BD248" i="30"/>
  <c r="BC248" i="30"/>
  <c r="BB248" i="30"/>
  <c r="BA248" i="30"/>
  <c r="AZ248" i="30"/>
  <c r="AY248" i="30"/>
  <c r="AX248" i="30"/>
  <c r="AW248" i="30"/>
  <c r="AV248" i="30"/>
  <c r="AU248" i="30"/>
  <c r="AT248" i="30"/>
  <c r="AS248" i="30"/>
  <c r="AR248" i="30"/>
  <c r="AQ248" i="30"/>
  <c r="AP248" i="30"/>
  <c r="AO248" i="30"/>
  <c r="AN248" i="30"/>
  <c r="AM248" i="30"/>
  <c r="AL248" i="30"/>
  <c r="AK248" i="30"/>
  <c r="AJ248" i="30"/>
  <c r="AI248" i="30"/>
  <c r="AH248" i="30"/>
  <c r="AG248" i="30"/>
  <c r="AF248" i="30"/>
  <c r="AE248" i="30"/>
  <c r="AD248" i="30"/>
  <c r="AC248" i="30"/>
  <c r="AB248" i="30"/>
  <c r="AA248" i="30"/>
  <c r="Z248" i="30"/>
  <c r="Y248" i="30"/>
  <c r="X248" i="30"/>
  <c r="W248" i="30"/>
  <c r="V248" i="30"/>
  <c r="U248" i="30"/>
  <c r="T248" i="30"/>
  <c r="S248" i="30"/>
  <c r="R248" i="30"/>
  <c r="Q248" i="30"/>
  <c r="P248" i="30"/>
  <c r="O248" i="30"/>
  <c r="N248" i="30"/>
  <c r="M248" i="30"/>
  <c r="L248" i="30"/>
  <c r="K248" i="30"/>
  <c r="J248" i="30"/>
  <c r="I248" i="30"/>
  <c r="H248" i="30"/>
  <c r="G248" i="30"/>
  <c r="F248" i="30"/>
  <c r="E248" i="30"/>
  <c r="D248" i="30"/>
  <c r="C248" i="30"/>
  <c r="B248" i="30"/>
  <c r="A248" i="30"/>
  <c r="DH247" i="30"/>
  <c r="DG247" i="30"/>
  <c r="DF247" i="30"/>
  <c r="DE247" i="30"/>
  <c r="DD247" i="30"/>
  <c r="DC247" i="30"/>
  <c r="DB247" i="30"/>
  <c r="DA247" i="30"/>
  <c r="CZ247" i="30"/>
  <c r="CY247" i="30"/>
  <c r="CX247" i="30"/>
  <c r="CW247" i="30"/>
  <c r="CV247" i="30"/>
  <c r="CU247" i="30"/>
  <c r="CT247" i="30"/>
  <c r="CS247" i="30"/>
  <c r="CR247" i="30"/>
  <c r="CQ247" i="30"/>
  <c r="CP247" i="30"/>
  <c r="CO247" i="30"/>
  <c r="CN247" i="30"/>
  <c r="CM247" i="30"/>
  <c r="CL247" i="30"/>
  <c r="CK247" i="30"/>
  <c r="CJ247" i="30"/>
  <c r="CI247" i="30"/>
  <c r="CH247" i="30"/>
  <c r="CG247" i="30"/>
  <c r="CF247" i="30"/>
  <c r="CE247" i="30"/>
  <c r="CD247" i="30"/>
  <c r="CC247" i="30"/>
  <c r="CB247" i="30"/>
  <c r="CA247" i="30"/>
  <c r="BZ247" i="30"/>
  <c r="BY247" i="30"/>
  <c r="BX247" i="30"/>
  <c r="BW247" i="30"/>
  <c r="BV247" i="30"/>
  <c r="BU247" i="30"/>
  <c r="BT247" i="30"/>
  <c r="BS247" i="30"/>
  <c r="BR247" i="30"/>
  <c r="BQ247" i="30"/>
  <c r="BP247" i="30"/>
  <c r="BO247" i="30"/>
  <c r="BN247" i="30"/>
  <c r="BM247" i="30"/>
  <c r="BL247" i="30"/>
  <c r="BK247" i="30"/>
  <c r="BJ247" i="30"/>
  <c r="BI247" i="30"/>
  <c r="BH247" i="30"/>
  <c r="BG247" i="30"/>
  <c r="BF247" i="30"/>
  <c r="BE247" i="30"/>
  <c r="BD247" i="30"/>
  <c r="BC247" i="30"/>
  <c r="BB247" i="30"/>
  <c r="BA247" i="30"/>
  <c r="AZ247" i="30"/>
  <c r="AY247" i="30"/>
  <c r="AX247" i="30"/>
  <c r="AW247" i="30"/>
  <c r="AV247" i="30"/>
  <c r="AU247" i="30"/>
  <c r="AT247" i="30"/>
  <c r="AS247" i="30"/>
  <c r="AR247" i="30"/>
  <c r="AQ247" i="30"/>
  <c r="AP247" i="30"/>
  <c r="AO247" i="30"/>
  <c r="AN247" i="30"/>
  <c r="AM247" i="30"/>
  <c r="AL247" i="30"/>
  <c r="AK247" i="30"/>
  <c r="AJ247" i="30"/>
  <c r="AI247" i="30"/>
  <c r="AH247" i="30"/>
  <c r="AG247" i="30"/>
  <c r="AF247" i="30"/>
  <c r="AE247" i="30"/>
  <c r="AD247" i="30"/>
  <c r="AC247" i="30"/>
  <c r="AB247" i="30"/>
  <c r="AA247" i="30"/>
  <c r="Z247" i="30"/>
  <c r="Y247" i="30"/>
  <c r="X247" i="30"/>
  <c r="W247" i="30"/>
  <c r="V247" i="30"/>
  <c r="U247" i="30"/>
  <c r="T247" i="30"/>
  <c r="S247" i="30"/>
  <c r="R247" i="30"/>
  <c r="Q247" i="30"/>
  <c r="P247" i="30"/>
  <c r="O247" i="30"/>
  <c r="N247" i="30"/>
  <c r="M247" i="30"/>
  <c r="L247" i="30"/>
  <c r="K247" i="30"/>
  <c r="J247" i="30"/>
  <c r="I247" i="30"/>
  <c r="H247" i="30"/>
  <c r="G247" i="30"/>
  <c r="F247" i="30"/>
  <c r="E247" i="30"/>
  <c r="D247" i="30"/>
  <c r="C247" i="30"/>
  <c r="B247" i="30"/>
  <c r="A247" i="30"/>
  <c r="DH246" i="30"/>
  <c r="DG246" i="30"/>
  <c r="DF246" i="30"/>
  <c r="DE246" i="30"/>
  <c r="DD246" i="30"/>
  <c r="DC246" i="30"/>
  <c r="DB246" i="30"/>
  <c r="DA246" i="30"/>
  <c r="CZ246" i="30"/>
  <c r="CY246" i="30"/>
  <c r="CX246" i="30"/>
  <c r="CW246" i="30"/>
  <c r="CV246" i="30"/>
  <c r="CU246" i="30"/>
  <c r="CT246" i="30"/>
  <c r="CS246" i="30"/>
  <c r="CR246" i="30"/>
  <c r="CQ246" i="30"/>
  <c r="CP246" i="30"/>
  <c r="CO246" i="30"/>
  <c r="CN246" i="30"/>
  <c r="CM246" i="30"/>
  <c r="CL246" i="30"/>
  <c r="CK246" i="30"/>
  <c r="CJ246" i="30"/>
  <c r="CI246" i="30"/>
  <c r="CH246" i="30"/>
  <c r="CG246" i="30"/>
  <c r="CF246" i="30"/>
  <c r="CE246" i="30"/>
  <c r="CD246" i="30"/>
  <c r="CC246" i="30"/>
  <c r="CB246" i="30"/>
  <c r="CA246" i="30"/>
  <c r="BZ246" i="30"/>
  <c r="BY246" i="30"/>
  <c r="BX246" i="30"/>
  <c r="BW246" i="30"/>
  <c r="BV246" i="30"/>
  <c r="BU246" i="30"/>
  <c r="BT246" i="30"/>
  <c r="BS246" i="30"/>
  <c r="BR246" i="30"/>
  <c r="BQ246" i="30"/>
  <c r="BP246" i="30"/>
  <c r="BO246" i="30"/>
  <c r="BN246" i="30"/>
  <c r="BM246" i="30"/>
  <c r="BL246" i="30"/>
  <c r="BK246" i="30"/>
  <c r="BJ246" i="30"/>
  <c r="BI246" i="30"/>
  <c r="BH246" i="30"/>
  <c r="BG246" i="30"/>
  <c r="BF246" i="30"/>
  <c r="BE246" i="30"/>
  <c r="BD246" i="30"/>
  <c r="BC246" i="30"/>
  <c r="BB246" i="30"/>
  <c r="BA246" i="30"/>
  <c r="AZ246" i="30"/>
  <c r="AY246" i="30"/>
  <c r="AX246" i="30"/>
  <c r="AW246" i="30"/>
  <c r="AV246" i="30"/>
  <c r="AU246" i="30"/>
  <c r="AT246" i="30"/>
  <c r="AS246" i="30"/>
  <c r="AR246" i="30"/>
  <c r="AQ246" i="30"/>
  <c r="AP246" i="30"/>
  <c r="AO246" i="30"/>
  <c r="AN246" i="30"/>
  <c r="AM246" i="30"/>
  <c r="AL246" i="30"/>
  <c r="AK246" i="30"/>
  <c r="AJ246" i="30"/>
  <c r="AI246" i="30"/>
  <c r="AH246" i="30"/>
  <c r="AG246" i="30"/>
  <c r="AF246" i="30"/>
  <c r="AE246" i="30"/>
  <c r="AD246" i="30"/>
  <c r="AC246" i="30"/>
  <c r="AB246" i="30"/>
  <c r="AA246" i="30"/>
  <c r="Z246" i="30"/>
  <c r="Y246" i="30"/>
  <c r="X246" i="30"/>
  <c r="W246" i="30"/>
  <c r="V246" i="30"/>
  <c r="U246" i="30"/>
  <c r="T246" i="30"/>
  <c r="S246" i="30"/>
  <c r="R246" i="30"/>
  <c r="Q246" i="30"/>
  <c r="P246" i="30"/>
  <c r="O246" i="30"/>
  <c r="N246" i="30"/>
  <c r="M246" i="30"/>
  <c r="L246" i="30"/>
  <c r="K246" i="30"/>
  <c r="J246" i="30"/>
  <c r="I246" i="30"/>
  <c r="H246" i="30"/>
  <c r="G246" i="30"/>
  <c r="F246" i="30"/>
  <c r="E246" i="30"/>
  <c r="D246" i="30"/>
  <c r="C246" i="30"/>
  <c r="B246" i="30"/>
  <c r="A246" i="30"/>
  <c r="DH245" i="30"/>
  <c r="DG245" i="30"/>
  <c r="DF245" i="30"/>
  <c r="DE245" i="30"/>
  <c r="DD245" i="30"/>
  <c r="DC245" i="30"/>
  <c r="DB245" i="30"/>
  <c r="DA245" i="30"/>
  <c r="CZ245" i="30"/>
  <c r="CY245" i="30"/>
  <c r="CX245" i="30"/>
  <c r="CW245" i="30"/>
  <c r="CV245" i="30"/>
  <c r="CU245" i="30"/>
  <c r="CT245" i="30"/>
  <c r="CS245" i="30"/>
  <c r="CR245" i="30"/>
  <c r="CQ245" i="30"/>
  <c r="CP245" i="30"/>
  <c r="CO245" i="30"/>
  <c r="CN245" i="30"/>
  <c r="CM245" i="30"/>
  <c r="CL245" i="30"/>
  <c r="CK245" i="30"/>
  <c r="CJ245" i="30"/>
  <c r="CI245" i="30"/>
  <c r="CH245" i="30"/>
  <c r="CG245" i="30"/>
  <c r="CF245" i="30"/>
  <c r="CE245" i="30"/>
  <c r="CD245" i="30"/>
  <c r="CC245" i="30"/>
  <c r="CB245" i="30"/>
  <c r="CA245" i="30"/>
  <c r="BZ245" i="30"/>
  <c r="BY245" i="30"/>
  <c r="BX245" i="30"/>
  <c r="BW245" i="30"/>
  <c r="BV245" i="30"/>
  <c r="BU245" i="30"/>
  <c r="BT245" i="30"/>
  <c r="BS245" i="30"/>
  <c r="BR245" i="30"/>
  <c r="BQ245" i="30"/>
  <c r="BP245" i="30"/>
  <c r="BO245" i="30"/>
  <c r="BN245" i="30"/>
  <c r="BM245" i="30"/>
  <c r="BL245" i="30"/>
  <c r="BK245" i="30"/>
  <c r="BJ245" i="30"/>
  <c r="BI245" i="30"/>
  <c r="BH245" i="30"/>
  <c r="BG245" i="30"/>
  <c r="BF245" i="30"/>
  <c r="BE245" i="30"/>
  <c r="BD245" i="30"/>
  <c r="BC245" i="30"/>
  <c r="BB245" i="30"/>
  <c r="BA245" i="30"/>
  <c r="AZ245" i="30"/>
  <c r="AY245" i="30"/>
  <c r="AX245" i="30"/>
  <c r="AW245" i="30"/>
  <c r="AV245" i="30"/>
  <c r="AU245" i="30"/>
  <c r="AT245" i="30"/>
  <c r="AS245" i="30"/>
  <c r="AR245" i="30"/>
  <c r="AQ245" i="30"/>
  <c r="AP245" i="30"/>
  <c r="AO245" i="30"/>
  <c r="AN245" i="30"/>
  <c r="AM245" i="30"/>
  <c r="AL245" i="30"/>
  <c r="AK245" i="30"/>
  <c r="AJ245" i="30"/>
  <c r="AI245" i="30"/>
  <c r="AH245" i="30"/>
  <c r="AG245" i="30"/>
  <c r="AF245" i="30"/>
  <c r="AE245" i="30"/>
  <c r="AD245" i="30"/>
  <c r="AC245" i="30"/>
  <c r="AB245" i="30"/>
  <c r="AA245" i="30"/>
  <c r="Z245" i="30"/>
  <c r="Y245" i="30"/>
  <c r="X245" i="30"/>
  <c r="W245" i="30"/>
  <c r="V245" i="30"/>
  <c r="U245" i="30"/>
  <c r="T245" i="30"/>
  <c r="S245" i="30"/>
  <c r="R245" i="30"/>
  <c r="Q245" i="30"/>
  <c r="P245" i="30"/>
  <c r="O245" i="30"/>
  <c r="N245" i="30"/>
  <c r="M245" i="30"/>
  <c r="L245" i="30"/>
  <c r="K245" i="30"/>
  <c r="J245" i="30"/>
  <c r="I245" i="30"/>
  <c r="H245" i="30"/>
  <c r="G245" i="30"/>
  <c r="F245" i="30"/>
  <c r="E245" i="30"/>
  <c r="D245" i="30"/>
  <c r="C245" i="30"/>
  <c r="B245" i="30"/>
  <c r="A245" i="30"/>
  <c r="DH244" i="30"/>
  <c r="DG244" i="30"/>
  <c r="DF244" i="30"/>
  <c r="DE244" i="30"/>
  <c r="DD244" i="30"/>
  <c r="DC244" i="30"/>
  <c r="DB244" i="30"/>
  <c r="DA244" i="30"/>
  <c r="CZ244" i="30"/>
  <c r="CY244" i="30"/>
  <c r="CX244" i="30"/>
  <c r="CW244" i="30"/>
  <c r="CV244" i="30"/>
  <c r="CU244" i="30"/>
  <c r="CT244" i="30"/>
  <c r="CS244" i="30"/>
  <c r="CR244" i="30"/>
  <c r="CQ244" i="30"/>
  <c r="CP244" i="30"/>
  <c r="CO244" i="30"/>
  <c r="CN244" i="30"/>
  <c r="CM244" i="30"/>
  <c r="CL244" i="30"/>
  <c r="CK244" i="30"/>
  <c r="CJ244" i="30"/>
  <c r="CI244" i="30"/>
  <c r="CH244" i="30"/>
  <c r="CG244" i="30"/>
  <c r="CF244" i="30"/>
  <c r="CE244" i="30"/>
  <c r="CD244" i="30"/>
  <c r="CC244" i="30"/>
  <c r="CB244" i="30"/>
  <c r="CA244" i="30"/>
  <c r="BZ244" i="30"/>
  <c r="BY244" i="30"/>
  <c r="BX244" i="30"/>
  <c r="BW244" i="30"/>
  <c r="BV244" i="30"/>
  <c r="BU244" i="30"/>
  <c r="BT244" i="30"/>
  <c r="BS244" i="30"/>
  <c r="BR244" i="30"/>
  <c r="BQ244" i="30"/>
  <c r="BP244" i="30"/>
  <c r="BO244" i="30"/>
  <c r="BN244" i="30"/>
  <c r="BM244" i="30"/>
  <c r="BL244" i="30"/>
  <c r="BK244" i="30"/>
  <c r="BJ244" i="30"/>
  <c r="BI244" i="30"/>
  <c r="BH244" i="30"/>
  <c r="BG244" i="30"/>
  <c r="BF244" i="30"/>
  <c r="BE244" i="30"/>
  <c r="BD244" i="30"/>
  <c r="BC244" i="30"/>
  <c r="BB244" i="30"/>
  <c r="BA244" i="30"/>
  <c r="AZ244" i="30"/>
  <c r="AY244" i="30"/>
  <c r="AX244" i="30"/>
  <c r="AW244" i="30"/>
  <c r="AV244" i="30"/>
  <c r="AU244" i="30"/>
  <c r="AT244" i="30"/>
  <c r="AS244" i="30"/>
  <c r="AR244" i="30"/>
  <c r="AQ244" i="30"/>
  <c r="AP244" i="30"/>
  <c r="AO244" i="30"/>
  <c r="AN244" i="30"/>
  <c r="AM244" i="30"/>
  <c r="AL244" i="30"/>
  <c r="AK244" i="30"/>
  <c r="AJ244" i="30"/>
  <c r="AI244" i="30"/>
  <c r="AH244" i="30"/>
  <c r="AG244" i="30"/>
  <c r="AF244" i="30"/>
  <c r="AE244" i="30"/>
  <c r="AD244" i="30"/>
  <c r="AC244" i="30"/>
  <c r="AB244" i="30"/>
  <c r="AA244" i="30"/>
  <c r="Z244" i="30"/>
  <c r="Y244" i="30"/>
  <c r="X244" i="30"/>
  <c r="W244" i="30"/>
  <c r="V244" i="30"/>
  <c r="U244" i="30"/>
  <c r="T244" i="30"/>
  <c r="S244" i="30"/>
  <c r="R244" i="30"/>
  <c r="Q244" i="30"/>
  <c r="P244" i="30"/>
  <c r="O244" i="30"/>
  <c r="N244" i="30"/>
  <c r="M244" i="30"/>
  <c r="L244" i="30"/>
  <c r="K244" i="30"/>
  <c r="J244" i="30"/>
  <c r="I244" i="30"/>
  <c r="H244" i="30"/>
  <c r="G244" i="30"/>
  <c r="F244" i="30"/>
  <c r="E244" i="30"/>
  <c r="D244" i="30"/>
  <c r="C244" i="30"/>
  <c r="B244" i="30"/>
  <c r="A244" i="30"/>
  <c r="DH243" i="30"/>
  <c r="DG243" i="30"/>
  <c r="DF243" i="30"/>
  <c r="DE243" i="30"/>
  <c r="DD243" i="30"/>
  <c r="DC243" i="30"/>
  <c r="DB243" i="30"/>
  <c r="DA243" i="30"/>
  <c r="CZ243" i="30"/>
  <c r="CY243" i="30"/>
  <c r="CX243" i="30"/>
  <c r="CW243" i="30"/>
  <c r="CV243" i="30"/>
  <c r="CU243" i="30"/>
  <c r="CT243" i="30"/>
  <c r="CS243" i="30"/>
  <c r="CR243" i="30"/>
  <c r="CQ243" i="30"/>
  <c r="CP243" i="30"/>
  <c r="CO243" i="30"/>
  <c r="CN243" i="30"/>
  <c r="CM243" i="30"/>
  <c r="CL243" i="30"/>
  <c r="CK243" i="30"/>
  <c r="CJ243" i="30"/>
  <c r="CI243" i="30"/>
  <c r="CH243" i="30"/>
  <c r="CG243" i="30"/>
  <c r="CF243" i="30"/>
  <c r="CE243" i="30"/>
  <c r="CD243" i="30"/>
  <c r="CC243" i="30"/>
  <c r="CB243" i="30"/>
  <c r="CA243" i="30"/>
  <c r="BZ243" i="30"/>
  <c r="BY243" i="30"/>
  <c r="BX243" i="30"/>
  <c r="BW243" i="30"/>
  <c r="BV243" i="30"/>
  <c r="BU243" i="30"/>
  <c r="BT243" i="30"/>
  <c r="BS243" i="30"/>
  <c r="BR243" i="30"/>
  <c r="BQ243" i="30"/>
  <c r="BP243" i="30"/>
  <c r="BO243" i="30"/>
  <c r="BN243" i="30"/>
  <c r="BM243" i="30"/>
  <c r="BL243" i="30"/>
  <c r="BK243" i="30"/>
  <c r="BJ243" i="30"/>
  <c r="BI243" i="30"/>
  <c r="BH243" i="30"/>
  <c r="BG243" i="30"/>
  <c r="BF243" i="30"/>
  <c r="BE243" i="30"/>
  <c r="BD243" i="30"/>
  <c r="BC243" i="30"/>
  <c r="BB243" i="30"/>
  <c r="BA243" i="30"/>
  <c r="AZ243" i="30"/>
  <c r="AY243" i="30"/>
  <c r="AX243" i="30"/>
  <c r="AW243" i="30"/>
  <c r="AV243" i="30"/>
  <c r="AU243" i="30"/>
  <c r="AT243" i="30"/>
  <c r="AS243" i="30"/>
  <c r="AR243" i="30"/>
  <c r="AQ243" i="30"/>
  <c r="AP243" i="30"/>
  <c r="AO243" i="30"/>
  <c r="AN243" i="30"/>
  <c r="AM243" i="30"/>
  <c r="AL243" i="30"/>
  <c r="AK243" i="30"/>
  <c r="AJ243" i="30"/>
  <c r="AI243" i="30"/>
  <c r="AH243" i="30"/>
  <c r="AG243" i="30"/>
  <c r="AF243" i="30"/>
  <c r="AE243" i="30"/>
  <c r="AD243" i="30"/>
  <c r="AC243" i="30"/>
  <c r="AB243" i="30"/>
  <c r="AA243" i="30"/>
  <c r="Z243" i="30"/>
  <c r="Y243" i="30"/>
  <c r="X243" i="30"/>
  <c r="W243" i="30"/>
  <c r="V243" i="30"/>
  <c r="U243" i="30"/>
  <c r="T243" i="30"/>
  <c r="S243" i="30"/>
  <c r="R243" i="30"/>
  <c r="Q243" i="30"/>
  <c r="P243" i="30"/>
  <c r="O243" i="30"/>
  <c r="N243" i="30"/>
  <c r="M243" i="30"/>
  <c r="L243" i="30"/>
  <c r="K243" i="30"/>
  <c r="J243" i="30"/>
  <c r="I243" i="30"/>
  <c r="H243" i="30"/>
  <c r="G243" i="30"/>
  <c r="F243" i="30"/>
  <c r="E243" i="30"/>
  <c r="D243" i="30"/>
  <c r="C243" i="30"/>
  <c r="B243" i="30"/>
  <c r="A243" i="30"/>
  <c r="DH242" i="30"/>
  <c r="DG242" i="30"/>
  <c r="DF242" i="30"/>
  <c r="DE242" i="30"/>
  <c r="DD242" i="30"/>
  <c r="DC242" i="30"/>
  <c r="DB242" i="30"/>
  <c r="DA242" i="30"/>
  <c r="CZ242" i="30"/>
  <c r="CY242" i="30"/>
  <c r="CX242" i="30"/>
  <c r="CW242" i="30"/>
  <c r="CV242" i="30"/>
  <c r="CU242" i="30"/>
  <c r="CT242" i="30"/>
  <c r="CS242" i="30"/>
  <c r="CR242" i="30"/>
  <c r="CQ242" i="30"/>
  <c r="CP242" i="30"/>
  <c r="CO242" i="30"/>
  <c r="CN242" i="30"/>
  <c r="CM242" i="30"/>
  <c r="CL242" i="30"/>
  <c r="CK242" i="30"/>
  <c r="CJ242" i="30"/>
  <c r="CI242" i="30"/>
  <c r="CH242" i="30"/>
  <c r="CG242" i="30"/>
  <c r="CF242" i="30"/>
  <c r="CE242" i="30"/>
  <c r="CD242" i="30"/>
  <c r="CC242" i="30"/>
  <c r="CB242" i="30"/>
  <c r="CA242" i="30"/>
  <c r="BZ242" i="30"/>
  <c r="BY242" i="30"/>
  <c r="BX242" i="30"/>
  <c r="BW242" i="30"/>
  <c r="BV242" i="30"/>
  <c r="BU242" i="30"/>
  <c r="BT242" i="30"/>
  <c r="BS242" i="30"/>
  <c r="BR242" i="30"/>
  <c r="BQ242" i="30"/>
  <c r="BP242" i="30"/>
  <c r="BO242" i="30"/>
  <c r="BN242" i="30"/>
  <c r="BM242" i="30"/>
  <c r="BL242" i="30"/>
  <c r="BK242" i="30"/>
  <c r="BJ242" i="30"/>
  <c r="BI242" i="30"/>
  <c r="BH242" i="30"/>
  <c r="BG242" i="30"/>
  <c r="BF242" i="30"/>
  <c r="BE242" i="30"/>
  <c r="BD242" i="30"/>
  <c r="BC242" i="30"/>
  <c r="BB242" i="30"/>
  <c r="BA242" i="30"/>
  <c r="AZ242" i="30"/>
  <c r="AY242" i="30"/>
  <c r="AX242" i="30"/>
  <c r="AW242" i="30"/>
  <c r="AV242" i="30"/>
  <c r="AU242" i="30"/>
  <c r="AT242" i="30"/>
  <c r="AS242" i="30"/>
  <c r="AR242" i="30"/>
  <c r="AQ242" i="30"/>
  <c r="AP242" i="30"/>
  <c r="AO242" i="30"/>
  <c r="AN242" i="30"/>
  <c r="AM242" i="30"/>
  <c r="AL242" i="30"/>
  <c r="AK242" i="30"/>
  <c r="AJ242" i="30"/>
  <c r="AI242" i="30"/>
  <c r="AH242" i="30"/>
  <c r="AG242" i="30"/>
  <c r="AF242" i="30"/>
  <c r="AE242" i="30"/>
  <c r="AD242" i="30"/>
  <c r="AC242" i="30"/>
  <c r="AB242" i="30"/>
  <c r="AA242" i="30"/>
  <c r="Z242" i="30"/>
  <c r="Y242" i="30"/>
  <c r="X242" i="30"/>
  <c r="W242" i="30"/>
  <c r="V242" i="30"/>
  <c r="U242" i="30"/>
  <c r="T242" i="30"/>
  <c r="S242" i="30"/>
  <c r="R242" i="30"/>
  <c r="Q242" i="30"/>
  <c r="P242" i="30"/>
  <c r="O242" i="30"/>
  <c r="N242" i="30"/>
  <c r="M242" i="30"/>
  <c r="L242" i="30"/>
  <c r="K242" i="30"/>
  <c r="J242" i="30"/>
  <c r="I242" i="30"/>
  <c r="H242" i="30"/>
  <c r="G242" i="30"/>
  <c r="F242" i="30"/>
  <c r="E242" i="30"/>
  <c r="D242" i="30"/>
  <c r="C242" i="30"/>
  <c r="B242" i="30"/>
  <c r="A242" i="30"/>
  <c r="DH241" i="30"/>
  <c r="DG241" i="30"/>
  <c r="DF241" i="30"/>
  <c r="DE241" i="30"/>
  <c r="DD241" i="30"/>
  <c r="DC241" i="30"/>
  <c r="DB241" i="30"/>
  <c r="DA241" i="30"/>
  <c r="CZ241" i="30"/>
  <c r="CY241" i="30"/>
  <c r="CX241" i="30"/>
  <c r="CW241" i="30"/>
  <c r="CV241" i="30"/>
  <c r="CU241" i="30"/>
  <c r="CT241" i="30"/>
  <c r="CS241" i="30"/>
  <c r="CR241" i="30"/>
  <c r="CQ241" i="30"/>
  <c r="CP241" i="30"/>
  <c r="CO241" i="30"/>
  <c r="CN241" i="30"/>
  <c r="CM241" i="30"/>
  <c r="CL241" i="30"/>
  <c r="CK241" i="30"/>
  <c r="CJ241" i="30"/>
  <c r="CI241" i="30"/>
  <c r="CH241" i="30"/>
  <c r="CG241" i="30"/>
  <c r="CF241" i="30"/>
  <c r="CE241" i="30"/>
  <c r="CD241" i="30"/>
  <c r="CC241" i="30"/>
  <c r="CB241" i="30"/>
  <c r="CA241" i="30"/>
  <c r="BZ241" i="30"/>
  <c r="BY241" i="30"/>
  <c r="BX241" i="30"/>
  <c r="BW241" i="30"/>
  <c r="BV241" i="30"/>
  <c r="BU241" i="30"/>
  <c r="BT241" i="30"/>
  <c r="BS241" i="30"/>
  <c r="BR241" i="30"/>
  <c r="BQ241" i="30"/>
  <c r="BP241" i="30"/>
  <c r="BO241" i="30"/>
  <c r="BN241" i="30"/>
  <c r="BM241" i="30"/>
  <c r="BL241" i="30"/>
  <c r="BK241" i="30"/>
  <c r="BJ241" i="30"/>
  <c r="BI241" i="30"/>
  <c r="BH241" i="30"/>
  <c r="BG241" i="30"/>
  <c r="BF241" i="30"/>
  <c r="BE241" i="30"/>
  <c r="BD241" i="30"/>
  <c r="BC241" i="30"/>
  <c r="BB241" i="30"/>
  <c r="BA241" i="30"/>
  <c r="AZ241" i="30"/>
  <c r="AY241" i="30"/>
  <c r="AX241" i="30"/>
  <c r="AW241" i="30"/>
  <c r="AV241" i="30"/>
  <c r="AU241" i="30"/>
  <c r="AT241" i="30"/>
  <c r="AS241" i="30"/>
  <c r="AR241" i="30"/>
  <c r="AQ241" i="30"/>
  <c r="AP241" i="30"/>
  <c r="AO241" i="30"/>
  <c r="AN241" i="30"/>
  <c r="AM241" i="30"/>
  <c r="AL241" i="30"/>
  <c r="AK241" i="30"/>
  <c r="AJ241" i="30"/>
  <c r="AI241" i="30"/>
  <c r="AH241" i="30"/>
  <c r="AG241" i="30"/>
  <c r="AF241" i="30"/>
  <c r="AE241" i="30"/>
  <c r="AD241" i="30"/>
  <c r="AC241" i="30"/>
  <c r="AB241" i="30"/>
  <c r="AA241" i="30"/>
  <c r="Z241" i="30"/>
  <c r="Y241" i="30"/>
  <c r="X241" i="30"/>
  <c r="W241" i="30"/>
  <c r="V241" i="30"/>
  <c r="U241" i="30"/>
  <c r="T241" i="30"/>
  <c r="S241" i="30"/>
  <c r="R241" i="30"/>
  <c r="Q241" i="30"/>
  <c r="P241" i="30"/>
  <c r="O241" i="30"/>
  <c r="N241" i="30"/>
  <c r="M241" i="30"/>
  <c r="L241" i="30"/>
  <c r="K241" i="30"/>
  <c r="J241" i="30"/>
  <c r="I241" i="30"/>
  <c r="H241" i="30"/>
  <c r="G241" i="30"/>
  <c r="F241" i="30"/>
  <c r="E241" i="30"/>
  <c r="D241" i="30"/>
  <c r="C241" i="30"/>
  <c r="B241" i="30"/>
  <c r="A241" i="30"/>
  <c r="DH240" i="30"/>
  <c r="DG240" i="30"/>
  <c r="DF240" i="30"/>
  <c r="DE240" i="30"/>
  <c r="DD240" i="30"/>
  <c r="DC240" i="30"/>
  <c r="DB240" i="30"/>
  <c r="DA240" i="30"/>
  <c r="CZ240" i="30"/>
  <c r="CY240" i="30"/>
  <c r="CX240" i="30"/>
  <c r="CW240" i="30"/>
  <c r="CV240" i="30"/>
  <c r="CU240" i="30"/>
  <c r="CT240" i="30"/>
  <c r="CS240" i="30"/>
  <c r="CR240" i="30"/>
  <c r="CQ240" i="30"/>
  <c r="CP240" i="30"/>
  <c r="CO240" i="30"/>
  <c r="CN240" i="30"/>
  <c r="CM240" i="30"/>
  <c r="CL240" i="30"/>
  <c r="CK240" i="30"/>
  <c r="CJ240" i="30"/>
  <c r="CI240" i="30"/>
  <c r="CH240" i="30"/>
  <c r="CG240" i="30"/>
  <c r="CF240" i="30"/>
  <c r="CE240" i="30"/>
  <c r="CD240" i="30"/>
  <c r="CC240" i="30"/>
  <c r="CB240" i="30"/>
  <c r="CA240" i="30"/>
  <c r="BZ240" i="30"/>
  <c r="BY240" i="30"/>
  <c r="BX240" i="30"/>
  <c r="BW240" i="30"/>
  <c r="BV240" i="30"/>
  <c r="BU240" i="30"/>
  <c r="BT240" i="30"/>
  <c r="BS240" i="30"/>
  <c r="BR240" i="30"/>
  <c r="BQ240" i="30"/>
  <c r="BP240" i="30"/>
  <c r="BO240" i="30"/>
  <c r="BN240" i="30"/>
  <c r="BM240" i="30"/>
  <c r="BL240" i="30"/>
  <c r="BK240" i="30"/>
  <c r="BJ240" i="30"/>
  <c r="BI240" i="30"/>
  <c r="BH240" i="30"/>
  <c r="BG240" i="30"/>
  <c r="BF240" i="30"/>
  <c r="BE240" i="30"/>
  <c r="BD240" i="30"/>
  <c r="BC240" i="30"/>
  <c r="BB240" i="30"/>
  <c r="BA240" i="30"/>
  <c r="AZ240" i="30"/>
  <c r="AY240" i="30"/>
  <c r="AX240" i="30"/>
  <c r="AW240" i="30"/>
  <c r="AV240" i="30"/>
  <c r="AU240" i="30"/>
  <c r="AT240" i="30"/>
  <c r="AS240" i="30"/>
  <c r="AR240" i="30"/>
  <c r="AQ240" i="30"/>
  <c r="AP240" i="30"/>
  <c r="AO240" i="30"/>
  <c r="AN240" i="30"/>
  <c r="AM240" i="30"/>
  <c r="AL240" i="30"/>
  <c r="AK240" i="30"/>
  <c r="AJ240" i="30"/>
  <c r="AI240" i="30"/>
  <c r="AH240" i="30"/>
  <c r="AG240" i="30"/>
  <c r="AF240" i="30"/>
  <c r="AE240" i="30"/>
  <c r="AD240" i="30"/>
  <c r="AC240" i="30"/>
  <c r="AB240" i="30"/>
  <c r="AA240" i="30"/>
  <c r="Z240" i="30"/>
  <c r="Y240" i="30"/>
  <c r="X240" i="30"/>
  <c r="W240" i="30"/>
  <c r="V240" i="30"/>
  <c r="U240" i="30"/>
  <c r="T240" i="30"/>
  <c r="S240" i="30"/>
  <c r="R240" i="30"/>
  <c r="Q240" i="30"/>
  <c r="P240" i="30"/>
  <c r="O240" i="30"/>
  <c r="N240" i="30"/>
  <c r="M240" i="30"/>
  <c r="L240" i="30"/>
  <c r="K240" i="30"/>
  <c r="J240" i="30"/>
  <c r="I240" i="30"/>
  <c r="H240" i="30"/>
  <c r="G240" i="30"/>
  <c r="F240" i="30"/>
  <c r="E240" i="30"/>
  <c r="D240" i="30"/>
  <c r="C240" i="30"/>
  <c r="B240" i="30"/>
  <c r="A240" i="30"/>
  <c r="DH239" i="30"/>
  <c r="DG239" i="30"/>
  <c r="DF239" i="30"/>
  <c r="DE239" i="30"/>
  <c r="DD239" i="30"/>
  <c r="DC239" i="30"/>
  <c r="DB239" i="30"/>
  <c r="DA239" i="30"/>
  <c r="CZ239" i="30"/>
  <c r="CY239" i="30"/>
  <c r="CX239" i="30"/>
  <c r="CW239" i="30"/>
  <c r="CV239" i="30"/>
  <c r="CU239" i="30"/>
  <c r="CT239" i="30"/>
  <c r="CS239" i="30"/>
  <c r="CR239" i="30"/>
  <c r="CQ239" i="30"/>
  <c r="CP239" i="30"/>
  <c r="CO239" i="30"/>
  <c r="CN239" i="30"/>
  <c r="CM239" i="30"/>
  <c r="CL239" i="30"/>
  <c r="CK239" i="30"/>
  <c r="CJ239" i="30"/>
  <c r="CI239" i="30"/>
  <c r="CH239" i="30"/>
  <c r="CG239" i="30"/>
  <c r="CF239" i="30"/>
  <c r="CE239" i="30"/>
  <c r="CD239" i="30"/>
  <c r="CC239" i="30"/>
  <c r="CB239" i="30"/>
  <c r="CA239" i="30"/>
  <c r="BZ239" i="30"/>
  <c r="BY239" i="30"/>
  <c r="BX239" i="30"/>
  <c r="BW239" i="30"/>
  <c r="BV239" i="30"/>
  <c r="BU239" i="30"/>
  <c r="BT239" i="30"/>
  <c r="BS239" i="30"/>
  <c r="BR239" i="30"/>
  <c r="BQ239" i="30"/>
  <c r="BP239" i="30"/>
  <c r="BO239" i="30"/>
  <c r="BN239" i="30"/>
  <c r="BM239" i="30"/>
  <c r="BL239" i="30"/>
  <c r="BK239" i="30"/>
  <c r="BJ239" i="30"/>
  <c r="BI239" i="30"/>
  <c r="BH239" i="30"/>
  <c r="BG239" i="30"/>
  <c r="BF239" i="30"/>
  <c r="BE239" i="30"/>
  <c r="BD239" i="30"/>
  <c r="BC239" i="30"/>
  <c r="BB239" i="30"/>
  <c r="BA239" i="30"/>
  <c r="AZ239" i="30"/>
  <c r="AY239" i="30"/>
  <c r="AX239" i="30"/>
  <c r="AW239" i="30"/>
  <c r="AV239" i="30"/>
  <c r="AU239" i="30"/>
  <c r="AT239" i="30"/>
  <c r="AS239" i="30"/>
  <c r="AR239" i="30"/>
  <c r="AQ239" i="30"/>
  <c r="AP239" i="30"/>
  <c r="AO239" i="30"/>
  <c r="AN239" i="30"/>
  <c r="AM239" i="30"/>
  <c r="AL239" i="30"/>
  <c r="AK239" i="30"/>
  <c r="AJ239" i="30"/>
  <c r="AI239" i="30"/>
  <c r="AH239" i="30"/>
  <c r="AG239" i="30"/>
  <c r="AF239" i="30"/>
  <c r="AE239" i="30"/>
  <c r="AD239" i="30"/>
  <c r="AC239" i="30"/>
  <c r="AB239" i="30"/>
  <c r="AA239" i="30"/>
  <c r="Z239" i="30"/>
  <c r="Y239" i="30"/>
  <c r="X239" i="30"/>
  <c r="W239" i="30"/>
  <c r="V239" i="30"/>
  <c r="U239" i="30"/>
  <c r="T239" i="30"/>
  <c r="S239" i="30"/>
  <c r="R239" i="30"/>
  <c r="Q239" i="30"/>
  <c r="P239" i="30"/>
  <c r="O239" i="30"/>
  <c r="N239" i="30"/>
  <c r="M239" i="30"/>
  <c r="L239" i="30"/>
  <c r="K239" i="30"/>
  <c r="J239" i="30"/>
  <c r="I239" i="30"/>
  <c r="H239" i="30"/>
  <c r="G239" i="30"/>
  <c r="F239" i="30"/>
  <c r="E239" i="30"/>
  <c r="D239" i="30"/>
  <c r="C239" i="30"/>
  <c r="B239" i="30"/>
  <c r="A239" i="30"/>
  <c r="DH238" i="30"/>
  <c r="DG238" i="30"/>
  <c r="DF238" i="30"/>
  <c r="DE238" i="30"/>
  <c r="DD238" i="30"/>
  <c r="DC238" i="30"/>
  <c r="DB238" i="30"/>
  <c r="DA238" i="30"/>
  <c r="CZ238" i="30"/>
  <c r="CY238" i="30"/>
  <c r="CX238" i="30"/>
  <c r="CW238" i="30"/>
  <c r="CV238" i="30"/>
  <c r="CU238" i="30"/>
  <c r="CT238" i="30"/>
  <c r="CS238" i="30"/>
  <c r="CR238" i="30"/>
  <c r="CQ238" i="30"/>
  <c r="CP238" i="30"/>
  <c r="CO238" i="30"/>
  <c r="CN238" i="30"/>
  <c r="CM238" i="30"/>
  <c r="CL238" i="30"/>
  <c r="CK238" i="30"/>
  <c r="CJ238" i="30"/>
  <c r="CI238" i="30"/>
  <c r="CH238" i="30"/>
  <c r="CG238" i="30"/>
  <c r="CF238" i="30"/>
  <c r="CE238" i="30"/>
  <c r="CD238" i="30"/>
  <c r="CC238" i="30"/>
  <c r="CB238" i="30"/>
  <c r="CA238" i="30"/>
  <c r="BZ238" i="30"/>
  <c r="BY238" i="30"/>
  <c r="BX238" i="30"/>
  <c r="BW238" i="30"/>
  <c r="BV238" i="30"/>
  <c r="BU238" i="30"/>
  <c r="BT238" i="30"/>
  <c r="BS238" i="30"/>
  <c r="BR238" i="30"/>
  <c r="BQ238" i="30"/>
  <c r="BP238" i="30"/>
  <c r="BO238" i="30"/>
  <c r="BN238" i="30"/>
  <c r="BM238" i="30"/>
  <c r="BL238" i="30"/>
  <c r="BK238" i="30"/>
  <c r="BJ238" i="30"/>
  <c r="BI238" i="30"/>
  <c r="BH238" i="30"/>
  <c r="BG238" i="30"/>
  <c r="BF238" i="30"/>
  <c r="BE238" i="30"/>
  <c r="BD238" i="30"/>
  <c r="BC238" i="30"/>
  <c r="BB238" i="30"/>
  <c r="BA238" i="30"/>
  <c r="AZ238" i="30"/>
  <c r="AY238" i="30"/>
  <c r="AX238" i="30"/>
  <c r="AW238" i="30"/>
  <c r="AV238" i="30"/>
  <c r="AU238" i="30"/>
  <c r="AT238" i="30"/>
  <c r="AS238" i="30"/>
  <c r="AR238" i="30"/>
  <c r="AQ238" i="30"/>
  <c r="AP238" i="30"/>
  <c r="AO238" i="30"/>
  <c r="AN238" i="30"/>
  <c r="AM238" i="30"/>
  <c r="AL238" i="30"/>
  <c r="AK238" i="30"/>
  <c r="AJ238" i="30"/>
  <c r="AI238" i="30"/>
  <c r="AH238" i="30"/>
  <c r="AG238" i="30"/>
  <c r="AF238" i="30"/>
  <c r="AE238" i="30"/>
  <c r="AD238" i="30"/>
  <c r="AC238" i="30"/>
  <c r="AB238" i="30"/>
  <c r="AA238" i="30"/>
  <c r="Z238" i="30"/>
  <c r="Y238" i="30"/>
  <c r="X238" i="30"/>
  <c r="W238" i="30"/>
  <c r="V238" i="30"/>
  <c r="U238" i="30"/>
  <c r="T238" i="30"/>
  <c r="S238" i="30"/>
  <c r="R238" i="30"/>
  <c r="Q238" i="30"/>
  <c r="P238" i="30"/>
  <c r="O238" i="30"/>
  <c r="N238" i="30"/>
  <c r="M238" i="30"/>
  <c r="L238" i="30"/>
  <c r="K238" i="30"/>
  <c r="J238" i="30"/>
  <c r="I238" i="30"/>
  <c r="H238" i="30"/>
  <c r="G238" i="30"/>
  <c r="F238" i="30"/>
  <c r="E238" i="30"/>
  <c r="D238" i="30"/>
  <c r="C238" i="30"/>
  <c r="B238" i="30"/>
  <c r="A238" i="30"/>
  <c r="DH237" i="30"/>
  <c r="DG237" i="30"/>
  <c r="DF237" i="30"/>
  <c r="DE237" i="30"/>
  <c r="DD237" i="30"/>
  <c r="DC237" i="30"/>
  <c r="DB237" i="30"/>
  <c r="DA237" i="30"/>
  <c r="CZ237" i="30"/>
  <c r="CY237" i="30"/>
  <c r="CX237" i="30"/>
  <c r="CW237" i="30"/>
  <c r="CV237" i="30"/>
  <c r="CU237" i="30"/>
  <c r="CT237" i="30"/>
  <c r="CS237" i="30"/>
  <c r="CR237" i="30"/>
  <c r="CQ237" i="30"/>
  <c r="CP237" i="30"/>
  <c r="CO237" i="30"/>
  <c r="CN237" i="30"/>
  <c r="CM237" i="30"/>
  <c r="CL237" i="30"/>
  <c r="CK237" i="30"/>
  <c r="CJ237" i="30"/>
  <c r="CI237" i="30"/>
  <c r="CH237" i="30"/>
  <c r="CG237" i="30"/>
  <c r="CF237" i="30"/>
  <c r="CE237" i="30"/>
  <c r="CD237" i="30"/>
  <c r="CC237" i="30"/>
  <c r="CB237" i="30"/>
  <c r="CA237" i="30"/>
  <c r="BZ237" i="30"/>
  <c r="BY237" i="30"/>
  <c r="BX237" i="30"/>
  <c r="BW237" i="30"/>
  <c r="BV237" i="30"/>
  <c r="BU237" i="30"/>
  <c r="BT237" i="30"/>
  <c r="BS237" i="30"/>
  <c r="BR237" i="30"/>
  <c r="BQ237" i="30"/>
  <c r="BP237" i="30"/>
  <c r="BO237" i="30"/>
  <c r="BN237" i="30"/>
  <c r="BM237" i="30"/>
  <c r="BL237" i="30"/>
  <c r="BK237" i="30"/>
  <c r="BJ237" i="30"/>
  <c r="BI237" i="30"/>
  <c r="BH237" i="30"/>
  <c r="BG237" i="30"/>
  <c r="BF237" i="30"/>
  <c r="BE237" i="30"/>
  <c r="BD237" i="30"/>
  <c r="BC237" i="30"/>
  <c r="BB237" i="30"/>
  <c r="BA237" i="30"/>
  <c r="AZ237" i="30"/>
  <c r="AY237" i="30"/>
  <c r="AX237" i="30"/>
  <c r="AW237" i="30"/>
  <c r="AV237" i="30"/>
  <c r="AU237" i="30"/>
  <c r="AT237" i="30"/>
  <c r="AS237" i="30"/>
  <c r="AR237" i="30"/>
  <c r="AQ237" i="30"/>
  <c r="AP237" i="30"/>
  <c r="AO237" i="30"/>
  <c r="AN237" i="30"/>
  <c r="AM237" i="30"/>
  <c r="AL237" i="30"/>
  <c r="AK237" i="30"/>
  <c r="AJ237" i="30"/>
  <c r="AI237" i="30"/>
  <c r="AH237" i="30"/>
  <c r="AG237" i="30"/>
  <c r="AF237" i="30"/>
  <c r="AE237" i="30"/>
  <c r="AD237" i="30"/>
  <c r="AC237" i="30"/>
  <c r="AB237" i="30"/>
  <c r="AA237" i="30"/>
  <c r="Z237" i="30"/>
  <c r="Y237" i="30"/>
  <c r="X237" i="30"/>
  <c r="W237" i="30"/>
  <c r="V237" i="30"/>
  <c r="U237" i="30"/>
  <c r="T237" i="30"/>
  <c r="S237" i="30"/>
  <c r="R237" i="30"/>
  <c r="Q237" i="30"/>
  <c r="P237" i="30"/>
  <c r="O237" i="30"/>
  <c r="N237" i="30"/>
  <c r="M237" i="30"/>
  <c r="L237" i="30"/>
  <c r="K237" i="30"/>
  <c r="J237" i="30"/>
  <c r="I237" i="30"/>
  <c r="H237" i="30"/>
  <c r="G237" i="30"/>
  <c r="F237" i="30"/>
  <c r="E237" i="30"/>
  <c r="D237" i="30"/>
  <c r="C237" i="30"/>
  <c r="B237" i="30"/>
  <c r="A237" i="30"/>
  <c r="DH236" i="30"/>
  <c r="DG236" i="30"/>
  <c r="DF236" i="30"/>
  <c r="DE236" i="30"/>
  <c r="DD236" i="30"/>
  <c r="DC236" i="30"/>
  <c r="DB236" i="30"/>
  <c r="DA236" i="30"/>
  <c r="CZ236" i="30"/>
  <c r="CY236" i="30"/>
  <c r="CX236" i="30"/>
  <c r="CW236" i="30"/>
  <c r="CV236" i="30"/>
  <c r="CU236" i="30"/>
  <c r="CT236" i="30"/>
  <c r="CS236" i="30"/>
  <c r="CR236" i="30"/>
  <c r="CQ236" i="30"/>
  <c r="CP236" i="30"/>
  <c r="CO236" i="30"/>
  <c r="CN236" i="30"/>
  <c r="CM236" i="30"/>
  <c r="CL236" i="30"/>
  <c r="CK236" i="30"/>
  <c r="CJ236" i="30"/>
  <c r="CI236" i="30"/>
  <c r="CH236" i="30"/>
  <c r="CG236" i="30"/>
  <c r="CF236" i="30"/>
  <c r="CE236" i="30"/>
  <c r="CD236" i="30"/>
  <c r="CC236" i="30"/>
  <c r="CB236" i="30"/>
  <c r="CA236" i="30"/>
  <c r="BZ236" i="30"/>
  <c r="BY236" i="30"/>
  <c r="BX236" i="30"/>
  <c r="BW236" i="30"/>
  <c r="BV236" i="30"/>
  <c r="BU236" i="30"/>
  <c r="BT236" i="30"/>
  <c r="BS236" i="30"/>
  <c r="BR236" i="30"/>
  <c r="BQ236" i="30"/>
  <c r="BP236" i="30"/>
  <c r="BO236" i="30"/>
  <c r="BN236" i="30"/>
  <c r="BM236" i="30"/>
  <c r="BL236" i="30"/>
  <c r="BK236" i="30"/>
  <c r="BJ236" i="30"/>
  <c r="BI236" i="30"/>
  <c r="BH236" i="30"/>
  <c r="BG236" i="30"/>
  <c r="BF236" i="30"/>
  <c r="BE236" i="30"/>
  <c r="BD236" i="30"/>
  <c r="BC236" i="30"/>
  <c r="BB236" i="30"/>
  <c r="BA236" i="30"/>
  <c r="AZ236" i="30"/>
  <c r="AY236" i="30"/>
  <c r="AX236" i="30"/>
  <c r="AW236" i="30"/>
  <c r="AV236" i="30"/>
  <c r="AU236" i="30"/>
  <c r="AT236" i="30"/>
  <c r="AS236" i="30"/>
  <c r="AR236" i="30"/>
  <c r="AQ236" i="30"/>
  <c r="AP236" i="30"/>
  <c r="AO236" i="30"/>
  <c r="AN236" i="30"/>
  <c r="AM236" i="30"/>
  <c r="AL236" i="30"/>
  <c r="AK236" i="30"/>
  <c r="AJ236" i="30"/>
  <c r="AI236" i="30"/>
  <c r="AH236" i="30"/>
  <c r="AG236" i="30"/>
  <c r="AF236" i="30"/>
  <c r="AE236" i="30"/>
  <c r="AD236" i="30"/>
  <c r="AC236" i="30"/>
  <c r="AB236" i="30"/>
  <c r="AA236" i="30"/>
  <c r="Z236" i="30"/>
  <c r="Y236" i="30"/>
  <c r="X236" i="30"/>
  <c r="W236" i="30"/>
  <c r="V236" i="30"/>
  <c r="U236" i="30"/>
  <c r="T236" i="30"/>
  <c r="S236" i="30"/>
  <c r="R236" i="30"/>
  <c r="Q236" i="30"/>
  <c r="P236" i="30"/>
  <c r="O236" i="30"/>
  <c r="N236" i="30"/>
  <c r="M236" i="30"/>
  <c r="L236" i="30"/>
  <c r="K236" i="30"/>
  <c r="J236" i="30"/>
  <c r="I236" i="30"/>
  <c r="H236" i="30"/>
  <c r="G236" i="30"/>
  <c r="F236" i="30"/>
  <c r="E236" i="30"/>
  <c r="D236" i="30"/>
  <c r="C236" i="30"/>
  <c r="B236" i="30"/>
  <c r="A236" i="30"/>
  <c r="DH235" i="30"/>
  <c r="DG235" i="30"/>
  <c r="DF235" i="30"/>
  <c r="DE235" i="30"/>
  <c r="DD235" i="30"/>
  <c r="DC235" i="30"/>
  <c r="DB235" i="30"/>
  <c r="DA235" i="30"/>
  <c r="CZ235" i="30"/>
  <c r="CY235" i="30"/>
  <c r="CX235" i="30"/>
  <c r="CW235" i="30"/>
  <c r="CV235" i="30"/>
  <c r="CU235" i="30"/>
  <c r="CT235" i="30"/>
  <c r="CS235" i="30"/>
  <c r="CR235" i="30"/>
  <c r="CQ235" i="30"/>
  <c r="CP235" i="30"/>
  <c r="CO235" i="30"/>
  <c r="CN235" i="30"/>
  <c r="CM235" i="30"/>
  <c r="CL235" i="30"/>
  <c r="CK235" i="30"/>
  <c r="CJ235" i="30"/>
  <c r="CI235" i="30"/>
  <c r="CH235" i="30"/>
  <c r="CG235" i="30"/>
  <c r="CF235" i="30"/>
  <c r="CE235" i="30"/>
  <c r="CD235" i="30"/>
  <c r="CC235" i="30"/>
  <c r="CB235" i="30"/>
  <c r="CA235" i="30"/>
  <c r="BZ235" i="30"/>
  <c r="BY235" i="30"/>
  <c r="BX235" i="30"/>
  <c r="BW235" i="30"/>
  <c r="BV235" i="30"/>
  <c r="BU235" i="30"/>
  <c r="BT235" i="30"/>
  <c r="BS235" i="30"/>
  <c r="BR235" i="30"/>
  <c r="BQ235" i="30"/>
  <c r="BP235" i="30"/>
  <c r="BO235" i="30"/>
  <c r="BN235" i="30"/>
  <c r="BM235" i="30"/>
  <c r="BL235" i="30"/>
  <c r="BK235" i="30"/>
  <c r="BJ235" i="30"/>
  <c r="BI235" i="30"/>
  <c r="BH235" i="30"/>
  <c r="BG235" i="30"/>
  <c r="BF235" i="30"/>
  <c r="BE235" i="30"/>
  <c r="BD235" i="30"/>
  <c r="BC235" i="30"/>
  <c r="BB235" i="30"/>
  <c r="BA235" i="30"/>
  <c r="AZ235" i="30"/>
  <c r="AY235" i="30"/>
  <c r="AX235" i="30"/>
  <c r="AW235" i="30"/>
  <c r="AV235" i="30"/>
  <c r="AU235" i="30"/>
  <c r="AT235" i="30"/>
  <c r="AS235" i="30"/>
  <c r="AR235" i="30"/>
  <c r="AQ235" i="30"/>
  <c r="AP235" i="30"/>
  <c r="AO235" i="30"/>
  <c r="AN235" i="30"/>
  <c r="AM235" i="30"/>
  <c r="AL235" i="30"/>
  <c r="AK235" i="30"/>
  <c r="AJ235" i="30"/>
  <c r="AI235" i="30"/>
  <c r="AH235" i="30"/>
  <c r="AG235" i="30"/>
  <c r="AF235" i="30"/>
  <c r="AE235" i="30"/>
  <c r="AD235" i="30"/>
  <c r="AC235" i="30"/>
  <c r="AB235" i="30"/>
  <c r="AA235" i="30"/>
  <c r="Z235" i="30"/>
  <c r="Y235" i="30"/>
  <c r="X235" i="30"/>
  <c r="W235" i="30"/>
  <c r="V235" i="30"/>
  <c r="U235" i="30"/>
  <c r="T235" i="30"/>
  <c r="S235" i="30"/>
  <c r="R235" i="30"/>
  <c r="Q235" i="30"/>
  <c r="P235" i="30"/>
  <c r="O235" i="30"/>
  <c r="N235" i="30"/>
  <c r="M235" i="30"/>
  <c r="L235" i="30"/>
  <c r="K235" i="30"/>
  <c r="J235" i="30"/>
  <c r="I235" i="30"/>
  <c r="H235" i="30"/>
  <c r="G235" i="30"/>
  <c r="F235" i="30"/>
  <c r="E235" i="30"/>
  <c r="D235" i="30"/>
  <c r="C235" i="30"/>
  <c r="B235" i="30"/>
  <c r="A235" i="30"/>
  <c r="DH234" i="30"/>
  <c r="DG234" i="30"/>
  <c r="DF234" i="30"/>
  <c r="DE234" i="30"/>
  <c r="DD234" i="30"/>
  <c r="DC234" i="30"/>
  <c r="DB234" i="30"/>
  <c r="DA234" i="30"/>
  <c r="CZ234" i="30"/>
  <c r="CY234" i="30"/>
  <c r="CX234" i="30"/>
  <c r="CW234" i="30"/>
  <c r="CV234" i="30"/>
  <c r="CU234" i="30"/>
  <c r="CT234" i="30"/>
  <c r="CS234" i="30"/>
  <c r="CR234" i="30"/>
  <c r="CQ234" i="30"/>
  <c r="CP234" i="30"/>
  <c r="CO234" i="30"/>
  <c r="CN234" i="30"/>
  <c r="CM234" i="30"/>
  <c r="CL234" i="30"/>
  <c r="CK234" i="30"/>
  <c r="CJ234" i="30"/>
  <c r="CI234" i="30"/>
  <c r="CH234" i="30"/>
  <c r="CG234" i="30"/>
  <c r="CF234" i="30"/>
  <c r="CE234" i="30"/>
  <c r="CD234" i="30"/>
  <c r="CC234" i="30"/>
  <c r="CB234" i="30"/>
  <c r="CA234" i="30"/>
  <c r="BZ234" i="30"/>
  <c r="BY234" i="30"/>
  <c r="BX234" i="30"/>
  <c r="BW234" i="30"/>
  <c r="BV234" i="30"/>
  <c r="BU234" i="30"/>
  <c r="BT234" i="30"/>
  <c r="BS234" i="30"/>
  <c r="BR234" i="30"/>
  <c r="BQ234" i="30"/>
  <c r="BP234" i="30"/>
  <c r="BO234" i="30"/>
  <c r="BN234" i="30"/>
  <c r="BM234" i="30"/>
  <c r="BL234" i="30"/>
  <c r="BK234" i="30"/>
  <c r="BJ234" i="30"/>
  <c r="BI234" i="30"/>
  <c r="BH234" i="30"/>
  <c r="BG234" i="30"/>
  <c r="BF234" i="30"/>
  <c r="BE234" i="30"/>
  <c r="BD234" i="30"/>
  <c r="BC234" i="30"/>
  <c r="BB234" i="30"/>
  <c r="BA234" i="30"/>
  <c r="AZ234" i="30"/>
  <c r="AY234" i="30"/>
  <c r="AX234" i="30"/>
  <c r="AW234" i="30"/>
  <c r="AV234" i="30"/>
  <c r="AU234" i="30"/>
  <c r="AT234" i="30"/>
  <c r="AS234" i="30"/>
  <c r="AR234" i="30"/>
  <c r="AQ234" i="30"/>
  <c r="AP234" i="30"/>
  <c r="AO234" i="30"/>
  <c r="AN234" i="30"/>
  <c r="AM234" i="30"/>
  <c r="AL234" i="30"/>
  <c r="AK234" i="30"/>
  <c r="AJ234" i="30"/>
  <c r="AI234" i="30"/>
  <c r="AH234" i="30"/>
  <c r="AG234" i="30"/>
  <c r="AF234" i="30"/>
  <c r="AE234" i="30"/>
  <c r="AD234" i="30"/>
  <c r="AC234" i="30"/>
  <c r="AB234" i="30"/>
  <c r="AA234" i="30"/>
  <c r="Z234" i="30"/>
  <c r="Y234" i="30"/>
  <c r="X234" i="30"/>
  <c r="W234" i="30"/>
  <c r="V234" i="30"/>
  <c r="U234" i="30"/>
  <c r="T234" i="30"/>
  <c r="S234" i="30"/>
  <c r="R234" i="30"/>
  <c r="Q234" i="30"/>
  <c r="P234" i="30"/>
  <c r="O234" i="30"/>
  <c r="N234" i="30"/>
  <c r="M234" i="30"/>
  <c r="L234" i="30"/>
  <c r="K234" i="30"/>
  <c r="J234" i="30"/>
  <c r="I234" i="30"/>
  <c r="H234" i="30"/>
  <c r="G234" i="30"/>
  <c r="F234" i="30"/>
  <c r="E234" i="30"/>
  <c r="D234" i="30"/>
  <c r="C234" i="30"/>
  <c r="B234" i="30"/>
  <c r="A234" i="30"/>
  <c r="DH233" i="30"/>
  <c r="DG233" i="30"/>
  <c r="DF233" i="30"/>
  <c r="DE233" i="30"/>
  <c r="DD233" i="30"/>
  <c r="DC233" i="30"/>
  <c r="DB233" i="30"/>
  <c r="DA233" i="30"/>
  <c r="CZ233" i="30"/>
  <c r="CY233" i="30"/>
  <c r="CX233" i="30"/>
  <c r="CW233" i="30"/>
  <c r="CV233" i="30"/>
  <c r="CU233" i="30"/>
  <c r="CT233" i="30"/>
  <c r="CS233" i="30"/>
  <c r="CR233" i="30"/>
  <c r="CQ233" i="30"/>
  <c r="CP233" i="30"/>
  <c r="CO233" i="30"/>
  <c r="CN233" i="30"/>
  <c r="CM233" i="30"/>
  <c r="CL233" i="30"/>
  <c r="CK233" i="30"/>
  <c r="CJ233" i="30"/>
  <c r="CI233" i="30"/>
  <c r="CH233" i="30"/>
  <c r="CG233" i="30"/>
  <c r="CF233" i="30"/>
  <c r="CE233" i="30"/>
  <c r="CD233" i="30"/>
  <c r="CC233" i="30"/>
  <c r="CB233" i="30"/>
  <c r="CA233" i="30"/>
  <c r="BZ233" i="30"/>
  <c r="BY233" i="30"/>
  <c r="BX233" i="30"/>
  <c r="BW233" i="30"/>
  <c r="BV233" i="30"/>
  <c r="BU233" i="30"/>
  <c r="BT233" i="30"/>
  <c r="BS233" i="30"/>
  <c r="BR233" i="30"/>
  <c r="BQ233" i="30"/>
  <c r="BP233" i="30"/>
  <c r="BO233" i="30"/>
  <c r="BN233" i="30"/>
  <c r="BM233" i="30"/>
  <c r="BL233" i="30"/>
  <c r="BK233" i="30"/>
  <c r="BJ233" i="30"/>
  <c r="BI233" i="30"/>
  <c r="BH233" i="30"/>
  <c r="BG233" i="30"/>
  <c r="BF233" i="30"/>
  <c r="BE233" i="30"/>
  <c r="BD233" i="30"/>
  <c r="BC233" i="30"/>
  <c r="BB233" i="30"/>
  <c r="BA233" i="30"/>
  <c r="AZ233" i="30"/>
  <c r="AY233" i="30"/>
  <c r="AX233" i="30"/>
  <c r="AW233" i="30"/>
  <c r="AV233" i="30"/>
  <c r="AU233" i="30"/>
  <c r="AT233" i="30"/>
  <c r="AS233" i="30"/>
  <c r="AR233" i="30"/>
  <c r="AQ233" i="30"/>
  <c r="AP233" i="30"/>
  <c r="AO233" i="30"/>
  <c r="AN233" i="30"/>
  <c r="AM233" i="30"/>
  <c r="AL233"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F233" i="30"/>
  <c r="E233" i="30"/>
  <c r="D233" i="30"/>
  <c r="C233" i="30"/>
  <c r="B233" i="30"/>
  <c r="A233" i="30"/>
  <c r="DH232" i="30"/>
  <c r="DG232" i="30"/>
  <c r="DF232" i="30"/>
  <c r="DE232" i="30"/>
  <c r="DD232" i="30"/>
  <c r="DC232" i="30"/>
  <c r="DB232" i="30"/>
  <c r="DA232" i="30"/>
  <c r="CZ232" i="30"/>
  <c r="CY232" i="30"/>
  <c r="CX232" i="30"/>
  <c r="CW232" i="30"/>
  <c r="CV232" i="30"/>
  <c r="CU232" i="30"/>
  <c r="CT232" i="30"/>
  <c r="CS232" i="30"/>
  <c r="CR232" i="30"/>
  <c r="CQ232" i="30"/>
  <c r="CP232" i="30"/>
  <c r="CO232" i="30"/>
  <c r="CN232" i="30"/>
  <c r="CM232" i="30"/>
  <c r="CL232" i="30"/>
  <c r="CK232" i="30"/>
  <c r="CJ232" i="30"/>
  <c r="CI232" i="30"/>
  <c r="CH232" i="30"/>
  <c r="CG232" i="30"/>
  <c r="CF232" i="30"/>
  <c r="CE232" i="30"/>
  <c r="CD232" i="30"/>
  <c r="CC232" i="30"/>
  <c r="CB232" i="30"/>
  <c r="CA232" i="30"/>
  <c r="BZ232" i="30"/>
  <c r="BY232" i="30"/>
  <c r="BX232" i="30"/>
  <c r="BW232" i="30"/>
  <c r="BV232" i="30"/>
  <c r="BU232" i="30"/>
  <c r="BT232" i="30"/>
  <c r="BS232" i="30"/>
  <c r="BR232" i="30"/>
  <c r="BQ232" i="30"/>
  <c r="BP232" i="30"/>
  <c r="BO232" i="30"/>
  <c r="BN232" i="30"/>
  <c r="BM232" i="30"/>
  <c r="BL232" i="30"/>
  <c r="BK232" i="30"/>
  <c r="BJ232" i="30"/>
  <c r="BI232" i="30"/>
  <c r="BH232" i="30"/>
  <c r="BG232" i="30"/>
  <c r="BF232" i="30"/>
  <c r="BE232" i="30"/>
  <c r="BD232" i="30"/>
  <c r="BC232" i="30"/>
  <c r="BB232" i="30"/>
  <c r="BA232" i="30"/>
  <c r="AZ232" i="30"/>
  <c r="AY232" i="30"/>
  <c r="AX232" i="30"/>
  <c r="AW232" i="30"/>
  <c r="AV232" i="30"/>
  <c r="AU232" i="30"/>
  <c r="AT232" i="30"/>
  <c r="AS232" i="30"/>
  <c r="AR232" i="30"/>
  <c r="AQ232" i="30"/>
  <c r="AP232" i="30"/>
  <c r="AO232" i="30"/>
  <c r="AN232" i="30"/>
  <c r="AM232" i="30"/>
  <c r="AL232"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F232" i="30"/>
  <c r="E232" i="30"/>
  <c r="D232" i="30"/>
  <c r="C232" i="30"/>
  <c r="B232" i="30"/>
  <c r="A232" i="30"/>
  <c r="DH231" i="30"/>
  <c r="DG231" i="30"/>
  <c r="DF231" i="30"/>
  <c r="DE231" i="30"/>
  <c r="DD231" i="30"/>
  <c r="DC231" i="30"/>
  <c r="DB231" i="30"/>
  <c r="DA231" i="30"/>
  <c r="CZ231" i="30"/>
  <c r="CY231" i="30"/>
  <c r="CX231" i="30"/>
  <c r="CW231" i="30"/>
  <c r="CV231" i="30"/>
  <c r="CU231" i="30"/>
  <c r="CT231" i="30"/>
  <c r="CS231" i="30"/>
  <c r="CR231" i="30"/>
  <c r="CQ231" i="30"/>
  <c r="CP231" i="30"/>
  <c r="CO231" i="30"/>
  <c r="CN231" i="30"/>
  <c r="CM231" i="30"/>
  <c r="CL231" i="30"/>
  <c r="CK231" i="30"/>
  <c r="CJ231" i="30"/>
  <c r="CI231" i="30"/>
  <c r="CH231" i="30"/>
  <c r="CG231" i="30"/>
  <c r="CF231" i="30"/>
  <c r="CE231" i="30"/>
  <c r="CD231" i="30"/>
  <c r="CC231" i="30"/>
  <c r="CB231" i="30"/>
  <c r="CA231" i="30"/>
  <c r="BZ231" i="30"/>
  <c r="BY231" i="30"/>
  <c r="BX231" i="30"/>
  <c r="BW231" i="30"/>
  <c r="BV231" i="30"/>
  <c r="BU231" i="30"/>
  <c r="BT231" i="30"/>
  <c r="BS231" i="30"/>
  <c r="BR231" i="30"/>
  <c r="BQ231" i="30"/>
  <c r="BP231" i="30"/>
  <c r="BO231" i="30"/>
  <c r="BN231" i="30"/>
  <c r="BM231" i="30"/>
  <c r="BL231" i="30"/>
  <c r="BK231" i="30"/>
  <c r="BJ231" i="30"/>
  <c r="BI231" i="30"/>
  <c r="BH231" i="30"/>
  <c r="BG231" i="30"/>
  <c r="BF231" i="30"/>
  <c r="BE231" i="30"/>
  <c r="BD231" i="30"/>
  <c r="BC231" i="30"/>
  <c r="BB231" i="30"/>
  <c r="BA231" i="30"/>
  <c r="AZ231" i="30"/>
  <c r="AY231" i="30"/>
  <c r="AX231" i="30"/>
  <c r="AW231" i="30"/>
  <c r="AV231" i="30"/>
  <c r="AU231" i="30"/>
  <c r="AT231" i="30"/>
  <c r="AS231" i="30"/>
  <c r="AR231" i="30"/>
  <c r="AQ231" i="30"/>
  <c r="AP231" i="30"/>
  <c r="AO231" i="30"/>
  <c r="AN231" i="30"/>
  <c r="AM231" i="30"/>
  <c r="AL231" i="30"/>
  <c r="AK231" i="30"/>
  <c r="AJ231" i="30"/>
  <c r="AI231" i="30"/>
  <c r="AH231" i="30"/>
  <c r="AG231" i="30"/>
  <c r="AF231" i="30"/>
  <c r="AE231" i="30"/>
  <c r="AD231" i="30"/>
  <c r="AC231" i="30"/>
  <c r="AB231" i="30"/>
  <c r="AA231" i="30"/>
  <c r="Z231" i="30"/>
  <c r="Y231" i="30"/>
  <c r="X231" i="30"/>
  <c r="W231" i="30"/>
  <c r="V231" i="30"/>
  <c r="U231" i="30"/>
  <c r="T231" i="30"/>
  <c r="S231" i="30"/>
  <c r="R231" i="30"/>
  <c r="Q231" i="30"/>
  <c r="P231" i="30"/>
  <c r="O231" i="30"/>
  <c r="N231" i="30"/>
  <c r="M231" i="30"/>
  <c r="L231" i="30"/>
  <c r="K231" i="30"/>
  <c r="J231" i="30"/>
  <c r="I231" i="30"/>
  <c r="H231" i="30"/>
  <c r="G231" i="30"/>
  <c r="F231" i="30"/>
  <c r="E231" i="30"/>
  <c r="D231" i="30"/>
  <c r="C231" i="30"/>
  <c r="B231" i="30"/>
  <c r="A231" i="30"/>
  <c r="DH230" i="30"/>
  <c r="DG230" i="30"/>
  <c r="DF230" i="30"/>
  <c r="DE230" i="30"/>
  <c r="DD230" i="30"/>
  <c r="DC230" i="30"/>
  <c r="DB230" i="30"/>
  <c r="DA230" i="30"/>
  <c r="CZ230" i="30"/>
  <c r="CY230" i="30"/>
  <c r="CX230" i="30"/>
  <c r="CW230" i="30"/>
  <c r="CV230" i="30"/>
  <c r="CU230" i="30"/>
  <c r="CT230" i="30"/>
  <c r="CS230" i="30"/>
  <c r="CR230" i="30"/>
  <c r="CQ230" i="30"/>
  <c r="CP230" i="30"/>
  <c r="CO230" i="30"/>
  <c r="CN230" i="30"/>
  <c r="CM230" i="30"/>
  <c r="CL230" i="30"/>
  <c r="CK230" i="30"/>
  <c r="CJ230" i="30"/>
  <c r="CI230" i="30"/>
  <c r="CH230" i="30"/>
  <c r="CG230" i="30"/>
  <c r="CF230" i="30"/>
  <c r="CE230" i="30"/>
  <c r="CD230" i="30"/>
  <c r="CC230" i="30"/>
  <c r="CB230" i="30"/>
  <c r="CA230" i="30"/>
  <c r="BZ230" i="30"/>
  <c r="BY230" i="30"/>
  <c r="BX230" i="30"/>
  <c r="BW230" i="30"/>
  <c r="BV230" i="30"/>
  <c r="BU230" i="30"/>
  <c r="BT230" i="30"/>
  <c r="BS230" i="30"/>
  <c r="BR230" i="30"/>
  <c r="BQ230" i="30"/>
  <c r="BP230" i="30"/>
  <c r="BO230" i="30"/>
  <c r="BN230" i="30"/>
  <c r="BM230" i="30"/>
  <c r="BL230" i="30"/>
  <c r="BK230" i="30"/>
  <c r="BJ230" i="30"/>
  <c r="BI230" i="30"/>
  <c r="BH230" i="30"/>
  <c r="BG230" i="30"/>
  <c r="BF230" i="30"/>
  <c r="BE230" i="30"/>
  <c r="BD230" i="30"/>
  <c r="BC230" i="30"/>
  <c r="BB230" i="30"/>
  <c r="BA230" i="30"/>
  <c r="AZ230" i="30"/>
  <c r="AY230" i="30"/>
  <c r="AX230" i="30"/>
  <c r="AW230" i="30"/>
  <c r="AV230" i="30"/>
  <c r="AU230" i="30"/>
  <c r="AT230" i="30"/>
  <c r="AS230" i="30"/>
  <c r="AR230" i="30"/>
  <c r="AQ230" i="30"/>
  <c r="AP230" i="30"/>
  <c r="AO230" i="30"/>
  <c r="AN230" i="30"/>
  <c r="AM230" i="30"/>
  <c r="AL230" i="30"/>
  <c r="AK230" i="30"/>
  <c r="AJ230" i="30"/>
  <c r="AI230" i="30"/>
  <c r="AH230" i="30"/>
  <c r="AG230" i="30"/>
  <c r="AF23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F230" i="30"/>
  <c r="E230" i="30"/>
  <c r="D230" i="30"/>
  <c r="C230" i="30"/>
  <c r="B230" i="30"/>
  <c r="A230" i="30"/>
  <c r="DH229" i="30"/>
  <c r="DG229" i="30"/>
  <c r="DF229" i="30"/>
  <c r="DE229" i="30"/>
  <c r="DD229" i="30"/>
  <c r="DC229" i="30"/>
  <c r="DB229" i="30"/>
  <c r="DA229" i="30"/>
  <c r="CZ229" i="30"/>
  <c r="CY229" i="30"/>
  <c r="CX229" i="30"/>
  <c r="CW229" i="30"/>
  <c r="CV229" i="30"/>
  <c r="CU229" i="30"/>
  <c r="CT229" i="30"/>
  <c r="CS229" i="30"/>
  <c r="CR229" i="30"/>
  <c r="CQ229" i="30"/>
  <c r="CP229" i="30"/>
  <c r="CO229" i="30"/>
  <c r="CN229" i="30"/>
  <c r="CM229" i="30"/>
  <c r="CL229" i="30"/>
  <c r="CK229" i="30"/>
  <c r="CJ229" i="30"/>
  <c r="CI229" i="30"/>
  <c r="CH229" i="30"/>
  <c r="CG229" i="30"/>
  <c r="CF229" i="30"/>
  <c r="CE229" i="30"/>
  <c r="CD229" i="30"/>
  <c r="CC229" i="30"/>
  <c r="CB229" i="30"/>
  <c r="CA229" i="30"/>
  <c r="BZ229" i="30"/>
  <c r="BY229" i="30"/>
  <c r="BX229" i="30"/>
  <c r="BW229" i="30"/>
  <c r="BV229" i="30"/>
  <c r="BU229" i="30"/>
  <c r="BT229" i="30"/>
  <c r="BS229" i="30"/>
  <c r="BR229" i="30"/>
  <c r="BQ229" i="30"/>
  <c r="BP229" i="30"/>
  <c r="BO229" i="30"/>
  <c r="BN229" i="30"/>
  <c r="BM229" i="30"/>
  <c r="BL229" i="30"/>
  <c r="BK229" i="30"/>
  <c r="BJ229" i="30"/>
  <c r="BI229" i="30"/>
  <c r="BH229" i="30"/>
  <c r="BG229" i="30"/>
  <c r="BF229" i="30"/>
  <c r="BE229" i="30"/>
  <c r="BD229" i="30"/>
  <c r="BC229" i="30"/>
  <c r="BB229" i="30"/>
  <c r="BA229" i="30"/>
  <c r="AZ229" i="30"/>
  <c r="AY229" i="30"/>
  <c r="AX229" i="30"/>
  <c r="AW229" i="30"/>
  <c r="AV229" i="30"/>
  <c r="AU229" i="30"/>
  <c r="AT229" i="30"/>
  <c r="AS229" i="30"/>
  <c r="AR229" i="30"/>
  <c r="AQ229" i="30"/>
  <c r="AP229" i="30"/>
  <c r="AO229" i="30"/>
  <c r="AN229" i="30"/>
  <c r="AM229" i="30"/>
  <c r="AL229" i="30"/>
  <c r="AK229" i="30"/>
  <c r="AJ229" i="30"/>
  <c r="AI229" i="30"/>
  <c r="AH229" i="30"/>
  <c r="AG229" i="30"/>
  <c r="AF229" i="30"/>
  <c r="AE229" i="30"/>
  <c r="AD229" i="30"/>
  <c r="AC229" i="30"/>
  <c r="AB229" i="30"/>
  <c r="AA229" i="30"/>
  <c r="Z229" i="30"/>
  <c r="Y229" i="30"/>
  <c r="X229" i="30"/>
  <c r="W229" i="30"/>
  <c r="V229" i="30"/>
  <c r="U229" i="30"/>
  <c r="T229" i="30"/>
  <c r="S229" i="30"/>
  <c r="R229" i="30"/>
  <c r="Q229" i="30"/>
  <c r="P229" i="30"/>
  <c r="O229" i="30"/>
  <c r="N229" i="30"/>
  <c r="M229" i="30"/>
  <c r="L229" i="30"/>
  <c r="K229" i="30"/>
  <c r="J229" i="30"/>
  <c r="I229" i="30"/>
  <c r="H229" i="30"/>
  <c r="G229" i="30"/>
  <c r="F229" i="30"/>
  <c r="E229" i="30"/>
  <c r="D229" i="30"/>
  <c r="C229" i="30"/>
  <c r="B229" i="30"/>
  <c r="A229" i="30"/>
  <c r="DH228" i="30"/>
  <c r="DG228" i="30"/>
  <c r="DF228" i="30"/>
  <c r="DE228" i="30"/>
  <c r="DD228" i="30"/>
  <c r="DC228" i="30"/>
  <c r="DB228" i="30"/>
  <c r="DA228" i="30"/>
  <c r="CZ228" i="30"/>
  <c r="CY228" i="30"/>
  <c r="CX228" i="30"/>
  <c r="CW228" i="30"/>
  <c r="CV228" i="30"/>
  <c r="CU228" i="30"/>
  <c r="CT228" i="30"/>
  <c r="CS228" i="30"/>
  <c r="CR228" i="30"/>
  <c r="CQ228" i="30"/>
  <c r="CP228" i="30"/>
  <c r="CO228" i="30"/>
  <c r="CN228" i="30"/>
  <c r="CM228" i="30"/>
  <c r="CL228" i="30"/>
  <c r="CK228" i="30"/>
  <c r="CJ228" i="30"/>
  <c r="CI228" i="30"/>
  <c r="CH228" i="30"/>
  <c r="CG228" i="30"/>
  <c r="CF228" i="30"/>
  <c r="CE228" i="30"/>
  <c r="CD228" i="30"/>
  <c r="CC228" i="30"/>
  <c r="CB228" i="30"/>
  <c r="CA228" i="30"/>
  <c r="BZ228" i="30"/>
  <c r="BY228" i="30"/>
  <c r="BX228" i="30"/>
  <c r="BW228" i="30"/>
  <c r="BV228" i="30"/>
  <c r="BU228" i="30"/>
  <c r="BT228" i="30"/>
  <c r="BS228" i="30"/>
  <c r="BR228" i="30"/>
  <c r="BQ228" i="30"/>
  <c r="BP228" i="30"/>
  <c r="BO228" i="30"/>
  <c r="BN228" i="30"/>
  <c r="BM228" i="30"/>
  <c r="BL228" i="30"/>
  <c r="BK228" i="30"/>
  <c r="BJ228" i="30"/>
  <c r="BI228" i="30"/>
  <c r="BH228" i="30"/>
  <c r="BG228" i="30"/>
  <c r="BF228" i="30"/>
  <c r="BE228" i="30"/>
  <c r="BD228" i="30"/>
  <c r="BC228" i="30"/>
  <c r="BB228" i="30"/>
  <c r="BA228" i="30"/>
  <c r="AZ228" i="30"/>
  <c r="AY228" i="30"/>
  <c r="AX228" i="30"/>
  <c r="AW228" i="30"/>
  <c r="AV228" i="30"/>
  <c r="AU228" i="30"/>
  <c r="AT228" i="30"/>
  <c r="AS228" i="30"/>
  <c r="AR228" i="30"/>
  <c r="AQ228" i="30"/>
  <c r="AP228" i="30"/>
  <c r="AO228" i="30"/>
  <c r="AN228" i="30"/>
  <c r="AM228" i="30"/>
  <c r="AL228" i="30"/>
  <c r="AK228" i="30"/>
  <c r="AJ228" i="30"/>
  <c r="AI228" i="30"/>
  <c r="AH228" i="30"/>
  <c r="AG228" i="30"/>
  <c r="AF228" i="30"/>
  <c r="AE228" i="30"/>
  <c r="AD228" i="30"/>
  <c r="AC228" i="30"/>
  <c r="AB228" i="30"/>
  <c r="AA228" i="30"/>
  <c r="Z228" i="30"/>
  <c r="Y228" i="30"/>
  <c r="X228" i="30"/>
  <c r="W228" i="30"/>
  <c r="V228" i="30"/>
  <c r="U228" i="30"/>
  <c r="T228" i="30"/>
  <c r="S228" i="30"/>
  <c r="R228" i="30"/>
  <c r="Q228" i="30"/>
  <c r="P228" i="30"/>
  <c r="O228" i="30"/>
  <c r="N228" i="30"/>
  <c r="M228" i="30"/>
  <c r="L228" i="30"/>
  <c r="K228" i="30"/>
  <c r="J228" i="30"/>
  <c r="I228" i="30"/>
  <c r="H228" i="30"/>
  <c r="G228" i="30"/>
  <c r="F228" i="30"/>
  <c r="E228" i="30"/>
  <c r="D228" i="30"/>
  <c r="C228" i="30"/>
  <c r="B228" i="30"/>
  <c r="A228" i="30"/>
  <c r="DH227" i="30"/>
  <c r="DG227" i="30"/>
  <c r="DF227" i="30"/>
  <c r="DE227" i="30"/>
  <c r="DD227" i="30"/>
  <c r="DC227" i="30"/>
  <c r="DB227" i="30"/>
  <c r="DA227" i="30"/>
  <c r="CZ227" i="30"/>
  <c r="CY227" i="30"/>
  <c r="CX227" i="30"/>
  <c r="CW227" i="30"/>
  <c r="CV227" i="30"/>
  <c r="CU227" i="30"/>
  <c r="CT227" i="30"/>
  <c r="CS227" i="30"/>
  <c r="CR227" i="30"/>
  <c r="CQ227" i="30"/>
  <c r="CP227" i="30"/>
  <c r="CO227" i="30"/>
  <c r="CN227" i="30"/>
  <c r="CM227" i="30"/>
  <c r="CL227" i="30"/>
  <c r="CK227" i="30"/>
  <c r="CJ227" i="30"/>
  <c r="CI227" i="30"/>
  <c r="CH227" i="30"/>
  <c r="CG227" i="30"/>
  <c r="CF227" i="30"/>
  <c r="CE227" i="30"/>
  <c r="CD227" i="30"/>
  <c r="CC227" i="30"/>
  <c r="CB227" i="30"/>
  <c r="CA227" i="30"/>
  <c r="BZ227" i="30"/>
  <c r="BY227" i="30"/>
  <c r="BX227" i="30"/>
  <c r="BW227" i="30"/>
  <c r="BV227" i="30"/>
  <c r="BU227" i="30"/>
  <c r="BT227" i="30"/>
  <c r="BS227" i="30"/>
  <c r="BR227" i="30"/>
  <c r="BQ227" i="30"/>
  <c r="BP227" i="30"/>
  <c r="BO227" i="30"/>
  <c r="BN227" i="30"/>
  <c r="BM227" i="30"/>
  <c r="BL227" i="30"/>
  <c r="BK227" i="30"/>
  <c r="BJ227" i="30"/>
  <c r="BI227" i="30"/>
  <c r="BH227" i="30"/>
  <c r="BG227" i="30"/>
  <c r="BF227" i="30"/>
  <c r="BE227" i="30"/>
  <c r="BD227" i="30"/>
  <c r="BC227" i="30"/>
  <c r="BB227" i="30"/>
  <c r="BA227" i="30"/>
  <c r="AZ227" i="30"/>
  <c r="AY227" i="30"/>
  <c r="AX227" i="30"/>
  <c r="AW227" i="30"/>
  <c r="AV227" i="30"/>
  <c r="AU227" i="30"/>
  <c r="AT227" i="30"/>
  <c r="AS227" i="30"/>
  <c r="AR227" i="30"/>
  <c r="AQ227" i="30"/>
  <c r="AP227" i="30"/>
  <c r="AO227" i="30"/>
  <c r="AN227" i="30"/>
  <c r="AM227" i="30"/>
  <c r="AL227" i="30"/>
  <c r="AK227" i="30"/>
  <c r="AJ227" i="30"/>
  <c r="AI227" i="30"/>
  <c r="AH227" i="30"/>
  <c r="AG227" i="30"/>
  <c r="AF227" i="30"/>
  <c r="AE227" i="30"/>
  <c r="AD227" i="30"/>
  <c r="AC227" i="30"/>
  <c r="AB227" i="30"/>
  <c r="AA227" i="30"/>
  <c r="Z227" i="30"/>
  <c r="Y227" i="30"/>
  <c r="X227" i="30"/>
  <c r="W227" i="30"/>
  <c r="V227" i="30"/>
  <c r="U227" i="30"/>
  <c r="T227" i="30"/>
  <c r="S227" i="30"/>
  <c r="R227" i="30"/>
  <c r="Q227" i="30"/>
  <c r="P227" i="30"/>
  <c r="O227" i="30"/>
  <c r="N227" i="30"/>
  <c r="M227" i="30"/>
  <c r="L227" i="30"/>
  <c r="K227" i="30"/>
  <c r="J227" i="30"/>
  <c r="I227" i="30"/>
  <c r="H227" i="30"/>
  <c r="G227" i="30"/>
  <c r="F227" i="30"/>
  <c r="E227" i="30"/>
  <c r="D227" i="30"/>
  <c r="C227" i="30"/>
  <c r="B227" i="30"/>
  <c r="A227" i="30"/>
  <c r="DH226" i="30"/>
  <c r="DG226" i="30"/>
  <c r="DF226" i="30"/>
  <c r="DE226" i="30"/>
  <c r="DD226" i="30"/>
  <c r="DC226" i="30"/>
  <c r="DB226" i="30"/>
  <c r="DA226" i="30"/>
  <c r="CZ226" i="30"/>
  <c r="CY226" i="30"/>
  <c r="CX226" i="30"/>
  <c r="CW226" i="30"/>
  <c r="CV226" i="30"/>
  <c r="CU226" i="30"/>
  <c r="CT226" i="30"/>
  <c r="CS226" i="30"/>
  <c r="CR226" i="30"/>
  <c r="CQ226" i="30"/>
  <c r="CP226" i="30"/>
  <c r="CO226" i="30"/>
  <c r="CN226" i="30"/>
  <c r="CM226" i="30"/>
  <c r="CL226" i="30"/>
  <c r="CK226" i="30"/>
  <c r="CJ226" i="30"/>
  <c r="CI226" i="30"/>
  <c r="CH226" i="30"/>
  <c r="CG226" i="30"/>
  <c r="CF226" i="30"/>
  <c r="CE226" i="30"/>
  <c r="CD226" i="30"/>
  <c r="CC226" i="30"/>
  <c r="CB226" i="30"/>
  <c r="CA226" i="30"/>
  <c r="BZ226" i="30"/>
  <c r="BY226" i="30"/>
  <c r="BX226" i="30"/>
  <c r="BW226" i="30"/>
  <c r="BV226" i="30"/>
  <c r="BU226" i="30"/>
  <c r="BT226" i="30"/>
  <c r="BS226" i="30"/>
  <c r="BR226" i="30"/>
  <c r="BQ226" i="30"/>
  <c r="BP226" i="30"/>
  <c r="BO226" i="30"/>
  <c r="BN226" i="30"/>
  <c r="BM226" i="30"/>
  <c r="BL226" i="30"/>
  <c r="BK226" i="30"/>
  <c r="BJ226" i="30"/>
  <c r="BI226" i="30"/>
  <c r="BH226" i="30"/>
  <c r="BG226" i="30"/>
  <c r="BF226" i="30"/>
  <c r="BE226" i="30"/>
  <c r="BD226" i="30"/>
  <c r="BC226" i="30"/>
  <c r="BB226" i="30"/>
  <c r="BA226" i="30"/>
  <c r="AZ226" i="30"/>
  <c r="AY226" i="30"/>
  <c r="AX226" i="30"/>
  <c r="AW226" i="30"/>
  <c r="AV226" i="30"/>
  <c r="AU226" i="30"/>
  <c r="AT226" i="30"/>
  <c r="AS226" i="30"/>
  <c r="AR226" i="30"/>
  <c r="AQ226" i="30"/>
  <c r="AP226" i="30"/>
  <c r="AO226" i="30"/>
  <c r="AN226" i="30"/>
  <c r="AM226" i="30"/>
  <c r="AL226" i="30"/>
  <c r="AK226" i="30"/>
  <c r="AJ226" i="30"/>
  <c r="AI226" i="30"/>
  <c r="AH226" i="30"/>
  <c r="AG226" i="30"/>
  <c r="AF226" i="30"/>
  <c r="AE226" i="30"/>
  <c r="AD226" i="30"/>
  <c r="AC226" i="30"/>
  <c r="AB226" i="30"/>
  <c r="AA226" i="30"/>
  <c r="Z226" i="30"/>
  <c r="Y226" i="30"/>
  <c r="X226" i="30"/>
  <c r="W226" i="30"/>
  <c r="V226" i="30"/>
  <c r="U226" i="30"/>
  <c r="T226" i="30"/>
  <c r="S226" i="30"/>
  <c r="R226" i="30"/>
  <c r="Q226" i="30"/>
  <c r="P226" i="30"/>
  <c r="O226" i="30"/>
  <c r="N226" i="30"/>
  <c r="M226" i="30"/>
  <c r="L226" i="30"/>
  <c r="K226" i="30"/>
  <c r="J226" i="30"/>
  <c r="I226" i="30"/>
  <c r="H226" i="30"/>
  <c r="G226" i="30"/>
  <c r="F226" i="30"/>
  <c r="E226" i="30"/>
  <c r="D226" i="30"/>
  <c r="C226" i="30"/>
  <c r="B226" i="30"/>
  <c r="A226" i="30"/>
  <c r="DH225" i="30"/>
  <c r="DG225" i="30"/>
  <c r="DF225" i="30"/>
  <c r="DE225" i="30"/>
  <c r="DD225" i="30"/>
  <c r="DC225" i="30"/>
  <c r="DB225" i="30"/>
  <c r="DA225" i="30"/>
  <c r="CZ225" i="30"/>
  <c r="CY225" i="30"/>
  <c r="CX225" i="30"/>
  <c r="CW225" i="30"/>
  <c r="CV225" i="30"/>
  <c r="CU225" i="30"/>
  <c r="CT225" i="30"/>
  <c r="CS225" i="30"/>
  <c r="CR225" i="30"/>
  <c r="CQ225" i="30"/>
  <c r="CP225" i="30"/>
  <c r="CO225" i="30"/>
  <c r="CN225" i="30"/>
  <c r="CM225" i="30"/>
  <c r="CL225" i="30"/>
  <c r="CK225" i="30"/>
  <c r="CJ225" i="30"/>
  <c r="CI225" i="30"/>
  <c r="CH225" i="30"/>
  <c r="CG225" i="30"/>
  <c r="CF225" i="30"/>
  <c r="CE225" i="30"/>
  <c r="CD225" i="30"/>
  <c r="CC225" i="30"/>
  <c r="CB225" i="30"/>
  <c r="CA225" i="30"/>
  <c r="BZ225" i="30"/>
  <c r="BY225" i="30"/>
  <c r="BX225" i="30"/>
  <c r="BW225" i="30"/>
  <c r="BV225" i="30"/>
  <c r="BU225" i="30"/>
  <c r="BT225" i="30"/>
  <c r="BS225" i="30"/>
  <c r="BR225" i="30"/>
  <c r="BQ225" i="30"/>
  <c r="BP225" i="30"/>
  <c r="BO225" i="30"/>
  <c r="BN225" i="30"/>
  <c r="BM225" i="30"/>
  <c r="BL225" i="30"/>
  <c r="BK225" i="30"/>
  <c r="BJ225" i="30"/>
  <c r="BI225" i="30"/>
  <c r="BH225" i="30"/>
  <c r="BG225" i="30"/>
  <c r="BF225" i="30"/>
  <c r="BE225" i="30"/>
  <c r="BD225" i="30"/>
  <c r="BC225" i="30"/>
  <c r="BB225" i="30"/>
  <c r="BA225" i="30"/>
  <c r="AZ225" i="30"/>
  <c r="AY225" i="30"/>
  <c r="AX225" i="30"/>
  <c r="AW225" i="30"/>
  <c r="AV225" i="30"/>
  <c r="AU225" i="30"/>
  <c r="AT225" i="30"/>
  <c r="AS225" i="30"/>
  <c r="AR225" i="30"/>
  <c r="AQ225" i="30"/>
  <c r="AP225" i="30"/>
  <c r="AO225" i="30"/>
  <c r="AN225" i="30"/>
  <c r="AM225" i="30"/>
  <c r="AL225" i="30"/>
  <c r="AK225" i="30"/>
  <c r="AJ225" i="30"/>
  <c r="AI225" i="30"/>
  <c r="AH225" i="30"/>
  <c r="AG225" i="30"/>
  <c r="AF225" i="30"/>
  <c r="AE225" i="30"/>
  <c r="AD225" i="30"/>
  <c r="AC225" i="30"/>
  <c r="AB225" i="30"/>
  <c r="AA225" i="30"/>
  <c r="Z225" i="30"/>
  <c r="Y225" i="30"/>
  <c r="X225" i="30"/>
  <c r="W225" i="30"/>
  <c r="V225" i="30"/>
  <c r="U225" i="30"/>
  <c r="T225" i="30"/>
  <c r="S225" i="30"/>
  <c r="R225" i="30"/>
  <c r="Q225" i="30"/>
  <c r="P225" i="30"/>
  <c r="O225" i="30"/>
  <c r="N225" i="30"/>
  <c r="M225" i="30"/>
  <c r="L225" i="30"/>
  <c r="K225" i="30"/>
  <c r="J225" i="30"/>
  <c r="I225" i="30"/>
  <c r="H225" i="30"/>
  <c r="G225" i="30"/>
  <c r="F225" i="30"/>
  <c r="E225" i="30"/>
  <c r="D225" i="30"/>
  <c r="C225" i="30"/>
  <c r="B225" i="30"/>
  <c r="A225" i="30"/>
  <c r="DH224" i="30"/>
  <c r="DG224" i="30"/>
  <c r="DF224" i="30"/>
  <c r="DE224" i="30"/>
  <c r="DD224" i="30"/>
  <c r="DC224" i="30"/>
  <c r="DB224" i="30"/>
  <c r="DA224" i="30"/>
  <c r="CZ224" i="30"/>
  <c r="CY224" i="30"/>
  <c r="CX224" i="30"/>
  <c r="CW224" i="30"/>
  <c r="CV224" i="30"/>
  <c r="CU224" i="30"/>
  <c r="CT224" i="30"/>
  <c r="CS224" i="30"/>
  <c r="CR224" i="30"/>
  <c r="CQ224" i="30"/>
  <c r="CP224" i="30"/>
  <c r="CO224" i="30"/>
  <c r="CN224" i="30"/>
  <c r="CM224" i="30"/>
  <c r="CL224" i="30"/>
  <c r="CK224" i="30"/>
  <c r="CJ224" i="30"/>
  <c r="CI224" i="30"/>
  <c r="CH224" i="30"/>
  <c r="CG224" i="30"/>
  <c r="CF224" i="30"/>
  <c r="CE224" i="30"/>
  <c r="CD224" i="30"/>
  <c r="CC224" i="30"/>
  <c r="CB224" i="30"/>
  <c r="CA224" i="30"/>
  <c r="BZ224" i="30"/>
  <c r="BY224" i="30"/>
  <c r="BX224" i="30"/>
  <c r="BW224" i="30"/>
  <c r="BV224" i="30"/>
  <c r="BU224" i="30"/>
  <c r="BT224" i="30"/>
  <c r="BS224" i="30"/>
  <c r="BR224" i="30"/>
  <c r="BQ224" i="30"/>
  <c r="BP224" i="30"/>
  <c r="BO224" i="30"/>
  <c r="BN224" i="30"/>
  <c r="BM224" i="30"/>
  <c r="BL224" i="30"/>
  <c r="BK224" i="30"/>
  <c r="BJ224" i="30"/>
  <c r="BI224" i="30"/>
  <c r="BH224" i="30"/>
  <c r="BG224" i="30"/>
  <c r="BF224" i="30"/>
  <c r="BE224" i="30"/>
  <c r="BD224" i="30"/>
  <c r="BC224" i="30"/>
  <c r="BB224" i="30"/>
  <c r="BA224" i="30"/>
  <c r="AZ224" i="30"/>
  <c r="AY224" i="30"/>
  <c r="AX224" i="30"/>
  <c r="AW224" i="30"/>
  <c r="AV224" i="30"/>
  <c r="AU224" i="30"/>
  <c r="AT224" i="30"/>
  <c r="AS224" i="30"/>
  <c r="AR224" i="30"/>
  <c r="AQ224" i="30"/>
  <c r="AP224" i="30"/>
  <c r="AO224" i="30"/>
  <c r="AN224" i="30"/>
  <c r="AM224" i="30"/>
  <c r="AL224" i="30"/>
  <c r="AK224" i="30"/>
  <c r="AJ224" i="30"/>
  <c r="AI224" i="30"/>
  <c r="AH224" i="30"/>
  <c r="AG224" i="30"/>
  <c r="AF224" i="30"/>
  <c r="AE224" i="30"/>
  <c r="AD224" i="30"/>
  <c r="AC224" i="30"/>
  <c r="AB224" i="30"/>
  <c r="AA224" i="30"/>
  <c r="Z224" i="30"/>
  <c r="Y224" i="30"/>
  <c r="X224" i="30"/>
  <c r="W224" i="30"/>
  <c r="V224" i="30"/>
  <c r="U224" i="30"/>
  <c r="T224" i="30"/>
  <c r="S224" i="30"/>
  <c r="R224" i="30"/>
  <c r="Q224" i="30"/>
  <c r="P224" i="30"/>
  <c r="O224" i="30"/>
  <c r="N224" i="30"/>
  <c r="M224" i="30"/>
  <c r="L224" i="30"/>
  <c r="K224" i="30"/>
  <c r="J224" i="30"/>
  <c r="I224" i="30"/>
  <c r="H224" i="30"/>
  <c r="G224" i="30"/>
  <c r="F224" i="30"/>
  <c r="E224" i="30"/>
  <c r="D224" i="30"/>
  <c r="C224" i="30"/>
  <c r="B224" i="30"/>
  <c r="A224" i="30"/>
  <c r="DH223" i="30"/>
  <c r="DG223" i="30"/>
  <c r="DF223" i="30"/>
  <c r="DE223" i="30"/>
  <c r="DD223" i="30"/>
  <c r="DC223" i="30"/>
  <c r="DB223" i="30"/>
  <c r="DA223" i="30"/>
  <c r="CZ223" i="30"/>
  <c r="CY223" i="30"/>
  <c r="CX223" i="30"/>
  <c r="CW223" i="30"/>
  <c r="CV223" i="30"/>
  <c r="CU223" i="30"/>
  <c r="CT223" i="30"/>
  <c r="CS223" i="30"/>
  <c r="CR223" i="30"/>
  <c r="CQ223" i="30"/>
  <c r="CP223" i="30"/>
  <c r="CO223" i="30"/>
  <c r="CN223" i="30"/>
  <c r="CM223" i="30"/>
  <c r="CL223" i="30"/>
  <c r="CK223" i="30"/>
  <c r="CJ223" i="30"/>
  <c r="CI223" i="30"/>
  <c r="CH223" i="30"/>
  <c r="CG223" i="30"/>
  <c r="CF223" i="30"/>
  <c r="CE223" i="30"/>
  <c r="CD223" i="30"/>
  <c r="CC223" i="30"/>
  <c r="CB223" i="30"/>
  <c r="CA223" i="30"/>
  <c r="BZ223" i="30"/>
  <c r="BY223" i="30"/>
  <c r="BX223" i="30"/>
  <c r="BW223" i="30"/>
  <c r="BV223" i="30"/>
  <c r="BU223" i="30"/>
  <c r="BT223" i="30"/>
  <c r="BS223" i="30"/>
  <c r="BR223" i="30"/>
  <c r="BQ223" i="30"/>
  <c r="BP223" i="30"/>
  <c r="BO223" i="30"/>
  <c r="BN223" i="30"/>
  <c r="BM223" i="30"/>
  <c r="BL223" i="30"/>
  <c r="BK223" i="30"/>
  <c r="BJ223" i="30"/>
  <c r="BI223" i="30"/>
  <c r="BH223" i="30"/>
  <c r="BG223" i="30"/>
  <c r="BF223" i="30"/>
  <c r="BE223" i="30"/>
  <c r="BD223" i="30"/>
  <c r="BC223" i="30"/>
  <c r="BB223" i="30"/>
  <c r="BA223" i="30"/>
  <c r="AZ223" i="30"/>
  <c r="AY223" i="30"/>
  <c r="AX223" i="30"/>
  <c r="AW223" i="30"/>
  <c r="AV223" i="30"/>
  <c r="AU223" i="30"/>
  <c r="AT223" i="30"/>
  <c r="AS223" i="30"/>
  <c r="AR223" i="30"/>
  <c r="AQ223" i="30"/>
  <c r="AP223" i="30"/>
  <c r="AO223" i="30"/>
  <c r="AN223" i="30"/>
  <c r="AM223" i="30"/>
  <c r="AL223" i="30"/>
  <c r="AK223" i="30"/>
  <c r="AJ223" i="30"/>
  <c r="AI223" i="30"/>
  <c r="AH223" i="30"/>
  <c r="AG223" i="30"/>
  <c r="AF223" i="30"/>
  <c r="AE223" i="30"/>
  <c r="AD223" i="30"/>
  <c r="AC223" i="30"/>
  <c r="AB223" i="30"/>
  <c r="AA223" i="30"/>
  <c r="Z223" i="30"/>
  <c r="Y223" i="30"/>
  <c r="X223" i="30"/>
  <c r="W223" i="30"/>
  <c r="V223" i="30"/>
  <c r="U223" i="30"/>
  <c r="T223" i="30"/>
  <c r="S223" i="30"/>
  <c r="R223" i="30"/>
  <c r="Q223" i="30"/>
  <c r="P223" i="30"/>
  <c r="O223" i="30"/>
  <c r="N223" i="30"/>
  <c r="M223" i="30"/>
  <c r="L223" i="30"/>
  <c r="K223" i="30"/>
  <c r="J223" i="30"/>
  <c r="I223" i="30"/>
  <c r="H223" i="30"/>
  <c r="G223" i="30"/>
  <c r="F223" i="30"/>
  <c r="E223" i="30"/>
  <c r="D223" i="30"/>
  <c r="C223" i="30"/>
  <c r="B223" i="30"/>
  <c r="A223" i="30"/>
  <c r="DH222" i="30"/>
  <c r="DG222" i="30"/>
  <c r="DF222" i="30"/>
  <c r="DE222" i="30"/>
  <c r="DD222" i="30"/>
  <c r="DC222" i="30"/>
  <c r="DB222" i="30"/>
  <c r="DA222" i="30"/>
  <c r="CZ222" i="30"/>
  <c r="CY222" i="30"/>
  <c r="CX222" i="30"/>
  <c r="CW222" i="30"/>
  <c r="CV222" i="30"/>
  <c r="CU222" i="30"/>
  <c r="CT222" i="30"/>
  <c r="CS222" i="30"/>
  <c r="CR222" i="30"/>
  <c r="CQ222" i="30"/>
  <c r="CP222" i="30"/>
  <c r="CO222" i="30"/>
  <c r="CN222" i="30"/>
  <c r="CM222" i="30"/>
  <c r="CL222" i="30"/>
  <c r="CK222" i="30"/>
  <c r="CJ222" i="30"/>
  <c r="CI222" i="30"/>
  <c r="CH222" i="30"/>
  <c r="CG222" i="30"/>
  <c r="CF222" i="30"/>
  <c r="CE222" i="30"/>
  <c r="CD222" i="30"/>
  <c r="CC222" i="30"/>
  <c r="CB222" i="30"/>
  <c r="CA222" i="30"/>
  <c r="BZ222" i="30"/>
  <c r="BY222" i="30"/>
  <c r="BX222" i="30"/>
  <c r="BW222" i="30"/>
  <c r="BV222" i="30"/>
  <c r="BU222" i="30"/>
  <c r="BT222" i="30"/>
  <c r="BS222" i="30"/>
  <c r="BR222" i="30"/>
  <c r="BQ222" i="30"/>
  <c r="BP222" i="30"/>
  <c r="BO222" i="30"/>
  <c r="BN222" i="30"/>
  <c r="BM222" i="30"/>
  <c r="BL222" i="30"/>
  <c r="BK222" i="30"/>
  <c r="BJ222" i="30"/>
  <c r="BI222" i="30"/>
  <c r="BH222" i="30"/>
  <c r="BG222" i="30"/>
  <c r="BF222" i="30"/>
  <c r="BE222" i="30"/>
  <c r="BD222" i="30"/>
  <c r="BC222" i="30"/>
  <c r="BB222" i="30"/>
  <c r="BA222" i="30"/>
  <c r="AZ222" i="30"/>
  <c r="AY222" i="30"/>
  <c r="AX222" i="30"/>
  <c r="AW222" i="30"/>
  <c r="AV222" i="30"/>
  <c r="AU222" i="30"/>
  <c r="AT222" i="30"/>
  <c r="AS222" i="30"/>
  <c r="AR222" i="30"/>
  <c r="AQ222" i="30"/>
  <c r="AP222" i="30"/>
  <c r="AO222" i="30"/>
  <c r="AN222" i="30"/>
  <c r="AM222" i="30"/>
  <c r="AL222" i="30"/>
  <c r="AK222" i="30"/>
  <c r="AJ222" i="30"/>
  <c r="AI222" i="30"/>
  <c r="AH222" i="30"/>
  <c r="AG222" i="30"/>
  <c r="AF222" i="30"/>
  <c r="AE222" i="30"/>
  <c r="AD222" i="30"/>
  <c r="AC222" i="30"/>
  <c r="AB222" i="30"/>
  <c r="AA222" i="30"/>
  <c r="Z222" i="30"/>
  <c r="Y222" i="30"/>
  <c r="X222" i="30"/>
  <c r="W222" i="30"/>
  <c r="V222" i="30"/>
  <c r="U222" i="30"/>
  <c r="T222" i="30"/>
  <c r="S222" i="30"/>
  <c r="R222" i="30"/>
  <c r="Q222" i="30"/>
  <c r="P222" i="30"/>
  <c r="O222" i="30"/>
  <c r="N222" i="30"/>
  <c r="M222" i="30"/>
  <c r="L222" i="30"/>
  <c r="K222" i="30"/>
  <c r="J222" i="30"/>
  <c r="I222" i="30"/>
  <c r="H222" i="30"/>
  <c r="G222" i="30"/>
  <c r="F222" i="30"/>
  <c r="E222" i="30"/>
  <c r="D222" i="30"/>
  <c r="C222" i="30"/>
  <c r="B222" i="30"/>
  <c r="A222" i="30"/>
  <c r="DH221" i="30"/>
  <c r="DG221" i="30"/>
  <c r="DF221" i="30"/>
  <c r="DE221" i="30"/>
  <c r="DD221" i="30"/>
  <c r="DC221" i="30"/>
  <c r="DB221" i="30"/>
  <c r="DA221" i="30"/>
  <c r="CZ221" i="30"/>
  <c r="CY221" i="30"/>
  <c r="CX221" i="30"/>
  <c r="CW221" i="30"/>
  <c r="CV221" i="30"/>
  <c r="CU221" i="30"/>
  <c r="CT221" i="30"/>
  <c r="CS221" i="30"/>
  <c r="CR221" i="30"/>
  <c r="CQ221" i="30"/>
  <c r="CP221" i="30"/>
  <c r="CO221" i="30"/>
  <c r="CN221" i="30"/>
  <c r="CM221" i="30"/>
  <c r="CL221" i="30"/>
  <c r="CK221" i="30"/>
  <c r="CJ221" i="30"/>
  <c r="CI221" i="30"/>
  <c r="CH221" i="30"/>
  <c r="CG221" i="30"/>
  <c r="CF221" i="30"/>
  <c r="CE221" i="30"/>
  <c r="CD221" i="30"/>
  <c r="CC221" i="30"/>
  <c r="CB221" i="30"/>
  <c r="CA221" i="30"/>
  <c r="BZ221" i="30"/>
  <c r="BY221" i="30"/>
  <c r="BX221" i="30"/>
  <c r="BW221" i="30"/>
  <c r="BV221" i="30"/>
  <c r="BU221" i="30"/>
  <c r="BT221" i="30"/>
  <c r="BS221" i="30"/>
  <c r="BR221" i="30"/>
  <c r="BQ221" i="30"/>
  <c r="BP221" i="30"/>
  <c r="BO221" i="30"/>
  <c r="BN221" i="30"/>
  <c r="BM221" i="30"/>
  <c r="BL221" i="30"/>
  <c r="BK221" i="30"/>
  <c r="BJ221" i="30"/>
  <c r="BI221" i="30"/>
  <c r="BH221" i="30"/>
  <c r="BG221" i="30"/>
  <c r="BF221" i="30"/>
  <c r="BE221" i="30"/>
  <c r="BD221" i="30"/>
  <c r="BC221" i="30"/>
  <c r="BB221" i="30"/>
  <c r="BA221" i="30"/>
  <c r="AZ221" i="30"/>
  <c r="AY221" i="30"/>
  <c r="AX221" i="30"/>
  <c r="AW221" i="30"/>
  <c r="AV221" i="30"/>
  <c r="AU221" i="30"/>
  <c r="AT221" i="30"/>
  <c r="AS221" i="30"/>
  <c r="AR221" i="30"/>
  <c r="AQ221" i="30"/>
  <c r="AP221" i="30"/>
  <c r="AO221" i="30"/>
  <c r="AN221" i="30"/>
  <c r="AM221" i="30"/>
  <c r="AL221" i="30"/>
  <c r="AK221" i="30"/>
  <c r="AJ221" i="30"/>
  <c r="AI221" i="30"/>
  <c r="AH221" i="30"/>
  <c r="AG221" i="30"/>
  <c r="AF221" i="30"/>
  <c r="AE221" i="30"/>
  <c r="AD221" i="30"/>
  <c r="AC221" i="30"/>
  <c r="AB221" i="30"/>
  <c r="AA221" i="30"/>
  <c r="Z221" i="30"/>
  <c r="Y221" i="30"/>
  <c r="X221" i="30"/>
  <c r="W221" i="30"/>
  <c r="V221" i="30"/>
  <c r="U221" i="30"/>
  <c r="T221" i="30"/>
  <c r="S221" i="30"/>
  <c r="R221" i="30"/>
  <c r="Q221" i="30"/>
  <c r="P221" i="30"/>
  <c r="O221" i="30"/>
  <c r="N221" i="30"/>
  <c r="M221" i="30"/>
  <c r="L221" i="30"/>
  <c r="K221" i="30"/>
  <c r="J221" i="30"/>
  <c r="I221" i="30"/>
  <c r="H221" i="30"/>
  <c r="G221" i="30"/>
  <c r="F221" i="30"/>
  <c r="E221" i="30"/>
  <c r="D221" i="30"/>
  <c r="C221" i="30"/>
  <c r="B221" i="30"/>
  <c r="A221" i="30"/>
  <c r="DH220" i="30"/>
  <c r="DG220" i="30"/>
  <c r="DF220" i="30"/>
  <c r="DE220" i="30"/>
  <c r="DD220" i="30"/>
  <c r="DC220" i="30"/>
  <c r="DB220" i="30"/>
  <c r="DA220" i="30"/>
  <c r="CZ220" i="30"/>
  <c r="CY220" i="30"/>
  <c r="CX220" i="30"/>
  <c r="CW220" i="30"/>
  <c r="CV220" i="30"/>
  <c r="CU220" i="30"/>
  <c r="CT220" i="30"/>
  <c r="CS220" i="30"/>
  <c r="CR220" i="30"/>
  <c r="CQ220" i="30"/>
  <c r="CP220" i="30"/>
  <c r="CO220" i="30"/>
  <c r="CN220" i="30"/>
  <c r="CM220" i="30"/>
  <c r="CL220" i="30"/>
  <c r="CK220" i="30"/>
  <c r="CJ220" i="30"/>
  <c r="CI220" i="30"/>
  <c r="CH220" i="30"/>
  <c r="CG220" i="30"/>
  <c r="CF220" i="30"/>
  <c r="CE220" i="30"/>
  <c r="CD220" i="30"/>
  <c r="CC220" i="30"/>
  <c r="CB220" i="30"/>
  <c r="CA220" i="30"/>
  <c r="BZ220" i="30"/>
  <c r="BY220" i="30"/>
  <c r="BX220" i="30"/>
  <c r="BW220" i="30"/>
  <c r="BV220" i="30"/>
  <c r="BU220" i="30"/>
  <c r="BT220" i="30"/>
  <c r="BS220" i="30"/>
  <c r="BR220" i="30"/>
  <c r="BQ220" i="30"/>
  <c r="BP220" i="30"/>
  <c r="BO220" i="30"/>
  <c r="BN220" i="30"/>
  <c r="BM220" i="30"/>
  <c r="BL220" i="30"/>
  <c r="BK220" i="30"/>
  <c r="BJ220" i="30"/>
  <c r="BI220" i="30"/>
  <c r="BH220" i="30"/>
  <c r="BG220" i="30"/>
  <c r="BF220" i="30"/>
  <c r="BE220" i="30"/>
  <c r="BD220" i="30"/>
  <c r="BC220" i="30"/>
  <c r="BB220" i="30"/>
  <c r="BA220" i="30"/>
  <c r="AZ220" i="30"/>
  <c r="AY220" i="30"/>
  <c r="AX220" i="30"/>
  <c r="AW220" i="30"/>
  <c r="AV220" i="30"/>
  <c r="AU220" i="30"/>
  <c r="AT220" i="30"/>
  <c r="AS220" i="30"/>
  <c r="AR220" i="30"/>
  <c r="AQ220" i="30"/>
  <c r="AP220" i="30"/>
  <c r="AO220" i="30"/>
  <c r="AN220" i="30"/>
  <c r="AM220" i="30"/>
  <c r="AL220" i="30"/>
  <c r="AK220" i="30"/>
  <c r="AJ220" i="30"/>
  <c r="AI220" i="30"/>
  <c r="AH220" i="30"/>
  <c r="AG220" i="30"/>
  <c r="AF220" i="30"/>
  <c r="AE220" i="30"/>
  <c r="AD220" i="30"/>
  <c r="AC220" i="30"/>
  <c r="AB220" i="30"/>
  <c r="AA220" i="30"/>
  <c r="Z220" i="30"/>
  <c r="Y220" i="30"/>
  <c r="X220" i="30"/>
  <c r="W220" i="30"/>
  <c r="V220" i="30"/>
  <c r="U220" i="30"/>
  <c r="T220" i="30"/>
  <c r="S220" i="30"/>
  <c r="R220" i="30"/>
  <c r="Q220" i="30"/>
  <c r="P220" i="30"/>
  <c r="O220" i="30"/>
  <c r="N220" i="30"/>
  <c r="M220" i="30"/>
  <c r="L220" i="30"/>
  <c r="K220" i="30"/>
  <c r="J220" i="30"/>
  <c r="I220" i="30"/>
  <c r="H220" i="30"/>
  <c r="G220" i="30"/>
  <c r="F220" i="30"/>
  <c r="E220" i="30"/>
  <c r="D220" i="30"/>
  <c r="C220" i="30"/>
  <c r="B220" i="30"/>
  <c r="A220" i="30"/>
  <c r="DH219" i="30"/>
  <c r="DG219" i="30"/>
  <c r="DF219" i="30"/>
  <c r="DE219" i="30"/>
  <c r="DD219" i="30"/>
  <c r="DC219" i="30"/>
  <c r="DB219" i="30"/>
  <c r="DA219" i="30"/>
  <c r="CZ219" i="30"/>
  <c r="CY219" i="30"/>
  <c r="CX219" i="30"/>
  <c r="CW219" i="30"/>
  <c r="CV219" i="30"/>
  <c r="CU219" i="30"/>
  <c r="CT219" i="30"/>
  <c r="CS219" i="30"/>
  <c r="CR219" i="30"/>
  <c r="CQ219" i="30"/>
  <c r="CP219" i="30"/>
  <c r="CO219" i="30"/>
  <c r="CN219" i="30"/>
  <c r="CM219" i="30"/>
  <c r="CL219" i="30"/>
  <c r="CK219" i="30"/>
  <c r="CJ219" i="30"/>
  <c r="CI219" i="30"/>
  <c r="CH219" i="30"/>
  <c r="CG219" i="30"/>
  <c r="CF219" i="30"/>
  <c r="CE219" i="30"/>
  <c r="CD219" i="30"/>
  <c r="CC219" i="30"/>
  <c r="CB219" i="30"/>
  <c r="CA219" i="30"/>
  <c r="BZ219" i="30"/>
  <c r="BY219" i="30"/>
  <c r="BX219" i="30"/>
  <c r="BW219" i="30"/>
  <c r="BV219" i="30"/>
  <c r="BU219" i="30"/>
  <c r="BT219" i="30"/>
  <c r="BS219" i="30"/>
  <c r="BR219" i="30"/>
  <c r="BQ219" i="30"/>
  <c r="BP219" i="30"/>
  <c r="BO219" i="30"/>
  <c r="BN219" i="30"/>
  <c r="BM219" i="30"/>
  <c r="BL219" i="30"/>
  <c r="BK219" i="30"/>
  <c r="BJ219" i="30"/>
  <c r="BI219" i="30"/>
  <c r="BH219" i="30"/>
  <c r="BG219" i="30"/>
  <c r="BF219" i="30"/>
  <c r="BE219" i="30"/>
  <c r="BD219" i="30"/>
  <c r="BC219" i="30"/>
  <c r="BB219" i="30"/>
  <c r="BA219" i="30"/>
  <c r="AZ219" i="30"/>
  <c r="AY219" i="30"/>
  <c r="AX219" i="30"/>
  <c r="AW219" i="30"/>
  <c r="AV219" i="30"/>
  <c r="AU219" i="30"/>
  <c r="AT219" i="30"/>
  <c r="AS219" i="30"/>
  <c r="AR219" i="30"/>
  <c r="AQ219" i="30"/>
  <c r="AP219" i="30"/>
  <c r="AO219" i="30"/>
  <c r="AN219" i="30"/>
  <c r="AM219" i="30"/>
  <c r="AL219" i="30"/>
  <c r="AK219" i="30"/>
  <c r="AJ219" i="30"/>
  <c r="AI219" i="30"/>
  <c r="AH219" i="30"/>
  <c r="AG219" i="30"/>
  <c r="AF219" i="30"/>
  <c r="AE219" i="30"/>
  <c r="AD219" i="30"/>
  <c r="AC219" i="30"/>
  <c r="AB219" i="30"/>
  <c r="AA219" i="30"/>
  <c r="Z219" i="30"/>
  <c r="Y219" i="30"/>
  <c r="X219" i="30"/>
  <c r="W219" i="30"/>
  <c r="V219" i="30"/>
  <c r="U219" i="30"/>
  <c r="T219" i="30"/>
  <c r="S219" i="30"/>
  <c r="R219" i="30"/>
  <c r="Q219" i="30"/>
  <c r="P219" i="30"/>
  <c r="O219" i="30"/>
  <c r="N219" i="30"/>
  <c r="M219" i="30"/>
  <c r="L219" i="30"/>
  <c r="K219" i="30"/>
  <c r="J219" i="30"/>
  <c r="I219" i="30"/>
  <c r="H219" i="30"/>
  <c r="G219" i="30"/>
  <c r="F219" i="30"/>
  <c r="E219" i="30"/>
  <c r="D219" i="30"/>
  <c r="C219" i="30"/>
  <c r="B219" i="30"/>
  <c r="A219" i="30"/>
  <c r="DH218" i="30"/>
  <c r="DG218" i="30"/>
  <c r="DF218" i="30"/>
  <c r="DE218" i="30"/>
  <c r="DD218" i="30"/>
  <c r="DC218" i="30"/>
  <c r="DB218" i="30"/>
  <c r="DA218" i="30"/>
  <c r="CZ218" i="30"/>
  <c r="CY218" i="30"/>
  <c r="CX218" i="30"/>
  <c r="CW218" i="30"/>
  <c r="CV218" i="30"/>
  <c r="CU218" i="30"/>
  <c r="CT218" i="30"/>
  <c r="CS218" i="30"/>
  <c r="CR218" i="30"/>
  <c r="CQ218" i="30"/>
  <c r="CP218" i="30"/>
  <c r="CO218" i="30"/>
  <c r="CN218" i="30"/>
  <c r="CM218" i="30"/>
  <c r="CL218" i="30"/>
  <c r="CK218" i="30"/>
  <c r="CJ218" i="30"/>
  <c r="CI218" i="30"/>
  <c r="CH218" i="30"/>
  <c r="CG218" i="30"/>
  <c r="CF218" i="30"/>
  <c r="CE218" i="30"/>
  <c r="CD218" i="30"/>
  <c r="CC218" i="30"/>
  <c r="CB218" i="30"/>
  <c r="CA218" i="30"/>
  <c r="BZ218" i="30"/>
  <c r="BY218" i="30"/>
  <c r="BX218" i="30"/>
  <c r="BW218" i="30"/>
  <c r="BV218" i="30"/>
  <c r="BU218" i="30"/>
  <c r="BT218" i="30"/>
  <c r="BS218" i="30"/>
  <c r="BR218" i="30"/>
  <c r="BQ218" i="30"/>
  <c r="BP218" i="30"/>
  <c r="BO218" i="30"/>
  <c r="BN218" i="30"/>
  <c r="BM218" i="30"/>
  <c r="BL218" i="30"/>
  <c r="BK218" i="30"/>
  <c r="BJ218" i="30"/>
  <c r="BI218" i="30"/>
  <c r="BH218" i="30"/>
  <c r="BG218" i="30"/>
  <c r="BF218" i="30"/>
  <c r="BE218" i="30"/>
  <c r="BD218" i="30"/>
  <c r="BC218" i="30"/>
  <c r="BB218" i="30"/>
  <c r="BA218" i="30"/>
  <c r="AZ218" i="30"/>
  <c r="AY218" i="30"/>
  <c r="AX218" i="30"/>
  <c r="AW218" i="30"/>
  <c r="AV218" i="30"/>
  <c r="AU218" i="30"/>
  <c r="AT218" i="30"/>
  <c r="AS218" i="30"/>
  <c r="AR218" i="30"/>
  <c r="AQ218" i="30"/>
  <c r="AP218" i="30"/>
  <c r="AO218" i="30"/>
  <c r="AN218" i="30"/>
  <c r="AM218" i="30"/>
  <c r="AL218" i="30"/>
  <c r="AK218" i="30"/>
  <c r="AJ218" i="30"/>
  <c r="AI218" i="30"/>
  <c r="AH218" i="30"/>
  <c r="AG218" i="30"/>
  <c r="AF218" i="30"/>
  <c r="AE218" i="30"/>
  <c r="AD218" i="30"/>
  <c r="AC218" i="30"/>
  <c r="AB218" i="30"/>
  <c r="AA218" i="30"/>
  <c r="Z218" i="30"/>
  <c r="Y218" i="30"/>
  <c r="X218" i="30"/>
  <c r="W218" i="30"/>
  <c r="V218" i="30"/>
  <c r="U218" i="30"/>
  <c r="T218" i="30"/>
  <c r="S218" i="30"/>
  <c r="R218" i="30"/>
  <c r="Q218" i="30"/>
  <c r="P218" i="30"/>
  <c r="O218" i="30"/>
  <c r="N218" i="30"/>
  <c r="M218" i="30"/>
  <c r="L218" i="30"/>
  <c r="K218" i="30"/>
  <c r="J218" i="30"/>
  <c r="I218" i="30"/>
  <c r="H218" i="30"/>
  <c r="G218" i="30"/>
  <c r="F218" i="30"/>
  <c r="E218" i="30"/>
  <c r="D218" i="30"/>
  <c r="C218" i="30"/>
  <c r="B218" i="30"/>
  <c r="A218" i="30"/>
  <c r="DH217" i="30"/>
  <c r="DG217" i="30"/>
  <c r="DF217" i="30"/>
  <c r="DE217" i="30"/>
  <c r="DD217" i="30"/>
  <c r="DC217" i="30"/>
  <c r="DB217" i="30"/>
  <c r="DA217" i="30"/>
  <c r="CZ217" i="30"/>
  <c r="CY217" i="30"/>
  <c r="CX217" i="30"/>
  <c r="CW217" i="30"/>
  <c r="CV217" i="30"/>
  <c r="CU217" i="30"/>
  <c r="CT217" i="30"/>
  <c r="CS217" i="30"/>
  <c r="CR217" i="30"/>
  <c r="CQ217" i="30"/>
  <c r="CP217" i="30"/>
  <c r="CO217" i="30"/>
  <c r="CN217" i="30"/>
  <c r="CM217" i="30"/>
  <c r="CL217" i="30"/>
  <c r="CK217" i="30"/>
  <c r="CJ217" i="30"/>
  <c r="CI217" i="30"/>
  <c r="CH217" i="30"/>
  <c r="CG217" i="30"/>
  <c r="CF217" i="30"/>
  <c r="CE217" i="30"/>
  <c r="CD217" i="30"/>
  <c r="CC217" i="30"/>
  <c r="CB217" i="30"/>
  <c r="CA217" i="30"/>
  <c r="BZ217" i="30"/>
  <c r="BY217" i="30"/>
  <c r="BX217" i="30"/>
  <c r="BW217" i="30"/>
  <c r="BV217" i="30"/>
  <c r="BU217" i="30"/>
  <c r="BT217" i="30"/>
  <c r="BS217" i="30"/>
  <c r="BR217" i="30"/>
  <c r="BQ217" i="30"/>
  <c r="BP217" i="30"/>
  <c r="BO217" i="30"/>
  <c r="BN217" i="30"/>
  <c r="BM217" i="30"/>
  <c r="BL217" i="30"/>
  <c r="BK217" i="30"/>
  <c r="BJ217" i="30"/>
  <c r="BI217" i="30"/>
  <c r="BH217" i="30"/>
  <c r="BG217" i="30"/>
  <c r="BF217" i="30"/>
  <c r="BE217" i="30"/>
  <c r="BD217" i="30"/>
  <c r="BC217" i="30"/>
  <c r="BB217" i="30"/>
  <c r="BA217" i="30"/>
  <c r="AZ217" i="30"/>
  <c r="AY217" i="30"/>
  <c r="AX217" i="30"/>
  <c r="AW217" i="30"/>
  <c r="AV217" i="30"/>
  <c r="AU217" i="30"/>
  <c r="AT217" i="30"/>
  <c r="AS217" i="30"/>
  <c r="AR217" i="30"/>
  <c r="AQ217" i="30"/>
  <c r="AP217" i="30"/>
  <c r="AO217" i="30"/>
  <c r="AN217" i="30"/>
  <c r="AM217" i="30"/>
  <c r="AL217" i="30"/>
  <c r="AK217" i="30"/>
  <c r="AJ217" i="30"/>
  <c r="AI217" i="30"/>
  <c r="AH217" i="30"/>
  <c r="AG217" i="30"/>
  <c r="AF217" i="30"/>
  <c r="AE217" i="30"/>
  <c r="AD217" i="30"/>
  <c r="AC217" i="30"/>
  <c r="AB217" i="30"/>
  <c r="AA217" i="30"/>
  <c r="Z217" i="30"/>
  <c r="Y217" i="30"/>
  <c r="X217" i="30"/>
  <c r="W217" i="30"/>
  <c r="V217" i="30"/>
  <c r="U217" i="30"/>
  <c r="T217" i="30"/>
  <c r="S217" i="30"/>
  <c r="R217" i="30"/>
  <c r="Q217" i="30"/>
  <c r="P217" i="30"/>
  <c r="O217" i="30"/>
  <c r="N217" i="30"/>
  <c r="M217" i="30"/>
  <c r="L217" i="30"/>
  <c r="K217" i="30"/>
  <c r="J217" i="30"/>
  <c r="I217" i="30"/>
  <c r="H217" i="30"/>
  <c r="G217" i="30"/>
  <c r="F217" i="30"/>
  <c r="E217" i="30"/>
  <c r="D217" i="30"/>
  <c r="C217" i="30"/>
  <c r="B217" i="30"/>
  <c r="A217" i="30"/>
  <c r="DH216" i="30"/>
  <c r="DG216" i="30"/>
  <c r="DF216" i="30"/>
  <c r="DE216" i="30"/>
  <c r="DD216" i="30"/>
  <c r="DC216" i="30"/>
  <c r="DB216" i="30"/>
  <c r="DA216" i="30"/>
  <c r="CZ216" i="30"/>
  <c r="CY216" i="30"/>
  <c r="CX216" i="30"/>
  <c r="CW216" i="30"/>
  <c r="CV216" i="30"/>
  <c r="CU216" i="30"/>
  <c r="CT216" i="30"/>
  <c r="CS216" i="30"/>
  <c r="CR216" i="30"/>
  <c r="CQ216" i="30"/>
  <c r="CP216" i="30"/>
  <c r="CO216" i="30"/>
  <c r="CN216" i="30"/>
  <c r="CM216" i="30"/>
  <c r="CL216" i="30"/>
  <c r="CK216" i="30"/>
  <c r="CJ216" i="30"/>
  <c r="CI216" i="30"/>
  <c r="CH216" i="30"/>
  <c r="CG216" i="30"/>
  <c r="CF216" i="30"/>
  <c r="CE216" i="30"/>
  <c r="CD216" i="30"/>
  <c r="CC216" i="30"/>
  <c r="CB216" i="30"/>
  <c r="CA216" i="30"/>
  <c r="BZ216" i="30"/>
  <c r="BY216" i="30"/>
  <c r="BX216" i="30"/>
  <c r="BW216" i="30"/>
  <c r="BV216" i="30"/>
  <c r="BU216" i="30"/>
  <c r="BT216" i="30"/>
  <c r="BS216" i="30"/>
  <c r="BR216" i="30"/>
  <c r="BQ216" i="30"/>
  <c r="BP216" i="30"/>
  <c r="BO216" i="30"/>
  <c r="BN216" i="30"/>
  <c r="BM216" i="30"/>
  <c r="BL216" i="30"/>
  <c r="BK216" i="30"/>
  <c r="BJ216" i="30"/>
  <c r="BI216" i="30"/>
  <c r="BH216" i="30"/>
  <c r="BG216" i="30"/>
  <c r="BF216" i="30"/>
  <c r="BE216" i="30"/>
  <c r="BD216" i="30"/>
  <c r="BC216" i="30"/>
  <c r="BB216" i="30"/>
  <c r="BA216" i="30"/>
  <c r="AZ216" i="30"/>
  <c r="AY216" i="30"/>
  <c r="AX216" i="30"/>
  <c r="AW216" i="30"/>
  <c r="AV216" i="30"/>
  <c r="AU216" i="30"/>
  <c r="AT216" i="30"/>
  <c r="AS216" i="30"/>
  <c r="AR216" i="30"/>
  <c r="AQ216" i="30"/>
  <c r="AP216" i="30"/>
  <c r="AO216" i="30"/>
  <c r="AN216" i="30"/>
  <c r="AM216" i="30"/>
  <c r="AL216" i="30"/>
  <c r="AK216" i="30"/>
  <c r="AJ216" i="30"/>
  <c r="AI216" i="30"/>
  <c r="AH216" i="30"/>
  <c r="AG216" i="30"/>
  <c r="AF216" i="30"/>
  <c r="AE216" i="30"/>
  <c r="AD216" i="30"/>
  <c r="AC216" i="30"/>
  <c r="AB216" i="30"/>
  <c r="AA216" i="30"/>
  <c r="Z216" i="30"/>
  <c r="Y216" i="30"/>
  <c r="X216" i="30"/>
  <c r="W216" i="30"/>
  <c r="V216" i="30"/>
  <c r="U216" i="30"/>
  <c r="T216" i="30"/>
  <c r="S216" i="30"/>
  <c r="R216" i="30"/>
  <c r="Q216" i="30"/>
  <c r="P216" i="30"/>
  <c r="O216" i="30"/>
  <c r="N216" i="30"/>
  <c r="M216" i="30"/>
  <c r="L216" i="30"/>
  <c r="K216" i="30"/>
  <c r="J216" i="30"/>
  <c r="I216" i="30"/>
  <c r="H216" i="30"/>
  <c r="G216" i="30"/>
  <c r="F216" i="30"/>
  <c r="E216" i="30"/>
  <c r="D216" i="30"/>
  <c r="C216" i="30"/>
  <c r="B216" i="30"/>
  <c r="A216" i="30"/>
  <c r="DH215" i="30"/>
  <c r="DG215" i="30"/>
  <c r="DF215" i="30"/>
  <c r="DE215" i="30"/>
  <c r="DD215" i="30"/>
  <c r="DC215" i="30"/>
  <c r="DB215" i="30"/>
  <c r="DA215" i="30"/>
  <c r="CZ215" i="30"/>
  <c r="CY215" i="30"/>
  <c r="CX215" i="30"/>
  <c r="CW215" i="30"/>
  <c r="CV215" i="30"/>
  <c r="CU215" i="30"/>
  <c r="CT215" i="30"/>
  <c r="CS215" i="30"/>
  <c r="CR215" i="30"/>
  <c r="CQ215" i="30"/>
  <c r="CP215" i="30"/>
  <c r="CO215" i="30"/>
  <c r="CN215" i="30"/>
  <c r="CM215" i="30"/>
  <c r="CL215" i="30"/>
  <c r="CK215" i="30"/>
  <c r="CJ215" i="30"/>
  <c r="CI215" i="30"/>
  <c r="CH215" i="30"/>
  <c r="CG215" i="30"/>
  <c r="CF215" i="30"/>
  <c r="CE215" i="30"/>
  <c r="CD215" i="30"/>
  <c r="CC215" i="30"/>
  <c r="CB215" i="30"/>
  <c r="CA215" i="30"/>
  <c r="BZ215" i="30"/>
  <c r="BY215" i="30"/>
  <c r="BX215" i="30"/>
  <c r="BW215" i="30"/>
  <c r="BV215" i="30"/>
  <c r="BU215" i="30"/>
  <c r="BT215" i="30"/>
  <c r="BS215" i="30"/>
  <c r="BR215" i="30"/>
  <c r="BQ215" i="30"/>
  <c r="BP215" i="30"/>
  <c r="BO215" i="30"/>
  <c r="BN215" i="30"/>
  <c r="BM215" i="30"/>
  <c r="BL215" i="30"/>
  <c r="BK215" i="30"/>
  <c r="BJ215" i="30"/>
  <c r="BI215" i="30"/>
  <c r="BH215" i="30"/>
  <c r="BG215" i="30"/>
  <c r="BF215" i="30"/>
  <c r="BE215" i="30"/>
  <c r="BD215" i="30"/>
  <c r="BC215" i="30"/>
  <c r="BB215" i="30"/>
  <c r="BA215" i="30"/>
  <c r="AZ215" i="30"/>
  <c r="AY215" i="30"/>
  <c r="AX215" i="30"/>
  <c r="AW215" i="30"/>
  <c r="AV215" i="30"/>
  <c r="AU215" i="30"/>
  <c r="AT215" i="30"/>
  <c r="AS215" i="30"/>
  <c r="AR215" i="30"/>
  <c r="AQ215" i="30"/>
  <c r="AP215" i="30"/>
  <c r="AO215" i="30"/>
  <c r="AN215" i="30"/>
  <c r="AM215" i="30"/>
  <c r="AL215" i="30"/>
  <c r="AK215" i="30"/>
  <c r="AJ215" i="30"/>
  <c r="AI215" i="30"/>
  <c r="AH215" i="30"/>
  <c r="AG215" i="30"/>
  <c r="AF215" i="30"/>
  <c r="AE215" i="30"/>
  <c r="AD215" i="30"/>
  <c r="AC215" i="30"/>
  <c r="AB215" i="30"/>
  <c r="AA215" i="30"/>
  <c r="Z215" i="30"/>
  <c r="Y215" i="30"/>
  <c r="X215" i="30"/>
  <c r="W215" i="30"/>
  <c r="V215" i="30"/>
  <c r="U215" i="30"/>
  <c r="T215" i="30"/>
  <c r="S215" i="30"/>
  <c r="R215" i="30"/>
  <c r="Q215" i="30"/>
  <c r="P215" i="30"/>
  <c r="O215" i="30"/>
  <c r="N215" i="30"/>
  <c r="M215" i="30"/>
  <c r="L215" i="30"/>
  <c r="K215" i="30"/>
  <c r="J215" i="30"/>
  <c r="I215" i="30"/>
  <c r="H215" i="30"/>
  <c r="G215" i="30"/>
  <c r="F215" i="30"/>
  <c r="E215" i="30"/>
  <c r="D215" i="30"/>
  <c r="C215" i="30"/>
  <c r="B215" i="30"/>
  <c r="A215" i="30"/>
  <c r="DH214" i="30"/>
  <c r="DG214" i="30"/>
  <c r="DF214" i="30"/>
  <c r="DE214" i="30"/>
  <c r="DD214" i="30"/>
  <c r="DC214" i="30"/>
  <c r="DB214" i="30"/>
  <c r="DA214" i="30"/>
  <c r="CZ214" i="30"/>
  <c r="CY214" i="30"/>
  <c r="CX214" i="30"/>
  <c r="CW214" i="30"/>
  <c r="CV214" i="30"/>
  <c r="CU214" i="30"/>
  <c r="CT214" i="30"/>
  <c r="CS214" i="30"/>
  <c r="CR214" i="30"/>
  <c r="CQ214" i="30"/>
  <c r="CP214" i="30"/>
  <c r="CO214" i="30"/>
  <c r="CN214" i="30"/>
  <c r="CM214" i="30"/>
  <c r="CL214" i="30"/>
  <c r="CK214" i="30"/>
  <c r="CJ214" i="30"/>
  <c r="CI214" i="30"/>
  <c r="CH214" i="30"/>
  <c r="CG214" i="30"/>
  <c r="CF214" i="30"/>
  <c r="CE214" i="30"/>
  <c r="CD214" i="30"/>
  <c r="CC214" i="30"/>
  <c r="CB214" i="30"/>
  <c r="CA214" i="30"/>
  <c r="BZ214" i="30"/>
  <c r="BY214" i="30"/>
  <c r="BX214" i="30"/>
  <c r="BW214" i="30"/>
  <c r="BV214" i="30"/>
  <c r="BU214" i="30"/>
  <c r="BT214" i="30"/>
  <c r="BS214" i="30"/>
  <c r="BR214" i="30"/>
  <c r="BQ214" i="30"/>
  <c r="BP214" i="30"/>
  <c r="BO214" i="30"/>
  <c r="BN214" i="30"/>
  <c r="BM214" i="30"/>
  <c r="BL214" i="30"/>
  <c r="BK214" i="30"/>
  <c r="BJ214" i="30"/>
  <c r="BI214" i="30"/>
  <c r="BH214" i="30"/>
  <c r="BG214" i="30"/>
  <c r="BF214" i="30"/>
  <c r="BE214" i="30"/>
  <c r="BD214" i="30"/>
  <c r="BC214" i="30"/>
  <c r="BB214" i="30"/>
  <c r="BA214" i="30"/>
  <c r="AZ214" i="30"/>
  <c r="AY214" i="30"/>
  <c r="AX214" i="30"/>
  <c r="AW214" i="30"/>
  <c r="AV214" i="30"/>
  <c r="AU214" i="30"/>
  <c r="AT214" i="30"/>
  <c r="AS214" i="30"/>
  <c r="AR214" i="30"/>
  <c r="AQ214" i="30"/>
  <c r="AP214" i="30"/>
  <c r="AO214" i="30"/>
  <c r="AN214" i="30"/>
  <c r="AM214" i="30"/>
  <c r="AL214" i="30"/>
  <c r="AK214" i="30"/>
  <c r="AJ214" i="30"/>
  <c r="AI214" i="30"/>
  <c r="AH214" i="30"/>
  <c r="AG214" i="30"/>
  <c r="AF214" i="30"/>
  <c r="AE214" i="30"/>
  <c r="AD214" i="30"/>
  <c r="AC214" i="30"/>
  <c r="AB214" i="30"/>
  <c r="AA214" i="30"/>
  <c r="Z214" i="30"/>
  <c r="Y214" i="30"/>
  <c r="X214" i="30"/>
  <c r="W214" i="30"/>
  <c r="V214" i="30"/>
  <c r="U214" i="30"/>
  <c r="T214" i="30"/>
  <c r="S214" i="30"/>
  <c r="R214" i="30"/>
  <c r="Q214" i="30"/>
  <c r="P214" i="30"/>
  <c r="O214" i="30"/>
  <c r="N214" i="30"/>
  <c r="M214" i="30"/>
  <c r="L214" i="30"/>
  <c r="K214" i="30"/>
  <c r="J214" i="30"/>
  <c r="I214" i="30"/>
  <c r="H214" i="30"/>
  <c r="G214" i="30"/>
  <c r="F214" i="30"/>
  <c r="E214" i="30"/>
  <c r="D214" i="30"/>
  <c r="C214" i="30"/>
  <c r="B214" i="30"/>
  <c r="A214" i="30"/>
  <c r="DH213" i="30"/>
  <c r="DG213" i="30"/>
  <c r="DF213" i="30"/>
  <c r="DE213" i="30"/>
  <c r="DD213" i="30"/>
  <c r="DC213" i="30"/>
  <c r="DB213" i="30"/>
  <c r="DA213" i="30"/>
  <c r="CZ213" i="30"/>
  <c r="CY213" i="30"/>
  <c r="CX213" i="30"/>
  <c r="CW213" i="30"/>
  <c r="CV213" i="30"/>
  <c r="CU213" i="30"/>
  <c r="CT213" i="30"/>
  <c r="CS213" i="30"/>
  <c r="CR213" i="30"/>
  <c r="CQ213" i="30"/>
  <c r="CP213" i="30"/>
  <c r="CO213" i="30"/>
  <c r="CN213" i="30"/>
  <c r="CM213" i="30"/>
  <c r="CL213" i="30"/>
  <c r="CK213" i="30"/>
  <c r="CJ213" i="30"/>
  <c r="CI213" i="30"/>
  <c r="CH213" i="30"/>
  <c r="CG213" i="30"/>
  <c r="CF213" i="30"/>
  <c r="CE213" i="30"/>
  <c r="CD213" i="30"/>
  <c r="CC213" i="30"/>
  <c r="CB213" i="30"/>
  <c r="CA213" i="30"/>
  <c r="BZ213" i="30"/>
  <c r="BY213" i="30"/>
  <c r="BX213" i="30"/>
  <c r="BW213" i="30"/>
  <c r="BV213" i="30"/>
  <c r="BU213" i="30"/>
  <c r="BT213" i="30"/>
  <c r="BS213" i="30"/>
  <c r="BR213" i="30"/>
  <c r="BQ213" i="30"/>
  <c r="BP213" i="30"/>
  <c r="BO213" i="30"/>
  <c r="BN213" i="30"/>
  <c r="BM213" i="30"/>
  <c r="BL213" i="30"/>
  <c r="BK213" i="30"/>
  <c r="BJ213" i="30"/>
  <c r="BI213" i="30"/>
  <c r="BH213" i="30"/>
  <c r="BG213" i="30"/>
  <c r="BF213" i="30"/>
  <c r="BE213" i="30"/>
  <c r="BD213" i="30"/>
  <c r="BC213" i="30"/>
  <c r="BB213" i="30"/>
  <c r="BA213" i="30"/>
  <c r="AZ213" i="30"/>
  <c r="AY213" i="30"/>
  <c r="AX213" i="30"/>
  <c r="AW213" i="30"/>
  <c r="AV213" i="30"/>
  <c r="AU213" i="30"/>
  <c r="AT213" i="30"/>
  <c r="AS213" i="30"/>
  <c r="AR213" i="30"/>
  <c r="AQ213" i="30"/>
  <c r="AP213" i="30"/>
  <c r="AO213" i="30"/>
  <c r="AN213" i="30"/>
  <c r="AM213" i="30"/>
  <c r="AL213" i="30"/>
  <c r="AK213" i="30"/>
  <c r="AJ213" i="30"/>
  <c r="AI213" i="30"/>
  <c r="AH213" i="30"/>
  <c r="AG213" i="30"/>
  <c r="AF213" i="30"/>
  <c r="AE213" i="30"/>
  <c r="AD213" i="30"/>
  <c r="AC213" i="30"/>
  <c r="AB213" i="30"/>
  <c r="AA213" i="30"/>
  <c r="Z213" i="30"/>
  <c r="Y213" i="30"/>
  <c r="X213" i="30"/>
  <c r="W213" i="30"/>
  <c r="V213" i="30"/>
  <c r="U213" i="30"/>
  <c r="T213" i="30"/>
  <c r="S213" i="30"/>
  <c r="R213" i="30"/>
  <c r="Q213" i="30"/>
  <c r="P213" i="30"/>
  <c r="O213" i="30"/>
  <c r="N213" i="30"/>
  <c r="M213" i="30"/>
  <c r="L213" i="30"/>
  <c r="K213" i="30"/>
  <c r="J213" i="30"/>
  <c r="I213" i="30"/>
  <c r="H213" i="30"/>
  <c r="G213" i="30"/>
  <c r="F213" i="30"/>
  <c r="E213" i="30"/>
  <c r="D213" i="30"/>
  <c r="C213" i="30"/>
  <c r="B213" i="30"/>
  <c r="A213" i="30"/>
  <c r="DH212" i="30"/>
  <c r="DG212" i="30"/>
  <c r="DF212" i="30"/>
  <c r="DE212" i="30"/>
  <c r="DD212" i="30"/>
  <c r="DC212" i="30"/>
  <c r="DB212" i="30"/>
  <c r="DA212" i="30"/>
  <c r="CZ212" i="30"/>
  <c r="CY212" i="30"/>
  <c r="CX212" i="30"/>
  <c r="CW212" i="30"/>
  <c r="CV212" i="30"/>
  <c r="CU212" i="30"/>
  <c r="CT212" i="30"/>
  <c r="CS212" i="30"/>
  <c r="CR212" i="30"/>
  <c r="CQ212" i="30"/>
  <c r="CP212" i="30"/>
  <c r="CO212" i="30"/>
  <c r="CN212" i="30"/>
  <c r="CM212" i="30"/>
  <c r="CL212" i="30"/>
  <c r="CK212" i="30"/>
  <c r="CJ212" i="30"/>
  <c r="CI212" i="30"/>
  <c r="CH212" i="30"/>
  <c r="CG212" i="30"/>
  <c r="CF212" i="30"/>
  <c r="CE212" i="30"/>
  <c r="CD212" i="30"/>
  <c r="CC212" i="30"/>
  <c r="CB212" i="30"/>
  <c r="CA212" i="30"/>
  <c r="BZ212" i="30"/>
  <c r="BY212" i="30"/>
  <c r="BX212" i="30"/>
  <c r="BW212" i="30"/>
  <c r="BV212" i="30"/>
  <c r="BU212" i="30"/>
  <c r="BT212" i="30"/>
  <c r="BS212" i="30"/>
  <c r="BR212" i="30"/>
  <c r="BQ212" i="30"/>
  <c r="BP212" i="30"/>
  <c r="BO212" i="30"/>
  <c r="BN212" i="30"/>
  <c r="BM212" i="30"/>
  <c r="BL212" i="30"/>
  <c r="BK212" i="30"/>
  <c r="BJ212" i="30"/>
  <c r="BI212" i="30"/>
  <c r="BH212" i="30"/>
  <c r="BG212" i="30"/>
  <c r="BF212" i="30"/>
  <c r="BE212" i="30"/>
  <c r="BD212" i="30"/>
  <c r="BC212" i="30"/>
  <c r="BB212" i="30"/>
  <c r="BA212" i="30"/>
  <c r="AZ212" i="30"/>
  <c r="AY212" i="30"/>
  <c r="AX212" i="30"/>
  <c r="AW212" i="30"/>
  <c r="AV212" i="30"/>
  <c r="AU212" i="30"/>
  <c r="AT212" i="30"/>
  <c r="AS212" i="30"/>
  <c r="AR212" i="30"/>
  <c r="AQ212" i="30"/>
  <c r="AP212" i="30"/>
  <c r="AO212" i="30"/>
  <c r="AN212" i="30"/>
  <c r="AM212" i="30"/>
  <c r="AL212" i="30"/>
  <c r="AK212" i="30"/>
  <c r="AJ212" i="30"/>
  <c r="AI212" i="30"/>
  <c r="AH212" i="30"/>
  <c r="AG212" i="30"/>
  <c r="AF212" i="30"/>
  <c r="AE212" i="30"/>
  <c r="AD212" i="30"/>
  <c r="AC212" i="30"/>
  <c r="AB212" i="30"/>
  <c r="AA212" i="30"/>
  <c r="Z212" i="30"/>
  <c r="Y212" i="30"/>
  <c r="X212" i="30"/>
  <c r="W212" i="30"/>
  <c r="V212" i="30"/>
  <c r="U212" i="30"/>
  <c r="T212" i="30"/>
  <c r="S212" i="30"/>
  <c r="R212" i="30"/>
  <c r="Q212" i="30"/>
  <c r="P212" i="30"/>
  <c r="O212" i="30"/>
  <c r="N212" i="30"/>
  <c r="M212" i="30"/>
  <c r="L212" i="30"/>
  <c r="K212" i="30"/>
  <c r="J212" i="30"/>
  <c r="I212" i="30"/>
  <c r="H212" i="30"/>
  <c r="G212" i="30"/>
  <c r="F212" i="30"/>
  <c r="E212" i="30"/>
  <c r="D212" i="30"/>
  <c r="C212" i="30"/>
  <c r="B212" i="30"/>
  <c r="A212" i="30"/>
  <c r="DH211" i="30"/>
  <c r="DG211" i="30"/>
  <c r="DF211" i="30"/>
  <c r="DE211" i="30"/>
  <c r="DD211" i="30"/>
  <c r="DC211" i="30"/>
  <c r="DB211" i="30"/>
  <c r="DA211" i="30"/>
  <c r="CZ211" i="30"/>
  <c r="CY211" i="30"/>
  <c r="CX211" i="30"/>
  <c r="CW211" i="30"/>
  <c r="CV211" i="30"/>
  <c r="CU211" i="30"/>
  <c r="CT211" i="30"/>
  <c r="CS211" i="30"/>
  <c r="CR211" i="30"/>
  <c r="CQ211" i="30"/>
  <c r="CP211" i="30"/>
  <c r="CO211" i="30"/>
  <c r="CN211" i="30"/>
  <c r="CM211" i="30"/>
  <c r="CL211" i="30"/>
  <c r="CK211" i="30"/>
  <c r="CJ211" i="30"/>
  <c r="CI211" i="30"/>
  <c r="CH211" i="30"/>
  <c r="CG211" i="30"/>
  <c r="CF211" i="30"/>
  <c r="CE211" i="30"/>
  <c r="CD211" i="30"/>
  <c r="CC211" i="30"/>
  <c r="CB211" i="30"/>
  <c r="CA211" i="30"/>
  <c r="BZ211" i="30"/>
  <c r="BY211" i="30"/>
  <c r="BX211" i="30"/>
  <c r="BW211" i="30"/>
  <c r="BV211" i="30"/>
  <c r="BU211" i="30"/>
  <c r="BT211" i="30"/>
  <c r="BS211" i="30"/>
  <c r="BR211" i="30"/>
  <c r="BQ211" i="30"/>
  <c r="BP211" i="30"/>
  <c r="BO211" i="30"/>
  <c r="BN211" i="30"/>
  <c r="BM211" i="30"/>
  <c r="BL211" i="30"/>
  <c r="BK211" i="30"/>
  <c r="BJ211" i="30"/>
  <c r="BI211" i="30"/>
  <c r="BH211" i="30"/>
  <c r="BG211" i="30"/>
  <c r="BF211" i="30"/>
  <c r="BE211" i="30"/>
  <c r="BD211" i="30"/>
  <c r="BC211" i="30"/>
  <c r="BB211" i="30"/>
  <c r="BA211" i="30"/>
  <c r="AZ211" i="30"/>
  <c r="AY211" i="30"/>
  <c r="AX211" i="30"/>
  <c r="AW211" i="30"/>
  <c r="AV211" i="30"/>
  <c r="AU211" i="30"/>
  <c r="AT211" i="30"/>
  <c r="AS211" i="30"/>
  <c r="AR211" i="30"/>
  <c r="AQ211" i="30"/>
  <c r="AP211" i="30"/>
  <c r="AO211" i="30"/>
  <c r="AN211" i="30"/>
  <c r="AM211" i="30"/>
  <c r="AL211" i="30"/>
  <c r="AK211" i="30"/>
  <c r="AJ211" i="30"/>
  <c r="AI211" i="30"/>
  <c r="AH211" i="30"/>
  <c r="AG211" i="30"/>
  <c r="AF211" i="30"/>
  <c r="AE211" i="30"/>
  <c r="AD211" i="30"/>
  <c r="AC211" i="30"/>
  <c r="AB211" i="30"/>
  <c r="AA211" i="30"/>
  <c r="Z211" i="30"/>
  <c r="Y211" i="30"/>
  <c r="X211" i="30"/>
  <c r="W211" i="30"/>
  <c r="V211" i="30"/>
  <c r="U211" i="30"/>
  <c r="T211" i="30"/>
  <c r="S211" i="30"/>
  <c r="R211" i="30"/>
  <c r="Q211" i="30"/>
  <c r="P211" i="30"/>
  <c r="O211" i="30"/>
  <c r="N211" i="30"/>
  <c r="M211" i="30"/>
  <c r="L211" i="30"/>
  <c r="K211" i="30"/>
  <c r="J211" i="30"/>
  <c r="I211" i="30"/>
  <c r="H211" i="30"/>
  <c r="G211" i="30"/>
  <c r="F211" i="30"/>
  <c r="E211" i="30"/>
  <c r="D211" i="30"/>
  <c r="C211" i="30"/>
  <c r="B211" i="30"/>
  <c r="A211" i="30"/>
  <c r="DH210" i="30"/>
  <c r="DG210" i="30"/>
  <c r="DF210" i="30"/>
  <c r="DE210" i="30"/>
  <c r="DD210" i="30"/>
  <c r="DC210" i="30"/>
  <c r="DB210" i="30"/>
  <c r="DA210" i="30"/>
  <c r="CZ210" i="30"/>
  <c r="CY210" i="30"/>
  <c r="CX210" i="30"/>
  <c r="CW210" i="30"/>
  <c r="CV210" i="30"/>
  <c r="CU210" i="30"/>
  <c r="CT210" i="30"/>
  <c r="CS210" i="30"/>
  <c r="CR210" i="30"/>
  <c r="CQ210" i="30"/>
  <c r="CP210" i="30"/>
  <c r="CO210" i="30"/>
  <c r="CN210" i="30"/>
  <c r="CM210" i="30"/>
  <c r="CL210" i="30"/>
  <c r="CK210" i="30"/>
  <c r="CJ210" i="30"/>
  <c r="CI210" i="30"/>
  <c r="CH210" i="30"/>
  <c r="CG210" i="30"/>
  <c r="CF210" i="30"/>
  <c r="CE210" i="30"/>
  <c r="CD210" i="30"/>
  <c r="CC210" i="30"/>
  <c r="CB210" i="30"/>
  <c r="CA210" i="30"/>
  <c r="BZ210" i="30"/>
  <c r="BY210" i="30"/>
  <c r="BX210" i="30"/>
  <c r="BW210" i="30"/>
  <c r="BV210" i="30"/>
  <c r="BU210" i="30"/>
  <c r="BT210" i="30"/>
  <c r="BS210" i="30"/>
  <c r="BR210" i="30"/>
  <c r="BQ210" i="30"/>
  <c r="BP210" i="30"/>
  <c r="BO210" i="30"/>
  <c r="BN210" i="30"/>
  <c r="BM210" i="30"/>
  <c r="BL210" i="30"/>
  <c r="BK210" i="30"/>
  <c r="BJ210" i="30"/>
  <c r="BI210" i="30"/>
  <c r="BH210" i="30"/>
  <c r="BG210" i="30"/>
  <c r="BF210" i="30"/>
  <c r="BE210" i="30"/>
  <c r="BD210" i="30"/>
  <c r="BC210" i="30"/>
  <c r="BB210" i="30"/>
  <c r="BA210" i="30"/>
  <c r="AZ210" i="30"/>
  <c r="AY210" i="30"/>
  <c r="AX210" i="30"/>
  <c r="AW210" i="30"/>
  <c r="AV210" i="30"/>
  <c r="AU210" i="30"/>
  <c r="AT210" i="30"/>
  <c r="AS210" i="30"/>
  <c r="AR210" i="30"/>
  <c r="AQ210" i="30"/>
  <c r="AP210" i="30"/>
  <c r="AO210" i="30"/>
  <c r="AN210" i="30"/>
  <c r="AM210" i="30"/>
  <c r="AL210" i="30"/>
  <c r="AK210" i="30"/>
  <c r="AJ210" i="30"/>
  <c r="AI210" i="30"/>
  <c r="AH210" i="30"/>
  <c r="AG210" i="30"/>
  <c r="AF210" i="30"/>
  <c r="AE210" i="30"/>
  <c r="AD210" i="30"/>
  <c r="AC210" i="30"/>
  <c r="AB210" i="30"/>
  <c r="AA210" i="30"/>
  <c r="Z210" i="30"/>
  <c r="Y210" i="30"/>
  <c r="X210" i="30"/>
  <c r="W210" i="30"/>
  <c r="V210" i="30"/>
  <c r="U210" i="30"/>
  <c r="T210" i="30"/>
  <c r="S210" i="30"/>
  <c r="R210" i="30"/>
  <c r="Q210" i="30"/>
  <c r="P210" i="30"/>
  <c r="O210" i="30"/>
  <c r="N210" i="30"/>
  <c r="M210" i="30"/>
  <c r="L210" i="30"/>
  <c r="K210" i="30"/>
  <c r="J210" i="30"/>
  <c r="I210" i="30"/>
  <c r="H210" i="30"/>
  <c r="G210" i="30"/>
  <c r="F210" i="30"/>
  <c r="E210" i="30"/>
  <c r="D210" i="30"/>
  <c r="C210" i="30"/>
  <c r="B210" i="30"/>
  <c r="A210" i="30"/>
  <c r="DH209" i="30"/>
  <c r="DG209" i="30"/>
  <c r="DF209" i="30"/>
  <c r="DE209" i="30"/>
  <c r="DD209" i="30"/>
  <c r="DC209" i="30"/>
  <c r="DB209" i="30"/>
  <c r="DA209" i="30"/>
  <c r="CZ209" i="30"/>
  <c r="CY209" i="30"/>
  <c r="CX209" i="30"/>
  <c r="CW209" i="30"/>
  <c r="CV209" i="30"/>
  <c r="CU209" i="30"/>
  <c r="CT209" i="30"/>
  <c r="CS209" i="30"/>
  <c r="CR209" i="30"/>
  <c r="CQ209" i="30"/>
  <c r="CP209" i="30"/>
  <c r="CO209" i="30"/>
  <c r="CN209" i="30"/>
  <c r="CM209" i="30"/>
  <c r="CL209" i="30"/>
  <c r="CK209" i="30"/>
  <c r="CJ209" i="30"/>
  <c r="CI209" i="30"/>
  <c r="CH209" i="30"/>
  <c r="CG209" i="30"/>
  <c r="CF209" i="30"/>
  <c r="CE209" i="30"/>
  <c r="CD209" i="30"/>
  <c r="CC209" i="30"/>
  <c r="CB209" i="30"/>
  <c r="CA209" i="30"/>
  <c r="BZ209" i="30"/>
  <c r="BY209" i="30"/>
  <c r="BX209" i="30"/>
  <c r="BW209" i="30"/>
  <c r="BV209" i="30"/>
  <c r="BU209" i="30"/>
  <c r="BT209" i="30"/>
  <c r="BS209" i="30"/>
  <c r="BR209" i="30"/>
  <c r="BQ209" i="30"/>
  <c r="BP209" i="30"/>
  <c r="BO209" i="30"/>
  <c r="BN209" i="30"/>
  <c r="BM209" i="30"/>
  <c r="BL209" i="30"/>
  <c r="BK209" i="30"/>
  <c r="BJ209" i="30"/>
  <c r="BI209" i="30"/>
  <c r="BH209" i="30"/>
  <c r="BG209" i="30"/>
  <c r="BF209" i="30"/>
  <c r="BE209" i="30"/>
  <c r="BD209" i="30"/>
  <c r="BC209" i="30"/>
  <c r="BB209" i="30"/>
  <c r="BA209" i="30"/>
  <c r="AZ209" i="30"/>
  <c r="AY209" i="30"/>
  <c r="AX209" i="30"/>
  <c r="AW209" i="30"/>
  <c r="AV209" i="30"/>
  <c r="AU209" i="30"/>
  <c r="AT209" i="30"/>
  <c r="AS209" i="30"/>
  <c r="AR209" i="30"/>
  <c r="AQ209" i="30"/>
  <c r="AP209" i="30"/>
  <c r="AO209" i="30"/>
  <c r="AN209" i="30"/>
  <c r="AM209" i="30"/>
  <c r="AL209" i="30"/>
  <c r="AK209" i="30"/>
  <c r="AJ209" i="30"/>
  <c r="AI209" i="30"/>
  <c r="AH209" i="30"/>
  <c r="AG209" i="30"/>
  <c r="AF209" i="30"/>
  <c r="AE209" i="30"/>
  <c r="AD209" i="30"/>
  <c r="AC209" i="30"/>
  <c r="AB209" i="30"/>
  <c r="AA209" i="30"/>
  <c r="Z209" i="30"/>
  <c r="Y209" i="30"/>
  <c r="X209" i="30"/>
  <c r="W209" i="30"/>
  <c r="V209" i="30"/>
  <c r="U209" i="30"/>
  <c r="T209" i="30"/>
  <c r="S209" i="30"/>
  <c r="R209" i="30"/>
  <c r="Q209" i="30"/>
  <c r="P209" i="30"/>
  <c r="O209" i="30"/>
  <c r="N209" i="30"/>
  <c r="M209" i="30"/>
  <c r="L209" i="30"/>
  <c r="K209" i="30"/>
  <c r="J209" i="30"/>
  <c r="I209" i="30"/>
  <c r="H209" i="30"/>
  <c r="G209" i="30"/>
  <c r="F209" i="30"/>
  <c r="E209" i="30"/>
  <c r="D209" i="30"/>
  <c r="C209" i="30"/>
  <c r="B209" i="30"/>
  <c r="A209" i="30"/>
  <c r="DH208" i="30"/>
  <c r="DG208" i="30"/>
  <c r="DF208" i="30"/>
  <c r="DE208" i="30"/>
  <c r="DD208" i="30"/>
  <c r="DC208" i="30"/>
  <c r="DB208" i="30"/>
  <c r="DA208" i="30"/>
  <c r="CZ208" i="30"/>
  <c r="CY208" i="30"/>
  <c r="CX208" i="30"/>
  <c r="CW208" i="30"/>
  <c r="CV208" i="30"/>
  <c r="CU208" i="30"/>
  <c r="CT208" i="30"/>
  <c r="CS208" i="30"/>
  <c r="CR208" i="30"/>
  <c r="CQ208" i="30"/>
  <c r="CP208" i="30"/>
  <c r="CO208" i="30"/>
  <c r="CN208" i="30"/>
  <c r="CM208" i="30"/>
  <c r="CL208" i="30"/>
  <c r="CK208" i="30"/>
  <c r="CJ208" i="30"/>
  <c r="CI208" i="30"/>
  <c r="CH208" i="30"/>
  <c r="CG208" i="30"/>
  <c r="CF208" i="30"/>
  <c r="CE208" i="30"/>
  <c r="CD208" i="30"/>
  <c r="CC208" i="30"/>
  <c r="CB208" i="30"/>
  <c r="CA208" i="30"/>
  <c r="BZ208" i="30"/>
  <c r="BY208" i="30"/>
  <c r="BX208" i="30"/>
  <c r="BW208" i="30"/>
  <c r="BV208" i="30"/>
  <c r="BU208" i="30"/>
  <c r="BT208" i="30"/>
  <c r="BS208" i="30"/>
  <c r="BR208" i="30"/>
  <c r="BQ208" i="30"/>
  <c r="BP208" i="30"/>
  <c r="BO208" i="30"/>
  <c r="BN208" i="30"/>
  <c r="BM208" i="30"/>
  <c r="BL208" i="30"/>
  <c r="BK208" i="30"/>
  <c r="BJ208" i="30"/>
  <c r="BI208" i="30"/>
  <c r="BH208" i="30"/>
  <c r="BG208" i="30"/>
  <c r="BF208" i="30"/>
  <c r="BE208" i="30"/>
  <c r="BD208" i="30"/>
  <c r="BC208" i="30"/>
  <c r="BB208" i="30"/>
  <c r="BA208" i="30"/>
  <c r="AZ208" i="30"/>
  <c r="AY208" i="30"/>
  <c r="AX208" i="30"/>
  <c r="AW208" i="30"/>
  <c r="AV208" i="30"/>
  <c r="AU208" i="30"/>
  <c r="AT208" i="30"/>
  <c r="AS208" i="30"/>
  <c r="AR208" i="30"/>
  <c r="AQ208" i="30"/>
  <c r="AP208" i="30"/>
  <c r="AO208" i="30"/>
  <c r="AN208" i="30"/>
  <c r="AM208" i="30"/>
  <c r="AL208" i="30"/>
  <c r="AK208" i="30"/>
  <c r="AJ208" i="30"/>
  <c r="AI208" i="30"/>
  <c r="AH208" i="30"/>
  <c r="AG208" i="30"/>
  <c r="AF208" i="30"/>
  <c r="AE208" i="30"/>
  <c r="AD208" i="30"/>
  <c r="AC208" i="30"/>
  <c r="AB208" i="30"/>
  <c r="AA208" i="30"/>
  <c r="Z208" i="30"/>
  <c r="Y208" i="30"/>
  <c r="X208" i="30"/>
  <c r="W208" i="30"/>
  <c r="V208" i="30"/>
  <c r="U208" i="30"/>
  <c r="T208" i="30"/>
  <c r="S208" i="30"/>
  <c r="R208" i="30"/>
  <c r="Q208" i="30"/>
  <c r="P208" i="30"/>
  <c r="O208" i="30"/>
  <c r="N208" i="30"/>
  <c r="M208" i="30"/>
  <c r="L208" i="30"/>
  <c r="K208" i="30"/>
  <c r="J208" i="30"/>
  <c r="I208" i="30"/>
  <c r="H208" i="30"/>
  <c r="G208" i="30"/>
  <c r="F208" i="30"/>
  <c r="E208" i="30"/>
  <c r="D208" i="30"/>
  <c r="C208" i="30"/>
  <c r="B208" i="30"/>
  <c r="A208" i="30"/>
  <c r="DH207" i="30"/>
  <c r="DG207" i="30"/>
  <c r="DF207" i="30"/>
  <c r="DE207" i="30"/>
  <c r="DD207" i="30"/>
  <c r="DC207" i="30"/>
  <c r="DB207" i="30"/>
  <c r="DA207" i="30"/>
  <c r="CZ207" i="30"/>
  <c r="CY207" i="30"/>
  <c r="CX207" i="30"/>
  <c r="CW207" i="30"/>
  <c r="CV207" i="30"/>
  <c r="CU207" i="30"/>
  <c r="CT207" i="30"/>
  <c r="CS207" i="30"/>
  <c r="CR207" i="30"/>
  <c r="CQ207" i="30"/>
  <c r="CP207" i="30"/>
  <c r="CO207" i="30"/>
  <c r="CN207" i="30"/>
  <c r="CM207" i="30"/>
  <c r="CL207" i="30"/>
  <c r="CK207" i="30"/>
  <c r="CJ207" i="30"/>
  <c r="CI207" i="30"/>
  <c r="CH207" i="30"/>
  <c r="CG207" i="30"/>
  <c r="CF207" i="30"/>
  <c r="CE207" i="30"/>
  <c r="CD207" i="30"/>
  <c r="CC207" i="30"/>
  <c r="CB207" i="30"/>
  <c r="CA207" i="30"/>
  <c r="BZ207" i="30"/>
  <c r="BY207" i="30"/>
  <c r="BX207" i="30"/>
  <c r="BW207" i="30"/>
  <c r="BV207" i="30"/>
  <c r="BU207" i="30"/>
  <c r="BT207" i="30"/>
  <c r="BS207" i="30"/>
  <c r="BR207" i="30"/>
  <c r="BQ207" i="30"/>
  <c r="BP207" i="30"/>
  <c r="BO207" i="30"/>
  <c r="BN207" i="30"/>
  <c r="BM207" i="30"/>
  <c r="BL207" i="30"/>
  <c r="BK207" i="30"/>
  <c r="BJ207" i="30"/>
  <c r="BI207" i="30"/>
  <c r="BH207" i="30"/>
  <c r="BG207" i="30"/>
  <c r="BF207" i="30"/>
  <c r="BE207" i="30"/>
  <c r="BD207" i="30"/>
  <c r="BC207" i="30"/>
  <c r="BB207" i="30"/>
  <c r="BA207" i="30"/>
  <c r="AZ207" i="30"/>
  <c r="AY207" i="30"/>
  <c r="AX207" i="30"/>
  <c r="AW207" i="30"/>
  <c r="AV207" i="30"/>
  <c r="AU207" i="30"/>
  <c r="AT207" i="30"/>
  <c r="AS207" i="30"/>
  <c r="AR207" i="30"/>
  <c r="AQ207" i="30"/>
  <c r="AP207" i="30"/>
  <c r="AO207" i="30"/>
  <c r="AN207" i="30"/>
  <c r="AM207" i="30"/>
  <c r="AL207" i="30"/>
  <c r="AK207" i="30"/>
  <c r="AJ207" i="30"/>
  <c r="AI207" i="30"/>
  <c r="AH207" i="30"/>
  <c r="AG207" i="30"/>
  <c r="AF207" i="30"/>
  <c r="AE207" i="30"/>
  <c r="AD207" i="30"/>
  <c r="AC207" i="30"/>
  <c r="AB207" i="30"/>
  <c r="AA207" i="30"/>
  <c r="Z207" i="30"/>
  <c r="Y207" i="30"/>
  <c r="X207" i="30"/>
  <c r="W207" i="30"/>
  <c r="V207" i="30"/>
  <c r="U207" i="30"/>
  <c r="T207" i="30"/>
  <c r="S207" i="30"/>
  <c r="R207" i="30"/>
  <c r="Q207" i="30"/>
  <c r="P207" i="30"/>
  <c r="O207" i="30"/>
  <c r="N207" i="30"/>
  <c r="M207" i="30"/>
  <c r="L207" i="30"/>
  <c r="K207" i="30"/>
  <c r="J207" i="30"/>
  <c r="I207" i="30"/>
  <c r="H207" i="30"/>
  <c r="G207" i="30"/>
  <c r="F207" i="30"/>
  <c r="E207" i="30"/>
  <c r="D207" i="30"/>
  <c r="C207" i="30"/>
  <c r="B207" i="30"/>
  <c r="A207" i="30"/>
  <c r="DH206" i="30"/>
  <c r="DG206" i="30"/>
  <c r="DF206" i="30"/>
  <c r="DE206" i="30"/>
  <c r="DD206" i="30"/>
  <c r="DC206" i="30"/>
  <c r="DB206" i="30"/>
  <c r="DA206" i="30"/>
  <c r="CZ206" i="30"/>
  <c r="CY206" i="30"/>
  <c r="CX206" i="30"/>
  <c r="CW206" i="30"/>
  <c r="CV206" i="30"/>
  <c r="CU206" i="30"/>
  <c r="CT206" i="30"/>
  <c r="CS206" i="30"/>
  <c r="CR206" i="30"/>
  <c r="CQ206" i="30"/>
  <c r="CP206" i="30"/>
  <c r="CO206" i="30"/>
  <c r="CN206" i="30"/>
  <c r="CM206" i="30"/>
  <c r="CL206" i="30"/>
  <c r="CK206" i="30"/>
  <c r="CJ206" i="30"/>
  <c r="CI206" i="30"/>
  <c r="CH206" i="30"/>
  <c r="CG206" i="30"/>
  <c r="CF206" i="30"/>
  <c r="CE206" i="30"/>
  <c r="CD206" i="30"/>
  <c r="CC206" i="30"/>
  <c r="CB206" i="30"/>
  <c r="CA206" i="30"/>
  <c r="BZ206" i="30"/>
  <c r="BY206" i="30"/>
  <c r="BX206" i="30"/>
  <c r="BW206" i="30"/>
  <c r="BV206" i="30"/>
  <c r="BU206" i="30"/>
  <c r="BT206" i="30"/>
  <c r="BS206" i="30"/>
  <c r="BR206" i="30"/>
  <c r="BQ206" i="30"/>
  <c r="BP206" i="30"/>
  <c r="BO206" i="30"/>
  <c r="BN206" i="30"/>
  <c r="BM206" i="30"/>
  <c r="BL206" i="30"/>
  <c r="BK206" i="30"/>
  <c r="BJ206" i="30"/>
  <c r="BI206" i="30"/>
  <c r="BH206" i="30"/>
  <c r="BG206" i="30"/>
  <c r="BF206" i="30"/>
  <c r="BE206" i="30"/>
  <c r="BD206" i="30"/>
  <c r="BC206" i="30"/>
  <c r="BB206" i="30"/>
  <c r="BA206" i="30"/>
  <c r="AZ206" i="30"/>
  <c r="AY206" i="30"/>
  <c r="AX206" i="30"/>
  <c r="AW206" i="30"/>
  <c r="AV206" i="30"/>
  <c r="AU206" i="30"/>
  <c r="AT206" i="30"/>
  <c r="AS206" i="30"/>
  <c r="AR206" i="30"/>
  <c r="AQ206" i="30"/>
  <c r="AP206" i="30"/>
  <c r="AO206" i="30"/>
  <c r="AN206" i="30"/>
  <c r="AM206" i="30"/>
  <c r="AL206" i="30"/>
  <c r="AK206" i="30"/>
  <c r="AJ206" i="30"/>
  <c r="AI206" i="30"/>
  <c r="AH206" i="30"/>
  <c r="AG206" i="30"/>
  <c r="AF206" i="30"/>
  <c r="AE206" i="30"/>
  <c r="AD206" i="30"/>
  <c r="AC206" i="30"/>
  <c r="AB206" i="30"/>
  <c r="AA206" i="30"/>
  <c r="Z206" i="30"/>
  <c r="Y206" i="30"/>
  <c r="X206" i="30"/>
  <c r="W206" i="30"/>
  <c r="V206" i="30"/>
  <c r="U206" i="30"/>
  <c r="T206" i="30"/>
  <c r="S206" i="30"/>
  <c r="R206" i="30"/>
  <c r="Q206" i="30"/>
  <c r="P206" i="30"/>
  <c r="O206" i="30"/>
  <c r="N206" i="30"/>
  <c r="M206" i="30"/>
  <c r="L206" i="30"/>
  <c r="K206" i="30"/>
  <c r="J206" i="30"/>
  <c r="I206" i="30"/>
  <c r="H206" i="30"/>
  <c r="G206" i="30"/>
  <c r="F206" i="30"/>
  <c r="E206" i="30"/>
  <c r="D206" i="30"/>
  <c r="C206" i="30"/>
  <c r="B206" i="30"/>
  <c r="A206" i="30"/>
  <c r="DH205" i="30"/>
  <c r="DG205" i="30"/>
  <c r="DF205" i="30"/>
  <c r="DE205" i="30"/>
  <c r="DD205" i="30"/>
  <c r="DC205" i="30"/>
  <c r="DB205" i="30"/>
  <c r="DA205" i="30"/>
  <c r="CZ205" i="30"/>
  <c r="CY205" i="30"/>
  <c r="CX205" i="30"/>
  <c r="CW205" i="30"/>
  <c r="CV205" i="30"/>
  <c r="CU205" i="30"/>
  <c r="CT205" i="30"/>
  <c r="CS205" i="30"/>
  <c r="CR205" i="30"/>
  <c r="CQ205" i="30"/>
  <c r="CP205" i="30"/>
  <c r="CO205" i="30"/>
  <c r="CN205" i="30"/>
  <c r="CM205" i="30"/>
  <c r="CL205" i="30"/>
  <c r="CK205" i="30"/>
  <c r="CJ205" i="30"/>
  <c r="CI205" i="30"/>
  <c r="CH205" i="30"/>
  <c r="CG205" i="30"/>
  <c r="CF205" i="30"/>
  <c r="CE205" i="30"/>
  <c r="CD205" i="30"/>
  <c r="CC205" i="30"/>
  <c r="CB205" i="30"/>
  <c r="CA205" i="30"/>
  <c r="BZ205" i="30"/>
  <c r="BY205" i="30"/>
  <c r="BX205" i="30"/>
  <c r="BW205" i="30"/>
  <c r="BV205" i="30"/>
  <c r="BU205" i="30"/>
  <c r="BT205" i="30"/>
  <c r="BS205" i="30"/>
  <c r="BR205" i="30"/>
  <c r="BQ205" i="30"/>
  <c r="BP205" i="30"/>
  <c r="BO205" i="30"/>
  <c r="BN205" i="30"/>
  <c r="BM205" i="30"/>
  <c r="BL205" i="30"/>
  <c r="BK205" i="30"/>
  <c r="BJ205" i="30"/>
  <c r="BI205" i="30"/>
  <c r="BH205" i="30"/>
  <c r="BG205" i="30"/>
  <c r="BF205" i="30"/>
  <c r="BE205" i="30"/>
  <c r="BD205" i="30"/>
  <c r="BC205" i="30"/>
  <c r="BB205" i="30"/>
  <c r="BA205" i="30"/>
  <c r="AZ205" i="30"/>
  <c r="AY205" i="30"/>
  <c r="AX205" i="30"/>
  <c r="AW205" i="30"/>
  <c r="AV205" i="30"/>
  <c r="AU205" i="30"/>
  <c r="AT205" i="30"/>
  <c r="AS205" i="30"/>
  <c r="AR205" i="30"/>
  <c r="AQ205" i="30"/>
  <c r="AP205" i="30"/>
  <c r="AO205" i="30"/>
  <c r="AN205" i="30"/>
  <c r="AM205" i="30"/>
  <c r="AL205" i="30"/>
  <c r="AK205" i="30"/>
  <c r="AJ205" i="30"/>
  <c r="AI205" i="30"/>
  <c r="AH205" i="30"/>
  <c r="AG205" i="30"/>
  <c r="AF205" i="30"/>
  <c r="AE205" i="30"/>
  <c r="AD205" i="30"/>
  <c r="AC205" i="30"/>
  <c r="AB205" i="30"/>
  <c r="AA205" i="30"/>
  <c r="Z205" i="30"/>
  <c r="Y205" i="30"/>
  <c r="X205" i="30"/>
  <c r="W205" i="30"/>
  <c r="V205" i="30"/>
  <c r="U205" i="30"/>
  <c r="T205" i="30"/>
  <c r="S205" i="30"/>
  <c r="R205" i="30"/>
  <c r="Q205" i="30"/>
  <c r="P205" i="30"/>
  <c r="O205" i="30"/>
  <c r="N205" i="30"/>
  <c r="M205" i="30"/>
  <c r="L205" i="30"/>
  <c r="K205" i="30"/>
  <c r="J205" i="30"/>
  <c r="I205" i="30"/>
  <c r="H205" i="30"/>
  <c r="G205" i="30"/>
  <c r="F205" i="30"/>
  <c r="E205" i="30"/>
  <c r="D205" i="30"/>
  <c r="C205" i="30"/>
  <c r="B205" i="30"/>
  <c r="A205" i="30"/>
  <c r="DH204" i="30"/>
  <c r="DG204" i="30"/>
  <c r="DF204" i="30"/>
  <c r="DE204" i="30"/>
  <c r="DD204" i="30"/>
  <c r="DC204" i="30"/>
  <c r="DB204" i="30"/>
  <c r="DA204" i="30"/>
  <c r="CZ204" i="30"/>
  <c r="CY204" i="30"/>
  <c r="CX204" i="30"/>
  <c r="CW204" i="30"/>
  <c r="CV204" i="30"/>
  <c r="CU204" i="30"/>
  <c r="CT204" i="30"/>
  <c r="CS204" i="30"/>
  <c r="CR204" i="30"/>
  <c r="CQ204" i="30"/>
  <c r="CP204" i="30"/>
  <c r="CO204" i="30"/>
  <c r="CN204" i="30"/>
  <c r="CM204" i="30"/>
  <c r="CL204" i="30"/>
  <c r="CK204" i="30"/>
  <c r="CJ204" i="30"/>
  <c r="CI204" i="30"/>
  <c r="CH204" i="30"/>
  <c r="CG204" i="30"/>
  <c r="CF204" i="30"/>
  <c r="CE204" i="30"/>
  <c r="CD204" i="30"/>
  <c r="CC204" i="30"/>
  <c r="CB204" i="30"/>
  <c r="CA204" i="30"/>
  <c r="BZ204" i="30"/>
  <c r="BY204" i="30"/>
  <c r="BX204" i="30"/>
  <c r="BW204" i="30"/>
  <c r="BV204" i="30"/>
  <c r="BU204" i="30"/>
  <c r="BT204" i="30"/>
  <c r="BS204" i="30"/>
  <c r="BR204" i="30"/>
  <c r="BQ204" i="30"/>
  <c r="BP204" i="30"/>
  <c r="BO204" i="30"/>
  <c r="BN204" i="30"/>
  <c r="BM204" i="30"/>
  <c r="BL204" i="30"/>
  <c r="BK204" i="30"/>
  <c r="BJ204" i="30"/>
  <c r="BI204" i="30"/>
  <c r="BH204" i="30"/>
  <c r="BG204" i="30"/>
  <c r="BF204" i="30"/>
  <c r="BE204" i="30"/>
  <c r="BD204" i="30"/>
  <c r="BC204" i="30"/>
  <c r="BB204" i="30"/>
  <c r="BA204" i="30"/>
  <c r="AZ204" i="30"/>
  <c r="AY204" i="30"/>
  <c r="AX204" i="30"/>
  <c r="AW204" i="30"/>
  <c r="AV204" i="30"/>
  <c r="AU204" i="30"/>
  <c r="AT204" i="30"/>
  <c r="AS204" i="30"/>
  <c r="AR204" i="30"/>
  <c r="AQ204" i="30"/>
  <c r="AP204" i="30"/>
  <c r="AO204" i="30"/>
  <c r="AN204" i="30"/>
  <c r="AM204" i="30"/>
  <c r="AL204" i="30"/>
  <c r="AK204" i="30"/>
  <c r="AJ204" i="30"/>
  <c r="AI204" i="30"/>
  <c r="AH204" i="30"/>
  <c r="AG204" i="30"/>
  <c r="AF204" i="30"/>
  <c r="AE204" i="30"/>
  <c r="AD204" i="30"/>
  <c r="AC204" i="30"/>
  <c r="AB204" i="30"/>
  <c r="AA204" i="30"/>
  <c r="Z204" i="30"/>
  <c r="Y204" i="30"/>
  <c r="X204" i="30"/>
  <c r="W204" i="30"/>
  <c r="V204" i="30"/>
  <c r="U204" i="30"/>
  <c r="T204" i="30"/>
  <c r="S204" i="30"/>
  <c r="R204" i="30"/>
  <c r="Q204" i="30"/>
  <c r="P204" i="30"/>
  <c r="O204" i="30"/>
  <c r="N204" i="30"/>
  <c r="M204" i="30"/>
  <c r="L204" i="30"/>
  <c r="K204" i="30"/>
  <c r="J204" i="30"/>
  <c r="I204" i="30"/>
  <c r="H204" i="30"/>
  <c r="G204" i="30"/>
  <c r="F204" i="30"/>
  <c r="E204" i="30"/>
  <c r="D204" i="30"/>
  <c r="C204" i="30"/>
  <c r="B204" i="30"/>
  <c r="A204" i="30"/>
  <c r="DH203" i="30"/>
  <c r="DG203" i="30"/>
  <c r="DF203" i="30"/>
  <c r="DE203" i="30"/>
  <c r="DD203" i="30"/>
  <c r="DC203" i="30"/>
  <c r="DB203" i="30"/>
  <c r="DA203" i="30"/>
  <c r="CZ203" i="30"/>
  <c r="CY203" i="30"/>
  <c r="CX203" i="30"/>
  <c r="CW203" i="30"/>
  <c r="CV203" i="30"/>
  <c r="CU203" i="30"/>
  <c r="CT203" i="30"/>
  <c r="CS203" i="30"/>
  <c r="CR203" i="30"/>
  <c r="CQ203" i="30"/>
  <c r="CP203" i="30"/>
  <c r="CO203" i="30"/>
  <c r="CN203" i="30"/>
  <c r="CM203" i="30"/>
  <c r="CL203" i="30"/>
  <c r="CK203" i="30"/>
  <c r="CJ203" i="30"/>
  <c r="CI203" i="30"/>
  <c r="CH203" i="30"/>
  <c r="CG203" i="30"/>
  <c r="CF203" i="30"/>
  <c r="CE203" i="30"/>
  <c r="CD203" i="30"/>
  <c r="CC203" i="30"/>
  <c r="CB203" i="30"/>
  <c r="CA203" i="30"/>
  <c r="BZ203" i="30"/>
  <c r="BY203" i="30"/>
  <c r="BX203" i="30"/>
  <c r="BW203" i="30"/>
  <c r="BV203" i="30"/>
  <c r="BU203" i="30"/>
  <c r="BT203" i="30"/>
  <c r="BS203" i="30"/>
  <c r="BR203" i="30"/>
  <c r="BQ203" i="30"/>
  <c r="BP203" i="30"/>
  <c r="BO203" i="30"/>
  <c r="BN203" i="30"/>
  <c r="BM203" i="30"/>
  <c r="BL203" i="30"/>
  <c r="BK203" i="30"/>
  <c r="BJ203" i="30"/>
  <c r="BI203" i="30"/>
  <c r="BH203" i="30"/>
  <c r="BG203" i="30"/>
  <c r="BF203" i="30"/>
  <c r="BE203" i="30"/>
  <c r="BD203" i="30"/>
  <c r="BC203" i="30"/>
  <c r="BB203" i="30"/>
  <c r="BA203" i="30"/>
  <c r="AZ203" i="30"/>
  <c r="AY203" i="30"/>
  <c r="AX203" i="30"/>
  <c r="AW203" i="30"/>
  <c r="AV203" i="30"/>
  <c r="AU203" i="30"/>
  <c r="AT203" i="30"/>
  <c r="AS203" i="30"/>
  <c r="AR203" i="30"/>
  <c r="AQ203" i="30"/>
  <c r="AP203" i="30"/>
  <c r="AO203" i="30"/>
  <c r="AN203" i="30"/>
  <c r="AM203" i="30"/>
  <c r="AL203" i="30"/>
  <c r="AK203" i="30"/>
  <c r="AJ203" i="30"/>
  <c r="AI203" i="30"/>
  <c r="AH203" i="30"/>
  <c r="AG203" i="30"/>
  <c r="AF203" i="30"/>
  <c r="AE203" i="30"/>
  <c r="AD203" i="30"/>
  <c r="AC203" i="30"/>
  <c r="AB203" i="30"/>
  <c r="AA203" i="30"/>
  <c r="Z203" i="30"/>
  <c r="Y203" i="30"/>
  <c r="X203" i="30"/>
  <c r="W203" i="30"/>
  <c r="V203" i="30"/>
  <c r="U203" i="30"/>
  <c r="T203" i="30"/>
  <c r="S203" i="30"/>
  <c r="R203" i="30"/>
  <c r="Q203" i="30"/>
  <c r="P203" i="30"/>
  <c r="O203" i="30"/>
  <c r="N203" i="30"/>
  <c r="M203" i="30"/>
  <c r="L203" i="30"/>
  <c r="K203" i="30"/>
  <c r="J203" i="30"/>
  <c r="I203" i="30"/>
  <c r="H203" i="30"/>
  <c r="G203" i="30"/>
  <c r="F203" i="30"/>
  <c r="E203" i="30"/>
  <c r="D203" i="30"/>
  <c r="C203" i="30"/>
  <c r="B203" i="30"/>
  <c r="A203" i="30"/>
  <c r="DH202" i="30"/>
  <c r="DG202" i="30"/>
  <c r="DF202" i="30"/>
  <c r="DE202" i="30"/>
  <c r="DD202" i="30"/>
  <c r="DC202" i="30"/>
  <c r="DB202" i="30"/>
  <c r="DA202" i="30"/>
  <c r="CZ202" i="30"/>
  <c r="CY202" i="30"/>
  <c r="CX202" i="30"/>
  <c r="CW202" i="30"/>
  <c r="CV202" i="30"/>
  <c r="CU202" i="30"/>
  <c r="CT202" i="30"/>
  <c r="CS202" i="30"/>
  <c r="CR202" i="30"/>
  <c r="CQ202" i="30"/>
  <c r="CP202" i="30"/>
  <c r="CO202" i="30"/>
  <c r="CN202" i="30"/>
  <c r="CM202" i="30"/>
  <c r="CL202" i="30"/>
  <c r="CK202" i="30"/>
  <c r="CJ202" i="30"/>
  <c r="CI202" i="30"/>
  <c r="CH202" i="30"/>
  <c r="CG202" i="30"/>
  <c r="CF202" i="30"/>
  <c r="CE202" i="30"/>
  <c r="CD202" i="30"/>
  <c r="CC202" i="30"/>
  <c r="CB202" i="30"/>
  <c r="CA202" i="30"/>
  <c r="BZ202" i="30"/>
  <c r="BY202" i="30"/>
  <c r="BX202" i="30"/>
  <c r="BW202" i="30"/>
  <c r="BV202" i="30"/>
  <c r="BU202" i="30"/>
  <c r="BT202" i="30"/>
  <c r="BS202" i="30"/>
  <c r="BR202" i="30"/>
  <c r="BQ202" i="30"/>
  <c r="BP202" i="30"/>
  <c r="BO202" i="30"/>
  <c r="BN202" i="30"/>
  <c r="BM202" i="30"/>
  <c r="BL202" i="30"/>
  <c r="BK202" i="30"/>
  <c r="BJ202" i="30"/>
  <c r="BI202" i="30"/>
  <c r="BH202" i="30"/>
  <c r="BG202" i="30"/>
  <c r="BF202" i="30"/>
  <c r="BE202" i="30"/>
  <c r="BD202" i="30"/>
  <c r="BC202" i="30"/>
  <c r="BB202" i="30"/>
  <c r="BA202" i="30"/>
  <c r="AZ202" i="30"/>
  <c r="AY202" i="30"/>
  <c r="AX202" i="30"/>
  <c r="AW202" i="30"/>
  <c r="AV202" i="30"/>
  <c r="AU202" i="30"/>
  <c r="AT202" i="30"/>
  <c r="AS202" i="30"/>
  <c r="AR202" i="30"/>
  <c r="AQ202" i="30"/>
  <c r="AP202" i="30"/>
  <c r="AO202" i="30"/>
  <c r="AN202" i="30"/>
  <c r="AM202" i="30"/>
  <c r="AL202" i="30"/>
  <c r="AK202" i="30"/>
  <c r="AJ202" i="30"/>
  <c r="AI202" i="30"/>
  <c r="AH202" i="30"/>
  <c r="AG202" i="30"/>
  <c r="AF202" i="30"/>
  <c r="AE202" i="30"/>
  <c r="AD202" i="30"/>
  <c r="AC202" i="30"/>
  <c r="AB202" i="30"/>
  <c r="AA202" i="30"/>
  <c r="Z202" i="30"/>
  <c r="Y202" i="30"/>
  <c r="X202" i="30"/>
  <c r="W202" i="30"/>
  <c r="V202" i="30"/>
  <c r="U202" i="30"/>
  <c r="T202" i="30"/>
  <c r="S202" i="30"/>
  <c r="R202" i="30"/>
  <c r="Q202" i="30"/>
  <c r="P202" i="30"/>
  <c r="O202" i="30"/>
  <c r="N202" i="30"/>
  <c r="M202" i="30"/>
  <c r="L202" i="30"/>
  <c r="K202" i="30"/>
  <c r="J202" i="30"/>
  <c r="I202" i="30"/>
  <c r="H202" i="30"/>
  <c r="G202" i="30"/>
  <c r="F202" i="30"/>
  <c r="E202" i="30"/>
  <c r="D202" i="30"/>
  <c r="C202" i="30"/>
  <c r="B202" i="30"/>
  <c r="A202" i="30"/>
  <c r="DH201" i="30"/>
  <c r="DG201" i="30"/>
  <c r="DF201" i="30"/>
  <c r="DE201" i="30"/>
  <c r="DD201" i="30"/>
  <c r="DC201" i="30"/>
  <c r="DB201" i="30"/>
  <c r="DA201" i="30"/>
  <c r="CZ201" i="30"/>
  <c r="CY201" i="30"/>
  <c r="CX201" i="30"/>
  <c r="CW201" i="30"/>
  <c r="CV201" i="30"/>
  <c r="CU201" i="30"/>
  <c r="CT201" i="30"/>
  <c r="CS201" i="30"/>
  <c r="CR201" i="30"/>
  <c r="CQ201" i="30"/>
  <c r="CP201" i="30"/>
  <c r="CO201" i="30"/>
  <c r="CN201" i="30"/>
  <c r="CM201" i="30"/>
  <c r="CL201" i="30"/>
  <c r="CK201" i="30"/>
  <c r="CJ201" i="30"/>
  <c r="CI201" i="30"/>
  <c r="CH201" i="30"/>
  <c r="CG201" i="30"/>
  <c r="CF201" i="30"/>
  <c r="CE201" i="30"/>
  <c r="CD201" i="30"/>
  <c r="CC201" i="30"/>
  <c r="CB201" i="30"/>
  <c r="CA201" i="30"/>
  <c r="BZ201" i="30"/>
  <c r="BY201" i="30"/>
  <c r="BX201" i="30"/>
  <c r="BW201" i="30"/>
  <c r="BV201" i="30"/>
  <c r="BU201" i="30"/>
  <c r="BT201" i="30"/>
  <c r="BS201" i="30"/>
  <c r="BR201" i="30"/>
  <c r="BQ201" i="30"/>
  <c r="BP201" i="30"/>
  <c r="BO201" i="30"/>
  <c r="BN201" i="30"/>
  <c r="BM201" i="30"/>
  <c r="BL201" i="30"/>
  <c r="BK201" i="30"/>
  <c r="BJ201" i="30"/>
  <c r="BI201" i="30"/>
  <c r="BH201" i="30"/>
  <c r="BG201" i="30"/>
  <c r="BF201" i="30"/>
  <c r="BE201" i="30"/>
  <c r="BD201" i="30"/>
  <c r="BC201" i="30"/>
  <c r="BB201" i="30"/>
  <c r="BA201" i="30"/>
  <c r="AZ201" i="30"/>
  <c r="AY201" i="30"/>
  <c r="AX201" i="30"/>
  <c r="AW201" i="30"/>
  <c r="AV201" i="30"/>
  <c r="AU201" i="30"/>
  <c r="AT201" i="30"/>
  <c r="AS201" i="30"/>
  <c r="AR201" i="30"/>
  <c r="AQ201" i="30"/>
  <c r="AP201" i="30"/>
  <c r="AO201" i="30"/>
  <c r="AN201" i="30"/>
  <c r="AM201" i="30"/>
  <c r="AL201" i="30"/>
  <c r="AK201" i="30"/>
  <c r="AJ201" i="30"/>
  <c r="AI201" i="30"/>
  <c r="AH201" i="30"/>
  <c r="AG201" i="30"/>
  <c r="AF201" i="30"/>
  <c r="AE201" i="30"/>
  <c r="AD201" i="30"/>
  <c r="AC201" i="30"/>
  <c r="AB201" i="30"/>
  <c r="AA201" i="30"/>
  <c r="Z201" i="30"/>
  <c r="Y201" i="30"/>
  <c r="X201" i="30"/>
  <c r="W201" i="30"/>
  <c r="V201" i="30"/>
  <c r="U201" i="30"/>
  <c r="T201" i="30"/>
  <c r="S201" i="30"/>
  <c r="R201" i="30"/>
  <c r="Q201" i="30"/>
  <c r="P201" i="30"/>
  <c r="O201" i="30"/>
  <c r="N201" i="30"/>
  <c r="M201" i="30"/>
  <c r="L201" i="30"/>
  <c r="K201" i="30"/>
  <c r="J201" i="30"/>
  <c r="I201" i="30"/>
  <c r="H201" i="30"/>
  <c r="G201" i="30"/>
  <c r="F201" i="30"/>
  <c r="E201" i="30"/>
  <c r="D201" i="30"/>
  <c r="C201" i="30"/>
  <c r="B201" i="30"/>
  <c r="A201" i="30"/>
  <c r="DH200" i="30"/>
  <c r="DG200" i="30"/>
  <c r="DF200" i="30"/>
  <c r="DE200" i="30"/>
  <c r="DD200" i="30"/>
  <c r="DC200" i="30"/>
  <c r="DB200" i="30"/>
  <c r="DA200" i="30"/>
  <c r="CZ200" i="30"/>
  <c r="CY200" i="30"/>
  <c r="CX200" i="30"/>
  <c r="CW200" i="30"/>
  <c r="CV200" i="30"/>
  <c r="CU200" i="30"/>
  <c r="CT200" i="30"/>
  <c r="CS200" i="30"/>
  <c r="CR200" i="30"/>
  <c r="CQ200" i="30"/>
  <c r="CP200" i="30"/>
  <c r="CO200" i="30"/>
  <c r="CN200" i="30"/>
  <c r="CM200" i="30"/>
  <c r="CL200" i="30"/>
  <c r="CK200" i="30"/>
  <c r="CJ200" i="30"/>
  <c r="CI200" i="30"/>
  <c r="CH200" i="30"/>
  <c r="CG200" i="30"/>
  <c r="CF200" i="30"/>
  <c r="CE200" i="30"/>
  <c r="CD200" i="30"/>
  <c r="CC200" i="30"/>
  <c r="CB200" i="30"/>
  <c r="CA200" i="30"/>
  <c r="BZ200" i="30"/>
  <c r="BY200" i="30"/>
  <c r="BX200" i="30"/>
  <c r="BW200" i="30"/>
  <c r="BV200" i="30"/>
  <c r="BU200" i="30"/>
  <c r="BT200" i="30"/>
  <c r="BS200" i="30"/>
  <c r="BR200" i="30"/>
  <c r="BQ200" i="30"/>
  <c r="BP200" i="30"/>
  <c r="BO200" i="30"/>
  <c r="BN200" i="30"/>
  <c r="BM200" i="30"/>
  <c r="BL200" i="30"/>
  <c r="BK200" i="30"/>
  <c r="BJ200" i="30"/>
  <c r="BI200" i="30"/>
  <c r="BH200" i="30"/>
  <c r="BG200" i="30"/>
  <c r="BF200" i="30"/>
  <c r="BE200" i="30"/>
  <c r="BD200" i="30"/>
  <c r="BC200" i="30"/>
  <c r="BB200" i="30"/>
  <c r="BA200" i="30"/>
  <c r="AZ200" i="30"/>
  <c r="AY200" i="30"/>
  <c r="AX200" i="30"/>
  <c r="AW200" i="30"/>
  <c r="AV200" i="30"/>
  <c r="AU200" i="30"/>
  <c r="AT200" i="30"/>
  <c r="AS200" i="30"/>
  <c r="AR200" i="30"/>
  <c r="AQ200" i="30"/>
  <c r="AP200" i="30"/>
  <c r="AO200" i="30"/>
  <c r="AN200" i="30"/>
  <c r="AM200" i="30"/>
  <c r="AL200" i="30"/>
  <c r="AK200" i="30"/>
  <c r="AJ200" i="30"/>
  <c r="AI200" i="30"/>
  <c r="AH200" i="30"/>
  <c r="AG200" i="30"/>
  <c r="AF200" i="30"/>
  <c r="AE200" i="30"/>
  <c r="AD200" i="30"/>
  <c r="AC200" i="30"/>
  <c r="AB200" i="30"/>
  <c r="AA200" i="30"/>
  <c r="Z200" i="30"/>
  <c r="Y200" i="30"/>
  <c r="X200" i="30"/>
  <c r="W200" i="30"/>
  <c r="V200" i="30"/>
  <c r="U200" i="30"/>
  <c r="T200" i="30"/>
  <c r="S200" i="30"/>
  <c r="R200" i="30"/>
  <c r="Q200" i="30"/>
  <c r="P200" i="30"/>
  <c r="O200" i="30"/>
  <c r="N200" i="30"/>
  <c r="M200" i="30"/>
  <c r="L200" i="30"/>
  <c r="K200" i="30"/>
  <c r="J200" i="30"/>
  <c r="I200" i="30"/>
  <c r="H200" i="30"/>
  <c r="G200" i="30"/>
  <c r="F200" i="30"/>
  <c r="E200" i="30"/>
  <c r="D200" i="30"/>
  <c r="C200" i="30"/>
  <c r="B200" i="30"/>
  <c r="A200" i="30"/>
  <c r="DH199" i="30"/>
  <c r="DG199" i="30"/>
  <c r="DF199" i="30"/>
  <c r="DE199" i="30"/>
  <c r="DD199" i="30"/>
  <c r="DC199" i="30"/>
  <c r="DB199" i="30"/>
  <c r="DA199" i="30"/>
  <c r="CZ199" i="30"/>
  <c r="CY199" i="30"/>
  <c r="CX199" i="30"/>
  <c r="CW199" i="30"/>
  <c r="CV199" i="30"/>
  <c r="CU199" i="30"/>
  <c r="CT199" i="30"/>
  <c r="CS199" i="30"/>
  <c r="CR199" i="30"/>
  <c r="CQ199" i="30"/>
  <c r="CP199" i="30"/>
  <c r="CO199" i="30"/>
  <c r="CN199" i="30"/>
  <c r="CM199" i="30"/>
  <c r="CL199" i="30"/>
  <c r="CK199" i="30"/>
  <c r="CJ199" i="30"/>
  <c r="CI199" i="30"/>
  <c r="CH199" i="30"/>
  <c r="CG199" i="30"/>
  <c r="CF199" i="30"/>
  <c r="CE199" i="30"/>
  <c r="CD199" i="30"/>
  <c r="CC199" i="30"/>
  <c r="CB199" i="30"/>
  <c r="CA199" i="30"/>
  <c r="BZ199" i="30"/>
  <c r="BY199" i="30"/>
  <c r="BX199" i="30"/>
  <c r="BW199" i="30"/>
  <c r="BV199" i="30"/>
  <c r="BU199" i="30"/>
  <c r="BT199" i="30"/>
  <c r="BS199" i="30"/>
  <c r="BR199" i="30"/>
  <c r="BQ199" i="30"/>
  <c r="BP199" i="30"/>
  <c r="BO199" i="30"/>
  <c r="BN199" i="30"/>
  <c r="BM199" i="30"/>
  <c r="BL199" i="30"/>
  <c r="BK199" i="30"/>
  <c r="BJ199" i="30"/>
  <c r="BI199" i="30"/>
  <c r="BH199" i="30"/>
  <c r="BG199" i="30"/>
  <c r="BF199" i="30"/>
  <c r="BE199" i="30"/>
  <c r="BD199" i="30"/>
  <c r="BC199" i="30"/>
  <c r="BB199" i="30"/>
  <c r="BA199" i="30"/>
  <c r="AZ199" i="30"/>
  <c r="AY199" i="30"/>
  <c r="AX199" i="30"/>
  <c r="AW199" i="30"/>
  <c r="AV199" i="30"/>
  <c r="AU199" i="30"/>
  <c r="AT199" i="30"/>
  <c r="AS199" i="30"/>
  <c r="AR199" i="30"/>
  <c r="AQ199" i="30"/>
  <c r="AP199" i="30"/>
  <c r="AO199" i="30"/>
  <c r="AN199" i="30"/>
  <c r="AM199" i="30"/>
  <c r="AL199" i="30"/>
  <c r="AK199" i="30"/>
  <c r="AJ199" i="30"/>
  <c r="AI199" i="30"/>
  <c r="AH199" i="30"/>
  <c r="AG199" i="30"/>
  <c r="AF199" i="30"/>
  <c r="AE199" i="30"/>
  <c r="AD199" i="30"/>
  <c r="AC199" i="30"/>
  <c r="AB199" i="30"/>
  <c r="AA199" i="30"/>
  <c r="Z199" i="30"/>
  <c r="Y199" i="30"/>
  <c r="X199" i="30"/>
  <c r="W199" i="30"/>
  <c r="V199" i="30"/>
  <c r="U199" i="30"/>
  <c r="T199" i="30"/>
  <c r="S199" i="30"/>
  <c r="R199" i="30"/>
  <c r="Q199" i="30"/>
  <c r="P199" i="30"/>
  <c r="O199" i="30"/>
  <c r="N199" i="30"/>
  <c r="M199" i="30"/>
  <c r="L199" i="30"/>
  <c r="K199" i="30"/>
  <c r="J199" i="30"/>
  <c r="I199" i="30"/>
  <c r="H199" i="30"/>
  <c r="G199" i="30"/>
  <c r="F199" i="30"/>
  <c r="E199" i="30"/>
  <c r="D199" i="30"/>
  <c r="C199" i="30"/>
  <c r="B199" i="30"/>
  <c r="A199" i="30"/>
  <c r="DH198" i="30"/>
  <c r="DG198" i="30"/>
  <c r="DF198" i="30"/>
  <c r="DE198" i="30"/>
  <c r="DD198" i="30"/>
  <c r="DC198" i="30"/>
  <c r="DB198" i="30"/>
  <c r="DA198" i="30"/>
  <c r="CZ198" i="30"/>
  <c r="CY198" i="30"/>
  <c r="CX198" i="30"/>
  <c r="CW198" i="30"/>
  <c r="CV198" i="30"/>
  <c r="CU198" i="30"/>
  <c r="CT198" i="30"/>
  <c r="CS198" i="30"/>
  <c r="CR198" i="30"/>
  <c r="CQ198" i="30"/>
  <c r="CP198" i="30"/>
  <c r="CO198" i="30"/>
  <c r="CN198" i="30"/>
  <c r="CM198" i="30"/>
  <c r="CL198" i="30"/>
  <c r="CK198" i="30"/>
  <c r="CJ198" i="30"/>
  <c r="CI198" i="30"/>
  <c r="CH198" i="30"/>
  <c r="CG198" i="30"/>
  <c r="CF198" i="30"/>
  <c r="CE198" i="30"/>
  <c r="CD198" i="30"/>
  <c r="CC198" i="30"/>
  <c r="CB198" i="30"/>
  <c r="CA198" i="30"/>
  <c r="BZ198" i="30"/>
  <c r="BY198" i="30"/>
  <c r="BX198" i="30"/>
  <c r="BW198" i="30"/>
  <c r="BV198" i="30"/>
  <c r="BU198" i="30"/>
  <c r="BT198" i="30"/>
  <c r="BS198" i="30"/>
  <c r="BR198" i="30"/>
  <c r="BQ198" i="30"/>
  <c r="BP198" i="30"/>
  <c r="BO198" i="30"/>
  <c r="BN198" i="30"/>
  <c r="BM198" i="30"/>
  <c r="BL198" i="30"/>
  <c r="BK198" i="30"/>
  <c r="BJ198" i="30"/>
  <c r="BI198" i="30"/>
  <c r="BH198" i="30"/>
  <c r="BG198" i="30"/>
  <c r="BF198" i="30"/>
  <c r="BE198" i="30"/>
  <c r="BD198" i="30"/>
  <c r="BC198" i="30"/>
  <c r="BB198" i="30"/>
  <c r="BA198" i="30"/>
  <c r="AZ198" i="30"/>
  <c r="AY198" i="30"/>
  <c r="AX198" i="30"/>
  <c r="AW198" i="30"/>
  <c r="AV198" i="30"/>
  <c r="AU198" i="30"/>
  <c r="AT198" i="30"/>
  <c r="AS198" i="30"/>
  <c r="AR198" i="30"/>
  <c r="AQ198" i="30"/>
  <c r="AP198" i="30"/>
  <c r="AO198" i="30"/>
  <c r="AN198" i="30"/>
  <c r="AM198" i="30"/>
  <c r="AL198" i="30"/>
  <c r="AK198" i="30"/>
  <c r="AJ198" i="30"/>
  <c r="AI198" i="30"/>
  <c r="AH198" i="30"/>
  <c r="AG198" i="30"/>
  <c r="AF198" i="30"/>
  <c r="AE198" i="30"/>
  <c r="AD198" i="30"/>
  <c r="AC198" i="30"/>
  <c r="AB198" i="30"/>
  <c r="AA198" i="30"/>
  <c r="Z198" i="30"/>
  <c r="Y198" i="30"/>
  <c r="X198" i="30"/>
  <c r="W198" i="30"/>
  <c r="V198" i="30"/>
  <c r="U198" i="30"/>
  <c r="T198" i="30"/>
  <c r="S198" i="30"/>
  <c r="R198" i="30"/>
  <c r="Q198" i="30"/>
  <c r="P198" i="30"/>
  <c r="O198" i="30"/>
  <c r="N198" i="30"/>
  <c r="M198" i="30"/>
  <c r="L198" i="30"/>
  <c r="K198" i="30"/>
  <c r="J198" i="30"/>
  <c r="I198" i="30"/>
  <c r="H198" i="30"/>
  <c r="G198" i="30"/>
  <c r="F198" i="30"/>
  <c r="E198" i="30"/>
  <c r="D198" i="30"/>
  <c r="C198" i="30"/>
  <c r="B198" i="30"/>
  <c r="A198" i="30"/>
  <c r="DH197" i="30"/>
  <c r="DG197" i="30"/>
  <c r="DF197" i="30"/>
  <c r="DE197" i="30"/>
  <c r="DD197" i="30"/>
  <c r="DC197" i="30"/>
  <c r="DB197" i="30"/>
  <c r="DA197" i="30"/>
  <c r="CZ197" i="30"/>
  <c r="CY197" i="30"/>
  <c r="CX197" i="30"/>
  <c r="CW197" i="30"/>
  <c r="CV197" i="30"/>
  <c r="CU197" i="30"/>
  <c r="CT197" i="30"/>
  <c r="CS197" i="30"/>
  <c r="CR197" i="30"/>
  <c r="CQ197" i="30"/>
  <c r="CP197" i="30"/>
  <c r="CO197" i="30"/>
  <c r="CN197" i="30"/>
  <c r="CM197" i="30"/>
  <c r="CL197" i="30"/>
  <c r="CK197" i="30"/>
  <c r="CJ197" i="30"/>
  <c r="CI197" i="30"/>
  <c r="CH197" i="30"/>
  <c r="CG197" i="30"/>
  <c r="CF197" i="30"/>
  <c r="CE197" i="30"/>
  <c r="CD197" i="30"/>
  <c r="CC197" i="30"/>
  <c r="CB197" i="30"/>
  <c r="CA197" i="30"/>
  <c r="BZ197" i="30"/>
  <c r="BY197" i="30"/>
  <c r="BX197" i="30"/>
  <c r="BW197" i="30"/>
  <c r="BV197" i="30"/>
  <c r="BU197" i="30"/>
  <c r="BT197" i="30"/>
  <c r="BS197" i="30"/>
  <c r="BR197" i="30"/>
  <c r="BQ197" i="30"/>
  <c r="BP197" i="30"/>
  <c r="BO197" i="30"/>
  <c r="BN197" i="30"/>
  <c r="BM197" i="30"/>
  <c r="BL197" i="30"/>
  <c r="BK197" i="30"/>
  <c r="BJ197" i="30"/>
  <c r="BI197" i="30"/>
  <c r="BH197" i="30"/>
  <c r="BG197" i="30"/>
  <c r="BF197" i="30"/>
  <c r="BE197" i="30"/>
  <c r="BD197" i="30"/>
  <c r="BC197" i="30"/>
  <c r="BB197" i="30"/>
  <c r="BA197" i="30"/>
  <c r="AZ197" i="30"/>
  <c r="AY197" i="30"/>
  <c r="AX197" i="30"/>
  <c r="AW197" i="30"/>
  <c r="AV197" i="30"/>
  <c r="AU197" i="30"/>
  <c r="AT197" i="30"/>
  <c r="AS197" i="30"/>
  <c r="AR197" i="30"/>
  <c r="AQ197" i="30"/>
  <c r="AP197" i="30"/>
  <c r="AO197" i="30"/>
  <c r="AN197" i="30"/>
  <c r="AM197" i="30"/>
  <c r="AL197" i="30"/>
  <c r="AK197" i="30"/>
  <c r="AJ197" i="30"/>
  <c r="AI197" i="30"/>
  <c r="AH197" i="30"/>
  <c r="AG197" i="30"/>
  <c r="AF197" i="30"/>
  <c r="AE197" i="30"/>
  <c r="AD197" i="30"/>
  <c r="AC197" i="30"/>
  <c r="AB197" i="30"/>
  <c r="AA197" i="30"/>
  <c r="Z197" i="30"/>
  <c r="Y197" i="30"/>
  <c r="X197" i="30"/>
  <c r="W197" i="30"/>
  <c r="V197" i="30"/>
  <c r="U197" i="30"/>
  <c r="T197" i="30"/>
  <c r="S197" i="30"/>
  <c r="R197" i="30"/>
  <c r="Q197" i="30"/>
  <c r="P197" i="30"/>
  <c r="O197" i="30"/>
  <c r="N197" i="30"/>
  <c r="M197" i="30"/>
  <c r="L197" i="30"/>
  <c r="K197" i="30"/>
  <c r="J197" i="30"/>
  <c r="I197" i="30"/>
  <c r="H197" i="30"/>
  <c r="G197" i="30"/>
  <c r="F197" i="30"/>
  <c r="E197" i="30"/>
  <c r="D197" i="30"/>
  <c r="C197" i="30"/>
  <c r="B197" i="30"/>
  <c r="A197" i="30"/>
  <c r="DH196" i="30"/>
  <c r="DG196" i="30"/>
  <c r="DF196" i="30"/>
  <c r="DE196" i="30"/>
  <c r="DD196" i="30"/>
  <c r="DC196" i="30"/>
  <c r="DB196" i="30"/>
  <c r="DA196" i="30"/>
  <c r="CZ196" i="30"/>
  <c r="CY196" i="30"/>
  <c r="CX196" i="30"/>
  <c r="CW196" i="30"/>
  <c r="CV196" i="30"/>
  <c r="CU196" i="30"/>
  <c r="CT196" i="30"/>
  <c r="CS196" i="30"/>
  <c r="CR196" i="30"/>
  <c r="CQ196" i="30"/>
  <c r="CP196" i="30"/>
  <c r="CO196" i="30"/>
  <c r="CN196" i="30"/>
  <c r="CM196" i="30"/>
  <c r="CL196" i="30"/>
  <c r="CK196" i="30"/>
  <c r="CJ196" i="30"/>
  <c r="CI196" i="30"/>
  <c r="CH196" i="30"/>
  <c r="CG196" i="30"/>
  <c r="CF196" i="30"/>
  <c r="CE196" i="30"/>
  <c r="CD196" i="30"/>
  <c r="CC196" i="30"/>
  <c r="CB196" i="30"/>
  <c r="CA196" i="30"/>
  <c r="BZ196" i="30"/>
  <c r="BY196" i="30"/>
  <c r="BX196" i="30"/>
  <c r="BW196" i="30"/>
  <c r="BV196" i="30"/>
  <c r="BU196" i="30"/>
  <c r="BT196" i="30"/>
  <c r="BS196" i="30"/>
  <c r="BR196" i="30"/>
  <c r="BQ196" i="30"/>
  <c r="BP196" i="30"/>
  <c r="BO196" i="30"/>
  <c r="BN196" i="30"/>
  <c r="BM196" i="30"/>
  <c r="BL196" i="30"/>
  <c r="BK196" i="30"/>
  <c r="BJ196" i="30"/>
  <c r="BI196" i="30"/>
  <c r="BH196" i="30"/>
  <c r="BG196" i="30"/>
  <c r="BF196" i="30"/>
  <c r="BE196" i="30"/>
  <c r="BD196" i="30"/>
  <c r="BC196" i="30"/>
  <c r="BB196" i="30"/>
  <c r="BA196" i="30"/>
  <c r="AZ196" i="30"/>
  <c r="AY196" i="30"/>
  <c r="AX196" i="30"/>
  <c r="AW196" i="30"/>
  <c r="AV196" i="30"/>
  <c r="AU196" i="30"/>
  <c r="AT196" i="30"/>
  <c r="AS196" i="30"/>
  <c r="AR196" i="30"/>
  <c r="AQ196" i="30"/>
  <c r="AP196" i="30"/>
  <c r="AO196" i="30"/>
  <c r="AN196" i="30"/>
  <c r="AM196" i="30"/>
  <c r="AL196" i="30"/>
  <c r="AK196" i="30"/>
  <c r="AJ196" i="30"/>
  <c r="AI196" i="30"/>
  <c r="AH196" i="30"/>
  <c r="AG196" i="30"/>
  <c r="AF196" i="30"/>
  <c r="AE196" i="30"/>
  <c r="AD196" i="30"/>
  <c r="AC196" i="30"/>
  <c r="AB196" i="30"/>
  <c r="AA196" i="30"/>
  <c r="Z196" i="30"/>
  <c r="Y196" i="30"/>
  <c r="X196" i="30"/>
  <c r="W196" i="30"/>
  <c r="V196" i="30"/>
  <c r="U196" i="30"/>
  <c r="T196" i="30"/>
  <c r="S196" i="30"/>
  <c r="R196" i="30"/>
  <c r="Q196" i="30"/>
  <c r="P196" i="30"/>
  <c r="O196" i="30"/>
  <c r="N196" i="30"/>
  <c r="M196" i="30"/>
  <c r="L196" i="30"/>
  <c r="K196" i="30"/>
  <c r="J196" i="30"/>
  <c r="I196" i="30"/>
  <c r="H196" i="30"/>
  <c r="G196" i="30"/>
  <c r="F196" i="30"/>
  <c r="E196" i="30"/>
  <c r="D196" i="30"/>
  <c r="C196" i="30"/>
  <c r="B196" i="30"/>
  <c r="A196" i="30"/>
  <c r="DH195" i="30"/>
  <c r="DG195" i="30"/>
  <c r="DF195" i="30"/>
  <c r="DE195" i="30"/>
  <c r="DD195" i="30"/>
  <c r="DC195" i="30"/>
  <c r="DB195" i="30"/>
  <c r="DA195" i="30"/>
  <c r="CZ195" i="30"/>
  <c r="CY195" i="30"/>
  <c r="CX195" i="30"/>
  <c r="CW195" i="30"/>
  <c r="CV195" i="30"/>
  <c r="CU195" i="30"/>
  <c r="CT195" i="30"/>
  <c r="CS195" i="30"/>
  <c r="CR195" i="30"/>
  <c r="CQ195" i="30"/>
  <c r="CP195" i="30"/>
  <c r="CO195" i="30"/>
  <c r="CN195" i="30"/>
  <c r="CM195" i="30"/>
  <c r="CL195" i="30"/>
  <c r="CK195" i="30"/>
  <c r="CJ195" i="30"/>
  <c r="CI195" i="30"/>
  <c r="CH195" i="30"/>
  <c r="CG195" i="30"/>
  <c r="CF195" i="30"/>
  <c r="CE195" i="30"/>
  <c r="CD195" i="30"/>
  <c r="CC195" i="30"/>
  <c r="CB195" i="30"/>
  <c r="CA195" i="30"/>
  <c r="BZ195" i="30"/>
  <c r="BY195" i="30"/>
  <c r="BX195" i="30"/>
  <c r="BW195" i="30"/>
  <c r="BV195" i="30"/>
  <c r="BU195" i="30"/>
  <c r="BT195" i="30"/>
  <c r="BS195" i="30"/>
  <c r="BR195" i="30"/>
  <c r="BQ195" i="30"/>
  <c r="BP195" i="30"/>
  <c r="BO195" i="30"/>
  <c r="BN195" i="30"/>
  <c r="BM195" i="30"/>
  <c r="BL195" i="30"/>
  <c r="BK195" i="30"/>
  <c r="BJ195" i="30"/>
  <c r="BI195" i="30"/>
  <c r="BH195" i="30"/>
  <c r="BG195" i="30"/>
  <c r="BF195" i="30"/>
  <c r="BE195" i="30"/>
  <c r="BD195" i="30"/>
  <c r="BC195" i="30"/>
  <c r="BB195" i="30"/>
  <c r="BA195" i="30"/>
  <c r="AZ195" i="30"/>
  <c r="AY195" i="30"/>
  <c r="AX195" i="30"/>
  <c r="AW195" i="30"/>
  <c r="AV195" i="30"/>
  <c r="AU195" i="30"/>
  <c r="AT195" i="30"/>
  <c r="AS195" i="30"/>
  <c r="AR195" i="30"/>
  <c r="AQ195" i="30"/>
  <c r="AP195" i="30"/>
  <c r="AO195" i="30"/>
  <c r="AN195" i="30"/>
  <c r="AM195" i="30"/>
  <c r="AL195" i="30"/>
  <c r="AK195" i="30"/>
  <c r="AJ195" i="30"/>
  <c r="AI195" i="30"/>
  <c r="AH195" i="30"/>
  <c r="AG195" i="30"/>
  <c r="AF195" i="30"/>
  <c r="AE195" i="30"/>
  <c r="AD195" i="30"/>
  <c r="AC195" i="30"/>
  <c r="AB195" i="30"/>
  <c r="AA195" i="30"/>
  <c r="Z195" i="30"/>
  <c r="Y195" i="30"/>
  <c r="X195" i="30"/>
  <c r="W195" i="30"/>
  <c r="V195" i="30"/>
  <c r="U195" i="30"/>
  <c r="T195" i="30"/>
  <c r="S195" i="30"/>
  <c r="R195" i="30"/>
  <c r="Q195" i="30"/>
  <c r="P195" i="30"/>
  <c r="O195" i="30"/>
  <c r="N195" i="30"/>
  <c r="M195" i="30"/>
  <c r="L195" i="30"/>
  <c r="K195" i="30"/>
  <c r="J195" i="30"/>
  <c r="I195" i="30"/>
  <c r="H195" i="30"/>
  <c r="G195" i="30"/>
  <c r="F195" i="30"/>
  <c r="E195" i="30"/>
  <c r="D195" i="30"/>
  <c r="C195" i="30"/>
  <c r="B195" i="30"/>
  <c r="A195" i="30"/>
  <c r="DH194" i="30"/>
  <c r="DG194" i="30"/>
  <c r="DF194" i="30"/>
  <c r="DE194" i="30"/>
  <c r="DD194" i="30"/>
  <c r="DC194" i="30"/>
  <c r="DB194" i="30"/>
  <c r="DA194" i="30"/>
  <c r="CZ194" i="30"/>
  <c r="CY194" i="30"/>
  <c r="CX194" i="30"/>
  <c r="CW194" i="30"/>
  <c r="CV194" i="30"/>
  <c r="CU194" i="30"/>
  <c r="CT194" i="30"/>
  <c r="CS194" i="30"/>
  <c r="CR194" i="30"/>
  <c r="CQ194" i="30"/>
  <c r="CP194" i="30"/>
  <c r="CO194" i="30"/>
  <c r="CN194" i="30"/>
  <c r="CM194" i="30"/>
  <c r="CL194" i="30"/>
  <c r="CK194" i="30"/>
  <c r="CJ194" i="30"/>
  <c r="CI194" i="30"/>
  <c r="CH194" i="30"/>
  <c r="CG194" i="30"/>
  <c r="CF194" i="30"/>
  <c r="CE194" i="30"/>
  <c r="CD194" i="30"/>
  <c r="CC194" i="30"/>
  <c r="CB194" i="30"/>
  <c r="CA194" i="30"/>
  <c r="BZ194" i="30"/>
  <c r="BY194" i="30"/>
  <c r="BX194" i="30"/>
  <c r="BW194" i="30"/>
  <c r="BV194" i="30"/>
  <c r="BU194" i="30"/>
  <c r="BT194" i="30"/>
  <c r="BS194" i="30"/>
  <c r="BR194" i="30"/>
  <c r="BQ194" i="30"/>
  <c r="BP194" i="30"/>
  <c r="BO194" i="30"/>
  <c r="BN194" i="30"/>
  <c r="BM194" i="30"/>
  <c r="BL194" i="30"/>
  <c r="BK194" i="30"/>
  <c r="BJ194" i="30"/>
  <c r="BI194" i="30"/>
  <c r="BH194" i="30"/>
  <c r="BG194" i="30"/>
  <c r="BF194" i="30"/>
  <c r="BE194" i="30"/>
  <c r="BD194" i="30"/>
  <c r="BC194" i="30"/>
  <c r="BB194" i="30"/>
  <c r="BA194" i="30"/>
  <c r="AZ194" i="30"/>
  <c r="AY194" i="30"/>
  <c r="AX194" i="30"/>
  <c r="AW194" i="30"/>
  <c r="AV194" i="30"/>
  <c r="AU194" i="30"/>
  <c r="AT194" i="30"/>
  <c r="AS194" i="30"/>
  <c r="AR194" i="30"/>
  <c r="AQ194" i="30"/>
  <c r="AP194" i="30"/>
  <c r="AO194" i="30"/>
  <c r="AN194" i="30"/>
  <c r="AM194" i="30"/>
  <c r="AL194" i="30"/>
  <c r="AK194" i="30"/>
  <c r="AJ194" i="30"/>
  <c r="AI194" i="30"/>
  <c r="AH194" i="30"/>
  <c r="AG194" i="30"/>
  <c r="AF194" i="30"/>
  <c r="AE194" i="30"/>
  <c r="AD194" i="30"/>
  <c r="AC194" i="30"/>
  <c r="AB194" i="30"/>
  <c r="AA194" i="30"/>
  <c r="Z194" i="30"/>
  <c r="Y194" i="30"/>
  <c r="X194" i="30"/>
  <c r="W194" i="30"/>
  <c r="V194" i="30"/>
  <c r="U194" i="30"/>
  <c r="T194" i="30"/>
  <c r="S194" i="30"/>
  <c r="R194" i="30"/>
  <c r="Q194" i="30"/>
  <c r="P194" i="30"/>
  <c r="O194" i="30"/>
  <c r="N194" i="30"/>
  <c r="M194" i="30"/>
  <c r="L194" i="30"/>
  <c r="K194" i="30"/>
  <c r="J194" i="30"/>
  <c r="I194" i="30"/>
  <c r="H194" i="30"/>
  <c r="G194" i="30"/>
  <c r="F194" i="30"/>
  <c r="E194" i="30"/>
  <c r="D194" i="30"/>
  <c r="C194" i="30"/>
  <c r="B194" i="30"/>
  <c r="A194" i="30"/>
  <c r="DH193" i="30"/>
  <c r="DG193" i="30"/>
  <c r="DF193" i="30"/>
  <c r="DE193" i="30"/>
  <c r="DD193" i="30"/>
  <c r="DC193" i="30"/>
  <c r="DB193" i="30"/>
  <c r="DA193" i="30"/>
  <c r="CZ193" i="30"/>
  <c r="CY193" i="30"/>
  <c r="CX193" i="30"/>
  <c r="CW193" i="30"/>
  <c r="CV193" i="30"/>
  <c r="CU193" i="30"/>
  <c r="CT193" i="30"/>
  <c r="CS193" i="30"/>
  <c r="CR193" i="30"/>
  <c r="CQ193" i="30"/>
  <c r="CP193" i="30"/>
  <c r="CO193" i="30"/>
  <c r="CN193" i="30"/>
  <c r="CM193" i="30"/>
  <c r="CL193" i="30"/>
  <c r="CK193" i="30"/>
  <c r="CJ193" i="30"/>
  <c r="CI193" i="30"/>
  <c r="CH193" i="30"/>
  <c r="CG193" i="30"/>
  <c r="CF193" i="30"/>
  <c r="CE193" i="30"/>
  <c r="CD193" i="30"/>
  <c r="CC193" i="30"/>
  <c r="CB193" i="30"/>
  <c r="CA193" i="30"/>
  <c r="BZ193" i="30"/>
  <c r="BY193" i="30"/>
  <c r="BX193" i="30"/>
  <c r="BW193" i="30"/>
  <c r="BV193" i="30"/>
  <c r="BU193" i="30"/>
  <c r="BT193" i="30"/>
  <c r="BS193" i="30"/>
  <c r="BR193" i="30"/>
  <c r="BQ193" i="30"/>
  <c r="BP193" i="30"/>
  <c r="BO193" i="30"/>
  <c r="BN193" i="30"/>
  <c r="BM193" i="30"/>
  <c r="BL193" i="30"/>
  <c r="BK193" i="30"/>
  <c r="BJ193" i="30"/>
  <c r="BI193" i="30"/>
  <c r="BH193" i="30"/>
  <c r="BG193" i="30"/>
  <c r="BF193" i="30"/>
  <c r="BE193" i="30"/>
  <c r="BD193" i="30"/>
  <c r="BC193" i="30"/>
  <c r="BB193" i="30"/>
  <c r="BA193" i="30"/>
  <c r="AZ193" i="30"/>
  <c r="AY193" i="30"/>
  <c r="AX193" i="30"/>
  <c r="AW193" i="30"/>
  <c r="AV193" i="30"/>
  <c r="AU193" i="30"/>
  <c r="AT193" i="30"/>
  <c r="AS193" i="30"/>
  <c r="AR193" i="30"/>
  <c r="AQ193" i="30"/>
  <c r="AP193" i="30"/>
  <c r="AO193" i="30"/>
  <c r="AN193" i="30"/>
  <c r="AM193" i="30"/>
  <c r="AL193" i="30"/>
  <c r="AK193" i="30"/>
  <c r="AJ193" i="30"/>
  <c r="AI193" i="30"/>
  <c r="AH193" i="30"/>
  <c r="AG193" i="30"/>
  <c r="AF193" i="30"/>
  <c r="AE193" i="30"/>
  <c r="AD193" i="30"/>
  <c r="AC193" i="30"/>
  <c r="AB193" i="30"/>
  <c r="AA193" i="30"/>
  <c r="Z193" i="30"/>
  <c r="Y193" i="30"/>
  <c r="X193" i="30"/>
  <c r="W193" i="30"/>
  <c r="V193" i="30"/>
  <c r="U193" i="30"/>
  <c r="T193" i="30"/>
  <c r="S193" i="30"/>
  <c r="R193" i="30"/>
  <c r="Q193" i="30"/>
  <c r="P193" i="30"/>
  <c r="O193" i="30"/>
  <c r="N193" i="30"/>
  <c r="M193" i="30"/>
  <c r="L193" i="30"/>
  <c r="K193" i="30"/>
  <c r="J193" i="30"/>
  <c r="I193" i="30"/>
  <c r="H193" i="30"/>
  <c r="G193" i="30"/>
  <c r="F193" i="30"/>
  <c r="E193" i="30"/>
  <c r="D193" i="30"/>
  <c r="C193" i="30"/>
  <c r="B193" i="30"/>
  <c r="A193" i="30"/>
  <c r="DH192" i="30"/>
  <c r="DG192" i="30"/>
  <c r="DF192" i="30"/>
  <c r="DE192" i="30"/>
  <c r="DD192" i="30"/>
  <c r="DC192" i="30"/>
  <c r="DB192" i="30"/>
  <c r="DA192" i="30"/>
  <c r="CZ192" i="30"/>
  <c r="CY192" i="30"/>
  <c r="CX192" i="30"/>
  <c r="CW192" i="30"/>
  <c r="CV192" i="30"/>
  <c r="CU192" i="30"/>
  <c r="CT192" i="30"/>
  <c r="CS192" i="30"/>
  <c r="CR192" i="30"/>
  <c r="CQ192" i="30"/>
  <c r="CP192" i="30"/>
  <c r="CO192" i="30"/>
  <c r="CN192" i="30"/>
  <c r="CM192" i="30"/>
  <c r="CL192" i="30"/>
  <c r="CK192" i="30"/>
  <c r="CJ192" i="30"/>
  <c r="CI192" i="30"/>
  <c r="CH192" i="30"/>
  <c r="CG192" i="30"/>
  <c r="CF192" i="30"/>
  <c r="CE192" i="30"/>
  <c r="CD192" i="30"/>
  <c r="CC192" i="30"/>
  <c r="CB192" i="30"/>
  <c r="CA192" i="30"/>
  <c r="BZ192" i="30"/>
  <c r="BY192" i="30"/>
  <c r="BX192" i="30"/>
  <c r="BW192" i="30"/>
  <c r="BV192" i="30"/>
  <c r="BU192" i="30"/>
  <c r="BT192" i="30"/>
  <c r="BS192" i="30"/>
  <c r="BR192" i="30"/>
  <c r="BQ192" i="30"/>
  <c r="BP192" i="30"/>
  <c r="BO192" i="30"/>
  <c r="BN192" i="30"/>
  <c r="BM192" i="30"/>
  <c r="BL192" i="30"/>
  <c r="BK192" i="30"/>
  <c r="BJ192" i="30"/>
  <c r="BI192" i="30"/>
  <c r="BH192" i="30"/>
  <c r="BG192" i="30"/>
  <c r="BF192" i="30"/>
  <c r="BE192" i="30"/>
  <c r="BD192" i="30"/>
  <c r="BC192" i="30"/>
  <c r="BB192" i="30"/>
  <c r="BA192" i="30"/>
  <c r="AZ192" i="30"/>
  <c r="AY192" i="30"/>
  <c r="AX192" i="30"/>
  <c r="AW192" i="30"/>
  <c r="AV192" i="30"/>
  <c r="AU192" i="30"/>
  <c r="AT192" i="30"/>
  <c r="AS192" i="30"/>
  <c r="AR192" i="30"/>
  <c r="AQ192" i="30"/>
  <c r="AP192" i="30"/>
  <c r="AO192" i="30"/>
  <c r="AN192" i="30"/>
  <c r="AM192" i="30"/>
  <c r="AL192" i="30"/>
  <c r="AK192" i="30"/>
  <c r="AJ192" i="30"/>
  <c r="AI192" i="30"/>
  <c r="AH192" i="30"/>
  <c r="AG192" i="30"/>
  <c r="AF192" i="30"/>
  <c r="AE192" i="30"/>
  <c r="AD192" i="30"/>
  <c r="AC192" i="30"/>
  <c r="AB192" i="30"/>
  <c r="AA192" i="30"/>
  <c r="Z192" i="30"/>
  <c r="Y192" i="30"/>
  <c r="X192" i="30"/>
  <c r="W192" i="30"/>
  <c r="V192" i="30"/>
  <c r="U192" i="30"/>
  <c r="T192" i="30"/>
  <c r="S192" i="30"/>
  <c r="R192" i="30"/>
  <c r="Q192" i="30"/>
  <c r="P192" i="30"/>
  <c r="O192" i="30"/>
  <c r="N192" i="30"/>
  <c r="M192" i="30"/>
  <c r="L192" i="30"/>
  <c r="K192" i="30"/>
  <c r="J192" i="30"/>
  <c r="I192" i="30"/>
  <c r="H192" i="30"/>
  <c r="G192" i="30"/>
  <c r="F192" i="30"/>
  <c r="E192" i="30"/>
  <c r="D192" i="30"/>
  <c r="C192" i="30"/>
  <c r="B192" i="30"/>
  <c r="A192" i="30"/>
  <c r="DH191" i="30"/>
  <c r="DG191" i="30"/>
  <c r="DF191" i="30"/>
  <c r="DE191" i="30"/>
  <c r="DD191" i="30"/>
  <c r="DC191" i="30"/>
  <c r="DB191" i="30"/>
  <c r="DA191" i="30"/>
  <c r="CZ191" i="30"/>
  <c r="CY191" i="30"/>
  <c r="CX191" i="30"/>
  <c r="CW191" i="30"/>
  <c r="CV191" i="30"/>
  <c r="CU191" i="30"/>
  <c r="CT191" i="30"/>
  <c r="CS191" i="30"/>
  <c r="CR191" i="30"/>
  <c r="CQ191" i="30"/>
  <c r="CP191" i="30"/>
  <c r="CO191" i="30"/>
  <c r="CN191" i="30"/>
  <c r="CM191" i="30"/>
  <c r="CL191" i="30"/>
  <c r="CK191" i="30"/>
  <c r="CJ191" i="30"/>
  <c r="CI191" i="30"/>
  <c r="CH191" i="30"/>
  <c r="CG191" i="30"/>
  <c r="CF191" i="30"/>
  <c r="CE191" i="30"/>
  <c r="CD191" i="30"/>
  <c r="CC191" i="30"/>
  <c r="CB191" i="30"/>
  <c r="CA191" i="30"/>
  <c r="BZ191" i="30"/>
  <c r="BY191" i="30"/>
  <c r="BX191" i="30"/>
  <c r="BW191" i="30"/>
  <c r="BV191" i="30"/>
  <c r="BU191" i="30"/>
  <c r="BT191" i="30"/>
  <c r="BS191" i="30"/>
  <c r="BR191" i="30"/>
  <c r="BQ191" i="30"/>
  <c r="BP191" i="30"/>
  <c r="BO191" i="30"/>
  <c r="BN191" i="30"/>
  <c r="BM191" i="30"/>
  <c r="BL191" i="30"/>
  <c r="BK191" i="30"/>
  <c r="BJ191" i="30"/>
  <c r="BI191" i="30"/>
  <c r="BH191" i="30"/>
  <c r="BG191" i="30"/>
  <c r="BF191" i="30"/>
  <c r="BE191" i="30"/>
  <c r="BD191" i="30"/>
  <c r="BC191" i="30"/>
  <c r="BB191" i="30"/>
  <c r="BA191" i="30"/>
  <c r="AZ191" i="30"/>
  <c r="AY191" i="30"/>
  <c r="AX191" i="30"/>
  <c r="AW191" i="30"/>
  <c r="AV191" i="30"/>
  <c r="AU191" i="30"/>
  <c r="AT191" i="30"/>
  <c r="AS191" i="30"/>
  <c r="AR191" i="30"/>
  <c r="AQ191" i="30"/>
  <c r="AP191" i="30"/>
  <c r="AO191" i="30"/>
  <c r="AN191" i="30"/>
  <c r="AM191" i="30"/>
  <c r="AL191" i="30"/>
  <c r="AK191" i="30"/>
  <c r="AJ191" i="30"/>
  <c r="AI191" i="30"/>
  <c r="AH191" i="30"/>
  <c r="AG191" i="30"/>
  <c r="AF191" i="30"/>
  <c r="AE191" i="30"/>
  <c r="AD191" i="30"/>
  <c r="AC191" i="30"/>
  <c r="AB191" i="30"/>
  <c r="AA191" i="30"/>
  <c r="Z191" i="30"/>
  <c r="Y191" i="30"/>
  <c r="X191" i="30"/>
  <c r="W191" i="30"/>
  <c r="V191" i="30"/>
  <c r="U191" i="30"/>
  <c r="T191" i="30"/>
  <c r="S191" i="30"/>
  <c r="R191" i="30"/>
  <c r="Q191" i="30"/>
  <c r="P191" i="30"/>
  <c r="O191" i="30"/>
  <c r="N191" i="30"/>
  <c r="M191" i="30"/>
  <c r="L191" i="30"/>
  <c r="K191" i="30"/>
  <c r="J191" i="30"/>
  <c r="I191" i="30"/>
  <c r="H191" i="30"/>
  <c r="G191" i="30"/>
  <c r="F191" i="30"/>
  <c r="E191" i="30"/>
  <c r="D191" i="30"/>
  <c r="C191" i="30"/>
  <c r="B191" i="30"/>
  <c r="A191" i="30"/>
  <c r="DH190" i="30"/>
  <c r="DG190" i="30"/>
  <c r="DF190" i="30"/>
  <c r="DE190" i="30"/>
  <c r="DD190" i="30"/>
  <c r="DC190" i="30"/>
  <c r="DB190" i="30"/>
  <c r="DA190" i="30"/>
  <c r="CZ190" i="30"/>
  <c r="CY190" i="30"/>
  <c r="CX190" i="30"/>
  <c r="CW190" i="30"/>
  <c r="CV190" i="30"/>
  <c r="CU190" i="30"/>
  <c r="CT190" i="30"/>
  <c r="CS190" i="30"/>
  <c r="CR190" i="30"/>
  <c r="CQ190" i="30"/>
  <c r="CP190" i="30"/>
  <c r="CO190" i="30"/>
  <c r="CN190" i="30"/>
  <c r="CM190" i="30"/>
  <c r="CL190" i="30"/>
  <c r="CK190" i="30"/>
  <c r="CJ190" i="30"/>
  <c r="CI190" i="30"/>
  <c r="CH190" i="30"/>
  <c r="CG190" i="30"/>
  <c r="CF190" i="30"/>
  <c r="CE190" i="30"/>
  <c r="CD190" i="30"/>
  <c r="CC190" i="30"/>
  <c r="CB190" i="30"/>
  <c r="CA190" i="30"/>
  <c r="BZ190" i="30"/>
  <c r="BY190" i="30"/>
  <c r="BX190" i="30"/>
  <c r="BW190" i="30"/>
  <c r="BV190" i="30"/>
  <c r="BU190" i="30"/>
  <c r="BT190" i="30"/>
  <c r="BS190" i="30"/>
  <c r="BR190" i="30"/>
  <c r="BQ190" i="30"/>
  <c r="BP190" i="30"/>
  <c r="BO190" i="30"/>
  <c r="BN190" i="30"/>
  <c r="BM190" i="30"/>
  <c r="BL190" i="30"/>
  <c r="BK190" i="30"/>
  <c r="BJ190" i="30"/>
  <c r="BI190" i="30"/>
  <c r="BH190" i="30"/>
  <c r="BG190" i="30"/>
  <c r="BF190" i="30"/>
  <c r="BE190" i="30"/>
  <c r="BD190" i="30"/>
  <c r="BC190" i="30"/>
  <c r="BB190" i="30"/>
  <c r="BA190" i="30"/>
  <c r="AZ190" i="30"/>
  <c r="AY190" i="30"/>
  <c r="AX190" i="30"/>
  <c r="AW190" i="30"/>
  <c r="AV190" i="30"/>
  <c r="AU190" i="30"/>
  <c r="AT190" i="30"/>
  <c r="AS190" i="30"/>
  <c r="AR190" i="30"/>
  <c r="AQ190" i="30"/>
  <c r="AP190" i="30"/>
  <c r="AO190" i="30"/>
  <c r="AN190" i="30"/>
  <c r="AM190" i="30"/>
  <c r="AL190" i="30"/>
  <c r="AK190" i="30"/>
  <c r="AJ190" i="30"/>
  <c r="AI190" i="30"/>
  <c r="AH190" i="30"/>
  <c r="AG190" i="30"/>
  <c r="AF190" i="30"/>
  <c r="AE190" i="30"/>
  <c r="AD190" i="30"/>
  <c r="AC190" i="30"/>
  <c r="AB190" i="30"/>
  <c r="AA190" i="30"/>
  <c r="Z190" i="30"/>
  <c r="Y190" i="30"/>
  <c r="X190" i="30"/>
  <c r="W190" i="30"/>
  <c r="V190" i="30"/>
  <c r="U190" i="30"/>
  <c r="T190" i="30"/>
  <c r="S190" i="30"/>
  <c r="R190" i="30"/>
  <c r="Q190" i="30"/>
  <c r="P190" i="30"/>
  <c r="O190" i="30"/>
  <c r="N190" i="30"/>
  <c r="M190" i="30"/>
  <c r="L190" i="30"/>
  <c r="K190" i="30"/>
  <c r="J190" i="30"/>
  <c r="I190" i="30"/>
  <c r="H190" i="30"/>
  <c r="G190" i="30"/>
  <c r="F190" i="30"/>
  <c r="E190" i="30"/>
  <c r="D190" i="30"/>
  <c r="C190" i="30"/>
  <c r="B190" i="30"/>
  <c r="A190" i="30"/>
  <c r="DH189" i="30"/>
  <c r="DG189" i="30"/>
  <c r="DF189" i="30"/>
  <c r="DE189" i="30"/>
  <c r="DD189" i="30"/>
  <c r="DC189" i="30"/>
  <c r="DB189" i="30"/>
  <c r="DA189" i="30"/>
  <c r="CZ189" i="30"/>
  <c r="CY189" i="30"/>
  <c r="CX189" i="30"/>
  <c r="CW189" i="30"/>
  <c r="CV189" i="30"/>
  <c r="CU189" i="30"/>
  <c r="CT189" i="30"/>
  <c r="CS189" i="30"/>
  <c r="CR189" i="30"/>
  <c r="CQ189" i="30"/>
  <c r="CP189" i="30"/>
  <c r="CO189" i="30"/>
  <c r="CN189" i="30"/>
  <c r="CM189" i="30"/>
  <c r="CL189" i="30"/>
  <c r="CK189" i="30"/>
  <c r="CJ189" i="30"/>
  <c r="CI189" i="30"/>
  <c r="CH189" i="30"/>
  <c r="CG189" i="30"/>
  <c r="CF189" i="30"/>
  <c r="CE189" i="30"/>
  <c r="CD189" i="30"/>
  <c r="CC189" i="30"/>
  <c r="CB189" i="30"/>
  <c r="CA189" i="30"/>
  <c r="BZ189" i="30"/>
  <c r="BY189" i="30"/>
  <c r="BX189" i="30"/>
  <c r="BW189" i="30"/>
  <c r="BV189" i="30"/>
  <c r="BU189" i="30"/>
  <c r="BT189" i="30"/>
  <c r="BS189" i="30"/>
  <c r="BR189" i="30"/>
  <c r="BQ189" i="30"/>
  <c r="BP189" i="30"/>
  <c r="BO189" i="30"/>
  <c r="BN189" i="30"/>
  <c r="BM189" i="30"/>
  <c r="BL189" i="30"/>
  <c r="BK189" i="30"/>
  <c r="BJ189" i="30"/>
  <c r="BI189" i="30"/>
  <c r="BH189" i="30"/>
  <c r="BG189" i="30"/>
  <c r="BF189" i="30"/>
  <c r="BE189" i="30"/>
  <c r="BD189" i="30"/>
  <c r="BC189" i="30"/>
  <c r="BB189" i="30"/>
  <c r="BA189" i="30"/>
  <c r="AZ189" i="30"/>
  <c r="AY189" i="30"/>
  <c r="AX189" i="30"/>
  <c r="AW189" i="30"/>
  <c r="AV189" i="30"/>
  <c r="AU189" i="30"/>
  <c r="AT189" i="30"/>
  <c r="AS189" i="30"/>
  <c r="AR189" i="30"/>
  <c r="AQ189" i="30"/>
  <c r="AP189" i="30"/>
  <c r="AO189" i="30"/>
  <c r="AN189" i="30"/>
  <c r="AM189" i="30"/>
  <c r="AL189" i="30"/>
  <c r="AK189" i="30"/>
  <c r="AJ189" i="30"/>
  <c r="AI189" i="30"/>
  <c r="AH189" i="30"/>
  <c r="AG189" i="30"/>
  <c r="AF189" i="30"/>
  <c r="AE189" i="30"/>
  <c r="AD189" i="30"/>
  <c r="AC189" i="30"/>
  <c r="AB189" i="30"/>
  <c r="AA189" i="30"/>
  <c r="Z189" i="30"/>
  <c r="Y189" i="30"/>
  <c r="X189" i="30"/>
  <c r="W189" i="30"/>
  <c r="V189" i="30"/>
  <c r="U189" i="30"/>
  <c r="T189" i="30"/>
  <c r="S189" i="30"/>
  <c r="R189" i="30"/>
  <c r="Q189" i="30"/>
  <c r="P189" i="30"/>
  <c r="O189" i="30"/>
  <c r="N189" i="30"/>
  <c r="M189" i="30"/>
  <c r="L189" i="30"/>
  <c r="K189" i="30"/>
  <c r="J189" i="30"/>
  <c r="I189" i="30"/>
  <c r="H189" i="30"/>
  <c r="G189" i="30"/>
  <c r="F189" i="30"/>
  <c r="E189" i="30"/>
  <c r="D189" i="30"/>
  <c r="C189" i="30"/>
  <c r="B189" i="30"/>
  <c r="A189" i="30"/>
  <c r="DH188" i="30"/>
  <c r="DG188" i="30"/>
  <c r="DF188" i="30"/>
  <c r="DE188" i="30"/>
  <c r="DD188" i="30"/>
  <c r="DC188" i="30"/>
  <c r="DB188" i="30"/>
  <c r="DA188" i="30"/>
  <c r="CZ188" i="30"/>
  <c r="CY188" i="30"/>
  <c r="CX188" i="30"/>
  <c r="CW188" i="30"/>
  <c r="CV188" i="30"/>
  <c r="CU188" i="30"/>
  <c r="CT188" i="30"/>
  <c r="CS188" i="30"/>
  <c r="CR188" i="30"/>
  <c r="CQ188" i="30"/>
  <c r="CP188" i="30"/>
  <c r="CO188" i="30"/>
  <c r="CN188" i="30"/>
  <c r="CM188" i="30"/>
  <c r="CL188" i="30"/>
  <c r="CK188" i="30"/>
  <c r="CJ188" i="30"/>
  <c r="CI188" i="30"/>
  <c r="CH188" i="30"/>
  <c r="CG188" i="30"/>
  <c r="CF188" i="30"/>
  <c r="CE188" i="30"/>
  <c r="CD188" i="30"/>
  <c r="CC188" i="30"/>
  <c r="CB188" i="30"/>
  <c r="CA188" i="30"/>
  <c r="BZ188" i="30"/>
  <c r="BY188" i="30"/>
  <c r="BX188" i="30"/>
  <c r="BW188" i="30"/>
  <c r="BV188" i="30"/>
  <c r="BU188" i="30"/>
  <c r="BT188" i="30"/>
  <c r="BS188" i="30"/>
  <c r="BR188" i="30"/>
  <c r="BQ188" i="30"/>
  <c r="BP188" i="30"/>
  <c r="BO188" i="30"/>
  <c r="BN188" i="30"/>
  <c r="BM188" i="30"/>
  <c r="BL188" i="30"/>
  <c r="BK188" i="30"/>
  <c r="BJ188" i="30"/>
  <c r="BI188" i="30"/>
  <c r="BH188" i="30"/>
  <c r="BG188" i="30"/>
  <c r="BF188" i="30"/>
  <c r="BE188" i="30"/>
  <c r="BD188" i="30"/>
  <c r="BC188" i="30"/>
  <c r="BB188" i="30"/>
  <c r="BA188" i="30"/>
  <c r="AZ188"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B188" i="30"/>
  <c r="A188" i="30"/>
  <c r="DH187" i="30"/>
  <c r="DG187" i="30"/>
  <c r="DF187" i="30"/>
  <c r="DE187" i="30"/>
  <c r="DD187" i="30"/>
  <c r="DC187" i="30"/>
  <c r="DB187" i="30"/>
  <c r="DA187" i="30"/>
  <c r="CZ187" i="30"/>
  <c r="CY187" i="30"/>
  <c r="CX187" i="30"/>
  <c r="CW187" i="30"/>
  <c r="CV187" i="30"/>
  <c r="CU187" i="30"/>
  <c r="CT187" i="30"/>
  <c r="CS187" i="30"/>
  <c r="CR187" i="30"/>
  <c r="CQ187" i="30"/>
  <c r="CP187" i="30"/>
  <c r="CO187" i="30"/>
  <c r="CN187" i="30"/>
  <c r="CM187" i="30"/>
  <c r="CL187" i="30"/>
  <c r="CK187" i="30"/>
  <c r="CJ187" i="30"/>
  <c r="CI187" i="30"/>
  <c r="CH187" i="30"/>
  <c r="CG187" i="30"/>
  <c r="CF187" i="30"/>
  <c r="CE187" i="30"/>
  <c r="CD187" i="30"/>
  <c r="CC187" i="30"/>
  <c r="CB187" i="30"/>
  <c r="CA187" i="30"/>
  <c r="BZ187" i="30"/>
  <c r="BY187" i="30"/>
  <c r="BX187" i="30"/>
  <c r="BW187" i="30"/>
  <c r="BV187" i="30"/>
  <c r="BU187" i="30"/>
  <c r="BT187" i="30"/>
  <c r="BS187" i="30"/>
  <c r="BR187" i="30"/>
  <c r="BQ187" i="30"/>
  <c r="BP187" i="30"/>
  <c r="BO187" i="30"/>
  <c r="BN187" i="30"/>
  <c r="BM187" i="30"/>
  <c r="BL187" i="30"/>
  <c r="BK187" i="30"/>
  <c r="BJ187" i="30"/>
  <c r="BI187" i="30"/>
  <c r="BH187" i="30"/>
  <c r="BG187" i="30"/>
  <c r="BF187" i="30"/>
  <c r="BE187" i="30"/>
  <c r="BD187" i="30"/>
  <c r="BC187" i="30"/>
  <c r="BB187" i="30"/>
  <c r="BA187" i="30"/>
  <c r="AZ187" i="30"/>
  <c r="AY187" i="30"/>
  <c r="AX187" i="30"/>
  <c r="AW187" i="30"/>
  <c r="AV187" i="30"/>
  <c r="AU187" i="30"/>
  <c r="AT187" i="30"/>
  <c r="AS187" i="30"/>
  <c r="AR187" i="30"/>
  <c r="AQ187" i="30"/>
  <c r="AP187" i="30"/>
  <c r="AO187" i="30"/>
  <c r="AN187" i="30"/>
  <c r="AM187" i="30"/>
  <c r="AL187" i="30"/>
  <c r="AK187" i="30"/>
  <c r="AJ187" i="30"/>
  <c r="AI187" i="30"/>
  <c r="AH187" i="30"/>
  <c r="AG187" i="30"/>
  <c r="AF187" i="30"/>
  <c r="AE187" i="30"/>
  <c r="AD187" i="30"/>
  <c r="AC187" i="30"/>
  <c r="AB187" i="30"/>
  <c r="AA187" i="30"/>
  <c r="Z187" i="30"/>
  <c r="Y187" i="30"/>
  <c r="X187" i="30"/>
  <c r="W187" i="30"/>
  <c r="V187" i="30"/>
  <c r="U187" i="30"/>
  <c r="T187" i="30"/>
  <c r="S187" i="30"/>
  <c r="R187" i="30"/>
  <c r="Q187" i="30"/>
  <c r="P187" i="30"/>
  <c r="O187" i="30"/>
  <c r="N187" i="30"/>
  <c r="M187" i="30"/>
  <c r="L187" i="30"/>
  <c r="K187" i="30"/>
  <c r="J187" i="30"/>
  <c r="I187" i="30"/>
  <c r="H187" i="30"/>
  <c r="G187" i="30"/>
  <c r="F187" i="30"/>
  <c r="E187" i="30"/>
  <c r="D187" i="30"/>
  <c r="C187" i="30"/>
  <c r="B187" i="30"/>
  <c r="A187" i="30"/>
  <c r="DH186" i="30"/>
  <c r="DG186" i="30"/>
  <c r="DF186" i="30"/>
  <c r="DE186" i="30"/>
  <c r="DD186" i="30"/>
  <c r="DC186" i="30"/>
  <c r="DB186" i="30"/>
  <c r="DA186" i="30"/>
  <c r="CZ186" i="30"/>
  <c r="CY186" i="30"/>
  <c r="CX186" i="30"/>
  <c r="CW186" i="30"/>
  <c r="CV186" i="30"/>
  <c r="CU186" i="30"/>
  <c r="CT186" i="30"/>
  <c r="CS186" i="30"/>
  <c r="CR186" i="30"/>
  <c r="CQ186" i="30"/>
  <c r="CP186" i="30"/>
  <c r="CO186" i="30"/>
  <c r="CN186" i="30"/>
  <c r="CM186" i="30"/>
  <c r="CL186" i="30"/>
  <c r="CK186" i="30"/>
  <c r="CJ186" i="30"/>
  <c r="CI186" i="30"/>
  <c r="CH186" i="30"/>
  <c r="CG186" i="30"/>
  <c r="CF186" i="30"/>
  <c r="CE186" i="30"/>
  <c r="CD186" i="30"/>
  <c r="CC186" i="30"/>
  <c r="CB186" i="30"/>
  <c r="CA186" i="30"/>
  <c r="BZ186" i="30"/>
  <c r="BY186" i="30"/>
  <c r="BX186" i="30"/>
  <c r="BW186" i="30"/>
  <c r="BV186" i="30"/>
  <c r="BU186" i="30"/>
  <c r="BT186" i="30"/>
  <c r="BS186" i="30"/>
  <c r="BR186" i="30"/>
  <c r="BQ186" i="30"/>
  <c r="BP186" i="30"/>
  <c r="BO186" i="30"/>
  <c r="BN186" i="30"/>
  <c r="BM186" i="30"/>
  <c r="BL186" i="30"/>
  <c r="BK186" i="30"/>
  <c r="BJ186" i="30"/>
  <c r="BI186" i="30"/>
  <c r="BH186" i="30"/>
  <c r="BG186" i="30"/>
  <c r="BF186" i="30"/>
  <c r="BE186" i="30"/>
  <c r="BD186" i="30"/>
  <c r="BC186" i="30"/>
  <c r="BB186" i="30"/>
  <c r="BA186" i="30"/>
  <c r="AZ186" i="30"/>
  <c r="AY186" i="30"/>
  <c r="AX186" i="30"/>
  <c r="AW186" i="30"/>
  <c r="AV186" i="30"/>
  <c r="AU186" i="30"/>
  <c r="AT186" i="30"/>
  <c r="AS186" i="30"/>
  <c r="AR186" i="30"/>
  <c r="AQ186" i="30"/>
  <c r="AP186" i="30"/>
  <c r="AO186" i="30"/>
  <c r="AN186" i="30"/>
  <c r="AM186" i="30"/>
  <c r="AL186" i="30"/>
  <c r="AK186" i="30"/>
  <c r="AJ186" i="30"/>
  <c r="AI186" i="30"/>
  <c r="AH186" i="30"/>
  <c r="AG186" i="30"/>
  <c r="AF186" i="30"/>
  <c r="AE186" i="30"/>
  <c r="AD186" i="30"/>
  <c r="AC186" i="30"/>
  <c r="AB186" i="30"/>
  <c r="AA186" i="30"/>
  <c r="Z186" i="30"/>
  <c r="Y186" i="30"/>
  <c r="X186" i="30"/>
  <c r="W186" i="30"/>
  <c r="V186" i="30"/>
  <c r="U186" i="30"/>
  <c r="T186" i="30"/>
  <c r="S186" i="30"/>
  <c r="R186" i="30"/>
  <c r="Q186" i="30"/>
  <c r="P186" i="30"/>
  <c r="O186" i="30"/>
  <c r="N186" i="30"/>
  <c r="M186" i="30"/>
  <c r="L186" i="30"/>
  <c r="K186" i="30"/>
  <c r="J186" i="30"/>
  <c r="I186" i="30"/>
  <c r="H186" i="30"/>
  <c r="G186" i="30"/>
  <c r="F186" i="30"/>
  <c r="E186" i="30"/>
  <c r="D186" i="30"/>
  <c r="C186" i="30"/>
  <c r="B186" i="30"/>
  <c r="A186" i="30"/>
  <c r="DH185" i="30"/>
  <c r="DG185" i="30"/>
  <c r="DF185" i="30"/>
  <c r="DE185" i="30"/>
  <c r="DD185" i="30"/>
  <c r="DC185" i="30"/>
  <c r="DB185" i="30"/>
  <c r="DA185" i="30"/>
  <c r="CZ185" i="30"/>
  <c r="CY185" i="30"/>
  <c r="CX185" i="30"/>
  <c r="CW185" i="30"/>
  <c r="CV185" i="30"/>
  <c r="CU185" i="30"/>
  <c r="CT185" i="30"/>
  <c r="CS185" i="30"/>
  <c r="CR185" i="30"/>
  <c r="CQ185" i="30"/>
  <c r="CP185" i="30"/>
  <c r="CO185" i="30"/>
  <c r="CN185" i="30"/>
  <c r="CM185" i="30"/>
  <c r="CL185" i="30"/>
  <c r="CK185" i="30"/>
  <c r="CJ185" i="30"/>
  <c r="CI185" i="30"/>
  <c r="CH185" i="30"/>
  <c r="CG185" i="30"/>
  <c r="CF185" i="30"/>
  <c r="CE185" i="30"/>
  <c r="CD185" i="30"/>
  <c r="CC185" i="30"/>
  <c r="CB185" i="30"/>
  <c r="CA185" i="30"/>
  <c r="BZ185" i="30"/>
  <c r="BY185" i="30"/>
  <c r="BX185" i="30"/>
  <c r="BW185" i="30"/>
  <c r="BV185" i="30"/>
  <c r="BU185" i="30"/>
  <c r="BT185" i="30"/>
  <c r="BS185" i="30"/>
  <c r="BR185" i="30"/>
  <c r="BQ185" i="30"/>
  <c r="BP185" i="30"/>
  <c r="BO185" i="30"/>
  <c r="BN185" i="30"/>
  <c r="BM185" i="30"/>
  <c r="BL185" i="30"/>
  <c r="BK185" i="30"/>
  <c r="BJ185" i="30"/>
  <c r="BI185" i="30"/>
  <c r="BH185" i="30"/>
  <c r="BG185" i="30"/>
  <c r="BF185" i="30"/>
  <c r="BE185" i="30"/>
  <c r="BD185" i="30"/>
  <c r="BC185" i="30"/>
  <c r="BB185" i="30"/>
  <c r="BA185" i="30"/>
  <c r="AZ185" i="30"/>
  <c r="AY185" i="30"/>
  <c r="AX185" i="30"/>
  <c r="AW185" i="30"/>
  <c r="AV185" i="30"/>
  <c r="AU185" i="30"/>
  <c r="AT185" i="30"/>
  <c r="AS185" i="30"/>
  <c r="AR185" i="30"/>
  <c r="AQ185" i="30"/>
  <c r="AP185" i="30"/>
  <c r="AO185" i="30"/>
  <c r="AN185" i="30"/>
  <c r="AM185" i="30"/>
  <c r="AL185" i="30"/>
  <c r="AK185" i="30"/>
  <c r="AJ185" i="30"/>
  <c r="AI185" i="30"/>
  <c r="AH185" i="30"/>
  <c r="AG185" i="30"/>
  <c r="AF185" i="30"/>
  <c r="AE185" i="30"/>
  <c r="AD185" i="30"/>
  <c r="AC185" i="30"/>
  <c r="AB185" i="30"/>
  <c r="AA185" i="30"/>
  <c r="Z185" i="30"/>
  <c r="Y185" i="30"/>
  <c r="X185" i="30"/>
  <c r="W185" i="30"/>
  <c r="V185" i="30"/>
  <c r="U185" i="30"/>
  <c r="T185" i="30"/>
  <c r="S185" i="30"/>
  <c r="R185" i="30"/>
  <c r="Q185" i="30"/>
  <c r="P185" i="30"/>
  <c r="O185" i="30"/>
  <c r="N185" i="30"/>
  <c r="M185" i="30"/>
  <c r="L185" i="30"/>
  <c r="K185" i="30"/>
  <c r="J185" i="30"/>
  <c r="I185" i="30"/>
  <c r="H185" i="30"/>
  <c r="G185" i="30"/>
  <c r="F185" i="30"/>
  <c r="E185" i="30"/>
  <c r="D185" i="30"/>
  <c r="C185" i="30"/>
  <c r="B185" i="30"/>
  <c r="A185" i="30"/>
  <c r="DH184" i="30"/>
  <c r="DG184" i="30"/>
  <c r="DF184" i="30"/>
  <c r="DE184" i="30"/>
  <c r="DD184" i="30"/>
  <c r="DC184" i="30"/>
  <c r="DB184" i="30"/>
  <c r="DA184" i="30"/>
  <c r="CZ184" i="30"/>
  <c r="CY184" i="30"/>
  <c r="CX184" i="30"/>
  <c r="CW184" i="30"/>
  <c r="CV184" i="30"/>
  <c r="CU184" i="30"/>
  <c r="CT184" i="30"/>
  <c r="CS184" i="30"/>
  <c r="CR184" i="30"/>
  <c r="CQ184" i="30"/>
  <c r="CP184" i="30"/>
  <c r="CO184" i="30"/>
  <c r="CN184" i="30"/>
  <c r="CM184" i="30"/>
  <c r="CL184" i="30"/>
  <c r="CK184" i="30"/>
  <c r="CJ184" i="30"/>
  <c r="CI184" i="30"/>
  <c r="CH184" i="30"/>
  <c r="CG184" i="30"/>
  <c r="CF184" i="30"/>
  <c r="CE184" i="30"/>
  <c r="CD184" i="30"/>
  <c r="CC184" i="30"/>
  <c r="CB184" i="30"/>
  <c r="CA184" i="30"/>
  <c r="BZ184" i="30"/>
  <c r="BY184" i="30"/>
  <c r="BX184" i="30"/>
  <c r="BW184" i="30"/>
  <c r="BV184" i="30"/>
  <c r="BU184" i="30"/>
  <c r="BT184" i="30"/>
  <c r="BS184" i="30"/>
  <c r="BR184" i="30"/>
  <c r="BQ184" i="30"/>
  <c r="BP184" i="30"/>
  <c r="BO184" i="30"/>
  <c r="BN184" i="30"/>
  <c r="BM184" i="30"/>
  <c r="BL184" i="30"/>
  <c r="BK184" i="30"/>
  <c r="BJ184" i="30"/>
  <c r="BI184" i="30"/>
  <c r="BH184" i="30"/>
  <c r="BG184" i="30"/>
  <c r="BF184" i="30"/>
  <c r="BE184" i="30"/>
  <c r="BD184" i="30"/>
  <c r="BC184" i="30"/>
  <c r="BB184" i="30"/>
  <c r="BA184" i="30"/>
  <c r="AZ184" i="30"/>
  <c r="AY184" i="30"/>
  <c r="AX184" i="30"/>
  <c r="AW184" i="30"/>
  <c r="AV184" i="30"/>
  <c r="AU184" i="30"/>
  <c r="AT184" i="30"/>
  <c r="AS184" i="30"/>
  <c r="AR184" i="30"/>
  <c r="AQ184" i="30"/>
  <c r="AP184" i="30"/>
  <c r="AO184" i="30"/>
  <c r="AN184" i="30"/>
  <c r="AM184" i="30"/>
  <c r="AL184" i="30"/>
  <c r="AK184" i="30"/>
  <c r="AJ184" i="30"/>
  <c r="AI184" i="30"/>
  <c r="AH184" i="30"/>
  <c r="AG184" i="30"/>
  <c r="AF184" i="30"/>
  <c r="AE184" i="30"/>
  <c r="AD184" i="30"/>
  <c r="AC184" i="30"/>
  <c r="AB184" i="30"/>
  <c r="AA184" i="30"/>
  <c r="Z184" i="30"/>
  <c r="Y184" i="30"/>
  <c r="X184" i="30"/>
  <c r="W184" i="30"/>
  <c r="V184" i="30"/>
  <c r="U184" i="30"/>
  <c r="T184" i="30"/>
  <c r="S184" i="30"/>
  <c r="R184" i="30"/>
  <c r="Q184" i="30"/>
  <c r="P184" i="30"/>
  <c r="O184" i="30"/>
  <c r="N184" i="30"/>
  <c r="M184" i="30"/>
  <c r="L184" i="30"/>
  <c r="K184" i="30"/>
  <c r="J184" i="30"/>
  <c r="I184" i="30"/>
  <c r="H184" i="30"/>
  <c r="G184" i="30"/>
  <c r="F184" i="30"/>
  <c r="E184" i="30"/>
  <c r="D184" i="30"/>
  <c r="C184" i="30"/>
  <c r="B184" i="30"/>
  <c r="A184" i="30"/>
  <c r="DH183" i="30"/>
  <c r="DG183" i="30"/>
  <c r="DF183" i="30"/>
  <c r="DE183" i="30"/>
  <c r="DD183" i="30"/>
  <c r="DC183" i="30"/>
  <c r="DB183" i="30"/>
  <c r="DA183" i="30"/>
  <c r="CZ183" i="30"/>
  <c r="CY183" i="30"/>
  <c r="CX183" i="30"/>
  <c r="CW183" i="30"/>
  <c r="CV183" i="30"/>
  <c r="CU183" i="30"/>
  <c r="CT183" i="30"/>
  <c r="CS183" i="30"/>
  <c r="CR183" i="30"/>
  <c r="CQ183" i="30"/>
  <c r="CP183" i="30"/>
  <c r="CO183" i="30"/>
  <c r="CN183" i="30"/>
  <c r="CM183" i="30"/>
  <c r="CL183" i="30"/>
  <c r="CK183" i="30"/>
  <c r="CJ183" i="30"/>
  <c r="CI183" i="30"/>
  <c r="CH183" i="30"/>
  <c r="CG183" i="30"/>
  <c r="CF183" i="30"/>
  <c r="CE183" i="30"/>
  <c r="CD183" i="30"/>
  <c r="CC183" i="30"/>
  <c r="CB183" i="30"/>
  <c r="CA183" i="30"/>
  <c r="BZ183" i="30"/>
  <c r="BY183" i="30"/>
  <c r="BX183" i="30"/>
  <c r="BW183" i="30"/>
  <c r="BV183" i="30"/>
  <c r="BU183" i="30"/>
  <c r="BT183" i="30"/>
  <c r="BS183" i="30"/>
  <c r="BR183" i="30"/>
  <c r="BQ183" i="30"/>
  <c r="BP183" i="30"/>
  <c r="BO183" i="30"/>
  <c r="BN183" i="30"/>
  <c r="BM183" i="30"/>
  <c r="BL183" i="30"/>
  <c r="BK183" i="30"/>
  <c r="BJ183" i="30"/>
  <c r="BI183" i="30"/>
  <c r="BH183" i="30"/>
  <c r="BG183" i="30"/>
  <c r="BF183" i="30"/>
  <c r="BE183" i="30"/>
  <c r="BD183" i="30"/>
  <c r="BC183" i="30"/>
  <c r="BB183" i="30"/>
  <c r="BA183" i="30"/>
  <c r="AZ183" i="30"/>
  <c r="AY183" i="30"/>
  <c r="AX183" i="30"/>
  <c r="AW183" i="30"/>
  <c r="AV183" i="30"/>
  <c r="AU183" i="30"/>
  <c r="AT183" i="30"/>
  <c r="AS183" i="30"/>
  <c r="AR183" i="30"/>
  <c r="AQ183" i="30"/>
  <c r="AP183" i="30"/>
  <c r="AO183" i="30"/>
  <c r="AN183" i="30"/>
  <c r="AM183" i="30"/>
  <c r="AL183" i="30"/>
  <c r="AK183" i="30"/>
  <c r="AJ183" i="30"/>
  <c r="AI183" i="30"/>
  <c r="AH183" i="30"/>
  <c r="AG183" i="30"/>
  <c r="AF183" i="30"/>
  <c r="AE183" i="30"/>
  <c r="AD183" i="30"/>
  <c r="AC183" i="30"/>
  <c r="AB183" i="30"/>
  <c r="AA183" i="30"/>
  <c r="Z183" i="30"/>
  <c r="Y183" i="30"/>
  <c r="X183" i="30"/>
  <c r="W183" i="30"/>
  <c r="V183" i="30"/>
  <c r="U183" i="30"/>
  <c r="T183" i="30"/>
  <c r="S183" i="30"/>
  <c r="R183" i="30"/>
  <c r="Q183" i="30"/>
  <c r="P183" i="30"/>
  <c r="O183" i="30"/>
  <c r="N183" i="30"/>
  <c r="M183" i="30"/>
  <c r="L183" i="30"/>
  <c r="K183" i="30"/>
  <c r="J183" i="30"/>
  <c r="I183" i="30"/>
  <c r="H183" i="30"/>
  <c r="G183" i="30"/>
  <c r="F183" i="30"/>
  <c r="E183" i="30"/>
  <c r="D183" i="30"/>
  <c r="C183" i="30"/>
  <c r="B183" i="30"/>
  <c r="A183" i="30"/>
  <c r="DH182" i="30"/>
  <c r="DG182" i="30"/>
  <c r="DF182" i="30"/>
  <c r="DE182" i="30"/>
  <c r="DD182" i="30"/>
  <c r="DC182" i="30"/>
  <c r="DB182" i="30"/>
  <c r="DA182" i="30"/>
  <c r="CZ182" i="30"/>
  <c r="CY182" i="30"/>
  <c r="CX182" i="30"/>
  <c r="CW182" i="30"/>
  <c r="CV182" i="30"/>
  <c r="CU182" i="30"/>
  <c r="CT182" i="30"/>
  <c r="CS182" i="30"/>
  <c r="CR182" i="30"/>
  <c r="CQ182" i="30"/>
  <c r="CP182" i="30"/>
  <c r="CO182" i="30"/>
  <c r="CN182" i="30"/>
  <c r="CM182" i="30"/>
  <c r="CL182" i="30"/>
  <c r="CK182" i="30"/>
  <c r="CJ182" i="30"/>
  <c r="CI182" i="30"/>
  <c r="CH182" i="30"/>
  <c r="CG182" i="30"/>
  <c r="CF182" i="30"/>
  <c r="CE182" i="30"/>
  <c r="CD182" i="30"/>
  <c r="CC182" i="30"/>
  <c r="CB182" i="30"/>
  <c r="CA182" i="30"/>
  <c r="BZ182" i="30"/>
  <c r="BY182" i="30"/>
  <c r="BX182" i="30"/>
  <c r="BW182" i="30"/>
  <c r="BV182" i="30"/>
  <c r="BU182" i="30"/>
  <c r="BT182" i="30"/>
  <c r="BS182" i="30"/>
  <c r="BR182" i="30"/>
  <c r="BQ182" i="30"/>
  <c r="BP182" i="30"/>
  <c r="BO182" i="30"/>
  <c r="BN182" i="30"/>
  <c r="BM182" i="30"/>
  <c r="BL182" i="30"/>
  <c r="BK182" i="30"/>
  <c r="BJ182" i="30"/>
  <c r="BI182" i="30"/>
  <c r="BH182" i="30"/>
  <c r="BG182" i="30"/>
  <c r="BF182" i="30"/>
  <c r="BE182" i="30"/>
  <c r="BD182" i="30"/>
  <c r="BC182" i="30"/>
  <c r="BB182" i="30"/>
  <c r="BA182" i="30"/>
  <c r="AZ182" i="30"/>
  <c r="AY182" i="30"/>
  <c r="AX182" i="30"/>
  <c r="AW182" i="30"/>
  <c r="AV182" i="30"/>
  <c r="AU182" i="30"/>
  <c r="AT182" i="30"/>
  <c r="AS182" i="30"/>
  <c r="AR182" i="30"/>
  <c r="AQ182" i="30"/>
  <c r="AP182" i="30"/>
  <c r="AO182" i="30"/>
  <c r="AN182" i="30"/>
  <c r="AM182" i="30"/>
  <c r="AL182" i="30"/>
  <c r="AK182" i="30"/>
  <c r="AJ182" i="30"/>
  <c r="AI182" i="30"/>
  <c r="AH182" i="30"/>
  <c r="AG182" i="30"/>
  <c r="AF182" i="30"/>
  <c r="AE182" i="30"/>
  <c r="AD182" i="30"/>
  <c r="AC182" i="30"/>
  <c r="AB182" i="30"/>
  <c r="AA182" i="30"/>
  <c r="Z182" i="30"/>
  <c r="Y182" i="30"/>
  <c r="X182" i="30"/>
  <c r="W182" i="30"/>
  <c r="V182" i="30"/>
  <c r="U182" i="30"/>
  <c r="T182" i="30"/>
  <c r="S182" i="30"/>
  <c r="R182" i="30"/>
  <c r="Q182" i="30"/>
  <c r="P182" i="30"/>
  <c r="O182" i="30"/>
  <c r="N182" i="30"/>
  <c r="M182" i="30"/>
  <c r="L182" i="30"/>
  <c r="K182" i="30"/>
  <c r="J182" i="30"/>
  <c r="I182" i="30"/>
  <c r="H182" i="30"/>
  <c r="G182" i="30"/>
  <c r="F182" i="30"/>
  <c r="E182" i="30"/>
  <c r="D182" i="30"/>
  <c r="C182" i="30"/>
  <c r="B182" i="30"/>
  <c r="A182" i="30"/>
  <c r="DH181" i="30"/>
  <c r="DG181" i="30"/>
  <c r="DF181" i="30"/>
  <c r="DE181" i="30"/>
  <c r="DD181" i="30"/>
  <c r="DC181" i="30"/>
  <c r="DB181" i="30"/>
  <c r="DA181" i="30"/>
  <c r="CZ181" i="30"/>
  <c r="CY181" i="30"/>
  <c r="CX181" i="30"/>
  <c r="CW181" i="30"/>
  <c r="CV181" i="30"/>
  <c r="CU181" i="30"/>
  <c r="CT181" i="30"/>
  <c r="CS181" i="30"/>
  <c r="CR181" i="30"/>
  <c r="CQ181" i="30"/>
  <c r="CP181" i="30"/>
  <c r="CO181" i="30"/>
  <c r="CN181" i="30"/>
  <c r="CM181" i="30"/>
  <c r="CL181" i="30"/>
  <c r="CK181" i="30"/>
  <c r="CJ181" i="30"/>
  <c r="CI181" i="30"/>
  <c r="CH181" i="30"/>
  <c r="CG181" i="30"/>
  <c r="CF181" i="30"/>
  <c r="CE181" i="30"/>
  <c r="CD181" i="30"/>
  <c r="CC181" i="30"/>
  <c r="CB181" i="30"/>
  <c r="CA181" i="30"/>
  <c r="BZ181" i="30"/>
  <c r="BY181" i="30"/>
  <c r="BX181" i="30"/>
  <c r="BW181" i="30"/>
  <c r="BV181" i="30"/>
  <c r="BU181" i="30"/>
  <c r="BT181" i="30"/>
  <c r="BS181" i="30"/>
  <c r="BR181" i="30"/>
  <c r="BQ181" i="30"/>
  <c r="BP181" i="30"/>
  <c r="BO181" i="30"/>
  <c r="BN181" i="30"/>
  <c r="BM181" i="30"/>
  <c r="BL181" i="30"/>
  <c r="BK181" i="30"/>
  <c r="BJ181" i="30"/>
  <c r="BI181" i="30"/>
  <c r="BH181" i="30"/>
  <c r="BG181" i="30"/>
  <c r="BF181" i="30"/>
  <c r="BE181" i="30"/>
  <c r="BD181" i="30"/>
  <c r="BC181" i="30"/>
  <c r="BB181" i="30"/>
  <c r="BA181" i="30"/>
  <c r="AZ181" i="30"/>
  <c r="AY181" i="30"/>
  <c r="AX181" i="30"/>
  <c r="AW181" i="30"/>
  <c r="AV181" i="30"/>
  <c r="AU181" i="30"/>
  <c r="AT181" i="30"/>
  <c r="AS181" i="30"/>
  <c r="AR181" i="30"/>
  <c r="AQ181" i="30"/>
  <c r="AP181" i="30"/>
  <c r="AO181" i="30"/>
  <c r="AN181" i="30"/>
  <c r="AM181" i="30"/>
  <c r="AL181" i="30"/>
  <c r="AK181" i="30"/>
  <c r="AJ181" i="30"/>
  <c r="AI181" i="30"/>
  <c r="AH181" i="30"/>
  <c r="AG181" i="30"/>
  <c r="AF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D181" i="30"/>
  <c r="C181" i="30"/>
  <c r="B181" i="30"/>
  <c r="A181" i="30"/>
  <c r="DH180" i="30"/>
  <c r="DG180" i="30"/>
  <c r="DF180" i="30"/>
  <c r="DE180" i="30"/>
  <c r="DD180" i="30"/>
  <c r="DC180" i="30"/>
  <c r="DB180" i="30"/>
  <c r="DA180" i="30"/>
  <c r="CZ180" i="30"/>
  <c r="CY180" i="30"/>
  <c r="CX180" i="30"/>
  <c r="CW180" i="30"/>
  <c r="CV180" i="30"/>
  <c r="CU180" i="30"/>
  <c r="CT180" i="30"/>
  <c r="CS180" i="30"/>
  <c r="CR180" i="30"/>
  <c r="CQ180" i="30"/>
  <c r="CP180" i="30"/>
  <c r="CO180" i="30"/>
  <c r="CN180" i="30"/>
  <c r="CM180" i="30"/>
  <c r="CL180" i="30"/>
  <c r="CK180" i="30"/>
  <c r="CJ180" i="30"/>
  <c r="CI180" i="30"/>
  <c r="CH180" i="30"/>
  <c r="CG180" i="30"/>
  <c r="CF180" i="30"/>
  <c r="CE180" i="30"/>
  <c r="CD180" i="30"/>
  <c r="CC180" i="30"/>
  <c r="CB180" i="30"/>
  <c r="CA180" i="30"/>
  <c r="BZ180" i="30"/>
  <c r="BY180" i="30"/>
  <c r="BX180" i="30"/>
  <c r="BW180" i="30"/>
  <c r="BV180" i="30"/>
  <c r="BU180" i="30"/>
  <c r="BT180" i="30"/>
  <c r="BS180" i="30"/>
  <c r="BR180" i="30"/>
  <c r="BQ180" i="30"/>
  <c r="BP180" i="30"/>
  <c r="BO180" i="30"/>
  <c r="BN180" i="30"/>
  <c r="BM180" i="30"/>
  <c r="BL180" i="30"/>
  <c r="BK180" i="30"/>
  <c r="BJ180" i="30"/>
  <c r="BI180" i="30"/>
  <c r="BH180" i="30"/>
  <c r="BG180" i="30"/>
  <c r="BF180" i="30"/>
  <c r="BE180" i="30"/>
  <c r="BD180" i="30"/>
  <c r="BC180" i="30"/>
  <c r="BB180" i="30"/>
  <c r="BA180" i="30"/>
  <c r="AZ180" i="30"/>
  <c r="AY180" i="30"/>
  <c r="AX180" i="30"/>
  <c r="AW180" i="30"/>
  <c r="AV180" i="30"/>
  <c r="AU180" i="30"/>
  <c r="AT180" i="30"/>
  <c r="AS180" i="30"/>
  <c r="AR180" i="30"/>
  <c r="AQ180" i="30"/>
  <c r="AP180" i="30"/>
  <c r="AO180" i="30"/>
  <c r="AN180" i="30"/>
  <c r="AM180" i="30"/>
  <c r="AL180" i="30"/>
  <c r="AK180" i="30"/>
  <c r="AJ180" i="30"/>
  <c r="AI180" i="30"/>
  <c r="AH180" i="30"/>
  <c r="AG180" i="30"/>
  <c r="AF180" i="30"/>
  <c r="AE180" i="30"/>
  <c r="AD180" i="30"/>
  <c r="AC180" i="30"/>
  <c r="AB180" i="30"/>
  <c r="AA180" i="30"/>
  <c r="Z180" i="30"/>
  <c r="Y180" i="30"/>
  <c r="X180" i="30"/>
  <c r="W180" i="30"/>
  <c r="V180" i="30"/>
  <c r="U180" i="30"/>
  <c r="T180" i="30"/>
  <c r="S180" i="30"/>
  <c r="R180" i="30"/>
  <c r="Q180" i="30"/>
  <c r="P180" i="30"/>
  <c r="O180" i="30"/>
  <c r="N180" i="30"/>
  <c r="M180" i="30"/>
  <c r="L180" i="30"/>
  <c r="K180" i="30"/>
  <c r="J180" i="30"/>
  <c r="I180" i="30"/>
  <c r="H180" i="30"/>
  <c r="G180" i="30"/>
  <c r="F180" i="30"/>
  <c r="E180" i="30"/>
  <c r="D180" i="30"/>
  <c r="C180" i="30"/>
  <c r="B180" i="30"/>
  <c r="A180" i="30"/>
  <c r="DH179" i="30"/>
  <c r="DG179" i="30"/>
  <c r="DF179" i="30"/>
  <c r="DE179" i="30"/>
  <c r="DD179" i="30"/>
  <c r="DC179" i="30"/>
  <c r="DB179" i="30"/>
  <c r="DA179" i="30"/>
  <c r="CZ179" i="30"/>
  <c r="CY179" i="30"/>
  <c r="CX179" i="30"/>
  <c r="CW179" i="30"/>
  <c r="CV179" i="30"/>
  <c r="CU179" i="30"/>
  <c r="CT179" i="30"/>
  <c r="CS179" i="30"/>
  <c r="CR179" i="30"/>
  <c r="CQ179" i="30"/>
  <c r="CP179" i="30"/>
  <c r="CO179" i="30"/>
  <c r="CN179" i="30"/>
  <c r="CM179" i="30"/>
  <c r="CL179" i="30"/>
  <c r="CK179" i="30"/>
  <c r="CJ179" i="30"/>
  <c r="CI179" i="30"/>
  <c r="CH179" i="30"/>
  <c r="CG179" i="30"/>
  <c r="CF179" i="30"/>
  <c r="CE179" i="30"/>
  <c r="CD179" i="30"/>
  <c r="CC179" i="30"/>
  <c r="CB179" i="30"/>
  <c r="CA179" i="30"/>
  <c r="BZ179" i="30"/>
  <c r="BY179" i="30"/>
  <c r="BX179" i="30"/>
  <c r="BW179" i="30"/>
  <c r="BV179" i="30"/>
  <c r="BU179" i="30"/>
  <c r="BT179" i="30"/>
  <c r="BS179" i="30"/>
  <c r="BR179" i="30"/>
  <c r="BQ179" i="30"/>
  <c r="BP179" i="30"/>
  <c r="BO179" i="30"/>
  <c r="BN179" i="30"/>
  <c r="BM179" i="30"/>
  <c r="BL179" i="30"/>
  <c r="BK179" i="30"/>
  <c r="BJ179" i="30"/>
  <c r="BI179" i="30"/>
  <c r="BH179" i="30"/>
  <c r="BG179" i="30"/>
  <c r="BF179" i="30"/>
  <c r="BE179" i="30"/>
  <c r="BD179" i="30"/>
  <c r="BC179" i="30"/>
  <c r="BB179" i="30"/>
  <c r="BA179" i="30"/>
  <c r="AZ179" i="30"/>
  <c r="AY179" i="30"/>
  <c r="AX179" i="30"/>
  <c r="AW179" i="30"/>
  <c r="AV179" i="30"/>
  <c r="AU179" i="30"/>
  <c r="AT179" i="30"/>
  <c r="AS179" i="30"/>
  <c r="AR179" i="30"/>
  <c r="AQ179" i="30"/>
  <c r="AP179" i="30"/>
  <c r="AO179" i="30"/>
  <c r="AN179" i="30"/>
  <c r="AM179" i="30"/>
  <c r="AL179" i="30"/>
  <c r="AK179" i="30"/>
  <c r="AJ179" i="30"/>
  <c r="AI179" i="30"/>
  <c r="AH179" i="30"/>
  <c r="AG179" i="30"/>
  <c r="AF179" i="30"/>
  <c r="AE179" i="30"/>
  <c r="AD179" i="30"/>
  <c r="AC179" i="30"/>
  <c r="AB179" i="30"/>
  <c r="AA179" i="30"/>
  <c r="Z179" i="30"/>
  <c r="Y179" i="30"/>
  <c r="X179" i="30"/>
  <c r="W179" i="30"/>
  <c r="V179" i="30"/>
  <c r="U179" i="30"/>
  <c r="T179" i="30"/>
  <c r="S179" i="30"/>
  <c r="R179" i="30"/>
  <c r="Q179" i="30"/>
  <c r="P179" i="30"/>
  <c r="O179" i="30"/>
  <c r="N179" i="30"/>
  <c r="M179" i="30"/>
  <c r="L179" i="30"/>
  <c r="K179" i="30"/>
  <c r="J179" i="30"/>
  <c r="I179" i="30"/>
  <c r="H179" i="30"/>
  <c r="G179" i="30"/>
  <c r="F179" i="30"/>
  <c r="E179" i="30"/>
  <c r="D179" i="30"/>
  <c r="C179" i="30"/>
  <c r="B179" i="30"/>
  <c r="A179" i="30"/>
  <c r="DH178" i="30"/>
  <c r="DG178" i="30"/>
  <c r="DF178" i="30"/>
  <c r="DE178" i="30"/>
  <c r="DD178" i="30"/>
  <c r="DC178" i="30"/>
  <c r="DB178" i="30"/>
  <c r="DA178" i="30"/>
  <c r="CZ178" i="30"/>
  <c r="CY178" i="30"/>
  <c r="CX178" i="30"/>
  <c r="CW178" i="30"/>
  <c r="CV178" i="30"/>
  <c r="CU178" i="30"/>
  <c r="CT178" i="30"/>
  <c r="CS178" i="30"/>
  <c r="CR178" i="30"/>
  <c r="CQ178" i="30"/>
  <c r="CP178" i="30"/>
  <c r="CO178" i="30"/>
  <c r="CN178" i="30"/>
  <c r="CM178" i="30"/>
  <c r="CL178" i="30"/>
  <c r="CK178" i="30"/>
  <c r="CJ178" i="30"/>
  <c r="CI178" i="30"/>
  <c r="CH178" i="30"/>
  <c r="CG178" i="30"/>
  <c r="CF178" i="30"/>
  <c r="CE178" i="30"/>
  <c r="CD178" i="30"/>
  <c r="CC178" i="30"/>
  <c r="CB178" i="30"/>
  <c r="CA178" i="30"/>
  <c r="BZ178" i="30"/>
  <c r="BY178" i="30"/>
  <c r="BX178" i="30"/>
  <c r="BW178" i="30"/>
  <c r="BV178" i="30"/>
  <c r="BU178" i="30"/>
  <c r="BT178" i="30"/>
  <c r="BS178" i="30"/>
  <c r="BR178" i="30"/>
  <c r="BQ178" i="30"/>
  <c r="BP178" i="30"/>
  <c r="BO178" i="30"/>
  <c r="BN178" i="30"/>
  <c r="BM178" i="30"/>
  <c r="BL178" i="30"/>
  <c r="BK178" i="30"/>
  <c r="BJ178" i="30"/>
  <c r="BI178" i="30"/>
  <c r="BH178" i="30"/>
  <c r="BG178" i="30"/>
  <c r="BF178" i="30"/>
  <c r="BE178" i="30"/>
  <c r="BD178" i="30"/>
  <c r="BC178" i="30"/>
  <c r="BB178" i="30"/>
  <c r="BA178" i="30"/>
  <c r="AZ178" i="30"/>
  <c r="AY178" i="30"/>
  <c r="AX178" i="30"/>
  <c r="AW178" i="30"/>
  <c r="AV178" i="30"/>
  <c r="AU178" i="30"/>
  <c r="AT178" i="30"/>
  <c r="AS178" i="30"/>
  <c r="AR178" i="30"/>
  <c r="AQ178" i="30"/>
  <c r="AP178" i="30"/>
  <c r="AO178" i="30"/>
  <c r="AN178" i="30"/>
  <c r="AM178" i="30"/>
  <c r="AL178" i="30"/>
  <c r="AK178" i="30"/>
  <c r="AJ178" i="30"/>
  <c r="AI178" i="30"/>
  <c r="AH178" i="30"/>
  <c r="AG178" i="30"/>
  <c r="AF178" i="30"/>
  <c r="AE178" i="30"/>
  <c r="AD178" i="30"/>
  <c r="AC178" i="30"/>
  <c r="AB178" i="30"/>
  <c r="AA178" i="30"/>
  <c r="Z178" i="30"/>
  <c r="Y178" i="30"/>
  <c r="X178" i="30"/>
  <c r="W178" i="30"/>
  <c r="V178" i="30"/>
  <c r="U178" i="30"/>
  <c r="T178" i="30"/>
  <c r="S178" i="30"/>
  <c r="R178" i="30"/>
  <c r="Q178" i="30"/>
  <c r="P178" i="30"/>
  <c r="O178" i="30"/>
  <c r="N178" i="30"/>
  <c r="M178" i="30"/>
  <c r="L178" i="30"/>
  <c r="K178" i="30"/>
  <c r="J178" i="30"/>
  <c r="I178" i="30"/>
  <c r="H178" i="30"/>
  <c r="G178" i="30"/>
  <c r="F178" i="30"/>
  <c r="E178" i="30"/>
  <c r="D178" i="30"/>
  <c r="C178" i="30"/>
  <c r="B178" i="30"/>
  <c r="A178" i="30"/>
  <c r="DH177" i="30"/>
  <c r="DG177" i="30"/>
  <c r="DF177" i="30"/>
  <c r="DE177" i="30"/>
  <c r="DD177" i="30"/>
  <c r="DC177" i="30"/>
  <c r="DB177" i="30"/>
  <c r="DA177" i="30"/>
  <c r="CZ177" i="30"/>
  <c r="CY177" i="30"/>
  <c r="CX177" i="30"/>
  <c r="CW177" i="30"/>
  <c r="CV177" i="30"/>
  <c r="CU177" i="30"/>
  <c r="CT177" i="30"/>
  <c r="CS177" i="30"/>
  <c r="CR177" i="30"/>
  <c r="CQ177" i="30"/>
  <c r="CP177" i="30"/>
  <c r="CO177" i="30"/>
  <c r="CN177" i="30"/>
  <c r="CM177" i="30"/>
  <c r="CL177" i="30"/>
  <c r="CK177" i="30"/>
  <c r="CJ177" i="30"/>
  <c r="CI177" i="30"/>
  <c r="CH177" i="30"/>
  <c r="CG177" i="30"/>
  <c r="CF177" i="30"/>
  <c r="CE177" i="30"/>
  <c r="CD177" i="30"/>
  <c r="CC177" i="30"/>
  <c r="CB177" i="30"/>
  <c r="CA177" i="30"/>
  <c r="BZ177" i="30"/>
  <c r="BY177" i="30"/>
  <c r="BX177" i="30"/>
  <c r="BW177" i="30"/>
  <c r="BV177" i="30"/>
  <c r="BU177" i="30"/>
  <c r="BT177" i="30"/>
  <c r="BS177" i="30"/>
  <c r="BR177" i="30"/>
  <c r="BQ177" i="30"/>
  <c r="BP177" i="30"/>
  <c r="BO177" i="30"/>
  <c r="BN177" i="30"/>
  <c r="BM177" i="30"/>
  <c r="BL177" i="30"/>
  <c r="BK177" i="30"/>
  <c r="BJ177" i="30"/>
  <c r="BI177" i="30"/>
  <c r="BH177" i="30"/>
  <c r="BG177" i="30"/>
  <c r="BF177" i="30"/>
  <c r="BE177" i="30"/>
  <c r="BD177" i="30"/>
  <c r="BC177" i="30"/>
  <c r="BB177" i="30"/>
  <c r="BA177" i="30"/>
  <c r="AZ177" i="30"/>
  <c r="AY177" i="30"/>
  <c r="AX177" i="30"/>
  <c r="AW177" i="30"/>
  <c r="AV177" i="30"/>
  <c r="AU177" i="30"/>
  <c r="AT177" i="30"/>
  <c r="AS177" i="30"/>
  <c r="AR177" i="30"/>
  <c r="AQ177" i="30"/>
  <c r="AP177" i="30"/>
  <c r="AO177" i="30"/>
  <c r="AN177" i="30"/>
  <c r="AM177" i="30"/>
  <c r="AL177" i="30"/>
  <c r="AK177" i="30"/>
  <c r="AJ177" i="30"/>
  <c r="AI177" i="30"/>
  <c r="AH177" i="30"/>
  <c r="AG177" i="30"/>
  <c r="AF177" i="30"/>
  <c r="AE177" i="30"/>
  <c r="AD177" i="30"/>
  <c r="AC177" i="30"/>
  <c r="AB177" i="30"/>
  <c r="AA177" i="30"/>
  <c r="Z177" i="30"/>
  <c r="Y177" i="30"/>
  <c r="X177" i="30"/>
  <c r="W177" i="30"/>
  <c r="V177" i="30"/>
  <c r="U177" i="30"/>
  <c r="T177" i="30"/>
  <c r="S177" i="30"/>
  <c r="R177" i="30"/>
  <c r="Q177" i="30"/>
  <c r="P177" i="30"/>
  <c r="O177" i="30"/>
  <c r="N177" i="30"/>
  <c r="M177" i="30"/>
  <c r="L177" i="30"/>
  <c r="K177" i="30"/>
  <c r="J177" i="30"/>
  <c r="I177" i="30"/>
  <c r="H177" i="30"/>
  <c r="G177" i="30"/>
  <c r="F177" i="30"/>
  <c r="E177" i="30"/>
  <c r="D177" i="30"/>
  <c r="C177" i="30"/>
  <c r="B177" i="30"/>
  <c r="A177" i="30"/>
  <c r="DH176" i="30"/>
  <c r="DG176" i="30"/>
  <c r="DF176" i="30"/>
  <c r="DE176" i="30"/>
  <c r="DD176" i="30"/>
  <c r="DC176" i="30"/>
  <c r="DB176" i="30"/>
  <c r="DA176" i="30"/>
  <c r="CZ176" i="30"/>
  <c r="CY176" i="30"/>
  <c r="CX176" i="30"/>
  <c r="CW176" i="30"/>
  <c r="CV176" i="30"/>
  <c r="CU176" i="30"/>
  <c r="CT176" i="30"/>
  <c r="CS176" i="30"/>
  <c r="CR176" i="30"/>
  <c r="CQ176" i="30"/>
  <c r="CP176" i="30"/>
  <c r="CO176" i="30"/>
  <c r="CN176" i="30"/>
  <c r="CM176" i="30"/>
  <c r="CL176" i="30"/>
  <c r="CK176" i="30"/>
  <c r="CJ176" i="30"/>
  <c r="CI176" i="30"/>
  <c r="CH176" i="30"/>
  <c r="CG176" i="30"/>
  <c r="CF176" i="30"/>
  <c r="CE176" i="30"/>
  <c r="CD176" i="30"/>
  <c r="CC176" i="30"/>
  <c r="CB176" i="30"/>
  <c r="CA176" i="30"/>
  <c r="BZ176" i="30"/>
  <c r="BY176" i="30"/>
  <c r="BX176" i="30"/>
  <c r="BW176" i="30"/>
  <c r="BV176" i="30"/>
  <c r="BU176" i="30"/>
  <c r="BT176" i="30"/>
  <c r="BS176" i="30"/>
  <c r="BR176" i="30"/>
  <c r="BQ176" i="30"/>
  <c r="BP176" i="30"/>
  <c r="BO176" i="30"/>
  <c r="BN176" i="30"/>
  <c r="BM176" i="30"/>
  <c r="BL176" i="30"/>
  <c r="BK176" i="30"/>
  <c r="BJ176" i="30"/>
  <c r="BI176" i="30"/>
  <c r="BH176" i="30"/>
  <c r="BG176" i="30"/>
  <c r="BF176" i="30"/>
  <c r="BE176" i="30"/>
  <c r="BD176" i="30"/>
  <c r="BC176" i="30"/>
  <c r="BB176" i="30"/>
  <c r="BA176" i="30"/>
  <c r="AZ176" i="30"/>
  <c r="AY176" i="30"/>
  <c r="AX176" i="30"/>
  <c r="AW176" i="30"/>
  <c r="AV176" i="30"/>
  <c r="AU176" i="30"/>
  <c r="AT176" i="30"/>
  <c r="AS176" i="30"/>
  <c r="AR176" i="30"/>
  <c r="AQ176" i="30"/>
  <c r="AP176" i="30"/>
  <c r="AO176" i="30"/>
  <c r="AN176" i="30"/>
  <c r="AM176" i="30"/>
  <c r="AL176" i="30"/>
  <c r="AK176" i="30"/>
  <c r="AJ176" i="30"/>
  <c r="AI176" i="30"/>
  <c r="AH176" i="30"/>
  <c r="AG176" i="30"/>
  <c r="AF176" i="30"/>
  <c r="AE176" i="30"/>
  <c r="AD176" i="30"/>
  <c r="AC176" i="30"/>
  <c r="AB176" i="30"/>
  <c r="AA176" i="30"/>
  <c r="Z176" i="30"/>
  <c r="Y176" i="30"/>
  <c r="X176" i="30"/>
  <c r="W176" i="30"/>
  <c r="V176" i="30"/>
  <c r="U176" i="30"/>
  <c r="T176" i="30"/>
  <c r="S176" i="30"/>
  <c r="R176" i="30"/>
  <c r="Q176" i="30"/>
  <c r="P176" i="30"/>
  <c r="O176" i="30"/>
  <c r="N176" i="30"/>
  <c r="M176" i="30"/>
  <c r="L176" i="30"/>
  <c r="K176" i="30"/>
  <c r="J176" i="30"/>
  <c r="I176" i="30"/>
  <c r="H176" i="30"/>
  <c r="G176" i="30"/>
  <c r="F176" i="30"/>
  <c r="E176" i="30"/>
  <c r="D176" i="30"/>
  <c r="C176" i="30"/>
  <c r="B176" i="30"/>
  <c r="A176" i="30"/>
  <c r="DH175" i="30"/>
  <c r="DG175" i="30"/>
  <c r="DF175" i="30"/>
  <c r="DE175" i="30"/>
  <c r="DD175" i="30"/>
  <c r="DC175" i="30"/>
  <c r="DB175" i="30"/>
  <c r="DA175" i="30"/>
  <c r="CZ175" i="30"/>
  <c r="CY175" i="30"/>
  <c r="CX175" i="30"/>
  <c r="CW175" i="30"/>
  <c r="CV175" i="30"/>
  <c r="CU175" i="30"/>
  <c r="CT175" i="30"/>
  <c r="CS175" i="30"/>
  <c r="CR175" i="30"/>
  <c r="CQ175" i="30"/>
  <c r="CP175" i="30"/>
  <c r="CO175" i="30"/>
  <c r="CN175" i="30"/>
  <c r="CM175" i="30"/>
  <c r="CL175" i="30"/>
  <c r="CK175" i="30"/>
  <c r="CJ175" i="30"/>
  <c r="CI175" i="30"/>
  <c r="CH175" i="30"/>
  <c r="CG175" i="30"/>
  <c r="CF175" i="30"/>
  <c r="CE175" i="30"/>
  <c r="CD175" i="30"/>
  <c r="CC175" i="30"/>
  <c r="CB175" i="30"/>
  <c r="CA175" i="30"/>
  <c r="BZ175" i="30"/>
  <c r="BY175" i="30"/>
  <c r="BX175" i="30"/>
  <c r="BW175" i="30"/>
  <c r="BV175" i="30"/>
  <c r="BU175" i="30"/>
  <c r="BT175" i="30"/>
  <c r="BS175" i="30"/>
  <c r="BR175" i="30"/>
  <c r="BQ175" i="30"/>
  <c r="BP175" i="30"/>
  <c r="BO175" i="30"/>
  <c r="BN175" i="30"/>
  <c r="BM175" i="30"/>
  <c r="BL175" i="30"/>
  <c r="BK175" i="30"/>
  <c r="BJ175" i="30"/>
  <c r="BI175" i="30"/>
  <c r="BH175" i="30"/>
  <c r="BG175" i="30"/>
  <c r="BF175" i="30"/>
  <c r="BE175" i="30"/>
  <c r="BD175" i="30"/>
  <c r="BC175" i="30"/>
  <c r="BB175" i="30"/>
  <c r="BA175" i="30"/>
  <c r="AZ175" i="30"/>
  <c r="AY175" i="30"/>
  <c r="AX175" i="30"/>
  <c r="AW175" i="30"/>
  <c r="AV175" i="30"/>
  <c r="AU175" i="30"/>
  <c r="AT175" i="30"/>
  <c r="AS175" i="30"/>
  <c r="AR175" i="30"/>
  <c r="AQ175" i="30"/>
  <c r="AP175" i="30"/>
  <c r="AO175" i="30"/>
  <c r="AN175" i="30"/>
  <c r="AM175" i="30"/>
  <c r="AL175" i="30"/>
  <c r="AK175" i="30"/>
  <c r="AJ175" i="30"/>
  <c r="AI175" i="30"/>
  <c r="AH175" i="30"/>
  <c r="AG175" i="30"/>
  <c r="AF175" i="30"/>
  <c r="AE175" i="30"/>
  <c r="AD175" i="30"/>
  <c r="AC175" i="30"/>
  <c r="AB175" i="30"/>
  <c r="AA175" i="30"/>
  <c r="Z175" i="30"/>
  <c r="Y175" i="30"/>
  <c r="X175" i="30"/>
  <c r="W175" i="30"/>
  <c r="V175" i="30"/>
  <c r="U175" i="30"/>
  <c r="T175" i="30"/>
  <c r="S175" i="30"/>
  <c r="R175" i="30"/>
  <c r="Q175" i="30"/>
  <c r="P175" i="30"/>
  <c r="O175" i="30"/>
  <c r="N175" i="30"/>
  <c r="M175" i="30"/>
  <c r="L175" i="30"/>
  <c r="K175" i="30"/>
  <c r="J175" i="30"/>
  <c r="I175" i="30"/>
  <c r="H175" i="30"/>
  <c r="G175" i="30"/>
  <c r="F175" i="30"/>
  <c r="E175" i="30"/>
  <c r="D175" i="30"/>
  <c r="C175" i="30"/>
  <c r="B175" i="30"/>
  <c r="A175" i="30"/>
  <c r="DH174" i="30"/>
  <c r="DG174" i="30"/>
  <c r="DF174" i="30"/>
  <c r="DE174" i="30"/>
  <c r="DD174" i="30"/>
  <c r="DC174" i="30"/>
  <c r="DB174" i="30"/>
  <c r="DA174" i="30"/>
  <c r="CZ174" i="30"/>
  <c r="CY174" i="30"/>
  <c r="CX174" i="30"/>
  <c r="CW174" i="30"/>
  <c r="CV174" i="30"/>
  <c r="CU174" i="30"/>
  <c r="CT174" i="30"/>
  <c r="CS174" i="30"/>
  <c r="CR174" i="30"/>
  <c r="CQ174" i="30"/>
  <c r="CP174" i="30"/>
  <c r="CO174" i="30"/>
  <c r="CN174" i="30"/>
  <c r="CM174" i="30"/>
  <c r="CL174" i="30"/>
  <c r="CK174" i="30"/>
  <c r="CJ174" i="30"/>
  <c r="CI174" i="30"/>
  <c r="CH174" i="30"/>
  <c r="CG174" i="30"/>
  <c r="CF174" i="30"/>
  <c r="CE174" i="30"/>
  <c r="CD174" i="30"/>
  <c r="CC174" i="30"/>
  <c r="CB174" i="30"/>
  <c r="CA174" i="30"/>
  <c r="BZ174" i="30"/>
  <c r="BY174" i="30"/>
  <c r="BX174" i="30"/>
  <c r="BW174" i="30"/>
  <c r="BV174" i="30"/>
  <c r="BU174" i="30"/>
  <c r="BT174" i="30"/>
  <c r="BS174" i="30"/>
  <c r="BR174" i="30"/>
  <c r="BQ174" i="30"/>
  <c r="BP174" i="30"/>
  <c r="BO174" i="30"/>
  <c r="BN174" i="30"/>
  <c r="BM174" i="30"/>
  <c r="BL174" i="30"/>
  <c r="BK174" i="30"/>
  <c r="BJ174" i="30"/>
  <c r="BI174" i="30"/>
  <c r="BH174" i="30"/>
  <c r="BG174" i="30"/>
  <c r="BF174" i="30"/>
  <c r="BE174" i="30"/>
  <c r="BD174" i="30"/>
  <c r="BC174" i="30"/>
  <c r="BB174" i="30"/>
  <c r="BA174" i="30"/>
  <c r="AZ174" i="30"/>
  <c r="AY174" i="30"/>
  <c r="AX174" i="30"/>
  <c r="AW174" i="30"/>
  <c r="AV174" i="30"/>
  <c r="AU174" i="30"/>
  <c r="AT174" i="30"/>
  <c r="AS174" i="30"/>
  <c r="AR174" i="30"/>
  <c r="AQ174" i="30"/>
  <c r="AP174" i="30"/>
  <c r="AO174" i="30"/>
  <c r="AN174" i="30"/>
  <c r="AM174" i="30"/>
  <c r="AL174" i="30"/>
  <c r="AK174" i="30"/>
  <c r="AJ174" i="30"/>
  <c r="AI174" i="30"/>
  <c r="AH174" i="30"/>
  <c r="AG174" i="30"/>
  <c r="AF174" i="30"/>
  <c r="AE174" i="30"/>
  <c r="AD174" i="30"/>
  <c r="AC174" i="30"/>
  <c r="AB174" i="30"/>
  <c r="AA174" i="30"/>
  <c r="Z174" i="30"/>
  <c r="Y174" i="30"/>
  <c r="X174" i="30"/>
  <c r="W174" i="30"/>
  <c r="V174" i="30"/>
  <c r="U174" i="30"/>
  <c r="T174" i="30"/>
  <c r="S174" i="30"/>
  <c r="R174" i="30"/>
  <c r="Q174" i="30"/>
  <c r="P174" i="30"/>
  <c r="O174" i="30"/>
  <c r="N174" i="30"/>
  <c r="M174" i="30"/>
  <c r="L174" i="30"/>
  <c r="K174" i="30"/>
  <c r="J174" i="30"/>
  <c r="I174" i="30"/>
  <c r="H174" i="30"/>
  <c r="G174" i="30"/>
  <c r="F174" i="30"/>
  <c r="E174" i="30"/>
  <c r="D174" i="30"/>
  <c r="C174" i="30"/>
  <c r="B174" i="30"/>
  <c r="A174" i="30"/>
  <c r="DH173" i="30"/>
  <c r="DG173" i="30"/>
  <c r="DF173" i="30"/>
  <c r="DE173" i="30"/>
  <c r="DD173" i="30"/>
  <c r="DC173" i="30"/>
  <c r="DB173" i="30"/>
  <c r="DA173" i="30"/>
  <c r="CZ173" i="30"/>
  <c r="CY173" i="30"/>
  <c r="CX173" i="30"/>
  <c r="CW173" i="30"/>
  <c r="CV173" i="30"/>
  <c r="CU173" i="30"/>
  <c r="CT173" i="30"/>
  <c r="CS173" i="30"/>
  <c r="CR173" i="30"/>
  <c r="CQ173" i="30"/>
  <c r="CP173" i="30"/>
  <c r="CO173" i="30"/>
  <c r="CN173" i="30"/>
  <c r="CM173" i="30"/>
  <c r="CL173" i="30"/>
  <c r="CK173" i="30"/>
  <c r="CJ173" i="30"/>
  <c r="CI173" i="30"/>
  <c r="CH173" i="30"/>
  <c r="CG173" i="30"/>
  <c r="CF173" i="30"/>
  <c r="CE173" i="30"/>
  <c r="CD173" i="30"/>
  <c r="CC173" i="30"/>
  <c r="CB173" i="30"/>
  <c r="CA173" i="30"/>
  <c r="BZ173" i="30"/>
  <c r="BY173" i="30"/>
  <c r="BX173" i="30"/>
  <c r="BW173" i="30"/>
  <c r="BV173" i="30"/>
  <c r="BU173" i="30"/>
  <c r="BT173" i="30"/>
  <c r="BS173" i="30"/>
  <c r="BR173" i="30"/>
  <c r="BQ173" i="30"/>
  <c r="BP173" i="30"/>
  <c r="BO173" i="30"/>
  <c r="BN173" i="30"/>
  <c r="BM173" i="30"/>
  <c r="BL173" i="30"/>
  <c r="BK173" i="30"/>
  <c r="BJ173" i="30"/>
  <c r="BI173" i="30"/>
  <c r="BH173" i="30"/>
  <c r="BG173" i="30"/>
  <c r="BF173" i="30"/>
  <c r="BE173" i="30"/>
  <c r="BD173" i="30"/>
  <c r="BC173" i="30"/>
  <c r="BB173" i="30"/>
  <c r="BA173" i="30"/>
  <c r="AZ173" i="30"/>
  <c r="AY173" i="30"/>
  <c r="AX173" i="30"/>
  <c r="AW173" i="30"/>
  <c r="AV173" i="30"/>
  <c r="AU173" i="30"/>
  <c r="AT173" i="30"/>
  <c r="AS173" i="30"/>
  <c r="AR173" i="30"/>
  <c r="AQ173" i="30"/>
  <c r="AP173" i="30"/>
  <c r="AO173" i="30"/>
  <c r="AN173" i="30"/>
  <c r="AM173" i="30"/>
  <c r="AL173" i="30"/>
  <c r="AK173" i="30"/>
  <c r="AJ173" i="30"/>
  <c r="AI173" i="30"/>
  <c r="AH173" i="30"/>
  <c r="AG173" i="30"/>
  <c r="AF173" i="30"/>
  <c r="AE173" i="30"/>
  <c r="AD173" i="30"/>
  <c r="AC173" i="30"/>
  <c r="AB173" i="30"/>
  <c r="AA173" i="30"/>
  <c r="Z173" i="30"/>
  <c r="Y173" i="30"/>
  <c r="X173" i="30"/>
  <c r="W173" i="30"/>
  <c r="V173" i="30"/>
  <c r="U173" i="30"/>
  <c r="T173" i="30"/>
  <c r="S173" i="30"/>
  <c r="R173" i="30"/>
  <c r="Q173" i="30"/>
  <c r="P173" i="30"/>
  <c r="O173" i="30"/>
  <c r="N173" i="30"/>
  <c r="M173" i="30"/>
  <c r="L173" i="30"/>
  <c r="K173" i="30"/>
  <c r="J173" i="30"/>
  <c r="I173" i="30"/>
  <c r="H173" i="30"/>
  <c r="G173" i="30"/>
  <c r="F173" i="30"/>
  <c r="E173" i="30"/>
  <c r="D173" i="30"/>
  <c r="C173" i="30"/>
  <c r="B173" i="30"/>
  <c r="A173" i="30"/>
  <c r="DH172" i="30"/>
  <c r="DG172" i="30"/>
  <c r="DF172" i="30"/>
  <c r="DE172" i="30"/>
  <c r="DD172" i="30"/>
  <c r="DC172" i="30"/>
  <c r="DB172" i="30"/>
  <c r="DA172" i="30"/>
  <c r="CZ172" i="30"/>
  <c r="CY172" i="30"/>
  <c r="CX172" i="30"/>
  <c r="CW172" i="30"/>
  <c r="CV172" i="30"/>
  <c r="CU172" i="30"/>
  <c r="CT172" i="30"/>
  <c r="CS172" i="30"/>
  <c r="CR172" i="30"/>
  <c r="CQ172" i="30"/>
  <c r="CP172" i="30"/>
  <c r="CO172" i="30"/>
  <c r="CN172" i="30"/>
  <c r="CM172" i="30"/>
  <c r="CL172" i="30"/>
  <c r="CK172" i="30"/>
  <c r="CJ172" i="30"/>
  <c r="CI172" i="30"/>
  <c r="CH172" i="30"/>
  <c r="CG172" i="30"/>
  <c r="CF172" i="30"/>
  <c r="CE172" i="30"/>
  <c r="CD172" i="30"/>
  <c r="CC172" i="30"/>
  <c r="CB172" i="30"/>
  <c r="CA172" i="30"/>
  <c r="BZ172" i="30"/>
  <c r="BY172" i="30"/>
  <c r="BX172" i="30"/>
  <c r="BW172" i="30"/>
  <c r="BV172" i="30"/>
  <c r="BU172" i="30"/>
  <c r="BT172" i="30"/>
  <c r="BS172" i="30"/>
  <c r="BR172" i="30"/>
  <c r="BQ172" i="30"/>
  <c r="BP172" i="30"/>
  <c r="BO172" i="30"/>
  <c r="BN172" i="30"/>
  <c r="BM172" i="30"/>
  <c r="BL172" i="30"/>
  <c r="BK172" i="30"/>
  <c r="BJ172" i="30"/>
  <c r="BI172" i="30"/>
  <c r="BH172" i="30"/>
  <c r="BG172" i="30"/>
  <c r="BF172" i="30"/>
  <c r="BE172" i="30"/>
  <c r="BD172" i="30"/>
  <c r="BC172" i="30"/>
  <c r="BB172" i="30"/>
  <c r="BA172" i="30"/>
  <c r="AZ172" i="30"/>
  <c r="AY172" i="30"/>
  <c r="AX172" i="30"/>
  <c r="AW172" i="30"/>
  <c r="AV172" i="30"/>
  <c r="AU172" i="30"/>
  <c r="AT172" i="30"/>
  <c r="AS172" i="30"/>
  <c r="AR172" i="30"/>
  <c r="AQ172" i="30"/>
  <c r="AP172" i="30"/>
  <c r="AO172" i="30"/>
  <c r="AN172" i="30"/>
  <c r="AM172" i="30"/>
  <c r="AL172" i="30"/>
  <c r="AK172" i="30"/>
  <c r="AJ172" i="30"/>
  <c r="AI172" i="30"/>
  <c r="AH172" i="30"/>
  <c r="AG172" i="30"/>
  <c r="AF172" i="30"/>
  <c r="AE172" i="30"/>
  <c r="AD172" i="30"/>
  <c r="AC172" i="30"/>
  <c r="AB172" i="30"/>
  <c r="AA172" i="30"/>
  <c r="Z172" i="30"/>
  <c r="Y172" i="30"/>
  <c r="X172" i="30"/>
  <c r="W172" i="30"/>
  <c r="V172" i="30"/>
  <c r="U172" i="30"/>
  <c r="T172" i="30"/>
  <c r="S172" i="30"/>
  <c r="R172" i="30"/>
  <c r="Q172" i="30"/>
  <c r="P172" i="30"/>
  <c r="O172" i="30"/>
  <c r="N172" i="30"/>
  <c r="M172" i="30"/>
  <c r="L172" i="30"/>
  <c r="K172" i="30"/>
  <c r="J172" i="30"/>
  <c r="I172" i="30"/>
  <c r="H172" i="30"/>
  <c r="G172" i="30"/>
  <c r="F172" i="30"/>
  <c r="E172" i="30"/>
  <c r="D172" i="30"/>
  <c r="C172" i="30"/>
  <c r="B172" i="30"/>
  <c r="A172" i="30"/>
  <c r="DH171" i="30"/>
  <c r="DG171" i="30"/>
  <c r="DF171" i="30"/>
  <c r="DE171" i="30"/>
  <c r="DD171" i="30"/>
  <c r="DC171" i="30"/>
  <c r="DB171" i="30"/>
  <c r="DA171" i="30"/>
  <c r="CZ171" i="30"/>
  <c r="CY171" i="30"/>
  <c r="CX171" i="30"/>
  <c r="CW171" i="30"/>
  <c r="CV171" i="30"/>
  <c r="CU171" i="30"/>
  <c r="CT171" i="30"/>
  <c r="CS171" i="30"/>
  <c r="CR171" i="30"/>
  <c r="CQ171" i="30"/>
  <c r="CP171" i="30"/>
  <c r="CO171" i="30"/>
  <c r="CN171" i="30"/>
  <c r="CM171" i="30"/>
  <c r="CL171" i="30"/>
  <c r="CK171" i="30"/>
  <c r="CJ171" i="30"/>
  <c r="CI171" i="30"/>
  <c r="CH171" i="30"/>
  <c r="CG171" i="30"/>
  <c r="CF171" i="30"/>
  <c r="CE171" i="30"/>
  <c r="CD171" i="30"/>
  <c r="CC171" i="30"/>
  <c r="CB171" i="30"/>
  <c r="CA171" i="30"/>
  <c r="BZ171" i="30"/>
  <c r="BY171" i="30"/>
  <c r="BX171" i="30"/>
  <c r="BW171" i="30"/>
  <c r="BV171" i="30"/>
  <c r="BU171" i="30"/>
  <c r="BT171" i="30"/>
  <c r="BS171" i="30"/>
  <c r="BR171" i="30"/>
  <c r="BQ171" i="30"/>
  <c r="BP171" i="30"/>
  <c r="BO171" i="30"/>
  <c r="BN171" i="30"/>
  <c r="BM171" i="30"/>
  <c r="BL171" i="30"/>
  <c r="BK171" i="30"/>
  <c r="BJ171" i="30"/>
  <c r="BI171" i="30"/>
  <c r="BH171" i="30"/>
  <c r="BG171" i="30"/>
  <c r="BF171" i="30"/>
  <c r="BE171" i="30"/>
  <c r="BD171" i="30"/>
  <c r="BC171" i="30"/>
  <c r="BB171" i="30"/>
  <c r="BA171" i="30"/>
  <c r="AZ171" i="30"/>
  <c r="AY171" i="30"/>
  <c r="AX171" i="30"/>
  <c r="AW171" i="30"/>
  <c r="AV171" i="30"/>
  <c r="AU171" i="30"/>
  <c r="AT171" i="30"/>
  <c r="AS171" i="30"/>
  <c r="AR171" i="30"/>
  <c r="AQ171" i="30"/>
  <c r="AP171" i="30"/>
  <c r="AO171" i="30"/>
  <c r="AN171" i="30"/>
  <c r="AM171" i="30"/>
  <c r="AL171"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F171" i="30"/>
  <c r="E171" i="30"/>
  <c r="D171" i="30"/>
  <c r="C171" i="30"/>
  <c r="B171" i="30"/>
  <c r="A171" i="30"/>
  <c r="DH170" i="30"/>
  <c r="DG170" i="30"/>
  <c r="DF170" i="30"/>
  <c r="DE170" i="30"/>
  <c r="DD170" i="30"/>
  <c r="DC170" i="30"/>
  <c r="DB170" i="30"/>
  <c r="DA170" i="30"/>
  <c r="CZ170" i="30"/>
  <c r="CY170" i="30"/>
  <c r="CX170" i="30"/>
  <c r="CW170" i="30"/>
  <c r="CV170" i="30"/>
  <c r="CU170" i="30"/>
  <c r="CT170" i="30"/>
  <c r="CS170" i="30"/>
  <c r="CR170" i="30"/>
  <c r="CQ170" i="30"/>
  <c r="CP170" i="30"/>
  <c r="CO170" i="30"/>
  <c r="CN170" i="30"/>
  <c r="CM170" i="30"/>
  <c r="CL170" i="30"/>
  <c r="CK170" i="30"/>
  <c r="CJ170" i="30"/>
  <c r="CI170" i="30"/>
  <c r="CH170" i="30"/>
  <c r="CG170" i="30"/>
  <c r="CF170" i="30"/>
  <c r="CE170" i="30"/>
  <c r="CD170" i="30"/>
  <c r="CC170" i="30"/>
  <c r="CB170" i="30"/>
  <c r="CA170" i="30"/>
  <c r="BZ170" i="30"/>
  <c r="BY170" i="30"/>
  <c r="BX170" i="30"/>
  <c r="BW170" i="30"/>
  <c r="BV170" i="30"/>
  <c r="BU170" i="30"/>
  <c r="BT170" i="30"/>
  <c r="BS170" i="30"/>
  <c r="BR170" i="30"/>
  <c r="BQ170" i="30"/>
  <c r="BP170" i="30"/>
  <c r="BO170" i="30"/>
  <c r="BN170" i="30"/>
  <c r="BM170" i="30"/>
  <c r="BL170" i="30"/>
  <c r="BK170" i="30"/>
  <c r="BJ170" i="30"/>
  <c r="BI170" i="30"/>
  <c r="BH170" i="30"/>
  <c r="BG170" i="30"/>
  <c r="BF170" i="30"/>
  <c r="BE170" i="30"/>
  <c r="BD170" i="30"/>
  <c r="BC170" i="30"/>
  <c r="BB170" i="30"/>
  <c r="BA170" i="30"/>
  <c r="AZ170" i="30"/>
  <c r="AY170" i="30"/>
  <c r="AX170" i="30"/>
  <c r="AW170" i="30"/>
  <c r="AV170" i="30"/>
  <c r="AU170" i="30"/>
  <c r="AT170" i="30"/>
  <c r="AS170" i="30"/>
  <c r="AR170" i="30"/>
  <c r="AQ170" i="30"/>
  <c r="AP170" i="30"/>
  <c r="AO170" i="30"/>
  <c r="AN170" i="30"/>
  <c r="AM170" i="30"/>
  <c r="AL170" i="30"/>
  <c r="AK170" i="30"/>
  <c r="AJ170" i="30"/>
  <c r="AI170" i="30"/>
  <c r="AH170" i="30"/>
  <c r="AG170" i="30"/>
  <c r="AF170" i="30"/>
  <c r="AE170" i="30"/>
  <c r="AD170" i="30"/>
  <c r="AC170" i="30"/>
  <c r="AB170" i="30"/>
  <c r="AA170" i="30"/>
  <c r="Z170" i="30"/>
  <c r="Y170" i="30"/>
  <c r="X170" i="30"/>
  <c r="W170" i="30"/>
  <c r="V170" i="30"/>
  <c r="U170" i="30"/>
  <c r="T170" i="30"/>
  <c r="S170" i="30"/>
  <c r="R170" i="30"/>
  <c r="Q170" i="30"/>
  <c r="P170" i="30"/>
  <c r="O170" i="30"/>
  <c r="N170" i="30"/>
  <c r="M170" i="30"/>
  <c r="L170" i="30"/>
  <c r="K170" i="30"/>
  <c r="J170" i="30"/>
  <c r="I170" i="30"/>
  <c r="H170" i="30"/>
  <c r="G170" i="30"/>
  <c r="F170" i="30"/>
  <c r="E170" i="30"/>
  <c r="D170" i="30"/>
  <c r="C170" i="30"/>
  <c r="B170" i="30"/>
  <c r="A170" i="30"/>
  <c r="DH169" i="30"/>
  <c r="DG169" i="30"/>
  <c r="DF169" i="30"/>
  <c r="DE169" i="30"/>
  <c r="DD169" i="30"/>
  <c r="DC169" i="30"/>
  <c r="DB169" i="30"/>
  <c r="DA169" i="30"/>
  <c r="CZ169" i="30"/>
  <c r="CY169" i="30"/>
  <c r="CX169" i="30"/>
  <c r="CW169" i="30"/>
  <c r="CV169" i="30"/>
  <c r="CU169" i="30"/>
  <c r="CT169" i="30"/>
  <c r="CS169" i="30"/>
  <c r="CR169" i="30"/>
  <c r="CQ169" i="30"/>
  <c r="CP169" i="30"/>
  <c r="CO169" i="30"/>
  <c r="CN169" i="30"/>
  <c r="CM169" i="30"/>
  <c r="CL169" i="30"/>
  <c r="CK169" i="30"/>
  <c r="CJ169" i="30"/>
  <c r="CI169" i="30"/>
  <c r="CH169" i="30"/>
  <c r="CG169" i="30"/>
  <c r="CF169" i="30"/>
  <c r="CE169" i="30"/>
  <c r="CD169" i="30"/>
  <c r="CC169" i="30"/>
  <c r="CB169" i="30"/>
  <c r="CA169" i="30"/>
  <c r="BZ169" i="30"/>
  <c r="BY169" i="30"/>
  <c r="BX169" i="30"/>
  <c r="BW169" i="30"/>
  <c r="BV169" i="30"/>
  <c r="BU169" i="30"/>
  <c r="BT169" i="30"/>
  <c r="BS169" i="30"/>
  <c r="BR169" i="30"/>
  <c r="BQ169" i="30"/>
  <c r="BP169" i="30"/>
  <c r="BO169" i="30"/>
  <c r="BN169" i="30"/>
  <c r="BM169" i="30"/>
  <c r="BL169" i="30"/>
  <c r="BK169" i="30"/>
  <c r="BJ169" i="30"/>
  <c r="BI169" i="30"/>
  <c r="BH169" i="30"/>
  <c r="BG169" i="30"/>
  <c r="BF169" i="30"/>
  <c r="BE169" i="30"/>
  <c r="BD169" i="30"/>
  <c r="BC169" i="30"/>
  <c r="BB169" i="30"/>
  <c r="BA169" i="30"/>
  <c r="AZ169" i="30"/>
  <c r="AY169" i="30"/>
  <c r="AX169" i="30"/>
  <c r="AW169" i="30"/>
  <c r="AV169" i="30"/>
  <c r="AU169" i="30"/>
  <c r="AT169" i="30"/>
  <c r="AS169" i="30"/>
  <c r="AR169" i="30"/>
  <c r="AQ169" i="30"/>
  <c r="AP169" i="30"/>
  <c r="AO169" i="30"/>
  <c r="AN169" i="30"/>
  <c r="AM169" i="30"/>
  <c r="AL169" i="30"/>
  <c r="AK169" i="30"/>
  <c r="AJ169" i="30"/>
  <c r="AI169" i="30"/>
  <c r="AH169" i="30"/>
  <c r="AG169" i="30"/>
  <c r="AF169" i="30"/>
  <c r="AE169" i="30"/>
  <c r="AD169" i="30"/>
  <c r="AC169" i="30"/>
  <c r="AB169" i="30"/>
  <c r="AA169" i="30"/>
  <c r="Z169" i="30"/>
  <c r="Y169" i="30"/>
  <c r="X169" i="30"/>
  <c r="W169" i="30"/>
  <c r="V169" i="30"/>
  <c r="U169" i="30"/>
  <c r="T169" i="30"/>
  <c r="S169" i="30"/>
  <c r="R169" i="30"/>
  <c r="Q169" i="30"/>
  <c r="P169" i="30"/>
  <c r="O169" i="30"/>
  <c r="N169" i="30"/>
  <c r="M169" i="30"/>
  <c r="L169" i="30"/>
  <c r="K169" i="30"/>
  <c r="J169" i="30"/>
  <c r="I169" i="30"/>
  <c r="H169" i="30"/>
  <c r="G169" i="30"/>
  <c r="F169" i="30"/>
  <c r="E169" i="30"/>
  <c r="D169" i="30"/>
  <c r="C169" i="30"/>
  <c r="B169" i="30"/>
  <c r="A169" i="30"/>
  <c r="DH168" i="30"/>
  <c r="DG168" i="30"/>
  <c r="DF168" i="30"/>
  <c r="DE168" i="30"/>
  <c r="DD168" i="30"/>
  <c r="DC168" i="30"/>
  <c r="DB168" i="30"/>
  <c r="DA168" i="30"/>
  <c r="CZ168" i="30"/>
  <c r="CY168" i="30"/>
  <c r="CX168" i="30"/>
  <c r="CW168" i="30"/>
  <c r="CV168" i="30"/>
  <c r="CU168" i="30"/>
  <c r="CT168" i="30"/>
  <c r="CS168" i="30"/>
  <c r="CR168" i="30"/>
  <c r="CQ168" i="30"/>
  <c r="CP168" i="30"/>
  <c r="CO168" i="30"/>
  <c r="CN168" i="30"/>
  <c r="CM168" i="30"/>
  <c r="CL168" i="30"/>
  <c r="CK168" i="30"/>
  <c r="CJ168" i="30"/>
  <c r="CI168" i="30"/>
  <c r="CH168" i="30"/>
  <c r="CG168" i="30"/>
  <c r="CF168" i="30"/>
  <c r="CE168" i="30"/>
  <c r="CD168" i="30"/>
  <c r="CC168" i="30"/>
  <c r="CB168" i="30"/>
  <c r="CA168" i="30"/>
  <c r="BZ168" i="30"/>
  <c r="BY168" i="30"/>
  <c r="BX168" i="30"/>
  <c r="BW168" i="30"/>
  <c r="BV168" i="30"/>
  <c r="BU168" i="30"/>
  <c r="BT168" i="30"/>
  <c r="BS168" i="30"/>
  <c r="BR168" i="30"/>
  <c r="BQ168" i="30"/>
  <c r="BP168" i="30"/>
  <c r="BO168" i="30"/>
  <c r="BN168" i="30"/>
  <c r="BM168" i="30"/>
  <c r="BL168" i="30"/>
  <c r="BK168" i="30"/>
  <c r="BJ168" i="30"/>
  <c r="BI168" i="30"/>
  <c r="BH168" i="30"/>
  <c r="BG168" i="30"/>
  <c r="BF168" i="30"/>
  <c r="BE168" i="30"/>
  <c r="BD168" i="30"/>
  <c r="BC168" i="30"/>
  <c r="BB168" i="30"/>
  <c r="BA168" i="30"/>
  <c r="AZ168" i="30"/>
  <c r="AY168" i="30"/>
  <c r="AX168" i="30"/>
  <c r="AW168" i="30"/>
  <c r="AV168" i="30"/>
  <c r="AU168" i="30"/>
  <c r="AT168" i="30"/>
  <c r="AS168" i="30"/>
  <c r="AR168" i="30"/>
  <c r="AQ168" i="30"/>
  <c r="AP168" i="30"/>
  <c r="AO168" i="30"/>
  <c r="AN168" i="30"/>
  <c r="AM168" i="30"/>
  <c r="AL168" i="30"/>
  <c r="AK168" i="30"/>
  <c r="AJ168" i="30"/>
  <c r="AI168" i="30"/>
  <c r="AH168" i="30"/>
  <c r="AG168" i="30"/>
  <c r="AF168" i="30"/>
  <c r="AE168" i="30"/>
  <c r="AD168" i="30"/>
  <c r="AC168" i="30"/>
  <c r="AB168" i="30"/>
  <c r="AA168" i="30"/>
  <c r="Z168" i="30"/>
  <c r="Y168" i="30"/>
  <c r="X168" i="30"/>
  <c r="W168" i="30"/>
  <c r="V168" i="30"/>
  <c r="U168" i="30"/>
  <c r="T168" i="30"/>
  <c r="S168" i="30"/>
  <c r="R168" i="30"/>
  <c r="Q168" i="30"/>
  <c r="P168" i="30"/>
  <c r="O168" i="30"/>
  <c r="N168" i="30"/>
  <c r="M168" i="30"/>
  <c r="L168" i="30"/>
  <c r="K168" i="30"/>
  <c r="J168" i="30"/>
  <c r="I168" i="30"/>
  <c r="H168" i="30"/>
  <c r="G168" i="30"/>
  <c r="F168" i="30"/>
  <c r="E168" i="30"/>
  <c r="D168" i="30"/>
  <c r="C168" i="30"/>
  <c r="B168" i="30"/>
  <c r="A168" i="30"/>
  <c r="DH167" i="30"/>
  <c r="DG167" i="30"/>
  <c r="DF167" i="30"/>
  <c r="DE167" i="30"/>
  <c r="DD167" i="30"/>
  <c r="DC167" i="30"/>
  <c r="DB167" i="30"/>
  <c r="DA167" i="30"/>
  <c r="CZ167" i="30"/>
  <c r="CY167" i="30"/>
  <c r="CX167" i="30"/>
  <c r="CW167" i="30"/>
  <c r="CV167" i="30"/>
  <c r="CU167" i="30"/>
  <c r="CT167" i="30"/>
  <c r="CS167" i="30"/>
  <c r="CR167" i="30"/>
  <c r="CQ167" i="30"/>
  <c r="CP167" i="30"/>
  <c r="CO167" i="30"/>
  <c r="CN167" i="30"/>
  <c r="CM167" i="30"/>
  <c r="CL167" i="30"/>
  <c r="CK167" i="30"/>
  <c r="CJ167" i="30"/>
  <c r="CI167" i="30"/>
  <c r="CH167" i="30"/>
  <c r="CG167" i="30"/>
  <c r="CF167" i="30"/>
  <c r="CE167" i="30"/>
  <c r="CD167" i="30"/>
  <c r="CC167" i="30"/>
  <c r="CB167" i="30"/>
  <c r="CA167" i="30"/>
  <c r="BZ167" i="30"/>
  <c r="BY167" i="30"/>
  <c r="BX167" i="30"/>
  <c r="BW167" i="30"/>
  <c r="BV167" i="30"/>
  <c r="BU167" i="30"/>
  <c r="BT167" i="30"/>
  <c r="BS167" i="30"/>
  <c r="BR167" i="30"/>
  <c r="BQ167" i="30"/>
  <c r="BP167" i="30"/>
  <c r="BO167" i="30"/>
  <c r="BN167" i="30"/>
  <c r="BM167" i="30"/>
  <c r="BL167" i="30"/>
  <c r="BK167" i="30"/>
  <c r="BJ167" i="30"/>
  <c r="BI167" i="30"/>
  <c r="BH167" i="30"/>
  <c r="BG167" i="30"/>
  <c r="BF167" i="30"/>
  <c r="BE167" i="30"/>
  <c r="BD167" i="30"/>
  <c r="BC167" i="30"/>
  <c r="BB167" i="30"/>
  <c r="BA167" i="30"/>
  <c r="AZ167" i="30"/>
  <c r="AY167" i="30"/>
  <c r="AX167" i="30"/>
  <c r="AW167" i="30"/>
  <c r="AV167" i="30"/>
  <c r="AU167" i="30"/>
  <c r="AT167" i="30"/>
  <c r="AS167" i="30"/>
  <c r="AR167" i="30"/>
  <c r="AQ167" i="30"/>
  <c r="AP167" i="30"/>
  <c r="AO167" i="30"/>
  <c r="AN167" i="30"/>
  <c r="AM167" i="30"/>
  <c r="AL167" i="30"/>
  <c r="AK167" i="30"/>
  <c r="AJ167" i="30"/>
  <c r="AI167" i="30"/>
  <c r="AH167" i="30"/>
  <c r="AG167" i="30"/>
  <c r="AF167" i="30"/>
  <c r="AE167" i="30"/>
  <c r="AD167" i="30"/>
  <c r="AC167" i="30"/>
  <c r="AB167" i="30"/>
  <c r="AA167" i="30"/>
  <c r="Z167" i="30"/>
  <c r="Y167" i="30"/>
  <c r="X167" i="30"/>
  <c r="W167" i="30"/>
  <c r="V167" i="30"/>
  <c r="U167" i="30"/>
  <c r="T167" i="30"/>
  <c r="S167" i="30"/>
  <c r="R167" i="30"/>
  <c r="Q167" i="30"/>
  <c r="P167" i="30"/>
  <c r="O167" i="30"/>
  <c r="N167" i="30"/>
  <c r="M167" i="30"/>
  <c r="L167" i="30"/>
  <c r="K167" i="30"/>
  <c r="J167" i="30"/>
  <c r="I167" i="30"/>
  <c r="H167" i="30"/>
  <c r="G167" i="30"/>
  <c r="F167" i="30"/>
  <c r="E167" i="30"/>
  <c r="D167" i="30"/>
  <c r="C167" i="30"/>
  <c r="B167" i="30"/>
  <c r="A167" i="30"/>
  <c r="DH166" i="30"/>
  <c r="DG166" i="30"/>
  <c r="DF166" i="30"/>
  <c r="DE166" i="30"/>
  <c r="DD166" i="30"/>
  <c r="DC166" i="30"/>
  <c r="DB166" i="30"/>
  <c r="DA166" i="30"/>
  <c r="CZ166" i="30"/>
  <c r="CY166" i="30"/>
  <c r="CX166" i="30"/>
  <c r="CW166" i="30"/>
  <c r="CV166" i="30"/>
  <c r="CU166" i="30"/>
  <c r="CT166" i="30"/>
  <c r="CS166" i="30"/>
  <c r="CR166" i="30"/>
  <c r="CQ166" i="30"/>
  <c r="CP166" i="30"/>
  <c r="CO166" i="30"/>
  <c r="CN166" i="30"/>
  <c r="CM166" i="30"/>
  <c r="CL166" i="30"/>
  <c r="CK166" i="30"/>
  <c r="CJ166" i="30"/>
  <c r="CI166" i="30"/>
  <c r="CH166" i="30"/>
  <c r="CG166" i="30"/>
  <c r="CF166" i="30"/>
  <c r="CE166" i="30"/>
  <c r="CD166" i="30"/>
  <c r="CC166" i="30"/>
  <c r="CB166" i="30"/>
  <c r="CA166" i="30"/>
  <c r="BZ166" i="30"/>
  <c r="BY166" i="30"/>
  <c r="BX166" i="30"/>
  <c r="BW166" i="30"/>
  <c r="BV166" i="30"/>
  <c r="BU166" i="30"/>
  <c r="BT166" i="30"/>
  <c r="BS166" i="30"/>
  <c r="BR166" i="30"/>
  <c r="BQ166" i="30"/>
  <c r="BP166" i="30"/>
  <c r="BO166" i="30"/>
  <c r="BN166" i="30"/>
  <c r="BM166" i="30"/>
  <c r="BL166" i="30"/>
  <c r="BK166" i="30"/>
  <c r="BJ166" i="30"/>
  <c r="BI166" i="30"/>
  <c r="BH166" i="30"/>
  <c r="BG166" i="30"/>
  <c r="BF166" i="30"/>
  <c r="BE166" i="30"/>
  <c r="BD166" i="30"/>
  <c r="BC166" i="30"/>
  <c r="BB166" i="30"/>
  <c r="BA166" i="30"/>
  <c r="AZ166" i="30"/>
  <c r="AY166" i="30"/>
  <c r="AX166" i="30"/>
  <c r="AW166" i="30"/>
  <c r="AV166" i="30"/>
  <c r="AU166" i="30"/>
  <c r="AT166" i="30"/>
  <c r="AS166" i="30"/>
  <c r="AR166" i="30"/>
  <c r="AQ166" i="30"/>
  <c r="AP166" i="30"/>
  <c r="AO166" i="30"/>
  <c r="AN166" i="30"/>
  <c r="AM166" i="30"/>
  <c r="AL166" i="30"/>
  <c r="AK166" i="30"/>
  <c r="AJ166" i="30"/>
  <c r="AI166" i="30"/>
  <c r="AH166" i="30"/>
  <c r="AG166" i="30"/>
  <c r="AF166" i="30"/>
  <c r="AE166" i="30"/>
  <c r="AD166" i="30"/>
  <c r="AC166" i="30"/>
  <c r="AB166" i="30"/>
  <c r="AA166" i="30"/>
  <c r="Z166" i="30"/>
  <c r="Y166" i="30"/>
  <c r="X166" i="30"/>
  <c r="W166" i="30"/>
  <c r="V166" i="30"/>
  <c r="U166" i="30"/>
  <c r="T166" i="30"/>
  <c r="S166" i="30"/>
  <c r="R166" i="30"/>
  <c r="Q166" i="30"/>
  <c r="P166" i="30"/>
  <c r="O166" i="30"/>
  <c r="N166" i="30"/>
  <c r="M166" i="30"/>
  <c r="L166" i="30"/>
  <c r="K166" i="30"/>
  <c r="J166" i="30"/>
  <c r="I166" i="30"/>
  <c r="H166" i="30"/>
  <c r="G166" i="30"/>
  <c r="F166" i="30"/>
  <c r="E166" i="30"/>
  <c r="D166" i="30"/>
  <c r="C166" i="30"/>
  <c r="B166" i="30"/>
  <c r="A166" i="30"/>
  <c r="DH165" i="30"/>
  <c r="DG165" i="30"/>
  <c r="DF165" i="30"/>
  <c r="DE165" i="30"/>
  <c r="DD165" i="30"/>
  <c r="DC165" i="30"/>
  <c r="DB165" i="30"/>
  <c r="DA165" i="30"/>
  <c r="CZ165" i="30"/>
  <c r="CY165" i="30"/>
  <c r="CX165" i="30"/>
  <c r="CW165" i="30"/>
  <c r="CV165" i="30"/>
  <c r="CU165" i="30"/>
  <c r="CT165" i="30"/>
  <c r="CS165" i="30"/>
  <c r="CR165" i="30"/>
  <c r="CQ165" i="30"/>
  <c r="CP165" i="30"/>
  <c r="CO165" i="30"/>
  <c r="CN165" i="30"/>
  <c r="CM165" i="30"/>
  <c r="CL165" i="30"/>
  <c r="CK165" i="30"/>
  <c r="CJ165" i="30"/>
  <c r="CI165" i="30"/>
  <c r="CH165" i="30"/>
  <c r="CG165" i="30"/>
  <c r="CF165" i="30"/>
  <c r="CE165" i="30"/>
  <c r="CD165" i="30"/>
  <c r="CC165" i="30"/>
  <c r="CB165" i="30"/>
  <c r="CA165" i="30"/>
  <c r="BZ165" i="30"/>
  <c r="BY165" i="30"/>
  <c r="BX165" i="30"/>
  <c r="BW165" i="30"/>
  <c r="BV165" i="30"/>
  <c r="BU165" i="30"/>
  <c r="BT165" i="30"/>
  <c r="BS165" i="30"/>
  <c r="BR165" i="30"/>
  <c r="BQ165" i="30"/>
  <c r="BP165" i="30"/>
  <c r="BO165" i="30"/>
  <c r="BN165" i="30"/>
  <c r="BM165" i="30"/>
  <c r="BL165" i="30"/>
  <c r="BK165" i="30"/>
  <c r="BJ165" i="30"/>
  <c r="BI165" i="30"/>
  <c r="BH165" i="30"/>
  <c r="BG165" i="30"/>
  <c r="BF165" i="30"/>
  <c r="BE165" i="30"/>
  <c r="BD165" i="30"/>
  <c r="BC165" i="30"/>
  <c r="BB165" i="30"/>
  <c r="BA165" i="30"/>
  <c r="AZ165" i="30"/>
  <c r="AY165" i="30"/>
  <c r="AX165" i="30"/>
  <c r="AW165" i="30"/>
  <c r="AV165" i="30"/>
  <c r="AU165" i="30"/>
  <c r="AT165" i="30"/>
  <c r="AS165" i="30"/>
  <c r="AR165" i="30"/>
  <c r="AQ165" i="30"/>
  <c r="AP165" i="30"/>
  <c r="AO165" i="30"/>
  <c r="AN165" i="30"/>
  <c r="AM165" i="30"/>
  <c r="AL165" i="30"/>
  <c r="AK165" i="30"/>
  <c r="AJ165" i="30"/>
  <c r="AI165" i="30"/>
  <c r="AH165" i="30"/>
  <c r="AG165" i="30"/>
  <c r="AF165" i="30"/>
  <c r="AE165" i="30"/>
  <c r="AD165" i="30"/>
  <c r="AC165" i="30"/>
  <c r="AB165" i="30"/>
  <c r="AA165" i="30"/>
  <c r="Z165" i="30"/>
  <c r="Y165" i="30"/>
  <c r="X165" i="30"/>
  <c r="W165" i="30"/>
  <c r="V165" i="30"/>
  <c r="U165" i="30"/>
  <c r="T165" i="30"/>
  <c r="S165" i="30"/>
  <c r="R165" i="30"/>
  <c r="Q165" i="30"/>
  <c r="P165" i="30"/>
  <c r="O165" i="30"/>
  <c r="N165" i="30"/>
  <c r="M165" i="30"/>
  <c r="L165" i="30"/>
  <c r="K165" i="30"/>
  <c r="J165" i="30"/>
  <c r="I165" i="30"/>
  <c r="H165" i="30"/>
  <c r="G165" i="30"/>
  <c r="F165" i="30"/>
  <c r="E165" i="30"/>
  <c r="D165" i="30"/>
  <c r="C165" i="30"/>
  <c r="B165" i="30"/>
  <c r="A165" i="30"/>
  <c r="DH164" i="30"/>
  <c r="DG164" i="30"/>
  <c r="DF164" i="30"/>
  <c r="DE164" i="30"/>
  <c r="DD164" i="30"/>
  <c r="DC164" i="30"/>
  <c r="DB164" i="30"/>
  <c r="DA164" i="30"/>
  <c r="CZ164" i="30"/>
  <c r="CY164" i="30"/>
  <c r="CX164" i="30"/>
  <c r="CW164" i="30"/>
  <c r="CV164" i="30"/>
  <c r="CU164" i="30"/>
  <c r="CT164" i="30"/>
  <c r="CS164" i="30"/>
  <c r="CR164" i="30"/>
  <c r="CQ164" i="30"/>
  <c r="CP164" i="30"/>
  <c r="CO164" i="30"/>
  <c r="CN164" i="30"/>
  <c r="CM164" i="30"/>
  <c r="CL164" i="30"/>
  <c r="CK164" i="30"/>
  <c r="CJ164" i="30"/>
  <c r="CI164" i="30"/>
  <c r="CH164" i="30"/>
  <c r="CG164" i="30"/>
  <c r="CF164" i="30"/>
  <c r="CE164" i="30"/>
  <c r="CD164" i="30"/>
  <c r="CC164" i="30"/>
  <c r="CB164" i="30"/>
  <c r="CA164" i="30"/>
  <c r="BZ164" i="30"/>
  <c r="BY164" i="30"/>
  <c r="BX164" i="30"/>
  <c r="BW164" i="30"/>
  <c r="BV164" i="30"/>
  <c r="BU164" i="30"/>
  <c r="BT164" i="30"/>
  <c r="BS164" i="30"/>
  <c r="BR164" i="30"/>
  <c r="BQ164" i="30"/>
  <c r="BP164" i="30"/>
  <c r="BO164" i="30"/>
  <c r="BN164" i="30"/>
  <c r="BM164" i="30"/>
  <c r="BL164" i="30"/>
  <c r="BK164" i="30"/>
  <c r="BJ164" i="30"/>
  <c r="BI164" i="30"/>
  <c r="BH164" i="30"/>
  <c r="BG164" i="30"/>
  <c r="BF164" i="30"/>
  <c r="BE164" i="30"/>
  <c r="BD164" i="30"/>
  <c r="BC164" i="30"/>
  <c r="BB164" i="30"/>
  <c r="BA164" i="30"/>
  <c r="AZ164" i="30"/>
  <c r="AY164" i="30"/>
  <c r="AX164" i="30"/>
  <c r="AW164" i="30"/>
  <c r="AV164" i="30"/>
  <c r="AU164" i="30"/>
  <c r="AT164" i="30"/>
  <c r="AS164" i="30"/>
  <c r="AR164" i="30"/>
  <c r="AQ164" i="30"/>
  <c r="AP164" i="30"/>
  <c r="AO164" i="30"/>
  <c r="AN164" i="30"/>
  <c r="AM164" i="30"/>
  <c r="AL164" i="30"/>
  <c r="AK164" i="30"/>
  <c r="AJ164" i="30"/>
  <c r="AI164" i="30"/>
  <c r="AH164" i="30"/>
  <c r="AG164" i="30"/>
  <c r="AF164" i="30"/>
  <c r="AE164" i="30"/>
  <c r="AD164" i="30"/>
  <c r="AC164" i="30"/>
  <c r="AB164" i="30"/>
  <c r="AA164" i="30"/>
  <c r="Z164" i="30"/>
  <c r="Y164" i="30"/>
  <c r="X164" i="30"/>
  <c r="W164" i="30"/>
  <c r="V164" i="30"/>
  <c r="U164" i="30"/>
  <c r="T164" i="30"/>
  <c r="S164" i="30"/>
  <c r="R164" i="30"/>
  <c r="Q164" i="30"/>
  <c r="P164" i="30"/>
  <c r="O164" i="30"/>
  <c r="N164" i="30"/>
  <c r="M164" i="30"/>
  <c r="L164" i="30"/>
  <c r="K164" i="30"/>
  <c r="J164" i="30"/>
  <c r="I164" i="30"/>
  <c r="H164" i="30"/>
  <c r="G164" i="30"/>
  <c r="F164" i="30"/>
  <c r="E164" i="30"/>
  <c r="D164" i="30"/>
  <c r="C164" i="30"/>
  <c r="B164" i="30"/>
  <c r="A164" i="30"/>
  <c r="DH163" i="30"/>
  <c r="DG163" i="30"/>
  <c r="DF163" i="30"/>
  <c r="DE163" i="30"/>
  <c r="DD163" i="30"/>
  <c r="DC163" i="30"/>
  <c r="DB163" i="30"/>
  <c r="DA163" i="30"/>
  <c r="CZ163" i="30"/>
  <c r="CY163" i="30"/>
  <c r="CX163" i="30"/>
  <c r="CW163" i="30"/>
  <c r="CV163" i="30"/>
  <c r="CU163" i="30"/>
  <c r="CT163" i="30"/>
  <c r="CS163" i="30"/>
  <c r="CR163" i="30"/>
  <c r="CQ163" i="30"/>
  <c r="CP163" i="30"/>
  <c r="CO163" i="30"/>
  <c r="CN163" i="30"/>
  <c r="CM163" i="30"/>
  <c r="CL163" i="30"/>
  <c r="CK163" i="30"/>
  <c r="CJ163" i="30"/>
  <c r="CI163" i="30"/>
  <c r="CH163" i="30"/>
  <c r="CG163" i="30"/>
  <c r="CF163" i="30"/>
  <c r="CE163" i="30"/>
  <c r="CD163" i="30"/>
  <c r="CC163" i="30"/>
  <c r="CB163" i="30"/>
  <c r="CA163" i="30"/>
  <c r="BZ163" i="30"/>
  <c r="BY163" i="30"/>
  <c r="BX163" i="30"/>
  <c r="BW163" i="30"/>
  <c r="BV163" i="30"/>
  <c r="BU163" i="30"/>
  <c r="BT163" i="30"/>
  <c r="BS163" i="30"/>
  <c r="BR163" i="30"/>
  <c r="BQ163" i="30"/>
  <c r="BP163" i="30"/>
  <c r="BO163" i="30"/>
  <c r="BN163" i="30"/>
  <c r="BM163" i="30"/>
  <c r="BL163" i="30"/>
  <c r="BK163" i="30"/>
  <c r="BJ163" i="30"/>
  <c r="BI163" i="30"/>
  <c r="BH163" i="30"/>
  <c r="BG163" i="30"/>
  <c r="BF163" i="30"/>
  <c r="BE163" i="30"/>
  <c r="BD163" i="30"/>
  <c r="BC163" i="30"/>
  <c r="BB163" i="30"/>
  <c r="BA163" i="30"/>
  <c r="AZ163" i="30"/>
  <c r="AY163" i="30"/>
  <c r="AX163" i="30"/>
  <c r="AW163" i="30"/>
  <c r="AV163" i="30"/>
  <c r="AU163" i="30"/>
  <c r="AT163" i="30"/>
  <c r="AS163" i="30"/>
  <c r="AR163" i="30"/>
  <c r="AQ163" i="30"/>
  <c r="AP163" i="30"/>
  <c r="AO163" i="30"/>
  <c r="AN163" i="30"/>
  <c r="AM163" i="30"/>
  <c r="AL163" i="30"/>
  <c r="AK163" i="30"/>
  <c r="AJ163" i="30"/>
  <c r="AI163" i="30"/>
  <c r="AH163" i="30"/>
  <c r="AG163" i="30"/>
  <c r="AF163" i="30"/>
  <c r="AE163" i="30"/>
  <c r="AD163" i="30"/>
  <c r="AC163" i="30"/>
  <c r="AB163" i="30"/>
  <c r="AA163" i="30"/>
  <c r="Z163" i="30"/>
  <c r="Y163" i="30"/>
  <c r="X163" i="30"/>
  <c r="W163" i="30"/>
  <c r="V163" i="30"/>
  <c r="U163" i="30"/>
  <c r="T163" i="30"/>
  <c r="S163" i="30"/>
  <c r="R163" i="30"/>
  <c r="Q163" i="30"/>
  <c r="P163" i="30"/>
  <c r="O163" i="30"/>
  <c r="N163" i="30"/>
  <c r="M163" i="30"/>
  <c r="L163" i="30"/>
  <c r="K163" i="30"/>
  <c r="J163" i="30"/>
  <c r="I163" i="30"/>
  <c r="H163" i="30"/>
  <c r="G163" i="30"/>
  <c r="F163" i="30"/>
  <c r="E163" i="30"/>
  <c r="D163" i="30"/>
  <c r="C163" i="30"/>
  <c r="B163" i="30"/>
  <c r="A163" i="30"/>
  <c r="DH162" i="30"/>
  <c r="DG162" i="30"/>
  <c r="DF162" i="30"/>
  <c r="DE162" i="30"/>
  <c r="DD162" i="30"/>
  <c r="DC162" i="30"/>
  <c r="DB162" i="30"/>
  <c r="DA162" i="30"/>
  <c r="CZ162" i="30"/>
  <c r="CY162" i="30"/>
  <c r="CX162" i="30"/>
  <c r="CW162" i="30"/>
  <c r="CV162" i="30"/>
  <c r="CU162" i="30"/>
  <c r="CT162" i="30"/>
  <c r="CS162" i="30"/>
  <c r="CR162" i="30"/>
  <c r="CQ162" i="30"/>
  <c r="CP162" i="30"/>
  <c r="CO162" i="30"/>
  <c r="CN162" i="30"/>
  <c r="CM162" i="30"/>
  <c r="CL162" i="30"/>
  <c r="CK162" i="30"/>
  <c r="CJ162" i="30"/>
  <c r="CI162" i="30"/>
  <c r="CH162" i="30"/>
  <c r="CG162" i="30"/>
  <c r="CF162" i="30"/>
  <c r="CE162" i="30"/>
  <c r="CD162" i="30"/>
  <c r="CC162" i="30"/>
  <c r="CB162" i="30"/>
  <c r="CA162" i="30"/>
  <c r="BZ162" i="30"/>
  <c r="BY162" i="30"/>
  <c r="BX162" i="30"/>
  <c r="BW162" i="30"/>
  <c r="BV162" i="30"/>
  <c r="BU162" i="30"/>
  <c r="BT162" i="30"/>
  <c r="BS162" i="30"/>
  <c r="BR162" i="30"/>
  <c r="BQ162" i="30"/>
  <c r="BP162" i="30"/>
  <c r="BO162" i="30"/>
  <c r="BN162" i="30"/>
  <c r="BM162" i="30"/>
  <c r="BL162" i="30"/>
  <c r="BK162" i="30"/>
  <c r="BJ162" i="30"/>
  <c r="BI162" i="30"/>
  <c r="BH162" i="30"/>
  <c r="BG162" i="30"/>
  <c r="BF162" i="30"/>
  <c r="BE162" i="30"/>
  <c r="BD162" i="30"/>
  <c r="BC162" i="30"/>
  <c r="BB162" i="30"/>
  <c r="BA162" i="30"/>
  <c r="AZ162" i="30"/>
  <c r="AY162" i="30"/>
  <c r="AX162" i="30"/>
  <c r="AW162" i="30"/>
  <c r="AV162" i="30"/>
  <c r="AU162" i="30"/>
  <c r="AT162" i="30"/>
  <c r="AS162" i="30"/>
  <c r="AR162" i="30"/>
  <c r="AQ162" i="30"/>
  <c r="AP162" i="30"/>
  <c r="AO162" i="30"/>
  <c r="AN162" i="30"/>
  <c r="AM162" i="30"/>
  <c r="AL162" i="30"/>
  <c r="AK162" i="30"/>
  <c r="AJ162" i="30"/>
  <c r="AI162" i="30"/>
  <c r="AH162" i="30"/>
  <c r="AG162" i="30"/>
  <c r="AF162" i="30"/>
  <c r="AE162" i="30"/>
  <c r="AD162" i="30"/>
  <c r="AC162" i="30"/>
  <c r="AB162" i="30"/>
  <c r="AA162" i="30"/>
  <c r="Z162" i="30"/>
  <c r="Y162" i="30"/>
  <c r="X162" i="30"/>
  <c r="W162" i="30"/>
  <c r="V162" i="30"/>
  <c r="U162" i="30"/>
  <c r="T162" i="30"/>
  <c r="S162" i="30"/>
  <c r="R162" i="30"/>
  <c r="Q162" i="30"/>
  <c r="P162" i="30"/>
  <c r="O162" i="30"/>
  <c r="N162" i="30"/>
  <c r="M162" i="30"/>
  <c r="L162" i="30"/>
  <c r="K162" i="30"/>
  <c r="J162" i="30"/>
  <c r="I162" i="30"/>
  <c r="H162" i="30"/>
  <c r="G162" i="30"/>
  <c r="F162" i="30"/>
  <c r="E162" i="30"/>
  <c r="D162" i="30"/>
  <c r="C162" i="30"/>
  <c r="B162" i="30"/>
  <c r="A162" i="30"/>
  <c r="DH161" i="30"/>
  <c r="DG161" i="30"/>
  <c r="DF161" i="30"/>
  <c r="DE161" i="30"/>
  <c r="DD161" i="30"/>
  <c r="DC161" i="30"/>
  <c r="DB161" i="30"/>
  <c r="DA161" i="30"/>
  <c r="CZ161" i="30"/>
  <c r="CY161" i="30"/>
  <c r="CX161" i="30"/>
  <c r="CW161" i="30"/>
  <c r="CV161" i="30"/>
  <c r="CU161" i="30"/>
  <c r="CT161" i="30"/>
  <c r="CS161" i="30"/>
  <c r="CR161" i="30"/>
  <c r="CQ161" i="30"/>
  <c r="CP161" i="30"/>
  <c r="CO161" i="30"/>
  <c r="CN161" i="30"/>
  <c r="CM161" i="30"/>
  <c r="CL161" i="30"/>
  <c r="CK161" i="30"/>
  <c r="CJ161" i="30"/>
  <c r="CI161" i="30"/>
  <c r="CH161" i="30"/>
  <c r="CG161" i="30"/>
  <c r="CF161" i="30"/>
  <c r="CE161" i="30"/>
  <c r="CD161" i="30"/>
  <c r="CC161" i="30"/>
  <c r="CB161" i="30"/>
  <c r="CA161" i="30"/>
  <c r="BZ161" i="30"/>
  <c r="BY161" i="30"/>
  <c r="BX161" i="30"/>
  <c r="BW161" i="30"/>
  <c r="BV161" i="30"/>
  <c r="BU161" i="30"/>
  <c r="BT161" i="30"/>
  <c r="BS161" i="30"/>
  <c r="BR161" i="30"/>
  <c r="BQ161" i="30"/>
  <c r="BP161" i="30"/>
  <c r="BO161" i="30"/>
  <c r="BN161" i="30"/>
  <c r="BM161" i="30"/>
  <c r="BL161" i="30"/>
  <c r="BK161" i="30"/>
  <c r="BJ161" i="30"/>
  <c r="BI161" i="30"/>
  <c r="BH161" i="30"/>
  <c r="BG161" i="30"/>
  <c r="BF161" i="30"/>
  <c r="BE161" i="30"/>
  <c r="BD161" i="30"/>
  <c r="BC161" i="30"/>
  <c r="BB161" i="30"/>
  <c r="BA161" i="30"/>
  <c r="AZ16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B161" i="30"/>
  <c r="A161" i="30"/>
  <c r="DH160" i="30"/>
  <c r="DG160" i="30"/>
  <c r="DF160" i="30"/>
  <c r="DE160" i="30"/>
  <c r="DD160" i="30"/>
  <c r="DC160" i="30"/>
  <c r="DB160" i="30"/>
  <c r="DA160" i="30"/>
  <c r="CZ160" i="30"/>
  <c r="CY160" i="30"/>
  <c r="CX160" i="30"/>
  <c r="CW160" i="30"/>
  <c r="CV160" i="30"/>
  <c r="CU160" i="30"/>
  <c r="CT160" i="30"/>
  <c r="CS160" i="30"/>
  <c r="CR160" i="30"/>
  <c r="CQ160" i="30"/>
  <c r="CP160" i="30"/>
  <c r="CO160" i="30"/>
  <c r="CN160" i="30"/>
  <c r="CM160" i="30"/>
  <c r="CL160" i="30"/>
  <c r="CK160" i="30"/>
  <c r="CJ160" i="30"/>
  <c r="CI160" i="30"/>
  <c r="CH160" i="30"/>
  <c r="CG160" i="30"/>
  <c r="CF160" i="30"/>
  <c r="CE160" i="30"/>
  <c r="CD160" i="30"/>
  <c r="CC160" i="30"/>
  <c r="CB160" i="30"/>
  <c r="CA160" i="30"/>
  <c r="BZ160" i="30"/>
  <c r="BY160" i="30"/>
  <c r="BX160" i="30"/>
  <c r="BW160" i="30"/>
  <c r="BV160" i="30"/>
  <c r="BU160" i="30"/>
  <c r="BT160" i="30"/>
  <c r="BS160" i="30"/>
  <c r="BR160" i="30"/>
  <c r="BQ160" i="30"/>
  <c r="BP160" i="30"/>
  <c r="BO160" i="30"/>
  <c r="BN160" i="30"/>
  <c r="BM160" i="30"/>
  <c r="BL160" i="30"/>
  <c r="BK160" i="30"/>
  <c r="BJ160" i="30"/>
  <c r="BI160" i="30"/>
  <c r="BH160" i="30"/>
  <c r="BG160" i="30"/>
  <c r="BF160" i="30"/>
  <c r="BE160" i="30"/>
  <c r="BD160" i="30"/>
  <c r="BC160" i="30"/>
  <c r="BB160" i="30"/>
  <c r="BA160" i="30"/>
  <c r="AZ160" i="30"/>
  <c r="AY160" i="30"/>
  <c r="AX160" i="30"/>
  <c r="AW160" i="30"/>
  <c r="AV160" i="30"/>
  <c r="AU160" i="30"/>
  <c r="AT160" i="30"/>
  <c r="AS160" i="30"/>
  <c r="AR160" i="30"/>
  <c r="AQ160" i="30"/>
  <c r="AP160" i="30"/>
  <c r="AO160" i="30"/>
  <c r="AN160" i="30"/>
  <c r="AM160" i="30"/>
  <c r="AL160" i="30"/>
  <c r="AK160" i="30"/>
  <c r="AJ160" i="30"/>
  <c r="AI160" i="30"/>
  <c r="AH160" i="30"/>
  <c r="AG160" i="30"/>
  <c r="AF160" i="30"/>
  <c r="AE160" i="30"/>
  <c r="AD160" i="30"/>
  <c r="AC160" i="30"/>
  <c r="AB160" i="30"/>
  <c r="AA160" i="30"/>
  <c r="Z160" i="30"/>
  <c r="Y160" i="30"/>
  <c r="X160" i="30"/>
  <c r="W160" i="30"/>
  <c r="V160" i="30"/>
  <c r="U160" i="30"/>
  <c r="T160" i="30"/>
  <c r="S160" i="30"/>
  <c r="R160" i="30"/>
  <c r="Q160" i="30"/>
  <c r="P160" i="30"/>
  <c r="O160" i="30"/>
  <c r="N160" i="30"/>
  <c r="M160" i="30"/>
  <c r="L160" i="30"/>
  <c r="K160" i="30"/>
  <c r="J160" i="30"/>
  <c r="I160" i="30"/>
  <c r="H160" i="30"/>
  <c r="G160" i="30"/>
  <c r="F160" i="30"/>
  <c r="E160" i="30"/>
  <c r="D160" i="30"/>
  <c r="C160" i="30"/>
  <c r="B160" i="30"/>
  <c r="A160" i="30"/>
  <c r="DH159" i="30"/>
  <c r="DG159" i="30"/>
  <c r="DF159" i="30"/>
  <c r="DE159" i="30"/>
  <c r="DD159" i="30"/>
  <c r="DC159" i="30"/>
  <c r="DB159" i="30"/>
  <c r="DA159" i="30"/>
  <c r="CZ159" i="30"/>
  <c r="CY159" i="30"/>
  <c r="CX159" i="30"/>
  <c r="CW159" i="30"/>
  <c r="CV159" i="30"/>
  <c r="CU159" i="30"/>
  <c r="CT159" i="30"/>
  <c r="CS159" i="30"/>
  <c r="CR159" i="30"/>
  <c r="CQ159" i="30"/>
  <c r="CP159" i="30"/>
  <c r="CO159" i="30"/>
  <c r="CN159" i="30"/>
  <c r="CM159" i="30"/>
  <c r="CL159" i="30"/>
  <c r="CK159" i="30"/>
  <c r="CJ159" i="30"/>
  <c r="CI159" i="30"/>
  <c r="CH159" i="30"/>
  <c r="CG159" i="30"/>
  <c r="CF159" i="30"/>
  <c r="CE159" i="30"/>
  <c r="CD159" i="30"/>
  <c r="CC159" i="30"/>
  <c r="CB159" i="30"/>
  <c r="CA159" i="30"/>
  <c r="BZ159" i="30"/>
  <c r="BY159" i="30"/>
  <c r="BX159" i="30"/>
  <c r="BW159" i="30"/>
  <c r="BV159" i="30"/>
  <c r="BU159" i="30"/>
  <c r="BT159" i="30"/>
  <c r="BS159" i="30"/>
  <c r="BR159" i="30"/>
  <c r="BQ159" i="30"/>
  <c r="BP159" i="30"/>
  <c r="BO159" i="30"/>
  <c r="BN159" i="30"/>
  <c r="BM159" i="30"/>
  <c r="BL159" i="30"/>
  <c r="BK159" i="30"/>
  <c r="BJ159" i="30"/>
  <c r="BI159" i="30"/>
  <c r="BH159" i="30"/>
  <c r="BG159" i="30"/>
  <c r="BF159" i="30"/>
  <c r="BE159" i="30"/>
  <c r="BD159" i="30"/>
  <c r="BC159" i="30"/>
  <c r="BB159" i="30"/>
  <c r="BA159" i="30"/>
  <c r="AZ159" i="30"/>
  <c r="AY159" i="30"/>
  <c r="AX159" i="30"/>
  <c r="AW159" i="30"/>
  <c r="AV159" i="30"/>
  <c r="AU159" i="30"/>
  <c r="AT159" i="30"/>
  <c r="AS159" i="30"/>
  <c r="AR159" i="30"/>
  <c r="AQ159" i="30"/>
  <c r="AP159" i="30"/>
  <c r="AO159" i="30"/>
  <c r="AN159" i="30"/>
  <c r="AM159" i="30"/>
  <c r="AL159" i="30"/>
  <c r="AK159" i="30"/>
  <c r="AJ159" i="30"/>
  <c r="AI159" i="30"/>
  <c r="AH159" i="30"/>
  <c r="AG159" i="30"/>
  <c r="AF159" i="30"/>
  <c r="AE159" i="30"/>
  <c r="AD159" i="30"/>
  <c r="AC159" i="30"/>
  <c r="AB159" i="30"/>
  <c r="AA159" i="30"/>
  <c r="Z159" i="30"/>
  <c r="Y159" i="30"/>
  <c r="X159" i="30"/>
  <c r="W159" i="30"/>
  <c r="V159" i="30"/>
  <c r="U159" i="30"/>
  <c r="T159" i="30"/>
  <c r="S159" i="30"/>
  <c r="R159" i="30"/>
  <c r="Q159" i="30"/>
  <c r="P159" i="30"/>
  <c r="O159" i="30"/>
  <c r="N159" i="30"/>
  <c r="M159" i="30"/>
  <c r="L159" i="30"/>
  <c r="K159" i="30"/>
  <c r="J159" i="30"/>
  <c r="I159" i="30"/>
  <c r="H159" i="30"/>
  <c r="G159" i="30"/>
  <c r="F159" i="30"/>
  <c r="E159" i="30"/>
  <c r="D159" i="30"/>
  <c r="C159" i="30"/>
  <c r="B159" i="30"/>
  <c r="A159" i="30"/>
  <c r="DH158" i="30"/>
  <c r="DG158" i="30"/>
  <c r="DF158" i="30"/>
  <c r="DE158" i="30"/>
  <c r="DD158" i="30"/>
  <c r="DC158" i="30"/>
  <c r="DB158" i="30"/>
  <c r="DA158" i="30"/>
  <c r="CZ158" i="30"/>
  <c r="CY158" i="30"/>
  <c r="CX158" i="30"/>
  <c r="CW158" i="30"/>
  <c r="CV158" i="30"/>
  <c r="CU158" i="30"/>
  <c r="CT158" i="30"/>
  <c r="CS158" i="30"/>
  <c r="CR158" i="30"/>
  <c r="CQ158" i="30"/>
  <c r="CP158" i="30"/>
  <c r="CO158" i="30"/>
  <c r="CN158" i="30"/>
  <c r="CM158" i="30"/>
  <c r="CL158" i="30"/>
  <c r="CK158" i="30"/>
  <c r="CJ158" i="30"/>
  <c r="CI158" i="30"/>
  <c r="CH158" i="30"/>
  <c r="CG158" i="30"/>
  <c r="CF158" i="30"/>
  <c r="CE158" i="30"/>
  <c r="CD158" i="30"/>
  <c r="CC158" i="30"/>
  <c r="CB158" i="30"/>
  <c r="CA158" i="30"/>
  <c r="BZ158" i="30"/>
  <c r="BY158" i="30"/>
  <c r="BX158" i="30"/>
  <c r="BW158" i="30"/>
  <c r="BV158" i="30"/>
  <c r="BU158" i="30"/>
  <c r="BT158" i="30"/>
  <c r="BS158" i="30"/>
  <c r="BR158" i="30"/>
  <c r="BQ158" i="30"/>
  <c r="BP158" i="30"/>
  <c r="BO158" i="30"/>
  <c r="BN158" i="30"/>
  <c r="BM158" i="30"/>
  <c r="BL158" i="30"/>
  <c r="BK158" i="30"/>
  <c r="BJ158" i="30"/>
  <c r="BI158" i="30"/>
  <c r="BH158" i="30"/>
  <c r="BG158" i="30"/>
  <c r="BF158" i="30"/>
  <c r="BE158" i="30"/>
  <c r="BD158" i="30"/>
  <c r="BC158" i="30"/>
  <c r="BB158" i="30"/>
  <c r="BA158" i="30"/>
  <c r="AZ158" i="30"/>
  <c r="AY158" i="30"/>
  <c r="AX158" i="30"/>
  <c r="AW158" i="30"/>
  <c r="AV158" i="30"/>
  <c r="AU158" i="30"/>
  <c r="AT158" i="30"/>
  <c r="AS158" i="30"/>
  <c r="AR158" i="30"/>
  <c r="AQ158" i="30"/>
  <c r="AP158" i="30"/>
  <c r="AO158" i="30"/>
  <c r="AN158" i="30"/>
  <c r="AM158" i="30"/>
  <c r="AL158" i="30"/>
  <c r="AK158" i="30"/>
  <c r="AJ158" i="30"/>
  <c r="AI158" i="30"/>
  <c r="AH158" i="30"/>
  <c r="AG158" i="30"/>
  <c r="AF158" i="30"/>
  <c r="AE158" i="30"/>
  <c r="AD158" i="30"/>
  <c r="AC158" i="30"/>
  <c r="AB158" i="30"/>
  <c r="AA158" i="30"/>
  <c r="Z158" i="30"/>
  <c r="Y158" i="30"/>
  <c r="X158" i="30"/>
  <c r="W158" i="30"/>
  <c r="V158" i="30"/>
  <c r="U158" i="30"/>
  <c r="T158" i="30"/>
  <c r="S158" i="30"/>
  <c r="R158" i="30"/>
  <c r="Q158" i="30"/>
  <c r="P158" i="30"/>
  <c r="O158" i="30"/>
  <c r="N158" i="30"/>
  <c r="M158" i="30"/>
  <c r="L158" i="30"/>
  <c r="K158" i="30"/>
  <c r="J158" i="30"/>
  <c r="I158" i="30"/>
  <c r="H158" i="30"/>
  <c r="G158" i="30"/>
  <c r="F158" i="30"/>
  <c r="E158" i="30"/>
  <c r="D158" i="30"/>
  <c r="C158" i="30"/>
  <c r="B158" i="30"/>
  <c r="A158" i="30"/>
  <c r="DH157" i="30"/>
  <c r="DG157" i="30"/>
  <c r="DF157" i="30"/>
  <c r="DE157" i="30"/>
  <c r="DD157" i="30"/>
  <c r="DC157" i="30"/>
  <c r="DB157" i="30"/>
  <c r="DA157" i="30"/>
  <c r="CZ157" i="30"/>
  <c r="CY157" i="30"/>
  <c r="CX157" i="30"/>
  <c r="CW157" i="30"/>
  <c r="CV157" i="30"/>
  <c r="CU157" i="30"/>
  <c r="CT157" i="30"/>
  <c r="CS157" i="30"/>
  <c r="CR157" i="30"/>
  <c r="CQ157" i="30"/>
  <c r="CP157" i="30"/>
  <c r="CO157" i="30"/>
  <c r="CN157" i="30"/>
  <c r="CM157" i="30"/>
  <c r="CL157" i="30"/>
  <c r="CK157" i="30"/>
  <c r="CJ157" i="30"/>
  <c r="CI157" i="30"/>
  <c r="CH157" i="30"/>
  <c r="CG157" i="30"/>
  <c r="CF157" i="30"/>
  <c r="CE157" i="30"/>
  <c r="CD157" i="30"/>
  <c r="CC157" i="30"/>
  <c r="CB157" i="30"/>
  <c r="CA157" i="30"/>
  <c r="BZ157" i="30"/>
  <c r="BY157" i="30"/>
  <c r="BX157" i="30"/>
  <c r="BW157" i="30"/>
  <c r="BV157" i="30"/>
  <c r="BU157" i="30"/>
  <c r="BT157" i="30"/>
  <c r="BS157" i="30"/>
  <c r="BR157" i="30"/>
  <c r="BQ157" i="30"/>
  <c r="BP157" i="30"/>
  <c r="BO157" i="30"/>
  <c r="BN157" i="30"/>
  <c r="BM157" i="30"/>
  <c r="BL157" i="30"/>
  <c r="BK157" i="30"/>
  <c r="BJ157" i="30"/>
  <c r="BI157" i="30"/>
  <c r="BH157" i="30"/>
  <c r="BG157" i="30"/>
  <c r="BF157" i="30"/>
  <c r="BE157" i="30"/>
  <c r="BD157" i="30"/>
  <c r="BC157" i="30"/>
  <c r="BB157" i="30"/>
  <c r="BA157" i="30"/>
  <c r="AZ157" i="30"/>
  <c r="AY157" i="30"/>
  <c r="AX157" i="30"/>
  <c r="AW157" i="30"/>
  <c r="AV157" i="30"/>
  <c r="AU157" i="30"/>
  <c r="AT157" i="30"/>
  <c r="AS157" i="30"/>
  <c r="AR157" i="30"/>
  <c r="AQ157" i="30"/>
  <c r="AP157" i="30"/>
  <c r="AO157" i="30"/>
  <c r="AN157" i="30"/>
  <c r="AM157" i="30"/>
  <c r="AL157" i="30"/>
  <c r="AK157" i="30"/>
  <c r="AJ157" i="30"/>
  <c r="AI157" i="30"/>
  <c r="AH157" i="30"/>
  <c r="AG157" i="30"/>
  <c r="AF157" i="30"/>
  <c r="AE157" i="30"/>
  <c r="AD157" i="30"/>
  <c r="AC157" i="30"/>
  <c r="AB157" i="30"/>
  <c r="AA157" i="30"/>
  <c r="Z157" i="30"/>
  <c r="Y157" i="30"/>
  <c r="X157" i="30"/>
  <c r="W157" i="30"/>
  <c r="V157" i="30"/>
  <c r="U157" i="30"/>
  <c r="T157" i="30"/>
  <c r="S157" i="30"/>
  <c r="R157" i="30"/>
  <c r="Q157" i="30"/>
  <c r="P157" i="30"/>
  <c r="O157" i="30"/>
  <c r="N157" i="30"/>
  <c r="M157" i="30"/>
  <c r="L157" i="30"/>
  <c r="K157" i="30"/>
  <c r="J157" i="30"/>
  <c r="I157" i="30"/>
  <c r="H157" i="30"/>
  <c r="G157" i="30"/>
  <c r="F157" i="30"/>
  <c r="E157" i="30"/>
  <c r="D157" i="30"/>
  <c r="C157" i="30"/>
  <c r="B157" i="30"/>
  <c r="A157" i="30"/>
  <c r="DH156" i="30"/>
  <c r="DG156" i="30"/>
  <c r="DF156" i="30"/>
  <c r="DE156" i="30"/>
  <c r="DD156" i="30"/>
  <c r="DC156" i="30"/>
  <c r="DB156" i="30"/>
  <c r="DA156" i="30"/>
  <c r="CZ156" i="30"/>
  <c r="CY156" i="30"/>
  <c r="CX156" i="30"/>
  <c r="CW156" i="30"/>
  <c r="CV156" i="30"/>
  <c r="CU156" i="30"/>
  <c r="CT156" i="30"/>
  <c r="CS156" i="30"/>
  <c r="CR156" i="30"/>
  <c r="CQ156" i="30"/>
  <c r="CP156" i="30"/>
  <c r="CO156" i="30"/>
  <c r="CN156" i="30"/>
  <c r="CM156" i="30"/>
  <c r="CL156" i="30"/>
  <c r="CK156" i="30"/>
  <c r="CJ156" i="30"/>
  <c r="CI156" i="30"/>
  <c r="CH156" i="30"/>
  <c r="CG156" i="30"/>
  <c r="CF156" i="30"/>
  <c r="CE156" i="30"/>
  <c r="CD156" i="30"/>
  <c r="CC156" i="30"/>
  <c r="CB156" i="30"/>
  <c r="CA156" i="30"/>
  <c r="BZ156" i="30"/>
  <c r="BY156" i="30"/>
  <c r="BX156" i="30"/>
  <c r="BW156" i="30"/>
  <c r="BV156" i="30"/>
  <c r="BU156" i="30"/>
  <c r="BT156" i="30"/>
  <c r="BS156" i="30"/>
  <c r="BR156" i="30"/>
  <c r="BQ156" i="30"/>
  <c r="BP156" i="30"/>
  <c r="BO156" i="30"/>
  <c r="BN156" i="30"/>
  <c r="BM156" i="30"/>
  <c r="BL156" i="30"/>
  <c r="BK156" i="30"/>
  <c r="BJ156" i="30"/>
  <c r="BI156" i="30"/>
  <c r="BH156" i="30"/>
  <c r="BG156" i="30"/>
  <c r="BF156" i="30"/>
  <c r="BE156" i="30"/>
  <c r="BD156" i="30"/>
  <c r="BC156" i="30"/>
  <c r="BB156" i="30"/>
  <c r="BA156" i="30"/>
  <c r="AZ156" i="30"/>
  <c r="AY156" i="30"/>
  <c r="AX156" i="30"/>
  <c r="AW156" i="30"/>
  <c r="AV156" i="30"/>
  <c r="AU156" i="30"/>
  <c r="AT156" i="30"/>
  <c r="AS156" i="30"/>
  <c r="AR156" i="30"/>
  <c r="AQ156" i="30"/>
  <c r="AP156" i="30"/>
  <c r="AO156" i="30"/>
  <c r="AN156" i="30"/>
  <c r="AM156" i="30"/>
  <c r="AL156" i="30"/>
  <c r="AK156" i="30"/>
  <c r="AJ156" i="30"/>
  <c r="AI156" i="30"/>
  <c r="AH156" i="30"/>
  <c r="AG156" i="30"/>
  <c r="AF156" i="30"/>
  <c r="AE156" i="30"/>
  <c r="AD156" i="30"/>
  <c r="AC156" i="30"/>
  <c r="AB156" i="30"/>
  <c r="AA156" i="30"/>
  <c r="Z156" i="30"/>
  <c r="Y156" i="30"/>
  <c r="X156" i="30"/>
  <c r="W156" i="30"/>
  <c r="V156" i="30"/>
  <c r="U156" i="30"/>
  <c r="T156" i="30"/>
  <c r="S156" i="30"/>
  <c r="R156" i="30"/>
  <c r="Q156" i="30"/>
  <c r="P156" i="30"/>
  <c r="O156" i="30"/>
  <c r="N156" i="30"/>
  <c r="M156" i="30"/>
  <c r="L156" i="30"/>
  <c r="K156" i="30"/>
  <c r="J156" i="30"/>
  <c r="I156" i="30"/>
  <c r="H156" i="30"/>
  <c r="G156" i="30"/>
  <c r="F156" i="30"/>
  <c r="E156" i="30"/>
  <c r="D156" i="30"/>
  <c r="C156" i="30"/>
  <c r="B156" i="30"/>
  <c r="A156" i="30"/>
  <c r="DH155" i="30"/>
  <c r="DG155" i="30"/>
  <c r="DF155" i="30"/>
  <c r="DE155" i="30"/>
  <c r="DD155" i="30"/>
  <c r="DC155" i="30"/>
  <c r="DB155" i="30"/>
  <c r="DA155" i="30"/>
  <c r="CZ155" i="30"/>
  <c r="CY155" i="30"/>
  <c r="CX155" i="30"/>
  <c r="CW155" i="30"/>
  <c r="CV155" i="30"/>
  <c r="CU155" i="30"/>
  <c r="CT155" i="30"/>
  <c r="CS155" i="30"/>
  <c r="CR155" i="30"/>
  <c r="CQ155" i="30"/>
  <c r="CP155" i="30"/>
  <c r="CO155" i="30"/>
  <c r="CN155" i="30"/>
  <c r="CM155" i="30"/>
  <c r="CL155" i="30"/>
  <c r="CK155" i="30"/>
  <c r="CJ155" i="30"/>
  <c r="CI155" i="30"/>
  <c r="CH155" i="30"/>
  <c r="CG155" i="30"/>
  <c r="CF155" i="30"/>
  <c r="CE155" i="30"/>
  <c r="CD155" i="30"/>
  <c r="CC155" i="30"/>
  <c r="CB155" i="30"/>
  <c r="CA155" i="30"/>
  <c r="BZ155" i="30"/>
  <c r="BY155" i="30"/>
  <c r="BX155" i="30"/>
  <c r="BW155" i="30"/>
  <c r="BV155" i="30"/>
  <c r="BU155" i="30"/>
  <c r="BT155" i="30"/>
  <c r="BS155" i="30"/>
  <c r="BR155" i="30"/>
  <c r="BQ155" i="30"/>
  <c r="BP155" i="30"/>
  <c r="BO155" i="30"/>
  <c r="BN155" i="30"/>
  <c r="BM155" i="30"/>
  <c r="BL155" i="30"/>
  <c r="BK155" i="30"/>
  <c r="BJ155" i="30"/>
  <c r="BI155" i="30"/>
  <c r="BH155" i="30"/>
  <c r="BG155" i="30"/>
  <c r="BF155" i="30"/>
  <c r="BE155" i="30"/>
  <c r="BD155" i="30"/>
  <c r="BC155" i="30"/>
  <c r="BB155" i="30"/>
  <c r="BA155" i="30"/>
  <c r="AZ155" i="30"/>
  <c r="AY155" i="30"/>
  <c r="AX155" i="30"/>
  <c r="AW155" i="30"/>
  <c r="AV155" i="30"/>
  <c r="AU155" i="30"/>
  <c r="AT155" i="30"/>
  <c r="AS155" i="30"/>
  <c r="AR155" i="30"/>
  <c r="AQ155" i="30"/>
  <c r="AP155" i="30"/>
  <c r="AO155" i="30"/>
  <c r="AN155" i="30"/>
  <c r="AM155" i="30"/>
  <c r="AL155" i="30"/>
  <c r="AK155" i="30"/>
  <c r="AJ155" i="30"/>
  <c r="AI155" i="30"/>
  <c r="AH155" i="30"/>
  <c r="AG155" i="30"/>
  <c r="AF155" i="30"/>
  <c r="AE155" i="30"/>
  <c r="AD155" i="30"/>
  <c r="AC155" i="30"/>
  <c r="AB155" i="30"/>
  <c r="AA155" i="30"/>
  <c r="Z155" i="30"/>
  <c r="Y155" i="30"/>
  <c r="X155" i="30"/>
  <c r="W155" i="30"/>
  <c r="V155" i="30"/>
  <c r="U155" i="30"/>
  <c r="T155" i="30"/>
  <c r="S155" i="30"/>
  <c r="R155" i="30"/>
  <c r="Q155" i="30"/>
  <c r="P155" i="30"/>
  <c r="O155" i="30"/>
  <c r="N155" i="30"/>
  <c r="M155" i="30"/>
  <c r="L155" i="30"/>
  <c r="K155" i="30"/>
  <c r="J155" i="30"/>
  <c r="I155" i="30"/>
  <c r="H155" i="30"/>
  <c r="G155" i="30"/>
  <c r="F155" i="30"/>
  <c r="E155" i="30"/>
  <c r="D155" i="30"/>
  <c r="C155" i="30"/>
  <c r="B155" i="30"/>
  <c r="A155" i="30"/>
  <c r="DH154" i="30"/>
  <c r="DG154" i="30"/>
  <c r="DF154" i="30"/>
  <c r="DE154" i="30"/>
  <c r="DD154" i="30"/>
  <c r="B154" i="30"/>
  <c r="A154" i="30"/>
  <c r="DH153" i="30"/>
  <c r="DG153" i="30"/>
  <c r="DF153" i="30"/>
  <c r="DE153" i="30"/>
  <c r="DD153" i="30"/>
  <c r="DC153" i="30"/>
  <c r="DB153" i="30"/>
  <c r="DA153" i="30"/>
  <c r="CZ153" i="30"/>
  <c r="CY153" i="30"/>
  <c r="CX153" i="30"/>
  <c r="CW153" i="30"/>
  <c r="CV153" i="30"/>
  <c r="CU153" i="30"/>
  <c r="CT153" i="30"/>
  <c r="CS153" i="30"/>
  <c r="CR153" i="30"/>
  <c r="CQ153" i="30"/>
  <c r="CP153" i="30"/>
  <c r="CO153" i="30"/>
  <c r="CN153" i="30"/>
  <c r="CM153" i="30"/>
  <c r="CL153" i="30"/>
  <c r="CK153" i="30"/>
  <c r="CJ153" i="30"/>
  <c r="CI153" i="30"/>
  <c r="CH153" i="30"/>
  <c r="CG153" i="30"/>
  <c r="CF153" i="30"/>
  <c r="CE153" i="30"/>
  <c r="CD153" i="30"/>
  <c r="CC153" i="30"/>
  <c r="CB153" i="30"/>
  <c r="CA153" i="30"/>
  <c r="BZ153" i="30"/>
  <c r="BY153" i="30"/>
  <c r="BX153" i="30"/>
  <c r="BW153" i="30"/>
  <c r="BV153" i="30"/>
  <c r="BU153" i="30"/>
  <c r="BT153" i="30"/>
  <c r="BS153" i="30"/>
  <c r="BR153" i="30"/>
  <c r="BQ153" i="30"/>
  <c r="BP153" i="30"/>
  <c r="BO153" i="30"/>
  <c r="BN153" i="30"/>
  <c r="BM153" i="30"/>
  <c r="BL153" i="30"/>
  <c r="BK153" i="30"/>
  <c r="BJ153" i="30"/>
  <c r="BI153" i="30"/>
  <c r="BH153" i="30"/>
  <c r="BG153" i="30"/>
  <c r="BF153" i="30"/>
  <c r="BE153" i="30"/>
  <c r="BD153" i="30"/>
  <c r="BC153" i="30"/>
  <c r="BB153" i="30"/>
  <c r="BA153" i="30"/>
  <c r="AZ153" i="30"/>
  <c r="AY153" i="30"/>
  <c r="AX153" i="30"/>
  <c r="AW153" i="30"/>
  <c r="AV153" i="30"/>
  <c r="AU153" i="30"/>
  <c r="AT153" i="30"/>
  <c r="AS153" i="30"/>
  <c r="AR153" i="30"/>
  <c r="AQ153" i="30"/>
  <c r="AP153" i="30"/>
  <c r="AO153" i="30"/>
  <c r="AN153" i="30"/>
  <c r="AM153" i="30"/>
  <c r="AL153" i="30"/>
  <c r="AK153" i="30"/>
  <c r="AJ153" i="30"/>
  <c r="AI153" i="30"/>
  <c r="AH153" i="30"/>
  <c r="AG153" i="30"/>
  <c r="AF153" i="30"/>
  <c r="AE153" i="30"/>
  <c r="AD153" i="30"/>
  <c r="AC153" i="30"/>
  <c r="AB153" i="30"/>
  <c r="AA153" i="30"/>
  <c r="Z153" i="30"/>
  <c r="Y153" i="30"/>
  <c r="X153" i="30"/>
  <c r="W153" i="30"/>
  <c r="V153" i="30"/>
  <c r="U153" i="30"/>
  <c r="T153" i="30"/>
  <c r="S153" i="30"/>
  <c r="R153" i="30"/>
  <c r="Q153" i="30"/>
  <c r="P153" i="30"/>
  <c r="O153" i="30"/>
  <c r="N153" i="30"/>
  <c r="M153" i="30"/>
  <c r="L153" i="30"/>
  <c r="K153" i="30"/>
  <c r="J153" i="30"/>
  <c r="I153" i="30"/>
  <c r="H153" i="30"/>
  <c r="G153" i="30"/>
  <c r="F153" i="30"/>
  <c r="E153" i="30"/>
  <c r="D153" i="30"/>
  <c r="C153" i="30"/>
  <c r="B153" i="30"/>
  <c r="A153" i="30"/>
  <c r="DG152" i="30"/>
  <c r="DF152" i="30"/>
  <c r="DE152" i="30"/>
  <c r="DD152" i="30"/>
  <c r="DC152" i="30"/>
  <c r="DB152" i="30"/>
  <c r="DA152" i="30"/>
  <c r="CZ152" i="30"/>
  <c r="CY152" i="30"/>
  <c r="CX152" i="30"/>
  <c r="CW152" i="30"/>
  <c r="CV152" i="30"/>
  <c r="CU152" i="30"/>
  <c r="CT152" i="30"/>
  <c r="CS152" i="30"/>
  <c r="CR152" i="30"/>
  <c r="CQ152" i="30"/>
  <c r="CP152" i="30"/>
  <c r="CO152" i="30"/>
  <c r="CN152" i="30"/>
  <c r="CM152" i="30"/>
  <c r="CL152" i="30"/>
  <c r="CK152" i="30"/>
  <c r="CJ152" i="30"/>
  <c r="CI152" i="30"/>
  <c r="CH152" i="30"/>
  <c r="CG152" i="30"/>
  <c r="CF152" i="30"/>
  <c r="CE152" i="30"/>
  <c r="CD152" i="30"/>
  <c r="CC152" i="30"/>
  <c r="CB152" i="30"/>
  <c r="CA152" i="30"/>
  <c r="BZ152" i="30"/>
  <c r="BY152" i="30"/>
  <c r="BX152" i="30"/>
  <c r="BW152" i="30"/>
  <c r="BV152" i="30"/>
  <c r="BU152" i="30"/>
  <c r="BT152" i="30"/>
  <c r="BS152" i="30"/>
  <c r="BR152" i="30"/>
  <c r="BQ152" i="30"/>
  <c r="BP152" i="30"/>
  <c r="BO152" i="30"/>
  <c r="BN152" i="30"/>
  <c r="BM152" i="30"/>
  <c r="BL152" i="30"/>
  <c r="BK152" i="30"/>
  <c r="BJ152" i="30"/>
  <c r="BI152" i="30"/>
  <c r="BH152" i="30"/>
  <c r="BG152" i="30"/>
  <c r="BF152" i="30"/>
  <c r="BE152" i="30"/>
  <c r="BD152" i="30"/>
  <c r="BC152" i="30"/>
  <c r="BB152" i="30"/>
  <c r="BA152" i="30"/>
  <c r="AZ152" i="30"/>
  <c r="AY152" i="30"/>
  <c r="AX152" i="30"/>
  <c r="AW152" i="30"/>
  <c r="AV152" i="30"/>
  <c r="AU152" i="30"/>
  <c r="AT152" i="30"/>
  <c r="AS152" i="30"/>
  <c r="AR152" i="30"/>
  <c r="AQ152" i="30"/>
  <c r="AP152" i="30"/>
  <c r="AO152" i="30"/>
  <c r="AN152" i="30"/>
  <c r="AM152" i="30"/>
  <c r="AL152" i="30"/>
  <c r="AK152" i="30"/>
  <c r="AJ152" i="30"/>
  <c r="AI152" i="30"/>
  <c r="AH152" i="30"/>
  <c r="AG152" i="30"/>
  <c r="AF152" i="30"/>
  <c r="AE152" i="30"/>
  <c r="AD152" i="30"/>
  <c r="AC152" i="30"/>
  <c r="AB152" i="30"/>
  <c r="AA152" i="30"/>
  <c r="Z152" i="30"/>
  <c r="Y152" i="30"/>
  <c r="X152" i="30"/>
  <c r="W152" i="30"/>
  <c r="V152" i="30"/>
  <c r="U152" i="30"/>
  <c r="T152" i="30"/>
  <c r="S152" i="30"/>
  <c r="R152" i="30"/>
  <c r="Q152" i="30"/>
  <c r="P152" i="30"/>
  <c r="O152" i="30"/>
  <c r="N152" i="30"/>
  <c r="M152" i="30"/>
  <c r="L152" i="30"/>
  <c r="K152" i="30"/>
  <c r="J152" i="30"/>
  <c r="I152" i="30"/>
  <c r="H152" i="30"/>
  <c r="G152" i="30"/>
  <c r="F152" i="30"/>
  <c r="E152" i="30"/>
  <c r="D152" i="30"/>
  <c r="C152" i="30"/>
  <c r="B152" i="30"/>
  <c r="A152" i="30"/>
  <c r="DF151" i="30"/>
  <c r="DE151" i="30"/>
  <c r="DD151" i="30"/>
  <c r="CE151" i="30"/>
  <c r="CE154" i="30" s="1"/>
  <c r="CD151" i="30"/>
  <c r="CD154" i="30" s="1"/>
  <c r="CC151" i="30"/>
  <c r="CC154" i="30" s="1"/>
  <c r="BD151" i="30"/>
  <c r="BD154" i="30" s="1"/>
  <c r="BC151" i="30"/>
  <c r="BC154" i="30" s="1"/>
  <c r="BB151" i="30"/>
  <c r="BB154" i="30" s="1"/>
  <c r="AC151" i="30"/>
  <c r="AC154" i="30" s="1"/>
  <c r="AB151" i="30"/>
  <c r="AB154" i="30" s="1"/>
  <c r="AA151" i="30"/>
  <c r="AA154" i="30" s="1"/>
  <c r="D151" i="30"/>
  <c r="D154" i="30" s="1"/>
  <c r="B151" i="30"/>
  <c r="A151" i="30"/>
  <c r="DH152" i="30"/>
  <c r="DB2" i="30"/>
  <c r="DB151" i="30" s="1"/>
  <c r="DB154" i="30" s="1"/>
  <c r="CZ2" i="30"/>
  <c r="CZ151" i="30" s="1"/>
  <c r="CZ154" i="30" s="1"/>
  <c r="CX2" i="30"/>
  <c r="CX151" i="30" s="1"/>
  <c r="CX154" i="30" s="1"/>
  <c r="CV2" i="30"/>
  <c r="CW2" i="30" s="1"/>
  <c r="CW151" i="30" s="1"/>
  <c r="CW154" i="30" s="1"/>
  <c r="CT2" i="30"/>
  <c r="CT151" i="30" s="1"/>
  <c r="CT154" i="30" s="1"/>
  <c r="CR2" i="30"/>
  <c r="CR151" i="30" s="1"/>
  <c r="CR154" i="30" s="1"/>
  <c r="CP2" i="30"/>
  <c r="CQ2" i="30" s="1"/>
  <c r="CQ151" i="30" s="1"/>
  <c r="CQ154" i="30" s="1"/>
  <c r="CN2" i="30"/>
  <c r="CN151" i="30" s="1"/>
  <c r="CN154" i="30" s="1"/>
  <c r="CL2" i="30"/>
  <c r="CL151" i="30" s="1"/>
  <c r="CL154" i="30" s="1"/>
  <c r="CJ2" i="30"/>
  <c r="CJ151" i="30" s="1"/>
  <c r="CJ154" i="30" s="1"/>
  <c r="CH2" i="30"/>
  <c r="CH151" i="30" s="1"/>
  <c r="CH154" i="30" s="1"/>
  <c r="CG2" i="30"/>
  <c r="CG151" i="30" s="1"/>
  <c r="CG154" i="30" s="1"/>
  <c r="CA2" i="30"/>
  <c r="CA151" i="30" s="1"/>
  <c r="CA154" i="30" s="1"/>
  <c r="BY2" i="30"/>
  <c r="BY151" i="30" s="1"/>
  <c r="BY154" i="30" s="1"/>
  <c r="BW2" i="30"/>
  <c r="BX2" i="30" s="1"/>
  <c r="BX151" i="30" s="1"/>
  <c r="BX154" i="30" s="1"/>
  <c r="BU2" i="30"/>
  <c r="BU151" i="30" s="1"/>
  <c r="BU154" i="30" s="1"/>
  <c r="BS2" i="30"/>
  <c r="BT2" i="30" s="1"/>
  <c r="BT151" i="30" s="1"/>
  <c r="BT154" i="30" s="1"/>
  <c r="BQ2" i="30"/>
  <c r="BR2" i="30" s="1"/>
  <c r="BR151" i="30" s="1"/>
  <c r="BR154" i="30" s="1"/>
  <c r="BO2" i="30"/>
  <c r="BP2" i="30" s="1"/>
  <c r="BP151" i="30" s="1"/>
  <c r="BP154" i="30" s="1"/>
  <c r="BM2" i="30"/>
  <c r="BM151" i="30" s="1"/>
  <c r="BM154" i="30" s="1"/>
  <c r="BK2" i="30"/>
  <c r="BL2" i="30" s="1"/>
  <c r="BL151" i="30" s="1"/>
  <c r="BL154" i="30" s="1"/>
  <c r="BI2" i="30"/>
  <c r="BI151" i="30" s="1"/>
  <c r="BI154" i="30" s="1"/>
  <c r="BG2" i="30"/>
  <c r="BH2" i="30" s="1"/>
  <c r="BH151" i="30" s="1"/>
  <c r="BH154" i="30" s="1"/>
  <c r="BE2" i="30"/>
  <c r="BE151" i="30" s="1"/>
  <c r="BE154" i="30" s="1"/>
  <c r="AZ2" i="30"/>
  <c r="BA2" i="30" s="1"/>
  <c r="BA151" i="30" s="1"/>
  <c r="BA154" i="30" s="1"/>
  <c r="AX2" i="30"/>
  <c r="AY2" i="30" s="1"/>
  <c r="AY151" i="30" s="1"/>
  <c r="AY154" i="30" s="1"/>
  <c r="AV2" i="30"/>
  <c r="AW2" i="30" s="1"/>
  <c r="AW151" i="30" s="1"/>
  <c r="AW154" i="30" s="1"/>
  <c r="AT2" i="30"/>
  <c r="AU2" i="30" s="1"/>
  <c r="AU151" i="30" s="1"/>
  <c r="AU154" i="30" s="1"/>
  <c r="AR2" i="30"/>
  <c r="AS2" i="30" s="1"/>
  <c r="AS151" i="30" s="1"/>
  <c r="AS154" i="30" s="1"/>
  <c r="AP2" i="30"/>
  <c r="AQ2" i="30" s="1"/>
  <c r="AQ151" i="30" s="1"/>
  <c r="AQ154" i="30" s="1"/>
  <c r="AN2" i="30"/>
  <c r="AN151" i="30" s="1"/>
  <c r="AN154" i="30" s="1"/>
  <c r="AL2" i="30"/>
  <c r="AM2" i="30" s="1"/>
  <c r="AM151" i="30" s="1"/>
  <c r="AM154" i="30" s="1"/>
  <c r="AJ2" i="30"/>
  <c r="AK2" i="30" s="1"/>
  <c r="AK151" i="30" s="1"/>
  <c r="AK154" i="30" s="1"/>
  <c r="AH2" i="30"/>
  <c r="AI2" i="30" s="1"/>
  <c r="AI151" i="30" s="1"/>
  <c r="AI154" i="30" s="1"/>
  <c r="AF2" i="30"/>
  <c r="AG2" i="30" s="1"/>
  <c r="AG151" i="30" s="1"/>
  <c r="AG154" i="30" s="1"/>
  <c r="AD2" i="30"/>
  <c r="AE2" i="30" s="1"/>
  <c r="AE151" i="30" s="1"/>
  <c r="AE154" i="30" s="1"/>
  <c r="Y2" i="30"/>
  <c r="Y151" i="30" s="1"/>
  <c r="Y154" i="30" s="1"/>
  <c r="W2" i="30"/>
  <c r="W151" i="30" s="1"/>
  <c r="W154" i="30" s="1"/>
  <c r="U2" i="30"/>
  <c r="V2" i="30" s="1"/>
  <c r="V151" i="30" s="1"/>
  <c r="V154" i="30" s="1"/>
  <c r="S2" i="30"/>
  <c r="T2" i="30" s="1"/>
  <c r="T151" i="30" s="1"/>
  <c r="T154" i="30" s="1"/>
  <c r="Q2" i="30"/>
  <c r="Q151" i="30" s="1"/>
  <c r="Q154" i="30" s="1"/>
  <c r="O2" i="30"/>
  <c r="O151" i="30" s="1"/>
  <c r="O154" i="30" s="1"/>
  <c r="M2" i="30"/>
  <c r="N2" i="30" s="1"/>
  <c r="N151" i="30" s="1"/>
  <c r="N154" i="30" s="1"/>
  <c r="K2" i="30"/>
  <c r="L2" i="30" s="1"/>
  <c r="L151" i="30" s="1"/>
  <c r="L154" i="30" s="1"/>
  <c r="I2" i="30"/>
  <c r="I151" i="30" s="1"/>
  <c r="I154" i="30" s="1"/>
  <c r="G2" i="30"/>
  <c r="G151" i="30" s="1"/>
  <c r="G154" i="30" s="1"/>
  <c r="E2" i="30"/>
  <c r="F2" i="30" s="1"/>
  <c r="F151" i="30" s="1"/>
  <c r="F154" i="30" s="1"/>
  <c r="C2" i="30"/>
  <c r="C151" i="30" s="1"/>
  <c r="C154" i="30" s="1"/>
  <c r="X215" i="31"/>
  <c r="Y215" i="31" s="1"/>
  <c r="V215" i="31"/>
  <c r="U215" i="31"/>
  <c r="C215" i="31"/>
  <c r="X214" i="31"/>
  <c r="Z214" i="31" s="1"/>
  <c r="V214" i="31"/>
  <c r="W214" i="31" s="1"/>
  <c r="U214" i="31"/>
  <c r="C214" i="31"/>
  <c r="D214" i="31" s="1"/>
  <c r="B214" i="31"/>
  <c r="X203" i="31"/>
  <c r="Y203" i="31" s="1"/>
  <c r="V213" i="31"/>
  <c r="U213" i="31"/>
  <c r="C213" i="31"/>
  <c r="X202" i="31"/>
  <c r="Z202" i="31" s="1"/>
  <c r="V212" i="31"/>
  <c r="W212" i="31" s="1"/>
  <c r="U212" i="31"/>
  <c r="C212" i="31"/>
  <c r="D212" i="31" s="1"/>
  <c r="B212" i="31"/>
  <c r="X199" i="31"/>
  <c r="Y199" i="31" s="1"/>
  <c r="V211" i="31"/>
  <c r="U211" i="31"/>
  <c r="C211" i="31"/>
  <c r="X198" i="31"/>
  <c r="Z198" i="31" s="1"/>
  <c r="V210" i="31"/>
  <c r="W210" i="31" s="1"/>
  <c r="U210" i="31"/>
  <c r="C210" i="31"/>
  <c r="D210" i="31" s="1"/>
  <c r="B210" i="31"/>
  <c r="X99" i="31"/>
  <c r="Y99" i="31" s="1"/>
  <c r="V99" i="31"/>
  <c r="U99" i="31"/>
  <c r="C99" i="31"/>
  <c r="X98" i="31"/>
  <c r="Z98" i="31" s="1"/>
  <c r="V98" i="31"/>
  <c r="W98" i="31" s="1"/>
  <c r="U98" i="31"/>
  <c r="C98" i="31"/>
  <c r="D98" i="31" s="1"/>
  <c r="B98" i="31"/>
  <c r="X97" i="31"/>
  <c r="Y97" i="31" s="1"/>
  <c r="V97" i="31"/>
  <c r="U97" i="31"/>
  <c r="C97" i="31"/>
  <c r="X96" i="31"/>
  <c r="Z96" i="31" s="1"/>
  <c r="V96" i="31"/>
  <c r="W96" i="31" s="1"/>
  <c r="U96" i="31"/>
  <c r="C96" i="31"/>
  <c r="D96" i="31" s="1"/>
  <c r="B96" i="31"/>
  <c r="X95" i="31"/>
  <c r="Y95" i="31" s="1"/>
  <c r="V95" i="31"/>
  <c r="U95" i="31"/>
  <c r="C95" i="31"/>
  <c r="X94" i="31"/>
  <c r="Y94" i="31" s="1"/>
  <c r="AA94" i="31" s="1"/>
  <c r="V94" i="31"/>
  <c r="W94" i="31" s="1"/>
  <c r="U94" i="31"/>
  <c r="C94" i="31"/>
  <c r="D94" i="31" s="1"/>
  <c r="B94" i="31"/>
  <c r="X93" i="31"/>
  <c r="Y93" i="31" s="1"/>
  <c r="V93" i="31"/>
  <c r="U93" i="31"/>
  <c r="C93" i="31"/>
  <c r="X92" i="31"/>
  <c r="Y92" i="31" s="1"/>
  <c r="AA92" i="31" s="1"/>
  <c r="V92" i="31"/>
  <c r="W92" i="31" s="1"/>
  <c r="U92" i="31"/>
  <c r="C92" i="31"/>
  <c r="D92" i="31" s="1"/>
  <c r="B92" i="31"/>
  <c r="X91" i="31"/>
  <c r="Y91" i="31" s="1"/>
  <c r="V91" i="31"/>
  <c r="U91" i="31"/>
  <c r="C91" i="31"/>
  <c r="X90" i="31"/>
  <c r="Z90" i="31" s="1"/>
  <c r="V90" i="31"/>
  <c r="W90" i="31" s="1"/>
  <c r="U90" i="31"/>
  <c r="C90" i="31"/>
  <c r="D90" i="31" s="1"/>
  <c r="B90" i="31"/>
  <c r="X89" i="31"/>
  <c r="Y89" i="31" s="1"/>
  <c r="V89" i="31"/>
  <c r="U89" i="31"/>
  <c r="C89" i="31"/>
  <c r="X88" i="31"/>
  <c r="Z88" i="31" s="1"/>
  <c r="V88" i="31"/>
  <c r="W88" i="31" s="1"/>
  <c r="U88" i="31"/>
  <c r="C88" i="31"/>
  <c r="D88" i="31" s="1"/>
  <c r="B88" i="31"/>
  <c r="X87" i="31"/>
  <c r="Y87" i="31" s="1"/>
  <c r="V87" i="31"/>
  <c r="U87" i="31"/>
  <c r="C87" i="31"/>
  <c r="X86" i="31"/>
  <c r="Z86" i="31" s="1"/>
  <c r="V86" i="31"/>
  <c r="W86" i="31" s="1"/>
  <c r="U86" i="31"/>
  <c r="C86" i="31"/>
  <c r="D86" i="31" s="1"/>
  <c r="B86" i="31"/>
  <c r="X83" i="31"/>
  <c r="Y83" i="31" s="1"/>
  <c r="V83" i="31"/>
  <c r="U83" i="31"/>
  <c r="C83" i="31"/>
  <c r="X82" i="31"/>
  <c r="Z82" i="31" s="1"/>
  <c r="V82" i="31"/>
  <c r="W82" i="31" s="1"/>
  <c r="U82" i="31"/>
  <c r="C82" i="31"/>
  <c r="D82" i="31" s="1"/>
  <c r="B82" i="31"/>
  <c r="X81" i="31"/>
  <c r="Y81" i="31" s="1"/>
  <c r="V81" i="31"/>
  <c r="U81" i="31"/>
  <c r="C81" i="31"/>
  <c r="X80" i="31"/>
  <c r="Y80" i="31" s="1"/>
  <c r="AA80" i="31" s="1"/>
  <c r="V80" i="31"/>
  <c r="W80" i="31" s="1"/>
  <c r="U80" i="31"/>
  <c r="C80" i="31"/>
  <c r="D80" i="31" s="1"/>
  <c r="B80" i="31"/>
  <c r="X79" i="31"/>
  <c r="Y79" i="31" s="1"/>
  <c r="V79" i="31"/>
  <c r="U79" i="31"/>
  <c r="C79" i="31"/>
  <c r="X78" i="31"/>
  <c r="Z78" i="31" s="1"/>
  <c r="V78" i="31"/>
  <c r="W78" i="31" s="1"/>
  <c r="U78" i="31"/>
  <c r="C78" i="31"/>
  <c r="D78" i="31" s="1"/>
  <c r="B78" i="31"/>
  <c r="X85" i="31"/>
  <c r="Y85" i="31" s="1"/>
  <c r="V85" i="31"/>
  <c r="U85" i="31"/>
  <c r="C85" i="31"/>
  <c r="X84" i="31"/>
  <c r="Y84" i="31" s="1"/>
  <c r="AA84" i="31" s="1"/>
  <c r="V84" i="31"/>
  <c r="W84" i="31" s="1"/>
  <c r="U84" i="31"/>
  <c r="C84" i="31"/>
  <c r="D84" i="31" s="1"/>
  <c r="B84" i="31"/>
  <c r="X1171" i="31"/>
  <c r="Y1171" i="31" s="1"/>
  <c r="V1171" i="31"/>
  <c r="U1171" i="31"/>
  <c r="C1171" i="31"/>
  <c r="X1170" i="31"/>
  <c r="Y1170" i="31" s="1"/>
  <c r="AA1170" i="31" s="1"/>
  <c r="V1170" i="31"/>
  <c r="W1170" i="31" s="1"/>
  <c r="U1170" i="31"/>
  <c r="C1170" i="31"/>
  <c r="D1170" i="31" s="1"/>
  <c r="B1170" i="31"/>
  <c r="X437" i="31"/>
  <c r="Y437" i="31" s="1"/>
  <c r="V437" i="31"/>
  <c r="U437" i="31"/>
  <c r="C437" i="31"/>
  <c r="X436" i="31"/>
  <c r="Y436" i="31" s="1"/>
  <c r="AA436" i="31" s="1"/>
  <c r="V436" i="31"/>
  <c r="W436" i="31" s="1"/>
  <c r="U436" i="31"/>
  <c r="C436" i="31"/>
  <c r="D436" i="31" s="1"/>
  <c r="B436" i="31"/>
  <c r="X7" i="31"/>
  <c r="Y7" i="31" s="1"/>
  <c r="V7" i="31"/>
  <c r="U7" i="31"/>
  <c r="C7" i="31"/>
  <c r="X6" i="31"/>
  <c r="Z6" i="31" s="1"/>
  <c r="V6" i="31"/>
  <c r="W6" i="31" s="1"/>
  <c r="U6" i="31"/>
  <c r="C6" i="31"/>
  <c r="D6" i="31" s="1"/>
  <c r="B6" i="31"/>
  <c r="X197" i="31"/>
  <c r="Y197" i="31" s="1"/>
  <c r="V209" i="31"/>
  <c r="U209" i="31"/>
  <c r="C209" i="31"/>
  <c r="X196" i="31"/>
  <c r="Z196" i="31" s="1"/>
  <c r="V208" i="31"/>
  <c r="W208" i="31" s="1"/>
  <c r="U208" i="31"/>
  <c r="C208" i="31"/>
  <c r="D208" i="31" s="1"/>
  <c r="B208" i="31"/>
  <c r="X389" i="31"/>
  <c r="Y389" i="31" s="1"/>
  <c r="V9" i="31"/>
  <c r="U9" i="31"/>
  <c r="C9" i="31"/>
  <c r="X388" i="31"/>
  <c r="Z388" i="31" s="1"/>
  <c r="V8" i="31"/>
  <c r="W8" i="31" s="1"/>
  <c r="U8" i="31"/>
  <c r="C8" i="31"/>
  <c r="D8" i="31" s="1"/>
  <c r="B8" i="31"/>
  <c r="V1173" i="31"/>
  <c r="U1173" i="31"/>
  <c r="C1173" i="31"/>
  <c r="AA396" i="31"/>
  <c r="Z396" i="31"/>
  <c r="V1172" i="31"/>
  <c r="W1172" i="31" s="1"/>
  <c r="U1172" i="31"/>
  <c r="C1172" i="31"/>
  <c r="D1172" i="31" s="1"/>
  <c r="V1179" i="31"/>
  <c r="U1179" i="31"/>
  <c r="C1179" i="31"/>
  <c r="AA1176" i="31"/>
  <c r="Z1176" i="31"/>
  <c r="V1178" i="31"/>
  <c r="W1178" i="31" s="1"/>
  <c r="U1178" i="31"/>
  <c r="C1178" i="31"/>
  <c r="D1178" i="31" s="1"/>
  <c r="X31" i="31"/>
  <c r="Y31" i="31" s="1"/>
  <c r="V31" i="31"/>
  <c r="U31" i="31"/>
  <c r="C31" i="31"/>
  <c r="X30" i="31"/>
  <c r="Z30" i="31" s="1"/>
  <c r="V30" i="31"/>
  <c r="W30" i="31" s="1"/>
  <c r="U30" i="31"/>
  <c r="C30" i="31"/>
  <c r="D30" i="31" s="1"/>
  <c r="B30" i="31"/>
  <c r="V1175" i="31"/>
  <c r="U1175" i="31"/>
  <c r="C1175" i="31"/>
  <c r="AA410" i="31"/>
  <c r="Z410" i="31"/>
  <c r="V1174" i="31"/>
  <c r="W1174" i="31" s="1"/>
  <c r="U1174" i="31"/>
  <c r="C1174" i="31"/>
  <c r="D1174" i="31" s="1"/>
  <c r="V1177" i="31"/>
  <c r="U1177" i="31"/>
  <c r="C1177" i="31"/>
  <c r="AA1174" i="31"/>
  <c r="Z1174" i="31"/>
  <c r="V1176" i="31"/>
  <c r="W1176" i="31" s="1"/>
  <c r="U1176" i="31"/>
  <c r="C1176" i="31"/>
  <c r="D1176" i="31" s="1"/>
  <c r="X243" i="31"/>
  <c r="Y243" i="31" s="1"/>
  <c r="V223" i="31"/>
  <c r="U223" i="31"/>
  <c r="C223" i="31"/>
  <c r="X242" i="31"/>
  <c r="Z242" i="31" s="1"/>
  <c r="V222" i="31"/>
  <c r="W222" i="31" s="1"/>
  <c r="U222" i="31"/>
  <c r="C222" i="31"/>
  <c r="D222" i="31" s="1"/>
  <c r="B222" i="31"/>
  <c r="Y371" i="31"/>
  <c r="V373" i="31"/>
  <c r="U373" i="31"/>
  <c r="C373" i="31"/>
  <c r="Y370" i="31"/>
  <c r="AA370" i="31" s="1"/>
  <c r="V372" i="31"/>
  <c r="W372" i="31" s="1"/>
  <c r="U372" i="31"/>
  <c r="C372" i="31"/>
  <c r="D372" i="31" s="1"/>
  <c r="B372" i="31"/>
  <c r="X331" i="31"/>
  <c r="Y331" i="31" s="1"/>
  <c r="V233" i="31"/>
  <c r="U233" i="31"/>
  <c r="C233" i="31"/>
  <c r="X330" i="31"/>
  <c r="Y330" i="31" s="1"/>
  <c r="AA330" i="31" s="1"/>
  <c r="V232" i="31"/>
  <c r="W232" i="31" s="1"/>
  <c r="U232" i="31"/>
  <c r="C232" i="31"/>
  <c r="D232" i="31" s="1"/>
  <c r="B232" i="31"/>
  <c r="X205" i="31"/>
  <c r="Y205" i="31" s="1"/>
  <c r="V219" i="31"/>
  <c r="U219" i="31"/>
  <c r="C219" i="31"/>
  <c r="X204" i="31"/>
  <c r="Z204" i="31" s="1"/>
  <c r="V218" i="31"/>
  <c r="W218" i="31" s="1"/>
  <c r="U218" i="31"/>
  <c r="C218" i="31"/>
  <c r="D218" i="31" s="1"/>
  <c r="B218" i="31"/>
  <c r="X235" i="31"/>
  <c r="Y235" i="31" s="1"/>
  <c r="V173" i="31"/>
  <c r="U173" i="31"/>
  <c r="C173" i="31"/>
  <c r="X234" i="31"/>
  <c r="Z234" i="31" s="1"/>
  <c r="V172" i="31"/>
  <c r="W172" i="31" s="1"/>
  <c r="U172" i="31"/>
  <c r="C172" i="31"/>
  <c r="D172" i="31" s="1"/>
  <c r="B172" i="31"/>
  <c r="X135" i="31"/>
  <c r="Y135" i="31" s="1"/>
  <c r="V235" i="31"/>
  <c r="U235" i="31"/>
  <c r="C235" i="31"/>
  <c r="X134" i="31"/>
  <c r="Z134" i="31" s="1"/>
  <c r="V234" i="31"/>
  <c r="W234" i="31" s="1"/>
  <c r="U234" i="31"/>
  <c r="C234" i="31"/>
  <c r="D234" i="31" s="1"/>
  <c r="X47" i="31"/>
  <c r="Y47" i="31" s="1"/>
  <c r="V47" i="31"/>
  <c r="U47" i="31"/>
  <c r="C47" i="31"/>
  <c r="X46" i="31"/>
  <c r="Z46" i="31" s="1"/>
  <c r="V46" i="31"/>
  <c r="W46" i="31" s="1"/>
  <c r="U46" i="31"/>
  <c r="C46" i="31"/>
  <c r="D46" i="31" s="1"/>
  <c r="X347" i="31"/>
  <c r="Y347" i="31" s="1"/>
  <c r="V345" i="31"/>
  <c r="U345" i="31"/>
  <c r="C345" i="31"/>
  <c r="X346" i="31"/>
  <c r="Z346" i="31" s="1"/>
  <c r="V344" i="31"/>
  <c r="W344" i="31" s="1"/>
  <c r="U344" i="31"/>
  <c r="C344" i="31"/>
  <c r="D344" i="31" s="1"/>
  <c r="B344" i="31"/>
  <c r="X357" i="31"/>
  <c r="Y357" i="31" s="1"/>
  <c r="V359" i="31"/>
  <c r="U359" i="31"/>
  <c r="C359" i="31"/>
  <c r="X356" i="31"/>
  <c r="Z356" i="31" s="1"/>
  <c r="V358" i="31"/>
  <c r="W358" i="31" s="1"/>
  <c r="U358" i="31"/>
  <c r="C358" i="31"/>
  <c r="D358" i="31" s="1"/>
  <c r="X353" i="31"/>
  <c r="Y353" i="31" s="1"/>
  <c r="V355" i="31"/>
  <c r="U355" i="31"/>
  <c r="C355" i="31"/>
  <c r="X352" i="31"/>
  <c r="Y352" i="31" s="1"/>
  <c r="AA352" i="31" s="1"/>
  <c r="V354" i="31"/>
  <c r="W354" i="31" s="1"/>
  <c r="U354" i="31"/>
  <c r="C354" i="31"/>
  <c r="D354" i="31" s="1"/>
  <c r="B354" i="31"/>
  <c r="X113" i="31"/>
  <c r="Y113" i="31" s="1"/>
  <c r="V129" i="31"/>
  <c r="U129" i="31"/>
  <c r="C129" i="31"/>
  <c r="X112" i="31"/>
  <c r="Y112" i="31" s="1"/>
  <c r="AA112" i="31" s="1"/>
  <c r="V128" i="31"/>
  <c r="W128" i="31" s="1"/>
  <c r="U128" i="31"/>
  <c r="C128" i="31"/>
  <c r="D128" i="31" s="1"/>
  <c r="B128" i="31"/>
  <c r="X227" i="31"/>
  <c r="Y227" i="31" s="1"/>
  <c r="V247" i="31"/>
  <c r="U247" i="31"/>
  <c r="C247" i="31"/>
  <c r="X226" i="31"/>
  <c r="Z226" i="31" s="1"/>
  <c r="V246" i="31"/>
  <c r="W246" i="31" s="1"/>
  <c r="U246" i="31"/>
  <c r="C246" i="31"/>
  <c r="D246" i="31" s="1"/>
  <c r="B246" i="31"/>
  <c r="X265" i="31"/>
  <c r="Y265" i="31" s="1"/>
  <c r="V277" i="31"/>
  <c r="U277" i="31"/>
  <c r="C277" i="31"/>
  <c r="X264" i="31"/>
  <c r="Z264" i="31" s="1"/>
  <c r="V276" i="31"/>
  <c r="W276" i="31" s="1"/>
  <c r="U276" i="31"/>
  <c r="C276" i="31"/>
  <c r="D276" i="31" s="1"/>
  <c r="B276" i="31"/>
  <c r="X201" i="31"/>
  <c r="Y201" i="31" s="1"/>
  <c r="V231" i="31"/>
  <c r="U231" i="31"/>
  <c r="C231" i="31"/>
  <c r="X200" i="31"/>
  <c r="Z200" i="31" s="1"/>
  <c r="V230" i="31"/>
  <c r="W230" i="31" s="1"/>
  <c r="U230" i="31"/>
  <c r="C230" i="31"/>
  <c r="D230" i="31" s="1"/>
  <c r="B230" i="31"/>
  <c r="X53" i="31"/>
  <c r="Y53" i="31" s="1"/>
  <c r="V59" i="31"/>
  <c r="U59" i="31"/>
  <c r="C59" i="31"/>
  <c r="X52" i="31"/>
  <c r="Z52" i="31" s="1"/>
  <c r="V58" i="31"/>
  <c r="W58" i="31" s="1"/>
  <c r="U58" i="31"/>
  <c r="C58" i="31"/>
  <c r="D58" i="31" s="1"/>
  <c r="B58" i="31"/>
  <c r="X319" i="31"/>
  <c r="Y319" i="31" s="1"/>
  <c r="U319" i="31"/>
  <c r="C319" i="31"/>
  <c r="X318" i="31"/>
  <c r="Z318" i="31" s="1"/>
  <c r="W318" i="31"/>
  <c r="U318" i="31"/>
  <c r="C318" i="31"/>
  <c r="D318" i="31" s="1"/>
  <c r="Y43" i="31"/>
  <c r="V351" i="31"/>
  <c r="U351" i="31"/>
  <c r="C351" i="31"/>
  <c r="Z42" i="31"/>
  <c r="V350" i="31"/>
  <c r="W350" i="31" s="1"/>
  <c r="U350" i="31"/>
  <c r="C350" i="31"/>
  <c r="D350" i="31" s="1"/>
  <c r="B350" i="31"/>
  <c r="X179" i="31"/>
  <c r="Y179" i="31" s="1"/>
  <c r="V205" i="31"/>
  <c r="U205" i="31"/>
  <c r="C205" i="31"/>
  <c r="X178" i="31"/>
  <c r="Y178" i="31" s="1"/>
  <c r="AA178" i="31" s="1"/>
  <c r="V204" i="31"/>
  <c r="W204" i="31" s="1"/>
  <c r="U204" i="31"/>
  <c r="C204" i="31"/>
  <c r="D204" i="31" s="1"/>
  <c r="B204" i="31"/>
  <c r="X41" i="31"/>
  <c r="Y41" i="31" s="1"/>
  <c r="V43" i="31"/>
  <c r="U43" i="31"/>
  <c r="C43" i="31"/>
  <c r="X40" i="31"/>
  <c r="Y40" i="31" s="1"/>
  <c r="AA40" i="31" s="1"/>
  <c r="V42" i="31"/>
  <c r="W42" i="31" s="1"/>
  <c r="U42" i="31"/>
  <c r="C42" i="31"/>
  <c r="D42" i="31" s="1"/>
  <c r="Y413" i="31"/>
  <c r="V413" i="31"/>
  <c r="U413" i="31"/>
  <c r="C413" i="31"/>
  <c r="Z412" i="31"/>
  <c r="Y412" i="31"/>
  <c r="AA412" i="31" s="1"/>
  <c r="V412" i="31"/>
  <c r="W412" i="31" s="1"/>
  <c r="U412" i="31"/>
  <c r="C412" i="31"/>
  <c r="D412" i="31" s="1"/>
  <c r="B412" i="31"/>
  <c r="X67" i="31"/>
  <c r="Y67" i="31" s="1"/>
  <c r="V69" i="31"/>
  <c r="U69" i="31"/>
  <c r="C69" i="31"/>
  <c r="X66" i="31"/>
  <c r="Z66" i="31" s="1"/>
  <c r="V68" i="31"/>
  <c r="W68" i="31" s="1"/>
  <c r="U68" i="31"/>
  <c r="C68" i="31"/>
  <c r="D68" i="31" s="1"/>
  <c r="B68" i="31"/>
  <c r="Y349" i="31"/>
  <c r="V349" i="31"/>
  <c r="U349" i="31"/>
  <c r="C349" i="31"/>
  <c r="Z348" i="31"/>
  <c r="Y348" i="31"/>
  <c r="AA348" i="31" s="1"/>
  <c r="V348" i="31"/>
  <c r="W348" i="31" s="1"/>
  <c r="U348" i="31"/>
  <c r="C348" i="31"/>
  <c r="D348" i="31" s="1"/>
  <c r="B348" i="31"/>
  <c r="X435" i="31"/>
  <c r="Y435" i="31" s="1"/>
  <c r="V435" i="31"/>
  <c r="U435" i="31"/>
  <c r="C435" i="31"/>
  <c r="X434" i="31"/>
  <c r="Y434" i="31" s="1"/>
  <c r="AA434" i="31" s="1"/>
  <c r="V434" i="31"/>
  <c r="W434" i="31" s="1"/>
  <c r="U434" i="31"/>
  <c r="C434" i="31"/>
  <c r="D434" i="31" s="1"/>
  <c r="B434" i="31"/>
  <c r="X1159" i="31"/>
  <c r="Y1159" i="31" s="1"/>
  <c r="V1159" i="31"/>
  <c r="U1159" i="31"/>
  <c r="C1159" i="31"/>
  <c r="X1158" i="31"/>
  <c r="Z1158" i="31" s="1"/>
  <c r="V1158" i="31"/>
  <c r="W1158" i="31" s="1"/>
  <c r="U1158" i="31"/>
  <c r="C1158" i="31"/>
  <c r="D1158" i="31" s="1"/>
  <c r="B1158" i="31"/>
  <c r="X1157" i="31"/>
  <c r="Y1157" i="31" s="1"/>
  <c r="V1157" i="31"/>
  <c r="U1157" i="31"/>
  <c r="C1157" i="31"/>
  <c r="X1156" i="31"/>
  <c r="Z1156" i="31" s="1"/>
  <c r="V1156" i="31"/>
  <c r="W1156" i="31" s="1"/>
  <c r="U1156" i="31"/>
  <c r="C1156" i="31"/>
  <c r="D1156" i="31" s="1"/>
  <c r="B1156" i="31"/>
  <c r="X1155" i="31"/>
  <c r="Y1155" i="31" s="1"/>
  <c r="V1155" i="31"/>
  <c r="U1155" i="31"/>
  <c r="C1155" i="31"/>
  <c r="X1154" i="31"/>
  <c r="Z1154" i="31" s="1"/>
  <c r="V1154" i="31"/>
  <c r="W1154" i="31" s="1"/>
  <c r="U1154" i="31"/>
  <c r="C1154" i="31"/>
  <c r="D1154" i="31" s="1"/>
  <c r="B1154" i="31"/>
  <c r="X1147" i="31"/>
  <c r="Y1147" i="31" s="1"/>
  <c r="V1147" i="31"/>
  <c r="U1147" i="31"/>
  <c r="C1147" i="31"/>
  <c r="X1146" i="31"/>
  <c r="Z1146" i="31" s="1"/>
  <c r="V1146" i="31"/>
  <c r="W1146" i="31" s="1"/>
  <c r="U1146" i="31"/>
  <c r="C1146" i="31"/>
  <c r="D1146" i="31" s="1"/>
  <c r="B1146" i="31"/>
  <c r="X1145" i="31"/>
  <c r="Y1145" i="31" s="1"/>
  <c r="V1145" i="31"/>
  <c r="U1145" i="31"/>
  <c r="C1145" i="31"/>
  <c r="X1144" i="31"/>
  <c r="Z1144" i="31" s="1"/>
  <c r="V1144" i="31"/>
  <c r="W1144" i="31" s="1"/>
  <c r="U1144" i="31"/>
  <c r="C1144" i="31"/>
  <c r="D1144" i="31" s="1"/>
  <c r="B1144" i="31"/>
  <c r="X1143" i="31"/>
  <c r="Y1143" i="31" s="1"/>
  <c r="V1143" i="31"/>
  <c r="U1143" i="31"/>
  <c r="C1143" i="31"/>
  <c r="X1142" i="31"/>
  <c r="Y1142" i="31" s="1"/>
  <c r="AA1142" i="31" s="1"/>
  <c r="V1142" i="31"/>
  <c r="W1142" i="31" s="1"/>
  <c r="U1142" i="31"/>
  <c r="C1142" i="31"/>
  <c r="D1142" i="31" s="1"/>
  <c r="B1142" i="31"/>
  <c r="X1141" i="31"/>
  <c r="Y1141" i="31" s="1"/>
  <c r="V1141" i="31"/>
  <c r="U1141" i="31"/>
  <c r="C1141" i="31"/>
  <c r="X1140" i="31"/>
  <c r="Y1140" i="31" s="1"/>
  <c r="AA1140" i="31" s="1"/>
  <c r="V1140" i="31"/>
  <c r="W1140" i="31" s="1"/>
  <c r="U1140" i="31"/>
  <c r="C1140" i="31"/>
  <c r="D1140" i="31" s="1"/>
  <c r="B1140" i="31"/>
  <c r="X1139" i="31"/>
  <c r="Y1139" i="31" s="1"/>
  <c r="V1139" i="31"/>
  <c r="U1139" i="31"/>
  <c r="C1139" i="31"/>
  <c r="X1138" i="31"/>
  <c r="Y1138" i="31" s="1"/>
  <c r="AA1138" i="31" s="1"/>
  <c r="V1138" i="31"/>
  <c r="W1138" i="31" s="1"/>
  <c r="U1138" i="31"/>
  <c r="C1138" i="31"/>
  <c r="D1138" i="31" s="1"/>
  <c r="B1138" i="31"/>
  <c r="X1133" i="31"/>
  <c r="Y1133" i="31" s="1"/>
  <c r="V1133" i="31"/>
  <c r="U1133" i="31"/>
  <c r="C1133" i="31"/>
  <c r="X1132" i="31"/>
  <c r="Z1132" i="31" s="1"/>
  <c r="V1132" i="31"/>
  <c r="W1132" i="31" s="1"/>
  <c r="U1132" i="31"/>
  <c r="C1132" i="31"/>
  <c r="D1132" i="31" s="1"/>
  <c r="B1132" i="31"/>
  <c r="X1123" i="31"/>
  <c r="Y1123" i="31" s="1"/>
  <c r="V1123" i="31"/>
  <c r="U1123" i="31"/>
  <c r="C1123" i="31"/>
  <c r="X1122" i="31"/>
  <c r="Z1122" i="31" s="1"/>
  <c r="V1122" i="31"/>
  <c r="W1122" i="31" s="1"/>
  <c r="U1122" i="31"/>
  <c r="C1122" i="31"/>
  <c r="D1122" i="31" s="1"/>
  <c r="B1122" i="31"/>
  <c r="X1119" i="31"/>
  <c r="Y1119" i="31" s="1"/>
  <c r="V1119" i="31"/>
  <c r="U1119" i="31"/>
  <c r="C1119" i="31"/>
  <c r="X1118" i="31"/>
  <c r="Z1118" i="31" s="1"/>
  <c r="V1118" i="31"/>
  <c r="W1118" i="31" s="1"/>
  <c r="U1118" i="31"/>
  <c r="C1118" i="31"/>
  <c r="D1118" i="31" s="1"/>
  <c r="B1118" i="31"/>
  <c r="X125" i="31"/>
  <c r="Y125" i="31" s="1"/>
  <c r="V125" i="31"/>
  <c r="U125" i="31"/>
  <c r="C125" i="31"/>
  <c r="X124" i="31"/>
  <c r="Z124" i="31" s="1"/>
  <c r="V124" i="31"/>
  <c r="W124" i="31" s="1"/>
  <c r="U124" i="31"/>
  <c r="C124" i="31"/>
  <c r="D124" i="31" s="1"/>
  <c r="B124" i="31"/>
  <c r="X335" i="31"/>
  <c r="Y335" i="31" s="1"/>
  <c r="V207" i="31"/>
  <c r="U207" i="31"/>
  <c r="C207" i="31"/>
  <c r="X334" i="31"/>
  <c r="Z334" i="31" s="1"/>
  <c r="V206" i="31"/>
  <c r="W206" i="31" s="1"/>
  <c r="U206" i="31"/>
  <c r="C206" i="31"/>
  <c r="D206" i="31" s="1"/>
  <c r="B206" i="31"/>
  <c r="X279" i="31"/>
  <c r="Y279" i="31" s="1"/>
  <c r="V279" i="31"/>
  <c r="U279" i="31"/>
  <c r="C279" i="31"/>
  <c r="X278" i="31"/>
  <c r="Z278" i="31" s="1"/>
  <c r="V278" i="31"/>
  <c r="W278" i="31" s="1"/>
  <c r="U278" i="31"/>
  <c r="C278" i="31"/>
  <c r="D278" i="31" s="1"/>
  <c r="B278" i="31"/>
  <c r="X261" i="31"/>
  <c r="Y261" i="31" s="1"/>
  <c r="V261" i="31"/>
  <c r="U261" i="31"/>
  <c r="C261" i="31"/>
  <c r="X260" i="31"/>
  <c r="Y260" i="31" s="1"/>
  <c r="AA260" i="31" s="1"/>
  <c r="V260" i="31"/>
  <c r="W260" i="31" s="1"/>
  <c r="U260" i="31"/>
  <c r="C260" i="31"/>
  <c r="D260" i="31" s="1"/>
  <c r="B260" i="31"/>
  <c r="X221" i="31"/>
  <c r="Y221" i="31" s="1"/>
  <c r="V221" i="31"/>
  <c r="U221" i="31"/>
  <c r="C221" i="31"/>
  <c r="X220" i="31"/>
  <c r="Y220" i="31" s="1"/>
  <c r="AA220" i="31" s="1"/>
  <c r="V220" i="31"/>
  <c r="W220" i="31" s="1"/>
  <c r="U220" i="31"/>
  <c r="C220" i="31"/>
  <c r="D220" i="31" s="1"/>
  <c r="B220" i="31"/>
  <c r="X217" i="31"/>
  <c r="Y217" i="31" s="1"/>
  <c r="V217" i="31"/>
  <c r="U217" i="31"/>
  <c r="C217" i="31"/>
  <c r="X216" i="31"/>
  <c r="Y216" i="31" s="1"/>
  <c r="AA216" i="31" s="1"/>
  <c r="V216" i="31"/>
  <c r="W216" i="31" s="1"/>
  <c r="U216" i="31"/>
  <c r="C216" i="31"/>
  <c r="D216" i="31" s="1"/>
  <c r="B216" i="31"/>
  <c r="X195" i="31"/>
  <c r="Y195" i="31" s="1"/>
  <c r="V195" i="31"/>
  <c r="U195" i="31"/>
  <c r="C195" i="31"/>
  <c r="X194" i="31"/>
  <c r="Z194" i="31" s="1"/>
  <c r="V194" i="31"/>
  <c r="W194" i="31" s="1"/>
  <c r="U194" i="31"/>
  <c r="C194" i="31"/>
  <c r="D194" i="31" s="1"/>
  <c r="B194" i="31"/>
  <c r="X163" i="31"/>
  <c r="Y163" i="31" s="1"/>
  <c r="V163" i="31"/>
  <c r="U163" i="31"/>
  <c r="C163" i="31"/>
  <c r="X162" i="31"/>
  <c r="Z162" i="31" s="1"/>
  <c r="V162" i="31"/>
  <c r="W162" i="31" s="1"/>
  <c r="U162" i="31"/>
  <c r="C162" i="31"/>
  <c r="D162" i="31" s="1"/>
  <c r="B162" i="31"/>
  <c r="X131" i="31"/>
  <c r="Y131" i="31" s="1"/>
  <c r="V145" i="31"/>
  <c r="U145" i="31"/>
  <c r="C145" i="31"/>
  <c r="X130" i="31"/>
  <c r="Z130" i="31" s="1"/>
  <c r="V144" i="31"/>
  <c r="W144" i="31" s="1"/>
  <c r="U144" i="31"/>
  <c r="C144" i="31"/>
  <c r="D144" i="31" s="1"/>
  <c r="B144" i="31"/>
  <c r="X133" i="31"/>
  <c r="Y133" i="31" s="1"/>
  <c r="V133" i="31"/>
  <c r="U133" i="31"/>
  <c r="C133" i="31"/>
  <c r="X132" i="31"/>
  <c r="Z132" i="31" s="1"/>
  <c r="V132" i="31"/>
  <c r="W132" i="31" s="1"/>
  <c r="U132" i="31"/>
  <c r="C132" i="31"/>
  <c r="D132" i="31" s="1"/>
  <c r="B132" i="31"/>
  <c r="X123" i="31"/>
  <c r="Y123" i="31" s="1"/>
  <c r="V123" i="31"/>
  <c r="U123" i="31"/>
  <c r="C123" i="31"/>
  <c r="X122" i="31"/>
  <c r="Z122" i="31" s="1"/>
  <c r="V122" i="31"/>
  <c r="W122" i="31" s="1"/>
  <c r="U122" i="31"/>
  <c r="C122" i="31"/>
  <c r="D122" i="31" s="1"/>
  <c r="B122" i="31"/>
  <c r="X109" i="31"/>
  <c r="Y109" i="31" s="1"/>
  <c r="V109" i="31"/>
  <c r="U109" i="31"/>
  <c r="C109" i="31"/>
  <c r="X108" i="31"/>
  <c r="Y108" i="31" s="1"/>
  <c r="AA108" i="31" s="1"/>
  <c r="V108" i="31"/>
  <c r="W108" i="31" s="1"/>
  <c r="U108" i="31"/>
  <c r="C108" i="31"/>
  <c r="D108" i="31" s="1"/>
  <c r="B108" i="31"/>
  <c r="X77" i="31"/>
  <c r="Y77" i="31" s="1"/>
  <c r="V77" i="31"/>
  <c r="U77" i="31"/>
  <c r="C77" i="31"/>
  <c r="X76" i="31"/>
  <c r="Y76" i="31" s="1"/>
  <c r="AA76" i="31" s="1"/>
  <c r="V76" i="31"/>
  <c r="W76" i="31" s="1"/>
  <c r="U76" i="31"/>
  <c r="C76" i="31"/>
  <c r="D76" i="31" s="1"/>
  <c r="B76" i="31"/>
  <c r="X65" i="31"/>
  <c r="Y65" i="31" s="1"/>
  <c r="V65" i="31"/>
  <c r="U65" i="31"/>
  <c r="C65" i="31"/>
  <c r="X64" i="31"/>
  <c r="Z64" i="31" s="1"/>
  <c r="V64" i="31"/>
  <c r="W64" i="31" s="1"/>
  <c r="U64" i="31"/>
  <c r="C64" i="31"/>
  <c r="D64" i="31" s="1"/>
  <c r="B64" i="31"/>
  <c r="X55" i="31"/>
  <c r="Y55" i="31" s="1"/>
  <c r="V55" i="31"/>
  <c r="U55" i="31"/>
  <c r="C55" i="31"/>
  <c r="X54" i="31"/>
  <c r="Z54" i="31" s="1"/>
  <c r="V54" i="31"/>
  <c r="W54" i="31" s="1"/>
  <c r="U54" i="31"/>
  <c r="C54" i="31"/>
  <c r="D54" i="31" s="1"/>
  <c r="B54" i="31"/>
  <c r="X351" i="31"/>
  <c r="Y351" i="31" s="1"/>
  <c r="V113" i="31"/>
  <c r="U113" i="31"/>
  <c r="C113" i="31"/>
  <c r="X350" i="31"/>
  <c r="Z350" i="31" s="1"/>
  <c r="V112" i="31"/>
  <c r="W112" i="31" s="1"/>
  <c r="U112" i="31"/>
  <c r="C112" i="31"/>
  <c r="D112" i="31" s="1"/>
  <c r="B112" i="31"/>
  <c r="X263" i="31"/>
  <c r="Y263" i="31" s="1"/>
  <c r="V263" i="31"/>
  <c r="U263" i="31"/>
  <c r="C263" i="31"/>
  <c r="X262" i="31"/>
  <c r="Z262" i="31" s="1"/>
  <c r="V262" i="31"/>
  <c r="W262" i="31" s="1"/>
  <c r="U262" i="31"/>
  <c r="C262" i="31"/>
  <c r="D262" i="31" s="1"/>
  <c r="B262" i="31"/>
  <c r="X291" i="31"/>
  <c r="Y291" i="31" s="1"/>
  <c r="V171" i="31"/>
  <c r="U171" i="31"/>
  <c r="C171" i="31"/>
  <c r="X290" i="31"/>
  <c r="Z290" i="31" s="1"/>
  <c r="V170" i="31"/>
  <c r="W170" i="31" s="1"/>
  <c r="U170" i="31"/>
  <c r="C170" i="31"/>
  <c r="D170" i="31" s="1"/>
  <c r="B170" i="31"/>
  <c r="Y367" i="31"/>
  <c r="V371" i="31"/>
  <c r="U371" i="31"/>
  <c r="C371" i="31"/>
  <c r="Z366" i="31"/>
  <c r="Y366" i="31"/>
  <c r="AA366" i="31" s="1"/>
  <c r="V370" i="31"/>
  <c r="W370" i="31" s="1"/>
  <c r="U370" i="31"/>
  <c r="C370" i="31"/>
  <c r="D370" i="31" s="1"/>
  <c r="B370" i="31"/>
  <c r="X101" i="31"/>
  <c r="Y101" i="31" s="1"/>
  <c r="V101" i="31"/>
  <c r="U101" i="31"/>
  <c r="C101" i="31"/>
  <c r="X100" i="31"/>
  <c r="Z100" i="31" s="1"/>
  <c r="V100" i="31"/>
  <c r="W100" i="31" s="1"/>
  <c r="U100" i="31"/>
  <c r="C100" i="31"/>
  <c r="D100" i="31" s="1"/>
  <c r="B100" i="31"/>
  <c r="X141" i="31"/>
  <c r="Y141" i="31" s="1"/>
  <c r="V141" i="31"/>
  <c r="U141" i="31"/>
  <c r="C141" i="31"/>
  <c r="X140" i="31"/>
  <c r="Z140" i="31" s="1"/>
  <c r="V140" i="31"/>
  <c r="W140" i="31" s="1"/>
  <c r="U140" i="31"/>
  <c r="C140" i="31"/>
  <c r="D140" i="31" s="1"/>
  <c r="B140" i="31"/>
  <c r="Y321" i="31"/>
  <c r="V323" i="31"/>
  <c r="U323" i="31"/>
  <c r="C323" i="31"/>
  <c r="Z320" i="31"/>
  <c r="Y320" i="31"/>
  <c r="AA320" i="31" s="1"/>
  <c r="V322" i="31"/>
  <c r="W322" i="31" s="1"/>
  <c r="U322" i="31"/>
  <c r="C322" i="31"/>
  <c r="D322" i="31" s="1"/>
  <c r="B322" i="31"/>
  <c r="Y295" i="31"/>
  <c r="V321" i="31"/>
  <c r="U321" i="31"/>
  <c r="C321" i="31"/>
  <c r="Z294" i="31"/>
  <c r="Y294" i="31"/>
  <c r="AA294" i="31" s="1"/>
  <c r="V320" i="31"/>
  <c r="W320" i="31" s="1"/>
  <c r="U320" i="31"/>
  <c r="C320" i="31"/>
  <c r="D320" i="31" s="1"/>
  <c r="X103" i="31"/>
  <c r="Y103" i="31" s="1"/>
  <c r="V103" i="31"/>
  <c r="U103" i="31"/>
  <c r="C103" i="31"/>
  <c r="X102" i="31"/>
  <c r="Z102" i="31" s="1"/>
  <c r="V102" i="31"/>
  <c r="W102" i="31" s="1"/>
  <c r="U102" i="31"/>
  <c r="C102" i="31"/>
  <c r="D102" i="31" s="1"/>
  <c r="B102" i="31"/>
  <c r="X63" i="31"/>
  <c r="Y63" i="31" s="1"/>
  <c r="V63" i="31"/>
  <c r="U63" i="31"/>
  <c r="C63" i="31"/>
  <c r="X62" i="31"/>
  <c r="Z62" i="31" s="1"/>
  <c r="V62" i="31"/>
  <c r="W62" i="31" s="1"/>
  <c r="U62" i="31"/>
  <c r="C62" i="31"/>
  <c r="D62" i="31" s="1"/>
  <c r="B62" i="31"/>
  <c r="X115" i="31"/>
  <c r="Y115" i="31" s="1"/>
  <c r="V115" i="31"/>
  <c r="U115" i="31"/>
  <c r="C115" i="31"/>
  <c r="X114" i="31"/>
  <c r="Z114" i="31" s="1"/>
  <c r="V114" i="31"/>
  <c r="W114" i="31" s="1"/>
  <c r="U114" i="31"/>
  <c r="C114" i="31"/>
  <c r="D114" i="31" s="1"/>
  <c r="B114" i="31"/>
  <c r="X157" i="31"/>
  <c r="Y157" i="31" s="1"/>
  <c r="V157" i="31"/>
  <c r="U157" i="31"/>
  <c r="C157" i="31"/>
  <c r="X156" i="31"/>
  <c r="Z156" i="31" s="1"/>
  <c r="V156" i="31"/>
  <c r="W156" i="31" s="1"/>
  <c r="U156" i="31"/>
  <c r="C156" i="31"/>
  <c r="D156" i="31" s="1"/>
  <c r="B156" i="31"/>
  <c r="Y239" i="31"/>
  <c r="V239" i="31"/>
  <c r="U239" i="31"/>
  <c r="C239" i="31"/>
  <c r="Z238" i="31"/>
  <c r="Y238" i="31"/>
  <c r="AA238" i="31" s="1"/>
  <c r="V238" i="31"/>
  <c r="W238" i="31" s="1"/>
  <c r="U238" i="31"/>
  <c r="C238" i="31"/>
  <c r="D238" i="31" s="1"/>
  <c r="B238" i="31"/>
  <c r="X233" i="31"/>
  <c r="Y233" i="31" s="1"/>
  <c r="V135" i="31"/>
  <c r="U135" i="31"/>
  <c r="C135" i="31"/>
  <c r="X232" i="31"/>
  <c r="Y232" i="31" s="1"/>
  <c r="AA232" i="31" s="1"/>
  <c r="V134" i="31"/>
  <c r="W134" i="31" s="1"/>
  <c r="U134" i="31"/>
  <c r="C134" i="31"/>
  <c r="D134" i="31" s="1"/>
  <c r="B134" i="31"/>
  <c r="Y251" i="31"/>
  <c r="V269" i="31"/>
  <c r="U269" i="31"/>
  <c r="C269" i="31"/>
  <c r="Z250" i="31"/>
  <c r="Y250" i="31"/>
  <c r="AA250" i="31" s="1"/>
  <c r="V268" i="31"/>
  <c r="W268" i="31" s="1"/>
  <c r="U268" i="31"/>
  <c r="C268" i="31"/>
  <c r="D268" i="31" s="1"/>
  <c r="B268" i="31"/>
  <c r="X231" i="31"/>
  <c r="Y231" i="31" s="1"/>
  <c r="V237" i="31"/>
  <c r="U237" i="31"/>
  <c r="C237" i="31"/>
  <c r="X230" i="31"/>
  <c r="Z230" i="31" s="1"/>
  <c r="V236" i="31"/>
  <c r="W236" i="31" s="1"/>
  <c r="U236" i="31"/>
  <c r="C236" i="31"/>
  <c r="D236" i="31" s="1"/>
  <c r="B236" i="31"/>
  <c r="X151" i="31"/>
  <c r="Y151" i="31" s="1"/>
  <c r="V165" i="31"/>
  <c r="U165" i="31"/>
  <c r="C165" i="31"/>
  <c r="X150" i="31"/>
  <c r="Z150" i="31" s="1"/>
  <c r="V164" i="31"/>
  <c r="W164" i="31" s="1"/>
  <c r="U164" i="31"/>
  <c r="C164" i="31"/>
  <c r="D164" i="31" s="1"/>
  <c r="B164" i="31"/>
  <c r="X111" i="31"/>
  <c r="Y111" i="31" s="1"/>
  <c r="V119" i="31"/>
  <c r="U119" i="31"/>
  <c r="C119" i="31"/>
  <c r="X110" i="31"/>
  <c r="Y110" i="31" s="1"/>
  <c r="AA110" i="31" s="1"/>
  <c r="V118" i="31"/>
  <c r="W118" i="31" s="1"/>
  <c r="U118" i="31"/>
  <c r="C118" i="31"/>
  <c r="D118" i="31" s="1"/>
  <c r="X75" i="31"/>
  <c r="Y75" i="31" s="1"/>
  <c r="V75" i="31"/>
  <c r="U75" i="31"/>
  <c r="C75" i="31"/>
  <c r="X74" i="31"/>
  <c r="Z74" i="31" s="1"/>
  <c r="V74" i="31"/>
  <c r="W74" i="31" s="1"/>
  <c r="U74" i="31"/>
  <c r="C74" i="31"/>
  <c r="D74" i="31" s="1"/>
  <c r="B74" i="31"/>
  <c r="X259" i="31"/>
  <c r="Y259" i="31" s="1"/>
  <c r="V259" i="31"/>
  <c r="U259" i="31"/>
  <c r="C259" i="31"/>
  <c r="X258" i="31"/>
  <c r="Y258" i="31" s="1"/>
  <c r="AA258" i="31" s="1"/>
  <c r="V258" i="31"/>
  <c r="W258" i="31" s="1"/>
  <c r="U258" i="31"/>
  <c r="C258" i="31"/>
  <c r="D258" i="31" s="1"/>
  <c r="B258" i="31"/>
  <c r="X57" i="31"/>
  <c r="Y57" i="31" s="1"/>
  <c r="V57" i="31"/>
  <c r="U57" i="31"/>
  <c r="C57" i="31"/>
  <c r="X56" i="31"/>
  <c r="Z56" i="31" s="1"/>
  <c r="V56" i="31"/>
  <c r="W56" i="31" s="1"/>
  <c r="U56" i="31"/>
  <c r="C56" i="31"/>
  <c r="D56" i="31" s="1"/>
  <c r="B56" i="31"/>
  <c r="X173" i="31"/>
  <c r="Y173" i="31" s="1"/>
  <c r="V201" i="31"/>
  <c r="U201" i="31"/>
  <c r="C201" i="31"/>
  <c r="X172" i="31"/>
  <c r="Z172" i="31" s="1"/>
  <c r="V200" i="31"/>
  <c r="W200" i="31" s="1"/>
  <c r="U200" i="31"/>
  <c r="C200" i="31"/>
  <c r="D200" i="31" s="1"/>
  <c r="B200" i="31"/>
  <c r="X241" i="31"/>
  <c r="Y241" i="31" s="1"/>
  <c r="V251" i="31"/>
  <c r="U251" i="31"/>
  <c r="C251" i="31"/>
  <c r="X240" i="31"/>
  <c r="Z240" i="31" s="1"/>
  <c r="V250" i="31"/>
  <c r="W250" i="31" s="1"/>
  <c r="U250" i="31"/>
  <c r="C250" i="31"/>
  <c r="D250" i="31" s="1"/>
  <c r="B250" i="31"/>
  <c r="X237" i="31"/>
  <c r="Y237" i="31" s="1"/>
  <c r="V249" i="31"/>
  <c r="U249" i="31"/>
  <c r="C249" i="31"/>
  <c r="X236" i="31"/>
  <c r="Z236" i="31" s="1"/>
  <c r="V248" i="31"/>
  <c r="W248" i="31" s="1"/>
  <c r="U248" i="31"/>
  <c r="C248" i="31"/>
  <c r="D248" i="31" s="1"/>
  <c r="B248" i="31"/>
  <c r="X107" i="31"/>
  <c r="Y107" i="31" s="1"/>
  <c r="V107" i="31"/>
  <c r="U107" i="31"/>
  <c r="C107" i="31"/>
  <c r="X106" i="31"/>
  <c r="Z106" i="31" s="1"/>
  <c r="V106" i="31"/>
  <c r="W106" i="31" s="1"/>
  <c r="U106" i="31"/>
  <c r="C106" i="31"/>
  <c r="D106" i="31" s="1"/>
  <c r="B106" i="31"/>
  <c r="Y45" i="31"/>
  <c r="V45" i="31"/>
  <c r="U45" i="31"/>
  <c r="C45" i="31"/>
  <c r="Z44" i="31"/>
  <c r="Y44" i="31"/>
  <c r="AA44" i="31" s="1"/>
  <c r="V44" i="31"/>
  <c r="W44" i="31" s="1"/>
  <c r="U44" i="31"/>
  <c r="C44" i="31"/>
  <c r="D44" i="31" s="1"/>
  <c r="B44" i="31"/>
  <c r="X225" i="31"/>
  <c r="Y225" i="31" s="1"/>
  <c r="V225" i="31"/>
  <c r="U225" i="31"/>
  <c r="C225" i="31"/>
  <c r="X224" i="31"/>
  <c r="Z224" i="31" s="1"/>
  <c r="V224" i="31"/>
  <c r="W224" i="31" s="1"/>
  <c r="U224" i="31"/>
  <c r="C224" i="31"/>
  <c r="D224" i="31" s="1"/>
  <c r="B224" i="31"/>
  <c r="X39" i="31"/>
  <c r="Y39" i="31" s="1"/>
  <c r="V41" i="31"/>
  <c r="U41" i="31"/>
  <c r="C41" i="31"/>
  <c r="X38" i="31"/>
  <c r="Z38" i="31" s="1"/>
  <c r="V40" i="31"/>
  <c r="W40" i="31" s="1"/>
  <c r="U40" i="31"/>
  <c r="C40" i="31"/>
  <c r="D40" i="31" s="1"/>
  <c r="X341" i="31"/>
  <c r="Y341" i="31" s="1"/>
  <c r="V341" i="31"/>
  <c r="U341" i="31"/>
  <c r="C341" i="31"/>
  <c r="X340" i="31"/>
  <c r="Z340" i="31" s="1"/>
  <c r="V340" i="31"/>
  <c r="W340" i="31" s="1"/>
  <c r="U340" i="31"/>
  <c r="C340" i="31"/>
  <c r="D340" i="31" s="1"/>
  <c r="B340" i="31"/>
  <c r="X323" i="31"/>
  <c r="Y323" i="31" s="1"/>
  <c r="V327" i="31"/>
  <c r="U327" i="31"/>
  <c r="C327" i="31"/>
  <c r="X322" i="31"/>
  <c r="Z322" i="31" s="1"/>
  <c r="V326" i="31"/>
  <c r="W326" i="31" s="1"/>
  <c r="U326" i="31"/>
  <c r="C326" i="31"/>
  <c r="D326" i="31" s="1"/>
  <c r="B326" i="31"/>
  <c r="X147" i="31"/>
  <c r="Y147" i="31" s="1"/>
  <c r="V147" i="31"/>
  <c r="U147" i="31"/>
  <c r="C147" i="31"/>
  <c r="X146" i="31"/>
  <c r="Z146" i="31" s="1"/>
  <c r="V146" i="31"/>
  <c r="W146" i="31" s="1"/>
  <c r="U146" i="31"/>
  <c r="C146" i="31"/>
  <c r="D146" i="31" s="1"/>
  <c r="B146" i="31"/>
  <c r="X145" i="31"/>
  <c r="Y145" i="31" s="1"/>
  <c r="V161" i="31"/>
  <c r="U161" i="31"/>
  <c r="C161" i="31"/>
  <c r="X144" i="31"/>
  <c r="Y144" i="31" s="1"/>
  <c r="AA144" i="31" s="1"/>
  <c r="V160" i="31"/>
  <c r="W160" i="31" s="1"/>
  <c r="U160" i="31"/>
  <c r="C160" i="31"/>
  <c r="D160" i="31" s="1"/>
  <c r="B160" i="31"/>
  <c r="X1179" i="31"/>
  <c r="Y1179" i="31" s="1"/>
  <c r="V39" i="31"/>
  <c r="U39" i="31"/>
  <c r="C39" i="31"/>
  <c r="X1178" i="31"/>
  <c r="Z1178" i="31" s="1"/>
  <c r="V38" i="31"/>
  <c r="W38" i="31" s="1"/>
  <c r="U38" i="31"/>
  <c r="C38" i="31"/>
  <c r="D38" i="31" s="1"/>
  <c r="B38" i="31"/>
  <c r="X185" i="31"/>
  <c r="Y185" i="31" s="1"/>
  <c r="V257" i="31"/>
  <c r="U257" i="31"/>
  <c r="C257" i="31"/>
  <c r="X184" i="31"/>
  <c r="Y184" i="31" s="1"/>
  <c r="AA184" i="31" s="1"/>
  <c r="V256" i="31"/>
  <c r="W256" i="31" s="1"/>
  <c r="U256" i="31"/>
  <c r="C256" i="31"/>
  <c r="D256" i="31" s="1"/>
  <c r="B256" i="31"/>
  <c r="X143" i="31"/>
  <c r="Y143" i="31" s="1"/>
  <c r="V155" i="31"/>
  <c r="U155" i="31"/>
  <c r="C155" i="31"/>
  <c r="X142" i="31"/>
  <c r="Z142" i="31" s="1"/>
  <c r="V154" i="31"/>
  <c r="W154" i="31" s="1"/>
  <c r="U154" i="31"/>
  <c r="C154" i="31"/>
  <c r="D154" i="31" s="1"/>
  <c r="B154" i="31"/>
  <c r="X207" i="31"/>
  <c r="Y207" i="31" s="1"/>
  <c r="V227" i="31"/>
  <c r="U227" i="31"/>
  <c r="C227" i="31"/>
  <c r="X206" i="31"/>
  <c r="Z206" i="31" s="1"/>
  <c r="V226" i="31"/>
  <c r="W226" i="31" s="1"/>
  <c r="U226" i="31"/>
  <c r="C226" i="31"/>
  <c r="D226" i="31" s="1"/>
  <c r="B226" i="31"/>
  <c r="X37" i="31"/>
  <c r="Y37" i="31" s="1"/>
  <c r="V37" i="31"/>
  <c r="U37" i="31"/>
  <c r="C37" i="31"/>
  <c r="X36" i="31"/>
  <c r="Y36" i="31" s="1"/>
  <c r="AA36" i="31" s="1"/>
  <c r="V36" i="31"/>
  <c r="W36" i="31" s="1"/>
  <c r="U36" i="31"/>
  <c r="C36" i="31"/>
  <c r="D36" i="31" s="1"/>
  <c r="B36" i="31"/>
  <c r="X171" i="31"/>
  <c r="Y171" i="31" s="1"/>
  <c r="V199" i="31"/>
  <c r="U199" i="31"/>
  <c r="C199" i="31"/>
  <c r="X170" i="31"/>
  <c r="Z170" i="31" s="1"/>
  <c r="V198" i="31"/>
  <c r="W198" i="31" s="1"/>
  <c r="U198" i="31"/>
  <c r="C198" i="31"/>
  <c r="D198" i="31" s="1"/>
  <c r="Y395" i="31"/>
  <c r="V411" i="31"/>
  <c r="U411" i="31"/>
  <c r="C411" i="31"/>
  <c r="Z394" i="31"/>
  <c r="Y394" i="31"/>
  <c r="AA394" i="31" s="1"/>
  <c r="V410" i="31"/>
  <c r="W410" i="31" s="1"/>
  <c r="U410" i="31"/>
  <c r="C410" i="31"/>
  <c r="D410" i="31" s="1"/>
  <c r="B410" i="31"/>
  <c r="X121" i="31"/>
  <c r="Y121" i="31" s="1"/>
  <c r="V139" i="31"/>
  <c r="U139" i="31"/>
  <c r="C139" i="31"/>
  <c r="X120" i="31"/>
  <c r="Y120" i="31" s="1"/>
  <c r="AA120" i="31" s="1"/>
  <c r="V138" i="31"/>
  <c r="W138" i="31" s="1"/>
  <c r="U138" i="31"/>
  <c r="C138" i="31"/>
  <c r="D138" i="31" s="1"/>
  <c r="B138" i="31"/>
  <c r="X139" i="31"/>
  <c r="Y139" i="31" s="1"/>
  <c r="V151" i="31"/>
  <c r="U151" i="31"/>
  <c r="C151" i="31"/>
  <c r="X138" i="31"/>
  <c r="Z138" i="31" s="1"/>
  <c r="V150" i="31"/>
  <c r="W150" i="31" s="1"/>
  <c r="U150" i="31"/>
  <c r="C150" i="31"/>
  <c r="D150" i="31" s="1"/>
  <c r="B150" i="31"/>
  <c r="X35" i="31"/>
  <c r="Y35" i="31" s="1"/>
  <c r="V35" i="31"/>
  <c r="U35" i="31"/>
  <c r="C35" i="31"/>
  <c r="X34" i="31"/>
  <c r="Z34" i="31" s="1"/>
  <c r="V34" i="31"/>
  <c r="W34" i="31" s="1"/>
  <c r="U34" i="31"/>
  <c r="C34" i="31"/>
  <c r="D34" i="31" s="1"/>
  <c r="B34" i="31"/>
  <c r="Y361" i="31"/>
  <c r="V361" i="31"/>
  <c r="U361" i="31"/>
  <c r="C361" i="31"/>
  <c r="Z360" i="31"/>
  <c r="Y360" i="31"/>
  <c r="AA360" i="31" s="1"/>
  <c r="V360" i="31"/>
  <c r="W360" i="31" s="1"/>
  <c r="U360" i="31"/>
  <c r="C360" i="31"/>
  <c r="D360" i="31" s="1"/>
  <c r="B360" i="31"/>
  <c r="Y271" i="31"/>
  <c r="V285" i="31"/>
  <c r="U285" i="31"/>
  <c r="C285" i="31"/>
  <c r="Z270" i="31"/>
  <c r="Y270" i="31"/>
  <c r="AA270" i="31" s="1"/>
  <c r="V284" i="31"/>
  <c r="W284" i="31" s="1"/>
  <c r="U284" i="31"/>
  <c r="C284" i="31"/>
  <c r="D284" i="31" s="1"/>
  <c r="B284" i="31"/>
  <c r="Y1173" i="31"/>
  <c r="V33" i="31"/>
  <c r="U33" i="31"/>
  <c r="C33" i="31"/>
  <c r="Z1172" i="31"/>
  <c r="Y1172" i="31"/>
  <c r="AA1172" i="31" s="1"/>
  <c r="V32" i="31"/>
  <c r="W32" i="31" s="1"/>
  <c r="U32" i="31"/>
  <c r="C32" i="31"/>
  <c r="D32" i="31" s="1"/>
  <c r="B32" i="31"/>
  <c r="X137" i="31"/>
  <c r="Y137" i="31" s="1"/>
  <c r="V149" i="31"/>
  <c r="U149" i="31"/>
  <c r="C149" i="31"/>
  <c r="X136" i="31"/>
  <c r="Z136" i="31" s="1"/>
  <c r="V148" i="31"/>
  <c r="W148" i="31" s="1"/>
  <c r="U148" i="31"/>
  <c r="C148" i="31"/>
  <c r="D148" i="31" s="1"/>
  <c r="B148" i="31"/>
  <c r="X175" i="31"/>
  <c r="Y175" i="31" s="1"/>
  <c r="V175" i="31"/>
  <c r="U175" i="31"/>
  <c r="C175" i="31"/>
  <c r="X174" i="31"/>
  <c r="Z174" i="31" s="1"/>
  <c r="V174" i="31"/>
  <c r="W174" i="31" s="1"/>
  <c r="U174" i="31"/>
  <c r="C174" i="31"/>
  <c r="D174" i="31" s="1"/>
  <c r="B174" i="31"/>
  <c r="X129" i="31"/>
  <c r="Y129" i="31" s="1"/>
  <c r="V143" i="31"/>
  <c r="U143" i="31"/>
  <c r="C143" i="31"/>
  <c r="X128" i="31"/>
  <c r="Z128" i="31" s="1"/>
  <c r="V142" i="31"/>
  <c r="W142" i="31" s="1"/>
  <c r="U142" i="31"/>
  <c r="C142" i="31"/>
  <c r="D142" i="31" s="1"/>
  <c r="B142" i="31"/>
  <c r="X127" i="31"/>
  <c r="Y127" i="31" s="1"/>
  <c r="V265" i="31"/>
  <c r="U265" i="31"/>
  <c r="C265" i="31"/>
  <c r="X126" i="31"/>
  <c r="Y126" i="31" s="1"/>
  <c r="AA126" i="31" s="1"/>
  <c r="V264" i="31"/>
  <c r="W264" i="31" s="1"/>
  <c r="U264" i="31"/>
  <c r="C264" i="31"/>
  <c r="D264" i="31" s="1"/>
  <c r="B264" i="31"/>
  <c r="X29" i="31"/>
  <c r="Y29" i="31" s="1"/>
  <c r="V29" i="31"/>
  <c r="U29" i="31"/>
  <c r="C29" i="31"/>
  <c r="X28" i="31"/>
  <c r="Y28" i="31" s="1"/>
  <c r="AA28" i="31" s="1"/>
  <c r="V28" i="31"/>
  <c r="W28" i="31" s="1"/>
  <c r="U28" i="31"/>
  <c r="C28" i="31"/>
  <c r="D28" i="31" s="1"/>
  <c r="B28" i="31"/>
  <c r="X153" i="31"/>
  <c r="Y153" i="31" s="1"/>
  <c r="V169" i="31"/>
  <c r="U169" i="31"/>
  <c r="C169" i="31"/>
  <c r="X152" i="31"/>
  <c r="Z152" i="31" s="1"/>
  <c r="V168" i="31"/>
  <c r="W168" i="31" s="1"/>
  <c r="U168" i="31"/>
  <c r="C168" i="31"/>
  <c r="D168" i="31" s="1"/>
  <c r="B168" i="31"/>
  <c r="X293" i="31"/>
  <c r="Y293" i="31" s="1"/>
  <c r="V127" i="31"/>
  <c r="U127" i="31"/>
  <c r="C127" i="31"/>
  <c r="X292" i="31"/>
  <c r="Z292" i="31" s="1"/>
  <c r="V126" i="31"/>
  <c r="W126" i="31" s="1"/>
  <c r="U126" i="31"/>
  <c r="C126" i="31"/>
  <c r="D126" i="31" s="1"/>
  <c r="B126" i="31"/>
  <c r="X257" i="31"/>
  <c r="Y257" i="31" s="1"/>
  <c r="V275" i="31"/>
  <c r="U275" i="31"/>
  <c r="C275" i="31"/>
  <c r="X256" i="31"/>
  <c r="Z256" i="31" s="1"/>
  <c r="V274" i="31"/>
  <c r="W274" i="31" s="1"/>
  <c r="U274" i="31"/>
  <c r="C274" i="31"/>
  <c r="D274" i="31" s="1"/>
  <c r="B274" i="31"/>
  <c r="X247" i="31"/>
  <c r="Y247" i="31" s="1"/>
  <c r="V281" i="31"/>
  <c r="U281" i="31"/>
  <c r="C281" i="31"/>
  <c r="X246" i="31"/>
  <c r="Z246" i="31" s="1"/>
  <c r="V280" i="31"/>
  <c r="W280" i="31" s="1"/>
  <c r="U280" i="31"/>
  <c r="C280" i="31"/>
  <c r="D280" i="31" s="1"/>
  <c r="B280" i="31"/>
  <c r="X27" i="31"/>
  <c r="Y27" i="31" s="1"/>
  <c r="V27" i="31"/>
  <c r="U27" i="31"/>
  <c r="C27" i="31"/>
  <c r="X26" i="31"/>
  <c r="Y26" i="31" s="1"/>
  <c r="AA26" i="31" s="1"/>
  <c r="V26" i="31"/>
  <c r="W26" i="31" s="1"/>
  <c r="U26" i="31"/>
  <c r="C26" i="31"/>
  <c r="D26" i="31" s="1"/>
  <c r="X73" i="31"/>
  <c r="Y73" i="31" s="1"/>
  <c r="V73" i="31"/>
  <c r="U73" i="31"/>
  <c r="C73" i="31"/>
  <c r="X72" i="31"/>
  <c r="Z72" i="31" s="1"/>
  <c r="V72" i="31"/>
  <c r="W72" i="31" s="1"/>
  <c r="U72" i="31"/>
  <c r="C72" i="31"/>
  <c r="D72" i="31" s="1"/>
  <c r="B72" i="31"/>
  <c r="X343" i="31"/>
  <c r="Y343" i="31" s="1"/>
  <c r="V343" i="31"/>
  <c r="U343" i="31"/>
  <c r="C343" i="31"/>
  <c r="X342" i="31"/>
  <c r="Y342" i="31" s="1"/>
  <c r="AA342" i="31" s="1"/>
  <c r="V342" i="31"/>
  <c r="W342" i="31" s="1"/>
  <c r="U342" i="31"/>
  <c r="C342" i="31"/>
  <c r="D342" i="31" s="1"/>
  <c r="B342" i="31"/>
  <c r="X373" i="31"/>
  <c r="Y373" i="31" s="1"/>
  <c r="V375" i="31"/>
  <c r="U375" i="31"/>
  <c r="C375" i="31"/>
  <c r="X372" i="31"/>
  <c r="Y372" i="31" s="1"/>
  <c r="AA372" i="31" s="1"/>
  <c r="V374" i="31"/>
  <c r="W374" i="31" s="1"/>
  <c r="U374" i="31"/>
  <c r="C374" i="31"/>
  <c r="D374" i="31" s="1"/>
  <c r="B374" i="31"/>
  <c r="Y51" i="31"/>
  <c r="V51" i="31"/>
  <c r="U51" i="31"/>
  <c r="C51" i="31"/>
  <c r="Z50" i="31"/>
  <c r="V50" i="31"/>
  <c r="W50" i="31" s="1"/>
  <c r="U50" i="31"/>
  <c r="C50" i="31"/>
  <c r="D50" i="31" s="1"/>
  <c r="B50" i="31"/>
  <c r="Y21" i="31"/>
  <c r="V353" i="31"/>
  <c r="U353" i="31"/>
  <c r="C353" i="31"/>
  <c r="Z20" i="31"/>
  <c r="V352" i="31"/>
  <c r="W352" i="31" s="1"/>
  <c r="U352" i="31"/>
  <c r="C352" i="31"/>
  <c r="D352" i="31" s="1"/>
  <c r="B352" i="31"/>
  <c r="X355" i="31"/>
  <c r="Y355" i="31" s="1"/>
  <c r="V357" i="31"/>
  <c r="U357" i="31"/>
  <c r="C357" i="31"/>
  <c r="X354" i="31"/>
  <c r="Z354" i="31" s="1"/>
  <c r="V356" i="31"/>
  <c r="W356" i="31" s="1"/>
  <c r="U356" i="31"/>
  <c r="C356" i="31"/>
  <c r="D356" i="31" s="1"/>
  <c r="B356" i="31"/>
  <c r="X359" i="31"/>
  <c r="Y359" i="31" s="1"/>
  <c r="V363" i="31"/>
  <c r="U363" i="31"/>
  <c r="C363" i="31"/>
  <c r="X358" i="31"/>
  <c r="Z358" i="31" s="1"/>
  <c r="V362" i="31"/>
  <c r="W362" i="31" s="1"/>
  <c r="U362" i="31"/>
  <c r="C362" i="31"/>
  <c r="D362" i="31" s="1"/>
  <c r="Y33" i="31"/>
  <c r="V339" i="31"/>
  <c r="U339" i="31"/>
  <c r="C339" i="31"/>
  <c r="Z32" i="31"/>
  <c r="V338" i="31"/>
  <c r="W338" i="31" s="1"/>
  <c r="U338" i="31"/>
  <c r="C338" i="31"/>
  <c r="D338" i="31" s="1"/>
  <c r="B338" i="31"/>
  <c r="X211" i="31"/>
  <c r="Y211" i="31" s="1"/>
  <c r="V153" i="31"/>
  <c r="U153" i="31"/>
  <c r="C153" i="31"/>
  <c r="X210" i="31"/>
  <c r="Z210" i="31" s="1"/>
  <c r="V152" i="31"/>
  <c r="W152" i="31" s="1"/>
  <c r="U152" i="31"/>
  <c r="C152" i="31"/>
  <c r="D152" i="31" s="1"/>
  <c r="B152" i="31"/>
  <c r="X267" i="31"/>
  <c r="Y267" i="31" s="1"/>
  <c r="V159" i="31"/>
  <c r="U159" i="31"/>
  <c r="C159" i="31"/>
  <c r="X266" i="31"/>
  <c r="Y266" i="31" s="1"/>
  <c r="AA266" i="31" s="1"/>
  <c r="V158" i="31"/>
  <c r="W158" i="31" s="1"/>
  <c r="U158" i="31"/>
  <c r="C158" i="31"/>
  <c r="D158" i="31" s="1"/>
  <c r="B158" i="31"/>
  <c r="X213" i="31"/>
  <c r="Y213" i="31" s="1"/>
  <c r="V241" i="31"/>
  <c r="U241" i="31"/>
  <c r="C241" i="31"/>
  <c r="X212" i="31"/>
  <c r="Y212" i="31" s="1"/>
  <c r="AA212" i="31" s="1"/>
  <c r="V240" i="31"/>
  <c r="W240" i="31" s="1"/>
  <c r="U240" i="31"/>
  <c r="C240" i="31"/>
  <c r="D240" i="31" s="1"/>
  <c r="B240" i="31"/>
  <c r="X269" i="31"/>
  <c r="Y269" i="31" s="1"/>
  <c r="V271" i="31"/>
  <c r="U271" i="31"/>
  <c r="C271" i="31"/>
  <c r="X268" i="31"/>
  <c r="Z268" i="31" s="1"/>
  <c r="V270" i="31"/>
  <c r="W270" i="31" s="1"/>
  <c r="U270" i="31"/>
  <c r="C270" i="31"/>
  <c r="D270" i="31" s="1"/>
  <c r="B270" i="31"/>
  <c r="X255" i="31"/>
  <c r="Y255" i="31" s="1"/>
  <c r="V255" i="31"/>
  <c r="U255" i="31"/>
  <c r="C255" i="31"/>
  <c r="X254" i="31"/>
  <c r="Z254" i="31" s="1"/>
  <c r="V254" i="31"/>
  <c r="W254" i="31" s="1"/>
  <c r="U254" i="31"/>
  <c r="C254" i="31"/>
  <c r="D254" i="31" s="1"/>
  <c r="B254" i="31"/>
  <c r="X69" i="31"/>
  <c r="Y69" i="31" s="1"/>
  <c r="V71" i="31"/>
  <c r="U71" i="31"/>
  <c r="C71" i="31"/>
  <c r="X68" i="31"/>
  <c r="Z68" i="31" s="1"/>
  <c r="V70" i="31"/>
  <c r="W70" i="31" s="1"/>
  <c r="U70" i="31"/>
  <c r="C70" i="31"/>
  <c r="D70" i="31" s="1"/>
  <c r="X25" i="31"/>
  <c r="Y25" i="31" s="1"/>
  <c r="V25" i="31"/>
  <c r="U25" i="31"/>
  <c r="C25" i="31"/>
  <c r="X24" i="31"/>
  <c r="Y24" i="31" s="1"/>
  <c r="AA24" i="31" s="1"/>
  <c r="V24" i="31"/>
  <c r="W24" i="31" s="1"/>
  <c r="U24" i="31"/>
  <c r="C24" i="31"/>
  <c r="D24" i="31" s="1"/>
  <c r="X59" i="31"/>
  <c r="Y59" i="31" s="1"/>
  <c r="V347" i="31"/>
  <c r="U347" i="31"/>
  <c r="C347" i="31"/>
  <c r="X58" i="31"/>
  <c r="Z58" i="31" s="1"/>
  <c r="V346" i="31"/>
  <c r="W346" i="31" s="1"/>
  <c r="U346" i="31"/>
  <c r="C346" i="31"/>
  <c r="D346" i="31" s="1"/>
  <c r="B346" i="31"/>
  <c r="X363" i="31"/>
  <c r="Y363" i="31" s="1"/>
  <c r="V365" i="31"/>
  <c r="U365" i="31"/>
  <c r="C365" i="31"/>
  <c r="X362" i="31"/>
  <c r="Z362" i="31" s="1"/>
  <c r="V364" i="31"/>
  <c r="W364" i="31" s="1"/>
  <c r="U364" i="31"/>
  <c r="C364" i="31"/>
  <c r="D364" i="31" s="1"/>
  <c r="B364" i="31"/>
  <c r="X365" i="31"/>
  <c r="Y365" i="31" s="1"/>
  <c r="V367" i="31"/>
  <c r="U367" i="31"/>
  <c r="C367" i="31"/>
  <c r="X364" i="31"/>
  <c r="Y364" i="31" s="1"/>
  <c r="AA364" i="31" s="1"/>
  <c r="V366" i="31"/>
  <c r="W366" i="31" s="1"/>
  <c r="U366" i="31"/>
  <c r="C366" i="31"/>
  <c r="D366" i="31" s="1"/>
  <c r="B366" i="31"/>
  <c r="X119" i="31"/>
  <c r="Y119" i="31" s="1"/>
  <c r="V137" i="31"/>
  <c r="U137" i="31"/>
  <c r="C137" i="31"/>
  <c r="X118" i="31"/>
  <c r="Y118" i="31" s="1"/>
  <c r="AA118" i="31" s="1"/>
  <c r="V136" i="31"/>
  <c r="W136" i="31" s="1"/>
  <c r="U136" i="31"/>
  <c r="C136" i="31"/>
  <c r="D136" i="31" s="1"/>
  <c r="B136" i="31"/>
  <c r="X177" i="31"/>
  <c r="Y177" i="31" s="1"/>
  <c r="V203" i="31"/>
  <c r="U203" i="31"/>
  <c r="C203" i="31"/>
  <c r="X176" i="31"/>
  <c r="Z176" i="31" s="1"/>
  <c r="V202" i="31"/>
  <c r="W202" i="31" s="1"/>
  <c r="U202" i="31"/>
  <c r="C202" i="31"/>
  <c r="D202" i="31" s="1"/>
  <c r="B202" i="31"/>
  <c r="X165" i="31"/>
  <c r="Y165" i="31" s="1"/>
  <c r="V197" i="31"/>
  <c r="U197" i="31"/>
  <c r="C197" i="31"/>
  <c r="X164" i="31"/>
  <c r="Z164" i="31" s="1"/>
  <c r="V196" i="31"/>
  <c r="W196" i="31" s="1"/>
  <c r="U196" i="31"/>
  <c r="C196" i="31"/>
  <c r="D196" i="31" s="1"/>
  <c r="B196" i="31"/>
  <c r="X169" i="31"/>
  <c r="Y169" i="31" s="1"/>
  <c r="V121" i="31"/>
  <c r="U121" i="31"/>
  <c r="C121" i="31"/>
  <c r="X168" i="31"/>
  <c r="Z168" i="31" s="1"/>
  <c r="V120" i="31"/>
  <c r="W120" i="31" s="1"/>
  <c r="U120" i="31"/>
  <c r="C120" i="31"/>
  <c r="D120" i="31" s="1"/>
  <c r="B120" i="31"/>
  <c r="X229" i="31"/>
  <c r="Y229" i="31" s="1"/>
  <c r="V229" i="31"/>
  <c r="U229" i="31"/>
  <c r="C229" i="31"/>
  <c r="X228" i="31"/>
  <c r="Z228" i="31" s="1"/>
  <c r="V228" i="31"/>
  <c r="W228" i="31" s="1"/>
  <c r="U228" i="31"/>
  <c r="C228" i="31"/>
  <c r="D228" i="31" s="1"/>
  <c r="B228" i="31"/>
  <c r="X23" i="31"/>
  <c r="Y23" i="31" s="1"/>
  <c r="V23" i="31"/>
  <c r="U23" i="31"/>
  <c r="C23" i="31"/>
  <c r="X22" i="31"/>
  <c r="Y22" i="31" s="1"/>
  <c r="AA22" i="31" s="1"/>
  <c r="V22" i="31"/>
  <c r="W22" i="31" s="1"/>
  <c r="U22" i="31"/>
  <c r="C22" i="31"/>
  <c r="D22" i="31" s="1"/>
  <c r="X105" i="31"/>
  <c r="Y105" i="31" s="1"/>
  <c r="V105" i="31"/>
  <c r="U105" i="31"/>
  <c r="C105" i="31"/>
  <c r="X104" i="31"/>
  <c r="Z104" i="31" s="1"/>
  <c r="V104" i="31"/>
  <c r="W104" i="31" s="1"/>
  <c r="U104" i="31"/>
  <c r="C104" i="31"/>
  <c r="D104" i="31" s="1"/>
  <c r="X19" i="31"/>
  <c r="Y19" i="31" s="1"/>
  <c r="V21" i="31"/>
  <c r="U21" i="31"/>
  <c r="C21" i="31"/>
  <c r="X18" i="31"/>
  <c r="Z18" i="31" s="1"/>
  <c r="V20" i="31"/>
  <c r="W20" i="31" s="1"/>
  <c r="U20" i="31"/>
  <c r="C20" i="31"/>
  <c r="D20" i="31" s="1"/>
  <c r="B20" i="31"/>
  <c r="X283" i="31"/>
  <c r="Y283" i="31" s="1"/>
  <c r="V283" i="31"/>
  <c r="U283" i="31"/>
  <c r="C283" i="31"/>
  <c r="X282" i="31"/>
  <c r="Y282" i="31" s="1"/>
  <c r="AA282" i="31" s="1"/>
  <c r="V282" i="31"/>
  <c r="W282" i="31" s="1"/>
  <c r="U282" i="31"/>
  <c r="C282" i="31"/>
  <c r="D282" i="31" s="1"/>
  <c r="B282" i="31"/>
  <c r="Y333" i="31"/>
  <c r="V333" i="31"/>
  <c r="U333" i="31"/>
  <c r="C333" i="31"/>
  <c r="Z332" i="31"/>
  <c r="Y332" i="31"/>
  <c r="AA332" i="31" s="1"/>
  <c r="V332" i="31"/>
  <c r="W332" i="31" s="1"/>
  <c r="U332" i="31"/>
  <c r="C332" i="31"/>
  <c r="D332" i="31" s="1"/>
  <c r="B332" i="31"/>
  <c r="X297" i="31"/>
  <c r="Y297" i="31" s="1"/>
  <c r="V111" i="31"/>
  <c r="U111" i="31"/>
  <c r="C111" i="31"/>
  <c r="X296" i="31"/>
  <c r="Z296" i="31" s="1"/>
  <c r="V110" i="31"/>
  <c r="W110" i="31" s="1"/>
  <c r="U110" i="31"/>
  <c r="C110" i="31"/>
  <c r="D110" i="31" s="1"/>
  <c r="B110" i="31"/>
  <c r="X249" i="31"/>
  <c r="Y249" i="31" s="1"/>
  <c r="V267" i="31"/>
  <c r="U267" i="31"/>
  <c r="C267" i="31"/>
  <c r="X248" i="31"/>
  <c r="Z248" i="31" s="1"/>
  <c r="V266" i="31"/>
  <c r="W266" i="31" s="1"/>
  <c r="U266" i="31"/>
  <c r="C266" i="31"/>
  <c r="D266" i="31" s="1"/>
  <c r="B266" i="31"/>
  <c r="X117" i="31"/>
  <c r="Y117" i="31" s="1"/>
  <c r="V117" i="31"/>
  <c r="U117" i="31"/>
  <c r="C117" i="31"/>
  <c r="X116" i="31"/>
  <c r="Z116" i="31" s="1"/>
  <c r="V116" i="31"/>
  <c r="W116" i="31" s="1"/>
  <c r="U116" i="31"/>
  <c r="C116" i="31"/>
  <c r="D116" i="31" s="1"/>
  <c r="B116" i="31"/>
  <c r="Y49" i="31"/>
  <c r="V49" i="31"/>
  <c r="U49" i="31"/>
  <c r="C49" i="31"/>
  <c r="Z48" i="31"/>
  <c r="Y48" i="31"/>
  <c r="AA48" i="31" s="1"/>
  <c r="V48" i="31"/>
  <c r="W48" i="31" s="1"/>
  <c r="U48" i="31"/>
  <c r="C48" i="31"/>
  <c r="D48" i="31" s="1"/>
  <c r="B48" i="31"/>
  <c r="X17" i="31"/>
  <c r="Y17" i="31" s="1"/>
  <c r="V19" i="31"/>
  <c r="U19" i="31"/>
  <c r="C19" i="31"/>
  <c r="X16" i="31"/>
  <c r="Y16" i="31" s="1"/>
  <c r="AA16" i="31" s="1"/>
  <c r="V18" i="31"/>
  <c r="W18" i="31" s="1"/>
  <c r="U18" i="31"/>
  <c r="C18" i="31"/>
  <c r="D18" i="31" s="1"/>
  <c r="B18" i="31"/>
  <c r="X327" i="31"/>
  <c r="Y327" i="31" s="1"/>
  <c r="V331" i="31"/>
  <c r="U331" i="31"/>
  <c r="C331" i="31"/>
  <c r="X326" i="31"/>
  <c r="Z326" i="31" s="1"/>
  <c r="V330" i="31"/>
  <c r="W330" i="31" s="1"/>
  <c r="U330" i="31"/>
  <c r="C330" i="31"/>
  <c r="D330" i="31" s="1"/>
  <c r="X167" i="31"/>
  <c r="Y167" i="31" s="1"/>
  <c r="V167" i="31"/>
  <c r="U167" i="31"/>
  <c r="C167" i="31"/>
  <c r="X166" i="31"/>
  <c r="Z166" i="31" s="1"/>
  <c r="V166" i="31"/>
  <c r="W166" i="31" s="1"/>
  <c r="U166" i="31"/>
  <c r="C166" i="31"/>
  <c r="D166" i="31" s="1"/>
  <c r="B166" i="31"/>
  <c r="X15" i="31"/>
  <c r="Y15" i="31" s="1"/>
  <c r="V17" i="31"/>
  <c r="U17" i="31"/>
  <c r="C17" i="31"/>
  <c r="X14" i="31"/>
  <c r="Y14" i="31" s="1"/>
  <c r="AA14" i="31" s="1"/>
  <c r="V16" i="31"/>
  <c r="W16" i="31" s="1"/>
  <c r="U16" i="31"/>
  <c r="C16" i="31"/>
  <c r="D16" i="31" s="1"/>
  <c r="B16" i="31"/>
  <c r="X219" i="31"/>
  <c r="Y219" i="31" s="1"/>
  <c r="V243" i="31"/>
  <c r="U243" i="31"/>
  <c r="C243" i="31"/>
  <c r="X218" i="31"/>
  <c r="Z218" i="31" s="1"/>
  <c r="V242" i="31"/>
  <c r="W242" i="31" s="1"/>
  <c r="U242" i="31"/>
  <c r="C242" i="31"/>
  <c r="D242" i="31" s="1"/>
  <c r="X273" i="31"/>
  <c r="Y273" i="31" s="1"/>
  <c r="V273" i="31"/>
  <c r="U273" i="31"/>
  <c r="C273" i="31"/>
  <c r="X272" i="31"/>
  <c r="Y272" i="31" s="1"/>
  <c r="AA272" i="31" s="1"/>
  <c r="V272" i="31"/>
  <c r="W272" i="31" s="1"/>
  <c r="U272" i="31"/>
  <c r="C272" i="31"/>
  <c r="D272" i="31" s="1"/>
  <c r="B272" i="31"/>
  <c r="X183" i="31"/>
  <c r="Y183" i="31" s="1"/>
  <c r="V183" i="31"/>
  <c r="U183" i="31"/>
  <c r="C183" i="31"/>
  <c r="X182" i="31"/>
  <c r="Y182" i="31" s="1"/>
  <c r="AA182" i="31" s="1"/>
  <c r="V182" i="31"/>
  <c r="W182" i="31" s="1"/>
  <c r="U182" i="31"/>
  <c r="C182" i="31"/>
  <c r="D182" i="31" s="1"/>
  <c r="B182" i="31"/>
  <c r="X181" i="31"/>
  <c r="Y181" i="31" s="1"/>
  <c r="V181" i="31"/>
  <c r="U181" i="31"/>
  <c r="C181" i="31"/>
  <c r="X180" i="31"/>
  <c r="Z180" i="31" s="1"/>
  <c r="V180" i="31"/>
  <c r="W180" i="31" s="1"/>
  <c r="U180" i="31"/>
  <c r="C180" i="31"/>
  <c r="D180" i="31" s="1"/>
  <c r="B180" i="31"/>
  <c r="X193" i="31"/>
  <c r="Y193" i="31" s="1"/>
  <c r="V193" i="31"/>
  <c r="U193" i="31"/>
  <c r="C193" i="31"/>
  <c r="X192" i="31"/>
  <c r="V192" i="31"/>
  <c r="W192" i="31" s="1"/>
  <c r="U192" i="31"/>
  <c r="C192" i="31"/>
  <c r="D192" i="31" s="1"/>
  <c r="B192" i="31"/>
  <c r="X187" i="31"/>
  <c r="Y187" i="31" s="1"/>
  <c r="V187" i="31"/>
  <c r="U187" i="31"/>
  <c r="C187" i="31"/>
  <c r="X186" i="31"/>
  <c r="Z186" i="31" s="1"/>
  <c r="V186" i="31"/>
  <c r="W186" i="31" s="1"/>
  <c r="U186" i="31"/>
  <c r="C186" i="31"/>
  <c r="D186" i="31" s="1"/>
  <c r="B186" i="31"/>
  <c r="X317" i="31"/>
  <c r="Y317" i="31" s="1"/>
  <c r="V317" i="31"/>
  <c r="U317" i="31"/>
  <c r="C317" i="31"/>
  <c r="X316" i="31"/>
  <c r="Z316" i="31" s="1"/>
  <c r="V316" i="31"/>
  <c r="W316" i="31" s="1"/>
  <c r="U316" i="31"/>
  <c r="C316" i="31"/>
  <c r="D316" i="31" s="1"/>
  <c r="B316" i="31"/>
  <c r="X315" i="31"/>
  <c r="Y315" i="31" s="1"/>
  <c r="V315" i="31"/>
  <c r="U315" i="31"/>
  <c r="C315" i="31"/>
  <c r="X314" i="31"/>
  <c r="Z314" i="31" s="1"/>
  <c r="V314" i="31"/>
  <c r="W314" i="31" s="1"/>
  <c r="U314" i="31"/>
  <c r="C314" i="31"/>
  <c r="D314" i="31" s="1"/>
  <c r="B314" i="31"/>
  <c r="X313" i="31"/>
  <c r="Y313" i="31" s="1"/>
  <c r="V313" i="31"/>
  <c r="U313" i="31"/>
  <c r="C313" i="31"/>
  <c r="X312" i="31"/>
  <c r="Z312" i="31" s="1"/>
  <c r="V312" i="31"/>
  <c r="W312" i="31" s="1"/>
  <c r="U312" i="31"/>
  <c r="C312" i="31"/>
  <c r="D312" i="31" s="1"/>
  <c r="B312" i="31"/>
  <c r="X311" i="31"/>
  <c r="Y311" i="31" s="1"/>
  <c r="V311" i="31"/>
  <c r="U311" i="31"/>
  <c r="C311" i="31"/>
  <c r="X310" i="31"/>
  <c r="Y310" i="31" s="1"/>
  <c r="AA310" i="31" s="1"/>
  <c r="V310" i="31"/>
  <c r="W310" i="31" s="1"/>
  <c r="U310" i="31"/>
  <c r="C310" i="31"/>
  <c r="D310" i="31" s="1"/>
  <c r="B310" i="31"/>
  <c r="X309" i="31"/>
  <c r="Y309" i="31" s="1"/>
  <c r="V309" i="31"/>
  <c r="U309" i="31"/>
  <c r="C309" i="31"/>
  <c r="X308" i="31"/>
  <c r="Y308" i="31" s="1"/>
  <c r="AA308" i="31" s="1"/>
  <c r="V308" i="31"/>
  <c r="W308" i="31" s="1"/>
  <c r="U308" i="31"/>
  <c r="C308" i="31"/>
  <c r="D308" i="31" s="1"/>
  <c r="B308" i="31"/>
  <c r="X307" i="31"/>
  <c r="Y307" i="31" s="1"/>
  <c r="V307" i="31"/>
  <c r="U307" i="31"/>
  <c r="C307" i="31"/>
  <c r="X306" i="31"/>
  <c r="Z306" i="31" s="1"/>
  <c r="V306" i="31"/>
  <c r="W306" i="31" s="1"/>
  <c r="U306" i="31"/>
  <c r="C306" i="31"/>
  <c r="D306" i="31" s="1"/>
  <c r="B306" i="31"/>
  <c r="X305" i="31"/>
  <c r="Y305" i="31" s="1"/>
  <c r="V305" i="31"/>
  <c r="U305" i="31"/>
  <c r="C305" i="31"/>
  <c r="X304" i="31"/>
  <c r="V304" i="31"/>
  <c r="W304" i="31" s="1"/>
  <c r="U304" i="31"/>
  <c r="C304" i="31"/>
  <c r="D304" i="31" s="1"/>
  <c r="B304" i="31"/>
  <c r="X303" i="31"/>
  <c r="Y303" i="31" s="1"/>
  <c r="V303" i="31"/>
  <c r="U303" i="31"/>
  <c r="C303" i="31"/>
  <c r="X302" i="31"/>
  <c r="Z302" i="31" s="1"/>
  <c r="V302" i="31"/>
  <c r="W302" i="31" s="1"/>
  <c r="U302" i="31"/>
  <c r="C302" i="31"/>
  <c r="D302" i="31" s="1"/>
  <c r="B302" i="31"/>
  <c r="X301" i="31"/>
  <c r="Y301" i="31" s="1"/>
  <c r="V301" i="31"/>
  <c r="U301" i="31"/>
  <c r="C301" i="31"/>
  <c r="X300" i="31"/>
  <c r="Z300" i="31" s="1"/>
  <c r="V300" i="31"/>
  <c r="W300" i="31" s="1"/>
  <c r="U300" i="31"/>
  <c r="C300" i="31"/>
  <c r="D300" i="31" s="1"/>
  <c r="B300" i="31"/>
  <c r="X299" i="31"/>
  <c r="Y299" i="31" s="1"/>
  <c r="V299" i="31"/>
  <c r="U299" i="31"/>
  <c r="C299" i="31"/>
  <c r="X298" i="31"/>
  <c r="Z298" i="31" s="1"/>
  <c r="V298" i="31"/>
  <c r="W298" i="31" s="1"/>
  <c r="U298" i="31"/>
  <c r="C298" i="31"/>
  <c r="D298" i="31" s="1"/>
  <c r="B298" i="31"/>
  <c r="X287" i="31"/>
  <c r="Y287" i="31" s="1"/>
  <c r="V297" i="31"/>
  <c r="U297" i="31"/>
  <c r="C297" i="31"/>
  <c r="X286" i="31"/>
  <c r="Z286" i="31" s="1"/>
  <c r="V296" i="31"/>
  <c r="W296" i="31" s="1"/>
  <c r="U296" i="31"/>
  <c r="C296" i="31"/>
  <c r="D296" i="31" s="1"/>
  <c r="B296" i="31"/>
  <c r="X285" i="31"/>
  <c r="Y285" i="31" s="1"/>
  <c r="V295" i="31"/>
  <c r="U295" i="31"/>
  <c r="C295" i="31"/>
  <c r="X284" i="31"/>
  <c r="Y284" i="31" s="1"/>
  <c r="AA284" i="31" s="1"/>
  <c r="V294" i="31"/>
  <c r="W294" i="31" s="1"/>
  <c r="U294" i="31"/>
  <c r="C294" i="31"/>
  <c r="D294" i="31" s="1"/>
  <c r="B294" i="31"/>
  <c r="X281" i="31"/>
  <c r="Y281" i="31" s="1"/>
  <c r="V293" i="31"/>
  <c r="U293" i="31"/>
  <c r="C293" i="31"/>
  <c r="X280" i="31"/>
  <c r="Y280" i="31" s="1"/>
  <c r="AA280" i="31" s="1"/>
  <c r="V292" i="31"/>
  <c r="W292" i="31" s="1"/>
  <c r="U292" i="31"/>
  <c r="C292" i="31"/>
  <c r="D292" i="31" s="1"/>
  <c r="B292" i="31"/>
  <c r="X289" i="31"/>
  <c r="Y289" i="31" s="1"/>
  <c r="V289" i="31"/>
  <c r="U289" i="31"/>
  <c r="C289" i="31"/>
  <c r="X288" i="31"/>
  <c r="Z288" i="31" s="1"/>
  <c r="V288" i="31"/>
  <c r="W288" i="31" s="1"/>
  <c r="U288" i="31"/>
  <c r="C288" i="31"/>
  <c r="D288" i="31" s="1"/>
  <c r="B288" i="31"/>
  <c r="X277" i="31"/>
  <c r="Y277" i="31" s="1"/>
  <c r="V291" i="31"/>
  <c r="U291" i="31"/>
  <c r="C291" i="31"/>
  <c r="X276" i="31"/>
  <c r="V290" i="31"/>
  <c r="W290" i="31" s="1"/>
  <c r="U290" i="31"/>
  <c r="C290" i="31"/>
  <c r="D290" i="31" s="1"/>
  <c r="B290" i="31"/>
  <c r="X1169" i="31"/>
  <c r="Y1169" i="31" s="1"/>
  <c r="V1169" i="31"/>
  <c r="U1169" i="31"/>
  <c r="C1169" i="31"/>
  <c r="X1168" i="31"/>
  <c r="Z1168" i="31" s="1"/>
  <c r="V1168" i="31"/>
  <c r="W1168" i="31" s="1"/>
  <c r="U1168" i="31"/>
  <c r="C1168" i="31"/>
  <c r="D1168" i="31" s="1"/>
  <c r="B1168" i="31"/>
  <c r="X1111" i="31"/>
  <c r="Y1111" i="31" s="1"/>
  <c r="V1111" i="31"/>
  <c r="U1111" i="31"/>
  <c r="C1111" i="31"/>
  <c r="X1110" i="31"/>
  <c r="Z1110" i="31" s="1"/>
  <c r="V1110" i="31"/>
  <c r="W1110" i="31" s="1"/>
  <c r="U1110" i="31"/>
  <c r="C1110" i="31"/>
  <c r="D1110" i="31" s="1"/>
  <c r="B1110" i="31"/>
  <c r="X1109" i="31"/>
  <c r="Y1109" i="31" s="1"/>
  <c r="V1109" i="31"/>
  <c r="U1109" i="31"/>
  <c r="C1109" i="31"/>
  <c r="X1108" i="31"/>
  <c r="Z1108" i="31" s="1"/>
  <c r="V1108" i="31"/>
  <c r="W1108" i="31" s="1"/>
  <c r="U1108" i="31"/>
  <c r="C1108" i="31"/>
  <c r="D1108" i="31" s="1"/>
  <c r="B1108" i="31"/>
  <c r="X1107" i="31"/>
  <c r="Y1107" i="31" s="1"/>
  <c r="V1107" i="31"/>
  <c r="U1107" i="31"/>
  <c r="C1107" i="31"/>
  <c r="X1106" i="31"/>
  <c r="Z1106" i="31" s="1"/>
  <c r="V1106" i="31"/>
  <c r="W1106" i="31" s="1"/>
  <c r="U1106" i="31"/>
  <c r="C1106" i="31"/>
  <c r="D1106" i="31" s="1"/>
  <c r="B1106" i="31"/>
  <c r="X1105" i="31"/>
  <c r="Y1105" i="31" s="1"/>
  <c r="V1105" i="31"/>
  <c r="U1105" i="31"/>
  <c r="C1105" i="31"/>
  <c r="X1104" i="31"/>
  <c r="Y1104" i="31" s="1"/>
  <c r="AA1104" i="31" s="1"/>
  <c r="V1104" i="31"/>
  <c r="W1104" i="31" s="1"/>
  <c r="U1104" i="31"/>
  <c r="C1104" i="31"/>
  <c r="D1104" i="31" s="1"/>
  <c r="B1104" i="31"/>
  <c r="X1103" i="31"/>
  <c r="Y1103" i="31" s="1"/>
  <c r="V1103" i="31"/>
  <c r="U1103" i="31"/>
  <c r="C1103" i="31"/>
  <c r="X1102" i="31"/>
  <c r="Y1102" i="31" s="1"/>
  <c r="AA1102" i="31" s="1"/>
  <c r="V1102" i="31"/>
  <c r="W1102" i="31" s="1"/>
  <c r="U1102" i="31"/>
  <c r="C1102" i="31"/>
  <c r="D1102" i="31" s="1"/>
  <c r="B1102" i="31"/>
  <c r="X1101" i="31"/>
  <c r="Y1101" i="31" s="1"/>
  <c r="V1101" i="31"/>
  <c r="U1101" i="31"/>
  <c r="C1101" i="31"/>
  <c r="X1100" i="31"/>
  <c r="Z1100" i="31" s="1"/>
  <c r="V1100" i="31"/>
  <c r="W1100" i="31" s="1"/>
  <c r="U1100" i="31"/>
  <c r="C1100" i="31"/>
  <c r="D1100" i="31" s="1"/>
  <c r="B1100" i="31"/>
  <c r="X1099" i="31"/>
  <c r="Y1099" i="31" s="1"/>
  <c r="V1099" i="31"/>
  <c r="U1099" i="31"/>
  <c r="C1099" i="31"/>
  <c r="X1098" i="31"/>
  <c r="V1098" i="31"/>
  <c r="W1098" i="31" s="1"/>
  <c r="U1098" i="31"/>
  <c r="C1098" i="31"/>
  <c r="D1098" i="31" s="1"/>
  <c r="B1098" i="31"/>
  <c r="X1097" i="31"/>
  <c r="Y1097" i="31" s="1"/>
  <c r="V1097" i="31"/>
  <c r="U1097" i="31"/>
  <c r="C1097" i="31"/>
  <c r="X1096" i="31"/>
  <c r="Z1096" i="31" s="1"/>
  <c r="V1096" i="31"/>
  <c r="W1096" i="31" s="1"/>
  <c r="U1096" i="31"/>
  <c r="C1096" i="31"/>
  <c r="D1096" i="31" s="1"/>
  <c r="B1096" i="31"/>
  <c r="X1095" i="31"/>
  <c r="Y1095" i="31" s="1"/>
  <c r="V1095" i="31"/>
  <c r="U1095" i="31"/>
  <c r="C1095" i="31"/>
  <c r="X1094" i="31"/>
  <c r="Y1094" i="31" s="1"/>
  <c r="AA1094" i="31" s="1"/>
  <c r="V1094" i="31"/>
  <c r="W1094" i="31" s="1"/>
  <c r="U1094" i="31"/>
  <c r="C1094" i="31"/>
  <c r="D1094" i="31" s="1"/>
  <c r="B1094" i="31"/>
  <c r="X1093" i="31"/>
  <c r="Y1093" i="31" s="1"/>
  <c r="V1093" i="31"/>
  <c r="U1093" i="31"/>
  <c r="C1093" i="31"/>
  <c r="X1092" i="31"/>
  <c r="Z1092" i="31" s="1"/>
  <c r="V1092" i="31"/>
  <c r="W1092" i="31" s="1"/>
  <c r="U1092" i="31"/>
  <c r="C1092" i="31"/>
  <c r="D1092" i="31" s="1"/>
  <c r="B1092" i="31"/>
  <c r="X1091" i="31"/>
  <c r="Y1091" i="31" s="1"/>
  <c r="V1091" i="31"/>
  <c r="U1091" i="31"/>
  <c r="C1091" i="31"/>
  <c r="X1090" i="31"/>
  <c r="Z1090" i="31" s="1"/>
  <c r="V1090" i="31"/>
  <c r="W1090" i="31" s="1"/>
  <c r="U1090" i="31"/>
  <c r="C1090" i="31"/>
  <c r="D1090" i="31" s="1"/>
  <c r="B1090" i="31"/>
  <c r="X1089" i="31"/>
  <c r="Y1089" i="31" s="1"/>
  <c r="V1089" i="31"/>
  <c r="U1089" i="31"/>
  <c r="C1089" i="31"/>
  <c r="X1088" i="31"/>
  <c r="Z1088" i="31" s="1"/>
  <c r="V1088" i="31"/>
  <c r="W1088" i="31" s="1"/>
  <c r="U1088" i="31"/>
  <c r="C1088" i="31"/>
  <c r="D1088" i="31" s="1"/>
  <c r="B1088" i="31"/>
  <c r="X1087" i="31"/>
  <c r="Y1087" i="31" s="1"/>
  <c r="V1087" i="31"/>
  <c r="U1087" i="31"/>
  <c r="C1087" i="31"/>
  <c r="X1086" i="31"/>
  <c r="Y1086" i="31" s="1"/>
  <c r="AA1086" i="31" s="1"/>
  <c r="V1086" i="31"/>
  <c r="W1086" i="31" s="1"/>
  <c r="U1086" i="31"/>
  <c r="C1086" i="31"/>
  <c r="D1086" i="31" s="1"/>
  <c r="B1086" i="31"/>
  <c r="X1085" i="31"/>
  <c r="Y1085" i="31" s="1"/>
  <c r="V1085" i="31"/>
  <c r="U1085" i="31"/>
  <c r="C1085" i="31"/>
  <c r="X1084" i="31"/>
  <c r="Z1084" i="31" s="1"/>
  <c r="V1084" i="31"/>
  <c r="W1084" i="31" s="1"/>
  <c r="U1084" i="31"/>
  <c r="C1084" i="31"/>
  <c r="D1084" i="31" s="1"/>
  <c r="B1084" i="31"/>
  <c r="X1083" i="31"/>
  <c r="Y1083" i="31" s="1"/>
  <c r="V1083" i="31"/>
  <c r="U1083" i="31"/>
  <c r="C1083" i="31"/>
  <c r="X1082" i="31"/>
  <c r="Z1082" i="31" s="1"/>
  <c r="V1082" i="31"/>
  <c r="W1082" i="31" s="1"/>
  <c r="U1082" i="31"/>
  <c r="C1082" i="31"/>
  <c r="D1082" i="31" s="1"/>
  <c r="B1082" i="31"/>
  <c r="X1081" i="31"/>
  <c r="Y1081" i="31" s="1"/>
  <c r="V1081" i="31"/>
  <c r="U1081" i="31"/>
  <c r="C1081" i="31"/>
  <c r="X1080" i="31"/>
  <c r="Z1080" i="31" s="1"/>
  <c r="V1080" i="31"/>
  <c r="W1080" i="31" s="1"/>
  <c r="U1080" i="31"/>
  <c r="C1080" i="31"/>
  <c r="D1080" i="31" s="1"/>
  <c r="B1080" i="31"/>
  <c r="X1079" i="31"/>
  <c r="Y1079" i="31" s="1"/>
  <c r="V1079" i="31"/>
  <c r="U1079" i="31"/>
  <c r="C1079" i="31"/>
  <c r="X1078" i="31"/>
  <c r="Y1078" i="31" s="1"/>
  <c r="AA1078" i="31" s="1"/>
  <c r="V1078" i="31"/>
  <c r="W1078" i="31" s="1"/>
  <c r="U1078" i="31"/>
  <c r="C1078" i="31"/>
  <c r="D1078" i="31" s="1"/>
  <c r="B1078" i="31"/>
  <c r="X1077" i="31"/>
  <c r="Y1077" i="31" s="1"/>
  <c r="V1077" i="31"/>
  <c r="U1077" i="31"/>
  <c r="C1077" i="31"/>
  <c r="X1076" i="31"/>
  <c r="Z1076" i="31" s="1"/>
  <c r="V1076" i="31"/>
  <c r="W1076" i="31" s="1"/>
  <c r="U1076" i="31"/>
  <c r="C1076" i="31"/>
  <c r="D1076" i="31" s="1"/>
  <c r="B1076" i="31"/>
  <c r="X1075" i="31"/>
  <c r="Y1075" i="31" s="1"/>
  <c r="V1075" i="31"/>
  <c r="U1075" i="31"/>
  <c r="C1075" i="31"/>
  <c r="X1074" i="31"/>
  <c r="Z1074" i="31" s="1"/>
  <c r="V1074" i="31"/>
  <c r="W1074" i="31" s="1"/>
  <c r="U1074" i="31"/>
  <c r="C1074" i="31"/>
  <c r="D1074" i="31" s="1"/>
  <c r="B1074" i="31"/>
  <c r="X1073" i="31"/>
  <c r="Y1073" i="31" s="1"/>
  <c r="V1073" i="31"/>
  <c r="U1073" i="31"/>
  <c r="C1073" i="31"/>
  <c r="X1072" i="31"/>
  <c r="Z1072" i="31" s="1"/>
  <c r="V1072" i="31"/>
  <c r="W1072" i="31" s="1"/>
  <c r="U1072" i="31"/>
  <c r="C1072" i="31"/>
  <c r="D1072" i="31" s="1"/>
  <c r="B1072" i="31"/>
  <c r="X1071" i="31"/>
  <c r="Y1071" i="31" s="1"/>
  <c r="V1071" i="31"/>
  <c r="U1071" i="31"/>
  <c r="C1071" i="31"/>
  <c r="X1070" i="31"/>
  <c r="Z1070" i="31" s="1"/>
  <c r="V1070" i="31"/>
  <c r="W1070" i="31" s="1"/>
  <c r="U1070" i="31"/>
  <c r="C1070" i="31"/>
  <c r="D1070" i="31" s="1"/>
  <c r="B1070" i="31"/>
  <c r="X1069" i="31"/>
  <c r="Y1069" i="31" s="1"/>
  <c r="V1069" i="31"/>
  <c r="U1069" i="31"/>
  <c r="C1069" i="31"/>
  <c r="X1068" i="31"/>
  <c r="Y1068" i="31" s="1"/>
  <c r="AA1068" i="31" s="1"/>
  <c r="V1068" i="31"/>
  <c r="W1068" i="31" s="1"/>
  <c r="U1068" i="31"/>
  <c r="C1068" i="31"/>
  <c r="D1068" i="31" s="1"/>
  <c r="B1068" i="31"/>
  <c r="X1067" i="31"/>
  <c r="Y1067" i="31" s="1"/>
  <c r="V1067" i="31"/>
  <c r="U1067" i="31"/>
  <c r="C1067" i="31"/>
  <c r="X1066" i="31"/>
  <c r="Z1066" i="31" s="1"/>
  <c r="V1066" i="31"/>
  <c r="W1066" i="31" s="1"/>
  <c r="U1066" i="31"/>
  <c r="C1066" i="31"/>
  <c r="D1066" i="31" s="1"/>
  <c r="B1066" i="31"/>
  <c r="X1065" i="31"/>
  <c r="Y1065" i="31" s="1"/>
  <c r="V1065" i="31"/>
  <c r="U1065" i="31"/>
  <c r="C1065" i="31"/>
  <c r="X1064" i="31"/>
  <c r="Z1064" i="31" s="1"/>
  <c r="V1064" i="31"/>
  <c r="W1064" i="31" s="1"/>
  <c r="U1064" i="31"/>
  <c r="C1064" i="31"/>
  <c r="D1064" i="31" s="1"/>
  <c r="B1064" i="31"/>
  <c r="X1063" i="31"/>
  <c r="Y1063" i="31" s="1"/>
  <c r="V1063" i="31"/>
  <c r="U1063" i="31"/>
  <c r="C1063" i="31"/>
  <c r="X1062" i="31"/>
  <c r="Y1062" i="31" s="1"/>
  <c r="AA1062" i="31" s="1"/>
  <c r="V1062" i="31"/>
  <c r="W1062" i="31" s="1"/>
  <c r="U1062" i="31"/>
  <c r="C1062" i="31"/>
  <c r="D1062" i="31" s="1"/>
  <c r="B1062" i="31"/>
  <c r="X1061" i="31"/>
  <c r="Y1061" i="31" s="1"/>
  <c r="V1061" i="31"/>
  <c r="U1061" i="31"/>
  <c r="C1061" i="31"/>
  <c r="X1060" i="31"/>
  <c r="Z1060" i="31" s="1"/>
  <c r="V1060" i="31"/>
  <c r="W1060" i="31" s="1"/>
  <c r="U1060" i="31"/>
  <c r="C1060" i="31"/>
  <c r="D1060" i="31" s="1"/>
  <c r="B1060" i="31"/>
  <c r="X1059" i="31"/>
  <c r="Y1059" i="31" s="1"/>
  <c r="V1059" i="31"/>
  <c r="U1059" i="31"/>
  <c r="C1059" i="31"/>
  <c r="X1058" i="31"/>
  <c r="Z1058" i="31" s="1"/>
  <c r="V1058" i="31"/>
  <c r="W1058" i="31" s="1"/>
  <c r="U1058" i="31"/>
  <c r="C1058" i="31"/>
  <c r="D1058" i="31" s="1"/>
  <c r="B1058" i="31"/>
  <c r="X1057" i="31"/>
  <c r="Y1057" i="31" s="1"/>
  <c r="V1057" i="31"/>
  <c r="U1057" i="31"/>
  <c r="C1057" i="31"/>
  <c r="X1056" i="31"/>
  <c r="Z1056" i="31" s="1"/>
  <c r="V1056" i="31"/>
  <c r="W1056" i="31" s="1"/>
  <c r="U1056" i="31"/>
  <c r="C1056" i="31"/>
  <c r="D1056" i="31" s="1"/>
  <c r="B1056" i="31"/>
  <c r="X1055" i="31"/>
  <c r="Y1055" i="31" s="1"/>
  <c r="V1055" i="31"/>
  <c r="U1055" i="31"/>
  <c r="C1055" i="31"/>
  <c r="X1054" i="31"/>
  <c r="Z1054" i="31" s="1"/>
  <c r="V1054" i="31"/>
  <c r="W1054" i="31" s="1"/>
  <c r="U1054" i="31"/>
  <c r="C1054" i="31"/>
  <c r="D1054" i="31" s="1"/>
  <c r="B1054" i="31"/>
  <c r="X1053" i="31"/>
  <c r="Y1053" i="31" s="1"/>
  <c r="V1053" i="31"/>
  <c r="U1053" i="31"/>
  <c r="C1053" i="31"/>
  <c r="X1052" i="31"/>
  <c r="Z1052" i="31" s="1"/>
  <c r="V1052" i="31"/>
  <c r="W1052" i="31" s="1"/>
  <c r="U1052" i="31"/>
  <c r="C1052" i="31"/>
  <c r="D1052" i="31" s="1"/>
  <c r="B1052" i="31"/>
  <c r="X1051" i="31"/>
  <c r="Y1051" i="31" s="1"/>
  <c r="V1051" i="31"/>
  <c r="U1051" i="31"/>
  <c r="C1051" i="31"/>
  <c r="X1050" i="31"/>
  <c r="Z1050" i="31" s="1"/>
  <c r="V1050" i="31"/>
  <c r="W1050" i="31" s="1"/>
  <c r="U1050" i="31"/>
  <c r="C1050" i="31"/>
  <c r="D1050" i="31" s="1"/>
  <c r="B1050" i="31"/>
  <c r="X1049" i="31"/>
  <c r="Y1049" i="31" s="1"/>
  <c r="V1049" i="31"/>
  <c r="U1049" i="31"/>
  <c r="C1049" i="31"/>
  <c r="X1048" i="31"/>
  <c r="Z1048" i="31" s="1"/>
  <c r="V1048" i="31"/>
  <c r="W1048" i="31" s="1"/>
  <c r="U1048" i="31"/>
  <c r="C1048" i="31"/>
  <c r="D1048" i="31" s="1"/>
  <c r="B1048" i="31"/>
  <c r="X1047" i="31"/>
  <c r="Y1047" i="31" s="1"/>
  <c r="V1047" i="31"/>
  <c r="U1047" i="31"/>
  <c r="C1047" i="31"/>
  <c r="X1046" i="31"/>
  <c r="Y1046" i="31" s="1"/>
  <c r="AA1046" i="31" s="1"/>
  <c r="V1046" i="31"/>
  <c r="W1046" i="31" s="1"/>
  <c r="U1046" i="31"/>
  <c r="C1046" i="31"/>
  <c r="D1046" i="31" s="1"/>
  <c r="B1046" i="31"/>
  <c r="X1045" i="31"/>
  <c r="Y1045" i="31" s="1"/>
  <c r="V1045" i="31"/>
  <c r="U1045" i="31"/>
  <c r="C1045" i="31"/>
  <c r="X1044" i="31"/>
  <c r="Z1044" i="31" s="1"/>
  <c r="V1044" i="31"/>
  <c r="W1044" i="31" s="1"/>
  <c r="U1044" i="31"/>
  <c r="C1044" i="31"/>
  <c r="D1044" i="31" s="1"/>
  <c r="B1044" i="31"/>
  <c r="X1043" i="31"/>
  <c r="Y1043" i="31" s="1"/>
  <c r="V1043" i="31"/>
  <c r="U1043" i="31"/>
  <c r="C1043" i="31"/>
  <c r="X1042" i="31"/>
  <c r="Z1042" i="31" s="1"/>
  <c r="V1042" i="31"/>
  <c r="W1042" i="31" s="1"/>
  <c r="U1042" i="31"/>
  <c r="C1042" i="31"/>
  <c r="D1042" i="31" s="1"/>
  <c r="B1042" i="31"/>
  <c r="X1041" i="31"/>
  <c r="Y1041" i="31" s="1"/>
  <c r="V1041" i="31"/>
  <c r="U1041" i="31"/>
  <c r="C1041" i="31"/>
  <c r="X1040" i="31"/>
  <c r="Z1040" i="31" s="1"/>
  <c r="V1040" i="31"/>
  <c r="W1040" i="31" s="1"/>
  <c r="U1040" i="31"/>
  <c r="C1040" i="31"/>
  <c r="D1040" i="31" s="1"/>
  <c r="B1040" i="31"/>
  <c r="X1039" i="31"/>
  <c r="Y1039" i="31" s="1"/>
  <c r="V1039" i="31"/>
  <c r="U1039" i="31"/>
  <c r="C1039" i="31"/>
  <c r="X1038" i="31"/>
  <c r="Y1038" i="31" s="1"/>
  <c r="AA1038" i="31" s="1"/>
  <c r="V1038" i="31"/>
  <c r="W1038" i="31" s="1"/>
  <c r="U1038" i="31"/>
  <c r="C1038" i="31"/>
  <c r="D1038" i="31" s="1"/>
  <c r="B1038" i="31"/>
  <c r="X1037" i="31"/>
  <c r="Y1037" i="31" s="1"/>
  <c r="V1037" i="31"/>
  <c r="U1037" i="31"/>
  <c r="C1037" i="31"/>
  <c r="X1036" i="31"/>
  <c r="Z1036" i="31" s="1"/>
  <c r="V1036" i="31"/>
  <c r="W1036" i="31" s="1"/>
  <c r="U1036" i="31"/>
  <c r="C1036" i="31"/>
  <c r="D1036" i="31" s="1"/>
  <c r="B1036" i="31"/>
  <c r="X1035" i="31"/>
  <c r="Y1035" i="31" s="1"/>
  <c r="V1035" i="31"/>
  <c r="U1035" i="31"/>
  <c r="C1035" i="31"/>
  <c r="X1034" i="31"/>
  <c r="Z1034" i="31" s="1"/>
  <c r="V1034" i="31"/>
  <c r="W1034" i="31" s="1"/>
  <c r="U1034" i="31"/>
  <c r="C1034" i="31"/>
  <c r="D1034" i="31" s="1"/>
  <c r="B1034" i="31"/>
  <c r="X1033" i="31"/>
  <c r="Y1033" i="31" s="1"/>
  <c r="V1033" i="31"/>
  <c r="U1033" i="31"/>
  <c r="C1033" i="31"/>
  <c r="X1032" i="31"/>
  <c r="Z1032" i="31" s="1"/>
  <c r="V1032" i="31"/>
  <c r="W1032" i="31" s="1"/>
  <c r="U1032" i="31"/>
  <c r="C1032" i="31"/>
  <c r="D1032" i="31" s="1"/>
  <c r="B1032" i="31"/>
  <c r="X1031" i="31"/>
  <c r="Y1031" i="31" s="1"/>
  <c r="V1031" i="31"/>
  <c r="U1031" i="31"/>
  <c r="C1031" i="31"/>
  <c r="X1030" i="31"/>
  <c r="Y1030" i="31" s="1"/>
  <c r="AA1030" i="31" s="1"/>
  <c r="V1030" i="31"/>
  <c r="W1030" i="31" s="1"/>
  <c r="U1030" i="31"/>
  <c r="C1030" i="31"/>
  <c r="D1030" i="31" s="1"/>
  <c r="B1030" i="31"/>
  <c r="X1029" i="31"/>
  <c r="Y1029" i="31" s="1"/>
  <c r="V1029" i="31"/>
  <c r="U1029" i="31"/>
  <c r="C1029" i="31"/>
  <c r="X1028" i="31"/>
  <c r="Y1028" i="31" s="1"/>
  <c r="AA1028" i="31" s="1"/>
  <c r="V1028" i="31"/>
  <c r="W1028" i="31" s="1"/>
  <c r="U1028" i="31"/>
  <c r="C1028" i="31"/>
  <c r="D1028" i="31" s="1"/>
  <c r="B1028" i="31"/>
  <c r="X1027" i="31"/>
  <c r="Y1027" i="31" s="1"/>
  <c r="V1027" i="31"/>
  <c r="U1027" i="31"/>
  <c r="C1027" i="31"/>
  <c r="X1026" i="31"/>
  <c r="Z1026" i="31" s="1"/>
  <c r="V1026" i="31"/>
  <c r="W1026" i="31" s="1"/>
  <c r="U1026" i="31"/>
  <c r="C1026" i="31"/>
  <c r="D1026" i="31" s="1"/>
  <c r="B1026" i="31"/>
  <c r="X1025" i="31"/>
  <c r="Y1025" i="31" s="1"/>
  <c r="V1025" i="31"/>
  <c r="U1025" i="31"/>
  <c r="C1025" i="31"/>
  <c r="X1024" i="31"/>
  <c r="Z1024" i="31" s="1"/>
  <c r="V1024" i="31"/>
  <c r="W1024" i="31" s="1"/>
  <c r="U1024" i="31"/>
  <c r="C1024" i="31"/>
  <c r="D1024" i="31" s="1"/>
  <c r="B1024" i="31"/>
  <c r="X1023" i="31"/>
  <c r="Y1023" i="31" s="1"/>
  <c r="V1023" i="31"/>
  <c r="U1023" i="31"/>
  <c r="C1023" i="31"/>
  <c r="X1022" i="31"/>
  <c r="Z1022" i="31" s="1"/>
  <c r="V1022" i="31"/>
  <c r="W1022" i="31" s="1"/>
  <c r="U1022" i="31"/>
  <c r="C1022" i="31"/>
  <c r="D1022" i="31" s="1"/>
  <c r="B1022" i="31"/>
  <c r="X1021" i="31"/>
  <c r="Y1021" i="31" s="1"/>
  <c r="V1021" i="31"/>
  <c r="U1021" i="31"/>
  <c r="C1021" i="31"/>
  <c r="X1020" i="31"/>
  <c r="Z1020" i="31" s="1"/>
  <c r="V1020" i="31"/>
  <c r="W1020" i="31" s="1"/>
  <c r="U1020" i="31"/>
  <c r="C1020" i="31"/>
  <c r="D1020" i="31" s="1"/>
  <c r="B1020" i="31"/>
  <c r="X1019" i="31"/>
  <c r="Y1019" i="31" s="1"/>
  <c r="V1019" i="31"/>
  <c r="U1019" i="31"/>
  <c r="C1019" i="31"/>
  <c r="X1018" i="31"/>
  <c r="Z1018" i="31" s="1"/>
  <c r="V1018" i="31"/>
  <c r="W1018" i="31" s="1"/>
  <c r="U1018" i="31"/>
  <c r="C1018" i="31"/>
  <c r="D1018" i="31" s="1"/>
  <c r="B1018" i="31"/>
  <c r="X1017" i="31"/>
  <c r="Y1017" i="31" s="1"/>
  <c r="V1017" i="31"/>
  <c r="U1017" i="31"/>
  <c r="C1017" i="31"/>
  <c r="X1016" i="31"/>
  <c r="Z1016" i="31" s="1"/>
  <c r="V1016" i="31"/>
  <c r="W1016" i="31" s="1"/>
  <c r="U1016" i="31"/>
  <c r="C1016" i="31"/>
  <c r="D1016" i="31" s="1"/>
  <c r="B1016" i="31"/>
  <c r="X1015" i="31"/>
  <c r="Y1015" i="31" s="1"/>
  <c r="V1015" i="31"/>
  <c r="U1015" i="31"/>
  <c r="C1015" i="31"/>
  <c r="X1014" i="31"/>
  <c r="Y1014" i="31" s="1"/>
  <c r="AA1014" i="31" s="1"/>
  <c r="V1014" i="31"/>
  <c r="W1014" i="31" s="1"/>
  <c r="U1014" i="31"/>
  <c r="C1014" i="31"/>
  <c r="D1014" i="31" s="1"/>
  <c r="B1014" i="31"/>
  <c r="X1013" i="31"/>
  <c r="Y1013" i="31" s="1"/>
  <c r="V1013" i="31"/>
  <c r="U1013" i="31"/>
  <c r="C1013" i="31"/>
  <c r="X1012" i="31"/>
  <c r="Z1012" i="31" s="1"/>
  <c r="V1012" i="31"/>
  <c r="W1012" i="31" s="1"/>
  <c r="U1012" i="31"/>
  <c r="C1012" i="31"/>
  <c r="D1012" i="31" s="1"/>
  <c r="B1012" i="31"/>
  <c r="X1011" i="31"/>
  <c r="Y1011" i="31" s="1"/>
  <c r="V1011" i="31"/>
  <c r="U1011" i="31"/>
  <c r="C1011" i="31"/>
  <c r="X1010" i="31"/>
  <c r="Z1010" i="31" s="1"/>
  <c r="V1010" i="31"/>
  <c r="W1010" i="31" s="1"/>
  <c r="U1010" i="31"/>
  <c r="C1010" i="31"/>
  <c r="D1010" i="31" s="1"/>
  <c r="B1010" i="31"/>
  <c r="X1009" i="31"/>
  <c r="Y1009" i="31" s="1"/>
  <c r="V1009" i="31"/>
  <c r="U1009" i="31"/>
  <c r="C1009" i="31"/>
  <c r="X1008" i="31"/>
  <c r="Z1008" i="31" s="1"/>
  <c r="V1008" i="31"/>
  <c r="W1008" i="31" s="1"/>
  <c r="U1008" i="31"/>
  <c r="C1008" i="31"/>
  <c r="D1008" i="31" s="1"/>
  <c r="B1008" i="31"/>
  <c r="X1007" i="31"/>
  <c r="Y1007" i="31" s="1"/>
  <c r="V1007" i="31"/>
  <c r="U1007" i="31"/>
  <c r="C1007" i="31"/>
  <c r="X1006" i="31"/>
  <c r="Y1006" i="31" s="1"/>
  <c r="AA1006" i="31" s="1"/>
  <c r="V1006" i="31"/>
  <c r="W1006" i="31" s="1"/>
  <c r="U1006" i="31"/>
  <c r="C1006" i="31"/>
  <c r="D1006" i="31" s="1"/>
  <c r="B1006" i="31"/>
  <c r="X1005" i="31"/>
  <c r="Y1005" i="31" s="1"/>
  <c r="V1005" i="31"/>
  <c r="U1005" i="31"/>
  <c r="C1005" i="31"/>
  <c r="X1004" i="31"/>
  <c r="Y1004" i="31" s="1"/>
  <c r="AA1004" i="31" s="1"/>
  <c r="V1004" i="31"/>
  <c r="W1004" i="31" s="1"/>
  <c r="U1004" i="31"/>
  <c r="C1004" i="31"/>
  <c r="D1004" i="31" s="1"/>
  <c r="B1004" i="31"/>
  <c r="X1003" i="31"/>
  <c r="Y1003" i="31" s="1"/>
  <c r="V1003" i="31"/>
  <c r="U1003" i="31"/>
  <c r="C1003" i="31"/>
  <c r="X1002" i="31"/>
  <c r="Z1002" i="31" s="1"/>
  <c r="V1002" i="31"/>
  <c r="W1002" i="31" s="1"/>
  <c r="U1002" i="31"/>
  <c r="C1002" i="31"/>
  <c r="D1002" i="31" s="1"/>
  <c r="B1002" i="31"/>
  <c r="X1001" i="31"/>
  <c r="Y1001" i="31" s="1"/>
  <c r="V1001" i="31"/>
  <c r="U1001" i="31"/>
  <c r="C1001" i="31"/>
  <c r="X1000" i="31"/>
  <c r="Z1000" i="31" s="1"/>
  <c r="V1000" i="31"/>
  <c r="W1000" i="31" s="1"/>
  <c r="U1000" i="31"/>
  <c r="C1000" i="31"/>
  <c r="D1000" i="31" s="1"/>
  <c r="B1000" i="31"/>
  <c r="X999" i="31"/>
  <c r="Y999" i="31" s="1"/>
  <c r="V999" i="31"/>
  <c r="U999" i="31"/>
  <c r="C999" i="31"/>
  <c r="X998" i="31"/>
  <c r="Y998" i="31" s="1"/>
  <c r="AA998" i="31" s="1"/>
  <c r="V998" i="31"/>
  <c r="W998" i="31" s="1"/>
  <c r="U998" i="31"/>
  <c r="C998" i="31"/>
  <c r="D998" i="31" s="1"/>
  <c r="B998" i="31"/>
  <c r="X997" i="31"/>
  <c r="Y997" i="31" s="1"/>
  <c r="V997" i="31"/>
  <c r="U997" i="31"/>
  <c r="C997" i="31"/>
  <c r="X996" i="31"/>
  <c r="Z996" i="31" s="1"/>
  <c r="V996" i="31"/>
  <c r="W996" i="31" s="1"/>
  <c r="U996" i="31"/>
  <c r="C996" i="31"/>
  <c r="D996" i="31" s="1"/>
  <c r="B996" i="31"/>
  <c r="X995" i="31"/>
  <c r="Y995" i="31" s="1"/>
  <c r="V995" i="31"/>
  <c r="U995" i="31"/>
  <c r="C995" i="31"/>
  <c r="X994" i="31"/>
  <c r="Z994" i="31" s="1"/>
  <c r="V994" i="31"/>
  <c r="W994" i="31" s="1"/>
  <c r="U994" i="31"/>
  <c r="C994" i="31"/>
  <c r="D994" i="31" s="1"/>
  <c r="B994" i="31"/>
  <c r="X993" i="31"/>
  <c r="Y993" i="31" s="1"/>
  <c r="V993" i="31"/>
  <c r="U993" i="31"/>
  <c r="C993" i="31"/>
  <c r="X992" i="31"/>
  <c r="Z992" i="31" s="1"/>
  <c r="V992" i="31"/>
  <c r="W992" i="31" s="1"/>
  <c r="U992" i="31"/>
  <c r="C992" i="31"/>
  <c r="D992" i="31" s="1"/>
  <c r="B992" i="31"/>
  <c r="X991" i="31"/>
  <c r="Y991" i="31" s="1"/>
  <c r="V991" i="31"/>
  <c r="U991" i="31"/>
  <c r="C991" i="31"/>
  <c r="X990" i="31"/>
  <c r="Z990" i="31" s="1"/>
  <c r="V990" i="31"/>
  <c r="W990" i="31" s="1"/>
  <c r="U990" i="31"/>
  <c r="C990" i="31"/>
  <c r="D990" i="31" s="1"/>
  <c r="B990" i="31"/>
  <c r="X989" i="31"/>
  <c r="Y989" i="31" s="1"/>
  <c r="V989" i="31"/>
  <c r="U989" i="31"/>
  <c r="C989" i="31"/>
  <c r="X988" i="31"/>
  <c r="Y988" i="31" s="1"/>
  <c r="AA988" i="31" s="1"/>
  <c r="V988" i="31"/>
  <c r="W988" i="31" s="1"/>
  <c r="U988" i="31"/>
  <c r="C988" i="31"/>
  <c r="D988" i="31" s="1"/>
  <c r="B988" i="31"/>
  <c r="X987" i="31"/>
  <c r="Y987" i="31" s="1"/>
  <c r="V987" i="31"/>
  <c r="U987" i="31"/>
  <c r="C987" i="31"/>
  <c r="X986" i="31"/>
  <c r="Z986" i="31" s="1"/>
  <c r="V986" i="31"/>
  <c r="W986" i="31" s="1"/>
  <c r="U986" i="31"/>
  <c r="C986" i="31"/>
  <c r="D986" i="31" s="1"/>
  <c r="B986" i="31"/>
  <c r="X985" i="31"/>
  <c r="Y985" i="31" s="1"/>
  <c r="V985" i="31"/>
  <c r="U985" i="31"/>
  <c r="C985" i="31"/>
  <c r="X984" i="31"/>
  <c r="Z984" i="31" s="1"/>
  <c r="V984" i="31"/>
  <c r="W984" i="31" s="1"/>
  <c r="U984" i="31"/>
  <c r="C984" i="31"/>
  <c r="D984" i="31" s="1"/>
  <c r="B984" i="31"/>
  <c r="X983" i="31"/>
  <c r="Y983" i="31" s="1"/>
  <c r="V983" i="31"/>
  <c r="U983" i="31"/>
  <c r="C983" i="31"/>
  <c r="X982" i="31"/>
  <c r="Y982" i="31" s="1"/>
  <c r="AA982" i="31" s="1"/>
  <c r="V982" i="31"/>
  <c r="W982" i="31" s="1"/>
  <c r="U982" i="31"/>
  <c r="C982" i="31"/>
  <c r="D982" i="31" s="1"/>
  <c r="B982" i="31"/>
  <c r="X981" i="31"/>
  <c r="Y981" i="31" s="1"/>
  <c r="V981" i="31"/>
  <c r="U981" i="31"/>
  <c r="C981" i="31"/>
  <c r="X980" i="31"/>
  <c r="Z980" i="31" s="1"/>
  <c r="V980" i="31"/>
  <c r="W980" i="31" s="1"/>
  <c r="U980" i="31"/>
  <c r="C980" i="31"/>
  <c r="D980" i="31" s="1"/>
  <c r="B980" i="31"/>
  <c r="X979" i="31"/>
  <c r="Y979" i="31" s="1"/>
  <c r="V979" i="31"/>
  <c r="U979" i="31"/>
  <c r="C979" i="31"/>
  <c r="X978" i="31"/>
  <c r="Z978" i="31" s="1"/>
  <c r="V978" i="31"/>
  <c r="W978" i="31" s="1"/>
  <c r="U978" i="31"/>
  <c r="C978" i="31"/>
  <c r="D978" i="31" s="1"/>
  <c r="B978" i="31"/>
  <c r="X977" i="31"/>
  <c r="Y977" i="31" s="1"/>
  <c r="V977" i="31"/>
  <c r="U977" i="31"/>
  <c r="C977" i="31"/>
  <c r="X976" i="31"/>
  <c r="Z976" i="31" s="1"/>
  <c r="V976" i="31"/>
  <c r="W976" i="31" s="1"/>
  <c r="U976" i="31"/>
  <c r="C976" i="31"/>
  <c r="D976" i="31" s="1"/>
  <c r="B976" i="31"/>
  <c r="X975" i="31"/>
  <c r="Y975" i="31" s="1"/>
  <c r="V975" i="31"/>
  <c r="U975" i="31"/>
  <c r="C975" i="31"/>
  <c r="X974" i="31"/>
  <c r="Z974" i="31" s="1"/>
  <c r="V974" i="31"/>
  <c r="W974" i="31" s="1"/>
  <c r="U974" i="31"/>
  <c r="C974" i="31"/>
  <c r="D974" i="31" s="1"/>
  <c r="B974" i="31"/>
  <c r="X973" i="31"/>
  <c r="Y973" i="31" s="1"/>
  <c r="V973" i="31"/>
  <c r="U973" i="31"/>
  <c r="C973" i="31"/>
  <c r="X972" i="31"/>
  <c r="Y972" i="31" s="1"/>
  <c r="AA972" i="31" s="1"/>
  <c r="V972" i="31"/>
  <c r="W972" i="31" s="1"/>
  <c r="U972" i="31"/>
  <c r="C972" i="31"/>
  <c r="D972" i="31" s="1"/>
  <c r="B972" i="31"/>
  <c r="X971" i="31"/>
  <c r="Y971" i="31" s="1"/>
  <c r="V971" i="31"/>
  <c r="U971" i="31"/>
  <c r="C971" i="31"/>
  <c r="X970" i="31"/>
  <c r="Z970" i="31" s="1"/>
  <c r="V970" i="31"/>
  <c r="W970" i="31" s="1"/>
  <c r="U970" i="31"/>
  <c r="C970" i="31"/>
  <c r="D970" i="31" s="1"/>
  <c r="B970" i="31"/>
  <c r="X969" i="31"/>
  <c r="Y969" i="31" s="1"/>
  <c r="V969" i="31"/>
  <c r="U969" i="31"/>
  <c r="C969" i="31"/>
  <c r="X968" i="31"/>
  <c r="Z968" i="31" s="1"/>
  <c r="V968" i="31"/>
  <c r="W968" i="31" s="1"/>
  <c r="U968" i="31"/>
  <c r="C968" i="31"/>
  <c r="D968" i="31" s="1"/>
  <c r="B968" i="31"/>
  <c r="X967" i="31"/>
  <c r="Y967" i="31" s="1"/>
  <c r="V967" i="31"/>
  <c r="U967" i="31"/>
  <c r="C967" i="31"/>
  <c r="X966" i="31"/>
  <c r="Y966" i="31" s="1"/>
  <c r="AA966" i="31" s="1"/>
  <c r="V966" i="31"/>
  <c r="W966" i="31" s="1"/>
  <c r="U966" i="31"/>
  <c r="C966" i="31"/>
  <c r="D966" i="31" s="1"/>
  <c r="B966" i="31"/>
  <c r="X965" i="31"/>
  <c r="Y965" i="31" s="1"/>
  <c r="V965" i="31"/>
  <c r="U965" i="31"/>
  <c r="C965" i="31"/>
  <c r="X964" i="31"/>
  <c r="Z964" i="31" s="1"/>
  <c r="V964" i="31"/>
  <c r="W964" i="31" s="1"/>
  <c r="U964" i="31"/>
  <c r="C964" i="31"/>
  <c r="D964" i="31" s="1"/>
  <c r="B964" i="31"/>
  <c r="X963" i="31"/>
  <c r="Y963" i="31" s="1"/>
  <c r="V963" i="31"/>
  <c r="U963" i="31"/>
  <c r="C963" i="31"/>
  <c r="X962" i="31"/>
  <c r="Z962" i="31" s="1"/>
  <c r="V962" i="31"/>
  <c r="W962" i="31" s="1"/>
  <c r="U962" i="31"/>
  <c r="C962" i="31"/>
  <c r="D962" i="31" s="1"/>
  <c r="B962" i="31"/>
  <c r="X961" i="31"/>
  <c r="Y961" i="31" s="1"/>
  <c r="V961" i="31"/>
  <c r="U961" i="31"/>
  <c r="C961" i="31"/>
  <c r="X960" i="31"/>
  <c r="Z960" i="31" s="1"/>
  <c r="V960" i="31"/>
  <c r="W960" i="31" s="1"/>
  <c r="U960" i="31"/>
  <c r="C960" i="31"/>
  <c r="D960" i="31" s="1"/>
  <c r="B960" i="31"/>
  <c r="X959" i="31"/>
  <c r="Y959" i="31" s="1"/>
  <c r="V959" i="31"/>
  <c r="U959" i="31"/>
  <c r="C959" i="31"/>
  <c r="X958" i="31"/>
  <c r="Y958" i="31" s="1"/>
  <c r="AA958" i="31" s="1"/>
  <c r="V958" i="31"/>
  <c r="W958" i="31" s="1"/>
  <c r="U958" i="31"/>
  <c r="C958" i="31"/>
  <c r="D958" i="31" s="1"/>
  <c r="B958" i="31"/>
  <c r="X957" i="31"/>
  <c r="Y957" i="31" s="1"/>
  <c r="V957" i="31"/>
  <c r="U957" i="31"/>
  <c r="C957" i="31"/>
  <c r="X956" i="31"/>
  <c r="Y956" i="31" s="1"/>
  <c r="AA956" i="31" s="1"/>
  <c r="V956" i="31"/>
  <c r="W956" i="31" s="1"/>
  <c r="U956" i="31"/>
  <c r="C956" i="31"/>
  <c r="D956" i="31" s="1"/>
  <c r="B956" i="31"/>
  <c r="X955" i="31"/>
  <c r="Y955" i="31" s="1"/>
  <c r="V955" i="31"/>
  <c r="U955" i="31"/>
  <c r="C955" i="31"/>
  <c r="X954" i="31"/>
  <c r="Z954" i="31" s="1"/>
  <c r="V954" i="31"/>
  <c r="W954" i="31" s="1"/>
  <c r="U954" i="31"/>
  <c r="C954" i="31"/>
  <c r="D954" i="31" s="1"/>
  <c r="B954" i="31"/>
  <c r="X953" i="31"/>
  <c r="Y953" i="31" s="1"/>
  <c r="V953" i="31"/>
  <c r="U953" i="31"/>
  <c r="C953" i="31"/>
  <c r="X952" i="31"/>
  <c r="Z952" i="31" s="1"/>
  <c r="V952" i="31"/>
  <c r="W952" i="31" s="1"/>
  <c r="U952" i="31"/>
  <c r="C952" i="31"/>
  <c r="D952" i="31" s="1"/>
  <c r="B952" i="31"/>
  <c r="X951" i="31"/>
  <c r="Y951" i="31" s="1"/>
  <c r="V951" i="31"/>
  <c r="U951" i="31"/>
  <c r="C951" i="31"/>
  <c r="X950" i="31"/>
  <c r="Y950" i="31" s="1"/>
  <c r="AA950" i="31" s="1"/>
  <c r="V950" i="31"/>
  <c r="W950" i="31" s="1"/>
  <c r="U950" i="31"/>
  <c r="C950" i="31"/>
  <c r="D950" i="31" s="1"/>
  <c r="B950" i="31"/>
  <c r="X949" i="31"/>
  <c r="Y949" i="31" s="1"/>
  <c r="V949" i="31"/>
  <c r="U949" i="31"/>
  <c r="C949" i="31"/>
  <c r="X948" i="31"/>
  <c r="Z948" i="31" s="1"/>
  <c r="V948" i="31"/>
  <c r="W948" i="31" s="1"/>
  <c r="U948" i="31"/>
  <c r="C948" i="31"/>
  <c r="D948" i="31" s="1"/>
  <c r="B948" i="31"/>
  <c r="X947" i="31"/>
  <c r="Y947" i="31" s="1"/>
  <c r="V947" i="31"/>
  <c r="U947" i="31"/>
  <c r="C947" i="31"/>
  <c r="X946" i="31"/>
  <c r="Z946" i="31" s="1"/>
  <c r="V946" i="31"/>
  <c r="W946" i="31" s="1"/>
  <c r="U946" i="31"/>
  <c r="C946" i="31"/>
  <c r="D946" i="31" s="1"/>
  <c r="B946" i="31"/>
  <c r="X945" i="31"/>
  <c r="Y945" i="31" s="1"/>
  <c r="V945" i="31"/>
  <c r="U945" i="31"/>
  <c r="C945" i="31"/>
  <c r="X944" i="31"/>
  <c r="Z944" i="31" s="1"/>
  <c r="V944" i="31"/>
  <c r="W944" i="31" s="1"/>
  <c r="U944" i="31"/>
  <c r="C944" i="31"/>
  <c r="D944" i="31" s="1"/>
  <c r="B944" i="31"/>
  <c r="X943" i="31"/>
  <c r="Y943" i="31" s="1"/>
  <c r="V943" i="31"/>
  <c r="U943" i="31"/>
  <c r="C943" i="31"/>
  <c r="X942" i="31"/>
  <c r="Z942" i="31" s="1"/>
  <c r="V942" i="31"/>
  <c r="W942" i="31" s="1"/>
  <c r="U942" i="31"/>
  <c r="C942" i="31"/>
  <c r="D942" i="31" s="1"/>
  <c r="B942" i="31"/>
  <c r="X941" i="31"/>
  <c r="Y941" i="31" s="1"/>
  <c r="V941" i="31"/>
  <c r="U941" i="31"/>
  <c r="C941" i="31"/>
  <c r="X940" i="31"/>
  <c r="Y940" i="31" s="1"/>
  <c r="AA940" i="31" s="1"/>
  <c r="V940" i="31"/>
  <c r="W940" i="31" s="1"/>
  <c r="U940" i="31"/>
  <c r="C940" i="31"/>
  <c r="D940" i="31" s="1"/>
  <c r="B940" i="31"/>
  <c r="X939" i="31"/>
  <c r="Y939" i="31" s="1"/>
  <c r="V939" i="31"/>
  <c r="U939" i="31"/>
  <c r="C939" i="31"/>
  <c r="X938" i="31"/>
  <c r="Z938" i="31" s="1"/>
  <c r="V938" i="31"/>
  <c r="W938" i="31" s="1"/>
  <c r="U938" i="31"/>
  <c r="C938" i="31"/>
  <c r="D938" i="31" s="1"/>
  <c r="B938" i="31"/>
  <c r="X937" i="31"/>
  <c r="Y937" i="31" s="1"/>
  <c r="V937" i="31"/>
  <c r="U937" i="31"/>
  <c r="C937" i="31"/>
  <c r="X936" i="31"/>
  <c r="Z936" i="31" s="1"/>
  <c r="V936" i="31"/>
  <c r="W936" i="31" s="1"/>
  <c r="U936" i="31"/>
  <c r="C936" i="31"/>
  <c r="D936" i="31" s="1"/>
  <c r="B936" i="31"/>
  <c r="X935" i="31"/>
  <c r="Y935" i="31" s="1"/>
  <c r="V935" i="31"/>
  <c r="U935" i="31"/>
  <c r="C935" i="31"/>
  <c r="X934" i="31"/>
  <c r="Y934" i="31" s="1"/>
  <c r="AA934" i="31" s="1"/>
  <c r="V934" i="31"/>
  <c r="W934" i="31" s="1"/>
  <c r="U934" i="31"/>
  <c r="C934" i="31"/>
  <c r="D934" i="31" s="1"/>
  <c r="B934" i="31"/>
  <c r="X933" i="31"/>
  <c r="Y933" i="31" s="1"/>
  <c r="V933" i="31"/>
  <c r="U933" i="31"/>
  <c r="C933" i="31"/>
  <c r="X932" i="31"/>
  <c r="Z932" i="31" s="1"/>
  <c r="V932" i="31"/>
  <c r="W932" i="31" s="1"/>
  <c r="U932" i="31"/>
  <c r="C932" i="31"/>
  <c r="D932" i="31" s="1"/>
  <c r="B932" i="31"/>
  <c r="X931" i="31"/>
  <c r="Y931" i="31" s="1"/>
  <c r="V931" i="31"/>
  <c r="U931" i="31"/>
  <c r="C931" i="31"/>
  <c r="X930" i="31"/>
  <c r="Z930" i="31" s="1"/>
  <c r="V930" i="31"/>
  <c r="W930" i="31" s="1"/>
  <c r="U930" i="31"/>
  <c r="C930" i="31"/>
  <c r="D930" i="31" s="1"/>
  <c r="B930" i="31"/>
  <c r="X929" i="31"/>
  <c r="Y929" i="31" s="1"/>
  <c r="V929" i="31"/>
  <c r="U929" i="31"/>
  <c r="C929" i="31"/>
  <c r="X928" i="31"/>
  <c r="Z928" i="31" s="1"/>
  <c r="V928" i="31"/>
  <c r="W928" i="31" s="1"/>
  <c r="U928" i="31"/>
  <c r="C928" i="31"/>
  <c r="D928" i="31" s="1"/>
  <c r="B928" i="31"/>
  <c r="X927" i="31"/>
  <c r="Y927" i="31" s="1"/>
  <c r="V927" i="31"/>
  <c r="U927" i="31"/>
  <c r="C927" i="31"/>
  <c r="X926" i="31"/>
  <c r="Z926" i="31" s="1"/>
  <c r="V926" i="31"/>
  <c r="W926" i="31" s="1"/>
  <c r="U926" i="31"/>
  <c r="C926" i="31"/>
  <c r="D926" i="31" s="1"/>
  <c r="B926" i="31"/>
  <c r="X925" i="31"/>
  <c r="Y925" i="31" s="1"/>
  <c r="V925" i="31"/>
  <c r="U925" i="31"/>
  <c r="C925" i="31"/>
  <c r="X924" i="31"/>
  <c r="Y924" i="31" s="1"/>
  <c r="AA924" i="31" s="1"/>
  <c r="V924" i="31"/>
  <c r="W924" i="31" s="1"/>
  <c r="U924" i="31"/>
  <c r="C924" i="31"/>
  <c r="D924" i="31" s="1"/>
  <c r="B924" i="31"/>
  <c r="X923" i="31"/>
  <c r="Y923" i="31" s="1"/>
  <c r="V923" i="31"/>
  <c r="U923" i="31"/>
  <c r="C923" i="31"/>
  <c r="X922" i="31"/>
  <c r="Z922" i="31" s="1"/>
  <c r="V922" i="31"/>
  <c r="W922" i="31" s="1"/>
  <c r="U922" i="31"/>
  <c r="C922" i="31"/>
  <c r="D922" i="31" s="1"/>
  <c r="B922" i="31"/>
  <c r="X921" i="31"/>
  <c r="Y921" i="31" s="1"/>
  <c r="V921" i="31"/>
  <c r="U921" i="31"/>
  <c r="C921" i="31"/>
  <c r="X920" i="31"/>
  <c r="Z920" i="31" s="1"/>
  <c r="V920" i="31"/>
  <c r="W920" i="31" s="1"/>
  <c r="U920" i="31"/>
  <c r="C920" i="31"/>
  <c r="D920" i="31" s="1"/>
  <c r="B920" i="31"/>
  <c r="X919" i="31"/>
  <c r="Y919" i="31" s="1"/>
  <c r="V919" i="31"/>
  <c r="U919" i="31"/>
  <c r="C919" i="31"/>
  <c r="X918" i="31"/>
  <c r="Y918" i="31" s="1"/>
  <c r="AA918" i="31" s="1"/>
  <c r="V918" i="31"/>
  <c r="W918" i="31" s="1"/>
  <c r="U918" i="31"/>
  <c r="C918" i="31"/>
  <c r="D918" i="31" s="1"/>
  <c r="B918" i="31"/>
  <c r="X917" i="31"/>
  <c r="Y917" i="31" s="1"/>
  <c r="V917" i="31"/>
  <c r="U917" i="31"/>
  <c r="C917" i="31"/>
  <c r="X916" i="31"/>
  <c r="Y916" i="31" s="1"/>
  <c r="AA916" i="31" s="1"/>
  <c r="V916" i="31"/>
  <c r="W916" i="31" s="1"/>
  <c r="U916" i="31"/>
  <c r="C916" i="31"/>
  <c r="D916" i="31" s="1"/>
  <c r="B916" i="31"/>
  <c r="X915" i="31"/>
  <c r="Y915" i="31" s="1"/>
  <c r="V915" i="31"/>
  <c r="U915" i="31"/>
  <c r="C915" i="31"/>
  <c r="X914" i="31"/>
  <c r="Z914" i="31" s="1"/>
  <c r="V914" i="31"/>
  <c r="W914" i="31" s="1"/>
  <c r="U914" i="31"/>
  <c r="C914" i="31"/>
  <c r="D914" i="31" s="1"/>
  <c r="B914" i="31"/>
  <c r="X913" i="31"/>
  <c r="Y913" i="31" s="1"/>
  <c r="V913" i="31"/>
  <c r="U913" i="31"/>
  <c r="C913" i="31"/>
  <c r="X912" i="31"/>
  <c r="Z912" i="31" s="1"/>
  <c r="V912" i="31"/>
  <c r="W912" i="31" s="1"/>
  <c r="U912" i="31"/>
  <c r="C912" i="31"/>
  <c r="D912" i="31" s="1"/>
  <c r="B912" i="31"/>
  <c r="X911" i="31"/>
  <c r="Y911" i="31" s="1"/>
  <c r="V911" i="31"/>
  <c r="U911" i="31"/>
  <c r="C911" i="31"/>
  <c r="X910" i="31"/>
  <c r="Z910" i="31" s="1"/>
  <c r="V910" i="31"/>
  <c r="W910" i="31" s="1"/>
  <c r="U910" i="31"/>
  <c r="C910" i="31"/>
  <c r="D910" i="31" s="1"/>
  <c r="B910" i="31"/>
  <c r="X909" i="31"/>
  <c r="Y909" i="31" s="1"/>
  <c r="V909" i="31"/>
  <c r="U909" i="31"/>
  <c r="C909" i="31"/>
  <c r="X908" i="31"/>
  <c r="Y908" i="31" s="1"/>
  <c r="AA908" i="31" s="1"/>
  <c r="V908" i="31"/>
  <c r="W908" i="31" s="1"/>
  <c r="U908" i="31"/>
  <c r="C908" i="31"/>
  <c r="D908" i="31" s="1"/>
  <c r="B908" i="31"/>
  <c r="X907" i="31"/>
  <c r="Y907" i="31" s="1"/>
  <c r="V907" i="31"/>
  <c r="U907" i="31"/>
  <c r="C907" i="31"/>
  <c r="X906" i="31"/>
  <c r="Z906" i="31" s="1"/>
  <c r="V906" i="31"/>
  <c r="W906" i="31" s="1"/>
  <c r="U906" i="31"/>
  <c r="C906" i="31"/>
  <c r="D906" i="31" s="1"/>
  <c r="B906" i="31"/>
  <c r="X905" i="31"/>
  <c r="Y905" i="31" s="1"/>
  <c r="V905" i="31"/>
  <c r="U905" i="31"/>
  <c r="C905" i="31"/>
  <c r="X904" i="31"/>
  <c r="Z904" i="31" s="1"/>
  <c r="V904" i="31"/>
  <c r="W904" i="31" s="1"/>
  <c r="U904" i="31"/>
  <c r="C904" i="31"/>
  <c r="D904" i="31" s="1"/>
  <c r="B904" i="31"/>
  <c r="X903" i="31"/>
  <c r="Y903" i="31" s="1"/>
  <c r="V903" i="31"/>
  <c r="U903" i="31"/>
  <c r="C903" i="31"/>
  <c r="X902" i="31"/>
  <c r="Y902" i="31" s="1"/>
  <c r="AA902" i="31" s="1"/>
  <c r="V902" i="31"/>
  <c r="W902" i="31" s="1"/>
  <c r="U902" i="31"/>
  <c r="C902" i="31"/>
  <c r="D902" i="31" s="1"/>
  <c r="B902" i="31"/>
  <c r="X901" i="31"/>
  <c r="Y901" i="31" s="1"/>
  <c r="V901" i="31"/>
  <c r="U901" i="31"/>
  <c r="C901" i="31"/>
  <c r="X900" i="31"/>
  <c r="Z900" i="31" s="1"/>
  <c r="V900" i="31"/>
  <c r="W900" i="31" s="1"/>
  <c r="U900" i="31"/>
  <c r="C900" i="31"/>
  <c r="D900" i="31" s="1"/>
  <c r="B900" i="31"/>
  <c r="X899" i="31"/>
  <c r="Y899" i="31" s="1"/>
  <c r="V899" i="31"/>
  <c r="U899" i="31"/>
  <c r="C899" i="31"/>
  <c r="X898" i="31"/>
  <c r="Z898" i="31" s="1"/>
  <c r="V898" i="31"/>
  <c r="W898" i="31" s="1"/>
  <c r="U898" i="31"/>
  <c r="C898" i="31"/>
  <c r="D898" i="31" s="1"/>
  <c r="B898" i="31"/>
  <c r="X897" i="31"/>
  <c r="Y897" i="31" s="1"/>
  <c r="V897" i="31"/>
  <c r="U897" i="31"/>
  <c r="C897" i="31"/>
  <c r="X896" i="31"/>
  <c r="Z896" i="31" s="1"/>
  <c r="V896" i="31"/>
  <c r="W896" i="31" s="1"/>
  <c r="U896" i="31"/>
  <c r="C896" i="31"/>
  <c r="D896" i="31" s="1"/>
  <c r="B896" i="31"/>
  <c r="X895" i="31"/>
  <c r="Y895" i="31" s="1"/>
  <c r="V895" i="31"/>
  <c r="U895" i="31"/>
  <c r="C895" i="31"/>
  <c r="X894" i="31"/>
  <c r="Z894" i="31" s="1"/>
  <c r="V894" i="31"/>
  <c r="W894" i="31" s="1"/>
  <c r="U894" i="31"/>
  <c r="C894" i="31"/>
  <c r="D894" i="31" s="1"/>
  <c r="B894" i="31"/>
  <c r="X893" i="31"/>
  <c r="Y893" i="31" s="1"/>
  <c r="V893" i="31"/>
  <c r="U893" i="31"/>
  <c r="C893" i="31"/>
  <c r="X892" i="31"/>
  <c r="Y892" i="31" s="1"/>
  <c r="AA892" i="31" s="1"/>
  <c r="V892" i="31"/>
  <c r="W892" i="31" s="1"/>
  <c r="U892" i="31"/>
  <c r="C892" i="31"/>
  <c r="D892" i="31" s="1"/>
  <c r="B892" i="31"/>
  <c r="X891" i="31"/>
  <c r="Y891" i="31" s="1"/>
  <c r="V891" i="31"/>
  <c r="U891" i="31"/>
  <c r="C891" i="31"/>
  <c r="X890" i="31"/>
  <c r="Z890" i="31" s="1"/>
  <c r="V890" i="31"/>
  <c r="W890" i="31" s="1"/>
  <c r="U890" i="31"/>
  <c r="C890" i="31"/>
  <c r="D890" i="31" s="1"/>
  <c r="B890" i="31"/>
  <c r="X889" i="31"/>
  <c r="Y889" i="31" s="1"/>
  <c r="V889" i="31"/>
  <c r="U889" i="31"/>
  <c r="C889" i="31"/>
  <c r="X888" i="31"/>
  <c r="Z888" i="31" s="1"/>
  <c r="V888" i="31"/>
  <c r="W888" i="31" s="1"/>
  <c r="U888" i="31"/>
  <c r="C888" i="31"/>
  <c r="D888" i="31" s="1"/>
  <c r="B888" i="31"/>
  <c r="X887" i="31"/>
  <c r="Y887" i="31" s="1"/>
  <c r="V887" i="31"/>
  <c r="U887" i="31"/>
  <c r="C887" i="31"/>
  <c r="X886" i="31"/>
  <c r="Y886" i="31" s="1"/>
  <c r="AA886" i="31" s="1"/>
  <c r="V886" i="31"/>
  <c r="W886" i="31" s="1"/>
  <c r="U886" i="31"/>
  <c r="C886" i="31"/>
  <c r="D886" i="31" s="1"/>
  <c r="B886" i="31"/>
  <c r="X885" i="31"/>
  <c r="Y885" i="31" s="1"/>
  <c r="V885" i="31"/>
  <c r="U885" i="31"/>
  <c r="C885" i="31"/>
  <c r="X884" i="31"/>
  <c r="Y884" i="31" s="1"/>
  <c r="AA884" i="31" s="1"/>
  <c r="V884" i="31"/>
  <c r="W884" i="31" s="1"/>
  <c r="U884" i="31"/>
  <c r="C884" i="31"/>
  <c r="D884" i="31" s="1"/>
  <c r="B884" i="31"/>
  <c r="X883" i="31"/>
  <c r="Y883" i="31" s="1"/>
  <c r="V883" i="31"/>
  <c r="U883" i="31"/>
  <c r="C883" i="31"/>
  <c r="X882" i="31"/>
  <c r="Z882" i="31" s="1"/>
  <c r="V882" i="31"/>
  <c r="W882" i="31" s="1"/>
  <c r="U882" i="31"/>
  <c r="C882" i="31"/>
  <c r="D882" i="31" s="1"/>
  <c r="B882" i="31"/>
  <c r="X881" i="31"/>
  <c r="Y881" i="31" s="1"/>
  <c r="V881" i="31"/>
  <c r="U881" i="31"/>
  <c r="C881" i="31"/>
  <c r="X880" i="31"/>
  <c r="Z880" i="31" s="1"/>
  <c r="V880" i="31"/>
  <c r="W880" i="31" s="1"/>
  <c r="U880" i="31"/>
  <c r="C880" i="31"/>
  <c r="D880" i="31" s="1"/>
  <c r="B880" i="31"/>
  <c r="X879" i="31"/>
  <c r="Y879" i="31" s="1"/>
  <c r="V879" i="31"/>
  <c r="U879" i="31"/>
  <c r="C879" i="31"/>
  <c r="X878" i="31"/>
  <c r="Z878" i="31" s="1"/>
  <c r="V878" i="31"/>
  <c r="W878" i="31" s="1"/>
  <c r="U878" i="31"/>
  <c r="C878" i="31"/>
  <c r="D878" i="31" s="1"/>
  <c r="B878" i="31"/>
  <c r="X877" i="31"/>
  <c r="Y877" i="31" s="1"/>
  <c r="V877" i="31"/>
  <c r="U877" i="31"/>
  <c r="C877" i="31"/>
  <c r="X876" i="31"/>
  <c r="Y876" i="31" s="1"/>
  <c r="AA876" i="31" s="1"/>
  <c r="V876" i="31"/>
  <c r="W876" i="31" s="1"/>
  <c r="U876" i="31"/>
  <c r="C876" i="31"/>
  <c r="D876" i="31" s="1"/>
  <c r="B876" i="31"/>
  <c r="X875" i="31"/>
  <c r="Y875" i="31" s="1"/>
  <c r="V875" i="31"/>
  <c r="U875" i="31"/>
  <c r="C875" i="31"/>
  <c r="X874" i="31"/>
  <c r="Z874" i="31" s="1"/>
  <c r="V874" i="31"/>
  <c r="W874" i="31" s="1"/>
  <c r="U874" i="31"/>
  <c r="C874" i="31"/>
  <c r="D874" i="31" s="1"/>
  <c r="B874" i="31"/>
  <c r="X873" i="31"/>
  <c r="Y873" i="31" s="1"/>
  <c r="V873" i="31"/>
  <c r="U873" i="31"/>
  <c r="C873" i="31"/>
  <c r="X872" i="31"/>
  <c r="Z872" i="31" s="1"/>
  <c r="V872" i="31"/>
  <c r="W872" i="31" s="1"/>
  <c r="U872" i="31"/>
  <c r="C872" i="31"/>
  <c r="D872" i="31" s="1"/>
  <c r="B872" i="31"/>
  <c r="X871" i="31"/>
  <c r="Y871" i="31" s="1"/>
  <c r="V871" i="31"/>
  <c r="U871" i="31"/>
  <c r="C871" i="31"/>
  <c r="X870" i="31"/>
  <c r="Y870" i="31" s="1"/>
  <c r="AA870" i="31" s="1"/>
  <c r="V870" i="31"/>
  <c r="W870" i="31" s="1"/>
  <c r="U870" i="31"/>
  <c r="C870" i="31"/>
  <c r="D870" i="31" s="1"/>
  <c r="B870" i="31"/>
  <c r="X869" i="31"/>
  <c r="Y869" i="31" s="1"/>
  <c r="V869" i="31"/>
  <c r="U869" i="31"/>
  <c r="C869" i="31"/>
  <c r="X868" i="31"/>
  <c r="Z868" i="31" s="1"/>
  <c r="V868" i="31"/>
  <c r="W868" i="31" s="1"/>
  <c r="U868" i="31"/>
  <c r="C868" i="31"/>
  <c r="D868" i="31" s="1"/>
  <c r="B868" i="31"/>
  <c r="X867" i="31"/>
  <c r="Y867" i="31" s="1"/>
  <c r="V867" i="31"/>
  <c r="U867" i="31"/>
  <c r="C867" i="31"/>
  <c r="X866" i="31"/>
  <c r="Z866" i="31" s="1"/>
  <c r="V866" i="31"/>
  <c r="W866" i="31" s="1"/>
  <c r="U866" i="31"/>
  <c r="C866" i="31"/>
  <c r="D866" i="31" s="1"/>
  <c r="B866" i="31"/>
  <c r="X865" i="31"/>
  <c r="Y865" i="31" s="1"/>
  <c r="V865" i="31"/>
  <c r="U865" i="31"/>
  <c r="C865" i="31"/>
  <c r="X864" i="31"/>
  <c r="Z864" i="31" s="1"/>
  <c r="V864" i="31"/>
  <c r="W864" i="31" s="1"/>
  <c r="U864" i="31"/>
  <c r="C864" i="31"/>
  <c r="D864" i="31" s="1"/>
  <c r="B864" i="31"/>
  <c r="X863" i="31"/>
  <c r="Y863" i="31" s="1"/>
  <c r="V863" i="31"/>
  <c r="U863" i="31"/>
  <c r="C863" i="31"/>
  <c r="X862" i="31"/>
  <c r="Z862" i="31" s="1"/>
  <c r="V862" i="31"/>
  <c r="W862" i="31" s="1"/>
  <c r="U862" i="31"/>
  <c r="C862" i="31"/>
  <c r="D862" i="31" s="1"/>
  <c r="B862" i="31"/>
  <c r="X861" i="31"/>
  <c r="Y861" i="31" s="1"/>
  <c r="V861" i="31"/>
  <c r="U861" i="31"/>
  <c r="C861" i="31"/>
  <c r="X860" i="31"/>
  <c r="Y860" i="31" s="1"/>
  <c r="AA860" i="31" s="1"/>
  <c r="V860" i="31"/>
  <c r="W860" i="31" s="1"/>
  <c r="U860" i="31"/>
  <c r="C860" i="31"/>
  <c r="D860" i="31" s="1"/>
  <c r="B860" i="31"/>
  <c r="X859" i="31"/>
  <c r="Y859" i="31" s="1"/>
  <c r="V859" i="31"/>
  <c r="U859" i="31"/>
  <c r="C859" i="31"/>
  <c r="X858" i="31"/>
  <c r="Z858" i="31" s="1"/>
  <c r="V858" i="31"/>
  <c r="W858" i="31" s="1"/>
  <c r="U858" i="31"/>
  <c r="C858" i="31"/>
  <c r="D858" i="31" s="1"/>
  <c r="B858" i="31"/>
  <c r="X857" i="31"/>
  <c r="Y857" i="31" s="1"/>
  <c r="V857" i="31"/>
  <c r="U857" i="31"/>
  <c r="C857" i="31"/>
  <c r="X856" i="31"/>
  <c r="Z856" i="31" s="1"/>
  <c r="V856" i="31"/>
  <c r="W856" i="31" s="1"/>
  <c r="U856" i="31"/>
  <c r="C856" i="31"/>
  <c r="D856" i="31" s="1"/>
  <c r="B856" i="31"/>
  <c r="X855" i="31"/>
  <c r="Y855" i="31" s="1"/>
  <c r="V855" i="31"/>
  <c r="U855" i="31"/>
  <c r="C855" i="31"/>
  <c r="X854" i="31"/>
  <c r="Y854" i="31" s="1"/>
  <c r="AA854" i="31" s="1"/>
  <c r="V854" i="31"/>
  <c r="W854" i="31" s="1"/>
  <c r="U854" i="31"/>
  <c r="C854" i="31"/>
  <c r="D854" i="31" s="1"/>
  <c r="B854" i="31"/>
  <c r="X853" i="31"/>
  <c r="Y853" i="31" s="1"/>
  <c r="V853" i="31"/>
  <c r="U853" i="31"/>
  <c r="C853" i="31"/>
  <c r="X852" i="31"/>
  <c r="Y852" i="31" s="1"/>
  <c r="AA852" i="31" s="1"/>
  <c r="V852" i="31"/>
  <c r="W852" i="31" s="1"/>
  <c r="U852" i="31"/>
  <c r="C852" i="31"/>
  <c r="D852" i="31" s="1"/>
  <c r="B852" i="31"/>
  <c r="X851" i="31"/>
  <c r="Y851" i="31" s="1"/>
  <c r="V851" i="31"/>
  <c r="U851" i="31"/>
  <c r="C851" i="31"/>
  <c r="X850" i="31"/>
  <c r="Z850" i="31" s="1"/>
  <c r="V850" i="31"/>
  <c r="W850" i="31" s="1"/>
  <c r="U850" i="31"/>
  <c r="C850" i="31"/>
  <c r="D850" i="31" s="1"/>
  <c r="B850" i="31"/>
  <c r="X849" i="31"/>
  <c r="Y849" i="31" s="1"/>
  <c r="V849" i="31"/>
  <c r="U849" i="31"/>
  <c r="C849" i="31"/>
  <c r="X848" i="31"/>
  <c r="Z848" i="31" s="1"/>
  <c r="V848" i="31"/>
  <c r="W848" i="31" s="1"/>
  <c r="U848" i="31"/>
  <c r="C848" i="31"/>
  <c r="D848" i="31" s="1"/>
  <c r="B848" i="31"/>
  <c r="X847" i="31"/>
  <c r="Y847" i="31" s="1"/>
  <c r="V847" i="31"/>
  <c r="U847" i="31"/>
  <c r="C847" i="31"/>
  <c r="X846" i="31"/>
  <c r="Z846" i="31" s="1"/>
  <c r="V846" i="31"/>
  <c r="W846" i="31" s="1"/>
  <c r="U846" i="31"/>
  <c r="C846" i="31"/>
  <c r="D846" i="31" s="1"/>
  <c r="B846" i="31"/>
  <c r="X845" i="31"/>
  <c r="Y845" i="31" s="1"/>
  <c r="V845" i="31"/>
  <c r="U845" i="31"/>
  <c r="C845" i="31"/>
  <c r="X844" i="31"/>
  <c r="Y844" i="31" s="1"/>
  <c r="AA844" i="31" s="1"/>
  <c r="V844" i="31"/>
  <c r="W844" i="31" s="1"/>
  <c r="U844" i="31"/>
  <c r="C844" i="31"/>
  <c r="D844" i="31" s="1"/>
  <c r="B844" i="31"/>
  <c r="X843" i="31"/>
  <c r="Y843" i="31" s="1"/>
  <c r="V843" i="31"/>
  <c r="U843" i="31"/>
  <c r="C843" i="31"/>
  <c r="X842" i="31"/>
  <c r="Z842" i="31" s="1"/>
  <c r="V842" i="31"/>
  <c r="W842" i="31" s="1"/>
  <c r="U842" i="31"/>
  <c r="C842" i="31"/>
  <c r="D842" i="31" s="1"/>
  <c r="B842" i="31"/>
  <c r="X841" i="31"/>
  <c r="Y841" i="31" s="1"/>
  <c r="V841" i="31"/>
  <c r="U841" i="31"/>
  <c r="C841" i="31"/>
  <c r="X840" i="31"/>
  <c r="Z840" i="31" s="1"/>
  <c r="V840" i="31"/>
  <c r="W840" i="31" s="1"/>
  <c r="U840" i="31"/>
  <c r="C840" i="31"/>
  <c r="D840" i="31" s="1"/>
  <c r="B840" i="31"/>
  <c r="X839" i="31"/>
  <c r="Y839" i="31" s="1"/>
  <c r="V839" i="31"/>
  <c r="U839" i="31"/>
  <c r="C839" i="31"/>
  <c r="X838" i="31"/>
  <c r="Y838" i="31" s="1"/>
  <c r="AA838" i="31" s="1"/>
  <c r="V838" i="31"/>
  <c r="W838" i="31" s="1"/>
  <c r="U838" i="31"/>
  <c r="C838" i="31"/>
  <c r="D838" i="31" s="1"/>
  <c r="B838" i="31"/>
  <c r="X837" i="31"/>
  <c r="Y837" i="31" s="1"/>
  <c r="V837" i="31"/>
  <c r="U837" i="31"/>
  <c r="C837" i="31"/>
  <c r="X836" i="31"/>
  <c r="Z836" i="31" s="1"/>
  <c r="V836" i="31"/>
  <c r="W836" i="31" s="1"/>
  <c r="U836" i="31"/>
  <c r="C836" i="31"/>
  <c r="D836" i="31" s="1"/>
  <c r="B836" i="31"/>
  <c r="X835" i="31"/>
  <c r="Y835" i="31" s="1"/>
  <c r="V835" i="31"/>
  <c r="U835" i="31"/>
  <c r="C835" i="31"/>
  <c r="X834" i="31"/>
  <c r="Z834" i="31" s="1"/>
  <c r="V834" i="31"/>
  <c r="W834" i="31" s="1"/>
  <c r="U834" i="31"/>
  <c r="C834" i="31"/>
  <c r="D834" i="31" s="1"/>
  <c r="B834" i="31"/>
  <c r="X833" i="31"/>
  <c r="Y833" i="31" s="1"/>
  <c r="V833" i="31"/>
  <c r="U833" i="31"/>
  <c r="C833" i="31"/>
  <c r="X832" i="31"/>
  <c r="V832" i="31"/>
  <c r="W832" i="31" s="1"/>
  <c r="U832" i="31"/>
  <c r="C832" i="31"/>
  <c r="D832" i="31" s="1"/>
  <c r="B832" i="31"/>
  <c r="X831" i="31"/>
  <c r="Y831" i="31" s="1"/>
  <c r="V831" i="31"/>
  <c r="U831" i="31"/>
  <c r="C831" i="31"/>
  <c r="X830" i="31"/>
  <c r="Z830" i="31" s="1"/>
  <c r="V830" i="31"/>
  <c r="W830" i="31" s="1"/>
  <c r="U830" i="31"/>
  <c r="C830" i="31"/>
  <c r="D830" i="31" s="1"/>
  <c r="B830" i="31"/>
  <c r="X829" i="31"/>
  <c r="Y829" i="31" s="1"/>
  <c r="V829" i="31"/>
  <c r="U829" i="31"/>
  <c r="C829" i="31"/>
  <c r="X828" i="31"/>
  <c r="Y828" i="31" s="1"/>
  <c r="AA828" i="31" s="1"/>
  <c r="V828" i="31"/>
  <c r="W828" i="31" s="1"/>
  <c r="U828" i="31"/>
  <c r="C828" i="31"/>
  <c r="D828" i="31" s="1"/>
  <c r="B828" i="31"/>
  <c r="X827" i="31"/>
  <c r="Y827" i="31" s="1"/>
  <c r="V827" i="31"/>
  <c r="U827" i="31"/>
  <c r="C827" i="31"/>
  <c r="X826" i="31"/>
  <c r="Z826" i="31" s="1"/>
  <c r="V826" i="31"/>
  <c r="W826" i="31" s="1"/>
  <c r="U826" i="31"/>
  <c r="C826" i="31"/>
  <c r="D826" i="31" s="1"/>
  <c r="B826" i="31"/>
  <c r="X825" i="31"/>
  <c r="Y825" i="31" s="1"/>
  <c r="V825" i="31"/>
  <c r="U825" i="31"/>
  <c r="C825" i="31"/>
  <c r="X824" i="31"/>
  <c r="V824" i="31"/>
  <c r="W824" i="31" s="1"/>
  <c r="U824" i="31"/>
  <c r="C824" i="31"/>
  <c r="D824" i="31" s="1"/>
  <c r="B824" i="31"/>
  <c r="X823" i="31"/>
  <c r="Y823" i="31" s="1"/>
  <c r="V823" i="31"/>
  <c r="U823" i="31"/>
  <c r="C823" i="31"/>
  <c r="X822" i="31"/>
  <c r="Y822" i="31" s="1"/>
  <c r="AA822" i="31" s="1"/>
  <c r="V822" i="31"/>
  <c r="W822" i="31" s="1"/>
  <c r="U822" i="31"/>
  <c r="C822" i="31"/>
  <c r="D822" i="31" s="1"/>
  <c r="B822" i="31"/>
  <c r="X821" i="31"/>
  <c r="Y821" i="31" s="1"/>
  <c r="V821" i="31"/>
  <c r="U821" i="31"/>
  <c r="C821" i="31"/>
  <c r="X820" i="31"/>
  <c r="Y820" i="31" s="1"/>
  <c r="AA820" i="31" s="1"/>
  <c r="V820" i="31"/>
  <c r="W820" i="31" s="1"/>
  <c r="U820" i="31"/>
  <c r="C820" i="31"/>
  <c r="D820" i="31" s="1"/>
  <c r="B820" i="31"/>
  <c r="X819" i="31"/>
  <c r="Y819" i="31" s="1"/>
  <c r="V819" i="31"/>
  <c r="U819" i="31"/>
  <c r="C819" i="31"/>
  <c r="X818" i="31"/>
  <c r="Z818" i="31" s="1"/>
  <c r="V818" i="31"/>
  <c r="W818" i="31" s="1"/>
  <c r="U818" i="31"/>
  <c r="C818" i="31"/>
  <c r="D818" i="31" s="1"/>
  <c r="B818" i="31"/>
  <c r="X817" i="31"/>
  <c r="Y817" i="31" s="1"/>
  <c r="V817" i="31"/>
  <c r="U817" i="31"/>
  <c r="C817" i="31"/>
  <c r="X816" i="31"/>
  <c r="V816" i="31"/>
  <c r="W816" i="31" s="1"/>
  <c r="U816" i="31"/>
  <c r="C816" i="31"/>
  <c r="D816" i="31" s="1"/>
  <c r="B816" i="31"/>
  <c r="X815" i="31"/>
  <c r="Y815" i="31" s="1"/>
  <c r="V815" i="31"/>
  <c r="U815" i="31"/>
  <c r="C815" i="31"/>
  <c r="X814" i="31"/>
  <c r="Z814" i="31" s="1"/>
  <c r="V814" i="31"/>
  <c r="W814" i="31" s="1"/>
  <c r="U814" i="31"/>
  <c r="C814" i="31"/>
  <c r="D814" i="31" s="1"/>
  <c r="B814" i="31"/>
  <c r="X813" i="31"/>
  <c r="Y813" i="31" s="1"/>
  <c r="V813" i="31"/>
  <c r="U813" i="31"/>
  <c r="C813" i="31"/>
  <c r="X812" i="31"/>
  <c r="Y812" i="31" s="1"/>
  <c r="AA812" i="31" s="1"/>
  <c r="V812" i="31"/>
  <c r="W812" i="31" s="1"/>
  <c r="U812" i="31"/>
  <c r="C812" i="31"/>
  <c r="D812" i="31" s="1"/>
  <c r="B812" i="31"/>
  <c r="X811" i="31"/>
  <c r="Y811" i="31" s="1"/>
  <c r="V811" i="31"/>
  <c r="U811" i="31"/>
  <c r="C811" i="31"/>
  <c r="X810" i="31"/>
  <c r="Z810" i="31" s="1"/>
  <c r="V810" i="31"/>
  <c r="W810" i="31" s="1"/>
  <c r="U810" i="31"/>
  <c r="C810" i="31"/>
  <c r="D810" i="31" s="1"/>
  <c r="B810" i="31"/>
  <c r="X809" i="31"/>
  <c r="Y809" i="31" s="1"/>
  <c r="V809" i="31"/>
  <c r="U809" i="31"/>
  <c r="C809" i="31"/>
  <c r="X808" i="31"/>
  <c r="V808" i="31"/>
  <c r="W808" i="31" s="1"/>
  <c r="U808" i="31"/>
  <c r="C808" i="31"/>
  <c r="D808" i="31" s="1"/>
  <c r="B808" i="31"/>
  <c r="X807" i="31"/>
  <c r="Y807" i="31" s="1"/>
  <c r="V807" i="31"/>
  <c r="U807" i="31"/>
  <c r="C807" i="31"/>
  <c r="X806" i="31"/>
  <c r="Y806" i="31" s="1"/>
  <c r="AA806" i="31" s="1"/>
  <c r="V806" i="31"/>
  <c r="W806" i="31" s="1"/>
  <c r="U806" i="31"/>
  <c r="C806" i="31"/>
  <c r="D806" i="31" s="1"/>
  <c r="B806" i="31"/>
  <c r="X805" i="31"/>
  <c r="Y805" i="31" s="1"/>
  <c r="V805" i="31"/>
  <c r="U805" i="31"/>
  <c r="C805" i="31"/>
  <c r="X804" i="31"/>
  <c r="Z804" i="31" s="1"/>
  <c r="V804" i="31"/>
  <c r="W804" i="31" s="1"/>
  <c r="U804" i="31"/>
  <c r="C804" i="31"/>
  <c r="D804" i="31" s="1"/>
  <c r="B804" i="31"/>
  <c r="X803" i="31"/>
  <c r="Y803" i="31" s="1"/>
  <c r="V803" i="31"/>
  <c r="U803" i="31"/>
  <c r="C803" i="31"/>
  <c r="X802" i="31"/>
  <c r="Z802" i="31" s="1"/>
  <c r="V802" i="31"/>
  <c r="W802" i="31" s="1"/>
  <c r="U802" i="31"/>
  <c r="C802" i="31"/>
  <c r="D802" i="31" s="1"/>
  <c r="B802" i="31"/>
  <c r="X801" i="31"/>
  <c r="Y801" i="31" s="1"/>
  <c r="V801" i="31"/>
  <c r="U801" i="31"/>
  <c r="C801" i="31"/>
  <c r="X800" i="31"/>
  <c r="V800" i="31"/>
  <c r="W800" i="31" s="1"/>
  <c r="U800" i="31"/>
  <c r="C800" i="31"/>
  <c r="D800" i="31" s="1"/>
  <c r="B800" i="31"/>
  <c r="X799" i="31"/>
  <c r="Y799" i="31" s="1"/>
  <c r="V799" i="31"/>
  <c r="U799" i="31"/>
  <c r="C799" i="31"/>
  <c r="X798" i="31"/>
  <c r="Z798" i="31" s="1"/>
  <c r="V798" i="31"/>
  <c r="W798" i="31" s="1"/>
  <c r="U798" i="31"/>
  <c r="C798" i="31"/>
  <c r="D798" i="31" s="1"/>
  <c r="B798" i="31"/>
  <c r="X797" i="31"/>
  <c r="Y797" i="31" s="1"/>
  <c r="V797" i="31"/>
  <c r="U797" i="31"/>
  <c r="C797" i="31"/>
  <c r="X796" i="31"/>
  <c r="Y796" i="31" s="1"/>
  <c r="AA796" i="31" s="1"/>
  <c r="V796" i="31"/>
  <c r="W796" i="31" s="1"/>
  <c r="U796" i="31"/>
  <c r="C796" i="31"/>
  <c r="D796" i="31" s="1"/>
  <c r="B796" i="31"/>
  <c r="X795" i="31"/>
  <c r="Y795" i="31" s="1"/>
  <c r="V795" i="31"/>
  <c r="U795" i="31"/>
  <c r="C795" i="31"/>
  <c r="X794" i="31"/>
  <c r="Z794" i="31" s="1"/>
  <c r="V794" i="31"/>
  <c r="W794" i="31" s="1"/>
  <c r="U794" i="31"/>
  <c r="C794" i="31"/>
  <c r="D794" i="31" s="1"/>
  <c r="B794" i="31"/>
  <c r="X793" i="31"/>
  <c r="Y793" i="31" s="1"/>
  <c r="V793" i="31"/>
  <c r="U793" i="31"/>
  <c r="C793" i="31"/>
  <c r="X792" i="31"/>
  <c r="V792" i="31"/>
  <c r="W792" i="31" s="1"/>
  <c r="U792" i="31"/>
  <c r="C792" i="31"/>
  <c r="D792" i="31" s="1"/>
  <c r="B792" i="31"/>
  <c r="X791" i="31"/>
  <c r="Y791" i="31" s="1"/>
  <c r="V791" i="31"/>
  <c r="U791" i="31"/>
  <c r="C791" i="31"/>
  <c r="X790" i="31"/>
  <c r="Y790" i="31" s="1"/>
  <c r="AA790" i="31" s="1"/>
  <c r="V790" i="31"/>
  <c r="W790" i="31" s="1"/>
  <c r="U790" i="31"/>
  <c r="C790" i="31"/>
  <c r="D790" i="31" s="1"/>
  <c r="B790" i="31"/>
  <c r="X789" i="31"/>
  <c r="Y789" i="31" s="1"/>
  <c r="V789" i="31"/>
  <c r="U789" i="31"/>
  <c r="C789" i="31"/>
  <c r="X788" i="31"/>
  <c r="Y788" i="31" s="1"/>
  <c r="AA788" i="31" s="1"/>
  <c r="V788" i="31"/>
  <c r="W788" i="31" s="1"/>
  <c r="U788" i="31"/>
  <c r="C788" i="31"/>
  <c r="D788" i="31" s="1"/>
  <c r="B788" i="31"/>
  <c r="X787" i="31"/>
  <c r="Y787" i="31" s="1"/>
  <c r="V787" i="31"/>
  <c r="U787" i="31"/>
  <c r="C787" i="31"/>
  <c r="X786" i="31"/>
  <c r="Z786" i="31" s="1"/>
  <c r="V786" i="31"/>
  <c r="W786" i="31" s="1"/>
  <c r="U786" i="31"/>
  <c r="C786" i="31"/>
  <c r="D786" i="31" s="1"/>
  <c r="B786" i="31"/>
  <c r="X785" i="31"/>
  <c r="Y785" i="31" s="1"/>
  <c r="V785" i="31"/>
  <c r="U785" i="31"/>
  <c r="C785" i="31"/>
  <c r="X784" i="31"/>
  <c r="V784" i="31"/>
  <c r="W784" i="31" s="1"/>
  <c r="U784" i="31"/>
  <c r="C784" i="31"/>
  <c r="D784" i="31" s="1"/>
  <c r="B784" i="31"/>
  <c r="X783" i="31"/>
  <c r="Y783" i="31" s="1"/>
  <c r="V783" i="31"/>
  <c r="U783" i="31"/>
  <c r="C783" i="31"/>
  <c r="X782" i="31"/>
  <c r="Z782" i="31" s="1"/>
  <c r="V782" i="31"/>
  <c r="W782" i="31" s="1"/>
  <c r="U782" i="31"/>
  <c r="C782" i="31"/>
  <c r="D782" i="31" s="1"/>
  <c r="B782" i="31"/>
  <c r="X781" i="31"/>
  <c r="Y781" i="31" s="1"/>
  <c r="V781" i="31"/>
  <c r="U781" i="31"/>
  <c r="C781" i="31"/>
  <c r="X780" i="31"/>
  <c r="Y780" i="31" s="1"/>
  <c r="AA780" i="31" s="1"/>
  <c r="V780" i="31"/>
  <c r="W780" i="31" s="1"/>
  <c r="U780" i="31"/>
  <c r="C780" i="31"/>
  <c r="D780" i="31" s="1"/>
  <c r="B780" i="31"/>
  <c r="X779" i="31"/>
  <c r="Y779" i="31" s="1"/>
  <c r="V779" i="31"/>
  <c r="U779" i="31"/>
  <c r="C779" i="31"/>
  <c r="X778" i="31"/>
  <c r="Z778" i="31" s="1"/>
  <c r="V778" i="31"/>
  <c r="W778" i="31" s="1"/>
  <c r="U778" i="31"/>
  <c r="C778" i="31"/>
  <c r="D778" i="31" s="1"/>
  <c r="B778" i="31"/>
  <c r="X777" i="31"/>
  <c r="Y777" i="31" s="1"/>
  <c r="V777" i="31"/>
  <c r="U777" i="31"/>
  <c r="C777" i="31"/>
  <c r="X776" i="31"/>
  <c r="V776" i="31"/>
  <c r="W776" i="31" s="1"/>
  <c r="U776" i="31"/>
  <c r="C776" i="31"/>
  <c r="D776" i="31" s="1"/>
  <c r="B776" i="31"/>
  <c r="X775" i="31"/>
  <c r="Y775" i="31" s="1"/>
  <c r="V775" i="31"/>
  <c r="U775" i="31"/>
  <c r="C775" i="31"/>
  <c r="X774" i="31"/>
  <c r="Y774" i="31" s="1"/>
  <c r="AA774" i="31" s="1"/>
  <c r="V774" i="31"/>
  <c r="W774" i="31" s="1"/>
  <c r="U774" i="31"/>
  <c r="C774" i="31"/>
  <c r="D774" i="31" s="1"/>
  <c r="B774" i="31"/>
  <c r="X773" i="31"/>
  <c r="Y773" i="31" s="1"/>
  <c r="V773" i="31"/>
  <c r="U773" i="31"/>
  <c r="C773" i="31"/>
  <c r="X772" i="31"/>
  <c r="Z772" i="31" s="1"/>
  <c r="V772" i="31"/>
  <c r="W772" i="31" s="1"/>
  <c r="U772" i="31"/>
  <c r="C772" i="31"/>
  <c r="D772" i="31" s="1"/>
  <c r="B772" i="31"/>
  <c r="X771" i="31"/>
  <c r="Y771" i="31" s="1"/>
  <c r="V771" i="31"/>
  <c r="U771" i="31"/>
  <c r="C771" i="31"/>
  <c r="X770" i="31"/>
  <c r="Z770" i="31" s="1"/>
  <c r="V770" i="31"/>
  <c r="W770" i="31" s="1"/>
  <c r="U770" i="31"/>
  <c r="C770" i="31"/>
  <c r="D770" i="31" s="1"/>
  <c r="B770" i="31"/>
  <c r="X769" i="31"/>
  <c r="Y769" i="31" s="1"/>
  <c r="V769" i="31"/>
  <c r="U769" i="31"/>
  <c r="C769" i="31"/>
  <c r="X768" i="31"/>
  <c r="Y768" i="31" s="1"/>
  <c r="AA768" i="31" s="1"/>
  <c r="V768" i="31"/>
  <c r="W768" i="31" s="1"/>
  <c r="U768" i="31"/>
  <c r="C768" i="31"/>
  <c r="D768" i="31" s="1"/>
  <c r="B768" i="31"/>
  <c r="X767" i="31"/>
  <c r="Y767" i="31" s="1"/>
  <c r="V767" i="31"/>
  <c r="U767" i="31"/>
  <c r="C767" i="31"/>
  <c r="X766" i="31"/>
  <c r="Z766" i="31" s="1"/>
  <c r="V766" i="31"/>
  <c r="W766" i="31" s="1"/>
  <c r="U766" i="31"/>
  <c r="C766" i="31"/>
  <c r="D766" i="31" s="1"/>
  <c r="B766" i="31"/>
  <c r="X765" i="31"/>
  <c r="Y765" i="31" s="1"/>
  <c r="V765" i="31"/>
  <c r="U765" i="31"/>
  <c r="C765" i="31"/>
  <c r="X764" i="31"/>
  <c r="Y764" i="31" s="1"/>
  <c r="AA764" i="31" s="1"/>
  <c r="V764" i="31"/>
  <c r="W764" i="31" s="1"/>
  <c r="U764" i="31"/>
  <c r="C764" i="31"/>
  <c r="D764" i="31" s="1"/>
  <c r="B764" i="31"/>
  <c r="X763" i="31"/>
  <c r="Y763" i="31" s="1"/>
  <c r="V763" i="31"/>
  <c r="U763" i="31"/>
  <c r="C763" i="31"/>
  <c r="X762" i="31"/>
  <c r="Z762" i="31" s="1"/>
  <c r="V762" i="31"/>
  <c r="W762" i="31" s="1"/>
  <c r="U762" i="31"/>
  <c r="C762" i="31"/>
  <c r="D762" i="31" s="1"/>
  <c r="B762" i="31"/>
  <c r="X761" i="31"/>
  <c r="Y761" i="31" s="1"/>
  <c r="V761" i="31"/>
  <c r="U761" i="31"/>
  <c r="C761" i="31"/>
  <c r="X760" i="31"/>
  <c r="V760" i="31"/>
  <c r="W760" i="31" s="1"/>
  <c r="U760" i="31"/>
  <c r="C760" i="31"/>
  <c r="D760" i="31" s="1"/>
  <c r="B760" i="31"/>
  <c r="X759" i="31"/>
  <c r="Y759" i="31" s="1"/>
  <c r="V759" i="31"/>
  <c r="U759" i="31"/>
  <c r="C759" i="31"/>
  <c r="X758" i="31"/>
  <c r="Z758" i="31" s="1"/>
  <c r="V758" i="31"/>
  <c r="W758" i="31" s="1"/>
  <c r="U758" i="31"/>
  <c r="C758" i="31"/>
  <c r="D758" i="31" s="1"/>
  <c r="B758" i="31"/>
  <c r="X757" i="31"/>
  <c r="Y757" i="31" s="1"/>
  <c r="V757" i="31"/>
  <c r="U757" i="31"/>
  <c r="C757" i="31"/>
  <c r="X756" i="31"/>
  <c r="Z756" i="31" s="1"/>
  <c r="V756" i="31"/>
  <c r="W756" i="31" s="1"/>
  <c r="U756" i="31"/>
  <c r="C756" i="31"/>
  <c r="D756" i="31" s="1"/>
  <c r="B756" i="31"/>
  <c r="X755" i="31"/>
  <c r="Y755" i="31" s="1"/>
  <c r="V755" i="31"/>
  <c r="U755" i="31"/>
  <c r="C755" i="31"/>
  <c r="X754" i="31"/>
  <c r="Z754" i="31" s="1"/>
  <c r="V754" i="31"/>
  <c r="W754" i="31" s="1"/>
  <c r="U754" i="31"/>
  <c r="C754" i="31"/>
  <c r="D754" i="31" s="1"/>
  <c r="B754" i="31"/>
  <c r="X753" i="31"/>
  <c r="Y753" i="31" s="1"/>
  <c r="V753" i="31"/>
  <c r="U753" i="31"/>
  <c r="C753" i="31"/>
  <c r="X752" i="31"/>
  <c r="Z752" i="31" s="1"/>
  <c r="V752" i="31"/>
  <c r="W752" i="31" s="1"/>
  <c r="U752" i="31"/>
  <c r="C752" i="31"/>
  <c r="D752" i="31" s="1"/>
  <c r="B752" i="31"/>
  <c r="X751" i="31"/>
  <c r="Y751" i="31" s="1"/>
  <c r="V751" i="31"/>
  <c r="U751" i="31"/>
  <c r="C751" i="31"/>
  <c r="X750" i="31"/>
  <c r="Z750" i="31" s="1"/>
  <c r="V750" i="31"/>
  <c r="W750" i="31" s="1"/>
  <c r="U750" i="31"/>
  <c r="C750" i="31"/>
  <c r="D750" i="31" s="1"/>
  <c r="B750" i="31"/>
  <c r="X749" i="31"/>
  <c r="Y749" i="31" s="1"/>
  <c r="V749" i="31"/>
  <c r="U749" i="31"/>
  <c r="C749" i="31"/>
  <c r="X748" i="31"/>
  <c r="Z748" i="31" s="1"/>
  <c r="V748" i="31"/>
  <c r="W748" i="31" s="1"/>
  <c r="U748" i="31"/>
  <c r="C748" i="31"/>
  <c r="D748" i="31" s="1"/>
  <c r="B748" i="31"/>
  <c r="X747" i="31"/>
  <c r="Y747" i="31" s="1"/>
  <c r="V747" i="31"/>
  <c r="U747" i="31"/>
  <c r="C747" i="31"/>
  <c r="X746" i="31"/>
  <c r="Z746" i="31" s="1"/>
  <c r="V746" i="31"/>
  <c r="W746" i="31" s="1"/>
  <c r="U746" i="31"/>
  <c r="C746" i="31"/>
  <c r="D746" i="31" s="1"/>
  <c r="B746" i="31"/>
  <c r="X745" i="31"/>
  <c r="Y745" i="31" s="1"/>
  <c r="V745" i="31"/>
  <c r="U745" i="31"/>
  <c r="C745" i="31"/>
  <c r="X744" i="31"/>
  <c r="Y744" i="31" s="1"/>
  <c r="AA744" i="31" s="1"/>
  <c r="V744" i="31"/>
  <c r="W744" i="31" s="1"/>
  <c r="U744" i="31"/>
  <c r="C744" i="31"/>
  <c r="D744" i="31" s="1"/>
  <c r="B744" i="31"/>
  <c r="X743" i="31"/>
  <c r="Y743" i="31" s="1"/>
  <c r="V743" i="31"/>
  <c r="U743" i="31"/>
  <c r="C743" i="31"/>
  <c r="X742" i="31"/>
  <c r="Z742" i="31" s="1"/>
  <c r="V742" i="31"/>
  <c r="W742" i="31" s="1"/>
  <c r="U742" i="31"/>
  <c r="C742" i="31"/>
  <c r="D742" i="31" s="1"/>
  <c r="B742" i="31"/>
  <c r="X741" i="31"/>
  <c r="Y741" i="31" s="1"/>
  <c r="V741" i="31"/>
  <c r="U741" i="31"/>
  <c r="C741" i="31"/>
  <c r="X740" i="31"/>
  <c r="Z740" i="31" s="1"/>
  <c r="V740" i="31"/>
  <c r="W740" i="31" s="1"/>
  <c r="U740" i="31"/>
  <c r="C740" i="31"/>
  <c r="D740" i="31" s="1"/>
  <c r="B740" i="31"/>
  <c r="X739" i="31"/>
  <c r="Y739" i="31" s="1"/>
  <c r="V739" i="31"/>
  <c r="U739" i="31"/>
  <c r="C739" i="31"/>
  <c r="X738" i="31"/>
  <c r="Z738" i="31" s="1"/>
  <c r="V738" i="31"/>
  <c r="W738" i="31" s="1"/>
  <c r="U738" i="31"/>
  <c r="C738" i="31"/>
  <c r="D738" i="31" s="1"/>
  <c r="B738" i="31"/>
  <c r="X737" i="31"/>
  <c r="Y737" i="31" s="1"/>
  <c r="V737" i="31"/>
  <c r="U737" i="31"/>
  <c r="C737" i="31"/>
  <c r="X736" i="31"/>
  <c r="Y736" i="31" s="1"/>
  <c r="AA736" i="31" s="1"/>
  <c r="V736" i="31"/>
  <c r="W736" i="31" s="1"/>
  <c r="U736" i="31"/>
  <c r="C736" i="31"/>
  <c r="D736" i="31" s="1"/>
  <c r="B736" i="31"/>
  <c r="X735" i="31"/>
  <c r="Y735" i="31" s="1"/>
  <c r="V735" i="31"/>
  <c r="U735" i="31"/>
  <c r="C735" i="31"/>
  <c r="X734" i="31"/>
  <c r="Z734" i="31" s="1"/>
  <c r="V734" i="31"/>
  <c r="W734" i="31" s="1"/>
  <c r="U734" i="31"/>
  <c r="C734" i="31"/>
  <c r="D734" i="31" s="1"/>
  <c r="B734" i="31"/>
  <c r="X733" i="31"/>
  <c r="Y733" i="31" s="1"/>
  <c r="V733" i="31"/>
  <c r="U733" i="31"/>
  <c r="C733" i="31"/>
  <c r="X732" i="31"/>
  <c r="Z732" i="31" s="1"/>
  <c r="V732" i="31"/>
  <c r="W732" i="31" s="1"/>
  <c r="U732" i="31"/>
  <c r="C732" i="31"/>
  <c r="D732" i="31" s="1"/>
  <c r="B732" i="31"/>
  <c r="X731" i="31"/>
  <c r="Y731" i="31" s="1"/>
  <c r="V731" i="31"/>
  <c r="U731" i="31"/>
  <c r="C731" i="31"/>
  <c r="X730" i="31"/>
  <c r="Z730" i="31" s="1"/>
  <c r="V730" i="31"/>
  <c r="W730" i="31" s="1"/>
  <c r="U730" i="31"/>
  <c r="C730" i="31"/>
  <c r="D730" i="31" s="1"/>
  <c r="B730" i="31"/>
  <c r="X729" i="31"/>
  <c r="Y729" i="31" s="1"/>
  <c r="V729" i="31"/>
  <c r="U729" i="31"/>
  <c r="C729" i="31"/>
  <c r="X728" i="31"/>
  <c r="Y728" i="31" s="1"/>
  <c r="AA728" i="31" s="1"/>
  <c r="V728" i="31"/>
  <c r="W728" i="31" s="1"/>
  <c r="U728" i="31"/>
  <c r="C728" i="31"/>
  <c r="D728" i="31" s="1"/>
  <c r="B728" i="31"/>
  <c r="X727" i="31"/>
  <c r="Y727" i="31" s="1"/>
  <c r="V727" i="31"/>
  <c r="U727" i="31"/>
  <c r="C727" i="31"/>
  <c r="X726" i="31"/>
  <c r="Z726" i="31" s="1"/>
  <c r="V726" i="31"/>
  <c r="W726" i="31" s="1"/>
  <c r="U726" i="31"/>
  <c r="C726" i="31"/>
  <c r="D726" i="31" s="1"/>
  <c r="B726" i="31"/>
  <c r="X725" i="31"/>
  <c r="Y725" i="31" s="1"/>
  <c r="V725" i="31"/>
  <c r="U725" i="31"/>
  <c r="C725" i="31"/>
  <c r="X724" i="31"/>
  <c r="Z724" i="31" s="1"/>
  <c r="V724" i="31"/>
  <c r="W724" i="31" s="1"/>
  <c r="U724" i="31"/>
  <c r="C724" i="31"/>
  <c r="D724" i="31" s="1"/>
  <c r="B724" i="31"/>
  <c r="X723" i="31"/>
  <c r="Y723" i="31" s="1"/>
  <c r="V723" i="31"/>
  <c r="U723" i="31"/>
  <c r="C723" i="31"/>
  <c r="X722" i="31"/>
  <c r="Z722" i="31" s="1"/>
  <c r="V722" i="31"/>
  <c r="W722" i="31" s="1"/>
  <c r="U722" i="31"/>
  <c r="C722" i="31"/>
  <c r="D722" i="31" s="1"/>
  <c r="B722" i="31"/>
  <c r="X721" i="31"/>
  <c r="Y721" i="31" s="1"/>
  <c r="V721" i="31"/>
  <c r="U721" i="31"/>
  <c r="C721" i="31"/>
  <c r="X720" i="31"/>
  <c r="Y720" i="31" s="1"/>
  <c r="AA720" i="31" s="1"/>
  <c r="V720" i="31"/>
  <c r="W720" i="31" s="1"/>
  <c r="U720" i="31"/>
  <c r="C720" i="31"/>
  <c r="D720" i="31" s="1"/>
  <c r="B720" i="31"/>
  <c r="X719" i="31"/>
  <c r="Y719" i="31" s="1"/>
  <c r="V719" i="31"/>
  <c r="U719" i="31"/>
  <c r="C719" i="31"/>
  <c r="X718" i="31"/>
  <c r="Z718" i="31" s="1"/>
  <c r="V718" i="31"/>
  <c r="W718" i="31" s="1"/>
  <c r="U718" i="31"/>
  <c r="C718" i="31"/>
  <c r="D718" i="31" s="1"/>
  <c r="B718" i="31"/>
  <c r="X717" i="31"/>
  <c r="Y717" i="31" s="1"/>
  <c r="V717" i="31"/>
  <c r="U717" i="31"/>
  <c r="C717" i="31"/>
  <c r="X716" i="31"/>
  <c r="Z716" i="31" s="1"/>
  <c r="V716" i="31"/>
  <c r="W716" i="31" s="1"/>
  <c r="U716" i="31"/>
  <c r="C716" i="31"/>
  <c r="D716" i="31" s="1"/>
  <c r="B716" i="31"/>
  <c r="X715" i="31"/>
  <c r="Y715" i="31" s="1"/>
  <c r="V715" i="31"/>
  <c r="U715" i="31"/>
  <c r="C715" i="31"/>
  <c r="X714" i="31"/>
  <c r="Z714" i="31" s="1"/>
  <c r="V714" i="31"/>
  <c r="W714" i="31" s="1"/>
  <c r="U714" i="31"/>
  <c r="C714" i="31"/>
  <c r="D714" i="31" s="1"/>
  <c r="B714" i="31"/>
  <c r="X713" i="31"/>
  <c r="Y713" i="31" s="1"/>
  <c r="V713" i="31"/>
  <c r="U713" i="31"/>
  <c r="C713" i="31"/>
  <c r="X712" i="31"/>
  <c r="Y712" i="31" s="1"/>
  <c r="AA712" i="31" s="1"/>
  <c r="V712" i="31"/>
  <c r="W712" i="31" s="1"/>
  <c r="U712" i="31"/>
  <c r="C712" i="31"/>
  <c r="D712" i="31" s="1"/>
  <c r="B712" i="31"/>
  <c r="X711" i="31"/>
  <c r="Y711" i="31" s="1"/>
  <c r="V711" i="31"/>
  <c r="U711" i="31"/>
  <c r="C711" i="31"/>
  <c r="X710" i="31"/>
  <c r="Y710" i="31" s="1"/>
  <c r="AA710" i="31" s="1"/>
  <c r="V710" i="31"/>
  <c r="W710" i="31" s="1"/>
  <c r="U710" i="31"/>
  <c r="C710" i="31"/>
  <c r="D710" i="31" s="1"/>
  <c r="B710" i="31"/>
  <c r="X709" i="31"/>
  <c r="Y709" i="31" s="1"/>
  <c r="V709" i="31"/>
  <c r="U709" i="31"/>
  <c r="C709" i="31"/>
  <c r="X708" i="31"/>
  <c r="Z708" i="31" s="1"/>
  <c r="V708" i="31"/>
  <c r="W708" i="31" s="1"/>
  <c r="U708" i="31"/>
  <c r="C708" i="31"/>
  <c r="D708" i="31" s="1"/>
  <c r="B708" i="31"/>
  <c r="X707" i="31"/>
  <c r="Y707" i="31" s="1"/>
  <c r="V707" i="31"/>
  <c r="U707" i="31"/>
  <c r="C707" i="31"/>
  <c r="X706" i="31"/>
  <c r="Z706" i="31" s="1"/>
  <c r="V706" i="31"/>
  <c r="W706" i="31" s="1"/>
  <c r="U706" i="31"/>
  <c r="C706" i="31"/>
  <c r="D706" i="31" s="1"/>
  <c r="B706" i="31"/>
  <c r="X705" i="31"/>
  <c r="Y705" i="31" s="1"/>
  <c r="V705" i="31"/>
  <c r="U705" i="31"/>
  <c r="C705" i="31"/>
  <c r="X704" i="31"/>
  <c r="Y704" i="31" s="1"/>
  <c r="AA704" i="31" s="1"/>
  <c r="V704" i="31"/>
  <c r="W704" i="31" s="1"/>
  <c r="U704" i="31"/>
  <c r="C704" i="31"/>
  <c r="D704" i="31" s="1"/>
  <c r="B704" i="31"/>
  <c r="X703" i="31"/>
  <c r="Y703" i="31" s="1"/>
  <c r="V703" i="31"/>
  <c r="U703" i="31"/>
  <c r="C703" i="31"/>
  <c r="X702" i="31"/>
  <c r="Y702" i="31" s="1"/>
  <c r="AA702" i="31" s="1"/>
  <c r="V702" i="31"/>
  <c r="W702" i="31" s="1"/>
  <c r="U702" i="31"/>
  <c r="C702" i="31"/>
  <c r="D702" i="31" s="1"/>
  <c r="B702" i="31"/>
  <c r="X701" i="31"/>
  <c r="Y701" i="31" s="1"/>
  <c r="V701" i="31"/>
  <c r="U701" i="31"/>
  <c r="C701" i="31"/>
  <c r="X700" i="31"/>
  <c r="Z700" i="31" s="1"/>
  <c r="V700" i="31"/>
  <c r="W700" i="31" s="1"/>
  <c r="U700" i="31"/>
  <c r="C700" i="31"/>
  <c r="D700" i="31" s="1"/>
  <c r="B700" i="31"/>
  <c r="X699" i="31"/>
  <c r="Y699" i="31" s="1"/>
  <c r="V699" i="31"/>
  <c r="U699" i="31"/>
  <c r="C699" i="31"/>
  <c r="X698" i="31"/>
  <c r="Z698" i="31" s="1"/>
  <c r="V698" i="31"/>
  <c r="W698" i="31" s="1"/>
  <c r="U698" i="31"/>
  <c r="C698" i="31"/>
  <c r="D698" i="31" s="1"/>
  <c r="B698" i="31"/>
  <c r="X697" i="31"/>
  <c r="Y697" i="31" s="1"/>
  <c r="V697" i="31"/>
  <c r="U697" i="31"/>
  <c r="C697" i="31"/>
  <c r="X696" i="31"/>
  <c r="Y696" i="31" s="1"/>
  <c r="AA696" i="31" s="1"/>
  <c r="V696" i="31"/>
  <c r="W696" i="31" s="1"/>
  <c r="U696" i="31"/>
  <c r="C696" i="31"/>
  <c r="D696" i="31" s="1"/>
  <c r="B696" i="31"/>
  <c r="X695" i="31"/>
  <c r="Y695" i="31" s="1"/>
  <c r="V695" i="31"/>
  <c r="U695" i="31"/>
  <c r="C695" i="31"/>
  <c r="X694" i="31"/>
  <c r="Z694" i="31" s="1"/>
  <c r="V694" i="31"/>
  <c r="W694" i="31" s="1"/>
  <c r="U694" i="31"/>
  <c r="C694" i="31"/>
  <c r="D694" i="31" s="1"/>
  <c r="B694" i="31"/>
  <c r="X693" i="31"/>
  <c r="Y693" i="31" s="1"/>
  <c r="V693" i="31"/>
  <c r="U693" i="31"/>
  <c r="C693" i="31"/>
  <c r="X692" i="31"/>
  <c r="Z692" i="31" s="1"/>
  <c r="V692" i="31"/>
  <c r="W692" i="31" s="1"/>
  <c r="U692" i="31"/>
  <c r="C692" i="31"/>
  <c r="D692" i="31" s="1"/>
  <c r="B692" i="31"/>
  <c r="X691" i="31"/>
  <c r="Y691" i="31" s="1"/>
  <c r="V691" i="31"/>
  <c r="U691" i="31"/>
  <c r="C691" i="31"/>
  <c r="X690" i="31"/>
  <c r="Z690" i="31" s="1"/>
  <c r="V690" i="31"/>
  <c r="W690" i="31" s="1"/>
  <c r="U690" i="31"/>
  <c r="C690" i="31"/>
  <c r="D690" i="31" s="1"/>
  <c r="B690" i="31"/>
  <c r="X689" i="31"/>
  <c r="Y689" i="31" s="1"/>
  <c r="V689" i="31"/>
  <c r="U689" i="31"/>
  <c r="C689" i="31"/>
  <c r="X688" i="31"/>
  <c r="Y688" i="31" s="1"/>
  <c r="AA688" i="31" s="1"/>
  <c r="V688" i="31"/>
  <c r="W688" i="31" s="1"/>
  <c r="U688" i="31"/>
  <c r="C688" i="31"/>
  <c r="D688" i="31" s="1"/>
  <c r="B688" i="31"/>
  <c r="X687" i="31"/>
  <c r="Y687" i="31" s="1"/>
  <c r="V687" i="31"/>
  <c r="U687" i="31"/>
  <c r="C687" i="31"/>
  <c r="X686" i="31"/>
  <c r="Z686" i="31" s="1"/>
  <c r="V686" i="31"/>
  <c r="W686" i="31" s="1"/>
  <c r="U686" i="31"/>
  <c r="C686" i="31"/>
  <c r="D686" i="31" s="1"/>
  <c r="B686" i="31"/>
  <c r="X685" i="31"/>
  <c r="Y685" i="31" s="1"/>
  <c r="V685" i="31"/>
  <c r="U685" i="31"/>
  <c r="C685" i="31"/>
  <c r="X684" i="31"/>
  <c r="Z684" i="31" s="1"/>
  <c r="V684" i="31"/>
  <c r="W684" i="31" s="1"/>
  <c r="U684" i="31"/>
  <c r="C684" i="31"/>
  <c r="D684" i="31" s="1"/>
  <c r="B684" i="31"/>
  <c r="X683" i="31"/>
  <c r="Y683" i="31" s="1"/>
  <c r="V683" i="31"/>
  <c r="U683" i="31"/>
  <c r="C683" i="31"/>
  <c r="X682" i="31"/>
  <c r="Z682" i="31" s="1"/>
  <c r="V682" i="31"/>
  <c r="W682" i="31" s="1"/>
  <c r="U682" i="31"/>
  <c r="C682" i="31"/>
  <c r="D682" i="31" s="1"/>
  <c r="B682" i="31"/>
  <c r="X681" i="31"/>
  <c r="Y681" i="31" s="1"/>
  <c r="V681" i="31"/>
  <c r="U681" i="31"/>
  <c r="C681" i="31"/>
  <c r="X680" i="31"/>
  <c r="Y680" i="31" s="1"/>
  <c r="AA680" i="31" s="1"/>
  <c r="V680" i="31"/>
  <c r="W680" i="31" s="1"/>
  <c r="U680" i="31"/>
  <c r="C680" i="31"/>
  <c r="D680" i="31" s="1"/>
  <c r="B680" i="31"/>
  <c r="X679" i="31"/>
  <c r="Y679" i="31" s="1"/>
  <c r="V679" i="31"/>
  <c r="U679" i="31"/>
  <c r="C679" i="31"/>
  <c r="X678" i="31"/>
  <c r="Z678" i="31" s="1"/>
  <c r="V678" i="31"/>
  <c r="W678" i="31" s="1"/>
  <c r="U678" i="31"/>
  <c r="C678" i="31"/>
  <c r="D678" i="31" s="1"/>
  <c r="B678" i="31"/>
  <c r="X677" i="31"/>
  <c r="Y677" i="31" s="1"/>
  <c r="V677" i="31"/>
  <c r="U677" i="31"/>
  <c r="C677" i="31"/>
  <c r="X676" i="31"/>
  <c r="Z676" i="31" s="1"/>
  <c r="V676" i="31"/>
  <c r="W676" i="31" s="1"/>
  <c r="U676" i="31"/>
  <c r="C676" i="31"/>
  <c r="D676" i="31" s="1"/>
  <c r="B676" i="31"/>
  <c r="X675" i="31"/>
  <c r="Y675" i="31" s="1"/>
  <c r="V675" i="31"/>
  <c r="U675" i="31"/>
  <c r="C675" i="31"/>
  <c r="X674" i="31"/>
  <c r="Z674" i="31" s="1"/>
  <c r="V674" i="31"/>
  <c r="W674" i="31" s="1"/>
  <c r="U674" i="31"/>
  <c r="C674" i="31"/>
  <c r="D674" i="31" s="1"/>
  <c r="B674" i="31"/>
  <c r="X673" i="31"/>
  <c r="Y673" i="31" s="1"/>
  <c r="V673" i="31"/>
  <c r="U673" i="31"/>
  <c r="C673" i="31"/>
  <c r="X672" i="31"/>
  <c r="Y672" i="31" s="1"/>
  <c r="AA672" i="31" s="1"/>
  <c r="V672" i="31"/>
  <c r="W672" i="31" s="1"/>
  <c r="U672" i="31"/>
  <c r="C672" i="31"/>
  <c r="D672" i="31" s="1"/>
  <c r="B672" i="31"/>
  <c r="X671" i="31"/>
  <c r="Y671" i="31" s="1"/>
  <c r="V671" i="31"/>
  <c r="U671" i="31"/>
  <c r="C671" i="31"/>
  <c r="X670" i="31"/>
  <c r="Z670" i="31" s="1"/>
  <c r="V670" i="31"/>
  <c r="W670" i="31" s="1"/>
  <c r="U670" i="31"/>
  <c r="C670" i="31"/>
  <c r="D670" i="31" s="1"/>
  <c r="B670" i="31"/>
  <c r="X669" i="31"/>
  <c r="Y669" i="31" s="1"/>
  <c r="V669" i="31"/>
  <c r="U669" i="31"/>
  <c r="C669" i="31"/>
  <c r="X668" i="31"/>
  <c r="Z668" i="31" s="1"/>
  <c r="V668" i="31"/>
  <c r="W668" i="31" s="1"/>
  <c r="U668" i="31"/>
  <c r="C668" i="31"/>
  <c r="D668" i="31" s="1"/>
  <c r="B668" i="31"/>
  <c r="X667" i="31"/>
  <c r="Y667" i="31" s="1"/>
  <c r="V667" i="31"/>
  <c r="U667" i="31"/>
  <c r="C667" i="31"/>
  <c r="X666" i="31"/>
  <c r="Z666" i="31" s="1"/>
  <c r="V666" i="31"/>
  <c r="W666" i="31" s="1"/>
  <c r="U666" i="31"/>
  <c r="C666" i="31"/>
  <c r="D666" i="31" s="1"/>
  <c r="B666" i="31"/>
  <c r="X665" i="31"/>
  <c r="Y665" i="31" s="1"/>
  <c r="V665" i="31"/>
  <c r="U665" i="31"/>
  <c r="C665" i="31"/>
  <c r="X664" i="31"/>
  <c r="Y664" i="31" s="1"/>
  <c r="AA664" i="31" s="1"/>
  <c r="V664" i="31"/>
  <c r="W664" i="31" s="1"/>
  <c r="U664" i="31"/>
  <c r="C664" i="31"/>
  <c r="D664" i="31" s="1"/>
  <c r="B664" i="31"/>
  <c r="X663" i="31"/>
  <c r="Y663" i="31" s="1"/>
  <c r="V663" i="31"/>
  <c r="U663" i="31"/>
  <c r="C663" i="31"/>
  <c r="X662" i="31"/>
  <c r="Z662" i="31" s="1"/>
  <c r="V662" i="31"/>
  <c r="W662" i="31" s="1"/>
  <c r="U662" i="31"/>
  <c r="C662" i="31"/>
  <c r="D662" i="31" s="1"/>
  <c r="B662" i="31"/>
  <c r="X661" i="31"/>
  <c r="Y661" i="31" s="1"/>
  <c r="V661" i="31"/>
  <c r="U661" i="31"/>
  <c r="C661" i="31"/>
  <c r="X660" i="31"/>
  <c r="Z660" i="31" s="1"/>
  <c r="V660" i="31"/>
  <c r="W660" i="31" s="1"/>
  <c r="U660" i="31"/>
  <c r="C660" i="31"/>
  <c r="D660" i="31" s="1"/>
  <c r="B660" i="31"/>
  <c r="X659" i="31"/>
  <c r="Y659" i="31" s="1"/>
  <c r="V659" i="31"/>
  <c r="U659" i="31"/>
  <c r="C659" i="31"/>
  <c r="X658" i="31"/>
  <c r="Z658" i="31" s="1"/>
  <c r="V658" i="31"/>
  <c r="W658" i="31" s="1"/>
  <c r="U658" i="31"/>
  <c r="C658" i="31"/>
  <c r="D658" i="31" s="1"/>
  <c r="B658" i="31"/>
  <c r="X657" i="31"/>
  <c r="Y657" i="31" s="1"/>
  <c r="V657" i="31"/>
  <c r="U657" i="31"/>
  <c r="C657" i="31"/>
  <c r="X656" i="31"/>
  <c r="Y656" i="31" s="1"/>
  <c r="AA656" i="31" s="1"/>
  <c r="V656" i="31"/>
  <c r="W656" i="31" s="1"/>
  <c r="U656" i="31"/>
  <c r="C656" i="31"/>
  <c r="D656" i="31" s="1"/>
  <c r="B656" i="31"/>
  <c r="X655" i="31"/>
  <c r="Y655" i="31" s="1"/>
  <c r="V655" i="31"/>
  <c r="U655" i="31"/>
  <c r="C655" i="31"/>
  <c r="X654" i="31"/>
  <c r="Z654" i="31" s="1"/>
  <c r="V654" i="31"/>
  <c r="W654" i="31" s="1"/>
  <c r="U654" i="31"/>
  <c r="C654" i="31"/>
  <c r="D654" i="31" s="1"/>
  <c r="B654" i="31"/>
  <c r="X653" i="31"/>
  <c r="Y653" i="31" s="1"/>
  <c r="V653" i="31"/>
  <c r="U653" i="31"/>
  <c r="C653" i="31"/>
  <c r="X652" i="31"/>
  <c r="Z652" i="31" s="1"/>
  <c r="V652" i="31"/>
  <c r="W652" i="31" s="1"/>
  <c r="U652" i="31"/>
  <c r="C652" i="31"/>
  <c r="D652" i="31" s="1"/>
  <c r="B652" i="31"/>
  <c r="X651" i="31"/>
  <c r="Y651" i="31" s="1"/>
  <c r="V651" i="31"/>
  <c r="U651" i="31"/>
  <c r="C651" i="31"/>
  <c r="X650" i="31"/>
  <c r="Z650" i="31" s="1"/>
  <c r="V650" i="31"/>
  <c r="W650" i="31" s="1"/>
  <c r="U650" i="31"/>
  <c r="C650" i="31"/>
  <c r="D650" i="31" s="1"/>
  <c r="B650" i="31"/>
  <c r="X649" i="31"/>
  <c r="Y649" i="31" s="1"/>
  <c r="V649" i="31"/>
  <c r="U649" i="31"/>
  <c r="C649" i="31"/>
  <c r="X648" i="31"/>
  <c r="Y648" i="31" s="1"/>
  <c r="AA648" i="31" s="1"/>
  <c r="V648" i="31"/>
  <c r="W648" i="31" s="1"/>
  <c r="U648" i="31"/>
  <c r="C648" i="31"/>
  <c r="D648" i="31" s="1"/>
  <c r="B648" i="31"/>
  <c r="X647" i="31"/>
  <c r="Y647" i="31" s="1"/>
  <c r="V647" i="31"/>
  <c r="U647" i="31"/>
  <c r="C647" i="31"/>
  <c r="X646" i="31"/>
  <c r="Z646" i="31" s="1"/>
  <c r="V646" i="31"/>
  <c r="W646" i="31" s="1"/>
  <c r="U646" i="31"/>
  <c r="C646" i="31"/>
  <c r="D646" i="31" s="1"/>
  <c r="B646" i="31"/>
  <c r="X645" i="31"/>
  <c r="Y645" i="31" s="1"/>
  <c r="V645" i="31"/>
  <c r="U645" i="31"/>
  <c r="C645" i="31"/>
  <c r="X644" i="31"/>
  <c r="Z644" i="31" s="1"/>
  <c r="V644" i="31"/>
  <c r="W644" i="31" s="1"/>
  <c r="U644" i="31"/>
  <c r="C644" i="31"/>
  <c r="D644" i="31" s="1"/>
  <c r="B644" i="31"/>
  <c r="X643" i="31"/>
  <c r="Y643" i="31" s="1"/>
  <c r="V643" i="31"/>
  <c r="U643" i="31"/>
  <c r="C643" i="31"/>
  <c r="X642" i="31"/>
  <c r="Z642" i="31" s="1"/>
  <c r="V642" i="31"/>
  <c r="W642" i="31" s="1"/>
  <c r="U642" i="31"/>
  <c r="C642" i="31"/>
  <c r="D642" i="31" s="1"/>
  <c r="B642" i="31"/>
  <c r="X641" i="31"/>
  <c r="Y641" i="31" s="1"/>
  <c r="V641" i="31"/>
  <c r="U641" i="31"/>
  <c r="C641" i="31"/>
  <c r="X640" i="31"/>
  <c r="Y640" i="31" s="1"/>
  <c r="AA640" i="31" s="1"/>
  <c r="V640" i="31"/>
  <c r="W640" i="31" s="1"/>
  <c r="U640" i="31"/>
  <c r="C640" i="31"/>
  <c r="D640" i="31" s="1"/>
  <c r="B640" i="31"/>
  <c r="X639" i="31"/>
  <c r="Y639" i="31" s="1"/>
  <c r="V639" i="31"/>
  <c r="U639" i="31"/>
  <c r="C639" i="31"/>
  <c r="X638" i="31"/>
  <c r="Z638" i="31" s="1"/>
  <c r="V638" i="31"/>
  <c r="W638" i="31" s="1"/>
  <c r="U638" i="31"/>
  <c r="C638" i="31"/>
  <c r="D638" i="31" s="1"/>
  <c r="B638" i="31"/>
  <c r="X637" i="31"/>
  <c r="Y637" i="31" s="1"/>
  <c r="V637" i="31"/>
  <c r="U637" i="31"/>
  <c r="C637" i="31"/>
  <c r="X636" i="31"/>
  <c r="Z636" i="31" s="1"/>
  <c r="V636" i="31"/>
  <c r="W636" i="31" s="1"/>
  <c r="U636" i="31"/>
  <c r="C636" i="31"/>
  <c r="D636" i="31" s="1"/>
  <c r="B636" i="31"/>
  <c r="X635" i="31"/>
  <c r="Y635" i="31" s="1"/>
  <c r="V635" i="31"/>
  <c r="U635" i="31"/>
  <c r="C635" i="31"/>
  <c r="X634" i="31"/>
  <c r="Z634" i="31" s="1"/>
  <c r="V634" i="31"/>
  <c r="W634" i="31" s="1"/>
  <c r="U634" i="31"/>
  <c r="C634" i="31"/>
  <c r="D634" i="31" s="1"/>
  <c r="B634" i="31"/>
  <c r="X633" i="31"/>
  <c r="Y633" i="31" s="1"/>
  <c r="V633" i="31"/>
  <c r="U633" i="31"/>
  <c r="C633" i="31"/>
  <c r="X632" i="31"/>
  <c r="Y632" i="31" s="1"/>
  <c r="AA632" i="31" s="1"/>
  <c r="V632" i="31"/>
  <c r="W632" i="31" s="1"/>
  <c r="U632" i="31"/>
  <c r="C632" i="31"/>
  <c r="D632" i="31" s="1"/>
  <c r="B632" i="31"/>
  <c r="X631" i="31"/>
  <c r="Y631" i="31" s="1"/>
  <c r="V631" i="31"/>
  <c r="U631" i="31"/>
  <c r="C631" i="31"/>
  <c r="X630" i="31"/>
  <c r="Z630" i="31" s="1"/>
  <c r="V630" i="31"/>
  <c r="W630" i="31" s="1"/>
  <c r="U630" i="31"/>
  <c r="C630" i="31"/>
  <c r="D630" i="31" s="1"/>
  <c r="B630" i="31"/>
  <c r="X629" i="31"/>
  <c r="Y629" i="31" s="1"/>
  <c r="V629" i="31"/>
  <c r="U629" i="31"/>
  <c r="C629" i="31"/>
  <c r="X628" i="31"/>
  <c r="Z628" i="31" s="1"/>
  <c r="V628" i="31"/>
  <c r="W628" i="31" s="1"/>
  <c r="U628" i="31"/>
  <c r="C628" i="31"/>
  <c r="D628" i="31" s="1"/>
  <c r="B628" i="31"/>
  <c r="X627" i="31"/>
  <c r="Y627" i="31" s="1"/>
  <c r="V627" i="31"/>
  <c r="U627" i="31"/>
  <c r="C627" i="31"/>
  <c r="X626" i="31"/>
  <c r="Z626" i="31" s="1"/>
  <c r="V626" i="31"/>
  <c r="W626" i="31" s="1"/>
  <c r="U626" i="31"/>
  <c r="C626" i="31"/>
  <c r="D626" i="31" s="1"/>
  <c r="B626" i="31"/>
  <c r="X625" i="31"/>
  <c r="Y625" i="31" s="1"/>
  <c r="V625" i="31"/>
  <c r="U625" i="31"/>
  <c r="C625" i="31"/>
  <c r="X624" i="31"/>
  <c r="Y624" i="31" s="1"/>
  <c r="AA624" i="31" s="1"/>
  <c r="V624" i="31"/>
  <c r="W624" i="31" s="1"/>
  <c r="U624" i="31"/>
  <c r="C624" i="31"/>
  <c r="D624" i="31" s="1"/>
  <c r="B624" i="31"/>
  <c r="X623" i="31"/>
  <c r="Y623" i="31" s="1"/>
  <c r="V623" i="31"/>
  <c r="U623" i="31"/>
  <c r="C623" i="31"/>
  <c r="X622" i="31"/>
  <c r="Z622" i="31" s="1"/>
  <c r="V622" i="31"/>
  <c r="W622" i="31" s="1"/>
  <c r="U622" i="31"/>
  <c r="C622" i="31"/>
  <c r="D622" i="31" s="1"/>
  <c r="B622" i="31"/>
  <c r="X621" i="31"/>
  <c r="Y621" i="31" s="1"/>
  <c r="V621" i="31"/>
  <c r="U621" i="31"/>
  <c r="C621" i="31"/>
  <c r="X620" i="31"/>
  <c r="Z620" i="31" s="1"/>
  <c r="V620" i="31"/>
  <c r="W620" i="31" s="1"/>
  <c r="U620" i="31"/>
  <c r="C620" i="31"/>
  <c r="D620" i="31" s="1"/>
  <c r="B620" i="31"/>
  <c r="X619" i="31"/>
  <c r="Y619" i="31" s="1"/>
  <c r="V619" i="31"/>
  <c r="U619" i="31"/>
  <c r="C619" i="31"/>
  <c r="X618" i="31"/>
  <c r="Z618" i="31" s="1"/>
  <c r="V618" i="31"/>
  <c r="W618" i="31" s="1"/>
  <c r="U618" i="31"/>
  <c r="C618" i="31"/>
  <c r="D618" i="31" s="1"/>
  <c r="B618" i="31"/>
  <c r="X617" i="31"/>
  <c r="Y617" i="31" s="1"/>
  <c r="V617" i="31"/>
  <c r="U617" i="31"/>
  <c r="C617" i="31"/>
  <c r="X616" i="31"/>
  <c r="Y616" i="31" s="1"/>
  <c r="AA616" i="31" s="1"/>
  <c r="V616" i="31"/>
  <c r="W616" i="31" s="1"/>
  <c r="U616" i="31"/>
  <c r="C616" i="31"/>
  <c r="D616" i="31" s="1"/>
  <c r="B616" i="31"/>
  <c r="X615" i="31"/>
  <c r="Y615" i="31" s="1"/>
  <c r="V615" i="31"/>
  <c r="U615" i="31"/>
  <c r="C615" i="31"/>
  <c r="X614" i="31"/>
  <c r="Z614" i="31" s="1"/>
  <c r="V614" i="31"/>
  <c r="W614" i="31" s="1"/>
  <c r="U614" i="31"/>
  <c r="C614" i="31"/>
  <c r="D614" i="31" s="1"/>
  <c r="B614" i="31"/>
  <c r="X613" i="31"/>
  <c r="Y613" i="31" s="1"/>
  <c r="V613" i="31"/>
  <c r="U613" i="31"/>
  <c r="C613" i="31"/>
  <c r="X612" i="31"/>
  <c r="Z612" i="31" s="1"/>
  <c r="V612" i="31"/>
  <c r="W612" i="31" s="1"/>
  <c r="U612" i="31"/>
  <c r="C612" i="31"/>
  <c r="D612" i="31" s="1"/>
  <c r="B612" i="31"/>
  <c r="X611" i="31"/>
  <c r="Y611" i="31" s="1"/>
  <c r="V611" i="31"/>
  <c r="U611" i="31"/>
  <c r="C611" i="31"/>
  <c r="X610" i="31"/>
  <c r="Z610" i="31" s="1"/>
  <c r="V610" i="31"/>
  <c r="W610" i="31" s="1"/>
  <c r="U610" i="31"/>
  <c r="C610" i="31"/>
  <c r="D610" i="31" s="1"/>
  <c r="B610" i="31"/>
  <c r="X609" i="31"/>
  <c r="Y609" i="31" s="1"/>
  <c r="V609" i="31"/>
  <c r="U609" i="31"/>
  <c r="C609" i="31"/>
  <c r="X608" i="31"/>
  <c r="Y608" i="31" s="1"/>
  <c r="AA608" i="31" s="1"/>
  <c r="V608" i="31"/>
  <c r="W608" i="31" s="1"/>
  <c r="U608" i="31"/>
  <c r="C608" i="31"/>
  <c r="D608" i="31" s="1"/>
  <c r="B608" i="31"/>
  <c r="X607" i="31"/>
  <c r="Y607" i="31" s="1"/>
  <c r="V607" i="31"/>
  <c r="U607" i="31"/>
  <c r="C607" i="31"/>
  <c r="X606" i="31"/>
  <c r="Z606" i="31" s="1"/>
  <c r="V606" i="31"/>
  <c r="W606" i="31" s="1"/>
  <c r="U606" i="31"/>
  <c r="C606" i="31"/>
  <c r="D606" i="31" s="1"/>
  <c r="B606" i="31"/>
  <c r="X605" i="31"/>
  <c r="Y605" i="31" s="1"/>
  <c r="V605" i="31"/>
  <c r="U605" i="31"/>
  <c r="C605" i="31"/>
  <c r="X604" i="31"/>
  <c r="Z604" i="31" s="1"/>
  <c r="V604" i="31"/>
  <c r="W604" i="31" s="1"/>
  <c r="U604" i="31"/>
  <c r="C604" i="31"/>
  <c r="D604" i="31" s="1"/>
  <c r="B604" i="31"/>
  <c r="X603" i="31"/>
  <c r="Y603" i="31" s="1"/>
  <c r="V603" i="31"/>
  <c r="U603" i="31"/>
  <c r="C603" i="31"/>
  <c r="X602" i="31"/>
  <c r="Z602" i="31" s="1"/>
  <c r="V602" i="31"/>
  <c r="W602" i="31" s="1"/>
  <c r="U602" i="31"/>
  <c r="C602" i="31"/>
  <c r="D602" i="31" s="1"/>
  <c r="B602" i="31"/>
  <c r="X601" i="31"/>
  <c r="Y601" i="31" s="1"/>
  <c r="V601" i="31"/>
  <c r="U601" i="31"/>
  <c r="C601" i="31"/>
  <c r="X600" i="31"/>
  <c r="Y600" i="31" s="1"/>
  <c r="AA600" i="31" s="1"/>
  <c r="V600" i="31"/>
  <c r="W600" i="31" s="1"/>
  <c r="U600" i="31"/>
  <c r="C600" i="31"/>
  <c r="D600" i="31" s="1"/>
  <c r="B600" i="31"/>
  <c r="X599" i="31"/>
  <c r="Y599" i="31" s="1"/>
  <c r="V599" i="31"/>
  <c r="U599" i="31"/>
  <c r="C599" i="31"/>
  <c r="X598" i="31"/>
  <c r="Z598" i="31" s="1"/>
  <c r="V598" i="31"/>
  <c r="W598" i="31" s="1"/>
  <c r="U598" i="31"/>
  <c r="C598" i="31"/>
  <c r="D598" i="31" s="1"/>
  <c r="B598" i="31"/>
  <c r="X597" i="31"/>
  <c r="Y597" i="31" s="1"/>
  <c r="V597" i="31"/>
  <c r="U597" i="31"/>
  <c r="C597" i="31"/>
  <c r="X596" i="31"/>
  <c r="Z596" i="31" s="1"/>
  <c r="V596" i="31"/>
  <c r="W596" i="31" s="1"/>
  <c r="U596" i="31"/>
  <c r="C596" i="31"/>
  <c r="D596" i="31" s="1"/>
  <c r="B596" i="31"/>
  <c r="X595" i="31"/>
  <c r="Y595" i="31" s="1"/>
  <c r="V595" i="31"/>
  <c r="U595" i="31"/>
  <c r="C595" i="31"/>
  <c r="X594" i="31"/>
  <c r="Z594" i="31" s="1"/>
  <c r="V594" i="31"/>
  <c r="W594" i="31" s="1"/>
  <c r="U594" i="31"/>
  <c r="C594" i="31"/>
  <c r="D594" i="31" s="1"/>
  <c r="B594" i="31"/>
  <c r="X593" i="31"/>
  <c r="Y593" i="31" s="1"/>
  <c r="V593" i="31"/>
  <c r="U593" i="31"/>
  <c r="C593" i="31"/>
  <c r="X592" i="31"/>
  <c r="Y592" i="31" s="1"/>
  <c r="AA592" i="31" s="1"/>
  <c r="V592" i="31"/>
  <c r="W592" i="31" s="1"/>
  <c r="U592" i="31"/>
  <c r="C592" i="31"/>
  <c r="D592" i="31" s="1"/>
  <c r="B592" i="31"/>
  <c r="X591" i="31"/>
  <c r="Y591" i="31" s="1"/>
  <c r="V591" i="31"/>
  <c r="U591" i="31"/>
  <c r="C591" i="31"/>
  <c r="X590" i="31"/>
  <c r="Z590" i="31" s="1"/>
  <c r="V590" i="31"/>
  <c r="W590" i="31" s="1"/>
  <c r="U590" i="31"/>
  <c r="C590" i="31"/>
  <c r="D590" i="31" s="1"/>
  <c r="B590" i="31"/>
  <c r="X589" i="31"/>
  <c r="Y589" i="31" s="1"/>
  <c r="V589" i="31"/>
  <c r="U589" i="31"/>
  <c r="C589" i="31"/>
  <c r="X588" i="31"/>
  <c r="Z588" i="31" s="1"/>
  <c r="V588" i="31"/>
  <c r="W588" i="31" s="1"/>
  <c r="U588" i="31"/>
  <c r="C588" i="31"/>
  <c r="D588" i="31" s="1"/>
  <c r="B588" i="31"/>
  <c r="X587" i="31"/>
  <c r="Y587" i="31" s="1"/>
  <c r="V587" i="31"/>
  <c r="U587" i="31"/>
  <c r="C587" i="31"/>
  <c r="X586" i="31"/>
  <c r="Z586" i="31" s="1"/>
  <c r="V586" i="31"/>
  <c r="W586" i="31" s="1"/>
  <c r="U586" i="31"/>
  <c r="C586" i="31"/>
  <c r="D586" i="31" s="1"/>
  <c r="B586" i="31"/>
  <c r="X585" i="31"/>
  <c r="Y585" i="31" s="1"/>
  <c r="V585" i="31"/>
  <c r="U585" i="31"/>
  <c r="C585" i="31"/>
  <c r="X584" i="31"/>
  <c r="Y584" i="31" s="1"/>
  <c r="AA584" i="31" s="1"/>
  <c r="V584" i="31"/>
  <c r="W584" i="31" s="1"/>
  <c r="U584" i="31"/>
  <c r="C584" i="31"/>
  <c r="D584" i="31" s="1"/>
  <c r="B584" i="31"/>
  <c r="X583" i="31"/>
  <c r="Y583" i="31" s="1"/>
  <c r="V583" i="31"/>
  <c r="U583" i="31"/>
  <c r="C583" i="31"/>
  <c r="X582" i="31"/>
  <c r="Z582" i="31" s="1"/>
  <c r="V582" i="31"/>
  <c r="W582" i="31" s="1"/>
  <c r="U582" i="31"/>
  <c r="C582" i="31"/>
  <c r="D582" i="31" s="1"/>
  <c r="B582" i="31"/>
  <c r="X581" i="31"/>
  <c r="Y581" i="31" s="1"/>
  <c r="V581" i="31"/>
  <c r="U581" i="31"/>
  <c r="C581" i="31"/>
  <c r="X580" i="31"/>
  <c r="Z580" i="31" s="1"/>
  <c r="V580" i="31"/>
  <c r="W580" i="31" s="1"/>
  <c r="U580" i="31"/>
  <c r="C580" i="31"/>
  <c r="D580" i="31" s="1"/>
  <c r="B580" i="31"/>
  <c r="X579" i="31"/>
  <c r="Y579" i="31" s="1"/>
  <c r="V579" i="31"/>
  <c r="U579" i="31"/>
  <c r="C579" i="31"/>
  <c r="X578" i="31"/>
  <c r="Z578" i="31" s="1"/>
  <c r="V578" i="31"/>
  <c r="W578" i="31" s="1"/>
  <c r="U578" i="31"/>
  <c r="C578" i="31"/>
  <c r="D578" i="31" s="1"/>
  <c r="B578" i="31"/>
  <c r="X577" i="31"/>
  <c r="Y577" i="31" s="1"/>
  <c r="V577" i="31"/>
  <c r="U577" i="31"/>
  <c r="C577" i="31"/>
  <c r="X576" i="31"/>
  <c r="Y576" i="31" s="1"/>
  <c r="AA576" i="31" s="1"/>
  <c r="V576" i="31"/>
  <c r="W576" i="31" s="1"/>
  <c r="U576" i="31"/>
  <c r="C576" i="31"/>
  <c r="D576" i="31" s="1"/>
  <c r="B576" i="31"/>
  <c r="X575" i="31"/>
  <c r="Y575" i="31" s="1"/>
  <c r="V575" i="31"/>
  <c r="U575" i="31"/>
  <c r="C575" i="31"/>
  <c r="X574" i="31"/>
  <c r="Z574" i="31" s="1"/>
  <c r="V574" i="31"/>
  <c r="W574" i="31" s="1"/>
  <c r="U574" i="31"/>
  <c r="C574" i="31"/>
  <c r="D574" i="31" s="1"/>
  <c r="B574" i="31"/>
  <c r="X573" i="31"/>
  <c r="Y573" i="31" s="1"/>
  <c r="V573" i="31"/>
  <c r="U573" i="31"/>
  <c r="C573" i="31"/>
  <c r="X572" i="31"/>
  <c r="Z572" i="31" s="1"/>
  <c r="V572" i="31"/>
  <c r="W572" i="31" s="1"/>
  <c r="U572" i="31"/>
  <c r="C572" i="31"/>
  <c r="D572" i="31" s="1"/>
  <c r="B572" i="31"/>
  <c r="X571" i="31"/>
  <c r="Y571" i="31" s="1"/>
  <c r="V571" i="31"/>
  <c r="U571" i="31"/>
  <c r="C571" i="31"/>
  <c r="X570" i="31"/>
  <c r="Z570" i="31" s="1"/>
  <c r="V570" i="31"/>
  <c r="W570" i="31" s="1"/>
  <c r="U570" i="31"/>
  <c r="C570" i="31"/>
  <c r="D570" i="31" s="1"/>
  <c r="B570" i="31"/>
  <c r="X569" i="31"/>
  <c r="Y569" i="31" s="1"/>
  <c r="V569" i="31"/>
  <c r="U569" i="31"/>
  <c r="C569" i="31"/>
  <c r="X568" i="31"/>
  <c r="Y568" i="31" s="1"/>
  <c r="AA568" i="31" s="1"/>
  <c r="V568" i="31"/>
  <c r="W568" i="31" s="1"/>
  <c r="U568" i="31"/>
  <c r="C568" i="31"/>
  <c r="D568" i="31" s="1"/>
  <c r="B568" i="31"/>
  <c r="X567" i="31"/>
  <c r="Y567" i="31" s="1"/>
  <c r="V567" i="31"/>
  <c r="U567" i="31"/>
  <c r="C567" i="31"/>
  <c r="X566" i="31"/>
  <c r="Z566" i="31" s="1"/>
  <c r="V566" i="31"/>
  <c r="W566" i="31" s="1"/>
  <c r="U566" i="31"/>
  <c r="C566" i="31"/>
  <c r="D566" i="31" s="1"/>
  <c r="B566" i="31"/>
  <c r="X565" i="31"/>
  <c r="Y565" i="31" s="1"/>
  <c r="V565" i="31"/>
  <c r="U565" i="31"/>
  <c r="C565" i="31"/>
  <c r="X564" i="31"/>
  <c r="Z564" i="31" s="1"/>
  <c r="V564" i="31"/>
  <c r="W564" i="31" s="1"/>
  <c r="U564" i="31"/>
  <c r="C564" i="31"/>
  <c r="D564" i="31" s="1"/>
  <c r="B564" i="31"/>
  <c r="X563" i="31"/>
  <c r="Y563" i="31" s="1"/>
  <c r="V563" i="31"/>
  <c r="U563" i="31"/>
  <c r="C563" i="31"/>
  <c r="X562" i="31"/>
  <c r="Z562" i="31" s="1"/>
  <c r="V562" i="31"/>
  <c r="W562" i="31" s="1"/>
  <c r="U562" i="31"/>
  <c r="C562" i="31"/>
  <c r="D562" i="31" s="1"/>
  <c r="B562" i="31"/>
  <c r="X561" i="31"/>
  <c r="Y561" i="31" s="1"/>
  <c r="V561" i="31"/>
  <c r="U561" i="31"/>
  <c r="C561" i="31"/>
  <c r="X560" i="31"/>
  <c r="Y560" i="31" s="1"/>
  <c r="AA560" i="31" s="1"/>
  <c r="V560" i="31"/>
  <c r="W560" i="31" s="1"/>
  <c r="U560" i="31"/>
  <c r="C560" i="31"/>
  <c r="D560" i="31" s="1"/>
  <c r="B560" i="31"/>
  <c r="X559" i="31"/>
  <c r="Y559" i="31" s="1"/>
  <c r="V559" i="31"/>
  <c r="U559" i="31"/>
  <c r="C559" i="31"/>
  <c r="X558" i="31"/>
  <c r="Z558" i="31" s="1"/>
  <c r="V558" i="31"/>
  <c r="W558" i="31" s="1"/>
  <c r="U558" i="31"/>
  <c r="C558" i="31"/>
  <c r="D558" i="31" s="1"/>
  <c r="B558" i="31"/>
  <c r="X557" i="31"/>
  <c r="Y557" i="31" s="1"/>
  <c r="V557" i="31"/>
  <c r="U557" i="31"/>
  <c r="C557" i="31"/>
  <c r="X556" i="31"/>
  <c r="Z556" i="31" s="1"/>
  <c r="V556" i="31"/>
  <c r="W556" i="31" s="1"/>
  <c r="U556" i="31"/>
  <c r="C556" i="31"/>
  <c r="D556" i="31" s="1"/>
  <c r="B556" i="31"/>
  <c r="X555" i="31"/>
  <c r="Y555" i="31" s="1"/>
  <c r="V555" i="31"/>
  <c r="U555" i="31"/>
  <c r="C555" i="31"/>
  <c r="X554" i="31"/>
  <c r="Z554" i="31" s="1"/>
  <c r="V554" i="31"/>
  <c r="W554" i="31" s="1"/>
  <c r="U554" i="31"/>
  <c r="C554" i="31"/>
  <c r="D554" i="31" s="1"/>
  <c r="B554" i="31"/>
  <c r="X553" i="31"/>
  <c r="Y553" i="31" s="1"/>
  <c r="V553" i="31"/>
  <c r="U553" i="31"/>
  <c r="C553" i="31"/>
  <c r="X552" i="31"/>
  <c r="Y552" i="31" s="1"/>
  <c r="AA552" i="31" s="1"/>
  <c r="V552" i="31"/>
  <c r="W552" i="31" s="1"/>
  <c r="U552" i="31"/>
  <c r="C552" i="31"/>
  <c r="D552" i="31" s="1"/>
  <c r="B552" i="31"/>
  <c r="X551" i="31"/>
  <c r="Y551" i="31" s="1"/>
  <c r="V551" i="31"/>
  <c r="U551" i="31"/>
  <c r="C551" i="31"/>
  <c r="X550" i="31"/>
  <c r="Z550" i="31" s="1"/>
  <c r="V550" i="31"/>
  <c r="W550" i="31" s="1"/>
  <c r="U550" i="31"/>
  <c r="C550" i="31"/>
  <c r="D550" i="31" s="1"/>
  <c r="B550" i="31"/>
  <c r="X549" i="31"/>
  <c r="Y549" i="31" s="1"/>
  <c r="V549" i="31"/>
  <c r="U549" i="31"/>
  <c r="C549" i="31"/>
  <c r="X548" i="31"/>
  <c r="Z548" i="31" s="1"/>
  <c r="V548" i="31"/>
  <c r="W548" i="31" s="1"/>
  <c r="U548" i="31"/>
  <c r="C548" i="31"/>
  <c r="D548" i="31" s="1"/>
  <c r="B548" i="31"/>
  <c r="X547" i="31"/>
  <c r="Y547" i="31" s="1"/>
  <c r="V547" i="31"/>
  <c r="U547" i="31"/>
  <c r="C547" i="31"/>
  <c r="X546" i="31"/>
  <c r="Z546" i="31" s="1"/>
  <c r="V546" i="31"/>
  <c r="W546" i="31" s="1"/>
  <c r="U546" i="31"/>
  <c r="C546" i="31"/>
  <c r="D546" i="31" s="1"/>
  <c r="B546" i="31"/>
  <c r="X545" i="31"/>
  <c r="Y545" i="31" s="1"/>
  <c r="V545" i="31"/>
  <c r="U545" i="31"/>
  <c r="C545" i="31"/>
  <c r="X544" i="31"/>
  <c r="Y544" i="31" s="1"/>
  <c r="AA544" i="31" s="1"/>
  <c r="V544" i="31"/>
  <c r="W544" i="31" s="1"/>
  <c r="U544" i="31"/>
  <c r="C544" i="31"/>
  <c r="D544" i="31" s="1"/>
  <c r="B544" i="31"/>
  <c r="X543" i="31"/>
  <c r="Y543" i="31" s="1"/>
  <c r="V543" i="31"/>
  <c r="U543" i="31"/>
  <c r="C543" i="31"/>
  <c r="X542" i="31"/>
  <c r="Z542" i="31" s="1"/>
  <c r="V542" i="31"/>
  <c r="W542" i="31" s="1"/>
  <c r="U542" i="31"/>
  <c r="C542" i="31"/>
  <c r="D542" i="31" s="1"/>
  <c r="B542" i="31"/>
  <c r="X541" i="31"/>
  <c r="Y541" i="31" s="1"/>
  <c r="V541" i="31"/>
  <c r="U541" i="31"/>
  <c r="C541" i="31"/>
  <c r="X540" i="31"/>
  <c r="Z540" i="31" s="1"/>
  <c r="V540" i="31"/>
  <c r="W540" i="31" s="1"/>
  <c r="U540" i="31"/>
  <c r="C540" i="31"/>
  <c r="D540" i="31" s="1"/>
  <c r="B540" i="31"/>
  <c r="X539" i="31"/>
  <c r="Y539" i="31" s="1"/>
  <c r="V539" i="31"/>
  <c r="U539" i="31"/>
  <c r="C539" i="31"/>
  <c r="X538" i="31"/>
  <c r="Z538" i="31" s="1"/>
  <c r="V538" i="31"/>
  <c r="W538" i="31" s="1"/>
  <c r="U538" i="31"/>
  <c r="C538" i="31"/>
  <c r="D538" i="31" s="1"/>
  <c r="B538" i="31"/>
  <c r="X537" i="31"/>
  <c r="Y537" i="31" s="1"/>
  <c r="V537" i="31"/>
  <c r="U537" i="31"/>
  <c r="C537" i="31"/>
  <c r="X536" i="31"/>
  <c r="Y536" i="31" s="1"/>
  <c r="AA536" i="31" s="1"/>
  <c r="V536" i="31"/>
  <c r="W536" i="31" s="1"/>
  <c r="U536" i="31"/>
  <c r="C536" i="31"/>
  <c r="D536" i="31" s="1"/>
  <c r="B536" i="31"/>
  <c r="X535" i="31"/>
  <c r="Y535" i="31" s="1"/>
  <c r="V535" i="31"/>
  <c r="U535" i="31"/>
  <c r="C535" i="31"/>
  <c r="X534" i="31"/>
  <c r="Z534" i="31" s="1"/>
  <c r="V534" i="31"/>
  <c r="W534" i="31" s="1"/>
  <c r="U534" i="31"/>
  <c r="C534" i="31"/>
  <c r="D534" i="31" s="1"/>
  <c r="B534" i="31"/>
  <c r="X533" i="31"/>
  <c r="Y533" i="31" s="1"/>
  <c r="V533" i="31"/>
  <c r="U533" i="31"/>
  <c r="C533" i="31"/>
  <c r="X532" i="31"/>
  <c r="Z532" i="31" s="1"/>
  <c r="V532" i="31"/>
  <c r="W532" i="31" s="1"/>
  <c r="U532" i="31"/>
  <c r="C532" i="31"/>
  <c r="D532" i="31" s="1"/>
  <c r="B532" i="31"/>
  <c r="X531" i="31"/>
  <c r="Y531" i="31" s="1"/>
  <c r="V531" i="31"/>
  <c r="U531" i="31"/>
  <c r="C531" i="31"/>
  <c r="X530" i="31"/>
  <c r="Z530" i="31" s="1"/>
  <c r="V530" i="31"/>
  <c r="W530" i="31" s="1"/>
  <c r="U530" i="31"/>
  <c r="C530" i="31"/>
  <c r="D530" i="31" s="1"/>
  <c r="B530" i="31"/>
  <c r="X529" i="31"/>
  <c r="Y529" i="31" s="1"/>
  <c r="V529" i="31"/>
  <c r="U529" i="31"/>
  <c r="C529" i="31"/>
  <c r="X528" i="31"/>
  <c r="Y528" i="31" s="1"/>
  <c r="AA528" i="31" s="1"/>
  <c r="V528" i="31"/>
  <c r="W528" i="31" s="1"/>
  <c r="U528" i="31"/>
  <c r="C528" i="31"/>
  <c r="D528" i="31" s="1"/>
  <c r="B528" i="31"/>
  <c r="X527" i="31"/>
  <c r="Y527" i="31" s="1"/>
  <c r="V527" i="31"/>
  <c r="U527" i="31"/>
  <c r="C527" i="31"/>
  <c r="X526" i="31"/>
  <c r="Y526" i="31" s="1"/>
  <c r="AA526" i="31" s="1"/>
  <c r="V526" i="31"/>
  <c r="W526" i="31" s="1"/>
  <c r="U526" i="31"/>
  <c r="C526" i="31"/>
  <c r="D526" i="31" s="1"/>
  <c r="B526" i="31"/>
  <c r="X525" i="31"/>
  <c r="Y525" i="31" s="1"/>
  <c r="V525" i="31"/>
  <c r="U525" i="31"/>
  <c r="C525" i="31"/>
  <c r="X524" i="31"/>
  <c r="Z524" i="31" s="1"/>
  <c r="V524" i="31"/>
  <c r="W524" i="31" s="1"/>
  <c r="U524" i="31"/>
  <c r="C524" i="31"/>
  <c r="D524" i="31" s="1"/>
  <c r="B524" i="31"/>
  <c r="X523" i="31"/>
  <c r="Y523" i="31" s="1"/>
  <c r="V523" i="31"/>
  <c r="U523" i="31"/>
  <c r="C523" i="31"/>
  <c r="X522" i="31"/>
  <c r="Z522" i="31" s="1"/>
  <c r="V522" i="31"/>
  <c r="W522" i="31" s="1"/>
  <c r="U522" i="31"/>
  <c r="C522" i="31"/>
  <c r="D522" i="31" s="1"/>
  <c r="B522" i="31"/>
  <c r="X521" i="31"/>
  <c r="Y521" i="31" s="1"/>
  <c r="V521" i="31"/>
  <c r="U521" i="31"/>
  <c r="C521" i="31"/>
  <c r="X520" i="31"/>
  <c r="Y520" i="31" s="1"/>
  <c r="AA520" i="31" s="1"/>
  <c r="V520" i="31"/>
  <c r="W520" i="31" s="1"/>
  <c r="U520" i="31"/>
  <c r="C520" i="31"/>
  <c r="D520" i="31" s="1"/>
  <c r="B520" i="31"/>
  <c r="X519" i="31"/>
  <c r="Y519" i="31" s="1"/>
  <c r="V519" i="31"/>
  <c r="U519" i="31"/>
  <c r="C519" i="31"/>
  <c r="X518" i="31"/>
  <c r="Z518" i="31" s="1"/>
  <c r="V518" i="31"/>
  <c r="W518" i="31" s="1"/>
  <c r="U518" i="31"/>
  <c r="C518" i="31"/>
  <c r="D518" i="31" s="1"/>
  <c r="B518" i="31"/>
  <c r="X517" i="31"/>
  <c r="Y517" i="31" s="1"/>
  <c r="V517" i="31"/>
  <c r="U517" i="31"/>
  <c r="C517" i="31"/>
  <c r="X516" i="31"/>
  <c r="Z516" i="31" s="1"/>
  <c r="V516" i="31"/>
  <c r="W516" i="31" s="1"/>
  <c r="U516" i="31"/>
  <c r="C516" i="31"/>
  <c r="D516" i="31" s="1"/>
  <c r="B516" i="31"/>
  <c r="X515" i="31"/>
  <c r="Y515" i="31" s="1"/>
  <c r="V515" i="31"/>
  <c r="U515" i="31"/>
  <c r="C515" i="31"/>
  <c r="X514" i="31"/>
  <c r="Z514" i="31" s="1"/>
  <c r="V514" i="31"/>
  <c r="W514" i="31" s="1"/>
  <c r="U514" i="31"/>
  <c r="C514" i="31"/>
  <c r="D514" i="31" s="1"/>
  <c r="B514" i="31"/>
  <c r="X513" i="31"/>
  <c r="Y513" i="31" s="1"/>
  <c r="V513" i="31"/>
  <c r="U513" i="31"/>
  <c r="C513" i="31"/>
  <c r="X512" i="31"/>
  <c r="Y512" i="31" s="1"/>
  <c r="AA512" i="31" s="1"/>
  <c r="V512" i="31"/>
  <c r="W512" i="31" s="1"/>
  <c r="U512" i="31"/>
  <c r="C512" i="31"/>
  <c r="D512" i="31" s="1"/>
  <c r="B512" i="31"/>
  <c r="X511" i="31"/>
  <c r="Y511" i="31" s="1"/>
  <c r="V511" i="31"/>
  <c r="U511" i="31"/>
  <c r="C511" i="31"/>
  <c r="X510" i="31"/>
  <c r="Z510" i="31" s="1"/>
  <c r="V510" i="31"/>
  <c r="W510" i="31" s="1"/>
  <c r="U510" i="31"/>
  <c r="C510" i="31"/>
  <c r="D510" i="31" s="1"/>
  <c r="B510" i="31"/>
  <c r="X509" i="31"/>
  <c r="Y509" i="31" s="1"/>
  <c r="V509" i="31"/>
  <c r="U509" i="31"/>
  <c r="C509" i="31"/>
  <c r="X508" i="31"/>
  <c r="Z508" i="31" s="1"/>
  <c r="V508" i="31"/>
  <c r="W508" i="31" s="1"/>
  <c r="U508" i="31"/>
  <c r="C508" i="31"/>
  <c r="D508" i="31" s="1"/>
  <c r="B508" i="31"/>
  <c r="X507" i="31"/>
  <c r="Y507" i="31" s="1"/>
  <c r="V507" i="31"/>
  <c r="U507" i="31"/>
  <c r="C507" i="31"/>
  <c r="X506" i="31"/>
  <c r="Z506" i="31" s="1"/>
  <c r="V506" i="31"/>
  <c r="W506" i="31" s="1"/>
  <c r="U506" i="31"/>
  <c r="C506" i="31"/>
  <c r="D506" i="31" s="1"/>
  <c r="B506" i="31"/>
  <c r="X505" i="31"/>
  <c r="Y505" i="31" s="1"/>
  <c r="V505" i="31"/>
  <c r="U505" i="31"/>
  <c r="C505" i="31"/>
  <c r="X504" i="31"/>
  <c r="Y504" i="31" s="1"/>
  <c r="AA504" i="31" s="1"/>
  <c r="V504" i="31"/>
  <c r="W504" i="31" s="1"/>
  <c r="U504" i="31"/>
  <c r="C504" i="31"/>
  <c r="D504" i="31" s="1"/>
  <c r="B504" i="31"/>
  <c r="X503" i="31"/>
  <c r="Y503" i="31" s="1"/>
  <c r="V503" i="31"/>
  <c r="U503" i="31"/>
  <c r="C503" i="31"/>
  <c r="X502" i="31"/>
  <c r="Z502" i="31" s="1"/>
  <c r="V502" i="31"/>
  <c r="W502" i="31" s="1"/>
  <c r="U502" i="31"/>
  <c r="C502" i="31"/>
  <c r="D502" i="31" s="1"/>
  <c r="B502" i="31"/>
  <c r="X501" i="31"/>
  <c r="Y501" i="31" s="1"/>
  <c r="V501" i="31"/>
  <c r="U501" i="31"/>
  <c r="C501" i="31"/>
  <c r="X500" i="31"/>
  <c r="Z500" i="31" s="1"/>
  <c r="V500" i="31"/>
  <c r="W500" i="31" s="1"/>
  <c r="U500" i="31"/>
  <c r="C500" i="31"/>
  <c r="D500" i="31" s="1"/>
  <c r="B500" i="31"/>
  <c r="X499" i="31"/>
  <c r="Y499" i="31" s="1"/>
  <c r="V499" i="31"/>
  <c r="U499" i="31"/>
  <c r="C499" i="31"/>
  <c r="X498" i="31"/>
  <c r="Z498" i="31" s="1"/>
  <c r="V498" i="31"/>
  <c r="W498" i="31" s="1"/>
  <c r="U498" i="31"/>
  <c r="C498" i="31"/>
  <c r="D498" i="31" s="1"/>
  <c r="B498" i="31"/>
  <c r="X495" i="31"/>
  <c r="Y495" i="31" s="1"/>
  <c r="V495" i="31"/>
  <c r="U495" i="31"/>
  <c r="C495" i="31"/>
  <c r="X494" i="31"/>
  <c r="Y494" i="31" s="1"/>
  <c r="AA494" i="31" s="1"/>
  <c r="V494" i="31"/>
  <c r="W494" i="31" s="1"/>
  <c r="U494" i="31"/>
  <c r="C494" i="31"/>
  <c r="D494" i="31" s="1"/>
  <c r="B494" i="31"/>
  <c r="X493" i="31"/>
  <c r="Y493" i="31" s="1"/>
  <c r="V493" i="31"/>
  <c r="U493" i="31"/>
  <c r="C493" i="31"/>
  <c r="X492" i="31"/>
  <c r="Z492" i="31" s="1"/>
  <c r="V492" i="31"/>
  <c r="W492" i="31" s="1"/>
  <c r="U492" i="31"/>
  <c r="C492" i="31"/>
  <c r="D492" i="31" s="1"/>
  <c r="B492" i="31"/>
  <c r="X491" i="31"/>
  <c r="Y491" i="31" s="1"/>
  <c r="V491" i="31"/>
  <c r="U491" i="31"/>
  <c r="C491" i="31"/>
  <c r="X490" i="31"/>
  <c r="Z490" i="31" s="1"/>
  <c r="V490" i="31"/>
  <c r="W490" i="31" s="1"/>
  <c r="U490" i="31"/>
  <c r="C490" i="31"/>
  <c r="D490" i="31" s="1"/>
  <c r="B490" i="31"/>
  <c r="X489" i="31"/>
  <c r="Y489" i="31" s="1"/>
  <c r="V489" i="31"/>
  <c r="U489" i="31"/>
  <c r="C489" i="31"/>
  <c r="X488" i="31"/>
  <c r="V488" i="31"/>
  <c r="W488" i="31" s="1"/>
  <c r="U488" i="31"/>
  <c r="C488" i="31"/>
  <c r="D488" i="31" s="1"/>
  <c r="B488" i="31"/>
  <c r="X487" i="31"/>
  <c r="Y487" i="31" s="1"/>
  <c r="V487" i="31"/>
  <c r="U487" i="31"/>
  <c r="C487" i="31"/>
  <c r="X486" i="31"/>
  <c r="Y486" i="31" s="1"/>
  <c r="AA486" i="31" s="1"/>
  <c r="V486" i="31"/>
  <c r="W486" i="31" s="1"/>
  <c r="U486" i="31"/>
  <c r="C486" i="31"/>
  <c r="D486" i="31" s="1"/>
  <c r="B486" i="31"/>
  <c r="X485" i="31"/>
  <c r="Y485" i="31" s="1"/>
  <c r="V485" i="31"/>
  <c r="U485" i="31"/>
  <c r="C485" i="31"/>
  <c r="X484" i="31"/>
  <c r="Z484" i="31" s="1"/>
  <c r="V484" i="31"/>
  <c r="W484" i="31" s="1"/>
  <c r="U484" i="31"/>
  <c r="C484" i="31"/>
  <c r="D484" i="31" s="1"/>
  <c r="B484" i="31"/>
  <c r="X483" i="31"/>
  <c r="Y483" i="31" s="1"/>
  <c r="V483" i="31"/>
  <c r="U483" i="31"/>
  <c r="C483" i="31"/>
  <c r="X482" i="31"/>
  <c r="Z482" i="31" s="1"/>
  <c r="V482" i="31"/>
  <c r="W482" i="31" s="1"/>
  <c r="U482" i="31"/>
  <c r="C482" i="31"/>
  <c r="D482" i="31" s="1"/>
  <c r="B482" i="31"/>
  <c r="X481" i="31"/>
  <c r="Y481" i="31" s="1"/>
  <c r="V481" i="31"/>
  <c r="U481" i="31"/>
  <c r="C481" i="31"/>
  <c r="X480" i="31"/>
  <c r="Z480" i="31" s="1"/>
  <c r="V480" i="31"/>
  <c r="W480" i="31" s="1"/>
  <c r="U480" i="31"/>
  <c r="C480" i="31"/>
  <c r="D480" i="31" s="1"/>
  <c r="B480" i="31"/>
  <c r="X479" i="31"/>
  <c r="Y479" i="31" s="1"/>
  <c r="V479" i="31"/>
  <c r="U479" i="31"/>
  <c r="C479" i="31"/>
  <c r="X478" i="31"/>
  <c r="Y478" i="31" s="1"/>
  <c r="AA478" i="31" s="1"/>
  <c r="V478" i="31"/>
  <c r="W478" i="31" s="1"/>
  <c r="U478" i="31"/>
  <c r="C478" i="31"/>
  <c r="D478" i="31" s="1"/>
  <c r="B478" i="31"/>
  <c r="X477" i="31"/>
  <c r="Y477" i="31" s="1"/>
  <c r="V477" i="31"/>
  <c r="U477" i="31"/>
  <c r="C477" i="31"/>
  <c r="X476" i="31"/>
  <c r="Y476" i="31" s="1"/>
  <c r="AA476" i="31" s="1"/>
  <c r="V476" i="31"/>
  <c r="W476" i="31" s="1"/>
  <c r="U476" i="31"/>
  <c r="C476" i="31"/>
  <c r="D476" i="31" s="1"/>
  <c r="B476" i="31"/>
  <c r="X475" i="31"/>
  <c r="Y475" i="31" s="1"/>
  <c r="V475" i="31"/>
  <c r="U475" i="31"/>
  <c r="C475" i="31"/>
  <c r="X474" i="31"/>
  <c r="Z474" i="31" s="1"/>
  <c r="V474" i="31"/>
  <c r="W474" i="31" s="1"/>
  <c r="U474" i="31"/>
  <c r="C474" i="31"/>
  <c r="D474" i="31" s="1"/>
  <c r="B474" i="31"/>
  <c r="X473" i="31"/>
  <c r="Y473" i="31" s="1"/>
  <c r="V473" i="31"/>
  <c r="U473" i="31"/>
  <c r="C473" i="31"/>
  <c r="X472" i="31"/>
  <c r="V472" i="31"/>
  <c r="W472" i="31" s="1"/>
  <c r="U472" i="31"/>
  <c r="C472" i="31"/>
  <c r="D472" i="31" s="1"/>
  <c r="B472" i="31"/>
  <c r="X471" i="31"/>
  <c r="Y471" i="31" s="1"/>
  <c r="V471" i="31"/>
  <c r="U471" i="31"/>
  <c r="C471" i="31"/>
  <c r="X470" i="31"/>
  <c r="Y470" i="31" s="1"/>
  <c r="AA470" i="31" s="1"/>
  <c r="V470" i="31"/>
  <c r="W470" i="31" s="1"/>
  <c r="U470" i="31"/>
  <c r="C470" i="31"/>
  <c r="D470" i="31" s="1"/>
  <c r="B470" i="31"/>
  <c r="X469" i="31"/>
  <c r="Y469" i="31" s="1"/>
  <c r="V469" i="31"/>
  <c r="U469" i="31"/>
  <c r="C469" i="31"/>
  <c r="X468" i="31"/>
  <c r="Z468" i="31" s="1"/>
  <c r="V468" i="31"/>
  <c r="W468" i="31" s="1"/>
  <c r="U468" i="31"/>
  <c r="C468" i="31"/>
  <c r="D468" i="31" s="1"/>
  <c r="B468" i="31"/>
  <c r="X467" i="31"/>
  <c r="Y467" i="31" s="1"/>
  <c r="V467" i="31"/>
  <c r="U467" i="31"/>
  <c r="C467" i="31"/>
  <c r="X466" i="31"/>
  <c r="V466" i="31"/>
  <c r="W466" i="31" s="1"/>
  <c r="U466" i="31"/>
  <c r="C466" i="31"/>
  <c r="D466" i="31" s="1"/>
  <c r="B466" i="31"/>
  <c r="X465" i="31"/>
  <c r="Y465" i="31" s="1"/>
  <c r="V465" i="31"/>
  <c r="U465" i="31"/>
  <c r="C465" i="31"/>
  <c r="X464" i="31"/>
  <c r="Z464" i="31" s="1"/>
  <c r="V464" i="31"/>
  <c r="W464" i="31" s="1"/>
  <c r="U464" i="31"/>
  <c r="C464" i="31"/>
  <c r="D464" i="31" s="1"/>
  <c r="B464" i="31"/>
  <c r="X463" i="31"/>
  <c r="Y463" i="31" s="1"/>
  <c r="V463" i="31"/>
  <c r="U463" i="31"/>
  <c r="C463" i="31"/>
  <c r="X462" i="31"/>
  <c r="Y462" i="31" s="1"/>
  <c r="AA462" i="31" s="1"/>
  <c r="V462" i="31"/>
  <c r="W462" i="31" s="1"/>
  <c r="U462" i="31"/>
  <c r="C462" i="31"/>
  <c r="D462" i="31" s="1"/>
  <c r="B462" i="31"/>
  <c r="X461" i="31"/>
  <c r="Y461" i="31" s="1"/>
  <c r="V461" i="31"/>
  <c r="U461" i="31"/>
  <c r="C461" i="31"/>
  <c r="X460" i="31"/>
  <c r="Y460" i="31" s="1"/>
  <c r="AA460" i="31" s="1"/>
  <c r="V460" i="31"/>
  <c r="W460" i="31" s="1"/>
  <c r="U460" i="31"/>
  <c r="C460" i="31"/>
  <c r="D460" i="31" s="1"/>
  <c r="B460" i="31"/>
  <c r="X459" i="31"/>
  <c r="Y459" i="31" s="1"/>
  <c r="V459" i="31"/>
  <c r="U459" i="31"/>
  <c r="C459" i="31"/>
  <c r="X458" i="31"/>
  <c r="Z458" i="31" s="1"/>
  <c r="V458" i="31"/>
  <c r="W458" i="31" s="1"/>
  <c r="U458" i="31"/>
  <c r="C458" i="31"/>
  <c r="D458" i="31" s="1"/>
  <c r="B458" i="31"/>
  <c r="X457" i="31"/>
  <c r="Y457" i="31" s="1"/>
  <c r="V457" i="31"/>
  <c r="U457" i="31"/>
  <c r="C457" i="31"/>
  <c r="X456" i="31"/>
  <c r="V456" i="31"/>
  <c r="W456" i="31" s="1"/>
  <c r="U456" i="31"/>
  <c r="C456" i="31"/>
  <c r="D456" i="31" s="1"/>
  <c r="B456" i="31"/>
  <c r="X455" i="31"/>
  <c r="Y455" i="31" s="1"/>
  <c r="V455" i="31"/>
  <c r="U455" i="31"/>
  <c r="C455" i="31"/>
  <c r="X454" i="31"/>
  <c r="Y454" i="31" s="1"/>
  <c r="AA454" i="31" s="1"/>
  <c r="V454" i="31"/>
  <c r="W454" i="31" s="1"/>
  <c r="U454" i="31"/>
  <c r="C454" i="31"/>
  <c r="D454" i="31" s="1"/>
  <c r="B454" i="31"/>
  <c r="X453" i="31"/>
  <c r="Y453" i="31" s="1"/>
  <c r="V453" i="31"/>
  <c r="U453" i="31"/>
  <c r="C453" i="31"/>
  <c r="X452" i="31"/>
  <c r="Z452" i="31" s="1"/>
  <c r="V452" i="31"/>
  <c r="W452" i="31" s="1"/>
  <c r="U452" i="31"/>
  <c r="C452" i="31"/>
  <c r="D452" i="31" s="1"/>
  <c r="B452" i="31"/>
  <c r="X451" i="31"/>
  <c r="Y451" i="31" s="1"/>
  <c r="V451" i="31"/>
  <c r="U451" i="31"/>
  <c r="C451" i="31"/>
  <c r="X450" i="31"/>
  <c r="V450" i="31"/>
  <c r="W450" i="31" s="1"/>
  <c r="U450" i="31"/>
  <c r="C450" i="31"/>
  <c r="D450" i="31" s="1"/>
  <c r="B450" i="31"/>
  <c r="X449" i="31"/>
  <c r="Y449" i="31" s="1"/>
  <c r="V449" i="31"/>
  <c r="U449" i="31"/>
  <c r="C449" i="31"/>
  <c r="X448" i="31"/>
  <c r="Z448" i="31" s="1"/>
  <c r="V448" i="31"/>
  <c r="W448" i="31" s="1"/>
  <c r="U448" i="31"/>
  <c r="C448" i="31"/>
  <c r="D448" i="31" s="1"/>
  <c r="B448" i="31"/>
  <c r="X447" i="31"/>
  <c r="Y447" i="31" s="1"/>
  <c r="V447" i="31"/>
  <c r="U447" i="31"/>
  <c r="C447" i="31"/>
  <c r="X446" i="31"/>
  <c r="Y446" i="31" s="1"/>
  <c r="AA446" i="31" s="1"/>
  <c r="V446" i="31"/>
  <c r="W446" i="31" s="1"/>
  <c r="U446" i="31"/>
  <c r="C446" i="31"/>
  <c r="D446" i="31" s="1"/>
  <c r="B446" i="31"/>
  <c r="X445" i="31"/>
  <c r="Y445" i="31" s="1"/>
  <c r="V445" i="31"/>
  <c r="U445" i="31"/>
  <c r="C445" i="31"/>
  <c r="X444" i="31"/>
  <c r="Z444" i="31" s="1"/>
  <c r="V444" i="31"/>
  <c r="W444" i="31" s="1"/>
  <c r="U444" i="31"/>
  <c r="C444" i="31"/>
  <c r="D444" i="31" s="1"/>
  <c r="B444" i="31"/>
  <c r="X443" i="31"/>
  <c r="Y443" i="31" s="1"/>
  <c r="V443" i="31"/>
  <c r="U443" i="31"/>
  <c r="C443" i="31"/>
  <c r="X442" i="31"/>
  <c r="Z442" i="31" s="1"/>
  <c r="V442" i="31"/>
  <c r="W442" i="31" s="1"/>
  <c r="U442" i="31"/>
  <c r="C442" i="31"/>
  <c r="D442" i="31" s="1"/>
  <c r="B442" i="31"/>
  <c r="X441" i="31"/>
  <c r="Y441" i="31" s="1"/>
  <c r="V441" i="31"/>
  <c r="U441" i="31"/>
  <c r="C441" i="31"/>
  <c r="X440" i="31"/>
  <c r="V440" i="31"/>
  <c r="W440" i="31" s="1"/>
  <c r="U440" i="31"/>
  <c r="C440" i="31"/>
  <c r="D440" i="31" s="1"/>
  <c r="B440" i="31"/>
  <c r="X439" i="31"/>
  <c r="Y439" i="31" s="1"/>
  <c r="V439" i="31"/>
  <c r="U439" i="31"/>
  <c r="C439" i="31"/>
  <c r="X438" i="31"/>
  <c r="Y438" i="31" s="1"/>
  <c r="AA438" i="31" s="1"/>
  <c r="V438" i="31"/>
  <c r="W438" i="31" s="1"/>
  <c r="U438" i="31"/>
  <c r="C438" i="31"/>
  <c r="D438" i="31" s="1"/>
  <c r="B438" i="31"/>
  <c r="X497" i="31"/>
  <c r="Y497" i="31" s="1"/>
  <c r="V497" i="31"/>
  <c r="U497" i="31"/>
  <c r="C497" i="31"/>
  <c r="X496" i="31"/>
  <c r="Y496" i="31" s="1"/>
  <c r="AA496" i="31" s="1"/>
  <c r="V496" i="31"/>
  <c r="W496" i="31" s="1"/>
  <c r="U496" i="31"/>
  <c r="C496" i="31"/>
  <c r="D496" i="31" s="1"/>
  <c r="B496" i="31"/>
  <c r="X1167" i="31"/>
  <c r="Y1167" i="31" s="1"/>
  <c r="V1167" i="31"/>
  <c r="U1167" i="31"/>
  <c r="C1167" i="31"/>
  <c r="X1166" i="31"/>
  <c r="Z1166" i="31" s="1"/>
  <c r="V1166" i="31"/>
  <c r="W1166" i="31" s="1"/>
  <c r="U1166" i="31"/>
  <c r="C1166" i="31"/>
  <c r="D1166" i="31" s="1"/>
  <c r="B1166" i="31"/>
  <c r="X1165" i="31"/>
  <c r="Y1165" i="31" s="1"/>
  <c r="V1165" i="31"/>
  <c r="U1165" i="31"/>
  <c r="C1165" i="31"/>
  <c r="X1164" i="31"/>
  <c r="Z1164" i="31" s="1"/>
  <c r="V1164" i="31"/>
  <c r="W1164" i="31" s="1"/>
  <c r="U1164" i="31"/>
  <c r="C1164" i="31"/>
  <c r="D1164" i="31" s="1"/>
  <c r="B1164" i="31"/>
  <c r="X1163" i="31"/>
  <c r="Y1163" i="31" s="1"/>
  <c r="V1163" i="31"/>
  <c r="U1163" i="31"/>
  <c r="C1163" i="31"/>
  <c r="X1162" i="31"/>
  <c r="Z1162" i="31" s="1"/>
  <c r="V1162" i="31"/>
  <c r="W1162" i="31" s="1"/>
  <c r="U1162" i="31"/>
  <c r="C1162" i="31"/>
  <c r="D1162" i="31" s="1"/>
  <c r="B1162" i="31"/>
  <c r="X433" i="31"/>
  <c r="Y433" i="31" s="1"/>
  <c r="V433" i="31"/>
  <c r="U433" i="31"/>
  <c r="C433" i="31"/>
  <c r="X432" i="31"/>
  <c r="Z432" i="31" s="1"/>
  <c r="V432" i="31"/>
  <c r="W432" i="31" s="1"/>
  <c r="U432" i="31"/>
  <c r="C432" i="31"/>
  <c r="D432" i="31" s="1"/>
  <c r="B432" i="31"/>
  <c r="X431" i="31"/>
  <c r="Y431" i="31" s="1"/>
  <c r="V431" i="31"/>
  <c r="U431" i="31"/>
  <c r="C431" i="31"/>
  <c r="X430" i="31"/>
  <c r="Z430" i="31" s="1"/>
  <c r="V430" i="31"/>
  <c r="W430" i="31" s="1"/>
  <c r="U430" i="31"/>
  <c r="C430" i="31"/>
  <c r="D430" i="31" s="1"/>
  <c r="B430" i="31"/>
  <c r="X427" i="31"/>
  <c r="Y427" i="31" s="1"/>
  <c r="V427" i="31"/>
  <c r="U427" i="31"/>
  <c r="C427" i="31"/>
  <c r="X426" i="31"/>
  <c r="Y426" i="31" s="1"/>
  <c r="AA426" i="31" s="1"/>
  <c r="V426" i="31"/>
  <c r="W426" i="31" s="1"/>
  <c r="U426" i="31"/>
  <c r="C426" i="31"/>
  <c r="D426" i="31" s="1"/>
  <c r="B426" i="31"/>
  <c r="X429" i="31"/>
  <c r="Y429" i="31" s="1"/>
  <c r="V429" i="31"/>
  <c r="U429" i="31"/>
  <c r="C429" i="31"/>
  <c r="X428" i="31"/>
  <c r="Z428" i="31" s="1"/>
  <c r="V428" i="31"/>
  <c r="W428" i="31" s="1"/>
  <c r="U428" i="31"/>
  <c r="C428" i="31"/>
  <c r="D428" i="31" s="1"/>
  <c r="B428" i="31"/>
  <c r="X423" i="31"/>
  <c r="Y423" i="31" s="1"/>
  <c r="V423" i="31"/>
  <c r="U423" i="31"/>
  <c r="C423" i="31"/>
  <c r="X422" i="31"/>
  <c r="Y422" i="31" s="1"/>
  <c r="AA422" i="31" s="1"/>
  <c r="V422" i="31"/>
  <c r="W422" i="31" s="1"/>
  <c r="U422" i="31"/>
  <c r="C422" i="31"/>
  <c r="D422" i="31" s="1"/>
  <c r="B422" i="31"/>
  <c r="X421" i="31"/>
  <c r="Y421" i="31" s="1"/>
  <c r="V421" i="31"/>
  <c r="U421" i="31"/>
  <c r="C421" i="31"/>
  <c r="X420" i="31"/>
  <c r="Z420" i="31" s="1"/>
  <c r="V420" i="31"/>
  <c r="W420" i="31" s="1"/>
  <c r="U420" i="31"/>
  <c r="C420" i="31"/>
  <c r="D420" i="31" s="1"/>
  <c r="B420" i="31"/>
  <c r="X419" i="31"/>
  <c r="Y419" i="31" s="1"/>
  <c r="V419" i="31"/>
  <c r="U419" i="31"/>
  <c r="C419" i="31"/>
  <c r="X418" i="31"/>
  <c r="Z418" i="31" s="1"/>
  <c r="V418" i="31"/>
  <c r="W418" i="31" s="1"/>
  <c r="U418" i="31"/>
  <c r="C418" i="31"/>
  <c r="D418" i="31" s="1"/>
  <c r="B418" i="31"/>
  <c r="X417" i="31"/>
  <c r="Y417" i="31" s="1"/>
  <c r="V417" i="31"/>
  <c r="U417" i="31"/>
  <c r="C417" i="31"/>
  <c r="X416" i="31"/>
  <c r="Z416" i="31" s="1"/>
  <c r="V416" i="31"/>
  <c r="W416" i="31" s="1"/>
  <c r="U416" i="31"/>
  <c r="C416" i="31"/>
  <c r="D416" i="31" s="1"/>
  <c r="B416" i="31"/>
  <c r="X425" i="31"/>
  <c r="Y425" i="31" s="1"/>
  <c r="V425" i="31"/>
  <c r="U425" i="31"/>
  <c r="C425" i="31"/>
  <c r="X424" i="31"/>
  <c r="Z424" i="31" s="1"/>
  <c r="V424" i="31"/>
  <c r="W424" i="31" s="1"/>
  <c r="U424" i="31"/>
  <c r="C424" i="31"/>
  <c r="D424" i="31" s="1"/>
  <c r="B424" i="31"/>
  <c r="X399" i="31"/>
  <c r="Y399" i="31" s="1"/>
  <c r="V399" i="31"/>
  <c r="U399" i="31"/>
  <c r="C399" i="31"/>
  <c r="X398" i="31"/>
  <c r="Z398" i="31" s="1"/>
  <c r="V398" i="31"/>
  <c r="W398" i="31" s="1"/>
  <c r="U398" i="31"/>
  <c r="C398" i="31"/>
  <c r="D398" i="31" s="1"/>
  <c r="B398" i="31"/>
  <c r="X379" i="31"/>
  <c r="Y379" i="31" s="1"/>
  <c r="V379" i="31"/>
  <c r="U379" i="31"/>
  <c r="C379" i="31"/>
  <c r="X378" i="31"/>
  <c r="Y378" i="31" s="1"/>
  <c r="AA378" i="31" s="1"/>
  <c r="V378" i="31"/>
  <c r="W378" i="31" s="1"/>
  <c r="U378" i="31"/>
  <c r="C378" i="31"/>
  <c r="D378" i="31" s="1"/>
  <c r="B378" i="31"/>
  <c r="X377" i="31"/>
  <c r="Y377" i="31" s="1"/>
  <c r="V377" i="31"/>
  <c r="U377" i="31"/>
  <c r="C377" i="31"/>
  <c r="X376" i="31"/>
  <c r="Z376" i="31" s="1"/>
  <c r="V376" i="31"/>
  <c r="W376" i="31" s="1"/>
  <c r="U376" i="31"/>
  <c r="C376" i="31"/>
  <c r="D376" i="31" s="1"/>
  <c r="B376" i="31"/>
  <c r="X339" i="31"/>
  <c r="Y339" i="31" s="1"/>
  <c r="V335" i="31"/>
  <c r="U335" i="31"/>
  <c r="C335" i="31"/>
  <c r="X338" i="31"/>
  <c r="Y338" i="31" s="1"/>
  <c r="AA338" i="31" s="1"/>
  <c r="V334" i="31"/>
  <c r="W334" i="31" s="1"/>
  <c r="U334" i="31"/>
  <c r="C334" i="31"/>
  <c r="D334" i="31" s="1"/>
  <c r="B334" i="31"/>
  <c r="X345" i="31"/>
  <c r="Y345" i="31" s="1"/>
  <c r="V67" i="31"/>
  <c r="U67" i="31"/>
  <c r="C67" i="31"/>
  <c r="X344" i="31"/>
  <c r="Z344" i="31" s="1"/>
  <c r="V66" i="31"/>
  <c r="W66" i="31" s="1"/>
  <c r="U66" i="31"/>
  <c r="C66" i="31"/>
  <c r="D66" i="31" s="1"/>
  <c r="B66" i="31"/>
  <c r="X71" i="31"/>
  <c r="Y71" i="31" s="1"/>
  <c r="V325" i="31"/>
  <c r="U325" i="31"/>
  <c r="C325" i="31"/>
  <c r="X70" i="31"/>
  <c r="Z70" i="31" s="1"/>
  <c r="V324" i="31"/>
  <c r="W324" i="31" s="1"/>
  <c r="U324" i="31"/>
  <c r="C324" i="31"/>
  <c r="D324" i="31" s="1"/>
  <c r="B324" i="31"/>
  <c r="X209" i="31"/>
  <c r="Y209" i="31" s="1"/>
  <c r="V177" i="31"/>
  <c r="U177" i="31"/>
  <c r="C177" i="31"/>
  <c r="X208" i="31"/>
  <c r="Z208" i="31" s="1"/>
  <c r="V176" i="31"/>
  <c r="W176" i="31" s="1"/>
  <c r="U176" i="31"/>
  <c r="C176" i="31"/>
  <c r="D176" i="31" s="1"/>
  <c r="B176" i="31"/>
  <c r="X369" i="31"/>
  <c r="Y369" i="31" s="1"/>
  <c r="V369" i="31"/>
  <c r="U369" i="31"/>
  <c r="C369" i="31"/>
  <c r="X368" i="31"/>
  <c r="Z368" i="31" s="1"/>
  <c r="V368" i="31"/>
  <c r="W368" i="31" s="1"/>
  <c r="U368" i="31"/>
  <c r="C368" i="31"/>
  <c r="D368" i="31" s="1"/>
  <c r="B368" i="31"/>
  <c r="X329" i="31"/>
  <c r="Y329" i="31" s="1"/>
  <c r="V329" i="31"/>
  <c r="U329" i="31"/>
  <c r="C329" i="31"/>
  <c r="X328" i="31"/>
  <c r="Y328" i="31" s="1"/>
  <c r="AA328" i="31" s="1"/>
  <c r="V328" i="31"/>
  <c r="W328" i="31" s="1"/>
  <c r="U328" i="31"/>
  <c r="C328" i="31"/>
  <c r="D328" i="31" s="1"/>
  <c r="B328" i="31"/>
  <c r="X189" i="31"/>
  <c r="Y189" i="31" s="1"/>
  <c r="V189" i="31"/>
  <c r="U189" i="31"/>
  <c r="C189" i="31"/>
  <c r="X188" i="31"/>
  <c r="Z188" i="31" s="1"/>
  <c r="V188" i="31"/>
  <c r="W188" i="31" s="1"/>
  <c r="U188" i="31"/>
  <c r="C188" i="31"/>
  <c r="D188" i="31" s="1"/>
  <c r="B188" i="31"/>
  <c r="X245" i="31"/>
  <c r="Y245" i="31" s="1"/>
  <c r="V53" i="31"/>
  <c r="U53" i="31"/>
  <c r="C53" i="31"/>
  <c r="X244" i="31"/>
  <c r="Z244" i="31" s="1"/>
  <c r="V52" i="31"/>
  <c r="W52" i="31" s="1"/>
  <c r="U52" i="31"/>
  <c r="C52" i="31"/>
  <c r="D52" i="31" s="1"/>
  <c r="B52" i="31"/>
  <c r="X161" i="31"/>
  <c r="Y161" i="31" s="1"/>
  <c r="V185" i="31"/>
  <c r="U185" i="31"/>
  <c r="C185" i="31"/>
  <c r="X160" i="31"/>
  <c r="Y160" i="31" s="1"/>
  <c r="AA160" i="31" s="1"/>
  <c r="V184" i="31"/>
  <c r="W184" i="31" s="1"/>
  <c r="U184" i="31"/>
  <c r="C184" i="31"/>
  <c r="D184" i="31" s="1"/>
  <c r="B184" i="31"/>
  <c r="X337" i="31"/>
  <c r="Y337" i="31" s="1"/>
  <c r="V337" i="31"/>
  <c r="U337" i="31"/>
  <c r="C337" i="31"/>
  <c r="X336" i="31"/>
  <c r="Z336" i="31" s="1"/>
  <c r="V336" i="31"/>
  <c r="W336" i="31" s="1"/>
  <c r="U336" i="31"/>
  <c r="C336" i="31"/>
  <c r="D336" i="31" s="1"/>
  <c r="B336" i="31"/>
  <c r="X155" i="31"/>
  <c r="Y155" i="31" s="1"/>
  <c r="V179" i="31"/>
  <c r="U179" i="31"/>
  <c r="C179" i="31"/>
  <c r="X154" i="31"/>
  <c r="Z154" i="31" s="1"/>
  <c r="V178" i="31"/>
  <c r="W178" i="31" s="1"/>
  <c r="U178" i="31"/>
  <c r="C178" i="31"/>
  <c r="D178" i="31" s="1"/>
  <c r="B178" i="31"/>
  <c r="X191" i="31"/>
  <c r="Y191" i="31" s="1"/>
  <c r="V191" i="31"/>
  <c r="U191" i="31"/>
  <c r="C191" i="31"/>
  <c r="X190" i="31"/>
  <c r="Z190" i="31" s="1"/>
  <c r="V190" i="31"/>
  <c r="W190" i="31" s="1"/>
  <c r="U190" i="31"/>
  <c r="C190" i="31"/>
  <c r="D190" i="31" s="1"/>
  <c r="B190" i="31"/>
  <c r="X13" i="31"/>
  <c r="Y13" i="31" s="1"/>
  <c r="V15" i="31"/>
  <c r="U15" i="31"/>
  <c r="C15" i="31"/>
  <c r="X12" i="31"/>
  <c r="Z12" i="31" s="1"/>
  <c r="V14" i="31"/>
  <c r="W14" i="31" s="1"/>
  <c r="U14" i="31"/>
  <c r="C14" i="31"/>
  <c r="D14" i="31" s="1"/>
  <c r="X223" i="31"/>
  <c r="Y223" i="31" s="1"/>
  <c r="V245" i="31"/>
  <c r="U245" i="31"/>
  <c r="C245" i="31"/>
  <c r="X222" i="31"/>
  <c r="Z222" i="31" s="1"/>
  <c r="V244" i="31"/>
  <c r="W244" i="31" s="1"/>
  <c r="U244" i="31"/>
  <c r="C244" i="31"/>
  <c r="D244" i="31" s="1"/>
  <c r="B244" i="31"/>
  <c r="X253" i="31"/>
  <c r="Y253" i="31" s="1"/>
  <c r="V253" i="31"/>
  <c r="U253" i="31"/>
  <c r="C253" i="31"/>
  <c r="X252" i="31"/>
  <c r="Z252" i="31" s="1"/>
  <c r="V252" i="31"/>
  <c r="W252" i="31" s="1"/>
  <c r="U252" i="31"/>
  <c r="C252" i="31"/>
  <c r="D252" i="31" s="1"/>
  <c r="B252" i="31"/>
  <c r="X11" i="31"/>
  <c r="Y11" i="31" s="1"/>
  <c r="V13" i="31"/>
  <c r="U13" i="31"/>
  <c r="C13" i="31"/>
  <c r="X10" i="31"/>
  <c r="Y10" i="31" s="1"/>
  <c r="AA10" i="31" s="1"/>
  <c r="V12" i="31"/>
  <c r="W12" i="31" s="1"/>
  <c r="U12" i="31"/>
  <c r="C12" i="31"/>
  <c r="D12" i="31" s="1"/>
  <c r="X325" i="31"/>
  <c r="Y325" i="31" s="1"/>
  <c r="V131" i="31"/>
  <c r="U131" i="31"/>
  <c r="C131" i="31"/>
  <c r="X324" i="31"/>
  <c r="Y324" i="31" s="1"/>
  <c r="AA324" i="31" s="1"/>
  <c r="V130" i="31"/>
  <c r="W130" i="31" s="1"/>
  <c r="U130" i="31"/>
  <c r="C130" i="31"/>
  <c r="D130" i="31" s="1"/>
  <c r="B130" i="31"/>
  <c r="X9" i="31"/>
  <c r="Y9" i="31" s="1"/>
  <c r="V11" i="31"/>
  <c r="U11" i="31"/>
  <c r="C11" i="31"/>
  <c r="X8" i="31"/>
  <c r="Y8" i="31" s="1"/>
  <c r="AA8" i="31" s="1"/>
  <c r="V10" i="31"/>
  <c r="W10" i="31" s="1"/>
  <c r="U10" i="31"/>
  <c r="C10" i="31"/>
  <c r="D10" i="31" s="1"/>
  <c r="X61" i="31"/>
  <c r="Y61" i="31" s="1"/>
  <c r="V61" i="31"/>
  <c r="U61" i="31"/>
  <c r="C61" i="31"/>
  <c r="X60" i="31"/>
  <c r="Z60" i="31" s="1"/>
  <c r="V60" i="31"/>
  <c r="W60" i="31" s="1"/>
  <c r="U60" i="31"/>
  <c r="C60" i="31"/>
  <c r="D60" i="31" s="1"/>
  <c r="B60" i="31"/>
  <c r="Y383" i="31"/>
  <c r="V393" i="31"/>
  <c r="U393" i="31"/>
  <c r="C393" i="31"/>
  <c r="Z382" i="31"/>
  <c r="Y382" i="31"/>
  <c r="AA382" i="31" s="1"/>
  <c r="V392" i="31"/>
  <c r="W392" i="31" s="1"/>
  <c r="U392" i="31"/>
  <c r="C392" i="31"/>
  <c r="D392" i="31" s="1"/>
  <c r="B392" i="31"/>
  <c r="X393" i="31"/>
  <c r="Y393" i="31" s="1"/>
  <c r="V397" i="31"/>
  <c r="U397" i="31"/>
  <c r="C397" i="31"/>
  <c r="X392" i="31"/>
  <c r="Z392" i="31" s="1"/>
  <c r="V396" i="31"/>
  <c r="W396" i="31" s="1"/>
  <c r="U396" i="31"/>
  <c r="C396" i="31"/>
  <c r="D396" i="31" s="1"/>
  <c r="B396" i="31"/>
  <c r="X391" i="31"/>
  <c r="Y391" i="31" s="1"/>
  <c r="V391" i="31"/>
  <c r="U391" i="31"/>
  <c r="C391" i="31"/>
  <c r="X390" i="31"/>
  <c r="Z390" i="31" s="1"/>
  <c r="V390" i="31"/>
  <c r="W390" i="31" s="1"/>
  <c r="U390" i="31"/>
  <c r="C390" i="31"/>
  <c r="D390" i="31" s="1"/>
  <c r="B390" i="31"/>
  <c r="Y385" i="31"/>
  <c r="V395" i="31"/>
  <c r="U395" i="31"/>
  <c r="C395" i="31"/>
  <c r="Z384" i="31"/>
  <c r="Y384" i="31"/>
  <c r="AA384" i="31" s="1"/>
  <c r="V394" i="31"/>
  <c r="W394" i="31" s="1"/>
  <c r="U394" i="31"/>
  <c r="C394" i="31"/>
  <c r="D394" i="31" s="1"/>
  <c r="B394" i="31"/>
  <c r="X387" i="31"/>
  <c r="Y387" i="31" s="1"/>
  <c r="V387" i="31"/>
  <c r="U387" i="31"/>
  <c r="C387" i="31"/>
  <c r="X386" i="31"/>
  <c r="Z386" i="31" s="1"/>
  <c r="V386" i="31"/>
  <c r="W386" i="31" s="1"/>
  <c r="U386" i="31"/>
  <c r="C386" i="31"/>
  <c r="D386" i="31" s="1"/>
  <c r="B386" i="31"/>
  <c r="Y375" i="31"/>
  <c r="V383" i="31"/>
  <c r="U383" i="31"/>
  <c r="C383" i="31"/>
  <c r="Z374" i="31"/>
  <c r="Y374" i="31"/>
  <c r="AA374" i="31" s="1"/>
  <c r="V382" i="31"/>
  <c r="W382" i="31" s="1"/>
  <c r="U382" i="31"/>
  <c r="C382" i="31"/>
  <c r="D382" i="31" s="1"/>
  <c r="B382" i="31"/>
  <c r="X149" i="31"/>
  <c r="Y149" i="31" s="1"/>
  <c r="V385" i="31"/>
  <c r="U385" i="31"/>
  <c r="C385" i="31"/>
  <c r="X148" i="31"/>
  <c r="Z148" i="31" s="1"/>
  <c r="V384" i="31"/>
  <c r="W384" i="31" s="1"/>
  <c r="U384" i="31"/>
  <c r="C384" i="31"/>
  <c r="D384" i="31" s="1"/>
  <c r="B384" i="31"/>
  <c r="X159" i="31"/>
  <c r="Y159" i="31" s="1"/>
  <c r="V389" i="31"/>
  <c r="U389" i="31"/>
  <c r="C389" i="31"/>
  <c r="X158" i="31"/>
  <c r="Y158" i="31" s="1"/>
  <c r="AA158" i="31" s="1"/>
  <c r="V388" i="31"/>
  <c r="W388" i="31" s="1"/>
  <c r="U388" i="31"/>
  <c r="C388" i="31"/>
  <c r="D388" i="31" s="1"/>
  <c r="Y415" i="31"/>
  <c r="V415" i="31"/>
  <c r="U415" i="31"/>
  <c r="C415" i="31"/>
  <c r="Z414" i="31"/>
  <c r="Y414" i="31"/>
  <c r="AA414" i="31" s="1"/>
  <c r="V414" i="31"/>
  <c r="W414" i="31" s="1"/>
  <c r="U414" i="31"/>
  <c r="C414" i="31"/>
  <c r="D414" i="31" s="1"/>
  <c r="B414" i="31"/>
  <c r="X1151" i="31"/>
  <c r="Y1151" i="31" s="1"/>
  <c r="V1151" i="31"/>
  <c r="U1151" i="31"/>
  <c r="C1151" i="31"/>
  <c r="X1150" i="31"/>
  <c r="Z1150" i="31" s="1"/>
  <c r="V1150" i="31"/>
  <c r="W1150" i="31" s="1"/>
  <c r="U1150" i="31"/>
  <c r="C1150" i="31"/>
  <c r="D1150" i="31" s="1"/>
  <c r="B1150" i="31"/>
  <c r="X1149" i="31"/>
  <c r="Y1149" i="31" s="1"/>
  <c r="V1149" i="31"/>
  <c r="U1149" i="31"/>
  <c r="C1149" i="31"/>
  <c r="X1148" i="31"/>
  <c r="Z1148" i="31" s="1"/>
  <c r="V1148" i="31"/>
  <c r="W1148" i="31" s="1"/>
  <c r="U1148" i="31"/>
  <c r="C1148" i="31"/>
  <c r="D1148" i="31" s="1"/>
  <c r="B1148" i="31"/>
  <c r="X1137" i="31"/>
  <c r="Y1137" i="31" s="1"/>
  <c r="V1137" i="31"/>
  <c r="U1137" i="31"/>
  <c r="C1137" i="31"/>
  <c r="X1136" i="31"/>
  <c r="Z1136" i="31" s="1"/>
  <c r="V1136" i="31"/>
  <c r="W1136" i="31" s="1"/>
  <c r="U1136" i="31"/>
  <c r="C1136" i="31"/>
  <c r="D1136" i="31" s="1"/>
  <c r="B1136" i="31"/>
  <c r="X1131" i="31"/>
  <c r="Y1131" i="31" s="1"/>
  <c r="V1131" i="31"/>
  <c r="U1131" i="31"/>
  <c r="C1131" i="31"/>
  <c r="X1130" i="31"/>
  <c r="Z1130" i="31" s="1"/>
  <c r="V1130" i="31"/>
  <c r="W1130" i="31" s="1"/>
  <c r="U1130" i="31"/>
  <c r="C1130" i="31"/>
  <c r="D1130" i="31" s="1"/>
  <c r="B1130" i="31"/>
  <c r="X1129" i="31"/>
  <c r="Y1129" i="31" s="1"/>
  <c r="V1129" i="31"/>
  <c r="U1129" i="31"/>
  <c r="C1129" i="31"/>
  <c r="X1128" i="31"/>
  <c r="Y1128" i="31" s="1"/>
  <c r="AA1128" i="31" s="1"/>
  <c r="V1128" i="31"/>
  <c r="W1128" i="31" s="1"/>
  <c r="U1128" i="31"/>
  <c r="C1128" i="31"/>
  <c r="D1128" i="31" s="1"/>
  <c r="B1128" i="31"/>
  <c r="X1127" i="31"/>
  <c r="Y1127" i="31" s="1"/>
  <c r="V1127" i="31"/>
  <c r="U1127" i="31"/>
  <c r="C1127" i="31"/>
  <c r="X1126" i="31"/>
  <c r="Z1126" i="31" s="1"/>
  <c r="V1126" i="31"/>
  <c r="W1126" i="31" s="1"/>
  <c r="U1126" i="31"/>
  <c r="C1126" i="31"/>
  <c r="D1126" i="31" s="1"/>
  <c r="B1126" i="31"/>
  <c r="X1125" i="31"/>
  <c r="Y1125" i="31" s="1"/>
  <c r="V1125" i="31"/>
  <c r="U1125" i="31"/>
  <c r="C1125" i="31"/>
  <c r="X1124" i="31"/>
  <c r="Z1124" i="31" s="1"/>
  <c r="V1124" i="31"/>
  <c r="W1124" i="31" s="1"/>
  <c r="U1124" i="31"/>
  <c r="C1124" i="31"/>
  <c r="D1124" i="31" s="1"/>
  <c r="B1124" i="31"/>
  <c r="X1121" i="31"/>
  <c r="Y1121" i="31" s="1"/>
  <c r="V1121" i="31"/>
  <c r="U1121" i="31"/>
  <c r="C1121" i="31"/>
  <c r="X1120" i="31"/>
  <c r="Z1120" i="31" s="1"/>
  <c r="V1120" i="31"/>
  <c r="W1120" i="31" s="1"/>
  <c r="U1120" i="31"/>
  <c r="C1120" i="31"/>
  <c r="D1120" i="31" s="1"/>
  <c r="B1120" i="31"/>
  <c r="X1117" i="31"/>
  <c r="Y1117" i="31" s="1"/>
  <c r="V1117" i="31"/>
  <c r="U1117" i="31"/>
  <c r="C1117" i="31"/>
  <c r="X1116" i="31"/>
  <c r="Z1116" i="31" s="1"/>
  <c r="V1116" i="31"/>
  <c r="W1116" i="31" s="1"/>
  <c r="U1116" i="31"/>
  <c r="C1116" i="31"/>
  <c r="D1116" i="31" s="1"/>
  <c r="B1116" i="31"/>
  <c r="X1115" i="31"/>
  <c r="Y1115" i="31" s="1"/>
  <c r="V1115" i="31"/>
  <c r="U1115" i="31"/>
  <c r="C1115" i="31"/>
  <c r="X1114" i="31"/>
  <c r="Z1114" i="31" s="1"/>
  <c r="V1114" i="31"/>
  <c r="W1114" i="31" s="1"/>
  <c r="U1114" i="31"/>
  <c r="C1114" i="31"/>
  <c r="D1114" i="31" s="1"/>
  <c r="B1114" i="31"/>
  <c r="X1113" i="31"/>
  <c r="Y1113" i="31" s="1"/>
  <c r="V1113" i="31"/>
  <c r="U1113" i="31"/>
  <c r="C1113" i="31"/>
  <c r="X1112" i="31"/>
  <c r="Z1112" i="31" s="1"/>
  <c r="V1112" i="31"/>
  <c r="W1112" i="31" s="1"/>
  <c r="U1112" i="31"/>
  <c r="C1112" i="31"/>
  <c r="D1112" i="31" s="1"/>
  <c r="B1112" i="31"/>
  <c r="X409" i="31"/>
  <c r="Y409" i="31" s="1"/>
  <c r="V409" i="31"/>
  <c r="U409" i="31"/>
  <c r="C409" i="31"/>
  <c r="X408" i="31"/>
  <c r="Z408" i="31" s="1"/>
  <c r="V408" i="31"/>
  <c r="W408" i="31" s="1"/>
  <c r="U408" i="31"/>
  <c r="C408" i="31"/>
  <c r="D408" i="31" s="1"/>
  <c r="B408" i="31"/>
  <c r="X407" i="31"/>
  <c r="Y407" i="31" s="1"/>
  <c r="V407" i="31"/>
  <c r="U407" i="31"/>
  <c r="C407" i="31"/>
  <c r="X406" i="31"/>
  <c r="Y406" i="31" s="1"/>
  <c r="AA406" i="31" s="1"/>
  <c r="V406" i="31"/>
  <c r="W406" i="31" s="1"/>
  <c r="U406" i="31"/>
  <c r="C406" i="31"/>
  <c r="D406" i="31" s="1"/>
  <c r="B406" i="31"/>
  <c r="X405" i="31"/>
  <c r="Y405" i="31" s="1"/>
  <c r="V405" i="31"/>
  <c r="U405" i="31"/>
  <c r="C405" i="31"/>
  <c r="X404" i="31"/>
  <c r="Z404" i="31" s="1"/>
  <c r="V404" i="31"/>
  <c r="W404" i="31" s="1"/>
  <c r="U404" i="31"/>
  <c r="C404" i="31"/>
  <c r="D404" i="31" s="1"/>
  <c r="B404" i="31"/>
  <c r="X403" i="31"/>
  <c r="Y403" i="31" s="1"/>
  <c r="V403" i="31"/>
  <c r="U403" i="31"/>
  <c r="C403" i="31"/>
  <c r="X402" i="31"/>
  <c r="Z402" i="31" s="1"/>
  <c r="V402" i="31"/>
  <c r="W402" i="31" s="1"/>
  <c r="U402" i="31"/>
  <c r="C402" i="31"/>
  <c r="D402" i="31" s="1"/>
  <c r="B402" i="31"/>
  <c r="X401" i="31"/>
  <c r="Y401" i="31" s="1"/>
  <c r="V401" i="31"/>
  <c r="U401" i="31"/>
  <c r="C401" i="31"/>
  <c r="X400" i="31"/>
  <c r="Z400" i="31" s="1"/>
  <c r="V400" i="31"/>
  <c r="W400" i="31" s="1"/>
  <c r="U400" i="31"/>
  <c r="C400" i="31"/>
  <c r="D400" i="31" s="1"/>
  <c r="B400" i="31"/>
  <c r="X1161" i="31"/>
  <c r="Y1161" i="31" s="1"/>
  <c r="V1161" i="31"/>
  <c r="U1161" i="31"/>
  <c r="C1161" i="31"/>
  <c r="X1160" i="31"/>
  <c r="Z1160" i="31" s="1"/>
  <c r="V1160" i="31"/>
  <c r="W1160" i="31" s="1"/>
  <c r="U1160" i="31"/>
  <c r="C1160" i="31"/>
  <c r="D1160" i="31" s="1"/>
  <c r="B1160" i="31"/>
  <c r="X1153" i="31"/>
  <c r="Y1153" i="31" s="1"/>
  <c r="V1153" i="31"/>
  <c r="U1153" i="31"/>
  <c r="C1153" i="31"/>
  <c r="X1152" i="31"/>
  <c r="Z1152" i="31" s="1"/>
  <c r="V1152" i="31"/>
  <c r="W1152" i="31" s="1"/>
  <c r="U1152" i="31"/>
  <c r="C1152" i="31"/>
  <c r="D1152" i="31" s="1"/>
  <c r="B1152" i="31"/>
  <c r="X1135" i="31"/>
  <c r="Y1135" i="31" s="1"/>
  <c r="V1135" i="31"/>
  <c r="U1135" i="31"/>
  <c r="C1135" i="31"/>
  <c r="X1134" i="31"/>
  <c r="Z1134" i="31" s="1"/>
  <c r="V1134" i="31"/>
  <c r="W1134" i="31" s="1"/>
  <c r="U1134" i="31"/>
  <c r="C1134" i="31"/>
  <c r="D1134" i="31" s="1"/>
  <c r="B1134" i="31"/>
  <c r="X381" i="31"/>
  <c r="Y381" i="31" s="1"/>
  <c r="V381" i="31"/>
  <c r="U381" i="31"/>
  <c r="C381" i="31"/>
  <c r="X380" i="31"/>
  <c r="Z380" i="31" s="1"/>
  <c r="V380" i="31"/>
  <c r="W380" i="31" s="1"/>
  <c r="U380" i="31"/>
  <c r="C380" i="31"/>
  <c r="D380" i="31" s="1"/>
  <c r="B380" i="31"/>
  <c r="C591" i="32"/>
  <c r="B2" i="32"/>
  <c r="CY2" i="30" l="1"/>
  <c r="CY151" i="30" s="1"/>
  <c r="CY154" i="30" s="1"/>
  <c r="CP151" i="30"/>
  <c r="CP154" i="30" s="1"/>
  <c r="CO2" i="30"/>
  <c r="CO151" i="30" s="1"/>
  <c r="CO154" i="30" s="1"/>
  <c r="CV151" i="30"/>
  <c r="CV154" i="30" s="1"/>
  <c r="CB2" i="30"/>
  <c r="CB151" i="30" s="1"/>
  <c r="CB154" i="30" s="1"/>
  <c r="J623" i="8"/>
  <c r="CK2" i="30"/>
  <c r="CK151" i="30" s="1"/>
  <c r="CK154" i="30" s="1"/>
  <c r="CS2" i="30"/>
  <c r="CS151" i="30" s="1"/>
  <c r="CS154" i="30" s="1"/>
  <c r="DA2" i="30"/>
  <c r="DA151" i="30" s="1"/>
  <c r="DA154" i="30" s="1"/>
  <c r="CM2" i="30"/>
  <c r="CM151" i="30" s="1"/>
  <c r="CM154" i="30" s="1"/>
  <c r="CU2" i="30"/>
  <c r="CU151" i="30" s="1"/>
  <c r="CU154" i="30" s="1"/>
  <c r="DC2" i="30"/>
  <c r="DC151" i="30" s="1"/>
  <c r="DC154" i="30" s="1"/>
  <c r="BW151" i="30"/>
  <c r="BW154" i="30" s="1"/>
  <c r="BZ2" i="30"/>
  <c r="BZ151" i="30" s="1"/>
  <c r="BZ154" i="30" s="1"/>
  <c r="BO151" i="30"/>
  <c r="BO154" i="30" s="1"/>
  <c r="BQ151" i="30"/>
  <c r="BQ154" i="30" s="1"/>
  <c r="Z16" i="31"/>
  <c r="Z22" i="31"/>
  <c r="Z40" i="31"/>
  <c r="Y12" i="31"/>
  <c r="AA12" i="31" s="1"/>
  <c r="Z10" i="31"/>
  <c r="CI2" i="30"/>
  <c r="CI151" i="30" s="1"/>
  <c r="CI154" i="30" s="1"/>
  <c r="CF151" i="30"/>
  <c r="CF154" i="30" s="1"/>
  <c r="BJ2" i="30"/>
  <c r="BJ151" i="30" s="1"/>
  <c r="BJ154" i="30" s="1"/>
  <c r="BG151" i="30"/>
  <c r="BG154" i="30" s="1"/>
  <c r="BF2" i="30"/>
  <c r="BF151" i="30" s="1"/>
  <c r="BF154" i="30" s="1"/>
  <c r="BN2" i="30"/>
  <c r="BN151" i="30" s="1"/>
  <c r="BN154" i="30" s="1"/>
  <c r="BV2" i="30"/>
  <c r="BV151" i="30" s="1"/>
  <c r="BV154" i="30" s="1"/>
  <c r="BK151" i="30"/>
  <c r="BK154" i="30" s="1"/>
  <c r="BS151" i="30"/>
  <c r="BS154" i="30" s="1"/>
  <c r="AJ151" i="30"/>
  <c r="AJ154" i="30" s="1"/>
  <c r="AR151" i="30"/>
  <c r="AR154" i="30" s="1"/>
  <c r="AZ151" i="30"/>
  <c r="AZ154" i="30" s="1"/>
  <c r="AD151" i="30"/>
  <c r="AD154" i="30" s="1"/>
  <c r="AL151" i="30"/>
  <c r="AL154" i="30" s="1"/>
  <c r="AT151" i="30"/>
  <c r="AT154" i="30" s="1"/>
  <c r="AF151" i="30"/>
  <c r="AF154" i="30" s="1"/>
  <c r="AV151" i="30"/>
  <c r="AV154" i="30" s="1"/>
  <c r="AO2" i="30"/>
  <c r="AO151" i="30" s="1"/>
  <c r="AO154" i="30" s="1"/>
  <c r="AH151" i="30"/>
  <c r="AH154" i="30" s="1"/>
  <c r="AP151" i="30"/>
  <c r="AP154" i="30" s="1"/>
  <c r="AX151" i="30"/>
  <c r="AX154" i="30" s="1"/>
  <c r="K151" i="30"/>
  <c r="K154" i="30" s="1"/>
  <c r="S151" i="30"/>
  <c r="S154" i="30" s="1"/>
  <c r="H2" i="30"/>
  <c r="H151" i="30" s="1"/>
  <c r="H154" i="30" s="1"/>
  <c r="P2" i="30"/>
  <c r="P151" i="30" s="1"/>
  <c r="P154" i="30" s="1"/>
  <c r="X2" i="30"/>
  <c r="X151" i="30" s="1"/>
  <c r="X154" i="30" s="1"/>
  <c r="E151" i="30"/>
  <c r="E154" i="30" s="1"/>
  <c r="M151" i="30"/>
  <c r="M154" i="30" s="1"/>
  <c r="U151" i="30"/>
  <c r="U154" i="30" s="1"/>
  <c r="J2" i="30"/>
  <c r="J151" i="30" s="1"/>
  <c r="J154" i="30" s="1"/>
  <c r="R2" i="30"/>
  <c r="R151" i="30" s="1"/>
  <c r="R154" i="30" s="1"/>
  <c r="Z2" i="30"/>
  <c r="Z151" i="30" s="1"/>
  <c r="Z154" i="30" s="1"/>
  <c r="Z584" i="31"/>
  <c r="Z14" i="31"/>
  <c r="Y34" i="31"/>
  <c r="AA34" i="31" s="1"/>
  <c r="Z36" i="31"/>
  <c r="Y74" i="31"/>
  <c r="AA74" i="31" s="1"/>
  <c r="Z26" i="31"/>
  <c r="Y1178" i="31"/>
  <c r="AA1178" i="31" s="1"/>
  <c r="Y388" i="31"/>
  <c r="AA388" i="31" s="1"/>
  <c r="Z28" i="31"/>
  <c r="Y46" i="31"/>
  <c r="AA46" i="31" s="1"/>
  <c r="Y964" i="31"/>
  <c r="AA964" i="31" s="1"/>
  <c r="Z8" i="31"/>
  <c r="Z24" i="31"/>
  <c r="Y142" i="31"/>
  <c r="AA142" i="31" s="1"/>
  <c r="Y588" i="31"/>
  <c r="AA588" i="31" s="1"/>
  <c r="Z852" i="31"/>
  <c r="Y700" i="31"/>
  <c r="AA700" i="31" s="1"/>
  <c r="Y758" i="31"/>
  <c r="AA758" i="31" s="1"/>
  <c r="Y590" i="31"/>
  <c r="AA590" i="31" s="1"/>
  <c r="Y646" i="31"/>
  <c r="AA646" i="31" s="1"/>
  <c r="Y518" i="31"/>
  <c r="AA518" i="31" s="1"/>
  <c r="Y18" i="31"/>
  <c r="AA18" i="31" s="1"/>
  <c r="Z120" i="31"/>
  <c r="Y38" i="31"/>
  <c r="AA38" i="31" s="1"/>
  <c r="Y30" i="31"/>
  <c r="AA30" i="31" s="1"/>
  <c r="Z512" i="31"/>
  <c r="Z526" i="31"/>
  <c r="Z854" i="31"/>
  <c r="Y858" i="31"/>
  <c r="AA858" i="31" s="1"/>
  <c r="Z884" i="31"/>
  <c r="Y204" i="31"/>
  <c r="AA204" i="31" s="1"/>
  <c r="Y492" i="31"/>
  <c r="AA492" i="31" s="1"/>
  <c r="Y826" i="31"/>
  <c r="AA826" i="31" s="1"/>
  <c r="Y288" i="31"/>
  <c r="AA288" i="31" s="1"/>
  <c r="Z616" i="31"/>
  <c r="Y620" i="31"/>
  <c r="AA620" i="31" s="1"/>
  <c r="Z702" i="31"/>
  <c r="Z728" i="31"/>
  <c r="Y732" i="31"/>
  <c r="AA732" i="31" s="1"/>
  <c r="Z966" i="31"/>
  <c r="Y970" i="31"/>
  <c r="AA970" i="31" s="1"/>
  <c r="Z1004" i="31"/>
  <c r="Z1030" i="31"/>
  <c r="Y1034" i="31"/>
  <c r="AA1034" i="31" s="1"/>
  <c r="Y1070" i="31"/>
  <c r="AA1070" i="31" s="1"/>
  <c r="Y224" i="31"/>
  <c r="AA224" i="31" s="1"/>
  <c r="Y102" i="31"/>
  <c r="AA102" i="31" s="1"/>
  <c r="Y638" i="31"/>
  <c r="AA638" i="31" s="1"/>
  <c r="Y662" i="31"/>
  <c r="AA662" i="31" s="1"/>
  <c r="Z916" i="31"/>
  <c r="Y510" i="31"/>
  <c r="AA510" i="31" s="1"/>
  <c r="Y574" i="31"/>
  <c r="AA574" i="31" s="1"/>
  <c r="Y980" i="31"/>
  <c r="AA980" i="31" s="1"/>
  <c r="Y1126" i="31"/>
  <c r="AA1126" i="31" s="1"/>
  <c r="Z158" i="31"/>
  <c r="Z378" i="31"/>
  <c r="Y444" i="31"/>
  <c r="AA444" i="31" s="1"/>
  <c r="Z592" i="31"/>
  <c r="Y630" i="31"/>
  <c r="AA630" i="31" s="1"/>
  <c r="Y804" i="31"/>
  <c r="AA804" i="31" s="1"/>
  <c r="Z844" i="31"/>
  <c r="Z460" i="31"/>
  <c r="Z972" i="31"/>
  <c r="Z328" i="31"/>
  <c r="Z476" i="31"/>
  <c r="Y572" i="31"/>
  <c r="AA572" i="31" s="1"/>
  <c r="Y622" i="31"/>
  <c r="AA622" i="31" s="1"/>
  <c r="Z796" i="31"/>
  <c r="Y914" i="31"/>
  <c r="AA914" i="31" s="1"/>
  <c r="Z1128" i="31"/>
  <c r="Z426" i="31"/>
  <c r="Z446" i="31"/>
  <c r="Y468" i="31"/>
  <c r="AA468" i="31" s="1"/>
  <c r="Z486" i="31"/>
  <c r="Y490" i="31"/>
  <c r="AA490" i="31" s="1"/>
  <c r="Y582" i="31"/>
  <c r="AA582" i="31" s="1"/>
  <c r="Y598" i="31"/>
  <c r="AA598" i="31" s="1"/>
  <c r="Y654" i="31"/>
  <c r="AA654" i="31" s="1"/>
  <c r="Y670" i="31"/>
  <c r="AA670" i="31" s="1"/>
  <c r="Y850" i="31"/>
  <c r="AA850" i="31" s="1"/>
  <c r="Y946" i="31"/>
  <c r="AA946" i="31" s="1"/>
  <c r="Y974" i="31"/>
  <c r="AA974" i="31" s="1"/>
  <c r="Z982" i="31"/>
  <c r="Y986" i="31"/>
  <c r="AA986" i="31" s="1"/>
  <c r="Y1022" i="31"/>
  <c r="AA1022" i="31" s="1"/>
  <c r="Y1058" i="31"/>
  <c r="AA1058" i="31" s="1"/>
  <c r="Z1102" i="31"/>
  <c r="Y50" i="31"/>
  <c r="AA50" i="31" s="1"/>
  <c r="Z184" i="31"/>
  <c r="Z330" i="31"/>
  <c r="Y1166" i="31"/>
  <c r="AA1166" i="31" s="1"/>
  <c r="Z438" i="31"/>
  <c r="Y550" i="31"/>
  <c r="AA550" i="31" s="1"/>
  <c r="Y882" i="31"/>
  <c r="AA882" i="31" s="1"/>
  <c r="Y990" i="31"/>
  <c r="AA990" i="31" s="1"/>
  <c r="Y1132" i="31"/>
  <c r="AA1132" i="31" s="1"/>
  <c r="Z112" i="31"/>
  <c r="Y534" i="31"/>
  <c r="AA534" i="31" s="1"/>
  <c r="Y604" i="31"/>
  <c r="AA604" i="31" s="1"/>
  <c r="Z710" i="31"/>
  <c r="Y750" i="31"/>
  <c r="AA750" i="31" s="1"/>
  <c r="Y762" i="31"/>
  <c r="AA762" i="31" s="1"/>
  <c r="Y922" i="31"/>
  <c r="AA922" i="31" s="1"/>
  <c r="Z1068" i="31"/>
  <c r="Y1076" i="31"/>
  <c r="AA1076" i="31" s="1"/>
  <c r="Z1094" i="31"/>
  <c r="Z220" i="31"/>
  <c r="Z434" i="31"/>
  <c r="Y452" i="31"/>
  <c r="AA452" i="31" s="1"/>
  <c r="Z478" i="31"/>
  <c r="Y542" i="31"/>
  <c r="AA542" i="31" s="1"/>
  <c r="Z648" i="31"/>
  <c r="Y652" i="31"/>
  <c r="AA652" i="31" s="1"/>
  <c r="Z664" i="31"/>
  <c r="Y668" i="31"/>
  <c r="AA668" i="31" s="1"/>
  <c r="Z886" i="31"/>
  <c r="Y890" i="31"/>
  <c r="AA890" i="31" s="1"/>
  <c r="Z1028" i="31"/>
  <c r="Y502" i="31"/>
  <c r="AA502" i="31" s="1"/>
  <c r="Z640" i="31"/>
  <c r="Y742" i="31"/>
  <c r="AA742" i="31" s="1"/>
  <c r="Z988" i="31"/>
  <c r="Y996" i="31"/>
  <c r="AA996" i="31" s="1"/>
  <c r="Y948" i="31"/>
  <c r="AA948" i="31" s="1"/>
  <c r="Y962" i="31"/>
  <c r="AA962" i="31" s="1"/>
  <c r="Y1052" i="31"/>
  <c r="AA1052" i="31" s="1"/>
  <c r="Y1060" i="31"/>
  <c r="AA1060" i="31" s="1"/>
  <c r="Y1092" i="31"/>
  <c r="AA1092" i="31" s="1"/>
  <c r="Y64" i="31"/>
  <c r="AA64" i="31" s="1"/>
  <c r="Y1158" i="31"/>
  <c r="AA1158" i="31" s="1"/>
  <c r="Y226" i="31"/>
  <c r="AA226" i="31" s="1"/>
  <c r="Z406" i="31"/>
  <c r="Y420" i="31"/>
  <c r="AA420" i="31" s="1"/>
  <c r="Z520" i="31"/>
  <c r="Y524" i="31"/>
  <c r="AA524" i="31" s="1"/>
  <c r="Z536" i="31"/>
  <c r="Y540" i="31"/>
  <c r="AA540" i="31" s="1"/>
  <c r="Y678" i="31"/>
  <c r="AA678" i="31" s="1"/>
  <c r="Z712" i="31"/>
  <c r="Y716" i="31"/>
  <c r="AA716" i="31" s="1"/>
  <c r="Y734" i="31"/>
  <c r="AA734" i="31" s="1"/>
  <c r="Z780" i="31"/>
  <c r="Z790" i="31"/>
  <c r="Y798" i="31"/>
  <c r="AA798" i="31" s="1"/>
  <c r="Z806" i="31"/>
  <c r="Y810" i="31"/>
  <c r="AA810" i="31" s="1"/>
  <c r="Z820" i="31"/>
  <c r="Z876" i="31"/>
  <c r="Z1006" i="31"/>
  <c r="Z1038" i="31"/>
  <c r="Y268" i="31"/>
  <c r="AA268" i="31" s="1"/>
  <c r="Z216" i="31"/>
  <c r="Z1138" i="31"/>
  <c r="Z436" i="31"/>
  <c r="AQ602" i="8"/>
  <c r="Y404" i="31"/>
  <c r="AA404" i="31" s="1"/>
  <c r="Z454" i="31"/>
  <c r="Z462" i="31"/>
  <c r="Z576" i="31"/>
  <c r="Z600" i="31"/>
  <c r="Z704" i="31"/>
  <c r="Z788" i="31"/>
  <c r="Y834" i="31"/>
  <c r="AA834" i="31" s="1"/>
  <c r="Y866" i="31"/>
  <c r="AA866" i="31" s="1"/>
  <c r="Y898" i="31"/>
  <c r="AA898" i="31" s="1"/>
  <c r="Y930" i="31"/>
  <c r="AA930" i="31" s="1"/>
  <c r="Z958" i="31"/>
  <c r="Y1010" i="31"/>
  <c r="AA1010" i="31" s="1"/>
  <c r="Z212" i="31"/>
  <c r="Z144" i="31"/>
  <c r="Z258" i="31"/>
  <c r="Z80" i="31"/>
  <c r="Z308" i="31"/>
  <c r="Y180" i="31"/>
  <c r="AA180" i="31" s="1"/>
  <c r="Z118" i="31"/>
  <c r="Y100" i="31"/>
  <c r="AA100" i="31" s="1"/>
  <c r="Z160" i="31"/>
  <c r="Y344" i="31"/>
  <c r="AA344" i="31" s="1"/>
  <c r="Z504" i="31"/>
  <c r="Y508" i="31"/>
  <c r="AA508" i="31" s="1"/>
  <c r="Y558" i="31"/>
  <c r="AA558" i="31" s="1"/>
  <c r="Y566" i="31"/>
  <c r="AA566" i="31" s="1"/>
  <c r="Z608" i="31"/>
  <c r="Z632" i="31"/>
  <c r="Y636" i="31"/>
  <c r="AA636" i="31" s="1"/>
  <c r="Y686" i="31"/>
  <c r="AA686" i="31" s="1"/>
  <c r="Y694" i="31"/>
  <c r="AA694" i="31" s="1"/>
  <c r="Z720" i="31"/>
  <c r="Y766" i="31"/>
  <c r="AA766" i="31" s="1"/>
  <c r="Z774" i="31"/>
  <c r="Y778" i="31"/>
  <c r="AA778" i="31" s="1"/>
  <c r="Y814" i="31"/>
  <c r="AA814" i="31" s="1"/>
  <c r="Z828" i="31"/>
  <c r="Z838" i="31"/>
  <c r="Y842" i="31"/>
  <c r="AA842" i="31" s="1"/>
  <c r="Z860" i="31"/>
  <c r="Z870" i="31"/>
  <c r="Y874" i="31"/>
  <c r="AA874" i="31" s="1"/>
  <c r="Z892" i="31"/>
  <c r="Z902" i="31"/>
  <c r="Y906" i="31"/>
  <c r="AA906" i="31" s="1"/>
  <c r="Z924" i="31"/>
  <c r="Z934" i="31"/>
  <c r="Y938" i="31"/>
  <c r="AA938" i="31" s="1"/>
  <c r="Z956" i="31"/>
  <c r="Z1014" i="31"/>
  <c r="Y1018" i="31"/>
  <c r="AA1018" i="31" s="1"/>
  <c r="Y1044" i="31"/>
  <c r="AA1044" i="31" s="1"/>
  <c r="Y1054" i="31"/>
  <c r="AA1054" i="31" s="1"/>
  <c r="Y1084" i="31"/>
  <c r="AA1084" i="31" s="1"/>
  <c r="Z232" i="31"/>
  <c r="Z494" i="31"/>
  <c r="Z624" i="31"/>
  <c r="Z736" i="31"/>
  <c r="Z744" i="31"/>
  <c r="Y748" i="31"/>
  <c r="AA748" i="31" s="1"/>
  <c r="Y782" i="31"/>
  <c r="AA782" i="31" s="1"/>
  <c r="Y818" i="31"/>
  <c r="AA818" i="31" s="1"/>
  <c r="Y846" i="31"/>
  <c r="AA846" i="31" s="1"/>
  <c r="Y878" i="31"/>
  <c r="AA878" i="31" s="1"/>
  <c r="Y910" i="31"/>
  <c r="AA910" i="31" s="1"/>
  <c r="Y942" i="31"/>
  <c r="AA942" i="31" s="1"/>
  <c r="Y994" i="31"/>
  <c r="AA994" i="31" s="1"/>
  <c r="Y1074" i="31"/>
  <c r="AA1074" i="31" s="1"/>
  <c r="Z372" i="31"/>
  <c r="Y138" i="31"/>
  <c r="AA138" i="31" s="1"/>
  <c r="Y56" i="31"/>
  <c r="AA56" i="31" s="1"/>
  <c r="Z110" i="31"/>
  <c r="Z92" i="31"/>
  <c r="Z1142" i="31"/>
  <c r="Y336" i="31"/>
  <c r="AA336" i="31" s="1"/>
  <c r="Z496" i="31"/>
  <c r="Y484" i="31"/>
  <c r="AA484" i="31" s="1"/>
  <c r="Z528" i="31"/>
  <c r="Z552" i="31"/>
  <c r="Y556" i="31"/>
  <c r="AA556" i="31" s="1"/>
  <c r="Y606" i="31"/>
  <c r="AA606" i="31" s="1"/>
  <c r="Y614" i="31"/>
  <c r="AA614" i="31" s="1"/>
  <c r="Z656" i="31"/>
  <c r="Z680" i="31"/>
  <c r="Y684" i="31"/>
  <c r="AA684" i="31" s="1"/>
  <c r="Y718" i="31"/>
  <c r="AA718" i="31" s="1"/>
  <c r="Y726" i="31"/>
  <c r="AA726" i="31" s="1"/>
  <c r="Z764" i="31"/>
  <c r="Y772" i="31"/>
  <c r="AA772" i="31" s="1"/>
  <c r="Y794" i="31"/>
  <c r="AA794" i="31" s="1"/>
  <c r="Z812" i="31"/>
  <c r="Z822" i="31"/>
  <c r="Y836" i="31"/>
  <c r="AA836" i="31" s="1"/>
  <c r="Y868" i="31"/>
  <c r="AA868" i="31" s="1"/>
  <c r="Y900" i="31"/>
  <c r="AA900" i="31" s="1"/>
  <c r="Y932" i="31"/>
  <c r="AA932" i="31" s="1"/>
  <c r="Z998" i="31"/>
  <c r="Y1002" i="31"/>
  <c r="AA1002" i="31" s="1"/>
  <c r="Y1012" i="31"/>
  <c r="AA1012" i="31" s="1"/>
  <c r="Y1036" i="31"/>
  <c r="AA1036" i="31" s="1"/>
  <c r="Y1042" i="31"/>
  <c r="AA1042" i="31" s="1"/>
  <c r="Z1078" i="31"/>
  <c r="Y1082" i="31"/>
  <c r="AA1082" i="31" s="1"/>
  <c r="Y1100" i="31"/>
  <c r="AA1100" i="31" s="1"/>
  <c r="Z280" i="31"/>
  <c r="Y306" i="31"/>
  <c r="AA306" i="31" s="1"/>
  <c r="Z182" i="31"/>
  <c r="Y176" i="31"/>
  <c r="AA176" i="31" s="1"/>
  <c r="Z76" i="31"/>
  <c r="Z324" i="31"/>
  <c r="Z422" i="31"/>
  <c r="Z544" i="31"/>
  <c r="Z568" i="31"/>
  <c r="Z672" i="31"/>
  <c r="Z696" i="31"/>
  <c r="Z908" i="31"/>
  <c r="Z918" i="31"/>
  <c r="Z940" i="31"/>
  <c r="Z950" i="31"/>
  <c r="Y954" i="31"/>
  <c r="AA954" i="31" s="1"/>
  <c r="Y978" i="31"/>
  <c r="AA978" i="31" s="1"/>
  <c r="Y1020" i="31"/>
  <c r="AA1020" i="31" s="1"/>
  <c r="Y1026" i="31"/>
  <c r="AA1026" i="31" s="1"/>
  <c r="Z1062" i="31"/>
  <c r="Y1066" i="31"/>
  <c r="AA1066" i="31" s="1"/>
  <c r="Z282" i="31"/>
  <c r="Y152" i="31"/>
  <c r="AA152" i="31" s="1"/>
  <c r="Z1170" i="31"/>
  <c r="Y90" i="31"/>
  <c r="AA90" i="31" s="1"/>
  <c r="Z338" i="31"/>
  <c r="Z470" i="31"/>
  <c r="Y474" i="31"/>
  <c r="AA474" i="31" s="1"/>
  <c r="Z560" i="31"/>
  <c r="Z688" i="31"/>
  <c r="Y802" i="31"/>
  <c r="AA802" i="31" s="1"/>
  <c r="Y830" i="31"/>
  <c r="AA830" i="31" s="1"/>
  <c r="Y862" i="31"/>
  <c r="AA862" i="31" s="1"/>
  <c r="Y894" i="31"/>
  <c r="AA894" i="31" s="1"/>
  <c r="Y926" i="31"/>
  <c r="AA926" i="31" s="1"/>
  <c r="Z1046" i="31"/>
  <c r="Y1050" i="31"/>
  <c r="AA1050" i="31" s="1"/>
  <c r="Z1086" i="31"/>
  <c r="Y1090" i="31"/>
  <c r="AA1090" i="31" s="1"/>
  <c r="Y402" i="31"/>
  <c r="AA402" i="31" s="1"/>
  <c r="Y1124" i="31"/>
  <c r="AA1124" i="31" s="1"/>
  <c r="Y60" i="31"/>
  <c r="AA60" i="31" s="1"/>
  <c r="Y154" i="31"/>
  <c r="AA154" i="31" s="1"/>
  <c r="Y70" i="31"/>
  <c r="AA70" i="31" s="1"/>
  <c r="Y418" i="31"/>
  <c r="AA418" i="31" s="1"/>
  <c r="Y1164" i="31"/>
  <c r="AA1164" i="31" s="1"/>
  <c r="Z440" i="31"/>
  <c r="Y440" i="31"/>
  <c r="AA440" i="31" s="1"/>
  <c r="Z450" i="31"/>
  <c r="Y450" i="31"/>
  <c r="AA450" i="31" s="1"/>
  <c r="Z472" i="31"/>
  <c r="Y472" i="31"/>
  <c r="AA472" i="31" s="1"/>
  <c r="Y400" i="31"/>
  <c r="AA400" i="31" s="1"/>
  <c r="Y1120" i="31"/>
  <c r="AA1120" i="31" s="1"/>
  <c r="Y386" i="31"/>
  <c r="AA386" i="31" s="1"/>
  <c r="Y190" i="31"/>
  <c r="AA190" i="31" s="1"/>
  <c r="Y208" i="31"/>
  <c r="AA208" i="31" s="1"/>
  <c r="Y416" i="31"/>
  <c r="AA416" i="31" s="1"/>
  <c r="Y1162" i="31"/>
  <c r="AA1162" i="31" s="1"/>
  <c r="Y1160" i="31"/>
  <c r="AA1160" i="31" s="1"/>
  <c r="Y1116" i="31"/>
  <c r="AA1116" i="31" s="1"/>
  <c r="Y1150" i="31"/>
  <c r="AA1150" i="31" s="1"/>
  <c r="Y368" i="31"/>
  <c r="AA368" i="31" s="1"/>
  <c r="Y424" i="31"/>
  <c r="AA424" i="31" s="1"/>
  <c r="Y432" i="31"/>
  <c r="AA432" i="31" s="1"/>
  <c r="Y458" i="31"/>
  <c r="AA458" i="31" s="1"/>
  <c r="Z488" i="31"/>
  <c r="Y488" i="31"/>
  <c r="AA488" i="31" s="1"/>
  <c r="Y1152" i="31"/>
  <c r="AA1152" i="31" s="1"/>
  <c r="Y1114" i="31"/>
  <c r="AA1114" i="31" s="1"/>
  <c r="Y1148" i="31"/>
  <c r="AA1148" i="31" s="1"/>
  <c r="Y222" i="31"/>
  <c r="AA222" i="31" s="1"/>
  <c r="Y398" i="31"/>
  <c r="AA398" i="31" s="1"/>
  <c r="Y430" i="31"/>
  <c r="AA430" i="31" s="1"/>
  <c r="Y1134" i="31"/>
  <c r="AA1134" i="31" s="1"/>
  <c r="Y1112" i="31"/>
  <c r="AA1112" i="31" s="1"/>
  <c r="Y1136" i="31"/>
  <c r="AA1136" i="31" s="1"/>
  <c r="Y392" i="31"/>
  <c r="AA392" i="31" s="1"/>
  <c r="Y252" i="31"/>
  <c r="AA252" i="31" s="1"/>
  <c r="Y188" i="31"/>
  <c r="AA188" i="31" s="1"/>
  <c r="Z456" i="31"/>
  <c r="Y456" i="31"/>
  <c r="AA456" i="31" s="1"/>
  <c r="Z466" i="31"/>
  <c r="Y466" i="31"/>
  <c r="AA466" i="31" s="1"/>
  <c r="Y380" i="31"/>
  <c r="AA380" i="31" s="1"/>
  <c r="Y408" i="31"/>
  <c r="AA408" i="31" s="1"/>
  <c r="Y1130" i="31"/>
  <c r="AA1130" i="31" s="1"/>
  <c r="Y148" i="31"/>
  <c r="AA148" i="31" s="1"/>
  <c r="Y390" i="31"/>
  <c r="AA390" i="31" s="1"/>
  <c r="Y244" i="31"/>
  <c r="AA244" i="31" s="1"/>
  <c r="Y376" i="31"/>
  <c r="AA376" i="31" s="1"/>
  <c r="Y428" i="31"/>
  <c r="AA428" i="31" s="1"/>
  <c r="Y442" i="31"/>
  <c r="AA442" i="31" s="1"/>
  <c r="Y482" i="31"/>
  <c r="AA482" i="31" s="1"/>
  <c r="Y500" i="31"/>
  <c r="AA500" i="31" s="1"/>
  <c r="Y516" i="31"/>
  <c r="AA516" i="31" s="1"/>
  <c r="Y532" i="31"/>
  <c r="AA532" i="31" s="1"/>
  <c r="Y548" i="31"/>
  <c r="AA548" i="31" s="1"/>
  <c r="Y564" i="31"/>
  <c r="AA564" i="31" s="1"/>
  <c r="Y580" i="31"/>
  <c r="AA580" i="31" s="1"/>
  <c r="Y596" i="31"/>
  <c r="AA596" i="31" s="1"/>
  <c r="Y612" i="31"/>
  <c r="AA612" i="31" s="1"/>
  <c r="Y628" i="31"/>
  <c r="AA628" i="31" s="1"/>
  <c r="Y644" i="31"/>
  <c r="AA644" i="31" s="1"/>
  <c r="Y660" i="31"/>
  <c r="AA660" i="31" s="1"/>
  <c r="Y676" i="31"/>
  <c r="AA676" i="31" s="1"/>
  <c r="Y692" i="31"/>
  <c r="AA692" i="31" s="1"/>
  <c r="Y708" i="31"/>
  <c r="AA708" i="31" s="1"/>
  <c r="Y724" i="31"/>
  <c r="AA724" i="31" s="1"/>
  <c r="Y740" i="31"/>
  <c r="AA740" i="31" s="1"/>
  <c r="Y756" i="31"/>
  <c r="AA756" i="31" s="1"/>
  <c r="Z784" i="31"/>
  <c r="Y784" i="31"/>
  <c r="AA784" i="31" s="1"/>
  <c r="Y448" i="31"/>
  <c r="AA448" i="31" s="1"/>
  <c r="Y464" i="31"/>
  <c r="AA464" i="31" s="1"/>
  <c r="Y480" i="31"/>
  <c r="AA480" i="31" s="1"/>
  <c r="Y498" i="31"/>
  <c r="AA498" i="31" s="1"/>
  <c r="Y514" i="31"/>
  <c r="AA514" i="31" s="1"/>
  <c r="Y530" i="31"/>
  <c r="AA530" i="31" s="1"/>
  <c r="Y546" i="31"/>
  <c r="AA546" i="31" s="1"/>
  <c r="Y562" i="31"/>
  <c r="AA562" i="31" s="1"/>
  <c r="Y578" i="31"/>
  <c r="AA578" i="31" s="1"/>
  <c r="Y594" i="31"/>
  <c r="AA594" i="31" s="1"/>
  <c r="Y610" i="31"/>
  <c r="AA610" i="31" s="1"/>
  <c r="Y626" i="31"/>
  <c r="AA626" i="31" s="1"/>
  <c r="Y642" i="31"/>
  <c r="AA642" i="31" s="1"/>
  <c r="Y658" i="31"/>
  <c r="AA658" i="31" s="1"/>
  <c r="Y674" i="31"/>
  <c r="AA674" i="31" s="1"/>
  <c r="Y690" i="31"/>
  <c r="AA690" i="31" s="1"/>
  <c r="Y706" i="31"/>
  <c r="AA706" i="31" s="1"/>
  <c r="Y722" i="31"/>
  <c r="AA722" i="31" s="1"/>
  <c r="Y738" i="31"/>
  <c r="AA738" i="31" s="1"/>
  <c r="Y754" i="31"/>
  <c r="AA754" i="31" s="1"/>
  <c r="Z768" i="31"/>
  <c r="Z808" i="31"/>
  <c r="Y808" i="31"/>
  <c r="AA808" i="31" s="1"/>
  <c r="Z832" i="31"/>
  <c r="Y832" i="31"/>
  <c r="AA832" i="31" s="1"/>
  <c r="Y752" i="31"/>
  <c r="AA752" i="31" s="1"/>
  <c r="Z792" i="31"/>
  <c r="Y792" i="31"/>
  <c r="AA792" i="31" s="1"/>
  <c r="Z816" i="31"/>
  <c r="Y816" i="31"/>
  <c r="AA816" i="31" s="1"/>
  <c r="Y506" i="31"/>
  <c r="AA506" i="31" s="1"/>
  <c r="Y522" i="31"/>
  <c r="AA522" i="31" s="1"/>
  <c r="Y538" i="31"/>
  <c r="AA538" i="31" s="1"/>
  <c r="Y554" i="31"/>
  <c r="AA554" i="31" s="1"/>
  <c r="Y570" i="31"/>
  <c r="AA570" i="31" s="1"/>
  <c r="Y586" i="31"/>
  <c r="AA586" i="31" s="1"/>
  <c r="Y602" i="31"/>
  <c r="AA602" i="31" s="1"/>
  <c r="Y618" i="31"/>
  <c r="AA618" i="31" s="1"/>
  <c r="Y634" i="31"/>
  <c r="AA634" i="31" s="1"/>
  <c r="Y650" i="31"/>
  <c r="AA650" i="31" s="1"/>
  <c r="Y666" i="31"/>
  <c r="AA666" i="31" s="1"/>
  <c r="Y682" i="31"/>
  <c r="AA682" i="31" s="1"/>
  <c r="Y698" i="31"/>
  <c r="AA698" i="31" s="1"/>
  <c r="Y714" i="31"/>
  <c r="AA714" i="31" s="1"/>
  <c r="Y730" i="31"/>
  <c r="AA730" i="31" s="1"/>
  <c r="Y746" i="31"/>
  <c r="AA746" i="31" s="1"/>
  <c r="Z760" i="31"/>
  <c r="Y760" i="31"/>
  <c r="AA760" i="31" s="1"/>
  <c r="Z776" i="31"/>
  <c r="Y776" i="31"/>
  <c r="AA776" i="31" s="1"/>
  <c r="Y786" i="31"/>
  <c r="AA786" i="31" s="1"/>
  <c r="Y770" i="31"/>
  <c r="AA770" i="31" s="1"/>
  <c r="Z800" i="31"/>
  <c r="Y800" i="31"/>
  <c r="AA800" i="31" s="1"/>
  <c r="Z824" i="31"/>
  <c r="Y824" i="31"/>
  <c r="AA824" i="31" s="1"/>
  <c r="Y840" i="31"/>
  <c r="AA840" i="31" s="1"/>
  <c r="Y856" i="31"/>
  <c r="AA856" i="31" s="1"/>
  <c r="Y872" i="31"/>
  <c r="AA872" i="31" s="1"/>
  <c r="Y888" i="31"/>
  <c r="AA888" i="31" s="1"/>
  <c r="Y904" i="31"/>
  <c r="AA904" i="31" s="1"/>
  <c r="Y920" i="31"/>
  <c r="AA920" i="31" s="1"/>
  <c r="Y936" i="31"/>
  <c r="AA936" i="31" s="1"/>
  <c r="Y952" i="31"/>
  <c r="AA952" i="31" s="1"/>
  <c r="Y968" i="31"/>
  <c r="AA968" i="31" s="1"/>
  <c r="Y984" i="31"/>
  <c r="AA984" i="31" s="1"/>
  <c r="Y1000" i="31"/>
  <c r="AA1000" i="31" s="1"/>
  <c r="Y1016" i="31"/>
  <c r="AA1016" i="31" s="1"/>
  <c r="Y1032" i="31"/>
  <c r="AA1032" i="31" s="1"/>
  <c r="Y1048" i="31"/>
  <c r="AA1048" i="31" s="1"/>
  <c r="Y1064" i="31"/>
  <c r="AA1064" i="31" s="1"/>
  <c r="Y1080" i="31"/>
  <c r="AA1080" i="31" s="1"/>
  <c r="Y1096" i="31"/>
  <c r="AA1096" i="31" s="1"/>
  <c r="Z276" i="31"/>
  <c r="Y276" i="31"/>
  <c r="AA276" i="31" s="1"/>
  <c r="Z192" i="31"/>
  <c r="Y192" i="31"/>
  <c r="AA192" i="31" s="1"/>
  <c r="Y848" i="31"/>
  <c r="AA848" i="31" s="1"/>
  <c r="Y864" i="31"/>
  <c r="AA864" i="31" s="1"/>
  <c r="Y880" i="31"/>
  <c r="AA880" i="31" s="1"/>
  <c r="Y896" i="31"/>
  <c r="AA896" i="31" s="1"/>
  <c r="Y912" i="31"/>
  <c r="AA912" i="31" s="1"/>
  <c r="Y928" i="31"/>
  <c r="AA928" i="31" s="1"/>
  <c r="Y944" i="31"/>
  <c r="AA944" i="31" s="1"/>
  <c r="Y960" i="31"/>
  <c r="AA960" i="31" s="1"/>
  <c r="Y976" i="31"/>
  <c r="AA976" i="31" s="1"/>
  <c r="Y992" i="31"/>
  <c r="AA992" i="31" s="1"/>
  <c r="Y1008" i="31"/>
  <c r="AA1008" i="31" s="1"/>
  <c r="Y1024" i="31"/>
  <c r="AA1024" i="31" s="1"/>
  <c r="Y1040" i="31"/>
  <c r="AA1040" i="31" s="1"/>
  <c r="Y1056" i="31"/>
  <c r="AA1056" i="31" s="1"/>
  <c r="Y1072" i="31"/>
  <c r="AA1072" i="31" s="1"/>
  <c r="Y1088" i="31"/>
  <c r="AA1088" i="31" s="1"/>
  <c r="Z1098" i="31"/>
  <c r="Y1098" i="31"/>
  <c r="AA1098" i="31" s="1"/>
  <c r="Z304" i="31"/>
  <c r="Y304" i="31"/>
  <c r="AA304" i="31" s="1"/>
  <c r="Z1104" i="31"/>
  <c r="Z284" i="31"/>
  <c r="Z310" i="31"/>
  <c r="Z272" i="31"/>
  <c r="Z364" i="31"/>
  <c r="Z266" i="31"/>
  <c r="Z342" i="31"/>
  <c r="Z126" i="31"/>
  <c r="Z108" i="31"/>
  <c r="Z260" i="31"/>
  <c r="Z1140" i="31"/>
  <c r="Z178" i="31"/>
  <c r="Z352" i="31"/>
  <c r="Z370" i="31"/>
  <c r="Z84" i="31"/>
  <c r="Z94" i="31"/>
  <c r="Y164" i="31"/>
  <c r="AA164" i="31" s="1"/>
  <c r="Y254" i="31"/>
  <c r="AA254" i="31" s="1"/>
  <c r="Y20" i="31"/>
  <c r="AA20" i="31" s="1"/>
  <c r="Y292" i="31"/>
  <c r="AA292" i="31" s="1"/>
  <c r="Y206" i="31"/>
  <c r="AA206" i="31" s="1"/>
  <c r="Y172" i="31"/>
  <c r="AA172" i="31" s="1"/>
  <c r="Y62" i="31"/>
  <c r="AA62" i="31" s="1"/>
  <c r="Y140" i="31"/>
  <c r="AA140" i="31" s="1"/>
  <c r="Y54" i="31"/>
  <c r="AA54" i="31" s="1"/>
  <c r="Y194" i="31"/>
  <c r="AA194" i="31" s="1"/>
  <c r="Y1122" i="31"/>
  <c r="AA1122" i="31" s="1"/>
  <c r="Y1156" i="31"/>
  <c r="AA1156" i="31" s="1"/>
  <c r="Y264" i="31"/>
  <c r="AA264" i="31" s="1"/>
  <c r="Y234" i="31"/>
  <c r="AA234" i="31" s="1"/>
  <c r="Y6" i="31"/>
  <c r="AA6" i="31" s="1"/>
  <c r="Y88" i="31"/>
  <c r="AA88" i="31" s="1"/>
  <c r="Y214" i="31"/>
  <c r="AA214" i="31" s="1"/>
  <c r="Y1168" i="31"/>
  <c r="AA1168" i="31" s="1"/>
  <c r="Y302" i="31"/>
  <c r="AA302" i="31" s="1"/>
  <c r="Y186" i="31"/>
  <c r="AA186" i="31" s="1"/>
  <c r="Y326" i="31"/>
  <c r="AA326" i="31" s="1"/>
  <c r="Y168" i="31"/>
  <c r="AA168" i="31" s="1"/>
  <c r="Y68" i="31"/>
  <c r="AA68" i="31" s="1"/>
  <c r="Y354" i="31"/>
  <c r="AA354" i="31" s="1"/>
  <c r="Y256" i="31"/>
  <c r="AA256" i="31" s="1"/>
  <c r="Y340" i="31"/>
  <c r="AA340" i="31" s="1"/>
  <c r="Y240" i="31"/>
  <c r="AA240" i="31" s="1"/>
  <c r="Y114" i="31"/>
  <c r="AA114" i="31" s="1"/>
  <c r="Y350" i="31"/>
  <c r="AA350" i="31" s="1"/>
  <c r="Y162" i="31"/>
  <c r="AA162" i="31" s="1"/>
  <c r="Y1118" i="31"/>
  <c r="AA1118" i="31" s="1"/>
  <c r="Y1154" i="31"/>
  <c r="AA1154" i="31" s="1"/>
  <c r="Y200" i="31"/>
  <c r="AA200" i="31" s="1"/>
  <c r="Y134" i="31"/>
  <c r="AA134" i="31" s="1"/>
  <c r="Y196" i="31"/>
  <c r="AA196" i="31" s="1"/>
  <c r="Y86" i="31"/>
  <c r="AA86" i="31" s="1"/>
  <c r="Y202" i="31"/>
  <c r="AA202" i="31" s="1"/>
  <c r="Y1110" i="31"/>
  <c r="AA1110" i="31" s="1"/>
  <c r="Y300" i="31"/>
  <c r="AA300" i="31" s="1"/>
  <c r="Y316" i="31"/>
  <c r="AA316" i="31" s="1"/>
  <c r="Y166" i="31"/>
  <c r="AA166" i="31" s="1"/>
  <c r="Y296" i="31"/>
  <c r="AA296" i="31" s="1"/>
  <c r="Y228" i="31"/>
  <c r="AA228" i="31" s="1"/>
  <c r="Y358" i="31"/>
  <c r="AA358" i="31" s="1"/>
  <c r="Y246" i="31"/>
  <c r="AA246" i="31" s="1"/>
  <c r="Y136" i="31"/>
  <c r="AA136" i="31" s="1"/>
  <c r="Y170" i="31"/>
  <c r="AA170" i="31" s="1"/>
  <c r="Y322" i="31"/>
  <c r="AA322" i="31" s="1"/>
  <c r="Y236" i="31"/>
  <c r="AA236" i="31" s="1"/>
  <c r="Y230" i="31"/>
  <c r="AA230" i="31" s="1"/>
  <c r="Y156" i="31"/>
  <c r="AA156" i="31" s="1"/>
  <c r="Y262" i="31"/>
  <c r="AA262" i="31" s="1"/>
  <c r="Y130" i="31"/>
  <c r="AA130" i="31" s="1"/>
  <c r="Y124" i="31"/>
  <c r="AA124" i="31" s="1"/>
  <c r="Y1146" i="31"/>
  <c r="AA1146" i="31" s="1"/>
  <c r="Y66" i="31"/>
  <c r="AA66" i="31" s="1"/>
  <c r="Y52" i="31"/>
  <c r="AA52" i="31" s="1"/>
  <c r="Y82" i="31"/>
  <c r="AA82" i="31" s="1"/>
  <c r="Y198" i="31"/>
  <c r="AA198" i="31" s="1"/>
  <c r="Y1108" i="31"/>
  <c r="AA1108" i="31" s="1"/>
  <c r="Y298" i="31"/>
  <c r="AA298" i="31" s="1"/>
  <c r="Y314" i="31"/>
  <c r="AA314" i="31" s="1"/>
  <c r="Y248" i="31"/>
  <c r="AA248" i="31" s="1"/>
  <c r="Y58" i="31"/>
  <c r="AA58" i="31" s="1"/>
  <c r="Y32" i="31"/>
  <c r="AA32" i="31" s="1"/>
  <c r="Y174" i="31"/>
  <c r="AA174" i="31" s="1"/>
  <c r="Y146" i="31"/>
  <c r="AA146" i="31" s="1"/>
  <c r="Y106" i="31"/>
  <c r="AA106" i="31" s="1"/>
  <c r="Y150" i="31"/>
  <c r="AA150" i="31" s="1"/>
  <c r="Y290" i="31"/>
  <c r="AA290" i="31" s="1"/>
  <c r="Y132" i="31"/>
  <c r="AA132" i="31" s="1"/>
  <c r="Y334" i="31"/>
  <c r="AA334" i="31" s="1"/>
  <c r="Y1144" i="31"/>
  <c r="AA1144" i="31" s="1"/>
  <c r="Y318" i="31"/>
  <c r="AA318" i="31" s="1"/>
  <c r="Y346" i="31"/>
  <c r="AA346" i="31" s="1"/>
  <c r="Y98" i="31"/>
  <c r="AA98" i="31" s="1"/>
  <c r="Y1106" i="31"/>
  <c r="AA1106" i="31" s="1"/>
  <c r="Y286" i="31"/>
  <c r="AA286" i="31" s="1"/>
  <c r="Y312" i="31"/>
  <c r="AA312" i="31" s="1"/>
  <c r="Y218" i="31"/>
  <c r="AA218" i="31" s="1"/>
  <c r="Y116" i="31"/>
  <c r="AA116" i="31" s="1"/>
  <c r="Y104" i="31"/>
  <c r="AA104" i="31" s="1"/>
  <c r="Y362" i="31"/>
  <c r="AA362" i="31" s="1"/>
  <c r="Y210" i="31"/>
  <c r="AA210" i="31" s="1"/>
  <c r="Y72" i="31"/>
  <c r="AA72" i="31" s="1"/>
  <c r="Y128" i="31"/>
  <c r="AA128" i="31" s="1"/>
  <c r="Y122" i="31"/>
  <c r="AA122" i="31" s="1"/>
  <c r="Y278" i="31"/>
  <c r="AA278" i="31" s="1"/>
  <c r="Y42" i="31"/>
  <c r="AA42" i="31" s="1"/>
  <c r="Y356" i="31"/>
  <c r="AA356" i="31" s="1"/>
  <c r="Y242" i="31"/>
  <c r="AA242" i="31" s="1"/>
  <c r="Y78" i="31"/>
  <c r="AA78" i="31" s="1"/>
  <c r="Y96" i="31"/>
  <c r="AA96" i="31" s="1"/>
  <c r="DG2" i="30"/>
  <c r="DH151" i="30" s="1"/>
  <c r="H622" i="8" l="1"/>
  <c r="J622" i="8"/>
  <c r="DK155" i="30"/>
  <c r="DG151" i="30"/>
  <c r="L320" i="31" l="1"/>
  <c r="G321" i="31"/>
  <c r="O321" i="31"/>
  <c r="F318" i="31"/>
  <c r="N318" i="31"/>
  <c r="I319" i="31"/>
  <c r="Q319" i="31"/>
  <c r="G362" i="31"/>
  <c r="O362" i="31"/>
  <c r="J363" i="31"/>
  <c r="K330" i="31"/>
  <c r="F331" i="31"/>
  <c r="N331" i="31"/>
  <c r="L358" i="31"/>
  <c r="G359" i="31"/>
  <c r="O359" i="31"/>
  <c r="F234" i="31"/>
  <c r="N234" i="31"/>
  <c r="I235" i="31"/>
  <c r="Q235" i="31"/>
  <c r="H286" i="31"/>
  <c r="P286" i="31"/>
  <c r="K287" i="31"/>
  <c r="J198" i="31"/>
  <c r="M199" i="31"/>
  <c r="L104" i="31"/>
  <c r="G105" i="31"/>
  <c r="O105" i="31"/>
  <c r="F118" i="31"/>
  <c r="N118" i="31"/>
  <c r="I119" i="31"/>
  <c r="Q119" i="31"/>
  <c r="H242" i="31"/>
  <c r="P242" i="31"/>
  <c r="K243" i="31"/>
  <c r="J70" i="31"/>
  <c r="M71" i="31"/>
  <c r="L388" i="31"/>
  <c r="G389" i="31"/>
  <c r="O389" i="31"/>
  <c r="L1174" i="31"/>
  <c r="G1175" i="31"/>
  <c r="O1175" i="31"/>
  <c r="H22" i="31"/>
  <c r="P22" i="31"/>
  <c r="K23" i="31"/>
  <c r="L1172" i="31"/>
  <c r="G1173" i="31"/>
  <c r="O1173" i="31"/>
  <c r="H26" i="31"/>
  <c r="P26" i="31"/>
  <c r="K27" i="31"/>
  <c r="L1178" i="31"/>
  <c r="G1179" i="31"/>
  <c r="O1179" i="31"/>
  <c r="H46" i="31"/>
  <c r="P46" i="31"/>
  <c r="K47" i="31"/>
  <c r="J24" i="31"/>
  <c r="M25" i="31"/>
  <c r="F12" i="31"/>
  <c r="N12" i="31"/>
  <c r="I13" i="31"/>
  <c r="Q13" i="31"/>
  <c r="J42" i="31"/>
  <c r="M43" i="31"/>
  <c r="F10" i="31"/>
  <c r="N10" i="31"/>
  <c r="I11" i="31"/>
  <c r="Q11" i="31"/>
  <c r="M40" i="31"/>
  <c r="H41" i="31"/>
  <c r="P41" i="31"/>
  <c r="G14" i="31"/>
  <c r="O14" i="31"/>
  <c r="M320" i="31"/>
  <c r="H321" i="31"/>
  <c r="P321" i="31"/>
  <c r="G318" i="31"/>
  <c r="O318" i="31"/>
  <c r="J319" i="31"/>
  <c r="H362" i="31"/>
  <c r="P362" i="31"/>
  <c r="K363" i="31"/>
  <c r="L330" i="31"/>
  <c r="G331" i="31"/>
  <c r="O331" i="31"/>
  <c r="M358" i="31"/>
  <c r="H359" i="31"/>
  <c r="P359" i="31"/>
  <c r="G234" i="31"/>
  <c r="F320" i="31"/>
  <c r="N320" i="31"/>
  <c r="I321" i="31"/>
  <c r="Q321" i="31"/>
  <c r="H318" i="31"/>
  <c r="P318" i="31"/>
  <c r="K319" i="31"/>
  <c r="I362" i="31"/>
  <c r="Q362" i="31"/>
  <c r="L363" i="31"/>
  <c r="M330" i="31"/>
  <c r="H331" i="31"/>
  <c r="P331" i="31"/>
  <c r="F358" i="31"/>
  <c r="N358" i="31"/>
  <c r="I359" i="31"/>
  <c r="Q359" i="31"/>
  <c r="H234" i="31"/>
  <c r="P234" i="31"/>
  <c r="K235" i="31"/>
  <c r="J286" i="31"/>
  <c r="M287" i="31"/>
  <c r="L198" i="31"/>
  <c r="G199" i="31"/>
  <c r="O199" i="31"/>
  <c r="F104" i="31"/>
  <c r="N104" i="31"/>
  <c r="I105" i="31"/>
  <c r="Q105" i="31"/>
  <c r="H118" i="31"/>
  <c r="P118" i="31"/>
  <c r="K119" i="31"/>
  <c r="J242" i="31"/>
  <c r="M243" i="31"/>
  <c r="L70" i="31"/>
  <c r="G71" i="31"/>
  <c r="O71" i="31"/>
  <c r="F388" i="31"/>
  <c r="N388" i="31"/>
  <c r="I389" i="31"/>
  <c r="Q389" i="31"/>
  <c r="F1174" i="31"/>
  <c r="N1174" i="31"/>
  <c r="I1175" i="31"/>
  <c r="Q1175" i="31"/>
  <c r="J22" i="31"/>
  <c r="G320" i="31"/>
  <c r="O320" i="31"/>
  <c r="J321" i="31"/>
  <c r="I318" i="31"/>
  <c r="Q318" i="31"/>
  <c r="L319" i="31"/>
  <c r="J362" i="31"/>
  <c r="M363" i="31"/>
  <c r="F330" i="31"/>
  <c r="N330" i="31"/>
  <c r="I331" i="31"/>
  <c r="Q331" i="31"/>
  <c r="G358" i="31"/>
  <c r="O358" i="31"/>
  <c r="J359" i="31"/>
  <c r="I234" i="31"/>
  <c r="H320" i="31"/>
  <c r="P320" i="31"/>
  <c r="K321" i="31"/>
  <c r="J318" i="31"/>
  <c r="M319" i="31"/>
  <c r="K362" i="31"/>
  <c r="F363" i="31"/>
  <c r="N363" i="31"/>
  <c r="G330" i="31"/>
  <c r="O330" i="31"/>
  <c r="J331" i="31"/>
  <c r="H358" i="31"/>
  <c r="P358" i="31"/>
  <c r="K359" i="31"/>
  <c r="J234" i="31"/>
  <c r="M235" i="31"/>
  <c r="I320" i="31"/>
  <c r="Q320" i="31"/>
  <c r="L321" i="31"/>
  <c r="K318" i="31"/>
  <c r="F319" i="31"/>
  <c r="N319" i="31"/>
  <c r="L362" i="31"/>
  <c r="G363" i="31"/>
  <c r="O363" i="31"/>
  <c r="H330" i="31"/>
  <c r="P330" i="31"/>
  <c r="K331" i="31"/>
  <c r="I358" i="31"/>
  <c r="Q358" i="31"/>
  <c r="L359" i="31"/>
  <c r="K234" i="31"/>
  <c r="J320" i="31"/>
  <c r="M321" i="31"/>
  <c r="L318" i="31"/>
  <c r="G319" i="31"/>
  <c r="O319" i="31"/>
  <c r="M362" i="31"/>
  <c r="H363" i="31"/>
  <c r="P363" i="31"/>
  <c r="I330" i="31"/>
  <c r="Q330" i="31"/>
  <c r="L331" i="31"/>
  <c r="J358" i="31"/>
  <c r="M359" i="31"/>
  <c r="L234" i="31"/>
  <c r="G235" i="31"/>
  <c r="O235" i="31"/>
  <c r="K320" i="31"/>
  <c r="F321" i="31"/>
  <c r="N321" i="31"/>
  <c r="M318" i="31"/>
  <c r="H319" i="31"/>
  <c r="P319" i="31"/>
  <c r="F362" i="31"/>
  <c r="N362" i="31"/>
  <c r="I363" i="31"/>
  <c r="Q363" i="31"/>
  <c r="J330" i="31"/>
  <c r="M331" i="31"/>
  <c r="K358" i="31"/>
  <c r="F359" i="31"/>
  <c r="N359" i="31"/>
  <c r="M234" i="31"/>
  <c r="P235" i="31"/>
  <c r="K286" i="31"/>
  <c r="H287" i="31"/>
  <c r="K198" i="31"/>
  <c r="I199" i="31"/>
  <c r="K104" i="31"/>
  <c r="J105" i="31"/>
  <c r="M118" i="31"/>
  <c r="L119" i="31"/>
  <c r="O242" i="31"/>
  <c r="N243" i="31"/>
  <c r="F70" i="31"/>
  <c r="P70" i="31"/>
  <c r="N71" i="31"/>
  <c r="G388" i="31"/>
  <c r="Q388" i="31"/>
  <c r="N389" i="31"/>
  <c r="P1174" i="31"/>
  <c r="M1175" i="31"/>
  <c r="I22" i="31"/>
  <c r="F23" i="31"/>
  <c r="O23" i="31"/>
  <c r="I1172" i="31"/>
  <c r="N1173" i="31"/>
  <c r="I26" i="31"/>
  <c r="N27" i="31"/>
  <c r="H1178" i="31"/>
  <c r="Q1178" i="31"/>
  <c r="M1179" i="31"/>
  <c r="G46" i="31"/>
  <c r="Q46" i="31"/>
  <c r="M47" i="31"/>
  <c r="N24" i="31"/>
  <c r="J25" i="31"/>
  <c r="M12" i="31"/>
  <c r="J13" i="31"/>
  <c r="M42" i="31"/>
  <c r="I43" i="31"/>
  <c r="L10" i="31"/>
  <c r="H11" i="31"/>
  <c r="F40" i="31"/>
  <c r="O40" i="31"/>
  <c r="K41" i="31"/>
  <c r="L14" i="31"/>
  <c r="H15" i="31"/>
  <c r="P15" i="31"/>
  <c r="M1173" i="31"/>
  <c r="L47" i="31"/>
  <c r="G11" i="31"/>
  <c r="O15" i="31"/>
  <c r="O234" i="31"/>
  <c r="L286" i="31"/>
  <c r="I287" i="31"/>
  <c r="M198" i="31"/>
  <c r="J199" i="31"/>
  <c r="M104" i="31"/>
  <c r="K105" i="31"/>
  <c r="O118" i="31"/>
  <c r="M119" i="31"/>
  <c r="F242" i="31"/>
  <c r="Q242" i="31"/>
  <c r="O243" i="31"/>
  <c r="G70" i="31"/>
  <c r="Q70" i="31"/>
  <c r="P71" i="31"/>
  <c r="H388" i="31"/>
  <c r="P389" i="31"/>
  <c r="G1174" i="31"/>
  <c r="Q1174" i="31"/>
  <c r="N1175" i="31"/>
  <c r="K22" i="31"/>
  <c r="G23" i="31"/>
  <c r="P23" i="31"/>
  <c r="J1172" i="31"/>
  <c r="F1173" i="31"/>
  <c r="P1173" i="31"/>
  <c r="J26" i="31"/>
  <c r="F27" i="31"/>
  <c r="O27" i="31"/>
  <c r="I1178" i="31"/>
  <c r="N1179" i="31"/>
  <c r="I46" i="31"/>
  <c r="N47" i="31"/>
  <c r="F24" i="31"/>
  <c r="O24" i="31"/>
  <c r="K25" i="31"/>
  <c r="O12" i="31"/>
  <c r="K13" i="31"/>
  <c r="N42" i="31"/>
  <c r="J43" i="31"/>
  <c r="M10" i="31"/>
  <c r="J11" i="31"/>
  <c r="G40" i="31"/>
  <c r="P40" i="31"/>
  <c r="L41" i="31"/>
  <c r="M14" i="31"/>
  <c r="I15" i="31"/>
  <c r="Q15" i="31"/>
  <c r="N15" i="31"/>
  <c r="G1178" i="31"/>
  <c r="L12" i="31"/>
  <c r="K14" i="31"/>
  <c r="Q234" i="31"/>
  <c r="M286" i="31"/>
  <c r="J287" i="31"/>
  <c r="N198" i="31"/>
  <c r="K199" i="31"/>
  <c r="O104" i="31"/>
  <c r="L105" i="31"/>
  <c r="Q118" i="31"/>
  <c r="N119" i="31"/>
  <c r="G242" i="31"/>
  <c r="F243" i="31"/>
  <c r="P243" i="31"/>
  <c r="H70" i="31"/>
  <c r="F71" i="31"/>
  <c r="Q71" i="31"/>
  <c r="I388" i="31"/>
  <c r="F389" i="31"/>
  <c r="H1174" i="31"/>
  <c r="P1175" i="31"/>
  <c r="L22" i="31"/>
  <c r="H23" i="31"/>
  <c r="Q23" i="31"/>
  <c r="K1172" i="31"/>
  <c r="H1173" i="31"/>
  <c r="Q1173" i="31"/>
  <c r="K26" i="31"/>
  <c r="G27" i="31"/>
  <c r="P27" i="31"/>
  <c r="J1178" i="31"/>
  <c r="F1179" i="31"/>
  <c r="P1179" i="31"/>
  <c r="J46" i="31"/>
  <c r="F47" i="31"/>
  <c r="O47" i="31"/>
  <c r="G24" i="31"/>
  <c r="P24" i="31"/>
  <c r="L25" i="31"/>
  <c r="G12" i="31"/>
  <c r="P12" i="31"/>
  <c r="L13" i="31"/>
  <c r="F42" i="31"/>
  <c r="O42" i="31"/>
  <c r="K43" i="31"/>
  <c r="O10" i="31"/>
  <c r="K11" i="31"/>
  <c r="H40" i="31"/>
  <c r="Q40" i="31"/>
  <c r="M41" i="31"/>
  <c r="N14" i="31"/>
  <c r="J15" i="31"/>
  <c r="F15" i="31"/>
  <c r="M27" i="31"/>
  <c r="H13" i="31"/>
  <c r="P11" i="31"/>
  <c r="F235" i="31"/>
  <c r="N286" i="31"/>
  <c r="L287" i="31"/>
  <c r="O198" i="31"/>
  <c r="L199" i="31"/>
  <c r="P104" i="31"/>
  <c r="M105" i="31"/>
  <c r="G118" i="31"/>
  <c r="O119" i="31"/>
  <c r="I242" i="31"/>
  <c r="G243" i="31"/>
  <c r="Q243" i="31"/>
  <c r="I70" i="31"/>
  <c r="H71" i="31"/>
  <c r="J388" i="31"/>
  <c r="H389" i="31"/>
  <c r="I1174" i="31"/>
  <c r="F1175" i="31"/>
  <c r="M22" i="31"/>
  <c r="I23" i="31"/>
  <c r="M1172" i="31"/>
  <c r="I1173" i="31"/>
  <c r="L26" i="31"/>
  <c r="H27" i="31"/>
  <c r="Q27" i="31"/>
  <c r="K1178" i="31"/>
  <c r="H1179" i="31"/>
  <c r="Q1179" i="31"/>
  <c r="K46" i="31"/>
  <c r="G47" i="31"/>
  <c r="P47" i="31"/>
  <c r="H24" i="31"/>
  <c r="Q24" i="31"/>
  <c r="N25" i="31"/>
  <c r="H12" i="31"/>
  <c r="Q12" i="31"/>
  <c r="M13" i="31"/>
  <c r="G42" i="31"/>
  <c r="P42" i="31"/>
  <c r="L43" i="31"/>
  <c r="G10" i="31"/>
  <c r="P10" i="31"/>
  <c r="L11" i="31"/>
  <c r="I40" i="31"/>
  <c r="N41" i="31"/>
  <c r="F14" i="31"/>
  <c r="P14" i="31"/>
  <c r="K15" i="31"/>
  <c r="J14" i="31"/>
  <c r="O46" i="31"/>
  <c r="H43" i="31"/>
  <c r="J41" i="31"/>
  <c r="H235" i="31"/>
  <c r="O286" i="31"/>
  <c r="N287" i="31"/>
  <c r="F198" i="31"/>
  <c r="P198" i="31"/>
  <c r="N199" i="31"/>
  <c r="G104" i="31"/>
  <c r="Q104" i="31"/>
  <c r="N105" i="31"/>
  <c r="I118" i="31"/>
  <c r="F119" i="31"/>
  <c r="P119" i="31"/>
  <c r="K242" i="31"/>
  <c r="H243" i="31"/>
  <c r="K70" i="31"/>
  <c r="I71" i="31"/>
  <c r="K388" i="31"/>
  <c r="J389" i="31"/>
  <c r="J1174" i="31"/>
  <c r="H1175" i="31"/>
  <c r="N22" i="31"/>
  <c r="J23" i="31"/>
  <c r="N1172" i="31"/>
  <c r="J1173" i="31"/>
  <c r="M26" i="31"/>
  <c r="I27" i="31"/>
  <c r="M1178" i="31"/>
  <c r="I1179" i="31"/>
  <c r="L46" i="31"/>
  <c r="H47" i="31"/>
  <c r="Q47" i="31"/>
  <c r="I24" i="31"/>
  <c r="F25" i="31"/>
  <c r="O25" i="31"/>
  <c r="I12" i="31"/>
  <c r="N13" i="31"/>
  <c r="H42" i="31"/>
  <c r="Q42" i="31"/>
  <c r="N43" i="31"/>
  <c r="H10" i="31"/>
  <c r="Q10" i="31"/>
  <c r="M11" i="31"/>
  <c r="J40" i="31"/>
  <c r="F41" i="31"/>
  <c r="O41" i="31"/>
  <c r="H14" i="31"/>
  <c r="Q14" i="31"/>
  <c r="L15" i="31"/>
  <c r="G26" i="31"/>
  <c r="F46" i="31"/>
  <c r="M24" i="31"/>
  <c r="N40" i="31"/>
  <c r="J235" i="31"/>
  <c r="F286" i="31"/>
  <c r="Q286" i="31"/>
  <c r="O287" i="31"/>
  <c r="G198" i="31"/>
  <c r="Q198" i="31"/>
  <c r="P199" i="31"/>
  <c r="H104" i="31"/>
  <c r="P105" i="31"/>
  <c r="J118" i="31"/>
  <c r="G119" i="31"/>
  <c r="L242" i="31"/>
  <c r="I243" i="31"/>
  <c r="M70" i="31"/>
  <c r="J71" i="31"/>
  <c r="M388" i="31"/>
  <c r="K389" i="31"/>
  <c r="K1174" i="31"/>
  <c r="J1175" i="31"/>
  <c r="O22" i="31"/>
  <c r="L23" i="31"/>
  <c r="F1172" i="31"/>
  <c r="O1172" i="31"/>
  <c r="K1173" i="31"/>
  <c r="N26" i="31"/>
  <c r="J27" i="31"/>
  <c r="N1178" i="31"/>
  <c r="J1179" i="31"/>
  <c r="M46" i="31"/>
  <c r="I47" i="31"/>
  <c r="K24" i="31"/>
  <c r="G25" i="31"/>
  <c r="P25" i="31"/>
  <c r="J12" i="31"/>
  <c r="F13" i="31"/>
  <c r="O13" i="31"/>
  <c r="I42" i="31"/>
  <c r="F43" i="31"/>
  <c r="O43" i="31"/>
  <c r="I10" i="31"/>
  <c r="N11" i="31"/>
  <c r="K40" i="31"/>
  <c r="G41" i="31"/>
  <c r="Q41" i="31"/>
  <c r="I14" i="31"/>
  <c r="M15" i="31"/>
  <c r="I41" i="31"/>
  <c r="Q26" i="31"/>
  <c r="I25" i="31"/>
  <c r="K10" i="31"/>
  <c r="L235" i="31"/>
  <c r="G286" i="31"/>
  <c r="F287" i="31"/>
  <c r="P287" i="31"/>
  <c r="H198" i="31"/>
  <c r="F199" i="31"/>
  <c r="Q199" i="31"/>
  <c r="I104" i="31"/>
  <c r="F105" i="31"/>
  <c r="K118" i="31"/>
  <c r="H119" i="31"/>
  <c r="M242" i="31"/>
  <c r="J243" i="31"/>
  <c r="N70" i="31"/>
  <c r="K71" i="31"/>
  <c r="O388" i="31"/>
  <c r="L389" i="31"/>
  <c r="M1174" i="31"/>
  <c r="K1175" i="31"/>
  <c r="F22" i="31"/>
  <c r="Q22" i="31"/>
  <c r="M23" i="31"/>
  <c r="G1172" i="31"/>
  <c r="P1172" i="31"/>
  <c r="L1173" i="31"/>
  <c r="F26" i="31"/>
  <c r="O26" i="31"/>
  <c r="L27" i="31"/>
  <c r="F1178" i="31"/>
  <c r="O1178" i="31"/>
  <c r="K1179" i="31"/>
  <c r="N46" i="31"/>
  <c r="J47" i="31"/>
  <c r="L24" i="31"/>
  <c r="H25" i="31"/>
  <c r="Q25" i="31"/>
  <c r="K12" i="31"/>
  <c r="G13" i="31"/>
  <c r="P13" i="31"/>
  <c r="K42" i="31"/>
  <c r="G43" i="31"/>
  <c r="P43" i="31"/>
  <c r="J10" i="31"/>
  <c r="F11" i="31"/>
  <c r="O11" i="31"/>
  <c r="L40" i="31"/>
  <c r="L1179" i="31"/>
  <c r="Q43" i="31"/>
  <c r="G15" i="31"/>
  <c r="N235" i="31"/>
  <c r="I286" i="31"/>
  <c r="G287" i="31"/>
  <c r="Q287" i="31"/>
  <c r="I198" i="31"/>
  <c r="H199" i="31"/>
  <c r="J104" i="31"/>
  <c r="H105" i="31"/>
  <c r="L118" i="31"/>
  <c r="J119" i="31"/>
  <c r="N242" i="31"/>
  <c r="L243" i="31"/>
  <c r="O70" i="31"/>
  <c r="L71" i="31"/>
  <c r="P388" i="31"/>
  <c r="M389" i="31"/>
  <c r="O1174" i="31"/>
  <c r="L1175" i="31"/>
  <c r="G22" i="31"/>
  <c r="N23" i="31"/>
  <c r="H1172" i="31"/>
  <c r="Q1172" i="31"/>
  <c r="P1178" i="31"/>
  <c r="L42" i="31"/>
  <c r="O215" i="31"/>
  <c r="G215" i="31"/>
  <c r="M214" i="31"/>
  <c r="K213" i="31"/>
  <c r="Q212" i="31"/>
  <c r="I212" i="31"/>
  <c r="O211" i="31"/>
  <c r="G211" i="31"/>
  <c r="M210" i="31"/>
  <c r="K99" i="31"/>
  <c r="Q98" i="31"/>
  <c r="I98" i="31"/>
  <c r="O97" i="31"/>
  <c r="G97" i="31"/>
  <c r="M96" i="31"/>
  <c r="K95" i="31"/>
  <c r="N215" i="31"/>
  <c r="F215" i="31"/>
  <c r="L214" i="31"/>
  <c r="J213" i="31"/>
  <c r="P212" i="31"/>
  <c r="H212" i="31"/>
  <c r="N211" i="31"/>
  <c r="F211" i="31"/>
  <c r="L210" i="31"/>
  <c r="J99" i="31"/>
  <c r="P98" i="31"/>
  <c r="H98" i="31"/>
  <c r="N97" i="31"/>
  <c r="F97" i="31"/>
  <c r="L96" i="31"/>
  <c r="J95" i="31"/>
  <c r="P94" i="31"/>
  <c r="H94" i="31"/>
  <c r="N93" i="31"/>
  <c r="F93" i="31"/>
  <c r="L92" i="31"/>
  <c r="J91" i="31"/>
  <c r="P90" i="31"/>
  <c r="H90" i="31"/>
  <c r="N89" i="31"/>
  <c r="F89" i="31"/>
  <c r="L88" i="31"/>
  <c r="J87" i="31"/>
  <c r="P86" i="31"/>
  <c r="H86" i="31"/>
  <c r="N83" i="31"/>
  <c r="F83" i="31"/>
  <c r="L82" i="31"/>
  <c r="J81" i="31"/>
  <c r="P80" i="31"/>
  <c r="H80" i="31"/>
  <c r="N79" i="31"/>
  <c r="F79" i="31"/>
  <c r="L78" i="31"/>
  <c r="J85" i="31"/>
  <c r="P84" i="31"/>
  <c r="H84" i="31"/>
  <c r="N1171" i="31"/>
  <c r="F1171" i="31"/>
  <c r="L1170" i="31"/>
  <c r="J437" i="31"/>
  <c r="P436" i="31"/>
  <c r="H436" i="31"/>
  <c r="N7" i="31"/>
  <c r="F7" i="31"/>
  <c r="L6" i="31"/>
  <c r="J209" i="31"/>
  <c r="P208" i="31"/>
  <c r="H208" i="31"/>
  <c r="N9" i="31"/>
  <c r="F9" i="31"/>
  <c r="L8" i="31"/>
  <c r="P31" i="31"/>
  <c r="H31" i="31"/>
  <c r="N30" i="31"/>
  <c r="F30" i="31"/>
  <c r="Q1177" i="31"/>
  <c r="I1177" i="31"/>
  <c r="M1176" i="31"/>
  <c r="M215" i="31"/>
  <c r="K214" i="31"/>
  <c r="Q213" i="31"/>
  <c r="I213" i="31"/>
  <c r="O212" i="31"/>
  <c r="G212" i="31"/>
  <c r="M211" i="31"/>
  <c r="K210" i="31"/>
  <c r="Q99" i="31"/>
  <c r="I99" i="31"/>
  <c r="O98" i="31"/>
  <c r="G98" i="31"/>
  <c r="M97" i="31"/>
  <c r="K96" i="31"/>
  <c r="Q95" i="31"/>
  <c r="I95" i="31"/>
  <c r="L215" i="31"/>
  <c r="J214" i="31"/>
  <c r="P213" i="31"/>
  <c r="H213" i="31"/>
  <c r="N212" i="31"/>
  <c r="F212" i="31"/>
  <c r="L211" i="31"/>
  <c r="J210" i="31"/>
  <c r="P99" i="31"/>
  <c r="H99" i="31"/>
  <c r="N98" i="31"/>
  <c r="F98" i="31"/>
  <c r="L97" i="31"/>
  <c r="J96" i="31"/>
  <c r="P95" i="31"/>
  <c r="H95" i="31"/>
  <c r="K215" i="31"/>
  <c r="Q214" i="31"/>
  <c r="I214" i="31"/>
  <c r="O213" i="31"/>
  <c r="G213" i="31"/>
  <c r="M212" i="31"/>
  <c r="K211" i="31"/>
  <c r="Q210" i="31"/>
  <c r="I210" i="31"/>
  <c r="O99" i="31"/>
  <c r="G99" i="31"/>
  <c r="M98" i="31"/>
  <c r="K97" i="31"/>
  <c r="Q96" i="31"/>
  <c r="I96" i="31"/>
  <c r="O95" i="31"/>
  <c r="J215" i="31"/>
  <c r="Q215" i="31"/>
  <c r="I215" i="31"/>
  <c r="O214" i="31"/>
  <c r="G214" i="31"/>
  <c r="M213" i="31"/>
  <c r="K212" i="31"/>
  <c r="Q211" i="31"/>
  <c r="I211" i="31"/>
  <c r="O210" i="31"/>
  <c r="G210" i="31"/>
  <c r="M99" i="31"/>
  <c r="K98" i="31"/>
  <c r="Q97" i="31"/>
  <c r="I97" i="31"/>
  <c r="O96" i="31"/>
  <c r="G96" i="31"/>
  <c r="P215" i="31"/>
  <c r="H215" i="31"/>
  <c r="N214" i="31"/>
  <c r="F214" i="31"/>
  <c r="L213" i="31"/>
  <c r="J212" i="31"/>
  <c r="P211" i="31"/>
  <c r="H211" i="31"/>
  <c r="N210" i="31"/>
  <c r="F210" i="31"/>
  <c r="L99" i="31"/>
  <c r="J98" i="31"/>
  <c r="P97" i="31"/>
  <c r="H97" i="31"/>
  <c r="N96" i="31"/>
  <c r="F96" i="31"/>
  <c r="L95" i="31"/>
  <c r="J94" i="31"/>
  <c r="P93" i="31"/>
  <c r="H93" i="31"/>
  <c r="N92" i="31"/>
  <c r="F92" i="31"/>
  <c r="L91" i="31"/>
  <c r="J90" i="31"/>
  <c r="P89" i="31"/>
  <c r="H89" i="31"/>
  <c r="N88" i="31"/>
  <c r="F88" i="31"/>
  <c r="L87" i="31"/>
  <c r="J86" i="31"/>
  <c r="P83" i="31"/>
  <c r="H83" i="31"/>
  <c r="N82" i="31"/>
  <c r="F82" i="31"/>
  <c r="L81" i="31"/>
  <c r="J80" i="31"/>
  <c r="F213" i="31"/>
  <c r="P96" i="31"/>
  <c r="N94" i="31"/>
  <c r="G93" i="31"/>
  <c r="J92" i="31"/>
  <c r="M91" i="31"/>
  <c r="O90" i="31"/>
  <c r="I89" i="31"/>
  <c r="K88" i="31"/>
  <c r="N87" i="31"/>
  <c r="Q86" i="31"/>
  <c r="F86" i="31"/>
  <c r="J83" i="31"/>
  <c r="M82" i="31"/>
  <c r="O81" i="31"/>
  <c r="G80" i="31"/>
  <c r="L79" i="31"/>
  <c r="Q78" i="31"/>
  <c r="H78" i="31"/>
  <c r="M85" i="31"/>
  <c r="I84" i="31"/>
  <c r="M1171" i="31"/>
  <c r="I1170" i="31"/>
  <c r="N437" i="31"/>
  <c r="J436" i="31"/>
  <c r="O7" i="31"/>
  <c r="J6" i="31"/>
  <c r="O209" i="31"/>
  <c r="F209" i="31"/>
  <c r="K208" i="31"/>
  <c r="P9" i="31"/>
  <c r="G9" i="31"/>
  <c r="K8" i="31"/>
  <c r="O31" i="31"/>
  <c r="F31" i="31"/>
  <c r="K30" i="31"/>
  <c r="P1177" i="31"/>
  <c r="G1177" i="31"/>
  <c r="J1176" i="31"/>
  <c r="N223" i="31"/>
  <c r="F223" i="31"/>
  <c r="L222" i="31"/>
  <c r="J373" i="31"/>
  <c r="P372" i="31"/>
  <c r="H372" i="31"/>
  <c r="N233" i="31"/>
  <c r="F233" i="31"/>
  <c r="L232" i="31"/>
  <c r="J219" i="31"/>
  <c r="P218" i="31"/>
  <c r="H218" i="31"/>
  <c r="N173" i="31"/>
  <c r="F173" i="31"/>
  <c r="L172" i="31"/>
  <c r="J345" i="31"/>
  <c r="L212" i="31"/>
  <c r="H96" i="31"/>
  <c r="N95" i="31"/>
  <c r="M94" i="31"/>
  <c r="Q93" i="31"/>
  <c r="I92" i="31"/>
  <c r="K91" i="31"/>
  <c r="N90" i="31"/>
  <c r="G89" i="31"/>
  <c r="J88" i="31"/>
  <c r="M87" i="31"/>
  <c r="O86" i="31"/>
  <c r="I83" i="31"/>
  <c r="K82" i="31"/>
  <c r="N81" i="31"/>
  <c r="Q80" i="31"/>
  <c r="F80" i="31"/>
  <c r="K79" i="31"/>
  <c r="P78" i="31"/>
  <c r="G78" i="31"/>
  <c r="L85" i="31"/>
  <c r="Q84" i="31"/>
  <c r="G84" i="31"/>
  <c r="L1171" i="31"/>
  <c r="Q1170" i="31"/>
  <c r="H1170" i="31"/>
  <c r="M437" i="31"/>
  <c r="I436" i="31"/>
  <c r="M7" i="31"/>
  <c r="I6" i="31"/>
  <c r="N209" i="31"/>
  <c r="J208" i="31"/>
  <c r="O9" i="31"/>
  <c r="J8" i="31"/>
  <c r="N31" i="31"/>
  <c r="J30" i="31"/>
  <c r="O1177" i="31"/>
  <c r="F1177" i="31"/>
  <c r="I1176" i="31"/>
  <c r="M223" i="31"/>
  <c r="K222" i="31"/>
  <c r="Q373" i="31"/>
  <c r="I373" i="31"/>
  <c r="O372" i="31"/>
  <c r="G372" i="31"/>
  <c r="M233" i="31"/>
  <c r="K232" i="31"/>
  <c r="Q219" i="31"/>
  <c r="I219" i="31"/>
  <c r="O218" i="31"/>
  <c r="G218" i="31"/>
  <c r="M173" i="31"/>
  <c r="K172" i="31"/>
  <c r="Q345" i="31"/>
  <c r="I345" i="31"/>
  <c r="J211" i="31"/>
  <c r="M95" i="31"/>
  <c r="L94" i="31"/>
  <c r="O93" i="31"/>
  <c r="H92" i="31"/>
  <c r="I91" i="31"/>
  <c r="M90" i="31"/>
  <c r="Q89" i="31"/>
  <c r="I88" i="31"/>
  <c r="K87" i="31"/>
  <c r="N86" i="31"/>
  <c r="G83" i="31"/>
  <c r="J82" i="31"/>
  <c r="M81" i="31"/>
  <c r="O80" i="31"/>
  <c r="J79" i="31"/>
  <c r="O78" i="31"/>
  <c r="F78" i="31"/>
  <c r="K85" i="31"/>
  <c r="O84" i="31"/>
  <c r="F84" i="31"/>
  <c r="K1171" i="31"/>
  <c r="P1170" i="31"/>
  <c r="G1170" i="31"/>
  <c r="L437" i="31"/>
  <c r="Q436" i="31"/>
  <c r="G436" i="31"/>
  <c r="L7" i="31"/>
  <c r="Q6" i="31"/>
  <c r="H6" i="31"/>
  <c r="M209" i="31"/>
  <c r="I208" i="31"/>
  <c r="M9" i="31"/>
  <c r="I8" i="31"/>
  <c r="M31" i="31"/>
  <c r="I30" i="31"/>
  <c r="N1177" i="31"/>
  <c r="Q1176" i="31"/>
  <c r="H1176" i="31"/>
  <c r="L223" i="31"/>
  <c r="J222" i="31"/>
  <c r="P373" i="31"/>
  <c r="H373" i="31"/>
  <c r="N372" i="31"/>
  <c r="F372" i="31"/>
  <c r="L233" i="31"/>
  <c r="J232" i="31"/>
  <c r="P219" i="31"/>
  <c r="H219" i="31"/>
  <c r="N218" i="31"/>
  <c r="F218" i="31"/>
  <c r="L173" i="31"/>
  <c r="J172" i="31"/>
  <c r="P210" i="31"/>
  <c r="G95" i="31"/>
  <c r="K94" i="31"/>
  <c r="M93" i="31"/>
  <c r="Q92" i="31"/>
  <c r="G92" i="31"/>
  <c r="H91" i="31"/>
  <c r="L90" i="31"/>
  <c r="O89" i="31"/>
  <c r="H88" i="31"/>
  <c r="I87" i="31"/>
  <c r="M86" i="31"/>
  <c r="Q83" i="31"/>
  <c r="I82" i="31"/>
  <c r="K81" i="31"/>
  <c r="N80" i="31"/>
  <c r="I79" i="31"/>
  <c r="N78" i="31"/>
  <c r="I85" i="31"/>
  <c r="N84" i="31"/>
  <c r="J1171" i="31"/>
  <c r="O1170" i="31"/>
  <c r="F1170" i="31"/>
  <c r="K437" i="31"/>
  <c r="O436" i="31"/>
  <c r="F436" i="31"/>
  <c r="K7" i="31"/>
  <c r="P6" i="31"/>
  <c r="G6" i="31"/>
  <c r="L209" i="31"/>
  <c r="Q208" i="31"/>
  <c r="G208" i="31"/>
  <c r="L9" i="31"/>
  <c r="Q8" i="31"/>
  <c r="H8" i="31"/>
  <c r="L31" i="31"/>
  <c r="Q30" i="31"/>
  <c r="H30" i="31"/>
  <c r="M1177" i="31"/>
  <c r="P1176" i="31"/>
  <c r="G1176" i="31"/>
  <c r="K223" i="31"/>
  <c r="Q222" i="31"/>
  <c r="I222" i="31"/>
  <c r="O373" i="31"/>
  <c r="G373" i="31"/>
  <c r="M372" i="31"/>
  <c r="K233" i="31"/>
  <c r="Q232" i="31"/>
  <c r="I232" i="31"/>
  <c r="O219" i="31"/>
  <c r="G219" i="31"/>
  <c r="M218" i="31"/>
  <c r="K173" i="31"/>
  <c r="Q172" i="31"/>
  <c r="I172" i="31"/>
  <c r="H210" i="31"/>
  <c r="N99" i="31"/>
  <c r="F95" i="31"/>
  <c r="I94" i="31"/>
  <c r="L93" i="31"/>
  <c r="P92" i="31"/>
  <c r="Q91" i="31"/>
  <c r="G91" i="31"/>
  <c r="K90" i="31"/>
  <c r="M89" i="31"/>
  <c r="Q88" i="31"/>
  <c r="G88" i="31"/>
  <c r="H87" i="31"/>
  <c r="L86" i="31"/>
  <c r="O83" i="31"/>
  <c r="H82" i="31"/>
  <c r="I81" i="31"/>
  <c r="M80" i="31"/>
  <c r="Q79" i="31"/>
  <c r="H79" i="31"/>
  <c r="M78" i="31"/>
  <c r="Q85" i="31"/>
  <c r="H85" i="31"/>
  <c r="M84" i="31"/>
  <c r="I1171" i="31"/>
  <c r="N1170" i="31"/>
  <c r="I437" i="31"/>
  <c r="N436" i="31"/>
  <c r="J7" i="31"/>
  <c r="O6" i="31"/>
  <c r="F6" i="31"/>
  <c r="K209" i="31"/>
  <c r="O208" i="31"/>
  <c r="F208" i="31"/>
  <c r="K9" i="31"/>
  <c r="P8" i="31"/>
  <c r="G8" i="31"/>
  <c r="K31" i="31"/>
  <c r="P30" i="31"/>
  <c r="G30" i="31"/>
  <c r="L1177" i="31"/>
  <c r="O1176" i="31"/>
  <c r="F1176" i="31"/>
  <c r="J223" i="31"/>
  <c r="P222" i="31"/>
  <c r="H222" i="31"/>
  <c r="N373" i="31"/>
  <c r="F373" i="31"/>
  <c r="L372" i="31"/>
  <c r="J233" i="31"/>
  <c r="P232" i="31"/>
  <c r="H232" i="31"/>
  <c r="N219" i="31"/>
  <c r="F219" i="31"/>
  <c r="L218" i="31"/>
  <c r="J173" i="31"/>
  <c r="P172" i="31"/>
  <c r="H172" i="31"/>
  <c r="F99" i="31"/>
  <c r="G94" i="31"/>
  <c r="K93" i="31"/>
  <c r="O92" i="31"/>
  <c r="P91" i="31"/>
  <c r="F91" i="31"/>
  <c r="I90" i="31"/>
  <c r="L89" i="31"/>
  <c r="P88" i="31"/>
  <c r="Q87" i="31"/>
  <c r="G87" i="31"/>
  <c r="K86" i="31"/>
  <c r="M83" i="31"/>
  <c r="Q82" i="31"/>
  <c r="G82" i="31"/>
  <c r="P214" i="31"/>
  <c r="L98" i="31"/>
  <c r="Q94" i="31"/>
  <c r="F94" i="31"/>
  <c r="J93" i="31"/>
  <c r="M92" i="31"/>
  <c r="O91" i="31"/>
  <c r="G90" i="31"/>
  <c r="K89" i="31"/>
  <c r="O88" i="31"/>
  <c r="P87" i="31"/>
  <c r="F87" i="31"/>
  <c r="I86" i="31"/>
  <c r="L83" i="31"/>
  <c r="P82" i="31"/>
  <c r="Q81" i="31"/>
  <c r="G81" i="31"/>
  <c r="K80" i="31"/>
  <c r="O79" i="31"/>
  <c r="J78" i="31"/>
  <c r="O85" i="31"/>
  <c r="F85" i="31"/>
  <c r="K84" i="31"/>
  <c r="P1171" i="31"/>
  <c r="G1171" i="31"/>
  <c r="K1170" i="31"/>
  <c r="P437" i="31"/>
  <c r="G437" i="31"/>
  <c r="L436" i="31"/>
  <c r="Q7" i="31"/>
  <c r="H7" i="31"/>
  <c r="M6" i="31"/>
  <c r="Q209" i="31"/>
  <c r="H209" i="31"/>
  <c r="M208" i="31"/>
  <c r="I9" i="31"/>
  <c r="N8" i="31"/>
  <c r="I31" i="31"/>
  <c r="M30" i="31"/>
  <c r="J1177" i="31"/>
  <c r="L1176" i="31"/>
  <c r="P223" i="31"/>
  <c r="H223" i="31"/>
  <c r="N222" i="31"/>
  <c r="F222" i="31"/>
  <c r="L373" i="31"/>
  <c r="J372" i="31"/>
  <c r="P233" i="31"/>
  <c r="H233" i="31"/>
  <c r="N232" i="31"/>
  <c r="F232" i="31"/>
  <c r="L219" i="31"/>
  <c r="J218" i="31"/>
  <c r="P173" i="31"/>
  <c r="H173" i="31"/>
  <c r="N172" i="31"/>
  <c r="F172" i="31"/>
  <c r="F90" i="31"/>
  <c r="F81" i="31"/>
  <c r="N85" i="31"/>
  <c r="M1170" i="31"/>
  <c r="I7" i="31"/>
  <c r="L208" i="31"/>
  <c r="Q31" i="31"/>
  <c r="G223" i="31"/>
  <c r="K372" i="31"/>
  <c r="M219" i="31"/>
  <c r="G173" i="31"/>
  <c r="O345" i="31"/>
  <c r="K344" i="31"/>
  <c r="M355" i="31"/>
  <c r="K354" i="31"/>
  <c r="Q129" i="31"/>
  <c r="I129" i="31"/>
  <c r="O128" i="31"/>
  <c r="G128" i="31"/>
  <c r="M247" i="31"/>
  <c r="K246" i="31"/>
  <c r="Q277" i="31"/>
  <c r="I277" i="31"/>
  <c r="O276" i="31"/>
  <c r="G276" i="31"/>
  <c r="M231" i="31"/>
  <c r="K230" i="31"/>
  <c r="Q59" i="31"/>
  <c r="I59" i="31"/>
  <c r="O58" i="31"/>
  <c r="G58" i="31"/>
  <c r="Q351" i="31"/>
  <c r="I351" i="31"/>
  <c r="O350" i="31"/>
  <c r="G350" i="31"/>
  <c r="M205" i="31"/>
  <c r="K204" i="31"/>
  <c r="L413" i="31"/>
  <c r="Q412" i="31"/>
  <c r="I412" i="31"/>
  <c r="O69" i="31"/>
  <c r="G69" i="31"/>
  <c r="M68" i="31"/>
  <c r="J349" i="31"/>
  <c r="O348" i="31"/>
  <c r="G348" i="31"/>
  <c r="M435" i="31"/>
  <c r="K434" i="31"/>
  <c r="Q1159" i="31"/>
  <c r="I1159" i="31"/>
  <c r="O1158" i="31"/>
  <c r="G1158" i="31"/>
  <c r="J89" i="31"/>
  <c r="L80" i="31"/>
  <c r="G85" i="31"/>
  <c r="J1170" i="31"/>
  <c r="Q437" i="31"/>
  <c r="G7" i="31"/>
  <c r="Q9" i="31"/>
  <c r="J31" i="31"/>
  <c r="O222" i="31"/>
  <c r="I372" i="31"/>
  <c r="Q233" i="31"/>
  <c r="K219" i="31"/>
  <c r="O172" i="31"/>
  <c r="N345" i="31"/>
  <c r="J344" i="31"/>
  <c r="L355" i="31"/>
  <c r="J354" i="31"/>
  <c r="P129" i="31"/>
  <c r="H129" i="31"/>
  <c r="N128" i="31"/>
  <c r="F128" i="31"/>
  <c r="L247" i="31"/>
  <c r="J246" i="31"/>
  <c r="P277" i="31"/>
  <c r="H277" i="31"/>
  <c r="N276" i="31"/>
  <c r="F276" i="31"/>
  <c r="L231" i="31"/>
  <c r="J230" i="31"/>
  <c r="P59" i="31"/>
  <c r="H59" i="31"/>
  <c r="N58" i="31"/>
  <c r="F58" i="31"/>
  <c r="P351" i="31"/>
  <c r="H351" i="31"/>
  <c r="N350" i="31"/>
  <c r="F350" i="31"/>
  <c r="L205" i="31"/>
  <c r="J204" i="31"/>
  <c r="K413" i="31"/>
  <c r="P412" i="31"/>
  <c r="H412" i="31"/>
  <c r="N69" i="31"/>
  <c r="F69" i="31"/>
  <c r="L68" i="31"/>
  <c r="Q349" i="31"/>
  <c r="I349" i="31"/>
  <c r="N348" i="31"/>
  <c r="F348" i="31"/>
  <c r="L435" i="31"/>
  <c r="M88" i="31"/>
  <c r="O87" i="31"/>
  <c r="I80" i="31"/>
  <c r="P79" i="31"/>
  <c r="O437" i="31"/>
  <c r="N6" i="31"/>
  <c r="J9" i="31"/>
  <c r="G31" i="31"/>
  <c r="M222" i="31"/>
  <c r="O233" i="31"/>
  <c r="M172" i="31"/>
  <c r="M345" i="31"/>
  <c r="Q344" i="31"/>
  <c r="I344" i="31"/>
  <c r="K355" i="31"/>
  <c r="Q354" i="31"/>
  <c r="I354" i="31"/>
  <c r="O129" i="31"/>
  <c r="G129" i="31"/>
  <c r="M128" i="31"/>
  <c r="K247" i="31"/>
  <c r="Q246" i="31"/>
  <c r="I246" i="31"/>
  <c r="O277" i="31"/>
  <c r="G277" i="31"/>
  <c r="M276" i="31"/>
  <c r="K231" i="31"/>
  <c r="Q230" i="31"/>
  <c r="I230" i="31"/>
  <c r="O59" i="31"/>
  <c r="G59" i="31"/>
  <c r="M58" i="31"/>
  <c r="O351" i="31"/>
  <c r="G351" i="31"/>
  <c r="M350" i="31"/>
  <c r="K205" i="31"/>
  <c r="Q204" i="31"/>
  <c r="I204" i="31"/>
  <c r="J413" i="31"/>
  <c r="O412" i="31"/>
  <c r="G412" i="31"/>
  <c r="M69" i="31"/>
  <c r="K68" i="31"/>
  <c r="P349" i="31"/>
  <c r="H349" i="31"/>
  <c r="M348" i="31"/>
  <c r="K435" i="31"/>
  <c r="Q434" i="31"/>
  <c r="I434" i="31"/>
  <c r="O1159" i="31"/>
  <c r="G1159" i="31"/>
  <c r="M79" i="31"/>
  <c r="L84" i="31"/>
  <c r="H437" i="31"/>
  <c r="K6" i="31"/>
  <c r="H9" i="31"/>
  <c r="O30" i="31"/>
  <c r="G222" i="31"/>
  <c r="I233" i="31"/>
  <c r="Q218" i="31"/>
  <c r="G172" i="31"/>
  <c r="L345" i="31"/>
  <c r="P344" i="31"/>
  <c r="H344" i="31"/>
  <c r="J355" i="31"/>
  <c r="P354" i="31"/>
  <c r="H354" i="31"/>
  <c r="N129" i="31"/>
  <c r="F129" i="31"/>
  <c r="L128" i="31"/>
  <c r="J247" i="31"/>
  <c r="P246" i="31"/>
  <c r="H246" i="31"/>
  <c r="N277" i="31"/>
  <c r="F277" i="31"/>
  <c r="L276" i="31"/>
  <c r="J231" i="31"/>
  <c r="P230" i="31"/>
  <c r="H230" i="31"/>
  <c r="N59" i="31"/>
  <c r="F59" i="31"/>
  <c r="L58" i="31"/>
  <c r="N351" i="31"/>
  <c r="F351" i="31"/>
  <c r="L350" i="31"/>
  <c r="J205" i="31"/>
  <c r="P204" i="31"/>
  <c r="H204" i="31"/>
  <c r="Q413" i="31"/>
  <c r="I413" i="31"/>
  <c r="N412" i="31"/>
  <c r="F412" i="31"/>
  <c r="L69" i="31"/>
  <c r="J68" i="31"/>
  <c r="O349" i="31"/>
  <c r="G349" i="31"/>
  <c r="L348" i="31"/>
  <c r="J435" i="31"/>
  <c r="P434" i="31"/>
  <c r="H434" i="31"/>
  <c r="N1159" i="31"/>
  <c r="F1159" i="31"/>
  <c r="J97" i="31"/>
  <c r="O94" i="31"/>
  <c r="G86" i="31"/>
  <c r="K83" i="31"/>
  <c r="G79" i="31"/>
  <c r="J84" i="31"/>
  <c r="Q1171" i="31"/>
  <c r="F437" i="31"/>
  <c r="P209" i="31"/>
  <c r="O8" i="31"/>
  <c r="L30" i="31"/>
  <c r="M373" i="31"/>
  <c r="G233" i="31"/>
  <c r="K218" i="31"/>
  <c r="K345" i="31"/>
  <c r="O344" i="31"/>
  <c r="G344" i="31"/>
  <c r="Q355" i="31"/>
  <c r="I355" i="31"/>
  <c r="O354" i="31"/>
  <c r="G354" i="31"/>
  <c r="M129" i="31"/>
  <c r="K128" i="31"/>
  <c r="Q247" i="31"/>
  <c r="I247" i="31"/>
  <c r="O246" i="31"/>
  <c r="G246" i="31"/>
  <c r="M277" i="31"/>
  <c r="K276" i="31"/>
  <c r="Q231" i="31"/>
  <c r="I231" i="31"/>
  <c r="O230" i="31"/>
  <c r="G230" i="31"/>
  <c r="M59" i="31"/>
  <c r="K58" i="31"/>
  <c r="M351" i="31"/>
  <c r="K350" i="31"/>
  <c r="Q205" i="31"/>
  <c r="I205" i="31"/>
  <c r="O204" i="31"/>
  <c r="G204" i="31"/>
  <c r="P413" i="31"/>
  <c r="H413" i="31"/>
  <c r="M412" i="31"/>
  <c r="K69" i="31"/>
  <c r="Q68" i="31"/>
  <c r="I68" i="31"/>
  <c r="N349" i="31"/>
  <c r="F349" i="31"/>
  <c r="K348" i="31"/>
  <c r="Q435" i="31"/>
  <c r="I435" i="31"/>
  <c r="O434" i="31"/>
  <c r="G434" i="31"/>
  <c r="M1159" i="31"/>
  <c r="I93" i="31"/>
  <c r="O82" i="31"/>
  <c r="O1171" i="31"/>
  <c r="M436" i="31"/>
  <c r="I209" i="31"/>
  <c r="M8" i="31"/>
  <c r="K1177" i="31"/>
  <c r="N1176" i="31"/>
  <c r="Q223" i="31"/>
  <c r="K373" i="31"/>
  <c r="O232" i="31"/>
  <c r="I218" i="31"/>
  <c r="Q173" i="31"/>
  <c r="H345" i="31"/>
  <c r="N344" i="31"/>
  <c r="F344" i="31"/>
  <c r="P355" i="31"/>
  <c r="H355" i="31"/>
  <c r="N354" i="31"/>
  <c r="F354" i="31"/>
  <c r="L129" i="31"/>
  <c r="J128" i="31"/>
  <c r="P247" i="31"/>
  <c r="H247" i="31"/>
  <c r="N246" i="31"/>
  <c r="F246" i="31"/>
  <c r="L277" i="31"/>
  <c r="J276" i="31"/>
  <c r="P231" i="31"/>
  <c r="H231" i="31"/>
  <c r="N230" i="31"/>
  <c r="F230" i="31"/>
  <c r="L59" i="31"/>
  <c r="J58" i="31"/>
  <c r="L351" i="31"/>
  <c r="J350" i="31"/>
  <c r="P205" i="31"/>
  <c r="H205" i="31"/>
  <c r="N204" i="31"/>
  <c r="F204" i="31"/>
  <c r="O413" i="31"/>
  <c r="G413" i="31"/>
  <c r="L412" i="31"/>
  <c r="J69" i="31"/>
  <c r="P68" i="31"/>
  <c r="H68" i="31"/>
  <c r="M349" i="31"/>
  <c r="J348" i="31"/>
  <c r="P435" i="31"/>
  <c r="H435" i="31"/>
  <c r="N434" i="31"/>
  <c r="F434" i="31"/>
  <c r="L1159" i="31"/>
  <c r="H214" i="31"/>
  <c r="N213" i="31"/>
  <c r="K92" i="31"/>
  <c r="N91" i="31"/>
  <c r="P81" i="31"/>
  <c r="K78" i="31"/>
  <c r="H1171" i="31"/>
  <c r="K436" i="31"/>
  <c r="G209" i="31"/>
  <c r="F8" i="31"/>
  <c r="H1177" i="31"/>
  <c r="K1176" i="31"/>
  <c r="O223" i="31"/>
  <c r="M232" i="31"/>
  <c r="O173" i="31"/>
  <c r="G345" i="31"/>
  <c r="M344" i="31"/>
  <c r="O355" i="31"/>
  <c r="G355" i="31"/>
  <c r="M354" i="31"/>
  <c r="K129" i="31"/>
  <c r="Q128" i="31"/>
  <c r="I128" i="31"/>
  <c r="O247" i="31"/>
  <c r="G247" i="31"/>
  <c r="M246" i="31"/>
  <c r="K277" i="31"/>
  <c r="Q276" i="31"/>
  <c r="I276" i="31"/>
  <c r="O231" i="31"/>
  <c r="G231" i="31"/>
  <c r="M230" i="31"/>
  <c r="K59" i="31"/>
  <c r="Q58" i="31"/>
  <c r="I58" i="31"/>
  <c r="K351" i="31"/>
  <c r="Q350" i="31"/>
  <c r="I350" i="31"/>
  <c r="O205" i="31"/>
  <c r="G205" i="31"/>
  <c r="M204" i="31"/>
  <c r="N413" i="31"/>
  <c r="F413" i="31"/>
  <c r="K412" i="31"/>
  <c r="Q69" i="31"/>
  <c r="I69" i="31"/>
  <c r="O68" i="31"/>
  <c r="G68" i="31"/>
  <c r="L349" i="31"/>
  <c r="Q348" i="31"/>
  <c r="I348" i="31"/>
  <c r="O435" i="31"/>
  <c r="G435" i="31"/>
  <c r="Q90" i="31"/>
  <c r="H81" i="31"/>
  <c r="I78" i="31"/>
  <c r="P85" i="31"/>
  <c r="P7" i="31"/>
  <c r="N208" i="31"/>
  <c r="I223" i="31"/>
  <c r="Q372" i="31"/>
  <c r="G232" i="31"/>
  <c r="I173" i="31"/>
  <c r="P345" i="31"/>
  <c r="F345" i="31"/>
  <c r="L344" i="31"/>
  <c r="N355" i="31"/>
  <c r="F355" i="31"/>
  <c r="L354" i="31"/>
  <c r="J129" i="31"/>
  <c r="P128" i="31"/>
  <c r="H128" i="31"/>
  <c r="N247" i="31"/>
  <c r="F247" i="31"/>
  <c r="L246" i="31"/>
  <c r="J277" i="31"/>
  <c r="P276" i="31"/>
  <c r="H276" i="31"/>
  <c r="N231" i="31"/>
  <c r="F231" i="31"/>
  <c r="L230" i="31"/>
  <c r="J59" i="31"/>
  <c r="P58" i="31"/>
  <c r="H58" i="31"/>
  <c r="J351" i="31"/>
  <c r="P350" i="31"/>
  <c r="H350" i="31"/>
  <c r="N205" i="31"/>
  <c r="F205" i="31"/>
  <c r="L204" i="31"/>
  <c r="M413" i="31"/>
  <c r="J412" i="31"/>
  <c r="P69" i="31"/>
  <c r="H69" i="31"/>
  <c r="N68" i="31"/>
  <c r="F68" i="31"/>
  <c r="K349" i="31"/>
  <c r="P348" i="31"/>
  <c r="H348" i="31"/>
  <c r="N435" i="31"/>
  <c r="F435" i="31"/>
  <c r="L434" i="31"/>
  <c r="J1159" i="31"/>
  <c r="P1158" i="31"/>
  <c r="Q1158" i="31"/>
  <c r="F1158" i="31"/>
  <c r="L1157" i="31"/>
  <c r="J1156" i="31"/>
  <c r="P1155" i="31"/>
  <c r="H1155" i="31"/>
  <c r="N1154" i="31"/>
  <c r="F1154" i="31"/>
  <c r="L1147" i="31"/>
  <c r="J1146" i="31"/>
  <c r="P1145" i="31"/>
  <c r="H1145" i="31"/>
  <c r="N1144" i="31"/>
  <c r="F1144" i="31"/>
  <c r="L1143" i="31"/>
  <c r="J1142" i="31"/>
  <c r="P1141" i="31"/>
  <c r="H1141" i="31"/>
  <c r="N1140" i="31"/>
  <c r="F1140" i="31"/>
  <c r="L1139" i="31"/>
  <c r="J1138" i="31"/>
  <c r="P1133" i="31"/>
  <c r="H1133" i="31"/>
  <c r="N1132" i="31"/>
  <c r="F1132" i="31"/>
  <c r="L1123" i="31"/>
  <c r="J1122" i="31"/>
  <c r="P1119" i="31"/>
  <c r="H1119" i="31"/>
  <c r="N1118" i="31"/>
  <c r="F1118" i="31"/>
  <c r="L125" i="31"/>
  <c r="J124" i="31"/>
  <c r="P207" i="31"/>
  <c r="H207" i="31"/>
  <c r="N206" i="31"/>
  <c r="F206" i="31"/>
  <c r="L279" i="31"/>
  <c r="J278" i="31"/>
  <c r="P261" i="31"/>
  <c r="H261" i="31"/>
  <c r="N260" i="31"/>
  <c r="F260" i="31"/>
  <c r="L221" i="31"/>
  <c r="J220" i="31"/>
  <c r="P217" i="31"/>
  <c r="H217" i="31"/>
  <c r="N216" i="31"/>
  <c r="F216" i="31"/>
  <c r="L195" i="31"/>
  <c r="J194" i="31"/>
  <c r="P163" i="31"/>
  <c r="H163" i="31"/>
  <c r="N162" i="31"/>
  <c r="F162" i="31"/>
  <c r="L145" i="31"/>
  <c r="J144" i="31"/>
  <c r="P133" i="31"/>
  <c r="H133" i="31"/>
  <c r="N132" i="31"/>
  <c r="F132" i="31"/>
  <c r="L123" i="31"/>
  <c r="M434" i="31"/>
  <c r="N1158" i="31"/>
  <c r="K1157" i="31"/>
  <c r="Q1156" i="31"/>
  <c r="I1156" i="31"/>
  <c r="O1155" i="31"/>
  <c r="G1155" i="31"/>
  <c r="M1154" i="31"/>
  <c r="K1147" i="31"/>
  <c r="Q1146" i="31"/>
  <c r="I1146" i="31"/>
  <c r="O1145" i="31"/>
  <c r="G1145" i="31"/>
  <c r="M1144" i="31"/>
  <c r="K1143" i="31"/>
  <c r="Q1142" i="31"/>
  <c r="I1142" i="31"/>
  <c r="O1141" i="31"/>
  <c r="G1141" i="31"/>
  <c r="M1140" i="31"/>
  <c r="K1139" i="31"/>
  <c r="Q1138" i="31"/>
  <c r="I1138" i="31"/>
  <c r="O1133" i="31"/>
  <c r="G1133" i="31"/>
  <c r="M1132" i="31"/>
  <c r="K1123" i="31"/>
  <c r="Q1122" i="31"/>
  <c r="I1122" i="31"/>
  <c r="O1119" i="31"/>
  <c r="G1119" i="31"/>
  <c r="M1118" i="31"/>
  <c r="K125" i="31"/>
  <c r="Q124" i="31"/>
  <c r="I124" i="31"/>
  <c r="O207" i="31"/>
  <c r="G207" i="31"/>
  <c r="M206" i="31"/>
  <c r="K279" i="31"/>
  <c r="Q278" i="31"/>
  <c r="I278" i="31"/>
  <c r="O261" i="31"/>
  <c r="G261" i="31"/>
  <c r="M260" i="31"/>
  <c r="K221" i="31"/>
  <c r="Q220" i="31"/>
  <c r="I220" i="31"/>
  <c r="O217" i="31"/>
  <c r="G217" i="31"/>
  <c r="M216" i="31"/>
  <c r="K195" i="31"/>
  <c r="Q194" i="31"/>
  <c r="I194" i="31"/>
  <c r="O163" i="31"/>
  <c r="G163" i="31"/>
  <c r="M162" i="31"/>
  <c r="K145" i="31"/>
  <c r="Q144" i="31"/>
  <c r="I144" i="31"/>
  <c r="O133" i="31"/>
  <c r="G133" i="31"/>
  <c r="M132" i="31"/>
  <c r="K123" i="31"/>
  <c r="Q122" i="31"/>
  <c r="I122" i="31"/>
  <c r="J434" i="31"/>
  <c r="M1158" i="31"/>
  <c r="J1157" i="31"/>
  <c r="P1156" i="31"/>
  <c r="H1156" i="31"/>
  <c r="N1155" i="31"/>
  <c r="F1155" i="31"/>
  <c r="L1154" i="31"/>
  <c r="J1147" i="31"/>
  <c r="P1146" i="31"/>
  <c r="H1146" i="31"/>
  <c r="N1145" i="31"/>
  <c r="F1145" i="31"/>
  <c r="L1144" i="31"/>
  <c r="J1143" i="31"/>
  <c r="P1142" i="31"/>
  <c r="H1142" i="31"/>
  <c r="N1141" i="31"/>
  <c r="F1141" i="31"/>
  <c r="L1140" i="31"/>
  <c r="J1139" i="31"/>
  <c r="P1138" i="31"/>
  <c r="H1138" i="31"/>
  <c r="N1133" i="31"/>
  <c r="F1133" i="31"/>
  <c r="L1132" i="31"/>
  <c r="J1123" i="31"/>
  <c r="P1122" i="31"/>
  <c r="H1122" i="31"/>
  <c r="N1119" i="31"/>
  <c r="F1119" i="31"/>
  <c r="L1118" i="31"/>
  <c r="J125" i="31"/>
  <c r="P124" i="31"/>
  <c r="H124" i="31"/>
  <c r="N207" i="31"/>
  <c r="F207" i="31"/>
  <c r="L206" i="31"/>
  <c r="J279" i="31"/>
  <c r="P278" i="31"/>
  <c r="H278" i="31"/>
  <c r="N261" i="31"/>
  <c r="F261" i="31"/>
  <c r="L260" i="31"/>
  <c r="J221" i="31"/>
  <c r="P220" i="31"/>
  <c r="H220" i="31"/>
  <c r="N217" i="31"/>
  <c r="F217" i="31"/>
  <c r="L216" i="31"/>
  <c r="J195" i="31"/>
  <c r="P194" i="31"/>
  <c r="H194" i="31"/>
  <c r="N163" i="31"/>
  <c r="F163" i="31"/>
  <c r="L162" i="31"/>
  <c r="J145" i="31"/>
  <c r="P144" i="31"/>
  <c r="H144" i="31"/>
  <c r="P1159" i="31"/>
  <c r="L1158" i="31"/>
  <c r="Q1157" i="31"/>
  <c r="I1157" i="31"/>
  <c r="O1156" i="31"/>
  <c r="G1156" i="31"/>
  <c r="M1155" i="31"/>
  <c r="K1154" i="31"/>
  <c r="Q1147" i="31"/>
  <c r="I1147" i="31"/>
  <c r="O1146" i="31"/>
  <c r="G1146" i="31"/>
  <c r="M1145" i="31"/>
  <c r="K1144" i="31"/>
  <c r="Q1143" i="31"/>
  <c r="I1143" i="31"/>
  <c r="O1142" i="31"/>
  <c r="G1142" i="31"/>
  <c r="M1141" i="31"/>
  <c r="K1140" i="31"/>
  <c r="Q1139" i="31"/>
  <c r="I1139" i="31"/>
  <c r="O1138" i="31"/>
  <c r="G1138" i="31"/>
  <c r="M1133" i="31"/>
  <c r="K1132" i="31"/>
  <c r="Q1123" i="31"/>
  <c r="I1123" i="31"/>
  <c r="O1122" i="31"/>
  <c r="G1122" i="31"/>
  <c r="M1119" i="31"/>
  <c r="K1118" i="31"/>
  <c r="Q125" i="31"/>
  <c r="I125" i="31"/>
  <c r="O124" i="31"/>
  <c r="G124" i="31"/>
  <c r="M207" i="31"/>
  <c r="K206" i="31"/>
  <c r="Q279" i="31"/>
  <c r="I279" i="31"/>
  <c r="O278" i="31"/>
  <c r="G278" i="31"/>
  <c r="M261" i="31"/>
  <c r="K260" i="31"/>
  <c r="Q221" i="31"/>
  <c r="I221" i="31"/>
  <c r="O220" i="31"/>
  <c r="G220" i="31"/>
  <c r="M217" i="31"/>
  <c r="K216" i="31"/>
  <c r="Q195" i="31"/>
  <c r="I195" i="31"/>
  <c r="O194" i="31"/>
  <c r="G194" i="31"/>
  <c r="M163" i="31"/>
  <c r="K162" i="31"/>
  <c r="Q145" i="31"/>
  <c r="I145" i="31"/>
  <c r="O144" i="31"/>
  <c r="G144" i="31"/>
  <c r="M133" i="31"/>
  <c r="K1159" i="31"/>
  <c r="K1158" i="31"/>
  <c r="P1157" i="31"/>
  <c r="H1157" i="31"/>
  <c r="N1156" i="31"/>
  <c r="F1156" i="31"/>
  <c r="L1155" i="31"/>
  <c r="J1154" i="31"/>
  <c r="P1147" i="31"/>
  <c r="H1147" i="31"/>
  <c r="N1146" i="31"/>
  <c r="F1146" i="31"/>
  <c r="L1145" i="31"/>
  <c r="J1144" i="31"/>
  <c r="P1143" i="31"/>
  <c r="H1143" i="31"/>
  <c r="N1142" i="31"/>
  <c r="F1142" i="31"/>
  <c r="L1141" i="31"/>
  <c r="J1140" i="31"/>
  <c r="P1139" i="31"/>
  <c r="H1139" i="31"/>
  <c r="N1138" i="31"/>
  <c r="F1138" i="31"/>
  <c r="L1133" i="31"/>
  <c r="J1132" i="31"/>
  <c r="P1123" i="31"/>
  <c r="H1123" i="31"/>
  <c r="N1122" i="31"/>
  <c r="F1122" i="31"/>
  <c r="L1119" i="31"/>
  <c r="J1118" i="31"/>
  <c r="P125" i="31"/>
  <c r="H125" i="31"/>
  <c r="N124" i="31"/>
  <c r="F124" i="31"/>
  <c r="L207" i="31"/>
  <c r="J206" i="31"/>
  <c r="P279" i="31"/>
  <c r="H279" i="31"/>
  <c r="N278" i="31"/>
  <c r="F278" i="31"/>
  <c r="L261" i="31"/>
  <c r="J260" i="31"/>
  <c r="P221" i="31"/>
  <c r="H221" i="31"/>
  <c r="N220" i="31"/>
  <c r="F220" i="31"/>
  <c r="L217" i="31"/>
  <c r="J216" i="31"/>
  <c r="P195" i="31"/>
  <c r="H195" i="31"/>
  <c r="N194" i="31"/>
  <c r="F194" i="31"/>
  <c r="L163" i="31"/>
  <c r="J162" i="31"/>
  <c r="P145" i="31"/>
  <c r="H145" i="31"/>
  <c r="N144" i="31"/>
  <c r="F144" i="31"/>
  <c r="L133" i="31"/>
  <c r="J132" i="31"/>
  <c r="P123" i="31"/>
  <c r="H123" i="31"/>
  <c r="N122" i="31"/>
  <c r="H1159" i="31"/>
  <c r="J1158" i="31"/>
  <c r="O1157" i="31"/>
  <c r="G1157" i="31"/>
  <c r="M1156" i="31"/>
  <c r="K1155" i="31"/>
  <c r="Q1154" i="31"/>
  <c r="I1154" i="31"/>
  <c r="O1147" i="31"/>
  <c r="G1147" i="31"/>
  <c r="M1146" i="31"/>
  <c r="K1145" i="31"/>
  <c r="Q1144" i="31"/>
  <c r="I1144" i="31"/>
  <c r="O1143" i="31"/>
  <c r="G1143" i="31"/>
  <c r="M1142" i="31"/>
  <c r="K1141" i="31"/>
  <c r="Q1140" i="31"/>
  <c r="I1140" i="31"/>
  <c r="O1139" i="31"/>
  <c r="G1139" i="31"/>
  <c r="M1138" i="31"/>
  <c r="K1133" i="31"/>
  <c r="Q1132" i="31"/>
  <c r="I1132" i="31"/>
  <c r="O1123" i="31"/>
  <c r="G1123" i="31"/>
  <c r="M1122" i="31"/>
  <c r="K1119" i="31"/>
  <c r="Q1118" i="31"/>
  <c r="I1118" i="31"/>
  <c r="O125" i="31"/>
  <c r="G125" i="31"/>
  <c r="M124" i="31"/>
  <c r="K207" i="31"/>
  <c r="Q206" i="31"/>
  <c r="I206" i="31"/>
  <c r="O279" i="31"/>
  <c r="G279" i="31"/>
  <c r="M278" i="31"/>
  <c r="K261" i="31"/>
  <c r="Q260" i="31"/>
  <c r="I260" i="31"/>
  <c r="O221" i="31"/>
  <c r="G221" i="31"/>
  <c r="M220" i="31"/>
  <c r="K217" i="31"/>
  <c r="Q216" i="31"/>
  <c r="I216" i="31"/>
  <c r="O195" i="31"/>
  <c r="G195" i="31"/>
  <c r="M194" i="31"/>
  <c r="K163" i="31"/>
  <c r="Q162" i="31"/>
  <c r="I162" i="31"/>
  <c r="O145" i="31"/>
  <c r="G145" i="31"/>
  <c r="M144" i="31"/>
  <c r="K133" i="31"/>
  <c r="Q132" i="31"/>
  <c r="I132" i="31"/>
  <c r="I1158" i="31"/>
  <c r="N1157" i="31"/>
  <c r="F1157" i="31"/>
  <c r="L1156" i="31"/>
  <c r="J1155" i="31"/>
  <c r="P1154" i="31"/>
  <c r="H1154" i="31"/>
  <c r="N1147" i="31"/>
  <c r="F1147" i="31"/>
  <c r="L1146" i="31"/>
  <c r="J1145" i="31"/>
  <c r="P1144" i="31"/>
  <c r="H1144" i="31"/>
  <c r="N1143" i="31"/>
  <c r="F1143" i="31"/>
  <c r="L1142" i="31"/>
  <c r="J1141" i="31"/>
  <c r="P1140" i="31"/>
  <c r="H1140" i="31"/>
  <c r="N1139" i="31"/>
  <c r="F1139" i="31"/>
  <c r="L1138" i="31"/>
  <c r="J1133" i="31"/>
  <c r="P1132" i="31"/>
  <c r="H1132" i="31"/>
  <c r="N1123" i="31"/>
  <c r="F1123" i="31"/>
  <c r="L1122" i="31"/>
  <c r="J1119" i="31"/>
  <c r="P1118" i="31"/>
  <c r="H1118" i="31"/>
  <c r="N125" i="31"/>
  <c r="F125" i="31"/>
  <c r="L124" i="31"/>
  <c r="J207" i="31"/>
  <c r="P206" i="31"/>
  <c r="H206" i="31"/>
  <c r="N279" i="31"/>
  <c r="F279" i="31"/>
  <c r="L278" i="31"/>
  <c r="J261" i="31"/>
  <c r="P260" i="31"/>
  <c r="H260" i="31"/>
  <c r="N221" i="31"/>
  <c r="F221" i="31"/>
  <c r="L220" i="31"/>
  <c r="J217" i="31"/>
  <c r="P216" i="31"/>
  <c r="H216" i="31"/>
  <c r="N195" i="31"/>
  <c r="F195" i="31"/>
  <c r="L194" i="31"/>
  <c r="J163" i="31"/>
  <c r="P162" i="31"/>
  <c r="H162" i="31"/>
  <c r="N145" i="31"/>
  <c r="F145" i="31"/>
  <c r="L144" i="31"/>
  <c r="J133" i="31"/>
  <c r="P132" i="31"/>
  <c r="H132" i="31"/>
  <c r="N123" i="31"/>
  <c r="H1158" i="31"/>
  <c r="M1157" i="31"/>
  <c r="K1156" i="31"/>
  <c r="Q1155" i="31"/>
  <c r="I1155" i="31"/>
  <c r="O1154" i="31"/>
  <c r="G1154" i="31"/>
  <c r="M1147" i="31"/>
  <c r="K1146" i="31"/>
  <c r="Q1145" i="31"/>
  <c r="I1145" i="31"/>
  <c r="O1144" i="31"/>
  <c r="G1144" i="31"/>
  <c r="M1143" i="31"/>
  <c r="K1142" i="31"/>
  <c r="Q1141" i="31"/>
  <c r="I1141" i="31"/>
  <c r="O1140" i="31"/>
  <c r="G1140" i="31"/>
  <c r="M1139" i="31"/>
  <c r="K1138" i="31"/>
  <c r="Q1133" i="31"/>
  <c r="I1133" i="31"/>
  <c r="O1132" i="31"/>
  <c r="G1132" i="31"/>
  <c r="M1123" i="31"/>
  <c r="K1122" i="31"/>
  <c r="Q1119" i="31"/>
  <c r="I1119" i="31"/>
  <c r="O1118" i="31"/>
  <c r="G1118" i="31"/>
  <c r="M125" i="31"/>
  <c r="K124" i="31"/>
  <c r="Q207" i="31"/>
  <c r="I207" i="31"/>
  <c r="O206" i="31"/>
  <c r="G206" i="31"/>
  <c r="M279" i="31"/>
  <c r="K278" i="31"/>
  <c r="Q261" i="31"/>
  <c r="I261" i="31"/>
  <c r="O260" i="31"/>
  <c r="G260" i="31"/>
  <c r="M221" i="31"/>
  <c r="K220" i="31"/>
  <c r="Q217" i="31"/>
  <c r="I217" i="31"/>
  <c r="O216" i="31"/>
  <c r="G216" i="31"/>
  <c r="M195" i="31"/>
  <c r="K194" i="31"/>
  <c r="Q163" i="31"/>
  <c r="I163" i="31"/>
  <c r="O162" i="31"/>
  <c r="G162" i="31"/>
  <c r="M145" i="31"/>
  <c r="K144" i="31"/>
  <c r="Q133" i="31"/>
  <c r="I133" i="31"/>
  <c r="O132" i="31"/>
  <c r="G132" i="31"/>
  <c r="M123" i="31"/>
  <c r="K122" i="31"/>
  <c r="Q109" i="31"/>
  <c r="I109" i="31"/>
  <c r="O108" i="31"/>
  <c r="G108" i="31"/>
  <c r="M77" i="31"/>
  <c r="Q123" i="31"/>
  <c r="O122" i="31"/>
  <c r="H109" i="31"/>
  <c r="M108" i="31"/>
  <c r="I77" i="31"/>
  <c r="O76" i="31"/>
  <c r="G76" i="31"/>
  <c r="M65" i="31"/>
  <c r="K64" i="31"/>
  <c r="Q55" i="31"/>
  <c r="I55" i="31"/>
  <c r="O54" i="31"/>
  <c r="G54" i="31"/>
  <c r="M113" i="31"/>
  <c r="K112" i="31"/>
  <c r="Q263" i="31"/>
  <c r="I263" i="31"/>
  <c r="O262" i="31"/>
  <c r="G262" i="31"/>
  <c r="M171" i="31"/>
  <c r="K170" i="31"/>
  <c r="P371" i="31"/>
  <c r="H371" i="31"/>
  <c r="M370" i="31"/>
  <c r="K101" i="31"/>
  <c r="Q100" i="31"/>
  <c r="I100" i="31"/>
  <c r="O141" i="31"/>
  <c r="G141" i="31"/>
  <c r="M140" i="31"/>
  <c r="J323" i="31"/>
  <c r="O322" i="31"/>
  <c r="G322" i="31"/>
  <c r="O103" i="31"/>
  <c r="G103" i="31"/>
  <c r="M102" i="31"/>
  <c r="K63" i="31"/>
  <c r="Q62" i="31"/>
  <c r="I62" i="31"/>
  <c r="O115" i="31"/>
  <c r="G115" i="31"/>
  <c r="M114" i="31"/>
  <c r="K157" i="31"/>
  <c r="Q156" i="31"/>
  <c r="I156" i="31"/>
  <c r="N239" i="31"/>
  <c r="F239" i="31"/>
  <c r="K238" i="31"/>
  <c r="Q135" i="31"/>
  <c r="I135" i="31"/>
  <c r="O134" i="31"/>
  <c r="G134" i="31"/>
  <c r="L269" i="31"/>
  <c r="Q268" i="31"/>
  <c r="I268" i="31"/>
  <c r="O237" i="31"/>
  <c r="G237" i="31"/>
  <c r="M236" i="31"/>
  <c r="K165" i="31"/>
  <c r="Q164" i="31"/>
  <c r="I164" i="31"/>
  <c r="K75" i="31"/>
  <c r="Q74" i="31"/>
  <c r="I74" i="31"/>
  <c r="O259" i="31"/>
  <c r="G259" i="31"/>
  <c r="M258" i="31"/>
  <c r="O123" i="31"/>
  <c r="M122" i="31"/>
  <c r="P109" i="31"/>
  <c r="G109" i="31"/>
  <c r="L108" i="31"/>
  <c r="Q77" i="31"/>
  <c r="H77" i="31"/>
  <c r="N76" i="31"/>
  <c r="F76" i="31"/>
  <c r="L65" i="31"/>
  <c r="J64" i="31"/>
  <c r="P55" i="31"/>
  <c r="H55" i="31"/>
  <c r="N54" i="31"/>
  <c r="F54" i="31"/>
  <c r="L113" i="31"/>
  <c r="J112" i="31"/>
  <c r="P263" i="31"/>
  <c r="H263" i="31"/>
  <c r="N262" i="31"/>
  <c r="F262" i="31"/>
  <c r="L171" i="31"/>
  <c r="J170" i="31"/>
  <c r="O371" i="31"/>
  <c r="G371" i="31"/>
  <c r="L370" i="31"/>
  <c r="J101" i="31"/>
  <c r="P100" i="31"/>
  <c r="H100" i="31"/>
  <c r="N141" i="31"/>
  <c r="F141" i="31"/>
  <c r="L140" i="31"/>
  <c r="Q323" i="31"/>
  <c r="I323" i="31"/>
  <c r="N322" i="31"/>
  <c r="F322" i="31"/>
  <c r="N103" i="31"/>
  <c r="F103" i="31"/>
  <c r="L102" i="31"/>
  <c r="J63" i="31"/>
  <c r="P62" i="31"/>
  <c r="H62" i="31"/>
  <c r="N115" i="31"/>
  <c r="F115" i="31"/>
  <c r="L114" i="31"/>
  <c r="J157" i="31"/>
  <c r="P156" i="31"/>
  <c r="H156" i="31"/>
  <c r="M239" i="31"/>
  <c r="J238" i="31"/>
  <c r="P135" i="31"/>
  <c r="H135" i="31"/>
  <c r="N134" i="31"/>
  <c r="F134" i="31"/>
  <c r="K269" i="31"/>
  <c r="P268" i="31"/>
  <c r="H268" i="31"/>
  <c r="N237" i="31"/>
  <c r="F237" i="31"/>
  <c r="L236" i="31"/>
  <c r="J165" i="31"/>
  <c r="P164" i="31"/>
  <c r="H164" i="31"/>
  <c r="J75" i="31"/>
  <c r="P74" i="31"/>
  <c r="H74" i="31"/>
  <c r="N259" i="31"/>
  <c r="F259" i="31"/>
  <c r="L258" i="31"/>
  <c r="J57" i="31"/>
  <c r="J123" i="31"/>
  <c r="L122" i="31"/>
  <c r="O109" i="31"/>
  <c r="F109" i="31"/>
  <c r="K108" i="31"/>
  <c r="P77" i="31"/>
  <c r="G77" i="31"/>
  <c r="M76" i="31"/>
  <c r="K65" i="31"/>
  <c r="Q64" i="31"/>
  <c r="I64" i="31"/>
  <c r="O55" i="31"/>
  <c r="G55" i="31"/>
  <c r="M54" i="31"/>
  <c r="K113" i="31"/>
  <c r="Q112" i="31"/>
  <c r="I112" i="31"/>
  <c r="O263" i="31"/>
  <c r="G263" i="31"/>
  <c r="M262" i="31"/>
  <c r="K171" i="31"/>
  <c r="Q170" i="31"/>
  <c r="I170" i="31"/>
  <c r="N371" i="31"/>
  <c r="F371" i="31"/>
  <c r="K370" i="31"/>
  <c r="Q101" i="31"/>
  <c r="I101" i="31"/>
  <c r="O100" i="31"/>
  <c r="G100" i="31"/>
  <c r="M141" i="31"/>
  <c r="K140" i="31"/>
  <c r="P323" i="31"/>
  <c r="H323" i="31"/>
  <c r="M322" i="31"/>
  <c r="M103" i="31"/>
  <c r="K102" i="31"/>
  <c r="Q63" i="31"/>
  <c r="I63" i="31"/>
  <c r="O62" i="31"/>
  <c r="G62" i="31"/>
  <c r="M115" i="31"/>
  <c r="K114" i="31"/>
  <c r="Q157" i="31"/>
  <c r="I157" i="31"/>
  <c r="O156" i="31"/>
  <c r="G156" i="31"/>
  <c r="L239" i="31"/>
  <c r="Q238" i="31"/>
  <c r="I238" i="31"/>
  <c r="O135" i="31"/>
  <c r="G135" i="31"/>
  <c r="M134" i="31"/>
  <c r="J269" i="31"/>
  <c r="O268" i="31"/>
  <c r="G268" i="31"/>
  <c r="M237" i="31"/>
  <c r="K236" i="31"/>
  <c r="Q165" i="31"/>
  <c r="I165" i="31"/>
  <c r="O164" i="31"/>
  <c r="G164" i="31"/>
  <c r="N133" i="31"/>
  <c r="I123" i="31"/>
  <c r="J122" i="31"/>
  <c r="N109" i="31"/>
  <c r="J108" i="31"/>
  <c r="O77" i="31"/>
  <c r="F77" i="31"/>
  <c r="L76" i="31"/>
  <c r="J65" i="31"/>
  <c r="P64" i="31"/>
  <c r="H64" i="31"/>
  <c r="N55" i="31"/>
  <c r="F55" i="31"/>
  <c r="L54" i="31"/>
  <c r="J113" i="31"/>
  <c r="P112" i="31"/>
  <c r="H112" i="31"/>
  <c r="N263" i="31"/>
  <c r="F263" i="31"/>
  <c r="L262" i="31"/>
  <c r="J171" i="31"/>
  <c r="P170" i="31"/>
  <c r="H170" i="31"/>
  <c r="M371" i="31"/>
  <c r="J370" i="31"/>
  <c r="P101" i="31"/>
  <c r="H101" i="31"/>
  <c r="N100" i="31"/>
  <c r="F100" i="31"/>
  <c r="L141" i="31"/>
  <c r="J140" i="31"/>
  <c r="O323" i="31"/>
  <c r="G323" i="31"/>
  <c r="L322" i="31"/>
  <c r="L103" i="31"/>
  <c r="J102" i="31"/>
  <c r="P63" i="31"/>
  <c r="H63" i="31"/>
  <c r="N62" i="31"/>
  <c r="F62" i="31"/>
  <c r="L115" i="31"/>
  <c r="J114" i="31"/>
  <c r="P157" i="31"/>
  <c r="H157" i="31"/>
  <c r="N156" i="31"/>
  <c r="F156" i="31"/>
  <c r="K239" i="31"/>
  <c r="P238" i="31"/>
  <c r="H238" i="31"/>
  <c r="N135" i="31"/>
  <c r="F135" i="31"/>
  <c r="L134" i="31"/>
  <c r="Q269" i="31"/>
  <c r="I269" i="31"/>
  <c r="N268" i="31"/>
  <c r="F268" i="31"/>
  <c r="L237" i="31"/>
  <c r="J236" i="31"/>
  <c r="P165" i="31"/>
  <c r="H165" i="31"/>
  <c r="N164" i="31"/>
  <c r="F164" i="31"/>
  <c r="F133" i="31"/>
  <c r="G123" i="31"/>
  <c r="H122" i="31"/>
  <c r="M109" i="31"/>
  <c r="I108" i="31"/>
  <c r="N77" i="31"/>
  <c r="K76" i="31"/>
  <c r="Q65" i="31"/>
  <c r="I65" i="31"/>
  <c r="O64" i="31"/>
  <c r="G64" i="31"/>
  <c r="M55" i="31"/>
  <c r="K54" i="31"/>
  <c r="Q113" i="31"/>
  <c r="I113" i="31"/>
  <c r="O112" i="31"/>
  <c r="G112" i="31"/>
  <c r="M263" i="31"/>
  <c r="K262" i="31"/>
  <c r="Q171" i="31"/>
  <c r="I171" i="31"/>
  <c r="O170" i="31"/>
  <c r="G170" i="31"/>
  <c r="L371" i="31"/>
  <c r="Q370" i="31"/>
  <c r="I370" i="31"/>
  <c r="O101" i="31"/>
  <c r="G101" i="31"/>
  <c r="M100" i="31"/>
  <c r="K141" i="31"/>
  <c r="Q140" i="31"/>
  <c r="I140" i="31"/>
  <c r="N323" i="31"/>
  <c r="F323" i="31"/>
  <c r="K322" i="31"/>
  <c r="K103" i="31"/>
  <c r="Q102" i="31"/>
  <c r="I102" i="31"/>
  <c r="O63" i="31"/>
  <c r="G63" i="31"/>
  <c r="M62" i="31"/>
  <c r="K115" i="31"/>
  <c r="Q114" i="31"/>
  <c r="I114" i="31"/>
  <c r="O157" i="31"/>
  <c r="G157" i="31"/>
  <c r="M156" i="31"/>
  <c r="J239" i="31"/>
  <c r="O238" i="31"/>
  <c r="G238" i="31"/>
  <c r="M135" i="31"/>
  <c r="K134" i="31"/>
  <c r="P269" i="31"/>
  <c r="H269" i="31"/>
  <c r="M268" i="31"/>
  <c r="K237" i="31"/>
  <c r="Q236" i="31"/>
  <c r="I236" i="31"/>
  <c r="O165" i="31"/>
  <c r="G165" i="31"/>
  <c r="M164" i="31"/>
  <c r="O75" i="31"/>
  <c r="G75" i="31"/>
  <c r="M74" i="31"/>
  <c r="K259" i="31"/>
  <c r="F123" i="31"/>
  <c r="G122" i="31"/>
  <c r="L109" i="31"/>
  <c r="Q108" i="31"/>
  <c r="H108" i="31"/>
  <c r="L77" i="31"/>
  <c r="J76" i="31"/>
  <c r="P65" i="31"/>
  <c r="H65" i="31"/>
  <c r="N64" i="31"/>
  <c r="F64" i="31"/>
  <c r="L55" i="31"/>
  <c r="J54" i="31"/>
  <c r="P113" i="31"/>
  <c r="H113" i="31"/>
  <c r="N112" i="31"/>
  <c r="F112" i="31"/>
  <c r="L263" i="31"/>
  <c r="J262" i="31"/>
  <c r="P171" i="31"/>
  <c r="H171" i="31"/>
  <c r="N170" i="31"/>
  <c r="F170" i="31"/>
  <c r="K371" i="31"/>
  <c r="P370" i="31"/>
  <c r="H370" i="31"/>
  <c r="N101" i="31"/>
  <c r="F101" i="31"/>
  <c r="L100" i="31"/>
  <c r="J141" i="31"/>
  <c r="P140" i="31"/>
  <c r="H140" i="31"/>
  <c r="M323" i="31"/>
  <c r="J322" i="31"/>
  <c r="J103" i="31"/>
  <c r="P102" i="31"/>
  <c r="H102" i="31"/>
  <c r="N63" i="31"/>
  <c r="F63" i="31"/>
  <c r="L62" i="31"/>
  <c r="J115" i="31"/>
  <c r="P114" i="31"/>
  <c r="H114" i="31"/>
  <c r="N157" i="31"/>
  <c r="F157" i="31"/>
  <c r="L156" i="31"/>
  <c r="Q239" i="31"/>
  <c r="I239" i="31"/>
  <c r="N238" i="31"/>
  <c r="F238" i="31"/>
  <c r="L135" i="31"/>
  <c r="J134" i="31"/>
  <c r="O269" i="31"/>
  <c r="G269" i="31"/>
  <c r="L268" i="31"/>
  <c r="J237" i="31"/>
  <c r="P236" i="31"/>
  <c r="H236" i="31"/>
  <c r="N165" i="31"/>
  <c r="F165" i="31"/>
  <c r="L164" i="31"/>
  <c r="N75" i="31"/>
  <c r="F75" i="31"/>
  <c r="L74" i="31"/>
  <c r="J259" i="31"/>
  <c r="L132" i="31"/>
  <c r="F122" i="31"/>
  <c r="K109" i="31"/>
  <c r="P108" i="31"/>
  <c r="F108" i="31"/>
  <c r="K77" i="31"/>
  <c r="Q76" i="31"/>
  <c r="I76" i="31"/>
  <c r="O65" i="31"/>
  <c r="G65" i="31"/>
  <c r="M64" i="31"/>
  <c r="K55" i="31"/>
  <c r="Q54" i="31"/>
  <c r="I54" i="31"/>
  <c r="O113" i="31"/>
  <c r="G113" i="31"/>
  <c r="M112" i="31"/>
  <c r="K263" i="31"/>
  <c r="Q262" i="31"/>
  <c r="I262" i="31"/>
  <c r="O171" i="31"/>
  <c r="G171" i="31"/>
  <c r="M170" i="31"/>
  <c r="J371" i="31"/>
  <c r="O370" i="31"/>
  <c r="G370" i="31"/>
  <c r="M101" i="31"/>
  <c r="K100" i="31"/>
  <c r="Q141" i="31"/>
  <c r="I141" i="31"/>
  <c r="O140" i="31"/>
  <c r="G140" i="31"/>
  <c r="L323" i="31"/>
  <c r="Q322" i="31"/>
  <c r="I322" i="31"/>
  <c r="Q103" i="31"/>
  <c r="I103" i="31"/>
  <c r="O102" i="31"/>
  <c r="G102" i="31"/>
  <c r="M63" i="31"/>
  <c r="K62" i="31"/>
  <c r="Q115" i="31"/>
  <c r="I115" i="31"/>
  <c r="O114" i="31"/>
  <c r="G114" i="31"/>
  <c r="M157" i="31"/>
  <c r="K156" i="31"/>
  <c r="P239" i="31"/>
  <c r="H239" i="31"/>
  <c r="M238" i="31"/>
  <c r="K135" i="31"/>
  <c r="Q134" i="31"/>
  <c r="I134" i="31"/>
  <c r="N269" i="31"/>
  <c r="F269" i="31"/>
  <c r="K268" i="31"/>
  <c r="Q237" i="31"/>
  <c r="I237" i="31"/>
  <c r="O236" i="31"/>
  <c r="G236" i="31"/>
  <c r="M165" i="31"/>
  <c r="K164" i="31"/>
  <c r="M75" i="31"/>
  <c r="K74" i="31"/>
  <c r="Q259" i="31"/>
  <c r="K132" i="31"/>
  <c r="P122" i="31"/>
  <c r="J109" i="31"/>
  <c r="N108" i="31"/>
  <c r="J77" i="31"/>
  <c r="P76" i="31"/>
  <c r="H76" i="31"/>
  <c r="N65" i="31"/>
  <c r="F65" i="31"/>
  <c r="L64" i="31"/>
  <c r="J55" i="31"/>
  <c r="P54" i="31"/>
  <c r="H54" i="31"/>
  <c r="N113" i="31"/>
  <c r="F113" i="31"/>
  <c r="L112" i="31"/>
  <c r="J263" i="31"/>
  <c r="P262" i="31"/>
  <c r="H262" i="31"/>
  <c r="N171" i="31"/>
  <c r="F171" i="31"/>
  <c r="L170" i="31"/>
  <c r="Q371" i="31"/>
  <c r="I371" i="31"/>
  <c r="N370" i="31"/>
  <c r="F370" i="31"/>
  <c r="L101" i="31"/>
  <c r="J100" i="31"/>
  <c r="P141" i="31"/>
  <c r="H141" i="31"/>
  <c r="N140" i="31"/>
  <c r="F140" i="31"/>
  <c r="K323" i="31"/>
  <c r="P322" i="31"/>
  <c r="H322" i="31"/>
  <c r="P103" i="31"/>
  <c r="H103" i="31"/>
  <c r="N102" i="31"/>
  <c r="F102" i="31"/>
  <c r="L63" i="31"/>
  <c r="J62" i="31"/>
  <c r="P115" i="31"/>
  <c r="H115" i="31"/>
  <c r="N114" i="31"/>
  <c r="F114" i="31"/>
  <c r="L157" i="31"/>
  <c r="J156" i="31"/>
  <c r="O239" i="31"/>
  <c r="G239" i="31"/>
  <c r="L238" i="31"/>
  <c r="J135" i="31"/>
  <c r="P134" i="31"/>
  <c r="M269" i="31"/>
  <c r="L259" i="31"/>
  <c r="N258" i="31"/>
  <c r="Q57" i="31"/>
  <c r="H57" i="31"/>
  <c r="N56" i="31"/>
  <c r="F56" i="31"/>
  <c r="L201" i="31"/>
  <c r="J200" i="31"/>
  <c r="P251" i="31"/>
  <c r="H251" i="31"/>
  <c r="N250" i="31"/>
  <c r="F250" i="31"/>
  <c r="L249" i="31"/>
  <c r="J248" i="31"/>
  <c r="P107" i="31"/>
  <c r="H107" i="31"/>
  <c r="N106" i="31"/>
  <c r="F106" i="31"/>
  <c r="K45" i="31"/>
  <c r="P44" i="31"/>
  <c r="H44" i="31"/>
  <c r="N225" i="31"/>
  <c r="F225" i="31"/>
  <c r="L224" i="31"/>
  <c r="N341" i="31"/>
  <c r="F341" i="31"/>
  <c r="L340" i="31"/>
  <c r="J327" i="31"/>
  <c r="P326" i="31"/>
  <c r="H326" i="31"/>
  <c r="N147" i="31"/>
  <c r="F147" i="31"/>
  <c r="L146" i="31"/>
  <c r="J161" i="31"/>
  <c r="P160" i="31"/>
  <c r="H160" i="31"/>
  <c r="N39" i="31"/>
  <c r="F39" i="31"/>
  <c r="L38" i="31"/>
  <c r="J257" i="31"/>
  <c r="P256" i="31"/>
  <c r="H256" i="31"/>
  <c r="N155" i="31"/>
  <c r="F155" i="31"/>
  <c r="L154" i="31"/>
  <c r="J227" i="31"/>
  <c r="P226" i="31"/>
  <c r="H226" i="31"/>
  <c r="N37" i="31"/>
  <c r="F37" i="31"/>
  <c r="L36" i="31"/>
  <c r="M411" i="31"/>
  <c r="J410" i="31"/>
  <c r="P139" i="31"/>
  <c r="H139" i="31"/>
  <c r="N138" i="31"/>
  <c r="F138" i="31"/>
  <c r="L151" i="31"/>
  <c r="J150" i="31"/>
  <c r="P35" i="31"/>
  <c r="H35" i="31"/>
  <c r="N34" i="31"/>
  <c r="F34" i="31"/>
  <c r="K361" i="31"/>
  <c r="P360" i="31"/>
  <c r="H134" i="31"/>
  <c r="J268" i="31"/>
  <c r="P237" i="31"/>
  <c r="O74" i="31"/>
  <c r="I259" i="31"/>
  <c r="K258" i="31"/>
  <c r="P57" i="31"/>
  <c r="G57" i="31"/>
  <c r="M56" i="31"/>
  <c r="K201" i="31"/>
  <c r="Q200" i="31"/>
  <c r="I200" i="31"/>
  <c r="O251" i="31"/>
  <c r="G251" i="31"/>
  <c r="M250" i="31"/>
  <c r="K249" i="31"/>
  <c r="Q248" i="31"/>
  <c r="I248" i="31"/>
  <c r="O107" i="31"/>
  <c r="G107" i="31"/>
  <c r="M106" i="31"/>
  <c r="J45" i="31"/>
  <c r="O44" i="31"/>
  <c r="G44" i="31"/>
  <c r="M225" i="31"/>
  <c r="K224" i="31"/>
  <c r="M341" i="31"/>
  <c r="K340" i="31"/>
  <c r="Q327" i="31"/>
  <c r="I327" i="31"/>
  <c r="O326" i="31"/>
  <c r="G326" i="31"/>
  <c r="M147" i="31"/>
  <c r="K146" i="31"/>
  <c r="Q161" i="31"/>
  <c r="I161" i="31"/>
  <c r="O160" i="31"/>
  <c r="G160" i="31"/>
  <c r="M39" i="31"/>
  <c r="K38" i="31"/>
  <c r="Q257" i="31"/>
  <c r="I257" i="31"/>
  <c r="O256" i="31"/>
  <c r="G256" i="31"/>
  <c r="M155" i="31"/>
  <c r="K154" i="31"/>
  <c r="Q227" i="31"/>
  <c r="I227" i="31"/>
  <c r="O226" i="31"/>
  <c r="G226" i="31"/>
  <c r="M37" i="31"/>
  <c r="K36" i="31"/>
  <c r="L411" i="31"/>
  <c r="Q410" i="31"/>
  <c r="I410" i="31"/>
  <c r="O139" i="31"/>
  <c r="G139" i="31"/>
  <c r="M138" i="31"/>
  <c r="K151" i="31"/>
  <c r="Q150" i="31"/>
  <c r="I150" i="31"/>
  <c r="O35" i="31"/>
  <c r="H237" i="31"/>
  <c r="N74" i="31"/>
  <c r="H259" i="31"/>
  <c r="J258" i="31"/>
  <c r="O57" i="31"/>
  <c r="F57" i="31"/>
  <c r="L56" i="31"/>
  <c r="J201" i="31"/>
  <c r="P200" i="31"/>
  <c r="H200" i="31"/>
  <c r="N251" i="31"/>
  <c r="F251" i="31"/>
  <c r="L250" i="31"/>
  <c r="J249" i="31"/>
  <c r="P248" i="31"/>
  <c r="H248" i="31"/>
  <c r="N107" i="31"/>
  <c r="F107" i="31"/>
  <c r="L106" i="31"/>
  <c r="Q45" i="31"/>
  <c r="I45" i="31"/>
  <c r="N44" i="31"/>
  <c r="F44" i="31"/>
  <c r="L225" i="31"/>
  <c r="J224" i="31"/>
  <c r="L341" i="31"/>
  <c r="J340" i="31"/>
  <c r="P327" i="31"/>
  <c r="H327" i="31"/>
  <c r="N326" i="31"/>
  <c r="F326" i="31"/>
  <c r="L147" i="31"/>
  <c r="J146" i="31"/>
  <c r="P161" i="31"/>
  <c r="H161" i="31"/>
  <c r="N160" i="31"/>
  <c r="F160" i="31"/>
  <c r="L39" i="31"/>
  <c r="J38" i="31"/>
  <c r="P257" i="31"/>
  <c r="H257" i="31"/>
  <c r="N256" i="31"/>
  <c r="F256" i="31"/>
  <c r="L155" i="31"/>
  <c r="J154" i="31"/>
  <c r="P227" i="31"/>
  <c r="H227" i="31"/>
  <c r="N226" i="31"/>
  <c r="F226" i="31"/>
  <c r="L37" i="31"/>
  <c r="J36" i="31"/>
  <c r="K411" i="31"/>
  <c r="P410" i="31"/>
  <c r="H410" i="31"/>
  <c r="N139" i="31"/>
  <c r="F139" i="31"/>
  <c r="L138" i="31"/>
  <c r="J151" i="31"/>
  <c r="P150" i="31"/>
  <c r="N236" i="31"/>
  <c r="Q75" i="31"/>
  <c r="J74" i="31"/>
  <c r="I258" i="31"/>
  <c r="N57" i="31"/>
  <c r="K56" i="31"/>
  <c r="Q201" i="31"/>
  <c r="I201" i="31"/>
  <c r="O200" i="31"/>
  <c r="G200" i="31"/>
  <c r="M251" i="31"/>
  <c r="K250" i="31"/>
  <c r="Q249" i="31"/>
  <c r="I249" i="31"/>
  <c r="O248" i="31"/>
  <c r="G248" i="31"/>
  <c r="M107" i="31"/>
  <c r="K106" i="31"/>
  <c r="P45" i="31"/>
  <c r="H45" i="31"/>
  <c r="M44" i="31"/>
  <c r="K225" i="31"/>
  <c r="Q224" i="31"/>
  <c r="I224" i="31"/>
  <c r="K341" i="31"/>
  <c r="Q340" i="31"/>
  <c r="I340" i="31"/>
  <c r="O327" i="31"/>
  <c r="G327" i="31"/>
  <c r="M326" i="31"/>
  <c r="K147" i="31"/>
  <c r="Q146" i="31"/>
  <c r="I146" i="31"/>
  <c r="O161" i="31"/>
  <c r="G161" i="31"/>
  <c r="M160" i="31"/>
  <c r="K39" i="31"/>
  <c r="Q38" i="31"/>
  <c r="I38" i="31"/>
  <c r="O257" i="31"/>
  <c r="G257" i="31"/>
  <c r="M256" i="31"/>
  <c r="K155" i="31"/>
  <c r="Q154" i="31"/>
  <c r="I154" i="31"/>
  <c r="O227" i="31"/>
  <c r="G227" i="31"/>
  <c r="M226" i="31"/>
  <c r="K37" i="31"/>
  <c r="Q36" i="31"/>
  <c r="I36" i="31"/>
  <c r="J411" i="31"/>
  <c r="O410" i="31"/>
  <c r="G410" i="31"/>
  <c r="M139" i="31"/>
  <c r="K138" i="31"/>
  <c r="Q151" i="31"/>
  <c r="I151" i="31"/>
  <c r="O150" i="31"/>
  <c r="G150" i="31"/>
  <c r="M35" i="31"/>
  <c r="K34" i="31"/>
  <c r="F236" i="31"/>
  <c r="P75" i="31"/>
  <c r="G74" i="31"/>
  <c r="H258" i="31"/>
  <c r="M57" i="31"/>
  <c r="J56" i="31"/>
  <c r="P201" i="31"/>
  <c r="H201" i="31"/>
  <c r="N200" i="31"/>
  <c r="F200" i="31"/>
  <c r="L251" i="31"/>
  <c r="J250" i="31"/>
  <c r="P249" i="31"/>
  <c r="H249" i="31"/>
  <c r="N248" i="31"/>
  <c r="F248" i="31"/>
  <c r="L107" i="31"/>
  <c r="J106" i="31"/>
  <c r="O45" i="31"/>
  <c r="G45" i="31"/>
  <c r="L44" i="31"/>
  <c r="J225" i="31"/>
  <c r="P224" i="31"/>
  <c r="H224" i="31"/>
  <c r="J341" i="31"/>
  <c r="P340" i="31"/>
  <c r="H340" i="31"/>
  <c r="N327" i="31"/>
  <c r="F327" i="31"/>
  <c r="L326" i="31"/>
  <c r="J147" i="31"/>
  <c r="P146" i="31"/>
  <c r="H146" i="31"/>
  <c r="N161" i="31"/>
  <c r="F161" i="31"/>
  <c r="L160" i="31"/>
  <c r="J39" i="31"/>
  <c r="P38" i="31"/>
  <c r="H38" i="31"/>
  <c r="N257" i="31"/>
  <c r="F257" i="31"/>
  <c r="L256" i="31"/>
  <c r="J155" i="31"/>
  <c r="P154" i="31"/>
  <c r="H154" i="31"/>
  <c r="N227" i="31"/>
  <c r="F227" i="31"/>
  <c r="L226" i="31"/>
  <c r="J37" i="31"/>
  <c r="P36" i="31"/>
  <c r="H36" i="31"/>
  <c r="Q411" i="31"/>
  <c r="I411" i="31"/>
  <c r="N410" i="31"/>
  <c r="F410" i="31"/>
  <c r="L139" i="31"/>
  <c r="J138" i="31"/>
  <c r="P151" i="31"/>
  <c r="H151" i="31"/>
  <c r="N150" i="31"/>
  <c r="F150" i="31"/>
  <c r="L35" i="31"/>
  <c r="J34" i="31"/>
  <c r="O361" i="31"/>
  <c r="G361" i="31"/>
  <c r="L165" i="31"/>
  <c r="L75" i="31"/>
  <c r="F74" i="31"/>
  <c r="Q258" i="31"/>
  <c r="G258" i="31"/>
  <c r="L57" i="31"/>
  <c r="Q56" i="31"/>
  <c r="I56" i="31"/>
  <c r="O201" i="31"/>
  <c r="G201" i="31"/>
  <c r="M200" i="31"/>
  <c r="K251" i="31"/>
  <c r="Q250" i="31"/>
  <c r="I250" i="31"/>
  <c r="O249" i="31"/>
  <c r="G249" i="31"/>
  <c r="M248" i="31"/>
  <c r="K107" i="31"/>
  <c r="Q106" i="31"/>
  <c r="I106" i="31"/>
  <c r="N45" i="31"/>
  <c r="F45" i="31"/>
  <c r="K44" i="31"/>
  <c r="Q225" i="31"/>
  <c r="I225" i="31"/>
  <c r="O224" i="31"/>
  <c r="G224" i="31"/>
  <c r="Q341" i="31"/>
  <c r="I341" i="31"/>
  <c r="O340" i="31"/>
  <c r="G340" i="31"/>
  <c r="M327" i="31"/>
  <c r="K326" i="31"/>
  <c r="Q147" i="31"/>
  <c r="I147" i="31"/>
  <c r="O146" i="31"/>
  <c r="G146" i="31"/>
  <c r="M161" i="31"/>
  <c r="K160" i="31"/>
  <c r="Q39" i="31"/>
  <c r="I39" i="31"/>
  <c r="O38" i="31"/>
  <c r="G38" i="31"/>
  <c r="M257" i="31"/>
  <c r="K256" i="31"/>
  <c r="Q155" i="31"/>
  <c r="I155" i="31"/>
  <c r="O154" i="31"/>
  <c r="G154" i="31"/>
  <c r="M227" i="31"/>
  <c r="K226" i="31"/>
  <c r="Q37" i="31"/>
  <c r="I37" i="31"/>
  <c r="O36" i="31"/>
  <c r="G36" i="31"/>
  <c r="P411" i="31"/>
  <c r="H411" i="31"/>
  <c r="M410" i="31"/>
  <c r="K139" i="31"/>
  <c r="Q138" i="31"/>
  <c r="I138" i="31"/>
  <c r="O151" i="31"/>
  <c r="G151" i="31"/>
  <c r="M150" i="31"/>
  <c r="K35" i="31"/>
  <c r="Q34" i="31"/>
  <c r="I34" i="31"/>
  <c r="N361" i="31"/>
  <c r="F361" i="31"/>
  <c r="I75" i="31"/>
  <c r="P259" i="31"/>
  <c r="P258" i="31"/>
  <c r="F258" i="31"/>
  <c r="K57" i="31"/>
  <c r="P56" i="31"/>
  <c r="H56" i="31"/>
  <c r="N201" i="31"/>
  <c r="F201" i="31"/>
  <c r="L200" i="31"/>
  <c r="J251" i="31"/>
  <c r="P250" i="31"/>
  <c r="H250" i="31"/>
  <c r="N249" i="31"/>
  <c r="F249" i="31"/>
  <c r="L248" i="31"/>
  <c r="J107" i="31"/>
  <c r="P106" i="31"/>
  <c r="H106" i="31"/>
  <c r="M45" i="31"/>
  <c r="J44" i="31"/>
  <c r="P225" i="31"/>
  <c r="H225" i="31"/>
  <c r="N224" i="31"/>
  <c r="F224" i="31"/>
  <c r="P341" i="31"/>
  <c r="H341" i="31"/>
  <c r="N340" i="31"/>
  <c r="F340" i="31"/>
  <c r="L327" i="31"/>
  <c r="J326" i="31"/>
  <c r="P147" i="31"/>
  <c r="H147" i="31"/>
  <c r="N146" i="31"/>
  <c r="F146" i="31"/>
  <c r="L161" i="31"/>
  <c r="J160" i="31"/>
  <c r="P39" i="31"/>
  <c r="H39" i="31"/>
  <c r="N38" i="31"/>
  <c r="F38" i="31"/>
  <c r="L257" i="31"/>
  <c r="J256" i="31"/>
  <c r="P155" i="31"/>
  <c r="H155" i="31"/>
  <c r="N154" i="31"/>
  <c r="F154" i="31"/>
  <c r="L227" i="31"/>
  <c r="J226" i="31"/>
  <c r="P37" i="31"/>
  <c r="H37" i="31"/>
  <c r="N36" i="31"/>
  <c r="F36" i="31"/>
  <c r="O411" i="31"/>
  <c r="G411" i="31"/>
  <c r="L410" i="31"/>
  <c r="J139" i="31"/>
  <c r="P138" i="31"/>
  <c r="H138" i="31"/>
  <c r="N151" i="31"/>
  <c r="F151" i="31"/>
  <c r="L150" i="31"/>
  <c r="J35" i="31"/>
  <c r="P34" i="31"/>
  <c r="H34" i="31"/>
  <c r="M361" i="31"/>
  <c r="J360" i="31"/>
  <c r="O285" i="31"/>
  <c r="G285" i="31"/>
  <c r="L284" i="31"/>
  <c r="Q33" i="31"/>
  <c r="J164" i="31"/>
  <c r="H75" i="31"/>
  <c r="M259" i="31"/>
  <c r="O258" i="31"/>
  <c r="I57" i="31"/>
  <c r="O56" i="31"/>
  <c r="G56" i="31"/>
  <c r="M201" i="31"/>
  <c r="K200" i="31"/>
  <c r="Q251" i="31"/>
  <c r="I251" i="31"/>
  <c r="O250" i="31"/>
  <c r="G250" i="31"/>
  <c r="M249" i="31"/>
  <c r="K248" i="31"/>
  <c r="Q107" i="31"/>
  <c r="I107" i="31"/>
  <c r="O106" i="31"/>
  <c r="G106" i="31"/>
  <c r="L45" i="31"/>
  <c r="Q44" i="31"/>
  <c r="I44" i="31"/>
  <c r="O225" i="31"/>
  <c r="G225" i="31"/>
  <c r="M224" i="31"/>
  <c r="O341" i="31"/>
  <c r="G341" i="31"/>
  <c r="M340" i="31"/>
  <c r="K327" i="31"/>
  <c r="Q326" i="31"/>
  <c r="I326" i="31"/>
  <c r="O147" i="31"/>
  <c r="G147" i="31"/>
  <c r="M146" i="31"/>
  <c r="K161" i="31"/>
  <c r="Q160" i="31"/>
  <c r="I160" i="31"/>
  <c r="O39" i="31"/>
  <c r="G39" i="31"/>
  <c r="M38" i="31"/>
  <c r="K257" i="31"/>
  <c r="Q256" i="31"/>
  <c r="I256" i="31"/>
  <c r="O155" i="31"/>
  <c r="G155" i="31"/>
  <c r="M154" i="31"/>
  <c r="K227" i="31"/>
  <c r="Q226" i="31"/>
  <c r="I226" i="31"/>
  <c r="O37" i="31"/>
  <c r="G37" i="31"/>
  <c r="M36" i="31"/>
  <c r="N411" i="31"/>
  <c r="F411" i="31"/>
  <c r="K410" i="31"/>
  <c r="Q139" i="31"/>
  <c r="I139" i="31"/>
  <c r="O138" i="31"/>
  <c r="G138" i="31"/>
  <c r="M151" i="31"/>
  <c r="K150" i="31"/>
  <c r="Q35" i="31"/>
  <c r="I35" i="31"/>
  <c r="P361" i="31"/>
  <c r="M360" i="31"/>
  <c r="Q285" i="31"/>
  <c r="H285" i="31"/>
  <c r="K284" i="31"/>
  <c r="O33" i="31"/>
  <c r="G33" i="31"/>
  <c r="L32" i="31"/>
  <c r="J149" i="31"/>
  <c r="P148" i="31"/>
  <c r="H148" i="31"/>
  <c r="N175" i="31"/>
  <c r="F175" i="31"/>
  <c r="L174" i="31"/>
  <c r="J143" i="31"/>
  <c r="P142" i="31"/>
  <c r="H142" i="31"/>
  <c r="N265" i="31"/>
  <c r="F265" i="31"/>
  <c r="L264" i="31"/>
  <c r="J29" i="31"/>
  <c r="P28" i="31"/>
  <c r="H28" i="31"/>
  <c r="N169" i="31"/>
  <c r="F169" i="31"/>
  <c r="L168" i="31"/>
  <c r="J127" i="31"/>
  <c r="P126" i="31"/>
  <c r="H126" i="31"/>
  <c r="N275" i="31"/>
  <c r="F275" i="31"/>
  <c r="L274" i="31"/>
  <c r="J281" i="31"/>
  <c r="P280" i="31"/>
  <c r="H280" i="31"/>
  <c r="J73" i="31"/>
  <c r="P72" i="31"/>
  <c r="H72" i="31"/>
  <c r="N343" i="31"/>
  <c r="F343" i="31"/>
  <c r="L342" i="31"/>
  <c r="J375" i="31"/>
  <c r="P374" i="31"/>
  <c r="H374" i="31"/>
  <c r="N51" i="31"/>
  <c r="F51" i="31"/>
  <c r="L50" i="31"/>
  <c r="J353" i="31"/>
  <c r="P352" i="31"/>
  <c r="H352" i="31"/>
  <c r="N357" i="31"/>
  <c r="F357" i="31"/>
  <c r="L356" i="31"/>
  <c r="N339" i="31"/>
  <c r="F339" i="31"/>
  <c r="L338" i="31"/>
  <c r="J153" i="31"/>
  <c r="P152" i="31"/>
  <c r="H152" i="31"/>
  <c r="N159" i="31"/>
  <c r="G35" i="31"/>
  <c r="L361" i="31"/>
  <c r="L360" i="31"/>
  <c r="P285" i="31"/>
  <c r="F285" i="31"/>
  <c r="J284" i="31"/>
  <c r="N33" i="31"/>
  <c r="F33" i="31"/>
  <c r="K32" i="31"/>
  <c r="Q149" i="31"/>
  <c r="I149" i="31"/>
  <c r="O148" i="31"/>
  <c r="G148" i="31"/>
  <c r="M175" i="31"/>
  <c r="K174" i="31"/>
  <c r="Q143" i="31"/>
  <c r="I143" i="31"/>
  <c r="O142" i="31"/>
  <c r="G142" i="31"/>
  <c r="M265" i="31"/>
  <c r="K264" i="31"/>
  <c r="Q29" i="31"/>
  <c r="I29" i="31"/>
  <c r="O28" i="31"/>
  <c r="G28" i="31"/>
  <c r="M169" i="31"/>
  <c r="K168" i="31"/>
  <c r="Q127" i="31"/>
  <c r="I127" i="31"/>
  <c r="O126" i="31"/>
  <c r="G126" i="31"/>
  <c r="M275" i="31"/>
  <c r="K274" i="31"/>
  <c r="Q281" i="31"/>
  <c r="I281" i="31"/>
  <c r="O280" i="31"/>
  <c r="G280" i="31"/>
  <c r="Q73" i="31"/>
  <c r="I73" i="31"/>
  <c r="O72" i="31"/>
  <c r="G72" i="31"/>
  <c r="M343" i="31"/>
  <c r="K342" i="31"/>
  <c r="Q375" i="31"/>
  <c r="I375" i="31"/>
  <c r="O374" i="31"/>
  <c r="G374" i="31"/>
  <c r="M51" i="31"/>
  <c r="K50" i="31"/>
  <c r="Q353" i="31"/>
  <c r="I353" i="31"/>
  <c r="O352" i="31"/>
  <c r="G352" i="31"/>
  <c r="M357" i="31"/>
  <c r="K356" i="31"/>
  <c r="M339" i="31"/>
  <c r="K338" i="31"/>
  <c r="Q153" i="31"/>
  <c r="I153" i="31"/>
  <c r="O152" i="31"/>
  <c r="G152" i="31"/>
  <c r="F35" i="31"/>
  <c r="J361" i="31"/>
  <c r="K360" i="31"/>
  <c r="N285" i="31"/>
  <c r="I284" i="31"/>
  <c r="M33" i="31"/>
  <c r="J32" i="31"/>
  <c r="P149" i="31"/>
  <c r="H149" i="31"/>
  <c r="N148" i="31"/>
  <c r="F148" i="31"/>
  <c r="L175" i="31"/>
  <c r="J174" i="31"/>
  <c r="P143" i="31"/>
  <c r="H143" i="31"/>
  <c r="N142" i="31"/>
  <c r="F142" i="31"/>
  <c r="L265" i="31"/>
  <c r="J264" i="31"/>
  <c r="P29" i="31"/>
  <c r="H29" i="31"/>
  <c r="N28" i="31"/>
  <c r="F28" i="31"/>
  <c r="L169" i="31"/>
  <c r="J168" i="31"/>
  <c r="P127" i="31"/>
  <c r="H127" i="31"/>
  <c r="N126" i="31"/>
  <c r="F126" i="31"/>
  <c r="L275" i="31"/>
  <c r="J274" i="31"/>
  <c r="P281" i="31"/>
  <c r="H281" i="31"/>
  <c r="N280" i="31"/>
  <c r="F280" i="31"/>
  <c r="P73" i="31"/>
  <c r="H73" i="31"/>
  <c r="N72" i="31"/>
  <c r="F72" i="31"/>
  <c r="L343" i="31"/>
  <c r="J342" i="31"/>
  <c r="P375" i="31"/>
  <c r="H375" i="31"/>
  <c r="N374" i="31"/>
  <c r="F374" i="31"/>
  <c r="L51" i="31"/>
  <c r="J50" i="31"/>
  <c r="P353" i="31"/>
  <c r="H353" i="31"/>
  <c r="N352" i="31"/>
  <c r="F352" i="31"/>
  <c r="L357" i="31"/>
  <c r="J356" i="31"/>
  <c r="L339" i="31"/>
  <c r="J338" i="31"/>
  <c r="P153" i="31"/>
  <c r="H153" i="31"/>
  <c r="O34" i="31"/>
  <c r="I361" i="31"/>
  <c r="I360" i="31"/>
  <c r="M285" i="31"/>
  <c r="Q284" i="31"/>
  <c r="H284" i="31"/>
  <c r="L33" i="31"/>
  <c r="Q32" i="31"/>
  <c r="I32" i="31"/>
  <c r="O149" i="31"/>
  <c r="G149" i="31"/>
  <c r="M148" i="31"/>
  <c r="K175" i="31"/>
  <c r="Q174" i="31"/>
  <c r="I174" i="31"/>
  <c r="O143" i="31"/>
  <c r="G143" i="31"/>
  <c r="M142" i="31"/>
  <c r="K265" i="31"/>
  <c r="Q264" i="31"/>
  <c r="I264" i="31"/>
  <c r="O29" i="31"/>
  <c r="G29" i="31"/>
  <c r="M28" i="31"/>
  <c r="K169" i="31"/>
  <c r="Q168" i="31"/>
  <c r="I168" i="31"/>
  <c r="O127" i="31"/>
  <c r="G127" i="31"/>
  <c r="M126" i="31"/>
  <c r="K275" i="31"/>
  <c r="Q274" i="31"/>
  <c r="I274" i="31"/>
  <c r="O281" i="31"/>
  <c r="G281" i="31"/>
  <c r="M280" i="31"/>
  <c r="O73" i="31"/>
  <c r="G73" i="31"/>
  <c r="M72" i="31"/>
  <c r="K343" i="31"/>
  <c r="Q342" i="31"/>
  <c r="I342" i="31"/>
  <c r="O375" i="31"/>
  <c r="G375" i="31"/>
  <c r="M374" i="31"/>
  <c r="K51" i="31"/>
  <c r="Q50" i="31"/>
  <c r="I50" i="31"/>
  <c r="O353" i="31"/>
  <c r="G353" i="31"/>
  <c r="M352" i="31"/>
  <c r="K357" i="31"/>
  <c r="Q356" i="31"/>
  <c r="I356" i="31"/>
  <c r="K339" i="31"/>
  <c r="Q338" i="31"/>
  <c r="I338" i="31"/>
  <c r="O153" i="31"/>
  <c r="M34" i="31"/>
  <c r="H361" i="31"/>
  <c r="H360" i="31"/>
  <c r="L285" i="31"/>
  <c r="P284" i="31"/>
  <c r="G284" i="31"/>
  <c r="K33" i="31"/>
  <c r="P32" i="31"/>
  <c r="H32" i="31"/>
  <c r="N149" i="31"/>
  <c r="F149" i="31"/>
  <c r="L148" i="31"/>
  <c r="J175" i="31"/>
  <c r="P174" i="31"/>
  <c r="H174" i="31"/>
  <c r="N143" i="31"/>
  <c r="F143" i="31"/>
  <c r="L142" i="31"/>
  <c r="J265" i="31"/>
  <c r="P264" i="31"/>
  <c r="H264" i="31"/>
  <c r="N29" i="31"/>
  <c r="F29" i="31"/>
  <c r="L28" i="31"/>
  <c r="J169" i="31"/>
  <c r="P168" i="31"/>
  <c r="H168" i="31"/>
  <c r="N127" i="31"/>
  <c r="F127" i="31"/>
  <c r="L126" i="31"/>
  <c r="J275" i="31"/>
  <c r="P274" i="31"/>
  <c r="H274" i="31"/>
  <c r="N281" i="31"/>
  <c r="F281" i="31"/>
  <c r="L280" i="31"/>
  <c r="N73" i="31"/>
  <c r="F73" i="31"/>
  <c r="L72" i="31"/>
  <c r="J343" i="31"/>
  <c r="P342" i="31"/>
  <c r="H342" i="31"/>
  <c r="N375" i="31"/>
  <c r="F375" i="31"/>
  <c r="L374" i="31"/>
  <c r="J51" i="31"/>
  <c r="P50" i="31"/>
  <c r="H50" i="31"/>
  <c r="N353" i="31"/>
  <c r="F353" i="31"/>
  <c r="L352" i="31"/>
  <c r="J357" i="31"/>
  <c r="P356" i="31"/>
  <c r="H356" i="31"/>
  <c r="J339" i="31"/>
  <c r="P338" i="31"/>
  <c r="H338" i="31"/>
  <c r="N153" i="31"/>
  <c r="F153" i="31"/>
  <c r="L152" i="31"/>
  <c r="J159" i="31"/>
  <c r="L34" i="31"/>
  <c r="Q360" i="31"/>
  <c r="G360" i="31"/>
  <c r="K285" i="31"/>
  <c r="O284" i="31"/>
  <c r="F284" i="31"/>
  <c r="J33" i="31"/>
  <c r="O32" i="31"/>
  <c r="G32" i="31"/>
  <c r="M149" i="31"/>
  <c r="K148" i="31"/>
  <c r="Q175" i="31"/>
  <c r="I175" i="31"/>
  <c r="O174" i="31"/>
  <c r="G174" i="31"/>
  <c r="M143" i="31"/>
  <c r="K142" i="31"/>
  <c r="Q265" i="31"/>
  <c r="I265" i="31"/>
  <c r="O264" i="31"/>
  <c r="G264" i="31"/>
  <c r="M29" i="31"/>
  <c r="K28" i="31"/>
  <c r="Q169" i="31"/>
  <c r="I169" i="31"/>
  <c r="O168" i="31"/>
  <c r="G168" i="31"/>
  <c r="M127" i="31"/>
  <c r="K126" i="31"/>
  <c r="Q275" i="31"/>
  <c r="I275" i="31"/>
  <c r="O274" i="31"/>
  <c r="G274" i="31"/>
  <c r="M281" i="31"/>
  <c r="K280" i="31"/>
  <c r="M73" i="31"/>
  <c r="K72" i="31"/>
  <c r="Q343" i="31"/>
  <c r="I343" i="31"/>
  <c r="O342" i="31"/>
  <c r="G342" i="31"/>
  <c r="M375" i="31"/>
  <c r="K374" i="31"/>
  <c r="Q51" i="31"/>
  <c r="I51" i="31"/>
  <c r="O50" i="31"/>
  <c r="G50" i="31"/>
  <c r="M353" i="31"/>
  <c r="K352" i="31"/>
  <c r="Q357" i="31"/>
  <c r="I357" i="31"/>
  <c r="O356" i="31"/>
  <c r="G356" i="31"/>
  <c r="Q339" i="31"/>
  <c r="I339" i="31"/>
  <c r="O338" i="31"/>
  <c r="G338" i="31"/>
  <c r="M153" i="31"/>
  <c r="K152" i="31"/>
  <c r="Q159" i="31"/>
  <c r="I159" i="31"/>
  <c r="O158" i="31"/>
  <c r="G158" i="31"/>
  <c r="M241" i="31"/>
  <c r="G34" i="31"/>
  <c r="O360" i="31"/>
  <c r="F360" i="31"/>
  <c r="J285" i="31"/>
  <c r="N284" i="31"/>
  <c r="I33" i="31"/>
  <c r="N32" i="31"/>
  <c r="F32" i="31"/>
  <c r="L149" i="31"/>
  <c r="J148" i="31"/>
  <c r="P175" i="31"/>
  <c r="H175" i="31"/>
  <c r="N174" i="31"/>
  <c r="F174" i="31"/>
  <c r="L143" i="31"/>
  <c r="J142" i="31"/>
  <c r="P265" i="31"/>
  <c r="H265" i="31"/>
  <c r="N264" i="31"/>
  <c r="F264" i="31"/>
  <c r="L29" i="31"/>
  <c r="J28" i="31"/>
  <c r="P169" i="31"/>
  <c r="H169" i="31"/>
  <c r="N168" i="31"/>
  <c r="F168" i="31"/>
  <c r="L127" i="31"/>
  <c r="J126" i="31"/>
  <c r="P275" i="31"/>
  <c r="H275" i="31"/>
  <c r="N274" i="31"/>
  <c r="F274" i="31"/>
  <c r="L281" i="31"/>
  <c r="J280" i="31"/>
  <c r="L73" i="31"/>
  <c r="J72" i="31"/>
  <c r="P343" i="31"/>
  <c r="H343" i="31"/>
  <c r="N342" i="31"/>
  <c r="F342" i="31"/>
  <c r="L375" i="31"/>
  <c r="J374" i="31"/>
  <c r="P51" i="31"/>
  <c r="H51" i="31"/>
  <c r="N50" i="31"/>
  <c r="F50" i="31"/>
  <c r="L353" i="31"/>
  <c r="J352" i="31"/>
  <c r="P357" i="31"/>
  <c r="H357" i="31"/>
  <c r="N356" i="31"/>
  <c r="F356" i="31"/>
  <c r="P339" i="31"/>
  <c r="H339" i="31"/>
  <c r="N338" i="31"/>
  <c r="F338" i="31"/>
  <c r="L153" i="31"/>
  <c r="J152" i="31"/>
  <c r="P159" i="31"/>
  <c r="H159" i="31"/>
  <c r="N158" i="31"/>
  <c r="F158" i="31"/>
  <c r="H150" i="31"/>
  <c r="N35" i="31"/>
  <c r="Q361" i="31"/>
  <c r="N360" i="31"/>
  <c r="I285" i="31"/>
  <c r="M284" i="31"/>
  <c r="P33" i="31"/>
  <c r="H33" i="31"/>
  <c r="M32" i="31"/>
  <c r="K149" i="31"/>
  <c r="Q148" i="31"/>
  <c r="I148" i="31"/>
  <c r="O175" i="31"/>
  <c r="G175" i="31"/>
  <c r="M174" i="31"/>
  <c r="K143" i="31"/>
  <c r="Q142" i="31"/>
  <c r="I142" i="31"/>
  <c r="O265" i="31"/>
  <c r="G265" i="31"/>
  <c r="M264" i="31"/>
  <c r="K29" i="31"/>
  <c r="Q28" i="31"/>
  <c r="I28" i="31"/>
  <c r="O169" i="31"/>
  <c r="G169" i="31"/>
  <c r="M168" i="31"/>
  <c r="K127" i="31"/>
  <c r="Q126" i="31"/>
  <c r="I126" i="31"/>
  <c r="O275" i="31"/>
  <c r="G275" i="31"/>
  <c r="M274" i="31"/>
  <c r="K281" i="31"/>
  <c r="Q280" i="31"/>
  <c r="I280" i="31"/>
  <c r="K73" i="31"/>
  <c r="Q72" i="31"/>
  <c r="I72" i="31"/>
  <c r="O343" i="31"/>
  <c r="G343" i="31"/>
  <c r="M342" i="31"/>
  <c r="K375" i="31"/>
  <c r="Q374" i="31"/>
  <c r="I374" i="31"/>
  <c r="O51" i="31"/>
  <c r="G51" i="31"/>
  <c r="M50" i="31"/>
  <c r="K353" i="31"/>
  <c r="Q352" i="31"/>
  <c r="I352" i="31"/>
  <c r="O357" i="31"/>
  <c r="G357" i="31"/>
  <c r="M356" i="31"/>
  <c r="O339" i="31"/>
  <c r="G339" i="31"/>
  <c r="M338" i="31"/>
  <c r="K153" i="31"/>
  <c r="Q152" i="31"/>
  <c r="I152" i="31"/>
  <c r="O159" i="31"/>
  <c r="G159" i="31"/>
  <c r="M158" i="31"/>
  <c r="K241" i="31"/>
  <c r="Q240" i="31"/>
  <c r="I240" i="31"/>
  <c r="O271" i="31"/>
  <c r="L159" i="31"/>
  <c r="K158" i="31"/>
  <c r="N241" i="31"/>
  <c r="H240" i="31"/>
  <c r="M271" i="31"/>
  <c r="K270" i="31"/>
  <c r="Q255" i="31"/>
  <c r="I255" i="31"/>
  <c r="O254" i="31"/>
  <c r="G254" i="31"/>
  <c r="M347" i="31"/>
  <c r="K346" i="31"/>
  <c r="Q365" i="31"/>
  <c r="I365" i="31"/>
  <c r="O364" i="31"/>
  <c r="G364" i="31"/>
  <c r="M367" i="31"/>
  <c r="K366" i="31"/>
  <c r="Q137" i="31"/>
  <c r="I137" i="31"/>
  <c r="O136" i="31"/>
  <c r="G136" i="31"/>
  <c r="M203" i="31"/>
  <c r="K202" i="31"/>
  <c r="Q197" i="31"/>
  <c r="I197" i="31"/>
  <c r="O196" i="31"/>
  <c r="G196" i="31"/>
  <c r="M121" i="31"/>
  <c r="K120" i="31"/>
  <c r="Q229" i="31"/>
  <c r="I229" i="31"/>
  <c r="O228" i="31"/>
  <c r="G228" i="31"/>
  <c r="M21" i="31"/>
  <c r="K20" i="31"/>
  <c r="Q283" i="31"/>
  <c r="I283" i="31"/>
  <c r="O282" i="31"/>
  <c r="G282" i="31"/>
  <c r="L333" i="31"/>
  <c r="Q332" i="31"/>
  <c r="I332" i="31"/>
  <c r="O111" i="31"/>
  <c r="G111" i="31"/>
  <c r="M110" i="31"/>
  <c r="K267" i="31"/>
  <c r="Q266" i="31"/>
  <c r="I266" i="31"/>
  <c r="O117" i="31"/>
  <c r="G117" i="31"/>
  <c r="M116" i="31"/>
  <c r="J49" i="31"/>
  <c r="O48" i="31"/>
  <c r="G48" i="31"/>
  <c r="M19" i="31"/>
  <c r="K18" i="31"/>
  <c r="M167" i="31"/>
  <c r="K166" i="31"/>
  <c r="Q17" i="31"/>
  <c r="I17" i="31"/>
  <c r="K159" i="31"/>
  <c r="J158" i="31"/>
  <c r="L241" i="31"/>
  <c r="P240" i="31"/>
  <c r="G240" i="31"/>
  <c r="L271" i="31"/>
  <c r="J270" i="31"/>
  <c r="P255" i="31"/>
  <c r="H255" i="31"/>
  <c r="N254" i="31"/>
  <c r="F254" i="31"/>
  <c r="L347" i="31"/>
  <c r="J346" i="31"/>
  <c r="P365" i="31"/>
  <c r="H365" i="31"/>
  <c r="N364" i="31"/>
  <c r="F364" i="31"/>
  <c r="L367" i="31"/>
  <c r="J366" i="31"/>
  <c r="P137" i="31"/>
  <c r="H137" i="31"/>
  <c r="N136" i="31"/>
  <c r="F136" i="31"/>
  <c r="L203" i="31"/>
  <c r="J202" i="31"/>
  <c r="P197" i="31"/>
  <c r="H197" i="31"/>
  <c r="N196" i="31"/>
  <c r="F196" i="31"/>
  <c r="L121" i="31"/>
  <c r="J120" i="31"/>
  <c r="P229" i="31"/>
  <c r="H229" i="31"/>
  <c r="N228" i="31"/>
  <c r="F228" i="31"/>
  <c r="L21" i="31"/>
  <c r="J20" i="31"/>
  <c r="P283" i="31"/>
  <c r="H283" i="31"/>
  <c r="N282" i="31"/>
  <c r="F282" i="31"/>
  <c r="K333" i="31"/>
  <c r="P332" i="31"/>
  <c r="H332" i="31"/>
  <c r="N111" i="31"/>
  <c r="F111" i="31"/>
  <c r="L110" i="31"/>
  <c r="J267" i="31"/>
  <c r="P266" i="31"/>
  <c r="H266" i="31"/>
  <c r="N117" i="31"/>
  <c r="F117" i="31"/>
  <c r="L116" i="31"/>
  <c r="Q49" i="31"/>
  <c r="I49" i="31"/>
  <c r="N48" i="31"/>
  <c r="F48" i="31"/>
  <c r="L19" i="31"/>
  <c r="J18" i="31"/>
  <c r="G153" i="31"/>
  <c r="F159" i="31"/>
  <c r="I158" i="31"/>
  <c r="J241" i="31"/>
  <c r="O240" i="31"/>
  <c r="F240" i="31"/>
  <c r="K271" i="31"/>
  <c r="Q270" i="31"/>
  <c r="I270" i="31"/>
  <c r="O255" i="31"/>
  <c r="G255" i="31"/>
  <c r="M254" i="31"/>
  <c r="K347" i="31"/>
  <c r="Q346" i="31"/>
  <c r="I346" i="31"/>
  <c r="O365" i="31"/>
  <c r="G365" i="31"/>
  <c r="M364" i="31"/>
  <c r="K367" i="31"/>
  <c r="Q366" i="31"/>
  <c r="I366" i="31"/>
  <c r="O137" i="31"/>
  <c r="G137" i="31"/>
  <c r="M136" i="31"/>
  <c r="K203" i="31"/>
  <c r="Q202" i="31"/>
  <c r="I202" i="31"/>
  <c r="O197" i="31"/>
  <c r="G197" i="31"/>
  <c r="M196" i="31"/>
  <c r="K121" i="31"/>
  <c r="Q120" i="31"/>
  <c r="I120" i="31"/>
  <c r="O229" i="31"/>
  <c r="G229" i="31"/>
  <c r="M228" i="31"/>
  <c r="K21" i="31"/>
  <c r="Q20" i="31"/>
  <c r="I20" i="31"/>
  <c r="O283" i="31"/>
  <c r="G283" i="31"/>
  <c r="M282" i="31"/>
  <c r="J333" i="31"/>
  <c r="O332" i="31"/>
  <c r="G332" i="31"/>
  <c r="M111" i="31"/>
  <c r="K110" i="31"/>
  <c r="Q267" i="31"/>
  <c r="I267" i="31"/>
  <c r="O266" i="31"/>
  <c r="G266" i="31"/>
  <c r="M117" i="31"/>
  <c r="K116" i="31"/>
  <c r="P49" i="31"/>
  <c r="H49" i="31"/>
  <c r="M48" i="31"/>
  <c r="K19" i="31"/>
  <c r="Q18" i="31"/>
  <c r="I18" i="31"/>
  <c r="N152" i="31"/>
  <c r="H158" i="31"/>
  <c r="I241" i="31"/>
  <c r="N240" i="31"/>
  <c r="J271" i="31"/>
  <c r="P270" i="31"/>
  <c r="H270" i="31"/>
  <c r="N255" i="31"/>
  <c r="F255" i="31"/>
  <c r="L254" i="31"/>
  <c r="J347" i="31"/>
  <c r="P346" i="31"/>
  <c r="H346" i="31"/>
  <c r="N365" i="31"/>
  <c r="F365" i="31"/>
  <c r="L364" i="31"/>
  <c r="J367" i="31"/>
  <c r="P366" i="31"/>
  <c r="H366" i="31"/>
  <c r="N137" i="31"/>
  <c r="F137" i="31"/>
  <c r="L136" i="31"/>
  <c r="J203" i="31"/>
  <c r="P202" i="31"/>
  <c r="H202" i="31"/>
  <c r="N197" i="31"/>
  <c r="F197" i="31"/>
  <c r="L196" i="31"/>
  <c r="J121" i="31"/>
  <c r="P120" i="31"/>
  <c r="H120" i="31"/>
  <c r="N229" i="31"/>
  <c r="F229" i="31"/>
  <c r="L228" i="31"/>
  <c r="J21" i="31"/>
  <c r="P20" i="31"/>
  <c r="H20" i="31"/>
  <c r="N283" i="31"/>
  <c r="F283" i="31"/>
  <c r="L282" i="31"/>
  <c r="Q333" i="31"/>
  <c r="I333" i="31"/>
  <c r="N332" i="31"/>
  <c r="F332" i="31"/>
  <c r="L111" i="31"/>
  <c r="J110" i="31"/>
  <c r="P267" i="31"/>
  <c r="H267" i="31"/>
  <c r="N266" i="31"/>
  <c r="F266" i="31"/>
  <c r="L117" i="31"/>
  <c r="J116" i="31"/>
  <c r="O49" i="31"/>
  <c r="G49" i="31"/>
  <c r="L48" i="31"/>
  <c r="J19" i="31"/>
  <c r="P18" i="31"/>
  <c r="H18" i="31"/>
  <c r="M152" i="31"/>
  <c r="H241" i="31"/>
  <c r="M240" i="31"/>
  <c r="I271" i="31"/>
  <c r="O270" i="31"/>
  <c r="G270" i="31"/>
  <c r="M255" i="31"/>
  <c r="K254" i="31"/>
  <c r="Q347" i="31"/>
  <c r="I347" i="31"/>
  <c r="O346" i="31"/>
  <c r="G346" i="31"/>
  <c r="M365" i="31"/>
  <c r="K364" i="31"/>
  <c r="Q367" i="31"/>
  <c r="I367" i="31"/>
  <c r="O366" i="31"/>
  <c r="G366" i="31"/>
  <c r="M137" i="31"/>
  <c r="K136" i="31"/>
  <c r="Q203" i="31"/>
  <c r="I203" i="31"/>
  <c r="O202" i="31"/>
  <c r="G202" i="31"/>
  <c r="M197" i="31"/>
  <c r="K196" i="31"/>
  <c r="Q121" i="31"/>
  <c r="I121" i="31"/>
  <c r="O120" i="31"/>
  <c r="G120" i="31"/>
  <c r="M229" i="31"/>
  <c r="K228" i="31"/>
  <c r="Q21" i="31"/>
  <c r="I21" i="31"/>
  <c r="O20" i="31"/>
  <c r="G20" i="31"/>
  <c r="M283" i="31"/>
  <c r="K282" i="31"/>
  <c r="P333" i="31"/>
  <c r="H333" i="31"/>
  <c r="M332" i="31"/>
  <c r="K111" i="31"/>
  <c r="Q110" i="31"/>
  <c r="I110" i="31"/>
  <c r="O267" i="31"/>
  <c r="G267" i="31"/>
  <c r="M266" i="31"/>
  <c r="K117" i="31"/>
  <c r="Q116" i="31"/>
  <c r="I116" i="31"/>
  <c r="N49" i="31"/>
  <c r="F49" i="31"/>
  <c r="K48" i="31"/>
  <c r="Q19" i="31"/>
  <c r="I19" i="31"/>
  <c r="O18" i="31"/>
  <c r="G18" i="31"/>
  <c r="Q167" i="31"/>
  <c r="I167" i="31"/>
  <c r="O166" i="31"/>
  <c r="G166" i="31"/>
  <c r="M17" i="31"/>
  <c r="F152" i="31"/>
  <c r="Q158" i="31"/>
  <c r="Q241" i="31"/>
  <c r="G241" i="31"/>
  <c r="L240" i="31"/>
  <c r="Q271" i="31"/>
  <c r="H271" i="31"/>
  <c r="N270" i="31"/>
  <c r="F270" i="31"/>
  <c r="L255" i="31"/>
  <c r="J254" i="31"/>
  <c r="P347" i="31"/>
  <c r="H347" i="31"/>
  <c r="N346" i="31"/>
  <c r="F346" i="31"/>
  <c r="L365" i="31"/>
  <c r="J364" i="31"/>
  <c r="P367" i="31"/>
  <c r="H367" i="31"/>
  <c r="N366" i="31"/>
  <c r="F366" i="31"/>
  <c r="L137" i="31"/>
  <c r="J136" i="31"/>
  <c r="P203" i="31"/>
  <c r="H203" i="31"/>
  <c r="N202" i="31"/>
  <c r="F202" i="31"/>
  <c r="L197" i="31"/>
  <c r="J196" i="31"/>
  <c r="P121" i="31"/>
  <c r="H121" i="31"/>
  <c r="N120" i="31"/>
  <c r="F120" i="31"/>
  <c r="L229" i="31"/>
  <c r="J228" i="31"/>
  <c r="P21" i="31"/>
  <c r="H21" i="31"/>
  <c r="N20" i="31"/>
  <c r="F20" i="31"/>
  <c r="L283" i="31"/>
  <c r="J282" i="31"/>
  <c r="O333" i="31"/>
  <c r="G333" i="31"/>
  <c r="L332" i="31"/>
  <c r="J111" i="31"/>
  <c r="P110" i="31"/>
  <c r="H110" i="31"/>
  <c r="N267" i="31"/>
  <c r="F267" i="31"/>
  <c r="L266" i="31"/>
  <c r="J117" i="31"/>
  <c r="P116" i="31"/>
  <c r="H116" i="31"/>
  <c r="M49" i="31"/>
  <c r="J48" i="31"/>
  <c r="P19" i="31"/>
  <c r="H19" i="31"/>
  <c r="N18" i="31"/>
  <c r="F18" i="31"/>
  <c r="P167" i="31"/>
  <c r="H167" i="31"/>
  <c r="N166" i="31"/>
  <c r="P158" i="31"/>
  <c r="P241" i="31"/>
  <c r="F241" i="31"/>
  <c r="K240" i="31"/>
  <c r="P271" i="31"/>
  <c r="G271" i="31"/>
  <c r="M270" i="31"/>
  <c r="K255" i="31"/>
  <c r="Q254" i="31"/>
  <c r="I254" i="31"/>
  <c r="O347" i="31"/>
  <c r="G347" i="31"/>
  <c r="M346" i="31"/>
  <c r="K365" i="31"/>
  <c r="Q364" i="31"/>
  <c r="I364" i="31"/>
  <c r="O367" i="31"/>
  <c r="G367" i="31"/>
  <c r="M366" i="31"/>
  <c r="K137" i="31"/>
  <c r="Q136" i="31"/>
  <c r="I136" i="31"/>
  <c r="O203" i="31"/>
  <c r="G203" i="31"/>
  <c r="M202" i="31"/>
  <c r="K197" i="31"/>
  <c r="Q196" i="31"/>
  <c r="I196" i="31"/>
  <c r="O121" i="31"/>
  <c r="G121" i="31"/>
  <c r="M120" i="31"/>
  <c r="K229" i="31"/>
  <c r="Q228" i="31"/>
  <c r="I228" i="31"/>
  <c r="O21" i="31"/>
  <c r="G21" i="31"/>
  <c r="M20" i="31"/>
  <c r="K283" i="31"/>
  <c r="Q282" i="31"/>
  <c r="I282" i="31"/>
  <c r="N333" i="31"/>
  <c r="F333" i="31"/>
  <c r="K332" i="31"/>
  <c r="Q111" i="31"/>
  <c r="I111" i="31"/>
  <c r="O110" i="31"/>
  <c r="G110" i="31"/>
  <c r="M267" i="31"/>
  <c r="K266" i="31"/>
  <c r="Q117" i="31"/>
  <c r="I117" i="31"/>
  <c r="O116" i="31"/>
  <c r="G116" i="31"/>
  <c r="L49" i="31"/>
  <c r="Q48" i="31"/>
  <c r="I48" i="31"/>
  <c r="O19" i="31"/>
  <c r="G19" i="31"/>
  <c r="M18" i="31"/>
  <c r="O167" i="31"/>
  <c r="G167" i="31"/>
  <c r="M159" i="31"/>
  <c r="L158" i="31"/>
  <c r="O241" i="31"/>
  <c r="J240" i="31"/>
  <c r="N271" i="31"/>
  <c r="F271" i="31"/>
  <c r="L270" i="31"/>
  <c r="J255" i="31"/>
  <c r="P254" i="31"/>
  <c r="H254" i="31"/>
  <c r="N347" i="31"/>
  <c r="F347" i="31"/>
  <c r="L346" i="31"/>
  <c r="J365" i="31"/>
  <c r="P364" i="31"/>
  <c r="H364" i="31"/>
  <c r="N367" i="31"/>
  <c r="F367" i="31"/>
  <c r="L366" i="31"/>
  <c r="J137" i="31"/>
  <c r="P136" i="31"/>
  <c r="H136" i="31"/>
  <c r="N203" i="31"/>
  <c r="F203" i="31"/>
  <c r="L202" i="31"/>
  <c r="J197" i="31"/>
  <c r="P196" i="31"/>
  <c r="H196" i="31"/>
  <c r="N121" i="31"/>
  <c r="F121" i="31"/>
  <c r="L120" i="31"/>
  <c r="J229" i="31"/>
  <c r="P228" i="31"/>
  <c r="H228" i="31"/>
  <c r="N21" i="31"/>
  <c r="F21" i="31"/>
  <c r="L20" i="31"/>
  <c r="J283" i="31"/>
  <c r="P282" i="31"/>
  <c r="H282" i="31"/>
  <c r="M333" i="31"/>
  <c r="J332" i="31"/>
  <c r="P111" i="31"/>
  <c r="H111" i="31"/>
  <c r="N110" i="31"/>
  <c r="F110" i="31"/>
  <c r="L267" i="31"/>
  <c r="J266" i="31"/>
  <c r="P117" i="31"/>
  <c r="H117" i="31"/>
  <c r="N116" i="31"/>
  <c r="F116" i="31"/>
  <c r="K49" i="31"/>
  <c r="P48" i="31"/>
  <c r="H48" i="31"/>
  <c r="N19" i="31"/>
  <c r="F19" i="31"/>
  <c r="L18" i="31"/>
  <c r="N167" i="31"/>
  <c r="F167" i="31"/>
  <c r="L166" i="31"/>
  <c r="J17" i="31"/>
  <c r="P16" i="31"/>
  <c r="H16" i="31"/>
  <c r="Q166" i="31"/>
  <c r="P17" i="31"/>
  <c r="J16" i="31"/>
  <c r="J273" i="31"/>
  <c r="P272" i="31"/>
  <c r="H272" i="31"/>
  <c r="N183" i="31"/>
  <c r="F183" i="31"/>
  <c r="L182" i="31"/>
  <c r="J181" i="31"/>
  <c r="P180" i="31"/>
  <c r="H180" i="31"/>
  <c r="N193" i="31"/>
  <c r="F193" i="31"/>
  <c r="L192" i="31"/>
  <c r="J187" i="31"/>
  <c r="P186" i="31"/>
  <c r="H186" i="31"/>
  <c r="N317" i="31"/>
  <c r="F317" i="31"/>
  <c r="L316" i="31"/>
  <c r="J315" i="31"/>
  <c r="P314" i="31"/>
  <c r="H314" i="31"/>
  <c r="N313" i="31"/>
  <c r="F313" i="31"/>
  <c r="L312" i="31"/>
  <c r="J311" i="31"/>
  <c r="P310" i="31"/>
  <c r="H310" i="31"/>
  <c r="N309" i="31"/>
  <c r="F309" i="31"/>
  <c r="L308" i="31"/>
  <c r="J307" i="31"/>
  <c r="P306" i="31"/>
  <c r="H306" i="31"/>
  <c r="N305" i="31"/>
  <c r="F305" i="31"/>
  <c r="L304" i="31"/>
  <c r="J303" i="31"/>
  <c r="P302" i="31"/>
  <c r="H302" i="31"/>
  <c r="N301" i="31"/>
  <c r="F301" i="31"/>
  <c r="L300" i="31"/>
  <c r="J299" i="31"/>
  <c r="P298" i="31"/>
  <c r="H298" i="31"/>
  <c r="N297" i="31"/>
  <c r="F297" i="31"/>
  <c r="L296" i="31"/>
  <c r="J295" i="31"/>
  <c r="P294" i="31"/>
  <c r="H294" i="31"/>
  <c r="N293" i="31"/>
  <c r="F293" i="31"/>
  <c r="L292" i="31"/>
  <c r="J289" i="31"/>
  <c r="P288" i="31"/>
  <c r="H288" i="31"/>
  <c r="N291" i="31"/>
  <c r="F291" i="31"/>
  <c r="L290" i="31"/>
  <c r="J1169" i="31"/>
  <c r="P1168" i="31"/>
  <c r="H1168" i="31"/>
  <c r="N1111" i="31"/>
  <c r="F1111" i="31"/>
  <c r="L1110" i="31"/>
  <c r="J1109" i="31"/>
  <c r="P1108" i="31"/>
  <c r="H1108" i="31"/>
  <c r="N1107" i="31"/>
  <c r="F1107" i="31"/>
  <c r="L1106" i="31"/>
  <c r="J1105" i="31"/>
  <c r="P1104" i="31"/>
  <c r="H1104" i="31"/>
  <c r="N1103" i="31"/>
  <c r="F1103" i="31"/>
  <c r="L1102" i="31"/>
  <c r="J1101" i="31"/>
  <c r="P1100" i="31"/>
  <c r="H1100" i="31"/>
  <c r="N1099" i="31"/>
  <c r="F1099" i="31"/>
  <c r="L1098" i="31"/>
  <c r="J1097" i="31"/>
  <c r="P1096" i="31"/>
  <c r="H1096" i="31"/>
  <c r="N1095" i="31"/>
  <c r="F1095" i="31"/>
  <c r="L1094" i="31"/>
  <c r="J1093" i="31"/>
  <c r="P1092" i="31"/>
  <c r="H1092" i="31"/>
  <c r="N1091" i="31"/>
  <c r="F1091" i="31"/>
  <c r="L1090" i="31"/>
  <c r="J1089" i="31"/>
  <c r="P1088" i="31"/>
  <c r="H1088" i="31"/>
  <c r="N1087" i="31"/>
  <c r="F1087" i="31"/>
  <c r="L1086" i="31"/>
  <c r="J1085" i="31"/>
  <c r="P1084" i="31"/>
  <c r="H1084" i="31"/>
  <c r="N1083" i="31"/>
  <c r="F1083" i="31"/>
  <c r="L1082" i="31"/>
  <c r="J1081" i="31"/>
  <c r="P1080" i="31"/>
  <c r="H1080" i="31"/>
  <c r="N1079" i="31"/>
  <c r="P166" i="31"/>
  <c r="O17" i="31"/>
  <c r="I16" i="31"/>
  <c r="Q273" i="31"/>
  <c r="I273" i="31"/>
  <c r="O272" i="31"/>
  <c r="G272" i="31"/>
  <c r="M183" i="31"/>
  <c r="K182" i="31"/>
  <c r="Q181" i="31"/>
  <c r="I181" i="31"/>
  <c r="O180" i="31"/>
  <c r="G180" i="31"/>
  <c r="M193" i="31"/>
  <c r="K192" i="31"/>
  <c r="Q187" i="31"/>
  <c r="I187" i="31"/>
  <c r="O186" i="31"/>
  <c r="G186" i="31"/>
  <c r="M317" i="31"/>
  <c r="K316" i="31"/>
  <c r="Q315" i="31"/>
  <c r="I315" i="31"/>
  <c r="O314" i="31"/>
  <c r="G314" i="31"/>
  <c r="M313" i="31"/>
  <c r="K312" i="31"/>
  <c r="Q311" i="31"/>
  <c r="I311" i="31"/>
  <c r="O310" i="31"/>
  <c r="G310" i="31"/>
  <c r="M309" i="31"/>
  <c r="K308" i="31"/>
  <c r="Q307" i="31"/>
  <c r="I307" i="31"/>
  <c r="O306" i="31"/>
  <c r="G306" i="31"/>
  <c r="M305" i="31"/>
  <c r="K304" i="31"/>
  <c r="Q303" i="31"/>
  <c r="I303" i="31"/>
  <c r="O302" i="31"/>
  <c r="G302" i="31"/>
  <c r="M301" i="31"/>
  <c r="K300" i="31"/>
  <c r="Q299" i="31"/>
  <c r="I299" i="31"/>
  <c r="O298" i="31"/>
  <c r="G298" i="31"/>
  <c r="M297" i="31"/>
  <c r="K296" i="31"/>
  <c r="Q295" i="31"/>
  <c r="I295" i="31"/>
  <c r="O294" i="31"/>
  <c r="G294" i="31"/>
  <c r="M293" i="31"/>
  <c r="K292" i="31"/>
  <c r="Q289" i="31"/>
  <c r="I289" i="31"/>
  <c r="O288" i="31"/>
  <c r="G288" i="31"/>
  <c r="M291" i="31"/>
  <c r="K290" i="31"/>
  <c r="Q1169" i="31"/>
  <c r="I1169" i="31"/>
  <c r="O1168" i="31"/>
  <c r="G1168" i="31"/>
  <c r="M1111" i="31"/>
  <c r="K1110" i="31"/>
  <c r="Q1109" i="31"/>
  <c r="I1109" i="31"/>
  <c r="O1108" i="31"/>
  <c r="G1108" i="31"/>
  <c r="M1107" i="31"/>
  <c r="K1106" i="31"/>
  <c r="Q1105" i="31"/>
  <c r="I1105" i="31"/>
  <c r="O1104" i="31"/>
  <c r="G1104" i="31"/>
  <c r="M1103" i="31"/>
  <c r="K1102" i="31"/>
  <c r="Q1101" i="31"/>
  <c r="I1101" i="31"/>
  <c r="O1100" i="31"/>
  <c r="G1100" i="31"/>
  <c r="M1099" i="31"/>
  <c r="K1098" i="31"/>
  <c r="Q1097" i="31"/>
  <c r="I1097" i="31"/>
  <c r="O1096" i="31"/>
  <c r="G1096" i="31"/>
  <c r="M1095" i="31"/>
  <c r="K1094" i="31"/>
  <c r="Q1093" i="31"/>
  <c r="I1093" i="31"/>
  <c r="O1092" i="31"/>
  <c r="G1092" i="31"/>
  <c r="M1091" i="31"/>
  <c r="K1090" i="31"/>
  <c r="Q1089" i="31"/>
  <c r="I1089" i="31"/>
  <c r="O1088" i="31"/>
  <c r="G1088" i="31"/>
  <c r="M1087" i="31"/>
  <c r="K1086" i="31"/>
  <c r="Q1085" i="31"/>
  <c r="I1085" i="31"/>
  <c r="O1084" i="31"/>
  <c r="G1084" i="31"/>
  <c r="M1083" i="31"/>
  <c r="K1082" i="31"/>
  <c r="Q1081" i="31"/>
  <c r="I1081" i="31"/>
  <c r="O1080" i="31"/>
  <c r="G1080" i="31"/>
  <c r="M1079" i="31"/>
  <c r="K1078" i="31"/>
  <c r="Q1077" i="31"/>
  <c r="I1077" i="31"/>
  <c r="O1076" i="31"/>
  <c r="G1076" i="31"/>
  <c r="M1075" i="31"/>
  <c r="M166" i="31"/>
  <c r="N17" i="31"/>
  <c r="Q16" i="31"/>
  <c r="G16" i="31"/>
  <c r="P273" i="31"/>
  <c r="H273" i="31"/>
  <c r="N272" i="31"/>
  <c r="F272" i="31"/>
  <c r="L183" i="31"/>
  <c r="J182" i="31"/>
  <c r="P181" i="31"/>
  <c r="H181" i="31"/>
  <c r="N180" i="31"/>
  <c r="F180" i="31"/>
  <c r="L193" i="31"/>
  <c r="J192" i="31"/>
  <c r="P187" i="31"/>
  <c r="H187" i="31"/>
  <c r="N186" i="31"/>
  <c r="F186" i="31"/>
  <c r="L317" i="31"/>
  <c r="J316" i="31"/>
  <c r="P315" i="31"/>
  <c r="H315" i="31"/>
  <c r="N314" i="31"/>
  <c r="F314" i="31"/>
  <c r="L313" i="31"/>
  <c r="J312" i="31"/>
  <c r="P311" i="31"/>
  <c r="H311" i="31"/>
  <c r="N310" i="31"/>
  <c r="F310" i="31"/>
  <c r="L309" i="31"/>
  <c r="J308" i="31"/>
  <c r="P307" i="31"/>
  <c r="H307" i="31"/>
  <c r="N306" i="31"/>
  <c r="F306" i="31"/>
  <c r="L305" i="31"/>
  <c r="J304" i="31"/>
  <c r="P303" i="31"/>
  <c r="H303" i="31"/>
  <c r="N302" i="31"/>
  <c r="F302" i="31"/>
  <c r="L301" i="31"/>
  <c r="J300" i="31"/>
  <c r="P299" i="31"/>
  <c r="H299" i="31"/>
  <c r="N298" i="31"/>
  <c r="F298" i="31"/>
  <c r="L297" i="31"/>
  <c r="J296" i="31"/>
  <c r="P295" i="31"/>
  <c r="H295" i="31"/>
  <c r="N294" i="31"/>
  <c r="F294" i="31"/>
  <c r="L293" i="31"/>
  <c r="J292" i="31"/>
  <c r="P289" i="31"/>
  <c r="H289" i="31"/>
  <c r="N288" i="31"/>
  <c r="F288" i="31"/>
  <c r="L291" i="31"/>
  <c r="J290" i="31"/>
  <c r="P1169" i="31"/>
  <c r="H1169" i="31"/>
  <c r="N1168" i="31"/>
  <c r="F1168" i="31"/>
  <c r="L1111" i="31"/>
  <c r="J1110" i="31"/>
  <c r="P1109" i="31"/>
  <c r="H1109" i="31"/>
  <c r="N1108" i="31"/>
  <c r="F1108" i="31"/>
  <c r="L1107" i="31"/>
  <c r="J1106" i="31"/>
  <c r="P1105" i="31"/>
  <c r="H1105" i="31"/>
  <c r="N1104" i="31"/>
  <c r="F1104" i="31"/>
  <c r="L1103" i="31"/>
  <c r="J1102" i="31"/>
  <c r="P1101" i="31"/>
  <c r="H1101" i="31"/>
  <c r="N1100" i="31"/>
  <c r="F1100" i="31"/>
  <c r="L1099" i="31"/>
  <c r="J1098" i="31"/>
  <c r="P1097" i="31"/>
  <c r="H1097" i="31"/>
  <c r="N1096" i="31"/>
  <c r="F1096" i="31"/>
  <c r="L1095" i="31"/>
  <c r="J1094" i="31"/>
  <c r="P1093" i="31"/>
  <c r="H1093" i="31"/>
  <c r="N1092" i="31"/>
  <c r="F1092" i="31"/>
  <c r="L1091" i="31"/>
  <c r="J1090" i="31"/>
  <c r="P1089" i="31"/>
  <c r="H1089" i="31"/>
  <c r="N1088" i="31"/>
  <c r="F1088" i="31"/>
  <c r="L1087" i="31"/>
  <c r="J1086" i="31"/>
  <c r="P1085" i="31"/>
  <c r="H1085" i="31"/>
  <c r="N1084" i="31"/>
  <c r="F1084" i="31"/>
  <c r="L1083" i="31"/>
  <c r="J1082" i="31"/>
  <c r="P1081" i="31"/>
  <c r="H1081" i="31"/>
  <c r="N1080" i="31"/>
  <c r="F1080" i="31"/>
  <c r="L1079" i="31"/>
  <c r="J1078" i="31"/>
  <c r="P1077" i="31"/>
  <c r="H1077" i="31"/>
  <c r="J166" i="31"/>
  <c r="L17" i="31"/>
  <c r="O16" i="31"/>
  <c r="F16" i="31"/>
  <c r="O273" i="31"/>
  <c r="G273" i="31"/>
  <c r="M272" i="31"/>
  <c r="K183" i="31"/>
  <c r="Q182" i="31"/>
  <c r="I182" i="31"/>
  <c r="O181" i="31"/>
  <c r="G181" i="31"/>
  <c r="M180" i="31"/>
  <c r="K193" i="31"/>
  <c r="Q192" i="31"/>
  <c r="I192" i="31"/>
  <c r="O187" i="31"/>
  <c r="G187" i="31"/>
  <c r="M186" i="31"/>
  <c r="K317" i="31"/>
  <c r="Q316" i="31"/>
  <c r="I316" i="31"/>
  <c r="O315" i="31"/>
  <c r="G315" i="31"/>
  <c r="M314" i="31"/>
  <c r="K313" i="31"/>
  <c r="Q312" i="31"/>
  <c r="I312" i="31"/>
  <c r="O311" i="31"/>
  <c r="G311" i="31"/>
  <c r="M310" i="31"/>
  <c r="K309" i="31"/>
  <c r="Q308" i="31"/>
  <c r="I308" i="31"/>
  <c r="O307" i="31"/>
  <c r="G307" i="31"/>
  <c r="M306" i="31"/>
  <c r="K305" i="31"/>
  <c r="Q304" i="31"/>
  <c r="I304" i="31"/>
  <c r="O303" i="31"/>
  <c r="G303" i="31"/>
  <c r="M302" i="31"/>
  <c r="K301" i="31"/>
  <c r="Q300" i="31"/>
  <c r="I300" i="31"/>
  <c r="O299" i="31"/>
  <c r="G299" i="31"/>
  <c r="M298" i="31"/>
  <c r="K297" i="31"/>
  <c r="Q296" i="31"/>
  <c r="I296" i="31"/>
  <c r="O295" i="31"/>
  <c r="G295" i="31"/>
  <c r="M294" i="31"/>
  <c r="K293" i="31"/>
  <c r="Q292" i="31"/>
  <c r="I292" i="31"/>
  <c r="O289" i="31"/>
  <c r="G289" i="31"/>
  <c r="M288" i="31"/>
  <c r="K291" i="31"/>
  <c r="Q290" i="31"/>
  <c r="I290" i="31"/>
  <c r="O1169" i="31"/>
  <c r="G1169" i="31"/>
  <c r="M1168" i="31"/>
  <c r="K1111" i="31"/>
  <c r="Q1110" i="31"/>
  <c r="I1110" i="31"/>
  <c r="O1109" i="31"/>
  <c r="G1109" i="31"/>
  <c r="M1108" i="31"/>
  <c r="K1107" i="31"/>
  <c r="Q1106" i="31"/>
  <c r="I1106" i="31"/>
  <c r="O1105" i="31"/>
  <c r="G1105" i="31"/>
  <c r="M1104" i="31"/>
  <c r="K1103" i="31"/>
  <c r="Q1102" i="31"/>
  <c r="I1102" i="31"/>
  <c r="O1101" i="31"/>
  <c r="G1101" i="31"/>
  <c r="M1100" i="31"/>
  <c r="K1099" i="31"/>
  <c r="Q1098" i="31"/>
  <c r="I1098" i="31"/>
  <c r="O1097" i="31"/>
  <c r="G1097" i="31"/>
  <c r="M1096" i="31"/>
  <c r="K1095" i="31"/>
  <c r="Q1094" i="31"/>
  <c r="I1094" i="31"/>
  <c r="O1093" i="31"/>
  <c r="G1093" i="31"/>
  <c r="M1092" i="31"/>
  <c r="K1091" i="31"/>
  <c r="Q1090" i="31"/>
  <c r="I1090" i="31"/>
  <c r="O1089" i="31"/>
  <c r="G1089" i="31"/>
  <c r="M1088" i="31"/>
  <c r="K1087" i="31"/>
  <c r="Q1086" i="31"/>
  <c r="I1086" i="31"/>
  <c r="O1085" i="31"/>
  <c r="G1085" i="31"/>
  <c r="M1084" i="31"/>
  <c r="K1083" i="31"/>
  <c r="Q1082" i="31"/>
  <c r="I1082" i="31"/>
  <c r="O1081" i="31"/>
  <c r="G1081" i="31"/>
  <c r="M1080" i="31"/>
  <c r="K1079" i="31"/>
  <c r="Q1078" i="31"/>
  <c r="I1078" i="31"/>
  <c r="O1077" i="31"/>
  <c r="L167" i="31"/>
  <c r="I166" i="31"/>
  <c r="K17" i="31"/>
  <c r="N16" i="31"/>
  <c r="N273" i="31"/>
  <c r="F273" i="31"/>
  <c r="L272" i="31"/>
  <c r="J183" i="31"/>
  <c r="P182" i="31"/>
  <c r="H182" i="31"/>
  <c r="N181" i="31"/>
  <c r="F181" i="31"/>
  <c r="L180" i="31"/>
  <c r="J193" i="31"/>
  <c r="P192" i="31"/>
  <c r="H192" i="31"/>
  <c r="N187" i="31"/>
  <c r="F187" i="31"/>
  <c r="L186" i="31"/>
  <c r="J317" i="31"/>
  <c r="P316" i="31"/>
  <c r="H316" i="31"/>
  <c r="N315" i="31"/>
  <c r="F315" i="31"/>
  <c r="L314" i="31"/>
  <c r="J313" i="31"/>
  <c r="P312" i="31"/>
  <c r="H312" i="31"/>
  <c r="N311" i="31"/>
  <c r="F311" i="31"/>
  <c r="L310" i="31"/>
  <c r="J309" i="31"/>
  <c r="P308" i="31"/>
  <c r="H308" i="31"/>
  <c r="N307" i="31"/>
  <c r="F307" i="31"/>
  <c r="L306" i="31"/>
  <c r="J305" i="31"/>
  <c r="P304" i="31"/>
  <c r="H304" i="31"/>
  <c r="N303" i="31"/>
  <c r="F303" i="31"/>
  <c r="L302" i="31"/>
  <c r="J301" i="31"/>
  <c r="P300" i="31"/>
  <c r="H300" i="31"/>
  <c r="N299" i="31"/>
  <c r="F299" i="31"/>
  <c r="L298" i="31"/>
  <c r="J297" i="31"/>
  <c r="P296" i="31"/>
  <c r="H296" i="31"/>
  <c r="N295" i="31"/>
  <c r="F295" i="31"/>
  <c r="L294" i="31"/>
  <c r="J293" i="31"/>
  <c r="P292" i="31"/>
  <c r="H292" i="31"/>
  <c r="N289" i="31"/>
  <c r="F289" i="31"/>
  <c r="L288" i="31"/>
  <c r="J291" i="31"/>
  <c r="P290" i="31"/>
  <c r="H290" i="31"/>
  <c r="N1169" i="31"/>
  <c r="F1169" i="31"/>
  <c r="L1168" i="31"/>
  <c r="J1111" i="31"/>
  <c r="P1110" i="31"/>
  <c r="H1110" i="31"/>
  <c r="N1109" i="31"/>
  <c r="F1109" i="31"/>
  <c r="L1108" i="31"/>
  <c r="J1107" i="31"/>
  <c r="P1106" i="31"/>
  <c r="H1106" i="31"/>
  <c r="N1105" i="31"/>
  <c r="F1105" i="31"/>
  <c r="L1104" i="31"/>
  <c r="J1103" i="31"/>
  <c r="P1102" i="31"/>
  <c r="H1102" i="31"/>
  <c r="N1101" i="31"/>
  <c r="F1101" i="31"/>
  <c r="L1100" i="31"/>
  <c r="J1099" i="31"/>
  <c r="P1098" i="31"/>
  <c r="H1098" i="31"/>
  <c r="N1097" i="31"/>
  <c r="F1097" i="31"/>
  <c r="L1096" i="31"/>
  <c r="J1095" i="31"/>
  <c r="P1094" i="31"/>
  <c r="H1094" i="31"/>
  <c r="N1093" i="31"/>
  <c r="F1093" i="31"/>
  <c r="L1092" i="31"/>
  <c r="J1091" i="31"/>
  <c r="P1090" i="31"/>
  <c r="H1090" i="31"/>
  <c r="N1089" i="31"/>
  <c r="F1089" i="31"/>
  <c r="L1088" i="31"/>
  <c r="J1087" i="31"/>
  <c r="P1086" i="31"/>
  <c r="H1086" i="31"/>
  <c r="N1085" i="31"/>
  <c r="F1085" i="31"/>
  <c r="L1084" i="31"/>
  <c r="J1083" i="31"/>
  <c r="P1082" i="31"/>
  <c r="H1082" i="31"/>
  <c r="N1081" i="31"/>
  <c r="F1081" i="31"/>
  <c r="L1080" i="31"/>
  <c r="J1079" i="31"/>
  <c r="P1078" i="31"/>
  <c r="H1078" i="31"/>
  <c r="N1077" i="31"/>
  <c r="F1077" i="31"/>
  <c r="L1076" i="31"/>
  <c r="J1075" i="31"/>
  <c r="K167" i="31"/>
  <c r="H166" i="31"/>
  <c r="H17" i="31"/>
  <c r="M16" i="31"/>
  <c r="M273" i="31"/>
  <c r="K272" i="31"/>
  <c r="Q183" i="31"/>
  <c r="I183" i="31"/>
  <c r="O182" i="31"/>
  <c r="G182" i="31"/>
  <c r="M181" i="31"/>
  <c r="K180" i="31"/>
  <c r="Q193" i="31"/>
  <c r="I193" i="31"/>
  <c r="O192" i="31"/>
  <c r="G192" i="31"/>
  <c r="M187" i="31"/>
  <c r="K186" i="31"/>
  <c r="Q317" i="31"/>
  <c r="I317" i="31"/>
  <c r="O316" i="31"/>
  <c r="G316" i="31"/>
  <c r="M315" i="31"/>
  <c r="K314" i="31"/>
  <c r="Q313" i="31"/>
  <c r="I313" i="31"/>
  <c r="O312" i="31"/>
  <c r="G312" i="31"/>
  <c r="M311" i="31"/>
  <c r="K310" i="31"/>
  <c r="Q309" i="31"/>
  <c r="I309" i="31"/>
  <c r="O308" i="31"/>
  <c r="G308" i="31"/>
  <c r="M307" i="31"/>
  <c r="K306" i="31"/>
  <c r="Q305" i="31"/>
  <c r="I305" i="31"/>
  <c r="O304" i="31"/>
  <c r="G304" i="31"/>
  <c r="M303" i="31"/>
  <c r="K302" i="31"/>
  <c r="Q301" i="31"/>
  <c r="I301" i="31"/>
  <c r="O300" i="31"/>
  <c r="G300" i="31"/>
  <c r="M299" i="31"/>
  <c r="K298" i="31"/>
  <c r="Q297" i="31"/>
  <c r="I297" i="31"/>
  <c r="O296" i="31"/>
  <c r="G296" i="31"/>
  <c r="M295" i="31"/>
  <c r="K294" i="31"/>
  <c r="Q293" i="31"/>
  <c r="I293" i="31"/>
  <c r="O292" i="31"/>
  <c r="G292" i="31"/>
  <c r="M289" i="31"/>
  <c r="K288" i="31"/>
  <c r="Q291" i="31"/>
  <c r="I291" i="31"/>
  <c r="O290" i="31"/>
  <c r="G290" i="31"/>
  <c r="M1169" i="31"/>
  <c r="K1168" i="31"/>
  <c r="Q1111" i="31"/>
  <c r="I1111" i="31"/>
  <c r="O1110" i="31"/>
  <c r="G1110" i="31"/>
  <c r="M1109" i="31"/>
  <c r="K1108" i="31"/>
  <c r="Q1107" i="31"/>
  <c r="I1107" i="31"/>
  <c r="O1106" i="31"/>
  <c r="G1106" i="31"/>
  <c r="M1105" i="31"/>
  <c r="K1104" i="31"/>
  <c r="Q1103" i="31"/>
  <c r="I1103" i="31"/>
  <c r="O1102" i="31"/>
  <c r="G1102" i="31"/>
  <c r="M1101" i="31"/>
  <c r="K1100" i="31"/>
  <c r="Q1099" i="31"/>
  <c r="I1099" i="31"/>
  <c r="O1098" i="31"/>
  <c r="G1098" i="31"/>
  <c r="M1097" i="31"/>
  <c r="K1096" i="31"/>
  <c r="Q1095" i="31"/>
  <c r="I1095" i="31"/>
  <c r="O1094" i="31"/>
  <c r="G1094" i="31"/>
  <c r="M1093" i="31"/>
  <c r="K1092" i="31"/>
  <c r="Q1091" i="31"/>
  <c r="I1091" i="31"/>
  <c r="O1090" i="31"/>
  <c r="G1090" i="31"/>
  <c r="M1089" i="31"/>
  <c r="K1088" i="31"/>
  <c r="Q1087" i="31"/>
  <c r="I1087" i="31"/>
  <c r="O1086" i="31"/>
  <c r="G1086" i="31"/>
  <c r="M1085" i="31"/>
  <c r="K1084" i="31"/>
  <c r="Q1083" i="31"/>
  <c r="I1083" i="31"/>
  <c r="O1082" i="31"/>
  <c r="G1082" i="31"/>
  <c r="M1081" i="31"/>
  <c r="K1080" i="31"/>
  <c r="Q1079" i="31"/>
  <c r="I1079" i="31"/>
  <c r="O1078" i="31"/>
  <c r="G1078" i="31"/>
  <c r="M1077" i="31"/>
  <c r="K1076" i="31"/>
  <c r="Q1075" i="31"/>
  <c r="I1075" i="31"/>
  <c r="O1074" i="31"/>
  <c r="G1074" i="31"/>
  <c r="M1073" i="31"/>
  <c r="K1072" i="31"/>
  <c r="Q1071" i="31"/>
  <c r="I1071" i="31"/>
  <c r="J167" i="31"/>
  <c r="F166" i="31"/>
  <c r="G17" i="31"/>
  <c r="L16" i="31"/>
  <c r="L273" i="31"/>
  <c r="J272" i="31"/>
  <c r="P183" i="31"/>
  <c r="H183" i="31"/>
  <c r="N182" i="31"/>
  <c r="F182" i="31"/>
  <c r="L181" i="31"/>
  <c r="J180" i="31"/>
  <c r="P193" i="31"/>
  <c r="H193" i="31"/>
  <c r="N192" i="31"/>
  <c r="F192" i="31"/>
  <c r="L187" i="31"/>
  <c r="J186" i="31"/>
  <c r="P317" i="31"/>
  <c r="H317" i="31"/>
  <c r="N316" i="31"/>
  <c r="F316" i="31"/>
  <c r="L315" i="31"/>
  <c r="J314" i="31"/>
  <c r="P313" i="31"/>
  <c r="H313" i="31"/>
  <c r="N312" i="31"/>
  <c r="F312" i="31"/>
  <c r="L311" i="31"/>
  <c r="J310" i="31"/>
  <c r="P309" i="31"/>
  <c r="H309" i="31"/>
  <c r="N308" i="31"/>
  <c r="F308" i="31"/>
  <c r="L307" i="31"/>
  <c r="J306" i="31"/>
  <c r="P305" i="31"/>
  <c r="H305" i="31"/>
  <c r="N304" i="31"/>
  <c r="F304" i="31"/>
  <c r="L303" i="31"/>
  <c r="J302" i="31"/>
  <c r="P301" i="31"/>
  <c r="H301" i="31"/>
  <c r="N300" i="31"/>
  <c r="F300" i="31"/>
  <c r="L299" i="31"/>
  <c r="J298" i="31"/>
  <c r="P297" i="31"/>
  <c r="H297" i="31"/>
  <c r="N296" i="31"/>
  <c r="F296" i="31"/>
  <c r="L295" i="31"/>
  <c r="J294" i="31"/>
  <c r="P293" i="31"/>
  <c r="H293" i="31"/>
  <c r="N292" i="31"/>
  <c r="F292" i="31"/>
  <c r="L289" i="31"/>
  <c r="J288" i="31"/>
  <c r="P291" i="31"/>
  <c r="H291" i="31"/>
  <c r="N290" i="31"/>
  <c r="F290" i="31"/>
  <c r="L1169" i="31"/>
  <c r="J1168" i="31"/>
  <c r="P1111" i="31"/>
  <c r="H1111" i="31"/>
  <c r="N1110" i="31"/>
  <c r="F1110" i="31"/>
  <c r="L1109" i="31"/>
  <c r="J1108" i="31"/>
  <c r="P1107" i="31"/>
  <c r="H1107" i="31"/>
  <c r="N1106" i="31"/>
  <c r="F1106" i="31"/>
  <c r="L1105" i="31"/>
  <c r="J1104" i="31"/>
  <c r="P1103" i="31"/>
  <c r="H1103" i="31"/>
  <c r="N1102" i="31"/>
  <c r="F1102" i="31"/>
  <c r="L1101" i="31"/>
  <c r="J1100" i="31"/>
  <c r="P1099" i="31"/>
  <c r="H1099" i="31"/>
  <c r="N1098" i="31"/>
  <c r="F1098" i="31"/>
  <c r="L1097" i="31"/>
  <c r="J1096" i="31"/>
  <c r="P1095" i="31"/>
  <c r="H1095" i="31"/>
  <c r="N1094" i="31"/>
  <c r="F1094" i="31"/>
  <c r="L1093" i="31"/>
  <c r="J1092" i="31"/>
  <c r="P1091" i="31"/>
  <c r="H1091" i="31"/>
  <c r="N1090" i="31"/>
  <c r="F1090" i="31"/>
  <c r="L1089" i="31"/>
  <c r="J1088" i="31"/>
  <c r="P1087" i="31"/>
  <c r="H1087" i="31"/>
  <c r="N1086" i="31"/>
  <c r="F1086" i="31"/>
  <c r="L1085" i="31"/>
  <c r="J1084" i="31"/>
  <c r="P1083" i="31"/>
  <c r="H1083" i="31"/>
  <c r="N1082" i="31"/>
  <c r="F1082" i="31"/>
  <c r="L1081" i="31"/>
  <c r="J1080" i="31"/>
  <c r="P1079" i="31"/>
  <c r="H1079" i="31"/>
  <c r="N1078" i="31"/>
  <c r="F1078" i="31"/>
  <c r="L1077" i="31"/>
  <c r="J1076" i="31"/>
  <c r="P1075" i="31"/>
  <c r="H1075" i="31"/>
  <c r="N1074" i="31"/>
  <c r="F1074" i="31"/>
  <c r="F17" i="31"/>
  <c r="K16" i="31"/>
  <c r="K273" i="31"/>
  <c r="Q272" i="31"/>
  <c r="I272" i="31"/>
  <c r="O183" i="31"/>
  <c r="G183" i="31"/>
  <c r="M182" i="31"/>
  <c r="K181" i="31"/>
  <c r="Q180" i="31"/>
  <c r="I180" i="31"/>
  <c r="O193" i="31"/>
  <c r="G193" i="31"/>
  <c r="M192" i="31"/>
  <c r="K187" i="31"/>
  <c r="Q186" i="31"/>
  <c r="I186" i="31"/>
  <c r="O317" i="31"/>
  <c r="G317" i="31"/>
  <c r="M316" i="31"/>
  <c r="K315" i="31"/>
  <c r="Q314" i="31"/>
  <c r="I314" i="31"/>
  <c r="O313" i="31"/>
  <c r="G313" i="31"/>
  <c r="M312" i="31"/>
  <c r="K311" i="31"/>
  <c r="Q310" i="31"/>
  <c r="I310" i="31"/>
  <c r="O309" i="31"/>
  <c r="G309" i="31"/>
  <c r="M308" i="31"/>
  <c r="K307" i="31"/>
  <c r="Q306" i="31"/>
  <c r="I306" i="31"/>
  <c r="O305" i="31"/>
  <c r="G305" i="31"/>
  <c r="M304" i="31"/>
  <c r="K303" i="31"/>
  <c r="Q302" i="31"/>
  <c r="I302" i="31"/>
  <c r="O301" i="31"/>
  <c r="G301" i="31"/>
  <c r="M300" i="31"/>
  <c r="K299" i="31"/>
  <c r="Q298" i="31"/>
  <c r="I298" i="31"/>
  <c r="O297" i="31"/>
  <c r="G297" i="31"/>
  <c r="M296" i="31"/>
  <c r="K295" i="31"/>
  <c r="Q294" i="31"/>
  <c r="I294" i="31"/>
  <c r="O293" i="31"/>
  <c r="G293" i="31"/>
  <c r="M292" i="31"/>
  <c r="K289" i="31"/>
  <c r="Q288" i="31"/>
  <c r="I288" i="31"/>
  <c r="O291" i="31"/>
  <c r="G291" i="31"/>
  <c r="M290" i="31"/>
  <c r="K1169" i="31"/>
  <c r="Q1168" i="31"/>
  <c r="I1168" i="31"/>
  <c r="O1111" i="31"/>
  <c r="G1111" i="31"/>
  <c r="M1110" i="31"/>
  <c r="K1109" i="31"/>
  <c r="Q1108" i="31"/>
  <c r="I1108" i="31"/>
  <c r="O1107" i="31"/>
  <c r="G1107" i="31"/>
  <c r="M1106" i="31"/>
  <c r="K1105" i="31"/>
  <c r="Q1104" i="31"/>
  <c r="I1104" i="31"/>
  <c r="O1103" i="31"/>
  <c r="G1103" i="31"/>
  <c r="M1102" i="31"/>
  <c r="K1101" i="31"/>
  <c r="Q1100" i="31"/>
  <c r="I1100" i="31"/>
  <c r="O1099" i="31"/>
  <c r="G1099" i="31"/>
  <c r="M1098" i="31"/>
  <c r="K1097" i="31"/>
  <c r="Q1096" i="31"/>
  <c r="I1096" i="31"/>
  <c r="O1095" i="31"/>
  <c r="G1095" i="31"/>
  <c r="M1094" i="31"/>
  <c r="K1093" i="31"/>
  <c r="Q1092" i="31"/>
  <c r="I1092" i="31"/>
  <c r="O1091" i="31"/>
  <c r="G1091" i="31"/>
  <c r="M1090" i="31"/>
  <c r="K1089" i="31"/>
  <c r="Q1088" i="31"/>
  <c r="I1088" i="31"/>
  <c r="O1087" i="31"/>
  <c r="G1087" i="31"/>
  <c r="M1086" i="31"/>
  <c r="K1085" i="31"/>
  <c r="Q1084" i="31"/>
  <c r="I1084" i="31"/>
  <c r="O1083" i="31"/>
  <c r="G1083" i="31"/>
  <c r="M1082" i="31"/>
  <c r="K1081" i="31"/>
  <c r="Q1080" i="31"/>
  <c r="I1080" i="31"/>
  <c r="O1079" i="31"/>
  <c r="G1079" i="31"/>
  <c r="M1078" i="31"/>
  <c r="K1077" i="31"/>
  <c r="Q1076" i="31"/>
  <c r="I1076" i="31"/>
  <c r="O1075" i="31"/>
  <c r="G1075" i="31"/>
  <c r="M1074" i="31"/>
  <c r="K1073" i="31"/>
  <c r="Q1072" i="31"/>
  <c r="I1072" i="31"/>
  <c r="O1071" i="31"/>
  <c r="G1071" i="31"/>
  <c r="M1070" i="31"/>
  <c r="K1069" i="31"/>
  <c r="Q1068" i="31"/>
  <c r="I1068" i="31"/>
  <c r="O1067" i="31"/>
  <c r="G1067" i="31"/>
  <c r="P1076" i="31"/>
  <c r="K1075" i="31"/>
  <c r="J1074" i="31"/>
  <c r="L1073" i="31"/>
  <c r="O1072" i="31"/>
  <c r="H1071" i="31"/>
  <c r="L1070" i="31"/>
  <c r="Q1069" i="31"/>
  <c r="H1069" i="31"/>
  <c r="M1068" i="31"/>
  <c r="I1067" i="31"/>
  <c r="N1066" i="31"/>
  <c r="F1066" i="31"/>
  <c r="L1065" i="31"/>
  <c r="J1064" i="31"/>
  <c r="P1063" i="31"/>
  <c r="H1063" i="31"/>
  <c r="N1062" i="31"/>
  <c r="F1062" i="31"/>
  <c r="L1061" i="31"/>
  <c r="J1060" i="31"/>
  <c r="P1059" i="31"/>
  <c r="H1059" i="31"/>
  <c r="N1058" i="31"/>
  <c r="F1058" i="31"/>
  <c r="L1057" i="31"/>
  <c r="J1056" i="31"/>
  <c r="P1055" i="31"/>
  <c r="H1055" i="31"/>
  <c r="N1054" i="31"/>
  <c r="F1054" i="31"/>
  <c r="L1053" i="31"/>
  <c r="J1052" i="31"/>
  <c r="P1051" i="31"/>
  <c r="H1051" i="31"/>
  <c r="N1050" i="31"/>
  <c r="F1050" i="31"/>
  <c r="L1049" i="31"/>
  <c r="J1048" i="31"/>
  <c r="P1047" i="31"/>
  <c r="H1047" i="31"/>
  <c r="N1046" i="31"/>
  <c r="F1046" i="31"/>
  <c r="L1045" i="31"/>
  <c r="J1044" i="31"/>
  <c r="P1043" i="31"/>
  <c r="H1043" i="31"/>
  <c r="N1042" i="31"/>
  <c r="F1042" i="31"/>
  <c r="L1041" i="31"/>
  <c r="J1040" i="31"/>
  <c r="P1039" i="31"/>
  <c r="H1039" i="31"/>
  <c r="N1038" i="31"/>
  <c r="F1038" i="31"/>
  <c r="L1037" i="31"/>
  <c r="J1036" i="31"/>
  <c r="P1035" i="31"/>
  <c r="H1035" i="31"/>
  <c r="N1034" i="31"/>
  <c r="F1034" i="31"/>
  <c r="L1033" i="31"/>
  <c r="J1032" i="31"/>
  <c r="P1031" i="31"/>
  <c r="H1031" i="31"/>
  <c r="N1030" i="31"/>
  <c r="F1030" i="31"/>
  <c r="L1029" i="31"/>
  <c r="J1028" i="31"/>
  <c r="P1027" i="31"/>
  <c r="H1027" i="31"/>
  <c r="N1026" i="31"/>
  <c r="F1026" i="31"/>
  <c r="L1025" i="31"/>
  <c r="J1024" i="31"/>
  <c r="P1023" i="31"/>
  <c r="H1023" i="31"/>
  <c r="N1022" i="31"/>
  <c r="F1022" i="31"/>
  <c r="L1021" i="31"/>
  <c r="J1020" i="31"/>
  <c r="P1019" i="31"/>
  <c r="H1019" i="31"/>
  <c r="N1018" i="31"/>
  <c r="F1018" i="31"/>
  <c r="L1017" i="31"/>
  <c r="J1016" i="31"/>
  <c r="P1015" i="31"/>
  <c r="H1015" i="31"/>
  <c r="N1014" i="31"/>
  <c r="F1014" i="31"/>
  <c r="L1013" i="31"/>
  <c r="J1012" i="31"/>
  <c r="P1011" i="31"/>
  <c r="H1011" i="31"/>
  <c r="N1010" i="31"/>
  <c r="F1010" i="31"/>
  <c r="L1009" i="31"/>
  <c r="J1008" i="31"/>
  <c r="P1007" i="31"/>
  <c r="H1007" i="31"/>
  <c r="N1006" i="31"/>
  <c r="F1006" i="31"/>
  <c r="L1005" i="31"/>
  <c r="J1004" i="31"/>
  <c r="P1003" i="31"/>
  <c r="H1003" i="31"/>
  <c r="N1002" i="31"/>
  <c r="F1002" i="31"/>
  <c r="L1001" i="31"/>
  <c r="J1000" i="31"/>
  <c r="P999" i="31"/>
  <c r="H999" i="31"/>
  <c r="N998" i="31"/>
  <c r="F998" i="31"/>
  <c r="L997" i="31"/>
  <c r="J996" i="31"/>
  <c r="P995" i="31"/>
  <c r="H995" i="31"/>
  <c r="N994" i="31"/>
  <c r="F994" i="31"/>
  <c r="L993" i="31"/>
  <c r="J992" i="31"/>
  <c r="P991" i="31"/>
  <c r="H991" i="31"/>
  <c r="N990" i="31"/>
  <c r="F990" i="31"/>
  <c r="L989" i="31"/>
  <c r="N1076" i="31"/>
  <c r="F1075" i="31"/>
  <c r="I1074" i="31"/>
  <c r="J1073" i="31"/>
  <c r="N1072" i="31"/>
  <c r="F1071" i="31"/>
  <c r="K1070" i="31"/>
  <c r="P1069" i="31"/>
  <c r="G1069" i="31"/>
  <c r="L1068" i="31"/>
  <c r="Q1067" i="31"/>
  <c r="H1067" i="31"/>
  <c r="M1066" i="31"/>
  <c r="K1065" i="31"/>
  <c r="Q1064" i="31"/>
  <c r="I1064" i="31"/>
  <c r="O1063" i="31"/>
  <c r="G1063" i="31"/>
  <c r="M1062" i="31"/>
  <c r="K1061" i="31"/>
  <c r="Q1060" i="31"/>
  <c r="I1060" i="31"/>
  <c r="O1059" i="31"/>
  <c r="G1059" i="31"/>
  <c r="M1058" i="31"/>
  <c r="K1057" i="31"/>
  <c r="Q1056" i="31"/>
  <c r="I1056" i="31"/>
  <c r="O1055" i="31"/>
  <c r="G1055" i="31"/>
  <c r="M1054" i="31"/>
  <c r="K1053" i="31"/>
  <c r="Q1052" i="31"/>
  <c r="I1052" i="31"/>
  <c r="O1051" i="31"/>
  <c r="G1051" i="31"/>
  <c r="M1050" i="31"/>
  <c r="K1049" i="31"/>
  <c r="Q1048" i="31"/>
  <c r="I1048" i="31"/>
  <c r="O1047" i="31"/>
  <c r="G1047" i="31"/>
  <c r="M1046" i="31"/>
  <c r="K1045" i="31"/>
  <c r="Q1044" i="31"/>
  <c r="I1044" i="31"/>
  <c r="O1043" i="31"/>
  <c r="G1043" i="31"/>
  <c r="M1042" i="31"/>
  <c r="K1041" i="31"/>
  <c r="Q1040" i="31"/>
  <c r="I1040" i="31"/>
  <c r="O1039" i="31"/>
  <c r="G1039" i="31"/>
  <c r="M1038" i="31"/>
  <c r="K1037" i="31"/>
  <c r="Q1036" i="31"/>
  <c r="I1036" i="31"/>
  <c r="O1035" i="31"/>
  <c r="G1035" i="31"/>
  <c r="M1034" i="31"/>
  <c r="K1033" i="31"/>
  <c r="Q1032" i="31"/>
  <c r="I1032" i="31"/>
  <c r="O1031" i="31"/>
  <c r="G1031" i="31"/>
  <c r="M1030" i="31"/>
  <c r="K1029" i="31"/>
  <c r="Q1028" i="31"/>
  <c r="I1028" i="31"/>
  <c r="O1027" i="31"/>
  <c r="G1027" i="31"/>
  <c r="M1026" i="31"/>
  <c r="K1025" i="31"/>
  <c r="Q1024" i="31"/>
  <c r="I1024" i="31"/>
  <c r="O1023" i="31"/>
  <c r="G1023" i="31"/>
  <c r="M1022" i="31"/>
  <c r="K1021" i="31"/>
  <c r="Q1020" i="31"/>
  <c r="I1020" i="31"/>
  <c r="O1019" i="31"/>
  <c r="G1019" i="31"/>
  <c r="M1018" i="31"/>
  <c r="K1017" i="31"/>
  <c r="Q1016" i="31"/>
  <c r="I1016" i="31"/>
  <c r="O1015" i="31"/>
  <c r="G1015" i="31"/>
  <c r="M1014" i="31"/>
  <c r="K1013" i="31"/>
  <c r="Q1012" i="31"/>
  <c r="I1012" i="31"/>
  <c r="O1011" i="31"/>
  <c r="G1011" i="31"/>
  <c r="M1010" i="31"/>
  <c r="K1009" i="31"/>
  <c r="Q1008" i="31"/>
  <c r="I1008" i="31"/>
  <c r="O1007" i="31"/>
  <c r="G1007" i="31"/>
  <c r="M1006" i="31"/>
  <c r="K1005" i="31"/>
  <c r="Q1004" i="31"/>
  <c r="I1004" i="31"/>
  <c r="O1003" i="31"/>
  <c r="G1003" i="31"/>
  <c r="M1002" i="31"/>
  <c r="K1001" i="31"/>
  <c r="Q1000" i="31"/>
  <c r="I1000" i="31"/>
  <c r="O999" i="31"/>
  <c r="G999" i="31"/>
  <c r="M998" i="31"/>
  <c r="K997" i="31"/>
  <c r="Q996" i="31"/>
  <c r="I996" i="31"/>
  <c r="O995" i="31"/>
  <c r="G995" i="31"/>
  <c r="M994" i="31"/>
  <c r="K993" i="31"/>
  <c r="Q992" i="31"/>
  <c r="I992" i="31"/>
  <c r="O991" i="31"/>
  <c r="G991" i="31"/>
  <c r="M990" i="31"/>
  <c r="M1076" i="31"/>
  <c r="H1074" i="31"/>
  <c r="I1073" i="31"/>
  <c r="M1072" i="31"/>
  <c r="P1071" i="31"/>
  <c r="J1070" i="31"/>
  <c r="O1069" i="31"/>
  <c r="F1069" i="31"/>
  <c r="K1068" i="31"/>
  <c r="P1067" i="31"/>
  <c r="F1067" i="31"/>
  <c r="L1066" i="31"/>
  <c r="J1065" i="31"/>
  <c r="P1064" i="31"/>
  <c r="H1064" i="31"/>
  <c r="N1063" i="31"/>
  <c r="F1063" i="31"/>
  <c r="L1062" i="31"/>
  <c r="J1061" i="31"/>
  <c r="P1060" i="31"/>
  <c r="H1060" i="31"/>
  <c r="N1059" i="31"/>
  <c r="F1059" i="31"/>
  <c r="L1058" i="31"/>
  <c r="J1057" i="31"/>
  <c r="P1056" i="31"/>
  <c r="H1056" i="31"/>
  <c r="N1055" i="31"/>
  <c r="F1055" i="31"/>
  <c r="L1054" i="31"/>
  <c r="J1053" i="31"/>
  <c r="P1052" i="31"/>
  <c r="H1052" i="31"/>
  <c r="N1051" i="31"/>
  <c r="F1051" i="31"/>
  <c r="L1050" i="31"/>
  <c r="J1049" i="31"/>
  <c r="P1048" i="31"/>
  <c r="H1048" i="31"/>
  <c r="N1047" i="31"/>
  <c r="F1047" i="31"/>
  <c r="L1046" i="31"/>
  <c r="J1045" i="31"/>
  <c r="P1044" i="31"/>
  <c r="H1044" i="31"/>
  <c r="N1043" i="31"/>
  <c r="F1043" i="31"/>
  <c r="L1042" i="31"/>
  <c r="J1041" i="31"/>
  <c r="P1040" i="31"/>
  <c r="H1040" i="31"/>
  <c r="N1039" i="31"/>
  <c r="F1039" i="31"/>
  <c r="L1038" i="31"/>
  <c r="J1037" i="31"/>
  <c r="P1036" i="31"/>
  <c r="H1036" i="31"/>
  <c r="N1035" i="31"/>
  <c r="F1035" i="31"/>
  <c r="L1034" i="31"/>
  <c r="J1033" i="31"/>
  <c r="P1032" i="31"/>
  <c r="H1032" i="31"/>
  <c r="N1031" i="31"/>
  <c r="F1031" i="31"/>
  <c r="L1030" i="31"/>
  <c r="J1029" i="31"/>
  <c r="P1028" i="31"/>
  <c r="H1028" i="31"/>
  <c r="N1027" i="31"/>
  <c r="F1027" i="31"/>
  <c r="L1026" i="31"/>
  <c r="J1025" i="31"/>
  <c r="P1024" i="31"/>
  <c r="H1024" i="31"/>
  <c r="N1023" i="31"/>
  <c r="F1023" i="31"/>
  <c r="L1022" i="31"/>
  <c r="J1021" i="31"/>
  <c r="P1020" i="31"/>
  <c r="H1020" i="31"/>
  <c r="N1019" i="31"/>
  <c r="F1019" i="31"/>
  <c r="L1018" i="31"/>
  <c r="J1017" i="31"/>
  <c r="P1016" i="31"/>
  <c r="H1016" i="31"/>
  <c r="N1015" i="31"/>
  <c r="F1015" i="31"/>
  <c r="L1014" i="31"/>
  <c r="J1013" i="31"/>
  <c r="P1012" i="31"/>
  <c r="H1012" i="31"/>
  <c r="N1011" i="31"/>
  <c r="F1011" i="31"/>
  <c r="L1010" i="31"/>
  <c r="J1009" i="31"/>
  <c r="P1008" i="31"/>
  <c r="H1008" i="31"/>
  <c r="N1007" i="31"/>
  <c r="F1007" i="31"/>
  <c r="L1006" i="31"/>
  <c r="J1005" i="31"/>
  <c r="P1004" i="31"/>
  <c r="H1004" i="31"/>
  <c r="N1003" i="31"/>
  <c r="F1003" i="31"/>
  <c r="L1002" i="31"/>
  <c r="J1001" i="31"/>
  <c r="P1000" i="31"/>
  <c r="H1000" i="31"/>
  <c r="N999" i="31"/>
  <c r="F999" i="31"/>
  <c r="L998" i="31"/>
  <c r="J997" i="31"/>
  <c r="P996" i="31"/>
  <c r="H996" i="31"/>
  <c r="N995" i="31"/>
  <c r="F995" i="31"/>
  <c r="L994" i="31"/>
  <c r="J993" i="31"/>
  <c r="P992" i="31"/>
  <c r="H992" i="31"/>
  <c r="N991" i="31"/>
  <c r="F991" i="31"/>
  <c r="F1079" i="31"/>
  <c r="F1076" i="31"/>
  <c r="Q1074" i="31"/>
  <c r="Q1073" i="31"/>
  <c r="G1073" i="31"/>
  <c r="J1072" i="31"/>
  <c r="M1071" i="31"/>
  <c r="Q1070" i="31"/>
  <c r="H1070" i="31"/>
  <c r="M1069" i="31"/>
  <c r="H1068" i="31"/>
  <c r="M1067" i="31"/>
  <c r="J1066" i="31"/>
  <c r="P1065" i="31"/>
  <c r="H1065" i="31"/>
  <c r="N1064" i="31"/>
  <c r="F1064" i="31"/>
  <c r="L1063" i="31"/>
  <c r="J1062" i="31"/>
  <c r="P1061" i="31"/>
  <c r="H1061" i="31"/>
  <c r="N1060" i="31"/>
  <c r="F1060" i="31"/>
  <c r="L1059" i="31"/>
  <c r="J1058" i="31"/>
  <c r="P1057" i="31"/>
  <c r="H1057" i="31"/>
  <c r="N1056" i="31"/>
  <c r="F1056" i="31"/>
  <c r="L1055" i="31"/>
  <c r="J1054" i="31"/>
  <c r="P1053" i="31"/>
  <c r="H1053" i="31"/>
  <c r="N1052" i="31"/>
  <c r="F1052" i="31"/>
  <c r="L1051" i="31"/>
  <c r="J1050" i="31"/>
  <c r="P1049" i="31"/>
  <c r="H1049" i="31"/>
  <c r="N1048" i="31"/>
  <c r="F1048" i="31"/>
  <c r="L1047" i="31"/>
  <c r="J1046" i="31"/>
  <c r="P1045" i="31"/>
  <c r="H1045" i="31"/>
  <c r="N1044" i="31"/>
  <c r="F1044" i="31"/>
  <c r="L1043" i="31"/>
  <c r="J1042" i="31"/>
  <c r="P1041" i="31"/>
  <c r="H1041" i="31"/>
  <c r="N1040" i="31"/>
  <c r="F1040" i="31"/>
  <c r="L1039" i="31"/>
  <c r="J1038" i="31"/>
  <c r="P1037" i="31"/>
  <c r="H1037" i="31"/>
  <c r="N1036" i="31"/>
  <c r="F1036" i="31"/>
  <c r="L1035" i="31"/>
  <c r="J1034" i="31"/>
  <c r="P1033" i="31"/>
  <c r="H1033" i="31"/>
  <c r="N1032" i="31"/>
  <c r="F1032" i="31"/>
  <c r="L1031" i="31"/>
  <c r="J1030" i="31"/>
  <c r="P1029" i="31"/>
  <c r="H1029" i="31"/>
  <c r="N1028" i="31"/>
  <c r="F1028" i="31"/>
  <c r="L1027" i="31"/>
  <c r="J1026" i="31"/>
  <c r="P1025" i="31"/>
  <c r="H1025" i="31"/>
  <c r="N1024" i="31"/>
  <c r="F1024" i="31"/>
  <c r="L1023" i="31"/>
  <c r="J1022" i="31"/>
  <c r="P1021" i="31"/>
  <c r="H1021" i="31"/>
  <c r="N1020" i="31"/>
  <c r="F1020" i="31"/>
  <c r="L1019" i="31"/>
  <c r="J1018" i="31"/>
  <c r="P1017" i="31"/>
  <c r="H1017" i="31"/>
  <c r="N1016" i="31"/>
  <c r="F1016" i="31"/>
  <c r="L1015" i="31"/>
  <c r="J1014" i="31"/>
  <c r="P1013" i="31"/>
  <c r="H1013" i="31"/>
  <c r="N1012" i="31"/>
  <c r="F1012" i="31"/>
  <c r="L1011" i="31"/>
  <c r="J1010" i="31"/>
  <c r="P1009" i="31"/>
  <c r="H1009" i="31"/>
  <c r="N1008" i="31"/>
  <c r="F1008" i="31"/>
  <c r="L1007" i="31"/>
  <c r="J1006" i="31"/>
  <c r="P1005" i="31"/>
  <c r="H1005" i="31"/>
  <c r="N1004" i="31"/>
  <c r="F1004" i="31"/>
  <c r="L1003" i="31"/>
  <c r="J1002" i="31"/>
  <c r="P1001" i="31"/>
  <c r="H1001" i="31"/>
  <c r="N1000" i="31"/>
  <c r="F1000" i="31"/>
  <c r="L999" i="31"/>
  <c r="J998" i="31"/>
  <c r="P997" i="31"/>
  <c r="H997" i="31"/>
  <c r="N996" i="31"/>
  <c r="F996" i="31"/>
  <c r="L995" i="31"/>
  <c r="J994" i="31"/>
  <c r="P993" i="31"/>
  <c r="H993" i="31"/>
  <c r="N992" i="31"/>
  <c r="F992" i="31"/>
  <c r="L991" i="31"/>
  <c r="J990" i="31"/>
  <c r="P989" i="31"/>
  <c r="H989" i="31"/>
  <c r="L1078" i="31"/>
  <c r="P1074" i="31"/>
  <c r="P1073" i="31"/>
  <c r="F1073" i="31"/>
  <c r="H1072" i="31"/>
  <c r="L1071" i="31"/>
  <c r="P1070" i="31"/>
  <c r="G1070" i="31"/>
  <c r="L1069" i="31"/>
  <c r="P1068" i="31"/>
  <c r="G1068" i="31"/>
  <c r="L1067" i="31"/>
  <c r="Q1066" i="31"/>
  <c r="I1066" i="31"/>
  <c r="O1065" i="31"/>
  <c r="G1065" i="31"/>
  <c r="M1064" i="31"/>
  <c r="K1063" i="31"/>
  <c r="Q1062" i="31"/>
  <c r="I1062" i="31"/>
  <c r="O1061" i="31"/>
  <c r="G1061" i="31"/>
  <c r="M1060" i="31"/>
  <c r="K1059" i="31"/>
  <c r="Q1058" i="31"/>
  <c r="I1058" i="31"/>
  <c r="O1057" i="31"/>
  <c r="G1057" i="31"/>
  <c r="M1056" i="31"/>
  <c r="K1055" i="31"/>
  <c r="Q1054" i="31"/>
  <c r="I1054" i="31"/>
  <c r="O1053" i="31"/>
  <c r="G1053" i="31"/>
  <c r="M1052" i="31"/>
  <c r="K1051" i="31"/>
  <c r="Q1050" i="31"/>
  <c r="I1050" i="31"/>
  <c r="O1049" i="31"/>
  <c r="G1049" i="31"/>
  <c r="M1048" i="31"/>
  <c r="K1047" i="31"/>
  <c r="Q1046" i="31"/>
  <c r="I1046" i="31"/>
  <c r="O1045" i="31"/>
  <c r="G1045" i="31"/>
  <c r="M1044" i="31"/>
  <c r="K1043" i="31"/>
  <c r="Q1042" i="31"/>
  <c r="I1042" i="31"/>
  <c r="O1041" i="31"/>
  <c r="G1041" i="31"/>
  <c r="M1040" i="31"/>
  <c r="K1039" i="31"/>
  <c r="Q1038" i="31"/>
  <c r="I1038" i="31"/>
  <c r="O1037" i="31"/>
  <c r="G1037" i="31"/>
  <c r="M1036" i="31"/>
  <c r="K1035" i="31"/>
  <c r="Q1034" i="31"/>
  <c r="I1034" i="31"/>
  <c r="O1033" i="31"/>
  <c r="G1033" i="31"/>
  <c r="M1032" i="31"/>
  <c r="K1031" i="31"/>
  <c r="Q1030" i="31"/>
  <c r="I1030" i="31"/>
  <c r="O1029" i="31"/>
  <c r="G1029" i="31"/>
  <c r="M1028" i="31"/>
  <c r="K1027" i="31"/>
  <c r="Q1026" i="31"/>
  <c r="I1026" i="31"/>
  <c r="O1025" i="31"/>
  <c r="G1025" i="31"/>
  <c r="M1024" i="31"/>
  <c r="K1023" i="31"/>
  <c r="Q1022" i="31"/>
  <c r="I1022" i="31"/>
  <c r="O1021" i="31"/>
  <c r="G1021" i="31"/>
  <c r="M1020" i="31"/>
  <c r="K1019" i="31"/>
  <c r="Q1018" i="31"/>
  <c r="I1018" i="31"/>
  <c r="O1017" i="31"/>
  <c r="G1017" i="31"/>
  <c r="M1016" i="31"/>
  <c r="K1015" i="31"/>
  <c r="Q1014" i="31"/>
  <c r="I1014" i="31"/>
  <c r="O1013" i="31"/>
  <c r="G1013" i="31"/>
  <c r="M1012" i="31"/>
  <c r="K1011" i="31"/>
  <c r="Q1010" i="31"/>
  <c r="I1010" i="31"/>
  <c r="O1009" i="31"/>
  <c r="G1009" i="31"/>
  <c r="M1008" i="31"/>
  <c r="K1007" i="31"/>
  <c r="Q1006" i="31"/>
  <c r="I1006" i="31"/>
  <c r="O1005" i="31"/>
  <c r="G1005" i="31"/>
  <c r="M1004" i="31"/>
  <c r="K1003" i="31"/>
  <c r="Q1002" i="31"/>
  <c r="I1002" i="31"/>
  <c r="O1001" i="31"/>
  <c r="G1001" i="31"/>
  <c r="M1000" i="31"/>
  <c r="K999" i="31"/>
  <c r="Q998" i="31"/>
  <c r="I998" i="31"/>
  <c r="O997" i="31"/>
  <c r="G997" i="31"/>
  <c r="M996" i="31"/>
  <c r="K995" i="31"/>
  <c r="Q994" i="31"/>
  <c r="I994" i="31"/>
  <c r="O993" i="31"/>
  <c r="G993" i="31"/>
  <c r="M992" i="31"/>
  <c r="K991" i="31"/>
  <c r="Q990" i="31"/>
  <c r="I990" i="31"/>
  <c r="O989" i="31"/>
  <c r="G989" i="31"/>
  <c r="J1077" i="31"/>
  <c r="N1075" i="31"/>
  <c r="L1074" i="31"/>
  <c r="O1073" i="31"/>
  <c r="G1072" i="31"/>
  <c r="K1071" i="31"/>
  <c r="O1070" i="31"/>
  <c r="F1070" i="31"/>
  <c r="J1069" i="31"/>
  <c r="O1068" i="31"/>
  <c r="F1068" i="31"/>
  <c r="K1067" i="31"/>
  <c r="P1066" i="31"/>
  <c r="H1066" i="31"/>
  <c r="N1065" i="31"/>
  <c r="F1065" i="31"/>
  <c r="L1064" i="31"/>
  <c r="J1063" i="31"/>
  <c r="P1062" i="31"/>
  <c r="H1062" i="31"/>
  <c r="N1061" i="31"/>
  <c r="F1061" i="31"/>
  <c r="L1060" i="31"/>
  <c r="J1059" i="31"/>
  <c r="P1058" i="31"/>
  <c r="H1058" i="31"/>
  <c r="N1057" i="31"/>
  <c r="F1057" i="31"/>
  <c r="L1056" i="31"/>
  <c r="J1055" i="31"/>
  <c r="P1054" i="31"/>
  <c r="H1054" i="31"/>
  <c r="N1053" i="31"/>
  <c r="F1053" i="31"/>
  <c r="L1052" i="31"/>
  <c r="J1051" i="31"/>
  <c r="P1050" i="31"/>
  <c r="H1050" i="31"/>
  <c r="N1049" i="31"/>
  <c r="F1049" i="31"/>
  <c r="L1048" i="31"/>
  <c r="J1047" i="31"/>
  <c r="P1046" i="31"/>
  <c r="H1046" i="31"/>
  <c r="N1045" i="31"/>
  <c r="F1045" i="31"/>
  <c r="L1044" i="31"/>
  <c r="J1043" i="31"/>
  <c r="P1042" i="31"/>
  <c r="H1042" i="31"/>
  <c r="G1077" i="31"/>
  <c r="L1075" i="31"/>
  <c r="K1074" i="31"/>
  <c r="N1073" i="31"/>
  <c r="P1072" i="31"/>
  <c r="F1072" i="31"/>
  <c r="J1071" i="31"/>
  <c r="N1070" i="31"/>
  <c r="I1069" i="31"/>
  <c r="N1068" i="31"/>
  <c r="J1067" i="31"/>
  <c r="O1066" i="31"/>
  <c r="G1066" i="31"/>
  <c r="M1065" i="31"/>
  <c r="K1064" i="31"/>
  <c r="Q1063" i="31"/>
  <c r="I1063" i="31"/>
  <c r="O1062" i="31"/>
  <c r="G1062" i="31"/>
  <c r="M1061" i="31"/>
  <c r="K1060" i="31"/>
  <c r="Q1059" i="31"/>
  <c r="I1059" i="31"/>
  <c r="O1058" i="31"/>
  <c r="G1058" i="31"/>
  <c r="M1057" i="31"/>
  <c r="K1056" i="31"/>
  <c r="Q1055" i="31"/>
  <c r="I1055" i="31"/>
  <c r="O1054" i="31"/>
  <c r="G1054" i="31"/>
  <c r="M1053" i="31"/>
  <c r="K1052" i="31"/>
  <c r="Q1051" i="31"/>
  <c r="I1051" i="31"/>
  <c r="O1050" i="31"/>
  <c r="G1050" i="31"/>
  <c r="M1049" i="31"/>
  <c r="K1048" i="31"/>
  <c r="Q1047" i="31"/>
  <c r="I1047" i="31"/>
  <c r="O1046" i="31"/>
  <c r="G1046" i="31"/>
  <c r="M1045" i="31"/>
  <c r="K1044" i="31"/>
  <c r="Q1043" i="31"/>
  <c r="I1043" i="31"/>
  <c r="O1042" i="31"/>
  <c r="G1042" i="31"/>
  <c r="M1041" i="31"/>
  <c r="K1040" i="31"/>
  <c r="Q1039" i="31"/>
  <c r="I1039" i="31"/>
  <c r="O1038" i="31"/>
  <c r="G1038" i="31"/>
  <c r="M1037" i="31"/>
  <c r="K1036" i="31"/>
  <c r="Q1035" i="31"/>
  <c r="I1035" i="31"/>
  <c r="O1034" i="31"/>
  <c r="G1034" i="31"/>
  <c r="M1033" i="31"/>
  <c r="K1032" i="31"/>
  <c r="Q1031" i="31"/>
  <c r="I1031" i="31"/>
  <c r="O1030" i="31"/>
  <c r="G1030" i="31"/>
  <c r="M1029" i="31"/>
  <c r="K1028" i="31"/>
  <c r="Q1027" i="31"/>
  <c r="I1027" i="31"/>
  <c r="O1026" i="31"/>
  <c r="G1026" i="31"/>
  <c r="M1025" i="31"/>
  <c r="K1024" i="31"/>
  <c r="Q1023" i="31"/>
  <c r="I1023" i="31"/>
  <c r="O1022" i="31"/>
  <c r="G1022" i="31"/>
  <c r="M1021" i="31"/>
  <c r="K1020" i="31"/>
  <c r="Q1019" i="31"/>
  <c r="I1019" i="31"/>
  <c r="O1018" i="31"/>
  <c r="G1018" i="31"/>
  <c r="M1017" i="31"/>
  <c r="K1016" i="31"/>
  <c r="Q1015" i="31"/>
  <c r="I1015" i="31"/>
  <c r="O1014" i="31"/>
  <c r="G1014" i="31"/>
  <c r="M1013" i="31"/>
  <c r="K1012" i="31"/>
  <c r="Q1011" i="31"/>
  <c r="I1011" i="31"/>
  <c r="O1010" i="31"/>
  <c r="G1010" i="31"/>
  <c r="M1009" i="31"/>
  <c r="K1008" i="31"/>
  <c r="Q1007" i="31"/>
  <c r="I1007" i="31"/>
  <c r="O1006" i="31"/>
  <c r="G1006" i="31"/>
  <c r="M1005" i="31"/>
  <c r="K1004" i="31"/>
  <c r="Q1003" i="31"/>
  <c r="I1003" i="31"/>
  <c r="O1002" i="31"/>
  <c r="G1002" i="31"/>
  <c r="M1001" i="31"/>
  <c r="K1000" i="31"/>
  <c r="Q999" i="31"/>
  <c r="I999" i="31"/>
  <c r="O998" i="31"/>
  <c r="G998" i="31"/>
  <c r="M997" i="31"/>
  <c r="K996" i="31"/>
  <c r="Q995" i="31"/>
  <c r="I995" i="31"/>
  <c r="O994" i="31"/>
  <c r="G994" i="31"/>
  <c r="M993" i="31"/>
  <c r="K992" i="31"/>
  <c r="Q991" i="31"/>
  <c r="I991" i="31"/>
  <c r="O990" i="31"/>
  <c r="G990" i="31"/>
  <c r="M989" i="31"/>
  <c r="K1062" i="31"/>
  <c r="Q1061" i="31"/>
  <c r="G1056" i="31"/>
  <c r="M1055" i="31"/>
  <c r="I1049" i="31"/>
  <c r="M1039" i="31"/>
  <c r="F1037" i="31"/>
  <c r="K1034" i="31"/>
  <c r="M1031" i="31"/>
  <c r="F1029" i="31"/>
  <c r="K1026" i="31"/>
  <c r="M1023" i="31"/>
  <c r="F1021" i="31"/>
  <c r="K1018" i="31"/>
  <c r="M1015" i="31"/>
  <c r="F1013" i="31"/>
  <c r="K1010" i="31"/>
  <c r="M1007" i="31"/>
  <c r="F1005" i="31"/>
  <c r="K1002" i="31"/>
  <c r="M999" i="31"/>
  <c r="F997" i="31"/>
  <c r="K994" i="31"/>
  <c r="M991" i="31"/>
  <c r="Q989" i="31"/>
  <c r="P988" i="31"/>
  <c r="H988" i="31"/>
  <c r="N987" i="31"/>
  <c r="F987" i="31"/>
  <c r="L986" i="31"/>
  <c r="J985" i="31"/>
  <c r="P984" i="31"/>
  <c r="H984" i="31"/>
  <c r="N983" i="31"/>
  <c r="F983" i="31"/>
  <c r="L982" i="31"/>
  <c r="J981" i="31"/>
  <c r="P980" i="31"/>
  <c r="H980" i="31"/>
  <c r="N979" i="31"/>
  <c r="F979" i="31"/>
  <c r="L978" i="31"/>
  <c r="J977" i="31"/>
  <c r="P976" i="31"/>
  <c r="H976" i="31"/>
  <c r="N975" i="31"/>
  <c r="F975" i="31"/>
  <c r="L974" i="31"/>
  <c r="J973" i="31"/>
  <c r="P972" i="31"/>
  <c r="H972" i="31"/>
  <c r="N971" i="31"/>
  <c r="F971" i="31"/>
  <c r="L970" i="31"/>
  <c r="J969" i="31"/>
  <c r="P968" i="31"/>
  <c r="H968" i="31"/>
  <c r="N967" i="31"/>
  <c r="F967" i="31"/>
  <c r="L966" i="31"/>
  <c r="J965" i="31"/>
  <c r="P964" i="31"/>
  <c r="H964" i="31"/>
  <c r="N963" i="31"/>
  <c r="F963" i="31"/>
  <c r="L962" i="31"/>
  <c r="J961" i="31"/>
  <c r="P960" i="31"/>
  <c r="H960" i="31"/>
  <c r="N959" i="31"/>
  <c r="F959" i="31"/>
  <c r="L958" i="31"/>
  <c r="J957" i="31"/>
  <c r="P956" i="31"/>
  <c r="H956" i="31"/>
  <c r="N955" i="31"/>
  <c r="F955" i="31"/>
  <c r="L954" i="31"/>
  <c r="J953" i="31"/>
  <c r="P952" i="31"/>
  <c r="H952" i="31"/>
  <c r="N951" i="31"/>
  <c r="F951" i="31"/>
  <c r="L950" i="31"/>
  <c r="J949" i="31"/>
  <c r="P948" i="31"/>
  <c r="H948" i="31"/>
  <c r="N947" i="31"/>
  <c r="F947" i="31"/>
  <c r="L946" i="31"/>
  <c r="J945" i="31"/>
  <c r="P944" i="31"/>
  <c r="H944" i="31"/>
  <c r="N943" i="31"/>
  <c r="F943" i="31"/>
  <c r="L942" i="31"/>
  <c r="J941" i="31"/>
  <c r="P940" i="31"/>
  <c r="H940" i="31"/>
  <c r="N939" i="31"/>
  <c r="F939" i="31"/>
  <c r="L938" i="31"/>
  <c r="J937" i="31"/>
  <c r="P936" i="31"/>
  <c r="H936" i="31"/>
  <c r="N935" i="31"/>
  <c r="F935" i="31"/>
  <c r="L934" i="31"/>
  <c r="J933" i="31"/>
  <c r="P932" i="31"/>
  <c r="H932" i="31"/>
  <c r="N931" i="31"/>
  <c r="F931" i="31"/>
  <c r="L930" i="31"/>
  <c r="J929" i="31"/>
  <c r="P928" i="31"/>
  <c r="H928" i="31"/>
  <c r="N927" i="31"/>
  <c r="F927" i="31"/>
  <c r="L926" i="31"/>
  <c r="J925" i="31"/>
  <c r="P924" i="31"/>
  <c r="H924" i="31"/>
  <c r="N923" i="31"/>
  <c r="F923" i="31"/>
  <c r="L922" i="31"/>
  <c r="J921" i="31"/>
  <c r="P920" i="31"/>
  <c r="H920" i="31"/>
  <c r="N919" i="31"/>
  <c r="F919" i="31"/>
  <c r="L918" i="31"/>
  <c r="J917" i="31"/>
  <c r="P916" i="31"/>
  <c r="H916" i="31"/>
  <c r="N915" i="31"/>
  <c r="F915" i="31"/>
  <c r="L914" i="31"/>
  <c r="J913" i="31"/>
  <c r="J1068" i="31"/>
  <c r="N1067" i="31"/>
  <c r="I1061" i="31"/>
  <c r="O1048" i="31"/>
  <c r="K1042" i="31"/>
  <c r="Q1041" i="31"/>
  <c r="J1039" i="31"/>
  <c r="O1036" i="31"/>
  <c r="H1034" i="31"/>
  <c r="Q1033" i="31"/>
  <c r="J1031" i="31"/>
  <c r="O1028" i="31"/>
  <c r="H1026" i="31"/>
  <c r="Q1025" i="31"/>
  <c r="J1023" i="31"/>
  <c r="O1020" i="31"/>
  <c r="H1018" i="31"/>
  <c r="Q1017" i="31"/>
  <c r="J1015" i="31"/>
  <c r="O1012" i="31"/>
  <c r="H1010" i="31"/>
  <c r="Q1009" i="31"/>
  <c r="J1007" i="31"/>
  <c r="O1004" i="31"/>
  <c r="H1002" i="31"/>
  <c r="Q1001" i="31"/>
  <c r="J999" i="31"/>
  <c r="O996" i="31"/>
  <c r="H994" i="31"/>
  <c r="Q993" i="31"/>
  <c r="J991" i="31"/>
  <c r="N989" i="31"/>
  <c r="O988" i="31"/>
  <c r="G988" i="31"/>
  <c r="M987" i="31"/>
  <c r="K986" i="31"/>
  <c r="Q985" i="31"/>
  <c r="I985" i="31"/>
  <c r="O984" i="31"/>
  <c r="G984" i="31"/>
  <c r="M983" i="31"/>
  <c r="K982" i="31"/>
  <c r="Q981" i="31"/>
  <c r="I981" i="31"/>
  <c r="O980" i="31"/>
  <c r="G980" i="31"/>
  <c r="M979" i="31"/>
  <c r="K978" i="31"/>
  <c r="Q977" i="31"/>
  <c r="I977" i="31"/>
  <c r="O976" i="31"/>
  <c r="G976" i="31"/>
  <c r="M975" i="31"/>
  <c r="K974" i="31"/>
  <c r="Q973" i="31"/>
  <c r="I973" i="31"/>
  <c r="O972" i="31"/>
  <c r="G972" i="31"/>
  <c r="M971" i="31"/>
  <c r="K970" i="31"/>
  <c r="Q969" i="31"/>
  <c r="I969" i="31"/>
  <c r="O968" i="31"/>
  <c r="G968" i="31"/>
  <c r="M967" i="31"/>
  <c r="K966" i="31"/>
  <c r="Q965" i="31"/>
  <c r="I965" i="31"/>
  <c r="O964" i="31"/>
  <c r="G964" i="31"/>
  <c r="M963" i="31"/>
  <c r="K962" i="31"/>
  <c r="Q961" i="31"/>
  <c r="I961" i="31"/>
  <c r="O960" i="31"/>
  <c r="G960" i="31"/>
  <c r="M959" i="31"/>
  <c r="K958" i="31"/>
  <c r="Q957" i="31"/>
  <c r="I957" i="31"/>
  <c r="O956" i="31"/>
  <c r="G956" i="31"/>
  <c r="M955" i="31"/>
  <c r="K954" i="31"/>
  <c r="Q953" i="31"/>
  <c r="I953" i="31"/>
  <c r="O952" i="31"/>
  <c r="G952" i="31"/>
  <c r="M951" i="31"/>
  <c r="K950" i="31"/>
  <c r="Q949" i="31"/>
  <c r="I949" i="31"/>
  <c r="O948" i="31"/>
  <c r="G948" i="31"/>
  <c r="M947" i="31"/>
  <c r="K946" i="31"/>
  <c r="Q945" i="31"/>
  <c r="I945" i="31"/>
  <c r="O944" i="31"/>
  <c r="G944" i="31"/>
  <c r="M943" i="31"/>
  <c r="K942" i="31"/>
  <c r="Q941" i="31"/>
  <c r="I941" i="31"/>
  <c r="O940" i="31"/>
  <c r="G940" i="31"/>
  <c r="M939" i="31"/>
  <c r="K938" i="31"/>
  <c r="Q937" i="31"/>
  <c r="I937" i="31"/>
  <c r="O936" i="31"/>
  <c r="G936" i="31"/>
  <c r="M935" i="31"/>
  <c r="K934" i="31"/>
  <c r="Q933" i="31"/>
  <c r="I933" i="31"/>
  <c r="O932" i="31"/>
  <c r="G932" i="31"/>
  <c r="M931" i="31"/>
  <c r="K930" i="31"/>
  <c r="Q929" i="31"/>
  <c r="I929" i="31"/>
  <c r="O928" i="31"/>
  <c r="G928" i="31"/>
  <c r="M927" i="31"/>
  <c r="K926" i="31"/>
  <c r="Q925" i="31"/>
  <c r="I925" i="31"/>
  <c r="O924" i="31"/>
  <c r="G924" i="31"/>
  <c r="M923" i="31"/>
  <c r="K922" i="31"/>
  <c r="O1060" i="31"/>
  <c r="K1054" i="31"/>
  <c r="Q1053" i="31"/>
  <c r="G1048" i="31"/>
  <c r="M1047" i="31"/>
  <c r="N1041" i="31"/>
  <c r="L1036" i="31"/>
  <c r="N1033" i="31"/>
  <c r="L1028" i="31"/>
  <c r="N1025" i="31"/>
  <c r="L1020" i="31"/>
  <c r="N1017" i="31"/>
  <c r="L1012" i="31"/>
  <c r="N1009" i="31"/>
  <c r="L1004" i="31"/>
  <c r="N1001" i="31"/>
  <c r="L996" i="31"/>
  <c r="N993" i="31"/>
  <c r="K989" i="31"/>
  <c r="N988" i="31"/>
  <c r="F988" i="31"/>
  <c r="L987" i="31"/>
  <c r="J986" i="31"/>
  <c r="P985" i="31"/>
  <c r="H985" i="31"/>
  <c r="N984" i="31"/>
  <c r="F984" i="31"/>
  <c r="L983" i="31"/>
  <c r="J982" i="31"/>
  <c r="P981" i="31"/>
  <c r="H981" i="31"/>
  <c r="N980" i="31"/>
  <c r="F980" i="31"/>
  <c r="L979" i="31"/>
  <c r="J978" i="31"/>
  <c r="P977" i="31"/>
  <c r="H977" i="31"/>
  <c r="N976" i="31"/>
  <c r="F976" i="31"/>
  <c r="L975" i="31"/>
  <c r="J974" i="31"/>
  <c r="P973" i="31"/>
  <c r="H973" i="31"/>
  <c r="N972" i="31"/>
  <c r="F972" i="31"/>
  <c r="L971" i="31"/>
  <c r="J970" i="31"/>
  <c r="P969" i="31"/>
  <c r="H969" i="31"/>
  <c r="N968" i="31"/>
  <c r="F968" i="31"/>
  <c r="L967" i="31"/>
  <c r="J966" i="31"/>
  <c r="P965" i="31"/>
  <c r="H965" i="31"/>
  <c r="N964" i="31"/>
  <c r="F964" i="31"/>
  <c r="L963" i="31"/>
  <c r="J962" i="31"/>
  <c r="P961" i="31"/>
  <c r="H961" i="31"/>
  <c r="N960" i="31"/>
  <c r="F960" i="31"/>
  <c r="L959" i="31"/>
  <c r="J958" i="31"/>
  <c r="P957" i="31"/>
  <c r="H957" i="31"/>
  <c r="N956" i="31"/>
  <c r="F956" i="31"/>
  <c r="L955" i="31"/>
  <c r="J954" i="31"/>
  <c r="P953" i="31"/>
  <c r="H953" i="31"/>
  <c r="N952" i="31"/>
  <c r="F952" i="31"/>
  <c r="L951" i="31"/>
  <c r="J950" i="31"/>
  <c r="P949" i="31"/>
  <c r="H949" i="31"/>
  <c r="N948" i="31"/>
  <c r="F948" i="31"/>
  <c r="L947" i="31"/>
  <c r="J946" i="31"/>
  <c r="P945" i="31"/>
  <c r="H945" i="31"/>
  <c r="N944" i="31"/>
  <c r="F944" i="31"/>
  <c r="L943" i="31"/>
  <c r="J942" i="31"/>
  <c r="P941" i="31"/>
  <c r="H941" i="31"/>
  <c r="N940" i="31"/>
  <c r="F940" i="31"/>
  <c r="L939" i="31"/>
  <c r="J938" i="31"/>
  <c r="P937" i="31"/>
  <c r="H937" i="31"/>
  <c r="N936" i="31"/>
  <c r="F936" i="31"/>
  <c r="L935" i="31"/>
  <c r="J934" i="31"/>
  <c r="P933" i="31"/>
  <c r="H933" i="31"/>
  <c r="N932" i="31"/>
  <c r="F932" i="31"/>
  <c r="L931" i="31"/>
  <c r="J930" i="31"/>
  <c r="P929" i="31"/>
  <c r="H929" i="31"/>
  <c r="N928" i="31"/>
  <c r="F928" i="31"/>
  <c r="L927" i="31"/>
  <c r="J926" i="31"/>
  <c r="P925" i="31"/>
  <c r="H925" i="31"/>
  <c r="N924" i="31"/>
  <c r="F924" i="31"/>
  <c r="L923" i="31"/>
  <c r="J922" i="31"/>
  <c r="P921" i="31"/>
  <c r="H921" i="31"/>
  <c r="N920" i="31"/>
  <c r="F920" i="31"/>
  <c r="L919" i="31"/>
  <c r="J918" i="31"/>
  <c r="P917" i="31"/>
  <c r="H1076" i="31"/>
  <c r="K1066" i="31"/>
  <c r="Q1065" i="31"/>
  <c r="G1060" i="31"/>
  <c r="M1059" i="31"/>
  <c r="I1053" i="31"/>
  <c r="I1041" i="31"/>
  <c r="P1038" i="31"/>
  <c r="G1036" i="31"/>
  <c r="I1033" i="31"/>
  <c r="P1030" i="31"/>
  <c r="G1028" i="31"/>
  <c r="I1025" i="31"/>
  <c r="P1022" i="31"/>
  <c r="G1020" i="31"/>
  <c r="I1017" i="31"/>
  <c r="P1014" i="31"/>
  <c r="G1012" i="31"/>
  <c r="I1009" i="31"/>
  <c r="P1006" i="31"/>
  <c r="G1004" i="31"/>
  <c r="I1001" i="31"/>
  <c r="P998" i="31"/>
  <c r="G996" i="31"/>
  <c r="I993" i="31"/>
  <c r="P990" i="31"/>
  <c r="J989" i="31"/>
  <c r="M988" i="31"/>
  <c r="K987" i="31"/>
  <c r="Q986" i="31"/>
  <c r="I986" i="31"/>
  <c r="O985" i="31"/>
  <c r="G985" i="31"/>
  <c r="M984" i="31"/>
  <c r="K983" i="31"/>
  <c r="Q982" i="31"/>
  <c r="I982" i="31"/>
  <c r="O981" i="31"/>
  <c r="G981" i="31"/>
  <c r="M980" i="31"/>
  <c r="K979" i="31"/>
  <c r="Q978" i="31"/>
  <c r="I978" i="31"/>
  <c r="O977" i="31"/>
  <c r="G977" i="31"/>
  <c r="M976" i="31"/>
  <c r="K975" i="31"/>
  <c r="Q974" i="31"/>
  <c r="I974" i="31"/>
  <c r="O973" i="31"/>
  <c r="G973" i="31"/>
  <c r="M972" i="31"/>
  <c r="K971" i="31"/>
  <c r="Q970" i="31"/>
  <c r="I970" i="31"/>
  <c r="O969" i="31"/>
  <c r="G969" i="31"/>
  <c r="M968" i="31"/>
  <c r="K967" i="31"/>
  <c r="Q966" i="31"/>
  <c r="I966" i="31"/>
  <c r="O965" i="31"/>
  <c r="G965" i="31"/>
  <c r="M964" i="31"/>
  <c r="K963" i="31"/>
  <c r="Q962" i="31"/>
  <c r="I962" i="31"/>
  <c r="O961" i="31"/>
  <c r="G961" i="31"/>
  <c r="M960" i="31"/>
  <c r="K959" i="31"/>
  <c r="Q958" i="31"/>
  <c r="I958" i="31"/>
  <c r="O957" i="31"/>
  <c r="G957" i="31"/>
  <c r="M956" i="31"/>
  <c r="K955" i="31"/>
  <c r="Q954" i="31"/>
  <c r="I954" i="31"/>
  <c r="O953" i="31"/>
  <c r="G953" i="31"/>
  <c r="M952" i="31"/>
  <c r="K951" i="31"/>
  <c r="Q950" i="31"/>
  <c r="I950" i="31"/>
  <c r="O949" i="31"/>
  <c r="G949" i="31"/>
  <c r="M948" i="31"/>
  <c r="K947" i="31"/>
  <c r="Q946" i="31"/>
  <c r="I946" i="31"/>
  <c r="O945" i="31"/>
  <c r="G945" i="31"/>
  <c r="M944" i="31"/>
  <c r="K943" i="31"/>
  <c r="Q942" i="31"/>
  <c r="I942" i="31"/>
  <c r="O941" i="31"/>
  <c r="G941" i="31"/>
  <c r="M940" i="31"/>
  <c r="K939" i="31"/>
  <c r="Q938" i="31"/>
  <c r="I938" i="31"/>
  <c r="O937" i="31"/>
  <c r="G937" i="31"/>
  <c r="M936" i="31"/>
  <c r="K935" i="31"/>
  <c r="Q934" i="31"/>
  <c r="I934" i="31"/>
  <c r="O933" i="31"/>
  <c r="G933" i="31"/>
  <c r="M932" i="31"/>
  <c r="K931" i="31"/>
  <c r="Q930" i="31"/>
  <c r="I930" i="31"/>
  <c r="O929" i="31"/>
  <c r="G929" i="31"/>
  <c r="M928" i="31"/>
  <c r="K927" i="31"/>
  <c r="Q926" i="31"/>
  <c r="I926" i="31"/>
  <c r="O925" i="31"/>
  <c r="G925" i="31"/>
  <c r="H1073" i="31"/>
  <c r="I1065" i="31"/>
  <c r="O1052" i="31"/>
  <c r="K1046" i="31"/>
  <c r="Q1045" i="31"/>
  <c r="F1041" i="31"/>
  <c r="K1038" i="31"/>
  <c r="M1035" i="31"/>
  <c r="F1033" i="31"/>
  <c r="K1030" i="31"/>
  <c r="M1027" i="31"/>
  <c r="F1025" i="31"/>
  <c r="K1022" i="31"/>
  <c r="M1019" i="31"/>
  <c r="F1017" i="31"/>
  <c r="K1014" i="31"/>
  <c r="M1011" i="31"/>
  <c r="F1009" i="31"/>
  <c r="K1006" i="31"/>
  <c r="M1003" i="31"/>
  <c r="F1001" i="31"/>
  <c r="K998" i="31"/>
  <c r="M995" i="31"/>
  <c r="F993" i="31"/>
  <c r="L990" i="31"/>
  <c r="I989" i="31"/>
  <c r="L988" i="31"/>
  <c r="J987" i="31"/>
  <c r="P986" i="31"/>
  <c r="H986" i="31"/>
  <c r="N985" i="31"/>
  <c r="F985" i="31"/>
  <c r="L984" i="31"/>
  <c r="J983" i="31"/>
  <c r="P982" i="31"/>
  <c r="H982" i="31"/>
  <c r="N981" i="31"/>
  <c r="F981" i="31"/>
  <c r="L980" i="31"/>
  <c r="J979" i="31"/>
  <c r="P978" i="31"/>
  <c r="H978" i="31"/>
  <c r="N977" i="31"/>
  <c r="F977" i="31"/>
  <c r="L976" i="31"/>
  <c r="J975" i="31"/>
  <c r="P974" i="31"/>
  <c r="H974" i="31"/>
  <c r="N973" i="31"/>
  <c r="F973" i="31"/>
  <c r="L972" i="31"/>
  <c r="J971" i="31"/>
  <c r="P970" i="31"/>
  <c r="H970" i="31"/>
  <c r="N969" i="31"/>
  <c r="F969" i="31"/>
  <c r="L968" i="31"/>
  <c r="J967" i="31"/>
  <c r="P966" i="31"/>
  <c r="H966" i="31"/>
  <c r="N965" i="31"/>
  <c r="F965" i="31"/>
  <c r="L964" i="31"/>
  <c r="J963" i="31"/>
  <c r="P962" i="31"/>
  <c r="H962" i="31"/>
  <c r="N961" i="31"/>
  <c r="F961" i="31"/>
  <c r="L960" i="31"/>
  <c r="J959" i="31"/>
  <c r="P958" i="31"/>
  <c r="H958" i="31"/>
  <c r="N957" i="31"/>
  <c r="F957" i="31"/>
  <c r="L956" i="31"/>
  <c r="J955" i="31"/>
  <c r="P954" i="31"/>
  <c r="H954" i="31"/>
  <c r="N953" i="31"/>
  <c r="F953" i="31"/>
  <c r="L952" i="31"/>
  <c r="J951" i="31"/>
  <c r="P950" i="31"/>
  <c r="H950" i="31"/>
  <c r="N949" i="31"/>
  <c r="F949" i="31"/>
  <c r="L948" i="31"/>
  <c r="J947" i="31"/>
  <c r="P946" i="31"/>
  <c r="H946" i="31"/>
  <c r="N945" i="31"/>
  <c r="F945" i="31"/>
  <c r="L944" i="31"/>
  <c r="J943" i="31"/>
  <c r="P942" i="31"/>
  <c r="H942" i="31"/>
  <c r="N941" i="31"/>
  <c r="F941" i="31"/>
  <c r="L940" i="31"/>
  <c r="J939" i="31"/>
  <c r="P938" i="31"/>
  <c r="H938" i="31"/>
  <c r="N937" i="31"/>
  <c r="F937" i="31"/>
  <c r="L936" i="31"/>
  <c r="J935" i="31"/>
  <c r="P934" i="31"/>
  <c r="H934" i="31"/>
  <c r="N933" i="31"/>
  <c r="F933" i="31"/>
  <c r="L932" i="31"/>
  <c r="J931" i="31"/>
  <c r="P930" i="31"/>
  <c r="H930" i="31"/>
  <c r="N929" i="31"/>
  <c r="F929" i="31"/>
  <c r="L928" i="31"/>
  <c r="J927" i="31"/>
  <c r="P926" i="31"/>
  <c r="H926" i="31"/>
  <c r="N925" i="31"/>
  <c r="F925" i="31"/>
  <c r="L924" i="31"/>
  <c r="J923" i="31"/>
  <c r="P922" i="31"/>
  <c r="H922" i="31"/>
  <c r="N921" i="31"/>
  <c r="F921" i="31"/>
  <c r="L920" i="31"/>
  <c r="J919" i="31"/>
  <c r="P918" i="31"/>
  <c r="H918" i="31"/>
  <c r="N917" i="31"/>
  <c r="F917" i="31"/>
  <c r="L1072" i="31"/>
  <c r="N1071" i="31"/>
  <c r="O1064" i="31"/>
  <c r="K1058" i="31"/>
  <c r="Q1057" i="31"/>
  <c r="G1052" i="31"/>
  <c r="M1051" i="31"/>
  <c r="I1045" i="31"/>
  <c r="O1040" i="31"/>
  <c r="H1038" i="31"/>
  <c r="Q1037" i="31"/>
  <c r="J1035" i="31"/>
  <c r="O1032" i="31"/>
  <c r="H1030" i="31"/>
  <c r="Q1029" i="31"/>
  <c r="J1027" i="31"/>
  <c r="O1024" i="31"/>
  <c r="H1022" i="31"/>
  <c r="Q1021" i="31"/>
  <c r="J1019" i="31"/>
  <c r="O1016" i="31"/>
  <c r="H1014" i="31"/>
  <c r="Q1013" i="31"/>
  <c r="J1011" i="31"/>
  <c r="O1008" i="31"/>
  <c r="H1006" i="31"/>
  <c r="Q1005" i="31"/>
  <c r="J1003" i="31"/>
  <c r="O1000" i="31"/>
  <c r="H998" i="31"/>
  <c r="Q997" i="31"/>
  <c r="J995" i="31"/>
  <c r="O992" i="31"/>
  <c r="K990" i="31"/>
  <c r="F989" i="31"/>
  <c r="K988" i="31"/>
  <c r="Q987" i="31"/>
  <c r="I987" i="31"/>
  <c r="O986" i="31"/>
  <c r="G986" i="31"/>
  <c r="M985" i="31"/>
  <c r="K984" i="31"/>
  <c r="Q983" i="31"/>
  <c r="I983" i="31"/>
  <c r="O982" i="31"/>
  <c r="G982" i="31"/>
  <c r="M981" i="31"/>
  <c r="K980" i="31"/>
  <c r="Q979" i="31"/>
  <c r="I979" i="31"/>
  <c r="O978" i="31"/>
  <c r="G978" i="31"/>
  <c r="M977" i="31"/>
  <c r="K976" i="31"/>
  <c r="Q975" i="31"/>
  <c r="I975" i="31"/>
  <c r="O974" i="31"/>
  <c r="G974" i="31"/>
  <c r="M973" i="31"/>
  <c r="K972" i="31"/>
  <c r="Q971" i="31"/>
  <c r="I971" i="31"/>
  <c r="O970" i="31"/>
  <c r="G970" i="31"/>
  <c r="M969" i="31"/>
  <c r="K968" i="31"/>
  <c r="Q967" i="31"/>
  <c r="I967" i="31"/>
  <c r="O966" i="31"/>
  <c r="G966" i="31"/>
  <c r="M965" i="31"/>
  <c r="K964" i="31"/>
  <c r="Q963" i="31"/>
  <c r="I963" i="31"/>
  <c r="O962" i="31"/>
  <c r="G962" i="31"/>
  <c r="M961" i="31"/>
  <c r="K960" i="31"/>
  <c r="Q959" i="31"/>
  <c r="I959" i="31"/>
  <c r="O958" i="31"/>
  <c r="G958" i="31"/>
  <c r="M957" i="31"/>
  <c r="K956" i="31"/>
  <c r="Q955" i="31"/>
  <c r="I955" i="31"/>
  <c r="O954" i="31"/>
  <c r="G954" i="31"/>
  <c r="M953" i="31"/>
  <c r="K952" i="31"/>
  <c r="Q951" i="31"/>
  <c r="I951" i="31"/>
  <c r="O950" i="31"/>
  <c r="G950" i="31"/>
  <c r="M949" i="31"/>
  <c r="K948" i="31"/>
  <c r="Q947" i="31"/>
  <c r="I947" i="31"/>
  <c r="O946" i="31"/>
  <c r="G946" i="31"/>
  <c r="M945" i="31"/>
  <c r="K944" i="31"/>
  <c r="Q943" i="31"/>
  <c r="I943" i="31"/>
  <c r="O942" i="31"/>
  <c r="G942" i="31"/>
  <c r="M941" i="31"/>
  <c r="K940" i="31"/>
  <c r="Q939" i="31"/>
  <c r="I939" i="31"/>
  <c r="O938" i="31"/>
  <c r="G938" i="31"/>
  <c r="M937" i="31"/>
  <c r="K936" i="31"/>
  <c r="Q935" i="31"/>
  <c r="I935" i="31"/>
  <c r="O934" i="31"/>
  <c r="G934" i="31"/>
  <c r="M933" i="31"/>
  <c r="K932" i="31"/>
  <c r="Q931" i="31"/>
  <c r="I931" i="31"/>
  <c r="O930" i="31"/>
  <c r="G930" i="31"/>
  <c r="M929" i="31"/>
  <c r="K928" i="31"/>
  <c r="Q927" i="31"/>
  <c r="I927" i="31"/>
  <c r="O926" i="31"/>
  <c r="G926" i="31"/>
  <c r="M925" i="31"/>
  <c r="K924" i="31"/>
  <c r="Q923" i="31"/>
  <c r="I923" i="31"/>
  <c r="G1064" i="31"/>
  <c r="M1063" i="31"/>
  <c r="I1057" i="31"/>
  <c r="O1044" i="31"/>
  <c r="L1040" i="31"/>
  <c r="N1037" i="31"/>
  <c r="L1032" i="31"/>
  <c r="N1029" i="31"/>
  <c r="L1024" i="31"/>
  <c r="N1021" i="31"/>
  <c r="L1016" i="31"/>
  <c r="N1013" i="31"/>
  <c r="L1008" i="31"/>
  <c r="N1005" i="31"/>
  <c r="L1000" i="31"/>
  <c r="N997" i="31"/>
  <c r="L992" i="31"/>
  <c r="H990" i="31"/>
  <c r="J988" i="31"/>
  <c r="P987" i="31"/>
  <c r="H987" i="31"/>
  <c r="N986" i="31"/>
  <c r="F986" i="31"/>
  <c r="L985" i="31"/>
  <c r="J984" i="31"/>
  <c r="P983" i="31"/>
  <c r="H983" i="31"/>
  <c r="N982" i="31"/>
  <c r="F982" i="31"/>
  <c r="L981" i="31"/>
  <c r="J980" i="31"/>
  <c r="P979" i="31"/>
  <c r="H979" i="31"/>
  <c r="N978" i="31"/>
  <c r="F978" i="31"/>
  <c r="L977" i="31"/>
  <c r="J976" i="31"/>
  <c r="P975" i="31"/>
  <c r="H975" i="31"/>
  <c r="N974" i="31"/>
  <c r="F974" i="31"/>
  <c r="L973" i="31"/>
  <c r="J972" i="31"/>
  <c r="P971" i="31"/>
  <c r="H971" i="31"/>
  <c r="N970" i="31"/>
  <c r="F970" i="31"/>
  <c r="L969" i="31"/>
  <c r="J968" i="31"/>
  <c r="P967" i="31"/>
  <c r="H967" i="31"/>
  <c r="N966" i="31"/>
  <c r="F966" i="31"/>
  <c r="L965" i="31"/>
  <c r="J964" i="31"/>
  <c r="P963" i="31"/>
  <c r="H963" i="31"/>
  <c r="N962" i="31"/>
  <c r="F962" i="31"/>
  <c r="L961" i="31"/>
  <c r="J960" i="31"/>
  <c r="P959" i="31"/>
  <c r="H959" i="31"/>
  <c r="N958" i="31"/>
  <c r="F958" i="31"/>
  <c r="L957" i="31"/>
  <c r="J956" i="31"/>
  <c r="P955" i="31"/>
  <c r="H955" i="31"/>
  <c r="N954" i="31"/>
  <c r="F954" i="31"/>
  <c r="L953" i="31"/>
  <c r="J952" i="31"/>
  <c r="P951" i="31"/>
  <c r="H951" i="31"/>
  <c r="N950" i="31"/>
  <c r="F950" i="31"/>
  <c r="L949" i="31"/>
  <c r="J948" i="31"/>
  <c r="P947" i="31"/>
  <c r="H947" i="31"/>
  <c r="N946" i="31"/>
  <c r="F946" i="31"/>
  <c r="L945" i="31"/>
  <c r="J944" i="31"/>
  <c r="P943" i="31"/>
  <c r="H943" i="31"/>
  <c r="N942" i="31"/>
  <c r="F942" i="31"/>
  <c r="L941" i="31"/>
  <c r="J940" i="31"/>
  <c r="P939" i="31"/>
  <c r="H939" i="31"/>
  <c r="N938" i="31"/>
  <c r="F938" i="31"/>
  <c r="L937" i="31"/>
  <c r="J936" i="31"/>
  <c r="P935" i="31"/>
  <c r="H935" i="31"/>
  <c r="N934" i="31"/>
  <c r="F934" i="31"/>
  <c r="L933" i="31"/>
  <c r="J932" i="31"/>
  <c r="P931" i="31"/>
  <c r="H931" i="31"/>
  <c r="N930" i="31"/>
  <c r="F930" i="31"/>
  <c r="L929" i="31"/>
  <c r="J928" i="31"/>
  <c r="P927" i="31"/>
  <c r="H927" i="31"/>
  <c r="N926" i="31"/>
  <c r="F926" i="31"/>
  <c r="L925" i="31"/>
  <c r="J924" i="31"/>
  <c r="P923" i="31"/>
  <c r="H923" i="31"/>
  <c r="N922" i="31"/>
  <c r="F922" i="31"/>
  <c r="L921" i="31"/>
  <c r="J920" i="31"/>
  <c r="P919" i="31"/>
  <c r="H919" i="31"/>
  <c r="N918" i="31"/>
  <c r="F918" i="31"/>
  <c r="L917" i="31"/>
  <c r="J916" i="31"/>
  <c r="P915" i="31"/>
  <c r="H915" i="31"/>
  <c r="N914" i="31"/>
  <c r="F914" i="31"/>
  <c r="L913" i="31"/>
  <c r="J912" i="31"/>
  <c r="P911" i="31"/>
  <c r="H911" i="31"/>
  <c r="I1070" i="31"/>
  <c r="N1069" i="31"/>
  <c r="I984" i="31"/>
  <c r="O983" i="31"/>
  <c r="K977" i="31"/>
  <c r="G971" i="31"/>
  <c r="Q964" i="31"/>
  <c r="M958" i="31"/>
  <c r="I952" i="31"/>
  <c r="O951" i="31"/>
  <c r="K945" i="31"/>
  <c r="G939" i="31"/>
  <c r="Q932" i="31"/>
  <c r="M926" i="31"/>
  <c r="Q922" i="31"/>
  <c r="K921" i="31"/>
  <c r="I920" i="31"/>
  <c r="O917" i="31"/>
  <c r="O916" i="31"/>
  <c r="I915" i="31"/>
  <c r="K914" i="31"/>
  <c r="N913" i="31"/>
  <c r="Q912" i="31"/>
  <c r="H912" i="31"/>
  <c r="M911" i="31"/>
  <c r="J910" i="31"/>
  <c r="P909" i="31"/>
  <c r="H909" i="31"/>
  <c r="N908" i="31"/>
  <c r="F908" i="31"/>
  <c r="L907" i="31"/>
  <c r="J906" i="31"/>
  <c r="P905" i="31"/>
  <c r="H905" i="31"/>
  <c r="N904" i="31"/>
  <c r="F904" i="31"/>
  <c r="L903" i="31"/>
  <c r="J902" i="31"/>
  <c r="P901" i="31"/>
  <c r="H901" i="31"/>
  <c r="N900" i="31"/>
  <c r="F900" i="31"/>
  <c r="L899" i="31"/>
  <c r="J898" i="31"/>
  <c r="P897" i="31"/>
  <c r="H897" i="31"/>
  <c r="N896" i="31"/>
  <c r="F896" i="31"/>
  <c r="L895" i="31"/>
  <c r="J894" i="31"/>
  <c r="P893" i="31"/>
  <c r="H893" i="31"/>
  <c r="N892" i="31"/>
  <c r="F892" i="31"/>
  <c r="L891" i="31"/>
  <c r="J890" i="31"/>
  <c r="P889" i="31"/>
  <c r="H889" i="31"/>
  <c r="N888" i="31"/>
  <c r="F888" i="31"/>
  <c r="L887" i="31"/>
  <c r="J886" i="31"/>
  <c r="P885" i="31"/>
  <c r="H885" i="31"/>
  <c r="N884" i="31"/>
  <c r="F884" i="31"/>
  <c r="L883" i="31"/>
  <c r="J882" i="31"/>
  <c r="P881" i="31"/>
  <c r="H881" i="31"/>
  <c r="N880" i="31"/>
  <c r="F880" i="31"/>
  <c r="L879" i="31"/>
  <c r="J878" i="31"/>
  <c r="P877" i="31"/>
  <c r="H877" i="31"/>
  <c r="N876" i="31"/>
  <c r="F876" i="31"/>
  <c r="L875" i="31"/>
  <c r="J874" i="31"/>
  <c r="P873" i="31"/>
  <c r="H873" i="31"/>
  <c r="N872" i="31"/>
  <c r="F872" i="31"/>
  <c r="L871" i="31"/>
  <c r="J870" i="31"/>
  <c r="P869" i="31"/>
  <c r="H869" i="31"/>
  <c r="N868" i="31"/>
  <c r="F868" i="31"/>
  <c r="L867" i="31"/>
  <c r="J866" i="31"/>
  <c r="P865" i="31"/>
  <c r="H865" i="31"/>
  <c r="N864" i="31"/>
  <c r="F864" i="31"/>
  <c r="L863" i="31"/>
  <c r="J862" i="31"/>
  <c r="P861" i="31"/>
  <c r="H861" i="31"/>
  <c r="N860" i="31"/>
  <c r="F860" i="31"/>
  <c r="L859" i="31"/>
  <c r="J858" i="31"/>
  <c r="P857" i="31"/>
  <c r="H857" i="31"/>
  <c r="N856" i="31"/>
  <c r="F856" i="31"/>
  <c r="L855" i="31"/>
  <c r="J854" i="31"/>
  <c r="P853" i="31"/>
  <c r="H853" i="31"/>
  <c r="N852" i="31"/>
  <c r="F852" i="31"/>
  <c r="L851" i="31"/>
  <c r="J850" i="31"/>
  <c r="P849" i="31"/>
  <c r="H849" i="31"/>
  <c r="N848" i="31"/>
  <c r="F848" i="31"/>
  <c r="L847" i="31"/>
  <c r="J846" i="31"/>
  <c r="P845" i="31"/>
  <c r="H845" i="31"/>
  <c r="N844" i="31"/>
  <c r="F844" i="31"/>
  <c r="L843" i="31"/>
  <c r="J842" i="31"/>
  <c r="P841" i="31"/>
  <c r="H841" i="31"/>
  <c r="N840" i="31"/>
  <c r="G1044" i="31"/>
  <c r="M1043" i="31"/>
  <c r="G1040" i="31"/>
  <c r="I1037" i="31"/>
  <c r="P1034" i="31"/>
  <c r="G1032" i="31"/>
  <c r="I1029" i="31"/>
  <c r="P1026" i="31"/>
  <c r="G1024" i="31"/>
  <c r="I1021" i="31"/>
  <c r="P1018" i="31"/>
  <c r="G1016" i="31"/>
  <c r="I1013" i="31"/>
  <c r="P1010" i="31"/>
  <c r="G1008" i="31"/>
  <c r="I1005" i="31"/>
  <c r="P1002" i="31"/>
  <c r="G1000" i="31"/>
  <c r="I997" i="31"/>
  <c r="P994" i="31"/>
  <c r="G992" i="31"/>
  <c r="G983" i="31"/>
  <c r="Q976" i="31"/>
  <c r="M970" i="31"/>
  <c r="I964" i="31"/>
  <c r="O963" i="31"/>
  <c r="K957" i="31"/>
  <c r="G951" i="31"/>
  <c r="Q944" i="31"/>
  <c r="M938" i="31"/>
  <c r="I932" i="31"/>
  <c r="O931" i="31"/>
  <c r="K925" i="31"/>
  <c r="O922" i="31"/>
  <c r="I921" i="31"/>
  <c r="G920" i="31"/>
  <c r="Q918" i="31"/>
  <c r="M917" i="31"/>
  <c r="N916" i="31"/>
  <c r="G915" i="31"/>
  <c r="J914" i="31"/>
  <c r="M913" i="31"/>
  <c r="P912" i="31"/>
  <c r="G912" i="31"/>
  <c r="L911" i="31"/>
  <c r="Q910" i="31"/>
  <c r="I910" i="31"/>
  <c r="O909" i="31"/>
  <c r="G909" i="31"/>
  <c r="M908" i="31"/>
  <c r="K907" i="31"/>
  <c r="Q906" i="31"/>
  <c r="I906" i="31"/>
  <c r="O905" i="31"/>
  <c r="G905" i="31"/>
  <c r="M904" i="31"/>
  <c r="K903" i="31"/>
  <c r="Q902" i="31"/>
  <c r="I902" i="31"/>
  <c r="O901" i="31"/>
  <c r="G901" i="31"/>
  <c r="M900" i="31"/>
  <c r="K899" i="31"/>
  <c r="Q898" i="31"/>
  <c r="I898" i="31"/>
  <c r="O897" i="31"/>
  <c r="G897" i="31"/>
  <c r="M896" i="31"/>
  <c r="K895" i="31"/>
  <c r="Q894" i="31"/>
  <c r="I894" i="31"/>
  <c r="O893" i="31"/>
  <c r="G893" i="31"/>
  <c r="M892" i="31"/>
  <c r="K891" i="31"/>
  <c r="Q890" i="31"/>
  <c r="I890" i="31"/>
  <c r="O889" i="31"/>
  <c r="G889" i="31"/>
  <c r="M888" i="31"/>
  <c r="K887" i="31"/>
  <c r="Q886" i="31"/>
  <c r="I886" i="31"/>
  <c r="O885" i="31"/>
  <c r="G885" i="31"/>
  <c r="M884" i="31"/>
  <c r="K883" i="31"/>
  <c r="Q882" i="31"/>
  <c r="I882" i="31"/>
  <c r="O881" i="31"/>
  <c r="G881" i="31"/>
  <c r="M880" i="31"/>
  <c r="K879" i="31"/>
  <c r="Q878" i="31"/>
  <c r="I878" i="31"/>
  <c r="O877" i="31"/>
  <c r="G877" i="31"/>
  <c r="M876" i="31"/>
  <c r="K875" i="31"/>
  <c r="Q874" i="31"/>
  <c r="I874" i="31"/>
  <c r="O873" i="31"/>
  <c r="G873" i="31"/>
  <c r="M872" i="31"/>
  <c r="K871" i="31"/>
  <c r="Q870" i="31"/>
  <c r="I870" i="31"/>
  <c r="O869" i="31"/>
  <c r="G869" i="31"/>
  <c r="M868" i="31"/>
  <c r="K867" i="31"/>
  <c r="Q866" i="31"/>
  <c r="I866" i="31"/>
  <c r="O865" i="31"/>
  <c r="G865" i="31"/>
  <c r="M864" i="31"/>
  <c r="K863" i="31"/>
  <c r="Q862" i="31"/>
  <c r="I862" i="31"/>
  <c r="O861" i="31"/>
  <c r="G861" i="31"/>
  <c r="M860" i="31"/>
  <c r="K859" i="31"/>
  <c r="Q858" i="31"/>
  <c r="I858" i="31"/>
  <c r="O857" i="31"/>
  <c r="G857" i="31"/>
  <c r="M856" i="31"/>
  <c r="K855" i="31"/>
  <c r="Q854" i="31"/>
  <c r="I854" i="31"/>
  <c r="O853" i="31"/>
  <c r="G853" i="31"/>
  <c r="M852" i="31"/>
  <c r="K851" i="31"/>
  <c r="Q850" i="31"/>
  <c r="I850" i="31"/>
  <c r="O849" i="31"/>
  <c r="G849" i="31"/>
  <c r="M848" i="31"/>
  <c r="K847" i="31"/>
  <c r="K1050" i="31"/>
  <c r="Q1049" i="31"/>
  <c r="Q988" i="31"/>
  <c r="M982" i="31"/>
  <c r="I976" i="31"/>
  <c r="O975" i="31"/>
  <c r="K969" i="31"/>
  <c r="G963" i="31"/>
  <c r="Q956" i="31"/>
  <c r="M950" i="31"/>
  <c r="I944" i="31"/>
  <c r="O943" i="31"/>
  <c r="K937" i="31"/>
  <c r="G931" i="31"/>
  <c r="Q924" i="31"/>
  <c r="M922" i="31"/>
  <c r="G921" i="31"/>
  <c r="Q919" i="31"/>
  <c r="O918" i="31"/>
  <c r="K917" i="31"/>
  <c r="M916" i="31"/>
  <c r="Q915" i="31"/>
  <c r="I914" i="31"/>
  <c r="K913" i="31"/>
  <c r="O912" i="31"/>
  <c r="F912" i="31"/>
  <c r="K911" i="31"/>
  <c r="P910" i="31"/>
  <c r="H910" i="31"/>
  <c r="N909" i="31"/>
  <c r="F909" i="31"/>
  <c r="L908" i="31"/>
  <c r="J907" i="31"/>
  <c r="P906" i="31"/>
  <c r="H906" i="31"/>
  <c r="N905" i="31"/>
  <c r="F905" i="31"/>
  <c r="L904" i="31"/>
  <c r="J903" i="31"/>
  <c r="P902" i="31"/>
  <c r="H902" i="31"/>
  <c r="N901" i="31"/>
  <c r="F901" i="31"/>
  <c r="L900" i="31"/>
  <c r="J899" i="31"/>
  <c r="P898" i="31"/>
  <c r="H898" i="31"/>
  <c r="N897" i="31"/>
  <c r="F897" i="31"/>
  <c r="L896" i="31"/>
  <c r="J895" i="31"/>
  <c r="P894" i="31"/>
  <c r="H894" i="31"/>
  <c r="N893" i="31"/>
  <c r="F893" i="31"/>
  <c r="L892" i="31"/>
  <c r="J891" i="31"/>
  <c r="P890" i="31"/>
  <c r="H890" i="31"/>
  <c r="N889" i="31"/>
  <c r="F889" i="31"/>
  <c r="L888" i="31"/>
  <c r="J887" i="31"/>
  <c r="P886" i="31"/>
  <c r="H886" i="31"/>
  <c r="N885" i="31"/>
  <c r="F885" i="31"/>
  <c r="L884" i="31"/>
  <c r="J883" i="31"/>
  <c r="P882" i="31"/>
  <c r="H882" i="31"/>
  <c r="N881" i="31"/>
  <c r="F881" i="31"/>
  <c r="L880" i="31"/>
  <c r="J879" i="31"/>
  <c r="P878" i="31"/>
  <c r="H878" i="31"/>
  <c r="N877" i="31"/>
  <c r="F877" i="31"/>
  <c r="L876" i="31"/>
  <c r="J875" i="31"/>
  <c r="P874" i="31"/>
  <c r="H874" i="31"/>
  <c r="N873" i="31"/>
  <c r="F873" i="31"/>
  <c r="L872" i="31"/>
  <c r="J871" i="31"/>
  <c r="P870" i="31"/>
  <c r="H870" i="31"/>
  <c r="N869" i="31"/>
  <c r="F869" i="31"/>
  <c r="L868" i="31"/>
  <c r="J867" i="31"/>
  <c r="P866" i="31"/>
  <c r="H866" i="31"/>
  <c r="N865" i="31"/>
  <c r="F865" i="31"/>
  <c r="L864" i="31"/>
  <c r="J863" i="31"/>
  <c r="P862" i="31"/>
  <c r="H862" i="31"/>
  <c r="N861" i="31"/>
  <c r="F861" i="31"/>
  <c r="L860" i="31"/>
  <c r="J859" i="31"/>
  <c r="P858" i="31"/>
  <c r="H858" i="31"/>
  <c r="N857" i="31"/>
  <c r="F857" i="31"/>
  <c r="L856" i="31"/>
  <c r="J855" i="31"/>
  <c r="P854" i="31"/>
  <c r="H854" i="31"/>
  <c r="N853" i="31"/>
  <c r="F853" i="31"/>
  <c r="L852" i="31"/>
  <c r="J851" i="31"/>
  <c r="P850" i="31"/>
  <c r="H850" i="31"/>
  <c r="N849" i="31"/>
  <c r="F849" i="31"/>
  <c r="L848" i="31"/>
  <c r="J847" i="31"/>
  <c r="P846" i="31"/>
  <c r="H846" i="31"/>
  <c r="N845" i="31"/>
  <c r="F845" i="31"/>
  <c r="L844" i="31"/>
  <c r="J843" i="31"/>
  <c r="I988" i="31"/>
  <c r="O987" i="31"/>
  <c r="K981" i="31"/>
  <c r="G975" i="31"/>
  <c r="Q968" i="31"/>
  <c r="M962" i="31"/>
  <c r="I956" i="31"/>
  <c r="O955" i="31"/>
  <c r="K949" i="31"/>
  <c r="G943" i="31"/>
  <c r="Q936" i="31"/>
  <c r="M930" i="31"/>
  <c r="M924" i="31"/>
  <c r="I922" i="31"/>
  <c r="O919" i="31"/>
  <c r="M918" i="31"/>
  <c r="I917" i="31"/>
  <c r="L916" i="31"/>
  <c r="O915" i="31"/>
  <c r="H914" i="31"/>
  <c r="I913" i="31"/>
  <c r="N912" i="31"/>
  <c r="J911" i="31"/>
  <c r="O910" i="31"/>
  <c r="G910" i="31"/>
  <c r="M909" i="31"/>
  <c r="K908" i="31"/>
  <c r="Q907" i="31"/>
  <c r="I907" i="31"/>
  <c r="O906" i="31"/>
  <c r="G906" i="31"/>
  <c r="M905" i="31"/>
  <c r="K904" i="31"/>
  <c r="Q903" i="31"/>
  <c r="I903" i="31"/>
  <c r="O902" i="31"/>
  <c r="G902" i="31"/>
  <c r="M901" i="31"/>
  <c r="K900" i="31"/>
  <c r="Q899" i="31"/>
  <c r="I899" i="31"/>
  <c r="O898" i="31"/>
  <c r="G898" i="31"/>
  <c r="M897" i="31"/>
  <c r="K896" i="31"/>
  <c r="Q895" i="31"/>
  <c r="I895" i="31"/>
  <c r="O894" i="31"/>
  <c r="G894" i="31"/>
  <c r="M893" i="31"/>
  <c r="K892" i="31"/>
  <c r="Q891" i="31"/>
  <c r="I891" i="31"/>
  <c r="O890" i="31"/>
  <c r="G890" i="31"/>
  <c r="M889" i="31"/>
  <c r="K888" i="31"/>
  <c r="Q887" i="31"/>
  <c r="I887" i="31"/>
  <c r="O886" i="31"/>
  <c r="G886" i="31"/>
  <c r="M885" i="31"/>
  <c r="K884" i="31"/>
  <c r="Q883" i="31"/>
  <c r="I883" i="31"/>
  <c r="O882" i="31"/>
  <c r="G882" i="31"/>
  <c r="M881" i="31"/>
  <c r="K880" i="31"/>
  <c r="Q879" i="31"/>
  <c r="I879" i="31"/>
  <c r="O878" i="31"/>
  <c r="G878" i="31"/>
  <c r="M877" i="31"/>
  <c r="K876" i="31"/>
  <c r="Q875" i="31"/>
  <c r="I875" i="31"/>
  <c r="O874" i="31"/>
  <c r="G874" i="31"/>
  <c r="M873" i="31"/>
  <c r="K872" i="31"/>
  <c r="Q871" i="31"/>
  <c r="I871" i="31"/>
  <c r="O870" i="31"/>
  <c r="G870" i="31"/>
  <c r="M869" i="31"/>
  <c r="K868" i="31"/>
  <c r="Q867" i="31"/>
  <c r="I867" i="31"/>
  <c r="O866" i="31"/>
  <c r="G866" i="31"/>
  <c r="M865" i="31"/>
  <c r="K864" i="31"/>
  <c r="Q863" i="31"/>
  <c r="I863" i="31"/>
  <c r="O862" i="31"/>
  <c r="G862" i="31"/>
  <c r="M861" i="31"/>
  <c r="K860" i="31"/>
  <c r="Q859" i="31"/>
  <c r="I859" i="31"/>
  <c r="O858" i="31"/>
  <c r="G858" i="31"/>
  <c r="M857" i="31"/>
  <c r="K856" i="31"/>
  <c r="Q855" i="31"/>
  <c r="I855" i="31"/>
  <c r="O854" i="31"/>
  <c r="G854" i="31"/>
  <c r="M853" i="31"/>
  <c r="K852" i="31"/>
  <c r="Q851" i="31"/>
  <c r="I851" i="31"/>
  <c r="O850" i="31"/>
  <c r="G850" i="31"/>
  <c r="M849" i="31"/>
  <c r="K848" i="31"/>
  <c r="Q847" i="31"/>
  <c r="I847" i="31"/>
  <c r="O846" i="31"/>
  <c r="G846" i="31"/>
  <c r="M845" i="31"/>
  <c r="K844" i="31"/>
  <c r="Q843" i="31"/>
  <c r="I843" i="31"/>
  <c r="O842" i="31"/>
  <c r="G842" i="31"/>
  <c r="M841" i="31"/>
  <c r="K840" i="31"/>
  <c r="O1056" i="31"/>
  <c r="G987" i="31"/>
  <c r="Q980" i="31"/>
  <c r="M974" i="31"/>
  <c r="I968" i="31"/>
  <c r="O967" i="31"/>
  <c r="K961" i="31"/>
  <c r="G955" i="31"/>
  <c r="Q948" i="31"/>
  <c r="M942" i="31"/>
  <c r="I936" i="31"/>
  <c r="O935" i="31"/>
  <c r="K929" i="31"/>
  <c r="I924" i="31"/>
  <c r="G922" i="31"/>
  <c r="Q920" i="31"/>
  <c r="M919" i="31"/>
  <c r="K918" i="31"/>
  <c r="H917" i="31"/>
  <c r="K916" i="31"/>
  <c r="M915" i="31"/>
  <c r="Q914" i="31"/>
  <c r="G914" i="31"/>
  <c r="H913" i="31"/>
  <c r="M912" i="31"/>
  <c r="I911" i="31"/>
  <c r="N910" i="31"/>
  <c r="F910" i="31"/>
  <c r="L909" i="31"/>
  <c r="J908" i="31"/>
  <c r="P907" i="31"/>
  <c r="H907" i="31"/>
  <c r="N906" i="31"/>
  <c r="F906" i="31"/>
  <c r="L905" i="31"/>
  <c r="J904" i="31"/>
  <c r="P903" i="31"/>
  <c r="H903" i="31"/>
  <c r="N902" i="31"/>
  <c r="F902" i="31"/>
  <c r="L901" i="31"/>
  <c r="J900" i="31"/>
  <c r="P899" i="31"/>
  <c r="H899" i="31"/>
  <c r="N898" i="31"/>
  <c r="F898" i="31"/>
  <c r="L897" i="31"/>
  <c r="J896" i="31"/>
  <c r="P895" i="31"/>
  <c r="H895" i="31"/>
  <c r="N894" i="31"/>
  <c r="F894" i="31"/>
  <c r="L893" i="31"/>
  <c r="J892" i="31"/>
  <c r="P891" i="31"/>
  <c r="H891" i="31"/>
  <c r="N890" i="31"/>
  <c r="F890" i="31"/>
  <c r="L889" i="31"/>
  <c r="J888" i="31"/>
  <c r="P887" i="31"/>
  <c r="H887" i="31"/>
  <c r="N886" i="31"/>
  <c r="F886" i="31"/>
  <c r="L885" i="31"/>
  <c r="J884" i="31"/>
  <c r="P883" i="31"/>
  <c r="H883" i="31"/>
  <c r="N882" i="31"/>
  <c r="F882" i="31"/>
  <c r="L881" i="31"/>
  <c r="J880" i="31"/>
  <c r="P879" i="31"/>
  <c r="H879" i="31"/>
  <c r="N878" i="31"/>
  <c r="F878" i="31"/>
  <c r="L877" i="31"/>
  <c r="J876" i="31"/>
  <c r="P875" i="31"/>
  <c r="H875" i="31"/>
  <c r="N874" i="31"/>
  <c r="F874" i="31"/>
  <c r="L873" i="31"/>
  <c r="J872" i="31"/>
  <c r="P871" i="31"/>
  <c r="H871" i="31"/>
  <c r="N870" i="31"/>
  <c r="F870" i="31"/>
  <c r="L869" i="31"/>
  <c r="J868" i="31"/>
  <c r="P867" i="31"/>
  <c r="H867" i="31"/>
  <c r="N866" i="31"/>
  <c r="F866" i="31"/>
  <c r="L865" i="31"/>
  <c r="J864" i="31"/>
  <c r="P863" i="31"/>
  <c r="H863" i="31"/>
  <c r="M986" i="31"/>
  <c r="I980" i="31"/>
  <c r="O979" i="31"/>
  <c r="K973" i="31"/>
  <c r="G967" i="31"/>
  <c r="Q960" i="31"/>
  <c r="M954" i="31"/>
  <c r="I948" i="31"/>
  <c r="O947" i="31"/>
  <c r="K941" i="31"/>
  <c r="G935" i="31"/>
  <c r="Q928" i="31"/>
  <c r="O923" i="31"/>
  <c r="Q921" i="31"/>
  <c r="O920" i="31"/>
  <c r="K919" i="31"/>
  <c r="I918" i="31"/>
  <c r="G917" i="31"/>
  <c r="I916" i="31"/>
  <c r="L915" i="31"/>
  <c r="P914" i="31"/>
  <c r="Q913" i="31"/>
  <c r="G913" i="31"/>
  <c r="L912" i="31"/>
  <c r="Q911" i="31"/>
  <c r="G911" i="31"/>
  <c r="M910" i="31"/>
  <c r="K909" i="31"/>
  <c r="Q908" i="31"/>
  <c r="I908" i="31"/>
  <c r="O907" i="31"/>
  <c r="G907" i="31"/>
  <c r="M906" i="31"/>
  <c r="K905" i="31"/>
  <c r="Q904" i="31"/>
  <c r="I904" i="31"/>
  <c r="O903" i="31"/>
  <c r="G903" i="31"/>
  <c r="M902" i="31"/>
  <c r="K901" i="31"/>
  <c r="Q900" i="31"/>
  <c r="I900" i="31"/>
  <c r="O899" i="31"/>
  <c r="G899" i="31"/>
  <c r="M898" i="31"/>
  <c r="K897" i="31"/>
  <c r="Q896" i="31"/>
  <c r="I896" i="31"/>
  <c r="O895" i="31"/>
  <c r="G895" i="31"/>
  <c r="M894" i="31"/>
  <c r="K893" i="31"/>
  <c r="Q892" i="31"/>
  <c r="I892" i="31"/>
  <c r="O891" i="31"/>
  <c r="G891" i="31"/>
  <c r="M890" i="31"/>
  <c r="K889" i="31"/>
  <c r="Q888" i="31"/>
  <c r="I888" i="31"/>
  <c r="O887" i="31"/>
  <c r="G887" i="31"/>
  <c r="M886" i="31"/>
  <c r="K885" i="31"/>
  <c r="Q884" i="31"/>
  <c r="I884" i="31"/>
  <c r="O883" i="31"/>
  <c r="G883" i="31"/>
  <c r="M882" i="31"/>
  <c r="K881" i="31"/>
  <c r="Q880" i="31"/>
  <c r="I880" i="31"/>
  <c r="O879" i="31"/>
  <c r="G879" i="31"/>
  <c r="M878" i="31"/>
  <c r="K877" i="31"/>
  <c r="Q876" i="31"/>
  <c r="I876" i="31"/>
  <c r="O875" i="31"/>
  <c r="G875" i="31"/>
  <c r="M874" i="31"/>
  <c r="K873" i="31"/>
  <c r="Q872" i="31"/>
  <c r="I872" i="31"/>
  <c r="O871" i="31"/>
  <c r="G871" i="31"/>
  <c r="M870" i="31"/>
  <c r="K869" i="31"/>
  <c r="Q868" i="31"/>
  <c r="I868" i="31"/>
  <c r="O867" i="31"/>
  <c r="G867" i="31"/>
  <c r="M866" i="31"/>
  <c r="K865" i="31"/>
  <c r="Q864" i="31"/>
  <c r="I864" i="31"/>
  <c r="O863" i="31"/>
  <c r="G863" i="31"/>
  <c r="M862" i="31"/>
  <c r="K861" i="31"/>
  <c r="Q860" i="31"/>
  <c r="I860" i="31"/>
  <c r="O859" i="31"/>
  <c r="G859" i="31"/>
  <c r="M858" i="31"/>
  <c r="K857" i="31"/>
  <c r="Q856" i="31"/>
  <c r="I856" i="31"/>
  <c r="O855" i="31"/>
  <c r="G855" i="31"/>
  <c r="M854" i="31"/>
  <c r="K853" i="31"/>
  <c r="Q852" i="31"/>
  <c r="I852" i="31"/>
  <c r="O851" i="31"/>
  <c r="G851" i="31"/>
  <c r="M850" i="31"/>
  <c r="K849" i="31"/>
  <c r="Q848" i="31"/>
  <c r="I848" i="31"/>
  <c r="O847" i="31"/>
  <c r="G847" i="31"/>
  <c r="M846" i="31"/>
  <c r="K845" i="31"/>
  <c r="Q844" i="31"/>
  <c r="I844" i="31"/>
  <c r="O843" i="31"/>
  <c r="G843" i="31"/>
  <c r="M842" i="31"/>
  <c r="K841" i="31"/>
  <c r="Q840" i="31"/>
  <c r="I840" i="31"/>
  <c r="K985" i="31"/>
  <c r="G979" i="31"/>
  <c r="Q972" i="31"/>
  <c r="M966" i="31"/>
  <c r="I960" i="31"/>
  <c r="O959" i="31"/>
  <c r="K953" i="31"/>
  <c r="G947" i="31"/>
  <c r="Q940" i="31"/>
  <c r="M934" i="31"/>
  <c r="I928" i="31"/>
  <c r="O927" i="31"/>
  <c r="K923" i="31"/>
  <c r="O921" i="31"/>
  <c r="M920" i="31"/>
  <c r="I919" i="31"/>
  <c r="G918" i="31"/>
  <c r="G916" i="31"/>
  <c r="K915" i="31"/>
  <c r="O914" i="31"/>
  <c r="P913" i="31"/>
  <c r="F913" i="31"/>
  <c r="K912" i="31"/>
  <c r="O911" i="31"/>
  <c r="F911" i="31"/>
  <c r="L910" i="31"/>
  <c r="J909" i="31"/>
  <c r="P908" i="31"/>
  <c r="H908" i="31"/>
  <c r="N907" i="31"/>
  <c r="F907" i="31"/>
  <c r="L906" i="31"/>
  <c r="J905" i="31"/>
  <c r="P904" i="31"/>
  <c r="H904" i="31"/>
  <c r="N903" i="31"/>
  <c r="F903" i="31"/>
  <c r="L902" i="31"/>
  <c r="J901" i="31"/>
  <c r="P900" i="31"/>
  <c r="H900" i="31"/>
  <c r="N899" i="31"/>
  <c r="F899" i="31"/>
  <c r="L898" i="31"/>
  <c r="J897" i="31"/>
  <c r="P896" i="31"/>
  <c r="H896" i="31"/>
  <c r="N895" i="31"/>
  <c r="F895" i="31"/>
  <c r="L894" i="31"/>
  <c r="J893" i="31"/>
  <c r="P892" i="31"/>
  <c r="H892" i="31"/>
  <c r="N891" i="31"/>
  <c r="F891" i="31"/>
  <c r="L890" i="31"/>
  <c r="J889" i="31"/>
  <c r="P888" i="31"/>
  <c r="H888" i="31"/>
  <c r="N887" i="31"/>
  <c r="F887" i="31"/>
  <c r="L886" i="31"/>
  <c r="J885" i="31"/>
  <c r="P884" i="31"/>
  <c r="H884" i="31"/>
  <c r="N883" i="31"/>
  <c r="F883" i="31"/>
  <c r="L882" i="31"/>
  <c r="J881" i="31"/>
  <c r="P880" i="31"/>
  <c r="H880" i="31"/>
  <c r="N879" i="31"/>
  <c r="F879" i="31"/>
  <c r="L878" i="31"/>
  <c r="J877" i="31"/>
  <c r="P876" i="31"/>
  <c r="H876" i="31"/>
  <c r="N875" i="31"/>
  <c r="F875" i="31"/>
  <c r="L874" i="31"/>
  <c r="J873" i="31"/>
  <c r="P872" i="31"/>
  <c r="H872" i="31"/>
  <c r="N871" i="31"/>
  <c r="F871" i="31"/>
  <c r="L870" i="31"/>
  <c r="J869" i="31"/>
  <c r="P868" i="31"/>
  <c r="H868" i="31"/>
  <c r="N867" i="31"/>
  <c r="F867" i="31"/>
  <c r="L866" i="31"/>
  <c r="J865" i="31"/>
  <c r="P864" i="31"/>
  <c r="H864" i="31"/>
  <c r="N863" i="31"/>
  <c r="F863" i="31"/>
  <c r="L862" i="31"/>
  <c r="J861" i="31"/>
  <c r="P860" i="31"/>
  <c r="H860" i="31"/>
  <c r="N859" i="31"/>
  <c r="F859" i="31"/>
  <c r="L858" i="31"/>
  <c r="J857" i="31"/>
  <c r="P856" i="31"/>
  <c r="H856" i="31"/>
  <c r="N855" i="31"/>
  <c r="F855" i="31"/>
  <c r="L854" i="31"/>
  <c r="J853" i="31"/>
  <c r="P852" i="31"/>
  <c r="H852" i="31"/>
  <c r="N851" i="31"/>
  <c r="F851" i="31"/>
  <c r="L850" i="31"/>
  <c r="J849" i="31"/>
  <c r="P848" i="31"/>
  <c r="H848" i="31"/>
  <c r="N847" i="31"/>
  <c r="F847" i="31"/>
  <c r="L846" i="31"/>
  <c r="J845" i="31"/>
  <c r="P844" i="31"/>
  <c r="H844" i="31"/>
  <c r="N843" i="31"/>
  <c r="F843" i="31"/>
  <c r="L842" i="31"/>
  <c r="J841" i="31"/>
  <c r="K965" i="31"/>
  <c r="J915" i="31"/>
  <c r="G908" i="31"/>
  <c r="M907" i="31"/>
  <c r="I901" i="31"/>
  <c r="O888" i="31"/>
  <c r="K882" i="31"/>
  <c r="Q881" i="31"/>
  <c r="G876" i="31"/>
  <c r="M875" i="31"/>
  <c r="I869" i="31"/>
  <c r="O860" i="31"/>
  <c r="F858" i="31"/>
  <c r="M855" i="31"/>
  <c r="I853" i="31"/>
  <c r="N850" i="31"/>
  <c r="J848" i="31"/>
  <c r="I846" i="31"/>
  <c r="O844" i="31"/>
  <c r="Q841" i="31"/>
  <c r="P840" i="31"/>
  <c r="K839" i="31"/>
  <c r="Q838" i="31"/>
  <c r="I838" i="31"/>
  <c r="O837" i="31"/>
  <c r="G837" i="31"/>
  <c r="M836" i="31"/>
  <c r="K835" i="31"/>
  <c r="Q834" i="31"/>
  <c r="I834" i="31"/>
  <c r="O833" i="31"/>
  <c r="G833" i="31"/>
  <c r="M832" i="31"/>
  <c r="K831" i="31"/>
  <c r="Q830" i="31"/>
  <c r="I830" i="31"/>
  <c r="O829" i="31"/>
  <c r="G829" i="31"/>
  <c r="M828" i="31"/>
  <c r="K827" i="31"/>
  <c r="Q826" i="31"/>
  <c r="I826" i="31"/>
  <c r="O825" i="31"/>
  <c r="G825" i="31"/>
  <c r="M824" i="31"/>
  <c r="K823" i="31"/>
  <c r="Q822" i="31"/>
  <c r="I822" i="31"/>
  <c r="O821" i="31"/>
  <c r="G821" i="31"/>
  <c r="M820" i="31"/>
  <c r="K819" i="31"/>
  <c r="Q818" i="31"/>
  <c r="I818" i="31"/>
  <c r="O817" i="31"/>
  <c r="G817" i="31"/>
  <c r="M816" i="31"/>
  <c r="K815" i="31"/>
  <c r="Q814" i="31"/>
  <c r="I814" i="31"/>
  <c r="O813" i="31"/>
  <c r="G813" i="31"/>
  <c r="M812" i="31"/>
  <c r="K811" i="31"/>
  <c r="Q810" i="31"/>
  <c r="I810" i="31"/>
  <c r="O809" i="31"/>
  <c r="G809" i="31"/>
  <c r="M808" i="31"/>
  <c r="K807" i="31"/>
  <c r="Q806" i="31"/>
  <c r="I806" i="31"/>
  <c r="O805" i="31"/>
  <c r="G805" i="31"/>
  <c r="M804" i="31"/>
  <c r="K803" i="31"/>
  <c r="Q802" i="31"/>
  <c r="I802" i="31"/>
  <c r="O801" i="31"/>
  <c r="G801" i="31"/>
  <c r="M800" i="31"/>
  <c r="K799" i="31"/>
  <c r="Q798" i="31"/>
  <c r="I798" i="31"/>
  <c r="O797" i="31"/>
  <c r="G797" i="31"/>
  <c r="M796" i="31"/>
  <c r="K795" i="31"/>
  <c r="Q794" i="31"/>
  <c r="I794" i="31"/>
  <c r="O793" i="31"/>
  <c r="G793" i="31"/>
  <c r="M792" i="31"/>
  <c r="K791" i="31"/>
  <c r="Q790" i="31"/>
  <c r="I790" i="31"/>
  <c r="O789" i="31"/>
  <c r="G789" i="31"/>
  <c r="M788" i="31"/>
  <c r="K787" i="31"/>
  <c r="Q786" i="31"/>
  <c r="I786" i="31"/>
  <c r="O785" i="31"/>
  <c r="G785" i="31"/>
  <c r="M784" i="31"/>
  <c r="K783" i="31"/>
  <c r="Q782" i="31"/>
  <c r="I782" i="31"/>
  <c r="O781" i="31"/>
  <c r="G781" i="31"/>
  <c r="M780" i="31"/>
  <c r="K779" i="31"/>
  <c r="Q778" i="31"/>
  <c r="I778" i="31"/>
  <c r="O777" i="31"/>
  <c r="G777" i="31"/>
  <c r="M776" i="31"/>
  <c r="K775" i="31"/>
  <c r="Q774" i="31"/>
  <c r="I774" i="31"/>
  <c r="O773" i="31"/>
  <c r="G773" i="31"/>
  <c r="M772" i="31"/>
  <c r="K771" i="31"/>
  <c r="Q770" i="31"/>
  <c r="I770" i="31"/>
  <c r="O769" i="31"/>
  <c r="I940" i="31"/>
  <c r="O939" i="31"/>
  <c r="M914" i="31"/>
  <c r="O913" i="31"/>
  <c r="O900" i="31"/>
  <c r="K894" i="31"/>
  <c r="Q893" i="31"/>
  <c r="G888" i="31"/>
  <c r="M887" i="31"/>
  <c r="I881" i="31"/>
  <c r="O868" i="31"/>
  <c r="N862" i="31"/>
  <c r="J860" i="31"/>
  <c r="Q857" i="31"/>
  <c r="H855" i="31"/>
  <c r="K850" i="31"/>
  <c r="G848" i="31"/>
  <c r="P847" i="31"/>
  <c r="F846" i="31"/>
  <c r="M844" i="31"/>
  <c r="Q842" i="31"/>
  <c r="O841" i="31"/>
  <c r="O840" i="31"/>
  <c r="J839" i="31"/>
  <c r="P838" i="31"/>
  <c r="H838" i="31"/>
  <c r="N837" i="31"/>
  <c r="F837" i="31"/>
  <c r="L836" i="31"/>
  <c r="J835" i="31"/>
  <c r="P834" i="31"/>
  <c r="H834" i="31"/>
  <c r="N833" i="31"/>
  <c r="F833" i="31"/>
  <c r="L832" i="31"/>
  <c r="J831" i="31"/>
  <c r="P830" i="31"/>
  <c r="H830" i="31"/>
  <c r="N829" i="31"/>
  <c r="F829" i="31"/>
  <c r="L828" i="31"/>
  <c r="J827" i="31"/>
  <c r="P826" i="31"/>
  <c r="H826" i="31"/>
  <c r="N825" i="31"/>
  <c r="F825" i="31"/>
  <c r="L824" i="31"/>
  <c r="J823" i="31"/>
  <c r="P822" i="31"/>
  <c r="H822" i="31"/>
  <c r="N821" i="31"/>
  <c r="F821" i="31"/>
  <c r="L820" i="31"/>
  <c r="J819" i="31"/>
  <c r="P818" i="31"/>
  <c r="H818" i="31"/>
  <c r="N817" i="31"/>
  <c r="F817" i="31"/>
  <c r="L816" i="31"/>
  <c r="J815" i="31"/>
  <c r="P814" i="31"/>
  <c r="H814" i="31"/>
  <c r="N813" i="31"/>
  <c r="F813" i="31"/>
  <c r="L812" i="31"/>
  <c r="J811" i="31"/>
  <c r="P810" i="31"/>
  <c r="H810" i="31"/>
  <c r="N809" i="31"/>
  <c r="F809" i="31"/>
  <c r="L808" i="31"/>
  <c r="J807" i="31"/>
  <c r="P806" i="31"/>
  <c r="H806" i="31"/>
  <c r="N805" i="31"/>
  <c r="F805" i="31"/>
  <c r="L804" i="31"/>
  <c r="J803" i="31"/>
  <c r="P802" i="31"/>
  <c r="H802" i="31"/>
  <c r="N801" i="31"/>
  <c r="F801" i="31"/>
  <c r="L800" i="31"/>
  <c r="J799" i="31"/>
  <c r="P798" i="31"/>
  <c r="H798" i="31"/>
  <c r="N797" i="31"/>
  <c r="F797" i="31"/>
  <c r="L796" i="31"/>
  <c r="J795" i="31"/>
  <c r="P794" i="31"/>
  <c r="H794" i="31"/>
  <c r="N793" i="31"/>
  <c r="F793" i="31"/>
  <c r="L792" i="31"/>
  <c r="J791" i="31"/>
  <c r="P790" i="31"/>
  <c r="H790" i="31"/>
  <c r="N789" i="31"/>
  <c r="F789" i="31"/>
  <c r="L788" i="31"/>
  <c r="J787" i="31"/>
  <c r="P786" i="31"/>
  <c r="H786" i="31"/>
  <c r="N785" i="31"/>
  <c r="F785" i="31"/>
  <c r="I972" i="31"/>
  <c r="O971" i="31"/>
  <c r="M946" i="31"/>
  <c r="K906" i="31"/>
  <c r="Q905" i="31"/>
  <c r="G900" i="31"/>
  <c r="M899" i="31"/>
  <c r="I893" i="31"/>
  <c r="O880" i="31"/>
  <c r="K874" i="31"/>
  <c r="Q873" i="31"/>
  <c r="G868" i="31"/>
  <c r="M867" i="31"/>
  <c r="K862" i="31"/>
  <c r="G860" i="31"/>
  <c r="P859" i="31"/>
  <c r="L857" i="31"/>
  <c r="O852" i="31"/>
  <c r="F850" i="31"/>
  <c r="M847" i="31"/>
  <c r="Q845" i="31"/>
  <c r="J844" i="31"/>
  <c r="P842" i="31"/>
  <c r="N841" i="31"/>
  <c r="M840" i="31"/>
  <c r="Q839" i="31"/>
  <c r="I839" i="31"/>
  <c r="O838" i="31"/>
  <c r="G838" i="31"/>
  <c r="M837" i="31"/>
  <c r="K836" i="31"/>
  <c r="Q835" i="31"/>
  <c r="I835" i="31"/>
  <c r="O834" i="31"/>
  <c r="G834" i="31"/>
  <c r="M833" i="31"/>
  <c r="K832" i="31"/>
  <c r="Q831" i="31"/>
  <c r="I831" i="31"/>
  <c r="O830" i="31"/>
  <c r="G830" i="31"/>
  <c r="M829" i="31"/>
  <c r="K828" i="31"/>
  <c r="Q827" i="31"/>
  <c r="I827" i="31"/>
  <c r="O826" i="31"/>
  <c r="G826" i="31"/>
  <c r="M825" i="31"/>
  <c r="K824" i="31"/>
  <c r="Q823" i="31"/>
  <c r="I823" i="31"/>
  <c r="O822" i="31"/>
  <c r="G822" i="31"/>
  <c r="M821" i="31"/>
  <c r="K820" i="31"/>
  <c r="Q819" i="31"/>
  <c r="I819" i="31"/>
  <c r="O818" i="31"/>
  <c r="G818" i="31"/>
  <c r="M817" i="31"/>
  <c r="K816" i="31"/>
  <c r="Q815" i="31"/>
  <c r="I815" i="31"/>
  <c r="O814" i="31"/>
  <c r="G814" i="31"/>
  <c r="M813" i="31"/>
  <c r="K812" i="31"/>
  <c r="Q811" i="31"/>
  <c r="I811" i="31"/>
  <c r="O810" i="31"/>
  <c r="G810" i="31"/>
  <c r="M809" i="31"/>
  <c r="K808" i="31"/>
  <c r="Q807" i="31"/>
  <c r="I807" i="31"/>
  <c r="O806" i="31"/>
  <c r="G806" i="31"/>
  <c r="M805" i="31"/>
  <c r="K804" i="31"/>
  <c r="Q803" i="31"/>
  <c r="I803" i="31"/>
  <c r="O802" i="31"/>
  <c r="G802" i="31"/>
  <c r="M801" i="31"/>
  <c r="K800" i="31"/>
  <c r="Q799" i="31"/>
  <c r="I799" i="31"/>
  <c r="O798" i="31"/>
  <c r="G798" i="31"/>
  <c r="M797" i="31"/>
  <c r="K796" i="31"/>
  <c r="Q795" i="31"/>
  <c r="I795" i="31"/>
  <c r="O794" i="31"/>
  <c r="G794" i="31"/>
  <c r="M793" i="31"/>
  <c r="K792" i="31"/>
  <c r="Q791" i="31"/>
  <c r="I791" i="31"/>
  <c r="O790" i="31"/>
  <c r="G790" i="31"/>
  <c r="M789" i="31"/>
  <c r="K788" i="31"/>
  <c r="Q787" i="31"/>
  <c r="I787" i="31"/>
  <c r="O786" i="31"/>
  <c r="G786" i="31"/>
  <c r="M785" i="31"/>
  <c r="K784" i="31"/>
  <c r="Q783" i="31"/>
  <c r="I783" i="31"/>
  <c r="O782" i="31"/>
  <c r="G782" i="31"/>
  <c r="M781" i="31"/>
  <c r="K780" i="31"/>
  <c r="Q779" i="31"/>
  <c r="I779" i="31"/>
  <c r="O778" i="31"/>
  <c r="G778" i="31"/>
  <c r="M777" i="31"/>
  <c r="K776" i="31"/>
  <c r="Q775" i="31"/>
  <c r="I775" i="31"/>
  <c r="O774" i="31"/>
  <c r="G774" i="31"/>
  <c r="M978" i="31"/>
  <c r="I912" i="31"/>
  <c r="N911" i="31"/>
  <c r="I905" i="31"/>
  <c r="O892" i="31"/>
  <c r="K886" i="31"/>
  <c r="Q885" i="31"/>
  <c r="G880" i="31"/>
  <c r="M879" i="31"/>
  <c r="I873" i="31"/>
  <c r="F862" i="31"/>
  <c r="M859" i="31"/>
  <c r="I857" i="31"/>
  <c r="N854" i="31"/>
  <c r="J852" i="31"/>
  <c r="Q849" i="31"/>
  <c r="H847" i="31"/>
  <c r="O845" i="31"/>
  <c r="G844" i="31"/>
  <c r="N842" i="31"/>
  <c r="L841" i="31"/>
  <c r="L840" i="31"/>
  <c r="P839" i="31"/>
  <c r="H839" i="31"/>
  <c r="N838" i="31"/>
  <c r="F838" i="31"/>
  <c r="L837" i="31"/>
  <c r="J836" i="31"/>
  <c r="P835" i="31"/>
  <c r="H835" i="31"/>
  <c r="N834" i="31"/>
  <c r="F834" i="31"/>
  <c r="L833" i="31"/>
  <c r="J832" i="31"/>
  <c r="P831" i="31"/>
  <c r="H831" i="31"/>
  <c r="N830" i="31"/>
  <c r="F830" i="31"/>
  <c r="L829" i="31"/>
  <c r="J828" i="31"/>
  <c r="P827" i="31"/>
  <c r="H827" i="31"/>
  <c r="N826" i="31"/>
  <c r="F826" i="31"/>
  <c r="L825" i="31"/>
  <c r="J824" i="31"/>
  <c r="P823" i="31"/>
  <c r="H823" i="31"/>
  <c r="N822" i="31"/>
  <c r="F822" i="31"/>
  <c r="L821" i="31"/>
  <c r="J820" i="31"/>
  <c r="P819" i="31"/>
  <c r="H819" i="31"/>
  <c r="N818" i="31"/>
  <c r="F818" i="31"/>
  <c r="L817" i="31"/>
  <c r="J816" i="31"/>
  <c r="P815" i="31"/>
  <c r="H815" i="31"/>
  <c r="N814" i="31"/>
  <c r="F814" i="31"/>
  <c r="L813" i="31"/>
  <c r="J812" i="31"/>
  <c r="P811" i="31"/>
  <c r="H811" i="31"/>
  <c r="N810" i="31"/>
  <c r="F810" i="31"/>
  <c r="L809" i="31"/>
  <c r="J808" i="31"/>
  <c r="P807" i="31"/>
  <c r="H807" i="31"/>
  <c r="N806" i="31"/>
  <c r="F806" i="31"/>
  <c r="L805" i="31"/>
  <c r="J804" i="31"/>
  <c r="P803" i="31"/>
  <c r="H803" i="31"/>
  <c r="N802" i="31"/>
  <c r="F802" i="31"/>
  <c r="L801" i="31"/>
  <c r="J800" i="31"/>
  <c r="P799" i="31"/>
  <c r="H799" i="31"/>
  <c r="N798" i="31"/>
  <c r="F798" i="31"/>
  <c r="L797" i="31"/>
  <c r="J796" i="31"/>
  <c r="P795" i="31"/>
  <c r="H795" i="31"/>
  <c r="N794" i="31"/>
  <c r="F794" i="31"/>
  <c r="L793" i="31"/>
  <c r="J792" i="31"/>
  <c r="P791" i="31"/>
  <c r="H791" i="31"/>
  <c r="N790" i="31"/>
  <c r="F790" i="31"/>
  <c r="L789" i="31"/>
  <c r="J788" i="31"/>
  <c r="P787" i="31"/>
  <c r="H787" i="31"/>
  <c r="N786" i="31"/>
  <c r="F786" i="31"/>
  <c r="L785" i="31"/>
  <c r="J784" i="31"/>
  <c r="P783" i="31"/>
  <c r="H783" i="31"/>
  <c r="N782" i="31"/>
  <c r="F782" i="31"/>
  <c r="L781" i="31"/>
  <c r="J780" i="31"/>
  <c r="P779" i="31"/>
  <c r="Q952" i="31"/>
  <c r="G923" i="31"/>
  <c r="M921" i="31"/>
  <c r="O904" i="31"/>
  <c r="K898" i="31"/>
  <c r="Q897" i="31"/>
  <c r="G892" i="31"/>
  <c r="M891" i="31"/>
  <c r="I885" i="31"/>
  <c r="O872" i="31"/>
  <c r="K866" i="31"/>
  <c r="Q865" i="31"/>
  <c r="Q861" i="31"/>
  <c r="H859" i="31"/>
  <c r="K854" i="31"/>
  <c r="G852" i="31"/>
  <c r="P851" i="31"/>
  <c r="L849" i="31"/>
  <c r="L845" i="31"/>
  <c r="P843" i="31"/>
  <c r="K842" i="31"/>
  <c r="I841" i="31"/>
  <c r="J840" i="31"/>
  <c r="O839" i="31"/>
  <c r="G839" i="31"/>
  <c r="M838" i="31"/>
  <c r="K837" i="31"/>
  <c r="Q836" i="31"/>
  <c r="I836" i="31"/>
  <c r="O835" i="31"/>
  <c r="G835" i="31"/>
  <c r="M834" i="31"/>
  <c r="K833" i="31"/>
  <c r="Q832" i="31"/>
  <c r="I832" i="31"/>
  <c r="O831" i="31"/>
  <c r="G831" i="31"/>
  <c r="M830" i="31"/>
  <c r="K829" i="31"/>
  <c r="Q828" i="31"/>
  <c r="I828" i="31"/>
  <c r="O827" i="31"/>
  <c r="G827" i="31"/>
  <c r="M826" i="31"/>
  <c r="K825" i="31"/>
  <c r="Q824" i="31"/>
  <c r="I824" i="31"/>
  <c r="O823" i="31"/>
  <c r="G823" i="31"/>
  <c r="M822" i="31"/>
  <c r="K821" i="31"/>
  <c r="Q820" i="31"/>
  <c r="I820" i="31"/>
  <c r="O819" i="31"/>
  <c r="G819" i="31"/>
  <c r="M818" i="31"/>
  <c r="K817" i="31"/>
  <c r="Q816" i="31"/>
  <c r="I816" i="31"/>
  <c r="O815" i="31"/>
  <c r="G815" i="31"/>
  <c r="M814" i="31"/>
  <c r="K813" i="31"/>
  <c r="Q812" i="31"/>
  <c r="I812" i="31"/>
  <c r="O811" i="31"/>
  <c r="G811" i="31"/>
  <c r="M810" i="31"/>
  <c r="K809" i="31"/>
  <c r="Q808" i="31"/>
  <c r="I808" i="31"/>
  <c r="O807" i="31"/>
  <c r="G807" i="31"/>
  <c r="M806" i="31"/>
  <c r="K805" i="31"/>
  <c r="Q804" i="31"/>
  <c r="I804" i="31"/>
  <c r="O803" i="31"/>
  <c r="G803" i="31"/>
  <c r="M802" i="31"/>
  <c r="K801" i="31"/>
  <c r="Q800" i="31"/>
  <c r="I800" i="31"/>
  <c r="O799" i="31"/>
  <c r="G799" i="31"/>
  <c r="M798" i="31"/>
  <c r="K797" i="31"/>
  <c r="Q796" i="31"/>
  <c r="I796" i="31"/>
  <c r="O795" i="31"/>
  <c r="G795" i="31"/>
  <c r="M794" i="31"/>
  <c r="K793" i="31"/>
  <c r="Q792" i="31"/>
  <c r="I792" i="31"/>
  <c r="O791" i="31"/>
  <c r="G791" i="31"/>
  <c r="M790" i="31"/>
  <c r="K789" i="31"/>
  <c r="Q788" i="31"/>
  <c r="I788" i="31"/>
  <c r="O787" i="31"/>
  <c r="G787" i="31"/>
  <c r="M786" i="31"/>
  <c r="K785" i="31"/>
  <c r="Q784" i="31"/>
  <c r="I784" i="31"/>
  <c r="O783" i="31"/>
  <c r="G783" i="31"/>
  <c r="M782" i="31"/>
  <c r="K781" i="31"/>
  <c r="Q780" i="31"/>
  <c r="I780" i="31"/>
  <c r="O779" i="31"/>
  <c r="G779" i="31"/>
  <c r="M778" i="31"/>
  <c r="K777" i="31"/>
  <c r="Q776" i="31"/>
  <c r="I776" i="31"/>
  <c r="O775" i="31"/>
  <c r="G775" i="31"/>
  <c r="M774" i="31"/>
  <c r="K773" i="31"/>
  <c r="Q772" i="31"/>
  <c r="I772" i="31"/>
  <c r="O771" i="31"/>
  <c r="G771" i="31"/>
  <c r="M770" i="31"/>
  <c r="K769" i="31"/>
  <c r="Q768" i="31"/>
  <c r="Q984" i="31"/>
  <c r="G927" i="31"/>
  <c r="K920" i="31"/>
  <c r="G919" i="31"/>
  <c r="Q917" i="31"/>
  <c r="K910" i="31"/>
  <c r="Q909" i="31"/>
  <c r="G904" i="31"/>
  <c r="M903" i="31"/>
  <c r="I897" i="31"/>
  <c r="O884" i="31"/>
  <c r="K878" i="31"/>
  <c r="Q877" i="31"/>
  <c r="G872" i="31"/>
  <c r="M871" i="31"/>
  <c r="I865" i="31"/>
  <c r="L861" i="31"/>
  <c r="O856" i="31"/>
  <c r="F854" i="31"/>
  <c r="M851" i="31"/>
  <c r="I849" i="31"/>
  <c r="Q846" i="31"/>
  <c r="I845" i="31"/>
  <c r="M843" i="31"/>
  <c r="I842" i="31"/>
  <c r="G841" i="31"/>
  <c r="H840" i="31"/>
  <c r="N839" i="31"/>
  <c r="F839" i="31"/>
  <c r="L838" i="31"/>
  <c r="J837" i="31"/>
  <c r="P836" i="31"/>
  <c r="H836" i="31"/>
  <c r="N835" i="31"/>
  <c r="F835" i="31"/>
  <c r="L834" i="31"/>
  <c r="J833" i="31"/>
  <c r="P832" i="31"/>
  <c r="H832" i="31"/>
  <c r="N831" i="31"/>
  <c r="F831" i="31"/>
  <c r="L830" i="31"/>
  <c r="J829" i="31"/>
  <c r="P828" i="31"/>
  <c r="H828" i="31"/>
  <c r="N827" i="31"/>
  <c r="F827" i="31"/>
  <c r="L826" i="31"/>
  <c r="J825" i="31"/>
  <c r="P824" i="31"/>
  <c r="H824" i="31"/>
  <c r="N823" i="31"/>
  <c r="F823" i="31"/>
  <c r="L822" i="31"/>
  <c r="J821" i="31"/>
  <c r="P820" i="31"/>
  <c r="H820" i="31"/>
  <c r="N819" i="31"/>
  <c r="F819" i="31"/>
  <c r="L818" i="31"/>
  <c r="J817" i="31"/>
  <c r="P816" i="31"/>
  <c r="H816" i="31"/>
  <c r="N815" i="31"/>
  <c r="F815" i="31"/>
  <c r="L814" i="31"/>
  <c r="J813" i="31"/>
  <c r="P812" i="31"/>
  <c r="H812" i="31"/>
  <c r="N811" i="31"/>
  <c r="F811" i="31"/>
  <c r="L810" i="31"/>
  <c r="J809" i="31"/>
  <c r="P808" i="31"/>
  <c r="H808" i="31"/>
  <c r="N807" i="31"/>
  <c r="F807" i="31"/>
  <c r="L806" i="31"/>
  <c r="J805" i="31"/>
  <c r="P804" i="31"/>
  <c r="H804" i="31"/>
  <c r="N803" i="31"/>
  <c r="F803" i="31"/>
  <c r="L802" i="31"/>
  <c r="J801" i="31"/>
  <c r="P800" i="31"/>
  <c r="H800" i="31"/>
  <c r="N799" i="31"/>
  <c r="F799" i="31"/>
  <c r="L798" i="31"/>
  <c r="J797" i="31"/>
  <c r="P796" i="31"/>
  <c r="H796" i="31"/>
  <c r="N795" i="31"/>
  <c r="F795" i="31"/>
  <c r="L794" i="31"/>
  <c r="J793" i="31"/>
  <c r="P792" i="31"/>
  <c r="H792" i="31"/>
  <c r="N791" i="31"/>
  <c r="F791" i="31"/>
  <c r="L790" i="31"/>
  <c r="J789" i="31"/>
  <c r="P788" i="31"/>
  <c r="H788" i="31"/>
  <c r="N787" i="31"/>
  <c r="F787" i="31"/>
  <c r="L786" i="31"/>
  <c r="J785" i="31"/>
  <c r="P784" i="31"/>
  <c r="H784" i="31"/>
  <c r="N783" i="31"/>
  <c r="F783" i="31"/>
  <c r="L782" i="31"/>
  <c r="J781" i="31"/>
  <c r="P780" i="31"/>
  <c r="H780" i="31"/>
  <c r="N779" i="31"/>
  <c r="F779" i="31"/>
  <c r="L778" i="31"/>
  <c r="J777" i="31"/>
  <c r="P776" i="31"/>
  <c r="H776" i="31"/>
  <c r="N775" i="31"/>
  <c r="F775" i="31"/>
  <c r="L774" i="31"/>
  <c r="J773" i="31"/>
  <c r="P772" i="31"/>
  <c r="H772" i="31"/>
  <c r="N771" i="31"/>
  <c r="F771" i="31"/>
  <c r="G959" i="31"/>
  <c r="Q916" i="31"/>
  <c r="I909" i="31"/>
  <c r="O896" i="31"/>
  <c r="K890" i="31"/>
  <c r="Q889" i="31"/>
  <c r="G884" i="31"/>
  <c r="M883" i="31"/>
  <c r="I877" i="31"/>
  <c r="O864" i="31"/>
  <c r="I861" i="31"/>
  <c r="N858" i="31"/>
  <c r="J856" i="31"/>
  <c r="Q853" i="31"/>
  <c r="H851" i="31"/>
  <c r="N846" i="31"/>
  <c r="G845" i="31"/>
  <c r="K843" i="31"/>
  <c r="H842" i="31"/>
  <c r="F841" i="31"/>
  <c r="G840" i="31"/>
  <c r="M839" i="31"/>
  <c r="K838" i="31"/>
  <c r="Q837" i="31"/>
  <c r="I837" i="31"/>
  <c r="O836" i="31"/>
  <c r="G836" i="31"/>
  <c r="M835" i="31"/>
  <c r="K834" i="31"/>
  <c r="Q833" i="31"/>
  <c r="I833" i="31"/>
  <c r="O832" i="31"/>
  <c r="G832" i="31"/>
  <c r="M831" i="31"/>
  <c r="K830" i="31"/>
  <c r="Q829" i="31"/>
  <c r="I829" i="31"/>
  <c r="O828" i="31"/>
  <c r="G828" i="31"/>
  <c r="M827" i="31"/>
  <c r="K826" i="31"/>
  <c r="Q825" i="31"/>
  <c r="I825" i="31"/>
  <c r="O824" i="31"/>
  <c r="G824" i="31"/>
  <c r="M823" i="31"/>
  <c r="K822" i="31"/>
  <c r="Q821" i="31"/>
  <c r="I821" i="31"/>
  <c r="O820" i="31"/>
  <c r="G820" i="31"/>
  <c r="M819" i="31"/>
  <c r="K818" i="31"/>
  <c r="Q817" i="31"/>
  <c r="I817" i="31"/>
  <c r="O816" i="31"/>
  <c r="G816" i="31"/>
  <c r="M815" i="31"/>
  <c r="K814" i="31"/>
  <c r="Q813" i="31"/>
  <c r="I813" i="31"/>
  <c r="O812" i="31"/>
  <c r="G812" i="31"/>
  <c r="M811" i="31"/>
  <c r="K810" i="31"/>
  <c r="Q809" i="31"/>
  <c r="I809" i="31"/>
  <c r="O808" i="31"/>
  <c r="G808" i="31"/>
  <c r="M807" i="31"/>
  <c r="K806" i="31"/>
  <c r="Q805" i="31"/>
  <c r="I805" i="31"/>
  <c r="O804" i="31"/>
  <c r="G804" i="31"/>
  <c r="M803" i="31"/>
  <c r="K802" i="31"/>
  <c r="Q801" i="31"/>
  <c r="I801" i="31"/>
  <c r="O800" i="31"/>
  <c r="G800" i="31"/>
  <c r="M799" i="31"/>
  <c r="K798" i="31"/>
  <c r="Q797" i="31"/>
  <c r="I797" i="31"/>
  <c r="O796" i="31"/>
  <c r="G796" i="31"/>
  <c r="M795" i="31"/>
  <c r="K794" i="31"/>
  <c r="Q793" i="31"/>
  <c r="I793" i="31"/>
  <c r="O792" i="31"/>
  <c r="G792" i="31"/>
  <c r="M791" i="31"/>
  <c r="K790" i="31"/>
  <c r="Q789" i="31"/>
  <c r="I789" i="31"/>
  <c r="O788" i="31"/>
  <c r="G788" i="31"/>
  <c r="M787" i="31"/>
  <c r="K786" i="31"/>
  <c r="Q785" i="31"/>
  <c r="I785" i="31"/>
  <c r="O784" i="31"/>
  <c r="G784" i="31"/>
  <c r="M783" i="31"/>
  <c r="K782" i="31"/>
  <c r="Q781" i="31"/>
  <c r="I781" i="31"/>
  <c r="O780" i="31"/>
  <c r="G780" i="31"/>
  <c r="M779" i="31"/>
  <c r="K778" i="31"/>
  <c r="Q777" i="31"/>
  <c r="I777" i="31"/>
  <c r="O776" i="31"/>
  <c r="G776" i="31"/>
  <c r="M775" i="31"/>
  <c r="K774" i="31"/>
  <c r="Q773" i="31"/>
  <c r="I773" i="31"/>
  <c r="O772" i="31"/>
  <c r="G772" i="31"/>
  <c r="M771" i="31"/>
  <c r="K770" i="31"/>
  <c r="Q769" i="31"/>
  <c r="I769" i="31"/>
  <c r="O768" i="31"/>
  <c r="K933" i="31"/>
  <c r="F916" i="31"/>
  <c r="O908" i="31"/>
  <c r="K902" i="31"/>
  <c r="Q901" i="31"/>
  <c r="G896" i="31"/>
  <c r="M895" i="31"/>
  <c r="I889" i="31"/>
  <c r="O876" i="31"/>
  <c r="K870" i="31"/>
  <c r="Q869" i="31"/>
  <c r="G864" i="31"/>
  <c r="M863" i="31"/>
  <c r="K858" i="31"/>
  <c r="G856" i="31"/>
  <c r="P855" i="31"/>
  <c r="L853" i="31"/>
  <c r="O848" i="31"/>
  <c r="K846" i="31"/>
  <c r="H843" i="31"/>
  <c r="F842" i="31"/>
  <c r="F840" i="31"/>
  <c r="L839" i="31"/>
  <c r="J838" i="31"/>
  <c r="P837" i="31"/>
  <c r="H837" i="31"/>
  <c r="N836" i="31"/>
  <c r="F836" i="31"/>
  <c r="L835" i="31"/>
  <c r="J834" i="31"/>
  <c r="P833" i="31"/>
  <c r="H833" i="31"/>
  <c r="N832" i="31"/>
  <c r="F832" i="31"/>
  <c r="L831" i="31"/>
  <c r="J830" i="31"/>
  <c r="P829" i="31"/>
  <c r="H829" i="31"/>
  <c r="N828" i="31"/>
  <c r="F828" i="31"/>
  <c r="L827" i="31"/>
  <c r="J826" i="31"/>
  <c r="P825" i="31"/>
  <c r="H825" i="31"/>
  <c r="N824" i="31"/>
  <c r="F824" i="31"/>
  <c r="L823" i="31"/>
  <c r="J822" i="31"/>
  <c r="P821" i="31"/>
  <c r="H821" i="31"/>
  <c r="N820" i="31"/>
  <c r="F820" i="31"/>
  <c r="L819" i="31"/>
  <c r="J818" i="31"/>
  <c r="P817" i="31"/>
  <c r="H817" i="31"/>
  <c r="N816" i="31"/>
  <c r="F816" i="31"/>
  <c r="L815" i="31"/>
  <c r="J814" i="31"/>
  <c r="P813" i="31"/>
  <c r="H813" i="31"/>
  <c r="N812" i="31"/>
  <c r="F812" i="31"/>
  <c r="L811" i="31"/>
  <c r="J810" i="31"/>
  <c r="P809" i="31"/>
  <c r="H809" i="31"/>
  <c r="N808" i="31"/>
  <c r="F808" i="31"/>
  <c r="L807" i="31"/>
  <c r="J806" i="31"/>
  <c r="P805" i="31"/>
  <c r="H805" i="31"/>
  <c r="N804" i="31"/>
  <c r="F804" i="31"/>
  <c r="L803" i="31"/>
  <c r="J802" i="31"/>
  <c r="P801" i="31"/>
  <c r="H801" i="31"/>
  <c r="N800" i="31"/>
  <c r="F800" i="31"/>
  <c r="L799" i="31"/>
  <c r="J798" i="31"/>
  <c r="P797" i="31"/>
  <c r="H797" i="31"/>
  <c r="N796" i="31"/>
  <c r="F796" i="31"/>
  <c r="L795" i="31"/>
  <c r="J794" i="31"/>
  <c r="P793" i="31"/>
  <c r="H793" i="31"/>
  <c r="N792" i="31"/>
  <c r="F792" i="31"/>
  <c r="L791" i="31"/>
  <c r="J790" i="31"/>
  <c r="P789" i="31"/>
  <c r="H789" i="31"/>
  <c r="N788" i="31"/>
  <c r="F788" i="31"/>
  <c r="L787" i="31"/>
  <c r="J786" i="31"/>
  <c r="P785" i="31"/>
  <c r="H785" i="31"/>
  <c r="N784" i="31"/>
  <c r="F784" i="31"/>
  <c r="L783" i="31"/>
  <c r="J782" i="31"/>
  <c r="P781" i="31"/>
  <c r="H781" i="31"/>
  <c r="N780" i="31"/>
  <c r="F780" i="31"/>
  <c r="L779" i="31"/>
  <c r="J778" i="31"/>
  <c r="P777" i="31"/>
  <c r="H777" i="31"/>
  <c r="N776" i="31"/>
  <c r="F776" i="31"/>
  <c r="L775" i="31"/>
  <c r="J774" i="31"/>
  <c r="P773" i="31"/>
  <c r="H773" i="31"/>
  <c r="N772" i="31"/>
  <c r="F772" i="31"/>
  <c r="L771" i="31"/>
  <c r="J770" i="31"/>
  <c r="P769" i="31"/>
  <c r="H779" i="31"/>
  <c r="H774" i="31"/>
  <c r="L772" i="31"/>
  <c r="P770" i="31"/>
  <c r="N769" i="31"/>
  <c r="H768" i="31"/>
  <c r="N767" i="31"/>
  <c r="F767" i="31"/>
  <c r="L766" i="31"/>
  <c r="J765" i="31"/>
  <c r="P764" i="31"/>
  <c r="H764" i="31"/>
  <c r="N763" i="31"/>
  <c r="F763" i="31"/>
  <c r="L762" i="31"/>
  <c r="J761" i="31"/>
  <c r="P760" i="31"/>
  <c r="H760" i="31"/>
  <c r="N759" i="31"/>
  <c r="F759" i="31"/>
  <c r="L758" i="31"/>
  <c r="J757" i="31"/>
  <c r="P756" i="31"/>
  <c r="H756" i="31"/>
  <c r="N755" i="31"/>
  <c r="F755" i="31"/>
  <c r="L754" i="31"/>
  <c r="J753" i="31"/>
  <c r="P752" i="31"/>
  <c r="H752" i="31"/>
  <c r="N751" i="31"/>
  <c r="F751" i="31"/>
  <c r="L750" i="31"/>
  <c r="J749" i="31"/>
  <c r="P748" i="31"/>
  <c r="H748" i="31"/>
  <c r="N747" i="31"/>
  <c r="F747" i="31"/>
  <c r="L746" i="31"/>
  <c r="J745" i="31"/>
  <c r="P744" i="31"/>
  <c r="H744" i="31"/>
  <c r="N743" i="31"/>
  <c r="F743" i="31"/>
  <c r="L742" i="31"/>
  <c r="J741" i="31"/>
  <c r="P740" i="31"/>
  <c r="H740" i="31"/>
  <c r="N739" i="31"/>
  <c r="F739" i="31"/>
  <c r="L738" i="31"/>
  <c r="J737" i="31"/>
  <c r="P736" i="31"/>
  <c r="H736" i="31"/>
  <c r="N735" i="31"/>
  <c r="F735" i="31"/>
  <c r="L734" i="31"/>
  <c r="J733" i="31"/>
  <c r="P732" i="31"/>
  <c r="H732" i="31"/>
  <c r="N731" i="31"/>
  <c r="F731" i="31"/>
  <c r="L730" i="31"/>
  <c r="J729" i="31"/>
  <c r="P728" i="31"/>
  <c r="H728" i="31"/>
  <c r="N727" i="31"/>
  <c r="F727" i="31"/>
  <c r="L726" i="31"/>
  <c r="J725" i="31"/>
  <c r="P724" i="31"/>
  <c r="H724" i="31"/>
  <c r="N723" i="31"/>
  <c r="F723" i="31"/>
  <c r="L722" i="31"/>
  <c r="J721" i="31"/>
  <c r="P720" i="31"/>
  <c r="H720" i="31"/>
  <c r="N719" i="31"/>
  <c r="F719" i="31"/>
  <c r="L718" i="31"/>
  <c r="J717" i="31"/>
  <c r="P716" i="31"/>
  <c r="H716" i="31"/>
  <c r="N715" i="31"/>
  <c r="F715" i="31"/>
  <c r="L714" i="31"/>
  <c r="J713" i="31"/>
  <c r="P712" i="31"/>
  <c r="H712" i="31"/>
  <c r="N711" i="31"/>
  <c r="F711" i="31"/>
  <c r="L710" i="31"/>
  <c r="J709" i="31"/>
  <c r="P708" i="31"/>
  <c r="H708" i="31"/>
  <c r="N707" i="31"/>
  <c r="F707" i="31"/>
  <c r="L706" i="31"/>
  <c r="J705" i="31"/>
  <c r="P704" i="31"/>
  <c r="H704" i="31"/>
  <c r="N703" i="31"/>
  <c r="F703" i="31"/>
  <c r="L702" i="31"/>
  <c r="J701" i="31"/>
  <c r="P700" i="31"/>
  <c r="H700" i="31"/>
  <c r="N699" i="31"/>
  <c r="F699" i="31"/>
  <c r="L698" i="31"/>
  <c r="J697" i="31"/>
  <c r="P696" i="31"/>
  <c r="H696" i="31"/>
  <c r="N695" i="31"/>
  <c r="F695" i="31"/>
  <c r="L694" i="31"/>
  <c r="J693" i="31"/>
  <c r="P692" i="31"/>
  <c r="H692" i="31"/>
  <c r="N691" i="31"/>
  <c r="F691" i="31"/>
  <c r="L690" i="31"/>
  <c r="J689" i="31"/>
  <c r="P688" i="31"/>
  <c r="H688" i="31"/>
  <c r="N687" i="31"/>
  <c r="F687" i="31"/>
  <c r="L686" i="31"/>
  <c r="J685" i="31"/>
  <c r="P684" i="31"/>
  <c r="H684" i="31"/>
  <c r="N683" i="31"/>
  <c r="F683" i="31"/>
  <c r="L682" i="31"/>
  <c r="J681" i="31"/>
  <c r="P680" i="31"/>
  <c r="H680" i="31"/>
  <c r="L784" i="31"/>
  <c r="P778" i="31"/>
  <c r="L776" i="31"/>
  <c r="F774" i="31"/>
  <c r="K772" i="31"/>
  <c r="O770" i="31"/>
  <c r="M769" i="31"/>
  <c r="P768" i="31"/>
  <c r="G768" i="31"/>
  <c r="M767" i="31"/>
  <c r="K766" i="31"/>
  <c r="Q765" i="31"/>
  <c r="I765" i="31"/>
  <c r="O764" i="31"/>
  <c r="G764" i="31"/>
  <c r="M763" i="31"/>
  <c r="K762" i="31"/>
  <c r="Q761" i="31"/>
  <c r="I761" i="31"/>
  <c r="O760" i="31"/>
  <c r="G760" i="31"/>
  <c r="M759" i="31"/>
  <c r="K758" i="31"/>
  <c r="Q757" i="31"/>
  <c r="I757" i="31"/>
  <c r="O756" i="31"/>
  <c r="G756" i="31"/>
  <c r="M755" i="31"/>
  <c r="K754" i="31"/>
  <c r="Q753" i="31"/>
  <c r="I753" i="31"/>
  <c r="O752" i="31"/>
  <c r="G752" i="31"/>
  <c r="M751" i="31"/>
  <c r="K750" i="31"/>
  <c r="Q749" i="31"/>
  <c r="I749" i="31"/>
  <c r="O748" i="31"/>
  <c r="G748" i="31"/>
  <c r="M747" i="31"/>
  <c r="K746" i="31"/>
  <c r="Q745" i="31"/>
  <c r="I745" i="31"/>
  <c r="O744" i="31"/>
  <c r="G744" i="31"/>
  <c r="M743" i="31"/>
  <c r="K742" i="31"/>
  <c r="Q741" i="31"/>
  <c r="I741" i="31"/>
  <c r="O740" i="31"/>
  <c r="G740" i="31"/>
  <c r="M739" i="31"/>
  <c r="K738" i="31"/>
  <c r="Q737" i="31"/>
  <c r="I737" i="31"/>
  <c r="O736" i="31"/>
  <c r="G736" i="31"/>
  <c r="M735" i="31"/>
  <c r="K734" i="31"/>
  <c r="Q733" i="31"/>
  <c r="I733" i="31"/>
  <c r="O732" i="31"/>
  <c r="G732" i="31"/>
  <c r="M731" i="31"/>
  <c r="K730" i="31"/>
  <c r="Q729" i="31"/>
  <c r="I729" i="31"/>
  <c r="O728" i="31"/>
  <c r="G728" i="31"/>
  <c r="M727" i="31"/>
  <c r="K726" i="31"/>
  <c r="Q725" i="31"/>
  <c r="I725" i="31"/>
  <c r="O724" i="31"/>
  <c r="G724" i="31"/>
  <c r="M723" i="31"/>
  <c r="K722" i="31"/>
  <c r="Q721" i="31"/>
  <c r="I721" i="31"/>
  <c r="O720" i="31"/>
  <c r="G720" i="31"/>
  <c r="M719" i="31"/>
  <c r="K718" i="31"/>
  <c r="Q717" i="31"/>
  <c r="I717" i="31"/>
  <c r="O716" i="31"/>
  <c r="G716" i="31"/>
  <c r="M715" i="31"/>
  <c r="K714" i="31"/>
  <c r="Q713" i="31"/>
  <c r="I713" i="31"/>
  <c r="O712" i="31"/>
  <c r="G712" i="31"/>
  <c r="M711" i="31"/>
  <c r="K710" i="31"/>
  <c r="Q709" i="31"/>
  <c r="I709" i="31"/>
  <c r="O708" i="31"/>
  <c r="G708" i="31"/>
  <c r="M707" i="31"/>
  <c r="K706" i="31"/>
  <c r="Q705" i="31"/>
  <c r="I705" i="31"/>
  <c r="O704" i="31"/>
  <c r="G704" i="31"/>
  <c r="M703" i="31"/>
  <c r="K702" i="31"/>
  <c r="Q701" i="31"/>
  <c r="I701" i="31"/>
  <c r="O700" i="31"/>
  <c r="G700" i="31"/>
  <c r="M699" i="31"/>
  <c r="K698" i="31"/>
  <c r="Q697" i="31"/>
  <c r="I697" i="31"/>
  <c r="O696" i="31"/>
  <c r="G696" i="31"/>
  <c r="M695" i="31"/>
  <c r="K694" i="31"/>
  <c r="Q693" i="31"/>
  <c r="I693" i="31"/>
  <c r="O692" i="31"/>
  <c r="G692" i="31"/>
  <c r="M691" i="31"/>
  <c r="K690" i="31"/>
  <c r="Q689" i="31"/>
  <c r="I689" i="31"/>
  <c r="O688" i="31"/>
  <c r="G688" i="31"/>
  <c r="M687" i="31"/>
  <c r="K686" i="31"/>
  <c r="Q685" i="31"/>
  <c r="I685" i="31"/>
  <c r="O684" i="31"/>
  <c r="G684" i="31"/>
  <c r="M683" i="31"/>
  <c r="K682" i="31"/>
  <c r="Q681" i="31"/>
  <c r="I681" i="31"/>
  <c r="O680" i="31"/>
  <c r="G680" i="31"/>
  <c r="M679" i="31"/>
  <c r="K678" i="31"/>
  <c r="Q677" i="31"/>
  <c r="I677" i="31"/>
  <c r="J783" i="31"/>
  <c r="N778" i="31"/>
  <c r="J776" i="31"/>
  <c r="N773" i="31"/>
  <c r="J772" i="31"/>
  <c r="N770" i="31"/>
  <c r="L769" i="31"/>
  <c r="N768" i="31"/>
  <c r="F768" i="31"/>
  <c r="L767" i="31"/>
  <c r="J766" i="31"/>
  <c r="P765" i="31"/>
  <c r="H765" i="31"/>
  <c r="N764" i="31"/>
  <c r="F764" i="31"/>
  <c r="L763" i="31"/>
  <c r="J762" i="31"/>
  <c r="P761" i="31"/>
  <c r="H761" i="31"/>
  <c r="N760" i="31"/>
  <c r="F760" i="31"/>
  <c r="L759" i="31"/>
  <c r="J758" i="31"/>
  <c r="P757" i="31"/>
  <c r="H757" i="31"/>
  <c r="N756" i="31"/>
  <c r="F756" i="31"/>
  <c r="L755" i="31"/>
  <c r="J754" i="31"/>
  <c r="P753" i="31"/>
  <c r="H753" i="31"/>
  <c r="N752" i="31"/>
  <c r="F752" i="31"/>
  <c r="L751" i="31"/>
  <c r="J750" i="31"/>
  <c r="P749" i="31"/>
  <c r="H749" i="31"/>
  <c r="N748" i="31"/>
  <c r="F748" i="31"/>
  <c r="L747" i="31"/>
  <c r="J746" i="31"/>
  <c r="P745" i="31"/>
  <c r="H745" i="31"/>
  <c r="N744" i="31"/>
  <c r="F744" i="31"/>
  <c r="L743" i="31"/>
  <c r="J742" i="31"/>
  <c r="P741" i="31"/>
  <c r="H741" i="31"/>
  <c r="N740" i="31"/>
  <c r="F740" i="31"/>
  <c r="L739" i="31"/>
  <c r="J738" i="31"/>
  <c r="P737" i="31"/>
  <c r="H737" i="31"/>
  <c r="N736" i="31"/>
  <c r="F736" i="31"/>
  <c r="L735" i="31"/>
  <c r="J734" i="31"/>
  <c r="P733" i="31"/>
  <c r="H733" i="31"/>
  <c r="N732" i="31"/>
  <c r="F732" i="31"/>
  <c r="L731" i="31"/>
  <c r="J730" i="31"/>
  <c r="P729" i="31"/>
  <c r="H729" i="31"/>
  <c r="N728" i="31"/>
  <c r="F728" i="31"/>
  <c r="L727" i="31"/>
  <c r="J726" i="31"/>
  <c r="P725" i="31"/>
  <c r="H725" i="31"/>
  <c r="N724" i="31"/>
  <c r="F724" i="31"/>
  <c r="L723" i="31"/>
  <c r="J722" i="31"/>
  <c r="P721" i="31"/>
  <c r="H721" i="31"/>
  <c r="N720" i="31"/>
  <c r="F720" i="31"/>
  <c r="L719" i="31"/>
  <c r="J718" i="31"/>
  <c r="P717" i="31"/>
  <c r="H717" i="31"/>
  <c r="N716" i="31"/>
  <c r="F716" i="31"/>
  <c r="L715" i="31"/>
  <c r="J714" i="31"/>
  <c r="P713" i="31"/>
  <c r="H713" i="31"/>
  <c r="N712" i="31"/>
  <c r="F712" i="31"/>
  <c r="L711" i="31"/>
  <c r="J710" i="31"/>
  <c r="P709" i="31"/>
  <c r="H709" i="31"/>
  <c r="N708" i="31"/>
  <c r="F708" i="31"/>
  <c r="L707" i="31"/>
  <c r="J706" i="31"/>
  <c r="P705" i="31"/>
  <c r="H705" i="31"/>
  <c r="N704" i="31"/>
  <c r="F704" i="31"/>
  <c r="L703" i="31"/>
  <c r="J702" i="31"/>
  <c r="P701" i="31"/>
  <c r="H701" i="31"/>
  <c r="N700" i="31"/>
  <c r="F700" i="31"/>
  <c r="L699" i="31"/>
  <c r="J698" i="31"/>
  <c r="P697" i="31"/>
  <c r="H697" i="31"/>
  <c r="N696" i="31"/>
  <c r="F696" i="31"/>
  <c r="L695" i="31"/>
  <c r="J694" i="31"/>
  <c r="P693" i="31"/>
  <c r="H693" i="31"/>
  <c r="N692" i="31"/>
  <c r="P782" i="31"/>
  <c r="H778" i="31"/>
  <c r="P775" i="31"/>
  <c r="M773" i="31"/>
  <c r="Q771" i="31"/>
  <c r="L770" i="31"/>
  <c r="J769" i="31"/>
  <c r="M768" i="31"/>
  <c r="K767" i="31"/>
  <c r="Q766" i="31"/>
  <c r="I766" i="31"/>
  <c r="O765" i="31"/>
  <c r="G765" i="31"/>
  <c r="M764" i="31"/>
  <c r="K763" i="31"/>
  <c r="Q762" i="31"/>
  <c r="I762" i="31"/>
  <c r="O761" i="31"/>
  <c r="G761" i="31"/>
  <c r="M760" i="31"/>
  <c r="K759" i="31"/>
  <c r="Q758" i="31"/>
  <c r="I758" i="31"/>
  <c r="O757" i="31"/>
  <c r="G757" i="31"/>
  <c r="M756" i="31"/>
  <c r="K755" i="31"/>
  <c r="Q754" i="31"/>
  <c r="I754" i="31"/>
  <c r="O753" i="31"/>
  <c r="G753" i="31"/>
  <c r="M752" i="31"/>
  <c r="K751" i="31"/>
  <c r="Q750" i="31"/>
  <c r="I750" i="31"/>
  <c r="O749" i="31"/>
  <c r="G749" i="31"/>
  <c r="M748" i="31"/>
  <c r="K747" i="31"/>
  <c r="Q746" i="31"/>
  <c r="I746" i="31"/>
  <c r="O745" i="31"/>
  <c r="G745" i="31"/>
  <c r="M744" i="31"/>
  <c r="K743" i="31"/>
  <c r="Q742" i="31"/>
  <c r="I742" i="31"/>
  <c r="O741" i="31"/>
  <c r="G741" i="31"/>
  <c r="M740" i="31"/>
  <c r="K739" i="31"/>
  <c r="Q738" i="31"/>
  <c r="I738" i="31"/>
  <c r="O737" i="31"/>
  <c r="G737" i="31"/>
  <c r="M736" i="31"/>
  <c r="K735" i="31"/>
  <c r="Q734" i="31"/>
  <c r="I734" i="31"/>
  <c r="O733" i="31"/>
  <c r="G733" i="31"/>
  <c r="M732" i="31"/>
  <c r="K731" i="31"/>
  <c r="Q730" i="31"/>
  <c r="I730" i="31"/>
  <c r="O729" i="31"/>
  <c r="G729" i="31"/>
  <c r="M728" i="31"/>
  <c r="K727" i="31"/>
  <c r="Q726" i="31"/>
  <c r="I726" i="31"/>
  <c r="O725" i="31"/>
  <c r="G725" i="31"/>
  <c r="M724" i="31"/>
  <c r="K723" i="31"/>
  <c r="Q722" i="31"/>
  <c r="I722" i="31"/>
  <c r="O721" i="31"/>
  <c r="G721" i="31"/>
  <c r="M720" i="31"/>
  <c r="K719" i="31"/>
  <c r="Q718" i="31"/>
  <c r="I718" i="31"/>
  <c r="O717" i="31"/>
  <c r="G717" i="31"/>
  <c r="M716" i="31"/>
  <c r="K715" i="31"/>
  <c r="Q714" i="31"/>
  <c r="I714" i="31"/>
  <c r="O713" i="31"/>
  <c r="G713" i="31"/>
  <c r="M712" i="31"/>
  <c r="K711" i="31"/>
  <c r="Q710" i="31"/>
  <c r="I710" i="31"/>
  <c r="O709" i="31"/>
  <c r="G709" i="31"/>
  <c r="M708" i="31"/>
  <c r="K707" i="31"/>
  <c r="Q706" i="31"/>
  <c r="I706" i="31"/>
  <c r="O705" i="31"/>
  <c r="G705" i="31"/>
  <c r="M704" i="31"/>
  <c r="K703" i="31"/>
  <c r="Q702" i="31"/>
  <c r="I702" i="31"/>
  <c r="O701" i="31"/>
  <c r="G701" i="31"/>
  <c r="M700" i="31"/>
  <c r="K699" i="31"/>
  <c r="Q698" i="31"/>
  <c r="I698" i="31"/>
  <c r="O697" i="31"/>
  <c r="G697" i="31"/>
  <c r="M696" i="31"/>
  <c r="K695" i="31"/>
  <c r="Q694" i="31"/>
  <c r="I694" i="31"/>
  <c r="O693" i="31"/>
  <c r="G693" i="31"/>
  <c r="M692" i="31"/>
  <c r="K691" i="31"/>
  <c r="Q690" i="31"/>
  <c r="I690" i="31"/>
  <c r="O689" i="31"/>
  <c r="G689" i="31"/>
  <c r="M688" i="31"/>
  <c r="K687" i="31"/>
  <c r="Q686" i="31"/>
  <c r="I686" i="31"/>
  <c r="O685" i="31"/>
  <c r="G685" i="31"/>
  <c r="M684" i="31"/>
  <c r="K683" i="31"/>
  <c r="Q682" i="31"/>
  <c r="I682" i="31"/>
  <c r="O681" i="31"/>
  <c r="G681" i="31"/>
  <c r="M680" i="31"/>
  <c r="K679" i="31"/>
  <c r="H782" i="31"/>
  <c r="N781" i="31"/>
  <c r="F778" i="31"/>
  <c r="J775" i="31"/>
  <c r="L773" i="31"/>
  <c r="P771" i="31"/>
  <c r="H770" i="31"/>
  <c r="H769" i="31"/>
  <c r="L768" i="31"/>
  <c r="J767" i="31"/>
  <c r="P766" i="31"/>
  <c r="H766" i="31"/>
  <c r="N765" i="31"/>
  <c r="F765" i="31"/>
  <c r="L764" i="31"/>
  <c r="J763" i="31"/>
  <c r="P762" i="31"/>
  <c r="H762" i="31"/>
  <c r="N761" i="31"/>
  <c r="F761" i="31"/>
  <c r="L760" i="31"/>
  <c r="J759" i="31"/>
  <c r="P758" i="31"/>
  <c r="H758" i="31"/>
  <c r="N757" i="31"/>
  <c r="F757" i="31"/>
  <c r="L756" i="31"/>
  <c r="J755" i="31"/>
  <c r="P754" i="31"/>
  <c r="H754" i="31"/>
  <c r="N753" i="31"/>
  <c r="F753" i="31"/>
  <c r="L752" i="31"/>
  <c r="J751" i="31"/>
  <c r="P750" i="31"/>
  <c r="H750" i="31"/>
  <c r="N749" i="31"/>
  <c r="F749" i="31"/>
  <c r="L748" i="31"/>
  <c r="J747" i="31"/>
  <c r="P746" i="31"/>
  <c r="H746" i="31"/>
  <c r="N745" i="31"/>
  <c r="F745" i="31"/>
  <c r="L744" i="31"/>
  <c r="J743" i="31"/>
  <c r="P742" i="31"/>
  <c r="H742" i="31"/>
  <c r="N741" i="31"/>
  <c r="F741" i="31"/>
  <c r="L740" i="31"/>
  <c r="J739" i="31"/>
  <c r="P738" i="31"/>
  <c r="H738" i="31"/>
  <c r="N737" i="31"/>
  <c r="F737" i="31"/>
  <c r="L736" i="31"/>
  <c r="J735" i="31"/>
  <c r="P734" i="31"/>
  <c r="H734" i="31"/>
  <c r="N733" i="31"/>
  <c r="F733" i="31"/>
  <c r="L732" i="31"/>
  <c r="J731" i="31"/>
  <c r="P730" i="31"/>
  <c r="H730" i="31"/>
  <c r="N729" i="31"/>
  <c r="F729" i="31"/>
  <c r="L728" i="31"/>
  <c r="J727" i="31"/>
  <c r="P726" i="31"/>
  <c r="H726" i="31"/>
  <c r="N725" i="31"/>
  <c r="F725" i="31"/>
  <c r="L724" i="31"/>
  <c r="J723" i="31"/>
  <c r="P722" i="31"/>
  <c r="H722" i="31"/>
  <c r="N721" i="31"/>
  <c r="F721" i="31"/>
  <c r="L720" i="31"/>
  <c r="J719" i="31"/>
  <c r="P718" i="31"/>
  <c r="H718" i="31"/>
  <c r="N717" i="31"/>
  <c r="F717" i="31"/>
  <c r="L716" i="31"/>
  <c r="J715" i="31"/>
  <c r="P714" i="31"/>
  <c r="H714" i="31"/>
  <c r="N713" i="31"/>
  <c r="F713" i="31"/>
  <c r="L712" i="31"/>
  <c r="J711" i="31"/>
  <c r="P710" i="31"/>
  <c r="H710" i="31"/>
  <c r="N709" i="31"/>
  <c r="F709" i="31"/>
  <c r="L708" i="31"/>
  <c r="J707" i="31"/>
  <c r="P706" i="31"/>
  <c r="H706" i="31"/>
  <c r="N705" i="31"/>
  <c r="F705" i="31"/>
  <c r="L704" i="31"/>
  <c r="J703" i="31"/>
  <c r="P702" i="31"/>
  <c r="H702" i="31"/>
  <c r="N701" i="31"/>
  <c r="F701" i="31"/>
  <c r="L700" i="31"/>
  <c r="J699" i="31"/>
  <c r="P698" i="31"/>
  <c r="H698" i="31"/>
  <c r="N697" i="31"/>
  <c r="F697" i="31"/>
  <c r="L696" i="31"/>
  <c r="J695" i="31"/>
  <c r="P694" i="31"/>
  <c r="H694" i="31"/>
  <c r="N693" i="31"/>
  <c r="F693" i="31"/>
  <c r="L692" i="31"/>
  <c r="J691" i="31"/>
  <c r="P690" i="31"/>
  <c r="H690" i="31"/>
  <c r="N689" i="31"/>
  <c r="F689" i="31"/>
  <c r="L688" i="31"/>
  <c r="J687" i="31"/>
  <c r="P686" i="31"/>
  <c r="H686" i="31"/>
  <c r="N685" i="31"/>
  <c r="F685" i="31"/>
  <c r="L684" i="31"/>
  <c r="J683" i="31"/>
  <c r="P682" i="31"/>
  <c r="H682" i="31"/>
  <c r="N681" i="31"/>
  <c r="F781" i="31"/>
  <c r="N777" i="31"/>
  <c r="H775" i="31"/>
  <c r="F773" i="31"/>
  <c r="J771" i="31"/>
  <c r="G770" i="31"/>
  <c r="G769" i="31"/>
  <c r="K768" i="31"/>
  <c r="Q767" i="31"/>
  <c r="I767" i="31"/>
  <c r="O766" i="31"/>
  <c r="G766" i="31"/>
  <c r="M765" i="31"/>
  <c r="K764" i="31"/>
  <c r="Q763" i="31"/>
  <c r="I763" i="31"/>
  <c r="O762" i="31"/>
  <c r="G762" i="31"/>
  <c r="M761" i="31"/>
  <c r="K760" i="31"/>
  <c r="Q759" i="31"/>
  <c r="I759" i="31"/>
  <c r="O758" i="31"/>
  <c r="G758" i="31"/>
  <c r="M757" i="31"/>
  <c r="K756" i="31"/>
  <c r="Q755" i="31"/>
  <c r="I755" i="31"/>
  <c r="O754" i="31"/>
  <c r="G754" i="31"/>
  <c r="M753" i="31"/>
  <c r="K752" i="31"/>
  <c r="Q751" i="31"/>
  <c r="I751" i="31"/>
  <c r="O750" i="31"/>
  <c r="G750" i="31"/>
  <c r="M749" i="31"/>
  <c r="K748" i="31"/>
  <c r="Q747" i="31"/>
  <c r="I747" i="31"/>
  <c r="O746" i="31"/>
  <c r="G746" i="31"/>
  <c r="M745" i="31"/>
  <c r="K744" i="31"/>
  <c r="Q743" i="31"/>
  <c r="I743" i="31"/>
  <c r="O742" i="31"/>
  <c r="G742" i="31"/>
  <c r="M741" i="31"/>
  <c r="K740" i="31"/>
  <c r="Q739" i="31"/>
  <c r="I739" i="31"/>
  <c r="O738" i="31"/>
  <c r="G738" i="31"/>
  <c r="M737" i="31"/>
  <c r="K736" i="31"/>
  <c r="Q735" i="31"/>
  <c r="I735" i="31"/>
  <c r="O734" i="31"/>
  <c r="G734" i="31"/>
  <c r="M733" i="31"/>
  <c r="K732" i="31"/>
  <c r="Q731" i="31"/>
  <c r="I731" i="31"/>
  <c r="O730" i="31"/>
  <c r="G730" i="31"/>
  <c r="M729" i="31"/>
  <c r="K728" i="31"/>
  <c r="Q727" i="31"/>
  <c r="I727" i="31"/>
  <c r="O726" i="31"/>
  <c r="G726" i="31"/>
  <c r="M725" i="31"/>
  <c r="K724" i="31"/>
  <c r="Q723" i="31"/>
  <c r="I723" i="31"/>
  <c r="O722" i="31"/>
  <c r="G722" i="31"/>
  <c r="M721" i="31"/>
  <c r="K720" i="31"/>
  <c r="Q719" i="31"/>
  <c r="I719" i="31"/>
  <c r="O718" i="31"/>
  <c r="G718" i="31"/>
  <c r="M717" i="31"/>
  <c r="K716" i="31"/>
  <c r="Q715" i="31"/>
  <c r="I715" i="31"/>
  <c r="O714" i="31"/>
  <c r="G714" i="31"/>
  <c r="M713" i="31"/>
  <c r="K712" i="31"/>
  <c r="Q711" i="31"/>
  <c r="I711" i="31"/>
  <c r="O710" i="31"/>
  <c r="G710" i="31"/>
  <c r="M709" i="31"/>
  <c r="K708" i="31"/>
  <c r="Q707" i="31"/>
  <c r="I707" i="31"/>
  <c r="O706" i="31"/>
  <c r="G706" i="31"/>
  <c r="M705" i="31"/>
  <c r="K704" i="31"/>
  <c r="Q703" i="31"/>
  <c r="I703" i="31"/>
  <c r="O702" i="31"/>
  <c r="G702" i="31"/>
  <c r="M701" i="31"/>
  <c r="K700" i="31"/>
  <c r="Q699" i="31"/>
  <c r="I699" i="31"/>
  <c r="O698" i="31"/>
  <c r="G698" i="31"/>
  <c r="M697" i="31"/>
  <c r="K696" i="31"/>
  <c r="Q695" i="31"/>
  <c r="I695" i="31"/>
  <c r="O694" i="31"/>
  <c r="G694" i="31"/>
  <c r="M693" i="31"/>
  <c r="K692" i="31"/>
  <c r="Q691" i="31"/>
  <c r="I691" i="31"/>
  <c r="O690" i="31"/>
  <c r="G690" i="31"/>
  <c r="M689" i="31"/>
  <c r="K688" i="31"/>
  <c r="Q687" i="31"/>
  <c r="I687" i="31"/>
  <c r="O686" i="31"/>
  <c r="G686" i="31"/>
  <c r="M685" i="31"/>
  <c r="K684" i="31"/>
  <c r="Q683" i="31"/>
  <c r="I683" i="31"/>
  <c r="O682" i="31"/>
  <c r="G682" i="31"/>
  <c r="M681" i="31"/>
  <c r="K680" i="31"/>
  <c r="Q679" i="31"/>
  <c r="I679" i="31"/>
  <c r="O678" i="31"/>
  <c r="L780" i="31"/>
  <c r="L777" i="31"/>
  <c r="P774" i="31"/>
  <c r="I771" i="31"/>
  <c r="F770" i="31"/>
  <c r="F769" i="31"/>
  <c r="J768" i="31"/>
  <c r="P767" i="31"/>
  <c r="H767" i="31"/>
  <c r="N766" i="31"/>
  <c r="F766" i="31"/>
  <c r="L765" i="31"/>
  <c r="J764" i="31"/>
  <c r="P763" i="31"/>
  <c r="H763" i="31"/>
  <c r="N762" i="31"/>
  <c r="F762" i="31"/>
  <c r="L761" i="31"/>
  <c r="J760" i="31"/>
  <c r="P759" i="31"/>
  <c r="H759" i="31"/>
  <c r="N758" i="31"/>
  <c r="F758" i="31"/>
  <c r="L757" i="31"/>
  <c r="J756" i="31"/>
  <c r="P755" i="31"/>
  <c r="H755" i="31"/>
  <c r="N754" i="31"/>
  <c r="F754" i="31"/>
  <c r="L753" i="31"/>
  <c r="J752" i="31"/>
  <c r="P751" i="31"/>
  <c r="H751" i="31"/>
  <c r="N750" i="31"/>
  <c r="F750" i="31"/>
  <c r="L749" i="31"/>
  <c r="J748" i="31"/>
  <c r="P747" i="31"/>
  <c r="H747" i="31"/>
  <c r="N746" i="31"/>
  <c r="F746" i="31"/>
  <c r="L745" i="31"/>
  <c r="J744" i="31"/>
  <c r="P743" i="31"/>
  <c r="H743" i="31"/>
  <c r="N742" i="31"/>
  <c r="F742" i="31"/>
  <c r="L741" i="31"/>
  <c r="J740" i="31"/>
  <c r="P739" i="31"/>
  <c r="H739" i="31"/>
  <c r="N738" i="31"/>
  <c r="F738" i="31"/>
  <c r="L737" i="31"/>
  <c r="J736" i="31"/>
  <c r="P735" i="31"/>
  <c r="H735" i="31"/>
  <c r="N734" i="31"/>
  <c r="F734" i="31"/>
  <c r="L733" i="31"/>
  <c r="J732" i="31"/>
  <c r="P731" i="31"/>
  <c r="H731" i="31"/>
  <c r="N730" i="31"/>
  <c r="F730" i="31"/>
  <c r="L729" i="31"/>
  <c r="J728" i="31"/>
  <c r="P727" i="31"/>
  <c r="H727" i="31"/>
  <c r="N726" i="31"/>
  <c r="F726" i="31"/>
  <c r="L725" i="31"/>
  <c r="J724" i="31"/>
  <c r="P723" i="31"/>
  <c r="H723" i="31"/>
  <c r="N722" i="31"/>
  <c r="F722" i="31"/>
  <c r="L721" i="31"/>
  <c r="J720" i="31"/>
  <c r="P719" i="31"/>
  <c r="H719" i="31"/>
  <c r="N718" i="31"/>
  <c r="F718" i="31"/>
  <c r="L717" i="31"/>
  <c r="J716" i="31"/>
  <c r="P715" i="31"/>
  <c r="H715" i="31"/>
  <c r="N714" i="31"/>
  <c r="F714" i="31"/>
  <c r="L713" i="31"/>
  <c r="J712" i="31"/>
  <c r="P711" i="31"/>
  <c r="H711" i="31"/>
  <c r="N710" i="31"/>
  <c r="F710" i="31"/>
  <c r="L709" i="31"/>
  <c r="J708" i="31"/>
  <c r="P707" i="31"/>
  <c r="H707" i="31"/>
  <c r="N706" i="31"/>
  <c r="F706" i="31"/>
  <c r="L705" i="31"/>
  <c r="J704" i="31"/>
  <c r="P703" i="31"/>
  <c r="H703" i="31"/>
  <c r="N702" i="31"/>
  <c r="F702" i="31"/>
  <c r="L701" i="31"/>
  <c r="J700" i="31"/>
  <c r="P699" i="31"/>
  <c r="H699" i="31"/>
  <c r="N698" i="31"/>
  <c r="F698" i="31"/>
  <c r="L697" i="31"/>
  <c r="J696" i="31"/>
  <c r="P695" i="31"/>
  <c r="H695" i="31"/>
  <c r="N694" i="31"/>
  <c r="F694" i="31"/>
  <c r="L693" i="31"/>
  <c r="J692" i="31"/>
  <c r="P691" i="31"/>
  <c r="H691" i="31"/>
  <c r="N690" i="31"/>
  <c r="F690" i="31"/>
  <c r="L689" i="31"/>
  <c r="J688" i="31"/>
  <c r="P687" i="31"/>
  <c r="H687" i="31"/>
  <c r="N686" i="31"/>
  <c r="F686" i="31"/>
  <c r="L685" i="31"/>
  <c r="J684" i="31"/>
  <c r="P683" i="31"/>
  <c r="H683" i="31"/>
  <c r="N682" i="31"/>
  <c r="F682" i="31"/>
  <c r="L681" i="31"/>
  <c r="J680" i="31"/>
  <c r="J779" i="31"/>
  <c r="F777" i="31"/>
  <c r="N774" i="31"/>
  <c r="H771" i="31"/>
  <c r="I768" i="31"/>
  <c r="O767" i="31"/>
  <c r="G767" i="31"/>
  <c r="M766" i="31"/>
  <c r="K765" i="31"/>
  <c r="Q764" i="31"/>
  <c r="I764" i="31"/>
  <c r="O763" i="31"/>
  <c r="G763" i="31"/>
  <c r="M762" i="31"/>
  <c r="K761" i="31"/>
  <c r="Q760" i="31"/>
  <c r="I760" i="31"/>
  <c r="O759" i="31"/>
  <c r="G759" i="31"/>
  <c r="M758" i="31"/>
  <c r="K757" i="31"/>
  <c r="Q756" i="31"/>
  <c r="I756" i="31"/>
  <c r="O755" i="31"/>
  <c r="G755" i="31"/>
  <c r="M754" i="31"/>
  <c r="K753" i="31"/>
  <c r="Q752" i="31"/>
  <c r="I752" i="31"/>
  <c r="O751" i="31"/>
  <c r="G751" i="31"/>
  <c r="M750" i="31"/>
  <c r="K749" i="31"/>
  <c r="Q748" i="31"/>
  <c r="I748" i="31"/>
  <c r="O747" i="31"/>
  <c r="G747" i="31"/>
  <c r="M746" i="31"/>
  <c r="K745" i="31"/>
  <c r="Q744" i="31"/>
  <c r="I744" i="31"/>
  <c r="O743" i="31"/>
  <c r="G743" i="31"/>
  <c r="M742" i="31"/>
  <c r="K741" i="31"/>
  <c r="Q740" i="31"/>
  <c r="I740" i="31"/>
  <c r="O739" i="31"/>
  <c r="G739" i="31"/>
  <c r="M738" i="31"/>
  <c r="K737" i="31"/>
  <c r="Q736" i="31"/>
  <c r="I736" i="31"/>
  <c r="O735" i="31"/>
  <c r="G735" i="31"/>
  <c r="M734" i="31"/>
  <c r="K733" i="31"/>
  <c r="Q732" i="31"/>
  <c r="I732" i="31"/>
  <c r="O731" i="31"/>
  <c r="G731" i="31"/>
  <c r="M730" i="31"/>
  <c r="K729" i="31"/>
  <c r="Q728" i="31"/>
  <c r="I728" i="31"/>
  <c r="O727" i="31"/>
  <c r="G727" i="31"/>
  <c r="M726" i="31"/>
  <c r="K725" i="31"/>
  <c r="Q724" i="31"/>
  <c r="I724" i="31"/>
  <c r="O723" i="31"/>
  <c r="G723" i="31"/>
  <c r="M722" i="31"/>
  <c r="K721" i="31"/>
  <c r="Q720" i="31"/>
  <c r="I720" i="31"/>
  <c r="O719" i="31"/>
  <c r="G719" i="31"/>
  <c r="M718" i="31"/>
  <c r="K717" i="31"/>
  <c r="Q716" i="31"/>
  <c r="I716" i="31"/>
  <c r="O715" i="31"/>
  <c r="G715" i="31"/>
  <c r="M714" i="31"/>
  <c r="K713" i="31"/>
  <c r="Q712" i="31"/>
  <c r="I712" i="31"/>
  <c r="O711" i="31"/>
  <c r="G711" i="31"/>
  <c r="M710" i="31"/>
  <c r="K709" i="31"/>
  <c r="Q708" i="31"/>
  <c r="I708" i="31"/>
  <c r="O707" i="31"/>
  <c r="G707" i="31"/>
  <c r="M706" i="31"/>
  <c r="K705" i="31"/>
  <c r="Q704" i="31"/>
  <c r="I704" i="31"/>
  <c r="O703" i="31"/>
  <c r="G703" i="31"/>
  <c r="M702" i="31"/>
  <c r="K701" i="31"/>
  <c r="Q700" i="31"/>
  <c r="I700" i="31"/>
  <c r="O699" i="31"/>
  <c r="G699" i="31"/>
  <c r="M698" i="31"/>
  <c r="K697" i="31"/>
  <c r="Q696" i="31"/>
  <c r="I696" i="31"/>
  <c r="O695" i="31"/>
  <c r="G695" i="31"/>
  <c r="M694" i="31"/>
  <c r="K693" i="31"/>
  <c r="Q692" i="31"/>
  <c r="I692" i="31"/>
  <c r="O691" i="31"/>
  <c r="G691" i="31"/>
  <c r="M690" i="31"/>
  <c r="K689" i="31"/>
  <c r="Q688" i="31"/>
  <c r="I688" i="31"/>
  <c r="O687" i="31"/>
  <c r="G687" i="31"/>
  <c r="M686" i="31"/>
  <c r="K685" i="31"/>
  <c r="Q684" i="31"/>
  <c r="I684" i="31"/>
  <c r="O683" i="31"/>
  <c r="G683" i="31"/>
  <c r="M682" i="31"/>
  <c r="K681" i="31"/>
  <c r="Q680" i="31"/>
  <c r="I680" i="31"/>
  <c r="O679" i="31"/>
  <c r="G679" i="31"/>
  <c r="M678" i="31"/>
  <c r="K677" i="31"/>
  <c r="Q676" i="31"/>
  <c r="I676" i="31"/>
  <c r="O675" i="31"/>
  <c r="G675" i="31"/>
  <c r="M674" i="31"/>
  <c r="N688" i="31"/>
  <c r="L683" i="31"/>
  <c r="Q678" i="31"/>
  <c r="F678" i="31"/>
  <c r="H677" i="31"/>
  <c r="M676" i="31"/>
  <c r="I675" i="31"/>
  <c r="N674" i="31"/>
  <c r="K673" i="31"/>
  <c r="Q672" i="31"/>
  <c r="I672" i="31"/>
  <c r="O671" i="31"/>
  <c r="G671" i="31"/>
  <c r="M670" i="31"/>
  <c r="K669" i="31"/>
  <c r="Q668" i="31"/>
  <c r="I668" i="31"/>
  <c r="O667" i="31"/>
  <c r="G667" i="31"/>
  <c r="M666" i="31"/>
  <c r="K665" i="31"/>
  <c r="Q664" i="31"/>
  <c r="I664" i="31"/>
  <c r="O663" i="31"/>
  <c r="G663" i="31"/>
  <c r="M662" i="31"/>
  <c r="K661" i="31"/>
  <c r="Q660" i="31"/>
  <c r="I660" i="31"/>
  <c r="O659" i="31"/>
  <c r="G659" i="31"/>
  <c r="M658" i="31"/>
  <c r="K657" i="31"/>
  <c r="Q656" i="31"/>
  <c r="I656" i="31"/>
  <c r="O655" i="31"/>
  <c r="G655" i="31"/>
  <c r="M654" i="31"/>
  <c r="K653" i="31"/>
  <c r="Q652" i="31"/>
  <c r="I652" i="31"/>
  <c r="O651" i="31"/>
  <c r="G651" i="31"/>
  <c r="M650" i="31"/>
  <c r="K649" i="31"/>
  <c r="Q648" i="31"/>
  <c r="I648" i="31"/>
  <c r="O647" i="31"/>
  <c r="G647" i="31"/>
  <c r="M646" i="31"/>
  <c r="K645" i="31"/>
  <c r="Q644" i="31"/>
  <c r="I644" i="31"/>
  <c r="O643" i="31"/>
  <c r="G643" i="31"/>
  <c r="M642" i="31"/>
  <c r="K641" i="31"/>
  <c r="Q640" i="31"/>
  <c r="I640" i="31"/>
  <c r="O639" i="31"/>
  <c r="G639" i="31"/>
  <c r="M638" i="31"/>
  <c r="K637" i="31"/>
  <c r="Q636" i="31"/>
  <c r="I636" i="31"/>
  <c r="O635" i="31"/>
  <c r="G635" i="31"/>
  <c r="M634" i="31"/>
  <c r="K633" i="31"/>
  <c r="Q632" i="31"/>
  <c r="I632" i="31"/>
  <c r="O631" i="31"/>
  <c r="G631" i="31"/>
  <c r="M630" i="31"/>
  <c r="K629" i="31"/>
  <c r="Q628" i="31"/>
  <c r="I628" i="31"/>
  <c r="O627" i="31"/>
  <c r="G627" i="31"/>
  <c r="M626" i="31"/>
  <c r="K625" i="31"/>
  <c r="Q624" i="31"/>
  <c r="I624" i="31"/>
  <c r="O623" i="31"/>
  <c r="G623" i="31"/>
  <c r="M622" i="31"/>
  <c r="K621" i="31"/>
  <c r="Q620" i="31"/>
  <c r="I620" i="31"/>
  <c r="O619" i="31"/>
  <c r="G619" i="31"/>
  <c r="M618" i="31"/>
  <c r="K617" i="31"/>
  <c r="Q616" i="31"/>
  <c r="I616" i="31"/>
  <c r="O615" i="31"/>
  <c r="G615" i="31"/>
  <c r="M614" i="31"/>
  <c r="K613" i="31"/>
  <c r="Q612" i="31"/>
  <c r="I612" i="31"/>
  <c r="O611" i="31"/>
  <c r="G611" i="31"/>
  <c r="M610" i="31"/>
  <c r="K609" i="31"/>
  <c r="Q608" i="31"/>
  <c r="I608" i="31"/>
  <c r="O607" i="31"/>
  <c r="G607" i="31"/>
  <c r="M606" i="31"/>
  <c r="K605" i="31"/>
  <c r="Q604" i="31"/>
  <c r="I604" i="31"/>
  <c r="O603" i="31"/>
  <c r="G603" i="31"/>
  <c r="M602" i="31"/>
  <c r="K601" i="31"/>
  <c r="Q600" i="31"/>
  <c r="I600" i="31"/>
  <c r="O599" i="31"/>
  <c r="G599" i="31"/>
  <c r="M598" i="31"/>
  <c r="K597" i="31"/>
  <c r="Q596" i="31"/>
  <c r="I596" i="31"/>
  <c r="O595" i="31"/>
  <c r="G595" i="31"/>
  <c r="M594" i="31"/>
  <c r="K593" i="31"/>
  <c r="Q592" i="31"/>
  <c r="I592" i="31"/>
  <c r="O591" i="31"/>
  <c r="G591" i="31"/>
  <c r="M590" i="31"/>
  <c r="K589" i="31"/>
  <c r="F688" i="31"/>
  <c r="P679" i="31"/>
  <c r="P678" i="31"/>
  <c r="G677" i="31"/>
  <c r="L676" i="31"/>
  <c r="Q675" i="31"/>
  <c r="H675" i="31"/>
  <c r="L674" i="31"/>
  <c r="J673" i="31"/>
  <c r="P672" i="31"/>
  <c r="H672" i="31"/>
  <c r="N671" i="31"/>
  <c r="F671" i="31"/>
  <c r="L670" i="31"/>
  <c r="J669" i="31"/>
  <c r="P668" i="31"/>
  <c r="H668" i="31"/>
  <c r="N667" i="31"/>
  <c r="F667" i="31"/>
  <c r="L666" i="31"/>
  <c r="J665" i="31"/>
  <c r="P664" i="31"/>
  <c r="H664" i="31"/>
  <c r="N663" i="31"/>
  <c r="F663" i="31"/>
  <c r="L662" i="31"/>
  <c r="J661" i="31"/>
  <c r="P660" i="31"/>
  <c r="H660" i="31"/>
  <c r="N659" i="31"/>
  <c r="F659" i="31"/>
  <c r="L658" i="31"/>
  <c r="J657" i="31"/>
  <c r="P656" i="31"/>
  <c r="H656" i="31"/>
  <c r="N655" i="31"/>
  <c r="F655" i="31"/>
  <c r="L654" i="31"/>
  <c r="J653" i="31"/>
  <c r="P652" i="31"/>
  <c r="H652" i="31"/>
  <c r="N651" i="31"/>
  <c r="F651" i="31"/>
  <c r="L650" i="31"/>
  <c r="J649" i="31"/>
  <c r="P648" i="31"/>
  <c r="H648" i="31"/>
  <c r="N647" i="31"/>
  <c r="F647" i="31"/>
  <c r="L646" i="31"/>
  <c r="J645" i="31"/>
  <c r="P644" i="31"/>
  <c r="H644" i="31"/>
  <c r="N643" i="31"/>
  <c r="F643" i="31"/>
  <c r="L642" i="31"/>
  <c r="J641" i="31"/>
  <c r="P640" i="31"/>
  <c r="H640" i="31"/>
  <c r="N639" i="31"/>
  <c r="F639" i="31"/>
  <c r="L638" i="31"/>
  <c r="J637" i="31"/>
  <c r="P636" i="31"/>
  <c r="H636" i="31"/>
  <c r="N635" i="31"/>
  <c r="F635" i="31"/>
  <c r="L634" i="31"/>
  <c r="J633" i="31"/>
  <c r="P632" i="31"/>
  <c r="H632" i="31"/>
  <c r="N631" i="31"/>
  <c r="F631" i="31"/>
  <c r="L630" i="31"/>
  <c r="J629" i="31"/>
  <c r="P628" i="31"/>
  <c r="H628" i="31"/>
  <c r="N627" i="31"/>
  <c r="F627" i="31"/>
  <c r="L626" i="31"/>
  <c r="J625" i="31"/>
  <c r="P624" i="31"/>
  <c r="H624" i="31"/>
  <c r="N623" i="31"/>
  <c r="F623" i="31"/>
  <c r="L622" i="31"/>
  <c r="J621" i="31"/>
  <c r="P620" i="31"/>
  <c r="H620" i="31"/>
  <c r="N619" i="31"/>
  <c r="F619" i="31"/>
  <c r="L618" i="31"/>
  <c r="J617" i="31"/>
  <c r="P616" i="31"/>
  <c r="H616" i="31"/>
  <c r="N615" i="31"/>
  <c r="F615" i="31"/>
  <c r="L614" i="31"/>
  <c r="J613" i="31"/>
  <c r="P612" i="31"/>
  <c r="H612" i="31"/>
  <c r="N611" i="31"/>
  <c r="F611" i="31"/>
  <c r="L610" i="31"/>
  <c r="J609" i="31"/>
  <c r="P608" i="31"/>
  <c r="H608" i="31"/>
  <c r="N607" i="31"/>
  <c r="F607" i="31"/>
  <c r="L606" i="31"/>
  <c r="J605" i="31"/>
  <c r="P604" i="31"/>
  <c r="H604" i="31"/>
  <c r="N603" i="31"/>
  <c r="F603" i="31"/>
  <c r="L602" i="31"/>
  <c r="J601" i="31"/>
  <c r="P600" i="31"/>
  <c r="H600" i="31"/>
  <c r="N599" i="31"/>
  <c r="F599" i="31"/>
  <c r="L598" i="31"/>
  <c r="J597" i="31"/>
  <c r="P596" i="31"/>
  <c r="H596" i="31"/>
  <c r="N595" i="31"/>
  <c r="F595" i="31"/>
  <c r="L594" i="31"/>
  <c r="J593" i="31"/>
  <c r="P592" i="31"/>
  <c r="H592" i="31"/>
  <c r="N591" i="31"/>
  <c r="F591" i="31"/>
  <c r="L687" i="31"/>
  <c r="J682" i="31"/>
  <c r="P681" i="31"/>
  <c r="N679" i="31"/>
  <c r="N678" i="31"/>
  <c r="P677" i="31"/>
  <c r="F677" i="31"/>
  <c r="K676" i="31"/>
  <c r="P675" i="31"/>
  <c r="F675" i="31"/>
  <c r="K674" i="31"/>
  <c r="Q673" i="31"/>
  <c r="I673" i="31"/>
  <c r="O672" i="31"/>
  <c r="G672" i="31"/>
  <c r="M671" i="31"/>
  <c r="K670" i="31"/>
  <c r="Q669" i="31"/>
  <c r="I669" i="31"/>
  <c r="O668" i="31"/>
  <c r="G668" i="31"/>
  <c r="M667" i="31"/>
  <c r="K666" i="31"/>
  <c r="Q665" i="31"/>
  <c r="I665" i="31"/>
  <c r="O664" i="31"/>
  <c r="G664" i="31"/>
  <c r="M663" i="31"/>
  <c r="K662" i="31"/>
  <c r="Q661" i="31"/>
  <c r="I661" i="31"/>
  <c r="O660" i="31"/>
  <c r="G660" i="31"/>
  <c r="M659" i="31"/>
  <c r="K658" i="31"/>
  <c r="Q657" i="31"/>
  <c r="I657" i="31"/>
  <c r="O656" i="31"/>
  <c r="G656" i="31"/>
  <c r="M655" i="31"/>
  <c r="K654" i="31"/>
  <c r="Q653" i="31"/>
  <c r="I653" i="31"/>
  <c r="O652" i="31"/>
  <c r="G652" i="31"/>
  <c r="M651" i="31"/>
  <c r="K650" i="31"/>
  <c r="Q649" i="31"/>
  <c r="I649" i="31"/>
  <c r="O648" i="31"/>
  <c r="G648" i="31"/>
  <c r="M647" i="31"/>
  <c r="K646" i="31"/>
  <c r="Q645" i="31"/>
  <c r="I645" i="31"/>
  <c r="O644" i="31"/>
  <c r="G644" i="31"/>
  <c r="M643" i="31"/>
  <c r="K642" i="31"/>
  <c r="Q641" i="31"/>
  <c r="I641" i="31"/>
  <c r="O640" i="31"/>
  <c r="G640" i="31"/>
  <c r="M639" i="31"/>
  <c r="K638" i="31"/>
  <c r="Q637" i="31"/>
  <c r="I637" i="31"/>
  <c r="O636" i="31"/>
  <c r="G636" i="31"/>
  <c r="M635" i="31"/>
  <c r="K634" i="31"/>
  <c r="Q633" i="31"/>
  <c r="I633" i="31"/>
  <c r="O632" i="31"/>
  <c r="G632" i="31"/>
  <c r="M631" i="31"/>
  <c r="K630" i="31"/>
  <c r="Q629" i="31"/>
  <c r="I629" i="31"/>
  <c r="O628" i="31"/>
  <c r="G628" i="31"/>
  <c r="M627" i="31"/>
  <c r="K626" i="31"/>
  <c r="Q625" i="31"/>
  <c r="I625" i="31"/>
  <c r="O624" i="31"/>
  <c r="G624" i="31"/>
  <c r="M623" i="31"/>
  <c r="K622" i="31"/>
  <c r="Q621" i="31"/>
  <c r="I621" i="31"/>
  <c r="O620" i="31"/>
  <c r="G620" i="31"/>
  <c r="M619" i="31"/>
  <c r="K618" i="31"/>
  <c r="Q617" i="31"/>
  <c r="I617" i="31"/>
  <c r="O616" i="31"/>
  <c r="G616" i="31"/>
  <c r="M615" i="31"/>
  <c r="K614" i="31"/>
  <c r="Q613" i="31"/>
  <c r="I613" i="31"/>
  <c r="O612" i="31"/>
  <c r="G612" i="31"/>
  <c r="M611" i="31"/>
  <c r="K610" i="31"/>
  <c r="Q609" i="31"/>
  <c r="I609" i="31"/>
  <c r="O608" i="31"/>
  <c r="G608" i="31"/>
  <c r="M607" i="31"/>
  <c r="K606" i="31"/>
  <c r="Q605" i="31"/>
  <c r="I605" i="31"/>
  <c r="O604" i="31"/>
  <c r="G604" i="31"/>
  <c r="M603" i="31"/>
  <c r="K602" i="31"/>
  <c r="Q601" i="31"/>
  <c r="I601" i="31"/>
  <c r="O600" i="31"/>
  <c r="G600" i="31"/>
  <c r="M599" i="31"/>
  <c r="K598" i="31"/>
  <c r="Q597" i="31"/>
  <c r="I597" i="31"/>
  <c r="O596" i="31"/>
  <c r="G596" i="31"/>
  <c r="M595" i="31"/>
  <c r="K594" i="31"/>
  <c r="Q593" i="31"/>
  <c r="I593" i="31"/>
  <c r="O592" i="31"/>
  <c r="G592" i="31"/>
  <c r="M591" i="31"/>
  <c r="K590" i="31"/>
  <c r="F692" i="31"/>
  <c r="H681" i="31"/>
  <c r="L679" i="31"/>
  <c r="L678" i="31"/>
  <c r="O677" i="31"/>
  <c r="J676" i="31"/>
  <c r="N675" i="31"/>
  <c r="J674" i="31"/>
  <c r="P673" i="31"/>
  <c r="H673" i="31"/>
  <c r="N672" i="31"/>
  <c r="F672" i="31"/>
  <c r="L671" i="31"/>
  <c r="J670" i="31"/>
  <c r="P669" i="31"/>
  <c r="H669" i="31"/>
  <c r="N668" i="31"/>
  <c r="F668" i="31"/>
  <c r="L667" i="31"/>
  <c r="J666" i="31"/>
  <c r="P665" i="31"/>
  <c r="H665" i="31"/>
  <c r="N664" i="31"/>
  <c r="F664" i="31"/>
  <c r="L663" i="31"/>
  <c r="J662" i="31"/>
  <c r="P661" i="31"/>
  <c r="H661" i="31"/>
  <c r="N660" i="31"/>
  <c r="F660" i="31"/>
  <c r="L659" i="31"/>
  <c r="J658" i="31"/>
  <c r="P657" i="31"/>
  <c r="H657" i="31"/>
  <c r="N656" i="31"/>
  <c r="F656" i="31"/>
  <c r="L655" i="31"/>
  <c r="J654" i="31"/>
  <c r="P653" i="31"/>
  <c r="H653" i="31"/>
  <c r="N652" i="31"/>
  <c r="F652" i="31"/>
  <c r="L651" i="31"/>
  <c r="J650" i="31"/>
  <c r="P649" i="31"/>
  <c r="H649" i="31"/>
  <c r="N648" i="31"/>
  <c r="F648" i="31"/>
  <c r="L647" i="31"/>
  <c r="J646" i="31"/>
  <c r="P645" i="31"/>
  <c r="H645" i="31"/>
  <c r="N644" i="31"/>
  <c r="F644" i="31"/>
  <c r="L643" i="31"/>
  <c r="J642" i="31"/>
  <c r="P641" i="31"/>
  <c r="H641" i="31"/>
  <c r="N640" i="31"/>
  <c r="F640" i="31"/>
  <c r="L639" i="31"/>
  <c r="J638" i="31"/>
  <c r="P637" i="31"/>
  <c r="H637" i="31"/>
  <c r="N636" i="31"/>
  <c r="F636" i="31"/>
  <c r="L635" i="31"/>
  <c r="J634" i="31"/>
  <c r="P633" i="31"/>
  <c r="H633" i="31"/>
  <c r="N632" i="31"/>
  <c r="F632" i="31"/>
  <c r="L631" i="31"/>
  <c r="J630" i="31"/>
  <c r="P629" i="31"/>
  <c r="H629" i="31"/>
  <c r="N628" i="31"/>
  <c r="F628" i="31"/>
  <c r="L627" i="31"/>
  <c r="J626" i="31"/>
  <c r="P625" i="31"/>
  <c r="H625" i="31"/>
  <c r="N624" i="31"/>
  <c r="F624" i="31"/>
  <c r="L623" i="31"/>
  <c r="J622" i="31"/>
  <c r="P621" i="31"/>
  <c r="H621" i="31"/>
  <c r="N620" i="31"/>
  <c r="F620" i="31"/>
  <c r="L619" i="31"/>
  <c r="J618" i="31"/>
  <c r="P617" i="31"/>
  <c r="H617" i="31"/>
  <c r="N616" i="31"/>
  <c r="F616" i="31"/>
  <c r="L615" i="31"/>
  <c r="J614" i="31"/>
  <c r="P613" i="31"/>
  <c r="H613" i="31"/>
  <c r="N612" i="31"/>
  <c r="F612" i="31"/>
  <c r="L611" i="31"/>
  <c r="J610" i="31"/>
  <c r="P609" i="31"/>
  <c r="H609" i="31"/>
  <c r="N608" i="31"/>
  <c r="F608" i="31"/>
  <c r="L607" i="31"/>
  <c r="J606" i="31"/>
  <c r="P605" i="31"/>
  <c r="H605" i="31"/>
  <c r="N604" i="31"/>
  <c r="F604" i="31"/>
  <c r="L603" i="31"/>
  <c r="J602" i="31"/>
  <c r="P601" i="31"/>
  <c r="H601" i="31"/>
  <c r="N600" i="31"/>
  <c r="F600" i="31"/>
  <c r="L599" i="31"/>
  <c r="J598" i="31"/>
  <c r="P597" i="31"/>
  <c r="H597" i="31"/>
  <c r="N596" i="31"/>
  <c r="F596" i="31"/>
  <c r="L595" i="31"/>
  <c r="L691" i="31"/>
  <c r="J686" i="31"/>
  <c r="P685" i="31"/>
  <c r="F681" i="31"/>
  <c r="J679" i="31"/>
  <c r="J678" i="31"/>
  <c r="N677" i="31"/>
  <c r="H676" i="31"/>
  <c r="M675" i="31"/>
  <c r="I674" i="31"/>
  <c r="O673" i="31"/>
  <c r="G673" i="31"/>
  <c r="M672" i="31"/>
  <c r="K671" i="31"/>
  <c r="Q670" i="31"/>
  <c r="I670" i="31"/>
  <c r="O669" i="31"/>
  <c r="G669" i="31"/>
  <c r="M668" i="31"/>
  <c r="K667" i="31"/>
  <c r="Q666" i="31"/>
  <c r="I666" i="31"/>
  <c r="O665" i="31"/>
  <c r="G665" i="31"/>
  <c r="M664" i="31"/>
  <c r="K663" i="31"/>
  <c r="Q662" i="31"/>
  <c r="I662" i="31"/>
  <c r="O661" i="31"/>
  <c r="G661" i="31"/>
  <c r="M660" i="31"/>
  <c r="K659" i="31"/>
  <c r="Q658" i="31"/>
  <c r="I658" i="31"/>
  <c r="O657" i="31"/>
  <c r="G657" i="31"/>
  <c r="M656" i="31"/>
  <c r="K655" i="31"/>
  <c r="Q654" i="31"/>
  <c r="I654" i="31"/>
  <c r="O653" i="31"/>
  <c r="G653" i="31"/>
  <c r="M652" i="31"/>
  <c r="K651" i="31"/>
  <c r="Q650" i="31"/>
  <c r="I650" i="31"/>
  <c r="O649" i="31"/>
  <c r="G649" i="31"/>
  <c r="M648" i="31"/>
  <c r="K647" i="31"/>
  <c r="Q646" i="31"/>
  <c r="I646" i="31"/>
  <c r="O645" i="31"/>
  <c r="G645" i="31"/>
  <c r="M644" i="31"/>
  <c r="K643" i="31"/>
  <c r="Q642" i="31"/>
  <c r="I642" i="31"/>
  <c r="O641" i="31"/>
  <c r="G641" i="31"/>
  <c r="M640" i="31"/>
  <c r="K639" i="31"/>
  <c r="Q638" i="31"/>
  <c r="I638" i="31"/>
  <c r="O637" i="31"/>
  <c r="G637" i="31"/>
  <c r="M636" i="31"/>
  <c r="K635" i="31"/>
  <c r="Q634" i="31"/>
  <c r="I634" i="31"/>
  <c r="O633" i="31"/>
  <c r="G633" i="31"/>
  <c r="M632" i="31"/>
  <c r="K631" i="31"/>
  <c r="Q630" i="31"/>
  <c r="I630" i="31"/>
  <c r="O629" i="31"/>
  <c r="G629" i="31"/>
  <c r="M628" i="31"/>
  <c r="K627" i="31"/>
  <c r="Q626" i="31"/>
  <c r="I626" i="31"/>
  <c r="O625" i="31"/>
  <c r="G625" i="31"/>
  <c r="M624" i="31"/>
  <c r="K623" i="31"/>
  <c r="Q622" i="31"/>
  <c r="I622" i="31"/>
  <c r="O621" i="31"/>
  <c r="G621" i="31"/>
  <c r="M620" i="31"/>
  <c r="K619" i="31"/>
  <c r="Q618" i="31"/>
  <c r="I618" i="31"/>
  <c r="O617" i="31"/>
  <c r="G617" i="31"/>
  <c r="M616" i="31"/>
  <c r="K615" i="31"/>
  <c r="Q614" i="31"/>
  <c r="I614" i="31"/>
  <c r="O613" i="31"/>
  <c r="G613" i="31"/>
  <c r="M612" i="31"/>
  <c r="K611" i="31"/>
  <c r="Q610" i="31"/>
  <c r="I610" i="31"/>
  <c r="O609" i="31"/>
  <c r="G609" i="31"/>
  <c r="M608" i="31"/>
  <c r="K607" i="31"/>
  <c r="Q606" i="31"/>
  <c r="I606" i="31"/>
  <c r="O605" i="31"/>
  <c r="G605" i="31"/>
  <c r="M604" i="31"/>
  <c r="K603" i="31"/>
  <c r="Q602" i="31"/>
  <c r="I602" i="31"/>
  <c r="O601" i="31"/>
  <c r="G601" i="31"/>
  <c r="M600" i="31"/>
  <c r="K599" i="31"/>
  <c r="Q598" i="31"/>
  <c r="I598" i="31"/>
  <c r="O597" i="31"/>
  <c r="G597" i="31"/>
  <c r="M596" i="31"/>
  <c r="K595" i="31"/>
  <c r="Q594" i="31"/>
  <c r="I594" i="31"/>
  <c r="O593" i="31"/>
  <c r="G593" i="31"/>
  <c r="M592" i="31"/>
  <c r="K591" i="31"/>
  <c r="Q590" i="31"/>
  <c r="I590" i="31"/>
  <c r="O589" i="31"/>
  <c r="H685" i="31"/>
  <c r="N680" i="31"/>
  <c r="H679" i="31"/>
  <c r="I678" i="31"/>
  <c r="M677" i="31"/>
  <c r="P676" i="31"/>
  <c r="G676" i="31"/>
  <c r="L675" i="31"/>
  <c r="Q674" i="31"/>
  <c r="H674" i="31"/>
  <c r="N673" i="31"/>
  <c r="F673" i="31"/>
  <c r="L672" i="31"/>
  <c r="J671" i="31"/>
  <c r="P670" i="31"/>
  <c r="H670" i="31"/>
  <c r="N669" i="31"/>
  <c r="F669" i="31"/>
  <c r="L668" i="31"/>
  <c r="J667" i="31"/>
  <c r="P666" i="31"/>
  <c r="H666" i="31"/>
  <c r="N665" i="31"/>
  <c r="F665" i="31"/>
  <c r="L664" i="31"/>
  <c r="J663" i="31"/>
  <c r="P662" i="31"/>
  <c r="H662" i="31"/>
  <c r="N661" i="31"/>
  <c r="F661" i="31"/>
  <c r="L660" i="31"/>
  <c r="J659" i="31"/>
  <c r="P658" i="31"/>
  <c r="H658" i="31"/>
  <c r="N657" i="31"/>
  <c r="F657" i="31"/>
  <c r="L656" i="31"/>
  <c r="J655" i="31"/>
  <c r="P654" i="31"/>
  <c r="H654" i="31"/>
  <c r="N653" i="31"/>
  <c r="F653" i="31"/>
  <c r="L652" i="31"/>
  <c r="J651" i="31"/>
  <c r="P650" i="31"/>
  <c r="H650" i="31"/>
  <c r="N649" i="31"/>
  <c r="F649" i="31"/>
  <c r="L648" i="31"/>
  <c r="J647" i="31"/>
  <c r="P646" i="31"/>
  <c r="H646" i="31"/>
  <c r="N645" i="31"/>
  <c r="F645" i="31"/>
  <c r="L644" i="31"/>
  <c r="J643" i="31"/>
  <c r="P642" i="31"/>
  <c r="H642" i="31"/>
  <c r="N641" i="31"/>
  <c r="F641" i="31"/>
  <c r="L640" i="31"/>
  <c r="J639" i="31"/>
  <c r="P638" i="31"/>
  <c r="H638" i="31"/>
  <c r="N637" i="31"/>
  <c r="F637" i="31"/>
  <c r="L636" i="31"/>
  <c r="J635" i="31"/>
  <c r="P634" i="31"/>
  <c r="H634" i="31"/>
  <c r="N633" i="31"/>
  <c r="F633" i="31"/>
  <c r="L632" i="31"/>
  <c r="J631" i="31"/>
  <c r="P630" i="31"/>
  <c r="H630" i="31"/>
  <c r="N629" i="31"/>
  <c r="F629" i="31"/>
  <c r="L628" i="31"/>
  <c r="J627" i="31"/>
  <c r="P626" i="31"/>
  <c r="H626" i="31"/>
  <c r="N625" i="31"/>
  <c r="F625" i="31"/>
  <c r="L624" i="31"/>
  <c r="J623" i="31"/>
  <c r="P622" i="31"/>
  <c r="H622" i="31"/>
  <c r="N621" i="31"/>
  <c r="F621" i="31"/>
  <c r="L620" i="31"/>
  <c r="J619" i="31"/>
  <c r="P618" i="31"/>
  <c r="H618" i="31"/>
  <c r="N617" i="31"/>
  <c r="F617" i="31"/>
  <c r="L616" i="31"/>
  <c r="J615" i="31"/>
  <c r="P614" i="31"/>
  <c r="H614" i="31"/>
  <c r="N613" i="31"/>
  <c r="F613" i="31"/>
  <c r="L612" i="31"/>
  <c r="J611" i="31"/>
  <c r="P610" i="31"/>
  <c r="H610" i="31"/>
  <c r="N609" i="31"/>
  <c r="F609" i="31"/>
  <c r="L608" i="31"/>
  <c r="J607" i="31"/>
  <c r="P606" i="31"/>
  <c r="H606" i="31"/>
  <c r="N605" i="31"/>
  <c r="F605" i="31"/>
  <c r="L604" i="31"/>
  <c r="J603" i="31"/>
  <c r="P602" i="31"/>
  <c r="H602" i="31"/>
  <c r="N601" i="31"/>
  <c r="F601" i="31"/>
  <c r="L600" i="31"/>
  <c r="J599" i="31"/>
  <c r="P598" i="31"/>
  <c r="H598" i="31"/>
  <c r="N597" i="31"/>
  <c r="F597" i="31"/>
  <c r="L596" i="31"/>
  <c r="J595" i="31"/>
  <c r="P594" i="31"/>
  <c r="H594" i="31"/>
  <c r="N593" i="31"/>
  <c r="F593" i="31"/>
  <c r="L592" i="31"/>
  <c r="J591" i="31"/>
  <c r="P590" i="31"/>
  <c r="H590" i="31"/>
  <c r="N589" i="31"/>
  <c r="J690" i="31"/>
  <c r="P689" i="31"/>
  <c r="N684" i="31"/>
  <c r="L680" i="31"/>
  <c r="F679" i="31"/>
  <c r="H678" i="31"/>
  <c r="L677" i="31"/>
  <c r="O676" i="31"/>
  <c r="F676" i="31"/>
  <c r="K675" i="31"/>
  <c r="P674" i="31"/>
  <c r="G674" i="31"/>
  <c r="M673" i="31"/>
  <c r="K672" i="31"/>
  <c r="Q671" i="31"/>
  <c r="I671" i="31"/>
  <c r="O670" i="31"/>
  <c r="G670" i="31"/>
  <c r="M669" i="31"/>
  <c r="K668" i="31"/>
  <c r="Q667" i="31"/>
  <c r="I667" i="31"/>
  <c r="O666" i="31"/>
  <c r="G666" i="31"/>
  <c r="M665" i="31"/>
  <c r="K664" i="31"/>
  <c r="Q663" i="31"/>
  <c r="I663" i="31"/>
  <c r="O662" i="31"/>
  <c r="G662" i="31"/>
  <c r="M661" i="31"/>
  <c r="K660" i="31"/>
  <c r="Q659" i="31"/>
  <c r="I659" i="31"/>
  <c r="O658" i="31"/>
  <c r="G658" i="31"/>
  <c r="M657" i="31"/>
  <c r="K656" i="31"/>
  <c r="Q655" i="31"/>
  <c r="I655" i="31"/>
  <c r="O654" i="31"/>
  <c r="G654" i="31"/>
  <c r="M653" i="31"/>
  <c r="K652" i="31"/>
  <c r="Q651" i="31"/>
  <c r="I651" i="31"/>
  <c r="O650" i="31"/>
  <c r="G650" i="31"/>
  <c r="M649" i="31"/>
  <c r="K648" i="31"/>
  <c r="Q647" i="31"/>
  <c r="I647" i="31"/>
  <c r="O646" i="31"/>
  <c r="G646" i="31"/>
  <c r="M645" i="31"/>
  <c r="K644" i="31"/>
  <c r="Q643" i="31"/>
  <c r="I643" i="31"/>
  <c r="O642" i="31"/>
  <c r="G642" i="31"/>
  <c r="M641" i="31"/>
  <c r="K640" i="31"/>
  <c r="Q639" i="31"/>
  <c r="I639" i="31"/>
  <c r="O638" i="31"/>
  <c r="G638" i="31"/>
  <c r="M637" i="31"/>
  <c r="K636" i="31"/>
  <c r="Q635" i="31"/>
  <c r="I635" i="31"/>
  <c r="O634" i="31"/>
  <c r="G634" i="31"/>
  <c r="M633" i="31"/>
  <c r="K632" i="31"/>
  <c r="Q631" i="31"/>
  <c r="I631" i="31"/>
  <c r="O630" i="31"/>
  <c r="G630" i="31"/>
  <c r="M629" i="31"/>
  <c r="K628" i="31"/>
  <c r="Q627" i="31"/>
  <c r="I627" i="31"/>
  <c r="O626" i="31"/>
  <c r="G626" i="31"/>
  <c r="M625" i="31"/>
  <c r="K624" i="31"/>
  <c r="Q623" i="31"/>
  <c r="I623" i="31"/>
  <c r="O622" i="31"/>
  <c r="G622" i="31"/>
  <c r="M621" i="31"/>
  <c r="K620" i="31"/>
  <c r="Q619" i="31"/>
  <c r="I619" i="31"/>
  <c r="O618" i="31"/>
  <c r="G618" i="31"/>
  <c r="M617" i="31"/>
  <c r="K616" i="31"/>
  <c r="Q615" i="31"/>
  <c r="I615" i="31"/>
  <c r="O614" i="31"/>
  <c r="G614" i="31"/>
  <c r="M613" i="31"/>
  <c r="K612" i="31"/>
  <c r="Q611" i="31"/>
  <c r="I611" i="31"/>
  <c r="O610" i="31"/>
  <c r="G610" i="31"/>
  <c r="M609" i="31"/>
  <c r="K608" i="31"/>
  <c r="Q607" i="31"/>
  <c r="I607" i="31"/>
  <c r="O606" i="31"/>
  <c r="G606" i="31"/>
  <c r="M605" i="31"/>
  <c r="K604" i="31"/>
  <c r="Q603" i="31"/>
  <c r="I603" i="31"/>
  <c r="O602" i="31"/>
  <c r="G602" i="31"/>
  <c r="M601" i="31"/>
  <c r="K600" i="31"/>
  <c r="Q599" i="31"/>
  <c r="I599" i="31"/>
  <c r="O598" i="31"/>
  <c r="G598" i="31"/>
  <c r="M597" i="31"/>
  <c r="K596" i="31"/>
  <c r="Q595" i="31"/>
  <c r="I595" i="31"/>
  <c r="O594" i="31"/>
  <c r="G594" i="31"/>
  <c r="M593" i="31"/>
  <c r="K592" i="31"/>
  <c r="Q591" i="31"/>
  <c r="I591" i="31"/>
  <c r="O590" i="31"/>
  <c r="G590" i="31"/>
  <c r="M589" i="31"/>
  <c r="H689" i="31"/>
  <c r="F684" i="31"/>
  <c r="F680" i="31"/>
  <c r="G678" i="31"/>
  <c r="J677" i="31"/>
  <c r="N676" i="31"/>
  <c r="J675" i="31"/>
  <c r="O674" i="31"/>
  <c r="F674" i="31"/>
  <c r="L673" i="31"/>
  <c r="J672" i="31"/>
  <c r="P671" i="31"/>
  <c r="H671" i="31"/>
  <c r="N670" i="31"/>
  <c r="F670" i="31"/>
  <c r="L669" i="31"/>
  <c r="J668" i="31"/>
  <c r="P667" i="31"/>
  <c r="H667" i="31"/>
  <c r="N666" i="31"/>
  <c r="F666" i="31"/>
  <c r="L665" i="31"/>
  <c r="J664" i="31"/>
  <c r="P663" i="31"/>
  <c r="H663" i="31"/>
  <c r="N662" i="31"/>
  <c r="F662" i="31"/>
  <c r="L661" i="31"/>
  <c r="J660" i="31"/>
  <c r="P659" i="31"/>
  <c r="H659" i="31"/>
  <c r="N658" i="31"/>
  <c r="F658" i="31"/>
  <c r="L657" i="31"/>
  <c r="J656" i="31"/>
  <c r="P655" i="31"/>
  <c r="H655" i="31"/>
  <c r="N654" i="31"/>
  <c r="F654" i="31"/>
  <c r="L653" i="31"/>
  <c r="J652" i="31"/>
  <c r="P651" i="31"/>
  <c r="H651" i="31"/>
  <c r="N650" i="31"/>
  <c r="F650" i="31"/>
  <c r="L649" i="31"/>
  <c r="J648" i="31"/>
  <c r="P647" i="31"/>
  <c r="H647" i="31"/>
  <c r="N646" i="31"/>
  <c r="F646" i="31"/>
  <c r="L645" i="31"/>
  <c r="J644" i="31"/>
  <c r="P643" i="31"/>
  <c r="H643" i="31"/>
  <c r="N642" i="31"/>
  <c r="F642" i="31"/>
  <c r="L641" i="31"/>
  <c r="J640" i="31"/>
  <c r="P639" i="31"/>
  <c r="H639" i="31"/>
  <c r="N638" i="31"/>
  <c r="F638" i="31"/>
  <c r="L637" i="31"/>
  <c r="J636" i="31"/>
  <c r="P635" i="31"/>
  <c r="H635" i="31"/>
  <c r="N634" i="31"/>
  <c r="F634" i="31"/>
  <c r="L633" i="31"/>
  <c r="J632" i="31"/>
  <c r="P631" i="31"/>
  <c r="H631" i="31"/>
  <c r="N630" i="31"/>
  <c r="F630" i="31"/>
  <c r="L629" i="31"/>
  <c r="J628" i="31"/>
  <c r="P627" i="31"/>
  <c r="H627" i="31"/>
  <c r="N626" i="31"/>
  <c r="F626" i="31"/>
  <c r="L625" i="31"/>
  <c r="J624" i="31"/>
  <c r="P623" i="31"/>
  <c r="H623" i="31"/>
  <c r="N622" i="31"/>
  <c r="F622" i="31"/>
  <c r="L621" i="31"/>
  <c r="J620" i="31"/>
  <c r="P619" i="31"/>
  <c r="H619" i="31"/>
  <c r="N618" i="31"/>
  <c r="F618" i="31"/>
  <c r="L617" i="31"/>
  <c r="J616" i="31"/>
  <c r="P615" i="31"/>
  <c r="H615" i="31"/>
  <c r="N614" i="31"/>
  <c r="F614" i="31"/>
  <c r="L613" i="31"/>
  <c r="J612" i="31"/>
  <c r="P611" i="31"/>
  <c r="H611" i="31"/>
  <c r="N610" i="31"/>
  <c r="F610" i="31"/>
  <c r="L609" i="31"/>
  <c r="J608" i="31"/>
  <c r="P607" i="31"/>
  <c r="H607" i="31"/>
  <c r="N606" i="31"/>
  <c r="F606" i="31"/>
  <c r="L605" i="31"/>
  <c r="J604" i="31"/>
  <c r="P603" i="31"/>
  <c r="H603" i="31"/>
  <c r="N602" i="31"/>
  <c r="F602" i="31"/>
  <c r="L601" i="31"/>
  <c r="J600" i="31"/>
  <c r="P599" i="31"/>
  <c r="H599" i="31"/>
  <c r="N598" i="31"/>
  <c r="F598" i="31"/>
  <c r="L597" i="31"/>
  <c r="J596" i="31"/>
  <c r="P595" i="31"/>
  <c r="H595" i="31"/>
  <c r="N594" i="31"/>
  <c r="F594" i="31"/>
  <c r="L593" i="31"/>
  <c r="J592" i="31"/>
  <c r="P591" i="31"/>
  <c r="H591" i="31"/>
  <c r="N590" i="31"/>
  <c r="F590" i="31"/>
  <c r="L589" i="31"/>
  <c r="G589" i="31"/>
  <c r="M588" i="31"/>
  <c r="K587" i="31"/>
  <c r="Q586" i="31"/>
  <c r="I586" i="31"/>
  <c r="O585" i="31"/>
  <c r="G585" i="31"/>
  <c r="M584" i="31"/>
  <c r="K583" i="31"/>
  <c r="Q582" i="31"/>
  <c r="I582" i="31"/>
  <c r="O581" i="31"/>
  <c r="G581" i="31"/>
  <c r="M580" i="31"/>
  <c r="K579" i="31"/>
  <c r="Q578" i="31"/>
  <c r="I578" i="31"/>
  <c r="O577" i="31"/>
  <c r="G577" i="31"/>
  <c r="M576" i="31"/>
  <c r="K575" i="31"/>
  <c r="Q574" i="31"/>
  <c r="I574" i="31"/>
  <c r="O573" i="31"/>
  <c r="G573" i="31"/>
  <c r="M572" i="31"/>
  <c r="K571" i="31"/>
  <c r="Q570" i="31"/>
  <c r="I570" i="31"/>
  <c r="O569" i="31"/>
  <c r="G569" i="31"/>
  <c r="M568" i="31"/>
  <c r="K567" i="31"/>
  <c r="Q566" i="31"/>
  <c r="I566" i="31"/>
  <c r="O565" i="31"/>
  <c r="G565" i="31"/>
  <c r="M564" i="31"/>
  <c r="K563" i="31"/>
  <c r="Q562" i="31"/>
  <c r="I562" i="31"/>
  <c r="O561" i="31"/>
  <c r="G561" i="31"/>
  <c r="M560" i="31"/>
  <c r="K559" i="31"/>
  <c r="Q558" i="31"/>
  <c r="I558" i="31"/>
  <c r="O557" i="31"/>
  <c r="G557" i="31"/>
  <c r="M556" i="31"/>
  <c r="K555" i="31"/>
  <c r="Q554" i="31"/>
  <c r="I554" i="31"/>
  <c r="O553" i="31"/>
  <c r="G553" i="31"/>
  <c r="M552" i="31"/>
  <c r="K551" i="31"/>
  <c r="Q550" i="31"/>
  <c r="I550" i="31"/>
  <c r="O549" i="31"/>
  <c r="G549" i="31"/>
  <c r="M548" i="31"/>
  <c r="K547" i="31"/>
  <c r="Q546" i="31"/>
  <c r="I546" i="31"/>
  <c r="O545" i="31"/>
  <c r="G545" i="31"/>
  <c r="M544" i="31"/>
  <c r="K543" i="31"/>
  <c r="Q542" i="31"/>
  <c r="I542" i="31"/>
  <c r="O541" i="31"/>
  <c r="G541" i="31"/>
  <c r="M540" i="31"/>
  <c r="K539" i="31"/>
  <c r="Q538" i="31"/>
  <c r="I538" i="31"/>
  <c r="O537" i="31"/>
  <c r="G537" i="31"/>
  <c r="M536" i="31"/>
  <c r="K535" i="31"/>
  <c r="Q534" i="31"/>
  <c r="I534" i="31"/>
  <c r="O533" i="31"/>
  <c r="G533" i="31"/>
  <c r="M532" i="31"/>
  <c r="K531" i="31"/>
  <c r="Q530" i="31"/>
  <c r="I530" i="31"/>
  <c r="O529" i="31"/>
  <c r="G529" i="31"/>
  <c r="M528" i="31"/>
  <c r="K527" i="31"/>
  <c r="Q526" i="31"/>
  <c r="I526" i="31"/>
  <c r="O525" i="31"/>
  <c r="G525" i="31"/>
  <c r="M524" i="31"/>
  <c r="K523" i="31"/>
  <c r="Q522" i="31"/>
  <c r="I522" i="31"/>
  <c r="O521" i="31"/>
  <c r="G521" i="31"/>
  <c r="M520" i="31"/>
  <c r="K519" i="31"/>
  <c r="Q518" i="31"/>
  <c r="I518" i="31"/>
  <c r="O517" i="31"/>
  <c r="G517" i="31"/>
  <c r="M516" i="31"/>
  <c r="K515" i="31"/>
  <c r="Q514" i="31"/>
  <c r="I514" i="31"/>
  <c r="O513" i="31"/>
  <c r="G513" i="31"/>
  <c r="M512" i="31"/>
  <c r="K511" i="31"/>
  <c r="Q510" i="31"/>
  <c r="I510" i="31"/>
  <c r="O509" i="31"/>
  <c r="G509" i="31"/>
  <c r="M508" i="31"/>
  <c r="K507" i="31"/>
  <c r="Q506" i="31"/>
  <c r="I506" i="31"/>
  <c r="O505" i="31"/>
  <c r="G505" i="31"/>
  <c r="M504" i="31"/>
  <c r="K503" i="31"/>
  <c r="Q502" i="31"/>
  <c r="I502" i="31"/>
  <c r="O501" i="31"/>
  <c r="G501" i="31"/>
  <c r="M500" i="31"/>
  <c r="K499" i="31"/>
  <c r="Q498" i="31"/>
  <c r="I498" i="31"/>
  <c r="O495" i="31"/>
  <c r="G495" i="31"/>
  <c r="M494" i="31"/>
  <c r="K493" i="31"/>
  <c r="Q492" i="31"/>
  <c r="I492" i="31"/>
  <c r="O491" i="31"/>
  <c r="G491" i="31"/>
  <c r="M490" i="31"/>
  <c r="L590" i="31"/>
  <c r="F589" i="31"/>
  <c r="L588" i="31"/>
  <c r="J587" i="31"/>
  <c r="P586" i="31"/>
  <c r="H586" i="31"/>
  <c r="N585" i="31"/>
  <c r="F585" i="31"/>
  <c r="L584" i="31"/>
  <c r="J583" i="31"/>
  <c r="P582" i="31"/>
  <c r="H582" i="31"/>
  <c r="N581" i="31"/>
  <c r="F581" i="31"/>
  <c r="L580" i="31"/>
  <c r="J579" i="31"/>
  <c r="P578" i="31"/>
  <c r="H578" i="31"/>
  <c r="N577" i="31"/>
  <c r="F577" i="31"/>
  <c r="L576" i="31"/>
  <c r="J575" i="31"/>
  <c r="P574" i="31"/>
  <c r="H574" i="31"/>
  <c r="N573" i="31"/>
  <c r="F573" i="31"/>
  <c r="L572" i="31"/>
  <c r="J571" i="31"/>
  <c r="P570" i="31"/>
  <c r="H570" i="31"/>
  <c r="N569" i="31"/>
  <c r="F569" i="31"/>
  <c r="L568" i="31"/>
  <c r="J567" i="31"/>
  <c r="P566" i="31"/>
  <c r="H566" i="31"/>
  <c r="N565" i="31"/>
  <c r="F565" i="31"/>
  <c r="L564" i="31"/>
  <c r="J563" i="31"/>
  <c r="P562" i="31"/>
  <c r="H562" i="31"/>
  <c r="N561" i="31"/>
  <c r="F561" i="31"/>
  <c r="L560" i="31"/>
  <c r="J559" i="31"/>
  <c r="P558" i="31"/>
  <c r="H558" i="31"/>
  <c r="N557" i="31"/>
  <c r="F557" i="31"/>
  <c r="L556" i="31"/>
  <c r="J555" i="31"/>
  <c r="P554" i="31"/>
  <c r="H554" i="31"/>
  <c r="N553" i="31"/>
  <c r="F553" i="31"/>
  <c r="L552" i="31"/>
  <c r="J551" i="31"/>
  <c r="P550" i="31"/>
  <c r="H550" i="31"/>
  <c r="N549" i="31"/>
  <c r="F549" i="31"/>
  <c r="L548" i="31"/>
  <c r="J547" i="31"/>
  <c r="P546" i="31"/>
  <c r="H546" i="31"/>
  <c r="N545" i="31"/>
  <c r="F545" i="31"/>
  <c r="L544" i="31"/>
  <c r="J543" i="31"/>
  <c r="P542" i="31"/>
  <c r="H542" i="31"/>
  <c r="N541" i="31"/>
  <c r="F541" i="31"/>
  <c r="L540" i="31"/>
  <c r="J539" i="31"/>
  <c r="P538" i="31"/>
  <c r="H538" i="31"/>
  <c r="N537" i="31"/>
  <c r="F537" i="31"/>
  <c r="L536" i="31"/>
  <c r="J535" i="31"/>
  <c r="P534" i="31"/>
  <c r="H534" i="31"/>
  <c r="N533" i="31"/>
  <c r="F533" i="31"/>
  <c r="L532" i="31"/>
  <c r="J531" i="31"/>
  <c r="P530" i="31"/>
  <c r="H530" i="31"/>
  <c r="N529" i="31"/>
  <c r="F529" i="31"/>
  <c r="L528" i="31"/>
  <c r="J527" i="31"/>
  <c r="P526" i="31"/>
  <c r="H526" i="31"/>
  <c r="N525" i="31"/>
  <c r="F525" i="31"/>
  <c r="L524" i="31"/>
  <c r="J523" i="31"/>
  <c r="P522" i="31"/>
  <c r="H522" i="31"/>
  <c r="N521" i="31"/>
  <c r="F521" i="31"/>
  <c r="L520" i="31"/>
  <c r="J519" i="31"/>
  <c r="P518" i="31"/>
  <c r="H518" i="31"/>
  <c r="N517" i="31"/>
  <c r="F517" i="31"/>
  <c r="L516" i="31"/>
  <c r="J515" i="31"/>
  <c r="P514" i="31"/>
  <c r="H514" i="31"/>
  <c r="N513" i="31"/>
  <c r="F513" i="31"/>
  <c r="L512" i="31"/>
  <c r="J511" i="31"/>
  <c r="P510" i="31"/>
  <c r="H510" i="31"/>
  <c r="N509" i="31"/>
  <c r="F509" i="31"/>
  <c r="L508" i="31"/>
  <c r="J507" i="31"/>
  <c r="P506" i="31"/>
  <c r="H506" i="31"/>
  <c r="N505" i="31"/>
  <c r="F505" i="31"/>
  <c r="L504" i="31"/>
  <c r="J503" i="31"/>
  <c r="P502" i="31"/>
  <c r="H502" i="31"/>
  <c r="N501" i="31"/>
  <c r="F501" i="31"/>
  <c r="L500" i="31"/>
  <c r="J499" i="31"/>
  <c r="P498" i="31"/>
  <c r="H498" i="31"/>
  <c r="N495" i="31"/>
  <c r="F495" i="31"/>
  <c r="L494" i="31"/>
  <c r="J590" i="31"/>
  <c r="K588" i="31"/>
  <c r="Q587" i="31"/>
  <c r="I587" i="31"/>
  <c r="O586" i="31"/>
  <c r="G586" i="31"/>
  <c r="M585" i="31"/>
  <c r="K584" i="31"/>
  <c r="Q583" i="31"/>
  <c r="I583" i="31"/>
  <c r="O582" i="31"/>
  <c r="G582" i="31"/>
  <c r="M581" i="31"/>
  <c r="K580" i="31"/>
  <c r="Q579" i="31"/>
  <c r="I579" i="31"/>
  <c r="O578" i="31"/>
  <c r="G578" i="31"/>
  <c r="M577" i="31"/>
  <c r="K576" i="31"/>
  <c r="Q575" i="31"/>
  <c r="I575" i="31"/>
  <c r="O574" i="31"/>
  <c r="G574" i="31"/>
  <c r="M573" i="31"/>
  <c r="K572" i="31"/>
  <c r="Q571" i="31"/>
  <c r="I571" i="31"/>
  <c r="O570" i="31"/>
  <c r="G570" i="31"/>
  <c r="M569" i="31"/>
  <c r="K568" i="31"/>
  <c r="Q567" i="31"/>
  <c r="I567" i="31"/>
  <c r="O566" i="31"/>
  <c r="G566" i="31"/>
  <c r="M565" i="31"/>
  <c r="K564" i="31"/>
  <c r="Q563" i="31"/>
  <c r="I563" i="31"/>
  <c r="O562" i="31"/>
  <c r="G562" i="31"/>
  <c r="M561" i="31"/>
  <c r="K560" i="31"/>
  <c r="Q559" i="31"/>
  <c r="I559" i="31"/>
  <c r="O558" i="31"/>
  <c r="G558" i="31"/>
  <c r="M557" i="31"/>
  <c r="K556" i="31"/>
  <c r="Q555" i="31"/>
  <c r="I555" i="31"/>
  <c r="O554" i="31"/>
  <c r="G554" i="31"/>
  <c r="M553" i="31"/>
  <c r="K552" i="31"/>
  <c r="Q551" i="31"/>
  <c r="I551" i="31"/>
  <c r="O550" i="31"/>
  <c r="G550" i="31"/>
  <c r="M549" i="31"/>
  <c r="K548" i="31"/>
  <c r="Q547" i="31"/>
  <c r="I547" i="31"/>
  <c r="O546" i="31"/>
  <c r="G546" i="31"/>
  <c r="M545" i="31"/>
  <c r="K544" i="31"/>
  <c r="Q543" i="31"/>
  <c r="I543" i="31"/>
  <c r="O542" i="31"/>
  <c r="G542" i="31"/>
  <c r="M541" i="31"/>
  <c r="K540" i="31"/>
  <c r="Q539" i="31"/>
  <c r="I539" i="31"/>
  <c r="O538" i="31"/>
  <c r="G538" i="31"/>
  <c r="M537" i="31"/>
  <c r="K536" i="31"/>
  <c r="Q535" i="31"/>
  <c r="I535" i="31"/>
  <c r="O534" i="31"/>
  <c r="G534" i="31"/>
  <c r="M533" i="31"/>
  <c r="K532" i="31"/>
  <c r="Q531" i="31"/>
  <c r="I531" i="31"/>
  <c r="O530" i="31"/>
  <c r="G530" i="31"/>
  <c r="M529" i="31"/>
  <c r="K528" i="31"/>
  <c r="Q527" i="31"/>
  <c r="I527" i="31"/>
  <c r="O526" i="31"/>
  <c r="G526" i="31"/>
  <c r="M525" i="31"/>
  <c r="K524" i="31"/>
  <c r="Q523" i="31"/>
  <c r="I523" i="31"/>
  <c r="O522" i="31"/>
  <c r="G522" i="31"/>
  <c r="M521" i="31"/>
  <c r="K520" i="31"/>
  <c r="Q519" i="31"/>
  <c r="I519" i="31"/>
  <c r="O518" i="31"/>
  <c r="G518" i="31"/>
  <c r="M517" i="31"/>
  <c r="K516" i="31"/>
  <c r="Q515" i="31"/>
  <c r="I515" i="31"/>
  <c r="O514" i="31"/>
  <c r="G514" i="31"/>
  <c r="M513" i="31"/>
  <c r="K512" i="31"/>
  <c r="Q511" i="31"/>
  <c r="I511" i="31"/>
  <c r="O510" i="31"/>
  <c r="G510" i="31"/>
  <c r="M509" i="31"/>
  <c r="K508" i="31"/>
  <c r="Q507" i="31"/>
  <c r="I507" i="31"/>
  <c r="O506" i="31"/>
  <c r="G506" i="31"/>
  <c r="M505" i="31"/>
  <c r="K504" i="31"/>
  <c r="Q503" i="31"/>
  <c r="I503" i="31"/>
  <c r="O502" i="31"/>
  <c r="G502" i="31"/>
  <c r="M501" i="31"/>
  <c r="K500" i="31"/>
  <c r="Q499" i="31"/>
  <c r="I499" i="31"/>
  <c r="O498" i="31"/>
  <c r="G498" i="31"/>
  <c r="M495" i="31"/>
  <c r="K494" i="31"/>
  <c r="J594" i="31"/>
  <c r="P593" i="31"/>
  <c r="Q589" i="31"/>
  <c r="J588" i="31"/>
  <c r="P587" i="31"/>
  <c r="H587" i="31"/>
  <c r="N586" i="31"/>
  <c r="F586" i="31"/>
  <c r="L585" i="31"/>
  <c r="J584" i="31"/>
  <c r="P583" i="31"/>
  <c r="H583" i="31"/>
  <c r="N582" i="31"/>
  <c r="F582" i="31"/>
  <c r="L581" i="31"/>
  <c r="J580" i="31"/>
  <c r="P579" i="31"/>
  <c r="H579" i="31"/>
  <c r="N578" i="31"/>
  <c r="F578" i="31"/>
  <c r="L577" i="31"/>
  <c r="J576" i="31"/>
  <c r="P575" i="31"/>
  <c r="H575" i="31"/>
  <c r="N574" i="31"/>
  <c r="F574" i="31"/>
  <c r="L573" i="31"/>
  <c r="J572" i="31"/>
  <c r="P571" i="31"/>
  <c r="H571" i="31"/>
  <c r="N570" i="31"/>
  <c r="F570" i="31"/>
  <c r="L569" i="31"/>
  <c r="J568" i="31"/>
  <c r="P567" i="31"/>
  <c r="H567" i="31"/>
  <c r="N566" i="31"/>
  <c r="F566" i="31"/>
  <c r="L565" i="31"/>
  <c r="J564" i="31"/>
  <c r="P563" i="31"/>
  <c r="H563" i="31"/>
  <c r="N562" i="31"/>
  <c r="F562" i="31"/>
  <c r="L561" i="31"/>
  <c r="J560" i="31"/>
  <c r="P559" i="31"/>
  <c r="H559" i="31"/>
  <c r="N558" i="31"/>
  <c r="F558" i="31"/>
  <c r="L557" i="31"/>
  <c r="J556" i="31"/>
  <c r="P555" i="31"/>
  <c r="H555" i="31"/>
  <c r="N554" i="31"/>
  <c r="F554" i="31"/>
  <c r="L553" i="31"/>
  <c r="J552" i="31"/>
  <c r="P551" i="31"/>
  <c r="H551" i="31"/>
  <c r="N550" i="31"/>
  <c r="F550" i="31"/>
  <c r="L549" i="31"/>
  <c r="J548" i="31"/>
  <c r="P547" i="31"/>
  <c r="H547" i="31"/>
  <c r="N546" i="31"/>
  <c r="F546" i="31"/>
  <c r="L545" i="31"/>
  <c r="J544" i="31"/>
  <c r="P543" i="31"/>
  <c r="H543" i="31"/>
  <c r="N542" i="31"/>
  <c r="F542" i="31"/>
  <c r="L541" i="31"/>
  <c r="J540" i="31"/>
  <c r="P539" i="31"/>
  <c r="H539" i="31"/>
  <c r="N538" i="31"/>
  <c r="F538" i="31"/>
  <c r="L537" i="31"/>
  <c r="J536" i="31"/>
  <c r="P535" i="31"/>
  <c r="H535" i="31"/>
  <c r="N534" i="31"/>
  <c r="F534" i="31"/>
  <c r="L533" i="31"/>
  <c r="J532" i="31"/>
  <c r="P531" i="31"/>
  <c r="H531" i="31"/>
  <c r="N530" i="31"/>
  <c r="F530" i="31"/>
  <c r="L529" i="31"/>
  <c r="J528" i="31"/>
  <c r="P527" i="31"/>
  <c r="H527" i="31"/>
  <c r="N526" i="31"/>
  <c r="F526" i="31"/>
  <c r="L525" i="31"/>
  <c r="J524" i="31"/>
  <c r="P523" i="31"/>
  <c r="H523" i="31"/>
  <c r="N522" i="31"/>
  <c r="F522" i="31"/>
  <c r="L521" i="31"/>
  <c r="J520" i="31"/>
  <c r="P519" i="31"/>
  <c r="H519" i="31"/>
  <c r="N518" i="31"/>
  <c r="F518" i="31"/>
  <c r="L517" i="31"/>
  <c r="J516" i="31"/>
  <c r="P515" i="31"/>
  <c r="H515" i="31"/>
  <c r="N514" i="31"/>
  <c r="F514" i="31"/>
  <c r="L513" i="31"/>
  <c r="J512" i="31"/>
  <c r="P511" i="31"/>
  <c r="H511" i="31"/>
  <c r="N510" i="31"/>
  <c r="F510" i="31"/>
  <c r="L509" i="31"/>
  <c r="J508" i="31"/>
  <c r="P507" i="31"/>
  <c r="H507" i="31"/>
  <c r="N506" i="31"/>
  <c r="F506" i="31"/>
  <c r="L505" i="31"/>
  <c r="J504" i="31"/>
  <c r="P503" i="31"/>
  <c r="H503" i="31"/>
  <c r="N502" i="31"/>
  <c r="F502" i="31"/>
  <c r="L501" i="31"/>
  <c r="J500" i="31"/>
  <c r="P499" i="31"/>
  <c r="H499" i="31"/>
  <c r="N498" i="31"/>
  <c r="F498" i="31"/>
  <c r="L495" i="31"/>
  <c r="J494" i="31"/>
  <c r="H593" i="31"/>
  <c r="P589" i="31"/>
  <c r="Q588" i="31"/>
  <c r="I588" i="31"/>
  <c r="O587" i="31"/>
  <c r="G587" i="31"/>
  <c r="M586" i="31"/>
  <c r="K585" i="31"/>
  <c r="Q584" i="31"/>
  <c r="I584" i="31"/>
  <c r="O583" i="31"/>
  <c r="G583" i="31"/>
  <c r="M582" i="31"/>
  <c r="K581" i="31"/>
  <c r="Q580" i="31"/>
  <c r="I580" i="31"/>
  <c r="O579" i="31"/>
  <c r="G579" i="31"/>
  <c r="M578" i="31"/>
  <c r="K577" i="31"/>
  <c r="Q576" i="31"/>
  <c r="I576" i="31"/>
  <c r="O575" i="31"/>
  <c r="G575" i="31"/>
  <c r="M574" i="31"/>
  <c r="K573" i="31"/>
  <c r="Q572" i="31"/>
  <c r="I572" i="31"/>
  <c r="O571" i="31"/>
  <c r="G571" i="31"/>
  <c r="M570" i="31"/>
  <c r="K569" i="31"/>
  <c r="Q568" i="31"/>
  <c r="I568" i="31"/>
  <c r="O567" i="31"/>
  <c r="G567" i="31"/>
  <c r="M566" i="31"/>
  <c r="K565" i="31"/>
  <c r="Q564" i="31"/>
  <c r="I564" i="31"/>
  <c r="O563" i="31"/>
  <c r="G563" i="31"/>
  <c r="M562" i="31"/>
  <c r="K561" i="31"/>
  <c r="Q560" i="31"/>
  <c r="I560" i="31"/>
  <c r="O559" i="31"/>
  <c r="G559" i="31"/>
  <c r="M558" i="31"/>
  <c r="K557" i="31"/>
  <c r="Q556" i="31"/>
  <c r="I556" i="31"/>
  <c r="O555" i="31"/>
  <c r="G555" i="31"/>
  <c r="M554" i="31"/>
  <c r="K553" i="31"/>
  <c r="Q552" i="31"/>
  <c r="I552" i="31"/>
  <c r="O551" i="31"/>
  <c r="G551" i="31"/>
  <c r="M550" i="31"/>
  <c r="K549" i="31"/>
  <c r="Q548" i="31"/>
  <c r="I548" i="31"/>
  <c r="O547" i="31"/>
  <c r="G547" i="31"/>
  <c r="M546" i="31"/>
  <c r="K545" i="31"/>
  <c r="Q544" i="31"/>
  <c r="I544" i="31"/>
  <c r="O543" i="31"/>
  <c r="G543" i="31"/>
  <c r="M542" i="31"/>
  <c r="K541" i="31"/>
  <c r="Q540" i="31"/>
  <c r="I540" i="31"/>
  <c r="O539" i="31"/>
  <c r="G539" i="31"/>
  <c r="M538" i="31"/>
  <c r="K537" i="31"/>
  <c r="Q536" i="31"/>
  <c r="I536" i="31"/>
  <c r="O535" i="31"/>
  <c r="G535" i="31"/>
  <c r="M534" i="31"/>
  <c r="K533" i="31"/>
  <c r="Q532" i="31"/>
  <c r="I532" i="31"/>
  <c r="O531" i="31"/>
  <c r="G531" i="31"/>
  <c r="M530" i="31"/>
  <c r="K529" i="31"/>
  <c r="Q528" i="31"/>
  <c r="I528" i="31"/>
  <c r="O527" i="31"/>
  <c r="G527" i="31"/>
  <c r="M526" i="31"/>
  <c r="K525" i="31"/>
  <c r="Q524" i="31"/>
  <c r="I524" i="31"/>
  <c r="O523" i="31"/>
  <c r="G523" i="31"/>
  <c r="M522" i="31"/>
  <c r="K521" i="31"/>
  <c r="Q520" i="31"/>
  <c r="I520" i="31"/>
  <c r="O519" i="31"/>
  <c r="G519" i="31"/>
  <c r="M518" i="31"/>
  <c r="K517" i="31"/>
  <c r="Q516" i="31"/>
  <c r="I516" i="31"/>
  <c r="O515" i="31"/>
  <c r="G515" i="31"/>
  <c r="M514" i="31"/>
  <c r="K513" i="31"/>
  <c r="Q512" i="31"/>
  <c r="I512" i="31"/>
  <c r="O511" i="31"/>
  <c r="G511" i="31"/>
  <c r="M510" i="31"/>
  <c r="K509" i="31"/>
  <c r="Q508" i="31"/>
  <c r="I508" i="31"/>
  <c r="O507" i="31"/>
  <c r="G507" i="31"/>
  <c r="M506" i="31"/>
  <c r="K505" i="31"/>
  <c r="Q504" i="31"/>
  <c r="I504" i="31"/>
  <c r="O503" i="31"/>
  <c r="G503" i="31"/>
  <c r="M502" i="31"/>
  <c r="K501" i="31"/>
  <c r="Q500" i="31"/>
  <c r="I500" i="31"/>
  <c r="O499" i="31"/>
  <c r="G499" i="31"/>
  <c r="M498" i="31"/>
  <c r="K495" i="31"/>
  <c r="Q494" i="31"/>
  <c r="I494" i="31"/>
  <c r="O493" i="31"/>
  <c r="G493" i="31"/>
  <c r="M492" i="31"/>
  <c r="K491" i="31"/>
  <c r="Q490" i="31"/>
  <c r="I490" i="31"/>
  <c r="N592" i="31"/>
  <c r="J589" i="31"/>
  <c r="P588" i="31"/>
  <c r="H588" i="31"/>
  <c r="N587" i="31"/>
  <c r="F587" i="31"/>
  <c r="L586" i="31"/>
  <c r="J585" i="31"/>
  <c r="P584" i="31"/>
  <c r="H584" i="31"/>
  <c r="N583" i="31"/>
  <c r="F583" i="31"/>
  <c r="L582" i="31"/>
  <c r="J581" i="31"/>
  <c r="P580" i="31"/>
  <c r="H580" i="31"/>
  <c r="N579" i="31"/>
  <c r="F579" i="31"/>
  <c r="L578" i="31"/>
  <c r="J577" i="31"/>
  <c r="P576" i="31"/>
  <c r="H576" i="31"/>
  <c r="N575" i="31"/>
  <c r="F575" i="31"/>
  <c r="L574" i="31"/>
  <c r="J573" i="31"/>
  <c r="P572" i="31"/>
  <c r="H572" i="31"/>
  <c r="N571" i="31"/>
  <c r="F571" i="31"/>
  <c r="L570" i="31"/>
  <c r="J569" i="31"/>
  <c r="P568" i="31"/>
  <c r="H568" i="31"/>
  <c r="N567" i="31"/>
  <c r="F567" i="31"/>
  <c r="L566" i="31"/>
  <c r="J565" i="31"/>
  <c r="P564" i="31"/>
  <c r="H564" i="31"/>
  <c r="N563" i="31"/>
  <c r="F563" i="31"/>
  <c r="L562" i="31"/>
  <c r="J561" i="31"/>
  <c r="P560" i="31"/>
  <c r="H560" i="31"/>
  <c r="N559" i="31"/>
  <c r="F559" i="31"/>
  <c r="L558" i="31"/>
  <c r="J557" i="31"/>
  <c r="P556" i="31"/>
  <c r="H556" i="31"/>
  <c r="N555" i="31"/>
  <c r="F555" i="31"/>
  <c r="L554" i="31"/>
  <c r="J553" i="31"/>
  <c r="P552" i="31"/>
  <c r="H552" i="31"/>
  <c r="N551" i="31"/>
  <c r="F551" i="31"/>
  <c r="L550" i="31"/>
  <c r="J549" i="31"/>
  <c r="P548" i="31"/>
  <c r="H548" i="31"/>
  <c r="N547" i="31"/>
  <c r="F547" i="31"/>
  <c r="L546" i="31"/>
  <c r="J545" i="31"/>
  <c r="P544" i="31"/>
  <c r="H544" i="31"/>
  <c r="N543" i="31"/>
  <c r="F543" i="31"/>
  <c r="L542" i="31"/>
  <c r="J541" i="31"/>
  <c r="P540" i="31"/>
  <c r="H540" i="31"/>
  <c r="N539" i="31"/>
  <c r="F539" i="31"/>
  <c r="L538" i="31"/>
  <c r="J537" i="31"/>
  <c r="P536" i="31"/>
  <c r="H536" i="31"/>
  <c r="N535" i="31"/>
  <c r="F535" i="31"/>
  <c r="L534" i="31"/>
  <c r="J533" i="31"/>
  <c r="P532" i="31"/>
  <c r="H532" i="31"/>
  <c r="N531" i="31"/>
  <c r="F531" i="31"/>
  <c r="L530" i="31"/>
  <c r="J529" i="31"/>
  <c r="P528" i="31"/>
  <c r="H528" i="31"/>
  <c r="N527" i="31"/>
  <c r="F527" i="31"/>
  <c r="L526" i="31"/>
  <c r="J525" i="31"/>
  <c r="P524" i="31"/>
  <c r="H524" i="31"/>
  <c r="N523" i="31"/>
  <c r="F523" i="31"/>
  <c r="L522" i="31"/>
  <c r="J521" i="31"/>
  <c r="P520" i="31"/>
  <c r="H520" i="31"/>
  <c r="N519" i="31"/>
  <c r="F519" i="31"/>
  <c r="L518" i="31"/>
  <c r="J517" i="31"/>
  <c r="P516" i="31"/>
  <c r="H516" i="31"/>
  <c r="N515" i="31"/>
  <c r="F515" i="31"/>
  <c r="L514" i="31"/>
  <c r="J513" i="31"/>
  <c r="P512" i="31"/>
  <c r="H512" i="31"/>
  <c r="N511" i="31"/>
  <c r="F511" i="31"/>
  <c r="L510" i="31"/>
  <c r="J509" i="31"/>
  <c r="P508" i="31"/>
  <c r="H508" i="31"/>
  <c r="N507" i="31"/>
  <c r="F507" i="31"/>
  <c r="L506" i="31"/>
  <c r="J505" i="31"/>
  <c r="P504" i="31"/>
  <c r="H504" i="31"/>
  <c r="N503" i="31"/>
  <c r="F503" i="31"/>
  <c r="L502" i="31"/>
  <c r="J501" i="31"/>
  <c r="P500" i="31"/>
  <c r="H500" i="31"/>
  <c r="N499" i="31"/>
  <c r="F499" i="31"/>
  <c r="L498" i="31"/>
  <c r="J495" i="31"/>
  <c r="P494" i="31"/>
  <c r="H494" i="31"/>
  <c r="N493" i="31"/>
  <c r="F493" i="31"/>
  <c r="L492" i="31"/>
  <c r="J491" i="31"/>
  <c r="F592" i="31"/>
  <c r="I589" i="31"/>
  <c r="O588" i="31"/>
  <c r="G588" i="31"/>
  <c r="M587" i="31"/>
  <c r="K586" i="31"/>
  <c r="Q585" i="31"/>
  <c r="I585" i="31"/>
  <c r="O584" i="31"/>
  <c r="G584" i="31"/>
  <c r="M583" i="31"/>
  <c r="K582" i="31"/>
  <c r="Q581" i="31"/>
  <c r="I581" i="31"/>
  <c r="O580" i="31"/>
  <c r="G580" i="31"/>
  <c r="M579" i="31"/>
  <c r="K578" i="31"/>
  <c r="Q577" i="31"/>
  <c r="I577" i="31"/>
  <c r="O576" i="31"/>
  <c r="G576" i="31"/>
  <c r="M575" i="31"/>
  <c r="K574" i="31"/>
  <c r="Q573" i="31"/>
  <c r="I573" i="31"/>
  <c r="O572" i="31"/>
  <c r="G572" i="31"/>
  <c r="M571" i="31"/>
  <c r="K570" i="31"/>
  <c r="Q569" i="31"/>
  <c r="I569" i="31"/>
  <c r="O568" i="31"/>
  <c r="G568" i="31"/>
  <c r="M567" i="31"/>
  <c r="K566" i="31"/>
  <c r="Q565" i="31"/>
  <c r="I565" i="31"/>
  <c r="O564" i="31"/>
  <c r="G564" i="31"/>
  <c r="M563" i="31"/>
  <c r="K562" i="31"/>
  <c r="Q561" i="31"/>
  <c r="I561" i="31"/>
  <c r="O560" i="31"/>
  <c r="G560" i="31"/>
  <c r="M559" i="31"/>
  <c r="K558" i="31"/>
  <c r="Q557" i="31"/>
  <c r="I557" i="31"/>
  <c r="O556" i="31"/>
  <c r="G556" i="31"/>
  <c r="M555" i="31"/>
  <c r="K554" i="31"/>
  <c r="Q553" i="31"/>
  <c r="I553" i="31"/>
  <c r="O552" i="31"/>
  <c r="G552" i="31"/>
  <c r="M551" i="31"/>
  <c r="K550" i="31"/>
  <c r="Q549" i="31"/>
  <c r="I549" i="31"/>
  <c r="O548" i="31"/>
  <c r="G548" i="31"/>
  <c r="M547" i="31"/>
  <c r="K546" i="31"/>
  <c r="Q545" i="31"/>
  <c r="I545" i="31"/>
  <c r="O544" i="31"/>
  <c r="G544" i="31"/>
  <c r="M543" i="31"/>
  <c r="K542" i="31"/>
  <c r="Q541" i="31"/>
  <c r="I541" i="31"/>
  <c r="O540" i="31"/>
  <c r="G540" i="31"/>
  <c r="M539" i="31"/>
  <c r="K538" i="31"/>
  <c r="Q537" i="31"/>
  <c r="I537" i="31"/>
  <c r="O536" i="31"/>
  <c r="G536" i="31"/>
  <c r="M535" i="31"/>
  <c r="K534" i="31"/>
  <c r="Q533" i="31"/>
  <c r="I533" i="31"/>
  <c r="O532" i="31"/>
  <c r="G532" i="31"/>
  <c r="M531" i="31"/>
  <c r="K530" i="31"/>
  <c r="Q529" i="31"/>
  <c r="I529" i="31"/>
  <c r="O528" i="31"/>
  <c r="G528" i="31"/>
  <c r="M527" i="31"/>
  <c r="K526" i="31"/>
  <c r="Q525" i="31"/>
  <c r="I525" i="31"/>
  <c r="O524" i="31"/>
  <c r="G524" i="31"/>
  <c r="M523" i="31"/>
  <c r="K522" i="31"/>
  <c r="Q521" i="31"/>
  <c r="I521" i="31"/>
  <c r="O520" i="31"/>
  <c r="G520" i="31"/>
  <c r="M519" i="31"/>
  <c r="K518" i="31"/>
  <c r="Q517" i="31"/>
  <c r="I517" i="31"/>
  <c r="O516" i="31"/>
  <c r="G516" i="31"/>
  <c r="M515" i="31"/>
  <c r="K514" i="31"/>
  <c r="Q513" i="31"/>
  <c r="I513" i="31"/>
  <c r="O512" i="31"/>
  <c r="G512" i="31"/>
  <c r="M511" i="31"/>
  <c r="K510" i="31"/>
  <c r="Q509" i="31"/>
  <c r="I509" i="31"/>
  <c r="O508" i="31"/>
  <c r="G508" i="31"/>
  <c r="M507" i="31"/>
  <c r="K506" i="31"/>
  <c r="Q505" i="31"/>
  <c r="I505" i="31"/>
  <c r="O504" i="31"/>
  <c r="G504" i="31"/>
  <c r="M503" i="31"/>
  <c r="K502" i="31"/>
  <c r="Q501" i="31"/>
  <c r="I501" i="31"/>
  <c r="O500" i="31"/>
  <c r="G500" i="31"/>
  <c r="M499" i="31"/>
  <c r="K498" i="31"/>
  <c r="Q495" i="31"/>
  <c r="I495" i="31"/>
  <c r="O494" i="31"/>
  <c r="G494" i="31"/>
  <c r="M493" i="31"/>
  <c r="K492" i="31"/>
  <c r="Q491" i="31"/>
  <c r="I491" i="31"/>
  <c r="O490" i="31"/>
  <c r="G490" i="31"/>
  <c r="M489" i="31"/>
  <c r="K488" i="31"/>
  <c r="L591" i="31"/>
  <c r="H589" i="31"/>
  <c r="N588" i="31"/>
  <c r="F588" i="31"/>
  <c r="L587" i="31"/>
  <c r="J586" i="31"/>
  <c r="P585" i="31"/>
  <c r="H585" i="31"/>
  <c r="N584" i="31"/>
  <c r="F584" i="31"/>
  <c r="L583" i="31"/>
  <c r="J582" i="31"/>
  <c r="P581" i="31"/>
  <c r="H581" i="31"/>
  <c r="N580" i="31"/>
  <c r="F580" i="31"/>
  <c r="L579" i="31"/>
  <c r="J578" i="31"/>
  <c r="P577" i="31"/>
  <c r="H577" i="31"/>
  <c r="N576" i="31"/>
  <c r="F576" i="31"/>
  <c r="L575" i="31"/>
  <c r="J574" i="31"/>
  <c r="P573" i="31"/>
  <c r="H573" i="31"/>
  <c r="N572" i="31"/>
  <c r="F572" i="31"/>
  <c r="L571" i="31"/>
  <c r="J570" i="31"/>
  <c r="P569" i="31"/>
  <c r="H569" i="31"/>
  <c r="N568" i="31"/>
  <c r="F568" i="31"/>
  <c r="L567" i="31"/>
  <c r="J566" i="31"/>
  <c r="P565" i="31"/>
  <c r="H565" i="31"/>
  <c r="N564" i="31"/>
  <c r="F564" i="31"/>
  <c r="L563" i="31"/>
  <c r="J562" i="31"/>
  <c r="P561" i="31"/>
  <c r="H561" i="31"/>
  <c r="N560" i="31"/>
  <c r="F560" i="31"/>
  <c r="L559" i="31"/>
  <c r="J558" i="31"/>
  <c r="P557" i="31"/>
  <c r="H557" i="31"/>
  <c r="N556" i="31"/>
  <c r="F556" i="31"/>
  <c r="L555" i="31"/>
  <c r="J554" i="31"/>
  <c r="P553" i="31"/>
  <c r="H553" i="31"/>
  <c r="N552" i="31"/>
  <c r="F552" i="31"/>
  <c r="L551" i="31"/>
  <c r="J550" i="31"/>
  <c r="P549" i="31"/>
  <c r="H549" i="31"/>
  <c r="N548" i="31"/>
  <c r="F548" i="31"/>
  <c r="L547" i="31"/>
  <c r="J546" i="31"/>
  <c r="P545" i="31"/>
  <c r="H545" i="31"/>
  <c r="N544" i="31"/>
  <c r="F544" i="31"/>
  <c r="L543" i="31"/>
  <c r="J542" i="31"/>
  <c r="P541" i="31"/>
  <c r="H541" i="31"/>
  <c r="N540" i="31"/>
  <c r="F540" i="31"/>
  <c r="L539" i="31"/>
  <c r="J538" i="31"/>
  <c r="P537" i="31"/>
  <c r="H537" i="31"/>
  <c r="N536" i="31"/>
  <c r="F536" i="31"/>
  <c r="L535" i="31"/>
  <c r="J534" i="31"/>
  <c r="P533" i="31"/>
  <c r="H533" i="31"/>
  <c r="N532" i="31"/>
  <c r="F532" i="31"/>
  <c r="L531" i="31"/>
  <c r="J530" i="31"/>
  <c r="P529" i="31"/>
  <c r="H529" i="31"/>
  <c r="N528" i="31"/>
  <c r="F528" i="31"/>
  <c r="L527" i="31"/>
  <c r="J526" i="31"/>
  <c r="P525" i="31"/>
  <c r="H525" i="31"/>
  <c r="N524" i="31"/>
  <c r="F524" i="31"/>
  <c r="L523" i="31"/>
  <c r="J522" i="31"/>
  <c r="P521" i="31"/>
  <c r="H521" i="31"/>
  <c r="N520" i="31"/>
  <c r="F520" i="31"/>
  <c r="L519" i="31"/>
  <c r="F516" i="31"/>
  <c r="H505" i="31"/>
  <c r="F500" i="31"/>
  <c r="Q493" i="31"/>
  <c r="O492" i="31"/>
  <c r="M491" i="31"/>
  <c r="L490" i="31"/>
  <c r="P489" i="31"/>
  <c r="G489" i="31"/>
  <c r="L488" i="31"/>
  <c r="Q487" i="31"/>
  <c r="I487" i="31"/>
  <c r="O486" i="31"/>
  <c r="G486" i="31"/>
  <c r="M485" i="31"/>
  <c r="K484" i="31"/>
  <c r="Q483" i="31"/>
  <c r="I483" i="31"/>
  <c r="O482" i="31"/>
  <c r="G482" i="31"/>
  <c r="M481" i="31"/>
  <c r="K480" i="31"/>
  <c r="Q479" i="31"/>
  <c r="I479" i="31"/>
  <c r="O478" i="31"/>
  <c r="G478" i="31"/>
  <c r="M477" i="31"/>
  <c r="K476" i="31"/>
  <c r="Q475" i="31"/>
  <c r="I475" i="31"/>
  <c r="O474" i="31"/>
  <c r="G474" i="31"/>
  <c r="M473" i="31"/>
  <c r="K472" i="31"/>
  <c r="Q471" i="31"/>
  <c r="I471" i="31"/>
  <c r="O470" i="31"/>
  <c r="G470" i="31"/>
  <c r="M469" i="31"/>
  <c r="K468" i="31"/>
  <c r="Q467" i="31"/>
  <c r="I467" i="31"/>
  <c r="O466" i="31"/>
  <c r="G466" i="31"/>
  <c r="M465" i="31"/>
  <c r="K464" i="31"/>
  <c r="Q463" i="31"/>
  <c r="I463" i="31"/>
  <c r="O462" i="31"/>
  <c r="G462" i="31"/>
  <c r="M461" i="31"/>
  <c r="K460" i="31"/>
  <c r="Q459" i="31"/>
  <c r="I459" i="31"/>
  <c r="O458" i="31"/>
  <c r="G458" i="31"/>
  <c r="M457" i="31"/>
  <c r="K456" i="31"/>
  <c r="Q455" i="31"/>
  <c r="I455" i="31"/>
  <c r="O454" i="31"/>
  <c r="G454" i="31"/>
  <c r="M453" i="31"/>
  <c r="K452" i="31"/>
  <c r="Q451" i="31"/>
  <c r="I451" i="31"/>
  <c r="O450" i="31"/>
  <c r="G450" i="31"/>
  <c r="M449" i="31"/>
  <c r="K448" i="31"/>
  <c r="Q447" i="31"/>
  <c r="I447" i="31"/>
  <c r="O446" i="31"/>
  <c r="G446" i="31"/>
  <c r="M445" i="31"/>
  <c r="K444" i="31"/>
  <c r="Q443" i="31"/>
  <c r="I443" i="31"/>
  <c r="O442" i="31"/>
  <c r="G442" i="31"/>
  <c r="M441" i="31"/>
  <c r="K440" i="31"/>
  <c r="Q439" i="31"/>
  <c r="I439" i="31"/>
  <c r="O438" i="31"/>
  <c r="G438" i="31"/>
  <c r="M497" i="31"/>
  <c r="K496" i="31"/>
  <c r="Q1167" i="31"/>
  <c r="I1167" i="31"/>
  <c r="O1166" i="31"/>
  <c r="G1166" i="31"/>
  <c r="M1165" i="31"/>
  <c r="K1164" i="31"/>
  <c r="Q1163" i="31"/>
  <c r="I1163" i="31"/>
  <c r="O1162" i="31"/>
  <c r="G1162" i="31"/>
  <c r="M433" i="31"/>
  <c r="K432" i="31"/>
  <c r="Q431" i="31"/>
  <c r="I431" i="31"/>
  <c r="O430" i="31"/>
  <c r="G430" i="31"/>
  <c r="M427" i="31"/>
  <c r="K426" i="31"/>
  <c r="Q429" i="31"/>
  <c r="I429" i="31"/>
  <c r="O428" i="31"/>
  <c r="G428" i="31"/>
  <c r="M423" i="31"/>
  <c r="K422" i="31"/>
  <c r="Q421" i="31"/>
  <c r="I421" i="31"/>
  <c r="O420" i="31"/>
  <c r="G420" i="31"/>
  <c r="M419" i="31"/>
  <c r="K418" i="31"/>
  <c r="Q417" i="31"/>
  <c r="I417" i="31"/>
  <c r="O416" i="31"/>
  <c r="G416" i="31"/>
  <c r="M425" i="31"/>
  <c r="K424" i="31"/>
  <c r="Q399" i="31"/>
  <c r="I399" i="31"/>
  <c r="O398" i="31"/>
  <c r="G398" i="31"/>
  <c r="M379" i="31"/>
  <c r="K378" i="31"/>
  <c r="Q377" i="31"/>
  <c r="I377" i="31"/>
  <c r="O376" i="31"/>
  <c r="G376" i="31"/>
  <c r="M335" i="31"/>
  <c r="K334" i="31"/>
  <c r="Q67" i="31"/>
  <c r="I67" i="31"/>
  <c r="O66" i="31"/>
  <c r="G66" i="31"/>
  <c r="M325" i="31"/>
  <c r="K324" i="31"/>
  <c r="Q177" i="31"/>
  <c r="I177" i="31"/>
  <c r="O176" i="31"/>
  <c r="G176" i="31"/>
  <c r="M369" i="31"/>
  <c r="K368" i="31"/>
  <c r="Q329" i="31"/>
  <c r="I329" i="31"/>
  <c r="O328" i="31"/>
  <c r="G328" i="31"/>
  <c r="M189" i="31"/>
  <c r="K188" i="31"/>
  <c r="Q53" i="31"/>
  <c r="I53" i="31"/>
  <c r="O52" i="31"/>
  <c r="G52" i="31"/>
  <c r="M185" i="31"/>
  <c r="K184" i="31"/>
  <c r="Q337" i="31"/>
  <c r="I337" i="31"/>
  <c r="O336" i="31"/>
  <c r="G336" i="31"/>
  <c r="M179" i="31"/>
  <c r="K178" i="31"/>
  <c r="Q191" i="31"/>
  <c r="I191" i="31"/>
  <c r="O190" i="31"/>
  <c r="G190" i="31"/>
  <c r="Q245" i="31"/>
  <c r="I245" i="31"/>
  <c r="O244" i="31"/>
  <c r="G244" i="31"/>
  <c r="M253" i="31"/>
  <c r="K252" i="31"/>
  <c r="M131" i="31"/>
  <c r="K130" i="31"/>
  <c r="M61" i="31"/>
  <c r="K60" i="31"/>
  <c r="P393" i="31"/>
  <c r="H393" i="31"/>
  <c r="M392" i="31"/>
  <c r="K397" i="31"/>
  <c r="Q396" i="31"/>
  <c r="I396" i="31"/>
  <c r="O391" i="31"/>
  <c r="G391" i="31"/>
  <c r="M390" i="31"/>
  <c r="J395" i="31"/>
  <c r="O394" i="31"/>
  <c r="G394" i="31"/>
  <c r="M387" i="31"/>
  <c r="K386" i="31"/>
  <c r="P383" i="31"/>
  <c r="H383" i="31"/>
  <c r="M382" i="31"/>
  <c r="K385" i="31"/>
  <c r="Q384" i="31"/>
  <c r="I384" i="31"/>
  <c r="J415" i="31"/>
  <c r="O414" i="31"/>
  <c r="G414" i="31"/>
  <c r="M1151" i="31"/>
  <c r="K1150" i="31"/>
  <c r="Q1149" i="31"/>
  <c r="I1149" i="31"/>
  <c r="O1148" i="31"/>
  <c r="G1148" i="31"/>
  <c r="M1137" i="31"/>
  <c r="K1136" i="31"/>
  <c r="Q1131" i="31"/>
  <c r="I1131" i="31"/>
  <c r="O1130" i="31"/>
  <c r="G1130" i="31"/>
  <c r="M1129" i="31"/>
  <c r="K1128" i="31"/>
  <c r="Q1127" i="31"/>
  <c r="I1127" i="31"/>
  <c r="O1126" i="31"/>
  <c r="G1126" i="31"/>
  <c r="M1125" i="31"/>
  <c r="K1124" i="31"/>
  <c r="Q1121" i="31"/>
  <c r="I1121" i="31"/>
  <c r="O1120" i="31"/>
  <c r="G1120" i="31"/>
  <c r="M1117" i="31"/>
  <c r="K1116" i="31"/>
  <c r="Q1115" i="31"/>
  <c r="I1115" i="31"/>
  <c r="O1114" i="31"/>
  <c r="G1114" i="31"/>
  <c r="M1113" i="31"/>
  <c r="K1112" i="31"/>
  <c r="Q409" i="31"/>
  <c r="I409" i="31"/>
  <c r="O408" i="31"/>
  <c r="G408" i="31"/>
  <c r="M407" i="31"/>
  <c r="K406" i="31"/>
  <c r="Q405" i="31"/>
  <c r="I405" i="31"/>
  <c r="O404" i="31"/>
  <c r="G404" i="31"/>
  <c r="M403" i="31"/>
  <c r="K402" i="31"/>
  <c r="Q401" i="31"/>
  <c r="I401" i="31"/>
  <c r="L515" i="31"/>
  <c r="J510" i="31"/>
  <c r="P509" i="31"/>
  <c r="N504" i="31"/>
  <c r="L499" i="31"/>
  <c r="P493" i="31"/>
  <c r="N492" i="31"/>
  <c r="L491" i="31"/>
  <c r="K490" i="31"/>
  <c r="O489" i="31"/>
  <c r="F489" i="31"/>
  <c r="J488" i="31"/>
  <c r="P487" i="31"/>
  <c r="H487" i="31"/>
  <c r="N486" i="31"/>
  <c r="F486" i="31"/>
  <c r="L485" i="31"/>
  <c r="J484" i="31"/>
  <c r="P483" i="31"/>
  <c r="H483" i="31"/>
  <c r="N482" i="31"/>
  <c r="F482" i="31"/>
  <c r="L481" i="31"/>
  <c r="J480" i="31"/>
  <c r="P479" i="31"/>
  <c r="H479" i="31"/>
  <c r="N478" i="31"/>
  <c r="F478" i="31"/>
  <c r="L477" i="31"/>
  <c r="J476" i="31"/>
  <c r="P475" i="31"/>
  <c r="H475" i="31"/>
  <c r="N474" i="31"/>
  <c r="F474" i="31"/>
  <c r="L473" i="31"/>
  <c r="J472" i="31"/>
  <c r="P471" i="31"/>
  <c r="H471" i="31"/>
  <c r="N470" i="31"/>
  <c r="F470" i="31"/>
  <c r="L469" i="31"/>
  <c r="J468" i="31"/>
  <c r="P467" i="31"/>
  <c r="H467" i="31"/>
  <c r="N466" i="31"/>
  <c r="F466" i="31"/>
  <c r="L465" i="31"/>
  <c r="J464" i="31"/>
  <c r="P463" i="31"/>
  <c r="H463" i="31"/>
  <c r="N462" i="31"/>
  <c r="F462" i="31"/>
  <c r="L461" i="31"/>
  <c r="J460" i="31"/>
  <c r="P459" i="31"/>
  <c r="H459" i="31"/>
  <c r="N458" i="31"/>
  <c r="F458" i="31"/>
  <c r="L457" i="31"/>
  <c r="J456" i="31"/>
  <c r="P455" i="31"/>
  <c r="H455" i="31"/>
  <c r="N454" i="31"/>
  <c r="F454" i="31"/>
  <c r="L453" i="31"/>
  <c r="J452" i="31"/>
  <c r="P451" i="31"/>
  <c r="H451" i="31"/>
  <c r="N450" i="31"/>
  <c r="F450" i="31"/>
  <c r="L449" i="31"/>
  <c r="J448" i="31"/>
  <c r="P447" i="31"/>
  <c r="H447" i="31"/>
  <c r="N446" i="31"/>
  <c r="F446" i="31"/>
  <c r="L445" i="31"/>
  <c r="J444" i="31"/>
  <c r="P443" i="31"/>
  <c r="H443" i="31"/>
  <c r="N442" i="31"/>
  <c r="F442" i="31"/>
  <c r="L441" i="31"/>
  <c r="J440" i="31"/>
  <c r="P439" i="31"/>
  <c r="H439" i="31"/>
  <c r="N438" i="31"/>
  <c r="F438" i="31"/>
  <c r="L497" i="31"/>
  <c r="J496" i="31"/>
  <c r="P1167" i="31"/>
  <c r="H1167" i="31"/>
  <c r="N1166" i="31"/>
  <c r="F1166" i="31"/>
  <c r="L1165" i="31"/>
  <c r="J1164" i="31"/>
  <c r="P1163" i="31"/>
  <c r="H1163" i="31"/>
  <c r="N1162" i="31"/>
  <c r="F1162" i="31"/>
  <c r="L433" i="31"/>
  <c r="J432" i="31"/>
  <c r="P431" i="31"/>
  <c r="H431" i="31"/>
  <c r="N430" i="31"/>
  <c r="F430" i="31"/>
  <c r="L427" i="31"/>
  <c r="J426" i="31"/>
  <c r="P429" i="31"/>
  <c r="H429" i="31"/>
  <c r="N428" i="31"/>
  <c r="F428" i="31"/>
  <c r="L423" i="31"/>
  <c r="J422" i="31"/>
  <c r="P421" i="31"/>
  <c r="H421" i="31"/>
  <c r="N420" i="31"/>
  <c r="F420" i="31"/>
  <c r="L419" i="31"/>
  <c r="J418" i="31"/>
  <c r="P417" i="31"/>
  <c r="H417" i="31"/>
  <c r="N416" i="31"/>
  <c r="F416" i="31"/>
  <c r="L425" i="31"/>
  <c r="J424" i="31"/>
  <c r="P399" i="31"/>
  <c r="H399" i="31"/>
  <c r="N398" i="31"/>
  <c r="F398" i="31"/>
  <c r="L379" i="31"/>
  <c r="J378" i="31"/>
  <c r="P377" i="31"/>
  <c r="H377" i="31"/>
  <c r="N376" i="31"/>
  <c r="F376" i="31"/>
  <c r="L335" i="31"/>
  <c r="J334" i="31"/>
  <c r="P67" i="31"/>
  <c r="H67" i="31"/>
  <c r="N66" i="31"/>
  <c r="F66" i="31"/>
  <c r="L325" i="31"/>
  <c r="J324" i="31"/>
  <c r="P177" i="31"/>
  <c r="H177" i="31"/>
  <c r="N176" i="31"/>
  <c r="F176" i="31"/>
  <c r="L369" i="31"/>
  <c r="J368" i="31"/>
  <c r="P329" i="31"/>
  <c r="H329" i="31"/>
  <c r="N328" i="31"/>
  <c r="F328" i="31"/>
  <c r="L189" i="31"/>
  <c r="J188" i="31"/>
  <c r="P53" i="31"/>
  <c r="H53" i="31"/>
  <c r="N52" i="31"/>
  <c r="F52" i="31"/>
  <c r="L185" i="31"/>
  <c r="J184" i="31"/>
  <c r="P337" i="31"/>
  <c r="H337" i="31"/>
  <c r="N336" i="31"/>
  <c r="F336" i="31"/>
  <c r="L179" i="31"/>
  <c r="J178" i="31"/>
  <c r="P191" i="31"/>
  <c r="H191" i="31"/>
  <c r="N190" i="31"/>
  <c r="F190" i="31"/>
  <c r="P245" i="31"/>
  <c r="H245" i="31"/>
  <c r="N244" i="31"/>
  <c r="F244" i="31"/>
  <c r="L253" i="31"/>
  <c r="J252" i="31"/>
  <c r="L131" i="31"/>
  <c r="J130" i="31"/>
  <c r="L61" i="31"/>
  <c r="J60" i="31"/>
  <c r="O393" i="31"/>
  <c r="G393" i="31"/>
  <c r="L392" i="31"/>
  <c r="J397" i="31"/>
  <c r="P396" i="31"/>
  <c r="H396" i="31"/>
  <c r="N391" i="31"/>
  <c r="F391" i="31"/>
  <c r="L390" i="31"/>
  <c r="Q395" i="31"/>
  <c r="I395" i="31"/>
  <c r="N394" i="31"/>
  <c r="F394" i="31"/>
  <c r="L387" i="31"/>
  <c r="J386" i="31"/>
  <c r="O383" i="31"/>
  <c r="G383" i="31"/>
  <c r="L382" i="31"/>
  <c r="J385" i="31"/>
  <c r="P384" i="31"/>
  <c r="H384" i="31"/>
  <c r="Q415" i="31"/>
  <c r="I415" i="31"/>
  <c r="N414" i="31"/>
  <c r="F414" i="31"/>
  <c r="L1151" i="31"/>
  <c r="J1150" i="31"/>
  <c r="P1149" i="31"/>
  <c r="H1149" i="31"/>
  <c r="N1148" i="31"/>
  <c r="F1148" i="31"/>
  <c r="L1137" i="31"/>
  <c r="J1136" i="31"/>
  <c r="P1131" i="31"/>
  <c r="H1131" i="31"/>
  <c r="N1130" i="31"/>
  <c r="F1130" i="31"/>
  <c r="L1129" i="31"/>
  <c r="J1128" i="31"/>
  <c r="P1127" i="31"/>
  <c r="H1127" i="31"/>
  <c r="N1126" i="31"/>
  <c r="F1126" i="31"/>
  <c r="L1125" i="31"/>
  <c r="J1124" i="31"/>
  <c r="P1121" i="31"/>
  <c r="H1121" i="31"/>
  <c r="N1120" i="31"/>
  <c r="F1120" i="31"/>
  <c r="L1117" i="31"/>
  <c r="J1116" i="31"/>
  <c r="P1115" i="31"/>
  <c r="H1115" i="31"/>
  <c r="N1114" i="31"/>
  <c r="F1114" i="31"/>
  <c r="L1113" i="31"/>
  <c r="J1112" i="31"/>
  <c r="P409" i="31"/>
  <c r="H409" i="31"/>
  <c r="N408" i="31"/>
  <c r="F408" i="31"/>
  <c r="H509" i="31"/>
  <c r="F504" i="31"/>
  <c r="L493" i="31"/>
  <c r="J492" i="31"/>
  <c r="H491" i="31"/>
  <c r="J490" i="31"/>
  <c r="N489" i="31"/>
  <c r="I488" i="31"/>
  <c r="O487" i="31"/>
  <c r="G487" i="31"/>
  <c r="M486" i="31"/>
  <c r="K485" i="31"/>
  <c r="Q484" i="31"/>
  <c r="I484" i="31"/>
  <c r="O483" i="31"/>
  <c r="G483" i="31"/>
  <c r="M482" i="31"/>
  <c r="K481" i="31"/>
  <c r="Q480" i="31"/>
  <c r="I480" i="31"/>
  <c r="O479" i="31"/>
  <c r="G479" i="31"/>
  <c r="M478" i="31"/>
  <c r="K477" i="31"/>
  <c r="Q476" i="31"/>
  <c r="I476" i="31"/>
  <c r="O475" i="31"/>
  <c r="G475" i="31"/>
  <c r="M474" i="31"/>
  <c r="K473" i="31"/>
  <c r="Q472" i="31"/>
  <c r="I472" i="31"/>
  <c r="O471" i="31"/>
  <c r="G471" i="31"/>
  <c r="M470" i="31"/>
  <c r="K469" i="31"/>
  <c r="Q468" i="31"/>
  <c r="I468" i="31"/>
  <c r="O467" i="31"/>
  <c r="G467" i="31"/>
  <c r="M466" i="31"/>
  <c r="K465" i="31"/>
  <c r="Q464" i="31"/>
  <c r="I464" i="31"/>
  <c r="O463" i="31"/>
  <c r="G463" i="31"/>
  <c r="M462" i="31"/>
  <c r="K461" i="31"/>
  <c r="Q460" i="31"/>
  <c r="I460" i="31"/>
  <c r="O459" i="31"/>
  <c r="G459" i="31"/>
  <c r="M458" i="31"/>
  <c r="K457" i="31"/>
  <c r="Q456" i="31"/>
  <c r="I456" i="31"/>
  <c r="O455" i="31"/>
  <c r="G455" i="31"/>
  <c r="M454" i="31"/>
  <c r="K453" i="31"/>
  <c r="Q452" i="31"/>
  <c r="I452" i="31"/>
  <c r="O451" i="31"/>
  <c r="G451" i="31"/>
  <c r="M450" i="31"/>
  <c r="K449" i="31"/>
  <c r="Q448" i="31"/>
  <c r="I448" i="31"/>
  <c r="O447" i="31"/>
  <c r="G447" i="31"/>
  <c r="M446" i="31"/>
  <c r="K445" i="31"/>
  <c r="Q444" i="31"/>
  <c r="I444" i="31"/>
  <c r="O443" i="31"/>
  <c r="G443" i="31"/>
  <c r="M442" i="31"/>
  <c r="K441" i="31"/>
  <c r="Q440" i="31"/>
  <c r="I440" i="31"/>
  <c r="O439" i="31"/>
  <c r="G439" i="31"/>
  <c r="M438" i="31"/>
  <c r="K497" i="31"/>
  <c r="Q496" i="31"/>
  <c r="I496" i="31"/>
  <c r="O1167" i="31"/>
  <c r="G1167" i="31"/>
  <c r="M1166" i="31"/>
  <c r="K1165" i="31"/>
  <c r="Q1164" i="31"/>
  <c r="I1164" i="31"/>
  <c r="O1163" i="31"/>
  <c r="G1163" i="31"/>
  <c r="M1162" i="31"/>
  <c r="K433" i="31"/>
  <c r="Q432" i="31"/>
  <c r="I432" i="31"/>
  <c r="O431" i="31"/>
  <c r="G431" i="31"/>
  <c r="M430" i="31"/>
  <c r="K427" i="31"/>
  <c r="Q426" i="31"/>
  <c r="I426" i="31"/>
  <c r="O429" i="31"/>
  <c r="G429" i="31"/>
  <c r="M428" i="31"/>
  <c r="K423" i="31"/>
  <c r="Q422" i="31"/>
  <c r="I422" i="31"/>
  <c r="O421" i="31"/>
  <c r="G421" i="31"/>
  <c r="M420" i="31"/>
  <c r="K419" i="31"/>
  <c r="Q418" i="31"/>
  <c r="I418" i="31"/>
  <c r="O417" i="31"/>
  <c r="G417" i="31"/>
  <c r="M416" i="31"/>
  <c r="K425" i="31"/>
  <c r="Q424" i="31"/>
  <c r="I424" i="31"/>
  <c r="O399" i="31"/>
  <c r="G399" i="31"/>
  <c r="M398" i="31"/>
  <c r="K379" i="31"/>
  <c r="Q378" i="31"/>
  <c r="I378" i="31"/>
  <c r="O377" i="31"/>
  <c r="G377" i="31"/>
  <c r="M376" i="31"/>
  <c r="K335" i="31"/>
  <c r="Q334" i="31"/>
  <c r="I334" i="31"/>
  <c r="O67" i="31"/>
  <c r="G67" i="31"/>
  <c r="M66" i="31"/>
  <c r="K325" i="31"/>
  <c r="Q324" i="31"/>
  <c r="I324" i="31"/>
  <c r="O177" i="31"/>
  <c r="G177" i="31"/>
  <c r="M176" i="31"/>
  <c r="K369" i="31"/>
  <c r="Q368" i="31"/>
  <c r="I368" i="31"/>
  <c r="O329" i="31"/>
  <c r="G329" i="31"/>
  <c r="M328" i="31"/>
  <c r="K189" i="31"/>
  <c r="Q188" i="31"/>
  <c r="I188" i="31"/>
  <c r="O53" i="31"/>
  <c r="G53" i="31"/>
  <c r="M52" i="31"/>
  <c r="K185" i="31"/>
  <c r="Q184" i="31"/>
  <c r="I184" i="31"/>
  <c r="O337" i="31"/>
  <c r="G337" i="31"/>
  <c r="M336" i="31"/>
  <c r="K179" i="31"/>
  <c r="Q178" i="31"/>
  <c r="I178" i="31"/>
  <c r="O191" i="31"/>
  <c r="G191" i="31"/>
  <c r="M190" i="31"/>
  <c r="O245" i="31"/>
  <c r="G245" i="31"/>
  <c r="M244" i="31"/>
  <c r="K253" i="31"/>
  <c r="Q252" i="31"/>
  <c r="I252" i="31"/>
  <c r="K131" i="31"/>
  <c r="Q130" i="31"/>
  <c r="I130" i="31"/>
  <c r="K61" i="31"/>
  <c r="Q60" i="31"/>
  <c r="I60" i="31"/>
  <c r="N393" i="31"/>
  <c r="F393" i="31"/>
  <c r="K392" i="31"/>
  <c r="Q397" i="31"/>
  <c r="I397" i="31"/>
  <c r="O396" i="31"/>
  <c r="G396" i="31"/>
  <c r="M391" i="31"/>
  <c r="K390" i="31"/>
  <c r="P395" i="31"/>
  <c r="H395" i="31"/>
  <c r="M394" i="31"/>
  <c r="K387" i="31"/>
  <c r="Q386" i="31"/>
  <c r="I386" i="31"/>
  <c r="N383" i="31"/>
  <c r="F383" i="31"/>
  <c r="K382" i="31"/>
  <c r="Q385" i="31"/>
  <c r="I385" i="31"/>
  <c r="O384" i="31"/>
  <c r="G384" i="31"/>
  <c r="P415" i="31"/>
  <c r="H415" i="31"/>
  <c r="M414" i="31"/>
  <c r="K1151" i="31"/>
  <c r="Q1150" i="31"/>
  <c r="I1150" i="31"/>
  <c r="O1149" i="31"/>
  <c r="G1149" i="31"/>
  <c r="M1148" i="31"/>
  <c r="K1137" i="31"/>
  <c r="Q1136" i="31"/>
  <c r="I1136" i="31"/>
  <c r="O1131" i="31"/>
  <c r="G1131" i="31"/>
  <c r="M1130" i="31"/>
  <c r="K1129" i="31"/>
  <c r="Q1128" i="31"/>
  <c r="I1128" i="31"/>
  <c r="O1127" i="31"/>
  <c r="G1127" i="31"/>
  <c r="M1126" i="31"/>
  <c r="K1125" i="31"/>
  <c r="Q1124" i="31"/>
  <c r="I1124" i="31"/>
  <c r="O1121" i="31"/>
  <c r="G1121" i="31"/>
  <c r="M1120" i="31"/>
  <c r="K1117" i="31"/>
  <c r="Q1116" i="31"/>
  <c r="I1116" i="31"/>
  <c r="J514" i="31"/>
  <c r="P513" i="31"/>
  <c r="N508" i="31"/>
  <c r="L503" i="31"/>
  <c r="J498" i="31"/>
  <c r="P495" i="31"/>
  <c r="J493" i="31"/>
  <c r="H492" i="31"/>
  <c r="F491" i="31"/>
  <c r="H490" i="31"/>
  <c r="L489" i="31"/>
  <c r="Q488" i="31"/>
  <c r="H488" i="31"/>
  <c r="N487" i="31"/>
  <c r="F487" i="31"/>
  <c r="L486" i="31"/>
  <c r="J485" i="31"/>
  <c r="P484" i="31"/>
  <c r="H484" i="31"/>
  <c r="N483" i="31"/>
  <c r="F483" i="31"/>
  <c r="L482" i="31"/>
  <c r="J481" i="31"/>
  <c r="P480" i="31"/>
  <c r="H480" i="31"/>
  <c r="N479" i="31"/>
  <c r="F479" i="31"/>
  <c r="L478" i="31"/>
  <c r="J477" i="31"/>
  <c r="P476" i="31"/>
  <c r="H476" i="31"/>
  <c r="N475" i="31"/>
  <c r="F475" i="31"/>
  <c r="L474" i="31"/>
  <c r="J473" i="31"/>
  <c r="P472" i="31"/>
  <c r="H472" i="31"/>
  <c r="N471" i="31"/>
  <c r="F471" i="31"/>
  <c r="L470" i="31"/>
  <c r="J469" i="31"/>
  <c r="P468" i="31"/>
  <c r="H468" i="31"/>
  <c r="N467" i="31"/>
  <c r="F467" i="31"/>
  <c r="L466" i="31"/>
  <c r="J465" i="31"/>
  <c r="P464" i="31"/>
  <c r="H464" i="31"/>
  <c r="N463" i="31"/>
  <c r="F463" i="31"/>
  <c r="L462" i="31"/>
  <c r="J461" i="31"/>
  <c r="P460" i="31"/>
  <c r="H460" i="31"/>
  <c r="N459" i="31"/>
  <c r="F459" i="31"/>
  <c r="L458" i="31"/>
  <c r="J457" i="31"/>
  <c r="P456" i="31"/>
  <c r="H456" i="31"/>
  <c r="N455" i="31"/>
  <c r="F455" i="31"/>
  <c r="L454" i="31"/>
  <c r="J453" i="31"/>
  <c r="P452" i="31"/>
  <c r="H452" i="31"/>
  <c r="N451" i="31"/>
  <c r="F451" i="31"/>
  <c r="L450" i="31"/>
  <c r="J449" i="31"/>
  <c r="P448" i="31"/>
  <c r="H448" i="31"/>
  <c r="N447" i="31"/>
  <c r="F447" i="31"/>
  <c r="L446" i="31"/>
  <c r="J445" i="31"/>
  <c r="P444" i="31"/>
  <c r="H444" i="31"/>
  <c r="N443" i="31"/>
  <c r="F443" i="31"/>
  <c r="L442" i="31"/>
  <c r="J441" i="31"/>
  <c r="P440" i="31"/>
  <c r="H440" i="31"/>
  <c r="N439" i="31"/>
  <c r="F439" i="31"/>
  <c r="L438" i="31"/>
  <c r="J497" i="31"/>
  <c r="P496" i="31"/>
  <c r="H496" i="31"/>
  <c r="N1167" i="31"/>
  <c r="F1167" i="31"/>
  <c r="L1166" i="31"/>
  <c r="J1165" i="31"/>
  <c r="P1164" i="31"/>
  <c r="H1164" i="31"/>
  <c r="N1163" i="31"/>
  <c r="F1163" i="31"/>
  <c r="L1162" i="31"/>
  <c r="J433" i="31"/>
  <c r="P432" i="31"/>
  <c r="H432" i="31"/>
  <c r="N431" i="31"/>
  <c r="F431" i="31"/>
  <c r="L430" i="31"/>
  <c r="J427" i="31"/>
  <c r="P426" i="31"/>
  <c r="H426" i="31"/>
  <c r="N429" i="31"/>
  <c r="F429" i="31"/>
  <c r="L428" i="31"/>
  <c r="J423" i="31"/>
  <c r="P422" i="31"/>
  <c r="H422" i="31"/>
  <c r="N421" i="31"/>
  <c r="F421" i="31"/>
  <c r="L420" i="31"/>
  <c r="J419" i="31"/>
  <c r="P418" i="31"/>
  <c r="H418" i="31"/>
  <c r="N417" i="31"/>
  <c r="F417" i="31"/>
  <c r="L416" i="31"/>
  <c r="J425" i="31"/>
  <c r="P424" i="31"/>
  <c r="H424" i="31"/>
  <c r="N399" i="31"/>
  <c r="F399" i="31"/>
  <c r="L398" i="31"/>
  <c r="J379" i="31"/>
  <c r="P378" i="31"/>
  <c r="H378" i="31"/>
  <c r="N377" i="31"/>
  <c r="F377" i="31"/>
  <c r="L376" i="31"/>
  <c r="J335" i="31"/>
  <c r="P334" i="31"/>
  <c r="H334" i="31"/>
  <c r="N67" i="31"/>
  <c r="F67" i="31"/>
  <c r="L66" i="31"/>
  <c r="J325" i="31"/>
  <c r="P324" i="31"/>
  <c r="H324" i="31"/>
  <c r="N177" i="31"/>
  <c r="F177" i="31"/>
  <c r="L176" i="31"/>
  <c r="J369" i="31"/>
  <c r="P368" i="31"/>
  <c r="H368" i="31"/>
  <c r="N329" i="31"/>
  <c r="F329" i="31"/>
  <c r="L328" i="31"/>
  <c r="J189" i="31"/>
  <c r="P188" i="31"/>
  <c r="H188" i="31"/>
  <c r="N53" i="31"/>
  <c r="F53" i="31"/>
  <c r="L52" i="31"/>
  <c r="J185" i="31"/>
  <c r="P184" i="31"/>
  <c r="H184" i="31"/>
  <c r="N337" i="31"/>
  <c r="F337" i="31"/>
  <c r="L336" i="31"/>
  <c r="J179" i="31"/>
  <c r="P178" i="31"/>
  <c r="H178" i="31"/>
  <c r="N191" i="31"/>
  <c r="F191" i="31"/>
  <c r="L190" i="31"/>
  <c r="N245" i="31"/>
  <c r="F245" i="31"/>
  <c r="L244" i="31"/>
  <c r="J253" i="31"/>
  <c r="P252" i="31"/>
  <c r="H252" i="31"/>
  <c r="J131" i="31"/>
  <c r="P130" i="31"/>
  <c r="H130" i="31"/>
  <c r="J61" i="31"/>
  <c r="P60" i="31"/>
  <c r="H60" i="31"/>
  <c r="M393" i="31"/>
  <c r="J392" i="31"/>
  <c r="P397" i="31"/>
  <c r="H397" i="31"/>
  <c r="N396" i="31"/>
  <c r="F396" i="31"/>
  <c r="L391" i="31"/>
  <c r="J390" i="31"/>
  <c r="O395" i="31"/>
  <c r="G395" i="31"/>
  <c r="L394" i="31"/>
  <c r="J387" i="31"/>
  <c r="P386" i="31"/>
  <c r="H386" i="31"/>
  <c r="M383" i="31"/>
  <c r="J382" i="31"/>
  <c r="P385" i="31"/>
  <c r="H385" i="31"/>
  <c r="N384" i="31"/>
  <c r="F384" i="31"/>
  <c r="O415" i="31"/>
  <c r="G415" i="31"/>
  <c r="L414" i="31"/>
  <c r="J1151" i="31"/>
  <c r="P1150" i="31"/>
  <c r="H1150" i="31"/>
  <c r="N1149" i="31"/>
  <c r="F1149" i="31"/>
  <c r="L1148" i="31"/>
  <c r="J1137" i="31"/>
  <c r="P1136" i="31"/>
  <c r="H1136" i="31"/>
  <c r="N1131" i="31"/>
  <c r="F1131" i="31"/>
  <c r="L1130" i="31"/>
  <c r="J1129" i="31"/>
  <c r="P1128" i="31"/>
  <c r="H1128" i="31"/>
  <c r="N1127" i="31"/>
  <c r="F1127" i="31"/>
  <c r="L1126" i="31"/>
  <c r="J1125" i="31"/>
  <c r="P1124" i="31"/>
  <c r="H1124" i="31"/>
  <c r="N1121" i="31"/>
  <c r="F1121" i="31"/>
  <c r="L1120" i="31"/>
  <c r="J1117" i="31"/>
  <c r="P1116" i="31"/>
  <c r="H513" i="31"/>
  <c r="F508" i="31"/>
  <c r="H495" i="31"/>
  <c r="I493" i="31"/>
  <c r="G492" i="31"/>
  <c r="F490" i="31"/>
  <c r="K489" i="31"/>
  <c r="P488" i="31"/>
  <c r="G488" i="31"/>
  <c r="M487" i="31"/>
  <c r="K486" i="31"/>
  <c r="Q485" i="31"/>
  <c r="I485" i="31"/>
  <c r="O484" i="31"/>
  <c r="G484" i="31"/>
  <c r="M483" i="31"/>
  <c r="K482" i="31"/>
  <c r="Q481" i="31"/>
  <c r="I481" i="31"/>
  <c r="O480" i="31"/>
  <c r="G480" i="31"/>
  <c r="M479" i="31"/>
  <c r="K478" i="31"/>
  <c r="Q477" i="31"/>
  <c r="I477" i="31"/>
  <c r="O476" i="31"/>
  <c r="G476" i="31"/>
  <c r="M475" i="31"/>
  <c r="K474" i="31"/>
  <c r="Q473" i="31"/>
  <c r="I473" i="31"/>
  <c r="O472" i="31"/>
  <c r="G472" i="31"/>
  <c r="M471" i="31"/>
  <c r="K470" i="31"/>
  <c r="Q469" i="31"/>
  <c r="I469" i="31"/>
  <c r="O468" i="31"/>
  <c r="G468" i="31"/>
  <c r="M467" i="31"/>
  <c r="K466" i="31"/>
  <c r="Q465" i="31"/>
  <c r="I465" i="31"/>
  <c r="O464" i="31"/>
  <c r="G464" i="31"/>
  <c r="M463" i="31"/>
  <c r="K462" i="31"/>
  <c r="Q461" i="31"/>
  <c r="I461" i="31"/>
  <c r="O460" i="31"/>
  <c r="G460" i="31"/>
  <c r="M459" i="31"/>
  <c r="K458" i="31"/>
  <c r="Q457" i="31"/>
  <c r="I457" i="31"/>
  <c r="O456" i="31"/>
  <c r="G456" i="31"/>
  <c r="M455" i="31"/>
  <c r="K454" i="31"/>
  <c r="Q453" i="31"/>
  <c r="I453" i="31"/>
  <c r="O452" i="31"/>
  <c r="G452" i="31"/>
  <c r="M451" i="31"/>
  <c r="K450" i="31"/>
  <c r="Q449" i="31"/>
  <c r="I449" i="31"/>
  <c r="O448" i="31"/>
  <c r="G448" i="31"/>
  <c r="M447" i="31"/>
  <c r="K446" i="31"/>
  <c r="Q445" i="31"/>
  <c r="I445" i="31"/>
  <c r="O444" i="31"/>
  <c r="G444" i="31"/>
  <c r="M443" i="31"/>
  <c r="K442" i="31"/>
  <c r="Q441" i="31"/>
  <c r="I441" i="31"/>
  <c r="O440" i="31"/>
  <c r="G440" i="31"/>
  <c r="M439" i="31"/>
  <c r="K438" i="31"/>
  <c r="Q497" i="31"/>
  <c r="I497" i="31"/>
  <c r="O496" i="31"/>
  <c r="G496" i="31"/>
  <c r="M1167" i="31"/>
  <c r="K1166" i="31"/>
  <c r="Q1165" i="31"/>
  <c r="I1165" i="31"/>
  <c r="O1164" i="31"/>
  <c r="G1164" i="31"/>
  <c r="M1163" i="31"/>
  <c r="K1162" i="31"/>
  <c r="Q433" i="31"/>
  <c r="I433" i="31"/>
  <c r="O432" i="31"/>
  <c r="G432" i="31"/>
  <c r="M431" i="31"/>
  <c r="K430" i="31"/>
  <c r="Q427" i="31"/>
  <c r="I427" i="31"/>
  <c r="O426" i="31"/>
  <c r="G426" i="31"/>
  <c r="M429" i="31"/>
  <c r="K428" i="31"/>
  <c r="Q423" i="31"/>
  <c r="I423" i="31"/>
  <c r="O422" i="31"/>
  <c r="G422" i="31"/>
  <c r="M421" i="31"/>
  <c r="K420" i="31"/>
  <c r="Q419" i="31"/>
  <c r="I419" i="31"/>
  <c r="O418" i="31"/>
  <c r="G418" i="31"/>
  <c r="M417" i="31"/>
  <c r="K416" i="31"/>
  <c r="Q425" i="31"/>
  <c r="I425" i="31"/>
  <c r="O424" i="31"/>
  <c r="G424" i="31"/>
  <c r="M399" i="31"/>
  <c r="K398" i="31"/>
  <c r="Q379" i="31"/>
  <c r="I379" i="31"/>
  <c r="O378" i="31"/>
  <c r="G378" i="31"/>
  <c r="M377" i="31"/>
  <c r="K376" i="31"/>
  <c r="Q335" i="31"/>
  <c r="I335" i="31"/>
  <c r="O334" i="31"/>
  <c r="G334" i="31"/>
  <c r="M67" i="31"/>
  <c r="K66" i="31"/>
  <c r="Q325" i="31"/>
  <c r="I325" i="31"/>
  <c r="O324" i="31"/>
  <c r="G324" i="31"/>
  <c r="M177" i="31"/>
  <c r="K176" i="31"/>
  <c r="Q369" i="31"/>
  <c r="I369" i="31"/>
  <c r="O368" i="31"/>
  <c r="G368" i="31"/>
  <c r="M329" i="31"/>
  <c r="K328" i="31"/>
  <c r="Q189" i="31"/>
  <c r="I189" i="31"/>
  <c r="O188" i="31"/>
  <c r="G188" i="31"/>
  <c r="M53" i="31"/>
  <c r="K52" i="31"/>
  <c r="Q185" i="31"/>
  <c r="I185" i="31"/>
  <c r="O184" i="31"/>
  <c r="G184" i="31"/>
  <c r="M337" i="31"/>
  <c r="K336" i="31"/>
  <c r="Q179" i="31"/>
  <c r="I179" i="31"/>
  <c r="O178" i="31"/>
  <c r="G178" i="31"/>
  <c r="M191" i="31"/>
  <c r="K190" i="31"/>
  <c r="M245" i="31"/>
  <c r="K244" i="31"/>
  <c r="Q253" i="31"/>
  <c r="I253" i="31"/>
  <c r="O252" i="31"/>
  <c r="G252" i="31"/>
  <c r="Q131" i="31"/>
  <c r="I131" i="31"/>
  <c r="O130" i="31"/>
  <c r="G130" i="31"/>
  <c r="Q61" i="31"/>
  <c r="I61" i="31"/>
  <c r="O60" i="31"/>
  <c r="G60" i="31"/>
  <c r="L393" i="31"/>
  <c r="Q392" i="31"/>
  <c r="I392" i="31"/>
  <c r="O397" i="31"/>
  <c r="G397" i="31"/>
  <c r="M396" i="31"/>
  <c r="K391" i="31"/>
  <c r="Q390" i="31"/>
  <c r="I390" i="31"/>
  <c r="N395" i="31"/>
  <c r="F395" i="31"/>
  <c r="K394" i="31"/>
  <c r="Q387" i="31"/>
  <c r="I387" i="31"/>
  <c r="O386" i="31"/>
  <c r="G386" i="31"/>
  <c r="L383" i="31"/>
  <c r="Q382" i="31"/>
  <c r="I382" i="31"/>
  <c r="O385" i="31"/>
  <c r="G385" i="31"/>
  <c r="M384" i="31"/>
  <c r="N415" i="31"/>
  <c r="F415" i="31"/>
  <c r="K414" i="31"/>
  <c r="Q1151" i="31"/>
  <c r="I1151" i="31"/>
  <c r="O1150" i="31"/>
  <c r="G1150" i="31"/>
  <c r="M1149" i="31"/>
  <c r="K1148" i="31"/>
  <c r="Q1137" i="31"/>
  <c r="I1137" i="31"/>
  <c r="O1136" i="31"/>
  <c r="G1136" i="31"/>
  <c r="M1131" i="31"/>
  <c r="K1130" i="31"/>
  <c r="Q1129" i="31"/>
  <c r="I1129" i="31"/>
  <c r="O1128" i="31"/>
  <c r="G1128" i="31"/>
  <c r="M1127" i="31"/>
  <c r="K1126" i="31"/>
  <c r="Q1125" i="31"/>
  <c r="I1125" i="31"/>
  <c r="O1124" i="31"/>
  <c r="G1124" i="31"/>
  <c r="M1121" i="31"/>
  <c r="K1120" i="31"/>
  <c r="Q1117" i="31"/>
  <c r="I1117" i="31"/>
  <c r="O1116" i="31"/>
  <c r="G1116" i="31"/>
  <c r="M1115" i="31"/>
  <c r="K1114" i="31"/>
  <c r="Q1113" i="31"/>
  <c r="I1113" i="31"/>
  <c r="O1112" i="31"/>
  <c r="G1112" i="31"/>
  <c r="M409" i="31"/>
  <c r="K408" i="31"/>
  <c r="Q407" i="31"/>
  <c r="I407" i="31"/>
  <c r="O406" i="31"/>
  <c r="G406" i="31"/>
  <c r="M405" i="31"/>
  <c r="K404" i="31"/>
  <c r="Q403" i="31"/>
  <c r="I403" i="31"/>
  <c r="O402" i="31"/>
  <c r="J518" i="31"/>
  <c r="P517" i="31"/>
  <c r="N512" i="31"/>
  <c r="L507" i="31"/>
  <c r="J502" i="31"/>
  <c r="P501" i="31"/>
  <c r="N494" i="31"/>
  <c r="H493" i="31"/>
  <c r="F492" i="31"/>
  <c r="J489" i="31"/>
  <c r="O488" i="31"/>
  <c r="F488" i="31"/>
  <c r="L487" i="31"/>
  <c r="J486" i="31"/>
  <c r="P485" i="31"/>
  <c r="H485" i="31"/>
  <c r="N484" i="31"/>
  <c r="F484" i="31"/>
  <c r="L483" i="31"/>
  <c r="J482" i="31"/>
  <c r="P481" i="31"/>
  <c r="H481" i="31"/>
  <c r="N480" i="31"/>
  <c r="F480" i="31"/>
  <c r="L479" i="31"/>
  <c r="J478" i="31"/>
  <c r="P477" i="31"/>
  <c r="H477" i="31"/>
  <c r="N476" i="31"/>
  <c r="F476" i="31"/>
  <c r="L475" i="31"/>
  <c r="J474" i="31"/>
  <c r="P473" i="31"/>
  <c r="H473" i="31"/>
  <c r="N472" i="31"/>
  <c r="F472" i="31"/>
  <c r="L471" i="31"/>
  <c r="J470" i="31"/>
  <c r="P469" i="31"/>
  <c r="H469" i="31"/>
  <c r="N468" i="31"/>
  <c r="F468" i="31"/>
  <c r="L467" i="31"/>
  <c r="J466" i="31"/>
  <c r="P465" i="31"/>
  <c r="H465" i="31"/>
  <c r="N464" i="31"/>
  <c r="F464" i="31"/>
  <c r="L463" i="31"/>
  <c r="J462" i="31"/>
  <c r="P461" i="31"/>
  <c r="H461" i="31"/>
  <c r="N460" i="31"/>
  <c r="F460" i="31"/>
  <c r="L459" i="31"/>
  <c r="J458" i="31"/>
  <c r="P457" i="31"/>
  <c r="H457" i="31"/>
  <c r="N456" i="31"/>
  <c r="F456" i="31"/>
  <c r="L455" i="31"/>
  <c r="J454" i="31"/>
  <c r="P453" i="31"/>
  <c r="H453" i="31"/>
  <c r="N452" i="31"/>
  <c r="F452" i="31"/>
  <c r="L451" i="31"/>
  <c r="J450" i="31"/>
  <c r="P449" i="31"/>
  <c r="H449" i="31"/>
  <c r="N448" i="31"/>
  <c r="F448" i="31"/>
  <c r="L447" i="31"/>
  <c r="J446" i="31"/>
  <c r="P445" i="31"/>
  <c r="H445" i="31"/>
  <c r="N444" i="31"/>
  <c r="F444" i="31"/>
  <c r="L443" i="31"/>
  <c r="J442" i="31"/>
  <c r="P441" i="31"/>
  <c r="H441" i="31"/>
  <c r="N440" i="31"/>
  <c r="F440" i="31"/>
  <c r="L439" i="31"/>
  <c r="J438" i="31"/>
  <c r="P497" i="31"/>
  <c r="H497" i="31"/>
  <c r="N496" i="31"/>
  <c r="F496" i="31"/>
  <c r="L1167" i="31"/>
  <c r="J1166" i="31"/>
  <c r="P1165" i="31"/>
  <c r="H1165" i="31"/>
  <c r="N1164" i="31"/>
  <c r="F1164" i="31"/>
  <c r="L1163" i="31"/>
  <c r="J1162" i="31"/>
  <c r="P433" i="31"/>
  <c r="H433" i="31"/>
  <c r="N432" i="31"/>
  <c r="F432" i="31"/>
  <c r="L431" i="31"/>
  <c r="J430" i="31"/>
  <c r="P427" i="31"/>
  <c r="H427" i="31"/>
  <c r="N426" i="31"/>
  <c r="F426" i="31"/>
  <c r="L429" i="31"/>
  <c r="J428" i="31"/>
  <c r="P423" i="31"/>
  <c r="H423" i="31"/>
  <c r="N422" i="31"/>
  <c r="F422" i="31"/>
  <c r="L421" i="31"/>
  <c r="J420" i="31"/>
  <c r="P419" i="31"/>
  <c r="H419" i="31"/>
  <c r="N418" i="31"/>
  <c r="F418" i="31"/>
  <c r="L417" i="31"/>
  <c r="J416" i="31"/>
  <c r="P425" i="31"/>
  <c r="H425" i="31"/>
  <c r="N424" i="31"/>
  <c r="F424" i="31"/>
  <c r="L399" i="31"/>
  <c r="J398" i="31"/>
  <c r="P379" i="31"/>
  <c r="H379" i="31"/>
  <c r="N378" i="31"/>
  <c r="F378" i="31"/>
  <c r="L377" i="31"/>
  <c r="J376" i="31"/>
  <c r="P335" i="31"/>
  <c r="H335" i="31"/>
  <c r="N334" i="31"/>
  <c r="F334" i="31"/>
  <c r="L67" i="31"/>
  <c r="J66" i="31"/>
  <c r="P325" i="31"/>
  <c r="H325" i="31"/>
  <c r="N324" i="31"/>
  <c r="F324" i="31"/>
  <c r="L177" i="31"/>
  <c r="J176" i="31"/>
  <c r="P369" i="31"/>
  <c r="H369" i="31"/>
  <c r="N368" i="31"/>
  <c r="F368" i="31"/>
  <c r="L329" i="31"/>
  <c r="J328" i="31"/>
  <c r="P189" i="31"/>
  <c r="H189" i="31"/>
  <c r="N188" i="31"/>
  <c r="F188" i="31"/>
  <c r="L53" i="31"/>
  <c r="J52" i="31"/>
  <c r="P185" i="31"/>
  <c r="H185" i="31"/>
  <c r="N184" i="31"/>
  <c r="F184" i="31"/>
  <c r="L337" i="31"/>
  <c r="J336" i="31"/>
  <c r="P179" i="31"/>
  <c r="H179" i="31"/>
  <c r="N178" i="31"/>
  <c r="F178" i="31"/>
  <c r="L191" i="31"/>
  <c r="J190" i="31"/>
  <c r="L245" i="31"/>
  <c r="J244" i="31"/>
  <c r="P253" i="31"/>
  <c r="H253" i="31"/>
  <c r="N252" i="31"/>
  <c r="F252" i="31"/>
  <c r="P131" i="31"/>
  <c r="H131" i="31"/>
  <c r="N130" i="31"/>
  <c r="F130" i="31"/>
  <c r="P61" i="31"/>
  <c r="H61" i="31"/>
  <c r="N60" i="31"/>
  <c r="F60" i="31"/>
  <c r="K393" i="31"/>
  <c r="P392" i="31"/>
  <c r="H392" i="31"/>
  <c r="N397" i="31"/>
  <c r="F397" i="31"/>
  <c r="L396" i="31"/>
  <c r="J391" i="31"/>
  <c r="P390" i="31"/>
  <c r="H390" i="31"/>
  <c r="M395" i="31"/>
  <c r="J394" i="31"/>
  <c r="P387" i="31"/>
  <c r="H387" i="31"/>
  <c r="N386" i="31"/>
  <c r="F386" i="31"/>
  <c r="K383" i="31"/>
  <c r="P382" i="31"/>
  <c r="H382" i="31"/>
  <c r="N385" i="31"/>
  <c r="F385" i="31"/>
  <c r="L384" i="31"/>
  <c r="M415" i="31"/>
  <c r="J414" i="31"/>
  <c r="P1151" i="31"/>
  <c r="H1151" i="31"/>
  <c r="N1150" i="31"/>
  <c r="F1150" i="31"/>
  <c r="L1149" i="31"/>
  <c r="J1148" i="31"/>
  <c r="P1137" i="31"/>
  <c r="H1137" i="31"/>
  <c r="N1136" i="31"/>
  <c r="F1136" i="31"/>
  <c r="L1131" i="31"/>
  <c r="J1130" i="31"/>
  <c r="P1129" i="31"/>
  <c r="H1129" i="31"/>
  <c r="N1128" i="31"/>
  <c r="F1128" i="31"/>
  <c r="L1127" i="31"/>
  <c r="J1126" i="31"/>
  <c r="P1125" i="31"/>
  <c r="H1125" i="31"/>
  <c r="N1124" i="31"/>
  <c r="F1124" i="31"/>
  <c r="L1121" i="31"/>
  <c r="J1120" i="31"/>
  <c r="P1117" i="31"/>
  <c r="H1117" i="31"/>
  <c r="N1116" i="31"/>
  <c r="F1116" i="31"/>
  <c r="L1115" i="31"/>
  <c r="J1114" i="31"/>
  <c r="P1113" i="31"/>
  <c r="H1113" i="31"/>
  <c r="N1112" i="31"/>
  <c r="F1112" i="31"/>
  <c r="L409" i="31"/>
  <c r="J408" i="31"/>
  <c r="P407" i="31"/>
  <c r="H407" i="31"/>
  <c r="N406" i="31"/>
  <c r="F406" i="31"/>
  <c r="L405" i="31"/>
  <c r="H517" i="31"/>
  <c r="F512" i="31"/>
  <c r="H501" i="31"/>
  <c r="F494" i="31"/>
  <c r="P491" i="31"/>
  <c r="P490" i="31"/>
  <c r="I489" i="31"/>
  <c r="N488" i="31"/>
  <c r="K487" i="31"/>
  <c r="Q486" i="31"/>
  <c r="I486" i="31"/>
  <c r="O485" i="31"/>
  <c r="G485" i="31"/>
  <c r="M484" i="31"/>
  <c r="K483" i="31"/>
  <c r="Q482" i="31"/>
  <c r="I482" i="31"/>
  <c r="O481" i="31"/>
  <c r="G481" i="31"/>
  <c r="M480" i="31"/>
  <c r="K479" i="31"/>
  <c r="Q478" i="31"/>
  <c r="I478" i="31"/>
  <c r="O477" i="31"/>
  <c r="G477" i="31"/>
  <c r="M476" i="31"/>
  <c r="K475" i="31"/>
  <c r="Q474" i="31"/>
  <c r="I474" i="31"/>
  <c r="O473" i="31"/>
  <c r="G473" i="31"/>
  <c r="M472" i="31"/>
  <c r="K471" i="31"/>
  <c r="Q470" i="31"/>
  <c r="I470" i="31"/>
  <c r="O469" i="31"/>
  <c r="G469" i="31"/>
  <c r="M468" i="31"/>
  <c r="K467" i="31"/>
  <c r="Q466" i="31"/>
  <c r="I466" i="31"/>
  <c r="O465" i="31"/>
  <c r="G465" i="31"/>
  <c r="M464" i="31"/>
  <c r="K463" i="31"/>
  <c r="Q462" i="31"/>
  <c r="I462" i="31"/>
  <c r="O461" i="31"/>
  <c r="G461" i="31"/>
  <c r="M460" i="31"/>
  <c r="K459" i="31"/>
  <c r="Q458" i="31"/>
  <c r="I458" i="31"/>
  <c r="O457" i="31"/>
  <c r="G457" i="31"/>
  <c r="M456" i="31"/>
  <c r="K455" i="31"/>
  <c r="Q454" i="31"/>
  <c r="I454" i="31"/>
  <c r="O453" i="31"/>
  <c r="G453" i="31"/>
  <c r="M452" i="31"/>
  <c r="K451" i="31"/>
  <c r="Q450" i="31"/>
  <c r="I450" i="31"/>
  <c r="O449" i="31"/>
  <c r="G449" i="31"/>
  <c r="M448" i="31"/>
  <c r="K447" i="31"/>
  <c r="Q446" i="31"/>
  <c r="I446" i="31"/>
  <c r="O445" i="31"/>
  <c r="G445" i="31"/>
  <c r="M444" i="31"/>
  <c r="K443" i="31"/>
  <c r="Q442" i="31"/>
  <c r="I442" i="31"/>
  <c r="O441" i="31"/>
  <c r="G441" i="31"/>
  <c r="M440" i="31"/>
  <c r="K439" i="31"/>
  <c r="Q438" i="31"/>
  <c r="I438" i="31"/>
  <c r="O497" i="31"/>
  <c r="G497" i="31"/>
  <c r="M496" i="31"/>
  <c r="K1167" i="31"/>
  <c r="Q1166" i="31"/>
  <c r="I1166" i="31"/>
  <c r="O1165" i="31"/>
  <c r="G1165" i="31"/>
  <c r="M1164" i="31"/>
  <c r="K1163" i="31"/>
  <c r="Q1162" i="31"/>
  <c r="I1162" i="31"/>
  <c r="O433" i="31"/>
  <c r="G433" i="31"/>
  <c r="M432" i="31"/>
  <c r="K431" i="31"/>
  <c r="Q430" i="31"/>
  <c r="I430" i="31"/>
  <c r="O427" i="31"/>
  <c r="G427" i="31"/>
  <c r="M426" i="31"/>
  <c r="K429" i="31"/>
  <c r="Q428" i="31"/>
  <c r="I428" i="31"/>
  <c r="O423" i="31"/>
  <c r="G423" i="31"/>
  <c r="M422" i="31"/>
  <c r="K421" i="31"/>
  <c r="Q420" i="31"/>
  <c r="I420" i="31"/>
  <c r="O419" i="31"/>
  <c r="G419" i="31"/>
  <c r="M418" i="31"/>
  <c r="K417" i="31"/>
  <c r="Q416" i="31"/>
  <c r="I416" i="31"/>
  <c r="O425" i="31"/>
  <c r="G425" i="31"/>
  <c r="M424" i="31"/>
  <c r="K399" i="31"/>
  <c r="Q398" i="31"/>
  <c r="I398" i="31"/>
  <c r="O379" i="31"/>
  <c r="G379" i="31"/>
  <c r="M378" i="31"/>
  <c r="K377" i="31"/>
  <c r="Q376" i="31"/>
  <c r="I376" i="31"/>
  <c r="O335" i="31"/>
  <c r="G335" i="31"/>
  <c r="M334" i="31"/>
  <c r="K67" i="31"/>
  <c r="Q66" i="31"/>
  <c r="I66" i="31"/>
  <c r="O325" i="31"/>
  <c r="G325" i="31"/>
  <c r="M324" i="31"/>
  <c r="K177" i="31"/>
  <c r="Q176" i="31"/>
  <c r="I176" i="31"/>
  <c r="O369" i="31"/>
  <c r="G369" i="31"/>
  <c r="M368" i="31"/>
  <c r="K329" i="31"/>
  <c r="Q328" i="31"/>
  <c r="I328" i="31"/>
  <c r="O189" i="31"/>
  <c r="G189" i="31"/>
  <c r="M188" i="31"/>
  <c r="K53" i="31"/>
  <c r="Q52" i="31"/>
  <c r="I52" i="31"/>
  <c r="O185" i="31"/>
  <c r="G185" i="31"/>
  <c r="M184" i="31"/>
  <c r="K337" i="31"/>
  <c r="Q336" i="31"/>
  <c r="I336" i="31"/>
  <c r="O179" i="31"/>
  <c r="G179" i="31"/>
  <c r="M178" i="31"/>
  <c r="K191" i="31"/>
  <c r="Q190" i="31"/>
  <c r="I190" i="31"/>
  <c r="K245" i="31"/>
  <c r="Q244" i="31"/>
  <c r="I244" i="31"/>
  <c r="O253" i="31"/>
  <c r="G253" i="31"/>
  <c r="M252" i="31"/>
  <c r="O131" i="31"/>
  <c r="G131" i="31"/>
  <c r="M130" i="31"/>
  <c r="O61" i="31"/>
  <c r="G61" i="31"/>
  <c r="M60" i="31"/>
  <c r="J393" i="31"/>
  <c r="O392" i="31"/>
  <c r="G392" i="31"/>
  <c r="M397" i="31"/>
  <c r="K396" i="31"/>
  <c r="Q391" i="31"/>
  <c r="I391" i="31"/>
  <c r="O390" i="31"/>
  <c r="G390" i="31"/>
  <c r="L395" i="31"/>
  <c r="Q394" i="31"/>
  <c r="I394" i="31"/>
  <c r="O387" i="31"/>
  <c r="G387" i="31"/>
  <c r="M386" i="31"/>
  <c r="J383" i="31"/>
  <c r="O382" i="31"/>
  <c r="G382" i="31"/>
  <c r="M385" i="31"/>
  <c r="K384" i="31"/>
  <c r="L415" i="31"/>
  <c r="Q414" i="31"/>
  <c r="I414" i="31"/>
  <c r="O1151" i="31"/>
  <c r="G1151" i="31"/>
  <c r="M1150" i="31"/>
  <c r="K1149" i="31"/>
  <c r="Q1148" i="31"/>
  <c r="I1148" i="31"/>
  <c r="O1137" i="31"/>
  <c r="G1137" i="31"/>
  <c r="M1136" i="31"/>
  <c r="K1131" i="31"/>
  <c r="Q1130" i="31"/>
  <c r="I1130" i="31"/>
  <c r="O1129" i="31"/>
  <c r="G1129" i="31"/>
  <c r="M1128" i="31"/>
  <c r="K1127" i="31"/>
  <c r="Q1126" i="31"/>
  <c r="I1126" i="31"/>
  <c r="O1125" i="31"/>
  <c r="G1125" i="31"/>
  <c r="M1124" i="31"/>
  <c r="K1121" i="31"/>
  <c r="Q1120" i="31"/>
  <c r="I1120" i="31"/>
  <c r="O1117" i="31"/>
  <c r="G1117" i="31"/>
  <c r="M1116" i="31"/>
  <c r="K1115" i="31"/>
  <c r="Q1114" i="31"/>
  <c r="I1114" i="31"/>
  <c r="O1113" i="31"/>
  <c r="G1113" i="31"/>
  <c r="M1112" i="31"/>
  <c r="K409" i="31"/>
  <c r="Q408" i="31"/>
  <c r="I408" i="31"/>
  <c r="O407" i="31"/>
  <c r="G407" i="31"/>
  <c r="M406" i="31"/>
  <c r="K405" i="31"/>
  <c r="Q404" i="31"/>
  <c r="I404" i="31"/>
  <c r="O403" i="31"/>
  <c r="G403" i="31"/>
  <c r="M402" i="31"/>
  <c r="N516" i="31"/>
  <c r="L511" i="31"/>
  <c r="J506" i="31"/>
  <c r="P505" i="31"/>
  <c r="N500" i="31"/>
  <c r="P492" i="31"/>
  <c r="N491" i="31"/>
  <c r="N490" i="31"/>
  <c r="Q489" i="31"/>
  <c r="H489" i="31"/>
  <c r="M488" i="31"/>
  <c r="J487" i="31"/>
  <c r="P486" i="31"/>
  <c r="H486" i="31"/>
  <c r="N485" i="31"/>
  <c r="F485" i="31"/>
  <c r="L484" i="31"/>
  <c r="J483" i="31"/>
  <c r="P482" i="31"/>
  <c r="H482" i="31"/>
  <c r="N481" i="31"/>
  <c r="F481" i="31"/>
  <c r="L480" i="31"/>
  <c r="J479" i="31"/>
  <c r="P478" i="31"/>
  <c r="H478" i="31"/>
  <c r="N477" i="31"/>
  <c r="F477" i="31"/>
  <c r="L476" i="31"/>
  <c r="J475" i="31"/>
  <c r="P474" i="31"/>
  <c r="H474" i="31"/>
  <c r="N473" i="31"/>
  <c r="F473" i="31"/>
  <c r="L472" i="31"/>
  <c r="J471" i="31"/>
  <c r="P470" i="31"/>
  <c r="H470" i="31"/>
  <c r="N469" i="31"/>
  <c r="F469" i="31"/>
  <c r="L468" i="31"/>
  <c r="J467" i="31"/>
  <c r="P466" i="31"/>
  <c r="H466" i="31"/>
  <c r="N465" i="31"/>
  <c r="F465" i="31"/>
  <c r="L464" i="31"/>
  <c r="J463" i="31"/>
  <c r="P462" i="31"/>
  <c r="H462" i="31"/>
  <c r="N461" i="31"/>
  <c r="F461" i="31"/>
  <c r="L460" i="31"/>
  <c r="J459" i="31"/>
  <c r="P458" i="31"/>
  <c r="H458" i="31"/>
  <c r="N457" i="31"/>
  <c r="F457" i="31"/>
  <c r="L456" i="31"/>
  <c r="J455" i="31"/>
  <c r="P454" i="31"/>
  <c r="H454" i="31"/>
  <c r="N453" i="31"/>
  <c r="F453" i="31"/>
  <c r="L452" i="31"/>
  <c r="J451" i="31"/>
  <c r="P450" i="31"/>
  <c r="H450" i="31"/>
  <c r="N449" i="31"/>
  <c r="F449" i="31"/>
  <c r="L448" i="31"/>
  <c r="J447" i="31"/>
  <c r="P446" i="31"/>
  <c r="H446" i="31"/>
  <c r="N445" i="31"/>
  <c r="F445" i="31"/>
  <c r="L444" i="31"/>
  <c r="J443" i="31"/>
  <c r="P442" i="31"/>
  <c r="H442" i="31"/>
  <c r="N441" i="31"/>
  <c r="F441" i="31"/>
  <c r="L440" i="31"/>
  <c r="J439" i="31"/>
  <c r="P438" i="31"/>
  <c r="H438" i="31"/>
  <c r="N497" i="31"/>
  <c r="F497" i="31"/>
  <c r="L496" i="31"/>
  <c r="J1167" i="31"/>
  <c r="P1166" i="31"/>
  <c r="H1166" i="31"/>
  <c r="N1165" i="31"/>
  <c r="F1165" i="31"/>
  <c r="L1164" i="31"/>
  <c r="J1163" i="31"/>
  <c r="P1162" i="31"/>
  <c r="H1162" i="31"/>
  <c r="N433" i="31"/>
  <c r="F433" i="31"/>
  <c r="L432" i="31"/>
  <c r="J431" i="31"/>
  <c r="P430" i="31"/>
  <c r="H430" i="31"/>
  <c r="N427" i="31"/>
  <c r="F427" i="31"/>
  <c r="L426" i="31"/>
  <c r="J429" i="31"/>
  <c r="P428" i="31"/>
  <c r="H428" i="31"/>
  <c r="N423" i="31"/>
  <c r="F423" i="31"/>
  <c r="L422" i="31"/>
  <c r="J421" i="31"/>
  <c r="P420" i="31"/>
  <c r="H420" i="31"/>
  <c r="N419" i="31"/>
  <c r="F419" i="31"/>
  <c r="L418" i="31"/>
  <c r="J417" i="31"/>
  <c r="P416" i="31"/>
  <c r="H416" i="31"/>
  <c r="N425" i="31"/>
  <c r="F425" i="31"/>
  <c r="L424" i="31"/>
  <c r="J399" i="31"/>
  <c r="P398" i="31"/>
  <c r="H398" i="31"/>
  <c r="N379" i="31"/>
  <c r="F379" i="31"/>
  <c r="L378" i="31"/>
  <c r="J377" i="31"/>
  <c r="P376" i="31"/>
  <c r="H376" i="31"/>
  <c r="N335" i="31"/>
  <c r="F335" i="31"/>
  <c r="L334" i="31"/>
  <c r="J67" i="31"/>
  <c r="P66" i="31"/>
  <c r="H66" i="31"/>
  <c r="N325" i="31"/>
  <c r="F325" i="31"/>
  <c r="L324" i="31"/>
  <c r="J177" i="31"/>
  <c r="P176" i="31"/>
  <c r="H176" i="31"/>
  <c r="N369" i="31"/>
  <c r="F369" i="31"/>
  <c r="L368" i="31"/>
  <c r="J329" i="31"/>
  <c r="P328" i="31"/>
  <c r="H328" i="31"/>
  <c r="N189" i="31"/>
  <c r="F189" i="31"/>
  <c r="L188" i="31"/>
  <c r="J53" i="31"/>
  <c r="P52" i="31"/>
  <c r="H52" i="31"/>
  <c r="N185" i="31"/>
  <c r="F185" i="31"/>
  <c r="L184" i="31"/>
  <c r="J337" i="31"/>
  <c r="P336" i="31"/>
  <c r="H336" i="31"/>
  <c r="N179" i="31"/>
  <c r="F179" i="31"/>
  <c r="L178" i="31"/>
  <c r="J191" i="31"/>
  <c r="P190" i="31"/>
  <c r="H190" i="31"/>
  <c r="J245" i="31"/>
  <c r="P244" i="31"/>
  <c r="H244" i="31"/>
  <c r="N253" i="31"/>
  <c r="F253" i="31"/>
  <c r="L252" i="31"/>
  <c r="N131" i="31"/>
  <c r="F131" i="31"/>
  <c r="L130" i="31"/>
  <c r="N61" i="31"/>
  <c r="F61" i="31"/>
  <c r="L60" i="31"/>
  <c r="Q393" i="31"/>
  <c r="I393" i="31"/>
  <c r="N392" i="31"/>
  <c r="F392" i="31"/>
  <c r="L397" i="31"/>
  <c r="J396" i="31"/>
  <c r="P391" i="31"/>
  <c r="H391" i="31"/>
  <c r="N390" i="31"/>
  <c r="F390" i="31"/>
  <c r="K395" i="31"/>
  <c r="P394" i="31"/>
  <c r="H394" i="31"/>
  <c r="N387" i="31"/>
  <c r="F387" i="31"/>
  <c r="L386" i="31"/>
  <c r="Q383" i="31"/>
  <c r="I383" i="31"/>
  <c r="N382" i="31"/>
  <c r="F382" i="31"/>
  <c r="L385" i="31"/>
  <c r="J384" i="31"/>
  <c r="K415" i="31"/>
  <c r="P414" i="31"/>
  <c r="H414" i="31"/>
  <c r="N1151" i="31"/>
  <c r="F1151" i="31"/>
  <c r="L1150" i="31"/>
  <c r="J1149" i="31"/>
  <c r="P1148" i="31"/>
  <c r="H1148" i="31"/>
  <c r="N1137" i="31"/>
  <c r="F1137" i="31"/>
  <c r="L1136" i="31"/>
  <c r="J1131" i="31"/>
  <c r="P1130" i="31"/>
  <c r="H1130" i="31"/>
  <c r="N1129" i="31"/>
  <c r="F1129" i="31"/>
  <c r="L1128" i="31"/>
  <c r="J1127" i="31"/>
  <c r="P1126" i="31"/>
  <c r="H1126" i="31"/>
  <c r="N1125" i="31"/>
  <c r="F1125" i="31"/>
  <c r="L1124" i="31"/>
  <c r="J1121" i="31"/>
  <c r="P1120" i="31"/>
  <c r="H1120" i="31"/>
  <c r="N1117" i="31"/>
  <c r="F1117" i="31"/>
  <c r="L1116" i="31"/>
  <c r="M1114" i="31"/>
  <c r="Q1112" i="31"/>
  <c r="G409" i="31"/>
  <c r="N407" i="31"/>
  <c r="L406" i="31"/>
  <c r="H405" i="31"/>
  <c r="J404" i="31"/>
  <c r="K403" i="31"/>
  <c r="L402" i="31"/>
  <c r="P401" i="31"/>
  <c r="G401" i="31"/>
  <c r="M400" i="31"/>
  <c r="K1161" i="31"/>
  <c r="Q1160" i="31"/>
  <c r="I1160" i="31"/>
  <c r="O1153" i="31"/>
  <c r="M1152" i="31"/>
  <c r="Q1134" i="31"/>
  <c r="O381" i="31"/>
  <c r="M380" i="31"/>
  <c r="O1134" i="31"/>
  <c r="H1116" i="31"/>
  <c r="L1114" i="31"/>
  <c r="P1112" i="31"/>
  <c r="F409" i="31"/>
  <c r="L407" i="31"/>
  <c r="J406" i="31"/>
  <c r="G405" i="31"/>
  <c r="H404" i="31"/>
  <c r="J403" i="31"/>
  <c r="J402" i="31"/>
  <c r="O401" i="31"/>
  <c r="F401" i="31"/>
  <c r="L400" i="31"/>
  <c r="J1161" i="31"/>
  <c r="P1160" i="31"/>
  <c r="H1160" i="31"/>
  <c r="N1153" i="31"/>
  <c r="F1153" i="31"/>
  <c r="L1152" i="31"/>
  <c r="J1135" i="31"/>
  <c r="P1134" i="31"/>
  <c r="H1134" i="31"/>
  <c r="N381" i="31"/>
  <c r="F381" i="31"/>
  <c r="L380" i="31"/>
  <c r="K1152" i="31"/>
  <c r="G1134" i="31"/>
  <c r="L381" i="31"/>
  <c r="O1115" i="31"/>
  <c r="H1114" i="31"/>
  <c r="L1112" i="31"/>
  <c r="P408" i="31"/>
  <c r="K407" i="31"/>
  <c r="I406" i="31"/>
  <c r="F405" i="31"/>
  <c r="F404" i="31"/>
  <c r="H403" i="31"/>
  <c r="I402" i="31"/>
  <c r="N401" i="31"/>
  <c r="K400" i="31"/>
  <c r="Q1161" i="31"/>
  <c r="I1161" i="31"/>
  <c r="O1160" i="31"/>
  <c r="G1160" i="31"/>
  <c r="M1153" i="31"/>
  <c r="I1135" i="31"/>
  <c r="K380" i="31"/>
  <c r="N1115" i="31"/>
  <c r="I1112" i="31"/>
  <c r="M408" i="31"/>
  <c r="J407" i="31"/>
  <c r="H406" i="31"/>
  <c r="F403" i="31"/>
  <c r="H402" i="31"/>
  <c r="M401" i="31"/>
  <c r="J400" i="31"/>
  <c r="P1161" i="31"/>
  <c r="H1161" i="31"/>
  <c r="N1160" i="31"/>
  <c r="F1160" i="31"/>
  <c r="L1153" i="31"/>
  <c r="J1152" i="31"/>
  <c r="P1135" i="31"/>
  <c r="H1135" i="31"/>
  <c r="N1134" i="31"/>
  <c r="F1134" i="31"/>
  <c r="J1115" i="31"/>
  <c r="N1113" i="31"/>
  <c r="H1112" i="31"/>
  <c r="L408" i="31"/>
  <c r="F407" i="31"/>
  <c r="P405" i="31"/>
  <c r="P404" i="31"/>
  <c r="G402" i="31"/>
  <c r="L401" i="31"/>
  <c r="Q400" i="31"/>
  <c r="I400" i="31"/>
  <c r="O1161" i="31"/>
  <c r="G1161" i="31"/>
  <c r="M1160" i="31"/>
  <c r="K1153" i="31"/>
  <c r="Q1152" i="31"/>
  <c r="I1152" i="31"/>
  <c r="O1135" i="31"/>
  <c r="G1135" i="31"/>
  <c r="M1134" i="31"/>
  <c r="K381" i="31"/>
  <c r="Q380" i="31"/>
  <c r="I380" i="31"/>
  <c r="P1152" i="31"/>
  <c r="N1135" i="31"/>
  <c r="L1134" i="31"/>
  <c r="P380" i="31"/>
  <c r="Q381" i="31"/>
  <c r="G380" i="31"/>
  <c r="G1115" i="31"/>
  <c r="K1113" i="31"/>
  <c r="O409" i="31"/>
  <c r="H408" i="31"/>
  <c r="O405" i="31"/>
  <c r="N404" i="31"/>
  <c r="P403" i="31"/>
  <c r="Q402" i="31"/>
  <c r="F402" i="31"/>
  <c r="K401" i="31"/>
  <c r="P400" i="31"/>
  <c r="H400" i="31"/>
  <c r="N1161" i="31"/>
  <c r="F1161" i="31"/>
  <c r="L1160" i="31"/>
  <c r="J1153" i="31"/>
  <c r="H1152" i="31"/>
  <c r="F1135" i="31"/>
  <c r="J381" i="31"/>
  <c r="H380" i="31"/>
  <c r="O380" i="31"/>
  <c r="F1115" i="31"/>
  <c r="J1113" i="31"/>
  <c r="N409" i="31"/>
  <c r="Q406" i="31"/>
  <c r="N405" i="31"/>
  <c r="M404" i="31"/>
  <c r="N403" i="31"/>
  <c r="P402" i="31"/>
  <c r="J401" i="31"/>
  <c r="O400" i="31"/>
  <c r="G400" i="31"/>
  <c r="M1161" i="31"/>
  <c r="K1160" i="31"/>
  <c r="Q1153" i="31"/>
  <c r="I1153" i="31"/>
  <c r="O1152" i="31"/>
  <c r="G1152" i="31"/>
  <c r="M1135" i="31"/>
  <c r="K1134" i="31"/>
  <c r="I381" i="31"/>
  <c r="P1114" i="31"/>
  <c r="F1113" i="31"/>
  <c r="J409" i="31"/>
  <c r="P406" i="31"/>
  <c r="J405" i="31"/>
  <c r="L404" i="31"/>
  <c r="L403" i="31"/>
  <c r="N402" i="31"/>
  <c r="H401" i="31"/>
  <c r="N400" i="31"/>
  <c r="F400" i="31"/>
  <c r="L1161" i="31"/>
  <c r="J1160" i="31"/>
  <c r="P1153" i="31"/>
  <c r="H1153" i="31"/>
  <c r="N1152" i="31"/>
  <c r="F1152" i="31"/>
  <c r="L1135" i="31"/>
  <c r="J1134" i="31"/>
  <c r="P381" i="31"/>
  <c r="H381" i="31"/>
  <c r="N380" i="31"/>
  <c r="F380" i="31"/>
  <c r="G1153" i="31"/>
  <c r="K1135" i="31"/>
  <c r="I1134" i="31"/>
  <c r="G381" i="31"/>
  <c r="Q1135" i="31"/>
  <c r="M381" i="31"/>
  <c r="J380" i="31"/>
  <c r="R23" i="31" l="1"/>
  <c r="R1178" i="31"/>
  <c r="R1173" i="31"/>
  <c r="R105" i="31"/>
  <c r="R13" i="31"/>
  <c r="R42" i="31"/>
  <c r="R47" i="31"/>
  <c r="R389" i="31"/>
  <c r="R362" i="31"/>
  <c r="R363" i="31"/>
  <c r="R286" i="31"/>
  <c r="R1175" i="31"/>
  <c r="R27" i="31"/>
  <c r="R359" i="31"/>
  <c r="R235" i="31"/>
  <c r="R319" i="31"/>
  <c r="R199" i="31"/>
  <c r="R41" i="31"/>
  <c r="R198" i="31"/>
  <c r="R1179" i="31"/>
  <c r="R71" i="31"/>
  <c r="R24" i="31"/>
  <c r="R242" i="31"/>
  <c r="R70" i="31"/>
  <c r="R1174" i="31"/>
  <c r="R104" i="31"/>
  <c r="R12" i="31"/>
  <c r="R118" i="31"/>
  <c r="R119" i="31"/>
  <c r="R320" i="31"/>
  <c r="R331" i="31"/>
  <c r="R318" i="31"/>
  <c r="R11" i="31"/>
  <c r="R22" i="31"/>
  <c r="R43" i="31"/>
  <c r="R1172" i="31"/>
  <c r="R46" i="31"/>
  <c r="R14" i="31"/>
  <c r="R321" i="31"/>
  <c r="R10" i="31"/>
  <c r="R287" i="31"/>
  <c r="R25" i="31"/>
  <c r="R15" i="31"/>
  <c r="R243" i="31"/>
  <c r="R40" i="31"/>
  <c r="R330" i="31"/>
  <c r="R26" i="31"/>
  <c r="R388" i="31"/>
  <c r="R358" i="31"/>
  <c r="R234" i="31"/>
  <c r="R989" i="31"/>
  <c r="R19" i="31"/>
  <c r="R74" i="31"/>
  <c r="R140" i="31"/>
  <c r="R392" i="31"/>
  <c r="R494" i="31"/>
  <c r="R400" i="31"/>
  <c r="R405" i="31"/>
  <c r="R368" i="31"/>
  <c r="R424" i="31"/>
  <c r="R432" i="31"/>
  <c r="R444" i="31"/>
  <c r="R460" i="31"/>
  <c r="R476" i="31"/>
  <c r="R504" i="31"/>
  <c r="R592" i="31"/>
  <c r="R593" i="31"/>
  <c r="R609" i="31"/>
  <c r="R625" i="31"/>
  <c r="R641" i="31"/>
  <c r="R657" i="31"/>
  <c r="R673" i="31"/>
  <c r="R769" i="31"/>
  <c r="R793" i="31"/>
  <c r="R809" i="31"/>
  <c r="R825" i="31"/>
  <c r="R913" i="31"/>
  <c r="R910" i="31"/>
  <c r="R860" i="31"/>
  <c r="R918" i="31"/>
  <c r="R934" i="31"/>
  <c r="R950" i="31"/>
  <c r="R966" i="31"/>
  <c r="R982" i="31"/>
  <c r="R1033" i="31"/>
  <c r="R1068" i="31"/>
  <c r="R1003" i="31"/>
  <c r="R1035" i="31"/>
  <c r="R1067" i="31"/>
  <c r="R1075" i="31"/>
  <c r="R267" i="31"/>
  <c r="R346" i="31"/>
  <c r="R229" i="31"/>
  <c r="R342" i="31"/>
  <c r="R264" i="31"/>
  <c r="R353" i="31"/>
  <c r="R127" i="31"/>
  <c r="R51" i="31"/>
  <c r="R169" i="31"/>
  <c r="R160" i="31"/>
  <c r="R170" i="31"/>
  <c r="R164" i="31"/>
  <c r="R156" i="31"/>
  <c r="R239" i="31"/>
  <c r="R59" i="31"/>
  <c r="R276" i="31"/>
  <c r="R99" i="31"/>
  <c r="R1113" i="31"/>
  <c r="R1117" i="31"/>
  <c r="R1151" i="31"/>
  <c r="R387" i="31"/>
  <c r="R512" i="31"/>
  <c r="R777" i="31"/>
  <c r="R770" i="31"/>
  <c r="R508" i="31"/>
  <c r="R1137" i="31"/>
  <c r="R433" i="31"/>
  <c r="R445" i="31"/>
  <c r="R461" i="31"/>
  <c r="R477" i="31"/>
  <c r="R692" i="31"/>
  <c r="R840" i="31"/>
  <c r="R799" i="31"/>
  <c r="R815" i="31"/>
  <c r="R831" i="31"/>
  <c r="R110" i="31"/>
  <c r="R35" i="31"/>
  <c r="R345" i="31"/>
  <c r="R781" i="31"/>
  <c r="R862" i="31"/>
  <c r="R356" i="31"/>
  <c r="R274" i="31"/>
  <c r="R32" i="31"/>
  <c r="R95" i="31"/>
  <c r="R1152" i="31"/>
  <c r="R381" i="31"/>
  <c r="R407" i="31"/>
  <c r="R1129" i="31"/>
  <c r="R253" i="31"/>
  <c r="R189" i="31"/>
  <c r="R379" i="31"/>
  <c r="R427" i="31"/>
  <c r="R441" i="31"/>
  <c r="R457" i="31"/>
  <c r="R473" i="31"/>
  <c r="R492" i="31"/>
  <c r="R1127" i="31"/>
  <c r="R191" i="31"/>
  <c r="R177" i="31"/>
  <c r="R417" i="31"/>
  <c r="R1163" i="31"/>
  <c r="R447" i="31"/>
  <c r="R463" i="31"/>
  <c r="R479" i="31"/>
  <c r="R383" i="31"/>
  <c r="R394" i="31"/>
  <c r="R500" i="31"/>
  <c r="R528" i="31"/>
  <c r="R544" i="31"/>
  <c r="R560" i="31"/>
  <c r="R576" i="31"/>
  <c r="R507" i="31"/>
  <c r="R523" i="31"/>
  <c r="R539" i="31"/>
  <c r="R555" i="31"/>
  <c r="R571" i="31"/>
  <c r="R587" i="31"/>
  <c r="R506" i="31"/>
  <c r="R522" i="31"/>
  <c r="R538" i="31"/>
  <c r="R554" i="31"/>
  <c r="R570" i="31"/>
  <c r="R586" i="31"/>
  <c r="R598" i="31"/>
  <c r="R614" i="31"/>
  <c r="R630" i="31"/>
  <c r="R646" i="31"/>
  <c r="R662" i="31"/>
  <c r="R680" i="31"/>
  <c r="R591" i="31"/>
  <c r="R607" i="31"/>
  <c r="R623" i="31"/>
  <c r="R639" i="31"/>
  <c r="R655" i="31"/>
  <c r="R671" i="31"/>
  <c r="R678" i="31"/>
  <c r="R682" i="31"/>
  <c r="R698" i="31"/>
  <c r="R714" i="31"/>
  <c r="R730" i="31"/>
  <c r="R746" i="31"/>
  <c r="R762" i="31"/>
  <c r="R778" i="31"/>
  <c r="R772" i="31"/>
  <c r="R788" i="31"/>
  <c r="R804" i="31"/>
  <c r="R820" i="31"/>
  <c r="R836" i="31"/>
  <c r="R841" i="31"/>
  <c r="R779" i="31"/>
  <c r="R795" i="31"/>
  <c r="R811" i="31"/>
  <c r="R827" i="31"/>
  <c r="R790" i="31"/>
  <c r="R806" i="31"/>
  <c r="R822" i="31"/>
  <c r="R838" i="31"/>
  <c r="R847" i="31"/>
  <c r="R863" i="31"/>
  <c r="R879" i="31"/>
  <c r="R895" i="31"/>
  <c r="R911" i="31"/>
  <c r="R849" i="31"/>
  <c r="R865" i="31"/>
  <c r="R881" i="31"/>
  <c r="R897" i="31"/>
  <c r="R929" i="31"/>
  <c r="R945" i="31"/>
  <c r="R961" i="31"/>
  <c r="R977" i="31"/>
  <c r="R1025" i="31"/>
  <c r="R924" i="31"/>
  <c r="R940" i="31"/>
  <c r="R956" i="31"/>
  <c r="R972" i="31"/>
  <c r="R988" i="31"/>
  <c r="R1045" i="31"/>
  <c r="R1061" i="31"/>
  <c r="R1000" i="31"/>
  <c r="R1016" i="31"/>
  <c r="R1032" i="31"/>
  <c r="R1048" i="31"/>
  <c r="R1064" i="31"/>
  <c r="R1079" i="31"/>
  <c r="R1002" i="31"/>
  <c r="R1018" i="31"/>
  <c r="R1034" i="31"/>
  <c r="R1050" i="31"/>
  <c r="R1066" i="31"/>
  <c r="R1086" i="31"/>
  <c r="R1102" i="31"/>
  <c r="R292" i="31"/>
  <c r="R308" i="31"/>
  <c r="R182" i="31"/>
  <c r="R1092" i="31"/>
  <c r="R1108" i="31"/>
  <c r="R298" i="31"/>
  <c r="R314" i="31"/>
  <c r="R1095" i="31"/>
  <c r="R1111" i="31"/>
  <c r="R301" i="31"/>
  <c r="R317" i="31"/>
  <c r="R116" i="31"/>
  <c r="R21" i="31"/>
  <c r="R367" i="31"/>
  <c r="R48" i="31"/>
  <c r="R282" i="31"/>
  <c r="R136" i="31"/>
  <c r="R374" i="31"/>
  <c r="R28" i="31"/>
  <c r="R146" i="31"/>
  <c r="R45" i="31"/>
  <c r="R410" i="31"/>
  <c r="R251" i="31"/>
  <c r="R147" i="31"/>
  <c r="R63" i="31"/>
  <c r="R133" i="31"/>
  <c r="R100" i="31"/>
  <c r="R55" i="31"/>
  <c r="R322" i="31"/>
  <c r="R279" i="31"/>
  <c r="R1143" i="31"/>
  <c r="R194" i="31"/>
  <c r="R1122" i="31"/>
  <c r="R1156" i="31"/>
  <c r="R132" i="31"/>
  <c r="R206" i="31"/>
  <c r="R1144" i="31"/>
  <c r="R205" i="31"/>
  <c r="R355" i="31"/>
  <c r="R344" i="31"/>
  <c r="R437" i="31"/>
  <c r="R1159" i="31"/>
  <c r="R222" i="31"/>
  <c r="R208" i="31"/>
  <c r="R1170" i="31"/>
  <c r="R1177" i="31"/>
  <c r="R92" i="31"/>
  <c r="R9" i="31"/>
  <c r="R83" i="31"/>
  <c r="R211" i="31"/>
  <c r="R1115" i="31"/>
  <c r="R1161" i="31"/>
  <c r="R403" i="31"/>
  <c r="R390" i="31"/>
  <c r="R1124" i="31"/>
  <c r="R60" i="31"/>
  <c r="R178" i="31"/>
  <c r="R324" i="31"/>
  <c r="R418" i="31"/>
  <c r="R1164" i="31"/>
  <c r="R448" i="31"/>
  <c r="R464" i="31"/>
  <c r="R480" i="31"/>
  <c r="R490" i="31"/>
  <c r="R1120" i="31"/>
  <c r="R414" i="31"/>
  <c r="R190" i="31"/>
  <c r="R176" i="31"/>
  <c r="R416" i="31"/>
  <c r="R1162" i="31"/>
  <c r="R446" i="31"/>
  <c r="R462" i="31"/>
  <c r="R478" i="31"/>
  <c r="R505" i="31"/>
  <c r="R521" i="31"/>
  <c r="R537" i="31"/>
  <c r="R553" i="31"/>
  <c r="R569" i="31"/>
  <c r="R585" i="31"/>
  <c r="R684" i="31"/>
  <c r="R679" i="31"/>
  <c r="R597" i="31"/>
  <c r="R613" i="31"/>
  <c r="R629" i="31"/>
  <c r="R645" i="31"/>
  <c r="R661" i="31"/>
  <c r="R596" i="31"/>
  <c r="R612" i="31"/>
  <c r="R628" i="31"/>
  <c r="R644" i="31"/>
  <c r="R660" i="31"/>
  <c r="R677" i="31"/>
  <c r="R693" i="31"/>
  <c r="R709" i="31"/>
  <c r="R725" i="31"/>
  <c r="R741" i="31"/>
  <c r="R757" i="31"/>
  <c r="R704" i="31"/>
  <c r="R720" i="31"/>
  <c r="R736" i="31"/>
  <c r="R752" i="31"/>
  <c r="R768" i="31"/>
  <c r="R695" i="31"/>
  <c r="R711" i="31"/>
  <c r="R727" i="31"/>
  <c r="R743" i="31"/>
  <c r="R759" i="31"/>
  <c r="R797" i="31"/>
  <c r="R813" i="31"/>
  <c r="R829" i="31"/>
  <c r="R866" i="31"/>
  <c r="R882" i="31"/>
  <c r="R898" i="31"/>
  <c r="R848" i="31"/>
  <c r="R864" i="31"/>
  <c r="R880" i="31"/>
  <c r="R896" i="31"/>
  <c r="R922" i="31"/>
  <c r="R938" i="31"/>
  <c r="R954" i="31"/>
  <c r="R970" i="31"/>
  <c r="R986" i="31"/>
  <c r="R919" i="31"/>
  <c r="R935" i="31"/>
  <c r="R951" i="31"/>
  <c r="R967" i="31"/>
  <c r="R983" i="31"/>
  <c r="R1005" i="31"/>
  <c r="R991" i="31"/>
  <c r="R1007" i="31"/>
  <c r="R1023" i="31"/>
  <c r="R1039" i="31"/>
  <c r="R1055" i="31"/>
  <c r="R1085" i="31"/>
  <c r="R1101" i="31"/>
  <c r="R289" i="31"/>
  <c r="R307" i="31"/>
  <c r="R181" i="31"/>
  <c r="R241" i="31"/>
  <c r="R18" i="31"/>
  <c r="R120" i="31"/>
  <c r="R197" i="31"/>
  <c r="R255" i="31"/>
  <c r="R159" i="31"/>
  <c r="R338" i="31"/>
  <c r="R174" i="31"/>
  <c r="R375" i="31"/>
  <c r="R29" i="31"/>
  <c r="R343" i="31"/>
  <c r="R265" i="31"/>
  <c r="R258" i="31"/>
  <c r="R257" i="31"/>
  <c r="R326" i="31"/>
  <c r="R106" i="31"/>
  <c r="R370" i="31"/>
  <c r="R269" i="31"/>
  <c r="R122" i="31"/>
  <c r="R112" i="31"/>
  <c r="R123" i="31"/>
  <c r="R268" i="31"/>
  <c r="R62" i="31"/>
  <c r="R207" i="31"/>
  <c r="R1145" i="31"/>
  <c r="R435" i="31"/>
  <c r="R8" i="31"/>
  <c r="R277" i="31"/>
  <c r="R128" i="31"/>
  <c r="R87" i="31"/>
  <c r="R94" i="31"/>
  <c r="R223" i="31"/>
  <c r="R213" i="31"/>
  <c r="R212" i="31"/>
  <c r="R1160" i="31"/>
  <c r="R404" i="31"/>
  <c r="R401" i="31"/>
  <c r="R409" i="31"/>
  <c r="R1125" i="31"/>
  <c r="R131" i="31"/>
  <c r="R185" i="31"/>
  <c r="R335" i="31"/>
  <c r="R423" i="31"/>
  <c r="R497" i="31"/>
  <c r="R453" i="31"/>
  <c r="R469" i="31"/>
  <c r="R485" i="31"/>
  <c r="R386" i="31"/>
  <c r="R1121" i="31"/>
  <c r="R245" i="31"/>
  <c r="R329" i="31"/>
  <c r="R399" i="31"/>
  <c r="R431" i="31"/>
  <c r="R443" i="31"/>
  <c r="R459" i="31"/>
  <c r="R475" i="31"/>
  <c r="R491" i="31"/>
  <c r="R489" i="31"/>
  <c r="R516" i="31"/>
  <c r="R524" i="31"/>
  <c r="R540" i="31"/>
  <c r="R556" i="31"/>
  <c r="R572" i="31"/>
  <c r="R588" i="31"/>
  <c r="R503" i="31"/>
  <c r="R519" i="31"/>
  <c r="R535" i="31"/>
  <c r="R551" i="31"/>
  <c r="R567" i="31"/>
  <c r="R583" i="31"/>
  <c r="R502" i="31"/>
  <c r="R518" i="31"/>
  <c r="R534" i="31"/>
  <c r="R550" i="31"/>
  <c r="R566" i="31"/>
  <c r="R582" i="31"/>
  <c r="R594" i="31"/>
  <c r="R610" i="31"/>
  <c r="R626" i="31"/>
  <c r="R642" i="31"/>
  <c r="R658" i="31"/>
  <c r="R674" i="31"/>
  <c r="R603" i="31"/>
  <c r="R619" i="31"/>
  <c r="R635" i="31"/>
  <c r="R651" i="31"/>
  <c r="R667" i="31"/>
  <c r="R694" i="31"/>
  <c r="R710" i="31"/>
  <c r="R726" i="31"/>
  <c r="R742" i="31"/>
  <c r="R758" i="31"/>
  <c r="R784" i="31"/>
  <c r="R800" i="31"/>
  <c r="R816" i="31"/>
  <c r="R832" i="31"/>
  <c r="R916" i="31"/>
  <c r="R775" i="31"/>
  <c r="R791" i="31"/>
  <c r="R807" i="31"/>
  <c r="R823" i="31"/>
  <c r="R839" i="31"/>
  <c r="R786" i="31"/>
  <c r="R802" i="31"/>
  <c r="R818" i="31"/>
  <c r="R834" i="31"/>
  <c r="R843" i="31"/>
  <c r="R859" i="31"/>
  <c r="R875" i="31"/>
  <c r="R891" i="31"/>
  <c r="R907" i="31"/>
  <c r="R845" i="31"/>
  <c r="R861" i="31"/>
  <c r="R877" i="31"/>
  <c r="R893" i="31"/>
  <c r="R909" i="31"/>
  <c r="R925" i="31"/>
  <c r="R941" i="31"/>
  <c r="R957" i="31"/>
  <c r="R973" i="31"/>
  <c r="R1009" i="31"/>
  <c r="R920" i="31"/>
  <c r="R936" i="31"/>
  <c r="R952" i="31"/>
  <c r="R968" i="31"/>
  <c r="R984" i="31"/>
  <c r="R1029" i="31"/>
  <c r="R1057" i="31"/>
  <c r="R996" i="31"/>
  <c r="R1012" i="31"/>
  <c r="R1028" i="31"/>
  <c r="R1044" i="31"/>
  <c r="R1060" i="31"/>
  <c r="R998" i="31"/>
  <c r="R1014" i="31"/>
  <c r="R1030" i="31"/>
  <c r="R1046" i="31"/>
  <c r="R1062" i="31"/>
  <c r="R1082" i="31"/>
  <c r="R1098" i="31"/>
  <c r="R290" i="31"/>
  <c r="R304" i="31"/>
  <c r="R192" i="31"/>
  <c r="R1088" i="31"/>
  <c r="R1104" i="31"/>
  <c r="R294" i="31"/>
  <c r="R310" i="31"/>
  <c r="R272" i="31"/>
  <c r="R1091" i="31"/>
  <c r="R1107" i="31"/>
  <c r="R297" i="31"/>
  <c r="R313" i="31"/>
  <c r="R203" i="31"/>
  <c r="R271" i="31"/>
  <c r="R332" i="31"/>
  <c r="R196" i="31"/>
  <c r="R254" i="31"/>
  <c r="R352" i="31"/>
  <c r="R126" i="31"/>
  <c r="R33" i="31"/>
  <c r="R38" i="31"/>
  <c r="R150" i="31"/>
  <c r="R107" i="31"/>
  <c r="R39" i="31"/>
  <c r="R102" i="31"/>
  <c r="R65" i="31"/>
  <c r="R157" i="31"/>
  <c r="R263" i="31"/>
  <c r="R259" i="31"/>
  <c r="R221" i="31"/>
  <c r="R1139" i="31"/>
  <c r="R144" i="31"/>
  <c r="R124" i="31"/>
  <c r="R1146" i="31"/>
  <c r="R260" i="31"/>
  <c r="R1140" i="31"/>
  <c r="R247" i="31"/>
  <c r="R413" i="31"/>
  <c r="R204" i="31"/>
  <c r="R354" i="31"/>
  <c r="R349" i="31"/>
  <c r="R412" i="31"/>
  <c r="R232" i="31"/>
  <c r="R373" i="31"/>
  <c r="R31" i="31"/>
  <c r="R88" i="31"/>
  <c r="R214" i="31"/>
  <c r="R79" i="31"/>
  <c r="R97" i="31"/>
  <c r="R1150" i="31"/>
  <c r="R1114" i="31"/>
  <c r="R1148" i="31"/>
  <c r="R244" i="31"/>
  <c r="R328" i="31"/>
  <c r="R398" i="31"/>
  <c r="R430" i="31"/>
  <c r="R442" i="31"/>
  <c r="R458" i="31"/>
  <c r="R474" i="31"/>
  <c r="R501" i="31"/>
  <c r="R517" i="31"/>
  <c r="R533" i="31"/>
  <c r="R549" i="31"/>
  <c r="R565" i="31"/>
  <c r="R581" i="31"/>
  <c r="R608" i="31"/>
  <c r="R624" i="31"/>
  <c r="R640" i="31"/>
  <c r="R656" i="31"/>
  <c r="R672" i="31"/>
  <c r="R689" i="31"/>
  <c r="R705" i="31"/>
  <c r="R721" i="31"/>
  <c r="R737" i="31"/>
  <c r="R753" i="31"/>
  <c r="R700" i="31"/>
  <c r="R716" i="31"/>
  <c r="R732" i="31"/>
  <c r="R748" i="31"/>
  <c r="R764" i="31"/>
  <c r="R691" i="31"/>
  <c r="R707" i="31"/>
  <c r="R723" i="31"/>
  <c r="R739" i="31"/>
  <c r="R755" i="31"/>
  <c r="R858" i="31"/>
  <c r="R878" i="31"/>
  <c r="R894" i="31"/>
  <c r="R844" i="31"/>
  <c r="R876" i="31"/>
  <c r="R892" i="31"/>
  <c r="R908" i="31"/>
  <c r="R915" i="31"/>
  <c r="R931" i="31"/>
  <c r="R947" i="31"/>
  <c r="R963" i="31"/>
  <c r="R979" i="31"/>
  <c r="R1019" i="31"/>
  <c r="R1051" i="31"/>
  <c r="R1081" i="31"/>
  <c r="R1097" i="31"/>
  <c r="R1169" i="31"/>
  <c r="R303" i="31"/>
  <c r="R187" i="31"/>
  <c r="R111" i="31"/>
  <c r="R158" i="31"/>
  <c r="R227" i="31"/>
  <c r="R200" i="31"/>
  <c r="R165" i="31"/>
  <c r="R134" i="31"/>
  <c r="R103" i="31"/>
  <c r="R76" i="31"/>
  <c r="R261" i="31"/>
  <c r="R1141" i="31"/>
  <c r="R6" i="31"/>
  <c r="R233" i="31"/>
  <c r="R98" i="31"/>
  <c r="R1116" i="31"/>
  <c r="R61" i="31"/>
  <c r="R179" i="31"/>
  <c r="R325" i="31"/>
  <c r="R419" i="31"/>
  <c r="R1165" i="31"/>
  <c r="R449" i="31"/>
  <c r="R465" i="31"/>
  <c r="R481" i="31"/>
  <c r="R397" i="31"/>
  <c r="R1149" i="31"/>
  <c r="R396" i="31"/>
  <c r="R53" i="31"/>
  <c r="R377" i="31"/>
  <c r="R429" i="31"/>
  <c r="R439" i="31"/>
  <c r="R455" i="31"/>
  <c r="R471" i="31"/>
  <c r="R487" i="31"/>
  <c r="R520" i="31"/>
  <c r="R536" i="31"/>
  <c r="R552" i="31"/>
  <c r="R568" i="31"/>
  <c r="R584" i="31"/>
  <c r="R499" i="31"/>
  <c r="R515" i="31"/>
  <c r="R531" i="31"/>
  <c r="R547" i="31"/>
  <c r="R563" i="31"/>
  <c r="R579" i="31"/>
  <c r="R498" i="31"/>
  <c r="R514" i="31"/>
  <c r="R530" i="31"/>
  <c r="R546" i="31"/>
  <c r="R562" i="31"/>
  <c r="R578" i="31"/>
  <c r="R590" i="31"/>
  <c r="R606" i="31"/>
  <c r="R622" i="31"/>
  <c r="R638" i="31"/>
  <c r="R654" i="31"/>
  <c r="R670" i="31"/>
  <c r="R681" i="31"/>
  <c r="R599" i="31"/>
  <c r="R615" i="31"/>
  <c r="R631" i="31"/>
  <c r="R647" i="31"/>
  <c r="R663" i="31"/>
  <c r="R688" i="31"/>
  <c r="R690" i="31"/>
  <c r="R706" i="31"/>
  <c r="R722" i="31"/>
  <c r="R738" i="31"/>
  <c r="R754" i="31"/>
  <c r="R773" i="31"/>
  <c r="R780" i="31"/>
  <c r="R796" i="31"/>
  <c r="R812" i="31"/>
  <c r="R828" i="31"/>
  <c r="R771" i="31"/>
  <c r="R787" i="31"/>
  <c r="R803" i="31"/>
  <c r="R819" i="31"/>
  <c r="R835" i="31"/>
  <c r="R854" i="31"/>
  <c r="R782" i="31"/>
  <c r="R798" i="31"/>
  <c r="R814" i="31"/>
  <c r="R830" i="31"/>
  <c r="R850" i="31"/>
  <c r="R855" i="31"/>
  <c r="R871" i="31"/>
  <c r="R887" i="31"/>
  <c r="R903" i="31"/>
  <c r="R857" i="31"/>
  <c r="R873" i="31"/>
  <c r="R889" i="31"/>
  <c r="R905" i="31"/>
  <c r="R921" i="31"/>
  <c r="R937" i="31"/>
  <c r="R953" i="31"/>
  <c r="R969" i="31"/>
  <c r="R985" i="31"/>
  <c r="R993" i="31"/>
  <c r="R932" i="31"/>
  <c r="R948" i="31"/>
  <c r="R964" i="31"/>
  <c r="R980" i="31"/>
  <c r="R1013" i="31"/>
  <c r="R1053" i="31"/>
  <c r="R1073" i="31"/>
  <c r="R992" i="31"/>
  <c r="R1008" i="31"/>
  <c r="R1024" i="31"/>
  <c r="R1040" i="31"/>
  <c r="R1056" i="31"/>
  <c r="R994" i="31"/>
  <c r="R1010" i="31"/>
  <c r="R1026" i="31"/>
  <c r="R1042" i="31"/>
  <c r="R1058" i="31"/>
  <c r="R17" i="31"/>
  <c r="R1078" i="31"/>
  <c r="R1094" i="31"/>
  <c r="R1110" i="31"/>
  <c r="R300" i="31"/>
  <c r="R316" i="31"/>
  <c r="R166" i="31"/>
  <c r="R1084" i="31"/>
  <c r="R1100" i="31"/>
  <c r="R288" i="31"/>
  <c r="R306" i="31"/>
  <c r="R180" i="31"/>
  <c r="R1087" i="31"/>
  <c r="R1103" i="31"/>
  <c r="R293" i="31"/>
  <c r="R309" i="31"/>
  <c r="R183" i="31"/>
  <c r="R121" i="31"/>
  <c r="R49" i="31"/>
  <c r="R266" i="31"/>
  <c r="R228" i="31"/>
  <c r="R360" i="31"/>
  <c r="R280" i="31"/>
  <c r="R148" i="31"/>
  <c r="R151" i="31"/>
  <c r="R154" i="31"/>
  <c r="R224" i="31"/>
  <c r="R201" i="31"/>
  <c r="R236" i="31"/>
  <c r="R139" i="31"/>
  <c r="R138" i="31"/>
  <c r="R155" i="31"/>
  <c r="R225" i="31"/>
  <c r="R114" i="31"/>
  <c r="R113" i="31"/>
  <c r="R109" i="31"/>
  <c r="R195" i="31"/>
  <c r="R1123" i="31"/>
  <c r="R1157" i="31"/>
  <c r="R278" i="31"/>
  <c r="R1142" i="31"/>
  <c r="R216" i="31"/>
  <c r="R1132" i="31"/>
  <c r="R1158" i="31"/>
  <c r="R231" i="31"/>
  <c r="R434" i="31"/>
  <c r="R246" i="31"/>
  <c r="R69" i="31"/>
  <c r="R172" i="31"/>
  <c r="R219" i="31"/>
  <c r="R372" i="31"/>
  <c r="R84" i="31"/>
  <c r="R80" i="31"/>
  <c r="R82" i="31"/>
  <c r="R210" i="31"/>
  <c r="R1171" i="31"/>
  <c r="R93" i="31"/>
  <c r="R1134" i="31"/>
  <c r="R1153" i="31"/>
  <c r="R1135" i="31"/>
  <c r="R1112" i="31"/>
  <c r="R1136" i="31"/>
  <c r="R385" i="31"/>
  <c r="R252" i="31"/>
  <c r="R188" i="31"/>
  <c r="R378" i="31"/>
  <c r="R426" i="31"/>
  <c r="R440" i="31"/>
  <c r="R456" i="31"/>
  <c r="R472" i="31"/>
  <c r="R488" i="31"/>
  <c r="R408" i="31"/>
  <c r="R1130" i="31"/>
  <c r="R391" i="31"/>
  <c r="R52" i="31"/>
  <c r="R376" i="31"/>
  <c r="R428" i="31"/>
  <c r="R438" i="31"/>
  <c r="R454" i="31"/>
  <c r="R470" i="31"/>
  <c r="R486" i="31"/>
  <c r="R495" i="31"/>
  <c r="R513" i="31"/>
  <c r="R529" i="31"/>
  <c r="R545" i="31"/>
  <c r="R561" i="31"/>
  <c r="R577" i="31"/>
  <c r="R676" i="31"/>
  <c r="R605" i="31"/>
  <c r="R621" i="31"/>
  <c r="R637" i="31"/>
  <c r="R653" i="31"/>
  <c r="R669" i="31"/>
  <c r="R604" i="31"/>
  <c r="R620" i="31"/>
  <c r="R636" i="31"/>
  <c r="R652" i="31"/>
  <c r="R668" i="31"/>
  <c r="R685" i="31"/>
  <c r="R701" i="31"/>
  <c r="R717" i="31"/>
  <c r="R733" i="31"/>
  <c r="R749" i="31"/>
  <c r="R765" i="31"/>
  <c r="R696" i="31"/>
  <c r="R712" i="31"/>
  <c r="R728" i="31"/>
  <c r="R744" i="31"/>
  <c r="R760" i="31"/>
  <c r="R687" i="31"/>
  <c r="R703" i="31"/>
  <c r="R719" i="31"/>
  <c r="R735" i="31"/>
  <c r="R751" i="31"/>
  <c r="R767" i="31"/>
  <c r="R789" i="31"/>
  <c r="R805" i="31"/>
  <c r="R821" i="31"/>
  <c r="R837" i="31"/>
  <c r="R874" i="31"/>
  <c r="R890" i="31"/>
  <c r="R906" i="31"/>
  <c r="R856" i="31"/>
  <c r="R872" i="31"/>
  <c r="R888" i="31"/>
  <c r="R904" i="31"/>
  <c r="R914" i="31"/>
  <c r="R930" i="31"/>
  <c r="R946" i="31"/>
  <c r="R962" i="31"/>
  <c r="R978" i="31"/>
  <c r="R1017" i="31"/>
  <c r="R927" i="31"/>
  <c r="R943" i="31"/>
  <c r="R959" i="31"/>
  <c r="R975" i="31"/>
  <c r="R1037" i="31"/>
  <c r="R999" i="31"/>
  <c r="R1015" i="31"/>
  <c r="R1031" i="31"/>
  <c r="R1047" i="31"/>
  <c r="R1063" i="31"/>
  <c r="R1077" i="31"/>
  <c r="R1093" i="31"/>
  <c r="R1109" i="31"/>
  <c r="R299" i="31"/>
  <c r="R315" i="31"/>
  <c r="R167" i="31"/>
  <c r="R20" i="31"/>
  <c r="R366" i="31"/>
  <c r="R365" i="31"/>
  <c r="R240" i="31"/>
  <c r="R117" i="31"/>
  <c r="R50" i="31"/>
  <c r="R168" i="31"/>
  <c r="R281" i="31"/>
  <c r="R149" i="31"/>
  <c r="R285" i="31"/>
  <c r="R357" i="31"/>
  <c r="R275" i="31"/>
  <c r="R411" i="31"/>
  <c r="R361" i="31"/>
  <c r="R327" i="31"/>
  <c r="R248" i="31"/>
  <c r="R256" i="31"/>
  <c r="R44" i="31"/>
  <c r="R56" i="31"/>
  <c r="R75" i="31"/>
  <c r="R238" i="31"/>
  <c r="R115" i="31"/>
  <c r="R141" i="31"/>
  <c r="R54" i="31"/>
  <c r="R217" i="31"/>
  <c r="R1133" i="31"/>
  <c r="R351" i="31"/>
  <c r="R58" i="31"/>
  <c r="R81" i="31"/>
  <c r="R436" i="31"/>
  <c r="R173" i="31"/>
  <c r="R209" i="31"/>
  <c r="R30" i="31"/>
  <c r="R402" i="31"/>
  <c r="R369" i="31"/>
  <c r="R425" i="31"/>
  <c r="R1131" i="31"/>
  <c r="R384" i="31"/>
  <c r="R337" i="31"/>
  <c r="R67" i="31"/>
  <c r="R421" i="31"/>
  <c r="R1167" i="31"/>
  <c r="R451" i="31"/>
  <c r="R467" i="31"/>
  <c r="R483" i="31"/>
  <c r="R532" i="31"/>
  <c r="R548" i="31"/>
  <c r="R564" i="31"/>
  <c r="R580" i="31"/>
  <c r="R493" i="31"/>
  <c r="R511" i="31"/>
  <c r="R527" i="31"/>
  <c r="R543" i="31"/>
  <c r="R559" i="31"/>
  <c r="R575" i="31"/>
  <c r="R510" i="31"/>
  <c r="R526" i="31"/>
  <c r="R542" i="31"/>
  <c r="R558" i="31"/>
  <c r="R574" i="31"/>
  <c r="R602" i="31"/>
  <c r="R618" i="31"/>
  <c r="R634" i="31"/>
  <c r="R650" i="31"/>
  <c r="R666" i="31"/>
  <c r="R675" i="31"/>
  <c r="R595" i="31"/>
  <c r="R611" i="31"/>
  <c r="R627" i="31"/>
  <c r="R643" i="31"/>
  <c r="R659" i="31"/>
  <c r="R686" i="31"/>
  <c r="R702" i="31"/>
  <c r="R718" i="31"/>
  <c r="R734" i="31"/>
  <c r="R750" i="31"/>
  <c r="R766" i="31"/>
  <c r="R776" i="31"/>
  <c r="R792" i="31"/>
  <c r="R808" i="31"/>
  <c r="R824" i="31"/>
  <c r="R783" i="31"/>
  <c r="R794" i="31"/>
  <c r="R810" i="31"/>
  <c r="R826" i="31"/>
  <c r="R846" i="31"/>
  <c r="R851" i="31"/>
  <c r="R867" i="31"/>
  <c r="R883" i="31"/>
  <c r="R899" i="31"/>
  <c r="R853" i="31"/>
  <c r="R869" i="31"/>
  <c r="R885" i="31"/>
  <c r="R901" i="31"/>
  <c r="R917" i="31"/>
  <c r="R933" i="31"/>
  <c r="R949" i="31"/>
  <c r="R965" i="31"/>
  <c r="R981" i="31"/>
  <c r="R1041" i="31"/>
  <c r="R928" i="31"/>
  <c r="R944" i="31"/>
  <c r="R960" i="31"/>
  <c r="R976" i="31"/>
  <c r="R997" i="31"/>
  <c r="R1072" i="31"/>
  <c r="R1049" i="31"/>
  <c r="R1065" i="31"/>
  <c r="R1070" i="31"/>
  <c r="R1004" i="31"/>
  <c r="R1020" i="31"/>
  <c r="R1036" i="31"/>
  <c r="R1052" i="31"/>
  <c r="R1069" i="31"/>
  <c r="R990" i="31"/>
  <c r="R1006" i="31"/>
  <c r="R1022" i="31"/>
  <c r="R1038" i="31"/>
  <c r="R1054" i="31"/>
  <c r="R1074" i="31"/>
  <c r="R1090" i="31"/>
  <c r="R1106" i="31"/>
  <c r="R296" i="31"/>
  <c r="R312" i="31"/>
  <c r="R16" i="31"/>
  <c r="R1080" i="31"/>
  <c r="R1096" i="31"/>
  <c r="R1168" i="31"/>
  <c r="R302" i="31"/>
  <c r="R186" i="31"/>
  <c r="R1083" i="31"/>
  <c r="R1099" i="31"/>
  <c r="R291" i="31"/>
  <c r="R305" i="31"/>
  <c r="R193" i="31"/>
  <c r="R347" i="31"/>
  <c r="R333" i="31"/>
  <c r="R364" i="31"/>
  <c r="R72" i="31"/>
  <c r="R142" i="31"/>
  <c r="R36" i="31"/>
  <c r="R340" i="31"/>
  <c r="R249" i="31"/>
  <c r="R57" i="31"/>
  <c r="R34" i="31"/>
  <c r="R37" i="31"/>
  <c r="R341" i="31"/>
  <c r="R171" i="31"/>
  <c r="R108" i="31"/>
  <c r="R101" i="31"/>
  <c r="R135" i="31"/>
  <c r="R77" i="31"/>
  <c r="R237" i="31"/>
  <c r="R145" i="31"/>
  <c r="R125" i="31"/>
  <c r="R1147" i="31"/>
  <c r="R220" i="31"/>
  <c r="R1138" i="31"/>
  <c r="R162" i="31"/>
  <c r="R1118" i="31"/>
  <c r="R1154" i="31"/>
  <c r="R68" i="31"/>
  <c r="R230" i="31"/>
  <c r="R90" i="31"/>
  <c r="R91" i="31"/>
  <c r="R218" i="31"/>
  <c r="R86" i="31"/>
  <c r="R96" i="31"/>
  <c r="R7" i="31"/>
  <c r="R89" i="31"/>
  <c r="R215" i="31"/>
  <c r="R380" i="31"/>
  <c r="R382" i="31"/>
  <c r="R406" i="31"/>
  <c r="R1128" i="31"/>
  <c r="R130" i="31"/>
  <c r="R184" i="31"/>
  <c r="R334" i="31"/>
  <c r="R422" i="31"/>
  <c r="R496" i="31"/>
  <c r="R452" i="31"/>
  <c r="R468" i="31"/>
  <c r="R484" i="31"/>
  <c r="R415" i="31"/>
  <c r="R395" i="31"/>
  <c r="R393" i="31"/>
  <c r="R1126" i="31"/>
  <c r="R336" i="31"/>
  <c r="R66" i="31"/>
  <c r="R420" i="31"/>
  <c r="R1166" i="31"/>
  <c r="R450" i="31"/>
  <c r="R466" i="31"/>
  <c r="R482" i="31"/>
  <c r="R509" i="31"/>
  <c r="R525" i="31"/>
  <c r="R541" i="31"/>
  <c r="R557" i="31"/>
  <c r="R573" i="31"/>
  <c r="R589" i="31"/>
  <c r="R601" i="31"/>
  <c r="R617" i="31"/>
  <c r="R633" i="31"/>
  <c r="R649" i="31"/>
  <c r="R665" i="31"/>
  <c r="R600" i="31"/>
  <c r="R616" i="31"/>
  <c r="R632" i="31"/>
  <c r="R648" i="31"/>
  <c r="R664" i="31"/>
  <c r="R697" i="31"/>
  <c r="R713" i="31"/>
  <c r="R729" i="31"/>
  <c r="R745" i="31"/>
  <c r="R761" i="31"/>
  <c r="R708" i="31"/>
  <c r="R724" i="31"/>
  <c r="R740" i="31"/>
  <c r="R756" i="31"/>
  <c r="R774" i="31"/>
  <c r="R683" i="31"/>
  <c r="R699" i="31"/>
  <c r="R715" i="31"/>
  <c r="R731" i="31"/>
  <c r="R747" i="31"/>
  <c r="R763" i="31"/>
  <c r="R842" i="31"/>
  <c r="R785" i="31"/>
  <c r="R801" i="31"/>
  <c r="R817" i="31"/>
  <c r="R833" i="31"/>
  <c r="R870" i="31"/>
  <c r="R886" i="31"/>
  <c r="R902" i="31"/>
  <c r="R912" i="31"/>
  <c r="R852" i="31"/>
  <c r="R868" i="31"/>
  <c r="R884" i="31"/>
  <c r="R900" i="31"/>
  <c r="R926" i="31"/>
  <c r="R942" i="31"/>
  <c r="R958" i="31"/>
  <c r="R974" i="31"/>
  <c r="R1001" i="31"/>
  <c r="R923" i="31"/>
  <c r="R939" i="31"/>
  <c r="R955" i="31"/>
  <c r="R971" i="31"/>
  <c r="R987" i="31"/>
  <c r="R1021" i="31"/>
  <c r="R1076" i="31"/>
  <c r="R995" i="31"/>
  <c r="R1011" i="31"/>
  <c r="R1027" i="31"/>
  <c r="R1043" i="31"/>
  <c r="R1059" i="31"/>
  <c r="R1071" i="31"/>
  <c r="R1089" i="31"/>
  <c r="R1105" i="31"/>
  <c r="R295" i="31"/>
  <c r="R311" i="31"/>
  <c r="R273" i="31"/>
  <c r="R202" i="31"/>
  <c r="R270" i="31"/>
  <c r="R152" i="31"/>
  <c r="R283" i="31"/>
  <c r="R137" i="31"/>
  <c r="R284" i="31"/>
  <c r="R153" i="31"/>
  <c r="R73" i="31"/>
  <c r="R143" i="31"/>
  <c r="R339" i="31"/>
  <c r="R175" i="31"/>
  <c r="R161" i="31"/>
  <c r="R226" i="31"/>
  <c r="R250" i="31"/>
  <c r="R64" i="31"/>
  <c r="R323" i="31"/>
  <c r="R371" i="31"/>
  <c r="R262" i="31"/>
  <c r="R163" i="31"/>
  <c r="R1119" i="31"/>
  <c r="R1155" i="31"/>
  <c r="R129" i="31"/>
  <c r="R348" i="31"/>
  <c r="R350" i="31"/>
  <c r="R85" i="31"/>
  <c r="R1176" i="31"/>
  <c r="R78" i="31"/>
  <c r="S131" i="31" l="1"/>
  <c r="T131" i="31" s="1"/>
  <c r="T130" i="31" s="1"/>
  <c r="S41" i="31"/>
  <c r="T41" i="31" s="1"/>
  <c r="T40" i="31" s="1"/>
  <c r="S1179" i="31"/>
  <c r="T1179" i="31" s="1"/>
  <c r="T1178" i="31" s="1"/>
  <c r="S335" i="31"/>
  <c r="T335" i="31" s="1"/>
  <c r="T334" i="31" s="1"/>
  <c r="S11" i="31"/>
  <c r="T11" i="31" s="1"/>
  <c r="T10" i="31" s="1"/>
  <c r="S71" i="31"/>
  <c r="T71" i="31" s="1"/>
  <c r="T70" i="31" s="1"/>
  <c r="S1173" i="31"/>
  <c r="T1173" i="31" s="1"/>
  <c r="T1172" i="31" s="1"/>
  <c r="S199" i="31"/>
  <c r="T199" i="31" s="1"/>
  <c r="T198" i="31" s="1"/>
  <c r="S287" i="31"/>
  <c r="T287" i="31" s="1"/>
  <c r="T286" i="31" s="1"/>
  <c r="S23" i="31"/>
  <c r="T23" i="31" s="1"/>
  <c r="T22" i="31" s="1"/>
  <c r="S27" i="31"/>
  <c r="T27" i="31" s="1"/>
  <c r="T26" i="31" s="1"/>
  <c r="S389" i="31"/>
  <c r="T389" i="31" s="1"/>
  <c r="T388" i="31" s="1"/>
  <c r="S319" i="31"/>
  <c r="T319" i="31" s="1"/>
  <c r="T318" i="31" s="1"/>
  <c r="S331" i="31"/>
  <c r="T331" i="31" s="1"/>
  <c r="T330" i="31" s="1"/>
  <c r="S47" i="31"/>
  <c r="T47" i="31" s="1"/>
  <c r="T46" i="31" s="1"/>
  <c r="S387" i="31"/>
  <c r="T387" i="31" s="1"/>
  <c r="T386" i="31" s="1"/>
  <c r="S13" i="31"/>
  <c r="T13" i="31" s="1"/>
  <c r="T12" i="31" s="1"/>
  <c r="S383" i="31"/>
  <c r="T383" i="31" s="1"/>
  <c r="T382" i="31" s="1"/>
  <c r="S235" i="31"/>
  <c r="T235" i="31" s="1"/>
  <c r="T234" i="31" s="1"/>
  <c r="S363" i="31"/>
  <c r="T363" i="31" s="1"/>
  <c r="T362" i="31" s="1"/>
  <c r="S359" i="31"/>
  <c r="T359" i="31" s="1"/>
  <c r="T358" i="31" s="1"/>
  <c r="S105" i="31"/>
  <c r="T105" i="31" s="1"/>
  <c r="T104" i="31" s="1"/>
  <c r="S1175" i="31"/>
  <c r="T1175" i="31" s="1"/>
  <c r="T1174" i="31" s="1"/>
  <c r="S15" i="31"/>
  <c r="T15" i="31" s="1"/>
  <c r="T14" i="31" s="1"/>
  <c r="S321" i="31"/>
  <c r="T321" i="31" s="1"/>
  <c r="T320" i="31" s="1"/>
  <c r="S243" i="31"/>
  <c r="T243" i="31" s="1"/>
  <c r="T242" i="31" s="1"/>
  <c r="S25" i="31"/>
  <c r="T25" i="31" s="1"/>
  <c r="T24" i="31" s="1"/>
  <c r="S43" i="31"/>
  <c r="T43" i="31" s="1"/>
  <c r="T42" i="31" s="1"/>
  <c r="S119" i="31"/>
  <c r="T119" i="31" s="1"/>
  <c r="T118" i="31" s="1"/>
  <c r="S353" i="31"/>
  <c r="T353" i="31" s="1"/>
  <c r="T352" i="31" s="1"/>
  <c r="S277" i="31"/>
  <c r="T277" i="31" s="1"/>
  <c r="T276" i="31" s="1"/>
  <c r="S471" i="31"/>
  <c r="T471" i="31" s="1"/>
  <c r="T470" i="31" s="1"/>
  <c r="S127" i="31"/>
  <c r="T127" i="31" s="1"/>
  <c r="T126" i="31" s="1"/>
  <c r="S1139" i="31"/>
  <c r="T1139" i="31" s="1"/>
  <c r="T1138" i="31" s="1"/>
  <c r="S509" i="31"/>
  <c r="T509" i="31" s="1"/>
  <c r="T508" i="31" s="1"/>
  <c r="S711" i="31"/>
  <c r="T711" i="31" s="1"/>
  <c r="T710" i="31" s="1"/>
  <c r="S453" i="31"/>
  <c r="T453" i="31" s="1"/>
  <c r="T452" i="31" s="1"/>
  <c r="S377" i="31"/>
  <c r="T377" i="31" s="1"/>
  <c r="T376" i="31" s="1"/>
  <c r="S497" i="31"/>
  <c r="T497" i="31" s="1"/>
  <c r="T496" i="31" s="1"/>
  <c r="S487" i="31"/>
  <c r="T487" i="31" s="1"/>
  <c r="T486" i="31" s="1"/>
  <c r="S759" i="31"/>
  <c r="T759" i="31" s="1"/>
  <c r="T758" i="31" s="1"/>
  <c r="S727" i="31"/>
  <c r="T727" i="31" s="1"/>
  <c r="T726" i="31" s="1"/>
  <c r="S401" i="31"/>
  <c r="T401" i="31" s="1"/>
  <c r="T400" i="31" s="1"/>
  <c r="S63" i="31"/>
  <c r="T63" i="31" s="1"/>
  <c r="T62" i="31" s="1"/>
  <c r="S429" i="31"/>
  <c r="T429" i="31" s="1"/>
  <c r="T428" i="31" s="1"/>
  <c r="S393" i="31"/>
  <c r="T393" i="31" s="1"/>
  <c r="T392" i="31" s="1"/>
  <c r="S641" i="31"/>
  <c r="T641" i="31" s="1"/>
  <c r="T640" i="31" s="1"/>
  <c r="S695" i="31"/>
  <c r="T695" i="31" s="1"/>
  <c r="T694" i="31" s="1"/>
  <c r="S793" i="31"/>
  <c r="T793" i="31" s="1"/>
  <c r="T792" i="31" s="1"/>
  <c r="S33" i="31"/>
  <c r="T33" i="31" s="1"/>
  <c r="T32" i="31" s="1"/>
  <c r="S65" i="31"/>
  <c r="T65" i="31" s="1"/>
  <c r="T64" i="31" s="1"/>
  <c r="S97" i="31"/>
  <c r="T97" i="31" s="1"/>
  <c r="T96" i="31" s="1"/>
  <c r="S157" i="31"/>
  <c r="T157" i="31" s="1"/>
  <c r="T156" i="31" s="1"/>
  <c r="S297" i="31"/>
  <c r="T297" i="31" s="1"/>
  <c r="T296" i="31" s="1"/>
  <c r="S667" i="31"/>
  <c r="T667" i="31" s="1"/>
  <c r="T666" i="31" s="1"/>
  <c r="S1075" i="31"/>
  <c r="T1075" i="31" s="1"/>
  <c r="T1074" i="31" s="1"/>
  <c r="S219" i="31"/>
  <c r="T219" i="31" s="1"/>
  <c r="T218" i="31" s="1"/>
  <c r="S1095" i="31"/>
  <c r="T1095" i="31" s="1"/>
  <c r="T1094" i="31" s="1"/>
  <c r="S879" i="31"/>
  <c r="T879" i="31" s="1"/>
  <c r="T878" i="31" s="1"/>
  <c r="S355" i="31"/>
  <c r="T355" i="31" s="1"/>
  <c r="T354" i="31" s="1"/>
  <c r="S863" i="31"/>
  <c r="T863" i="31" s="1"/>
  <c r="T862" i="31" s="1"/>
  <c r="S267" i="31"/>
  <c r="T267" i="31" s="1"/>
  <c r="T266" i="31" s="1"/>
  <c r="S111" i="31"/>
  <c r="T111" i="31" s="1"/>
  <c r="T110" i="31" s="1"/>
  <c r="S95" i="31"/>
  <c r="T95" i="31" s="1"/>
  <c r="T94" i="31" s="1"/>
  <c r="S967" i="31"/>
  <c r="T967" i="31" s="1"/>
  <c r="T966" i="31" s="1"/>
  <c r="S1057" i="31"/>
  <c r="T1057" i="31" s="1"/>
  <c r="T1056" i="31" s="1"/>
  <c r="S585" i="31"/>
  <c r="T585" i="31" s="1"/>
  <c r="T584" i="31" s="1"/>
  <c r="S313" i="31"/>
  <c r="T313" i="31" s="1"/>
  <c r="T312" i="31" s="1"/>
  <c r="S55" i="31"/>
  <c r="T55" i="31" s="1"/>
  <c r="T54" i="31" s="1"/>
  <c r="S369" i="31"/>
  <c r="T369" i="31" s="1"/>
  <c r="T368" i="31" s="1"/>
  <c r="S239" i="31"/>
  <c r="T239" i="31" s="1"/>
  <c r="T238" i="31" s="1"/>
  <c r="S809" i="31"/>
  <c r="T809" i="31" s="1"/>
  <c r="T808" i="31" s="1"/>
  <c r="S725" i="31"/>
  <c r="T725" i="31" s="1"/>
  <c r="T724" i="31" s="1"/>
  <c r="S427" i="31"/>
  <c r="T427" i="31" s="1"/>
  <c r="T426" i="31" s="1"/>
  <c r="S1159" i="31"/>
  <c r="T1159" i="31" s="1"/>
  <c r="T1158" i="31" s="1"/>
  <c r="S1077" i="31"/>
  <c r="T1077" i="31" s="1"/>
  <c r="T1076" i="31" s="1"/>
  <c r="S887" i="31"/>
  <c r="T887" i="31" s="1"/>
  <c r="T886" i="31" s="1"/>
  <c r="S45" i="31"/>
  <c r="T45" i="31" s="1"/>
  <c r="T44" i="31" s="1"/>
  <c r="S35" i="31"/>
  <c r="T35" i="31" s="1"/>
  <c r="T34" i="31" s="1"/>
  <c r="S227" i="31"/>
  <c r="T227" i="31" s="1"/>
  <c r="T226" i="31" s="1"/>
  <c r="S639" i="31"/>
  <c r="T639" i="31" s="1"/>
  <c r="T638" i="31" s="1"/>
  <c r="S425" i="31"/>
  <c r="T425" i="31" s="1"/>
  <c r="T424" i="31" s="1"/>
  <c r="S21" i="31"/>
  <c r="T21" i="31" s="1"/>
  <c r="T20" i="31" s="1"/>
  <c r="S741" i="31"/>
  <c r="T741" i="31" s="1"/>
  <c r="T740" i="31" s="1"/>
  <c r="S825" i="31"/>
  <c r="T825" i="31" s="1"/>
  <c r="T824" i="31" s="1"/>
  <c r="S75" i="31"/>
  <c r="T75" i="31" s="1"/>
  <c r="T74" i="31" s="1"/>
  <c r="S51" i="31"/>
  <c r="T51" i="31" s="1"/>
  <c r="T50" i="31" s="1"/>
  <c r="S513" i="31"/>
  <c r="T513" i="31" s="1"/>
  <c r="T512" i="31" s="1"/>
  <c r="S893" i="31"/>
  <c r="T893" i="31" s="1"/>
  <c r="T892" i="31" s="1"/>
  <c r="S407" i="31"/>
  <c r="T407" i="31" s="1"/>
  <c r="T406" i="31" s="1"/>
  <c r="S1007" i="31"/>
  <c r="T1007" i="31" s="1"/>
  <c r="T1006" i="31" s="1"/>
  <c r="S161" i="31"/>
  <c r="T161" i="31" s="1"/>
  <c r="T160" i="31" s="1"/>
  <c r="S473" i="31"/>
  <c r="T473" i="31" s="1"/>
  <c r="T472" i="31" s="1"/>
  <c r="S357" i="31"/>
  <c r="T357" i="31" s="1"/>
  <c r="T356" i="31" s="1"/>
  <c r="S657" i="31"/>
  <c r="T657" i="31" s="1"/>
  <c r="T656" i="31" s="1"/>
  <c r="S909" i="31"/>
  <c r="T909" i="31" s="1"/>
  <c r="T908" i="31" s="1"/>
  <c r="S861" i="31"/>
  <c r="T861" i="31" s="1"/>
  <c r="T860" i="31" s="1"/>
  <c r="S241" i="31"/>
  <c r="T241" i="31" s="1"/>
  <c r="T240" i="31" s="1"/>
  <c r="S799" i="31"/>
  <c r="T799" i="31" s="1"/>
  <c r="T798" i="31" s="1"/>
  <c r="S1129" i="31"/>
  <c r="T1129" i="31" s="1"/>
  <c r="T1128" i="31" s="1"/>
  <c r="S1023" i="31"/>
  <c r="T1023" i="31" s="1"/>
  <c r="T1022" i="31" s="1"/>
  <c r="S811" i="31"/>
  <c r="T811" i="31" s="1"/>
  <c r="T810" i="31" s="1"/>
  <c r="S1143" i="31"/>
  <c r="T1143" i="31" s="1"/>
  <c r="T1142" i="31" s="1"/>
  <c r="S853" i="31"/>
  <c r="T853" i="31" s="1"/>
  <c r="T852" i="31" s="1"/>
  <c r="S303" i="31"/>
  <c r="T303" i="31" s="1"/>
  <c r="T302" i="31" s="1"/>
  <c r="S1137" i="31"/>
  <c r="T1137" i="31" s="1"/>
  <c r="T1136" i="31" s="1"/>
  <c r="S943" i="31"/>
  <c r="T943" i="31" s="1"/>
  <c r="T942" i="31" s="1"/>
  <c r="S1127" i="31"/>
  <c r="T1127" i="31" s="1"/>
  <c r="T1126" i="31" s="1"/>
  <c r="S1091" i="31"/>
  <c r="T1091" i="31" s="1"/>
  <c r="T1090" i="31" s="1"/>
  <c r="S961" i="31"/>
  <c r="T961" i="31" s="1"/>
  <c r="T960" i="31" s="1"/>
  <c r="S171" i="31"/>
  <c r="T171" i="31" s="1"/>
  <c r="T170" i="31" s="1"/>
  <c r="S827" i="31"/>
  <c r="T827" i="31" s="1"/>
  <c r="T826" i="31" s="1"/>
  <c r="S655" i="31"/>
  <c r="T655" i="31" s="1"/>
  <c r="T654" i="31" s="1"/>
  <c r="S913" i="31"/>
  <c r="T913" i="31" s="1"/>
  <c r="T912" i="31" s="1"/>
  <c r="S775" i="31"/>
  <c r="T775" i="31" s="1"/>
  <c r="T774" i="31" s="1"/>
  <c r="S991" i="31"/>
  <c r="T991" i="31" s="1"/>
  <c r="T990" i="31" s="1"/>
  <c r="S141" i="31"/>
  <c r="T141" i="31" s="1"/>
  <c r="T140" i="31" s="1"/>
  <c r="S367" i="31"/>
  <c r="T367" i="31" s="1"/>
  <c r="T366" i="31" s="1"/>
  <c r="S489" i="31"/>
  <c r="T489" i="31" s="1"/>
  <c r="T488" i="31" s="1"/>
  <c r="S211" i="31"/>
  <c r="T211" i="31" s="1"/>
  <c r="T210" i="31" s="1"/>
  <c r="S307" i="31"/>
  <c r="T307" i="31" s="1"/>
  <c r="T306" i="31" s="1"/>
  <c r="S757" i="31"/>
  <c r="T757" i="31" s="1"/>
  <c r="T756" i="31" s="1"/>
  <c r="S381" i="31"/>
  <c r="T381" i="31" s="1"/>
  <c r="T380" i="31" s="1"/>
  <c r="S347" i="31"/>
  <c r="T347" i="31" s="1"/>
  <c r="T346" i="31" s="1"/>
  <c r="S625" i="31"/>
  <c r="T625" i="31" s="1"/>
  <c r="T624" i="31" s="1"/>
  <c r="S1081" i="31"/>
  <c r="T1081" i="31" s="1"/>
  <c r="T1080" i="31" s="1"/>
  <c r="S31" i="31"/>
  <c r="T31" i="31" s="1"/>
  <c r="T30" i="31" s="1"/>
  <c r="S159" i="31"/>
  <c r="T159" i="31" s="1"/>
  <c r="T158" i="31" s="1"/>
  <c r="S983" i="31"/>
  <c r="T983" i="31" s="1"/>
  <c r="T982" i="31" s="1"/>
  <c r="S343" i="31"/>
  <c r="T343" i="31" s="1"/>
  <c r="T342" i="31" s="1"/>
  <c r="S919" i="31"/>
  <c r="T919" i="31" s="1"/>
  <c r="T918" i="31" s="1"/>
  <c r="S673" i="31"/>
  <c r="T673" i="31" s="1"/>
  <c r="T672" i="31" s="1"/>
  <c r="S635" i="31"/>
  <c r="T635" i="31" s="1"/>
  <c r="T634" i="31" s="1"/>
  <c r="S403" i="31"/>
  <c r="T403" i="31" s="1"/>
  <c r="T402" i="31" s="1"/>
  <c r="S17" i="31"/>
  <c r="T17" i="31" s="1"/>
  <c r="T16" i="31" s="1"/>
  <c r="S875" i="31"/>
  <c r="T875" i="31" s="1"/>
  <c r="T874" i="31" s="1"/>
  <c r="S677" i="31"/>
  <c r="T677" i="31" s="1"/>
  <c r="T676" i="31" s="1"/>
  <c r="S253" i="31"/>
  <c r="T253" i="31" s="1"/>
  <c r="T252" i="31" s="1"/>
  <c r="S1111" i="31"/>
  <c r="T1111" i="31" s="1"/>
  <c r="T1110" i="31" s="1"/>
  <c r="S9" i="31"/>
  <c r="T9" i="31" s="1"/>
  <c r="T8" i="31" s="1"/>
  <c r="S975" i="31"/>
  <c r="T975" i="31" s="1"/>
  <c r="T974" i="31" s="1"/>
  <c r="S959" i="31"/>
  <c r="T959" i="31" s="1"/>
  <c r="T958" i="31" s="1"/>
  <c r="S903" i="31"/>
  <c r="T903" i="31" s="1"/>
  <c r="T902" i="31" s="1"/>
  <c r="S889" i="31"/>
  <c r="T889" i="31" s="1"/>
  <c r="T888" i="31" s="1"/>
  <c r="S83" i="31"/>
  <c r="T83" i="31" s="1"/>
  <c r="T82" i="31" s="1"/>
  <c r="S289" i="31"/>
  <c r="T289" i="31" s="1"/>
  <c r="T288" i="31" s="1"/>
  <c r="S1079" i="31"/>
  <c r="T1079" i="31" s="1"/>
  <c r="T1078" i="31" s="1"/>
  <c r="S623" i="31"/>
  <c r="T623" i="31" s="1"/>
  <c r="T622" i="31" s="1"/>
  <c r="S99" i="31"/>
  <c r="T99" i="31" s="1"/>
  <c r="T98" i="31" s="1"/>
  <c r="S231" i="31"/>
  <c r="T231" i="31" s="1"/>
  <c r="T230" i="31" s="1"/>
  <c r="S581" i="31"/>
  <c r="T581" i="31" s="1"/>
  <c r="T580" i="31" s="1"/>
  <c r="S435" i="31"/>
  <c r="T435" i="31" s="1"/>
  <c r="T434" i="31" s="1"/>
  <c r="S1101" i="31"/>
  <c r="T1101" i="31" s="1"/>
  <c r="T1100" i="31" s="1"/>
  <c r="S963" i="31"/>
  <c r="T963" i="31" s="1"/>
  <c r="T962" i="31" s="1"/>
  <c r="S197" i="31"/>
  <c r="T197" i="31" s="1"/>
  <c r="T196" i="31" s="1"/>
  <c r="S19" i="31"/>
  <c r="T19" i="31" s="1"/>
  <c r="T18" i="31" s="1"/>
  <c r="S373" i="31"/>
  <c r="T373" i="31" s="1"/>
  <c r="T372" i="31" s="1"/>
  <c r="S865" i="31"/>
  <c r="T865" i="31" s="1"/>
  <c r="T864" i="31" s="1"/>
  <c r="S979" i="31"/>
  <c r="T979" i="31" s="1"/>
  <c r="T978" i="31" s="1"/>
  <c r="S441" i="31"/>
  <c r="T441" i="31" s="1"/>
  <c r="T440" i="31" s="1"/>
  <c r="S67" i="31"/>
  <c r="T67" i="31" s="1"/>
  <c r="T66" i="31" s="1"/>
  <c r="S269" i="31"/>
  <c r="T269" i="31" s="1"/>
  <c r="T268" i="31" s="1"/>
  <c r="S1161" i="31"/>
  <c r="T1161" i="31" s="1"/>
  <c r="T1160" i="31" s="1"/>
  <c r="S139" i="31"/>
  <c r="T139" i="31" s="1"/>
  <c r="T138" i="31" s="1"/>
  <c r="S475" i="31"/>
  <c r="T475" i="31" s="1"/>
  <c r="T474" i="31" s="1"/>
  <c r="S845" i="31"/>
  <c r="T845" i="31" s="1"/>
  <c r="T844" i="31" s="1"/>
  <c r="S263" i="31"/>
  <c r="T263" i="31" s="1"/>
  <c r="T262" i="31" s="1"/>
  <c r="S1039" i="31"/>
  <c r="T1039" i="31" s="1"/>
  <c r="T1038" i="31" s="1"/>
  <c r="S1005" i="31"/>
  <c r="T1005" i="31" s="1"/>
  <c r="T1004" i="31" s="1"/>
  <c r="S945" i="31"/>
  <c r="T945" i="31" s="1"/>
  <c r="T944" i="31" s="1"/>
  <c r="S847" i="31"/>
  <c r="T847" i="31" s="1"/>
  <c r="T846" i="31" s="1"/>
  <c r="S777" i="31"/>
  <c r="T777" i="31" s="1"/>
  <c r="T776" i="31" s="1"/>
  <c r="S619" i="31"/>
  <c r="T619" i="31" s="1"/>
  <c r="T618" i="31" s="1"/>
  <c r="S907" i="31"/>
  <c r="T907" i="31" s="1"/>
  <c r="T906" i="31" s="1"/>
  <c r="S495" i="31"/>
  <c r="T495" i="31" s="1"/>
  <c r="T494" i="31" s="1"/>
  <c r="S815" i="31"/>
  <c r="T815" i="31" s="1"/>
  <c r="T814" i="31" s="1"/>
  <c r="S771" i="31"/>
  <c r="T771" i="31" s="1"/>
  <c r="T770" i="31" s="1"/>
  <c r="S723" i="31"/>
  <c r="T723" i="31" s="1"/>
  <c r="T722" i="31" s="1"/>
  <c r="S521" i="31"/>
  <c r="T521" i="31" s="1"/>
  <c r="T520" i="31" s="1"/>
  <c r="S895" i="31"/>
  <c r="T895" i="31" s="1"/>
  <c r="T894" i="31" s="1"/>
  <c r="S255" i="31"/>
  <c r="T255" i="31" s="1"/>
  <c r="T254" i="31" s="1"/>
  <c r="S951" i="31"/>
  <c r="T951" i="31" s="1"/>
  <c r="T950" i="31" s="1"/>
  <c r="S897" i="31"/>
  <c r="T897" i="31" s="1"/>
  <c r="T896" i="31" s="1"/>
  <c r="S693" i="31"/>
  <c r="T693" i="31" s="1"/>
  <c r="T692" i="31" s="1"/>
  <c r="S345" i="31"/>
  <c r="T345" i="31" s="1"/>
  <c r="T344" i="31" s="1"/>
  <c r="S703" i="31"/>
  <c r="T703" i="31" s="1"/>
  <c r="T702" i="31" s="1"/>
  <c r="S467" i="31"/>
  <c r="T467" i="31" s="1"/>
  <c r="T466" i="31" s="1"/>
  <c r="S203" i="31"/>
  <c r="T203" i="31" s="1"/>
  <c r="T202" i="31" s="1"/>
  <c r="S185" i="31"/>
  <c r="T185" i="31" s="1"/>
  <c r="T184" i="31" s="1"/>
  <c r="S59" i="31"/>
  <c r="T59" i="31" s="1"/>
  <c r="T58" i="31" s="1"/>
  <c r="S169" i="31"/>
  <c r="T169" i="31" s="1"/>
  <c r="T168" i="31" s="1"/>
  <c r="S457" i="31"/>
  <c r="T457" i="31" s="1"/>
  <c r="T456" i="31" s="1"/>
  <c r="S1113" i="31"/>
  <c r="T1113" i="31" s="1"/>
  <c r="T1112" i="31" s="1"/>
  <c r="S609" i="31"/>
  <c r="T609" i="31" s="1"/>
  <c r="T608" i="31" s="1"/>
  <c r="S1151" i="31"/>
  <c r="T1151" i="31" s="1"/>
  <c r="T1150" i="31" s="1"/>
  <c r="S989" i="31"/>
  <c r="T989" i="31" s="1"/>
  <c r="T988" i="31" s="1"/>
  <c r="S459" i="31"/>
  <c r="T459" i="31" s="1"/>
  <c r="T458" i="31" s="1"/>
  <c r="S417" i="31"/>
  <c r="T417" i="31" s="1"/>
  <c r="T416" i="31" s="1"/>
  <c r="S571" i="31"/>
  <c r="T571" i="31" s="1"/>
  <c r="T570" i="31" s="1"/>
  <c r="S881" i="31"/>
  <c r="T881" i="31" s="1"/>
  <c r="T880" i="31" s="1"/>
  <c r="S1163" i="31"/>
  <c r="T1163" i="31" s="1"/>
  <c r="T1162" i="31" s="1"/>
  <c r="S103" i="31"/>
  <c r="T103" i="31" s="1"/>
  <c r="T102" i="31" s="1"/>
  <c r="S753" i="31"/>
  <c r="T753" i="31" s="1"/>
  <c r="T752" i="31" s="1"/>
  <c r="S505" i="31"/>
  <c r="T505" i="31" s="1"/>
  <c r="T504" i="31" s="1"/>
  <c r="S125" i="31"/>
  <c r="T125" i="31" s="1"/>
  <c r="T124" i="31" s="1"/>
  <c r="S999" i="31"/>
  <c r="T999" i="31" s="1"/>
  <c r="T998" i="31" s="1"/>
  <c r="S801" i="31"/>
  <c r="T801" i="31" s="1"/>
  <c r="T800" i="31" s="1"/>
  <c r="S611" i="31"/>
  <c r="T611" i="31" s="1"/>
  <c r="T610" i="31" s="1"/>
  <c r="S557" i="31"/>
  <c r="T557" i="31" s="1"/>
  <c r="T556" i="31" s="1"/>
  <c r="S791" i="31"/>
  <c r="T791" i="31" s="1"/>
  <c r="T790" i="31" s="1"/>
  <c r="S275" i="31"/>
  <c r="T275" i="31" s="1"/>
  <c r="T274" i="31" s="1"/>
  <c r="S265" i="31"/>
  <c r="T265" i="31" s="1"/>
  <c r="T264" i="31" s="1"/>
  <c r="S337" i="31"/>
  <c r="T337" i="31" s="1"/>
  <c r="T336" i="31" s="1"/>
  <c r="S931" i="31"/>
  <c r="T931" i="31" s="1"/>
  <c r="T930" i="31" s="1"/>
  <c r="S1029" i="31"/>
  <c r="T1029" i="31" s="1"/>
  <c r="T1028" i="31" s="1"/>
  <c r="S247" i="31"/>
  <c r="T247" i="31" s="1"/>
  <c r="T246" i="31" s="1"/>
  <c r="S1033" i="31"/>
  <c r="T1033" i="31" s="1"/>
  <c r="T1032" i="31" s="1"/>
  <c r="S451" i="31"/>
  <c r="T451" i="31" s="1"/>
  <c r="T450" i="31" s="1"/>
  <c r="S687" i="31"/>
  <c r="T687" i="31" s="1"/>
  <c r="T686" i="31" s="1"/>
  <c r="S69" i="31"/>
  <c r="T69" i="31" s="1"/>
  <c r="T68" i="31" s="1"/>
  <c r="S593" i="31"/>
  <c r="T593" i="31" s="1"/>
  <c r="T592" i="31" s="1"/>
  <c r="S797" i="31"/>
  <c r="T797" i="31" s="1"/>
  <c r="T796" i="31" s="1"/>
  <c r="S531" i="31"/>
  <c r="T531" i="31" s="1"/>
  <c r="T530" i="31" s="1"/>
  <c r="S1045" i="31"/>
  <c r="T1045" i="31" s="1"/>
  <c r="T1044" i="31" s="1"/>
  <c r="S461" i="31"/>
  <c r="T461" i="31" s="1"/>
  <c r="T460" i="31" s="1"/>
  <c r="S1073" i="31"/>
  <c r="T1073" i="31" s="1"/>
  <c r="T1072" i="31" s="1"/>
  <c r="S515" i="31"/>
  <c r="T515" i="31" s="1"/>
  <c r="T514" i="31" s="1"/>
  <c r="S705" i="31"/>
  <c r="T705" i="31" s="1"/>
  <c r="T704" i="31" s="1"/>
  <c r="S325" i="31"/>
  <c r="T325" i="31" s="1"/>
  <c r="T324" i="31" s="1"/>
  <c r="S49" i="31"/>
  <c r="T49" i="31" s="1"/>
  <c r="T48" i="31" s="1"/>
  <c r="S973" i="31"/>
  <c r="T973" i="31" s="1"/>
  <c r="T972" i="31" s="1"/>
  <c r="S779" i="31"/>
  <c r="T779" i="31" s="1"/>
  <c r="T778" i="31" s="1"/>
  <c r="S523" i="31"/>
  <c r="T523" i="31" s="1"/>
  <c r="T522" i="31" s="1"/>
  <c r="S841" i="31"/>
  <c r="T841" i="31" s="1"/>
  <c r="T840" i="31" s="1"/>
  <c r="S911" i="31"/>
  <c r="T911" i="31" s="1"/>
  <c r="T910" i="31" s="1"/>
  <c r="S445" i="31"/>
  <c r="T445" i="31" s="1"/>
  <c r="T444" i="31" s="1"/>
  <c r="S985" i="31"/>
  <c r="T985" i="31" s="1"/>
  <c r="T984" i="31" s="1"/>
  <c r="S1053" i="31"/>
  <c r="T1053" i="31" s="1"/>
  <c r="T1052" i="31" s="1"/>
  <c r="S527" i="31"/>
  <c r="T527" i="31" s="1"/>
  <c r="T526" i="31" s="1"/>
  <c r="S281" i="31"/>
  <c r="T281" i="31" s="1"/>
  <c r="T280" i="31" s="1"/>
  <c r="S1041" i="31"/>
  <c r="T1041" i="31" s="1"/>
  <c r="T1040" i="31" s="1"/>
  <c r="S1149" i="31"/>
  <c r="T1149" i="31" s="1"/>
  <c r="T1148" i="31" s="1"/>
  <c r="S629" i="31"/>
  <c r="T629" i="31" s="1"/>
  <c r="T628" i="31" s="1"/>
  <c r="S565" i="31"/>
  <c r="T565" i="31" s="1"/>
  <c r="T564" i="31" s="1"/>
  <c r="S285" i="31"/>
  <c r="T285" i="31" s="1"/>
  <c r="T284" i="31" s="1"/>
  <c r="S617" i="31"/>
  <c r="T617" i="31" s="1"/>
  <c r="T616" i="31" s="1"/>
  <c r="S73" i="31"/>
  <c r="T73" i="31" s="1"/>
  <c r="T72" i="31" s="1"/>
  <c r="S1055" i="31"/>
  <c r="T1055" i="31" s="1"/>
  <c r="T1054" i="31" s="1"/>
  <c r="S1021" i="31"/>
  <c r="T1021" i="31" s="1"/>
  <c r="T1020" i="31" s="1"/>
  <c r="S857" i="31"/>
  <c r="T857" i="31" s="1"/>
  <c r="T856" i="31" s="1"/>
  <c r="S537" i="31"/>
  <c r="T537" i="31" s="1"/>
  <c r="T536" i="31" s="1"/>
  <c r="S365" i="31"/>
  <c r="T365" i="31" s="1"/>
  <c r="T364" i="31" s="1"/>
  <c r="S167" i="31"/>
  <c r="T167" i="31" s="1"/>
  <c r="T166" i="31" s="1"/>
  <c r="S579" i="31"/>
  <c r="T579" i="31" s="1"/>
  <c r="T578" i="31" s="1"/>
  <c r="S1035" i="31"/>
  <c r="T1035" i="31" s="1"/>
  <c r="T1034" i="31" s="1"/>
  <c r="S645" i="31"/>
  <c r="T645" i="31" s="1"/>
  <c r="T644" i="31" s="1"/>
  <c r="S993" i="31"/>
  <c r="T993" i="31" s="1"/>
  <c r="T992" i="31" s="1"/>
  <c r="S1177" i="31"/>
  <c r="T1177" i="31" s="1"/>
  <c r="T1176" i="31" s="1"/>
  <c r="S843" i="31"/>
  <c r="T843" i="31" s="1"/>
  <c r="T842" i="31" s="1"/>
  <c r="S187" i="31"/>
  <c r="T187" i="31" s="1"/>
  <c r="T186" i="31" s="1"/>
  <c r="S795" i="31"/>
  <c r="T795" i="31" s="1"/>
  <c r="T794" i="31" s="1"/>
  <c r="S751" i="31"/>
  <c r="T751" i="31" s="1"/>
  <c r="T750" i="31" s="1"/>
  <c r="S603" i="31"/>
  <c r="T603" i="31" s="1"/>
  <c r="T602" i="31" s="1"/>
  <c r="S697" i="31"/>
  <c r="T697" i="31" s="1"/>
  <c r="T696" i="31" s="1"/>
  <c r="S653" i="31"/>
  <c r="T653" i="31" s="1"/>
  <c r="T652" i="31" s="1"/>
  <c r="S1135" i="31"/>
  <c r="T1135" i="31" s="1"/>
  <c r="T1134" i="31" s="1"/>
  <c r="S225" i="31"/>
  <c r="T225" i="31" s="1"/>
  <c r="T224" i="31" s="1"/>
  <c r="S229" i="31"/>
  <c r="T229" i="31" s="1"/>
  <c r="T228" i="31" s="1"/>
  <c r="S39" i="31"/>
  <c r="T39" i="31" s="1"/>
  <c r="T38" i="31" s="1"/>
  <c r="S1063" i="31"/>
  <c r="T1063" i="31" s="1"/>
  <c r="T1062" i="31" s="1"/>
  <c r="S1013" i="31"/>
  <c r="T1013" i="31" s="1"/>
  <c r="T1012" i="31" s="1"/>
  <c r="S675" i="31"/>
  <c r="T675" i="31" s="1"/>
  <c r="T674" i="31" s="1"/>
  <c r="S551" i="31"/>
  <c r="T551" i="31" s="1"/>
  <c r="T550" i="31" s="1"/>
  <c r="S213" i="31"/>
  <c r="T213" i="31" s="1"/>
  <c r="T212" i="31" s="1"/>
  <c r="S479" i="31"/>
  <c r="T479" i="31" s="1"/>
  <c r="T478" i="31" s="1"/>
  <c r="S957" i="31"/>
  <c r="T957" i="31" s="1"/>
  <c r="T956" i="31" s="1"/>
  <c r="S507" i="31"/>
  <c r="T507" i="31" s="1"/>
  <c r="T506" i="31" s="1"/>
  <c r="S433" i="31"/>
  <c r="T433" i="31" s="1"/>
  <c r="T432" i="31" s="1"/>
  <c r="S251" i="31"/>
  <c r="T251" i="31" s="1"/>
  <c r="T250" i="31" s="1"/>
  <c r="S423" i="31"/>
  <c r="T423" i="31" s="1"/>
  <c r="T422" i="31" s="1"/>
  <c r="S221" i="31"/>
  <c r="T221" i="31" s="1"/>
  <c r="T220" i="31" s="1"/>
  <c r="S1069" i="31"/>
  <c r="T1069" i="31" s="1"/>
  <c r="T1068" i="31" s="1"/>
  <c r="S257" i="31"/>
  <c r="T257" i="31" s="1"/>
  <c r="T256" i="31" s="1"/>
  <c r="S637" i="31"/>
  <c r="T637" i="31" s="1"/>
  <c r="T636" i="31" s="1"/>
  <c r="S1131" i="31"/>
  <c r="T1131" i="31" s="1"/>
  <c r="T1130" i="31" s="1"/>
  <c r="S189" i="31"/>
  <c r="T189" i="31" s="1"/>
  <c r="T188" i="31" s="1"/>
  <c r="S301" i="31"/>
  <c r="T301" i="31" s="1"/>
  <c r="T300" i="31" s="1"/>
  <c r="S813" i="31"/>
  <c r="T813" i="31" s="1"/>
  <c r="T812" i="31" s="1"/>
  <c r="S535" i="31"/>
  <c r="T535" i="31" s="1"/>
  <c r="T534" i="31" s="1"/>
  <c r="S613" i="31"/>
  <c r="T613" i="31" s="1"/>
  <c r="T612" i="31" s="1"/>
  <c r="S1067" i="31"/>
  <c r="T1067" i="31" s="1"/>
  <c r="T1066" i="31" s="1"/>
  <c r="S761" i="31"/>
  <c r="T761" i="31" s="1"/>
  <c r="T760" i="31" s="1"/>
  <c r="S271" i="31"/>
  <c r="T271" i="31" s="1"/>
  <c r="T270" i="31" s="1"/>
  <c r="S649" i="31"/>
  <c r="T649" i="31" s="1"/>
  <c r="T648" i="31" s="1"/>
  <c r="S559" i="31"/>
  <c r="T559" i="31" s="1"/>
  <c r="T558" i="31" s="1"/>
  <c r="S621" i="31"/>
  <c r="T621" i="31" s="1"/>
  <c r="T620" i="31" s="1"/>
  <c r="S409" i="31"/>
  <c r="T409" i="31" s="1"/>
  <c r="T408" i="31" s="1"/>
  <c r="S689" i="31"/>
  <c r="T689" i="31" s="1"/>
  <c r="T688" i="31" s="1"/>
  <c r="S977" i="31"/>
  <c r="T977" i="31" s="1"/>
  <c r="T976" i="31" s="1"/>
  <c r="S279" i="31"/>
  <c r="T279" i="31" s="1"/>
  <c r="T278" i="31" s="1"/>
  <c r="S149" i="31"/>
  <c r="T149" i="31" s="1"/>
  <c r="T148" i="31" s="1"/>
  <c r="S981" i="31"/>
  <c r="T981" i="31" s="1"/>
  <c r="T980" i="31" s="1"/>
  <c r="S781" i="31"/>
  <c r="T781" i="31" s="1"/>
  <c r="T780" i="31" s="1"/>
  <c r="S1117" i="31"/>
  <c r="T1117" i="31" s="1"/>
  <c r="T1116" i="31" s="1"/>
  <c r="S135" i="31"/>
  <c r="T135" i="31" s="1"/>
  <c r="T134" i="31" s="1"/>
  <c r="S371" i="31"/>
  <c r="T371" i="31" s="1"/>
  <c r="T370" i="31" s="1"/>
  <c r="S923" i="31"/>
  <c r="T923" i="31" s="1"/>
  <c r="T922" i="31" s="1"/>
  <c r="S769" i="31"/>
  <c r="T769" i="31" s="1"/>
  <c r="T768" i="31" s="1"/>
  <c r="S465" i="31"/>
  <c r="T465" i="31" s="1"/>
  <c r="T464" i="31" s="1"/>
  <c r="S391" i="31"/>
  <c r="T391" i="31" s="1"/>
  <c r="T390" i="31" s="1"/>
  <c r="S93" i="31"/>
  <c r="T93" i="31" s="1"/>
  <c r="T92" i="31" s="1"/>
  <c r="S1157" i="31"/>
  <c r="T1157" i="31" s="1"/>
  <c r="T1156" i="31" s="1"/>
  <c r="S101" i="31"/>
  <c r="T101" i="31" s="1"/>
  <c r="T100" i="31" s="1"/>
  <c r="S1093" i="31"/>
  <c r="T1093" i="31" s="1"/>
  <c r="T1092" i="31" s="1"/>
  <c r="S807" i="31"/>
  <c r="T807" i="31" s="1"/>
  <c r="T806" i="31" s="1"/>
  <c r="S821" i="31"/>
  <c r="T821" i="31" s="1"/>
  <c r="T820" i="31" s="1"/>
  <c r="S715" i="31"/>
  <c r="T715" i="31" s="1"/>
  <c r="T714" i="31" s="1"/>
  <c r="S587" i="31"/>
  <c r="T587" i="31" s="1"/>
  <c r="T586" i="31" s="1"/>
  <c r="S501" i="31"/>
  <c r="T501" i="31" s="1"/>
  <c r="T500" i="31" s="1"/>
  <c r="S351" i="31"/>
  <c r="T351" i="31" s="1"/>
  <c r="T350" i="31" s="1"/>
  <c r="S869" i="31"/>
  <c r="T869" i="31" s="1"/>
  <c r="T868" i="31" s="1"/>
  <c r="S87" i="31"/>
  <c r="T87" i="31" s="1"/>
  <c r="T86" i="31" s="1"/>
  <c r="S1155" i="31"/>
  <c r="T1155" i="31" s="1"/>
  <c r="T1154" i="31" s="1"/>
  <c r="S511" i="31"/>
  <c r="T511" i="31" s="1"/>
  <c r="T510" i="31" s="1"/>
  <c r="S745" i="31"/>
  <c r="T745" i="31" s="1"/>
  <c r="T744" i="31" s="1"/>
  <c r="S949" i="31"/>
  <c r="T949" i="31" s="1"/>
  <c r="T948" i="31" s="1"/>
  <c r="S553" i="31"/>
  <c r="T553" i="31" s="1"/>
  <c r="T552" i="31" s="1"/>
  <c r="S165" i="31"/>
  <c r="T165" i="31" s="1"/>
  <c r="T164" i="31" s="1"/>
  <c r="S859" i="31"/>
  <c r="T859" i="31" s="1"/>
  <c r="T858" i="31" s="1"/>
  <c r="S733" i="31"/>
  <c r="T733" i="31" s="1"/>
  <c r="T732" i="31" s="1"/>
  <c r="S329" i="31"/>
  <c r="T329" i="31" s="1"/>
  <c r="T328" i="31" s="1"/>
  <c r="S1061" i="31"/>
  <c r="T1061" i="31" s="1"/>
  <c r="T1060" i="31" s="1"/>
  <c r="S969" i="31"/>
  <c r="T969" i="31" s="1"/>
  <c r="T968" i="31" s="1"/>
  <c r="S935" i="31"/>
  <c r="T935" i="31" s="1"/>
  <c r="T934" i="31" s="1"/>
  <c r="S1003" i="31"/>
  <c r="T1003" i="31" s="1"/>
  <c r="T1002" i="31" s="1"/>
  <c r="S477" i="31"/>
  <c r="T477" i="31" s="1"/>
  <c r="T476" i="31" s="1"/>
  <c r="S349" i="31"/>
  <c r="T349" i="31" s="1"/>
  <c r="T348" i="31" s="1"/>
  <c r="S469" i="31"/>
  <c r="T469" i="31" s="1"/>
  <c r="T468" i="31" s="1"/>
  <c r="S1071" i="31"/>
  <c r="T1071" i="31" s="1"/>
  <c r="T1070" i="31" s="1"/>
  <c r="S929" i="31"/>
  <c r="T929" i="31" s="1"/>
  <c r="T928" i="31" s="1"/>
  <c r="S549" i="31"/>
  <c r="T549" i="31" s="1"/>
  <c r="T548" i="31" s="1"/>
  <c r="S831" i="31"/>
  <c r="T831" i="31" s="1"/>
  <c r="T830" i="31" s="1"/>
  <c r="S739" i="31"/>
  <c r="T739" i="31" s="1"/>
  <c r="T738" i="31" s="1"/>
  <c r="S591" i="31"/>
  <c r="T591" i="31" s="1"/>
  <c r="T590" i="31" s="1"/>
  <c r="S205" i="31"/>
  <c r="T205" i="31" s="1"/>
  <c r="T204" i="31" s="1"/>
  <c r="S953" i="31"/>
  <c r="T953" i="31" s="1"/>
  <c r="T952" i="31" s="1"/>
  <c r="S405" i="31"/>
  <c r="T405" i="31" s="1"/>
  <c r="T404" i="31" s="1"/>
  <c r="S305" i="31"/>
  <c r="T305" i="31" s="1"/>
  <c r="T304" i="31" s="1"/>
  <c r="S651" i="31"/>
  <c r="T651" i="31" s="1"/>
  <c r="T650" i="31" s="1"/>
  <c r="S873" i="31"/>
  <c r="T873" i="31" s="1"/>
  <c r="T872" i="31" s="1"/>
  <c r="S965" i="31"/>
  <c r="T965" i="31" s="1"/>
  <c r="T964" i="31" s="1"/>
  <c r="S717" i="31"/>
  <c r="T717" i="31" s="1"/>
  <c r="T716" i="31" s="1"/>
  <c r="S245" i="31"/>
  <c r="T245" i="31" s="1"/>
  <c r="T244" i="31" s="1"/>
  <c r="S145" i="31"/>
  <c r="T145" i="31" s="1"/>
  <c r="T144" i="31" s="1"/>
  <c r="S291" i="31"/>
  <c r="T291" i="31" s="1"/>
  <c r="T290" i="31" s="1"/>
  <c r="S785" i="31"/>
  <c r="T785" i="31" s="1"/>
  <c r="T784" i="31" s="1"/>
  <c r="S595" i="31"/>
  <c r="T595" i="31" s="1"/>
  <c r="T594" i="31" s="1"/>
  <c r="S541" i="31"/>
  <c r="T541" i="31" s="1"/>
  <c r="T540" i="31" s="1"/>
  <c r="S107" i="31"/>
  <c r="T107" i="31" s="1"/>
  <c r="T106" i="31" s="1"/>
  <c r="S121" i="31"/>
  <c r="T121" i="31" s="1"/>
  <c r="T120" i="31" s="1"/>
  <c r="S449" i="31"/>
  <c r="T449" i="31" s="1"/>
  <c r="T448" i="31" s="1"/>
  <c r="S1123" i="31"/>
  <c r="T1123" i="31" s="1"/>
  <c r="T1122" i="31" s="1"/>
  <c r="S375" i="31"/>
  <c r="T375" i="31" s="1"/>
  <c r="T374" i="31" s="1"/>
  <c r="S183" i="31"/>
  <c r="T183" i="31" s="1"/>
  <c r="T182" i="31" s="1"/>
  <c r="S1019" i="31"/>
  <c r="T1019" i="31" s="1"/>
  <c r="T1018" i="31" s="1"/>
  <c r="S805" i="31"/>
  <c r="T805" i="31" s="1"/>
  <c r="T804" i="31" s="1"/>
  <c r="S699" i="31"/>
  <c r="T699" i="31" s="1"/>
  <c r="T698" i="31" s="1"/>
  <c r="S395" i="31"/>
  <c r="T395" i="31" s="1"/>
  <c r="T394" i="31" s="1"/>
  <c r="S729" i="31"/>
  <c r="T729" i="31" s="1"/>
  <c r="T728" i="31" s="1"/>
  <c r="S53" i="31"/>
  <c r="T53" i="31" s="1"/>
  <c r="T52" i="31" s="1"/>
  <c r="S81" i="31"/>
  <c r="T81" i="31" s="1"/>
  <c r="T80" i="31" s="1"/>
  <c r="S1025" i="31"/>
  <c r="T1025" i="31" s="1"/>
  <c r="T1024" i="31" s="1"/>
  <c r="S851" i="31"/>
  <c r="T851" i="31" s="1"/>
  <c r="T850" i="31" s="1"/>
  <c r="S499" i="31"/>
  <c r="T499" i="31" s="1"/>
  <c r="T498" i="31" s="1"/>
  <c r="S569" i="31"/>
  <c r="T569" i="31" s="1"/>
  <c r="T568" i="31" s="1"/>
  <c r="S77" i="31"/>
  <c r="T77" i="31" s="1"/>
  <c r="T76" i="31" s="1"/>
  <c r="S877" i="31"/>
  <c r="T877" i="31" s="1"/>
  <c r="T876" i="31" s="1"/>
  <c r="S701" i="31"/>
  <c r="T701" i="31" s="1"/>
  <c r="T700" i="31" s="1"/>
  <c r="S215" i="31"/>
  <c r="T215" i="31" s="1"/>
  <c r="T214" i="31" s="1"/>
  <c r="S333" i="31"/>
  <c r="T333" i="31" s="1"/>
  <c r="T332" i="31" s="1"/>
  <c r="S273" i="31"/>
  <c r="T273" i="31" s="1"/>
  <c r="T272" i="31" s="1"/>
  <c r="S1099" i="31"/>
  <c r="T1099" i="31" s="1"/>
  <c r="T1098" i="31" s="1"/>
  <c r="S583" i="31"/>
  <c r="T583" i="31" s="1"/>
  <c r="T582" i="31" s="1"/>
  <c r="S525" i="31"/>
  <c r="T525" i="31" s="1"/>
  <c r="T524" i="31" s="1"/>
  <c r="S129" i="31"/>
  <c r="T129" i="31" s="1"/>
  <c r="T128" i="31" s="1"/>
  <c r="S327" i="31"/>
  <c r="T327" i="31" s="1"/>
  <c r="T326" i="31" s="1"/>
  <c r="S175" i="31"/>
  <c r="T175" i="31" s="1"/>
  <c r="T174" i="31" s="1"/>
  <c r="S737" i="31"/>
  <c r="T737" i="31" s="1"/>
  <c r="T736" i="31" s="1"/>
  <c r="S177" i="31"/>
  <c r="T177" i="31" s="1"/>
  <c r="T176" i="31" s="1"/>
  <c r="S1165" i="31"/>
  <c r="T1165" i="31" s="1"/>
  <c r="T1164" i="31" s="1"/>
  <c r="S195" i="31"/>
  <c r="T195" i="31" s="1"/>
  <c r="T194" i="31" s="1"/>
  <c r="S137" i="31"/>
  <c r="T137" i="31" s="1"/>
  <c r="T136" i="31" s="1"/>
  <c r="S309" i="31"/>
  <c r="T309" i="31" s="1"/>
  <c r="T308" i="31" s="1"/>
  <c r="S789" i="31"/>
  <c r="T789" i="31" s="1"/>
  <c r="T788" i="31" s="1"/>
  <c r="S683" i="31"/>
  <c r="T683" i="31" s="1"/>
  <c r="T682" i="31" s="1"/>
  <c r="S681" i="31"/>
  <c r="T681" i="31" s="1"/>
  <c r="T680" i="31" s="1"/>
  <c r="S555" i="31"/>
  <c r="T555" i="31" s="1"/>
  <c r="T554" i="31" s="1"/>
  <c r="S79" i="31"/>
  <c r="T79" i="31" s="1"/>
  <c r="T78" i="31" s="1"/>
  <c r="S1119" i="31"/>
  <c r="T1119" i="31" s="1"/>
  <c r="T1118" i="31" s="1"/>
  <c r="S153" i="31"/>
  <c r="T153" i="31" s="1"/>
  <c r="T152" i="31" s="1"/>
  <c r="S665" i="31"/>
  <c r="T665" i="31" s="1"/>
  <c r="T664" i="31" s="1"/>
  <c r="S483" i="31"/>
  <c r="T483" i="31" s="1"/>
  <c r="T482" i="31" s="1"/>
  <c r="S163" i="31"/>
  <c r="T163" i="31" s="1"/>
  <c r="T162" i="31" s="1"/>
  <c r="S767" i="31"/>
  <c r="T767" i="31" s="1"/>
  <c r="T766" i="31" s="1"/>
  <c r="S533" i="31"/>
  <c r="T533" i="31" s="1"/>
  <c r="T532" i="31" s="1"/>
  <c r="S57" i="31"/>
  <c r="T57" i="31" s="1"/>
  <c r="T56" i="31" s="1"/>
  <c r="S713" i="31"/>
  <c r="T713" i="31" s="1"/>
  <c r="T712" i="31" s="1"/>
  <c r="S669" i="31"/>
  <c r="T669" i="31" s="1"/>
  <c r="T668" i="31" s="1"/>
  <c r="S85" i="31"/>
  <c r="T85" i="31" s="1"/>
  <c r="T84" i="31" s="1"/>
  <c r="S237" i="31"/>
  <c r="T237" i="31" s="1"/>
  <c r="T236" i="31" s="1"/>
  <c r="S361" i="31"/>
  <c r="T361" i="31" s="1"/>
  <c r="T360" i="31" s="1"/>
  <c r="S1085" i="31"/>
  <c r="T1085" i="31" s="1"/>
  <c r="T1084" i="31" s="1"/>
  <c r="S1059" i="31"/>
  <c r="T1059" i="31" s="1"/>
  <c r="T1058" i="31" s="1"/>
  <c r="S1009" i="31"/>
  <c r="T1009" i="31" s="1"/>
  <c r="T1008" i="31" s="1"/>
  <c r="S933" i="31"/>
  <c r="T933" i="31" s="1"/>
  <c r="T932" i="31" s="1"/>
  <c r="S755" i="31"/>
  <c r="T755" i="31" s="1"/>
  <c r="T754" i="31" s="1"/>
  <c r="S607" i="31"/>
  <c r="T607" i="31" s="1"/>
  <c r="T606" i="31" s="1"/>
  <c r="S1115" i="31"/>
  <c r="T1115" i="31" s="1"/>
  <c r="T1114" i="31" s="1"/>
  <c r="S89" i="31"/>
  <c r="T89" i="31" s="1"/>
  <c r="T88" i="31" s="1"/>
  <c r="S151" i="31"/>
  <c r="T151" i="31" s="1"/>
  <c r="T150" i="31" s="1"/>
  <c r="S311" i="31"/>
  <c r="T311" i="31" s="1"/>
  <c r="T310" i="31" s="1"/>
  <c r="S1083" i="31"/>
  <c r="T1083" i="31" s="1"/>
  <c r="T1082" i="31" s="1"/>
  <c r="S937" i="31"/>
  <c r="T937" i="31" s="1"/>
  <c r="T936" i="31" s="1"/>
  <c r="S743" i="31"/>
  <c r="T743" i="31" s="1"/>
  <c r="T742" i="31" s="1"/>
  <c r="S567" i="31"/>
  <c r="T567" i="31" s="1"/>
  <c r="T566" i="31" s="1"/>
  <c r="S517" i="31"/>
  <c r="T517" i="31" s="1"/>
  <c r="T516" i="31" s="1"/>
  <c r="S721" i="31"/>
  <c r="T721" i="31" s="1"/>
  <c r="T720" i="31" s="1"/>
  <c r="S661" i="31"/>
  <c r="T661" i="31" s="1"/>
  <c r="T660" i="31" s="1"/>
  <c r="S191" i="31"/>
  <c r="T191" i="31" s="1"/>
  <c r="T190" i="31" s="1"/>
  <c r="S419" i="31"/>
  <c r="T419" i="31" s="1"/>
  <c r="T418" i="31" s="1"/>
  <c r="S1171" i="31"/>
  <c r="T1171" i="31" s="1"/>
  <c r="T1170" i="31" s="1"/>
  <c r="S283" i="31"/>
  <c r="T283" i="31" s="1"/>
  <c r="T282" i="31" s="1"/>
  <c r="S293" i="31"/>
  <c r="T293" i="31" s="1"/>
  <c r="T292" i="31" s="1"/>
  <c r="S773" i="31"/>
  <c r="T773" i="31" s="1"/>
  <c r="T772" i="31" s="1"/>
  <c r="S679" i="31"/>
  <c r="T679" i="31" s="1"/>
  <c r="T678" i="31" s="1"/>
  <c r="S663" i="31"/>
  <c r="T663" i="31" s="1"/>
  <c r="T662" i="31" s="1"/>
  <c r="S539" i="31"/>
  <c r="T539" i="31" s="1"/>
  <c r="T538" i="31" s="1"/>
  <c r="S493" i="31"/>
  <c r="T493" i="31" s="1"/>
  <c r="T492" i="31" s="1"/>
  <c r="S1001" i="31"/>
  <c r="T1001" i="31" s="1"/>
  <c r="T1000" i="31" s="1"/>
  <c r="S927" i="31"/>
  <c r="T927" i="31" s="1"/>
  <c r="T926" i="31" s="1"/>
  <c r="S947" i="31"/>
  <c r="T947" i="31" s="1"/>
  <c r="T946" i="31" s="1"/>
  <c r="S1043" i="31"/>
  <c r="T1043" i="31" s="1"/>
  <c r="T1042" i="31" s="1"/>
  <c r="S201" i="31"/>
  <c r="T201" i="31" s="1"/>
  <c r="T200" i="31" s="1"/>
  <c r="S295" i="31"/>
  <c r="T295" i="31" s="1"/>
  <c r="T294" i="31" s="1"/>
  <c r="S921" i="31"/>
  <c r="T921" i="31" s="1"/>
  <c r="T920" i="31" s="1"/>
  <c r="S835" i="31"/>
  <c r="T835" i="31" s="1"/>
  <c r="T834" i="31" s="1"/>
  <c r="S339" i="31"/>
  <c r="T339" i="31" s="1"/>
  <c r="T338" i="31" s="1"/>
  <c r="S987" i="31"/>
  <c r="T987" i="31" s="1"/>
  <c r="T986" i="31" s="1"/>
  <c r="S849" i="31"/>
  <c r="T849" i="31" s="1"/>
  <c r="T848" i="31" s="1"/>
  <c r="S415" i="31"/>
  <c r="T415" i="31" s="1"/>
  <c r="T414" i="31" s="1"/>
  <c r="S1103" i="31"/>
  <c r="T1103" i="31" s="1"/>
  <c r="T1102" i="31" s="1"/>
  <c r="S1065" i="31"/>
  <c r="T1065" i="31" s="1"/>
  <c r="T1064" i="31" s="1"/>
  <c r="S647" i="31"/>
  <c r="T647" i="31" s="1"/>
  <c r="T646" i="31" s="1"/>
  <c r="S577" i="31"/>
  <c r="T577" i="31" s="1"/>
  <c r="T576" i="31" s="1"/>
  <c r="S633" i="31"/>
  <c r="T633" i="31" s="1"/>
  <c r="T632" i="31" s="1"/>
  <c r="S341" i="31"/>
  <c r="T341" i="31" s="1"/>
  <c r="T340" i="31" s="1"/>
  <c r="S379" i="31"/>
  <c r="T379" i="31" s="1"/>
  <c r="T378" i="31" s="1"/>
  <c r="S1133" i="31"/>
  <c r="T1133" i="31" s="1"/>
  <c r="T1132" i="31" s="1"/>
  <c r="S317" i="31"/>
  <c r="T317" i="31" s="1"/>
  <c r="T316" i="31" s="1"/>
  <c r="S1027" i="31"/>
  <c r="T1027" i="31" s="1"/>
  <c r="T1026" i="31" s="1"/>
  <c r="S829" i="31"/>
  <c r="T829" i="31" s="1"/>
  <c r="T828" i="31" s="1"/>
  <c r="S7" i="31"/>
  <c r="T7" i="31" s="1"/>
  <c r="T6" i="31" s="1"/>
  <c r="S443" i="31"/>
  <c r="T443" i="31" s="1"/>
  <c r="T442" i="31" s="1"/>
  <c r="S1141" i="31"/>
  <c r="T1141" i="31" s="1"/>
  <c r="T1140" i="31" s="1"/>
  <c r="S1105" i="31"/>
  <c r="T1105" i="31" s="1"/>
  <c r="T1104" i="31" s="1"/>
  <c r="S1047" i="31"/>
  <c r="T1047" i="31" s="1"/>
  <c r="T1046" i="31" s="1"/>
  <c r="S997" i="31"/>
  <c r="T997" i="31" s="1"/>
  <c r="T996" i="31" s="1"/>
  <c r="S819" i="31"/>
  <c r="T819" i="31" s="1"/>
  <c r="T818" i="31" s="1"/>
  <c r="S917" i="31"/>
  <c r="T917" i="31" s="1"/>
  <c r="T916" i="31" s="1"/>
  <c r="S659" i="31"/>
  <c r="T659" i="31" s="1"/>
  <c r="T658" i="31" s="1"/>
  <c r="S113" i="31"/>
  <c r="T113" i="31" s="1"/>
  <c r="T112" i="31" s="1"/>
  <c r="S259" i="31"/>
  <c r="T259" i="31" s="1"/>
  <c r="T258" i="31" s="1"/>
  <c r="S971" i="31"/>
  <c r="T971" i="31" s="1"/>
  <c r="T970" i="31" s="1"/>
  <c r="S899" i="31"/>
  <c r="T899" i="31" s="1"/>
  <c r="T898" i="31" s="1"/>
  <c r="S1121" i="31"/>
  <c r="T1121" i="31" s="1"/>
  <c r="T1120" i="31" s="1"/>
  <c r="S179" i="31"/>
  <c r="T179" i="31" s="1"/>
  <c r="T178" i="31" s="1"/>
  <c r="S209" i="31"/>
  <c r="T209" i="31" s="1"/>
  <c r="T208" i="31" s="1"/>
  <c r="S1145" i="31"/>
  <c r="T1145" i="31" s="1"/>
  <c r="T1144" i="31" s="1"/>
  <c r="S323" i="31"/>
  <c r="T323" i="31" s="1"/>
  <c r="T322" i="31" s="1"/>
  <c r="S411" i="31"/>
  <c r="T411" i="31" s="1"/>
  <c r="T410" i="31" s="1"/>
  <c r="S315" i="31"/>
  <c r="T315" i="31" s="1"/>
  <c r="T314" i="31" s="1"/>
  <c r="S1087" i="31"/>
  <c r="T1087" i="31" s="1"/>
  <c r="T1086" i="31" s="1"/>
  <c r="S1049" i="31"/>
  <c r="T1049" i="31" s="1"/>
  <c r="T1048" i="31" s="1"/>
  <c r="S763" i="31"/>
  <c r="T763" i="31" s="1"/>
  <c r="T762" i="31" s="1"/>
  <c r="S631" i="31"/>
  <c r="T631" i="31" s="1"/>
  <c r="T630" i="31" s="1"/>
  <c r="S561" i="31"/>
  <c r="T561" i="31" s="1"/>
  <c r="T560" i="31" s="1"/>
  <c r="S91" i="31"/>
  <c r="T91" i="31" s="1"/>
  <c r="T90" i="31" s="1"/>
  <c r="S109" i="31"/>
  <c r="T109" i="31" s="1"/>
  <c r="T108" i="31" s="1"/>
  <c r="S1107" i="31"/>
  <c r="T1107" i="31" s="1"/>
  <c r="T1106" i="31" s="1"/>
  <c r="S735" i="31"/>
  <c r="T735" i="31" s="1"/>
  <c r="T734" i="31" s="1"/>
  <c r="S385" i="31"/>
  <c r="T385" i="31" s="1"/>
  <c r="T384" i="31" s="1"/>
  <c r="S1167" i="31"/>
  <c r="T1167" i="31" s="1"/>
  <c r="T1166" i="31" s="1"/>
  <c r="S37" i="31"/>
  <c r="T37" i="31" s="1"/>
  <c r="T36" i="31" s="1"/>
  <c r="S1169" i="31"/>
  <c r="T1169" i="31" s="1"/>
  <c r="T1168" i="31" s="1"/>
  <c r="S719" i="31"/>
  <c r="T719" i="31" s="1"/>
  <c r="T718" i="31" s="1"/>
  <c r="S249" i="31"/>
  <c r="T249" i="31" s="1"/>
  <c r="T248" i="31" s="1"/>
  <c r="S915" i="31"/>
  <c r="T915" i="31" s="1"/>
  <c r="T914" i="31" s="1"/>
  <c r="S455" i="31"/>
  <c r="T455" i="31" s="1"/>
  <c r="T454" i="31" s="1"/>
  <c r="S217" i="31"/>
  <c r="T217" i="31" s="1"/>
  <c r="T216" i="31" s="1"/>
  <c r="S115" i="31"/>
  <c r="T115" i="31" s="1"/>
  <c r="T114" i="31" s="1"/>
  <c r="S155" i="31"/>
  <c r="T155" i="31" s="1"/>
  <c r="T154" i="31" s="1"/>
  <c r="S1011" i="31"/>
  <c r="T1011" i="31" s="1"/>
  <c r="T1010" i="31" s="1"/>
  <c r="S783" i="31"/>
  <c r="T783" i="31" s="1"/>
  <c r="T782" i="31" s="1"/>
  <c r="S707" i="31"/>
  <c r="T707" i="31" s="1"/>
  <c r="T706" i="31" s="1"/>
  <c r="S563" i="31"/>
  <c r="T563" i="31" s="1"/>
  <c r="T562" i="31" s="1"/>
  <c r="S397" i="31"/>
  <c r="T397" i="31" s="1"/>
  <c r="T396" i="31" s="1"/>
  <c r="S765" i="31"/>
  <c r="T765" i="31" s="1"/>
  <c r="T764" i="31" s="1"/>
  <c r="S431" i="31"/>
  <c r="T431" i="31" s="1"/>
  <c r="T430" i="31" s="1"/>
  <c r="S233" i="31"/>
  <c r="T233" i="31" s="1"/>
  <c r="T232" i="31" s="1"/>
  <c r="S261" i="31"/>
  <c r="T261" i="31" s="1"/>
  <c r="T260" i="31" s="1"/>
  <c r="S1089" i="31"/>
  <c r="T1089" i="31" s="1"/>
  <c r="T1088" i="31" s="1"/>
  <c r="S1031" i="31"/>
  <c r="T1031" i="31" s="1"/>
  <c r="T1030" i="31" s="1"/>
  <c r="S803" i="31"/>
  <c r="T803" i="31" s="1"/>
  <c r="T802" i="31" s="1"/>
  <c r="S833" i="31"/>
  <c r="T833" i="31" s="1"/>
  <c r="T832" i="31" s="1"/>
  <c r="S643" i="31"/>
  <c r="T643" i="31" s="1"/>
  <c r="T642" i="31" s="1"/>
  <c r="S519" i="31"/>
  <c r="T519" i="31" s="1"/>
  <c r="T518" i="31" s="1"/>
  <c r="S589" i="31"/>
  <c r="T589" i="31" s="1"/>
  <c r="T588" i="31" s="1"/>
  <c r="S123" i="31"/>
  <c r="T123" i="31" s="1"/>
  <c r="T122" i="31" s="1"/>
  <c r="S955" i="31"/>
  <c r="T955" i="31" s="1"/>
  <c r="T954" i="31" s="1"/>
  <c r="S883" i="31"/>
  <c r="T883" i="31" s="1"/>
  <c r="T882" i="31" s="1"/>
  <c r="S685" i="31"/>
  <c r="T685" i="31" s="1"/>
  <c r="T684" i="31" s="1"/>
  <c r="S463" i="31"/>
  <c r="T463" i="31" s="1"/>
  <c r="T462" i="31" s="1"/>
  <c r="S491" i="31"/>
  <c r="T491" i="31" s="1"/>
  <c r="T490" i="31" s="1"/>
  <c r="S61" i="31"/>
  <c r="T61" i="31" s="1"/>
  <c r="T60" i="31" s="1"/>
  <c r="S223" i="31"/>
  <c r="T223" i="31" s="1"/>
  <c r="T222" i="31" s="1"/>
  <c r="S207" i="31"/>
  <c r="T207" i="31" s="1"/>
  <c r="T206" i="31" s="1"/>
  <c r="S299" i="31"/>
  <c r="T299" i="31" s="1"/>
  <c r="T298" i="31" s="1"/>
  <c r="S941" i="31"/>
  <c r="T941" i="31" s="1"/>
  <c r="T940" i="31" s="1"/>
  <c r="S839" i="31"/>
  <c r="T839" i="31" s="1"/>
  <c r="T838" i="31" s="1"/>
  <c r="S747" i="31"/>
  <c r="T747" i="31" s="1"/>
  <c r="T746" i="31" s="1"/>
  <c r="S615" i="31"/>
  <c r="T615" i="31" s="1"/>
  <c r="T614" i="31" s="1"/>
  <c r="S545" i="31"/>
  <c r="T545" i="31" s="1"/>
  <c r="T544" i="31" s="1"/>
  <c r="S1153" i="31"/>
  <c r="T1153" i="31" s="1"/>
  <c r="T1152" i="31" s="1"/>
  <c r="S29" i="31"/>
  <c r="T29" i="31" s="1"/>
  <c r="T28" i="31" s="1"/>
  <c r="S871" i="31"/>
  <c r="T871" i="31" s="1"/>
  <c r="T870" i="31" s="1"/>
  <c r="S891" i="31"/>
  <c r="T891" i="31" s="1"/>
  <c r="T890" i="31" s="1"/>
  <c r="S901" i="31"/>
  <c r="T901" i="31" s="1"/>
  <c r="T900" i="31" s="1"/>
  <c r="S709" i="31"/>
  <c r="T709" i="31" s="1"/>
  <c r="T708" i="31" s="1"/>
  <c r="S575" i="31"/>
  <c r="T575" i="31" s="1"/>
  <c r="T574" i="31" s="1"/>
  <c r="S885" i="31"/>
  <c r="T885" i="31" s="1"/>
  <c r="T884" i="31" s="1"/>
  <c r="S601" i="31"/>
  <c r="T601" i="31" s="1"/>
  <c r="T600" i="31" s="1"/>
  <c r="S421" i="31"/>
  <c r="T421" i="31" s="1"/>
  <c r="T420" i="31" s="1"/>
  <c r="S485" i="31"/>
  <c r="T485" i="31" s="1"/>
  <c r="T484" i="31" s="1"/>
  <c r="S143" i="31"/>
  <c r="T143" i="31" s="1"/>
  <c r="T142" i="31" s="1"/>
  <c r="S1097" i="31"/>
  <c r="T1097" i="31" s="1"/>
  <c r="T1096" i="31" s="1"/>
  <c r="S1037" i="31"/>
  <c r="T1037" i="31" s="1"/>
  <c r="T1036" i="31" s="1"/>
  <c r="S543" i="31"/>
  <c r="T543" i="31" s="1"/>
  <c r="T542" i="31" s="1"/>
  <c r="S437" i="31"/>
  <c r="T437" i="31" s="1"/>
  <c r="T436" i="31" s="1"/>
  <c r="S905" i="31"/>
  <c r="T905" i="31" s="1"/>
  <c r="T904" i="31" s="1"/>
  <c r="S605" i="31"/>
  <c r="T605" i="31" s="1"/>
  <c r="T604" i="31" s="1"/>
  <c r="S439" i="31"/>
  <c r="T439" i="31" s="1"/>
  <c r="T438" i="31" s="1"/>
  <c r="S173" i="31"/>
  <c r="T173" i="31" s="1"/>
  <c r="T172" i="31" s="1"/>
  <c r="S181" i="31"/>
  <c r="T181" i="31" s="1"/>
  <c r="T180" i="31" s="1"/>
  <c r="S995" i="31"/>
  <c r="T995" i="31" s="1"/>
  <c r="T994" i="31" s="1"/>
  <c r="S855" i="31"/>
  <c r="T855" i="31" s="1"/>
  <c r="T854" i="31" s="1"/>
  <c r="S691" i="31"/>
  <c r="T691" i="31" s="1"/>
  <c r="T690" i="31" s="1"/>
  <c r="S671" i="31"/>
  <c r="T671" i="31" s="1"/>
  <c r="T670" i="31" s="1"/>
  <c r="S547" i="31"/>
  <c r="T547" i="31" s="1"/>
  <c r="T546" i="31" s="1"/>
  <c r="S749" i="31"/>
  <c r="T749" i="31" s="1"/>
  <c r="T748" i="31" s="1"/>
  <c r="S399" i="31"/>
  <c r="T399" i="31" s="1"/>
  <c r="T398" i="31" s="1"/>
  <c r="S412" i="31"/>
  <c r="T413" i="31" s="1"/>
  <c r="T412" i="31" s="1"/>
  <c r="S1147" i="31"/>
  <c r="T1147" i="31" s="1"/>
  <c r="T1146" i="31" s="1"/>
  <c r="S193" i="31"/>
  <c r="T193" i="31" s="1"/>
  <c r="T192" i="31" s="1"/>
  <c r="S1015" i="31"/>
  <c r="T1015" i="31" s="1"/>
  <c r="T1014" i="31" s="1"/>
  <c r="S787" i="31"/>
  <c r="T787" i="31" s="1"/>
  <c r="T786" i="31" s="1"/>
  <c r="S817" i="31"/>
  <c r="T817" i="31" s="1"/>
  <c r="T816" i="31" s="1"/>
  <c r="S627" i="31"/>
  <c r="T627" i="31" s="1"/>
  <c r="T626" i="31" s="1"/>
  <c r="S503" i="31"/>
  <c r="T503" i="31" s="1"/>
  <c r="T502" i="31" s="1"/>
  <c r="S573" i="31"/>
  <c r="T573" i="31" s="1"/>
  <c r="T572" i="31" s="1"/>
  <c r="S939" i="31"/>
  <c r="T939" i="31" s="1"/>
  <c r="T938" i="31" s="1"/>
  <c r="S867" i="31"/>
  <c r="T867" i="31" s="1"/>
  <c r="T866" i="31" s="1"/>
  <c r="S597" i="31"/>
  <c r="T597" i="31" s="1"/>
  <c r="T596" i="31" s="1"/>
  <c r="S447" i="31"/>
  <c r="T447" i="31" s="1"/>
  <c r="T446" i="31" s="1"/>
  <c r="S481" i="31"/>
  <c r="T481" i="31" s="1"/>
  <c r="T480" i="31" s="1"/>
  <c r="S1125" i="31"/>
  <c r="T1125" i="31" s="1"/>
  <c r="T1124" i="31" s="1"/>
  <c r="S133" i="31"/>
  <c r="T133" i="31" s="1"/>
  <c r="T132" i="31" s="1"/>
  <c r="S147" i="31"/>
  <c r="T147" i="31" s="1"/>
  <c r="T146" i="31" s="1"/>
  <c r="S117" i="31"/>
  <c r="T117" i="31" s="1"/>
  <c r="T116" i="31" s="1"/>
  <c r="S1109" i="31"/>
  <c r="T1109" i="31" s="1"/>
  <c r="T1108" i="31" s="1"/>
  <c r="S1051" i="31"/>
  <c r="T1051" i="31" s="1"/>
  <c r="T1050" i="31" s="1"/>
  <c r="S1017" i="31"/>
  <c r="T1017" i="31" s="1"/>
  <c r="T1016" i="31" s="1"/>
  <c r="S925" i="31"/>
  <c r="T925" i="31" s="1"/>
  <c r="T924" i="31" s="1"/>
  <c r="S823" i="31"/>
  <c r="T823" i="31" s="1"/>
  <c r="T822" i="31" s="1"/>
  <c r="S837" i="31"/>
  <c r="T837" i="31" s="1"/>
  <c r="T836" i="31" s="1"/>
  <c r="S731" i="31"/>
  <c r="T731" i="31" s="1"/>
  <c r="T730" i="31" s="1"/>
  <c r="S599" i="31"/>
  <c r="T599" i="31" s="1"/>
  <c r="T598" i="31" s="1"/>
  <c r="S529" i="31"/>
  <c r="T529" i="31" s="1"/>
  <c r="T528"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H14" authorId="0" shapeId="0" xr:uid="{00000000-0006-0000-0000-000001000000}">
      <text>
        <r>
          <rPr>
            <b/>
            <i/>
            <sz val="9"/>
            <color indexed="10"/>
            <rFont val="Tahoma"/>
            <family val="2"/>
          </rPr>
          <t>INGRESE EL CÓDIGO INSTITUCIONAL DE SU ENTIDAD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10" authorId="0" shapeId="0" xr:uid="{00000000-0006-0000-0200-00000100000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B32" authorId="0" shapeId="0" xr:uid="{18D188B9-43CB-419A-8D55-18B8C731DF5B}">
      <text>
        <r>
          <rPr>
            <sz val="9"/>
            <color indexed="81"/>
            <rFont val="Tahoma"/>
            <family val="2"/>
          </rPr>
          <t xml:space="preserve">Comunicado MEFP/VPCF/DGSGIF N° 031/2019, coordinar con la DGSGIF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L7" authorId="0" shapeId="0" xr:uid="{0BE02E93-99B2-4558-B8AA-AB35CDE3F92A}">
      <text>
        <r>
          <rPr>
            <sz val="9"/>
            <color indexed="81"/>
            <rFont val="Tahoma"/>
            <family val="2"/>
          </rPr>
          <t>En caso de que la BOD o CRV se utilice para reversión de C-31 se deberá consignar en esta columna el Nro. de Preventivo objeto de reversión</t>
        </r>
      </text>
    </comment>
    <comment ref="T7" authorId="0" shapeId="0" xr:uid="{1B8BEE1B-725C-4F85-A6D0-809BE99A62E7}">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 ref="F471" authorId="0" shapeId="0" xr:uid="{44C69544-BC8B-4F65-8C57-45F607D365ED}">
      <text>
        <r>
          <rPr>
            <sz val="9"/>
            <color indexed="81"/>
            <rFont val="Tahoma"/>
            <family val="2"/>
          </rPr>
          <t xml:space="preserve">Las operaciones corresponden a Operaciones Relacionadas a Cuentas Recaudadoras (TCR) de la misma entidad.
</t>
        </r>
      </text>
    </comment>
    <comment ref="F472" authorId="0" shapeId="0" xr:uid="{62762898-8465-4050-B694-A2F75DDC9F40}">
      <text>
        <r>
          <rPr>
            <sz val="9"/>
            <color indexed="81"/>
            <rFont val="Tahoma"/>
            <family val="2"/>
          </rPr>
          <t xml:space="preserve">Las operaciones corresponden a Operaciones Relacionadas a Cuentas Recaudadoras (TCR) de la misma entidad.
</t>
        </r>
      </text>
    </comment>
    <comment ref="F473" authorId="0" shapeId="0" xr:uid="{B43C3ECE-E56E-4754-B938-15BDC8D4ACB8}">
      <text>
        <r>
          <rPr>
            <sz val="9"/>
            <color indexed="81"/>
            <rFont val="Tahoma"/>
            <family val="2"/>
          </rPr>
          <t xml:space="preserve">Las operaciones corresponden a Operaciones Relacionadas a Cuentas Recaudadoras (TCR) de la misma entidad.
</t>
        </r>
      </text>
    </comment>
    <comment ref="F474" authorId="0" shapeId="0" xr:uid="{39B7440C-DA8E-4EBD-A7E0-19AB5FDAD17E}">
      <text>
        <r>
          <rPr>
            <sz val="9"/>
            <color indexed="81"/>
            <rFont val="Tahoma"/>
            <family val="2"/>
          </rPr>
          <t xml:space="preserve">Las operaciones corresponden a Operaciones Relacionadas a Cuentas Recaudadoras (TCR) de la misma entidad.
</t>
        </r>
      </text>
    </comment>
    <comment ref="F475" authorId="0" shapeId="0" xr:uid="{52AA1453-F572-4796-A4CA-1545359C8E8B}">
      <text>
        <r>
          <rPr>
            <sz val="9"/>
            <color indexed="81"/>
            <rFont val="Tahoma"/>
            <family val="2"/>
          </rPr>
          <t xml:space="preserve">Las operaciones corresponden a Operaciones Relacionadas a Cuentas Recaudadoras (TCR) de la misma entidad.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Rommel D. Cuba Calle</author>
  </authors>
  <commentList>
    <comment ref="A7" authorId="0" shapeId="0" xr:uid="{00000000-0006-0000-0500-00000100000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 ref="T7" authorId="1" shapeId="0" xr:uid="{FC156BC5-E68C-4570-8C21-FB3A9E252DE2}">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600-00000100000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700-00000100000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7" authorId="0" shapeId="0" xr:uid="{00000000-0006-0000-0800-00000100000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6" authorId="0" shapeId="0" xr:uid="{5A8F3143-1405-4F9A-853C-4951B0313484}">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sharedStrings.xml><?xml version="1.0" encoding="utf-8"?>
<sst xmlns="http://schemas.openxmlformats.org/spreadsheetml/2006/main" count="15491" uniqueCount="5325">
  <si>
    <t xml:space="preserve">AL </t>
  </si>
  <si>
    <t>A:</t>
  </si>
  <si>
    <t>DESCRIPCIÓN</t>
  </si>
  <si>
    <t>BOD</t>
  </si>
  <si>
    <t>Boletas de Depósito</t>
  </si>
  <si>
    <t>C-21 o C-32</t>
  </si>
  <si>
    <t>CRV</t>
  </si>
  <si>
    <t>Créditos Varios</t>
  </si>
  <si>
    <t>SWF</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</si>
  <si>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</si>
  <si>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</si>
  <si>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</si>
  <si>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</si>
  <si>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</si>
  <si>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</si>
  <si>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</si>
  <si>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</si>
  <si>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</si>
  <si>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</si>
  <si>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</si>
  <si>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</si>
  <si>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</si>
  <si>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</si>
  <si>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</si>
  <si>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</si>
  <si>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</si>
  <si>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</si>
  <si>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</si>
  <si>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</si>
  <si>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</si>
  <si>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FORMULARIO DE COMUNICACIÓN DE OPERACIONES PENDIENTES (SIN REGULARIZACIÓN)</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</si>
  <si>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</si>
  <si>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</si>
  <si>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</si>
  <si>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</si>
  <si>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</si>
  <si>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</si>
  <si>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</si>
  <si>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</si>
  <si>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</si>
  <si>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</si>
  <si>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</si>
  <si>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</si>
  <si>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</si>
  <si>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</si>
  <si>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</si>
  <si>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</si>
  <si>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</si>
  <si>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</si>
  <si>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</si>
  <si>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</si>
  <si>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</si>
  <si>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</si>
  <si>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</si>
  <si>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</si>
  <si>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</si>
  <si>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</si>
  <si>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</si>
  <si>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</si>
  <si>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</si>
  <si>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</si>
  <si>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</si>
  <si>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</si>
  <si>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</si>
  <si>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</si>
  <si>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</si>
  <si>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</si>
  <si>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</si>
  <si>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</si>
  <si>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</si>
  <si>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</si>
  <si>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</si>
  <si>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</si>
  <si>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</si>
  <si>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</si>
  <si>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</si>
  <si>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</si>
  <si>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</si>
  <si>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</si>
  <si>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</si>
  <si>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</si>
  <si>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</si>
  <si>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</si>
  <si>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</si>
  <si>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</si>
  <si>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</si>
  <si>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</si>
  <si>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</si>
  <si>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</si>
  <si>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</si>
  <si>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</si>
  <si>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</si>
  <si>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</si>
  <si>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</si>
  <si>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</si>
  <si>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</si>
  <si>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</si>
  <si>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</si>
  <si>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</si>
  <si>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</si>
  <si>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</si>
  <si>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</si>
  <si>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</si>
  <si>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</si>
  <si>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</si>
  <si>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</si>
  <si>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</si>
  <si>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</si>
  <si>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</si>
  <si>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</si>
  <si>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</si>
  <si>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</si>
  <si>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</si>
  <si>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</si>
  <si>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</si>
  <si>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</si>
  <si>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</si>
  <si>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</si>
  <si>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</si>
  <si>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</si>
  <si>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</si>
  <si>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</si>
  <si>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</si>
  <si>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</si>
  <si>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</si>
  <si>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</si>
  <si>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</si>
  <si>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</si>
  <si>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</si>
  <si>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</si>
  <si>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</si>
  <si>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</si>
  <si>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</si>
  <si>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</si>
  <si>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</si>
  <si>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</si>
  <si>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</si>
  <si>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</si>
  <si>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</si>
  <si>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</si>
  <si>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</si>
  <si>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</si>
  <si>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</si>
  <si>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</si>
  <si>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</si>
  <si>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</si>
  <si>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</si>
  <si>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</si>
  <si>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</si>
  <si>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</si>
  <si>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</si>
  <si>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</si>
  <si>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</si>
  <si>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</si>
  <si>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</si>
  <si>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</si>
  <si>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</si>
  <si>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</si>
  <si>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</si>
  <si>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</si>
  <si>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</si>
  <si>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</si>
  <si>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</si>
  <si>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</si>
  <si>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</si>
  <si>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</si>
  <si>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</si>
  <si>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</si>
  <si>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</si>
  <si>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</si>
  <si>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</si>
  <si>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</si>
  <si>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</si>
  <si>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</si>
  <si>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</si>
  <si>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</si>
  <si>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</si>
  <si>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</si>
  <si>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</si>
  <si>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</si>
  <si>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</si>
  <si>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</si>
  <si>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</si>
  <si>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</si>
  <si>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</si>
  <si>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</si>
  <si>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</si>
  <si>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</si>
  <si>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</si>
  <si>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</si>
  <si>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</si>
  <si>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</si>
  <si>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</si>
  <si>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</si>
  <si>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</si>
  <si>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</si>
  <si>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</si>
  <si>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</si>
  <si>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</si>
  <si>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</si>
  <si>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</si>
  <si>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</si>
  <si>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</si>
  <si>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</si>
  <si>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</si>
  <si>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</si>
  <si>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</si>
  <si>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</si>
  <si>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</si>
  <si>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</si>
  <si>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</si>
  <si>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</si>
  <si>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</si>
  <si>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</si>
  <si>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</si>
  <si>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</si>
  <si>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</si>
  <si>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</si>
  <si>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</si>
  <si>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</si>
  <si>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</si>
  <si>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</si>
  <si>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</si>
  <si>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</si>
  <si>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</si>
  <si>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</si>
  <si>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</si>
  <si>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</si>
  <si>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</si>
  <si>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</si>
  <si>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</si>
  <si>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</si>
  <si>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</si>
  <si>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</si>
  <si>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</si>
  <si>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</si>
  <si>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</si>
  <si>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</si>
  <si>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</si>
  <si>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</si>
  <si>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</si>
  <si>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</si>
  <si>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</si>
  <si>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</si>
  <si>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</si>
  <si>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</si>
  <si>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</si>
  <si>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</si>
  <si>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</si>
  <si>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</si>
  <si>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</si>
  <si>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</si>
  <si>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</si>
  <si>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</si>
  <si>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</si>
  <si>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</si>
  <si>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</si>
  <si>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</si>
  <si>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</si>
  <si>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</si>
  <si>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</si>
  <si>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</si>
  <si>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</si>
  <si>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</si>
  <si>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</si>
  <si>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</si>
  <si>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</si>
  <si>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</si>
  <si>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</si>
  <si>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</si>
  <si>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</si>
  <si>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</si>
  <si>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</si>
  <si>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</si>
  <si>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</si>
  <si>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</si>
  <si>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</si>
  <si>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</si>
  <si>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</si>
  <si>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</si>
  <si>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</si>
  <si>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</si>
  <si>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</si>
  <si>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</si>
  <si>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</si>
  <si>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</si>
  <si>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</si>
  <si>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</si>
  <si>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</si>
  <si>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</si>
  <si>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</si>
  <si>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</si>
  <si>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</si>
  <si>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</si>
  <si>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</si>
  <si>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</si>
  <si>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</si>
  <si>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</si>
  <si>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</si>
  <si>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</si>
  <si>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</si>
  <si>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</si>
  <si>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</si>
  <si>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</si>
  <si>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</si>
  <si>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</si>
  <si>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</si>
  <si>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</si>
  <si>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</si>
  <si>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</si>
  <si>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</si>
  <si>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</si>
  <si>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</si>
  <si>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</si>
  <si>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</si>
  <si>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</si>
  <si>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</si>
  <si>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</si>
  <si>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</si>
  <si>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</si>
  <si>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</si>
  <si>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</si>
  <si>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</si>
  <si>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</si>
  <si>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</si>
  <si>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</si>
  <si>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</si>
  <si>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</si>
  <si>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</si>
  <si>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</si>
  <si>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</si>
  <si>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</si>
  <si>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</si>
  <si>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</si>
  <si>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</si>
  <si>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</si>
  <si>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</si>
  <si>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</si>
  <si>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</si>
  <si>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</si>
  <si>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</si>
  <si>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</si>
  <si>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</si>
  <si>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</si>
  <si>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</si>
  <si>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</si>
  <si>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</si>
  <si>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</si>
  <si>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</si>
  <si>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</si>
  <si>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</si>
  <si>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</si>
  <si>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</si>
  <si>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</si>
  <si>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</si>
  <si>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</si>
  <si>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</si>
  <si>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</si>
  <si>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</si>
  <si>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</si>
  <si>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</si>
  <si>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</si>
  <si>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</si>
  <si>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</si>
  <si>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</si>
  <si>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</si>
  <si>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</si>
  <si>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</si>
  <si>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</si>
  <si>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</si>
  <si>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</si>
  <si>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</si>
  <si>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</si>
  <si>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</si>
  <si>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</si>
  <si>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</si>
  <si>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</si>
  <si>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</si>
  <si>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</si>
  <si>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</si>
  <si>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</si>
  <si>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</si>
  <si>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</si>
  <si>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</si>
  <si>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</si>
  <si>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</si>
  <si>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</si>
  <si>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</si>
  <si>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</si>
  <si>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</si>
  <si>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</si>
  <si>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</si>
  <si>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</si>
  <si>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</si>
  <si>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</si>
  <si>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</si>
  <si>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</si>
  <si>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</si>
  <si>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</si>
  <si>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</si>
  <si>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</si>
  <si>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</si>
  <si>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</si>
  <si>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</si>
  <si>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</si>
  <si>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</si>
  <si>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</si>
  <si>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</si>
  <si>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</si>
  <si>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</si>
  <si>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</si>
  <si>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</si>
  <si>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</si>
  <si>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</si>
  <si>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</si>
  <si>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</si>
  <si>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</si>
  <si>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</si>
  <si>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</si>
  <si>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</si>
  <si>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</si>
  <si>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</si>
  <si>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</si>
  <si>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</si>
  <si>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</si>
  <si>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</si>
  <si>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</si>
  <si>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</si>
  <si>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</si>
  <si>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</si>
  <si>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</si>
  <si>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</si>
  <si>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</si>
  <si>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</si>
  <si>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</si>
  <si>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</si>
  <si>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</si>
  <si>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</si>
  <si>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</si>
  <si>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</si>
  <si>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</si>
  <si>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</si>
  <si>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</si>
  <si>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</si>
  <si>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</si>
  <si>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</si>
  <si>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</si>
  <si>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</si>
  <si>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</si>
  <si>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</si>
  <si>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</si>
  <si>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</si>
  <si>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</si>
  <si>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</si>
  <si>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</si>
  <si>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</si>
  <si>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</si>
  <si>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</si>
  <si>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</si>
  <si>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</si>
  <si>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</si>
  <si>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</si>
  <si>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</si>
  <si>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</si>
  <si>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</si>
  <si>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</si>
  <si>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</si>
  <si>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</si>
  <si>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</si>
  <si>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</si>
  <si>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</si>
  <si>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</si>
  <si>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</si>
  <si>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</si>
  <si>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</si>
  <si>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</si>
  <si>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</si>
  <si>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</si>
  <si>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</si>
  <si>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</si>
  <si>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</si>
  <si>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</si>
  <si>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</si>
  <si>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</si>
  <si>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</si>
  <si>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</si>
  <si>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</si>
  <si>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</si>
  <si>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</si>
  <si>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</si>
  <si>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</si>
  <si>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</si>
  <si>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</si>
  <si>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</si>
  <si>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</si>
  <si>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</si>
  <si>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</si>
  <si>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</si>
  <si>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</si>
  <si>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</si>
  <si>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</si>
  <si>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</si>
  <si>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</si>
  <si>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</si>
  <si>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</si>
  <si>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</si>
  <si>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</si>
  <si>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</si>
  <si>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</si>
  <si>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</si>
  <si>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</si>
  <si>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</si>
  <si>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</si>
  <si>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</si>
  <si>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</si>
  <si>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</si>
  <si>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</si>
  <si>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</si>
  <si>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</si>
  <si>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</si>
  <si>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</si>
  <si>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</si>
  <si>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</si>
  <si>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</si>
  <si>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</si>
  <si>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</si>
  <si>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</si>
  <si>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</si>
  <si>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</si>
  <si>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</si>
  <si>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</si>
  <si>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</si>
  <si>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</si>
  <si>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</si>
  <si>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</si>
  <si>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</si>
  <si>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</si>
  <si>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</si>
  <si>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</si>
  <si>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</si>
  <si>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</si>
  <si>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</si>
  <si>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</si>
  <si>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</si>
  <si>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</si>
  <si>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</si>
  <si>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</si>
  <si>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</si>
  <si>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</si>
  <si>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</si>
  <si>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</si>
  <si>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</si>
  <si>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</si>
  <si>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</si>
  <si>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</si>
  <si>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</si>
  <si>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</si>
  <si>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</si>
  <si>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</si>
  <si>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</si>
  <si>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</si>
  <si>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</si>
  <si>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</si>
  <si>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</si>
  <si>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</si>
  <si>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</si>
  <si>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</si>
  <si>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</si>
  <si>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</si>
  <si>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</si>
  <si>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</si>
  <si>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</si>
  <si>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</si>
  <si>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</si>
  <si>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</si>
  <si>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</si>
  <si>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</si>
  <si>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</si>
  <si>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</si>
  <si>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</si>
  <si>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</si>
  <si>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</si>
  <si>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</si>
  <si>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</si>
  <si>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</si>
  <si>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</si>
  <si>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</si>
  <si>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</si>
  <si>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</si>
  <si>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</si>
  <si>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</si>
  <si>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</si>
  <si>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</si>
  <si>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</si>
  <si>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TFD</t>
  </si>
  <si>
    <t>TRL USD
Débito</t>
  </si>
  <si>
    <t>TRL USD
Crédito</t>
  </si>
  <si>
    <t>CDC</t>
  </si>
  <si>
    <t>DAU</t>
  </si>
  <si>
    <t>DVD</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</si>
  <si>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</si>
  <si>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</si>
  <si>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</si>
  <si>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</si>
  <si>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</si>
  <si>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</si>
  <si>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</si>
  <si>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</si>
  <si>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</si>
  <si>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</si>
  <si>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</si>
  <si>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</si>
  <si>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</si>
  <si>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</si>
  <si>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</si>
  <si>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</si>
  <si>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</si>
  <si>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</si>
  <si>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</si>
  <si>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PTV  Pago de Títulos - Valores </t>
  </si>
  <si>
    <t>• Débitos o créditos que aplica el BCB por la revalorización de la moneda nacional por efectos de la variación del valor en moneda origen (moneda extranjera).</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</si>
  <si>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</si>
  <si>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</si>
  <si>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</si>
  <si>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</si>
  <si>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</si>
  <si>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</si>
  <si>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</si>
  <si>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</si>
  <si>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</si>
  <si>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</si>
  <si>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</si>
  <si>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</si>
  <si>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</si>
  <si>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</si>
  <si>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NTE</t>
  </si>
  <si>
    <t>CTV</t>
  </si>
  <si>
    <t>Nota de Transferencia Electrónica</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</si>
  <si>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</si>
  <si>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</si>
  <si>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</si>
  <si>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</si>
  <si>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</si>
  <si>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</si>
  <si>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</si>
  <si>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</si>
  <si>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</si>
  <si>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</si>
  <si>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</si>
  <si>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</si>
  <si>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</si>
  <si>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</si>
  <si>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</si>
  <si>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Entidad</t>
  </si>
  <si>
    <t>D.A.</t>
  </si>
  <si>
    <t>C-21 CIP</t>
  </si>
  <si>
    <t>C-31 CIP</t>
  </si>
  <si>
    <t>C-31 SIP</t>
  </si>
  <si>
    <t>C-21 SIP</t>
  </si>
  <si>
    <t>Importe</t>
  </si>
  <si>
    <t>Descripción</t>
  </si>
  <si>
    <t>Total</t>
  </si>
  <si>
    <t>Estado Actual</t>
  </si>
  <si>
    <t>IDH</t>
  </si>
  <si>
    <t>QUE AFECTAN A LA CUENTA ÚNICA DEL TESORO EN DÓLARES (CUT) No. 5970034001</t>
  </si>
  <si>
    <t>DETALLE DE OPERACIONES SIN REGULARIZACIÓN POR TRANSFERENCIAS ENTRE LIBRETAS (TRL)</t>
  </si>
  <si>
    <t>RCC</t>
  </si>
  <si>
    <t>MZC</t>
  </si>
  <si>
    <t>Empresa Pública "Editorial del Estado Plurinacional de Bolivia"</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</si>
  <si>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</si>
  <si>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</si>
  <si>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</si>
  <si>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</si>
  <si>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</si>
  <si>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</si>
  <si>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</si>
  <si>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</si>
  <si>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</si>
  <si>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</si>
  <si>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Dirección General de Administración y Finanzas Territoriales</t>
  </si>
  <si>
    <t>DETALLE DE OPERACIONES TCR SIN REGULARIZACIÓN</t>
  </si>
  <si>
    <t>CUENTA BANCARIA</t>
  </si>
  <si>
    <t>DENOMINACIÓN</t>
  </si>
  <si>
    <t>CÓD. ENT.</t>
  </si>
  <si>
    <t>DA</t>
  </si>
  <si>
    <t>IMPORTE (Bs)</t>
  </si>
  <si>
    <t>Coordinar Automatización C-21's</t>
  </si>
  <si>
    <t>Dirección General de Crédito Público</t>
  </si>
  <si>
    <t>Autoridad de Supervisión de la Seguridad Social de Corto Plazo</t>
  </si>
  <si>
    <t>Adm.de Aeropuertos y Servicios Auxiliares a la Naveg. Aérea</t>
  </si>
  <si>
    <t>VICEPRESIDENCIA DEL ESTADO PLURINACIONAL</t>
  </si>
  <si>
    <t>MINISTERIO DE RELACIONES EXTERIORES</t>
  </si>
  <si>
    <t>MINISTERIO DE GOBIERNO</t>
  </si>
  <si>
    <t>MINISTERIO DE DEFENSA</t>
  </si>
  <si>
    <t>MINISTERIO DE LA PRESIDENCIA</t>
  </si>
  <si>
    <t>MINISTERIO DE JUSTICIA Y TRANSPARENCIA INSTITUCIONAL</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</si>
  <si>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</si>
  <si>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</si>
  <si>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</si>
  <si>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</si>
  <si>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</si>
  <si>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</si>
  <si>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</si>
  <si>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</si>
  <si>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</si>
  <si>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</si>
  <si>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</si>
  <si>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</si>
  <si>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</si>
  <si>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</si>
  <si>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</si>
  <si>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</si>
  <si>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</si>
  <si>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</si>
  <si>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</si>
  <si>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</si>
  <si>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</si>
  <si>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</si>
  <si>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</si>
  <si>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</si>
  <si>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</si>
  <si>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</si>
  <si>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</si>
  <si>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</si>
  <si>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</si>
  <si>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</si>
  <si>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</si>
  <si>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</si>
  <si>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</si>
  <si>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</si>
  <si>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</si>
  <si>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</si>
  <si>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</si>
  <si>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</si>
  <si>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</si>
  <si>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</si>
  <si>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</si>
  <si>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</si>
  <si>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</si>
  <si>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</si>
  <si>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</si>
  <si>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</si>
  <si>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</si>
  <si>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</si>
  <si>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</si>
  <si>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</si>
  <si>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</si>
  <si>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</si>
  <si>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</si>
  <si>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</si>
  <si>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</si>
  <si>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</si>
  <si>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</si>
  <si>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</si>
  <si>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</si>
  <si>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</si>
  <si>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</si>
  <si>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</si>
  <si>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</si>
  <si>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</si>
  <si>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</si>
  <si>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</si>
  <si>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</si>
  <si>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</si>
  <si>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</si>
  <si>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</si>
  <si>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</si>
  <si>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</si>
  <si>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</si>
  <si>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</si>
  <si>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</si>
  <si>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</si>
  <si>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</si>
  <si>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</si>
  <si>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</si>
  <si>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</si>
  <si>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</si>
  <si>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</si>
  <si>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</si>
  <si>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</si>
  <si>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</si>
  <si>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</si>
  <si>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</si>
  <si>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</si>
  <si>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</si>
  <si>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</si>
  <si>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</si>
  <si>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</si>
  <si>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</si>
  <si>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</si>
  <si>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</si>
  <si>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</si>
  <si>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</si>
  <si>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</si>
  <si>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</si>
  <si>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</si>
  <si>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</si>
  <si>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</si>
  <si>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</si>
  <si>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</si>
  <si>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</si>
  <si>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</si>
  <si>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</si>
  <si>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</si>
  <si>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</si>
  <si>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</si>
  <si>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</si>
  <si>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</si>
  <si>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</si>
  <si>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</si>
  <si>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AGENCIA BOLIVIANA DE ENERGÍA NUCLEAR</t>
  </si>
  <si>
    <t>SERVICIO NACIONAL TEXTIL</t>
  </si>
  <si>
    <t xml:space="preserve">ESCUELA BOLIVIANA INTERCULTURAL DE DANZA </t>
  </si>
  <si>
    <t>AGENCIA DE INFRAESTRUCTURA EN SALUD Y EQUIPAMIENTO MÉDICO</t>
  </si>
  <si>
    <t>AGENCIA BOLIVIANA DE CORREOS "CORREOS DE BOLIVIA"</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</si>
  <si>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</si>
  <si>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</si>
  <si>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</si>
  <si>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</si>
  <si>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</si>
  <si>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</si>
  <si>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</si>
  <si>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</si>
  <si>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</si>
  <si>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</si>
  <si>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</si>
  <si>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</si>
  <si>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</si>
  <si>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</si>
  <si>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</si>
  <si>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</si>
  <si>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</si>
  <si>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</si>
  <si>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</si>
  <si>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</si>
  <si>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</si>
  <si>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</si>
  <si>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</si>
  <si>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</si>
  <si>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</si>
  <si>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</si>
  <si>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</si>
  <si>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</si>
  <si>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CARTONES DE BOLIVIA</t>
  </si>
  <si>
    <t>BOLIVIANA DE AVIACIÓN</t>
  </si>
  <si>
    <t>DEPÓSITOS ADUANEROS BOLIVIANOS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</si>
  <si>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</si>
  <si>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</si>
  <si>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</si>
  <si>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</si>
  <si>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</si>
  <si>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</si>
  <si>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</si>
  <si>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</si>
  <si>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</si>
  <si>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</si>
  <si>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</si>
  <si>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</si>
  <si>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</si>
  <si>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</si>
  <si>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</si>
  <si>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</si>
  <si>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</si>
  <si>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</si>
  <si>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</si>
  <si>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</si>
  <si>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</si>
  <si>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</si>
  <si>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</si>
  <si>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</si>
  <si>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</si>
  <si>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</si>
  <si>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</si>
  <si>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</si>
  <si>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</si>
  <si>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</si>
  <si>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</si>
  <si>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</si>
  <si>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</si>
  <si>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</si>
  <si>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</si>
  <si>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</si>
  <si>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</si>
  <si>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</si>
  <si>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</si>
  <si>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</si>
  <si>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</si>
  <si>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</si>
  <si>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</si>
  <si>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</si>
  <si>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</si>
  <si>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</si>
  <si>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</si>
  <si>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</si>
  <si>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</si>
  <si>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</si>
  <si>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</si>
  <si>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</si>
  <si>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</si>
  <si>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</si>
  <si>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</si>
  <si>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</si>
  <si>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</si>
  <si>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</si>
  <si>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</si>
  <si>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</si>
  <si>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</si>
  <si>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</si>
  <si>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</si>
  <si>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</si>
  <si>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</si>
  <si>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</si>
  <si>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</si>
  <si>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</si>
  <si>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</si>
  <si>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</si>
  <si>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</si>
  <si>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</si>
  <si>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</si>
  <si>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</si>
  <si>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</si>
  <si>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</si>
  <si>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</si>
  <si>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</si>
  <si>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</si>
  <si>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</si>
  <si>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</si>
  <si>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</si>
  <si>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</si>
  <si>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</si>
  <si>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</si>
  <si>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</si>
  <si>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</si>
  <si>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</si>
  <si>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</si>
  <si>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</si>
  <si>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</si>
  <si>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</si>
  <si>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</si>
  <si>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</si>
  <si>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</si>
  <si>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</si>
  <si>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</si>
  <si>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</si>
  <si>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</si>
  <si>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</si>
  <si>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</si>
  <si>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</si>
  <si>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</si>
  <si>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</si>
  <si>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</si>
  <si>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</si>
  <si>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</si>
  <si>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</si>
  <si>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</si>
  <si>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</si>
  <si>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</si>
  <si>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</si>
  <si>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</si>
  <si>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</si>
  <si>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</si>
  <si>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</si>
  <si>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</si>
  <si>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</si>
  <si>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</si>
  <si>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</si>
  <si>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</si>
  <si>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</si>
  <si>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</si>
  <si>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</si>
  <si>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</si>
  <si>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</si>
  <si>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</si>
  <si>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</si>
  <si>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</si>
  <si>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</si>
  <si>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</si>
  <si>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</si>
  <si>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</si>
  <si>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</si>
  <si>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</si>
  <si>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</si>
  <si>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</si>
  <si>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</si>
  <si>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</si>
  <si>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</si>
  <si>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</si>
  <si>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</si>
  <si>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</si>
  <si>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</si>
  <si>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</si>
  <si>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</si>
  <si>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</si>
  <si>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</si>
  <si>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</si>
  <si>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</si>
  <si>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</si>
  <si>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</si>
  <si>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</si>
  <si>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</si>
  <si>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</si>
  <si>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</si>
  <si>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</si>
  <si>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</si>
  <si>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</si>
  <si>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</si>
  <si>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</si>
  <si>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</si>
  <si>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</si>
  <si>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</si>
  <si>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</si>
  <si>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</si>
  <si>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</si>
  <si>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</si>
  <si>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</si>
  <si>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</si>
  <si>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</si>
  <si>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</si>
  <si>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</si>
  <si>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</si>
  <si>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</si>
  <si>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</si>
  <si>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</si>
  <si>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</si>
  <si>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</si>
  <si>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</si>
  <si>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</si>
  <si>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</si>
  <si>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</si>
  <si>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</si>
  <si>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</si>
  <si>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</si>
  <si>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</si>
  <si>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</si>
  <si>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</si>
  <si>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</si>
  <si>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</si>
  <si>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</si>
  <si>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</si>
  <si>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</si>
  <si>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</si>
  <si>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</si>
  <si>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</si>
  <si>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</si>
  <si>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</si>
  <si>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</si>
  <si>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</si>
  <si>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</si>
  <si>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</si>
  <si>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</si>
  <si>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</si>
  <si>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</si>
  <si>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</si>
  <si>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</si>
  <si>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</si>
  <si>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</si>
  <si>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</si>
  <si>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</si>
  <si>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</si>
  <si>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</si>
  <si>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</si>
  <si>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</si>
  <si>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</si>
  <si>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</si>
  <si>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</si>
  <si>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</si>
  <si>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</si>
  <si>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</si>
  <si>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</si>
  <si>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</si>
  <si>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</si>
  <si>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</si>
  <si>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</si>
  <si>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</si>
  <si>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</si>
  <si>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</si>
  <si>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</si>
  <si>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</si>
  <si>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</si>
  <si>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</si>
  <si>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</si>
  <si>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</si>
  <si>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</si>
  <si>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</si>
  <si>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</si>
  <si>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</si>
  <si>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</si>
  <si>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</si>
  <si>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</si>
  <si>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</si>
  <si>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</si>
  <si>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</si>
  <si>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</si>
  <si>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</si>
  <si>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</si>
  <si>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</si>
  <si>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</si>
  <si>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</si>
  <si>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</si>
  <si>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</si>
  <si>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</si>
  <si>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</si>
  <si>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</si>
  <si>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</si>
  <si>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</si>
  <si>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</si>
  <si>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</si>
  <si>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</si>
  <si>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</si>
  <si>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</si>
  <si>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</si>
  <si>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</si>
  <si>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</si>
  <si>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</si>
  <si>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</si>
  <si>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</si>
  <si>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</si>
  <si>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</si>
  <si>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</si>
  <si>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</si>
  <si>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</si>
  <si>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</si>
  <si>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</si>
  <si>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</si>
  <si>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</si>
  <si>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</si>
  <si>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</si>
  <si>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</si>
  <si>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</si>
  <si>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</si>
  <si>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</si>
  <si>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</si>
  <si>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</si>
  <si>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</si>
  <si>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</si>
  <si>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</si>
  <si>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</si>
  <si>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</si>
  <si>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</si>
  <si>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</si>
  <si>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</si>
  <si>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</si>
  <si>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</si>
  <si>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</si>
  <si>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</si>
  <si>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</si>
  <si>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</si>
  <si>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</si>
  <si>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</si>
  <si>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</si>
  <si>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</si>
  <si>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</si>
  <si>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</si>
  <si>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</si>
  <si>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</si>
  <si>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</si>
  <si>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</si>
  <si>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</si>
  <si>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</si>
  <si>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</si>
  <si>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</si>
  <si>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</si>
  <si>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</si>
  <si>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</si>
  <si>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</si>
  <si>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</si>
  <si>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</si>
  <si>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</si>
  <si>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</si>
  <si>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</si>
  <si>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</si>
  <si>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</si>
  <si>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</si>
  <si>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</si>
  <si>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</si>
  <si>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</si>
  <si>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</si>
  <si>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</si>
  <si>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</si>
  <si>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</si>
  <si>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</si>
  <si>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</si>
  <si>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</si>
  <si>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</si>
  <si>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</si>
  <si>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</si>
  <si>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</si>
  <si>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</si>
  <si>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</si>
  <si>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</si>
  <si>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</si>
  <si>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</si>
  <si>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</si>
  <si>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</si>
  <si>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</si>
  <si>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</si>
  <si>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</si>
  <si>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</si>
  <si>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</si>
  <si>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</si>
  <si>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</si>
  <si>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</si>
  <si>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</si>
  <si>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</si>
  <si>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</si>
  <si>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</si>
  <si>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</si>
  <si>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</si>
  <si>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</si>
  <si>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</si>
  <si>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</si>
  <si>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</si>
  <si>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</si>
  <si>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</si>
  <si>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</si>
  <si>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</si>
  <si>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</si>
  <si>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</si>
  <si>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</si>
  <si>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</si>
  <si>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</si>
  <si>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</si>
  <si>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</si>
  <si>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</si>
  <si>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</si>
  <si>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</si>
  <si>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</si>
  <si>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</si>
  <si>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</si>
  <si>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</si>
  <si>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</si>
  <si>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</si>
  <si>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</si>
  <si>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</si>
  <si>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</si>
  <si>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GOBIERNO AUTÓNOMO REGIONAL DEL GRAN CHACO</t>
  </si>
  <si>
    <t>Dirección General de Pensiones y Jubilaciones</t>
  </si>
  <si>
    <t>Universidad Autónoma del Beni José Ballivián</t>
  </si>
  <si>
    <t>Autoridad de Fiscalización del Juego</t>
  </si>
  <si>
    <t>Autoridad de Fiscalización de Empresas</t>
  </si>
  <si>
    <t xml:space="preserve">Escuela Boliviana Intercultural de Danza </t>
  </si>
  <si>
    <t>Agencia de Infraestructura en Salud y Equipamiento Médico</t>
  </si>
  <si>
    <t>Agencia Boliviana de Correos "Correos de Bolivia"</t>
  </si>
  <si>
    <t>Empresa Pública Nacional Estratégica Cartones de Bolivia</t>
  </si>
  <si>
    <t xml:space="preserve">Empresa Pública Transporte Aéreo Militar </t>
  </si>
  <si>
    <t>Empresa Boliviana de Alimentos y Derivados</t>
  </si>
  <si>
    <t>Defensoria del Pueblo</t>
  </si>
  <si>
    <t>Procuraduria General del Estado</t>
  </si>
  <si>
    <t>Gobierno Autónomo Municipal de Chuquihuta Ayllu Jucumani</t>
  </si>
  <si>
    <t>Gobierno Autónomo Indígena Originario Campesino del Territorio de Raqaypampa</t>
  </si>
  <si>
    <t>Gobierno Autónomo Regional del Gran Chaco</t>
  </si>
  <si>
    <t>Área de Contabilidad</t>
  </si>
  <si>
    <t>Impuesto Directo A Los Hidrocarburos</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</si>
  <si>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</si>
  <si>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</si>
  <si>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</si>
  <si>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TOTAL TCR ME</t>
  </si>
  <si>
    <t>TOTAL TCR MN</t>
  </si>
  <si>
    <t>Elaboración:</t>
  </si>
  <si>
    <t>DIRECCIÓN GENERAL DE CONTABILIDAD FISCAL</t>
  </si>
  <si>
    <t>Área de Conciliación y Recolección de Datos</t>
  </si>
  <si>
    <t>La siguiente informacion se encuentra desagregada por códigos de operación que afectan a las Cuentas Únicas del Tesoro (CUT) sin regularización por parte de la entidad durante el período evaluado.</t>
  </si>
  <si>
    <t>Bolivia TV</t>
  </si>
  <si>
    <t>Agencia del Desarrollo del Cine y Audiovisual Bolivianos</t>
  </si>
  <si>
    <t>Direc. Dptal. de Educación La Paz</t>
  </si>
  <si>
    <t>Validaciones</t>
  </si>
  <si>
    <t>CUT M/N</t>
  </si>
  <si>
    <t>Resumen</t>
  </si>
  <si>
    <t>Detalle</t>
  </si>
  <si>
    <t>Diferencias</t>
  </si>
  <si>
    <t>CUT M/E</t>
  </si>
  <si>
    <t>TRL M/N</t>
  </si>
  <si>
    <t>TRL M/E</t>
  </si>
  <si>
    <t>Universidad Pública de El Alto</t>
  </si>
  <si>
    <t>Universidad Nacional Siglo XX</t>
  </si>
  <si>
    <t>OficinaTécnica para el Fortalecimiento de la Empresa Pública</t>
  </si>
  <si>
    <t>Servicio Plurinacional de la Mujer y de la Despatriarcalización Ana María Romero</t>
  </si>
  <si>
    <t>Caja de Salud CORDES</t>
  </si>
  <si>
    <t>Empresa Metalúrgica VINTO - Nacionalizada</t>
  </si>
  <si>
    <t>Corporación de las Fuerzas Armadas p/ el Des. Nacional</t>
  </si>
  <si>
    <t>Empresa Pública "QUIPUS"</t>
  </si>
  <si>
    <t>Empresa Pública YACANA</t>
  </si>
  <si>
    <t>Empresa Servicios Aéreos Bolivianos</t>
  </si>
  <si>
    <t>CET</t>
  </si>
  <si>
    <t>Cobro por Emisiones de Títulos</t>
  </si>
  <si>
    <t>ene</t>
  </si>
  <si>
    <t>Valores</t>
  </si>
  <si>
    <t>Débitos
(Bs)</t>
  </si>
  <si>
    <t>Créditos
(Bs)</t>
  </si>
  <si>
    <t>Enero</t>
  </si>
  <si>
    <t>Febrero</t>
  </si>
  <si>
    <t>Marzo</t>
  </si>
  <si>
    <t>Abril</t>
  </si>
  <si>
    <t>Mayo</t>
  </si>
  <si>
    <t>Junio</t>
  </si>
  <si>
    <t>Julio</t>
  </si>
  <si>
    <t>Agosto</t>
  </si>
  <si>
    <t>Septiembre</t>
  </si>
  <si>
    <t>Octubre</t>
  </si>
  <si>
    <t>Suma de Débitos</t>
  </si>
  <si>
    <t>Suma de Créditos</t>
  </si>
  <si>
    <t>Débitos
(USD)</t>
  </si>
  <si>
    <t>Créditos
(USD)</t>
  </si>
  <si>
    <t>Suma de Total</t>
  </si>
  <si>
    <t>Débitos</t>
  </si>
  <si>
    <t>Créditos</t>
  </si>
  <si>
    <t>RESUMEN OPERACIONES PENDIENTES DE REGULARIZACIÓN EN LAS CUT'S POR ENTIDAD</t>
  </si>
  <si>
    <t>Mov.</t>
  </si>
  <si>
    <t>Total Mov.</t>
  </si>
  <si>
    <t>Total Pendientes</t>
  </si>
  <si>
    <t>Sec.</t>
  </si>
  <si>
    <t>Nivel Institucional</t>
  </si>
  <si>
    <t>Noviembre</t>
  </si>
  <si>
    <t>Diciembre</t>
  </si>
  <si>
    <t>Suma de Débitos
(Bs)</t>
  </si>
  <si>
    <t>Suma de Créditos
(Bs)</t>
  </si>
  <si>
    <t>Responsable</t>
  </si>
  <si>
    <t>SERVICIO PLURINACIONAL DE LA MUJER Y DE LA DESPATRIARCALIZACIÓN ANA MARÍA ROMERO</t>
  </si>
  <si>
    <t>AGENCIA DEL DESARROLLO DEL CINE Y AUDIOVISUAL BOLIVIANOS</t>
  </si>
  <si>
    <t>EMPRESA SERVICIOS AÉREOS BOLIVIANOS</t>
  </si>
  <si>
    <t>IMPUESTO DIRECTO A LOS HIDROCARBUROS</t>
  </si>
  <si>
    <t>Sin Nivel</t>
  </si>
  <si>
    <t>Instituciones Descentralizadas</t>
  </si>
  <si>
    <t>Instituciones Financieras no Bancarias</t>
  </si>
  <si>
    <t>Universidades Públicas</t>
  </si>
  <si>
    <t>Instituciones Descentralizadas Departamentales</t>
  </si>
  <si>
    <t>Instituciones de Seguridad Social</t>
  </si>
  <si>
    <t>Empresas Nacionales</t>
  </si>
  <si>
    <t>Empresas Departamentales</t>
  </si>
  <si>
    <t>Empresas Municipales</t>
  </si>
  <si>
    <t>Instituciones Financieras no Bancarias Regionales</t>
  </si>
  <si>
    <t>Gobiernos Autónomos Departamentales</t>
  </si>
  <si>
    <t>INSTITUCIONES FINANCIERAS BANCARIAS</t>
  </si>
  <si>
    <t>Gobiernos Autonomos Municipales</t>
  </si>
  <si>
    <t>Instituciones Descentralizadas Municipales</t>
  </si>
  <si>
    <t>Gobiernos Autónomos Indígenas Originarias Campesinas</t>
  </si>
  <si>
    <t>Gobiernos Autónomos Regionales</t>
  </si>
  <si>
    <t>Nivel Institucional2</t>
  </si>
  <si>
    <t>Total Pendientes2</t>
  </si>
  <si>
    <t>Entidad2</t>
  </si>
  <si>
    <t>Órgano Ejecutivo</t>
  </si>
  <si>
    <t>CUT MN</t>
  </si>
  <si>
    <t>CUT ME</t>
  </si>
  <si>
    <t>TRLMN</t>
  </si>
  <si>
    <t>TRL ME</t>
  </si>
  <si>
    <t>IMPORTE ($us)</t>
  </si>
  <si>
    <t>CVD_AUTO</t>
  </si>
  <si>
    <t>Coordinar con la DGSGIF</t>
  </si>
  <si>
    <t>TRL  Traspaso o Transferencia entre Libretas</t>
  </si>
  <si>
    <r>
      <t xml:space="preserve">• </t>
    </r>
    <r>
      <rPr>
        <b/>
        <sz val="8"/>
        <color theme="1"/>
        <rFont val="Calibri"/>
        <family val="2"/>
      </rPr>
      <t xml:space="preserve">Traspaso. </t>
    </r>
    <r>
      <rPr>
        <sz val="8"/>
        <color theme="1"/>
        <rFont val="Calibri"/>
        <family val="2"/>
      </rPr>
      <t>Refiere al movimiento de recursos entre componentes del mismo Ente Contable pero con Código de Entidad distinto, su descargo debe realizarse previo análisis de los antecedentes que originan el traspaso este recurso y realización del registro C-21 o C-31 correspondiente o en su defecto se debe justificar que la operación no amerita algún registro.</t>
    </r>
  </si>
  <si>
    <r>
      <t xml:space="preserve">• </t>
    </r>
    <r>
      <rPr>
        <b/>
        <sz val="8"/>
        <color theme="1"/>
        <rFont val="Calibri"/>
        <family val="2"/>
      </rPr>
      <t xml:space="preserve">Transferencia. </t>
    </r>
    <r>
      <rPr>
        <sz val="8"/>
        <color theme="1"/>
        <rFont val="Calibri"/>
        <family val="2"/>
      </rPr>
      <t>Refiere al movimiento de recursos entre Entes Contables diferentes. Estas operaciones se descargan de dos formas:</t>
    </r>
  </si>
  <si>
    <r>
      <rPr>
        <b/>
        <sz val="8"/>
        <color theme="1"/>
        <rFont val="Calibri"/>
        <family val="2"/>
      </rPr>
      <t xml:space="preserve">Nota. </t>
    </r>
    <r>
      <rPr>
        <i/>
        <sz val="8"/>
        <color theme="1"/>
        <rFont val="Calibri"/>
        <family val="2"/>
      </rPr>
      <t>Las operaciones TRL se regularizan mediante su "Descargo", debido a que estos movimientos mantienen el estado "No Conciliado" en el reporte que muestra los movimientos de la Libreta.</t>
    </r>
  </si>
  <si>
    <t>CVD  Comisiones por Compra Venta de Divisas</t>
  </si>
  <si>
    <t>Observación/ Aclaración</t>
  </si>
  <si>
    <t>• Corresponde a débitos por comisiones que cobra el BCB a las operaciones que requieren compra - venta de divisas, cuyo proceso debe obedecer al comunicado: "MEFP/VPCF/DGSGIF N° 031/2019: CONCILIACIÓN AUTOMÁTICA DE COMISIONES POR TRANSFERENCIA DE DIVISAS AL EXTERIOR (CVD) PARA EL NIVEL CENTRAL SISTEMA DE GESTIÓN PÚBLICA (SIGEP) de fecha 01-07-2019", por lo que en caso de presentarse este tipo de operaciones debe coordinar con la Dirección General de Sistemas y Gestión de la Información Fiscal (DGSGIF).</t>
  </si>
  <si>
    <t>• Corresponde a ingresos generados (C-21 SIP – Aux. 59300) por pagos PEC de cualquier otra entidad del sector públicom con orgien en la CUT's.</t>
  </si>
  <si>
    <r>
      <t xml:space="preserve">Nota. </t>
    </r>
    <r>
      <rPr>
        <i/>
        <sz val="8"/>
        <color theme="1"/>
        <rFont val="Calibri"/>
        <family val="2"/>
      </rPr>
      <t>Debido a que estas operaciones contemplan la asignación a rubros en correspondencia a los ingresos percibidos, no amerita la remisión de información alguna unicamente la comunicación del proceso concluido, ya que este es evidenciado mediante los reportes de C-21 Sin Imputación Presupuestarios que afectan a cuentas contables con la denominación "Por clasificar".</t>
    </r>
  </si>
  <si>
    <r>
      <t xml:space="preserve">• Corresponde a créditos y/o débitos generados a requerimiento de la entidad, previa evaluación de la DGPOT, que por su naturaleza corresponderan conceptos de </t>
    </r>
    <r>
      <rPr>
        <b/>
        <sz val="8"/>
        <color theme="1"/>
        <rFont val="Calibri"/>
        <family val="2"/>
      </rPr>
      <t>Traspaso o Transferenci</t>
    </r>
    <r>
      <rPr>
        <sz val="8"/>
        <color theme="1"/>
        <rFont val="Calibri"/>
        <family val="2"/>
      </rPr>
      <t>a.</t>
    </r>
  </si>
  <si>
    <t>CUADRO DITRIBUCIÓN DE ENTIDADES - ACRD</t>
  </si>
  <si>
    <t>Correo</t>
  </si>
  <si>
    <t>Correo Institucional</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</si>
  <si>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por lo que debe considerar este documento con carácter de alerta y se deberá oficializar con nota de respuesta a la Dirección General de Contabilidad Fiscal, en oficinas del piso 8vo del Edificio del Ministerio de Economía y Finanzas Públicas ubicado en la Av. Mariscal Santa Cruz, Esq. Loayza.</t>
    </r>
  </si>
  <si>
    <t>ACRD</t>
  </si>
  <si>
    <t>Tuición</t>
  </si>
  <si>
    <t>Descripción Tuición</t>
  </si>
  <si>
    <t>Tuición1</t>
  </si>
  <si>
    <t>Descripción Tuición 1</t>
  </si>
  <si>
    <t>Ministerio de Salud y Deportes</t>
  </si>
  <si>
    <t>Ministerio de Hidrocarburos y Energías</t>
  </si>
  <si>
    <t>MINISTERIO DE SALUD Y DEPORTES</t>
  </si>
  <si>
    <t>MINISTERIO DE HIDROCARBUROS Y ENERGÍAS</t>
  </si>
  <si>
    <t>Tesoro General de la Nación</t>
  </si>
  <si>
    <t>Ministerio de Culturas, Descolonización y Despatriarcalización</t>
  </si>
  <si>
    <t>Autoridad de Fiscalización de Electricidad y Tecnología Nuclear</t>
  </si>
  <si>
    <t>Gobierno Autónomo Municipal de El Villar</t>
  </si>
  <si>
    <t>Gobierno Autónomo Municipal de El Choro</t>
  </si>
  <si>
    <t>Gobierno Autónomo Municipal de La Rivera</t>
  </si>
  <si>
    <t>Gobierno Autónomo Municipal de El Puente</t>
  </si>
  <si>
    <t>Gobierno Autónomo Municipal de Santa Cruz de La Sierra</t>
  </si>
  <si>
    <t>Gobierno Autónomo Municipal de La Guardia</t>
  </si>
  <si>
    <t>Gobierno Autónomo Municipal de El Torno</t>
  </si>
  <si>
    <t>Empresa Municipal de Areas Verdes y Recreación alternativa</t>
  </si>
  <si>
    <t>Entidad Descentralizada UMMIPRE PROMAN</t>
  </si>
  <si>
    <t>ENTIDAD MUNICIPAL DE ASEO POTOSI</t>
  </si>
  <si>
    <t>ENTIDAD DESCENTRALIZADA MUNICIPAL DE CEMENTERIOS DE LA PAZ</t>
  </si>
  <si>
    <t xml:space="preserve">EMPRESA PRESTADORA DE SERVICIO DE AGUA POTABLE Y ALCANTARILLADO </t>
  </si>
  <si>
    <t>EMPRESA MUNICIPAL FABRICA DE JOYAS</t>
  </si>
  <si>
    <t>EMPRESA MUNICIPAL DE DISTRIBUCION DE ENERGIA ELECTRICA LLALLAGUA</t>
  </si>
  <si>
    <t>GAIOC de la Nación Originaria Uru Chipaya</t>
  </si>
  <si>
    <t>Nombre</t>
  </si>
  <si>
    <t>Telefono - Interno</t>
  </si>
  <si>
    <t>MINISTERIO DE EDUCACIÓN</t>
  </si>
  <si>
    <t>MINISTERIO DE CULTURAS, DESCOLONIZACIÓN Y DESPATRIARCALIZACIÓN</t>
  </si>
  <si>
    <t>AUTORIDAD DE FISCALIZACIÓN DE ELECTRICIDAD Y TECNOLOGÍA NUCLEAR</t>
  </si>
  <si>
    <t>ACREEDORES</t>
  </si>
  <si>
    <t>ÁREA DE CONTABILIDAD</t>
  </si>
  <si>
    <t>NO IDENTIFICADO</t>
  </si>
  <si>
    <r>
      <t xml:space="preserve">QUE AFECTAN A LA CUENTA ÚNICA DEL TESORO EN BOLIVIANOS (CUT) No. </t>
    </r>
    <r>
      <rPr>
        <b/>
        <sz val="12"/>
        <rFont val="Calibri"/>
        <family val="2"/>
        <scheme val="minor"/>
      </rPr>
      <t>3987069001</t>
    </r>
    <r>
      <rPr>
        <b/>
        <sz val="10"/>
        <rFont val="Calibri"/>
        <family val="2"/>
        <scheme val="minor"/>
      </rPr>
      <t xml:space="preserve"> - COMISIÓN BANCARIA (PROCESO AUTOMÁTICO)</t>
    </r>
  </si>
  <si>
    <t>Comisiones Bancarías y por Compra Venta de Divisas sujetas a proceso automático</t>
  </si>
  <si>
    <t>• Las Boletas de Depósito se regularizan en el SIGEP mediante comprobantes presupuestarios C-21's por el reconocimiento del ingreso y cuando la Boleta de Depósito sea utilizada para la reversión de comprobantes de pago C-31's.</t>
  </si>
  <si>
    <t>COB_AUTO &amp; CVD_AUTO  Comisiones Bancarias proceso automático</t>
  </si>
  <si>
    <t>Navegación Aérea y Aeropuertos Bolivianos</t>
  </si>
  <si>
    <t>GCM</t>
  </si>
  <si>
    <t>NAVEGACIÓN AÉREA Y AEROPUERTOS BOLIVIANOS</t>
  </si>
  <si>
    <t>(*) Los importes correspondientes a operaciones CUT Dolares, se expresan en Moneda Nacional.</t>
  </si>
  <si>
    <t>TIPO</t>
  </si>
  <si>
    <t>Dólares
($us) (*)</t>
  </si>
  <si>
    <t>DGCF – R1.02</t>
  </si>
  <si>
    <t>Transferencia al final del día</t>
  </si>
  <si>
    <t>CVD AUTO</t>
  </si>
  <si>
    <t>Servicio Plurinacional de Registro de Comercio</t>
  </si>
  <si>
    <t>Ministerio de Justicia</t>
  </si>
  <si>
    <t>Consejo Supremo de Defensa Plurinacional</t>
  </si>
  <si>
    <t>Conservatorio Nacional de Música</t>
  </si>
  <si>
    <t>Agencia para el Des. de la Soc. de la Información Boliviana</t>
  </si>
  <si>
    <t>Servicio Nacional de Defensa Pública</t>
  </si>
  <si>
    <t>Observatorio Nacional de la Calidad  Educativa</t>
  </si>
  <si>
    <t>Oficina Técnica para el Fortalecimiento de la Empresa Pública</t>
  </si>
  <si>
    <t>Autoridad General Jurisdiccional Administrativa Minera</t>
  </si>
  <si>
    <t>Servicio al Mejoramiento de Navegación Amazónica</t>
  </si>
  <si>
    <t>Dirección Estratégica de Reivindicación Marítima</t>
  </si>
  <si>
    <t>SENARECOM</t>
  </si>
  <si>
    <t>Serv. Nal. para la Sostenibilidad del Saneamiento Básico</t>
  </si>
  <si>
    <t>Servicio Geológico Minero</t>
  </si>
  <si>
    <t>Centro de Abastecimiento y Suministros de Salud</t>
  </si>
  <si>
    <t>Oficina Técnica de los Ríos Pilcomayo y Bermejo</t>
  </si>
  <si>
    <t>Fondo Nacional de Producción e Inversión Social</t>
  </si>
  <si>
    <t>Fundación Cultural BCB</t>
  </si>
  <si>
    <t xml:space="preserve">Univ. Indígena Bol. Comunitaria Intercultural Produc. Tupak Katari </t>
  </si>
  <si>
    <t>Universidad Casimiro Huanca</t>
  </si>
  <si>
    <t>Universidad Indígena Boliviana Comunitaria Intercultural Productiva Apiaguaiki Tupa</t>
  </si>
  <si>
    <t>Autoridad de Fiscalización y Control Social del Juego</t>
  </si>
  <si>
    <t>Autoridad de Fisc y Ctrol Soc de Telecomunicaciones y Transp</t>
  </si>
  <si>
    <t>Autoridad de Fiscalización y Control Soc de Bosques y Tierras</t>
  </si>
  <si>
    <t>Autoridad de Fiscalización y Control Social de Pensiones</t>
  </si>
  <si>
    <t>Autoridad de Fiscalización y Control Social de Electricidad</t>
  </si>
  <si>
    <t>Autoridad de Fiscalización y Control Social de Empresas</t>
  </si>
  <si>
    <t>Instituto Plurinacional del Estudio de Lenguas y Culturas</t>
  </si>
  <si>
    <t>Centro de Investig.  Arqueológicas, Antropológicas y Adm. Tiwanaku</t>
  </si>
  <si>
    <t>Fondo de Desarrollo Indígena</t>
  </si>
  <si>
    <t>Servicio Plurinacional de la Mujer y de la Despatria.</t>
  </si>
  <si>
    <t>NAABOL</t>
  </si>
  <si>
    <t>Caja de Salud del Servicio Nacional de Caminos y Ramas Anexas</t>
  </si>
  <si>
    <t>Transportes Aéreo Boliviano</t>
  </si>
  <si>
    <t xml:space="preserve"> Bolivia TV</t>
  </si>
  <si>
    <t>Corporación de las Fuerzas Armadas para el Desarrollo Nacional</t>
  </si>
  <si>
    <t>Empresa siderúrgica del Mutún</t>
  </si>
  <si>
    <t>Cartones de Bolivia</t>
  </si>
  <si>
    <t>Empresa boliviana de Industrialización de Hidrocarburos</t>
  </si>
  <si>
    <t>Agencia Bolivia Espacial</t>
  </si>
  <si>
    <t>Empresa Estratégica Boliviana de Construcción y Conservación I.C.</t>
  </si>
  <si>
    <t>Empresa Estatal de Transporte por Cable "Mi Teleférico"</t>
  </si>
  <si>
    <t>Empresa Pública Transporte Aéreo Militar</t>
  </si>
  <si>
    <t>Empresa Boliviana de Producción Agropecuaria</t>
  </si>
  <si>
    <t xml:space="preserve">Órgano Judicial </t>
  </si>
  <si>
    <t>Contraloría General del Estado</t>
  </si>
  <si>
    <t>MINISTERIO PUBLICO</t>
  </si>
  <si>
    <t>Defensoría del Pueblo</t>
  </si>
  <si>
    <t>Procuraduría General del Estado</t>
  </si>
  <si>
    <t>Fondo Desarrollo del Sistema Financiero y Apoyo al Sector Productivo</t>
  </si>
  <si>
    <t>Dirección General de Administración de Finanzas Territoriales</t>
  </si>
  <si>
    <t>Dirección General de Pensiones</t>
  </si>
  <si>
    <t>Fecha de operación
(DD/MM/AA)</t>
  </si>
  <si>
    <t>Código</t>
  </si>
  <si>
    <t>N° Libreta 
(CUT)</t>
  </si>
  <si>
    <t>N° Comprobante Recurso</t>
  </si>
  <si>
    <t>N° Comprobante Gasto</t>
  </si>
  <si>
    <t>Importe - MO (1)</t>
  </si>
  <si>
    <t>Importe - MN</t>
  </si>
  <si>
    <t>N° Asiento manual (2)</t>
  </si>
  <si>
    <t>Ref.:</t>
  </si>
  <si>
    <t>MN: Moneda Nacional</t>
  </si>
  <si>
    <t>MO: Moneda Origen</t>
  </si>
  <si>
    <t>(1) Incluir cuando se traten de operaciones en la CUT N°5970034001 ME.</t>
  </si>
  <si>
    <t>(2) Incluir cuando se realicen asientos manuales para el registro de transferencias entre libreta - TRL de la CUT MN y/o ME.</t>
  </si>
  <si>
    <t>TEC</t>
  </si>
  <si>
    <t>Transferencia Entre Cuentas BCB</t>
  </si>
  <si>
    <t>CONTACTO UCI:</t>
  </si>
  <si>
    <t>UNIDAD DE CONTABILIDAD INTEGRADA</t>
  </si>
  <si>
    <t>NO_CONCILIADO</t>
  </si>
  <si>
    <t>00099021001</t>
  </si>
  <si>
    <t>10000018815833</t>
  </si>
  <si>
    <t>MINISTERIO DE EDUCACION - UNIVERSIDAD PEDAGOGICA</t>
  </si>
  <si>
    <t>10000024347614</t>
  </si>
  <si>
    <t>10000028754013</t>
  </si>
  <si>
    <t>MIN. EDU. - UNIDAD ESPECIALIZADA DE FORMACIÓN CONTINUA - RECAUDADORA</t>
  </si>
  <si>
    <t>10000028824618</t>
  </si>
  <si>
    <t>MIN. EDU. - ESFM EDUARDO AVAROA - CUENTA RECAUDADORA</t>
  </si>
  <si>
    <t>10000052150295</t>
  </si>
  <si>
    <t>10000041244041</t>
  </si>
  <si>
    <t>MIN. SALUD Y DEPORTES – PROG NAL PREVENCIONES DE ENFERMEDADES INGRESOS A NIVEL NAL</t>
  </si>
  <si>
    <t>10000023569524</t>
  </si>
  <si>
    <t>10000041173216</t>
  </si>
  <si>
    <t>TGN - REC. POR GARANTÍAS SUBASTA ELECTRÓNICA Y MERCADO VIRTUAL</t>
  </si>
  <si>
    <t>10000005579591</t>
  </si>
  <si>
    <t>CEUB - RECAUDADORA</t>
  </si>
  <si>
    <t>10000018347224</t>
  </si>
  <si>
    <t>10000021636698</t>
  </si>
  <si>
    <t>10000003905748</t>
  </si>
  <si>
    <t>10000005546409</t>
  </si>
  <si>
    <t>10000021512426</t>
  </si>
  <si>
    <t>10000028355910</t>
  </si>
  <si>
    <t>0736069001</t>
  </si>
  <si>
    <t>D00241200012</t>
  </si>
  <si>
    <t>D00241260010</t>
  </si>
  <si>
    <t>D00241320008</t>
  </si>
  <si>
    <t>D00241480012</t>
  </si>
  <si>
    <t>D00241590011</t>
  </si>
  <si>
    <t>D00241630012</t>
  </si>
  <si>
    <t>D00241770001</t>
  </si>
  <si>
    <t>D00241870007</t>
  </si>
  <si>
    <t>D00241910007</t>
  </si>
  <si>
    <t>D00241960011</t>
  </si>
  <si>
    <t>Q19448440002</t>
  </si>
  <si>
    <t xml:space="preserve">TGN - RECUPERACION DE CREDITO DS 2979 - MONEDA NACIONAL </t>
  </si>
  <si>
    <t xml:space="preserve">DIRECCION DEL NOTARIADO PLURINACIONAL - CUENTA RECAUDADORA </t>
  </si>
  <si>
    <t xml:space="preserve">DIRNOPLU-CUENTA RECAUDADORA VIA VOLUNTARIA </t>
  </si>
  <si>
    <t>10000004670978</t>
  </si>
  <si>
    <t xml:space="preserve">AUTORIDAD DE FISC. Y CTROL. SOC. DE AGUA POTABLE Y SANEAM. BASICO </t>
  </si>
  <si>
    <t xml:space="preserve">EMAPA - CAPTACION DE RECURSOS POR CARTERA </t>
  </si>
  <si>
    <t xml:space="preserve">EMAPA- SUPERMERCADOS </t>
  </si>
  <si>
    <t>EEPB - RECURSOS ESPECÍFICOS POR VENTA DE SERVICIOS</t>
  </si>
  <si>
    <t xml:space="preserve">TGN. MIN.FIN.RECAUDACION IMPUESTOS FORM.811 </t>
  </si>
  <si>
    <t>D00242170011</t>
  </si>
  <si>
    <t>D00242220006</t>
  </si>
  <si>
    <t>D00242320012</t>
  </si>
  <si>
    <t>D00242490009</t>
  </si>
  <si>
    <t>D00242530012</t>
  </si>
  <si>
    <t>D00242630011</t>
  </si>
  <si>
    <t>D00242800008</t>
  </si>
  <si>
    <t>D00242900011</t>
  </si>
  <si>
    <t>D00242950009</t>
  </si>
  <si>
    <t>D00243160013</t>
  </si>
  <si>
    <t>D00243220010</t>
  </si>
  <si>
    <t>J05855200001</t>
  </si>
  <si>
    <t>D00243260008</t>
  </si>
  <si>
    <t>D00243350001</t>
  </si>
  <si>
    <t>D00243390004</t>
  </si>
  <si>
    <t>S10847490002</t>
  </si>
  <si>
    <t>S10847510002</t>
  </si>
  <si>
    <t>D00243440009</t>
  </si>
  <si>
    <t>D00243540011</t>
  </si>
  <si>
    <t>D00243690001</t>
  </si>
  <si>
    <t>D00243750009</t>
  </si>
  <si>
    <t>D00243830009</t>
  </si>
  <si>
    <t>S10858020002</t>
  </si>
  <si>
    <t>S10858020003</t>
  </si>
  <si>
    <t>S10860420002</t>
  </si>
  <si>
    <t>D00244090009</t>
  </si>
  <si>
    <t>D00244140008</t>
  </si>
  <si>
    <t>D00244190011</t>
  </si>
  <si>
    <t>D00244240010</t>
  </si>
  <si>
    <t>D00244290008</t>
  </si>
  <si>
    <t>D00244420008</t>
  </si>
  <si>
    <t>G26207290003</t>
  </si>
  <si>
    <t>D00244460013</t>
  </si>
  <si>
    <t>D00244620010</t>
  </si>
  <si>
    <t>D00244760012</t>
  </si>
  <si>
    <t>D00244800011</t>
  </si>
  <si>
    <t>D00244850012</t>
  </si>
  <si>
    <t>D00245180010</t>
  </si>
  <si>
    <t>Q19824830002</t>
  </si>
  <si>
    <t>D00245230010</t>
  </si>
  <si>
    <t>00086011109</t>
  </si>
  <si>
    <t>10000052392350</t>
  </si>
  <si>
    <t>MINISTERIO DE EDUCACIÓN - ESFM -PUERTO RICO</t>
  </si>
  <si>
    <t>GAIOC del Territorio de Raqaypampa</t>
  </si>
  <si>
    <t>GAIOC de Salinas</t>
  </si>
  <si>
    <t>GAIOC de la Autonomía Originaria del Jatún Ayllu Yura</t>
  </si>
  <si>
    <t>GAIOC de Charagua Iyambae</t>
  </si>
  <si>
    <t>Gobierno Guaraní Kereimba Iyaambae</t>
  </si>
  <si>
    <t>Gobierno del Territorio Indígena Multiétnico</t>
  </si>
  <si>
    <t>NTE  Nota de Transferencia Electrónica</t>
  </si>
  <si>
    <t>10000011553042</t>
  </si>
  <si>
    <t>EMAPA - VENTAS DIRECTAS</t>
  </si>
  <si>
    <t>• Transferencias electrónicas efectuadas por el Viceministerio de Tesoro y Crédito Público de acuerdo a la normativa vigente o a requerimiento entidades del sector público.</t>
  </si>
  <si>
    <t xml:space="preserve">MINISTERIO DE EDUCACIÓN - UNIVERSIDAD PEDAGOGICA </t>
  </si>
  <si>
    <t>MIN EDUCACIÓN - ESFM VILLA AROMA - LAHUACHACA</t>
  </si>
  <si>
    <t>10000026017645</t>
  </si>
  <si>
    <t>SERVICIO DE DESARROLLO DE LAS EMPRESAS PÚB.</t>
  </si>
  <si>
    <t>EMAPA - VENTA PRODUCTOS AGRICOLAS</t>
  </si>
  <si>
    <t>10000028893390</t>
  </si>
  <si>
    <t>ESFM "JUAN MISAEL SARACHO" - CANASMORO - TARIJA</t>
  </si>
  <si>
    <t>NUMERO DE LIBRETA CUT: 00283012001 OPERACIÓN E18 TRANSFERENCIA DEL SISTEMA FINANCIERO POR CUENTA DE TERCEROS A LA CUT SOL. ESC. DE ALMACENERA BOLIVIANA S.A.</t>
  </si>
  <si>
    <t>10000051964415</t>
  </si>
  <si>
    <t>MIN. EDUCACIÓN - ESFM - CARACOLLO</t>
  </si>
  <si>
    <t>10000041244140</t>
  </si>
  <si>
    <t>MIN. SALUD Y DEPORTES - VENTA DE VALORES FISC. A NIVEL NACIONAL</t>
  </si>
  <si>
    <t>00081011101 DEPOSITO DE EFECTIVO, DEPOSITANTE: ISMAEL QUINO CONDORI, CONCEPTO: REPOSICION DE CREDENCIAL, CUENTA DE DEPOSITO: CUENTA UNICA DEL TESORO</t>
  </si>
  <si>
    <t>00099021001 DEPOSITO DE EFECTIVO, DEPOSITANTE: SONIA ELDER VILDOZO VDA DE TARQUI, CONCEPTO: COBRO INDEBIDO, CUENTA DE DEPOSITO: CUENTA UNICA DEL TESORO</t>
  </si>
  <si>
    <t>00099021001 DEPOSITO DE EFECTIVO, DEPOSITANTE: JORGE NINA BERNAL, CONCEPTO: DEVOLUCION, CUENTA DE DEPOSITO: CUENTA UNICA DEL TESORO</t>
  </si>
  <si>
    <t>00099021001 DEPOSITO DE EFECTIVO, DEPOSITANTE: RUBEN LUCIO PEREZ ANTEZANA, CONCEPTO: DEVOLUCION, CUENTA DE DEPOSITO: CUENTA UNICA DEL TESORO</t>
  </si>
  <si>
    <t>00099021001 DEPOSITO DE EFECTIVO, DEPOSITANTE: WENDY MARIN MENDOZA, CONCEPTO: DEVOLUCION, CUENTA DE DEPOSITO: CUENTA UNICA DEL TESORO</t>
  </si>
  <si>
    <t>10000055590068</t>
  </si>
  <si>
    <t>MINISTERIO DE EDUCACIÓN - ESFM JOSÉ DAVID BERRIOS CAIZA</t>
  </si>
  <si>
    <t>00099021001 DEPOSITO DE EFECTIVO, DEPOSITANTE: ANA MARIA BEATRIZ VALDIVIESO FERREIRA, CONCEPTO: DEVOLUCION, CUENTA DE DEPOSITO: CUENTA UNICA DEL TESORO</t>
  </si>
  <si>
    <t>00099021001 DEPOSITO DE EFECTIVO, DEPOSITANTE: GABRIELA MASSI CANAZA, CONCEPTO: DEVOLUCION, CUENTA DE DEPOSITO: CUENTA UNICA DEL TESORO</t>
  </si>
  <si>
    <t>00099021001 DEPOSITO DE EFECTIVO, DEPOSITANTE: ELSA JUANA LOPEZ GUTIERREZ, CONCEPTO: DEVOLUCION DE LA RENTA, CUENTA DE DEPOSITO: CUENTA UNICA DEL TESORO</t>
  </si>
  <si>
    <t>00099021001 DEPOSITO DE EFECTIVO, DEPOSITANTE: JANE LEONOR ROQUE MAMANI, CONCEPTO: DEVOLUCION DEPÓSITO A CUENTA DEL PROGRAMA 100 BECAS DEL MINISTERIO DE EDUCACION, CUENTA DE DEPOSITO: CUENTA UNICA DEL TESORO</t>
  </si>
  <si>
    <t>00348018003</t>
  </si>
  <si>
    <t>00348018001</t>
  </si>
  <si>
    <t>Jeovana Zabala</t>
  </si>
  <si>
    <t>José Rivas</t>
  </si>
  <si>
    <t>Huascar Nova</t>
  </si>
  <si>
    <t>Jorge Vargas</t>
  </si>
  <si>
    <t>Belén Espejo</t>
  </si>
  <si>
    <t>Judith Machicado</t>
  </si>
  <si>
    <t>Guadalupe Challco</t>
  </si>
  <si>
    <t>Virginia Huanca</t>
  </si>
  <si>
    <t>2183333 - 1644</t>
  </si>
  <si>
    <t>belen.espejo@economiayfinanzas.gob.bo</t>
  </si>
  <si>
    <t>2183333 - 1640</t>
  </si>
  <si>
    <t>guadalupe.challco@economiayfinanzas.gob.bo</t>
  </si>
  <si>
    <t>2183333 - 1651</t>
  </si>
  <si>
    <t>huascar.nova@economiayfinanzas.gob.bo</t>
  </si>
  <si>
    <t>2183333 - 1663</t>
  </si>
  <si>
    <t>jeovana.zabala@economiayfinanzas.gob.bo</t>
  </si>
  <si>
    <t>2183333 - 1633</t>
  </si>
  <si>
    <t>jorge.vargas@economiayfinanzas.gob.bo</t>
  </si>
  <si>
    <t>2183333 - 1632</t>
  </si>
  <si>
    <t>jose.rivas@economiayfinanzas.gob.bo</t>
  </si>
  <si>
    <t>2183333 - 1648</t>
  </si>
  <si>
    <t>judith.machicado@economiayfinanzas.gob.bo</t>
  </si>
  <si>
    <t>2183333 - 1636</t>
  </si>
  <si>
    <t>virginia.huanca@economiayfinanzas.gob.bo</t>
  </si>
  <si>
    <t>00099021001 DEPOSITO DE EFECTIVO, DEPOSITANTE: JUSTA MENDOZA DE CARVAJAL, CONCEPTO: DEVOLUCION DE RETROACTIVO, CUENTA DE DEPOSITO: CUENTA UNICA DEL TESORO</t>
  </si>
  <si>
    <t>10000004713687</t>
  </si>
  <si>
    <t>BOLIVIA TV - RECAUDACIONES</t>
  </si>
  <si>
    <t>O22473910002</t>
  </si>
  <si>
    <t>O22474920002</t>
  </si>
  <si>
    <t>O22475160002</t>
  </si>
  <si>
    <t>B22473400002</t>
  </si>
  <si>
    <t>B22473740002</t>
  </si>
  <si>
    <t>B22474050002</t>
  </si>
  <si>
    <t>O22475260002</t>
  </si>
  <si>
    <t>Q21468420002</t>
  </si>
  <si>
    <t>Q21468430002</t>
  </si>
  <si>
    <t>S11156140003</t>
  </si>
  <si>
    <t>O22477270002</t>
  </si>
  <si>
    <t>O22478130002</t>
  </si>
  <si>
    <t>O22478190002</t>
  </si>
  <si>
    <t>O22478410002</t>
  </si>
  <si>
    <t>O22478570002</t>
  </si>
  <si>
    <t>O22478580002</t>
  </si>
  <si>
    <t>O22478590002</t>
  </si>
  <si>
    <t>O22478600002</t>
  </si>
  <si>
    <t>O22478610002</t>
  </si>
  <si>
    <t>B22477100002</t>
  </si>
  <si>
    <t>B22477590002</t>
  </si>
  <si>
    <t>B22477610002</t>
  </si>
  <si>
    <t>O22478630002</t>
  </si>
  <si>
    <t>O22478640002</t>
  </si>
  <si>
    <t>O22478650002</t>
  </si>
  <si>
    <t>Q21477090002</t>
  </si>
  <si>
    <t>Q21477100002</t>
  </si>
  <si>
    <t>Q21477120002</t>
  </si>
  <si>
    <t>S11156570001</t>
  </si>
  <si>
    <t>S11156580003</t>
  </si>
  <si>
    <t>S11156660003</t>
  </si>
  <si>
    <t>S11156550002</t>
  </si>
  <si>
    <t>S11156510002</t>
  </si>
  <si>
    <t>G29802250004</t>
  </si>
  <si>
    <t>G29802290004</t>
  </si>
  <si>
    <t>G29802260004</t>
  </si>
  <si>
    <t>G29802270004</t>
  </si>
  <si>
    <t>G29802280004</t>
  </si>
  <si>
    <t>G29802300004</t>
  </si>
  <si>
    <t>G29802310004</t>
  </si>
  <si>
    <t>G29802320004</t>
  </si>
  <si>
    <t>G29802940004</t>
  </si>
  <si>
    <t>G29802950004</t>
  </si>
  <si>
    <t>G29802960004</t>
  </si>
  <si>
    <t>G29802970004</t>
  </si>
  <si>
    <t>G29802980004</t>
  </si>
  <si>
    <t>G29802990004</t>
  </si>
  <si>
    <t>G29803000003</t>
  </si>
  <si>
    <t>G29803010003</t>
  </si>
  <si>
    <t>G29803020004</t>
  </si>
  <si>
    <t>G29803030004</t>
  </si>
  <si>
    <t>S11156540004</t>
  </si>
  <si>
    <t>G29803040003</t>
  </si>
  <si>
    <t>G29803050004</t>
  </si>
  <si>
    <t>S11156480004</t>
  </si>
  <si>
    <t>S11157020003</t>
  </si>
  <si>
    <t>O22480400002</t>
  </si>
  <si>
    <t>O22480450002</t>
  </si>
  <si>
    <t>O22481690002</t>
  </si>
  <si>
    <t>B22481220002</t>
  </si>
  <si>
    <t>B22480750002</t>
  </si>
  <si>
    <t>B22480410002</t>
  </si>
  <si>
    <t>B22481260002</t>
  </si>
  <si>
    <t>G29811360003</t>
  </si>
  <si>
    <t>Q21488260002</t>
  </si>
  <si>
    <t>Q21488270002</t>
  </si>
  <si>
    <t>Q21488290002</t>
  </si>
  <si>
    <t>Q21488300002</t>
  </si>
  <si>
    <t>G29817330001</t>
  </si>
  <si>
    <t>G29817330003</t>
  </si>
  <si>
    <t>G29819170004</t>
  </si>
  <si>
    <t>G29819160004</t>
  </si>
  <si>
    <t>G29819150004</t>
  </si>
  <si>
    <t>G29819140004</t>
  </si>
  <si>
    <t>G29819130004</t>
  </si>
  <si>
    <t>G29819120004</t>
  </si>
  <si>
    <t>G29819110004</t>
  </si>
  <si>
    <t>G29819100004</t>
  </si>
  <si>
    <t>G29819090004</t>
  </si>
  <si>
    <t>G29819080004</t>
  </si>
  <si>
    <t>S11157260002</t>
  </si>
  <si>
    <t>G29819200004</t>
  </si>
  <si>
    <t>G29819210004</t>
  </si>
  <si>
    <t>G29819220004</t>
  </si>
  <si>
    <t>G29819230004</t>
  </si>
  <si>
    <t>G29819240004</t>
  </si>
  <si>
    <t>G29819250004</t>
  </si>
  <si>
    <t>G29819260004</t>
  </si>
  <si>
    <t>S11157410003</t>
  </si>
  <si>
    <t>S11157460003</t>
  </si>
  <si>
    <t>O22485090002</t>
  </si>
  <si>
    <t>O22485600002</t>
  </si>
  <si>
    <t>B22484210002</t>
  </si>
  <si>
    <t>B22484220002</t>
  </si>
  <si>
    <t>B22484290002</t>
  </si>
  <si>
    <t>G29825390005</t>
  </si>
  <si>
    <t>G29825390004</t>
  </si>
  <si>
    <t>G29828020003</t>
  </si>
  <si>
    <t>G29828050004</t>
  </si>
  <si>
    <t>G29828060004</t>
  </si>
  <si>
    <t>G29828080004</t>
  </si>
  <si>
    <t>G29828090004</t>
  </si>
  <si>
    <t>G29828110004</t>
  </si>
  <si>
    <t>G29828120004</t>
  </si>
  <si>
    <t>G29828130004</t>
  </si>
  <si>
    <t>Q21495450002</t>
  </si>
  <si>
    <t>Q21495460002</t>
  </si>
  <si>
    <t>Q21496800002</t>
  </si>
  <si>
    <t>S11158270003</t>
  </si>
  <si>
    <t>S11158460001</t>
  </si>
  <si>
    <t>B22487820002</t>
  </si>
  <si>
    <t>B22487910002</t>
  </si>
  <si>
    <t>B22487920002</t>
  </si>
  <si>
    <t>O22489150002</t>
  </si>
  <si>
    <t>O22489170002</t>
  </si>
  <si>
    <t>O22489180002</t>
  </si>
  <si>
    <t>O22489190002</t>
  </si>
  <si>
    <t>O22489200002</t>
  </si>
  <si>
    <t>Q21500020002</t>
  </si>
  <si>
    <t>S11159240003</t>
  </si>
  <si>
    <t>S11159620003</t>
  </si>
  <si>
    <t>O22491160002</t>
  </si>
  <si>
    <t>O22491340002</t>
  </si>
  <si>
    <t>O22491410002</t>
  </si>
  <si>
    <t>O22491420002</t>
  </si>
  <si>
    <t>O22491830002</t>
  </si>
  <si>
    <t>O22491910002</t>
  </si>
  <si>
    <t>O22491920002</t>
  </si>
  <si>
    <t>O22491930002</t>
  </si>
  <si>
    <t>O22491940002</t>
  </si>
  <si>
    <t>O22491950002</t>
  </si>
  <si>
    <t>O22492150002</t>
  </si>
  <si>
    <t>O22492180002</t>
  </si>
  <si>
    <t>O22492550002</t>
  </si>
  <si>
    <t>O22493350002</t>
  </si>
  <si>
    <t>Q21509290002</t>
  </si>
  <si>
    <t>Q21510480002</t>
  </si>
  <si>
    <t>S11160390001</t>
  </si>
  <si>
    <t>S11160390004</t>
  </si>
  <si>
    <t>S11160780003</t>
  </si>
  <si>
    <t>O22495190002</t>
  </si>
  <si>
    <t>O22495920002</t>
  </si>
  <si>
    <t>O22496120002</t>
  </si>
  <si>
    <t>O22496150002</t>
  </si>
  <si>
    <t>O22496250002</t>
  </si>
  <si>
    <t>O22496700002</t>
  </si>
  <si>
    <t>O22496730002</t>
  </si>
  <si>
    <t>O22496760002</t>
  </si>
  <si>
    <t>O22496790002</t>
  </si>
  <si>
    <t>O22496800002</t>
  </si>
  <si>
    <t>O22497070002</t>
  </si>
  <si>
    <t>O22497150002</t>
  </si>
  <si>
    <t>O22497670002</t>
  </si>
  <si>
    <t>O22498030002</t>
  </si>
  <si>
    <t>O22498040002</t>
  </si>
  <si>
    <t>O22498050002</t>
  </si>
  <si>
    <t>O22498060002</t>
  </si>
  <si>
    <t>O22498070002</t>
  </si>
  <si>
    <t>O22498080002</t>
  </si>
  <si>
    <t>O22498100002</t>
  </si>
  <si>
    <t>O22498110002</t>
  </si>
  <si>
    <t>O22498120002</t>
  </si>
  <si>
    <t>O22498130002</t>
  </si>
  <si>
    <t>O22498140002</t>
  </si>
  <si>
    <t>O22498180002</t>
  </si>
  <si>
    <t>B22495540002</t>
  </si>
  <si>
    <t>B22496170002</t>
  </si>
  <si>
    <t>B22496260002</t>
  </si>
  <si>
    <t>G29884250004</t>
  </si>
  <si>
    <t>G29885750004</t>
  </si>
  <si>
    <t>O22500290002</t>
  </si>
  <si>
    <t>O22500820002</t>
  </si>
  <si>
    <t>O22501320002</t>
  </si>
  <si>
    <t>B22500710002</t>
  </si>
  <si>
    <t>Q21523790002</t>
  </si>
  <si>
    <t>Q21526460002</t>
  </si>
  <si>
    <t>Q21526740002</t>
  </si>
  <si>
    <t>Q21526750002</t>
  </si>
  <si>
    <t>S11165510003</t>
  </si>
  <si>
    <t>O22503030002</t>
  </si>
  <si>
    <t>O22503050002</t>
  </si>
  <si>
    <t>O22503200002</t>
  </si>
  <si>
    <t>O22503270002</t>
  </si>
  <si>
    <t>O22503420002</t>
  </si>
  <si>
    <t>O22503590002</t>
  </si>
  <si>
    <t>O22503630002</t>
  </si>
  <si>
    <t>O22503680002</t>
  </si>
  <si>
    <t>O22503860002</t>
  </si>
  <si>
    <t>O22503910002</t>
  </si>
  <si>
    <t>O22503930002</t>
  </si>
  <si>
    <t>O22503960002</t>
  </si>
  <si>
    <t>O22503970002</t>
  </si>
  <si>
    <t>O22503990002</t>
  </si>
  <si>
    <t>O22504000002</t>
  </si>
  <si>
    <t>O22504010002</t>
  </si>
  <si>
    <t>O22504040002</t>
  </si>
  <si>
    <t>O22504050002</t>
  </si>
  <si>
    <t>O22504070002</t>
  </si>
  <si>
    <t>O22504100002</t>
  </si>
  <si>
    <t>O22504270002</t>
  </si>
  <si>
    <t>O22504110002</t>
  </si>
  <si>
    <t>O22504320002</t>
  </si>
  <si>
    <t>O22504370002</t>
  </si>
  <si>
    <t>O22504510002</t>
  </si>
  <si>
    <t>O22505230002</t>
  </si>
  <si>
    <t>O22505260002</t>
  </si>
  <si>
    <t>O22505430002</t>
  </si>
  <si>
    <t>B22503620002</t>
  </si>
  <si>
    <t>S11166560002</t>
  </si>
  <si>
    <t>Q21531100002</t>
  </si>
  <si>
    <t>Q21532140002</t>
  </si>
  <si>
    <t>S11166830001</t>
  </si>
  <si>
    <t>S11166550001</t>
  </si>
  <si>
    <t>S11166550004</t>
  </si>
  <si>
    <t>S11166830004</t>
  </si>
  <si>
    <t>S11167810003</t>
  </si>
  <si>
    <t>O22507060002</t>
  </si>
  <si>
    <t>O22507420002</t>
  </si>
  <si>
    <t>O22508430002</t>
  </si>
  <si>
    <t>O22508860002</t>
  </si>
  <si>
    <t>O22508900002</t>
  </si>
  <si>
    <t>O22508970002</t>
  </si>
  <si>
    <t>O22508980002</t>
  </si>
  <si>
    <t>O22508940002</t>
  </si>
  <si>
    <t>O22509380002</t>
  </si>
  <si>
    <t>B22507500002</t>
  </si>
  <si>
    <t>B22507660002</t>
  </si>
  <si>
    <t>G29932360003</t>
  </si>
  <si>
    <t>G29932410003</t>
  </si>
  <si>
    <t>G29932400003</t>
  </si>
  <si>
    <t>G29932420003</t>
  </si>
  <si>
    <t>G29932450003</t>
  </si>
  <si>
    <t>G29932490003</t>
  </si>
  <si>
    <t>G29932510003</t>
  </si>
  <si>
    <t>Q21542140002</t>
  </si>
  <si>
    <t>Q21542150002</t>
  </si>
  <si>
    <t>Q21542160002</t>
  </si>
  <si>
    <t>G29938390001</t>
  </si>
  <si>
    <t>G29938380001</t>
  </si>
  <si>
    <t>G29938380004</t>
  </si>
  <si>
    <t>G29938390004</t>
  </si>
  <si>
    <t>G29938400001</t>
  </si>
  <si>
    <t>G29938400004</t>
  </si>
  <si>
    <t>G29938410004</t>
  </si>
  <si>
    <t>G29938410001</t>
  </si>
  <si>
    <t>S11169130003</t>
  </si>
  <si>
    <t>S11169490001</t>
  </si>
  <si>
    <t>S11169510001</t>
  </si>
  <si>
    <t>S11169510003</t>
  </si>
  <si>
    <t>S11169850004</t>
  </si>
  <si>
    <t>S11169850001</t>
  </si>
  <si>
    <t>S11169890004</t>
  </si>
  <si>
    <t>S11169890001</t>
  </si>
  <si>
    <t>O22512060002</t>
  </si>
  <si>
    <t>O22512100002</t>
  </si>
  <si>
    <t>O22512400002</t>
  </si>
  <si>
    <t>O22513070002</t>
  </si>
  <si>
    <t>O22513060002</t>
  </si>
  <si>
    <t>O22513090002</t>
  </si>
  <si>
    <t>O22514070002</t>
  </si>
  <si>
    <t>O22514130002</t>
  </si>
  <si>
    <t>O22514210002</t>
  </si>
  <si>
    <t>B22511770002</t>
  </si>
  <si>
    <t>B22511790002</t>
  </si>
  <si>
    <t>B22512030002</t>
  </si>
  <si>
    <t>B22512220002</t>
  </si>
  <si>
    <t>B22512660002</t>
  </si>
  <si>
    <t>B22512680002</t>
  </si>
  <si>
    <t>B22512690002</t>
  </si>
  <si>
    <t>B22512760002</t>
  </si>
  <si>
    <t>B22512790002</t>
  </si>
  <si>
    <t>B22512860002</t>
  </si>
  <si>
    <t>J06259200002</t>
  </si>
  <si>
    <t>Q21549870002</t>
  </si>
  <si>
    <t>Q21549880002</t>
  </si>
  <si>
    <t>S11170430003</t>
  </si>
  <si>
    <t>S11170650003</t>
  </si>
  <si>
    <t>S11170800003</t>
  </si>
  <si>
    <t>S11170830003</t>
  </si>
  <si>
    <t>O22516080002</t>
  </si>
  <si>
    <t>O22516090002</t>
  </si>
  <si>
    <t>O22516540002</t>
  </si>
  <si>
    <t>O22516710002</t>
  </si>
  <si>
    <t>O22516760002</t>
  </si>
  <si>
    <t>O22516850002</t>
  </si>
  <si>
    <t>O22517030002</t>
  </si>
  <si>
    <t>O22517340002</t>
  </si>
  <si>
    <t>O22517350002</t>
  </si>
  <si>
    <t>O22517360002</t>
  </si>
  <si>
    <t>O22517550002</t>
  </si>
  <si>
    <t>O22517800002</t>
  </si>
  <si>
    <t>O22517830002</t>
  </si>
  <si>
    <t>B22516570002</t>
  </si>
  <si>
    <t>B22516680002</t>
  </si>
  <si>
    <t>B22516700002</t>
  </si>
  <si>
    <t>B22516720002</t>
  </si>
  <si>
    <t>B22516740002</t>
  </si>
  <si>
    <t>B22516770002</t>
  </si>
  <si>
    <t>B22516780002</t>
  </si>
  <si>
    <t>S11171340001</t>
  </si>
  <si>
    <t>Q21556080002</t>
  </si>
  <si>
    <t>Q21556130002</t>
  </si>
  <si>
    <t>Q21556140002</t>
  </si>
  <si>
    <t>Q21556160002</t>
  </si>
  <si>
    <t>G29970860003</t>
  </si>
  <si>
    <t>S11171960003</t>
  </si>
  <si>
    <t>S11171940003</t>
  </si>
  <si>
    <t>S11171650003</t>
  </si>
  <si>
    <t>G29975550004</t>
  </si>
  <si>
    <t>S11171860003</t>
  </si>
  <si>
    <t>O22520310002</t>
  </si>
  <si>
    <t>O22520500002</t>
  </si>
  <si>
    <t>O22520540002</t>
  </si>
  <si>
    <t>O22520570002</t>
  </si>
  <si>
    <t>O22520580002</t>
  </si>
  <si>
    <t>O22520590002</t>
  </si>
  <si>
    <t>O22520640002</t>
  </si>
  <si>
    <t>O22520680002</t>
  </si>
  <si>
    <t>O22520700002</t>
  </si>
  <si>
    <t>O22520830002</t>
  </si>
  <si>
    <t>O22521310002</t>
  </si>
  <si>
    <t>O22521360002</t>
  </si>
  <si>
    <t>O22521430002</t>
  </si>
  <si>
    <t>O22521510002</t>
  </si>
  <si>
    <t>O22521560002</t>
  </si>
  <si>
    <t>O22521580002</t>
  </si>
  <si>
    <t>O22521590002</t>
  </si>
  <si>
    <t>O22521630002</t>
  </si>
  <si>
    <t>O22521710002</t>
  </si>
  <si>
    <t>O22521760002</t>
  </si>
  <si>
    <t>O22521910002</t>
  </si>
  <si>
    <t>O22522000002</t>
  </si>
  <si>
    <t>O22522190002</t>
  </si>
  <si>
    <t>O22522580002</t>
  </si>
  <si>
    <t>B22520880002</t>
  </si>
  <si>
    <t>B22520930002</t>
  </si>
  <si>
    <t>B22520990002</t>
  </si>
  <si>
    <t>B22521030002</t>
  </si>
  <si>
    <t>B22521060002</t>
  </si>
  <si>
    <t>B22521090002</t>
  </si>
  <si>
    <t>B22521100002</t>
  </si>
  <si>
    <t>Q21564690002</t>
  </si>
  <si>
    <t>Q21564730002</t>
  </si>
  <si>
    <t>Q21564700002</t>
  </si>
  <si>
    <t>Q21564710002</t>
  </si>
  <si>
    <t>Q21564720002</t>
  </si>
  <si>
    <t>Q21564740002</t>
  </si>
  <si>
    <t>S11172430003</t>
  </si>
  <si>
    <t>S11173050003</t>
  </si>
  <si>
    <t>O22525570002</t>
  </si>
  <si>
    <t>O22525670002</t>
  </si>
  <si>
    <t>O22526190002</t>
  </si>
  <si>
    <t>O22526520002</t>
  </si>
  <si>
    <t>B22524230002</t>
  </si>
  <si>
    <t>B22524420002</t>
  </si>
  <si>
    <t>B22524440002</t>
  </si>
  <si>
    <t>B22524560002</t>
  </si>
  <si>
    <t>B22525260002</t>
  </si>
  <si>
    <t>G30000150003</t>
  </si>
  <si>
    <t>G30000160003</t>
  </si>
  <si>
    <t>G30000170003</t>
  </si>
  <si>
    <t>G30000200004</t>
  </si>
  <si>
    <t>G30000230004</t>
  </si>
  <si>
    <t>G30000240004</t>
  </si>
  <si>
    <t>G30000250004</t>
  </si>
  <si>
    <t>G30000260004</t>
  </si>
  <si>
    <t>G30000290003</t>
  </si>
  <si>
    <t>G30002030003</t>
  </si>
  <si>
    <t>G30002150003</t>
  </si>
  <si>
    <t>S11173870003</t>
  </si>
  <si>
    <t>Q21573010002</t>
  </si>
  <si>
    <t>Q21573040002</t>
  </si>
  <si>
    <t>Q21573190002</t>
  </si>
  <si>
    <t>Q21573200002</t>
  </si>
  <si>
    <t>Q21573210002</t>
  </si>
  <si>
    <t>Q21573230002</t>
  </si>
  <si>
    <t>Q21573240002</t>
  </si>
  <si>
    <t>Q21573380002</t>
  </si>
  <si>
    <t>S11174020003</t>
  </si>
  <si>
    <t>S11174040003</t>
  </si>
  <si>
    <t>O22528500002</t>
  </si>
  <si>
    <t>O22528580002</t>
  </si>
  <si>
    <t>O22528710002</t>
  </si>
  <si>
    <t>O22528810002</t>
  </si>
  <si>
    <t>O22528880002</t>
  </si>
  <si>
    <t>O22529070002</t>
  </si>
  <si>
    <t>O22529090002</t>
  </si>
  <si>
    <t>O22529660002</t>
  </si>
  <si>
    <t>O22529740002</t>
  </si>
  <si>
    <t>O22530030002</t>
  </si>
  <si>
    <t>O22530460002</t>
  </si>
  <si>
    <t xml:space="preserve">B22528660002 </t>
  </si>
  <si>
    <t>B22529000002</t>
  </si>
  <si>
    <t>G30017640003</t>
  </si>
  <si>
    <t>J06262480002</t>
  </si>
  <si>
    <t>J06262490002</t>
  </si>
  <si>
    <t>J06262500002</t>
  </si>
  <si>
    <t>J06262510002</t>
  </si>
  <si>
    <t>Q21579740002</t>
  </si>
  <si>
    <t>Q21580530002</t>
  </si>
  <si>
    <t>S11174780003</t>
  </si>
  <si>
    <t>S11174670003</t>
  </si>
  <si>
    <t>S11175110003</t>
  </si>
  <si>
    <t>S11174950003</t>
  </si>
  <si>
    <t>S11174930003</t>
  </si>
  <si>
    <t>S11174760003</t>
  </si>
  <si>
    <t>O22532590002</t>
  </si>
  <si>
    <t>O22532710002</t>
  </si>
  <si>
    <t>O22532880002</t>
  </si>
  <si>
    <t>O22533500002</t>
  </si>
  <si>
    <t>O22533520002</t>
  </si>
  <si>
    <t>O22533550002</t>
  </si>
  <si>
    <t>O22533560002</t>
  </si>
  <si>
    <t>O22533590002</t>
  </si>
  <si>
    <t>O22533610002</t>
  </si>
  <si>
    <t>O22533640002</t>
  </si>
  <si>
    <t>O22533660002</t>
  </si>
  <si>
    <t>O22534550002</t>
  </si>
  <si>
    <t>G30033780004</t>
  </si>
  <si>
    <t>G30033790004</t>
  </si>
  <si>
    <t>G30033800004</t>
  </si>
  <si>
    <t>G30033810004</t>
  </si>
  <si>
    <t>G30033820004</t>
  </si>
  <si>
    <t>G30033830004</t>
  </si>
  <si>
    <t>G30033840004</t>
  </si>
  <si>
    <t>G30035420004</t>
  </si>
  <si>
    <t>G30035430004</t>
  </si>
  <si>
    <t>G30035520004</t>
  </si>
  <si>
    <t>G30035530004</t>
  </si>
  <si>
    <t>Q21588230002</t>
  </si>
  <si>
    <t>Q21588250002</t>
  </si>
  <si>
    <t>Q21588260002</t>
  </si>
  <si>
    <t>Q21588270002</t>
  </si>
  <si>
    <t>G30038890003</t>
  </si>
  <si>
    <t>G30038900025</t>
  </si>
  <si>
    <t>G30038910006</t>
  </si>
  <si>
    <t>G30038920007</t>
  </si>
  <si>
    <t>G30038930003</t>
  </si>
  <si>
    <t>G30038940004</t>
  </si>
  <si>
    <t>G30038950035</t>
  </si>
  <si>
    <t>G30038960007</t>
  </si>
  <si>
    <t>G30038970006</t>
  </si>
  <si>
    <t>G30041850072</t>
  </si>
  <si>
    <t>S11175600001</t>
  </si>
  <si>
    <t>S11176020003</t>
  </si>
  <si>
    <t>S11175790003</t>
  </si>
  <si>
    <t>O22536700002</t>
  </si>
  <si>
    <t>O22536720002</t>
  </si>
  <si>
    <t>O22536980002</t>
  </si>
  <si>
    <t>O22538320002</t>
  </si>
  <si>
    <t>O22538340002</t>
  </si>
  <si>
    <t>O22538410002</t>
  </si>
  <si>
    <t>B22537480002</t>
  </si>
  <si>
    <t>O22538870002</t>
  </si>
  <si>
    <t>Q21598190002</t>
  </si>
  <si>
    <t>G30061080004</t>
  </si>
  <si>
    <t>G30061070004</t>
  </si>
  <si>
    <t>S11176720001</t>
  </si>
  <si>
    <t>S11176720004</t>
  </si>
  <si>
    <t>J06266310002</t>
  </si>
  <si>
    <t>J06266320002</t>
  </si>
  <si>
    <t>J06266330002</t>
  </si>
  <si>
    <t>J06266340002</t>
  </si>
  <si>
    <t>S11176750004</t>
  </si>
  <si>
    <t>S11176780001</t>
  </si>
  <si>
    <t>S11176940003</t>
  </si>
  <si>
    <t>S11177100003</t>
  </si>
  <si>
    <t>S11176850003</t>
  </si>
  <si>
    <t>S11177320001</t>
  </si>
  <si>
    <t>O22540800002</t>
  </si>
  <si>
    <t>O22540890002</t>
  </si>
  <si>
    <t>O22540980002</t>
  </si>
  <si>
    <t>O22541060002</t>
  </si>
  <si>
    <t>O22541230002</t>
  </si>
  <si>
    <t>O22541360002</t>
  </si>
  <si>
    <t>O22541370002</t>
  </si>
  <si>
    <t>O22541690002</t>
  </si>
  <si>
    <t>O22542070002</t>
  </si>
  <si>
    <t>O22542080002</t>
  </si>
  <si>
    <t>O22542250002</t>
  </si>
  <si>
    <t>O22542290002</t>
  </si>
  <si>
    <t>O22542300002</t>
  </si>
  <si>
    <t>O22542830002</t>
  </si>
  <si>
    <t>B22540570002</t>
  </si>
  <si>
    <t xml:space="preserve">B22540580002 </t>
  </si>
  <si>
    <t xml:space="preserve">B22540590002 </t>
  </si>
  <si>
    <t>B22541470002</t>
  </si>
  <si>
    <t>G30073850003</t>
  </si>
  <si>
    <t>Q21604590002</t>
  </si>
  <si>
    <t>G30075790003</t>
  </si>
  <si>
    <t>Q21606000002</t>
  </si>
  <si>
    <t>Q21605750002</t>
  </si>
  <si>
    <t>Q21606010002</t>
  </si>
  <si>
    <t>Q21606020002</t>
  </si>
  <si>
    <t>Q21606030002</t>
  </si>
  <si>
    <t>Q21606050002</t>
  </si>
  <si>
    <t>Q21606060002</t>
  </si>
  <si>
    <t>Q21606070002</t>
  </si>
  <si>
    <t>S11178250003</t>
  </si>
  <si>
    <t>S11178350001</t>
  </si>
  <si>
    <t>S11178400003</t>
  </si>
  <si>
    <t>ARC</t>
  </si>
  <si>
    <t>S11178060002</t>
  </si>
  <si>
    <t>S11178080002</t>
  </si>
  <si>
    <t>S11178090002</t>
  </si>
  <si>
    <t>S11178100002</t>
  </si>
  <si>
    <t>S11178120002</t>
  </si>
  <si>
    <t>O22544840002</t>
  </si>
  <si>
    <t>O22544850002</t>
  </si>
  <si>
    <t>O22544960002</t>
  </si>
  <si>
    <t>O22545060002</t>
  </si>
  <si>
    <t>O22545500002</t>
  </si>
  <si>
    <t>O22545650002</t>
  </si>
  <si>
    <t>O22545740002</t>
  </si>
  <si>
    <t>O22545930002</t>
  </si>
  <si>
    <t>O22546150002</t>
  </si>
  <si>
    <t>O22546180002</t>
  </si>
  <si>
    <t>O22546200002</t>
  </si>
  <si>
    <t>O22546470002</t>
  </si>
  <si>
    <t>O22546640002</t>
  </si>
  <si>
    <t>B22544970002</t>
  </si>
  <si>
    <t>B22544980002</t>
  </si>
  <si>
    <t>B22545000002</t>
  </si>
  <si>
    <t>B22545090002</t>
  </si>
  <si>
    <t>B22545430002</t>
  </si>
  <si>
    <t>B22545110002</t>
  </si>
  <si>
    <t>B22545410002</t>
  </si>
  <si>
    <t>B22545720002</t>
  </si>
  <si>
    <t>Q21612170002</t>
  </si>
  <si>
    <t>Q21612190002</t>
  </si>
  <si>
    <t>S11179400003</t>
  </si>
  <si>
    <t>S11179600001</t>
  </si>
  <si>
    <t>S11179660003</t>
  </si>
  <si>
    <t>S11180110003</t>
  </si>
  <si>
    <t>S11180120003</t>
  </si>
  <si>
    <t>S11180280003</t>
  </si>
  <si>
    <t>S11180310003</t>
  </si>
  <si>
    <t>S11179570004</t>
  </si>
  <si>
    <t>S11179590001</t>
  </si>
  <si>
    <t>O22548450002</t>
  </si>
  <si>
    <t>O22548890002</t>
  </si>
  <si>
    <t>O22549320002</t>
  </si>
  <si>
    <t>O22550000002</t>
  </si>
  <si>
    <t>O22550190002</t>
  </si>
  <si>
    <t>O22550330002</t>
  </si>
  <si>
    <t>B22548560002</t>
  </si>
  <si>
    <t>B22548580002</t>
  </si>
  <si>
    <t>B22549030002</t>
  </si>
  <si>
    <t>G30111790003</t>
  </si>
  <si>
    <t>Q21621360002</t>
  </si>
  <si>
    <t>Q21621370002</t>
  </si>
  <si>
    <t>S11181050001</t>
  </si>
  <si>
    <t>S11181500003</t>
  </si>
  <si>
    <t>O22552630002</t>
  </si>
  <si>
    <t>O22552820002</t>
  </si>
  <si>
    <t>O22553170002</t>
  </si>
  <si>
    <t>O22553990002</t>
  </si>
  <si>
    <t>O22553940002</t>
  </si>
  <si>
    <t>O22554100002</t>
  </si>
  <si>
    <t>O22554470002</t>
  </si>
  <si>
    <t>O22554480002</t>
  </si>
  <si>
    <t>O22554490002</t>
  </si>
  <si>
    <t>O22554500002</t>
  </si>
  <si>
    <t>O22554510002</t>
  </si>
  <si>
    <t>O22554520002</t>
  </si>
  <si>
    <t>O22554530002</t>
  </si>
  <si>
    <t>O22554540002</t>
  </si>
  <si>
    <t>O22554580002</t>
  </si>
  <si>
    <t>O22554550002</t>
  </si>
  <si>
    <t>O22554560002</t>
  </si>
  <si>
    <t>O22554570002</t>
  </si>
  <si>
    <t>O22554590002</t>
  </si>
  <si>
    <t>O22554690002</t>
  </si>
  <si>
    <t>O22554710002</t>
  </si>
  <si>
    <t>O22554730002</t>
  </si>
  <si>
    <t>O22554970002</t>
  </si>
  <si>
    <t>O22554980002</t>
  </si>
  <si>
    <t>O22555040002</t>
  </si>
  <si>
    <t>B22552480002</t>
  </si>
  <si>
    <t>J06267330002</t>
  </si>
  <si>
    <t>J06267390002</t>
  </si>
  <si>
    <t>J06267410002</t>
  </si>
  <si>
    <t>Q21629750002</t>
  </si>
  <si>
    <t>G30137970001</t>
  </si>
  <si>
    <t>Q21634090002</t>
  </si>
  <si>
    <t>Q21634100002</t>
  </si>
  <si>
    <t>Q21634110002</t>
  </si>
  <si>
    <t>S11183080003</t>
  </si>
  <si>
    <t>S11183410003</t>
  </si>
  <si>
    <t>S11183430003</t>
  </si>
  <si>
    <t>S11184290001</t>
  </si>
  <si>
    <t>00099021001 DEPOSITO DE EFECTIVO, DEPOSITANTE: JULIO FELIX PATTY CHURA, CONCEPTO: DEVOLUCION DE VIATICOS, CUENTA DE DEPOSITO: CUENTA UNICA DEL TESORO/DJBR</t>
  </si>
  <si>
    <t>00081011101 DEPOSITO DE EFECTIVO, DEPOSITANTE: LIZETH MORAIMA MONJE HIROSE, CONCEPTO: POR EXTRAVIO DE CREDENCIAL, CUENTA DE DEPOSITO: CUENTA UNICA DEL TESORO</t>
  </si>
  <si>
    <t>00587012013 DEP.DE CHEQ.AJENOS,RET.DE CAM.,CONCEPTO: MUYUPAMPA-PLAN 97,DEP.: EBC , PROCEDENCIA: BANCO UNION S.A., CHEQUE: 2334, FECHA DE EMISION:31/12/2024</t>
  </si>
  <si>
    <t>00020011103 DEP.DE CHEQ.AJENOS,RET.DE CAM.,CONCEPTO: TRANSFERENCIA DE RECURSOS POR RECLUTAMIENTO DE SERVICIO PREMILITAR 2024-2025 FUENTE 11,DEP.: MINISTERIO DE DEFENSA , PROCEDENCIA: BANCO UNION S.A., CHEQUE: 16187, FECHA DE EMISION:30/12/2024</t>
  </si>
  <si>
    <t>00099021001 DEP.DE CHEQ.AJENOS,RET.DE CAM.,CONCEPTO: SALDOS,DEP.: GAMT , PROCEDENCIA: BANCO UNION S.A., CHEQUE: 6480, FECHA DE EMISION:31/12/2024</t>
  </si>
  <si>
    <t>00099021001 DEPOSITO DE EFECTIVO, DEPOSITANTE: DANIEL QUISPE COLQUE, CONCEPTO: DEPÓSITO, CUENTA DE DEPOSITO: CUENTA UNICA DEL TESORO/DJBR</t>
  </si>
  <si>
    <t>NUMERO DE LIBRETA CUT: 00099021001 OPERACIÓN E75 TRANSFERENCIA DE LA CUENTA FISCAL BUN A LA CUT EN MN TRANSF.FDOS.AL.BCB GOBIERNO AUTONOMO MUNICIPAL DE SAPAHAQUI CITE: GAMS/MAE/DAF/096/2024 CUENTA CUT 3987 LIBRETA NÂ° 00099021001</t>
  </si>
  <si>
    <t>NUMERO DE LIBRETA CUT: 00099021001 OPERACIÓN E75 TRANSFERENCIA DE LA CUENTA FISCAL BUN A LA CUT EN MN TRANSF.FDOS.AL.BCB GOBIERNO AUTONOMO MUNICIPAL TARIJA, CITE: GAMT/SMAEF/DF/TES NÂ° 001/2025 CUENTA CUT 3987 LIBRETA NÂ° 00099021001</t>
  </si>
  <si>
    <t>||TRANSFERENCIA DE FONDOS S/G MENSAJES SWIFT NROS. 46 Y 17 DE LA FECHA Y NOTA CITE DGAC/10571/2024 DE F.14.03.2024 (HRE-TGL-4549) DE LA DIRECCION GENERAL DE AERONAUTICA CIVIL (SECTOR PÚBLICO). DEBITO DE LA LIBRETA 00117012001 DGAC, REPOSICIÓN DE ÚTILES DE ESCRITORIO.</t>
  </si>
  <si>
    <t>00099021001 DEPOSITO DE EFECTIVO, DEPOSITANTE: ELIZABETH VERONICA VERA JIMENEZ, CONCEPTO: DEV. DUODECIMA DE AGUINALDO, CUENTA DE DEPOSITO: CUENTA UNICA DEL TESORO</t>
  </si>
  <si>
    <t>00099021001 DEPOSITO DE EFECTIVO, DEPOSITANTE: JUAN ANGEL CORONEL SARDON, CONCEPTO: COACTIVO SOCIAL DEVOLUCION SENASIR, CUENTA DE DEPOSITO: CUENTA UNICA DEL TESORO</t>
  </si>
  <si>
    <t>00099021001 DEPOSITO DE EFECTIVO, DEPOSITANTE: GERTRUDES RAMIREZ MEJIA, CONCEPTO: DEVOLUCION DE AGUINALDO 2024, CUENTA DE DEPOSITO: CUENTA UNICA DEL TESORO</t>
  </si>
  <si>
    <t>00086107004 DEPOSITO DE EFECTIVO, DEPOSITANTE: PABLO CHOQUE CUSI, CONCEPTO: REGULARIZACION, CUENTA DE DEPOSITO: CUENTA UNICA DEL TESORO</t>
  </si>
  <si>
    <t>00383012001 DEPOSITO DE EFECTIVO, DEPOSITANTE: AGENCIA BOLIVIANA DE CORREOS, CONCEPTO: REGIONAL SUCRE 9-14/12/2024, CUENTA DE DEPOSITO: CUENTA UNICA DEL TESORO</t>
  </si>
  <si>
    <t>00383012001 DEPOSITO DE EFECTIVO, DEPOSITANTE: AGENCIA BOLIVIANA DE CORREOS, CONCEPTO: REGIONAL TARIJA 9-14/12/2024, CUENTA DE DEPOSITO: CUENTA UNICA DEL TESORO</t>
  </si>
  <si>
    <t>00383012001 DEPOSITO DE EFECTIVO, DEPOSITANTE: AGENCIA BOLIVIANA DE CORREOS, CONCEPTO: EMPRESA PUBLICA QUIPUS, CUENTA DE DEPOSITO: CUENTA UNICA DEL TESORO</t>
  </si>
  <si>
    <t>00383012001 DEPOSITO DE EFECTIVO, DEPOSITANTE: AGENCIA BOLIVIANA DE CORREOS, CONCEPTO: REGIONAL TARIJA 16-21/12/2024, CUENTA DE DEPOSITO: CUENTA UNICA DEL TESORO</t>
  </si>
  <si>
    <t>00383012001 DEPOSITO DE EFECTIVO, DEPOSITANTE: AGENCIA BOLIVIANA DE CORREOS, CONCEPTO: REGIONAL SUCRE 16-21/12/2024, CUENTA DE DEPOSITO: CUENTA UNICA DEL TESORO</t>
  </si>
  <si>
    <t>00099021001 DEP.DE CHEQ.AJENOS,RET.DE CAM.,CONCEPTO: DEVOLUCION DE PASAJES NACIONALES,DEP.: BOA , PROCEDENCIA: BANCO UNION S.A., CHEQUE: 19186, FECHA DE EMISION:20/12/2024</t>
  </si>
  <si>
    <t>00099021001 DEP.DE CHEQ.AJENOS,RET.DE CAM.,CONCEPTO: DEPÓSITO,DEP.: MARIA TERESA QUINTEROS IRIARTE , PROCEDENCIA: BANCO UNION S.A., CHEQUE: 211553, FECHA DE EMISION:03/01/2025</t>
  </si>
  <si>
    <t>00291012008 DEP.DE CHEQ.AJENOS,RET.DE CAM.,CONCEPTO: DEPÓSITO,DEP.: VIVIANA AGUERO JUSTINIANO , PROCEDENCIA: BANCO UNION S.A., CHEQUE: 211554, FECHA DE EMISION:03/01/2025</t>
  </si>
  <si>
    <t>00383012001 DEPOSITO DE EFECTIVO, DEPOSITANTE: AGENCIA BOLIVIANA DE CORREOS, CONCEPTO: REGIONAL LA PAZ 28/04/2023, CUENTA DE DEPOSITO: CUENTA UNICA DEL TESORO</t>
  </si>
  <si>
    <t>00383012001 DEPOSITO DE EFECTIVO, DEPOSITANTE: AGENCIA BOLIVIANA DE CORREOS, CONCEPTO: REGIONAL SUCRE 23-28/12/2024, CUENTA DE DEPOSITO: CUENTA UNICA DEL TESORO</t>
  </si>
  <si>
    <t>00383012001 DEPOSITO DE EFECTIVO, DEPOSITANTE: AGENCIA BOLIVIANA DE CORREOS, CONCEPTO: REGIONAL BENI 19,23,24,26 Y 30/12/2024, CUENTA DE DEPOSITO: CUENTA UNICA DEL TESORO</t>
  </si>
  <si>
    <t>NUMERO DE LIBRETA CUT: 00099021001 OPERACIÓN E75 TRANSFERENCIA DE LA CUENTA FISCAL BUN A LA CUT EN MN TRANSF.FDOS.AL.BCB GOBIERNO AUTONOMO MUNICIPAL DE CHACARILLA CITE: GAMCH/MAE/HTA/NÂ°377/2024 CUENTA CUT 3987 LIBRETA NÂ° 00099021001</t>
  </si>
  <si>
    <t>NUMERO DE LIBRETA CUT: 00099021001 OPERACIÓN E75 TRANSFERENCIA DE LA CUENTA FISCAL BUN A LA CUT EN MN TRANSF.FDOS.AL.BCB GOBIERNO AUTONOMO MUNICIPAL PADCAYA, CITE: G.A.M.P./CITE DESPACHO - MAE/W.G.Q./M.R./NÂ°001/2025 CUENTA CUT 3987 LIBRETA NÂ° 00099021001</t>
  </si>
  <si>
    <t>NUMERO DE LIBRETA CUT: 00099021001 OPERACIÓN E75 TRANSFERENCIA DE LA CUENTA FISCAL BUN A LA CUT EN MN TRANSF.FDOS.AL.BCB GOBIERNO AUTONOMO MUNICIPAL DE COLQUIRI CITE: DESP/MAE/CITE NÂ°566/2025 CUENTA CUT 3987 LIBRETA NÂ° 00099021001</t>
  </si>
  <si>
    <t>||TRANSFERENCIA DE FONDOS POR PARTE DEL TGN, PARA PAGOS DE VALORES C EN M/N, CON FECHA DE VENCIMIENTO 03-01-2025, SEGÚN NOTA MEFP/VTCP/DGCP/UODP/N° 002/2025 DE FECHA 03-01-2025 DEL MINISTERIO DE ECONOMÍA Y FINANZAS PÚBLICAS, LIBRETA 00099021001 TGN - RECURSOS ORDINARIOS  MONEDA NACIONAL LIBRETA 00099021001 TGN - RECURSOS ORDINARIOS  MONEDA NACIONAL</t>
  </si>
  <si>
    <t>||TRANSFERENCIA DE FONDOS SEGÚN MENSAJE SWIFT N°104, CORREO ELECTRÓNICO DE LA FECHA Y NOTA CITE: DGAC/10571/2024 (HRE-TGL-4549) DE FECHA 14/03/2024 DE LA DIRECCIÓN GENERAL DE AERONÁUTICA CIVIL. (SECTOR PÚBLICO). DÉBITO DE LA LIBRETA 00117012001 DGAC, REPOSICIÓN DE ÚTILES DE ESCRITORIO.</t>
  </si>
  <si>
    <t>||TRANSFERENCIA DE FONDOS S/G MENSAJES SWIFTS NROS. 91-123 EN ATENCIÓN A NOTA: DGAC/10571/2024 DE F.14/3/2024 (HRE-TGL-4549) ENVIADO POR LA DIRECCIÓN GENERAL DE AERONÁUTICA CIVIL (SECTOR PÚBLICO). DEBITO DE LA LIBRETA 00117012001 DGAC, REPOSICIÓN ÚTILES DE ESCRITORIO.</t>
  </si>
  <si>
    <t>||DIFERENCIAL CAMBIARIO SOL.053409-22318 TRANSFERENCIA DE FONDOS AL EXTERIOR PAGO A FAVOR DE GALILEO TRADING DMCC EUR 6.814.481,61 EQUIV. A USD 6.989.641,60 EN COMPLEMENTO A COMPROBANTE S-1115654 DE LA FECHA LIB.00513012004 LBP-YPFB-UNICOMERCIAL (4030005415/1-2188907) DEVOLUCION DIF T/C</t>
  </si>
  <si>
    <t>||DIFERENCIAL CAMBIARIO SOL.053410-22317 TRANSFERENCIA DE FONDOS AL EXTERIOR PAGO A FAVOR DE GALILEO TRADING DMCC EUR 4.867.486,87 EQUIV. A USD 4.992.601,15 EN COMPLEMENTO A COMPROBANTE S-1115648 DE LA FECHA LIB.00099021001 TGN-RECURSOS ORDINARIOS (DEVOLUCION DIF T/C)</t>
  </si>
  <si>
    <t>VENTA DE DIVISAS CON TRANSFERENCIA DE FONDOS A SOLICITUD DE YACIMIENTOS PETROLIFEROS FISCALES BOLIVIANOS SEGUN SOLICITUD 22337 REF: VITOL ENERGIA AMERICAS SA 32DO POST PAGO SUM HIDR LIQ SUR ORIENTE 2023 OP UPCA 1180 HR GPDI 9819 2024 PROC 731 LIB. 00513012004 LBP-YPFB-UNICOMERCIAL (4030005415/1-2188907)</t>
  </si>
  <si>
    <t>VENTA DE DIVISAS CON TRANSFERENCIA DE FONDOS A SOLICITUD DE YACIMIENTOS PETROLIFEROS FISCALES BOLIVIANOS SEGUN SOLICITUD 22341 REF: REPRESENTACION DE YPFB EN ARGENTINA PARA CUBRIR GASTOS OPERATIVOS MES OCTUBRE 2024 PROC 664 LIB. 00513012003 LBP-YPFB (2011349681373)</t>
  </si>
  <si>
    <t>VENTA DE DIVISAS CON TRANSFERENCIA DE FONDOS A SOLICITUD DE YACIMIENTOS PETROLIFEROS FISCALES BOLIVIANOS SEGUN SOLICITUD 22335 REF: BOTRADING SA 1ER POST PAGO SUM PETROLEO CRUDO Y CONDENSADO MI 2024 OP UPCA 2684 HR DCIM 26943 2024 PROC 727 LIB. 00513012004 LBP-YPFB-UNICOMERCIAL (4030005415/1-2188907)</t>
  </si>
  <si>
    <t>VENTA DE DIVISAS CON TRANSFERENCIA DE FONDOS A SOLICITUD DE YACIMIENTOS PETROLIFEROS FISCALES BOLIVIANOS SEGUN SOLICITUD 22344 REF: REPRESENTACION DE YPFB EN ARGENTINA PARA CUBRIR GASTOS OPERATIVOS MES JULIO 2024 PROC 538 LIB. 00513012003 LBP-YPFB (2011349681373)</t>
  </si>
  <si>
    <t>VENTA DE DIVISAS CON TRANSFERENCIA DE FONDOS A SOLICITUD DE YACIMIENTOS PETROLIFEROS FISCALES BOLIVIANOS SEGUN SOLICITUD 22343 REF: REPRESENTACION DE YPFB EN ARGENTINA PARA CUBRIR GASTOS OPERATIVOS MES SEPTIEMBRE 2024 PROC 586 LIB. 00513012003 LBP-YPFB (2011349681373)</t>
  </si>
  <si>
    <t>VENTA DE DIVISAS CON TRANSFERENCIA DE FONDOS A SOLICITUD DE YACIMIENTOS PETROLIFEROS FISCALES BOLIVIANOS SEGUN SOLICITUD 22339 REF: REPRESENTACION DE YPFB EN ARGENTINA PARA CUBRIR GASTOS OPERATIVOS MES OCTUBRE 2024 PROC 694 LIB. 00513012003 LBP-YPFB (2011349681373)</t>
  </si>
  <si>
    <t>VENTA DE DIVISAS CON TRANSFERENCIA DE FONDOS A SOLICITUD DE YACIMIENTOS PETROLIFEROS FISCALES BOLIVIANOS SEGUN SOLICITUD 22340 REF: REPRESENTACION DE YPFB EN ARGENTINA PARA CUBRIR GASTOS OPERATIVOS MES JULIO 2024 PROC 537 LIB. 00513012003 LBP-YPFB (2011349681373)</t>
  </si>
  <si>
    <t>VENTA DE DIVISAS CON TRANSFERENCIA DE FONDOS A SOLICITUD DE YACIMIENTOS PETROLIFEROS FISCALES BOLIVIANOS SEGUN SOLICITUD 22342 REF: REPRESENTACION DE YPFB EN ARGENTINA PARA CUBRIR GASTOS OPERATIVOS MES AGOSTO 2024 PROC 569 LIB. 00513012003 LBP-YPFB (2011349681373)</t>
  </si>
  <si>
    <t>VENTA DE DIVISAS CON TRANSFERENCIA DE FONDOS A SOLICITUD DE BOLIVIANA DE AVIACION SEGUN SOLICITUD 22347 REF: INVOICE ACGBUK PSI003197 CP 3206 MSN 37746 POR ALQUILER DE LA AERONAVE PERIODO 20NOV2024 AL 19DIC2024 LIB. 00578012002 BOA-BOLIVIANA DE AVIACION-INGRESOS</t>
  </si>
  <si>
    <t>VENTA DE DIVISAS CON TRANSFERENCIA DE FONDOS A SOLICITUD DE BOLIVIANA DE AVIACION SEGUN SOLICITUD 22348 REF: INVOICE ACGBUK PSI003216 CP 3204 MSN 37743 POR RESERVAS DE MANTENIMIENTO DE LA AERONAVE PERIODO SEPTIEMBRE 2024 LIB. 00578012002 BOA-BOLIVIANA DE AVIACION-INGRESOS</t>
  </si>
  <si>
    <t>VENTA DE DIVISAS CON TRANSFERENCIA DE FONDOS A SOLICITUD DE BOLIVIANA DE AVIACION SEGUN SOLICITUD 22349 REF: INVOICE ACGBUK PSI003215 CP3206 MSN 37746 PAGO POR RESERVAS DE MANTENIMIENTO CORRESPONDIENTE A SEPTIEMBRE 2024 LIB. 00578012002 BOA-BOLIVIANA DE AVIACION-INGRESOS</t>
  </si>
  <si>
    <t>VENTA DE DIVISAS CON TRANSFERENCIA DE FONDOS A SOLICITUD DE BOLIVIANA DE AVIACION SEGUN SOLICITUD 22350 REF: INVOICE ACGBUK PSI003218 CP 3204 MSN 37743 POR RESERVAS DE MANTENIMIENTO DE AERONAVE PERIODO OCTUBRE 2024 LIB. 00578012002 BOA-BOLIVIANA DE AVIACION-INGRESOS</t>
  </si>
  <si>
    <t>VENTA DE DIVISAS CON TRANSFERENCIA DE FONDOS A SOLICITUD DE BOLIVIANA DE AVIACION SEGUN SOLICITUD 22336 REF: INVOICE 30645 241115 M CP 3151 MSN 30645 RESERVAS DE MANTENIMIENTO MES OCTUBRE 2024 LIB. 00578012002 BOA-BOLIVIANA DE AVIACION-INGRESOS</t>
  </si>
  <si>
    <t>VENTA DE DIVISAS CON TRANSFERENCIA DE FONDOS A SOLICITUD DE BOLIVIANA DE AVIACION SEGUN SOLICITUD 22351 REF: INVOICE 200 PSINV 030023 CP 3138 MSN 30661 ALQUILER DE AERONAVE DEL 06NOV2024 AL 05DIC2024 LIB. 00578012002 BOA-BOLIVIANA DE AVIACION-INGRESOS</t>
  </si>
  <si>
    <t>TRANSFERENCIA DE FONDOS AL EXTERIOR A SOLICITUD DE BOLIVIANA DE AVIACION SEGUN SOLICITUD 22354 REF: INVOICE 30037 08 24 M CP 2924 MSN 30037 PAGO POR RESERVA DE MANTENIMIENTO CORRESPONDIENTE AL MES DE AGOSTO 2024 LIB. 00578012002 BOA-BOLIVIANA DE AVIACION-INGRESOS</t>
  </si>
  <si>
    <t>TRANSFERENCIA DE FONDOS AL EXTERIOR A SOLICITUD DE BOLIVIANA DE AVIACION SEGUN SOLICITUD 22357 REF: INVOICES 5577 5614 5595 5616 5559 PO 11008 PO 11128 PO 11069 PO 11119 REP 5214 POR LA COMPRA DE COMPONENTES ROTABLES Y CONSUMIBLES LIB. 00578012002 BOA-BOLIVIANA DE AVIACION-INGRESOS</t>
  </si>
  <si>
    <t>VENTA DE DIVISAS CON TRANSFERENCIA DE FONDOS A SOLICITUD DE BOLIVIANA DE AVIACION SEGUN SOLICITUD 22356 REF: INVOICES 9240 9293 9300 9301 9302 9303 9304 9305 9306 9312 9314 9320 9321 9322 9328 9329 9330 9331 POR SERVICIO DE REPARACION DE PARTES Y COMPONENTES AERONAUTICOS PARA LA FLOTA BOA LIB. 00578012002 BOA-BOLIVIANA DE AVIACION-INGRESOS</t>
  </si>
  <si>
    <t>VENTA DE DIVISAS CON TRANSFERENCIA DE FONDOS A SOLICITUD DE BOLIVIANA DE AVIACION SEGUN SOLICITUD 22355 REF: INVOICE 15786 CFM56 7B26 ESN 889571 PAGO POR SERVICIO DE REPARACION DE MOTOR LIB. 00578012002 BOA-BOLIVIANA DE AVIACION-INGRESOS</t>
  </si>
  <si>
    <t>||TRANSF. DE FONDOS AL EXTERIOR.SEGUN SOL.053409-22318 YPFB DE 27/12/2024 REF.: PAGO A FAVOR DE GALILEO TRADING DMCC POR CONCEPTO DE 3ER POST PAGO SUM HIDR LIQ OCCIDENTE 2024 OP UPCA 2703 HR GPDI 33973 2024 PROC 711, POR EUR 6.814.481,61 EQUIV. A USD 6.989.641,60 LIB.00513012004 LBP-YPFB-UNICOMERCIAL (4030005415/1-2188907) COMIS.TRNSF. 95.897,86SWIFT BS300 UT.60</t>
  </si>
  <si>
    <t>TRANSFERENCIA DE FONDOS AL EXTERIOR A SOLICITUD DE BOLIVIANA DE AVIACION SEGUN SOLICITUD 22353 REF: INVOICE 125115 55 CP 2923 MSN 30642 ALQUILER DE LA AERONAVE DEL 14SEPT2024 AL 13OCT2024 LIB. 00578012002 BOA-BOLIVIANA DE AVIACION-INGRESOS</t>
  </si>
  <si>
    <t>VENTA DE DIVISAS CON TRANSFERENCIA DE FONDOS A SOLICITUD DE BOLIVIANA DE AVIACION SEGUN SOLICITUD 22352 REF: INVOICE 200 PSINV 030024 CP 3196 MSN 34710 ALQUILER DE AERONAVE DEL 14NOV2024 AL 13DIC2024 LIB. 00578012002 BOA-BOLIVIANA DE AVIACION-INGRESOS</t>
  </si>
  <si>
    <t>||TRANSF. DE FONDOS AL EXTERIOR.SEGUN SOL.053410-22317 YPFB DE 27/12/2024 REF.: PAGO A FAVOR DE GALILEO TRADING DMCC POR CONCEPTO DE 3ER POST PAGO SUM HIDR LIQ OCCIDENTE 2024 OP UPCA 2703 HR GPDI 33973 2024 PROC 710, POR EUR 4.867.486,87 EQUIV. A USD 4.992.601,15 LIB.00513012004 LBP-YPFB-UNICOMERCIAL(4030005415/1-2188907) COBRO COMIS.68.498,47SWIFTBS300.-UT.E60</t>
  </si>
  <si>
    <t>||REGULARIZACIÓN DE NUESTRA OPERACIÓN N°1115689 DE LA FECHA EN ATENCIÓN A NOTA DGAC/10571/2024 (HRE-TSO-4549), CORREOS ELECTRÓNICOS ENVIADOS POR LA DGAC Y NAABOL (ORIGINAL CURSA EN COMP. N°11115701) (SECTOR PÚBLICO). DEBITO DE LA LIBRETA 00117012001 DGAC, REPOSICIÓN DE ÚTILES DE ESCRITORIO.</t>
  </si>
  <si>
    <t>00099021001 DEPOSITO DE EFECTIVO, DEPOSITANTE: HECTOR FAJARDO FERNANDEZ, CONCEPTO: DEVOLUCION, CUENTA DE DEPOSITO: CUENTA UNICA DEL TESORO</t>
  </si>
  <si>
    <t>00099021001 DEPOSITO DE EFECTIVO, DEPOSITANTE: ESPERANZA AGUILAR ZEBALLOS, CONCEPTO: DEVOLUCION HABERES POR SOBREPASAR LETRA A POLICIA BOLIVIANA, CUENTA DE DEPOSITO: CUENTA UNICA DEL TESORO/DJBR</t>
  </si>
  <si>
    <t>00099021001 DEP.DE CHEQ.AJENOS,RET.DE CAM.,CONCEPTO: DEVOLUCION DE CC SEPTIEMBRE 2024,DEP.: LA VITALICIA SEGUROS Y REASEGUROS DE VIDA S.A. , PROCEDENCIA: BANCO BISA S.A., CHEQUE: 80818, FECHA DE EMISION:06/01/2025</t>
  </si>
  <si>
    <t>00291012008 DEP.DE CHEQ.AJENOS,RET.DE CAM.,CONCEPTO: DEPÓSITO,DEP.: VIVIANA AGUERO JUSTINIANO , PROCEDENCIA: BANCO UNION S.A., CHEQUE: 211555, FECHA DE EMISION:06/01/2025</t>
  </si>
  <si>
    <t>00099021001 DEP.DE CHEQ.AJENOS,RET.DE CAM.,CONCEPTO: INCAPACIDADES,DEP.: CAJA NACIONAL DE SALUD, PROCEDENCIA: BANCO UNION S.A., CHEQUE: 37948, FECHA DE EMISION:30/12/2024
DT - 010 - P - 3193</t>
  </si>
  <si>
    <t>00099021001 DEP.DE CHEQ.AJENOS,RET.DE CAM.,CONCEPTO: DEVOLUCION DE CC SEPTIEMBRE 2024,DEP.: LA VITALICIA SEGUROS Y REASEGUROS DE VIDA S.A. , PROCEDENCIA: BANCO BISA S.A., CHEQUE: 1869265, FECHA DE EMISION:06/01/2025</t>
  </si>
  <si>
    <t>PAGO A BID PRÉSTAMO 3487/BL-BO VCTO. 06-01-2025 POR CUENTA DE TGN , NTI. 019592 VALOR 06-01-2025 CAPITAL USD 2.327.020,41 INTERESES USD 1.832.360,56 CTA. 3987 CUENTA UNICA DEL TESORO LIB. 00099021001 REF.: COMISIONES BANCARIAS</t>
  </si>
  <si>
    <t>NUMERO DE LIBRETA CUT: 00099021001 OPERACIÓN E75 TRANSFERENCIA DE LA CUENTA FISCAL BUN A LA CUT EN MN TRANSF.FDOS.AL.BCB GOBIERNO AUTONOMO MUNICIPAL DE SORACACHI, CITE: G.A.M.S/ NÂ° 002/2025 CUENTA CUT 3987 LIBRETA NÂ° 00099021001</t>
  </si>
  <si>
    <t>NUMERO DE LIBRETA CUT: 00099021001 OPERACIÓN E75 TRANSFERENCIA DE LA CUENTA FISCAL BUN A LA CUT EN MN TRANSF.FDOS.AL.BCB GOBIERNO AUTONOMO MUNICIPAL DE ESCOMA CITE: GAME/MAE/COAY/N.001/2025 CUENTA CUT 3987 LIBRETA NÂ° 00099021001</t>
  </si>
  <si>
    <t>NUMERO DE LIBRETA CUT: 00099021001 OPERACIÓN E75 TRANSFERENCIA DE LA CUENTA FISCAL BUN A LA CUT EN MN TRANSF.FDOS.AL.BCB GOBIERNO AUTONOMO MUNICIPAL DE ESCOMA CITE: GAME/MAE/COAY/N.002/2025 CUENTA CUT 3987 LIBRETA NÂ° 00099021001</t>
  </si>
  <si>
    <t>NUMERO DE LIBRETA CUT: 00099021001 OPERACIÓN E75 TRANSFERENCIA DE LA CUENTA FISCAL BUN A LA CUT EN MN TRANSF.FDOS.AL.BCB GOBIERNO AUTONOMO MUNICIPAL DE HUMANATA CITE: GAMH/MAE/V.CH.M./001/2025 CUENTA CUT 3987 LIBRETA NÂ° 00099021001</t>
  </si>
  <si>
    <t>PAGO PRÉSTAMO VAR.ACRE.BILAT. VARIOS CLUB DE PARIS VCTO. 04-01-2025 POR CUENTA DE TGN, SEGÚN NOTA MEFP/VTCP/DGCP/UODP/No 001/2025 DE 03-01-2025, VALOR 06-01-2025 CAPITAL UFV 13.312.330,76 INTERESES UFV 1.147.717,22 CTA. 3987 CUENTA UNICA DEL TESORO LIB. 00099021001</t>
  </si>
  <si>
    <t>PAGO PRÉSTAMO VAR.ACRE.BILAT. VARIOS CLUB DE PARIS VCTO. 04-01-2025 POR CUENTA DE TGN, SEGÚN NOTA MEFP/VTCP/DGCP/UODP/No 001/2025 DE 03-01-2025, VALOR 06-01-2025 CAPITAL UFV 13.312.330,76 INTERESES UFV 1.147.717,22 CTA. 3987 CUENTA UNICA DEL TESORO LIB. 00099021001 REF.: COMISIONES BANCARIAS</t>
  </si>
  <si>
    <t>VENTA DE DIVISAS CON TRANSFERENCIA DE FONDOS A SOLICITUD DE YACIMIENTOS PETROLIFEROS FISCALES BOLIVIANOS SEGUN SOLICITUD 22367 REF: REPRESENTACION DE YPFB EN ARGENTINA PARA CUBRIR GASTOS OPERATIVOS MES AGOSTO 2024 PROC 570 LIB. 00513012003 LBP-YPFB (2011349681373)</t>
  </si>
  <si>
    <t>VENTA DE DIVISAS CON TRANSFERENCIA DE FONDOS A SOLICITUD DE YACIMIENTOS PETROLIFEROS FISCALES BOLIVIANOS SEGUN SOLICITUD 22366 REF: BOTRADING SA 1ER POST PAGO SUM PETROLEO CRUDO Y CONDENSADO MI 2024 OP UPCA 2684 HR DCIM 26943 2024 PROC 725 LIB. 00513012004 LBP-YPFB-UNICOMERCIAL (4030005415/1-2188907)</t>
  </si>
  <si>
    <t>VENTA DE DIVISAS CON TRANSFERENCIA DE FONDOS A SOLICITUD DE YACIMIENTOS PETROLIFEROS FISCALES BOLIVIANOS SEGUN SOLICITUD 22365 REF: BOTRADING SA 1ER POST PAGO SUM PETROLEO CRUDO Y CONDENSADO MI 2024 OP UPCA 2684 HR DCIM 26943 2024 PROC 724 LIB. 00513012004 LBP-YPFB-UNICOMERCIAL (4030005415/1-2188907)</t>
  </si>
  <si>
    <t>VENTA DE DIVISAS CON TRANSFERENCIA DE FONDOS A SOLICITUD DE YACIMIENTOS PETROLIFEROS FISCALES BOLIVIANOS SEGUN SOLICITUD 22364 REF: VITOL ENERGIA AMERICAS SA 32DO POST PAGO SUM HIDR LIQ SUR ORIENTE 2023 OP UPCA 1180 HR GPDI 9819 2024 PROC 723 LIB. 00513012004 LBP-YPFB-UNICOMERCIAL (4030005415/1-2188907)</t>
  </si>
  <si>
    <t>VENTA DE DIVISAS CON TRANSFERENCIA DE FONDOS A SOLICITUD DE YACIMIENTOS PETROLIFEROS FISCALES BOLIVIANOS SEGUN SOLICITUD 22363 REF: VITOL ENERGIA AMERICAS SA 32DO POST PAGO SUM HIDR LIQ SUR ORIENTE 2023 OP UPCA 1180 HR GPDI 9819 2024 PROC 722 LIB. 00513012004 LBP-YPFB-UNICOMERCIAL (4030005415/1-2188907)</t>
  </si>
  <si>
    <t>VENTA DE DIVISAS CON TRANSFERENCIA DE FONDOS A SOLICITUD DE YACIMIENTOS PETROLIFEROS FISCALES BOLIVIANOS SEGUN SOLICITUD 22362 REF: VITOL ENERGIA AMERICAS SA 32DO POST PAGO SUM HIDR LIQ SUR ORIENTE 2023 OP UPCA 1180 HR GPDI 9819 2024 PROC 721 LIB. 00513012004 LBP-YPFB-UNICOMERCIAL (4030005415/1-2188907)</t>
  </si>
  <si>
    <t>VENTA DE DIVISAS CON TRANSFERENCIA DE FONDOS A SOLICITUD DE YACIMIENTOS PETROLIFEROS FISCALES BOLIVIANOS SEGUN SOLICITUD 22358 REF: TRAFIGURA PTE LTD 1ER POST PAGO SUM HIDR LIQ OCCIDENTE 2024 OP UPCA 1560 HR DCIM 13272 2024 PROC 712 LIB. 00513012004 LBP-YPFB-UNICOMERCIAL (4030005415/1-2188907)</t>
  </si>
  <si>
    <t>VENTA DE DIVISAS CON TRANSFERENCIA DE FONDOS A SOLICITUD DE YACIMIENTOS PETROLIFEROS FISCALES BOLIVIANOS SEGUN SOLICITUD 22359 REF: TRAFIGURA PTE LTD 1ER POST PAGO SUM HIDR LIQ OCCIDENTE 2024 OP UPCA 1560 HR DCIM 13272 2024 PROC 714 LIB. 00513012004 LBP-YPFB-UNICOMERCIAL (4030005415/1-2188907)</t>
  </si>
  <si>
    <t>VENTA DE DIVISAS CON TRANSFERENCIA DE FONDOS A SOLICITUD DE YACIMIENTOS PETROLIFEROS FISCALES BOLIVIANOS SEGUN SOLICITUD 22360 REF: TRAFIGURA PTE LTD 1ER POST PAGO SUM HIDR LIQ OCCIDENTE 2024 OP UPCA 1560 HR DCIM 13272 2024 PROC 715 LIB. 00513012004 LBP-YPFB-UNICOMERCIAL (4030005415/1-2188907)</t>
  </si>
  <si>
    <t>VENTA DE DIVISAS CON TRANSFERENCIA DE FONDOS A SOLICITUD DE YACIMIENTOS PETROLIFEROS FISCALES BOLIVIANOS SEGUN SOLICITUD 22361 REF: VITOL ENERGIA AMERICAS SA 32DO POST PAGO SUM HIDR LIQ SUR ORIENTE 2023 OP UPCA 1180 HR GPDI 9819 2024 PROC 720 LIB. 00513012004 LBP-YPFB-UNICOMERCIAL (4030005415/1-2188907)</t>
  </si>
  <si>
    <t>||TRANSFERENCIA DE FONDOS S/G MENSAJES SWIFT NROS. 217 Y 216 DE LA FECHA. Y NOTA CITE ABE-DGE 166/2024 DE LA AGENCIA BOLIVIANA DE CORREOS DE F.6.03.2024 (SECTOR PÚBLICO) A LA LIBRETA 585012001 - AGENCIA BOLIVIANA ESPACIAL-ABE ; P/CTA DE IKO MEDIA GROUP AG</t>
  </si>
  <si>
    <t>VENTA DE DIVISAS CON TRANSFERENCIA DE FONDOS A SOLICITUD DE YACIMIENTOS PETROLIFEROS FISCALES BOLIVIANOS SEGUN SOLICITUD 22370 REF: CAMIN CARGO CONTROL CHILE LTDA SERV DE INSP PLANTAS DE ALMACENAJE CHILE OP UPCA 2753 HR VPNO 41367 2024 PROC 696 LIB. 00513012004 LBP-YPFB-UNICOMERCIAL (4030005415/1-2188907)</t>
  </si>
  <si>
    <t>VENTA DE DIVISAS CON TRANSFERENCIA DE FONDOS A SOLICITUD DE YACIMIENTOS PETROLIFEROS FISCALES BOLIVIANOS SEGUN SOLICITUD 22371 REF: INTERTEK TESTING SERVICES PERU SA INSP PLANTA ALMACENAJE PERU OP UPCA 2685 HR VPNO 41260 2024 PROC 697 LIB. 00513012004 LBP-YPFB-UNICOMERCIAL (4030005415/1-2188907)</t>
  </si>
  <si>
    <t>VENTA DE DIVISAS CON TRANSFERENCIA DE FONDOS A SOLICITUD DE YACIMIENTOS PETROLIFEROS FISCALES BOLIVIANOS SEGUN SOLICITUD 22372 REF: INTERTEK TESTING SERVICES PERU SA INSP PLANTA ALMACENAJE PERU OP UPCA 2687 HR VPNO 41261 2024 PROC 699 LIB. 00513012004 LBP-YPFB-UNICOMERCIAL (4030005415/1-2188907)</t>
  </si>
  <si>
    <t>VENTA DE DIVISAS CON TRANSFERENCIA DE FONDOS A SOLICITUD DE YACIMIENTOS PETROLIFEROS FISCALES BOLIVIANOS SEGUN SOLICITUD 22373 REF: INTERTEK TESTING SERVICES PERU SA INSP PLANTA ALMACENAJE PERU OP UPCA 2688 HR VPNO 41262 2024 PROC 700 LIB. 00513012004 LBP-YPFB-UNICOMERCIAL (4030005415/1-2188907)</t>
  </si>
  <si>
    <t>VENTA DE DIVISAS CON TRANSFERENCIA DE FONDOS A SOLICITUD DE YACIMIENTOS PETROLIFEROS FISCALES BOLIVIANOS SEGUN SOLICITUD 22374 REF: INTERTEK TESTING SERVICES PERU SA INSP PLANTA ALMACENAJE PERU OP UPCA 2686 HR VPNO 41259 2024 PROC 698 LIB. 00513012004 LBP-YPFB-UNICOMERCIAL (4030005415/1-2188907)</t>
  </si>
  <si>
    <t>VENTA DE DIVISAS CON TRANSFERENCIA DE FONDOS A SOLICITUD DE YACIMIENTOS PETROLIFEROS FISCALES BOLIVIANOS SEGUN SOLICITUD 22375 REF: TRAFIGURA PTE LTD 1ER POST PAGO SUM HIDR LIQ OCCIDENTE 2024 OP UPCA 1560 HR DCIM 13272 2024 PROC 713 LIB. 00513012004 LBP-YPFB-UNICOMERCIAL (4030005415/1-2188907)</t>
  </si>
  <si>
    <t>VENTA DE DIVISAS CON TRANSFERENCIA DE FONDOS A SOLICITUD DE YACIMIENTOS PETROLIFEROS FISCALES BOLIVIANOS SEGUN SOLICITUD 22376 REF: REPRESENTACION DE YPFB EN BRASIL PARA CUBRIR GASTOS OPERATIVOS 4TO TRIMESTRE 2024 OP DUER 512 2024 PROC 648 LIB. 00513012003 LBP-YPFB (2011349681373)</t>
  </si>
  <si>
    <t>||REGULARIZACIÓN DE NUESTRA OPERACIÓN NRO.1115720 DE LA FECHA SEGÚN DOCUMENTACIÓN ADJUNTA Y NOTA DGAC/10571/2024 (HRE-TSO-4549), ENVIADA POR LA DIRECCIÓN GENERAL DE AERONÁUTICA CIVIL DEBITO DE LA LIBRETA 00117012001 DGAC, REPOSICIÓN DE ÚTILES DE ESCRITORIO.</t>
  </si>
  <si>
    <t>||REGULARIZACIÓN DE NUESTRA OPERACIÓN N° 1115722 DE LA FECHA SEGÚN CORREO ELECTRONICO DE LA FECHA Y NOTA CITE CITE DGAC/10571/2024 DE F.14.03.2024 (HRE-TGL-4549) ENVIADA POR LA DIRECCION GENERAL DE AERONAUTICA CIVIL. DEBITO DE LA LIBRETA 00117012001 DGAC, REPOSICIÓN DE ÚTILES DE ESCRITORIO.</t>
  </si>
  <si>
    <t>00099021001 DEPOSITO DE EFECTIVO, DEPOSITANTE: ADMINISTRADORA BOLIVIANA DE CARRETERAS-ABC, CONCEPTO: INCAPACIDAD TEMPORAL (JULIO CESAR BARRIONUEVO), CUENTA DE DEPOSITO: CUENTA UNICA DEL TESORO</t>
  </si>
  <si>
    <t>00046041101 DEPOSITO DE EFECTIVO, DEPOSITANTE: SANDRA YAKELIN PACO VALLEJOS, CONCEPTO: DEV. VIATICOS, CUENTA DE DEPOSITO: CUENTA UNICA DEL TESORO</t>
  </si>
  <si>
    <t>00099021001 DEP.DE CHEQ.AJENOS,RET.DE CAM.,CONCEPTO: POR FALTAS DEL PERSONAL MES 11/2024 PLANILLA N°63,DEP.: ANH , PROCEDENCIA: BANCO UNION S.A., CHEQUE: 7825, FECHA DE EMISION:03/01/2025</t>
  </si>
  <si>
    <t>00099021001 DEP.DE CHEQ.AJENOS,RET.DE CAM.,CONCEPTO: POR FALTAS DE CONSULTORES DE LINEA MES 08/2024 PLANILLA N°60,DEP.: ANH , PROCEDENCIA: BANCO UNION S.A., CHEQUE: 7824, FECHA DE EMISION:03/01/2025</t>
  </si>
  <si>
    <t>00099021001 DEP.DE CHEQ.AJENOS,RET.DE CAM.,CONCEPTO: DEVOLUCION DE RECURSOS NO EJECUTADOS,DEP.: GAM COMBAYA , PROCEDENCIA: BANCO UNION S.A., CHEQUE: 4439, FECHA DE EMISION:31/12/2024</t>
  </si>
  <si>
    <t>VENTA DE DIVISAS CON TRANSFERENCIA DE FONDOS A SOLICITUD DE MINISTERIO DE MEDIO AMBIENTE Y AGUA SEGUN SOLICITUD 22384 REF: PAGO AL EXTERIOR POR DEVOLUCION DE RECURSOS DEL PROGRAMA RIO ROCHA PROSARC AL FINANCIADOR AGENCIA FRANCESA DE DESARROLLO AFD DE ACUERDO A SOLICITUD ADJUNTA EQUIVALENTES 2.068.7 LIB. 00086057010 MMAyA-BS. APOYO PPTO.POLIT.PUB.GOBERNANZA SEC.DE AGUA-AFD</t>
  </si>
  <si>
    <t>VENTA DE DIVISAS CON TRANSFERENCIA DE FONDOS A SOLICITUD DE MINISTERIO DE MEDIO AMBIENTE Y AGUA SEGUN SOLICITUD 22384 REF: PAGO AL EXTERIOR POR DEVOLUCION DE RECURSOS DEL PROGRAMA RIO ROCHA PROSARC AL FINANCIADOR AGENCIA FRANCESA DE DESARROLLO AFD DE ACUERDO A SOLICITUD ADJUNTA EQUIVALENTES 2.068.7 LIB. 00086057010 MMAyA-BS. APOYO PPTO.POLIT.PUB.GOBERNANZA SEC.DE AGUA-AFD POR DIFERENCIAL CAMBIARIO</t>
  </si>
  <si>
    <t>PAGO A CAF PRÉSTAMO CFA012050 VCTO. 07-01-2025 POR CUENTA DE TGN , NTI. 019562 VALOR 07-01-2025 INTERESES USD 472.288,45 COMISIONES USD 56.037,45 CTA. 3987 CUENTA UNICA DEL TESORO LIB. 00099021001 REF.: COMISIONES BANCARIAS</t>
  </si>
  <si>
    <t>VENTA DE DIVISAS CON TRANSFERENCIA DE FONDOS A SOLICITUD DE YACIMIENTOS PETROLIFEROS FISCALES BOLIVIANOS SEGUN SOLICITUD 22378 REF: REPRESENTACION DE YPFB EN ARGENTINA PARA CUBRIR GASTOS OPERATIVOS MES NOVIEMBRE 2024 PROC 706 LIB. 00513012003 LBP-YPFB (2011349681373)</t>
  </si>
  <si>
    <t>VENTA DE DIVISAS CON TRANSFERENCIA DE FONDOS A SOLICITUD DE YACIMIENTOS PETROLIFEROS FISCALES BOLIVIANOS SEGUN SOLICITUD 22377 REF: REPRESENTACION DE YPFB EN ARGENTINA PARA CUBRIR GASTOS OPERATIVOS MES DICIEMBRE 2024 PROC 708 LIB. 00513012003 LBP-YPFB (2011349681373)</t>
  </si>
  <si>
    <t>VENTA DE DIVISAS CON TRANSFERENCIA DE FONDOS A SOLICITUD DE YACIMIENTOS PETROLIFEROS FISCALES BOLIVIANOS SEGUN SOLICITUD 22383 REF: CAMIN CARGO CONTROL ARGENTINA SA SERV DE INSP PLANTAS DE ALMAC ARGENTINA PARAGUAY OP UPCA 1983 HR VPNO 29183 2024 PROC 561 LIB. 00513012004 LBP-YPFB-UNICOMERCIAL (4030005415/1-2188907)</t>
  </si>
  <si>
    <t>VENTA DE DIVISAS CON TRANSFERENCIA DE FONDOS A SOLICITUD DE YACIMIENTOS PETROLIFEROS FISCALES BOLIVIANOS SEGUN SOLICITUD 22382 REF: CAMIN CARGO CONTROL ARGENTINA SA SERV DE INSP PLANTAS DE ALM ARGENTINA PARAGUAY OP UPCA 2283 HR VPNO 33556 2024 PROC 631 LIB. 00513012004 LBP-YPFB-UNICOMERCIAL (4030005415/1-2188907)</t>
  </si>
  <si>
    <t>VENTA DE DIVISAS CON TRANSFERENCIA DE FONDOS A SOLICITUD DE YACIMIENTOS PETROLIFEROS FISCALES BOLIVIANOS SEGUN SOLICITUD 22381 REF: CAMIN CARGO CONTROL CHILE LTDA SERV DE INSP PLANTAS DE ALMACENAJE CHILE OP UPCA 2282 HR VPNO 33558 2024 PROC 592 LIB. 00513012003 LBP-YPFB (2011349681373)</t>
  </si>
  <si>
    <t>VENTA DE DIVISAS CON TRANSFERENCIA DE FONDOS A SOLICITUD DE YACIMIENTOS PETROLIFEROS FISCALES BOLIVIANOS SEGUN SOLICITUD 22380 REF: CAMIN CARGO CONTROL ARGENTINA SA SERV DE INSP PLANTAS DE ALM ARGENTINA PARAGUAY OP UPCA 2482 HR VPNO 37689 2024 PROC 682 LIB. 00513012004 LBP-YPFB-UNICOMERCIAL (4030005415/1-2188907)</t>
  </si>
  <si>
    <t>VENTA DE DIVISAS CON TRANSFERENCIA DE FONDOS A SOLICITUD DE YACIMIENTOS PETROLIFEROS FISCALES BOLIVIANOS SEGUN SOLICITUD 22379 REF: CAMIN CARGO CONTROL CHILE LTDA SERV DE INSP PLANTAS DE ALMACENAJE CHILE OP UPCA 2450 HR VPNO 37358 2024 PROC 671 LIB. 00513012004 LBP-YPFB-UNICOMERCIAL (4030005415/1-2188907)</t>
  </si>
  <si>
    <t>NUMERO DE LIBRETA CUT: 00099021001 OPERACIÓN E75 TRANSFERENCIA DE LA CUENTA FISCAL BUN A LA CUT EN MN TRANSF.FDOS.AL.BCB UNIVERSIDAD AMAZONICA DE PANDO CITE DAF/TESORERIA NÂ° 004/2025 CUENTA CUT 3987 LIBRETA NÂ° 00099021001</t>
  </si>
  <si>
    <t>NUMERO DE LIBRETA CUT: 00099021001 OPERACIÓN E75 TRANSFERENCIA DE LA CUENTA FISCAL BUN A LA CUT EN MN TRANSF.FDOS.AL.BCB GOBIERNO AUTONOMO MUNICIPAL DE COLLANA CITE: G.A.M.C./MAE.E./RJPE/NRO 001/2025 CUENTA CUT 3987 LIBRETA NÂ° 00099021001</t>
  </si>
  <si>
    <t>NUMERO DE LIBRETA CUT: 00010011101 OPERACIÓN E18 TRANSFERENCIA DEL SISTEMA FINANCIERO POR CUENTA DE TERCEROS A LA CUT SOL. ESC. DE DHL SRL</t>
  </si>
  <si>
    <t>||TRANSFERENCIA DE FONDOS S/G MENSAJES SWIFT NROS. 281 Y 249 DE LA FECHA Y NOTA CITE DGAC/10571/2024 DE F.14.03.2024 (HRE-TGL-4549) DE LA DIRECCION GENERAL DE AERONAUTICA CIVIL (SECTOR PÚBLICO). DEBITO DE LA LIBRETA 00117012001 DGAC, REPOSICIÓN DE ÚTILES DE ESCRITORIO.</t>
  </si>
  <si>
    <t>||TRANSFERENCIA DE FONDOS POR PARTE DEL TGN, PARA PAGO DE COMISIÓN POR ADMINISTRACIÓN DE TÍTULOS DEL TESORO CORRESPONDIENTE A DICIEMBRE, SEGÚN NOTA MEFP/VTCP/DGCP/UODP/N° 012/2025 DE FECHA 07-01-2025 DEL MEFP, LIBRETA 00099021001 TGN - RECURSOS ORDINARIOS  MONEDA NACIONAL LIBRETA 00099021001 TGN - RECURSOS ORDINARIOS  MONEDA NACIONAL</t>
  </si>
  <si>
    <t>00099021001 DEP.DE CHEQ.AJENOS,RET.DE CAM.,CONCEPTO: DEVOLUCION DE SALDO NO EJECUTADO,DEP.: GOB. AUTONOMO MCPAL. COROCORO , PROCEDENCIA: BANCO UNION S.A., CHEQUE: 5691, FECHA DE EMISION:31/12/2024</t>
  </si>
  <si>
    <t>00291012008 DEP.DE CHEQ.AJENOS,RET.DE CAM.,CONCEPTO: DEPÓSITO,DEP.: CARMEN CRESPO HERRERA , PROCEDENCIA: BANCO UNION S.A., CHEQUE: 211556, FECHA DE EMISION:08/01/2025</t>
  </si>
  <si>
    <t>00099021001 DEP.DE CHEQ.AJENOS,RET.DE CAM.,CONCEPTO: DEVOLUCION,DEP.: HEINAR GUDY SALAZAR OJEDA , PROCEDENCIA: BANCO UNION S.A., CHEQUE: 211557, FECHA DE EMISION:08/01/2025</t>
  </si>
  <si>
    <t>00099021001 DEPOSITO DE EFECTIVO, DEPOSITANTE: ANDREE SOLIZ REYNALDO MOISES, CONCEPTO: DEVOLUCION DE PAGO ABRIL 2024, CUENTA DE DEPOSITO: CUENTA UNICA DEL TESORO/DJBR</t>
  </si>
  <si>
    <t>00099021001 DEPOSITO DE EFECTIVO, DEPOSITANTE: ANDREE SOLIZ REYNALDO MOISES, CONCEPTO: DEVOLUCION DE PAGO RETROACTIVO 2024, CUENTA DE DEPOSITO: CUENTA UNICA DEL TESORO/DJBR</t>
  </si>
  <si>
    <t>00099021001 DEPOSITO DE EFECTIVO, DEPOSITANTE: ANDREE SOLIZ REYNALDO MOISES, CONCEPTO: DEVOLUCION DE PAGO MAYO 2024, CUENTA DE DEPOSITO: CUENTA UNICA DEL TESORO/DJBR</t>
  </si>
  <si>
    <t>00099021001 DEPOSITO DE EFECTIVO, DEPOSITANTE: ANDREE SOLIZ REYNALDO MOISES, CONCEPTO: DEVOLUCION DE PAGO JUNIO 2024, CUENTA DE DEPOSITO: CUENTA UNICA DEL TESORO/DJBR</t>
  </si>
  <si>
    <t>00099021001 DEPOSITO DE EFECTIVO, DEPOSITANTE: ANDREE SOLIZ REYNALDO MOISES, CONCEPTO: DEVOLUCION DE PAGO JULIO 2024, CUENTA DE DEPOSITO: CUENTA UNICA DEL TESORO/DJBR</t>
  </si>
  <si>
    <t>NUMERO DE LIBRETA CUT: 00099021001 OPERACIÓN E75 TRANSFERENCIA DE LA CUENTA FISCAL BUN A LA CUT EN MN TRANSF.FDOS.AL.BCB GOB. AUTONOMO MCPAL. DE COLOMI CITE: GAMC / 004/2025 CUENTA CUT 3987069001 LIBRETA NÂ° 00099021001</t>
  </si>
  <si>
    <t>||TRANSFERENCIA DE FONDOS S/G MENSAJES SWIFTS NROS. 374-380 EN ATENCIÓN A NOTA: DGAC/10571/2024 DE F.14/3/2024 (HRE-TGL-4549) ENVIADO POR LA DIRECCIÓN GENERAL DE AERONÁUTICA CIVIL (SECTOR PÚBLICO). DEBITO DE LA LIBRETA 00117012001 DGAC, REPOSICIÓN ÚTILES DE ESCRITORIO.</t>
  </si>
  <si>
    <t>||REGULARIZACIÓN DE NUESTRA OPERACIÓN N°1115907 DE LA FECHA SEGÚN CORREO ELECTRONICO DE LA FECHA ENVIADO POR LA DIRECCION GENERAL DE AERONAUTICA CIVIL (SECTOR PÚBLICO). DEBITO DE LA LIBRETA 00117012001 DGAC, REPOSICIÓN DE ÚTILES DE ESCRITORIO.</t>
  </si>
  <si>
    <t>00099021001 DEPOSITO DE EFECTIVO, DEPOSITANTE: LUIS ALBERTO SILES SEVERICH, CONCEPTO: REVERSION, CUENTA DE DEPOSITO: CUENTA UNICA DEL TESORO</t>
  </si>
  <si>
    <t>00099021001 DEPOSITO DE EFECTIVO, DEPOSITANTE: RAFAEL FELIX PINEDA PINEDA, CONCEPTO: DEVOLUCION DE RECURSOS POR EL PAGO DE REFRIGERIOS EN DEMASIA - DIC/2024, CUENTA DE DEPOSITO: CUENTA UNICA DEL TESORO/DJBR</t>
  </si>
  <si>
    <t>00099021001 DEPOSITO DE EFECTIVO, DEPOSITANTE: JIMMY VASQUEZ RODRIGUEZ-FAB, CONCEPTO: REVERSION COMBUSTIBLE PREV 4 PAGO 7 PART 34110 DGAJ/2024, CUENTA DE DEPOSITO: CUENTA UNICA DEL TESORO</t>
  </si>
  <si>
    <t>00099021001 DEPOSITO DE EFECTIVO, DEPOSITANTE: HERNAN ADHEMAR ALVAREZ ZELAYA-FAB, CONCEPTO: REVERSION COMBUSTIBLE PREV 4 PAGO 7 PART 34110 SECC TT.TT. MOTOR POOL/2024, CUENTA DE DEPOSITO: CUENTA UNICA DEL TESORO</t>
  </si>
  <si>
    <t>00099021001 DEPOSITO DE EFECTIVO, DEPOSITANTE: JOSEFINA TEODOSIA TORREZ DE CALLANCHO, CONCEPTO: DEVOLUCION DUODECIMA DE AGUINALDO, CUENTA DE DEPOSITO: CUENTA UNICA DEL TESORO</t>
  </si>
  <si>
    <t>00099021001 DEPOSITO DE EFECTIVO, DEPOSITANTE: CLAUDIO FANOR VALDIVIA VALDEZ, CONCEPTO: DEV. RECURSOS PAGO REFRIGERIO EN DEMASIA DIC/24, CUENTA DE DEPOSITO: CUENTA UNICA DEL TESORO/DJBR</t>
  </si>
  <si>
    <t>00099021001 DEPOSITO DE EFECTIVO, DEPOSITANTE: MARCO ANTONIO SANCHEZ VACA, CONCEPTO: DEV. RECURSOS PAGO REFRIGERIO EN DEMASIA DIC/24, CUENTA DE DEPOSITO: CUENTA UNICA DEL TESORO/DJBR</t>
  </si>
  <si>
    <t>00099021001 DEPOSITO DE EFECTIVO, DEPOSITANTE: GLORIA GLADYS AJPI CALLE, CONCEPTO: DEV. RECURSOS PAGO REFRIGERIO EN DEMASIA DIC/24, CUENTA DE DEPOSITO: CUENTA UNICA DEL TESORO/DJBR</t>
  </si>
  <si>
    <t>00099021001 DEPOSITO DE EFECTIVO, DEPOSITANTE: RICARDO RAMOS ZEBALLOS, CONCEPTO: DEV. RECURSOS PAGO REFRIGERIO EN DEMASIA DIC/24, CUENTA DE DEPOSITO: CUENTA UNICA DEL TESORO/DJBR</t>
  </si>
  <si>
    <t>00099021001 DEPOSITO DE EFECTIVO, DEPOSITANTE: EVELIN AVILES MALDONADO, CONCEPTO: DEV. RECURSOS PAGO REFRIGERIO EN DEMASIA DIC/24, CUENTA DE DEPOSITO: CUENTA UNICA DEL TESORO/DJBR</t>
  </si>
  <si>
    <t>00099021001 DEPOSITO DE EFECTIVO, DEPOSITANTE: OTILIA HORTENCIA CONDORI CUNO, CONCEPTO: POR COBRO INDEVIDO (SEGUNDAS NUPCIAS) DE LOLA CELESTINA CUNO CANASA Q.E.P.D., CUENTA DE DEPOSITO: CUENTA UNICA DEL TESORO</t>
  </si>
  <si>
    <t>00099021001 DEPOSITO DE EFECTIVO, DEPOSITANTE: PLACIDO CORDERO TURPO, CONCEPTO: DEVOLUCION DE SALARIOS 3 MESES (ABRIL, MAYO Y JUNIO 2024) PLACIDO CORDERO TURPO - CI. 3463623, CUENTA DE DEPOSITO: CUENTA UNICA DEL TESORO</t>
  </si>
  <si>
    <t>00099021001 DEPOSITO DE EFECTIVO, DEPOSITANTE: MIGUEL LAURA TORREZ, CONCEPTO: DEVOLUCION PASAJE TERRESTRE, CUENTA DE DEPOSITO: CUENTA UNICA DEL TESORO</t>
  </si>
  <si>
    <t>00222018015 DEPOSITO DE EFECTIVO, DEPOSITANTE: DANIEL SALDAÑO CASTILLO, CONCEPTO: DEVOLUCION, CUENTA DE DEPOSITO: CUENTA UNICA DEL TESORO</t>
  </si>
  <si>
    <t>NUMERO DE LIBRETA CUT: 00099021001 OPERACIÓN E75 TRANSFERENCIA DE LA CUENTA FISCAL BUN A LA CUT EN MN TRANSF.FDOS.AL.BCB GOBIERNO AUTONOMO MUNICIPAL DE SAN JULIAN SEGÃN CARTA CITE: GAMSJ-MAE.OF.EXT.NÂ°0004/2025 A LA CUENTA ÃNICA DEL TESORO 3987 LIBRETA NÂ° 00099021001</t>
  </si>
  <si>
    <t>NUMERO DE LIBRETA CUT: 00590012001 OPERACIÓN E18 TRANSFERENCIA DEL SISTEMA FINANCIERO POR CUENTA DE TERCEROS A LA CUT DEVOLUCION DE GARANTIAS EN EFECTIVO POLIZA UAR-LP0201-8261-0 BENEFICIARIO EMPRESA PUBLICA QUIPUS</t>
  </si>
  <si>
    <t>||COMISIONES QUE COBRA EL MUFG BANK LTD. POR PAGO FINAL JPY1.339.000 CORRESPONDIENTE A LA DONACIÓN JAPONESA N° 1660870 REF. 28-VJ-128B S/G MENSAJE SWIFT N° 396 DE 09-01-2025 Y NOTA ABC/GNA/SAF/ATE/2024-0508 DE FECHA 04-03-2024. CTA. 3987069001 - LIBRETA N° 00291012002 ABC-RECURSOS PROPIOS</t>
  </si>
  <si>
    <t>||COMISIONES QUE COBRA EL MUFG BANK LTD. POR PAGO FINAL JPY1.339.000 CORRESPONDIENTE A LA DONACIÓN JAPONESA N° 1660870 REF. 28-VJ-128B S/G MENSAJE SWIFT N° 396 DE 09-01-2025 Y NOTA ABC/GNA/SAF/ATE/2024-0508 DE FECHA 04-03-2024. CTA. 3987069001 - LIBRETA N° 00291012002 ABC-RECURSOS PROPIOS REF.: ÚTILES DE ESCRITORIO</t>
  </si>
  <si>
    <t>||TRANSFERENCIA DE FONDOS S/G MENSAJE SWIFT NRO. 428 EN ATENCIÓN A CORREO ELECTRÓNICO Y NOTA: DGAC/10571/2024 DE F.14/3/2024 (HRE-TGL-4549) ENVIADO POR LA DIRECCIÓN GENERAL DE AERONÁUTICA CIVIL (SECTOR PÚBLICO). DEBITO DE LA LIBRETA 00117012001 DGAC, REPOSICIÓN ÚTILES DE ESCRITORIO.</t>
  </si>
  <si>
    <t>00099021001 DEPOSITO DE EFECTIVO, DEPOSITANTE: HERLAN AMERICO DIAZ APAZA, CONCEPTO: SALDO NO EJECUTADO, CUENTA DE DEPOSITO: CUENTA UNICA DEL TESORO</t>
  </si>
  <si>
    <t>00099021001 DEPOSITO DE EFECTIVO, DEPOSITANTE: ANDREE SOLIZ REYNALDO MOISES, CONCEPTO: DEVOLUCION DE PAGO AGOSTO 2024, CUENTA DE DEPOSITO: CUENTA UNICA DEL TESORO/DJBR</t>
  </si>
  <si>
    <t>00099021001 DEPOSITO DE EFECTIVO, DEPOSITANTE: MELISSA JOSELINE SANCHEZ GISBERT, CONCEPTO: DEV. RECURSOS PAGO REFRIGERIO EN DEMASIA -DIC/2024, CUENTA DE DEPOSITO: CUENTA UNICA DEL TESORO/DJBR</t>
  </si>
  <si>
    <t>00099021001 DEPOSITO DE EFECTIVO, DEPOSITANTE: GABRIELA COLOMO COSTAS, CONCEPTO: DEV. RECURSOS PAGO REFRIGERIO EN DEMASIA -DIC/2024, CUENTA DE DEPOSITO: CUENTA UNICA DEL TESORO/DJBR</t>
  </si>
  <si>
    <t>00526012001 DEPOSITO DE EFECTIVO, DEPOSITANTE: BOLIVA TV - SOFIA HEREDIA CHUCATANY, CONCEPTO: DEV. FONDOS NO UTILIZADOS HR 10452, CUENTA DE DEPOSITO: CUENTA UNICA DEL TESORO</t>
  </si>
  <si>
    <t>00015011108 DEPOSITO DE EFECTIVO, DEPOSITANTE: ESPINOZA MEDRANO FERNANDO, CONCEPTO: DEVOLUCION DE PASAJE AEREO, CUENTA DE DEPOSITO: CUENTA UNICA DEL TESORO</t>
  </si>
  <si>
    <t>00015011108 DEPOSITO DE EFECTIVO, DEPOSITANTE: CLAUDIA DANITZA BELLO RIVERO, CONCEPTO: DEVOLUCION DE PASAJE AEREO, CUENTA DE DEPOSITO: CUENTA UNICA DEL TESORO</t>
  </si>
  <si>
    <t>00099021001 DEPOSITO DE EFECTIVO, DEPOSITANTE: DANITZA FABIANET AGUAYO TORREZ, CONCEPTO: DEVOLUCION DE RECURSOS POR REFRIGERIO - DIC 2024, CUENTA DE DEPOSITO: CUENTA UNICA DEL TESORO/DJBR</t>
  </si>
  <si>
    <t>00099021001 DEPOSITO DE EFECTIVO, DEPOSITANTE: PATRICIA ELIZABETH MARTINEZ VILLA, CONCEPTO: DEVOLUCION DE RECURSOS POR EL PAGO DE REGRIGERIOS EN DEMASIA DIC/2024, CUENTA DE DEPOSITO: CUENTA UNICA DEL TESORO/DJBR</t>
  </si>
  <si>
    <t>00291012008 DEPOSITO DE EFECTIVO, DEPOSITANTE: VLADIMIR CHRISTIAN QUISPE PAYLLO, CONCEPTO: TRABAJO DE LABORATORIO, CUENTA DE DEPOSITO: CUENTA UNICA DEL TESORO</t>
  </si>
  <si>
    <t>00383012001 DEPOSITO DE EFECTIVO, DEPOSITANTE: AGENCIA BOLIVIANA DE CORREOS, CONCEPTO: REGIONAL LA PAZ 20-21/03/2024, CUENTA DE DEPOSITO: CUENTA UNICA DEL TESORO</t>
  </si>
  <si>
    <t>00383012001 DEPOSITO DE EFECTIVO, DEPOSITANTE: AGENCIA BOLIVIANA DE CORREOS, CONCEPTO: SAFI UNION S.A., CUENTA DE DEPOSITO: CUENTA UNICA DEL TESORO</t>
  </si>
  <si>
    <t>00383012001 DEPOSITO DE EFECTIVO, DEPOSITANTE: AGENCIA BOLIVIANA DE CORREOS, CONCEPTO: REGIONAL LA PAZ 28/03/2024, CUENTA DE DEPOSITO: CUENTA UNICA DEL TESORO</t>
  </si>
  <si>
    <t>00383012001 DEPOSITO DE EFECTIVO, DEPOSITANTE: AGENCIA BOLIVIANA DE CORREOS, CONCEPTO: REGIONAL TARIJA 23-31/12/2024, CUENTA DE DEPOSITO: CUENTA UNICA DEL TESORO</t>
  </si>
  <si>
    <t>00383012001 DEPOSITO DE EFECTIVO, DEPOSITANTE: AGENCIA BOLIVIANA DE CORREOS, CONCEPTO: REGIONAL LA PAZ 2,3,10 Y 19/07/2024, CUENTA DE DEPOSITO: CUENTA UNICA DEL TESORO</t>
  </si>
  <si>
    <t>00383012001 DEPOSITO DE EFECTIVO, DEPOSITANTE: AGENCIA BOLIVIANA DE CORREOS, CONCEPTO: REGIONAL LA PAZ 01/08/2024, CUENTA DE DEPOSITO: CUENTA UNICA DEL TESORO</t>
  </si>
  <si>
    <t>00383012001 DEPOSITO DE EFECTIVO, DEPOSITANTE: AGENCIA BOLIVIANA DE CORREOS, CONCEPTO: REGIONAL ORURO 2-4/12/2024, CUENTA DE DEPOSITO: CUENTA UNICA DEL TESORO</t>
  </si>
  <si>
    <t>00383012001 DEPOSITO DE EFECTIVO, DEPOSITANTE: AGENCIA BOLIVIANA DE CORREOS, CONCEPTO: REGIONAL LA PAZ 02/08/2024, CUENTA DE DEPOSITO: CUENTA UNICA DEL TESORO</t>
  </si>
  <si>
    <t>00383012001 DEPOSITO DE EFECTIVO, DEPOSITANTE: AGENCIA BOLIVIANA DE CORREOS, CONCEPTO: REGIONAL ORURO 6-19/12/2024, CUENTA DE DEPOSITO: CUENTA UNICA DEL TESORO</t>
  </si>
  <si>
    <t>00383012001 DEPOSITO DE EFECTIVO, DEPOSITANTE: AGENCIA BOLIVIANA DE CORREOS, CONCEPTO: REGIONAL LA PAZ 08/08/2024, CUENTA DE DEPOSITO: CUENTA UNICA DEL TESORO</t>
  </si>
  <si>
    <t>00383012001 DEPOSITO DE EFECTIVO, DEPOSITANTE: AGENCIA BOLIVIANA DE CORREOS, CONCEPTO: REGIONAL ORURO 21-28/12/2024, CUENTA DE DEPOSITO: CUENTA UNICA DEL TESORO</t>
  </si>
  <si>
    <t>00099021001 DEPOSITO DE EFECTIVO, DEPOSITANTE: SIMON VENTURA CONDORI, CONCEPTO: DEVOLUCION DE SALARIOS, CUENTA DE DEPOSITO: CUENTA UNICA DEL TESORO/DJBR</t>
  </si>
  <si>
    <t>00099021001 DEP.DE CHEQ.AJENOS,RET.DE CAM.,CONCEPTO: DEPÓSITO,DEP.: GOB. AUTONOMO MCPAL TIPUANI , PROCEDENCIA: BANCO UNION S.A., CHEQUE: 4777, FECHA DE EMISION:31/12/2024</t>
  </si>
  <si>
    <t>00099021001 DEP.DE CHEQ.AJENOS,RET.DE CAM.,CONCEPTO: DEPÓSITO,DEP.: EDWIN GONZALO PORCEL ARANCIBIA , PROCEDENCIA: BANCO UNION S.A., CHEQUE: 211560, FECHA DE EMISION:10/01/2025</t>
  </si>
  <si>
    <t>00291012006 DEP.DE CHEQ.AJENOS,RET.DE CAM.,CONCEPTO: PAGO DE USO DE VIA,DEP.: GOBIERNO AUTONOMO DEPARTAMENTAL DE ORURO , PROCEDENCIA: BANCO UNION S.A., CHEQUE: 86070, FECHA DE EMISION:23/12/2024</t>
  </si>
  <si>
    <t>VENTA DE DIVISAS CON TRANSFERENCIA DE FONDOS A SOLICITUD DE YACIMIENTOS PETROLIFEROS FISCALES BOLIVIANOS SEGUN SOLICITUD 22385 REF: BOTRADING SA 1ER POST PAGO SUM PETROLEO CRUDO Y CONDENSADO MI 2024 OP UPCA 2684 HR DCIM 26943 2024 PROC 726 LIB. 00513012004 LBP-YPFB-UNICOMERCIAL (4030005415/1-2188907)</t>
  </si>
  <si>
    <t>VENTA DE DIVISAS CON TRANSFERENCIA DE FONDOS A SOLICITUD DE YACIMIENTOS PETROLIFEROS FISCALES BOLIVIANOS SEGUN SOLICITUD 22386 REF: BOTRADING SA 1ER POST PAGO SUM PETROLEO CRUDO Y CONDENSADO MI 2024 OP UPCA 2684 HR DCIM 26943 2024 PROC 729 LIB. 00513012004 LBP-YPFB-UNICOMERCIAL (4030005415/1-2188907)</t>
  </si>
  <si>
    <t>00099021001 DEPOSITO DE EFECTIVO, DEPOSITANTE: LARISSA PEREZ, CONCEPTO: DEVOLUCION, CUENTA DE DEPOSITO: CUENTA UNICA DEL TESORO</t>
  </si>
  <si>
    <t>00015011114 DEPOSITO DE EFECTIVO, DEPOSITANTE: MONICA QUISPE MAMANI, CONCEPTO: DEVOLUCION POR PAGO DE DEMASIA DEL AGUA POTABLE (COSAALT) TARIJA, CUENTA DE DEPOSITO: CUENTA UNICA DEL TESORO</t>
  </si>
  <si>
    <t>00117012001 DEPOSITO DE EFECTIVO, DEPOSITANTE: PAULA MAMANI VASQUEZ CI 5960404, CONCEPTO: DEVOLUCION PAGO DEL AGUINALDO DE NAVIDAD 2024, CUENTA DE DEPOSITO: CUENTA UNICA DEL TESORO</t>
  </si>
  <si>
    <t>00099021001 DEP.DE CHEQ.AJENOS,RET.DE CAM.,CONCEPTO: DEPÓSITO,DEP.: JORGE CARLOS ALIZARES ARIAS , PROCEDENCIA: BANCO UNION S.A., CHEQUE: 211561, FECHA DE EMISION:13/01/2025</t>
  </si>
  <si>
    <t>COBRO COSTOS DE PAPELERIA SEGUN TRANSFERENCIA DEL EXTERIOR POR ORDEN DE CONSULADO GENERAL DE BOLIVIA (ES/BARCELONA) REF.: RECAUDACIÓN EXTERIOR LICENCIAS DE CONDUCIR LIB. 00340012003 RECAUDACION EXTRANJERIA - C.I. -L.C.</t>
  </si>
  <si>
    <t>NUMERO DE LIBRETA CUT: 00099021001 OPERACIÓN E75 TRANSFERENCIA DE LA CUENTA FISCAL BUN A LA CUT EN MN TRANSF.FDOS.AL.BCB GOB. AUTONOMO MCPAL. DE BOLIVAR CITE: GAMB-MAE NO 005/2025 CUENTA CUT 3987069001 LIBRETA NÂ° 00099021001</t>
  </si>
  <si>
    <t>NUMERO DE LIBRETA CUT: 00223012002 OPERACIÓN E18 TRANSFERENCIA DEL SISTEMA FINANCIERO POR CUENTA DE TERCEROS A LA CUT TRANSFERENCIA DE LOS RENDIMIENTOS DE LA GESTION - FIDEICOMISO FONABOSQUE</t>
  </si>
  <si>
    <t>NUMERO DE LIBRETA CUT: 00099021001 OPERACIÓN E18 TRANSFERENCIA DEL SISTEMA FINANCIERO POR CUENTA DE TERCEROS A LA CUT DEVOLUCION AL TGN POR CONCILIACION DE COMPENSACION DE FRACCION COMPLEMENTARIA - CONCILIACION ABRIL 2024</t>
  </si>
  <si>
    <t>NUMERO DE LIBRETA CUT: 00099021001 OPERACIÓN E18 TRANSFERENCIA DEL SISTEMA FINANCIERO POR CUENTA DE TERCEROS A LA CUT DEVOLUCION AL TGN POR CONCILIACION DE COTIZACIONES MENSUAL ABRIL 2024 DE LA GESTORA PUBLICA</t>
  </si>
  <si>
    <t>||TRANSFERENCIA DE FONDOS S/G MENSAJES SWIFT NROS. 546 Y 544 DE LA FECHA Y NOTA CITE DGAC/10571/2024 DE F.14.03.2024 (HRE-TGL-4549) DE LA DIRECCION GENERAL DE AERONAUTICA CIVIL (SECTOR PÚBLICO). DEBITO DE LA LIBRETA 00117012001 DGAC, REPOSICIÓN DE ÚTILES DE ESCRITORIO.</t>
  </si>
  <si>
    <t>00099021001 DEPOSITO DE EFECTIVO, DEPOSITANTE: MIGUEL ANGEL SORIA SOTO, CONCEPTO: DEVOLUCION RECURSOS PAGO REFRIGERIO EN DEMASIA DIC/24, CUENTA DE DEPOSITO: CUENTA UNICA DEL TESORO/DJBR</t>
  </si>
  <si>
    <t>00099021001 DEPOSITO DE EFECTIVO, DEPOSITANTE: AUREA MAGDALENA COSSIO ORDOÑEZ, CONCEPTO: DEVOLUCION RECURSOS PAGO REFRIGERIO EN DEMASIA DIC/24, CUENTA DE DEPOSITO: CUENTA UNICA DEL TESORO/DJBR</t>
  </si>
  <si>
    <t>00254014101 DEPOSITO DE EFECTIVO, DEPOSITANTE: INSTITUTO DEL SEGURO AGRARIO, CONCEPTO: DEVOLUCION DE VIATICOS C-31 1040/24 LUTHER QUISPE, CUENTA DE DEPOSITO: CUENTA UNICA DEL TESORO</t>
  </si>
  <si>
    <t>00099024113 DEPOSITO DE EFECTIVO, DEPOSITANTE: LINO SALOMON MEDINA SULLCA, CONCEPTO: DEVOLUCION PARTE DEL PAGO PLANILLA 4 - CONST. Y EQUIP. HOSP. SEGUNDO NIVEL ISAIAS - MUNC.ORURO, CUENTA DE DEPOSITO: CUENTA UNICA DEL TESORO</t>
  </si>
  <si>
    <t>00099021001 DEPOSITO DE EFECTIVO, DEPOSITANTE: FREDDY ASCENCIO RODRIGUEZ, CONCEPTO: REVERSION, CUENTA DE DEPOSITO: CUENTA UNICA DEL TESORO</t>
  </si>
  <si>
    <t>00081071102 DEPOSITO DE EFECTIVO, DEPOSITANTE: ALFREDO FLORIBE MELGAR, CONCEPTO: DEP. POR OMISION EN EL MARCADO DE FECHA 26/12/2024, CUENTA DE DEPOSITO: CUENTA UNICA DEL TESORO</t>
  </si>
  <si>
    <t>00099021001 DEPOSITO DE EFECTIVO, DEPOSITANTE: CHOQUE CONDORI JHONNY, CONCEPTO: DEVOLUCION, CUENTA DE DEPOSITO: CUENTA UNICA DEL TESORO</t>
  </si>
  <si>
    <t>00099021001 DEPOSITO DE EFECTIVO, DEPOSITANTE: ELENA AURORA JAMACHI ALVAREZ, CONCEPTO: DEVOLUCION DE RECURSOS PAGO DE REFRIGERIO EN DEMASIA DIC/2024, CUENTA DE DEPOSITO: CUENTA UNICA DEL TESORO/DJBR</t>
  </si>
  <si>
    <t>00015011108 DEPOSITO DE EFECTIVO, DEPOSITANTE: ROLANDO FABIO ULAQUE ZEBALLOS, CONCEPTO: REMANENTE DEL SERVICIO DE ENERGIA ELECTRICA DE LA DISTRITAL DE MIGRACION PANDO DICIEMBRE/2024, CUENTA DE DEPOSITO: CUENTA UNICA DEL TESORO</t>
  </si>
  <si>
    <t>00099021001 DEPOSITO DE EFECTIVO, DEPOSITANTE: RENE WILSON MURILLO PAZ, CONCEPTO: DEVOLUCION DE RECURSOS POR PAGO DE REFRIGERIO EN DEMASIA DIC/2024, CUENTA DE DEPOSITO: CUENTA UNICA DEL TESORO/DJBR</t>
  </si>
  <si>
    <t>00099021001 DEPOSITO DE EFECTIVO, DEPOSITANTE: VICTOR MURICIO LLANOS FERNANDEZ, CONCEPTO: DEVOLUCION DE RECURSO DE REFRIGERIO, CUENTA DE DEPOSITO: CUENTA UNICA DEL TESORO</t>
  </si>
  <si>
    <t>00099021001 DEPOSITO DE EFECTIVO, DEPOSITANTE: CESAR AUGUSTO OLIVARES LOPEZ, CONCEPTO: DEVOLUCION POR CONCEPTO DE REFRIGERIO DIC/2024, CUENTA DE DEPOSITO: CUENTA UNICA DEL TESORO/DJBR</t>
  </si>
  <si>
    <t>00099021001 DEPOSITO DE EFECTIVO, DEPOSITANTE: SILVIO ADOLFO COPA GARCIA, CONCEPTO: DEVOLUCION DE RECURSOS POR PAGO DE REFRIGERIO EN DEMASIA DIC/2024, CUENTA DE DEPOSITO: CUENTA UNICA DEL TESORO/DJBR</t>
  </si>
  <si>
    <t>00099021001 DEPOSITO DE EFECTIVO, DEPOSITANTE: JHEAN CARLA GABRIEL ALVAREZ, CONCEPTO: DEVOLUCION DE RECURSOS POR PAGO DE REFRIGERIO EN DEMASIA DIC/2024, CUENTA DE DEPOSITO: CUENTA UNICA DEL TESORO/DJBR</t>
  </si>
  <si>
    <t>00099021001 DEPOSITO DE EFECTIVO, DEPOSITANTE: CRISTIAN VARGAS FERRUFINO, CONCEPTO: DEVOLUCION DE RECURSOS POR PAGO DE REFRIGERIO EN DEMASIA DIC/2024, CUENTA DE DEPOSITO: CUENTA UNICA DEL TESORO/DJBR</t>
  </si>
  <si>
    <t>00099021001 DEPOSITO DE EFECTIVO, DEPOSITANTE: NILVIA VALLEJOS VEIZAGA, CONCEPTO: DEVOLUCION DE RECURSOS POR PAGO DE REFRIGERIO EN DEMASIA DIC/2024, CUENTA DE DEPOSITO: CUENTA UNICA DEL TESORO/DJBR</t>
  </si>
  <si>
    <t>00099021001 DEPOSITO DE EFECTIVO, DEPOSITANTE: ELIAS QUISPE CHOQUE, CONCEPTO: DEVOLUCION DE RECURSOS POR PAGO DE REFRIGERIO EN DEMASIA DIC/2024, CUENTA DE DEPOSITO: CUENTA UNICA DEL TESORO/DJBR</t>
  </si>
  <si>
    <t>00099021001 DEPOSITO DE EFECTIVO, DEPOSITANTE: JUAN CARLOS GONZALES SIÑANI, CONCEPTO: DEVOLUCION DE RECURSOS POR PAGO DE REFRIGERIO EN DEMASIA DIC/2024 Y OMISION, CUENTA DE DEPOSITO: CUENTA UNICA DEL TESORO/DJBR</t>
  </si>
  <si>
    <t>00221012001 DEPOSITO DE EFECTIVO, DEPOSITANTE: EMPRESA COLQUECHACA, CONCEPTO: MULTA, CUENTA DE DEPOSITO: CUENTA UNICA DEL TESORO</t>
  </si>
  <si>
    <t>00383012001 DEPOSITO DE EFECTIVO, DEPOSITANTE: QUIROGA, CONCEPTO: SERVICIOS, CUENTA DE DEPOSITO: CUENTA UNICA DEL TESORO</t>
  </si>
  <si>
    <t>00099021001 DEPOSITO DE EFECTIVO, DEPOSITANTE: WALTER VILLARROEL CHUQUIMIA, CONCEPTO: DEVOLUCION, CUENTA DE DEPOSITO: CUENTA UNICA DEL TESORO</t>
  </si>
  <si>
    <t>00099021001 DEPOSITO DE EFECTIVO, DEPOSITANTE: INSTITUTO DEL SEGURO AGRARIO, CONCEPTO: DEVOLUCION DE PASAJES C-31 962 GUIDO W. MAMANI, CUENTA DE DEPOSITO: CUENTA UNICA DEL TESORO</t>
  </si>
  <si>
    <t>00081071102 DEPOSITO DE EFECTIVO, DEPOSITANTE: GELY ZERDA ROCHA, CONCEPTO: C-31 N°572 REVERSION PAGO BONO DE TÉ, DICIEMBRE 2024 - CONSULTOR INDIVIDUAL EN LINEA, CUENTA DE DEPOSITO: CUENTA UNICA DEL TESORO</t>
  </si>
  <si>
    <t>00099021001 DEPOSITO DE EFECTIVO, DEPOSITANTE: GELY ZERDA ROCHA, CONCEPTO: C-31 N°573 REVERSION PAGO BONO DE TÉ, DICIEMBRE 2024 PERSONAL EVENTUAL, CUENTA DE DEPOSITO: CUENTA UNICA DEL TESORO/DJBR</t>
  </si>
  <si>
    <t>00015011107 DEPOSITO DE EFECTIVO, DEPOSITANTE: PROMID, CONCEPTO: PAGO SERVICIO AGUA ENERO 2025, CUENTA DE DEPOSITO: CUENTA UNICA DEL TESORO</t>
  </si>
  <si>
    <t>00099021001 DEP.DE CHEQ.AJENOS,RET.DE CAM.,CONCEPTO: DEVOLUCION,DEP.: JUAN MARQUEZ , PROCEDENCIA: BANCO UNION S.A., CHEQUE: 213434, FECHA DE EMISION:14/01/2025</t>
  </si>
  <si>
    <t>||TRANSFERENCIA DE FONDOS DEL EXTERIOR P/DEVOLUCION COMISIONES BANCARIAS COMMERZBANK AG, FRANKFURT-ALEMANIA, CORRESP.A LA CARTA DE CREDITO REF.:I-2022-32 P/C YPFB A/F CUÑADO S.A.U.,S/G SWIFT 583,14/01/2025 Y DOCS.ADJ. LIB.00513072001 YPFB-OPERACIONES GNRGD RF:DEVOL.COMIS.COMMERZBANK LC I-2022-32 PC YPFB AF CUÑADO SAU</t>
  </si>
  <si>
    <t>NUMERO DE LIBRETA CUT: 00099021001 OPERACIÓN E18 TRANSFERENCIA DEL SISTEMA FINANCIERO POR CUENTA DE TERCEROS A LA CUT TRANSFERENCIA POR DEVOLUCION DE HABERES AL TESORO GENERAL DE LA NACION SOLICITUD VEGA TORREZ MARIA NELA</t>
  </si>
  <si>
    <t>NUMERO DE LIBRETA CUT: 00099021001 OPERACIÓN E75 TRANSFERENCIA DE LA CUENTA FISCAL BUN A LA CUT EN MN TRANSF.FDOS.AL.BCB GOBIERNO AUTONOMO INDIGENA ORIGINARIO DE SALINAS, CITE: GAIOC-SA/MAE/012/2025 CUENTA CUT 3987 LIBRETA NÂ° 00099021001</t>
  </si>
  <si>
    <t>||PAGO SERV.DE INVESTIGACIÓN DEL BANQUERO SOLIC.053053-22106 DE EBA A FAVOR DE SERVICIO AGRICOLA GANADERO POR HABILITACIÓN DE PRODUCTOS LACTEOS REF.: DEVOLUCION POR USD 7.060.- POR INSTRUCCIONES DEL BENEFICIARIO, DE LA TRANSFERENCIA POR USD 7.100.- FECHA VALOR 3/12/2024 LIB.00599012001 EBA-GESTIÓN GERENCIAL EJECUTIVA COMIS. EQUIV. A USD 50.-</t>
  </si>
  <si>
    <t>||RESPUESTA A DEBITO DEL BANQUERO POR PAGO DE SERV.DE INVESTIGACION DE SOL. 053347 - 22294 DE 23/12/2024, MIN.DE RR.EE. A FAVOR DE BOLIVIAN CONSULATE EN LOS ANGELES, POR CONCEPTO PAGO DE AGUINALDOS A PERSONAL DE EMBAJADAS Y CONSULADOS 2024. DEBITO LIBRETA NO.00099021001 TGN-RECURSOS ORDINARIOS EQUIV.USD 50.-</t>
  </si>
  <si>
    <t>||RESPUESTA A DEBITO DEL BANQUERO POR PAGO DE SERV.DE INVESTIGACION DE SOL. 053347 - 22294 DE 23/12/2024, MIN.DE RR.EE. A FAVOR DE BOLIVIAN CONSULATE EN LOS ANGELES, POR CONCEPTO PAGO DE AGUINALDOS A PERSONAL DE EMBAJADAS Y CONSULADOS 2024. CGO. LIBRETA NO.00099021001 TGN-RECURSOS ORDINARIOS (UTILES DE ESCRITORIO)</t>
  </si>
  <si>
    <t>||PAGO SERV.DE INVESTIGACIÓN DEL BANQUERO SOLIC.053053-22106 DE EBA A FAVOR DE SERVICIO AGRICOLA GANADERO POR HABILITACIÓN DE PRODUCTOS LACTEOS REF.: DEVOLUCION POR USD 7.060.- POR INSTRUCCIONES DEL BENEFICIARIO, DE LA TRANSFERENCIA POR USD 7.100.- FECHA VALOR 3/12/2024 LIB.00599012001 EBA-GESTIÓN GERENCIAL EJECUTIVA COBRO UTILES DE ESCRITORIO</t>
  </si>
  <si>
    <t>||TRANSFERENCIA DE FONDOS S/G MENSAJE SWIFT NRO. 591 EN ATENCIÓN A NOTA: DGAC/10571/2024 DE F.14/3/2024 (HRE-TGL-4549) ENVIADO POR LA DIRECCIÓN GENERAL DE AERONÁUTICA CIVIL (SECTOR PÚBLICO). DEBITO DE LA LIBRETA 00117012001 DGAC, REPOSICIÓN ÚTILES DE ESCRITORIO.</t>
  </si>
  <si>
    <t>00099021001 DEPOSITO DE EFECTIVO, DEPOSITANTE: GROVER ANTONIO FLORES ARANIBAR, CONCEPTO: CONVENIO DOBLE PERCEPCION SENASIR, CUENTA DE DEPOSITO: CUENTA UNICA DEL TESORO</t>
  </si>
  <si>
    <t>00099021001 DEPOSITO DE EFECTIVO, DEPOSITANTE: MONICA ADA PANOZO DE ZEBALLOS, CONCEPTO: DEVOLUCION DE ABONO EFECTUADO POSTERIOR A LA FECHA DE FALLECIMIENTO, CUENTA DE DEPOSITO: CUENTA UNICA DEL TESORO</t>
  </si>
  <si>
    <t>00292032001 DEPOSITO DE EFECTIVO, DEPOSITANTE: GABRIELA MAGALI LAURA PAZ, CONCEPTO: PAGO POR CREDENCIAL, CUENTA DE DEPOSITO: CUENTA UNICA DEL TESORO</t>
  </si>
  <si>
    <t>00099021001 DEPOSITO DE EFECTIVO, DEPOSITANTE: ELSA QUISPE LIMACHI, CONCEPTO: DEV. GASOLINA PREV. 613, CUENTA DE DEPOSITO: CUENTA UNICA DEL TESORO</t>
  </si>
  <si>
    <t>00086011109 DEPOSITO DE EFECTIVO, DEPOSITANTE: MMAYA, CONCEPTO: DEV. PPCR CONTRATO DE PRESTAMO 3534 GESTION 2023, CUENTA DE DEPOSITO: CUENTA UNICA DEL TESORO</t>
  </si>
  <si>
    <t>00086011109 DEPOSITO DE EFECTIVO, DEPOSITANTE: MMAYA, CONCEPTO: DEV. PPCR CONTRATO DE PRESTAMO 3534 GESTION 2024, CUENTA DE DEPOSITO: CUENTA UNICA DEL TESORO</t>
  </si>
  <si>
    <t>00086014102 DEPOSITO DE EFECTIVO, DEPOSITANTE: MMAYA, CONCEPTO: DEV. PPCR CONTRATO DE PRESTAMO 3534, CUENTA DE DEPOSITO: CUENTA UNICA DEL TESORO</t>
  </si>
  <si>
    <t>00099024113 DEPOSITO DE EFECTIVO, DEPOSITANTE: ROBERTO OSMAR MACUCHAPI TICONA, CONCEPTO: DEVOLUCION DE DINERO A LA UPRE, CUENTA DE DEPOSITO: CUENTA UNICA DEL TESORO</t>
  </si>
  <si>
    <t>00212012001 DEP.DE CHEQ.AJENOS,RET.DE CAM.,CONCEPTO: DEPÓSITO DE OTROS INGRESOS,DEP.: CLAUDIA XIMENA SALCEDO OVIEDO , PROCEDENCIA: BANCO UNION S.A., CHEQUE: 6244, FECHA DE EMISION:14/01/2025</t>
  </si>
  <si>
    <t>00099021001 DEP.DE CHEQ.AJENOS,RET.DE CAM.,CONCEPTO: DEVOLUCION PASAJE AEREO NO UTILIZADO GESTION 2024,DEP.: MINISTERIO DE RELACIONES EXTERIORES , PROCEDENCIA: BANCO UNION S.A., CHEQUE: 19133, FECHA DE EMISION:16/12/2024</t>
  </si>
  <si>
    <t>PAGO A BID PRÉSTAMO 5376/OC-BO VCTO. 15-01-2025 POR CUENTA DE TGN , NTI. 019641 VALOR 15-01-2025 INTERESES USD 7.132.957,11 COMISIONES USD 598.956,98 CTA. 3987 CUENTA UNICA DEL TESORO LIB. 00099021001 REF.: COMISIONES BANCARIAS</t>
  </si>
  <si>
    <t>PAGO A BID PRÉSTAMO 3797/BL-BO VCTO. 15-01-2025 POR CUENTA DE TGN , NTI. 019596 VALOR 15-01-2025 CAPITAL USD 115.139,92 INTERESES USD 150.266,15 CTA. 3987 CUENTA UNICA DEL TESORO LIB. 00099021001 REF.: COMISIONES BANCARIAS</t>
  </si>
  <si>
    <t>PAGO A BID PRÉSTAMO 3797/BL-BO VCTO. 15-01-2025 POR CUENTA DE TGN , NTI. 019597 VALOR 15-01-2025 INTERESES USD 1.219,59 CTA. 3987 CUENTA UNICA DEL TESORO LIB. 00099021001 REF.: COMISIONES BANCARIAS</t>
  </si>
  <si>
    <t>PAGO A BID PRÉSTAMO 3536/BL-BO VCTO. 15-01-2025 POR CUENTA DE TGN , NTI. 019591 VALOR 15-01-2025 CAPITAL USD 1.009.271,45 INTERESES USD 750.847,21 CTA. 3987 CUENTA UNICA DEL TESORO LIB. 00099021001 REF.: COMISIONES BANCARIAS</t>
  </si>
  <si>
    <t>PAGO A BID PRÉSTAMO 4710/BL-BO VCTO. 15-01-2025 POR CUENTA DE TGN , NTI. 019545 VALOR 15-01-2025 INTERESES USD 64.202,94 COMISIONES USD 163.522,43 CTA. 3987 CUENTA UNICA DEL TESORO LIB. 00099021001 REF.: COMISIONES BANCARIAS</t>
  </si>
  <si>
    <t>PAGO A IDA PRÉSTAMO 5745-BO VCTO. 15-01-2025 POR CUENTA DE TGN , NTI. 019538 VALOR 15-01-2025 CAPITAL USD 189.489,71 INTERESES USD 19.688,94 CTA. 3987 CUENTA UNICA DEL TESORO LIB. 00099021001 REF.: COMISIONES BANCARIAS</t>
  </si>
  <si>
    <t>PAGO A IDA PRÉSTAMO 5592-BO VCTO. 15-01-2025 POR CUENTA DE TGN, SEGUN NOTA MEFP/VTCP/DGCP/UODP/No 042/2025 DEL 14-01-2025, NTI. 019534 VALOR 15-01-2025 CAPITAL USD 1.406.435,73 CTA. 3987 CUENTA UNICA DEL TESORO LIB. 00099021001 REF.: COMISIONES BANCARIAS</t>
  </si>
  <si>
    <t>NUMERO DE LIBRETA CUT: 00099021001 OPERACIÓN E75 TRANSFERENCIA DE LA CUENTA FISCAL BUN A LA CUT EN MN TRANSF.FDOS.AL.BCB GOB. AUTONOMO MCPAL. DE MOROCHATA CITE: GAMM OF/C 008/2025 CUENTA CUT 3987 LIBRETA NÂ° 00099021001</t>
  </si>
  <si>
    <t>NUMERO DE LIBRETA CUT: 00099021001 OPERACIÓN E75 TRANSFERENCIA DE LA CUENTA FISCAL BUN A LA CUT EN MN TRANSF.FDOS.AL.BCB GOBIERNO AUTONOMO MUNICIPAL DE MALLA CITE: GAMM/MAE/NÂ° 007/2024 CUENTA CUT 3987 LIBRETA NÂ° 00099021001</t>
  </si>
  <si>
    <t>NUMERO DE LIBRETA CUT: 00099021001 OPERACIÓN E75 TRANSFERENCIA DE LA CUENTA FISCAL BUN A LA CUT EN MN TRANSF.FDOS.AL.BCB GOBIERNO AUTONOMO MUNICIPAL DE MALLA CITE: GAMM/MAE/NÂ° 019/2024 CUENTA CUT 3987 LIBRETA NÂ° 00099021001</t>
  </si>
  <si>
    <t>PAGO A IDA PRÉSTAMO 5712-BO VCTO. 15-01-2025 POR CUENTA DE TGN, SEGUN NOTA MEFP/VTCP/DGCP/UODP/No 042/2025 DEL 14-01-2025, NTI. 019659 VALOR 15-01-2025 CAPITAL USD 858.626,75 INTERESES USD 747.861,54 CTA. 3987 CUENTA UNICA DEL TESORO LIB. 00099021001</t>
  </si>
  <si>
    <t>PAGO A IDA PRÉSTAMO 5744-BO VCTO. 15-01-2025 POR CUENTA DE TGN, SEGUN NOTA MEFP/VTCP/DGCP/UODP/No 042/2025 DEL 14-01-2025, NTI. 019660 VALOR 15-01-2025 CAPITAL USD 874.136,62 INTERESES USD 694.818,75 CTA. 3987 CUENTA UNICA DEL TESORO LIB. 00099021001</t>
  </si>
  <si>
    <t>PAGO A IDA PRÉSTAMO 5744-BO VCTO. 15-01-2025 POR CUENTA DE TGN, SEGUN NOTA MEFP/VTCP/DGCP/UODP/No 042/2025 DEL 14-01-2025, NTI. 019660 VALOR 15-01-2025 CAPITAL USD 874.136,62 INTERESES USD 694.818,75 CTA. 3987 CUENTA UNICA DEL TESORO LIB. 00099021001 REF.: COMISIONES BANCARIAS</t>
  </si>
  <si>
    <t>PAGO A IDA PRÉSTAMO 5712-BO VCTO. 15-01-2025 POR CUENTA DE TGN, SEGUN NOTA MEFP/VTCP/DGCP/UODP/No 042/2025 DEL 14-01-2025, NTI. 019659 VALOR 15-01-2025 CAPITAL USD 858.626,75 INTERESES USD 747.861,54 CTA. 3987 CUENTA UNICA DEL TESORO LIB. 00099021001 REF.: COMISIONES BANCARIAS</t>
  </si>
  <si>
    <t>PAGO A BIRF PRÉSTAMO 8552-BO VCTO. 15-01-2025 POR CUENTA DE TGN, SEGUN NOTA MEFP/VTCP/DGCP/UODP/No 042/2025 DEL 14-01-2025, NTI. 019661 VALOR 15-01-2025 INTERESES USD 5.925.672,42 COMISIONES USD 1.621,61 CTA. 3987 CUENTA UNICA DEL TESORO LIB. 00099021001</t>
  </si>
  <si>
    <t>PAGO A BIRF PRÉSTAMO 8552-BO VCTO. 15-01-2025 POR CUENTA DE TGN, SEGUN NOTA MEFP/VTCP/DGCP/UODP/No 042/2025 DEL 14-01-2025, NTI. 019661 VALOR 15-01-2025 INTERESES USD 5.925.672,42 COMISIONES USD 1.621,61 CTA. 3987 CUENTA UNICA DEL TESORO LIB. 00099021001 REF.: COMISIONES BANCARIAS</t>
  </si>
  <si>
    <t>PAGO A BIRF PRÉSTAMO BIRF 8469 VCTO. 15-01-2025 POR CUENTA DE TGN, SEGUN NOTA MEFP/VTCP/DGCP/UODP/No 042/2025 DEL 14-01-2025, NTI. 019662 VALOR 15-01-2025 INTERESES USD 3.496.795,55 CTA. 3987 CUENTA UNICA DEL TESORO LIB. 00099021001 REF.: COMISIONES BANCARIAS</t>
  </si>
  <si>
    <t>PAGO A BIRF PRÉSTAMO BIRF 8469 VCTO. 15-01-2025 POR CUENTA DE TGN, SEGUN NOTA MEFP/VTCP/DGCP/UODP/No 042/2025 DEL 14-01-2025, NTI. 019662 VALOR 15-01-2025 INTERESES USD 3.496.795,55 CTA. 3987 CUENTA UNICA DEL TESORO LIB. 00099021001</t>
  </si>
  <si>
    <t>||TRANSFERENCIA DE FONDOS SEGÚN MENSAJES SWIFT N°656 Y 657 DE LA FECHA Y NOTA CITE: DGAC/10571/2024 (HRE-TGL-4549) DE FECHA 14/03/2024 DE LA DIRECCIÓN GENERAL DE AERONÁUTICA CIVIL. (SECTOR PÚBLICO). DÉBITO DE LA LIBRETA 00117012001 DGAC, REPOSICIÓN DE ÚTILES DE ESCRITORIO.</t>
  </si>
  <si>
    <t>||REGISTRO COBRO COMISION AVISO CARTA DE CREDITO STANDBY BS300.-Y EMISION COMP.CONTABLE BS60.-REF.:S213612360044 (BCB:SB-R-2023-05) A/F ENVIBOL,S/G NOTA SEDEM/GG/EV N°0021/2025,10/01/2025. LIB.00132072003 SEDEM-AMPL.PLANTA ENVASES DE VIDRIO EN ZUDAÑEZ-CH RF:COMIS.AVISO SBLC S213612360044</t>
  </si>
  <si>
    <t>||COMPLEMENTO AL PAGO A IDA PRÉSTAMO 5592-BO VCTO. 15-01-2025 POR CUENTA DE TGN, SEGÚN NOTA DEL MINISTERIO DE ECONOMIA Y FINANZAS PUBLICAS MEFP/VTCP/DGCP/UODP/NRO.042/2025 DEL 14/01/2025 VALOR 15/01/2025 CAPITAL USD22.983,71 INTERESES USD1.221.436,10 LIBRETA NRO.00099021001 TGN-RECURSOS ORDINARIOS (3987)</t>
  </si>
  <si>
    <t>||COMPLEMENTO AL PAGO A IDA PRÉSTAMO 5592-BO VCTO. 15-01-2025 POR CUENTA DE TGN, SEGÚN NOTA DEL MINISTERIO DE ECONOMIA Y FINANZAS PUBLICAS MEFP/VTCP/DGCP/UODP/NRO.042/2025 DEL 14/01/2025 VALOR 15/01/2025 CAPITAL USD22.983,71 INTERESES USD1.221.436,10 LIBRETA NRO.00099021001 TGN-RECURSOS ORDINARIOS (3987) REF.: COMISIONES BANCARIAS</t>
  </si>
  <si>
    <t>||TRANSFERENCIA DE FONDOS S/G NOTA MEFP/VTCP/DGCP/UODP/N°047/2025 DE LA FECHA ENVIADA POR EL MINISTERIO DE ECONOMIA Y FINANZAS PÚBLICAS POR PAGO CUOTA PARTE DEL CRÉDITO IDA 3507-BO A CARGO DEL FONDO NACIONAL DE DESARROLLO REGIONAL (FNDR)-VENCIMIENTO DE 15 DE ENERO DE 2025 DEBITO DE LA CUT EN MN LIB.N°00862012001 FNDR-ADMINISTRACION, REPOSICIÓN DE ÚTILES DE ESCRITORIO.</t>
  </si>
  <si>
    <t>||TRANSFERENCIA DE FONDOS S/G NOTA MEFP/VTCP/DGCP/UODP/N°047/2025 DE LA FECHA ENVIADA POR EL MINISTERIO DE ECONOMIA Y FINANZAS PÚBLICAS POR PAGO CUOTA PARTE DEL CRÉDITO IDA 3507-BO A CARGO DEL FONDO NACIONAL DE DESARROLLO REGIONAL (FNDR)-VENCIMIENTO DE 15 DE ENERO DE 2025 DEBITO DE LA CUT EN MN LIB.N°00862012005 FNDR-PSAC-BM IDA 3507/BO REC.LINEA CAP.INT.COM</t>
  </si>
  <si>
    <t>||TRANSFERENCIA DE FONDOS S/G NOTA MEFP/VTCP/DGCP/UODP/N°047/2025 DE LA FECHA ENVIADA POR EL MINISTERIO DE ECONOMIA Y FINANZAS PÚBLICAS POR PAGO CUOTA PARTE DEL CRÉDITO IDA 3507-BO A CARGO DEL FONDO NACIONAL DE DESARROLLO REGIONAL (FNDR)-VENCIMIENTO DE 15 DE ENERO DE 2025 DEBITO DE LA CUT EN MN LIB.N°00862012006 FNDR-PSAC-BM IDA 3507/BO REC.FNDR CAP.INT.COM</t>
  </si>
  <si>
    <t>00099021001 DEPOSITO DE EFECTIVO, DEPOSITANTE: VALERIA VILLCA FLORES, CONCEPTO: DEVOLUCION, CUENTA DE DEPOSITO: CUENTA UNICA DEL TESORO</t>
  </si>
  <si>
    <t>00081011101 DEPOSITO DE EFECTIVO, DEPOSITANTE: ALEXANDRO DAVID BECERRA VARGAS, CONCEPTO: REPOSICION CREDENCIAL, CUENTA DE DEPOSITO: CUENTA UNICA DEL TESORO</t>
  </si>
  <si>
    <t>00099021001 DEPOSITO DE EFECTIVO, DEPOSITANTE: ABEN, CONCEPTO: DIFERENCIA EN LA OTORGACION DEL PERMISO SIN GOCE DE HABERES, CUENTA DE DEPOSITO: CUENTA UNICA DEL TESORO</t>
  </si>
  <si>
    <t>00046171101 DEPOSITO DE EFECTIVO, DEPOSITANTE: JORGE ANDRES FLORES VARELA, CONCEPTO: SANCION JURIDICA, CUENTA DE DEPOSITO: CUENTA UNICA DEL TESORO</t>
  </si>
  <si>
    <t>00099021001 DEPOSITO DE EFECTIVO, DEPOSITANTE: LISBET TICONA GUTIERREZ, CONCEPTO: REV. DIFINITIVA ABRIL-2024 DEPARTAMENTO DE LA PAZ, CUENTA DE DEPOSITO: CUENTA UNICA DEL TESORO</t>
  </si>
  <si>
    <t>00086038010 DEPOSITO DE EFECTIVO, DEPOSITANTE: DITTER URIONA MOSTAJO, CONCEPTO: DEV. CAMBIO DE HORAIO (JESUS LEAL) PASAJE AEREO SANTA CRUZ - LA PAZ, CUENTA DE DEPOSITO: CUENTA UNICA DEL TESORO</t>
  </si>
  <si>
    <t>00099021001 DEPOSITO DE EFECTIVO, DEPOSITANTE: HILDA BEATRIZ TUNQUI VALENCIA, CONCEPTO: PERCEPCION INDEBIDA, CUENTA DE DEPOSITO: CUENTA UNICA DEL TESORO</t>
  </si>
  <si>
    <t>00046031102 DEPOSITO DE EFECTIVO, DEPOSITANTE: CARMEN PEREZ MAMANI, CONCEPTO: DEVOLUCION, CUENTA DE DEPOSITO: CUENTA UNICA DEL TESORO</t>
  </si>
  <si>
    <t>00086011109 DEPOSITO DE EFECTIVO, DEPOSITANTE: MADELEY MERCED ALVAREZ APAZA, CONCEPTO: REPOSICION CREDENCIAL, CUENTA DE DEPOSITO: CUENTA UNICA DEL TESORO</t>
  </si>
  <si>
    <t>00587012001 DEP.DE CHEQ.AJENOS,RET.DE CAM.,CONCEPTO: P-6 FRONTON,DEP.: EBC , PROCEDENCIA: BANCO UNION S.A., CHEQUE: 2342, FECHA DE EMISION:14/01/2025</t>
  </si>
  <si>
    <t>00587012001 DEP.DE CHEQ.AJENOS,RET.DE CAM.,CONCEPTO: P-6 CERRO GORDO,DEP.: EBC , PROCEDENCIA: BANCO UNION S.A., CHEQUE: 2343, FECHA DE EMISION:14/01/2025</t>
  </si>
  <si>
    <t>00099021001 DEP.DE CHEQ.AJENOS,RET.DE CAM.,CONCEPTO: DEPÓSITO,DEP.: CAJA DE SALUD CORDES , PROCEDENCIA: BANCO UNION S.A., CHEQUE: 43954, FECHA DE EMISION:26/12/2024</t>
  </si>
  <si>
    <t>00086051101 DEP.DE CHEQ.AJENOS,RET.DE CAM.,CONCEPTO: 2DO PAGO CONTRAPARTE 50% E.D.T.P. CONSTRUCCION INTERCEPTORES Y EMISARIOS ALC LA PAZ,DEP.: EPSAS SA , PROCEDENCIA: BANCO DE CREDITO DE BOLIVIA S.A., CHEQUE: 21664, FECHA DE EMISION:15/01/2025</t>
  </si>
  <si>
    <t>00099021001 DEP.DE CHEQ.AJENOS,RET.DE CAM.,CONCEPTO: DEVOLUCION,DEP.: ALIAZAS RURALES PAR III , PROCEDENCIA: BANCO UNION S.A., CHEQUE: 360, FECHA DE EMISION:13/01/2025</t>
  </si>
  <si>
    <t>00099021001 DEP.DE CHEQ.AJENOS,RET.DE CAM.,CONCEPTO: DEVOLUCION,DEP.: ALIAZAS RURALES PAR III , PROCEDENCIA: BANCO UNION S.A., CHEQUE: 359, FECHA DE EMISION:13/01/2025</t>
  </si>
  <si>
    <t>00099021001 DEP.DE CHEQ.AJENOS,RET.DE CAM.,CONCEPTO: DEVOLUCION,DEP.: ALIAZAS RURALES PAR III , PROCEDENCIA: BANCO UNION S.A., CHEQUE: 358, FECHA DE EMISION:13/01/2025</t>
  </si>
  <si>
    <t>00099021001 DEP.DE CHEQ.AJENOS,RET.DE CAM.,CONCEPTO: DOBLE PERCEPCION,DEP.: GOBIERNO AUTONOMO MUNICIPAL DE LA PAZ , PROCEDENCIA: BANCO UNION S.A., CHEQUE: 70326, FECHA DE EMISION:15/01/2025</t>
  </si>
  <si>
    <t>00099021001 DEP.DE CHEQ.AJENOS,RET.DE CAM.,CONCEPTO: DOBLE PERCEPCION,DEP.: GOBIERNO AUTONOMO MUNICIPAL DE LA PAZ , PROCEDENCIA: BANCO UNION S.A., CHEQUE: 70327, FECHA DE EMISION:15/01/2025</t>
  </si>
  <si>
    <t>00099021001 DEP.DE CHEQ.AJENOS,RET.DE CAM.,CONCEPTO: REEMBOLSO POR INCAPACIDAD TEMPORAL CAJA CORDES -CBBA 09/2024 DENIS VELASCO,DEP.: UNIDAD TECNICA DE FERROCARRILES , PROCEDENCIA: BANCO UNION S.A., CHEQUE: 44051, FECHA DE EMISION:26/12/2024</t>
  </si>
  <si>
    <t>A:00099021001 Pago de capital e interés corriente a favor del TGN del vcto. 16-01-2025, adeudados por el GAD La Paz, correspondiente al Crédito CAF 2760, según nota USCFT N°60/2025.</t>
  </si>
  <si>
    <t>NUMERO DE LIBRETA CUT: 00099021001 OPERACIÓN E75 TRANSFERENCIA DE LA CUENTA FISCAL BUN A LA CUT EN MN TRANSF.FDOS.AL.BCB GOBIERNO AUTONOMO MUNICIPAL DE ANTEQUERA, CITE: GAMA-MAE NÂ° 006/2025 CUENTA CUT 3987 LIBRETA NÂ° 00099021001</t>
  </si>
  <si>
    <t>NUMERO DE LIBRETA CUT: 00099021001 OPERACIÓN E75 TRANSFERENCIA DE LA CUENTA FISCAL BUN A LA CUT EN MN TRANSF.FDOS.AL.BCB GAIOC CHARAGUA IYAMBAE SEGÃN CARTA CITE: TRI.OF.EXT.NÂ°13/2025 A LA CUENTA ÃNICA DEL TESORO 3987 LIBRETA NÂ° 00099021001</t>
  </si>
  <si>
    <t>||TRANSFERENCIA DE FONDOS SEGÚN MENSAJES SWIFT N°719 Y 722 DE LA FECHA Y NOTA CITE: DGAC/10571/2024 (HRE-TGL-4549) DE FECHA 14/03/2024 DE LA DIRECCIÓN GENERAL DE AERONÁUTICA CIVIL. (SECTOR PÚBLICO). DÉBITO DE LA LIBRETA 00117012001 DGAC, REPOSICIÓN DE ÚTILES DE ESCRITORIO.</t>
  </si>
  <si>
    <t>||TRANSFERENCIA DE FONDOS S/G MENSAJES SWIFTS NROS. 681-682 EN ATENCIÓN A CORREO ELECTRÓNICO Y NOTA: DGAC/10571/2024 DE F.14/3/2024 (HRE-TGL-4549) ENVIADO POR LA DIRECCIÓN GENERAL DE AERONÁUTICA CIVIL (SECTOR PÚBLICO). DEBITO DE LA LIBRETA 00117012001 DGAC, REPOSICIÓN ÚTILES DE ESCRITORIO.</t>
  </si>
  <si>
    <t>||REGULARIZACIÓN DE NUESTRA OPERACIÓN N°1117066 DE LA FECHA EN ATENCIÓN A NOTA DGAC/10571/2024 (HRE-TSO-4549), CORREOS ELECTRÓNICOS ENVIADOS POR LA DGAC Y NAABOL (SECTOR PÚBLICO). DEBITO DE LA LIBRETA 00117012001 DGAC, REPOSICIÓN DE ÚTILES DE ESCRITORIO.</t>
  </si>
  <si>
    <t>||REGULARIZACIÓN DE NUESTRA OPERACIÓN N°1117059 DE FECHA 16/01/2025 SEGÚN NOTA CITE DGAC/10571/2024 DE F.14.03.2024 (HRE-TGL-4549) Y CORREO ELECTRONICO DE LA FECHA ENVIADO POR LA NAABOL Y LA DGAC (SECTOR PÚBLICO). DEBITO DE LA LIBRETA 00117012001 DGAC, REPOSICIÓN DE ÚTILES DE ESCRITORIO.</t>
  </si>
  <si>
    <t>00513182001 DEPOSITO DE EFECTIVO, DEPOSITANTE: YACIMIENTOS PETROLIFEROS FISCALES BOLIVIANOS, CONCEPTO: REVERSION DE SALDOS, CUENTA DE DEPOSITO: CUENTA UNICA DEL TESORO</t>
  </si>
  <si>
    <t>00015011108 DEPOSITO DE EFECTIVO, DEPOSITANTE: MINISTERIO DE GOBIERNO, CONCEPTO: DEVOLUCION A LA CUT, CUENTA DE DEPOSITO: CUENTA UNICA DEL TESORO</t>
  </si>
  <si>
    <t>00015011108 DEPOSITO DE EFECTIVO, DEPOSITANTE: HUASCAR IVAN MAGNE RAMOS, CONCEPTO: DEVOLUCION DE GASTOS ADMINISTRATIVOS POR PAGO DE SERVICIO DE ENERGIA ELECTRICA OFICINA SUCRE DIC/24, CUENTA DE DEPOSITO: CUENTA UNICA DEL TESORO</t>
  </si>
  <si>
    <t>00099021001 DEPOSITO DE EFECTIVO, DEPOSITANTE: ALEJANDRO CASTRO COARITE C.I. 2449786, CONCEPTO: DEVOLUCION DE SUELDO MES AGOSTO/2020, CUENTA DE DEPOSITO: CUENTA UNICA DEL TESORO</t>
  </si>
  <si>
    <t>00099021001 DEPOSITO DE EFECTIVO, DEPOSITANTE: ALEJANDRO CASTRO COARITE C.I. 2449786, CONCEPTO: DEVOLUCION AGUINALDO GESTION 2020 ( DUODECIMA) MESES AGOSTO Y SEPTIEMBRE, CUENTA DE DEPOSITO: CUENTA UNICA DEL TESORO</t>
  </si>
  <si>
    <t>00010011102 DEPOSITO DE EFECTIVO, DEPOSITANTE: SIXTO JULIO VALDEZ CUETO, CONCEPTO: REPOSICION DE CERTIFICADO DE MATRIMONIO-GESTORIA CONSULADO, CUENTA DE DEPOSITO: CUENTA UNICA DEL TESORO</t>
  </si>
  <si>
    <t>00099021001 DEPOSITO DE EFECTIVO, DEPOSITANTE: ALEJO PACHAJAYA CAHUANA, CONCEPTO: DEVOLUCION DE AGUINALDO C-31 MES AÑO 902163 NOVIEMBRE 2024, CUENTA DE DEPOSITO: CUENTA UNICA DEL TESORO</t>
  </si>
  <si>
    <t>00015011114 DEPOSITO DE EFECTIVO, DEPOSITANTE: MONICA QUISPE MAMANI, CONCEPTO: DEVOLUCION POR PAGO DE DEMASIA DE ENERGIA ELECTRICA (CESSA) SUCRE, CUENTA DE DEPOSITO: CUENTA UNICA DEL TESORO</t>
  </si>
  <si>
    <t>00015011114 DEPOSITO DE EFECTIVO, DEPOSITANTE: MONICA QUISPE MAMANI, CONCEPTO: DEVOLUCION POR PAGO DE DEMASIA DE ENERGIA ELECTRICA (SEPSA) POTOSI, CUENTA DE DEPOSITO: CUENTA UNICA DEL TESORO</t>
  </si>
  <si>
    <t>00099021001 DEPOSITO DE EFECTIVO, DEPOSITANTE: BEATRIZ MAMANI GUTIERREZ, CONCEPTO: DEV. AGUINALDO GESTION 2024 (FRANCISCO MAMANI CANAVIRI), CUENTA DE DEPOSITO: CUENTA UNICA DEL TESORO/DJBR</t>
  </si>
  <si>
    <t>00383012001 DEPOSITO DE EFECTIVO, DEPOSITANTE: ARTES ELECTRONICAS, CONCEPTO: DEPÓSITO CORRESPONDIENTE AL MES 11/2024, CUENTA DE DEPOSITO: CUENTA UNICA DEL TESORO</t>
  </si>
  <si>
    <t>00086044201 DEPOSITO DE EFECTIVO, DEPOSITANTE: ALEJANDRO QUISPE CHAMBI, CONCEPTO: CONTRAPARTE, CUENTA DE DEPOSITO: CUENTA UNICA DEL TESORO</t>
  </si>
  <si>
    <t>00099021001 DEP.DE CHEQ.AJENOS,RET.DE CAM.,CONCEPTO: PAGO CONSUMO DE AGUA NOVIEMBRE Y DICIEMBRE FELCV EL ALTO PROCURADURIA GENERAL DEL ESTADO,DEP.: POLICIA BOLIVIANA COMANDO GRAL. , PROCEDENCIA: BANCO UNION S.A., CHEQUE: 5941, FECHA DE EMISION:10/01/2025</t>
  </si>
  <si>
    <t>00010011102 DEP.DE CHEQ.AJENOS,RET.DE CAM.,CONCEPTO: HR-28896-24 PAGO DE COMPENSACION DE GESTORIA CONSULAR - PROG. DE DOCUMENTACION,DEP.: MINISTERIO RELACIONES EXTERIORES , PROCEDENCIA: BANCO UNION S.A., CHEQUE: 358, FECHA DE EMISION:16/01/2025</t>
  </si>
  <si>
    <t>00010011102 DEP.DE CHEQ.AJENOS,RET.DE CAM.,CONCEPTO: HR-62926.24 PAGO DECOMPENSACION DE GESTORIA CONSULAR - PAGO SERVICIO TECNICO ESPECIALIZADO,DEP.: MINISTERIO RELACIONES EXTERIORES , PROCEDENCIA: BANCO UNION S.A., CHEQUE: 359, FECHA DE EMISION:16/01/2025</t>
  </si>
  <si>
    <t>00010011102 DEP.DE CHEQ.AJENOS,RET.DE CAM.,CONCEPTO: HR-53989.24 PAGO COMPENSACION DE GESTORIA CONSULAR - GASTOS PROGRAMA DE DOCUM.,DEP.: MINISTERIO RELACIONES EXTERIORES , PROCEDENCIA: BANCO UNION S.A., CHEQUE: 360, FECHA DE EMISION:16/01/2025</t>
  </si>
  <si>
    <t>00010011102 DEP.DE CHEQ.AJENOS,RET.DE CAM.,CONCEPTO: HR-28896.24 PAGO POR COMPENSACION POR REPATRIACIONES Y ASISTENCIAS CONSULARES,DEP.: MINISTERIO RELACIONES EXTERIORES , PROCEDENCIA: BANCO UNION S.A., CHEQUE: 361, FECHA DE EMISION:16/01/2025</t>
  </si>
  <si>
    <t>00010011102 DEP.DE CHEQ.AJENOS,RET.DE CAM.,CONCEPTO: PAGO COMPENSACION PARA LA EJECUCION - PROG. DE DOCUMENTACION Y APOYO A CIUDADANOS,DEP.: MINISTERIO RELACIONES EXTERIORES , PROCEDENCIA: BANCO UNION S.A., CHEQUE: 362, FECHA DE EMISION:16/01/2025</t>
  </si>
  <si>
    <t>00010011102 DEP.DE CHEQ.AJENOS,RET.DE CAM.,CONCEPTO: COMPENSACION DE GASTOS DE FUNCIONAMIENTO CON GESTORIA CONSULAR PARA LOS CONSULADOS,DEP.: MINISTERIO RELACIONES EXTERIORES , PROCEDENCIA: BANCO UNION S.A., CHEQUE: 363, FECHA DE EMISION:16/01/2025</t>
  </si>
  <si>
    <t>||COMISION TRANSFERENCIA FDOS.AL EXTERIOR 0,20% S/USD2.334.651,67,REEMB.GSTS.COMUNICACION BS300.-Y EMISION COMP.CONTABLE BS60.-REF.:PAGO 1 LC I-2022-32 P/C YPFB A/F CUÑADO S.A.U.,EN COMPL.A COMP.1117133,17/01/2025. LIB.00513072001 YPFB - OPERACIONES G N R G D RF:COMISIONES PAGO 1 LC I-2022-32 PC YPFB AF CUÑADO SAU</t>
  </si>
  <si>
    <t>NUMERO DE LIBRETA CUT: 00099021001 OPERACIÓN E75 TRANSFERENCIA DE LA CUENTA FISCAL BUN A LA CUT EN MN TRANSF.FDOS.AL.BCB GOBIERNO AUTONOMO GUARANI CHARAGUA IYAMBAE CITE: GAIOC CHI-Z.B.I. NRO. 040/2025 CUENTA CUT 3987 LIBRETA NÂ° 00099021001</t>
  </si>
  <si>
    <t>NUMERO DE LIBRETA CUT: 00099021001 OPERACIÓN E75 TRANSFERENCIA DE LA CUENTA FISCAL BUN A LA CUT EN MN TRANSF.FDOS.AL.BCB GOBIERNO AUTONOMO GUARANI CHARAGUA IYAMBAE CITE: GAIOC CHI-Z.B.I. NRO. 041/2025 CUENTA CUT 3987 LIBRETA NÂ° 00099021001</t>
  </si>
  <si>
    <t>NUMERO DE LIBRETA CUT: 00099021001 OPERACIÓN E75 TRANSFERENCIA DE LA CUENTA FISCAL BUN A LA CUT EN MN TRANSF.FDOS.AL.BCB GOBIERNO AUTONOMO GUARANI CHARAGUA IYAMBAE CITE: GAIOC CHI-Z.B.I. NRO. 042/2025 CUENTA CUT 3987 LIBRETA NÂ° 00099021001</t>
  </si>
  <si>
    <t>NUMERO DE LIBRETA CUT: 00099021001 OPERACIÓN E75 TRANSFERENCIA DE LA CUENTA FISCAL BUN A LA CUT EN MN TRANSF.FDOS.AL.BCB GOBIERNO AUTONOMO GUARANI CHARAGUA IYAMBAE CITE: GAIOC CHI-Z.B.I. NRO. 039/2025 CUENTA CUT 3987 LIBRETA NÂ° 00099021001</t>
  </si>
  <si>
    <t>TRANSFERENCIA RECIBIDA DEL EXTERIOR SEGÚN MENSAJES SWIFT Nos. 804-803 (REM.EXT.) DE FECHA 17-01-2025 POR DESEMBOLSO DE FONPLATA PRÉSTAMO BOL 36/2023 ROC/5568425017FS//URI/DESEMB. NRO. 2 LIBRETA N° 00291012002 ABC-RECURSOS PROPIOS REF.: UTILES DE ESCRITORIO</t>
  </si>
  <si>
    <t>||TRANSFERENCIA DE FONDOS SEGÚN MENSAJE SWIFT N°778 DE LA FECHA Y NOTA CITE: DGAC/10571/2024 (HRE-TGL-4549) DE FECHA 14/03/2024 DE LA DIRECCIÓN GENERAL DE AERONÁUTICA CIVIL. (SECTOR PÚBLICO). DÉBITO DE LA LIBRETA 00117012001 DGAC, REPOSICIÓN DE ÚTILES DE ESCRITORIO.</t>
  </si>
  <si>
    <t>||TRANSFERENCIA DE FONDOS S/G MENSAJE SWIFT NRO. 797, CORREO ELECTRONICO DE LA FECHA Y NOTA CITE DGAC/10571/2024 DE F.14.03.2024 (HRE-TGL-4549) DE LA DIRECCION GENERAL DE AERONAUTICA CIVIL (SECTOR PÚBLICO). DEBITO DE LA LIBRETA 00117012001 DGAC, REPOSICIÓN DE ÚTILES DE ESCRITORIO.</t>
  </si>
  <si>
    <t>||TRANSFERENCIA DE FONDOS SEGÚN MENSAJES SWIFT N°772 Y 773 DE LA FECHA Y NOTA CITE: AGBC-AGBC/DAF/TFC-CPRV-0152-CAR/2024 DE AGENCIA BOLIVIANA DE CORREOS DE FECHA 18/03/2024 (HRE-TGL-4653). (SECTOR PÚBLICO). DÉBITO DE LA LIBRETA 00383012001 INGRESOS AGENCIA BOLIVIANA DE CORREOS, COBRO DE ÚTILES DE ESCRITORI</t>
  </si>
  <si>
    <t>VENTA DE DIVISAS CON TRANSFERENCIA DE FONDOS A SOLICITUD DE BOLIVIANA DE AVIACION SEGUN SOLICITUD 22450 REF: INVOICE 9341 REP 5881 COMPRA DE REPUESTOS ROTABLES PARA AERONAVES LIB. 00578012002 BOA-BOLIVIANA DE AVIACION-INGRESOS</t>
  </si>
  <si>
    <t>||TRANSFERENCIA DE FONDOS S/G MENSAJES SWIFT NRO. 742, CORREO ELECTRONICO DE LA FECHA Y NOTA CITE DGAC/10571/2024 DE F.14.03.2024 (HRE-TGL-4549) DE LA DIRECCION GENERAL DE AERONAUTICA CIVIL (SECTOR PÚBLICO). DEBITO DE LA LIBRETA 00117012001 DGAC, REPOSICIÓN DE ÚTILES DE ESCRITORIO</t>
  </si>
  <si>
    <t>00086044201 DEPOSITO DE EFECTIVO, DEPOSITANTE: OSVALDO UREÑA ROJAS, CONCEPTO: CONTRAPARTE PROGRAMA RUMBO, CUENTA DE DEPOSITO: CUENTA UNICA DEL TESORO</t>
  </si>
  <si>
    <t>00086044201 DEPOSITO DE EFECTIVO, DEPOSITANTE: COMUNIDAD SAN JUAN DE POTRERO, CONCEPTO: CONTRAPRTE PROYECTO RIEGO TECNIFICADO, CUENTA DE DEPOSITO: CUENTA UNICA DEL TESORO</t>
  </si>
  <si>
    <t>00086044201 DEPOSITO DE EFECTIVO, DEPOSITANTE: SISTEMA DE RIEGO SIVINGANI - ARANI, CONCEPTO: CONTRAPARTE PROGRAMA RUMBO, CUENTA DE DEPOSITO: CUENTA UNICA DEL TESORO</t>
  </si>
  <si>
    <t>00086044201 DEPOSITO DE EFECTIVO, DEPOSITANTE: EGAR LLANOS SABEDRA, CONCEPTO: CONTRAPARTE PROGRAMA RIEGO, CUENTA DE DEPOSITO: CUENTA UNICA DEL TESORO</t>
  </si>
  <si>
    <t>00086044201 DEPOSITO DE EFECTIVO, DEPOSITANTE: ZENOBIO ORELLANA RIOS, CONCEPTO: CONTRAPARTE PROGRAMA RUMBO, CUENTA DE DEPOSITO: CUENTA UNICA DEL TESORO</t>
  </si>
  <si>
    <t>00086044201 DEPOSITO DE EFECTIVO, DEPOSITANTE: SISTEMA DE RIEGO VILLA FLORES - ARANI, CONCEPTO: CONTRAPARTE PROGRAMA RUMBO, CUENTA DE DEPOSITO: CUENTA UNICA DEL TESORO</t>
  </si>
  <si>
    <t>00086044201 DEPOSITO DE EFECTIVO, DEPOSITANTE: SISTEMA DE RIEGO CATACHILLA-ARANI, CONCEPTO: CONTRAPARTE PROGRAMA RUMBO, CUENTA DE DEPOSITO: CUENTA UNICA DEL TESORO</t>
  </si>
  <si>
    <t>00086044201 DEPOSITO DE EFECTIVO, DEPOSITANTE: SISTEMA DE RIEGO COMUNIDAD COLCA -- ARANI, CONCEPTO: CONTRAPARTE PROGRAMA RUMBO, CUENTA DE DEPOSITO: CUENTA UNICA DEL TESORO</t>
  </si>
  <si>
    <t>00099021001 DEPOSITO DE EFECTIVO, DEPOSITANTE: LOURDES ALIAGA ZAPATA, CONCEPTO: DOBLE PERCEPCION MES ENERO/2025, CUENTA DE DEPOSITO: CUENTA UNICA DEL TESORO</t>
  </si>
  <si>
    <t>00099021001 DEPOSITO DE EFECTIVO, DEPOSITANTE: JAVIER MAMANI ACARAPI, CONCEPTO: DEV. DE PAGO EN EXCESO, CUENTA DE DEPOSITO: CUENTA UNICA DEL TESORO/DJBR</t>
  </si>
  <si>
    <t>00099021001 DEPOSITO DE EFECTIVO, DEPOSITANTE: GREGORIO QUISPE JANCO, CONCEPTO: DEVOLUCION DE EXCESO, CUENTA DE DEPOSITO: CUENTA UNICA DEL TESORO</t>
  </si>
  <si>
    <t>00291012002 DEPOSITO DE EFECTIVO, DEPOSITANTE: PAUL LENZ MENDOZA CONCHA, CONCEPTO: REPOSICION CREDENCIAL, CUENTA DE DEPOSITO: CUENTA UNICA DEL TESORO</t>
  </si>
  <si>
    <t>00086044201 DEPOSITO DE EFECTIVO, DEPOSITANTE: SISTEMA DE RIEGO CATACHILLA - ARANI, CONCEPTO: CONTRAPARTE PROGRAMA RUMBO, CUENTA DE DEPOSITO: CUENTA UNICA DEL TESORO</t>
  </si>
  <si>
    <t>00086044201 DEPOSITO DE EFECTIVO, DEPOSITANTE: SISTEMA DE RIEGO COLPA, CONCEPTO: CONTRAPARTE PROGRAMA RUMBO, CUENTA DE DEPOSITO: CUENTA UNICA DEL TESORO</t>
  </si>
  <si>
    <t>00099021001 DEPOSITO DE EFECTIVO, DEPOSITANTE: PORFIRIO LIMACHI POMA, CONCEPTO: COBRO INDEVIDO DEVOLCUION, CUENTA DE DEPOSITO: CUENTA UNICA DEL TESORO</t>
  </si>
  <si>
    <t>00086044201 DEPOSITO DE EFECTIVO, DEPOSITANTE: SISTEMA DE RIEGO ELE ELE - OMEREQUE, CONCEPTO: CONTRAPARTE PROGRAMA RUMBO, CUENTA DE DEPOSITO: CUENTA UNICA DEL TESORO</t>
  </si>
  <si>
    <t>00086044201 DEPOSITO DE EFECTIVO, DEPOSITANTE: SISTEMA DE RIEGO SAN CARLOS - OMEREQUE, CONCEPTO: CONTRAPARTE PROGRAMA RUMBO, CUENTA DE DEPOSITO: CUENTA UNICA DEL TESORO</t>
  </si>
  <si>
    <t>00086044201 DEPOSITO DE EFECTIVO, DEPOSITANTE: SISTEMA DE RIEGO CHINKANA CHAFRA CORRAL-OMEREQUE, CONCEPTO: CONTRAPARTE PROGRAMA RUMBO, CUENTA DE DEPOSITO: CUENTA UNICA DEL TESORO</t>
  </si>
  <si>
    <t>00086044201 DEPOSITO DE EFECTIVO, DEPOSITANTE: SISTEMA DE RIEGO BISCOCHOS - OMEREQUE, CONCEPTO: CONTRAPARTE PROGRAMA RUMBO, CUENTA DE DEPOSITO: CUENTA UNICA DEL TESORO</t>
  </si>
  <si>
    <t>00086044201 DEPOSITO DE EFECTIVO, DEPOSITANTE: SISTEMA DE RIEGO GUEVARA- OMEREQUE, CONCEPTO: CONTRA PARTE PROGRAMA RUMBO, CUENTA DE DEPOSITO: CUENTA UNICA DEL TESORO</t>
  </si>
  <si>
    <t>00086044201 DEPOSITO DE EFECTIVO, DEPOSITANTE: SISTEMA DE RIEGO LA VIÑA-OMEREQUE, CONCEPTO: CONTRAPARTE PROGRAMA RUMBO, CUENTA DE DEPOSITO: CUENTA UNICA DEL TESORO</t>
  </si>
  <si>
    <t>00383012001 DEPOSITO DE EFECTIVO, DEPOSITANTE: AGENCIA BOLIVIANA DE CORREOS, CONCEPTO: REGIONAL LA PAZ 13-17/01/2025, CUENTA DE DEPOSITO: CUENTA UNICA DEL TESORO</t>
  </si>
  <si>
    <t>00086031101 DEP.DE CHEQ.AJENOS,RET.DE CAM.,CONCEPTO: SISCO DE DICIEMBRE 2024,DEP.: ANMI EL PALMAR , PROCEDENCIA: BANCO UNION S.A., CHEQUE: 1351, FECHA DE EMISION:06/01/2025</t>
  </si>
  <si>
    <t>00086031101 DEP.DE CHEQ.AJENOS,RET.DE CAM.,CONCEPTO: SISCO MES DE DICIEMBRE 2024,DEP.: PN. TUNARI , PROCEDENCIA: BANCO UNION S.A., CHEQUE: 739, FECHA DE EMISION:09/01/2025</t>
  </si>
  <si>
    <t>00086031111 DEP.DE CHEQ.AJENOS,RET.DE CAM.,CONCEPTO: SISCO MES DE DICIEMBRE 2024,DEP.: PILON LAJAS , PROCEDENCIA: BANCO UNION S.A., CHEQUE: 1528, FECHA DE EMISION:06/01/2025</t>
  </si>
  <si>
    <t>00117012001 DEP.DE CHEQ.AJENOS,RET.DE CAM.,CONCEPTO: DEVOLUCION DEL LIQUIDO PAGABLE SUELDO MES DE DIC 2024,DEP.: DAVID PABLO SALAS MONTALVAN , PROCEDENCIA: BANCO UNION S.A., CHEQUE: 213449, FECHA DE EMISION:20/01/2025</t>
  </si>
  <si>
    <t>00099021001 DEP.DE CHEQ.AJENOS,RET.DE CAM.,CONCEPTO: DEV. PLANILLAS DE INCAPACIDADES CAJA CORDES,DEP.: SEDES CBBA , PROCEDENCIA: BANCO UNION S.A., CHEQUE: 43966, FECHA DE EMISION:26/12/2024</t>
  </si>
  <si>
    <t>00099021001 DEP.DE CHEQ.AJENOS,RET.DE CAM.,CONCEPTO: PERCEPCION INDEBIDA DE HABERES OCT-NOV-DIC 2021 ENE 2022,DEP.: DANIELA CACERES VARGAS , PROCEDENCIA: BANCO UNION S.A., CHEQUE: 213450, FECHA DE EMISION:20/01/2025</t>
  </si>
  <si>
    <t>00099021001 DEP.DE CHEQ.AJENOS,RET.DE CAM.,CONCEPTO: DEV. PLANILLAS INCAPACIDADES SEGURO SOCIAL UNIVERSITARIO,DEP.: SEDES CBBA , PROCEDENCIA: BANCO UNION S.A., CHEQUE: 26282, FECHA DE EMISION:09/01/2025</t>
  </si>
  <si>
    <t>NUMERO DE LIBRETA CUT: 00099021001 OPERACIÓN E75 TRANSFERENCIA DE LA CUENTA FISCAL BUN A LA CUT EN MN TRANSF.FDOS.AL.BCB GAIOC CHARAGUA IYAMBAE SEGÃN CARTA CITE/GAIOC/ZECH NÂ° 003/2025 A LA CUENTA ÃNICA DEL TESORO 3987 LIBRETA NÂ° 00099021001</t>
  </si>
  <si>
    <t>NUMERO DE LIBRETA CUT: 00099021001 OPERACIÓN E75 TRANSFERENCIA DE LA CUENTA FISCAL BUN A LA CUT EN MN TRANSF.FDOS.AL.BCB GOBIERNO AUTONOMO MUNICIPAL BELEN DE ANDAMARCA CITE: G.A.M.B.A/M.A.E./ NÂ°015/2025 CUENTA CUT 3987 LIBRETA NÂ° 00099021001</t>
  </si>
  <si>
    <t>NUMERO DE LIBRETA CUT: 00099021001 OPERACIÓN E75 TRANSFERENCIA DE LA CUENTA FISCAL BUN A LA CUT EN MN TRANSF.FDOS.AL.BCB UNIVERSIDAD TECNICA DE ORURO CITE: DAF. UTO. NÂ°041/2025 CUENTA CUT 3987 LIBRETA NÂ° 00099021001</t>
  </si>
  <si>
    <t>NUMERO DE LIBRETA CUT: 00099021001 OPERACIÓN E75 TRANSFERENCIA DE LA CUENTA FISCAL BUN A LA CUT EN MN TRANSF.FDOS.AL.BCB GOBIERNO AUTONOMO MUNICIPAL DE SENA CITE: GAMS/MAE/EXT/003/2025 CUENTA CUT 3987 LIBRETA NÂ° 00099021001</t>
  </si>
  <si>
    <t>NUMERO DE LIBRETA CUT: 00099021001 OPERACIÓN E75 TRANSFERENCIA DE LA CUENTA FISCAL BUN A LA CUT EN MN TRANSF.FDOS.AL.BCB GOBIERNO AUTONOMO MUNICIPAL BELEN DE ANDAMARCA, CITE: G.A.M.B.A/M.A.E./ NÂ°016/2025 CUENTA CUT 3987 LIBRETA NÂ° 00099021001</t>
  </si>
  <si>
    <t>NUMERO DE LIBRETA CUT: 00099021001 OPERACIÓN E75 TRANSFERENCIA DE LA CUENTA FISCAL BUN A LA CUT EN MN TRANSF.FDOS.AL.BCB UNIVERSIDAD SAN FRANCISCO XAVIER DE CHUQUISACA CITE: ADM.FCA.OF. NÂ° 010 CUENTA CUT 3987 LIBRETA NÂ° 00099021001</t>
  </si>
  <si>
    <t>||TRANSFERENCIA DE FONDOS S/G MENSAJE SWIFT NRO. 810 EN ATENCIÓN A NOTA: DGAC/10571/2024 DE F.14/3/2024 (HRE-TGL-4549) ENVIADO POR LA DIRECCIÓN GENERAL DE AERONÁUTICA CIVIL (SECTOR PÚBLICO). DEBITO DE LA LIBRETA 00117012001 DGAC, REPOSICIÓN ÚTILES DE ESCRITORIO</t>
  </si>
  <si>
    <t>||REGULARIZACIÓN DE NUESTRA OPERACIÓN N°1117200 DE F.17/1/2025 EN ATENCIÓN A NOTA DGAC/10571/2024 (HRE-TSO-4549), CORREOS ELECTRÓNICOS ENVIADOS POR LA DGAC Y NAABOL (ORIGINAL CURSA EN COMP. N°1117303) (SECTOR PÚBLICO). DEBITO DE LA LIBRETA 00117012001 DGAC, REPOSICIÓN DE ÚTILES DE ESCRITORIO.</t>
  </si>
  <si>
    <t>00046171101 DEPOSITO DE EFECTIVO, DEPOSITANTE: OSSTEOSSUR, CONCEPTO: SANCION POR INCUMPLIMIENTO A LA NORMA R.A. N°S/223 18/09/2024, CUENTA DE DEPOSITO: CUENTA UNICA DEL TESORO</t>
  </si>
  <si>
    <t>00291012002 DEPOSITO DE EFECTIVO, DEPOSITANTE: ALVARO TARQUI DELGADO, CONCEPTO: REPOSICON CREDENCIAL, CUENTA DE DEPOSITO: CUENTA UNICA DEL TESORO</t>
  </si>
  <si>
    <t>00099021001 DEPOSITO DE EFECTIVO, DEPOSITANTE: SIMON VENTURA CONDORI, CONCEPTO: DEVOLUCION DE SALARIO, CUENTA DE DEPOSITO: CUENTA UNICA DEL TESORO/DJBR</t>
  </si>
  <si>
    <t>00041031107 DEPOSITO DE EFECTIVO, DEPOSITANTE: HENRY PACO MARIÑO, CONCEPTO: DEVOLUCION DE VIATICOS, CUENTA DE DEPOSITO: CUENTA UNICA DEL TESORO</t>
  </si>
  <si>
    <t>00015011114 DEPOSITO DE EFECTIVO, DEPOSITANTE: MONICA QUISPE MAMANI, CONCEPTO: PAGO POR DEMASIA DE ENERGIA ELECTRICA (SETAR) TARIJA, CUENTA DE DEPOSITO: CUENTA UNICA DEL TESORO</t>
  </si>
  <si>
    <t>00099021001 DEP.DE CHEQ.AJENOS,RET.DE CAM.,CONCEPTO: DEVOLUCION DE RECURSOS,DEP.: GOB. AUTONOMO MCPAL. CHAYANTA , PROCEDENCIA: BANCO UNION S.A., CHEQUE: 11786, FECHA DE EMISION:31/12/2024</t>
  </si>
  <si>
    <t>00587012001 DEP.DE CHEQ.AJENOS,RET.DE CAM.,CONCEPTO: P-13 CALAMINAS,DEP.: EBC , PROCEDENCIA: BANCO UNION S.A., CHEQUE: 2347, FECHA DE EMISION:17/01/2025</t>
  </si>
  <si>
    <t>00587012016 DEP.DE CHEQ.AJENOS,RET.DE CAM.,CONCEPTO: P-40 YACUIBA,DEP.: EBC , PROCEDENCIA: BANCO UNION S.A., CHEQUE: 2345, FECHA DE EMISION:17/01/2025</t>
  </si>
  <si>
    <t>00099021001 DEP.DE CHEQ.AJENOS,RET.DE CAM.,CONCEPTO: DEV SALDO PROY MANEJO INTEGRAL DE MICROCUENCA DE UMAJALSU MUNICIPIO DE SAN PEDRO DE TIQUINA,DEP.: GOB AUTONOMO MCPAL SAN PEDRO DE TIQUINA</t>
  </si>
  <si>
    <t>00099021001 DEP.DE CHEQ.AJENOS,RET.DE CAM.,CONCEPTO: DEV DE HABERES,DEP.: CARLA YUPANQUI SOLIZ , PROCEDENCIA: BANCO UNION S.A., CHEQUE: 213452, FECHA DE EMISION:21/01/2025</t>
  </si>
  <si>
    <t>TRANSFERENCIA DE FONDOS AL EXTERIOR A SOLICITUD DE MINISTERIO DE LA PRESIDENCIA SEGUN SOLICITUD 22462 REF: PAGO DE DIVISAS A JEPPESEN POR SUSCRIPCION ANUAL AL SERVICIO DE BASE DE DATOS DE CARTAS ELECTRONICAS DE NAVEGACION , APROXIMACION, SALIDAS LLEGADAS PARA AERONAVES DEL MINISTERIO DE LA PRESID LIB. 00099021001 TGN-RECURSOS ORDINARIOS (3987)</t>
  </si>
  <si>
    <t>TRANSFERENCIA DE FONDOS AL EXTERIOR A SOLICITUD DE MINISTERIO DE LA PRESIDENCIA SEGUN SOLICITUD 22465 REF: PAGO DE DIVISAS A ROCKWELL COLLINS POR CONCEPTO DE SUSCRIPCION ANUAL DE LA BASE DE DATOS FMS Y SOFTWARE DE AVIONICA SEGUN INVOICE 30985361 INFORME MPR DGAA UA 0946 INF 24 BANK OF AMERICA CUEN LIB. 00099021001 TGN-RECURSOS ORDINARIOS (3987)</t>
  </si>
  <si>
    <t>TRANSFERENCIA DE FONDOS AL EXTERIOR A SOLICITUD DE MINISTERIO DE LA PRESIDENCIA SEGUN SOLICITUD 22464 REF: PAGO DE DIVISAS A ROCKWELLCOLLINS POR LA RENOVACION PARA LA SUSCRIPCION ANUAL DE BASE DE DATOS FMS Y SOFWARE DE AVIONICA PARA LAS AERONAVES DEL MINISTERIO DE LA PRESIDENCIA FAB 047 Y FAB 048, LIB. 00099021001 TGN-RECURSOS ORDINARIOS (3987)</t>
  </si>
  <si>
    <t>VENTA DE DIVISAS CON TRANSFERENCIA DE FONDOS A SOLICITUD DE YACIMIENTOS PETROLIFEROS FISCALES BOLIVIANOS SEGUN SOLICITUD 22451 REF: TRAFIGURA CHILE LIMITADA 6TO POST PAGO SUM HIDR LIQ OCCIDENTE CHILE 2024 OP UPCA 2213 HR GPDI 26756 2024 PROC 646 LIB. 00513012004 LBP-YPFB-UNICOMERCIAL (4030005415/1-2188907)</t>
  </si>
  <si>
    <t>VENTA DE DIVISAS CON TRANSFERENCIA DE FONDOS A SOLICITUD DE YACIMIENTOS PETROLIFEROS FISCALES BOLIVIANOS SEGUN SOLICITUD 22461 REF: TRAFIGURA CHILE LIMITADA 6TO POST PAGO SUM HIDR LIQ OCCIDENTE CHILE 2024 OP UPCA 2213 HR GPDI 26756 2024 PROC 730 LIB. 00513012004 LBP-YPFB-UNICOMERCIAL (4030005415/1-2188907)</t>
  </si>
  <si>
    <t>VENTA DE DIVISAS CON TRANSFERENCIA DE FONDOS A SOLICITUD DE YACIMIENTOS PETROLIFEROS FISCALES BOLIVIANOS SEGUN SOLICITUD 22460 REF: TRAFIGURA CHILE LIMITADA 6TO POST PAGO SUM HIDR LIQ OCCIDENTE CHILE 2024 OP UPCA 2213 HR GPDI 26756 2024 PROC 718 LIB. 00513012004 LBP-YPFB-UNICOMERCIAL (4030005415/1-2188907)</t>
  </si>
  <si>
    <t>VENTA DE DIVISAS CON TRANSFERENCIA DE FONDOS A SOLICITUD DE YACIMIENTOS PETROLIFEROS FISCALES BOLIVIANOS SEGUN SOLICITUD 22458 REF: TRAFIGURA CHILE LIMITADA 6TO POST PAGO SUM HIDR LIQ OCCIDENTE CHILE 2024 OP UPCA 2213 HR GPDI 26756 2024 PROC 717 LIB. 00513012004 LBP-YPFB-UNICOMERCIAL (4030005415/1-2188907)</t>
  </si>
  <si>
    <t>VENTA DE DIVISAS CON TRANSFERENCIA DE FONDOS A SOLICITUD DE YACIMIENTOS PETROLIFEROS FISCALES BOLIVIANOS SEGUN SOLICITUD 22459 REF: TRAFIGURA CHILE LIMITADA 5TO POST PAGO SUM HIDR LIQ OCCIDENTE CHILE 2024 OP UPCA 1941 HR DCIM 19993 2024 PROC 716 LIB. 00513012004 LBP-YPFB-UNICOMERCIAL (4030005415/1-2188907)</t>
  </si>
  <si>
    <t>TRANSFERENCIA DE FONDOS AL EXTERIOR A SOLICITUD DE MINISTERIO DE LA PRESIDENCIA SEGUN SOLICITUD 22463 REF: PAGO DE DIVISAS A CAMP SYSTEMS INTERNATIONAL INC POR RENOVACION DE SUSCRICPION ANUAL AL SERVICIO PROGRAMA COMPUTARIZADO DE MANTENIMIENTO PARA LA AERONAVE DEL MINISTERIO DE LA PRESIDENCIA CON LIB. 00099021001 TGN-RECURSOS ORDINARIOS (3987)</t>
  </si>
  <si>
    <t>PAGO A BID PRÉSTAMO 2460/BL-BO VCTO. 19-01-2025 POR CUENTA DE TGN , NTI. 019601 VALOR 21-01-2025 CAPITAL USD 69.439,65 INTERESES USD 45.028,17 CTA. 3987 CUENTA UNICA DEL TESORO LIB. 00099021001 REF.: COMISIONES BANCARIAS</t>
  </si>
  <si>
    <t>PAGO A EXIMBANK CHINA POPUL PRÉSTAMO PBC 2017 (31) 457 VCTO. 21-01-2025 POR CUENTA DE ES-MUTUN, S/NOTAMEFP/VTCP/DGCP/UODP/No 053/2025 DEL 20-01-2025, VALOR 21-01-2025 CAPITAL USD 19.806.700,00 INTERESES USD 4.642.555,34 COMISIONES USD 137.624,07 CTA. 3987 CUENTA UNICA DEL TESORO LIB. 00099021001 REF.: COMISIONES BANCARIAS</t>
  </si>
  <si>
    <t>||TRANSFERENCIA DE FONDOS SEGÚN MENSAJE SWIFT N°929 DE LA FECHA Y NOTA CITE: DGAC/10571/2024 (HRE-TGL-4549) DE FECHA 14/03/2024 DE LA DIRECCIÓN GENERAL DE AERONÁUTICA CIVIL. (SECTOR PÚBLICO). DÉBITO DE LA LIBRETA 00117012001 DGAC, REPOSICIÓN DE ÚTILES DE ESCRITORIO.</t>
  </si>
  <si>
    <t>NUMERO DE LIBRETA CUT: 00099021001 OPERACIÓN E75 TRANSFERENCIA DE LA CUENTA FISCAL BUN A LA CUT EN MN TRANSF.FDOS.AL.BCB GOBIERNO AUTONOMO MUNICIPAL DE BELLA FLOR CITE: GAMBF 28/2025 CUENTA CUT 3987 LIBRETA NÂ° 00099021001</t>
  </si>
  <si>
    <t>NUMERO DE LIBRETA CUT: 00099021001 OPERACIÓN E75 TRANSFERENCIA DE LA CUENTA FISCAL BUN A LA CUT EN MN TRANSF.FDOS.AL.BCB GOBIERNO AUTONOMO MUNICIPAL DE BELLA FLOR CITE: GAMBF 27/2025 CUENTA CUT 3987 LIBRETA NÂ° 00099021001</t>
  </si>
  <si>
    <t>NUMERO DE LIBRETA CUT: 00099021001 OPERACIÓN E75 TRANSFERENCIA DE LA CUENTA FISCAL BUN A LA CUT EN MN TRANSF.FDOS.AL.BCB GOBIERNO AUTONOMO DEPARTAMENTAL DE ORURO, CITE: GAD-ORU/SDAFP/UF/ATCP/CE-0005/2025 CUENTA CUT 3987 LIBRETA NÂ° 00099021001</t>
  </si>
  <si>
    <t>NUMERO DE LIBRETA CUT: 00099021001 OPERACIÓN E75 TRANSFERENCIA DE LA CUENTA FISCAL BUN A LA CUT EN MN TRANSF.FDOS.AL.BCB GOBIERNO AUTONOMO DEPARTAMENTAL DE ORURO, CITE: GAD-ORU/SDAFP/UF/ATCP/CE-0006/2025 CUENTA CUT 3987 LIBRETA NÂ° 00099021001</t>
  </si>
  <si>
    <t>NUMERO DE LIBRETA CUT: 00099021001 OPERACIÓN E75 TRANSFERENCIA DE LA CUENTA FISCAL BUN A LA CUT EN MN TRANSF.FDOS.AL.BCB GOBIERNO AUTONOMO DEPARTAMENTAL DE ORURO, CITE: GAD-ORU/SDAFP/UF/ATCP/CE-0007/2025 CUENTA CUT 3987 LIBRETA NÂ° 00099021001</t>
  </si>
  <si>
    <t>NUMERO DE LIBRETA CUT: 00099021001 OPERACIÓN E75 TRANSFERENCIA DE LA CUENTA FISCAL BUN A LA CUT EN MN TRANSF.FDOS.AL.BCB GOBIERNO AUTONOMO DEPARTAMENTAL DE ORURO, CITE: GAD-ORU/SDAFP/UF/ATCP/CE-0008/2025 CUENTA CUT 3987 LIBRETA NÂ° 00099021001</t>
  </si>
  <si>
    <t>NUMERO DE LIBRETA CUT: 00099021001 OPERACIÓN E75 TRANSFERENCIA DE LA CUENTA FISCAL BUN A LA CUT EN MN TRANSF.FDOS.AL.BCB GOBIERNO AUTONOMO MUNICIPAL DE NUEVA ESPERANZA CITE: GAMNE.STRIA.DESP. NÂ° 02/2025 CUENTA CUT 3987 LIBRETA NÂ° 00099021001</t>
  </si>
  <si>
    <t>NUMERO DE LIBRETA CUT: 00099021001 OPERACIÓN E75 TRANSFERENCIA DE LA CUENTA FISCAL BUN A LA CUT EN MN TRANSF.FDOS.AL.BCB GOBIERNO AUTONOMO DEPARTAMENTAL DE ORURO, CITE: GAD-ORU/SDAFP/UF/ATCP/CE-0004/2025 CUENTA CUT 3987 LIBRETA NÂ° 00099021001</t>
  </si>
  <si>
    <t>||TRANSFERENCIA DE FONDOS SEGÚN MENSAJE SWIFT N°984, CORREO ELECTRÓNICO DE LA FECHA Y NOTA CITE: DGAC/10571/2024 (HRE-TGL-4549) DE FECHA 14/03/2024 DE LA DIRECCIÓN GENERAL DE AERONÁUTICA CIVIL. (SECTOR PÚBLICO). DÉBITO DE LA LIBRETA 00117012001 DGAC, REPOSICIÓN DE ÚTILES DE ESCRITORIO.</t>
  </si>
  <si>
    <t>||TRANSFERENCIA DE FONDOS S/G MENSAJES SWIFT NROS. 983 CORREO ELECTRONICO DE LA FECHA Y NOTA CITE DGAC/10571/2024 DE F.14.03.2024 (HRE-TGL-4549) DE LA DIRECCION GENERAL DE AERONAUTICA CIVIL (SECTOR PÚBLICO). DEBITO DE LA LIBRETA 00117012001 DGAC, REPOSICIÓN DE ÚTILES DE ESCRITORIO.</t>
  </si>
  <si>
    <t>00086044201 DEPOSITO DE EFECTIVO, DEPOSITANTE: SISTEMA DE RIEGO OCHOLLUMAYU CUESTA PUNTA BAJA, CONCEPTO: CONTRAPARTE PROGRAMA RUMBO, CUENTA DE DEPOSITO: CUENTA UNICA DEL TESORO</t>
  </si>
  <si>
    <t>00086044201 DEPOSITO DE EFECTIVO, DEPOSITANTE: SISTEMA DE RIEGO COMUNIDAD ESCALANTE, CONCEPTO: CONTRAPARTE PROGRAMA RUMBO, CUENTA DE DEPOSITO: CUENTA UNICA DEL TESORO</t>
  </si>
  <si>
    <t>00086044201 DEPOSITO DE EFECTIVO, DEPOSITANTE: SISTEMA DE RIEGO PUJRU PUJRU, CONCEPTO: CONTRAPARTE PROGRAMA RUMBO, CUENTA DE DEPOSITO: CUENTA UNICA DEL TESORO</t>
  </si>
  <si>
    <t>00086044201 DEPOSITO DE EFECTIVO, DEPOSITANTE: SISTEMA DE MICRORIEGO KASA QOLLPANA, CONCEPTO: CONTRAPARTE PROGRAMA RUMBO, CUENTA DE DEPOSITO: CUENTA UNICA DEL TESORO</t>
  </si>
  <si>
    <t>00086044201 DEPOSITO DE EFECTIVO, DEPOSITANTE: SISTEMA DE MICRORIEGO BANDA RANCHO, CONCEPTO: CONTRAPARTE PROGRAMA RUMBO, CUENTA DE DEPOSITO: CUENTA UNICA DEL TESORO</t>
  </si>
  <si>
    <t>00099021001 DEPOSITO DE EFECTIVO, DEPOSITANTE: RODRIGO JUAN ALIAGA ALVAREZ, CONCEPTO: DEVOLUCION, CUENTA DE DEPOSITO: CUENTA UNICA DEL TESORO</t>
  </si>
  <si>
    <t>00010011102 DEPOSITO DE EFECTIVO, DEPOSITANTE: DELFIN ROMERO AGUILAR, CONCEPTO: REPOSICION DEL AUTOADHESIVO DE SELLO DE SEGURIDAD, CUENTA DE DEPOSITO: CUENTA UNICA DEL TESORO</t>
  </si>
  <si>
    <t>00099021001 DEPOSITO DE EFECTIVO, DEPOSITANTE: CECILIA ALEJANDRA RIOS TERAN, CONCEPTO: RESTITUCION PROGRAMA 100 BECAS DE ESTUDIO PARA LA SOBERANIA CIENTIFICA Y TECNOLOGICA, CUENTA DE DEPOSITO: CUENTA UNICA DEL TESORO</t>
  </si>
  <si>
    <t>00015011108 DEPOSITO DE EFECTIVO, DEPOSITANTE: JUBILADOS BANCA PRIVADA, CONCEPTO: PAGO FACTURA AGUA POTABLE FACTURA ENERO 2025, CUENTA DE DEPOSITO: CUENTA UNICA DEL TESORO</t>
  </si>
  <si>
    <t>00292012001 DEPOSITO DE EFECTIVO, DEPOSITANTE: IVAN JOSE ANTIÑAPA CHAMIZO, CONCEPTO: ., CUENTA DE DEPOSITO: CUENTA UNICA DEL TESORO</t>
  </si>
  <si>
    <t>00086011109 DEPOSITO DE EFECTIVO, DEPOSITANTE: DAYANA IVANOVA CALASICH MENDOZA, CONCEPTO: REPOSICION DE CREDENCIAL, CUENTA DE DEPOSITO: CUENTA UNICA DEL TESORO</t>
  </si>
  <si>
    <t>00099021001 DEP.DE CHEQ.AJENOS,RET.DE CAM.,CONCEPTO: INCAPACIDADES,DEP.: CAJA NACIONAL DE SALUD, PROCEDENCIA: BANCO UNION S.A., CHEQUE: 38020, FECHA DE EMISION:20/01/2025
DT - 044 - P - 0078</t>
  </si>
  <si>
    <t>00099021001 DEP.DE CHEQ.AJENOS,RET.DE CAM.,CONCEPTO: INCAPACIDADES,DEP.: CAJA NACIONAL DE SALUD, PROCEDENCIA: BANCO UNION S.A., CHEQUE: 38100, FECHA DE EMISION:20/01/2025
DT - 044 - P - 0081</t>
  </si>
  <si>
    <t>PAGO A BID PRÉSTAMO 3181/BL-BO VCTO. 23-01-2025 POR CUENTA DE TGN , NTI. 019594 VALOR 23-01-2025 CAPITAL USD 1.766.666,67 INTERESES USD 1.382.518,96 CTA. 3987 CUENTA UNICA DEL TESORO LIB. 00099021001 REF.: COMISIONES BANCARIAS</t>
  </si>
  <si>
    <t>A:00099021001 Transferencia de recursos a solicitud de la Unidad de Administración e Información Salarial mediante nota CITE: MEFP/VTCP/DGPOT/UAIS/N°7/2025, informe MEFP/VTCP/DGPOT/UAIS/No.3/2025 para la reversión definitiva de las Boletas de Pago solicitadas por el SENASIR consignadas en el comprobante de pago N° 72044 H.R. 2024-59464-R</t>
  </si>
  <si>
    <t>A:00099021001 Transferencia de recursos a solicitud de la Unidad de Administración e Información Salarial mediante nota CITE: MEFP/VTCP/DGPOT/UAIS/N°8/2025, informe MEFP/VTCP/DGPOT/UAIS/No.4/2025 para la reversión definitiva de las Boletas de Pago solicitadas por el SENASIR consignadas en el comprobante de pago N° 72033 H.R. 2024-51800-R</t>
  </si>
  <si>
    <t>A:00099021001 Transferencia de recursos a solicitud de la Unidad de Administración e Información Salarial mediante nota CITE: MEFP/VTCP/DGPOT/UAIS/N°9/2025, informe MEFP/VTCP/DGPOT/UAIS/No.4/2025 para la reversión definitiva de las Boletas de Pago solicitadas por el SENASIR consignadas en el comprobante de pago N° 72034 H.R. 2024-51800-R</t>
  </si>
  <si>
    <t>A:00862012001 GAD BENI, TRANSFERENCIA DE RECUPERACIONES SEGÚN NOTA GEF-LCR-JSZ-1705-NOT/24 POR CONCEPTO DE REMUNERACION POR ADMINISTRACION DE FIDEICOMISO QUE CORRESPONDE AL FNDR DE ACUERDO A CONTRATO DE FIDEICOMISO “FINANCIAMIENTO DE APOYO A LA REACTIVACION DE INVERCION PUBLICA” VTO OCTUBRE/2024.</t>
  </si>
  <si>
    <t>NUMERO DE LIBRETA CUT: 00086011102 OPERACIÓN E18 TRANSFERENCIA DEL SISTEMA FINANCIERO POR CUENTA DE TERCEROS A LA CUT SOL. ESC. DE REPSOL E&amp;P BOLIVIA S.A.</t>
  </si>
  <si>
    <t>NUMERO DE LIBRETA CUT: 00099021001 OPERACIÓN E75 TRANSFERENCIA DE LA CUENTA FISCAL BUN A LA CUT EN MN TRANSF.FDOS.AL.BCB GOBIERNO AUTONOMO MUNICIPAL SAN PEDRO CITE: GAMSP-MAE-OF.EXT.NÂ° 021/2025 CUENTA CUT 3987 LIBRETA NÂ° 00099021001</t>
  </si>
  <si>
    <t>||TRANSFERENCIA DE FONDOS S/G MENSAJE SWIFT NRO. 1061 EN ATENCIÓN A NOTA: DGAC/10571/2024 DE F.14/3/2024 (HRE-TGL-4549) ENVIADO POR LA DIRECCIÓN GENERAL DE AERONÁUTICA CIVIL (SECTOR PÚBLICO). DEBITO DE LA LIBRETA 00117012001 DGAC, REPOSICIÓN ÚTILES DE ESCRITORIO.</t>
  </si>
  <si>
    <t>||TRANSFERENCIA DE FONDOS SEGÚN MENSAJES SWIFT N°999 Y 1062 DE LA FECHA Y NOTA CITE: DGAC/10571/2024 (HRE-TGL-4549) DE FECHA 14/03/2024 DE LA DIRECCIÓN GENERAL DE AERONÁUTICA CIVIL. (SECTOR PÚBLICO). DÉBITO DE LA LIBRETA 00117012001 DGAC, REPOSICIÓN DE ÚTILES DE ESCRITORIO.</t>
  </si>
  <si>
    <t>||TRANSFERENCIA DE FONDOS S/G MENSAJE SWIFT NRO. 1106 EN ATENCIÓN A CORREO ELECTRÓNICO Y NOTA: DGAC/10571/2024 DE F.14/3/2024 (HRE-TGL-4549) ENVIADO POR LA DIRECCIÓN GENERAL DE AERONÁUTICA CIVIL (SECTOR PÚBLICO). DEBITO DE LA LIBRETA 00117012001 DGAC, REPOSICIÓN ÚTILES DE ESCRITORIO.</t>
  </si>
  <si>
    <t>||TRANSFERENCIA DE FONDOS SEGÚN MENSAJE SWIFT N° 1059 DE LA FECHA Y NOTA CITE: DGAC/10571/2024 (HRE-TGL-4549) DE FECHA 14/03/2024 DE LA DIRECCIÓN GENERAL DE AERONÁUTICA CIVIL. (SECTOR PÚBLICO). DÉBITO DE LA LIBRETA 00117012001 DGAC, REPOSICIÓN DE ÚTILES DE ESCRITORIO.</t>
  </si>
  <si>
    <t>||TRANSFERENCIA DE FONDOS S/G MENSAJES SWIFTS NROS. 1047 Y 995 EN ATENCIÓN A NOTA: DGAC/10571/2024 DE F.14/3/2024 (HRE-TGL-4549) ENVIADO POR LA DIRECCIÓN GENERAL DE AERONÁUTICA CIVIL (SECTOR PÚBLICO). DEBITO DE LA LIBRETA 00117012001 DGAC, REPOSICIÓN ÚTILES DE ESCRITORIO.</t>
  </si>
  <si>
    <t>||TRANSFERENCIA DE FONDOS S/G MENSAJES SWIFTS NROS. 997-1049 EN ATENCIÓN A NOTA: DGAC/10571/2024 DE F.14/3/2024 (HRE-TGL-4549) ENVIADO POR LA DIRECCIÓN GENERAL DE AERONÁUTICA CIVIL (SECTOR PÚBLICO). DEBITO DE LA LIBRETA 00117012001 DGAC, REPOSICIÓN ÚTILES DE ESCRITORIO.</t>
  </si>
  <si>
    <t>00046171101 DEPOSITO DE EFECTIVO, DEPOSITANTE: TECNO MEDICAL BOLIVIA, CONCEPTO: DEUDA POR MULTA, CUENTA DE DEPOSITO: CUENTA UNICA DEL TESORO</t>
  </si>
  <si>
    <t>00099021001 DEPOSITO DE EFECTIVO, DEPOSITANTE: CINTIA SUSANA CONTRERAS CALLE, CONCEPTO: MULTA POR ENTREGA FUERA DE PLAZO, CUENTA DE DEPOSITO: CUENTA UNICA DEL TESORO</t>
  </si>
  <si>
    <t>00585012002 DEPOSITO DE EFECTIVO, DEPOSITANTE: AGENCIA BOLIVIANA ESPACIAL, CONCEPTO: DEV. FONDOS, CUENTA DE DEPOSITO: CUENTA UNICA DEL TESORO</t>
  </si>
  <si>
    <t>00099021001 DEPOSITO DE EFECTIVO, DEPOSITANTE: NILDA INES MAMANI CHINO, CONCEPTO: DEV. PAGO EN EXCESO, CUENTA DE DEPOSITO: CUENTA UNICA DEL TESORO/DJBR</t>
  </si>
  <si>
    <t>00099021001 DEPOSITO DE EFECTIVO, DEPOSITANTE: CARMEN FEDRA VALVERDE ROSSEL, CONCEPTO: POR ERROR EN C-1 N°1463-4, CUENTA DE DEPOSITO: CUENTA UNICA DEL TESORO/DJBR</t>
  </si>
  <si>
    <t>00099021001 DEPOSITO DE EFECTIVO, DEPOSITANTE: CARMEN FEDRA VALVERDE ROSSEL, CONCEPTO: POR ERROR C-31 N ° 1463-5, CUENTA DE DEPOSITO: CUENTA UNICA DEL TESORO/DJBR</t>
  </si>
  <si>
    <t>00383012001 DEPOSITO DE EFECTIVO, DEPOSITANTE: AGENCIA BOLIVIANA DE CORREOS, CONCEPTO: REGIONAL COCHABAMBA 2-5/12/2024, CUENTA DE DEPOSITO: CUENTA UNICA DEL TESORO</t>
  </si>
  <si>
    <t>00383012001 DEPOSITO DE EFECTIVO, DEPOSITANTE: AGENCIA BOLIVIANA DE CORREOS, CONCEPTO: REGIONAL SUCRE 30/12/2024-04/01/2025, CUENTA DE DEPOSITO: CUENTA UNICA DEL TESORO</t>
  </si>
  <si>
    <t>00383012001 DEPOSITO DE EFECTIVO, DEPOSITANTE: AGENCIA BOLIVIANA DE CORREOS, CONCEPTO: REGIONAL SUCRE6-11/01/2025, CUENTA DE DEPOSITO: CUENTA UNICA DEL TESORO</t>
  </si>
  <si>
    <t>00383012001 DEPOSITO DE EFECTIVO, DEPOSITANTE: AGENCIA BOLIVIANA DE CORREOS, CONCEPTO: REGIONAL BENI 2-12/01/2025, CUENTA DE DEPOSITO: CUENTA UNICA DEL TESORO</t>
  </si>
  <si>
    <t>00383012001 DEPOSITO DE EFECTIVO, DEPOSITANTE: AGENCIA BOLIVIANA DE CORREOS, CONCEPTO: REGIONAL BENI 31/12/2024, CUENTA DE DEPOSITO: CUENTA UNICA DEL TESORO</t>
  </si>
  <si>
    <t>00383012001 DEPOSITO DE EFECTIVO, DEPOSITANTE: AGENCIA BOLIVIANA DE CORREOS, CONCEPTO: REGIONAL BENI 22/11/2024, CUENTA DE DEPOSITO: CUENTA UNICA DEL TESORO</t>
  </si>
  <si>
    <t>00292012001 DEPOSITO DE EFECTIVO, DEPOSITANTE: CARLOS DANIEL ROQUE CHOQUE, CONCEPTO: DEVOLUCION FONDOS MES DE DICIEMBRE, CUENTA DE DEPOSITO: CUENTA UNICA DEL TESORO</t>
  </si>
  <si>
    <t>VENTA DE DIVISAS CON TRANSFERENCIA DE FONDOS A SOLICITUD DE GESTORA PUB.DE LA SEG.SOCIAL DE LARGO PLAZO SEGUN SOLICITUD 22490 REF: CENTESIMO OCTAVO PAGO A HEINSOHN BUSINESS TECHNOLOGY SA POR LA ADQUISICION DEL SOFTWARE PARA LA GESTORA PUBLICA FACTURA FE 39658 5TO PAGO APOTEOSIS ACTA DE RECEPCION Y C LIB. 00595012003 GPSSLP-COMISION POR ADMINISTRACION DEL SIP</t>
  </si>
  <si>
    <t>VENTA DE DIVISAS CON TRANSFERENCIA DE FONDOS A SOLICITUD DE GESTORA PUB.DE LA SEG.SOCIAL DE LARGO PLAZO SEGUN SOLICITUD 22491 REF: CENTESIMO SEPTIMO PAGO A HEINSOHN BUSINESS TECHNOLOGY SA POR LA ADQUISICION DEL SOFTWARE PARA LA GESTORA PUBLICA FACTURA FE 55592 SERVICIO AL CLIENTE ITEM 3 ACTA DE RECE LIB. 00595012003 GPSSLP-COMISION POR ADMINISTRACION DEL SIP</t>
  </si>
  <si>
    <t>VENTA DE DIVISAS CON TRANSFERENCIA DE FONDOS A SOLICITUD DE GESTORA PUB.DE LA SEG.SOCIAL DE LARGO PLAZO SEGUN SOLICITUD 22494 REF: CENTESIMO TERCER PAGO A HEINSOHN BUSINESS TECHNOLOGY SA POR LA ADQUISICION DEL SOFTWARE PARA LA GESTORA PUBLICA FACTURA FE 52081 COBRANZA JUDICIAL ITEM 6 ACTA DE RECEPCI LIB. 00595012003 GPSSLP-COMISION POR ADMINISTRACION DEL SIP</t>
  </si>
  <si>
    <t>VENTA DE DIVISAS CON TRANSFERENCIA DE FONDOS A SOLICITUD DE GESTORA PUB.DE LA SEG.SOCIAL DE LARGO PLAZO SEGUN SOLICITUD 22495 REF: CENTESIMO SEGUNDO PAGO A HEINSOHN BUSINESS TECHNOLOGY SA POR LA ADQUISICION DEL SOFTWARE PARA LA GESTORA PUBLICA FACTURA FE 53876 CC285734 COBRANZA JUDICIAL ACTA DE RECE LIB. 00595012003 GPSSLP-COMISION POR ADMINISTRACION DEL SIP</t>
  </si>
  <si>
    <t>VENTA DE DIVISAS CON TRANSFERENCIA DE FONDOS A SOLICITUD DE GESTORA PUB.DE LA SEG.SOCIAL DE LARGO PLAZO SEGUN SOLICITUD 22496 REF: CENTESIMO PAGO A HEINSOHN BUSINESS TECHNOLOGY SA POR LA ADQUISICION DEL SOFTWARE PARA LA GESTORA PUBLICA FACTURA FE 54668 54669 55591 DETALLE 283336 284351 CC86489 ACTA LIB. 00595012003 GPSSLP-COMISION POR ADMINISTRACION DEL SIP</t>
  </si>
  <si>
    <t>VENTA DE DIVISAS CON TRANSFERENCIA DE FONDOS A SOLICITUD DE GESTORA PUB.DE LA SEG.SOCIAL DE LARGO PLAZO SEGUN SOLICITUD 22497 REF: NONAGESIMO NOVENO PAGO A HEINSOHN BUSINESS TECHNOLOGY SA POR LA ADQUISICION DEL SOFTWARE PARA LA GESTORA PUBLICA FACTURA FE 53008 SERVICIO AL CLIENTE ITEM 4 Y 8 ACTA DE LIB. 00595012003 GPSSLP-COMISION POR ADMINISTRACION DEL SIP</t>
  </si>
  <si>
    <t>VENTA DE DIVISAS CON TRANSFERENCIA DE FONDOS A SOLICITUD DE GESTORA PUB.DE LA SEG.SOCIAL DE LARGO PLAZO SEGUN SOLICITUD 22498 REF: NONAGESIMO OCTAVO PAGO A HEINSOHN BUSINESS TECHNOLOGY SA POR LA ADQUISICION DEL SOFTWARE PARA LA GESTORA PUBLICA FACTURA FE 54619 287295 CAMBIAR LA FORMULA PARA SACAR EL LIB. 00595012003 GPSSLP-COMISION POR ADMINISTRACION DEL SIP</t>
  </si>
  <si>
    <t>VENTA DE DIVISAS CON TRANSFERENCIA DE FONDOS A SOLICITUD DE GESTORA PUB.DE LA SEG.SOCIAL DE LARGO PLAZO SEGUN SOLICITUD 22499 REF: NONAGESIMO SEPTIMO PAGO A HEINSOHN BUSINESS TECHNOLOGY SA POR LA ADQUISICION DEL SOFTWARE PARA LA GESTORA PUBLICA FACTURA FE 55587 55588 CC288374 RECONSTRUCCION DE DATOS LIB. 00595012003 GPSSLP-COMISION POR ADMINISTRACION DEL SIP</t>
  </si>
  <si>
    <t>VENTA DE DIVISAS CON TRANSFERENCIA DE FONDOS A SOLICITUD DE GESTORA PUB.DE LA SEG.SOCIAL DE LARGO PLAZO SEGUN SOLICITUD 22500 REF: NONAGESIMO SEXTO PAGO A HEINSOHN BUSINESS TECHNOLOGY SA POR LA ADQUISICION DEL SOFTWARE PARA LA GESTORA PUBLICA FACTURA FE 55593 ITEM 6 REPORTES SERVICIO AL CLIENTE ACTA LIB. 00595012003 GPSSLP-COMISION POR ADMINISTRACION DEL SIP</t>
  </si>
  <si>
    <t>VENTA DE DIVISAS CON TRANSFERENCIA DE FONDOS A SOLICITUD DE GESTORA PUB.DE LA SEG.SOCIAL DE LARGO PLAZO SEGUN SOLICITUD 22492 REF: CENTESIMO SEXTO PAGO A HEINSOHN BUSINESS TECHNOLOGY SA POR LA ADQUISICION DEL SOFTWARE PARA LA GESTORA PUBLICA FACTURA FE 55601 GESTION DE CUENTAS ITEM 8 ACTA DE RECEPCI LIB. 00595012003 GPSSLP-COMISION POR ADMINISTRACION DEL SIP</t>
  </si>
  <si>
    <t>VENTA DE DIVISAS CON TRANSFERENCIA DE FONDOS A SOLICITUD DE GESTORA PUB.DE LA SEG.SOCIAL DE LARGO PLAZO SEGUN SOLICITUD 22493 REF: CENTESIMO CUARTO PAGO A HEINSOHN BUSINESS TECHNOLOGY SA POR LA ADQUISICION DEL SOFTWARE PARA LA GESTORA PUBLICA FACTURA FE 55601 GESTION DE CUENTAS ITEM 8 ACTA DE RECEPC LIB. 00595012003 GPSSLP-COMISION POR ADMINISTRACION DEL SIP</t>
  </si>
  <si>
    <t>NUMERO DE LIBRETA CUT: 00099021001 OPERACIÓN E75 TRANSFERENCIA DE LA CUENTA FISCAL BUN A LA CUT EN MN TRANSF.FDOS.AL.BCB GOBIERNO AUTONOMO MUNICIPAL DE UYUNI DE CITE: CITE: OF/GAMU/DESP/MAE NÂ° 014/2025 CUENTA CUT 3987 LIBRETA NÂ°00099021001</t>
  </si>
  <si>
    <t>NUMERO DE LIBRETA CUT: 00099021001 OPERACIÓN E75 TRANSFERENCIA DE LA CUENTA FISCAL BUN A LA CUT EN MN TRANSF.FDOS.AL.BCB GOBIERNO AUTONOMO MUNICIPAL DE UYUNI DE CITE: OF/GAMU/DESP/MAE NÂ° 013/2025 CUENTA CUT 3987 LIBRETA NÂ°00099021001</t>
  </si>
  <si>
    <t>NUMERO DE LIBRETA CUT: 00099021001 OPERACIÓN E75 TRANSFERENCIA DE LA CUENTA FISCAL BUN A LA CUT EN MN TRANSF.FDOS.AL.BCB UNIVERSIDAD MAYOR DE SAN SIMON CITE:TYCP-T 1/25 CUENTA CUT 3987069001 LIBRETA NÂ° 00099021001</t>
  </si>
  <si>
    <t>NUMERO DE LIBRETA CUT: 00099021001 OPERACIÓN E75 TRANSFERENCIA DE LA CUENTA FISCAL BUN A LA CUT EN MN TRANSF.FDOS.AL.BCB GOB. AUTONOMO MCPAL. DE TOTORA CITE:GAMT-CE-DAF-009/2025 CUENTA CUT 3987069001 LIBRETA NÂ° 00099021001</t>
  </si>
  <si>
    <t>TRANSFERENCIA DE FONDOS AL EXTERIOR A SOLICITUD DE MINISTERIO DE ECONOMIA Y FINANZAS PUBLICAS SEGUN SOLICITUD 22502 REF: PAGO A FAVOR DE ROYAL FBO SERVICE SERVICE, POR PAGO DE COMBUSTIBLE A LA AERONAVE BEECHCRAFT KING AIR B-300 MATRICULA FAB-048 Y OTROS POR SERVICIO DE TERCEROS, EN RUTA INTERNACIONA LIB. 00099021001 TGN-RECURSOS ORDINARIOS (3987)</t>
  </si>
  <si>
    <t>TRANSFERENCIA DE FONDOS AL EXTERIOR A SOLICITUD DE MINISTERIO DE RELACIONES EXTERIORES SEGUN SOLICITUD 22477 REF: PROCESO 101 PLANILLA 112404 PAGO DE COSTO DE VIDA A PERSONAL DE EMBAJADAS CORRESPONDIENTE AL MES DE NOVIEMBRE LIB. 00099021001 TGN-RECURSOS ORDINARIOS (3987)</t>
  </si>
  <si>
    <t>TRANSFERENCIA DE FONDOS AL EXTERIOR A SOLICITUD DE MINISTERIO DE RELACIONES EXTERIORES SEGUN SOLICITUD 22476 REF: PROCESO 105 PLANILLA 112406 PAGO DE COSTO DE VIDA AL PERSONAL DE EMBAJADAS Y CONSULADOS CORRESPONDIENTE AL MES DE NOVIEMBRE LIB. 00099021001 TGN-RECURSOS ORDINARIOS (3987)</t>
  </si>
  <si>
    <t>VENTA DE DIVISAS CON TRANSFERENCIA DE FONDOS A SOLICITUD DE MINISTERIO DE RELACIONES EXTERIORES SEGUN SOLICITUD 22472 REF: PROCESO 99 PLANILLA 112402 PAGO DE HABERES AL PERSONAL DE EMBAJADAS Y CONSULADOS CORRESPONDIENTE A NOVIEMBRE LIB. 00099021001 TGN-RECURSOS ORDINARIOS (3987)</t>
  </si>
  <si>
    <t>TRANSFERENCIA DE FONDOS AL EXTERIOR A SOLICITUD DE MINISTERIO DE RELACIONES EXTERIORES SEGUN SOLICITUD 22474 REF: PROCESO 112405 PLANILLA 112405 PAGO DE COSTO DE VIDA A PERSONAL DE EMBAJADAS Y CONSULADOS CORRESPONDIENTE A NOVIEMBRE LIB. 00099021001 TGN-RECURSOS ORDINARIOS (3987)</t>
  </si>
  <si>
    <t>VENTA DE DIVISAS CON TRANSFERENCIA DE FONDOS A SOLICITUD DE MINISTERIO DE RELACIONES EXTERIORES SEGUN SOLICITUD 22473 REF: PROCESO 102 PLANILLA 112405 PAGO DE HABERES A PERSONAL DE EMBAJADAS Y CONSULADOS CORRESPONDIENTE A NOVIEMBRE LIB. 00099021001 TGN-RECURSOS ORDINARIOS (3987)</t>
  </si>
  <si>
    <t>TRANSFERENCIA DE FONDOS AL EXTERIOR A SOLICITUD DE MINISTERIO DE RELACIONES EXTERIORES SEGUN SOLICITUD 22468 REF: PROCESO 95 ENVIO DE RECURSOS PARA GASTOS DE FUNCIONAMIENTO A LAS EMBAJADAS Y REPRESENTACIONES DEL SERVICIO EXTERIOR. LIB. 00099021001 TGN-RECURSOS ORDINARIOS (3987)</t>
  </si>
  <si>
    <t>VENTA DE DIVISAS CON TRANSFERENCIA DE FONDOS A SOLICITUD DE MINISTERIO DE RELACIONES EXTERIORES SEGUN SOLICITUD 22475 REF: PROCESO 104 PLANILLA 112406 PAGO DE HABERES AL PERSONAL DE EMBAJADAS Y CONSULADOS CORRESPONDIENTE AL MES DE NOVIEMBRE LIB. 00099021001 TGN-RECURSOS ORDINARIOS (3987)</t>
  </si>
  <si>
    <t>TRANSFERENCIA DE FONDOS AL EXTERIOR A SOLICITUD DE MINISTERIO DE RELACIONES EXTERIORES SEGUN SOLICITUD 22478 REF: PROCESO 100 PLANILLA 112402 PAGO DE COSTO DE VIDA AL PERSONAL DE EMBAJADAS Y CONSULADOS CORRESPONDIENTE A NOVIEMBRE LIB. 00099021001 TGN-RECURSOS ORDINARIOS (3987)</t>
  </si>
  <si>
    <t>VENTA DE DIVISAS CON TRANSFERENCIA DE FONDOS A SOLICITUD DE MINISTERIO DE RELACIONES EXTERIORES SEGUN SOLICITUD 22469 REF: PROCESO 97 PLANILLA 112401 PAGO DE HABERES AL PERSONAL DE EMBAJADAS Y CONSULADOS CORRESPONDIENTE AL MES DE NOVIEMBRE LIB. 00099021001 TGN-RECURSOS ORDINARIOS (3987)</t>
  </si>
  <si>
    <t>||COMISION TRANSFERENCIA FDOS.AL EXTERIOR 0,20% S/USD217.241,81 (EQUIV.A EUR208.525,97),REEMB.GSTS.COMUNICACION BS300.-Y EMISION COMP.CONTABLE BS60.-REF.:PAGO 3 LC I-2023-28 P/C ENVIBOL A/F BDF INDUSTRIES S.P.A.,EN COMPL.A COMP.1117559,24/01/2025. LIB.00132072001 SEDEM-ADMINISTRACION RECAUDACION ENVIBOL EN BOLIVIANOS RF.:COMIS.PAGO 3 LC I-2023-28</t>
  </si>
  <si>
    <t>||TRANSFERENCIA DE FONDOS S/G MENSAJE SWIFTS NROS. 1176 Y 1175 EN ATENCIÓN A CORREO ELECTRONICO Y NOTA: DGAC/10571/2024 DE F.14/3/2024 (HRE-TGL-4549) ENVIADO POR LA DIRECCIÓN GENERAL DE AERONÁUTICA CIVIL (SECTOR PÚBLICO). DEBITO DE LA LIBRETA 00117012001 DGAC, REPOSICIÓN ÚTILES DE ESCRITORIO.</t>
  </si>
  <si>
    <t>||TRANSFERENCIA DE FONDOS S/G MENSAJE SWIFT NRO. 1117, CORREO ELECTRONICO DE LA FECHA Y NOTA CITE DGAC/10571/2024 DE F.14.03.2024 (HRE-TGL-4549) DE LA DIRECCION GENERAL DE AERONAUTICA CIVIL (SECTOR PÚBLICO). DEBITO DE LA LIBRETA 00117012001 DGAC, REPOSICIÓN DE ÚTILES DE ESCRITORIO</t>
  </si>
  <si>
    <t>00292012001 DEPOSITO DE EFECTIVO, DEPOSITANTE: ELMER VILLARES APARICIO, CONCEPTO: DEPÓSITO, CUENTA DE DEPOSITO: CUENTA UNICA DEL TESORO</t>
  </si>
  <si>
    <t>00292012001 DEPOSITO DE EFECTIVO, DEPOSITANTE: CESAR INTI TERAN LOAYZA, CONCEPTO: DEPÓSITO, CUENTA DE DEPOSITO: CUENTA UNICA DEL TESORO</t>
  </si>
  <si>
    <t>00020031101 DEPOSITO DE EFECTIVO, DEPOSITANTE: FELIX AUGUSTO CONDORI LAURA, CONCEPTO: PAGO POR REVERSION PARTIDA, CUENTA DE DEPOSITO: CUENTA UNICA DEL TESORO</t>
  </si>
  <si>
    <t>00016011101 DEPOSITO DE EFECTIVO, DEPOSITANTE: LIBRERIA DEL MINISTERIO DE EDUCACION, CONCEPTO: VENTA DE MATERIAL BIBLIOGRAFICO Y/O MULTIMEDIA DE LA LIBRERIA DEL MINISTERIO DE EDUCACION, CUENTA DE DEPOSITO: CUENTA UNICA DEL TESORO</t>
  </si>
  <si>
    <t>00099021001 DEPOSITO DE EFECTIVO, DEPOSITANTE: CARLOS IVAN COSSIO SALVATIERRA, CONCEPTO: DEVOLUCION DE SEPTIEMBRE 2023, CUENTA DE DEPOSITO: CUENTA UNICA DEL TESORO/DJBR</t>
  </si>
  <si>
    <t>00099021001 DEPOSITO DE EFECTIVO, DEPOSITANTE: CARLOS IVAN COSSIO SALVATIERRA, CONCEPTO: DEVOLUCION DUODECIMA DE AGUINALDO 2023, CUENTA DE DEPOSITO: CUENTA UNICA DEL TESORO/DJBR</t>
  </si>
  <si>
    <t>00081011101 DEPOSITO DE EFECTIVO, DEPOSITANTE: SASHA EVELIN PIZO PEREZ, CONCEPTO: REPOSICION DE CREDENCIAL, CUENTA DE DEPOSITO: CUENTA UNICA DEL TESORO</t>
  </si>
  <si>
    <t>00099021001 DEP.DE CHEQ.AJENOS,RET.DE CAM.,CONCEPTO: DEVOLUCION DE SUELDOS Y SALARIOS,DEP.: ALEJANDRA FERNANDEZ NINA , PROCEDENCIA: BANCO UNION S.A., CHEQUE: 213455, FECHA DE EMISION:27/01/2025/DJBR</t>
  </si>
  <si>
    <t>00099021001 DEPOSITO DE EFECTIVO, DEPOSITANTE: MARIA RISELA CASTELLON VELA, CONCEPTO: DEPÓSITO REVERSION TOTAL DE SUELDOS, CUENTA DE DEPOSITO: CUENTA UNICA DEL TESORO/DJBR</t>
  </si>
  <si>
    <t>NUMERO DE LIBRETA CUT: 00099021001 OPERACIÓN E75 TRANSFERENCIA DE LA CUENTA FISCAL BUN A LA CUT EN MN TRANSF.FDOS.AL.BCB GOB. AUTONOMO MCPAL. DE ARBIETO CITE: GAMA NÂ° 022/2025 CUENTA CUT 3987 LIBRETA NÂ° 00099021001</t>
  </si>
  <si>
    <t>VENTA DE DIVISAS CON TRANSFERENCIA DE FONDOS A SOLICITUD DE YACIMIENTOS PETROLIFEROS FISCALES BOLIVIANOS SEGUN SOLICITUD 22528 REF: PAGO ARGUS MEDIA INC POR SERV DE INF ESPEC DE PRECIOS PARA PROD DERIVADOS E INDUST COMBUSTIBLE Y FERTILIZANTES FACTURA AMI1045060B LIB. 00513022001 YPFB - "OPERACIONES"</t>
  </si>
  <si>
    <t>VENTA DE DIVISAS CON TRANSFERENCIA DE FONDOS A SOLICITUD DE YACIMIENTOS PETROLIFEROS FISCALES BOLIVIANOS SEGUN SOLICITUD 22527 REF: 1ER PAGO LA TE ANDES SA POR SERV DE LABORATORIO PARA TERMOCRONOLOGIA SEG CONTRATO ULG SCZ 101 2024 Y PODER N 404 2024 LIB. 00513022001 YPFB - "OPERACIONES"</t>
  </si>
  <si>
    <t>||VTA. DE DIVISAS TRANF.FDOS.AL EXT. Y COBRO COMISION TRANSF.FDOS.AL EXTERIOR 0,20% S/USD 300.- REEMB.GSTS.COMUNICACION BS300.- Y EMISION COMP.CONTABLE BS60.-, S/G NOTA YLB-PEE-0057/2025, REC. EN F. 23/1/25 REF: PAGO COMISIONES BANCARIAS LC I-2024-05 P/C YLB A/F CYTEC DE MÉXICO S.A. DE C.V. LIB.00597022001 YLB-PLANTA IND. SALMUERA SALAR DE UYUNI REF: PROV.FDOS.COMIS LC I-2024-05.</t>
  </si>
  <si>
    <t>||VTA. DE DIVISAS TRANF.FDOS.AL EXT. Y COBRO COMISION TRANSF.FDOS.AL EXTERIOR 0,20% S/USD 300.- REEMB.GSTS.COMUNICACION BS300.- Y EMISION COMP.CONTABLE BS60.-, S/G NOTA YLB-PEE-0057/2025, REC. EN F. 23/1/25 REF: PAGO COMISIONES BANCARIAS LC I-2024-05 P/C YLB A/F CYTEC DE MÉXICO S.A. DE C.V. LIB.00597022001 YLB-PLANTA IND. SALMUERA SALAR DE UYUNI REF: COMISIONES LC I-2024-05.</t>
  </si>
  <si>
    <t>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t>
  </si>
  <si>
    <t>||TRANSF.DE FONDOS AL EXTERIOR SEGUN SOL. 053654 - 22467 YPFB DE 21/01/2025 REF:PAGO A FAVOR DE GALILEO TRADING DMCC POR CONCEPTO 4TO POST PAGO SUM HIDR LIQ OCCIDENTE 2024 OP UPCA 3 HR GPDI 33972 2024 PROC 60, POR EUR 9.761.146,43 EQUIV.USD 10.246.315,25 LIB.00513012004 LBP-YPFB-UNICOMERCAIL(4030005415/1-2188907)COM. BS140.579,44 SWIFT BS300.-UT.BS60.-</t>
  </si>
  <si>
    <t>||DIFERENCIALCAMBIARIO DE SOL. 053654 - 22467 YPFB, TRANSFERENCIA DE FONDOS AL EXTERIOR PAGO A FAVOR DE GALILEO TRADING DMCC EUR 9,761,146,43 EN COMPLEMENTO A COMPROBANTE S-1117675 DE LA FECHA. DEBITO LIB.00513012004 LBP-YPFB-UNICOMERCAIL(4030005415/1-2188907) DIFERENCIAL T/C</t>
  </si>
  <si>
    <t>||TRANSFERENCIA DE FONDOS S/G MENSAJE SWIFT NRO. 1337, CORREO ELECTRONICO DE LA FECHA Y NOTA CITE DGAC/10571/2024 DE F.14.03.2024 (HRE-TGL-4549) DE LA DIRECCION GENERAL DE AERONAUTICA CIVIL (SECTOR PÚBLICO). DEBITO DE LA LIBRETA 00117012001 DGAC, REPOSICIÓN DE ÚTILES DE ESCRITORIO</t>
  </si>
  <si>
    <t>||TRANSFERENCIA DE FONDOS SEGÚN MENSAJE SWIFT N°1178, CORREO ELECTRÓNICO DE LA FECHA Y NOTA CITE: DGAC/10571/2024 (HRE-TGL-4549) DE FECHA 14/03/2024 DE LA DIRECCIÓN GENERAL DE AERONÁUTICA CIVIL. (SECTOR PÚBLICO). DÉBITO DE LA LIBRETA 00117012001 DGAC, REPOSICIÓN DE ÚTILES DE ESCRITORIO.</t>
  </si>
  <si>
    <t>||TRANSFERENCIA DE FONDOS S/G MENSAJE SWIFTS NROS. 1391 Y 1400 EN ATENCIÓN A NOTA: DGAC/10571/2024 DE F.14/3/2024 (HRE-TGL-4549) ENVIADO POR LA DIRECCIÓN GENERAL DE AERONÁUTICA CIVIL (SECTOR PÚBLICO). DEBITO DE LA LIBRETA 00117012001 DGAC, REPOSICIÓN ÚTILES DE ESCRITORIO.</t>
  </si>
  <si>
    <t>COBRO DE||ÚTILES DE ESCRITORIO POR EL REG. DEL COMP. CONTABLE N°1117687 POR EL 1ER DESEMBOLSO A FAVOR TGN REPRESENTADO POR EL MEFP PARA EL CRÉDITO EXT. GESTIÓN 2025 EN EL MARCO DE LA LEY N°1613 SG. NOTA: MEFP/VTCP/DGCP/UEPS/N°052/2025 DE LA CTA. N° 3987, LIB 00099021001 TGN-RECURSOS ORDINARIOS"</t>
  </si>
  <si>
    <t>00099021001 DEPOSITO DE EFECTIVO, DEPOSITANTE: ROSSMARY BARRERA VINO, CONCEPTO: PAGO CUOTA POR CONVENIO CON SENASIR, CUENTA DE DEPOSITO: CUENTA UNICA DEL TESORO</t>
  </si>
  <si>
    <t>00086044201 DEPOSITO DE EFECTIVO, DEPOSITANTE: SIST. RIEGO ZONA NORTE POCOATA BAJA-ARANI, CONCEPTO: CONTRAPARTE PROGRAMA RUMBO, CUENTA DE DEPOSITO: CUENTA UNICA DEL TESORO</t>
  </si>
  <si>
    <t>00383012001 DEPOSITO DE EFECTIVO, DEPOSITANTE: MENSAJE DE PAZ, CONCEPTO: PAGO SERVICIOS DICIEMBRE, CUENTA DE DEPOSITO: CUENTA UNICA DEL TESORO</t>
  </si>
  <si>
    <t>00099021001 DEPOSITO DE EFECTIVO, DEPOSITANTE: NELSON VENTURA PACO, CONCEPTO: DEVOLUCION DE PASAJE AEREO NO UTILIZADO, CUENTA DE DEPOSITO: CUENTA UNICA DEL TESORO/DJBR</t>
  </si>
  <si>
    <t>00099021001 DEPOSITO DE EFECTIVO, DEPOSITANTE: RICHARD VALENTIN QUISBERT LAURA CI 3383211, CONCEPTO: DEPÓSITO MONTO EXCEDENTARIO A LA REMUNERACION MAXIMA - ENERO 2025, CUENTA DE DEPOSITO: CUENTA UNICA DEL TESORO</t>
  </si>
  <si>
    <t>00099021001 DEPOSITO DE EFECTIVO, DEPOSITANTE: ALEXANDER GONZALES CANDIA, CONCEPTO: DEVOLUCION PREV. 1689, CUENTA DE DEPOSITO: CUENTA UNICA DEL TESORO/DJBR</t>
  </si>
  <si>
    <t>00099021001 DEPOSITO DE EFECTIVO, DEPOSITANTE: SILVANA OJEDA PANOZO CI: 4631448 CH, CONCEPTO: PAGO POR EXCESO DE REFRIGERIO DE 12 DE DICIEMBRE 2023, CUENTA DE DEPOSITO: CUENTA UNICA DEL TESORO</t>
  </si>
  <si>
    <t>00099021001 DEPOSITO DE EFECTIVO, DEPOSITANTE: ARIEL ISIDRO TORREZ GUERRA, CONCEPTO: DEVOLUCION HABER DEL MES DE OCTUBRE 2023, CUENTA DE DEPOSITO: CUENTA UNICA DEL TESORO/DJBR</t>
  </si>
  <si>
    <t>00086044201 DEPOSITO DE EFECTIVO, DEPOSITANTE: SISTEMA DE RIEGO MACHACA, CONCEPTO: CONTRAPARTE PROGRAMA RUMBO, CUENTA DE DEPOSITO: CUENTA UNICA DEL TESORO</t>
  </si>
  <si>
    <t>00086044201 DEPOSITO DE EFECTIVO, DEPOSITANTE: SISTEMA DE RIEGO SINDICATO VILLA ABRA, CONCEPTO: CONTRAPARTE PROGRAMA RUMBO, CUENTA DE DEPOSITO: CUENTA UNICA DEL TESORO</t>
  </si>
  <si>
    <t>00291012002 DEPOSITO DE EFECTIVO, DEPOSITANTE: SANDRA VERONICA ACEBEY QUIROGA, CONCEPTO: DEVOLUCION DE VIATICO, CUENTA DE DEPOSITO: CUENTA UNICA DEL TESORO</t>
  </si>
  <si>
    <t>00086044201 DEPOSITO DE EFECTIVO, DEPOSITANTE: SINDICATO AGRARIO VILLA FLORIDA, CONCEPTO: CONTRAPARTE PROGRAMA RUMBO, CUENTA DE DEPOSITO: CUENTA UNICA DEL TESORO</t>
  </si>
  <si>
    <t>00086044201 DEPOSITO DE EFECTIVO, DEPOSITANTE: SISTEMA DE RIEGO DEL SINDICATO VALLE HERMOSO, CONCEPTO: CONTRAPARTE PROGRAMA RUMBO, CUENTA DE DEPOSITO: CUENTA UNICA DEL TESORO</t>
  </si>
  <si>
    <t>00383012001 DEPOSITO DE EFECTIVO, DEPOSITANTE: AGENCIA BOLIVIANA DE CORREOS, CONCEPTO: REGIONAL LA PAZ 20-25/01/2025, CUENTA DE DEPOSITO: CUENTA UNICA DEL TESORO</t>
  </si>
  <si>
    <t>00099021001 DEP.DE CHEQ.AJENOS,RET.DE CAM.,CONCEPTO: INCAPACIDADES,DEP.: CAJA NACIONAL DE SALUD, PROCEDENCIA: BANCO UNION S.A., CHEQUE: 38158, FECHA DE EMISION:27/01/2025
DT - 065 - P - 0145</t>
  </si>
  <si>
    <t>00099021001 DEP.DE CHEQ.AJENOS,RET.DE CAM.,CONCEPTO: INCAPACIDADES,DEP.: CAJA NACIONAL DE SALUD, PROCEDENCIA: BANCO UNION S.A., CHEQUE: 38132, FECHA DE EMISION:27/01/2025
DT - 065 - P - 0146</t>
  </si>
  <si>
    <t>00099021001 DEP.DE CHEQ.AJENOS,RET.DE CAM.,CONCEPTO: INCAPACIDADES,DEP.: CAJA NACIONAL DE SALUD, PROCEDENCIA: BANCO UNION S.A., CHEQUE: 38157, FECHA DE EMISION:27/01/2025
DT - 065 - P - 0144</t>
  </si>
  <si>
    <t>00099021001 DEP.DE CHEQ.AJENOS,RET.DE CAM.,CONCEPTO: DEPÓSITO,DEP.: CRISTIAN VILACAHUA PIMENTEL , PROCEDENCIA: BANCO UNION S.A., CHEQUE: 213456, FECHA DE EMISION:28/01/2025</t>
  </si>
  <si>
    <t>PAGO A BID PRÉSTAMO 3060/BL-BO VCTO. 28-01-2025 POR CUENTA DE TGN , NTI. 019598 VALOR 28-01-2025 CAPITAL USD 883.236,01 INTERESES USD 560.586,91 CTA. 3987 CUENTA UNICA DEL TESORO LIB. 00099021001 REF.: COMISIONES BANCARIAS</t>
  </si>
  <si>
    <t>NUMERO DE LIBRETA CUT: 00383012001 OPERACIÓN E18 TRANSFERENCIA DEL SISTEMA FINANCIERO POR CUENTA DE TERCEROS A LA CUT PAGO POR CORRESPONDENCIA ORURO ENERO 2025 DE CRECER IFD</t>
  </si>
  <si>
    <t>PAGO A BID PRÉSTAMO 2450/BL-BO VCTO. 28-01-2025 POR CUENTA DE TGN , NTI. 019542 VALOR 28-01-2025 CAPITAL USD 279.430,17 INTERESES USD 171.592,81 CTA. 3987 CUENTA UNICA DEL TESORO LIB. 00099021001 REF.: COMISIONES BANCARIAS</t>
  </si>
  <si>
    <t>NUMERO DE LIBRETA CUT: 00099021001 OPERACIÓN E75 TRANSFERENCIA DE LA CUENTA FISCAL BUN A LA CUT EN MN TRANSF.FDOS.AL.BCB GOBIERNO AUTONOMO GUARANI CHARAGUA IYAMBAE CITE: TRI.OF.EXT.NÂ°34/2025 CUENTA CUT 3987 LIBRETA NÂ° 00099021001</t>
  </si>
  <si>
    <t>NUMERO DE LIBRETA CUT: 00099021001 OPERACIÓN E75 TRANSFERENCIA DE LA CUENTA FISCAL BUN A LA CUT EN MN TRANSF.FDOS.AL.BCB GOBIERNO AUTONOMO MUNICIPAL UNCIA CITE: GAMU/SMAF/004-2025 CUENTA CUT 3987 LIBRETA NÂ°00099021001</t>
  </si>
  <si>
    <t>NUMERO DE LIBRETA CUT: 00099021001 OPERACIÓN E75 TRANSFERENCIA DE LA CUENTA FISCAL BUN A LA CUT EN MN TRANSF.FDOS.AL.BCB GOBIERNO AUTONOMO MUNICIPAL POTOSI CITE: SAF-DF-TES-14/2025 CUENTA CUT 3987 LIBRETA NÂ°00099021001</t>
  </si>
  <si>
    <t>NUMERO DE LIBRETA CUT: 00099021001 OPERACIÓN E75 TRANSFERENCIA DE LA CUENTA FISCAL BUN A LA CUT EN MN TRANSF.FDOS,AL.BCB GOBIERNO AUTONOMO MUNICIPAL POTOSI CITE: SAF-DF-TES-13/2025 CUENTA CUT 3987 LIBRETA NÂ°00099021001</t>
  </si>
  <si>
    <t>NUMERO DE LIBRETA CUT: 00099021001 OPERACIÓN E75 TRANSFERENCIA DE LA CUENTA FISCAL BUN A LA CUT EN MN TRANSF.FDOS.AL.BCB GOBIERNO AUTONOMO MUNICIPAL DE CURVA CITE: GAMC/MAE/TMM/NÂ°32/2025 CUENTA CUT 3987 LIBRETA NÂ° 00099021001</t>
  </si>
  <si>
    <t>NUMERO DE LIBRETA CUT: 00099021001 OPERACIÓN E75 TRANSFERENCIA DE LA CUENTA FISCAL BUN A LA CUT EN MN TRANSF.FDOS.AL.BCB GOBIERNO AUTONOMO MUNICIPAL DE INQUISIVI CITE: GAMI/MAE/031/2025 CUENTA CUT 3987 LIBRETA NÂ° 00099021001</t>
  </si>
  <si>
    <t>NUMERO DE LIBRETA CUT: 00099021001 OPERACIÓN E75 TRANSFERENCIA DE LA CUENTA FISCAL BUN A LA CUT EN MN TRANSF.FDOS.AL.BCB GOBIERNO AUTONOMO MUNICIPAL DE GUANAY CITE: GAMG/MAE/VTY/NÂ° 014/2025 CUENTA CUT 3987 LIBRETA NÂ° 00099021001</t>
  </si>
  <si>
    <t>NUMERO DE LIBRETA CUT: 00099021001 OPERACIÓN E75 TRANSFERENCIA DE LA CUENTA FISCAL BUN A LA CUT EN MN TRANSF.FDOS.AL.BCB GOBIERNO AUTONOMO MUNICIPAL DE GUANAY CITE: GAMG/MAE/VTY/NÂ° 013/2025 CUENTA CUT 3987 LIBRETA NÂ° 00099021001</t>
  </si>
  <si>
    <t>||TRANSFERENCIA DE FONDOS S/G MENSAJES SWIFT NROS. 1462 Y 1472 DE LA FECHA Y NOTA CITE DGAC/10571/2024 DE F.14.03.2024 (HRE-TGL-4549) DE LA DIRECCION GENERAL DE AERONAUTICA CIVIL (SECTOR PÚBLICO). DEBITO DE LA LIBRETA 00117012001 DGAC, REPOSICIÓN DE ÚTILES DE ESCRITORIO</t>
  </si>
  <si>
    <t>||TRANSFERENCIA DE FONDOS POR PARTE DEL TGN, PARA REDENCIÓN ANTICIPADA DE BONOS DEL TGN, SEGÚN NOTA MEFP/VTCP/DGCP/UODP/N° 067/2025 DE FECHA 28-01-2025 DEL MINISTERIO DE ECONOMÍA Y FINANZAS PÚBLICAS, LIBRETA 00099021001 TGN - RECURSOS ORDINARIOS  MONEDA NACIONAL LIBRETA 00099021001 TGN - RECURSOS ORDINARIOS  MONEDA NACIONAL</t>
  </si>
  <si>
    <t>||TRANSFERENCIA DE FONDOS SEGÚN MENSAJE SWIFT N°1439, CORREO ELECTRÓNICO DE LA FECHA Y NOTA CITE: DGAC/10571/2024 (HRE-TGL-4549) DE FECHA 14/03/2024 DE LA DIRECCIÓN GENERAL DE AERONÁUTICA CIVIL. (SECTOR PÚBLICO). DÉBITO DE LA LIBRETA 00117012001 DGAC, REPOSICIÓN DE ÚTILES DE ESCRITORIO.</t>
  </si>
  <si>
    <t>TRANSFERENCIA DE FONDOS DE DPTOS.DE ENCAJE LEGAL DEL SISTEMA FINANCIERO A DPTOS.CTES.DEL SECTOR PUBLICO S/G CITE' ACTA DE REUNIÓN M||EFP-BUSA-BCB DE FECHA 28/01/2025, TRANS. EN APLICACIÓN PROCESOS ANEXO 3X DE FECHA:24/01/2025 LOTE NRO:121981. TRANSFERENCIA A FONDOS A LA CUT CTA.:10000021636698</t>
  </si>
  <si>
    <t>TRANSFERENCIA DE FONDOS DE DPTOS.DE ENCAJE LEGAL DEL SISTEMA FINANCIERO A DPTOS.CTES.DEL SECTOR PUBLICO S/G CITE' ACTA DE REUNIÓN M||EFP-BUSA-BCB DE FECHA 28/01/2025, TRANS. EN APLICACIÓN PROCESOS ANEXO 3X DE FECHA:24/01/2025 LOTE NRO:121981. TRANSFERENCIA A FONDOS A LA CUT CTA.:10000026017645</t>
  </si>
  <si>
    <t>TRANSFERENCIA DE FONDOS DE DPTOS.DE ENCAJE LEGAL DEL SISTEMA FINANCIERO A DPTOS.CTES.DEL SECTOR PUBLICO S/G CITE' ACTA DE REUNIÓN M||EFP-BUSA-BCB DE FECHA 28/01/2025, TRANS. EN APLICACIÓN PROCESOS ANEXO 3X DE FECHA:24/01/2025 LOTE NRO:121981. TRANSFERENCIA A FONDOS A LA CUT CTA.:10000028449820</t>
  </si>
  <si>
    <t>TRANSFERENCIA DE FONDOS DE DPTOS.DE ENCAJE LEGAL DEL SISTEMA FINANCIERO A DPTOS.CTES.DEL SECTOR PUBLICO S/G CITE' ACTA DE REUNIÓN M||EFP-BUSA-BCB DE FECHA 28/01/2025, TRANS. EN APLICACIÓN PROCESOS ANEXO 3X DE FECHA:24/01/2025 LOTE NRO:121981. TRANSFERENCIA A FONDOS A LA CUT CTA.:10000028754013</t>
  </si>
  <si>
    <t>TRANSFERENCIA DE FONDOS DE DPTOS.DE ENCAJE LEGAL DEL SISTEMA FINANCIERO A DPTOS.CTES.DEL SECTOR PUBLICO S/G CITE' ACTA DE REUNIÓN M||EFP-BUSA-BCB DE FECHA 28/01/2025, TRANS. EN APLICACIÓN PROCESOS ANEXO 3X DE FECHA:24/01/2025 LOTE NRO:121981. TRANSFERENCIA A FONDOS A LA CUT CTA.:10000041244041</t>
  </si>
  <si>
    <t>00099021001 DEPOSITO DE EFECTIVO, DEPOSITANTE: DANIEL ALIZARES JAEN, CONCEPTO: DEV. RECRUSOS NO EJECUTADOS EN F.A., CUENTA DE DEPOSITO: CUENTA UNICA DEL TESORO</t>
  </si>
  <si>
    <t>00099021001 DEPOSITO DE EFECTIVO, DEPOSITANTE: FREDDY ROJAS SORIA, CONCEPTO: DEV. RECRUSOS NO EJECUTADOS EN F.A., CUENTA DE DEPOSITO: CUENTA UNICA DEL TESORO</t>
  </si>
  <si>
    <t>00293014201 DEPOSITO DE EFECTIVO, DEPOSITANTE: IBEX EXPRESS LTDA, CONCEPTO: DEV. SALDO, CUENTA DE DEPOSITO: CUENTA UNICA DEL TESORO</t>
  </si>
  <si>
    <t>00383012001 DEPOSITO DE EFECTIVO, DEPOSITANTE: MIGUEL ANGEL CASTRO SALAZAR, CONCEPTO: PAGO CASILLA N°1506N GESTION 2025, CUENTA DE DEPOSITO: CUENTA UNICA DEL TESORO</t>
  </si>
  <si>
    <t>00099021001 DEPOSITO DE EFECTIVO, DEPOSITANTE: REYNALDO ZEBALLOS CALLISAYA, CONCEPTO: DEV. AGUINALDO 2023 ITEM :82505, CUENTA DE DEPOSITO: CUENTA UNICA DEL TESORO</t>
  </si>
  <si>
    <t>00099021001 DEPOSITO DE EFECTIVO, DEPOSITANTE: MARCO ANTONIO GONZALES ANGULO, CONCEPTO: DEV. VIATICOS, CUENTA DE DEPOSITO: CUENTA UNICA DEL TESORO</t>
  </si>
  <si>
    <t>00513132001 DEPOSITO DE EFECTIVO, DEPOSITANTE: LUIS FERNANDO VERAZAIN PATIÑO, CONCEPTO: DEVOLUCION POR PAGO EN DEMASIA SERVICIO CONSULTORIA DE LINEA CORRESPONDIENTE A NOVIEMBRE 2024, CUENTA DE DEPOSITO: CUENTA UNICA DEL TESORO</t>
  </si>
  <si>
    <t>00099021001 DEPOSITO DE EFECTIVO, DEPOSITANTE: WENDY SHIRLEY GUISBERT SANCHEZ CI 2684990, CONCEPTO: DEPÓSITO POR EXCEDENTE POR TOPE SALARIAL, CUENTA DE DEPOSITO: CUENTA UNICA DEL TESORO</t>
  </si>
  <si>
    <t>00099021001 DEPOSITO DE EFECTIVO, DEPOSITANTE: CIRO RAUL QUIAPE CALLOCOSI - UPEA, CONCEPTO: DEV. RECURSO CONVENIO INTERINSTITUCIONAL FINANCIAMIENTO N °21 PROY CUENCA PARANI, CUENTA DE DEPOSITO: CUENTA UNICA DEL TESORO</t>
  </si>
  <si>
    <t>00086044201 DEPOSITO DE EFECTIVO, DEPOSITANTE: SIST. RIEGO ZONA NORTE POCOATA BAJA-ARANI, CONCEPTO: CONTRAPARTE PROGRAMA RUMBO-ALUISO ROJAS DESCONZI, CUENTA DE DEPOSITO: CUENTA UNICA DEL TESORO</t>
  </si>
  <si>
    <t>00086044201 DEPOSITO DE EFECTIVO, DEPOSITANTE: SISTEMA DE RIEGO VILLA FLORES-ARANI, CONCEPTO: CONTRAPARTE PROGRAMA RUMBO, CUENTA DE DEPOSITO: CUENTA UNICA DEL TESORO</t>
  </si>
  <si>
    <t>00383012001 DEPOSITO DE EFECTIVO, DEPOSITANTE: RIVECO CONSTRUCCIONES S.R.L., CONCEPTO: PAGO SERVICIOS PERIODO DICIEMBRE GESTION 2024, CUENTA DE DEPOSITO: CUENTA UNICA DEL TESORO</t>
  </si>
  <si>
    <t>00086107013 DEPOSITO DE EFECTIVO, DEPOSITANTE: PABLO CHOQUE CUSI, CONCEPTO: DEV. REFRIGERIO, CUENTA DE DEPOSITO: CUENTA UNICA DEL TESORO</t>
  </si>
  <si>
    <t>00383012001 DEP.DE CHEQ.AJENOS,RET.DE CAM.,CONCEPTO: REEMBOLSO AGENCIA BOLIVIANA DE CORREOS,DEP.: CAJA DE SALUD CORDES , PROCEDENCIA: BANCO UNION S.A., CHEQUE: 45261, FECHA DE EMISION:28/01/2025</t>
  </si>
  <si>
    <t>00099021001 DEP.DE CHEQ.AJENOS,RET.DE CAM.,CONCEPTO: REEMBOLSO AGENCIA BOLIVIANA DE ENERGIA NUCLEAR,DEP.: CAJA DE SALUD CORDES , PROCEDENCIA: BANCO UNION S.A., CHEQUE: 45233, FECHA DE EMISION:31/12/2024</t>
  </si>
  <si>
    <t>00099021001 DEP.DE CHEQ.AJENOS,RET.DE CAM.,CONCEPTO: REEMBOLSO MINISTERIO DE MEDIO AMBIENTE Y AGUA,DEP.: CAJA DE SALUD CORDES , PROCEDENCIA: BANCO UNION S.A., CHEQUE: 45243, FECHA DE EMISION:31/12/2024</t>
  </si>
  <si>
    <t>00423012001 DEP.DE CHEQ.AJENOS,RET.DE CAM.,CONCEPTO: CONVENIO INTERINSTITUCIONAL,DEP.: UNIVALLE SA , PROCEDENCIA: BANCO NACIONAL DE BOLIVIA S.A., CHEQUE: 7738, FECHA DE EMISION:24/01/2025</t>
  </si>
  <si>
    <t>00086031101 DEP.DE CHEQ.AJENOS,RET.DE CAM.,CONCEPTO: RECAUDACION SISCO DE OCTUBRE/24,DEP.: SERNAP PN CARRASCO , PROCEDENCIA: BANCO UNION S.A., CHEQUE: 1591, FECHA DE EMISION:16/01/2025</t>
  </si>
  <si>
    <t>00423012001 DEP.DE CHEQ.AJENOS,RET.DE CAM.,CONCEPTO: CONVENIO INTERINSTITUCIONAL,DEP.: UNIVALLE SA , PROCEDENCIA: BANCO NACIONAL DE BOLIVIA S.A., CHEQUE: 7737, FECHA DE EMISION:24/01/2025</t>
  </si>
  <si>
    <t>00086031101 DEP.DE CHEQ.AJENOS,RET.DE CAM.,CONCEPTO: RECAUDACION SISCO DE DICIEMBRE/2024,DEP.: SERNAP PN CARRASCO , PROCEDENCIA: BANCO UNION S.A., CHEQUE: 1590, FECHA DE EMISION:31/12/2024</t>
  </si>
  <si>
    <t>00291012008 DEP.DE CHEQ.AJENOS,RET.DE CAM.,CONCEPTO: GIRO DEL INTERIOR,DEP.: GUIDO CAMPOS VILLANUEVA , PROCEDENCIA: BANCO UNION S.A., CHEQUE: 213461, FECHA DE EMISION:29/01/2025</t>
  </si>
  <si>
    <t>NUMERO DE LIBRETA CUT: 00099021001 OPERACIÓN E75 TRANSFERENCIA DE LA CUENTA FISCAL BUN A LA CUT EN MN TRANSF.FDOS.AL.BCB UNIVERSIDAD AUTONOMA JUAN MISAEL SARACHO, CITE: UNIV.SGAF.FIN.OF.04/2025 CUENTA CUT 3987 LIBRETA NÂ° 00099021001</t>
  </si>
  <si>
    <t>NUMERO DE LIBRETA CUT: 00099021001 OPERACIÓN E75 TRANSFERENCIA DE LA CUENTA FISCAL BUN A LA CUT EN MN TRANSF.FDOS.AL.BCB UNIVERSIDAD AUTONOMA JUAN MISAEL SARACHO, CITE: UNIV.SGAF.FIN.OF.05/2025 CUENTA CUT 3987 LIBRETA NÂ° 00099021001</t>
  </si>
  <si>
    <t>||TRANSFERENCIA DE FONDOS S/G MENSAJES SWIFT NROS. 1533 Y 1538 DE LA FECHA Y NOTA CITE DGAC/10571/2024 DE F.14.03.2024 (HRE-TGL-4549) DE LA DIRECCION GENERAL DE AERONAUTICA CIVIL (SECTOR PÚBLICO). DEBITO DE LA LIBRETA 00117012001 DGAC, REPOSICIÓN DE ÚTILES DE ESCRITORIO.</t>
  </si>
  <si>
    <t>||COMISION TRANSFERENCIA FONDOS AL EXTERIOR 0,20% S/USD 6.055,07 REEM. GASTOS COMUNICACION BS300.- Y EMISION COMPROBANTE CONTABLE BS60.- REF: PAGO 2 LC I-2023-33 FABRICA BOLIVIANA DE MUNICION A/F LINEA INDUSTRIA METALURGICA LTDA. EN COMPL. A COMPROBANTE CONTABLE S-1117955 DE LA FECHA. LIB:00548022001 COFADENA-FABRICA BOLIVIANA DE MUNICION REF: COMISION PAGO 2 LC I-2023-33.</t>
  </si>
  <si>
    <t>||TRANSFERENCIA DE FONDOS S/G MENSAJE SWIFT NRO. 1509 EN ATENCIÓN A NOTA: DGAC/10571/2024 DE F.14/3/2024 (HRE-TGL-4549) ENVIADO POR LA DIRECCIÓN GENERAL DE AERONÁUTICA CIVIL (SECTOR PÚBLICO). DEBITO DE LA LIBRETA 00117012001 DGAC, REPOSICIÓN ÚTILES DE ESCRITORIO.</t>
  </si>
  <si>
    <t>||TRANSFERENCIA DE FONDOS SEGÚN MENSAJE SWIFT N°1520, CORREO ELECTRÓNICO DE LA FECHA Y NOTA CITE: DGAC/10571/2024 (HRE-TGL-4549) DE FECHA 14/03/2024 DE LA DIRECCIÓN GENERAL DE AERONÁUTICA CIVIL. (SECTOR PÚBLICO). DÉBITO DE LA LIBRETA 00117012001 DGAC, REPOSICIÓN DE ÚTILES DE ESCRITORIO.</t>
  </si>
  <si>
    <t>||TRANSFERENCIA DE FONDOS S/G MENSAJES SWIFT NROS. 1545, CORREO ELECTRONICO DE LA FECHA Y NOTA CITE DGAC/10571/2024 DE F.14.03.2024 (HRE-TGL-4549) DE LA DIRECCION GENERAL DE AERONAUTICA CIVIL (SECTOR PÚBLICO). DEBITO DE LA LIBRETA 00117012001 DGAC, REPOSICIÓN DE ÚTILES DE ESCRITORIO.</t>
  </si>
  <si>
    <t>||TRANSFERENCIA DE FONDOS S/G MENSAJE SWIFT NRO. 1554 DE LA FECHA Y NOTA CITE DGAC/10571/2024 DE F.14.03.2024 (HRE-TGL-4549) DE LA DIRECCION GENERAL DE AERONAUTICA CIVIL (SECTOR PÚBLICO). DEBITO DE LA LIBRETA 00117012001 DGAC, REPOSICIÓN DE ÚTILES DE ESCRITORIO.</t>
  </si>
  <si>
    <t>||TRANSFERENCIA DE FONDOS S/G MENSAJE SWIFT NRO. 1555, DE LA FECHA Y NOTA CITE DGAC/10571/2024 DE F.14.03.2024 (HRE-TGL-4549) DE LA DIRECCION GENERAL DE AERONAUTICA CIVIL (SECTOR PÚBLICO). DEBITO DE LA LIBRETA 00117012001 DGAC, REPOSICIÓN DE ÚTILES DE ESCRITORIO</t>
  </si>
  <si>
    <t>||TRANSF.DE FONDOS AL EXTERIOR SEGUN SOL. 053728 - 22521 YPFB DE 27/01/2025 REF:PAGO A FAVOR DE GALILEO TRADING DMCC POR CONCEPTO 3ER POST PAGO SUM HIDR LIQ OCCIDENTE 2024 OP UPCA 2703 HR GPDI 33973 2024 PROC 63, POR EUR 1.946.812,30 EQUIV.USD 2.029.557,50 LIB.00513012004 LBP-YPFB-UNICOMERCAIL(4030005415/1-2188907)COM. BS27.845,56 SWIFT BS300.-UT.BS60.-</t>
  </si>
  <si>
    <t>||DIFERENCIALCAMBIARIO DE SOL. 053728 - 22521 YPFB, TRANSFERENCIA DE FONDOS AL EXTERIOR PAGO A FAVOR DE GALILEO TRADING DMCC EUR 1.946.812,30 EN COMPLEMENTO A COMPROBANTE S-1117957 DE LA FECHA. LIB.00513012004 LBP-YPFB-UNICOMERCAIL(4030005415/1-2188907) DIFERENCIAL CAMBIARIO</t>
  </si>
  <si>
    <t>00020014203 DEPOSITO DE EFECTIVO, DEPOSITANTE: ENTEL SA, CONCEPTO: DEV. PAGO EXCEDENTE, CUENTA DE DEPOSITO: CUENTA UNICA DEL TESORO</t>
  </si>
  <si>
    <t>00046171101 DEPOSITO DE EFECTIVO, DEPOSITANTE: IMPORTADORA COMERCIAL MEDITEC, CONCEPTO: SANCION JURIDICA, CUENTA DE DEPOSITO: CUENTA UNICA DEL TESORO</t>
  </si>
  <si>
    <t>00383012001 DEPOSITO DE EFECTIVO, DEPOSITANTE: ARTES ELECTRONICAS SRL, CONCEPTO: PAGO MES DICIEMBRE 2024, CUENTA DE DEPOSITO: CUENTA UNICA DEL TESORO</t>
  </si>
  <si>
    <t>00099021001 DEPOSITO DE EFECTIVO, DEPOSITANTE: MARINEZ CASTILLO LLUITO, CONCEPTO: DEVOLUCION, CUENTA DE DEPOSITO: CUENTA UNICA DEL TESORO</t>
  </si>
  <si>
    <t>00099021001 DEPOSITO DE EFECTIVO, DEPOSITANTE: CARLOS FRANCISCO SARAVIA QUISBERT, CONCEPTO: DEVOLUCION DE PAGO EN EXCESO, CUENTA DE DEPOSITO: CUENTA UNICA DEL TESORO/DJBR</t>
  </si>
  <si>
    <t>00099021001 DEPOSITO DE EFECTIVO, DEPOSITANTE: PAULINO LLANOS CRUZ, CONCEPTO: COMPRA DE GRANOS DE TRIGO, CUENTA DE DEPOSITO: CUENTA UNICA DEL TESORO</t>
  </si>
  <si>
    <t>00099021001 DEPOSITO DE EFECTIVO, DEPOSITANTE: JHASMANI LOPEZ RIVERA, CONCEPTO: DEV. EXAMEN PREOCUPACIONAL GESTION 2023, CUENTA DE DEPOSITO: CUENTA UNICA DEL TESORO/DJBR</t>
  </si>
  <si>
    <t>00099021001 DEP.DE CHEQ.AJENOS,RET.DE CAM.,CONCEPTO: DEV. PASAJES AEREOS,DEP.: BOA , PROCEDENCIA: BANCO UNION S.A., CHEQUE: 19300, FECHA DE EMISION:24/01/2025</t>
  </si>
  <si>
    <t>00526012001 DEP.DE CHEQ.AJENOS,RET.DE CAM.,CONCEPTO: CAMPAÑA BONO NAVIDEÑO 2024,DEP.: BOLIVIA TV , PROCEDENCIA: BANCO UNION S.A., CHEQUE: 16988, FECHA DE EMISION:29/01/2025</t>
  </si>
  <si>
    <t>00163012001 DEP.DE CHEQ.AJENOS,RET.DE CAM.,CONCEPTO: POR TELEFONIA EN EXCESO GESTION 2024,DEP.: AGENCIA NACIONAL DE HIDROCARBUROS , PROCEDENCIA: BANCO UNION S.A., CHEQUE: 7826, FECHA DE EMISION:23/01/2025</t>
  </si>
  <si>
    <t>TRANSFERENCIA RECIBIDA DEL EXTERIOR SEGÚN MENSAJES SWIFT Nos. 1598-1600 (REM.EXT.) DE FECHA 30-01-2025 POR DESEMBOLSO DE BIRF PRÉSTAMO 8552-BO 47 LIBRETA N° 00291012002 ABC-RECURSOS PROPIOS REF.: UTILES DE ESCRITORIO</t>
  </si>
  <si>
    <t>NUMERO DE LIBRETA CUT: 00099021001 OPERACIÓN E75 TRANSFERENCIA DE LA CUENTA FISCAL BUN A LA CUT EN MN TRANSF.FDOS.AL.BCB GOBIERNO AUTONOMO MUNICIPAL DE ICLA CITE: OFF.GMAI NÂ° 015/2025 CUENTA CUT 3987 LIBRETA NÂ° 00099021001</t>
  </si>
  <si>
    <t>NUMERO DE LIBRETA CUT: 00099021001 OPERACIÓN E75 TRANSFERENCIA DE LA CUENTA FISCAL BUN A LA CUT EN MN TRANSF.FDOS.AL.BCB GOBIERNO AUTONOMO MUNICIPAL DE BATALLAS CITE: GAMB/MAE/NEX/038/2025 CUENTA CUT 3987 LIBRETA NÂ° 00099021001</t>
  </si>
  <si>
    <t>'COBRO DE UTILES DE ESCRITORIO POR´||BS60.- Y REEMB GASTOS COMUNICACIÓN BS300.- CARTA DE CREDITO I-2025-01 P/C YLB A/F CYTEC DE MÉXICO S.A. DE C.V., S/G NOTA YLB-PEE-0057/2025, REC. EN FECHA 23/1/2025. LIB: 00597022001 YLB-PLANTA IND. SALMUERA SALAR DE UYUNI REF: COMISIONES LC I-2025-01.</t>
  </si>
  <si>
    <t>||TRANSFERENCIA DE FONDOS S/G MENSAJES SWIFT NROS. 1610 CORREO ELECTRONICO DE LA FECHA Y NOTA CITE DGAC/DAF/FIN/NE-0008/25 DE F.29.01.2025 (HRE-TGL-1866) DE LA DIRECCION GENERAL DE AERONAUTICA CIVIL (SECTOR PÚBLICO). DEBITO DE LA LIBRETA 00117012001 DGAC, REPOSICIÓN DE ÚTILES DE ESCRITORIO.</t>
  </si>
  <si>
    <t>00099021001 DEPOSITO DE EFECTIVO, DEPOSITANTE: ANDREA DE LOS ANGELES OLIVERA RODRIGUEZ, CONCEPTO: DEVOLUCION DE AGUINALDO, CUENTA DE DEPOSITO: CUENTA UNICA DEL TESORO/DJBR</t>
  </si>
  <si>
    <t>00015011108 DEPOSITO DE EFECTIVO, DEPOSITANTE: ROLANDO FABIO ULAQUE ZEBALLOS, CONCEPTO: REMANENTE DEL SERVICIO DE AGUA POTABLE DE LA DISTRITAL DE MIGRACION PANDO- DICIEMBRE /2024, CUENTA DE DEPOSITO: CUENTA UNICA DEL TESORO</t>
  </si>
  <si>
    <t>00099021001 DEPOSITO DE EFECTIVO, DEPOSITANTE: TOMAS CORI QUISPE, CONCEPTO: DEVOLUCION Y DEPÓSITO DE PAGO EN EXCESO DE AGUINALDO 2024, CUENTA DE DEPOSITO: CUENTA UNICA DEL TESORO</t>
  </si>
  <si>
    <t>00099021001 DEPOSITO DE EFECTIVO, DEPOSITANTE: ELOY JIMENEZ CHUCA, CONCEPTO: DEVOLUCION DEMASIA HABERES MAXIMA REMUNERACION SECTOR PUBLICO, CUENTA DE DEPOSITO: CUENTA UNICA DEL TESORO</t>
  </si>
  <si>
    <t>00099021001 DEPOSITO DE EFECTIVO, DEPOSITANTE: JARIN ALCALA CASTRO, CONCEPTO: DEVOLUCION DEMASIA HABERES MAXIMA REMUNERACION SECTOR PUBLICO, CUENTA DE DEPOSITO: CUENTA UNICA DEL TESORO</t>
  </si>
  <si>
    <t>00099021001 DEPOSITO DE EFECTIVO, DEPOSITANTE: KEVIN BRANDON QUISBERT YAPU, CONCEPTO: PAGO POR EXCESO DE REFRIGERIO DE 19,22 DE ABRIL DE 2024, CUENTA DE DEPOSITO: CUENTA UNICA DEL TESORO/DJBR</t>
  </si>
  <si>
    <t>00015011107 DEPOSITO DE EFECTIVO, DEPOSITANTE: PROMID, CONCEPTO: PAGO CONSUMO ENERGIA ELECTRICA ENERO/25, CUENTA DE DEPOSITO: CUENTA UNICA DEL TESORO</t>
  </si>
  <si>
    <t>00383012001 DEPOSITO DE EFECTIVO, DEPOSITANTE: COLLECTION SRL, CONCEPTO: NOTA DE COBRANZA - PERIODO DICIEMBRE GESTION 2024 AGENCIA BOLIVIANA DE CORREOS, CUENTA DE DEPOSITO: CUENTA UNICA DEL TESORO</t>
  </si>
  <si>
    <t>00383012001 DEPOSITO DE EFECTIVO, DEPOSITANTE: AGENCIA BOLIVIANA DE CORREOS, CONCEPTO: REGIONAL SUCRE 13-18/01/2025, CUENTA DE DEPOSITO: CUENTA UNICA DEL TESORO</t>
  </si>
  <si>
    <t>00383012001 DEPOSITO DE EFECTIVO, DEPOSITANTE: AGENCIA BOLIVIANA DE CORREOS, CONCEPTO: REGIONAL COCHABAMBA 6-31/12/2024, CUENTA DE DEPOSITO: CUENTA UNICA DEL TESORO</t>
  </si>
  <si>
    <t>00383012001 DEPOSITO DE EFECTIVO, DEPOSITANTE: AGENCIA BOLIVIANA DE CORREOS, CONCEPTO: REGIONAL ORURO 5, 20, 30 Y 31/12/2024, CUENTA DE DEPOSITO: CUENTA UNICA DEL TESORO</t>
  </si>
  <si>
    <t>00383012001 DEPOSITO DE EFECTIVO, DEPOSITANTE: AGENCIA BOLIVIANA DE CORREOS, CONCEPTO: REGIONAL SANTA CRUZ 1-16/11/2024, CUENTA DE DEPOSITO: CUENTA UNICA DEL TESORO</t>
  </si>
  <si>
    <t>00383012001 DEPOSITO DE EFECTIVO, DEPOSITANTE: AGENCIA BOLIVIANA DE CORREOS, CONCEPTO: REGIONAL BENI 13/12/24 Y 13-21/01/2025, CUENTA DE DEPOSITO: CUENTA UNICA DEL TESORO</t>
  </si>
  <si>
    <t>00383012001 DEPOSITO DE EFECTIVO, DEPOSITANTE: AGENCIA BOLIVIANA DE CORREOS, CONCEPTO: REGIONAL PANDO 1-9/11/2024, CUENTA DE DEPOSITO: CUENTA UNICA DEL TESORO</t>
  </si>
  <si>
    <t>00383012001 DEPOSITO DE EFECTIVO, DEPOSITANTE: AGENCIA BOLIVIANA DE CORREOS, CONCEPTO: REGIONAL SANTA CRUZ 18-30/11/2024, CUENTA DE DEPOSITO: CUENTA UNICA DEL TESORO</t>
  </si>
  <si>
    <t>00383012001 DEPOSITO DE EFECTIVO, DEPOSITANTE: AGENCIA BOLIVIANA DE CORREOS, CONCEPTO: SAFI UNION S.A. DICIEMBRE/2024, CUENTA DE DEPOSITO: CUENTA UNICA DEL TESORO</t>
  </si>
  <si>
    <t>00383012001 DEPOSITO DE EFECTIVO, DEPOSITANTE: AGENCIA BOLIVIANA DE CORREOS, CONCEPTO: VISION MUNDIAL ENERO/2025, CUENTA DE DEPOSITO: CUENTA UNICA DEL TESORO</t>
  </si>
  <si>
    <t>00383012001 DEPOSITO DE EFECTIVO, DEPOSITANTE: AGENCIA BOLIVIANA DE CORREOS, CONCEPTO: REGIONAL SUCRE 20-25/01/2025, CUENTA DE DEPOSITO: CUENTA UNICA DEL TESORO</t>
  </si>
  <si>
    <t>00383012001 DEPOSITO DE EFECTIVO, DEPOSITANTE: AGENCIA BOLIVIANA DE CORREOS, CONCEPTO: VISION MUNDIAL NOV-DIC/2024, CUENTA DE DEPOSITO: CUENTA UNICA DEL TESORO</t>
  </si>
  <si>
    <t>00383012001 DEPOSITO DE EFECTIVO, DEPOSITANTE: AGENCIA BOLIVIANA DE CORREOS, CONCEPTO: CAJA DE SALUD DE LA BANCA PRIVADA DICIEMBRE/2024, CUENTA DE DEPOSITO: CUENTA UNICA DEL TESORO</t>
  </si>
  <si>
    <t>00383012001 DEPOSITO DE EFECTIVO, DEPOSITANTE: AGENCIA BOLIVIANA DE CORREOS, CONCEPTO: REGIONAL COCHABAMBA 2-14/01/2025, CUENTA DE DEPOSITO: CUENTA UNICA DEL TESORO</t>
  </si>
  <si>
    <t>00249012001 DEPOSITO DE EFECTIVO, DEPOSITANTE: ROBERTO ISAIAS VALDA AVILA, CONCEPTO: DEVOLUCION, CUENTA DE DEPOSITO: CUENTA UNICA DEL TESORO</t>
  </si>
  <si>
    <t>00249012001 DEPOSITO DE EFECTIVO, DEPOSITANTE: JUAN NACER VILLAGOMEZ LEDEZMA, CONCEPTO: DEVOLUCION, CUENTA DE DEPOSITO: CUENTA UNICA DEL TESORO</t>
  </si>
  <si>
    <t>00099021001 DEPOSITO DE EFECTIVO, DEPOSITANTE: EDWIN ROLANDO QUIÑONES TICONIPA, CONCEPTO: DEV PAGO AGUINALDO POR EXCEDENTE, CUENTA DE DEPOSITO: CUENTA UNICA DEL TESORO/DJBR</t>
  </si>
  <si>
    <t>00526012001 DEPOSITO DE EFECTIVO, DEPOSITANTE: BOLIVIA TV, CONCEPTO: DEVOLUCION DE FONDOS NO UTILIZADOS DE HR. 10453, CUENTA DE DEPOSITO: CUENTA UNICA DEL TESORO</t>
  </si>
  <si>
    <t>00099021001 DEPOSITO DE EFECTIVO, DEPOSITANTE: SANDY IVANA MAMANI HUMEREZ, CONCEPTO: DEV. POR FONDOS NO EJECUTADOS EN F.A., CUENTA DE DEPOSITO: CUENTA UNICA DEL TESORO/DJBR</t>
  </si>
  <si>
    <t>00046041101 DEPOSITO DE EFECTIVO, DEPOSITANTE: NATIVIDAD ELSA ZALLES ROJAS, CONCEPTO: DEV. VIATICOS DEL VIAJE AL DEPARTAMENTO DE CHUQUISACA, CUENTA DE DEPOSITO: CUENTA UNICA DEL TESORO</t>
  </si>
  <si>
    <t>00292012001 DEP.DE CHEQ.AJENOS,RET.DE CAM.,CONCEPTO: DEPÓSITO SIN CLASIFICAR REGIONAL CHUQUISACA,DEP.: VIAS BOLIVIA , PROCEDENCIA: BANCO UNION S.A., CHEQUE: 87, FECHA DE EMISION:08/01/2025</t>
  </si>
  <si>
    <t>A:00099021001 DEVOLUCIÓN DEUDA AL TGN POR PARTE DEL SR. GUILLERMO ARAMAYO HERRERA CORRESPONDIENTE AL MES DE DICIEMBRE/2024. S/G. INF. SENASIR/UAF/INF N° 152/2025, DE FECHA 28/01/2025.</t>
  </si>
  <si>
    <t>A:00099021001 GAD DE TARIJA, TRANSFERENCIA DE RECUPERACIONES SEGÚN NOTA GEF-LCR-JSZ-0074-NOT/25 POR CONCEPTO DE PAGO DE INTERES DE ACUERDO A CONTRATO DE FIDEICOMISO “PROGRAMA APOYO A LA EJECUCION DE LA INVERSION PUBLICA” (AEIP) FIRMADO ENTRE MINISTERIO DE PLANIFICACION Y EL FNDR.</t>
  </si>
  <si>
    <t>A:00046024102 Débito Automático al GAD Beni (GAD-BEN) a favor del Ministerio de Salud y Deportes (MIN-SD), por incumplimiento de las obligaciones establecidas en el Parágrafo III del Artículo 10 de la Ley N° 3302 de 16 de diciembre de 2005, vigente por el inciso a) de la Disposición Final Segunda de la Ley N° 1613 del Presupuesto General del Estado – Gestión 2025, publicada el 01 de enero de 2025, para el pago del “Viático de Vacunación” correspondiente a la gestión 2020.</t>
  </si>
  <si>
    <t>NUMERO DE LIBRETA CUT: 00383012001 OPERACIÓN E18 TRANSFERENCIA DEL SISTEMA FINANCIERO POR CUENTA DE TERCEROS A LA CUT SOL.ESC.SAVE THE CHILDREN INTERNACIONAL</t>
  </si>
  <si>
    <t>COBRO COSTOS DE PAPELERIA SEGUN TRANSFERENCIA DEL EXTERIOR POR ORDEN DE OILY LUBRIFICANTES LTDA (BRAZIL RIO DE JANEIRO) REF.: CRED 5243728.22014 FECHA VALOR 31/01/2025 LIB. 00513062002 YPFB - EXPORTACIÓN DE GLP Y OTROS-BOLIVIANOS</t>
  </si>
  <si>
    <t>NUMERO DE LIBRETA CUT: 00099021001 OPERACIÓN E75 TRANSFERENCIA DE LA CUENTA FISCAL BUN A LA CUT EN MN TRANSF.FDOS.AL.BCB GOBIERNO AUTONOMO MUNICIPAL DE FILADELFIA CITE: GAMFIL - UAF 036/2025 CUENTA CUT 3987 LIBRETA NÂ° 00099021001</t>
  </si>
  <si>
    <t>NUMERO DE LIBRETA CUT: 00099021001 OPERACIÓN E75 TRANSFERENCIA DE LA CUENTA FISCAL BUN A LA CUT EN MN TRANSF.FDOS.AL.BCB GAMSRS CITE-NÂ°017/2025 A LA CUENTA ÃNICA DEL TESORO 3987 LIBRETA NÂ° 00099021001</t>
  </si>
  <si>
    <t>||TRANSFERENCIA DE FONDOS S/G MENSAJES SWIFTS NROS. 1646-1653 EN ATENCIÓN A NOTA: DGAC/DAF/FIN/NE-0008/25 DE F.29/1/2025 (HRE-TGL-1866) ENVIADO POR LA DIRECCIÓN GENERAL DE AERONÁUTICA CIVIL (SECTOR PÚBLICO). DEBITO DE LA LIBRETA 00117012001 DGAC, REPOSICIÓN ÚTILES DE ESCRITORIO.</t>
  </si>
  <si>
    <t>||TRANSFERENCIA DE FONDOS S/G MENSAJES SWIFTS NROS. 1618-1619 EN ATENCIÓN A NOTA: DGAC/DAF/FIN/NE-0008/25 (HRE-TGL-2025-1866) ENVIADO POR LA DIRECCIÓN GENERAL DE AERONÁUTICA CIVIL (SECTOR PÚBLICO). DEBITO DE LA LIBRETA 00117012001 DGAC, REPOSICIÓN ÚTILES DE ESCRITORIO.</t>
  </si>
  <si>
    <t>||TRANSFERENCIA DE FONDOS S/G MENSAJES SWIFT NROS. 1644 Y 1651 DE LA FECHA Y NOTA CITE DGAC/DAF/FIN/NE-00008/25 DE F.29.01.2025 (HRE-TGL-1866) DE LA DIRECCION GENERAL DE AERONAUTICA CIVIL (SECTOR PÚBLICO). DEBITO DE LA LIBRETA 00117012001 DGAC, REPOSICIÓN DE ÚTILES DE ESCRITORIO.</t>
  </si>
  <si>
    <t>COBRO DE||ÚTILES DE ESCRITORIO SG. CITE: DGE-GEF-LCR-DYF-0805-CAR/25 DE 31 DE ENERO DE 2025 POR EL REGISTRO DEL COMPROBANTE CONTABLE N°1118425 DEL PAGO ANTICIPADO DE CAPITAL E INTERESES DEL CRED. EXTRA. AL FNDR SG. RD N° 195/2015 Y CONT. SANO N°350/2015, MOD. Y DOC. ADJ. COBRO DE ÚTILES DE ESCRITORIO DE LA CUT N°3987 LIBRETA N°00862012001 FNDR - ADMINISTRACIÓN</t>
  </si>
  <si>
    <t>PAGO A BID PRÉSTAMO 3487/BL-BO VCTO. 06-01-2025 POR CUENTA DE TGN , NTI. 019592 VALOR 06-01-2025 CAPITAL USD 2.327.020,41 INTERESES USD 1.832.360,56 CTA. 5970 CUENTA UNICA DEL TESORO DOLARES AMERICANOS LIB. 00099021001</t>
  </si>
  <si>
    <t>AJUSTE COMPLEMENTARIO POR REVALORIZACION SALDOS DE ACTIVOS DE RESERVA Y OBLIGACIONES MONEDA EXTRANJERA (DOLARES) Saldo MO = -28668868.78 ;Bs/Mo: 6.86000000000 ;Saldo Bs: -196668439.84</t>
  </si>
  <si>
    <t>PAGO A CAF PRÉSTAMO CFA012050 VCTO. 07-01-2025 POR CUENTA DE TGN , NTI. 019562 VALOR 07-01-2025 INTERESES USD 472.288,45 COMISIONES USD 56.037,45 CTA. 5970 CUENTA UNICA DEL TESORO DOLARES AMERICANOS LIB. 00099021001</t>
  </si>
  <si>
    <t>AJUSTE COMPLEMENTARIO POR REVALORIZACION SALDOS DE ACTIVOS DE RESERVA Y OBLIGACIONES MONEDA EXTRANJERA (DOLARES) Saldo MO = -16020341.82 ;Bs/Mo: 6.86000000000 ;Saldo Bs: -109899544.90</t>
  </si>
  <si>
    <t>REGULARIZACION DE TRANSFERENCIA DEL EXTERIOR SEGUN SWIFT NO.298 DE FECHA 08/01/2025 ORDENANTE: YPF EXPLORACIÓN + PRODUCCIÓN DE FERMIN PERALTA TORRES REF.: ATS OF 25/01/07 FECHA VALOR 7/01/2025 LIB. 00513012005 YPFB-OPERACIONES EXTRAORDINARIAS USD</t>
  </si>
  <si>
    <t>AJUSTE COMPLEMENTARIO POR REVALORIZACION SALDOS DE ACTIVOS DE RESERVA Y OBLIGACIONES MONEDA EXTRANJERA (DOLARES) Saldo MO = -16151048.64 ;Bs/Mo: 6.86000000000 ;Saldo Bs: -110796193.68</t>
  </si>
  <si>
    <t>AJUSTE COMPLEMENTARIO POR REVALORIZACION SALDOS DE ACTIVOS DE RESERVA Y OBLIGACIONES MONEDA EXTRANJERA (DOLARES) Saldo MO = -16210890.33 ;Bs/Mo: 6.86000000000 ;Saldo Bs: -111206707.67</t>
  </si>
  <si>
    <t>AJUSTE COMPLEMENTARIO POR REVALORIZACION SALDOS DE ACTIVOS DE RESERVA Y OBLIGACIONES MONEDA EXTRANJERA (DOLARES) Saldo MO = -16220873.89 ;Bs/Mo: 6.86000000000 ;Saldo Bs: -111275194.88</t>
  </si>
  <si>
    <t>TRANSFERENCIA DEL EXTERIOR SEGUN SWIFT NO.537 DE FECHA 13/01/2025 ORDENANTE: BOTRADING SA (ASUNCIÓN PARAGUAY) REF.: YPFB OP FIN EXT GARANTIA SERIEDAD PROPUESTA PAC4783 SUMINISTRO HIDROCARBUROS LIQ 2025, FECHA VALOR 13/01/2025 LIB. 00513012005 YPFB-OPERACIONES EXTRAORDINARIAS USD</t>
  </si>
  <si>
    <t>AJUSTE COMPLEMENTARIO POR REVALORIZACION SALDOS DE ACTIVOS DE RESERVA Y OBLIGACIONES MONEDA EXTRANJERA (DOLARES) Saldo MO = -16810913.73 ;Bs/Mo: 6.86000000000 ;Saldo Bs: -115322868.20</t>
  </si>
  <si>
    <t>DEVOLUCIÓN DE FONDOS SOLICITUD 053560-22403 DE MINISTERIO DE PLANIFICACION DEL DESARROLLO REF.: TRANSF AL EXT CONSULTORA ALG GLOBAL INFRASTRUCTURE ADVISORS PRODUCTOS 3, 4, 4.1 CONTRATO 36/2019 ASESORIA TECNICA, SEGÚN R.D. NO.025/2023 LIB. 00066017001 MPD-$US PROYECTOS PARA PROMOCION DE INVERSIONES</t>
  </si>
  <si>
    <t>AJUSTE COMPLEMENTARIO POR REVALORIZACION SALDOS DE ACTIVOS DE RESERVA Y OBLIGACIONES MONEDA EXTRANJERA (DOLARES) Saldo MO = -17028204.04 ;Bs/Mo: 6.86000000000 ;Saldo Bs: -116813479.73</t>
  </si>
  <si>
    <t>PAGO A BID PRÉSTAMO 4710/BL-BO VCTO. 15-01-2025 POR CUENTA DE TGN , NTI. 019545 VALOR 15-01-2025 INTERESES USD 64.202,94 COMISIONES USD 163.522,43 CTA. 5970 CUENTA UNICA DEL TESORO DOLARES AMERICANOS LIB. 00099021001</t>
  </si>
  <si>
    <t>PAGO A IDA PRÉSTAMO 5745-BO VCTO. 15-01-2025 POR CUENTA DE TGN , NTI. 019538 VALOR 15-01-2025 CAPITAL USD 189.489,71 INTERESES USD 19.688,94 CTA. 5970 CUENTA UNICA DEL TESORO DOLARES AMERICANOS LIB. 00099021001</t>
  </si>
  <si>
    <t>PAGO A BID PRÉSTAMO 3536/BL-BO VCTO. 15-01-2025 POR CUENTA DE TGN , NTI. 019591 VALOR 15-01-2025 CAPITAL USD 1.009.271,45 INTERESES USD 750.847,21 CTA. 5970 CUENTA UNICA DEL TESORO DOLARES AMERICANOS LIB. 00099021001</t>
  </si>
  <si>
    <t>PAGO A BID PRÉSTAMO 3797/BL-BO VCTO. 15-01-2025 POR CUENTA DE TGN , NTI. 019596 VALOR 15-01-2025 CAPITAL USD 115.139,92 INTERESES USD 150.266,15 CTA. 5970 CUENTA UNICA DEL TESORO DOLARES AMERICANOS LIB. 00099021001</t>
  </si>
  <si>
    <t>PAGO A IDA PRÉSTAMO 5592-BO VCTO. 15-01-2025 POR CUENTA DE TGN, SEGUN NOTA MEFP/VTCP/DGCP/UODP/No 042/2025 DEL 14-01-2025, NTI. 019534 VALOR 15-01-2025 CAPITAL USD 1.406.435,73 CTA. 5970 CUENTA UNICA DEL TESORO DOLARES AMERICANOS LIB. 00099021001</t>
  </si>
  <si>
    <t>PAGO A BID PRÉSTAMO 5376/OC-BO VCTO. 15-01-2025 POR CUENTA DE TGN , NTI. 019641 VALOR 15-01-2025 INTERESES USD 7.132.957,11 COMISIONES USD 598.956,98 CTA. 5970 CUENTA UNICA DEL TESORO DOLARES AMERICANOS LIB. 00099021001</t>
  </si>
  <si>
    <t>PAGO A BID PRÉSTAMO 3797/BL-BO VCTO. 15-01-2025 POR CUENTA DE TGN , NTI. 019597 VALOR 15-01-2025 INTERESES USD 1.219,59 CTA. 5970 CUENTA UNICA DEL TESORO DOLARES AMERICANOS LIB. 00099021001</t>
  </si>
  <si>
    <t>AJUSTE COMPLEMENTARIO POR REVALORIZACION SALDOS DE ACTIVOS DE RESERVA Y OBLIGACIONES MONEDA EXTRANJERA (DOLARES) Saldo MO = -64378.40 ;Bs/Mo: 6.86000000000 ;Saldo Bs: -441635.80</t>
  </si>
  <si>
    <t>REGULARIZACION DE TRANSFERENCIA DEL EXTERIOR SEGUN SWIFT NO.337 DE FECHA 17/01/2025 ORDENANTE: YPFB ENERGIA DO BRASIL LTDA (BR/RIO DE JANEIRO) REF.: YPFB GARANTIA POR SUMINISTRO DE GAS NATURAL FECHA VALOR 7/01/2025 LIB. 00513012005 YPFB-OPERACIONES EXTRAORDINARIAS USD</t>
  </si>
  <si>
    <t>TRANSFERENCIA RECIBIDA DEL EXTERIOR SEGÚN MENSAJES SWIFT Nos. 804-803 (REM.EXT.) DE FECHA 17-01-2025 POR DESEMBOLSO DE FONPLATA PRÉSTAMO BOL 36/2023 ROC/5568425017FS//URI/DESEMB. NRO. 2 LIBRETA N° 00291034305 ABC-USD-MEJ. Y AMP. A 8 CARRILES CARRET.LP-OR.TR.SENKATA-APA</t>
  </si>
  <si>
    <t>||TRANSFERENCIA DE FONDOS S/G MENSAJES SWIFT NROS. 776 Y 782 DE LA FECHA Y NOTA CITE ABE-DGE 431/2022 DE F.25.05.2022 (HRE-TGL-8147) DE LA AGENCIA BOLIVIANA ESPACIAL (SECTOR PÚBLICO). A LA LIBRETA 00585012001 - ABE VENTA DE SERVICIOS DE COMUNICACIÓN EN M/E; P/CTA DE SES.</t>
  </si>
  <si>
    <t>AJUSTE COMPLEMENTARIO POR REVALORIZACION SALDOS DE ACTIVOS DE RESERVA Y OBLIGACIONES MONEDA EXTRANJERA (DOLARES) Saldo MO = -209361563.63 ;Bs/Mo: 6.86000000000 ;Saldo Bs: -1436220326.51</t>
  </si>
  <si>
    <t>AJUSTE COMPLEMENTARIO POR REVALORIZACION SALDOS DE ACTIVOS DE RESERVA Y OBLIGACIONES MONEDA EXTRANJERA (DOLARES) Saldo MO = -209031535.85 ;Bs/Mo: 6.86000000000 ;Saldo Bs: -1433956335.94</t>
  </si>
  <si>
    <t>PAGO A BID PRÉSTAMO 2460/BL-BO VCTO. 19-01-2025 POR CUENTA DE TGN , NTI. 019601 VALOR 21-01-2025 CAPITAL USD 69.439,65 INTERESES USD 45.028,17 CTA. 5970 CUENTA UNICA DEL TESORO DOLARES AMERICANOS LIB. 00099021001</t>
  </si>
  <si>
    <t>PAGO A EXIMBANK CHINA POPUL PRÉSTAMO PBC 2016 (22) 410 VCTO. 21-01-2025 POR CUENTA DE TGN , NTI. 019581 VALOR 21-01-2025 CAPITAL USD 10.752.500,00 INTERESES USD 2.636.621,62 CTA. 5970 CUENTA UNICA DEL TESORO DOLARES AMERICANOS LIB. 00099021001 REF. COMISION DEL BANQUERO</t>
  </si>
  <si>
    <t>PAGO A EXIMBANK CHINA POPUL PRÉSTAMO PBC 2017 (31) 457 VCTO. 21-01-2025 POR CUENTA DE ES-MUTUN, S/NOTAMEFP/VTCP/DGCP/UODP/No 053/2025 DEL 20-01-2025, VALOR 21-01-2025 CAPITAL USD 19.806.700,00 INTERESES USD 4.642.555,34 COMISIONES USD 137.624,07 CTA. 5970 CUENTA UNICA DEL TESORO DOLARES AMERICANOS LIB. 00099021001</t>
  </si>
  <si>
    <t>PAGO A EXIMBANK CHINA POPUL PRÉSTAMO PBC 2017 (31) 457 VCTO. 21-01-2025 POR CUENTA DE ES-MUTUN, S/NOTAMEFP/VTCP/DGCP/UODP/No 053/2025 DEL 20-01-2025, VALOR 21-01-2025 CAPITAL USD 19.806.700,00 INTERESES USD 4.642.555,34 COMISIONES USD 137.624,07 CTA. 5970 CUENTA UNICA DEL TESORO DOLARES AMERICANOS LIB. 00099021001 REF. COMISION DEL BANQUERO</t>
  </si>
  <si>
    <t>PAGO A EXIMBANK CHINA POPUL PRÉSTAMO PBC 2015 (08) 350 VCTO. 21-01-2025 POR CUENTA DE TGN , NTI. 019608 VALOR 21-01-2025 CAPITAL USD 27.355.555,56 INTERESES USD 4.284.346,57 COMISIONES USD 62.557,38 CTA. 5970 CUENTA UNICA DEL TESORO DOLARES AMERICANOS LIB. 00099021001 REF. COMISION DEL BANQUERO</t>
  </si>
  <si>
    <t>PAGO A EXIMBANK CHINA POPUL PRÉSTAMO PBC 2016 (38) 426 VCTO. 21-01-2025 POR CUENTA DE TGN , NTI. 019580 VALOR 21-01-2025 CAPITAL USD 20.122.742,04 INTERESES USD 4.619.559,18 CTA. 5970 CUENTA UNICA DEL TESORO DOLARES AMERICANOS LIB. 00099021001 REF. COMISION DEL BANQUERO</t>
  </si>
  <si>
    <t>AJUSTE COMPLEMENTARIO POR REVALORIZACION SALDOS DE ACTIVOS DE RESERVA Y OBLIGACIONES MONEDA EXTRANJERA (DOLARES) Saldo MO = -115302530.18 ;Bs/Mo: 6.86000000000 ;Saldo Bs: -790975357.01</t>
  </si>
  <si>
    <t>PAGO A BID PRÉSTAMO 3181/BL-BO VCTO. 23-01-2025 POR CUENTA DE TGN , NTI. 019594 VALOR 23-01-2025 CAPITAL USD 1.766.666,67 INTERESES USD 1.382.518,96 CTA. 5970 CUENTA UNICA DEL TESORO DOLARES AMERICANOS LIB. 00099021001</t>
  </si>
  <si>
    <t>TRANSFERENCIA DEL EXTERIOR SEGUN SWIFT NO.993 DE FECHA 23/01/2025 ORDENANTE: BOTRADING SA (ASUNCIÓN PARAGUAY) REF.: GARANTÍA DE SERIEDAD DE OFERTA PAC4782 SUMINISTRO DE CRUDO Y CONDENSADO AL MERCADO INTERNO 2025 SEGUNDA SELECC. FECHA VALOR 21/01/2025 LIB. 00513012005 YPFB-OPERACIONES EXTRAORDINARIAS USD</t>
  </si>
  <si>
    <t>||REGULARIZACIÓN DE RECURSOS PENDIENTES DE APLICACIÓN DEL COMP. CONTABLE N° 1117423 DE 21/01/2025, EN ATENCIÓN A NOTA APMT/DAF/CAR/0020/25 DE 23/01/2025 ENVIADO POR LA AUTORIDAD PLURINACIONAL DE LA MADRE TIERRA A LA LIB. 00348018001-APMT-UN OPS-DONACION-USD POR UNITED NATIONS OFFICE FOR PROJECT</t>
  </si>
  <si>
    <t>COBRO DE||ÚTILES DE ESCRITORIO POR EL REGISTRO DEL COMP. CONTABLE N° 1117514 DE LA FECHA SEGÚN NOTA APMT/DAF/CAR/0020/25 DE 23/01/2025 ENVIADO POR LA AUTORIDAD PLURINACIONAL DE LA MADRE TIERRA COBRO DE ÚTILES DE ESCRITORIO DE LA LIB. 00348018001-APMT-UN OPS-DONACION-USD</t>
  </si>
  <si>
    <t>AJUSTE COMPLEMENTARIO POR REVALORIZACION SALDOS DE ACTIVOS DE RESERVA Y OBLIGACIONES MONEDA EXTRANJERA (DOLARES) Saldo MO = -110401010.44 ;Bs/Mo: 6.86000000000 ;Saldo Bs: -757350931.61</t>
  </si>
  <si>
    <t>AJUSTE COMPLEMENTARIO POR REVALORIZACION SALDOS DE ACTIVOS DE RESERVA Y OBLIGACIONES MONEDA EXTRANJERA (DOLARES) Saldo MO = -110418973.47 ;Bs/Mo: 6.86000000000 ;Saldo Bs: -757474158.01</t>
  </si>
  <si>
    <t>AJUSTE COMPLEMENTARIO POR REVALORIZACION SALDOS DE ACTIVOS DE RESERVA Y OBLIGACIONES MONEDA EXTRANJERA (DOLARES) Saldo MO = -146452243.23 ;Bs/Mo: 6.86000000000 ;Saldo Bs: -1004662388.55</t>
  </si>
  <si>
    <t>PAGO A BID PRÉSTAMO 3060/BL-BO VCTO. 28-01-2025 POR CUENTA DE TGN , NTI. 019598 VALOR 28-01-2025 CAPITAL USD 883.236,01 INTERESES USD 560.586,91 CTA. 5970 CUENTA UNICA DEL TESORO DOLARES AMERICANOS LIB. 00099021001</t>
  </si>
  <si>
    <t>PAGO A BID PRÉSTAMO 2450/BL-BO VCTO. 28-01-2025 POR CUENTA DE TGN , NTI. 019542 VALOR 28-01-2025 CAPITAL USD 279.430,17 INTERESES USD 171.592,81 CTA. 5970 CUENTA UNICA DEL TESORO DOLARES AMERICANOS LIB. 00099021001</t>
  </si>
  <si>
    <t>AJUSTE COMPLEMENTARIO POR REVALORIZACION SALDOS DE ACTIVOS DE RESERVA Y OBLIGACIONES MONEDA EXTRANJERA (DOLARES) Saldo MO = -102712063.56 ;Bs/Mo: 6.86000000000 ;Saldo Bs: -704604756.03</t>
  </si>
  <si>
    <t>AJUSTE COMPLEMENTARIO POR REVALORIZACION SALDOS DE ACTIVOS DE RESERVA Y OBLIGACIONES MONEDA EXTRANJERA (DOLARES) Saldo MO = -102861386.25 ;Bs/Mo: 6.86000000000 ;Saldo Bs: -705629109.67</t>
  </si>
  <si>
    <t>TRANSFERENCIA RECIBIDA DEL EXTERIOR SEGÚN MENSAJES SWIFT Nos. 1598-1600 (REM.EXT.) DE FECHA 30-01-2025 POR DESEMBOLSO DE BIRF PRÉSTAMO 8552-BO 47 LIBRETA N° 00291014371 ABC-USD-8552-BO.PROY. DESARROLLO DE CAPACIDADES EN EL SECTOR VIAL</t>
  </si>
  <si>
    <t>AJUSTE COMPLEMENTARIO POR REVALORIZACION SALDOS DE ACTIVOS DE RESERVA Y OBLIGACIONES MONEDA EXTRANJERA (DOLARES) Saldo MO = -104469276.56 ;Bs/Mo: 6.86000000000 ;Saldo Bs: -716659237.21</t>
  </si>
  <si>
    <t>00576012002</t>
  </si>
  <si>
    <t>De: 00576012002 A:00132142001 Transferencia de recursos a solicitud de la Empresa Pública Nacional Estratégica Cartones de Bolivia dependiente del Servicio de Desarrollo de las Empresas Públicas Productivas – SEDEM mediante notas CITE: SEDE</t>
  </si>
  <si>
    <t>00132142001</t>
  </si>
  <si>
    <t>De: 00099021001 A:00086107011 Transferencia de Recursos a solicitud de la Unidad de Coordinación de Programa Piloto de Resiliencia Climática dependiente del Ministerio de Medio Ambiente y Agua mediante nota CITE: UCP-PPRC-UADM-0001-CAR/25 (</t>
  </si>
  <si>
    <t>00086107011</t>
  </si>
  <si>
    <t>De: 00086011109 A:00066011102 Débito Automático (DA) según CITE: MPD/VIPFE/DGPP/UP-NE 2385/2024, Inf. Legal MPD/VIPFE/DGPP/UP-INF 0885/2024 e Inf. Técnico MPD/VIPFE/DGPP/UP-INF 0865/2024 y la nota de la DGAJ del MEFP que recomienda la viabi</t>
  </si>
  <si>
    <t>De: 00287102007 A:00099021001 Transferencia de recursos a favor del Tesoro General de la Nación a solicitud del Fondo Nacional de Inversión Productiva y Social mediante nota CITE: FPS/GFA/UFI/TES/TRL/0013/2025 por concepto de multas, corre</t>
  </si>
  <si>
    <t>De: 00099021001 A:00291034302 Transferencia de recursos a solicitud de la Administradora Boliviana de Carreteras mediante nota CITE: ABC/GNA/SAF/ATE/2025-0066 (operación bimonetaria), para el pago a beneficiarios (TC 6,86) H.R 2025-02056-R.</t>
  </si>
  <si>
    <t>00291034302</t>
  </si>
  <si>
    <t>De: 00099021001 A:00291034305 Transferencia de recursos a solicitud de la Administradora Boliviana de Carreteras mediante nota CITE: ABC/GNA/SAF/ATE/2025-0066 (operación bimonetaria), para el pago a beneficiarios (TC 6,86) H.R 2025-02056-R.</t>
  </si>
  <si>
    <t>00291034305</t>
  </si>
  <si>
    <t>De: 00099021001 A:00291034303 Transferencia de recursos a solicitud de la Administradora Boliviana de Carreteras mediante nota CITE: ABC/GNA/SAF/ATE/2025-0066 (operación bimonetaria), para el pago a beneficiarios (TC 6,86) H.R 2025-02056-R.</t>
  </si>
  <si>
    <t>00291034303</t>
  </si>
  <si>
    <t>De: 00389012001 A:00099021001 Transferencia de recursos a solicitud de la Dirección General de Administración y Finanzas Territoriales mediante nota interna CITE: MEFP/VTCP/DGAFT/USCFT/N°9/2025, por concepto de recuperaciones de la deuda em</t>
  </si>
  <si>
    <t>00046024103</t>
  </si>
  <si>
    <t>De: 00046024103 A:00099021001 Transferencia de recursos a solicitud del Ministerio de Salud y Deportes (MSyD) mediante nota CITE: MSyD/DGAA/UF/TES/CE/22/2025 Informes Técnicos MSyD/DGAA/UF/TES/IT/6/2025, MSyD/VGSNS/PTLS/IT/20/2025 del MSyD</t>
  </si>
  <si>
    <t>00046024403</t>
  </si>
  <si>
    <t>De: 00046024403 A:00099021001 Transferencia de recursos a solicitud del Ministerio de Salud y Deportes (MSyD) mediante nota CITE: MSyD/DGAA/UF/TES/CE/22/2025 Informes Técnicos MSyD/DGAA/UF/TES/IT/6/2025, MSyD/VGSNS/PTLS/IT/20/2025 del MSyD</t>
  </si>
  <si>
    <t>00086014407</t>
  </si>
  <si>
    <t>De: 00086014407 A:00099021001 Transferencia de Recursos a solicitud del Ministerio de Medio Ambiente y Agua mediante nota CITE: MMAYA/DGAA N°025/2025, por concepto de deposito erróneo, correspondiente a saldos no ejecutados del Proyecto Ma</t>
  </si>
  <si>
    <t>De: 00099021001 A:00066047003 Transferencia de recursos a solicitud del Ministerio de Planificación del Desarrollo mediante nota CITE: MPD/VIPFE/DGPP/UP-NE 0140/2025 (operación bimonetaria) destinados al financiamiento de Estudios de Diseño</t>
  </si>
  <si>
    <t>00066047003</t>
  </si>
  <si>
    <t>De: 00099021001 A:00348018003 Transferencia de recursos a solicitud de la Autoridad Plurinacional de la Madre Tierra dependiente del Ministerio de Medio Ambiente y Agua mediante nota CITE: APMT/DAF/CAR/0034/25 (operación bimonetaria), para</t>
  </si>
  <si>
    <t>De: 00389012001 A:00099021001 Transferencia de recursos a solicitud de la Dirección General de Administración y Finanzas Territoriales mediante nota interna CITE: MEFP/VTCP/DGAFT/USCFT/N°28/2025, por concepto de actualización del cronograma</t>
  </si>
  <si>
    <t>De: 00086107002 A:00099021001 Transferencia de Recursos a solicitud de la Unidad de Coordinación de Programa Piloto de Resiliencia Climática dependiente del Ministerio de Medio Ambiente y Agua mediante nota CITE: UCP-PPRC-UADM-0001-CAR/25 (</t>
  </si>
  <si>
    <t>00291034301</t>
  </si>
  <si>
    <t>De: 00291034301 A:00099021001 Transferencia de recursos a solicitud de la Administradora Boliviana de Carreteras mediante nota CITE: ABC/GNA/SAF/ATE/2025-0066 (operación bimonetaria), para el pago a beneficiarios (TC 6,86) H.R 2025-02056-R.</t>
  </si>
  <si>
    <t>00291034304</t>
  </si>
  <si>
    <t>De: 00291034304 A:00099021001 Transferencia de recursos a solicitud de la Administradora Boliviana de Carreteras mediante nota CITE: ABC/GNA/SAF/ATE/2025-0066 (operación bimonetaria), para el pago a beneficiarios (TC 6,86) H.R 2025-02056-R.</t>
  </si>
  <si>
    <t>De: 00291034302 A:00099021001 Transferencia de recursos a solicitud de la Administradora Boliviana de Carreteras mediante nota CITE: ABC/GNA/SAF/ATE/2025-0066 (operación bimonetaria), para el pago a beneficiarios (TC 6,86) H.R 2025-02056-R.</t>
  </si>
  <si>
    <t>De: 00348018001 A:00099021001 Transferencia de recursos a solicitud de la Autoridad Plurinacional de la Madre Tierra dependiente del Ministerio de Medio Ambiente y Agua mediante nota CITE: APMT/DAF/CAR/0034/25 (operación bimonetaria), para</t>
  </si>
  <si>
    <t>00066047001</t>
  </si>
  <si>
    <t>De: 00066047001 A:00099021001 Transferencia de recursos a solicitud del Ministerio de Planificación del Desarrollo mediante nota CITE: MPD/VIPFE/DGPP/UP-NE 0140/2025 (operación bimonetaria) destinados al financiamiento de Estudios de Diseño</t>
  </si>
  <si>
    <t>10000009603619</t>
  </si>
  <si>
    <t xml:space="preserve">MIN. EDUCACION - ESFM SIMON BOLIVAR </t>
  </si>
  <si>
    <t>10000004669377</t>
  </si>
  <si>
    <t>MIN.EDUCACION - ENSAF</t>
  </si>
  <si>
    <t>10000028891146</t>
  </si>
  <si>
    <t>MINISTERIO DE EDUCACIÓN -ESFM ÁNGEL MENDOZA JUSTINIANO - CUENTA RECAUDADORA</t>
  </si>
  <si>
    <t>10000029113482</t>
  </si>
  <si>
    <t>MIN. EDU. - ESFM ENRIQUE FINOT - RECAUDADORA</t>
  </si>
  <si>
    <t>10000029699276</t>
  </si>
  <si>
    <t>MINISTERIO DE EDUCACIÓN - ESFM CLARA PARADA DE PINTO</t>
  </si>
  <si>
    <t>10000052403420</t>
  </si>
  <si>
    <t>ESFM SIMON BOLIVAR CORORO</t>
  </si>
  <si>
    <t>10000052462939</t>
  </si>
  <si>
    <t>MIN. EDUCACION - ESFM RIBERALTA</t>
  </si>
  <si>
    <t>10000052457873</t>
  </si>
  <si>
    <t>MINISTERIO DE EDUCACIÓN - MIN.EDUCACION -ESFM MULTIETNICA INDIGENA DE CONCEPCION</t>
  </si>
  <si>
    <t>10000052456172</t>
  </si>
  <si>
    <t>MINISTERIO DE EDUCACIÓN - ESFM "RAFAEL CHAVEZ ORTIZ" - PORTACHUELO</t>
  </si>
  <si>
    <t>10000051920342</t>
  </si>
  <si>
    <t>MIN. EDUCACIÓN - ESFM PLURIÉTNICA DEL ORIENTE Y CHACO - RECAUDADORA</t>
  </si>
  <si>
    <t>10000003575830</t>
  </si>
  <si>
    <t>MSD - BONO MADRE NIÑO-NIÑA JUANA AZURDUY</t>
  </si>
  <si>
    <t>10000006036425</t>
  </si>
  <si>
    <t xml:space="preserve">MTEPS - INGRESOS </t>
  </si>
  <si>
    <t>10000004737067</t>
  </si>
  <si>
    <t>MTEPS - DIRECCION GENERAL DE SERVICIO CIVIL</t>
  </si>
  <si>
    <t>10000030955576</t>
  </si>
  <si>
    <t>SEDEM-ECEBOL-RECAUDADORA GESTIÓN OPERATIVA</t>
  </si>
  <si>
    <t>10000053838444</t>
  </si>
  <si>
    <t>AAPS - MULTAS Y SANCIONES</t>
  </si>
  <si>
    <t>10000005989336</t>
  </si>
  <si>
    <t>AUTORIDAD DE FISCALIZACION Y CONTROL DE PENSIONES Y SEGUROS - APS</t>
  </si>
  <si>
    <t>10000028449820</t>
  </si>
  <si>
    <t>ASUSS - CUENTA CORRIENTE FISCAL - RECAUDADORA</t>
  </si>
  <si>
    <t>10000046351502</t>
  </si>
  <si>
    <t>EMAPA - VENTA DE PRODUCTOS</t>
  </si>
  <si>
    <t>4456069001</t>
  </si>
  <si>
    <t xml:space="preserve">TRANSFERENCIAS -SIN </t>
  </si>
  <si>
    <t>5123069001</t>
  </si>
  <si>
    <t xml:space="preserve">TGN-RECAUDACION AUTORIDAD DE IMPUGNACION TRIBUTARIA </t>
  </si>
  <si>
    <t>6461069001</t>
  </si>
  <si>
    <t xml:space="preserve">SIN-REGALIAS MINERAS INGRESOS PROPIOS </t>
  </si>
  <si>
    <t>TRL 
Débito</t>
  </si>
  <si>
    <t>TRL
Crédito</t>
  </si>
  <si>
    <t>NTE - DEBITO</t>
  </si>
  <si>
    <t>NTE - CREDITO</t>
  </si>
  <si>
    <t>TRC</t>
  </si>
  <si>
    <t>Archivo de Ordenes de Transferencias Bancarias mediante SPT</t>
  </si>
  <si>
    <t>ARC Archivo de Ordenes de Transferencias Bancarias mediante SPT</t>
  </si>
  <si>
    <t>• Corresponden a transferencias realizadas a través del Sistema de Pagos del Tesoro (SPT) por entidades de niveles subnacionales.</t>
  </si>
  <si>
    <t>• Se regularizan en el SIGEP mediante comprobantes presupuestarios C-21's por el reconocimiento del ingreso o para la reversión de comprobantes de pago C-31's.</t>
  </si>
  <si>
    <t>O22558150002</t>
  </si>
  <si>
    <t>O22558220002</t>
  </si>
  <si>
    <t>O22558960002</t>
  </si>
  <si>
    <t>O22558970002</t>
  </si>
  <si>
    <t>O22559140002</t>
  </si>
  <si>
    <t>O22559190002</t>
  </si>
  <si>
    <t>O22559200002</t>
  </si>
  <si>
    <t>O22559260002</t>
  </si>
  <si>
    <t>O22559720002</t>
  </si>
  <si>
    <t>O22559780002</t>
  </si>
  <si>
    <t>B22557360002</t>
  </si>
  <si>
    <t>B22557370002</t>
  </si>
  <si>
    <t>B22557390002</t>
  </si>
  <si>
    <t>B22557480002</t>
  </si>
  <si>
    <t>B22557490002</t>
  </si>
  <si>
    <t>B22558170002</t>
  </si>
  <si>
    <t>B22558190002</t>
  </si>
  <si>
    <t>B22558250002</t>
  </si>
  <si>
    <t>B22558280002</t>
  </si>
  <si>
    <t>B22558300002</t>
  </si>
  <si>
    <t>B22558350002</t>
  </si>
  <si>
    <t>B22558320002</t>
  </si>
  <si>
    <t>B22558330002</t>
  </si>
  <si>
    <t>B22558340002</t>
  </si>
  <si>
    <t>B22558360002</t>
  </si>
  <si>
    <t>J06268680002</t>
  </si>
  <si>
    <t>J06268670002</t>
  </si>
  <si>
    <t>J06268690002</t>
  </si>
  <si>
    <t>J06268700002</t>
  </si>
  <si>
    <t>J06268710002</t>
  </si>
  <si>
    <t>G30154020002</t>
  </si>
  <si>
    <t>G30153990003</t>
  </si>
  <si>
    <t>G30154000003</t>
  </si>
  <si>
    <t>G30154010003</t>
  </si>
  <si>
    <t>G30155740003</t>
  </si>
  <si>
    <t>Q21642900002</t>
  </si>
  <si>
    <t>Q21644150002</t>
  </si>
  <si>
    <t>S11185850001</t>
  </si>
  <si>
    <t>O22561910002</t>
  </si>
  <si>
    <t>O22563160002</t>
  </si>
  <si>
    <t>O22563190002</t>
  </si>
  <si>
    <t>O22563420002</t>
  </si>
  <si>
    <t>O22563390002</t>
  </si>
  <si>
    <t>O22563410002</t>
  </si>
  <si>
    <t>O22563430002</t>
  </si>
  <si>
    <t>O22563460002</t>
  </si>
  <si>
    <t>O22563810002</t>
  </si>
  <si>
    <t>O22563930002</t>
  </si>
  <si>
    <t>O22564170002</t>
  </si>
  <si>
    <t>O22564270002</t>
  </si>
  <si>
    <t>O22564280002</t>
  </si>
  <si>
    <t>B22562080002</t>
  </si>
  <si>
    <t>B22562130002</t>
  </si>
  <si>
    <t>B22562160002</t>
  </si>
  <si>
    <t>B22562170002</t>
  </si>
  <si>
    <t>B22562180002</t>
  </si>
  <si>
    <t>B22562200002</t>
  </si>
  <si>
    <t>B22562220002</t>
  </si>
  <si>
    <t>B22562230002</t>
  </si>
  <si>
    <t>B22562260002</t>
  </si>
  <si>
    <t>B22562280002</t>
  </si>
  <si>
    <t>B22562310002</t>
  </si>
  <si>
    <t>B22562340002</t>
  </si>
  <si>
    <t>B22563100002</t>
  </si>
  <si>
    <t>B22563250002</t>
  </si>
  <si>
    <t>B22563450002</t>
  </si>
  <si>
    <t>B22563470002</t>
  </si>
  <si>
    <t>Q21648670002</t>
  </si>
  <si>
    <t>Q21648540002</t>
  </si>
  <si>
    <t>Q21648560002</t>
  </si>
  <si>
    <t>Q21648850002</t>
  </si>
  <si>
    <t>S11186470002</t>
  </si>
  <si>
    <t>S11186790001</t>
  </si>
  <si>
    <t>S11186420003</t>
  </si>
  <si>
    <t>O22566240002</t>
  </si>
  <si>
    <t>O22566280002</t>
  </si>
  <si>
    <t>O22566440002</t>
  </si>
  <si>
    <t>O22566550002</t>
  </si>
  <si>
    <t>O22566570002</t>
  </si>
  <si>
    <t>O22566720002</t>
  </si>
  <si>
    <t>O22566750002</t>
  </si>
  <si>
    <t>O22566760002</t>
  </si>
  <si>
    <t>O22566770002</t>
  </si>
  <si>
    <t>O22566800002</t>
  </si>
  <si>
    <t>O22566820002</t>
  </si>
  <si>
    <t>O22566830002</t>
  </si>
  <si>
    <t>O22566840002</t>
  </si>
  <si>
    <t>O22566990002</t>
  </si>
  <si>
    <t>O22567050002</t>
  </si>
  <si>
    <t>O22567140002</t>
  </si>
  <si>
    <t>O22567150002</t>
  </si>
  <si>
    <t>O22567190002</t>
  </si>
  <si>
    <t>O22567290002</t>
  </si>
  <si>
    <t>O22567330002</t>
  </si>
  <si>
    <t>O22567440002</t>
  </si>
  <si>
    <t>B22566220002</t>
  </si>
  <si>
    <t>B22566250002</t>
  </si>
  <si>
    <t>B22566530002</t>
  </si>
  <si>
    <t>B22566540002</t>
  </si>
  <si>
    <t>B22566730002</t>
  </si>
  <si>
    <t>B22566780002</t>
  </si>
  <si>
    <t>B22566930002</t>
  </si>
  <si>
    <t>B22566950002</t>
  </si>
  <si>
    <t>B22567040002</t>
  </si>
  <si>
    <t>J06269430002</t>
  </si>
  <si>
    <t>J06269440002</t>
  </si>
  <si>
    <t>J06269460002</t>
  </si>
  <si>
    <t>J06269490002</t>
  </si>
  <si>
    <t>J06269520002</t>
  </si>
  <si>
    <t>J06269540002</t>
  </si>
  <si>
    <t>J06269550002</t>
  </si>
  <si>
    <t>J06269560002</t>
  </si>
  <si>
    <t>G30186160003</t>
  </si>
  <si>
    <t>J06272980002</t>
  </si>
  <si>
    <t>J06272990002</t>
  </si>
  <si>
    <t>J06273000002</t>
  </si>
  <si>
    <t>J06273010002</t>
  </si>
  <si>
    <t>Q21656550002</t>
  </si>
  <si>
    <t>Q21656510002</t>
  </si>
  <si>
    <t>Q21656520002</t>
  </si>
  <si>
    <t>G30194770002</t>
  </si>
  <si>
    <t>G30194780001</t>
  </si>
  <si>
    <t>G30199130001</t>
  </si>
  <si>
    <t>J06273100002</t>
  </si>
  <si>
    <t>J06273110002</t>
  </si>
  <si>
    <t>S11187370003</t>
  </si>
  <si>
    <t>S11186990003</t>
  </si>
  <si>
    <t>O22570430002</t>
  </si>
  <si>
    <t>O22570450002</t>
  </si>
  <si>
    <t>O22570670002</t>
  </si>
  <si>
    <t>O22570700002</t>
  </si>
  <si>
    <t>O22570870002</t>
  </si>
  <si>
    <t>O22570940002</t>
  </si>
  <si>
    <t>O22571070002</t>
  </si>
  <si>
    <t>O22571090002</t>
  </si>
  <si>
    <t>O22571100002</t>
  </si>
  <si>
    <t>O22571210002</t>
  </si>
  <si>
    <t>O22571380002</t>
  </si>
  <si>
    <t>O22571440002</t>
  </si>
  <si>
    <t>O22571880002</t>
  </si>
  <si>
    <t>B22570350002</t>
  </si>
  <si>
    <t>B22570560002</t>
  </si>
  <si>
    <t>G30208040003</t>
  </si>
  <si>
    <t>G30208050003</t>
  </si>
  <si>
    <t>J06275080002</t>
  </si>
  <si>
    <t>J06275090002</t>
  </si>
  <si>
    <t>J06275100002</t>
  </si>
  <si>
    <t>J06275140002</t>
  </si>
  <si>
    <t>J06275150002</t>
  </si>
  <si>
    <t>J06275160002</t>
  </si>
  <si>
    <t>J06275200002</t>
  </si>
  <si>
    <t>J06275280002</t>
  </si>
  <si>
    <t>J06275290002</t>
  </si>
  <si>
    <t>G30211420003</t>
  </si>
  <si>
    <t>Q21666790002</t>
  </si>
  <si>
    <t>Q21666780002</t>
  </si>
  <si>
    <t>Q21666820002</t>
  </si>
  <si>
    <t>Q21666830002</t>
  </si>
  <si>
    <t>S11188410003</t>
  </si>
  <si>
    <t>O22573790002</t>
  </si>
  <si>
    <t>O22573800002</t>
  </si>
  <si>
    <t>O22573820002</t>
  </si>
  <si>
    <t>O22573830002</t>
  </si>
  <si>
    <t>O22573840002</t>
  </si>
  <si>
    <t>O22573890002</t>
  </si>
  <si>
    <t>O22573850002</t>
  </si>
  <si>
    <t>O22573870002</t>
  </si>
  <si>
    <t>O22573880002</t>
  </si>
  <si>
    <t>O22573900002</t>
  </si>
  <si>
    <t>O22573980002</t>
  </si>
  <si>
    <t>O22574060002</t>
  </si>
  <si>
    <t>O22574280002</t>
  </si>
  <si>
    <t>O22574670002</t>
  </si>
  <si>
    <t>O22574680002</t>
  </si>
  <si>
    <t>O22574830002</t>
  </si>
  <si>
    <t>O22574990002</t>
  </si>
  <si>
    <t>O22575780002</t>
  </si>
  <si>
    <t>O22575980002</t>
  </si>
  <si>
    <t>B22574020002</t>
  </si>
  <si>
    <t>B22574620002</t>
  </si>
  <si>
    <t>B22574650002</t>
  </si>
  <si>
    <t>G30225300003</t>
  </si>
  <si>
    <t>Q21671510002</t>
  </si>
  <si>
    <t>Q21671310002</t>
  </si>
  <si>
    <t>Q21671420002</t>
  </si>
  <si>
    <t>G30229970002</t>
  </si>
  <si>
    <t>G30229990002</t>
  </si>
  <si>
    <t>J06276650002</t>
  </si>
  <si>
    <t>J06276660002</t>
  </si>
  <si>
    <t>J06276670002</t>
  </si>
  <si>
    <t>G30230000001</t>
  </si>
  <si>
    <t>G30229980001</t>
  </si>
  <si>
    <t>O22578170002</t>
  </si>
  <si>
    <t>O22578190002</t>
  </si>
  <si>
    <t>O22578500002</t>
  </si>
  <si>
    <t>O22578950002</t>
  </si>
  <si>
    <t>O22579160002</t>
  </si>
  <si>
    <t>O22579190002</t>
  </si>
  <si>
    <t>O22579410002</t>
  </si>
  <si>
    <t>O22579420002</t>
  </si>
  <si>
    <t>O22579430002</t>
  </si>
  <si>
    <t>O22579470002</t>
  </si>
  <si>
    <t>O22579850002</t>
  </si>
  <si>
    <t>O22579860002</t>
  </si>
  <si>
    <t>O22579930002</t>
  </si>
  <si>
    <t>O22579950002</t>
  </si>
  <si>
    <t>O22579960002</t>
  </si>
  <si>
    <t>O22579970002</t>
  </si>
  <si>
    <t>O22579980002</t>
  </si>
  <si>
    <t>O22579990002</t>
  </si>
  <si>
    <t>O22580010002</t>
  </si>
  <si>
    <t>O22580030002</t>
  </si>
  <si>
    <t>O22580080002</t>
  </si>
  <si>
    <t>O22580100002</t>
  </si>
  <si>
    <t>B22578230002</t>
  </si>
  <si>
    <t>B22578260002</t>
  </si>
  <si>
    <t>B22578640002</t>
  </si>
  <si>
    <t>B22578650002</t>
  </si>
  <si>
    <t>B22578660002</t>
  </si>
  <si>
    <t>B22578670002</t>
  </si>
  <si>
    <t>B22578690002</t>
  </si>
  <si>
    <t>B22578710002</t>
  </si>
  <si>
    <t>B22578750002</t>
  </si>
  <si>
    <t>B22578780002</t>
  </si>
  <si>
    <t>O22580200002</t>
  </si>
  <si>
    <t>G30241060001</t>
  </si>
  <si>
    <t>G30245700003</t>
  </si>
  <si>
    <t>G30245710003</t>
  </si>
  <si>
    <t>G30245730003</t>
  </si>
  <si>
    <t>G30247370002</t>
  </si>
  <si>
    <t>G30245740003</t>
  </si>
  <si>
    <t>G30245750003</t>
  </si>
  <si>
    <t>Q21680500002</t>
  </si>
  <si>
    <t>Q21680530002</t>
  </si>
  <si>
    <t>G30247400002</t>
  </si>
  <si>
    <t>G30247380002</t>
  </si>
  <si>
    <t>G30247390001</t>
  </si>
  <si>
    <t>G30247410001</t>
  </si>
  <si>
    <t>G30247430001</t>
  </si>
  <si>
    <t>G30248990003</t>
  </si>
  <si>
    <t>G30248980001</t>
  </si>
  <si>
    <t>G30248970001</t>
  </si>
  <si>
    <t>G30248990001</t>
  </si>
  <si>
    <t>G30248990002</t>
  </si>
  <si>
    <t>Q21682120002</t>
  </si>
  <si>
    <t>Q21682480002</t>
  </si>
  <si>
    <t>G30252110002</t>
  </si>
  <si>
    <t>G30252120001</t>
  </si>
  <si>
    <t>S11190230001</t>
  </si>
  <si>
    <t>O22582010002</t>
  </si>
  <si>
    <t>O22582200002</t>
  </si>
  <si>
    <t>O22582300002</t>
  </si>
  <si>
    <t>O22582520002</t>
  </si>
  <si>
    <t>O22582730002</t>
  </si>
  <si>
    <t>O22582740002</t>
  </si>
  <si>
    <t>O22583030002</t>
  </si>
  <si>
    <t>O22583060002</t>
  </si>
  <si>
    <t>O22583180002</t>
  </si>
  <si>
    <t>O22583190002</t>
  </si>
  <si>
    <t>O22583200002</t>
  </si>
  <si>
    <t>O22583220002</t>
  </si>
  <si>
    <t>O22583230002</t>
  </si>
  <si>
    <t>O22583840002</t>
  </si>
  <si>
    <t>O22583850002</t>
  </si>
  <si>
    <t>O22583860002</t>
  </si>
  <si>
    <t>B22581980002</t>
  </si>
  <si>
    <t>B22582480002</t>
  </si>
  <si>
    <t>B22582510002</t>
  </si>
  <si>
    <t>B22582560002</t>
  </si>
  <si>
    <t>B22582620002</t>
  </si>
  <si>
    <t>B22582630002</t>
  </si>
  <si>
    <t>B22582650002</t>
  </si>
  <si>
    <t>J06278950002</t>
  </si>
  <si>
    <t>J06278960002</t>
  </si>
  <si>
    <t>J06278970002</t>
  </si>
  <si>
    <t>G30261910003</t>
  </si>
  <si>
    <t>G30261900003</t>
  </si>
  <si>
    <t>S11190610003</t>
  </si>
  <si>
    <t>S11190980002</t>
  </si>
  <si>
    <t>S11190990001</t>
  </si>
  <si>
    <t>O22585560002</t>
  </si>
  <si>
    <t>O22585570002</t>
  </si>
  <si>
    <t>O22585590002</t>
  </si>
  <si>
    <t>O22585620002</t>
  </si>
  <si>
    <t>O22585640002</t>
  </si>
  <si>
    <t>O22585680002</t>
  </si>
  <si>
    <t>O22585700002</t>
  </si>
  <si>
    <t>O22585810002</t>
  </si>
  <si>
    <t>O22585840002</t>
  </si>
  <si>
    <t>O22585850002</t>
  </si>
  <si>
    <t>O22585860002</t>
  </si>
  <si>
    <t>O22586060002</t>
  </si>
  <si>
    <t>O22586070002</t>
  </si>
  <si>
    <t>O22586210002</t>
  </si>
  <si>
    <t>O22586090002</t>
  </si>
  <si>
    <t>O22586150002</t>
  </si>
  <si>
    <t>O22586300002</t>
  </si>
  <si>
    <t>O22586330002</t>
  </si>
  <si>
    <t>O22586350002</t>
  </si>
  <si>
    <t>O22586360002</t>
  </si>
  <si>
    <t>O22586370002</t>
  </si>
  <si>
    <t>O22586390002</t>
  </si>
  <si>
    <t>O22586410002</t>
  </si>
  <si>
    <t>O22586440002</t>
  </si>
  <si>
    <t>O22586490002</t>
  </si>
  <si>
    <t>O22586520002</t>
  </si>
  <si>
    <t>O22586530002</t>
  </si>
  <si>
    <t>O22586670002</t>
  </si>
  <si>
    <t>O22586870002</t>
  </si>
  <si>
    <t>O22586900002</t>
  </si>
  <si>
    <t>O22587160002</t>
  </si>
  <si>
    <t>O22587200002</t>
  </si>
  <si>
    <t>O22587260002</t>
  </si>
  <si>
    <t>O22587270002</t>
  </si>
  <si>
    <t>O22587280002</t>
  </si>
  <si>
    <t>O22587300002</t>
  </si>
  <si>
    <t>O22587310002</t>
  </si>
  <si>
    <t>O22587330002</t>
  </si>
  <si>
    <t>O22587350002</t>
  </si>
  <si>
    <t>O22587360002</t>
  </si>
  <si>
    <t>O22587370002</t>
  </si>
  <si>
    <t>O22587620002</t>
  </si>
  <si>
    <t>O22587630002</t>
  </si>
  <si>
    <t>O22587870002</t>
  </si>
  <si>
    <t>B22585650002</t>
  </si>
  <si>
    <t>B22586010002</t>
  </si>
  <si>
    <t>B22586240002</t>
  </si>
  <si>
    <t>B22586290002</t>
  </si>
  <si>
    <t>B22586310002</t>
  </si>
  <si>
    <t>B22586320002</t>
  </si>
  <si>
    <t>B22586340002</t>
  </si>
  <si>
    <t>B22586380002</t>
  </si>
  <si>
    <t>J06279820002</t>
  </si>
  <si>
    <t>J06279830002</t>
  </si>
  <si>
    <t>G30281220002</t>
  </si>
  <si>
    <t>G30281240002</t>
  </si>
  <si>
    <t>G30281230001</t>
  </si>
  <si>
    <t>G30281250001</t>
  </si>
  <si>
    <t>Q21695090002</t>
  </si>
  <si>
    <t>Q21695930002</t>
  </si>
  <si>
    <t>J06280420002</t>
  </si>
  <si>
    <t>J06280430002</t>
  </si>
  <si>
    <t>J06280460002</t>
  </si>
  <si>
    <t>J06280470002</t>
  </si>
  <si>
    <t>J06280480002</t>
  </si>
  <si>
    <t>J06280490002</t>
  </si>
  <si>
    <t>J06280500002</t>
  </si>
  <si>
    <t>J06280520002</t>
  </si>
  <si>
    <t>J06281340002</t>
  </si>
  <si>
    <t>J06281350002</t>
  </si>
  <si>
    <t>S11191880003</t>
  </si>
  <si>
    <t>G30288030001</t>
  </si>
  <si>
    <t>G30288050001</t>
  </si>
  <si>
    <t>S11192320002</t>
  </si>
  <si>
    <t>S11192240003</t>
  </si>
  <si>
    <t>S11192120001</t>
  </si>
  <si>
    <t>S11192340001</t>
  </si>
  <si>
    <t>O22589900002</t>
  </si>
  <si>
    <t>O22590000002</t>
  </si>
  <si>
    <t>O22590510002</t>
  </si>
  <si>
    <t>O22590580002</t>
  </si>
  <si>
    <t>O22590650002</t>
  </si>
  <si>
    <t>O22590670002</t>
  </si>
  <si>
    <t>O22590680002</t>
  </si>
  <si>
    <t>O22590830002</t>
  </si>
  <si>
    <t>O22591020002</t>
  </si>
  <si>
    <t>O22591900002</t>
  </si>
  <si>
    <t>O22591990002</t>
  </si>
  <si>
    <t>O22592000002</t>
  </si>
  <si>
    <t>B22590290002</t>
  </si>
  <si>
    <t>B22590640002</t>
  </si>
  <si>
    <t>B22590750002</t>
  </si>
  <si>
    <t>B22590770002</t>
  </si>
  <si>
    <t>Q21702260002</t>
  </si>
  <si>
    <t>Q21702990002</t>
  </si>
  <si>
    <t>Q21703000002</t>
  </si>
  <si>
    <t>Q21703010002</t>
  </si>
  <si>
    <t>G30300930002</t>
  </si>
  <si>
    <t>G30300940001</t>
  </si>
  <si>
    <t>G30300980001</t>
  </si>
  <si>
    <t>G30300960001</t>
  </si>
  <si>
    <t>J06281730002</t>
  </si>
  <si>
    <t>J06281740002</t>
  </si>
  <si>
    <t>J06281750002</t>
  </si>
  <si>
    <t>J06281760002</t>
  </si>
  <si>
    <t>Q21703970002</t>
  </si>
  <si>
    <t>G30305420001</t>
  </si>
  <si>
    <t>S11193370003</t>
  </si>
  <si>
    <t>S11193380003</t>
  </si>
  <si>
    <t>S11193420003</t>
  </si>
  <si>
    <t>S11193440003</t>
  </si>
  <si>
    <t>S11193670003</t>
  </si>
  <si>
    <t>O22593860002</t>
  </si>
  <si>
    <t>O22593890002</t>
  </si>
  <si>
    <t>O22594010002</t>
  </si>
  <si>
    <t>O22594090002</t>
  </si>
  <si>
    <t>O22594470002</t>
  </si>
  <si>
    <t>O22594560002</t>
  </si>
  <si>
    <t>O22594780002</t>
  </si>
  <si>
    <t>O22594850002</t>
  </si>
  <si>
    <t>O22595140002</t>
  </si>
  <si>
    <t>O22595190002</t>
  </si>
  <si>
    <t>O22595300002</t>
  </si>
  <si>
    <t>O22595320002</t>
  </si>
  <si>
    <t>O22595700002</t>
  </si>
  <si>
    <t>O22595490002</t>
  </si>
  <si>
    <t>O22595610002</t>
  </si>
  <si>
    <t>O22595650002</t>
  </si>
  <si>
    <t>O22595840002</t>
  </si>
  <si>
    <t>O22595760002</t>
  </si>
  <si>
    <t>O22595770002</t>
  </si>
  <si>
    <t>O22595830002</t>
  </si>
  <si>
    <t>O22595860002</t>
  </si>
  <si>
    <t>O22595870002</t>
  </si>
  <si>
    <t>O22595880002</t>
  </si>
  <si>
    <t>O22595890002</t>
  </si>
  <si>
    <t>O22596040002</t>
  </si>
  <si>
    <t>B22594000002</t>
  </si>
  <si>
    <t>B22594020002</t>
  </si>
  <si>
    <t>B22594910002</t>
  </si>
  <si>
    <t>B22594930002</t>
  </si>
  <si>
    <t>O22596060002</t>
  </si>
  <si>
    <t>O22596070002</t>
  </si>
  <si>
    <t>O22596080002</t>
  </si>
  <si>
    <t>O22596100002</t>
  </si>
  <si>
    <t>O22596110002</t>
  </si>
  <si>
    <t>O22596120002</t>
  </si>
  <si>
    <t>O22596140002</t>
  </si>
  <si>
    <t>O22596150002</t>
  </si>
  <si>
    <t>O22596170002</t>
  </si>
  <si>
    <t>G30313340001</t>
  </si>
  <si>
    <t>Q21710220002</t>
  </si>
  <si>
    <t>Q21710230002</t>
  </si>
  <si>
    <t>Q21710240002</t>
  </si>
  <si>
    <t>Q21710250002</t>
  </si>
  <si>
    <t>Q21711560002</t>
  </si>
  <si>
    <t>Q21711570002</t>
  </si>
  <si>
    <t>G30321250001</t>
  </si>
  <si>
    <t>J06283930002</t>
  </si>
  <si>
    <t>J06283940002</t>
  </si>
  <si>
    <t>S11194500003</t>
  </si>
  <si>
    <t>O22598280002</t>
  </si>
  <si>
    <t>O22598450002</t>
  </si>
  <si>
    <t>O22598480002</t>
  </si>
  <si>
    <t>O22598590002</t>
  </si>
  <si>
    <t>O22598820002</t>
  </si>
  <si>
    <t>O22599760002</t>
  </si>
  <si>
    <t>O22599770002</t>
  </si>
  <si>
    <t>O22599780002</t>
  </si>
  <si>
    <t>O22599800002</t>
  </si>
  <si>
    <t>O22599810002</t>
  </si>
  <si>
    <t>O22599820002</t>
  </si>
  <si>
    <t>O22599860002</t>
  </si>
  <si>
    <t>O22599880002</t>
  </si>
  <si>
    <t>O22599890002</t>
  </si>
  <si>
    <t>O22599900002</t>
  </si>
  <si>
    <t>O22599910002</t>
  </si>
  <si>
    <t>O22599930002</t>
  </si>
  <si>
    <t>O22599950002</t>
  </si>
  <si>
    <t>O22599970002</t>
  </si>
  <si>
    <t>O22600010002</t>
  </si>
  <si>
    <t>O22599980002</t>
  </si>
  <si>
    <t>O22599990002</t>
  </si>
  <si>
    <t>O22600000002</t>
  </si>
  <si>
    <t>O22600050002</t>
  </si>
  <si>
    <t>O22600100002</t>
  </si>
  <si>
    <t>O22600110002</t>
  </si>
  <si>
    <t>O22600160002</t>
  </si>
  <si>
    <t>B22598070002</t>
  </si>
  <si>
    <t>B22598090002</t>
  </si>
  <si>
    <t>B22598100002</t>
  </si>
  <si>
    <t>B22598110002</t>
  </si>
  <si>
    <t>B22598140002</t>
  </si>
  <si>
    <t>B22598150002</t>
  </si>
  <si>
    <t>B22598310002</t>
  </si>
  <si>
    <t>B22598330002</t>
  </si>
  <si>
    <t>B22598650002</t>
  </si>
  <si>
    <t>B22598900002</t>
  </si>
  <si>
    <t>B22599070002</t>
  </si>
  <si>
    <t>B22599040002</t>
  </si>
  <si>
    <t>B22599060002</t>
  </si>
  <si>
    <t>Q21719280002</t>
  </si>
  <si>
    <t>G30337420002</t>
  </si>
  <si>
    <t>G30337430002</t>
  </si>
  <si>
    <t>G30337440002</t>
  </si>
  <si>
    <t>G30337450002</t>
  </si>
  <si>
    <t>O22602380002</t>
  </si>
  <si>
    <t>O22602570002</t>
  </si>
  <si>
    <t>O22602770002</t>
  </si>
  <si>
    <t>O22602790002</t>
  </si>
  <si>
    <t>O22603250002</t>
  </si>
  <si>
    <t>O22603260002</t>
  </si>
  <si>
    <t>O22603380002</t>
  </si>
  <si>
    <t>O22603490002</t>
  </si>
  <si>
    <t>O22603500002</t>
  </si>
  <si>
    <t>O22603510002</t>
  </si>
  <si>
    <t>O22603520002</t>
  </si>
  <si>
    <t>O22603530002</t>
  </si>
  <si>
    <t>O22603540002</t>
  </si>
  <si>
    <t>O22603550002</t>
  </si>
  <si>
    <t>O22603570002</t>
  </si>
  <si>
    <t>O22603690002</t>
  </si>
  <si>
    <t>O22603770002</t>
  </si>
  <si>
    <t>O22603830002</t>
  </si>
  <si>
    <t>O22604050002</t>
  </si>
  <si>
    <t>O22604060002</t>
  </si>
  <si>
    <t>O22604090002</t>
  </si>
  <si>
    <t>O22604110002</t>
  </si>
  <si>
    <t>O22604140002</t>
  </si>
  <si>
    <t>O22604170002</t>
  </si>
  <si>
    <t>O22604180002</t>
  </si>
  <si>
    <t>O22604200002</t>
  </si>
  <si>
    <t>O22604210002</t>
  </si>
  <si>
    <t>O22604230002</t>
  </si>
  <si>
    <t>O22604250002</t>
  </si>
  <si>
    <t>O22604270002</t>
  </si>
  <si>
    <t>O22604360002</t>
  </si>
  <si>
    <t>B22602140002</t>
  </si>
  <si>
    <t>B22602620002</t>
  </si>
  <si>
    <t>B22602650002</t>
  </si>
  <si>
    <t>B22602780002</t>
  </si>
  <si>
    <t>B22602820002</t>
  </si>
  <si>
    <t>B22602830002</t>
  </si>
  <si>
    <t>B22603320002</t>
  </si>
  <si>
    <t>B22603330002</t>
  </si>
  <si>
    <t>G30351430003</t>
  </si>
  <si>
    <t>J06284840002</t>
  </si>
  <si>
    <t>J06284850002</t>
  </si>
  <si>
    <t>J06284870002</t>
  </si>
  <si>
    <t>J06284880002</t>
  </si>
  <si>
    <t>J06284890002</t>
  </si>
  <si>
    <t>J06284900002</t>
  </si>
  <si>
    <t>J06284910002</t>
  </si>
  <si>
    <t>J06284920002</t>
  </si>
  <si>
    <t>Q21726690002</t>
  </si>
  <si>
    <t>Q21726700002</t>
  </si>
  <si>
    <t>Q21726710002</t>
  </si>
  <si>
    <t>Q21726720002</t>
  </si>
  <si>
    <t>Q21726740002</t>
  </si>
  <si>
    <t>Q21726750002</t>
  </si>
  <si>
    <t>Q21726770002</t>
  </si>
  <si>
    <t>Q21726780002</t>
  </si>
  <si>
    <t>Q21726800002</t>
  </si>
  <si>
    <t>G30352900003</t>
  </si>
  <si>
    <t>S11196410002</t>
  </si>
  <si>
    <t>S11196420001</t>
  </si>
  <si>
    <t>G30355820003</t>
  </si>
  <si>
    <t>G30357460003</t>
  </si>
  <si>
    <t>G30357470003</t>
  </si>
  <si>
    <t>G30357480003</t>
  </si>
  <si>
    <t>G30357490003</t>
  </si>
  <si>
    <t>G30357500003</t>
  </si>
  <si>
    <t>G30357560003</t>
  </si>
  <si>
    <t>G30357530003</t>
  </si>
  <si>
    <t>G30357540003</t>
  </si>
  <si>
    <t>G30357550003</t>
  </si>
  <si>
    <t>G30357570003</t>
  </si>
  <si>
    <t>G30357580003</t>
  </si>
  <si>
    <t>G30357600003</t>
  </si>
  <si>
    <t>G30357610003</t>
  </si>
  <si>
    <t>G30357620003</t>
  </si>
  <si>
    <t>G30357630003</t>
  </si>
  <si>
    <t>G30357640003</t>
  </si>
  <si>
    <t>G30357650003</t>
  </si>
  <si>
    <t>G30357660003</t>
  </si>
  <si>
    <t>G30357670003</t>
  </si>
  <si>
    <t>G30357680003</t>
  </si>
  <si>
    <t>G30357690003</t>
  </si>
  <si>
    <t>G30357750003</t>
  </si>
  <si>
    <t>G30357760003</t>
  </si>
  <si>
    <t>G30357780001</t>
  </si>
  <si>
    <t>G30357800001</t>
  </si>
  <si>
    <t>G30359140002</t>
  </si>
  <si>
    <t>G30359160002</t>
  </si>
  <si>
    <t>G30359170002</t>
  </si>
  <si>
    <t>G30359250002</t>
  </si>
  <si>
    <t>G30359270002</t>
  </si>
  <si>
    <t>G30359280002</t>
  </si>
  <si>
    <t>G30359290002</t>
  </si>
  <si>
    <t>G30359460002</t>
  </si>
  <si>
    <t>G30359580002</t>
  </si>
  <si>
    <t>G30360150002</t>
  </si>
  <si>
    <t>G30360160002</t>
  </si>
  <si>
    <t>G30360170002</t>
  </si>
  <si>
    <t>G30360180002</t>
  </si>
  <si>
    <t>S11196280003</t>
  </si>
  <si>
    <t>O22606180002</t>
  </si>
  <si>
    <t>O22606480002</t>
  </si>
  <si>
    <t>O22606520002</t>
  </si>
  <si>
    <t>O22606530002</t>
  </si>
  <si>
    <t>O22607200002</t>
  </si>
  <si>
    <t>O22607180002</t>
  </si>
  <si>
    <t>O22607190002</t>
  </si>
  <si>
    <t>O22607220002</t>
  </si>
  <si>
    <t>O22607230002</t>
  </si>
  <si>
    <t>O22607240002</t>
  </si>
  <si>
    <t>O22607250002</t>
  </si>
  <si>
    <t>O22607450002</t>
  </si>
  <si>
    <t>O22607460002</t>
  </si>
  <si>
    <t>O22607530002</t>
  </si>
  <si>
    <t>O22607970002</t>
  </si>
  <si>
    <t>O22608020002</t>
  </si>
  <si>
    <t>O22608110002</t>
  </si>
  <si>
    <t>O22608130002</t>
  </si>
  <si>
    <t>B22607080002</t>
  </si>
  <si>
    <t>B22607120002</t>
  </si>
  <si>
    <t>B22607130002</t>
  </si>
  <si>
    <t>B22607150002</t>
  </si>
  <si>
    <t>B22607290002</t>
  </si>
  <si>
    <t>B22607310002</t>
  </si>
  <si>
    <t>B22607330002</t>
  </si>
  <si>
    <t>B22607370002</t>
  </si>
  <si>
    <t>G30364150003</t>
  </si>
  <si>
    <t>G30364160003</t>
  </si>
  <si>
    <t>J06285410002</t>
  </si>
  <si>
    <t>Q21730190002</t>
  </si>
  <si>
    <t>Q21730240002</t>
  </si>
  <si>
    <t>Q21734060002</t>
  </si>
  <si>
    <t>Q21735030002</t>
  </si>
  <si>
    <t>Q21735040002</t>
  </si>
  <si>
    <t>G30371860003</t>
  </si>
  <si>
    <t>S11197320001</t>
  </si>
  <si>
    <t>S11197960001</t>
  </si>
  <si>
    <t>G30377580071</t>
  </si>
  <si>
    <t>G30377600004</t>
  </si>
  <si>
    <t>S11197970002</t>
  </si>
  <si>
    <t>S11197490001</t>
  </si>
  <si>
    <t>S11197710001</t>
  </si>
  <si>
    <t>S11197840003</t>
  </si>
  <si>
    <t>O22610130002</t>
  </si>
  <si>
    <t>O22610140002</t>
  </si>
  <si>
    <t>O22610380002</t>
  </si>
  <si>
    <t>O22610420002</t>
  </si>
  <si>
    <t>O22610490002</t>
  </si>
  <si>
    <t>O22610530002</t>
  </si>
  <si>
    <t>O22610780002</t>
  </si>
  <si>
    <t>O22610790002</t>
  </si>
  <si>
    <t>O22610800002</t>
  </si>
  <si>
    <t>O22610810002</t>
  </si>
  <si>
    <t>O22610820002</t>
  </si>
  <si>
    <t>O22610830002</t>
  </si>
  <si>
    <t>O22611230002</t>
  </si>
  <si>
    <t>O22611340002</t>
  </si>
  <si>
    <t>O22611350002</t>
  </si>
  <si>
    <t>O22611360002</t>
  </si>
  <si>
    <t>O22611440002</t>
  </si>
  <si>
    <t>O22611550002</t>
  </si>
  <si>
    <t>O22611670002</t>
  </si>
  <si>
    <t>O22611680002</t>
  </si>
  <si>
    <t>O22611690002</t>
  </si>
  <si>
    <t>O22611720002</t>
  </si>
  <si>
    <t>O22611740002</t>
  </si>
  <si>
    <t>O22611960002</t>
  </si>
  <si>
    <t>O22611970002</t>
  </si>
  <si>
    <t>O22612000002</t>
  </si>
  <si>
    <t>O22612010002</t>
  </si>
  <si>
    <t>O22612040002</t>
  </si>
  <si>
    <t>O22612160002</t>
  </si>
  <si>
    <t>O22612190002</t>
  </si>
  <si>
    <t>O22612260002</t>
  </si>
  <si>
    <t>O22612320002</t>
  </si>
  <si>
    <t>O22612340002</t>
  </si>
  <si>
    <t>O22612350002</t>
  </si>
  <si>
    <t>O22612390002</t>
  </si>
  <si>
    <t>O22612550002</t>
  </si>
  <si>
    <t>O22612620002</t>
  </si>
  <si>
    <t>B22610150002</t>
  </si>
  <si>
    <t>B22610180002</t>
  </si>
  <si>
    <t>B22610200002</t>
  </si>
  <si>
    <t>B22610340002</t>
  </si>
  <si>
    <t>B22610370002</t>
  </si>
  <si>
    <t>B22610430002</t>
  </si>
  <si>
    <t>B22610480002</t>
  </si>
  <si>
    <t>B22610500002</t>
  </si>
  <si>
    <t>B22610510002</t>
  </si>
  <si>
    <t>B22610520002</t>
  </si>
  <si>
    <t>B22610720002</t>
  </si>
  <si>
    <t>B22610870002</t>
  </si>
  <si>
    <t>B22610900002</t>
  </si>
  <si>
    <t>B22610910002</t>
  </si>
  <si>
    <t>B22610930002</t>
  </si>
  <si>
    <t>B22610960002</t>
  </si>
  <si>
    <t>B22611000002</t>
  </si>
  <si>
    <t>B22611020002</t>
  </si>
  <si>
    <t>B22611060002</t>
  </si>
  <si>
    <t>B22611100002</t>
  </si>
  <si>
    <t>B22611160002</t>
  </si>
  <si>
    <t>B22611180002</t>
  </si>
  <si>
    <t>G30386830001</t>
  </si>
  <si>
    <t>Q21745270002</t>
  </si>
  <si>
    <t>S11198300001</t>
  </si>
  <si>
    <t>G30391800003</t>
  </si>
  <si>
    <t>S11198290004</t>
  </si>
  <si>
    <t>S11198780003</t>
  </si>
  <si>
    <t>S11198840003</t>
  </si>
  <si>
    <t>S11198710001</t>
  </si>
  <si>
    <t>O22615020002</t>
  </si>
  <si>
    <t>O22615060002</t>
  </si>
  <si>
    <t>O22615080002</t>
  </si>
  <si>
    <t>O22615680002</t>
  </si>
  <si>
    <t>O22615840002</t>
  </si>
  <si>
    <t>O22615900002</t>
  </si>
  <si>
    <t>O22615920002</t>
  </si>
  <si>
    <t>O22615940002</t>
  </si>
  <si>
    <t>O22616240002</t>
  </si>
  <si>
    <t>O22617090002</t>
  </si>
  <si>
    <t>B22614820002</t>
  </si>
  <si>
    <t>B22614980002</t>
  </si>
  <si>
    <t>B22614990002</t>
  </si>
  <si>
    <t>B22615000002</t>
  </si>
  <si>
    <t>B22615030002</t>
  </si>
  <si>
    <t>B22615370002</t>
  </si>
  <si>
    <t>B22615380002</t>
  </si>
  <si>
    <t>G30398430003</t>
  </si>
  <si>
    <t>G30398420003</t>
  </si>
  <si>
    <t>Q21748360002</t>
  </si>
  <si>
    <t>Q21748510002</t>
  </si>
  <si>
    <t>G30400240003</t>
  </si>
  <si>
    <t>S11199260002</t>
  </si>
  <si>
    <t>G30401900004</t>
  </si>
  <si>
    <t>S11199270001</t>
  </si>
  <si>
    <t>S11199280001</t>
  </si>
  <si>
    <t>S11199290001</t>
  </si>
  <si>
    <t>S11199660003</t>
  </si>
  <si>
    <t>S11199390001</t>
  </si>
  <si>
    <t>S11199390003</t>
  </si>
  <si>
    <t>S11199630001</t>
  </si>
  <si>
    <t>G30407190002</t>
  </si>
  <si>
    <t>G30407130001</t>
  </si>
  <si>
    <t>G30407200001</t>
  </si>
  <si>
    <t>S11199740003</t>
  </si>
  <si>
    <t>O22618840002</t>
  </si>
  <si>
    <t>O22618860002</t>
  </si>
  <si>
    <t>O22618970002</t>
  </si>
  <si>
    <t>O22618990002</t>
  </si>
  <si>
    <t>O22619070002</t>
  </si>
  <si>
    <t>O22619330002</t>
  </si>
  <si>
    <t>O22619930002</t>
  </si>
  <si>
    <t>O22620140002</t>
  </si>
  <si>
    <t>O22621090002</t>
  </si>
  <si>
    <t>O22621100002</t>
  </si>
  <si>
    <t>O22621130002</t>
  </si>
  <si>
    <t>B22618890002</t>
  </si>
  <si>
    <t>B22618910002</t>
  </si>
  <si>
    <t>B22618920002</t>
  </si>
  <si>
    <t>B22618930002</t>
  </si>
  <si>
    <t>B22619050002</t>
  </si>
  <si>
    <t>B22619490002</t>
  </si>
  <si>
    <t>B22619630002</t>
  </si>
  <si>
    <t>B22619880002</t>
  </si>
  <si>
    <t>B22619830002</t>
  </si>
  <si>
    <t>B22619850002</t>
  </si>
  <si>
    <t>B22619870002</t>
  </si>
  <si>
    <t>B22619890002</t>
  </si>
  <si>
    <t>B22619910002</t>
  </si>
  <si>
    <t>O22621200002</t>
  </si>
  <si>
    <t>O22621240002</t>
  </si>
  <si>
    <t>G30420660001</t>
  </si>
  <si>
    <t>G30420680001</t>
  </si>
  <si>
    <t>Q21758430002</t>
  </si>
  <si>
    <t>Q21758450002</t>
  </si>
  <si>
    <t>G30420760001</t>
  </si>
  <si>
    <t>G30420740001</t>
  </si>
  <si>
    <t>G30420720001</t>
  </si>
  <si>
    <t>S11200750003</t>
  </si>
  <si>
    <t>S11201010003</t>
  </si>
  <si>
    <t>S11200850003</t>
  </si>
  <si>
    <t>G30423650003</t>
  </si>
  <si>
    <t>S11204070001</t>
  </si>
  <si>
    <t>G30425350001</t>
  </si>
  <si>
    <t>S11203630001</t>
  </si>
  <si>
    <t>S11203630003</t>
  </si>
  <si>
    <t>S11204130003</t>
  </si>
  <si>
    <t>S11204320003</t>
  </si>
  <si>
    <t>O22623060002</t>
  </si>
  <si>
    <t>O22623090002</t>
  </si>
  <si>
    <t>O22623260002</t>
  </si>
  <si>
    <t>O22623380002</t>
  </si>
  <si>
    <t>O22623390002</t>
  </si>
  <si>
    <t>O22623920002</t>
  </si>
  <si>
    <t>O22623960002</t>
  </si>
  <si>
    <t>O22624320002</t>
  </si>
  <si>
    <t>O22624370002</t>
  </si>
  <si>
    <t>O22624380002</t>
  </si>
  <si>
    <t>O22624390002</t>
  </si>
  <si>
    <t>O22624420002</t>
  </si>
  <si>
    <t>O22624500002</t>
  </si>
  <si>
    <t>O22624740002</t>
  </si>
  <si>
    <t>O22624870002</t>
  </si>
  <si>
    <t>O22625140002</t>
  </si>
  <si>
    <t>O22625240002</t>
  </si>
  <si>
    <t>B22623770002</t>
  </si>
  <si>
    <t>B22624100002</t>
  </si>
  <si>
    <t>B22624130002</t>
  </si>
  <si>
    <t>B22624150002</t>
  </si>
  <si>
    <t>B22624180002</t>
  </si>
  <si>
    <t>B22624210002</t>
  </si>
  <si>
    <t>J06287470002</t>
  </si>
  <si>
    <t>J06287480002</t>
  </si>
  <si>
    <t>J06287490002</t>
  </si>
  <si>
    <t>J06287530002</t>
  </si>
  <si>
    <t>J06287500002</t>
  </si>
  <si>
    <t>J06287510002</t>
  </si>
  <si>
    <t>J06287520002</t>
  </si>
  <si>
    <t>J06287540002</t>
  </si>
  <si>
    <t>J06287550002</t>
  </si>
  <si>
    <t>J06287560002</t>
  </si>
  <si>
    <t>J06287570002</t>
  </si>
  <si>
    <t>J06287580002</t>
  </si>
  <si>
    <t>J06287590002</t>
  </si>
  <si>
    <t>J06287600002</t>
  </si>
  <si>
    <t>J06287630002</t>
  </si>
  <si>
    <t>J06287610002</t>
  </si>
  <si>
    <t>J06287620002</t>
  </si>
  <si>
    <t>J06287640002</t>
  </si>
  <si>
    <t>J06287650002</t>
  </si>
  <si>
    <t>J06287660002</t>
  </si>
  <si>
    <t>J06287670002</t>
  </si>
  <si>
    <t>J06287680002</t>
  </si>
  <si>
    <t>J06287690002</t>
  </si>
  <si>
    <t>J06287700002</t>
  </si>
  <si>
    <t>J06287710002</t>
  </si>
  <si>
    <t>J06287720002</t>
  </si>
  <si>
    <t>J06287730002</t>
  </si>
  <si>
    <t>J06287740002</t>
  </si>
  <si>
    <t>J06287780002</t>
  </si>
  <si>
    <t>J06287750002</t>
  </si>
  <si>
    <t>J06287760002</t>
  </si>
  <si>
    <t>J06287770002</t>
  </si>
  <si>
    <t>J06287790002</t>
  </si>
  <si>
    <t>J06287800002</t>
  </si>
  <si>
    <t>J06287810002</t>
  </si>
  <si>
    <t>J06287820002</t>
  </si>
  <si>
    <t>J06287830002</t>
  </si>
  <si>
    <t>G30436050004</t>
  </si>
  <si>
    <t>G30436060004</t>
  </si>
  <si>
    <t>G30436070004</t>
  </si>
  <si>
    <t>G30436080004</t>
  </si>
  <si>
    <t>G30436090004</t>
  </si>
  <si>
    <t>G30436100004</t>
  </si>
  <si>
    <t>G30436110004</t>
  </si>
  <si>
    <t>G30436130004</t>
  </si>
  <si>
    <t>G30436120004</t>
  </si>
  <si>
    <t>G30436140004</t>
  </si>
  <si>
    <t>G30436150004</t>
  </si>
  <si>
    <t>G30436160004</t>
  </si>
  <si>
    <t>G30436170004</t>
  </si>
  <si>
    <t>G30436180004</t>
  </si>
  <si>
    <t>G30436200004</t>
  </si>
  <si>
    <t>G30436190004</t>
  </si>
  <si>
    <t>G30436210004</t>
  </si>
  <si>
    <t>G30436220004</t>
  </si>
  <si>
    <t>G30436230004</t>
  </si>
  <si>
    <t>G30436240004</t>
  </si>
  <si>
    <t>G30436250004</t>
  </si>
  <si>
    <t>G30436270004</t>
  </si>
  <si>
    <t>G30436260004</t>
  </si>
  <si>
    <t>G30436280004</t>
  </si>
  <si>
    <t>G30436290004</t>
  </si>
  <si>
    <t>G30438720001</t>
  </si>
  <si>
    <t>G30438740001</t>
  </si>
  <si>
    <t>G30438760001</t>
  </si>
  <si>
    <t>G30438780001</t>
  </si>
  <si>
    <t>Q21766920002</t>
  </si>
  <si>
    <t>Q21766930002</t>
  </si>
  <si>
    <t>G30441610003</t>
  </si>
  <si>
    <t>S11206080001</t>
  </si>
  <si>
    <t>S11206080003</t>
  </si>
  <si>
    <t>S11206170001</t>
  </si>
  <si>
    <t>S11206200003</t>
  </si>
  <si>
    <t>S11206230001</t>
  </si>
  <si>
    <t>S11206280003</t>
  </si>
  <si>
    <t>S11206310003</t>
  </si>
  <si>
    <t>S11206330003</t>
  </si>
  <si>
    <t>S11206290003</t>
  </si>
  <si>
    <t>O22627800002</t>
  </si>
  <si>
    <t>O22628130002</t>
  </si>
  <si>
    <t>O22628160002</t>
  </si>
  <si>
    <t>O22628180002</t>
  </si>
  <si>
    <t>O22628660002</t>
  </si>
  <si>
    <t>O22629180002</t>
  </si>
  <si>
    <t>O22629410002</t>
  </si>
  <si>
    <t>O22629420002</t>
  </si>
  <si>
    <t>O22629440002</t>
  </si>
  <si>
    <t>O22629490002</t>
  </si>
  <si>
    <t>O22629550002</t>
  </si>
  <si>
    <t>O22629710002</t>
  </si>
  <si>
    <t>O22629740002</t>
  </si>
  <si>
    <t>O22629760002</t>
  </si>
  <si>
    <t>O22629850002</t>
  </si>
  <si>
    <t>O22630080002</t>
  </si>
  <si>
    <t>O22630300002</t>
  </si>
  <si>
    <t>O22630320002</t>
  </si>
  <si>
    <t>O22630330002</t>
  </si>
  <si>
    <t>O22630350002</t>
  </si>
  <si>
    <t>O22630360002</t>
  </si>
  <si>
    <t>O22630370002</t>
  </si>
  <si>
    <t>O22630390002</t>
  </si>
  <si>
    <t>O22630410002</t>
  </si>
  <si>
    <t>O22630450002</t>
  </si>
  <si>
    <t>B22627530002</t>
  </si>
  <si>
    <t>B22628010002</t>
  </si>
  <si>
    <t>B22628040002</t>
  </si>
  <si>
    <t>B22628050002</t>
  </si>
  <si>
    <t>B22628070002</t>
  </si>
  <si>
    <t>B22628090002</t>
  </si>
  <si>
    <t>B22628100002</t>
  </si>
  <si>
    <t>B22628120002</t>
  </si>
  <si>
    <t>B22628150002</t>
  </si>
  <si>
    <t>B22628550002</t>
  </si>
  <si>
    <t>B22628560002</t>
  </si>
  <si>
    <t>B22628580002</t>
  </si>
  <si>
    <t>B22629150002</t>
  </si>
  <si>
    <t>G30450220004</t>
  </si>
  <si>
    <t>G30450220001</t>
  </si>
  <si>
    <t>G30453500001</t>
  </si>
  <si>
    <t>G30455070001</t>
  </si>
  <si>
    <t>G30455090001</t>
  </si>
  <si>
    <t>S11207220003</t>
  </si>
  <si>
    <t>S11207260001</t>
  </si>
  <si>
    <t>G30458650002</t>
  </si>
  <si>
    <t>G30458660002</t>
  </si>
  <si>
    <t>Q21776900002</t>
  </si>
  <si>
    <t>Q21776660002</t>
  </si>
  <si>
    <t>Q21776880002</t>
  </si>
  <si>
    <t>G30460610002</t>
  </si>
  <si>
    <t>G30462080002</t>
  </si>
  <si>
    <t>G30462090002</t>
  </si>
  <si>
    <t>G30462100002</t>
  </si>
  <si>
    <t>G30462110002</t>
  </si>
  <si>
    <t>G30462120002</t>
  </si>
  <si>
    <t>G30462130002</t>
  </si>
  <si>
    <t>Q21778450002</t>
  </si>
  <si>
    <t>S11207580003</t>
  </si>
  <si>
    <t>S11207610003</t>
  </si>
  <si>
    <t>S11207620003</t>
  </si>
  <si>
    <t>G30460500004</t>
  </si>
  <si>
    <t>G30460510004</t>
  </si>
  <si>
    <t>G30460520004</t>
  </si>
  <si>
    <t>G30460530004</t>
  </si>
  <si>
    <t>G30460540004</t>
  </si>
  <si>
    <t>G30460550004</t>
  </si>
  <si>
    <t>G30460560004</t>
  </si>
  <si>
    <t>G30460570004</t>
  </si>
  <si>
    <t>G30460580004</t>
  </si>
  <si>
    <t>G30460590004</t>
  </si>
  <si>
    <t>G30460600004</t>
  </si>
  <si>
    <t>S11207890001</t>
  </si>
  <si>
    <t>S11208010004</t>
  </si>
  <si>
    <t>S11208010001</t>
  </si>
  <si>
    <t>O22632940002</t>
  </si>
  <si>
    <t>O22632970002</t>
  </si>
  <si>
    <t>O22633000002</t>
  </si>
  <si>
    <t>O22633030002</t>
  </si>
  <si>
    <t>O22633180002</t>
  </si>
  <si>
    <t>O22633280002</t>
  </si>
  <si>
    <t>O22633560002</t>
  </si>
  <si>
    <t>O22633570002</t>
  </si>
  <si>
    <t>O22633610002</t>
  </si>
  <si>
    <t>O22633620002</t>
  </si>
  <si>
    <t>O22633680002</t>
  </si>
  <si>
    <t>O22633780002</t>
  </si>
  <si>
    <t>O22633800002</t>
  </si>
  <si>
    <t>O22633890002</t>
  </si>
  <si>
    <t>O22633960002</t>
  </si>
  <si>
    <t>O22633970002</t>
  </si>
  <si>
    <t>O22634170002</t>
  </si>
  <si>
    <t>O22634180002</t>
  </si>
  <si>
    <t>O22634210002</t>
  </si>
  <si>
    <t>O22634230002</t>
  </si>
  <si>
    <t>O22634270002</t>
  </si>
  <si>
    <t>O22634290002</t>
  </si>
  <si>
    <t>O22634350002</t>
  </si>
  <si>
    <t>O22634370002</t>
  </si>
  <si>
    <t>O22634390002</t>
  </si>
  <si>
    <t>O22634550002</t>
  </si>
  <si>
    <t>O22634560002</t>
  </si>
  <si>
    <t>O22634580002</t>
  </si>
  <si>
    <t>O22634760002</t>
  </si>
  <si>
    <t>O22634770002</t>
  </si>
  <si>
    <t>O22634780002</t>
  </si>
  <si>
    <t>O22634790002</t>
  </si>
  <si>
    <t>O22634800002</t>
  </si>
  <si>
    <t>O22634880002</t>
  </si>
  <si>
    <t>O22635490002</t>
  </si>
  <si>
    <t>O22635920002</t>
  </si>
  <si>
    <t>B22633720002</t>
  </si>
  <si>
    <t>B22633860002</t>
  </si>
  <si>
    <t>B22633870002</t>
  </si>
  <si>
    <t>B22633880002</t>
  </si>
  <si>
    <t>B22634020002</t>
  </si>
  <si>
    <t>B22634030002</t>
  </si>
  <si>
    <t>B22634060002</t>
  </si>
  <si>
    <t>B22634080002</t>
  </si>
  <si>
    <t>B22634110002</t>
  </si>
  <si>
    <t>B22634160002</t>
  </si>
  <si>
    <t>G30466510002</t>
  </si>
  <si>
    <t>G30466520001</t>
  </si>
  <si>
    <t>G30472820001</t>
  </si>
  <si>
    <t>J06288870002</t>
  </si>
  <si>
    <t>J06288880002</t>
  </si>
  <si>
    <t>J06288890002</t>
  </si>
  <si>
    <t>J06288900002</t>
  </si>
  <si>
    <t>J06288910002</t>
  </si>
  <si>
    <t>J06288920002</t>
  </si>
  <si>
    <t>J06288930002</t>
  </si>
  <si>
    <t>J06288940002</t>
  </si>
  <si>
    <t>J06288950002</t>
  </si>
  <si>
    <t>J06288960002</t>
  </si>
  <si>
    <t>J06288970002</t>
  </si>
  <si>
    <t>J06288980002</t>
  </si>
  <si>
    <t>J06288990002</t>
  </si>
  <si>
    <t>J06289000002</t>
  </si>
  <si>
    <t>J06289010002</t>
  </si>
  <si>
    <t>J06289020002</t>
  </si>
  <si>
    <t>Q21783480002</t>
  </si>
  <si>
    <t>Q21783490002</t>
  </si>
  <si>
    <t>Q21783500002</t>
  </si>
  <si>
    <t>Q21783510002</t>
  </si>
  <si>
    <t>Q21783530002</t>
  </si>
  <si>
    <t>Q21783540002</t>
  </si>
  <si>
    <t>G30475540002</t>
  </si>
  <si>
    <t>G30475570001</t>
  </si>
  <si>
    <t>G30475550001</t>
  </si>
  <si>
    <t>G30477300003</t>
  </si>
  <si>
    <t>G30477320003</t>
  </si>
  <si>
    <t>G30477310003</t>
  </si>
  <si>
    <t>G30477330002</t>
  </si>
  <si>
    <t>G30477340001</t>
  </si>
  <si>
    <t>S11209830003</t>
  </si>
  <si>
    <t>J06289660002</t>
  </si>
  <si>
    <t>J06289680002</t>
  </si>
  <si>
    <t>J06289690002</t>
  </si>
  <si>
    <t>J06289700002</t>
  </si>
  <si>
    <t>J06289730002</t>
  </si>
  <si>
    <t>J06289740002</t>
  </si>
  <si>
    <t>J06289750002</t>
  </si>
  <si>
    <t>J06289760002</t>
  </si>
  <si>
    <t>J06289770002</t>
  </si>
  <si>
    <t>J06289780002</t>
  </si>
  <si>
    <t>J06289790002</t>
  </si>
  <si>
    <t>J06289830002</t>
  </si>
  <si>
    <t>J06289800002</t>
  </si>
  <si>
    <t>J06289810002</t>
  </si>
  <si>
    <t>J06289820002</t>
  </si>
  <si>
    <t>J06289840002</t>
  </si>
  <si>
    <t>J06289850002</t>
  </si>
  <si>
    <t>J06289860002</t>
  </si>
  <si>
    <t>J06289870002</t>
  </si>
  <si>
    <t>J06289880002</t>
  </si>
  <si>
    <t>J06289890002</t>
  </si>
  <si>
    <t>J06289900002</t>
  </si>
  <si>
    <t>J06289910002</t>
  </si>
  <si>
    <t>J06289920002</t>
  </si>
  <si>
    <t>J06289930002</t>
  </si>
  <si>
    <t>J06289940002</t>
  </si>
  <si>
    <t>J06289950002</t>
  </si>
  <si>
    <t>J06289960002</t>
  </si>
  <si>
    <t>J06289970002</t>
  </si>
  <si>
    <t>J06289980002</t>
  </si>
  <si>
    <t>J06289990002</t>
  </si>
  <si>
    <t>S11209840003</t>
  </si>
  <si>
    <t>S11209990003</t>
  </si>
  <si>
    <t>O22638080002</t>
  </si>
  <si>
    <t>O22638450002</t>
  </si>
  <si>
    <t>O22638740002</t>
  </si>
  <si>
    <t>O22638820002</t>
  </si>
  <si>
    <t>O22638830002</t>
  </si>
  <si>
    <t>O22638990002</t>
  </si>
  <si>
    <t>O22639020002</t>
  </si>
  <si>
    <t>O22639250002</t>
  </si>
  <si>
    <t>O22639290002</t>
  </si>
  <si>
    <t>O22639320002</t>
  </si>
  <si>
    <t>O22639330002</t>
  </si>
  <si>
    <t>O22639340002</t>
  </si>
  <si>
    <t>O22639360002</t>
  </si>
  <si>
    <t>O22639470002</t>
  </si>
  <si>
    <t>O22640200002</t>
  </si>
  <si>
    <t>O22640210002</t>
  </si>
  <si>
    <t>O22640240002</t>
  </si>
  <si>
    <t>O22640250002</t>
  </si>
  <si>
    <t>O22640260002</t>
  </si>
  <si>
    <t>O22640270002</t>
  </si>
  <si>
    <t>O22640290002</t>
  </si>
  <si>
    <t>O22640320002</t>
  </si>
  <si>
    <t>O22640450002</t>
  </si>
  <si>
    <t>O22640520002</t>
  </si>
  <si>
    <t>O22640480002</t>
  </si>
  <si>
    <t>O22640500002</t>
  </si>
  <si>
    <t>O22640530002</t>
  </si>
  <si>
    <t>O22640580002</t>
  </si>
  <si>
    <t>O22640590002</t>
  </si>
  <si>
    <t>O22640610002</t>
  </si>
  <si>
    <t>O22641060002</t>
  </si>
  <si>
    <t>O22641090002</t>
  </si>
  <si>
    <t>O22641100002</t>
  </si>
  <si>
    <t>O22641110002</t>
  </si>
  <si>
    <t>O22641130002</t>
  </si>
  <si>
    <t>B22637680002</t>
  </si>
  <si>
    <t>B22637690002</t>
  </si>
  <si>
    <t>B22637940002</t>
  </si>
  <si>
    <t>B22638040002</t>
  </si>
  <si>
    <t>B22638380002</t>
  </si>
  <si>
    <t>B22638420002</t>
  </si>
  <si>
    <t>B22638430002</t>
  </si>
  <si>
    <t>B22638730002</t>
  </si>
  <si>
    <t>B22638800002</t>
  </si>
  <si>
    <t>B22638960002</t>
  </si>
  <si>
    <t>B22638980002</t>
  </si>
  <si>
    <t>B22639000002</t>
  </si>
  <si>
    <t>B22639010002</t>
  </si>
  <si>
    <t>B22639050002</t>
  </si>
  <si>
    <t>B22639090002</t>
  </si>
  <si>
    <t>B22639110002</t>
  </si>
  <si>
    <t>Q21795170002</t>
  </si>
  <si>
    <t>S11210840002</t>
  </si>
  <si>
    <t>S11211060001</t>
  </si>
  <si>
    <t>Q21797670002</t>
  </si>
  <si>
    <t>Q21797680002</t>
  </si>
  <si>
    <t>G30492180002</t>
  </si>
  <si>
    <t>G30492190002</t>
  </si>
  <si>
    <t>G30492200002</t>
  </si>
  <si>
    <t>G30492210002</t>
  </si>
  <si>
    <t>G30492250002</t>
  </si>
  <si>
    <t>S11211740003</t>
  </si>
  <si>
    <t>S11211070004</t>
  </si>
  <si>
    <t>S11211110001</t>
  </si>
  <si>
    <t>S11211170001</t>
  </si>
  <si>
    <t>S11211300004</t>
  </si>
  <si>
    <t>S11211330001</t>
  </si>
  <si>
    <t>S11211400004</t>
  </si>
  <si>
    <t>S11211420001</t>
  </si>
  <si>
    <t>S11211470004</t>
  </si>
  <si>
    <t>S11211620001</t>
  </si>
  <si>
    <t>S11211800003</t>
  </si>
  <si>
    <t>S11210920001</t>
  </si>
  <si>
    <t>00046171101 DEPOSITO DE EFECTIVO, DEPOSITANTE: C.I.H.T. TARIJA, CONCEPTO: PAGO S/G RESOLUCION ADM. S/105, CUENTA DE DEPOSITO: CUENTA UNICA DEL TESORO</t>
  </si>
  <si>
    <t>00046171101 DEPOSITO DE EFECTIVO, DEPOSITANTE: ROXANA QUISPE LINO, CONCEPTO: SANCION JURIDICA, CUENTA DE DEPOSITO: CUENTA UNICA DEL TESORO</t>
  </si>
  <si>
    <t>00099021001 DEPOSITO DE EFECTIVO, DEPOSITANTE: CAMARA DE SENADORES, CONCEPTO: DEVOLUCION DE PAGO EN EXCESO PREVENTIVO N°2186, CUENTA DE DEPOSITO: CUENTA UNICA DEL TESORO</t>
  </si>
  <si>
    <t>00099021001 DEPOSITO DE EFECTIVO, DEPOSITANTE: CAMARA DE SENADORES, CONCEPTO: DEVOLUCION DE PAGO EN EXCESO PREVENTIVO N°2249, CUENTA DE DEPOSITO: CUENTA UNICA DEL TESORO</t>
  </si>
  <si>
    <t>00526012001 DEPOSITO DE EFECTIVO, DEPOSITANTE: DAVID OSCAR LAURA MAMANI, CONCEPTO: DEVOLUCION FONDOS EN AVANCE BOLIVIA TV, CUENTA DE DEPOSITO: CUENTA UNICA DEL TESORO</t>
  </si>
  <si>
    <t>00041031107 DEPOSITO DE EFECTIVO, DEPOSITANTE: WENDY YHOVANA CARBAJAL HUANCA, CONCEPTO: DEVOLUCION POR GASTOS PASAJES, CUENTA DE DEPOSITO: CUENTA UNICA DEL TESORO</t>
  </si>
  <si>
    <t>00041031107 DEPOSITO DE EFECTIVO, DEPOSITANTE: WENDY YHOVANA CARBAJAL HUANCA, CONCEPTO: DEVOLUCION POR GASTOS PEAJES, CUENTA DE DEPOSITO: CUENTA UNICA DEL TESORO</t>
  </si>
  <si>
    <t>00099021001 DEPOSITO DE EFECTIVO, DEPOSITANTE: JUAN ANGEL CORONEL SARDON CI 6136125 LP, CONCEPTO: DEVOLUCION AL SENASIR COACTIVO SOCIAL, CUENTA DE DEPOSITO: CUENTA UNICA DEL TESORO</t>
  </si>
  <si>
    <t>00383012001 DEPOSITO DE EFECTIVO, DEPOSITANTE: FAMAC LTDA, CONCEPTO: PERIODO DICIEMBRE 2024, CUENTA DE DEPOSITO: CUENTA UNICA DEL TESORO</t>
  </si>
  <si>
    <t>00099021001 DEPOSITO DE EFECTIVO, DEPOSITANTE: RODRIGO ZARCO ORDOÑEZ, CONCEPTO: DEVOLUCION EXAMEN PREOCUPACIONAL GESTION 2024, CUENTA DE DEPOSITO: CUENTA UNICA DEL TESORO/DJBR</t>
  </si>
  <si>
    <t>00030011102 DEP.DE CHEQ.AJENOS,RET.DE CAM.,CONCEPTO: DEV. PASAJES AEREOS,DEP.: SILVIA PALACIOS , PROCEDENCIA: BANCO UNION S.A., CHEQUE: 1283, FECHA DE EMISION:29/01/2025</t>
  </si>
  <si>
    <t>00030011107 DEP.DE CHEQ.AJENOS,RET.DE CAM.,CONCEPTO: DEPÓSITO EXCEDENTE,DEP.: UPB , PROCEDENCIA: BANCO BISA S.A., CHEQUE: 49897, FECHA DE EMISION:28/01/2025</t>
  </si>
  <si>
    <t>00292012001 DEP.DE CHEQ.AJENOS,RET.DE CAM.,CONCEPTO: DEPÓSITO REGIONAL BENI PANDO,DEP.: VIAS BOLIVIA , PROCEDENCIA: BANCO UNION S.A., CHEQUE: 86, FECHA DE EMISION:24/01/2025</t>
  </si>
  <si>
    <t>00015011108 DEP.DE CHEQ.AJENOS,RET.DE CAM.,CONCEPTO: DEP. A LA CUT,DEP.: MINISTERIO DE GOBIERNO , PROCEDENCIA: BANCO UNION S.A., CHEQUE: 52520, FECHA DE EMISION:28/01/2025</t>
  </si>
  <si>
    <t>00015011108 DEP.DE CHEQ.AJENOS,RET.DE CAM.,CONCEPTO: DEP. A LA CUT,DEP.: MINISTERIO DE GOBIERNO , PROCEDENCIA: BANCO UNION S.A., CHEQUE: 52519, FECHA DE EMISION:28/01/2025</t>
  </si>
  <si>
    <t>00342012001 DEP.DE CHEQ.AJENOS,RET.DE CAM.,CONCEPTO: DESCUENTOS NO EJECUTADOS,DEP.: AGENCIA ESTATAL DE VIVIENDA , PROCEDENCIA: BANCO UNION S.A., CHEQUE: 783, FECHA DE EMISION:06/01/2025</t>
  </si>
  <si>
    <t>00342012001 DEP.DE CHEQ.AJENOS,RET.DE CAM.,CONCEPTO: DEPÓSITO EN DEMASIA,DEP.: AGENCIA ESTATAL DE VIVIENDA , PROCEDENCIA: BANCO UNION S.A., CHEQUE: 580, FECHA DE EMISION:09/01/2025</t>
  </si>
  <si>
    <t>00099021001 DEP.DE CHEQ.AJENOS,RET.DE CAM.,CONCEPTO: DEVOLUCION SALDOS,DEP.: ALIANZAS RURALES , PROCEDENCIA: BANCO UNION S.A., CHEQUE: 365, FECHA DE EMISION:30/01/2025</t>
  </si>
  <si>
    <t>00099021001 DEP.DE CHEQ.AJENOS,RET.DE CAM.,CONCEPTO: DEVOLUCION SALDOS,DEP.: ALIANZAS RURALES , PROCEDENCIA: BANCO UNION S.A., CHEQUE: 366, FECHA DE EMISION:30/01/2025</t>
  </si>
  <si>
    <t>00099021001 DEP.DE CHEQ.AJENOS,RET.DE CAM.,CONCEPTO: DEVOLUIOCN SALDOS,DEP.: ALIANZAS RURALES , PROCEDENCIA: BANCO UNION S.A., CHEQUE: 364, FECHA DE EMISION:30/01/2025</t>
  </si>
  <si>
    <t>00099021001 DEP.DE CHEQ.AJENOS,RET.DE CAM.,CONCEPTO: DEVOLUCION SALDOS,DEP.: ALIANZAS RURALES , PROCEDENCIA: BANCO UNION S.A., CHEQUE: 361, FECHA DE EMISION:16/01/2025</t>
  </si>
  <si>
    <t>00099021001 DEP.DE CHEQ.AJENOS,RET.DE CAM.,CONCEPTO: DEVOLUCION SALDOS,DEP.: ALIANZAS RURALES , PROCEDENCIA: BANCO UNION S.A., CHEQUE: 362, FECHA DE EMISION:21/01/2025</t>
  </si>
  <si>
    <t>00291012008 DEP.DE CHEQ.AJENOS,RET.DE CAM.,CONCEPTO: DEPÓSITO,DEP.: JHONNY CARLOS QUINTELA AYALA , PROCEDENCIA: BANCO UNION S.A., CHEQUE: 213468, FECHA DE EMISION:03/02/2025</t>
  </si>
  <si>
    <t>00099021001 DEP.DE CHEQ.AJENOS,RET.DE CAM.,CONCEPTO: DEVOLUCION SALDOS,DEP.: ALIANZAS RURALES , PROCEDENCIA: BANCO UNION S.A., CHEQUE: 363, FECHA DE EMISION:21/01/2025</t>
  </si>
  <si>
    <t>00291012008 DEP.DE CHEQ.AJENOS,RET.DE CAM.,CONCEPTO: DEPÓSITO,DEP.: JHONNY CARLOS QUINTELA AYALA , PROCEDENCIA: BANCO UNION S.A., CHEQUE: 213469, FECHA DE EMISION:03/02/2025</t>
  </si>
  <si>
    <t>A:00862012001 GAD DE TARIJA, TRANSFERENCIA DE RECUPERACIONES SEGÚN NOTA GEF-LCR-JSZ-0074-NOT/25 POR CONCEPTO DE REMUNERACIÓN POR ADMINISTRACION DE FIDEICOMISO QUE CORRESPONDEN AL FNDR DE ACUERDO A CONTRATO DE FIDEICOMISO “PROGRAMA APOYO A LA EJECUCION DE LA INVERSION PUBLICA” (AEIP).</t>
  </si>
  <si>
    <t>A:00099021001 GAD DE TARIJA, TRANSFERENCIA DE RECUPERACIONES SEGÚN NOTA GEF-LCR-JSZ-0075-NOT/25 POR CONCEPTO DE PAGO DE INTERES DE ACUERDO A CONTRATO DE FIDEICOMISO “PROYECTOS DE INVERSION PUBLICA” (PIP).</t>
  </si>
  <si>
    <t>A:00862012001 GAD DE TARIJA, TRANSFERENCIA DE RECUPERACIONES SEGÚN NOTA GEF-LCR-JSZ-0075-NOT/25 POR CONCEPTO DE REMUNERACION POR ADMINISTRACION DE FIDEICOMISO QUE CORRESPONDE AL FNDR DE ACUERDO A CONTRATO DE FIDEICOMISO “PROYECTOS DE INVERSION PUBLICA” (PIP).</t>
  </si>
  <si>
    <t>PAGO PRÉSTAMO IDA 2134-BO VCTO. 01-02-2025 POR CUENTA DE BANCO DE DESARROLLO , VALOR 03-02-2025 CAPITAL BS 524.823,23 INTERESES BS 57.730,57 LIBRETA NRO. 00099021001 - TNG - RECURSOS ORDINARIOS - ALIVIO MDRI</t>
  </si>
  <si>
    <t>PAGO A CAF PRÉSTAMO CFA008814 VCTO. 03-02-2025 POR CUENTA DE TGN , NTI. 019616 VALOR 03-02-2025 CAPITAL USD 3.503.653,52 INTERESES USD 1.479.806,00 CTA. 3987 CUENTA UNICA DEL TESORO LIB. 00099021001 REF.: COMISIONES BANCARIAS</t>
  </si>
  <si>
    <t>PAGO A CAF PRÉSTAMO CFA008832 VCTO. 03-02-2025 POR CUENTA DE TGN , NTI. 019614 VALOR 03-02-2025 CAPITAL USD 3.152.375,39 INTERESES USD 1.331.439,88 CTA. 3987 CUENTA UNICA DEL TESORO LIB. 00099021001 REF.: COMISIONES BANCARIAS</t>
  </si>
  <si>
    <t>PAGO A CAF PRÉSTAMO CFA008839 VCTO. 03-02-2025 POR CUENTA DE TGN , NTI. 019615 VALOR 03-02-2025 CAPITAL USD 905.850,25 INTERESES USD 382.595,66 CTA. 3987 CUENTA UNICA DEL TESORO LIB. 00099021001 REF.: COMISIONES BANCARIAS</t>
  </si>
  <si>
    <t>TRANSFERENCIA DE FONDOS AL EXTERIOR A SOLICITUD DE MINISTERIO DE LA PRESIDENCIA SEGUN SOLICITUD 22595 REF: PAGO DE DIVISAS A LA EMPRESA SAFRAN POR CONCEPTO DE ADQUISICION DE RUEDA LIBRE PARA LA AERONAVE DEL MINISTERIO DE LA PRESIDENCIA CON MATICULA FAB 755 EN CALIDAD DE CAMBIO DE ESTANDAR, SEGUN IN LIB. 00099021001 TGN-RECURSOS ORDINARIOS (3987)</t>
  </si>
  <si>
    <t>NUMERO DE LIBRETA CUT: 00597012001 OPERACIÓN E18 TRANSFERENCIA DEL SISTEMA FINANCIERO POR CUENTA DE TERCEROS A LA CUT PARA ABONO A CUT 3987069001 CUENTA UNICA DEL TESORO LIBRETA 00597012001 RECURSOS PROPIOS VENTAS DE EMPRESA PUBLICA NACIONAL ESTRATEGICA DE YACIMIENTOS DE LITIO BOLIVIANOS - YLB A</t>
  </si>
  <si>
    <t>COBRO DE||ÚTILES DE ESCRITORIO SG. CITE: DGE-GEF-LCR-DYF-0845-CAR/25 POR EL REGISTRO DEL COMPROBANTE CONTABLE N°1118584 DEL PAGO ANTICIPADO DE CAPITAL E INTERESES DEL CRED. EXTRA. AL FNDR SG. RD N° 195/2015 Y CONT. SANO N°350/2015, MOD. Y DOC. ADJ. COBRO DE ÚTILES DE ESCRITORIO DE LA CUT N°3987 LIBRETA N°00862012001 FNDR - ADMINISTRACIÓN</t>
  </si>
  <si>
    <t>00099021001 DEPOSITO DE EFECTIVO, DEPOSITANTE: LUIS ALBERTO ZUÑIGA ROJAS, CONCEPTO: DEV. PASAJES AEREOS, CUENTA DE DEPOSITO: CUENTA UNICA DEL TESORO/DJBR</t>
  </si>
  <si>
    <t>00119012001 DEPOSITO DE EFECTIVO, DEPOSITANTE: ALAN CHURA QUISPE, CONCEPTO: SANCION DE MEDIO DIA DE DESCUENTO, CUENTA DE DEPOSITO: CUENTA UNICA DEL TESORO</t>
  </si>
  <si>
    <t>00234012001 DEPOSITO DE EFECTIVO, DEPOSITANTE: JAVIER TAQUILA CUAQUIRA, CONCEPTO: DEVOLUCION DE VIATICOS C-31 N°150, CUENTA DE DEPOSITO: CUENTA UNICA DEL TESORO</t>
  </si>
  <si>
    <t>00099021001 DEPOSITO DE EFECTIVO, DEPOSITANTE: CALLISAYA RODRIGUEZ GLORIA MAGDALENA, CONCEPTO: DEV. PASAJE AEREO NO UTILIZADOS -TRAMO SER-LPB, CUENTA DE DEPOSITO: CUENTA UNICA DEL TESORO</t>
  </si>
  <si>
    <t>00099021001 DEPOSITO DE EFECTIVO, DEPOSITANTE: MARIA ESTELA MACHACA LEANDRO, CONCEPTO: DEVOLUCION DE SUELDO JULIO 2024, CUENTA DE DEPOSITO: CUENTA UNICA DEL TESORO/DJBR</t>
  </si>
  <si>
    <t>00234012001 DEPOSITO DE EFECTIVO, DEPOSITANTE: FRANKLIN EDWIN PEREZ LOZANO, CONCEPTO: DEVOLUCION DE VIATICOS C-31 N°150, CUENTA DE DEPOSITO: CUENTA UNICA DEL TESORO</t>
  </si>
  <si>
    <t>00234012001 DEPOSITO DE EFECTIVO, DEPOSITANTE: JUDITH PRISCILA GUTIERREZ MACHICADO, CONCEPTO: DEVOLUCION DE VIATICOS C-31 N°150, CUENTA DE DEPOSITO: CUENTA UNICA DEL TESORO</t>
  </si>
  <si>
    <t>00099021001 DEPOSITO DE EFECTIVO, DEPOSITANTE: SONIA ELDER VILDOZO VDA DE TARQUI, CONCEPTO: COBRO INDEBIDO, CUENTA DE DEPOSITO: CUENTA UNICA DEL TESORO/DJBR</t>
  </si>
  <si>
    <t>00206012001 DEPOSITO DE EFECTIVO, DEPOSITANTE: INSTITUTO NACIONAL DE ESTADISTICA, CONCEPTO: DEPÓSITO POR VENTA DE LA OFICINA CENTRAL LA PAZ. DE FECHA 03/02/2025, CUENTA DE DEPOSITO: CUENTA UNICA DEL TESORO</t>
  </si>
  <si>
    <t>00383012001 DEPOSITO DE EFECTIVO, DEPOSITANTE: AGENCIA BOLIVIANA DE CORREOS, CONCEPTO: REGIONAL LA PAZ 27-31/01/2025, CUENTA DE DEPOSITO: CUENTA UNICA DEL TESORO</t>
  </si>
  <si>
    <t>00099021001 DEPOSITO DE EFECTIVO, DEPOSITANTE: LUIS FRANCISCO ORELLANA ESPINOZA, CONCEPTO: SALDO CONSTRUCCION, CUENTA DE DEPOSITO: CUENTA UNICA DEL TESORO</t>
  </si>
  <si>
    <t>00099021001 DEPOSITO DE EFECTIVO, DEPOSITANTE: LUIS FRANCISCO ORELLANA ESPINOZA, CONCEPTO: COSTO TERRENO SEGUN CUADRO COMIBOL, CUENTA DE DEPOSITO: CUENTA UNICA DEL TESORO</t>
  </si>
  <si>
    <t>00389032001 DEP.DE CHEQ.AJENOS,RET.DE CAM.,CONCEPTO: LIC. SIN GOCE DE HABER NOV./2024,DEP.: NAABOL/CBBA , PROCEDENCIA: BANCO UNION S.A., CHEQUE: 881, FECHA DE EMISION:04/02/2025</t>
  </si>
  <si>
    <t>00389032001 DEP.DE CHEQ.AJENOS,RET.DE CAM.,CONCEPTO: LIC SIN GOCE DE HABER,DEP.: NAABOL/CBBA , PROCEDENCIA: BANCO UNION S.A., CHEQUE: 882, FECHA DE EMISION:04/02/2025</t>
  </si>
  <si>
    <t>00389022001 DEP.DE CHEQ.AJENOS,RET.DE CAM.,CONCEPTO: LIC SIN GOCE DE HABER NOV.,DEP.: NAABOL/LPZ , PROCEDENCIA: BANCO UNION S.A., CHEQUE: 883, FECHA DE EMISION:04/02/2025</t>
  </si>
  <si>
    <t>00389042001 DEP.DE CHEQ.AJENOS,RET.DE CAM.,CONCEPTO: LIC SIN GOCE DE HABER NOV.,DEP.: NAABOL/SCZ , PROCEDENCIA: BANCO UNION S.A., CHEQUE: 884, FECHA DE EMISION:04/02/2025</t>
  </si>
  <si>
    <t>00389022001 DEP.DE CHEQ.AJENOS,RET.DE CAM.,CONCEPTO: LIC SIN GOCE DE HABER NOV,,DEP.: NAABOL/LPZ , PROCEDENCIA: BANCO UNION S.A., CHEQUE: 885, FECHA DE EMISION:04/02/2025</t>
  </si>
  <si>
    <t>00389022001 DEP.DE CHEQ.AJENOS,RET.DE CAM.,CONCEPTO: LIC SIN GOCE DE HABER NOV,DEP.: NAABOL/LPZ , PROCEDENCIA: BANCO UNION S.A., CHEQUE: 886, FECHA DE EMISION:04/02/2025</t>
  </si>
  <si>
    <t>00389032001 DEP.DE CHEQ.AJENOS,RET.DE CAM.,CONCEPTO: LIC. SIN GOCE DE HABER NOV,DEP.: NAABOL/CBBA , PROCEDENCIA: BANCO UNION S.A., CHEQUE: 887, FECHA DE EMISION:04/02/2025</t>
  </si>
  <si>
    <t>00389012001 DEP.DE CHEQ.AJENOS,RET.DE CAM.,CONCEPTO: GARANTIAS BENI,DEP.: NAABOL- CENTRAL , PROCEDENCIA: BANCO UNION S.A., CHEQUE: 888, FECHA DE EMISION:04/02/2025</t>
  </si>
  <si>
    <t>00389012001 DEP.DE CHEQ.AJENOS,RET.DE CAM.,CONCEPTO: GARANTIAS BENI,DEP.: NAABOL- CENTRAL , PROCEDENCIA: BANCO UNION S.A., CHEQUE: 889, FECHA DE EMISION:04/02/2025</t>
  </si>
  <si>
    <t>00099021001 DEP.DE CHEQ.AJENOS,RET.DE CAM.,CONCEPTO: DEV. PASAJES - FREDDY VELASQUEZ APARICIO,DEP.: CAMARA DE DIPUTADOS , PROCEDENCIA: BANCO UNION S.A., CHEQUE: 3006, FECHA DE EMISION:03/02/2025</t>
  </si>
  <si>
    <t>00099021001 DEP.DE CHEQ.AJENOS,RET.DE CAM.,CONCEPTO: DEV PASAJES- ENRIQUE GUTIERREZ TELLEZ,DEP.: CAMARA DE DIPUTADOS , PROCEDENCIA: BANCO UNION S.A., CHEQUE: 3005, FECHA DE EMISION:03/02/2025</t>
  </si>
  <si>
    <t>00099021001 DEP.DE CHEQ.AJENOS,RET.DE CAM.,CONCEPTO: DEV. PASAJES- REINALDO NINA CACERES,DEP.: CAMARA DE DIPUTADOS , PROCEDENCIA: BANCO UNION S.A., CHEQUE: 3004, FECHA DE EMISION:03/02/2025</t>
  </si>
  <si>
    <t>00591012001 DEP.DE CHEQ.AJENOS,RET.DE CAM.,CONCEPTO: SEGUN HR:MT/2025-00604,DEP.: E.E.T.C. MI TELEFERICO , PROCEDENCIA: BANCO UNION S.A., CHEQUE: 4088, FECHA DE EMISION:30/01/2025</t>
  </si>
  <si>
    <t>00155012001 DEP.DE CHEQ.AJENOS,RET.DE CAM.,CONCEPTO: OTROS INGRESOS POR RECLASIFICACION FONDO EN CUSTODIA 2023,DEP.: DIRNOPLU , PROCEDENCIA: BANCO UNION S.A., CHEQUE: 1037, FECHA DE EMISION:03/02/2025</t>
  </si>
  <si>
    <t>00081011108 DEP.DE CHEQ.AJENOS,RET.DE CAM.,CONCEPTO: RECUPERACION DE ACREENCIAS NUREJ 2019 4904,DEP.: NINNET DIVY ESPEJO ANDRADE , PROCEDENCIA: BANCO UNION S.A., CHEQUE: 24196, FECHA DE EMISION:07/01/2025</t>
  </si>
  <si>
    <t>00081011108 DEP.DE CHEQ.AJENOS,RET.DE CAM.,CONCEPTO: RECUPERACION DE ACREENCIAS NUREJ 2011 25978,DEP.: NINNET DIVY ESPEJO ANDRADE , PROCEDENCIA: BANCO UNION S.A., CHEQUE: 24212, FECHA DE EMISION:10/01/2025</t>
  </si>
  <si>
    <t>NUMERO DE LIBRETA CUT: 00099021001 OPERACIÓN E75 TRANSFERENCIA DE LA CUENTA FISCAL BUN A LA CUT EN MN TRANSF.FDOS.AL.BCB GOBIERNO AUTONOMO MUNICIPAL DE ALTO BENI CITE: GAMB/M.A.E./BMS/DES-0028/2025 CUENTA CUT 3987 LIBRETA NÂ° 00099021001</t>
  </si>
  <si>
    <t>NUMERO DE LIBRETA CUT: 00046114201 OPERACIÓN E18 TRANSFERENCIA DEL SISTEMA FINANCIERO POR CUENTA DE TERCEROS A LA CUT DEVOLUCION DE COMISIONES BANCARIAS POR PAGOS MAL EFECTUADOS DEL BONO MADRE NINO NINA JUANA AZURDUY GESTION 2024 NOTA CITE: MSYD/BJA/CE/52/2025</t>
  </si>
  <si>
    <t>NUMERO DE LIBRETA CUT: 03420102001 OPERACIÓN E18 TRANSFERENCIA DEL SISTEMA FINANCIERO POR CUENTA DE TERCEROS A LA CUT TRANSFERENCIA DE SALDOS NO UTILIZADOS EN CUMPLIMIENTO AL ARTÃCULO 7, NUMERAL 7.3.4 DEL REGLAMENTO OPERATIVO DEL FIDEICOMISO AEVIVIENDA ENERO 2025</t>
  </si>
  <si>
    <t>NUMERO DE LIBRETA CUT: 00291012002 OPERACIÓN E18 TRANSFERENCIA DEL SISTEMA FINANCIERO POR CUENTA DE TERCEROS A LA CUT TRANSFERENCIA POR RECLAMACION NO. SPP-000096 POLIZA SPP-033474 BENEFICIARIO ADMINISTRADORA BOLIVIANA DE CARRETERAS</t>
  </si>
  <si>
    <t>||TRANSFERENCIA DE FONDOS S/G. MENSAJES SWIFTS NROS.1775-1776, EN ATENCIÓN A NOTA CITE: ABE-DGE 166/2024 DE FECHA 6/3/2024 (HRE-TGL-4111) ENVIADO POR LA AGENCIA BOLIVIANA ESPACIAL. A LA LIBRETA 585012002 ABE - VENTA DE SERVICIOS COMUNICACIÓN; P.CTA. DE SES S A</t>
  </si>
  <si>
    <t>COBRO DE||ÚTILES DE ESCRITORIO SG. CITE: DGE-GEF-LCR-DYF-0873-CAR/25 POR EL REGISTRO DEL COMPROBANTE CONTABLE N°1118678 DEL PAGO ANTICIPADO DE CAPITAL E INTERESES DEL CRED. EXTRA. AL FNDR SG. RD N° 195/2015 Y CONT. SANO N°350/2015, MOD. Y DOC. ADJ COBRO DE ÚTILES DE ESCRITORIO DE LA CUT N°3987 LIBRETA N°00862012001 FNDR - ADMINISTRACIÓN</t>
  </si>
  <si>
    <t>||TRANSFERENCIA DE FONDOS S/G MENSAJE SWIFT NRO. 1754 EN ATENCIÓN A NOTA: DGAC/DAF/FIN/NE-0008/25 (HRE-TGL-2025-1866) ENVIADO POR LA DIRECCIÓN GENERAL DE AERONÁUTICA CIVIL (SECTOR PÚBLICO). DEBITO DE LA LIBRETA 00117012001 DGAC, REPOSICIÓN ÚTILES DE ESCRITORIO.</t>
  </si>
  <si>
    <t>00086044201 DEPOSITO DE EFECTIVO, DEPOSITANTE: SISTEMA DE RIEGO COMBUYO, CONCEPTO: CONTRAPARTE PROY. SISIN TPP 00860000190, CUENTA DE DEPOSITO: CUENTA UNICA DEL TESORO</t>
  </si>
  <si>
    <t>00086044201 DEPOSITO DE EFECTIVO, DEPOSITANTE: SISTEMA DE RIEGO CHAUPISUYO, CONCEPTO: CONTRAPARTE PROY. SISIN TPP-00860000201, CUENTA DE DEPOSITO: CUENTA UNICA DEL TESORO</t>
  </si>
  <si>
    <t>00086044201 DEPOSITO DE EFECTIVO, DEPOSITANTE: SISTEMA DE RIEGO CHACA MAYU CHINCHIRI, CONCEPTO: CONTRAPARTE PROY. SISIN 00860000195, CUENTA DE DEPOSITO: CUENTA UNICA DEL TESORO</t>
  </si>
  <si>
    <t>00133012001 DEPOSITO DE EFECTIVO, DEPOSITANTE: ARON ESPINOZA OLIVER, CONCEPTO: SALDO SEMBRANDO ESPERANZA, CUENTA DE DEPOSITO: CUENTA UNICA DEL TESORO</t>
  </si>
  <si>
    <t>00086044201 DEPOSITO DE EFECTIVO, DEPOSITANTE: SISTEMA DE RIEGO PIRHUAS, CONCEPTO: CONTRAPARTE PROY. SISIN 00860000185, CUENTA DE DEPOSITO: CUENTA UNICA DEL TESORO</t>
  </si>
  <si>
    <t>00086044201 DEPOSITO DE EFECTIVO, DEPOSITANTE: SISTEMA DE RIEGO CERRILLO, CONCEPTO: CONTRAPARTE PROY. SISIN 00860000203, CUENTA DE DEPOSITO: CUENTA UNICA DEL TESORO</t>
  </si>
  <si>
    <t>00015011108 DEPOSITO DE EFECTIVO, DEPOSITANTE: MINISTERIO DE GOBIERNO, CONCEPTO: DEV. RECURSOS, CUENTA DE DEPOSITO: CUENTA UNICA DEL TESORO</t>
  </si>
  <si>
    <t>00291012002 DEPOSITO DE EFECTIVO, DEPOSITANTE: DRINA ISABEL CHOQUE DEL CARPIO, CONCEPTO: EXTRAVIO DE CREDENCIAL, CUENTA DE DEPOSITO: CUENTA UNICA DEL TESORO</t>
  </si>
  <si>
    <t>00132012007 DEPOSITO DE EFECTIVO, DEPOSITANTE: MELISSA CALLE YAVINCHA, CONCEPTO: DEVOLUCION PREV. 1680, CUENTA DE DEPOSITO: CUENTA UNICA DEL TESORO</t>
  </si>
  <si>
    <t>00046171101 DEPOSITO DE EFECTIVO, DEPOSITANTE: LAFCOS SRL, CONCEPTO: SANCION PECUNIARIA, CUENTA DE DEPOSITO: CUENTA UNICA DEL TESORO</t>
  </si>
  <si>
    <t>00099021001 DEPOSITO DE EFECTIVO, DEPOSITANTE: RODRIGO AMILCAR HUANCA BALDIVIEZO, CONCEPTO: DEVOLUCION DE PAGO EN EXCESO, CUENTA DE DEPOSITO: CUENTA UNICA DEL TESORO/DJBR</t>
  </si>
  <si>
    <t>00081011101 DEPOSITO DE EFECTIVO, DEPOSITANTE: WILFREDO EDGAR RAMIREZ CHOQUE, CONCEPTO: DEPÓSITO EXTRAVIO CREDENCIAL, CUENTA DE DEPOSITO: CUENTA UNICA DEL TESORO</t>
  </si>
  <si>
    <t>00099021001 DEPOSITO DE EFECTIVO, DEPOSITANTE: VICENTE JERRY RIVEROS MORN, CONCEPTO: DEVOLUCION, CUENTA DE DEPOSITO: CUENTA UNICA DEL TESORO</t>
  </si>
  <si>
    <t>00099021001 DEPOSITO DE EFECTIVO, DEPOSITANTE: JAIME ROCHA BALDERRAMA, CONCEPTO: PAGO DE TERRENO, CUENTA DE DEPOSITO: CUENTA UNICA DEL TESORO</t>
  </si>
  <si>
    <t>00099021001 DEPOSITO DE EFECTIVO, DEPOSITANTE: URSINA MANUELO CORNEJO, CONCEPTO: DEVOLUCION, CUENTA DE DEPOSITO: CUENTA UNICA DEL TESORO</t>
  </si>
  <si>
    <t>00086044201 DEPOSITO DE EFECTIVO, DEPOSITANTE: SISTEMA DE RIEGO MACHACAMARCA, CONCEPTO: CONTRAPARTE PROY. SISIN TPP 00860000192, CUENTA DE DEPOSITO: CUENTA UNICA DEL TESORO</t>
  </si>
  <si>
    <t>00099021001 DEPOSITO DE EFECTIVO, DEPOSITANTE: JEANNETH MIRIAM ZARATE RADA, CONCEPTO: REEMBOLSO DE BECA POR EL MINISTERIO DE EDUCACION, CUENTA DE DEPOSITO: CUENTA UNICA DEL TESORO</t>
  </si>
  <si>
    <t>00119012001 DEPOSITO DE EFECTIVO, DEPOSITANTE: MARCIA PAOLA GUZMAN CASTRO, CONCEPTO: DEV. REFRIGERIO PAGADO EN DEMASIA, CUENTA DE DEPOSITO: CUENTA UNICA DEL TESORO</t>
  </si>
  <si>
    <t>00081011101 DEPOSITO DE EFECTIVO, DEPOSITANTE: PEGGY NERY BARRIENTOS SAN MILLAN, CONCEPTO: DEPÓSITO POR EXTRAVIO DE CREDENCIAL MOPSV, CUENTA DE DEPOSITO: CUENTA UNICA DEL TESORO</t>
  </si>
  <si>
    <t>00389012001 DEP.DE CHEQ.AJENOS,RET.DE CAM.,CONCEPTO: DA 1 GARANTIAS LPZ,DEP.: NAABOL , PROCEDENCIA: BANCO UNION S.A., CHEQUE: 892, FECHA DE EMISION:04/02/2025</t>
  </si>
  <si>
    <t>00389012001 DEP.DE CHEQ.AJENOS,RET.DE CAM.,CONCEPTO: DA 1 GARANTIAS CBBA,DEP.: NAABOL/CBBA , PROCEDENCIA: BANCO UNION S.A., CHEQUE: 891, FECHA DE EMISION:04/02/2025</t>
  </si>
  <si>
    <t>00578012002 DEP.DE CHEQ.AJENOS,RET.DE CAM.,CONCEPTO: REVERSION,DEP.: BOLIVIANA DE AVIACION , PROCEDENCIA: BANCO UNION S.A., CHEQUE: 19357, FECHA DE EMISION:04/02/2025</t>
  </si>
  <si>
    <t>00578012002 DEP.DE CHEQ.AJENOS,RET.DE CAM.,CONCEPTO: REVERSION,DEP.: BOLIVIANA DE AVIACION , PROCEDENCIA: BANCO UNION S.A., CHEQUE: 19356, FECHA DE EMISION:04/02/2025</t>
  </si>
  <si>
    <t>00015011108 DEP.DE CHEQ.AJENOS,RET.DE CAM.,CONCEPTO: DEP A LA CUT,DEP.: MINISTERIO DE GOBIERNO , PROCEDENCIA: BANCO UNION S.A., CHEQUE: 2364, FECHA DE EMISION:31/01/2025</t>
  </si>
  <si>
    <t>00047137004 DEP.DE CHEQ.AJENOS,RET.DE CAM.,CONCEPTO: DEVOLUCION,DEP.: ALIANZAS RURALES PAR III , PROCEDENCIA: BANCO UNION S.A., CHEQUE: 367, FECHA DE EMISION:04/02/2025</t>
  </si>
  <si>
    <t>00041011103 DEP.DE CHEQ.AJENOS,RET.DE CAM.,CONCEPTO: DEPÓSITOS NO UTILIZADOS PARA LA EMISION DE AUTORIZACIONES PREVIAS DE IMPORTACION SEPTIEMBRE-2024,DEP.: MDPYEP , PROCEDENCIA: BANCO UNION S.A., CHEQUE: 1358, FECHA DE EMISION:30/01/2025</t>
  </si>
  <si>
    <t>00041011104 DEP.DE CHEQ.AJENOS,RET.DE CAM.,CONCEPTO: DEPÓSITOS NO UTILIZADOS PARA LA EMISION DE LA CERTIFICACION SELLO HECHO EN BOLIVIA SEPTIEMBRE-2024,DEP.: MDPYEP , PROCEDENCIA: BANCO UNION S.A., CHEQUE: 1359, FECHA DE EMISION:30/01/2025</t>
  </si>
  <si>
    <t>00206012001 DEP.DE CHEQ.AJENOS,RET.DE CAM.,CONCEPTO: DEPÓSITO POR OTROS INGRESOS,DEP.: INSTITUTO NACIONAL DE ESTADISTICA , PROCEDENCIA: BANCO UNION S.A., CHEQUE: 5648, FECHA DE EMISION:04/02/2025</t>
  </si>
  <si>
    <t>A:00099021001 GAM DE COBIJA, TRANSFERENCIA DE RECUPERACIONES SEGÚN NOTA GEF-LCR-DYF-0085-NOT/25 POR CONCEPTO DE PAGO DE CAPITAL E INTERES DE ACUERDO A CONTRATO DE FIDEICOMISO “ACCESOS SEGUROS VIVIR BIEN” (ASVB).</t>
  </si>
  <si>
    <t>A:00099021001 GAM DE VILLAMONTES, TRANSFERENCIA DE RECUPERACIONES SEGÚN NOTA GEF-LCR-DYF-0027-NOT/25 POR CONCEPTO DE PAGO DE CAPITAL E INTERES DE ACUERDO A CONTRATO DE FIDEICOMISO “ACCESOS SEGUROS VIVIR BIEN” (ASVB).</t>
  </si>
  <si>
    <t>A:00099021001 GAD DE ORURO, TRANSFERENCIA DE RECUPERACIONES SEGÚN NOTA GEF-LCR-DYF-0027-NOT/25 POR CONCEPTO DE PAGO DE CAPITAL E INTERES DE ACUERDO A CONTRATO DE FIDEICOMISO “ACCESOS SEGUROS VIVIR BIEN” (ASVB).</t>
  </si>
  <si>
    <t>A:00099021001 GAD DE COCHABAMBA, TRANSFERENCIA DE RECUPERACIONES SEGÚN NOTA GEF-LCR-DYF-0027-NOT/25 POR CONCEPTO DE PAGO DE CAPITAL E INTERES DE ACUERDO A CONTRATO DE FIDEICOMISO “ACCESOS SEGUROS VIVIR BIEN” (ASVB).</t>
  </si>
  <si>
    <t>A:00099021001 GAM DE COBIJA, TRANSFERENCIA DE RECUPERACIONES SEGÚN NOTA GEF-LCR-DYF-0081-NOT/25 POR CONCEPTO DE PAGO DE INTERES DE ACUERDO A CONTRATO DE FIDEICOMISO “ACCESOS SEGUROS VIVIR BIEN” (ASVB).</t>
  </si>
  <si>
    <t>A:00099021001 GAD DE CHUQUISACA, TRANSFERENCIA DE RECUPERACIONES SEGÚN NOTA GEF-LCR-DYF-0027-NOT/25 POR CONCEPTO DE PAGO DE CAPITAL E INTERES DE ACUERDO A CONTRATO DE FIDEICOMISO “ACCESOS SEGUROS VIVIR BIEN” (ASVB).</t>
  </si>
  <si>
    <t>A:00099021001 GAM DE SANTA CRUZ, TRANSFERENCIA DE RECUPERACIONES SEGÚN NOTA GEF-LCR-DYF-0027-NOT/25 POR CONCEPTO DE PAGO DE CAPITAL E INTERES DE ACUERDO A CONTRATO DE FIDEICOMISO “ACCESOS SEGUROS VIVIR BIEN” (ASVB).</t>
  </si>
  <si>
    <t>PAGO A CAF PRÉSTAMO CFA010869 VCTO. 05-02-2025 POR CUENTA DE TGN , NTI. 019670 VALOR 05-02-2025 CAPITAL USD 3.518.402,04 INTERESES USD 2.417.227,76 COMISIONES USD 7.540,11 CTA. 3987 CUENTA UNICA DEL TESORO LIB. 00099021001 REF.: COMISIONES BANCARIAS</t>
  </si>
  <si>
    <t>REGISTRO DE DEVOLUCIÓN DE RECURSOS NO EJECUTADOS EMERGENTE DE LA GESTIÓN 2024 DE LA TRANSFERENCIA DE RECURSOS CONTRAPARTE FONADIN (PAPSIII) DEL PROY. CONSTRUCCION 4 AULAS U.E. IMAMBLAYA MUNICIPIO YANACACHI DE ACUERDO A CONVENIO FONADIN/CONV/PAPS III/068/2022 FIRMADO CON EL FONDO NACIONAL DE DESARROLLO INTEGRAL (FONADIN) Y EL MUNICIPIO DE YANACACHI, DEPOSITO REALIZADO A CCF Nº 3987 CUENTA UNICA DEL TESORO LIBRETA Nº 00099021001 TGN RECURSOS ORDINARIOS POR AJUSTE DE SALDO.</t>
  </si>
  <si>
    <t>REGISTRO DE DEVOLUCIÓN DE RECURSOS NO EJECUTADOS EMERGENTE DE LA GESTIÓN 2024 DE LA TRANSFERENCIA DE RECURSOS CONTRAPARTE FONADIN (PAPSIII) DEL PROYECTO CONST. TINGLADO Y GRADERIAS U.E. FELIX ERNESTO MOSCOSO MUNICIPIO YANACACHI DE ACUERDO A CONVENIO FONADIN/CONV/PAPS III/067/2022 FIRMADO CON EL FONDO NACIONAL DE DESARROLLO INTEGRAL(FONADIN) Y EL MUNICIPIO DE YANACACHI, DEPOSITO REALIZADO A CCF Nº 3987 CUENTA UNICA DEL TESORO LIBRETA Nº 00099021001 TGN RECURSOS ORDINARIOS POR</t>
  </si>
  <si>
    <t>REGISTRO DE DEVOLUCIÓN DE RECURSOS NO EJECUTADOS EMERGENTE DE LA GESTIÓN 2024 DE LA TRANSFERENCIA DE RECURSOS CONTRAPARTE FONADIN (PAPSIII) DEL PROYECTO MEJORAMIENTO DE LA PRODUCCION APICOLA EN EL MUNICIPIO DE YANACACHI DE ACUERDO A CONVENIO FONADIN/CONV/PAPS III/035/2023 FIRMADO CON EL FONDO NACIONAL DE DESARROLLO INTEGRAL(FONADIN) Y EL MUNICIPIO DE YANACACHI, DEPOSITO REALIZADO A CCF Nº 3987 CUENTA UNICA DEL TESORO LIBRETA Nº 00099021001 TGN RECURSOS ORDINARIOS</t>
  </si>
  <si>
    <t>REGISTRO DE DEVOLUCIÓN DE RECURSOS NO EJECUTADOS EMERGENTE DE LA GESTION 2024 DE LA TRANSFERENCIA DE RECURSOS CONTRAPARTE FONADIN (PAPS III) DEL PROY. CONSTRUCCION AULAS U.E. HUAYRAPATA NUCLEO MACHACAMARCA MUNICIPIO YANACACHI, DE ACUERDO A CONVENIO FONADIN/CONV/PAPS III/066/2022 FIRMADO CON EL FONDO NACIONAL DE DESARROLLO INTEGRAL (FONADIN) Y EL MUNICIPIO DE YANACACHI, DEPOSITO REALIZADO A CCF Nº 3987 CUENTA UNICA DEL TESORO LIBRETA Nº 00099021001 TGN RECURSOS ORDINARIOS POR AJUSTE DE SALDO.</t>
  </si>
  <si>
    <t>NUMERO DE LIBRETA CUT: 00099021001 OPERACIÓN E75 TRANSFERENCIA DE LA CUENTA FISCAL BUN A LA CUT EN MN TRANSF.FDOS.AL.BCB GOBIERNO AUTONOMO MUNICIPAL DE CHALLAPATA, FECHA: 05/02/2024 CUENTA CUT 3987 LIBRETA NÂ° 00099021001</t>
  </si>
  <si>
    <t>TRANSFERENCIA DEL EXTERIOR SEGUN SWIFT NO.1800 DE FECHA 05/02/2025 ORDENANTE: CONSULADO GENERAL DE BOLIVIA EN WASHINGTON REF.: RECAUDACIÓN EXTERIOR CÉDULAS DE IDENTIDAD ENERO - 2025 LIB. 00340012005 SEGIP - RECAUDACION EXTERIOR - CEDULAS DE IDENTIDAD</t>
  </si>
  <si>
    <t>COBRO COSTOS DE PAPELERIA SEGUN TRANSFERENCIA DEL EXTERIOR POR ORDEN DE CONSULADO GENERAL DE BOLIVIA EN WASHINGTON REF.: RECAUDACIÓN EXTERIOR CÉDULAS DE IDENTIDAD ENERO - 2025 LIB. 00340012003 RECAUDACION EXTRANJERIA - C.I. -L.C.</t>
  </si>
  <si>
    <t>COBRO COSTOS DE PAPELERIA SEGUN TRANSFERENCIA DEL EXTERIOR POR ORDEN DE MTX COMERCIALIZADORA DE GAS (BRAZIL SAO PAULO) REF.: CRED YPFB INVOICE PPA-MTX-16/25 FECHA VALOR 4/02/2025 LIB. 00513012015 YPFB-HEROES DEL CHACO-BS</t>
  </si>
  <si>
    <t>A:00373024101 A: 00373024101 Transferencia de recursos de acuerdo al Informe CITE: MEFP/VTCP/DGPOT/UPCFTGN/INF/ Nº9/2025 para el Desembolso de recursos al Fondo de Desarrollo Indígena para gastos de funcionamiento correspondiente al mes de enero de 2025, (H.R.2025-00702-D).</t>
  </si>
  <si>
    <t>A:00373024104 A: 00373024104 Transferencia de recursos de acuerdo al Informe CITE: MEFP/VTCP/DGPOT/UPCFTGN/INF/ Nº8/2025 para el Desembolso de recursos al Fondo de Desarrollo Indígena a favor de las UNIBOL correspondiente al mes de enero de 2025 (H.R.2025-00616-D).</t>
  </si>
  <si>
    <t>||TRANSFERENCIA DE FONDOS S/G MENSAJE SWIFT NRO. 1851, DE LA FECHA Y NOTA CITE DGAC/DAF/FIN/NE-0008/25 DE F.29.01.2025 (HRE-TGL-1866) DE LA DIRECCION GENERAL DE AERONAUTICA CIVIL (SECTOR PÚBLICO). DEBITO DE LA LIBRETA 00117012001 DGAC, REPOSICIÓN DE ÚTILES DE ESCRITORIO</t>
  </si>
  <si>
    <t>||TRANSFERENCIA DE FONDOS S/G MENSAJES SWIFT NROS. 1795 Y 1794 DE LA FECHA Y NOTA CITE DGAC/DAF/FIN/NE-008/25 DE F.29.01.2025 (HRE-TGL-1866) DE LA DIRECCION GENERAL DE AERONAUTICA CIVIL (SECTOR PÚBLICO). DEBITO DE LA LIBRETA 00117012001 DGAC, REPOSICIÓN DE ÚTILES DE ESCRITORIO.</t>
  </si>
  <si>
    <t>00389042001 DEPOSITO DE EFECTIVO, DEPOSITANTE: MAURICIO ORTIZ ASCARRUNZ, CONCEPTO: DEVOLUCION PASAJES TERRESTRES, CUENTA DE DEPOSITO: CUENTA UNICA DEL TESORO</t>
  </si>
  <si>
    <t>00389022001 DEPOSITO DE EFECTIVO, DEPOSITANTE: LUCIO LIZANDRO LOPEZ JUANCA, CONCEPTO: DEVOLUCION PASAJES TERRESTRES, CUENTA DE DEPOSITO: CUENTA UNICA DEL TESORO</t>
  </si>
  <si>
    <t>00234012001 DEPOSITO DE EFECTIVO, DEPOSITANTE: GENARO HECTOR CUSI QUISPE, CONCEPTO: DEV. AL C-31 N°214 DEVENGADO POR CONCEPTO VIATICOS, CUENTA DE DEPOSITO: CUENTA UNICA DEL TESORO</t>
  </si>
  <si>
    <t>00086044201 DEPOSITO DE EFECTIVO, DEPOSITANTE: SISTEMA DE RIEGO PUCARA, CONCEPTO: CONTRAPARTE PROGRAMA RUMBO, CUENTA DE DEPOSITO: CUENTA UNICA DEL TESORO</t>
  </si>
  <si>
    <t>00046171101 DEPOSITO DE EFECTIVO, DEPOSITANTE: IMPORTADORA BIOTOOLS SRL, CONCEPTO: PAGO DE SANCION RES. ADM S/014, CUENTA DE DEPOSITO: CUENTA UNICA DEL TESORO</t>
  </si>
  <si>
    <t>00099021001 DEPOSITO DE EFECTIVO, DEPOSITANTE: NOEMI CELINA MENDOZA SARCO, CONCEPTO: DEV. PASAJE AEREO AISEM/DAF/CE/00005/25, CUENTA DE DEPOSITO: CUENTA UNICA DEL TESORO</t>
  </si>
  <si>
    <t>00046171101 DEPOSITO DE EFECTIVO, DEPOSITANTE: LABORATORIOS REX S.R.L., CONCEPTO: SANCION JURIDICA, CUENTA DE DEPOSITO: CUENTA UNICA DEL TESORO</t>
  </si>
  <si>
    <t>00086044201 DEPOSITO DE EFECTIVO, DEPOSITANTE: SIST. RIEGO ZONA NORTE POCOATA BAJA - ARANI, CONCEPTO: CONTRAPARTE PROGRAMA RUMBO, CUENTA DE DEPOSITO: CUENTA UNICA DEL TESORO</t>
  </si>
  <si>
    <t>00086044201 DEPOSITO DE EFECTIVO, DEPOSITANTE: SIST. RIEGO GUEVARA, CONCEPTO: CONTRAPARTE PROGRAMA RUMBO, CUENTA DE DEPOSITO: CUENTA UNICA DEL TESORO</t>
  </si>
  <si>
    <t>00066047003 DEPOSITO DE EFECTIVO, DEPOSITANTE: ANGELA MARY CRUZ YUJRA CESPEDES, CONCEPTO: MEDIO DIA DEVOLUCION DE HONORARIOS POR ATRASO ENERO 2025, CUENTA DE DEPOSITO: CUENTA UNICA DEL TESORO</t>
  </si>
  <si>
    <t>00234014201 DEPOSITO DE EFECTIVO, DEPOSITANTE: JHAIMAR SEDOV CASTRO MARTINEZ, CONCEPTO: DEVOLUCION DE VIATICOS C-31 N°187, CUENTA DE DEPOSITO: CUENTA UNICA DEL TESORO</t>
  </si>
  <si>
    <t>00234014201 DEPOSITO DE EFECTIVO, DEPOSITANTE: JHAIMAR SEDOV CASTRO MARTINEZ, CONCEPTO: DEVOLUCION DE VIATICOS C-31 N°152, CUENTA DE DEPOSITO: CUENTA UNICA DEL TESORO</t>
  </si>
  <si>
    <t>00046031102 DEPOSITO DE EFECTIVO, DEPOSITANTE: RONALD WILY LOPEZ RODRIGUEZ, CONCEPTO: DEVOLUCION C-31 N°1328 PAGO DE VIATICOS, CUENTA DE DEPOSITO: CUENTA UNICA DEL TESORO</t>
  </si>
  <si>
    <t>00066021004 DEP.DE CHEQ.AJENOS,RET.DE CAM.,CONCEPTO: DEVOLUCION DE MULTAS Y SANCIONES,DEP.: MINISTERIO DE PLANIFICACION DEL DESARROLLO , PROCEDENCIA: BANCO UNION S.A., CHEQUE: 7334, FECHA DE EMISION:04/02/2025</t>
  </si>
  <si>
    <t>00292012001 DEP.DE CHEQ.AJENOS,RET.DE CAM.,CONCEPTO: INDEMNIZACION - VIAS BOLIVIA,DEP.: UNIBIENES SEGUROS Y REASEGUROS PATRIMONIALES S.A. , PROCEDENCIA: BANCO UNION S.A., CHEQUE: 6313, FECHA DE EMISION:04/02/2025</t>
  </si>
  <si>
    <t>PAGO A BID PRÉSTAMO 1118-SF-BO VCTO. 06-02-2025 POR CUENTA DE TGN , NTI. 019647 VALOR 06-02-2025 CAPITAL USD 15.594,94 INTERESES USD 5.804,77 CTA. 3987 CUENTA UNICA DEL TESORO LIB. 00099021001 REF.: COMISIONES BANCARIAS</t>
  </si>
  <si>
    <t>PAGO A BID PRÉSTAMO 1075-SF-BO-8 VCTO. 06-02-2025 POR CUENTA DE TGN , NTI. 019646 VALOR 06-02-2025 CAPITAL USD 49.509,68 INTERESES USD 18.428,56 CTA. 3987 CUENTA UNICA DEL TESORO LIB. 00099021001 REF.: COMISIONES BANCARIAS</t>
  </si>
  <si>
    <t>A:00862012001 GAM DE CHULUMANI, TRANSFERENCIA DE RECUPERACIONES SEGÚN NOTA INTERNA GEF-LCR-DYF-0087-NOT/25, POR CONCEPTO DE REMUNERACION DE ADMINISTRACION QUE CORRESPONDE AL FNDR DE ACUERDO A CONTRATO DE FIDEICOMISO “CONTRAPARTES LOCALES” (CL)</t>
  </si>
  <si>
    <t>A:00862012001 GAM DE CHULUMANI, TRANSFERENCIA DE RECUPERACIONES SEGÚN NOTA INTERNA GEF-LCR-DYF-0026-NOT/25, POR CONCEPTO DE REMUNERACION DE ADMINISTRACION QUE CORRESPONDE AL FNDR DE ACUERDO A CONTRATO DE FIDEICOMISO “CONTRAPARTES LOCALES” (CL)</t>
  </si>
  <si>
    <t>A:00862012001 GAD DE SANTA CRUZ, TRANSFERENCIA DE RECUPERACIONES SEGÚN NOTA INTERNA GEF-LCR-DYF-0079-NOT/25, POR CONCEPTO DE REMUNERACION DE ADMINISTRACION QUE CORRESPONDE AL FNDR DE ACUERDO A CONTRATO DE FIDEICOMISO “CONTRAPARTES LOCALES” (CL)</t>
  </si>
  <si>
    <t>A:00862012001 GAM DE SAN PEDRO DE CURAHUARA, TRANSFERENCIA DE RECUPERACIONES SEGÚN NOTA INTERNA GEF-LCR-DYF-0026-NOT/25, POR CONCEPTO DE REMUNERACION DE ADMINISTRACION QUE CORRESPONDE AL FNDR DE ACUERDO A CONTRATO DE FIDEICOMISO “CONTRAPARTES LOCALES” (CL)</t>
  </si>
  <si>
    <t>A:00862012001 GAM DE SAN BORJA, TRANSFERENCIA DE RECUPERACIONES SEGÚN NOTA INTERNA GEF-LCR-DYF-0026-NOT/25, POR CONCEPTO DE REMUNERACION DE ADMINISTRACION QUE CORRESPONDE AL FNDR DE ACUERDO A CONTRATO DE FIDEICOMISO “CONTRAPARTES LOCALES” (CL)</t>
  </si>
  <si>
    <t>A:00862012001 GAM DE SAN ANDRES, TRANSFERENCIA DE RECUPERACIONES SEGÚN NOTA INTERNA GEF-LCR-DYF-0026-NOT/25, POR CONCEPTO DE REMUNERACION DE ADMINISTRACION QUE CORRESPONDE AL FNDR DE ACUERDO A CONTRATO DE FIDEICOMISO “CONTRAPARTES LOCALES” (CL)</t>
  </si>
  <si>
    <t>A:00862012001 GAM DE COBIJA, TRANSFERENCIA DE RECUPERACIONES SEGÚN NOTA INTERNA GEF-LCR-DYF-0079-NOT/25, POR CONCEPTO DE REMUNERACION DE ADMINISTRACION QUE CORRESPONDE AL FNDR DE ACUERDO A CONTRATO DE FIDEICOMISO “CONTRAPARTES LOCALES” (CL)</t>
  </si>
  <si>
    <t>A:00862012001 GAM DE ICLA, TRANSFERENCIA DE RECUPERACIONES SEGÚN NOTA INTERNA GEF-LCR-DYF-0026-NOT/25, POR CONCEPTO DE REMUNERACION DE ADMINISTRACION QUE CORRESPONDE AL FNDR DE ACUERDO A CONTRATO DE FIDEICOMISO “CONTRAPARTES LOCALES” (CL)</t>
  </si>
  <si>
    <t>A:00373024105 Débito Automático por incumplimiento del GAM de Bermejo – Tarija, al Convenio Intergubernativo de Financiamiento FDI/CONV/N°325/2018 y sus tres Adendas, suscritos entre el Fondo de Desarrollo Indígena y el GAM de Bermejo para el proyecto “Apoyo a la Producción de Cultivo de Palto en Cinco Comunidades del Municipio de Bermejo”.</t>
  </si>
  <si>
    <t>TRANSFERENCIA RECIBIDA DEL EXTERIOR SEGÚN MENSAJES SWIFT Nos. 1881-1885 (REM.EXT.) DE FECHA 06-02-2025 POR DESEMBOLSO DE IDA PRÉSTAMO 5745-BO 23 LIBRETA N° 00291012002 ABC-RECURSOS PROPIOS REF.: UTILES DE ESCRITORIO</t>
  </si>
  <si>
    <t>NUMERO DE LIBRETA CUT: 00099021001 OPERACIÓN E75 TRANSFERENCIA DE LA CUENTA FISCAL BUN A LA CUT EN MN TRANSF.FDOS.AL.BCB GOB. AUTONOMO MCPAL. DE BOLIVAR CITE: GAMB-MAE NO 32/2025 CUENTA CUT 3987 LIBRETA NÂ° 00099021001</t>
  </si>
  <si>
    <t>NUMERO DE LIBRETA CUT: 00099021001 OPERACIÓN E75 TRANSFERENCIA DE LA CUENTA FISCAL BUN A LA CUT EN MN TRANSF.FDOS.AL.BCB GOB. AUTONOMO MCPAL. DE TAPACARI CITE: G.A.M.T. NÂ°029/2025 CUENTA CUT 3987069001 LIBRETA NÂ° 00099021001</t>
  </si>
  <si>
    <t>NUMERO DE LIBRETA CUT: 00099021001 OPERACIÓN E75 TRANSFERENCIA DE LA CUENTA FISCAL BUN A LA CUT EN MN TRANSF.FDOS.AL.BCB GOB. AUTONOMO MCPAL. DE VILLA TUNARI CITE: G.A.M.V.T. NÂ° 101/2025 CUENTA CUT 3987 LIBRETA NÂ° 00099021001</t>
  </si>
  <si>
    <t>NUMERO DE LIBRETA CUT: 00099021001 OPERACIÓN E75 TRANSFERENCIA DE LA CUENTA FISCAL BUN A LA CUT EN MN TRANSF.FDOS.AL.BCB GOBIERNO AUTONOMO MUNICIPAL DE ACHACACHI CITE: GAMA/DHA-E NÂ° 142/2025 CUENTA CUT 3987 LIBRETA NÂ° 00099021001</t>
  </si>
  <si>
    <t>||TRANSFERENCIA DE FONDOS SEGÚN MENSAJE SWIFT N°1859, CORREO ELECTRÓNICO DE LA FECHA Y NOTA CITE: DGAC/DAF/FIN/NE-0008/25 (HRE-TGL-1866) DE FECHA 29/01/2025 DE LA DIRECCIÓN GENERAL DE AERONÁUTICA CIVIL. (SECTOR PÚBLICO). DÉBITO DE LA LIBRETA 00117012001 DGAC, REPOSICIÓN DE ÚTILES DE ESCRITORIO.</t>
  </si>
  <si>
    <t>00099021001 DEPOSITO DE EFECTIVO, DEPOSITANTE: BUSTAMANTE GROVER, CONCEPTO: PAGO EXCESO BONO REFRIGERIO 02/04/2024, CUENTA DE DEPOSITO: CUENTA UNICA DEL TESORO/DJBR</t>
  </si>
  <si>
    <t>00099021001 DEPOSITO DE EFECTIVO, DEPOSITANTE: LAURA BOBARIN DAVID, CONCEPTO: PAGO EXCESO BONO REFRIGERIO 01/04/2024, CUENTA DE DEPOSITO: CUENTA UNICA DEL TESORO/DJBR</t>
  </si>
  <si>
    <t>00099021001 DEPOSITO DE EFECTIVO, DEPOSITANTE: CHURA TICONA JESUS REYNALDO, CONCEPTO: PAGO EXCESO BONO REFRIGERIO 03/05/2024, CUENTA DE DEPOSITO: CUENTA UNICA DEL TESORO/DJBR</t>
  </si>
  <si>
    <t>00099021001 DEPOSITO DE EFECTIVO, DEPOSITANTE: TOLA LIZARAZU JOSE LUIS, CONCEPTO: PAGO EXCESO BONO REFRIGERIO 02,03/05/2024, CUENTA DE DEPOSITO: CUENTA UNICA DEL TESORO/DJBR</t>
  </si>
  <si>
    <t>00099021001 DEPOSITO DE EFECTIVO, DEPOSITANTE: PEREZ MENDOZA LIZETH ANGELA, CONCEPTO: PAGO EXCESO BONO REFRIGERIO 24/06/2024, CUENTA DE DEPOSITO: CUENTA UNICA DEL TESORO/DJBR</t>
  </si>
  <si>
    <t>00099021001 DEPOSITO DE EFECTIVO, DEPOSITANTE: CHAMBI FLORES EDHIT CAROLA, CONCEPTO: PAGO EXCESO BONO REFRIGERIO 15/05/2024, CUENTA DE DEPOSITO: CUENTA UNICA DEL TESORO/DJBR</t>
  </si>
  <si>
    <t>00099021001 DEPOSITO DE EFECTIVO, DEPOSITANTE: SORIA ECHAZU JESUS ANTONIO, CONCEPTO: PAGO EXCESO BONO REFRIGERIO 17/04/2024, CUENTA DE DEPOSITO: CUENTA UNICA DEL TESORO/DJBR</t>
  </si>
  <si>
    <t>00099021001 DEPOSITO DE EFECTIVO, DEPOSITANTE: ZAMBRANA GUZMAN ENZO MILANI, CONCEPTO: PAGO EXCESO BONO REFRIGERIO 18/04/2024, CUENTA DE DEPOSITO: CUENTA UNICA DEL TESORO/DJBR</t>
  </si>
  <si>
    <t>00099021001 DEPOSITO DE EFECTIVO, DEPOSITANTE: VALDA FERNANDEZ VLADIMIR NELSON, CONCEPTO: PAGO EXCESO BONO REFRIGERIO 16,19/04/2024, CUENTA DE DEPOSITO: CUENTA UNICA DEL TESORO/DJBR</t>
  </si>
  <si>
    <t>00099021001 DEPOSITO DE EFECTIVO, DEPOSITANTE: YUCRA AREVALO ALEX, CONCEPTO: PAGO EXCESO BONO REFRIGERIO 06/06/2024, CUENTA DE DEPOSITO: CUENTA UNICA DEL TESORO/DJBR</t>
  </si>
  <si>
    <t>00081011101 DEPOSITO DE EFECTIVO, DEPOSITANTE: DANIELA GONZALES ENCINAS, CONCEPTO: REPOSICION DE CREDENCIAL, CUENTA DE DEPOSITO: CUENTA UNICA DEL TESORO</t>
  </si>
  <si>
    <t>00016011101 DEPOSITO DE EFECTIVO, DEPOSITANTE: LOVERA ROCA FELIX LEONARDO, CONCEPTO: DEV. PASAJES, CUENTA DE DEPOSITO: CUENTA UNICA DEL TESORO</t>
  </si>
  <si>
    <t>00099021001 DEPOSITO DE EFECTIVO, DEPOSITANTE: LOURDES ALIAGA ZAPATA, CONCEPTO: DOBLE PERCEPCION MES FEBRERO/2025, CUENTA DE DEPOSITO: CUENTA UNICA DEL TESORO</t>
  </si>
  <si>
    <t>00086044201 DEPOSITO DE EFECTIVO, DEPOSITANTE: ALEX MARTIN QUINTANILLA MAMANI, CONCEPTO: CONTRAPARTE MUNICIPIO SICASICA, CUENTA DE DEPOSITO: CUENTA UNICA DEL TESORO</t>
  </si>
  <si>
    <t>00086044201 DEPOSITO DE EFECTIVO, DEPOSITANTE: AURORA QUINTANILLA MAMANI, CONCEPTO: CONTRAPARTE - MUNICIPIO DE SICASICA, CUENTA DE DEPOSITO: CUENTA UNICA DEL TESORO</t>
  </si>
  <si>
    <t>00595012003 DEPOSITO DE EFECTIVO, DEPOSITANTE: SINTESIS SA, CONCEPTO: DEPÓSITO, CUENTA DE DEPOSITO: CUENTA UNICA DEL TESORO</t>
  </si>
  <si>
    <t>00016011101 DEPOSITO DE EFECTIVO, DEPOSITANTE: ELSA MARLENY CHAVARRIA ARROYO, CONCEPTO: RESARCIMIENTO DE CURSO SUBVENCIONADO MINISTERIO DE EDUCACION, CUENTA DE DEPOSITO: CUENTA UNICA DEL TESORO</t>
  </si>
  <si>
    <t>00099021001 DEPOSITO DE EFECTIVO, DEPOSITANTE: ZALLES MAMANI BRYAN, CONCEPTO: DEVOLUCION DE PASAJE AEREO NO UTILIZADO - TRAMO TJA-SER, CUENTA DE DEPOSITO: CUENTA UNICA DEL TESORO/DJBR</t>
  </si>
  <si>
    <t>00046171101 DEPOSITO DE EFECTIVO, DEPOSITANTE: LADMEDIC SRL, CONCEPTO: SANCION, CUENTA DE DEPOSITO: CUENTA UNICA DEL TESORO</t>
  </si>
  <si>
    <t>00132032001 DEP.DE CHEQ.AJENOS,RET.DE CAM.,CONCEPTO: DEV. POR MULTAS TRANSPORTE CAÑAHUMA,DEP.: SEDEM - ECEBOL , PROCEDENCIA: BANCO UNION S.A., CHEQUE: 883, FECHA DE EMISION:03/02/2025</t>
  </si>
  <si>
    <t>00383012001 DEP.DE CHEQ.AJENOS,RET.DE CAM.,CONCEPTO: REEMBOLSO AGENCIA BOLIVIANA DE CORREOS,DEP.: CAJA DE SALUD CORDES , PROCEDENCIA: BANCO UNION S.A., CHEQUE: 45496, FECHA DE EMISION:29/01/2025</t>
  </si>
  <si>
    <t>00081011101 DEP.DE CHEQ.AJENOS,RET.DE CAM.,CONCEPTO: REEMBOLSO MIN. DE OBRAS PUBLICAS,DEP.: CAJA DE SALUD CORDES , PROCEDENCIA: BANCO UNION S.A., CHEQUE: 45516, FECHA DE EMISION:30/01/2025</t>
  </si>
  <si>
    <t>PAGO A BANCO EUROPEO DE INV PRÉSTAMO FIN 82800 VCTO. 07-02-2025 POR CUENTA DE TGN , NTI. 019701 VALOR 07-02-2025 CAPITAL USD 546.875,00 INTERESES USD 442.124,45 CTA. 3987 CUENTA UNICA DEL TESORO LIB. 00099021001 REF.: COMISIONES BANCARIAS</t>
  </si>
  <si>
    <t>NUMERO DE LIBRETA CUT: 00099021001 OPERACIÓN E75 TRANSFERENCIA DE LA CUENTA FISCAL BUN A LA CUT EN MN TRANSF.FDOS.AL.BCB GOBIERNO AUTONOMO MUNICIPAL DE POROMA, CITE: OF.GAMP EXT. NÂ° 24/2025 CUENTA CUT 3987 LIBRETA NÂ° 00099021001</t>
  </si>
  <si>
    <t>NUMERO DE LIBRETA CUT: 00283012001 OPERACIÓN E18 TRANSFERENCIA DEL SISTEMA FINANCIERO POR CUENTA DE TERCEROS A LA CUT SOL. ESC. DE SOCIEDAD JENNEFER SRL</t>
  </si>
  <si>
    <t>NUMERO DE LIBRETA CUT: 00373024105 OPERACIÓN E75 TRANSFERENCIA DE LA CUENTA FISCAL BUN A LA CUT EN MN TRANSF.FDOS.AL.BCB GOBIERNO AUTONOMO MUNICIPAL EL CHORO, CITE: G.A.M.E.CH.- MAE NÂ° 085/2025 CUENTA CUT 3987 LIBRETA NÂ° 00373024105</t>
  </si>
  <si>
    <t>TRANSFERENCIA DEL EXTERIOR SEGUN SWIFT NO.1933 DE FECHA 07/02/2025 ORDENANTE: CONSULADO DE BOLIVIA EN MADRID REF.: RECAUDACIÓN EXTERIOR 48 LICENCIAS DE CONDUCIR CORRESPONDIENTES AL MES DE ENERO 2.880 LIB. 00340012004 SEGIP-RECAUDACION EXTERIOR-LICENCIAS DE CONDUCIR</t>
  </si>
  <si>
    <t>TRANSFERENCIA DEL EXTERIOR SEGUN SWIFT NO.1936 DE FECHA 07/02/2025 ORDENANTE: CONSULADO DE BOLIVIA EN MADRID REF: RECAUDACIÓN EXTERIOR 445 CÉDULAS DE IDENTIDAD CORRESPONDIENTES AL MES DE ENERO 8.010,00 LIB. 00340012005 SEGIP - RECAUDACION EXTERIOR - CEDULAS DE IDENTIDAD</t>
  </si>
  <si>
    <t>A:00862012001 GAM DE COBIJA, TRANSFERENCIA DE RECUPERACIONES SEGÚN NOTA GEF-LCR-JSZ-0090-NOT/25 POR CONCEPTO DE REMUNERACIÓN POR ADMINISTRACION DE FIDEICOMISO QUE CORRESPONDEN AL FNDR DE ACUERDO A CONTRATO DE FIDEICOMISO “PROGRAMA APOYO A LA EJECUCION DE LA INVERSION PUBLICA” (AEIP).</t>
  </si>
  <si>
    <t>A:00099021001 GAM DE COBIJA, TRANSFERENCIA DE RECUPERACIONES SEGÚN NOTA GEF-LCR-JSZ-0090-NOT/25 POR CONCEPTO DE PAGO DE INTERES DE ACUERDO A CONTRATO DE FIDEICOMISO “PROGRAMA APOYO A LA EJECUCION DE LA INVERSION PUBLICA” (AEIP) FIRMADO ENTRE MINISTERIO DE PLANIFICACION Y EL FNDR.</t>
  </si>
  <si>
    <t>A:00099021001 Transferencia de recursos a solicitud del Fondo de Desarrollo del Sistema Financiero y de Apoyo al Sector Público mediante nota CITE: FSF-DAA-NE-396/2025 Informe CITE: FSF-DFGC-INF-143/2025 correspondiente a recuperaciones de cartera recursos de capital gestiones 2021 al 2023 H.R. 2025-05084-R</t>
  </si>
  <si>
    <t>COBRO COSTOS DE PAPELERIA SEGUN TRANSFERENCIA DEL EXTERIOR POR ORDEN DE CONSULADO DE BOLIVIA EN MADRID REF: RECAUDACIÓN EXTERIOR 445 CÉDULAS DE IDENTIDAD CORRESPONDIENTES AL MES DE ENERO 8.010,00 LIB. 00340012003 RECAUDACION EXTRANJERIA - C.I. -L.C.</t>
  </si>
  <si>
    <t>COBRO COSTOS DE PAPELERIA SEGUN TRANSFERENCIA DEL EXTERIOR POR ORDEN DE CONSULADO DE BOLIVIA EN MADRID REF.: RECAUDACIÓN EXTERIOR 48 LICENCIAS DE CONDUCIR CORRESPONDIENTES AL MES DE ENERO 2.880 LIB. 00340012003 RECAUDACION EXTRANJERIA - C.I. -L.C.</t>
  </si>
  <si>
    <t>00099021001 DEPOSITO DE EFECTIVO, DEPOSITANTE: MARIA CONSUELO DAVILA MEJIA, CONCEPTO: DEVOLUCION, CUENTA DE DEPOSITO: CUENTA UNICA DEL TESORO</t>
  </si>
  <si>
    <t>00099021001 DEPOSITO DE EFECTIVO, DEPOSITANTE: CARLOS ALFONSO MOLINA RODRIGUEZ, CONCEPTO: DEV. MONETARIA TRANSFERENCIAS CREDITO DE TELEFONIA MOVIL, CUENTA DE DEPOSITO: CUENTA UNICA DEL TESORO/DJBR</t>
  </si>
  <si>
    <t>00081011101 DEPOSITO DE EFECTIVO, DEPOSITANTE: JUAN CARLOS ACHA MAMANI, CONCEPTO: PERDIDA DE CREDENCIAL, CUENTA DE DEPOSITO: CUENTA UNICA DEL TESORO</t>
  </si>
  <si>
    <t>00099021001 DEPOSITO DE EFECTIVO, DEPOSITANTE: JAVIER MAXIMO CARRANZA GUZMAN- FAB, CONCEPTO: REV. COMBUSTIBLES TERRESTRES PRV,4 PAGO 7 PART 3411 GADA 91/2024, CUENTA DE DEPOSITO: CUENTA UNICA DEL TESORO</t>
  </si>
  <si>
    <t>00099021001 DEPOSITO DE EFECTIVO, DEPOSITANTE: RENE GONZALO GOSALVEZ SOLOGUREN, CONCEPTO: DEVOLUCION DE PASAJE 10/12/2024 LPZ-SCZ 181-0300307599, CUENTA DE DEPOSITO: CUENTA UNICA DEL TESORO/DJBR</t>
  </si>
  <si>
    <t>00099021001 DEPOSITO DE EFECTIVO, DEPOSITANTE: RENE GONZALO GOSALVEZ SOLOGUREN, CONCEPTO: DEVOLUCION DE PASAJE 10/12/2024 SCZ-LPZ 181-0300307600, CUENTA DE DEPOSITO: CUENTA UNICA DEL TESORO/DJBR</t>
  </si>
  <si>
    <t>00047081101 DEPOSITO DE EFECTIVO, DEPOSITANTE: DAVID SANTIAGO AUZA TORREZ, CONCEPTO: DEV. PARCIAL SUELDO 10/2024, CUENTA DE DEPOSITO: CUENTA UNICA DEL TESORO</t>
  </si>
  <si>
    <t>00047081101 DEPOSITO DE EFECTIVO, DEPOSITANTE: DAVID SANTIAGO AUZA TORREZ, CONCEPTO: DEV. PARCIAL SUELDO 11/2024, CUENTA DE DEPOSITO: CUENTA UNICA DEL TESORO</t>
  </si>
  <si>
    <t>00047081101 DEPOSITO DE EFECTIVO, DEPOSITANTE: DAVID SANTIAGO AUZA TORREZ, CONCEPTO: DEV. PARCIAL SUELDO 12/2024, CUENTA DE DEPOSITO: CUENTA UNICA DEL TESORO</t>
  </si>
  <si>
    <t>00099021001 DEPOSITO DE EFECTIVO, DEPOSITANTE: MANUEL ARANDIA ARDUZ, CONCEPTO: COSTO DE TERRENO, CUENTA DE DEPOSITO: CUENTA UNICA DEL TESORO</t>
  </si>
  <si>
    <t>00099021001 DEPOSITO DE EFECTIVO, DEPOSITANTE: ALFREDO MAMANI HUALLPA, CONCEPTO: DEV. COLATERALES PLANILLA 177,1 SALAZAR GIOVANNA, CUENTA DE DEPOSITO: CUENTA UNICA DEL TESORO/DJBR</t>
  </si>
  <si>
    <t>00099021001 DEPOSITO DE EFECTIVO, DEPOSITANTE: ALFREDO MAMANI HUALLPA, CONCEPTO: DEV. COLATARALES DEL SR. ISRAEL, CUENTA DE DEPOSITO: CUENTA UNICA DEL TESORO/DJBR</t>
  </si>
  <si>
    <t>00099021001 DEPOSITO DE EFECTIVO, DEPOSITANTE: VILLAGOMEZ CLAROS DABEIBA, CONCEPTO: PAGO EXCESO BONO REFRIGERIO 12/04/2024, CUENTA DE DEPOSITO: CUENTA UNICA DEL TESORO/DJBR</t>
  </si>
  <si>
    <t>00099021001 DEPOSITO DE EFECTIVO, DEPOSITANTE: INSUMOS BOLIVIA, CONCEPTO: DEVOLUCION DE FONDOS, CUENTA DE DEPOSITO: CUENTA UNICA DEL TESORO</t>
  </si>
  <si>
    <t>00099021001 DEPOSITO DE EFECTIVO, DEPOSITANTE: CAYOJA VARGAS ARIEL BLAS, CONCEPTO: PAGO EXCESO BONO REFRIGERIO 19/04/2024, CUENTA DE DEPOSITO: CUENTA UNICA DEL TESORO/DJBR</t>
  </si>
  <si>
    <t>00099021001 DEPOSITO DE EFECTIVO, DEPOSITANTE: CESPEDES QUEVEDO GILDA ANGELICA, CONCEPTO: PAGO EXCESO BONO REFRIGERIO 03/05/2024, CUENTA DE DEPOSITO: CUENTA UNICA DEL TESORO/DJBR</t>
  </si>
  <si>
    <t>00099021001 DEPOSITO DE EFECTIVO, DEPOSITANTE: VARGAS MORALES GIOVANA, CONCEPTO: PAGO EXCESO BONO REFRIGERIO 14/06/2024, CUENTA DE DEPOSITO: CUENTA UNICA DEL TESORO/DJBR</t>
  </si>
  <si>
    <t>00099021001 DEPOSITO DE EFECTIVO, DEPOSITANTE: VILLAGOMEZ CLAROS DABEIBA, CONCEPTO: PAGO EXCESO BONO REFRIGERIO 20/06/2024, CUENTA DE DEPOSITO: CUENTA UNICA DEL TESORO/DJBR</t>
  </si>
  <si>
    <t>00099021001 DEPOSITO DE EFECTIVO, DEPOSITANTE: HUAYNOCA FUENTES PATRICIO, CONCEPTO: PAGO EXCESO BONO REFRIGERIO 13/05/2024, CUENTA DE DEPOSITO: CUENTA UNICA DEL TESORO/DJBR</t>
  </si>
  <si>
    <t>00599072001 DEPOSITO DE EFECTIVO, DEPOSITANTE: WENDY PAMELA LOPEZ FERNANDEZ, CONCEPTO: DEVOLUCION DE FONDOS, CUENTA DE DEPOSITO: CUENTA UNICA DEL TESORO</t>
  </si>
  <si>
    <t>00041044201 DEPOSITO DE EFECTIVO, DEPOSITANTE: VALENTIN BAUTISTA MAMANI, CONCEPTO: DEVOLUCION AGUINALDO POR DUODECIMAS COMPROBANTE C-31 N°922 PLANILLA 99 PRO BOLIVIA, CUENTA DE DEPOSITO: CUENTA UNICA DEL TESORO</t>
  </si>
  <si>
    <t>00070011102 DEPOSITO DE EFECTIVO, DEPOSITANTE: DAVID PACO POMA, CONCEPTO: DEVOLUCION CURSO DE AIMARA, CUENTA DE DEPOSITO: CUENTA UNICA DEL TESORO</t>
  </si>
  <si>
    <t>00099021001 DEP.DE CHEQ.AJENOS,RET.DE CAM.,CONCEPTO: REMISION PLANILLA DE PARTES DE BAJA MEDICAS - NOVIEMBRE 2024,DEP.: CAJA DE SALUD DE LA BANCA PRIVADA , PROCEDENCIA: BANCO NACIONAL DE BOLIVIA S.A., CHEQUE: 9919417, FECHA DE EMISION:30/01/2025</t>
  </si>
  <si>
    <t>00595012002 DEP.DE CHEQ.AJENOS,RET.DE CAM.,CONCEPTO: DEVOLUCION DE FONDOS POR SUBSIDIOS DE INCAPACIDAD TEMPORAL - 11/2024 REG. LA PAZ,DEP.: CAJA DE SALUD DE LA BANCA PRIVADA , PROCEDENCIA: BANCO NACIONAL DE BOLIVIA S.A., CHEQUE: 9919338, FECHA DE EMISION:30/01/2</t>
  </si>
  <si>
    <t>00099021001 DEP.DE CHEQ.AJENOS,RET.DE CAM.,CONCEPTO: DEVOLUCION,DEP.: ABEL LOPEZ ARRUETA , PROCEDENCIA: BANCO UNION S.A., CHEQUE: 213475, FECHA DE EMISION:10/02/2025</t>
  </si>
  <si>
    <t>00099021001 DEP.DE CHEQ.AJENOS,RET.DE CAM.,CONCEPTO: DEVOLUCION,DEP.: ABEL LOPEZ ARRUETA , PROCEDENCIA: BANCO UNION S.A., CHEQUE: 213476, FECHA DE EMISION:10/02/2025</t>
  </si>
  <si>
    <t>00099021001 DEP.DE CHEQ.AJENOS,RET.DE CAM.,CONCEPTO: DEVOLUCION,DEP.: ABEL LOPEZ ARRUETA , PROCEDENCIA: BANCO UNION S.A., CHEQUE: 213477, FECHA DE EMISION:10/02/2025</t>
  </si>
  <si>
    <t>00099021001 DEP.DE CHEQ.AJENOS,RET.DE CAM.,CONCEPTO: DEVOLUCION,DEP.: ABEL LOPEZ ARRUETA , PROCEDENCIA: BANCO UNION S.A., CHEQUE: 213479, FECHA DE EMISION:10/02/2025</t>
  </si>
  <si>
    <t>00099021001 DEP.DE CHEQ.AJENOS,RET.DE CAM.,CONCEPTO: DEVOLUCION,DEP.: ABEL LOPEZ ARRUETA , PROCEDENCIA: BANCO UNION S.A., CHEQUE: 213480, FECHA DE EMISION:10/02/2025</t>
  </si>
  <si>
    <t>00099021001 DEP.DE CHEQ.AJENOS,RET.DE CAM.,CONCEPTO: DEVOLUCION,DEP.: ABEL LOPEZ ARRUETA , PROCEDENCIA: BANCO UNION S.A., CHEQUE: 213481, FECHA DE EMISION:10/02/2025</t>
  </si>
  <si>
    <t>00389012001 DEP.DE CHEQ.AJENOS,RET.DE CAM.,CONCEPTO: GARANTIAS,DEP.: NAABOL , PROCEDENCIA: BANCO UNION S.A., CHEQUE: 893, FECHA DE EMISION:10/02/2025</t>
  </si>
  <si>
    <t>00578012002 DEP.DE CHEQ.AJENOS,RET.DE CAM.,CONCEPTO: REVERSION,DEP.: BOLIVIANA DE AVIACION , PROCEDENCIA: BANCO UNION S.A., CHEQUE: 19370, FECHA DE EMISION:10/02/2025</t>
  </si>
  <si>
    <t>00086044201 DEPOSITO DE EFECTIVO, DEPOSITANTE: GROVER QUINTANILLA MAMANI, CONCEPTO: CONTRAPARTE MUNICIPIO SICA SICA, CUENTA DE DEPOSITO: CUENTA UNICA DEL TESORO</t>
  </si>
  <si>
    <t>COBRO COSTOS DE PAPELERIA POR REGULARIZACION DE TRANSFERENCIA DEL EXTERIOR POR ORDEN DE MTX COMERCIALIZADORA DE GAS (BRAZIL SAO PAULO) REF.: CRED INV YPFB/VPACF/GVGN FECHA VALOR 6/02/2025 LIB. 00513012015 YPFB-HEROES DEL CHACO-BS</t>
  </si>
  <si>
    <t>PAGO A CAF PRÉSTAMO CFA008296 VCTO. 10-02-2025 POR CUENTA DE TGN , NTI. 019619 VALOR 10-02-2025 CAPITAL USD 1.660.858,72 INTERESES USD 131.012,86 CTA. 3987 CUENTA UNICA DEL TESORO LIB. 00099021001 REF.: COMISIONES BANCARIAS</t>
  </si>
  <si>
    <t>PAGO A CAF PRÉSTAMO CFA008239 VCTO. 10-02-2025 POR CUENTA DE TGN , NTI. 019618 VALOR 10-02-2025 CAPITAL USD 3.694.741,51 INTERESES USD 1.173.439,07 CTA. 3987 CUENTA UNICA DEL TESORO LIB. 00099021001 REF.: COMISIONES BANCARIAS</t>
  </si>
  <si>
    <t>PAGO A FONPLATA PRÉSTAMO BOL 19/2011 VCTO. 09-02-2025 POR CUENTA DE TGN , NTI. 019707 VALOR 10-02-2025 CAPITAL USD 2.065.713,89 INTERESES USD 1.029.235,25 CTA. 3987 CUENTA UNICA DEL TESORO LIB. 00099021001 REF.: COMISIONES BANCARIAS</t>
  </si>
  <si>
    <t>PAGO PRÉSTAMO BID BID 939-SF-BO VCTO. 08-02-2025 POR CUENTA DE BANCO DE DESARROLLO , VALOR 10-02-2025 CAPITAL BS 3.423.057,33 INTERESES BS 413.245,18 LIBRETA NRO.00099021001 TGN-RECURSOS ORDINARIOS (3987)-ALIVIO MDRI</t>
  </si>
  <si>
    <t>PAGO A BID PRÉSTAMO 2317/BL-BO VCTO. 10-02-2025 POR CUENTA DE TGN , NTI. 019649 VALOR 10-02-2025 INTERESES USD 11.318,21 CTA. 3987 CUENTA UNICA DEL TESORO LIB. 00099021001 REF.: COMISIONES BANCARIAS</t>
  </si>
  <si>
    <t>PAGO A BID PRÉSTAMO 2317/BL-BO VCTO. 10-02-2025 POR CUENTA DE TGN , NTI. 019648 VALOR 10-02-2025 CAPITAL USD 437.500,00 INTERESES USD 363.390,07 CTA. 3987 CUENTA UNICA DEL TESORO LIB. 00099021001 REF.: COMISIONES BANCARIAS</t>
  </si>
  <si>
    <t>NUMERO DE LIBRETA CUT: 00099021001 OPERACIÓN E75 TRANSFERENCIA DE LA CUENTA FISCAL BUN A LA CUT EN MN TRANSF.FDOS.AL.BCB GOB. AUTONOMO MCPAL. DE TACOPAYA CITE: G.A.M.T./NÂ° 021/2025 CUENTA CUT 3987069001 LIBRETA NÂ° 00099021001</t>
  </si>
  <si>
    <t>NUMERO DE LIBRETA CUT: 00099021001 OPERACIÓN E75 TRANSFERENCIA DE LA CUENTA FISCAL BUN A LA CUT EN MN TRANSF.FDOS.AL.BCB GOBIERNO AUTONOMO MUNICIPAL DE TARACO CITE: GAMT/MAE/SRM/NÂ° 048/2025 CUENTA CUT 3987 LIBRETA NÂ° 00099021001</t>
  </si>
  <si>
    <t>TRANSFERENCIA DEL EXTERIOR SEGUN SWIFT NO.1950 Y NO.1940 DE FECHA 10/02/2025 ORDENANTE: GERALD METALS SRL (MORGES) REF.: CRED INV 0020-25 LIB. 00597012001 RECURSOS PROPIOS VENTAS YLB</t>
  </si>
  <si>
    <t>TRANSFERENCIA DEL EXTERIOR SEGUN SWIFT NO.1955 Y NO.1954 DE FECHA 10/02/2025 ORDENANTE: IMPORTADORA Y EXPORTADORA AS SPA (CL/IQUIQUE) REF.: CRED ORDEN DE COMPRA GOP-DVE-0021 ODV/25-VEX LIB. 00597012001 RECURSOS PROPIOS VENTAS YLB</t>
  </si>
  <si>
    <t>COBRO COSTOS DE PAPELERIA SEGUN TRANSFERENCIA DEL EXTERIOR POR ORDEN DE IMPORTADORA Y EXPORTADORA AS SPA (CL/IQUIQUE) REF.: CRED ORDEN DE COMPRA GOP-DVE-0021 ODV/25-VEX LIB. 00597032001 YLB-COMERCIALIZACION DE DIVERSAS SALES</t>
  </si>
  <si>
    <t>COBRO COSTOS DE PAPELERIA SEGUN TRANSFERENCIA DEL EXTERIOR POR ORDEN DE GERALD METALS SRL (MORGES) REF.: CRED INV 0020-25 LIB. 00597032001 YLB-COMERCIALIZACION DE DIVERSAS SALES</t>
  </si>
  <si>
    <t>COBRO COSTOS DE PAPELERIA SEGUN TRANSFERENCIA DEL EXTERIOR POR ORDEN DE COMPANHIA MATOGROSSENSE DE GAS (CUIABA BRASIL) REF.: FACTURA EXB-MTT-36/24 FECHA VALOR 10/02/2025 LIB. 00513012015 YPFB-HEROES DEL CHACO-BS</t>
  </si>
  <si>
    <t>PAGO PRÉSTAMO BID 914-SF-BO-1 VCTO. 08-02-2025 POR CUENTA DE FNDR SEGÚN NOTA COD.LIQ. 019656 DE FECHA 07-02-2025, VALOR 10-02-2025 CAPITAL USD 6.431,37 INTERESES USD 8.953,26 LIBRETA NRO.00099021001 TGN-RECURSOS ORDINARIOS - 3987 - ALIVIO MDRI</t>
  </si>
  <si>
    <t>COMISIONES POR PAGO PRÉSTAMO BID 914-SF-BO-1 VCTO. 08-02-2025 POR CUENTA DE FNDR SEGÚN NOTA COD.LIQ. 019656 DE FECHA 07-02-2025, VALOR 10-02-2025 LIBRETA N° 00862012001 FNDR ADMINISTRACIÓN REF.: COMISIONES BANCARIAS</t>
  </si>
  <si>
    <t>PAGO PRÉSTAMO BID 914-SF-BO-1 VCTO. 08-02-2025 POR CUENTA DE FNDR SEGÚN NOTA COD.LIQ. 019656 DE FECHA 07-02-2025, VALOR 10-02-2025 CAPITAL BS 277,202,04 LIBRETA N° 00862012017 FNDR - PRODURSA II BID 914/SF-BO CAPITAL</t>
  </si>
  <si>
    <t>PAGO PRÉSTAMO BID 914-SF-BO-1 VCTO. 08-02-2025 POR CUENTA DE FNDR SEGÚN NOTA COD.LIQ. 019656 DE FECHA 07-02-2025, VALOR 10-02-2025 CAPITAL USD 6.431,37 INTERESES USD 8.953,26 LIBRETA N° 00862012017 FNDR - PRODURSA II BID 914/SF-BO CAPITAL</t>
  </si>
  <si>
    <t>PAGO PRÉSTAMO BID 914-SF-BO-1 VCTO. 08-02-2025 POR CUENTA DE FNDR SEGÚN NOTA COD.LIQ. 019656 DE FECHA 07-02-2025, VALOR 10-02-2025 CAPITAL USD 6.431,37 INTERESES USD 8.953,26 LIBRETA N° 00862012018 FNDR - PRODURSA II BID 914/SF-BO INTERESES</t>
  </si>
  <si>
    <t>NUMERO DE LIBRETA CUT: 00099021001 OPERACIÓN E18 TRANSFERENCIA DEL SISTEMA FINANCIERO POR CUENTA DE TERCEROS A LA CUT Devolucion al TGN por concepto de conciliacion de compensacion de cotizaciones mensual mayo 2024 de la gestora publica</t>
  </si>
  <si>
    <t>NUMERO DE LIBRETA CUT: 00099021001 OPERACIÓN E18 TRANSFERENCIA DEL SISTEMA FINANCIERO POR CUENTA DE TERCEROS A LA CUT Devolucion al TGN por conciliacion de compensacion de fraccion complementaria conciliacion mayo 2024 de la gestora publica</t>
  </si>
  <si>
    <t>REGULARIZACION DE TRANSFERENCIA DEL EXTERIOR SEGUN SWIFT NO.1896 DE FECHA 10/02/2025 ORDENANTE: CONSULADO DE BOLIVIA EN CALAMA REF.: TRANSFERENCIA ENERO 2025 LIB. 00340012005 SEGIP - RECAUDACION EXTERIOR - CEDULAS DE IDENTIDAD</t>
  </si>
  <si>
    <t>COBRO COSTOS DE PAPELERIA POR REGULARIZACION DE TRANSFERENCIA DEL EXTERIOR POR ORDEN DE CONSULADO DE BOLIVIA EN CALAMA REF.: TRANSFERENCIA ENERO 2025 LIB. 00340012003 RECAUDACION EXTRANJERIA - C.I. -L.C.</t>
  </si>
  <si>
    <t>COBRO DE||ÚTILES DE ESCRITORIO SG. CORREO ADJ. POR EL REGISTRO DEL COMPROBANTE CONTABLE N°1119022 DE PAGO PARCIAL DE INTERESES PARA LA CUOTA CON VENCIMIENTO DE FECHA 10/2/2025 DE EASBA SG. RD N°180/2013, CONT. SANO N°400/2013, MODIF Y DOC. ADJ. DE LA LIB. 00586012001 "EASBA - OTROS RECURSOS ESPECÍFICOS" POR COBRO DE ÚTILES DE ESCRITORIO</t>
  </si>
  <si>
    <t>00099021001 DEPOSITO DE EFECTIVO, DEPOSITANTE: ARIEL ROCABADO URZAGASTE, CONCEPTO: REVERSION, CUENTA DE DEPOSITO: CUENTA UNICA DEL TESORO</t>
  </si>
  <si>
    <t>00222012001 DEPOSITO DE EFECTIVO, DEPOSITANTE: MAX HUACANI TICONA, CONCEPTO: DEVOLUCION DE SALDO FONDO EN AVANCE, CUENTA DE DEPOSITO: CUENTA UNICA DEL TESORO</t>
  </si>
  <si>
    <t>00099021001 DEPOSITO DE EFECTIVO, DEPOSITANTE: BRENDA LILY GUTIERREZ BAUTISTA, CONCEPTO: DEV. PASAJES Y VIATICOS RUTA LPZ-CBBA-LPZ DEL 3 AL 7 - 01/2025, CUENTA DE DEPOSITO: CUENTA UNICA DEL TESORO/DJBR</t>
  </si>
  <si>
    <t>00299014101 DEPOSITO DE EFECTIVO, DEPOSITANTE: GEOVANA SHIRLEY CHAMBI MARCA, CONCEPTO: DEV. VIATICOS, CUENTA DE DEPOSITO: CUENTA UNICA DEL TESORO</t>
  </si>
  <si>
    <t>00299014101 DEPOSITO DE EFECTIVO, DEPOSITANTE: GEOVANA SHIRLEY CHAMBI MARCA, CONCEPTO: DEV. GASOLINA, CUENTA DE DEPOSITO: CUENTA UNICA DEL TESORO</t>
  </si>
  <si>
    <t>00046171101 DEPOSITO DE EFECTIVO, DEPOSITANTE: DENTAL BRAZIL, CONCEPTO: SANCION, CUENTA DE DEPOSITO: CUENTA UNICA DEL TESORO</t>
  </si>
  <si>
    <t>00066047003 DEPOSITO DE EFECTIVO, DEPOSITANTE: FABIOLA LECOÑA SARAVIA, CONCEPTO: DEPÓSITO POR 1/2 DIA ATRASO ENERO, CUENTA DE DEPOSITO: CUENTA UNICA DEL TESORO</t>
  </si>
  <si>
    <t>00283012003 DEPOSITO DE EFECTIVO, DEPOSITANTE: ANACHURI AGUILERA PEDRO ALEJANDRO, CONCEPTO: DEVOLUCION VIATICOS HR DF2024/303, CUENTA DE DEPOSITO: CUENTA UNICA DEL TESORO</t>
  </si>
  <si>
    <t>00283012003 DEPOSITO DE EFECTIVO, DEPOSITANTE: ENRIQUEZ QUISPE JOSE LUCIO, CONCEPTO: DEVOLUCION VIATICOS HR DF2024/303, CUENTA DE DEPOSITO: CUENTA UNICA DEL TESORO</t>
  </si>
  <si>
    <t>00283012003 DEPOSITO DE EFECTIVO, DEPOSITANTE: QUISBERT ROMERO JOSEPH GARY, CONCEPTO: DEVOLUCION VIATICOS HR DF2024/303, CUENTA DE DEPOSITO: CUENTA UNICA DEL TESORO</t>
  </si>
  <si>
    <t>00283012003 DEPOSITO DE EFECTIVO, DEPOSITANTE: TORONI LAPACA ROGER, CONCEPTO: DEVOLUCION VIATICOS HR DF2024/303, CUENTA DE DEPOSITO: CUENTA UNICA DEL TESORO</t>
  </si>
  <si>
    <t>00283012003 DEPOSITO DE EFECTIVO, DEPOSITANTE: ESCOBAR CHURA ERNESTO WILLY, CONCEPTO: DEVOLUCION VIATICOS HR DF2024/303, CUENTA DE DEPOSITO: CUENTA UNICA DEL TESORO</t>
  </si>
  <si>
    <t>00046021109 DEPOSITO DE EFECTIVO, DEPOSITANTE: MINISTERIO DE SALUD Y DEPORTES - ARIEL FERNANDEZ, CONCEPTO: RETENCION DEL 1,5% DE GARANTIA, CUENTA DE DEPOSITO: CUENTA UNICA DEL TESORO</t>
  </si>
  <si>
    <t>00578012002 DEP.DE CHEQ.AJENOS,RET.DE CAM.,CONCEPTO: REVERSION,DEP.: BOLIVIANA DE AVIACION , PROCEDENCIA: BANCO UNION S.A., CHEQUE: 3545, FECHA DE EMISION:06/02/2025</t>
  </si>
  <si>
    <t>00253014105 DEP.DE CHEQ.AJENOS,RET.DE CAM.,CONCEPTO: PROYECTO DE AGUA POTABLE MALLASA FASE I,DEP.: GAM MECAPACA , PROCEDENCIA: BANCO UNION S.A., CHEQUE: 1851, FECHA DE EMISION:11/02/2025</t>
  </si>
  <si>
    <t>00578012002 DEP.DE CHEQ.AJENOS,RET.DE CAM.,CONCEPTO: REVERSION,DEP.: BOLIVIAN DE AVIACION , PROCEDENCIA: BANCO UNION S.A., CHEQUE: 19375, FECHA DE EMISION:11/02/2025</t>
  </si>
  <si>
    <t>00155012001 DEP.DE CHEQ.AJENOS,RET.DE CAM.,CONCEPTO: SANCIONES DISIPLINARIAS ABG. HERNAN FLORES BS2500 , ABG. JULIO CESAR SABINO BS2500,DEP.: DIRECCION DEL NOTARIADO PLURINACIONAL , PROCEDENCIA: BANCO UNION S.A., CHEQUE: 1041, FECHA DE EMISION:10/02/2025</t>
  </si>
  <si>
    <t>00099021001 DEP.DE CHEQ.AJENOS,RET.DE CAM.,CONCEPTO: DEVOLUCION POR TOPE SALARIAL ENERO 2025,DEP.: ABEL LOPEZ ARRUETA , PROCEDENCIA: BANCO UNION S.A., CHEQUE: 213490, FECHA DE EMISION:11/02/2025</t>
  </si>
  <si>
    <t>00099021001 DEP.DE CHEQ.AJENOS,RET.DE CAM.,CONCEPTO: DEV DE SUELDO DIC 2024,DEP.: LIZBETH TERCEROS PEREZ , PROCEDENCIA: BANCO UNION S.A., CHEQUE: 213491, FECHA DE EMISION:11/02/2025/DJBR</t>
  </si>
  <si>
    <t>00099021001 DEP.DE CHEQ.AJENOS,RET.DE CAM.,CONCEPTO: DEPÓSITO,DEP.: MARIA TERESA RUIZ NAVAJAS , PROCEDENCIA: BANCO UNION S.A., CHEQUE: 213493, FECHA DE EMISION:11/02/2025</t>
  </si>
  <si>
    <t>A:00099021001 Transferencia que realizamos a solicitud de la Unidad de Administración e Información Salarial mediante nota CITE: MEFP/VTCP/DGPOT/UAIS/N°39/2025, informe MEFP/VTCP/DGPOT/UAIS/No.19/2025 para la reversión definitiva de las Boletas de Pago solicitadas por el SENASIR consignadas en el comprobante de pago N° 72049 H.R. 2025-04410-R</t>
  </si>
  <si>
    <t>A:00099021001 GAM DE VILLA MOJOCOYA, TRANSFERENCIA DE RECUPERACIONES SEGÚN NOTA INTERNA GEF-LCR-DYF-0101-NOT/25, POR CONCEPTO DE INTERESES (REPROGRAMACION) DE ACUERDO A CONTRATO DE FIDEICOMISO “FINANCIMIENTO DE APOYO A LA REACTIVACION DE LA INVERSION PUBLICA” (FARIP) FIRMADO ENTRE EL MPD Y EL FNDR.</t>
  </si>
  <si>
    <t>A:00862012001 GAM DE VILLA MOJOCOYA, TRANSFERENCIA DE RECUPERACIONES SEGÚN NOTA INTERNA GEF-LCR-DYF-0101-NOT/25, POR CONCEPTO DE REMUNERACION DE ADMINISTRACION QUE CORRESPONDE AL FNDR DE ACUERDO A CONTRATO DE FIDEICOMISO “FINANCIMIENTO DE APOYO A LA REACTIVACION DE LA INVERSION PUBLICA” (FARIP).</t>
  </si>
  <si>
    <t>PAGO A CAF PRÉSTAMO CFA007142 VCTO. 11-02-2025 POR CUENTA DE TGN , NTI. 019671 VALOR 11-02-2025 CAPITAL USD 5.765.013,11 INTERESES USD 2.007.976,55 CTA. 3987 CUENTA UNICA DEL TESORO LIB. 00099021001 REF.: COMISIONES BANCARIAS</t>
  </si>
  <si>
    <t>PAGO A CAF PRÉSTAMO CFA007151 VCTO. 11-02-2025 POR CUENTA DE TGN , NTI. 019672 VALOR 11-02-2025 CAPITAL USD 1.018.252,42 INTERESES USD 354.661,29 CTA. 3987 CUENTA UNICA DEL TESORO LIB. 00099021001 REF.: COMISIONES BANCARIAS</t>
  </si>
  <si>
    <t>||TRANSFERENCIA DE FONDOS S/G MENSAJES SWIFTS NROS. 2003-2004 EN ATENCIÓN A NOTA: DGAC/DAF/FIN/NE-0008/25 DE F.29/1/2025 (HRE-TGL-1866) ENVIADO POR LA DIRECCIÓN GENERAL DE AERONÁUTICA CIVIL (SECTOR PÚBLICO). DEBITO DE LA LIBRETA 00117012001 DGAC, REPOSICIÓN ÚTILES DE ESCRITORIO.</t>
  </si>
  <si>
    <t>||REGULARIZACION DE RECURSOS PENDIENTES DE APLICACIÓN DEL COMP 1118664 DE FECHA 4/2/2025 REGISTRADO POR EL DPTO.DE OPERACIONES DE INVERSION EN ATENCIÓN A NOTA MDRYT/INIAF/DAF/UFIN/N°30/2025 DE LA FECHA ENVIADO POR EL INSTITUTO NACIONAL DE INNOVACION AGROPECUARIA Y FORESTAL A LA LIB. 222018012 INIAF-KOLFACI TECNOLOGÍAS P/MEJORAR PRODUCCIÓN CACAO Y ARROZ</t>
  </si>
  <si>
    <t>COBRO DE||ÚTILES DE ESCRITORIO POR REG. DE COMP. CONTABLE N°1119098 DE LA FECHA, SG. NOTA MDRYT/INIAF/DAF/UFIN/N°30/2025 DE LA FECHA ENVIADO POR EL INSTITUTO NACIONAL DE INNOVACION AGROPECUARIA Y FORESTAL. COBRO ÚTILES DE ESCRITORIO DE LA LIB 00222012001 INIAF- A NIVEL NACIONAL</t>
  </si>
  <si>
    <t>00099021001 DEPOSITO DE EFECTIVO, DEPOSITANTE: BELTRAN MUSTAFA SERGIO ANDRES, CONCEPTO: PAGO EXCESO BONO REFRIGERIO 17/JUN/2024, CUENTA DE DEPOSITO: CUENTA UNICA DEL TESORO/DJBR</t>
  </si>
  <si>
    <t>00099021001 DEPOSITO DE EFECTIVO, DEPOSITANTE: LUIS ANDRES MOLLERICON TITIRICO, CONCEPTO: DEV. DE EX- BECARIO LUIS ANDRES MOLLERICON TITIRICO CONTRATO DGSE-014/2018, CUENTA DE DEPOSITO: CUENTA UNICA DEL TESORO</t>
  </si>
  <si>
    <t>00099021001 DEPOSITO DE EFECTIVO, DEPOSITANTE: CHOQUETICLLA CONDORI ALAN FELIX, CONCEPTO: PAGO EXCESO BONO REFRIGERIO 11/ABRIL/202/DJBR</t>
  </si>
  <si>
    <t>00099021001 DEPOSITO DE EFECTIVO, DEPOSITANTE: HUARACHI COPA VLADIMIR, CONCEPTO: PAGO EXCESO BONO REFRIGERIO 20/MAYO/2024, CUENTA DE DEPOSITO: CUENTA UNICA DEL TESORO/DJBR</t>
  </si>
  <si>
    <t>00099021001 DEPOSITO DE EFECTIVO, DEPOSITANTE: HUAYNOCA FUENTES PATRICIO, CONCEPTO: PAGO EXCESO BONO REFRIGERIO 13/MAYO/2024, CUENTA DE DEPOSITO: CUENTA UNICA DEL TESORO/DJBR</t>
  </si>
  <si>
    <t>00099021001 DEPOSITO DE EFECTIVO, DEPOSITANTE: VARAS VARGAS MARINA, CONCEPTO: PAGO EXCESO BONO REFRIGERIO 13,17/MAYO/2024, CUENTA DE DEPOSITO: CUENTA UNICA DEL TESORO/DJBR</t>
  </si>
  <si>
    <t>00099021001 DEPOSITO DE EFECTIVO, DEPOSITANTE: HUARACHI COPA VLADIMIR, CONCEPTO: PAGO EXCESO BONO REFRIGERIO 14/JUN/2024, CUENTA DE DEPOSITO: CUENTA UNICA DEL TESORO/DJBR</t>
  </si>
  <si>
    <t>00291012002 DEPOSITO DE EFECTIVO, DEPOSITANTE: MARCELO ALEXANDER BUSTILLOS MENDOZA, CONCEPTO: REPOSICION DE CREDENCIAL, CUENTA DE DEPOSITO: CUENTA UNICA DEL TESORO</t>
  </si>
  <si>
    <t>00099021001 DEPOSITO DE EFECTIVO, DEPOSITANTE: MEDINA CHOQUE NAYDA, CONCEPTO: PAGO EXCESO BONO REFRIGERIO 19/08/2022, CUENTA DE DEPOSITO: CUENTA UNICA DEL TESORO/DJBR</t>
  </si>
  <si>
    <t>00010011101 DEPOSITO DE EFECTIVO, DEPOSITANTE: PAKEX S.R.L., CONCEPTO: DEVOLUCION DE SALDO POR DEMASIA, CUENTA DE DEPOSITO: CUENTA UNICA DEL TESORO</t>
  </si>
  <si>
    <t>00099021001 DEPOSITO DE EFECTIVO, DEPOSITANTE: MEDINA CHOQUE NAYDA, CONCEPTO: PAGO EXCESO BONO REFRIGERIO 24/11/2022, CUENTA DE DEPOSITO: CUENTA UNICA DEL TESORO/DJBR</t>
  </si>
  <si>
    <t>00099021001 DEPOSITO DE EFECTIVO, DEPOSITANTE: JOSSELYN NICOLE SERRATE, CONCEPTO: DEVOLUCION DE REFRIGERIO DE FECHA 17/MAY/2024, CUENTA DE DEPOSITO: CUENTA UNICA DEL TESORO/DJBR</t>
  </si>
  <si>
    <t>00020021102 DEPOSITO DE EFECTIVO, DEPOSITANTE: JUAN CARLOS PAZ MENDOZA, CONCEPTO: PAGO DE SERVICIOS ( ENERGIA ELECTRICA), CUENTA DE DEPOSITO: CUENTA UNICA DEL TESORO</t>
  </si>
  <si>
    <t>00046171101 DEPOSITO DE EFECTIVO, DEPOSITANTE: MI FHARMA RAM - MIGUEL A. RAMALLO IRUSTA, CONCEPTO: PAGO DE SANCION JURIDICA, CUENTA DE DEPOSITO: CUENTA UNICA DEL TESORO</t>
  </si>
  <si>
    <t>00099021001 DEPOSITO DE EFECTIVO, DEPOSITANTE: PEDRAZAS LOPEZ ERICK MARCELO, CONCEPTO: DEVOLUCION DE VIATICOS, CUENTA DE DEPOSITO: CUENTA UNICA DEL TESORO/DJBR</t>
  </si>
  <si>
    <t>00099021001 DEPOSITO DE EFECTIVO, DEPOSITANTE: DANIEL CERVANTES RENFIPO, CONCEPTO: POR PAGO EXCESO BONO REFRIGERIO DE FECHA 16 Y 17 DE MAYO 2024, CUENTA DE DEPOSITO: CUENTA UNICA DEL TESORO</t>
  </si>
  <si>
    <t>00030011106 DEPOSITO DE EFECTIVO, DEPOSITANTE: HELEN FABIOLA CHAVEZ CONDORI, CONCEPTO: REP. DE CREDENCIAL, CUENTA DE DEPOSITO: CUENTA UNICA DEL TESORO</t>
  </si>
  <si>
    <t>00016011101 DEPOSITO DE EFECTIVO, DEPOSITANTE: MONICA CAYO RAMOS, CONCEPTO: RESARCIMIENTO DEL CURSO, CUENTA DE DEPOSITO: CUENTA UNICA DEL TESORO</t>
  </si>
  <si>
    <t>00522012001 DEPOSITO DE EFECTIVO, DEPOSITANTE: SILVIA APARICIO CANO, CONCEPTO: ALQUILER, CUENTA DE DEPOSITO: CUENTA UNICA DEL TESORO</t>
  </si>
  <si>
    <t>00016011101 DEPOSITO DE EFECTIVO, DEPOSITANTE: CARLOS ANDRES CARRASCO HURTADO, CONCEPTO: RESARCIMIENTO DEL CURSO, CUENTA DE DEPOSITO: CUENTA UNICA DEL TESORO</t>
  </si>
  <si>
    <t>00016011101 DEPOSITO DE EFECTIVO, DEPOSITANTE: FRANZ COLQUE PICHA, CONCEPTO: RESARCIMIENTO DEL CURSO, CUENTA DE DEPOSITO: CUENTA UNICA DEL TESORO</t>
  </si>
  <si>
    <t>00522012001 DEPOSITO DE EFECTIVO, DEPOSITANTE: ELIZABETH CADENA CHOQUEHUANCA, CONCEPTO: ALQUILER, CUENTA DE DEPOSITO: CUENTA UNICA DEL TESORO</t>
  </si>
  <si>
    <t>00522012001 DEPOSITO DE EFECTIVO, DEPOSITANTE: MARIA CHOQUEHUANCA DE CADENA, CONCEPTO: ALQUILER, CUENTA DE DEPOSITO: CUENTA UNICA DEL TESORO</t>
  </si>
  <si>
    <t>00522012001 DEPOSITO DE EFECTIVO, DEPOSITANTE: NANCY ROXANA LAURA CHIQUE DE COCARICO, CONCEPTO: ALQUILER, CUENTA DE DEPOSITO: CUENTA UNICA DEL TESORO</t>
  </si>
  <si>
    <t>00522012001 DEPOSITO DE EFECTIVO, DEPOSITANTE: ALBERTO TITO CUSSI, CONCEPTO: ALQUILER, CUENTA DE DEPOSITO: CUENTA UNICA DEL TESORO</t>
  </si>
  <si>
    <t>00522012001 DEPOSITO DE EFECTIVO, DEPOSITANTE: SONIA SECUNDINA POMA TINCUTA, CONCEPTO: ALQUILER, CUENTA DE DEPOSITO: CUENTA UNICA DEL TESORO</t>
  </si>
  <si>
    <t>00522012001 DEPOSITO DE EFECTIVO, DEPOSITANTE: GABRIELA ZAPATA LAURA, CONCEPTO: UN DIA SIN GOCE DE HABERES (07/02/2025), CUENTA DE DEPOSITO: CUENTA UNICA DEL TESORO</t>
  </si>
  <si>
    <t>00099021001 DEPOSITO DE EFECTIVO, DEPOSITANTE: VANESSA VEGA ALVAREZ, CONCEPTO: REPOSICION TARJETA DE ACCESO, CUENTA DE DEPOSITO: CUENTA UNICA DEL TESORO/DJBR</t>
  </si>
  <si>
    <t>00383012001 DEPOSITO DE EFECTIVO, DEPOSITANTE: AGENCIA BOLIVIANA DE CORREOS, CONCEPTO: REGIONAL LA PAZ 3-7/02/2025, CUENTA DE DEPOSITO: CUENTA UNICA DEL TESORO</t>
  </si>
  <si>
    <t>00383012001 DEPOSITO DE EFECTIVO, DEPOSITANTE: AGENCIA BOLIVIANA DE CORREOS, CONCEPTO: DEV. PAGO ATT, CUENTA DE DEPOSITO: CUENTA UNICA DEL TESORO</t>
  </si>
  <si>
    <t>00046171101 DEPOSITO DE EFECTIVO, DEPOSITANTE: INCOLIT SRL, CONCEPTO: MULTA, CUENTA DE DEPOSITO: CUENTA UNICA DEL TESORO</t>
  </si>
  <si>
    <t>00591012001 DEPOSITO DE EFECTIVO, DEPOSITANTE: MI TELEFERICO, CONCEPTO: DEV. SALDO FONDOS EN AVANCE, CUENTA DE DEPOSITO: CUENTA UNICA DEL TESORO</t>
  </si>
  <si>
    <t>00383012001 DEPOSITO DE EFECTIVO, DEPOSITANTE: AGENCIA BOLIVIANA DE CORREOS, CONCEPTO: REGIONAL COCHABAMBA 15-16/01/2025, CUENTA DE DEPOSITO: CUENTA UNICA DEL TESORO</t>
  </si>
  <si>
    <t>00383012001 DEPOSITO DE EFECTIVO, DEPOSITANTE: AGENCIA BOLIVIANA DE CORREOS, CONCEPTO: SAFI UNION S.A. DICIEMBRE 2024, CUENTA DE DEPOSITO: CUENTA UNICA DEL TESORO</t>
  </si>
  <si>
    <t>00383012001 DEPOSITO DE EFECTIVO, DEPOSITANTE: AGENCIA BOLIVIANA DE CORREOS, CONCEPTO: REGIONAL POTOSI 01-31/12/2024, CUENTA DE DEPOSITO: CUENTA UNICA DEL TESORO</t>
  </si>
  <si>
    <t>00383012001 DEPOSITO DE EFECTIVO, DEPOSITANTE: AGENCIA BOLIVIANA DE CORREOS, CONCEPTO: REGIONAL TARIJA 2-31/01/2025, CUENTA DE DEPOSITO: CUENTA UNICA DEL TESORO</t>
  </si>
  <si>
    <t>00383012001 DEPOSITO DE EFECTIVO, DEPOSITANTE: AGENCIA BOLIVIANA DE CORREOS, CONCEPTO: REGIONAL ORURO 2-11/01/2025, CUENTA DE DEPOSITO: CUENTA UNICA DEL TESORO</t>
  </si>
  <si>
    <t>00383012001 DEPOSITO DE EFECTIVO, DEPOSITANTE: AGENCIA BOLIVIANA DE CORREOS, CONCEPTO: REGIONAL BENI 24-31/01/2025, CUENTA DE DEPOSITO: CUENTA UNICA DEL TESORO</t>
  </si>
  <si>
    <t>00383012001 DEPOSITO DE EFECTIVO, DEPOSITANTE: AGENCIA BOLIVIANA DE CORREOS, CONCEPTO: REGIONAL SUCRE 27/01-01/02/2025, CUENTA DE DEPOSITO: CUENTA UNICA DEL TESORO</t>
  </si>
  <si>
    <t>00383012001 DEPOSITO DE EFECTIVO, DEPOSITANTE: AGENCIA BOLIVIANA DE CORREOS, CONCEPTO: REGIONAL COCHABAMBA 1-4/02/2025, CUENTA DE DEPOSITO: CUENTA UNICA DEL TESORO</t>
  </si>
  <si>
    <t>00046031102 DEPOSITO DE EFECTIVO, DEPOSITANTE: CARMEN ANGELICA REVOLLO YELMA, CONCEPTO: DEV. DE REFRIGERIO, CUENTA DE DEPOSITO: CUENTA UNICA DEL TESORO</t>
  </si>
  <si>
    <t>00046031102 DEPOSITO DE EFECTIVO, DEPOSITANTE: SHIRLEY MERY ARAMAYO WAYAR, CONCEPTO: DEV. DE REFRIGERIO, CUENTA DE DEPOSITO: CUENTA UNICA DEL TESORO</t>
  </si>
  <si>
    <t>00599032003 DEPOSITO DE EFECTIVO, DEPOSITANTE: SANDRA CALLIZAYA MORALES, CONCEPTO: DEVOLUCION DE FONDOS EN AVANCE, CUENTA DE DEPOSITO: CUENTA UNICA DEL TESORO</t>
  </si>
  <si>
    <t>00290012001 DEP.DE CHEQ.AJENOS,RET.DE CAM.,CONCEPTO: DEV. CPS INCAPACIDAD TEMPORAL DE JUNIO Y JULIO 2024 S/G TRAMITE N°11017008,DEP.: SERVICIO DE IMPUESTOS NACIONALES , PROCEDENCIA: BANCO UNION S.A., CHEQUE: 7971, FECHA DE EMISION:06/02/2025</t>
  </si>
  <si>
    <t>00099021001 DEP.DE CHEQ.AJENOS,RET.DE CAM.,CONCEPTO: INCAPACIDAD TEMPORAL,DEP.: ADMINISTRADORA BOLIVIANA DE CARRETERAS , PROCEDENCIA: BANCO UNION S.A., CHEQUE: 4327, FECHA DE EMISION:11/02/2025</t>
  </si>
  <si>
    <t>00099021001 DEP.DE CHEQ.AJENOS,RET.DE CAM.,CONCEPTO: REVERSION,DEP.: JOSE GABRIEL URRUTIA ZELADA , PROCEDENCIA: BANCO UNION S.A., CHEQUE: 213495, FECHA DE EMISION:12/02/2025</t>
  </si>
  <si>
    <t>00522012001 DEP.DE CHEQ.AJENOS,RET.DE CAM.,CONCEPTO: ALQUILER,DEP.: WEIDLING S.A. , PROCEDENCIA: BANCO UNION S.A., CHEQUE: 1155, FECHA DE EMISION:10/02/2025</t>
  </si>
  <si>
    <t>00522012001 DEP.DE CHEQ.AJENOS,RET.DE CAM.,CONCEPTO: ALQUILER,DEP.: WEIDLING S.A. , PROCEDENCIA: BANCO MERCANTIL SANTA CRUZ S.A., CHEQUE: 1660, FECHA DE EMISION:10/02/2025</t>
  </si>
  <si>
    <t>00099021001 DEP.DE CHEQ.AJENOS,RET.DE CAM.,CONCEPTO: DEVOLUCION DE RECURSOS AL TGN, POR DEBITO AUTOMATICO AL FPS,DEP.: AISEM , PROCEDENCIA: BANCO UNION S.A., CHEQUE: 582, FECHA DE EMISION:10/02/2025</t>
  </si>
  <si>
    <t>00099021001 DEP.DE CHEQ.AJENOS,RET.DE CAM.,CONCEPTO: DEVOLUCION DE PASAJE AEREO DIANA GARCIA VEGA - AISEM,DEP.: AISEM , PROCEDENCIA: BANCO UNION S.A., CHEQUE: 584, FECHA DE EMISION:10/02/2025</t>
  </si>
  <si>
    <t>00099021001 DEP.DE CHEQ.AJENOS,RET.DE CAM.,CONCEPTO: DEVOLUCION DE VIATICOS DIANA GARCIA VEGA - AISEM,DEP.: AISEM , PROCEDENCIA: BANCO UNION S.A., CHEQUE: 583, FECHA DE EMISION:10/02/2025</t>
  </si>
  <si>
    <t>A:00862012001 GAM VILLA MOJOCOYA, TRANSFERENCIA DE RECUPERACIONES SEGÚN NOTA GEF-LCR-JSZ-0104-NOT/25 POR CONCEPTO DE REMUNERACIÓN POR ADMINISTRACION DE FIDEICOMISO QUE CORRESPONDEN AL FNDR DE ACUERDO A CONTRATO DE FIDEICOMISO “PROGRAMA APOYO A LA EJECUCION DE LA INVERSION PUBLICA” (AEIP).</t>
  </si>
  <si>
    <t>A:00099021001 GAM VILLA MOJOCOYA, TRANSFERENCIA DE RECUPERACIONES SEGÚN NOTA GEF-LCR-JSZ-0104-NOT/25 POR CONCEPTO DE PAGO DE INTERES DE ACUERDO A CONTRATO DE FIDEICOMISO “PROGRAMA APOYO A LA EJECUCION DE LA INVERSION PUBLICA” (AEIP) FIRMADO ENTRE MINISTERIO DE PLANIFICACION Y EL FNDR</t>
  </si>
  <si>
    <t>TRANSFERENCIA DEL EXTERIOR SEGUN SWIFT NO.2075 DE FECHA 12/02/2025 ORDENANTE: CONSULADO GENERAL DE BOLIVIA (ES/BARCELONA) REF.: RECAUDACIÓN EXTERIOR CÉDULAS DE IDENTIDAD LIB. 00340012005 SEGIP - RECAUDACION EXTERIOR - CEDULAS DE IDENTIDAD</t>
  </si>
  <si>
    <t>TRANSFERENCIA DEL EXTERIOR SEGUN SWIFT NO.2061 DE FECHA 12/02/2025 ORDENANTE: CONSULADO GENERAL DE BOLIVIA (ES/BARCELONA) REF.: RECAUDACIÓN EXTERIOR LICENCIAS DE CONDUCIR LIB. 00340012004 SEGIP-RECAUDACION EXTERIOR-LICENCIAS DE CONDUCIR</t>
  </si>
  <si>
    <t>COBRO COSTOS DE PAPELERIA SEGUN TRANSFERENCIA DEL EXTERIOR POR ORDEN DE CONSULADO GENERAL DE BOLIVIA (ES/BARCELONA) REF.: RECAUDACIÓN EXTERIOR CÉDULAS DE IDENTIDAD LIB. 00340012003 RECAUDACION EXTRANJERIA - C.I. -L.C.</t>
  </si>
  <si>
    <t>NUMERO DE LIBRETA CUT: 00016014201 OPERACIÓN E75 TRANSFERENCIA DE LA CUENTA FISCAL BUN A LA CUT EN MN TRANSF.FDOS.AL.BCB GOBIERNO AUTONOMO DEPARTAMENTAL DE POTOSI CITE:/GADP/SAF/TES/NÂ°44/2025 CUENTA CUT 3987 LIBRETA NÂ° 00016014201</t>
  </si>
  <si>
    <t>NUMERO DE LIBRETA CUT: 00513012008 OPERACIÓN E18 TRANSFERENCIA DEL SISTEMA FINANCIERO POR CUENTA DE TERCEROS A LA CUT SOL. ESC. DE YPFB ANDINA S.A.</t>
  </si>
  <si>
    <t>A:00862012001 GAM DE PUCARANI, TRANSFERENCIA DE RECUPERACIONES SEGÚN NOTA INTERNA GEF-LCR-DYF-0093-NOT/25, POR CONCEPTO DE REMUNERACION DE ADMINISTRACION QUE CORRESPONDE AL FNDR DE ACUERDO A CONTRATO DE FIDEICOMISO “CONTRAPARTES LOCALES” (CL)</t>
  </si>
  <si>
    <t>A:00862012001 GAM DE PUCARANI, TRANSFERENCIA DE RECUPERACIONES SEGÚN NOTA INTERNA GEF-LCR-DYF-0093-NOT/25, POR CONCEPTO DE REMUNERACION DE ADMINISTRACION (INTERES PENAL) QUE CORRESPONDE AL FNDR DE ACUERDO A CONTRATO DE FIDEICOMISO “CONTRAPARTES LOCALES” (CL)</t>
  </si>
  <si>
    <t>A:00862012001 GAM DE BELLA FLOR, TRANSFERENCIA DE RECUPERACIONES SEGÚN NOTA INTERNA GEF-LCR-DYF-0103-NOT/25, POR CONCEPTO DE REMUNERACION DE ADMINISTRACION (INTERES PENAL) QUE CORRESPONDE AL FNDR DE ACUERDO A CONTRATO DE FIDEICOMISO “CONTRAPARTES LOCALES” (CL)</t>
  </si>
  <si>
    <t>A:00862012001 GAM DE BELLA FLOR, TRANSFERENCIA DE RECUPERACIONES SEGÚN NOTA INTERNA GEF-LCR-DYF-0103-NOT/25, POR CONCEPTO DE REMUNERACION DE ADMINISTRACION QUE CORRESPONDE AL FNDR DE ACUERDO A CONTRATO DE FIDEICOMISO “CONTRAPARTES LOCALES” (CL)</t>
  </si>
  <si>
    <t>A:00862012001 GAM DE VILLA CHARCAS, TRANSFERENCIA DE RECUPERACIONES SEGÚN NOTA INTERNA GEF-LCR-DYF-0103-NOT/25, POR CONCEPTO DE REMUNERACION DE ADMINISTRACION (INTERES PENAL) QUE CORRESPONDE AL FNDR DE ACUERDO A CONTRATO DE FIDEICOMISO “CONTRAPARTES LOCALES” (CL)</t>
  </si>
  <si>
    <t>A:00862012001 GAM DE VILLA CHARCAS, TRANSFERENCIA DE RECUPERACIONES SEGÚN NOTA INTERNA GEF-LCR-DYF-0103-NOT/25, POR CONCEPTO DE REMUNERACION DE ADMINISTRACION QUE CORRESPONDE AL FNDR DE ACUERDO A CONTRATO DE FIDEICOMISO “CONTRAPARTES LOCALES” (CL)</t>
  </si>
  <si>
    <t>A:00862012001 GAM DE FILADELFIA, TRANSFERENCIA DE RECUPERACIONES SEGÚN NOTA INTERNA GEF-LCR-DYF-0112-NOT/25, POR CONCEPTO DE REMUNERACION DE ADMINISTRACION QUE CORRESPONDE AL FNDR DE ACUERDO A CONTRATO DE FIDEICOMISO “CONTRAPARTES LOCALES” (CL)</t>
  </si>
  <si>
    <t>A:00862012001 GAM DE FILADELFIA, TRANSFERENCIA DE RECUPERACIONES SEGÚN NOTA INTERNA GEF-LCR-DYF-0112-NOT/25, POR CONCEPTO DE REMUNERACION DE ADMINISTRACION (INTERES PENAL) QUE CORRESPONDE AL FNDR DE ACUERDO A CONTRATO DE FIDEICOMISO “CONTRAPARTES LOCALES” (CL)</t>
  </si>
  <si>
    <t>A:00862012001 GAM DE PADCAYA, TRANSFERENCIA DE RECUPERACIONES SEGÚN NOTA INTERNA GEF-LCR-DYF-0103-NOT/25, POR CONCEPTO DE REMUNERACION DE ADMINISTRACION QUE CORRESPONDE AL FNDR DE ACUERDO A CONTRATO DE FIDEICOMISO “CONTRAPARTES LOCALES” (CL)</t>
  </si>
  <si>
    <t>A:00862012001 GAM DE PADCAYA, TRANSFERENCIA DE RECUPERACIONES SEGÚN NOTA INTERNA GEF-LCR-DYF-0103-NOT/25, POR CONCEPTO DE REMUNERACION DE ADMINISTRACION (INTERES PENAL) QUE CORRESPONDE AL FNDR DE ACUERDO A CONTRATO DE FIDEICOMISO “CONTRAPARTES LOCALES” (CL)</t>
  </si>
  <si>
    <t>||TRANSFERENCIA DE FONDOS S/G MENSAJE SWIFT NRO. 2071 EN ATENCIÓN A NOTA: DGAC/DAF/FIN/NE-0008/25 DE F.29/1/2025 (HRE-TGL-1866) ENVIADO POR LA DIRECCIÓN GENERAL DE AERONÁUTICA CIVIL (SECTOR PÚBLICO). DEBITO DE LA LIBRETA 00117012001 DGAC, REPOSICIÓN ÚTILES DE ESCRITORIO.</t>
  </si>
  <si>
    <t>COBRO COSTOS DE PAPELERIA SEGUN TRANSFERENCIA DEL EXTERIOR POR ORDEN DE FIDEICOMISO HERCO-CK (LIMA PERU) REF.: CRED URI/EMB 04-03 CISTERNAS CONTRATO 48 FECHA VALOR 12/02/2025 LIB. 00513062002 YPFB - EXPORTACIÓN DE GLP Y OTROS-BOLIVIANOS</t>
  </si>
  <si>
    <t>COBRO COSTOS DE PAPELERIA SEGUN TRANSFERENCIA DEL EXTERIOR POR ORDEN DE YPF EXPLORACIÓN + PRODUCCIÓN DE FERMIN PERALTA TORRES DELTA REF.: ATS OF 25/02/11 FECHA VALOR 11/02/2025 LIB. 00513012007 YPFB - RECURSOS NACIONALIZACIÓN</t>
  </si>
  <si>
    <t>||TRANSFERENCIA DE FONDOS SEGUN MENSAJE SWIFT N°2073 Y 2072 DE LA FECHA SEGÚN CORREO INSTITUCIONAL DE LA FECHA ENVIADO POR EL INSTITUTO NACIONAL DE INNOVACIÓN AGROPECUARIA Y FORESTAL A LA LIB 222018012 INIAF-KOLFACI TECNOLOGIAS P/MEJORAR PRODUCCIÓN CACAO Y ARROZ POR CTA.DE RURAL DEV</t>
  </si>
  <si>
    <t>||REGULARIZACIÓN DE NUESTRA OPERACIÓN N°1119210 DE LA FECHA SEGÚN CORREO ELECTRONICO DE LA FECHA Y NOTA CITE DGAC/DAF/FIN/NE-0008-25 DE F.29/01/2025 (HRE-TGL-1866) ENVIADO POR LA DGAC (SECTOR PÚBLICO) DEBITO DE LA LIBRETA 00117012001 DGAC, REPOSICIÓN ÚTILES DE ESCRITORIO.</t>
  </si>
  <si>
    <t>COBRO DE||ÚTILES DE ESCRITORIO SG. CITE: DGE-GEF-LCR-DYF-1148-CAR/25 POR EL REGISTRO DEL COMPROBANTE CONTABLE N°1119209 DEL PAGO ANTICIPADO DE CAPITAL Y PAGO DE INTERESES DEL CRED. EXTRA. AL FNDR SG. RD N° 195/2015 Y CONT. SANO N°350/2015, MOD. Y DOC. ADJ. COBRO DE ÚTILES DE ESCRITORIO DE LA CUT N°3987 LIBRETA N°00862012001 FNDR - ADMINISTRACIÓN</t>
  </si>
  <si>
    <t>COBRO DE||ÚTILES DE ESCRITORIO POR REGISTRO DEL COMPROBANTE CONTABLE N°1119232 DE LA FECHA SG CORREO INSTITUCIONAL DE LA FECHA ENVIADO POR INSTITUTO NACIONAL DE INNOVACIÓN AGROPECUARIA Y FORESTAL DE LA LIBRETA 00222012001 INIAF-A NIVEL NACIONAL COBRO ÚTILES DE ESCRITORIO</t>
  </si>
  <si>
    <t>00378012002 DEPOSITO DE EFECTIVO, DEPOSITANTE: ADHEMAR EMILIO ATORA QUISPE, CONCEPTO: DEV. SALDO C-31 -148, CUENTA DE DEPOSITO: CUENTA UNICA DEL TESORO</t>
  </si>
  <si>
    <t>00099021001 DEPOSITO DE EFECTIVO, DEPOSITANTE: RONALD MARTIN MAMANI CHOQUE, CONCEPTO: DEVOLUCION ABONO POSTERIOR A LA FECHA DE FALLECIMIENTO, CUENTA DE DEPOSITO: CUENTA UNICA DEL TESORO</t>
  </si>
  <si>
    <t>00099021001 DEPOSITO DE EFECTIVO, DEPOSITANTE: JHONNY PARDO RAMIRES CI 3819402CB, CONCEPTO: DEVOLUCION VIATICOS, CUENTA DE DEPOSITO: CUENTA UNICA DEL TESORO</t>
  </si>
  <si>
    <t>00099021001 DEPOSITO DE EFECTIVO, DEPOSITANTE: VELMA JUDITH SAHONERO DE PARRADO, CONCEPTO: DEVOLUCION DE RECURSOS, CUENTA DE DEPOSITO: CUENTA UNICA DEL TESORO</t>
  </si>
  <si>
    <t>00016011101 DEPOSITO DE EFECTIVO, DEPOSITANTE: FLAVIO EUDALDO MERLO MAYDANA, CONCEPTO: DEVOLUCION DE PASAJE AEREO, CUENTA DE DEPOSITO: CUENTA UNICA DEL TESORO</t>
  </si>
  <si>
    <t>00099021001 DEPOSITO DE EFECTIVO, DEPOSITANTE: AGRIPINA PAJA TARQUI, CONCEPTO: REVERSION DE BOLETA, CUENTA DE DEPOSITO: CUENTA UNICA DEL TESORO/DJBR</t>
  </si>
  <si>
    <t>00099021001 DEPOSITO DE EFECTIVO, DEPOSITANTE: AGRIPINA PAJA TARQUI, CONCEPTO: REVERSION DE AGUINALDO, CUENTA DE DEPOSITO: CUENTA UNICA DEL TESORO/DJBR</t>
  </si>
  <si>
    <t>00099021001 DEPOSITO DE EFECTIVO, DEPOSITANTE: CLAUDIA JANETH LIMACHI NINA, CONCEPTO: DEV. BECA DE ESTUDIO CONTRATO DGESU-009/2017, CUENTA DE DEPOSITO: CUENTA UNICA DEL TESORO</t>
  </si>
  <si>
    <t>00099021001 DEPOSITO DE EFECTIVO, DEPOSITANTE: AGENCIA ESTATAL DE VIVIENDA, CONCEPTO: PAGO DE SERVICIO DE AGUA POTABLE (EPSAS) DE LA AGENCIA ESTATAL DE VIVIENDA 11/24, CUENTA DE DEPOSITO: CUENTA UNICA DEL TESORO</t>
  </si>
  <si>
    <t>00099021001 DEPOSITO DE EFECTIVO, DEPOSITANTE: DAFNE XIMENA OROPEZA QUIROGA DE TORRES, CONCEPTO: PERMISO SIN GOCE DE HABERES, CUENTA DE DEPOSITO: CUENTA UNICA DEL TESORO</t>
  </si>
  <si>
    <t>00016011101 DEPOSITO DE EFECTIVO, DEPOSITANTE: ORLANDO ZAPANA CONDORI, CONCEPTO: RESARCIMIENTO DE CURSO, CUENTA DE DEPOSITO: CUENTA UNICA DEL TESORO</t>
  </si>
  <si>
    <t>00016011101 DEPOSITO DE EFECTIVO, DEPOSITANTE: TITO RAMOS ROJAS, CONCEPTO: RESARCIMIENTO DE CURSO, CUENTA DE DEPOSITO: CUENTA UNICA DEL TESORO</t>
  </si>
  <si>
    <t>00155012001 DEP.DE CHEQ.AJENOS,RET.DE CAM.,CONCEPTO: POR EMISION DE CREDENCIALES NOTARIALES,DEP.: DIRECCION DE NOTARIADO PLURINACIONAL , PROCEDENCIA: BANCO UNION S.A., CHEQUE: 1043, FECHA DE EMISION:12/02/2025</t>
  </si>
  <si>
    <t>00580012001 DEP.DE CHEQ.AJENOS,RET.DE CAM.,CONCEPTO: DEV. PERMISOS SIN GOCE DE HABERES MES DIC/2024,DEP.: DEPOSITOS ADUANEROS , PROCEDENCIA: BANCO UNION S.A., CHEQUE: 1694, FECHA DE EMISION:11/02/2025</t>
  </si>
  <si>
    <t>00389012001 DEP.DE CHEQ.AJENOS,RET.DE CAM.,CONCEPTO: GARANTIAS,DEP.: NAABOL , PROCEDENCIA: BANCO UNION S.A., CHEQUE: 894, FECHA DE EMISION:13/02/2025</t>
  </si>
  <si>
    <t>00522012001 DEP.DE CHEQ.AJENOS,RET.DE CAM.,CONCEPTO: ALQUILER,DEP.: UNIVERSIDAD PRIVADA SAN FRANCISCO DE ASIS , PROCEDENCIA: BANCO PARA EL FOMENTO A INICIATIVAS ECONOMICAS S.A.- BANCO FIE S.A., CHEQUE: 431, FECH</t>
  </si>
  <si>
    <t>NUMERO DE LIBRETA CUT: 000990204113 OPERACIÓN E18 TRANSFERENCIA DEL SISTEMA FINANCIERO POR CUENTA DE TERCEROS A LA CUT PAGO DE BOLETA DE GARANTIA NRO.- 300477404 SOLICITUD DE EMPRESA CONSTRUCTORA GALLARDO SANCHEZ</t>
  </si>
  <si>
    <t>NUMERO DE LIBRETA CUT: 00099021001 OPERACIÓN E75 TRANSFERENCIA DE LA CUENTA FISCAL BUN A LA CUT EN MN TRANSF.FDOS.AL.BCB GOBIERNO AUTONOMO MUNICIPAL DE PALCA CITE: GAMP/MAE/DESP/NRO. 114/2025 CUENTA CUT 3987 LIBRETA NÂ° 00099021001</t>
  </si>
  <si>
    <t>NUMERO DE LIBRETA CUT: 00099021001 OPERACIÓN E75 TRANSFERENCIA DE LA CUENTA FISCAL BUN A LA CUT EN MN TRANSF.FDOS.AL.BCB GOBIERNO AUTONOMO MUNICIPAL DE PALCA CITE: GAMP/MAE/DESP/NRO. 112/2025 CUENTA CUT 3987 LIBRETA NÂ° 00099021001</t>
  </si>
  <si>
    <t>NUMERO DE LIBRETA CUT: 00099021001 OPERACIÓN E75 TRANSFERENCIA DE LA CUENTA FISCAL BUN A LA CUT EN MN TRANSF.FDOS.AL.BCB GOBIERNO AUTONOMO MUNICIPAL DE PALCA CITE: GAMP/MAE/DESP/NRO. 113/2025 CUENTA CUT 3987 LIBRETA NÂ° 00099021001</t>
  </si>
  <si>
    <t>REGULARIZACION DE TRANSFERENCIA DEL EXTERIOR SEGUN SWIFT NO.2044 DE FECHA 13/02/2025 ORDENANTE: CONSULADO GENERAL DE BOLIVIA (BUENOS AIRES ARGENTINA) REF.: 0344372042FS - S003880 LIB. 00340012005 SEGIP - RECAUDACION EXTERIOR - CEDULAS DE IDENTIDAD</t>
  </si>
  <si>
    <t>COBRO COSTOS DE PAPELERIA POR REGULARIZACION DE TRANSFERENCIA DEL EXTERIOR POR ORDEN DE CONSULADO GENERAL DE BOLIVIA (BUENOS AIRES ARGENTINA) REF.: 0344372042FS - S003880 LIB. 00340012003 RECAUDACION EXTRANJERIA - C.I. -L.C.</t>
  </si>
  <si>
    <t>COBRO COSTOS DE PAPELERIA SEGUN TRANSFERENCIA DEL EXTERIOR POR ORDEN DE FIDEICOMISO HERCO-CKM (LIMA PERÚ) REF.: CRED URI/ EMB 04-02 CISTERNAS CONTRATO 48 FECHA VALOR 13/02/2025 LIB. 00513062002 YPFB - EXPORTACIÓN DE GLP Y OTROS-BOLIVIANOS</t>
  </si>
  <si>
    <t>COBRO COSTOS DE PAPELERIA POR REGULARIZACION DE TRANSFERENCIA DEL EXTERIOR POR ORDEN DE PARAGUAY ENERGY GAS S.R.L. (PY/ASUNCIÓN) REF.: OPE 0/767794 FECHA VALOR 5/02/2025 LIB. 00513062002 YPFB - EXPORTACIÓN DE GLP Y OTROS-BOLIVIANOS</t>
  </si>
  <si>
    <t>A:00099021001 GAD BENI, TRANSFERENCIA DE RECUPERACIONES SEGUN NOTA GEF-LCR-JSZ-0120-NOT/25 POR CONCEPTO DE PAGO DE INTERES DE ACUERDO A CONTRATO DE FIDEICOMISO "PROGRAMA APOYO A LA EJECUCION DE LA INVERSION PUBLICA" (AEIP) FIRMADO ENTRE MINISTERIO DE PLANIFICACION Y EL FNDR</t>
  </si>
  <si>
    <t>A:00862012001 GAD BENI, TRANSFERENCIA DE RECUPERACIONES SEGUN NOTA GEF-LCR-JSZ-0120-NOT/25 POR CONCEPTO DE REMUNERACION POR ADMINISTRACION DE FIDEICOMISO QUE CORRESPONDEN AL FNDR DE ACUERDO A CONTRATO DE FIDEICOMISO "PROGRAMA APOYO A LA EJECUCION DE LA INVERSION PUBLICA" (AEIP)</t>
  </si>
  <si>
    <t>NUMERO DE LIBRETA CUT: 00099021001 OPERACIÓN E75 TRANSFERENCIA DE LA CUENTA FISCAL BUN A LA CUT EN MN TRANSF.FDOS.AL.BCB GOBIERNO AUTONOMO DEPARTAMENTAL DE PANDO CITE: U.F.SEDEGES NÂ°10/2025 CUENTA CUT 3987 LIBRETA NÂ° 00099021001</t>
  </si>
  <si>
    <t>COBRO COSTOS DE PAPELERIA SEGUN TRANSFERENCIA DEL EXTERIOR POR ORDEN DE MTX COMERCIALIZADORA DE GAS (BRAZIL SAO PAULO) REF.: CRED INV PPA-MTX-18/25 FECHA VALOR 12/02/2025 LIB. 00513012015 YPFB-HEROES DEL CHACO-BS</t>
  </si>
  <si>
    <t>||TRANSFERENCIA DE FONDOS SEGÚN MENSAJE SWIFT N°2112 DE LA FECHA Y NOTA CITE: DGAC/DAF/FIN/NE-0008/25 (HRE-TGL-1866) DE FECHA 29/01/2025 DE LA DIRECCIÓN GENERAL DE AERONÁUTICA CIVIL. (SECTOR PÚBLICO). DÉBITO DE LA LIBRETA 00117012001 DGAC, REPOSICIÓN DE ÚTILES DE ESCRITORIO.</t>
  </si>
  <si>
    <t>||TRANSFERENCIA DE FONDOS SEGÚN MENSAJE SWIFT N°2163 Y 2164 DE LA FECHA Y NOTA CITE: DGAC/DAF/FIN/NE-0008/25 (HRE-TGL-1866) DE FECHA 29/01/2025 DE LA DIRECCIÓN GENERAL DE AERONÁUTICA CIVIL. (SECTOR PÚBLICO). DÉBITO DE LA LIBRETA 00117012001 DGAC, REPOSICIÓN DE ÚTILES DE ESCRITORIO.</t>
  </si>
  <si>
    <t>||TRANSFERENCIA DE FONDOS S/G MENSAJE SWIFT NRO. 2111 DE LA FECHA Y NOTA CITE DGAC/DAF/FIN/NE-0008/25 DE F.29.01.2025 (HRE-TGL-1866) DE LA DIRECCION GENERAL DE AERONAUTICA CIVIL (SECTOR PÚBLICO). DEBITO DE LA LIBRETA 00117012001 DGAC, REPOSICIÓN DE ÚTILES DE ESCRITORIO.</t>
  </si>
  <si>
    <t>||TRANSFERENCIA DE FONDOS S/G MENSAJES SWIFTS NROS. 2120-2152 EN ATENCIÓN A NOTA: DGAC/DAF/FIN/NE-0008/25 DE F.29/1/2025 (HRE-TGL-1866) ENVIADO POR LA DIRECCIÓN GENERAL DE AERONÁUTICA CIVIL (SECTOR PÚBLICO). DEBITO DE LA LIBRETA 00117012001 DGAC, REPOSICIÓN ÚTILES DE ESCRITORIO.</t>
  </si>
  <si>
    <t>||REGULARIZACIÓN DE NUESTRA OPERACIÓN N° 1118759 DE FECHA 05 /02/2025 SEGÚN NOTAS DGAC/DAF/FIN/NE-0018/25 (HRE-TSO-172) DE F. 12/02/2025 Y CAR/DGE-UNC N°0027/2025 DE F. 13/02/2025 (HRE-TSO-183) DÉBITO DE LA LIBRETA 00117012001 DGAC, REPOSICIÓN DE ÚTILES DE ESCRITORIO.</t>
  </si>
  <si>
    <t>00099021001 DEPOSITO DE EFECTIVO, DEPOSITANTE: AARON GERMAN VELARDE TEJADA, CONCEPTO: DEVOLUCION DE VIATICOS, CUENTA DE DEPOSITO: CUENTA UNICA DEL TESORO/DJBR</t>
  </si>
  <si>
    <t>00099021001 DEPOSITO DE EFECTIVO, DEPOSITANTE: JOHN SAMIR CHAVEZ MALDONADO, CONCEPTO: DEVOLUCION DE VIATICOS, CUENTA DE DEPOSITO: CUENTA UNICA DEL TESORO/DJBR</t>
  </si>
  <si>
    <t>00099021001 DEPOSITO DE EFECTIVO, DEPOSITANTE: OSCAR ALBERTO BALDERAS MONTAÑO, CONCEPTO: DEVOLUCION DE VIATICOS, CUENTA DE DEPOSITO: CUENTA UNICA DEL TESORO/DJBR</t>
  </si>
  <si>
    <t>00099021001 DEPOSITO DE EFECTIVO, DEPOSITANTE: JUSTA MENDOZA DE CARVAJAL, CONCEPTO: DEV. RETROACTIVO, CUENTA DE DEPOSITO: CUENTA UNICA DEL TESORO</t>
  </si>
  <si>
    <t>00046171101 DEPOSITO DE EFECTIVO, DEPOSITANTE: SCOTT BUSINESS GROUP S.R.L., CONCEPTO: PAGO DE SANCION PECUNIARIA, CUENTA DE DEPOSITO: CUENTA UNICA DEL TESORO</t>
  </si>
  <si>
    <t>00132142001 DEPOSITO DE EFECTIVO, DEPOSITANTE: MOISES CALLAPA HILARI, CONCEPTO: PAGO DE CUENTA POR COBRAR CASO IMPUESTOS NACIONALES, CUENTA DE DEPOSITO: CUENTA UNICA DEL TESORO</t>
  </si>
  <si>
    <t>00099021001 DEPOSITO DE EFECTIVO, DEPOSITANTE: MANUEL FERNANDO QUILLE FLORES, CONCEPTO: PAGO ENERGIA ELECTRICA, CUENTA DE DEPOSITO: CUENTA UNICA DEL TESORO</t>
  </si>
  <si>
    <t>00099021001 DEPOSITO DE EFECTIVO, DEPOSITANTE: ANGELA ISABEL PEDREGAL MONTES, CONCEPTO: DEV. BECA ESTUDIO CONTRATO DGESU-003/2018 EX BECARIA ANGELA ISABEL PEDREGAL MONTES, CUENTA DE DEPOSITO: CUENTA UNICA DEL TESORO</t>
  </si>
  <si>
    <t>00046171101 DEPOSITO DE EFECTIVO, DEPOSITANTE: LABKIT, CONCEPTO: MULTAS POR INCUMPLIMIENTO, CUENTA DE DEPOSITO: CUENTA UNICA DEL TESORO</t>
  </si>
  <si>
    <t>00580012001 DEPOSITO DE EFECTIVO, DEPOSITANTE: DEPOSITOS ADUANEROS BOLIVIANOS, CONCEPTO: MULTA POR BENEFICIOS SOCIALES, CUENTA DE DEPOSITO: CUENTA UNICA DEL TESORO</t>
  </si>
  <si>
    <t>00086044201 DEPOSITO DE EFECTIVO, DEPOSITANTE: SISTEMA DE RIEGO SASANTA, CONCEPTO: PROYECTO RIEGO TECNIFICADO, CUENTA DE DEPOSITO: CUENTA UNICA DEL TESORO</t>
  </si>
  <si>
    <t>00099031004 DEPOSITO DE EFECTIVO, DEPOSITANTE: SILVANA VANESSA CALVIMONTES CORREA - YPFB, CONCEPTO: FRACCIONAMIENTO DE NOCRE, CUENTA DE DEPOSITO: CUENTA UNICA DEL TESORO</t>
  </si>
  <si>
    <t>00283042001 DEPOSITO DE EFECTIVO, DEPOSITANTE: ALBERTO JESUS VACA SEGOVIA, CONCEPTO: DEV. VIATICOS, CUENTA DE DEPOSITO: CUENTA UNICA DEL TESORO</t>
  </si>
  <si>
    <t>00099021001 DEPOSITO DE EFECTIVO, DEPOSITANTE: HECTOR ARCE RODRIGUEZ, CONCEPTO: DEV. VIATICOS, CUENTA DE DEPOSITO: CUENTA UNICA DEL TESORO/DJBR</t>
  </si>
  <si>
    <t>00099021001 DEPOSITO DE EFECTIVO, DEPOSITANTE: JHONNY MAMANI VARGAS, CONCEPTO: DEV. REFRIGERIO 12/2024, CUENTA DE DEPOSITO: CUENTA UNICA DEL TESORO</t>
  </si>
  <si>
    <t>00041021101 DEPOSITO DE EFECTIVO, DEPOSITANTE: CENTELLAS CHAVEZ JOSE ARIEL, CONCEPTO: DEV. REFRIGERIO PAGO EN DEMASIA, CUENTA DE DEPOSITO: CUENTA UNICA DEL TESORO</t>
  </si>
  <si>
    <t>00099021001 DEPOSITO DE EFECTIVO, DEPOSITANTE: MISHEL TERRAZAS ORELLANA, CONCEPTO: PAGO SERVICIOS BASICOS ENERO, CUENTA DE DEPOSITO: CUENTA UNICA DEL TESORO</t>
  </si>
  <si>
    <t>00099021001 DEPOSITO DE EFECTIVO, DEPOSITANTE: MISHEL TERRAZAS ORELLANA, CONCEPTO: PAGO GAS ENERO, CUENTA DE DEPOSITO: CUENTA UNICA DEL TESORO</t>
  </si>
  <si>
    <t>00041021101 DEPOSITO DE EFECTIVO, DEPOSITANTE: AVERANGA VELASQUEZ WALDO, CONCEPTO: DEV. REFRIGERIO PAGO EN DEMASIA, CUENTA DE DEPOSITO: CUENTA UNICA DEL TESORO</t>
  </si>
  <si>
    <t>00041021101 DEPOSITO DE EFECTIVO, DEPOSITANTE: GONZALES ARANCIBIA HENRY MODESTO, CONCEPTO: DEV. REFRIGERIO PAGO EN DEMASIA, CUENTA DE DEPOSITO: CUENTA UNICA DEL TESORO</t>
  </si>
  <si>
    <t>00041021101 DEPOSITO DE EFECTIVO, DEPOSITANTE: HUANCA GIRONDA ANDRES, CONCEPTO: DEV. REFRIGERIO PAGO EN DEMASIA, CUENTA DE DEPOSITO: CUENTA UNICA DEL TESORO</t>
  </si>
  <si>
    <t>00041021101 DEPOSITO DE EFECTIVO, DEPOSITANTE: MENDOZA REYES FRANKLIN LEONEL, CONCEPTO: DEV. REFRIGERIO PAGO EN DEMASIA, CUENTA DE DEPOSITO: CUENTA UNICA DEL TESORO</t>
  </si>
  <si>
    <t>00041021101 DEPOSITO DE EFECTIVO, DEPOSITANTE: ZELAYA CARRY B MARCELO DAVID, CONCEPTO: DEV. REFRIGERIO PAGO EN DEMASIA, CUENTA DE DEPOSITO: CUENTA UNICA DEL TESORO</t>
  </si>
  <si>
    <t>00015011107 DEPOSITO DE EFECTIVO, DEPOSITANTE: PROMID, CONCEPTO: PAGO SERVICIO AGUA FEBRERO/25, CUENTA DE DEPOSITO: CUENTA UNICA DEL TESORO</t>
  </si>
  <si>
    <t>00301014201 DEP.DE CHEQ.AJENOS,RET.DE CAM.,CONCEPTO: TRANSFERENCIA S/G CONVENIO GADOR AL SEDERI ORURO GESTION 2025,DEP.: FERNANDO MAMANI HIDALGO , PROCEDENCIA: BANCO UNION S.A., CHEQUE: 427, FECHA DE EMISION:13/02/2025</t>
  </si>
  <si>
    <t>00301014101 DEP.DE CHEQ.AJENOS,RET.DE CAM.,CONCEPTO: TRANSFERENCIA S/G CONVENIO DE GADOR AL SEDERI - ORURO GESTION 2025,DEP.: FERNANDO MAMANI HIDALGO , PROCEDENCIA: BANCO UNION S.A., CHEQUE: 426, FECHA DE EMISION:13/02/2025</t>
  </si>
  <si>
    <t>00099021001 DEP.DE CHEQ.AJENOS,RET.DE CAM.,CONCEPTO: REVERSION,DEP.: JUAN DANIEL DELGADO PACHECO , PROCEDENCIA: BANCO UNION S.A., CHEQUE: 213502, FECHA DE EMISION:14/02/2025</t>
  </si>
  <si>
    <t>00099021001 DEP.DE CHEQ.AJENOS,RET.DE CAM.,CONCEPTO: REVERSION,DEP.: JUAN DANIEL DELGADO PACHECO , PROCEDENCIA: BANCO UNION S.A., CHEQUE: 213503, FECHA DE EMISION:14/02/2025</t>
  </si>
  <si>
    <t>00086044201 DEPOSITO DE EFECTIVO, DEPOSITANTE: ROBERTO QUISPE MAMANI, CONCEPTO: CONTRAPARTE, CUENTA DE DEPOSITO: CUENTA UNICA DEL TESORO</t>
  </si>
  <si>
    <t>00086044201 DEPOSITO DE EFECTIVO, DEPOSITANTE: ANDRES MAMANI AGUILAR, CONCEPTO: CONTRAPARTE, CUENTA DE DEPOSITO: CUENTA UNICA DEL TESORO</t>
  </si>
  <si>
    <t>00086044201 DEPOSITO DE EFECTIVO, DEPOSITANTE: GENARO LAURA QUIZO, CONCEPTO: CONTRAPARTE, CUENTA DE DEPOSITO: CUENTA UNICA DEL TESORO</t>
  </si>
  <si>
    <t>00086044201 DEPOSITO DE EFECTIVO, DEPOSITANTE: LENY RAJEL ALVARADO MITA, CONCEPTO: CONTRAPARTE, CUENTA DE DEPOSITO: CUENTA UNICA DEL TESORO</t>
  </si>
  <si>
    <t>00086044201 DEPOSITO DE EFECTIVO, DEPOSITANTE: VICTOR HUGO MACHACA QUISPE, CONCEPTO: CONTRAPARTE, CUENTA DE DEPOSITO: CUENTA UNICA DEL TESORO</t>
  </si>
  <si>
    <t>00086044201 DEPOSITO DE EFECTIVO, DEPOSITANTE: HELEN SANTOS FLORES, CONCEPTO: CONTRAPARTE, CUENTA DE DEPOSITO: CUENTA UNICA DEL TESORO</t>
  </si>
  <si>
    <t>00086044201 DEPOSITO DE EFECTIVO, DEPOSITANTE: JUSTINO MACHACA QUISPE, CONCEPTO: CONTRAPARTE, CUENTA DE DEPOSITO: CUENTA UNICA DEL TESORO</t>
  </si>
  <si>
    <t>00099021001 DEPOSITO DE EFECTIVO, DEPOSITANTE: CLAUDIO CESAR CLAROS OLIVARES, CONCEPTO: DEV.BECA ESTUDIO , CONTRATO DGESU -025/2018 DE CLAUDIO CESAR CLAROS OLIVARES, CUENTA DE DEPOSITO: CUENTA UNICA DEL TESORO</t>
  </si>
  <si>
    <t>00086044201 DEPOSITO DE EFECTIVO, DEPOSITANTE: BORIS CACHI MAMANI, CONCEPTO: CONTRAPARTE, CUENTA DE DEPOSITO: CUENTA UNICA DEL TESORO</t>
  </si>
  <si>
    <t>COBRO COSTOS DE PAPELERIA SEGUN TRANSFERENCIA DEL EXTERIOR POR ORDEN DE FIDEICOMISO HERCO-CKM (LIMA PERÚ) REF.: CRED EMB 04-03 CISTERNAS CONTRATO 48 FECHA VALOR 14/02/2025 LIB. 00513062002 YPFB - EXPORTACIÓN DE GLP Y OTROS-BOLIVIANOS</t>
  </si>
  <si>
    <t>NUMERO DE LIBRETA CUT: 00099021001 OPERACIÓN E75 TRANSFERENCIA DE LA CUENTA FISCAL BUN A LA CUT EN MN TRANSF.FDOS.AL.BCB GOB. AUTONOMO MCPAL. DE ALALAY CITE: G.A.M.A CITE NÂ° 063/2025 CUENTA CUT 3987 LIBRETA NÂ° 00099021001</t>
  </si>
  <si>
    <t>NUMERO DE LIBRETA CUT: 00373024105 OPERACIÓN E75 TRANSFERENCIA DE LA CUENTA FISCAL BUN A LA CUT EN MN TRANSF.FDOS.AL.BCB GOBIERNO AUTONOMO MUNICIPAL DE CARIPUYO SG.NOTA DE FECHA: 13/02/2025 CUENTA CUT 3987 LIBRETA NÂ° 00373024105</t>
  </si>
  <si>
    <t>NUMERO DE LIBRETA CUT: 00099021001 OPERACIÓN E75 TRANSFERENCIA DE LA CUENTA FISCAL BUN A LA CUT EN MN TRANSF.FDOS.AL.BCB GOB. AUTONOMO MCPAL. DE TARATA CITE: GAMT NÂ° 072/2025 CUENTA CUT 3987 LIBRETA NÂ° 00099021001</t>
  </si>
  <si>
    <t>NUMERO DE LIBRETA CUT: 00099021001 OPERACIÓN E75 TRANSFERENCIA DE LA CUENTA FISCAL BUN A LA CUT EN MN TRANSF.FDOS.AL.BCB GOBIERNO AUTONOMO MUNICIPAL DE MACHARETI, CITE: GAMM/DAF NÂ° 029/2025 CUENTA CUT 3987 LIBRETA NÂ° 00099021001</t>
  </si>
  <si>
    <t>COBRO COSTOS DE PAPELERIA SEGUN TRANSFERENCIA DEL EXTERIOR POR ORDEN DE MGAS COMERCIALIZADORA GAS NATURAL LTDA (BR/RIO DE JANEIRO) REF.: CRED URI/FFC/INV: PPA-MCI-25/25 FECHA VALOR 13/02/2025 LIB. 00513012015 YPFB-HEROES DEL CHACO-BS</t>
  </si>
  <si>
    <t>A:00373024107 A: 00373024107 Transferencia de recursos a requerimiento del Fondo de Desarrollo Indígena s/g CITE: FDI/DGE/EXT/N°042/2025 y de acuerdo al Informe CITE: MEFP/VTCP/DGPOT/UPCFTGN/INF/Nº11/2025 para el Fortalecimiento Institucional, (H.R. 2025-05832-R).</t>
  </si>
  <si>
    <t>A:00099021001 Transferencia que realizamos a solicitud de la Unidad de Administración e Información Salarial mediante nota CITE: MEFP/VTCP/DGPOT/UAIS/N°46/2025, informe MEFP/VTCP/DGPOT/UAIS/No.23/2025 para la reversión definitiva de las Boletas de Pago solicitadas por el SENASIR consignadas en el comprobante de pago N° 72050 H.R. 2025-05855-R</t>
  </si>
  <si>
    <t>||TRANSFERENCIA DE FONDOS S/G MENSAJE SWIFT NRO. 2200, CORREO ELECTRONICO DE LA FECHA Y NOTA CITE DGAC/DAF/FIN/NE-0008/25 DE F.29.01.2025 (HRE-TGL-1866) DE LA DIRECCION GENERAL DE AERONAUTICA CIVIL (SECTOR PÚBLICO). DEBITO DE LA LIBRETA 00117012001 DGAC, REPOSICIÓN DE ÚTILES DE ESCRITORIO</t>
  </si>
  <si>
    <t>00155012001 DEPOSITO DE EFECTIVO, DEPOSITANTE: RAMIRO JAIME AVILES NOVILLO, CONCEPTO: PROCESOS DE CONTRATACION Y PAGO REALIZADOS PARA EL SERVICIO DE ARRENDAMIENTO DE LAS OFICINAS, CUENTA DE DEPOSITO: CUENTA UNICA DEL TESORO</t>
  </si>
  <si>
    <t>00099021001 DEPOSITO DE EFECTIVO, DEPOSITANTE: LIZETH MORAIMA MONJE HIROSE, CONCEPTO: DEVOLUCION DE FONDOS, CUENTA DE DEPOSITO: CUENTA UNICA DEL TESORO/DJBR</t>
  </si>
  <si>
    <t>00099024113 DEPOSITO DE EFECTIVO, DEPOSITANTE: RONAL ERIC FLORES MANCILLA, CONCEPTO: DEVOLUCION S/G INFORME DE RELEVAMIENTO MPR-INF UAI N°026/2024, CUENTA DE DEPOSITO: CUENTA UNICA DEL TESORO</t>
  </si>
  <si>
    <t>00099021001 DEPOSITO DE EFECTIVO, DEPOSITANTE: MARTHA RAQUEL CUEVAS COYAURI, CONCEPTO: DEV. GASTOS TELEFONICOS -ENERO 2/DJBR025, CUENTA DE DEPOSITO: CUENTA UNICA DEL TESORO/DJBR</t>
  </si>
  <si>
    <t>00373024108 DEPOSITO DE EFECTIVO, DEPOSITANTE: GAM DE CALACOTO, CONCEPTO: DEVOLUCION DE RECURSOS NO EJECUTADOS, CUENTA DE DEPOSITO: CUENTA UNICA DEL TESORO</t>
  </si>
  <si>
    <t>00522012001 DEPOSITO DE EFECTIVO, DEPOSITANTE: MARIA ROSARIO MERLO CHOQUE, CONCEPTO: PAGO ALQUILER NOVIEMBRE Y DICIEMBRE 2024-ENERO Y FEBRERO 2025, CUENTA DE DEPOSITO: CUENTA UNICA DEL TESORO</t>
  </si>
  <si>
    <t>00020011103 DEPOSITO DE EFECTIVO, DEPOSITANTE: ERIC OMAR CHOQUE GUTIERREZ, CONCEPTO: (FUENTE 11) DEVOLUCION DE RECURSOS AL TGN POR ERROR DEPÓSITO DE VIATICO MINISTERIO DE DEFENSA, CUENTA DE DEPOSITO: CUENTA UNICA DEL TESORO</t>
  </si>
  <si>
    <t>00522012001 DEPOSITO DE EFECTIVO, DEPOSITANTE: RONALD MERLO CHOQUE, CONCEPTO: PAGO ALQUILER DICIEMBRE 2024-ENERO Y FEBRERO 2025, CUENTA DE DEPOSITO: CUENTA UNICA DEL TESORO</t>
  </si>
  <si>
    <t>00522012001 DEPOSITO DE EFECTIVO, DEPOSITANTE: JOSE LUIS ALVARO QUIÑONES MARCA, CONCEPTO: PAGO ALQUILER MAYO/JUNIO/JULIO Y AGOSTO DEL 2024, CUENTA DE DEPOSITO: CUENTA UNICA DEL TESORO</t>
  </si>
  <si>
    <t>00522012001 DEPOSITO DE EFECTIVO, DEPOSITANTE: GREGORIO SILLERICO HUANCA, CONCEPTO: PAGO ALQUILER ENERO/FEBRERO/MARZO/2025, CUENTA DE DEPOSITO: CUENTA UNICA DEL TESORO</t>
  </si>
  <si>
    <t>00522012001 DEPOSITO DE EFECTIVO, DEPOSITANTE: FAVIOLA ROCIO QUIROZ COLLO, CONCEPTO: PAGO ALQUILER MES DE FEBRERO 2025, CUENTA DE DEPOSITO: CUENTA UNICA DEL TESORO</t>
  </si>
  <si>
    <t>00086044201 DEPOSITO DE EFECTIVO, DEPOSITANTE: SISTEMA DE MICRORIEGO TIRCO, CONCEPTO: PROYECTO RIEGO TECNIFICADO, CUENTA DE DEPOSITO: CUENTA UNICA DEL TESORO</t>
  </si>
  <si>
    <t>00015011108 DEPOSITO DE EFECTIVO, DEPOSITANTE: MINISTERIO DE GOBIERNO, CONCEPTO: DEPÓSITO COTAP, CUENTA DE DEPOSITO: CUENTA UNICA DEL TESORO</t>
  </si>
  <si>
    <t>00015011108 DEPOSITO DE EFECTIVO, DEPOSITANTE: MINISTERIO DE GOBIERNO, CONCEPTO: DEPÓSITO AGUA POTOSI, CUENTA DE DEPOSITO: CUENTA UNICA DEL TESORO</t>
  </si>
  <si>
    <t>00086044201 DEPOSITO DE EFECTIVO, DEPOSITANTE: SISTEMA DE RIEGO AGUA SALUD, CONCEPTO: PROYECTO RIEGO TECNIFICADO, CUENTA DE DEPOSITO: CUENTA UNICA DEL TESORO</t>
  </si>
  <si>
    <t>00086044201 DEPOSITO DE EFECTIVO, DEPOSITANTE: SISTEMA DE RIEGO MACHACAMARCA BAJA, CONCEPTO: PROYECTO RIEGO TECNIFICADO, CUENTA DE DEPOSITO: CUENTA UNICA DEL TESORO</t>
  </si>
  <si>
    <t>00086044201 DEPOSITO DE EFECTIVO, DEPOSITANTE: SISTEMA DE RIEGO MENOR SANUMARCA, CONCEPTO: PROYECTO RIEGO TECNIFICADO, CUENTA DE DEPOSITO: CUENTA UNICA DEL TESORO</t>
  </si>
  <si>
    <t>00086044201 DEPOSITO DE EFECTIVO, DEPOSITANTE: SISTEMA DE RIEGO TORREPAMPA, CONCEPTO: PROYECTO RIEGO TECNIFICADO, CUENTA DE DEPOSITO: CUENTA UNICA DEL TESORO</t>
  </si>
  <si>
    <t>00086044201 DEPOSITO DE EFECTIVO, DEPOSITANTE: SISTEMA DE RIEGO UCHAMBAYA ALTA, CONCEPTO: PROYECTO RIEGO TECNIFICADO, CUENTA DE DEPOSITO: CUENTA UNICA DEL TESORO</t>
  </si>
  <si>
    <t>00086044201 DEPOSITO DE EFECTIVO, DEPOSITANTE: SISTEMA DE RIEGO SACABAMBA, CONCEPTO: PROYECTO RIEGO TECNIFICADO, CUENTA DE DEPOSITO: CUENTA UNICA DEL TESORO</t>
  </si>
  <si>
    <t>00086044201 DEPOSITO DE EFECTIVO, DEPOSITANTE: SISTEMA DE RIEGO WILAPAMPA, CONCEPTO: PROYECTO RIEGO TECNIFICADO, CUENTA DE DEPOSITO: CUENTA UNICA DEL TESORO</t>
  </si>
  <si>
    <t>00086044201 DEPOSITO DE EFECTIVO, DEPOSITANTE: SISTEMA DE RIEGO YUNGA YUNGA, CONCEPTO: PROYECTO RIEGO TECNIFICADO, CUENTA DE DEPOSITO: CUENTA UNICA DEL TESORO</t>
  </si>
  <si>
    <t>00086044201 DEPOSITO DE EFECTIVO, DEPOSITANTE: CLEMENTE ALVARADO MACHACA, CONCEPTO: CONTRAPARTE, CUENTA DE DEPOSITO: CUENTA UNICA DEL TESORO</t>
  </si>
  <si>
    <t>00099021001 DEPOSITO DE EFECTIVO, DEPOSITANTE: OMAR AL YABHAT YUJRA SANTOS, CONCEPTO: DEV. VIATICOS, CUENTA DE DEPOSITO: CUENTA UNICA DEL TESORO/DJBR</t>
  </si>
  <si>
    <t>00526012001 DEPOSITO DE EFECTIVO, DEPOSITANTE: MARCO ANTONIO LLANOS CALDERON, CONCEPTO: POR DEV. DE FONDO EN AVANCE NO UTILIZADO, CUENTA DE DEPOSITO: CUENTA UNICA DEL TESORO</t>
  </si>
  <si>
    <t>00099021001 DEPOSITO DE EFECTIVO, DEPOSITANTE: ISIDORO QUISPE HUNCA, CONCEPTO: REPOSICION, CUENTA DE DEPOSITO: CUENTA UNICA DEL TESORO</t>
  </si>
  <si>
    <t>00290012001 DEP.DE CHEQ.AJENOS,RET.DE CAM.,CONCEPTO: OTROS INGRESOS S/G TRAMITE N° 11033087,DEP.: SERVICIO DE IMPUESTOS NACIONALES , PROCEDENCIA: BANCO UNION S.A., CHEQUE: 7983, FECHA DE EMISION:10/02/2025</t>
  </si>
  <si>
    <t>00290012001 DEP.DE CHEQ.AJENOS,RET.DE CAM.,CONCEPTO: OTROS INGRESOS S/G TRAMITE N° 11031261,DEP.: SERVICIO DE IMPUESTOS NACIONALES , PROCEDENCIA: BANCO UNION S.A., CHEQUE: 7982, FECHA DE EMISION:10/02/2025</t>
  </si>
  <si>
    <t>00290012001 DEP.DE CHEQ.AJENOS,RET.DE CAM.,CONCEPTO: OTROS INGRESOS S/G TRAMITE N° 11024161,DEP.: SERVICIO DE IMPUESTOS NACIONALES , PROCEDENCIA: BANCO UNION S.A., CHEQUE: 7984, FECHA DE EMISION:11/02/2025</t>
  </si>
  <si>
    <t>00099021001 DEP.DE CHEQ.AJENOS,RET.DE CAM.,CONCEPTO: TRAMITE N° 110119532 REGISTRO DOBLE PERCEPCION SENASIR RONALD ZORRILLA VALDIVIA,DEP.: SERVICIO DE IMPUESTOS NACIONALES , PROCEDENCIA: BANCO UNION S.A., CHEQUE: 7986, FECHA DE EMISION:11/02/2025</t>
  </si>
  <si>
    <t>00290012001 DEP.DE CHEQ.AJENOS,RET.DE CAM.,CONCEPTO: OTROS INGRESOS S/G TRAMITE N° 11019532,DEP.: SERVICIO DE IMPUESTOS NACIONALES , PROCEDENCIA: BANCO UNION S.A., CHEQUE: 7985, FECHA DE EMISION:11/02/2025</t>
  </si>
  <si>
    <t>00290014101 DEP.DE CHEQ.AJENOS,RET.DE CAM.,CONCEPTO: REVERSION S/G TRAMITE N° 11037976,DEP.: SERVICIO DE IMPUESTOS NACIONALES , PROCEDENCIA: BANCO UNION S.A., CHEQUE: 7978, FECHA DE EMISION:10/02/2025</t>
  </si>
  <si>
    <t>00132039202 DEP.DE CHEQ.AJENOS,RET.DE CAM.,CONCEPTO: DEVOLUCION SALDO REFRIGERIO POTOSI DICIEMBRE 2024,DEP.: SEDEM , PROCEDENCIA: BANCO UNION S.A., CHEQUE: 891, FECHA DE EMISION:05/02/2025</t>
  </si>
  <si>
    <t>00099021001 DEP.DE CHEQ.AJENOS,RET.DE CAM.,CONCEPTO: DEVOLUCION PASAJES BS 1.143,00DEVOLUCION VIATICOS BS 2.077,80,DEP.: ASFI , PROCEDENCIA: BANCO UNION S.A., CHEQUE: 3618, FECHA DE EMISION:12/02/2025</t>
  </si>
  <si>
    <t>00099021001 DEP.DE CHEQ.AJENOS,RET.DE CAM.,CONCEPTO: PAGO POR DESCUENTOS RECURSOS PUBLICOS,DEP.: CAJA NACIONAL DE SALUD , PROCEDENCIA: BANCO UNION S.A., CHEQUE: 82192, FECHA DE EMISION:17/02/2025</t>
  </si>
  <si>
    <t>00099021001 DEP.DE CHEQ.AJENOS,RET.DE CAM.,CONCEPTO: PAGO DE MULTA POR PROCESO ADMINISTRATIVO,DEP.: CAMARA DE DIPUTADOS , PROCEDENCIA: BANCO UNION S.A., CHEQUE: 3021, FECHA DE EMISION:14/02/2025</t>
  </si>
  <si>
    <t>00086031101 DEP.DE CHEQ.AJENOS,RET.DE CAM.,CONCEPTO: SISCO ENERO/2025 DEL PALMAR,DEP.: EL PALMAR , PROCEDENCIA: BANCO UNION S.A., CHEQUE: 1352, FECHA DE EMISION:03/02/2025</t>
  </si>
  <si>
    <t>00086031101 DEP.DE CHEQ.AJENOS,RET.DE CAM.,CONCEPTO: MULTAS 2023 Y 2024,DEP.: PN ANMI IÑAO , PROCEDENCIA: BANCO UNION S.A., CHEQUE: 962, FECHA DE EMISION:30/01/2025</t>
  </si>
  <si>
    <t>00086031111 DEP.DE CHEQ.AJENOS,RET.DE CAM.,CONCEPTO: SISCO ENERO/2025,DEP.: RB TCO PILON LAJAS , PROCEDENCIA: BANCO UNION S.A., CHEQUE: 1529, FECHA DE EMISION:05/02/2025</t>
  </si>
  <si>
    <t>NUMERO DE LIBRETA CUT: 00099021001 OPERACIÓN E75 TRANSFERENCIA DE LA CUENTA FISCAL BUN A LA CUT EN MN TRANSF.FDOS.AL.BCB GOB. AUTONOMO MCPAL. DE CHIMORE CITE: GAMCH/DAF NÂ° 029-2025 CUENTA CUT 3987069001 LIBRETA NÂ° 00099021001</t>
  </si>
  <si>
    <t>DEVOLUCIÓN DE FONDOS SOLICITUD 053824-22596 DE YACIMIENTOS PETROLIFEROS FISCALES BOLIVIANOS REF.: CUNADO SAU PAGO POR LA ADQUISICION DE MATERIAL TUBULAR PARA EL POZO VILLAMONTES X7 TARIJA SEGUN CONTRATO NR GNEE ULSC CAM 034 2023, SEGÚN R.D. 025/2023. LIB. 00513042001 YPFB - OPERACIONES G N E E</t>
  </si>
  <si>
    <t>DEVOLUCIÓN DE FONDOS SOLICITUD 053742-22529 DE TESORO GENERAL DE LA NACION REF.: PAGO A LA EMPRESA IN CONTINU ET SERVICE POR LA ENTREGA DE 34.000 PASAPORTES CON CHIP ELECTRONICO SEGUN FACTURA NRO FACV033801, INFORME MEFP/VTCP/DGPOT/UOTGN/NR, SEGÚN R.D. 025/2023. LIB. 00099021001 TGN-RECURSOS ORDINARIOS (3987)</t>
  </si>
  <si>
    <t>DEVOLUCION DE FONDOS DE SOLICITUD 053924-22658 DE YPFB DE 14/02/2025 REF.: ENEX SA 22DO PRE PAGO SUM HIDR LIQ OCCIDENTE CHILE 2022 OP UPCA 2094 HR GPDI 26216 2024 PROC 105, SEGUN R.D. NO.025/2023 LIB. 00513012004 LBP-YPFB-UNICOMERCIAL (4030005415/1-2188907)</t>
  </si>
  <si>
    <t>DEVOLUCION DE FONDOS DE SOLICITUD 053925-22659 DE YPFB DE 14/02/2025 REF.: ENEX SA 3ER POST PAGO SUM HIDR LIQ OCCIDENTE CHILE 2023 OP UPCA 352 HR GPDI 23310 2024 PROC 106, SEGUN R.D. NO.025/2023 LIB. 00513012004 LBP-YPFB-UNICOMERCIAL (4030005415/1-2188907)</t>
  </si>
  <si>
    <t>00099021001 DEPOSITO DE EFECTIVO, DEPOSITANTE: NATALIA CHOQUE ZARATE, CONCEPTO: DEVOLUCION DE SUELDO DOBLE DEPÓSITO POR SUPLENCIA DE MATERNIDAD, CUENTA DE DEPOSITO: CUENTA UNICA DEL TESORO/DJBR</t>
  </si>
  <si>
    <t>00046171101 DEPOSITO DE EFECTIVO, DEPOSITANTE: IMPORTACIONES ROCHATORRICO, CONCEPTO: SANCION JURIDICA, CUENTA DE DEPOSITO: CUENTA UNICA DEL TESORO</t>
  </si>
  <si>
    <t>00086044201 DEPOSITO DE EFECTIVO, DEPOSITANTE: COMUNIDAD CAIGUA, CONCEPTO: CONTRAPARTE SISTEMA DE RIEGO ZONA 8, CUENTA DE DEPOSITO: CUENTA UNICA DEL TESORO</t>
  </si>
  <si>
    <t>00099021001 DEPOSITO DE EFECTIVO, DEPOSITANTE: RODRIGO JORGE GAMARRA ENCINAS, CONCEPTO: DEVOLUCION, CUENTA DE DEPOSITO: CUENTA UNICA DEL TESORO/DJBR</t>
  </si>
  <si>
    <t>00423012001 DEPOSITO DE EFECTIVO, DEPOSITANTE: CRISTHIAN DIEGO CRUZ TAPIA, CONCEPTO: DEVOLUCION BONO REFRIGERIO, CUENTA DE DEPOSITO: CUENTA UNICA DEL TESORO</t>
  </si>
  <si>
    <t>00599012001 DEPOSITO DE EFECTIVO, DEPOSITANTE: E.B.A., CONCEPTO: DEVOLUCION DE CREDITO FISCAL FACTURA N° 899828, CUENTA DE DEPOSITO: CUENTA UNICA DEL TESORO</t>
  </si>
  <si>
    <t>00099021001 DEPOSITO DE EFECTIVO, DEPOSITANTE: MINISTERIO PUBLICO, CONCEPTO: DEVOLUCION PERMISO OSIN GOCE DE HABER, CUENTA DE DEPOSITO: CUENTA UNICA DEL TESORO</t>
  </si>
  <si>
    <t>00099021001 DEPOSITO DE EFECTIVO, DEPOSITANTE: ERLINDA CAHUANA CALLE, CONCEPTO: DEVOLUCION DE REFRIGERIO ABRIL 2024, CUENTA DE DEPOSITO: CUENTA UNICA DEL TESORO/DJBR</t>
  </si>
  <si>
    <t>00099021001 DEPOSITO DE EFECTIVO, DEPOSITANTE: ERLINDA CAHUANA CALLE, CONCEPTO: DEVOLUCION REFRIGERIO MAYO 2024, CUENTA DE DEPOSITO: CUENTA UNICA DEL TESORO/DJBR</t>
  </si>
  <si>
    <t>00099021001 DEPOSITO DE EFECTIVO, DEPOSITANTE: SHIRLEY GRACIELA CEREZO HUESO, CONCEPTO: DEVOLUCION REFRIGERIO MAYO 2024, CUENTA DE DEPOSITO: CUENTA UNICA DEL TESORO/DJBR</t>
  </si>
  <si>
    <t>00099021001 DEPOSITO DE EFECTIVO, DEPOSITANTE: DABEIBA VILLAGOMEZ CLAROS, CONCEPTO: DEVOLUCION REFRIGERIO ABRIL 2024, CUENTA DE DEPOSITO: CUENTA UNICA DEL TESORO/DJBR</t>
  </si>
  <si>
    <t>00099021001 DEPOSITO DE EFECTIVO, DEPOSITANTE: CARLOS JORGE AJHUACHO PACO, CONCEPTO: DEVOLUCION PAGO EN EXCESO AGUINALDO 2024, CUENTA DE DEPOSITO: CUENTA UNICA DEL TESORO/DJBR</t>
  </si>
  <si>
    <t>00099021001 DEPOSITO DE EFECTIVO, DEPOSITANTE: DABEIBA VILLAGOMEZ CLAROS, CONCEPTO: DEVOLUCION REFRIGERIO JUNIO 2024, CUENTA DE DEPOSITO: CUENTA UNICA DEL TESORO/DJBR</t>
  </si>
  <si>
    <t>00099021001 DEPOSITO DE EFECTIVO, DEPOSITANTE: CECIA CONDORI TERRAZAS, CONCEPTO: DEVOLUCION PAGO EN EXCESO AGUINALDO 2024, CUENTA DE DEPOSITO: CUENTA UNICA DEL TESORO/DJBR</t>
  </si>
  <si>
    <t>00099021001 DEPOSITO DE EFECTIVO, DEPOSITANTE: ULISES PLAZA VILLCA, CONCEPTO: DEVOLUCION PAGO EN EXCESO AGUINALDO 2024, CUENTA DE DEPOSITO: CUENTA UNICA DEL TESORO/DJBR</t>
  </si>
  <si>
    <t>00046171101 DEPOSITO DE EFECTIVO, DEPOSITANTE: SYROS CORP, CONCEPTO: SANCION JURIDICA, CUENTA DE DEPOSITO: CUENTA UNICA DEL TESORO</t>
  </si>
  <si>
    <t>00099021001 DEPOSITO DE EFECTIVO, DEPOSITANTE: MARCELINO QUISPE RODRIGO, CONCEPTO: DEVOLUCION POR CONCEPTO DE INSTALACION Y GARANTIA, CUENTA DE DEPOSITO: CUENTA UNICA DEL TESORO</t>
  </si>
  <si>
    <t>00046171101 DEPOSITO DE EFECTIVO, DEPOSITANTE: BRIMEG SRL, CONCEPTO: SANCION JURIDICA, CUENTA DE DEPOSITO: CUENTA UNICA DEL TESORO</t>
  </si>
  <si>
    <t>00522012001 DEPOSITO DE EFECTIVO, DEPOSITANTE: PAUL LEDEZMA ZAMBRANA, CONCEPTO: PAGO ALQUILER DIC. 2024 - ENERO Y FEBRERO 2025, CUENTA DE DEPOSITO: CUENTA UNICA DEL TESORO</t>
  </si>
  <si>
    <t>00522012001 DEPOSITO DE EFECTIVO, DEPOSITANTE: DAVID LEDEZMA ZAMBRANA, CONCEPTO: PAGO ALQUILER DIC. 2024 - ENERO Y FEBRERO 2025, CUENTA DE DEPOSITO: CUENTA UNICA DEL TESORO</t>
  </si>
  <si>
    <t>00522012001 DEPOSITO DE EFECTIVO, DEPOSITANTE: MAURICIO LUJAN CUASACE, CONCEPTO: PAGO ALQUILER DIC. 2024 - ENERO Y FEBRERO 2025, CUENTA DE DEPOSITO: CUENTA UNICA DEL TESORO</t>
  </si>
  <si>
    <t>00522012001 DEPOSITO DE EFECTIVO, DEPOSITANTE: ELVIS CALLE FERNANDEZ, CONCEPTO: PAGO ALQUILER OCT. NOV. Y DIC. 2024, CUENTA DE DEPOSITO: CUENTA UNICA DEL TESORO</t>
  </si>
  <si>
    <t>00522012001 DEPOSITO DE EFECTIVO, DEPOSITANTE: ELVIS CALLE FERNANDEZ, CONCEPTO: PAGO A CUENTA TERCER PAGO DE ACUERDO A COMPROMISO SUSCRITO, CUENTA DE DEPOSITO: CUENTA UNICA DEL TESORO</t>
  </si>
  <si>
    <t>00522012001 DEPOSITO DE EFECTIVO, DEPOSITANTE: ORLANDO ROQUE CHAMBI, CONCEPTO: ALQUILER MESES NOV. Y DIC. 2024 SEGUN CONTRATO N°53, CUENTA DE DEPOSITO: CUENTA UNICA DEL TESORO</t>
  </si>
  <si>
    <t>00522012001 DEPOSITO DE EFECTIVO, DEPOSITANTE: ORLANDO ROQUE CHAMBI, CONCEPTO: ALQUILER MESES NOV. Y DIC. 2024 SEGUN CONTRATO N°54, CUENTA DE DEPOSITO: CUENTA UNICA DEL TESORO</t>
  </si>
  <si>
    <t>00522012001 DEPOSITO DE EFECTIVO, DEPOSITANTE: ORLANDO ROQUE CHAMBI, CONCEPTO: ALQUILER MESES NOV. Y DIC. 2024 SEGUN CONTRATO N°55, CUENTA DE DEPOSITO: CUENTA UNICA DEL TESORO</t>
  </si>
  <si>
    <t>00522012001 DEPOSITO DE EFECTIVO, DEPOSITANTE: SEBASTIANA PARDO MENECES, CONCEPTO: ALQUILER MES DICIEMBRE 2024 SEGUN CONTRATO N°56, CUENTA DE DEPOSITO: CUENTA UNICA DEL TESORO</t>
  </si>
  <si>
    <t>00522012001 DEPOSITO DE EFECTIVO, DEPOSITANTE: SEBASTIANA PARDO MENECES, CONCEPTO: ALQUILER MES DICIEMBRE 2024 SEGUN CONTRATO N°57, CUENTA DE DEPOSITO: CUENTA UNICA DEL TESORO</t>
  </si>
  <si>
    <t>00522012001 DEPOSITO DE EFECTIVO, DEPOSITANTE: CONSUELO MARISOL LOPEZ CEREZO, CONCEPTO: PAGO ALQUILER NOV. 2024 - DIC. 2024 Y ENERO 2025, CUENTA DE DEPOSITO: CUENTA UNICA DEL TESORO</t>
  </si>
  <si>
    <t>00099021001 DEPOSITO DE EFECTIVO, DEPOSITANTE: GONZALO MARZOLINI CANIZARES BUSTILLOS, CONCEPTO: DEVOLUCION EXAMEN PREOCUPACIONAL GESTION 2024, CUENTA DE DEPOSITO: CUENTA UNICA DEL TESORO/DJBR</t>
  </si>
  <si>
    <t>00383012001 DEPOSITO DE EFECTIVO, DEPOSITANTE: AGENCIA BOLIVIANA DE CORREOS, CONCEPTO: REGIONAL LA PAZ 10-15/02/2025, CUENTA DE DEPOSITO: CUENTA UNICA DEL TESORO</t>
  </si>
  <si>
    <t>00513212001 DEP.DE CHEQ.AJENOS,RET.DE CAM.,CONCEPTO: REVERSION DE FONDOS,DEP.: MARCO ANTONIO OLMOS FLORES , PROCEDENCIA: BANCO UNION S.A., CHEQUE: 831, FECHA DE EMISION:17/02/2025</t>
  </si>
  <si>
    <t>00099021001 DEP.DE CHEQ.AJENOS,RET.DE CAM.,CONCEPTO: DEVOLUCION INCAPACIDAD SEPTIEMBRE 2024,DEP.: CAJA PETROLERA DE SALUD OFICINA NACIONAL , PROCEDENCIA: BANCO UNION S.A., CHEQUE: 22652, FECHA DE EMISION:18/02/2025</t>
  </si>
  <si>
    <t>00099021001 DEP.DE CHEQ.AJENOS,RET.DE CAM.,CONCEPTO: DEVOLUCION INCAPACIDAD AGOSTO 2024,DEP.: CAJA PETROLERA DE SALUD OFICINA NACIONAL , PROCEDENCIA: BANCO UNION S.A., CHEQUE: 22653, FECHA DE EMISION:18/02/2025</t>
  </si>
  <si>
    <t>00099021001 DEP.DE CHEQ.AJENOS,RET.DE CAM.,CONCEPTO: DEVOLUCION DE HABERES ENERO 2025,DEP.: ESTHER SANCHEZ PEÑA , PROCEDENCIA: BANCO UNION S.A., CHEQUE: 213504, FECHA DE EMISION:18/02/2025</t>
  </si>
  <si>
    <t>00099021001 DEP.DE CHEQ.AJENOS,RET.DE CAM.,CONCEPTO: BOLETA MES DE ENERO 2025,DEP.: YULENKA KATYA VLADISLAVIC MENDOZA , PROCEDENCIA: BANCO UNION S.A., CHEQUE: 213505, FECHA DE EMISION:18/02/2025</t>
  </si>
  <si>
    <t>00291012008 DEP.DE CHEQ.AJENOS,RET.DE CAM.,CONCEPTO: DEPÓSITO,DEP.: KATHERINE ALEJANDRA VILLA TAPIA , PROCEDENCIA: BANCO UNION S.A., CHEQUE: 213506, FECHA DE EMISION:18/02/2025</t>
  </si>
  <si>
    <t>00670012003 DEP.DE CHEQ.AJENOS,RET.DE CAM.,CONCEPTO: OTROS INGRESOS,DEP.: TED TARIJA , PROCEDENCIA: BANCO UNION S.A., CHEQUE: 4141, FECHA DE EMISION:13/02/2025</t>
  </si>
  <si>
    <t>00670012002 DEP.DE CHEQ.AJENOS,RET.DE CAM.,CONCEPTO: PAGO DE SEGURO,DEP.: SERECI CHUQUISACA , PROCEDENCIA: BANCO NACIONAL DE BOLIVIA S.A., CHEQUE: 283104, FECHA DE EMISION:05/02/2025</t>
  </si>
  <si>
    <t>PAGO A FIDA PRÉSTAMO 2000004132 VCTO. 15-02-2025 POR CUENTA DE TGN , NTI. 019655 VALOR 18-02-2025 INTERESES USD 193.879,32 CTA. 3987 CUENTA UNICA DEL TESORO LIB. 00099021001 REF.: COMISIONES BANCARIAS</t>
  </si>
  <si>
    <t>A:00099021001 Transferencia que realizamos a solicitud de la Unidad de Administración e Información Salarial mediante nota CITE: MEFP/VTCP/DGPOT/UAIS/N°47/2025, informe MEFP/VTCP/DGPOT/UAIS/No.23/2025 para la reversión definitiva de las Boletas de Pago solicitadas por el SENASIR consignadas en el comprobante de pago N° 72051 H.R. 2025-05855-R</t>
  </si>
  <si>
    <t>A:00862012001 GAM DE VIACHA, TRANSFERENCIA DE RECUPERACIONES SEGÚN NOTA INTERNA GEF-LCR-DYF-0123-NOT/25, POR CONCEPTO DE REMUNERACION DE ADMINISTRACION QUE CORRESPONDE AL FNDR DE ACUERDO A CONTRATO DE FIDEICOMISO “CONTRAPARTES LOCALES” (CL)</t>
  </si>
  <si>
    <t>A:00862012001 GAM DE VILLA CHARCAS, TRANSFERENCIA DE RECUPERACIONES SEGÚN NOTA INTERNA GEF-LCR-DYF-0123-NOT/25, POR CONCEPTO DE REMUNERACION DE ADMINISTRACION (INTERES PENAL) QUE CORRESPONDE AL FNDR DE ACUERDO A CONTRATO DE FIDEICOMISO “CONTRAPARTES LOCALES” (CL)</t>
  </si>
  <si>
    <t>A:00862012001 GAM DE PUCARANI, TRANSFERENCIA DE RECUPERACIONES SEGÚN NOTA INTERNA GEF-LCR-DYF-0141-NOT/25, POR CONCEPTO DE REMUNERACION DE ADMINISTRACION, PAGO ANTICIPADO QUE CORRESPONDE AL FNDR DE ACUERDO A CONTRATO DE FIDEICOMISO “CONTRAPARTES LOCALES” (CL)</t>
  </si>
  <si>
    <t>A:00862012001 GAM DE PADCAYA, TRANSFERENCIA DE RECUPERACIONES SEGÚN NOTA INTERNA GEF-LCR-DYF-0123-NOT/25, POR CONCEPTO DE REMUNERACION DE ADMINISTRACION (INTERES PENAL) QUE CORRESPONDE AL FNDR DE ACUERDO A CONTRATO DE FIDEICOMISO “CONTRAPARTES LOCALES” (CL)</t>
  </si>
  <si>
    <t>A:00862012001 GAM DE SAN PABLO DE HUACARETA, TRANSFERENCIA DE RECUPERACIONES SEGÚN NOTA INTERNA GEF-LCR-DYF-0112-NOT/25, POR CONCEPTO DE REMUNERACION DE ADMINISTRACION QUE CORRESPONDE AL FNDR DE ACUERDO A CONTRATO DE FIDEICOMISO “CONTRAPARTES LOCALES” (CL)</t>
  </si>
  <si>
    <t>A:00862012001 GAM DE SAN PABLO DE HUACARETA, TRANSFERENCIA DE RECUPERACIONES SEGÚN NOTA INTERNA GEF-LCR-DYF-0112-NOT/25, POR CONCEPTO DE REMUNERACION DE ADMINISTRACION (INTERES PENAL) QUE CORRESPONDE AL FNDR DE ACUERDO A CONTRATO DE FIDEICOMISO “CONTRAPARTES LOCALES” (CL)</t>
  </si>
  <si>
    <t>A:00862012001 GAM DE VIACHA, TRANSFERENCIA DE RECUPERACIONES SEGÚN NOTA INTERNA GEF-LCR-DYF-0123-NOT/25, POR CONCEPTO DE REMUNERACION DE ADMINISTRACION (INTERES PENAL) QUE CORRESPONDE AL FNDR DE ACUERDO A CONTRATO DE FIDEICOMISO “CONTRAPARTES LOCALES” (CL)</t>
  </si>
  <si>
    <t>NUMERO DE LIBRETA CUT: 00099021001 OPERACIÓN E75 TRANSFERENCIA DE LA CUENTA FISCAL BUN A LA CUT EN MN TRANSF.FDOS.AL.BCB GOB. AUTONOMO MCPAL. DE VILLA TUNARI CITE: G.A.M.V.T. NÂ° 135/2025 CUENTA CUT 3987 LIBRETA NÂ° 00099021001</t>
  </si>
  <si>
    <t>NUMERO DE LIBRETA CUT: 00099021001 OPERACIÓN E75 TRANSFERENCIA DE LA CUENTA FISCAL BUN A LA CUT EN MN TRANSF.FDOS.AL.BCB GOB. AUTONOMO MCPAL. DE VILLA TUNARI CITE: G.A.M.V.T. NÂ° 134/2025 CUENTA CUT 3987 LIBRETA NÂ° 00099021001</t>
  </si>
  <si>
    <t>NUMERO DE LIBRETA CUT: 00099021001 OPERACIÓN E75 TRANSFERENCIA DE LA CUENTA FISCAL BUN A LA CUT EN MN TRANSF.FDOS.AL.BCB GOB. AUTONOMO MCPAL. DE VILLA TUNARI CITE: G.A.M.V.T. NÂ° 128/2025 CUENTA CUT 3987 LIBRETA NÂ° 00099021001</t>
  </si>
  <si>
    <t>NUMERO DE LIBRETA CUT: 00099021001 OPERACIÓN E75 TRANSFERENCIA DE LA CUENTA FISCAL BUN A LA CUT EN MN TRANSF.FDOS.AL.BCB DE GOB. AUTONOMO MCPAL. DE VILLA TUNARI CITE: G.A.M.V.T. NÂ° 129/2025 CUENTA CUT 3987 LIBRETA NÂ° 00099021001</t>
  </si>
  <si>
    <t>NUMERO DE LIBRETA CUT: 00099021001 OPERACIÓN E75 TRANSFERENCIA DE LA CUENTA FISCAL BUN A LA CUT EN MN TRANSF.FDOS.AL.BCB GOB. AUTONOMO MCPAL. DE VILLA TUNARI CITE: G.A.M.V.T. NÂ° 130/2025 CUENTA CUT 3987 LIBRETA NÂ° 00099021001</t>
  </si>
  <si>
    <t>NUMERO DE LIBRETA CUT: 00099021001 OPERACIÓN E75 TRANSFERENCIA DE LA CUENTA FISCAL BUN A LA CUT EN MN TRANSF.FDOS.AL.BCB GOB. AUTONOMO MCPAL. DE VILLA TUNARI CITE: G.A.M.V.T. NÂ° 131/2025 CUENTA CUT 3987 LIBRETA NÂ° 00099021001</t>
  </si>
  <si>
    <t>NUMERO DE LIBRETA CUT: 00099021001 OPERACIÓN E75 TRANSFERENCIA DE LA CUENTA FISCAL BUN A LA CUT EN MN TRANSF.FDOS.AL.BCB GOB. AUTONOMO MCPAL. DE VILLA TUNARI CITE: G.A.M.V.T. NÂ° 132/2025 CUENTA CUT 3987 LIBRETA NÂ° 00099021001</t>
  </si>
  <si>
    <t>NUMERO DE LIBRETA CUT: 00099021001 OPERACIÓN E75 TRANSFERENCIA DE LA CUENTA FISCAL BUN A LA CUT EN MN TRANSF.FDOS.AL.BCB GOB. AUTONOMO MCPAL. DE VILLA TUNARI CITE: G.A.M.V.T. NÂ° 133/2025 CUENTA CUT 3987 LIBRETA NÂ° 00099021001</t>
  </si>
  <si>
    <t>NUMERO DE LIBRETA CUT: 00099021001 OPERACIÓN E75 TRANSFERENCIA DE LA CUENTA FISCAL BUN A LA CUT EN MN TRANSF.FDOS.AL.BCB GOBIERNO AUTONOMO MUNICIPAL DE CARANAVI CITE: G.A.M.C. DESP./MAE-EHT/NÂ°029/2025 CUENTA CUT 3987 LIBRETA NÂ° 00099021001</t>
  </si>
  <si>
    <t>PAGO A CAF PRÉSTAMO CFA011419 VCTO. 18-02-2025 POR CUENTA DE TGN , NTI. 019678 VALOR 18-02-2025 INTERESES USD 12.470.001,25 CTA. 3987 CUENTA UNICA DEL TESORO LIB. 00099021001 REF.: COMISIONES BANCARIAS</t>
  </si>
  <si>
    <t>||TRANSFERENCIA DE FONDOS POR INSTRUCCIONES DEL IDA POR COMPRA DE BOLIVIANOS Y DESEMBOLSO DEL PRÉSTAMO IDA 5744-BO PROYECTO DE DESARROLLO DE CAPACIDADES DEL SECTOR VIAL (REM.EXT) REF.: 3666560 REEMBOLSO DLI 3.2 Y 3.3 LIBRETA N° 00291014301 ABC-ADMINISTRADORA BOLIVIANA DE CARRETERAS</t>
  </si>
  <si>
    <t>||COBRO DE ÚTILES DE ESCRITORIO POR TRANSFERENCIA DE FONDOS (REM. EXT) Y DESEMBOLSO DEL PRESTAMO IDA 5744-BO PROYECTO DE DESARROLLO DE CAPACIDADES DEL SECTOR VIAL (REM. EXT) REF. AC3666560 REEMBOLSO DLI 3.2 Y 3.3 LIBRETA N° 00291012002 ABC-RECURSOS PROPIOS REF.: ÚTILES DE ESCRITORIO</t>
  </si>
  <si>
    <t>PAGO A IDA PRÉSTAMO 4068-BO VCTO. 15-02-2025 POR CUENTA DE TGN , NTI. 019627 VALOR 18-02-2025 CAPITAL USD 309.716,74 INTERESES USD 200.618,62 CTA. 3987 CUENTA UNICA DEL TESORO LIB. 00099021001 REF.: COMISIONES BANCARIAS</t>
  </si>
  <si>
    <t>PAGO A BID PRÉSTAMO 4414/KI-BO VCTO. 15-02-2025 POR CUENTA DE TGN , NTI. 019653 VALOR 18-02-2025 INTERESES USD 80.466,05 CTA. 3987 CUENTA UNICA DEL TESORO LIB. 00099021001 REF.: COMISIONES BANCARIAS</t>
  </si>
  <si>
    <t>PAGO A CAF PRÉSTAMO CFA009272 VCTO. 18-02-2025 POR CUENTA DE TGN , NTI. 019673 VALOR 18-02-2025 CAPITAL USD 3.219.737,79 INTERESES USD 1.533.844,90 CTA. 3987 CUENTA UNICA DEL TESORO LIB. 00099021001 REF.: COMISIONES BANCARIAS</t>
  </si>
  <si>
    <t>PAGO A CAF PRÉSTAMO CFA009277 VCTO. 18-02-2025 POR CUENTA DE TGN , NTI. 019677 VALOR 18-02-2025 CAPITAL USD 8.295.341,47 INTERESES USD 3.951.802,31 CTA. 3987 CUENTA UNICA DEL TESORO LIB. 00099021001 REF.: COMISIONES BANCARIAS</t>
  </si>
  <si>
    <t>PAGO A BID PRÉSTAMO 3599/BL-BO VCTO. 15-02-2025 POR CUENTA DE TGN , NTI. 019674 VALOR 18-02-2025 INTERESES USD 14.375,05 CTA. 3987 CUENTA UNICA DEL TESORO LIB. 00099021001 REF.: COMISIONES BANCARIAS</t>
  </si>
  <si>
    <t>PAGO A BID PRÉSTAMO 3599/BL-BO VCTO. 15-02-2025 POR CUENTA DE TGN , NTI. 019669 VALOR 18-02-2025 CAPITAL USD 974.909,25 INTERESES USD 974.074,17 COMISIONES USD 9.760,77 CTA. 3987 CUENTA UNICA DEL TESORO LIB. 00099021001 REF.: COMISIONES BANCARIAS</t>
  </si>
  <si>
    <t>PAGO A IDA PRÉSTAMO 3245-BO VCTO. 15-02-2025 POR CUENTA DE TGN , NTI. 019624 VALOR 18-02-2025 CAPITAL USD 295.037,40 INTERESES USD 93.303,36 CTA. 3987 CUENTA UNICA DEL TESORO LIB. 00099021001 REF.: COMISIONES BANCARIAS</t>
  </si>
  <si>
    <t>PAGO A IDA PRÉSTAMO 3096-BO VCTO. 15-02-2025 POR CUENTA DE TGN , NTI. 019621 VALOR 18-02-2025 CAPITAL USD 126.668,06 INTERESES USD 37.433,34 CTA. 3987 CUENTA UNICA DEL TESORO LIB. 00099021001 REF.: COMISIONES BANCARIAS</t>
  </si>
  <si>
    <t>PAGO A IDA PRÉSTAMO 3108-BO VCTO. 15-02-2025 POR CUENTA DE TGN , NTI. 019622 VALOR 18-02-2025 CAPITAL USD 61.791,88 INTERESES USD 18.260,87 CTA. 3987 CUENTA UNICA DEL TESORO LIB. 00099021001 REF.: COMISIONES BANCARIAS</t>
  </si>
  <si>
    <t>PAGO A IDA PRÉSTAMO 3235-BO VCTO. 15-02-2025 POR CUENTA DE TGN , NTI. 019623 VALOR 18-02-2025 CAPITAL USD 640.154,35 INTERESES USD 202.442,79 CTA. 3987 CUENTA UNICA DEL TESORO LIB. 00099021001 REF.: COMISIONES BANCARIAS</t>
  </si>
  <si>
    <t>PAGO A IDA PRÉSTAMO 3630-BO VCTO. 15-02-2025 POR CUENTA DE TGN , NTI. 019625 VALOR 18-02-2025 CAPITAL USD 1.475.650,05 INTERESES USD 405.511,10 CTA. 3987 CUENTA UNICA DEL TESORO LIB. 00099021001 REF.: COMISIONES BANCARIAS</t>
  </si>
  <si>
    <t>PAGO A IDA PRÉSTAMO 4067-0-BO VCTO. 15-02-2025 POR CUENTA DE TGN , NTI. 019626 VALOR 18-02-2025 CAPITAL USD 163.875,01 INTERESES USD 106.149,79 CTA. 3987 CUENTA UNICA DEL TESORO LIB. 00099021001 REF.: COMISIONES BANCARIAS</t>
  </si>
  <si>
    <t>PAGO A IDA PRÉSTAMO 4366-BO VCTO. 15-02-2025 POR CUENTA DE TGN , NTI. 019629 VALOR 18-02-2025 CAPITAL USD 152.561,25 INTERESES USD 106.723,79 CTA. 3987 CUENTA UNICA DEL TESORO LIB. 00099021001 REF.: COMISIONES BANCARIAS</t>
  </si>
  <si>
    <t>PAGO A IDA PRÉSTAMO 4377-BO VCTO. 15-02-2025 POR CUENTA DE TGN , NTI. 019630 VALOR 18-02-2025 CAPITAL USD 54.853,21 INTERESES USD 38.372,38 CTA. 3987 CUENTA UNICA DEL TESORO LIB. 00099021001 REF.: COMISIONES BANCARIAS</t>
  </si>
  <si>
    <t>PAGO A IDA PRÉSTAMO 4378-BO VCTO. 15-02-2025 POR CUENTA DE TGN , NTI. 019631 VALOR 18-02-2025 CAPITAL USD 199.907,40 INTERESES USD 139.844,62 CTA. 3987 CUENTA UNICA DEL TESORO LIB. 00099021001 REF.: COMISIONES BANCARIAS</t>
  </si>
  <si>
    <t>PAGO A IDA PRÉSTAMO 4379-BO VCTO. 15-02-2025 POR CUENTA DE TGN , NTI. 019632 VALOR 18-02-2025 CAPITAL USD 103.688,72 INTERESES USD 72.535,15 CTA. 3987 CUENTA UNICA DEL TESORO LIB. 00099021001 REF.: COMISIONES BANCARIAS</t>
  </si>
  <si>
    <t>PAGO A IDA PRÉSTAMO 4382-BO VCTO. 15-02-2025 POR CUENTA DE TGN , NTI. 019633 VALOR 18-02-2025 CAPITAL USD 111.945,01 INTERESES USD 78.310,80 CTA. 3987 CUENTA UNICA DEL TESORO LIB. 00099021001 REF.: COMISIONES BANCARIAS</t>
  </si>
  <si>
    <t>PAGO A IDA PRÉSTAMO 4396-BO VCTO. 15-02-2025 POR CUENTA DE TGN , NTI. 019634 VALOR 18-02-2025 CAPITAL USD 129.487,63 INTERESES USD 91.924,14 CTA. 3987 CUENTA UNICA DEL TESORO LIB. 00099021001 REF.: COMISIONES BANCARIAS</t>
  </si>
  <si>
    <t>PAGO A IDA PRÉSTAMO 4440-BO VCTO. 15-02-2025 POR CUENTA DE TGN , NTI. 019642 VALOR 18-02-2025 CAPITAL USD 38.964,20 INTERESES USD 27.660,96 CTA. 3987 CUENTA UNICA DEL TESORO LIB. 00099021001 REF.: COMISIONES BANCARIAS</t>
  </si>
  <si>
    <t>PAGO A IDA PRÉSTAMO 4558-BO VCTO. 15-02-2025 POR CUENTA DE TGN , NTI. 019643 VALOR 18-02-2025 CAPITAL USD 325.770,23 INTERESES USD 238.016,21 CTA. 3987 CUENTA UNICA DEL TESORO LIB. 00099021001 REF.: COMISIONES BANCARIAS</t>
  </si>
  <si>
    <t>PAGO A IDA PRÉSTAMO 5170-BO VCTO. 15-02-2025 POR CUENTA DE TGN , NTI. 019644 VALOR 18-02-2025 CAPITAL USD 711.132,58 INTERESES USD 565.049,83 CTA. 3987 CUENTA UNICA DEL TESORO LIB. 00099021001 REF.: COMISIONES BANCARIAS</t>
  </si>
  <si>
    <t>PAGO A BIRF PRÉSTAMO BIRF 7214-BO VCTO. 15-02-2025 POR CUENTA DE TGN , NTI. 019645 VALOR 18-02-2025 CAPITAL USD 4.170,00 INTERESES USD 470,56 CTA. 3987 CUENTA UNICA DEL TESORO LIB. 00099021001 REF.: COMISIONES BANCARIAS</t>
  </si>
  <si>
    <t>PAGO A IDA PRÉSTAMO 3065-BO VCTO. 15-02-2025 POR CUENTA DE TGN , NTI. 019620 VALOR 18-02-2025 CAPITAL USD 612.812,11 INTERESES USD 181.100,02 CTA. 3987 CUENTA UNICA DEL TESORO LIB. 00099021001 REF.: COMISIONES BANCARIAS</t>
  </si>
  <si>
    <t>PAGO A BIRF PRÉSTAMO BIRF 8735-BO VCTO. 15-02-2025 POR CUENTA DE TGN , NTI. 019699 VALOR 18-02-2025 CAPITAL USD 4.187.483,07 INTERESES USD 2.966.822,60 COMISIONES USD 1.066,25 CTA. 3987 CUENTA UNICA DEL TESORO LIB. 00099021001 REF.: COMISIONES BANCARIAS</t>
  </si>
  <si>
    <t>COBRO COSTOS DE PAPELERIA SEGUN TRANSFERENCIA DEL EXTERIOR POR ORDEN DE MTX COMERCIALIZADORA DE GAS (BRAZIL SAO PAULO) REF.: CRED 5260961.22019 FECHA VALOR 18/02/2025 LIB. 00513012015 YPFB-HEROES DEL CHACO-BS</t>
  </si>
  <si>
    <t>COBRO COSTOS DE PAPELERIA SEGUN TRANSFERENCIA DEL EXTERIOR POR ORDEN DE MTX COMERCIALIZADORA DE GAS (BRAZIL SAO PAULO) REF.: CRED INV EXB-MTX-06/25 YPFB (GAS NATURAL) FECHA VALOR 18/02/2025 LIB. 00513012015 YPFB-HEROES DEL CHACO-BS</t>
  </si>
  <si>
    <t>DEVOLUCIÓN DE FONDOS SOLICITUD 053703-22503 DE EMPRESA PUBLICA QUIPUS REF.: QUINTO PAGO A GREAT CHIN LIMITED CORRESPONDIENTE AL 70 POR CIENTO DEL 93 POR CIENTO DEL LOTE 3 POR LA ADQUISICION DE ETIQUETAS Y TARJETAS RFID PARA EL SISTEMA B SIS, SEGÚN R.D. 025/2023 LIB. 00590012001 EMPRESA PÚBLICA QUIPUS - RECURSOS ESPECÍFICOS</t>
  </si>
  <si>
    <t>DEVOLUCIÓN DE FONDOS SOLICITUD 053778-22569 DE FONDO NAL. DE INV. PROD. Y SOCIAL REF.: DEVOLUCION DE FONDOS PTMO BOL 30 2017 NO UTILIZADOS TRANSFERENCIA DE RECURSOS A FONPLATA SALDOS NO EJECUTADOS SEGUN INFORME INF FPS GFA FP 010 2025 SI CE, SEGÚN R.D. 025/2023 LIB. 00287104324 FPS-BS-BOL-30-PIU-180</t>
  </si>
  <si>
    <t>DEVOLUCIÓN DE FONDOS SOLICITUD 053777-22570 DE FONDO NAL. DE INV. PROD. Y SOCIAL REF.: DEVOLUCION DE FONDOS PTMO BOL 30 2017 NO UTILIZADOS TRANSFERENCIA DE RECURSOS A FONPLATA SALDOS NO EJECUTADOS SEGUN INFORME INF FPS GFA FP 010 2025 SI CE, SEGÚN R.D. 025/2023 LIB. 00287102001 FPS-RECURSOS PROPIOS</t>
  </si>
  <si>
    <t>DEVOLUCIÓN DE FONDOS SOLICITUD 053887-22648 DE COFADENA REF.: REGISTRO DE OPERACIONES PARA REALIZAR LA TRANSFERENCIA DE DIVISAS AL EXTERIOR POR LA COMPRA DE BIENES SEGUN CONTRATO ADMINISTRATIVO, SEGÚN R.D. 025/2023 LIB. 00548022001 COFADENA - FÁBRICA BOLIVIANA DE MUNICIÓN</t>
  </si>
  <si>
    <t>DEVOLUCIÓN DE FONDOS SOLICITUD 053894-22641 DE SERVICIO NACIONAL DE AEROFOTOGRAMETRIA REF.: PAGO A LA EMPRESA LEICA GEOSYSTEMS AG VIA BANCO CENTRAL DE BOLIVIA SEGUN DOCUMENTACION ADJUNTA DE RESPALDO, SEGÚN R.D. 025/2023 LIB. 00244012001 LBP-SERVICIO NAL.DE AEROFOTOGRAMETRIA (4030001235)</t>
  </si>
  <si>
    <t>DEVOLUCION DE FONDOS DE SOLIC. 053775-22572 DE ATT DE 30/01/2025 REF.: TRANSF. DE RECURSOS A LA UNION INTERNACIONAL DE TELECOMUNICACIONES UIT, CORRESPONDIENTE A SALDOS DE CUOTAS DE GESTIONES, SEGUN R.D. NO.025/2023 LIB. 00099021001 TGN-RECURSOS ORDINARIOS (3987)</t>
  </si>
  <si>
    <t>DEVOLUCION DE FONDOS DE SOLIC. 053762-22585 DE DEFENSORIA DEL PUEBLO DE 30/01/2025 REF.: PAGO A LA ALIANZA GLOBAL DE INSTITUCIONES NACIONALES DE DERECHOS HUMANOS (GANHRI) POR LA MEMBRESIA ANUAL, SEGUN R.D. NO.025/2023. LIB. 00099021001 TGN-RECURSOS ORDINARIOS (3987)</t>
  </si>
  <si>
    <t>DEVOLUCION DE FONDOS DE SOLIC. 053892-22643 DE ADUANA NACIONAL DE 13/02/2025 REF.: PAGO POR CONTRIBUCION A LA OMA ORGANIZACION MUNDIAL DE ADUANAS PERIODO 1 DE JULIO DE 2024 AL 30 DE JUNIO DE 2025 POR 27,136.45 EUROS, SEGUN R.D. NO.025/2023. LIB. 00283012002 ADUANA NAL.-RECURSOS PROPIOS (4169-03D353)</t>
  </si>
  <si>
    <t>DEVOLUCIÓN DE FONDOS SOLICITUD 053893-22642 DE SERVICIO NACIONAL DE AEROFOTOGRAMETRIA REF.: RENOVACION DE LA SUSCRIPCION DE MANUALES SEGUN DOCUMENTACION ADJUNTA DE RESPALDO, SEGÚN R.D. 025/2023 LIB. 00244012001 LBP-SERVICIO NAL.DE AEROFOTOGRAMETRIA (4030001235)</t>
  </si>
  <si>
    <t>DEVOLUCIÓN DE FONDOS SOLICITUD 053919-22654 DE EMPRESA PUBLICA QUIPUS REF.: SEPTIMO PAGO A GREAT CHIN LIMITED CORRESPONDIENTE AL 70 POR CIENTO DEL 93 POR CIENTO DEL LOTE 4 POR LA ADQUISICION DE ETIQUETAS Y TARJETAS RFID PARA EL SISTEMA B SI, SEGÚN R.D. 025/2023 LIB. 00590012001 EMPRESA PÚBLICA QUIPUS - RECURSOS ESPECÍFICOS</t>
  </si>
  <si>
    <t>DEVOLUCIÓN DE FONDOS SOLICITUD 053920-22653 DE EMPRESA PUBLICA QUIPUS REF.: NOVENO PAGO A GREAT CHIN LIMITED CORRESPONDIENTE AL 70 POR CIENTO DEL 93 POR CIENTO DEL LOTE 5 POR LA ADQUISICION DE ETIQUETAS Y TARJETAS RFID PARA EL SISTEMA B SIS, SEGÚN R.D. 025/2023 LIB. 00590012001 EMPRESA PÚBLICA QUIPUS - RECURSOS ESPECÍFICOS</t>
  </si>
  <si>
    <t>DEVOLUCIÓN DE FONDOS SOLICITUD 053921-22652 DE EMPRESA PUBLICA QUIPUS REF.: CUARTO PAGO A GREAT CHIN LIMITED CORRESPONDIENTE AL 60 POR CIENTO DEL 93 POR CIENTO DEL LOTE 3 POR LA ADQUISICION DE KITS DE PIEZAS Y PARTES PARA EL ENSAMBLADO, SEGÚN R.D. 025/2023 LIB. 00590012001 EMPRESA PÚBLICA QUIPUS - RECURSOS ESPECÍFICOS</t>
  </si>
  <si>
    <t>DEVOLUCIÓN DE FONDOS SOLICITUD 053922-22651 DE EMPRESA PUBLICA QUIPUS REF.: SEPTIMO PAGO A GREAT CHIN LIMITED CORRESPONDIENTE AL 40 POR CIENTO DEL 93 POR CIENTO DEL LOTE 3 POR LA ADQUISICION DE KITS DE PIEZAS Y PARTES PARA EL ENSAMBLADO, SEGÚN R.D. 025/2023 LIB. 00590012001 EMPRESA PÚBLICA QUIPUS - RECURSOS ESPECÍFICOS</t>
  </si>
  <si>
    <t>||TRANSFERENCIA DE FONDOS SEGÚN MENSAJE SWIFT N°2270 DE LA FECHA Y NOTA CITE: DGAC/DAF/FIN/NE-0008/25 (HRE-TGL-1866) DE FECHA 29/01/2025 DE LA DIRECCIÓN GENERAL DE AERONÁUTICA CIVIL. (SECTOR PÚBLICO). DÉBITO DE LA LIBRETA 00117012001 DGAC, REPOSICIÓN DE ÚTILES DE ESCRITORIO.</t>
  </si>
  <si>
    <t>00099021001 DEPOSITO DE EFECTIVO, DEPOSITANTE: MARICELA CUELLAR ORTIZ, CONCEPTO: PAGO DE ENERGIA ELECTRICA, CUENTA DE DEPOSITO: CUENTA UNICA DEL TESORO</t>
  </si>
  <si>
    <t>00041031107 DEPOSITO DE EFECTIVO, DEPOSITANTE: WILLY CRUZ CHOQUE, CONCEPTO: DEVOLUCION POR GASTOS DE PASAJES, CUENTA DE DEPOSITO: CUENTA UNICA DEL TESORO</t>
  </si>
  <si>
    <t>00595012003 DEPOSITO DE EFECTIVO, DEPOSITANTE: WENDY GUARACHI, CONCEPTO: DEVOLUCION POR REVERSION AL PREVENTIVO 465, CUENTA DE DEPOSITO: CUENTA UNICA DEL TESORO</t>
  </si>
  <si>
    <t>00041031107 DEPOSITO DE EFECTIVO, DEPOSITANTE: WILLY CRUZ CHOQUE, CONCEPTO: DEVOLUCION DE GASTOS DE PEAJES, CUENTA DE DEPOSITO: CUENTA UNICA DEL TESORO</t>
  </si>
  <si>
    <t>00086044201 DEPOSITO DE EFECTIVO, DEPOSITANTE: ASOCIACION DE REGANTES CAWALLICALA, CONCEPTO: PROYECTO RIEGO TECNIFICADO, CUENTA DE DEPOSITO: CUENTA UNICA DEL TESORO</t>
  </si>
  <si>
    <t>00016051101 DEPOSITO DE EFECTIVO, DEPOSITANTE: COARITE CHALLCO ROSYMAR, CONCEPTO: DEVOLUCION DE VIATICOS, CUENTA DE DEPOSITO: CUENTA UNICA DEL TESORO</t>
  </si>
  <si>
    <t>00086044201 DEPOSITO DE EFECTIVO, DEPOSITANTE: SISTEMA DE RIEGO ANDAPATA LUPE, CONCEPTO: PROYECTO RIEGO TECNIFICADO, CUENTA DE DEPOSITO: CUENTA UNICA DEL TESORO</t>
  </si>
  <si>
    <t>00086044201 DEPOSITO DE EFECTIVO, DEPOSITANTE: ASOCIACION DE REGANTES ROMERO HUMA, CONCEPTO: PROYECTO RIEGO TECNIFICADO, CUENTA DE DEPOSITO: CUENTA UNICA DEL TESORO</t>
  </si>
  <si>
    <t>00016051101 DEPOSITO DE EFECTIVO, DEPOSITANTE: COPANA PAUCARA RUDDY ROLANDO, CONCEPTO: DEVOLUCION DE VIATICOS, CUENTA DE DEPOSITO: CUENTA UNICA DEL TESORO</t>
  </si>
  <si>
    <t>00016051101 DEPOSITO DE EFECTIVO, DEPOSITANTE: ALARCON CONDORI CARLOS VICTOR, CONCEPTO: DEVOLUCION DE VIATICOS, CUENTA DE DEPOSITO: CUENTA UNICA DEL TESORO</t>
  </si>
  <si>
    <t>00099021001 DEPOSITO DE EFECTIVO, DEPOSITANTE: LENNY QUISPE COCA, CONCEPTO: PAGO AGUA POTABLE OFICINA PRONASSLE MES DICIEMBRE, CUENTA DE DEPOSITO: CUENTA UNICA DEL TESORO/DJBR</t>
  </si>
  <si>
    <t>00099021001 DEPOSITO DE EFECTIVO, DEPOSITANTE: LENNY QUISPE COCA, CONCEPTO: DEVOLUCION C31 738 - AGUA POTABLE, CUENTA DE DEPOSITO: CUENTA UNICA DEL TESORO/DJBR</t>
  </si>
  <si>
    <t>00206012001 DEPOSITO DE EFECTIVO, DEPOSITANTE: INSTITUTO NACIONAL DE ESTADISTICA, CONCEPTO: DEPÓSITO POR VENTA DE LA OFICINA CENTRAL LA PAZ DE FECHA 18/02/2025, CUENTA DE DEPOSITO: CUENTA UNICA DEL TESORO</t>
  </si>
  <si>
    <t>00099021001 DEPOSITO DE EFECTIVO, DEPOSITANTE: MARIA SOLEDAD CHINO MAMANI CI 6785524 LP, CONCEPTO: DEVOLUCION CONTRATO DGSU-016/2018 EX-BECARIA MARIA SOLEDAD CHINO MAMANI, CUENTA DE DEPOSITO: CUENTA UNICA DEL TESORO</t>
  </si>
  <si>
    <t>00522012001 DEPOSITO DE EFECTIVO, DEPOSITANTE: JOSE LUIS MONTES LOPEZ, CONCEPTO: PAGO ALQUILER MESES NOV. 2024 DIC. 2024 Y ENERO 2025, CUENTA DE DEPOSITO: CUENTA UNICA DEL TESORO</t>
  </si>
  <si>
    <t>00099021001 DEPOSITO DE EFECTIVO, DEPOSITANTE: ANA MERCEDES HERBAS MALDONADO, CONCEPTO: DEVOLUCION PAGO EFECTUADO, CUENTA DE DEPOSITO: CUENTA UNICA DEL TESORO/DJBR</t>
  </si>
  <si>
    <t>00221012001 DEPOSITO DE EFECTIVO, DEPOSITANTE: MILDER GREGORIO VARGAS HINOJOSA, CONCEPTO: DEVOLUCION DE SOLICITUD DE GASTO 4 Y 6 DEL FONDO ROTATIVO DA-1 DE LA GESTION 2024, CUENTA DE DEPOSITO: CUENTA UNICA DEL TESORO</t>
  </si>
  <si>
    <t>00595012002 DEP.DE CHEQ.AJENOS,RET.DE CAM.,CONCEPTO: DEV DE FONDOS POR SUB DE INCAPACIDAD TEMPORAL PERIODO: 12/2024 - REG LA PAZ,DEP.: CAJA DE SALUD DE LA BANCA PRIVADA , PROCEDENCIA: BANCO NACIONAL DE BOLIVIA S.A., CHEQUE: 9921624, FECHA DE EMISION:13/02/2025</t>
  </si>
  <si>
    <t>00342012001 DEP.DE CHEQ.AJENOS,RET.DE CAM.,CONCEPTO: DEVOLUCION PASAJE DEPÓSITO BOA,DEP.: AGENCIA ESTATAL DE VIVIENDA , PROCEDENCIA: BANCO UNION S.A., CHEQUE: 799, FECHA DE EMISION:07/02/2025</t>
  </si>
  <si>
    <t>00099021001 DEP.DE CHEQ.AJENOS,RET.DE CAM.,CONCEPTO: REMISION PLANILLA DE PARTES BAJAS MEDICAS DICIEMBRE 2024,DEP.: CAJA DE SALUD DE LA BANCA PRIVADA , PROCEDENCIA: BANCO NACIONAL DE BOLIVIA S.A., CHEQUE: 9921899, FECHA DE EMISION:13/02/2025</t>
  </si>
  <si>
    <t>00342012001 DEP.DE CHEQ.AJENOS,RET.DE CAM.,CONCEPTO: EJECUCION GARANTIA,DEP.: AGENCIA ESTATAL DE VIVIENDA , PROCEDENCIA: BANCO UNION S.A., CHEQUE: 800, FECHA DE EMISION:07/02/2025</t>
  </si>
  <si>
    <t>00578012002 DEP.DE CHEQ.AJENOS,RET.DE CAM.,CONCEPTO: REVERSION,DEP.: BOLIVIANA DE AVIACION , PROCEDENCIA: BANCO UNION S.A., CHEQUE: 19495, FECHA DE EMISION:19/02/2025</t>
  </si>
  <si>
    <t>00578012002 DEP.DE CHEQ.AJENOS,RET.DE CAM.,CONCEPTO: REVERSION,DEP.: BOLIVIANA DE AVIACION , PROCEDENCIA: BANCO UNION S.A., CHEQUE: 19496, FECHA DE EMISION:19/02/2025</t>
  </si>
  <si>
    <t>00578012002 DEP.DE CHEQ.AJENOS,RET.DE CAM.,CONCEPTO: REVERSION,DEP.: BOLIVIANA DE AVIACION , PROCEDENCIA: BANCO UNION S.A., CHEQUE: 19497, FECHA DE EMISION:19/02/2025</t>
  </si>
  <si>
    <t>00578012002 DEP.DE CHEQ.AJENOS,RET.DE CAM.,CONCEPTO: REVERSION,DEP.: BOLIVIANA DE AVIACION , PROCEDENCIA: BANCO UNION S.A., CHEQUE: 19498, FECHA DE EMISION:19/02/2025</t>
  </si>
  <si>
    <t>TRANSFERENCIA DE FONDOS AL EXTERIOR A SOLICITUD DE PROCURADURIA GENERAL DEL ESTADO SEGUN SOLICITUD 22663 REF: PAGO A GREENBERG TRAURIG PA CASO MURILLO, SEGUN INFORME PGE-UAJ-INF-0257-2024, CONTRATO 48-2021. LIB. 00099021001 TGN-RECURSOS ORDINARIOS (3987)</t>
  </si>
  <si>
    <t>TRANSFERENCIA DE FONDOS AL EXTERIOR A SOLICITUD DE PROCURADURIA GENERAL DEL ESTADO SEGUN SOLICITUD 22664 REF: PAGO A GUGLIELMINO SRL CASO CIADI ARB-AF-18-5 BANCO BILBAO VIZCAYA ARGENTARIA, SEGUN CONTRATO 066-2022, INFORME PGE-DGDA-INF-0086-2024 LIB. 00099021001 TGN-RECURSOS ORDINARIOS (3987)</t>
  </si>
  <si>
    <t>A:00086054202 Débito Automático al GAM La Paz, por incumplimiento del Convenio Intergubernativo de Financiamiento y Ejecución N°56 de fecha 12 de julio de 2022 y su adenda, suscrito entre el Ministerio de Medio Ambiente y Agua, el GAM La Paz y la Empresa Pública Social de Agua y Saneamiento S.A. - Intervenida, para el proyecto “Construcción Extensión de la Red de Agua Potable para las Comunidades Chicani Chinchaya Fase II y Sistema de Alcantarillado Sanitario”.</t>
  </si>
  <si>
    <t>NUMERO DE LIBRETA CUT: 00597012001 OPERACIÓN E18 TRANSFERENCIA DEL SISTEMA FINANCIERO POR CUENTA DE TERCEROS A LA CUT EJECUCION BG-0004777-0150 O/INTEB SRL</t>
  </si>
  <si>
    <t>NUMERO DE LIBRETA CUT: 00291012006 OPERACIÓN E18 TRANSFERENCIA DEL SISTEMA FINANCIERO POR CUENTA DE TERCEROS A LA CUT TRANSFERENCIA POR DERECHO USO DE VIA A SOLICTUD DE YPFB CHACO S.A.</t>
  </si>
  <si>
    <t>NUMERO DE LIBRETA CUT: 00513012008 OPERACIÓN E18 TRANSFERENCIA DEL SISTEMA FINANCIERO POR CUENTA DE TERCEROS A LA CUT PAGO DIVIDENDOS RESULTADOS ACUMULADOS</t>
  </si>
  <si>
    <t>NUMERO DE LIBRETA CUT: 00099021001 OPERACIÓN E75 TRANSFERENCIA DE LA CUENTA FISCAL BUN A LA CUT EN MN TRANSF.FDOS.AL.BCB GOBIERNO AUTONOMO MUNICIPAL DE VILLAZON CITE: _GAM-VLZ-MAE NÂ°010/2025, CUENTA CUT 3987 LIBRETA NÂ° 00099021001</t>
  </si>
  <si>
    <t>NUMERO DE LIBRETA CUT: 00099021001 OPERACIÓN E75 TRANSFERENCIA DE LA CUENTA FISCAL BUN A LA CUT EN MN TRANSF.FDOS.AL.BCB GOBIERNO AUTONOMO MUNICIPAL DE CHULUMANI CITE: GAMCH/MAE/LP/039/2025 CUENTA CUT 3987 LIBRETA NÂ° 00099021001</t>
  </si>
  <si>
    <t>PAGO A FONPLATA PRÉSTAMO BOL 24/2014 VCTO. 19-02-2025 POR CUENTA DE TGN , NTI. 019732 VALOR 19-02-2025 CAPITAL USD 556.925,39 INTERESES USD 228.570,02 CTA. 3987 CUENTA UNICA DEL TESORO LIB. 00099021001 REF.: COMISIONES BANCARIAS</t>
  </si>
  <si>
    <t>||AMPLIACION DE VALIDEZ 0,15% S/USD336.615.- POR 150 DIAS, REEMB.GSTS.COMUNICACION BS300.-Y EMISION COMP.CONTABLE BS60.-,S/G NOTA SEDEM/GG/KB N°0037/2025,12/2/2025.REF.:I-2023-37 P/C EPP KOKABOL A/F COMASA EUROPE S.R.L. LIB.00132102001 KOKABOL-GESTIÓN OPERATIVA REF.:COMISIONES ENMIENDA 4 LC I-2023-37</t>
  </si>
  <si>
    <t>COBRO DE||ÚTILES DE ESCRITORIO SG. NOTA CITE: DGE-GEF-LCR-DYF-1220-CAR/25 POR EL REGISTRO DEL COMPROBANTE CONTABLE N°1119792 DEL PAGO ANTICIPADO DE CAPITAL Y PAGO DE INTERESES DEL CRED. EXTRA. AL FNDR SG. RD N° 195/2015 Y CONT. SANO N°350/2015, MOD. Y DOC. ADJ. COBRO DE ÚTILES DE ESCRITORIO DE LA CUT N°3987 LIBRETA N°00862012001 FNDR - ADMINISTRACIÓN</t>
  </si>
  <si>
    <t>TRANSFERENCIA DE FONDOS AL EXTERIOR A SOLICITUD DE MINISTERIO DE RELACIONES EXTERIORES SEGUN SOLICITUD 22470 REF: PROCESO 98 PLANILLA 11240 PAGO DE COSTO DE VIDA AL PERSONAL DE EMBAJADAS Y CONSULADOS CORRESPONDIENTE AL MES DE NOVIEMBRE LIB. 00099021001 TGN-RECURSOS ORDINARIOS (3987)</t>
  </si>
  <si>
    <t>VENTA DE DIVISAS CON TRANSFERENCIA DE FONDOS A SOLICITUD DE ADMINISTRACION DE SERVICIOS PORTUARIOS BOLIVIA SEGUN SOLICITUD 22616 REF: H.R.111. TISUR/PUERTO MATARANI, CERTIFICACION DE CONFORMIDAD, APLICACION DE TARIFAS Y SOLICITUD DE PAGO A TISUR DE CARGA FRACCIONADA EN HIERRO LIB. 00594012001 ASP-B FONDO DE OPERACIONES POR DIFERENCIAL CAMBIARIO</t>
  </si>
  <si>
    <t>'TRANSFERENCIA DE FONDOS||S/G.NOTA CITE: MEFP/VTCP/DGAFT/UOIET/TES/N°13/2025 DE F.6/1/2025 DEL MEFP (HRE-TSO-21) Y CORREO DEL BUN DE LA FECHA, POR INCUMPL.A OBLIG.DEL GAM MER, CORRESPONDIENTES AL CONVENIO INTERGUBERNATIVO DE FINANCIAMIENTO FDI/CONV/N°424/2017 ABONO A LA LIBRETA N° 00373024105 FDI-TRANSF. PROG.Y/O PROY.(TGN-IDH)</t>
  </si>
  <si>
    <t>'COBRO DE'||ÚTILES DE ESCRITORIO POR EL COMPROBANTE NRO.1119748 DE LA FECHA S/G. NOTA CITE GAFC-803/ DFC/URTE-0153/2024 DE F.26.03.2024 (HRE-TGL-5158) ENVIADA POR YACIMIENTOS PETROLIFEROS FISCALES BOLIVIANOS DÉBITO DE LA LIBRETA 00513022001 YPFB - OPERACIONES, REPOSICIÓN DE ÚTILES DE ESCRITORIO.</t>
  </si>
  <si>
    <t>'COBRO DE'||ÚTILES DE ESCRITORIO POR EL COMPROBANTE NRO. 1119760 DE LA FECHA, S/G. NOTA GAFC-0803/DFC/URTE-0153/2024 DE FECHA 26/3/2024 (HRE-TGL-5158) ENVIADO POR YACIMIENTOS PETROLÍFEROS FISCALES BOLIVIANOS. DÉBITO DE LA LIBRETA 00513022001 YPFB-"OPERACIONES" COBRO DE ÚTILES DE ESCRITORIO.</t>
  </si>
  <si>
    <t>||TRANSFERENCIA DE FONDOS S/G MENSAJE SWIFT NRO. 2343 EN ATENCIÓN A CORREO ELECTRONICO DE LA FECHA Y NOTA: DGAC/DAF/FIN/NE-0008/25 DE F.29/1/2025 (HRE-TGL-1866) ENVIADO POR LA DIRECCIÓN GENERAL DE AERONÁUTICA CIVIL (SECTOR PÚBLICO). DEBITO DE LA LIBRETA 00117012001 DGAC, REPOSICIÓN ÚTILES DE ESCRITORIO.</t>
  </si>
  <si>
    <t>00076014201 DEPOSITO DE EFECTIVO, DEPOSITANTE: COMUNICACIONES EL PAIS S.A., CONCEPTO: PAGO, CUENTA DE DEPOSITO: CUENTA UNICA DEL TESORO</t>
  </si>
  <si>
    <t>00016011101 DEPOSITO DE EFECTIVO, DEPOSITANTE: LIBRERIA DEL MINISTERIO DE EDUCACION, CONCEPTO: VENTA DE MATERIAL BIBLIOGRAFICO Y/O MULTIMEDIA EN LIBRERIA, CUENTA DE DEPOSITO: CUENTA UNICA DEL TESORO</t>
  </si>
  <si>
    <t>00389012001 DEPOSITO DE EFECTIVO, DEPOSITANTE: MAMANI CALA SARA CORNELIA, CONCEPTO: DEVOLUCION, CUENTA DE DEPOSITO: CUENTA UNICA DEL TESORO</t>
  </si>
  <si>
    <t>00099021001 DEPOSITO DE EFECTIVO, DEPOSITANTE: MINISTERIO PUBLICO, CONCEPTO: DEVOLUCION MORA SEGURO SOCIAL OBLIGATORIO, CUENTA DE DEPOSITO: CUENTA UNICA DEL TESORO</t>
  </si>
  <si>
    <t>00016011101 DEPOSITO DE EFECTIVO, DEPOSITANTE: LINETH RUTH BARRIONUEVO CAHUAYA, CONCEPTO: DEVOLUCION UN DIA DE REFRIGERIO, CUENTA DE DEPOSITO: CUENTA UNICA DEL TESORO</t>
  </si>
  <si>
    <t>00293014201 DEPOSITO DE EFECTIVO, DEPOSITANTE: MARIANELA ESPAÑA MITA, CONCEPTO: DEVOLUCION DE VIATICOS, CUENTA DE DEPOSITO: CUENTA UNICA DEL TESORO</t>
  </si>
  <si>
    <t>00293134201 DEPOSITO DE EFECTIVO, DEPOSITANTE: MARIA ALEJANDRA CORNEJO VALDEZ, CONCEPTO: DEVOLUCION DE VIATICOS, CUENTA DE DEPOSITO: CUENTA UNICA DEL TESORO</t>
  </si>
  <si>
    <t>00016011101 DEPOSITO DE EFECTIVO, DEPOSITANTE: EDGAR ANCE CRUZ, CONCEPTO: DEVOLUCION, CUENTA DE DEPOSITO: CUENTA UNICA DEL TESORO</t>
  </si>
  <si>
    <t>00293134201 DEPOSITO DE EFECTIVO, DEPOSITANTE: DENISSE DEL ROSARIO VELASQUEZ SILVA, CONCEPTO: DEVOLUCION DE VIATICOS, CUENTA DE DEPOSITO: CUENTA UNICA DEL TESORO</t>
  </si>
  <si>
    <t>00293134201 DEPOSITO DE EFECTIVO, DEPOSITANTE: MARIANA VARGAS TORO, CONCEPTO: DEVOLUCION DE VIATICOS, CUENTA DE DEPOSITO: CUENTA UNICA DEL TESORO</t>
  </si>
  <si>
    <t>00099021001 DEPOSITO DE EFECTIVO, DEPOSITANTE: CRISTIAN FLORES MELGAR, CONCEPTO: DEVOLUCION, CUENTA DE DEPOSITO: CUENTA UNICA DEL TESORO/DJBR</t>
  </si>
  <si>
    <t>00046171101 DEPOSITO DE EFECTIVO, DEPOSITANTE: HENRY SANGA CHOQUE CI:4957435, CONCEPTO: MULTA, CUENTA DE DEPOSITO: CUENTA UNICA DEL TESORO</t>
  </si>
  <si>
    <t>00099021001 DEPOSITO DE EFECTIVO, DEPOSITANTE: ANEL LETICIA SOLARES PERALTA, CONCEPTO: DEVOLUCIÓN DE PAGO DE VACACIONES EN DEMASÍA GESTIÓN 2020, CUENTA DE DEPOSITO: CUENTA UNICA DEL TESORO/DJBR</t>
  </si>
  <si>
    <t>00046171101 DEPOSITO DE EFECTIVO, DEPOSITANTE: APPLEDENTAL BOLIVIA S.R.L., CONCEPTO: SANCION JURIDICA, CUENTA DE DEPOSITO: CUENTA UNICA DEL TESORO</t>
  </si>
  <si>
    <t>00015011108 DEPOSITO DE EFECTIVO, DEPOSITANTE: JUBILADOS BANCA PRIVADA, CONCEPTO: PAGO FACTURA AGUA POTABLE FACTURA FEB 2024, CUENTA DE DEPOSITO: CUENTA UNICA DEL TESORO</t>
  </si>
  <si>
    <t>00099021001 DEPOSITO DE EFECTIVO, DEPOSITANTE: PORFIRIO LIMACHI POMA, CONCEPTO: COBRO INDEBIDO - DEVOLUCION, CUENTA DE DEPOSITO: CUENTA UNICA DEL TESORO</t>
  </si>
  <si>
    <t>00016011101 DEPOSITO DE EFECTIVO, DEPOSITANTE: SONIA FLORES ROCABADO, CONCEPTO: DEVOLUCION DE REFRIGERIO, CUENTA DE DEPOSITO: CUENTA UNICA DEL TESORO</t>
  </si>
  <si>
    <t>00016011101 DEPOSITO DE EFECTIVO, DEPOSITANTE: VERONICA REYNA TAMBO CHOQUE, CONCEPTO: DEVOLUCION DE REFRIGERIO, CUENTA DE DEPOSITO: CUENTA UNICA DEL TESORO</t>
  </si>
  <si>
    <t>00016011101 DEPOSITO DE EFECTIVO, DEPOSITANTE: GONZALO SINKA FERNANDEZ, CONCEPTO: DEVOLUCION DE REFRIGERIO, CUENTA DE DEPOSITO: CUENTA UNICA DEL TESORO</t>
  </si>
  <si>
    <t>00016011101 DEPOSITO DE EFECTIVO, DEPOSITANTE: ERICK JOSE ESPEJO ANDRADE, CONCEPTO: DEVOLUCION DE REFRIGERIO, CUENTA DE DEPOSITO: CUENTA UNICA DEL TESORO</t>
  </si>
  <si>
    <t>00016011101 DEPOSITO DE EFECTIVO, DEPOSITANTE: SANDRA AILEEN MACUCHAPI HUANCA, CONCEPTO: DEVOLUCION DE REFRIGERIO, CUENTA DE DEPOSITO: CUENTA UNICA DEL TESORO</t>
  </si>
  <si>
    <t>00099021001 DEPOSITO DE EFECTIVO, DEPOSITANTE: RUBEN LOPEZ LEMA, CONCEPTO: DEVOLUCION DE BECA CONTRATO N°13/2019 - EXBECARIO RUBEN LOPEZ LEMA, CUENTA DE DEPOSITO: CUENTA UNICA DEL TESORO</t>
  </si>
  <si>
    <t>00099021001 DEPOSITO DE EFECTIVO, DEPOSITANTE: JUSTINO LUCAS CONDORI ESPINOZA, CONCEPTO: DEVOLUCION DE PAGO EN DEMASIA AGUINALDO GESTION 2020, CUENTA DE DEPOSITO: CUENTA UNICA DEL TESORO</t>
  </si>
  <si>
    <t>00086044201 DEPOSITO DE EFECTIVO, DEPOSITANTE: CESAR CONSTANCIO ZELAYA LEYTON, CONCEPTO: CONTRAPARTE SISTEMA DE RIEGO COMUNIDAD HUAYLLATAYOJ - PROGRAMA RUMBO, CUENTA DE DEPOSITO: CUENTA UNICA DEL TESORO</t>
  </si>
  <si>
    <t>00086044201 DEPOSITO DE EFECTIVO, DEPOSITANTE: ERNESTO RENGIFO AVENDAÑO, CONCEPTO: PAGO CONTRAPARTE SISTEMA DE RIEGO COMUNIDAD ARPAJA BAJA- PROGRAMA RUMBO, CUENTA DE DEPOSITO: CUENTA UNICA DEL TESORO</t>
  </si>
  <si>
    <t>00086044201 DEPOSITO DE EFECTIVO, DEPOSITANTE: FRANCISCO RIVERA CAZON, CONCEPTO: PAGO CONTRAPARTE SISTEMA DE RIEGO COMUNIDAD YUQUINA- PROGRAMA RUMBO, CUENTA DE DEPOSITO: CUENTA UNICA DEL TESORO</t>
  </si>
  <si>
    <t>00086044201 DEPOSITO DE EFECTIVO, DEPOSITANTE: MIGUEL GABRIEL MARTINEZ AGUIRRE, CONCEPTO: CONTRAPARTE SISTEMA DE RIEGO COMUNIDAD SAN LORENZO- PROGRAMA RUMBO, CUENTA DE DEPOSITO: CUENTA UNICA DEL TESORO</t>
  </si>
  <si>
    <t>00206012001 DEPOSITO DE EFECTIVO, DEPOSITANTE: INSTITUTO NACIONAL DE ESTADISTICA, CONCEPTO: DEPÓSITO POR VENTA DE LA OFICINA CENTRAL LA PAZ DE FECHA 19/02/2025, CUENTA DE DEPOSITO: CUENTA UNICA DEL TESORO</t>
  </si>
  <si>
    <t>00099021001 DEPOSITO DE EFECTIVO, DEPOSITANTE: JAIME MITA PARIHUANA, CONCEPTO: DEVOLUCION DE BONOS Y AGUINALDO GESTION 2024, CUENTA DE DEPOSITO: CUENTA UNICA DEL TESORO</t>
  </si>
  <si>
    <t>00016011101 DEPOSITO DE EFECTIVO, DEPOSITANTE: MARIEL LAZARTE CORONEL, CONCEPTO: DEVOLUCION DE REFRIGERIO, CUENTA DE DEPOSITO: CUENTA UNICA DEL TESORO</t>
  </si>
  <si>
    <t>00016011101 DEPOSITO DE EFECTIVO, DEPOSITANTE: ANA GABRIELA LARA NAVARRO, CONCEPTO: DEVOLUCION DE 2 DIAS DE REFRIGERIO POR UN ERROR DE COBRO, CUENTA DE DEPOSITO: CUENTA UNICA DEL TESORO</t>
  </si>
  <si>
    <t>00133012001 DEPOSITO DE EFECTIVO, DEPOSITANTE: ARON ESPINOZA OLIVER, CONCEPTO: SALDO SORTEO SEMBRANDO ESPERANZA, CUENTA DE DEPOSITO: CUENTA UNICA DEL TESORO</t>
  </si>
  <si>
    <t>00016011101 DEPOSITO DE EFECTIVO, DEPOSITANTE: WARA LAGUNA MAMANI, CONCEPTO: DEVOLUCION DE REFRIGERIO, CUENTA DE DEPOSITO: CUENTA UNICA DEL TESORO</t>
  </si>
  <si>
    <t>00010011101 DEPOSITO DE EFECTIVO, DEPOSITANTE: KARINA SOLIZ SANCHEZ, CONCEPTO: PAGO DE SERVICIOS, CUENTA DE DEPOSITO: CUENTA UNICA DEL TESORO</t>
  </si>
  <si>
    <t>00099021001 DEPOSITO DE EFECTIVO, DEPOSITANTE: ALEX MAURICIO MELGAR TORREZ, CONCEPTO: DEVOLUCION EXAMEN PREOCUPACIONAL GESTION 2024, CUENTA DE DEPOSITO: CUENTA UNICA DEL TESORO/DJBR</t>
  </si>
  <si>
    <t>00016011101 DEPOSITO DE EFECTIVO, DEPOSITANTE: HILDA HUATA TITIRICO, CONCEPTO: DEVOLUCION DE REFRIGERIO, CUENTA DE DEPOSITO: CUENTA UNICA DEL TESORO</t>
  </si>
  <si>
    <t>00119012001 DEP.DE CHEQ.AJENOS,RET.DE CAM.,CONCEPTO: DEVOLUCION DEL IMPORTE DE UNA GARANTIA A PRIMER REQUERIMIENTO VENCIDA,DEP.: ADSIB , PROCEDENCIA: BANCO UNION S.A., CHEQUE: 243, FECHA DE EMISION:18/02/2025</t>
  </si>
  <si>
    <t>00290012001 DEP.DE CHEQ.AJENOS,RET.DE CAM.,CONCEPTO: MULTAS A CONSULTORES INDIVIDUALES S/G TRAMITE N° 11021346,DEP.: SERVICIO DE IMPUESTOS NACIONALES , PROCEDENCIA: BANCO UNION S.A., CHEQUE: 7987, FECHA DE EMISION:13/02/2025</t>
  </si>
  <si>
    <t>00290012001 DEP.DE CHEQ.AJENOS,RET.DE CAM.,CONCEPTO: OTROS INGRESOS S/G TRAMITE N°11034191,DEP.: SERVICIO DE IMPUESTOS NACIONALES , PROCEDENCIA: BANCO UNION S.A., CHEQUE: 7981, FECHA DE EMISION:10/02/2025</t>
  </si>
  <si>
    <t>00134012001 DEP.DE CHEQ.AJENOS,RET.DE CAM.,CONCEPTO: DESCUENTO DE LA PLANILLA DE SUELDOS ENERO/2025 DE LA LIC. SANTA CRUZ CARMEN,DEP.: CONSEJO NACIONAL DE VIVIENDA POLICIAL COVIPOL , PROCEDENCIA: BANCO UNION S.A., CHEQUE: 209, FECHA DE EMISION:19/02/2025</t>
  </si>
  <si>
    <t>00134012001 DEP.DE CHEQ.AJENOS,RET.DE CAM.,CONCEPTO: DESCUENTO DE PERMISOS SIN GOCÉ DE HABERES DE COVIPOL DICIEMBRE 2024 Y ENERO 2025,DEP.: CONSEJO NACIONAL DE VIVIENDA POLICIAL COVIPOL</t>
  </si>
  <si>
    <t>00580012001 DEP.DE CHEQ.AJENOS,RET.DE CAM.,CONCEPTO: REPOSICION ENERGIA ELECTRICA GESTION 2024,DEP.: DEPOSITOS ADUANEROS BOLIVIANOS , PROCEDENCIA: BANCO UNION S.A., CHEQUE: 1716, FECHA DE EMISION:18/02/2025</t>
  </si>
  <si>
    <t>00580012001 DEP.DE CHEQ.AJENOS,RET.DE CAM.,CONCEPTO: MULTAS ALQUILERES,DEP.: DEPOSITOS ADUANEROS BOLIVIANOS , PROCEDENCIA: BANCO UNION S.A., CHEQUE: 1715, FECHA DE EMISION:18/02/2025</t>
  </si>
  <si>
    <t>00580012001 DEP.DE CHEQ.AJENOS,RET.DE CAM.,CONCEPTO: EXTRAVIO DE TARJETA MAGNETICA,DEP.: DEPOSITOS ADUANEROS BOLIVIANOS , PROCEDENCIA: BANCO UNION S.A., CHEQUE: 1713, FECHA DE EMISION:17/02/2025</t>
  </si>
  <si>
    <t>00580012001 DEP.DE CHEQ.AJENOS,RET.DE CAM.,CONCEPTO: PERDIDA CREDITO FISCAL,DEP.: DEPOSITOS ADUANEROS BOLIVIANOS , PROCEDENCIA: BANCO UNION S.A., CHEQUE: 1714, FECHA DE EMISION:17/02/2025</t>
  </si>
  <si>
    <t>00580012001 DEP.DE CHEQ.AJENOS,RET.DE CAM.,CONCEPTO: GARANTIA AGENCIA LASUS SRL,DEP.: DEPOSITOS ADUANEROS BOLIVIANOS , PROCEDENCIA: BANCO UNION S.A., CHEQUE: 1712, FECHA DE EMISION:17/02/2025</t>
  </si>
  <si>
    <t>00099021001 DEP.DE CHEQ.AJENOS,RET.DE CAM.,CONCEPTO: INCAPACIDADES,DEP.: CAJA NACIONAL DE SALUD , PROCEDENCIA: BANCO UNION S.A., CHEQUE: 38233, FECHA DE EMISION:18/02/2025</t>
  </si>
  <si>
    <t>00015011108 DEP.DE CHEQ.AJENOS,RET.DE CAM.,CONCEPTO: DEPÓSITO A LA CUT,DEP.: MINISTERIO DE GOBIERNO , PROCEDENCIA: BANCO UNION S.A., CHEQUE: 52523, FECHA DE EMISION:18/02/2025</t>
  </si>
  <si>
    <t>00015011108 DEP.DE CHEQ.AJENOS,RET.DE CAM.,CONCEPTO: DEPÓSITO A LA CUT,DEP.: MINISTERIO DE GOBIERNO , PROCEDENCIA: BANCO UNION S.A., CHEQUE: 52522, FECHA DE EMISION:18/02/2025</t>
  </si>
  <si>
    <t>00591012001 DEP.DE CHEQ.AJENOS,RET.DE CAM.,CONCEPTO: SG HR MT/2025-00756,DEP.: E.E.T.C. MI TELEFERICO , PROCEDENCIA: BANCO UNION S.A., CHEQUE: 4104, FECHA DE EMISION:17/02/2025</t>
  </si>
  <si>
    <t>00591012001 DEP.DE CHEQ.AJENOS,RET.DE CAM.,CONCEPTO: SG HR MT/2025-00931,DEP.: E.E.T.C. MI TELEFERICO , PROCEDENCIA: BANCO UNION S.A., CHEQUE: 4105, FECHA DE EMISION:17/02/2025</t>
  </si>
  <si>
    <t>00591012001 DEP.DE CHEQ.AJENOS,RET.DE CAM.,CONCEPTO: SG HR MT/2024-09883,DEP.: E.E.T.C. MI TELEFERICO , PROCEDENCIA: BANCO UNION S.A., CHEQUE: 4106, FECHA DE EMISION:17/02/2025</t>
  </si>
  <si>
    <t>00591012001 DEP.DE CHEQ.AJENOS,RET.DE CAM.,CONCEPTO: SG HR MT/2024-09883,DEP.: E.E.T.C. MI TELEFERICO , PROCEDENCIA: BANCO UNION S.A., CHEQUE: 4108, FECHA DE EMISION:18/02/2025</t>
  </si>
  <si>
    <t>00591012001 DEP.DE CHEQ.AJENOS,RET.DE CAM.,CONCEPTO: SG HR MT/2024-09753,DEP.: E.E.T.C. MI TELEFERICO , PROCEDENCIA: BANCO UNION S.A., CHEQUE: 4109, FECHA DE EMISION:18/02/2025</t>
  </si>
  <si>
    <t>00591012001 DEP.DE CHEQ.AJENOS,RET.DE CAM.,CONCEPTO: SG HR MT/2024-09811,DEP.: E.E.T.C. MI TELEFERICO , PROCEDENCIA: BANCO UNION S.A., CHEQUE: 4110, FECHA DE EMISION:18/02/2025</t>
  </si>
  <si>
    <t>00591012001 DEP.DE CHEQ.AJENOS,RET.DE CAM.,CONCEPTO: SG HR MT/2025-00613,DEP.: E.E.T.C. MI TELEFERICO , PROCEDENCIA: BANCO UNION S.A., CHEQUE: 4111, FECHA DE EMISION:18/02/2025</t>
  </si>
  <si>
    <t>00423012001 DEP.DE CHEQ.AJENOS,RET.DE CAM.,CONCEPTO: CONVENIO INTERINSTITUCIONAL,DEP.: UNIVALLE S.A. , PROCEDENCIA: BANCO NACIONAL DE BOLIVIA S.A., CHEQUE: 7789, FECHA DE EMISION:14/02/2025</t>
  </si>
  <si>
    <t>00423012001 DEP.DE CHEQ.AJENOS,RET.DE CAM.,CONCEPTO: CONVENIO INTERINSTITUCIONAL,DEP.: UNIVALLE S.A. , PROCEDENCIA: BANCO NACIONAL DE BOLIVIA S.A., CHEQUE: 7790, FECHA DE EMISION:14/02/2025</t>
  </si>
  <si>
    <t>COBRO COSTOS DE PAPELERIA SEGUN TRANSFERENCIA DEL EXTERIOR POR ORDEN DE FIDEICOMISO HERCO-CK (LIMA PERÚ) REF.: CRED EMB 05-02 CISTERNAS CONTRATO 48 FECHA VALOR 20/02/2025 LIB. 00513062002 YPFB - EXPORTACIÓN DE GLP Y OTROS-BOLIVIANOS</t>
  </si>
  <si>
    <t>NUMERO DE LIBRETA CUT: 00291012006 OPERACIÓN E18 TRANSFERENCIA DEL SISTEMA FINANCIERO POR CUENTA DE TERCEROS A LA CUT PAGO A PROVEEDORES</t>
  </si>
  <si>
    <t>||COMISION TRANSFERENCIA FDOS.AL EXTERIOR 0,20% S/USD1.173.867,41 (EQUIV.A EUR1.125.468,96),REEMB.GSTS.COMUNICACION BS300.-Y EMISION COMP.CONTABLE BS60.-REF.:PAGO 1 LC I-2023-38 P/C ENVIBOL A/F VETROMECCANICA S.R.L.,EN COMPL.A COMP.1119828,20/02/2025. LIB.00132072003 SEDEM-AMPL.PLANTA ENVASES DE VIDRIO EN ZUDAÑEZ-CH.RF.:COMISIONES PAGO 1 LC I-2023-38</t>
  </si>
  <si>
    <t>PAGO A JICA PRÉSTAMO BV-P5 VCTO. 20-02-2025 POR CUENTA DE TGN , NTI. 019711 VALOR 20-02-2025 COMISIONES JPY 1.002.240,00 CTA. 3987 CUENTA UNICA DEL TESORO REF.: COMISIONES BANCARIAS</t>
  </si>
  <si>
    <t>||PAGO A EXIMBANK COREA PRESTAMO EDCF NO. BOL-2 VCTO. 20/02/2025 POR CUENTA DEL TGN, SEGUN MENSAJE SWIFT N°2530 DE LA FECHA, AUTORIZACION S/G COD. LIQ. 019654 DE 17/02/2025, VALOR 20/02/2025 CAPITAL KRW713.093.000 INTERESES KRW16.974.650. LIB. 00099021001 TGN-RECURSOS ORDINARIOS (3987) REF.: COMISIONES BANCARIAS</t>
  </si>
  <si>
    <t>||TRANSFERENCIA DE FONDOS S/G MENSAJE SWIFT NRO. 2540, CORREO ELECTRONICO DE LA FECHA Y NOTA CITE DGAC/DAF/FIN/NE-0008/25 DE F.29.01.2025 (HRE-TGL-1866) DE LA DIRECCION GENERAL DE AERONAUTICA CIVIL (SECTOR PÚBLICO). DEBITO DE LA LIBRETA 00117012001 DGAC, REPOSICIÓN DE ÚTILES DE ESCRITORIO</t>
  </si>
  <si>
    <t>||TRANSFERENCIA DE FONDOS S/G MENSAJES SWIFT NRO. 2476, DE LA FECHA Y NOTA CITE DGAC/DAF/FIN/NE-0008/25 DE F.29.01.2025 (HRE-TGL-1866) DE LA DIRECCION GENERAL DE AERONAUTICA CIVIL (SECTOR PÚBLICO). DEBITO DE LA LIBRETA 00117012001 DGAC, REPOSICIÓN DE ÚTILES DE ESCRITORIO</t>
  </si>
  <si>
    <t>'COBRO DE'||ÚTILES DE ESCRITORIO POR EL COMPROBANTE N°1119869 SEGÚN NOTA CITE: GAFC-0803/DFC/URTE-0153/2024 DE FECHA 26/03/2024 (HRE-TGL-5158) DE YACIMIENTOS PETROLÍFEROS FISCALES BOLIVIANOS. (SECTOR PÚBLICO). DÉBITO DE LA LIBRETA 00513022001 YPFB - OPERACIONES, REPOSICIÓN DE ÚTILES DE ESCRITORIO.</t>
  </si>
  <si>
    <t>00046171101 DEPOSITO DE EFECTIVO, DEPOSITANTE: LAQFAGALENO F.I., CONCEPTO: SANCION, CUENTA DE DEPOSITO: CUENTA UNICA DEL TESORO</t>
  </si>
  <si>
    <t>00015021104 DEPOSITO DE EFECTIVO, DEPOSITANTE: PAOLA JHOSELIN CALIZAYA CALDERON, CONCEPTO: DEVOLUCION DE PASAJES, CUENTA DE DEPOSITO: CUENTA UNICA DEL TESORO</t>
  </si>
  <si>
    <t>00046171101 DEPOSITO DE EFECTIVO, DEPOSITANTE: DEMETRIO FELIX GARCIA PINTO, CONCEPTO: DEPÓSITO, CUENTA DE DEPOSITO: CUENTA UNICA DEL TESORO</t>
  </si>
  <si>
    <t>00046171101 DEPOSITO DE EFECTIVO, DEPOSITANTE: GUMMYPLAS S.R.L., CONCEPTO: CANCELACION DE SANCION PECUNIARIA, CUENTA DE DEPOSITO: CUENTA UNICA DEL TESORO</t>
  </si>
  <si>
    <t>00099021001 DEPOSITO DE EFECTIVO, DEPOSITANTE: ALEJANDRO CASTRO COARITE, CONCEPTO: DEVOLUCION DE SUELDO SEPTIEMBRE 2020, CUENTA DE DEPOSITO: CUENTA UNICA DEL TESORO/DJBR</t>
  </si>
  <si>
    <t>00597022001 DEPOSITO DE EFECTIVO, DEPOSITANTE: CYTEC DE MEXICO S.A., CONCEPTO: DEPÓSITO POR EMISION DE CARTA DE CREDITO, CUENTA DE DEPOSITO: CUENTA UNICA DEL TESORO</t>
  </si>
  <si>
    <t>00046171101 DEPOSITO DE EFECTIVO, DEPOSITANTE: SAN FERNANDO S.R.L., CONCEPTO: PAGO DE MULTA, CUENTA DE DEPOSITO: CUENTA UNICA DEL TESORO</t>
  </si>
  <si>
    <t>00099021001 DEPOSITO DE EFECTIVO, DEPOSITANTE: WILSON ROLANDO ATAHUACHI CABAS, CONCEPTO: DEVOLUCION DE PAGO EN EXCESO, CUENTA DE DEPOSITO: CUENTA UNICA DEL TESORO/DJBR</t>
  </si>
  <si>
    <t>00099021001 DEP.DE CHEQ.AJENOS,RET.DE CAM.,CONCEPTO: INCAPACIDADES,DEP.: CAJA NACIONAL DE SALUD , PROCEDENCIA: BANCO UNION S.A., CHEQUE: 12856, FECHA DE EMISION:18/02/2025</t>
  </si>
  <si>
    <t>00212012001 DEP.DE CHEQ.AJENOS,RET.DE CAM.,CONCEPTO: INDEMINIZACION SEGUROS,DEP.: C. SALCEDO - INRA , PROCEDENCIA: BANCO UNION S.A., CHEQUE: 6264, FECHA DE EMISION:11/02/2025</t>
  </si>
  <si>
    <t>00212012001 DEP.DE CHEQ.AJENOS,RET.DE CAM.,CONCEPTO: INDEMINIZACION SEGUROS,DEP.: C. SALCEDO - INRA , PROCEDENCIA: BANCO UNION S.A., CHEQUE: 6262, FECHA DE EMISION:11/02/2025</t>
  </si>
  <si>
    <t>00212012001 DEP.DE CHEQ.AJENOS,RET.DE CAM.,CONCEPTO: INDEMINIZACION SEGUROS,DEP.: C. SALCEDO - INRA , PROCEDENCIA: BANCO UNION S.A., CHEQUE: 6261, FECHA DE EMISION:11/02/2025</t>
  </si>
  <si>
    <t>00212012001 DEP.DE CHEQ.AJENOS,RET.DE CAM.,CONCEPTO: COMPENSACION INCORPORACIONES Y BAJAS SEGURO,DEP.: C. SALCEDO - INRA , PROCEDENCIA: BANCO UNION S.A., CHEQUE: 6263, FECHA DE EMISION:11/02/2025</t>
  </si>
  <si>
    <t>00099021001 DEP.DE CHEQ.AJENOS,RET.DE CAM.,CONCEPTO: REPOSICION DE CREDENCIAL,DEP.: CONTRALORIA GENERAL DEL ESTADO , PROCEDENCIA: BANCO UNION S.A., CHEQUE: 9336, FECHA DE EMISION:18/02/2025</t>
  </si>
  <si>
    <t>00030014201 DEP.DE CHEQ.AJENOS,RET.DE CAM.,CONCEPTO: DEVOLUCION DE PASAJES BOA,DEP.: MJTI , PROCEDENCIA: BANCO UNION S.A., CHEQUE: 1288, FECHA DE EMISION:18/02/2025</t>
  </si>
  <si>
    <t>PAGO A CAF PRÉSTAMO CFA004990 VCTO. 21-02-2025 POR CUENTA DE TGN , NTI. 019684 VALOR 21-02-2025 CAPITAL USD 1.633.928,56 INTERESES USD 222.796,41 CTA. 3987 CUENTA UNICA DEL TESORO LIB. 00099021001 REF.: COMISIONES BANCARIAS</t>
  </si>
  <si>
    <t>PAGO A CAF PRÉSTAMO CFA004987 VCTO. 21-02-2025 POR CUENTA DE TGN , NTI. 019683 VALOR 21-02-2025 CAPITAL USD 5.925.892,86 INTERESES USD 808.032,63 CTA. 3987 CUENTA UNICA DEL TESORO LIB. 00099021001 REF.: COMISIONES BANCARIAS</t>
  </si>
  <si>
    <t>NUMERO DE LIBRETA CUT: 00099021001 OPERACIÓN E75 TRANSFERENCIA DE LA CUENTA FISCAL BUN A LA CUT EN MN TRANSF.FDOS.AL.BCB GOBIERNO AUTONOMO MUNICIPAL DE BOYUIBE CITE: G.A.M.B. NÂ° 061/2025 CUENTA CUT 3987 LIBRETA NÂ° 00099021001</t>
  </si>
  <si>
    <t>NUMERO DE LIBRETA CUT: 00099021001 OPERACIÓN E75 TRANSFERENCIA DE LA CUENTA FISCAL BUN A LA CUT EN MN TRANSF.FDOS.AL.BCB GOBIERNO AUTONOMO MUNICIPAL DE GUANAY CITE: GAMG/MAE/VTY/NÂ° 057/2025 CUENTA CUT 3987 LIBRETA NÂ° 00099021001</t>
  </si>
  <si>
    <t>PAGO A CAF PRÉSTAMO CFA004991 VCTO. 21-02-2025 POR CUENTA DE TGN, SEGUN NOTA MEFP/VTCP/DGCP/UODP/No 104/2025 DEL 20-02-2025, VALOR 21-02-2025 CAPITAL USD 516.710,97 CTA. 3987 CUENTA UNICA DEL TESORO LIB. 00099021001 REF.: COMISIONES BANCARIAS</t>
  </si>
  <si>
    <t>||7MO. DESEMB. DE RECURSOS DEL CRED. EXT. FIREPRO OTORGADO AL TGN REPRESENTADO POR EL MEFP, SG NOTA: MEFP/VTCP/DGCP/UEPS/N°079/2025 (TRAM-3442), EN EL MARCO DE LA RD N°076/2023, CONT.SANO-DLBCI N°11/2023, LEY N°1670, MODIF. Y DOC. ADJ. ABONO EN LA CTA. 3987, LIB. 00099021001 TGN-RECURSOS ORDINARIOS (3987) 7MO. DESEMB.</t>
  </si>
  <si>
    <t>VENTA DE DIVISAS CON TRANSFERENCIA DE FONDOS A SOLICITUD DE BOLIVIANA DE AVIACION SEGUN SOLICITUD 22689 REF: INVOICE CLS 10040320 POR LA COMPRA DE REPUESTOS PARA EQUIPOS DE SOPORTE TIERRA LIB. 00578012002 BOA-BOLIVIANA DE AVIACION-INGRESOS</t>
  </si>
  <si>
    <t>COBRO DE||ÚTILES DE ESCRITORIO POR EL REG. DEL COMP. CONTABLE N° 1119926 POR EL 7MO DESEMBOLSO A FAVOR DEL TGN REPRESENTADO POR EL MEFP PARA EL CRED.EXT FIREPRO SG. NOTA: MEFP/VTCP/DGCP/UEPS/N°079/2025 (TRAM. 3442). DE LA CTA. N° 3987, LIB 00099021001 TGN-RECURSOS ORDINARIOS"</t>
  </si>
  <si>
    <t>||TRANSFERENCIA DE RECURSOS AL FIDEICOMISO PARA PROMOVER LA RECONSTRUCCIÓN ECONÓMICA Y PRODUCTIVA (FIREPRO) CONSTITUIDO EN EL MARCO DEL DS N°4862 DEL 18 DE ENERO DE 2023 Y ADM. POR EL BANCO UNIÓN SG. NOTA: MEFP/VTCP/DGCP/UF/N°046 /2025 (TRAM-227) DE LA FECHA. DÉBITO DE LA LIB N°00099021001 RECURSOS ORDINARIOS.</t>
  </si>
  <si>
    <t>COBRO DE||ÚTILES DE ESCRITORIO POR EL REG. DEL COMP. CONTABLE N°1119928 SG. NOTA MEFP/VTCP/DGCP/UF/N°046/2025 (TRAM-227). DÉBITO DE LA LIBRETA 00099021001 RECURSOS ORDINARIOS</t>
  </si>
  <si>
    <t>||TRANSFERENCIA DE FONDOS S/G MENSAJE SWIFT NROS. 2552 EN ATENCIÓN A CORREO ELECTRONICO DE LA FECHA Y NOTA: DGAC/DAF/FIN/NE-0008/25 DE F.29/1/2025 (HRE-TGL-1866) ENVIADO POR LA DIRECCIÓN GENERAL DE AERONÁUTICA CIVIL (SECTOR PÚBLICO). DEBITO DE LA LIBRETA 00117012001 DGAC, REPOSICIÓN ÚTILES DE ESCRITORIO.</t>
  </si>
  <si>
    <t>||PAGO A CAF PRÉSTAMO CFA004991 VCTO. 21-02-2025 POR CUENTA DEL TGN, SEGÚN NOTA MEFP/VTCP/DGCP/UODP/N°104/2025 DE 20-02-2025 CAPITAL USD852.039,03 INTERESES USD186.637,64 CTA. 3987 CUENTA UNICA DEL TESORO LIB. 00099021001</t>
  </si>
  <si>
    <t>||PAGO A CAF PRÉSTAMO CFA004991 VCTO. 21-02-2025 POR CUENTA DEL TGN, SEGÚN NOTA MEFP/VTCP/DGCP/UODP/N°104/2025 DE 20-02-2025 CAPITAL USD852.039,03 INTERESES USD186.637,64 CTA. 3987 CUENTA UNICA DEL TESORO LIB. 00099021001 REF.: COMISIONES BANCARIAS</t>
  </si>
  <si>
    <t>'COBRO DE'||ÚTILES DE ESCRITORIO POR EL COMPROBANTE N°1119962 SEGÚN NOTA CITE: GAFC-0803/DFC/URTE-0153/2024 DE FECHA 26/03/2024 (HRE-TGL-5158) DE YACIMIENTOS PETROLÍFEROS FISCALES BOLIVIANOS. (SECTOR PÚBLICO). DÉBITO DE LA LIBRETA 00513022001 YPFB - OPERACIONES, REPOSICIÓN DE ÚTILES DE ESCRITORIO.</t>
  </si>
  <si>
    <t>TRANSFERENCIA DEL EXTERIOR SEGUN SWIFT NO.2596 Y NO.2595 DE FECHA 21/02/2025 ORDENANTE: ECONOMET SPA REF.: CRED 56 TM KCL TIPO 1 56 TM KCL TIPO 4 LIB. 00597012001 RECURSOS PROPIOS VENTAS YLB</t>
  </si>
  <si>
    <t>COBRO COSTOS DE PAPELERIA SEGUN TRANSFERENCIA DEL EXTERIOR POR ORDEN DE FIDEICOMISO HERCO - CK (LIMA PERU) REF.: CRED EMB 05-02 CISTERNAS CONTRATO 48 FECHA VALOR 21/02/2025 LIB. 00513062002 YPFB - EXPORTACIÓN DE GLP Y OTROS-BOLIVIANOS</t>
  </si>
  <si>
    <t>COBRO COSTOS DE PAPELERIA SEGUN TRANSFERENCIA DEL EXTERIOR POR ORDEN DE ECONOMET SPA REF.: CRED 56 TM KCL TIPO 1 56 TM KCL TIPO 4 LIB. 00597032001 YLB-COMERCIALIZACION DE DIVERSAS SALES</t>
  </si>
  <si>
    <t>||REGULARIZACIÓN DE NUESTRA OPERACIÓN N°1119968 DE F. 21/02/2025 SEGÚN NOTA CITE DGAC/DAF/FIN/NE-0008/25 DE F. 29/01/2025 (HRE-TSO-1866) Y CORREO ELECTRÓNICO DE LA FECHA ENVIADO POR DGAC Y NAABOL DÉBITO DE LA LIBRETA 00117012001 DGAC, REPOSICIÓN DE ÚTILES DE ESCRITORIO.</t>
  </si>
  <si>
    <t>00046171101 DEPOSITO DE EFECTIVO, DEPOSITANTE: SUPERMEDICAL S.R.L., CONCEPTO: PAGO DE SANCION, CUENTA DE DEPOSITO: CUENTA UNICA DEL TESORO</t>
  </si>
  <si>
    <t>00595012002 DEPOSITO DE EFECTIVO, DEPOSITANTE: REYNA MARGARITA BUSTOS BUTRON, CONCEPTO: DEVOLUCION POR BENEFICIOS SOCIALES PAGADOS EN EXCESO, CUENTA DE DEPOSITO: CUENTA UNICA DEL TESORO</t>
  </si>
  <si>
    <t>00046171101 DEPOSITO DE EFECTIVO, DEPOSITANTE: IMPORTADORA DE COSMETICOS BELLINA, CONCEPTO: PAGO DE SANCION, CUENTA DE DEPOSITO: CUENTA UNICA DEL TESORO</t>
  </si>
  <si>
    <t>00046171101 DEPOSITO DE EFECTIVO, DEPOSITANTE: BIOMERLAB S.R.L., CONCEPTO: PAGO DE SANCION, CUENTA DE DEPOSITO: CUENTA UNICA DEL TESORO</t>
  </si>
  <si>
    <t>00099021001 DEPOSITO DE EFECTIVO, DEPOSITANTE: JUAN BERNARDO CHUMACERO VEGA, CONCEPTO: POR DEVOLUCION DE AGUINALDO 2024, CUENTA DE DEPOSITO: CUENTA UNICA DEL TESORO</t>
  </si>
  <si>
    <t>00046171101 DEPOSITO DE EFECTIVO, DEPOSITANTE: LUZA REPRESENTACIONES Y DISTRIBUCIONES, CONCEPTO: PAGO DE SANCION PECUNIARIA, CUENTA DE DEPOSITO: CUENTA UNICA DEL TESORO</t>
  </si>
  <si>
    <t>00291012008 DEPOSITO DE EFECTIVO, DEPOSITANTE: MIGUEL ANGEL AMURUZ REBOSO, CONCEPTO: REMISION ALCANCE DE TRABAJO LBC-071-24 PROPUESTA ABC IRI SC003-1 SOLVOVIAL SRL NIT:405934029, CUENTA DE DEPOSITO: CUENTA UNICA DEL TESORO</t>
  </si>
  <si>
    <t>00099021001 DEPOSITO DE EFECTIVO, DEPOSITANTE: HENRY CASTILLO RAMIREZ, CONCEPTO: DEVOLUCION REFRIGERIO MAYO 24, CUENTA DE DEPOSITO: CUENTA UNICA DEL TESORO</t>
  </si>
  <si>
    <t>00099021001 DEPOSITO DE EFECTIVO, DEPOSITANTE: LOURDES DIAZ ALFARO, CONCEPTO: DEVOLUCION REFRIGERIO ABRIL 2024, CUENTA DE DEPOSITO: CUENTA UNICA DEL TESORO</t>
  </si>
  <si>
    <t>00099021001 DEPOSITO DE EFECTIVO, DEPOSITANTE: MIRIAM RODRIGUEZ SEMPERTEGUI, CONCEPTO: DEVOLUCION DE REFRIGERIO MAYO 2024, CUENTA DE DEPOSITO: CUENTA UNICA DEL TESORO/DJBR</t>
  </si>
  <si>
    <t>00290012001 DEP.DE CHEQ.AJENOS,RET.DE CAM.,CONCEPTO: OTROS INGRESOS SEGUN TRAMITE N°11053013,DEP.: SERVICIO DE IMPUESTOS NACIONALES , PROCEDENCIA: BANCO UNION S.A., CHEQUE: 8002, FECHA DE EMISION:20/02/2025</t>
  </si>
  <si>
    <t>00290012001 DEP.DE CHEQ.AJENOS,RET.DE CAM.,CONCEPTO: OTRSO INGRESOS SEGUN TRAMITE N°10952299,DEP.: SERVICIO DE IMPUESTOS NACIONALES , PROCEDENCIA: BANCO UNION S.A., CHEQUE: 7999, FECHA DE EMISION:20/02/2025</t>
  </si>
  <si>
    <t>00290012001 DEP.DE CHEQ.AJENOS,RET.DE CAM.,CONCEPTO: OTROS INGRESOS SEGUN TRAMITE N°11055291,DEP.: SERVICIO DE IMPUESTOS NACIONALES , PROCEDENCIA: BANCO UNION S.A., CHEQUE: 8001, FECHA DE EMISION:20/02/2025</t>
  </si>
  <si>
    <t>00099021001 DEP.DE CHEQ.AJENOS,RET.DE CAM.,CONCEPTO: CONVENIO DOBLE PERCEPCION - SENASIR RONALD ZORRILLA VALDIVIA,DEP.: SERVICIO DE IMPUESTOS NACIONALES , PROCEDENCIA: BANCO UNION S.A., CHEQUE: 8000, FECHA DE EMISION:20/02/2025</t>
  </si>
  <si>
    <t>00373024105 DEP.DE CHEQ.AJENOS,RET.DE CAM.,CONCEPTO: DEVOLUCION DE RECURSOS NO EJECUTADOS,DEP.: GOB. AUTONOMO MCPAL. CARANAVI , PROCEDENCIA: BANCO UNION S.A., CHEQUE: 22846, FECHA DE EMISION:20/02/2025</t>
  </si>
  <si>
    <t>00578012002 DEP.DE CHEQ.AJENOS,RET.DE CAM.,CONCEPTO: REVERSION,DEP.: BOLIVIANA DE AVIACION , PROCEDENCIA: BANCO UNION S.A., CHEQUE: 19513, FECHA DE EMISION:24/02/2025</t>
  </si>
  <si>
    <t>00292012001 DEP.DE CHEQ.AJENOS,RET.DE CAM.,CONCEPTO: INDEMNIZACION VIAS BOLIVIA,DEP.: UNIBIENES S.A. , PROCEDENCIA: BANCO UNION S.A., CHEQUE: 6334, FECHA DE EMISION:14/02/2025</t>
  </si>
  <si>
    <t>00099021001 DEP.DE CHEQ.AJENOS,RET.DE CAM.,CONCEPTO: INCAPACIDADES,DEP.: CAJA NACIONAL DE SALUD , PROCEDENCIA: BANCO UNION S.A., CHEQUE: 16644, FECHA DE EMISION:06/02/2025</t>
  </si>
  <si>
    <t>00291012006 DEP.DE CHEQ.AJENOS,RET.DE CAM.,CONCEPTO: USO DERECHO DE VIA,DEP.: ENTEL S.A. , PROCEDENCIA: BANCO UNION S.A., CHEQUE: 214530, FECHA DE EMISION:20/02/2025</t>
  </si>
  <si>
    <t>00099021001 DEP.DE CHEQ.AJENOS,RET.DE CAM.,CONCEPTO: INCAPACIDADES,DEP.: CAJA NACIONAL DE SALUD , PROCEDENCIA: BANCO UNION S.A., CHEQUE: 16646, FECHA DE EMISION:06/02/2025</t>
  </si>
  <si>
    <t>00099021001 DEP.DE CHEQ.AJENOS,RET.DE CAM.,CONCEPTO: INCAPACIDADES,DEP.: CAJA NACIONAL DE SALUD , PROCEDENCIA: BANCO UNION S.A., CHEQUE: 16645, FECHA DE EMISION:06/02/2025</t>
  </si>
  <si>
    <t>00206012001 DEP.DE CHEQ.AJENOS,RET.DE CAM.,CONCEPTO: DEPÓSITO POR VENTA DE OFICINA DEPARTAMENTAL SANTA CRUZ - FECHA 12/02/2025,DEP.: INSTITUTO NACIONAL DE ESTADISTICA , PROCEDENCIA: BANCO UNION S.A., CHEQUE: 6058, FECHA DE EMISION:21/02/2025</t>
  </si>
  <si>
    <t>00099021001 DEP.DE CHEQ.AJENOS,RET.DE CAM.,CONCEPTO: INCAPACIDADES,DEP.: CAJA NACIONAL DE SALUD , PROCEDENCIA: BANCO UNION S.A., CHEQUE: 16643, FECHA DE EMISION:06/02/2025</t>
  </si>
  <si>
    <t>00099021001 DEPOSITO DE EFECTIVO, DEPOSITANTE: JULIAN FELIX CRUZ AGUILAR, CONCEPTO: DEVOLUCION DE REFRIGERIO AGOSTO 2024, CUENTA DE DEPOSITO: CUENTA UNICA DEL TESORO/DJBR</t>
  </si>
  <si>
    <t>00660012002 DEPOSITO DE EFECTIVO, DEPOSITANTE: ORGANO JUDICIAL, CONCEPTO: REVERSION, CUENTA DE DEPOSITO: CUENTA UNICA DEL TESORO</t>
  </si>
  <si>
    <t>COBRO COSTOS DE PAPELERIA SEGUN TRANSFERENCIA DEL EXTERIOR POR ORDEN DE HENAN DAERXIANG TRADING CO., LTD (CN/HENAN) REF.: CRED PAYMENT FOR GOODS LIB. 00593012001 EMPRESA ESTATAL YACANA - RECURSOS PROPIOS</t>
  </si>
  <si>
    <t>COBRO COSTOS DE PAPELERIA SEGUN TRANSFERENCIA DEL EXTERIOR POR ORDEN DE OILY LUBRIFICANTES E QUIMICOS LTDA (BR/CAMPO GRANDE) REF.: CRED INV 029/2025 FECHA VALOR 21/02/2025 LIB. 00513062002 YPFB - EXPORTACIÓN DE GLP Y OTROS-BOLIVIANOS</t>
  </si>
  <si>
    <t>NUMERO DE LIBRETA CUT: 00099021001 OPERACIÓN E75 TRANSFERENCIA DE LA CUENTA FISCAL BUN A LA CUT EN MN TRANSF.FDOS.AL.BCB EMPRESA LOCAL DE AGUA POTABLE Y ALCANTARILLADO SUCRE, CITE:ELAPAS-G.A.F.NÂ°25/2025 CUENTA CUT 3987 LIBRETA NÂ° 00099021001</t>
  </si>
  <si>
    <t>NUMERO DE LIBRETA CUT: 00373024108 OPERACIÓN E75 TRANSFERENCIA DE LA CUENTA FISCAL BUN A LA CUT EN MN TRANSF.FDOS.AL.BCB GOBIERNO AUTONOMO MUNICIPAL DE APOLO CITE: GAMA/DESP/NE/NÂ° 0077/2025 CUENTA CUT 3987 LIBRETA NÂ° 00373024108</t>
  </si>
  <si>
    <t>COBRO COSTOS DE PAPELERIA POR REGULARIZACION DE TRANSFERENCIA DEL EXTERIOR POR ORDEN DE MGAS COMERCIALIZADORA GAS NATURAL LTDA (BR RIO DE JANEIRO) REF.: CRED 2152408050FS FECHA VALOR 19/02/2025 LIB. 00513012015 YPFB-HEROES DEL CHACO-BS</t>
  </si>
  <si>
    <t>COBRO COSTOS DE PAPELERIA POR REGULARIZACION DE TRANSFERENCIA DEL EXTERIOR POR ORDEN DE MGAS COMERCIALIZADORA GAS NATURAL LTDA (BR RIO DE JANEIRO) REF.: URI/FFC/EXB- MCC - 16/24 EXB - MCI - 10/24 FECHA VALOR 19/02/2025 LIB. 00513012015 YPFB-HEROES DEL CHACO-BS</t>
  </si>
  <si>
    <t>COBRO COSTOS DE PAPELERIA POR REGULARIZACION DE TRANSFERENCIA DEL EXTERIOR POR ORDEN DE MGAS COMERCIALIZADORA GAS NATURAL LTDA (BR RIO DE JANEIRO) REF.: CRED 2193158050FS FECHA VALOR 19/02/2025 LIB. 00513012015 YPFB-HEROES DEL CHACO-BS</t>
  </si>
  <si>
    <t>||TRANSFERENCIA DE FONDOS SEGÚN MENSAJE SWIFT N°2674 DE LA FECHA Y NOTA CITE: DGAC/DAF/FIN/NE-0008/25 (HRE-TGL-1866) DE FECHA 29/01/2025 DE LA DIRECCIÓN GENERAL DE AERONÁUTICA CIVIL. (SECTOR PÚBLICO). DÉBITO DE LA LIBRETA 00117012001 DGAC, REPOSICIÓN DE ÚTILES DE ESCRITORIO</t>
  </si>
  <si>
    <t>||TRANSFERENCIA DE FONDOS S/G MENSAJES SWIFT NROS. 2682-2641 EN ATENCIÓN A NOTA: DGAC/DAF/FIN/NE-0008/25 DE F.29/1/2025 (HRE-TGL-1866) ENVIADO POR LA DIRECCIÓN GENERAL DE AERONÁUTICA CIVIL (SECTOR PÚBLICO). DEBITO DE LA LIBRETA 00117012001 DGAC, REPOSICIÓN ÚTILES DE ESCRITORIO.</t>
  </si>
  <si>
    <t>||TRANSFERENCIA DE FONDOS S/G MENSAJES SWIFT NROS. 2632-2633 EN ATENCIÓN A NOTA: DGAC/DAF/FIN/NE-0008/25 DE F.29/1/2025 (HRE-TGL-1866) ENVIADO POR LA DIRECCIÓN GENERAL DE AERONÁUTICA CIVIL (SECTOR PÚBLICO). DEBITO DE LA LIBRETA 00117012001 DGAC, REPOSICIÓN ÚTILES DE ESCRITORIO.</t>
  </si>
  <si>
    <t>PAGO A FONPLATA PRÉSTAMO BOL 22/2014 VCTO. 24-02-2025 POR CUENTA DE TGN , NTI. 019680 VALOR 24-02-2025 CAPITAL USD 242.582,20 INTERESES USD 72.027,34 CTA. 3987 CUENTA UNICA DEL TESORO LIB. 00099021001 REF.: COMISIONES BANCARIAS</t>
  </si>
  <si>
    <t>'COBRO DE'||ÚTILES DE ESCRITORIO POR EL COMPROBANTE NRO. 1120404 DE LA FECHA, S/G. NOTA GAFC-0803/DFC/URTE-0153/2024 DE FECHA 26/3/2024 (HRE-TGL-5158) ENVIADO POR YACIMIENTOS PETROLÍFEROS FISCALES BOLIVIANOS. DÉBITO DE LA LIBRETA 00513022001 YPFB-"OPERACIONES" COBRO DE ÚTILES DE ESCRITORIO.</t>
  </si>
  <si>
    <t>COBRO COSTOS DE PAPELERIA SEGUN TRANSFERENCIA DEL EXTERIOR POR ORDEN DE MTX COMERCIALIZADORA DE GAS (BRAZIL SAO PAULO) REF.: CRED INV PPA-MTX-19A/25 FECHA VALOR 21/02/2025 LIB. 00513012015 YPFB-HEROES DEL CHACO-BS</t>
  </si>
  <si>
    <t>||PAGO A FONPLATA PRESTAMO BOL 22/2014 VCTO. 24-02-2025 POR CUENTA DE TGN , SEGUN NOTA MEFP/VTCP/DGCP/UODP/N° 105/2025 DE LA FECHA, CAPITAL USD530.650,99 INTERESES USD216.082,05 LIB. 00099021001 TGN-RECURSOS ORDINARIOS (3987)</t>
  </si>
  <si>
    <t>||PAGO A FONPLATA PRESTAMO BOL 22/2014 VCTO. 24-02-2025 POR CUENTA DE TGN , SEGUN NOTA MEFP/VTCP/DGCP/UODP/N° 105/2025 DE LA FECHA, CAPITAL USD530.650,99 INTERESES USD216.082,05 LIB. 00099021001 TGN-RECURSOS ORDINARIOS (3987) REF.: COMISIONES BANCARIAS</t>
  </si>
  <si>
    <t>||TRANSFERENCIA DE FONDOS S/G MENSAJES SWIFT NROS. 2690 Y 2688 EN ATENCIÓN A CORREOS ELECTRÓNICOS DE LA DGAC, NAABOL DE LA FECHA Y NOTA: DGAC/DAF/FIN/NE-0008/25 DE F.29/1/2025 (HRE-TGL-1866) ENVIADO POR LA DIRECCIÓN GENERAL DE AERONÁUTICA CIVIL (SECTOR PÚBLICO). DEBITO DE LA LIBRETA 00117012001 DGAC, REPOSICIÓN ÚTILES DE ESCRITORIO.</t>
  </si>
  <si>
    <t>||REGULARIZACION DE NUESTRA OPERACION NRO.1120408 DE FECHA 24/02/2025 EN ATENCION A CORREOS ELECTRONICOS ENVIADOS POR NAABOL Y DGAC, Y NOTA CITE DGAC/DAF/FIN/NE-0008/25 DE F. 29/01/2025 (HRE-TGL-2025-1866) DE LA FECHA (SECTOR PUBLICO) DÉBITO DE LA LIBRETA 00117012001 DGAC, REPOSICIÓN DE ÚTILES DE ESCRITORIO.</t>
  </si>
  <si>
    <t>00041031107 DEPOSITO DE EFECTIVO, DEPOSITANTE: JORGE LUIS CUSI SARZURI, CONCEPTO: DEVOLUCION DE RECURSOS NO UTILIZADOS - VIATICOS URBANOS, CUENTA DE DEPOSITO: CUENTA UNICA DEL TESORO</t>
  </si>
  <si>
    <t>00099021001 DEPOSITO DE EFECTIVO, DEPOSITANTE: MINISTERIO DE DEFENSA, CONCEPTO: DEVOLUCION DE PAGO EN DEMASIA DEL MES DE DICIEMBRE 2024 (13 DIAS), CUENTA DE DEPOSITO: CUENTA UNICA DEL TESORO</t>
  </si>
  <si>
    <t>00169014101 DEPOSITO DE EFECTIVO, DEPOSITANTE: DAYNOR MACEDA PUMA, CONCEPTO: SUSCRIPCION GESTION 2020 PERIODICO BOLIVIA, CUENTA DE DEPOSITO: CUENTA UNICA DEL TESORO</t>
  </si>
  <si>
    <t>00595012002 DEPOSITO DE EFECTIVO, DEPOSITANTE: MARIA GABRIELA ROSALES SADUD, CONCEPTO: DEVOLUCION AGUINALDO PAGADO EN EXCESO, CUENTA DE DEPOSITO: CUENTA UNICA DEL TESORO</t>
  </si>
  <si>
    <t>00595012002 DEPOSITO DE EFECTIVO, DEPOSITANTE: MARIA GABRIELA ROSALES SADUD, CONCEPTO: DEVOLUCION DE SALARIO PAGADO EN EXCESO, CUENTA DE DEPOSITO: CUENTA UNICA DEL TESORO</t>
  </si>
  <si>
    <t>00041021101 DEPOSITO DE EFECTIVO, DEPOSITANTE: ROBERTO ILICH GARCIA HERRERA, CONCEPTO: DEVOLUCION POR PENALIDADES EN PASAJES AEREOS (REPROGRAMACION) GESTION 2024, CUENTA DE DEPOSITO: CUENTA UNICA DEL TESORO</t>
  </si>
  <si>
    <t>00041021101 DEPOSITO DE EFECTIVO, DEPOSITANTE: LIMBERT WALTER AGRAMONT ALIAGA, CONCEPTO: DEVOLUCION POR PENALIDADES EN PASAJES AEREOS (REPROGRAMACIONES) GESTION 2024, CUENTA DE DEPOSITO: CUENTA UNICA DEL TESORO</t>
  </si>
  <si>
    <t>00099021001 DEPOSITO DE EFECTIVO, DEPOSITANTE: ANDRES VINCENTTY ARCE, CONCEPTO: DEPÓSITO DE CUOTA, CUENTA DE DEPOSITO: CUENTA UNICA DEL TESORO</t>
  </si>
  <si>
    <t>00099021001 DEPOSITO DE EFECTIVO, DEPOSITANTE: MINISTERIO DE DESARROLLO RURAL Y TIERRAS, CONCEPTO: PAGO SERVICIO DE AGUA POTABLE EPSAS UC-CNAPE CORRESPONDIENTE AL MES DE NOVIEMBRE 2024, CUENTA DE DEPOSITO: CUENTA UNICA DEL TESORO</t>
  </si>
  <si>
    <t>00099021001 DEPOSITO DE EFECTIVO, DEPOSITANTE: WILMA VILLCA AGUIRRE, CONCEPTO: DEVOLUCION DE PAGO EN EXCESO DE PAGO AGUINALDO DE NAVIDAD GESTION 2024, CUENTA DE DEPOSITO: CUENTA UNICA DEL TESORO</t>
  </si>
  <si>
    <t>00099021001 DEPOSITO DE EFECTIVO, DEPOSITANTE: ARIEL BLAS CAYOJA VARGAS, CONCEPTO: DEVOLUCION DE PAGO EN EXCESO DE PAGO AGUINALDO DE NAVIDAD GESTION 2024, CUENTA DE DEPOSITO: CUENTA UNICA DEL TESORO/DJBR</t>
  </si>
  <si>
    <t>00132072001 DEPOSITO DE EFECTIVO, DEPOSITANTE: ELVIS ALVARO COLQUE CANAVIRI, CONCEPTO: FONDOS NO UTILIZADOS DEL PREV. 037, CUENTA DE DEPOSITO: CUENTA UNICA DEL TESORO</t>
  </si>
  <si>
    <t>00599012001 DEPOSITO DE EFECTIVO, DEPOSITANTE: SILVIA ANDREA YANINE FERNANDEZ ORDOÑEZ, CONCEPTO: DEVOLUCION DE FONDOS EN AVANCE, CUENTA DE DEPOSITO: CUENTA UNICA DEL TESORO</t>
  </si>
  <si>
    <t>00070011102 DEPOSITO DE EFECTIVO, DEPOSITANTE: MIRIAM CARBALLO HINOJOZA, CONCEPTO: DEVOLUCION POR PAGO DE MULTA "ADQUISICION DE YUTES MTEPS", CUENTA DE DEPOSITO: CUENTA UNICA DEL TESORO</t>
  </si>
  <si>
    <t>00047137004 DEPOSITO DE EFECTIVO, DEPOSITANTE: MDRYT-EMPODERAR PAR III, CONCEPTO: DEVOLUCION GASOLINA ENERO 2025, CUENTA DE DEPOSITO: CUENTA UNICA DEL TESORO</t>
  </si>
  <si>
    <t>00015011107 DEPOSITO DE EFECTIVO, DEPOSITANTE: PROMID, CONCEPTO: PAGO CONSUMO ENERGIA ELECTRICA - FEBRERO 2025, CUENTA DE DEPOSITO: CUENTA UNICA DEL TESORO</t>
  </si>
  <si>
    <t>00389022001 DEP.DE CHEQ.AJENOS,RET.DE CAM.,CONCEPTO: REVERSION DE C-31 N°115 DA2,DEP.: NATALIA MAMANI AYANOME/ORU/NAABOL , PROCEDENCIA: BANCO UNION S.A., CHEQUE: 898, FECHA DE EMISION:25/02/2025</t>
  </si>
  <si>
    <t>00595012003 DEP.DE CHEQ.AJENOS,RET.DE CAM.,CONCEPTO: DEVOLUCION VIATICOS POR NO DESCARGO DE MARIA QUINTELA,DEP.: GESTORA DE PENSIONES , PROCEDENCIA: BANCO UNION S.A., CHEQUE: 1962, FECHA DE EMISION:21/02/2025</t>
  </si>
  <si>
    <t>00595012003 DEP.DE CHEQ.AJENOS,RET.DE CAM.,CONCEPTO: DESCUENTO P/PLANILLAS DIC/24 PERMISO SIN GOCE DE HABERES MARIA HUANCA,DEP.: GESTORA DE PENSIONES , PROCEDENCIA: BANCO UNION S.A., CHEQUE: 1964, FECHA DE EMISION:21/02/2025</t>
  </si>
  <si>
    <t>00595012005 DEP.DE CHEQ.AJENOS,RET.DE CAM.,CONCEPTO: INTERESES AE VIVIENDA ENERO 2025,DEP.: GESTORA DE PENSIONES , PROCEDENCIA: BANCO UNION S.A., CHEQUE: 1965, FECHA DE EMISION:21/02/2025</t>
  </si>
  <si>
    <t>00595012003 DEP.DE CHEQ.AJENOS,RET.DE CAM.,CONCEPTO: DEVOLUCION VIATICOS PAGADOS EN DEMASIA GESTION 2024,DEP.: GESTORA DE PENSIONES , PROCEDENCIA: BANCO UNION S.A., CHEQUE: 1966, FECHA DE EMISION:21/02/2025</t>
  </si>
  <si>
    <t>00046171101 DEP.DE CHEQ.AJENOS,RET.DE CAM.,CONCEPTO: DEPÓSITO,DEP.: CLAUDIA AJALLA BALTAZAR , PROCEDENCIA: BANCO UNION S.A., CHEQUE: 213510, FECHA DE EMISION:25/02/2025</t>
  </si>
  <si>
    <t>A:00862012001 GAM DE TEOPONTE, TRANSFERENCIA DE RECUPERACIONES SEGÚN NOTA INTERNA GEF-LCR-DYF-0157-NOT/25, POR CONCEPTO DE REMUNERACION DE ADMINISTRACION QUE CORRESPONDE AL FNDR DE ACUERDO A CONTRATO DE FIDEICOMISO “CONTRAPARTES LOCALES” (CL)</t>
  </si>
  <si>
    <t>A:00099021001 GAM DE AIQUILE, TRANSFERENCIA DE RECUPERACIONES SEGÚN NOTA GEF-LCR-JSZ-0147-NOT/25 POR CONCEPTO DE PAGO DE CAPITAL E INTERES DE ACUERDO A CONTRATO DE FIDEICOMISO “PROYECTOS DE INVERSION PUBLICA” (PIP).</t>
  </si>
  <si>
    <t>A:00862012001 GAM DE TEOPONTE, TRANSFERENCIA DE RECUPERACIONES SEGÚN NOTA INTERNA GEF-LCR-DYF-0157-NOT/25, POR CONCEPTO DE REMUNERACION DE ADMINISTRACION (INTERES PENAL) QUE CORRESPONDE AL FNDR DE ACUERDO A CONTRATO DE FIDEICOMISO “CONTRAPARTES LOCALES” (CL)</t>
  </si>
  <si>
    <t>A:00862012001 GAM DE TUPIZA, TRANSFERENCIA DE RECUPERACIONES SEGÚN NOTA GEF-LCR-JSZ-0147-NOT/25 POR CONCEPTO DE REMUNERACION POR ADMINISTRACION DE FIDEICOMISO QUE CORRESPONDE AL FNDR DE ACUERDO A CONTRATO DE FIDEICOMISO “PROYECTOS DE INVERSION PUBLICA” (PIP).</t>
  </si>
  <si>
    <t>A:00862012001 GAM DE AIQUILE, TRANSFERENCIA DE RECUPERACIONES SEGÚN NOTA GEF-LCR-JSZ-0147-NOT/25 POR CONCEPTO DE REMUNERACION POR ADMINISTRACION DE FIDEICOMISO QUE CORRESPONDE AL FNDR DE ACUERDO A CONTRATO DE FIDEICOMISO “PROYECTOS DE INVERSION PUBLICA” (PIP).</t>
  </si>
  <si>
    <t>A:00099021001 GAM DE CHIMORE, TRANSFERENCIA DE RECUPERACIONES SEGÚN NOTA GEF-LCR-JSZ-0147-NOT/25 POR CONCEPTO DE PAGO DE CAPITAL E INTERES DE ACUERDO A CONTRATO DE FIDEICOMISO “PROYECTOS DE INVERSION PUBLICA” (PIP).</t>
  </si>
  <si>
    <t>A:00862012001 GAM DE CHIMORE, TRANSFERENCIA DE RECUPERACIONES SEGÚN NOTA GEF-LCR-JSZ-0147-NOT/25 POR CONCEPTO DE REMUNERACION POR ADMINISTRACION DE FIDEICOMISO QUE CORRESPONDE AL FNDR DE ACUERDO A CONTRATO DE FIDEICOMISO “PROYECTOS DE INVERSION PUBLICA” (PIP).</t>
  </si>
  <si>
    <t>A:00099021001 GAM DE TUPIZA, TRANSFERENCIA DE RECUPERACIONES SEGÚN NOTA GEF-LCR-JSZ-0147-NOT/25 POR CONCEPTO DE PAGO DE CAPITAL E INTERES DE ACUERDO A CONTRATO DE FIDEICOMISO “PROYECTOS DE INVERSION PUBLICA” (PIP).</t>
  </si>
  <si>
    <t>A:00862012001 GAM DE SOPACHUY, TRANSFERENCIA DE RECUPERACIONES SEGÚN NOTA GEF-LCR-JSZ-0147-NOT/25 POR CONCEPTO DE REMUNERACION POR ADMINISTRACION DE FIDEICOMISO QUE CORRESPONDE AL FNDR DE ACUERDO A CONTRATO DE FIDEICOMISO “PROYECTOS DE INVERSION PUBLICA” (PIP).</t>
  </si>
  <si>
    <t>A:00099021001 GAM DE TARIJA, TRANSFERENCIA DE RECUPERACIONES SEGÚN NOTA GEF-LCR-JSZ-0147-NOT/25 POR CONCEPTO DE PAGO DE CAPITAL E INTERES DE ACUERDO A CONTRATO DE FIDEICOMISO “PROYECTOS DE INVERSION PUBLICA” (PIP).</t>
  </si>
  <si>
    <t>A:00099021001 GAM DE SOPACHUY, TRANSFERENCIA DE RECUPERACIONES SEGÚN NOTA GEF-LCR-JSZ-0147-NOT/25 POR CONCEPTO DE PAGO DE INTERES DE ACUERDO A CONTRATO DE FIDEICOMISO “PROYECTOS DE INVERSION PUBLICA” (PIP).</t>
  </si>
  <si>
    <t>A:00862012001 GAM DE TARIJA, TRANSFERENCIA DE RECUPERACIONES SEGÚN NOTA GEF-LCR-JSZ-0147-NOT/25 POR CONCEPTO DE REMUNERACION POR ADMINISTRACION DE FIDEICOMISO QUE CORRESPONDE AL FNDR DE ACUERDO A CONTRATO DE FIDEICOMISO “PROYECTOS DE INVERSION PUBLICA” (PIP).</t>
  </si>
  <si>
    <t>A:00099021001 GAM DE MOJINETE, TRANSFERENCIA DE RECUPERACIONES SEGÚN NOTA GEF-LCR-JSZ-0147-NOT/25 POR CONCEPTO DE PAGO DE INTERES DE ACUERDO A CONTRATO DE FIDEICOMISO “PROYECTOS DE INVERSION PUBLICA” (PIP).</t>
  </si>
  <si>
    <t>A:00862012001 GAM DE MOJINETE, TRANSFERENCIA DE RECUPERACIONES SEGÚN NOTA GEF-LCR-JSZ-0147-NOT/25 POR CONCEPTO DE REMUNERACION POR ADMINISTRACION DE FIDEICOMISO QUE CORRESPONDE AL FNDR DE ACUERDO A CONTRATO DE FIDEICOMISO “PROYECTOS DE INVERSION PUBLICA” (PIP).</t>
  </si>
  <si>
    <t>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t>
  </si>
  <si>
    <t>A:00290012001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t>
  </si>
  <si>
    <t>VENTA DE DIVISAS CON TRANSFERENCIA DE FONDOS A SOLICITUD DE MINISTERIO DE PLANIFICACION DEL DESARROLLO SEGUN SOLICITUD 22708 REF: VENTA DIVISAS PARA TRANSFERENCIA AL EXTERIOR, MANUTENCION ENERO A MARZO 2025 BECARIO MARIANELA MAMANI POMA SEGUN INFORME 171/2025 EQUIVALENTES 2.515,67 USD LIB. 00099021001 TGN-RECURSOS ORDINARIOS (3987) POR DIFERENCIAL CAMBIARIO</t>
  </si>
  <si>
    <t>VENTA DE DIVISAS CON TRANSFERENCIA DE FONDOS A SOLICITUD DE MINISTERIO DE PLANIFICACION DEL DESARROLLO SEGUN SOLICITUD 22715 REF: VENTA DIVISAS PARA TRANSFERENCIA AL EXTERIOR, MANUTENCION MARZO A MAYO 2025 BECARIO ABRIL TANIA PATI TORREZ SEGUN INFORME 160/2025 EQUIVALENTES 4.097,08 USD LIB. 00099021001 TGN-RECURSOS ORDINARIOS (3987) POR DIFERENCIAL CAMBIARIO</t>
  </si>
  <si>
    <t>VENTA DE DIVISAS CON TRANSFERENCIA DE FONDOS A SOLICITUD DE MINISTERIO DE PLANIFICACION DEL DESARROLLO SEGUN SOLICITUD 22709 REF: VENTA DIVISAS PARA TRANSFERENCIA AL EXTERIOR, MANUTENCION ENERO A MARZO 2025 BECARIO OSCAR CABRERA VARGAS SEGUN INFORME 172/2025 EQUIVALENTES 2.515,67 USD LIB. 00099021001 TGN-RECURSOS ORDINARIOS (3987) POR DIFERENCIAL CAMBIARIO</t>
  </si>
  <si>
    <t>VENTA DE DIVISAS CON TRANSFERENCIA DE FONDOS A SOLICITUD DE MINISTERIO DE PLANIFICACION DEL DESARROLLO SEGUN SOLICITUD 22716 REF: VENTA DIVISAS PARA TRANSFERENCIA AL EXTERIOR, MANUTENCION FEBRERO Y MARZO 2025 BECARIO BISMAR DURAN VARGAS SEGUN INFORME 138/2025 EQUIVALENTES 3.162,26 USD LIB. 00099021001 TGN-RECURSOS ORDINARIOS (3987) POR DIFERENCIAL CAMBIARIO</t>
  </si>
  <si>
    <t>VENTA DE DIVISAS CON TRANSFERENCIA DE FONDOS A SOLICITUD DE MINISTERIO DE PLANIFICACION DEL DESARROLLO SEGUN SOLICITUD 22720 REF: VENTA DIVISAS PARA TRANSFERENCIA AL EXTERIOR, MANUTENCION ENERO A MARZO 2025 BECARIO ADONAY DELGADILLO DAZA SEGUN INFORME 144/2025 EQUIVALENTES 4.743,39 USD LIB. 00099021001 TGN-RECURSOS ORDINARIOS (3987) POR DIFERENCIAL CAMBIARIO</t>
  </si>
  <si>
    <t>VENTA DE DIVISAS CON TRANSFERENCIA DE FONDOS A SOLICITUD DE MINISTERIO DE PLANIFICACION DEL DESARROLLO SEGUN SOLICITUD 22713 REF: VENTA DIVISAS PARA TRANSFERENCIA AL EXTERIOR, MANUTENCION FEBRERO Y MARZO 2025 BECARIO ALVARO ARUQUIPA YUJRA SEGUN INFORME 132/2025 EQUIVALENTES 2.734,95 USD LIB. 00099021001 TGN-RECURSOS ORDINARIOS (3987) POR DIFERENCIAL CAMBIARIO</t>
  </si>
  <si>
    <t>VENTA DE DIVISAS CON TRANSFERENCIA DE FONDOS A SOLICITUD DE MINISTERIO DE PLANIFICACION DEL DESARROLLO SEGUN SOLICITUD 22722 REF: VENTA DIVISAS PARA TRANSFERENCIA AL EXTERIOR, MANUTENCION FEBRERO Y MARZO 2025 BECARIO ABIGAIL OVANDO SEGUN INFORME 158/2025 EQUIVALENTES 1.677,11 USD LIB. 00099021001 TGN-RECURSOS ORDINARIOS (3987) POR DIFERENCIAL CAMBIARIO</t>
  </si>
  <si>
    <t>VENTA DE DIVISAS CON TRANSFERENCIA DE FONDOS A SOLICITUD DE MINISTERIO DE PLANIFICACION DEL DESARROLLO SEGUN SOLICITUD 22723 REF: VENTA DIVISAS PARA TRANSFERENCIA AL EXTERIOR, MANUTENCION FEBRERO Y MARZO 2025 BECARIO JOSE MEDINA SEGUN INFORME 154/2025 EQUIVALENTES 3.162,26 USD LIB. 00099021001 TGN-RECURSOS ORDINARIOS (3987) POR DIFERENCIAL CAMBIARIO</t>
  </si>
  <si>
    <t>VENTA DE DIVISAS CON TRANSFERENCIA DE FONDOS A SOLICITUD DE MINISTERIO DE PLANIFICACION DEL DESARROLLO SEGUN SOLICITUD 22719 REF: VENTA DIVISAS PARA TRANSFERENCIA AL EXTERIOR, MANUTENCION ENERO A MARZO 2025 BECARIO MARCELO HERRERA SALAZAR SEGUN INFORME 164/2025 EQUIVALENTES 4.103,69 USD LIB. 00099021001 TGN-RECURSOS ORDINARIOS (3987) POR DIFERENCIAL CAMBIARIO</t>
  </si>
  <si>
    <t>VENTA DE DIVISAS CON TRANSFERENCIA DE FONDOS A SOLICITUD DE MINISTERIO DE PLANIFICACION DEL DESARROLLO SEGUN SOLICITUD 22724 REF: VENTA DIVISAS PARA TRANSFERENCIA AL EXTERIOR, MANUTENCION ENERO A MARZO 2025 BECARIO SERGIO FERNANDEZ SEGUN INFORME 150/2025 EQUIVALENTES 5.251,46 USD LIB. 00099021001 TGN-RECURSOS ORDINARIOS (3987) POR DIFERENCIAL CAMBIARIO</t>
  </si>
  <si>
    <t>VENTA DE DIVISAS CON TRANSFERENCIA DE FONDOS A SOLICITUD DE MINISTERIO DE PLANIFICACION DEL DESARROLLO SEGUN SOLICITUD 22733 REF: VENTA DIVISAS PARA TRANSF AL EXTERIOR, MANUTENCION FEBRERO A ABRIL POSTGRADO 2025 ITALO BORIS VELEZ INF 161/25 EQUIVALENTES 4.743,39 USD LIB. 00099021001 TGN-RECURSOS ORDINARIOS (3987) POR DIFERENCIAL CAMBIARIO</t>
  </si>
  <si>
    <t>VENTA DE DIVISAS CON TRANSFERENCIA DE FONDOS A SOLICITUD DE MINISTERIO DE PLANIFICACION DEL DESARROLLO SEGUN SOLICITUD 22734 REF: VENTA DIVISAS PARA TRANSF AL EXTERIOR COBERTURA MANUTENCION ENERO MARZO POSTGRADO 2025 MARIA ABENDANO INF 165/25 EQUIVALENTES 4.743,39 USD LIB. 00099021001 TGN-RECURSOS ORDINARIOS (3987) POR DIFERENCIAL CAMBIARIO</t>
  </si>
  <si>
    <t>VENTA DE DIVISAS CON TRANSFERENCIA DE FONDOS A SOLICITUD DE MINISTERIO DE PLANIFICACION DEL DESARROLLO SEGUN SOLICITUD 22695 REF: VENTA DIVISAS PARA TRANSFERENCIA AL EXTERIOR, MANUTENCION ENERO A MARZO 2025 BECARIO JUAN ALVAREZ LAZARTE SEGUN INFORME 156/2025 EQUIVALENTES 4.102,43 USD LIB. 00099021001 TGN-RECURSOS ORDINARIOS (3987) POR DIFERENCIAL CAMBIARIO</t>
  </si>
  <si>
    <t>VENTA DE DIVISAS CON TRANSFERENCIA DE FONDOS A SOLICITUD DE MINISTERIO DE PLANIFICACION DEL DESARROLLO SEGUN SOLICITUD 22726 REF: VENTA DIVISAS PARA TRANSFERENCIA AL EXTERIOR, MANUTENCION FEBRERO Y MARZO 2025 BECARIO DIEGO SALAZAR VALDEZ SEGUN INFORME 140/2025 EQUIVALENTES 1.559,71 USD LIB. 00099021001 TGN-RECURSOS ORDINARIOS (3987) POR DIFERENCIAL CAMBIARIO</t>
  </si>
  <si>
    <t>VENTA DE DIVISAS CON TRANSFERENCIA DE FONDOS A SOLICITUD DE MINISTERIO DE PLANIFICACION DEL DESARROLLO SEGUN SOLICITUD 22728 REF: VENTA DIVISAS PARA TRANSFERENCIA AL EXTERIOR, MANUTENCION ENERO A MARZO 2025 BECARIO ELIANA LOPEZ SALAS SEGUN INFORME 143/2025 EQUIVALENTES 4.743,39 USD LIB. 00099021001 TGN-RECURSOS ORDINARIOS (3987) POR DIFERENCIAL CAMBIARIO</t>
  </si>
  <si>
    <t>VENTA DE DIVISAS CON TRANSFERENCIA DE FONDOS A SOLICITUD DE MINISTERIO DE PLANIFICACION DEL DESARROLLO SEGUN SOLICITUD 22729 REF: VENTA DIVISAS PARA TRANSFERENCIA AL EXTERIOR, MANUTENCION FEBRERO Y MARZO 2025 BECARIO INES BELTRAN SEGUN INFORME 147/2025 EQUIVALENTES 3.162,26 USD LIB. 00099021001 TGN-RECURSOS ORDINARIOS (3987) POR DIFERENCIAL CAMBIARIO</t>
  </si>
  <si>
    <t>VENTA DE DIVISAS CON TRANSFERENCIA DE FONDOS A SOLICITUD DE MINISTERIO DE PLANIFICACION DEL DESARROLLO SEGUN SOLICITUD 22696 REF: VENTA DIVISAS PARA TRANSFERENCIA AL EXTERIOR, MANUTENCION FEBRERO A ABRIL 2025 BECARIO HUGO SOTO SEGUN INFORME 155/2025 EQUIVALENTES 4.743,39 USD LIB. 00099021001 TGN-RECURSOS ORDINARIOS (3987) POR DIFERENCIAL CAMBIARIO</t>
  </si>
  <si>
    <t>VENTA DE DIVISAS CON TRANSFERENCIA DE FONDOS A SOLICITUD DE MINISTERIO DE PLANIFICACION DEL DESARROLLO SEGUN SOLICITUD 22692 REF: VENTA DIVISAS PARA TRANSFERENCIA AL EXTERIOR, MANUTENCION ENERO A MARZO 2025 BECARIO DAYSI AGUILAR HERRERA SEGUN INFORME 137/2025 EQUIVALENTES 4.103,69 USD LIB. 00099021001 TGN-RECURSOS ORDINARIOS (3987) POR DIFERENCIAL CAMBIARIO</t>
  </si>
  <si>
    <t>VENTA DE DIVISAS CON TRANSFERENCIA DE FONDOS A SOLICITUD DE MINISTERIO DE PLANIFICACION DEL DESARROLLO SEGUN SOLICITUD 22691 REF: VENTA DIVISAS PARA TRANSFERENCIA AL EXTERIOR, MANUTENCION ENERO A MARZO 2025 BECARIO DANIELA ALANOCA CHOQUE SEGUN INFORME 135/2025 EQUIVALENTES 4.743,39 USD LIB. 00099021001 TGN-RECURSOS ORDINARIOS (3987) POR DIFERENCIAL CAMBIARIO</t>
  </si>
  <si>
    <t>VENTA DE DIVISAS CON TRANSFERENCIA DE FONDOS A SOLICITUD DE MINISTERIO DE PLANIFICACION DEL DESARROLLO SEGUN SOLICITUD 22694 REF: VENTA DIVISAS PARA TRANSFERENCIA AL EXTERIOR, MANUTENCION ENERO A MARZO 2025 BECARIO MISCHELLE VILLARROEL SEGUN INFORME 148/2025 EQUIVALENTES 3.254,65 USD LIB. 00099021001 TGN-RECURSOS ORDINARIOS (3987) POR DIFERENCIAL CAMBIARIO</t>
  </si>
  <si>
    <t>VENTA DE DIVISAS CON TRANSFERENCIA DE FONDOS A SOLICITUD DE MINISTERIO DE PLANIFICACION DEL DESARROLLO SEGUN SOLICITUD 22705 REF: VENTA DIVISAS PARA TRANSFERENCIA AL EXTERIOR, MANUTENCION ENERO A MARZO 2025 BECARIO MARIANA CALLIZAYA SEGUN INFORME 166/2025 EQUIVALENTES 4.722,22 USD LIB. 00099021001 TGN-RECURSOS ORDINARIOS (3987) POR DIFERENCIAL CAMBIARIO</t>
  </si>
  <si>
    <t>VENTA DE DIVISAS CON TRANSFERENCIA DE FONDOS A SOLICITUD DE MINISTERIO DE PLANIFICACION DEL DESARROLLO SEGUN SOLICITUD 22707 REF: VENTA DIVISAS PARA TRANSFERENCIA AL EXTERIOR, MANUTENCION FEBRERO A ABRIL 2025 BECARIO OMAR CARLOS AGUILAR SEGUN INFORME 162/2025 EQUIVALENTES 5.248,00 USD LIB. 00099021001 TGN-RECURSOS ORDINARIOS (3987) POR DIFERENCIAL CAMBIARIO</t>
  </si>
  <si>
    <t>VENTA DE DIVISAS CON TRANSFERENCIA DE FONDOS A SOLICITUD DE MINISTERIO DE PLANIFICACION DEL DESARROLLO SEGUN SOLICITUD 22702 REF: VENTA DIVISAS PARA TRANSFERENCIA AL EXTERIOR, MANUTENCION FEBRERO A ABRIL 2025 BECARIO MARIA FERNANDEZ SEGUN INFORME 168/2025 EQUIVALENTES 4.743,39 USD LIB. 00099021001 TGN-RECURSOS ORDINARIOS (3987) POR DIFERENCIAL CAMBIARIO</t>
  </si>
  <si>
    <t>VENTA DE DIVISAS CON TRANSFERENCIA DE FONDOS A SOLICITUD DE MINISTERIO DE PLANIFICACION DEL DESARROLLO SEGUN SOLICITUD 22706 REF: VENTA DIVISAS PARA TRANSFERENCIA AL EXTERIOR, MANUTENCION ENERO A MARZO 2025 BECARIO JUAN DE DIOS ARANDA SEGUN INFORME 163/2025 EQUIVALENTES 4.102,43 USD LIB. 00099021001 TGN-RECURSOS ORDINARIOS (3987) POR DIFERENCIAL CAMBIARIO</t>
  </si>
  <si>
    <t>VENTA DE DIVISAS CON TRANSFERENCIA DE FONDOS A SOLICITUD DE MINISTERIO DE PLANIFICACION DEL DESARROLLO SEGUN SOLICITUD 22698 REF: VENTA DIVISAS PARA TRANSFERENCIA AL EXTERIOR, MANUTENCION ENERO A MARZO 2025 BECARIO ABIGAIL VACA URQUIZU SEGUN INFORME 131/2025 EQUIVALENTES 7.263,99 USD LIB. 00099021001 TGN-RECURSOS ORDINARIOS (3987) POR DIFERENCIAL CAMBIARIO</t>
  </si>
  <si>
    <t>COBRO COSTOS DE PAPELERIA SEGUN TRANSFERENCIA DEL EXTERIOR POR ORDEN DE FIDEICOMISO HERCO-CK (LIMA PERU) REF.: CRED EMB 05-03 CISTERNAS CONTRATO 48 FECHA VALOR 24/02/2025 LIB. 00513062002 YPFB - EXPORTACIÓN DE GLP Y OTROS-BOLIVIANOS</t>
  </si>
  <si>
    <t>COBRO COSTOS DE PAPELERIA SEGUN TRANSFERENCIA DEL EXTERIOR POR ORDEN DE OILY LUBRIFICANTES E QUIMICOS LTDA (BR/CAMPO GRANDE) REF.: CRED INV/030/2025 FECHA VALOR 24/02/2025 LIB. 00513062002 YPFB - EXPORTACIÓN DE GLP Y OTROS-BOLIVIANOS</t>
  </si>
  <si>
    <t>COBRO COSTOS DE PAPELERIA SEGUN TRANSFERENCIA DEL EXTERIOR POR ORDEN DE FIDEICOMISO HERCO - CKM (LIMA PERÚ) REF.: CRED EMB 05-01 CISTERNAS CONTRATO 48 FECHA VALOR 25/02/2025 LIB. 00513062002 YPFB - EXPORTACIÓN DE GLP Y OTROS-BOLIVIANOS</t>
  </si>
  <si>
    <t>COBRO COSTOS DE PAPELERIA SEGUN TRANSFERENCIA DEL EXTERIOR POR ORDEN DE FIDEICOMISO HERCO - CKM (LIMA PERÚ) REF.: CRED EMB 06-01 CISTERNAS CONTRATO 48 FECHA VALOR 25/02/2025 LIB. 00513062002 YPFB - EXPORTACIÓN DE GLP Y OTROS-BOLIVIANOS</t>
  </si>
  <si>
    <t>NUMERO DE LIBRETA CUT: 00099021001 OPERACIÓN E75 TRANSFERENCIA DE LA CUENTA FISCAL BUN A LA CUT EN MN TRANSF.FDOS.AL.BCB GOBIERNO AUTONOMO MUNICIPAL DE SANTA ROSA DEL ABUNA GAMSRA CITE DESP/NÂ° 40/2025 CUENTA CUT 3987 LIBRETA NÂ° 00099021001</t>
  </si>
  <si>
    <t>NUMERO DE LIBRETA CUT: 00099021001 OPERACIÓN E75 TRANSFERENCIA DE LA CUENTA FISCAL BUN A LA CUT EN MN TRANSF.FDOS.AL.BCB GOBIERNO AUTONOMO MUNICIPAL DE NUEVA ESPERANZA CITE: GAMNE.STRIA.DESP. NÂ° 35/2025 CUENTA CUT 3987 LIBRETA NÂ° 00099021001</t>
  </si>
  <si>
    <t>TRANSFERENCIA RECIBIDA DEL EXTERIOR SEGÚN MENSAJES SWIFT Nos. 2774-2773 (REM.EXT.) DE FECHA 25-02-2025 POR DESEMBOLSO DE IDA PRÉSTAMO 5744-BO 43 LIBRETA N° 00291012002 ABC-RECURSOS PROPIOS REF.: UTILES DE ESCRITORIO</t>
  </si>
  <si>
    <t>||PAGO PRÉSTAMO EXIMBANK CHINA GCL 2004 (04) 114A VCTO 25-02-2025 POR CUENTA DE TGN, NTI019799 VALOR 25-02-2025 CAPITAL RMY1.910.703,24 INTERESES RMY16.665,58 CUENTA 3987 CUENTA ÚNICA DEL TESORO LIB. 00099021001</t>
  </si>
  <si>
    <t>||PAGO PRÉSTAMO EXIMBANK CHINA GCL 2004 (04) 114A VCTO 25-02-2025 POR CUENTA DE TGN, NTI019799 VALOR 25-02-2025 CAPITAL RMY1.910.703,24 INTERESES RMY16.665,58 CUENTA 3987 CUENTA ÚNICA DEL TESORO LIB. 00099021001 REF.COMISIONES BANCARIAS</t>
  </si>
  <si>
    <t>||COMPLEMENTO A NUESTRO CPBTE. S-1120608 DE LA FECHA, POR PAGO AL EXIMBANK CHINA GCL 2004 (04) 114A VCTO 25-05-2025 POR CUENTA DE TGN, COBRO DE COMISIONES DEL BANQUERO USD10,00 CUENTA 3987 CUENTA ÚNICA DEL TESORO LIB. 00099021001 REF.COMISIONES BANQUERO</t>
  </si>
  <si>
    <t>||TRANSFERENCIA DE FONDOS S/G. MENSAJES SWIFT NROS. 2788-2789 DE LA FECHA, EN ATENCIÓN A NOTA: AGBC-AGBC/DAF/TFC-CPRV-0045-CAR/2025 DEL 27 DE ENERO DE 2025 (HRE-TGL-1747) ENVIADO POR LA AGENCIA BOLIVIANA DE CORREOS (SECTOR PÚBLICO). DEBITO DE LA LIBRETA 00383012001 INGRESOS AGENCIA BOLIVIANA DE CORREOS, COBRO DE ÚTILES DE ESCRITOR</t>
  </si>
  <si>
    <t>'COBRO DE'||ÚTILES DE ESCRITORIO POR EL COMPROBANTE N°1120622 SEGÚN NOTA CITE: SEDEM/GG/GAF N° 0014/2025 DE FECHA 27/01/2025 (HRE-TGL-1817) DE SERVICIO DE DESARROLLO DE LAS EMPRESAS PÚBLICAS PRODUCTIVAS. (SECTOR PÚBLICO). DÉBITO DE LA LIBRETA 00132072001 SEDEM-ADM. RECAU. ENVIBOL, REPOSICIÓN DE ÚTILES DE ESCRITORIO.</t>
  </si>
  <si>
    <t>||TRANSFERENCIA DE FONDOS SEGÚN MENSAJES SWIFT N°2790, CORREO ELECTRÓNICO DE LA FECHA Y NOTA CITE: DGAC/DAF/FIN/NE-0008/25 (HRE-TGL-1866) DE FECHA 29/01/2025 DE LA DIRECCIÓN GENERAL DE AERONÁUTICA CIVIL. (SECTOR PÚBLICO). DÉBITO DE LA LIBRETA 00117012001 DGAC, REPOSICIÓN DE ÚTILES DE ESCRITORIO.</t>
  </si>
  <si>
    <t>||TRANSFERENCIA DE FONDOS S/G MENSAJE SWIFT NRO. 2787 EN ATENCIÓN A CORREO ELECTRÓNICO DE LA DGAC Y NOTA: DGAC/DAF/FIN/NE-0008/25 DE F.29/1/2025 (HRE-TGL-1866) ENVIADO POR LA DIRECCIÓN GENERAL DE AERONÁUTICA CIVIL (SECTOR PÚBLICO). DEBITO DE LA LIBRETA 00117012001 DGAC, REPOSICIÓN ÚTILES DE ESCRITORIO.</t>
  </si>
  <si>
    <t>||TRANSFERENCIA DE FONDOS SEGÚN MENSAJES SWIFT N°2703 Y 2705 DE LA FECHA Y NOTA CITE: DGAC/DAF/FIN/NE-0008/25 (HRE-TGL-1866) DE FECHA 29/01/2025 DE LA DIRECCIÓN GENERAL DE AERONÁUTICA CIVIL. (SECTOR PÚBLICO). DÉBITO DE LA LIBRETA 00117012001 DGAC, REPOSICIÓN DE ÚTILES DE ESCRITORIO.</t>
  </si>
  <si>
    <t>||TRANSFERENCIA DE FONDOS S/G MENSAJE SWIFT NRO. 2785, CORREO ELECTRONICO DE LA FECHA Y NOTA CITE DGAC/DAF/FIN/NE-0008/25 DE F.29.01.2025 (HRE-TGL-1866) DE LA DIRECCION GENERAL DE AERONAUTICA CIVIL (SECTOR PÚBLICO). DEBITO DE LA LIBRETA 00117012001 DGAC, REPOSICIÓN DE ÚTILES DE ESCRITORIO</t>
  </si>
  <si>
    <t>00155012001 DEPOSITO DE EFECTIVO, DEPOSITANTE: MALLEA VALENCIA GIOVANNA, CONCEPTO: DEVOLUCION POR MEDIO DIA, PAGO DE REFRIGERIO ENERO 2024, CUENTA DE DEPOSITO: CUENTA UNICA DEL TESORO</t>
  </si>
  <si>
    <t>00155012001 DEPOSITO DE EFECTIVO, DEPOSITANTE: CANAZA DELFIN GREGORIO, CONCEPTO: DEVOLUCION POR DOS DIAS DE PAGO DE REFRIGERIO ENERO 2024, CUENTA DE DEPOSITO: CUENTA UNICA DEL TESORO</t>
  </si>
  <si>
    <t>00155012001 DEPOSITO DE EFECTIVO, DEPOSITANTE: MARTINEZ PANFILO, CONCEPTO: DEVOLUCION POR 6 DIAS REFRIGERIO JUNIO 2024, CUENTA DE DEPOSITO: CUENTA UNICA DEL TESORO</t>
  </si>
  <si>
    <t>00599012001 DEPOSITO DE EFECTIVO, DEPOSITANTE: WALDO OMAR CENTELLAS CAMA, CONCEPTO: DEVOLUCION DE VIATICO - WALDO OMAR CENTELLAS CAMA, CUENTA DE DEPOSITO: CUENTA UNICA DEL TESORO</t>
  </si>
  <si>
    <t>00117012001 DEPOSITO DE EFECTIVO, DEPOSITANTE: YESID ALBARO ARZE PINTO, CONCEPTO: REVERSION DE VIATICOS SIP - 99, CUENTA DE DEPOSITO: CUENTA UNICA DEL TESORO</t>
  </si>
  <si>
    <t>00514014304 DEPOSITO DE EFECTIVO, DEPOSITANTE: GABRIEL LAZO VELASCO, CONCEPTO: DEVOLUCION DE SALDO MANTENIMIENTO Y GASOLINA DE FA-UEPE-02003, CUENTA DE DEPOSITO: CUENTA UNICA DEL TESORO</t>
  </si>
  <si>
    <t>00514014304 DEPOSITO DE EFECTIVO, DEPOSITANTE: GABRIEL LAZO VELASCO, CONCEPTO: DEVOLUCION DE SALDO TASA DE RODAJE FA-UEPE-02003, CUENTA DE DEPOSITO: CUENTA UNICA DEL TESORO</t>
  </si>
  <si>
    <t>00015011108 DEPOSITO DE EFECTIVO, DEPOSITANTE: OVIDIO ARMENGOL HUANCA QUISPE, CONCEPTO: PAGO ENERGIA ELECTRICA CBBA DIC/2024, CUENTA DE DEPOSITO: CUENTA UNICA DEL TESORO</t>
  </si>
  <si>
    <t>00594012001 DEPOSITO DE EFECTIVO, DEPOSITANTE: LINE HOUSE SERVICES S.R.L., CONCEPTO: DEVOLUCION, CUENTA DE DEPOSITO: CUENTA UNICA DEL TESORO</t>
  </si>
  <si>
    <t>00016011101 DEPOSITO DE EFECTIVO, DEPOSITANTE: ELIANA IVONNE MENA PATZI, CONCEPTO: DEVOLUCION DE REFRIGERIO, CUENTA DE DEPOSITO: CUENTA UNICA DEL TESORO</t>
  </si>
  <si>
    <t>00046171101 DEPOSITO DE EFECTIVO, DEPOSITANTE: IMPORTADORA LOGMARK ESAPRO S.A., CONCEPTO: PAGO DE MULTAS MES FEBRERO 2025, CUENTA DE DEPOSITO: CUENTA UNICA DEL TESORO</t>
  </si>
  <si>
    <t>00046171101 DEPOSITO DE EFECTIVO, DEPOSITANTE: EMPRESA TITO GRAGEDA SOTO, CONCEPTO: PAGO DE SANCION - RESOLUCION ADMINISTRATIVA N°S/260, CUENTA DE DEPOSITO: CUENTA UNICA DEL TESORO</t>
  </si>
  <si>
    <t>00599012001 DEPOSITO DE EFECTIVO, DEPOSITANTE: ROXANA CUMALY CRUZ, CONCEPTO: DEVOLUCION 13% FACT. N° 9309592906385 NO DECLARADA, CUENTA DE DEPOSITO: CUENTA UNICA DEL TESORO</t>
  </si>
  <si>
    <t>00099021001 DEPOSITO DE EFECTIVO, DEPOSITANTE: RAUL ANTONIO ARAMAYO CORTEZ, CONCEPTO: DEVOLUCION DE VIATICOS, CUENTA DE DEPOSITO: CUENTA UNICA DEL TESORO/DJBR</t>
  </si>
  <si>
    <t>00016011101 DEPOSITO DE EFECTIVO, DEPOSITANTE: LILIAN VICKY CASTILLO PEREZ, CONCEPTO: REFRIGERIO, CUENTA DE DEPOSITO: CUENTA UNICA DEL TESORO</t>
  </si>
  <si>
    <t>00099021001 DEPOSITO DE EFECTIVO, DEPOSITANTE: FREDDY LAURA CHOQUECALLATA, CONCEPTO: DEVOLUCION REFRIGERIO ABRIL/24, CUENTA DE DEPOSITO: CUENTA UNICA DEL TESO/DJBR</t>
  </si>
  <si>
    <t>00099021001 DEPOSITO DE EFECTIVO, DEPOSITANTE: RAMIRO CRUZ CUTILE, CONCEPTO: DEVOLUCION REFRIGERIO MAYO/24, CUENTA DE DEPOSITO: CUENTA UNICA DEL TESORO</t>
  </si>
  <si>
    <t>00099021001 DEPOSITO DE EFECTIVO, DEPOSITANTE: VLADIMIR VALDA FERNANDEZ, CONCEPTO: DEVOLUCION REFRIGERIO JUNIO/24, CUENTA DE DEPOSITO: CUENTA UNICA DEL TESORO/DJBR</t>
  </si>
  <si>
    <t>00016011101 DEPOSITO DE EFECTIVO, DEPOSITANTE: ESTHER CASTRO CUTIMBO, CONCEPTO: DEVOLUCION, CUENTA DE DEPOSITO: CUENTA UNICA DEL TESORO</t>
  </si>
  <si>
    <t>00016011101 DEPOSITO DE EFECTIVO, DEPOSITANTE: MARIELA APAZA MAYTA, CONCEPTO: DEVOLUCION, CUENTA DE DEPOSITO: CUENTA UNICA DEL TESORO</t>
  </si>
  <si>
    <t>00016011101 DEPOSITO DE EFECTIVO, DEPOSITANTE: EVA RUFINA TACUÑA COLQUE, CONCEPTO: DEVOLUCION, CUENTA DE DEPOSITO: CUENTA UNICA DEL TESORO</t>
  </si>
  <si>
    <t>00016011101 DEPOSITO DE EFECTIVO, DEPOSITANTE: MAGDA JULIA LAURA FLORES, CONCEPTO: DEVOLUCION, CUENTA DE DEPOSITO: CUENTA UNICA DEL TESORO</t>
  </si>
  <si>
    <t>00132112006 DEPOSITO DE EFECTIVO, DEPOSITANTE: ALAN ABDON LOAYZA BLANCO, CONCEPTO: IBAE-IMPL CENTRO ACOP ALM RESID LIQ DPTO ORURO, CUENTA DE DEPOSITO: CUENTA UNICA DEL TESORO</t>
  </si>
  <si>
    <t>00099021001 DEPOSITO DE EFECTIVO, DEPOSITANTE: WENDY HUARI GUIBARRA, CONCEPTO: DEVOLUCION DE SUELDO DICIEMBRE 2023, CUENTA DE DEPOSITO: CUENTA UNICA DEL TESORO/DJBR</t>
  </si>
  <si>
    <t>00099021001 DEP.DE CHEQ.AJENOS,RET.DE CAM.,CONCEPTO: INCAPACIDADES,DEP.: CAJA NACIONAL DE SALUD , PROCEDENCIA: BANCO UNION S.A., CHEQUE: 11676, FECHA DE EMISION:20/02/2025</t>
  </si>
  <si>
    <t>00591012001 DEP.DE CHEQ.AJENOS,RET.DE CAM.,CONCEPTO: SG HR EX/2025-00389,DEP.: E.E.T.C. MI TELEFERICO , PROCEDENCIA: BANCO UNION S.A., CHEQUE: 4114, FECHA DE EMISION:21/02/2025</t>
  </si>
  <si>
    <t>00591012001 DEP.DE CHEQ.AJENOS,RET.DE CAM.,CONCEPTO: SG HR EX/2025-00247,DEP.: E.E.T.C. MI TELEFERICO , PROCEDENCIA: BANCO UNION S.A., CHEQUE: 4115, FECHA DE EMISION:21/02/2025</t>
  </si>
  <si>
    <t>00591012001 DEP.DE CHEQ.AJENOS,RET.DE CAM.,CONCEPTO: SG HR MT/2025-01398,DEP.: E.E.T.C. MI TELEFERICO , PROCEDENCIA: BANCO UNION S.A., CHEQUE: 4116, FECHA DE EMISION:21/02/2025</t>
  </si>
  <si>
    <t>00591012001 DEP.DE CHEQ.AJENOS,RET.DE CAM.,CONCEPTO: SG HR MT/2025-00650,DEP.: E.E.T.C. MI TELEFERICO , PROCEDENCIA: BANCO UNION S.A., CHEQUE: 4117, FECHA DE EMISION:21/02/2025</t>
  </si>
  <si>
    <t>00591012001 DEP.DE CHEQ.AJENOS,RET.DE CAM.,CONCEPTO: SG HR MT/2025-00659,DEP.: E.E.T.C. MI TELEFERICO , PROCEDENCIA: BANCO UNION S.A., CHEQUE: 4118, FECHA DE EMISION:21/02/2025</t>
  </si>
  <si>
    <t>00591012001 DEP.DE CHEQ.AJENOS,RET.DE CAM.,CONCEPTO: SG HR MT/2025-00647,DEP.: E.E.T.C. MI TELEFERICO , PROCEDENCIA: BANCO UNION S.A., CHEQUE: 4119, FECHA DE EMISION:21/02/2025</t>
  </si>
  <si>
    <t>00591012001 DEP.DE CHEQ.AJENOS,RET.DE CAM.,CONCEPTO: SG HR MT/2025-00839,DEP.: E.E.T.C. MI TELEFERICO , PROCEDENCIA: BANCO UNION S.A., CHEQUE: 4121, FECHA DE EMISION:24/02/2025</t>
  </si>
  <si>
    <t>00591012001 DEP.DE CHEQ.AJENOS,RET.DE CAM.,CONCEPTO: SG HR MT/2025-00987,DEP.: E.E.T.C. MI TELEFERICO , PROCEDENCIA: BANCO UNION S.A., CHEQUE: 4122, FECHA DE EMISION:25/02/2025</t>
  </si>
  <si>
    <t>00081011108 DEP.DE CHEQ.AJENOS,RET.DE CAM.,CONCEPTO: NUREJ 201060856,DEP.: ORGANO JUDICIAL DAF , PROCEDENCIA: BANCO UNION S.A., CHEQUE: 24341, FECHA DE EMISION:10/02/2025</t>
  </si>
  <si>
    <t>00081011108 DEP.DE CHEQ.AJENOS,RET.DE CAM.,CONCEPTO: NUREJ 201057021,DEP.: ORGANO JUDICIAL DAF , PROCEDENCIA: BANCO UNION S.A., CHEQUE: 24323, FECHA DE EMISION:29/01/2025</t>
  </si>
  <si>
    <t>00081011108 DEP.DE CHEQ.AJENOS,RET.DE CAM.,CONCEPTO: NUREJ 201057021,DEP.: ORGANO JUDICIAL DAF , PROCEDENCIA: BANCO UNION S.A., CHEQUE: 24322, FECHA DE EMISION:29/01/2025</t>
  </si>
  <si>
    <t>00670012002 DEP.DE CHEQ.AJENOS,RET.DE CAM.,CONCEPTO: DEVOLUCION SUBSIDIO FRONTERA ENERO 2025,DEP.: CLEDY CALDERON CRUZ , PROCEDENCIA: BANCO UNION S.A., CHEQUE: 1123, FECHA DE EMISION:24/02/2025</t>
  </si>
  <si>
    <t>PAGO A CAF PRÉSTAMO CFA003747 VCTO. 26-02-2025 POR CUENTA DE TGN , NTI. 019798 VALOR 26-02-2025 CAPITAL USD 91.090,36 INTERESES USD 2.901,96 CTA. 3987 CUENTA UNICA DEL TESORO LIB. 00099021001 REF.: COMISIONES BANCARIAS</t>
  </si>
  <si>
    <t>PAGO A CAF PRÉSTAMO CFA003747 VCTO. 26-02-2025 POR CUENTA DE TGN , NTI. 019798 VALOR 26-02-2025 CAPITAL USD 91.090,36 INTERESES USD 2.901,96 CTA. 3987 CUENTA UNICA DEL TESORO LIB. 00099021001</t>
  </si>
  <si>
    <t>COBRO COSTOS DE PAPELERIA SEGUN TRANSFERENCIA DEL EXTERIOR POR ORDEN DE FIDEICOMISO HERCO-CKM (LIMA PERU) REF.: CRED EMB 06-02 CIST CONTRATO 48 FECHA VALOR 26/02/2025 LIB. 00513062002 YPFB - EXPORTACIÓN DE GLP Y OTROS-BOLIVIANOS</t>
  </si>
  <si>
    <t>COBRO COSTOS DE PAPELERIA SEGUN TRANSFERENCIA DEL EXTERIOR POR ORDEN DE COMPANHIA MATOGROSSENSE DE GAS (CUIABA BRASIL) REF.: CRED INV EXBTOPMT2324 FECHA VALOR 25/02/2025 LIB. 00513012015 YPFB-HEROES DEL CHACO-BS</t>
  </si>
  <si>
    <t>COBRO COSTOS DE PAPELERIA SEGUN TRANSFERENCIA DEL EXTERIOR POR ORDEN DE COMPANHIA MATOGROSSENSE DE GAS (CUIABA BRASIL) REF.: CRED INV EXBMT3624EXBMTC3 FECHA VALOR 25/02/2025 LIB. 00513012015 YPFB-HEROES DEL CHACO-BS</t>
  </si>
  <si>
    <t>||TRANSFERENCIA DE FONDOS S/G MENSAJES SWIFT NROS. 2833-2832 EN ATENCIÓN A NOTA: DGAC/DAF/FIN/NE-0008/25 DE F.29/1/2025 (HRE-TGL-1866) ENVIADO POR LA DIRECCIÓN GENERAL DE AERONÁUTICA CIVIL (SECTOR PÚBLICO). DEBITO DE LA LIBRETA 00117012001 DGAC, REPOSICIÓN ÚTILES DE ESCRITORIO.</t>
  </si>
  <si>
    <t>'COBRO DE'||ÚTILES DE ESCRITORIO POR EL COMPROBANTE NRO.1120724 DE LA FECHA S/G. NOTA CITE GAFC-803/DFC/URTE-0153/2024 DE F.26.03.2024 (HRE-TGL-5158) ENVIADA POR YACIMIENTOS PETROLIFEROS FISCALES BOLIVIANOS DÉBITO DE LA LIBRETA 00513022001 YPFB - OPERACIONES</t>
  </si>
  <si>
    <t>DEVOLUCION DE FONDOS DE SOLICITUD 054022-22736 DE COFADENA REF.: REGISTRO DE OPERACIONES PARA REALIZAR LA TRANSFERENCIA DE DIVISAS AL EXTERIOR POR LA COMPRA DE BIENES SEGUN CONTRATO ADMINISTRATIVO. SEGUN R.D. NO.025/2023. LIB. 00548022001 COFADENA - FÁBRICA BOLIVIANA DE MUNICIÓN</t>
  </si>
  <si>
    <t>DEVOLUCION DE FONDOS DE SOLICITUD 054023-22735 DE COFADENA REF.: REGISTRO DE OPERACIONES PARA REALIZAR LA TRANSFERENCIA DE DIVISAS AL EXTERIOR POR LA COMPRA DE BIENES SEGUN CONTRATO ADMINISTRATIVO, SEGUN R.D. NO.025/2023 LIB. 00548022001 COFADENA - FÁBRICA BOLIVIANA DE MUNICIÓN</t>
  </si>
  <si>
    <t>NUMERO DE LIBRETA CUT: 00099021001 OPERACIÓN E75 TRANSFERENCIA DE LA CUENTA FISCAL BUN A LA CUT EN MN GOBIERNO AUTONOMO MUNICIPAL DE PATACAMAYA CITE: GAM-PAT/MAE/NOT/EXT/N-072/2025 CUENTA CUT 3987 LIBRETA NÂ° 00099021001</t>
  </si>
  <si>
    <t>NUMERO DE LIBRETA CUT: 00010011101 OPERACIÓN E18 TRANSFERENCIA DEL SISTEMA FINANCIERO POR CUENTA DE TERCEROS A LA CUT SOL. ESC. DE DHL (BOLIVIA) S.R.L.</t>
  </si>
  <si>
    <t>NUMERO DE LIBRETA CUT: 00099021001 OPERACIÓN E75 TRANSFERENCIA DE LA CUENTA FISCAL BUN A LA CUT EN MN TRANSF.FDOS.AL.BCB GOBIERNO AUTONOMO MUNICIPAL DE APOLO CITE: GAMA/DESP/NE/NÂ° 0097/2025 CUENTA CUT 3987 LIBRETA NÂ° 00099021001</t>
  </si>
  <si>
    <t>DEVOLUCION DE FONDOS DE SOLIC. 053702-22504 DE EMPRESA PUBLICA QUIPUS DE 24/01/2025 REF.: UNDECIMO PAGO A GREAT CHIN LIMITED CORRESP. AL 7 POR CIENTO POR LA RETNCION DE LA GARANTIA EN LA ADQUISICION DE ETIQUETAS Y TARJE, SEGUN R.D. NO.025/2023 LIB. 00590012001 EMPRESA PÚBLICA QUIPUS - RECURSOS ESPECÍFICOS</t>
  </si>
  <si>
    <t>DEVOLUCION DE FONDOS DE SOLIC. 054024-22745 DE ASPB DE 24/02/2025 REF.: H.R.423. TISUR/PUERTO MATARANI, PAGO POR CARGA FRACCIONADA EN HIERRO METALICO, MES ENERO/2025, FACT. DE LA NRO.F103-00020981, SEGUN R.D. NO.025/2023 LIB. 00594012001 ASP-B FONDO DE OPERACIONES</t>
  </si>
  <si>
    <t>DEVOLUCION DE FONDOS DE SOLIC. 054025-22744 DE ASPB DE 24/02/2025 REF.: H.R.424. FAPOSAC/PUERTO MATARANI, PAGO POR EL SERV. DESESTIBA, CARGA FRACCIONADA EN METALES, ENERO/2025, SEGUN R.D. NO.025/2023 LIB. 00594012001 ASP-B FONDO DE OPERACIONES</t>
  </si>
  <si>
    <t>DEVOLUCION DE FONDOS DE SOLIC. 054026-22743 DE ASPB DE 24/02/2025 REF.: H.R.445. TRAMARSA/PUERTO MATARANI, SOLIC. DE PAGO POR EL SERV. DESESTIBA, ENERO, FACTURA ELECTRONICA F360-00002674, SEGUN R.D. NO.025/2023 LIB. 00594012001 ASP-B FONDO DE OPERACIONES</t>
  </si>
  <si>
    <t>DEVOLUCION DE FONDOS DE SOLIC. 054028-22741 DE ASPB DE 24/02/2025 REF.: H.R.446. TISUR/PUERTO MATARANI, PAGO POR CARGA GRANEL MALTA DE CEBADA, MES DE ENERO/2025, FACTURA NRO. F103-00021065, SEGUN R.D. NO.025/2023 LIB. 00594012001 ASP-B FONDO DE OPERACIONES</t>
  </si>
  <si>
    <t>DEVOLUCION DE FONDOS DE SOLIC. 054029-22740 DE ASPB DE 24/02/2025 REF.: H.R.447. TISUR/PUERTO MATARANI, PAGO POR CARGA DE TRIGO A GRANEL, ENERO/2025, FACTURA DE LA NRO. F103-00021061 A LA F103-00021063, SEGUN R.D. NO.025/2023 LIB. 00594012001 ASP-B FONDO DE OPERACIONES</t>
  </si>
  <si>
    <t>DEVOLUCION DE FONDOS DE SOLIC. 054032-22737 DE ASPB DE 24/02/2025 REF.: H.R.553. TRAMARSA/PUERTO MATARANI, SOLIC. DE PAGO POR EL SERV. DE DESESTIBA, ENERO, FACTURA ELECTRONICA F360-00002701, F360-000, SEGUN R.D. NO.025/2023 LIB. 00594012001 ASP-B FONDO DE OPERACIONES</t>
  </si>
  <si>
    <t>NUMERO DE LIBRETA CUT: 00383012001 OPERACIÓN E18 TRANSFERENCIA DEL SISTEMA FINANCIERO POR CUENTA DE TERCEROS A LA CUT PAGO POR CORRESPONDENCIA ORURO FEBRERO 2025 DE CRECER IFD</t>
  </si>
  <si>
    <t>||TRANSFERENCIA DE FONDOS S/G MENSAJE SWIFT NRO. 2854 Y Y CORREO ELECTRONICO DE LA FECHA Y NOTA CITE DGAC/DAF/FIN/NE-0008/25 DE F.29.01.2025 (HRE-TGL-1866) DE LA DIRECCION GENERAL DE AERONAUTICA CIVIL (SECTOR PÚBLICO). DEBITO DE LA LIBRETA 00117012001 DGAC, REPOSICIÓN DE ÚTILES DE ESCRITORIO.</t>
  </si>
  <si>
    <t>||TRANSFERENCIA DE FONDOS S/G MENSAJES SWIFT NROS. 2798 Y 2797, CORREO ELECTRONICO DE LA FECHA Y NOTA CITE DGAC/DAF/FIN/NE-0008/25 DE F.29.01.2025 (HRE-TGL-1866) DE LA DIRECCION GENERAL DE AERONAUTICA CIVIL (SECTOR PÚBLICO). DEBITO DE LA LIBRETA 00117012001 DGAC, REPOSICIÓN DE ÚTILES DE ESCRITORIO.</t>
  </si>
  <si>
    <t>||TRANSFERENCIA DE FONDOS SEGÚN MENSAJE SWIFT N°2805, CORREO ELECTRÓNICO DE LA FECHA Y NOTA CITE: DGAC/DAF/FIN/NE-0008/25 (HRE-TGL-1866) DE FECHA 29/01/2025 DE LA DIRECCIÓN GENERAL DE AERONÁUTICA CIVIL. (SECTOR PÚBLICO). DÉBITO DE LA LIBRETA 00117012001 DGAC, REPOSICIÓN DE ÚTILES DE ESCRITORIO.</t>
  </si>
  <si>
    <t>VENTA DE DIVISAS CON TRANSFERENCIA DE FONDOS A SOLICITUD DE MINISTERIO DE PLANIFICACION DEL DESARROLLO SEGUN SOLICITUD 22718 REF: SALE OF FOREIGN CURRENCY FOR TRANSFER ABROAD, MAINTENANCE JANUARY TO MARCH 2025 ANDRES CHIVE SCHOLAR ACCORDING TO REPORT 136/2025 EQUIVALENTES 5.319,28 USD LIB. 00099021001 TGN-RECURSOS ORDINARIOS (3987) POR DIFERENCIAL CAMBIARIO</t>
  </si>
  <si>
    <t>VENTA DE DIVISAS CON TRANSFERENCIA DE FONDOS A SOLICITUD DE MINISTERIO DE PLANIFICACION DEL DESARROLLO SEGUN SOLICITUD 22721 REF: SALE OF FOREIGN CURRENCY FOR TRANSFER ABROAD, MAINTENANCE JANUARY TO MARCH 2025 JUAN IRIARTE SCHOLAR ACCORDING TO REPORT 146/2025 EQUIVALENTES 5.319,28 USD LIB. 00099021001 TGN-RECURSOS ORDINARIOS (3987) POR DIFERENCIAL CAMBIARIO</t>
  </si>
  <si>
    <t>VENTA DE DIVISAS CON TRANSFERENCIA DE FONDOS A SOLICITUD DE MINISTERIO DE PLANIFICACION DEL DESARROLLO SEGUN SOLICITUD 22712 REF: SALE OF FOREIGN CURRENCY FOR TRANSFER ABROAD, MAINTENANCE JANUARY TO MARCH 2025 AMY CASTELO SCHOLAR ACCORDING TO REPORT 134/2025 EQUIVALENTES 5.089,41 USD LIB. 00099021001 TGN-RECURSOS ORDINARIOS (3987) POR DIFERENCIAL CAMBIARIO</t>
  </si>
  <si>
    <t>VENTA DE DIVISAS CON TRANSFERENCIA DE FONDOS A SOLICITUD DE MINISTERIO DE PLANIFICACION DEL DESARROLLO SEGUN SOLICITUD 22711 REF: SALE OF FOREIGN CURRENCY FOR TRANSFER ABROAD, MAINTENANCE JANUARY TO MARCH 2025 SCHOLAR CARLOS FLORES ACCORDING TO REPORT 139/2025 EQUIVALENTES 5.152,10 USD LIB. 00099021001 TGN-RECURSOS ORDINARIOS (3987) POR DIFERENCIAL CAMBIARIO</t>
  </si>
  <si>
    <t>VENTA DE DIVISAS CON TRANSFERENCIA DE FONDOS A SOLICITUD DE MINISTERIO DE PLANIFICACION DEL DESARROLLO SEGUN SOLICITUD 22710 REF: SALE OF CURRENCY FOR TRANSFER ABROAD, MAINTENANCE FEBRUARY TO APRIL 2025 SCHOLARSHIP LUIS PEDRAZA ACCORDING TO REPORT 167/2025 EQUIVALENTES 4.643,35 USD LIB. 00099021001 TGN-RECURSOS ORDINARIOS (3987) POR DIFERENCIAL CAMBIARIO</t>
  </si>
  <si>
    <t>VENTA DE DIVISAS CON TRANSFERENCIA DE FONDOS A SOLICITUD DE MINISTERIO DE PLANIFICACION DEL DESARROLLO SEGUN SOLICITUD 22704 REF: SALE OF FOREIGN CURRENCY FOR TRANSFER ABROAD, MAINTENANCE JANUARY TO MARCH 2025 JUSTO CHOQUE SCHOLAR ACCORDING TO REPORT 169/2025 EQUIVALENTES 5.585,25 USD LIB. 00099021001 TGN-RECURSOS ORDINARIOS (3987) POR DIFERENCIAL CAMBIARIO</t>
  </si>
  <si>
    <t>VENTA DE DIVISAS CON TRANSFERENCIA DE FONDOS A SOLICITUD DE MINISTERIO DE PLANIFICACION DEL DESARROLLO SEGUN SOLICITUD 22703 REF: SALE OF FOREIGN CURRENCY FOR TRANSFER ABROAD, MAINTENANCE JANUARY TO MARCH 2025 RODRIGO PACHECO ACCORDING TO REPORT 173/2025 EQUIVALENTES 4.829,15 USD LIB. 00099021001 TGN-RECURSOS ORDINARIOS (3987) POR DIFERENCIAL CAMBIARIO</t>
  </si>
  <si>
    <t>VENTA DE DIVISAS CON TRANSFERENCIA DE FONDOS A SOLICITUD DE MINISTERIO DE PLANIFICACION DEL DESARROLLO SEGUN SOLICITUD 22701 REF: SALE OF FOREIGN CURRENCY FOR TRANSFER ABROAD MAINTENANCE JANUARY TO MARCH 25 CRISTINA ARANCIBIA SCHOLAR ACCORDING TO REPORT 142/2025 EQUIVALENTES 4.494,79 USD LIB. 00099021001 TGN-RECURSOS ORDINARIOS (3987) POR DIFERENCIAL CAMBIARIO</t>
  </si>
  <si>
    <t>VENTA DE DIVISAS CON TRANSFERENCIA DE FONDOS A SOLICITUD DE MINISTERIO DE PLANIFICACION DEL DESARROLLO SEGUN SOLICITUD 22699 REF: ALE OF FOREIGN CURRENCY FOR TRANSFER ABROAD, MAINTENANCE JANUARY TO MARCH 2025 RAQUEL AVILES SCHOLAR ACCORDING TO REPORT 151/2025 EQUIVALENTES 3.886,87 USD LIB. 00099021001 TGN-RECURSOS ORDINARIOS (3987) POR DIFERENCIAL CAMBIARIO</t>
  </si>
  <si>
    <t>VENTA DE DIVISAS CON TRANSFERENCIA DE FONDOS A SOLICITUD DE MINISTERIO DE PLANIFICACION DEL DESARROLLO SEGUN SOLICITUD 22693 REF: SALE OF FOREIGN CURRENCY FOR TRANSFER ABROAD, MAINTENANCE JANUARY TO MARCH 2025 ANNIE ESPINOZA SCHOLAR ACCORDING TO REPORT 149/2025 EQUIVALENTES 4.627,78 USD LIB. 00099021001 TGN-RECURSOS ORDINARIOS (3987) POR DIFERENCIAL CAMBIARIO</t>
  </si>
  <si>
    <t>VENTA DE DIVISAS CON TRANSFERENCIA DE FONDOS A SOLICITUD DE MINISTERIO DE PLANIFICACION DEL DESARROLLO SEGUN SOLICITUD 22690 REF: SALE OF CURRENCY FOR TRANSFER ABROAD, MAINTENANCE FEBRUARY AND MARCH 2025 SCHOLARSHIP PABLO RIVAS ACCORDING TO REPORT 141/2025 EQUIVALENTES 3.434,74 USD LIB. 00099021001 TGN-RECURSOS ORDINARIOS (3987) POR DIFERENCIAL CAMBIARIO</t>
  </si>
  <si>
    <t>COBRO DE||ÚTILES DE ESCRITORIO SG. CITE DGE-GEF-LCR-DYF-1278-CAR/25 DE LA FECHA (TRAM-250) POR EL REGISTRO DEL COMPROBANTE CONTABLE N°1120786 PAGO PARCIAL DE INTERESES DEVENGADOS A LA FECHA DEL CRED. EXTRA. AL FNDR SG. RD N° 195/2015 Y CONT. SANO N°350/2015, MOD. COBRO DE ÚTILES DE ESCRITORIO DE LA CUT N°3987 LIBRETA N°00862012001 FNDR - ADMINISTRACIÓN</t>
  </si>
  <si>
    <t>||TRANSFERENCIA DE FONDOS S/G.CITE: MEFP/VTCP/DGPOT/UPCFTGN/N°163/2025 DE LA FECHA DEL MIN.DE ECONOMIA Y FINANZAS PUBLICAS. (HRE-TSO-249). DEBITO DE LA LIBRETA N°00513012007 YPFB RECURSOS NACIONALIZACIÓN. REPOSICION UTILES DE ESCRITORIO</t>
  </si>
  <si>
    <t>||TRANSFERENCIA DE FONDOS S/G.CITE: MEFP/VTCP/DGPOT/UPCFTGN/N°163/2025 DE LA FECHA DEL MIN.DE ECONOMIA Y FINANZAS PUBLICAS. (HRE-TSO-249). DEBITO DE LA LIBRETA N°00513012015 YPFB - HEROES DEL CHACO - BS. (VENTA DIVISAS)</t>
  </si>
  <si>
    <t>00070011102 DEPOSITO DE EFECTIVO, DEPOSITANTE: RUDY RIMER CONDORI TORREJON, CONCEPTO: DEVOLUCION FACTURA NAABOL, CUENTA DE DEPOSITO: CUENTA UNICA DEL TESORO</t>
  </si>
  <si>
    <t>00016011101 DEPOSITO DE EFECTIVO, DEPOSITANTE: VERONICA CHAVEZ CASTRO, CONCEPTO: DEVOLUCION PAGO EN EXCESO - DIA DE LA MUJER - MEDIA JORNADA 11/10/2024, CUENTA DE DEPOSITO: CUENTA UNICA DEL TESORO</t>
  </si>
  <si>
    <t>00132042005 DEPOSITO DE EFECTIVO, DEPOSITANTE: JUAN PABLO SALLES, CONCEPTO: DEVOLUCION DE VIATICOS NO UTILIZADOS, CUENTA DE DEPOSITO: CUENTA UNICA DEL TESORO</t>
  </si>
  <si>
    <t>00132042005 DEPOSITO DE EFECTIVO, DEPOSITANTE: EDDY EDUARDO QUIÑAJO MAMANI, CONCEPTO: DEVOLUCION DE VIATICOS NO UTILIZADOS, CUENTA DE DEPOSITO: CUENTA UNICA DEL TESORO</t>
  </si>
  <si>
    <t>00599012001 DEPOSITO DE EFECTIVO, DEPOSITANTE: BRUNO RICHARD MALDONADO, CONCEPTO: PAGO DE CONSUMO AGUA - ENERO 2025, CUENTA DE DEPOSITO: CUENTA UNICA DEL TESORO</t>
  </si>
  <si>
    <t>00099021001 DEPOSITO DE EFECTIVO, DEPOSITANTE: EVA QUISPE TARQUI, CONCEPTO: DEVOLUCION DE DINERO, CUENTA DE DEPOSITO: CUENTA UNICA DEL TESORO</t>
  </si>
  <si>
    <t>00099021001 DEPOSITO DE EFECTIVO, DEPOSITANTE: CARMELA CALLICONDE CARRASCO, CONCEPTO: DEVOLUCION 1 DIA PAGO EN DEMASIA CORRESPONDIENTE AL MES DE JULIO/24 DE LA CONSULTORA DE LINEA, CUENTA DE DEPOSITO: CUENTA UNICA DEL TESORO</t>
  </si>
  <si>
    <t>00016011101 DEPOSITO DE EFECTIVO, DEPOSITANTE: JULIA QUISBERT QUISPE, CONCEPTO: DEVOLUCION DE REFRIGERIO, CUENTA DE DEPOSITO: CUENTA UNICA DEL TESORO</t>
  </si>
  <si>
    <t>00016011101 DEPOSITO DE EFECTIVO, DEPOSITANTE: ANDRES GABRIEL ARCE VELASQUEZ, CONCEPTO: DEVOLUCION DE REFRIGERIO, CUENTA DE DEPOSITO: CUENTA UNICA DEL TESORO</t>
  </si>
  <si>
    <t>00016011101 DEPOSITO DE EFECTIVO, DEPOSITANTE: RUTH DINELZA ACOCHIRI CRUZ, CONCEPTO: DEVOLUCION DE REFRIGERIO, CUENTA DE DEPOSITO: CUENTA UNICA DEL TESORO</t>
  </si>
  <si>
    <t>00099021001 DEPOSITO DE EFECTIVO, DEPOSITANTE: MINISTERIO DE OBRAS PUBLICAS SERVICIOS Y VIVIENDA, CONCEPTO: PAGO CONSUMO AGUA POTABLE - ARCHIVO CENTRAL EDIF. CONAVI FACT.868612 DICIEMBRE 2024, CUENTA DE DEPOSITO: CUENTA UNICA DEL TESORO</t>
  </si>
  <si>
    <t>00081011101 DEPOSITO DE EFECTIVO, DEPOSITANTE: OSMAR ARIEL ROJAS FLORES, CONCEPTO: CREDENCIAL, CUENTA DE DEPOSITO: CUENTA UNICA DEL TESORO</t>
  </si>
  <si>
    <t>00081011101 DEPOSITO DE EFECTIVO, DEPOSITANTE: FEDRA EUGENIA TORRICO ROSSEL, CONCEPTO: CREDENCIAL, CUENTA DE DEPOSITO: CUENTA UNICA DEL TESORO</t>
  </si>
  <si>
    <t>00522012001 DEPOSITO DE EFECTIVO, DEPOSITANTE: OSCAR GERMAN BRAÑEZ MALLEA, CONCEPTO: ALQUILER PREDIOS LA PAZ - JULIO Y AGOSTO 2024, CUENTA DE DEPOSITO: CUENTA UNICA DEL TESORO</t>
  </si>
  <si>
    <t>00522012001 DEPOSITO DE EFECTIVO, DEPOSITANTE: JESUS ALVAREZ RAMOS, CONCEPTO: DEVOLUCION MEDIO DIA DE HABER POR LICENCIA SIN GOCE DE HABERES, CUENTA DE DEPOSITO: CUENTA UNICA DEL TESORO</t>
  </si>
  <si>
    <t>00522012001 DEPOSITO DE EFECTIVO, DEPOSITANTE: ARMANDO SIACARA CHAMBI, CONCEPTO: ALQUILER PREDIOS SANTA CRUZ - NOVIEMBRE Y DICIEMBRE 2024, CUENTA DE DEPOSITO: CUENTA UNICA DEL TESORO</t>
  </si>
  <si>
    <t>00046171101 DEPOSITO DE EFECTIVO, DEPOSITANTE: LAFCOS S.R.L., CONCEPTO: SANCION JURIDICA, CUENTA DE DEPOSITO: CUENTA UNICA DEL TESORO</t>
  </si>
  <si>
    <t>00099021001 DEPOSITO DE EFECTIVO, DEPOSITANTE: CARMEN VALVERDE ROSSEL, CONCEPTO: INTERES MORATORIO SERVICIO DE GAS, CUENTA DE DEPOSITO: CUENTA UNICA DEL TESORO/DJBR</t>
  </si>
  <si>
    <t>00015011108 DEPOSITO DE EFECTIVO, DEPOSITANTE: NEPTALI ESTEBAN CRUZ TORRICO, CONCEPTO: DEVOLUCION DE RECURSOS POR PASAJE AEREO, CUENTA DE DEPOSITO: CUENTA UNICA DEL TESORO</t>
  </si>
  <si>
    <t>00046171101 DEPOSITO DE EFECTIVO, DEPOSITANTE: SANT DRUG S.R.L., CONCEPTO: PAGO DE SANCION, CUENTA DE DEPOSITO: CUENTA UNICA DEL TESORO</t>
  </si>
  <si>
    <t>00099021001 DEPOSITO DE EFECTIVO, DEPOSITANTE: NEHEMIAS VIDAL SERRANO, CONCEPTO: DEVOLUCION DE VIATICOS SEGUN NOTA INTERNA SEPMUD/UAF INT N°043/2025, CUENTA DE DEPOSITO: CUENTA UNICA DEL TESORO</t>
  </si>
  <si>
    <t>00016011101 DEPOSITO DE EFECTIVO, DEPOSITANTE: AMPARO FATIMA HIDALGO VILLARROEL, CONCEPTO: DEVOLUCION, CUENTA DE DEPOSITO: CUENTA UNICA DEL TESORO</t>
  </si>
  <si>
    <t>00086044201 DEPOSITO DE EFECTIVO, DEPOSITANTE: COMUNIDAD PULQUINA ABAJO, CONCEPTO: CONTRAPARTE PROYECTO RIEGO TECNIFICADO, CUENTA DE DEPOSITO: CUENTA UNICA DEL TESORO</t>
  </si>
  <si>
    <t>00099021001 DEPOSITO DE EFECTIVO, DEPOSITANTE: TRIBUNAL CONSTITUCIONAL PLURINACIONAL, CONCEPTO: DEVOLUCION POR USO DE OTRO OPERADOR, CUENTA DE DEPOSITO: CUENTA UNICA DEL TESORO</t>
  </si>
  <si>
    <t>00016011101 DEPOSITO DE EFECTIVO, DEPOSITANTE: ROSA ANTONIA GARZON ROLLANO, CONCEPTO: DEVOLUCION DE REFRIGERIO, CUENTA DE DEPOSITO: CUENTA UNICA DEL TESORO</t>
  </si>
  <si>
    <t>00522012001 DEPOSITO DE EFECTIVO, DEPOSITANTE: EVELIN CALLE FERNANDEZ, CONCEPTO: ALQUILER PREDIOS SANTA CRUZ - NOVIEMBRE (16 DIAS) Y DICIEMBRE 2024, CUENTA DE DEPOSITO: CUENTA UNICA DEL TESORO</t>
  </si>
  <si>
    <t>00522012001 DEPOSITO DE EFECTIVO, DEPOSITANTE: ELVIS CALLE FERNANDEZ, CONCEPTO: ALQUILER CORRESPONDIENTE AL TERCER PAGO TOTAL SG COMPROMISO DE PAGO, CUENTA DE DEPOSITO: CUENTA UNICA DEL TESORO</t>
  </si>
  <si>
    <t>00099021001 DEPOSITO DE EFECTIVO, DEPOSITANTE: JUAN CALUSTRO SIACARA, CONCEPTO: DEVOLUCION DEMASIA HABERES MAXIMA REMUNERACION SECTOR PUBLICO, CUENTA DE DEPOSITO: CUENTA UNICA DEL TESORO</t>
  </si>
  <si>
    <t>00099021001 DEPOSITO DE EFECTIVO, DEPOSITANTE: ESTEBAN CRUZ CRUZ, CONCEPTO: DEVOLUCION DEMASIA HABERES MAXIMA REMUNERACION SECTOR PUBLICO, CUENTA DE DEPOSITO: CUENTA UNICA DEL TESORO</t>
  </si>
  <si>
    <t>00046171101 DEPOSITO DE EFECTIVO, DEPOSITANTE: CAMSA INDUSTRIA Y COMERCIO S.A., CONCEPTO: PAGO DE SANCION, CUENTA DE DEPOSITO: CUENTA UNICA DEL TESORO</t>
  </si>
  <si>
    <t>00548012001 DEPOSITO DE EFECTIVO, DEPOSITANTE: GERMAN AJNO, CONCEPTO: DEVOLUCION RETENCION VIATICOS, CUENTA DE DEPOSITO: CUENTA UNICA DEL TESORO</t>
  </si>
  <si>
    <t>00070011102 DEPOSITO DE EFECTIVO, DEPOSITANTE: GONZALO OMAR ZAMBRANA AVILA, CONCEPTO: DEVOLUCION MEDIO DIA DE VIATICOS, CUENTA DE DEPOSITO: CUENTA UNICA DEL TESORO</t>
  </si>
  <si>
    <t>00016011101 DEPOSITO DE EFECTIVO, DEPOSITANTE: ESCUELA NACIONAL DE SALUD, CONCEPTO: SOLICITUD DE SALON AUDITORIO "AVELINO SIÑANI", CUENTA DE DEPOSITO: CUENTA UNICA DEL TESORO</t>
  </si>
  <si>
    <t>00015011108 DEP.DE CHEQ.AJENOS,RET.DE CAM.,CONCEPTO: DEPÓSITO A LA CUT,DEP.: MINISTERIO DE GOBIERNO , PROCEDENCIA: BANCO UNION S.A., CHEQUE: 52524, FECHA DE EMISION:25/02/2025</t>
  </si>
  <si>
    <t>00132142001 DEP.DE CHEQ.AJENOS,RET.DE CAM.,CONCEPTO: VENTA DE CARTONES,DEP.: CARTONBOL , PROCEDENCIA: BANCO UNION S.A., CHEQUE: 1, FECHA DE EMISION:26/02/2025</t>
  </si>
  <si>
    <t>00595012003 DEP.DE CHEQ.AJENOS,RET.DE CAM.,CONCEPTO: DEVOLUCION POR BAJA DE INCAPACIDAD TEMPORAL,DEP.: CAJA DE LA BANCA PRIVADA , PROCEDENCIA: BANCO NACIONAL DE BOLIVIA S.A., CHEQUE: 4197273, FECHA DE EMISION:20/02/2025</t>
  </si>
  <si>
    <t>00595012003 DEP.DE CHEQ.AJENOS,RET.DE CAM.,CONCEPTO: DEVOLUCION POR BAJA DE INCAPACIDAD TEMPORAL,DEP.: CAJA DE LA BANCA PRIVADA , PROCEDENCIA: BANCO NACIONAL DE BOLIVIA S.A., CHEQUE: 7235648, FECHA DE EMISION:31/01/2025</t>
  </si>
  <si>
    <t>00086031101 DEP.DE CHEQ.AJENOS,RET.DE CAM.,CONCEPTO: SISCO ENERO 2025,DEP.: SERNAP PN CARRASCO , PROCEDENCIA: BANCO UNION S.A., CHEQUE: 1594, FECHA DE EMISION:06/02/2025</t>
  </si>
  <si>
    <t>00086031101 DEP.DE CHEQ.AJENOS,RET.DE CAM.,CONCEPTO: SISCO JULIO 2024 REGULARIZACION,DEP.: SERNAP PN CARRASCO , PROCEDENCIA: BANCO UNION S.A., CHEQUE: 1593, FECHA DE EMISION:06/02/2025</t>
  </si>
  <si>
    <t>00086031111 DEP.DE CHEQ.AJENOS,RET.DE CAM.,CONCEPTO: SISCO ENERO 2020,DEP.: SERNAP RBTCO PILON LAJAS , PROCEDENCIA: BANCO UNION S.A., CHEQUE: 1535, FECHA DE EMISION:12/02/2025</t>
  </si>
  <si>
    <t>00086031111 DEP.DE CHEQ.AJENOS,RET.DE CAM.,CONCEPTO: SISCO DICIEMBRE 2020,DEP.: SERNAP RB TCO PILON LAJAS , PROCEDENCIA: BANCO UNION S.A., CHEQUE: 1534, FECHA DE EMISION:12/02/2025</t>
  </si>
  <si>
    <t>00086031111 DEP.DE CHEQ.AJENOS,RET.DE CAM.,CONCEPTO: SISCO OCTUBRE - DICIEMBRE 2023,DEP.: SERNAP RB TCO PILON LAJAS , PROCEDENCIA: BANCO UNION S.A., CHEQUE: 1531, FECHA DE EMISION:12/02/2025</t>
  </si>
  <si>
    <t>00595012003 DEP.DE CHEQ.AJENOS,RET.DE CAM.,CONCEPTO: DEVOLUCION VIATICOS EN DEMASIA - RENE BENITO MORON CUELLAR,DEP.: GESTORA DE PENSIONES , PROCEDENCIA: BANCO UNION S.A., CHEQUE: 1972, FECHA DE EMISION:27/02/2025</t>
  </si>
  <si>
    <t>REGULARIZACION DE TRANSFERENCIA DEL EXTERIOR SEGUN SWIFT NO.1904 DE FECHA 27/02/2025 ORDENANTE: CONSULADO GERAL DA BOLIVIA (BR/SAO PAULO) REF.: 2025020600311032 LIB. 00340012005 SEGIP - RECAUDACION EXTERIOR - CEDULAS DE IDENTIDAD</t>
  </si>
  <si>
    <t>COBRO COSTOS DE PAPELERIA POR REGULARIZACION DE TRANSFERENCIA DEL EXTERIOR POR ORDEN DE CONSULADO GERAL DA BOLIVIA (BR/SAO PAULO) REF.: 2025020600311032 LIB. 00340012003 RECAUDACION EXTRANJERIA - C.I. -L.C.</t>
  </si>
  <si>
    <t>COBRO COSTOS DE PAPELERIA SEGUN TRANSFERENCIA DEL EXTERIOR POR ORDEN DE PETROLEO BRASILEIRO SA PETROBRAS (NY - 10001) REF.: NO.EXB-GAS-309-25.1/26.2.2025 FECHA VALOR 27/02/2025 IMAD/0227MMQFMPYZ001802 TRN/20250227-00097313 LIB. 00513012007 YPFB - RECURSOS NACIONALIZACIÓN</t>
  </si>
  <si>
    <t>A:00862012001 GAM DE SHINAHOTA, TRANSFERENCIA DE RECUPERACIONES SEGÚN NOTA INTERNA GEF-LCR-JSZ-0147-NOT/25, POR CONCEPTO DE REMUNERACION POR ADMINISTRACION DE FIDEICOMISO QUE CORRESPONDE AL FNDR DE ACUERDO A CONTRATO DE FIDEICOMISO “PROYECTOS DE INVERSION PUBLICA” (PIP) VCTO FEBRERO/2025</t>
  </si>
  <si>
    <t>A:00099021001 GAM DE COCHABAMBA, TRANSFERENCIA DE RECUPERACIONES SEGÚN NOTA INTERNA GEF-LCR-JSZ-0147-NOT/25 POR CONCEPTO DE PAGO DE CAPITAL E INTERESES DE ACUERDO A CONTRATO DE FIDEICOMISO “PROYECTOS DE INVERSION PUBLICA” (PIP) CORRESPONDIENTE AL VCTO FEBRERO/2025</t>
  </si>
  <si>
    <t>A:00099021001 GAM DE SHINAHOTA, TRANSFERENCIA DE RECUPERACIONES SEGÚN NOTA INTERNA GEF-LCR-JSZ-0147-NOT/25 POR CONCEPTO DE PAGO DE CAPITAL E INTERESES DE ACUERDO A CONTRATO DE FIDEICOMISO “PROYECTOS DE INVERSION PUBLICA” (PIP) CORRESPONDIENTE AL VCTO FEBRERO/2025</t>
  </si>
  <si>
    <t>A:00862012001 GAM DE COCHABAMBA, TRANSFERENCIA DE RECUPERACIONES SEGÚN NOTA INTERNA GEF-LCR-JSZ-0147-NOT/25, POR CONCEPTO DE REMUNERACION POR ADMINISTRACION DE FIDEICOMISO QUE CORRESPONDE AL FNDR DE ACUERDO A CONTRATO DE FIDEICOMISO “PROYECTOS DE INVERSION PUBLICA” (PIP) VCTO FEBRERO/2025</t>
  </si>
  <si>
    <t>A:00862012001 GAM DE VILLA AZURDUY, TRANSFERENCIA DE RECUPERACIONES SEGÚN NOTA INTERNA GEF-LCR-JSZ-0147-NOT/25, POR CONCEPTO DE REMUNERACION POR ADMINISTRACION DE FIDEICOMISO QUE CORRESPONDE AL FNDR DE ACUERDO A CONTRATO DE FIDEICOMISO “PROYECTOS DE INVERSION PUBLICA” (PIP) VCTO FEBRERO/2025</t>
  </si>
  <si>
    <t>A:00099021001 GAM DE VILLA AZURDUY, TRANSFERENCIA DE RECUPERACIONES SEGÚN NOTA INTERNA GEF-LCR-JSZ-0147-NOT/25 POR CONCEPTO DE PAGO DE CAPITAL E INTERESES DE ACUERDO A CONTRATO DE FIDEICOMISO “PROYECTOS DE INVERSION PUBLICA” (PIP) CORRESPONDIENTE AL VCTO FEBRERO/2025</t>
  </si>
  <si>
    <t>A:00099021001 GAM DE TARVITA, TRANSFERENCIA DE RECUPERACIONES SEGÚN NOTA INTERNA GEF-LCR-JSZ-0147-NOT/25 POR CONCEPTO DE PAGO DE CAPITAL E INTERESES DE ACUERDO A CONTRATO DE FIDEICOMISO “PROYECTOS DE INVERSION PUBLICA” (PIP) CORRESPONDIENTE AL VCTO FEBRERO/2025</t>
  </si>
  <si>
    <t>A:00862012001 GAM DE TARVITA, TRANSFERENCIA DE RECUPERACIONES SEGÚN NOTA INTERNA GEF-LCR-JSZ-0147-NOT/25, POR CONCEPTO DE REMUNERACION POR ADMINISTRACION DE FIDEICOMISO QUE CORRESPONDE AL FNDR DE ACUERDO A CONTRATO DE FIDEICOMISO “PROYECTOS DE INVERSION PUBLICA” (PIP) VCTO FEBRERO/2025</t>
  </si>
  <si>
    <t>A:00099021001 GAM DE ORURO, TRANSFERENCIA DE RECUPERACIONES SEGÚN NOTA INTERNA GEF-LCR-JSZ-0147-NOT/25 POR CONCEPTO DE PAGO DE CAPITAL E INTERESES DE ACUERDO A CONTRATO DE FIDEICOMISO “PROYECTOS DE INVERSION PUBLICA” (PIP) CORRESPONDIENTE AL VCTO FEBRERO/2025</t>
  </si>
  <si>
    <t>A:00099021001 GAM DE SANTIAGO DE ANDAMARCA, TRANSFERENCIA DE RECUPERACIONES SEGÚN NOTA INTERNA GEF-LCR-JSZ-0147-NOT/25 POR CONCEPTO DE PAGO DE CAPITAL E INTERESES DE ACUERDO A CONTRATO DE FIDEICOMISO “PROYECTOS DE INVERSION PUBLICA” (PIP) CORRESPONDIENTE AL VCTO FEBRERO/2025</t>
  </si>
  <si>
    <t>A:00862012001 GAM DE SANTIAGO DE ANDAMARCA, TRANSFERENCIA DE RECUPERACIONES SEGÚN NOTA INTERNA GEF-LCR-JSZ-0147-NOT/25, POR CONCEPTO DE REMUNERACION POR ADMINISTRACION DE FIDEICOMISO QUE CORRESPONDE AL FNDR DE ACUERDO A CONTRATO DE FIDEICOMISO “PROYECTOS DE INVERSION PUBLICA” (PIP) VCTO FEBRERO/2025</t>
  </si>
  <si>
    <t>A:00862012001 GAM DE DESAGUADERO, TRANSFERENCIA DE RECUPERACIONES SEGÚN NOTA INTERNA GEF-LCR-JSZ-0147-NOT/25, POR CONCEPTO DE REMUNERACION POR ADMINISTRACION DE FIDEICOMISO QUE CORRESPONDE AL FNDR DE ACUERDO A CONTRATO DE FIDEICOMISO “PROYECTOS DE INVERSION PUBLICA” (PIP) VCTO FEBRERO/2025</t>
  </si>
  <si>
    <t>A:00099021001 GAM DE DESAGUADERO, TRANSFERENCIA DE RECUPERACIONES SEGÚN NOTA INTERNA GEF-LCR-JSZ-0147-NOT/25 POR CONCEPTO DE PAGO DE INTERESES DE ACUERDO A CONTRATO DE FIDEICOMISO “PROYECTOS DE INVERSION PUBLICA” (PIP) CORRESPONDIENTE AL VCTO FEBRERO/2025</t>
  </si>
  <si>
    <t>A:00099021001 GAM DE ENTRE RIOS (COCHABAMBA), TRANSFERENCIA DE RECUPERACIONES SEGÚN NOTA INTERNA GEF-LCR-JSZ-0147-NOT/25 POR CONCEPTO DE PAGO DE CAPITAL E INTERESES DE ACUERDO A CONTRATO DE FIDEICOMISO “PROYECTOS DE INVERSION PUBLICA” (PIP) CORRESPONDIENTE AL VCTO FEBRERO/2025</t>
  </si>
  <si>
    <t>A:00862012001 GAM DE ENTRE RIOS (COCHABAMBA), TRANSFERENCIA DE RECUPERACIONES SEGÚN NOTA INTERNA GEF-LCR-JSZ-0147-NOT/25, POR CONCEPTO DE REMUNERACION POR ADMINISTRACION DE FIDEICOMISO QUE CORRESPONDE AL FNDR DE ACUERDO A CONTRATO DE FIDEICOMISO “PROYECTOS DE INVERSION PUBLICA” (PIP) VCTO FEBRERO/2025</t>
  </si>
  <si>
    <t>A:00862012001 GAM DE ORURO, TRANSFERENCIA DE RECUPERACIONES SEGÚN NOTA INTERNA GEF-LCR-JSZ-0147-NOT/25, POR CONCEPTO DE REMUNERACION POR ADMINISTRACION DE FIDEICOMISO QUE CORRESPONDE AL FNDR DE ACUERDO A CONTRATO DE FIDEICOMISO “PROYECTOS DE INVERSION PUBLICA” (PIP) VCTO FEBRERO/2025</t>
  </si>
  <si>
    <t>NUMERO DE LIBRETA CUT: 00099021001 OPERACIÓN E75 TRANSFERENCIA DE LA CUENTA FISCAL BUN A LA CUT EN MN TRANSF.FDOS.AL.BCB GOBIERNO AUTONOMO MUNICIPAL DE VALLEGRANDE CITE: GAM-NÂ° 113/2025 CUENTA CUT 3987 LIBRETA NÂ° 00099021001</t>
  </si>
  <si>
    <t>NUMERO DE LIBRETA CUT: 00099021001 OPERACIÓN E75 TRANSFERENCIA DE LA CUENTA FISCAL BUN A LA CUT EN MN TRANSF.FDOS.AL.BCB GOBIERNO AUTONOMO MUNICIPAL DE VALLEGRANDE CITE: GAM-NÂ° 114/2025 CUENTA CUT 3987 LIBRETA NÂ° 00099021001</t>
  </si>
  <si>
    <t>NUMERO DE LIBRETA CUT: 00099021001 OPERACIÓN E75 TRANSFERENCIA DE LA CUENTA FISCAL BUN A LA CUT EN MN TRANSF.FDOS.AL.BCB GOBIERNO AUTONOMO MUNICIPAL DE VILLA LIBERTAD LICOMA CITE: GAMVLL/MAE/NEX-072/2025 CUENTA CUT 3987 LIBRETA NÂ° 00099021001</t>
  </si>
  <si>
    <t>NUMERO DE LIBRETA CUT: 00099021001 OPERACIÓN E75 TRANSFERENCIA DE LA CUENTA FISCAL BUN A LA CUT EN MN TRANSF.FDOS.AL.BCB GOBIERNO AUTONOMO MUNICIPAL DE VILLA LIBERTAR LICOMA CITE: GAMVLL/MAE/NEX-066/2025 CUENTA CUT 3987 LIBRETA NÂ° 00099021001</t>
  </si>
  <si>
    <t>NUMERO DE LIBRETA CUT: 00099021001 OPERACIÓN E75 TRANSFERENCIA DE LA CUENTA FISCAL BUN A LA CUT EN MN TRANSF.FDOS.AL.BCB GOBIERNO AUTONOMO MUNICIPAL DE GAM VILLA LIBERTAD LICOMA CITE: GAMVLL/MAE/NEX-073/2025 CUENTA CUT 3987 LIBRETA NÂ° 00099021001</t>
  </si>
  <si>
    <t>NUMERO DE LIBRETA CUT: 00099021001 OPERACIÓN E75 TRANSFERENCIA DE LA CUENTA FISCAL BUN A LA CUT EN MN TRANSF.FDOS.AL.BCB GOBIERNO AUTONOMO MUNICIPAL DE SAN PEDRO DE CURAHUARA CITE: GAMPP/MAE-RAMC/NÂ°085/2025 CUENTA CUT 3987 LIBRETA NÂ° 00099021001</t>
  </si>
  <si>
    <t>TRANSFERENCIA DEL EXTERIOR SEGUN SWIFT NO.2876 Y NO.2877 DE FECHA 27/02/2025 ORDENANTE: ERAMET CHILE S.A. (CL/SANTIAGO) REF.: CRED COMPRA SALMUERA AGUAS SALINAS LIB. 00597012001 RECURSOS PROPIOS VENTAS YLB</t>
  </si>
  <si>
    <t>COBRO COSTOS DE PAPELERIA POR REGULARIZACION DE TRANSFERENCIA DEL EXTERIOR POR ORDEN DE MTX COMERCIALIZADORA DE GAS (BRAZIL SAO PAULO) REF.: CRED INV PPA - MTX 20/25 FECHA VALOR 26/02/2025 LIB. 00513012015 YPFB-HEROES DEL CHACO-BS</t>
  </si>
  <si>
    <t>COBRO COSTOS DE PAPELERIA SEGUN TRANSFERENCIA DEL EXTERIOR POR ORDEN DE ERAMET CHILE S.A. (CL/SANTIAGO) REF.: CRED COMPRA SALMUERA AGUAS SALINAS LIB. 00597032001 YLB-COMERCIALIZACION DE DIVERSAS SALES</t>
  </si>
  <si>
    <t>PAGO A BID PRÉSTAMO 3091/BL-BO VCTO. 27-02-2025 POR CUENTA DE GOB.AUT.DEPT.PANDO , NTI. 019788 VALOR 27-02-2025 CAPITAL USD 171.101,75 INTERESES USD 153.451,07 COMISIONES USD 1.125,30 CTA. 3987 CUENTA UNICA DEL TESORO LIB. 00099021001 REF.: COMISIONES BANCARIAS</t>
  </si>
  <si>
    <t>PAGO A BID PRÉSTAMO 3091/BL-BO VCTO. 27-02-2025 POR CUENTA DE TGN, SEGUN NOTA MEFP/VTCP/DGCP/UODP/No 114/2025 DE 27-02-2025, NTI. 019806 VALOR 27-02-2025 CAPITAL USD 495.594,58 INTERESES USD 374.401,89 COMISIONES USD 1.186,94 CTA. 3987 CUENTA UNICA DEL TESORO LIB. 00099021001 REF.: COMISIONES BANCARIAS</t>
  </si>
  <si>
    <t>PAGO A BID PRÉSTAMO 3091/BL-BO VCTO. 27-02-2025 POR CUENTA DE TGN, SEGUN NOTA MEFP/VTCP/DGCP/UODP/No 114/2025 DE 27-02-2025, NTI. 019807 VALOR 27-02-2025 INTERESES USD 7.399,02 CTA. 3987 CUENTA UNICA DEL TESORO LIB. 00099021001 REF.: COMISIONES BANCARIAS</t>
  </si>
  <si>
    <t>TRANSFERENCIA DEL EXTERIOR SEGUN SWIFT NO.2923 Y NO.2922 DE FECHA 27/02/2025 ORDENANTE: PTC S.A.C. (LIMA PERU) REF.: CRED CANCELA GOP-DVE-0036-ODV/25-VEX LIB. 00597012001 RECURSOS PROPIOS VENTAS YLB</t>
  </si>
  <si>
    <t>COBRO COSTOS DE PAPELERIA SEGUN TRANSFERENCIA DEL EXTERIOR POR ORDEN DE PTC S.A.C. (LIMA PERU) REF.: CRED CANCELA GOP-DVE-0036-ODV/25-VEX LIB. 00597032001 YLB-COMERCIALIZACION DE DIVERSAS SALES</t>
  </si>
  <si>
    <t>||TRANSFERENCIA DE FONDOS S/G MENSAJES SWIFT NROS. 2881-2882 EN ATENCIÓN A CORREO ELECTRÓNICO DE LA FECHA Y NOTA: DGAC/DAF/FIN/NE-0008/25 DE F.29/1/2025 (HRE-TGL-1866) ENVIADO POR LA DIRECCIÓN GENERAL DE AERONÁUTICA CIVIL (SECTOR PÚBLICO). DEBITO DE LA LIBRETA 00117012001 DGAC, REPOSICIÓN ÚTILES DE ESCRITORIO.</t>
  </si>
  <si>
    <t>A:00099021001 GAM DE EL VILLAR, TRANSFERENCIA DE RECUPERACIONES SEGÚN NOTA GEF-LCR-JSZ-0147-NOT/25 POR CONCEPTO DE PAGO DE CAPITAL E INTERES DE ACUERDO A CONTRATO DE FIDEICOMISO “PROYECTOS DE INVERSION PUBLICA” (PIP).</t>
  </si>
  <si>
    <t>A:00099021001 GAM DE SAN CARLOS, TRANSFERENCIA DE RECUPERACIONES SEGÚN NOTA GEF-LCR-JSZ-0147-NOT/25 POR CONCEPTO DE PAGO DE CAPITAL E INTERES DE ACUERDO A CONTRATO DE FIDEICOMISO “PROYECTOS DE INVERSION PUBLICA” (PIP).</t>
  </si>
  <si>
    <t>A:00099021001 DEVOLUCIÓN DEUDA AL TGN POR PARTE DEL SR. GUILLERMO ARAMAYO HERRERA CORRESPONDIENTE AL MES DE ENERO/2025, S/G. INF. SENASIR/UAF/INF N° 364/2025, DE FECHA 26/02/2025</t>
  </si>
  <si>
    <t>A:00862012001 GAM DE EL VILLAR, TRANSFERENCIA DE RECUPERACIONES SEGÚN NOTA GEF-LCR-JSZ-0147-NOT/25 POR CONCEPTO DE REMUNERACION POR ADMINISTRACION DE FIDEICOMISO QUE CORRESPONDE AL FNDR DE ACUERDO A CONTRATO DE FIDEICOMISO “PROYECTOS DE INVERSION PUBLICA” (PIP).</t>
  </si>
  <si>
    <t>A:00862012001 GAM DE HUMANATA, TRANSFERENCIA DE RECUPERACIONES SEGÚN NOTA GEF-LCR-JSZ-0147-NOT/25 POR CONCEPTO DE REMUNERACION POR ADMINISTRACION DE FIDEICOMISO QUE CORRESPONDE AL FNDR DE ACUERDO A CONTRATO DE FIDEICOMISO “PROYECTOS DE INVERSION PUBLICA” (PIP).</t>
  </si>
  <si>
    <t>A:00862012001 GAM DE SAN CARLOS, TRANSFERENCIA DE RECUPERACIONES SEGÚN NOTA GEF-LCR-JSZ-0147-NOT/25 POR CONCEPTO DE REMUNERACION POR ADMINISTRACION DE FIDEICOMISO QUE CORRESPONDE AL FNDR DE ACUERDO A CONTRATO DE FIDEICOMISO “PROYECTOS DE INVERSION PUBLICA” (PIP).</t>
  </si>
  <si>
    <t>A:00099021001 GAD DE POTOSI, TRANSFERENCIA DE RECUPERACIONES SEGÚN NOTA GEF-LCR-JSZ-0147-NOT/25 POR CONCEPTO DE PAGO DE CAPITAL E INTERES DE ACUERDO A CONTRATO DE FIDEICOMISO “PROYECTOS DE INVERSION PUBLICA” (PIP).</t>
  </si>
  <si>
    <t>A:00862012001 GAD DE POTOSI, TRANSFERENCIA DE RECUPERACIONES SEGÚN NOTA GEF-LCR-JSZ-0147-NOT/25 POR CONCEPTO DE REMUNERACION POR ADMINISTRACION DE FIDEICOMISO QUE CORRESPONDE AL FNDR DE ACUERDO A CONTRATO DE FIDEICOMISO “PROYECTOS DE INVERSION PUBLICA” (PIP).</t>
  </si>
  <si>
    <t>A:00099021001 GAM DE HUMANATA, TRANSFERENCIA DE RECUPERACIONES SEGÚN NOTA GEF-LCR-JSZ-0147-NOT/25 POR CONCEPTO DE PAGO DE CAPITAL E INTERES DE ACUERDO A CONTRATO DE FIDEICOMISO “PROYECTOS DE INVERSION PUBLICA” (PIP).</t>
  </si>
  <si>
    <t>A:00862012001 GAM DE CULPINA, TRANSFERENCIA DE RECUPERACIONES SEGÚN NOTA GEF-LCR-JSZ-0147-NOT/25 POR CONCEPTO DE REMUNERACION POR ADMINISTRACION DE FIDEICOMISO QUE CORRESPONDE AL FNDR DE ACUERDO A CONTRATO DE FIDEICOMISO “PROYECTOS DE INVERSION PUBLICA” (PIP).</t>
  </si>
  <si>
    <t>A:00862012001 GAM DE FERNANDEZ ALONSO, TRANSFERENCIA DE RECUPERACIONES SEGÚN NOTA GEF-LCR-JSZ-0147-NOT/25 POR CONCEPTO DE REMUNERACION POR ADMINISTRACION DE FIDEICOMISO QUE CORRESPONDE AL FNDR DE ACUERDO A CONTRATO DE FIDEICOMISO “PROYECTOS DE INVERSION PUBLICA” (PIP).</t>
  </si>
  <si>
    <t>A:00099021001 GAM DE PAZNA, TRANSFERENCIA DE RECUPERACIONES SEGÚN NOTA GEF-LCR-JSZ-0147-NOT/25 POR CONCEPTO DE PAGO DE CAPITAL E INTERES DE ACUERDO A CONTRATO DE FIDEICOMISO “PROYECTOS DE INVERSION PUBLICA” (PIP).</t>
  </si>
  <si>
    <t>A:00862012001 GAM DE PAZNA, TRANSFERENCIA DE RECUPERACIONES SEGÚN NOTA GEF-LCR-JSZ-0147-NOT/25 POR CONCEPTO DE REMUNERACION POR ADMINISTRACION DE FIDEICOMISO QUE CORRESPONDE AL FNDR DE ACUERDO A CONTRATO DE FIDEICOMISO “PROYECTOS DE INVERSION PUBLICA” (PIP).</t>
  </si>
  <si>
    <t>A:00099021001 GAM DE CULPINA, TRANSFERENCIA DE RECUPERACIONES SEGÚN NOTA GEF-LCR-JSZ-0147-NOT/25 POR CONCEPTO DE PAGO DE CAPITAL E INTERES DE ACUERDO A CONTRATO DE FIDEICOMISO “PROYECTOS DE INVERSION PUBLICA” (PIP).</t>
  </si>
  <si>
    <t>A:00099021001 GAM DE SIPE SIPE, TRANSFERENCIA DE RECUPERACIONES SEGÚN NOTA GEF-LCR-JSZ-0147-NOT/25 POR CONCEPTO DE PAGO DE CAPITAL E INTERES DE ACUERDO A CONTRATO DE FIDEICOMISO “PROYECTOS DE INVERSION PUBLICA” (PIP).</t>
  </si>
  <si>
    <t>A:00099021001 GAM DE FERNANDEZ ALONSO, TRANSFERENCIA DE RECUPERACIONES SEGÚN NOTA GEF-LCR-JSZ-0147-NOT/25 POR CONCEPTO DE PAGO DE CAPITAL E INTERES DE ACUERDO A CONTRATO DE FIDEICOMISO “PROYECTOS DE INVERSION PUBLICA” (PIP).</t>
  </si>
  <si>
    <t>A:00862012001 GAM DE SIPE SIPE, TRANSFERENCIA DE RECUPERACIONES SEGÚN NOTA GEF-LCR-JSZ-0147-NOT/25 POR CONCEPTO DE REMUNERACION POR ADMINISTRACION DE FIDEICOMISO QUE CORRESPONDE AL FNDR DE ACUERDO A CONTRATO DE FIDEICOMISO “PROYECTOS DE INVERSION PUBLICA” (PIP).</t>
  </si>
  <si>
    <t>A:00099021001 GAM DE PUERTO CARABUCO, TRANSFERENCIA DE RECUPERACIONES SEGÚN NOTA GEF-LCR-JSZ-0147-NOT/25 POR CONCEPTO DE PAGO DE CAPITAL E INTERES DE ACUERDO A CONTRATO DE FIDEICOMISO “PROYECTOS DE INVERSION PUBLICA” (PIP).</t>
  </si>
  <si>
    <t>A:00862012001 GAM DE PUERTO CARABUCO, TRANSFERENCIA DE RECUPERACIONES SEGÚN NOTA GEF-LCR-JSZ-0147-NOT/25 POR CONCEPTO DE REMUNERACION POR ADMINISTRACION DE FIDEICOMISO QUE CORRESPONDE AL FNDR DE ACUERDO A CONTRATO DE FIDEICOMISO “PROYECTOS DE INVERSION PUBLICA” (PIP).</t>
  </si>
  <si>
    <t>A:00862012001 GAIOC DE SALINAS, TRANSFERENCIA DE RECUPERACIONES SEGÚN NOTA GEF-LCR-JSZ-0147-NOT/25 POR CONCEPTO DE REMUNERACION POR ADMINISTRACION DE FIDEICOMISO QUE CORRESPONDE AL FNDR DE ACUERDO A CONTRATO DE FIDEICOMISO “PROYECTOS DE INVERSION PUBLICA” (PIP).</t>
  </si>
  <si>
    <t>A:00099021001 GAIOC DE SALINAS, TRANSFERENCIA DE RECUPERACIONES SEGÚN NOTA GEF-LCR-JSZ-0147-NOT/25 POR CONCEPTO DE PAGO DE CAPITAL E INTERES DE ACUERDO A CONTRATO DE FIDEICOMISO “PROYECTOS DE INVERSION PUBLICA” (PIP).</t>
  </si>
  <si>
    <t>A:00099021001 GAM DE COCAPATA, TRANSFERENCIA DE RECUPERACIONES SEGÚN NOTA INTERNA GEF-LCR-JSZ-0147-NOT/25 POR CONCEPTO DE PAGO DE CAPITAL E INTERESES DE ACUERDO A CONTRATO DE FIDEICOMISO “PROYECTOS DE INVERSION PUBLICA” (PIP) CORRESPONDIENTE AL VCTO FEBRERO/2025</t>
  </si>
  <si>
    <t>A:00862012001 GAM DE COCAPATA, TRANSFERENCIA DE RECUPERACIONES SEGÚN NOTA INTERNA GEF-LCR-JSZ-0147-NOT/25, POR CONCEPTO DE REMUNERACION POR ADMINISTRACION DE FIDEICOMISO QUE CORRESPONDE AL FNDR DE ACUERDO A CONTRATO DE FIDEICOMISO “PROYECTOS DE INVERSION PUBLICA” (PIP) VCTO FEBRERO/2025</t>
  </si>
  <si>
    <t>A:00862012001 GAM DE YANACACHI, TRANSFERENCIA DE RECUPERACIONES SEGÚN NOTA GEF-LCR-JSZ-0147-NOT/25 POR CONCEPTO DE REMUNERACION POR ADMINISTRACION DE FIDEICOMISO QUE CORRESPONDE AL FNDR DE ACUERDO A CONTRATO DE FIDEICOMISO “PROYECTOS DE INVERSION PUBLICA” (PIP).</t>
  </si>
  <si>
    <t>A:00099021001 GAM DE YANACACHI, TRANSFERENCIA DE RECUPERACIONES SEGÚN NOTA GEF-LCR-JSZ-0147-NOT/25 POR CONCEPTO DE PAGO DE CAPITAL E INTERES DE ACUERDO A CONTRATO DE FIDEICOMISO “PROYECTOS DE INVERSION PUBLICA” (PIP).</t>
  </si>
  <si>
    <t>A:00862012001 GAM DE COLOMI, TRANSFERENCIA DE RECUPERACIONES SEGÚN NOTA INTERNA GEF-LCR-JSZ-0147-NOT/25, POR CONCEPTO DE REMUNERACION POR ADMINISTRACION DE FIDEICOMISO QUE CORRESPONDE AL FNDR DE ACUERDO A CONTRATO DE FIDEICOMISO “PROYECTOS DE INVERSION PUBLICA” (PIP) VCTO FEBRERO/2025</t>
  </si>
  <si>
    <t>A:00099021001 GAM DE COLOMI, TRANSFERENCIA DE RECUPERACIONES SEGÚN NOTA INTERNA GEF-LCR-JSZ-0147-NOT/25 POR CONCEPTO DE PAGO DE CAPITAL E INTERESES DE ACUERDO A CONTRATO DE FIDEICOMISO “PROYECTOS DE INVERSION PUBLICA” (PIP) CORRESPONDIENTE AL VCTO FEBRERO/2025</t>
  </si>
  <si>
    <t>A:00862012001 GAM DE CLIZA, TRANSFERENCIA DE RECUPERACIONES SEGÚN NOTA INTERNA GEF-LCR-JSZ-0147-NOT/25, POR CONCEPTO DE REMUNERACION POR ADMINISTRACION DE FIDEICOMISO QUE CORRESPONDE AL FNDR DE ACUERDO A CONTRATO DE FIDEICOMISO “PROYECTOS DE INVERSION PUBLICA” (PIP) VCTO FEBRERO/2025</t>
  </si>
  <si>
    <t>A:00862012001 GAM DE SAN LORENZO, TRANSFERENCIA DE RECUPERACIONES SEGÚN NOTA INTERNA GEF-LCR-JSZ-0147-NOT/25, POR CONCEPTO DE REMUNERACION POR ADMINISTRACION DE FIDEICOMISO QUE CORRESPONDE AL FNDR DE ACUERDO A CONTRATO DE FIDEICOMISO “PROYECTOS DE INVERSION PUBLICA” (PIP) VCTO FEBRERO/2025</t>
  </si>
  <si>
    <t>A:00099021001 GAM DE CLIZA, TRANSFERENCIA DE RECUPERACIONES SEGÚN NOTA INTERNA GEF-LCR-JSZ-0147-NOT/25 POR CONCEPTO DE PAGO DE CAPITAL E INTERESES DE ACUERDO A CONTRATO DE FIDEICOMISO “PROYECTOS DE INVERSION PUBLICA” (PIP) CORRESPONDIENTE AL VCTO FEBRERO/2025</t>
  </si>
  <si>
    <t>A:00099021001 GAM DE SAN LORENZO, TRANSFERENCIA DE RECUPERACIONES SEGÚN NOTA INTERNA GEF-LCR-JSZ-0147-NOT/25 POR CONCEPTO DE PAGO DE CAPITAL E INTERESES DE ACUERDO A CONTRATO DE FIDEICOMISO “PROYECTOS DE INVERSION PUBLICA” (PIP) CORRESPONDIENTE AL VCTO FEBRERO/2025</t>
  </si>
  <si>
    <t>||TRANSFERENCIA DE FONDOS S/G MENSAJE SWIFT NRO. 2936, CORREOS ELECTRONICOS ENVIADOS POR DGAC Y NAABOL DE LA FECHA Y NOTA CITE DGAC/DAF/FIN/NE-0008/25 DE F.29.01.2025 (HRE-TGL-1866) DE LA DIRECCION GENERAL DE AERONAUTICA CIVIL (SECTOR PÚBLICO). DEBITO DE LA LIBRETA 00117012001 DGAC, REPOSICIÓN DE ÚTILES DE ESCRITORIO</t>
  </si>
  <si>
    <t>||REGULARIZACIÓN DE NUESTRA OPERACIÓN N°1120969 DE FECHA SEGÚN NOTA CITE: DGAC/DAF/FIN/NE-0008/25 DE F. 29/1/2025 (HRE-TGL-1866) Y CORREO ELECTRÓNICO DE NAABOL Y DGAC DE LA FECHA DÉBITO DE LA LIBRETA 00117012001 DGAC, REPOSICIÓN DE ÚTILES DE ESCRITORIO.</t>
  </si>
  <si>
    <t>00016011101 DEPOSITO DE EFECTIVO, DEPOSITANTE: VILMA MIRANDA GARAVITO, CONCEPTO: DEVOLUCION REFRIGERIO, CUENTA DE DEPOSITO: CUENTA UNICA DEL TESORO</t>
  </si>
  <si>
    <t>00015011108 DEPOSITO DE EFECTIVO, DEPOSITANTE: NATIVIDAD LIZARRAGA MAMANI, CONCEPTO: DEVOLUCION EN DEMASIA DEL SERVICIO DE ALIMENTACION, CUENTA DE DEPOSITO: CUENTA UNICA DEL TESORO</t>
  </si>
  <si>
    <t>00590012001 DEPOSITO DE EFECTIVO, DEPOSITANTE: CRISTHIAN POLO, CONCEPTO: DEVOLUCION DE FONDOS ASIGNADOS NO EJECUTADOS, CUENTA DE DEPOSITO: CUENTA UNICA DEL TESORO</t>
  </si>
  <si>
    <t>00099021001 DEPOSITO DE EFECTIVO, DEPOSITANTE: WENDY SHIRLEY GUISBERT SANCHEZ, CONCEPTO: DEPÓSITO POR EXCEDENTE POR TOPE SALARIAL, CUENTA DE DEPOSITO: CUENTA UNICA DEL TESORO</t>
  </si>
  <si>
    <t>00099021001 DEPOSITO DE EFECTIVO, DEPOSITANTE: RICHARD VALENTIN QUISBERT LAURA CI 3383211, CONCEPTO: DEPÓSITO MONTO EXCEDENTARIO A LA REMUNERACION MAXIMA - FEBRERO 2025, CUENTA DE DEPOSITO: CUENTA UNICA DEL TESORO</t>
  </si>
  <si>
    <t>00041044201 DEPOSITO DE EFECTIVO, DEPOSITANTE: ISIDRO SANCHEZ GALLEGO, CONCEPTO: DEVOLUCION DE VIATICOS, CUENTA DE DEPOSITO: CUENTA UNICA DEL TESORO</t>
  </si>
  <si>
    <t>00016011101 DEPOSITO DE EFECTIVO, DEPOSITANTE: LUZ BRITZYE GUTIERREZ CRUZ, CONCEPTO: DEVOLUCION DE REFRIGERIO, CUENTA DE DEPOSITO: CUENTA UNICA DEL TESORO</t>
  </si>
  <si>
    <t>00016011101 DEPOSITO DE EFECTIVO, DEPOSITANTE: MELANY ISBEL DAZA VILA, CONCEPTO: DEVOLUCION DE REFRIGERIO, CUENTA DE DEPOSITO: CUENTA UNICA DEL TESORO</t>
  </si>
  <si>
    <t>00016011101 DEPOSITO DE EFECTIVO, DEPOSITANTE: GABRIELA IVONNE RODRIGUEZ MENDOZA, CONCEPTO: DEVOLUCION DE REFRIGERIO, CUENTA DE DEPOSITO: CUENTA UNICA DEL TESORO</t>
  </si>
  <si>
    <t>00016011101 DEPOSITO DE EFECTIVO, DEPOSITANTE: JHOVANNA MAMANI CALLISAYA, CONCEPTO: DEVOLUCION DE REFRIGERIO, CUENTA DE DEPOSITO: CUENTA UNICA DEL TESORO</t>
  </si>
  <si>
    <t>00016011101 DEPOSITO DE EFECTIVO, DEPOSITANTE: RENE ESPINOZA VALERIANO, CONCEPTO: DEVOLUCION DE REFRIGERIO, CUENTA DE DEPOSITO: CUENTA UNICA DEL TESORO</t>
  </si>
  <si>
    <t>00190012003 DEPOSITO DE EFECTIVO, DEPOSITANTE: PATRICIA GUADALUPE FLORES MARIN, CONCEPTO: DEVOLUCION DE DEPÓSITO ERRONEO, CUENTA DE DEPOSITO: CUENTA UNICA DEL TESORO</t>
  </si>
  <si>
    <t>00383012001 DEPOSITO DE EFECTIVO, DEPOSITANTE: AGENCIA BOLIVIANA DE CORREOS, CONCEPTO: REGIONAL LA PAZ 17-22/022025, CUENTA DE DEPOSITO: CUENTA UNICA DEL TESORO</t>
  </si>
  <si>
    <t>00383012001 DEPOSITO DE EFECTIVO, DEPOSITANTE: AGENCIA BOLIVIANA DE CORREOS, CONCEPTO: REGIONAL SUCRE 3-8/02/2025, CUENTA DE DEPOSITO: CUENTA UNICA DEL TESORO</t>
  </si>
  <si>
    <t>00383012001 DEPOSITO DE EFECTIVO, DEPOSITANTE: AGENCIA BOLIVIANA DE CORREOS, CONCEPTO: REGIONAL TARIJA 1-7/02/2025, CUENTA DE DEPOSITO: CUENTA UNICA DEL TESORO</t>
  </si>
  <si>
    <t>00383012001 DEPOSITO DE EFECTIVO, DEPOSITANTE: AGENCIA BOLIVIANA DE CORREOS, CONCEPTO: REGIONAL ORURO 1-7/02/2025, CUENTA DE DEPOSITO: CUENTA UNICA DEL TESORO</t>
  </si>
  <si>
    <t>00383012001 DEPOSITO DE EFECTIVO, DEPOSITANTE: AGENCIA BOLIVIANA DE CORREOS, CONCEPTO: REGIONAL BENI 1-11/02/2025, CUENTA DE DEPOSITO: CUENTA UNICA DEL TESORO</t>
  </si>
  <si>
    <t>00383012001 DEPOSITO DE EFECTIVO, DEPOSITANTE: AGENCIA BOLIVIANA DE CORREOS, CONCEPTO: REGIONAL COCHABAMBA 17-25/01/2025, CUENTA DE DEPOSITO: CUENTA UNICA DEL TESORO</t>
  </si>
  <si>
    <t>00383012001 DEPOSITO DE EFECTIVO, DEPOSITANTE: AGENCIA BOLIVIANA DE CORREOS, CONCEPTO: REGIONAL COCHABAMBA 5-8/02/2025, CUENTA DE DEPOSITO: CUENTA UNICA DEL TESORO</t>
  </si>
  <si>
    <t>00383012001 DEPOSITO DE EFECTIVO, DEPOSITANTE: AGENCIA BOLIVIANA DE CORREOS, CONCEPTO: REGIONAL POTOSI 3-7/02/2025, CUENTA DE DEPOSITO: CUENTA UNICA DEL TESORO</t>
  </si>
  <si>
    <t>00383012001 DEPOSITO DE EFECTIVO, DEPOSITANTE: AGENCIA BOLIVIANA DE CORREOS, CONCEPTO: REGIONAL ORURO 13-18/01/2025, CUENTA DE DEPOSITO: CUENTA UNICA DEL TESORO</t>
  </si>
  <si>
    <t>00383012001 DEPOSITO DE EFECTIVO, DEPOSITANTE: AGENCIA BOLIVIANA DE CORREOS, CONCEPTO: REGIONAL ORURO 27-31/01/2025, CUENTA DE DEPOSITO: CUENTA UNICA DEL TESORO</t>
  </si>
  <si>
    <t>00383012001 DEPOSITO DE EFECTIVO, DEPOSITANTE: AGENCIA BOLIVIANA DE CORREOS, CONCEPTO: REGIONAL ORURO 10-15/02/2025, CUENTA DE DEPOSITO: CUENTA UNICA DEL TESORO</t>
  </si>
  <si>
    <t>00383012001 DEPOSITO DE EFECTIVO, DEPOSITANTE: AGENCIA BOLIVIANA DE CORREOS, CONCEPTO: REGIONAL TARIJA 10-15/02/2025, CUENTA DE DEPOSITO: CUENTA UNICA DEL TESORO</t>
  </si>
  <si>
    <t>00383012001 DEPOSITO DE EFECTIVO, DEPOSITANTE: AGENCIA BOLIVIANA DE CORREOS, CONCEPTO: REGIONAL SUCRE 10-15/02/2025, CUENTA DE DEPOSITO: CUENTA UNICA DEL TESORO</t>
  </si>
  <si>
    <t>00383012001 DEPOSITO DE EFECTIVO, DEPOSITANTE: AGENCIA BOLIVIANA DE CORREOS, CONCEPTO: REGIONAL COCHABAMBA 10-15/02/2025, CUENTA DE DEPOSITO: CUENTA UNICA DEL TESORO</t>
  </si>
  <si>
    <t>00383012001 DEPOSITO DE EFECTIVO, DEPOSITANTE: AGENCIA BOLIVIANA DE CORREOS, CONCEPTO: REGIONAL SANTA CRUZ 1-31/12/2024, CUENTA DE DEPOSITO: CUENTA UNICA DEL TESORO</t>
  </si>
  <si>
    <t>00383012001 DEPOSITO DE EFECTIVO, DEPOSITANTE: AGENCIA BOLIVIANA DE CORREOS, CONCEPTO: REGIONAL PANDO 11-21/11/2024, CUENTA DE DEPOSITO: CUENTA UNICA DEL TESORO</t>
  </si>
  <si>
    <t>00383012001 DEPOSITO DE EFECTIVO, DEPOSITANTE: AGENCIA BOLIVIANA DE CORREOS, CONCEPTO: REGIONAL PANDO 21-30/11/2024, CUENTA DE DEPOSITO: CUENTA UNICA DEL TESORO</t>
  </si>
  <si>
    <t>00046171101 DEPOSITO DE EFECTIVO, DEPOSITANTE: IMPORTADORA AVENFARMA S.R.L., CONCEPTO: SANCION JURIDICA, CUENTA DE DEPOSITO: CUENTA UNICA DEL TESORO</t>
  </si>
  <si>
    <t>00016011101 DEPOSITO DE EFECTIVO, DEPOSITANTE: NEISA NELLY HUANCA SANTA CRUZ, CONCEPTO: DEVOLUCION, CUENTA DE DEPOSITO: CUENTA UNICA DEL TESORO</t>
  </si>
  <si>
    <t>00016011101 DEPOSITO DE EFECTIVO, DEPOSITANTE: PEDRO PIZA MAMANI, CONCEPTO: DEVOLUCION, CUENTA DE DEPOSITO: CUENTA UNICA DEL TESORO</t>
  </si>
  <si>
    <t>00016011101 DEPOSITO DE EFECTIVO, DEPOSITANTE: ELIAS MARIO MAMANI MONTECINOS, CONCEPTO: DEVOLUCION, CUENTA DE DEPOSITO: CUENTA UNICA DEL TESORO</t>
  </si>
  <si>
    <t>00016011101 DEPOSITO DE EFECTIVO, DEPOSITANTE: SIMON FLORES JULIAN, CONCEPTO: DEVOLUCION, CUENTA DE DEPOSITO: CUENTA UNICA DEL TESORO</t>
  </si>
  <si>
    <t>00099021001 DEP.DE CHEQ.AJENOS,RET.DE CAM.,CONCEPTO: DEVOLUCION DE RECURSOS,DEP.: CONTRALORIA GENERAL DEL ESTADO , PROCEDENCIA: BANCO UNION S.A., CHEQUE: 9350, FECHA DE EMISION:27/02/2025</t>
  </si>
  <si>
    <t>00680012001 DEP.DE CHEQ.AJENOS,RET.DE CAM.,CONCEPTO: DEVOLUCION DE RECURSOS,DEP.: CONTRALORIA GENERAL DEL ESTADO , PROCEDENCIA: BANCO UNION S.A., CHEQUE: 9349, FECHA DE EMISION:26/02/2025</t>
  </si>
  <si>
    <t>00070011102 DEP.DE CHEQ.AJENOS,RET.DE CAM.,CONCEPTO: DEVOLUCION DE PASAJES AEREOS BOA,DEP.: MTEPS , PROCEDENCIA: BANCO UNION S.A., CHEQUE: 11525, FECHA DE EMISION:27/02/2025</t>
  </si>
  <si>
    <t>00213012001 DEP.DE CHEQ.AJENOS,RET.DE CAM.,CONCEPTO: DEVOLUCIONES VIATICOS,DEP.: SENAMHI , PROCEDENCIA: BANCO UNION S.A., CHEQUE: 295, FECHA DE EMISION:27/02/2025</t>
  </si>
  <si>
    <t>00578012002 DEP.DE CHEQ.AJENOS,RET.DE CAM.,CONCEPTO: REVERSION,DEP.: BOLIVIANA DE AVIACION , PROCEDENCIA: BANCO UNION S.A., CHEQUE: 19527, FECHA DE EMISION:28/02/2025</t>
  </si>
  <si>
    <t>00253014221 DEP.DE CHEQ.AJENOS,RET.DE CAM.,CONCEPTO: PARA PROYECTO DE RIEGO CHUÑAVI,DEP.: GAD LA PAZ , PROCEDENCIA: BANCO UNION S.A., CHEQUE: 1852, FECHA DE EMISION:27/02/2025</t>
  </si>
  <si>
    <t>00253014221 DEP.DE CHEQ.AJENOS,RET.DE CAM.,CONCEPTO: PARA PROYECTO PATAMANTA,DEP.: GAD LA PAZ , PROCEDENCIA: BANCO UNION S.A., CHEQUE: 1855, FECHA DE EMISION:27/02/2025</t>
  </si>
  <si>
    <t>00099021001 DEP.DE CHEQ.AJENOS,RET.DE CAM.,CONCEPTO: DEPÓSITO,DEP.: JAVIER ALACHI DORADO , PROCEDENCIA: BANCO UNION S.A., CHEQUE: 213514, FECHA DE EMISION:28/02/2025</t>
  </si>
  <si>
    <t>00595012003 DEP.DE CHEQ.AJENOS,RET.DE CAM.,CONCEPTO: DEVOLUCION DE VIATICOS EN DEMASIA - DAVID ESCOBAR,DEP.: GESTORA DE PENSIONES , PROCEDENCIA: BANCO UNION S.A., CHEQUE: 1975, FECHA DE EMISION:27/02/2025</t>
  </si>
  <si>
    <t>00342012001 DEP.DE CHEQ.AJENOS,RET.DE CAM.,CONCEPTO: DEVOLUCION PAGO EN EXCESO,DEP.: AGENCIA ESTATAL DE VIVIENDA , PROCEDENCIA: BANCO UNION S.A., CHEQUE: 804, FECHA DE EMISION:17/02/2025</t>
  </si>
  <si>
    <t>00342012001 DEP.DE CHEQ.AJENOS,RET.DE CAM.,CONCEPTO: EJECUCION GARANTIA LPZ,DEP.: AGENCIA ESTATAL DE VIVIENDA , PROCEDENCIA: BANCO UNION S.A., CHEQUE: 809, FECHA DE EMISION:20/02/2025</t>
  </si>
  <si>
    <t>00342012001 DEP.DE CHEQ.AJENOS,RET.DE CAM.,CONCEPTO: EJECUCION GARANTIA LPZ,DEP.: AGENCIA ESTATAL DE VIVIENDA , PROCEDENCIA: BANCO UNION S.A., CHEQUE: 810, FECHA DE EMISION:20/02/2025</t>
  </si>
  <si>
    <t>00046171101 DEP.DE CHEQ.AJENOS,RET.DE CAM.,CONCEPTO: PAGO POR SANCION,DEP.: LABORATORIOS EUROFARMA BOLIVIA S.A. , PROCEDENCIA: BANCO NACIONAL DE BOLIVIA S.A., CHEQUE: 6738005, FECHA DE EMISION:26/02/2025</t>
  </si>
  <si>
    <t>00099021001 DEP.DE CHEQ.AJENOS,RET.DE CAM.,CONCEPTO: DEVOLUCION DE RECURSOS,DEP.: RAQUEL LOPEZ COAQUIRA , PROCEDENCIA: BANCO UNION S.A., CHEQUE: 380, FECHA DE EMISION:20/02/2025/DJBR</t>
  </si>
  <si>
    <t>00099021001 DEP.DE CHEQ.AJENOS,RET.DE CAM.,CONCEPTO: DEVOLUCION DE RECURSOS,DEP.: RAQUEL LOPEZ COAQUIRA , PROCEDENCIA: BANCO UNION S.A., CHEQUE: 375, FECHA DE EMISION:19/02/2025/DJBR</t>
  </si>
  <si>
    <t>00099021001 DEP.DE CHEQ.AJENOS,RET.DE CAM.,CONCEPTO: DEVOLUCION DE RECURSOS,DEP.: RAQUEL LOPEZ COAQUIRA , PROCEDENCIA: BANCO UNION S.A., CHEQUE: 376, FECHA DE EMISION:19/02/2025/DJBR</t>
  </si>
  <si>
    <t>NUMERO DE LIBRETA CUT: 00599079203 OPERACIÓN E82 TRANSFERENCIA BDP FINPRO A LA CUT DESEMBOLSO 5 FINPRO 29 OP 20029 IMPLEMENTACION PLANTA DE TRANSFORMACION DE PRODUCTOS DE LA AMAZONIA BOLIVIANA</t>
  </si>
  <si>
    <t>||11VO. DESEMB. A FAVOR DEL TGN DESTINADO A FINANCIAR EL FIDEICOMISO DE APOYO A LA REACTIVACIÓN DE LA INV. PUB. (FARIP) SG. NOTA: MEFP/VTCP/DGCP/UEPS/N°093/2025 (TRAM-3815) DE LA FECHA, EN EL MARCO DE LA RD N°149/2021, CONT. SANO-DLBCI N°5/2022 MODIF. Y DOC. ADJUNTO. ABONO EN LA LIB.00099021001-"TGN-RECURSOS ORDINARIOS" POR EL 11VO DESEMB.A FAVOR DEL TGN FIN. FARIP</t>
  </si>
  <si>
    <t>||TRANSFERENCIA DE FONDOS SG. NOTA MEFP/VTCP/DGCP/UF/N°052/2025 (TRAM-283) DE LA FECHA, REF.: DÉBITO AUTOMÁTICO A LA EMPRESA PÚBLICA NACIONAL ESTRATEGICA BOLIVIANA DE AVIACION EN FAVOR DEL FIDEICOMISO FINPRO. DE LA LIBRETA 00578012002 BOA-BOLIVIANA DE AVIACION-INGRESOS</t>
  </si>
  <si>
    <t>NUMERO DE LIBRETA CUT: 00099021001 OPERACIÓN E75 TRANSFERENCIA DE LA CUENTA FISCAL BUN A LA CUT EN MN TRANSF.FDOS.AL.BCB GOBIERNO AUTONOMO MUNICIPAL DE COLQUENCHA CITE: GAMC/MPM/MAE/0020/2025 CUENTA CUT 3987 LIBRETA NÂ° 00099021001</t>
  </si>
  <si>
    <t>NUMERO DE LIBRETA CUT: 00373024105 OPERACIÓN E75 TRANSFERENCIA DE LA CUENTA FISCAL BUN A LA CUT EN MN TRANSF.FDOS.AL.BCB GOBIERNO AUTONOMO MUNICIPAL DE BELLA FLOR CITE: GAMBF 82/2025 CUENTA CUT 3987 LIBRETA NÂ° 00373024105</t>
  </si>
  <si>
    <t>DEVOLUCIÓN DE FONDOS SOLICITUD 054027-22742 DE ADMINISTRACION DE SERVICIOS PORTUARIOS BOLIVIA REF.: H.R.221. TPA, CERTIFICACION DE CONFORMIDAD, SOLICITUD DE PAGO SEGUNDA QUINCENA DE ENERO 2025-IMPORTACION, FACTURAS NROS. 306350, 306351, 306, SEGÚN R.D. NO.025/2023. LIB. 00594012001 ASP-B FONDO DE OPERACIONES</t>
  </si>
  <si>
    <t>DEVOLUCIÓN DE FONDOS SOLICITUD 054030-22739 DE ADMINISTRACION DE SERVICIOS PORTUARIOS BOLIVIA REF.: H.R.222. TPA, CERTIFICACION DE CONFORMIDAD, SOLICITUD DE PAGO DE LA SEGUNDA QUINCENA DE ENERO 2025-EXPORTACION, FACTURA NROS. 306347, 306348, SEGÚN R.D. NO.025/2023. LIB. 00594012001 ASP-B FONDO DE OPERACIONES</t>
  </si>
  <si>
    <t>DEVOLUCIÓN DE FONDOS SOLICITUD 054057-22758 DE ADMINISTRACION DE SERVICIOS PORTUARIOS BOLIVIA REF.: H.R.219. TPA, CERTIFICACION DE CONFORMIDAD Y SOLICITUD DE PAGO A TPA POR CONEXION REEFER SEGUNDA QUINCENA ENERO 2025, FACTURA NRO. 306353, SEGÚN R.D. NO.025/2023. LIB. 00594012001 ASP-B FONDO DE OPERACIONES</t>
  </si>
  <si>
    <t>DEVOLUCIÓN DE FONDOS SOLICITUD 054056-22759 DE ADMINISTRACION DE SERVICIOS PORTUARIOS BOLIVIA REF.: H.R. 529, TISUR/MATARANI, PAGO DEL ARRENDAMIENTO DEL INMUEBLE PARA EL FUNCIONAMIENTO DE LAS OFICINAS CORRESPONDIENTE AL MES DE FEBRERO, SEGÚN R.D. NO.025/2023. LIB. 00594012001 ASP-B FONDO DE OPERACIONES</t>
  </si>
  <si>
    <t>DEVOLUCIÓN DE FONDOS SOLICITUD 054063-22763 DE TESORO GENERAL DE LA NACION REF.: PAGO A LA EMPRESA IN CONTINU ET SERVICE POR LA ENTREGA DE 47.500 PASAPORTES CON CHIP ELECTRONICO SEGUN FACTURA NRO FACV33845, INFORME MEFP/VTCP/DGPOT/UOTGN/NRO, SEGÚN R.D. 025/2023. LIB. 00099021001 TGN-RECURSOS ORDINARIOS (3987)</t>
  </si>
  <si>
    <t>||TRANSFERENCIA DE FONDOS S/G MENSAJES SWIFT NROS. 3004-3006 EN ATENCIÓN A NOTA: DGAC/DAF/FIN/NE-0008/25 DE F.29/1/2025 (HRE-TGL-1866) ENVIADO POR LA DIRECCIÓN GENERAL DE AERONÁUTICA CIVIL (SECTOR PÚBLICO). DÉBITO DE LA LIBRETA 00117012001 DGAC, REPOSICIÓN ÚTILES DE ESCRITORIO.</t>
  </si>
  <si>
    <t>||TRANSF. DE FONDOS AL EXTERIOR.SEGUN SOL.053848-22606 YPFB DE 6/2/2025 REF.: PAGO A FAVOR DE GALILEO TRADING DMCC POR CONCEPTO DE 2DO POST PAGO SUM HIDR LIQ OCCIDENTE 2024 OP UPCA 2302 HR DCIM 27695 2024 PROC 94, POR EUR 1.580.330,86 EQUIV. A USD 1.645.748,72 LIB.00513012004 LBP-YPFB-UNICOMERCIAL (4030005415/1-2188907)COM.TRNSF. 22.579,69 SWIFT BS300-UT.ES60</t>
  </si>
  <si>
    <t>COBRO DE||ÚTILES DE ESCRITORIO SG. NOTA MEFP/VTCP/DGCP/UF/N°283/2025 POR REGISTRO DE COMPROB. CONTABLE N°1121106, REF.: DÉBITO AUTOMÁTICO A LA EMPRESA PÚBLICA NACIONAL ESTRATEGICA BOLIVIANA DE AVIACIÓN EN FAVOR DEL FIDEICOMISO FINPRO. COSTO ÚTILES DE ESCRITORIO DE LA LIBRETA 00578012002 BOA-BOLIVIANA DE AVIACION-INGRESOS</t>
  </si>
  <si>
    <t>||DIFERENCIAL CAMBIARIO SOL.053848-22606 TRANSFERENCIA DE FONDOS AL EXTERIOR PAGO A FAVOR DE GALILEO TRADING DMCC EUR 1.580.330,86 EN COMPLEMENTO A COMPROBANTE S-1121107 DE LA FECHA DEBITO LIB.00513012004 LBP-YPFB-UNICOMERCIAL (4030005415/1-2188907) DIFERENCIAL T/C</t>
  </si>
  <si>
    <t>||TRANSF. DE FONDOS AL EXTERIOR.SEGUN SOL.053846-22608 YPFB DE 6/2/2025 REF.: PAGO A FAVOR DE GALILEO TRADING DMCC POR CONCEPTO DE 4TO POST PAGO SUM HIDR LIQ OCCIDENTE 2024 OP UPCA 3 HR GPDI 33972 2024 PROC 93, POR EUR 1.779.399,16 EQUIV. A USD 1.853,057,47. LIB.00513012004 LBP-YPFB-UNICOMERCIAL (4030005415/1-2188907) COM.TRNSF. 25.423,91SWIFT BS300-UT.ES60</t>
  </si>
  <si>
    <t>||DIFERENCIAL CAMBIARIO SOL.053846-22608 TRANSFERENCIA DE FONDOS AL EXTERIOR PAGO A FAVOR DE GALILEO TRADING DMCC EUR 1.779.399,16 EN COMPLEMENTO A COMPROBANTE S-1121130 DE LA FECHA DEBITO LIB.00513012004 LBP-YPFB-UNICOMERCIAL (4030005415/1-2188907) DIFERENCIAL T/C</t>
  </si>
  <si>
    <t>||TRANSF. DE FONDOS AL EXTERIOR.SEGUN SOL.053847-22607 YPFB DE 6/2/2025 REF.: PAGO A GALILEO TRADING DMCC POR CONCEPTO DE 3ER POST PAGO SUM HIDR LIQ OCCIDENTE 2024 OP UPCA 2703 HR GPDI 33973 2024 PROC 92, POR EUR 4.439.452,24 EQUIV. A USD 4.623.223,56 LIB.00513012004 LBP-YPFB-UNICOMERCIAL (4030005415/1-2188907) COM. 63.430,65SWIFT BS300-UT.ESCR60</t>
  </si>
  <si>
    <t>||DIFERENCIAL CAMBIARIO SOL.053847-22607 TRANSFERENCIA DE FONDOS AL EXTERIOR PAGO A FAVOR DE GALILEO TRADING DMCC EUR 4.439.452,24 EN COMPLEMENTO A COMPROBANTE S-1121140 DE LA FECHA DEBITO LIB.00513012004 LBP-YPFB-UNICOMERCIAL (4030005415/1-2188907) DIFERENCIAL T/C</t>
  </si>
  <si>
    <t>||TRANSF. DE FONDOS AL EXTERIOR.SEGUN SOL.053851-22609 YPFB DE 6/2/2025 REF.: PAGO A FAVOR DE FUTURA ENERGY DMCC POR CONCEPTO DE 5TO POST PAGO SUM HIDR LIQ OCCIDENTE 2024 OP UPCA 216 HR GPDI 2480 2025 PROC 95, POR EUR 9.748.977,83 EQUIV. A USD 10.152.537,19 LIB.00513012004 LBP-YPFB-UNICOMERCIAL (4030005415/1-2188907) COM.TRNS 139.292,7SWIFT BS300-UT.ESCR60</t>
  </si>
  <si>
    <t>||DIFERENCIAL CAMBIARIO SOL.053851-22609 TRANSFERENCIA DE FONDOS AL EXTERIOR PAGO A FAVOR DE FUTURA ENERGY DMCC EUR 9.748.977,83 EN COMPLEMENTO A COMPROBANTE S-1121147 DE LA FECHA DEBITO LIB.00513012004 LBP-YPFB-UNICOMERCIAL (4030005415/1-2188907) DIFERENCIAL T/C</t>
  </si>
  <si>
    <t>||TRANSFERENCIA DE FONDOS SEGÚN MENSAJES SWIFT N°2957 Y 2960, CORREOS ELECTRÓNICOS DE LA DGAC Y NAABOL DE LA FECHA Y NOTA CITE: DGAC/DAF/FIN/NE-0008/25 (HRE-TGL-1866) DE FECHA 29/01/2025 DE LA DIRECCIÓN GENERAL DE AERONÁUTICA CIVIL. (SECTOR PÚBLICO). DÉBITO DE LA LIBRETA 00117012001 DGAC, REPOSICIÓN DE ÚTILES DE ESCRITORIO.</t>
  </si>
  <si>
    <t>COBRO DE||ÚTILES DE ESCRITORIO SG. CITE: MEFP/VTCP/DGCP/UEPS/N°093/2025 POR EL REGISTRO DEL COMP. CONTABLE N°1121084 DEL 11VO. DESEMB. A FAVOR DEL TGN DESTINADO A FINANCIAR EL FARIP OTORGADO EN EL MARCO DE LA RD N°149/2021, CONT. SANO-DLBCI N°5/2022 MOD. Y DOC. ADJUNTO. DE LA LIBRETA 00099021001-TGN - RECURSOS ORDINARIOS COSTO ÚTILES DE ESCRITORIO CTA. 3987069001.</t>
  </si>
  <si>
    <t>CONCILIADO_PARCIAL</t>
  </si>
  <si>
    <t>CORRESPONDIENTE AL PERIODO DE ENERO A FEBRERO DE 2025</t>
  </si>
  <si>
    <t>ACTUALIZADO AL : 10 de marzo de 2025 Hrs. 14:00</t>
  </si>
  <si>
    <t>PAGO A CAF PRÉSTAMO CFA008814 VCTO. 03-02-2025 POR CUENTA DE TGN , NTI. 019616 VALOR 03-02-2025 CAPITAL USD 3.503.653,52 INTERESES USD 1.479.806,00 CTA. 5970 CUENTA UNICA DEL TESORO DOLARES AMERICANOS LIB. 00099021001</t>
  </si>
  <si>
    <t>PAGO A CAF PRÉSTAMO CFA008832 VCTO. 03-02-2025 POR CUENTA DE TGN , NTI. 019614 VALOR 03-02-2025 CAPITAL USD 3.152.375,39 INTERESES USD 1.331.439,88 CTA. 5970 CUENTA UNICA DEL TESORO DOLARES AMERICANOS LIB. 00099021001</t>
  </si>
  <si>
    <t>PAGO A CAF PRÉSTAMO CFA008839 VCTO. 03-02-2025 POR CUENTA DE TGN , NTI. 019615 VALOR 03-02-2025 CAPITAL USD 905.850,25 INTERESES USD 382.595,66 CTA. 5970 CUENTA UNICA DEL TESORO DOLARES AMERICANOS LIB. 00099021001</t>
  </si>
  <si>
    <t>00046027001 DEPOSITO DE EFECTIVO, DEPOSITANTE: MINISTERIO DE SALUD Y DEPORTES, CONCEPTO: COMISIONES BANCARIAS, CUENTA DE DEPOSITO: CUENTA UNICA DEL TESORO EN DOLARES AMERICANOS</t>
  </si>
  <si>
    <t>PAGO A CAF PRÉSTAMO CFA010869 VCTO. 05-02-2025 POR CUENTA DE TGN , NTI. 019670 VALOR 05-02-2025 CAPITAL USD 3.518.402,04 INTERESES USD 2.417.227,76 COMISIONES USD 7.540,11 CTA. 5970 CUENTA UNICA DEL TESORO DOLARES AMERICANOS LIB. 00099021001</t>
  </si>
  <si>
    <t>PAGO A BID PRÉSTAMO 1118-SF-BO VCTO. 06-02-2025 POR CUENTA DE TGN , NTI. 019647 VALOR 06-02-2025 CAPITAL USD 15.594,94 INTERESES USD 5.804,77 CTA. 5970 CUENTA UNICA DEL TESORO DOLARES AMERICANOS LIB. 00099021001</t>
  </si>
  <si>
    <t>PAGO A BID PRÉSTAMO 1075-SF-BO-8 VCTO. 06-02-2025 POR CUENTA DE TGN , NTI. 019646 VALOR 06-02-2025 CAPITAL USD 49.509,68 INTERESES USD 18.428,56 CTA. 5970 CUENTA UNICA DEL TESORO DOLARES AMERICANOS LIB. 00099021001</t>
  </si>
  <si>
    <t>TRANSFERENCIA RECIBIDA DEL EXTERIOR SEGÚN MENSAJES SWIFT Nos. 1881-1885 (REM.EXT.) DE FECHA 06-02-2025 POR DESEMBOLSO DE IDA PRÉSTAMO 5745-BO 23 LIBRETA N° 00291014379 ABC-USD-5744-5745-REHAB.CUMPL.ESTAND.(CRECE) CARR.STA.CRUZ.TR</t>
  </si>
  <si>
    <t>PAGO A BANCO EUROPEO DE INV PRÉSTAMO FIN 82800 VCTO. 07-02-2025 POR CUENTA DE TGN , NTI. 019701 VALOR 07-02-2025 CAPITAL USD 546.875,00 INTERESES USD 442.124,45 CTA. 5970 CUENTA UNICA DEL TESORO DOLARES AMERICANOS LIB. 00099021001</t>
  </si>
  <si>
    <t>AJUSTE COMPLEMENTARIO POR REVALORIZACION SALDOS DE ACTIVOS DE RESERVA Y OBLIGACIONES MONEDA EXTRANJERA (DOLARES) Saldo MO = -73241878.15 ;Bs/Mo: 6.86000000000 ;Saldo Bs: -502439284.09</t>
  </si>
  <si>
    <t>PAGO A CAF PRÉSTAMO CFA008296 VCTO. 10-02-2025 POR CUENTA DE TGN , NTI. 019619 VALOR 10-02-2025 CAPITAL USD 1.660.858,72 INTERESES USD 131.012,86 CTA. 5970 CUENTA UNICA DEL TESORO DOLARES AMERICANOS LIB. 00099021001</t>
  </si>
  <si>
    <t>PAGO A CAF PRÉSTAMO CFA008239 VCTO. 10-02-2025 POR CUENTA DE TGN , NTI. 019618 VALOR 10-02-2025 CAPITAL USD 3.694.741,51 INTERESES USD 1.173.439,07 CTA. 5970 CUENTA UNICA DEL TESORO DOLARES AMERICANOS LIB. 00099021001</t>
  </si>
  <si>
    <t>PAGO A FONPLATA PRÉSTAMO BOL 19/2011 VCTO. 09-02-2025 POR CUENTA DE TGN , NTI. 019707 VALOR 10-02-2025 CAPITAL USD 2.065.713,89 INTERESES USD 1.029.235,25 CTA. 5970 CUENTA UNICA DEL TESORO DOLARES AMERICANOS LIB. 00099021001</t>
  </si>
  <si>
    <t>PAGO PRÉSTAMO BID 939-SF-BO VCTO. 08-02-2025 POR CUENTA DE BANCO DE DESARROLLO , VALOR 10-02-2025 CAPITAL USD 651.382,87 INTERESES USD 78.637,55 LIBRETA NRO. 00099021001 TGN - RECURSOS ORDINARIOS DOLARES AMERICANOS - 5970 ALIVIO MDRI</t>
  </si>
  <si>
    <t>PAGO A BID PRÉSTAMO 2317/BL-BO VCTO. 10-02-2025 POR CUENTA DE TGN , NTI. 019649 VALOR 10-02-2025 INTERESES USD 11.318,21 CTA. 5970 CUENTA UNICA DEL TESORO DOLARES AMERICANOS LIB. 00099021001</t>
  </si>
  <si>
    <t>PAGO A BID PRÉSTAMO 2317/BL-BO VCTO. 10-02-2025 POR CUENTA DE TGN , NTI. 019648 VALOR 10-02-2025 CAPITAL USD 437.500,00 INTERESES USD 363.390,07 CTA. 5970 CUENTA UNICA DEL TESORO DOLARES AMERICANOS LIB. 00099021001</t>
  </si>
  <si>
    <t>AJUSTE COMPLEMENTARIO POR REVALORIZACION SALDOS DE ACTIVOS DE RESERVA Y OBLIGACIONES MONEDA EXTRANJERA (DOLARES) Saldo MO = -62800815.49 ;Bs/Mo: 6.86000000000 ;Saldo Bs: -430813594.25</t>
  </si>
  <si>
    <t>PAGO A CAF PRÉSTAMO CFA007151 VCTO. 11-02-2025 POR CUENTA DE TGN , NTI. 019672 VALOR 11-02-2025 CAPITAL USD 1.018.252,42 INTERESES USD 354.661,29 CTA. 5970 CUENTA UNICA DEL TESORO DOLARES AMERICANOS LIB. 00099021001</t>
  </si>
  <si>
    <t>PAGO A CAF PRÉSTAMO CFA007142 VCTO. 11-02-2025 POR CUENTA DE TGN , NTI. 019671 VALOR 11-02-2025 CAPITAL USD 5.765.013,11 INTERESES USD 2.007.976,55 CTA. 5970 CUENTA UNICA DEL TESORO DOLARES AMERICANOS LIB. 00099021001</t>
  </si>
  <si>
    <t>'COBRO DE'||ÚTILES DE ESCRITORIO POR EL COMPROBANTE NRO.1119076 DE LA FECHA, S/G. NOTA CITE: RIBB-UAF/SCO N°009/25 DE FECHA 29/1/2025 (HRE-TGL-1880) ENVIADA POR EL REGISTRO INTERNACIONAL BOLIVIANO DE BUQUES. DEBITO DE LA LIBRETA 00020061101 MIN.DEF.-RIBB-INGRESOS VARIOS USD, COBRO DE ÚTILES DE ESCRITORIO.</t>
  </si>
  <si>
    <t>AJUSTE COMPLEMENTARIO POR REVALORIZACION SALDOS DE ACTIVOS DE RESERVA Y OBLIGACIONES MONEDA EXTRANJERA (DOLARES) Saldo MO = -53713451.67 ;Bs/Mo: 6.86000000000 ;Saldo Bs: -368474278.45</t>
  </si>
  <si>
    <t>TRANSFERENCIA DEL EXTERIOR SEGUN SWIFT NO.2048 DE FECHA 12/02/2025 ORDENANTE: YPF EXPLORACIÓN + PRODUCCIÓN DE FERMIN PERALTA TORRES DELTA REF.: ATS OF 25/02/11 FECHA VALOR 11/02/2025 LIB. 00513012005 YPFB-OPERACIONES EXTRAORDINARIAS USD</t>
  </si>
  <si>
    <t>'COBRO DE'||ÚTILES DE ESCRITORIO POR EL COMPROBANTE NRO.1119208 DE LA FECHA S/G. NOTA CITE RIBB/UAF/SCO N°009/25 (HRE-TGL-1880) DE F. 29.01.2025 ENVIADA POR EL REGISTRO INTERNACIONAL BOLIVIANO DE BUQUES DEBITO DE LA LIBRETA 00020061101MIN.DEF.-RIBB-INGRESOS VARIOS USD, COBRO DE UTILES DE ESCRITORIO</t>
  </si>
  <si>
    <t>AJUSTE COMPLEMENTARIO POR REVALORIZACION SALDOS DE ACTIVOS DE RESERVA Y OBLIGACIONES MONEDA EXTRANJERA (DOLARES) Saldo MO = -54037091.57 ;Bs/Mo: 6.86000000000 ;Saldo Bs: -370694448.18</t>
  </si>
  <si>
    <t>AJUSTE COMPLEMENTARIO POR REVALORIZACION SALDOS DE ACTIVOS DE RESERVA Y OBLIGACIONES MONEDA EXTRANJERA (DOLARES) Saldo MO = -54173651.36 ;Bs/Mo: 6.86000000000 ;Saldo Bs: -371631248.34</t>
  </si>
  <si>
    <t>AJUSTE COMPLEMENTARIO POR REVALORIZACION SALDOS DE ACTIVOS DE RESERVA Y OBLIGACIONES MONEDA EXTRANJERA (DOLARES) Saldo MO = -54420885.15 ;Bs/Mo: 6.86000000000 ;Saldo Bs: -373327272.12</t>
  </si>
  <si>
    <t>AJUSTE COMPLEMENTARIO POR REVALORIZACION SALDOS DE ACTIVOS DE RESERVA Y OBLIGACIONES MONEDA EXTRANJERA (DOLARES) Saldo MO = -54435694.47 ;Bs/Mo: 6.86000000000 ;Saldo Bs: -373428864.07</t>
  </si>
  <si>
    <t>TRANSFERENCIA RECIBIDA DEL EXTERIOR SEGÚN MENSAJES SWIFT Nos. 2214-2213 (REM.EXT.) DE FECHA 17-02-2025 POR DESEMBOLSO DE BID PRÉSTAMO 2880/BL-BO REQ 00044 BO 2025009264 LIBRETA N° 00086057002 MMAYA-USD-PROG. GEST. INTEGRAL RESIDUOS SOLIDOS EN BOLIVIA</t>
  </si>
  <si>
    <t>TRANSFERENCIA RECIBIDA DEL EXTERIOR SEGÚN MENSAJES SWIFT Nos. 2214-2213 (REM.EXT.) DE FECHA 17-02-2025 POR DESEMBOLSO DE BID PRÉSTAMO 2880/BL-BO REQ 00044 BO 2025009264 LIBRETA N° 00086057002 MMAYA-USD-PROG. GEST. INTEGRAL RESIDUOS SOLIDOS EN BOLIVIA REF.: UTILES DE ESCRITORIO</t>
  </si>
  <si>
    <t>AJUSTE COMPLEMENTARIO POR REVALORIZACION SALDOS DE ACTIVOS DE RESERVA Y OBLIGACIONES MONEDA EXTRANJERA (DOLARES) Saldo MO = -56590430.05 ;Bs/Mo: 6.86000000000 ;Saldo Bs: -388210350.15</t>
  </si>
  <si>
    <t>PAGO A FIDA PRÉSTAMO 2000004132 VCTO. 15-02-2025 POR CUENTA DE TGN , NTI. 019655 VALOR 18-02-2025 INTERESES USD 193.879,32 CTA. 5970 CUENTA UNICA DEL TESORO DOLARES AMERICANOS LIB. 00099021001</t>
  </si>
  <si>
    <t>PAGO A CAF PRÉSTAMO CFA011419 VCTO. 18-02-2025 POR CUENTA DE TGN , NTI. 019678 VALOR 18-02-2025 INTERESES USD 12.470.001,25 CTA. 5970 CUENTA UNICA DEL TESORO DOLARES AMERICANOS LIB. 00099021001</t>
  </si>
  <si>
    <t>PAGO A IDA PRÉSTAMO 3108-BO VCTO. 15-02-2025 POR CUENTA DE TGN , NTI. 019622 VALOR 18-02-2025 CAPITAL USD 61.791,88 INTERESES USD 18.260,87 CTA. 5970 CUENTA UNICA DEL TESORO DOLARES AMERICANOS LIB. 00099021001</t>
  </si>
  <si>
    <t>PAGO A BIRF PRÉSTAMO BIRF 8735-BO VCTO. 15-02-2025 POR CUENTA DE TGN , NTI. 019699 VALOR 18-02-2025 CAPITAL USD 4.187.483,07 INTERESES USD 2.966.822,60 COMISIONES USD 1.066,25 CTA. 5970 CUENTA UNICA DEL TESORO DOLARES AMERICANOS LIB. 00099021001</t>
  </si>
  <si>
    <t>PAGO A IDA PRÉSTAMO 3245-BO VCTO. 15-02-2025 POR CUENTA DE TGN , NTI. 019624 VALOR 18-02-2025 CAPITAL USD 295.037,40 INTERESES USD 93.303,36 CTA. 5970 CUENTA UNICA DEL TESORO DOLARES AMERICANOS LIB. 00099021001</t>
  </si>
  <si>
    <t>PAGO A IDA PRÉSTAMO 3630-BO VCTO. 15-02-2025 POR CUENTA DE TGN , NTI. 019625 VALOR 18-02-2025 CAPITAL USD 1.475.650,05 INTERESES USD 405.511,10 CTA. 5970 CUENTA UNICA DEL TESORO DOLARES AMERICANOS LIB. 00099021001</t>
  </si>
  <si>
    <t>PAGO A IDA PRÉSTAMO 4067-0-BO VCTO. 15-02-2025 POR CUENTA DE TGN , NTI. 019626 VALOR 18-02-2025 CAPITAL USD 163.875,01 INTERESES USD 106.149,79 CTA. 5970 CUENTA UNICA DEL TESORO DOLARES AMERICANOS LIB. 00099021001</t>
  </si>
  <si>
    <t>PAGO A IDA PRÉSTAMO 4366-BO VCTO. 15-02-2025 POR CUENTA DE TGN , NTI. 019629 VALOR 18-02-2025 CAPITAL USD 152.561,25 INTERESES USD 106.723,79 CTA. 5970 CUENTA UNICA DEL TESORO DOLARES AMERICANOS LIB. 00099021001</t>
  </si>
  <si>
    <t>PAGO A IDA PRÉSTAMO 4377-BO VCTO. 15-02-2025 POR CUENTA DE TGN , NTI. 019630 VALOR 18-02-2025 CAPITAL USD 54.853,21 INTERESES USD 38.372,38 CTA. 5970 CUENTA UNICA DEL TESORO DOLARES AMERICANOS LIB. 00099021001</t>
  </si>
  <si>
    <t>PAGO A IDA PRÉSTAMO 4378-BO VCTO. 15-02-2025 POR CUENTA DE TGN , NTI. 019631 VALOR 18-02-2025 CAPITAL USD 199.907,40 INTERESES USD 139.844,62 CTA. 5970 CUENTA UNICA DEL TESORO DOLARES AMERICANOS LIB. 00099021001</t>
  </si>
  <si>
    <t>PAGO A IDA PRÉSTAMO 4379-BO VCTO. 15-02-2025 POR CUENTA DE TGN , NTI. 019632 VALOR 18-02-2025 CAPITAL USD 103.688,72 INTERESES USD 72.535,15 CTA. 5970 CUENTA UNICA DEL TESORO DOLARES AMERICANOS LIB. 00099021001</t>
  </si>
  <si>
    <t>PAGO A IDA PRÉSTAMO 4382-BO VCTO. 15-02-2025 POR CUENTA DE TGN , NTI. 019633 VALOR 18-02-2025 CAPITAL USD 111.945,01 INTERESES USD 78.310,80 CTA. 5970 CUENTA UNICA DEL TESORO DOLARES AMERICANOS LIB. 00099021001</t>
  </si>
  <si>
    <t>PAGO A IDA PRÉSTAMO 4396-BO VCTO. 15-02-2025 POR CUENTA DE TGN , NTI. 019634 VALOR 18-02-2025 CAPITAL USD 129.487,63 INTERESES USD 91.924,14 CTA. 5970 CUENTA UNICA DEL TESORO DOLARES AMERICANOS LIB. 00099021001</t>
  </si>
  <si>
    <t>PAGO A IDA PRÉSTAMO 4440-BO VCTO. 15-02-2025 POR CUENTA DE TGN , NTI. 019642 VALOR 18-02-2025 CAPITAL USD 38.964,20 INTERESES USD 27.660,96 CTA. 5970 CUENTA UNICA DEL TESORO DOLARES AMERICANOS LIB. 00099021001</t>
  </si>
  <si>
    <t>PAGO A IDA PRÉSTAMO 4558-BO VCTO. 15-02-2025 POR CUENTA DE TGN , NTI. 019643 VALOR 18-02-2025 CAPITAL USD 325.770,23 INTERESES USD 238.016,21 CTA. 5970 CUENTA UNICA DEL TESORO DOLARES AMERICANOS LIB. 00099021001</t>
  </si>
  <si>
    <t>PAGO A IDA PRÉSTAMO 5170-BO VCTO. 15-02-2025 POR CUENTA DE TGN , NTI. 019644 VALOR 18-02-2025 CAPITAL USD 711.132,58 INTERESES USD 565.049,83 CTA. 5970 CUENTA UNICA DEL TESORO DOLARES AMERICANOS LIB. 00099021001</t>
  </si>
  <si>
    <t>PAGO A BIRF PRÉSTAMO BIRF 7214-BO VCTO. 15-02-2025 POR CUENTA DE TGN , NTI. 019645 VALOR 18-02-2025 CAPITAL USD 4.170,00 INTERESES USD 470,56 CTA. 5970 CUENTA UNICA DEL TESORO DOLARES AMERICANOS LIB. 00099021001</t>
  </si>
  <si>
    <t>PAGO A IDA PRÉSTAMO 3065-BO VCTO. 15-02-2025 POR CUENTA DE TGN , NTI. 019620 VALOR 18-02-2025 CAPITAL USD 612.812,11 INTERESES USD 181.100,02 CTA. 5970 CUENTA UNICA DEL TESORO DOLARES AMERICANOS LIB. 00099021001</t>
  </si>
  <si>
    <t>PAGO A BID PRÉSTAMO 3599/BL-BO VCTO. 15-02-2025 POR CUENTA DE TGN , NTI. 019669 VALOR 18-02-2025 CAPITAL USD 974.909,25 INTERESES USD 974.074,17 COMISIONES USD 9.760,77 CTA. 5970 CUENTA UNICA DEL TESORO DOLARES AMERICANOS LIB. 00099021001</t>
  </si>
  <si>
    <t>PAGO A BID PRÉSTAMO 3599/BL-BO VCTO. 15-02-2025 POR CUENTA DE TGN , NTI. 019674 VALOR 18-02-2025 INTERESES USD 14.375,05 CTA. 5970 CUENTA UNICA DEL TESORO DOLARES AMERICANOS LIB. 00099021001</t>
  </si>
  <si>
    <t>PAGO A CAF PRÉSTAMO CFA009277 VCTO. 18-02-2025 POR CUENTA DE TGN , NTI. 019677 VALOR 18-02-2025 CAPITAL USD 8.295.341,47 INTERESES USD 3.951.802,31 CTA. 5970 CUENTA UNICA DEL TESORO DOLARES AMERICANOS LIB. 00099021001</t>
  </si>
  <si>
    <t>PAGO A IDA PRÉSTAMO 3096-BO VCTO. 15-02-2025 POR CUENTA DE TGN , NTI. 019621 VALOR 18-02-2025 CAPITAL USD 126.668,06 INTERESES USD 37.433,34 CTA. 5970 CUENTA UNICA DEL TESORO DOLARES AMERICANOS LIB. 00099021001</t>
  </si>
  <si>
    <t>PAGO A CAF PRÉSTAMO CFA009272 VCTO. 18-02-2025 POR CUENTA DE TGN , NTI. 019673 VALOR 18-02-2025 CAPITAL USD 3.219.737,79 INTERESES USD 1.533.844,90 CTA. 5970 CUENTA UNICA DEL TESORO DOLARES AMERICANOS LIB. 00099021001</t>
  </si>
  <si>
    <t>PAGO A BID PRÉSTAMO 4414/KI-BO VCTO. 15-02-2025 POR CUENTA DE TGN , NTI. 019653 VALOR 18-02-2025 INTERESES USD 80.466,05 CTA. 5970 CUENTA UNICA DEL TESORO DOLARES AMERICANOS LIB. 00099021001</t>
  </si>
  <si>
    <t>PAGO A IDA PRÉSTAMO 4068-BO VCTO. 15-02-2025 POR CUENTA DE TGN , NTI. 019627 VALOR 18-02-2025 CAPITAL USD 309.716,74 INTERESES USD 200.618,62 CTA. 5970 CUENTA UNICA DEL TESORO DOLARES AMERICANOS LIB. 00099021001</t>
  </si>
  <si>
    <t>PAGO A IDA PRÉSTAMO 3235-BO VCTO. 15-02-2025 POR CUENTA DE TGN , NTI. 019623 VALOR 18-02-2025 CAPITAL USD 640.154,35 INTERESES USD 202.442,79 CTA. 5970 CUENTA UNICA DEL TESORO DOLARES AMERICANOS LIB. 00099021001</t>
  </si>
  <si>
    <t>PAGO A FONPLATA PRÉSTAMO BOL 24/2014 VCTO. 19-02-2025 POR CUENTA DE TGN , NTI. 019732 VALOR 19-02-2025 CAPITAL USD 556.925,39 INTERESES USD 228.570,02 CTA. 5970 CUENTA UNICA DEL TESORO DOLARES AMERICANOS LIB. 00099021001</t>
  </si>
  <si>
    <t>AJUSTE COMPLEMENTARIO POR REVALORIZACION SALDOS DE ACTIVOS DE RESERVA Y OBLIGACIONES MONEDA EXTRANJERA (DOLARES) Saldo MO = -9537486.48 ;Bs/Mo: 6.86000000000 ;Saldo Bs: -65427157.26</t>
  </si>
  <si>
    <t>PAGO A JICA PRÉSTAMO BV-P5 VCTO. 20-02-2025 POR CUENTA DE TGN , NTI. 019711 VALOR 20-02-2025 COMISIONES JPY 1.002.240,00 CTA. 5970 CUENTA UNICA DEL TESORO DOLARES AMERICANOS</t>
  </si>
  <si>
    <t>||COBRO DE COMISIONES QUE EFECTUA EL MUFG BANK LTD. POR PAGO DE PRESTAMO BV-P5 VCTO. 20-02-2025 SEGUN MENSAJE SWIFT NRO. 2510 DE LA FECHA Y NOTA MEFP/VTCP/DGCP/UODP/N° 100/2025 DE 18-02-2025 LIB. 00099021001 TGN-RECURSOS ORDINARIOS-DOLARES AMERICANOS (5970)</t>
  </si>
  <si>
    <t>||PAGO A EXIMBANK COREA PRESTAMO EDCF NO. BOL-2 VCTO. 20/02/2025 POR CUENTA DEL TGN, SEGUN MENSAJE SWIFT N°2530 DE LA FECHA, AUTORIZACION S/G COD. LIQ. 019654 DE 17/02/2025, VALOR 20/02/2025 CAPITAL KRW713.093.000 INTERESES KRW16.974.650. LIB. 00099021001 TGN-RECURSOS ORDINARIOS-DÓLARES AMERICANOS (5970)</t>
  </si>
  <si>
    <t>'COBRO DE'||ÚTILES DE ESCRITORIO POR EL COMPROBANTE NRO.1119879 DE LA FECHA, S/G.CORREO ELECTRÓNICO DE LA FECHA Y NOTA CITE: RIBB/UAF/SCO N° 009/25 DE FECHA 29/01/2025 (HRE-TGL-1880) ENVIADA POR EL REGISTRO INTERNACIONAL BOLIVIANO DE BUQUES.(SECTOR PÚBLICO) DEBITO DE LA LIBRETA 00020061101 MIN.DEF.-RIBB-INGRESOS VARIOS USD, COBRO DE ÚTILES DE ESCRITORIO.</t>
  </si>
  <si>
    <t>AJUSTE COMPLEMENTARIO POR REVALORIZACION SALDOS DE ACTIVOS DE RESERVA Y OBLIGACIONES MONEDA EXTRANJERA (DOLARES) Saldo MO = -9087271.09 ;Bs/Mo: 6.86000000000 ;Saldo Bs: -62338679.67</t>
  </si>
  <si>
    <t>PAGO A CAF PRÉSTAMO CFA004990 VCTO. 21-02-2025 POR CUENTA DE TGN , NTI. 019684 VALOR 21-02-2025 CAPITAL USD 1.633.928,56 INTERESES USD 222.796,41 CTA. 5970 CUENTA UNICA DEL TESORO DOLARES AMERICANOS LIB. 00099021001</t>
  </si>
  <si>
    <t>PAGO A CAF PRÉSTAMO CFA004987 VCTO. 21-02-2025 POR CUENTA DE TGN , NTI. 019683 VALOR 21-02-2025 CAPITAL USD 5.925.892,86 INTERESES USD 808.032,63 CTA. 5970 CUENTA UNICA DEL TESORO DOLARES AMERICANOS LIB. 00099021001</t>
  </si>
  <si>
    <t>PAGO A CAF PRÉSTAMO CFA004991 VCTO. 21-02-2025 POR CUENTA DE TGN, SEGUN NOTA MEFP/VTCP/DGCP/UODP/No 104/2025 DEL 20-02-2025, VALOR 21-02-2025 CAPITAL USD 516.710,97 CTA. 5970 CUENTA UNICA DEL TESORO DOLARES AMERICANOS LIB. 00099021001</t>
  </si>
  <si>
    <t>AJUSTE COMPLEMENTARIO POR REVALORIZACION SALDOS DE ACTIVOS DE RESERVA Y OBLIGACIONES MONEDA EXTRANJERA (DOLARES) Saldo MO = -260824.11 ;Bs/Mo: 6.86000000000 ;Saldo Bs: -1789253.40</t>
  </si>
  <si>
    <t>PAGO A FONPLATA PRÉSTAMO BOL 22/2014 VCTO. 24-02-2025 POR CUENTA DE TGN , NTI. 019680 VALOR 24-02-2025 CAPITAL USD 242.582,20 INTERESES USD 72.027,34 CTA. 5970 CUENTA UNICA DEL TESORO DOLARES AMERICANOS LIB. 00099021001</t>
  </si>
  <si>
    <t>AJUSTE COMPLEMENTARIO POR REVALORIZACION SALDOS DE ACTIVOS DE RESERVA Y OBLIGACIONES MONEDA EXTRANJERA (DOLARES) Saldo MO = -24876.90 ;Bs/Mo: 6.86000000000 ;Saldo Bs: -170655.55</t>
  </si>
  <si>
    <t>TRANSFERENCIA RECIBIDA DEL EXTERIOR SEGÚN MENSAJES SWIFT Nos. 2766-2767 (REM.EXT.) DE FECHA 25-02-2025 POR DESEMBOLSO DE BID PRÉSTAMO 4403/BL-BO REQ 00024 BO 2025007262 LIBRETA N° 00086047007 MMAYA-UCEP MI RIEGO IMPLEMENTACION PROGRAMA BOLIVIA RESILIENTE</t>
  </si>
  <si>
    <t>TRANSFERENCIA RECIBIDA DEL EXTERIOR SEGÚN MENSAJES SWIFT Nos. 2766-2767 (REM.EXT.) DE FECHA 25-02-2025 POR DESEMBOLSO DE BID PRÉSTAMO 4403/BL-BO REQ 00024 BO 2025007262 LIBRETA N° 00086047007 MMAYA-UCEP MI RIEGO IMPLEMENTACION PROGRAMA BOLIVIA RESILIENTE REF.: UTILES DE ESCRITORIO</t>
  </si>
  <si>
    <t>TRANSFERENCIA RECIBIDA DEL EXTERIOR SEGÚN MENSAJES SWIFT Nos. 2774-2773 (REM.EXT.) DE FECHA 25-02-2025 POR DESEMBOLSO DE IDA PRÉSTAMO 5744-BO 43 LIBRETA N° 00291014379 ABC-USD-5744-5745-REHAB.CUMPL.ESTAND.(CRECE) CARR.STA.CRUZ.TR</t>
  </si>
  <si>
    <t>AJUSTE COMPLEMENTARIO POR REVALORIZACION SALDOS DE ACTIVOS DE RESERVA Y OBLIGACIONES MONEDA EXTRANJERA (DOLARES) Saldo MO = -2069343.24 ;Bs/Mo: 6.86000000000 ;Saldo Bs: -14195694.62</t>
  </si>
  <si>
    <t>||TRANSFERENCIA DE FONDOS S/G.CITE: MEFP/VTCP/DGPOT/UPCFTGN/N°163/2025 DE LA FECHA DEL MIN.DE ECONOMIA Y FINANZAS PUBLICAS. (HRE-TSO-249). ABONO A LA LIBRETA N°00513012005 YPFB - OPERACIONES EXTRAORDINARIAS USD.</t>
  </si>
  <si>
    <t>AJUSTE COMPLEMENTARIO POR REVALORIZACION SALDOS DE ACTIVOS DE RESERVA Y OBLIGACIONES MONEDA EXTRANJERA (DOLARES) Saldo MO = -47736556.33 ;Bs/Mo: 6.86000000000 ;Saldo Bs: -327472776.40</t>
  </si>
  <si>
    <t>PAGO A BID PRÉSTAMO 3091/BL-BO VCTO. 27-02-2025 POR CUENTA DE GOB.AUT.DEPT.PANDO , NTI. 019788 VALOR 27-02-2025 CAPITAL USD 171.101,75 INTERESES USD 153.451,07 COMISIONES USD 1.125,30 CTA. 5970 CUENTA UNICA DEL TESORO DOLARES AMERICANOS LIB. 00099021001</t>
  </si>
  <si>
    <t>PAGO A BID PRÉSTAMO 3091/BL-BO VCTO. 27-02-2025 POR CUENTA DE TGN, SEGUN NOTA MEFP/VTCP/DGCP/UODP/No 114/2025 DE 27-02-2025, NTI. 019807 VALOR 27-02-2025 INTERESES USD 7.399,02 CTA. 5970 CUENTA UNICA DEL TESORO DOLARES AMERICANOS LIB. 00099021001</t>
  </si>
  <si>
    <t>PAGO A BID PRÉSTAMO 3091/BL-BO VCTO. 27-02-2025 POR CUENTA DE TGN, SEGUN NOTA MEFP/VTCP/DGCP/UODP/No 114/2025 DE 27-02-2025, NTI. 019806 VALOR 27-02-2025 CAPITAL USD 495.594,58 INTERESES USD 374.401,89 COMISIONES USD 1.186,94 CTA. 5970 CUENTA UNICA DEL TESORO DOLARES AMERICANOS LIB. 00099021001</t>
  </si>
  <si>
    <t>AJUSTE COMPLEMENTARIO POR REVALORIZACION SALDOS DE ACTIVOS DE RESERVA Y OBLIGACIONES MONEDA EXTRANJERA (DOLARES) Saldo MO = -1101389.34 ;Bs/Mo: 6.86000000000 ;Saldo Bs: -7555530.88</t>
  </si>
  <si>
    <t>00066031040</t>
  </si>
  <si>
    <t>De: 00066031040 A:00025011001 Transferencia de recursos a solicitud del Ministerio de Planificación del Desarrollo mediante nota CITE: MPD/VIPFE/DGGFE/UAP-NE 0217/2025, Fortalecimiento y Ampliación del Sistema Nacional de Radios de los Pueb</t>
  </si>
  <si>
    <t>00025011001</t>
  </si>
  <si>
    <t>De: 00099021001 A:00291014351 Transferencia de recursos a solicitud de la Administradora Boliviana de Carreteras mediante nota CITE: ABC/GNA/SAF/ATE/2025-0226 (operación bimonetaria), para pagos a beneficiarios (TC 6,86) H.R 2025-04962-R.</t>
  </si>
  <si>
    <t>00291014351</t>
  </si>
  <si>
    <t>De: 00099021001 A:00291014381 Transferencia de recursos a solicitud de la Administradora Boliviana de Carreteras mediante nota CITE: ABC/GNA/SAF/ATE/2025-0226 (operación bimonetaria), para pagos a beneficiarios (TC 6,86) H.R 2025-04962-R.</t>
  </si>
  <si>
    <t>00291014381</t>
  </si>
  <si>
    <t>De: 00099021001 A:00291084302 Transferencia de recursos a solicitud de la Administradora Boliviana de Carreteras mediante nota CITE: ABC/GNA/SAF/ATE/2025-0220 (operación bimonetaria), para pagos a beneficiarios (TC 6,86) H.R 2025-04773-R.</t>
  </si>
  <si>
    <t>00291084302</t>
  </si>
  <si>
    <t>De: 00099021001 A:00291014380 Transferencia de recursos a solicitud de la Administradora Boliviana de Carreteras mediante nota CITE: ABC/GNA/SAF/ATE/2025-0220 (operación bimonetaria), para pagos a beneficiarios (TC 6,86) H.R 2025-04773-R.</t>
  </si>
  <si>
    <t>00291014380</t>
  </si>
  <si>
    <t>De: 00099021001 A:00291014369 Transferencia de recursos a solicitud de la Administradora Boliviana de Carreteras mediante nota CITE: ABC/GNA/SAF/ATE/2025-0188 (operación bimonetaria), para pagos a beneficiarios (TC 6,86) H.R 2025-04210-R.</t>
  </si>
  <si>
    <t>00291014369</t>
  </si>
  <si>
    <t>De: 00099021001 A:00291034306 Transferencia de recursos a solicitud de la Administradora Boliviana de Carreteras mediante nota CITE: ABC/GNA/SAF/ATE/2025-0188 (operación bimonetaria), para pagos a beneficiarios (TC 6,86) H.R 2025-04210-R.</t>
  </si>
  <si>
    <t>00291034306</t>
  </si>
  <si>
    <t>De: 00099021001 A:00206044301 Transferencia de recursos a solicitud del Instituto Nacional de Estadística mediante nota CITE: INE-JNAP-CPV Nº 0264/2025 (operación bimonetaria), para actividades previas al Censo Agropecuario Experimental re</t>
  </si>
  <si>
    <t>00206044301</t>
  </si>
  <si>
    <t>De: 00099021001 A:00291084302 Transferencia de recursos a solicitud de la Administradora Boliviana de Carreteras mediante nota CITE: ABC/GNA/SAF/ATE/2025-0231 (operación bimonetaria), para pagos a beneficiarios (TC 6,86) H.R 2025-05424-R.</t>
  </si>
  <si>
    <t>De: 00099021001 A:00291014372 Transferencia de recursos a solicitud de la Administradora Boliviana de Carreteras mediante nota CITE: ABC/GNA/SAF/ATE/2025-0231 (operación bimonetaria), para pagos a beneficiarios (TC 6,86) H.R 2025-05424-R.</t>
  </si>
  <si>
    <t>00291014372</t>
  </si>
  <si>
    <t>De: 00099021001 A:00291014380 Transferencia de recursos a solicitud de la Administradora Boliviana de Carreteras mediante nota CITE: ABC/GNA/SAF/ATE/2025-0235 (operación bimonetaria), para pagos a beneficiarios (TC 6,86) H.R 2025-05652-R.</t>
  </si>
  <si>
    <t>00099014102</t>
  </si>
  <si>
    <t>De: 00099014102 A:00190012002 Transferencia de recursos a solicitud de la Unidad de Administración e Información Salarial mediante nota CITE: MEFP/VTCP/DGPOT/UAIS/No. 002/2025 para atender la solicitud de la Autoridad Jurisdiccional Adminis</t>
  </si>
  <si>
    <t>00190012002</t>
  </si>
  <si>
    <t>De: 00099021001 A:00291014369 Transferencia de recursos a solicitud de la Administradora Boliviana de Carreteras mediante nota CITE: ABC/GNA/SAF/ATE/2025-0279 (operación bimonetaria), para pagos a beneficiarios (TC 6,86) H.R 2025-06977-R.</t>
  </si>
  <si>
    <t>00291012009</t>
  </si>
  <si>
    <t>De: 00291012009 A:00099021001 De: 00291012009 A:00099021001 Transferencia a solicitud de la Dirección General de Crédito Público mediante nota CITE: MEFP/VTCP/DGCP/UODP/N°013/2025 en cumplimiento a lo establecido en el parágrafo III de la D</t>
  </si>
  <si>
    <t>00046021109</t>
  </si>
  <si>
    <t>De: 00046021109 A:00099021001 De: 00046021109 A:00099021001 Transferencia a solicitud de la Dirección General de Crédito Público mediante nota CITE: MEFP/VTCP/DGCP/UODP/N°013/2025 en cumplimiento a lo establecido en el parágrafo III de la D</t>
  </si>
  <si>
    <t>De: 00099021001 A:00046057009 Transferencia de recursos a solicitud del Ministerio de Salud y Deportes mediante nota CITE: MSyD/DGP/UGESPRO/FRISDP/CE/7/2025 (operación bimonetaria), para la ejecución del Programa Mejora en la Accesibilidad</t>
  </si>
  <si>
    <t>00046057009</t>
  </si>
  <si>
    <t>00081127004</t>
  </si>
  <si>
    <t>De: 00081127004 A:00066047003 Transferencia de recursos a solicitud del Ministerio de Obras Públicas, Servicios y Vivienda mediante nota CITE: CAR/MOPSV/VMT/DGTA/UTA N°0022/2025 cierre Proyecto Mejoramiento y Ampliación del Aeropuerto de Gu</t>
  </si>
  <si>
    <t>De: 00389012001 A:00099021001 Transferencia de recursos a solicitud de la Dirección General de Administración y Finanzas Territoriales mediante nota interna CITE: MEFP/VTCP/DGAFT/USCFT/N°51/2025, por concepto de recuperaciones de la deuda e</t>
  </si>
  <si>
    <t>De: 00099021001 A:00086057002 Transferencia de Recursos a solicitud del Programa de Gestión Integral de los Residuos Sólidos en Bolivia dependiente del Ministerio de Medio Ambiente y Agua mediante nota CITE: UCPPAAP-CAF-0145-CAR/25 (operaci</t>
  </si>
  <si>
    <t>00086057002</t>
  </si>
  <si>
    <t>De: 00099021001 A:00206044302 Transferencia de recursos a solicitud del Instituto Nacional de Estadística mediante nota CITE: INE-PFSEEPB-UEP-JNAP Nº 0441/2025 (operación bimonetaria), para el Programa Fortalecimiento del Sistema Estadísti</t>
  </si>
  <si>
    <t>00206044302</t>
  </si>
  <si>
    <t>De: 00099021001 A:00086047008 Transferencia de Recursos a solicitud de la Unidad de Coordinación y Ejecución del Programa Más Inversión para Riego UCEP MI RIEGO dependiente del Ministerio de Medio Ambiente y Agua mediante nota CITE: UCEP-M</t>
  </si>
  <si>
    <t>00086047008</t>
  </si>
  <si>
    <t>De: 00099021001 A:00291084302 Transferencia de recursos a solicitud de la Administradora Boliviana de Carreteras mediante nota CITE: ABC/GNA/SAF/ATE/2025-0379 (operación bimonetaria), para pagos a beneficiarios (TC 6,86) H.R 2025-09064-R.</t>
  </si>
  <si>
    <t>De: 00099021001 A:00291014380 Transferencia de recursos a solicitud de la Administradora Boliviana de Carreteras mediante nota CITE: ABC/GNA/SAF/ATE/2025-0379 (operación bimonetaria), para pagos a beneficiarios (TC 6,86) H.R 2025-09064-R.</t>
  </si>
  <si>
    <t>De: 00291012009 A:00099021001 Transferencia de recursos a solicitud de la Dirección General de Crédito Público mediante nota CITE: MEFP/VTCP/DGCP/UODP/N°111/2025 en cumplimiento a lo establecido en el parágrafo III de la Disposición Adicion</t>
  </si>
  <si>
    <t>00086011101</t>
  </si>
  <si>
    <t>De: 00086011101 A:00099021001 Transferencia de recursos a solicitud de la Dirección General de Crédito Público mediante nota CITE: MEFP/VTCP/DGCP/UODP/N°111/2025 en cumplimiento a lo establecido en el parágrafo III de la Disposición Adicion</t>
  </si>
  <si>
    <t>00047081101</t>
  </si>
  <si>
    <t>De: 00047081101 A:00099021001 Transferencia de recursos a solicitud de la Dirección General de Crédito Público mediante nota CITE: MEFP/VTCP/DGCP/UODP/N°111/2025 en cumplimiento a lo establecido en el parágrafo III de la Disposición Adicion</t>
  </si>
  <si>
    <t>00253014115</t>
  </si>
  <si>
    <t>De: 00253014115 A:00099021001 Transferencia de recursos a solicitud de la Dirección General de Crédito Público mediante nota CITE: MEFP/VTCP/DGCP/UODP/N°111/2025 en cumplimiento a lo establecido en el parágrafo III de la Disposición Adicion</t>
  </si>
  <si>
    <t>00291014344</t>
  </si>
  <si>
    <t>De: 00291014344 A:00099021001 Transferencia de recursos a solicitud de la Administradora Boliviana de Carreteras mediante nota CITE: ABC/GNA/SAF/ATE/2025-0226 (operación bimonetaria), para pagos a beneficiarios (TC 6,86) H.R 2025-04962-R.</t>
  </si>
  <si>
    <t>De: 00291014380 A:00099021001 Transferencia de recursos a solicitud de la Administradora Boliviana de Carreteras mediante nota CITE: ABC/GNA/SAF/ATE/2025-0226 (operación bimonetaria), para pagos a beneficiarios (TC 6,86) H.R 2025-04962-R.</t>
  </si>
  <si>
    <t>00291014379</t>
  </si>
  <si>
    <t>De: 00291014379 A:00099021001 Transferencia de recursos a solicitud de la Administradora Boliviana de Carreteras mediante nota CITE: ABC/GNA/SAF/ATE/2025-0220 (operación bimonetaria), para pagos a beneficiarios (TC 6,86) H.R 2025-04773-R.</t>
  </si>
  <si>
    <t>De: 00291084302 A:00099021001 Transferencia de recursos a solicitud de la Administradora Boliviana de Carreteras mediante nota CITE: ABC/GNA/SAF/ATE/2025-0220 (operación bimonetaria), para pagos a beneficiarios (TC 6,86) H.R 2025-04773-R.</t>
  </si>
  <si>
    <t>De: 00291034305 A:00099021001 Transferencia de recursos a solicitud de la Administradora Boliviana de Carreteras mediante nota CITE: ABC/GNA/SAF/ATE/2025-0188 (operación bimonetaria), para pagos a beneficiarios (TC 6,86) H.R 2025-04210-R.</t>
  </si>
  <si>
    <t>00291014362</t>
  </si>
  <si>
    <t>De: 00291014362 A:00099021001 Transferencia de recursos a solicitud de la Administradora Boliviana de Carreteras mediante nota CITE: ABC/GNA/SAF/ATE/2025-0188 (operación bimonetaria), para pagos a beneficiarios (TC 6,86) H.R 2025-04210-R.</t>
  </si>
  <si>
    <t>De: 00206044301 A:00099021001 Transferencia de recursos a solicitud del Instituto Nacional de Estadística mediante nota CITE: INE-JNAP-CPV Nº 0264/2025 (operación bimonetaria), para actividades previas al Censo Agropecuario Experimental re</t>
  </si>
  <si>
    <t>De: 00291084302 A:00099021001 Transferencia de recursos a solicitud de la Administradora Boliviana de Carreteras mediante nota CITE: ABC/GNA/SAF/ATE/2025-0231 (operación bimonetaria), para pagos a beneficiarios (TC 6,86) H.R 2025-05424-R.</t>
  </si>
  <si>
    <t>00291014371</t>
  </si>
  <si>
    <t>De: 00291014371 A:00099021001 Transferencia de recursos a solicitud de la Administradora Boliviana de Carreteras mediante nota CITE: ABC/GNA/SAF/ATE/2025-0231 (operación bimonetaria), para pagos a beneficiarios (TC 6,86) H.R 2025-05424-R.</t>
  </si>
  <si>
    <t>De: 00291014379 A:00099021001 Transferencia de recursos a solicitud de la Administradora Boliviana de Carreteras mediante nota CITE: ABC/GNA/SAF/ATE/2025-0235 (operación bimonetaria), para pagos a beneficiarios (TC 6,86) H.R 2025-05652-R.</t>
  </si>
  <si>
    <t>De: 00291014362 A:00099021001 Transferencia de recursos a solicitud de la Administradora Boliviana de Carreteras mediante nota CITE: ABC/GNA/SAF/ATE/2025-0279 (operación bimonetaria), para pagos a beneficiarios (TC 6,86) H.R 2025-06977-R.</t>
  </si>
  <si>
    <t>De: 00046057009 A:00099021001 Transferencia de recursos a solicitud del Ministerio de Salud y Deportes mediante nota CITE: MSyD/DGP/UGESPRO/FRISDP/CE/7/2025 (operación bimonetaria), para la ejecución del Programa Mejora en la Accesibilidad</t>
  </si>
  <si>
    <t>De: 00086057002 A:00099021001 Transferencia de Recursos a solicitud del Programa de Gestión Integral de los Residuos Sólidos en Bolivia dependiente del Ministerio de Medio Ambiente y Agua mediante nota CITE: UCPPAAP-CAF-0145-CAR/25 (operaci</t>
  </si>
  <si>
    <t>De: 00206044302 A:00099021001 Transferencia de recursos a solicitud del Instituto Nacional de Estadística mediante nota CITE: INE-PFSEEPB-UEP-JNAP Nº 0441/2025 (operación bimonetaria), para el Programa Fortalecimiento del Sistema Estadísti</t>
  </si>
  <si>
    <t>00086047007</t>
  </si>
  <si>
    <t>De: 00086047007 A:00099021001 Transferencia de Recursos a solicitud de la Unidad de Coordinación y Ejecución del Programa Más Inversión para Riego UCEP MI RIEGO dependiente del Ministerio de Medio Ambiente y Agua mediante nota CITE: UCEP-M</t>
  </si>
  <si>
    <t>De: 00291084302 A:00099021001 Transferencia de recursos a solicitud de la Administradora Boliviana de Carreteras mediante nota CITE: ABC/GNA/SAF/ATE/2025-0379 (operación bimonetaria), para pagos a beneficiarios (TC 6,86) H.R 2025-09064-R.</t>
  </si>
  <si>
    <t>De: 00291014379 A:00099021001 Transferencia de recursos a solicitud de la Administradora Boliviana de Carreteras mediante nota CITE: ABC/GNA/SAF/ATE/2025-0379 (operación bimonetaria), para pagos a beneficiarios (TC 6,86) H.R 2025-09064-R.</t>
  </si>
  <si>
    <t>10000043545471</t>
  </si>
  <si>
    <t>SEDEM - PAPELBOL - CUENTA FISCAL RECAUDADORA</t>
  </si>
  <si>
    <t>10000004678328</t>
  </si>
  <si>
    <t>REGISTRO UNICO PARA LA ADMINISTRACION TRIBUTARIA</t>
  </si>
  <si>
    <t>10000004669020</t>
  </si>
  <si>
    <t>FPS.HAM LA PAZ</t>
  </si>
  <si>
    <t>10000006035930</t>
  </si>
  <si>
    <t>FPS.HAM COCHABAMBA</t>
  </si>
  <si>
    <t>10000002150493</t>
  </si>
  <si>
    <t>FPS HAM SUCRE</t>
  </si>
  <si>
    <t>10000003658280</t>
  </si>
  <si>
    <t>UNIBOL - APIAGUAIKI TUPA - FUNCIONAMIENTO</t>
  </si>
  <si>
    <t>10000047563528</t>
  </si>
  <si>
    <t>SERVICIO DEPARTAMENTAL DE RIEGO - LA PAZ - INGRESOS</t>
  </si>
  <si>
    <t>10000033175676</t>
  </si>
  <si>
    <t>MUSERPOL - PRESTAMOS Y DIVIDENDOS</t>
  </si>
  <si>
    <t>10000028506480</t>
  </si>
  <si>
    <t>EMPRESA PUBLICA TRANSPORTE AÉREO MILITAR</t>
  </si>
  <si>
    <t>10000004670754</t>
  </si>
  <si>
    <t>FNDR INVERSIONES FIN</t>
  </si>
  <si>
    <r>
      <rPr>
        <sz val="12"/>
        <rFont val="Arial"/>
        <family val="2"/>
      </rPr>
      <t>Fecha:</t>
    </r>
    <r>
      <rPr>
        <b/>
        <sz val="12"/>
        <rFont val="Arial"/>
        <family val="2"/>
      </rPr>
      <t xml:space="preserve"> 10 - MARZO - 2025</t>
    </r>
  </si>
  <si>
    <t>Nº Correlativo: 3</t>
  </si>
  <si>
    <t>feb</t>
  </si>
  <si>
    <t>Periodo 1-Enero-2025 al 28-Febrero-2025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</si>
</sst>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00\ _€_-;\-* #,##0.00\ _€_-;_-* &quot;-&quot;??\ _€_-;_-@_-"/>
    <numFmt numFmtId="166" formatCode="#,##0.00;[Red]\(#,##0.00\);\ \-\ \ \ \ "/>
    <numFmt numFmtId="167" formatCode="#,##0.00;\(#,##0.00\);\ \-\ \ \ \ \ "/>
  </numFmts>
  <fonts count="10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
      <b/>
      <u/>
      <sz val="14"/>
      <color theme="1"/>
      <name val="Calibri"/>
      <family val="2"/>
    </font>
    <font>
      <b/>
      <sz val="12"/>
      <color theme="1"/>
      <name val="Calibri"/>
      <family val="2"/>
    </font>
    <font>
      <b/>
      <u/>
      <sz val="16"/>
      <color theme="1"/>
      <name val="Calibri"/>
      <family val="2"/>
    </font>
    <font>
      <b/>
      <sz val="10"/>
      <color theme="1"/>
      <name val="Century Gothic"/>
      <family val="2"/>
    </font>
    <font>
      <sz val="10"/>
      <color theme="1"/>
      <name val="Century Gothic"/>
      <family val="2"/>
    </font>
    <font>
      <sz val="9"/>
      <color theme="1"/>
      <name val="Century Gothic"/>
      <family val="2"/>
    </font>
    <font>
      <b/>
      <sz val="11"/>
      <color theme="1"/>
      <name val="Arial Narrow"/>
      <family val="2"/>
    </font>
    <font>
      <i/>
      <sz val="8"/>
      <color theme="1"/>
      <name val="Calibri"/>
      <family val="2"/>
    </font>
    <font>
      <b/>
      <u/>
      <sz val="14"/>
      <color theme="1"/>
      <name val="Century Gothic"/>
      <family val="2"/>
    </font>
    <font>
      <sz val="10"/>
      <name val="Century Gothic"/>
      <family val="2"/>
    </font>
    <font>
      <u/>
      <sz val="11"/>
      <color theme="10"/>
      <name val="Calibri"/>
      <family val="2"/>
      <scheme val="minor"/>
    </font>
    <font>
      <sz val="11"/>
      <name val="Arial Narrow"/>
      <family val="2"/>
    </font>
    <font>
      <sz val="11"/>
      <color theme="1"/>
      <name val="Arial Narrow"/>
      <family val="2"/>
    </font>
    <font>
      <b/>
      <sz val="9"/>
      <color theme="1"/>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theme="6" tint="0.39997558519241921"/>
        <bgColor indexed="64"/>
      </patternFill>
    </fill>
    <fill>
      <patternFill patternType="darkUp"/>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top style="medium">
        <color indexed="64"/>
      </top>
      <bottom/>
      <diagonal/>
    </border>
    <border>
      <left style="thin">
        <color indexed="64"/>
      </left>
      <right/>
      <top/>
      <bottom/>
      <diagonal/>
    </border>
    <border>
      <left/>
      <right style="medium">
        <color indexed="64"/>
      </right>
      <top style="thin">
        <color auto="1"/>
      </top>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hair">
        <color auto="1"/>
      </top>
      <bottom style="hair">
        <color auto="1"/>
      </bottom>
      <diagonal/>
    </border>
    <border>
      <left style="thin">
        <color indexed="64"/>
      </left>
      <right style="hair">
        <color indexed="64"/>
      </right>
      <top style="dotted">
        <color indexed="64"/>
      </top>
      <bottom/>
      <diagonal/>
    </border>
    <border>
      <left style="hair">
        <color indexed="64"/>
      </left>
      <right style="hair">
        <color indexed="64"/>
      </right>
      <top style="dotted">
        <color indexed="64"/>
      </top>
      <bottom/>
      <diagonal/>
    </border>
  </borders>
  <cellStyleXfs count="447">
    <xf numFmtId="0" fontId="0" fillId="0" borderId="0"/>
    <xf numFmtId="0" fontId="12" fillId="0" borderId="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1" fillId="2" borderId="0" applyNumberFormat="0" applyBorder="0" applyAlignment="0" applyProtection="0"/>
    <xf numFmtId="0" fontId="22" fillId="6" borderId="4" applyNumberFormat="0" applyAlignment="0" applyProtection="0"/>
    <xf numFmtId="0" fontId="23" fillId="7" borderId="7" applyNumberFormat="0" applyAlignment="0" applyProtection="0"/>
    <xf numFmtId="0" fontId="24" fillId="0" borderId="6" applyNumberFormat="0" applyFill="0" applyAlignment="0" applyProtection="0"/>
    <xf numFmtId="0" fontId="25" fillId="0" borderId="0" applyNumberFormat="0" applyFill="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6" fillId="5" borderId="4" applyNumberFormat="0" applyAlignment="0" applyProtection="0"/>
    <xf numFmtId="0" fontId="27" fillId="3" borderId="0" applyNumberFormat="0" applyBorder="0" applyAlignment="0" applyProtection="0"/>
    <xf numFmtId="43" fontId="1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8" fillId="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1" fillId="0" borderId="0"/>
    <xf numFmtId="0" fontId="12" fillId="0" borderId="0"/>
    <xf numFmtId="0" fontId="19" fillId="0" borderId="0"/>
    <xf numFmtId="0" fontId="12" fillId="0" borderId="0"/>
    <xf numFmtId="0" fontId="19" fillId="0" borderId="0"/>
    <xf numFmtId="0" fontId="12" fillId="0" borderId="0"/>
    <xf numFmtId="0" fontId="12" fillId="0" borderId="0"/>
    <xf numFmtId="0" fontId="12" fillId="0" borderId="0"/>
    <xf numFmtId="0" fontId="19" fillId="0" borderId="0"/>
    <xf numFmtId="0" fontId="19" fillId="0" borderId="0"/>
    <xf numFmtId="0" fontId="19" fillId="0" borderId="0"/>
    <xf numFmtId="0" fontId="29" fillId="0" borderId="0">
      <alignment vertical="center"/>
    </xf>
    <xf numFmtId="0" fontId="12" fillId="0" borderId="0"/>
    <xf numFmtId="0" fontId="19" fillId="0" borderId="0"/>
    <xf numFmtId="0" fontId="19" fillId="0" borderId="0"/>
    <xf numFmtId="0" fontId="12"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8" borderId="8" applyNumberFormat="0" applyFont="0" applyAlignment="0" applyProtection="0"/>
    <xf numFmtId="0" fontId="30" fillId="6" borderId="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 applyNumberFormat="0" applyFill="0" applyAlignment="0" applyProtection="0"/>
    <xf numFmtId="0" fontId="34" fillId="0" borderId="2" applyNumberFormat="0" applyFill="0" applyAlignment="0" applyProtection="0"/>
    <xf numFmtId="0" fontId="25" fillId="0" borderId="3" applyNumberFormat="0" applyFill="0" applyAlignment="0" applyProtection="0"/>
    <xf numFmtId="0" fontId="35" fillId="0" borderId="9" applyNumberFormat="0" applyFill="0" applyAlignment="0" applyProtection="0"/>
    <xf numFmtId="0" fontId="10" fillId="0" borderId="0"/>
    <xf numFmtId="165" fontId="10" fillId="0" borderId="0" applyFont="0" applyFill="0" applyBorder="0" applyAlignment="0" applyProtection="0"/>
    <xf numFmtId="0" fontId="10" fillId="0" borderId="0"/>
    <xf numFmtId="0" fontId="48" fillId="0" borderId="0" applyNumberFormat="0" applyFill="0" applyBorder="0" applyAlignment="0" applyProtection="0"/>
    <xf numFmtId="0" fontId="9" fillId="0" borderId="0"/>
    <xf numFmtId="0" fontId="9" fillId="0" borderId="0"/>
    <xf numFmtId="0" fontId="8" fillId="0" borderId="0"/>
    <xf numFmtId="0" fontId="8" fillId="0" borderId="0"/>
    <xf numFmtId="164" fontId="11" fillId="0" borderId="0" applyFont="0" applyFill="0" applyBorder="0" applyAlignment="0" applyProtection="0"/>
    <xf numFmtId="164" fontId="11" fillId="0" borderId="0" applyFont="0" applyFill="0" applyBorder="0" applyAlignment="0" applyProtection="0"/>
    <xf numFmtId="0" fontId="7" fillId="0" borderId="0"/>
    <xf numFmtId="164" fontId="7" fillId="0" borderId="0" applyFont="0" applyFill="0" applyBorder="0" applyAlignment="0" applyProtection="0"/>
    <xf numFmtId="0" fontId="4" fillId="0" borderId="0"/>
    <xf numFmtId="0" fontId="4" fillId="0" borderId="0"/>
    <xf numFmtId="0" fontId="3" fillId="0" borderId="0"/>
    <xf numFmtId="0" fontId="3" fillId="0" borderId="0"/>
    <xf numFmtId="0" fontId="1" fillId="0" borderId="0"/>
    <xf numFmtId="0" fontId="1" fillId="0" borderId="0"/>
    <xf numFmtId="0" fontId="1" fillId="0" borderId="0"/>
    <xf numFmtId="0" fontId="97" fillId="0" borderId="0" applyNumberFormat="0" applyFill="0" applyBorder="0" applyAlignment="0" applyProtection="0"/>
  </cellStyleXfs>
  <cellXfs count="471">
    <xf numFmtId="0" fontId="0" fillId="0" borderId="0" xfId="0"/>
    <xf numFmtId="0" fontId="51" fillId="0" borderId="0" xfId="0" applyFont="1" applyProtection="1">
      <protection locked="0"/>
    </xf>
    <xf numFmtId="0" fontId="53" fillId="0" borderId="0" xfId="0" applyFont="1" applyProtection="1">
      <protection locked="0"/>
    </xf>
    <xf numFmtId="0" fontId="11" fillId="0" borderId="0" xfId="81" applyAlignment="1" applyProtection="1">
      <alignment horizontal="center" vertical="center"/>
      <protection locked="0"/>
    </xf>
    <xf numFmtId="0" fontId="11" fillId="0" borderId="0" xfId="81" applyAlignment="1" applyProtection="1">
      <alignment vertical="center" wrapText="1"/>
      <protection locked="0"/>
    </xf>
    <xf numFmtId="0" fontId="11" fillId="0" borderId="0" xfId="81" applyAlignment="1" applyProtection="1">
      <alignment horizontal="center" vertical="center" wrapText="1"/>
      <protection locked="0"/>
    </xf>
    <xf numFmtId="0" fontId="11" fillId="0" borderId="0" xfId="81" applyProtection="1">
      <protection locked="0"/>
    </xf>
    <xf numFmtId="4" fontId="11" fillId="0" borderId="0" xfId="81" applyNumberFormat="1" applyProtection="1">
      <protection locked="0"/>
    </xf>
    <xf numFmtId="4" fontId="11" fillId="0" borderId="0" xfId="81" applyNumberFormat="1" applyAlignment="1" applyProtection="1">
      <alignment vertical="center"/>
      <protection locked="0"/>
    </xf>
    <xf numFmtId="0" fontId="43" fillId="0" borderId="0" xfId="81" applyFont="1" applyAlignment="1" applyProtection="1">
      <alignment vertical="center"/>
      <protection locked="0"/>
    </xf>
    <xf numFmtId="0" fontId="11" fillId="0" borderId="0" xfId="81" applyAlignment="1">
      <alignment horizontal="center" vertical="center"/>
    </xf>
    <xf numFmtId="0" fontId="11" fillId="0" borderId="0" xfId="81" applyAlignment="1">
      <alignment vertical="center" wrapText="1"/>
    </xf>
    <xf numFmtId="0" fontId="11" fillId="0" borderId="0" xfId="81" applyAlignment="1">
      <alignment horizontal="center" vertical="center" wrapText="1"/>
    </xf>
    <xf numFmtId="0" fontId="11" fillId="0" borderId="0" xfId="81"/>
    <xf numFmtId="0" fontId="44" fillId="0" borderId="0" xfId="81" applyFont="1" applyAlignment="1">
      <alignment vertical="center" wrapText="1"/>
    </xf>
    <xf numFmtId="0" fontId="44" fillId="0" borderId="0" xfId="81" applyFont="1" applyAlignment="1">
      <alignment horizontal="center" vertical="center" wrapText="1"/>
    </xf>
    <xf numFmtId="0" fontId="51" fillId="0" borderId="0" xfId="0" applyFont="1"/>
    <xf numFmtId="0" fontId="12" fillId="0" borderId="0" xfId="1"/>
    <xf numFmtId="0" fontId="12" fillId="0" borderId="0" xfId="1" applyAlignment="1">
      <alignment horizontal="center"/>
    </xf>
    <xf numFmtId="0" fontId="14" fillId="0" borderId="0" xfId="1" applyFont="1"/>
    <xf numFmtId="0" fontId="14" fillId="0" borderId="0" xfId="1" applyFont="1" applyAlignment="1">
      <alignment horizontal="center"/>
    </xf>
    <xf numFmtId="49" fontId="12" fillId="0" borderId="0" xfId="1" applyNumberFormat="1" applyAlignment="1">
      <alignment horizontal="center"/>
    </xf>
    <xf numFmtId="0" fontId="38" fillId="0" borderId="0" xfId="1" applyFont="1" applyAlignment="1">
      <alignment horizontal="center"/>
    </xf>
    <xf numFmtId="0" fontId="38" fillId="0" borderId="0" xfId="1" applyFont="1" applyAlignment="1">
      <alignment horizontal="left"/>
    </xf>
    <xf numFmtId="0" fontId="39" fillId="0" borderId="0" xfId="1" applyFont="1" applyAlignment="1">
      <alignment horizontal="center"/>
    </xf>
    <xf numFmtId="0" fontId="39" fillId="0" borderId="0" xfId="1" applyFont="1" applyAlignment="1">
      <alignment horizontal="left"/>
    </xf>
    <xf numFmtId="0" fontId="14" fillId="0" borderId="0" xfId="1" applyFont="1" applyAlignment="1">
      <alignment horizontal="justify" vertical="top" wrapText="1"/>
    </xf>
    <xf numFmtId="0" fontId="18" fillId="0" borderId="0" xfId="1" applyFont="1" applyAlignment="1">
      <alignment horizontal="left" vertical="top"/>
    </xf>
    <xf numFmtId="0" fontId="16" fillId="0" borderId="0" xfId="1" applyFont="1" applyAlignment="1">
      <alignment horizontal="center" vertical="top" wrapText="1"/>
    </xf>
    <xf numFmtId="0" fontId="44" fillId="0" borderId="0" xfId="81" applyFont="1" applyAlignment="1">
      <alignment horizontal="center" vertical="center"/>
    </xf>
    <xf numFmtId="0" fontId="45" fillId="38" borderId="13" xfId="81" applyFont="1" applyFill="1" applyBorder="1" applyAlignment="1">
      <alignment horizontal="center" vertical="center"/>
    </xf>
    <xf numFmtId="0" fontId="45" fillId="38" borderId="13" xfId="81" applyFont="1" applyFill="1" applyBorder="1" applyAlignment="1">
      <alignment horizontal="center" vertical="center" wrapText="1"/>
    </xf>
    <xf numFmtId="0" fontId="11" fillId="0" borderId="13" xfId="81" applyBorder="1" applyAlignment="1">
      <alignment horizontal="center" vertical="center"/>
    </xf>
    <xf numFmtId="40" fontId="11" fillId="0" borderId="0" xfId="81" applyNumberFormat="1" applyProtection="1">
      <protection locked="0"/>
    </xf>
    <xf numFmtId="0" fontId="14" fillId="0" borderId="0" xfId="1" applyFont="1" applyAlignment="1" applyProtection="1">
      <alignment horizontal="center"/>
      <protection locked="0"/>
    </xf>
    <xf numFmtId="0" fontId="16" fillId="0" borderId="0" xfId="1" applyFont="1" applyAlignment="1" applyProtection="1">
      <alignment horizontal="center" vertical="top" wrapText="1"/>
      <protection locked="0"/>
    </xf>
    <xf numFmtId="0" fontId="18" fillId="0" borderId="0" xfId="1" applyFont="1" applyAlignment="1" applyProtection="1">
      <alignment horizontal="left" vertical="top"/>
      <protection locked="0"/>
    </xf>
    <xf numFmtId="0" fontId="17" fillId="0" borderId="0" xfId="1" applyFont="1" applyAlignment="1" applyProtection="1">
      <alignment horizontal="left"/>
      <protection locked="0"/>
    </xf>
    <xf numFmtId="0" fontId="39" fillId="0" borderId="0" xfId="1" applyFont="1" applyAlignment="1" applyProtection="1">
      <alignment horizontal="left"/>
      <protection locked="0"/>
    </xf>
    <xf numFmtId="0" fontId="13" fillId="0" borderId="0" xfId="1" applyFont="1" applyAlignment="1">
      <alignment horizontal="center"/>
    </xf>
    <xf numFmtId="0" fontId="38" fillId="0" borderId="0" xfId="1" applyFont="1" applyAlignment="1" applyProtection="1">
      <alignment horizontal="center"/>
      <protection locked="0"/>
    </xf>
    <xf numFmtId="0" fontId="38" fillId="0" borderId="0" xfId="1" applyFont="1" applyAlignment="1" applyProtection="1">
      <alignment horizontal="justify" vertical="top" wrapText="1"/>
      <protection locked="0"/>
    </xf>
    <xf numFmtId="164" fontId="11" fillId="0" borderId="0" xfId="435" applyFont="1" applyAlignment="1" applyProtection="1">
      <alignment vertical="center"/>
    </xf>
    <xf numFmtId="164" fontId="11" fillId="0" borderId="0" xfId="435" applyFont="1" applyProtection="1"/>
    <xf numFmtId="164" fontId="45" fillId="38" borderId="13" xfId="435" applyFont="1" applyFill="1" applyBorder="1" applyAlignment="1" applyProtection="1">
      <alignment horizontal="center" vertical="center" wrapText="1"/>
    </xf>
    <xf numFmtId="164" fontId="45" fillId="38" borderId="13" xfId="435" applyFont="1" applyFill="1" applyBorder="1" applyAlignment="1" applyProtection="1">
      <alignment horizontal="center" vertical="center"/>
    </xf>
    <xf numFmtId="164" fontId="11" fillId="0" borderId="0" xfId="435" applyFont="1" applyAlignment="1" applyProtection="1">
      <alignment vertical="center"/>
      <protection locked="0"/>
    </xf>
    <xf numFmtId="164" fontId="11" fillId="0" borderId="0" xfId="435" applyFont="1" applyProtection="1">
      <protection locked="0"/>
    </xf>
    <xf numFmtId="164" fontId="43" fillId="0" borderId="20" xfId="435" applyFont="1" applyBorder="1" applyAlignment="1" applyProtection="1">
      <alignment vertical="center"/>
      <protection locked="0"/>
    </xf>
    <xf numFmtId="0" fontId="54" fillId="41" borderId="0" xfId="0" applyFont="1" applyFill="1"/>
    <xf numFmtId="0" fontId="65" fillId="41" borderId="0" xfId="0" applyFont="1" applyFill="1" applyAlignment="1">
      <alignment horizontal="center" vertical="center"/>
    </xf>
    <xf numFmtId="0" fontId="58" fillId="41" borderId="0" xfId="0" applyFont="1" applyFill="1" applyAlignment="1">
      <alignment horizontal="center" vertical="center"/>
    </xf>
    <xf numFmtId="0" fontId="54" fillId="41" borderId="0" xfId="0" applyFont="1" applyFill="1" applyAlignment="1">
      <alignment horizontal="justify" vertical="center"/>
    </xf>
    <xf numFmtId="0" fontId="55" fillId="41" borderId="27" xfId="0" applyFont="1" applyFill="1" applyBorder="1" applyAlignment="1">
      <alignment horizontal="justify" vertical="center" wrapText="1"/>
    </xf>
    <xf numFmtId="0" fontId="54" fillId="41" borderId="28" xfId="0" applyFont="1" applyFill="1" applyBorder="1" applyAlignment="1">
      <alignment horizontal="justify" vertical="center" wrapText="1"/>
    </xf>
    <xf numFmtId="0" fontId="54" fillId="41" borderId="29" xfId="0" applyFont="1" applyFill="1" applyBorder="1" applyAlignment="1">
      <alignment horizontal="justify" vertical="center" wrapText="1"/>
    </xf>
    <xf numFmtId="0" fontId="55" fillId="41" borderId="28" xfId="0" applyFont="1" applyFill="1" applyBorder="1" applyAlignment="1">
      <alignment horizontal="justify" vertical="center" wrapText="1"/>
    </xf>
    <xf numFmtId="0" fontId="54" fillId="41" borderId="38" xfId="0" applyFont="1" applyFill="1" applyBorder="1" applyAlignment="1">
      <alignment horizontal="justify" vertical="center" wrapText="1"/>
    </xf>
    <xf numFmtId="0" fontId="62" fillId="41" borderId="38" xfId="0" applyFont="1" applyFill="1" applyBorder="1" applyAlignment="1">
      <alignment horizontal="justify" vertical="center" wrapText="1"/>
    </xf>
    <xf numFmtId="0" fontId="55" fillId="41" borderId="38" xfId="0" applyFont="1" applyFill="1" applyBorder="1" applyAlignment="1">
      <alignment horizontal="justify" vertical="center" wrapText="1"/>
    </xf>
    <xf numFmtId="2" fontId="55" fillId="41" borderId="0" xfId="0" applyNumberFormat="1" applyFont="1" applyFill="1" applyAlignment="1">
      <alignment horizontal="justify" vertical="justify" wrapText="1"/>
    </xf>
    <xf numFmtId="166" fontId="11" fillId="0" borderId="13" xfId="81" applyNumberFormat="1" applyBorder="1" applyAlignment="1">
      <alignment vertical="center"/>
    </xf>
    <xf numFmtId="0" fontId="66" fillId="41" borderId="0" xfId="427" applyFont="1" applyFill="1" applyAlignment="1">
      <alignment horizontal="left" vertical="center" wrapText="1"/>
    </xf>
    <xf numFmtId="164" fontId="66" fillId="41" borderId="0" xfId="435" applyFont="1" applyFill="1" applyBorder="1" applyAlignment="1" applyProtection="1">
      <alignment horizontal="left" vertical="center"/>
    </xf>
    <xf numFmtId="0" fontId="68" fillId="0" borderId="0" xfId="0" applyFont="1"/>
    <xf numFmtId="0" fontId="71" fillId="41" borderId="0" xfId="427" applyFont="1" applyFill="1" applyAlignment="1">
      <alignment horizontal="left" vertical="center"/>
    </xf>
    <xf numFmtId="0" fontId="68" fillId="0" borderId="0" xfId="0" applyFont="1" applyAlignment="1">
      <alignment horizontal="center" vertical="center"/>
    </xf>
    <xf numFmtId="0" fontId="68" fillId="41" borderId="0" xfId="0" applyFont="1" applyFill="1" applyAlignment="1">
      <alignment horizontal="center" vertical="center"/>
    </xf>
    <xf numFmtId="0" fontId="68" fillId="0" borderId="13" xfId="0" applyFont="1" applyBorder="1" applyAlignment="1">
      <alignment horizontal="center" vertical="center"/>
    </xf>
    <xf numFmtId="0" fontId="68" fillId="0" borderId="13" xfId="0" applyFont="1" applyBorder="1" applyAlignment="1">
      <alignment horizontal="center" vertical="center" wrapText="1"/>
    </xf>
    <xf numFmtId="164" fontId="66" fillId="41" borderId="0" xfId="435" applyFont="1" applyFill="1" applyBorder="1" applyAlignment="1" applyProtection="1">
      <alignment horizontal="left" vertical="center" wrapText="1"/>
    </xf>
    <xf numFmtId="0" fontId="68" fillId="41" borderId="0" xfId="0" applyFont="1" applyFill="1" applyAlignment="1">
      <alignment horizontal="left" vertical="center" wrapText="1"/>
    </xf>
    <xf numFmtId="0" fontId="68" fillId="0" borderId="0" xfId="0" applyFont="1" applyAlignment="1">
      <alignment horizontal="left" vertical="center" wrapText="1"/>
    </xf>
    <xf numFmtId="0" fontId="68" fillId="41" borderId="0" xfId="0" applyFont="1" applyFill="1" applyAlignment="1">
      <alignment horizontal="left" vertical="center"/>
    </xf>
    <xf numFmtId="0" fontId="68" fillId="0" borderId="0" xfId="0" applyFont="1" applyAlignment="1">
      <alignment horizontal="left"/>
    </xf>
    <xf numFmtId="14" fontId="66" fillId="41" borderId="0" xfId="427" applyNumberFormat="1" applyFont="1" applyFill="1" applyAlignment="1">
      <alignment horizontal="left" vertical="center" wrapText="1"/>
    </xf>
    <xf numFmtId="0" fontId="68" fillId="41" borderId="0" xfId="429" applyFont="1" applyFill="1" applyAlignment="1">
      <alignment vertical="center"/>
    </xf>
    <xf numFmtId="0" fontId="67" fillId="41" borderId="0" xfId="429" applyFont="1" applyFill="1" applyAlignment="1">
      <alignment horizontal="center" vertical="center"/>
    </xf>
    <xf numFmtId="164" fontId="67" fillId="41" borderId="0" xfId="435" applyFont="1" applyFill="1" applyAlignment="1" applyProtection="1">
      <alignment horizontal="center" vertical="center"/>
    </xf>
    <xf numFmtId="164" fontId="67" fillId="41" borderId="0" xfId="435" applyFont="1" applyFill="1" applyAlignment="1" applyProtection="1">
      <alignment horizontal="center" wrapText="1"/>
    </xf>
    <xf numFmtId="0" fontId="68" fillId="41" borderId="0" xfId="429" applyFont="1" applyFill="1" applyAlignment="1">
      <alignment horizontal="center" vertical="center"/>
    </xf>
    <xf numFmtId="14" fontId="68" fillId="41" borderId="0" xfId="429" applyNumberFormat="1" applyFont="1" applyFill="1" applyAlignment="1">
      <alignment horizontal="center" vertical="center"/>
    </xf>
    <xf numFmtId="0" fontId="68" fillId="41" borderId="0" xfId="429" applyFont="1" applyFill="1"/>
    <xf numFmtId="0" fontId="66" fillId="34" borderId="13" xfId="1" applyFont="1" applyFill="1" applyBorder="1" applyAlignment="1">
      <alignment horizontal="center" vertical="center" wrapText="1"/>
    </xf>
    <xf numFmtId="164" fontId="66" fillId="34" borderId="13" xfId="435" applyFont="1" applyFill="1" applyBorder="1" applyAlignment="1" applyProtection="1">
      <alignment horizontal="center" vertical="center" wrapText="1"/>
    </xf>
    <xf numFmtId="1" fontId="70" fillId="0" borderId="13" xfId="435" applyNumberFormat="1" applyFont="1" applyFill="1" applyBorder="1" applyAlignment="1">
      <alignment horizontal="center" vertical="center"/>
    </xf>
    <xf numFmtId="14" fontId="70" fillId="0" borderId="13" xfId="435" applyNumberFormat="1" applyFont="1" applyFill="1" applyBorder="1" applyAlignment="1">
      <alignment horizontal="center" vertical="center"/>
    </xf>
    <xf numFmtId="1" fontId="70" fillId="0" borderId="13" xfId="435" applyNumberFormat="1" applyFont="1" applyFill="1" applyBorder="1" applyAlignment="1">
      <alignment horizontal="left" vertical="center" wrapText="1"/>
    </xf>
    <xf numFmtId="0" fontId="68" fillId="0" borderId="0" xfId="0" applyFont="1" applyAlignment="1">
      <alignment vertical="center"/>
    </xf>
    <xf numFmtId="0" fontId="68" fillId="41" borderId="0" xfId="429" applyFont="1" applyFill="1" applyAlignment="1">
      <alignment horizontal="center"/>
    </xf>
    <xf numFmtId="0" fontId="68" fillId="0" borderId="0" xfId="429" applyFont="1" applyProtection="1">
      <protection locked="0"/>
    </xf>
    <xf numFmtId="0" fontId="67" fillId="0" borderId="0" xfId="429" applyFont="1" applyProtection="1">
      <protection locked="0"/>
    </xf>
    <xf numFmtId="0" fontId="68" fillId="0" borderId="0" xfId="429" applyFont="1" applyAlignment="1" applyProtection="1">
      <alignment horizontal="center"/>
      <protection locked="0"/>
    </xf>
    <xf numFmtId="0" fontId="68" fillId="0" borderId="0" xfId="433" applyFont="1"/>
    <xf numFmtId="0" fontId="42" fillId="0" borderId="0" xfId="433" applyFont="1" applyAlignment="1">
      <alignment horizontal="left"/>
    </xf>
    <xf numFmtId="0" fontId="67" fillId="0" borderId="0" xfId="433" applyFont="1" applyAlignment="1">
      <alignment horizontal="left"/>
    </xf>
    <xf numFmtId="0" fontId="67" fillId="0" borderId="0" xfId="433" applyFont="1" applyAlignment="1">
      <alignment horizontal="center" wrapText="1"/>
    </xf>
    <xf numFmtId="0" fontId="68" fillId="0" borderId="0" xfId="433" applyFont="1" applyAlignment="1">
      <alignment wrapText="1"/>
    </xf>
    <xf numFmtId="0" fontId="68" fillId="0" borderId="0" xfId="433" applyFont="1" applyProtection="1">
      <protection locked="0"/>
    </xf>
    <xf numFmtId="0" fontId="68" fillId="0" borderId="0" xfId="433" applyFont="1" applyAlignment="1" applyProtection="1">
      <alignment wrapText="1"/>
      <protection locked="0"/>
    </xf>
    <xf numFmtId="0" fontId="46" fillId="0" borderId="0" xfId="81" applyFont="1" applyAlignment="1" applyProtection="1">
      <alignment horizontal="center"/>
      <protection locked="0"/>
    </xf>
    <xf numFmtId="164" fontId="43" fillId="39" borderId="22" xfId="435" applyFont="1" applyFill="1" applyBorder="1" applyAlignment="1" applyProtection="1">
      <alignment vertical="center"/>
    </xf>
    <xf numFmtId="0" fontId="43" fillId="39" borderId="13" xfId="81" applyFont="1" applyFill="1" applyBorder="1" applyAlignment="1">
      <alignment horizontal="center" vertical="center" wrapText="1"/>
    </xf>
    <xf numFmtId="0" fontId="68" fillId="41" borderId="0" xfId="0" applyFont="1" applyFill="1" applyAlignment="1">
      <alignment horizontal="center" vertical="center" wrapText="1"/>
    </xf>
    <xf numFmtId="0" fontId="68" fillId="0" borderId="0" xfId="0" applyFont="1" applyAlignment="1">
      <alignment horizontal="center" vertical="center" wrapText="1"/>
    </xf>
    <xf numFmtId="0" fontId="68" fillId="41" borderId="0" xfId="429" applyFont="1" applyFill="1" applyAlignment="1">
      <alignment wrapText="1"/>
    </xf>
    <xf numFmtId="0" fontId="68" fillId="0" borderId="13" xfId="0" applyFont="1" applyBorder="1" applyAlignment="1">
      <alignment wrapText="1"/>
    </xf>
    <xf numFmtId="0" fontId="68" fillId="0" borderId="0" xfId="0" applyFont="1" applyAlignment="1">
      <alignment wrapText="1"/>
    </xf>
    <xf numFmtId="14" fontId="68" fillId="0" borderId="13" xfId="0" applyNumberFormat="1" applyFont="1" applyBorder="1" applyAlignment="1">
      <alignment horizontal="center" vertical="center"/>
    </xf>
    <xf numFmtId="164" fontId="68" fillId="0" borderId="0" xfId="435" applyFont="1" applyAlignment="1">
      <alignment horizontal="center" vertical="center"/>
    </xf>
    <xf numFmtId="164" fontId="67" fillId="41" borderId="0" xfId="435" applyFont="1" applyFill="1" applyAlignment="1" applyProtection="1">
      <alignment horizontal="center" vertical="center" wrapText="1"/>
    </xf>
    <xf numFmtId="164" fontId="68" fillId="41" borderId="0" xfId="435" applyFont="1" applyFill="1" applyAlignment="1" applyProtection="1">
      <alignment horizontal="center" vertical="center" wrapText="1"/>
    </xf>
    <xf numFmtId="164" fontId="68" fillId="41" borderId="0" xfId="435" applyFont="1" applyFill="1" applyAlignment="1">
      <alignment horizontal="center" vertical="center"/>
    </xf>
    <xf numFmtId="164" fontId="67" fillId="39" borderId="11" xfId="435" applyFont="1" applyFill="1" applyBorder="1" applyAlignment="1">
      <alignment horizontal="center" vertical="center"/>
    </xf>
    <xf numFmtId="0" fontId="68" fillId="41" borderId="0" xfId="0" applyFont="1" applyFill="1"/>
    <xf numFmtId="0" fontId="66" fillId="41" borderId="0" xfId="427" applyFont="1" applyFill="1" applyAlignment="1">
      <alignment vertical="center"/>
    </xf>
    <xf numFmtId="0" fontId="67" fillId="35" borderId="13" xfId="0" applyFont="1" applyFill="1" applyBorder="1" applyAlignment="1">
      <alignment horizontal="center" vertical="center" wrapText="1"/>
    </xf>
    <xf numFmtId="0" fontId="67" fillId="0" borderId="0" xfId="0" applyFont="1" applyAlignment="1">
      <alignment vertical="center"/>
    </xf>
    <xf numFmtId="0" fontId="66" fillId="41" borderId="0" xfId="427" applyFont="1" applyFill="1" applyAlignment="1">
      <alignment horizontal="left" vertical="center"/>
    </xf>
    <xf numFmtId="0" fontId="67" fillId="41" borderId="0" xfId="429" applyFont="1" applyFill="1" applyAlignment="1">
      <alignment horizontal="left"/>
    </xf>
    <xf numFmtId="14" fontId="66" fillId="41" borderId="0" xfId="427" applyNumberFormat="1" applyFont="1" applyFill="1" applyAlignment="1">
      <alignment vertical="center"/>
    </xf>
    <xf numFmtId="14" fontId="71" fillId="41" borderId="0" xfId="427" applyNumberFormat="1" applyFont="1" applyFill="1" applyAlignment="1">
      <alignment horizontal="left" vertical="center"/>
    </xf>
    <xf numFmtId="14" fontId="68" fillId="41" borderId="0" xfId="0" applyNumberFormat="1" applyFont="1" applyFill="1" applyAlignment="1">
      <alignment horizontal="center" vertical="center"/>
    </xf>
    <xf numFmtId="14" fontId="68" fillId="0" borderId="0" xfId="0" applyNumberFormat="1" applyFont="1" applyAlignment="1">
      <alignment horizontal="center" vertical="center"/>
    </xf>
    <xf numFmtId="40" fontId="66" fillId="41" borderId="0" xfId="427" applyNumberFormat="1" applyFont="1" applyFill="1" applyAlignment="1">
      <alignment vertical="center"/>
    </xf>
    <xf numFmtId="0" fontId="67" fillId="41" borderId="0" xfId="429" applyFont="1" applyFill="1"/>
    <xf numFmtId="164" fontId="66" fillId="41" borderId="0" xfId="435" applyFont="1" applyFill="1" applyBorder="1" applyAlignment="1" applyProtection="1">
      <alignment vertical="center"/>
    </xf>
    <xf numFmtId="164" fontId="67" fillId="41" borderId="0" xfId="435" applyFont="1" applyFill="1" applyAlignment="1" applyProtection="1"/>
    <xf numFmtId="164" fontId="67" fillId="41" borderId="0" xfId="435" applyFont="1" applyFill="1" applyAlignment="1" applyProtection="1">
      <alignment horizontal="left" vertical="center"/>
    </xf>
    <xf numFmtId="164" fontId="67" fillId="41" borderId="0" xfId="435" applyFont="1" applyFill="1" applyAlignment="1" applyProtection="1">
      <alignment horizontal="center"/>
    </xf>
    <xf numFmtId="164" fontId="42" fillId="0" borderId="0" xfId="435" applyFont="1" applyFill="1" applyAlignment="1" applyProtection="1">
      <alignment horizontal="center" vertical="center"/>
    </xf>
    <xf numFmtId="164" fontId="68" fillId="0" borderId="0" xfId="435" applyFont="1" applyAlignment="1" applyProtection="1">
      <alignment vertical="center"/>
      <protection locked="0"/>
    </xf>
    <xf numFmtId="0" fontId="66" fillId="41" borderId="0" xfId="427" applyFont="1" applyFill="1" applyAlignment="1">
      <alignment horizontal="center" vertical="center"/>
    </xf>
    <xf numFmtId="0" fontId="71" fillId="41" borderId="0" xfId="427" applyFont="1" applyFill="1" applyAlignment="1">
      <alignment horizontal="center" vertical="center"/>
    </xf>
    <xf numFmtId="164" fontId="68" fillId="0" borderId="13" xfId="435" applyFont="1" applyFill="1" applyBorder="1" applyAlignment="1">
      <alignment vertical="center" wrapText="1"/>
    </xf>
    <xf numFmtId="164" fontId="67" fillId="0" borderId="0" xfId="435" applyFont="1" applyFill="1" applyAlignment="1" applyProtection="1">
      <alignment horizontal="center" vertical="center"/>
    </xf>
    <xf numFmtId="164" fontId="68" fillId="0" borderId="0" xfId="435" applyFont="1" applyAlignment="1" applyProtection="1">
      <alignment vertical="center"/>
    </xf>
    <xf numFmtId="164" fontId="71" fillId="41" borderId="0" xfId="435" applyFont="1" applyFill="1" applyBorder="1" applyAlignment="1" applyProtection="1">
      <alignment horizontal="left" vertical="center"/>
    </xf>
    <xf numFmtId="164" fontId="70" fillId="0" borderId="13" xfId="435" applyFont="1" applyFill="1" applyBorder="1" applyAlignment="1" applyProtection="1">
      <alignment horizontal="right" vertical="center"/>
    </xf>
    <xf numFmtId="164" fontId="70" fillId="0" borderId="13" xfId="435" applyFont="1" applyFill="1" applyBorder="1" applyAlignment="1" applyProtection="1">
      <alignment horizontal="center" vertical="center"/>
    </xf>
    <xf numFmtId="164" fontId="70" fillId="0" borderId="13" xfId="435" applyFont="1" applyFill="1" applyBorder="1" applyAlignment="1" applyProtection="1">
      <alignment horizontal="center" vertical="center" wrapText="1"/>
    </xf>
    <xf numFmtId="0" fontId="66" fillId="41" borderId="0" xfId="427" applyFont="1" applyFill="1" applyAlignment="1">
      <alignment vertical="center" wrapText="1"/>
    </xf>
    <xf numFmtId="0" fontId="71" fillId="41" borderId="0" xfId="427" applyFont="1" applyFill="1" applyAlignment="1">
      <alignment horizontal="left" vertical="center" wrapText="1"/>
    </xf>
    <xf numFmtId="0" fontId="68" fillId="0" borderId="0" xfId="429" applyFont="1" applyAlignment="1" applyProtection="1">
      <alignment wrapText="1"/>
      <protection locked="0"/>
    </xf>
    <xf numFmtId="164" fontId="77" fillId="0" borderId="0" xfId="435" applyFont="1" applyBorder="1" applyAlignment="1" applyProtection="1">
      <alignment vertical="center"/>
    </xf>
    <xf numFmtId="164" fontId="77" fillId="0" borderId="0" xfId="435" applyFont="1" applyBorder="1" applyProtection="1">
      <protection locked="0"/>
    </xf>
    <xf numFmtId="164" fontId="46" fillId="0" borderId="0" xfId="435" applyFont="1" applyAlignment="1" applyProtection="1">
      <alignment horizontal="center"/>
      <protection locked="0"/>
    </xf>
    <xf numFmtId="0" fontId="67" fillId="39" borderId="11" xfId="0" applyFont="1" applyFill="1" applyBorder="1" applyAlignment="1">
      <alignment wrapText="1"/>
    </xf>
    <xf numFmtId="0" fontId="11" fillId="41" borderId="13" xfId="81" applyFill="1" applyBorder="1" applyAlignment="1">
      <alignment horizontal="center" vertical="center"/>
    </xf>
    <xf numFmtId="0" fontId="11" fillId="41" borderId="13" xfId="81" applyFill="1" applyBorder="1" applyAlignment="1">
      <alignment vertical="center" wrapText="1"/>
    </xf>
    <xf numFmtId="0" fontId="0" fillId="41" borderId="13" xfId="81" applyFont="1" applyFill="1" applyBorder="1" applyAlignment="1">
      <alignment horizontal="center" vertical="center" wrapText="1"/>
    </xf>
    <xf numFmtId="166" fontId="11" fillId="41" borderId="21" xfId="81" applyNumberFormat="1" applyFill="1" applyBorder="1" applyAlignment="1">
      <alignment vertical="center"/>
    </xf>
    <xf numFmtId="0" fontId="11" fillId="41" borderId="0" xfId="81" applyFill="1" applyProtection="1">
      <protection locked="0"/>
    </xf>
    <xf numFmtId="164" fontId="11" fillId="41" borderId="0" xfId="435" applyFont="1" applyFill="1" applyProtection="1">
      <protection locked="0"/>
    </xf>
    <xf numFmtId="4" fontId="11" fillId="41" borderId="0" xfId="81" applyNumberFormat="1" applyFill="1" applyProtection="1">
      <protection locked="0"/>
    </xf>
    <xf numFmtId="164" fontId="11" fillId="0" borderId="0" xfId="81" applyNumberFormat="1" applyProtection="1">
      <protection locked="0"/>
    </xf>
    <xf numFmtId="0" fontId="80" fillId="0" borderId="0" xfId="433" applyFont="1" applyAlignment="1" applyProtection="1">
      <alignment horizontal="right"/>
      <protection locked="0"/>
    </xf>
    <xf numFmtId="164" fontId="68" fillId="0" borderId="0" xfId="435" applyFont="1" applyBorder="1" applyAlignment="1">
      <alignment horizontal="center" vertical="center"/>
    </xf>
    <xf numFmtId="0" fontId="67" fillId="34" borderId="13" xfId="0" applyFont="1" applyFill="1" applyBorder="1" applyAlignment="1">
      <alignment horizontal="center" vertical="center"/>
    </xf>
    <xf numFmtId="0" fontId="54" fillId="41" borderId="0" xfId="0" applyFont="1" applyFill="1" applyAlignment="1">
      <alignment horizontal="justify" vertical="center" wrapText="1"/>
    </xf>
    <xf numFmtId="0" fontId="54" fillId="41" borderId="34" xfId="0" applyFont="1" applyFill="1" applyBorder="1"/>
    <xf numFmtId="0" fontId="55" fillId="41" borderId="27" xfId="0" applyFont="1" applyFill="1" applyBorder="1" applyAlignment="1">
      <alignment horizontal="justify" vertical="top" wrapText="1"/>
    </xf>
    <xf numFmtId="0" fontId="66" fillId="41" borderId="0" xfId="437" applyFont="1" applyFill="1" applyAlignment="1">
      <alignment vertical="center"/>
    </xf>
    <xf numFmtId="0" fontId="6" fillId="41" borderId="0" xfId="437" applyFont="1" applyFill="1" applyAlignment="1">
      <alignment vertical="center" wrapText="1"/>
    </xf>
    <xf numFmtId="0" fontId="6" fillId="41" borderId="0" xfId="437" applyFont="1" applyFill="1" applyAlignment="1">
      <alignment horizontal="center" vertical="center"/>
    </xf>
    <xf numFmtId="164" fontId="6" fillId="41" borderId="0" xfId="438" applyFont="1" applyFill="1" applyAlignment="1">
      <alignment vertical="center"/>
    </xf>
    <xf numFmtId="0" fontId="6" fillId="41" borderId="0" xfId="437" applyFont="1" applyFill="1" applyAlignment="1">
      <alignment vertical="center"/>
    </xf>
    <xf numFmtId="0" fontId="71" fillId="41" borderId="0" xfId="437" applyFont="1" applyFill="1" applyAlignment="1">
      <alignment horizontal="left" vertical="center"/>
    </xf>
    <xf numFmtId="0" fontId="35" fillId="42" borderId="13" xfId="437" applyFont="1" applyFill="1" applyBorder="1" applyAlignment="1">
      <alignment horizontal="center" vertical="center" wrapText="1"/>
    </xf>
    <xf numFmtId="0" fontId="35" fillId="35" borderId="13" xfId="437" applyFont="1" applyFill="1" applyBorder="1" applyAlignment="1">
      <alignment horizontal="center" vertical="center"/>
    </xf>
    <xf numFmtId="0" fontId="35" fillId="35" borderId="13" xfId="437" applyFont="1" applyFill="1" applyBorder="1" applyAlignment="1">
      <alignment horizontal="center" vertical="center" wrapText="1"/>
    </xf>
    <xf numFmtId="164" fontId="35" fillId="42" borderId="13" xfId="438" applyFont="1" applyFill="1" applyBorder="1" applyAlignment="1">
      <alignment horizontal="center" vertical="center"/>
    </xf>
    <xf numFmtId="0" fontId="35" fillId="41" borderId="0" xfId="437" applyFont="1" applyFill="1" applyAlignment="1">
      <alignment vertical="center"/>
    </xf>
    <xf numFmtId="0" fontId="6" fillId="41" borderId="13" xfId="437" applyFont="1" applyFill="1" applyBorder="1" applyAlignment="1">
      <alignment horizontal="center" vertical="center"/>
    </xf>
    <xf numFmtId="0" fontId="6" fillId="41" borderId="13" xfId="437" applyFont="1" applyFill="1" applyBorder="1" applyAlignment="1">
      <alignment vertical="center" wrapText="1"/>
    </xf>
    <xf numFmtId="164" fontId="35" fillId="41" borderId="39" xfId="438" applyFont="1" applyFill="1" applyBorder="1" applyAlignment="1">
      <alignment vertical="center"/>
    </xf>
    <xf numFmtId="164" fontId="67" fillId="39" borderId="18" xfId="435" applyFont="1" applyFill="1" applyBorder="1" applyAlignment="1">
      <alignment horizontal="center" vertical="center"/>
    </xf>
    <xf numFmtId="0" fontId="67" fillId="0" borderId="0" xfId="0" applyFont="1" applyAlignment="1">
      <alignment horizontal="center" vertical="center"/>
    </xf>
    <xf numFmtId="0" fontId="81" fillId="0" borderId="0" xfId="0" applyFont="1" applyAlignment="1">
      <alignment horizontal="center" vertical="center"/>
    </xf>
    <xf numFmtId="0" fontId="68" fillId="0" borderId="0" xfId="433" applyFont="1" applyAlignment="1" applyProtection="1">
      <alignment vertical="center"/>
      <protection locked="0"/>
    </xf>
    <xf numFmtId="0" fontId="67" fillId="0" borderId="0" xfId="0" applyFont="1" applyAlignment="1">
      <alignment horizontal="center" vertical="center" wrapText="1"/>
    </xf>
    <xf numFmtId="0" fontId="67" fillId="0" borderId="0" xfId="429" applyFont="1" applyAlignment="1" applyProtection="1">
      <alignment horizontal="center" vertical="center"/>
      <protection locked="0"/>
    </xf>
    <xf numFmtId="0" fontId="68" fillId="0" borderId="0" xfId="429" applyFont="1" applyAlignment="1" applyProtection="1">
      <alignment horizontal="center" vertical="center"/>
      <protection locked="0"/>
    </xf>
    <xf numFmtId="0" fontId="17" fillId="0" borderId="0" xfId="1" applyFont="1" applyAlignment="1">
      <alignment horizontal="center"/>
    </xf>
    <xf numFmtId="0" fontId="68" fillId="0" borderId="0" xfId="0" applyFont="1" applyAlignment="1">
      <alignment vertical="center" wrapText="1"/>
    </xf>
    <xf numFmtId="0" fontId="83" fillId="41" borderId="0" xfId="427" applyFont="1" applyFill="1" applyAlignment="1">
      <alignment horizontal="left" vertical="center"/>
    </xf>
    <xf numFmtId="0" fontId="71" fillId="41" borderId="0" xfId="429" applyFont="1" applyFill="1" applyAlignment="1">
      <alignment horizontal="left" vertical="center"/>
    </xf>
    <xf numFmtId="0" fontId="40" fillId="0" borderId="13" xfId="0" applyFont="1" applyBorder="1" applyAlignment="1">
      <alignment horizontal="center" vertical="center" wrapText="1"/>
    </xf>
    <xf numFmtId="0" fontId="40" fillId="0" borderId="13" xfId="0" applyFont="1" applyBorder="1" applyAlignment="1">
      <alignment vertical="center" wrapText="1"/>
    </xf>
    <xf numFmtId="0" fontId="5" fillId="41" borderId="0" xfId="437" applyFont="1" applyFill="1" applyAlignment="1">
      <alignment horizontal="center" vertical="center"/>
    </xf>
    <xf numFmtId="164" fontId="6" fillId="41" borderId="0" xfId="438" applyFont="1" applyFill="1" applyBorder="1" applyAlignment="1">
      <alignment vertical="center"/>
    </xf>
    <xf numFmtId="0" fontId="70" fillId="0" borderId="13" xfId="0" applyFont="1" applyBorder="1" applyAlignment="1">
      <alignment horizontal="center" vertical="center"/>
    </xf>
    <xf numFmtId="0" fontId="37" fillId="0" borderId="0" xfId="1" applyFont="1" applyAlignment="1">
      <alignment horizontal="left"/>
    </xf>
    <xf numFmtId="0" fontId="17" fillId="0" borderId="0" xfId="1" applyFont="1" applyAlignment="1">
      <alignment horizontal="left"/>
    </xf>
    <xf numFmtId="49" fontId="18" fillId="0" borderId="0" xfId="1" applyNumberFormat="1" applyFont="1" applyAlignment="1">
      <alignment horizontal="left"/>
    </xf>
    <xf numFmtId="49" fontId="17" fillId="0" borderId="0" xfId="1" applyNumberFormat="1" applyFont="1" applyAlignment="1">
      <alignment horizontal="left"/>
    </xf>
    <xf numFmtId="0" fontId="39" fillId="0" borderId="0" xfId="1" applyFont="1" applyAlignment="1" applyProtection="1">
      <alignment horizontal="center"/>
      <protection locked="0"/>
    </xf>
    <xf numFmtId="0" fontId="70" fillId="0" borderId="13" xfId="0" applyFont="1" applyBorder="1" applyAlignment="1">
      <alignment horizontal="left" vertical="center" wrapText="1"/>
    </xf>
    <xf numFmtId="1" fontId="70" fillId="0" borderId="0" xfId="435" applyNumberFormat="1" applyFont="1" applyFill="1" applyBorder="1" applyAlignment="1">
      <alignment horizontal="center" vertical="center"/>
    </xf>
    <xf numFmtId="14" fontId="70" fillId="0" borderId="0" xfId="435" applyNumberFormat="1" applyFont="1" applyFill="1" applyBorder="1" applyAlignment="1">
      <alignment horizontal="center" vertical="center"/>
    </xf>
    <xf numFmtId="1" fontId="70" fillId="0" borderId="0" xfId="435" applyNumberFormat="1" applyFont="1" applyFill="1" applyBorder="1" applyAlignment="1">
      <alignment horizontal="left" vertical="center" wrapText="1"/>
    </xf>
    <xf numFmtId="164" fontId="70" fillId="0" borderId="0" xfId="435" applyFont="1" applyFill="1" applyBorder="1" applyAlignment="1" applyProtection="1">
      <alignment horizontal="right" vertical="center"/>
    </xf>
    <xf numFmtId="164" fontId="70" fillId="0" borderId="0" xfId="435" applyFont="1" applyFill="1" applyBorder="1" applyAlignment="1" applyProtection="1">
      <alignment horizontal="center" vertical="center"/>
    </xf>
    <xf numFmtId="0" fontId="87" fillId="0" borderId="0" xfId="81" applyFont="1" applyAlignment="1" applyProtection="1">
      <alignment horizontal="center" vertical="center" wrapText="1"/>
      <protection locked="0"/>
    </xf>
    <xf numFmtId="164" fontId="11" fillId="0" borderId="13" xfId="81" applyNumberFormat="1" applyBorder="1" applyAlignment="1" applyProtection="1">
      <alignment horizontal="center" vertical="center" wrapText="1"/>
      <protection locked="0"/>
    </xf>
    <xf numFmtId="164" fontId="11" fillId="0" borderId="13" xfId="435" applyFont="1" applyBorder="1" applyAlignment="1" applyProtection="1">
      <alignment vertical="center"/>
      <protection locked="0"/>
    </xf>
    <xf numFmtId="164" fontId="43" fillId="0" borderId="0" xfId="435" applyFont="1" applyAlignment="1" applyProtection="1">
      <alignment horizontal="right" vertical="center"/>
      <protection locked="0"/>
    </xf>
    <xf numFmtId="0" fontId="88" fillId="0" borderId="0" xfId="81" applyFont="1" applyAlignment="1" applyProtection="1">
      <alignment horizontal="right" vertical="center" wrapText="1"/>
      <protection locked="0"/>
    </xf>
    <xf numFmtId="164" fontId="88" fillId="0" borderId="0" xfId="435" applyFont="1" applyAlignment="1" applyProtection="1">
      <alignment horizontal="right" vertical="center"/>
      <protection locked="0"/>
    </xf>
    <xf numFmtId="164" fontId="11" fillId="0" borderId="0" xfId="435" applyFont="1" applyAlignment="1" applyProtection="1">
      <alignment horizontal="center" vertical="center"/>
    </xf>
    <xf numFmtId="164" fontId="11" fillId="0" borderId="0" xfId="435" applyFont="1" applyAlignment="1" applyProtection="1">
      <alignment horizontal="center"/>
    </xf>
    <xf numFmtId="0" fontId="11" fillId="0" borderId="0" xfId="81" applyAlignment="1">
      <alignment horizontal="center"/>
    </xf>
    <xf numFmtId="0" fontId="70" fillId="0" borderId="13" xfId="0" applyFont="1" applyBorder="1" applyAlignment="1">
      <alignment horizontal="center" vertical="center" wrapText="1"/>
    </xf>
    <xf numFmtId="14" fontId="70" fillId="0" borderId="13" xfId="0" applyNumberFormat="1" applyFont="1" applyBorder="1" applyAlignment="1">
      <alignment horizontal="center" vertical="center"/>
    </xf>
    <xf numFmtId="164" fontId="70" fillId="0" borderId="13" xfId="435" applyFont="1" applyFill="1" applyBorder="1" applyAlignment="1">
      <alignment horizontal="right" vertical="center"/>
    </xf>
    <xf numFmtId="0" fontId="66" fillId="41" borderId="0" xfId="439" applyFont="1" applyFill="1" applyAlignment="1">
      <alignment vertical="center"/>
    </xf>
    <xf numFmtId="0" fontId="66" fillId="41" borderId="0" xfId="439" applyFont="1" applyFill="1" applyAlignment="1">
      <alignment vertical="center" wrapText="1"/>
    </xf>
    <xf numFmtId="0" fontId="66" fillId="41" borderId="0" xfId="439" applyFont="1" applyFill="1" applyAlignment="1">
      <alignment horizontal="center" vertical="center"/>
    </xf>
    <xf numFmtId="0" fontId="71" fillId="41" borderId="0" xfId="439" applyFont="1" applyFill="1" applyAlignment="1">
      <alignment horizontal="left" vertical="center"/>
    </xf>
    <xf numFmtId="0" fontId="71" fillId="41" borderId="0" xfId="439" applyFont="1" applyFill="1" applyAlignment="1">
      <alignment horizontal="left" vertical="center" wrapText="1"/>
    </xf>
    <xf numFmtId="0" fontId="71" fillId="41" borderId="0" xfId="439" applyFont="1" applyFill="1" applyAlignment="1">
      <alignment horizontal="center" vertical="center"/>
    </xf>
    <xf numFmtId="0" fontId="59" fillId="41" borderId="0" xfId="440" applyFont="1" applyFill="1" applyAlignment="1">
      <alignment horizontal="left" vertical="center"/>
    </xf>
    <xf numFmtId="0" fontId="68" fillId="41" borderId="0" xfId="440" applyFont="1" applyFill="1" applyAlignment="1">
      <alignment vertical="center"/>
    </xf>
    <xf numFmtId="0" fontId="67" fillId="41" borderId="0" xfId="440" applyFont="1" applyFill="1" applyAlignment="1">
      <alignment horizontal="center" vertical="center" wrapText="1"/>
    </xf>
    <xf numFmtId="14" fontId="67" fillId="41" borderId="0" xfId="440" applyNumberFormat="1" applyFont="1" applyFill="1" applyAlignment="1">
      <alignment horizontal="center" vertical="center"/>
    </xf>
    <xf numFmtId="0" fontId="67" fillId="41" borderId="0" xfId="440" applyFont="1" applyFill="1" applyAlignment="1">
      <alignment horizontal="center" vertical="center"/>
    </xf>
    <xf numFmtId="0" fontId="67" fillId="41" borderId="0" xfId="440" applyFont="1" applyFill="1" applyAlignment="1">
      <alignment horizontal="center" wrapText="1"/>
    </xf>
    <xf numFmtId="0" fontId="67" fillId="41" borderId="0" xfId="440" applyFont="1" applyFill="1" applyAlignment="1">
      <alignment horizontal="center"/>
    </xf>
    <xf numFmtId="0" fontId="68" fillId="41" borderId="0" xfId="440" applyFont="1" applyFill="1" applyAlignment="1">
      <alignment horizontal="center" vertical="center"/>
    </xf>
    <xf numFmtId="0" fontId="68" fillId="41" borderId="0" xfId="440" applyFont="1" applyFill="1" applyAlignment="1">
      <alignment horizontal="center" vertical="center" wrapText="1"/>
    </xf>
    <xf numFmtId="14" fontId="68" fillId="41" borderId="0" xfId="440" applyNumberFormat="1" applyFont="1" applyFill="1" applyAlignment="1">
      <alignment horizontal="center" vertical="center"/>
    </xf>
    <xf numFmtId="0" fontId="68" fillId="41" borderId="0" xfId="440" applyFont="1" applyFill="1" applyAlignment="1">
      <alignment wrapText="1"/>
    </xf>
    <xf numFmtId="164" fontId="70" fillId="0" borderId="0" xfId="435" applyFont="1" applyFill="1" applyBorder="1" applyAlignment="1">
      <alignment horizontal="right" vertical="center"/>
    </xf>
    <xf numFmtId="164" fontId="11" fillId="0" borderId="0" xfId="435" applyFont="1" applyBorder="1" applyAlignment="1" applyProtection="1">
      <alignment vertical="center"/>
      <protection locked="0"/>
    </xf>
    <xf numFmtId="0" fontId="0" fillId="0" borderId="0" xfId="0" pivotButton="1"/>
    <xf numFmtId="14" fontId="0" fillId="0" borderId="0" xfId="0" applyNumberFormat="1"/>
    <xf numFmtId="4" fontId="0" fillId="0" borderId="0" xfId="0" applyNumberFormat="1"/>
    <xf numFmtId="0" fontId="89" fillId="0" borderId="0" xfId="0" applyFont="1"/>
    <xf numFmtId="0" fontId="92" fillId="0" borderId="0" xfId="0" applyFont="1"/>
    <xf numFmtId="0" fontId="92" fillId="0" borderId="0" xfId="0" applyFont="1" applyAlignment="1">
      <alignment wrapText="1"/>
    </xf>
    <xf numFmtId="0" fontId="90" fillId="33" borderId="38" xfId="0" applyFont="1" applyFill="1" applyBorder="1" applyAlignment="1">
      <alignment horizontal="center"/>
    </xf>
    <xf numFmtId="0" fontId="90" fillId="33" borderId="38" xfId="0" applyFont="1" applyFill="1" applyBorder="1" applyAlignment="1">
      <alignment horizontal="center" wrapText="1"/>
    </xf>
    <xf numFmtId="0" fontId="91" fillId="0" borderId="0" xfId="0" applyFont="1"/>
    <xf numFmtId="164" fontId="91" fillId="0" borderId="0" xfId="435" applyFont="1" applyBorder="1"/>
    <xf numFmtId="0" fontId="91" fillId="0" borderId="15" xfId="0" applyFont="1" applyBorder="1"/>
    <xf numFmtId="164" fontId="91" fillId="0" borderId="15" xfId="435" applyFont="1" applyBorder="1"/>
    <xf numFmtId="0" fontId="91" fillId="0" borderId="0" xfId="0" applyFont="1" applyAlignment="1">
      <alignment vertical="center"/>
    </xf>
    <xf numFmtId="0" fontId="91" fillId="0" borderId="0" xfId="0" applyFont="1" applyAlignment="1">
      <alignment vertical="center" wrapText="1"/>
    </xf>
    <xf numFmtId="0" fontId="90" fillId="0" borderId="0" xfId="0" applyFont="1" applyAlignment="1">
      <alignment vertical="center"/>
    </xf>
    <xf numFmtId="164" fontId="0" fillId="0" borderId="0" xfId="0" applyNumberFormat="1"/>
    <xf numFmtId="0" fontId="11" fillId="0" borderId="40" xfId="81" applyBorder="1" applyAlignment="1">
      <alignment horizontal="center" vertical="center"/>
    </xf>
    <xf numFmtId="0" fontId="11" fillId="0" borderId="41" xfId="81" applyBorder="1" applyAlignment="1">
      <alignment horizontal="center" vertical="center"/>
    </xf>
    <xf numFmtId="0" fontId="51" fillId="0" borderId="13" xfId="81" applyFont="1" applyBorder="1" applyAlignment="1">
      <alignment horizontal="center" vertical="center"/>
    </xf>
    <xf numFmtId="0" fontId="47" fillId="40" borderId="13" xfId="441" applyFont="1" applyFill="1" applyBorder="1" applyAlignment="1">
      <alignment vertical="center" wrapText="1"/>
    </xf>
    <xf numFmtId="0" fontId="47" fillId="40" borderId="21" xfId="441" applyFont="1" applyFill="1" applyBorder="1" applyAlignment="1">
      <alignment vertical="center" wrapText="1"/>
    </xf>
    <xf numFmtId="0" fontId="41" fillId="0" borderId="24" xfId="442" applyFont="1" applyBorder="1"/>
    <xf numFmtId="0" fontId="41" fillId="0" borderId="25" xfId="442" applyFont="1" applyBorder="1" applyAlignment="1">
      <alignment horizontal="center"/>
    </xf>
    <xf numFmtId="0" fontId="41" fillId="0" borderId="26" xfId="442" applyFont="1" applyBorder="1"/>
    <xf numFmtId="0" fontId="91" fillId="0" borderId="31" xfId="0" applyFont="1" applyBorder="1" applyAlignment="1">
      <alignment vertical="center" wrapText="1"/>
    </xf>
    <xf numFmtId="164" fontId="0" fillId="0" borderId="15" xfId="0" applyNumberFormat="1" applyBorder="1"/>
    <xf numFmtId="0" fontId="90" fillId="0" borderId="0" xfId="0" applyFont="1" applyAlignment="1">
      <alignment horizontal="left" vertical="center" wrapText="1"/>
    </xf>
    <xf numFmtId="0" fontId="90" fillId="33" borderId="38" xfId="0" applyFont="1" applyFill="1" applyBorder="1" applyAlignment="1">
      <alignment horizontal="left" wrapText="1"/>
    </xf>
    <xf numFmtId="164" fontId="91" fillId="0" borderId="15" xfId="0" applyNumberFormat="1" applyFont="1" applyBorder="1"/>
    <xf numFmtId="164" fontId="91" fillId="0" borderId="0" xfId="0" applyNumberFormat="1" applyFont="1"/>
    <xf numFmtId="0" fontId="67" fillId="34" borderId="13" xfId="0" applyFont="1" applyFill="1" applyBorder="1" applyAlignment="1">
      <alignment horizontal="center" vertical="center" wrapText="1"/>
    </xf>
    <xf numFmtId="164" fontId="67" fillId="34" borderId="13" xfId="435" applyFont="1" applyFill="1" applyBorder="1" applyAlignment="1">
      <alignment horizontal="center" vertical="center" wrapText="1"/>
    </xf>
    <xf numFmtId="0" fontId="67" fillId="35" borderId="13" xfId="0" applyFont="1" applyFill="1" applyBorder="1" applyAlignment="1">
      <alignment horizontal="center" vertical="center"/>
    </xf>
    <xf numFmtId="0" fontId="91" fillId="0" borderId="0" xfId="0" applyFont="1" applyAlignment="1">
      <alignment horizontal="left" wrapText="1"/>
    </xf>
    <xf numFmtId="164" fontId="91" fillId="0" borderId="18" xfId="435" applyFont="1" applyBorder="1"/>
    <xf numFmtId="4" fontId="93" fillId="42" borderId="13" xfId="34" applyNumberFormat="1" applyFont="1" applyFill="1" applyBorder="1" applyAlignment="1">
      <alignment horizontal="center" vertical="center"/>
    </xf>
    <xf numFmtId="164" fontId="0" fillId="0" borderId="18" xfId="0" applyNumberFormat="1" applyBorder="1"/>
    <xf numFmtId="0" fontId="55" fillId="41" borderId="29" xfId="0" applyFont="1" applyFill="1" applyBorder="1" applyAlignment="1">
      <alignment horizontal="justify" vertical="center" wrapText="1"/>
    </xf>
    <xf numFmtId="0" fontId="68" fillId="0" borderId="13" xfId="0" applyFont="1" applyBorder="1"/>
    <xf numFmtId="0" fontId="68" fillId="0" borderId="41" xfId="0" applyFont="1" applyBorder="1"/>
    <xf numFmtId="0" fontId="0" fillId="0" borderId="13" xfId="81" applyFont="1" applyBorder="1" applyAlignment="1">
      <alignment horizontal="center" vertical="center"/>
    </xf>
    <xf numFmtId="0" fontId="91" fillId="0" borderId="18" xfId="0" applyFont="1" applyBorder="1"/>
    <xf numFmtId="0" fontId="67" fillId="39" borderId="18" xfId="0" applyFont="1" applyFill="1" applyBorder="1" applyAlignment="1">
      <alignment horizontal="center" wrapText="1"/>
    </xf>
    <xf numFmtId="0" fontId="2" fillId="41" borderId="13" xfId="437" applyFont="1" applyFill="1" applyBorder="1" applyAlignment="1">
      <alignment horizontal="center" vertical="center"/>
    </xf>
    <xf numFmtId="0" fontId="91" fillId="0" borderId="0" xfId="443" applyFont="1"/>
    <xf numFmtId="0" fontId="90" fillId="40" borderId="13" xfId="444" applyFont="1" applyFill="1" applyBorder="1" applyAlignment="1">
      <alignment horizontal="center" vertical="center" wrapText="1"/>
    </xf>
    <xf numFmtId="0" fontId="96" fillId="0" borderId="46" xfId="445" applyFont="1" applyBorder="1" applyAlignment="1">
      <alignment horizontal="center"/>
    </xf>
    <xf numFmtId="0" fontId="96" fillId="0" borderId="47" xfId="445" applyFont="1" applyBorder="1"/>
    <xf numFmtId="0" fontId="96" fillId="0" borderId="49" xfId="445" applyFont="1" applyBorder="1" applyAlignment="1">
      <alignment horizontal="center"/>
    </xf>
    <xf numFmtId="0" fontId="96" fillId="0" borderId="50" xfId="445" applyFont="1" applyBorder="1"/>
    <xf numFmtId="0" fontId="96" fillId="0" borderId="52" xfId="445" applyFont="1" applyBorder="1" applyAlignment="1">
      <alignment horizontal="center"/>
    </xf>
    <xf numFmtId="0" fontId="96" fillId="0" borderId="51" xfId="445" applyFont="1" applyBorder="1"/>
    <xf numFmtId="0" fontId="96" fillId="0" borderId="50" xfId="445" applyFont="1" applyBorder="1" applyAlignment="1">
      <alignment horizontal="left"/>
    </xf>
    <xf numFmtId="0" fontId="96" fillId="0" borderId="50" xfId="445" applyFont="1" applyBorder="1" applyAlignment="1">
      <alignment wrapText="1"/>
    </xf>
    <xf numFmtId="0" fontId="2" fillId="41" borderId="0" xfId="437" applyFont="1" applyFill="1" applyAlignment="1">
      <alignment horizontal="center" vertical="center"/>
    </xf>
    <xf numFmtId="164" fontId="6" fillId="41" borderId="0" xfId="435" applyFont="1" applyFill="1" applyBorder="1" applyAlignment="1">
      <alignment vertical="center"/>
    </xf>
    <xf numFmtId="164" fontId="70" fillId="0" borderId="13" xfId="435" applyFont="1" applyBorder="1" applyAlignment="1">
      <alignment horizontal="right" vertical="center"/>
    </xf>
    <xf numFmtId="0" fontId="70" fillId="0" borderId="13" xfId="0" applyFont="1" applyBorder="1" applyAlignment="1">
      <alignment vertical="center"/>
    </xf>
    <xf numFmtId="0" fontId="91" fillId="0" borderId="15" xfId="0" applyFont="1" applyBorder="1" applyAlignment="1">
      <alignment vertical="center"/>
    </xf>
    <xf numFmtId="0" fontId="91" fillId="0" borderId="14" xfId="0" applyFont="1" applyBorder="1" applyAlignment="1">
      <alignment vertical="center" wrapText="1"/>
    </xf>
    <xf numFmtId="0" fontId="91" fillId="0" borderId="18" xfId="0" applyFont="1" applyBorder="1" applyAlignment="1">
      <alignment vertical="center"/>
    </xf>
    <xf numFmtId="0" fontId="91" fillId="0" borderId="17" xfId="0" applyFont="1" applyBorder="1" applyAlignment="1">
      <alignment vertical="center" wrapText="1"/>
    </xf>
    <xf numFmtId="164" fontId="68" fillId="0" borderId="0" xfId="435" applyFont="1" applyFill="1" applyBorder="1" applyAlignment="1">
      <alignment vertical="center" wrapText="1"/>
    </xf>
    <xf numFmtId="164" fontId="70" fillId="0" borderId="0" xfId="435" applyFont="1" applyFill="1" applyBorder="1" applyAlignment="1" applyProtection="1">
      <alignment horizontal="center" vertical="center" wrapText="1"/>
    </xf>
    <xf numFmtId="0" fontId="0" fillId="0" borderId="0" xfId="81" applyFont="1" applyProtection="1">
      <protection locked="0"/>
    </xf>
    <xf numFmtId="0" fontId="91" fillId="0" borderId="11" xfId="0" applyFont="1" applyBorder="1"/>
    <xf numFmtId="0" fontId="41" fillId="0" borderId="24" xfId="152" applyFont="1" applyBorder="1" applyAlignment="1">
      <alignment horizontal="center"/>
    </xf>
    <xf numFmtId="0" fontId="41" fillId="0" borderId="24" xfId="152" applyFont="1" applyBorder="1"/>
    <xf numFmtId="0" fontId="41" fillId="0" borderId="25" xfId="152" applyFont="1" applyBorder="1" applyAlignment="1">
      <alignment horizontal="center"/>
    </xf>
    <xf numFmtId="0" fontId="41" fillId="0" borderId="26" xfId="152" applyFont="1" applyBorder="1"/>
    <xf numFmtId="0" fontId="41" fillId="0" borderId="23" xfId="152" applyFont="1" applyBorder="1" applyAlignment="1">
      <alignment horizontal="center"/>
    </xf>
    <xf numFmtId="0" fontId="41" fillId="0" borderId="23" xfId="152" applyFont="1" applyBorder="1"/>
    <xf numFmtId="0" fontId="41" fillId="0" borderId="24" xfId="152" applyFont="1" applyBorder="1" applyAlignment="1">
      <alignment horizontal="left"/>
    </xf>
    <xf numFmtId="0" fontId="41" fillId="0" borderId="24" xfId="152" applyFont="1" applyBorder="1" applyAlignment="1">
      <alignment wrapText="1"/>
    </xf>
    <xf numFmtId="0" fontId="91" fillId="0" borderId="0" xfId="0" applyFont="1" applyAlignment="1">
      <alignment horizontal="left" vertical="center" wrapText="1"/>
    </xf>
    <xf numFmtId="49" fontId="98" fillId="0" borderId="13" xfId="0" applyNumberFormat="1" applyFont="1" applyBorder="1" applyAlignment="1">
      <alignment horizontal="center" vertical="center"/>
    </xf>
    <xf numFmtId="0" fontId="99" fillId="0" borderId="13" xfId="0" applyFont="1" applyBorder="1" applyAlignment="1">
      <alignment horizontal="justify" vertical="center" wrapText="1"/>
    </xf>
    <xf numFmtId="0" fontId="99" fillId="0" borderId="13" xfId="0" applyFont="1" applyBorder="1" applyAlignment="1">
      <alignment horizontal="center" vertical="center" wrapText="1"/>
    </xf>
    <xf numFmtId="0" fontId="99" fillId="41" borderId="13" xfId="0" applyFont="1" applyFill="1" applyBorder="1" applyAlignment="1">
      <alignment vertical="center" wrapText="1"/>
    </xf>
    <xf numFmtId="0" fontId="99" fillId="0" borderId="13" xfId="0" applyFont="1" applyBorder="1" applyAlignment="1">
      <alignment horizontal="center" vertical="center"/>
    </xf>
    <xf numFmtId="164" fontId="99" fillId="0" borderId="13" xfId="34" applyFont="1" applyFill="1" applyBorder="1" applyAlignment="1">
      <alignment vertical="center"/>
    </xf>
    <xf numFmtId="0" fontId="11" fillId="0" borderId="13" xfId="81" applyBorder="1" applyAlignment="1">
      <alignment vertical="center" wrapText="1"/>
    </xf>
    <xf numFmtId="0" fontId="11" fillId="0" borderId="13" xfId="81" applyBorder="1" applyAlignment="1">
      <alignment horizontal="center" vertical="center" wrapText="1"/>
    </xf>
    <xf numFmtId="0" fontId="11" fillId="43" borderId="13" xfId="81" applyFill="1" applyBorder="1" applyAlignment="1">
      <alignment horizontal="center" vertical="center"/>
    </xf>
    <xf numFmtId="0" fontId="91" fillId="0" borderId="17" xfId="0" applyFont="1" applyBorder="1"/>
    <xf numFmtId="0" fontId="91" fillId="0" borderId="17" xfId="0" applyFont="1" applyBorder="1" applyAlignment="1">
      <alignment vertical="center"/>
    </xf>
    <xf numFmtId="0" fontId="91" fillId="0" borderId="14" xfId="0" applyFont="1" applyBorder="1"/>
    <xf numFmtId="0" fontId="91" fillId="0" borderId="14" xfId="0" applyFont="1" applyBorder="1" applyAlignment="1">
      <alignment vertical="center"/>
    </xf>
    <xf numFmtId="164" fontId="40" fillId="0" borderId="13" xfId="435" applyFont="1" applyFill="1" applyBorder="1" applyAlignment="1">
      <alignment wrapText="1"/>
    </xf>
    <xf numFmtId="164" fontId="76" fillId="0" borderId="13" xfId="435" applyFont="1" applyBorder="1" applyAlignment="1" applyProtection="1">
      <alignment vertical="center"/>
    </xf>
    <xf numFmtId="164" fontId="40" fillId="0" borderId="0" xfId="435" applyFont="1" applyFill="1" applyBorder="1" applyAlignment="1">
      <alignment wrapText="1"/>
    </xf>
    <xf numFmtId="164" fontId="76" fillId="0" borderId="0" xfId="435" applyFont="1" applyBorder="1" applyAlignment="1" applyProtection="1">
      <alignment vertical="center"/>
    </xf>
    <xf numFmtId="4" fontId="99" fillId="41" borderId="13" xfId="34" applyNumberFormat="1" applyFont="1" applyFill="1" applyBorder="1" applyAlignment="1">
      <alignment vertical="center"/>
    </xf>
    <xf numFmtId="164" fontId="91" fillId="0" borderId="18" xfId="0" applyNumberFormat="1" applyFont="1" applyBorder="1"/>
    <xf numFmtId="0" fontId="68" fillId="0" borderId="13" xfId="0" applyFont="1" applyBorder="1" applyAlignment="1">
      <alignment horizontal="left" vertical="center" wrapText="1"/>
    </xf>
    <xf numFmtId="164" fontId="68" fillId="0" borderId="13" xfId="435" applyFont="1" applyFill="1" applyBorder="1" applyAlignment="1">
      <alignment horizontal="center" vertical="center"/>
    </xf>
    <xf numFmtId="164" fontId="68" fillId="0" borderId="13" xfId="435" applyFont="1" applyFill="1" applyBorder="1" applyAlignment="1">
      <alignment vertical="center"/>
    </xf>
    <xf numFmtId="0" fontId="68" fillId="0" borderId="13" xfId="0" applyFont="1" applyBorder="1" applyAlignment="1">
      <alignment vertical="center"/>
    </xf>
    <xf numFmtId="0" fontId="91" fillId="0" borderId="18" xfId="0" applyFont="1" applyBorder="1" applyAlignment="1">
      <alignment vertical="center" wrapText="1"/>
    </xf>
    <xf numFmtId="0" fontId="91" fillId="0" borderId="15" xfId="0" applyFont="1" applyBorder="1" applyAlignment="1">
      <alignment vertical="center" wrapText="1"/>
    </xf>
    <xf numFmtId="164" fontId="68" fillId="0" borderId="0" xfId="435" applyFont="1" applyFill="1" applyBorder="1" applyAlignment="1">
      <alignment horizontal="center" vertical="center"/>
    </xf>
    <xf numFmtId="164" fontId="68" fillId="0" borderId="0" xfId="435" applyFont="1" applyFill="1" applyBorder="1" applyAlignment="1">
      <alignment vertical="center"/>
    </xf>
    <xf numFmtId="0" fontId="91" fillId="0" borderId="18" xfId="0" applyFont="1" applyBorder="1" applyAlignment="1">
      <alignment horizontal="left" vertical="center" wrapText="1"/>
    </xf>
    <xf numFmtId="0" fontId="67" fillId="35" borderId="21" xfId="0" applyFont="1" applyFill="1" applyBorder="1" applyAlignment="1">
      <alignment horizontal="center" vertical="center"/>
    </xf>
    <xf numFmtId="0" fontId="67" fillId="34" borderId="21" xfId="0" applyFont="1" applyFill="1" applyBorder="1" applyAlignment="1">
      <alignment horizontal="center" vertical="center" wrapText="1"/>
    </xf>
    <xf numFmtId="164" fontId="67" fillId="34" borderId="21" xfId="435" applyFont="1" applyFill="1" applyBorder="1" applyAlignment="1">
      <alignment horizontal="center" vertical="center" wrapText="1"/>
    </xf>
    <xf numFmtId="0" fontId="67" fillId="35" borderId="21" xfId="0" applyFont="1" applyFill="1" applyBorder="1" applyAlignment="1">
      <alignment horizontal="center" vertical="center" wrapText="1"/>
    </xf>
    <xf numFmtId="164" fontId="100" fillId="39" borderId="11" xfId="435" applyFont="1" applyFill="1" applyBorder="1" applyAlignment="1">
      <alignment horizontal="center" vertical="center"/>
    </xf>
    <xf numFmtId="164" fontId="70" fillId="0" borderId="0" xfId="435" applyFont="1" applyBorder="1" applyAlignment="1">
      <alignment horizontal="right" vertical="center"/>
    </xf>
    <xf numFmtId="0" fontId="96" fillId="0" borderId="56" xfId="445" applyFont="1" applyBorder="1" applyAlignment="1">
      <alignment horizontal="center"/>
    </xf>
    <xf numFmtId="0" fontId="96" fillId="0" borderId="57" xfId="445" applyFont="1" applyBorder="1"/>
    <xf numFmtId="0" fontId="96" fillId="0" borderId="55" xfId="445" applyFont="1" applyBorder="1" applyAlignment="1">
      <alignment horizontal="center"/>
    </xf>
    <xf numFmtId="0" fontId="96" fillId="0" borderId="55" xfId="445" applyFont="1" applyBorder="1"/>
    <xf numFmtId="0" fontId="91" fillId="0" borderId="55" xfId="443" applyFont="1" applyBorder="1"/>
    <xf numFmtId="164" fontId="70" fillId="44" borderId="13" xfId="435" applyFont="1" applyFill="1" applyBorder="1" applyAlignment="1">
      <alignment horizontal="right" vertical="center"/>
    </xf>
    <xf numFmtId="0" fontId="68" fillId="44" borderId="13" xfId="0" applyFont="1" applyFill="1" applyBorder="1" applyAlignment="1">
      <alignment horizontal="center" vertical="center"/>
    </xf>
    <xf numFmtId="0" fontId="68" fillId="44" borderId="13" xfId="0" applyFont="1" applyFill="1" applyBorder="1" applyAlignment="1">
      <alignment vertical="center"/>
    </xf>
    <xf numFmtId="0" fontId="68" fillId="0" borderId="0" xfId="0" applyFont="1" applyAlignment="1">
      <alignment horizontal="left" vertical="center"/>
    </xf>
    <xf numFmtId="0" fontId="67" fillId="0" borderId="0" xfId="0" applyFont="1" applyAlignment="1">
      <alignment horizontal="left" vertical="center"/>
    </xf>
    <xf numFmtId="1" fontId="70" fillId="44" borderId="13" xfId="435" applyNumberFormat="1" applyFont="1" applyFill="1" applyBorder="1" applyAlignment="1">
      <alignment horizontal="left" vertical="center" wrapText="1"/>
    </xf>
    <xf numFmtId="0" fontId="67" fillId="39" borderId="12" xfId="0" applyFont="1" applyFill="1" applyBorder="1" applyAlignment="1">
      <alignment wrapText="1"/>
    </xf>
    <xf numFmtId="0" fontId="67" fillId="39" borderId="11" xfId="0" applyFont="1" applyFill="1" applyBorder="1" applyAlignment="1">
      <alignment horizontal="center" wrapText="1"/>
    </xf>
    <xf numFmtId="14" fontId="67" fillId="34" borderId="21" xfId="0" applyNumberFormat="1" applyFont="1" applyFill="1" applyBorder="1" applyAlignment="1">
      <alignment horizontal="center" vertical="center" wrapText="1"/>
    </xf>
    <xf numFmtId="0" fontId="66" fillId="35" borderId="21" xfId="434" applyFont="1" applyFill="1" applyBorder="1" applyAlignment="1" applyProtection="1">
      <alignment horizontal="center" vertical="center" wrapText="1"/>
      <protection locked="0"/>
    </xf>
    <xf numFmtId="0" fontId="66" fillId="35" borderId="21" xfId="433" applyFont="1" applyFill="1" applyBorder="1" applyAlignment="1" applyProtection="1">
      <alignment horizontal="center" vertical="center"/>
      <protection locked="0"/>
    </xf>
    <xf numFmtId="0" fontId="66" fillId="34" borderId="21" xfId="433" applyFont="1" applyFill="1" applyBorder="1" applyAlignment="1" applyProtection="1">
      <alignment horizontal="center" vertical="center" wrapText="1"/>
      <protection locked="0"/>
    </xf>
    <xf numFmtId="164" fontId="66" fillId="35" borderId="21" xfId="435" applyFont="1" applyFill="1" applyBorder="1" applyAlignment="1" applyProtection="1">
      <alignment horizontal="center" vertical="center"/>
      <protection locked="0"/>
    </xf>
    <xf numFmtId="164" fontId="66" fillId="34" borderId="21" xfId="435" applyFont="1" applyFill="1" applyBorder="1" applyAlignment="1" applyProtection="1">
      <alignment horizontal="center" vertical="center"/>
      <protection locked="0"/>
    </xf>
    <xf numFmtId="164" fontId="70" fillId="44" borderId="0" xfId="435" applyFont="1" applyFill="1" applyBorder="1" applyAlignment="1">
      <alignment horizontal="right" vertical="center"/>
    </xf>
    <xf numFmtId="164" fontId="91" fillId="0" borderId="15" xfId="435" applyFont="1" applyBorder="1" applyAlignment="1"/>
    <xf numFmtId="164" fontId="91" fillId="0" borderId="15" xfId="435" applyFont="1" applyFill="1" applyBorder="1"/>
    <xf numFmtId="1" fontId="70" fillId="44" borderId="0" xfId="435" applyNumberFormat="1" applyFont="1" applyFill="1" applyBorder="1" applyAlignment="1">
      <alignment horizontal="left" vertical="center" wrapText="1"/>
    </xf>
    <xf numFmtId="0" fontId="40" fillId="0" borderId="0" xfId="0" applyFont="1" applyAlignment="1">
      <alignment horizontal="center" vertical="center" wrapText="1"/>
    </xf>
    <xf numFmtId="0" fontId="40" fillId="0" borderId="0" xfId="0" applyFont="1" applyAlignment="1">
      <alignment vertical="center" wrapText="1"/>
    </xf>
    <xf numFmtId="164" fontId="67" fillId="39" borderId="11" xfId="435" applyFont="1" applyFill="1" applyBorder="1"/>
    <xf numFmtId="0" fontId="70" fillId="0" borderId="0" xfId="0" applyFont="1" applyAlignment="1">
      <alignment horizontal="center" vertical="center"/>
    </xf>
    <xf numFmtId="0" fontId="70" fillId="0" borderId="0" xfId="0" applyFont="1" applyAlignment="1">
      <alignment horizontal="center" vertical="center" wrapText="1"/>
    </xf>
    <xf numFmtId="14" fontId="70" fillId="0" borderId="0" xfId="0" applyNumberFormat="1" applyFont="1" applyAlignment="1">
      <alignment horizontal="center" vertical="center"/>
    </xf>
    <xf numFmtId="0" fontId="70" fillId="0" borderId="0" xfId="0" applyFont="1" applyAlignment="1">
      <alignment horizontal="left" vertical="center" wrapText="1"/>
    </xf>
    <xf numFmtId="0" fontId="70" fillId="0" borderId="0" xfId="0" applyFont="1" applyAlignment="1">
      <alignment vertical="center"/>
    </xf>
    <xf numFmtId="0" fontId="91" fillId="0" borderId="48" xfId="81" applyFont="1" applyBorder="1"/>
    <xf numFmtId="0" fontId="68" fillId="44" borderId="0" xfId="0" applyFont="1" applyFill="1" applyAlignment="1">
      <alignment vertical="center"/>
    </xf>
    <xf numFmtId="0" fontId="68" fillId="44" borderId="0" xfId="0" applyFont="1" applyFill="1" applyAlignment="1">
      <alignment horizontal="center" vertical="center"/>
    </xf>
    <xf numFmtId="0" fontId="0" fillId="0" borderId="54" xfId="81" applyFont="1" applyBorder="1" applyAlignment="1">
      <alignment horizontal="center" vertical="center"/>
    </xf>
    <xf numFmtId="0" fontId="51" fillId="0" borderId="41" xfId="81" applyFont="1" applyBorder="1" applyAlignment="1">
      <alignment horizontal="center" vertical="center"/>
    </xf>
    <xf numFmtId="164" fontId="91" fillId="0" borderId="18" xfId="435" applyFont="1" applyBorder="1" applyAlignment="1"/>
    <xf numFmtId="0" fontId="91" fillId="0" borderId="53" xfId="0" applyFont="1" applyBorder="1" applyAlignment="1">
      <alignment vertical="center"/>
    </xf>
    <xf numFmtId="0" fontId="70" fillId="0" borderId="13" xfId="0" quotePrefix="1" applyFont="1" applyBorder="1" applyAlignment="1">
      <alignment horizontal="center" vertical="center"/>
    </xf>
    <xf numFmtId="0" fontId="95" fillId="0" borderId="0" xfId="443" applyFont="1" applyAlignment="1">
      <alignment horizontal="center"/>
    </xf>
    <xf numFmtId="0" fontId="91" fillId="0" borderId="45" xfId="0" applyFont="1" applyBorder="1" applyAlignment="1">
      <alignment horizontal="center" vertical="center" wrapText="1"/>
    </xf>
    <xf numFmtId="0" fontId="91" fillId="0" borderId="42" xfId="0" applyFont="1" applyBorder="1" applyAlignment="1">
      <alignment horizontal="center" vertical="center" wrapText="1"/>
    </xf>
    <xf numFmtId="0" fontId="91" fillId="0" borderId="0" xfId="0" applyFont="1" applyAlignment="1">
      <alignment horizontal="left" vertical="center" wrapText="1"/>
    </xf>
    <xf numFmtId="0" fontId="91" fillId="0" borderId="15" xfId="0" applyFont="1" applyBorder="1" applyAlignment="1">
      <alignment horizontal="left" vertical="center" wrapText="1"/>
    </xf>
    <xf numFmtId="0" fontId="91" fillId="0" borderId="32" xfId="0" applyFont="1" applyBorder="1" applyAlignment="1">
      <alignment horizontal="center" vertical="center" wrapText="1"/>
    </xf>
    <xf numFmtId="0" fontId="91" fillId="0" borderId="44" xfId="81" applyFont="1" applyBorder="1" applyAlignment="1">
      <alignment horizontal="center" vertical="center"/>
    </xf>
    <xf numFmtId="0" fontId="91" fillId="0" borderId="16" xfId="81" applyFont="1" applyBorder="1" applyAlignment="1">
      <alignment horizontal="center" vertical="center"/>
    </xf>
    <xf numFmtId="0" fontId="91" fillId="0" borderId="43" xfId="81" applyFont="1" applyBorder="1" applyAlignment="1">
      <alignment horizontal="center" vertical="center"/>
    </xf>
    <xf numFmtId="0" fontId="91" fillId="0" borderId="31" xfId="0" applyFont="1" applyBorder="1" applyAlignment="1">
      <alignment horizontal="center" vertical="center" wrapText="1"/>
    </xf>
    <xf numFmtId="0" fontId="91" fillId="0" borderId="0" xfId="0" applyFont="1" applyAlignment="1">
      <alignment horizontal="center" vertical="center" wrapText="1"/>
    </xf>
    <xf numFmtId="0" fontId="89" fillId="0" borderId="0" xfId="0" applyFont="1" applyAlignment="1">
      <alignment horizontal="center"/>
    </xf>
    <xf numFmtId="0" fontId="0" fillId="0" borderId="0" xfId="0" applyAlignment="1">
      <alignment horizontal="center"/>
    </xf>
    <xf numFmtId="0" fontId="39" fillId="0" borderId="13" xfId="1" applyFont="1" applyBorder="1" applyAlignment="1">
      <alignment horizontal="center" vertical="center"/>
    </xf>
    <xf numFmtId="0" fontId="39" fillId="0" borderId="13" xfId="1" applyFont="1" applyBorder="1" applyAlignment="1">
      <alignment horizontal="center" vertical="center" wrapText="1"/>
    </xf>
    <xf numFmtId="0" fontId="12" fillId="0" borderId="13" xfId="1" applyBorder="1" applyAlignment="1">
      <alignment horizontal="center"/>
    </xf>
    <xf numFmtId="0" fontId="12" fillId="0" borderId="10" xfId="1" applyBorder="1" applyAlignment="1">
      <alignment horizontal="center"/>
    </xf>
    <xf numFmtId="0" fontId="12" fillId="0" borderId="11" xfId="1" applyBorder="1" applyAlignment="1">
      <alignment horizontal="center"/>
    </xf>
    <xf numFmtId="0" fontId="12" fillId="0" borderId="12" xfId="1" applyBorder="1" applyAlignment="1">
      <alignment horizontal="center"/>
    </xf>
    <xf numFmtId="0" fontId="39" fillId="0" borderId="0" xfId="1" applyFont="1" applyAlignment="1">
      <alignment horizontal="left" vertical="top" wrapText="1"/>
    </xf>
    <xf numFmtId="0" fontId="12" fillId="0" borderId="30" xfId="1" applyBorder="1" applyAlignment="1" applyProtection="1">
      <alignment horizontal="justify" vertical="top" wrapText="1"/>
      <protection locked="0"/>
    </xf>
    <xf numFmtId="0" fontId="12" fillId="0" borderId="31" xfId="1" applyBorder="1" applyAlignment="1" applyProtection="1">
      <alignment horizontal="justify" vertical="top" wrapText="1"/>
      <protection locked="0"/>
    </xf>
    <xf numFmtId="0" fontId="12" fillId="0" borderId="32" xfId="1" applyBorder="1" applyAlignment="1" applyProtection="1">
      <alignment horizontal="justify" vertical="top" wrapText="1"/>
      <protection locked="0"/>
    </xf>
    <xf numFmtId="0" fontId="12" fillId="0" borderId="33" xfId="1" applyBorder="1" applyAlignment="1" applyProtection="1">
      <alignment horizontal="justify" vertical="top" wrapText="1"/>
      <protection locked="0"/>
    </xf>
    <xf numFmtId="0" fontId="12" fillId="0" borderId="0" xfId="1" applyAlignment="1" applyProtection="1">
      <alignment horizontal="justify" vertical="top" wrapText="1"/>
      <protection locked="0"/>
    </xf>
    <xf numFmtId="0" fontId="12" fillId="0" borderId="34" xfId="1" applyBorder="1" applyAlignment="1" applyProtection="1">
      <alignment horizontal="justify" vertical="top" wrapText="1"/>
      <protection locked="0"/>
    </xf>
    <xf numFmtId="0" fontId="12" fillId="0" borderId="35" xfId="1" applyBorder="1" applyAlignment="1" applyProtection="1">
      <alignment horizontal="justify" vertical="top" wrapText="1"/>
      <protection locked="0"/>
    </xf>
    <xf numFmtId="0" fontId="12" fillId="0" borderId="36" xfId="1" applyBorder="1" applyAlignment="1" applyProtection="1">
      <alignment horizontal="justify" vertical="top" wrapText="1"/>
      <protection locked="0"/>
    </xf>
    <xf numFmtId="0" fontId="12" fillId="0" borderId="37" xfId="1" applyBorder="1" applyAlignment="1" applyProtection="1">
      <alignment horizontal="justify" vertical="top" wrapText="1"/>
      <protection locked="0"/>
    </xf>
    <xf numFmtId="167" fontId="52" fillId="0" borderId="10" xfId="430" applyNumberFormat="1" applyFont="1" applyFill="1" applyBorder="1" applyAlignment="1" applyProtection="1">
      <alignment horizontal="right" vertical="center"/>
    </xf>
    <xf numFmtId="167" fontId="52" fillId="0" borderId="11" xfId="430" applyNumberFormat="1" applyFont="1" applyFill="1" applyBorder="1" applyAlignment="1" applyProtection="1">
      <alignment horizontal="right" vertical="center"/>
    </xf>
    <xf numFmtId="167" fontId="52" fillId="0" borderId="12" xfId="430" applyNumberFormat="1" applyFont="1" applyFill="1" applyBorder="1" applyAlignment="1" applyProtection="1">
      <alignment horizontal="right" vertical="center"/>
    </xf>
    <xf numFmtId="0" fontId="12" fillId="0" borderId="10" xfId="1" applyBorder="1" applyAlignment="1">
      <alignment horizontal="center" vertical="center" wrapText="1"/>
    </xf>
    <xf numFmtId="0" fontId="12" fillId="0" borderId="11" xfId="1" applyBorder="1" applyAlignment="1">
      <alignment horizontal="center" vertical="center" wrapText="1"/>
    </xf>
    <xf numFmtId="0" fontId="12" fillId="0" borderId="12" xfId="1" applyBorder="1" applyAlignment="1">
      <alignment horizontal="center" vertical="center" wrapText="1"/>
    </xf>
    <xf numFmtId="0" fontId="12" fillId="0" borderId="10" xfId="1" applyBorder="1" applyAlignment="1">
      <alignment horizontal="center" vertical="center"/>
    </xf>
    <xf numFmtId="0" fontId="12" fillId="0" borderId="11" xfId="1" applyBorder="1" applyAlignment="1">
      <alignment horizontal="center" vertical="center"/>
    </xf>
    <xf numFmtId="0" fontId="12" fillId="0" borderId="12" xfId="1" applyBorder="1" applyAlignment="1">
      <alignment horizontal="center" vertical="center"/>
    </xf>
    <xf numFmtId="0" fontId="12" fillId="0" borderId="10" xfId="1" applyBorder="1" applyAlignment="1">
      <alignment horizontal="left" vertical="center" wrapText="1"/>
    </xf>
    <xf numFmtId="0" fontId="12" fillId="0" borderId="11" xfId="1" applyBorder="1" applyAlignment="1">
      <alignment horizontal="left" vertical="center" wrapText="1"/>
    </xf>
    <xf numFmtId="0" fontId="12" fillId="0" borderId="12" xfId="1" applyBorder="1" applyAlignment="1">
      <alignment horizontal="left" vertical="center" wrapText="1"/>
    </xf>
    <xf numFmtId="0" fontId="13" fillId="0" borderId="10" xfId="1" applyFont="1" applyBorder="1" applyAlignment="1" applyProtection="1">
      <alignment horizontal="center"/>
      <protection locked="0"/>
    </xf>
    <xf numFmtId="0" fontId="13" fillId="0" borderId="11" xfId="1" applyFont="1" applyBorder="1" applyAlignment="1" applyProtection="1">
      <alignment horizontal="center"/>
      <protection locked="0"/>
    </xf>
    <xf numFmtId="0" fontId="13" fillId="0" borderId="12" xfId="1" applyFont="1" applyBorder="1" applyAlignment="1" applyProtection="1">
      <alignment horizontal="center"/>
      <protection locked="0"/>
    </xf>
    <xf numFmtId="0" fontId="14" fillId="0" borderId="10" xfId="1" applyFont="1" applyBorder="1" applyAlignment="1" applyProtection="1">
      <alignment horizontal="left"/>
      <protection locked="0"/>
    </xf>
    <xf numFmtId="0" fontId="14" fillId="0" borderId="11" xfId="1" applyFont="1" applyBorder="1" applyAlignment="1" applyProtection="1">
      <alignment horizontal="left"/>
      <protection locked="0"/>
    </xf>
    <xf numFmtId="0" fontId="14" fillId="0" borderId="12" xfId="1" applyFont="1" applyBorder="1" applyAlignment="1" applyProtection="1">
      <alignment horizontal="left"/>
      <protection locked="0"/>
    </xf>
    <xf numFmtId="0" fontId="13" fillId="0" borderId="10" xfId="1" applyFont="1" applyBorder="1" applyAlignment="1" applyProtection="1">
      <alignment horizontal="left"/>
      <protection locked="0"/>
    </xf>
    <xf numFmtId="0" fontId="13" fillId="0" borderId="11" xfId="1" applyFont="1" applyBorder="1" applyAlignment="1" applyProtection="1">
      <alignment horizontal="left"/>
      <protection locked="0"/>
    </xf>
    <xf numFmtId="0" fontId="13" fillId="0" borderId="12" xfId="1" applyFont="1" applyBorder="1" applyAlignment="1" applyProtection="1">
      <alignment horizontal="left"/>
      <protection locked="0"/>
    </xf>
    <xf numFmtId="0" fontId="15" fillId="0" borderId="0" xfId="1" applyFont="1" applyAlignment="1">
      <alignment horizontal="center"/>
    </xf>
    <xf numFmtId="0" fontId="15" fillId="0" borderId="0" xfId="1" applyFont="1" applyAlignment="1">
      <alignment horizontal="center" wrapText="1"/>
    </xf>
    <xf numFmtId="0" fontId="38" fillId="0" borderId="0" xfId="1" applyFont="1" applyAlignment="1">
      <alignment horizontal="justify" vertical="top" wrapText="1"/>
    </xf>
    <xf numFmtId="0" fontId="13" fillId="33" borderId="13" xfId="1" applyFont="1" applyFill="1" applyBorder="1" applyAlignment="1">
      <alignment horizontal="center" vertical="center" wrapText="1"/>
    </xf>
    <xf numFmtId="0" fontId="13" fillId="33" borderId="19" xfId="1" applyFont="1" applyFill="1" applyBorder="1" applyAlignment="1">
      <alignment horizontal="center" vertical="center" wrapText="1"/>
    </xf>
    <xf numFmtId="0" fontId="13" fillId="33" borderId="18" xfId="1" applyFont="1" applyFill="1" applyBorder="1" applyAlignment="1">
      <alignment horizontal="center" vertical="center" wrapText="1"/>
    </xf>
    <xf numFmtId="0" fontId="13" fillId="33" borderId="17" xfId="1" applyFont="1" applyFill="1" applyBorder="1" applyAlignment="1">
      <alignment horizontal="center" vertical="center" wrapText="1"/>
    </xf>
    <xf numFmtId="0" fontId="13" fillId="33" borderId="16" xfId="1" applyFont="1" applyFill="1" applyBorder="1" applyAlignment="1">
      <alignment horizontal="center" vertical="center" wrapText="1"/>
    </xf>
    <xf numFmtId="0" fontId="13" fillId="33" borderId="15" xfId="1" applyFont="1" applyFill="1" applyBorder="1" applyAlignment="1">
      <alignment horizontal="center" vertical="center" wrapText="1"/>
    </xf>
    <xf numFmtId="0" fontId="13" fillId="33" borderId="14" xfId="1" applyFont="1" applyFill="1" applyBorder="1" applyAlignment="1">
      <alignment horizontal="center" vertical="center" wrapText="1"/>
    </xf>
    <xf numFmtId="14" fontId="39" fillId="0" borderId="10" xfId="1" applyNumberFormat="1" applyFont="1" applyBorder="1" applyAlignment="1" applyProtection="1">
      <alignment horizontal="center"/>
      <protection locked="0"/>
    </xf>
    <xf numFmtId="0" fontId="39" fillId="0" borderId="11" xfId="1" applyFont="1" applyBorder="1" applyAlignment="1" applyProtection="1">
      <alignment horizontal="center"/>
      <protection locked="0"/>
    </xf>
    <xf numFmtId="0" fontId="39" fillId="0" borderId="12" xfId="1" applyFont="1" applyBorder="1" applyAlignment="1" applyProtection="1">
      <alignment horizontal="center"/>
      <protection locked="0"/>
    </xf>
    <xf numFmtId="0" fontId="13" fillId="33" borderId="13" xfId="1" applyFont="1" applyFill="1" applyBorder="1" applyAlignment="1">
      <alignment horizontal="center" vertical="top" wrapText="1"/>
    </xf>
    <xf numFmtId="0" fontId="36" fillId="33" borderId="13" xfId="1" applyFont="1" applyFill="1" applyBorder="1" applyAlignment="1">
      <alignment horizontal="center" vertical="top" wrapText="1"/>
    </xf>
    <xf numFmtId="0" fontId="39" fillId="0" borderId="10" xfId="1" applyFont="1" applyBorder="1" applyAlignment="1" applyProtection="1">
      <alignment horizontal="center"/>
      <protection locked="0"/>
    </xf>
    <xf numFmtId="0" fontId="39" fillId="0" borderId="0" xfId="1" applyFont="1" applyAlignment="1" applyProtection="1">
      <alignment horizontal="center"/>
      <protection locked="0"/>
    </xf>
    <xf numFmtId="0" fontId="82" fillId="0" borderId="10" xfId="1" applyFont="1" applyBorder="1" applyAlignment="1">
      <alignment horizontal="center" vertical="center" wrapText="1"/>
    </xf>
    <xf numFmtId="0" fontId="82" fillId="0" borderId="11" xfId="1" applyFont="1" applyBorder="1" applyAlignment="1">
      <alignment horizontal="center" vertical="center" wrapText="1"/>
    </xf>
    <xf numFmtId="0" fontId="82" fillId="0" borderId="12" xfId="1" applyFont="1" applyBorder="1" applyAlignment="1">
      <alignment horizontal="center" vertical="center" wrapText="1"/>
    </xf>
    <xf numFmtId="0" fontId="44" fillId="0" borderId="0" xfId="81" applyFont="1" applyAlignment="1">
      <alignment horizontal="center" vertical="center"/>
    </xf>
    <xf numFmtId="164" fontId="44" fillId="36" borderId="10" xfId="435" applyFont="1" applyFill="1" applyBorder="1" applyAlignment="1" applyProtection="1">
      <alignment horizontal="center" vertical="center"/>
    </xf>
    <xf numFmtId="164" fontId="44" fillId="36" borderId="11" xfId="435" applyFont="1" applyFill="1" applyBorder="1" applyAlignment="1" applyProtection="1">
      <alignment horizontal="center" vertical="center"/>
    </xf>
    <xf numFmtId="164" fontId="44" fillId="36" borderId="12" xfId="435" applyFont="1" applyFill="1" applyBorder="1" applyAlignment="1" applyProtection="1">
      <alignment horizontal="center" vertical="center"/>
    </xf>
    <xf numFmtId="164" fontId="44" fillId="37" borderId="15" xfId="435" applyFont="1" applyFill="1" applyBorder="1" applyAlignment="1" applyProtection="1">
      <alignment horizontal="center" vertical="center"/>
    </xf>
    <xf numFmtId="164" fontId="44" fillId="37" borderId="14" xfId="435" applyFont="1" applyFill="1" applyBorder="1" applyAlignment="1" applyProtection="1">
      <alignment horizontal="center" vertical="center"/>
    </xf>
    <xf numFmtId="0" fontId="67" fillId="39" borderId="18" xfId="0" applyFont="1" applyFill="1" applyBorder="1" applyAlignment="1">
      <alignment horizontal="center" wrapText="1"/>
    </xf>
    <xf numFmtId="164" fontId="67" fillId="34" borderId="10" xfId="435" applyFont="1" applyFill="1" applyBorder="1" applyAlignment="1">
      <alignment horizontal="center" vertical="center"/>
    </xf>
    <xf numFmtId="164" fontId="67" fillId="34" borderId="12" xfId="435" applyFont="1" applyFill="1" applyBorder="1" applyAlignment="1">
      <alignment horizontal="center" vertical="center"/>
    </xf>
    <xf numFmtId="0" fontId="67" fillId="35" borderId="10" xfId="0" applyFont="1" applyFill="1" applyBorder="1" applyAlignment="1">
      <alignment horizontal="center" vertical="center"/>
    </xf>
    <xf numFmtId="0" fontId="67" fillId="35" borderId="12" xfId="0" applyFont="1" applyFill="1" applyBorder="1" applyAlignment="1">
      <alignment horizontal="center" vertical="center"/>
    </xf>
    <xf numFmtId="0" fontId="67" fillId="0" borderId="0" xfId="0" applyFont="1" applyAlignment="1">
      <alignment horizontal="center" vertical="center" wrapText="1"/>
    </xf>
    <xf numFmtId="164" fontId="67" fillId="0" borderId="0" xfId="435" applyFont="1" applyBorder="1" applyAlignment="1">
      <alignment horizontal="center" vertical="center"/>
    </xf>
    <xf numFmtId="0" fontId="67" fillId="39" borderId="10" xfId="0" applyFont="1" applyFill="1" applyBorder="1" applyAlignment="1">
      <alignment horizontal="center" wrapText="1"/>
    </xf>
    <xf numFmtId="0" fontId="67" fillId="39" borderId="11" xfId="0" applyFont="1" applyFill="1" applyBorder="1" applyAlignment="1">
      <alignment horizontal="center" wrapText="1"/>
    </xf>
    <xf numFmtId="0" fontId="67" fillId="39" borderId="12" xfId="0" applyFont="1" applyFill="1" applyBorder="1" applyAlignment="1">
      <alignment horizontal="center" wrapText="1"/>
    </xf>
    <xf numFmtId="164" fontId="66" fillId="35" borderId="13" xfId="435" applyFont="1" applyFill="1" applyBorder="1" applyAlignment="1" applyProtection="1">
      <alignment horizontal="center" vertical="center" wrapText="1"/>
      <protection locked="0"/>
    </xf>
    <xf numFmtId="0" fontId="85" fillId="41" borderId="0" xfId="437" applyFont="1" applyFill="1" applyAlignment="1">
      <alignment horizontal="right" vertical="center" wrapText="1"/>
    </xf>
    <xf numFmtId="0" fontId="70" fillId="0" borderId="0" xfId="0" applyFont="1" applyBorder="1" applyAlignment="1">
      <alignment horizontal="center" vertical="center"/>
    </xf>
  </cellXfs>
  <cellStyles count="447">
    <cellStyle name="20% - Énfasis1 2" xfId="2" xr:uid="{00000000-0005-0000-0000-000000000000}"/>
    <cellStyle name="20% - Énfasis2 2" xfId="3" xr:uid="{00000000-0005-0000-0000-000001000000}"/>
    <cellStyle name="20% - Énfasis3 2" xfId="4" xr:uid="{00000000-0005-0000-0000-000002000000}"/>
    <cellStyle name="20% - Énfasis4 2" xfId="5" xr:uid="{00000000-0005-0000-0000-000003000000}"/>
    <cellStyle name="20% - Énfasis5 2" xfId="6" xr:uid="{00000000-0005-0000-0000-000004000000}"/>
    <cellStyle name="20% - Énfasis6 2" xfId="7" xr:uid="{00000000-0005-0000-0000-000005000000}"/>
    <cellStyle name="40% - Énfasis1 2" xfId="8" xr:uid="{00000000-0005-0000-0000-000006000000}"/>
    <cellStyle name="40% - Énfasis2 2" xfId="9" xr:uid="{00000000-0005-0000-0000-000007000000}"/>
    <cellStyle name="40% - Énfasis3 2" xfId="10" xr:uid="{00000000-0005-0000-0000-000008000000}"/>
    <cellStyle name="40% - Énfasis4 2" xfId="11" xr:uid="{00000000-0005-0000-0000-000009000000}"/>
    <cellStyle name="40% - Énfasis5 2" xfId="12" xr:uid="{00000000-0005-0000-0000-00000A000000}"/>
    <cellStyle name="40% - Énfasis6 2" xfId="13" xr:uid="{00000000-0005-0000-0000-00000B000000}"/>
    <cellStyle name="60% - Énfasis1 2" xfId="14" xr:uid="{00000000-0005-0000-0000-00000C000000}"/>
    <cellStyle name="60% - Énfasis2 2" xfId="15" xr:uid="{00000000-0005-0000-0000-00000D000000}"/>
    <cellStyle name="60% - Énfasis3 2" xfId="16" xr:uid="{00000000-0005-0000-0000-00000E000000}"/>
    <cellStyle name="60% - Énfasis4 2" xfId="17" xr:uid="{00000000-0005-0000-0000-00000F000000}"/>
    <cellStyle name="60% - Énfasis5 2" xfId="18" xr:uid="{00000000-0005-0000-0000-000010000000}"/>
    <cellStyle name="60% - Énfasis6 2" xfId="19" xr:uid="{00000000-0005-0000-0000-000011000000}"/>
    <cellStyle name="Buena 2" xfId="20" xr:uid="{00000000-0005-0000-0000-000012000000}"/>
    <cellStyle name="Cálculo 2" xfId="21" xr:uid="{00000000-0005-0000-0000-000013000000}"/>
    <cellStyle name="Celda de comprobación 2" xfId="22" xr:uid="{00000000-0005-0000-0000-000014000000}"/>
    <cellStyle name="Celda vinculada 2" xfId="23" xr:uid="{00000000-0005-0000-0000-000015000000}"/>
    <cellStyle name="Encabezado 4 2" xfId="24" xr:uid="{00000000-0005-0000-0000-000016000000}"/>
    <cellStyle name="Énfasis1 2" xfId="25" xr:uid="{00000000-0005-0000-0000-000017000000}"/>
    <cellStyle name="Énfasis2 2" xfId="26" xr:uid="{00000000-0005-0000-0000-000018000000}"/>
    <cellStyle name="Énfasis3 2" xfId="27" xr:uid="{00000000-0005-0000-0000-000019000000}"/>
    <cellStyle name="Énfasis4 2" xfId="28" xr:uid="{00000000-0005-0000-0000-00001A000000}"/>
    <cellStyle name="Énfasis5 2" xfId="29" xr:uid="{00000000-0005-0000-0000-00001B000000}"/>
    <cellStyle name="Énfasis6 2" xfId="30" xr:uid="{00000000-0005-0000-0000-00001C000000}"/>
    <cellStyle name="Entrada 2" xfId="31" xr:uid="{00000000-0005-0000-0000-00001D000000}"/>
    <cellStyle name="Hipervínculo" xfId="430" builtinId="8"/>
    <cellStyle name="Hipervínculo 2" xfId="446" xr:uid="{F7AC2BA8-CC96-4851-9A9B-C53FA8373C30}"/>
    <cellStyle name="Incorrecto 2" xfId="32" xr:uid="{00000000-0005-0000-0000-00001F000000}"/>
    <cellStyle name="Millares" xfId="435" builtinId="3"/>
    <cellStyle name="Millares 10" xfId="428" xr:uid="{00000000-0005-0000-0000-000021000000}"/>
    <cellStyle name="Millares 11" xfId="436" xr:uid="{00000000-0005-0000-0000-000022000000}"/>
    <cellStyle name="Millares 2" xfId="33" xr:uid="{00000000-0005-0000-0000-000023000000}"/>
    <cellStyle name="Millares 2 2" xfId="34" xr:uid="{00000000-0005-0000-0000-000024000000}"/>
    <cellStyle name="Millares 2 2 2" xfId="438" xr:uid="{00000000-0005-0000-0000-000025000000}"/>
    <cellStyle name="Millares 3" xfId="35" xr:uid="{00000000-0005-0000-0000-000026000000}"/>
    <cellStyle name="Millares 4" xfId="36" xr:uid="{00000000-0005-0000-0000-000027000000}"/>
    <cellStyle name="Millares 5" xfId="37" xr:uid="{00000000-0005-0000-0000-000028000000}"/>
    <cellStyle name="Millares 6" xfId="38" xr:uid="{00000000-0005-0000-0000-000029000000}"/>
    <cellStyle name="Millares 7" xfId="39" xr:uid="{00000000-0005-0000-0000-00002A000000}"/>
    <cellStyle name="Millares 7 2" xfId="40" xr:uid="{00000000-0005-0000-0000-00002B000000}"/>
    <cellStyle name="Millares 7 2 2" xfId="41" xr:uid="{00000000-0005-0000-0000-00002C000000}"/>
    <cellStyle name="Millares 7 2 2 2" xfId="42" xr:uid="{00000000-0005-0000-0000-00002D000000}"/>
    <cellStyle name="Millares 7 2 2 2 2" xfId="43" xr:uid="{00000000-0005-0000-0000-00002E000000}"/>
    <cellStyle name="Millares 7 2 2 3" xfId="44" xr:uid="{00000000-0005-0000-0000-00002F000000}"/>
    <cellStyle name="Millares 7 2 2 4" xfId="45" xr:uid="{00000000-0005-0000-0000-000030000000}"/>
    <cellStyle name="Millares 7 2 2 5" xfId="46" xr:uid="{00000000-0005-0000-0000-000031000000}"/>
    <cellStyle name="Millares 7 2 3" xfId="47" xr:uid="{00000000-0005-0000-0000-000032000000}"/>
    <cellStyle name="Millares 7 2 3 2" xfId="48" xr:uid="{00000000-0005-0000-0000-000033000000}"/>
    <cellStyle name="Millares 7 2 3 2 2" xfId="49" xr:uid="{00000000-0005-0000-0000-000034000000}"/>
    <cellStyle name="Millares 7 2 3 3" xfId="50" xr:uid="{00000000-0005-0000-0000-000035000000}"/>
    <cellStyle name="Millares 7 2 3 4" xfId="51" xr:uid="{00000000-0005-0000-0000-000036000000}"/>
    <cellStyle name="Millares 7 2 3 5" xfId="52" xr:uid="{00000000-0005-0000-0000-000037000000}"/>
    <cellStyle name="Millares 7 2 4" xfId="53" xr:uid="{00000000-0005-0000-0000-000038000000}"/>
    <cellStyle name="Millares 7 2 4 2" xfId="54" xr:uid="{00000000-0005-0000-0000-000039000000}"/>
    <cellStyle name="Millares 7 2 5" xfId="55" xr:uid="{00000000-0005-0000-0000-00003A000000}"/>
    <cellStyle name="Millares 7 2 6" xfId="56" xr:uid="{00000000-0005-0000-0000-00003B000000}"/>
    <cellStyle name="Millares 7 2 7" xfId="57" xr:uid="{00000000-0005-0000-0000-00003C000000}"/>
    <cellStyle name="Millares 7 3" xfId="58" xr:uid="{00000000-0005-0000-0000-00003D000000}"/>
    <cellStyle name="Millares 7 3 2" xfId="59" xr:uid="{00000000-0005-0000-0000-00003E000000}"/>
    <cellStyle name="Millares 7 3 2 2" xfId="60" xr:uid="{00000000-0005-0000-0000-00003F000000}"/>
    <cellStyle name="Millares 7 3 3" xfId="61" xr:uid="{00000000-0005-0000-0000-000040000000}"/>
    <cellStyle name="Millares 7 3 4" xfId="62" xr:uid="{00000000-0005-0000-0000-000041000000}"/>
    <cellStyle name="Millares 7 3 5" xfId="63" xr:uid="{00000000-0005-0000-0000-000042000000}"/>
    <cellStyle name="Millares 7 4" xfId="64" xr:uid="{00000000-0005-0000-0000-000043000000}"/>
    <cellStyle name="Millares 7 4 2" xfId="65" xr:uid="{00000000-0005-0000-0000-000044000000}"/>
    <cellStyle name="Millares 7 4 2 2" xfId="66" xr:uid="{00000000-0005-0000-0000-000045000000}"/>
    <cellStyle name="Millares 7 4 3" xfId="67" xr:uid="{00000000-0005-0000-0000-000046000000}"/>
    <cellStyle name="Millares 7 4 4" xfId="68" xr:uid="{00000000-0005-0000-0000-000047000000}"/>
    <cellStyle name="Millares 7 4 5" xfId="69" xr:uid="{00000000-0005-0000-0000-000048000000}"/>
    <cellStyle name="Millares 7 5" xfId="70" xr:uid="{00000000-0005-0000-0000-000049000000}"/>
    <cellStyle name="Millares 7 5 2" xfId="71" xr:uid="{00000000-0005-0000-0000-00004A000000}"/>
    <cellStyle name="Millares 7 6" xfId="72" xr:uid="{00000000-0005-0000-0000-00004B000000}"/>
    <cellStyle name="Millares 7 7" xfId="73" xr:uid="{00000000-0005-0000-0000-00004C000000}"/>
    <cellStyle name="Millares 7 8" xfId="74" xr:uid="{00000000-0005-0000-0000-00004D000000}"/>
    <cellStyle name="Millares 8" xfId="75" xr:uid="{00000000-0005-0000-0000-00004E000000}"/>
    <cellStyle name="Millares 9" xfId="76" xr:uid="{00000000-0005-0000-0000-00004F000000}"/>
    <cellStyle name="Neutral 2" xfId="77" xr:uid="{00000000-0005-0000-0000-000050000000}"/>
    <cellStyle name="Normal" xfId="0" builtinId="0"/>
    <cellStyle name="Normal 10" xfId="78" xr:uid="{00000000-0005-0000-0000-000052000000}"/>
    <cellStyle name="Normal 10 2" xfId="79" xr:uid="{00000000-0005-0000-0000-000053000000}"/>
    <cellStyle name="Normal 10 2 2" xfId="80" xr:uid="{00000000-0005-0000-0000-000054000000}"/>
    <cellStyle name="Normal 10 2 2 2" xfId="81" xr:uid="{00000000-0005-0000-0000-000055000000}"/>
    <cellStyle name="Normal 10 2 2 2 2" xfId="82" xr:uid="{00000000-0005-0000-0000-000056000000}"/>
    <cellStyle name="Normal 10 2 2 3" xfId="83" xr:uid="{00000000-0005-0000-0000-000057000000}"/>
    <cellStyle name="Normal 10 2 2 4" xfId="84" xr:uid="{00000000-0005-0000-0000-000058000000}"/>
    <cellStyle name="Normal 10 2 2 5" xfId="85" xr:uid="{00000000-0005-0000-0000-000059000000}"/>
    <cellStyle name="Normal 10 2 3" xfId="86" xr:uid="{00000000-0005-0000-0000-00005A000000}"/>
    <cellStyle name="Normal 10 2 3 2" xfId="87" xr:uid="{00000000-0005-0000-0000-00005B000000}"/>
    <cellStyle name="Normal 10 2 3 2 2" xfId="88" xr:uid="{00000000-0005-0000-0000-00005C000000}"/>
    <cellStyle name="Normal 10 2 3 3" xfId="89" xr:uid="{00000000-0005-0000-0000-00005D000000}"/>
    <cellStyle name="Normal 10 2 3 4" xfId="90" xr:uid="{00000000-0005-0000-0000-00005E000000}"/>
    <cellStyle name="Normal 10 2 3 5" xfId="91" xr:uid="{00000000-0005-0000-0000-00005F000000}"/>
    <cellStyle name="Normal 10 2 4" xfId="92" xr:uid="{00000000-0005-0000-0000-000060000000}"/>
    <cellStyle name="Normal 10 2 4 2" xfId="93" xr:uid="{00000000-0005-0000-0000-000061000000}"/>
    <cellStyle name="Normal 10 2 5" xfId="94" xr:uid="{00000000-0005-0000-0000-000062000000}"/>
    <cellStyle name="Normal 10 2 6" xfId="95" xr:uid="{00000000-0005-0000-0000-000063000000}"/>
    <cellStyle name="Normal 10 2 7" xfId="96" xr:uid="{00000000-0005-0000-0000-000064000000}"/>
    <cellStyle name="Normal 10 3" xfId="97" xr:uid="{00000000-0005-0000-0000-000065000000}"/>
    <cellStyle name="Normal 10 3 2" xfId="98" xr:uid="{00000000-0005-0000-0000-000066000000}"/>
    <cellStyle name="Normal 10 3 2 2" xfId="99" xr:uid="{00000000-0005-0000-0000-000067000000}"/>
    <cellStyle name="Normal 10 3 3" xfId="100" xr:uid="{00000000-0005-0000-0000-000068000000}"/>
    <cellStyle name="Normal 10 3 4" xfId="101" xr:uid="{00000000-0005-0000-0000-000069000000}"/>
    <cellStyle name="Normal 10 3 5" xfId="102" xr:uid="{00000000-0005-0000-0000-00006A000000}"/>
    <cellStyle name="Normal 10 4" xfId="103" xr:uid="{00000000-0005-0000-0000-00006B000000}"/>
    <cellStyle name="Normal 10 4 2" xfId="104" xr:uid="{00000000-0005-0000-0000-00006C000000}"/>
    <cellStyle name="Normal 10 4 2 2" xfId="105" xr:uid="{00000000-0005-0000-0000-00006D000000}"/>
    <cellStyle name="Normal 10 4 3" xfId="106" xr:uid="{00000000-0005-0000-0000-00006E000000}"/>
    <cellStyle name="Normal 10 4 4" xfId="107" xr:uid="{00000000-0005-0000-0000-00006F000000}"/>
    <cellStyle name="Normal 10 4 5" xfId="108" xr:uid="{00000000-0005-0000-0000-000070000000}"/>
    <cellStyle name="Normal 10 5" xfId="109" xr:uid="{00000000-0005-0000-0000-000071000000}"/>
    <cellStyle name="Normal 10 5 2" xfId="110" xr:uid="{00000000-0005-0000-0000-000072000000}"/>
    <cellStyle name="Normal 10 6" xfId="111" xr:uid="{00000000-0005-0000-0000-000073000000}"/>
    <cellStyle name="Normal 10 7" xfId="112" xr:uid="{00000000-0005-0000-0000-000074000000}"/>
    <cellStyle name="Normal 10 8" xfId="113" xr:uid="{00000000-0005-0000-0000-000075000000}"/>
    <cellStyle name="Normal 11" xfId="114" xr:uid="{00000000-0005-0000-0000-000076000000}"/>
    <cellStyle name="Normal 12" xfId="115" xr:uid="{00000000-0005-0000-0000-000077000000}"/>
    <cellStyle name="Normal 12 2" xfId="116" xr:uid="{00000000-0005-0000-0000-000078000000}"/>
    <cellStyle name="Normal 12 2 2" xfId="117" xr:uid="{00000000-0005-0000-0000-000079000000}"/>
    <cellStyle name="Normal 12 2 2 2" xfId="118" xr:uid="{00000000-0005-0000-0000-00007A000000}"/>
    <cellStyle name="Normal 12 2 3" xfId="119" xr:uid="{00000000-0005-0000-0000-00007B000000}"/>
    <cellStyle name="Normal 12 2 4" xfId="120" xr:uid="{00000000-0005-0000-0000-00007C000000}"/>
    <cellStyle name="Normal 12 2 5" xfId="121" xr:uid="{00000000-0005-0000-0000-00007D000000}"/>
    <cellStyle name="Normal 12 3" xfId="122" xr:uid="{00000000-0005-0000-0000-00007E000000}"/>
    <cellStyle name="Normal 12 3 2" xfId="123" xr:uid="{00000000-0005-0000-0000-00007F000000}"/>
    <cellStyle name="Normal 12 3 2 2" xfId="124" xr:uid="{00000000-0005-0000-0000-000080000000}"/>
    <cellStyle name="Normal 12 3 3" xfId="125" xr:uid="{00000000-0005-0000-0000-000081000000}"/>
    <cellStyle name="Normal 12 3 4" xfId="126" xr:uid="{00000000-0005-0000-0000-000082000000}"/>
    <cellStyle name="Normal 12 3 5" xfId="127" xr:uid="{00000000-0005-0000-0000-000083000000}"/>
    <cellStyle name="Normal 12 4" xfId="128" xr:uid="{00000000-0005-0000-0000-000084000000}"/>
    <cellStyle name="Normal 12 4 2" xfId="129" xr:uid="{00000000-0005-0000-0000-000085000000}"/>
    <cellStyle name="Normal 12 5" xfId="130" xr:uid="{00000000-0005-0000-0000-000086000000}"/>
    <cellStyle name="Normal 12 6" xfId="131" xr:uid="{00000000-0005-0000-0000-000087000000}"/>
    <cellStyle name="Normal 12 7" xfId="132" xr:uid="{00000000-0005-0000-0000-000088000000}"/>
    <cellStyle name="Normal 13" xfId="133" xr:uid="{00000000-0005-0000-0000-000089000000}"/>
    <cellStyle name="Normal 13 2" xfId="134" xr:uid="{00000000-0005-0000-0000-00008A000000}"/>
    <cellStyle name="Normal 13 2 2" xfId="135" xr:uid="{00000000-0005-0000-0000-00008B000000}"/>
    <cellStyle name="Normal 13 3" xfId="136" xr:uid="{00000000-0005-0000-0000-00008C000000}"/>
    <cellStyle name="Normal 13 4" xfId="137" xr:uid="{00000000-0005-0000-0000-00008D000000}"/>
    <cellStyle name="Normal 13 5" xfId="138" xr:uid="{00000000-0005-0000-0000-00008E000000}"/>
    <cellStyle name="Normal 14" xfId="139" xr:uid="{00000000-0005-0000-0000-00008F000000}"/>
    <cellStyle name="Normal 14 2" xfId="140" xr:uid="{00000000-0005-0000-0000-000090000000}"/>
    <cellStyle name="Normal 15" xfId="141" xr:uid="{00000000-0005-0000-0000-000091000000}"/>
    <cellStyle name="Normal 15 2" xfId="429" xr:uid="{00000000-0005-0000-0000-000092000000}"/>
    <cellStyle name="Normal 15 2 2" xfId="431" xr:uid="{00000000-0005-0000-0000-000093000000}"/>
    <cellStyle name="Normal 15 2 3" xfId="433" xr:uid="{00000000-0005-0000-0000-000094000000}"/>
    <cellStyle name="Normal 15 2 4" xfId="440" xr:uid="{00000000-0005-0000-0000-000095000000}"/>
    <cellStyle name="Normal 16" xfId="142" xr:uid="{00000000-0005-0000-0000-000096000000}"/>
    <cellStyle name="Normal 17" xfId="143" xr:uid="{00000000-0005-0000-0000-000097000000}"/>
    <cellStyle name="Normal 18" xfId="144" xr:uid="{00000000-0005-0000-0000-000098000000}"/>
    <cellStyle name="Normal 19" xfId="427" xr:uid="{00000000-0005-0000-0000-000099000000}"/>
    <cellStyle name="Normal 19 2" xfId="432" xr:uid="{00000000-0005-0000-0000-00009A000000}"/>
    <cellStyle name="Normal 19 3" xfId="434" xr:uid="{00000000-0005-0000-0000-00009B000000}"/>
    <cellStyle name="Normal 19 4" xfId="437" xr:uid="{00000000-0005-0000-0000-00009C000000}"/>
    <cellStyle name="Normal 19 5" xfId="439" xr:uid="{00000000-0005-0000-0000-00009D000000}"/>
    <cellStyle name="Normal 2" xfId="1" xr:uid="{00000000-0005-0000-0000-00009E000000}"/>
    <cellStyle name="Normal 2 2" xfId="145" xr:uid="{00000000-0005-0000-0000-00009F000000}"/>
    <cellStyle name="Normal 2 2 2" xfId="146" xr:uid="{00000000-0005-0000-0000-0000A0000000}"/>
    <cellStyle name="Normal 2 2 2 2" xfId="147" xr:uid="{00000000-0005-0000-0000-0000A1000000}"/>
    <cellStyle name="Normal 2 2 2 2 2" xfId="148" xr:uid="{00000000-0005-0000-0000-0000A2000000}"/>
    <cellStyle name="Normal 2 2 2 2 2 2" xfId="149" xr:uid="{00000000-0005-0000-0000-0000A3000000}"/>
    <cellStyle name="Normal 2 2 2 3" xfId="150" xr:uid="{00000000-0005-0000-0000-0000A4000000}"/>
    <cellStyle name="Normal 2 2 2 4" xfId="151" xr:uid="{00000000-0005-0000-0000-0000A5000000}"/>
    <cellStyle name="Normal 2 2 2 5" xfId="152" xr:uid="{00000000-0005-0000-0000-0000A6000000}"/>
    <cellStyle name="Normal 2 2 2 5 2" xfId="442" xr:uid="{36CA783F-2323-4CB2-8094-CED9AA90B935}"/>
    <cellStyle name="Normal 2 2 2 5 2 2" xfId="445" xr:uid="{FD37AC7C-4AB3-47BD-9AE3-7327D253F329}"/>
    <cellStyle name="Normal 2 2 3" xfId="153" xr:uid="{00000000-0005-0000-0000-0000A7000000}"/>
    <cellStyle name="Normal 2 2 4" xfId="154" xr:uid="{00000000-0005-0000-0000-0000A8000000}"/>
    <cellStyle name="Normal 2 3" xfId="155" xr:uid="{00000000-0005-0000-0000-0000A9000000}"/>
    <cellStyle name="Normal 2 4" xfId="156" xr:uid="{00000000-0005-0000-0000-0000AA000000}"/>
    <cellStyle name="Normal 2 4 2" xfId="157" xr:uid="{00000000-0005-0000-0000-0000AB000000}"/>
    <cellStyle name="Normal 2 4 2 2" xfId="441" xr:uid="{6F50DE68-F137-401F-BB67-DC84A0B5999C}"/>
    <cellStyle name="Normal 2 4 2 2 2" xfId="444" xr:uid="{4115CEC1-9BE0-4420-8395-DD16FBFDDB29}"/>
    <cellStyle name="Normal 2 5" xfId="158" xr:uid="{00000000-0005-0000-0000-0000AC000000}"/>
    <cellStyle name="Normal 20" xfId="443" xr:uid="{3741B6C6-7A0D-4371-9909-CA9664080839}"/>
    <cellStyle name="Normal 3" xfId="159" xr:uid="{00000000-0005-0000-0000-0000AD000000}"/>
    <cellStyle name="Normal 3 2" xfId="160" xr:uid="{00000000-0005-0000-0000-0000AE000000}"/>
    <cellStyle name="Normal 3 3" xfId="161" xr:uid="{00000000-0005-0000-0000-0000AF000000}"/>
    <cellStyle name="Normal 4" xfId="162" xr:uid="{00000000-0005-0000-0000-0000B0000000}"/>
    <cellStyle name="Normal 4 2" xfId="163" xr:uid="{00000000-0005-0000-0000-0000B1000000}"/>
    <cellStyle name="Normal 5" xfId="164" xr:uid="{00000000-0005-0000-0000-0000B2000000}"/>
    <cellStyle name="Normal 5 10" xfId="165" xr:uid="{00000000-0005-0000-0000-0000B3000000}"/>
    <cellStyle name="Normal 5 2" xfId="166" xr:uid="{00000000-0005-0000-0000-0000B4000000}"/>
    <cellStyle name="Normal 5 2 2" xfId="167" xr:uid="{00000000-0005-0000-0000-0000B5000000}"/>
    <cellStyle name="Normal 5 2 2 2" xfId="168" xr:uid="{00000000-0005-0000-0000-0000B6000000}"/>
    <cellStyle name="Normal 5 2 2 2 2" xfId="169" xr:uid="{00000000-0005-0000-0000-0000B7000000}"/>
    <cellStyle name="Normal 5 2 2 2 2 2" xfId="170" xr:uid="{00000000-0005-0000-0000-0000B8000000}"/>
    <cellStyle name="Normal 5 2 2 2 2 2 2" xfId="171" xr:uid="{00000000-0005-0000-0000-0000B9000000}"/>
    <cellStyle name="Normal 5 2 2 2 2 3" xfId="172" xr:uid="{00000000-0005-0000-0000-0000BA000000}"/>
    <cellStyle name="Normal 5 2 2 2 2 4" xfId="173" xr:uid="{00000000-0005-0000-0000-0000BB000000}"/>
    <cellStyle name="Normal 5 2 2 2 2 5" xfId="174" xr:uid="{00000000-0005-0000-0000-0000BC000000}"/>
    <cellStyle name="Normal 5 2 2 2 3" xfId="175" xr:uid="{00000000-0005-0000-0000-0000BD000000}"/>
    <cellStyle name="Normal 5 2 2 2 3 2" xfId="176" xr:uid="{00000000-0005-0000-0000-0000BE000000}"/>
    <cellStyle name="Normal 5 2 2 2 3 2 2" xfId="177" xr:uid="{00000000-0005-0000-0000-0000BF000000}"/>
    <cellStyle name="Normal 5 2 2 2 3 3" xfId="178" xr:uid="{00000000-0005-0000-0000-0000C0000000}"/>
    <cellStyle name="Normal 5 2 2 2 3 4" xfId="179" xr:uid="{00000000-0005-0000-0000-0000C1000000}"/>
    <cellStyle name="Normal 5 2 2 2 3 5" xfId="180" xr:uid="{00000000-0005-0000-0000-0000C2000000}"/>
    <cellStyle name="Normal 5 2 2 2 4" xfId="181" xr:uid="{00000000-0005-0000-0000-0000C3000000}"/>
    <cellStyle name="Normal 5 2 2 2 4 2" xfId="182" xr:uid="{00000000-0005-0000-0000-0000C4000000}"/>
    <cellStyle name="Normal 5 2 2 2 5" xfId="183" xr:uid="{00000000-0005-0000-0000-0000C5000000}"/>
    <cellStyle name="Normal 5 2 2 2 6" xfId="184" xr:uid="{00000000-0005-0000-0000-0000C6000000}"/>
    <cellStyle name="Normal 5 2 2 2 7" xfId="185" xr:uid="{00000000-0005-0000-0000-0000C7000000}"/>
    <cellStyle name="Normal 5 2 2 3" xfId="186" xr:uid="{00000000-0005-0000-0000-0000C8000000}"/>
    <cellStyle name="Normal 5 2 2 3 2" xfId="187" xr:uid="{00000000-0005-0000-0000-0000C9000000}"/>
    <cellStyle name="Normal 5 2 2 3 2 2" xfId="188" xr:uid="{00000000-0005-0000-0000-0000CA000000}"/>
    <cellStyle name="Normal 5 2 2 3 3" xfId="189" xr:uid="{00000000-0005-0000-0000-0000CB000000}"/>
    <cellStyle name="Normal 5 2 2 3 4" xfId="190" xr:uid="{00000000-0005-0000-0000-0000CC000000}"/>
    <cellStyle name="Normal 5 2 2 3 5" xfId="191" xr:uid="{00000000-0005-0000-0000-0000CD000000}"/>
    <cellStyle name="Normal 5 2 2 4" xfId="192" xr:uid="{00000000-0005-0000-0000-0000CE000000}"/>
    <cellStyle name="Normal 5 2 2 4 2" xfId="193" xr:uid="{00000000-0005-0000-0000-0000CF000000}"/>
    <cellStyle name="Normal 5 2 2 4 2 2" xfId="194" xr:uid="{00000000-0005-0000-0000-0000D0000000}"/>
    <cellStyle name="Normal 5 2 2 4 3" xfId="195" xr:uid="{00000000-0005-0000-0000-0000D1000000}"/>
    <cellStyle name="Normal 5 2 2 4 4" xfId="196" xr:uid="{00000000-0005-0000-0000-0000D2000000}"/>
    <cellStyle name="Normal 5 2 2 4 5" xfId="197" xr:uid="{00000000-0005-0000-0000-0000D3000000}"/>
    <cellStyle name="Normal 5 2 2 5" xfId="198" xr:uid="{00000000-0005-0000-0000-0000D4000000}"/>
    <cellStyle name="Normal 5 2 2 5 2" xfId="199" xr:uid="{00000000-0005-0000-0000-0000D5000000}"/>
    <cellStyle name="Normal 5 2 2 6" xfId="200" xr:uid="{00000000-0005-0000-0000-0000D6000000}"/>
    <cellStyle name="Normal 5 2 2 7" xfId="201" xr:uid="{00000000-0005-0000-0000-0000D7000000}"/>
    <cellStyle name="Normal 5 2 2 8" xfId="202" xr:uid="{00000000-0005-0000-0000-0000D8000000}"/>
    <cellStyle name="Normal 5 2 3" xfId="203" xr:uid="{00000000-0005-0000-0000-0000D9000000}"/>
    <cellStyle name="Normal 5 2 3 2" xfId="204" xr:uid="{00000000-0005-0000-0000-0000DA000000}"/>
    <cellStyle name="Normal 5 2 3 2 2" xfId="205" xr:uid="{00000000-0005-0000-0000-0000DB000000}"/>
    <cellStyle name="Normal 5 2 3 2 2 2" xfId="206" xr:uid="{00000000-0005-0000-0000-0000DC000000}"/>
    <cellStyle name="Normal 5 2 3 2 3" xfId="207" xr:uid="{00000000-0005-0000-0000-0000DD000000}"/>
    <cellStyle name="Normal 5 2 3 2 4" xfId="208" xr:uid="{00000000-0005-0000-0000-0000DE000000}"/>
    <cellStyle name="Normal 5 2 3 2 5" xfId="209" xr:uid="{00000000-0005-0000-0000-0000DF000000}"/>
    <cellStyle name="Normal 5 2 3 3" xfId="210" xr:uid="{00000000-0005-0000-0000-0000E0000000}"/>
    <cellStyle name="Normal 5 2 3 3 2" xfId="211" xr:uid="{00000000-0005-0000-0000-0000E1000000}"/>
    <cellStyle name="Normal 5 2 3 3 2 2" xfId="212" xr:uid="{00000000-0005-0000-0000-0000E2000000}"/>
    <cellStyle name="Normal 5 2 3 3 3" xfId="213" xr:uid="{00000000-0005-0000-0000-0000E3000000}"/>
    <cellStyle name="Normal 5 2 3 3 4" xfId="214" xr:uid="{00000000-0005-0000-0000-0000E4000000}"/>
    <cellStyle name="Normal 5 2 3 3 5" xfId="215" xr:uid="{00000000-0005-0000-0000-0000E5000000}"/>
    <cellStyle name="Normal 5 2 3 4" xfId="216" xr:uid="{00000000-0005-0000-0000-0000E6000000}"/>
    <cellStyle name="Normal 5 2 3 4 2" xfId="217" xr:uid="{00000000-0005-0000-0000-0000E7000000}"/>
    <cellStyle name="Normal 5 2 3 5" xfId="218" xr:uid="{00000000-0005-0000-0000-0000E8000000}"/>
    <cellStyle name="Normal 5 2 3 6" xfId="219" xr:uid="{00000000-0005-0000-0000-0000E9000000}"/>
    <cellStyle name="Normal 5 2 3 7" xfId="220" xr:uid="{00000000-0005-0000-0000-0000EA000000}"/>
    <cellStyle name="Normal 5 2 4" xfId="221" xr:uid="{00000000-0005-0000-0000-0000EB000000}"/>
    <cellStyle name="Normal 5 2 4 2" xfId="222" xr:uid="{00000000-0005-0000-0000-0000EC000000}"/>
    <cellStyle name="Normal 5 2 4 2 2" xfId="223" xr:uid="{00000000-0005-0000-0000-0000ED000000}"/>
    <cellStyle name="Normal 5 2 4 3" xfId="224" xr:uid="{00000000-0005-0000-0000-0000EE000000}"/>
    <cellStyle name="Normal 5 2 4 4" xfId="225" xr:uid="{00000000-0005-0000-0000-0000EF000000}"/>
    <cellStyle name="Normal 5 2 4 5" xfId="226" xr:uid="{00000000-0005-0000-0000-0000F0000000}"/>
    <cellStyle name="Normal 5 2 5" xfId="227" xr:uid="{00000000-0005-0000-0000-0000F1000000}"/>
    <cellStyle name="Normal 5 2 5 2" xfId="228" xr:uid="{00000000-0005-0000-0000-0000F2000000}"/>
    <cellStyle name="Normal 5 2 5 2 2" xfId="229" xr:uid="{00000000-0005-0000-0000-0000F3000000}"/>
    <cellStyle name="Normal 5 2 5 3" xfId="230" xr:uid="{00000000-0005-0000-0000-0000F4000000}"/>
    <cellStyle name="Normal 5 2 5 4" xfId="231" xr:uid="{00000000-0005-0000-0000-0000F5000000}"/>
    <cellStyle name="Normal 5 2 5 5" xfId="232" xr:uid="{00000000-0005-0000-0000-0000F6000000}"/>
    <cellStyle name="Normal 5 2 6" xfId="233" xr:uid="{00000000-0005-0000-0000-0000F7000000}"/>
    <cellStyle name="Normal 5 2 6 2" xfId="234" xr:uid="{00000000-0005-0000-0000-0000F8000000}"/>
    <cellStyle name="Normal 5 2 7" xfId="235" xr:uid="{00000000-0005-0000-0000-0000F9000000}"/>
    <cellStyle name="Normal 5 2 8" xfId="236" xr:uid="{00000000-0005-0000-0000-0000FA000000}"/>
    <cellStyle name="Normal 5 2 9" xfId="237" xr:uid="{00000000-0005-0000-0000-0000FB000000}"/>
    <cellStyle name="Normal 5 3" xfId="238" xr:uid="{00000000-0005-0000-0000-0000FC000000}"/>
    <cellStyle name="Normal 5 3 2" xfId="239" xr:uid="{00000000-0005-0000-0000-0000FD000000}"/>
    <cellStyle name="Normal 5 3 2 2" xfId="240" xr:uid="{00000000-0005-0000-0000-0000FE000000}"/>
    <cellStyle name="Normal 5 3 2 2 2" xfId="241" xr:uid="{00000000-0005-0000-0000-0000FF000000}"/>
    <cellStyle name="Normal 5 3 2 2 2 2" xfId="242" xr:uid="{00000000-0005-0000-0000-000000010000}"/>
    <cellStyle name="Normal 5 3 2 2 3" xfId="243" xr:uid="{00000000-0005-0000-0000-000001010000}"/>
    <cellStyle name="Normal 5 3 2 2 4" xfId="244" xr:uid="{00000000-0005-0000-0000-000002010000}"/>
    <cellStyle name="Normal 5 3 2 2 5" xfId="245" xr:uid="{00000000-0005-0000-0000-000003010000}"/>
    <cellStyle name="Normal 5 3 2 3" xfId="246" xr:uid="{00000000-0005-0000-0000-000004010000}"/>
    <cellStyle name="Normal 5 3 2 3 2" xfId="247" xr:uid="{00000000-0005-0000-0000-000005010000}"/>
    <cellStyle name="Normal 5 3 2 3 2 2" xfId="248" xr:uid="{00000000-0005-0000-0000-000006010000}"/>
    <cellStyle name="Normal 5 3 2 3 3" xfId="249" xr:uid="{00000000-0005-0000-0000-000007010000}"/>
    <cellStyle name="Normal 5 3 2 3 4" xfId="250" xr:uid="{00000000-0005-0000-0000-000008010000}"/>
    <cellStyle name="Normal 5 3 2 3 5" xfId="251" xr:uid="{00000000-0005-0000-0000-000009010000}"/>
    <cellStyle name="Normal 5 3 2 4" xfId="252" xr:uid="{00000000-0005-0000-0000-00000A010000}"/>
    <cellStyle name="Normal 5 3 2 4 2" xfId="253" xr:uid="{00000000-0005-0000-0000-00000B010000}"/>
    <cellStyle name="Normal 5 3 2 5" xfId="254" xr:uid="{00000000-0005-0000-0000-00000C010000}"/>
    <cellStyle name="Normal 5 3 2 6" xfId="255" xr:uid="{00000000-0005-0000-0000-00000D010000}"/>
    <cellStyle name="Normal 5 3 2 7" xfId="256" xr:uid="{00000000-0005-0000-0000-00000E010000}"/>
    <cellStyle name="Normal 5 3 3" xfId="257" xr:uid="{00000000-0005-0000-0000-00000F010000}"/>
    <cellStyle name="Normal 5 3 3 2" xfId="258" xr:uid="{00000000-0005-0000-0000-000010010000}"/>
    <cellStyle name="Normal 5 3 3 2 2" xfId="259" xr:uid="{00000000-0005-0000-0000-000011010000}"/>
    <cellStyle name="Normal 5 3 3 3" xfId="260" xr:uid="{00000000-0005-0000-0000-000012010000}"/>
    <cellStyle name="Normal 5 3 3 4" xfId="261" xr:uid="{00000000-0005-0000-0000-000013010000}"/>
    <cellStyle name="Normal 5 3 3 5" xfId="262" xr:uid="{00000000-0005-0000-0000-000014010000}"/>
    <cellStyle name="Normal 5 3 4" xfId="263" xr:uid="{00000000-0005-0000-0000-000015010000}"/>
    <cellStyle name="Normal 5 3 4 2" xfId="264" xr:uid="{00000000-0005-0000-0000-000016010000}"/>
    <cellStyle name="Normal 5 3 4 2 2" xfId="265" xr:uid="{00000000-0005-0000-0000-000017010000}"/>
    <cellStyle name="Normal 5 3 4 3" xfId="266" xr:uid="{00000000-0005-0000-0000-000018010000}"/>
    <cellStyle name="Normal 5 3 4 4" xfId="267" xr:uid="{00000000-0005-0000-0000-000019010000}"/>
    <cellStyle name="Normal 5 3 4 5" xfId="268" xr:uid="{00000000-0005-0000-0000-00001A010000}"/>
    <cellStyle name="Normal 5 3 5" xfId="269" xr:uid="{00000000-0005-0000-0000-00001B010000}"/>
    <cellStyle name="Normal 5 3 5 2" xfId="270" xr:uid="{00000000-0005-0000-0000-00001C010000}"/>
    <cellStyle name="Normal 5 3 6" xfId="271" xr:uid="{00000000-0005-0000-0000-00001D010000}"/>
    <cellStyle name="Normal 5 3 7" xfId="272" xr:uid="{00000000-0005-0000-0000-00001E010000}"/>
    <cellStyle name="Normal 5 3 8" xfId="273" xr:uid="{00000000-0005-0000-0000-00001F010000}"/>
    <cellStyle name="Normal 5 4" xfId="274" xr:uid="{00000000-0005-0000-0000-000020010000}"/>
    <cellStyle name="Normal 5 4 2" xfId="275" xr:uid="{00000000-0005-0000-0000-000021010000}"/>
    <cellStyle name="Normal 5 4 2 2" xfId="276" xr:uid="{00000000-0005-0000-0000-000022010000}"/>
    <cellStyle name="Normal 5 4 2 2 2" xfId="277" xr:uid="{00000000-0005-0000-0000-000023010000}"/>
    <cellStyle name="Normal 5 4 2 3" xfId="278" xr:uid="{00000000-0005-0000-0000-000024010000}"/>
    <cellStyle name="Normal 5 4 2 4" xfId="279" xr:uid="{00000000-0005-0000-0000-000025010000}"/>
    <cellStyle name="Normal 5 4 2 5" xfId="280" xr:uid="{00000000-0005-0000-0000-000026010000}"/>
    <cellStyle name="Normal 5 4 3" xfId="281" xr:uid="{00000000-0005-0000-0000-000027010000}"/>
    <cellStyle name="Normal 5 4 3 2" xfId="282" xr:uid="{00000000-0005-0000-0000-000028010000}"/>
    <cellStyle name="Normal 5 4 3 2 2" xfId="283" xr:uid="{00000000-0005-0000-0000-000029010000}"/>
    <cellStyle name="Normal 5 4 3 3" xfId="284" xr:uid="{00000000-0005-0000-0000-00002A010000}"/>
    <cellStyle name="Normal 5 4 3 4" xfId="285" xr:uid="{00000000-0005-0000-0000-00002B010000}"/>
    <cellStyle name="Normal 5 4 3 5" xfId="286" xr:uid="{00000000-0005-0000-0000-00002C010000}"/>
    <cellStyle name="Normal 5 4 4" xfId="287" xr:uid="{00000000-0005-0000-0000-00002D010000}"/>
    <cellStyle name="Normal 5 4 4 2" xfId="288" xr:uid="{00000000-0005-0000-0000-00002E010000}"/>
    <cellStyle name="Normal 5 4 5" xfId="289" xr:uid="{00000000-0005-0000-0000-00002F010000}"/>
    <cellStyle name="Normal 5 4 6" xfId="290" xr:uid="{00000000-0005-0000-0000-000030010000}"/>
    <cellStyle name="Normal 5 4 7" xfId="291" xr:uid="{00000000-0005-0000-0000-000031010000}"/>
    <cellStyle name="Normal 5 5" xfId="292" xr:uid="{00000000-0005-0000-0000-000032010000}"/>
    <cellStyle name="Normal 5 5 2" xfId="293" xr:uid="{00000000-0005-0000-0000-000033010000}"/>
    <cellStyle name="Normal 5 5 2 2" xfId="294" xr:uid="{00000000-0005-0000-0000-000034010000}"/>
    <cellStyle name="Normal 5 5 3" xfId="295" xr:uid="{00000000-0005-0000-0000-000035010000}"/>
    <cellStyle name="Normal 5 5 4" xfId="296" xr:uid="{00000000-0005-0000-0000-000036010000}"/>
    <cellStyle name="Normal 5 5 5" xfId="297" xr:uid="{00000000-0005-0000-0000-000037010000}"/>
    <cellStyle name="Normal 5 6" xfId="298" xr:uid="{00000000-0005-0000-0000-000038010000}"/>
    <cellStyle name="Normal 5 6 2" xfId="299" xr:uid="{00000000-0005-0000-0000-000039010000}"/>
    <cellStyle name="Normal 5 6 2 2" xfId="300" xr:uid="{00000000-0005-0000-0000-00003A010000}"/>
    <cellStyle name="Normal 5 6 3" xfId="301" xr:uid="{00000000-0005-0000-0000-00003B010000}"/>
    <cellStyle name="Normal 5 6 4" xfId="302" xr:uid="{00000000-0005-0000-0000-00003C010000}"/>
    <cellStyle name="Normal 5 6 5" xfId="303" xr:uid="{00000000-0005-0000-0000-00003D010000}"/>
    <cellStyle name="Normal 5 7" xfId="304" xr:uid="{00000000-0005-0000-0000-00003E010000}"/>
    <cellStyle name="Normal 5 7 2" xfId="305" xr:uid="{00000000-0005-0000-0000-00003F010000}"/>
    <cellStyle name="Normal 5 8" xfId="306" xr:uid="{00000000-0005-0000-0000-000040010000}"/>
    <cellStyle name="Normal 5 9" xfId="307" xr:uid="{00000000-0005-0000-0000-000041010000}"/>
    <cellStyle name="Normal 6" xfId="308" xr:uid="{00000000-0005-0000-0000-000042010000}"/>
    <cellStyle name="Normal 6 2" xfId="309" xr:uid="{00000000-0005-0000-0000-000043010000}"/>
    <cellStyle name="Normal 6 2 2" xfId="310" xr:uid="{00000000-0005-0000-0000-000044010000}"/>
    <cellStyle name="Normal 6 2 2 2" xfId="311" xr:uid="{00000000-0005-0000-0000-000045010000}"/>
    <cellStyle name="Normal 6 2 2 2 2" xfId="312" xr:uid="{00000000-0005-0000-0000-000046010000}"/>
    <cellStyle name="Normal 6 2 2 2 2 2" xfId="313" xr:uid="{00000000-0005-0000-0000-000047010000}"/>
    <cellStyle name="Normal 6 2 2 2 3" xfId="314" xr:uid="{00000000-0005-0000-0000-000048010000}"/>
    <cellStyle name="Normal 6 2 2 2 4" xfId="315" xr:uid="{00000000-0005-0000-0000-000049010000}"/>
    <cellStyle name="Normal 6 2 2 2 5" xfId="316" xr:uid="{00000000-0005-0000-0000-00004A010000}"/>
    <cellStyle name="Normal 6 2 2 3" xfId="317" xr:uid="{00000000-0005-0000-0000-00004B010000}"/>
    <cellStyle name="Normal 6 2 2 3 2" xfId="318" xr:uid="{00000000-0005-0000-0000-00004C010000}"/>
    <cellStyle name="Normal 6 2 2 3 2 2" xfId="319" xr:uid="{00000000-0005-0000-0000-00004D010000}"/>
    <cellStyle name="Normal 6 2 2 3 3" xfId="320" xr:uid="{00000000-0005-0000-0000-00004E010000}"/>
    <cellStyle name="Normal 6 2 2 3 4" xfId="321" xr:uid="{00000000-0005-0000-0000-00004F010000}"/>
    <cellStyle name="Normal 6 2 2 3 5" xfId="322" xr:uid="{00000000-0005-0000-0000-000050010000}"/>
    <cellStyle name="Normal 6 2 2 4" xfId="323" xr:uid="{00000000-0005-0000-0000-000051010000}"/>
    <cellStyle name="Normal 6 2 2 4 2" xfId="324" xr:uid="{00000000-0005-0000-0000-000052010000}"/>
    <cellStyle name="Normal 6 2 2 5" xfId="325" xr:uid="{00000000-0005-0000-0000-000053010000}"/>
    <cellStyle name="Normal 6 2 2 6" xfId="326" xr:uid="{00000000-0005-0000-0000-000054010000}"/>
    <cellStyle name="Normal 6 2 2 7" xfId="327" xr:uid="{00000000-0005-0000-0000-000055010000}"/>
    <cellStyle name="Normal 6 2 3" xfId="328" xr:uid="{00000000-0005-0000-0000-000056010000}"/>
    <cellStyle name="Normal 6 2 3 2" xfId="329" xr:uid="{00000000-0005-0000-0000-000057010000}"/>
    <cellStyle name="Normal 6 2 3 2 2" xfId="330" xr:uid="{00000000-0005-0000-0000-000058010000}"/>
    <cellStyle name="Normal 6 2 3 3" xfId="331" xr:uid="{00000000-0005-0000-0000-000059010000}"/>
    <cellStyle name="Normal 6 2 3 4" xfId="332" xr:uid="{00000000-0005-0000-0000-00005A010000}"/>
    <cellStyle name="Normal 6 2 3 5" xfId="333" xr:uid="{00000000-0005-0000-0000-00005B010000}"/>
    <cellStyle name="Normal 6 2 4" xfId="334" xr:uid="{00000000-0005-0000-0000-00005C010000}"/>
    <cellStyle name="Normal 6 2 4 2" xfId="335" xr:uid="{00000000-0005-0000-0000-00005D010000}"/>
    <cellStyle name="Normal 6 2 4 2 2" xfId="336" xr:uid="{00000000-0005-0000-0000-00005E010000}"/>
    <cellStyle name="Normal 6 2 4 3" xfId="337" xr:uid="{00000000-0005-0000-0000-00005F010000}"/>
    <cellStyle name="Normal 6 2 4 4" xfId="338" xr:uid="{00000000-0005-0000-0000-000060010000}"/>
    <cellStyle name="Normal 6 2 4 5" xfId="339" xr:uid="{00000000-0005-0000-0000-000061010000}"/>
    <cellStyle name="Normal 6 2 5" xfId="340" xr:uid="{00000000-0005-0000-0000-000062010000}"/>
    <cellStyle name="Normal 6 2 5 2" xfId="341" xr:uid="{00000000-0005-0000-0000-000063010000}"/>
    <cellStyle name="Normal 6 2 6" xfId="342" xr:uid="{00000000-0005-0000-0000-000064010000}"/>
    <cellStyle name="Normal 6 2 7" xfId="343" xr:uid="{00000000-0005-0000-0000-000065010000}"/>
    <cellStyle name="Normal 6 2 8" xfId="344" xr:uid="{00000000-0005-0000-0000-000066010000}"/>
    <cellStyle name="Normal 6 3" xfId="345" xr:uid="{00000000-0005-0000-0000-000067010000}"/>
    <cellStyle name="Normal 6 3 2" xfId="346" xr:uid="{00000000-0005-0000-0000-000068010000}"/>
    <cellStyle name="Normal 6 3 2 2" xfId="347" xr:uid="{00000000-0005-0000-0000-000069010000}"/>
    <cellStyle name="Normal 6 3 2 2 2" xfId="348" xr:uid="{00000000-0005-0000-0000-00006A010000}"/>
    <cellStyle name="Normal 6 3 2 3" xfId="349" xr:uid="{00000000-0005-0000-0000-00006B010000}"/>
    <cellStyle name="Normal 6 3 2 4" xfId="350" xr:uid="{00000000-0005-0000-0000-00006C010000}"/>
    <cellStyle name="Normal 6 3 2 5" xfId="351" xr:uid="{00000000-0005-0000-0000-00006D010000}"/>
    <cellStyle name="Normal 6 3 3" xfId="352" xr:uid="{00000000-0005-0000-0000-00006E010000}"/>
    <cellStyle name="Normal 6 3 3 2" xfId="353" xr:uid="{00000000-0005-0000-0000-00006F010000}"/>
    <cellStyle name="Normal 6 3 3 2 2" xfId="354" xr:uid="{00000000-0005-0000-0000-000070010000}"/>
    <cellStyle name="Normal 6 3 3 3" xfId="355" xr:uid="{00000000-0005-0000-0000-000071010000}"/>
    <cellStyle name="Normal 6 3 3 4" xfId="356" xr:uid="{00000000-0005-0000-0000-000072010000}"/>
    <cellStyle name="Normal 6 3 3 5" xfId="357" xr:uid="{00000000-0005-0000-0000-000073010000}"/>
    <cellStyle name="Normal 6 3 4" xfId="358" xr:uid="{00000000-0005-0000-0000-000074010000}"/>
    <cellStyle name="Normal 6 3 4 2" xfId="359" xr:uid="{00000000-0005-0000-0000-000075010000}"/>
    <cellStyle name="Normal 6 3 5" xfId="360" xr:uid="{00000000-0005-0000-0000-000076010000}"/>
    <cellStyle name="Normal 6 3 6" xfId="361" xr:uid="{00000000-0005-0000-0000-000077010000}"/>
    <cellStyle name="Normal 6 3 7" xfId="362" xr:uid="{00000000-0005-0000-0000-000078010000}"/>
    <cellStyle name="Normal 6 4" xfId="363" xr:uid="{00000000-0005-0000-0000-000079010000}"/>
    <cellStyle name="Normal 6 4 2" xfId="364" xr:uid="{00000000-0005-0000-0000-00007A010000}"/>
    <cellStyle name="Normal 6 4 2 2" xfId="365" xr:uid="{00000000-0005-0000-0000-00007B010000}"/>
    <cellStyle name="Normal 6 4 3" xfId="366" xr:uid="{00000000-0005-0000-0000-00007C010000}"/>
    <cellStyle name="Normal 6 4 4" xfId="367" xr:uid="{00000000-0005-0000-0000-00007D010000}"/>
    <cellStyle name="Normal 6 4 5" xfId="368" xr:uid="{00000000-0005-0000-0000-00007E010000}"/>
    <cellStyle name="Normal 6 5" xfId="369" xr:uid="{00000000-0005-0000-0000-00007F010000}"/>
    <cellStyle name="Normal 6 5 2" xfId="370" xr:uid="{00000000-0005-0000-0000-000080010000}"/>
    <cellStyle name="Normal 6 5 2 2" xfId="371" xr:uid="{00000000-0005-0000-0000-000081010000}"/>
    <cellStyle name="Normal 6 5 3" xfId="372" xr:uid="{00000000-0005-0000-0000-000082010000}"/>
    <cellStyle name="Normal 6 5 4" xfId="373" xr:uid="{00000000-0005-0000-0000-000083010000}"/>
    <cellStyle name="Normal 6 5 5" xfId="374" xr:uid="{00000000-0005-0000-0000-000084010000}"/>
    <cellStyle name="Normal 6 6" xfId="375" xr:uid="{00000000-0005-0000-0000-000085010000}"/>
    <cellStyle name="Normal 6 6 2" xfId="376" xr:uid="{00000000-0005-0000-0000-000086010000}"/>
    <cellStyle name="Normal 6 7" xfId="377" xr:uid="{00000000-0005-0000-0000-000087010000}"/>
    <cellStyle name="Normal 6 8" xfId="378" xr:uid="{00000000-0005-0000-0000-000088010000}"/>
    <cellStyle name="Normal 6 9" xfId="379" xr:uid="{00000000-0005-0000-0000-000089010000}"/>
    <cellStyle name="Normal 7" xfId="380" xr:uid="{00000000-0005-0000-0000-00008A010000}"/>
    <cellStyle name="Normal 8" xfId="381" xr:uid="{00000000-0005-0000-0000-00008B010000}"/>
    <cellStyle name="Normal 8 2" xfId="382" xr:uid="{00000000-0005-0000-0000-00008C010000}"/>
    <cellStyle name="Normal 9" xfId="383" xr:uid="{00000000-0005-0000-0000-00008D010000}"/>
    <cellStyle name="Normal 9 2" xfId="384" xr:uid="{00000000-0005-0000-0000-00008E010000}"/>
    <cellStyle name="Normal 9 2 2" xfId="385" xr:uid="{00000000-0005-0000-0000-00008F010000}"/>
    <cellStyle name="Normal 9 2 2 2" xfId="386" xr:uid="{00000000-0005-0000-0000-000090010000}"/>
    <cellStyle name="Normal 9 2 2 2 2" xfId="387" xr:uid="{00000000-0005-0000-0000-000091010000}"/>
    <cellStyle name="Normal 9 2 2 3" xfId="388" xr:uid="{00000000-0005-0000-0000-000092010000}"/>
    <cellStyle name="Normal 9 2 2 4" xfId="389" xr:uid="{00000000-0005-0000-0000-000093010000}"/>
    <cellStyle name="Normal 9 2 2 5" xfId="390" xr:uid="{00000000-0005-0000-0000-000094010000}"/>
    <cellStyle name="Normal 9 2 3" xfId="391" xr:uid="{00000000-0005-0000-0000-000095010000}"/>
    <cellStyle name="Normal 9 2 3 2" xfId="392" xr:uid="{00000000-0005-0000-0000-000096010000}"/>
    <cellStyle name="Normal 9 2 3 2 2" xfId="393" xr:uid="{00000000-0005-0000-0000-000097010000}"/>
    <cellStyle name="Normal 9 2 3 3" xfId="394" xr:uid="{00000000-0005-0000-0000-000098010000}"/>
    <cellStyle name="Normal 9 2 3 4" xfId="395" xr:uid="{00000000-0005-0000-0000-000099010000}"/>
    <cellStyle name="Normal 9 2 3 5" xfId="396" xr:uid="{00000000-0005-0000-0000-00009A010000}"/>
    <cellStyle name="Normal 9 2 4" xfId="397" xr:uid="{00000000-0005-0000-0000-00009B010000}"/>
    <cellStyle name="Normal 9 2 4 2" xfId="398" xr:uid="{00000000-0005-0000-0000-00009C010000}"/>
    <cellStyle name="Normal 9 2 5" xfId="399" xr:uid="{00000000-0005-0000-0000-00009D010000}"/>
    <cellStyle name="Normal 9 2 6" xfId="400" xr:uid="{00000000-0005-0000-0000-00009E010000}"/>
    <cellStyle name="Normal 9 2 7" xfId="401" xr:uid="{00000000-0005-0000-0000-00009F010000}"/>
    <cellStyle name="Normal 9 3" xfId="402" xr:uid="{00000000-0005-0000-0000-0000A0010000}"/>
    <cellStyle name="Normal 9 3 2" xfId="403" xr:uid="{00000000-0005-0000-0000-0000A1010000}"/>
    <cellStyle name="Normal 9 3 2 2" xfId="404" xr:uid="{00000000-0005-0000-0000-0000A2010000}"/>
    <cellStyle name="Normal 9 3 3" xfId="405" xr:uid="{00000000-0005-0000-0000-0000A3010000}"/>
    <cellStyle name="Normal 9 3 4" xfId="406" xr:uid="{00000000-0005-0000-0000-0000A4010000}"/>
    <cellStyle name="Normal 9 3 5" xfId="407" xr:uid="{00000000-0005-0000-0000-0000A5010000}"/>
    <cellStyle name="Normal 9 4" xfId="408" xr:uid="{00000000-0005-0000-0000-0000A6010000}"/>
    <cellStyle name="Normal 9 4 2" xfId="409" xr:uid="{00000000-0005-0000-0000-0000A7010000}"/>
    <cellStyle name="Normal 9 4 2 2" xfId="410" xr:uid="{00000000-0005-0000-0000-0000A8010000}"/>
    <cellStyle name="Normal 9 4 3" xfId="411" xr:uid="{00000000-0005-0000-0000-0000A9010000}"/>
    <cellStyle name="Normal 9 4 4" xfId="412" xr:uid="{00000000-0005-0000-0000-0000AA010000}"/>
    <cellStyle name="Normal 9 4 5" xfId="413" xr:uid="{00000000-0005-0000-0000-0000AB010000}"/>
    <cellStyle name="Normal 9 5" xfId="414" xr:uid="{00000000-0005-0000-0000-0000AC010000}"/>
    <cellStyle name="Normal 9 5 2" xfId="415" xr:uid="{00000000-0005-0000-0000-0000AD010000}"/>
    <cellStyle name="Normal 9 6" xfId="416" xr:uid="{00000000-0005-0000-0000-0000AE010000}"/>
    <cellStyle name="Normal 9 7" xfId="417" xr:uid="{00000000-0005-0000-0000-0000AF010000}"/>
    <cellStyle name="Normal 9 8" xfId="418" xr:uid="{00000000-0005-0000-0000-0000B0010000}"/>
    <cellStyle name="Notas 2" xfId="419" xr:uid="{00000000-0005-0000-0000-0000B1010000}"/>
    <cellStyle name="Salida 2" xfId="420" xr:uid="{00000000-0005-0000-0000-0000B2010000}"/>
    <cellStyle name="Texto de advertencia 2" xfId="421" xr:uid="{00000000-0005-0000-0000-0000B3010000}"/>
    <cellStyle name="Texto explicativo 2" xfId="422" xr:uid="{00000000-0005-0000-0000-0000B4010000}"/>
    <cellStyle name="Título 1 2" xfId="423" xr:uid="{00000000-0005-0000-0000-0000B5010000}"/>
    <cellStyle name="Título 2 2" xfId="424" xr:uid="{00000000-0005-0000-0000-0000B6010000}"/>
    <cellStyle name="Título 3 2" xfId="425" xr:uid="{00000000-0005-0000-0000-0000B7010000}"/>
    <cellStyle name="Total 2" xfId="426" xr:uid="{00000000-0005-0000-0000-0000B8010000}"/>
  </cellStyles>
  <dxfs count="1">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pivotCacheDefinition" Target="pivotCache/pivotCacheDefinition5.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82826</xdr:colOff>
      <xdr:row>0</xdr:row>
      <xdr:rowOff>41413</xdr:rowOff>
    </xdr:from>
    <xdr:to>
      <xdr:col>19</xdr:col>
      <xdr:colOff>148259</xdr:colOff>
      <xdr:row>5</xdr:row>
      <xdr:rowOff>71148</xdr:rowOff>
    </xdr:to>
    <xdr:grpSp>
      <xdr:nvGrpSpPr>
        <xdr:cNvPr id="14" name="Grupo 13">
          <a:extLst>
            <a:ext uri="{FF2B5EF4-FFF2-40B4-BE49-F238E27FC236}">
              <a16:creationId xmlns:a16="http://schemas.microsoft.com/office/drawing/2014/main" id="{0FB99E0D-AF28-43FA-A238-FCC09216455F}"/>
            </a:ext>
          </a:extLst>
        </xdr:cNvPr>
        <xdr:cNvGrpSpPr/>
      </xdr:nvGrpSpPr>
      <xdr:grpSpPr>
        <a:xfrm>
          <a:off x="82826" y="41413"/>
          <a:ext cx="5199408" cy="1020335"/>
          <a:chOff x="0" y="0"/>
          <a:chExt cx="5200650" cy="1015365"/>
        </a:xfrm>
      </xdr:grpSpPr>
      <xdr:grpSp>
        <xdr:nvGrpSpPr>
          <xdr:cNvPr id="15" name="Grupo 14">
            <a:extLst>
              <a:ext uri="{FF2B5EF4-FFF2-40B4-BE49-F238E27FC236}">
                <a16:creationId xmlns:a16="http://schemas.microsoft.com/office/drawing/2014/main" id="{BCBB9FF4-CD57-4B18-BA27-88C55A66F1E3}"/>
              </a:ext>
            </a:extLst>
          </xdr:cNvPr>
          <xdr:cNvGrpSpPr/>
        </xdr:nvGrpSpPr>
        <xdr:grpSpPr>
          <a:xfrm>
            <a:off x="0" y="0"/>
            <a:ext cx="5200650" cy="1015365"/>
            <a:chOff x="0" y="0"/>
            <a:chExt cx="5200650" cy="1015365"/>
          </a:xfrm>
        </xdr:grpSpPr>
        <xdr:pic>
          <xdr:nvPicPr>
            <xdr:cNvPr id="17" name="Imagen 16">
              <a:extLst>
                <a:ext uri="{FF2B5EF4-FFF2-40B4-BE49-F238E27FC236}">
                  <a16:creationId xmlns:a16="http://schemas.microsoft.com/office/drawing/2014/main" id="{C2074999-D04A-4949-9756-FDB6CF9F38F3}"/>
                </a:ext>
              </a:extLst>
            </xdr:cNvPr>
            <xdr:cNvPicPr>
              <a:picLocks noChangeAspect="1"/>
            </xdr:cNvPicPr>
          </xdr:nvPicPr>
          <xdr:blipFill rotWithShape="1">
            <a:blip xmlns:r="http://schemas.openxmlformats.org/officeDocument/2006/relationships" r:embed="rId1" cstate="print">
              <a:clrChange>
                <a:clrFrom>
                  <a:srgbClr val="FFFEFD"/>
                </a:clrFrom>
                <a:clrTo>
                  <a:srgbClr val="FFFEFD">
                    <a:alpha val="0"/>
                  </a:srgbClr>
                </a:clrTo>
              </a:clrChange>
              <a:extLst>
                <a:ext uri="{28A0092B-C50C-407E-A947-70E740481C1C}">
                  <a14:useLocalDpi xmlns:a14="http://schemas.microsoft.com/office/drawing/2010/main" val="0"/>
                </a:ext>
              </a:extLst>
            </a:blip>
            <a:srcRect l="7602" t="15798" r="25453"/>
            <a:stretch/>
          </xdr:blipFill>
          <xdr:spPr bwMode="auto">
            <a:xfrm>
              <a:off x="0" y="0"/>
              <a:ext cx="5200650" cy="1015365"/>
            </a:xfrm>
            <a:prstGeom prst="rect">
              <a:avLst/>
            </a:prstGeom>
            <a:ln>
              <a:noFill/>
            </a:ln>
            <a:extLst>
              <a:ext uri="{53640926-AAD7-44D8-BBD7-CCE9431645EC}">
                <a14:shadowObscured xmlns:a14="http://schemas.microsoft.com/office/drawing/2010/main"/>
              </a:ext>
            </a:extLst>
          </xdr:spPr>
        </xdr:pic>
        <xdr:sp macro="" textlink="">
          <xdr:nvSpPr>
            <xdr:cNvPr id="18" name="Cuadro de texto 3">
              <a:extLst>
                <a:ext uri="{FF2B5EF4-FFF2-40B4-BE49-F238E27FC236}">
                  <a16:creationId xmlns:a16="http://schemas.microsoft.com/office/drawing/2014/main" id="{B0A2BFB9-92EF-4906-B232-686B2ED9DA11}"/>
                </a:ext>
              </a:extLst>
            </xdr:cNvPr>
            <xdr:cNvSpPr txBox="1"/>
          </xdr:nvSpPr>
          <xdr:spPr>
            <a:xfrm>
              <a:off x="2057400" y="485775"/>
              <a:ext cx="13335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MINISTERIO DE ECONOMÍA </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Y FINANZAS PÚBLICAS</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9" name="Cuadro de texto 6">
              <a:extLst>
                <a:ext uri="{FF2B5EF4-FFF2-40B4-BE49-F238E27FC236}">
                  <a16:creationId xmlns:a16="http://schemas.microsoft.com/office/drawing/2014/main" id="{A594748A-BDA5-4B93-BD87-5F867E600CFF}"/>
                </a:ext>
              </a:extLst>
            </xdr:cNvPr>
            <xdr:cNvSpPr txBox="1"/>
          </xdr:nvSpPr>
          <xdr:spPr>
            <a:xfrm>
              <a:off x="3314700" y="485775"/>
              <a:ext cx="17907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VICEMINISTERIO DE PRESUPUESTO Y CONTABILIDAD FISCAL</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grpSp>
      <xdr:cxnSp macro="">
        <xdr:nvCxnSpPr>
          <xdr:cNvPr id="16" name="Conector recto 15">
            <a:extLst>
              <a:ext uri="{FF2B5EF4-FFF2-40B4-BE49-F238E27FC236}">
                <a16:creationId xmlns:a16="http://schemas.microsoft.com/office/drawing/2014/main" id="{2964D711-74FC-49F9-B44E-FC4C9030AF00}"/>
              </a:ext>
            </a:extLst>
          </xdr:cNvPr>
          <xdr:cNvCxnSpPr/>
        </xdr:nvCxnSpPr>
        <xdr:spPr>
          <a:xfrm>
            <a:off x="3314700" y="533400"/>
            <a:ext cx="0" cy="200025"/>
          </a:xfrm>
          <a:prstGeom prst="line">
            <a:avLst/>
          </a:prstGeom>
          <a:ln w="22225" cmpd="sng">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1698</xdr:row>
      <xdr:rowOff>152400</xdr:rowOff>
    </xdr:from>
    <xdr:to>
      <xdr:col>17</xdr:col>
      <xdr:colOff>485775</xdr:colOff>
      <xdr:row>1699</xdr:row>
      <xdr:rowOff>152400</xdr:rowOff>
    </xdr:to>
    <xdr:grpSp>
      <xdr:nvGrpSpPr>
        <xdr:cNvPr id="2" name="Grupo 1">
          <a:extLst>
            <a:ext uri="{FF2B5EF4-FFF2-40B4-BE49-F238E27FC236}">
              <a16:creationId xmlns:a16="http://schemas.microsoft.com/office/drawing/2014/main" id="{439AD1B2-0FD4-4590-8338-00F91454E82F}"/>
            </a:ext>
          </a:extLst>
        </xdr:cNvPr>
        <xdr:cNvGrpSpPr/>
      </xdr:nvGrpSpPr>
      <xdr:grpSpPr>
        <a:xfrm>
          <a:off x="1009650" y="1266110625"/>
          <a:ext cx="13706475" cy="161925"/>
          <a:chOff x="1009650" y="4810125"/>
          <a:chExt cx="12830175" cy="161925"/>
        </a:xfrm>
      </xdr:grpSpPr>
      <xdr:cxnSp macro="">
        <xdr:nvCxnSpPr>
          <xdr:cNvPr id="10" name="Conector recto 9">
            <a:extLst>
              <a:ext uri="{FF2B5EF4-FFF2-40B4-BE49-F238E27FC236}">
                <a16:creationId xmlns:a16="http://schemas.microsoft.com/office/drawing/2014/main" id="{41D2A0CA-8734-86F2-3574-21B0A0E6584E}"/>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1" name="Conector recto 10">
            <a:extLst>
              <a:ext uri="{FF2B5EF4-FFF2-40B4-BE49-F238E27FC236}">
                <a16:creationId xmlns:a16="http://schemas.microsoft.com/office/drawing/2014/main" id="{FF15E9AA-043C-ECA9-2C09-7040BD41FE0E}"/>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2" name="Conector recto 11">
            <a:extLst>
              <a:ext uri="{FF2B5EF4-FFF2-40B4-BE49-F238E27FC236}">
                <a16:creationId xmlns:a16="http://schemas.microsoft.com/office/drawing/2014/main" id="{06F1FDC7-CD52-CD88-5590-272E83B87943}"/>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3" name="CuadroTexto 12">
            <a:extLst>
              <a:ext uri="{FF2B5EF4-FFF2-40B4-BE49-F238E27FC236}">
                <a16:creationId xmlns:a16="http://schemas.microsoft.com/office/drawing/2014/main" id="{4C056492-7EBF-DB95-254D-5B505F7AFB67}"/>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4" name="CuadroTexto 13">
            <a:extLst>
              <a:ext uri="{FF2B5EF4-FFF2-40B4-BE49-F238E27FC236}">
                <a16:creationId xmlns:a16="http://schemas.microsoft.com/office/drawing/2014/main" id="{8D866841-3F12-9F11-AB26-E6FDCEB90D4D}"/>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5" name="CuadroTexto 14">
            <a:extLst>
              <a:ext uri="{FF2B5EF4-FFF2-40B4-BE49-F238E27FC236}">
                <a16:creationId xmlns:a16="http://schemas.microsoft.com/office/drawing/2014/main" id="{02C384C0-0C1A-1FFC-A499-ADFD4BBC2107}"/>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1038225</xdr:colOff>
      <xdr:row>0</xdr:row>
      <xdr:rowOff>19050</xdr:rowOff>
    </xdr:from>
    <xdr:to>
      <xdr:col>20</xdr:col>
      <xdr:colOff>9525</xdr:colOff>
      <xdr:row>3</xdr:row>
      <xdr:rowOff>103310</xdr:rowOff>
    </xdr:to>
    <xdr:sp macro="" textlink="">
      <xdr:nvSpPr>
        <xdr:cNvPr id="16" name="CuadroTexto 15">
          <a:extLst>
            <a:ext uri="{FF2B5EF4-FFF2-40B4-BE49-F238E27FC236}">
              <a16:creationId xmlns:a16="http://schemas.microsoft.com/office/drawing/2014/main" id="{061E2AAA-56D1-4518-BD50-6D1A5C32A7C0}"/>
            </a:ext>
          </a:extLst>
        </xdr:cNvPr>
        <xdr:cNvSpPr txBox="1"/>
      </xdr:nvSpPr>
      <xdr:spPr>
        <a:xfrm>
          <a:off x="1433512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140</xdr:row>
      <xdr:rowOff>0</xdr:rowOff>
    </xdr:from>
    <xdr:to>
      <xdr:col>16</xdr:col>
      <xdr:colOff>752475</xdr:colOff>
      <xdr:row>141</xdr:row>
      <xdr:rowOff>0</xdr:rowOff>
    </xdr:to>
    <xdr:grpSp>
      <xdr:nvGrpSpPr>
        <xdr:cNvPr id="5" name="Grupo 4">
          <a:extLst>
            <a:ext uri="{FF2B5EF4-FFF2-40B4-BE49-F238E27FC236}">
              <a16:creationId xmlns:a16="http://schemas.microsoft.com/office/drawing/2014/main" id="{00000000-0008-0000-0500-000005000000}"/>
            </a:ext>
          </a:extLst>
        </xdr:cNvPr>
        <xdr:cNvGrpSpPr/>
      </xdr:nvGrpSpPr>
      <xdr:grpSpPr>
        <a:xfrm>
          <a:off x="1009650" y="94840425"/>
          <a:ext cx="13820775" cy="161925"/>
          <a:chOff x="1009650" y="4810125"/>
          <a:chExt cx="12830175" cy="161925"/>
        </a:xfrm>
      </xdr:grpSpPr>
      <xdr:cxnSp macro="">
        <xdr:nvCxnSpPr>
          <xdr:cNvPr id="6" name="Conector recto 5">
            <a:extLst>
              <a:ext uri="{FF2B5EF4-FFF2-40B4-BE49-F238E27FC236}">
                <a16:creationId xmlns:a16="http://schemas.microsoft.com/office/drawing/2014/main" id="{00000000-0008-0000-0500-000006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0500-000007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a:extLst>
              <a:ext uri="{FF2B5EF4-FFF2-40B4-BE49-F238E27FC236}">
                <a16:creationId xmlns:a16="http://schemas.microsoft.com/office/drawing/2014/main" id="{00000000-0008-0000-0500-000008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695325</xdr:colOff>
      <xdr:row>0</xdr:row>
      <xdr:rowOff>19050</xdr:rowOff>
    </xdr:from>
    <xdr:to>
      <xdr:col>20</xdr:col>
      <xdr:colOff>9525</xdr:colOff>
      <xdr:row>3</xdr:row>
      <xdr:rowOff>103310</xdr:rowOff>
    </xdr:to>
    <xdr:sp macro="" textlink="">
      <xdr:nvSpPr>
        <xdr:cNvPr id="2" name="CuadroTexto 1">
          <a:extLst>
            <a:ext uri="{FF2B5EF4-FFF2-40B4-BE49-F238E27FC236}">
              <a16:creationId xmlns:a16="http://schemas.microsoft.com/office/drawing/2014/main" id="{77E6DF44-342C-4184-81E5-DF55C0267F8C}"/>
            </a:ext>
          </a:extLst>
        </xdr:cNvPr>
        <xdr:cNvSpPr txBox="1"/>
      </xdr:nvSpPr>
      <xdr:spPr>
        <a:xfrm>
          <a:off x="15830550"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266700</xdr:colOff>
      <xdr:row>94</xdr:row>
      <xdr:rowOff>28575</xdr:rowOff>
    </xdr:from>
    <xdr:to>
      <xdr:col>14</xdr:col>
      <xdr:colOff>1038225</xdr:colOff>
      <xdr:row>95</xdr:row>
      <xdr:rowOff>28575</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266700" y="52978050"/>
          <a:ext cx="13630275" cy="161925"/>
          <a:chOff x="1009650" y="4810125"/>
          <a:chExt cx="12830175" cy="161925"/>
        </a:xfrm>
      </xdr:grpSpPr>
      <xdr:cxnSp macro="">
        <xdr:nvCxnSpPr>
          <xdr:cNvPr id="3" name="Conector recto 2">
            <a:extLst>
              <a:ext uri="{FF2B5EF4-FFF2-40B4-BE49-F238E27FC236}">
                <a16:creationId xmlns:a16="http://schemas.microsoft.com/office/drawing/2014/main" id="{00000000-0008-0000-06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6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6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1076325</xdr:colOff>
      <xdr:row>0</xdr:row>
      <xdr:rowOff>19050</xdr:rowOff>
    </xdr:from>
    <xdr:to>
      <xdr:col>17</xdr:col>
      <xdr:colOff>0</xdr:colOff>
      <xdr:row>3</xdr:row>
      <xdr:rowOff>141410</xdr:rowOff>
    </xdr:to>
    <xdr:sp macro="" textlink="">
      <xdr:nvSpPr>
        <xdr:cNvPr id="9" name="CuadroTexto 8">
          <a:extLst>
            <a:ext uri="{FF2B5EF4-FFF2-40B4-BE49-F238E27FC236}">
              <a16:creationId xmlns:a16="http://schemas.microsoft.com/office/drawing/2014/main" id="{1CE8D2CD-4C15-4ECD-9D43-8E1E0711B181}"/>
            </a:ext>
          </a:extLst>
        </xdr:cNvPr>
        <xdr:cNvSpPr txBox="1"/>
      </xdr:nvSpPr>
      <xdr:spPr>
        <a:xfrm>
          <a:off x="1496377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219075</xdr:colOff>
      <xdr:row>62</xdr:row>
      <xdr:rowOff>19050</xdr:rowOff>
    </xdr:from>
    <xdr:to>
      <xdr:col>13</xdr:col>
      <xdr:colOff>800100</xdr:colOff>
      <xdr:row>63</xdr:row>
      <xdr:rowOff>19050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971550" y="32413575"/>
          <a:ext cx="13239750" cy="161925"/>
          <a:chOff x="1009650" y="4810125"/>
          <a:chExt cx="12830175" cy="161925"/>
        </a:xfrm>
      </xdr:grpSpPr>
      <xdr:cxnSp macro="">
        <xdr:nvCxnSpPr>
          <xdr:cNvPr id="3" name="Conector recto 2">
            <a:extLst>
              <a:ext uri="{FF2B5EF4-FFF2-40B4-BE49-F238E27FC236}">
                <a16:creationId xmlns:a16="http://schemas.microsoft.com/office/drawing/2014/main" id="{00000000-0008-0000-07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7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7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895350</xdr:colOff>
      <xdr:row>0</xdr:row>
      <xdr:rowOff>0</xdr:rowOff>
    </xdr:from>
    <xdr:to>
      <xdr:col>17</xdr:col>
      <xdr:colOff>9525</xdr:colOff>
      <xdr:row>3</xdr:row>
      <xdr:rowOff>122360</xdr:rowOff>
    </xdr:to>
    <xdr:sp macro="" textlink="">
      <xdr:nvSpPr>
        <xdr:cNvPr id="9" name="CuadroTexto 8">
          <a:extLst>
            <a:ext uri="{FF2B5EF4-FFF2-40B4-BE49-F238E27FC236}">
              <a16:creationId xmlns:a16="http://schemas.microsoft.com/office/drawing/2014/main" id="{D64DAB42-5870-4297-A918-6C657F17BC55}"/>
            </a:ext>
          </a:extLst>
        </xdr:cNvPr>
        <xdr:cNvSpPr txBox="1"/>
      </xdr:nvSpPr>
      <xdr:spPr>
        <a:xfrm>
          <a:off x="16306800" y="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Rommel%20Daniel%20Cuba%20Calle\Descargas\Distribuci&#243;n%20de%20entidades%20UCI%20Mayo%202024.xlsx" TargetMode="External"/><Relationship Id="rId1" Type="http://schemas.openxmlformats.org/officeDocument/2006/relationships/externalLinkPath" Target="/Rommel%20Daniel%20Cuba%20Calle/Descargas/Distribuci&#243;n%20de%20entidades%20UCI%20Mayo%20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mel%20Daniel%20Cuba%20Calle/Documentos/Clasificador%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ommel%20Daniel%20Cuba%20Calle/Escritorio/FORMULARIO%209/2022/10.%20Octubre/WP-DGCF%20R1.02%20-2022%20OCTU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TRIBUCIÓN"/>
      <sheetName val="Hoja1"/>
      <sheetName val="RESUMEN"/>
      <sheetName val="DIST. CCF PARA SEG. Y RE"/>
    </sheetNames>
    <sheetDataSet>
      <sheetData sheetId="0">
        <row r="8">
          <cell r="A8">
            <v>6</v>
          </cell>
          <cell r="B8">
            <v>3</v>
          </cell>
          <cell r="C8" t="str">
            <v>Vicepresidencia del Estado Plurinacional</v>
          </cell>
          <cell r="D8" t="str">
            <v>Virginia Huanca</v>
          </cell>
          <cell r="E8" t="str">
            <v>José Rivas</v>
          </cell>
          <cell r="F8" t="str">
            <v>2183333 - 1632</v>
          </cell>
          <cell r="G8" t="str">
            <v>jose.rivas@economiayfinanzas.gob.bo</v>
          </cell>
        </row>
        <row r="9">
          <cell r="A9">
            <v>10</v>
          </cell>
          <cell r="B9">
            <v>2</v>
          </cell>
          <cell r="C9" t="str">
            <v>Ministerio de Relaciones Exteriores</v>
          </cell>
          <cell r="D9" t="str">
            <v>Emma Ticonipa</v>
          </cell>
          <cell r="E9" t="str">
            <v>Judith Machicado</v>
          </cell>
          <cell r="F9" t="str">
            <v>2183333 - 1648</v>
          </cell>
          <cell r="G9" t="str">
            <v>judith.machicado@economiayfinanzas.gob.bo</v>
          </cell>
        </row>
        <row r="10">
          <cell r="A10">
            <v>15</v>
          </cell>
          <cell r="B10">
            <v>1</v>
          </cell>
          <cell r="C10" t="str">
            <v>Ministerio de Gobierno</v>
          </cell>
          <cell r="D10" t="str">
            <v>Virginia Callisaya</v>
          </cell>
          <cell r="E10" t="str">
            <v>Virginia Callisaya</v>
          </cell>
          <cell r="F10" t="str">
            <v>2183333 - 1645</v>
          </cell>
          <cell r="G10" t="str">
            <v>virginia.callisaya@economiayfinanzas.gob.bo</v>
          </cell>
        </row>
        <row r="11">
          <cell r="A11">
            <v>16</v>
          </cell>
          <cell r="B11">
            <v>1</v>
          </cell>
          <cell r="C11" t="str">
            <v>Ministerio de Educación</v>
          </cell>
          <cell r="D11" t="str">
            <v>Emma Ticonipa</v>
          </cell>
          <cell r="E11" t="str">
            <v>Emma Ticonipa</v>
          </cell>
          <cell r="F11" t="str">
            <v>2183333 - 1635</v>
          </cell>
          <cell r="G11" t="str">
            <v>emma.ticonipa@economiayfinanzas.gob.bo</v>
          </cell>
        </row>
        <row r="12">
          <cell r="A12">
            <v>20</v>
          </cell>
          <cell r="B12">
            <v>1</v>
          </cell>
          <cell r="C12" t="str">
            <v>Ministerio de Defensa</v>
          </cell>
          <cell r="D12" t="str">
            <v>Huascar Nova</v>
          </cell>
          <cell r="E12" t="str">
            <v>Rommel Cuba</v>
          </cell>
          <cell r="F12" t="str">
            <v>2183333 - 1649</v>
          </cell>
          <cell r="G12" t="str">
            <v>rommel.cuba@economiayfinanzas.gob.bo</v>
          </cell>
        </row>
        <row r="13">
          <cell r="A13">
            <v>25</v>
          </cell>
          <cell r="B13">
            <v>2</v>
          </cell>
          <cell r="C13" t="str">
            <v>Ministerio de la Presidencia</v>
          </cell>
          <cell r="D13" t="str">
            <v>Judith Machicado</v>
          </cell>
          <cell r="E13" t="str">
            <v>Emma Ticonipa</v>
          </cell>
          <cell r="F13" t="str">
            <v>2183333 - 1635</v>
          </cell>
          <cell r="G13" t="str">
            <v>emma.ticonipa@economiayfinanzas.gob.bo</v>
          </cell>
        </row>
        <row r="14">
          <cell r="A14">
            <v>30</v>
          </cell>
          <cell r="B14">
            <v>2</v>
          </cell>
          <cell r="C14" t="str">
            <v>Ministerio de Justicia y Transparencia Institucional</v>
          </cell>
          <cell r="D14" t="str">
            <v>Judith Machicado</v>
          </cell>
          <cell r="E14" t="str">
            <v>Yesenia Apaza</v>
          </cell>
          <cell r="F14" t="str">
            <v>2183333 - 1637</v>
          </cell>
          <cell r="G14" t="str">
            <v>yesenia.apaza@economiayfinanzas.gob.bo</v>
          </cell>
        </row>
        <row r="15">
          <cell r="A15">
            <v>35</v>
          </cell>
          <cell r="B15">
            <v>2</v>
          </cell>
          <cell r="C15" t="str">
            <v>Ministerio de Economía y Finanzas Públicas</v>
          </cell>
          <cell r="D15" t="str">
            <v>José Rivas</v>
          </cell>
          <cell r="E15" t="str">
            <v>Yesenia Apaza</v>
          </cell>
          <cell r="F15" t="str">
            <v>2183333 - 1637</v>
          </cell>
          <cell r="G15" t="str">
            <v>yesenia.apaza@economiayfinanzas.gob.bo</v>
          </cell>
        </row>
        <row r="16">
          <cell r="A16">
            <v>41</v>
          </cell>
          <cell r="B16">
            <v>1</v>
          </cell>
          <cell r="C16" t="str">
            <v>Ministerio de Desarrollo Productivo y Economía Plural</v>
          </cell>
          <cell r="D16" t="str">
            <v>Virginia Callisaya</v>
          </cell>
          <cell r="E16" t="str">
            <v>Virginia Huanca</v>
          </cell>
          <cell r="F16" t="str">
            <v>2183333 - 1636</v>
          </cell>
          <cell r="G16" t="str">
            <v>virginia.huanca@economiayfinanzas.gob.bo</v>
          </cell>
        </row>
        <row r="17">
          <cell r="A17">
            <v>46</v>
          </cell>
          <cell r="B17">
            <v>1</v>
          </cell>
          <cell r="C17" t="str">
            <v>Ministerio de Salud y Deportes</v>
          </cell>
          <cell r="D17" t="str">
            <v>Yesenia Apaza</v>
          </cell>
          <cell r="E17" t="str">
            <v>Rommel Cuba</v>
          </cell>
          <cell r="F17" t="str">
            <v>2183333 - 1649</v>
          </cell>
          <cell r="G17" t="str">
            <v>rommel.cuba@economiayfinanzas.gob.bo</v>
          </cell>
        </row>
        <row r="18">
          <cell r="A18">
            <v>47</v>
          </cell>
          <cell r="B18">
            <v>2</v>
          </cell>
          <cell r="C18" t="str">
            <v>Ministerio de Desarrollo Rural y Tierras</v>
          </cell>
          <cell r="D18" t="str">
            <v>Rommel Cuba</v>
          </cell>
          <cell r="E18" t="str">
            <v>Guadalupe Challco</v>
          </cell>
          <cell r="F18" t="str">
            <v>2183333 - 1640</v>
          </cell>
          <cell r="G18" t="str">
            <v>guadalupe.challco@economiayfinanzas.gob.bo</v>
          </cell>
        </row>
        <row r="19">
          <cell r="A19">
            <v>53</v>
          </cell>
          <cell r="B19">
            <v>2</v>
          </cell>
          <cell r="C19" t="str">
            <v>Ministerio de Culturas, Descolonización y Despatriarcalización</v>
          </cell>
          <cell r="D19" t="str">
            <v>Virginia Huanca</v>
          </cell>
          <cell r="E19" t="str">
            <v>Virginia Callisaya</v>
          </cell>
          <cell r="F19" t="str">
            <v>2183333 - 1645</v>
          </cell>
          <cell r="G19" t="str">
            <v>virginia.callisaya@economiayfinanzas.gob.bo</v>
          </cell>
        </row>
        <row r="20">
          <cell r="A20">
            <v>66</v>
          </cell>
          <cell r="B20">
            <v>2</v>
          </cell>
          <cell r="C20" t="str">
            <v>Ministerio de Planificación del Desarrollo</v>
          </cell>
          <cell r="D20" t="str">
            <v>Jorge Vargas</v>
          </cell>
          <cell r="E20" t="str">
            <v>Huascar Nova</v>
          </cell>
          <cell r="F20" t="str">
            <v>2183333 - 1651</v>
          </cell>
          <cell r="G20" t="str">
            <v>huascar.nova@economiayfinanzas.gob.bo</v>
          </cell>
        </row>
        <row r="21">
          <cell r="A21">
            <v>70</v>
          </cell>
          <cell r="B21">
            <v>2</v>
          </cell>
          <cell r="C21" t="str">
            <v>Ministerio de Trabajo, Empleo y Previsión Social</v>
          </cell>
          <cell r="D21" t="str">
            <v>Belén Espejo</v>
          </cell>
          <cell r="E21" t="str">
            <v>Huascar Nova</v>
          </cell>
          <cell r="F21" t="str">
            <v>2183333 - 1651</v>
          </cell>
          <cell r="G21" t="str">
            <v>huascar.nova@economiayfinanzas.gob.bo</v>
          </cell>
        </row>
        <row r="22">
          <cell r="A22">
            <v>76</v>
          </cell>
          <cell r="B22">
            <v>3</v>
          </cell>
          <cell r="C22" t="str">
            <v>Ministerio de Minería y Metalurgia</v>
          </cell>
          <cell r="D22" t="str">
            <v>Belén Espejo</v>
          </cell>
          <cell r="E22" t="str">
            <v>Jeovana Zabala</v>
          </cell>
          <cell r="F22" t="str">
            <v>2183333 - 1663</v>
          </cell>
          <cell r="G22" t="str">
            <v>jeovana.zabala@economiayfinanzas.gob.bo</v>
          </cell>
        </row>
        <row r="23">
          <cell r="A23">
            <v>78</v>
          </cell>
          <cell r="B23">
            <v>3</v>
          </cell>
          <cell r="C23" t="str">
            <v>Ministerio de Hidrocarburos y Energías</v>
          </cell>
          <cell r="D23" t="str">
            <v>Yesenia Apaza</v>
          </cell>
          <cell r="E23" t="str">
            <v>Belén Espejo</v>
          </cell>
          <cell r="F23" t="str">
            <v>2183333 - 1644</v>
          </cell>
          <cell r="G23" t="str">
            <v>belen.espejo@economiayfinanzas.gob.bo</v>
          </cell>
        </row>
        <row r="24">
          <cell r="A24">
            <v>81</v>
          </cell>
          <cell r="B24">
            <v>2</v>
          </cell>
          <cell r="C24" t="str">
            <v>Ministerio de Obras Públicas, Servicios y Vivienda</v>
          </cell>
          <cell r="D24" t="str">
            <v>Rommel Cuba</v>
          </cell>
          <cell r="E24" t="str">
            <v>Judith Machicado</v>
          </cell>
          <cell r="F24" t="str">
            <v>2183333 - 1648</v>
          </cell>
          <cell r="G24" t="str">
            <v>judith.machicado@economiayfinanzas.gob.bo</v>
          </cell>
        </row>
        <row r="25">
          <cell r="A25">
            <v>86</v>
          </cell>
          <cell r="B25">
            <v>1</v>
          </cell>
          <cell r="C25" t="str">
            <v>Ministerio de Medio Ambiente y Agua</v>
          </cell>
          <cell r="D25" t="str">
            <v>Guadalupe Challco</v>
          </cell>
          <cell r="E25" t="str">
            <v>Jorge Vargas</v>
          </cell>
          <cell r="F25" t="str">
            <v>2183333 - 1633</v>
          </cell>
          <cell r="G25" t="str">
            <v>jorge.vargas@economiayfinanzas.gob.bo</v>
          </cell>
        </row>
        <row r="26">
          <cell r="A26">
            <v>95</v>
          </cell>
          <cell r="B26">
            <v>3</v>
          </cell>
          <cell r="C26" t="str">
            <v>Consejo Supremo de Defensa Plurinacional</v>
          </cell>
          <cell r="D26" t="str">
            <v>Huascar Nova</v>
          </cell>
          <cell r="E26" t="str">
            <v>Rommel Cuba</v>
          </cell>
          <cell r="F26" t="str">
            <v>2183333 - 1649</v>
          </cell>
          <cell r="G26" t="str">
            <v>rommel.cuba@economiayfinanzas.gob.bo</v>
          </cell>
        </row>
        <row r="27">
          <cell r="A27" t="str">
            <v>99 - 01</v>
          </cell>
          <cell r="B27">
            <v>3</v>
          </cell>
          <cell r="C27" t="str">
            <v>Tesoro General de la Nación</v>
          </cell>
          <cell r="D27" t="str">
            <v>Guadalupe Challco</v>
          </cell>
          <cell r="E27" t="str">
            <v>Guadalupe Challco</v>
          </cell>
          <cell r="F27" t="str">
            <v>2183333 - 1640</v>
          </cell>
          <cell r="G27" t="str">
            <v>guadalupe.challco@economiayfinanzas.gob.bo</v>
          </cell>
        </row>
        <row r="28">
          <cell r="A28" t="str">
            <v>99 - 02</v>
          </cell>
          <cell r="B28">
            <v>2</v>
          </cell>
          <cell r="C28" t="str">
            <v>Tesoro General de la Nación</v>
          </cell>
          <cell r="D28" t="str">
            <v>Yesenia Apaza</v>
          </cell>
          <cell r="E28" t="str">
            <v>Virginia Huanca</v>
          </cell>
          <cell r="F28" t="str">
            <v>2183333 - 1636</v>
          </cell>
          <cell r="G28" t="str">
            <v>virginia.huanca@economiayfinanzas.gob.bo</v>
          </cell>
        </row>
        <row r="29">
          <cell r="A29" t="str">
            <v>99 - 03</v>
          </cell>
          <cell r="B29">
            <v>2</v>
          </cell>
          <cell r="C29" t="str">
            <v>Tesoro General de la Nación</v>
          </cell>
          <cell r="D29" t="str">
            <v>Judith Machicado</v>
          </cell>
          <cell r="E29" t="str">
            <v>Belén Espejo</v>
          </cell>
          <cell r="F29" t="str">
            <v>2183333 - 1644</v>
          </cell>
          <cell r="G29" t="str">
            <v>belen.espejo@economiayfinanzas.gob.bo</v>
          </cell>
        </row>
        <row r="30">
          <cell r="A30" t="str">
            <v>99 - 04</v>
          </cell>
          <cell r="B30">
            <v>2</v>
          </cell>
          <cell r="C30" t="str">
            <v>Tesoro General de la Nación</v>
          </cell>
          <cell r="D30" t="str">
            <v>Guadalupe Challco</v>
          </cell>
          <cell r="E30" t="str">
            <v>Guadalupe Challco</v>
          </cell>
          <cell r="F30" t="str">
            <v>2183333 - 1640</v>
          </cell>
          <cell r="G30" t="str">
            <v>guadalupe.challco@economiayfinanzas.gob.bo</v>
          </cell>
        </row>
        <row r="31">
          <cell r="A31" t="str">
            <v>99 - 07</v>
          </cell>
          <cell r="B31">
            <v>3</v>
          </cell>
          <cell r="C31" t="str">
            <v>Tesoro General de la Nación</v>
          </cell>
          <cell r="D31" t="str">
            <v>Yesenia Apaza</v>
          </cell>
          <cell r="E31" t="str">
            <v>Guadalupe Challco</v>
          </cell>
          <cell r="F31" t="str">
            <v>2183333 - 1640</v>
          </cell>
          <cell r="G31" t="str">
            <v>guadalupe.challco@economiayfinanzas.gob.bo</v>
          </cell>
        </row>
        <row r="32">
          <cell r="A32">
            <v>108</v>
          </cell>
          <cell r="B32">
            <v>3</v>
          </cell>
          <cell r="C32" t="str">
            <v>Orquesta Sinfónica Nacional</v>
          </cell>
          <cell r="D32" t="str">
            <v>Jorge Vargas</v>
          </cell>
          <cell r="E32" t="str">
            <v>Jorge Vargas</v>
          </cell>
          <cell r="F32" t="str">
            <v>2183333 - 1633</v>
          </cell>
          <cell r="G32" t="str">
            <v>jorge.vargas@economiayfinanzas.gob.bo</v>
          </cell>
        </row>
        <row r="33">
          <cell r="A33">
            <v>109</v>
          </cell>
          <cell r="B33">
            <v>3</v>
          </cell>
          <cell r="C33" t="str">
            <v>Conservatorio Nacional de Música</v>
          </cell>
          <cell r="D33" t="str">
            <v>Jorge Vargas</v>
          </cell>
          <cell r="E33" t="str">
            <v>Jorge Vargas</v>
          </cell>
          <cell r="F33" t="str">
            <v>2183333 - 1633</v>
          </cell>
          <cell r="G33" t="str">
            <v>jorge.vargas@economiayfinanzas.gob.bo</v>
          </cell>
        </row>
        <row r="34">
          <cell r="A34">
            <v>111</v>
          </cell>
          <cell r="B34">
            <v>3</v>
          </cell>
          <cell r="C34" t="str">
            <v>Instituto Boliviano de la Ceguera</v>
          </cell>
          <cell r="D34" t="str">
            <v>Virginia Callisaya</v>
          </cell>
          <cell r="E34" t="str">
            <v>Virginia Callisaya</v>
          </cell>
          <cell r="F34" t="str">
            <v>2183333 - 1645</v>
          </cell>
          <cell r="G34" t="str">
            <v>virginia.callisaya@economiayfinanzas.gob.bo</v>
          </cell>
        </row>
        <row r="35">
          <cell r="A35">
            <v>117</v>
          </cell>
          <cell r="B35">
            <v>2</v>
          </cell>
          <cell r="C35" t="str">
            <v>Dirección General de Aeronáutica Civil</v>
          </cell>
          <cell r="D35" t="str">
            <v>Emma Ticonipa</v>
          </cell>
          <cell r="E35" t="str">
            <v>Emma Ticonipa</v>
          </cell>
          <cell r="F35" t="str">
            <v>2183333 - 1635</v>
          </cell>
          <cell r="G35" t="str">
            <v>emma.ticonipa@economiayfinanzas.gob.bo</v>
          </cell>
        </row>
        <row r="36">
          <cell r="A36">
            <v>119</v>
          </cell>
          <cell r="B36">
            <v>2</v>
          </cell>
          <cell r="C36" t="str">
            <v>Agencia para el Des. de la Soc. de la Información Boliviana</v>
          </cell>
          <cell r="D36" t="str">
            <v>Guadalupe Challco</v>
          </cell>
          <cell r="E36" t="str">
            <v>Virginia Callisaya</v>
          </cell>
          <cell r="F36" t="str">
            <v>2183333 - 1645</v>
          </cell>
          <cell r="G36" t="str">
            <v>virginia.callisaya@economiayfinanzas.gob.bo</v>
          </cell>
        </row>
        <row r="37">
          <cell r="A37">
            <v>124</v>
          </cell>
          <cell r="B37">
            <v>3</v>
          </cell>
          <cell r="C37" t="str">
            <v>Academia Nacional de Ciencias</v>
          </cell>
          <cell r="D37" t="str">
            <v>Judith Machicado</v>
          </cell>
          <cell r="E37" t="str">
            <v>Jeovana Zabala</v>
          </cell>
          <cell r="F37" t="str">
            <v>2183333 - 1663</v>
          </cell>
          <cell r="G37" t="str">
            <v>jeovana.zabala@economiayfinanzas.gob.bo</v>
          </cell>
        </row>
        <row r="38">
          <cell r="A38">
            <v>129</v>
          </cell>
          <cell r="B38">
            <v>3</v>
          </cell>
          <cell r="C38" t="str">
            <v>Escuela de Gestión Pública Plurinacional</v>
          </cell>
          <cell r="D38" t="str">
            <v>Guadalupe Challco</v>
          </cell>
          <cell r="E38" t="str">
            <v>José Rivas</v>
          </cell>
          <cell r="F38" t="str">
            <v>2183333 - 1632</v>
          </cell>
          <cell r="G38" t="str">
            <v>jose.rivas@economiayfinanzas.gob.bo</v>
          </cell>
        </row>
        <row r="39">
          <cell r="A39">
            <v>130</v>
          </cell>
          <cell r="B39">
            <v>3</v>
          </cell>
          <cell r="C39" t="str">
            <v>Fondo de Financiamiento para la Minería</v>
          </cell>
          <cell r="D39" t="str">
            <v>Jorge Vargas</v>
          </cell>
          <cell r="E39" t="str">
            <v>Jorge Vargas</v>
          </cell>
          <cell r="F39" t="str">
            <v>2183333 - 1633</v>
          </cell>
          <cell r="G39" t="str">
            <v>jorge.vargas@economiayfinanzas.gob.bo</v>
          </cell>
        </row>
        <row r="40">
          <cell r="A40">
            <v>132</v>
          </cell>
          <cell r="B40">
            <v>1</v>
          </cell>
          <cell r="C40" t="str">
            <v>Servicio de Desarrollo de las Empresas Púb. Productivas</v>
          </cell>
          <cell r="D40" t="str">
            <v>Rommel Cuba</v>
          </cell>
          <cell r="E40" t="str">
            <v>Rommel Cuba</v>
          </cell>
          <cell r="F40" t="str">
            <v>2183333 - 1649</v>
          </cell>
          <cell r="G40" t="str">
            <v>rommel.cuba@economiayfinanzas.gob.bo</v>
          </cell>
        </row>
        <row r="41">
          <cell r="A41">
            <v>133</v>
          </cell>
          <cell r="B41">
            <v>3</v>
          </cell>
          <cell r="C41" t="str">
            <v>Lotería Nacional de Beneficencia y Salubridad</v>
          </cell>
          <cell r="D41" t="str">
            <v>Guadalupe Challco</v>
          </cell>
          <cell r="E41" t="str">
            <v>Jorge Vargas</v>
          </cell>
          <cell r="F41" t="str">
            <v>2183333 - 1633</v>
          </cell>
          <cell r="G41" t="str">
            <v>jorge.vargas@economiayfinanzas.gob.bo</v>
          </cell>
        </row>
        <row r="42">
          <cell r="A42">
            <v>134</v>
          </cell>
          <cell r="B42">
            <v>3</v>
          </cell>
          <cell r="C42" t="str">
            <v>Consejo Nacional de Vivienda Policial</v>
          </cell>
          <cell r="D42" t="str">
            <v>Belén Espejo</v>
          </cell>
          <cell r="E42" t="str">
            <v>Belén Espejo</v>
          </cell>
          <cell r="F42" t="str">
            <v>2183333 - 1644</v>
          </cell>
          <cell r="G42" t="str">
            <v>belen.espejo@economiayfinanzas.gob.bo</v>
          </cell>
        </row>
        <row r="43">
          <cell r="A43">
            <v>137</v>
          </cell>
          <cell r="B43">
            <v>3</v>
          </cell>
          <cell r="C43" t="str">
            <v>Comité Ejecutivo de la Universidad Boliviana</v>
          </cell>
          <cell r="D43" t="str">
            <v>Emma Ticonipa</v>
          </cell>
          <cell r="E43" t="str">
            <v>Huascar Nova</v>
          </cell>
          <cell r="F43" t="str">
            <v>2183333 - 1651</v>
          </cell>
          <cell r="G43" t="str">
            <v>huascar.nova@economiayfinanzas.gob.bo</v>
          </cell>
        </row>
        <row r="44">
          <cell r="A44">
            <v>138</v>
          </cell>
          <cell r="B44">
            <v>3</v>
          </cell>
          <cell r="C44" t="str">
            <v>Universidad Mayor Real y Pontificia de San Francisco Xavier</v>
          </cell>
          <cell r="D44" t="str">
            <v>Judith Machicado</v>
          </cell>
          <cell r="E44" t="str">
            <v>Judith Machicado</v>
          </cell>
          <cell r="F44" t="str">
            <v>2183333 - 1648</v>
          </cell>
          <cell r="G44" t="str">
            <v>judith.machicado@economiayfinanzas.gob.bo</v>
          </cell>
        </row>
        <row r="45">
          <cell r="A45">
            <v>139</v>
          </cell>
          <cell r="C45" t="str">
            <v>Universidad Mayor de San Andrés</v>
          </cell>
          <cell r="D45" t="str">
            <v>Judith Machicado</v>
          </cell>
          <cell r="E45" t="str">
            <v>Judith Machicado</v>
          </cell>
          <cell r="F45" t="str">
            <v>2183333 - 1648</v>
          </cell>
          <cell r="G45" t="str">
            <v>judith.machicado@economiayfinanzas.gob.bo</v>
          </cell>
        </row>
        <row r="46">
          <cell r="A46">
            <v>140</v>
          </cell>
          <cell r="C46" t="str">
            <v>Universidad Pública de El Alto</v>
          </cell>
          <cell r="D46" t="str">
            <v>Judith Machicado</v>
          </cell>
          <cell r="E46" t="str">
            <v>Judith Machicado</v>
          </cell>
          <cell r="F46" t="str">
            <v>2183333 - 1648</v>
          </cell>
          <cell r="G46" t="str">
            <v>judith.machicado@economiayfinanzas.gob.bo</v>
          </cell>
        </row>
        <row r="47">
          <cell r="A47">
            <v>141</v>
          </cell>
          <cell r="C47" t="str">
            <v>Universidad Mayor de San Simón</v>
          </cell>
          <cell r="D47" t="str">
            <v>Judith Machicado</v>
          </cell>
          <cell r="E47" t="str">
            <v>Judith Machicado</v>
          </cell>
          <cell r="F47" t="str">
            <v>2183333 - 1648</v>
          </cell>
          <cell r="G47" t="str">
            <v>judith.machicado@economiayfinanzas.gob.bo</v>
          </cell>
        </row>
        <row r="48">
          <cell r="A48">
            <v>142</v>
          </cell>
          <cell r="C48" t="str">
            <v>Universidad Técnica de Oruro</v>
          </cell>
          <cell r="D48" t="str">
            <v>Judith Machicado</v>
          </cell>
          <cell r="E48" t="str">
            <v>Judith Machicado</v>
          </cell>
          <cell r="F48" t="str">
            <v>2183333 - 1648</v>
          </cell>
          <cell r="G48" t="str">
            <v>judith.machicado@economiayfinanzas.gob.bo</v>
          </cell>
        </row>
        <row r="49">
          <cell r="A49">
            <v>143</v>
          </cell>
          <cell r="C49" t="str">
            <v>Universidad Autónoma Tomás Frías</v>
          </cell>
          <cell r="D49" t="str">
            <v>Judith Machicado</v>
          </cell>
          <cell r="E49" t="str">
            <v>Judith Machicado</v>
          </cell>
          <cell r="F49" t="str">
            <v>2183333 - 1648</v>
          </cell>
          <cell r="G49" t="str">
            <v>judith.machicado@economiayfinanzas.gob.bo</v>
          </cell>
        </row>
        <row r="50">
          <cell r="A50">
            <v>144</v>
          </cell>
          <cell r="C50" t="str">
            <v>Universidad Nacional Siglo XX</v>
          </cell>
          <cell r="D50" t="str">
            <v>Judith Machicado</v>
          </cell>
          <cell r="E50" t="str">
            <v>Judith Machicado</v>
          </cell>
          <cell r="F50" t="str">
            <v>2183333 - 1648</v>
          </cell>
          <cell r="G50" t="str">
            <v>judith.machicado@economiayfinanzas.gob.bo</v>
          </cell>
        </row>
        <row r="51">
          <cell r="A51">
            <v>145</v>
          </cell>
          <cell r="C51" t="str">
            <v>Universidad Autónoma Juan Misael Saracho</v>
          </cell>
          <cell r="D51" t="str">
            <v>Judith Machicado</v>
          </cell>
          <cell r="E51" t="str">
            <v>Judith Machicado</v>
          </cell>
          <cell r="F51" t="str">
            <v>2183333 - 1648</v>
          </cell>
          <cell r="G51" t="str">
            <v>judith.machicado@economiayfinanzas.gob.bo</v>
          </cell>
        </row>
        <row r="52">
          <cell r="A52">
            <v>146</v>
          </cell>
          <cell r="C52" t="str">
            <v>Universidad Autónoma Gabriel René Moreno</v>
          </cell>
          <cell r="D52" t="str">
            <v>Judith Machicado</v>
          </cell>
          <cell r="E52" t="str">
            <v>Judith Machicado</v>
          </cell>
          <cell r="F52" t="str">
            <v>2183333 - 1648</v>
          </cell>
          <cell r="G52" t="str">
            <v>judith.machicado@economiayfinanzas.gob.bo</v>
          </cell>
        </row>
        <row r="53">
          <cell r="A53">
            <v>147</v>
          </cell>
          <cell r="C53" t="str">
            <v>Universidad Autónoma del Beni José Ballivián</v>
          </cell>
          <cell r="D53" t="str">
            <v>Judith Machicado</v>
          </cell>
          <cell r="E53" t="str">
            <v>Judith Machicado</v>
          </cell>
          <cell r="F53" t="str">
            <v>2183333 - 1648</v>
          </cell>
          <cell r="G53" t="str">
            <v>judith.machicado@economiayfinanzas.gob.bo</v>
          </cell>
        </row>
        <row r="54">
          <cell r="A54">
            <v>148</v>
          </cell>
          <cell r="C54" t="str">
            <v>Universidad Amazónica de Pando</v>
          </cell>
          <cell r="D54" t="str">
            <v>Judith Machicado</v>
          </cell>
          <cell r="E54" t="str">
            <v>Judith Machicado</v>
          </cell>
          <cell r="F54" t="str">
            <v>2183333 - 1648</v>
          </cell>
          <cell r="G54" t="str">
            <v>judith.machicado@economiayfinanzas.gob.bo</v>
          </cell>
        </row>
        <row r="55">
          <cell r="A55">
            <v>150</v>
          </cell>
          <cell r="B55">
            <v>3</v>
          </cell>
          <cell r="C55" t="str">
            <v>Proyecto Sucre Ciudad Universitaria</v>
          </cell>
          <cell r="D55" t="str">
            <v>Judith Machicado</v>
          </cell>
          <cell r="E55" t="str">
            <v>Judith Machicado</v>
          </cell>
          <cell r="F55" t="str">
            <v>2183333 - 1648</v>
          </cell>
          <cell r="G55" t="str">
            <v>judith.machicado@economiayfinanzas.gob.bo</v>
          </cell>
        </row>
        <row r="56">
          <cell r="A56">
            <v>152</v>
          </cell>
          <cell r="B56">
            <v>3</v>
          </cell>
          <cell r="C56" t="str">
            <v>Servicio Nacional de Defensa Pública</v>
          </cell>
          <cell r="D56" t="str">
            <v>Emma Ticonipa</v>
          </cell>
          <cell r="E56" t="str">
            <v>Virginia Callisaya</v>
          </cell>
          <cell r="F56" t="str">
            <v>2183333 - 1645</v>
          </cell>
          <cell r="G56" t="str">
            <v>virginia.callisaya@economiayfinanzas.gob.bo</v>
          </cell>
        </row>
        <row r="57">
          <cell r="A57">
            <v>153</v>
          </cell>
          <cell r="B57">
            <v>3</v>
          </cell>
          <cell r="C57" t="str">
            <v>Observatorio Nacional de la Calidad  Educativa</v>
          </cell>
          <cell r="D57" t="str">
            <v>Emma Ticonipa</v>
          </cell>
          <cell r="E57" t="str">
            <v>Virginia Callisaya</v>
          </cell>
          <cell r="F57" t="str">
            <v>2183333 - 1645</v>
          </cell>
          <cell r="G57" t="str">
            <v>virginia.callisaya@economiayfinanzas.gob.bo</v>
          </cell>
        </row>
        <row r="58">
          <cell r="A58">
            <v>154</v>
          </cell>
          <cell r="B58">
            <v>3</v>
          </cell>
          <cell r="C58" t="str">
            <v>Museo Nacional de Historia Natural</v>
          </cell>
          <cell r="D58" t="str">
            <v>Huascar Nova</v>
          </cell>
          <cell r="E58" t="str">
            <v>Huascar Nova</v>
          </cell>
          <cell r="F58" t="str">
            <v>2183333 - 1651</v>
          </cell>
          <cell r="G58" t="str">
            <v>huascar.nova@economiayfinanzas.gob.bo</v>
          </cell>
        </row>
        <row r="59">
          <cell r="A59">
            <v>155</v>
          </cell>
          <cell r="B59">
            <v>3</v>
          </cell>
          <cell r="C59" t="str">
            <v>Dirección del Notariado Plurinacional</v>
          </cell>
          <cell r="D59" t="str">
            <v>Guadalupe Challco</v>
          </cell>
          <cell r="E59" t="str">
            <v>Emma Ticonipa</v>
          </cell>
          <cell r="F59" t="str">
            <v>2183333 - 1635</v>
          </cell>
          <cell r="G59" t="str">
            <v>emma.ticonipa@economiayfinanzas.gob.bo</v>
          </cell>
        </row>
        <row r="60">
          <cell r="A60">
            <v>156</v>
          </cell>
          <cell r="B60">
            <v>3</v>
          </cell>
          <cell r="C60" t="str">
            <v>Servicio Plurinacional de Asistencia a la Víctima</v>
          </cell>
          <cell r="D60" t="str">
            <v>Huascar Nova</v>
          </cell>
          <cell r="E60" t="str">
            <v>Jorge Vargas</v>
          </cell>
          <cell r="F60" t="str">
            <v>2183333 - 1633</v>
          </cell>
          <cell r="G60" t="str">
            <v>jorge.vargas@economiayfinanzas.gob.bo</v>
          </cell>
        </row>
        <row r="61">
          <cell r="A61">
            <v>159</v>
          </cell>
          <cell r="B61">
            <v>3</v>
          </cell>
          <cell r="C61" t="str">
            <v>Oficina Técnica para el Fortalecimiento de la Empresa Pública</v>
          </cell>
          <cell r="D61" t="str">
            <v>Huascar Nova</v>
          </cell>
          <cell r="E61" t="str">
            <v>Huascar Nova</v>
          </cell>
          <cell r="F61" t="str">
            <v>2183333 - 1651</v>
          </cell>
          <cell r="G61" t="str">
            <v>huascar.nova@economiayfinanzas.gob.bo</v>
          </cell>
        </row>
        <row r="62">
          <cell r="A62">
            <v>163</v>
          </cell>
          <cell r="B62">
            <v>3</v>
          </cell>
          <cell r="C62" t="str">
            <v>Agencia Nacional de Hidrocarburos</v>
          </cell>
          <cell r="D62" t="str">
            <v>Rommel Cuba</v>
          </cell>
          <cell r="E62" t="str">
            <v>Rommel Cuba</v>
          </cell>
          <cell r="F62" t="str">
            <v>2183333 - 1649</v>
          </cell>
          <cell r="G62" t="str">
            <v>rommel.cuba@economiayfinanzas.gob.bo</v>
          </cell>
        </row>
        <row r="63">
          <cell r="A63">
            <v>169</v>
          </cell>
          <cell r="B63">
            <v>2</v>
          </cell>
          <cell r="C63" t="str">
            <v>Autoridad General de Impugnación Tributaria</v>
          </cell>
          <cell r="D63" t="str">
            <v>Emma Ticonipa</v>
          </cell>
          <cell r="E63" t="str">
            <v>Emma Ticonipa</v>
          </cell>
          <cell r="F63" t="str">
            <v>2183333 - 1635</v>
          </cell>
          <cell r="G63" t="str">
            <v>emma.ticonipa@economiayfinanzas.gob.bo</v>
          </cell>
        </row>
        <row r="64">
          <cell r="A64">
            <v>170</v>
          </cell>
          <cell r="B64">
            <v>3</v>
          </cell>
          <cell r="C64" t="str">
            <v>Escuela Militar de Ingeniería</v>
          </cell>
          <cell r="D64" t="str">
            <v>Judith Machicado</v>
          </cell>
          <cell r="E64" t="str">
            <v>Judith Machicado</v>
          </cell>
          <cell r="F64" t="str">
            <v>2183333 - 1648</v>
          </cell>
          <cell r="G64" t="str">
            <v>judith.machicado@economiayfinanzas.gob.bo</v>
          </cell>
        </row>
        <row r="65">
          <cell r="A65">
            <v>190</v>
          </cell>
          <cell r="B65">
            <v>3</v>
          </cell>
          <cell r="C65" t="str">
            <v>Autoridad General Jurisdiccional Administrativa Minera</v>
          </cell>
          <cell r="D65" t="str">
            <v>Huascar Nova</v>
          </cell>
          <cell r="E65" t="str">
            <v>Huascar Nova</v>
          </cell>
          <cell r="F65" t="str">
            <v>2183333 - 1651</v>
          </cell>
          <cell r="G65" t="str">
            <v>huascar.nova@economiayfinanzas.gob.bo</v>
          </cell>
        </row>
        <row r="66">
          <cell r="A66">
            <v>192</v>
          </cell>
          <cell r="B66">
            <v>3</v>
          </cell>
          <cell r="C66" t="str">
            <v>Servicio al Mejoramiento de Navegación Amazónica</v>
          </cell>
          <cell r="D66" t="str">
            <v>Virginia Huanca</v>
          </cell>
          <cell r="E66" t="str">
            <v>Virginia Huanca</v>
          </cell>
          <cell r="F66" t="str">
            <v>2183333 - 1636</v>
          </cell>
          <cell r="G66" t="str">
            <v>virginia.huanca@economiayfinanzas.gob.bo</v>
          </cell>
        </row>
        <row r="67">
          <cell r="A67">
            <v>197</v>
          </cell>
          <cell r="B67">
            <v>2</v>
          </cell>
          <cell r="C67" t="str">
            <v>Dirección Estratégica de Reivindicación Marítima</v>
          </cell>
          <cell r="D67" t="str">
            <v>Yesenia Apaza</v>
          </cell>
          <cell r="E67" t="str">
            <v>Virginia Callisaya</v>
          </cell>
          <cell r="F67" t="str">
            <v>2183333 - 1645</v>
          </cell>
          <cell r="G67" t="str">
            <v>virginia.callisaya@economiayfinanzas.gob.bo</v>
          </cell>
        </row>
        <row r="68">
          <cell r="A68">
            <v>200</v>
          </cell>
          <cell r="B68">
            <v>3</v>
          </cell>
          <cell r="C68" t="str">
            <v>Registro Único para la Administración Tributaria Municipal</v>
          </cell>
          <cell r="D68" t="str">
            <v>José Rivas</v>
          </cell>
          <cell r="E68" t="str">
            <v>Guadalupe Challco</v>
          </cell>
          <cell r="F68" t="str">
            <v>2183333 - 1640</v>
          </cell>
          <cell r="G68" t="str">
            <v>guadalupe.challco@economiayfinanzas.gob.bo</v>
          </cell>
        </row>
        <row r="69">
          <cell r="A69">
            <v>203</v>
          </cell>
          <cell r="B69">
            <v>2</v>
          </cell>
          <cell r="C69" t="str">
            <v>Autoridad de Supervisión del Sistema Financiero</v>
          </cell>
          <cell r="D69" t="str">
            <v>Virginia Callisaya</v>
          </cell>
          <cell r="E69" t="str">
            <v>Virginia Callisaya</v>
          </cell>
          <cell r="F69" t="str">
            <v>2183333 - 1645</v>
          </cell>
          <cell r="G69" t="str">
            <v>virginia.callisaya@economiayfinanzas.gob.bo</v>
          </cell>
        </row>
        <row r="70">
          <cell r="A70">
            <v>206</v>
          </cell>
          <cell r="B70">
            <v>2</v>
          </cell>
          <cell r="C70" t="str">
            <v>Instituto Nacional de Estadística</v>
          </cell>
          <cell r="D70" t="str">
            <v>Virginia Callisaya</v>
          </cell>
          <cell r="E70" t="str">
            <v>Virginia Callisaya</v>
          </cell>
          <cell r="F70" t="str">
            <v>2183333 - 1645</v>
          </cell>
          <cell r="G70" t="str">
            <v>virginia.callisaya@economiayfinanzas.gob.bo</v>
          </cell>
        </row>
        <row r="71">
          <cell r="A71">
            <v>210</v>
          </cell>
          <cell r="B71">
            <v>3</v>
          </cell>
          <cell r="C71" t="str">
            <v>Unidad de Análisis de Políticas Sociales y Económicas</v>
          </cell>
          <cell r="D71" t="str">
            <v>Belén Espejo</v>
          </cell>
          <cell r="E71" t="str">
            <v>Jorge Vargas</v>
          </cell>
          <cell r="F71" t="str">
            <v>2183333 - 1633</v>
          </cell>
          <cell r="G71" t="str">
            <v>jorge.vargas@economiayfinanzas.gob.bo</v>
          </cell>
        </row>
        <row r="72">
          <cell r="A72">
            <v>212</v>
          </cell>
          <cell r="B72">
            <v>1</v>
          </cell>
          <cell r="C72" t="str">
            <v>Instituto Nacional de Reforma Agraria</v>
          </cell>
          <cell r="D72" t="str">
            <v>Judith Machicado</v>
          </cell>
          <cell r="E72" t="str">
            <v>Judith Machicado</v>
          </cell>
          <cell r="F72" t="str">
            <v>2183333 - 1648</v>
          </cell>
          <cell r="G72" t="str">
            <v>judith.machicado@economiayfinanzas.gob.bo</v>
          </cell>
        </row>
        <row r="73">
          <cell r="A73">
            <v>213</v>
          </cell>
          <cell r="B73">
            <v>3</v>
          </cell>
          <cell r="C73" t="str">
            <v>Servicio Nacional de Meteorología e Hidrología</v>
          </cell>
          <cell r="D73" t="str">
            <v>Virginia Huanca</v>
          </cell>
          <cell r="E73" t="str">
            <v>Yesenia Apaza</v>
          </cell>
          <cell r="F73" t="str">
            <v>2183333 - 1637</v>
          </cell>
          <cell r="G73" t="str">
            <v>yesenia.apaza@economiayfinanzas.gob.bo</v>
          </cell>
        </row>
        <row r="74">
          <cell r="A74">
            <v>221</v>
          </cell>
          <cell r="B74">
            <v>3</v>
          </cell>
          <cell r="C74" t="str">
            <v>SENARECOM</v>
          </cell>
          <cell r="D74" t="str">
            <v>Virginia Huanca</v>
          </cell>
          <cell r="E74" t="str">
            <v>Virginia Huanca</v>
          </cell>
          <cell r="F74" t="str">
            <v>2183333 - 1636</v>
          </cell>
          <cell r="G74" t="str">
            <v>virginia.huanca@economiayfinanzas.gob.bo</v>
          </cell>
        </row>
        <row r="75">
          <cell r="A75">
            <v>222</v>
          </cell>
          <cell r="B75">
            <v>2</v>
          </cell>
          <cell r="C75" t="str">
            <v>Instituto Nacional de Innovación Agropecuaria y Forestal</v>
          </cell>
          <cell r="D75" t="str">
            <v>Yesenia Apaza</v>
          </cell>
          <cell r="E75" t="str">
            <v>Yesenia Apaza</v>
          </cell>
          <cell r="F75" t="str">
            <v>2183333 - 1637</v>
          </cell>
          <cell r="G75" t="str">
            <v>yesenia.apaza@economiayfinanzas.gob.bo</v>
          </cell>
        </row>
        <row r="76">
          <cell r="A76">
            <v>223</v>
          </cell>
          <cell r="B76">
            <v>3</v>
          </cell>
          <cell r="C76" t="str">
            <v>Fondo Nacional de Desarrollo Forestal</v>
          </cell>
          <cell r="D76" t="str">
            <v>Judith Machicado</v>
          </cell>
          <cell r="E76" t="str">
            <v>Judith Machicado</v>
          </cell>
          <cell r="F76" t="str">
            <v>2183333 - 1648</v>
          </cell>
          <cell r="G76" t="str">
            <v>judith.machicado@economiayfinanzas.gob.bo</v>
          </cell>
        </row>
        <row r="77">
          <cell r="A77">
            <v>224</v>
          </cell>
          <cell r="B77">
            <v>3</v>
          </cell>
          <cell r="C77" t="str">
            <v>Insumos Bolivia</v>
          </cell>
          <cell r="D77" t="str">
            <v>Jorge Vargas</v>
          </cell>
          <cell r="E77" t="str">
            <v>Huascar Nova</v>
          </cell>
          <cell r="F77" t="str">
            <v>2183333 - 1651</v>
          </cell>
          <cell r="G77" t="str">
            <v>huascar.nova@economiayfinanzas.gob.bo</v>
          </cell>
        </row>
        <row r="78">
          <cell r="A78">
            <v>225</v>
          </cell>
          <cell r="B78">
            <v>2</v>
          </cell>
          <cell r="C78" t="str">
            <v>Serv. Nal. para la Sostenibilidad del Saneamiento Básico</v>
          </cell>
          <cell r="D78" t="str">
            <v>Guadalupe Challco</v>
          </cell>
          <cell r="E78" t="str">
            <v>Rommel Cuba</v>
          </cell>
          <cell r="F78" t="str">
            <v>2183333 - 1649</v>
          </cell>
          <cell r="G78" t="str">
            <v>rommel.cuba@economiayfinanzas.gob.bo</v>
          </cell>
        </row>
        <row r="79">
          <cell r="A79">
            <v>226</v>
          </cell>
          <cell r="B79">
            <v>3</v>
          </cell>
          <cell r="C79" t="str">
            <v>Servicio Estatal de Autonomías</v>
          </cell>
          <cell r="D79" t="str">
            <v>Virginia Huanca</v>
          </cell>
          <cell r="E79" t="str">
            <v>Virginia Huanca</v>
          </cell>
          <cell r="F79" t="str">
            <v>2183333 - 1636</v>
          </cell>
          <cell r="G79" t="str">
            <v>virginia.huanca@economiayfinanzas.gob.bo</v>
          </cell>
        </row>
        <row r="80">
          <cell r="A80">
            <v>227</v>
          </cell>
          <cell r="B80">
            <v>3</v>
          </cell>
          <cell r="C80" t="str">
            <v>Zona Franca Comercial e Industrial de Cobija</v>
          </cell>
          <cell r="D80" t="str">
            <v>Virginia Huanca</v>
          </cell>
          <cell r="E80" t="str">
            <v>Virginia Huanca</v>
          </cell>
          <cell r="F80" t="str">
            <v>2183333 - 1636</v>
          </cell>
          <cell r="G80" t="str">
            <v>virginia.huanca@economiayfinanzas.gob.bo</v>
          </cell>
        </row>
        <row r="81">
          <cell r="A81">
            <v>234</v>
          </cell>
          <cell r="B81">
            <v>3</v>
          </cell>
          <cell r="C81" t="str">
            <v>Servicio Geológico Minero</v>
          </cell>
          <cell r="D81" t="str">
            <v>Virginia Callisaya</v>
          </cell>
          <cell r="E81" t="str">
            <v>Virginia Callisaya</v>
          </cell>
          <cell r="F81" t="str">
            <v>2183333 - 1645</v>
          </cell>
          <cell r="G81" t="str">
            <v>virginia.callisaya@economiayfinanzas.gob.bo</v>
          </cell>
        </row>
        <row r="82">
          <cell r="A82">
            <v>243</v>
          </cell>
          <cell r="B82">
            <v>3</v>
          </cell>
          <cell r="C82" t="str">
            <v>Servicio Nacional de Hidrografía Naval</v>
          </cell>
          <cell r="D82" t="str">
            <v>Virginia Callisaya</v>
          </cell>
          <cell r="E82" t="str">
            <v>Yesenia Apaza</v>
          </cell>
          <cell r="F82" t="str">
            <v>2183333 - 1637</v>
          </cell>
          <cell r="G82" t="str">
            <v>yesenia.apaza@economiayfinanzas.gob.bo</v>
          </cell>
        </row>
        <row r="83">
          <cell r="A83">
            <v>244</v>
          </cell>
          <cell r="B83">
            <v>3</v>
          </cell>
          <cell r="C83" t="str">
            <v>Servicio Nacional de Aerofotogrametría</v>
          </cell>
          <cell r="D83" t="str">
            <v>José Rivas</v>
          </cell>
          <cell r="E83" t="str">
            <v>José Rivas</v>
          </cell>
          <cell r="F83" t="str">
            <v>2183333 - 1632</v>
          </cell>
          <cell r="G83" t="str">
            <v>jose.rivas@economiayfinanzas.gob.bo</v>
          </cell>
        </row>
        <row r="84">
          <cell r="A84">
            <v>245</v>
          </cell>
          <cell r="B84">
            <v>3</v>
          </cell>
          <cell r="C84" t="str">
            <v>Servicio Geodésico de Mapas</v>
          </cell>
          <cell r="D84" t="str">
            <v>Huascar Nova</v>
          </cell>
          <cell r="E84" t="str">
            <v>Huascar Nova</v>
          </cell>
          <cell r="F84" t="str">
            <v>2183333 - 1651</v>
          </cell>
          <cell r="G84" t="str">
            <v>huascar.nova@economiayfinanzas.gob.bo</v>
          </cell>
        </row>
        <row r="85">
          <cell r="A85">
            <v>249</v>
          </cell>
          <cell r="B85">
            <v>2</v>
          </cell>
          <cell r="C85" t="str">
            <v>Centro de Abastecimiento y Suministros de Salud</v>
          </cell>
          <cell r="D85" t="str">
            <v>Yesenia Apaza</v>
          </cell>
          <cell r="E85" t="str">
            <v>Yesenia Apaza</v>
          </cell>
          <cell r="F85" t="str">
            <v>2183333 - 1637</v>
          </cell>
          <cell r="G85" t="str">
            <v>yesenia.apaza@economiayfinanzas.gob.bo</v>
          </cell>
        </row>
        <row r="86">
          <cell r="A86">
            <v>251</v>
          </cell>
          <cell r="B86">
            <v>3</v>
          </cell>
          <cell r="C86" t="str">
            <v>Instituto Nacional de Salud Ocupacional</v>
          </cell>
          <cell r="D86" t="str">
            <v>Huascar Nova</v>
          </cell>
          <cell r="E86" t="str">
            <v>Jorge Vargas</v>
          </cell>
          <cell r="F86" t="str">
            <v>2183333 - 1633</v>
          </cell>
          <cell r="G86" t="str">
            <v>jorge.vargas@economiayfinanzas.gob.bo</v>
          </cell>
        </row>
        <row r="87">
          <cell r="A87">
            <v>253</v>
          </cell>
          <cell r="B87">
            <v>1</v>
          </cell>
          <cell r="C87" t="str">
            <v>Entidad Ejecutora de Medio Ambiente y Agua</v>
          </cell>
          <cell r="D87" t="str">
            <v>Virginia Huanca</v>
          </cell>
          <cell r="E87" t="str">
            <v>Belén Espejo</v>
          </cell>
          <cell r="F87" t="str">
            <v>2183333 - 1644</v>
          </cell>
          <cell r="G87" t="str">
            <v>belen.espejo@economiayfinanzas.gob.bo</v>
          </cell>
        </row>
        <row r="88">
          <cell r="A88">
            <v>254</v>
          </cell>
          <cell r="B88">
            <v>2</v>
          </cell>
          <cell r="C88" t="str">
            <v>Instituto del Seguro Agrario</v>
          </cell>
          <cell r="D88" t="str">
            <v>Belén Espejo</v>
          </cell>
          <cell r="E88" t="str">
            <v>Belén Espejo</v>
          </cell>
          <cell r="F88" t="str">
            <v>2183333 - 1644</v>
          </cell>
          <cell r="G88" t="str">
            <v>belen.espejo@economiayfinanzas.gob.bo</v>
          </cell>
        </row>
        <row r="89">
          <cell r="A89">
            <v>265</v>
          </cell>
          <cell r="B89">
            <v>3</v>
          </cell>
          <cell r="C89" t="str">
            <v>Direc. Dptal. de Educación  Chuquisaca</v>
          </cell>
          <cell r="D89" t="str">
            <v>Belén Espejo</v>
          </cell>
          <cell r="E89" t="str">
            <v>Jeovana Zabala</v>
          </cell>
          <cell r="F89" t="str">
            <v>2183333 - 1663</v>
          </cell>
          <cell r="G89" t="str">
            <v>jeovana.zabala@economiayfinanzas.gob.bo</v>
          </cell>
        </row>
        <row r="90">
          <cell r="A90">
            <v>266</v>
          </cell>
          <cell r="B90">
            <v>3</v>
          </cell>
          <cell r="C90" t="str">
            <v>Direc. Dptal. de Educación La Paz</v>
          </cell>
          <cell r="D90" t="str">
            <v>Belén Espejo</v>
          </cell>
          <cell r="E90" t="str">
            <v>Jeovana Zabala</v>
          </cell>
          <cell r="F90" t="str">
            <v>2183333 - 1663</v>
          </cell>
          <cell r="G90" t="str">
            <v>jeovana.zabala@economiayfinanzas.gob.bo</v>
          </cell>
        </row>
        <row r="91">
          <cell r="A91">
            <v>267</v>
          </cell>
          <cell r="B91">
            <v>3</v>
          </cell>
          <cell r="C91" t="str">
            <v>Direc. Dptal. de Educación Cochabamba</v>
          </cell>
          <cell r="D91" t="str">
            <v>Belén Espejo</v>
          </cell>
          <cell r="E91" t="str">
            <v>Jeovana Zabala</v>
          </cell>
          <cell r="F91" t="str">
            <v>2183333 - 1663</v>
          </cell>
          <cell r="G91" t="str">
            <v>jeovana.zabala@economiayfinanzas.gob.bo</v>
          </cell>
        </row>
        <row r="92">
          <cell r="A92">
            <v>268</v>
          </cell>
          <cell r="B92">
            <v>3</v>
          </cell>
          <cell r="C92" t="str">
            <v>Direc. Dptal. de Educación Oruro</v>
          </cell>
          <cell r="D92" t="str">
            <v>Belén Espejo</v>
          </cell>
          <cell r="E92" t="str">
            <v>Jeovana Zabala</v>
          </cell>
          <cell r="F92" t="str">
            <v>2183333 - 1663</v>
          </cell>
          <cell r="G92" t="str">
            <v>jeovana.zabala@economiayfinanzas.gob.bo</v>
          </cell>
        </row>
        <row r="93">
          <cell r="A93">
            <v>269</v>
          </cell>
          <cell r="B93">
            <v>3</v>
          </cell>
          <cell r="C93" t="str">
            <v>Direc. Dptal. de Educación Potosí</v>
          </cell>
          <cell r="D93" t="str">
            <v>Belén Espejo</v>
          </cell>
          <cell r="E93" t="str">
            <v>Jeovana Zabala</v>
          </cell>
          <cell r="F93" t="str">
            <v>2183333 - 1663</v>
          </cell>
          <cell r="G93" t="str">
            <v>jeovana.zabala@economiayfinanzas.gob.bo</v>
          </cell>
        </row>
        <row r="94">
          <cell r="A94">
            <v>270</v>
          </cell>
          <cell r="B94">
            <v>3</v>
          </cell>
          <cell r="C94" t="str">
            <v>Direc. Dptal. de Educación Tarija</v>
          </cell>
          <cell r="D94" t="str">
            <v>Belén Espejo</v>
          </cell>
          <cell r="E94" t="str">
            <v>Jeovana Zabala</v>
          </cell>
          <cell r="F94" t="str">
            <v>2183333 - 1663</v>
          </cell>
          <cell r="G94" t="str">
            <v>jeovana.zabala@economiayfinanzas.gob.bo</v>
          </cell>
        </row>
        <row r="95">
          <cell r="A95">
            <v>271</v>
          </cell>
          <cell r="B95">
            <v>3</v>
          </cell>
          <cell r="C95" t="str">
            <v>Direc. Dptal. de Educación Santa Cruz</v>
          </cell>
          <cell r="D95" t="str">
            <v>Belén Espejo</v>
          </cell>
          <cell r="E95" t="str">
            <v>Jeovana Zabala</v>
          </cell>
          <cell r="F95" t="str">
            <v>2183333 - 1663</v>
          </cell>
          <cell r="G95" t="str">
            <v>jeovana.zabala@economiayfinanzas.gob.bo</v>
          </cell>
        </row>
        <row r="96">
          <cell r="A96">
            <v>272</v>
          </cell>
          <cell r="B96">
            <v>3</v>
          </cell>
          <cell r="C96" t="str">
            <v>Direc. Dptal. de Educación Beni</v>
          </cell>
          <cell r="D96" t="str">
            <v>Belén Espejo</v>
          </cell>
          <cell r="E96" t="str">
            <v>Jeovana Zabala</v>
          </cell>
          <cell r="F96" t="str">
            <v>2183333 - 1663</v>
          </cell>
          <cell r="G96" t="str">
            <v>jeovana.zabala@economiayfinanzas.gob.bo</v>
          </cell>
        </row>
        <row r="97">
          <cell r="A97">
            <v>273</v>
          </cell>
          <cell r="B97">
            <v>3</v>
          </cell>
          <cell r="C97" t="str">
            <v>Direc. Dptal. de Educación Pando</v>
          </cell>
          <cell r="D97" t="str">
            <v>Belén Espejo</v>
          </cell>
          <cell r="E97" t="str">
            <v>Jeovana Zabala</v>
          </cell>
          <cell r="F97" t="str">
            <v>2183333 - 1663</v>
          </cell>
          <cell r="G97" t="str">
            <v>jeovana.zabala@economiayfinanzas.gob.bo</v>
          </cell>
        </row>
        <row r="98">
          <cell r="A98">
            <v>281</v>
          </cell>
          <cell r="B98">
            <v>3</v>
          </cell>
          <cell r="C98" t="str">
            <v>Oficina Técnica de los Ríos Pilcomayo y Bermejo</v>
          </cell>
          <cell r="D98" t="str">
            <v>Judith Machicado</v>
          </cell>
          <cell r="E98" t="str">
            <v>Yesenia Apaza</v>
          </cell>
          <cell r="F98" t="str">
            <v>2183333 - 1637</v>
          </cell>
          <cell r="G98" t="str">
            <v>yesenia.apaza@economiayfinanzas.gob.bo</v>
          </cell>
        </row>
        <row r="99">
          <cell r="A99">
            <v>283</v>
          </cell>
          <cell r="B99">
            <v>2</v>
          </cell>
          <cell r="C99" t="str">
            <v>Aduana Nacional</v>
          </cell>
          <cell r="D99" t="str">
            <v>Rommel Cuba</v>
          </cell>
          <cell r="E99" t="str">
            <v>Emma Ticonipa</v>
          </cell>
          <cell r="F99" t="str">
            <v>2183333 - 1635</v>
          </cell>
          <cell r="G99" t="str">
            <v>emma.ticonipa@economiayfinanzas.gob.bo</v>
          </cell>
        </row>
        <row r="100">
          <cell r="A100">
            <v>287</v>
          </cell>
          <cell r="B100">
            <v>1</v>
          </cell>
          <cell r="C100" t="str">
            <v>Fondo Nacional de Producción e Inversión Social</v>
          </cell>
          <cell r="D100" t="str">
            <v>José Rivas</v>
          </cell>
          <cell r="E100" t="str">
            <v>José Rivas</v>
          </cell>
          <cell r="F100" t="str">
            <v>2183333 - 1632</v>
          </cell>
          <cell r="G100" t="str">
            <v>jose.rivas@economiayfinanzas.gob.bo</v>
          </cell>
        </row>
        <row r="101">
          <cell r="A101">
            <v>288</v>
          </cell>
          <cell r="B101">
            <v>3</v>
          </cell>
          <cell r="C101" t="str">
            <v>Servicio Nacional de Riego</v>
          </cell>
          <cell r="D101" t="str">
            <v>Virginia Callisaya</v>
          </cell>
          <cell r="E101" t="str">
            <v>Virginia Callisaya</v>
          </cell>
          <cell r="F101" t="str">
            <v>2183333 - 1645</v>
          </cell>
          <cell r="G101" t="str">
            <v>virginia.callisaya@economiayfinanzas.gob.bo</v>
          </cell>
        </row>
        <row r="102">
          <cell r="A102">
            <v>290</v>
          </cell>
          <cell r="B102">
            <v>1</v>
          </cell>
          <cell r="C102" t="str">
            <v>Servicio de Impuestos Nacionales</v>
          </cell>
          <cell r="D102" t="str">
            <v>Rommel Cuba</v>
          </cell>
          <cell r="E102" t="str">
            <v>Emma Ticonipa</v>
          </cell>
          <cell r="F102" t="str">
            <v>2183333 - 1635</v>
          </cell>
          <cell r="G102" t="str">
            <v>emma.ticonipa@economiayfinanzas.gob.bo</v>
          </cell>
        </row>
        <row r="103">
          <cell r="A103">
            <v>291</v>
          </cell>
          <cell r="B103">
            <v>2</v>
          </cell>
          <cell r="C103" t="str">
            <v>Administradora Boliviana de Carreteras</v>
          </cell>
          <cell r="D103" t="str">
            <v>Emma Ticonipa</v>
          </cell>
          <cell r="E103" t="str">
            <v>Emma Ticonipa</v>
          </cell>
          <cell r="F103" t="str">
            <v>2183333 - 1635</v>
          </cell>
          <cell r="G103" t="str">
            <v>emma.ticonipa@economiayfinanzas.gob.bo</v>
          </cell>
        </row>
        <row r="104">
          <cell r="A104">
            <v>292</v>
          </cell>
          <cell r="B104">
            <v>3</v>
          </cell>
          <cell r="C104" t="str">
            <v>Vías Bolivia</v>
          </cell>
          <cell r="D104" t="str">
            <v>Judith Machicado</v>
          </cell>
          <cell r="E104" t="str">
            <v>Judith Machicado</v>
          </cell>
          <cell r="F104" t="str">
            <v>2183333 - 1648</v>
          </cell>
          <cell r="G104" t="str">
            <v>judith.machicado@economiayfinanzas.gob.bo</v>
          </cell>
        </row>
        <row r="105">
          <cell r="A105">
            <v>293</v>
          </cell>
          <cell r="B105">
            <v>3</v>
          </cell>
          <cell r="C105" t="str">
            <v>Fundación Cultural BCB</v>
          </cell>
          <cell r="D105" t="str">
            <v>Judith Machicado</v>
          </cell>
          <cell r="E105" t="str">
            <v>Emma Ticonipa</v>
          </cell>
          <cell r="F105" t="str">
            <v>2183333 - 1635</v>
          </cell>
          <cell r="G105" t="str">
            <v>emma.ticonipa@economiayfinanzas.gob.bo</v>
          </cell>
        </row>
        <row r="106">
          <cell r="A106">
            <v>294</v>
          </cell>
          <cell r="B106">
            <v>3</v>
          </cell>
          <cell r="C106" t="str">
            <v xml:space="preserve">Univ. Indígena Bol. Comunitaria Intercultural Produc. Tupak Katari </v>
          </cell>
          <cell r="D106" t="str">
            <v>José Rivas</v>
          </cell>
          <cell r="E106" t="str">
            <v>José Rivas</v>
          </cell>
          <cell r="F106" t="str">
            <v>2183333 - 1632</v>
          </cell>
          <cell r="G106" t="str">
            <v>jose.rivas@economiayfinanzas.gob.bo</v>
          </cell>
        </row>
        <row r="107">
          <cell r="A107">
            <v>295</v>
          </cell>
          <cell r="B107">
            <v>3</v>
          </cell>
          <cell r="C107" t="str">
            <v>Universidad Casimiro Huanca</v>
          </cell>
          <cell r="D107" t="str">
            <v>Rommel Cuba</v>
          </cell>
          <cell r="E107" t="str">
            <v>Rommel Cuba</v>
          </cell>
          <cell r="F107" t="str">
            <v>2183333 - 1649</v>
          </cell>
          <cell r="G107" t="str">
            <v>rommel.cuba@economiayfinanzas.gob.bo</v>
          </cell>
        </row>
        <row r="108">
          <cell r="A108">
            <v>296</v>
          </cell>
          <cell r="B108">
            <v>3</v>
          </cell>
          <cell r="C108" t="str">
            <v>Universidad Indígena Boliviana Comunitaria Intercultural Productiva Apiaguaiki Tupa</v>
          </cell>
          <cell r="D108" t="str">
            <v>Belén Espejo</v>
          </cell>
          <cell r="E108" t="str">
            <v>Belén Espejo</v>
          </cell>
          <cell r="F108" t="str">
            <v>2183333 - 1644</v>
          </cell>
          <cell r="G108" t="str">
            <v>belen.espejo@economiayfinanzas.gob.bo</v>
          </cell>
        </row>
        <row r="109">
          <cell r="A109">
            <v>298</v>
          </cell>
          <cell r="B109">
            <v>3</v>
          </cell>
          <cell r="C109" t="str">
            <v>Servicio Departamental de Riego - Chuquisaca</v>
          </cell>
          <cell r="D109" t="str">
            <v>Guadalupe Challco</v>
          </cell>
          <cell r="E109" t="str">
            <v>Guadalupe Challco</v>
          </cell>
          <cell r="F109" t="str">
            <v>2183333 - 1640</v>
          </cell>
          <cell r="G109" t="str">
            <v>guadalupe.challco@economiayfinanzas.gob.bo</v>
          </cell>
        </row>
        <row r="110">
          <cell r="A110">
            <v>299</v>
          </cell>
          <cell r="B110">
            <v>3</v>
          </cell>
          <cell r="C110" t="str">
            <v>Servicio Departamental de Riego - La Paz</v>
          </cell>
          <cell r="D110" t="str">
            <v>Guadalupe Challco</v>
          </cell>
          <cell r="E110" t="str">
            <v>Guadalupe Challco</v>
          </cell>
          <cell r="F110" t="str">
            <v>2183333 - 1640</v>
          </cell>
          <cell r="G110" t="str">
            <v>guadalupe.challco@economiayfinanzas.gob.bo</v>
          </cell>
        </row>
        <row r="111">
          <cell r="A111">
            <v>300</v>
          </cell>
          <cell r="B111">
            <v>3</v>
          </cell>
          <cell r="C111" t="str">
            <v>Servicio Departamental de Riego - Cochabamba</v>
          </cell>
          <cell r="D111" t="str">
            <v>Guadalupe Challco</v>
          </cell>
          <cell r="E111" t="str">
            <v>Guadalupe Challco</v>
          </cell>
          <cell r="F111" t="str">
            <v>2183333 - 1640</v>
          </cell>
          <cell r="G111" t="str">
            <v>guadalupe.challco@economiayfinanzas.gob.bo</v>
          </cell>
        </row>
        <row r="112">
          <cell r="A112">
            <v>301</v>
          </cell>
          <cell r="B112">
            <v>3</v>
          </cell>
          <cell r="C112" t="str">
            <v>Servicio Departamental de Riego - Oruro</v>
          </cell>
          <cell r="D112" t="str">
            <v>Guadalupe Challco</v>
          </cell>
          <cell r="E112" t="str">
            <v>Guadalupe Challco</v>
          </cell>
          <cell r="F112" t="str">
            <v>2183333 - 1640</v>
          </cell>
          <cell r="G112" t="str">
            <v>guadalupe.challco@economiayfinanzas.gob.bo</v>
          </cell>
        </row>
        <row r="113">
          <cell r="A113">
            <v>302</v>
          </cell>
          <cell r="B113">
            <v>3</v>
          </cell>
          <cell r="C113" t="str">
            <v>Servicio Departamental de Riego - Potosí</v>
          </cell>
          <cell r="D113" t="str">
            <v>Guadalupe Challco</v>
          </cell>
          <cell r="E113" t="str">
            <v>Guadalupe Challco</v>
          </cell>
          <cell r="F113" t="str">
            <v>2183333 - 1640</v>
          </cell>
          <cell r="G113" t="str">
            <v>guadalupe.challco@economiayfinanzas.gob.bo</v>
          </cell>
        </row>
        <row r="114">
          <cell r="A114">
            <v>303</v>
          </cell>
          <cell r="B114">
            <v>3</v>
          </cell>
          <cell r="C114" t="str">
            <v>Servicio Departamental de Riego - Tarija</v>
          </cell>
          <cell r="D114" t="str">
            <v>Guadalupe Challco</v>
          </cell>
          <cell r="E114" t="str">
            <v>Guadalupe Challco</v>
          </cell>
          <cell r="F114" t="str">
            <v>2183333 - 1640</v>
          </cell>
          <cell r="G114" t="str">
            <v>guadalupe.challco@economiayfinanzas.gob.bo</v>
          </cell>
        </row>
        <row r="115">
          <cell r="A115">
            <v>309</v>
          </cell>
          <cell r="B115">
            <v>3</v>
          </cell>
          <cell r="C115" t="str">
            <v>Autoridad de Fiscalización y Control Social del Juego</v>
          </cell>
          <cell r="D115" t="str">
            <v>Emma Ticonipa</v>
          </cell>
          <cell r="E115" t="str">
            <v>José Rivas</v>
          </cell>
          <cell r="F115" t="str">
            <v>2183333 - 1632</v>
          </cell>
          <cell r="G115" t="str">
            <v>jose.rivas@economiayfinanzas.gob.bo</v>
          </cell>
        </row>
        <row r="116">
          <cell r="A116">
            <v>310</v>
          </cell>
          <cell r="B116">
            <v>2</v>
          </cell>
          <cell r="C116" t="str">
            <v>Autoridad de Fisc y Ctrol Soc de Telecomunicaciones y Transp</v>
          </cell>
          <cell r="D116" t="str">
            <v>Huascar Nova</v>
          </cell>
          <cell r="E116" t="str">
            <v>Huascar Nova</v>
          </cell>
          <cell r="F116" t="str">
            <v>2183333 - 1651</v>
          </cell>
          <cell r="G116" t="str">
            <v>huascar.nova@economiayfinanzas.gob.bo</v>
          </cell>
        </row>
        <row r="117">
          <cell r="A117">
            <v>311</v>
          </cell>
          <cell r="B117">
            <v>3</v>
          </cell>
          <cell r="C117" t="str">
            <v>Autoridad de Fisc y Ctrol Soc de Agua Potable Saneam.Básico</v>
          </cell>
          <cell r="D117" t="str">
            <v>Guadalupe Challco</v>
          </cell>
          <cell r="E117" t="str">
            <v>Guadalupe Challco</v>
          </cell>
          <cell r="F117" t="str">
            <v>2183333 - 1640</v>
          </cell>
          <cell r="G117" t="str">
            <v>guadalupe.challco@economiayfinanzas.gob.bo</v>
          </cell>
        </row>
        <row r="118">
          <cell r="A118">
            <v>312</v>
          </cell>
          <cell r="B118">
            <v>3</v>
          </cell>
          <cell r="C118" t="str">
            <v>Autoridad de Fiscalización y Control Soc de Bosques y Tierras</v>
          </cell>
          <cell r="D118" t="str">
            <v>Virginia Huanca</v>
          </cell>
          <cell r="E118" t="str">
            <v>Virginia Huanca</v>
          </cell>
          <cell r="F118" t="str">
            <v>2183333 - 1636</v>
          </cell>
          <cell r="G118" t="str">
            <v>virginia.huanca@economiayfinanzas.gob.bo</v>
          </cell>
        </row>
        <row r="119">
          <cell r="A119">
            <v>313</v>
          </cell>
          <cell r="B119">
            <v>3</v>
          </cell>
          <cell r="C119" t="str">
            <v>Autoridad de Fiscalización y Control Social de Pensiones</v>
          </cell>
          <cell r="D119" t="str">
            <v>Belén Espejo</v>
          </cell>
          <cell r="E119" t="str">
            <v>Huascar Nova</v>
          </cell>
          <cell r="F119" t="str">
            <v>2183333 - 1651</v>
          </cell>
          <cell r="G119" t="str">
            <v>huascar.nova@economiayfinanzas.gob.bo</v>
          </cell>
        </row>
        <row r="120">
          <cell r="A120">
            <v>314</v>
          </cell>
          <cell r="B120">
            <v>2</v>
          </cell>
          <cell r="C120" t="str">
            <v>Autoridad de Fiscalización y Control Social de Electricidad</v>
          </cell>
          <cell r="D120" t="str">
            <v>Virginia Callisaya</v>
          </cell>
          <cell r="E120" t="str">
            <v>Huascar Nova</v>
          </cell>
          <cell r="F120" t="str">
            <v>2183333 - 1651</v>
          </cell>
          <cell r="G120" t="str">
            <v>huascar.nova@economiayfinanzas.gob.bo</v>
          </cell>
        </row>
        <row r="121">
          <cell r="A121">
            <v>315</v>
          </cell>
          <cell r="B121">
            <v>3</v>
          </cell>
          <cell r="C121" t="str">
            <v>Autoridad de Fiscalización y Control Social de Empresas</v>
          </cell>
          <cell r="D121" t="str">
            <v>Virginia Huanca</v>
          </cell>
          <cell r="E121" t="str">
            <v>Virginia Huanca</v>
          </cell>
          <cell r="F121" t="str">
            <v>2183333 - 1636</v>
          </cell>
          <cell r="G121" t="str">
            <v>virginia.huanca@economiayfinanzas.gob.bo</v>
          </cell>
        </row>
        <row r="122">
          <cell r="A122">
            <v>324</v>
          </cell>
          <cell r="B122">
            <v>3</v>
          </cell>
          <cell r="C122" t="str">
            <v>Escuela Boliviana Intercultural de Música</v>
          </cell>
          <cell r="D122" t="str">
            <v>Virginia Huanca</v>
          </cell>
          <cell r="E122" t="str">
            <v>Jeovana Zabala</v>
          </cell>
          <cell r="F122" t="str">
            <v>2183333 - 1663</v>
          </cell>
          <cell r="G122" t="str">
            <v>jeovana.zabala@economiayfinanzas.gob.bo</v>
          </cell>
        </row>
        <row r="123">
          <cell r="A123">
            <v>340</v>
          </cell>
          <cell r="B123">
            <v>2</v>
          </cell>
          <cell r="C123" t="str">
            <v>Servicio General de Identificación Personal</v>
          </cell>
          <cell r="D123" t="str">
            <v>Emma Ticonipa</v>
          </cell>
          <cell r="E123" t="str">
            <v>Judith Machicado</v>
          </cell>
          <cell r="F123" t="str">
            <v>2183333 - 1648</v>
          </cell>
          <cell r="G123" t="str">
            <v>judith.machicado@economiayfinanzas.gob.bo</v>
          </cell>
        </row>
        <row r="124">
          <cell r="A124">
            <v>342</v>
          </cell>
          <cell r="B124">
            <v>3</v>
          </cell>
          <cell r="C124" t="str">
            <v>Agencia Estatal de Vivienda</v>
          </cell>
          <cell r="D124" t="str">
            <v>Guadalupe Challco</v>
          </cell>
          <cell r="E124" t="str">
            <v>José Rivas</v>
          </cell>
          <cell r="F124" t="str">
            <v>2183333 - 1632</v>
          </cell>
          <cell r="G124" t="str">
            <v>jose.rivas@economiayfinanzas.gob.bo</v>
          </cell>
        </row>
        <row r="125">
          <cell r="A125">
            <v>343</v>
          </cell>
          <cell r="B125">
            <v>3</v>
          </cell>
          <cell r="C125" t="str">
            <v>Escuela de Jueces del Estado</v>
          </cell>
          <cell r="D125" t="str">
            <v>Guadalupe Challco</v>
          </cell>
          <cell r="E125" t="str">
            <v>Emma Ticonipa</v>
          </cell>
          <cell r="F125" t="str">
            <v>2183333 - 1635</v>
          </cell>
          <cell r="G125" t="str">
            <v>emma.ticonipa@economiayfinanzas.gob.bo</v>
          </cell>
        </row>
        <row r="126">
          <cell r="A126">
            <v>344</v>
          </cell>
          <cell r="B126">
            <v>3</v>
          </cell>
          <cell r="C126" t="str">
            <v>Instituto Plurinacional del Estudio de Lenguas y Culturas</v>
          </cell>
          <cell r="D126" t="str">
            <v>Belén Espejo</v>
          </cell>
          <cell r="E126" t="str">
            <v>Belén Espejo</v>
          </cell>
          <cell r="F126" t="str">
            <v>2183333 - 1644</v>
          </cell>
          <cell r="G126" t="str">
            <v>belen.espejo@economiayfinanzas.gob.bo</v>
          </cell>
        </row>
        <row r="127">
          <cell r="A127">
            <v>345</v>
          </cell>
          <cell r="B127">
            <v>3</v>
          </cell>
          <cell r="C127" t="str">
            <v>Mutual de Servicios al Policía</v>
          </cell>
          <cell r="D127" t="str">
            <v>Belén Espejo</v>
          </cell>
          <cell r="E127" t="str">
            <v>Belén Espejo</v>
          </cell>
          <cell r="F127" t="str">
            <v>2183333 - 1644</v>
          </cell>
          <cell r="G127" t="str">
            <v>belen.espejo@economiayfinanzas.gob.bo</v>
          </cell>
        </row>
        <row r="128">
          <cell r="A128">
            <v>346</v>
          </cell>
          <cell r="B128">
            <v>3</v>
          </cell>
          <cell r="C128" t="str">
            <v>Unidad de Investigaciones Financieras</v>
          </cell>
          <cell r="D128" t="str">
            <v>Yesenia Apaza</v>
          </cell>
          <cell r="E128" t="str">
            <v>Huascar Nova</v>
          </cell>
          <cell r="F128" t="str">
            <v>2183333 - 1651</v>
          </cell>
          <cell r="G128" t="str">
            <v>huascar.nova@economiayfinanzas.gob.bo</v>
          </cell>
        </row>
        <row r="129">
          <cell r="A129">
            <v>347</v>
          </cell>
          <cell r="B129">
            <v>3</v>
          </cell>
          <cell r="C129" t="str">
            <v>Autoridad de Fiscalización y Control de Cooperativas</v>
          </cell>
          <cell r="D129" t="str">
            <v>Jorge Vargas</v>
          </cell>
          <cell r="E129" t="str">
            <v>Jorge Vargas</v>
          </cell>
          <cell r="F129" t="str">
            <v>2183333 - 1633</v>
          </cell>
          <cell r="G129" t="str">
            <v>jorge.vargas@economiayfinanzas.gob.bo</v>
          </cell>
        </row>
        <row r="130">
          <cell r="A130">
            <v>348</v>
          </cell>
          <cell r="B130">
            <v>3</v>
          </cell>
          <cell r="C130" t="str">
            <v>Autoridad Plurinacional de la Madre Tierra</v>
          </cell>
          <cell r="D130" t="str">
            <v>Guadalupe Challco</v>
          </cell>
          <cell r="E130" t="str">
            <v>Guadalupe Challco</v>
          </cell>
          <cell r="F130" t="str">
            <v>2183333 - 1640</v>
          </cell>
          <cell r="G130" t="str">
            <v>guadalupe.challco@economiayfinanzas.gob.bo</v>
          </cell>
        </row>
        <row r="131">
          <cell r="A131">
            <v>349</v>
          </cell>
          <cell r="B131">
            <v>3</v>
          </cell>
          <cell r="C131" t="str">
            <v>Centro de Investig.  Arqueológicas, Antropológicas y Adm. Tiwanaku</v>
          </cell>
          <cell r="D131" t="str">
            <v>José Rivas</v>
          </cell>
          <cell r="E131" t="str">
            <v>José Rivas</v>
          </cell>
          <cell r="F131" t="str">
            <v>2183333 - 1632</v>
          </cell>
          <cell r="G131" t="str">
            <v>jose.rivas@economiayfinanzas.gob.bo</v>
          </cell>
        </row>
        <row r="132">
          <cell r="A132">
            <v>371</v>
          </cell>
          <cell r="B132">
            <v>3</v>
          </cell>
          <cell r="C132" t="str">
            <v>Centro Internacional de la Quinua</v>
          </cell>
          <cell r="D132" t="str">
            <v>Rommel Cuba</v>
          </cell>
          <cell r="E132" t="str">
            <v>Rommel Cuba</v>
          </cell>
          <cell r="F132" t="str">
            <v>2183333 - 1649</v>
          </cell>
          <cell r="G132" t="str">
            <v>rommel.cuba@economiayfinanzas.gob.bo</v>
          </cell>
        </row>
        <row r="133">
          <cell r="A133">
            <v>373</v>
          </cell>
          <cell r="B133">
            <v>3</v>
          </cell>
          <cell r="C133" t="str">
            <v>Fondo de Desarrollo Indígena</v>
          </cell>
          <cell r="D133" t="str">
            <v>Rommel Cuba</v>
          </cell>
          <cell r="E133" t="str">
            <v>Rommel Cuba</v>
          </cell>
          <cell r="F133" t="str">
            <v>2183333 - 1649</v>
          </cell>
          <cell r="G133" t="str">
            <v>rommel.cuba@economiayfinanzas.gob.bo</v>
          </cell>
        </row>
        <row r="134">
          <cell r="A134">
            <v>374</v>
          </cell>
          <cell r="B134">
            <v>3</v>
          </cell>
          <cell r="C134" t="str">
            <v>Agencia de Gobierno Electrónico y Tecnologías de Información y Comunicación</v>
          </cell>
          <cell r="D134" t="str">
            <v>Rommel Cuba</v>
          </cell>
          <cell r="E134" t="str">
            <v>Virginia Callisaya</v>
          </cell>
          <cell r="F134" t="str">
            <v>2183333 - 1645</v>
          </cell>
          <cell r="G134" t="str">
            <v>virginia.callisaya@economiayfinanzas.gob.bo</v>
          </cell>
        </row>
        <row r="135">
          <cell r="A135">
            <v>376</v>
          </cell>
          <cell r="B135">
            <v>3</v>
          </cell>
          <cell r="C135" t="str">
            <v>Agencia Boliviana de Energía Nuclear</v>
          </cell>
          <cell r="D135" t="str">
            <v>Jorge Vargas</v>
          </cell>
          <cell r="E135" t="str">
            <v>Belén Espejo</v>
          </cell>
          <cell r="F135" t="str">
            <v>2183333 - 1644</v>
          </cell>
          <cell r="G135" t="str">
            <v>belen.espejo@economiayfinanzas.gob.bo</v>
          </cell>
        </row>
        <row r="136">
          <cell r="A136">
            <v>378</v>
          </cell>
          <cell r="B136">
            <v>3</v>
          </cell>
          <cell r="C136" t="str">
            <v>Servicio Nacional Textil</v>
          </cell>
          <cell r="D136" t="str">
            <v>Jorge Vargas</v>
          </cell>
          <cell r="E136" t="str">
            <v>Rommel Cuba</v>
          </cell>
          <cell r="F136" t="str">
            <v>2183333 - 1649</v>
          </cell>
          <cell r="G136" t="str">
            <v>rommel.cuba@economiayfinanzas.gob.bo</v>
          </cell>
        </row>
        <row r="137">
          <cell r="A137">
            <v>379</v>
          </cell>
          <cell r="B137">
            <v>3</v>
          </cell>
          <cell r="C137" t="str">
            <v xml:space="preserve">Escuela Boliviana Intercultural de Danza </v>
          </cell>
          <cell r="D137" t="str">
            <v>Rommel Cuba</v>
          </cell>
          <cell r="E137" t="str">
            <v>Jeovana Zabala</v>
          </cell>
          <cell r="F137" t="str">
            <v>2183333 - 1663</v>
          </cell>
          <cell r="G137" t="str">
            <v>jeovana.zabala@economiayfinanzas.gob.bo</v>
          </cell>
        </row>
        <row r="138">
          <cell r="A138">
            <v>382</v>
          </cell>
          <cell r="B138">
            <v>2</v>
          </cell>
          <cell r="C138" t="str">
            <v>Agencia de Infraestructura en Salud y Equipamiento Médico</v>
          </cell>
          <cell r="D138" t="str">
            <v>Emma Ticonipa</v>
          </cell>
          <cell r="E138" t="str">
            <v>Rommel Cuba</v>
          </cell>
          <cell r="F138" t="str">
            <v>2183333 - 1649</v>
          </cell>
          <cell r="G138" t="str">
            <v>rommel.cuba@economiayfinanzas.gob.bo</v>
          </cell>
        </row>
        <row r="139">
          <cell r="A139">
            <v>383</v>
          </cell>
          <cell r="B139">
            <v>3</v>
          </cell>
          <cell r="C139" t="str">
            <v>Agencia Boliviana de Correos "Correos de Bolivia"</v>
          </cell>
          <cell r="D139" t="str">
            <v>Yesenia Apaza</v>
          </cell>
          <cell r="E139" t="str">
            <v>Yesenia Apaza</v>
          </cell>
          <cell r="F139" t="str">
            <v>2183333 - 1637</v>
          </cell>
          <cell r="G139" t="str">
            <v>yesenia.apaza@economiayfinanzas.gob.bo</v>
          </cell>
        </row>
        <row r="140">
          <cell r="A140">
            <v>385</v>
          </cell>
          <cell r="B140">
            <v>2</v>
          </cell>
          <cell r="C140" t="str">
            <v>Autoridad de Supervisión de la Seguridad Social de Corto Plazo</v>
          </cell>
          <cell r="D140" t="str">
            <v>Jorge Vargas</v>
          </cell>
          <cell r="E140" t="str">
            <v>Jorge Vargas</v>
          </cell>
          <cell r="F140" t="str">
            <v>2183333 - 1633</v>
          </cell>
          <cell r="G140" t="str">
            <v>jorge.vargas@economiayfinanzas.gob.bo</v>
          </cell>
        </row>
        <row r="141">
          <cell r="A141">
            <v>386</v>
          </cell>
          <cell r="B141">
            <v>3</v>
          </cell>
          <cell r="C141" t="str">
            <v>Servicio Plurinacional de la Mujer y de la Despatria.</v>
          </cell>
          <cell r="D141" t="str">
            <v>Virginia Callisaya</v>
          </cell>
          <cell r="E141" t="str">
            <v>Belén Espejo</v>
          </cell>
          <cell r="F141" t="str">
            <v>2183333 - 1644</v>
          </cell>
          <cell r="G141" t="str">
            <v>belen.espejo@economiayfinanzas.gob.bo</v>
          </cell>
        </row>
        <row r="142">
          <cell r="A142">
            <v>387</v>
          </cell>
          <cell r="B142">
            <v>3</v>
          </cell>
          <cell r="C142" t="str">
            <v>Agencia del Desarrollo del Cine y Audiovisual Bolivianos</v>
          </cell>
          <cell r="D142" t="str">
            <v>Virginia Callisaya</v>
          </cell>
          <cell r="E142" t="str">
            <v>Huascar Nova</v>
          </cell>
          <cell r="F142" t="str">
            <v>2183333 - 1651</v>
          </cell>
          <cell r="G142" t="str">
            <v>huascar.nova@economiayfinanzas.gob.bo</v>
          </cell>
        </row>
        <row r="143">
          <cell r="A143">
            <v>388</v>
          </cell>
          <cell r="B143">
            <v>3</v>
          </cell>
          <cell r="C143" t="str">
            <v>Servicio Plurinacional de Registro de Comercio</v>
          </cell>
          <cell r="D143" t="str">
            <v>Rommel Cuba</v>
          </cell>
          <cell r="E143" t="str">
            <v>Jorge Vargas</v>
          </cell>
          <cell r="F143" t="str">
            <v>2183333 - 1633</v>
          </cell>
          <cell r="G143" t="str">
            <v>jorge.vargas@economiayfinanzas.gob.bo</v>
          </cell>
        </row>
        <row r="144">
          <cell r="A144">
            <v>389</v>
          </cell>
          <cell r="B144">
            <v>2</v>
          </cell>
          <cell r="C144" t="str">
            <v>NAABOL</v>
          </cell>
          <cell r="D144" t="str">
            <v>Belén Espejo</v>
          </cell>
          <cell r="E144" t="str">
            <v>Belén Espejo</v>
          </cell>
          <cell r="F144" t="str">
            <v>2183333 - 1644</v>
          </cell>
          <cell r="G144" t="str">
            <v>belen.espejo@economiayfinanzas.gob.bo</v>
          </cell>
        </row>
        <row r="145">
          <cell r="A145">
            <v>422</v>
          </cell>
          <cell r="B145">
            <v>3</v>
          </cell>
          <cell r="C145" t="str">
            <v>Caja Bancaria Estatal de Salud</v>
          </cell>
          <cell r="D145" t="str">
            <v>Yesenia Apaza</v>
          </cell>
          <cell r="E145" t="str">
            <v>Yesenia Apaza</v>
          </cell>
          <cell r="F145" t="str">
            <v>2183333 - 1637</v>
          </cell>
          <cell r="G145" t="str">
            <v>yesenia.apaza@economiayfinanzas.gob.bo</v>
          </cell>
        </row>
        <row r="146">
          <cell r="A146">
            <v>423</v>
          </cell>
          <cell r="B146">
            <v>3</v>
          </cell>
          <cell r="C146" t="str">
            <v>Caja de Salud del Servicio Nacional de Caminos y Ramas Anexas</v>
          </cell>
          <cell r="D146" t="str">
            <v>José Rivas</v>
          </cell>
          <cell r="E146" t="str">
            <v>José Rivas</v>
          </cell>
          <cell r="F146" t="str">
            <v>2183333 - 1632</v>
          </cell>
          <cell r="G146" t="str">
            <v>jose.rivas@economiayfinanzas.gob.bo</v>
          </cell>
        </row>
        <row r="147">
          <cell r="A147">
            <v>513</v>
          </cell>
          <cell r="B147">
            <v>1</v>
          </cell>
          <cell r="C147" t="str">
            <v>Yacimientos Petrolíferos Fiscales Bolivianos</v>
          </cell>
          <cell r="D147" t="str">
            <v>Jorge Vargas</v>
          </cell>
          <cell r="E147" t="str">
            <v>Virginia Huanca</v>
          </cell>
          <cell r="F147" t="str">
            <v>2183333 - 1636</v>
          </cell>
          <cell r="G147" t="str">
            <v>virginia.huanca@economiayfinanzas.gob.bo</v>
          </cell>
        </row>
        <row r="148">
          <cell r="A148">
            <v>514</v>
          </cell>
          <cell r="B148">
            <v>2</v>
          </cell>
          <cell r="C148" t="str">
            <v>Empresa Nacional de Electricidad</v>
          </cell>
          <cell r="D148" t="str">
            <v>Jorge Vargas</v>
          </cell>
          <cell r="E148" t="str">
            <v>Judith Machicado</v>
          </cell>
          <cell r="F148" t="str">
            <v>2183333 - 1648</v>
          </cell>
          <cell r="G148" t="str">
            <v>judith.machicado@economiayfinanzas.gob.bo</v>
          </cell>
        </row>
        <row r="149">
          <cell r="A149">
            <v>520</v>
          </cell>
          <cell r="B149">
            <v>3</v>
          </cell>
          <cell r="C149" t="str">
            <v>Empresa Metalúrgica VINTO - Nacionalizada</v>
          </cell>
          <cell r="D149" t="str">
            <v>Virginia Huanca</v>
          </cell>
          <cell r="E149" t="str">
            <v>Virginia Huanca</v>
          </cell>
          <cell r="F149" t="str">
            <v>2183333 - 1636</v>
          </cell>
          <cell r="G149" t="str">
            <v>virginia.huanca@economiayfinanzas.gob.bo</v>
          </cell>
        </row>
        <row r="150">
          <cell r="A150">
            <v>522</v>
          </cell>
          <cell r="B150">
            <v>3</v>
          </cell>
          <cell r="C150" t="str">
            <v>Empresa Nacional de Ferrocarriles - Residual</v>
          </cell>
          <cell r="D150" t="str">
            <v>Virginia Huanca</v>
          </cell>
          <cell r="E150" t="str">
            <v>Virginia Huanca</v>
          </cell>
          <cell r="F150" t="str">
            <v>2183333 - 1636</v>
          </cell>
          <cell r="G150" t="str">
            <v>virginia.huanca@economiayfinanzas.gob.bo</v>
          </cell>
        </row>
        <row r="151">
          <cell r="A151">
            <v>525</v>
          </cell>
          <cell r="B151">
            <v>2</v>
          </cell>
          <cell r="C151" t="str">
            <v>Transportes Aéreo Boliviano</v>
          </cell>
          <cell r="D151" t="str">
            <v>Rommel Cuba</v>
          </cell>
          <cell r="E151" t="str">
            <v>Jorge Vargas</v>
          </cell>
          <cell r="F151" t="str">
            <v>2183333 - 1633</v>
          </cell>
          <cell r="G151" t="str">
            <v>jorge.vargas@economiayfinanzas.gob.bo</v>
          </cell>
        </row>
        <row r="152">
          <cell r="A152">
            <v>526</v>
          </cell>
          <cell r="B152">
            <v>3</v>
          </cell>
          <cell r="C152" t="str">
            <v>Bolivia TV</v>
          </cell>
          <cell r="D152" t="str">
            <v>Jorge Vargas</v>
          </cell>
          <cell r="E152" t="str">
            <v>Virginia Callisaya</v>
          </cell>
          <cell r="F152" t="str">
            <v>2183333 - 1645</v>
          </cell>
          <cell r="G152" t="str">
            <v>virginia.callisaya@economiayfinanzas.gob.bo</v>
          </cell>
        </row>
        <row r="153">
          <cell r="A153">
            <v>548</v>
          </cell>
          <cell r="B153">
            <v>3</v>
          </cell>
          <cell r="C153" t="str">
            <v>Corporación de las Fuerzas Armadas para el Desarrollo Nacional</v>
          </cell>
          <cell r="D153" t="str">
            <v>José Rivas</v>
          </cell>
          <cell r="E153" t="str">
            <v>José Rivas</v>
          </cell>
          <cell r="F153" t="str">
            <v>2183333 - 1632</v>
          </cell>
          <cell r="G153" t="str">
            <v>jose.rivas@economiayfinanzas.gob.bo</v>
          </cell>
        </row>
        <row r="154">
          <cell r="A154">
            <v>551</v>
          </cell>
          <cell r="B154">
            <v>3</v>
          </cell>
          <cell r="C154" t="str">
            <v>Empresa Naviera Boliviana</v>
          </cell>
          <cell r="D154" t="str">
            <v>Rommel Cuba</v>
          </cell>
          <cell r="E154" t="str">
            <v>Jorge Vargas</v>
          </cell>
          <cell r="F154" t="str">
            <v>2183333 - 1633</v>
          </cell>
          <cell r="G154" t="str">
            <v>jorge.vargas@economiayfinanzas.gob.bo</v>
          </cell>
        </row>
        <row r="155">
          <cell r="A155">
            <v>572</v>
          </cell>
          <cell r="B155">
            <v>1</v>
          </cell>
          <cell r="C155" t="str">
            <v>Empresa de Apoyo a la Producción de Alimentos</v>
          </cell>
          <cell r="D155" t="str">
            <v>Yesenia Apaza</v>
          </cell>
          <cell r="E155" t="str">
            <v>Virginia Callisaya</v>
          </cell>
          <cell r="F155" t="str">
            <v>2183333 - 1645</v>
          </cell>
          <cell r="G155" t="str">
            <v>virginia.callisaya@economiayfinanzas.gob.bo</v>
          </cell>
        </row>
        <row r="156">
          <cell r="A156">
            <v>573</v>
          </cell>
          <cell r="B156">
            <v>3</v>
          </cell>
          <cell r="C156" t="str">
            <v>Empresa Siderúrgica del Mutún</v>
          </cell>
          <cell r="D156" t="str">
            <v>Jorge Vargas</v>
          </cell>
          <cell r="E156" t="str">
            <v>Huascar Nova</v>
          </cell>
          <cell r="F156" t="str">
            <v>2183333 - 1651</v>
          </cell>
          <cell r="G156" t="str">
            <v>huascar.nova@economiayfinanzas.gob.bo</v>
          </cell>
        </row>
        <row r="157">
          <cell r="A157">
            <v>576</v>
          </cell>
          <cell r="B157">
            <v>3</v>
          </cell>
          <cell r="C157" t="str">
            <v>Cartones de Bolivia</v>
          </cell>
          <cell r="D157" t="str">
            <v>Jorge Vargas</v>
          </cell>
          <cell r="E157" t="str">
            <v>Rommel Cuba</v>
          </cell>
          <cell r="F157" t="str">
            <v>2183333 - 1649</v>
          </cell>
          <cell r="G157" t="str">
            <v>rommel.cuba@economiayfinanzas.gob.bo</v>
          </cell>
        </row>
        <row r="158">
          <cell r="A158">
            <v>578</v>
          </cell>
          <cell r="B158">
            <v>1</v>
          </cell>
          <cell r="C158" t="str">
            <v>Boliviana de Aviación</v>
          </cell>
          <cell r="D158" t="str">
            <v>José Rivas</v>
          </cell>
          <cell r="E158" t="str">
            <v>José Rivas</v>
          </cell>
          <cell r="F158" t="str">
            <v>2183333 - 1632</v>
          </cell>
          <cell r="G158" t="str">
            <v>jose.rivas@economiayfinanzas.gob.bo</v>
          </cell>
        </row>
        <row r="159">
          <cell r="A159">
            <v>580</v>
          </cell>
          <cell r="B159">
            <v>3</v>
          </cell>
          <cell r="C159" t="str">
            <v>Depósitos Aduaneros Bolivianos</v>
          </cell>
          <cell r="D159" t="str">
            <v>Belén Espejo</v>
          </cell>
          <cell r="E159" t="str">
            <v>Huascar Nova</v>
          </cell>
          <cell r="F159" t="str">
            <v>2183333 - 1651</v>
          </cell>
          <cell r="G159" t="str">
            <v>huascar.nova@economiayfinanzas.gob.bo</v>
          </cell>
        </row>
        <row r="160">
          <cell r="A160">
            <v>584</v>
          </cell>
          <cell r="B160">
            <v>3</v>
          </cell>
          <cell r="C160" t="str">
            <v>Empresa Boliviana de Industrialización de Hidrocarburos</v>
          </cell>
          <cell r="D160" t="str">
            <v>Yesenia Apaza</v>
          </cell>
          <cell r="E160" t="str">
            <v>Yesenia Apaza</v>
          </cell>
          <cell r="F160" t="str">
            <v>2183333 - 1637</v>
          </cell>
          <cell r="G160" t="str">
            <v>yesenia.apaza@economiayfinanzas.gob.bo</v>
          </cell>
        </row>
        <row r="161">
          <cell r="A161">
            <v>585</v>
          </cell>
          <cell r="B161">
            <v>3</v>
          </cell>
          <cell r="C161" t="str">
            <v>Agencia Bolivia Espacial</v>
          </cell>
          <cell r="D161" t="str">
            <v>Huascar Nova</v>
          </cell>
          <cell r="E161" t="str">
            <v>Jorge Vargas</v>
          </cell>
          <cell r="F161" t="str">
            <v>2183333 - 1633</v>
          </cell>
          <cell r="G161" t="str">
            <v>jorge.vargas@economiayfinanzas.gob.bo</v>
          </cell>
        </row>
        <row r="162">
          <cell r="A162">
            <v>586</v>
          </cell>
          <cell r="B162">
            <v>2</v>
          </cell>
          <cell r="C162" t="str">
            <v>Empresa Azucarera San Buenaventura</v>
          </cell>
          <cell r="D162" t="str">
            <v>Huascar Nova</v>
          </cell>
          <cell r="E162" t="str">
            <v>Huascar Nova</v>
          </cell>
          <cell r="F162" t="str">
            <v>2183333 - 1651</v>
          </cell>
          <cell r="G162" t="str">
            <v>huascar.nova@economiayfinanzas.gob.bo</v>
          </cell>
        </row>
        <row r="163">
          <cell r="A163">
            <v>587</v>
          </cell>
          <cell r="B163">
            <v>3</v>
          </cell>
          <cell r="C163" t="str">
            <v>Empresa Estratégica Boliviana de Construcción y Conservación I.C.</v>
          </cell>
          <cell r="D163" t="str">
            <v>Judith Machicado</v>
          </cell>
          <cell r="E163" t="str">
            <v>Rommel Cuba</v>
          </cell>
          <cell r="F163" t="str">
            <v>2183333 - 1649</v>
          </cell>
          <cell r="G163" t="str">
            <v>rommel.cuba@economiayfinanzas.gob.bo</v>
          </cell>
        </row>
        <row r="164">
          <cell r="A164">
            <v>590</v>
          </cell>
          <cell r="B164">
            <v>3</v>
          </cell>
          <cell r="C164" t="str">
            <v>Empresa Pública "QUIPUS"</v>
          </cell>
          <cell r="D164" t="str">
            <v>José Rivas</v>
          </cell>
          <cell r="E164" t="str">
            <v>Jeovana Zabala</v>
          </cell>
          <cell r="F164" t="str">
            <v>2183333 - 1663</v>
          </cell>
          <cell r="G164" t="str">
            <v>jeovana.zabala@economiayfinanzas.gob.bo</v>
          </cell>
        </row>
        <row r="165">
          <cell r="A165">
            <v>591</v>
          </cell>
          <cell r="B165">
            <v>2</v>
          </cell>
          <cell r="C165" t="str">
            <v>Empresa Estatal de Transporte por Cable "Mi Teleférico"</v>
          </cell>
          <cell r="D165" t="str">
            <v>Emma Ticonipa</v>
          </cell>
          <cell r="E165" t="str">
            <v>Judith Machicado</v>
          </cell>
          <cell r="F165" t="str">
            <v>2183333 - 1648</v>
          </cell>
          <cell r="G165" t="str">
            <v>judith.machicado@economiayfinanzas.gob.bo</v>
          </cell>
        </row>
        <row r="166">
          <cell r="A166">
            <v>593</v>
          </cell>
          <cell r="B166">
            <v>3</v>
          </cell>
          <cell r="C166" t="str">
            <v>Empresa Pública YACANA</v>
          </cell>
          <cell r="D166" t="str">
            <v>Guadalupe Challco</v>
          </cell>
          <cell r="E166" t="str">
            <v>Jorge Vargas</v>
          </cell>
          <cell r="F166" t="str">
            <v>2183333 - 1633</v>
          </cell>
          <cell r="G166" t="str">
            <v>jorge.vargas@economiayfinanzas.gob.bo</v>
          </cell>
        </row>
        <row r="167">
          <cell r="A167">
            <v>594</v>
          </cell>
          <cell r="B167">
            <v>2</v>
          </cell>
          <cell r="C167" t="str">
            <v>Administración de Servicios Portuarios - Bolivia</v>
          </cell>
          <cell r="D167" t="str">
            <v>Virginia Huanca</v>
          </cell>
          <cell r="E167" t="str">
            <v>Virginia Huanca</v>
          </cell>
          <cell r="F167" t="str">
            <v>2183333 - 1636</v>
          </cell>
          <cell r="G167" t="str">
            <v>virginia.huanca@economiayfinanzas.gob.bo</v>
          </cell>
        </row>
        <row r="168">
          <cell r="A168">
            <v>595</v>
          </cell>
          <cell r="B168">
            <v>2</v>
          </cell>
          <cell r="C168" t="str">
            <v>Gestora Pública de la Seguridad Social de Largo Plazo</v>
          </cell>
          <cell r="D168" t="str">
            <v>Virginia Huanca</v>
          </cell>
          <cell r="E168" t="str">
            <v>Virginia Huanca</v>
          </cell>
          <cell r="F168" t="str">
            <v>2183333 - 1636</v>
          </cell>
          <cell r="G168" t="str">
            <v>virginia.huanca@economiayfinanzas.gob.bo</v>
          </cell>
        </row>
        <row r="169">
          <cell r="A169">
            <v>596</v>
          </cell>
          <cell r="B169">
            <v>2</v>
          </cell>
          <cell r="C169" t="str">
            <v>Empresa Pública Transporte Aéreo Militar</v>
          </cell>
          <cell r="D169" t="str">
            <v>José Rivas</v>
          </cell>
          <cell r="E169" t="str">
            <v>Guadalupe Challco</v>
          </cell>
          <cell r="F169" t="str">
            <v>2183333 - 1640</v>
          </cell>
          <cell r="G169" t="str">
            <v>guadalupe.challco@economiayfinanzas.gob.bo</v>
          </cell>
        </row>
        <row r="170">
          <cell r="A170">
            <v>597</v>
          </cell>
          <cell r="B170">
            <v>2</v>
          </cell>
          <cell r="C170" t="str">
            <v>Empresa Pública Nacional Estratégica de Yacimientos de Litio Bolivianos</v>
          </cell>
          <cell r="D170" t="str">
            <v>Judith Machicado</v>
          </cell>
          <cell r="E170" t="str">
            <v>José Rivas</v>
          </cell>
          <cell r="F170" t="str">
            <v>2183333 - 1632</v>
          </cell>
          <cell r="G170" t="str">
            <v>jose.rivas@economiayfinanzas.gob.bo</v>
          </cell>
        </row>
        <row r="171">
          <cell r="A171">
            <v>598</v>
          </cell>
          <cell r="B171">
            <v>3</v>
          </cell>
          <cell r="C171" t="str">
            <v>Empresa Pública "Editorial del Estado Plurinacional de Bolivia"</v>
          </cell>
          <cell r="D171" t="str">
            <v>Belén Espejo</v>
          </cell>
          <cell r="E171" t="str">
            <v>Belén Espejo</v>
          </cell>
          <cell r="F171" t="str">
            <v>2183333 - 1644</v>
          </cell>
          <cell r="G171" t="str">
            <v>belen.espejo@economiayfinanzas.gob.bo</v>
          </cell>
        </row>
        <row r="172">
          <cell r="A172">
            <v>599</v>
          </cell>
          <cell r="B172">
            <v>2</v>
          </cell>
          <cell r="C172" t="str">
            <v>Empresa Boliviana de Alimentos y Derivados</v>
          </cell>
          <cell r="D172" t="str">
            <v>Belén Espejo</v>
          </cell>
          <cell r="E172" t="str">
            <v>Belén Espejo</v>
          </cell>
          <cell r="F172" t="str">
            <v>2183333 - 1644</v>
          </cell>
          <cell r="G172" t="str">
            <v>belen.espejo@economiayfinanzas.gob.bo</v>
          </cell>
        </row>
        <row r="173">
          <cell r="A173">
            <v>600</v>
          </cell>
          <cell r="B173">
            <v>3</v>
          </cell>
          <cell r="C173" t="str">
            <v>Empresa Servicios Aéreos Bolivianos</v>
          </cell>
          <cell r="D173" t="str">
            <v>Rommel Cuba</v>
          </cell>
          <cell r="E173" t="str">
            <v>Rommel Cuba</v>
          </cell>
          <cell r="F173" t="str">
            <v>2183333 - 1649</v>
          </cell>
          <cell r="G173" t="str">
            <v>rommel.cuba@economiayfinanzas.gob.bo</v>
          </cell>
        </row>
        <row r="174">
          <cell r="A174">
            <v>601</v>
          </cell>
          <cell r="B174">
            <v>3</v>
          </cell>
          <cell r="C174" t="str">
            <v>Empresa Boliviana de Producción Agropecuaria</v>
          </cell>
          <cell r="D174" t="str">
            <v>Emma Ticonipa</v>
          </cell>
          <cell r="E174" t="str">
            <v>Emma Ticonipa</v>
          </cell>
          <cell r="F174" t="str">
            <v>2183333 - 1635</v>
          </cell>
          <cell r="G174" t="str">
            <v>emma.ticonipa@economiayfinanzas.gob.bo</v>
          </cell>
        </row>
        <row r="175">
          <cell r="A175">
            <v>633</v>
          </cell>
          <cell r="B175">
            <v>3</v>
          </cell>
          <cell r="C175" t="str">
            <v>Empresa Misicuni</v>
          </cell>
          <cell r="D175" t="str">
            <v>Judith Machicado</v>
          </cell>
          <cell r="E175" t="str">
            <v>Judith Machicado</v>
          </cell>
          <cell r="F175" t="str">
            <v>2183333 - 1648</v>
          </cell>
          <cell r="G175" t="str">
            <v>judith.machicado@economiayfinanzas.gob.bo</v>
          </cell>
        </row>
        <row r="176">
          <cell r="A176">
            <v>650</v>
          </cell>
          <cell r="B176">
            <v>3</v>
          </cell>
          <cell r="C176" t="str">
            <v>Asamblea Legislativa Plurinacional</v>
          </cell>
          <cell r="D176" t="str">
            <v>Emma Ticonipa</v>
          </cell>
          <cell r="E176" t="str">
            <v>Emma Ticonipa</v>
          </cell>
          <cell r="F176" t="str">
            <v>2183333 - 1635</v>
          </cell>
          <cell r="G176" t="str">
            <v>emma.ticonipa@economiayfinanzas.gob.bo</v>
          </cell>
        </row>
        <row r="177">
          <cell r="A177">
            <v>660</v>
          </cell>
          <cell r="B177">
            <v>2</v>
          </cell>
          <cell r="C177" t="str">
            <v xml:space="preserve">Órgano Judicial </v>
          </cell>
          <cell r="D177" t="str">
            <v>Emma Ticonipa</v>
          </cell>
          <cell r="E177" t="str">
            <v>Virginia Huanca</v>
          </cell>
          <cell r="F177" t="str">
            <v>2183333 - 1636</v>
          </cell>
          <cell r="G177" t="str">
            <v>virginia.huanca@economiayfinanzas.gob.bo</v>
          </cell>
        </row>
        <row r="178">
          <cell r="A178">
            <v>661</v>
          </cell>
          <cell r="B178">
            <v>3</v>
          </cell>
          <cell r="C178" t="str">
            <v>Tribunal Constitucional Plurinacional</v>
          </cell>
          <cell r="D178" t="str">
            <v>Yesenia Apaza</v>
          </cell>
          <cell r="E178" t="str">
            <v>Yesenia Apaza</v>
          </cell>
          <cell r="F178" t="str">
            <v>2183333 - 1637</v>
          </cell>
          <cell r="G178" t="str">
            <v>yesenia.apaza@economiayfinanzas.gob.bo</v>
          </cell>
        </row>
        <row r="179">
          <cell r="A179">
            <v>670</v>
          </cell>
          <cell r="B179">
            <v>2</v>
          </cell>
          <cell r="C179" t="str">
            <v>Órgano Electoral Plurinacional</v>
          </cell>
          <cell r="D179" t="str">
            <v>Virginia Huanca</v>
          </cell>
          <cell r="E179" t="str">
            <v>Yesenia Apaza</v>
          </cell>
          <cell r="F179" t="str">
            <v>2183333 - 1637</v>
          </cell>
          <cell r="G179" t="str">
            <v>yesenia.apaza@economiayfinanzas.gob.bo</v>
          </cell>
        </row>
        <row r="180">
          <cell r="A180">
            <v>680</v>
          </cell>
          <cell r="B180">
            <v>3</v>
          </cell>
          <cell r="C180" t="str">
            <v>Contraloría General del Estado</v>
          </cell>
          <cell r="D180" t="str">
            <v>Yesenia Apaza</v>
          </cell>
          <cell r="E180" t="str">
            <v>Belén Espejo</v>
          </cell>
          <cell r="F180" t="str">
            <v>2183333 - 1644</v>
          </cell>
          <cell r="G180" t="str">
            <v>belen.espejo@economiayfinanzas.gob.bo</v>
          </cell>
        </row>
        <row r="181">
          <cell r="A181">
            <v>681</v>
          </cell>
          <cell r="B181">
            <v>3</v>
          </cell>
          <cell r="C181" t="str">
            <v>MINISTERIO PUBLICO</v>
          </cell>
          <cell r="D181" t="str">
            <v>Virginia Huanca</v>
          </cell>
          <cell r="E181" t="str">
            <v>Yesenia Apaza</v>
          </cell>
          <cell r="F181" t="str">
            <v>2183333 - 1637</v>
          </cell>
          <cell r="G181" t="str">
            <v>yesenia.apaza@economiayfinanzas.gob.bo</v>
          </cell>
        </row>
        <row r="182">
          <cell r="A182">
            <v>682</v>
          </cell>
          <cell r="B182">
            <v>3</v>
          </cell>
          <cell r="C182" t="str">
            <v>Defensoría del Pueblo</v>
          </cell>
          <cell r="D182" t="str">
            <v>Judith Machicado</v>
          </cell>
          <cell r="E182" t="str">
            <v>Jeovana Zabala</v>
          </cell>
          <cell r="F182" t="str">
            <v>2183333 - 1663</v>
          </cell>
          <cell r="G182" t="str">
            <v>jeovana.zabala@economiayfinanzas.gob.bo</v>
          </cell>
        </row>
        <row r="183">
          <cell r="A183">
            <v>683</v>
          </cell>
          <cell r="B183">
            <v>3</v>
          </cell>
          <cell r="C183" t="str">
            <v>Procuraduría General del Estado</v>
          </cell>
          <cell r="D183" t="str">
            <v>Yesenia Apaza</v>
          </cell>
          <cell r="E183" t="str">
            <v>Yesenia Apaza</v>
          </cell>
          <cell r="F183" t="str">
            <v>2183333 - 1637</v>
          </cell>
          <cell r="G183" t="str">
            <v>yesenia.apaza@economiayfinanzas.gob.bo</v>
          </cell>
        </row>
        <row r="184">
          <cell r="A184">
            <v>802</v>
          </cell>
          <cell r="B184">
            <v>3</v>
          </cell>
          <cell r="C184" t="str">
            <v>Empresa Local de Agua Potable y Alcantarillado Sucre</v>
          </cell>
          <cell r="D184" t="str">
            <v>Judith Machicado</v>
          </cell>
          <cell r="E184" t="str">
            <v>Judith Machicado</v>
          </cell>
          <cell r="F184" t="str">
            <v>2183333 - 1648</v>
          </cell>
          <cell r="G184" t="str">
            <v>judith.machicado@economiayfinanzas.gob.bo</v>
          </cell>
        </row>
        <row r="185">
          <cell r="A185">
            <v>862</v>
          </cell>
          <cell r="B185">
            <v>1</v>
          </cell>
          <cell r="C185" t="str">
            <v>Fondo Nacional de Desarrollo Regional</v>
          </cell>
          <cell r="D185" t="str">
            <v>Emma Ticonipa</v>
          </cell>
          <cell r="E185" t="str">
            <v>Yesenia Apaza</v>
          </cell>
          <cell r="F185" t="str">
            <v>2183333 - 1637</v>
          </cell>
          <cell r="G185" t="str">
            <v>yesenia.apaza@economiayfinanzas.gob.bo</v>
          </cell>
        </row>
        <row r="186">
          <cell r="A186">
            <v>865</v>
          </cell>
          <cell r="B186">
            <v>3</v>
          </cell>
          <cell r="C186" t="str">
            <v>Fondo Desarrollo del Sistema Financiero y Apoyo al Sector Productivo</v>
          </cell>
          <cell r="D186" t="str">
            <v>Judith Machicado</v>
          </cell>
          <cell r="E186" t="str">
            <v>Judith Machicado</v>
          </cell>
          <cell r="F186" t="str">
            <v>2183333 - 1648</v>
          </cell>
          <cell r="G186" t="str">
            <v>judith.machicado@economiayfinanzas.gob.bo</v>
          </cell>
        </row>
        <row r="187">
          <cell r="A187">
            <v>867</v>
          </cell>
          <cell r="B187">
            <v>3</v>
          </cell>
          <cell r="C187" t="str">
            <v>Fondo Rotatorio de Fomento Productivo Regional</v>
          </cell>
          <cell r="D187" t="str">
            <v>Judith Machicado</v>
          </cell>
          <cell r="E187" t="str">
            <v>Judith Machicado</v>
          </cell>
          <cell r="F187" t="str">
            <v>2183333 - 1648</v>
          </cell>
          <cell r="G187" t="str">
            <v>judith.machicado@economiayfinanzas.gob.bo</v>
          </cell>
        </row>
        <row r="188">
          <cell r="A188">
            <v>901</v>
          </cell>
          <cell r="C188" t="str">
            <v>Gobierno Autónomo Departamental de Chuquisaca</v>
          </cell>
          <cell r="D188" t="str">
            <v>Virginia Callisaya</v>
          </cell>
          <cell r="E188" t="str">
            <v>Belén Espejo</v>
          </cell>
          <cell r="F188" t="str">
            <v>2183333 - 1644</v>
          </cell>
          <cell r="G188" t="str">
            <v>belen.espejo@economiayfinanzas.gob.bo</v>
          </cell>
        </row>
        <row r="189">
          <cell r="A189">
            <v>902</v>
          </cell>
          <cell r="C189" t="str">
            <v>Gobierno Autónomo Departamental de La Paz</v>
          </cell>
          <cell r="D189" t="str">
            <v>Virginia Callisaya</v>
          </cell>
          <cell r="E189" t="str">
            <v>Belén Espejo</v>
          </cell>
          <cell r="F189" t="str">
            <v>2183333 - 1644</v>
          </cell>
          <cell r="G189" t="str">
            <v>belen.espejo@economiayfinanzas.gob.bo</v>
          </cell>
        </row>
        <row r="190">
          <cell r="A190">
            <v>903</v>
          </cell>
          <cell r="C190" t="str">
            <v>Gobierno Autónomo Departamental de Cochabamba</v>
          </cell>
          <cell r="D190" t="str">
            <v>Virginia Callisaya</v>
          </cell>
          <cell r="E190" t="str">
            <v>Belén Espejo</v>
          </cell>
          <cell r="F190" t="str">
            <v>2183333 - 1644</v>
          </cell>
          <cell r="G190" t="str">
            <v>belen.espejo@economiayfinanzas.gob.bo</v>
          </cell>
        </row>
        <row r="191">
          <cell r="A191">
            <v>904</v>
          </cell>
          <cell r="C191" t="str">
            <v>Gobierno Autónomo Departamental de Oruro</v>
          </cell>
          <cell r="D191" t="str">
            <v>Virginia Callisaya</v>
          </cell>
          <cell r="E191" t="str">
            <v>Belén Espejo</v>
          </cell>
          <cell r="F191" t="str">
            <v>2183333 - 1644</v>
          </cell>
          <cell r="G191" t="str">
            <v>belen.espejo@economiayfinanzas.gob.bo</v>
          </cell>
        </row>
        <row r="192">
          <cell r="A192">
            <v>905</v>
          </cell>
          <cell r="C192" t="str">
            <v>Gobierno Autónomo Departamental de Potosí</v>
          </cell>
          <cell r="D192" t="str">
            <v>Virginia Callisaya</v>
          </cell>
          <cell r="E192" t="str">
            <v>Belén Espejo</v>
          </cell>
          <cell r="F192" t="str">
            <v>2183333 - 1644</v>
          </cell>
          <cell r="G192" t="str">
            <v>belen.espejo@economiayfinanzas.gob.bo</v>
          </cell>
        </row>
        <row r="193">
          <cell r="A193">
            <v>906</v>
          </cell>
          <cell r="C193" t="str">
            <v>Gobierno Autónomo Departamental de Tarija</v>
          </cell>
          <cell r="D193" t="str">
            <v>Virginia Callisaya</v>
          </cell>
          <cell r="E193" t="str">
            <v>Belén Espejo</v>
          </cell>
          <cell r="F193" t="str">
            <v>2183333 - 1644</v>
          </cell>
          <cell r="G193" t="str">
            <v>belen.espejo@economiayfinanzas.gob.bo</v>
          </cell>
        </row>
        <row r="194">
          <cell r="A194">
            <v>907</v>
          </cell>
          <cell r="C194" t="str">
            <v>Gobierno Autónomo Departamental de Santa Cruz</v>
          </cell>
          <cell r="D194" t="str">
            <v>Virginia Callisaya</v>
          </cell>
          <cell r="E194" t="str">
            <v>Belén Espejo</v>
          </cell>
          <cell r="F194" t="str">
            <v>2183333 - 1644</v>
          </cell>
          <cell r="G194" t="str">
            <v>belen.espejo@economiayfinanzas.gob.bo</v>
          </cell>
        </row>
        <row r="195">
          <cell r="A195">
            <v>908</v>
          </cell>
          <cell r="C195" t="str">
            <v>Gobierno Autónomo Departamental del Beni</v>
          </cell>
          <cell r="D195" t="str">
            <v>Virginia Callisaya</v>
          </cell>
          <cell r="E195" t="str">
            <v>Belén Espejo</v>
          </cell>
          <cell r="F195" t="str">
            <v>2183333 - 1644</v>
          </cell>
          <cell r="G195" t="str">
            <v>belen.espejo@economiayfinanzas.gob.bo</v>
          </cell>
        </row>
        <row r="196">
          <cell r="A196">
            <v>909</v>
          </cell>
          <cell r="C196" t="str">
            <v>Gobierno Autónomo Departamental de Pando</v>
          </cell>
          <cell r="D196" t="str">
            <v>Virginia Callisaya</v>
          </cell>
          <cell r="E196" t="str">
            <v>Belén Espejo</v>
          </cell>
          <cell r="F196" t="str">
            <v>2183333 - 1644</v>
          </cell>
          <cell r="G196" t="str">
            <v>belen.espejo@economiayfinanzas.gob.bo</v>
          </cell>
        </row>
        <row r="197">
          <cell r="A197">
            <v>1101</v>
          </cell>
          <cell r="B197">
            <v>3</v>
          </cell>
          <cell r="C197" t="str">
            <v>Gobierno Autónomo Municipal de Sucre</v>
          </cell>
          <cell r="D197" t="str">
            <v>Huascar Nova</v>
          </cell>
          <cell r="E197" t="str">
            <v>Emma Ticonipa</v>
          </cell>
          <cell r="F197" t="str">
            <v>2183333 - 1635</v>
          </cell>
          <cell r="G197" t="str">
            <v>emma.ticonipa@economiayfinanzas.gob.bo</v>
          </cell>
        </row>
        <row r="198">
          <cell r="A198">
            <v>1102</v>
          </cell>
          <cell r="C198" t="str">
            <v>Gobierno Autónomo Municipal de Yotala</v>
          </cell>
          <cell r="D198" t="str">
            <v>Huascar Nova</v>
          </cell>
          <cell r="E198" t="str">
            <v>Emma Ticonipa</v>
          </cell>
          <cell r="F198" t="str">
            <v>2183333 - 1635</v>
          </cell>
          <cell r="G198" t="str">
            <v>emma.ticonipa@economiayfinanzas.gob.bo</v>
          </cell>
        </row>
        <row r="199">
          <cell r="A199">
            <v>1103</v>
          </cell>
          <cell r="C199" t="str">
            <v>Gobierno Autónomo Municipal de Poroma</v>
          </cell>
          <cell r="D199" t="str">
            <v>Huascar Nova</v>
          </cell>
          <cell r="E199" t="str">
            <v>Emma Ticonipa</v>
          </cell>
          <cell r="F199" t="str">
            <v>2183333 - 1635</v>
          </cell>
          <cell r="G199" t="str">
            <v>emma.ticonipa@economiayfinanzas.gob.bo</v>
          </cell>
        </row>
        <row r="200">
          <cell r="A200">
            <v>1104</v>
          </cell>
          <cell r="C200" t="str">
            <v>Gobierno Autónomo Municipal de Villa Azurduy</v>
          </cell>
          <cell r="D200" t="str">
            <v>Huascar Nova</v>
          </cell>
          <cell r="E200" t="str">
            <v>Emma Ticonipa</v>
          </cell>
          <cell r="F200" t="str">
            <v>2183333 - 1635</v>
          </cell>
          <cell r="G200" t="str">
            <v>emma.ticonipa@economiayfinanzas.gob.bo</v>
          </cell>
        </row>
        <row r="201">
          <cell r="A201">
            <v>1105</v>
          </cell>
          <cell r="C201" t="str">
            <v>Gobierno Autónomo Municipal de Tarvita (Villa Orías)</v>
          </cell>
          <cell r="D201" t="str">
            <v>Huascar Nova</v>
          </cell>
          <cell r="E201" t="str">
            <v>Emma Ticonipa</v>
          </cell>
          <cell r="F201" t="str">
            <v>2183333 - 1635</v>
          </cell>
          <cell r="G201" t="str">
            <v>emma.ticonipa@economiayfinanzas.gob.bo</v>
          </cell>
        </row>
        <row r="202">
          <cell r="A202">
            <v>1106</v>
          </cell>
          <cell r="C202" t="str">
            <v>Gobierno Autónomo Municipal de Villa Zudañez (Tacopaya)</v>
          </cell>
          <cell r="D202" t="str">
            <v>Huascar Nova</v>
          </cell>
          <cell r="E202" t="str">
            <v>Emma Ticonipa</v>
          </cell>
          <cell r="F202" t="str">
            <v>2183333 - 1635</v>
          </cell>
          <cell r="G202" t="str">
            <v>emma.ticonipa@economiayfinanzas.gob.bo</v>
          </cell>
        </row>
        <row r="203">
          <cell r="A203">
            <v>1107</v>
          </cell>
          <cell r="C203" t="str">
            <v>Gobierno Autónomo Municipal de Presto</v>
          </cell>
          <cell r="D203" t="str">
            <v>Huascar Nova</v>
          </cell>
          <cell r="E203" t="str">
            <v>Emma Ticonipa</v>
          </cell>
          <cell r="F203" t="str">
            <v>2183333 - 1635</v>
          </cell>
          <cell r="G203" t="str">
            <v>emma.ticonipa@economiayfinanzas.gob.bo</v>
          </cell>
        </row>
        <row r="204">
          <cell r="A204">
            <v>1108</v>
          </cell>
          <cell r="C204" t="str">
            <v>Gobierno Autónomo Municipal de Villa Mojocoya</v>
          </cell>
          <cell r="D204" t="str">
            <v>Huascar Nova</v>
          </cell>
          <cell r="E204" t="str">
            <v>Emma Ticonipa</v>
          </cell>
          <cell r="F204" t="str">
            <v>2183333 - 1635</v>
          </cell>
          <cell r="G204" t="str">
            <v>emma.ticonipa@economiayfinanzas.gob.bo</v>
          </cell>
        </row>
        <row r="205">
          <cell r="A205">
            <v>1109</v>
          </cell>
          <cell r="C205" t="str">
            <v>Gobierno Autónomo Municipal de Icla</v>
          </cell>
          <cell r="D205" t="str">
            <v>Huascar Nova</v>
          </cell>
          <cell r="E205" t="str">
            <v>Emma Ticonipa</v>
          </cell>
          <cell r="F205" t="str">
            <v>2183333 - 1635</v>
          </cell>
          <cell r="G205" t="str">
            <v>emma.ticonipa@economiayfinanzas.gob.bo</v>
          </cell>
        </row>
        <row r="206">
          <cell r="A206">
            <v>1110</v>
          </cell>
          <cell r="C206" t="str">
            <v>Gobierno Autónomo Municipal de Padilla</v>
          </cell>
          <cell r="D206" t="str">
            <v>Huascar Nova</v>
          </cell>
          <cell r="E206" t="str">
            <v>Emma Ticonipa</v>
          </cell>
          <cell r="F206" t="str">
            <v>2183333 - 1635</v>
          </cell>
          <cell r="G206" t="str">
            <v>emma.ticonipa@economiayfinanzas.gob.bo</v>
          </cell>
        </row>
        <row r="207">
          <cell r="A207">
            <v>1111</v>
          </cell>
          <cell r="C207" t="str">
            <v>Gobierno Autónomo Municipal de Tomina</v>
          </cell>
          <cell r="D207" t="str">
            <v>Huascar Nova</v>
          </cell>
          <cell r="E207" t="str">
            <v>Emma Ticonipa</v>
          </cell>
          <cell r="F207" t="str">
            <v>2183333 - 1635</v>
          </cell>
          <cell r="G207" t="str">
            <v>emma.ticonipa@economiayfinanzas.gob.bo</v>
          </cell>
        </row>
        <row r="208">
          <cell r="A208">
            <v>1112</v>
          </cell>
          <cell r="C208" t="str">
            <v>Gobierno Autónomo Municipal de Sopachuy</v>
          </cell>
          <cell r="D208" t="str">
            <v>Huascar Nova</v>
          </cell>
          <cell r="E208" t="str">
            <v>Emma Ticonipa</v>
          </cell>
          <cell r="F208" t="str">
            <v>2183333 - 1635</v>
          </cell>
          <cell r="G208" t="str">
            <v>emma.ticonipa@economiayfinanzas.gob.bo</v>
          </cell>
        </row>
        <row r="209">
          <cell r="A209">
            <v>1113</v>
          </cell>
          <cell r="C209" t="str">
            <v>Gobierno Autónomo Municipal de Villa Alcalá</v>
          </cell>
          <cell r="D209" t="str">
            <v>Huascar Nova</v>
          </cell>
          <cell r="E209" t="str">
            <v>Emma Ticonipa</v>
          </cell>
          <cell r="F209" t="str">
            <v>2183333 - 1635</v>
          </cell>
          <cell r="G209" t="str">
            <v>emma.ticonipa@economiayfinanzas.gob.bo</v>
          </cell>
        </row>
        <row r="210">
          <cell r="A210">
            <v>1114</v>
          </cell>
          <cell r="C210" t="str">
            <v>Gobierno Autónomo Municipal de El Villar</v>
          </cell>
          <cell r="D210" t="str">
            <v>Huascar Nova</v>
          </cell>
          <cell r="E210" t="str">
            <v>Emma Ticonipa</v>
          </cell>
          <cell r="F210" t="str">
            <v>2183333 - 1635</v>
          </cell>
          <cell r="G210" t="str">
            <v>emma.ticonipa@economiayfinanzas.gob.bo</v>
          </cell>
        </row>
        <row r="211">
          <cell r="A211">
            <v>1115</v>
          </cell>
          <cell r="C211" t="str">
            <v>Gobierno Autónomo Municipal de Monteagudo</v>
          </cell>
          <cell r="D211" t="str">
            <v>Huascar Nova</v>
          </cell>
          <cell r="E211" t="str">
            <v>Emma Ticonipa</v>
          </cell>
          <cell r="F211" t="str">
            <v>2183333 - 1635</v>
          </cell>
          <cell r="G211" t="str">
            <v>emma.ticonipa@economiayfinanzas.gob.bo</v>
          </cell>
        </row>
        <row r="212">
          <cell r="A212">
            <v>1116</v>
          </cell>
          <cell r="C212" t="str">
            <v>Gobierno Autónomo Municipal de San Pablo de Huacareta</v>
          </cell>
          <cell r="D212" t="str">
            <v>Huascar Nova</v>
          </cell>
          <cell r="E212" t="str">
            <v>Emma Ticonipa</v>
          </cell>
          <cell r="F212" t="str">
            <v>2183333 - 1635</v>
          </cell>
          <cell r="G212" t="str">
            <v>emma.ticonipa@economiayfinanzas.gob.bo</v>
          </cell>
        </row>
        <row r="213">
          <cell r="A213">
            <v>1117</v>
          </cell>
          <cell r="C213" t="str">
            <v>Gobierno Autónomo Municipal de Tarabuco</v>
          </cell>
          <cell r="D213" t="str">
            <v>Huascar Nova</v>
          </cell>
          <cell r="E213" t="str">
            <v>Emma Ticonipa</v>
          </cell>
          <cell r="F213" t="str">
            <v>2183333 - 1635</v>
          </cell>
          <cell r="G213" t="str">
            <v>emma.ticonipa@economiayfinanzas.gob.bo</v>
          </cell>
        </row>
        <row r="214">
          <cell r="A214">
            <v>1118</v>
          </cell>
          <cell r="C214" t="str">
            <v>Gobierno Autónomo Municipal de Yamparáez</v>
          </cell>
          <cell r="D214" t="str">
            <v>Huascar Nova</v>
          </cell>
          <cell r="E214" t="str">
            <v>Emma Ticonipa</v>
          </cell>
          <cell r="F214" t="str">
            <v>2183333 - 1635</v>
          </cell>
          <cell r="G214" t="str">
            <v>emma.ticonipa@economiayfinanzas.gob.bo</v>
          </cell>
        </row>
        <row r="215">
          <cell r="A215">
            <v>1119</v>
          </cell>
          <cell r="C215" t="str">
            <v>Gobierno Autónomo Municipal de Camargo</v>
          </cell>
          <cell r="D215" t="str">
            <v>Huascar Nova</v>
          </cell>
          <cell r="E215" t="str">
            <v>Emma Ticonipa</v>
          </cell>
          <cell r="F215" t="str">
            <v>2183333 - 1635</v>
          </cell>
          <cell r="G215" t="str">
            <v>emma.ticonipa@economiayfinanzas.gob.bo</v>
          </cell>
        </row>
        <row r="216">
          <cell r="A216">
            <v>1120</v>
          </cell>
          <cell r="C216" t="str">
            <v>Gobierno Autónomo Municipal de San Lucas</v>
          </cell>
          <cell r="D216" t="str">
            <v>Huascar Nova</v>
          </cell>
          <cell r="E216" t="str">
            <v>Emma Ticonipa</v>
          </cell>
          <cell r="F216" t="str">
            <v>2183333 - 1635</v>
          </cell>
          <cell r="G216" t="str">
            <v>emma.ticonipa@economiayfinanzas.gob.bo</v>
          </cell>
        </row>
        <row r="217">
          <cell r="A217">
            <v>1121</v>
          </cell>
          <cell r="C217" t="str">
            <v>Gobierno Autónomo Municipal de Incahuasi</v>
          </cell>
          <cell r="D217" t="str">
            <v>Huascar Nova</v>
          </cell>
          <cell r="E217" t="str">
            <v>Emma Ticonipa</v>
          </cell>
          <cell r="F217" t="str">
            <v>2183333 - 1635</v>
          </cell>
          <cell r="G217" t="str">
            <v>emma.ticonipa@economiayfinanzas.gob.bo</v>
          </cell>
        </row>
        <row r="218">
          <cell r="A218">
            <v>1122</v>
          </cell>
          <cell r="C218" t="str">
            <v>Gobierno Autónomo Municipal de Villa Serrano</v>
          </cell>
          <cell r="D218" t="str">
            <v>Huascar Nova</v>
          </cell>
          <cell r="E218" t="str">
            <v>Emma Ticonipa</v>
          </cell>
          <cell r="F218" t="str">
            <v>2183333 - 1635</v>
          </cell>
          <cell r="G218" t="str">
            <v>emma.ticonipa@economiayfinanzas.gob.bo</v>
          </cell>
        </row>
        <row r="219">
          <cell r="A219">
            <v>1123</v>
          </cell>
          <cell r="C219" t="str">
            <v>Gobierno Autónomo Municipal de Camataqui (Villa Abecia)</v>
          </cell>
          <cell r="D219" t="str">
            <v>Huascar Nova</v>
          </cell>
          <cell r="E219" t="str">
            <v>Emma Ticonipa</v>
          </cell>
          <cell r="F219" t="str">
            <v>2183333 - 1635</v>
          </cell>
          <cell r="G219" t="str">
            <v>emma.ticonipa@economiayfinanzas.gob.bo</v>
          </cell>
        </row>
        <row r="220">
          <cell r="A220">
            <v>1124</v>
          </cell>
          <cell r="C220" t="str">
            <v>Gobierno Autónomo Municipal de Culpina</v>
          </cell>
          <cell r="D220" t="str">
            <v>Huascar Nova</v>
          </cell>
          <cell r="E220" t="str">
            <v>Emma Ticonipa</v>
          </cell>
          <cell r="F220" t="str">
            <v>2183333 - 1635</v>
          </cell>
          <cell r="G220" t="str">
            <v>emma.ticonipa@economiayfinanzas.gob.bo</v>
          </cell>
        </row>
        <row r="221">
          <cell r="A221">
            <v>1125</v>
          </cell>
          <cell r="C221" t="str">
            <v>Gobierno Autónomo Municipal de Las Carreras</v>
          </cell>
          <cell r="D221" t="str">
            <v>Huascar Nova</v>
          </cell>
          <cell r="E221" t="str">
            <v>Emma Ticonipa</v>
          </cell>
          <cell r="F221" t="str">
            <v>2183333 - 1635</v>
          </cell>
          <cell r="G221" t="str">
            <v>emma.ticonipa@economiayfinanzas.gob.bo</v>
          </cell>
        </row>
        <row r="222">
          <cell r="A222">
            <v>1126</v>
          </cell>
          <cell r="C222" t="str">
            <v>Gobierno Autónomo Municipal de Villa Vaca Guzmán</v>
          </cell>
          <cell r="D222" t="str">
            <v>Huascar Nova</v>
          </cell>
          <cell r="E222" t="str">
            <v>Emma Ticonipa</v>
          </cell>
          <cell r="F222" t="str">
            <v>2183333 - 1635</v>
          </cell>
          <cell r="G222" t="str">
            <v>emma.ticonipa@economiayfinanzas.gob.bo</v>
          </cell>
        </row>
        <row r="223">
          <cell r="A223">
            <v>1127</v>
          </cell>
          <cell r="C223" t="str">
            <v>Gobierno Autónomo Municipal de Villa de Huacaya</v>
          </cell>
          <cell r="D223" t="str">
            <v>Huascar Nova</v>
          </cell>
          <cell r="E223" t="str">
            <v>Emma Ticonipa</v>
          </cell>
          <cell r="F223" t="str">
            <v>2183333 - 1635</v>
          </cell>
          <cell r="G223" t="str">
            <v>emma.ticonipa@economiayfinanzas.gob.bo</v>
          </cell>
        </row>
        <row r="224">
          <cell r="A224">
            <v>1128</v>
          </cell>
          <cell r="C224" t="str">
            <v>Gobierno Autónomo Municipal de Machareti</v>
          </cell>
          <cell r="D224" t="str">
            <v>Huascar Nova</v>
          </cell>
          <cell r="E224" t="str">
            <v>Emma Ticonipa</v>
          </cell>
          <cell r="F224" t="str">
            <v>2183333 - 1635</v>
          </cell>
          <cell r="G224" t="str">
            <v>emma.ticonipa@economiayfinanzas.gob.bo</v>
          </cell>
        </row>
        <row r="225">
          <cell r="A225">
            <v>1129</v>
          </cell>
          <cell r="C225" t="str">
            <v>Gobierno Autónomo Municipal de Villa Charcas</v>
          </cell>
          <cell r="D225" t="str">
            <v>Huascar Nova</v>
          </cell>
          <cell r="E225" t="str">
            <v>Emma Ticonipa</v>
          </cell>
          <cell r="F225" t="str">
            <v>2183333 - 1635</v>
          </cell>
          <cell r="G225" t="str">
            <v>emma.ticonipa@economiayfinanzas.gob.bo</v>
          </cell>
        </row>
        <row r="226">
          <cell r="A226">
            <v>1201</v>
          </cell>
          <cell r="C226" t="str">
            <v>Gobierno Autónomo Municipal de La Paz</v>
          </cell>
          <cell r="D226" t="str">
            <v>Huascar Nova</v>
          </cell>
          <cell r="E226" t="str">
            <v>Emma Ticonipa</v>
          </cell>
          <cell r="F226" t="str">
            <v>2183333 - 1635</v>
          </cell>
          <cell r="G226" t="str">
            <v>emma.ticonipa@economiayfinanzas.gob.bo</v>
          </cell>
        </row>
        <row r="227">
          <cell r="A227">
            <v>1202</v>
          </cell>
          <cell r="C227" t="str">
            <v>Gobierno Autónomo Municipal de Palca</v>
          </cell>
          <cell r="D227" t="str">
            <v>Huascar Nova</v>
          </cell>
          <cell r="E227" t="str">
            <v>Emma Ticonipa</v>
          </cell>
          <cell r="F227" t="str">
            <v>2183333 - 1635</v>
          </cell>
          <cell r="G227" t="str">
            <v>emma.ticonipa@economiayfinanzas.gob.bo</v>
          </cell>
        </row>
        <row r="228">
          <cell r="A228">
            <v>1203</v>
          </cell>
          <cell r="C228" t="str">
            <v>Gobierno Autónomo Municipal de Mecapaca</v>
          </cell>
          <cell r="D228" t="str">
            <v>Huascar Nova</v>
          </cell>
          <cell r="E228" t="str">
            <v>Emma Ticonipa</v>
          </cell>
          <cell r="F228" t="str">
            <v>2183333 - 1635</v>
          </cell>
          <cell r="G228" t="str">
            <v>emma.ticonipa@economiayfinanzas.gob.bo</v>
          </cell>
        </row>
        <row r="229">
          <cell r="A229">
            <v>1204</v>
          </cell>
          <cell r="C229" t="str">
            <v>Gobierno Autónomo Municipal de Achocalla</v>
          </cell>
          <cell r="D229" t="str">
            <v>Huascar Nova</v>
          </cell>
          <cell r="E229" t="str">
            <v>Emma Ticonipa</v>
          </cell>
          <cell r="F229" t="str">
            <v>2183333 - 1635</v>
          </cell>
          <cell r="G229" t="str">
            <v>emma.ticonipa@economiayfinanzas.gob.bo</v>
          </cell>
        </row>
        <row r="230">
          <cell r="A230">
            <v>1205</v>
          </cell>
          <cell r="C230" t="str">
            <v>Gobierno Autónomo Municipal de El Alto de La Paz</v>
          </cell>
          <cell r="D230" t="str">
            <v>Huascar Nova</v>
          </cell>
          <cell r="E230" t="str">
            <v>Emma Ticonipa</v>
          </cell>
          <cell r="F230" t="str">
            <v>2183333 - 1635</v>
          </cell>
          <cell r="G230" t="str">
            <v>emma.ticonipa@economiayfinanzas.gob.bo</v>
          </cell>
        </row>
        <row r="231">
          <cell r="A231">
            <v>1206</v>
          </cell>
          <cell r="C231" t="str">
            <v>Gobierno Autónomo Municipal de Viacha</v>
          </cell>
          <cell r="D231" t="str">
            <v>Huascar Nova</v>
          </cell>
          <cell r="E231" t="str">
            <v>Emma Ticonipa</v>
          </cell>
          <cell r="F231" t="str">
            <v>2183333 - 1635</v>
          </cell>
          <cell r="G231" t="str">
            <v>emma.ticonipa@economiayfinanzas.gob.bo</v>
          </cell>
        </row>
        <row r="232">
          <cell r="A232">
            <v>1207</v>
          </cell>
          <cell r="C232" t="str">
            <v>Gobierno Autónomo Municipal de Guaqui</v>
          </cell>
          <cell r="D232" t="str">
            <v>Huascar Nova</v>
          </cell>
          <cell r="E232" t="str">
            <v>Emma Ticonipa</v>
          </cell>
          <cell r="F232" t="str">
            <v>2183333 - 1635</v>
          </cell>
          <cell r="G232" t="str">
            <v>emma.ticonipa@economiayfinanzas.gob.bo</v>
          </cell>
        </row>
        <row r="233">
          <cell r="A233">
            <v>1208</v>
          </cell>
          <cell r="C233" t="str">
            <v>Gobierno Autónomo Municipal de Tiahuanacu</v>
          </cell>
          <cell r="D233" t="str">
            <v>Huascar Nova</v>
          </cell>
          <cell r="E233" t="str">
            <v>Emma Ticonipa</v>
          </cell>
          <cell r="F233" t="str">
            <v>2183333 - 1635</v>
          </cell>
          <cell r="G233" t="str">
            <v>emma.ticonipa@economiayfinanzas.gob.bo</v>
          </cell>
        </row>
        <row r="234">
          <cell r="A234">
            <v>1209</v>
          </cell>
          <cell r="C234" t="str">
            <v>Gobierno Autónomo Municipal de Desaguadero</v>
          </cell>
          <cell r="D234" t="str">
            <v>Huascar Nova</v>
          </cell>
          <cell r="E234" t="str">
            <v>Emma Ticonipa</v>
          </cell>
          <cell r="F234" t="str">
            <v>2183333 - 1635</v>
          </cell>
          <cell r="G234" t="str">
            <v>emma.ticonipa@economiayfinanzas.gob.bo</v>
          </cell>
        </row>
        <row r="235">
          <cell r="A235">
            <v>1210</v>
          </cell>
          <cell r="C235" t="str">
            <v>Gobierno Autónomo Municipal de Caranavi</v>
          </cell>
          <cell r="D235" t="str">
            <v>Huascar Nova</v>
          </cell>
          <cell r="E235" t="str">
            <v>Emma Ticonipa</v>
          </cell>
          <cell r="F235" t="str">
            <v>2183333 - 1635</v>
          </cell>
          <cell r="G235" t="str">
            <v>emma.ticonipa@economiayfinanzas.gob.bo</v>
          </cell>
        </row>
        <row r="236">
          <cell r="A236">
            <v>1211</v>
          </cell>
          <cell r="C236" t="str">
            <v>Gobierno Autónomo Municipal de Sica Sica (Villa Aroma)</v>
          </cell>
          <cell r="D236" t="str">
            <v>Huascar Nova</v>
          </cell>
          <cell r="E236" t="str">
            <v>Emma Ticonipa</v>
          </cell>
          <cell r="F236" t="str">
            <v>2183333 - 1635</v>
          </cell>
          <cell r="G236" t="str">
            <v>emma.ticonipa@economiayfinanzas.gob.bo</v>
          </cell>
        </row>
        <row r="237">
          <cell r="A237">
            <v>1212</v>
          </cell>
          <cell r="C237" t="str">
            <v>Gobierno Autónomo Municipal de Umala</v>
          </cell>
          <cell r="D237" t="str">
            <v>Huascar Nova</v>
          </cell>
          <cell r="E237" t="str">
            <v>Emma Ticonipa</v>
          </cell>
          <cell r="F237" t="str">
            <v>2183333 - 1635</v>
          </cell>
          <cell r="G237" t="str">
            <v>emma.ticonipa@economiayfinanzas.gob.bo</v>
          </cell>
        </row>
        <row r="238">
          <cell r="A238">
            <v>1213</v>
          </cell>
          <cell r="C238" t="str">
            <v>Gobierno Autónomo Municipal de Ayo Ayo</v>
          </cell>
          <cell r="D238" t="str">
            <v>Huascar Nova</v>
          </cell>
          <cell r="E238" t="str">
            <v>Emma Ticonipa</v>
          </cell>
          <cell r="F238" t="str">
            <v>2183333 - 1635</v>
          </cell>
          <cell r="G238" t="str">
            <v>emma.ticonipa@economiayfinanzas.gob.bo</v>
          </cell>
        </row>
        <row r="239">
          <cell r="A239">
            <v>1214</v>
          </cell>
          <cell r="C239" t="str">
            <v>Gobierno Autónomo Municipal de Calamarca</v>
          </cell>
          <cell r="D239" t="str">
            <v>Huascar Nova</v>
          </cell>
          <cell r="E239" t="str">
            <v>Emma Ticonipa</v>
          </cell>
          <cell r="F239" t="str">
            <v>2183333 - 1635</v>
          </cell>
          <cell r="G239" t="str">
            <v>emma.ticonipa@economiayfinanzas.gob.bo</v>
          </cell>
        </row>
        <row r="240">
          <cell r="A240">
            <v>1215</v>
          </cell>
          <cell r="C240" t="str">
            <v>Gobierno Autónomo Municipal de Patacamaya</v>
          </cell>
          <cell r="D240" t="str">
            <v>Huascar Nova</v>
          </cell>
          <cell r="E240" t="str">
            <v>Emma Ticonipa</v>
          </cell>
          <cell r="F240" t="str">
            <v>2183333 - 1635</v>
          </cell>
          <cell r="G240" t="str">
            <v>emma.ticonipa@economiayfinanzas.gob.bo</v>
          </cell>
        </row>
        <row r="241">
          <cell r="A241">
            <v>1216</v>
          </cell>
          <cell r="C241" t="str">
            <v>Gobierno Autónomo Municipal de Colquencha</v>
          </cell>
          <cell r="D241" t="str">
            <v>Huascar Nova</v>
          </cell>
          <cell r="E241" t="str">
            <v>Emma Ticonipa</v>
          </cell>
          <cell r="F241" t="str">
            <v>2183333 - 1635</v>
          </cell>
          <cell r="G241" t="str">
            <v>emma.ticonipa@economiayfinanzas.gob.bo</v>
          </cell>
        </row>
        <row r="242">
          <cell r="A242">
            <v>1217</v>
          </cell>
          <cell r="C242" t="str">
            <v>Gobierno Autónomo Municipal de Collana</v>
          </cell>
          <cell r="D242" t="str">
            <v>Huascar Nova</v>
          </cell>
          <cell r="E242" t="str">
            <v>Emma Ticonipa</v>
          </cell>
          <cell r="F242" t="str">
            <v>2183333 - 1635</v>
          </cell>
          <cell r="G242" t="str">
            <v>emma.ticonipa@economiayfinanzas.gob.bo</v>
          </cell>
        </row>
        <row r="243">
          <cell r="A243">
            <v>1218</v>
          </cell>
          <cell r="C243" t="str">
            <v>Gobierno Autónomo Municipal de Inquisivi</v>
          </cell>
          <cell r="D243" t="str">
            <v>Huascar Nova</v>
          </cell>
          <cell r="E243" t="str">
            <v>Emma Ticonipa</v>
          </cell>
          <cell r="F243" t="str">
            <v>2183333 - 1635</v>
          </cell>
          <cell r="G243" t="str">
            <v>emma.ticonipa@economiayfinanzas.gob.bo</v>
          </cell>
        </row>
        <row r="244">
          <cell r="A244">
            <v>1219</v>
          </cell>
          <cell r="C244" t="str">
            <v>Gobierno Autónomo Municipal de Quime</v>
          </cell>
          <cell r="D244" t="str">
            <v>Huascar Nova</v>
          </cell>
          <cell r="E244" t="str">
            <v>Emma Ticonipa</v>
          </cell>
          <cell r="F244" t="str">
            <v>2183333 - 1635</v>
          </cell>
          <cell r="G244" t="str">
            <v>emma.ticonipa@economiayfinanzas.gob.bo</v>
          </cell>
        </row>
        <row r="245">
          <cell r="A245">
            <v>1220</v>
          </cell>
          <cell r="C245" t="str">
            <v>Gobierno Autónomo Municipal de Cajuata</v>
          </cell>
          <cell r="D245" t="str">
            <v>Huascar Nova</v>
          </cell>
          <cell r="E245" t="str">
            <v>Emma Ticonipa</v>
          </cell>
          <cell r="F245" t="str">
            <v>2183333 - 1635</v>
          </cell>
          <cell r="G245" t="str">
            <v>emma.ticonipa@economiayfinanzas.gob.bo</v>
          </cell>
        </row>
        <row r="246">
          <cell r="A246">
            <v>1221</v>
          </cell>
          <cell r="C246" t="str">
            <v>Gobierno Autónomo Municipal de Colquiri</v>
          </cell>
          <cell r="D246" t="str">
            <v>Huascar Nova</v>
          </cell>
          <cell r="E246" t="str">
            <v>Emma Ticonipa</v>
          </cell>
          <cell r="F246" t="str">
            <v>2183333 - 1635</v>
          </cell>
          <cell r="G246" t="str">
            <v>emma.ticonipa@economiayfinanzas.gob.bo</v>
          </cell>
        </row>
        <row r="247">
          <cell r="A247">
            <v>1222</v>
          </cell>
          <cell r="C247" t="str">
            <v>Gobierno Autónomo Municipal de Ichoca</v>
          </cell>
          <cell r="D247" t="str">
            <v>Huascar Nova</v>
          </cell>
          <cell r="E247" t="str">
            <v>Emma Ticonipa</v>
          </cell>
          <cell r="F247" t="str">
            <v>2183333 - 1635</v>
          </cell>
          <cell r="G247" t="str">
            <v>emma.ticonipa@economiayfinanzas.gob.bo</v>
          </cell>
        </row>
        <row r="248">
          <cell r="A248">
            <v>1223</v>
          </cell>
          <cell r="C248" t="str">
            <v>Gobierno Autónomo Municipal de Villa Libertad Licoma</v>
          </cell>
          <cell r="D248" t="str">
            <v>Huascar Nova</v>
          </cell>
          <cell r="E248" t="str">
            <v>Emma Ticonipa</v>
          </cell>
          <cell r="F248" t="str">
            <v>2183333 - 1635</v>
          </cell>
          <cell r="G248" t="str">
            <v>emma.ticonipa@economiayfinanzas.gob.bo</v>
          </cell>
        </row>
        <row r="249">
          <cell r="A249">
            <v>1224</v>
          </cell>
          <cell r="C249" t="str">
            <v>Gobierno Autónomo Municipal de Achacachi</v>
          </cell>
          <cell r="D249" t="str">
            <v>Huascar Nova</v>
          </cell>
          <cell r="E249" t="str">
            <v>Emma Ticonipa</v>
          </cell>
          <cell r="F249" t="str">
            <v>2183333 - 1635</v>
          </cell>
          <cell r="G249" t="str">
            <v>emma.ticonipa@economiayfinanzas.gob.bo</v>
          </cell>
        </row>
        <row r="250">
          <cell r="A250">
            <v>1225</v>
          </cell>
          <cell r="C250" t="str">
            <v>Gobierno Autónomo Municipal de Ancoraimes</v>
          </cell>
          <cell r="D250" t="str">
            <v>Huascar Nova</v>
          </cell>
          <cell r="E250" t="str">
            <v>Emma Ticonipa</v>
          </cell>
          <cell r="F250" t="str">
            <v>2183333 - 1635</v>
          </cell>
          <cell r="G250" t="str">
            <v>emma.ticonipa@economiayfinanzas.gob.bo</v>
          </cell>
        </row>
        <row r="251">
          <cell r="A251">
            <v>1226</v>
          </cell>
          <cell r="C251" t="str">
            <v>Gobierno Autónomo Municipal de Sorata</v>
          </cell>
          <cell r="D251" t="str">
            <v>Huascar Nova</v>
          </cell>
          <cell r="E251" t="str">
            <v>Emma Ticonipa</v>
          </cell>
          <cell r="F251" t="str">
            <v>2183333 - 1635</v>
          </cell>
          <cell r="G251" t="str">
            <v>emma.ticonipa@economiayfinanzas.gob.bo</v>
          </cell>
        </row>
        <row r="252">
          <cell r="A252">
            <v>1227</v>
          </cell>
          <cell r="C252" t="str">
            <v>Gobierno Autónomo Municipal de Guanay</v>
          </cell>
          <cell r="D252" t="str">
            <v>Huascar Nova</v>
          </cell>
          <cell r="E252" t="str">
            <v>Emma Ticonipa</v>
          </cell>
          <cell r="F252" t="str">
            <v>2183333 - 1635</v>
          </cell>
          <cell r="G252" t="str">
            <v>emma.ticonipa@economiayfinanzas.gob.bo</v>
          </cell>
        </row>
        <row r="253">
          <cell r="A253">
            <v>1228</v>
          </cell>
          <cell r="C253" t="str">
            <v>Gobierno Autónomo Municipal de Tacacoma</v>
          </cell>
          <cell r="D253" t="str">
            <v>Huascar Nova</v>
          </cell>
          <cell r="E253" t="str">
            <v>Emma Ticonipa</v>
          </cell>
          <cell r="F253" t="str">
            <v>2183333 - 1635</v>
          </cell>
          <cell r="G253" t="str">
            <v>emma.ticonipa@economiayfinanzas.gob.bo</v>
          </cell>
        </row>
        <row r="254">
          <cell r="A254">
            <v>1229</v>
          </cell>
          <cell r="C254" t="str">
            <v>Gobierno Autónomo Municipal de Tipuani</v>
          </cell>
          <cell r="D254" t="str">
            <v>Huascar Nova</v>
          </cell>
          <cell r="E254" t="str">
            <v>Emma Ticonipa</v>
          </cell>
          <cell r="F254" t="str">
            <v>2183333 - 1635</v>
          </cell>
          <cell r="G254" t="str">
            <v>emma.ticonipa@economiayfinanzas.gob.bo</v>
          </cell>
        </row>
        <row r="255">
          <cell r="A255">
            <v>1230</v>
          </cell>
          <cell r="C255" t="str">
            <v>Gobierno Autónomo Municipal de Quiabaya</v>
          </cell>
          <cell r="D255" t="str">
            <v>Huascar Nova</v>
          </cell>
          <cell r="E255" t="str">
            <v>Emma Ticonipa</v>
          </cell>
          <cell r="F255" t="str">
            <v>2183333 - 1635</v>
          </cell>
          <cell r="G255" t="str">
            <v>emma.ticonipa@economiayfinanzas.gob.bo</v>
          </cell>
        </row>
        <row r="256">
          <cell r="A256">
            <v>1231</v>
          </cell>
          <cell r="C256" t="str">
            <v>Gobierno Autónomo Municipal de Combaya</v>
          </cell>
          <cell r="D256" t="str">
            <v>Huascar Nova</v>
          </cell>
          <cell r="E256" t="str">
            <v>Emma Ticonipa</v>
          </cell>
          <cell r="F256" t="str">
            <v>2183333 - 1635</v>
          </cell>
          <cell r="G256" t="str">
            <v>emma.ticonipa@economiayfinanzas.gob.bo</v>
          </cell>
        </row>
        <row r="257">
          <cell r="A257">
            <v>1232</v>
          </cell>
          <cell r="C257" t="str">
            <v>Gobierno Autónomo Municipal de Copacabana</v>
          </cell>
          <cell r="D257" t="str">
            <v>Huascar Nova</v>
          </cell>
          <cell r="E257" t="str">
            <v>Emma Ticonipa</v>
          </cell>
          <cell r="F257" t="str">
            <v>2183333 - 1635</v>
          </cell>
          <cell r="G257" t="str">
            <v>emma.ticonipa@economiayfinanzas.gob.bo</v>
          </cell>
        </row>
        <row r="258">
          <cell r="A258">
            <v>1233</v>
          </cell>
          <cell r="C258" t="str">
            <v>Gobierno Autónomo Municipal de San Pedro de Tiquina</v>
          </cell>
          <cell r="D258" t="str">
            <v>Huascar Nova</v>
          </cell>
          <cell r="E258" t="str">
            <v>Emma Ticonipa</v>
          </cell>
          <cell r="F258" t="str">
            <v>2183333 - 1635</v>
          </cell>
          <cell r="G258" t="str">
            <v>emma.ticonipa@economiayfinanzas.gob.bo</v>
          </cell>
        </row>
        <row r="259">
          <cell r="A259">
            <v>1234</v>
          </cell>
          <cell r="C259" t="str">
            <v>Gobierno Autónomo Municipal de Tito Yupanqui</v>
          </cell>
          <cell r="D259" t="str">
            <v>Huascar Nova</v>
          </cell>
          <cell r="E259" t="str">
            <v>Emma Ticonipa</v>
          </cell>
          <cell r="F259" t="str">
            <v>2183333 - 1635</v>
          </cell>
          <cell r="G259" t="str">
            <v>emma.ticonipa@economiayfinanzas.gob.bo</v>
          </cell>
        </row>
        <row r="260">
          <cell r="A260">
            <v>1235</v>
          </cell>
          <cell r="C260" t="str">
            <v>Gobierno Autónomo Municipal de Chuma</v>
          </cell>
          <cell r="D260" t="str">
            <v>Huascar Nova</v>
          </cell>
          <cell r="E260" t="str">
            <v>Emma Ticonipa</v>
          </cell>
          <cell r="F260" t="str">
            <v>2183333 - 1635</v>
          </cell>
          <cell r="G260" t="str">
            <v>emma.ticonipa@economiayfinanzas.gob.bo</v>
          </cell>
        </row>
        <row r="261">
          <cell r="A261">
            <v>1236</v>
          </cell>
          <cell r="C261" t="str">
            <v>Gobierno Autónomo Municipal de Ayata</v>
          </cell>
          <cell r="D261" t="str">
            <v>Huascar Nova</v>
          </cell>
          <cell r="E261" t="str">
            <v>Emma Ticonipa</v>
          </cell>
          <cell r="F261" t="str">
            <v>2183333 - 1635</v>
          </cell>
          <cell r="G261" t="str">
            <v>emma.ticonipa@economiayfinanzas.gob.bo</v>
          </cell>
        </row>
        <row r="262">
          <cell r="A262">
            <v>1237</v>
          </cell>
          <cell r="C262" t="str">
            <v>Gobierno Autónomo Municipal de Aucapata</v>
          </cell>
          <cell r="D262" t="str">
            <v>Huascar Nova</v>
          </cell>
          <cell r="E262" t="str">
            <v>Emma Ticonipa</v>
          </cell>
          <cell r="F262" t="str">
            <v>2183333 - 1635</v>
          </cell>
          <cell r="G262" t="str">
            <v>emma.ticonipa@economiayfinanzas.gob.bo</v>
          </cell>
        </row>
        <row r="263">
          <cell r="A263">
            <v>1238</v>
          </cell>
          <cell r="C263" t="str">
            <v>Gobierno Autónomo Municipal de Corocoro</v>
          </cell>
          <cell r="D263" t="str">
            <v>Huascar Nova</v>
          </cell>
          <cell r="E263" t="str">
            <v>Emma Ticonipa</v>
          </cell>
          <cell r="F263" t="str">
            <v>2183333 - 1635</v>
          </cell>
          <cell r="G263" t="str">
            <v>emma.ticonipa@economiayfinanzas.gob.bo</v>
          </cell>
        </row>
        <row r="264">
          <cell r="A264">
            <v>1239</v>
          </cell>
          <cell r="C264" t="str">
            <v>Gobierno Autónomo Municipal de Caquiaviri</v>
          </cell>
          <cell r="D264" t="str">
            <v>Huascar Nova</v>
          </cell>
          <cell r="E264" t="str">
            <v>Emma Ticonipa</v>
          </cell>
          <cell r="F264" t="str">
            <v>2183333 - 1635</v>
          </cell>
          <cell r="G264" t="str">
            <v>emma.ticonipa@economiayfinanzas.gob.bo</v>
          </cell>
        </row>
        <row r="265">
          <cell r="A265">
            <v>1240</v>
          </cell>
          <cell r="C265" t="str">
            <v>Gobierno Autónomo Municipal de Calacoto</v>
          </cell>
          <cell r="D265" t="str">
            <v>Huascar Nova</v>
          </cell>
          <cell r="E265" t="str">
            <v>Emma Ticonipa</v>
          </cell>
          <cell r="F265" t="str">
            <v>2183333 - 1635</v>
          </cell>
          <cell r="G265" t="str">
            <v>emma.ticonipa@economiayfinanzas.gob.bo</v>
          </cell>
        </row>
        <row r="266">
          <cell r="A266">
            <v>1241</v>
          </cell>
          <cell r="C266" t="str">
            <v>Gobierno Autónomo Municipal de Comanche</v>
          </cell>
          <cell r="D266" t="str">
            <v>Huascar Nova</v>
          </cell>
          <cell r="E266" t="str">
            <v>Emma Ticonipa</v>
          </cell>
          <cell r="F266" t="str">
            <v>2183333 - 1635</v>
          </cell>
          <cell r="G266" t="str">
            <v>emma.ticonipa@economiayfinanzas.gob.bo</v>
          </cell>
        </row>
        <row r="267">
          <cell r="A267">
            <v>1242</v>
          </cell>
          <cell r="C267" t="str">
            <v>Gobierno Autónomo Municipal de Charaña</v>
          </cell>
          <cell r="D267" t="str">
            <v>Huascar Nova</v>
          </cell>
          <cell r="E267" t="str">
            <v>Emma Ticonipa</v>
          </cell>
          <cell r="F267" t="str">
            <v>2183333 - 1635</v>
          </cell>
          <cell r="G267" t="str">
            <v>emma.ticonipa@economiayfinanzas.gob.bo</v>
          </cell>
        </row>
        <row r="268">
          <cell r="A268">
            <v>1243</v>
          </cell>
          <cell r="C268" t="str">
            <v>Gobierno Autónomo Municipal de Waldo Ballivián</v>
          </cell>
          <cell r="D268" t="str">
            <v>Huascar Nova</v>
          </cell>
          <cell r="E268" t="str">
            <v>Emma Ticonipa</v>
          </cell>
          <cell r="F268" t="str">
            <v>2183333 - 1635</v>
          </cell>
          <cell r="G268" t="str">
            <v>emma.ticonipa@economiayfinanzas.gob.bo</v>
          </cell>
        </row>
        <row r="269">
          <cell r="A269">
            <v>1244</v>
          </cell>
          <cell r="C269" t="str">
            <v>Gobierno Autónomo Municipal de Nazacara de Pacajes</v>
          </cell>
          <cell r="D269" t="str">
            <v>Huascar Nova</v>
          </cell>
          <cell r="E269" t="str">
            <v>Emma Ticonipa</v>
          </cell>
          <cell r="F269" t="str">
            <v>2183333 - 1635</v>
          </cell>
          <cell r="G269" t="str">
            <v>emma.ticonipa@economiayfinanzas.gob.bo</v>
          </cell>
        </row>
        <row r="270">
          <cell r="A270">
            <v>1245</v>
          </cell>
          <cell r="C270" t="str">
            <v>Gobierno Autónomo Municipal de Santiago de Callapa</v>
          </cell>
          <cell r="D270" t="str">
            <v>Huascar Nova</v>
          </cell>
          <cell r="E270" t="str">
            <v>Emma Ticonipa</v>
          </cell>
          <cell r="F270" t="str">
            <v>2183333 - 1635</v>
          </cell>
          <cell r="G270" t="str">
            <v>emma.ticonipa@economiayfinanzas.gob.bo</v>
          </cell>
        </row>
        <row r="271">
          <cell r="A271">
            <v>1246</v>
          </cell>
          <cell r="C271" t="str">
            <v>Gobierno Autónomo Municipal de Puerto Acosta</v>
          </cell>
          <cell r="D271" t="str">
            <v>Huascar Nova</v>
          </cell>
          <cell r="E271" t="str">
            <v>Emma Ticonipa</v>
          </cell>
          <cell r="F271" t="str">
            <v>2183333 - 1635</v>
          </cell>
          <cell r="G271" t="str">
            <v>emma.ticonipa@economiayfinanzas.gob.bo</v>
          </cell>
        </row>
        <row r="272">
          <cell r="A272">
            <v>1247</v>
          </cell>
          <cell r="C272" t="str">
            <v>Gobierno Autónomo Municipal de Mocomoco</v>
          </cell>
          <cell r="D272" t="str">
            <v>Huascar Nova</v>
          </cell>
          <cell r="E272" t="str">
            <v>Emma Ticonipa</v>
          </cell>
          <cell r="F272" t="str">
            <v>2183333 - 1635</v>
          </cell>
          <cell r="G272" t="str">
            <v>emma.ticonipa@economiayfinanzas.gob.bo</v>
          </cell>
        </row>
        <row r="273">
          <cell r="A273">
            <v>1248</v>
          </cell>
          <cell r="C273" t="str">
            <v>Gobierno Autónomo Municipal de Carabuco</v>
          </cell>
          <cell r="D273" t="str">
            <v>Huascar Nova</v>
          </cell>
          <cell r="E273" t="str">
            <v>Emma Ticonipa</v>
          </cell>
          <cell r="F273" t="str">
            <v>2183333 - 1635</v>
          </cell>
          <cell r="G273" t="str">
            <v>emma.ticonipa@economiayfinanzas.gob.bo</v>
          </cell>
        </row>
        <row r="274">
          <cell r="A274">
            <v>1249</v>
          </cell>
          <cell r="C274" t="str">
            <v>Gobierno Autónomo Municipal de Apolo</v>
          </cell>
          <cell r="D274" t="str">
            <v>Huascar Nova</v>
          </cell>
          <cell r="E274" t="str">
            <v>Emma Ticonipa</v>
          </cell>
          <cell r="F274" t="str">
            <v>2183333 - 1635</v>
          </cell>
          <cell r="G274" t="str">
            <v>emma.ticonipa@economiayfinanzas.gob.bo</v>
          </cell>
        </row>
        <row r="275">
          <cell r="A275">
            <v>1250</v>
          </cell>
          <cell r="C275" t="str">
            <v>Gobierno Autónomo Municipal de Pelechuco</v>
          </cell>
          <cell r="D275" t="str">
            <v>Huascar Nova</v>
          </cell>
          <cell r="E275" t="str">
            <v>Emma Ticonipa</v>
          </cell>
          <cell r="F275" t="str">
            <v>2183333 - 1635</v>
          </cell>
          <cell r="G275" t="str">
            <v>emma.ticonipa@economiayfinanzas.gob.bo</v>
          </cell>
        </row>
        <row r="276">
          <cell r="A276">
            <v>1251</v>
          </cell>
          <cell r="C276" t="str">
            <v>Gobierno Autónomo Municipal de Luribay</v>
          </cell>
          <cell r="D276" t="str">
            <v>Huascar Nova</v>
          </cell>
          <cell r="E276" t="str">
            <v>Emma Ticonipa</v>
          </cell>
          <cell r="F276" t="str">
            <v>2183333 - 1635</v>
          </cell>
          <cell r="G276" t="str">
            <v>emma.ticonipa@economiayfinanzas.gob.bo</v>
          </cell>
        </row>
        <row r="277">
          <cell r="A277">
            <v>1252</v>
          </cell>
          <cell r="C277" t="str">
            <v>Gobierno Autónomo Municipal de Sapahaqui</v>
          </cell>
          <cell r="D277" t="str">
            <v>Huascar Nova</v>
          </cell>
          <cell r="E277" t="str">
            <v>Emma Ticonipa</v>
          </cell>
          <cell r="F277" t="str">
            <v>2183333 - 1635</v>
          </cell>
          <cell r="G277" t="str">
            <v>emma.ticonipa@economiayfinanzas.gob.bo</v>
          </cell>
        </row>
        <row r="278">
          <cell r="A278">
            <v>1253</v>
          </cell>
          <cell r="C278" t="str">
            <v>Gobierno Autónomo Municipal de Yaco</v>
          </cell>
          <cell r="D278" t="str">
            <v>Huascar Nova</v>
          </cell>
          <cell r="E278" t="str">
            <v>Emma Ticonipa</v>
          </cell>
          <cell r="F278" t="str">
            <v>2183333 - 1635</v>
          </cell>
          <cell r="G278" t="str">
            <v>emma.ticonipa@economiayfinanzas.gob.bo</v>
          </cell>
        </row>
        <row r="279">
          <cell r="A279">
            <v>1254</v>
          </cell>
          <cell r="C279" t="str">
            <v>Gobierno Autónomo Municipal de Malla</v>
          </cell>
          <cell r="D279" t="str">
            <v>Huascar Nova</v>
          </cell>
          <cell r="E279" t="str">
            <v>Emma Ticonipa</v>
          </cell>
          <cell r="F279" t="str">
            <v>2183333 - 1635</v>
          </cell>
          <cell r="G279" t="str">
            <v>emma.ticonipa@economiayfinanzas.gob.bo</v>
          </cell>
        </row>
        <row r="280">
          <cell r="A280">
            <v>1255</v>
          </cell>
          <cell r="C280" t="str">
            <v>Gobierno Autónomo Municipal de Cairoma</v>
          </cell>
          <cell r="D280" t="str">
            <v>Huascar Nova</v>
          </cell>
          <cell r="E280" t="str">
            <v>Emma Ticonipa</v>
          </cell>
          <cell r="F280" t="str">
            <v>2183333 - 1635</v>
          </cell>
          <cell r="G280" t="str">
            <v>emma.ticonipa@economiayfinanzas.gob.bo</v>
          </cell>
        </row>
        <row r="281">
          <cell r="A281">
            <v>1256</v>
          </cell>
          <cell r="C281" t="str">
            <v>Gobierno Autónomo Municipal de Chulumani (Villa de la Libertad)</v>
          </cell>
          <cell r="D281" t="str">
            <v>Huascar Nova</v>
          </cell>
          <cell r="E281" t="str">
            <v>Emma Ticonipa</v>
          </cell>
          <cell r="F281" t="str">
            <v>2183333 - 1635</v>
          </cell>
          <cell r="G281" t="str">
            <v>emma.ticonipa@economiayfinanzas.gob.bo</v>
          </cell>
        </row>
        <row r="282">
          <cell r="A282">
            <v>1257</v>
          </cell>
          <cell r="C282" t="str">
            <v>Gobierno Autónomo Municipal de Irupana (Villa de Lanza)</v>
          </cell>
          <cell r="D282" t="str">
            <v>Huascar Nova</v>
          </cell>
          <cell r="E282" t="str">
            <v>Emma Ticonipa</v>
          </cell>
          <cell r="F282" t="str">
            <v>2183333 - 1635</v>
          </cell>
          <cell r="G282" t="str">
            <v>emma.ticonipa@economiayfinanzas.gob.bo</v>
          </cell>
        </row>
        <row r="283">
          <cell r="A283">
            <v>1258</v>
          </cell>
          <cell r="C283" t="str">
            <v>Gobierno Autónomo Municipal de Yanacachi</v>
          </cell>
          <cell r="D283" t="str">
            <v>Huascar Nova</v>
          </cell>
          <cell r="E283" t="str">
            <v>Emma Ticonipa</v>
          </cell>
          <cell r="F283" t="str">
            <v>2183333 - 1635</v>
          </cell>
          <cell r="G283" t="str">
            <v>emma.ticonipa@economiayfinanzas.gob.bo</v>
          </cell>
        </row>
        <row r="284">
          <cell r="A284">
            <v>1259</v>
          </cell>
          <cell r="C284" t="str">
            <v>Gobierno Autónomo Municipal de Palos Blancos</v>
          </cell>
          <cell r="D284" t="str">
            <v>Huascar Nova</v>
          </cell>
          <cell r="E284" t="str">
            <v>Emma Ticonipa</v>
          </cell>
          <cell r="F284" t="str">
            <v>2183333 - 1635</v>
          </cell>
          <cell r="G284" t="str">
            <v>emma.ticonipa@economiayfinanzas.gob.bo</v>
          </cell>
        </row>
        <row r="285">
          <cell r="A285">
            <v>1260</v>
          </cell>
          <cell r="C285" t="str">
            <v>Gobierno Autónomo Municipal de La Asunta</v>
          </cell>
          <cell r="D285" t="str">
            <v>Huascar Nova</v>
          </cell>
          <cell r="E285" t="str">
            <v>Emma Ticonipa</v>
          </cell>
          <cell r="F285" t="str">
            <v>2183333 - 1635</v>
          </cell>
          <cell r="G285" t="str">
            <v>emma.ticonipa@economiayfinanzas.gob.bo</v>
          </cell>
        </row>
        <row r="286">
          <cell r="A286">
            <v>1261</v>
          </cell>
          <cell r="C286" t="str">
            <v>Gobierno Autónomo Municipal de Pucarani</v>
          </cell>
          <cell r="D286" t="str">
            <v>Huascar Nova</v>
          </cell>
          <cell r="E286" t="str">
            <v>Emma Ticonipa</v>
          </cell>
          <cell r="F286" t="str">
            <v>2183333 - 1635</v>
          </cell>
          <cell r="G286" t="str">
            <v>emma.ticonipa@economiayfinanzas.gob.bo</v>
          </cell>
        </row>
        <row r="287">
          <cell r="A287">
            <v>1262</v>
          </cell>
          <cell r="C287" t="str">
            <v>Gobierno Autónomo Municipal de Laja</v>
          </cell>
          <cell r="D287" t="str">
            <v>Huascar Nova</v>
          </cell>
          <cell r="E287" t="str">
            <v>Emma Ticonipa</v>
          </cell>
          <cell r="F287" t="str">
            <v>2183333 - 1635</v>
          </cell>
          <cell r="G287" t="str">
            <v>emma.ticonipa@economiayfinanzas.gob.bo</v>
          </cell>
        </row>
        <row r="288">
          <cell r="A288">
            <v>1263</v>
          </cell>
          <cell r="C288" t="str">
            <v>Gobierno Autónomo Municipal de Batallas</v>
          </cell>
          <cell r="D288" t="str">
            <v>Huascar Nova</v>
          </cell>
          <cell r="E288" t="str">
            <v>Emma Ticonipa</v>
          </cell>
          <cell r="F288" t="str">
            <v>2183333 - 1635</v>
          </cell>
          <cell r="G288" t="str">
            <v>emma.ticonipa@economiayfinanzas.gob.bo</v>
          </cell>
        </row>
        <row r="289">
          <cell r="A289">
            <v>1264</v>
          </cell>
          <cell r="C289" t="str">
            <v>Gobierno Autónomo Municipal de Puerto Pérez</v>
          </cell>
          <cell r="D289" t="str">
            <v>Huascar Nova</v>
          </cell>
          <cell r="E289" t="str">
            <v>Emma Ticonipa</v>
          </cell>
          <cell r="F289" t="str">
            <v>2183333 - 1635</v>
          </cell>
          <cell r="G289" t="str">
            <v>emma.ticonipa@economiayfinanzas.gob.bo</v>
          </cell>
        </row>
        <row r="290">
          <cell r="A290">
            <v>1265</v>
          </cell>
          <cell r="C290" t="str">
            <v>Gobierno Autónomo Municipal de Coroico</v>
          </cell>
          <cell r="D290" t="str">
            <v>Huascar Nova</v>
          </cell>
          <cell r="E290" t="str">
            <v>Emma Ticonipa</v>
          </cell>
          <cell r="F290" t="str">
            <v>2183333 - 1635</v>
          </cell>
          <cell r="G290" t="str">
            <v>emma.ticonipa@economiayfinanzas.gob.bo</v>
          </cell>
        </row>
        <row r="291">
          <cell r="A291">
            <v>1266</v>
          </cell>
          <cell r="C291" t="str">
            <v>Gobierno Autónomo Municipal de Coripata</v>
          </cell>
          <cell r="D291" t="str">
            <v>Huascar Nova</v>
          </cell>
          <cell r="E291" t="str">
            <v>Emma Ticonipa</v>
          </cell>
          <cell r="F291" t="str">
            <v>2183333 - 1635</v>
          </cell>
          <cell r="G291" t="str">
            <v>emma.ticonipa@economiayfinanzas.gob.bo</v>
          </cell>
        </row>
        <row r="292">
          <cell r="A292">
            <v>1267</v>
          </cell>
          <cell r="C292" t="str">
            <v>Gobierno Autónomo Municipal de Ixiamas</v>
          </cell>
          <cell r="D292" t="str">
            <v>Huascar Nova</v>
          </cell>
          <cell r="E292" t="str">
            <v>Emma Ticonipa</v>
          </cell>
          <cell r="F292" t="str">
            <v>2183333 - 1635</v>
          </cell>
          <cell r="G292" t="str">
            <v>emma.ticonipa@economiayfinanzas.gob.bo</v>
          </cell>
        </row>
        <row r="293">
          <cell r="A293">
            <v>1268</v>
          </cell>
          <cell r="C293" t="str">
            <v>Gobierno Autónomo Municipal de San Buenaventura</v>
          </cell>
          <cell r="D293" t="str">
            <v>Huascar Nova</v>
          </cell>
          <cell r="E293" t="str">
            <v>Emma Ticonipa</v>
          </cell>
          <cell r="F293" t="str">
            <v>2183333 - 1635</v>
          </cell>
          <cell r="G293" t="str">
            <v>emma.ticonipa@economiayfinanzas.gob.bo</v>
          </cell>
        </row>
        <row r="294">
          <cell r="A294">
            <v>1269</v>
          </cell>
          <cell r="C294" t="str">
            <v>Gobierno Autónomo Municipal de General Juan José Pérez (Charazani)</v>
          </cell>
          <cell r="D294" t="str">
            <v>Huascar Nova</v>
          </cell>
          <cell r="E294" t="str">
            <v>Emma Ticonipa</v>
          </cell>
          <cell r="F294" t="str">
            <v>2183333 - 1635</v>
          </cell>
          <cell r="G294" t="str">
            <v>emma.ticonipa@economiayfinanzas.gob.bo</v>
          </cell>
        </row>
        <row r="295">
          <cell r="A295">
            <v>1270</v>
          </cell>
          <cell r="C295" t="str">
            <v>Gobierno Autónomo Municipal de Curva</v>
          </cell>
          <cell r="D295" t="str">
            <v>Huascar Nova</v>
          </cell>
          <cell r="E295" t="str">
            <v>Emma Ticonipa</v>
          </cell>
          <cell r="F295" t="str">
            <v>2183333 - 1635</v>
          </cell>
          <cell r="G295" t="str">
            <v>emma.ticonipa@economiayfinanzas.gob.bo</v>
          </cell>
        </row>
        <row r="296">
          <cell r="A296">
            <v>1271</v>
          </cell>
          <cell r="C296" t="str">
            <v>Gobierno Autónomo Municipal de San Pedro de Curahuara</v>
          </cell>
          <cell r="D296" t="str">
            <v>Huascar Nova</v>
          </cell>
          <cell r="E296" t="str">
            <v>Emma Ticonipa</v>
          </cell>
          <cell r="F296" t="str">
            <v>2183333 - 1635</v>
          </cell>
          <cell r="G296" t="str">
            <v>emma.ticonipa@economiayfinanzas.gob.bo</v>
          </cell>
        </row>
        <row r="297">
          <cell r="A297">
            <v>1272</v>
          </cell>
          <cell r="C297" t="str">
            <v>Gobierno Autónomo Municipal de Papel Pampa</v>
          </cell>
          <cell r="D297" t="str">
            <v>Huascar Nova</v>
          </cell>
          <cell r="E297" t="str">
            <v>Emma Ticonipa</v>
          </cell>
          <cell r="F297" t="str">
            <v>2183333 - 1635</v>
          </cell>
          <cell r="G297" t="str">
            <v>emma.ticonipa@economiayfinanzas.gob.bo</v>
          </cell>
        </row>
        <row r="298">
          <cell r="A298">
            <v>1273</v>
          </cell>
          <cell r="C298" t="str">
            <v>Gobierno Autónomo Municipal de Chacarilla</v>
          </cell>
          <cell r="D298" t="str">
            <v>Huascar Nova</v>
          </cell>
          <cell r="E298" t="str">
            <v>Emma Ticonipa</v>
          </cell>
          <cell r="F298" t="str">
            <v>2183333 - 1635</v>
          </cell>
          <cell r="G298" t="str">
            <v>emma.ticonipa@economiayfinanzas.gob.bo</v>
          </cell>
        </row>
        <row r="299">
          <cell r="A299">
            <v>1274</v>
          </cell>
          <cell r="C299" t="str">
            <v>Gobierno Autónomo Municipal de Santiago de Machaca</v>
          </cell>
          <cell r="D299" t="str">
            <v>Huascar Nova</v>
          </cell>
          <cell r="E299" t="str">
            <v>Emma Ticonipa</v>
          </cell>
          <cell r="F299" t="str">
            <v>2183333 - 1635</v>
          </cell>
          <cell r="G299" t="str">
            <v>emma.ticonipa@economiayfinanzas.gob.bo</v>
          </cell>
        </row>
        <row r="300">
          <cell r="A300">
            <v>1275</v>
          </cell>
          <cell r="C300" t="str">
            <v>Gobierno Autónomo Municipal de Catacora</v>
          </cell>
          <cell r="D300" t="str">
            <v>Huascar Nova</v>
          </cell>
          <cell r="E300" t="str">
            <v>Emma Ticonipa</v>
          </cell>
          <cell r="F300" t="str">
            <v>2183333 - 1635</v>
          </cell>
          <cell r="G300" t="str">
            <v>emma.ticonipa@economiayfinanzas.gob.bo</v>
          </cell>
        </row>
        <row r="301">
          <cell r="A301">
            <v>1276</v>
          </cell>
          <cell r="C301" t="str">
            <v>Gobierno Autónomo Municipal de Mapiri</v>
          </cell>
          <cell r="D301" t="str">
            <v>Huascar Nova</v>
          </cell>
          <cell r="E301" t="str">
            <v>Emma Ticonipa</v>
          </cell>
          <cell r="F301" t="str">
            <v>2183333 - 1635</v>
          </cell>
          <cell r="G301" t="str">
            <v>emma.ticonipa@economiayfinanzas.gob.bo</v>
          </cell>
        </row>
        <row r="302">
          <cell r="A302">
            <v>1277</v>
          </cell>
          <cell r="C302" t="str">
            <v>Gobierno Autónomo Municipal de Teoponte</v>
          </cell>
          <cell r="D302" t="str">
            <v>Huascar Nova</v>
          </cell>
          <cell r="E302" t="str">
            <v>Emma Ticonipa</v>
          </cell>
          <cell r="F302" t="str">
            <v>2183333 - 1635</v>
          </cell>
          <cell r="G302" t="str">
            <v>emma.ticonipa@economiayfinanzas.gob.bo</v>
          </cell>
        </row>
        <row r="303">
          <cell r="A303">
            <v>1278</v>
          </cell>
          <cell r="C303" t="str">
            <v>Gobierno Autónomo Municipal de San Andrés de Machaca</v>
          </cell>
          <cell r="D303" t="str">
            <v>Huascar Nova</v>
          </cell>
          <cell r="E303" t="str">
            <v>Emma Ticonipa</v>
          </cell>
          <cell r="F303" t="str">
            <v>2183333 - 1635</v>
          </cell>
          <cell r="G303" t="str">
            <v>emma.ticonipa@economiayfinanzas.gob.bo</v>
          </cell>
        </row>
        <row r="304">
          <cell r="A304">
            <v>1279</v>
          </cell>
          <cell r="C304" t="str">
            <v>Gobierno Autónomo Municipal de Jesús de Machaca</v>
          </cell>
          <cell r="D304" t="str">
            <v>Huascar Nova</v>
          </cell>
          <cell r="E304" t="str">
            <v>Emma Ticonipa</v>
          </cell>
          <cell r="F304" t="str">
            <v>2183333 - 1635</v>
          </cell>
          <cell r="G304" t="str">
            <v>emma.ticonipa@economiayfinanzas.gob.bo</v>
          </cell>
        </row>
        <row r="305">
          <cell r="A305">
            <v>1280</v>
          </cell>
          <cell r="C305" t="str">
            <v>Gobierno Autónomo Municipal de Taraco</v>
          </cell>
          <cell r="D305" t="str">
            <v>Huascar Nova</v>
          </cell>
          <cell r="E305" t="str">
            <v>Emma Ticonipa</v>
          </cell>
          <cell r="F305" t="str">
            <v>2183333 - 1635</v>
          </cell>
          <cell r="G305" t="str">
            <v>emma.ticonipa@economiayfinanzas.gob.bo</v>
          </cell>
        </row>
        <row r="306">
          <cell r="A306">
            <v>1281</v>
          </cell>
          <cell r="C306" t="str">
            <v>Gobierno Autónomo Municipal de Huarina</v>
          </cell>
          <cell r="D306" t="str">
            <v>Huascar Nova</v>
          </cell>
          <cell r="E306" t="str">
            <v>Emma Ticonipa</v>
          </cell>
          <cell r="F306" t="str">
            <v>2183333 - 1635</v>
          </cell>
          <cell r="G306" t="str">
            <v>emma.ticonipa@economiayfinanzas.gob.bo</v>
          </cell>
        </row>
        <row r="307">
          <cell r="A307">
            <v>1282</v>
          </cell>
          <cell r="C307" t="str">
            <v>Gobierno Autónomo Municipal de Santiago de Huata</v>
          </cell>
          <cell r="D307" t="str">
            <v>Huascar Nova</v>
          </cell>
          <cell r="E307" t="str">
            <v>Emma Ticonipa</v>
          </cell>
          <cell r="F307" t="str">
            <v>2183333 - 1635</v>
          </cell>
          <cell r="G307" t="str">
            <v>emma.ticonipa@economiayfinanzas.gob.bo</v>
          </cell>
        </row>
        <row r="308">
          <cell r="A308">
            <v>1283</v>
          </cell>
          <cell r="C308" t="str">
            <v>Gobierno Autónomo Municipal de Escoma</v>
          </cell>
          <cell r="D308" t="str">
            <v>Huascar Nova</v>
          </cell>
          <cell r="E308" t="str">
            <v>Emma Ticonipa</v>
          </cell>
          <cell r="F308" t="str">
            <v>2183333 - 1635</v>
          </cell>
          <cell r="G308" t="str">
            <v>emma.ticonipa@economiayfinanzas.gob.bo</v>
          </cell>
        </row>
        <row r="309">
          <cell r="A309">
            <v>1284</v>
          </cell>
          <cell r="C309" t="str">
            <v>Gobierno Autónomo Municipal de Humanata</v>
          </cell>
          <cell r="D309" t="str">
            <v>Huascar Nova</v>
          </cell>
          <cell r="E309" t="str">
            <v>Emma Ticonipa</v>
          </cell>
          <cell r="F309" t="str">
            <v>2183333 - 1635</v>
          </cell>
          <cell r="G309" t="str">
            <v>emma.ticonipa@economiayfinanzas.gob.bo</v>
          </cell>
        </row>
        <row r="310">
          <cell r="A310">
            <v>1285</v>
          </cell>
          <cell r="C310" t="str">
            <v>Gobierno Autónomo Municipal de Alto Beni</v>
          </cell>
          <cell r="D310" t="str">
            <v>Huascar Nova</v>
          </cell>
          <cell r="E310" t="str">
            <v>Emma Ticonipa</v>
          </cell>
          <cell r="F310" t="str">
            <v>2183333 - 1635</v>
          </cell>
          <cell r="G310" t="str">
            <v>emma.ticonipa@economiayfinanzas.gob.bo</v>
          </cell>
        </row>
        <row r="311">
          <cell r="A311">
            <v>1286</v>
          </cell>
          <cell r="C311" t="str">
            <v>Gobierno Autónomo Municipal de Huatajata</v>
          </cell>
          <cell r="D311" t="str">
            <v>Huascar Nova</v>
          </cell>
          <cell r="E311" t="str">
            <v>Emma Ticonipa</v>
          </cell>
          <cell r="F311" t="str">
            <v>2183333 - 1635</v>
          </cell>
          <cell r="G311" t="str">
            <v>emma.ticonipa@economiayfinanzas.gob.bo</v>
          </cell>
        </row>
        <row r="312">
          <cell r="A312">
            <v>1287</v>
          </cell>
          <cell r="C312" t="str">
            <v>Gobierno Autónomo Municipal de Chua Cocani</v>
          </cell>
          <cell r="D312" t="str">
            <v>Huascar Nova</v>
          </cell>
          <cell r="E312" t="str">
            <v>Emma Ticonipa</v>
          </cell>
          <cell r="F312" t="str">
            <v>2183333 - 1635</v>
          </cell>
          <cell r="G312" t="str">
            <v>emma.ticonipa@economiayfinanzas.gob.bo</v>
          </cell>
        </row>
        <row r="313">
          <cell r="A313">
            <v>1301</v>
          </cell>
          <cell r="C313" t="str">
            <v>Gobierno Autónomo Municipal de Cochabamba</v>
          </cell>
          <cell r="D313" t="str">
            <v>Huascar Nova</v>
          </cell>
          <cell r="E313" t="str">
            <v>Emma Ticonipa</v>
          </cell>
          <cell r="F313" t="str">
            <v>2183333 - 1635</v>
          </cell>
          <cell r="G313" t="str">
            <v>emma.ticonipa@economiayfinanzas.gob.bo</v>
          </cell>
        </row>
        <row r="314">
          <cell r="A314">
            <v>1302</v>
          </cell>
          <cell r="C314" t="str">
            <v>Gobierno Autónomo Municipal de Quillacollo</v>
          </cell>
          <cell r="D314" t="str">
            <v>Huascar Nova</v>
          </cell>
          <cell r="E314" t="str">
            <v>Emma Ticonipa</v>
          </cell>
          <cell r="F314" t="str">
            <v>2183333 - 1635</v>
          </cell>
          <cell r="G314" t="str">
            <v>emma.ticonipa@economiayfinanzas.gob.bo</v>
          </cell>
        </row>
        <row r="315">
          <cell r="A315">
            <v>1303</v>
          </cell>
          <cell r="C315" t="str">
            <v>Gobierno Autónomo Municipal de Sipe Sipe</v>
          </cell>
          <cell r="D315" t="str">
            <v>Huascar Nova</v>
          </cell>
          <cell r="E315" t="str">
            <v>Emma Ticonipa</v>
          </cell>
          <cell r="F315" t="str">
            <v>2183333 - 1635</v>
          </cell>
          <cell r="G315" t="str">
            <v>emma.ticonipa@economiayfinanzas.gob.bo</v>
          </cell>
        </row>
        <row r="316">
          <cell r="A316">
            <v>1304</v>
          </cell>
          <cell r="C316" t="str">
            <v>Gobierno Autónomo Municipal de Tiquipaya</v>
          </cell>
          <cell r="D316" t="str">
            <v>Huascar Nova</v>
          </cell>
          <cell r="E316" t="str">
            <v>Emma Ticonipa</v>
          </cell>
          <cell r="F316" t="str">
            <v>2183333 - 1635</v>
          </cell>
          <cell r="G316" t="str">
            <v>emma.ticonipa@economiayfinanzas.gob.bo</v>
          </cell>
        </row>
        <row r="317">
          <cell r="A317">
            <v>1305</v>
          </cell>
          <cell r="C317" t="str">
            <v>Gobierno Autónomo Municipal de Vinto</v>
          </cell>
          <cell r="D317" t="str">
            <v>Huascar Nova</v>
          </cell>
          <cell r="E317" t="str">
            <v>Emma Ticonipa</v>
          </cell>
          <cell r="F317" t="str">
            <v>2183333 - 1635</v>
          </cell>
          <cell r="G317" t="str">
            <v>emma.ticonipa@economiayfinanzas.gob.bo</v>
          </cell>
        </row>
        <row r="318">
          <cell r="A318">
            <v>1306</v>
          </cell>
          <cell r="C318" t="str">
            <v>Gobierno Autónomo Municipal de Colcapirhua</v>
          </cell>
          <cell r="D318" t="str">
            <v>Huascar Nova</v>
          </cell>
          <cell r="E318" t="str">
            <v>Emma Ticonipa</v>
          </cell>
          <cell r="F318" t="str">
            <v>2183333 - 1635</v>
          </cell>
          <cell r="G318" t="str">
            <v>emma.ticonipa@economiayfinanzas.gob.bo</v>
          </cell>
        </row>
        <row r="319">
          <cell r="A319">
            <v>1307</v>
          </cell>
          <cell r="C319" t="str">
            <v>Gobierno Autónomo Municipal de Aiquile</v>
          </cell>
          <cell r="D319" t="str">
            <v>Huascar Nova</v>
          </cell>
          <cell r="E319" t="str">
            <v>Emma Ticonipa</v>
          </cell>
          <cell r="F319" t="str">
            <v>2183333 - 1635</v>
          </cell>
          <cell r="G319" t="str">
            <v>emma.ticonipa@economiayfinanzas.gob.bo</v>
          </cell>
        </row>
        <row r="320">
          <cell r="A320">
            <v>1308</v>
          </cell>
          <cell r="C320" t="str">
            <v>Gobierno Autónomo Municipal de Pasorapa</v>
          </cell>
          <cell r="D320" t="str">
            <v>Huascar Nova</v>
          </cell>
          <cell r="E320" t="str">
            <v>Emma Ticonipa</v>
          </cell>
          <cell r="F320" t="str">
            <v>2183333 - 1635</v>
          </cell>
          <cell r="G320" t="str">
            <v>emma.ticonipa@economiayfinanzas.gob.bo</v>
          </cell>
        </row>
        <row r="321">
          <cell r="A321">
            <v>1309</v>
          </cell>
          <cell r="C321" t="str">
            <v>Gobierno Autónomo Municipal de Omereque</v>
          </cell>
          <cell r="D321" t="str">
            <v>Huascar Nova</v>
          </cell>
          <cell r="E321" t="str">
            <v>Emma Ticonipa</v>
          </cell>
          <cell r="F321" t="str">
            <v>2183333 - 1635</v>
          </cell>
          <cell r="G321" t="str">
            <v>emma.ticonipa@economiayfinanzas.gob.bo</v>
          </cell>
        </row>
        <row r="322">
          <cell r="A322">
            <v>1310</v>
          </cell>
          <cell r="C322" t="str">
            <v>Gobierno Autónomo Municipal de Independencia</v>
          </cell>
          <cell r="D322" t="str">
            <v>Huascar Nova</v>
          </cell>
          <cell r="E322" t="str">
            <v>Emma Ticonipa</v>
          </cell>
          <cell r="F322" t="str">
            <v>2183333 - 1635</v>
          </cell>
          <cell r="G322" t="str">
            <v>emma.ticonipa@economiayfinanzas.gob.bo</v>
          </cell>
        </row>
        <row r="323">
          <cell r="A323">
            <v>1311</v>
          </cell>
          <cell r="C323" t="str">
            <v>Gobierno Autónomo Municipal de Morochata</v>
          </cell>
          <cell r="D323" t="str">
            <v>Huascar Nova</v>
          </cell>
          <cell r="E323" t="str">
            <v>Emma Ticonipa</v>
          </cell>
          <cell r="F323" t="str">
            <v>2183333 - 1635</v>
          </cell>
          <cell r="G323" t="str">
            <v>emma.ticonipa@economiayfinanzas.gob.bo</v>
          </cell>
        </row>
        <row r="324">
          <cell r="A324">
            <v>1312</v>
          </cell>
          <cell r="C324" t="str">
            <v>Gobierno Autónomo Municipal de Sacaba</v>
          </cell>
          <cell r="D324" t="str">
            <v>Huascar Nova</v>
          </cell>
          <cell r="E324" t="str">
            <v>Emma Ticonipa</v>
          </cell>
          <cell r="F324" t="str">
            <v>2183333 - 1635</v>
          </cell>
          <cell r="G324" t="str">
            <v>emma.ticonipa@economiayfinanzas.gob.bo</v>
          </cell>
        </row>
        <row r="325">
          <cell r="A325">
            <v>1313</v>
          </cell>
          <cell r="C325" t="str">
            <v>Gobierno Autónomo Municipal de Colomi</v>
          </cell>
          <cell r="D325" t="str">
            <v>Huascar Nova</v>
          </cell>
          <cell r="E325" t="str">
            <v>Emma Ticonipa</v>
          </cell>
          <cell r="F325" t="str">
            <v>2183333 - 1635</v>
          </cell>
          <cell r="G325" t="str">
            <v>emma.ticonipa@economiayfinanzas.gob.bo</v>
          </cell>
        </row>
        <row r="326">
          <cell r="A326">
            <v>1314</v>
          </cell>
          <cell r="C326" t="str">
            <v>Gobierno Autónomo Municipal de Villa Tunari</v>
          </cell>
          <cell r="D326" t="str">
            <v>Huascar Nova</v>
          </cell>
          <cell r="E326" t="str">
            <v>Emma Ticonipa</v>
          </cell>
          <cell r="F326" t="str">
            <v>2183333 - 1635</v>
          </cell>
          <cell r="G326" t="str">
            <v>emma.ticonipa@economiayfinanzas.gob.bo</v>
          </cell>
        </row>
        <row r="327">
          <cell r="A327">
            <v>1315</v>
          </cell>
          <cell r="C327" t="str">
            <v>Gobierno Autónomo Municipal de Punata</v>
          </cell>
          <cell r="D327" t="str">
            <v>Huascar Nova</v>
          </cell>
          <cell r="E327" t="str">
            <v>Emma Ticonipa</v>
          </cell>
          <cell r="F327" t="str">
            <v>2183333 - 1635</v>
          </cell>
          <cell r="G327" t="str">
            <v>emma.ticonipa@economiayfinanzas.gob.bo</v>
          </cell>
        </row>
        <row r="328">
          <cell r="A328">
            <v>1316</v>
          </cell>
          <cell r="C328" t="str">
            <v>Gobierno Autónomo Municipal de Villa Rivero</v>
          </cell>
          <cell r="D328" t="str">
            <v>Huascar Nova</v>
          </cell>
          <cell r="E328" t="str">
            <v>Emma Ticonipa</v>
          </cell>
          <cell r="F328" t="str">
            <v>2183333 - 1635</v>
          </cell>
          <cell r="G328" t="str">
            <v>emma.ticonipa@economiayfinanzas.gob.bo</v>
          </cell>
        </row>
        <row r="329">
          <cell r="A329">
            <v>1317</v>
          </cell>
          <cell r="C329" t="str">
            <v>Gobierno Autónomo Municipal de San Benito (Villa José Quintín Mendoza)</v>
          </cell>
          <cell r="D329" t="str">
            <v>Huascar Nova</v>
          </cell>
          <cell r="E329" t="str">
            <v>Emma Ticonipa</v>
          </cell>
          <cell r="F329" t="str">
            <v>2183333 - 1635</v>
          </cell>
          <cell r="G329" t="str">
            <v>emma.ticonipa@economiayfinanzas.gob.bo</v>
          </cell>
        </row>
        <row r="330">
          <cell r="A330">
            <v>1318</v>
          </cell>
          <cell r="C330" t="str">
            <v>Gobierno Autónomo Municipal de Tacachi</v>
          </cell>
          <cell r="D330" t="str">
            <v>Huascar Nova</v>
          </cell>
          <cell r="E330" t="str">
            <v>Emma Ticonipa</v>
          </cell>
          <cell r="F330" t="str">
            <v>2183333 - 1635</v>
          </cell>
          <cell r="G330" t="str">
            <v>emma.ticonipa@economiayfinanzas.gob.bo</v>
          </cell>
        </row>
        <row r="331">
          <cell r="A331">
            <v>1319</v>
          </cell>
          <cell r="C331" t="str">
            <v>Gobierno Autónomo Municipal Villa Gualberto Villarroel</v>
          </cell>
          <cell r="D331" t="str">
            <v>Huascar Nova</v>
          </cell>
          <cell r="E331" t="str">
            <v>Emma Ticonipa</v>
          </cell>
          <cell r="F331" t="str">
            <v>2183333 - 1635</v>
          </cell>
          <cell r="G331" t="str">
            <v>emma.ticonipa@economiayfinanzas.gob.bo</v>
          </cell>
        </row>
        <row r="332">
          <cell r="A332">
            <v>1320</v>
          </cell>
          <cell r="C332" t="str">
            <v>Gobierno Autónomo Municipal de Tarata</v>
          </cell>
          <cell r="D332" t="str">
            <v>Huascar Nova</v>
          </cell>
          <cell r="E332" t="str">
            <v>Emma Ticonipa</v>
          </cell>
          <cell r="F332" t="str">
            <v>2183333 - 1635</v>
          </cell>
          <cell r="G332" t="str">
            <v>emma.ticonipa@economiayfinanzas.gob.bo</v>
          </cell>
        </row>
        <row r="333">
          <cell r="A333">
            <v>1321</v>
          </cell>
          <cell r="C333" t="str">
            <v>Gobierno Autónomo Municipal de Anzaldo</v>
          </cell>
          <cell r="D333" t="str">
            <v>Huascar Nova</v>
          </cell>
          <cell r="E333" t="str">
            <v>Emma Ticonipa</v>
          </cell>
          <cell r="F333" t="str">
            <v>2183333 - 1635</v>
          </cell>
          <cell r="G333" t="str">
            <v>emma.ticonipa@economiayfinanzas.gob.bo</v>
          </cell>
        </row>
        <row r="334">
          <cell r="A334">
            <v>1322</v>
          </cell>
          <cell r="C334" t="str">
            <v>Gobierno Autónomo Municipal de Arbieto</v>
          </cell>
          <cell r="D334" t="str">
            <v>Huascar Nova</v>
          </cell>
          <cell r="E334" t="str">
            <v>Emma Ticonipa</v>
          </cell>
          <cell r="F334" t="str">
            <v>2183333 - 1635</v>
          </cell>
          <cell r="G334" t="str">
            <v>emma.ticonipa@economiayfinanzas.gob.bo</v>
          </cell>
        </row>
        <row r="335">
          <cell r="A335">
            <v>1323</v>
          </cell>
          <cell r="C335" t="str">
            <v>Gobierno Autónomo Municipal de Sacabamba</v>
          </cell>
          <cell r="D335" t="str">
            <v>Huascar Nova</v>
          </cell>
          <cell r="E335" t="str">
            <v>Emma Ticonipa</v>
          </cell>
          <cell r="F335" t="str">
            <v>2183333 - 1635</v>
          </cell>
          <cell r="G335" t="str">
            <v>emma.ticonipa@economiayfinanzas.gob.bo</v>
          </cell>
        </row>
        <row r="336">
          <cell r="A336">
            <v>1324</v>
          </cell>
          <cell r="C336" t="str">
            <v>Gobierno Autónomo Municipal de Cliza</v>
          </cell>
          <cell r="D336" t="str">
            <v>Huascar Nova</v>
          </cell>
          <cell r="E336" t="str">
            <v>Emma Ticonipa</v>
          </cell>
          <cell r="F336" t="str">
            <v>2183333 - 1635</v>
          </cell>
          <cell r="G336" t="str">
            <v>emma.ticonipa@economiayfinanzas.gob.bo</v>
          </cell>
        </row>
        <row r="337">
          <cell r="A337">
            <v>1325</v>
          </cell>
          <cell r="C337" t="str">
            <v>Gobierno Autónomo Municipal de Toco</v>
          </cell>
          <cell r="D337" t="str">
            <v>Huascar Nova</v>
          </cell>
          <cell r="E337" t="str">
            <v>Emma Ticonipa</v>
          </cell>
          <cell r="F337" t="str">
            <v>2183333 - 1635</v>
          </cell>
          <cell r="G337" t="str">
            <v>emma.ticonipa@economiayfinanzas.gob.bo</v>
          </cell>
        </row>
        <row r="338">
          <cell r="A338">
            <v>1326</v>
          </cell>
          <cell r="C338" t="str">
            <v>Gobierno Autónomo Municipal de Tolata</v>
          </cell>
          <cell r="D338" t="str">
            <v>Huascar Nova</v>
          </cell>
          <cell r="E338" t="str">
            <v>Emma Ticonipa</v>
          </cell>
          <cell r="F338" t="str">
            <v>2183333 - 1635</v>
          </cell>
          <cell r="G338" t="str">
            <v>emma.ticonipa@economiayfinanzas.gob.bo</v>
          </cell>
        </row>
        <row r="339">
          <cell r="A339">
            <v>1327</v>
          </cell>
          <cell r="C339" t="str">
            <v>Gobierno Autónomo Municipal de Capinota</v>
          </cell>
          <cell r="D339" t="str">
            <v>Huascar Nova</v>
          </cell>
          <cell r="E339" t="str">
            <v>Emma Ticonipa</v>
          </cell>
          <cell r="F339" t="str">
            <v>2183333 - 1635</v>
          </cell>
          <cell r="G339" t="str">
            <v>emma.ticonipa@economiayfinanzas.gob.bo</v>
          </cell>
        </row>
        <row r="340">
          <cell r="A340">
            <v>1328</v>
          </cell>
          <cell r="C340" t="str">
            <v>Gobierno Autónomo Municipal de Santivañez</v>
          </cell>
          <cell r="D340" t="str">
            <v>Huascar Nova</v>
          </cell>
          <cell r="E340" t="str">
            <v>Emma Ticonipa</v>
          </cell>
          <cell r="F340" t="str">
            <v>2183333 - 1635</v>
          </cell>
          <cell r="G340" t="str">
            <v>emma.ticonipa@economiayfinanzas.gob.bo</v>
          </cell>
        </row>
        <row r="341">
          <cell r="A341">
            <v>1329</v>
          </cell>
          <cell r="C341" t="str">
            <v>Gobierno Autónomo Municipal de Sicaya</v>
          </cell>
          <cell r="D341" t="str">
            <v>Huascar Nova</v>
          </cell>
          <cell r="E341" t="str">
            <v>Emma Ticonipa</v>
          </cell>
          <cell r="F341" t="str">
            <v>2183333 - 1635</v>
          </cell>
          <cell r="G341" t="str">
            <v>emma.ticonipa@economiayfinanzas.gob.bo</v>
          </cell>
        </row>
        <row r="342">
          <cell r="A342">
            <v>1330</v>
          </cell>
          <cell r="C342" t="str">
            <v>Gobierno Autónomo Municipal de Tapacari</v>
          </cell>
          <cell r="D342" t="str">
            <v>Huascar Nova</v>
          </cell>
          <cell r="E342" t="str">
            <v>Emma Ticonipa</v>
          </cell>
          <cell r="F342" t="str">
            <v>2183333 - 1635</v>
          </cell>
          <cell r="G342" t="str">
            <v>emma.ticonipa@economiayfinanzas.gob.bo</v>
          </cell>
        </row>
        <row r="343">
          <cell r="A343">
            <v>1331</v>
          </cell>
          <cell r="C343" t="str">
            <v>Gobierno Autónomo Municipal de Totora</v>
          </cell>
          <cell r="D343" t="str">
            <v>Huascar Nova</v>
          </cell>
          <cell r="E343" t="str">
            <v>Emma Ticonipa</v>
          </cell>
          <cell r="F343" t="str">
            <v>2183333 - 1635</v>
          </cell>
          <cell r="G343" t="str">
            <v>emma.ticonipa@economiayfinanzas.gob.bo</v>
          </cell>
        </row>
        <row r="344">
          <cell r="A344">
            <v>1332</v>
          </cell>
          <cell r="C344" t="str">
            <v>Gobierno Autónomo Municipal de Pojo</v>
          </cell>
          <cell r="D344" t="str">
            <v>Huascar Nova</v>
          </cell>
          <cell r="E344" t="str">
            <v>Emma Ticonipa</v>
          </cell>
          <cell r="F344" t="str">
            <v>2183333 - 1635</v>
          </cell>
          <cell r="G344" t="str">
            <v>emma.ticonipa@economiayfinanzas.gob.bo</v>
          </cell>
        </row>
        <row r="345">
          <cell r="A345">
            <v>1333</v>
          </cell>
          <cell r="C345" t="str">
            <v>Gobierno Autónomo Municipal de Pocona</v>
          </cell>
          <cell r="D345" t="str">
            <v>Huascar Nova</v>
          </cell>
          <cell r="E345" t="str">
            <v>Emma Ticonipa</v>
          </cell>
          <cell r="F345" t="str">
            <v>2183333 - 1635</v>
          </cell>
          <cell r="G345" t="str">
            <v>emma.ticonipa@economiayfinanzas.gob.bo</v>
          </cell>
        </row>
        <row r="346">
          <cell r="A346">
            <v>1334</v>
          </cell>
          <cell r="C346" t="str">
            <v>Gobierno Autónomo Municipal de Chimoré</v>
          </cell>
          <cell r="D346" t="str">
            <v>Huascar Nova</v>
          </cell>
          <cell r="E346" t="str">
            <v>Emma Ticonipa</v>
          </cell>
          <cell r="F346" t="str">
            <v>2183333 - 1635</v>
          </cell>
          <cell r="G346" t="str">
            <v>emma.ticonipa@economiayfinanzas.gob.bo</v>
          </cell>
        </row>
        <row r="347">
          <cell r="A347">
            <v>1335</v>
          </cell>
          <cell r="C347" t="str">
            <v>Gobierno Autónomo Municipal de Puerto Villarroel</v>
          </cell>
          <cell r="D347" t="str">
            <v>Huascar Nova</v>
          </cell>
          <cell r="E347" t="str">
            <v>Emma Ticonipa</v>
          </cell>
          <cell r="F347" t="str">
            <v>2183333 - 1635</v>
          </cell>
          <cell r="G347" t="str">
            <v>emma.ticonipa@economiayfinanzas.gob.bo</v>
          </cell>
        </row>
        <row r="348">
          <cell r="A348">
            <v>1336</v>
          </cell>
          <cell r="C348" t="str">
            <v>Gobierno Autónomo Municipal de Arani</v>
          </cell>
          <cell r="D348" t="str">
            <v>Huascar Nova</v>
          </cell>
          <cell r="E348" t="str">
            <v>Emma Ticonipa</v>
          </cell>
          <cell r="F348" t="str">
            <v>2183333 - 1635</v>
          </cell>
          <cell r="G348" t="str">
            <v>emma.ticonipa@economiayfinanzas.gob.bo</v>
          </cell>
        </row>
        <row r="349">
          <cell r="A349">
            <v>1337</v>
          </cell>
          <cell r="C349" t="str">
            <v>Gobierno Autónomo Municipal de Vacas</v>
          </cell>
          <cell r="D349" t="str">
            <v>Huascar Nova</v>
          </cell>
          <cell r="E349" t="str">
            <v>Emma Ticonipa</v>
          </cell>
          <cell r="F349" t="str">
            <v>2183333 - 1635</v>
          </cell>
          <cell r="G349" t="str">
            <v>emma.ticonipa@economiayfinanzas.gob.bo</v>
          </cell>
        </row>
        <row r="350">
          <cell r="A350">
            <v>1338</v>
          </cell>
          <cell r="C350" t="str">
            <v>Gobierno Autónomo Municipal de Arque</v>
          </cell>
          <cell r="D350" t="str">
            <v>Huascar Nova</v>
          </cell>
          <cell r="E350" t="str">
            <v>Emma Ticonipa</v>
          </cell>
          <cell r="F350" t="str">
            <v>2183333 - 1635</v>
          </cell>
          <cell r="G350" t="str">
            <v>emma.ticonipa@economiayfinanzas.gob.bo</v>
          </cell>
        </row>
        <row r="351">
          <cell r="A351">
            <v>1339</v>
          </cell>
          <cell r="C351" t="str">
            <v>Gobierno Autónomo Municipal de Tacopaya</v>
          </cell>
          <cell r="D351" t="str">
            <v>Huascar Nova</v>
          </cell>
          <cell r="E351" t="str">
            <v>Emma Ticonipa</v>
          </cell>
          <cell r="F351" t="str">
            <v>2183333 - 1635</v>
          </cell>
          <cell r="G351" t="str">
            <v>emma.ticonipa@economiayfinanzas.gob.bo</v>
          </cell>
        </row>
        <row r="352">
          <cell r="A352">
            <v>1340</v>
          </cell>
          <cell r="C352" t="str">
            <v>Gobierno Autónomo Municipal de Bolivar</v>
          </cell>
          <cell r="D352" t="str">
            <v>Huascar Nova</v>
          </cell>
          <cell r="E352" t="str">
            <v>Emma Ticonipa</v>
          </cell>
          <cell r="F352" t="str">
            <v>2183333 - 1635</v>
          </cell>
          <cell r="G352" t="str">
            <v>emma.ticonipa@economiayfinanzas.gob.bo</v>
          </cell>
        </row>
        <row r="353">
          <cell r="A353">
            <v>1341</v>
          </cell>
          <cell r="C353" t="str">
            <v>Gobierno Autónomo Municipal de Tiraque</v>
          </cell>
          <cell r="D353" t="str">
            <v>Huascar Nova</v>
          </cell>
          <cell r="E353" t="str">
            <v>Emma Ticonipa</v>
          </cell>
          <cell r="F353" t="str">
            <v>2183333 - 1635</v>
          </cell>
          <cell r="G353" t="str">
            <v>emma.ticonipa@economiayfinanzas.gob.bo</v>
          </cell>
        </row>
        <row r="354">
          <cell r="A354">
            <v>1342</v>
          </cell>
          <cell r="C354" t="str">
            <v>Gobierno Autónomo Municipal de Mizque</v>
          </cell>
          <cell r="D354" t="str">
            <v>Huascar Nova</v>
          </cell>
          <cell r="E354" t="str">
            <v>Emma Ticonipa</v>
          </cell>
          <cell r="F354" t="str">
            <v>2183333 - 1635</v>
          </cell>
          <cell r="G354" t="str">
            <v>emma.ticonipa@economiayfinanzas.gob.bo</v>
          </cell>
        </row>
        <row r="355">
          <cell r="A355">
            <v>1343</v>
          </cell>
          <cell r="C355" t="str">
            <v>Gobierno Autónomo Municipal de Vila Vila</v>
          </cell>
          <cell r="D355" t="str">
            <v>Huascar Nova</v>
          </cell>
          <cell r="E355" t="str">
            <v>Emma Ticonipa</v>
          </cell>
          <cell r="F355" t="str">
            <v>2183333 - 1635</v>
          </cell>
          <cell r="G355" t="str">
            <v>emma.ticonipa@economiayfinanzas.gob.bo</v>
          </cell>
        </row>
        <row r="356">
          <cell r="A356">
            <v>1344</v>
          </cell>
          <cell r="C356" t="str">
            <v>Gobierno Autónomo Municipal de Alalay</v>
          </cell>
          <cell r="D356" t="str">
            <v>Huascar Nova</v>
          </cell>
          <cell r="E356" t="str">
            <v>Emma Ticonipa</v>
          </cell>
          <cell r="F356" t="str">
            <v>2183333 - 1635</v>
          </cell>
          <cell r="G356" t="str">
            <v>emma.ticonipa@economiayfinanzas.gob.bo</v>
          </cell>
        </row>
        <row r="357">
          <cell r="A357">
            <v>1345</v>
          </cell>
          <cell r="C357" t="str">
            <v>Gobierno Autónomo Municipal de Entre Rios</v>
          </cell>
          <cell r="D357" t="str">
            <v>Huascar Nova</v>
          </cell>
          <cell r="E357" t="str">
            <v>Emma Ticonipa</v>
          </cell>
          <cell r="F357" t="str">
            <v>2183333 - 1635</v>
          </cell>
          <cell r="G357" t="str">
            <v>emma.ticonipa@economiayfinanzas.gob.bo</v>
          </cell>
        </row>
        <row r="358">
          <cell r="A358">
            <v>1346</v>
          </cell>
          <cell r="C358" t="str">
            <v>Gobierno Autónomo Municipal de Cocapata</v>
          </cell>
          <cell r="D358" t="str">
            <v>Huascar Nova</v>
          </cell>
          <cell r="E358" t="str">
            <v>Emma Ticonipa</v>
          </cell>
          <cell r="F358" t="str">
            <v>2183333 - 1635</v>
          </cell>
          <cell r="G358" t="str">
            <v>emma.ticonipa@economiayfinanzas.gob.bo</v>
          </cell>
        </row>
        <row r="359">
          <cell r="A359">
            <v>1347</v>
          </cell>
          <cell r="C359" t="str">
            <v>Gobierno Autónomo Municipal de Shinahota</v>
          </cell>
          <cell r="D359" t="str">
            <v>Huascar Nova</v>
          </cell>
          <cell r="E359" t="str">
            <v>Emma Ticonipa</v>
          </cell>
          <cell r="F359" t="str">
            <v>2183333 - 1635</v>
          </cell>
          <cell r="G359" t="str">
            <v>emma.ticonipa@economiayfinanzas.gob.bo</v>
          </cell>
        </row>
        <row r="360">
          <cell r="A360">
            <v>1401</v>
          </cell>
          <cell r="C360" t="str">
            <v>Gobierno Autónomo Municipal de Oruro</v>
          </cell>
          <cell r="D360" t="str">
            <v>Huascar Nova</v>
          </cell>
          <cell r="E360" t="str">
            <v>Emma Ticonipa</v>
          </cell>
          <cell r="F360" t="str">
            <v>2183333 - 1635</v>
          </cell>
          <cell r="G360" t="str">
            <v>emma.ticonipa@economiayfinanzas.gob.bo</v>
          </cell>
        </row>
        <row r="361">
          <cell r="A361">
            <v>1402</v>
          </cell>
          <cell r="C361" t="str">
            <v>Gobierno Autónomo Municipal de Caracollo</v>
          </cell>
          <cell r="D361" t="str">
            <v>Huascar Nova</v>
          </cell>
          <cell r="E361" t="str">
            <v>Emma Ticonipa</v>
          </cell>
          <cell r="F361" t="str">
            <v>2183333 - 1635</v>
          </cell>
          <cell r="G361" t="str">
            <v>emma.ticonipa@economiayfinanzas.gob.bo</v>
          </cell>
        </row>
        <row r="362">
          <cell r="A362">
            <v>1403</v>
          </cell>
          <cell r="C362" t="str">
            <v>Gobierno Autónomo Municipal de El Choro</v>
          </cell>
          <cell r="D362" t="str">
            <v>Huascar Nova</v>
          </cell>
          <cell r="E362" t="str">
            <v>Emma Ticonipa</v>
          </cell>
          <cell r="F362" t="str">
            <v>2183333 - 1635</v>
          </cell>
          <cell r="G362" t="str">
            <v>emma.ticonipa@economiayfinanzas.gob.bo</v>
          </cell>
        </row>
        <row r="363">
          <cell r="A363">
            <v>1404</v>
          </cell>
          <cell r="C363" t="str">
            <v>Gobierno Autónomo Municipal de Challapata</v>
          </cell>
          <cell r="D363" t="str">
            <v>Huascar Nova</v>
          </cell>
          <cell r="E363" t="str">
            <v>Emma Ticonipa</v>
          </cell>
          <cell r="F363" t="str">
            <v>2183333 - 1635</v>
          </cell>
          <cell r="G363" t="str">
            <v>emma.ticonipa@economiayfinanzas.gob.bo</v>
          </cell>
        </row>
        <row r="364">
          <cell r="A364">
            <v>1405</v>
          </cell>
          <cell r="C364" t="str">
            <v>Gobierno Autónomo Municipal de Santuario de Quillacas</v>
          </cell>
          <cell r="D364" t="str">
            <v>Huascar Nova</v>
          </cell>
          <cell r="E364" t="str">
            <v>Emma Ticonipa</v>
          </cell>
          <cell r="F364" t="str">
            <v>2183333 - 1635</v>
          </cell>
          <cell r="G364" t="str">
            <v>emma.ticonipa@economiayfinanzas.gob.bo</v>
          </cell>
        </row>
        <row r="365">
          <cell r="A365">
            <v>1406</v>
          </cell>
          <cell r="C365" t="str">
            <v>Gobierno Autónomo Municipal de Huanuni</v>
          </cell>
          <cell r="D365" t="str">
            <v>Huascar Nova</v>
          </cell>
          <cell r="E365" t="str">
            <v>Emma Ticonipa</v>
          </cell>
          <cell r="F365" t="str">
            <v>2183333 - 1635</v>
          </cell>
          <cell r="G365" t="str">
            <v>emma.ticonipa@economiayfinanzas.gob.bo</v>
          </cell>
        </row>
        <row r="366">
          <cell r="A366">
            <v>1407</v>
          </cell>
          <cell r="C366" t="str">
            <v>Gobierno Autónomo Municipal de Machacamarca</v>
          </cell>
          <cell r="D366" t="str">
            <v>Huascar Nova</v>
          </cell>
          <cell r="E366" t="str">
            <v>Emma Ticonipa</v>
          </cell>
          <cell r="F366" t="str">
            <v>2183333 - 1635</v>
          </cell>
          <cell r="G366" t="str">
            <v>emma.ticonipa@economiayfinanzas.gob.bo</v>
          </cell>
        </row>
        <row r="367">
          <cell r="A367">
            <v>1408</v>
          </cell>
          <cell r="C367" t="str">
            <v>Gobierno Autónomo Municipal de Poopó (Villa Poopó)</v>
          </cell>
          <cell r="D367" t="str">
            <v>Huascar Nova</v>
          </cell>
          <cell r="E367" t="str">
            <v>Emma Ticonipa</v>
          </cell>
          <cell r="F367" t="str">
            <v>2183333 - 1635</v>
          </cell>
          <cell r="G367" t="str">
            <v>emma.ticonipa@economiayfinanzas.gob.bo</v>
          </cell>
        </row>
        <row r="368">
          <cell r="A368">
            <v>1409</v>
          </cell>
          <cell r="C368" t="str">
            <v>Gobierno Autónomo Municipal de Pazña</v>
          </cell>
          <cell r="D368" t="str">
            <v>Huascar Nova</v>
          </cell>
          <cell r="E368" t="str">
            <v>Emma Ticonipa</v>
          </cell>
          <cell r="F368" t="str">
            <v>2183333 - 1635</v>
          </cell>
          <cell r="G368" t="str">
            <v>emma.ticonipa@economiayfinanzas.gob.bo</v>
          </cell>
        </row>
        <row r="369">
          <cell r="A369">
            <v>1410</v>
          </cell>
          <cell r="C369" t="str">
            <v>Gobierno Autónomo Municipal de Antequera</v>
          </cell>
          <cell r="D369" t="str">
            <v>Huascar Nova</v>
          </cell>
          <cell r="E369" t="str">
            <v>Emma Ticonipa</v>
          </cell>
          <cell r="F369" t="str">
            <v>2183333 - 1635</v>
          </cell>
          <cell r="G369" t="str">
            <v>emma.ticonipa@economiayfinanzas.gob.bo</v>
          </cell>
        </row>
        <row r="370">
          <cell r="A370">
            <v>1411</v>
          </cell>
          <cell r="C370" t="str">
            <v>Gobierno Autónomo Municipal de Eucaliptus</v>
          </cell>
          <cell r="D370" t="str">
            <v>Huascar Nova</v>
          </cell>
          <cell r="E370" t="str">
            <v>Emma Ticonipa</v>
          </cell>
          <cell r="F370" t="str">
            <v>2183333 - 1635</v>
          </cell>
          <cell r="G370" t="str">
            <v>emma.ticonipa@economiayfinanzas.gob.bo</v>
          </cell>
        </row>
        <row r="371">
          <cell r="A371">
            <v>1412</v>
          </cell>
          <cell r="C371" t="str">
            <v>Gobierno Autónomo Municipal de Santiago de Huari</v>
          </cell>
          <cell r="D371" t="str">
            <v>Huascar Nova</v>
          </cell>
          <cell r="E371" t="str">
            <v>Emma Ticonipa</v>
          </cell>
          <cell r="F371" t="str">
            <v>2183333 - 1635</v>
          </cell>
          <cell r="G371" t="str">
            <v>emma.ticonipa@economiayfinanzas.gob.bo</v>
          </cell>
        </row>
        <row r="372">
          <cell r="A372">
            <v>1413</v>
          </cell>
          <cell r="C372" t="str">
            <v>Gobierno Autónomo Municipal de Totora</v>
          </cell>
          <cell r="D372" t="str">
            <v>Huascar Nova</v>
          </cell>
          <cell r="E372" t="str">
            <v>Emma Ticonipa</v>
          </cell>
          <cell r="F372" t="str">
            <v>2183333 - 1635</v>
          </cell>
          <cell r="G372" t="str">
            <v>emma.ticonipa@economiayfinanzas.gob.bo</v>
          </cell>
        </row>
        <row r="373">
          <cell r="A373">
            <v>1414</v>
          </cell>
          <cell r="C373" t="str">
            <v>Gobierno Autónomo Municipal de Corque</v>
          </cell>
          <cell r="D373" t="str">
            <v>Huascar Nova</v>
          </cell>
          <cell r="E373" t="str">
            <v>Emma Ticonipa</v>
          </cell>
          <cell r="F373" t="str">
            <v>2183333 - 1635</v>
          </cell>
          <cell r="G373" t="str">
            <v>emma.ticonipa@economiayfinanzas.gob.bo</v>
          </cell>
        </row>
        <row r="374">
          <cell r="A374">
            <v>1415</v>
          </cell>
          <cell r="C374" t="str">
            <v>Gobierno Autónomo Municipal de Choquecota</v>
          </cell>
          <cell r="D374" t="str">
            <v>Huascar Nova</v>
          </cell>
          <cell r="E374" t="str">
            <v>Emma Ticonipa</v>
          </cell>
          <cell r="F374" t="str">
            <v>2183333 - 1635</v>
          </cell>
          <cell r="G374" t="str">
            <v>emma.ticonipa@economiayfinanzas.gob.bo</v>
          </cell>
        </row>
        <row r="375">
          <cell r="A375">
            <v>1416</v>
          </cell>
          <cell r="C375" t="str">
            <v>Gobierno Autónomo Municipal de Curahuara de Carangas</v>
          </cell>
          <cell r="D375" t="str">
            <v>Huascar Nova</v>
          </cell>
          <cell r="E375" t="str">
            <v>Emma Ticonipa</v>
          </cell>
          <cell r="F375" t="str">
            <v>2183333 - 1635</v>
          </cell>
          <cell r="G375" t="str">
            <v>emma.ticonipa@economiayfinanzas.gob.bo</v>
          </cell>
        </row>
        <row r="376">
          <cell r="A376">
            <v>1417</v>
          </cell>
          <cell r="C376" t="str">
            <v>Gobierno Autónomo Municipal de Turco</v>
          </cell>
          <cell r="D376" t="str">
            <v>Huascar Nova</v>
          </cell>
          <cell r="E376" t="str">
            <v>Emma Ticonipa</v>
          </cell>
          <cell r="F376" t="str">
            <v>2183333 - 1635</v>
          </cell>
          <cell r="G376" t="str">
            <v>emma.ticonipa@economiayfinanzas.gob.bo</v>
          </cell>
        </row>
        <row r="377">
          <cell r="A377">
            <v>1418</v>
          </cell>
          <cell r="C377" t="str">
            <v>Gobierno Autónomo Municipal de Huachacalla</v>
          </cell>
          <cell r="D377" t="str">
            <v>Huascar Nova</v>
          </cell>
          <cell r="E377" t="str">
            <v>Emma Ticonipa</v>
          </cell>
          <cell r="F377" t="str">
            <v>2183333 - 1635</v>
          </cell>
          <cell r="G377" t="str">
            <v>emma.ticonipa@economiayfinanzas.gob.bo</v>
          </cell>
        </row>
        <row r="378">
          <cell r="A378">
            <v>1419</v>
          </cell>
          <cell r="C378" t="str">
            <v>Gobierno Autónomo Municipal de Escara</v>
          </cell>
          <cell r="D378" t="str">
            <v>Huascar Nova</v>
          </cell>
          <cell r="E378" t="str">
            <v>Emma Ticonipa</v>
          </cell>
          <cell r="F378" t="str">
            <v>2183333 - 1635</v>
          </cell>
          <cell r="G378" t="str">
            <v>emma.ticonipa@economiayfinanzas.gob.bo</v>
          </cell>
        </row>
        <row r="379">
          <cell r="A379">
            <v>1420</v>
          </cell>
          <cell r="C379" t="str">
            <v>Gobierno Autónomo Municipal de Cruz de Machacamarca</v>
          </cell>
          <cell r="D379" t="str">
            <v>Huascar Nova</v>
          </cell>
          <cell r="E379" t="str">
            <v>Emma Ticonipa</v>
          </cell>
          <cell r="F379" t="str">
            <v>2183333 - 1635</v>
          </cell>
          <cell r="G379" t="str">
            <v>emma.ticonipa@economiayfinanzas.gob.bo</v>
          </cell>
        </row>
        <row r="380">
          <cell r="A380">
            <v>1421</v>
          </cell>
          <cell r="C380" t="str">
            <v>Gobierno Autónomo Municipal de Yunguyo de Litoral</v>
          </cell>
          <cell r="D380" t="str">
            <v>Huascar Nova</v>
          </cell>
          <cell r="E380" t="str">
            <v>Emma Ticonipa</v>
          </cell>
          <cell r="F380" t="str">
            <v>2183333 - 1635</v>
          </cell>
          <cell r="G380" t="str">
            <v>emma.ticonipa@economiayfinanzas.gob.bo</v>
          </cell>
        </row>
        <row r="381">
          <cell r="A381">
            <v>1422</v>
          </cell>
          <cell r="C381" t="str">
            <v>Gobierno Autónomo Municipal de Esmeralda</v>
          </cell>
          <cell r="D381" t="str">
            <v>Huascar Nova</v>
          </cell>
          <cell r="E381" t="str">
            <v>Emma Ticonipa</v>
          </cell>
          <cell r="F381" t="str">
            <v>2183333 - 1635</v>
          </cell>
          <cell r="G381" t="str">
            <v>emma.ticonipa@economiayfinanzas.gob.bo</v>
          </cell>
        </row>
        <row r="382">
          <cell r="A382">
            <v>1423</v>
          </cell>
          <cell r="C382" t="str">
            <v>Gobierno Autónomo Municipal de Toledo</v>
          </cell>
          <cell r="D382" t="str">
            <v>Huascar Nova</v>
          </cell>
          <cell r="E382" t="str">
            <v>Emma Ticonipa</v>
          </cell>
          <cell r="F382" t="str">
            <v>2183333 - 1635</v>
          </cell>
          <cell r="G382" t="str">
            <v>emma.ticonipa@economiayfinanzas.gob.bo</v>
          </cell>
        </row>
        <row r="383">
          <cell r="A383">
            <v>1424</v>
          </cell>
          <cell r="C383" t="str">
            <v>Gobierno Autónomo Municipal de Andamarca (Santiago de Andamarca)</v>
          </cell>
          <cell r="D383" t="str">
            <v>Huascar Nova</v>
          </cell>
          <cell r="E383" t="str">
            <v>Emma Ticonipa</v>
          </cell>
          <cell r="F383" t="str">
            <v>2183333 - 1635</v>
          </cell>
          <cell r="G383" t="str">
            <v>emma.ticonipa@economiayfinanzas.gob.bo</v>
          </cell>
        </row>
        <row r="384">
          <cell r="A384">
            <v>1425</v>
          </cell>
          <cell r="C384" t="str">
            <v>Gobierno Autónomo Municipal de Belén de Andamarca</v>
          </cell>
          <cell r="D384" t="str">
            <v>Huascar Nova</v>
          </cell>
          <cell r="E384" t="str">
            <v>Emma Ticonipa</v>
          </cell>
          <cell r="F384" t="str">
            <v>2183333 - 1635</v>
          </cell>
          <cell r="G384" t="str">
            <v>emma.ticonipa@economiayfinanzas.gob.bo</v>
          </cell>
        </row>
        <row r="385">
          <cell r="A385">
            <v>1426</v>
          </cell>
          <cell r="C385" t="str">
            <v>Gobierno Autónomo Municipal de Salinas de G. Mendoza</v>
          </cell>
          <cell r="D385" t="str">
            <v>Huascar Nova</v>
          </cell>
          <cell r="E385" t="str">
            <v>Emma Ticonipa</v>
          </cell>
          <cell r="F385" t="str">
            <v>2183333 - 1635</v>
          </cell>
          <cell r="G385" t="str">
            <v>emma.ticonipa@economiayfinanzas.gob.bo</v>
          </cell>
        </row>
        <row r="386">
          <cell r="A386">
            <v>1427</v>
          </cell>
          <cell r="C386" t="str">
            <v>Gobierno Autónomo Municipal de Pampa Aullagas</v>
          </cell>
          <cell r="D386" t="str">
            <v>Huascar Nova</v>
          </cell>
          <cell r="E386" t="str">
            <v>Emma Ticonipa</v>
          </cell>
          <cell r="F386" t="str">
            <v>2183333 - 1635</v>
          </cell>
          <cell r="G386" t="str">
            <v>emma.ticonipa@economiayfinanzas.gob.bo</v>
          </cell>
        </row>
        <row r="387">
          <cell r="A387">
            <v>1428</v>
          </cell>
          <cell r="C387" t="str">
            <v>Gobierno Autónomo Municipal de La Rivera</v>
          </cell>
          <cell r="D387" t="str">
            <v>Huascar Nova</v>
          </cell>
          <cell r="E387" t="str">
            <v>Emma Ticonipa</v>
          </cell>
          <cell r="F387" t="str">
            <v>2183333 - 1635</v>
          </cell>
          <cell r="G387" t="str">
            <v>emma.ticonipa@economiayfinanzas.gob.bo</v>
          </cell>
        </row>
        <row r="388">
          <cell r="A388">
            <v>1429</v>
          </cell>
          <cell r="C388" t="str">
            <v>Gobierno Autónomo Municipal de Todos Santos</v>
          </cell>
          <cell r="D388" t="str">
            <v>Huascar Nova</v>
          </cell>
          <cell r="E388" t="str">
            <v>Emma Ticonipa</v>
          </cell>
          <cell r="F388" t="str">
            <v>2183333 - 1635</v>
          </cell>
          <cell r="G388" t="str">
            <v>emma.ticonipa@economiayfinanzas.gob.bo</v>
          </cell>
        </row>
        <row r="389">
          <cell r="A389">
            <v>1430</v>
          </cell>
          <cell r="C389" t="str">
            <v>Gobierno Autónomo Municipal de Carangas</v>
          </cell>
          <cell r="D389" t="str">
            <v>Huascar Nova</v>
          </cell>
          <cell r="E389" t="str">
            <v>Emma Ticonipa</v>
          </cell>
          <cell r="F389" t="str">
            <v>2183333 - 1635</v>
          </cell>
          <cell r="G389" t="str">
            <v>emma.ticonipa@economiayfinanzas.gob.bo</v>
          </cell>
        </row>
        <row r="390">
          <cell r="A390">
            <v>1431</v>
          </cell>
          <cell r="C390" t="str">
            <v>Gobierno Autónomo Municipal de Sabaya</v>
          </cell>
          <cell r="D390" t="str">
            <v>Huascar Nova</v>
          </cell>
          <cell r="E390" t="str">
            <v>Emma Ticonipa</v>
          </cell>
          <cell r="F390" t="str">
            <v>2183333 - 1635</v>
          </cell>
          <cell r="G390" t="str">
            <v>emma.ticonipa@economiayfinanzas.gob.bo</v>
          </cell>
        </row>
        <row r="391">
          <cell r="A391">
            <v>1432</v>
          </cell>
          <cell r="C391" t="str">
            <v>Gobierno Autónomo Municipal de Coipasa</v>
          </cell>
          <cell r="D391" t="str">
            <v>Huascar Nova</v>
          </cell>
          <cell r="E391" t="str">
            <v>Emma Ticonipa</v>
          </cell>
          <cell r="F391" t="str">
            <v>2183333 - 1635</v>
          </cell>
          <cell r="G391" t="str">
            <v>emma.ticonipa@economiayfinanzas.gob.bo</v>
          </cell>
        </row>
        <row r="392">
          <cell r="A392">
            <v>1434</v>
          </cell>
          <cell r="C392" t="str">
            <v>Gobierno Autónomo Municipal de Huayllamarca (Santiago de Huayllamarca)</v>
          </cell>
          <cell r="D392" t="str">
            <v>Huascar Nova</v>
          </cell>
          <cell r="E392" t="str">
            <v>Emma Ticonipa</v>
          </cell>
          <cell r="F392" t="str">
            <v>2183333 - 1635</v>
          </cell>
          <cell r="G392" t="str">
            <v>emma.ticonipa@economiayfinanzas.gob.bo</v>
          </cell>
        </row>
        <row r="393">
          <cell r="A393">
            <v>1435</v>
          </cell>
          <cell r="C393" t="str">
            <v>Gobierno Autónomo Municipal de Soracachi</v>
          </cell>
          <cell r="D393" t="str">
            <v>Huascar Nova</v>
          </cell>
          <cell r="E393" t="str">
            <v>Emma Ticonipa</v>
          </cell>
          <cell r="F393" t="str">
            <v>2183333 - 1635</v>
          </cell>
          <cell r="G393" t="str">
            <v>emma.ticonipa@economiayfinanzas.gob.bo</v>
          </cell>
        </row>
        <row r="394">
          <cell r="A394">
            <v>1501</v>
          </cell>
          <cell r="C394" t="str">
            <v>Gobierno Autónomo Municipal de Potosí</v>
          </cell>
          <cell r="D394" t="str">
            <v>Huascar Nova</v>
          </cell>
          <cell r="E394" t="str">
            <v>Emma Ticonipa</v>
          </cell>
          <cell r="F394" t="str">
            <v>2183333 - 1635</v>
          </cell>
          <cell r="G394" t="str">
            <v>emma.ticonipa@economiayfinanzas.gob.bo</v>
          </cell>
        </row>
        <row r="395">
          <cell r="A395">
            <v>1502</v>
          </cell>
          <cell r="C395" t="str">
            <v>Gobierno Autónomo Municipal de Tinguipaya</v>
          </cell>
          <cell r="D395" t="str">
            <v>Huascar Nova</v>
          </cell>
          <cell r="E395" t="str">
            <v>Emma Ticonipa</v>
          </cell>
          <cell r="F395" t="str">
            <v>2183333 - 1635</v>
          </cell>
          <cell r="G395" t="str">
            <v>emma.ticonipa@economiayfinanzas.gob.bo</v>
          </cell>
        </row>
        <row r="396">
          <cell r="A396">
            <v>1503</v>
          </cell>
          <cell r="C396" t="str">
            <v>Gobierno Autónomo Municipal de Yocalla</v>
          </cell>
          <cell r="D396" t="str">
            <v>Huascar Nova</v>
          </cell>
          <cell r="E396" t="str">
            <v>Emma Ticonipa</v>
          </cell>
          <cell r="F396" t="str">
            <v>2183333 - 1635</v>
          </cell>
          <cell r="G396" t="str">
            <v>emma.ticonipa@economiayfinanzas.gob.bo</v>
          </cell>
        </row>
        <row r="397">
          <cell r="A397">
            <v>1504</v>
          </cell>
          <cell r="C397" t="str">
            <v>Gobierno Autónomo Municipal de Urmiri</v>
          </cell>
          <cell r="D397" t="str">
            <v>Huascar Nova</v>
          </cell>
          <cell r="E397" t="str">
            <v>Emma Ticonipa</v>
          </cell>
          <cell r="F397" t="str">
            <v>2183333 - 1635</v>
          </cell>
          <cell r="G397" t="str">
            <v>emma.ticonipa@economiayfinanzas.gob.bo</v>
          </cell>
        </row>
        <row r="398">
          <cell r="A398">
            <v>1505</v>
          </cell>
          <cell r="C398" t="str">
            <v>Gobierno Autónomo Municipal de Uncía</v>
          </cell>
          <cell r="D398" t="str">
            <v>Huascar Nova</v>
          </cell>
          <cell r="E398" t="str">
            <v>Emma Ticonipa</v>
          </cell>
          <cell r="F398" t="str">
            <v>2183333 - 1635</v>
          </cell>
          <cell r="G398" t="str">
            <v>emma.ticonipa@economiayfinanzas.gob.bo</v>
          </cell>
        </row>
        <row r="399">
          <cell r="A399">
            <v>1506</v>
          </cell>
          <cell r="C399" t="str">
            <v>Gobierno Autónomo Municipal de Chayanta</v>
          </cell>
          <cell r="D399" t="str">
            <v>Huascar Nova</v>
          </cell>
          <cell r="E399" t="str">
            <v>Emma Ticonipa</v>
          </cell>
          <cell r="F399" t="str">
            <v>2183333 - 1635</v>
          </cell>
          <cell r="G399" t="str">
            <v>emma.ticonipa@economiayfinanzas.gob.bo</v>
          </cell>
        </row>
        <row r="400">
          <cell r="A400">
            <v>1507</v>
          </cell>
          <cell r="C400" t="str">
            <v>Gobierno Autónomo Municipal de Llallagua</v>
          </cell>
          <cell r="D400" t="str">
            <v>Huascar Nova</v>
          </cell>
          <cell r="E400" t="str">
            <v>Emma Ticonipa</v>
          </cell>
          <cell r="F400" t="str">
            <v>2183333 - 1635</v>
          </cell>
          <cell r="G400" t="str">
            <v>emma.ticonipa@economiayfinanzas.gob.bo</v>
          </cell>
        </row>
        <row r="401">
          <cell r="A401">
            <v>1508</v>
          </cell>
          <cell r="C401" t="str">
            <v>Gobierno Autónomo Municipal de Betanzos</v>
          </cell>
          <cell r="D401" t="str">
            <v>Huascar Nova</v>
          </cell>
          <cell r="E401" t="str">
            <v>Emma Ticonipa</v>
          </cell>
          <cell r="F401" t="str">
            <v>2183333 - 1635</v>
          </cell>
          <cell r="G401" t="str">
            <v>emma.ticonipa@economiayfinanzas.gob.bo</v>
          </cell>
        </row>
        <row r="402">
          <cell r="A402">
            <v>1509</v>
          </cell>
          <cell r="C402" t="str">
            <v>Gobierno Autónomo Municipal de Chaqui</v>
          </cell>
          <cell r="D402" t="str">
            <v>Huascar Nova</v>
          </cell>
          <cell r="E402" t="str">
            <v>Emma Ticonipa</v>
          </cell>
          <cell r="F402" t="str">
            <v>2183333 - 1635</v>
          </cell>
          <cell r="G402" t="str">
            <v>emma.ticonipa@economiayfinanzas.gob.bo</v>
          </cell>
        </row>
        <row r="403">
          <cell r="A403">
            <v>1510</v>
          </cell>
          <cell r="C403" t="str">
            <v>Gobierno Autónomo Municipal de Tacobamba</v>
          </cell>
          <cell r="D403" t="str">
            <v>Huascar Nova</v>
          </cell>
          <cell r="E403" t="str">
            <v>Emma Ticonipa</v>
          </cell>
          <cell r="F403" t="str">
            <v>2183333 - 1635</v>
          </cell>
          <cell r="G403" t="str">
            <v>emma.ticonipa@economiayfinanzas.gob.bo</v>
          </cell>
        </row>
        <row r="404">
          <cell r="A404">
            <v>1511</v>
          </cell>
          <cell r="C404" t="str">
            <v>Gobierno Autónomo Municipal de Colquechaca</v>
          </cell>
          <cell r="D404" t="str">
            <v>Huascar Nova</v>
          </cell>
          <cell r="E404" t="str">
            <v>Emma Ticonipa</v>
          </cell>
          <cell r="F404" t="str">
            <v>2183333 - 1635</v>
          </cell>
          <cell r="G404" t="str">
            <v>emma.ticonipa@economiayfinanzas.gob.bo</v>
          </cell>
        </row>
        <row r="405">
          <cell r="A405">
            <v>1512</v>
          </cell>
          <cell r="C405" t="str">
            <v>Gobierno Autónomo Municipal de Ravelo</v>
          </cell>
          <cell r="D405" t="str">
            <v>Huascar Nova</v>
          </cell>
          <cell r="E405" t="str">
            <v>Emma Ticonipa</v>
          </cell>
          <cell r="F405" t="str">
            <v>2183333 - 1635</v>
          </cell>
          <cell r="G405" t="str">
            <v>emma.ticonipa@economiayfinanzas.gob.bo</v>
          </cell>
        </row>
        <row r="406">
          <cell r="A406">
            <v>1513</v>
          </cell>
          <cell r="C406" t="str">
            <v>Gobierno Autónomo Municipal de Pocoata</v>
          </cell>
          <cell r="D406" t="str">
            <v>Huascar Nova</v>
          </cell>
          <cell r="E406" t="str">
            <v>Emma Ticonipa</v>
          </cell>
          <cell r="F406" t="str">
            <v>2183333 - 1635</v>
          </cell>
          <cell r="G406" t="str">
            <v>emma.ticonipa@economiayfinanzas.gob.bo</v>
          </cell>
        </row>
        <row r="407">
          <cell r="A407">
            <v>1514</v>
          </cell>
          <cell r="C407" t="str">
            <v>Gobierno Autónomo Municipal de Ocurí</v>
          </cell>
          <cell r="D407" t="str">
            <v>Huascar Nova</v>
          </cell>
          <cell r="E407" t="str">
            <v>Emma Ticonipa</v>
          </cell>
          <cell r="F407" t="str">
            <v>2183333 - 1635</v>
          </cell>
          <cell r="G407" t="str">
            <v>emma.ticonipa@economiayfinanzas.gob.bo</v>
          </cell>
        </row>
        <row r="408">
          <cell r="A408">
            <v>1515</v>
          </cell>
          <cell r="C408" t="str">
            <v>Gobierno Autónomo Municipal de San Pedro de Buena Vista</v>
          </cell>
          <cell r="D408" t="str">
            <v>Huascar Nova</v>
          </cell>
          <cell r="E408" t="str">
            <v>Emma Ticonipa</v>
          </cell>
          <cell r="F408" t="str">
            <v>2183333 - 1635</v>
          </cell>
          <cell r="G408" t="str">
            <v>emma.ticonipa@economiayfinanzas.gob.bo</v>
          </cell>
        </row>
        <row r="409">
          <cell r="A409">
            <v>1516</v>
          </cell>
          <cell r="C409" t="str">
            <v>Gobierno Autónomo Municipal de Toro Toro</v>
          </cell>
          <cell r="D409" t="str">
            <v>Huascar Nova</v>
          </cell>
          <cell r="E409" t="str">
            <v>Emma Ticonipa</v>
          </cell>
          <cell r="F409" t="str">
            <v>2183333 - 1635</v>
          </cell>
          <cell r="G409" t="str">
            <v>emma.ticonipa@economiayfinanzas.gob.bo</v>
          </cell>
        </row>
        <row r="410">
          <cell r="A410">
            <v>1517</v>
          </cell>
          <cell r="C410" t="str">
            <v>Gobierno Autónomo Municipal de Cotagaita</v>
          </cell>
          <cell r="D410" t="str">
            <v>Huascar Nova</v>
          </cell>
          <cell r="E410" t="str">
            <v>Emma Ticonipa</v>
          </cell>
          <cell r="F410" t="str">
            <v>2183333 - 1635</v>
          </cell>
          <cell r="G410" t="str">
            <v>emma.ticonipa@economiayfinanzas.gob.bo</v>
          </cell>
        </row>
        <row r="411">
          <cell r="A411">
            <v>1518</v>
          </cell>
          <cell r="C411" t="str">
            <v>Gobierno Autónomo Municipal de Vitichi</v>
          </cell>
          <cell r="D411" t="str">
            <v>Huascar Nova</v>
          </cell>
          <cell r="E411" t="str">
            <v>Emma Ticonipa</v>
          </cell>
          <cell r="F411" t="str">
            <v>2183333 - 1635</v>
          </cell>
          <cell r="G411" t="str">
            <v>emma.ticonipa@economiayfinanzas.gob.bo</v>
          </cell>
        </row>
        <row r="412">
          <cell r="A412">
            <v>1519</v>
          </cell>
          <cell r="C412" t="str">
            <v>Gobierno Autónomo Municipal de Tupiza</v>
          </cell>
          <cell r="D412" t="str">
            <v>Huascar Nova</v>
          </cell>
          <cell r="E412" t="str">
            <v>Emma Ticonipa</v>
          </cell>
          <cell r="F412" t="str">
            <v>2183333 - 1635</v>
          </cell>
          <cell r="G412" t="str">
            <v>emma.ticonipa@economiayfinanzas.gob.bo</v>
          </cell>
        </row>
        <row r="413">
          <cell r="A413">
            <v>1520</v>
          </cell>
          <cell r="C413" t="str">
            <v>Gobierno Autónomo Municipal de Atocha</v>
          </cell>
          <cell r="D413" t="str">
            <v>Huascar Nova</v>
          </cell>
          <cell r="E413" t="str">
            <v>Emma Ticonipa</v>
          </cell>
          <cell r="F413" t="str">
            <v>2183333 - 1635</v>
          </cell>
          <cell r="G413" t="str">
            <v>emma.ticonipa@economiayfinanzas.gob.bo</v>
          </cell>
        </row>
        <row r="414">
          <cell r="A414">
            <v>1521</v>
          </cell>
          <cell r="C414" t="str">
            <v>Gobierno Autónomo Municipal de Colcha"K" (Villa Martín)</v>
          </cell>
          <cell r="D414" t="str">
            <v>Huascar Nova</v>
          </cell>
          <cell r="E414" t="str">
            <v>Emma Ticonipa</v>
          </cell>
          <cell r="F414" t="str">
            <v>2183333 - 1635</v>
          </cell>
          <cell r="G414" t="str">
            <v>emma.ticonipa@economiayfinanzas.gob.bo</v>
          </cell>
        </row>
        <row r="415">
          <cell r="A415">
            <v>1522</v>
          </cell>
          <cell r="C415" t="str">
            <v>Gobierno Autónomo Municipal de San Pedro de Quemes</v>
          </cell>
          <cell r="D415" t="str">
            <v>Huascar Nova</v>
          </cell>
          <cell r="E415" t="str">
            <v>Emma Ticonipa</v>
          </cell>
          <cell r="F415" t="str">
            <v>2183333 - 1635</v>
          </cell>
          <cell r="G415" t="str">
            <v>emma.ticonipa@economiayfinanzas.gob.bo</v>
          </cell>
        </row>
        <row r="416">
          <cell r="A416">
            <v>1523</v>
          </cell>
          <cell r="C416" t="str">
            <v>Gobierno Autónomo Municipal de San Pablo de Lípez</v>
          </cell>
          <cell r="D416" t="str">
            <v>Huascar Nova</v>
          </cell>
          <cell r="E416" t="str">
            <v>Emma Ticonipa</v>
          </cell>
          <cell r="F416" t="str">
            <v>2183333 - 1635</v>
          </cell>
          <cell r="G416" t="str">
            <v>emma.ticonipa@economiayfinanzas.gob.bo</v>
          </cell>
        </row>
        <row r="417">
          <cell r="A417">
            <v>1524</v>
          </cell>
          <cell r="C417" t="str">
            <v>Gobierno Autónomo Municipal de Mojinete</v>
          </cell>
          <cell r="D417" t="str">
            <v>Huascar Nova</v>
          </cell>
          <cell r="E417" t="str">
            <v>Emma Ticonipa</v>
          </cell>
          <cell r="F417" t="str">
            <v>2183333 - 1635</v>
          </cell>
          <cell r="G417" t="str">
            <v>emma.ticonipa@economiayfinanzas.gob.bo</v>
          </cell>
        </row>
        <row r="418">
          <cell r="A418">
            <v>1525</v>
          </cell>
          <cell r="C418" t="str">
            <v>Gobierno Autónomo Municipal de San Antonio de Esmoruco</v>
          </cell>
          <cell r="D418" t="str">
            <v>Huascar Nova</v>
          </cell>
          <cell r="E418" t="str">
            <v>Emma Ticonipa</v>
          </cell>
          <cell r="F418" t="str">
            <v>2183333 - 1635</v>
          </cell>
          <cell r="G418" t="str">
            <v>emma.ticonipa@economiayfinanzas.gob.bo</v>
          </cell>
        </row>
        <row r="419">
          <cell r="A419">
            <v>1526</v>
          </cell>
          <cell r="C419" t="str">
            <v>Gobierno Autónomo Municipal de Sacaca (Villa de Sacaca)</v>
          </cell>
          <cell r="D419" t="str">
            <v>Huascar Nova</v>
          </cell>
          <cell r="E419" t="str">
            <v>Emma Ticonipa</v>
          </cell>
          <cell r="F419" t="str">
            <v>2183333 - 1635</v>
          </cell>
          <cell r="G419" t="str">
            <v>emma.ticonipa@economiayfinanzas.gob.bo</v>
          </cell>
        </row>
        <row r="420">
          <cell r="A420">
            <v>1527</v>
          </cell>
          <cell r="C420" t="str">
            <v>Gobierno Autónomo Municipal de Caripuyo</v>
          </cell>
          <cell r="D420" t="str">
            <v>Huascar Nova</v>
          </cell>
          <cell r="E420" t="str">
            <v>Emma Ticonipa</v>
          </cell>
          <cell r="F420" t="str">
            <v>2183333 - 1635</v>
          </cell>
          <cell r="G420" t="str">
            <v>emma.ticonipa@economiayfinanzas.gob.bo</v>
          </cell>
        </row>
        <row r="421">
          <cell r="A421">
            <v>1528</v>
          </cell>
          <cell r="C421" t="str">
            <v>Gobierno Autónomo Municipal de Puna (Villa Talavera)</v>
          </cell>
          <cell r="D421" t="str">
            <v>Huascar Nova</v>
          </cell>
          <cell r="E421" t="str">
            <v>Emma Ticonipa</v>
          </cell>
          <cell r="F421" t="str">
            <v>2183333 - 1635</v>
          </cell>
          <cell r="G421" t="str">
            <v>emma.ticonipa@economiayfinanzas.gob.bo</v>
          </cell>
        </row>
        <row r="422">
          <cell r="A422">
            <v>1529</v>
          </cell>
          <cell r="C422" t="str">
            <v>Gobierno Autónomo Municipal de Caiza "D"</v>
          </cell>
          <cell r="D422" t="str">
            <v>Huascar Nova</v>
          </cell>
          <cell r="E422" t="str">
            <v>Emma Ticonipa</v>
          </cell>
          <cell r="F422" t="str">
            <v>2183333 - 1635</v>
          </cell>
          <cell r="G422" t="str">
            <v>emma.ticonipa@economiayfinanzas.gob.bo</v>
          </cell>
        </row>
        <row r="423">
          <cell r="A423">
            <v>1530</v>
          </cell>
          <cell r="C423" t="str">
            <v>Gobierno Autónomo Municipal de Uyuni</v>
          </cell>
          <cell r="D423" t="str">
            <v>Huascar Nova</v>
          </cell>
          <cell r="E423" t="str">
            <v>Emma Ticonipa</v>
          </cell>
          <cell r="F423" t="str">
            <v>2183333 - 1635</v>
          </cell>
          <cell r="G423" t="str">
            <v>emma.ticonipa@economiayfinanzas.gob.bo</v>
          </cell>
        </row>
        <row r="424">
          <cell r="A424">
            <v>1531</v>
          </cell>
          <cell r="C424" t="str">
            <v>Gobierno Autónomo Municipal de Tomave</v>
          </cell>
          <cell r="D424" t="str">
            <v>Huascar Nova</v>
          </cell>
          <cell r="E424" t="str">
            <v>Emma Ticonipa</v>
          </cell>
          <cell r="F424" t="str">
            <v>2183333 - 1635</v>
          </cell>
          <cell r="G424" t="str">
            <v>emma.ticonipa@economiayfinanzas.gob.bo</v>
          </cell>
        </row>
        <row r="425">
          <cell r="A425">
            <v>1532</v>
          </cell>
          <cell r="C425" t="str">
            <v>Gobierno Autónomo Municipal de Porco</v>
          </cell>
          <cell r="D425" t="str">
            <v>Huascar Nova</v>
          </cell>
          <cell r="E425" t="str">
            <v>Emma Ticonipa</v>
          </cell>
          <cell r="F425" t="str">
            <v>2183333 - 1635</v>
          </cell>
          <cell r="G425" t="str">
            <v>emma.ticonipa@economiayfinanzas.gob.bo</v>
          </cell>
        </row>
        <row r="426">
          <cell r="A426">
            <v>1533</v>
          </cell>
          <cell r="C426" t="str">
            <v>Gobierno Autónomo Municipal de Arampampa</v>
          </cell>
          <cell r="D426" t="str">
            <v>Huascar Nova</v>
          </cell>
          <cell r="E426" t="str">
            <v>Emma Ticonipa</v>
          </cell>
          <cell r="F426" t="str">
            <v>2183333 - 1635</v>
          </cell>
          <cell r="G426" t="str">
            <v>emma.ticonipa@economiayfinanzas.gob.bo</v>
          </cell>
        </row>
        <row r="427">
          <cell r="A427">
            <v>1534</v>
          </cell>
          <cell r="C427" t="str">
            <v>Gobierno Autónomo Municipal de Acasio</v>
          </cell>
          <cell r="D427" t="str">
            <v>Huascar Nova</v>
          </cell>
          <cell r="E427" t="str">
            <v>Emma Ticonipa</v>
          </cell>
          <cell r="F427" t="str">
            <v>2183333 - 1635</v>
          </cell>
          <cell r="G427" t="str">
            <v>emma.ticonipa@economiayfinanzas.gob.bo</v>
          </cell>
        </row>
        <row r="428">
          <cell r="A428">
            <v>1535</v>
          </cell>
          <cell r="C428" t="str">
            <v>Gobierno Autónomo Municipal de Llica</v>
          </cell>
          <cell r="D428" t="str">
            <v>Huascar Nova</v>
          </cell>
          <cell r="E428" t="str">
            <v>Emma Ticonipa</v>
          </cell>
          <cell r="F428" t="str">
            <v>2183333 - 1635</v>
          </cell>
          <cell r="G428" t="str">
            <v>emma.ticonipa@economiayfinanzas.gob.bo</v>
          </cell>
        </row>
        <row r="429">
          <cell r="A429">
            <v>1536</v>
          </cell>
          <cell r="C429" t="str">
            <v>Gobierno Autónomo Municipal de Tahua</v>
          </cell>
          <cell r="D429" t="str">
            <v>Huascar Nova</v>
          </cell>
          <cell r="E429" t="str">
            <v>Emma Ticonipa</v>
          </cell>
          <cell r="F429" t="str">
            <v>2183333 - 1635</v>
          </cell>
          <cell r="G429" t="str">
            <v>emma.ticonipa@economiayfinanzas.gob.bo</v>
          </cell>
        </row>
        <row r="430">
          <cell r="A430">
            <v>1537</v>
          </cell>
          <cell r="C430" t="str">
            <v>Gobierno Autónomo Municipal de Villazón</v>
          </cell>
          <cell r="D430" t="str">
            <v>Huascar Nova</v>
          </cell>
          <cell r="E430" t="str">
            <v>Emma Ticonipa</v>
          </cell>
          <cell r="F430" t="str">
            <v>2183333 - 1635</v>
          </cell>
          <cell r="G430" t="str">
            <v>emma.ticonipa@economiayfinanzas.gob.bo</v>
          </cell>
        </row>
        <row r="431">
          <cell r="A431">
            <v>1538</v>
          </cell>
          <cell r="C431" t="str">
            <v>Gobierno Autónomo Municipal de San Agustín</v>
          </cell>
          <cell r="D431" t="str">
            <v>Huascar Nova</v>
          </cell>
          <cell r="E431" t="str">
            <v>Emma Ticonipa</v>
          </cell>
          <cell r="F431" t="str">
            <v>2183333 - 1635</v>
          </cell>
          <cell r="G431" t="str">
            <v>emma.ticonipa@economiayfinanzas.gob.bo</v>
          </cell>
        </row>
        <row r="432">
          <cell r="A432">
            <v>1539</v>
          </cell>
          <cell r="C432" t="str">
            <v>Gobierno Autónomo Municipal de Ckochas</v>
          </cell>
          <cell r="D432" t="str">
            <v>Huascar Nova</v>
          </cell>
          <cell r="E432" t="str">
            <v>Emma Ticonipa</v>
          </cell>
          <cell r="F432" t="str">
            <v>2183333 - 1635</v>
          </cell>
          <cell r="G432" t="str">
            <v>emma.ticonipa@economiayfinanzas.gob.bo</v>
          </cell>
        </row>
        <row r="433">
          <cell r="A433">
            <v>1540</v>
          </cell>
          <cell r="C433" t="str">
            <v>Gobierno Autónomo Municipal de Chuquihuta Ayllu Jucumani</v>
          </cell>
          <cell r="D433" t="str">
            <v>Huascar Nova</v>
          </cell>
          <cell r="E433" t="str">
            <v>Emma Ticonipa</v>
          </cell>
          <cell r="F433" t="str">
            <v>2183333 - 1635</v>
          </cell>
          <cell r="G433" t="str">
            <v>emma.ticonipa@economiayfinanzas.gob.bo</v>
          </cell>
        </row>
        <row r="434">
          <cell r="A434">
            <v>1601</v>
          </cell>
          <cell r="C434" t="str">
            <v>Gobierno Autónomo Municipal de Tarija</v>
          </cell>
          <cell r="D434" t="str">
            <v>Huascar Nova</v>
          </cell>
          <cell r="E434" t="str">
            <v>Emma Ticonipa</v>
          </cell>
          <cell r="F434" t="str">
            <v>2183333 - 1635</v>
          </cell>
          <cell r="G434" t="str">
            <v>emma.ticonipa@economiayfinanzas.gob.bo</v>
          </cell>
        </row>
        <row r="435">
          <cell r="A435">
            <v>1602</v>
          </cell>
          <cell r="C435" t="str">
            <v>Gobierno Autónomo Municipal de Padcaya</v>
          </cell>
          <cell r="D435" t="str">
            <v>Huascar Nova</v>
          </cell>
          <cell r="E435" t="str">
            <v>Emma Ticonipa</v>
          </cell>
          <cell r="F435" t="str">
            <v>2183333 - 1635</v>
          </cell>
          <cell r="G435" t="str">
            <v>emma.ticonipa@economiayfinanzas.gob.bo</v>
          </cell>
        </row>
        <row r="436">
          <cell r="A436">
            <v>1603</v>
          </cell>
          <cell r="C436" t="str">
            <v>Gobierno Autónomo Municipal de Bermejo</v>
          </cell>
          <cell r="D436" t="str">
            <v>Huascar Nova</v>
          </cell>
          <cell r="E436" t="str">
            <v>Emma Ticonipa</v>
          </cell>
          <cell r="F436" t="str">
            <v>2183333 - 1635</v>
          </cell>
          <cell r="G436" t="str">
            <v>emma.ticonipa@economiayfinanzas.gob.bo</v>
          </cell>
        </row>
        <row r="437">
          <cell r="A437">
            <v>1604</v>
          </cell>
          <cell r="C437" t="str">
            <v>Gobierno Autónomo Municipal de Yacuiba</v>
          </cell>
          <cell r="D437" t="str">
            <v>Huascar Nova</v>
          </cell>
          <cell r="E437" t="str">
            <v>Emma Ticonipa</v>
          </cell>
          <cell r="F437" t="str">
            <v>2183333 - 1635</v>
          </cell>
          <cell r="G437" t="str">
            <v>emma.ticonipa@economiayfinanzas.gob.bo</v>
          </cell>
        </row>
        <row r="438">
          <cell r="A438">
            <v>1605</v>
          </cell>
          <cell r="C438" t="str">
            <v>Gobierno Autónomo Municipal de Caraparí</v>
          </cell>
          <cell r="D438" t="str">
            <v>Huascar Nova</v>
          </cell>
          <cell r="E438" t="str">
            <v>Emma Ticonipa</v>
          </cell>
          <cell r="F438" t="str">
            <v>2183333 - 1635</v>
          </cell>
          <cell r="G438" t="str">
            <v>emma.ticonipa@economiayfinanzas.gob.bo</v>
          </cell>
        </row>
        <row r="439">
          <cell r="A439">
            <v>1606</v>
          </cell>
          <cell r="C439" t="str">
            <v>Gobierno Autónomo Municipal de Villamontes</v>
          </cell>
          <cell r="D439" t="str">
            <v>Huascar Nova</v>
          </cell>
          <cell r="E439" t="str">
            <v>Emma Ticonipa</v>
          </cell>
          <cell r="F439" t="str">
            <v>2183333 - 1635</v>
          </cell>
          <cell r="G439" t="str">
            <v>emma.ticonipa@economiayfinanzas.gob.bo</v>
          </cell>
        </row>
        <row r="440">
          <cell r="A440">
            <v>1607</v>
          </cell>
          <cell r="C440" t="str">
            <v>Gobierno Autónomo Municipal de Uriondo (Concepción)</v>
          </cell>
          <cell r="D440" t="str">
            <v>Huascar Nova</v>
          </cell>
          <cell r="E440" t="str">
            <v>Emma Ticonipa</v>
          </cell>
          <cell r="F440" t="str">
            <v>2183333 - 1635</v>
          </cell>
          <cell r="G440" t="str">
            <v>emma.ticonipa@economiayfinanzas.gob.bo</v>
          </cell>
        </row>
        <row r="441">
          <cell r="A441">
            <v>1608</v>
          </cell>
          <cell r="C441" t="str">
            <v>Gobierno Autónomo Municipal de Yunchara</v>
          </cell>
          <cell r="D441" t="str">
            <v>Huascar Nova</v>
          </cell>
          <cell r="E441" t="str">
            <v>Emma Ticonipa</v>
          </cell>
          <cell r="F441" t="str">
            <v>2183333 - 1635</v>
          </cell>
          <cell r="G441" t="str">
            <v>emma.ticonipa@economiayfinanzas.gob.bo</v>
          </cell>
        </row>
        <row r="442">
          <cell r="A442">
            <v>1609</v>
          </cell>
          <cell r="C442" t="str">
            <v>Gobierno Autónomo Municipal de San Lorenzo</v>
          </cell>
          <cell r="D442" t="str">
            <v>Huascar Nova</v>
          </cell>
          <cell r="E442" t="str">
            <v>Emma Ticonipa</v>
          </cell>
          <cell r="F442" t="str">
            <v>2183333 - 1635</v>
          </cell>
          <cell r="G442" t="str">
            <v>emma.ticonipa@economiayfinanzas.gob.bo</v>
          </cell>
        </row>
        <row r="443">
          <cell r="A443">
            <v>1610</v>
          </cell>
          <cell r="C443" t="str">
            <v>Gobierno Autónomo Municipal de El Puente</v>
          </cell>
          <cell r="D443" t="str">
            <v>Huascar Nova</v>
          </cell>
          <cell r="E443" t="str">
            <v>Emma Ticonipa</v>
          </cell>
          <cell r="F443" t="str">
            <v>2183333 - 1635</v>
          </cell>
          <cell r="G443" t="str">
            <v>emma.ticonipa@economiayfinanzas.gob.bo</v>
          </cell>
        </row>
        <row r="444">
          <cell r="A444">
            <v>1611</v>
          </cell>
          <cell r="C444" t="str">
            <v>Gobierno Autónomo Municipal de Entre Ríos</v>
          </cell>
          <cell r="D444" t="str">
            <v>Huascar Nova</v>
          </cell>
          <cell r="E444" t="str">
            <v>Emma Ticonipa</v>
          </cell>
          <cell r="F444" t="str">
            <v>2183333 - 1635</v>
          </cell>
          <cell r="G444" t="str">
            <v>emma.ticonipa@economiayfinanzas.gob.bo</v>
          </cell>
        </row>
        <row r="445">
          <cell r="A445">
            <v>1701</v>
          </cell>
          <cell r="C445" t="str">
            <v>Gobierno Autónomo Municipal de Santa Cruz de La Sierra</v>
          </cell>
          <cell r="D445" t="str">
            <v>Huascar Nova</v>
          </cell>
          <cell r="E445" t="str">
            <v>Emma Ticonipa</v>
          </cell>
          <cell r="F445" t="str">
            <v>2183333 - 1635</v>
          </cell>
          <cell r="G445" t="str">
            <v>emma.ticonipa@economiayfinanzas.gob.bo</v>
          </cell>
        </row>
        <row r="446">
          <cell r="A446">
            <v>1702</v>
          </cell>
          <cell r="C446" t="str">
            <v>Gobierno Autónomo Municipal de Cotoca</v>
          </cell>
          <cell r="D446" t="str">
            <v>Huascar Nova</v>
          </cell>
          <cell r="E446" t="str">
            <v>Emma Ticonipa</v>
          </cell>
          <cell r="F446" t="str">
            <v>2183333 - 1635</v>
          </cell>
          <cell r="G446" t="str">
            <v>emma.ticonipa@economiayfinanzas.gob.bo</v>
          </cell>
        </row>
        <row r="447">
          <cell r="A447">
            <v>1703</v>
          </cell>
          <cell r="C447" t="str">
            <v>Gobierno Autónomo Municipal de Porongo (Ayacucho)</v>
          </cell>
          <cell r="D447" t="str">
            <v>Huascar Nova</v>
          </cell>
          <cell r="E447" t="str">
            <v>Emma Ticonipa</v>
          </cell>
          <cell r="F447" t="str">
            <v>2183333 - 1635</v>
          </cell>
          <cell r="G447" t="str">
            <v>emma.ticonipa@economiayfinanzas.gob.bo</v>
          </cell>
        </row>
        <row r="448">
          <cell r="A448">
            <v>1704</v>
          </cell>
          <cell r="C448" t="str">
            <v>Gobierno Autónomo Municipal de La Guardia</v>
          </cell>
          <cell r="D448" t="str">
            <v>Huascar Nova</v>
          </cell>
          <cell r="E448" t="str">
            <v>Emma Ticonipa</v>
          </cell>
          <cell r="F448" t="str">
            <v>2183333 - 1635</v>
          </cell>
          <cell r="G448" t="str">
            <v>emma.ticonipa@economiayfinanzas.gob.bo</v>
          </cell>
        </row>
        <row r="449">
          <cell r="A449">
            <v>1705</v>
          </cell>
          <cell r="C449" t="str">
            <v>Gobierno Autónomo Municipal de El Torno</v>
          </cell>
          <cell r="D449" t="str">
            <v>Huascar Nova</v>
          </cell>
          <cell r="E449" t="str">
            <v>Emma Ticonipa</v>
          </cell>
          <cell r="F449" t="str">
            <v>2183333 - 1635</v>
          </cell>
          <cell r="G449" t="str">
            <v>emma.ticonipa@economiayfinanzas.gob.bo</v>
          </cell>
        </row>
        <row r="450">
          <cell r="A450">
            <v>1706</v>
          </cell>
          <cell r="C450" t="str">
            <v>Gobierno Autónomo Municipal de Warnes</v>
          </cell>
          <cell r="D450" t="str">
            <v>Huascar Nova</v>
          </cell>
          <cell r="E450" t="str">
            <v>Emma Ticonipa</v>
          </cell>
          <cell r="F450" t="str">
            <v>2183333 - 1635</v>
          </cell>
          <cell r="G450" t="str">
            <v>emma.ticonipa@economiayfinanzas.gob.bo</v>
          </cell>
        </row>
        <row r="451">
          <cell r="A451">
            <v>1707</v>
          </cell>
          <cell r="C451" t="str">
            <v>Gobierno Autónomo Municipal de San Ignacio (San Ignacio de Velasco)</v>
          </cell>
          <cell r="D451" t="str">
            <v>Huascar Nova</v>
          </cell>
          <cell r="E451" t="str">
            <v>Emma Ticonipa</v>
          </cell>
          <cell r="F451" t="str">
            <v>2183333 - 1635</v>
          </cell>
          <cell r="G451" t="str">
            <v>emma.ticonipa@economiayfinanzas.gob.bo</v>
          </cell>
        </row>
        <row r="452">
          <cell r="A452">
            <v>1708</v>
          </cell>
          <cell r="C452" t="str">
            <v>Gobierno Autónomo Municipal de San Miguel (San Miguel de Velasco)</v>
          </cell>
          <cell r="D452" t="str">
            <v>Huascar Nova</v>
          </cell>
          <cell r="E452" t="str">
            <v>Emma Ticonipa</v>
          </cell>
          <cell r="F452" t="str">
            <v>2183333 - 1635</v>
          </cell>
          <cell r="G452" t="str">
            <v>emma.ticonipa@economiayfinanzas.gob.bo</v>
          </cell>
        </row>
        <row r="453">
          <cell r="A453">
            <v>1709</v>
          </cell>
          <cell r="C453" t="str">
            <v>Gobierno Autónomo Municipal de San Rafael</v>
          </cell>
          <cell r="D453" t="str">
            <v>Huascar Nova</v>
          </cell>
          <cell r="E453" t="str">
            <v>Emma Ticonipa</v>
          </cell>
          <cell r="F453" t="str">
            <v>2183333 - 1635</v>
          </cell>
          <cell r="G453" t="str">
            <v>emma.ticonipa@economiayfinanzas.gob.bo</v>
          </cell>
        </row>
        <row r="454">
          <cell r="A454">
            <v>1710</v>
          </cell>
          <cell r="C454" t="str">
            <v>Gobierno Autónomo Municipal de Buena Vista</v>
          </cell>
          <cell r="D454" t="str">
            <v>Huascar Nova</v>
          </cell>
          <cell r="E454" t="str">
            <v>Emma Ticonipa</v>
          </cell>
          <cell r="F454" t="str">
            <v>2183333 - 1635</v>
          </cell>
          <cell r="G454" t="str">
            <v>emma.ticonipa@economiayfinanzas.gob.bo</v>
          </cell>
        </row>
        <row r="455">
          <cell r="A455">
            <v>1711</v>
          </cell>
          <cell r="C455" t="str">
            <v>Gobierno Autónomo Municipal de San Carlos</v>
          </cell>
          <cell r="D455" t="str">
            <v>Huascar Nova</v>
          </cell>
          <cell r="E455" t="str">
            <v>Emma Ticonipa</v>
          </cell>
          <cell r="F455" t="str">
            <v>2183333 - 1635</v>
          </cell>
          <cell r="G455" t="str">
            <v>emma.ticonipa@economiayfinanzas.gob.bo</v>
          </cell>
        </row>
        <row r="456">
          <cell r="A456">
            <v>1712</v>
          </cell>
          <cell r="C456" t="str">
            <v>Gobierno Autónomo Municipal de Yapacaní</v>
          </cell>
          <cell r="D456" t="str">
            <v>Huascar Nova</v>
          </cell>
          <cell r="E456" t="str">
            <v>Emma Ticonipa</v>
          </cell>
          <cell r="F456" t="str">
            <v>2183333 - 1635</v>
          </cell>
          <cell r="G456" t="str">
            <v>emma.ticonipa@economiayfinanzas.gob.bo</v>
          </cell>
        </row>
        <row r="457">
          <cell r="A457">
            <v>1713</v>
          </cell>
          <cell r="C457" t="str">
            <v>Gobierno Autónomo Municipal de San José</v>
          </cell>
          <cell r="D457" t="str">
            <v>Huascar Nova</v>
          </cell>
          <cell r="E457" t="str">
            <v>Emma Ticonipa</v>
          </cell>
          <cell r="F457" t="str">
            <v>2183333 - 1635</v>
          </cell>
          <cell r="G457" t="str">
            <v>emma.ticonipa@economiayfinanzas.gob.bo</v>
          </cell>
        </row>
        <row r="458">
          <cell r="A458">
            <v>1714</v>
          </cell>
          <cell r="C458" t="str">
            <v>Gobierno Autónomo Municipal de Pailón</v>
          </cell>
          <cell r="D458" t="str">
            <v>Huascar Nova</v>
          </cell>
          <cell r="E458" t="str">
            <v>Emma Ticonipa</v>
          </cell>
          <cell r="F458" t="str">
            <v>2183333 - 1635</v>
          </cell>
          <cell r="G458" t="str">
            <v>emma.ticonipa@economiayfinanzas.gob.bo</v>
          </cell>
        </row>
        <row r="459">
          <cell r="A459">
            <v>1715</v>
          </cell>
          <cell r="C459" t="str">
            <v>Gobierno Autónomo Municipal de Roboré</v>
          </cell>
          <cell r="D459" t="str">
            <v>Huascar Nova</v>
          </cell>
          <cell r="E459" t="str">
            <v>Emma Ticonipa</v>
          </cell>
          <cell r="F459" t="str">
            <v>2183333 - 1635</v>
          </cell>
          <cell r="G459" t="str">
            <v>emma.ticonipa@economiayfinanzas.gob.bo</v>
          </cell>
        </row>
        <row r="460">
          <cell r="A460">
            <v>1716</v>
          </cell>
          <cell r="C460" t="str">
            <v>Gobierno Autónomo Municipal de Portachuelo</v>
          </cell>
          <cell r="D460" t="str">
            <v>Huascar Nova</v>
          </cell>
          <cell r="E460" t="str">
            <v>Emma Ticonipa</v>
          </cell>
          <cell r="F460" t="str">
            <v>2183333 - 1635</v>
          </cell>
          <cell r="G460" t="str">
            <v>emma.ticonipa@economiayfinanzas.gob.bo</v>
          </cell>
        </row>
        <row r="461">
          <cell r="A461">
            <v>1717</v>
          </cell>
          <cell r="C461" t="str">
            <v>Gobierno Autónomo Municipal de Santa Rosa del Sara</v>
          </cell>
          <cell r="D461" t="str">
            <v>Huascar Nova</v>
          </cell>
          <cell r="E461" t="str">
            <v>Emma Ticonipa</v>
          </cell>
          <cell r="F461" t="str">
            <v>2183333 - 1635</v>
          </cell>
          <cell r="G461" t="str">
            <v>emma.ticonipa@economiayfinanzas.gob.bo</v>
          </cell>
        </row>
        <row r="462">
          <cell r="A462">
            <v>1718</v>
          </cell>
          <cell r="C462" t="str">
            <v>Gobierno Autónomo Municipal de Lagunillas</v>
          </cell>
          <cell r="D462" t="str">
            <v>Huascar Nova</v>
          </cell>
          <cell r="E462" t="str">
            <v>Emma Ticonipa</v>
          </cell>
          <cell r="F462" t="str">
            <v>2183333 - 1635</v>
          </cell>
          <cell r="G462" t="str">
            <v>emma.ticonipa@economiayfinanzas.gob.bo</v>
          </cell>
        </row>
        <row r="463">
          <cell r="A463">
            <v>1720</v>
          </cell>
          <cell r="C463" t="str">
            <v>Gobierno Autónomo Municipal de Cabezas</v>
          </cell>
          <cell r="D463" t="str">
            <v>Huascar Nova</v>
          </cell>
          <cell r="E463" t="str">
            <v>Emma Ticonipa</v>
          </cell>
          <cell r="F463" t="str">
            <v>2183333 - 1635</v>
          </cell>
          <cell r="G463" t="str">
            <v>emma.ticonipa@economiayfinanzas.gob.bo</v>
          </cell>
        </row>
        <row r="464">
          <cell r="A464">
            <v>1721</v>
          </cell>
          <cell r="C464" t="str">
            <v>Gobierno Autónomo Municipal de Cuevo</v>
          </cell>
          <cell r="D464" t="str">
            <v>Huascar Nova</v>
          </cell>
          <cell r="E464" t="str">
            <v>Emma Ticonipa</v>
          </cell>
          <cell r="F464" t="str">
            <v>2183333 - 1635</v>
          </cell>
          <cell r="G464" t="str">
            <v>emma.ticonipa@economiayfinanzas.gob.bo</v>
          </cell>
        </row>
        <row r="465">
          <cell r="A465">
            <v>1722</v>
          </cell>
          <cell r="C465" t="str">
            <v>Gobierno Autónomo Municipal de Gutiérrez</v>
          </cell>
          <cell r="D465" t="str">
            <v>Huascar Nova</v>
          </cell>
          <cell r="E465" t="str">
            <v>Emma Ticonipa</v>
          </cell>
          <cell r="F465" t="str">
            <v>2183333 - 1635</v>
          </cell>
          <cell r="G465" t="str">
            <v>emma.ticonipa@economiayfinanzas.gob.bo</v>
          </cell>
        </row>
        <row r="466">
          <cell r="A466">
            <v>1723</v>
          </cell>
          <cell r="C466" t="str">
            <v>Gobierno Autónomo Municipal de Camiri</v>
          </cell>
          <cell r="D466" t="str">
            <v>Huascar Nova</v>
          </cell>
          <cell r="E466" t="str">
            <v>Emma Ticonipa</v>
          </cell>
          <cell r="F466" t="str">
            <v>2183333 - 1635</v>
          </cell>
          <cell r="G466" t="str">
            <v>emma.ticonipa@economiayfinanzas.gob.bo</v>
          </cell>
        </row>
        <row r="467">
          <cell r="A467">
            <v>1724</v>
          </cell>
          <cell r="C467" t="str">
            <v>Gobierno Autónomo Municipal de Boyuibe</v>
          </cell>
          <cell r="D467" t="str">
            <v>Huascar Nova</v>
          </cell>
          <cell r="E467" t="str">
            <v>Emma Ticonipa</v>
          </cell>
          <cell r="F467" t="str">
            <v>2183333 - 1635</v>
          </cell>
          <cell r="G467" t="str">
            <v>emma.ticonipa@economiayfinanzas.gob.bo</v>
          </cell>
        </row>
        <row r="468">
          <cell r="A468">
            <v>1725</v>
          </cell>
          <cell r="C468" t="str">
            <v>Gobierno Autónomo Municipal de Vallegrande</v>
          </cell>
          <cell r="D468" t="str">
            <v>Huascar Nova</v>
          </cell>
          <cell r="E468" t="str">
            <v>Emma Ticonipa</v>
          </cell>
          <cell r="F468" t="str">
            <v>2183333 - 1635</v>
          </cell>
          <cell r="G468" t="str">
            <v>emma.ticonipa@economiayfinanzas.gob.bo</v>
          </cell>
        </row>
        <row r="469">
          <cell r="A469">
            <v>1726</v>
          </cell>
          <cell r="C469" t="str">
            <v>Gobierno Autónomo Municipal de Trigal</v>
          </cell>
          <cell r="D469" t="str">
            <v>Huascar Nova</v>
          </cell>
          <cell r="E469" t="str">
            <v>Emma Ticonipa</v>
          </cell>
          <cell r="F469" t="str">
            <v>2183333 - 1635</v>
          </cell>
          <cell r="G469" t="str">
            <v>emma.ticonipa@economiayfinanzas.gob.bo</v>
          </cell>
        </row>
        <row r="470">
          <cell r="A470">
            <v>1727</v>
          </cell>
          <cell r="C470" t="str">
            <v>Gobierno Autónomo Municipal de Moro Moro</v>
          </cell>
          <cell r="D470" t="str">
            <v>Huascar Nova</v>
          </cell>
          <cell r="E470" t="str">
            <v>Emma Ticonipa</v>
          </cell>
          <cell r="F470" t="str">
            <v>2183333 - 1635</v>
          </cell>
          <cell r="G470" t="str">
            <v>emma.ticonipa@economiayfinanzas.gob.bo</v>
          </cell>
        </row>
        <row r="471">
          <cell r="A471">
            <v>1728</v>
          </cell>
          <cell r="C471" t="str">
            <v>Gobierno Autónomo Municipal de Postrer Valle</v>
          </cell>
          <cell r="D471" t="str">
            <v>Huascar Nova</v>
          </cell>
          <cell r="E471" t="str">
            <v>Emma Ticonipa</v>
          </cell>
          <cell r="F471" t="str">
            <v>2183333 - 1635</v>
          </cell>
          <cell r="G471" t="str">
            <v>emma.ticonipa@economiayfinanzas.gob.bo</v>
          </cell>
        </row>
        <row r="472">
          <cell r="A472">
            <v>1729</v>
          </cell>
          <cell r="C472" t="str">
            <v>Gobierno Autónomo Municipal de Pucara</v>
          </cell>
          <cell r="D472" t="str">
            <v>Huascar Nova</v>
          </cell>
          <cell r="E472" t="str">
            <v>Emma Ticonipa</v>
          </cell>
          <cell r="F472" t="str">
            <v>2183333 - 1635</v>
          </cell>
          <cell r="G472" t="str">
            <v>emma.ticonipa@economiayfinanzas.gob.bo</v>
          </cell>
        </row>
        <row r="473">
          <cell r="A473">
            <v>1730</v>
          </cell>
          <cell r="C473" t="str">
            <v>Gobierno Autónomo Municipal de Samaipata</v>
          </cell>
          <cell r="D473" t="str">
            <v>Huascar Nova</v>
          </cell>
          <cell r="E473" t="str">
            <v>Emma Ticonipa</v>
          </cell>
          <cell r="F473" t="str">
            <v>2183333 - 1635</v>
          </cell>
          <cell r="G473" t="str">
            <v>emma.ticonipa@economiayfinanzas.gob.bo</v>
          </cell>
        </row>
        <row r="474">
          <cell r="A474">
            <v>1731</v>
          </cell>
          <cell r="C474" t="str">
            <v>Gobierno Autónomo Municipal de Pampa Grande</v>
          </cell>
          <cell r="D474" t="str">
            <v>Huascar Nova</v>
          </cell>
          <cell r="E474" t="str">
            <v>Emma Ticonipa</v>
          </cell>
          <cell r="F474" t="str">
            <v>2183333 - 1635</v>
          </cell>
          <cell r="G474" t="str">
            <v>emma.ticonipa@economiayfinanzas.gob.bo</v>
          </cell>
        </row>
        <row r="475">
          <cell r="A475">
            <v>1732</v>
          </cell>
          <cell r="C475" t="str">
            <v>Gobierno Autónomo Municipal de Mairana</v>
          </cell>
          <cell r="D475" t="str">
            <v>Huascar Nova</v>
          </cell>
          <cell r="E475" t="str">
            <v>Emma Ticonipa</v>
          </cell>
          <cell r="F475" t="str">
            <v>2183333 - 1635</v>
          </cell>
          <cell r="G475" t="str">
            <v>emma.ticonipa@economiayfinanzas.gob.bo</v>
          </cell>
        </row>
        <row r="476">
          <cell r="A476">
            <v>1733</v>
          </cell>
          <cell r="C476" t="str">
            <v>Gobierno Autónomo Municipal de Quirusillas</v>
          </cell>
          <cell r="D476" t="str">
            <v>Huascar Nova</v>
          </cell>
          <cell r="E476" t="str">
            <v>Emma Ticonipa</v>
          </cell>
          <cell r="F476" t="str">
            <v>2183333 - 1635</v>
          </cell>
          <cell r="G476" t="str">
            <v>emma.ticonipa@economiayfinanzas.gob.bo</v>
          </cell>
        </row>
        <row r="477">
          <cell r="A477">
            <v>1734</v>
          </cell>
          <cell r="C477" t="str">
            <v>Gobierno Autónomo Municipal de Montero</v>
          </cell>
          <cell r="D477" t="str">
            <v>Huascar Nova</v>
          </cell>
          <cell r="E477" t="str">
            <v>Emma Ticonipa</v>
          </cell>
          <cell r="F477" t="str">
            <v>2183333 - 1635</v>
          </cell>
          <cell r="G477" t="str">
            <v>emma.ticonipa@economiayfinanzas.gob.bo</v>
          </cell>
        </row>
        <row r="478">
          <cell r="A478">
            <v>1735</v>
          </cell>
          <cell r="C478" t="str">
            <v>Gobierno Autónomo Municipal de General Agustín Saavedra</v>
          </cell>
          <cell r="D478" t="str">
            <v>Huascar Nova</v>
          </cell>
          <cell r="E478" t="str">
            <v>Emma Ticonipa</v>
          </cell>
          <cell r="F478" t="str">
            <v>2183333 - 1635</v>
          </cell>
          <cell r="G478" t="str">
            <v>emma.ticonipa@economiayfinanzas.gob.bo</v>
          </cell>
        </row>
        <row r="479">
          <cell r="A479">
            <v>1736</v>
          </cell>
          <cell r="C479" t="str">
            <v>Gobierno Autónomo Municipal de Mineros</v>
          </cell>
          <cell r="D479" t="str">
            <v>Huascar Nova</v>
          </cell>
          <cell r="E479" t="str">
            <v>Emma Ticonipa</v>
          </cell>
          <cell r="F479" t="str">
            <v>2183333 - 1635</v>
          </cell>
          <cell r="G479" t="str">
            <v>emma.ticonipa@economiayfinanzas.gob.bo</v>
          </cell>
        </row>
        <row r="480">
          <cell r="A480">
            <v>1737</v>
          </cell>
          <cell r="C480" t="str">
            <v>Gobierno Autónomo Municipal de Concepción</v>
          </cell>
          <cell r="D480" t="str">
            <v>Huascar Nova</v>
          </cell>
          <cell r="E480" t="str">
            <v>Emma Ticonipa</v>
          </cell>
          <cell r="F480" t="str">
            <v>2183333 - 1635</v>
          </cell>
          <cell r="G480" t="str">
            <v>emma.ticonipa@economiayfinanzas.gob.bo</v>
          </cell>
        </row>
        <row r="481">
          <cell r="A481">
            <v>1738</v>
          </cell>
          <cell r="C481" t="str">
            <v>Gobierno Autónomo Municipal de San Javier</v>
          </cell>
          <cell r="D481" t="str">
            <v>Huascar Nova</v>
          </cell>
          <cell r="E481" t="str">
            <v>Emma Ticonipa</v>
          </cell>
          <cell r="F481" t="str">
            <v>2183333 - 1635</v>
          </cell>
          <cell r="G481" t="str">
            <v>emma.ticonipa@economiayfinanzas.gob.bo</v>
          </cell>
        </row>
        <row r="482">
          <cell r="A482">
            <v>1739</v>
          </cell>
          <cell r="C482" t="str">
            <v>Gobierno Autónomo Municipal de San Julián</v>
          </cell>
          <cell r="D482" t="str">
            <v>Huascar Nova</v>
          </cell>
          <cell r="E482" t="str">
            <v>Emma Ticonipa</v>
          </cell>
          <cell r="F482" t="str">
            <v>2183333 - 1635</v>
          </cell>
          <cell r="G482" t="str">
            <v>emma.ticonipa@economiayfinanzas.gob.bo</v>
          </cell>
        </row>
        <row r="483">
          <cell r="A483">
            <v>1740</v>
          </cell>
          <cell r="C483" t="str">
            <v>Gobierno Autónomo Municipal de San Matías</v>
          </cell>
          <cell r="D483" t="str">
            <v>Huascar Nova</v>
          </cell>
          <cell r="E483" t="str">
            <v>Emma Ticonipa</v>
          </cell>
          <cell r="F483" t="str">
            <v>2183333 - 1635</v>
          </cell>
          <cell r="G483" t="str">
            <v>emma.ticonipa@economiayfinanzas.gob.bo</v>
          </cell>
        </row>
        <row r="484">
          <cell r="A484">
            <v>1741</v>
          </cell>
          <cell r="C484" t="str">
            <v>Gobierno Autónomo Municipal de Comarapa</v>
          </cell>
          <cell r="D484" t="str">
            <v>Huascar Nova</v>
          </cell>
          <cell r="E484" t="str">
            <v>Emma Ticonipa</v>
          </cell>
          <cell r="F484" t="str">
            <v>2183333 - 1635</v>
          </cell>
          <cell r="G484" t="str">
            <v>emma.ticonipa@economiayfinanzas.gob.bo</v>
          </cell>
        </row>
        <row r="485">
          <cell r="A485">
            <v>1742</v>
          </cell>
          <cell r="C485" t="str">
            <v>Gobierno Autónomo Municipal de Saipina</v>
          </cell>
          <cell r="D485" t="str">
            <v>Huascar Nova</v>
          </cell>
          <cell r="E485" t="str">
            <v>Emma Ticonipa</v>
          </cell>
          <cell r="F485" t="str">
            <v>2183333 - 1635</v>
          </cell>
          <cell r="G485" t="str">
            <v>emma.ticonipa@economiayfinanzas.gob.bo</v>
          </cell>
        </row>
        <row r="486">
          <cell r="A486">
            <v>1743</v>
          </cell>
          <cell r="C486" t="str">
            <v>Gobierno Autónomo Municipal de Puerto Suárez</v>
          </cell>
          <cell r="D486" t="str">
            <v>Huascar Nova</v>
          </cell>
          <cell r="E486" t="str">
            <v>Emma Ticonipa</v>
          </cell>
          <cell r="F486" t="str">
            <v>2183333 - 1635</v>
          </cell>
          <cell r="G486" t="str">
            <v>emma.ticonipa@economiayfinanzas.gob.bo</v>
          </cell>
        </row>
        <row r="487">
          <cell r="A487">
            <v>1744</v>
          </cell>
          <cell r="C487" t="str">
            <v>Gobierno Autónomo Municipal de Puerto Quijarro</v>
          </cell>
          <cell r="D487" t="str">
            <v>Huascar Nova</v>
          </cell>
          <cell r="E487" t="str">
            <v>Emma Ticonipa</v>
          </cell>
          <cell r="F487" t="str">
            <v>2183333 - 1635</v>
          </cell>
          <cell r="G487" t="str">
            <v>emma.ticonipa@economiayfinanzas.gob.bo</v>
          </cell>
        </row>
        <row r="488">
          <cell r="A488">
            <v>1745</v>
          </cell>
          <cell r="C488" t="str">
            <v>Gobierno Autónomo Municipal de Ascención de Guarayos</v>
          </cell>
          <cell r="D488" t="str">
            <v>Huascar Nova</v>
          </cell>
          <cell r="E488" t="str">
            <v>Emma Ticonipa</v>
          </cell>
          <cell r="F488" t="str">
            <v>2183333 - 1635</v>
          </cell>
          <cell r="G488" t="str">
            <v>emma.ticonipa@economiayfinanzas.gob.bo</v>
          </cell>
        </row>
        <row r="489">
          <cell r="A489">
            <v>1746</v>
          </cell>
          <cell r="C489" t="str">
            <v>Gobierno Autónomo Municipal de Urubicha</v>
          </cell>
          <cell r="D489" t="str">
            <v>Huascar Nova</v>
          </cell>
          <cell r="E489" t="str">
            <v>Emma Ticonipa</v>
          </cell>
          <cell r="F489" t="str">
            <v>2183333 - 1635</v>
          </cell>
          <cell r="G489" t="str">
            <v>emma.ticonipa@economiayfinanzas.gob.bo</v>
          </cell>
        </row>
        <row r="490">
          <cell r="A490">
            <v>1747</v>
          </cell>
          <cell r="C490" t="str">
            <v>Gobierno Autónomo Municipal de El Puente</v>
          </cell>
          <cell r="D490" t="str">
            <v>Huascar Nova</v>
          </cell>
          <cell r="E490" t="str">
            <v>Emma Ticonipa</v>
          </cell>
          <cell r="F490" t="str">
            <v>2183333 - 1635</v>
          </cell>
          <cell r="G490" t="str">
            <v>emma.ticonipa@economiayfinanzas.gob.bo</v>
          </cell>
        </row>
        <row r="491">
          <cell r="A491">
            <v>1748</v>
          </cell>
          <cell r="C491" t="str">
            <v>Gobierno Autónomo Municipal de Okinawa Uno</v>
          </cell>
          <cell r="D491" t="str">
            <v>Huascar Nova</v>
          </cell>
          <cell r="E491" t="str">
            <v>Emma Ticonipa</v>
          </cell>
          <cell r="F491" t="str">
            <v>2183333 - 1635</v>
          </cell>
          <cell r="G491" t="str">
            <v>emma.ticonipa@economiayfinanzas.gob.bo</v>
          </cell>
        </row>
        <row r="492">
          <cell r="A492">
            <v>1749</v>
          </cell>
          <cell r="C492" t="str">
            <v>Gobierno Autónomo Municipal de San Antonio de Lomerio</v>
          </cell>
          <cell r="D492" t="str">
            <v>Huascar Nova</v>
          </cell>
          <cell r="E492" t="str">
            <v>Emma Ticonipa</v>
          </cell>
          <cell r="F492" t="str">
            <v>2183333 - 1635</v>
          </cell>
          <cell r="G492" t="str">
            <v>emma.ticonipa@economiayfinanzas.gob.bo</v>
          </cell>
        </row>
        <row r="493">
          <cell r="A493">
            <v>1750</v>
          </cell>
          <cell r="C493" t="str">
            <v>Gobierno Autónomo Municipal de San Ramón</v>
          </cell>
          <cell r="D493" t="str">
            <v>Huascar Nova</v>
          </cell>
          <cell r="E493" t="str">
            <v>Emma Ticonipa</v>
          </cell>
          <cell r="F493" t="str">
            <v>2183333 - 1635</v>
          </cell>
          <cell r="G493" t="str">
            <v>emma.ticonipa@economiayfinanzas.gob.bo</v>
          </cell>
        </row>
        <row r="494">
          <cell r="A494">
            <v>1751</v>
          </cell>
          <cell r="C494" t="str">
            <v>Gobierno Autónomo Municipal de El Carmen Rivero Tórrez</v>
          </cell>
          <cell r="D494" t="str">
            <v>Huascar Nova</v>
          </cell>
          <cell r="E494" t="str">
            <v>Emma Ticonipa</v>
          </cell>
          <cell r="F494" t="str">
            <v>2183333 - 1635</v>
          </cell>
          <cell r="G494" t="str">
            <v>emma.ticonipa@economiayfinanzas.gob.bo</v>
          </cell>
        </row>
        <row r="495">
          <cell r="A495">
            <v>1752</v>
          </cell>
          <cell r="C495" t="str">
            <v>Gobierno Autónomo Municipal de San Juan</v>
          </cell>
          <cell r="D495" t="str">
            <v>Huascar Nova</v>
          </cell>
          <cell r="E495" t="str">
            <v>Emma Ticonipa</v>
          </cell>
          <cell r="F495" t="str">
            <v>2183333 - 1635</v>
          </cell>
          <cell r="G495" t="str">
            <v>emma.ticonipa@economiayfinanzas.gob.bo</v>
          </cell>
        </row>
        <row r="496">
          <cell r="A496">
            <v>1753</v>
          </cell>
          <cell r="C496" t="str">
            <v>Gobierno Autónomo Municipal de Fernández Alonso</v>
          </cell>
          <cell r="D496" t="str">
            <v>Huascar Nova</v>
          </cell>
          <cell r="E496" t="str">
            <v>Emma Ticonipa</v>
          </cell>
          <cell r="F496" t="str">
            <v>2183333 - 1635</v>
          </cell>
          <cell r="G496" t="str">
            <v>emma.ticonipa@economiayfinanzas.gob.bo</v>
          </cell>
        </row>
        <row r="497">
          <cell r="A497">
            <v>1754</v>
          </cell>
          <cell r="C497" t="str">
            <v>Gobierno Autónomo Municipal de San Pedro</v>
          </cell>
          <cell r="D497" t="str">
            <v>Huascar Nova</v>
          </cell>
          <cell r="E497" t="str">
            <v>Emma Ticonipa</v>
          </cell>
          <cell r="F497" t="str">
            <v>2183333 - 1635</v>
          </cell>
          <cell r="G497" t="str">
            <v>emma.ticonipa@economiayfinanzas.gob.bo</v>
          </cell>
        </row>
        <row r="498">
          <cell r="A498">
            <v>1755</v>
          </cell>
          <cell r="C498" t="str">
            <v>Gobierno Autónomo Municipal de Cuatro Cañadas</v>
          </cell>
          <cell r="D498" t="str">
            <v>Huascar Nova</v>
          </cell>
          <cell r="E498" t="str">
            <v>Emma Ticonipa</v>
          </cell>
          <cell r="F498" t="str">
            <v>2183333 - 1635</v>
          </cell>
          <cell r="G498" t="str">
            <v>emma.ticonipa@economiayfinanzas.gob.bo</v>
          </cell>
        </row>
        <row r="499">
          <cell r="A499">
            <v>1756</v>
          </cell>
          <cell r="C499" t="str">
            <v>Gobierno Autónomo Municipal de Colpa Bélgica</v>
          </cell>
          <cell r="D499" t="str">
            <v>Huascar Nova</v>
          </cell>
          <cell r="E499" t="str">
            <v>Emma Ticonipa</v>
          </cell>
          <cell r="F499" t="str">
            <v>2183333 - 1635</v>
          </cell>
          <cell r="G499" t="str">
            <v>emma.ticonipa@economiayfinanzas.gob.bo</v>
          </cell>
        </row>
        <row r="500">
          <cell r="A500">
            <v>1801</v>
          </cell>
          <cell r="C500" t="str">
            <v>Gobierno Autónomo Municipal de Trinidad</v>
          </cell>
          <cell r="D500" t="str">
            <v>Huascar Nova</v>
          </cell>
          <cell r="E500" t="str">
            <v>Emma Ticonipa</v>
          </cell>
          <cell r="F500" t="str">
            <v>2183333 - 1635</v>
          </cell>
          <cell r="G500" t="str">
            <v>emma.ticonipa@economiayfinanzas.gob.bo</v>
          </cell>
        </row>
        <row r="501">
          <cell r="A501">
            <v>1802</v>
          </cell>
          <cell r="C501" t="str">
            <v>Gobierno Autónomo Municipal de San Javier</v>
          </cell>
          <cell r="D501" t="str">
            <v>Huascar Nova</v>
          </cell>
          <cell r="E501" t="str">
            <v>Emma Ticonipa</v>
          </cell>
          <cell r="F501" t="str">
            <v>2183333 - 1635</v>
          </cell>
          <cell r="G501" t="str">
            <v>emma.ticonipa@economiayfinanzas.gob.bo</v>
          </cell>
        </row>
        <row r="502">
          <cell r="A502">
            <v>1803</v>
          </cell>
          <cell r="C502" t="str">
            <v>Gobierno Autónomo Municipal de Riberalta</v>
          </cell>
          <cell r="D502" t="str">
            <v>Huascar Nova</v>
          </cell>
          <cell r="E502" t="str">
            <v>Emma Ticonipa</v>
          </cell>
          <cell r="F502" t="str">
            <v>2183333 - 1635</v>
          </cell>
          <cell r="G502" t="str">
            <v>emma.ticonipa@economiayfinanzas.gob.bo</v>
          </cell>
        </row>
        <row r="503">
          <cell r="A503">
            <v>1805</v>
          </cell>
          <cell r="C503" t="str">
            <v>Gobierno Autónomo Municipal de Puerto Guayaramerín</v>
          </cell>
          <cell r="D503" t="str">
            <v>Huascar Nova</v>
          </cell>
          <cell r="E503" t="str">
            <v>Emma Ticonipa</v>
          </cell>
          <cell r="F503" t="str">
            <v>2183333 - 1635</v>
          </cell>
          <cell r="G503" t="str">
            <v>emma.ticonipa@economiayfinanzas.gob.bo</v>
          </cell>
        </row>
        <row r="504">
          <cell r="A504">
            <v>1806</v>
          </cell>
          <cell r="C504" t="str">
            <v>Gobierno Autónomo Municipal de Reyes</v>
          </cell>
          <cell r="D504" t="str">
            <v>Huascar Nova</v>
          </cell>
          <cell r="E504" t="str">
            <v>Emma Ticonipa</v>
          </cell>
          <cell r="F504" t="str">
            <v>2183333 - 1635</v>
          </cell>
          <cell r="G504" t="str">
            <v>emma.ticonipa@economiayfinanzas.gob.bo</v>
          </cell>
        </row>
        <row r="505">
          <cell r="A505">
            <v>1807</v>
          </cell>
          <cell r="C505" t="str">
            <v>Gobierno Autónomo Municipal de Puerto Rurrenabaque</v>
          </cell>
          <cell r="D505" t="str">
            <v>Huascar Nova</v>
          </cell>
          <cell r="E505" t="str">
            <v>Emma Ticonipa</v>
          </cell>
          <cell r="F505" t="str">
            <v>2183333 - 1635</v>
          </cell>
          <cell r="G505" t="str">
            <v>emma.ticonipa@economiayfinanzas.gob.bo</v>
          </cell>
        </row>
        <row r="506">
          <cell r="A506">
            <v>1808</v>
          </cell>
          <cell r="C506" t="str">
            <v>Gobierno Autónomo Municipal de San Borja</v>
          </cell>
          <cell r="D506" t="str">
            <v>Huascar Nova</v>
          </cell>
          <cell r="E506" t="str">
            <v>Emma Ticonipa</v>
          </cell>
          <cell r="F506" t="str">
            <v>2183333 - 1635</v>
          </cell>
          <cell r="G506" t="str">
            <v>emma.ticonipa@economiayfinanzas.gob.bo</v>
          </cell>
        </row>
        <row r="507">
          <cell r="A507">
            <v>1809</v>
          </cell>
          <cell r="C507" t="str">
            <v>Gobierno Autónomo Municipal de Santa Rosa</v>
          </cell>
          <cell r="D507" t="str">
            <v>Huascar Nova</v>
          </cell>
          <cell r="E507" t="str">
            <v>Emma Ticonipa</v>
          </cell>
          <cell r="F507" t="str">
            <v>2183333 - 1635</v>
          </cell>
          <cell r="G507" t="str">
            <v>emma.ticonipa@economiayfinanzas.gob.bo</v>
          </cell>
        </row>
        <row r="508">
          <cell r="A508">
            <v>1810</v>
          </cell>
          <cell r="C508" t="str">
            <v>Gobierno Autónomo Municipal de Santa Ana</v>
          </cell>
          <cell r="D508" t="str">
            <v>Huascar Nova</v>
          </cell>
          <cell r="E508" t="str">
            <v>Emma Ticonipa</v>
          </cell>
          <cell r="F508" t="str">
            <v>2183333 - 1635</v>
          </cell>
          <cell r="G508" t="str">
            <v>emma.ticonipa@economiayfinanzas.gob.bo</v>
          </cell>
        </row>
        <row r="509">
          <cell r="A509">
            <v>1811</v>
          </cell>
          <cell r="C509" t="str">
            <v>Gobierno Autónomo Municipal de San Ignacio</v>
          </cell>
          <cell r="D509" t="str">
            <v>Huascar Nova</v>
          </cell>
          <cell r="E509" t="str">
            <v>Emma Ticonipa</v>
          </cell>
          <cell r="F509" t="str">
            <v>2183333 - 1635</v>
          </cell>
          <cell r="G509" t="str">
            <v>emma.ticonipa@economiayfinanzas.gob.bo</v>
          </cell>
        </row>
        <row r="510">
          <cell r="A510">
            <v>1812</v>
          </cell>
          <cell r="C510" t="str">
            <v>Gobierno Autónomo Municipal de Loreto</v>
          </cell>
          <cell r="D510" t="str">
            <v>Huascar Nova</v>
          </cell>
          <cell r="E510" t="str">
            <v>Emma Ticonipa</v>
          </cell>
          <cell r="F510" t="str">
            <v>2183333 - 1635</v>
          </cell>
          <cell r="G510" t="str">
            <v>emma.ticonipa@economiayfinanzas.gob.bo</v>
          </cell>
        </row>
        <row r="511">
          <cell r="A511">
            <v>1813</v>
          </cell>
          <cell r="C511" t="str">
            <v>Gobierno Autónomo Municipal de San Andrés</v>
          </cell>
          <cell r="D511" t="str">
            <v>Huascar Nova</v>
          </cell>
          <cell r="E511" t="str">
            <v>Emma Ticonipa</v>
          </cell>
          <cell r="F511" t="str">
            <v>2183333 - 1635</v>
          </cell>
          <cell r="G511" t="str">
            <v>emma.ticonipa@economiayfinanzas.gob.bo</v>
          </cell>
        </row>
        <row r="512">
          <cell r="A512">
            <v>1814</v>
          </cell>
          <cell r="C512" t="str">
            <v>Gobierno Autónomo Municipal de San Joaquín</v>
          </cell>
          <cell r="D512" t="str">
            <v>Huascar Nova</v>
          </cell>
          <cell r="E512" t="str">
            <v>Emma Ticonipa</v>
          </cell>
          <cell r="F512" t="str">
            <v>2183333 - 1635</v>
          </cell>
          <cell r="G512" t="str">
            <v>emma.ticonipa@economiayfinanzas.gob.bo</v>
          </cell>
        </row>
        <row r="513">
          <cell r="A513">
            <v>1815</v>
          </cell>
          <cell r="C513" t="str">
            <v>Gobierno Autónomo Municipal de San Ramón</v>
          </cell>
          <cell r="D513" t="str">
            <v>Huascar Nova</v>
          </cell>
          <cell r="E513" t="str">
            <v>Emma Ticonipa</v>
          </cell>
          <cell r="F513" t="str">
            <v>2183333 - 1635</v>
          </cell>
          <cell r="G513" t="str">
            <v>emma.ticonipa@economiayfinanzas.gob.bo</v>
          </cell>
        </row>
        <row r="514">
          <cell r="A514">
            <v>1816</v>
          </cell>
          <cell r="C514" t="str">
            <v>Gobierno Autónomo Municipal de Puerto Síles</v>
          </cell>
          <cell r="D514" t="str">
            <v>Huascar Nova</v>
          </cell>
          <cell r="E514" t="str">
            <v>Emma Ticonipa</v>
          </cell>
          <cell r="F514" t="str">
            <v>2183333 - 1635</v>
          </cell>
          <cell r="G514" t="str">
            <v>emma.ticonipa@economiayfinanzas.gob.bo</v>
          </cell>
        </row>
        <row r="515">
          <cell r="A515">
            <v>1817</v>
          </cell>
          <cell r="C515" t="str">
            <v>Gobierno Autónomo Municipal de Magdalena</v>
          </cell>
          <cell r="D515" t="str">
            <v>Huascar Nova</v>
          </cell>
          <cell r="E515" t="str">
            <v>Emma Ticonipa</v>
          </cell>
          <cell r="F515" t="str">
            <v>2183333 - 1635</v>
          </cell>
          <cell r="G515" t="str">
            <v>emma.ticonipa@economiayfinanzas.gob.bo</v>
          </cell>
        </row>
        <row r="516">
          <cell r="A516">
            <v>1818</v>
          </cell>
          <cell r="C516" t="str">
            <v>Gobierno Autónomo Municipal de Baures</v>
          </cell>
          <cell r="D516" t="str">
            <v>Huascar Nova</v>
          </cell>
          <cell r="E516" t="str">
            <v>Emma Ticonipa</v>
          </cell>
          <cell r="F516" t="str">
            <v>2183333 - 1635</v>
          </cell>
          <cell r="G516" t="str">
            <v>emma.ticonipa@economiayfinanzas.gob.bo</v>
          </cell>
        </row>
        <row r="517">
          <cell r="A517">
            <v>1819</v>
          </cell>
          <cell r="C517" t="str">
            <v>Gobierno Autónomo Municipal de Huacaraje</v>
          </cell>
          <cell r="D517" t="str">
            <v>Huascar Nova</v>
          </cell>
          <cell r="E517" t="str">
            <v>Emma Ticonipa</v>
          </cell>
          <cell r="F517" t="str">
            <v>2183333 - 1635</v>
          </cell>
          <cell r="G517" t="str">
            <v>emma.ticonipa@economiayfinanzas.gob.bo</v>
          </cell>
        </row>
        <row r="518">
          <cell r="A518">
            <v>1820</v>
          </cell>
          <cell r="C518" t="str">
            <v>Gobierno Autónomo Municipal de Exaltación</v>
          </cell>
          <cell r="D518" t="str">
            <v>Huascar Nova</v>
          </cell>
          <cell r="E518" t="str">
            <v>Emma Ticonipa</v>
          </cell>
          <cell r="F518" t="str">
            <v>2183333 - 1635</v>
          </cell>
          <cell r="G518" t="str">
            <v>emma.ticonipa@economiayfinanzas.gob.bo</v>
          </cell>
        </row>
        <row r="519">
          <cell r="A519">
            <v>1901</v>
          </cell>
          <cell r="C519" t="str">
            <v>Gobierno Autónomo Municipal de Cobija</v>
          </cell>
          <cell r="D519" t="str">
            <v>Huascar Nova</v>
          </cell>
          <cell r="E519" t="str">
            <v>Emma Ticonipa</v>
          </cell>
          <cell r="F519" t="str">
            <v>2183333 - 1635</v>
          </cell>
          <cell r="G519" t="str">
            <v>emma.ticonipa@economiayfinanzas.gob.bo</v>
          </cell>
        </row>
        <row r="520">
          <cell r="A520">
            <v>1902</v>
          </cell>
          <cell r="C520" t="str">
            <v>Gobierno Autónomo Municipal de Porvenir</v>
          </cell>
          <cell r="D520" t="str">
            <v>Huascar Nova</v>
          </cell>
          <cell r="E520" t="str">
            <v>Emma Ticonipa</v>
          </cell>
          <cell r="F520" t="str">
            <v>2183333 - 1635</v>
          </cell>
          <cell r="G520" t="str">
            <v>emma.ticonipa@economiayfinanzas.gob.bo</v>
          </cell>
        </row>
        <row r="521">
          <cell r="A521">
            <v>1903</v>
          </cell>
          <cell r="C521" t="str">
            <v>Gobierno Autónomo Municipal de Bolpebra</v>
          </cell>
          <cell r="D521" t="str">
            <v>Huascar Nova</v>
          </cell>
          <cell r="E521" t="str">
            <v>Emma Ticonipa</v>
          </cell>
          <cell r="F521" t="str">
            <v>2183333 - 1635</v>
          </cell>
          <cell r="G521" t="str">
            <v>emma.ticonipa@economiayfinanzas.gob.bo</v>
          </cell>
        </row>
        <row r="522">
          <cell r="A522">
            <v>1904</v>
          </cell>
          <cell r="C522" t="str">
            <v>Gobierno Autónomo Municipal de Bella Flor</v>
          </cell>
          <cell r="D522" t="str">
            <v>Huascar Nova</v>
          </cell>
          <cell r="E522" t="str">
            <v>Emma Ticonipa</v>
          </cell>
          <cell r="F522" t="str">
            <v>2183333 - 1635</v>
          </cell>
          <cell r="G522" t="str">
            <v>emma.ticonipa@economiayfinanzas.gob.bo</v>
          </cell>
        </row>
        <row r="523">
          <cell r="A523">
            <v>1905</v>
          </cell>
          <cell r="C523" t="str">
            <v>Gobierno Autónomo Municipal de Puerto Rico</v>
          </cell>
          <cell r="D523" t="str">
            <v>Huascar Nova</v>
          </cell>
          <cell r="E523" t="str">
            <v>Emma Ticonipa</v>
          </cell>
          <cell r="F523" t="str">
            <v>2183333 - 1635</v>
          </cell>
          <cell r="G523" t="str">
            <v>emma.ticonipa@economiayfinanzas.gob.bo</v>
          </cell>
        </row>
        <row r="524">
          <cell r="A524">
            <v>1906</v>
          </cell>
          <cell r="C524" t="str">
            <v>Gobierno Autónomo Municipal de San Pedro</v>
          </cell>
          <cell r="D524" t="str">
            <v>Huascar Nova</v>
          </cell>
          <cell r="E524" t="str">
            <v>Emma Ticonipa</v>
          </cell>
          <cell r="F524" t="str">
            <v>2183333 - 1635</v>
          </cell>
          <cell r="G524" t="str">
            <v>emma.ticonipa@economiayfinanzas.gob.bo</v>
          </cell>
        </row>
        <row r="525">
          <cell r="A525">
            <v>1907</v>
          </cell>
          <cell r="C525" t="str">
            <v>Gobierno Autónomo Municipal de Filadelfia</v>
          </cell>
          <cell r="D525" t="str">
            <v>Huascar Nova</v>
          </cell>
          <cell r="E525" t="str">
            <v>Emma Ticonipa</v>
          </cell>
          <cell r="F525" t="str">
            <v>2183333 - 1635</v>
          </cell>
          <cell r="G525" t="str">
            <v>emma.ticonipa@economiayfinanzas.gob.bo</v>
          </cell>
        </row>
        <row r="526">
          <cell r="A526">
            <v>1908</v>
          </cell>
          <cell r="C526" t="str">
            <v>Gobierno Autónomo Municipal de Puerto Gonzalo Moreno</v>
          </cell>
          <cell r="D526" t="str">
            <v>Huascar Nova</v>
          </cell>
          <cell r="E526" t="str">
            <v>Emma Ticonipa</v>
          </cell>
          <cell r="F526" t="str">
            <v>2183333 - 1635</v>
          </cell>
          <cell r="G526" t="str">
            <v>emma.ticonipa@economiayfinanzas.gob.bo</v>
          </cell>
        </row>
        <row r="527">
          <cell r="A527">
            <v>1909</v>
          </cell>
          <cell r="C527" t="str">
            <v>Gobierno Autónomo Municipal de San Lorenzo</v>
          </cell>
          <cell r="D527" t="str">
            <v>Huascar Nova</v>
          </cell>
          <cell r="E527" t="str">
            <v>Emma Ticonipa</v>
          </cell>
          <cell r="F527" t="str">
            <v>2183333 - 1635</v>
          </cell>
          <cell r="G527" t="str">
            <v>emma.ticonipa@economiayfinanzas.gob.bo</v>
          </cell>
        </row>
        <row r="528">
          <cell r="A528">
            <v>1910</v>
          </cell>
          <cell r="C528" t="str">
            <v>Gobierno Autónomo Municipal de Sena</v>
          </cell>
          <cell r="D528" t="str">
            <v>Huascar Nova</v>
          </cell>
          <cell r="E528" t="str">
            <v>Emma Ticonipa</v>
          </cell>
          <cell r="F528" t="str">
            <v>2183333 - 1635</v>
          </cell>
          <cell r="G528" t="str">
            <v>emma.ticonipa@economiayfinanzas.gob.bo</v>
          </cell>
        </row>
        <row r="529">
          <cell r="A529">
            <v>1911</v>
          </cell>
          <cell r="C529" t="str">
            <v>Gobierno Autónomo Municipal de Santa Rosa del Abuná</v>
          </cell>
          <cell r="D529" t="str">
            <v>Huascar Nova</v>
          </cell>
          <cell r="E529" t="str">
            <v>Emma Ticonipa</v>
          </cell>
          <cell r="F529" t="str">
            <v>2183333 - 1635</v>
          </cell>
          <cell r="G529" t="str">
            <v>emma.ticonipa@economiayfinanzas.gob.bo</v>
          </cell>
        </row>
        <row r="530">
          <cell r="A530">
            <v>1912</v>
          </cell>
          <cell r="C530" t="str">
            <v>Gobierno Autónomo Municipal de Ingavi (Humaita)</v>
          </cell>
          <cell r="D530" t="str">
            <v>Huascar Nova</v>
          </cell>
          <cell r="E530" t="str">
            <v>Emma Ticonipa</v>
          </cell>
          <cell r="F530" t="str">
            <v>2183333 - 1635</v>
          </cell>
          <cell r="G530" t="str">
            <v>emma.ticonipa@economiayfinanzas.gob.bo</v>
          </cell>
        </row>
        <row r="531">
          <cell r="A531">
            <v>1913</v>
          </cell>
          <cell r="C531" t="str">
            <v>Gobierno Autónomo Municipal de Nueva Esperanza</v>
          </cell>
          <cell r="D531" t="str">
            <v>Huascar Nova</v>
          </cell>
          <cell r="E531" t="str">
            <v>Emma Ticonipa</v>
          </cell>
          <cell r="F531" t="str">
            <v>2183333 - 1635</v>
          </cell>
          <cell r="G531" t="str">
            <v>emma.ticonipa@economiayfinanzas.gob.bo</v>
          </cell>
        </row>
        <row r="532">
          <cell r="A532">
            <v>1914</v>
          </cell>
          <cell r="C532" t="str">
            <v>Gobierno Autónomo Municipal de Villa Nueva (Loma Alta)</v>
          </cell>
          <cell r="D532" t="str">
            <v>Huascar Nova</v>
          </cell>
          <cell r="E532" t="str">
            <v>Emma Ticonipa</v>
          </cell>
          <cell r="F532" t="str">
            <v>2183333 - 1635</v>
          </cell>
          <cell r="G532" t="str">
            <v>emma.ticonipa@economiayfinanzas.gob.bo</v>
          </cell>
        </row>
        <row r="533">
          <cell r="A533">
            <v>1915</v>
          </cell>
          <cell r="C533" t="str">
            <v>Gobierno Autónomo Municipal de Santos Mercado</v>
          </cell>
          <cell r="D533" t="str">
            <v>Huascar Nova</v>
          </cell>
          <cell r="E533" t="str">
            <v>Emma Ticonipa</v>
          </cell>
          <cell r="F533" t="str">
            <v>2183333 - 1635</v>
          </cell>
          <cell r="G533" t="str">
            <v>emma.ticonipa@economiayfinanzas.gob.bo</v>
          </cell>
        </row>
        <row r="534">
          <cell r="A534">
            <v>3301</v>
          </cell>
          <cell r="B534">
            <v>3</v>
          </cell>
          <cell r="C534" t="str">
            <v>GAIOC del Territorio de Raqaypampa</v>
          </cell>
          <cell r="D534" t="str">
            <v>-</v>
          </cell>
          <cell r="E534" t="str">
            <v>Emma Ticonipa</v>
          </cell>
          <cell r="F534" t="str">
            <v>2183333 - 1635</v>
          </cell>
          <cell r="G534" t="str">
            <v>emma.ticonipa@economiayfinanzas.gob.bo</v>
          </cell>
        </row>
        <row r="535">
          <cell r="A535">
            <v>3401</v>
          </cell>
          <cell r="C535" t="str">
            <v>GAIOC de la Nación Originaria Uru Chipaya</v>
          </cell>
          <cell r="D535" t="str">
            <v>-</v>
          </cell>
          <cell r="E535" t="str">
            <v>Emma Ticonipa</v>
          </cell>
          <cell r="F535" t="str">
            <v>2183333 - 1635</v>
          </cell>
          <cell r="G535" t="str">
            <v>emma.ticonipa@economiayfinanzas.gob.bo</v>
          </cell>
        </row>
        <row r="536">
          <cell r="A536">
            <v>3402</v>
          </cell>
          <cell r="C536" t="str">
            <v>GAIOC de Salinas</v>
          </cell>
          <cell r="D536" t="str">
            <v>-</v>
          </cell>
          <cell r="E536" t="str">
            <v>Emma Ticonipa</v>
          </cell>
          <cell r="F536" t="str">
            <v>2183333 - 1635</v>
          </cell>
          <cell r="G536" t="str">
            <v>emma.ticonipa@economiayfinanzas.gob.bo</v>
          </cell>
        </row>
        <row r="537">
          <cell r="A537">
            <v>3501</v>
          </cell>
          <cell r="C537" t="str">
            <v>GAIOC de la Autonomía Originaria del Jatún Ayllu Yura</v>
          </cell>
          <cell r="D537" t="str">
            <v>-</v>
          </cell>
          <cell r="E537" t="str">
            <v>Emma Ticonipa</v>
          </cell>
          <cell r="F537" t="str">
            <v>2183333 - 1635</v>
          </cell>
          <cell r="G537" t="str">
            <v>emma.ticonipa@economiayfinanzas.gob.bo</v>
          </cell>
        </row>
        <row r="538">
          <cell r="A538">
            <v>3701</v>
          </cell>
          <cell r="C538" t="str">
            <v>GAIOC de Charagua Iyambae</v>
          </cell>
          <cell r="D538" t="str">
            <v>-</v>
          </cell>
          <cell r="E538" t="str">
            <v>Emma Ticonipa</v>
          </cell>
          <cell r="F538" t="str">
            <v>2183333 - 1635</v>
          </cell>
          <cell r="G538" t="str">
            <v>emma.ticonipa@economiayfinanzas.gob.bo</v>
          </cell>
        </row>
        <row r="539">
          <cell r="A539">
            <v>3702</v>
          </cell>
          <cell r="C539" t="str">
            <v>Gobierno Guaraní Kereimba Iyaambae</v>
          </cell>
          <cell r="D539" t="str">
            <v>-</v>
          </cell>
          <cell r="E539" t="str">
            <v>Emma Ticonipa</v>
          </cell>
          <cell r="F539" t="str">
            <v>2183333 - 1635</v>
          </cell>
          <cell r="G539" t="str">
            <v>emma.ticonipa@economiayfinanzas.gob.bo</v>
          </cell>
        </row>
        <row r="540">
          <cell r="A540">
            <v>3801</v>
          </cell>
          <cell r="C540" t="str">
            <v>Gobierno del Territorio Indígena Multiétnico</v>
          </cell>
          <cell r="D540" t="str">
            <v>-</v>
          </cell>
          <cell r="E540" t="str">
            <v>Emma Ticonipa</v>
          </cell>
          <cell r="F540" t="str">
            <v>2183333 - 1635</v>
          </cell>
          <cell r="G540" t="str">
            <v>emma.ticonipa@economiayfinanzas.gob.bo</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3">
          <cell r="A13" t="str">
            <v>COD.</v>
          </cell>
          <cell r="B13" t="str">
            <v>DENOMINACIÓN</v>
          </cell>
          <cell r="C13" t="str">
            <v>SIGLA</v>
          </cell>
          <cell r="D13" t="str">
            <v>Tuición</v>
          </cell>
        </row>
        <row r="14">
          <cell r="A14"/>
          <cell r="B14" t="str">
            <v>ADMINISTRACIÓN PÚBLICA</v>
          </cell>
          <cell r="C14" t="str">
            <v>APUB</v>
          </cell>
        </row>
        <row r="15">
          <cell r="A15"/>
          <cell r="B15" t="str">
            <v>ADMINISTRACIÓN PÚBLICA NO FINANCIERA</v>
          </cell>
          <cell r="C15" t="str">
            <v>APNF</v>
          </cell>
        </row>
        <row r="16">
          <cell r="A16"/>
          <cell r="B16" t="str">
            <v>ÓRGANOS DEL ESTADO PLURINACIONAL</v>
          </cell>
          <cell r="C16" t="str">
            <v>OEP</v>
          </cell>
        </row>
        <row r="17">
          <cell r="A17"/>
          <cell r="B17" t="str">
            <v>ÓRGANO LEGISLATIVO</v>
          </cell>
          <cell r="C17" t="str">
            <v>OL</v>
          </cell>
        </row>
        <row r="18">
          <cell r="A18">
            <v>650</v>
          </cell>
          <cell r="B18" t="str">
            <v>Asamblea Legislativa Plurinacional</v>
          </cell>
          <cell r="C18" t="str">
            <v>ALP</v>
          </cell>
        </row>
        <row r="19">
          <cell r="A19"/>
          <cell r="B19" t="str">
            <v>ÓRGANO EJECUTIVO</v>
          </cell>
          <cell r="C19" t="str">
            <v>OE</v>
          </cell>
        </row>
        <row r="20">
          <cell r="A20">
            <v>6</v>
          </cell>
          <cell r="B20" t="str">
            <v>Vicepresidencia del Estado Plurinacional</v>
          </cell>
          <cell r="C20" t="str">
            <v>VPEP</v>
          </cell>
        </row>
        <row r="21">
          <cell r="A21">
            <v>10</v>
          </cell>
          <cell r="B21" t="str">
            <v>Ministerio de Relaciones Exteriores</v>
          </cell>
          <cell r="C21" t="str">
            <v>MIN-RREE</v>
          </cell>
        </row>
        <row r="22">
          <cell r="A22">
            <v>15</v>
          </cell>
          <cell r="B22" t="str">
            <v>Ministerio de Gobierno</v>
          </cell>
          <cell r="C22" t="str">
            <v>MIN-GOB</v>
          </cell>
        </row>
        <row r="23">
          <cell r="A23">
            <v>16</v>
          </cell>
          <cell r="B23" t="str">
            <v>Ministerio de Educación</v>
          </cell>
          <cell r="C23" t="str">
            <v>MIN-EDU</v>
          </cell>
        </row>
        <row r="24">
          <cell r="A24">
            <v>20</v>
          </cell>
          <cell r="B24" t="str">
            <v>Ministerio de Defensa</v>
          </cell>
          <cell r="C24" t="str">
            <v>MIN-DEF</v>
          </cell>
        </row>
        <row r="25">
          <cell r="A25">
            <v>25</v>
          </cell>
          <cell r="B25" t="str">
            <v>Ministerio de la Presidencia</v>
          </cell>
          <cell r="C25" t="str">
            <v>MIN-PRES</v>
          </cell>
        </row>
        <row r="26">
          <cell r="A26">
            <v>30</v>
          </cell>
          <cell r="B26" t="str">
            <v>Ministerio de Justicia y Transparencia Institucional</v>
          </cell>
          <cell r="C26" t="str">
            <v>MIN-JTI</v>
          </cell>
        </row>
        <row r="27">
          <cell r="A27">
            <v>35</v>
          </cell>
          <cell r="B27" t="str">
            <v>Ministerio de Economía y Finanzas Públicas</v>
          </cell>
          <cell r="C27" t="str">
            <v>MIN-EFP</v>
          </cell>
        </row>
        <row r="28">
          <cell r="A28">
            <v>41</v>
          </cell>
          <cell r="B28" t="str">
            <v>Ministerio de Desarrollo Productivo y Economía Plural</v>
          </cell>
          <cell r="C28" t="str">
            <v>MIN-DPEP</v>
          </cell>
        </row>
        <row r="29">
          <cell r="A29">
            <v>46</v>
          </cell>
          <cell r="B29" t="str">
            <v>Ministerio de Salud</v>
          </cell>
          <cell r="C29" t="str">
            <v>MIN-SAL</v>
          </cell>
        </row>
        <row r="30">
          <cell r="A30">
            <v>47</v>
          </cell>
          <cell r="B30" t="str">
            <v>Ministerio de Desarrollo Rural y Tierras</v>
          </cell>
          <cell r="C30" t="str">
            <v>MIN-DRT</v>
          </cell>
        </row>
        <row r="31">
          <cell r="A31">
            <v>48</v>
          </cell>
          <cell r="B31" t="str">
            <v>Ministerio de Deportes</v>
          </cell>
          <cell r="C31" t="str">
            <v>MIN-DEP</v>
          </cell>
        </row>
        <row r="32">
          <cell r="A32">
            <v>52</v>
          </cell>
          <cell r="B32" t="str">
            <v>Ministerio de Culturas y Turismo</v>
          </cell>
          <cell r="C32" t="str">
            <v>MIN-CULT</v>
          </cell>
        </row>
        <row r="33">
          <cell r="A33">
            <v>66</v>
          </cell>
          <cell r="B33" t="str">
            <v>Ministerio de Planificación del Desarrollo</v>
          </cell>
          <cell r="C33" t="str">
            <v>MIN-PD</v>
          </cell>
        </row>
        <row r="34">
          <cell r="A34">
            <v>70</v>
          </cell>
          <cell r="B34" t="str">
            <v>Ministerio de Trabajo, Empleo y Previsión Social</v>
          </cell>
          <cell r="C34" t="str">
            <v>MIN-TEPS</v>
          </cell>
        </row>
        <row r="35">
          <cell r="A35">
            <v>76</v>
          </cell>
          <cell r="B35" t="str">
            <v>Ministerio de Minería y Metalurgia</v>
          </cell>
          <cell r="C35" t="str">
            <v>MIN-MM</v>
          </cell>
        </row>
        <row r="36">
          <cell r="A36">
            <v>78</v>
          </cell>
          <cell r="B36" t="str">
            <v>Ministerio de Hidrocarburos</v>
          </cell>
          <cell r="C36" t="str">
            <v>MIN-H</v>
          </cell>
        </row>
        <row r="37">
          <cell r="A37">
            <v>81</v>
          </cell>
          <cell r="B37" t="str">
            <v>Ministerio de Obras Públicas, Servicios y Vivienda</v>
          </cell>
          <cell r="C37" t="str">
            <v>MIN-OPSV</v>
          </cell>
        </row>
        <row r="38">
          <cell r="A38">
            <v>85</v>
          </cell>
          <cell r="B38" t="str">
            <v>Ministerio de Energías</v>
          </cell>
          <cell r="C38" t="str">
            <v>MIN-ENER</v>
          </cell>
        </row>
        <row r="39">
          <cell r="A39">
            <v>86</v>
          </cell>
          <cell r="B39" t="str">
            <v>Ministerio de Medio Ambiente y Agua</v>
          </cell>
          <cell r="C39" t="str">
            <v>MIN-MAA</v>
          </cell>
        </row>
        <row r="40">
          <cell r="A40">
            <v>87</v>
          </cell>
          <cell r="B40" t="str">
            <v>Ministerio de Comunicación</v>
          </cell>
          <cell r="C40" t="str">
            <v>MIN-COM</v>
          </cell>
        </row>
        <row r="41">
          <cell r="A41">
            <v>99</v>
          </cell>
          <cell r="B41" t="str">
            <v>Tesoro General de la Nación</v>
          </cell>
          <cell r="C41" t="str">
            <v>TGN</v>
          </cell>
        </row>
        <row r="42">
          <cell r="A42"/>
          <cell r="B42" t="str">
            <v>ENTIDADES DESCONCENTRADAS DEL ORGANO EJECUTIVO</v>
          </cell>
          <cell r="C42"/>
        </row>
        <row r="43">
          <cell r="A43"/>
          <cell r="B43" t="str">
            <v xml:space="preserve">Dependencia: Ministerio de Defensa </v>
          </cell>
          <cell r="C43"/>
        </row>
        <row r="44">
          <cell r="A44"/>
          <cell r="B44" t="str">
            <v xml:space="preserve">Registro Internacional Boliviano de Buques </v>
          </cell>
          <cell r="C44" t="str">
            <v>RIBB</v>
          </cell>
        </row>
        <row r="45">
          <cell r="A45"/>
          <cell r="B45" t="str">
            <v>Dependencia: Ministerio de la Presidencia</v>
          </cell>
          <cell r="C45"/>
        </row>
        <row r="46">
          <cell r="A46"/>
          <cell r="B46" t="str">
            <v>Gaceta Oficial de Bolivia</v>
          </cell>
          <cell r="C46" t="str">
            <v>GACETA</v>
          </cell>
        </row>
        <row r="47">
          <cell r="A47"/>
          <cell r="B47" t="str">
            <v>Unidad de Proyectos Especiales</v>
          </cell>
          <cell r="C47" t="str">
            <v>UPRE</v>
          </cell>
        </row>
        <row r="48">
          <cell r="A48"/>
          <cell r="B48" t="str">
            <v xml:space="preserve">Unidad Ejecutora del Fondo Nacional de Solidaridad y Equidad </v>
          </cell>
          <cell r="C48" t="str">
            <v>UE-FNSE</v>
          </cell>
        </row>
        <row r="49">
          <cell r="A49"/>
          <cell r="B49" t="str">
            <v>Dependencia: Ministerio de Economía y Finanzas Públicas</v>
          </cell>
          <cell r="C49"/>
        </row>
        <row r="50">
          <cell r="A50"/>
          <cell r="B50" t="str">
            <v>Servicio Nacional de Patrimonio del Estado</v>
          </cell>
          <cell r="C50" t="str">
            <v>SENAPE</v>
          </cell>
        </row>
        <row r="51">
          <cell r="A51"/>
          <cell r="B51" t="str">
            <v>Servicio Nacional del Sistema de Reparto</v>
          </cell>
          <cell r="C51" t="str">
            <v>SENASIR</v>
          </cell>
        </row>
        <row r="52">
          <cell r="A52"/>
          <cell r="B52" t="str">
            <v xml:space="preserve">Unidad de Coordinación de Programas y Proyectos </v>
          </cell>
          <cell r="C52" t="str">
            <v>UCPP</v>
          </cell>
        </row>
        <row r="53">
          <cell r="A53"/>
          <cell r="B53" t="str">
            <v>Dependencia: Ministerio de Desarrollo Productivo y Economía Plural</v>
          </cell>
          <cell r="C53"/>
        </row>
        <row r="54">
          <cell r="A54"/>
          <cell r="B54" t="str">
            <v>Servicio Nacional de Propiedad Intelectual</v>
          </cell>
          <cell r="C54" t="str">
            <v>SENAPI</v>
          </cell>
        </row>
        <row r="55">
          <cell r="A55"/>
          <cell r="B55" t="str">
            <v>Instituto Boliviano de Metrología</v>
          </cell>
          <cell r="C55" t="str">
            <v>IBMETRO</v>
          </cell>
        </row>
        <row r="56">
          <cell r="A56"/>
          <cell r="B56" t="str">
            <v>Servicio Nacional de Verificación de Exportaciones</v>
          </cell>
          <cell r="C56" t="str">
            <v>SENAVEX</v>
          </cell>
        </row>
        <row r="57">
          <cell r="A57"/>
          <cell r="B57" t="str">
            <v xml:space="preserve">Pro - Bolivia </v>
          </cell>
          <cell r="C57" t="str">
            <v>PRO-BOL</v>
          </cell>
        </row>
        <row r="58">
          <cell r="A58"/>
          <cell r="B58" t="str">
            <v>Dependencia: Ministerio de Salud</v>
          </cell>
          <cell r="C58"/>
        </row>
        <row r="59">
          <cell r="A59"/>
          <cell r="B59" t="str">
            <v>Centro Nacional de Enfermedades Tropicales</v>
          </cell>
          <cell r="C59" t="str">
            <v>CENETROP</v>
          </cell>
        </row>
        <row r="60">
          <cell r="A60"/>
          <cell r="B60" t="str">
            <v>Instituto Nacional de Laboratorios de Salud</v>
          </cell>
          <cell r="C60" t="str">
            <v>INLASA</v>
          </cell>
        </row>
        <row r="61">
          <cell r="A61"/>
          <cell r="B61" t="str">
            <v>Escuela de Salud La Paz</v>
          </cell>
          <cell r="C61" t="str">
            <v>ESLP</v>
          </cell>
        </row>
        <row r="62">
          <cell r="A62"/>
          <cell r="B62" t="str">
            <v>Escuela de Salud Cochabamba</v>
          </cell>
          <cell r="C62" t="str">
            <v>ESCBBA</v>
          </cell>
        </row>
        <row r="63">
          <cell r="A63"/>
          <cell r="B63" t="str">
            <v xml:space="preserve">Agencia Estatal de Medicamentos y Tecnologías en Salud </v>
          </cell>
          <cell r="C63" t="str">
            <v>AGEMED</v>
          </cell>
        </row>
        <row r="64">
          <cell r="A64"/>
          <cell r="B64" t="str">
            <v>Dependencia: Ministerio de Medio Ambiente y Agua</v>
          </cell>
          <cell r="C64"/>
        </row>
        <row r="65">
          <cell r="A65"/>
          <cell r="B65" t="str">
            <v>Servicio Nacional de Áreas Protegidas</v>
          </cell>
          <cell r="C65" t="str">
            <v>SERNAP</v>
          </cell>
        </row>
        <row r="66">
          <cell r="A66"/>
          <cell r="B66" t="str">
            <v xml:space="preserve">Unidad Operativa Boliviana </v>
          </cell>
          <cell r="C66" t="str">
            <v>UOB</v>
          </cell>
        </row>
        <row r="67">
          <cell r="A67"/>
          <cell r="B67" t="str">
            <v>Dependencia: Ministerio de Desarrollo Rural y Tierras</v>
          </cell>
          <cell r="C67"/>
        </row>
        <row r="68">
          <cell r="A68"/>
          <cell r="B68" t="str">
            <v>Servicio Nacional de Sanidad Agropecuaria e Inocuidad Alimentaria</v>
          </cell>
          <cell r="C68" t="str">
            <v>SENASAG</v>
          </cell>
        </row>
        <row r="69">
          <cell r="A69"/>
          <cell r="B69" t="str">
            <v>Fondo Nacional de Desarrollo Integral</v>
          </cell>
          <cell r="C69" t="str">
            <v>FONADIN</v>
          </cell>
        </row>
        <row r="70">
          <cell r="A70"/>
          <cell r="B70" t="str">
            <v>Institución Pública Desconcentrada Soberanía Alimentaria</v>
          </cell>
          <cell r="C70" t="str">
            <v>SOBAL</v>
          </cell>
        </row>
        <row r="71">
          <cell r="A71"/>
          <cell r="B71" t="str">
            <v>Institución Pública Desconcentrada de Pesca y Acuicultura "PACU"</v>
          </cell>
          <cell r="C71" t="str">
            <v>PACU</v>
          </cell>
        </row>
        <row r="72">
          <cell r="A72"/>
          <cell r="B72" t="str">
            <v xml:space="preserve">Entidad Pública Desconcentrada Unidad Ejecutora de Pozos </v>
          </cell>
          <cell r="C72" t="str">
            <v>UE-Pozos</v>
          </cell>
        </row>
        <row r="73">
          <cell r="A73"/>
          <cell r="B73" t="str">
            <v>Dependencia: Ministerio de Culturas y Turismo</v>
          </cell>
          <cell r="C73"/>
        </row>
        <row r="74">
          <cell r="A74"/>
          <cell r="B74" t="str">
            <v xml:space="preserve">Conoce- Bolivia </v>
          </cell>
          <cell r="C74" t="str">
            <v>CO-BOL</v>
          </cell>
        </row>
        <row r="75">
          <cell r="A75"/>
          <cell r="B75" t="str">
            <v>Dependencia: Ministerio de Obras Públicas, Servicios y Vivienda</v>
          </cell>
          <cell r="C75"/>
        </row>
        <row r="76">
          <cell r="A76"/>
          <cell r="B76" t="str">
            <v>Centro de Comunicaciones La Paz</v>
          </cell>
          <cell r="C76" t="str">
            <v>CCLP</v>
          </cell>
        </row>
        <row r="77">
          <cell r="A77"/>
          <cell r="B77" t="str">
            <v xml:space="preserve">Administradora de Terminal Terrestre Santa Cruz </v>
          </cell>
          <cell r="C77" t="str">
            <v>ATTSC</v>
          </cell>
        </row>
        <row r="78">
          <cell r="A78"/>
          <cell r="B78" t="str">
            <v>Dependencia: Ministerio de Hidrocarburos</v>
          </cell>
          <cell r="C78"/>
        </row>
        <row r="79">
          <cell r="A79"/>
          <cell r="B79" t="str">
            <v>Entidad Ejecutora de Conversión a Gas Natural Vehicular</v>
          </cell>
          <cell r="C79" t="str">
            <v>EEC-GNV</v>
          </cell>
        </row>
        <row r="80">
          <cell r="A80"/>
          <cell r="B80" t="str">
            <v>ÓRGANO JUDICIAL Y TRIBUNAL CONSTITUCIONAL</v>
          </cell>
          <cell r="C80" t="str">
            <v>OJ-TC</v>
          </cell>
        </row>
        <row r="81">
          <cell r="A81">
            <v>660</v>
          </cell>
          <cell r="B81" t="str">
            <v>Órgano Judicial</v>
          </cell>
          <cell r="C81" t="str">
            <v>OJ</v>
          </cell>
        </row>
        <row r="82">
          <cell r="A82">
            <v>661</v>
          </cell>
          <cell r="B82" t="str">
            <v>Tribunal Constitucional Plurinacional</v>
          </cell>
          <cell r="C82" t="str">
            <v>TCP</v>
          </cell>
        </row>
        <row r="83">
          <cell r="A83"/>
          <cell r="B83" t="str">
            <v>ÓRGANO ELECTORAL</v>
          </cell>
          <cell r="C83" t="str">
            <v>OEL</v>
          </cell>
        </row>
        <row r="84">
          <cell r="A84">
            <v>670</v>
          </cell>
          <cell r="B84" t="str">
            <v>Órgano Electoral Plurinacional</v>
          </cell>
          <cell r="C84" t="str">
            <v>OEP</v>
          </cell>
        </row>
        <row r="85">
          <cell r="A85"/>
          <cell r="B85" t="str">
            <v>INSTITUCIONES DE CONTROL Y DEFENSA DEL ESTADO</v>
          </cell>
          <cell r="C85" t="str">
            <v>ICDE</v>
          </cell>
        </row>
        <row r="86">
          <cell r="A86">
            <v>680</v>
          </cell>
          <cell r="B86" t="str">
            <v>Contraloría General del Estado</v>
          </cell>
          <cell r="C86" t="str">
            <v>CGE</v>
          </cell>
        </row>
        <row r="87">
          <cell r="A87">
            <v>681</v>
          </cell>
          <cell r="B87" t="str">
            <v>Ministerio Público</v>
          </cell>
          <cell r="C87" t="str">
            <v>MINPUB</v>
          </cell>
        </row>
        <row r="88">
          <cell r="A88">
            <v>682</v>
          </cell>
          <cell r="B88" t="str">
            <v>Defensoría del Pueblo</v>
          </cell>
          <cell r="C88" t="str">
            <v>DP</v>
          </cell>
        </row>
        <row r="89">
          <cell r="A89">
            <v>683</v>
          </cell>
          <cell r="B89" t="str">
            <v>Procuraduría General del Estado</v>
          </cell>
          <cell r="C89" t="str">
            <v>PROGE</v>
          </cell>
        </row>
        <row r="90">
          <cell r="A90"/>
          <cell r="B90" t="str">
            <v xml:space="preserve">INSTITUCIONES PÚBLICAS DESCENTRALIZADAS </v>
          </cell>
          <cell r="C90" t="str">
            <v xml:space="preserve">INSPUBDES </v>
          </cell>
        </row>
        <row r="91">
          <cell r="A91"/>
          <cell r="B91" t="str">
            <v xml:space="preserve">Tuición: Vicepresidencia del Estado Plurinacional </v>
          </cell>
          <cell r="C91"/>
        </row>
        <row r="92">
          <cell r="A92">
            <v>119</v>
          </cell>
          <cell r="B92" t="str">
            <v>Agencia para el Desarrollo de la Sociedad de la Información en Bolivia</v>
          </cell>
          <cell r="C92" t="str">
            <v>ADSIB</v>
          </cell>
          <cell r="D92">
            <v>6</v>
          </cell>
        </row>
        <row r="93">
          <cell r="A93"/>
          <cell r="B93" t="str">
            <v>Tuición: Ministerio de Relaciones Exteriores</v>
          </cell>
          <cell r="C93"/>
        </row>
        <row r="94">
          <cell r="A94">
            <v>197</v>
          </cell>
          <cell r="B94" t="str">
            <v>Dirección Estratégica de Reivindicación Marítima, Silala y Recursos Hídricos Internacionales</v>
          </cell>
          <cell r="C94" t="str">
            <v>DIREMAR</v>
          </cell>
          <cell r="D94">
            <v>10</v>
          </cell>
        </row>
        <row r="95">
          <cell r="A95"/>
          <cell r="B95" t="str">
            <v xml:space="preserve">Tuición: Ministerio de Gobierno </v>
          </cell>
          <cell r="C95"/>
        </row>
        <row r="96">
          <cell r="A96">
            <v>340</v>
          </cell>
          <cell r="B96" t="str">
            <v>Servicio General de Identificación Personal</v>
          </cell>
          <cell r="C96" t="str">
            <v>SEGIP</v>
          </cell>
          <cell r="D96">
            <v>15</v>
          </cell>
        </row>
        <row r="97">
          <cell r="A97">
            <v>345</v>
          </cell>
          <cell r="B97" t="str">
            <v>Mutual de Servicios al Policía</v>
          </cell>
          <cell r="C97" t="str">
            <v>MUSERPOL</v>
          </cell>
          <cell r="D97">
            <v>15</v>
          </cell>
        </row>
        <row r="98">
          <cell r="A98">
            <v>341</v>
          </cell>
          <cell r="B98" t="str">
            <v>Servicio General de Licencias de Conducir</v>
          </cell>
          <cell r="C98" t="str">
            <v>SEGELIC</v>
          </cell>
          <cell r="D98">
            <v>15</v>
          </cell>
        </row>
        <row r="99">
          <cell r="A99"/>
          <cell r="B99" t="str">
            <v>Tuición: Ministerio de Educación</v>
          </cell>
          <cell r="C99"/>
        </row>
        <row r="100">
          <cell r="A100">
            <v>109</v>
          </cell>
          <cell r="B100" t="str">
            <v>Conservatorio Plurinacional de Música</v>
          </cell>
          <cell r="C100" t="str">
            <v>COPLUMU</v>
          </cell>
          <cell r="D100">
            <v>16</v>
          </cell>
        </row>
        <row r="101">
          <cell r="A101">
            <v>124</v>
          </cell>
          <cell r="B101" t="str">
            <v>Academia Nacional de Ciencias</v>
          </cell>
          <cell r="C101" t="str">
            <v>ANC</v>
          </cell>
          <cell r="D101">
            <v>16</v>
          </cell>
        </row>
        <row r="102">
          <cell r="A102">
            <v>129</v>
          </cell>
          <cell r="B102" t="str">
            <v>Escuela de Gestión Pública Plurinacional</v>
          </cell>
          <cell r="C102" t="str">
            <v>EGPP</v>
          </cell>
          <cell r="D102">
            <v>16</v>
          </cell>
        </row>
        <row r="103">
          <cell r="A103">
            <v>150</v>
          </cell>
          <cell r="B103" t="str">
            <v>Proyecto Sucre Ciudad Universitaria</v>
          </cell>
          <cell r="C103" t="str">
            <v>PSCU</v>
          </cell>
          <cell r="D103">
            <v>16</v>
          </cell>
        </row>
        <row r="104">
          <cell r="A104">
            <v>153</v>
          </cell>
          <cell r="B104" t="str">
            <v>Observatorio Plurinacional de la Calidad Educativa</v>
          </cell>
          <cell r="C104" t="str">
            <v>OPCE</v>
          </cell>
          <cell r="D104">
            <v>16</v>
          </cell>
        </row>
        <row r="105">
          <cell r="A105">
            <v>265</v>
          </cell>
          <cell r="B105" t="str">
            <v>Dirección Departamental de Educación Chuquisaca</v>
          </cell>
          <cell r="C105" t="str">
            <v>DDE -CHU</v>
          </cell>
          <cell r="D105">
            <v>16</v>
          </cell>
        </row>
        <row r="106">
          <cell r="A106">
            <v>266</v>
          </cell>
          <cell r="B106" t="str">
            <v>Dirección Departamental de Educación La Paz</v>
          </cell>
          <cell r="C106" t="str">
            <v>DDE - LPZ</v>
          </cell>
          <cell r="D106">
            <v>16</v>
          </cell>
        </row>
        <row r="107">
          <cell r="A107">
            <v>267</v>
          </cell>
          <cell r="B107" t="str">
            <v>Dirección Departamental de Educación Cochabamba</v>
          </cell>
          <cell r="C107" t="str">
            <v>DDE -CBB</v>
          </cell>
          <cell r="D107">
            <v>16</v>
          </cell>
        </row>
        <row r="108">
          <cell r="A108">
            <v>268</v>
          </cell>
          <cell r="B108" t="str">
            <v>Dirección Departamental de Educación Oruro</v>
          </cell>
          <cell r="C108" t="str">
            <v>DDE - ORU</v>
          </cell>
          <cell r="D108">
            <v>16</v>
          </cell>
        </row>
        <row r="109">
          <cell r="A109">
            <v>269</v>
          </cell>
          <cell r="B109" t="str">
            <v>Dirección Departamental de Educación Potosí</v>
          </cell>
          <cell r="C109" t="str">
            <v>DDE - PTS</v>
          </cell>
          <cell r="D109">
            <v>16</v>
          </cell>
        </row>
        <row r="110">
          <cell r="A110">
            <v>270</v>
          </cell>
          <cell r="B110" t="str">
            <v>Dirección Departamental de Educación Tarija</v>
          </cell>
          <cell r="C110" t="str">
            <v>DDE -TAR</v>
          </cell>
          <cell r="D110">
            <v>16</v>
          </cell>
        </row>
        <row r="111">
          <cell r="A111">
            <v>271</v>
          </cell>
          <cell r="B111" t="str">
            <v>Dirección Departamental de Educación Santa Cruz</v>
          </cell>
          <cell r="C111" t="str">
            <v>DDE -SCZ</v>
          </cell>
          <cell r="D111">
            <v>16</v>
          </cell>
        </row>
        <row r="112">
          <cell r="A112">
            <v>272</v>
          </cell>
          <cell r="B112" t="str">
            <v>Dirección Departamental de Educación Beni</v>
          </cell>
          <cell r="C112" t="str">
            <v>DDE - BEN</v>
          </cell>
          <cell r="D112">
            <v>16</v>
          </cell>
        </row>
        <row r="113">
          <cell r="A113">
            <v>273</v>
          </cell>
          <cell r="B113" t="str">
            <v>Dirección Departamental de Educación Pando</v>
          </cell>
          <cell r="C113" t="str">
            <v>DDE - PAN</v>
          </cell>
          <cell r="D113">
            <v>16</v>
          </cell>
        </row>
        <row r="114">
          <cell r="A114">
            <v>324</v>
          </cell>
          <cell r="B114" t="str">
            <v>Escuela Boliviana Intercultural de Música</v>
          </cell>
          <cell r="C114" t="str">
            <v>EBIM</v>
          </cell>
          <cell r="D114">
            <v>16</v>
          </cell>
        </row>
        <row r="115">
          <cell r="A115">
            <v>344</v>
          </cell>
          <cell r="B115" t="str">
            <v>Instituto Plurinacional de Estudio de Lenguas y Culturas</v>
          </cell>
          <cell r="C115" t="str">
            <v>IPELC</v>
          </cell>
          <cell r="D115">
            <v>16</v>
          </cell>
        </row>
        <row r="116">
          <cell r="A116">
            <v>379</v>
          </cell>
          <cell r="B116" t="str">
            <v>Escuela Boliviana Intercultural de Danza</v>
          </cell>
          <cell r="C116" t="str">
            <v>EBID</v>
          </cell>
          <cell r="D116">
            <v>16</v>
          </cell>
        </row>
        <row r="117">
          <cell r="A117"/>
          <cell r="B117" t="str">
            <v>Tuición: Ministerio de Defensa</v>
          </cell>
          <cell r="C117"/>
        </row>
        <row r="118">
          <cell r="A118">
            <v>170</v>
          </cell>
          <cell r="B118" t="str">
            <v>Escuela Militar de Ingeniería</v>
          </cell>
          <cell r="C118" t="str">
            <v>EMI</v>
          </cell>
          <cell r="D118">
            <v>20</v>
          </cell>
        </row>
        <row r="119">
          <cell r="A119">
            <v>243</v>
          </cell>
          <cell r="B119" t="str">
            <v>Servicio Nacional de Hidrografía Naval</v>
          </cell>
          <cell r="C119" t="str">
            <v>SNHN</v>
          </cell>
          <cell r="D119">
            <v>20</v>
          </cell>
        </row>
        <row r="120">
          <cell r="A120">
            <v>244</v>
          </cell>
          <cell r="B120" t="str">
            <v>Servicio Nacional de Aerofotogrametría</v>
          </cell>
          <cell r="C120" t="str">
            <v>SNAF</v>
          </cell>
          <cell r="D120">
            <v>20</v>
          </cell>
        </row>
        <row r="121">
          <cell r="A121">
            <v>245</v>
          </cell>
          <cell r="B121" t="str">
            <v>Servicio Geodésico de Mapas</v>
          </cell>
          <cell r="C121" t="str">
            <v>SE-GEOMAP</v>
          </cell>
          <cell r="D121">
            <v>20</v>
          </cell>
        </row>
        <row r="122">
          <cell r="A122"/>
          <cell r="B122" t="str">
            <v>Tuición: Ministerio de la Presidencia</v>
          </cell>
          <cell r="C122"/>
        </row>
        <row r="123">
          <cell r="A123">
            <v>159</v>
          </cell>
          <cell r="B123" t="str">
            <v>Oficina Técnica para el Fortalecimiento de la Empresa Pública</v>
          </cell>
          <cell r="C123" t="str">
            <v>OFEP</v>
          </cell>
          <cell r="D123">
            <v>25</v>
          </cell>
        </row>
        <row r="124">
          <cell r="A124">
            <v>374</v>
          </cell>
          <cell r="B124" t="str">
            <v>Agencia de Gobierno Electrónico y Tecnologías de Información y Comunicación</v>
          </cell>
          <cell r="C124" t="str">
            <v>AGETIC</v>
          </cell>
          <cell r="D124">
            <v>25</v>
          </cell>
        </row>
        <row r="125">
          <cell r="A125">
            <v>226</v>
          </cell>
          <cell r="B125" t="str">
            <v>Servicio Estatal de Autonomías</v>
          </cell>
          <cell r="C125" t="str">
            <v>SEA</v>
          </cell>
          <cell r="D125">
            <v>25</v>
          </cell>
        </row>
        <row r="126">
          <cell r="A126"/>
          <cell r="B126" t="str">
            <v xml:space="preserve">Tuición: Ministerio de Justicia y Transparencia Institucional </v>
          </cell>
          <cell r="C126"/>
        </row>
        <row r="127">
          <cell r="A127">
            <v>112</v>
          </cell>
          <cell r="B127" t="str">
            <v>Comité Nacional de la Persona con Discapacidad</v>
          </cell>
          <cell r="C127" t="str">
            <v>CONALPEDIS</v>
          </cell>
          <cell r="D127">
            <v>30</v>
          </cell>
        </row>
        <row r="128">
          <cell r="A128">
            <v>152</v>
          </cell>
          <cell r="B128" t="str">
            <v>Servicio Plurinacional de Defensa Pública</v>
          </cell>
          <cell r="C128" t="str">
            <v>SEPDEP</v>
          </cell>
          <cell r="D128">
            <v>30</v>
          </cell>
        </row>
        <row r="129">
          <cell r="A129">
            <v>155</v>
          </cell>
          <cell r="B129" t="str">
            <v>Dirección del Notariado Plurinacional</v>
          </cell>
          <cell r="C129" t="str">
            <v>DIRNOPLU</v>
          </cell>
          <cell r="D129">
            <v>30</v>
          </cell>
        </row>
        <row r="130">
          <cell r="A130">
            <v>156</v>
          </cell>
          <cell r="B130" t="str">
            <v>Servicio Plurinacional de Asistencia a la Víctima</v>
          </cell>
          <cell r="C130" t="str">
            <v>SEPDAVI</v>
          </cell>
          <cell r="D130">
            <v>30</v>
          </cell>
        </row>
        <row r="131">
          <cell r="A131">
            <v>157</v>
          </cell>
          <cell r="B131" t="str">
            <v>Servicio para la Prevención de la Tortura</v>
          </cell>
          <cell r="C131" t="str">
            <v>SEPRET</v>
          </cell>
          <cell r="D131">
            <v>30</v>
          </cell>
        </row>
        <row r="132">
          <cell r="A132">
            <v>384</v>
          </cell>
          <cell r="B132" t="str">
            <v xml:space="preserve">Comisión de la Verdad Servicio </v>
          </cell>
          <cell r="C132" t="str">
            <v xml:space="preserve">CV </v>
          </cell>
          <cell r="D132">
            <v>30</v>
          </cell>
        </row>
        <row r="133">
          <cell r="A133">
            <v>386</v>
          </cell>
          <cell r="B133" t="str">
            <v>Plurinacional de la Mujer y de la Despatriarcalización Ana María Romero</v>
          </cell>
          <cell r="C133" t="str">
            <v>SEPMUD</v>
          </cell>
          <cell r="D133">
            <v>30</v>
          </cell>
        </row>
        <row r="134">
          <cell r="A134"/>
          <cell r="B134" t="str">
            <v>Tuición: Ministerio de Economía y Finanzas Públicas</v>
          </cell>
          <cell r="C134"/>
        </row>
        <row r="135">
          <cell r="A135">
            <v>169</v>
          </cell>
          <cell r="B135" t="str">
            <v>Autoridad General de Impugnación Tributaria</v>
          </cell>
          <cell r="C135" t="str">
            <v>AGIT</v>
          </cell>
          <cell r="D135">
            <v>35</v>
          </cell>
        </row>
        <row r="136">
          <cell r="A136">
            <v>200</v>
          </cell>
          <cell r="B136" t="str">
            <v>Registro Único para la Administración Tributaria Municipal</v>
          </cell>
          <cell r="C136" t="str">
            <v>RUAT</v>
          </cell>
          <cell r="D136">
            <v>35</v>
          </cell>
        </row>
        <row r="137">
          <cell r="A137">
            <v>203</v>
          </cell>
          <cell r="B137" t="str">
            <v>Autoridad de Supervisión del Sistema Financiero</v>
          </cell>
          <cell r="C137" t="str">
            <v>ASFI</v>
          </cell>
          <cell r="D137">
            <v>35</v>
          </cell>
        </row>
        <row r="138">
          <cell r="A138">
            <v>283</v>
          </cell>
          <cell r="B138" t="str">
            <v>Aduana Nacional (*)</v>
          </cell>
          <cell r="C138" t="str">
            <v>AN</v>
          </cell>
          <cell r="D138">
            <v>35</v>
          </cell>
        </row>
        <row r="139">
          <cell r="A139">
            <v>290</v>
          </cell>
          <cell r="B139" t="str">
            <v>Servicio de Impuestos Nacionales (*)</v>
          </cell>
          <cell r="C139" t="str">
            <v>SIN</v>
          </cell>
          <cell r="D139">
            <v>35</v>
          </cell>
        </row>
        <row r="140">
          <cell r="A140">
            <v>309</v>
          </cell>
          <cell r="B140" t="str">
            <v>Autoridad de Fiscalización del Juego</v>
          </cell>
          <cell r="C140" t="str">
            <v>AJ</v>
          </cell>
          <cell r="D140">
            <v>35</v>
          </cell>
        </row>
        <row r="141">
          <cell r="A141">
            <v>313</v>
          </cell>
          <cell r="B141" t="str">
            <v>Autoridad de Fiscalización y Control de Pensiones y Seguros</v>
          </cell>
          <cell r="C141" t="str">
            <v>APS</v>
          </cell>
          <cell r="D141">
            <v>35</v>
          </cell>
        </row>
        <row r="142">
          <cell r="A142">
            <v>346</v>
          </cell>
          <cell r="B142" t="str">
            <v>Unidad de Investigaciones Financieras</v>
          </cell>
          <cell r="C142" t="str">
            <v>UIF</v>
          </cell>
          <cell r="D142">
            <v>35</v>
          </cell>
        </row>
        <row r="143">
          <cell r="A143"/>
          <cell r="B143" t="str">
            <v>Tuición: Ministerio de Desarrollo Productivo y Economía Plural</v>
          </cell>
          <cell r="C143"/>
        </row>
        <row r="144">
          <cell r="A144">
            <v>132</v>
          </cell>
          <cell r="B144" t="str">
            <v>Servicio de Desarrollo de las Empresas Públicas Productivas</v>
          </cell>
          <cell r="C144" t="str">
            <v>SEDEM</v>
          </cell>
          <cell r="D144">
            <v>41</v>
          </cell>
        </row>
        <row r="145">
          <cell r="A145">
            <v>224</v>
          </cell>
          <cell r="B145" t="str">
            <v>Insumos Bolivia</v>
          </cell>
          <cell r="C145" t="str">
            <v>IN - BOL</v>
          </cell>
          <cell r="D145">
            <v>41</v>
          </cell>
        </row>
        <row r="146">
          <cell r="A146">
            <v>227</v>
          </cell>
          <cell r="B146" t="str">
            <v>Zona Franca Comercial e Industrial de Cobija</v>
          </cell>
          <cell r="C146" t="str">
            <v>ZOFRACOBIJA</v>
          </cell>
          <cell r="D146">
            <v>41</v>
          </cell>
        </row>
        <row r="147">
          <cell r="A147">
            <v>315</v>
          </cell>
          <cell r="B147" t="str">
            <v>Autoridad de Fiscalización de Empresas</v>
          </cell>
          <cell r="C147" t="str">
            <v>AEMP</v>
          </cell>
          <cell r="D147">
            <v>41</v>
          </cell>
        </row>
        <row r="148">
          <cell r="A148">
            <v>378</v>
          </cell>
          <cell r="B148" t="str">
            <v>Servicio Nacional Textil</v>
          </cell>
          <cell r="C148" t="str">
            <v>SENATEX</v>
          </cell>
          <cell r="D148">
            <v>41</v>
          </cell>
        </row>
        <row r="149">
          <cell r="A149"/>
          <cell r="B149" t="str">
            <v>Tuición: Ministerio de Salud</v>
          </cell>
          <cell r="C149"/>
        </row>
        <row r="150">
          <cell r="A150">
            <v>111</v>
          </cell>
          <cell r="B150" t="str">
            <v>Instituto Boliviano de la Ceguera</v>
          </cell>
          <cell r="C150" t="str">
            <v>IBC</v>
          </cell>
          <cell r="D150">
            <v>46</v>
          </cell>
        </row>
        <row r="151">
          <cell r="A151">
            <v>133</v>
          </cell>
          <cell r="B151" t="str">
            <v>Lotería Nacional de Beneficencia y Salubridad</v>
          </cell>
          <cell r="C151" t="str">
            <v>LONABOL</v>
          </cell>
          <cell r="D151">
            <v>46</v>
          </cell>
        </row>
        <row r="152">
          <cell r="A152">
            <v>249</v>
          </cell>
          <cell r="B152" t="str">
            <v>Central de Abastecimiento y Suministros de Salud</v>
          </cell>
          <cell r="C152" t="str">
            <v>CEASS</v>
          </cell>
          <cell r="D152">
            <v>46</v>
          </cell>
        </row>
        <row r="153">
          <cell r="A153">
            <v>251</v>
          </cell>
          <cell r="B153" t="str">
            <v>Instituto Nacional de Salud Ocupacional</v>
          </cell>
          <cell r="C153" t="str">
            <v>INSO</v>
          </cell>
          <cell r="D153">
            <v>46</v>
          </cell>
        </row>
        <row r="154">
          <cell r="A154">
            <v>382</v>
          </cell>
          <cell r="B154" t="str">
            <v>Agencia de Infraestructura en Salud y Equipamiento Médico</v>
          </cell>
          <cell r="C154" t="str">
            <v>AISEM</v>
          </cell>
          <cell r="D154">
            <v>46</v>
          </cell>
        </row>
        <row r="155">
          <cell r="A155">
            <v>385</v>
          </cell>
          <cell r="B155" t="str">
            <v>Autoridad de Supervisión de la Seguridad Social de Corto Plazo</v>
          </cell>
          <cell r="C155" t="str">
            <v>ASUSS</v>
          </cell>
          <cell r="D155">
            <v>46</v>
          </cell>
        </row>
        <row r="156">
          <cell r="A156"/>
          <cell r="B156" t="str">
            <v xml:space="preserve">Tuición: Ministerio de Desarrollo Rural y Tierras </v>
          </cell>
          <cell r="C156"/>
        </row>
        <row r="157">
          <cell r="A157">
            <v>212</v>
          </cell>
          <cell r="B157" t="str">
            <v>Instituto Nacional de Reforma Agraria</v>
          </cell>
          <cell r="C157" t="str">
            <v>INRA</v>
          </cell>
          <cell r="D157">
            <v>47</v>
          </cell>
        </row>
        <row r="158">
          <cell r="A158">
            <v>222</v>
          </cell>
          <cell r="B158" t="str">
            <v>Instituto Nacional de Innovación Agropecuaria y Forestal</v>
          </cell>
          <cell r="C158" t="str">
            <v>INIAF</v>
          </cell>
          <cell r="D158">
            <v>47</v>
          </cell>
        </row>
        <row r="159">
          <cell r="A159">
            <v>254</v>
          </cell>
          <cell r="B159" t="str">
            <v>Instituto del Seguro Agrario(*)</v>
          </cell>
          <cell r="C159" t="str">
            <v>INSA</v>
          </cell>
          <cell r="D159">
            <v>47</v>
          </cell>
        </row>
        <row r="160">
          <cell r="A160">
            <v>371</v>
          </cell>
          <cell r="B160" t="str">
            <v>Centro Internacional de la Quinua</v>
          </cell>
          <cell r="C160" t="str">
            <v>CIQ</v>
          </cell>
          <cell r="D160">
            <v>47</v>
          </cell>
        </row>
        <row r="161">
          <cell r="A161">
            <v>373</v>
          </cell>
          <cell r="B161" t="str">
            <v>Fondo de Desarrollo Indígena</v>
          </cell>
          <cell r="C161" t="str">
            <v>FDI</v>
          </cell>
          <cell r="D161">
            <v>47</v>
          </cell>
        </row>
        <row r="162">
          <cell r="A162"/>
          <cell r="B162" t="str">
            <v xml:space="preserve">Tuición: Ministerio de Culturas y Turismo </v>
          </cell>
          <cell r="C162"/>
        </row>
        <row r="163">
          <cell r="A163">
            <v>108</v>
          </cell>
          <cell r="B163" t="str">
            <v>Orquesta Sinfónica Nacional</v>
          </cell>
          <cell r="C163" t="str">
            <v>OSN</v>
          </cell>
          <cell r="D163">
            <v>52</v>
          </cell>
        </row>
        <row r="164">
          <cell r="A164">
            <v>349</v>
          </cell>
          <cell r="B164" t="str">
            <v>Centro de Investigaciones Arqueológicas, Antropológicas y Adm. de Tiwanaku</v>
          </cell>
          <cell r="C164" t="str">
            <v>CIAAAT</v>
          </cell>
          <cell r="D164">
            <v>52</v>
          </cell>
        </row>
        <row r="165">
          <cell r="A165">
            <v>387</v>
          </cell>
          <cell r="B165" t="str">
            <v>Agencia del Desarrollo del Cine y Audiovisual Bolivianos</v>
          </cell>
          <cell r="C165" t="str">
            <v>ADECINE</v>
          </cell>
          <cell r="D165">
            <v>52</v>
          </cell>
        </row>
        <row r="166">
          <cell r="A166"/>
          <cell r="B166" t="str">
            <v xml:space="preserve">Tuición: Ministerio de Planificación del Desarrollo </v>
          </cell>
          <cell r="C166"/>
        </row>
        <row r="167">
          <cell r="A167">
            <v>201</v>
          </cell>
          <cell r="B167" t="str">
            <v>Agencia para el Desarrollo de las Macroregiones y Zonas Fronterizas</v>
          </cell>
          <cell r="C167" t="str">
            <v>ADEMAF</v>
          </cell>
          <cell r="D167">
            <v>66</v>
          </cell>
        </row>
        <row r="168">
          <cell r="A168">
            <v>206</v>
          </cell>
          <cell r="B168" t="str">
            <v>Instituto Nacional de Estadística</v>
          </cell>
          <cell r="C168" t="str">
            <v>INE</v>
          </cell>
          <cell r="D168">
            <v>66</v>
          </cell>
        </row>
        <row r="169">
          <cell r="A169">
            <v>210</v>
          </cell>
          <cell r="B169" t="str">
            <v>Unidad de Análisis de Políticas Sociales y Económicas</v>
          </cell>
          <cell r="C169" t="str">
            <v>UDAPE</v>
          </cell>
          <cell r="D169">
            <v>66</v>
          </cell>
        </row>
        <row r="170">
          <cell r="A170">
            <v>287</v>
          </cell>
          <cell r="B170" t="str">
            <v>Fondo Nacional de Inversión Productiva y Social</v>
          </cell>
          <cell r="C170" t="str">
            <v>FPS</v>
          </cell>
          <cell r="D170">
            <v>66</v>
          </cell>
        </row>
        <row r="171">
          <cell r="A171"/>
          <cell r="B171" t="str">
            <v xml:space="preserve">Tuición: Ministerio de Minería y Metalurgia </v>
          </cell>
          <cell r="C171"/>
        </row>
        <row r="172">
          <cell r="A172">
            <v>190</v>
          </cell>
          <cell r="B172" t="str">
            <v>Autoridad Jurisdiccional Administrativa Minera</v>
          </cell>
          <cell r="C172" t="str">
            <v>AJAM</v>
          </cell>
          <cell r="D172">
            <v>76</v>
          </cell>
        </row>
        <row r="173">
          <cell r="A173">
            <v>221</v>
          </cell>
          <cell r="B173" t="str">
            <v>Servicio Nacional de Registro y Control de la Comercialización de Minerales y Metales</v>
          </cell>
          <cell r="C173" t="str">
            <v>SENARECOM</v>
          </cell>
          <cell r="D173">
            <v>76</v>
          </cell>
        </row>
        <row r="174">
          <cell r="A174">
            <v>234</v>
          </cell>
          <cell r="B174" t="str">
            <v>Servicio Geológico Minero</v>
          </cell>
          <cell r="C174" t="str">
            <v>SERGEOMIN</v>
          </cell>
          <cell r="D174">
            <v>76</v>
          </cell>
        </row>
        <row r="175">
          <cell r="A175">
            <v>381</v>
          </cell>
          <cell r="B175" t="str">
            <v>Fondo de Apoyo a la Reactivación de la Minería Chica</v>
          </cell>
          <cell r="C175" t="str">
            <v>FAREMIN</v>
          </cell>
          <cell r="D175">
            <v>76</v>
          </cell>
        </row>
        <row r="176">
          <cell r="A176"/>
          <cell r="B176" t="str">
            <v xml:space="preserve">Tuición: Ministerio de Hidrocarburos </v>
          </cell>
          <cell r="C176"/>
        </row>
        <row r="177">
          <cell r="A177">
            <v>163</v>
          </cell>
          <cell r="B177" t="str">
            <v>Agencia Nacional de Hidrocarburos</v>
          </cell>
          <cell r="C177" t="str">
            <v>ANH</v>
          </cell>
          <cell r="D177">
            <v>78</v>
          </cell>
        </row>
        <row r="178">
          <cell r="A178"/>
          <cell r="B178" t="str">
            <v xml:space="preserve">Tuición: Ministerio de Obras Públicas, Servicios y Vivienda </v>
          </cell>
          <cell r="C178"/>
        </row>
        <row r="179">
          <cell r="A179">
            <v>117</v>
          </cell>
          <cell r="B179" t="str">
            <v>Dirección General de Aeronáutica Civil (*)</v>
          </cell>
          <cell r="C179" t="str">
            <v>DGAC</v>
          </cell>
          <cell r="D179">
            <v>81</v>
          </cell>
        </row>
        <row r="180">
          <cell r="A180">
            <v>134</v>
          </cell>
          <cell r="B180" t="str">
            <v>Consejo Nacional de Vivienda Policial</v>
          </cell>
          <cell r="C180" t="str">
            <v>COVIPOL</v>
          </cell>
          <cell r="D180">
            <v>81</v>
          </cell>
        </row>
        <row r="181">
          <cell r="A181">
            <v>192</v>
          </cell>
          <cell r="B181" t="str">
            <v>Servicio al Mejoramiento de la Navegación Amazónica</v>
          </cell>
          <cell r="C181" t="str">
            <v>SEMENA</v>
          </cell>
          <cell r="D181">
            <v>81</v>
          </cell>
        </row>
        <row r="182">
          <cell r="A182">
            <v>291</v>
          </cell>
          <cell r="B182" t="str">
            <v>Administradora Boliviana de Carreteras (*)</v>
          </cell>
          <cell r="C182" t="str">
            <v>ABC</v>
          </cell>
          <cell r="D182">
            <v>81</v>
          </cell>
        </row>
        <row r="183">
          <cell r="A183">
            <v>292</v>
          </cell>
          <cell r="B183" t="str">
            <v>Vías Bolivia</v>
          </cell>
          <cell r="C183" t="str">
            <v>V°B°</v>
          </cell>
          <cell r="D183">
            <v>81</v>
          </cell>
        </row>
        <row r="184">
          <cell r="A184">
            <v>310</v>
          </cell>
          <cell r="B184" t="str">
            <v>Autoridad de Regulación y Fiscalización de Telecomunicaciones y Transportes</v>
          </cell>
          <cell r="C184" t="str">
            <v>ATT</v>
          </cell>
          <cell r="D184">
            <v>81</v>
          </cell>
        </row>
        <row r="185">
          <cell r="A185">
            <v>342</v>
          </cell>
          <cell r="B185" t="str">
            <v>Agencia Estatal de Vivienda</v>
          </cell>
          <cell r="C185" t="str">
            <v>AEVIVIENDA</v>
          </cell>
          <cell r="D185">
            <v>81</v>
          </cell>
        </row>
        <row r="186">
          <cell r="A186">
            <v>512</v>
          </cell>
          <cell r="B186" t="str">
            <v>Administración de Aeropuertos y Servicios Auxiliares a la Navegación Aérea</v>
          </cell>
          <cell r="C186" t="str">
            <v>AASANA</v>
          </cell>
          <cell r="D186">
            <v>81</v>
          </cell>
        </row>
        <row r="187">
          <cell r="A187">
            <v>383</v>
          </cell>
          <cell r="B187" t="str">
            <v>Agencia Boliviana de Correos "Correos de Bolivia"</v>
          </cell>
          <cell r="C187" t="str">
            <v>COBOL</v>
          </cell>
          <cell r="D187">
            <v>81</v>
          </cell>
        </row>
        <row r="188">
          <cell r="A188"/>
          <cell r="B188" t="str">
            <v>Tuición: Ministerio de Energías</v>
          </cell>
          <cell r="C188"/>
        </row>
        <row r="189">
          <cell r="A189">
            <v>314</v>
          </cell>
          <cell r="B189" t="str">
            <v>Autoridad de Fiscalización de Electricidad y Tecnología Nuclear</v>
          </cell>
          <cell r="C189" t="str">
            <v>AETN</v>
          </cell>
          <cell r="D189">
            <v>85</v>
          </cell>
        </row>
        <row r="190">
          <cell r="A190">
            <v>376</v>
          </cell>
          <cell r="B190" t="str">
            <v>Agencia Boliviana de Energía Nuclear</v>
          </cell>
          <cell r="C190" t="str">
            <v>ABEN</v>
          </cell>
          <cell r="D190">
            <v>85</v>
          </cell>
        </row>
        <row r="191">
          <cell r="A191"/>
          <cell r="B191" t="str">
            <v xml:space="preserve">Tuición: Ministerio de Medio Ambiente y Agua </v>
          </cell>
          <cell r="C191"/>
        </row>
        <row r="192">
          <cell r="A192">
            <v>154</v>
          </cell>
          <cell r="B192" t="str">
            <v>Museo Nacional de Historia Natural</v>
          </cell>
          <cell r="C192" t="str">
            <v>MNHN</v>
          </cell>
          <cell r="D192">
            <v>86</v>
          </cell>
        </row>
        <row r="193">
          <cell r="A193">
            <v>213</v>
          </cell>
          <cell r="B193" t="str">
            <v>Servicio Nacional de Meteorología e Hidrología</v>
          </cell>
          <cell r="C193" t="str">
            <v>SENAMHI</v>
          </cell>
          <cell r="D193">
            <v>86</v>
          </cell>
        </row>
        <row r="194">
          <cell r="A194">
            <v>223</v>
          </cell>
          <cell r="B194" t="str">
            <v>Fondo Nacional de Desarrollo Forestal</v>
          </cell>
          <cell r="C194" t="str">
            <v>FONABOSQUE</v>
          </cell>
          <cell r="D194">
            <v>86</v>
          </cell>
        </row>
        <row r="195">
          <cell r="A195">
            <v>225</v>
          </cell>
          <cell r="B195" t="str">
            <v>Servicio Nacional para la Sostenibilidad en Saneamiento Básico</v>
          </cell>
          <cell r="C195" t="str">
            <v>SENASBA</v>
          </cell>
          <cell r="D195">
            <v>86</v>
          </cell>
        </row>
        <row r="196">
          <cell r="A196">
            <v>253</v>
          </cell>
          <cell r="B196" t="str">
            <v>Entidad Ejecutora de Medio Ambiente y Agua</v>
          </cell>
          <cell r="C196" t="str">
            <v>EMAGUA</v>
          </cell>
          <cell r="D196">
            <v>86</v>
          </cell>
        </row>
        <row r="197">
          <cell r="A197">
            <v>281</v>
          </cell>
          <cell r="B197" t="str">
            <v>Oficina Técnica Nacional de los Ríos Pilcomayo y Bermejo</v>
          </cell>
          <cell r="C197" t="str">
            <v>OTNR-PB</v>
          </cell>
          <cell r="D197">
            <v>86</v>
          </cell>
        </row>
        <row r="198">
          <cell r="A198">
            <v>288</v>
          </cell>
          <cell r="B198" t="str">
            <v>Servicio Nacional de Riego (*)</v>
          </cell>
          <cell r="C198" t="str">
            <v>SENARI</v>
          </cell>
          <cell r="D198">
            <v>86</v>
          </cell>
        </row>
        <row r="199">
          <cell r="A199">
            <v>298</v>
          </cell>
          <cell r="B199" t="str">
            <v>Servicio Departamental de Riego - Chuquisaca</v>
          </cell>
          <cell r="C199" t="str">
            <v>SEDERI-CHU</v>
          </cell>
          <cell r="D199">
            <v>86</v>
          </cell>
        </row>
        <row r="200">
          <cell r="A200">
            <v>299</v>
          </cell>
          <cell r="B200" t="str">
            <v>Servicio Departamental de Riego - La Paz</v>
          </cell>
          <cell r="C200" t="str">
            <v>SEDERI-LPZ</v>
          </cell>
          <cell r="D200">
            <v>86</v>
          </cell>
        </row>
        <row r="201">
          <cell r="A201">
            <v>300</v>
          </cell>
          <cell r="B201" t="str">
            <v>Servicio Departamental de Riego - Cochabamba</v>
          </cell>
          <cell r="C201" t="str">
            <v>SEDERI-CBB</v>
          </cell>
          <cell r="D201">
            <v>86</v>
          </cell>
        </row>
        <row r="202">
          <cell r="A202">
            <v>301</v>
          </cell>
          <cell r="B202" t="str">
            <v>Servicio Departamental de Riego - Oruro</v>
          </cell>
          <cell r="C202" t="str">
            <v>SEDERI-ORU</v>
          </cell>
          <cell r="D202">
            <v>86</v>
          </cell>
        </row>
        <row r="203">
          <cell r="A203">
            <v>302</v>
          </cell>
          <cell r="B203" t="str">
            <v>Servicio Departamental de Riego - Potosí</v>
          </cell>
          <cell r="C203" t="str">
            <v>SEDERI-PTS</v>
          </cell>
          <cell r="D203">
            <v>86</v>
          </cell>
        </row>
        <row r="204">
          <cell r="A204">
            <v>303</v>
          </cell>
          <cell r="B204" t="str">
            <v>Servicio Departamental de Riego - Tarija</v>
          </cell>
          <cell r="C204" t="str">
            <v>SEDERI-TAR</v>
          </cell>
          <cell r="D204">
            <v>86</v>
          </cell>
        </row>
        <row r="205">
          <cell r="A205">
            <v>304</v>
          </cell>
          <cell r="B205" t="str">
            <v>Servicio Departamental de Riego - Santa Cruz</v>
          </cell>
          <cell r="C205" t="str">
            <v>SEDERI-SCZ</v>
          </cell>
          <cell r="D205">
            <v>86</v>
          </cell>
        </row>
        <row r="206">
          <cell r="A206">
            <v>305</v>
          </cell>
          <cell r="B206" t="str">
            <v>Servicio Departamental de Riego - Beni</v>
          </cell>
          <cell r="C206" t="str">
            <v>SEDERI-BEN</v>
          </cell>
          <cell r="D206">
            <v>86</v>
          </cell>
        </row>
        <row r="207">
          <cell r="A207">
            <v>306</v>
          </cell>
          <cell r="B207" t="str">
            <v>Servicio Departamental de Riego - Pando</v>
          </cell>
          <cell r="C207" t="str">
            <v>SEDERI-PAN</v>
          </cell>
          <cell r="D207">
            <v>86</v>
          </cell>
        </row>
        <row r="208">
          <cell r="A208">
            <v>311</v>
          </cell>
          <cell r="B208" t="str">
            <v>Autoridad de Fiscalización y Control Social de Agua Potable y Saneamiento Básico</v>
          </cell>
          <cell r="C208" t="str">
            <v>AAPS</v>
          </cell>
          <cell r="D208">
            <v>86</v>
          </cell>
        </row>
        <row r="209">
          <cell r="A209">
            <v>312</v>
          </cell>
          <cell r="B209" t="str">
            <v>Autoridad de Fiscalización y Control Social de Bosques y Tierras</v>
          </cell>
          <cell r="C209" t="str">
            <v>ABT</v>
          </cell>
          <cell r="D209">
            <v>86</v>
          </cell>
        </row>
        <row r="210">
          <cell r="A210">
            <v>348</v>
          </cell>
          <cell r="B210" t="str">
            <v>Autoridad Plurinacional de la Madre Tierra (*)</v>
          </cell>
          <cell r="C210" t="str">
            <v>APMT</v>
          </cell>
          <cell r="D210">
            <v>86</v>
          </cell>
        </row>
        <row r="211">
          <cell r="A211"/>
          <cell r="B211" t="str">
            <v xml:space="preserve">Tuición: Ministerio de Trabajo, Empleo y Previsión Social </v>
          </cell>
          <cell r="C211"/>
        </row>
        <row r="212">
          <cell r="A212">
            <v>347</v>
          </cell>
          <cell r="B212" t="str">
            <v>Autoridad de Fiscalización y Control de Cooperativas</v>
          </cell>
          <cell r="C212" t="str">
            <v>AFCOOP</v>
          </cell>
          <cell r="D212">
            <v>70</v>
          </cell>
        </row>
        <row r="213">
          <cell r="A213"/>
          <cell r="B213" t="str">
            <v xml:space="preserve">Tuición: Órgano Judicial </v>
          </cell>
          <cell r="C213"/>
        </row>
        <row r="214">
          <cell r="A214">
            <v>343</v>
          </cell>
          <cell r="B214" t="str">
            <v>Escuela de Jueces del Estado</v>
          </cell>
          <cell r="C214" t="str">
            <v>EJE</v>
          </cell>
          <cell r="D214">
            <v>660</v>
          </cell>
        </row>
        <row r="215">
          <cell r="A215"/>
          <cell r="B215" t="str">
            <v xml:space="preserve">Tuición: Banco Central de Bolivia </v>
          </cell>
          <cell r="C215"/>
        </row>
        <row r="216">
          <cell r="A216">
            <v>293</v>
          </cell>
          <cell r="B216" t="str">
            <v>Fundación Cultural del Banco Central de Bolivia</v>
          </cell>
          <cell r="C216" t="str">
            <v>FC - BCB</v>
          </cell>
          <cell r="D216">
            <v>951</v>
          </cell>
        </row>
        <row r="217">
          <cell r="A217"/>
          <cell r="B217" t="str">
            <v xml:space="preserve">UNIVERSIDADES PÚBLICAS </v>
          </cell>
          <cell r="C217"/>
        </row>
        <row r="218">
          <cell r="A218">
            <v>137</v>
          </cell>
          <cell r="B218" t="str">
            <v>Comité Ejecutivo de la Universidad Boliviana</v>
          </cell>
          <cell r="C218" t="str">
            <v>CEUB</v>
          </cell>
        </row>
        <row r="219">
          <cell r="A219">
            <v>138</v>
          </cell>
          <cell r="B219" t="str">
            <v>Universidad Mayor Real y Pontificia de San Francisco Xavier</v>
          </cell>
          <cell r="C219" t="str">
            <v>UMSFX</v>
          </cell>
        </row>
        <row r="220">
          <cell r="A220">
            <v>139</v>
          </cell>
          <cell r="B220" t="str">
            <v>Universidad Mayor de San Andrés</v>
          </cell>
          <cell r="C220" t="str">
            <v>UMSA</v>
          </cell>
        </row>
        <row r="221">
          <cell r="A221">
            <v>140</v>
          </cell>
          <cell r="B221" t="str">
            <v>Universidad Pública de El Alto</v>
          </cell>
          <cell r="C221" t="str">
            <v>UPEA</v>
          </cell>
        </row>
        <row r="222">
          <cell r="A222">
            <v>141</v>
          </cell>
          <cell r="B222" t="str">
            <v>Universidad Mayor de San Simón</v>
          </cell>
          <cell r="C222" t="str">
            <v>UMSS</v>
          </cell>
        </row>
        <row r="223">
          <cell r="A223">
            <v>142</v>
          </cell>
          <cell r="B223" t="str">
            <v>Universidad Técnica de Oruro</v>
          </cell>
          <cell r="C223" t="str">
            <v>UTO</v>
          </cell>
        </row>
        <row r="224">
          <cell r="A224">
            <v>143</v>
          </cell>
          <cell r="B224" t="str">
            <v>Universidad Autónoma Tomás Frías</v>
          </cell>
          <cell r="C224" t="str">
            <v>UATF</v>
          </cell>
        </row>
        <row r="225">
          <cell r="A225">
            <v>144</v>
          </cell>
          <cell r="B225" t="str">
            <v>Universidad Nacional Siglo XX</v>
          </cell>
          <cell r="C225" t="str">
            <v>UNSXX</v>
          </cell>
        </row>
        <row r="226">
          <cell r="A226">
            <v>145</v>
          </cell>
          <cell r="B226" t="str">
            <v>Universidad Autónoma Juan Misael Saracho</v>
          </cell>
          <cell r="C226" t="str">
            <v>UAJMS</v>
          </cell>
        </row>
        <row r="227">
          <cell r="A227">
            <v>146</v>
          </cell>
          <cell r="B227" t="str">
            <v>Universidad Autónoma Gabriel René Moreno</v>
          </cell>
          <cell r="C227" t="str">
            <v>UAGRM</v>
          </cell>
        </row>
        <row r="228">
          <cell r="A228">
            <v>147</v>
          </cell>
          <cell r="B228" t="str">
            <v>Universidad Autónoma del Beni José Ballivián</v>
          </cell>
          <cell r="C228" t="str">
            <v>UAB</v>
          </cell>
        </row>
        <row r="229">
          <cell r="A229">
            <v>148</v>
          </cell>
          <cell r="B229" t="str">
            <v xml:space="preserve">Universidad Amazónica de Pando </v>
          </cell>
          <cell r="C229" t="str">
            <v>UAP</v>
          </cell>
        </row>
        <row r="230">
          <cell r="A230"/>
          <cell r="B230" t="str">
            <v>Tuición: Ministerio de Educación</v>
          </cell>
          <cell r="C230"/>
        </row>
        <row r="231">
          <cell r="A231">
            <v>294</v>
          </cell>
          <cell r="B231" t="str">
            <v>Universidad Indígena Boliviana Comunitaria Intercultural Productiva Tupak Katari</v>
          </cell>
          <cell r="C231" t="str">
            <v>UNIBOL-TK</v>
          </cell>
          <cell r="D231">
            <v>16</v>
          </cell>
        </row>
        <row r="232">
          <cell r="A232">
            <v>295</v>
          </cell>
          <cell r="B232" t="str">
            <v>Universidad Indígena Boliviana Comunitaria Intercultural Productiva Casimiro Huanca</v>
          </cell>
          <cell r="C232" t="str">
            <v>UNIBOL-CH</v>
          </cell>
          <cell r="D232">
            <v>16</v>
          </cell>
        </row>
        <row r="233">
          <cell r="A233">
            <v>296</v>
          </cell>
          <cell r="B233" t="str">
            <v>Universidad Indígena Boliviana Comunitaria Intercultural Productiva Apiaguaiki Tupa</v>
          </cell>
          <cell r="C233" t="str">
            <v>UNIBOL-AT</v>
          </cell>
          <cell r="D233">
            <v>16</v>
          </cell>
        </row>
        <row r="234">
          <cell r="A234"/>
          <cell r="B234" t="str">
            <v xml:space="preserve">INSTITUCIONES DE SEGURIDAD SOCIAL </v>
          </cell>
          <cell r="C234" t="str">
            <v>ISS</v>
          </cell>
        </row>
        <row r="235">
          <cell r="A235"/>
          <cell r="B235" t="str">
            <v>Tuición: Ministerio de Defensa</v>
          </cell>
          <cell r="C235"/>
        </row>
        <row r="236">
          <cell r="A236">
            <v>411</v>
          </cell>
          <cell r="B236" t="str">
            <v xml:space="preserve">Corporación del Seguro Social Militar </v>
          </cell>
          <cell r="C236" t="str">
            <v>COSSMIL</v>
          </cell>
          <cell r="D236">
            <v>20</v>
          </cell>
        </row>
        <row r="237">
          <cell r="A237"/>
          <cell r="B237" t="str">
            <v>Tuición: Ministerio de Salud</v>
          </cell>
          <cell r="C237"/>
        </row>
        <row r="238">
          <cell r="A238">
            <v>417</v>
          </cell>
          <cell r="B238" t="str">
            <v>Caja Nacional de Salud</v>
          </cell>
          <cell r="C238" t="str">
            <v>CNS</v>
          </cell>
          <cell r="D238">
            <v>46</v>
          </cell>
        </row>
        <row r="239">
          <cell r="A239">
            <v>418</v>
          </cell>
          <cell r="B239" t="str">
            <v>Caja Petrolera de Salud</v>
          </cell>
          <cell r="C239" t="str">
            <v>CPS</v>
          </cell>
          <cell r="D239">
            <v>46</v>
          </cell>
        </row>
        <row r="240">
          <cell r="A240">
            <v>422</v>
          </cell>
          <cell r="B240" t="str">
            <v>Caja Bancaria Estatal de Salud</v>
          </cell>
          <cell r="C240" t="str">
            <v>CBES</v>
          </cell>
          <cell r="D240">
            <v>46</v>
          </cell>
        </row>
        <row r="241">
          <cell r="A241">
            <v>423</v>
          </cell>
          <cell r="B241" t="str">
            <v>Caja de Salud del Servicio Nacional de Caminos y Ramas Anexas</v>
          </cell>
          <cell r="C241" t="str">
            <v>CSSNCRA</v>
          </cell>
          <cell r="D241">
            <v>46</v>
          </cell>
        </row>
        <row r="242">
          <cell r="A242">
            <v>424</v>
          </cell>
          <cell r="B242" t="str">
            <v>Caja de Salud CORDES</v>
          </cell>
          <cell r="C242" t="str">
            <v>CORDES</v>
          </cell>
          <cell r="D242">
            <v>46</v>
          </cell>
        </row>
        <row r="243">
          <cell r="A243">
            <v>425</v>
          </cell>
          <cell r="B243" t="str">
            <v>Seguro Social Universitario de Cochabamba</v>
          </cell>
          <cell r="C243" t="str">
            <v>SSUCBBA</v>
          </cell>
          <cell r="D243">
            <v>46</v>
          </cell>
        </row>
        <row r="244">
          <cell r="A244">
            <v>426</v>
          </cell>
          <cell r="B244" t="str">
            <v>Seguro Social Universitario de Oruro</v>
          </cell>
          <cell r="C244" t="str">
            <v>SSUORU</v>
          </cell>
          <cell r="D244">
            <v>46</v>
          </cell>
        </row>
        <row r="245">
          <cell r="A245">
            <v>427</v>
          </cell>
          <cell r="B245" t="str">
            <v>Seguro Social Universitario de Santa Cruz</v>
          </cell>
          <cell r="C245" t="str">
            <v>SSUSTCRUZ</v>
          </cell>
          <cell r="D245">
            <v>46</v>
          </cell>
        </row>
        <row r="246">
          <cell r="A246">
            <v>428</v>
          </cell>
          <cell r="B246" t="str">
            <v>Seguro Social Universitario de Sucre</v>
          </cell>
          <cell r="C246" t="str">
            <v>SSUSUC</v>
          </cell>
          <cell r="D246">
            <v>46</v>
          </cell>
        </row>
        <row r="247">
          <cell r="A247">
            <v>429</v>
          </cell>
          <cell r="B247" t="str">
            <v>Seguro Social Universitario de La Paz</v>
          </cell>
          <cell r="C247" t="str">
            <v>SSULPZ</v>
          </cell>
          <cell r="D247">
            <v>46</v>
          </cell>
        </row>
        <row r="248">
          <cell r="A248">
            <v>432</v>
          </cell>
          <cell r="B248" t="str">
            <v>Seguro Social Universitario de Tarija</v>
          </cell>
          <cell r="C248" t="str">
            <v>SSUTAR</v>
          </cell>
          <cell r="D248">
            <v>46</v>
          </cell>
        </row>
        <row r="249">
          <cell r="A249">
            <v>433</v>
          </cell>
          <cell r="B249" t="str">
            <v>Seguro Social Universitario de Potosí</v>
          </cell>
          <cell r="C249" t="str">
            <v>SSUPTS</v>
          </cell>
          <cell r="D249">
            <v>46</v>
          </cell>
        </row>
        <row r="250">
          <cell r="A250">
            <v>434</v>
          </cell>
          <cell r="B250" t="str">
            <v>Seguro Social Universitario de Beni</v>
          </cell>
          <cell r="C250" t="str">
            <v>SSUBENI</v>
          </cell>
          <cell r="D250">
            <v>46</v>
          </cell>
        </row>
        <row r="251">
          <cell r="A251">
            <v>435</v>
          </cell>
          <cell r="B251" t="str">
            <v>Seguro Integral de Salud</v>
          </cell>
          <cell r="C251" t="str">
            <v>SINEC</v>
          </cell>
          <cell r="D251">
            <v>46</v>
          </cell>
        </row>
        <row r="252">
          <cell r="A252"/>
          <cell r="B252" t="str">
            <v>EMPRESAS PÚBLICAS</v>
          </cell>
          <cell r="C252" t="str">
            <v>EMP-PUB</v>
          </cell>
        </row>
        <row r="253">
          <cell r="A253"/>
          <cell r="B253" t="str">
            <v xml:space="preserve">EMPRESAS NACIONALES </v>
          </cell>
          <cell r="C253" t="str">
            <v>EMP-NAL</v>
          </cell>
        </row>
        <row r="254">
          <cell r="A254"/>
          <cell r="B254" t="str">
            <v>Tuición: Ministerio de Defensa</v>
          </cell>
          <cell r="C254"/>
        </row>
        <row r="255">
          <cell r="A255">
            <v>525</v>
          </cell>
          <cell r="B255" t="str">
            <v>Transportes Aéreos Bolivianos</v>
          </cell>
          <cell r="C255" t="str">
            <v>TAB</v>
          </cell>
          <cell r="D255">
            <v>20</v>
          </cell>
        </row>
        <row r="256">
          <cell r="A256">
            <v>548</v>
          </cell>
          <cell r="B256" t="str">
            <v>Corporación de las Fuerzas Armadas para el Desarrollo Nacional</v>
          </cell>
          <cell r="C256" t="str">
            <v>COFADENA</v>
          </cell>
          <cell r="D256">
            <v>20</v>
          </cell>
        </row>
        <row r="257">
          <cell r="A257">
            <v>551</v>
          </cell>
          <cell r="B257" t="str">
            <v>Empresa Naviera Boliviana</v>
          </cell>
          <cell r="C257" t="str">
            <v>ENABOL</v>
          </cell>
          <cell r="D257">
            <v>20</v>
          </cell>
        </row>
        <row r="258">
          <cell r="A258">
            <v>596</v>
          </cell>
          <cell r="B258" t="str">
            <v>Empresa Pública Transporte Aéreo Militar</v>
          </cell>
          <cell r="C258" t="str">
            <v>TAM</v>
          </cell>
          <cell r="D258">
            <v>20</v>
          </cell>
        </row>
        <row r="259">
          <cell r="A259">
            <v>718</v>
          </cell>
          <cell r="B259" t="str">
            <v>Complejo Agroindustrial Buena Vista</v>
          </cell>
          <cell r="C259" t="str">
            <v>CABV</v>
          </cell>
          <cell r="D259">
            <v>20</v>
          </cell>
        </row>
        <row r="260">
          <cell r="A260">
            <v>600</v>
          </cell>
          <cell r="B260" t="str">
            <v xml:space="preserve">Empresa Servicios Aéreos Bolivianos </v>
          </cell>
          <cell r="C260" t="str">
            <v>ESABOL</v>
          </cell>
          <cell r="D260">
            <v>20</v>
          </cell>
        </row>
        <row r="261">
          <cell r="A261"/>
          <cell r="B261" t="str">
            <v>Tuición: Ministerio de Economía y Finanzas Públicas</v>
          </cell>
          <cell r="C261"/>
        </row>
        <row r="262">
          <cell r="A262">
            <v>580</v>
          </cell>
          <cell r="B262" t="str">
            <v>Depósitos Aduaneros Bolivianos</v>
          </cell>
          <cell r="C262" t="str">
            <v>DAB</v>
          </cell>
          <cell r="D262">
            <v>35</v>
          </cell>
        </row>
        <row r="263">
          <cell r="A263">
            <v>594</v>
          </cell>
          <cell r="B263" t="str">
            <v>Administración de Servicios Portuarios - Bolivia</v>
          </cell>
          <cell r="C263" t="str">
            <v>ASP-B</v>
          </cell>
          <cell r="D263">
            <v>35</v>
          </cell>
        </row>
        <row r="264">
          <cell r="A264">
            <v>595</v>
          </cell>
          <cell r="B264" t="str">
            <v>Gestora Pública de la Seguridad Social de Largo Plazo</v>
          </cell>
          <cell r="C264" t="str">
            <v>GESTORA</v>
          </cell>
          <cell r="D264">
            <v>35</v>
          </cell>
        </row>
        <row r="265">
          <cell r="A265"/>
          <cell r="B265" t="str">
            <v xml:space="preserve">Tuición: Ministerio de Desarrollo Productivo y Economía Plural </v>
          </cell>
          <cell r="C265"/>
        </row>
        <row r="266">
          <cell r="A266">
            <v>572</v>
          </cell>
          <cell r="B266" t="str">
            <v>Empresa de Apoyo a la Producción de Alimentos</v>
          </cell>
          <cell r="C266" t="str">
            <v>EMAPA</v>
          </cell>
          <cell r="D266">
            <v>41</v>
          </cell>
        </row>
        <row r="267">
          <cell r="A267">
            <v>575</v>
          </cell>
          <cell r="B267" t="str">
            <v>Empresa Pública Nacional Estratégica Papeles de Bolivia</v>
          </cell>
          <cell r="C267" t="str">
            <v>PAPELBOL</v>
          </cell>
          <cell r="D267">
            <v>41</v>
          </cell>
        </row>
        <row r="268">
          <cell r="A268">
            <v>576</v>
          </cell>
          <cell r="B268" t="str">
            <v>Empresa Pública Nacional Estratégica Cartones de Bolivia</v>
          </cell>
          <cell r="C268" t="str">
            <v>CARTONBOL</v>
          </cell>
          <cell r="D268">
            <v>41</v>
          </cell>
        </row>
        <row r="269">
          <cell r="A269">
            <v>579</v>
          </cell>
          <cell r="B269" t="str">
            <v>Empresa Pública Nacional Estratégica Cementos de Bolivia</v>
          </cell>
          <cell r="C269" t="str">
            <v>ECEBOL</v>
          </cell>
          <cell r="D269">
            <v>41</v>
          </cell>
        </row>
        <row r="270">
          <cell r="A270">
            <v>586</v>
          </cell>
          <cell r="B270" t="str">
            <v>Empresa Azucarera San Buenaventura</v>
          </cell>
          <cell r="C270" t="str">
            <v>EASBA</v>
          </cell>
          <cell r="D270">
            <v>41</v>
          </cell>
        </row>
        <row r="271">
          <cell r="A271">
            <v>590</v>
          </cell>
          <cell r="B271" t="str">
            <v>Empresa Pública QUIPUS</v>
          </cell>
          <cell r="C271" t="str">
            <v>QUIPUS</v>
          </cell>
          <cell r="D271">
            <v>41</v>
          </cell>
        </row>
        <row r="272">
          <cell r="A272">
            <v>593</v>
          </cell>
          <cell r="B272" t="str">
            <v>Empresa Pública YACANA</v>
          </cell>
          <cell r="C272" t="str">
            <v>YACANA</v>
          </cell>
          <cell r="D272">
            <v>41</v>
          </cell>
        </row>
        <row r="273">
          <cell r="A273">
            <v>599</v>
          </cell>
          <cell r="B273" t="str">
            <v>Empresa Boliviana de Alimentos y Derivados</v>
          </cell>
          <cell r="C273" t="str">
            <v>EBA</v>
          </cell>
          <cell r="D273">
            <v>41</v>
          </cell>
        </row>
        <row r="274">
          <cell r="A274"/>
          <cell r="B274" t="str">
            <v xml:space="preserve">Tuición: Ministerio de Minería y Metalurgia </v>
          </cell>
          <cell r="C274"/>
        </row>
        <row r="275">
          <cell r="A275">
            <v>517</v>
          </cell>
          <cell r="B275" t="str">
            <v>Corporación Minera de Bolivia</v>
          </cell>
          <cell r="C275" t="str">
            <v>COMIBOL</v>
          </cell>
          <cell r="D275">
            <v>76</v>
          </cell>
        </row>
        <row r="276">
          <cell r="A276">
            <v>520</v>
          </cell>
          <cell r="B276" t="str">
            <v>Empresa Metalúrgica VINTO -Nacionalizada</v>
          </cell>
          <cell r="C276" t="str">
            <v>VINTO - NAL</v>
          </cell>
          <cell r="D276">
            <v>76</v>
          </cell>
        </row>
        <row r="277">
          <cell r="A277">
            <v>573</v>
          </cell>
          <cell r="B277" t="str">
            <v>Empresa Siderúrgica del Mutún</v>
          </cell>
          <cell r="C277" t="str">
            <v>ES - MUTUN</v>
          </cell>
          <cell r="D277">
            <v>76</v>
          </cell>
        </row>
        <row r="278">
          <cell r="A278"/>
          <cell r="B278" t="str">
            <v xml:space="preserve">Tuición: Ministerio de Hidrocarburos </v>
          </cell>
          <cell r="C278"/>
        </row>
        <row r="279">
          <cell r="A279">
            <v>513</v>
          </cell>
          <cell r="B279" t="str">
            <v>Yacimientos Petrolíferos Fiscales Bolivianos</v>
          </cell>
          <cell r="C279" t="str">
            <v>YPFB</v>
          </cell>
          <cell r="D279">
            <v>85</v>
          </cell>
        </row>
        <row r="280">
          <cell r="A280">
            <v>584</v>
          </cell>
          <cell r="B280" t="str">
            <v>Empresa Boliviana de Industrialización de Hidrocarburos</v>
          </cell>
          <cell r="C280" t="str">
            <v>EBIH</v>
          </cell>
          <cell r="D280">
            <v>85</v>
          </cell>
        </row>
        <row r="281">
          <cell r="A281"/>
          <cell r="B281" t="str">
            <v xml:space="preserve">Tuición: Ministerio de Obras Públicas, Servicios y Vivienda </v>
          </cell>
          <cell r="C281"/>
        </row>
        <row r="282">
          <cell r="A282">
            <v>522</v>
          </cell>
          <cell r="B282" t="str">
            <v>Empresa Nacional de Ferrocarriles - Residual</v>
          </cell>
          <cell r="C282" t="str">
            <v>ENFE</v>
          </cell>
          <cell r="D282">
            <v>81</v>
          </cell>
        </row>
        <row r="283">
          <cell r="A283">
            <v>578</v>
          </cell>
          <cell r="B283" t="str">
            <v>Boliviana de Aviación</v>
          </cell>
          <cell r="C283" t="str">
            <v>BoA</v>
          </cell>
          <cell r="D283">
            <v>81</v>
          </cell>
        </row>
        <row r="284">
          <cell r="A284">
            <v>585</v>
          </cell>
          <cell r="B284" t="str">
            <v>Agencia Boliviana Espacial</v>
          </cell>
          <cell r="C284" t="str">
            <v>ABE</v>
          </cell>
          <cell r="D284">
            <v>81</v>
          </cell>
        </row>
        <row r="285">
          <cell r="A285">
            <v>587</v>
          </cell>
          <cell r="B285" t="str">
            <v>Empresa Estratégica Boliviana de Construcción y Conservación de Infraestructura Civil</v>
          </cell>
          <cell r="C285" t="str">
            <v>EBC</v>
          </cell>
          <cell r="D285">
            <v>81</v>
          </cell>
        </row>
        <row r="286">
          <cell r="A286">
            <v>591</v>
          </cell>
          <cell r="B286" t="str">
            <v>Empresa Estatal de Transporte por Cable “Mi Teleférico”</v>
          </cell>
          <cell r="C286" t="str">
            <v>MI TELEFERICO</v>
          </cell>
          <cell r="D286">
            <v>81</v>
          </cell>
        </row>
        <row r="287">
          <cell r="A287"/>
          <cell r="B287" t="str">
            <v xml:space="preserve">Tuición: Ministerio de Energías </v>
          </cell>
          <cell r="C287"/>
        </row>
        <row r="288">
          <cell r="A288">
            <v>514</v>
          </cell>
          <cell r="B288" t="str">
            <v>Empresa Nacional de Electricidad</v>
          </cell>
          <cell r="C288" t="str">
            <v>ENDE</v>
          </cell>
          <cell r="D288">
            <v>85</v>
          </cell>
        </row>
        <row r="289">
          <cell r="A289">
            <v>597</v>
          </cell>
          <cell r="B289" t="str">
            <v>Empresa Pública Nacional Estratégica de Yacimientos de Litio Bolivianos</v>
          </cell>
          <cell r="C289" t="str">
            <v>YLB</v>
          </cell>
          <cell r="D289">
            <v>85</v>
          </cell>
        </row>
        <row r="290">
          <cell r="A290"/>
          <cell r="B290" t="str">
            <v>Tuición: Ministerio de Comunicación</v>
          </cell>
          <cell r="C290"/>
        </row>
        <row r="291">
          <cell r="A291">
            <v>526</v>
          </cell>
          <cell r="B291" t="str">
            <v>Empresa Estatal de Televisión “BOLIVIA TV”</v>
          </cell>
          <cell r="C291" t="str">
            <v>BTV</v>
          </cell>
          <cell r="D291">
            <v>87</v>
          </cell>
        </row>
        <row r="292">
          <cell r="A292">
            <v>598</v>
          </cell>
          <cell r="B292" t="str">
            <v>Empresa Pública “Editorial del Estado Plurinacional de Bolivia”</v>
          </cell>
          <cell r="C292" t="str">
            <v>EDITORIAL</v>
          </cell>
          <cell r="D292">
            <v>87</v>
          </cell>
        </row>
        <row r="293">
          <cell r="A293"/>
          <cell r="B293" t="str">
            <v xml:space="preserve">Tuición: Ministerio de Culturas y Turismo </v>
          </cell>
          <cell r="C293"/>
        </row>
        <row r="294">
          <cell r="A294">
            <v>592</v>
          </cell>
          <cell r="B294" t="str">
            <v>Empresa Estatal “Boliviana de Turismo”</v>
          </cell>
          <cell r="C294" t="str">
            <v>BOLTUR</v>
          </cell>
          <cell r="D294">
            <v>52</v>
          </cell>
        </row>
        <row r="295">
          <cell r="A295"/>
          <cell r="B295" t="str">
            <v xml:space="preserve">Tuición: Ministerio de Medio Ambiente y Aguas </v>
          </cell>
          <cell r="C295"/>
        </row>
        <row r="296">
          <cell r="A296">
            <v>633</v>
          </cell>
          <cell r="B296" t="str">
            <v>Empresa Misicuni</v>
          </cell>
          <cell r="C296" t="str">
            <v>MISICUNI</v>
          </cell>
          <cell r="D296">
            <v>86</v>
          </cell>
        </row>
        <row r="297">
          <cell r="A297"/>
          <cell r="B297" t="str">
            <v>GOBIERNOS AUTÓNOMOS DEPARTAMENTALES</v>
          </cell>
          <cell r="C297" t="str">
            <v>GAD</v>
          </cell>
        </row>
        <row r="298">
          <cell r="A298">
            <v>901</v>
          </cell>
          <cell r="B298" t="str">
            <v>Gobierno Autónomo Departamental de Chuquisaca</v>
          </cell>
          <cell r="C298" t="str">
            <v>GAD-CHU</v>
          </cell>
        </row>
        <row r="299">
          <cell r="A299">
            <v>902</v>
          </cell>
          <cell r="B299" t="str">
            <v>Gobierno Autónomo Departamental de La Paz</v>
          </cell>
          <cell r="C299" t="str">
            <v>GAD-LPZ</v>
          </cell>
        </row>
        <row r="300">
          <cell r="A300">
            <v>903</v>
          </cell>
          <cell r="B300" t="str">
            <v>Gobierno Autónomo Departamental de Cochabamba</v>
          </cell>
          <cell r="C300" t="str">
            <v>GAD-CBB</v>
          </cell>
        </row>
        <row r="301">
          <cell r="A301">
            <v>904</v>
          </cell>
          <cell r="B301" t="str">
            <v>Gobierno Autónomo Departamental de Oruro</v>
          </cell>
          <cell r="C301" t="str">
            <v>GAD-ORU</v>
          </cell>
        </row>
        <row r="302">
          <cell r="A302">
            <v>905</v>
          </cell>
          <cell r="B302" t="str">
            <v>Gobierno Autónomo Departamental de Potosí</v>
          </cell>
          <cell r="C302" t="str">
            <v>GAD-PTS</v>
          </cell>
        </row>
        <row r="303">
          <cell r="A303">
            <v>906</v>
          </cell>
          <cell r="B303" t="str">
            <v>Gobierno Autónomo Departamental de Tarija</v>
          </cell>
          <cell r="C303" t="str">
            <v>GAD-TAR</v>
          </cell>
        </row>
        <row r="304">
          <cell r="A304">
            <v>907</v>
          </cell>
          <cell r="B304" t="str">
            <v>Gobierno Autónomo Departamental de Santa Cruz</v>
          </cell>
          <cell r="C304" t="str">
            <v>GAD-SCZ</v>
          </cell>
        </row>
        <row r="305">
          <cell r="A305">
            <v>908</v>
          </cell>
          <cell r="B305" t="str">
            <v>Gobierno Autónomo Departamental del Beni</v>
          </cell>
          <cell r="C305" t="str">
            <v>GAD-BEN</v>
          </cell>
        </row>
        <row r="306">
          <cell r="A306">
            <v>909</v>
          </cell>
          <cell r="B306" t="str">
            <v>Gobierno Autónomo Departamental de Pando</v>
          </cell>
          <cell r="C306" t="str">
            <v>GAD-PAN</v>
          </cell>
        </row>
        <row r="307">
          <cell r="A307"/>
          <cell r="B307" t="str">
            <v xml:space="preserve">GOBIERNOS AUTÓNOMOS REGIONALES </v>
          </cell>
          <cell r="C307" t="str">
            <v>GAR</v>
          </cell>
        </row>
        <row r="308">
          <cell r="A308"/>
          <cell r="B308" t="str">
            <v>Departamento de Tarja</v>
          </cell>
          <cell r="C308"/>
        </row>
        <row r="309">
          <cell r="A309">
            <v>4601</v>
          </cell>
          <cell r="B309" t="str">
            <v>Gobierno Autónomo Regional del Gran Chaco</v>
          </cell>
          <cell r="C309" t="str">
            <v>GAR-GCH</v>
          </cell>
        </row>
        <row r="310">
          <cell r="A310"/>
          <cell r="B310" t="str">
            <v xml:space="preserve">GOBIERNOS AUTÓNOMOS MUNICIPALES </v>
          </cell>
          <cell r="C310" t="str">
            <v>GAM</v>
          </cell>
        </row>
        <row r="311">
          <cell r="A311"/>
          <cell r="B311" t="str">
            <v>Gobiernos Autónomos Municipales del Departamento de Chuquisaca</v>
          </cell>
          <cell r="C311"/>
        </row>
        <row r="312">
          <cell r="A312">
            <v>1101</v>
          </cell>
          <cell r="B312" t="str">
            <v>Gobierno Autónomo Municipal de Sucre</v>
          </cell>
          <cell r="C312" t="str">
            <v>SUC</v>
          </cell>
        </row>
        <row r="313">
          <cell r="A313">
            <v>1102</v>
          </cell>
          <cell r="B313" t="str">
            <v>Gobierno Autónomo Municipal de Yotala</v>
          </cell>
          <cell r="C313" t="str">
            <v>YOT</v>
          </cell>
        </row>
        <row r="314">
          <cell r="A314">
            <v>1103</v>
          </cell>
          <cell r="B314" t="str">
            <v>Gobierno Autónomo Municipal de Poroma</v>
          </cell>
          <cell r="C314" t="str">
            <v>POR</v>
          </cell>
        </row>
        <row r="315">
          <cell r="A315">
            <v>1104</v>
          </cell>
          <cell r="B315" t="str">
            <v>Gobierno Autónomo Municipal de Villa Azurduy</v>
          </cell>
          <cell r="C315" t="str">
            <v>AZU</v>
          </cell>
        </row>
        <row r="316">
          <cell r="A316">
            <v>1105</v>
          </cell>
          <cell r="B316" t="str">
            <v>Gobierno Autónomo Municipal de Tarvita (Villa Orías)</v>
          </cell>
          <cell r="C316" t="str">
            <v>TAR</v>
          </cell>
        </row>
        <row r="317">
          <cell r="A317">
            <v>1106</v>
          </cell>
          <cell r="B317" t="str">
            <v>Gobierno Autónomo Municipal de Villa Zudañez (Tacopaya)</v>
          </cell>
          <cell r="C317" t="str">
            <v>ZUD</v>
          </cell>
        </row>
        <row r="318">
          <cell r="A318">
            <v>1107</v>
          </cell>
          <cell r="B318" t="str">
            <v>Gobierno Autónomo Municipal de Presto</v>
          </cell>
          <cell r="C318" t="str">
            <v>PRE</v>
          </cell>
        </row>
        <row r="319">
          <cell r="A319">
            <v>1108</v>
          </cell>
          <cell r="B319" t="str">
            <v>Gobierno Autónomo Municipal de Villa Mojocoya</v>
          </cell>
          <cell r="C319" t="str">
            <v>VMO</v>
          </cell>
        </row>
        <row r="320">
          <cell r="A320">
            <v>1109</v>
          </cell>
          <cell r="B320" t="str">
            <v>Gobierno Autónomo Municipal de Icla</v>
          </cell>
          <cell r="C320" t="str">
            <v>MUJ</v>
          </cell>
        </row>
        <row r="321">
          <cell r="A321">
            <v>1110</v>
          </cell>
          <cell r="B321" t="str">
            <v>Gobierno Autónomo Municipal de Padilla</v>
          </cell>
          <cell r="C321" t="str">
            <v>PAD</v>
          </cell>
        </row>
        <row r="322">
          <cell r="A322">
            <v>1111</v>
          </cell>
          <cell r="B322" t="str">
            <v>Gobierno Autónomo Municipal de Tomina</v>
          </cell>
          <cell r="C322" t="str">
            <v>VTM</v>
          </cell>
        </row>
        <row r="323">
          <cell r="A323">
            <v>1112</v>
          </cell>
          <cell r="B323" t="str">
            <v>Gobierno Autónomo Municipal de Sopachuy</v>
          </cell>
          <cell r="C323" t="str">
            <v>SOP</v>
          </cell>
        </row>
        <row r="324">
          <cell r="A324">
            <v>1113</v>
          </cell>
          <cell r="B324" t="str">
            <v>Gobierno Autónomo Municipal de Villa Alcalá</v>
          </cell>
          <cell r="C324" t="str">
            <v>ALC</v>
          </cell>
        </row>
        <row r="325">
          <cell r="A325">
            <v>1114</v>
          </cell>
          <cell r="B325" t="str">
            <v>Gobierno Autónomo Municipal de El Villar</v>
          </cell>
          <cell r="C325" t="str">
            <v>VIL</v>
          </cell>
        </row>
        <row r="326">
          <cell r="A326">
            <v>1115</v>
          </cell>
          <cell r="B326" t="str">
            <v>Gobierno Autónomo Municipal de Monteagudo</v>
          </cell>
          <cell r="C326" t="str">
            <v>VMT</v>
          </cell>
        </row>
        <row r="327">
          <cell r="A327">
            <v>1116</v>
          </cell>
          <cell r="B327" t="str">
            <v>Gobierno Autónomo Municipal de San Pablo de Huacareta</v>
          </cell>
          <cell r="C327" t="str">
            <v>PDM</v>
          </cell>
        </row>
        <row r="328">
          <cell r="A328">
            <v>1117</v>
          </cell>
          <cell r="B328" t="str">
            <v>Gobierno Autónomo Municipal de Tarabuco</v>
          </cell>
          <cell r="C328" t="str">
            <v>TARB</v>
          </cell>
        </row>
        <row r="329">
          <cell r="A329">
            <v>1118</v>
          </cell>
          <cell r="B329" t="str">
            <v>Gobierno Autónomo Municipal de Yamparáez</v>
          </cell>
          <cell r="C329" t="str">
            <v>YAM</v>
          </cell>
        </row>
        <row r="330">
          <cell r="A330">
            <v>1119</v>
          </cell>
          <cell r="B330" t="str">
            <v>Gobierno Autónomo Municipal de Camargo</v>
          </cell>
          <cell r="C330" t="str">
            <v>CAM</v>
          </cell>
        </row>
        <row r="331">
          <cell r="A331">
            <v>1120</v>
          </cell>
          <cell r="B331" t="str">
            <v>Gobierno Autónomo Municipal de San Lucas</v>
          </cell>
          <cell r="C331" t="str">
            <v>LUC</v>
          </cell>
        </row>
        <row r="332">
          <cell r="A332">
            <v>1121</v>
          </cell>
          <cell r="B332" t="str">
            <v>Gobierno Autónomo Municipal de Incahuasi</v>
          </cell>
          <cell r="C332" t="str">
            <v>INCA</v>
          </cell>
        </row>
        <row r="333">
          <cell r="A333">
            <v>1122</v>
          </cell>
          <cell r="B333" t="str">
            <v>Gobierno Autónomo Municipal de Villa Serrano</v>
          </cell>
          <cell r="C333" t="str">
            <v>SER</v>
          </cell>
        </row>
        <row r="334">
          <cell r="A334">
            <v>1123</v>
          </cell>
          <cell r="B334" t="str">
            <v>Gobierno Autónomo Municipal de Camataqui (Villa Abecia)</v>
          </cell>
          <cell r="C334" t="str">
            <v>ABE</v>
          </cell>
        </row>
        <row r="335">
          <cell r="A335">
            <v>1124</v>
          </cell>
          <cell r="B335" t="str">
            <v>Gobierno Autónomo Municipal de Culpina</v>
          </cell>
          <cell r="C335" t="str">
            <v>CUL</v>
          </cell>
        </row>
        <row r="336">
          <cell r="A336">
            <v>1125</v>
          </cell>
          <cell r="B336" t="str">
            <v>Gobierno Autónomo Municipal de Las Carreras</v>
          </cell>
          <cell r="C336" t="str">
            <v>CRR</v>
          </cell>
        </row>
        <row r="337">
          <cell r="A337">
            <v>1126</v>
          </cell>
          <cell r="B337" t="str">
            <v>Gobierno Autónomo Municipal de Villa Vaca Guzmán</v>
          </cell>
          <cell r="C337" t="str">
            <v>MUY</v>
          </cell>
        </row>
        <row r="338">
          <cell r="A338">
            <v>1127</v>
          </cell>
          <cell r="B338" t="str">
            <v>Gobierno Autónomo Municipal de Villa de Huacaya</v>
          </cell>
          <cell r="C338" t="str">
            <v>VHY</v>
          </cell>
        </row>
        <row r="339">
          <cell r="A339">
            <v>1128</v>
          </cell>
          <cell r="B339" t="str">
            <v>Gobierno Autónomo Municipal de Machareti</v>
          </cell>
          <cell r="C339" t="str">
            <v>MAC</v>
          </cell>
        </row>
        <row r="340">
          <cell r="A340">
            <v>1129</v>
          </cell>
          <cell r="B340" t="str">
            <v xml:space="preserve">Gobierno Autónomo Municipal de Villa Charcas </v>
          </cell>
          <cell r="C340" t="str">
            <v>VCH</v>
          </cell>
        </row>
        <row r="341">
          <cell r="A341"/>
          <cell r="B341" t="str">
            <v>Gobiernos Autónomos Municipales del Departamento de La Paz</v>
          </cell>
          <cell r="C341"/>
        </row>
        <row r="342">
          <cell r="A342">
            <v>1201</v>
          </cell>
          <cell r="B342" t="str">
            <v>Gobierno Autónomo Municipal de La Paz</v>
          </cell>
          <cell r="C342" t="str">
            <v>LPZ</v>
          </cell>
        </row>
        <row r="343">
          <cell r="A343">
            <v>1202</v>
          </cell>
          <cell r="B343" t="str">
            <v>Gobierno Autónomo Municipal de Palca</v>
          </cell>
          <cell r="C343" t="str">
            <v>PLC</v>
          </cell>
        </row>
        <row r="344">
          <cell r="A344">
            <v>1203</v>
          </cell>
          <cell r="B344" t="str">
            <v>Gobierno Autónomo Municipal de Mecapaca</v>
          </cell>
          <cell r="C344" t="str">
            <v>MEC</v>
          </cell>
        </row>
        <row r="345">
          <cell r="A345">
            <v>1204</v>
          </cell>
          <cell r="B345" t="str">
            <v>Gobierno Autónomo Municipal de Achocalla</v>
          </cell>
          <cell r="C345" t="str">
            <v>ACH</v>
          </cell>
        </row>
        <row r="346">
          <cell r="A346">
            <v>1205</v>
          </cell>
          <cell r="B346" t="str">
            <v>Gobierno Autónomo Municipal de El Alto de La Paz</v>
          </cell>
          <cell r="C346" t="str">
            <v>ELLA</v>
          </cell>
        </row>
        <row r="347">
          <cell r="A347">
            <v>1206</v>
          </cell>
          <cell r="B347" t="str">
            <v>Gobierno Autónomo Municipal de Viacha</v>
          </cell>
          <cell r="C347" t="str">
            <v>VIA</v>
          </cell>
        </row>
        <row r="348">
          <cell r="A348">
            <v>1207</v>
          </cell>
          <cell r="B348" t="str">
            <v>Gobierno Autónomo Municipal de Guaqui</v>
          </cell>
          <cell r="C348" t="str">
            <v>GUA</v>
          </cell>
        </row>
        <row r="349">
          <cell r="A349">
            <v>1208</v>
          </cell>
          <cell r="B349" t="str">
            <v>Gobierno Autónomo Municipal de Tiahuanacu</v>
          </cell>
          <cell r="C349" t="str">
            <v>TIA</v>
          </cell>
        </row>
        <row r="350">
          <cell r="A350">
            <v>1209</v>
          </cell>
          <cell r="B350" t="str">
            <v>Gobierno Autónomo Municipal de Desaguadero</v>
          </cell>
          <cell r="C350" t="str">
            <v>DES</v>
          </cell>
        </row>
        <row r="351">
          <cell r="A351">
            <v>1210</v>
          </cell>
          <cell r="B351" t="str">
            <v>Gobierno Autónomo Municipal de Caranavi</v>
          </cell>
          <cell r="C351" t="str">
            <v>CRV</v>
          </cell>
        </row>
        <row r="352">
          <cell r="A352">
            <v>1211</v>
          </cell>
          <cell r="B352" t="str">
            <v>Gobierno Autónomo Municipal de Sica Sica (Villa Aroma)</v>
          </cell>
          <cell r="C352" t="str">
            <v>SIC</v>
          </cell>
        </row>
        <row r="353">
          <cell r="A353">
            <v>1212</v>
          </cell>
          <cell r="B353" t="str">
            <v>Gobierno Autónomo Municipal de Umala</v>
          </cell>
          <cell r="C353" t="str">
            <v>UMA</v>
          </cell>
        </row>
        <row r="354">
          <cell r="A354">
            <v>1213</v>
          </cell>
          <cell r="B354" t="str">
            <v>Gobierno Autónomo Municipal de Ayo Ayo</v>
          </cell>
          <cell r="C354" t="str">
            <v>AYO</v>
          </cell>
        </row>
        <row r="355">
          <cell r="A355">
            <v>1214</v>
          </cell>
          <cell r="B355" t="str">
            <v>Gobierno Autónomo Municipal de Calamarca</v>
          </cell>
          <cell r="C355" t="str">
            <v>CAL</v>
          </cell>
        </row>
        <row r="356">
          <cell r="A356">
            <v>1215</v>
          </cell>
          <cell r="B356" t="str">
            <v>Gobierno Autónomo Municipal de Patacamaya</v>
          </cell>
          <cell r="C356" t="str">
            <v>PAT</v>
          </cell>
        </row>
        <row r="357">
          <cell r="A357">
            <v>1216</v>
          </cell>
          <cell r="B357" t="str">
            <v>Gobierno Autónomo Municipal de Colquencha</v>
          </cell>
          <cell r="C357" t="str">
            <v>COL</v>
          </cell>
        </row>
        <row r="358">
          <cell r="A358">
            <v>1217</v>
          </cell>
          <cell r="B358" t="str">
            <v>Gobierno Autónomo Municipal de Collana</v>
          </cell>
          <cell r="C358" t="str">
            <v>COA</v>
          </cell>
        </row>
        <row r="359">
          <cell r="A359">
            <v>1218</v>
          </cell>
          <cell r="B359" t="str">
            <v>Gobierno Autónomo Municipal de Inquisivi</v>
          </cell>
          <cell r="C359" t="str">
            <v>INQ</v>
          </cell>
        </row>
        <row r="360">
          <cell r="A360">
            <v>1219</v>
          </cell>
          <cell r="B360" t="str">
            <v>Gobierno Autónomo Municipal de Quime</v>
          </cell>
          <cell r="C360" t="str">
            <v>QUI</v>
          </cell>
        </row>
        <row r="361">
          <cell r="A361">
            <v>1220</v>
          </cell>
          <cell r="B361" t="str">
            <v>Gobierno Autónomo Municipal de Cajuata</v>
          </cell>
          <cell r="C361" t="str">
            <v>CAJ</v>
          </cell>
        </row>
        <row r="362">
          <cell r="A362">
            <v>1221</v>
          </cell>
          <cell r="B362" t="str">
            <v>Gobierno Autónomo Municipal de Colquiri</v>
          </cell>
          <cell r="C362" t="str">
            <v>COQ</v>
          </cell>
        </row>
        <row r="363">
          <cell r="A363">
            <v>1222</v>
          </cell>
          <cell r="B363" t="str">
            <v>Gobierno Autónomo Municipal de Ichoca</v>
          </cell>
          <cell r="C363" t="str">
            <v>ICH</v>
          </cell>
        </row>
        <row r="364">
          <cell r="A364">
            <v>1223</v>
          </cell>
          <cell r="B364" t="str">
            <v>Gobierno Autónomo Municipal de Villa Libertad Licoma</v>
          </cell>
          <cell r="C364" t="str">
            <v>LIC</v>
          </cell>
        </row>
        <row r="365">
          <cell r="A365">
            <v>1224</v>
          </cell>
          <cell r="B365" t="str">
            <v>Gobierno Autónomo Municipal de Achacachi</v>
          </cell>
          <cell r="C365" t="str">
            <v>AHÍ</v>
          </cell>
        </row>
        <row r="366">
          <cell r="A366">
            <v>1225</v>
          </cell>
          <cell r="B366" t="str">
            <v>Gobierno Autónomo Municipal de Ancoraimes</v>
          </cell>
          <cell r="C366" t="str">
            <v>ANCO</v>
          </cell>
        </row>
        <row r="367">
          <cell r="A367">
            <v>1226</v>
          </cell>
          <cell r="B367" t="str">
            <v>Gobierno Autónomo Municipal de Sorata</v>
          </cell>
          <cell r="C367" t="str">
            <v>SOR</v>
          </cell>
        </row>
        <row r="368">
          <cell r="A368">
            <v>1227</v>
          </cell>
          <cell r="B368" t="str">
            <v>Gobierno Autónomo Municipal de Guanay</v>
          </cell>
          <cell r="C368" t="str">
            <v>GNY</v>
          </cell>
        </row>
        <row r="369">
          <cell r="A369">
            <v>1228</v>
          </cell>
          <cell r="B369" t="str">
            <v>Gobierno Autónomo Municipal de Tacacoma</v>
          </cell>
          <cell r="C369" t="str">
            <v>TAT</v>
          </cell>
        </row>
        <row r="370">
          <cell r="A370">
            <v>1229</v>
          </cell>
          <cell r="B370" t="str">
            <v>Gobierno Autónomo Municipal de Tipuani</v>
          </cell>
          <cell r="C370" t="str">
            <v>TIP</v>
          </cell>
        </row>
        <row r="371">
          <cell r="A371">
            <v>1230</v>
          </cell>
          <cell r="B371" t="str">
            <v>Gobierno Autónomo Municipal de Quiabaya</v>
          </cell>
          <cell r="C371" t="str">
            <v>QBY</v>
          </cell>
        </row>
        <row r="372">
          <cell r="A372">
            <v>1231</v>
          </cell>
          <cell r="B372" t="str">
            <v>Gobierno Autónomo Municipal de Combaya</v>
          </cell>
          <cell r="C372" t="str">
            <v>COM</v>
          </cell>
        </row>
        <row r="373">
          <cell r="A373">
            <v>1232</v>
          </cell>
          <cell r="B373" t="str">
            <v>Gobierno Autónomo Municipal de Copacabana</v>
          </cell>
          <cell r="C373" t="str">
            <v>COP</v>
          </cell>
        </row>
        <row r="374">
          <cell r="A374">
            <v>1233</v>
          </cell>
          <cell r="B374" t="str">
            <v>Gobierno Autónomo Municipal de San Pedro de Tiquina</v>
          </cell>
          <cell r="C374" t="str">
            <v>SPT</v>
          </cell>
        </row>
        <row r="375">
          <cell r="A375">
            <v>1234</v>
          </cell>
          <cell r="B375" t="str">
            <v>Gobierno Autónomo Municipal de Tito Yupanqui</v>
          </cell>
          <cell r="C375" t="str">
            <v>YUP</v>
          </cell>
        </row>
        <row r="376">
          <cell r="A376">
            <v>1235</v>
          </cell>
          <cell r="B376" t="str">
            <v>Gobierno Autónomo Municipal de Chuma</v>
          </cell>
          <cell r="C376" t="str">
            <v>CHU</v>
          </cell>
        </row>
        <row r="377">
          <cell r="A377">
            <v>1236</v>
          </cell>
          <cell r="B377" t="str">
            <v>Gobierno Autónomo Municipal de Ayata</v>
          </cell>
          <cell r="C377" t="str">
            <v>AYA</v>
          </cell>
        </row>
        <row r="378">
          <cell r="A378">
            <v>1237</v>
          </cell>
          <cell r="B378" t="str">
            <v>Gobierno Autónomo Municipal de Aucapata</v>
          </cell>
          <cell r="C378" t="str">
            <v>AUC</v>
          </cell>
        </row>
        <row r="379">
          <cell r="A379">
            <v>1238</v>
          </cell>
          <cell r="B379" t="str">
            <v>Gobierno Autónomo Municipal de Corocoro</v>
          </cell>
          <cell r="C379" t="str">
            <v>COR</v>
          </cell>
        </row>
        <row r="380">
          <cell r="A380">
            <v>1239</v>
          </cell>
          <cell r="B380" t="str">
            <v>Gobierno Autónomo Municipal de Caquiaviri</v>
          </cell>
          <cell r="C380" t="str">
            <v>CAQ</v>
          </cell>
        </row>
        <row r="381">
          <cell r="A381">
            <v>1240</v>
          </cell>
          <cell r="B381" t="str">
            <v>Gobierno Autónomo Municipal de Calacoto</v>
          </cell>
          <cell r="C381" t="str">
            <v>CAC</v>
          </cell>
        </row>
        <row r="382">
          <cell r="A382">
            <v>1241</v>
          </cell>
          <cell r="B382" t="str">
            <v>Gobierno Autónomo Municipal de Comanche</v>
          </cell>
          <cell r="C382" t="str">
            <v>CMC</v>
          </cell>
        </row>
        <row r="383">
          <cell r="A383">
            <v>1242</v>
          </cell>
          <cell r="B383" t="str">
            <v>Gobierno Autónomo Municipal de Charaña</v>
          </cell>
          <cell r="C383" t="str">
            <v>CHA</v>
          </cell>
        </row>
        <row r="384">
          <cell r="A384">
            <v>1243</v>
          </cell>
          <cell r="B384" t="str">
            <v>Gobierno Autónomo Municipal de Waldo Ballivián</v>
          </cell>
          <cell r="C384" t="str">
            <v>BAL</v>
          </cell>
        </row>
        <row r="385">
          <cell r="A385">
            <v>1244</v>
          </cell>
          <cell r="B385" t="str">
            <v>Gobierno Autónomo Municipal de Nazacara de Pacajes</v>
          </cell>
          <cell r="C385" t="str">
            <v>NAZ</v>
          </cell>
        </row>
        <row r="386">
          <cell r="A386">
            <v>1245</v>
          </cell>
          <cell r="B386" t="str">
            <v>Gobierno Autónomo Municipal de Santiago de Callapa</v>
          </cell>
          <cell r="C386" t="str">
            <v>SCA</v>
          </cell>
        </row>
        <row r="387">
          <cell r="A387">
            <v>1246</v>
          </cell>
          <cell r="B387" t="str">
            <v>Gobierno Autónomo Municipal de Puerto Acosta</v>
          </cell>
          <cell r="C387" t="str">
            <v>ACO</v>
          </cell>
        </row>
        <row r="388">
          <cell r="A388">
            <v>1247</v>
          </cell>
          <cell r="B388" t="str">
            <v>Gobierno Autónomo Municipal de Mocomoco</v>
          </cell>
          <cell r="C388" t="str">
            <v>MOC</v>
          </cell>
        </row>
        <row r="389">
          <cell r="A389">
            <v>1248</v>
          </cell>
          <cell r="B389" t="str">
            <v>Gobierno Autónomo Municipal de Carabuco</v>
          </cell>
          <cell r="C389" t="str">
            <v>CCH</v>
          </cell>
        </row>
        <row r="390">
          <cell r="A390">
            <v>1249</v>
          </cell>
          <cell r="B390" t="str">
            <v>Gobierno Autónomo Municipal de Apolo</v>
          </cell>
          <cell r="C390" t="str">
            <v>APO</v>
          </cell>
        </row>
        <row r="391">
          <cell r="A391">
            <v>1250</v>
          </cell>
          <cell r="B391" t="str">
            <v>Gobierno Autónomo Municipal de Pelechuco</v>
          </cell>
          <cell r="C391" t="str">
            <v>PEL</v>
          </cell>
        </row>
        <row r="392">
          <cell r="A392">
            <v>1251</v>
          </cell>
          <cell r="B392" t="str">
            <v>Gobierno Autónomo Municipal de Luribay</v>
          </cell>
          <cell r="C392" t="str">
            <v>LUR</v>
          </cell>
        </row>
        <row r="393">
          <cell r="A393">
            <v>1252</v>
          </cell>
          <cell r="B393" t="str">
            <v>Gobierno Autónomo Municipal de Sapahaqui</v>
          </cell>
          <cell r="C393" t="str">
            <v>SAPA</v>
          </cell>
        </row>
        <row r="394">
          <cell r="A394">
            <v>1253</v>
          </cell>
          <cell r="B394" t="str">
            <v>Gobierno Autónomo Municipal de Yaco</v>
          </cell>
          <cell r="C394" t="str">
            <v>YAC</v>
          </cell>
        </row>
        <row r="395">
          <cell r="A395">
            <v>1254</v>
          </cell>
          <cell r="B395" t="str">
            <v>Gobierno Autónomo Municipal de Malla</v>
          </cell>
          <cell r="C395" t="str">
            <v>MAL</v>
          </cell>
        </row>
        <row r="396">
          <cell r="A396">
            <v>1255</v>
          </cell>
          <cell r="B396" t="str">
            <v>Gobierno Autónomo Municipal de Cairoma</v>
          </cell>
          <cell r="C396" t="str">
            <v>CAI</v>
          </cell>
        </row>
        <row r="397">
          <cell r="A397">
            <v>1256</v>
          </cell>
          <cell r="B397" t="str">
            <v>Gobierno Autónomo Municipal de Chulumani (Villa de la Libertad)</v>
          </cell>
          <cell r="C397" t="str">
            <v>CHL</v>
          </cell>
        </row>
        <row r="398">
          <cell r="A398">
            <v>1257</v>
          </cell>
          <cell r="B398" t="str">
            <v>Gobierno Autónomo Municipal de Irupana (Villa de Lanza)</v>
          </cell>
          <cell r="C398" t="str">
            <v>IRU</v>
          </cell>
        </row>
        <row r="399">
          <cell r="A399">
            <v>1258</v>
          </cell>
          <cell r="B399" t="str">
            <v>Gobierno Autónomo Municipal de Yanacachi</v>
          </cell>
          <cell r="C399" t="str">
            <v>YAN</v>
          </cell>
        </row>
        <row r="400">
          <cell r="A400">
            <v>1259</v>
          </cell>
          <cell r="B400" t="str">
            <v>Gobierno Autónomo Municipal de Palos Blancos</v>
          </cell>
          <cell r="C400" t="str">
            <v>BLA</v>
          </cell>
        </row>
        <row r="401">
          <cell r="A401">
            <v>1260</v>
          </cell>
          <cell r="B401" t="str">
            <v>Gobierno Autónomo Municipal de La Asunta</v>
          </cell>
          <cell r="C401" t="str">
            <v>ASU</v>
          </cell>
        </row>
        <row r="402">
          <cell r="A402">
            <v>1261</v>
          </cell>
          <cell r="B402" t="str">
            <v>Gobierno Autónomo Municipal de Pucarani</v>
          </cell>
          <cell r="C402" t="str">
            <v>PUC</v>
          </cell>
        </row>
        <row r="403">
          <cell r="A403">
            <v>1262</v>
          </cell>
          <cell r="B403" t="str">
            <v>Gobierno Autónomo Municipal de Laja</v>
          </cell>
          <cell r="C403" t="str">
            <v>LAJ</v>
          </cell>
        </row>
        <row r="404">
          <cell r="A404">
            <v>1263</v>
          </cell>
          <cell r="B404" t="str">
            <v>Gobierno Autónomo Municipal de Batallas</v>
          </cell>
          <cell r="C404" t="str">
            <v>BAT</v>
          </cell>
        </row>
        <row r="405">
          <cell r="A405">
            <v>1264</v>
          </cell>
          <cell r="B405" t="str">
            <v>Gobierno Autónomo Municipal de Puerto Pérez</v>
          </cell>
          <cell r="C405" t="str">
            <v>PER</v>
          </cell>
        </row>
        <row r="406">
          <cell r="A406">
            <v>1265</v>
          </cell>
          <cell r="B406" t="str">
            <v>Gobierno Autónomo Municipal de Coroico</v>
          </cell>
          <cell r="C406" t="str">
            <v>COC</v>
          </cell>
        </row>
        <row r="407">
          <cell r="A407">
            <v>1266</v>
          </cell>
          <cell r="B407" t="str">
            <v>Gobierno Autónomo Municipal de Coripata</v>
          </cell>
          <cell r="C407" t="str">
            <v>CRI</v>
          </cell>
        </row>
        <row r="408">
          <cell r="A408">
            <v>1267</v>
          </cell>
          <cell r="B408" t="str">
            <v>Gobierno Autónomo Municipal de Ixiamas</v>
          </cell>
          <cell r="C408" t="str">
            <v>IXI</v>
          </cell>
        </row>
        <row r="409">
          <cell r="A409">
            <v>1268</v>
          </cell>
          <cell r="B409" t="str">
            <v>Gobierno Autónomo Municipal de San Buenaventura</v>
          </cell>
          <cell r="C409" t="str">
            <v>SBV</v>
          </cell>
        </row>
        <row r="410">
          <cell r="A410">
            <v>1269</v>
          </cell>
          <cell r="B410" t="str">
            <v>Gobierno Autónomo Municipal de General Juan José Pérez (Charazani)</v>
          </cell>
          <cell r="C410" t="str">
            <v>CPE</v>
          </cell>
        </row>
        <row r="411">
          <cell r="A411">
            <v>1270</v>
          </cell>
          <cell r="B411" t="str">
            <v>Gobierno Autónomo Municipal de Curva</v>
          </cell>
          <cell r="C411" t="str">
            <v>CUR</v>
          </cell>
        </row>
        <row r="412">
          <cell r="A412">
            <v>1271</v>
          </cell>
          <cell r="B412" t="str">
            <v>Gobierno Autónomo Municipal de San Pedro de Curahuara</v>
          </cell>
          <cell r="C412" t="str">
            <v>PEC</v>
          </cell>
        </row>
        <row r="413">
          <cell r="A413">
            <v>1272</v>
          </cell>
          <cell r="B413" t="str">
            <v>Gobierno Autónomo Municipal de Papel Pampa</v>
          </cell>
          <cell r="C413" t="str">
            <v>PAP</v>
          </cell>
        </row>
        <row r="414">
          <cell r="A414">
            <v>1273</v>
          </cell>
          <cell r="B414" t="str">
            <v>Gobierno Autónomo Municipal de Chacarilla</v>
          </cell>
          <cell r="C414" t="str">
            <v>CLL</v>
          </cell>
        </row>
        <row r="415">
          <cell r="A415">
            <v>1274</v>
          </cell>
          <cell r="B415" t="str">
            <v>Gobierno Autónomo Municipal de Santiago de Machaca</v>
          </cell>
          <cell r="C415" t="str">
            <v>SMA</v>
          </cell>
        </row>
        <row r="416">
          <cell r="A416">
            <v>1275</v>
          </cell>
          <cell r="B416" t="str">
            <v>Gobierno Autónomo Municipal de Catacora</v>
          </cell>
          <cell r="C416" t="str">
            <v>CAT</v>
          </cell>
        </row>
        <row r="417">
          <cell r="A417">
            <v>1276</v>
          </cell>
          <cell r="B417" t="str">
            <v>Gobierno Autónomo Municipal de Mapiri</v>
          </cell>
          <cell r="C417" t="str">
            <v>MAP</v>
          </cell>
        </row>
        <row r="418">
          <cell r="A418">
            <v>1277</v>
          </cell>
          <cell r="B418" t="str">
            <v>Gobierno Autónomo Municipal de Teoponte</v>
          </cell>
          <cell r="C418" t="str">
            <v>TEO</v>
          </cell>
        </row>
        <row r="419">
          <cell r="A419">
            <v>1278</v>
          </cell>
          <cell r="B419" t="str">
            <v>Gobierno Autónomo Municipal de San Andrés de Machaca</v>
          </cell>
          <cell r="C419" t="str">
            <v>AMA</v>
          </cell>
        </row>
        <row r="420">
          <cell r="A420">
            <v>1279</v>
          </cell>
          <cell r="B420" t="str">
            <v>Gobierno Autónomo Municipal de Jesús de Machaca</v>
          </cell>
          <cell r="C420" t="str">
            <v>JMK</v>
          </cell>
        </row>
        <row r="421">
          <cell r="A421">
            <v>1280</v>
          </cell>
          <cell r="B421" t="str">
            <v>Gobierno Autónomo Municipal de Taraco</v>
          </cell>
          <cell r="C421" t="str">
            <v>TCO</v>
          </cell>
        </row>
        <row r="422">
          <cell r="A422">
            <v>1281</v>
          </cell>
          <cell r="B422" t="str">
            <v>Gobierno Autónomo Municipal de Huarina</v>
          </cell>
          <cell r="C422" t="str">
            <v>HUAR</v>
          </cell>
        </row>
        <row r="423">
          <cell r="A423">
            <v>1282</v>
          </cell>
          <cell r="B423" t="str">
            <v>Gobierno Autónomo Municipal de Santiago de Huata</v>
          </cell>
          <cell r="C423" t="str">
            <v>SAH</v>
          </cell>
        </row>
        <row r="424">
          <cell r="A424">
            <v>1283</v>
          </cell>
          <cell r="B424" t="str">
            <v>Gobierno Autónomo Municipal de Escoma</v>
          </cell>
          <cell r="C424" t="str">
            <v>ESC</v>
          </cell>
        </row>
        <row r="425">
          <cell r="A425">
            <v>1284</v>
          </cell>
          <cell r="B425" t="str">
            <v>Gobierno Autónomo Municipal de Humanata</v>
          </cell>
          <cell r="C425" t="str">
            <v>HUMA</v>
          </cell>
        </row>
        <row r="426">
          <cell r="A426">
            <v>1285</v>
          </cell>
          <cell r="B426" t="str">
            <v>Gobierno Autónomo Municipal de Alto Beni</v>
          </cell>
          <cell r="C426" t="str">
            <v>ABN</v>
          </cell>
        </row>
        <row r="427">
          <cell r="A427">
            <v>1286</v>
          </cell>
          <cell r="B427" t="str">
            <v>Gobierno Autónomo Municipal de Huatajata</v>
          </cell>
          <cell r="C427" t="str">
            <v>HUAT</v>
          </cell>
        </row>
        <row r="428">
          <cell r="A428">
            <v>1287</v>
          </cell>
          <cell r="B428" t="str">
            <v xml:space="preserve">Gobierno Autónomo Municipal de Chua Cocani </v>
          </cell>
          <cell r="C428" t="str">
            <v>CHCO</v>
          </cell>
        </row>
        <row r="429">
          <cell r="A429"/>
          <cell r="B429" t="str">
            <v>Gobiernos Autónomos Municipales del Departamento de Cochabamba</v>
          </cell>
          <cell r="C429"/>
        </row>
        <row r="430">
          <cell r="A430">
            <v>1301</v>
          </cell>
          <cell r="B430" t="str">
            <v>Gobierno Autónomo Municipal de Cochabamba</v>
          </cell>
          <cell r="C430" t="str">
            <v>CBB</v>
          </cell>
        </row>
        <row r="431">
          <cell r="A431">
            <v>1302</v>
          </cell>
          <cell r="B431" t="str">
            <v>Gobierno Autónomo Municipal de Quillacollo</v>
          </cell>
          <cell r="C431" t="str">
            <v>QLL</v>
          </cell>
        </row>
        <row r="432">
          <cell r="A432">
            <v>1303</v>
          </cell>
          <cell r="B432" t="str">
            <v>Gobierno Autónomo Municipal de SipeSipe</v>
          </cell>
          <cell r="C432" t="str">
            <v>SIP</v>
          </cell>
        </row>
        <row r="433">
          <cell r="A433">
            <v>1304</v>
          </cell>
          <cell r="B433" t="str">
            <v>Gobierno Autónomo Municipal de Tiquipaya</v>
          </cell>
          <cell r="C433" t="str">
            <v>TIQ</v>
          </cell>
        </row>
        <row r="434">
          <cell r="A434">
            <v>1305</v>
          </cell>
          <cell r="B434" t="str">
            <v>Gobierno Autónomo Municipal de Vinto</v>
          </cell>
          <cell r="C434" t="str">
            <v>VIN</v>
          </cell>
        </row>
        <row r="435">
          <cell r="A435">
            <v>1306</v>
          </cell>
          <cell r="B435" t="str">
            <v>Gobierno Autónomo Municipal de Colcapirhua</v>
          </cell>
          <cell r="C435" t="str">
            <v>CCP</v>
          </cell>
        </row>
        <row r="436">
          <cell r="A436">
            <v>1307</v>
          </cell>
          <cell r="B436" t="str">
            <v>Gobierno Autónomo Municipal de Aiquile</v>
          </cell>
          <cell r="C436" t="str">
            <v>AIQ</v>
          </cell>
        </row>
        <row r="437">
          <cell r="A437">
            <v>1308</v>
          </cell>
          <cell r="B437" t="str">
            <v>Gobierno Autónomo Municipal de Pasorapa</v>
          </cell>
          <cell r="C437" t="str">
            <v>PAS</v>
          </cell>
        </row>
        <row r="438">
          <cell r="A438">
            <v>1309</v>
          </cell>
          <cell r="B438" t="str">
            <v>Gobierno Autónomo Municipal de Omereque</v>
          </cell>
          <cell r="C438" t="str">
            <v>OME</v>
          </cell>
        </row>
        <row r="439">
          <cell r="A439">
            <v>1310</v>
          </cell>
          <cell r="B439" t="str">
            <v>Gobierno Autónomo Municipal de Independencia</v>
          </cell>
          <cell r="C439" t="str">
            <v>IND</v>
          </cell>
        </row>
        <row r="440">
          <cell r="A440">
            <v>1311</v>
          </cell>
          <cell r="B440" t="str">
            <v>Gobierno Autónomo Municipal de Morochata</v>
          </cell>
          <cell r="C440" t="str">
            <v>MOH</v>
          </cell>
        </row>
        <row r="441">
          <cell r="A441">
            <v>1312</v>
          </cell>
          <cell r="B441" t="str">
            <v>Gobierno Autónomo Municipal de Sacaba</v>
          </cell>
          <cell r="C441" t="str">
            <v>SCB</v>
          </cell>
        </row>
        <row r="442">
          <cell r="A442">
            <v>1313</v>
          </cell>
          <cell r="B442" t="str">
            <v>Gobierno Autónomo Municipal de Colomi</v>
          </cell>
          <cell r="C442" t="str">
            <v>CLM</v>
          </cell>
        </row>
        <row r="443">
          <cell r="A443">
            <v>1314</v>
          </cell>
          <cell r="B443" t="str">
            <v>Gobierno Autónomo Municipal de Villa Tunari</v>
          </cell>
          <cell r="C443" t="str">
            <v>TUN</v>
          </cell>
        </row>
        <row r="444">
          <cell r="A444">
            <v>1315</v>
          </cell>
          <cell r="B444" t="str">
            <v>Gobierno Autónomo Municipal de Punata</v>
          </cell>
          <cell r="C444" t="str">
            <v>PNT</v>
          </cell>
        </row>
        <row r="445">
          <cell r="A445">
            <v>1316</v>
          </cell>
          <cell r="B445" t="str">
            <v>Gobierno Autónomo Municipal de Villa Rivero</v>
          </cell>
          <cell r="C445" t="str">
            <v>VRV</v>
          </cell>
        </row>
        <row r="446">
          <cell r="A446">
            <v>1317</v>
          </cell>
          <cell r="B446" t="str">
            <v>Gobierno Autónomo Municipal de San Benito (Villa José Quintín Mendoza)</v>
          </cell>
          <cell r="C446" t="str">
            <v>MEN</v>
          </cell>
        </row>
        <row r="447">
          <cell r="A447">
            <v>1318</v>
          </cell>
          <cell r="B447" t="str">
            <v>Gobierno Autónomo Municipal de Tacachi</v>
          </cell>
          <cell r="C447" t="str">
            <v>TAC</v>
          </cell>
        </row>
        <row r="448">
          <cell r="A448">
            <v>1319</v>
          </cell>
          <cell r="B448" t="str">
            <v>Gobierno Autónomo Municipal Villa Gualberto Villarroel</v>
          </cell>
          <cell r="C448" t="str">
            <v>VGV</v>
          </cell>
        </row>
        <row r="449">
          <cell r="A449">
            <v>1320</v>
          </cell>
          <cell r="B449" t="str">
            <v>Gobierno Autónomo Municipal de Tarata</v>
          </cell>
          <cell r="C449" t="str">
            <v>TRT</v>
          </cell>
        </row>
        <row r="450">
          <cell r="A450">
            <v>1321</v>
          </cell>
          <cell r="B450" t="str">
            <v>Gobierno Autónomo Municipal de Anzaldo</v>
          </cell>
          <cell r="C450" t="str">
            <v>ANZ</v>
          </cell>
        </row>
        <row r="451">
          <cell r="A451">
            <v>1322</v>
          </cell>
          <cell r="B451" t="str">
            <v>Gobierno Autónomo Municipal de Arbieto</v>
          </cell>
          <cell r="C451" t="str">
            <v>ARB</v>
          </cell>
        </row>
        <row r="452">
          <cell r="A452">
            <v>1323</v>
          </cell>
          <cell r="B452" t="str">
            <v>Gobierno Autónomo Municipal de Sacabamba</v>
          </cell>
          <cell r="C452" t="str">
            <v>SBB</v>
          </cell>
        </row>
        <row r="453">
          <cell r="A453">
            <v>1324</v>
          </cell>
          <cell r="B453" t="str">
            <v>Gobierno Autónomo Municipal de Cliza</v>
          </cell>
          <cell r="C453" t="str">
            <v>CLI</v>
          </cell>
        </row>
        <row r="454">
          <cell r="A454">
            <v>1325</v>
          </cell>
          <cell r="B454" t="str">
            <v>Gobierno Autónomo Municipal de Toco</v>
          </cell>
          <cell r="C454" t="str">
            <v>TOC</v>
          </cell>
        </row>
        <row r="455">
          <cell r="A455">
            <v>1326</v>
          </cell>
          <cell r="B455" t="str">
            <v>Gobierno Autónomo Municipal de Tolata</v>
          </cell>
          <cell r="C455" t="str">
            <v>TLA</v>
          </cell>
        </row>
        <row r="456">
          <cell r="A456">
            <v>1327</v>
          </cell>
          <cell r="B456" t="str">
            <v>Gobierno Autónomo Municipal de Capinota</v>
          </cell>
          <cell r="C456" t="str">
            <v>CAP</v>
          </cell>
        </row>
        <row r="457">
          <cell r="A457">
            <v>1328</v>
          </cell>
          <cell r="B457" t="str">
            <v>Gobierno Autónomo Municipal de Santivañez</v>
          </cell>
          <cell r="C457" t="str">
            <v>SAN</v>
          </cell>
        </row>
        <row r="458">
          <cell r="A458">
            <v>1329</v>
          </cell>
          <cell r="B458" t="str">
            <v>Gobierno Autónomo Municipal de Sicaya</v>
          </cell>
          <cell r="C458" t="str">
            <v>SCY</v>
          </cell>
        </row>
        <row r="459">
          <cell r="A459">
            <v>1330</v>
          </cell>
          <cell r="B459" t="str">
            <v>Gobierno Autónomo Municipal de Tapacari</v>
          </cell>
          <cell r="C459" t="str">
            <v>TAP</v>
          </cell>
        </row>
        <row r="460">
          <cell r="A460">
            <v>1331</v>
          </cell>
          <cell r="B460" t="str">
            <v>Gobierno Autónomo Municipal de Totora</v>
          </cell>
          <cell r="C460" t="str">
            <v>TOT</v>
          </cell>
        </row>
        <row r="461">
          <cell r="A461">
            <v>1332</v>
          </cell>
          <cell r="B461" t="str">
            <v>Gobierno Autónomo Municipal de Pojo</v>
          </cell>
          <cell r="C461" t="str">
            <v>POJ</v>
          </cell>
        </row>
        <row r="462">
          <cell r="A462">
            <v>1333</v>
          </cell>
          <cell r="B462" t="str">
            <v>Gobierno Autónomo Municipal de Pocona</v>
          </cell>
          <cell r="C462" t="str">
            <v>POC</v>
          </cell>
        </row>
        <row r="463">
          <cell r="A463">
            <v>1334</v>
          </cell>
          <cell r="B463" t="str">
            <v>Gobierno Autónomo Municipal de Chimoré</v>
          </cell>
          <cell r="C463" t="str">
            <v>CHI</v>
          </cell>
        </row>
        <row r="464">
          <cell r="A464">
            <v>1335</v>
          </cell>
          <cell r="B464" t="str">
            <v>Gobierno Autónomo Municipal de Puerto Villarroel</v>
          </cell>
          <cell r="C464" t="str">
            <v>PVI</v>
          </cell>
        </row>
        <row r="465">
          <cell r="A465">
            <v>1336</v>
          </cell>
          <cell r="B465" t="str">
            <v>Gobierno Autónomo Municipal de Arani</v>
          </cell>
          <cell r="C465" t="str">
            <v>ARA</v>
          </cell>
        </row>
        <row r="466">
          <cell r="A466">
            <v>1337</v>
          </cell>
          <cell r="B466" t="str">
            <v>Gobierno Autónomo Municipal de Vacas</v>
          </cell>
          <cell r="C466" t="str">
            <v>VAC</v>
          </cell>
        </row>
        <row r="467">
          <cell r="A467">
            <v>1338</v>
          </cell>
          <cell r="B467" t="str">
            <v>Gobierno Autónomo Municipal de Arque</v>
          </cell>
          <cell r="C467" t="str">
            <v>ARQ</v>
          </cell>
        </row>
        <row r="468">
          <cell r="A468">
            <v>1339</v>
          </cell>
          <cell r="B468" t="str">
            <v>Gobierno Autónomo Municipal de Tacopaya</v>
          </cell>
          <cell r="C468" t="str">
            <v>TPY</v>
          </cell>
        </row>
        <row r="469">
          <cell r="A469">
            <v>1340</v>
          </cell>
          <cell r="B469" t="str">
            <v>Gobierno Autónomo Municipal de Bolivar</v>
          </cell>
          <cell r="C469" t="str">
            <v>BOL</v>
          </cell>
        </row>
        <row r="470">
          <cell r="A470">
            <v>1341</v>
          </cell>
          <cell r="B470" t="str">
            <v>Gobierno Autónomo Municipal de Tiraque</v>
          </cell>
          <cell r="C470" t="str">
            <v>TRQ</v>
          </cell>
        </row>
        <row r="471">
          <cell r="A471">
            <v>1342</v>
          </cell>
          <cell r="B471" t="str">
            <v>Gobierno Autónomo Municipal de Mizque</v>
          </cell>
          <cell r="C471" t="str">
            <v>MIZ</v>
          </cell>
        </row>
        <row r="472">
          <cell r="A472">
            <v>1343</v>
          </cell>
          <cell r="B472" t="str">
            <v>Gobierno Autónomo Municipal de Vila Vila</v>
          </cell>
          <cell r="C472" t="str">
            <v>VIS</v>
          </cell>
        </row>
        <row r="473">
          <cell r="A473">
            <v>1344</v>
          </cell>
          <cell r="B473" t="str">
            <v>Gobierno Autónomo Municipal de Alalay</v>
          </cell>
          <cell r="C473" t="str">
            <v>ALA</v>
          </cell>
        </row>
        <row r="474">
          <cell r="A474">
            <v>1345</v>
          </cell>
          <cell r="B474" t="str">
            <v>Gobierno Autónomo Municipal de Entre Rios</v>
          </cell>
          <cell r="C474" t="str">
            <v>ERI</v>
          </cell>
        </row>
        <row r="475">
          <cell r="A475">
            <v>1346</v>
          </cell>
          <cell r="B475" t="str">
            <v>Gobierno Autónomo Municipal de Cocapata</v>
          </cell>
          <cell r="C475" t="str">
            <v>CCT</v>
          </cell>
        </row>
        <row r="476">
          <cell r="A476">
            <v>1347</v>
          </cell>
          <cell r="B476" t="str">
            <v xml:space="preserve">Gobierno Autónomo Municipal de Shinahota </v>
          </cell>
          <cell r="C476" t="str">
            <v>SHI</v>
          </cell>
        </row>
        <row r="477">
          <cell r="A477"/>
          <cell r="B477" t="str">
            <v>Gobiernos Autónomos Municipales del Departamento de Oruro</v>
          </cell>
          <cell r="C477"/>
        </row>
        <row r="478">
          <cell r="A478">
            <v>1401</v>
          </cell>
          <cell r="B478" t="str">
            <v>Gobierno Autónomo Municipal de Oruro</v>
          </cell>
          <cell r="C478" t="str">
            <v>ORU</v>
          </cell>
        </row>
        <row r="479">
          <cell r="A479">
            <v>1402</v>
          </cell>
          <cell r="B479" t="str">
            <v>Gobierno Autónomo Municipal de Caracollo</v>
          </cell>
          <cell r="C479" t="str">
            <v>CAR</v>
          </cell>
        </row>
        <row r="480">
          <cell r="A480">
            <v>1403</v>
          </cell>
          <cell r="B480" t="str">
            <v>Gobierno Autónomo Municipal de El Choro</v>
          </cell>
          <cell r="C480" t="str">
            <v>CHO</v>
          </cell>
        </row>
        <row r="481">
          <cell r="A481">
            <v>1404</v>
          </cell>
          <cell r="B481" t="str">
            <v>Gobierno Autónomo Municipal de Challapata</v>
          </cell>
          <cell r="C481" t="str">
            <v>CHT</v>
          </cell>
        </row>
        <row r="482">
          <cell r="A482">
            <v>1405</v>
          </cell>
          <cell r="B482" t="str">
            <v>Gobierno Autónomo Municipal de Santuario de Quillacas</v>
          </cell>
          <cell r="C482" t="str">
            <v>STQ</v>
          </cell>
        </row>
        <row r="483">
          <cell r="A483">
            <v>1406</v>
          </cell>
          <cell r="B483" t="str">
            <v>Gobierno Autónomo Municipal de Huanuni</v>
          </cell>
          <cell r="C483" t="str">
            <v>VHU</v>
          </cell>
        </row>
        <row r="484">
          <cell r="A484">
            <v>1407</v>
          </cell>
          <cell r="B484" t="str">
            <v>Gobierno Autónomo Municipal de Machacamarca</v>
          </cell>
          <cell r="C484" t="str">
            <v>MAR</v>
          </cell>
        </row>
        <row r="485">
          <cell r="A485">
            <v>1408</v>
          </cell>
          <cell r="B485" t="str">
            <v>Gobierno Autónomo Municipal de Poopó (Villa Poopó)</v>
          </cell>
          <cell r="C485" t="str">
            <v>POO</v>
          </cell>
        </row>
        <row r="486">
          <cell r="A486">
            <v>1409</v>
          </cell>
          <cell r="B486" t="str">
            <v>Gobierno Autónomo Municipal de Pazña</v>
          </cell>
          <cell r="C486" t="str">
            <v>PAZ</v>
          </cell>
        </row>
        <row r="487">
          <cell r="A487">
            <v>1410</v>
          </cell>
          <cell r="B487" t="str">
            <v>Gobierno Autónomo Municipal de Antequera</v>
          </cell>
          <cell r="C487" t="str">
            <v>ANT</v>
          </cell>
        </row>
        <row r="488">
          <cell r="A488">
            <v>1411</v>
          </cell>
          <cell r="B488" t="str">
            <v>Gobierno Autónomo Municipal de Eucaliptus</v>
          </cell>
          <cell r="C488" t="str">
            <v>EUC</v>
          </cell>
        </row>
        <row r="489">
          <cell r="A489">
            <v>1412</v>
          </cell>
          <cell r="B489" t="str">
            <v>Gobierno Autónomo Municipal de Santiago de Huari</v>
          </cell>
          <cell r="C489" t="str">
            <v>SHU</v>
          </cell>
        </row>
        <row r="490">
          <cell r="A490">
            <v>1413</v>
          </cell>
          <cell r="B490" t="str">
            <v>Gobierno Autónomo Municipal de Totora</v>
          </cell>
          <cell r="C490" t="str">
            <v>TTR</v>
          </cell>
        </row>
        <row r="491">
          <cell r="A491">
            <v>1414</v>
          </cell>
          <cell r="B491" t="str">
            <v>Gobierno Autónomo Municipal de Corque</v>
          </cell>
          <cell r="C491" t="str">
            <v>CRQ</v>
          </cell>
        </row>
        <row r="492">
          <cell r="A492">
            <v>1415</v>
          </cell>
          <cell r="B492" t="str">
            <v>Gobierno Autónomo Municipal de Choquecota</v>
          </cell>
          <cell r="C492" t="str">
            <v>CHE</v>
          </cell>
        </row>
        <row r="493">
          <cell r="A493">
            <v>1416</v>
          </cell>
          <cell r="B493" t="str">
            <v>Gobierno Autónomo Municipal de Curahuara de Carangas</v>
          </cell>
          <cell r="C493" t="str">
            <v>CDC</v>
          </cell>
        </row>
        <row r="494">
          <cell r="A494">
            <v>1417</v>
          </cell>
          <cell r="B494" t="str">
            <v>Gobierno Autónomo Municipal de Turco</v>
          </cell>
          <cell r="C494" t="str">
            <v>TUR</v>
          </cell>
        </row>
        <row r="495">
          <cell r="A495">
            <v>1418</v>
          </cell>
          <cell r="B495" t="str">
            <v>Gobierno Autónomo Municipal de Huachacalla</v>
          </cell>
          <cell r="C495" t="str">
            <v>HCH</v>
          </cell>
        </row>
        <row r="496">
          <cell r="A496">
            <v>1419</v>
          </cell>
          <cell r="B496" t="str">
            <v>Gobierno Autónomo Municipal de Escara</v>
          </cell>
          <cell r="C496" t="str">
            <v>ESA</v>
          </cell>
        </row>
        <row r="497">
          <cell r="A497">
            <v>1420</v>
          </cell>
          <cell r="B497" t="str">
            <v>Gobierno Autónomo Municipal de Cruz de Machacamarca</v>
          </cell>
          <cell r="C497" t="str">
            <v>CMA</v>
          </cell>
        </row>
        <row r="498">
          <cell r="A498">
            <v>1421</v>
          </cell>
          <cell r="B498" t="str">
            <v>Gobierno Autónomo Municipal de Yunguyo de Litoral</v>
          </cell>
          <cell r="C498" t="str">
            <v>YUG</v>
          </cell>
        </row>
        <row r="499">
          <cell r="A499">
            <v>1422</v>
          </cell>
          <cell r="B499" t="str">
            <v>Gobierno Autónomo Municipal de Esmeralda</v>
          </cell>
          <cell r="C499" t="str">
            <v>ESM</v>
          </cell>
        </row>
        <row r="500">
          <cell r="A500">
            <v>1423</v>
          </cell>
          <cell r="B500" t="str">
            <v>Gobierno Autónomo Municipal de Toledo</v>
          </cell>
          <cell r="C500" t="str">
            <v>TOL</v>
          </cell>
        </row>
        <row r="501">
          <cell r="A501">
            <v>1424</v>
          </cell>
          <cell r="B501" t="str">
            <v>Gobierno Autónomo Municipal de Andamarca (Santiago de Andamarca)</v>
          </cell>
          <cell r="C501" t="str">
            <v>ADN</v>
          </cell>
        </row>
        <row r="502">
          <cell r="A502">
            <v>1425</v>
          </cell>
          <cell r="B502" t="str">
            <v>Gobierno Autónomo Municipal de Belén de Andamarca</v>
          </cell>
          <cell r="C502" t="str">
            <v>BEL</v>
          </cell>
        </row>
        <row r="503">
          <cell r="A503">
            <v>1426</v>
          </cell>
          <cell r="B503" t="str">
            <v>Gobierno Autónomo Municipal de Salinas de Garci Mendoza</v>
          </cell>
          <cell r="C503" t="str">
            <v>SAL</v>
          </cell>
        </row>
        <row r="504">
          <cell r="A504">
            <v>1427</v>
          </cell>
          <cell r="B504" t="str">
            <v>Gobierno Autónomo Municipal de Pampa Aullagas</v>
          </cell>
          <cell r="C504" t="str">
            <v>PAM</v>
          </cell>
        </row>
        <row r="505">
          <cell r="A505">
            <v>1428</v>
          </cell>
          <cell r="B505" t="str">
            <v>Gobierno Autónomo Municipal de La Rivera</v>
          </cell>
          <cell r="C505" t="str">
            <v>RIV</v>
          </cell>
        </row>
        <row r="506">
          <cell r="A506">
            <v>1429</v>
          </cell>
          <cell r="B506" t="str">
            <v>Gobierno Autónomo Municipal de Todos Santos</v>
          </cell>
          <cell r="C506" t="str">
            <v>TOS</v>
          </cell>
        </row>
        <row r="507">
          <cell r="A507">
            <v>1430</v>
          </cell>
          <cell r="B507" t="str">
            <v>Gobierno Autónomo Municipal de Carangas</v>
          </cell>
          <cell r="C507" t="str">
            <v>CGA</v>
          </cell>
        </row>
        <row r="508">
          <cell r="A508">
            <v>1431</v>
          </cell>
          <cell r="B508" t="str">
            <v>Gobierno Autónomo Municipal de Sabaya</v>
          </cell>
          <cell r="C508" t="str">
            <v>SAP</v>
          </cell>
        </row>
        <row r="509">
          <cell r="A509">
            <v>1432</v>
          </cell>
          <cell r="B509" t="str">
            <v>Gobierno Autónomo Municipal de Coipasa</v>
          </cell>
          <cell r="C509" t="str">
            <v>COI</v>
          </cell>
        </row>
        <row r="510">
          <cell r="A510">
            <v>1434</v>
          </cell>
          <cell r="B510" t="str">
            <v>Gobierno Autónomo Municipal de Huayllamarca (Santiago de Huayllamarca)</v>
          </cell>
          <cell r="C510" t="str">
            <v>SDH</v>
          </cell>
        </row>
        <row r="511">
          <cell r="A511">
            <v>1435</v>
          </cell>
          <cell r="B511" t="str">
            <v xml:space="preserve">Gobierno Autónomo Municipal de Soracachi </v>
          </cell>
          <cell r="C511" t="str">
            <v>SRC</v>
          </cell>
        </row>
        <row r="512">
          <cell r="A512"/>
          <cell r="B512" t="str">
            <v>Gobiernos Autónomos Municipales del Departamento de Potosí</v>
          </cell>
          <cell r="C512"/>
        </row>
        <row r="513">
          <cell r="A513">
            <v>1501</v>
          </cell>
          <cell r="B513" t="str">
            <v>Gobierno Autónomo Municipal de Potosí</v>
          </cell>
          <cell r="C513" t="str">
            <v>POT</v>
          </cell>
        </row>
        <row r="514">
          <cell r="A514">
            <v>1502</v>
          </cell>
          <cell r="B514" t="str">
            <v>Gobierno Autónomo Municipal de Tinguipaya</v>
          </cell>
          <cell r="C514" t="str">
            <v>TIN</v>
          </cell>
        </row>
        <row r="515">
          <cell r="A515">
            <v>1503</v>
          </cell>
          <cell r="B515" t="str">
            <v>Gobierno Autónomo Municipal de Yocalla</v>
          </cell>
          <cell r="C515" t="str">
            <v>YOC</v>
          </cell>
        </row>
        <row r="516">
          <cell r="A516">
            <v>1504</v>
          </cell>
          <cell r="B516" t="str">
            <v>Gobierno Autónomo Municipal de Urmiri</v>
          </cell>
          <cell r="C516" t="str">
            <v>URM</v>
          </cell>
        </row>
        <row r="517">
          <cell r="A517">
            <v>1505</v>
          </cell>
          <cell r="B517" t="str">
            <v>Gobierno Autónomo Municipal de Uncía</v>
          </cell>
          <cell r="C517" t="str">
            <v>UNC</v>
          </cell>
        </row>
        <row r="518">
          <cell r="A518">
            <v>1506</v>
          </cell>
          <cell r="B518" t="str">
            <v>Gobierno Autónomo Municipal de Chayanta</v>
          </cell>
          <cell r="C518" t="str">
            <v>CHY</v>
          </cell>
        </row>
        <row r="519">
          <cell r="A519">
            <v>1507</v>
          </cell>
          <cell r="B519" t="str">
            <v>Gobierno Autónomo Municipal de Llallagua</v>
          </cell>
          <cell r="C519" t="str">
            <v>LLA</v>
          </cell>
        </row>
        <row r="520">
          <cell r="A520">
            <v>1508</v>
          </cell>
          <cell r="B520" t="str">
            <v>Gobierno Autónomo Municipal de Betanzos</v>
          </cell>
          <cell r="C520" t="str">
            <v>BET</v>
          </cell>
        </row>
        <row r="521">
          <cell r="A521">
            <v>1509</v>
          </cell>
          <cell r="B521" t="str">
            <v>Gobierno Autónomo Municipal de Chaqui</v>
          </cell>
          <cell r="C521" t="str">
            <v>CHQ</v>
          </cell>
        </row>
        <row r="522">
          <cell r="A522">
            <v>1510</v>
          </cell>
          <cell r="B522" t="str">
            <v>Gobierno Autónomo Municipal de Tacobamba</v>
          </cell>
          <cell r="C522" t="str">
            <v>TCB</v>
          </cell>
        </row>
        <row r="523">
          <cell r="A523">
            <v>1511</v>
          </cell>
          <cell r="B523" t="str">
            <v>Gobierno Autónomo Municipal de Colquechaca</v>
          </cell>
          <cell r="C523" t="str">
            <v>CCQ</v>
          </cell>
        </row>
        <row r="524">
          <cell r="A524">
            <v>1512</v>
          </cell>
          <cell r="B524" t="str">
            <v>Gobierno Autónomo Municipal de Ravelo</v>
          </cell>
          <cell r="C524" t="str">
            <v>RAV</v>
          </cell>
        </row>
        <row r="525">
          <cell r="A525">
            <v>1513</v>
          </cell>
          <cell r="B525" t="str">
            <v>Gobierno Autónomo Municipal de Pocoata</v>
          </cell>
          <cell r="C525" t="str">
            <v>PCT</v>
          </cell>
        </row>
        <row r="526">
          <cell r="A526">
            <v>1514</v>
          </cell>
          <cell r="B526" t="str">
            <v>Gobierno Autónomo Municipal de Ocurí</v>
          </cell>
          <cell r="C526" t="str">
            <v>OCU</v>
          </cell>
        </row>
        <row r="527">
          <cell r="A527">
            <v>1515</v>
          </cell>
          <cell r="B527" t="str">
            <v>Gobierno Autónomo Municipal de San Pedro de Buena Vista</v>
          </cell>
          <cell r="C527" t="str">
            <v>PED</v>
          </cell>
        </row>
        <row r="528">
          <cell r="A528">
            <v>1516</v>
          </cell>
          <cell r="B528" t="str">
            <v>Gobierno Autónomo Municipal de Toro Toro</v>
          </cell>
          <cell r="C528" t="str">
            <v>TTO</v>
          </cell>
        </row>
        <row r="529">
          <cell r="A529">
            <v>1517</v>
          </cell>
          <cell r="B529" t="str">
            <v>Gobierno Autónomo Municipal de Cotagaita</v>
          </cell>
          <cell r="C529" t="str">
            <v>COT</v>
          </cell>
        </row>
        <row r="530">
          <cell r="A530">
            <v>1518</v>
          </cell>
          <cell r="B530" t="str">
            <v>Gobierno Autónomo Municipal de Vitichi</v>
          </cell>
          <cell r="C530" t="str">
            <v>VIT</v>
          </cell>
        </row>
        <row r="531">
          <cell r="A531">
            <v>1519</v>
          </cell>
          <cell r="B531" t="str">
            <v>Gobierno Autónomo Municipal de Tupiza</v>
          </cell>
          <cell r="C531" t="str">
            <v>TUP</v>
          </cell>
        </row>
        <row r="532">
          <cell r="A532">
            <v>1520</v>
          </cell>
          <cell r="B532" t="str">
            <v>Gobierno Autónomo Municipal de Atocha</v>
          </cell>
          <cell r="C532" t="str">
            <v>ATO</v>
          </cell>
        </row>
        <row r="533">
          <cell r="A533">
            <v>1521</v>
          </cell>
          <cell r="B533" t="str">
            <v>Gobierno Autónomo Municipal de Colcha"K" (Villa Martín)</v>
          </cell>
          <cell r="C533" t="str">
            <v>CCK</v>
          </cell>
        </row>
        <row r="534">
          <cell r="A534">
            <v>1522</v>
          </cell>
          <cell r="B534" t="str">
            <v>Gobierno Autónomo Municipal de San Pedro de Quemes</v>
          </cell>
          <cell r="C534" t="str">
            <v>PEQ</v>
          </cell>
        </row>
        <row r="535">
          <cell r="A535">
            <v>1523</v>
          </cell>
          <cell r="B535" t="str">
            <v>Gobierno Autónomo Municipal de San Pablo de Lípez</v>
          </cell>
          <cell r="C535" t="str">
            <v>PAB</v>
          </cell>
        </row>
        <row r="536">
          <cell r="A536">
            <v>1524</v>
          </cell>
          <cell r="B536" t="str">
            <v>Gobierno Autónomo Municipal de Mojinete</v>
          </cell>
          <cell r="C536" t="str">
            <v>MOJ</v>
          </cell>
        </row>
        <row r="537">
          <cell r="A537">
            <v>1525</v>
          </cell>
          <cell r="B537" t="str">
            <v>Gobierno Autónomo Municipal de San Antonio de Esmoruco</v>
          </cell>
          <cell r="C537" t="str">
            <v>SANT</v>
          </cell>
        </row>
        <row r="538">
          <cell r="A538">
            <v>1526</v>
          </cell>
          <cell r="B538" t="str">
            <v>Gobierno Autónomo Municipal de Sacaca (Villa de Sacaca)</v>
          </cell>
          <cell r="C538" t="str">
            <v>SAC</v>
          </cell>
        </row>
        <row r="539">
          <cell r="A539">
            <v>1527</v>
          </cell>
          <cell r="B539" t="str">
            <v>Gobierno Autónomo Municipal de Caripuyo</v>
          </cell>
          <cell r="C539" t="str">
            <v>CRP</v>
          </cell>
        </row>
        <row r="540">
          <cell r="A540">
            <v>1528</v>
          </cell>
          <cell r="B540" t="str">
            <v>Gobierno Autónomo Municipal de Puna (Villa Talavera)</v>
          </cell>
          <cell r="C540" t="str">
            <v>PUN</v>
          </cell>
        </row>
        <row r="541">
          <cell r="A541">
            <v>1529</v>
          </cell>
          <cell r="B541" t="str">
            <v>Gobierno Autónomo Municipal de Caiza "D"</v>
          </cell>
          <cell r="C541" t="str">
            <v>CAD</v>
          </cell>
        </row>
        <row r="542">
          <cell r="A542">
            <v>1530</v>
          </cell>
          <cell r="B542" t="str">
            <v>Gobierno Autónomo Municipal de Uyuni</v>
          </cell>
          <cell r="C542" t="str">
            <v>UYU</v>
          </cell>
        </row>
        <row r="543">
          <cell r="A543">
            <v>1531</v>
          </cell>
          <cell r="B543" t="str">
            <v>Gobierno Autónomo Municipal de Tomave</v>
          </cell>
          <cell r="C543" t="str">
            <v>TOM</v>
          </cell>
        </row>
        <row r="544">
          <cell r="A544">
            <v>1532</v>
          </cell>
          <cell r="B544" t="str">
            <v>Gobierno Autónomo Municipal de Porco</v>
          </cell>
          <cell r="C544" t="str">
            <v>PRC</v>
          </cell>
        </row>
        <row r="545">
          <cell r="A545">
            <v>1533</v>
          </cell>
          <cell r="B545" t="str">
            <v>Gobierno Autónomo Municipal de Arampampa</v>
          </cell>
          <cell r="C545" t="str">
            <v>ARP</v>
          </cell>
        </row>
        <row r="546">
          <cell r="A546">
            <v>1534</v>
          </cell>
          <cell r="B546" t="str">
            <v>Gobierno Autónomo Municipal de Acasio</v>
          </cell>
          <cell r="C546" t="str">
            <v>ACA</v>
          </cell>
        </row>
        <row r="547">
          <cell r="A547">
            <v>1535</v>
          </cell>
          <cell r="B547" t="str">
            <v>Gobierno Autónomo Municipal de Llica</v>
          </cell>
          <cell r="C547" t="str">
            <v>LLI</v>
          </cell>
        </row>
        <row r="548">
          <cell r="A548">
            <v>1536</v>
          </cell>
          <cell r="B548" t="str">
            <v>Gobierno Autónomo Municipal de Tahua</v>
          </cell>
          <cell r="C548" t="str">
            <v>TAH</v>
          </cell>
        </row>
        <row r="549">
          <cell r="A549">
            <v>1537</v>
          </cell>
          <cell r="B549" t="str">
            <v>Gobierno Autónomo Municipal de Villazón</v>
          </cell>
          <cell r="C549" t="str">
            <v>VLZ</v>
          </cell>
        </row>
        <row r="550">
          <cell r="A550">
            <v>1538</v>
          </cell>
          <cell r="B550" t="str">
            <v>Gobierno Autónomo Municipal de San Agustín</v>
          </cell>
          <cell r="C550" t="str">
            <v>AGU</v>
          </cell>
        </row>
        <row r="551">
          <cell r="A551">
            <v>1539</v>
          </cell>
          <cell r="B551" t="str">
            <v>Gobierno Autónomo Municipal de Ckochas</v>
          </cell>
          <cell r="C551" t="str">
            <v>CKO</v>
          </cell>
        </row>
        <row r="552">
          <cell r="A552">
            <v>1540</v>
          </cell>
          <cell r="B552" t="str">
            <v xml:space="preserve">Gobierno Autónomo Municipal de Chuquihuta Ayllu Jucumani </v>
          </cell>
          <cell r="C552" t="str">
            <v>JUC</v>
          </cell>
        </row>
        <row r="553">
          <cell r="A553"/>
          <cell r="B553" t="str">
            <v>Gobiernos Autónomos Municipales del Departamento de Tarja</v>
          </cell>
          <cell r="C553"/>
        </row>
        <row r="554">
          <cell r="A554">
            <v>1601</v>
          </cell>
          <cell r="B554" t="str">
            <v>Gobierno Autónomo Municipal de Tarija</v>
          </cell>
          <cell r="C554" t="str">
            <v>TRJ</v>
          </cell>
        </row>
        <row r="555">
          <cell r="A555">
            <v>1602</v>
          </cell>
          <cell r="B555" t="str">
            <v>Gobierno Autónomo Municipal de Padcaya</v>
          </cell>
          <cell r="C555" t="str">
            <v>PCY</v>
          </cell>
        </row>
        <row r="556">
          <cell r="A556">
            <v>1603</v>
          </cell>
          <cell r="B556" t="str">
            <v>Gobierno Autónomo Municipal de Bermejo</v>
          </cell>
          <cell r="C556" t="str">
            <v>BER</v>
          </cell>
        </row>
        <row r="557">
          <cell r="A557">
            <v>1604</v>
          </cell>
          <cell r="B557" t="str">
            <v>Gobierno Autónomo Municipal de Yacuiba</v>
          </cell>
          <cell r="C557" t="str">
            <v>YCB</v>
          </cell>
        </row>
        <row r="558">
          <cell r="A558">
            <v>1605</v>
          </cell>
          <cell r="B558" t="str">
            <v>Gobierno Autónomo Municipal de Caraparí</v>
          </cell>
          <cell r="C558" t="str">
            <v>CRY</v>
          </cell>
        </row>
        <row r="559">
          <cell r="A559">
            <v>1606</v>
          </cell>
          <cell r="B559" t="str">
            <v>Gobierno Autónomo Municipal de Villamontes</v>
          </cell>
          <cell r="C559" t="str">
            <v>MON</v>
          </cell>
        </row>
        <row r="560">
          <cell r="A560">
            <v>1607</v>
          </cell>
          <cell r="B560" t="str">
            <v>Gobierno Autónomo Municipal de Uriondo (Concepción)</v>
          </cell>
          <cell r="C560" t="str">
            <v>ORI</v>
          </cell>
        </row>
        <row r="561">
          <cell r="A561">
            <v>1608</v>
          </cell>
          <cell r="B561" t="str">
            <v>Gobierno Autónomo Municipal de Yunchara</v>
          </cell>
          <cell r="C561" t="str">
            <v>YUN</v>
          </cell>
        </row>
        <row r="562">
          <cell r="A562">
            <v>1609</v>
          </cell>
          <cell r="B562" t="str">
            <v>Gobierno Autónomo Municipal de San Lorenzo</v>
          </cell>
          <cell r="C562" t="str">
            <v>SLR</v>
          </cell>
        </row>
        <row r="563">
          <cell r="A563">
            <v>1610</v>
          </cell>
          <cell r="B563" t="str">
            <v>Gobierno Autónomo Municipal de El Puente</v>
          </cell>
          <cell r="C563" t="str">
            <v>TMY</v>
          </cell>
        </row>
        <row r="564">
          <cell r="A564">
            <v>1611</v>
          </cell>
          <cell r="B564" t="str">
            <v>Gobierno Autónomo Municipal de Entre Ríos</v>
          </cell>
          <cell r="C564" t="str">
            <v>RIO</v>
          </cell>
        </row>
        <row r="565">
          <cell r="A565"/>
          <cell r="B565" t="str">
            <v>Gobiernos Autónomos Municipales del Departamento de Santa Cruz</v>
          </cell>
          <cell r="C565"/>
        </row>
        <row r="566">
          <cell r="A566">
            <v>1701</v>
          </cell>
          <cell r="B566" t="str">
            <v>Gobierno Autónomo Municipal de Santa Cruz de La Sierra</v>
          </cell>
          <cell r="C566" t="str">
            <v>SCZ</v>
          </cell>
        </row>
        <row r="567">
          <cell r="A567">
            <v>1702</v>
          </cell>
          <cell r="B567" t="str">
            <v>Gobierno Autónomo Municipal de Cotoca</v>
          </cell>
          <cell r="C567" t="str">
            <v>CTC</v>
          </cell>
        </row>
        <row r="568">
          <cell r="A568">
            <v>1703</v>
          </cell>
          <cell r="B568" t="str">
            <v>Gobierno Autónomo Municipal de Porongo (Ayacucho)</v>
          </cell>
          <cell r="C568" t="str">
            <v>PRG</v>
          </cell>
        </row>
        <row r="569">
          <cell r="A569">
            <v>1704</v>
          </cell>
          <cell r="B569" t="str">
            <v>Gobierno Autónomo Municipal de La Guardia</v>
          </cell>
          <cell r="C569" t="str">
            <v>LGU</v>
          </cell>
        </row>
        <row r="570">
          <cell r="A570">
            <v>1705</v>
          </cell>
          <cell r="B570" t="str">
            <v>Gobierno Autónomo Municipal de El Torno</v>
          </cell>
          <cell r="C570" t="str">
            <v>TOR</v>
          </cell>
        </row>
        <row r="571">
          <cell r="A571">
            <v>1706</v>
          </cell>
          <cell r="B571" t="str">
            <v>Gobierno Autónomo Municipal de Warnes</v>
          </cell>
          <cell r="C571" t="str">
            <v>WAR</v>
          </cell>
        </row>
        <row r="572">
          <cell r="A572">
            <v>1707</v>
          </cell>
          <cell r="B572" t="str">
            <v>Gobierno Autónomo Municipal de San Ignacio (San Ignacio de Velasco)</v>
          </cell>
          <cell r="C572" t="str">
            <v>ING</v>
          </cell>
        </row>
        <row r="573">
          <cell r="A573">
            <v>1708</v>
          </cell>
          <cell r="B573" t="str">
            <v>Gobierno Autónomo Municipal de San Miguel (San Miguel de Velasco)</v>
          </cell>
          <cell r="C573" t="str">
            <v>MIG</v>
          </cell>
        </row>
        <row r="574">
          <cell r="A574">
            <v>1709</v>
          </cell>
          <cell r="B574" t="str">
            <v>Gobierno Autónomo Municipal de San Rafael</v>
          </cell>
          <cell r="C574" t="str">
            <v>RAF</v>
          </cell>
        </row>
        <row r="575">
          <cell r="A575">
            <v>1710</v>
          </cell>
          <cell r="B575" t="str">
            <v>Gobierno Autónomo Municipal de Buena Vista</v>
          </cell>
          <cell r="C575" t="str">
            <v>BUE</v>
          </cell>
        </row>
        <row r="576">
          <cell r="A576">
            <v>1711</v>
          </cell>
          <cell r="B576" t="str">
            <v>Gobierno Autónomo Municipal de San Carlos</v>
          </cell>
          <cell r="C576" t="str">
            <v>CRL</v>
          </cell>
        </row>
        <row r="577">
          <cell r="A577">
            <v>1712</v>
          </cell>
          <cell r="B577" t="str">
            <v>Gobierno Autónomo Municipal de Yapacaní</v>
          </cell>
          <cell r="C577" t="str">
            <v>YAP</v>
          </cell>
        </row>
        <row r="578">
          <cell r="A578">
            <v>1713</v>
          </cell>
          <cell r="B578" t="str">
            <v>Gobierno Autónomo Municipal de San José</v>
          </cell>
          <cell r="C578" t="str">
            <v>JOS</v>
          </cell>
        </row>
        <row r="579">
          <cell r="A579">
            <v>1714</v>
          </cell>
          <cell r="B579" t="str">
            <v>Gobierno Autónomo Municipal de Pailón</v>
          </cell>
          <cell r="C579" t="str">
            <v>PAI</v>
          </cell>
        </row>
        <row r="580">
          <cell r="A580">
            <v>1715</v>
          </cell>
          <cell r="B580" t="str">
            <v>Gobierno Autónomo Municipal de Roboré</v>
          </cell>
          <cell r="C580" t="str">
            <v>ROB</v>
          </cell>
        </row>
        <row r="581">
          <cell r="A581">
            <v>1716</v>
          </cell>
          <cell r="B581" t="str">
            <v>Gobierno Autónomo Municipal de Portachuelo</v>
          </cell>
          <cell r="C581" t="str">
            <v>PCH</v>
          </cell>
        </row>
        <row r="582">
          <cell r="A582">
            <v>1717</v>
          </cell>
          <cell r="B582" t="str">
            <v>Gobierno Autónomo Municipal de Santa Rosa del Sara</v>
          </cell>
          <cell r="C582" t="str">
            <v>SRS</v>
          </cell>
        </row>
        <row r="583">
          <cell r="A583">
            <v>1718</v>
          </cell>
          <cell r="B583" t="str">
            <v>Gobierno Autónomo Municipal de Lagunillas</v>
          </cell>
          <cell r="C583" t="str">
            <v>LAG</v>
          </cell>
        </row>
        <row r="584">
          <cell r="A584">
            <v>1720</v>
          </cell>
          <cell r="B584" t="str">
            <v>Gobierno Autónomo Municipal de Cabezas</v>
          </cell>
          <cell r="C584" t="str">
            <v>CAB</v>
          </cell>
        </row>
        <row r="585">
          <cell r="A585">
            <v>1721</v>
          </cell>
          <cell r="B585" t="str">
            <v>Gobierno Autónomo Municipal de Cuevo</v>
          </cell>
          <cell r="C585" t="str">
            <v>CUE</v>
          </cell>
        </row>
        <row r="586">
          <cell r="A586">
            <v>1722</v>
          </cell>
          <cell r="B586" t="str">
            <v>Gobierno Autónomo Municipal de Gutiérrez</v>
          </cell>
          <cell r="C586" t="str">
            <v>GUT</v>
          </cell>
        </row>
        <row r="587">
          <cell r="A587">
            <v>1723</v>
          </cell>
          <cell r="B587" t="str">
            <v>Gobierno Autónomo Municipal de Camiri</v>
          </cell>
          <cell r="C587" t="str">
            <v>CMR</v>
          </cell>
        </row>
        <row r="588">
          <cell r="A588">
            <v>1724</v>
          </cell>
          <cell r="B588" t="str">
            <v>Gobierno Autónomo Municipal de Boyuibe</v>
          </cell>
          <cell r="C588" t="str">
            <v>BOY</v>
          </cell>
        </row>
        <row r="589">
          <cell r="A589">
            <v>1725</v>
          </cell>
          <cell r="B589" t="str">
            <v>Gobierno Autónomo Municipal de Vallegrande</v>
          </cell>
          <cell r="C589" t="str">
            <v>GRA</v>
          </cell>
        </row>
        <row r="590">
          <cell r="A590">
            <v>1726</v>
          </cell>
          <cell r="B590" t="str">
            <v>Gobierno Autónomo Municipal de Trigal</v>
          </cell>
          <cell r="C590" t="str">
            <v>TRG</v>
          </cell>
        </row>
        <row r="591">
          <cell r="A591">
            <v>1727</v>
          </cell>
          <cell r="B591" t="str">
            <v>Gobierno Autónomo Municipal de Moro Moro</v>
          </cell>
          <cell r="C591" t="str">
            <v>MOR</v>
          </cell>
        </row>
        <row r="592">
          <cell r="A592">
            <v>1728</v>
          </cell>
          <cell r="B592" t="str">
            <v>Gobierno Autónomo Municipal de Postrer Valle</v>
          </cell>
          <cell r="C592" t="str">
            <v>POS</v>
          </cell>
        </row>
        <row r="593">
          <cell r="A593">
            <v>1729</v>
          </cell>
          <cell r="B593" t="str">
            <v>Gobierno Autónomo Municipal de Pucara</v>
          </cell>
          <cell r="C593" t="str">
            <v>PCR</v>
          </cell>
        </row>
        <row r="594">
          <cell r="A594">
            <v>1730</v>
          </cell>
          <cell r="B594" t="str">
            <v>Gobierno Autónomo Municipal de Samaipata</v>
          </cell>
          <cell r="C594" t="str">
            <v>SAM</v>
          </cell>
        </row>
        <row r="595">
          <cell r="A595">
            <v>1731</v>
          </cell>
          <cell r="B595" t="str">
            <v>Gobierno Autónomo Municipal de Pampa Grande</v>
          </cell>
          <cell r="C595" t="str">
            <v>PAG</v>
          </cell>
        </row>
        <row r="596">
          <cell r="A596">
            <v>1732</v>
          </cell>
          <cell r="B596" t="str">
            <v>Gobierno Autónomo Municipal de Mairana</v>
          </cell>
          <cell r="C596" t="str">
            <v>MAY</v>
          </cell>
        </row>
        <row r="597">
          <cell r="A597">
            <v>1733</v>
          </cell>
          <cell r="B597" t="str">
            <v>Gobierno Autónomo Municipal de Quirusillas</v>
          </cell>
          <cell r="C597" t="str">
            <v>QRS</v>
          </cell>
        </row>
        <row r="598">
          <cell r="A598">
            <v>1734</v>
          </cell>
          <cell r="B598" t="str">
            <v>Gobierno Autónomo Municipal de Montero</v>
          </cell>
          <cell r="C598" t="str">
            <v>MTR</v>
          </cell>
        </row>
        <row r="599">
          <cell r="A599">
            <v>1735</v>
          </cell>
          <cell r="B599" t="str">
            <v>Gobierno Autónomo Municipal de General Agustín Saavedra</v>
          </cell>
          <cell r="C599" t="str">
            <v>SAA</v>
          </cell>
        </row>
        <row r="600">
          <cell r="A600">
            <v>1736</v>
          </cell>
          <cell r="B600" t="str">
            <v>Gobierno Autónomo Municipal de Mineros</v>
          </cell>
          <cell r="C600" t="str">
            <v>MIN</v>
          </cell>
        </row>
        <row r="601">
          <cell r="A601">
            <v>1737</v>
          </cell>
          <cell r="B601" t="str">
            <v>Gobierno Autónomo Municipal de Concepción</v>
          </cell>
          <cell r="C601" t="str">
            <v>CON</v>
          </cell>
        </row>
        <row r="602">
          <cell r="A602">
            <v>1738</v>
          </cell>
          <cell r="B602" t="str">
            <v>Gobierno Autónomo Municipal de San Javier</v>
          </cell>
          <cell r="C602" t="str">
            <v>SJA</v>
          </cell>
        </row>
        <row r="603">
          <cell r="A603">
            <v>1739</v>
          </cell>
          <cell r="B603" t="str">
            <v>Gobierno Autónomo Municipal de San Julián</v>
          </cell>
          <cell r="C603" t="str">
            <v>JUL</v>
          </cell>
        </row>
        <row r="604">
          <cell r="A604">
            <v>1740</v>
          </cell>
          <cell r="B604" t="str">
            <v>Gobierno Autónomo Municipal de San Matías</v>
          </cell>
          <cell r="C604" t="str">
            <v>MAT</v>
          </cell>
        </row>
        <row r="605">
          <cell r="A605">
            <v>1741</v>
          </cell>
          <cell r="B605" t="str">
            <v>Gobierno Autónomo Municipal de Comarapa</v>
          </cell>
          <cell r="C605" t="str">
            <v>CMP</v>
          </cell>
        </row>
        <row r="606">
          <cell r="A606">
            <v>1742</v>
          </cell>
          <cell r="B606" t="str">
            <v>Gobierno Autónomo Municipal de Saipina</v>
          </cell>
          <cell r="C606" t="str">
            <v>SAI</v>
          </cell>
        </row>
        <row r="607">
          <cell r="A607">
            <v>1743</v>
          </cell>
          <cell r="B607" t="str">
            <v>Gobierno Autónomo Municipal de Puerto Suárez</v>
          </cell>
          <cell r="C607" t="str">
            <v>SUA</v>
          </cell>
        </row>
        <row r="608">
          <cell r="A608">
            <v>1744</v>
          </cell>
          <cell r="B608" t="str">
            <v>Gobierno Autónomo Municipal de Puerto Quijarro</v>
          </cell>
          <cell r="C608" t="str">
            <v>PQO</v>
          </cell>
        </row>
        <row r="609">
          <cell r="A609">
            <v>1745</v>
          </cell>
          <cell r="B609" t="str">
            <v>Gobierno Autónomo Municipal de Ascención de Guarayos</v>
          </cell>
          <cell r="C609" t="str">
            <v>ADG</v>
          </cell>
        </row>
        <row r="610">
          <cell r="A610">
            <v>1746</v>
          </cell>
          <cell r="B610" t="str">
            <v>Gobierno Autónomo Municipal de Urubicha</v>
          </cell>
          <cell r="C610" t="str">
            <v>URU</v>
          </cell>
        </row>
        <row r="611">
          <cell r="A611">
            <v>1747</v>
          </cell>
          <cell r="B611" t="str">
            <v>Gobierno Autónomo Municipal de El Puente</v>
          </cell>
          <cell r="C611" t="str">
            <v>PUE</v>
          </cell>
        </row>
        <row r="612">
          <cell r="A612">
            <v>1748</v>
          </cell>
          <cell r="B612" t="str">
            <v>Gobierno Autónomo Municipal de Okinawa Uno</v>
          </cell>
          <cell r="C612" t="str">
            <v>OKI</v>
          </cell>
        </row>
        <row r="613">
          <cell r="A613">
            <v>1749</v>
          </cell>
          <cell r="B613" t="str">
            <v>Gobierno Autónomo Municipal de San Antonio de Lomerio</v>
          </cell>
          <cell r="C613" t="str">
            <v>ANL</v>
          </cell>
        </row>
        <row r="614">
          <cell r="A614">
            <v>1750</v>
          </cell>
          <cell r="B614" t="str">
            <v>Gobierno Autónomo Municipal de San Ramón</v>
          </cell>
          <cell r="C614" t="str">
            <v>SRA</v>
          </cell>
        </row>
        <row r="615">
          <cell r="A615">
            <v>1751</v>
          </cell>
          <cell r="B615" t="str">
            <v>Gobierno Autónomo Municipal de El Carmen Rivero Tórrez</v>
          </cell>
          <cell r="C615" t="str">
            <v>CRT</v>
          </cell>
        </row>
        <row r="616">
          <cell r="A616">
            <v>1752</v>
          </cell>
          <cell r="B616" t="str">
            <v>Gobierno Autónomo Municipal de San Juan</v>
          </cell>
          <cell r="C616" t="str">
            <v>SJU</v>
          </cell>
        </row>
        <row r="617">
          <cell r="A617">
            <v>1753</v>
          </cell>
          <cell r="B617" t="str">
            <v>Gobierno Autónomo Municipal de Fernández Alonso</v>
          </cell>
          <cell r="C617" t="str">
            <v>FAL</v>
          </cell>
        </row>
        <row r="618">
          <cell r="A618">
            <v>1754</v>
          </cell>
          <cell r="B618" t="str">
            <v>Gobierno Autónomo Municipal de San Pedro</v>
          </cell>
          <cell r="C618" t="str">
            <v>PDR</v>
          </cell>
        </row>
        <row r="619">
          <cell r="A619">
            <v>1755</v>
          </cell>
          <cell r="B619" t="str">
            <v>Gobierno Autónomo Municipal de Cuatro Cañadas</v>
          </cell>
          <cell r="C619" t="str">
            <v>CCA</v>
          </cell>
        </row>
        <row r="620">
          <cell r="A620">
            <v>1756</v>
          </cell>
          <cell r="B620" t="str">
            <v xml:space="preserve">Gobierno Autónomo Municipal de Colpa Bélgica </v>
          </cell>
          <cell r="C620" t="str">
            <v>CBE</v>
          </cell>
        </row>
        <row r="621">
          <cell r="A621"/>
          <cell r="B621" t="str">
            <v>Gobiernos Autónomos Municipales del Departamento de Beni</v>
          </cell>
          <cell r="C621"/>
        </row>
        <row r="622">
          <cell r="A622">
            <v>1801</v>
          </cell>
          <cell r="B622" t="str">
            <v>Gobierno Autónomo Municipal de Trinidad</v>
          </cell>
          <cell r="C622" t="str">
            <v>TRI</v>
          </cell>
        </row>
        <row r="623">
          <cell r="A623">
            <v>1802</v>
          </cell>
          <cell r="B623" t="str">
            <v>Gobierno Autónomo Municipal de San Javier</v>
          </cell>
          <cell r="C623" t="str">
            <v>JAV</v>
          </cell>
        </row>
        <row r="624">
          <cell r="A624">
            <v>1803</v>
          </cell>
          <cell r="B624" t="str">
            <v>Gobierno Autónomo Municipal de Riberalta</v>
          </cell>
          <cell r="C624" t="str">
            <v>RIB</v>
          </cell>
        </row>
        <row r="625">
          <cell r="A625">
            <v>1805</v>
          </cell>
          <cell r="B625" t="str">
            <v>Gobierno Autónomo Municipal de Puerto Guayaramerín</v>
          </cell>
          <cell r="C625" t="str">
            <v>PGU</v>
          </cell>
        </row>
        <row r="626">
          <cell r="A626">
            <v>1806</v>
          </cell>
          <cell r="B626" t="str">
            <v>Gobierno Autónomo Municipal de Reyes</v>
          </cell>
          <cell r="C626" t="str">
            <v>REY</v>
          </cell>
        </row>
        <row r="627">
          <cell r="A627">
            <v>1807</v>
          </cell>
          <cell r="B627" t="str">
            <v>Gobierno Autónomo Municipal de Puerto Rurrenabaque</v>
          </cell>
          <cell r="C627" t="str">
            <v>RUR</v>
          </cell>
        </row>
        <row r="628">
          <cell r="A628">
            <v>1808</v>
          </cell>
          <cell r="B628" t="str">
            <v>Gobierno Autónomo Municipal de San Borja</v>
          </cell>
          <cell r="C628" t="str">
            <v>BOR</v>
          </cell>
        </row>
        <row r="629">
          <cell r="A629">
            <v>1809</v>
          </cell>
          <cell r="B629" t="str">
            <v>Gobierno Autónomo Municipal de Santa Rosa</v>
          </cell>
          <cell r="C629" t="str">
            <v>ROS</v>
          </cell>
        </row>
        <row r="630">
          <cell r="A630">
            <v>1810</v>
          </cell>
          <cell r="B630" t="str">
            <v>Gobierno Autónomo Municipal de Santa Ana</v>
          </cell>
          <cell r="C630" t="str">
            <v>ANA</v>
          </cell>
        </row>
        <row r="631">
          <cell r="A631">
            <v>1811</v>
          </cell>
          <cell r="B631" t="str">
            <v>Gobierno Autónomo Municipal de San Ignacio</v>
          </cell>
          <cell r="C631" t="str">
            <v>IGN</v>
          </cell>
        </row>
        <row r="632">
          <cell r="A632">
            <v>1812</v>
          </cell>
          <cell r="B632" t="str">
            <v>Gobierno Autónomo Municipal de Loreto</v>
          </cell>
          <cell r="C632" t="str">
            <v>LOR</v>
          </cell>
        </row>
        <row r="633">
          <cell r="A633">
            <v>1813</v>
          </cell>
          <cell r="B633" t="str">
            <v>Gobierno Autónomo Municipal de San Andrés</v>
          </cell>
          <cell r="C633" t="str">
            <v>SAD</v>
          </cell>
        </row>
        <row r="634">
          <cell r="A634">
            <v>1814</v>
          </cell>
          <cell r="B634" t="str">
            <v>Gobierno Autónomo Municipal de San Joaquín</v>
          </cell>
          <cell r="C634" t="str">
            <v>JOA</v>
          </cell>
        </row>
        <row r="635">
          <cell r="A635">
            <v>1815</v>
          </cell>
          <cell r="B635" t="str">
            <v>Gobierno Autónomo Municipal de San Ramón</v>
          </cell>
          <cell r="C635" t="str">
            <v>RAM</v>
          </cell>
        </row>
        <row r="636">
          <cell r="A636">
            <v>1816</v>
          </cell>
          <cell r="B636" t="str">
            <v>Gobierno Autónomo Municipal de Puerto Síles</v>
          </cell>
          <cell r="C636" t="str">
            <v>SIL</v>
          </cell>
        </row>
        <row r="637">
          <cell r="A637">
            <v>1817</v>
          </cell>
          <cell r="B637" t="str">
            <v>Gobierno Autónomo Municipal de Magdalena</v>
          </cell>
          <cell r="C637" t="str">
            <v>MAG</v>
          </cell>
        </row>
        <row r="638">
          <cell r="A638">
            <v>1818</v>
          </cell>
          <cell r="B638" t="str">
            <v>Gobierno Autónomo Municipal de Baures</v>
          </cell>
          <cell r="C638" t="str">
            <v>BAU</v>
          </cell>
        </row>
        <row r="639">
          <cell r="A639">
            <v>1819</v>
          </cell>
          <cell r="B639" t="str">
            <v>Gobierno Autónomo Municipal de Huacaraje</v>
          </cell>
          <cell r="C639" t="str">
            <v>HUA</v>
          </cell>
        </row>
        <row r="640">
          <cell r="A640">
            <v>1820</v>
          </cell>
          <cell r="B640" t="str">
            <v xml:space="preserve">Gobierno Autónomo Municipal de Exaltación </v>
          </cell>
          <cell r="C640" t="str">
            <v>EXA</v>
          </cell>
        </row>
        <row r="641">
          <cell r="A641"/>
          <cell r="B641" t="str">
            <v>Gobiernos Autónomos Municipales del Departamento de Pando</v>
          </cell>
          <cell r="C641"/>
        </row>
        <row r="642">
          <cell r="A642">
            <v>1901</v>
          </cell>
          <cell r="B642" t="str">
            <v>Gobierno Autónomo Municipal de Cobija</v>
          </cell>
          <cell r="C642" t="str">
            <v>CBJ</v>
          </cell>
        </row>
        <row r="643">
          <cell r="A643">
            <v>1902</v>
          </cell>
          <cell r="B643" t="str">
            <v>Gobierno Autónomo Municipal de Porvenir</v>
          </cell>
          <cell r="C643" t="str">
            <v>PRV</v>
          </cell>
        </row>
        <row r="644">
          <cell r="A644">
            <v>1903</v>
          </cell>
          <cell r="B644" t="str">
            <v>Gobierno Autónomo Municipal de Bolpebra</v>
          </cell>
          <cell r="C644" t="str">
            <v>BOP</v>
          </cell>
        </row>
        <row r="645">
          <cell r="A645">
            <v>1904</v>
          </cell>
          <cell r="B645" t="str">
            <v>Gobierno Autónomo Municipal de Bella Flor</v>
          </cell>
          <cell r="C645" t="str">
            <v>FLO</v>
          </cell>
        </row>
        <row r="646">
          <cell r="A646">
            <v>1905</v>
          </cell>
          <cell r="B646" t="str">
            <v>Gobierno Autónomo Municipal de Puerto Rico</v>
          </cell>
          <cell r="C646" t="str">
            <v>PRI</v>
          </cell>
        </row>
        <row r="647">
          <cell r="A647">
            <v>1906</v>
          </cell>
          <cell r="B647" t="str">
            <v>Gobierno Autónomo Municipal de San Pedro</v>
          </cell>
          <cell r="C647" t="str">
            <v>SPE</v>
          </cell>
        </row>
        <row r="648">
          <cell r="A648">
            <v>1907</v>
          </cell>
          <cell r="B648" t="str">
            <v>Gobierno Autónomo Municipal de Filadelfia</v>
          </cell>
          <cell r="C648" t="str">
            <v>FIL</v>
          </cell>
        </row>
        <row r="649">
          <cell r="A649">
            <v>1908</v>
          </cell>
          <cell r="B649" t="str">
            <v>Gobierno Autónomo Municipal de Puerto Gonzalo Moreno</v>
          </cell>
          <cell r="C649" t="str">
            <v>PGM</v>
          </cell>
        </row>
        <row r="650">
          <cell r="A650">
            <v>1909</v>
          </cell>
          <cell r="B650" t="str">
            <v>Gobierno Autónomo Municipal de San Lorenzo</v>
          </cell>
          <cell r="C650" t="str">
            <v>SLO</v>
          </cell>
        </row>
        <row r="651">
          <cell r="A651">
            <v>1910</v>
          </cell>
          <cell r="B651" t="str">
            <v>Gobierno Autónomo Municipal de Sena</v>
          </cell>
          <cell r="C651" t="str">
            <v>SEN</v>
          </cell>
        </row>
        <row r="652">
          <cell r="A652">
            <v>1911</v>
          </cell>
          <cell r="B652" t="str">
            <v>Gobierno Autónomo Municipal de Santa Rosa del Abuná</v>
          </cell>
          <cell r="C652" t="str">
            <v>SRO</v>
          </cell>
        </row>
        <row r="653">
          <cell r="A653">
            <v>1912</v>
          </cell>
          <cell r="B653" t="str">
            <v>Gobierno Autónomo Municipal de Ingavi (Humaita)</v>
          </cell>
          <cell r="C653" t="str">
            <v>HUM</v>
          </cell>
        </row>
        <row r="654">
          <cell r="A654">
            <v>1913</v>
          </cell>
          <cell r="B654" t="str">
            <v>Gobierno Autónomo Municipal de Nueva Esperanza</v>
          </cell>
          <cell r="C654" t="str">
            <v>NES</v>
          </cell>
        </row>
        <row r="655">
          <cell r="A655">
            <v>1914</v>
          </cell>
          <cell r="B655" t="str">
            <v>Gobierno Autónomo Municipal de Villa Nueva (Loma Alta)</v>
          </cell>
          <cell r="C655" t="str">
            <v>LOM</v>
          </cell>
        </row>
        <row r="656">
          <cell r="A656">
            <v>1915</v>
          </cell>
          <cell r="B656" t="str">
            <v>Gobierno Autónomo Municipal de Santos Mercado</v>
          </cell>
          <cell r="C656" t="str">
            <v>MER</v>
          </cell>
        </row>
        <row r="657">
          <cell r="A657"/>
          <cell r="B657" t="str">
            <v xml:space="preserve">GOBIERNOS AUTÓNOMOS INDÍGENAS ORIGINARIOS CAMPESINOS </v>
          </cell>
          <cell r="C657" t="str">
            <v>GAIOC</v>
          </cell>
        </row>
        <row r="658">
          <cell r="A658"/>
          <cell r="B658" t="str">
            <v>Departamento de Cochabamba</v>
          </cell>
          <cell r="C658"/>
        </row>
        <row r="659">
          <cell r="A659">
            <v>3301</v>
          </cell>
          <cell r="B659" t="str">
            <v xml:space="preserve">Gobierno Autónomo Indígena Originario Campesino del Territorio de Raqaypampa </v>
          </cell>
          <cell r="C659" t="str">
            <v>TRP</v>
          </cell>
        </row>
        <row r="660">
          <cell r="A660"/>
          <cell r="B660" t="str">
            <v>Departamento de Oruro</v>
          </cell>
          <cell r="C660"/>
        </row>
        <row r="661">
          <cell r="A661">
            <v>3401</v>
          </cell>
          <cell r="B661" t="str">
            <v xml:space="preserve">Gobierno Autónomo Indígena Originario Campesino de la Nación Originaria Uru Chipaya </v>
          </cell>
          <cell r="C661" t="str">
            <v>URU</v>
          </cell>
        </row>
        <row r="662">
          <cell r="A662"/>
          <cell r="B662" t="str">
            <v>Departamento de Santa Cruz</v>
          </cell>
          <cell r="C662"/>
        </row>
        <row r="663">
          <cell r="A663">
            <v>3701</v>
          </cell>
          <cell r="B663" t="str">
            <v>Gobierno Autónomo Indígena Originario Campesino de Charagua Iyambae</v>
          </cell>
          <cell r="C663" t="str">
            <v>CHIY</v>
          </cell>
        </row>
        <row r="664">
          <cell r="A664"/>
          <cell r="B664" t="str">
            <v xml:space="preserve">ADMINISTRACIÓN PÚBLICA FINANCIERA  </v>
          </cell>
          <cell r="C664" t="str">
            <v>APF IFNB</v>
          </cell>
        </row>
        <row r="665">
          <cell r="A665"/>
          <cell r="B665" t="str">
            <v>Instituciones Financieras No Bancarias</v>
          </cell>
          <cell r="C665"/>
        </row>
        <row r="666">
          <cell r="A666"/>
          <cell r="B666" t="str">
            <v xml:space="preserve">Instituciones Financieras No Bancarias del Nivel Central del Estado </v>
          </cell>
          <cell r="C666"/>
        </row>
        <row r="667">
          <cell r="A667"/>
          <cell r="B667" t="str">
            <v>Tuición: Ministerio de Planificación del Desarrollo</v>
          </cell>
          <cell r="C667"/>
        </row>
        <row r="668">
          <cell r="A668">
            <v>862</v>
          </cell>
          <cell r="B668" t="str">
            <v>Fondo Nacional de Desarrollo Regional</v>
          </cell>
          <cell r="C668" t="str">
            <v>FNDR</v>
          </cell>
          <cell r="D668">
            <v>47</v>
          </cell>
        </row>
        <row r="669">
          <cell r="A669">
            <v>865</v>
          </cell>
          <cell r="B669" t="str">
            <v xml:space="preserve">Fondo de Desarrollo del Sistema Financiero y Apoyo al Sector Productivo (*) </v>
          </cell>
          <cell r="C669" t="str">
            <v>FONDESIF</v>
          </cell>
          <cell r="D669">
            <v>47</v>
          </cell>
        </row>
        <row r="670">
          <cell r="A670"/>
          <cell r="B670" t="str">
            <v>Tuición: Ministerio de Minería y Metalurgia</v>
          </cell>
          <cell r="C670"/>
        </row>
        <row r="671">
          <cell r="A671">
            <v>130</v>
          </cell>
          <cell r="B671" t="str">
            <v xml:space="preserve">Fondo de Financiamiento para la Minería </v>
          </cell>
          <cell r="C671" t="str">
            <v>FOFIM</v>
          </cell>
          <cell r="D671">
            <v>76</v>
          </cell>
        </row>
        <row r="672">
          <cell r="A672"/>
          <cell r="B672" t="str">
            <v>Instituciones Financieras No Bancarias del Nivel Territorial</v>
          </cell>
          <cell r="C672"/>
        </row>
        <row r="673">
          <cell r="A673">
            <v>867</v>
          </cell>
          <cell r="B673" t="str">
            <v>Fondo Rotatorio de Fomento Productivo Regional</v>
          </cell>
          <cell r="C673" t="str">
            <v>FRFPR</v>
          </cell>
        </row>
        <row r="674">
          <cell r="A674"/>
          <cell r="B674" t="str">
            <v xml:space="preserve">Instituciones Financieras Bancarias </v>
          </cell>
          <cell r="C674" t="str">
            <v>IFB</v>
          </cell>
        </row>
        <row r="675">
          <cell r="A675"/>
          <cell r="B675" t="str">
            <v>Tuición: Ministerio de Economía y Finanzas Públicas</v>
          </cell>
          <cell r="C675"/>
        </row>
        <row r="676">
          <cell r="A676">
            <v>951</v>
          </cell>
          <cell r="B676" t="str">
            <v>Banco Central de Bolivia (*)</v>
          </cell>
          <cell r="C676" t="str">
            <v>BCB</v>
          </cell>
          <cell r="D676">
            <v>35</v>
          </cell>
        </row>
        <row r="677">
          <cell r="A677"/>
          <cell r="B677" t="str">
            <v>ADMINISTRACIÓN PRIVADA</v>
          </cell>
          <cell r="C677" t="str">
            <v>APRV</v>
          </cell>
        </row>
        <row r="678">
          <cell r="A678"/>
          <cell r="B678" t="str">
            <v>SECTOR PRIVADO</v>
          </cell>
          <cell r="C678" t="str">
            <v>SPRV</v>
          </cell>
        </row>
        <row r="679">
          <cell r="A679">
            <v>999</v>
          </cell>
          <cell r="B679" t="str">
            <v xml:space="preserve">Sector Privado </v>
          </cell>
          <cell r="C679" t="str">
            <v>SEC-PRV</v>
          </cell>
        </row>
        <row r="680">
          <cell r="A680"/>
          <cell r="B680" t="str">
            <v>ENTIDADES DESCENTRALIZADAS Y EMPRESAS DE LAS ENTIDADES TERRITORIALES AUTONOMAS (**)</v>
          </cell>
          <cell r="C680"/>
        </row>
        <row r="681">
          <cell r="A681"/>
          <cell r="B681" t="str">
            <v xml:space="preserve">EMPRESAS REGIONALES </v>
          </cell>
          <cell r="C681" t="str">
            <v>EMP-REG</v>
          </cell>
        </row>
        <row r="682">
          <cell r="A682"/>
          <cell r="B682" t="str">
            <v>Tuición: Ministerio de Hidrocarburos</v>
          </cell>
          <cell r="C682"/>
        </row>
        <row r="683">
          <cell r="A683">
            <v>716</v>
          </cell>
          <cell r="B683" t="str">
            <v>Empresa Tarijeña del Gas</v>
          </cell>
          <cell r="C683" t="str">
            <v>EMTAGAS</v>
          </cell>
          <cell r="D683">
            <v>78</v>
          </cell>
        </row>
        <row r="684">
          <cell r="A684"/>
          <cell r="B684" t="str">
            <v xml:space="preserve">EMPRESAS DEPARTAMENTALES </v>
          </cell>
          <cell r="C684" t="str">
            <v>EMP-DEP</v>
          </cell>
        </row>
        <row r="685">
          <cell r="A685"/>
          <cell r="B685" t="str">
            <v>Tuición: Gobierno Autónomo Departamental de La Paz</v>
          </cell>
          <cell r="C685"/>
        </row>
        <row r="686">
          <cell r="A686">
            <v>2319</v>
          </cell>
          <cell r="B686" t="str">
            <v xml:space="preserve">Empresa Pública Departamental Estratégica de Aguas - La Paz </v>
          </cell>
          <cell r="C686" t="str">
            <v>EDALP</v>
          </cell>
        </row>
        <row r="687">
          <cell r="A687"/>
          <cell r="B687" t="str">
            <v>Tuición: Gobierno Autónomo Departamental de Oruro</v>
          </cell>
          <cell r="C687"/>
        </row>
        <row r="688">
          <cell r="A688">
            <v>634</v>
          </cell>
          <cell r="B688" t="str">
            <v xml:space="preserve">Empresa Pública Departamental Hotel Terminal - Terminal de Buses de Oruro </v>
          </cell>
          <cell r="C688" t="str">
            <v>EPDEOR</v>
          </cell>
        </row>
        <row r="689">
          <cell r="A689"/>
          <cell r="B689" t="str">
            <v>Tuición: Gobierno Autónomo Departamental de Potosí</v>
          </cell>
          <cell r="C689"/>
        </row>
        <row r="690">
          <cell r="A690">
            <v>2336</v>
          </cell>
          <cell r="B690" t="str">
            <v xml:space="preserve">Empresa Pública Departamental Fábrica de Calaminas y Clavos </v>
          </cell>
          <cell r="C690" t="str">
            <v>FCCCP-EPD</v>
          </cell>
        </row>
        <row r="691">
          <cell r="A691"/>
          <cell r="B691" t="str">
            <v>Tuición: Gobierno Autónomo Departamental de Tarija</v>
          </cell>
          <cell r="C691"/>
        </row>
        <row r="692">
          <cell r="A692">
            <v>2330</v>
          </cell>
          <cell r="B692" t="str">
            <v>Empresa Pública Departamental de Servicios Eléctricos Tarija-SETAR</v>
          </cell>
          <cell r="C692" t="str">
            <v>SETAR</v>
          </cell>
        </row>
        <row r="693">
          <cell r="A693"/>
          <cell r="B693" t="str">
            <v xml:space="preserve">EMPRESAS MUNICIPALES </v>
          </cell>
          <cell r="C693" t="str">
            <v>EMP-MUN</v>
          </cell>
        </row>
        <row r="694">
          <cell r="A694"/>
          <cell r="B694" t="str">
            <v>Tuición: Gobierno Autónomo Municipal de Sucre</v>
          </cell>
          <cell r="C694"/>
        </row>
        <row r="695">
          <cell r="A695">
            <v>802</v>
          </cell>
          <cell r="B695" t="str">
            <v>Empresa Local de Agua Potable y Alcantarillado Sucre</v>
          </cell>
          <cell r="C695" t="str">
            <v>ELAPAS</v>
          </cell>
        </row>
        <row r="696">
          <cell r="A696">
            <v>2314</v>
          </cell>
          <cell r="B696" t="str">
            <v xml:space="preserve">Empresa Municipal de Áreas Verdes Sucre </v>
          </cell>
          <cell r="C696" t="str">
            <v>EMAV-S</v>
          </cell>
        </row>
        <row r="697">
          <cell r="A697"/>
          <cell r="B697" t="str">
            <v>Tuición: Gobierno Autónomo Municipal de La Paz</v>
          </cell>
          <cell r="C697"/>
        </row>
        <row r="698">
          <cell r="A698">
            <v>761</v>
          </cell>
          <cell r="B698" t="str">
            <v>Servicio Autónomo Municipal de Agua Potable y Alcantarillado</v>
          </cell>
          <cell r="C698" t="str">
            <v>SAMAPA</v>
          </cell>
        </row>
        <row r="699">
          <cell r="A699">
            <v>2316</v>
          </cell>
          <cell r="B699" t="str">
            <v>Empresa Municipal de Áreas Verdes, Parques y Forestación</v>
          </cell>
          <cell r="C699" t="str">
            <v>EMAVERDE</v>
          </cell>
        </row>
        <row r="700">
          <cell r="A700">
            <v>2317</v>
          </cell>
          <cell r="B700" t="str">
            <v xml:space="preserve">Empresa Municipal de Asfaltos y Vías </v>
          </cell>
          <cell r="C700" t="str">
            <v>EMAVIAS</v>
          </cell>
        </row>
        <row r="701">
          <cell r="A701"/>
          <cell r="B701" t="str">
            <v>Tuición: Gobierno Autónomo Municipal de Viacha</v>
          </cell>
          <cell r="C701"/>
        </row>
        <row r="702">
          <cell r="A702">
            <v>2312</v>
          </cell>
          <cell r="B702" t="str">
            <v xml:space="preserve">Empresa Municipal de Agua Potable y Alcantarillado Viacha </v>
          </cell>
          <cell r="C702" t="str">
            <v>EMAPAV</v>
          </cell>
        </row>
        <row r="703">
          <cell r="A703"/>
          <cell r="B703" t="str">
            <v>Tuición: Gobierno Autónomo Municipal de Copacabana</v>
          </cell>
          <cell r="C703"/>
        </row>
        <row r="704">
          <cell r="A704">
            <v>2338</v>
          </cell>
          <cell r="B704" t="str">
            <v xml:space="preserve">Empresa Prestadora de Servicio de Agua Potable y Alcantarillado </v>
          </cell>
          <cell r="C704" t="str">
            <v>EPSA MUNICIPAL</v>
          </cell>
        </row>
        <row r="705">
          <cell r="A705"/>
          <cell r="B705" t="str">
            <v>Tuición: Gobierno Autónomo Municipal de Cochabamba</v>
          </cell>
          <cell r="C705"/>
        </row>
        <row r="706">
          <cell r="A706">
            <v>781</v>
          </cell>
          <cell r="B706" t="str">
            <v>Servicio Municipal de Agua Potable y Alcantarillado</v>
          </cell>
          <cell r="C706" t="str">
            <v>SEMAPA</v>
          </cell>
        </row>
        <row r="707">
          <cell r="A707">
            <v>2303</v>
          </cell>
          <cell r="B707" t="str">
            <v>Empresa Municipal de Áreas Verdes y Recreación Alternativa</v>
          </cell>
          <cell r="C707" t="str">
            <v>EMAVRA</v>
          </cell>
        </row>
        <row r="708">
          <cell r="A708">
            <v>2315</v>
          </cell>
          <cell r="B708" t="str">
            <v xml:space="preserve">Empresa Municipal de Servicios de Aseo </v>
          </cell>
          <cell r="C708" t="str">
            <v>EMSA</v>
          </cell>
        </row>
        <row r="709">
          <cell r="A709"/>
          <cell r="B709" t="str">
            <v>Tuición: Gobierno Autónomo Municipal de Sacaba</v>
          </cell>
          <cell r="C709"/>
        </row>
        <row r="710">
          <cell r="A710">
            <v>2301</v>
          </cell>
          <cell r="B710" t="str">
            <v>Empresa Municipal de Gestión de Residuos Sólidos</v>
          </cell>
          <cell r="C710" t="str">
            <v>GERES</v>
          </cell>
        </row>
        <row r="711">
          <cell r="A711">
            <v>2302</v>
          </cell>
          <cell r="B711" t="str">
            <v xml:space="preserve">Empresa Municipal de Agua Potable y Alcantarillado Sacaba </v>
          </cell>
          <cell r="C711" t="str">
            <v>EMAPAS</v>
          </cell>
        </row>
        <row r="712">
          <cell r="A712"/>
          <cell r="B712" t="str">
            <v>Tuición: Gobierno Autónomo Municipal de Oruro</v>
          </cell>
          <cell r="C712"/>
        </row>
        <row r="713">
          <cell r="A713">
            <v>831</v>
          </cell>
          <cell r="B713" t="str">
            <v xml:space="preserve">Servicio Local de Acueductos y Alcantarillado - Oruro </v>
          </cell>
          <cell r="C713" t="str">
            <v>SELA</v>
          </cell>
        </row>
        <row r="714">
          <cell r="A714"/>
          <cell r="B714" t="str">
            <v>Tuición: Gobierno Autónomo Municipal de Potosí</v>
          </cell>
          <cell r="C714"/>
        </row>
        <row r="715">
          <cell r="A715">
            <v>821</v>
          </cell>
          <cell r="B715" t="str">
            <v xml:space="preserve">Administración Autónoma para Obras Sanitarias - Potosí </v>
          </cell>
          <cell r="C715" t="str">
            <v>AAPOS</v>
          </cell>
        </row>
        <row r="716">
          <cell r="A716"/>
          <cell r="B716" t="str">
            <v>Tuición: Gobierno Autónomo Municipal de Yacuiba</v>
          </cell>
          <cell r="C716"/>
        </row>
        <row r="717">
          <cell r="A717">
            <v>2327</v>
          </cell>
          <cell r="B717" t="str">
            <v>Empresa Municipal Autónoma de Agua Potable y Alcantarillado de Yacuiba</v>
          </cell>
          <cell r="C717" t="str">
            <v>EMAPYC</v>
          </cell>
        </row>
        <row r="718">
          <cell r="A718"/>
          <cell r="B718" t="str">
            <v>Tuición: Gobierno Autónomo Municipal de Uriondo (Concepción)</v>
          </cell>
          <cell r="C718"/>
        </row>
        <row r="719">
          <cell r="A719">
            <v>2328</v>
          </cell>
          <cell r="B719" t="str">
            <v xml:space="preserve">Empresa Municipal de Agua Potable y Alcantarillado Sanitario de Uriondo </v>
          </cell>
          <cell r="C719" t="str">
            <v>EMAPAU</v>
          </cell>
        </row>
        <row r="720">
          <cell r="A720"/>
          <cell r="B720" t="str">
            <v>Tuición: Gobierno Autónomo Municipal de Cobija</v>
          </cell>
          <cell r="C720"/>
        </row>
        <row r="721">
          <cell r="A721">
            <v>2320</v>
          </cell>
          <cell r="B721" t="str">
            <v xml:space="preserve">Empresa Pública Municipal de Servicios de Agua Potable y Alcantarillado Sanitario Cobija </v>
          </cell>
          <cell r="C721" t="str">
            <v>EPSA COBIJA</v>
          </cell>
        </row>
        <row r="722">
          <cell r="A722"/>
          <cell r="B722" t="str">
            <v>ENTIDADES DESCENTRALIZADAS DEPARTAMENTALES</v>
          </cell>
          <cell r="C722"/>
        </row>
        <row r="723">
          <cell r="A723"/>
          <cell r="B723" t="str">
            <v>Tuición: Gobierno Autónomo Departamental de Santa Cruz</v>
          </cell>
          <cell r="C723"/>
        </row>
        <row r="724">
          <cell r="A724">
            <v>171</v>
          </cell>
          <cell r="B724" t="str">
            <v>Centro de Investigación Agrícola Tropical</v>
          </cell>
          <cell r="C724" t="str">
            <v>CIAT</v>
          </cell>
        </row>
        <row r="725">
          <cell r="A725">
            <v>2311</v>
          </cell>
          <cell r="B725" t="str">
            <v xml:space="preserve">Servicio de Encauzamiento de Ríos (SEARPI) </v>
          </cell>
          <cell r="C725" t="str">
            <v>SEARPI</v>
          </cell>
        </row>
        <row r="726">
          <cell r="A726"/>
          <cell r="B726" t="str">
            <v xml:space="preserve">ENTIDADES DESCENTRALIZADAS MUNICIPALES </v>
          </cell>
          <cell r="C726"/>
        </row>
        <row r="727">
          <cell r="A727"/>
          <cell r="B727" t="str">
            <v>Tuición: Gobierno Autónomo Municipal de Sucre</v>
          </cell>
          <cell r="C727"/>
        </row>
        <row r="728">
          <cell r="A728">
            <v>2313</v>
          </cell>
          <cell r="B728" t="str">
            <v xml:space="preserve">Entidad Municipal de Aseo Urbano Sucre </v>
          </cell>
          <cell r="C728" t="str">
            <v>EMAS</v>
          </cell>
        </row>
        <row r="729">
          <cell r="A729"/>
          <cell r="B729" t="str">
            <v>Tuición: Gobierno Autónomo Municipal de La Paz</v>
          </cell>
          <cell r="C729"/>
        </row>
        <row r="730">
          <cell r="A730">
            <v>2331</v>
          </cell>
          <cell r="B730" t="str">
            <v>Entidad Descentralizada Municipal Terminal de Buses La Paz</v>
          </cell>
          <cell r="C730" t="str">
            <v>EDMTB</v>
          </cell>
        </row>
        <row r="731">
          <cell r="A731">
            <v>2334</v>
          </cell>
          <cell r="B731" t="str">
            <v>Entidad Descentralizada Municipal de Maquinaria y Equipo</v>
          </cell>
          <cell r="C731" t="str">
            <v>EDMME</v>
          </cell>
        </row>
        <row r="732">
          <cell r="A732">
            <v>2337</v>
          </cell>
          <cell r="B732" t="str">
            <v xml:space="preserve">Entidad Descentralizada Municipal de Cementerios de La Paz </v>
          </cell>
          <cell r="C732" t="str">
            <v>EDMCLP</v>
          </cell>
        </row>
        <row r="733">
          <cell r="A733"/>
          <cell r="B733" t="str">
            <v>Tuición: Gobierno Autónomo Municipal de Cochabamba</v>
          </cell>
          <cell r="C733"/>
        </row>
        <row r="734">
          <cell r="A734">
            <v>2318</v>
          </cell>
          <cell r="B734" t="str">
            <v xml:space="preserve">Entidad Descentralizada UMMIPRE PROMAN </v>
          </cell>
          <cell r="C734" t="str">
            <v>UMMIPRE PROMAN</v>
          </cell>
        </row>
        <row r="735">
          <cell r="A735"/>
          <cell r="B735" t="str">
            <v>Tuición: Gobierno Autónomo Municipal de Potosí</v>
          </cell>
          <cell r="C735"/>
        </row>
        <row r="736">
          <cell r="A736">
            <v>2335</v>
          </cell>
          <cell r="B736" t="str">
            <v>Entidad Municipal de Aseo Potosí</v>
          </cell>
          <cell r="C736" t="str">
            <v>EMAP</v>
          </cell>
        </row>
        <row r="737">
          <cell r="A737">
            <v>2339</v>
          </cell>
          <cell r="B737" t="str">
            <v xml:space="preserve">Empresa Municipal Fabrica de Joyas </v>
          </cell>
          <cell r="C737" t="str">
            <v>EMUJOYAS</v>
          </cell>
        </row>
        <row r="738">
          <cell r="A738"/>
          <cell r="B738" t="str">
            <v>Tuición: Gobierno Autónomo Municipal de Tarija</v>
          </cell>
          <cell r="C738"/>
        </row>
        <row r="739">
          <cell r="A739">
            <v>2322</v>
          </cell>
          <cell r="B739" t="str">
            <v>Entidad Matadero Frigorífico Municipal de Tarija</v>
          </cell>
          <cell r="C739" t="str">
            <v>EMAF</v>
          </cell>
        </row>
        <row r="740">
          <cell r="A740">
            <v>2323</v>
          </cell>
          <cell r="B740" t="str">
            <v>Entidad Aseo Municipal de Tarija</v>
          </cell>
          <cell r="C740" t="str">
            <v>EMAT</v>
          </cell>
        </row>
        <row r="741">
          <cell r="A741">
            <v>2324</v>
          </cell>
          <cell r="B741" t="str">
            <v>Entidad Obras Públicas Municipales de Tarija</v>
          </cell>
          <cell r="C741" t="str">
            <v>OPUM</v>
          </cell>
        </row>
        <row r="742">
          <cell r="A742">
            <v>2325</v>
          </cell>
          <cell r="B742" t="str">
            <v>Entidad de Ordenamiento Territorial de Tarija</v>
          </cell>
          <cell r="C742" t="str">
            <v>OTE</v>
          </cell>
        </row>
        <row r="743">
          <cell r="A743">
            <v>2326</v>
          </cell>
          <cell r="B743" t="str">
            <v>Entidad Orden y Seguridad Ciudadana Municipal de Tarija</v>
          </cell>
          <cell r="C743" t="str">
            <v>OSEC</v>
          </cell>
        </row>
        <row r="744">
          <cell r="A744">
            <v>2333</v>
          </cell>
          <cell r="B744" t="str">
            <v>Entidad de Dirección de la Terminal de Buses de Tarija</v>
          </cell>
          <cell r="C744" t="str">
            <v>ETBT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MN"/>
      <sheetName val="PT TCR ME"/>
      <sheetName val="RES. TCR"/>
      <sheetName val="PT CVD_AUTO"/>
      <sheetName val="RES. CVD_AUTO"/>
      <sheetName val="PT TFD MN"/>
      <sheetName val="PT TFD ME"/>
      <sheetName val="RES. TFD"/>
      <sheetName val="bd_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COD.
ENT.</v>
          </cell>
          <cell r="B2" t="str">
            <v>DESCRIPCIÓN</v>
          </cell>
          <cell r="C2" t="str">
            <v>DESCRIPCIÓN</v>
          </cell>
          <cell r="D2" t="str">
            <v>Responsable</v>
          </cell>
        </row>
        <row r="3">
          <cell r="A3">
            <v>0</v>
          </cell>
          <cell r="B3" t="str">
            <v>SIN  NOMBRE</v>
          </cell>
          <cell r="C3" t="str">
            <v>Sin  nombre</v>
          </cell>
          <cell r="D3" t="str">
            <v/>
          </cell>
        </row>
        <row r="4">
          <cell r="A4">
            <v>6</v>
          </cell>
          <cell r="B4" t="str">
            <v>VICEPRESIDENCIA DEL ESTADO PLURINACIONAL</v>
          </cell>
          <cell r="C4" t="str">
            <v>Vicepresidencia del Estado Plurinacional</v>
          </cell>
          <cell r="D4" t="str">
            <v>YAP</v>
          </cell>
        </row>
        <row r="5">
          <cell r="A5">
            <v>10</v>
          </cell>
          <cell r="B5" t="str">
            <v>MINISTERIO DE RELACIONES EXTERIORES</v>
          </cell>
          <cell r="C5" t="str">
            <v>Ministerio de Relaciones Exteriores</v>
          </cell>
          <cell r="D5" t="str">
            <v>MZC</v>
          </cell>
        </row>
        <row r="6">
          <cell r="A6">
            <v>15</v>
          </cell>
          <cell r="B6" t="str">
            <v>MINISTERIO DE GOBIERNO</v>
          </cell>
          <cell r="C6" t="str">
            <v>Ministerio de Gobierno</v>
          </cell>
          <cell r="D6" t="str">
            <v>WAM</v>
          </cell>
        </row>
        <row r="7">
          <cell r="A7">
            <v>16</v>
          </cell>
          <cell r="B7" t="str">
            <v>MINISTERIO DE EDUCACIÓN</v>
          </cell>
          <cell r="C7" t="str">
            <v>Ministerio de Educación</v>
          </cell>
          <cell r="D7" t="str">
            <v>JAD</v>
          </cell>
        </row>
        <row r="8">
          <cell r="A8">
            <v>20</v>
          </cell>
          <cell r="B8" t="str">
            <v>MINISTERIO DE DEFENSA</v>
          </cell>
          <cell r="C8" t="str">
            <v>Ministerio de Defensa</v>
          </cell>
          <cell r="D8" t="str">
            <v>PLS</v>
          </cell>
        </row>
        <row r="9">
          <cell r="A9">
            <v>25</v>
          </cell>
          <cell r="B9" t="str">
            <v>MINISTERIO DE LA PRESIDENCIA</v>
          </cell>
          <cell r="C9" t="str">
            <v>Ministerio de la Presidencia</v>
          </cell>
          <cell r="D9" t="str">
            <v>JAD</v>
          </cell>
        </row>
        <row r="10">
          <cell r="A10">
            <v>30</v>
          </cell>
          <cell r="B10" t="str">
            <v>MINISTERIO DE JUSTICIA Y TRANSPARENCIA INSTITUCIONAL</v>
          </cell>
          <cell r="C10" t="str">
            <v>Ministerio de Justicia y Transparencia Institucional</v>
          </cell>
          <cell r="D10" t="str">
            <v>WAM</v>
          </cell>
        </row>
        <row r="11">
          <cell r="A11">
            <v>35</v>
          </cell>
          <cell r="B11" t="str">
            <v>MINISTERIO DE ECONOMÍA Y FINANZAS PÚBLICAS</v>
          </cell>
          <cell r="C11" t="str">
            <v>Ministerio de Economía y Finanzas Públicas</v>
          </cell>
          <cell r="D11" t="str">
            <v>MVP</v>
          </cell>
        </row>
        <row r="12">
          <cell r="A12">
            <v>41</v>
          </cell>
          <cell r="B12" t="str">
            <v>MINISTERIO DE DESARROLLO PRODUCTIVO Y ECONOMÍA PLURAL</v>
          </cell>
          <cell r="C12" t="str">
            <v>Ministerio de Desarrollo Productivo y Economía Plural</v>
          </cell>
          <cell r="D12" t="str">
            <v>PLS</v>
          </cell>
        </row>
        <row r="13">
          <cell r="A13">
            <v>46</v>
          </cell>
          <cell r="B13" t="str">
            <v>MINISTERIO DE SALUD Y DEPORTES</v>
          </cell>
          <cell r="C13" t="str">
            <v>Ministerio de Salud y Deportes</v>
          </cell>
          <cell r="D13" t="str">
            <v>JMT</v>
          </cell>
        </row>
        <row r="14">
          <cell r="A14">
            <v>47</v>
          </cell>
          <cell r="B14" t="str">
            <v>MINISTERIO DE DESARROLLO RURAL Y TIERRAS</v>
          </cell>
          <cell r="C14" t="str">
            <v>Ministerio de Desarrollo Rural y Tierras</v>
          </cell>
          <cell r="D14" t="str">
            <v>SGP</v>
          </cell>
        </row>
        <row r="15">
          <cell r="A15">
            <v>53</v>
          </cell>
          <cell r="B15" t="str">
            <v>MINISTERIO DE CULTURAS, DESCOLONIZACIÓN Y DESPATRIARCALIZACIÓN</v>
          </cell>
          <cell r="C15" t="str">
            <v>Ministerio de Culturas, Descolonización y Despatriarcalización</v>
          </cell>
          <cell r="D15" t="str">
            <v>MZC</v>
          </cell>
        </row>
        <row r="16">
          <cell r="A16">
            <v>66</v>
          </cell>
          <cell r="B16" t="str">
            <v>MINISTERIO DE PLANIFICACIÓN DEL DESARROLLO</v>
          </cell>
          <cell r="C16" t="str">
            <v>Ministerio de Planificación del Desarrollo</v>
          </cell>
          <cell r="D16" t="str">
            <v>ETC</v>
          </cell>
        </row>
        <row r="17">
          <cell r="A17">
            <v>70</v>
          </cell>
          <cell r="B17" t="str">
            <v>MINISTERIO DE TRABAJO, EMPLEO Y PREVISIÓN SOCIAL</v>
          </cell>
          <cell r="C17" t="str">
            <v>Ministerio de Trabajo, Empleo y Previsión Social</v>
          </cell>
          <cell r="D17" t="str">
            <v>ETC</v>
          </cell>
        </row>
        <row r="18">
          <cell r="A18">
            <v>76</v>
          </cell>
          <cell r="B18" t="str">
            <v>MINISTERIO DE MINERÍA Y METALURGIA</v>
          </cell>
          <cell r="C18" t="str">
            <v>Ministerio de Minería y Metalurgia</v>
          </cell>
          <cell r="D18" t="str">
            <v>YAP</v>
          </cell>
        </row>
        <row r="19">
          <cell r="A19">
            <v>78</v>
          </cell>
          <cell r="B19" t="str">
            <v>MINISTERIO DE HIDROCARBUROS Y ENERGÍAS</v>
          </cell>
          <cell r="C19" t="str">
            <v>Ministerio de Hidrocarburos y Energías</v>
          </cell>
          <cell r="D19" t="str">
            <v>WAM</v>
          </cell>
        </row>
        <row r="20">
          <cell r="A20">
            <v>81</v>
          </cell>
          <cell r="B20" t="str">
            <v>MINISTERIO DE OBRAS PÚBLICAS, SERVICIOS Y VIVIENDA</v>
          </cell>
          <cell r="C20" t="str">
            <v>Ministerio de Obras Públicas, Servicios y Vivienda</v>
          </cell>
          <cell r="D20" t="str">
            <v>YAP</v>
          </cell>
        </row>
        <row r="21">
          <cell r="A21">
            <v>86</v>
          </cell>
          <cell r="B21" t="str">
            <v>MINISTERIO DE MEDIO AMBIENTE Y AGUA</v>
          </cell>
          <cell r="C21" t="str">
            <v>Ministerio de Medio Ambiente y Agua</v>
          </cell>
          <cell r="D21" t="str">
            <v>JAD</v>
          </cell>
        </row>
        <row r="22">
          <cell r="A22" t="str">
            <v>99 - 01</v>
          </cell>
          <cell r="B22" t="str">
            <v>DIRECCIÓN GENERAL DE PROGRAMACIÓN Y OPERACIONES DEL TESORO</v>
          </cell>
          <cell r="C22" t="str">
            <v>Dirección General de Programación y Operaciones del Tesoro</v>
          </cell>
          <cell r="D22" t="str">
            <v>JMT</v>
          </cell>
        </row>
        <row r="23">
          <cell r="A23" t="str">
            <v>99 - 02</v>
          </cell>
          <cell r="B23" t="str">
            <v>DIRECCIÓN GENERAL DE PROGRAMACIÓN Y OPERACIONES DEL TESORO</v>
          </cell>
          <cell r="C23" t="str">
            <v>Dirección General de Programación y Operaciones del Tesoro</v>
          </cell>
          <cell r="D23" t="str">
            <v>JMT</v>
          </cell>
        </row>
        <row r="24">
          <cell r="A24" t="str">
            <v>99 - 03</v>
          </cell>
          <cell r="B24" t="str">
            <v>DIRECCIÓN GENERAL DE CRÉDITO PÚBLICO</v>
          </cell>
          <cell r="C24" t="str">
            <v>Dirección General de Crédito Público</v>
          </cell>
          <cell r="D24" t="str">
            <v>SGP</v>
          </cell>
        </row>
        <row r="25">
          <cell r="A25" t="str">
            <v>99 - 04</v>
          </cell>
          <cell r="B25" t="str">
            <v>DIRECCIÓN GENERAL DE ADMINISTRACIÓN Y FINANZAS TERRITORIALES</v>
          </cell>
          <cell r="C25" t="str">
            <v>Dirección General de Administración y Finanzas Territoriales</v>
          </cell>
          <cell r="D25" t="str">
            <v>RCC</v>
          </cell>
        </row>
        <row r="26">
          <cell r="A26" t="str">
            <v>99 - 07</v>
          </cell>
          <cell r="B26" t="str">
            <v>DIRECCIÓN GENERAL DE PENSIONES Y JUBILACIONES</v>
          </cell>
          <cell r="C26" t="str">
            <v>Dirección General de Pensiones y Jubilaciones</v>
          </cell>
          <cell r="D26" t="str">
            <v>RCC</v>
          </cell>
        </row>
        <row r="27">
          <cell r="A27">
            <v>108</v>
          </cell>
          <cell r="B27" t="str">
            <v>ORQUESTA SINFÓNICA NACIONAL</v>
          </cell>
          <cell r="C27" t="str">
            <v>Orquesta Sinfónica Nacional</v>
          </cell>
          <cell r="D27" t="str">
            <v>MVP</v>
          </cell>
        </row>
        <row r="28">
          <cell r="A28">
            <v>109</v>
          </cell>
          <cell r="B28" t="str">
            <v>CONSERVATORIO PLURINACIONAL DE MUSICA</v>
          </cell>
          <cell r="C28" t="str">
            <v>Conservatorio Plurinacional de Musica</v>
          </cell>
          <cell r="D28" t="str">
            <v>MVP</v>
          </cell>
        </row>
        <row r="29">
          <cell r="A29">
            <v>111</v>
          </cell>
          <cell r="B29" t="str">
            <v>INSTITUTO BOLIVIANO DE LA CEGUERA</v>
          </cell>
          <cell r="C29" t="str">
            <v>Instituto Boliviano de la Ceguera</v>
          </cell>
          <cell r="D29" t="str">
            <v>JMT</v>
          </cell>
        </row>
        <row r="30">
          <cell r="A30">
            <v>112</v>
          </cell>
          <cell r="B30" t="str">
            <v>COMITÉ NACIONAL DE LA PERSONA CON DISCAPACIDAD</v>
          </cell>
          <cell r="C30" t="str">
            <v>Comité Nacional de la Persona con Discapacidad</v>
          </cell>
          <cell r="D30" t="str">
            <v>JMT</v>
          </cell>
        </row>
        <row r="31">
          <cell r="A31">
            <v>117</v>
          </cell>
          <cell r="B31" t="str">
            <v>DIRECCIÓN GENERAL DE AERONÁUTICA CIVIL</v>
          </cell>
          <cell r="C31" t="str">
            <v>Dirección General de Aeronáutica Civil</v>
          </cell>
          <cell r="D31" t="str">
            <v>ETC</v>
          </cell>
        </row>
        <row r="32">
          <cell r="A32">
            <v>119</v>
          </cell>
          <cell r="B32" t="str">
            <v>AGENCIA PARA EL DES. DE LA SOC. DE LA INFORMACIÓN EN BOLIVIA</v>
          </cell>
          <cell r="C32" t="str">
            <v>Agencia para el Des. de la Soc. de la Información en Bolivia</v>
          </cell>
          <cell r="D32" t="str">
            <v>ETC</v>
          </cell>
        </row>
        <row r="33">
          <cell r="A33">
            <v>124</v>
          </cell>
          <cell r="B33" t="str">
            <v>ACADEMIA NACIONAL DE CIENCIAS</v>
          </cell>
          <cell r="C33" t="str">
            <v>Academia Nacional de Ciencias</v>
          </cell>
          <cell r="D33" t="str">
            <v>MVP</v>
          </cell>
        </row>
        <row r="34">
          <cell r="A34">
            <v>129</v>
          </cell>
          <cell r="B34" t="str">
            <v>ESCUELA DE GESTIÓN PÚBLICA PLURINACIONAL</v>
          </cell>
          <cell r="C34" t="str">
            <v>Escuela de Gestión Pública Plurinacional</v>
          </cell>
          <cell r="D34" t="str">
            <v>RCC</v>
          </cell>
        </row>
        <row r="35">
          <cell r="A35">
            <v>130</v>
          </cell>
          <cell r="B35" t="str">
            <v>FONDO DE FINANCIAMIENTO PARA LA MINERÍA</v>
          </cell>
          <cell r="C35" t="str">
            <v>Fondo de Financiamiento para la Minería</v>
          </cell>
          <cell r="D35" t="str">
            <v>YAP</v>
          </cell>
        </row>
        <row r="36">
          <cell r="A36">
            <v>132</v>
          </cell>
          <cell r="B36" t="str">
            <v>SERVICIO DE DESARROLLO DE LAS EMPRESAS PÚB. PRODUCTIVAS</v>
          </cell>
          <cell r="C36" t="str">
            <v>Servicio de Desarrollo de las Empresas Púb. Productivas</v>
          </cell>
          <cell r="D36" t="str">
            <v>PLS</v>
          </cell>
        </row>
        <row r="37">
          <cell r="A37">
            <v>133</v>
          </cell>
          <cell r="B37" t="str">
            <v>LOTERÍA NACIONAL DE BENEFICENCIA Y SALUBRIDAD</v>
          </cell>
          <cell r="C37" t="str">
            <v>Lotería Nacional de Beneficencia y Salubridad</v>
          </cell>
          <cell r="D37" t="str">
            <v>PLS</v>
          </cell>
        </row>
        <row r="38">
          <cell r="A38">
            <v>134</v>
          </cell>
          <cell r="B38" t="str">
            <v>CONSEJO NACIONAL DE VIVIENDA POLICIAL</v>
          </cell>
          <cell r="C38" t="str">
            <v>Consejo Nacional de Vivienda Policial</v>
          </cell>
          <cell r="D38" t="str">
            <v>WAM</v>
          </cell>
        </row>
        <row r="39">
          <cell r="A39">
            <v>137</v>
          </cell>
          <cell r="B39" t="str">
            <v>COMITÉ EJECUTIVO DE LA UNIVERSIDAD BOLIVIANA</v>
          </cell>
          <cell r="C39" t="str">
            <v>Comité Ejecutivo de la Universidad Boliviana</v>
          </cell>
          <cell r="D39" t="str">
            <v>PLS</v>
          </cell>
        </row>
        <row r="40">
          <cell r="A40">
            <v>138</v>
          </cell>
          <cell r="B40" t="str">
            <v>UNIVERSIDAD MAYOR REAL Y PONTIFICIA DE SAN FRANCISCO XAVIER</v>
          </cell>
          <cell r="C40" t="str">
            <v>Universidad Mayor Real y Pontificia de San Francisco Xavier</v>
          </cell>
          <cell r="D40" t="str">
            <v>-</v>
          </cell>
        </row>
        <row r="41">
          <cell r="A41">
            <v>139</v>
          </cell>
          <cell r="B41" t="str">
            <v>UNIVERSIDAD MAYOR DE SAN ANDRÉS</v>
          </cell>
          <cell r="C41" t="str">
            <v>Universidad Mayor de San Andrés</v>
          </cell>
          <cell r="D41" t="str">
            <v>-</v>
          </cell>
        </row>
        <row r="42">
          <cell r="A42">
            <v>140</v>
          </cell>
          <cell r="B42" t="str">
            <v>UNIVERSIDAD PÚBLICA DE EL ALTO</v>
          </cell>
          <cell r="C42" t="str">
            <v>Universidad Pública de El Alto</v>
          </cell>
          <cell r="D42" t="str">
            <v>-</v>
          </cell>
        </row>
        <row r="43">
          <cell r="A43">
            <v>141</v>
          </cell>
          <cell r="B43" t="str">
            <v>UNIVERSIDAD MAYOR DE SAN SIMÓN</v>
          </cell>
          <cell r="C43" t="str">
            <v>Universidad Mayor de San Simón</v>
          </cell>
          <cell r="D43" t="str">
            <v>-</v>
          </cell>
        </row>
        <row r="44">
          <cell r="A44">
            <v>142</v>
          </cell>
          <cell r="B44" t="str">
            <v>UNIVERSIDAD TÉCNICA DE ORURO</v>
          </cell>
          <cell r="C44" t="str">
            <v>Universidad Técnica de Oruro</v>
          </cell>
          <cell r="D44" t="str">
            <v>-</v>
          </cell>
        </row>
        <row r="45">
          <cell r="A45">
            <v>143</v>
          </cell>
          <cell r="B45" t="str">
            <v>UNIVERSIDAD AUTÓNOMA TOMÁS FRÍAS</v>
          </cell>
          <cell r="C45" t="str">
            <v>Universidad Autónoma Tomás Frías</v>
          </cell>
          <cell r="D45" t="str">
            <v>-</v>
          </cell>
        </row>
        <row r="46">
          <cell r="A46">
            <v>144</v>
          </cell>
          <cell r="B46" t="str">
            <v>UNIVERSIDAD NACIONAL SIGLO XX</v>
          </cell>
          <cell r="C46" t="str">
            <v>Universidad Nacional Siglo XX</v>
          </cell>
          <cell r="D46" t="str">
            <v>-</v>
          </cell>
        </row>
        <row r="47">
          <cell r="A47">
            <v>145</v>
          </cell>
          <cell r="B47" t="str">
            <v>UNIVERSIDAD AUTÓNOMA JUAN MISAEL SARACHO</v>
          </cell>
          <cell r="C47" t="str">
            <v>Universidad Autónoma Juan Misael Saracho</v>
          </cell>
          <cell r="D47" t="str">
            <v>-</v>
          </cell>
        </row>
        <row r="48">
          <cell r="A48">
            <v>146</v>
          </cell>
          <cell r="B48" t="str">
            <v>UNIVERSIDAD AUTÓNOMA GABRIEL RENÉ MORENO</v>
          </cell>
          <cell r="C48" t="str">
            <v>Universidad Autónoma Gabriel René Moreno</v>
          </cell>
          <cell r="D48" t="str">
            <v>-</v>
          </cell>
        </row>
        <row r="49">
          <cell r="A49">
            <v>147</v>
          </cell>
          <cell r="B49" t="str">
            <v>UNIVERSIDAD AUTÓNOMA DEL BENI JOSÉ BALLIVIÁN</v>
          </cell>
          <cell r="C49" t="str">
            <v>Universidad Autónoma del Beni José Ballivián</v>
          </cell>
          <cell r="D49" t="str">
            <v>-</v>
          </cell>
        </row>
        <row r="50">
          <cell r="A50">
            <v>148</v>
          </cell>
          <cell r="B50" t="str">
            <v>UNIVERSIDAD AMAZÓNICA DE PANDO</v>
          </cell>
          <cell r="C50" t="str">
            <v>Universidad Amazónica de Pando</v>
          </cell>
          <cell r="D50" t="str">
            <v>-</v>
          </cell>
        </row>
        <row r="51">
          <cell r="A51">
            <v>150</v>
          </cell>
          <cell r="B51" t="str">
            <v>PROYECTO SUCRE CIUDAD UNIVERSITARIA</v>
          </cell>
          <cell r="C51" t="str">
            <v>Proyecto Sucre Ciudad Universitaria</v>
          </cell>
          <cell r="D51" t="str">
            <v>MVP</v>
          </cell>
        </row>
        <row r="52">
          <cell r="A52">
            <v>152</v>
          </cell>
          <cell r="B52" t="str">
            <v>SERVICIO PLURINACIONAL DE DEFENSA PÚBLICA</v>
          </cell>
          <cell r="C52" t="str">
            <v>Servicio Plurinacional de Defensa Pública</v>
          </cell>
          <cell r="D52" t="str">
            <v>PLS</v>
          </cell>
        </row>
        <row r="53">
          <cell r="A53">
            <v>153</v>
          </cell>
          <cell r="B53" t="str">
            <v>OBSERVATORIO PLURINACIONAL DE LA CALIDAD  EDUCATIVA</v>
          </cell>
          <cell r="C53" t="str">
            <v>Observatorio Plurinacional de la Calidad  Educativa</v>
          </cell>
          <cell r="D53" t="str">
            <v>PLS</v>
          </cell>
        </row>
        <row r="54">
          <cell r="A54">
            <v>154</v>
          </cell>
          <cell r="B54" t="str">
            <v>MUSEO NACIONAL DE HISTORIA NATURAL</v>
          </cell>
          <cell r="C54" t="str">
            <v>Museo Nacional de Historia Natural</v>
          </cell>
          <cell r="D54" t="str">
            <v>PLS</v>
          </cell>
        </row>
        <row r="55">
          <cell r="A55">
            <v>155</v>
          </cell>
          <cell r="B55" t="str">
            <v>DIRECCIÓN DEL NOTARIADO PLURINACIONAL</v>
          </cell>
          <cell r="C55" t="str">
            <v>Dirección del Notariado Plurinacional</v>
          </cell>
          <cell r="D55" t="str">
            <v>RCC</v>
          </cell>
        </row>
        <row r="56">
          <cell r="A56">
            <v>156</v>
          </cell>
          <cell r="B56" t="str">
            <v>SERVICIO PLURINACIONAL DE ASISTENCIA A LA VÍCTIMA</v>
          </cell>
          <cell r="C56" t="str">
            <v>Servicio Plurinacional de Asistencia a la Víctima</v>
          </cell>
          <cell r="D56" t="str">
            <v>RCC</v>
          </cell>
        </row>
        <row r="57">
          <cell r="A57">
            <v>157</v>
          </cell>
          <cell r="B57" t="str">
            <v>SERVICIO PARA LA PREVENCIÓN DE LA TORTURA</v>
          </cell>
          <cell r="C57" t="str">
            <v>Servicio para la Prevención de la Tortura</v>
          </cell>
          <cell r="D57" t="str">
            <v>RCC</v>
          </cell>
        </row>
        <row r="58">
          <cell r="A58">
            <v>159</v>
          </cell>
          <cell r="B58" t="str">
            <v>OFICINATÉCNICA PARA EL FORTALECIMIENTO DE LA EMPRESA PÚBLICA</v>
          </cell>
          <cell r="C58" t="str">
            <v>OficinaTécnica para el Fortalecimiento de la Empresa Pública</v>
          </cell>
          <cell r="D58" t="str">
            <v>RCC</v>
          </cell>
        </row>
        <row r="59">
          <cell r="A59">
            <v>163</v>
          </cell>
          <cell r="B59" t="str">
            <v>AGENCIA NACIONAL DE HIDROCARBUROS</v>
          </cell>
          <cell r="C59" t="str">
            <v>Agencia Nacional de Hidrocarburos</v>
          </cell>
          <cell r="D59" t="str">
            <v>WAM</v>
          </cell>
        </row>
        <row r="60">
          <cell r="A60">
            <v>169</v>
          </cell>
          <cell r="B60" t="str">
            <v>AUTORIDAD GENERAL DE IMPUGNACIÓN TRIBUTARIA</v>
          </cell>
          <cell r="C60" t="str">
            <v>Autoridad General de Impugnación Tributaria</v>
          </cell>
          <cell r="D60" t="str">
            <v>MZC</v>
          </cell>
        </row>
        <row r="61">
          <cell r="A61">
            <v>170</v>
          </cell>
          <cell r="B61" t="str">
            <v>ESCUELA MILITAR DE INGENIERÍA</v>
          </cell>
          <cell r="C61" t="str">
            <v>Escuela Militar de Ingeniería</v>
          </cell>
          <cell r="D61" t="str">
            <v>PLS</v>
          </cell>
        </row>
        <row r="62">
          <cell r="A62">
            <v>171</v>
          </cell>
          <cell r="B62" t="str">
            <v>CENTRO DE INVESTIGACIÓN AGRÍCOLA TROPICAL</v>
          </cell>
          <cell r="C62" t="str">
            <v>Centro de Investigación Agrícola Tropical</v>
          </cell>
          <cell r="D62" t="str">
            <v>-</v>
          </cell>
        </row>
        <row r="63">
          <cell r="A63">
            <v>190</v>
          </cell>
          <cell r="B63" t="str">
            <v>AUTORIDAD JURISDICCIONAL ADMINISTRATIVA MINERA</v>
          </cell>
          <cell r="C63" t="str">
            <v>Autoridad Jurisdiccional Administrativa Minera</v>
          </cell>
          <cell r="D63" t="str">
            <v>YAP</v>
          </cell>
        </row>
        <row r="64">
          <cell r="A64">
            <v>192</v>
          </cell>
          <cell r="B64" t="str">
            <v>SERVICIO AL MEJORAMIENTO DE LA NAVEGACIÓN AMAZÓNICA</v>
          </cell>
          <cell r="C64" t="str">
            <v>Servicio al Mejoramiento de la Navegación Amazónica</v>
          </cell>
          <cell r="D64" t="str">
            <v>RCC</v>
          </cell>
        </row>
        <row r="65">
          <cell r="A65">
            <v>197</v>
          </cell>
          <cell r="B65" t="str">
            <v>DIRECCIÓN ESTRATÉGICA DE REIVINDICACION MARÍTIMA, SILALA Y RECURSOS HÍDRICOS INTERNACIONALES</v>
          </cell>
          <cell r="C65" t="str">
            <v>DIRECCIÓN ESTRATÉGICA DE REIVINDICACION MARÍTIMA, SILALA Y RECURSOS HÍDRICOS INTERNACIONALES</v>
          </cell>
          <cell r="D65" t="str">
            <v>PLS</v>
          </cell>
        </row>
        <row r="66">
          <cell r="A66">
            <v>200</v>
          </cell>
          <cell r="B66" t="str">
            <v>REGISTRO ÚNICO PARA LA ADMINISTRACIÓN TRIBUTARIA MUNICIPAL</v>
          </cell>
          <cell r="C66" t="str">
            <v>Registro Único para la Administración Tributaria Municipal</v>
          </cell>
          <cell r="D66" t="str">
            <v>ETC</v>
          </cell>
        </row>
        <row r="67">
          <cell r="A67">
            <v>201</v>
          </cell>
          <cell r="B67" t="str">
            <v>AGENCIA PARA EL DES. DE LAS MACROREG. Y ZONAS FRONTERIZAS</v>
          </cell>
          <cell r="C67" t="str">
            <v>Agencia para el Des. de las Macroreg. y Zonas Fronterizas</v>
          </cell>
          <cell r="D67" t="str">
            <v>PLS</v>
          </cell>
        </row>
        <row r="68">
          <cell r="A68">
            <v>203</v>
          </cell>
          <cell r="B68" t="str">
            <v>AUTORIDAD DE SUPERVISIÓN DEL SISTEMA FINANCIERO</v>
          </cell>
          <cell r="C68" t="str">
            <v>Autoridad de Supervisión del Sistema Financiero</v>
          </cell>
          <cell r="D68" t="str">
            <v>MZC</v>
          </cell>
        </row>
        <row r="69">
          <cell r="A69">
            <v>206</v>
          </cell>
          <cell r="B69" t="str">
            <v>INSTITUTO NACIONAL DE ESTADÍSTICA</v>
          </cell>
          <cell r="C69" t="str">
            <v>Instituto Nacional de Estadística</v>
          </cell>
          <cell r="D69" t="str">
            <v>MVP</v>
          </cell>
        </row>
        <row r="70">
          <cell r="A70">
            <v>210</v>
          </cell>
          <cell r="B70" t="str">
            <v>UNIDAD DE ANÁLISIS DE POLÍTICAS SOCIALES Y ECONÓMICAS</v>
          </cell>
          <cell r="C70" t="str">
            <v>Unidad de Análisis de Políticas Sociales y Económicas</v>
          </cell>
          <cell r="D70" t="str">
            <v>MZC</v>
          </cell>
        </row>
        <row r="71">
          <cell r="A71">
            <v>212</v>
          </cell>
          <cell r="B71" t="str">
            <v>INSTITUTO NACIONAL DE REFORMA AGRARIA</v>
          </cell>
          <cell r="C71" t="str">
            <v>Instituto Nacional de Reforma Agraria</v>
          </cell>
          <cell r="D71" t="str">
            <v>SGP</v>
          </cell>
        </row>
        <row r="72">
          <cell r="A72">
            <v>213</v>
          </cell>
          <cell r="B72" t="str">
            <v>SERVICIO NACIONAL DE METEOROLOGÍA E HIDROLOGÍA</v>
          </cell>
          <cell r="C72" t="str">
            <v>Servicio Nacional de Meteorología e Hidrología</v>
          </cell>
          <cell r="D72" t="str">
            <v>PLS</v>
          </cell>
        </row>
        <row r="73">
          <cell r="A73">
            <v>221</v>
          </cell>
          <cell r="B73" t="str">
            <v>SERV. NAL. DE REG. Y CONTROL DE LA COMER. DE MINERALES Y METALES</v>
          </cell>
          <cell r="C73" t="str">
            <v>Serv. Nal. de Reg. y Control de la Comer. de Minerales y Metales</v>
          </cell>
          <cell r="D73" t="str">
            <v>RCC</v>
          </cell>
        </row>
        <row r="74">
          <cell r="A74">
            <v>222</v>
          </cell>
          <cell r="B74" t="str">
            <v>INSTITUTO NACIONAL DE INNOVACIÓN AGROPECUARIA Y FORESTAL</v>
          </cell>
          <cell r="C74" t="str">
            <v>Instituto Nacional de Innovación Agropecuaria y Forestal</v>
          </cell>
          <cell r="D74" t="str">
            <v>SGP</v>
          </cell>
        </row>
        <row r="75">
          <cell r="A75">
            <v>223</v>
          </cell>
          <cell r="B75" t="str">
            <v>FONDO NACIONAL DE DESARROLLO FORESTAL</v>
          </cell>
          <cell r="C75" t="str">
            <v>Fondo Nacional de Desarrollo Forestal</v>
          </cell>
          <cell r="D75" t="str">
            <v>SGP</v>
          </cell>
        </row>
        <row r="76">
          <cell r="A76">
            <v>224</v>
          </cell>
          <cell r="B76" t="str">
            <v>INSUMOS BOLIVIA</v>
          </cell>
          <cell r="C76" t="str">
            <v>Insumos Bolivia</v>
          </cell>
          <cell r="D76" t="str">
            <v>YAP</v>
          </cell>
        </row>
        <row r="77">
          <cell r="A77">
            <v>225</v>
          </cell>
          <cell r="B77" t="str">
            <v>SERV. NAL. PARA LA SOSTENIBILIDAD EN SANEAMIENTO BÁSICO</v>
          </cell>
          <cell r="C77" t="str">
            <v>Serv. Nal. para la Sostenibilidad en Saneamiento Básico</v>
          </cell>
          <cell r="D77" t="str">
            <v>MZC</v>
          </cell>
        </row>
        <row r="78">
          <cell r="A78">
            <v>226</v>
          </cell>
          <cell r="B78" t="str">
            <v>SERVICIO ESTATAL DE AUTONOMÍAS</v>
          </cell>
          <cell r="C78" t="str">
            <v>Servicio Estatal de Autonomías</v>
          </cell>
          <cell r="D78" t="str">
            <v>YAP</v>
          </cell>
        </row>
        <row r="79">
          <cell r="A79">
            <v>227</v>
          </cell>
          <cell r="B79" t="str">
            <v>ZONA FRANCA COMERCIAL E INDUSTRIAL DE COBIJA</v>
          </cell>
          <cell r="C79" t="str">
            <v>Zona Franca Comercial e Industrial de Cobija</v>
          </cell>
          <cell r="D79" t="str">
            <v>PLS</v>
          </cell>
        </row>
        <row r="80">
          <cell r="A80">
            <v>234</v>
          </cell>
          <cell r="B80" t="str">
            <v xml:space="preserve">SERVICIO GEOLÓGICO MINERO </v>
          </cell>
          <cell r="C80" t="str">
            <v xml:space="preserve">Servicio Geológico Minero </v>
          </cell>
          <cell r="D80" t="str">
            <v>JAD</v>
          </cell>
        </row>
        <row r="81">
          <cell r="A81">
            <v>243</v>
          </cell>
          <cell r="B81" t="str">
            <v>SERVICIO NACIONAL DE HIDROGRAFÍA NAVAL</v>
          </cell>
          <cell r="C81" t="str">
            <v>Servicio Nacional de Hidrografía Naval</v>
          </cell>
          <cell r="D81" t="str">
            <v>JAD</v>
          </cell>
        </row>
        <row r="82">
          <cell r="A82">
            <v>244</v>
          </cell>
          <cell r="B82" t="str">
            <v>SERVICIO NACIONAL DE AEROFOTOGRAMETRÍA</v>
          </cell>
          <cell r="C82" t="str">
            <v>Servicio Nacional de Aerofotogrametría</v>
          </cell>
          <cell r="D82" t="str">
            <v>ETC</v>
          </cell>
        </row>
        <row r="83">
          <cell r="A83">
            <v>245</v>
          </cell>
          <cell r="B83" t="str">
            <v>SERVICIO GEODÉSICO DE MAPAS</v>
          </cell>
          <cell r="C83" t="str">
            <v>Servicio Geodésico de Mapas</v>
          </cell>
          <cell r="D83" t="str">
            <v>ETC</v>
          </cell>
        </row>
        <row r="84">
          <cell r="A84">
            <v>249</v>
          </cell>
          <cell r="B84" t="str">
            <v>CENTRAL DE ABASTECIMIENTO Y SUMINISTROS DE SALUD</v>
          </cell>
          <cell r="C84" t="str">
            <v>Central de Abastecimiento y Suministros de Salud</v>
          </cell>
          <cell r="D84" t="str">
            <v>JMT</v>
          </cell>
        </row>
        <row r="85">
          <cell r="A85">
            <v>251</v>
          </cell>
          <cell r="B85" t="str">
            <v>INSTITUTO NACIONAL DE SALUD OCUPACIONAL</v>
          </cell>
          <cell r="C85" t="str">
            <v>Instituto Nacional de Salud Ocupacional</v>
          </cell>
          <cell r="D85" t="str">
            <v>JMT</v>
          </cell>
        </row>
        <row r="86">
          <cell r="A86">
            <v>253</v>
          </cell>
          <cell r="B86" t="str">
            <v>ENTIDAD EJECUTORA DE MEDIO AMBIENTE Y AGUA</v>
          </cell>
          <cell r="C86" t="str">
            <v>Entidad Ejecutora de Medio Ambiente y Agua</v>
          </cell>
          <cell r="D86" t="str">
            <v>MZC</v>
          </cell>
        </row>
        <row r="87">
          <cell r="A87">
            <v>254</v>
          </cell>
          <cell r="B87" t="str">
            <v>INSTITUTO DEL SEGURO AGRARIO</v>
          </cell>
          <cell r="C87" t="str">
            <v>Instituto del Seguro Agrario</v>
          </cell>
          <cell r="D87" t="str">
            <v>YAP</v>
          </cell>
        </row>
        <row r="88">
          <cell r="A88">
            <v>265</v>
          </cell>
          <cell r="B88" t="str">
            <v>DIREC. DPTAL. DE EDUCACIÓN  CHUQUISACA</v>
          </cell>
          <cell r="C88" t="str">
            <v>Direc. Dptal. de Educación  Chuquisaca</v>
          </cell>
          <cell r="D88" t="str">
            <v>PLS</v>
          </cell>
        </row>
        <row r="89">
          <cell r="A89">
            <v>266</v>
          </cell>
          <cell r="B89" t="str">
            <v>DIREC. DPTAL. DE EDUCACIÓN LA PAZ</v>
          </cell>
          <cell r="C89" t="str">
            <v>Direc. Dptal. de Educación La Paz</v>
          </cell>
          <cell r="D89" t="str">
            <v>PLS</v>
          </cell>
        </row>
        <row r="90">
          <cell r="A90">
            <v>267</v>
          </cell>
          <cell r="B90" t="str">
            <v>DIREC. DPTAL. DE EDUCACIÓN COCHABAMBA</v>
          </cell>
          <cell r="C90" t="str">
            <v>Direc. Dptal. de Educación Cochabamba</v>
          </cell>
          <cell r="D90" t="str">
            <v>PLS</v>
          </cell>
        </row>
        <row r="91">
          <cell r="A91">
            <v>268</v>
          </cell>
          <cell r="B91" t="str">
            <v>DIREC. DPTAL. DE EDUCACIÓN ORURO</v>
          </cell>
          <cell r="C91" t="str">
            <v>Direc. Dptal. de Educación Oruro</v>
          </cell>
          <cell r="D91" t="str">
            <v>PLS</v>
          </cell>
        </row>
        <row r="92">
          <cell r="A92">
            <v>269</v>
          </cell>
          <cell r="B92" t="str">
            <v>DIREC. DPTAL. DE EDUCACIÓN POTOSÍ</v>
          </cell>
          <cell r="C92" t="str">
            <v>Direc. Dptal. de Educación Potosí</v>
          </cell>
          <cell r="D92" t="str">
            <v>PLS</v>
          </cell>
        </row>
        <row r="93">
          <cell r="A93">
            <v>270</v>
          </cell>
          <cell r="B93" t="str">
            <v>DIREC. DPTAL. DE EDUCACIÓN TARIJA</v>
          </cell>
          <cell r="C93" t="str">
            <v>Direc. Dptal. de Educación Tarija</v>
          </cell>
          <cell r="D93" t="str">
            <v>PLS</v>
          </cell>
        </row>
        <row r="94">
          <cell r="A94">
            <v>271</v>
          </cell>
          <cell r="B94" t="str">
            <v>DIREC. DPTAL. DE EDUCACIÓN SANTA CRUZ</v>
          </cell>
          <cell r="C94" t="str">
            <v>Direc. Dptal. de Educación Santa Cruz</v>
          </cell>
          <cell r="D94" t="str">
            <v>PLS</v>
          </cell>
        </row>
        <row r="95">
          <cell r="A95">
            <v>272</v>
          </cell>
          <cell r="B95" t="str">
            <v>DIREC. DPTAL. DE EDUCACIÓN BENI</v>
          </cell>
          <cell r="C95" t="str">
            <v>Direc. Dptal. de Educación Beni</v>
          </cell>
          <cell r="D95" t="str">
            <v>PLS</v>
          </cell>
        </row>
        <row r="96">
          <cell r="A96">
            <v>273</v>
          </cell>
          <cell r="B96" t="str">
            <v>DIREC. DPTAL. DE EDUCACIÓN PANDO</v>
          </cell>
          <cell r="C96" t="str">
            <v>Direc. Dptal. de Educación Pando</v>
          </cell>
          <cell r="D96" t="str">
            <v>PLS</v>
          </cell>
        </row>
        <row r="97">
          <cell r="A97">
            <v>281</v>
          </cell>
          <cell r="B97" t="str">
            <v>OFICINA TÉCNICA NACIONAL DE LOS RÍOS PILCOMAYO Y BERMEJO</v>
          </cell>
          <cell r="C97" t="str">
            <v>Oficina Técnica Nacional de los Ríos Pilcomayo y Bermejo</v>
          </cell>
          <cell r="D97" t="str">
            <v>SGP</v>
          </cell>
        </row>
        <row r="98">
          <cell r="A98">
            <v>283</v>
          </cell>
          <cell r="B98" t="str">
            <v>ADUANA NACIONAL</v>
          </cell>
          <cell r="C98" t="str">
            <v>Aduana Nacional</v>
          </cell>
          <cell r="D98" t="str">
            <v>PLS</v>
          </cell>
        </row>
        <row r="99">
          <cell r="A99">
            <v>287</v>
          </cell>
          <cell r="B99" t="str">
            <v>FONDO NACIONAL DE INVERSIÓN PRODUCTIVA Y SOCIAL</v>
          </cell>
          <cell r="C99" t="str">
            <v>Fondo Nacional de Inversión Productiva y Social</v>
          </cell>
          <cell r="D99" t="str">
            <v>MZC</v>
          </cell>
        </row>
        <row r="100">
          <cell r="A100">
            <v>288</v>
          </cell>
          <cell r="B100" t="str">
            <v>SERVICIO NACIONAL DE RIEGO</v>
          </cell>
          <cell r="C100" t="str">
            <v>Servicio Nacional de Riego</v>
          </cell>
          <cell r="D100" t="str">
            <v>RCC</v>
          </cell>
        </row>
        <row r="101">
          <cell r="A101">
            <v>290</v>
          </cell>
          <cell r="B101" t="str">
            <v>SERVICIO DE IMPUESTOS NACIONALES</v>
          </cell>
          <cell r="C101" t="str">
            <v>Servicio de Impuestos Nacionales</v>
          </cell>
          <cell r="D101" t="str">
            <v>PLS</v>
          </cell>
        </row>
        <row r="102">
          <cell r="A102">
            <v>291</v>
          </cell>
          <cell r="B102" t="str">
            <v>ADMINISTRADORA BOLIVIANA DE CARRETERAS</v>
          </cell>
          <cell r="C102" t="str">
            <v>Administradora Boliviana de Carreteras</v>
          </cell>
          <cell r="D102" t="str">
            <v>SGP</v>
          </cell>
        </row>
        <row r="103">
          <cell r="A103">
            <v>292</v>
          </cell>
          <cell r="B103" t="str">
            <v>VÍAS BOLIVIA</v>
          </cell>
          <cell r="C103" t="str">
            <v>Vías Bolivia</v>
          </cell>
          <cell r="D103" t="str">
            <v>JMT</v>
          </cell>
        </row>
        <row r="104">
          <cell r="A104">
            <v>293</v>
          </cell>
          <cell r="B104" t="str">
            <v>FUNDACIÓN CULTURAL DEL BANCO CENTRAL DE BOLIVIA</v>
          </cell>
          <cell r="C104" t="str">
            <v>Fundación Cultural del Banco Central de Bolivia</v>
          </cell>
          <cell r="D104" t="str">
            <v>JMT</v>
          </cell>
        </row>
        <row r="105">
          <cell r="A105">
            <v>294</v>
          </cell>
          <cell r="B105" t="str">
            <v>UNIV. INDÍGENA BOL. COMUN. INTERCULTL PROD. TUPAK KATARI</v>
          </cell>
          <cell r="C105" t="str">
            <v>Univ. Indígena Bol. Comun. Intercultl Prod. Tupak Katari</v>
          </cell>
          <cell r="D105" t="str">
            <v>MVP</v>
          </cell>
        </row>
        <row r="106">
          <cell r="A106">
            <v>295</v>
          </cell>
          <cell r="B106" t="str">
            <v>UNIV. INDÍGENA BOL. COMUN. INTERCULT PROD. CASIMIRO HUANCA</v>
          </cell>
          <cell r="C106" t="str">
            <v>Univ. Indígena Bol. Comun. Intercult Prod. Casimiro Huanca</v>
          </cell>
          <cell r="D106" t="str">
            <v>-</v>
          </cell>
        </row>
        <row r="107">
          <cell r="A107">
            <v>296</v>
          </cell>
          <cell r="B107" t="str">
            <v>UNIV. INDÍGENA BOL. COMUN. INTERCULT PROD. APIAGUAIKI TUPA</v>
          </cell>
          <cell r="C107" t="str">
            <v>Univ. Indígena Bol. Comun. Intercult Prod. Apiaguaiki Tupa</v>
          </cell>
          <cell r="D107" t="str">
            <v>-</v>
          </cell>
        </row>
        <row r="108">
          <cell r="A108">
            <v>298</v>
          </cell>
          <cell r="B108" t="str">
            <v>SERVICIO DEPARTAMENTAL DE RIEGO - CHUQUISACA</v>
          </cell>
          <cell r="C108" t="str">
            <v>Servicio Departamental de Riego - Chuquisaca</v>
          </cell>
          <cell r="D108" t="str">
            <v>RCC</v>
          </cell>
        </row>
        <row r="109">
          <cell r="A109">
            <v>299</v>
          </cell>
          <cell r="B109" t="str">
            <v>SERVICIO DEPARTAMENTAL DE RIEGO - LA PAZ</v>
          </cell>
          <cell r="C109" t="str">
            <v>Servicio Departamental de Riego - La Paz</v>
          </cell>
          <cell r="D109" t="str">
            <v>RCC</v>
          </cell>
        </row>
        <row r="110">
          <cell r="A110">
            <v>300</v>
          </cell>
          <cell r="B110" t="str">
            <v>SERVICIO DEPARTAMENTAL DE RIEGO - COCHABAMBA</v>
          </cell>
          <cell r="C110" t="str">
            <v>Servicio Departamental de Riego - Cochabamba</v>
          </cell>
          <cell r="D110" t="str">
            <v>RCC</v>
          </cell>
        </row>
        <row r="111">
          <cell r="A111">
            <v>301</v>
          </cell>
          <cell r="B111" t="str">
            <v>SERVICIO DEPARTAMENTAL DE RIEGO - ORURO</v>
          </cell>
          <cell r="C111" t="str">
            <v>Servicio Departamental de Riego - Oruro</v>
          </cell>
          <cell r="D111" t="str">
            <v>RCC</v>
          </cell>
        </row>
        <row r="112">
          <cell r="A112">
            <v>302</v>
          </cell>
          <cell r="B112" t="str">
            <v>SERVICIO DEPARTAMENTAL DE RIEGO - POTOSÍ</v>
          </cell>
          <cell r="C112" t="str">
            <v>Servicio Departamental de Riego - Potosí</v>
          </cell>
          <cell r="D112" t="str">
            <v>RCC</v>
          </cell>
        </row>
        <row r="113">
          <cell r="A113">
            <v>303</v>
          </cell>
          <cell r="B113" t="str">
            <v>SERVICIO DEPARTAMENTAL DE RIEGO - TARIJA</v>
          </cell>
          <cell r="C113" t="str">
            <v>Servicio Departamental de Riego - Tarija</v>
          </cell>
          <cell r="D113" t="str">
            <v>RCC</v>
          </cell>
        </row>
        <row r="114">
          <cell r="A114">
            <v>309</v>
          </cell>
          <cell r="B114" t="str">
            <v>AUTORIDAD DE FISCALIZACIÓN DEL JUEGO</v>
          </cell>
          <cell r="C114" t="str">
            <v>Autoridad de Fiscalización del Juego</v>
          </cell>
          <cell r="D114" t="str">
            <v>JAD</v>
          </cell>
        </row>
        <row r="115">
          <cell r="A115">
            <v>310</v>
          </cell>
          <cell r="B115" t="str">
            <v>AUTORIDAD DE REGULACIÓN Y FISCALIZACIÓN DE TELECOMUNICACIONES Y TRANSPORTES</v>
          </cell>
          <cell r="C115" t="str">
            <v>Autoridad de Regulación y Fiscalización de Telecomunicaciones y Transportes</v>
          </cell>
          <cell r="D115" t="str">
            <v>ETC</v>
          </cell>
        </row>
        <row r="116">
          <cell r="A116">
            <v>311</v>
          </cell>
          <cell r="B116" t="str">
            <v>AUTORIDAD DE FISC Y CTROL SOC DE AGUA POTABLE SANEAM.BÁSICO</v>
          </cell>
          <cell r="C116" t="str">
            <v>Autoridad de Fisc y Ctrol Soc de Agua Potable Saneam.Básico</v>
          </cell>
          <cell r="D116" t="str">
            <v>ETC</v>
          </cell>
        </row>
        <row r="117">
          <cell r="A117">
            <v>312</v>
          </cell>
          <cell r="B117" t="str">
            <v>AUTORIDAD DE FISCALIZAC. Y CONTROL SOC DE BOSQUES Y TIERRAS</v>
          </cell>
          <cell r="C117" t="str">
            <v>Autoridad de Fiscalizac. y Control Soc de Bosques y Tierras</v>
          </cell>
          <cell r="D117" t="str">
            <v>JMT</v>
          </cell>
        </row>
        <row r="118">
          <cell r="A118">
            <v>313</v>
          </cell>
          <cell r="B118" t="str">
            <v>AUTORIDAD DE FISCALIZACIÓN Y CONTROL DE PENSIONES Y SEGUROS - APS</v>
          </cell>
          <cell r="C118" t="str">
            <v>Autoridad de Fiscalización y Control de Pensiones y Seguros - APS</v>
          </cell>
          <cell r="D118" t="str">
            <v>MZC</v>
          </cell>
        </row>
        <row r="119">
          <cell r="A119">
            <v>314</v>
          </cell>
          <cell r="B119" t="str">
            <v>AUTORIDAD DE FISCALIZACIÓN DE ELECTRICIDAD Y TECNOLOGÍA NUCLEAR</v>
          </cell>
          <cell r="C119" t="str">
            <v>Autoridad de Fiscalización de Electricidad y Tecnología Nuclear</v>
          </cell>
          <cell r="D119" t="str">
            <v>MZC</v>
          </cell>
        </row>
        <row r="120">
          <cell r="A120">
            <v>315</v>
          </cell>
          <cell r="B120" t="str">
            <v>AUTORIDAD DE FISCALIZACIÓN DE EMPRESAS</v>
          </cell>
          <cell r="C120" t="str">
            <v>Autoridad de Fiscalización de Empresas</v>
          </cell>
          <cell r="D120" t="str">
            <v>YAP</v>
          </cell>
        </row>
        <row r="121">
          <cell r="A121">
            <v>324</v>
          </cell>
          <cell r="B121" t="str">
            <v>ESCUELA BOLIVIANA INTERCULTURAL DE MÚSICA</v>
          </cell>
          <cell r="C121" t="str">
            <v>Escuela Boliviana Intercultural de Música</v>
          </cell>
          <cell r="D121" t="str">
            <v>YAP</v>
          </cell>
        </row>
        <row r="122">
          <cell r="A122">
            <v>340</v>
          </cell>
          <cell r="B122" t="str">
            <v>SERVICIO GENERAL DE IDENTIFICACIÓN PERSONAL</v>
          </cell>
          <cell r="C122" t="str">
            <v>Servicio General de Identificación Personal</v>
          </cell>
          <cell r="D122" t="str">
            <v>MZC</v>
          </cell>
        </row>
        <row r="123">
          <cell r="A123">
            <v>342</v>
          </cell>
          <cell r="B123" t="str">
            <v>AGENCIA ESTATAL DE VIVIENDA</v>
          </cell>
          <cell r="C123" t="str">
            <v>Agencia Estatal de Vivienda</v>
          </cell>
          <cell r="D123" t="str">
            <v>JAD</v>
          </cell>
        </row>
        <row r="124">
          <cell r="A124">
            <v>343</v>
          </cell>
          <cell r="B124" t="str">
            <v>ESCUELA DE JUECES DEL ESTADO</v>
          </cell>
          <cell r="C124" t="str">
            <v>Escuela de Jueces del Estado</v>
          </cell>
          <cell r="D124" t="str">
            <v>JAD</v>
          </cell>
        </row>
        <row r="125">
          <cell r="A125">
            <v>344</v>
          </cell>
          <cell r="B125" t="str">
            <v>INSTITUTO PLURINACIONAL DE ESTUDIO DE LENGUAS Y CULTURAS</v>
          </cell>
          <cell r="C125" t="str">
            <v>Instituto Plurinacional de Estudio de Lenguas y Culturas</v>
          </cell>
          <cell r="D125" t="str">
            <v>MZC</v>
          </cell>
        </row>
        <row r="126">
          <cell r="A126">
            <v>345</v>
          </cell>
          <cell r="B126" t="str">
            <v>MUTUAL DE SERVICIOS AL POLICÍA</v>
          </cell>
          <cell r="C126" t="str">
            <v>Mutual de Servicios al Policía</v>
          </cell>
          <cell r="D126" t="str">
            <v>WAM</v>
          </cell>
        </row>
        <row r="127">
          <cell r="A127">
            <v>346</v>
          </cell>
          <cell r="B127" t="str">
            <v>UNIDAD DE INVESTIGACIONES FINANCIERAS</v>
          </cell>
          <cell r="C127" t="str">
            <v>Unidad de Investigaciones Financieras</v>
          </cell>
          <cell r="D127" t="str">
            <v>WAM</v>
          </cell>
        </row>
        <row r="128">
          <cell r="A128">
            <v>347</v>
          </cell>
          <cell r="B128" t="str">
            <v>AUTORIDAD DE FISCALIZACIÓN Y CONTROL DE COOPERATIVAS</v>
          </cell>
          <cell r="C128" t="str">
            <v>Autoridad de Fiscalización y Control de Cooperativas</v>
          </cell>
          <cell r="D128" t="str">
            <v>WAM</v>
          </cell>
        </row>
        <row r="129">
          <cell r="A129">
            <v>348</v>
          </cell>
          <cell r="B129" t="str">
            <v>AUTORIDAD PLURINACIONAL DE LA MADRE TIERRA</v>
          </cell>
          <cell r="C129" t="str">
            <v>Autoridad Plurinacional de la Madre Tierra</v>
          </cell>
          <cell r="D129" t="str">
            <v>JMT</v>
          </cell>
        </row>
        <row r="130">
          <cell r="A130">
            <v>349</v>
          </cell>
          <cell r="B130" t="str">
            <v>CENTRO DE INV.ARQUEOLÓGICAS,ANTROPOLÓGICAS Y ADM.DE TIWANAKU</v>
          </cell>
          <cell r="C130" t="str">
            <v>Centro de Inv.Arqueológicas,Antropológicas y Adm.de Tiwanaku</v>
          </cell>
          <cell r="D130" t="str">
            <v>MVP</v>
          </cell>
        </row>
        <row r="131">
          <cell r="A131">
            <v>371</v>
          </cell>
          <cell r="B131" t="str">
            <v>CENTRO INTERNACIONAL DE LA QUINUA</v>
          </cell>
          <cell r="C131" t="str">
            <v>Centro Internacional de la Quinua</v>
          </cell>
          <cell r="D131" t="str">
            <v>JAD</v>
          </cell>
        </row>
        <row r="132">
          <cell r="A132">
            <v>373</v>
          </cell>
          <cell r="B132" t="str">
            <v>FONDO DE DESARROLLO INDIGENA</v>
          </cell>
          <cell r="C132" t="str">
            <v>Fondo de Desarrollo Indigena</v>
          </cell>
          <cell r="D132" t="str">
            <v>PLS</v>
          </cell>
        </row>
        <row r="133">
          <cell r="A133">
            <v>374</v>
          </cell>
          <cell r="B133" t="str">
            <v>AGENCIA DE GOBIERNO ELECTRÓNICO Y TECNOLOGÍAS DE INFORMACIÓN Y COMUNICACIÓN</v>
          </cell>
          <cell r="C133" t="str">
            <v>Agencia de Gobierno Electrónico y Tecnologías de Información y Comunicación</v>
          </cell>
          <cell r="D133" t="str">
            <v>ETC</v>
          </cell>
        </row>
        <row r="134">
          <cell r="A134">
            <v>376</v>
          </cell>
          <cell r="B134" t="str">
            <v>AGENCIA BOLIVIANA DE ENERGÍA NUCLEAR</v>
          </cell>
          <cell r="C134" t="str">
            <v>Agencia Boliviana de Energía Nuclear</v>
          </cell>
          <cell r="D134" t="str">
            <v>WAM</v>
          </cell>
        </row>
        <row r="135">
          <cell r="A135">
            <v>378</v>
          </cell>
          <cell r="B135" t="str">
            <v>SERVICIO NACIONAL TEXTIL</v>
          </cell>
          <cell r="C135" t="str">
            <v>Servicio Nacional Textil</v>
          </cell>
          <cell r="D135" t="str">
            <v>RCC</v>
          </cell>
        </row>
        <row r="136">
          <cell r="A136">
            <v>379</v>
          </cell>
          <cell r="B136" t="str">
            <v xml:space="preserve">ESCUELA BOLIVIANA INTERCULTURAL DE DANZA </v>
          </cell>
          <cell r="C136" t="str">
            <v xml:space="preserve">Escuela Boliviana Intercultural de Danza </v>
          </cell>
          <cell r="D136" t="str">
            <v>PLS</v>
          </cell>
        </row>
        <row r="137">
          <cell r="A137">
            <v>382</v>
          </cell>
          <cell r="B137" t="str">
            <v>AGENCIA DE INFRAESTRUCTURA EN SALUD Y EQUIPAMIENTO MÉDICO</v>
          </cell>
          <cell r="C137" t="str">
            <v>Agencia de Infraestructura en Salud y Equipamiento Médico</v>
          </cell>
          <cell r="D137" t="str">
            <v>JAD</v>
          </cell>
        </row>
        <row r="138">
          <cell r="A138">
            <v>383</v>
          </cell>
          <cell r="B138" t="str">
            <v>AGENCIA BOLIVIANA DE CORREOS "CORREOS DE BOLIVIA"</v>
          </cell>
          <cell r="C138" t="str">
            <v>Agencia Boliviana de Correos "Correos de Bolivia"</v>
          </cell>
          <cell r="D138" t="str">
            <v>MZC</v>
          </cell>
        </row>
        <row r="139">
          <cell r="A139">
            <v>385</v>
          </cell>
          <cell r="B139" t="str">
            <v>AUTORIDAD DE SUPERVISIÓN DE LA SEGURIDAD SOCIAL DE CORTO PLAZO</v>
          </cell>
          <cell r="C139" t="str">
            <v>Autoridad de Supervisión de la Seguridad Social de Corto Plazo</v>
          </cell>
          <cell r="D139" t="str">
            <v>MZC</v>
          </cell>
        </row>
        <row r="140">
          <cell r="A140">
            <v>386</v>
          </cell>
          <cell r="B140" t="str">
            <v>SERVICIO PLURINACIONAL DE LA MUJER Y DE LA DESPATRIARCALIZACIÓN ANA MARÍA ROMERO</v>
          </cell>
          <cell r="C140" t="str">
            <v>Servicio Plurinacional de la Mujer y de la Despatriarcalización Ana María Romero</v>
          </cell>
          <cell r="D140" t="str">
            <v>RCC</v>
          </cell>
        </row>
        <row r="141">
          <cell r="A141">
            <v>387</v>
          </cell>
          <cell r="B141" t="str">
            <v>AGENCIA DEL DESARROLLO DEL CINE Y AUDIOVISUAL BOLIVIANOS</v>
          </cell>
          <cell r="C141" t="str">
            <v>Agencia del Desarrollo del Cine y Audiovisual Bolivianos</v>
          </cell>
          <cell r="D141" t="str">
            <v>RCC</v>
          </cell>
        </row>
        <row r="142">
          <cell r="A142">
            <v>388</v>
          </cell>
          <cell r="B142" t="str">
            <v>SERVICIO PLURINACIONAL DE REGISTRO DE COMERCIO</v>
          </cell>
          <cell r="C142" t="str">
            <v>Servicio Plurinacional de Registro de Comercio</v>
          </cell>
        </row>
        <row r="143">
          <cell r="A143">
            <v>389</v>
          </cell>
          <cell r="B143" t="str">
            <v>NAVEGACIÓN AÉREA Y AEROPUERTOS BOLIVIANOS</v>
          </cell>
          <cell r="C143" t="str">
            <v>Navegación Aérea y Aeropuertos Bolivianos</v>
          </cell>
        </row>
        <row r="144">
          <cell r="A144">
            <v>411</v>
          </cell>
          <cell r="B144" t="str">
            <v>CORPORACIÓN DEL SEGURO SOCIAL MILITAR</v>
          </cell>
          <cell r="C144" t="str">
            <v>Corporación del Seguro Social Militar</v>
          </cell>
          <cell r="D144" t="str">
            <v>-</v>
          </cell>
        </row>
        <row r="145">
          <cell r="A145">
            <v>417</v>
          </cell>
          <cell r="B145" t="str">
            <v>CAJA NACIONAL DE SALUD</v>
          </cell>
          <cell r="C145" t="str">
            <v>Caja Nacional de Salud</v>
          </cell>
          <cell r="D145" t="str">
            <v>-</v>
          </cell>
        </row>
        <row r="146">
          <cell r="A146">
            <v>418</v>
          </cell>
          <cell r="B146" t="str">
            <v>CAJA PETROLERA DE SALUD</v>
          </cell>
          <cell r="C146" t="str">
            <v>Caja Petrolera de Salud</v>
          </cell>
          <cell r="D146" t="str">
            <v>-</v>
          </cell>
        </row>
        <row r="147">
          <cell r="A147">
            <v>422</v>
          </cell>
          <cell r="B147" t="str">
            <v>CAJA BANCARIA ESTATAL DE SALUD</v>
          </cell>
          <cell r="C147" t="str">
            <v>Caja Bancaria Estatal de Salud</v>
          </cell>
          <cell r="D147" t="str">
            <v>-</v>
          </cell>
        </row>
        <row r="148">
          <cell r="A148">
            <v>423</v>
          </cell>
          <cell r="B148" t="str">
            <v>CAJA DE SALUD DEL SERVICIO NAL. DE CAMINOS Y RAMAS ANEXAS</v>
          </cell>
          <cell r="C148" t="str">
            <v>Caja de Salud del Servicio Nal. de Caminos y Ramas Anexas</v>
          </cell>
          <cell r="D148" t="str">
            <v>-</v>
          </cell>
        </row>
        <row r="149">
          <cell r="A149">
            <v>424</v>
          </cell>
          <cell r="B149" t="str">
            <v>CAJA DE SALUD CORDES</v>
          </cell>
          <cell r="C149" t="str">
            <v>Caja de Salud CORDES</v>
          </cell>
          <cell r="D149" t="str">
            <v>-</v>
          </cell>
        </row>
        <row r="150">
          <cell r="A150">
            <v>425</v>
          </cell>
          <cell r="B150" t="str">
            <v>SEGURO SOCIAL UNIVERSITARIO DE COCHABAMBA</v>
          </cell>
          <cell r="C150" t="str">
            <v>Seguro Social Universitario de Cochabamba</v>
          </cell>
          <cell r="D150" t="str">
            <v>-</v>
          </cell>
        </row>
        <row r="151">
          <cell r="A151">
            <v>426</v>
          </cell>
          <cell r="B151" t="str">
            <v>SEGURO SOCIAL UNIVERSITARIO DE ORURO</v>
          </cell>
          <cell r="C151" t="str">
            <v>Seguro Social Universitario de Oruro</v>
          </cell>
          <cell r="D151" t="str">
            <v>-</v>
          </cell>
        </row>
        <row r="152">
          <cell r="A152">
            <v>427</v>
          </cell>
          <cell r="B152" t="str">
            <v>SEGURO SOCIAL UNIVERSITARIO DE SANTA CRUZ</v>
          </cell>
          <cell r="C152" t="str">
            <v>Seguro Social Universitario de Santa Cruz</v>
          </cell>
          <cell r="D152" t="str">
            <v>-</v>
          </cell>
        </row>
        <row r="153">
          <cell r="A153">
            <v>428</v>
          </cell>
          <cell r="B153" t="str">
            <v>SEGURO SOCIAL UNIVERSITARIO DE SUCRE</v>
          </cell>
          <cell r="C153" t="str">
            <v>Seguro Social Universitario de Sucre</v>
          </cell>
          <cell r="D153" t="str">
            <v>-</v>
          </cell>
        </row>
        <row r="154">
          <cell r="A154">
            <v>429</v>
          </cell>
          <cell r="B154" t="str">
            <v>SEGURO SOCIAL UNIVERSITARIO DE LA PAZ</v>
          </cell>
          <cell r="C154" t="str">
            <v>Seguro Social Universitario de La Paz</v>
          </cell>
          <cell r="D154" t="str">
            <v>-</v>
          </cell>
        </row>
        <row r="155">
          <cell r="A155">
            <v>432</v>
          </cell>
          <cell r="B155" t="str">
            <v>SEGURO SOCIAL UNIVERSITARIO DE TARIJA</v>
          </cell>
          <cell r="C155" t="str">
            <v>Seguro Social Universitario de Tarija</v>
          </cell>
          <cell r="D155" t="str">
            <v>-</v>
          </cell>
        </row>
        <row r="156">
          <cell r="A156">
            <v>433</v>
          </cell>
          <cell r="B156" t="str">
            <v>SEGURO SOCIAL UNIVERSITARIO DE POTOSÍ</v>
          </cell>
          <cell r="C156" t="str">
            <v>Seguro Social Universitario de Potosí</v>
          </cell>
          <cell r="D156" t="str">
            <v>-</v>
          </cell>
        </row>
        <row r="157">
          <cell r="A157">
            <v>434</v>
          </cell>
          <cell r="B157" t="str">
            <v>SEGURO SOCIAL UNIVERSITARIO DE BENI</v>
          </cell>
          <cell r="C157" t="str">
            <v>Seguro Social Universitario de Beni</v>
          </cell>
          <cell r="D157" t="str">
            <v>-</v>
          </cell>
        </row>
        <row r="158">
          <cell r="A158">
            <v>435</v>
          </cell>
          <cell r="B158" t="str">
            <v>SEGURO INTEGRAL DE SALUD</v>
          </cell>
          <cell r="C158" t="str">
            <v>Seguro Integral de Salud</v>
          </cell>
          <cell r="D158" t="str">
            <v>-</v>
          </cell>
        </row>
        <row r="159">
          <cell r="A159">
            <v>512</v>
          </cell>
          <cell r="B159" t="str">
            <v>ADM.DE AEROPUERTOS Y SERVICIOS AUXILIARES A LA NAVEG. AÉREA</v>
          </cell>
          <cell r="C159" t="str">
            <v>Adm.de Aeropuertos y Servicios Auxiliares a la Naveg. Aérea</v>
          </cell>
          <cell r="D159" t="str">
            <v>MVP</v>
          </cell>
        </row>
        <row r="160">
          <cell r="A160">
            <v>513</v>
          </cell>
          <cell r="B160" t="str">
            <v>YACIMIENTOS PETROLÍFEROS FISCALES BOLIVIANOS</v>
          </cell>
          <cell r="C160" t="str">
            <v>Yacimientos Petrolíferos Fiscales Bolivianos</v>
          </cell>
          <cell r="D160" t="str">
            <v>PLS</v>
          </cell>
        </row>
        <row r="161">
          <cell r="A161">
            <v>514</v>
          </cell>
          <cell r="B161" t="str">
            <v>EMPRESA NACIONAL DE ELECTRICIDAD</v>
          </cell>
          <cell r="C161" t="str">
            <v>Empresa Nacional de Electricidad</v>
          </cell>
          <cell r="D161" t="str">
            <v>MZC</v>
          </cell>
        </row>
        <row r="162">
          <cell r="A162">
            <v>517</v>
          </cell>
          <cell r="B162" t="str">
            <v>CORPORACIÓN MINERA DE BOLIVIA</v>
          </cell>
          <cell r="C162" t="str">
            <v>Corporación Minera de Bolivia</v>
          </cell>
          <cell r="D162" t="str">
            <v>MZC</v>
          </cell>
        </row>
        <row r="163">
          <cell r="A163">
            <v>520</v>
          </cell>
          <cell r="B163" t="str">
            <v>EMPRESA METALÚRGICA VINTO - NACIONALIZADA</v>
          </cell>
          <cell r="C163" t="str">
            <v>Empresa Metalúrgica VINTO - Nacionalizada</v>
          </cell>
          <cell r="D163" t="str">
            <v>YAP</v>
          </cell>
        </row>
        <row r="164">
          <cell r="A164">
            <v>522</v>
          </cell>
          <cell r="B164" t="str">
            <v>EMPRESA NACIONAL DE FERROCARRILES - RESIDUAL</v>
          </cell>
          <cell r="C164" t="str">
            <v>Empresa Nacional de Ferrocarriles - Residual</v>
          </cell>
          <cell r="D164" t="str">
            <v>YAP</v>
          </cell>
        </row>
        <row r="165">
          <cell r="A165">
            <v>525</v>
          </cell>
          <cell r="B165" t="str">
            <v>TRANSPORTES AÉREOS BOLIVIANOS</v>
          </cell>
          <cell r="C165" t="str">
            <v>Transportes Aéreos Bolivianos</v>
          </cell>
          <cell r="D165" t="str">
            <v>ETC</v>
          </cell>
        </row>
        <row r="166">
          <cell r="A166">
            <v>526</v>
          </cell>
          <cell r="B166" t="str">
            <v>BOLIVIA TV</v>
          </cell>
          <cell r="C166" t="str">
            <v>Bolivia TV</v>
          </cell>
          <cell r="D166" t="str">
            <v>YAP</v>
          </cell>
        </row>
        <row r="167">
          <cell r="A167">
            <v>548</v>
          </cell>
          <cell r="B167" t="str">
            <v>CORPORACIÓN DE LAS FUERZAS ARMADAS P/ EL DES. NACIONAL</v>
          </cell>
          <cell r="C167" t="str">
            <v>Corporación de las Fuerzas Armadas p/ el Des. Nacional</v>
          </cell>
          <cell r="D167" t="str">
            <v>SGP</v>
          </cell>
        </row>
        <row r="168">
          <cell r="A168">
            <v>551</v>
          </cell>
          <cell r="B168" t="str">
            <v>EMPRESA NAVIERA BOLIVIANA</v>
          </cell>
          <cell r="C168" t="str">
            <v>Empresa Naviera Boliviana</v>
          </cell>
          <cell r="D168" t="str">
            <v>ETC</v>
          </cell>
        </row>
        <row r="169">
          <cell r="A169">
            <v>572</v>
          </cell>
          <cell r="B169" t="str">
            <v>EMPRESA DE APOYO A LA PRODUCCIÓN DE ALIMENTOS</v>
          </cell>
          <cell r="C169" t="str">
            <v>Empresa de Apoyo a la Producción de Alimentos</v>
          </cell>
          <cell r="D169" t="str">
            <v>SGP</v>
          </cell>
        </row>
        <row r="170">
          <cell r="A170">
            <v>573</v>
          </cell>
          <cell r="B170" t="str">
            <v>EMPRESA SIDERÚRGICA DEL MUTÚN</v>
          </cell>
          <cell r="C170" t="str">
            <v>Empresa Siderúrgica del Mutún</v>
          </cell>
          <cell r="D170" t="str">
            <v>YAP</v>
          </cell>
        </row>
        <row r="171">
          <cell r="A171">
            <v>576</v>
          </cell>
          <cell r="B171" t="str">
            <v>EMPRESA PÚBLICA NACIONAL ESTRATÉGICA CARTONES DE BOLIVIA</v>
          </cell>
          <cell r="C171" t="str">
            <v>Empresa Pública Nacional Estratégica Cartones de Bolivia</v>
          </cell>
          <cell r="D171" t="str">
            <v>JMT</v>
          </cell>
        </row>
        <row r="172">
          <cell r="A172">
            <v>578</v>
          </cell>
          <cell r="B172" t="str">
            <v>BOLIVIANA DE AVIACIÓN</v>
          </cell>
          <cell r="C172" t="str">
            <v>Boliviana de Aviación</v>
          </cell>
          <cell r="D172" t="str">
            <v>YAP</v>
          </cell>
        </row>
        <row r="173">
          <cell r="A173">
            <v>580</v>
          </cell>
          <cell r="B173" t="str">
            <v>DEPÓSITOS ADUANEROS BOLIVIANOS</v>
          </cell>
          <cell r="C173" t="str">
            <v>Depósitos Aduaneros Bolivianos</v>
          </cell>
          <cell r="D173" t="str">
            <v>MZC</v>
          </cell>
        </row>
        <row r="174">
          <cell r="A174">
            <v>584</v>
          </cell>
          <cell r="B174" t="str">
            <v>EMPRESA BOLIVIANA DE INDUSTRIALIZACION DE HIDROCARBUROS</v>
          </cell>
          <cell r="C174" t="str">
            <v>Empresa Boliviana de Industrializacion de Hidrocarburos</v>
          </cell>
          <cell r="D174" t="str">
            <v>MVP</v>
          </cell>
        </row>
        <row r="175">
          <cell r="A175">
            <v>585</v>
          </cell>
          <cell r="B175" t="str">
            <v>AGENCIA BOLIVIANA ESPACIAL</v>
          </cell>
          <cell r="C175" t="str">
            <v>Agencia Boliviana Espacial</v>
          </cell>
          <cell r="D175" t="str">
            <v>PLS</v>
          </cell>
        </row>
        <row r="176">
          <cell r="A176">
            <v>586</v>
          </cell>
          <cell r="B176" t="str">
            <v>EMPRESA AZUCARERA SAN BUENAVENTURA</v>
          </cell>
          <cell r="C176" t="str">
            <v>Empresa Azucarera San Buenaventura</v>
          </cell>
          <cell r="D176" t="str">
            <v>PLS</v>
          </cell>
        </row>
        <row r="177">
          <cell r="A177">
            <v>587</v>
          </cell>
          <cell r="B177" t="str">
            <v>EMPRESA ESTRATÉGICA BOLIVIANA DE CONSTRUCCIÓN Y CONSERVACIÓN DE INFRAESTRUCTURA CIVIL</v>
          </cell>
          <cell r="C177" t="str">
            <v>Empresa Estratégica Boliviana de Construcción y Conservación de Infraestructura Civil</v>
          </cell>
          <cell r="D177" t="str">
            <v>MZC</v>
          </cell>
        </row>
        <row r="178">
          <cell r="A178">
            <v>590</v>
          </cell>
          <cell r="B178" t="str">
            <v>EMPRESA PÚBLICA "QUIPUS"</v>
          </cell>
          <cell r="C178" t="str">
            <v>Empresa Pública "QUIPUS"</v>
          </cell>
          <cell r="D178" t="str">
            <v>JAD</v>
          </cell>
        </row>
        <row r="179">
          <cell r="A179">
            <v>591</v>
          </cell>
          <cell r="B179" t="str">
            <v>EMPRESA ESTATAL DE TRANSPORTE POR CABLE "MI TELEFÉRICO"</v>
          </cell>
          <cell r="C179" t="str">
            <v>Empresa Estatal de Transporte por Cable "Mi teleférico"</v>
          </cell>
          <cell r="D179" t="str">
            <v>WAM</v>
          </cell>
        </row>
        <row r="180">
          <cell r="A180">
            <v>592</v>
          </cell>
          <cell r="B180" t="str">
            <v>EMPRESA ESTATAL "BOLIVIANA DE TURISMO"</v>
          </cell>
          <cell r="C180" t="str">
            <v>Empresa Estatal "Boliviana de Turismo"</v>
          </cell>
          <cell r="D180" t="str">
            <v>JMT</v>
          </cell>
        </row>
        <row r="181">
          <cell r="A181">
            <v>593</v>
          </cell>
          <cell r="B181" t="str">
            <v>EMPRESA PÚBLICA YACANA</v>
          </cell>
          <cell r="C181" t="str">
            <v>Empresa Pública YACANA</v>
          </cell>
          <cell r="D181" t="str">
            <v>JMT</v>
          </cell>
        </row>
        <row r="182">
          <cell r="A182">
            <v>594</v>
          </cell>
          <cell r="B182" t="str">
            <v>ADMINISTRACIÓN DE SERVICIOS PORTUARIOS - BOLIVIA</v>
          </cell>
          <cell r="C182" t="str">
            <v>Administración de Servicios Portuarios - Bolivia</v>
          </cell>
          <cell r="D182" t="str">
            <v>YAP</v>
          </cell>
        </row>
        <row r="183">
          <cell r="A183">
            <v>595</v>
          </cell>
          <cell r="B183" t="str">
            <v>GESTORA PÚBLICA DE LA SEGURIDAD SOCIAL DE LARGO PLAZO</v>
          </cell>
          <cell r="C183" t="str">
            <v>Gestora Pública de la Seguridad Social de Largo Plazo</v>
          </cell>
          <cell r="D183" t="str">
            <v>YAP</v>
          </cell>
        </row>
        <row r="184">
          <cell r="A184">
            <v>596</v>
          </cell>
          <cell r="B184" t="str">
            <v xml:space="preserve">EMPRESA PÚBLICA TRANSPORTE AÉREO MILITAR </v>
          </cell>
          <cell r="C184" t="str">
            <v xml:space="preserve">Empresa Pública Transporte Aéreo Militar </v>
          </cell>
          <cell r="D184" t="str">
            <v>WAM</v>
          </cell>
        </row>
        <row r="185">
          <cell r="A185">
            <v>597</v>
          </cell>
          <cell r="B185" t="str">
            <v>EMPRESA PÚBLICA NACIONAL ESTRATÉGICA DE YACIMIENTOS DE LITIO BOLIVIANOS</v>
          </cell>
          <cell r="C185" t="str">
            <v>Empresa Pública Nacional Estratégica de Yacimientos de Litio Bolivianos</v>
          </cell>
          <cell r="D185" t="str">
            <v>RCC</v>
          </cell>
        </row>
        <row r="186">
          <cell r="A186">
            <v>598</v>
          </cell>
          <cell r="B186" t="str">
            <v>EMPRESA PÚBLICA "EDITORIAL DEL ESTADO PLURINACIONAL DE BOLIVIA"</v>
          </cell>
          <cell r="C186" t="str">
            <v>Empresa Pública "Editorial del Estado Plurinacional de Bolivia"</v>
          </cell>
          <cell r="D186" t="str">
            <v>RCC</v>
          </cell>
        </row>
        <row r="187">
          <cell r="A187">
            <v>599</v>
          </cell>
          <cell r="B187" t="str">
            <v>EMPRESA BOLIVIANA DE ALIMENTOS Y DERIVADOS</v>
          </cell>
          <cell r="C187" t="str">
            <v>Empresa Boliviana de Alimentos y Derivados</v>
          </cell>
          <cell r="D187" t="str">
            <v>WAM</v>
          </cell>
        </row>
        <row r="188">
          <cell r="A188">
            <v>600</v>
          </cell>
          <cell r="B188" t="str">
            <v>EMPRESA SERVICIOS AÉREOS BOLIVIANOS</v>
          </cell>
          <cell r="C188" t="str">
            <v>Empresa Servicios Aéreos Bolivianos</v>
          </cell>
          <cell r="D188" t="str">
            <v>RCC</v>
          </cell>
        </row>
        <row r="189">
          <cell r="A189">
            <v>601</v>
          </cell>
          <cell r="B189" t="str">
            <v>EMPRESA BOLIVIANA DE PRODUCCIÓN AGROPECUARIA</v>
          </cell>
          <cell r="C189" t="str">
            <v>Empresa Boliviana de Producción Agropecuaria</v>
          </cell>
        </row>
        <row r="190">
          <cell r="A190">
            <v>633</v>
          </cell>
          <cell r="B190" t="str">
            <v>EMPRESA MISICUNI</v>
          </cell>
          <cell r="C190" t="str">
            <v>Empresa Misicuni</v>
          </cell>
          <cell r="D190" t="str">
            <v>SGP</v>
          </cell>
        </row>
        <row r="191">
          <cell r="A191">
            <v>634</v>
          </cell>
          <cell r="B191" t="str">
            <v>EMPRESA PÚB. DEPTAL. HOTEL TERMINAL-TERMINAL DE BUSES ORURO</v>
          </cell>
          <cell r="C191" t="str">
            <v>Empresa Púb. Deptal. Hotel Terminal-Terminal de Buses Oruro</v>
          </cell>
          <cell r="D191" t="str">
            <v>RCC</v>
          </cell>
        </row>
        <row r="192">
          <cell r="A192">
            <v>650</v>
          </cell>
          <cell r="B192" t="str">
            <v>ASAMBLEA LEGISLATIVA PLURINACIONAL</v>
          </cell>
          <cell r="C192" t="str">
            <v>Asamblea Legislativa Plurinacional</v>
          </cell>
          <cell r="D192" t="str">
            <v>MZC</v>
          </cell>
        </row>
        <row r="193">
          <cell r="A193">
            <v>660</v>
          </cell>
          <cell r="B193" t="str">
            <v>ÓRGANO JUDICIAL</v>
          </cell>
          <cell r="C193" t="str">
            <v>Órgano Judicial</v>
          </cell>
          <cell r="D193" t="str">
            <v>SGP</v>
          </cell>
        </row>
        <row r="194">
          <cell r="A194">
            <v>661</v>
          </cell>
          <cell r="B194" t="str">
            <v>TRIBUNAL CONSTITUCIONAL PLURINACIONAL</v>
          </cell>
          <cell r="C194" t="str">
            <v>Tribunal Constitucional Plurinacional</v>
          </cell>
          <cell r="D194" t="str">
            <v>SGP</v>
          </cell>
        </row>
        <row r="195">
          <cell r="A195">
            <v>670</v>
          </cell>
          <cell r="B195" t="str">
            <v>ÓRGANO ELECTORAL PLURINACIONAL</v>
          </cell>
          <cell r="C195" t="str">
            <v>Órgano Electoral Plurinacional</v>
          </cell>
          <cell r="D195" t="str">
            <v>MZC</v>
          </cell>
        </row>
        <row r="196">
          <cell r="A196">
            <v>680</v>
          </cell>
          <cell r="B196" t="str">
            <v>CONTRALORIA GENERAL DEL ESTADO</v>
          </cell>
          <cell r="C196" t="str">
            <v>Contraloria General del Estado</v>
          </cell>
          <cell r="D196" t="str">
            <v>MVP</v>
          </cell>
        </row>
        <row r="197">
          <cell r="A197">
            <v>681</v>
          </cell>
          <cell r="B197" t="str">
            <v>MINISTERIO PÚBLICO</v>
          </cell>
          <cell r="C197" t="str">
            <v>Ministerio Público</v>
          </cell>
          <cell r="D197" t="str">
            <v>RCC</v>
          </cell>
        </row>
        <row r="198">
          <cell r="A198">
            <v>682</v>
          </cell>
          <cell r="B198" t="str">
            <v>DEFENSORIA DEL PUEBLO</v>
          </cell>
          <cell r="C198" t="str">
            <v>Defensoria del Pueblo</v>
          </cell>
          <cell r="D198" t="str">
            <v>SGP</v>
          </cell>
        </row>
        <row r="199">
          <cell r="A199">
            <v>683</v>
          </cell>
          <cell r="B199" t="str">
            <v>PROCURADURIA GENERAL DEL ESTADO</v>
          </cell>
          <cell r="C199" t="str">
            <v>Procuraduria General del Estado</v>
          </cell>
          <cell r="D199" t="str">
            <v>MVP</v>
          </cell>
        </row>
        <row r="200">
          <cell r="A200">
            <v>716</v>
          </cell>
          <cell r="B200" t="str">
            <v>EMPRESA TARIJEÑA DEL GAS</v>
          </cell>
          <cell r="C200" t="str">
            <v>Empresa Tarijeña del Gas</v>
          </cell>
          <cell r="D200" t="str">
            <v>-</v>
          </cell>
        </row>
        <row r="201">
          <cell r="A201">
            <v>761</v>
          </cell>
          <cell r="B201" t="str">
            <v>SERVICIO AUTÓNOMO MUNICIPAL DE AGUA POTABLE Y ALCANTARILLADO</v>
          </cell>
          <cell r="C201" t="str">
            <v>Servicio Autónomo Municipal de Agua Potable y Alcantarillado</v>
          </cell>
          <cell r="D201" t="str">
            <v>-</v>
          </cell>
        </row>
        <row r="202">
          <cell r="A202">
            <v>781</v>
          </cell>
          <cell r="B202" t="str">
            <v>SERVICIO MUNICIPAL DE AGUA POTABLE Y ALCANTARILLADO</v>
          </cell>
          <cell r="C202" t="str">
            <v>Servicio Municipal de Agua Potable y Alcantarillado</v>
          </cell>
          <cell r="D202" t="str">
            <v>-</v>
          </cell>
        </row>
        <row r="203">
          <cell r="A203">
            <v>802</v>
          </cell>
          <cell r="B203" t="str">
            <v>EMPRESA LOCAL DE AGUA POTABLE Y ALCANTARILLADO SUCRE</v>
          </cell>
          <cell r="C203" t="str">
            <v>Empresa Local de Agua Potable y Alcantarillado Sucre</v>
          </cell>
          <cell r="D203" t="str">
            <v>-</v>
          </cell>
        </row>
        <row r="204">
          <cell r="A204">
            <v>821</v>
          </cell>
          <cell r="B204" t="str">
            <v>ADMINISTRACIÓN AUTÓNOMA PARA OBRAS SANITARIAS - POTOSÍ</v>
          </cell>
          <cell r="C204" t="str">
            <v>Administración Autónoma para Obras Sanitarias - Potosí</v>
          </cell>
          <cell r="D204" t="str">
            <v>-</v>
          </cell>
        </row>
        <row r="205">
          <cell r="A205">
            <v>831</v>
          </cell>
          <cell r="B205" t="str">
            <v>SERVICIO LOCAL DE ACUEDUCTOS Y ALCANTARILLADO - ORURO</v>
          </cell>
          <cell r="C205" t="str">
            <v>Servicio Local de Acueductos y Alcantarillado - Oruro</v>
          </cell>
          <cell r="D205" t="str">
            <v>-</v>
          </cell>
        </row>
        <row r="206">
          <cell r="A206">
            <v>862</v>
          </cell>
          <cell r="B206" t="str">
            <v>FONDO NACIONAL DE DESARROLLO REGIONAL</v>
          </cell>
          <cell r="C206" t="str">
            <v>Fondo Nacional de Desarrollo Regional</v>
          </cell>
          <cell r="D206" t="str">
            <v>MVP</v>
          </cell>
        </row>
        <row r="207">
          <cell r="A207">
            <v>865</v>
          </cell>
          <cell r="B207" t="str">
            <v>FONDO DE DESARROLLO DEL SIST.FIN. Y APOYO AL SEC.PRODUCTIVO</v>
          </cell>
          <cell r="C207" t="str">
            <v>Fondo de Desarrollo del Sist.Fin. y Apoyo al Sec.Productivo</v>
          </cell>
          <cell r="D207" t="str">
            <v>SGP</v>
          </cell>
        </row>
        <row r="208">
          <cell r="A208">
            <v>867</v>
          </cell>
          <cell r="B208" t="str">
            <v>FONDO ROTATORIO DE FOMENTO PRODUCTIVO REGIONAL</v>
          </cell>
          <cell r="C208" t="str">
            <v>Fondo Rotatorio de Fomento Productivo Regional</v>
          </cell>
          <cell r="D208" t="str">
            <v>SGP</v>
          </cell>
        </row>
        <row r="209">
          <cell r="A209">
            <v>901</v>
          </cell>
          <cell r="B209" t="str">
            <v>GOBIERNO AUTÓNOMO DEPARTAMENTAL DE CHUQUISACA</v>
          </cell>
          <cell r="C209" t="str">
            <v>Gobierno Autónomo Departamental de Chuquisaca</v>
          </cell>
          <cell r="D209" t="str">
            <v>-</v>
          </cell>
        </row>
        <row r="210">
          <cell r="A210">
            <v>902</v>
          </cell>
          <cell r="B210" t="str">
            <v>GOBIERNO AUTÓNOMO DEPARTAMENTAL DE LA PAZ</v>
          </cell>
          <cell r="C210" t="str">
            <v>Gobierno Autónomo Departamental de La Paz</v>
          </cell>
          <cell r="D210" t="str">
            <v>-</v>
          </cell>
        </row>
        <row r="211">
          <cell r="A211">
            <v>903</v>
          </cell>
          <cell r="B211" t="str">
            <v>GOBIERNO AUTÓNOMO DEPARTAMENTAL DE COCHABAMBA</v>
          </cell>
          <cell r="C211" t="str">
            <v>Gobierno Autónomo Departamental de Cochabamba</v>
          </cell>
          <cell r="D211" t="str">
            <v>-</v>
          </cell>
        </row>
        <row r="212">
          <cell r="A212">
            <v>904</v>
          </cell>
          <cell r="B212" t="str">
            <v>GOBIERNO AUTÓNOMO DEPARTAMENTAL DE ORURO</v>
          </cell>
          <cell r="C212" t="str">
            <v>Gobierno Autónomo Departamental de Oruro</v>
          </cell>
          <cell r="D212" t="str">
            <v>-</v>
          </cell>
        </row>
        <row r="213">
          <cell r="A213">
            <v>905</v>
          </cell>
          <cell r="B213" t="str">
            <v>GOBIERNO AUTÓNOMO DEPARTAMENTAL DE POTOSÍ</v>
          </cell>
          <cell r="C213" t="str">
            <v>Gobierno Autónomo Departamental de Potosí</v>
          </cell>
          <cell r="D213" t="str">
            <v>-</v>
          </cell>
        </row>
        <row r="214">
          <cell r="A214">
            <v>906</v>
          </cell>
          <cell r="B214" t="str">
            <v>GOBIERNO AUTÓNOMO DEPARTAMENTAL DE TARIJA</v>
          </cell>
          <cell r="C214" t="str">
            <v>Gobierno Autónomo Departamental de Tarija</v>
          </cell>
          <cell r="D214" t="str">
            <v>-</v>
          </cell>
        </row>
        <row r="215">
          <cell r="A215">
            <v>907</v>
          </cell>
          <cell r="B215" t="str">
            <v>GOBIERNO AUTÓNOMO DEPARTAMENTAL DE SANTA CRUZ</v>
          </cell>
          <cell r="C215" t="str">
            <v>Gobierno Autónomo Departamental de Santa Cruz</v>
          </cell>
          <cell r="D215" t="str">
            <v>-</v>
          </cell>
        </row>
        <row r="216">
          <cell r="A216">
            <v>908</v>
          </cell>
          <cell r="B216" t="str">
            <v>GOBIERNO AUTÓNOMO DEPARTAMENTAL DEL BENI</v>
          </cell>
          <cell r="C216" t="str">
            <v>Gobierno Autónomo Departamental del Beni</v>
          </cell>
          <cell r="D216" t="str">
            <v>-</v>
          </cell>
        </row>
        <row r="217">
          <cell r="A217">
            <v>909</v>
          </cell>
          <cell r="B217" t="str">
            <v>GOBIERNO AUTÓNOMO DEPARTAMENTAL DE PANDO</v>
          </cell>
          <cell r="C217" t="str">
            <v>Gobierno Autónomo Departamental de Pando</v>
          </cell>
          <cell r="D217" t="str">
            <v>-</v>
          </cell>
        </row>
        <row r="218">
          <cell r="A218">
            <v>951</v>
          </cell>
          <cell r="B218" t="str">
            <v>BANCO CENTRAL DE BOLIVIA</v>
          </cell>
          <cell r="C218" t="str">
            <v>Banco Central de Bolivia</v>
          </cell>
          <cell r="D218" t="str">
            <v>-</v>
          </cell>
        </row>
        <row r="219">
          <cell r="A219">
            <v>1101</v>
          </cell>
          <cell r="B219" t="str">
            <v>GOBIERNO AUTÓNOMO MUNICIPAL DE SUCRE</v>
          </cell>
          <cell r="C219" t="str">
            <v>Gobierno Autónomo Municipal de Sucre</v>
          </cell>
          <cell r="D219" t="str">
            <v>-</v>
          </cell>
        </row>
        <row r="220">
          <cell r="A220">
            <v>1102</v>
          </cell>
          <cell r="B220" t="str">
            <v>GOBIERNO AUTÓNOMO MUNICIPAL DE YOTALA</v>
          </cell>
          <cell r="C220" t="str">
            <v>Gobierno Autónomo Municipal de Yotala</v>
          </cell>
          <cell r="D220" t="str">
            <v>-</v>
          </cell>
        </row>
        <row r="221">
          <cell r="A221">
            <v>1103</v>
          </cell>
          <cell r="B221" t="str">
            <v>GOBIERNO AUTÓNOMO MUNICIPAL DE POROMA</v>
          </cell>
          <cell r="C221" t="str">
            <v>Gobierno Autónomo Municipal de Poroma</v>
          </cell>
          <cell r="D221" t="str">
            <v>-</v>
          </cell>
        </row>
        <row r="222">
          <cell r="A222">
            <v>1104</v>
          </cell>
          <cell r="B222" t="str">
            <v>GOBIERNO AUTÓNOMO MUNICIPAL DE VILLA AZURDUY</v>
          </cell>
          <cell r="C222" t="str">
            <v>Gobierno Autónomo Municipal de Villa Azurduy</v>
          </cell>
          <cell r="D222" t="str">
            <v>-</v>
          </cell>
        </row>
        <row r="223">
          <cell r="A223">
            <v>1105</v>
          </cell>
          <cell r="B223" t="str">
            <v>GOBIERNO AUTÓNOMO MUNICIPAL DE TARVITA (VILLA ORÍAS)</v>
          </cell>
          <cell r="C223" t="str">
            <v>Gobierno Autónomo Municipal de Tarvita (Villa Orías)</v>
          </cell>
          <cell r="D223" t="str">
            <v>-</v>
          </cell>
        </row>
        <row r="224">
          <cell r="A224">
            <v>1106</v>
          </cell>
          <cell r="B224" t="str">
            <v>GOBIERNO AUTÓNOMO MUNICIPAL DE VILLA ZUDAÑEZ (TACOPAYA)</v>
          </cell>
          <cell r="C224" t="str">
            <v>Gobierno Autónomo Municipal de Villa Zudañez (Tacopaya)</v>
          </cell>
          <cell r="D224" t="str">
            <v>-</v>
          </cell>
        </row>
        <row r="225">
          <cell r="A225">
            <v>1107</v>
          </cell>
          <cell r="B225" t="str">
            <v>GOBIERNO AUTÓNOMO MUNICIPAL DE PRESTO</v>
          </cell>
          <cell r="C225" t="str">
            <v>Gobierno Autónomo Municipal de Presto</v>
          </cell>
          <cell r="D225" t="str">
            <v>-</v>
          </cell>
        </row>
        <row r="226">
          <cell r="A226">
            <v>1108</v>
          </cell>
          <cell r="B226" t="str">
            <v>GOBIERNO AUTÓNOMO MUNICIPAL DE VILLA MOJOCOYA</v>
          </cell>
          <cell r="C226" t="str">
            <v>Gobierno Autónomo Municipal de Villa Mojocoya</v>
          </cell>
          <cell r="D226" t="str">
            <v>-</v>
          </cell>
        </row>
        <row r="227">
          <cell r="A227">
            <v>1109</v>
          </cell>
          <cell r="B227" t="str">
            <v>GOBIERNO AUTÓNOMO MUNICIPAL DE ICLA</v>
          </cell>
          <cell r="C227" t="str">
            <v>Gobierno Autónomo Municipal de Icla</v>
          </cell>
          <cell r="D227" t="str">
            <v>-</v>
          </cell>
        </row>
        <row r="228">
          <cell r="A228">
            <v>1110</v>
          </cell>
          <cell r="B228" t="str">
            <v>GOBIERNO AUTÓNOMO MUNICIPAL DE PADILLA</v>
          </cell>
          <cell r="C228" t="str">
            <v>Gobierno Autónomo Municipal de Padilla</v>
          </cell>
          <cell r="D228" t="str">
            <v>-</v>
          </cell>
        </row>
        <row r="229">
          <cell r="A229">
            <v>1111</v>
          </cell>
          <cell r="B229" t="str">
            <v>GOBIERNO AUTÓNOMO MUNICIPAL DE TOMINA</v>
          </cell>
          <cell r="C229" t="str">
            <v>Gobierno Autónomo Municipal de Tomina</v>
          </cell>
          <cell r="D229" t="str">
            <v>-</v>
          </cell>
        </row>
        <row r="230">
          <cell r="A230">
            <v>1112</v>
          </cell>
          <cell r="B230" t="str">
            <v>GOBIERNO AUTÓNOMO MUNICIPAL DE SOPACHUY</v>
          </cell>
          <cell r="C230" t="str">
            <v>Gobierno Autónomo Municipal de Sopachuy</v>
          </cell>
          <cell r="D230" t="str">
            <v>-</v>
          </cell>
        </row>
        <row r="231">
          <cell r="A231">
            <v>1113</v>
          </cell>
          <cell r="B231" t="str">
            <v>GOBIERNO AUTÓNOMO MUNICIPAL DE VILLA ALCALÁ</v>
          </cell>
          <cell r="C231" t="str">
            <v>Gobierno Autónomo Municipal de Villa Alcalá</v>
          </cell>
          <cell r="D231" t="str">
            <v>-</v>
          </cell>
        </row>
        <row r="232">
          <cell r="A232">
            <v>1114</v>
          </cell>
          <cell r="B232" t="str">
            <v>GOBIERNO AUTÓNOMO MUNICIPAL DE EL VILLAR</v>
          </cell>
          <cell r="C232" t="str">
            <v>Gobierno Autónomo Municipal de El Villar</v>
          </cell>
          <cell r="D232" t="str">
            <v>-</v>
          </cell>
        </row>
        <row r="233">
          <cell r="A233">
            <v>1115</v>
          </cell>
          <cell r="B233" t="str">
            <v>GOBIERNO AUTÓNOMO MUNICIPAL DE MONTEAGUDO</v>
          </cell>
          <cell r="C233" t="str">
            <v>Gobierno Autónomo Municipal de Monteagudo</v>
          </cell>
          <cell r="D233" t="str">
            <v>-</v>
          </cell>
        </row>
        <row r="234">
          <cell r="A234">
            <v>1116</v>
          </cell>
          <cell r="B234" t="str">
            <v>GOBIERNO AUTÓNOMO MUNICIPAL DE SAN PABLO DE HUACARETA</v>
          </cell>
          <cell r="C234" t="str">
            <v>Gobierno Autónomo Municipal de San Pablo de Huacareta</v>
          </cell>
          <cell r="D234" t="str">
            <v>-</v>
          </cell>
        </row>
        <row r="235">
          <cell r="A235">
            <v>1117</v>
          </cell>
          <cell r="B235" t="str">
            <v>GOBIERNO AUTÓNOMO MUNICIPAL DE TARABUCO</v>
          </cell>
          <cell r="C235" t="str">
            <v>Gobierno Autónomo Municipal de Tarabuco</v>
          </cell>
          <cell r="D235" t="str">
            <v>-</v>
          </cell>
        </row>
        <row r="236">
          <cell r="A236">
            <v>1118</v>
          </cell>
          <cell r="B236" t="str">
            <v>GOBIERNO AUTÓNOMO MUNICIPAL DE YAMPARÁEZ</v>
          </cell>
          <cell r="C236" t="str">
            <v>Gobierno Autónomo Municipal de Yamparáez</v>
          </cell>
          <cell r="D236" t="str">
            <v>-</v>
          </cell>
        </row>
        <row r="237">
          <cell r="A237">
            <v>1119</v>
          </cell>
          <cell r="B237" t="str">
            <v>GOBIERNO AUTÓNOMO MUNICIPAL DE CAMARGO</v>
          </cell>
          <cell r="C237" t="str">
            <v>Gobierno Autónomo Municipal de Camargo</v>
          </cell>
          <cell r="D237" t="str">
            <v>-</v>
          </cell>
        </row>
        <row r="238">
          <cell r="A238">
            <v>1120</v>
          </cell>
          <cell r="B238" t="str">
            <v>GOBIERNO AUTÓNOMO MUNICIPAL DE SAN LUCAS</v>
          </cell>
          <cell r="C238" t="str">
            <v>Gobierno Autónomo Municipal de San Lucas</v>
          </cell>
          <cell r="D238" t="str">
            <v>-</v>
          </cell>
        </row>
        <row r="239">
          <cell r="A239">
            <v>1121</v>
          </cell>
          <cell r="B239" t="str">
            <v>GOBIERNO AUTÓNOMO MUNICIPAL DE INCAHUASI</v>
          </cell>
          <cell r="C239" t="str">
            <v>Gobierno Autónomo Municipal de Incahuasi</v>
          </cell>
          <cell r="D239" t="str">
            <v>-</v>
          </cell>
        </row>
        <row r="240">
          <cell r="A240">
            <v>1122</v>
          </cell>
          <cell r="B240" t="str">
            <v>GOBIERNO AUTÓNOMO MUNICIPAL DE VILLA SERRANO</v>
          </cell>
          <cell r="C240" t="str">
            <v>Gobierno Autónomo Municipal de Villa Serrano</v>
          </cell>
          <cell r="D240" t="str">
            <v>-</v>
          </cell>
        </row>
        <row r="241">
          <cell r="A241">
            <v>1123</v>
          </cell>
          <cell r="B241" t="str">
            <v>GOBIERNO AUTÓNOMO MUNICIPAL DE CAMATAQUI (VILLA ABECIA)</v>
          </cell>
          <cell r="C241" t="str">
            <v>Gobierno Autónomo Municipal de Camataqui (Villa Abecia)</v>
          </cell>
          <cell r="D241" t="str">
            <v>-</v>
          </cell>
        </row>
        <row r="242">
          <cell r="A242">
            <v>1124</v>
          </cell>
          <cell r="B242" t="str">
            <v>GOBIERNO AUTÓNOMO MUNICIPAL DE CULPINA</v>
          </cell>
          <cell r="C242" t="str">
            <v>Gobierno Autónomo Municipal de Culpina</v>
          </cell>
          <cell r="D242" t="str">
            <v>-</v>
          </cell>
        </row>
        <row r="243">
          <cell r="A243">
            <v>1125</v>
          </cell>
          <cell r="B243" t="str">
            <v>GOBIERNO AUTÓNOMO MUNICIPAL DE LAS CARRERAS</v>
          </cell>
          <cell r="C243" t="str">
            <v>Gobierno Autónomo Municipal de Las Carreras</v>
          </cell>
          <cell r="D243" t="str">
            <v>-</v>
          </cell>
        </row>
        <row r="244">
          <cell r="A244">
            <v>1126</v>
          </cell>
          <cell r="B244" t="str">
            <v>GOBIERNO AUTÓNOMO MUNICIPAL DE VILLA VACA GUZMÁN</v>
          </cell>
          <cell r="C244" t="str">
            <v>Gobierno Autónomo Municipal de Villa Vaca Guzmán</v>
          </cell>
          <cell r="D244" t="str">
            <v>-</v>
          </cell>
        </row>
        <row r="245">
          <cell r="A245">
            <v>1127</v>
          </cell>
          <cell r="B245" t="str">
            <v>GOBIERNO AUTÓNOMO MUNICIPAL DE VILLA DE HUACAYA</v>
          </cell>
          <cell r="C245" t="str">
            <v>Gobierno Autónomo Municipal de Villa de Huacaya</v>
          </cell>
          <cell r="D245" t="str">
            <v>-</v>
          </cell>
        </row>
        <row r="246">
          <cell r="A246">
            <v>1128</v>
          </cell>
          <cell r="B246" t="str">
            <v>GOBIERNO AUTÓNOMO MUNICIPAL DE MACHARETI</v>
          </cell>
          <cell r="C246" t="str">
            <v>Gobierno Autónomo Municipal de Machareti</v>
          </cell>
          <cell r="D246" t="str">
            <v>-</v>
          </cell>
        </row>
        <row r="247">
          <cell r="A247">
            <v>1129</v>
          </cell>
          <cell r="B247" t="str">
            <v>GOBIERNO AUTÓNOMO MUNICIPAL DE VILLA CHARCAS</v>
          </cell>
          <cell r="C247" t="str">
            <v>Gobierno Autónomo Municipal de Villa Charcas</v>
          </cell>
          <cell r="D247" t="str">
            <v>-</v>
          </cell>
        </row>
        <row r="248">
          <cell r="A248">
            <v>1201</v>
          </cell>
          <cell r="B248" t="str">
            <v>GOBIERNO AUTÓNOMO MUNICIPAL DE LA PAZ</v>
          </cell>
          <cell r="C248" t="str">
            <v>Gobierno Autónomo Municipal de La Paz</v>
          </cell>
          <cell r="D248" t="str">
            <v>-</v>
          </cell>
        </row>
        <row r="249">
          <cell r="A249">
            <v>1202</v>
          </cell>
          <cell r="B249" t="str">
            <v>GOBIERNO AUTÓNOMO MUNICIPAL DE PALCA</v>
          </cell>
          <cell r="C249" t="str">
            <v>Gobierno Autónomo Municipal de Palca</v>
          </cell>
          <cell r="D249" t="str">
            <v>-</v>
          </cell>
        </row>
        <row r="250">
          <cell r="A250">
            <v>1203</v>
          </cell>
          <cell r="B250" t="str">
            <v>GOBIERNO AUTÓNOMO MUNICIPAL DE MECAPACA</v>
          </cell>
          <cell r="C250" t="str">
            <v>Gobierno Autónomo Municipal de Mecapaca</v>
          </cell>
          <cell r="D250" t="str">
            <v>-</v>
          </cell>
        </row>
        <row r="251">
          <cell r="A251">
            <v>1204</v>
          </cell>
          <cell r="B251" t="str">
            <v>GOBIERNO AUTÓNOMO MUNICIPAL DE ACHOCALLA</v>
          </cell>
          <cell r="C251" t="str">
            <v>Gobierno Autónomo Municipal de Achocalla</v>
          </cell>
          <cell r="D251" t="str">
            <v>-</v>
          </cell>
        </row>
        <row r="252">
          <cell r="A252">
            <v>1205</v>
          </cell>
          <cell r="B252" t="str">
            <v>GOBIERNO AUTÓNOMO MUNICIPAL DE EL ALTO DE LA PAZ</v>
          </cell>
          <cell r="C252" t="str">
            <v>Gobierno Autónomo Municipal de El Alto de La Paz</v>
          </cell>
          <cell r="D252" t="str">
            <v>-</v>
          </cell>
        </row>
        <row r="253">
          <cell r="A253">
            <v>1206</v>
          </cell>
          <cell r="B253" t="str">
            <v>GOBIERNO AUTÓNOMO MUNICIPAL DE VIACHA</v>
          </cell>
          <cell r="C253" t="str">
            <v>Gobierno Autónomo Municipal de Viacha</v>
          </cell>
          <cell r="D253" t="str">
            <v>-</v>
          </cell>
        </row>
        <row r="254">
          <cell r="A254">
            <v>1207</v>
          </cell>
          <cell r="B254" t="str">
            <v>GOBIERNO AUTÓNOMO MUNICIPAL DE GUAQUI</v>
          </cell>
          <cell r="C254" t="str">
            <v>Gobierno Autónomo Municipal de Guaqui</v>
          </cell>
          <cell r="D254" t="str">
            <v>-</v>
          </cell>
        </row>
        <row r="255">
          <cell r="A255">
            <v>1208</v>
          </cell>
          <cell r="B255" t="str">
            <v>GOBIERNO AUTÓNOMO MUNICIPAL DE TIAHUANACU</v>
          </cell>
          <cell r="C255" t="str">
            <v>Gobierno Autónomo Municipal de Tiahuanacu</v>
          </cell>
          <cell r="D255" t="str">
            <v>-</v>
          </cell>
        </row>
        <row r="256">
          <cell r="A256">
            <v>1209</v>
          </cell>
          <cell r="B256" t="str">
            <v>GOBIERNO AUTÓNOMO MUNICIPAL DE DESAGUADERO</v>
          </cell>
          <cell r="C256" t="str">
            <v>Gobierno Autónomo Municipal de Desaguadero</v>
          </cell>
          <cell r="D256" t="str">
            <v>-</v>
          </cell>
        </row>
        <row r="257">
          <cell r="A257">
            <v>1210</v>
          </cell>
          <cell r="B257" t="str">
            <v>GOBIERNO AUTÓNOMO MUNICIPAL DE CARANAVI</v>
          </cell>
          <cell r="C257" t="str">
            <v>Gobierno Autónomo Municipal de Caranavi</v>
          </cell>
          <cell r="D257" t="str">
            <v>-</v>
          </cell>
        </row>
        <row r="258">
          <cell r="A258">
            <v>1211</v>
          </cell>
          <cell r="B258" t="str">
            <v>GOBIERNO AUTÓNOMO MUNICIPAL DE SICA SICA (VILLA AROMA)</v>
          </cell>
          <cell r="C258" t="str">
            <v>Gobierno Autónomo Municipal de Sica Sica (Villa Aroma)</v>
          </cell>
          <cell r="D258" t="str">
            <v>-</v>
          </cell>
        </row>
        <row r="259">
          <cell r="A259">
            <v>1212</v>
          </cell>
          <cell r="B259" t="str">
            <v>GOBIERNO AUTÓNOMO MUNICIPAL DE UMALA</v>
          </cell>
          <cell r="C259" t="str">
            <v>Gobierno Autónomo Municipal de Umala</v>
          </cell>
          <cell r="D259" t="str">
            <v>-</v>
          </cell>
        </row>
        <row r="260">
          <cell r="A260">
            <v>1213</v>
          </cell>
          <cell r="B260" t="str">
            <v>GOBIERNO AUTÓNOMO MUNICIPAL DE AYO AYO</v>
          </cell>
          <cell r="C260" t="str">
            <v>Gobierno Autónomo Municipal de Ayo Ayo</v>
          </cell>
          <cell r="D260" t="str">
            <v>-</v>
          </cell>
        </row>
        <row r="261">
          <cell r="A261">
            <v>1214</v>
          </cell>
          <cell r="B261" t="str">
            <v>GOBIERNO AUTÓNOMO MUNICIPAL DE CALAMARCA</v>
          </cell>
          <cell r="C261" t="str">
            <v>Gobierno Autónomo Municipal de Calamarca</v>
          </cell>
          <cell r="D261" t="str">
            <v>-</v>
          </cell>
        </row>
        <row r="262">
          <cell r="A262">
            <v>1215</v>
          </cell>
          <cell r="B262" t="str">
            <v>GOBIERNO AUTÓNOMO MUNICIPAL DE PATACAMAYA</v>
          </cell>
          <cell r="C262" t="str">
            <v>Gobierno Autónomo Municipal de Patacamaya</v>
          </cell>
          <cell r="D262" t="str">
            <v>-</v>
          </cell>
        </row>
        <row r="263">
          <cell r="A263">
            <v>1216</v>
          </cell>
          <cell r="B263" t="str">
            <v>GOBIERNO AUTÓNOMO MUNICIPAL DE COLQUENCHA</v>
          </cell>
          <cell r="C263" t="str">
            <v>Gobierno Autónomo Municipal de Colquencha</v>
          </cell>
          <cell r="D263" t="str">
            <v>-</v>
          </cell>
        </row>
        <row r="264">
          <cell r="A264">
            <v>1217</v>
          </cell>
          <cell r="B264" t="str">
            <v>GOBIERNO AUTÓNOMO MUNICIPAL DE COLLANA</v>
          </cell>
          <cell r="C264" t="str">
            <v>Gobierno Autónomo Municipal de Collana</v>
          </cell>
          <cell r="D264" t="str">
            <v>-</v>
          </cell>
        </row>
        <row r="265">
          <cell r="A265">
            <v>1218</v>
          </cell>
          <cell r="B265" t="str">
            <v>GOBIERNO AUTÓNOMO MUNICIPAL DE INQUISIVI</v>
          </cell>
          <cell r="C265" t="str">
            <v>Gobierno Autónomo Municipal de Inquisivi</v>
          </cell>
          <cell r="D265" t="str">
            <v>-</v>
          </cell>
        </row>
        <row r="266">
          <cell r="A266">
            <v>1219</v>
          </cell>
          <cell r="B266" t="str">
            <v>GOBIERNO AUTÓNOMO MUNICIPAL DE QUIME</v>
          </cell>
          <cell r="C266" t="str">
            <v>Gobierno Autónomo Municipal de Quime</v>
          </cell>
          <cell r="D266" t="str">
            <v>-</v>
          </cell>
        </row>
        <row r="267">
          <cell r="A267">
            <v>1220</v>
          </cell>
          <cell r="B267" t="str">
            <v>GOBIERNO AUTÓNOMO MUNICIPAL DE CAJUATA</v>
          </cell>
          <cell r="C267" t="str">
            <v>Gobierno Autónomo Municipal de Cajuata</v>
          </cell>
          <cell r="D267" t="str">
            <v>-</v>
          </cell>
        </row>
        <row r="268">
          <cell r="A268">
            <v>1221</v>
          </cell>
          <cell r="B268" t="str">
            <v>GOBIERNO AUTÓNOMO MUNICIPAL DE COLQUIRI</v>
          </cell>
          <cell r="C268" t="str">
            <v>Gobierno Autónomo Municipal de Colquiri</v>
          </cell>
          <cell r="D268" t="str">
            <v>-</v>
          </cell>
        </row>
        <row r="269">
          <cell r="A269">
            <v>1222</v>
          </cell>
          <cell r="B269" t="str">
            <v>GOBIERNO AUTÓNOMO MUNICIPAL DE ICHOCA</v>
          </cell>
          <cell r="C269" t="str">
            <v>Gobierno Autónomo Municipal de Ichoca</v>
          </cell>
          <cell r="D269" t="str">
            <v>-</v>
          </cell>
        </row>
        <row r="270">
          <cell r="A270">
            <v>1223</v>
          </cell>
          <cell r="B270" t="str">
            <v>GOBIERNO AUTÓNOMO MUNICIPAL DE VILLA LIBERTAD LICOMA</v>
          </cell>
          <cell r="C270" t="str">
            <v>Gobierno Autónomo Municipal de Villa Libertad Licoma</v>
          </cell>
          <cell r="D270" t="str">
            <v>-</v>
          </cell>
        </row>
        <row r="271">
          <cell r="A271">
            <v>1224</v>
          </cell>
          <cell r="B271" t="str">
            <v>GOBIERNO AUTÓNOMO MUNICIPAL DE ACHACACHI</v>
          </cell>
          <cell r="C271" t="str">
            <v>Gobierno Autónomo Municipal de Achacachi</v>
          </cell>
          <cell r="D271" t="str">
            <v>-</v>
          </cell>
        </row>
        <row r="272">
          <cell r="A272">
            <v>1225</v>
          </cell>
          <cell r="B272" t="str">
            <v>GOBIERNO AUTÓNOMO MUNICIPAL DE ANCORAIMES</v>
          </cell>
          <cell r="C272" t="str">
            <v>Gobierno Autónomo Municipal de Ancoraimes</v>
          </cell>
          <cell r="D272" t="str">
            <v>-</v>
          </cell>
        </row>
        <row r="273">
          <cell r="A273">
            <v>1226</v>
          </cell>
          <cell r="B273" t="str">
            <v>GOBIERNO AUTÓNOMO MUNICIPAL DE SORATA</v>
          </cell>
          <cell r="C273" t="str">
            <v>Gobierno Autónomo Municipal de Sorata</v>
          </cell>
          <cell r="D273" t="str">
            <v>-</v>
          </cell>
        </row>
        <row r="274">
          <cell r="A274">
            <v>1227</v>
          </cell>
          <cell r="B274" t="str">
            <v>GOBIERNO AUTÓNOMO MUNICIPAL DE GUANAY</v>
          </cell>
          <cell r="C274" t="str">
            <v>Gobierno Autónomo Municipal de Guanay</v>
          </cell>
          <cell r="D274" t="str">
            <v>-</v>
          </cell>
        </row>
        <row r="275">
          <cell r="A275">
            <v>1228</v>
          </cell>
          <cell r="B275" t="str">
            <v>GOBIERNO AUTÓNOMO MUNICIPAL DE TACACOMA</v>
          </cell>
          <cell r="C275" t="str">
            <v>Gobierno Autónomo Municipal de Tacacoma</v>
          </cell>
          <cell r="D275" t="str">
            <v>-</v>
          </cell>
        </row>
        <row r="276">
          <cell r="A276">
            <v>1229</v>
          </cell>
          <cell r="B276" t="str">
            <v>GOBIERNO AUTÓNOMO MUNICIPAL DE TIPUANI</v>
          </cell>
          <cell r="C276" t="str">
            <v>Gobierno Autónomo Municipal de Tipuani</v>
          </cell>
          <cell r="D276" t="str">
            <v>-</v>
          </cell>
        </row>
        <row r="277">
          <cell r="A277">
            <v>1230</v>
          </cell>
          <cell r="B277" t="str">
            <v>GOBIERNO AUTÓNOMO MUNICIPAL DE QUIABAYA</v>
          </cell>
          <cell r="C277" t="str">
            <v>Gobierno Autónomo Municipal de Quiabaya</v>
          </cell>
          <cell r="D277" t="str">
            <v>-</v>
          </cell>
        </row>
        <row r="278">
          <cell r="A278">
            <v>1231</v>
          </cell>
          <cell r="B278" t="str">
            <v>GOBIERNO AUTÓNOMO MUNICIPAL DE COMBAYA</v>
          </cell>
          <cell r="C278" t="str">
            <v>Gobierno Autónomo Municipal de Combaya</v>
          </cell>
          <cell r="D278" t="str">
            <v>-</v>
          </cell>
        </row>
        <row r="279">
          <cell r="A279">
            <v>1232</v>
          </cell>
          <cell r="B279" t="str">
            <v>GOBIERNO AUTÓNOMO MUNICIPAL DE COPACABANA</v>
          </cell>
          <cell r="C279" t="str">
            <v>Gobierno Autónomo Municipal de Copacabana</v>
          </cell>
          <cell r="D279" t="str">
            <v>-</v>
          </cell>
        </row>
        <row r="280">
          <cell r="A280">
            <v>1233</v>
          </cell>
          <cell r="B280" t="str">
            <v>GOBIERNO AUTÓNOMO MUNICIPAL DE SAN PEDRO DE TIQUINA</v>
          </cell>
          <cell r="C280" t="str">
            <v>Gobierno Autónomo Municipal de San Pedro de Tiquina</v>
          </cell>
          <cell r="D280" t="str">
            <v>-</v>
          </cell>
        </row>
        <row r="281">
          <cell r="A281">
            <v>1234</v>
          </cell>
          <cell r="B281" t="str">
            <v>GOBIERNO AUTÓNOMO MUNICIPAL DE TITO YUPANQUI</v>
          </cell>
          <cell r="C281" t="str">
            <v>Gobierno Autónomo Municipal de Tito Yupanqui</v>
          </cell>
          <cell r="D281" t="str">
            <v>-</v>
          </cell>
        </row>
        <row r="282">
          <cell r="A282">
            <v>1235</v>
          </cell>
          <cell r="B282" t="str">
            <v>GOBIERNO AUTÓNOMO MUNICIPAL DE CHUMA</v>
          </cell>
          <cell r="C282" t="str">
            <v>Gobierno Autónomo Municipal de Chuma</v>
          </cell>
          <cell r="D282" t="str">
            <v>-</v>
          </cell>
        </row>
        <row r="283">
          <cell r="A283">
            <v>1236</v>
          </cell>
          <cell r="B283" t="str">
            <v>GOBIERNO AUTÓNOMO MUNICIPAL DE AYATA</v>
          </cell>
          <cell r="C283" t="str">
            <v>Gobierno Autónomo Municipal de Ayata</v>
          </cell>
          <cell r="D283" t="str">
            <v>-</v>
          </cell>
        </row>
        <row r="284">
          <cell r="A284">
            <v>1237</v>
          </cell>
          <cell r="B284" t="str">
            <v>GOBIERNO AUTÓNOMO MUNICIPAL DE AUCAPATA</v>
          </cell>
          <cell r="C284" t="str">
            <v>Gobierno Autónomo Municipal de Aucapata</v>
          </cell>
          <cell r="D284" t="str">
            <v>-</v>
          </cell>
        </row>
        <row r="285">
          <cell r="A285">
            <v>1238</v>
          </cell>
          <cell r="B285" t="str">
            <v>GOBIERNO AUTÓNOMO MUNICIPAL DE COROCORO</v>
          </cell>
          <cell r="C285" t="str">
            <v>Gobierno Autónomo Municipal de Corocoro</v>
          </cell>
          <cell r="D285" t="str">
            <v>-</v>
          </cell>
        </row>
        <row r="286">
          <cell r="A286">
            <v>1239</v>
          </cell>
          <cell r="B286" t="str">
            <v>GOBIERNO AUTÓNOMO MUNICIPAL DE CAQUIAVIRI</v>
          </cell>
          <cell r="C286" t="str">
            <v>Gobierno Autónomo Municipal de Caquiaviri</v>
          </cell>
          <cell r="D286" t="str">
            <v>-</v>
          </cell>
        </row>
        <row r="287">
          <cell r="A287">
            <v>1240</v>
          </cell>
          <cell r="B287" t="str">
            <v>GOBIERNO AUTÓNOMO MUNICIPAL DE CALACOTO</v>
          </cell>
          <cell r="C287" t="str">
            <v>Gobierno Autónomo Municipal de Calacoto</v>
          </cell>
          <cell r="D287" t="str">
            <v>-</v>
          </cell>
        </row>
        <row r="288">
          <cell r="A288">
            <v>1241</v>
          </cell>
          <cell r="B288" t="str">
            <v>GOBIERNO AUTÓNOMO MUNICIPAL DE COMANCHE</v>
          </cell>
          <cell r="C288" t="str">
            <v>Gobierno Autónomo Municipal de Comanche</v>
          </cell>
          <cell r="D288" t="str">
            <v>-</v>
          </cell>
        </row>
        <row r="289">
          <cell r="A289">
            <v>1242</v>
          </cell>
          <cell r="B289" t="str">
            <v>GOBIERNO AUTÓNOMO MUNICIPAL DE CHARAÑA</v>
          </cell>
          <cell r="C289" t="str">
            <v>Gobierno Autónomo Municipal de Charaña</v>
          </cell>
          <cell r="D289" t="str">
            <v>-</v>
          </cell>
        </row>
        <row r="290">
          <cell r="A290">
            <v>1243</v>
          </cell>
          <cell r="B290" t="str">
            <v>GOBIERNO AUTÓNOMO MUNICIPAL DE WALDO BALLIVIÁN</v>
          </cell>
          <cell r="C290" t="str">
            <v>Gobierno Autónomo Municipal de Waldo Ballivián</v>
          </cell>
          <cell r="D290" t="str">
            <v>-</v>
          </cell>
        </row>
        <row r="291">
          <cell r="A291">
            <v>1244</v>
          </cell>
          <cell r="B291" t="str">
            <v>GOBIERNO AUTÓNOMO MUNICIPAL DE NAZACARA DE PACAJES</v>
          </cell>
          <cell r="C291" t="str">
            <v>Gobierno Autónomo Municipal de Nazacara de Pacajes</v>
          </cell>
          <cell r="D291" t="str">
            <v>-</v>
          </cell>
        </row>
        <row r="292">
          <cell r="A292">
            <v>1245</v>
          </cell>
          <cell r="B292" t="str">
            <v>GOBIERNO AUTÓNOMO MUNICIPAL DE SANTIAGO DE CALLAPA</v>
          </cell>
          <cell r="C292" t="str">
            <v>Gobierno Autónomo Municipal de Santiago de Callapa</v>
          </cell>
          <cell r="D292" t="str">
            <v>-</v>
          </cell>
        </row>
        <row r="293">
          <cell r="A293">
            <v>1246</v>
          </cell>
          <cell r="B293" t="str">
            <v>GOBIERNO AUTÓNOMO MUNICIPAL DE PUERTO ACOSTA</v>
          </cell>
          <cell r="C293" t="str">
            <v>Gobierno Autónomo Municipal de Puerto Acosta</v>
          </cell>
          <cell r="D293" t="str">
            <v>-</v>
          </cell>
        </row>
        <row r="294">
          <cell r="A294">
            <v>1247</v>
          </cell>
          <cell r="B294" t="str">
            <v>GOBIERNO AUTÓNOMO MUNICIPAL DE MOCOMOCO</v>
          </cell>
          <cell r="C294" t="str">
            <v>Gobierno Autónomo Municipal de Mocomoco</v>
          </cell>
          <cell r="D294" t="str">
            <v>-</v>
          </cell>
        </row>
        <row r="295">
          <cell r="A295">
            <v>1248</v>
          </cell>
          <cell r="B295" t="str">
            <v>GOBIERNO AUTÓNOMO MUNICIPAL DE CARABUCO</v>
          </cell>
          <cell r="C295" t="str">
            <v>Gobierno Autónomo Municipal de Carabuco</v>
          </cell>
          <cell r="D295" t="str">
            <v>-</v>
          </cell>
        </row>
        <row r="296">
          <cell r="A296">
            <v>1249</v>
          </cell>
          <cell r="B296" t="str">
            <v>GOBIERNO AUTÓNOMO MUNICIPAL DE APOLO</v>
          </cell>
          <cell r="C296" t="str">
            <v>Gobierno Autónomo Municipal de Apolo</v>
          </cell>
          <cell r="D296" t="str">
            <v>-</v>
          </cell>
        </row>
        <row r="297">
          <cell r="A297">
            <v>1250</v>
          </cell>
          <cell r="B297" t="str">
            <v>GOBIERNO AUTÓNOMO MUNICIPAL DE PELECHUCO</v>
          </cell>
          <cell r="C297" t="str">
            <v>Gobierno Autónomo Municipal de Pelechuco</v>
          </cell>
          <cell r="D297" t="str">
            <v>-</v>
          </cell>
        </row>
        <row r="298">
          <cell r="A298">
            <v>1251</v>
          </cell>
          <cell r="B298" t="str">
            <v>GOBIERNO AUTÓNOMO MUNICIPAL DE LURIBAY</v>
          </cell>
          <cell r="C298" t="str">
            <v>Gobierno Autónomo Municipal de Luribay</v>
          </cell>
          <cell r="D298" t="str">
            <v>-</v>
          </cell>
        </row>
        <row r="299">
          <cell r="A299">
            <v>1252</v>
          </cell>
          <cell r="B299" t="str">
            <v>GOBIERNO AUTÓNOMO MUNICIPAL DE SAPAHAQUI</v>
          </cell>
          <cell r="C299" t="str">
            <v>Gobierno Autónomo Municipal de Sapahaqui</v>
          </cell>
          <cell r="D299" t="str">
            <v>-</v>
          </cell>
        </row>
        <row r="300">
          <cell r="A300">
            <v>1253</v>
          </cell>
          <cell r="B300" t="str">
            <v>GOBIERNO AUTÓNOMO MUNICIPAL DE YACO</v>
          </cell>
          <cell r="C300" t="str">
            <v>Gobierno Autónomo Municipal de Yaco</v>
          </cell>
          <cell r="D300" t="str">
            <v>-</v>
          </cell>
        </row>
        <row r="301">
          <cell r="A301">
            <v>1254</v>
          </cell>
          <cell r="B301" t="str">
            <v>GOBIERNO AUTÓNOMO MUNICIPAL DE MALLA</v>
          </cell>
          <cell r="C301" t="str">
            <v>Gobierno Autónomo Municipal de Malla</v>
          </cell>
          <cell r="D301" t="str">
            <v>-</v>
          </cell>
        </row>
        <row r="302">
          <cell r="A302">
            <v>1255</v>
          </cell>
          <cell r="B302" t="str">
            <v>GOBIERNO AUTÓNOMO MUNICIPAL DE CAIROMA</v>
          </cell>
          <cell r="C302" t="str">
            <v>Gobierno Autónomo Municipal de Cairoma</v>
          </cell>
          <cell r="D302" t="str">
            <v>-</v>
          </cell>
        </row>
        <row r="303">
          <cell r="A303">
            <v>1256</v>
          </cell>
          <cell r="B303" t="str">
            <v>GOBIERNO AUTÓNOMO MUNICIPAL DE CHULUMANI (VILLA DE LA LIBERTAD)</v>
          </cell>
          <cell r="C303" t="str">
            <v>Gobierno Autónomo Municipal de Chulumani (Villa de la Libertad)</v>
          </cell>
          <cell r="D303" t="str">
            <v>-</v>
          </cell>
        </row>
        <row r="304">
          <cell r="A304">
            <v>1257</v>
          </cell>
          <cell r="B304" t="str">
            <v>GOBIERNO AUTÓNOMO MUNICIPAL DE IRUPANA (VILLA DE LANZA)</v>
          </cell>
          <cell r="C304" t="str">
            <v>Gobierno Autónomo Municipal de Irupana (Villa de Lanza)</v>
          </cell>
          <cell r="D304" t="str">
            <v>-</v>
          </cell>
        </row>
        <row r="305">
          <cell r="A305">
            <v>1258</v>
          </cell>
          <cell r="B305" t="str">
            <v>GOBIERNO AUTÓNOMO MUNICIPAL DE YANACACHI</v>
          </cell>
          <cell r="C305" t="str">
            <v>Gobierno Autónomo Municipal de Yanacachi</v>
          </cell>
          <cell r="D305" t="str">
            <v>-</v>
          </cell>
        </row>
        <row r="306">
          <cell r="A306">
            <v>1259</v>
          </cell>
          <cell r="B306" t="str">
            <v>GOBIERNO AUTÓNOMO MUNICIPAL DE PALOS BLANCOS</v>
          </cell>
          <cell r="C306" t="str">
            <v>Gobierno Autónomo Municipal de Palos Blancos</v>
          </cell>
          <cell r="D306" t="str">
            <v>-</v>
          </cell>
        </row>
        <row r="307">
          <cell r="A307">
            <v>1260</v>
          </cell>
          <cell r="B307" t="str">
            <v>GOBIERNO AUTÓNOMO MUNICIPAL DE LA ASUNTA</v>
          </cell>
          <cell r="C307" t="str">
            <v>Gobierno Autónomo Municipal de La Asunta</v>
          </cell>
          <cell r="D307" t="str">
            <v>-</v>
          </cell>
        </row>
        <row r="308">
          <cell r="A308">
            <v>1261</v>
          </cell>
          <cell r="B308" t="str">
            <v>GOBIERNO AUTÓNOMO MUNICIPAL DE PUCARANI</v>
          </cell>
          <cell r="C308" t="str">
            <v>Gobierno Autónomo Municipal de Pucarani</v>
          </cell>
          <cell r="D308" t="str">
            <v>-</v>
          </cell>
        </row>
        <row r="309">
          <cell r="A309">
            <v>1262</v>
          </cell>
          <cell r="B309" t="str">
            <v>GOBIERNO AUTÓNOMO MUNICIPAL DE LAJA</v>
          </cell>
          <cell r="C309" t="str">
            <v>Gobierno Autónomo Municipal de Laja</v>
          </cell>
          <cell r="D309" t="str">
            <v>-</v>
          </cell>
        </row>
        <row r="310">
          <cell r="A310">
            <v>1263</v>
          </cell>
          <cell r="B310" t="str">
            <v>GOBIERNO AUTÓNOMO MUNICIPAL DE BATALLAS</v>
          </cell>
          <cell r="C310" t="str">
            <v>Gobierno Autónomo Municipal de Batallas</v>
          </cell>
          <cell r="D310" t="str">
            <v>-</v>
          </cell>
        </row>
        <row r="311">
          <cell r="A311">
            <v>1264</v>
          </cell>
          <cell r="B311" t="str">
            <v>GOBIERNO AUTÓNOMO MUNICIPAL DE PUERTO PÉREZ</v>
          </cell>
          <cell r="C311" t="str">
            <v>Gobierno Autónomo Municipal de Puerto Pérez</v>
          </cell>
          <cell r="D311" t="str">
            <v>-</v>
          </cell>
        </row>
        <row r="312">
          <cell r="A312">
            <v>1265</v>
          </cell>
          <cell r="B312" t="str">
            <v>GOBIERNO AUTÓNOMO MUNICIPAL DE COROICO</v>
          </cell>
          <cell r="C312" t="str">
            <v>Gobierno Autónomo Municipal de Coroico</v>
          </cell>
          <cell r="D312" t="str">
            <v>-</v>
          </cell>
        </row>
        <row r="313">
          <cell r="A313">
            <v>1266</v>
          </cell>
          <cell r="B313" t="str">
            <v>GOBIERNO AUTÓNOMO MUNICIPAL DE CORIPATA</v>
          </cell>
          <cell r="C313" t="str">
            <v>Gobierno Autónomo Municipal de Coripata</v>
          </cell>
          <cell r="D313" t="str">
            <v>-</v>
          </cell>
        </row>
        <row r="314">
          <cell r="A314">
            <v>1267</v>
          </cell>
          <cell r="B314" t="str">
            <v>GOBIERNO AUTÓNOMO MUNICIPAL DE IXIAMAS</v>
          </cell>
          <cell r="C314" t="str">
            <v>Gobierno Autónomo Municipal de Ixiamas</v>
          </cell>
          <cell r="D314" t="str">
            <v>-</v>
          </cell>
        </row>
        <row r="315">
          <cell r="A315">
            <v>1268</v>
          </cell>
          <cell r="B315" t="str">
            <v>GOBIERNO AUTÓNOMO MUNICIPAL DE SAN BUENAVENTURA</v>
          </cell>
          <cell r="C315" t="str">
            <v>Gobierno Autónomo Municipal de San Buenaventura</v>
          </cell>
          <cell r="D315" t="str">
            <v>-</v>
          </cell>
        </row>
        <row r="316">
          <cell r="A316">
            <v>1269</v>
          </cell>
          <cell r="B316" t="str">
            <v>GOBIERNO AUTÓNOMO MUNICIPAL DE GENERAL JUAN JOSÉ PÉREZ (CHARAZANI)</v>
          </cell>
          <cell r="C316" t="str">
            <v>Gobierno Autónomo Municipal de General Juan José Pérez (Charazani)</v>
          </cell>
          <cell r="D316" t="str">
            <v>-</v>
          </cell>
        </row>
        <row r="317">
          <cell r="A317">
            <v>1270</v>
          </cell>
          <cell r="B317" t="str">
            <v>GOBIERNO AUTÓNOMO MUNICIPAL DE CURVA</v>
          </cell>
          <cell r="C317" t="str">
            <v>Gobierno Autónomo Municipal de Curva</v>
          </cell>
          <cell r="D317" t="str">
            <v>-</v>
          </cell>
        </row>
        <row r="318">
          <cell r="A318">
            <v>1271</v>
          </cell>
          <cell r="B318" t="str">
            <v>GOBIERNO AUTÓNOMO MUNICIPAL DE SAN PEDRO DE CURAHUARA</v>
          </cell>
          <cell r="C318" t="str">
            <v>Gobierno Autónomo Municipal de San Pedro de Curahuara</v>
          </cell>
          <cell r="D318" t="str">
            <v>-</v>
          </cell>
        </row>
        <row r="319">
          <cell r="A319">
            <v>1272</v>
          </cell>
          <cell r="B319" t="str">
            <v>GOBIERNO AUTÓNOMO MUNICIPAL DE PAPEL PAMPA</v>
          </cell>
          <cell r="C319" t="str">
            <v>Gobierno Autónomo Municipal de Papel Pampa</v>
          </cell>
          <cell r="D319" t="str">
            <v>-</v>
          </cell>
        </row>
        <row r="320">
          <cell r="A320">
            <v>1273</v>
          </cell>
          <cell r="B320" t="str">
            <v>GOBIERNO AUTÓNOMO MUNICIPAL DE CHACARILLA</v>
          </cell>
          <cell r="C320" t="str">
            <v>Gobierno Autónomo Municipal de Chacarilla</v>
          </cell>
          <cell r="D320" t="str">
            <v>-</v>
          </cell>
        </row>
        <row r="321">
          <cell r="A321">
            <v>1274</v>
          </cell>
          <cell r="B321" t="str">
            <v>GOBIERNO AUTÓNOMO MUNICIPAL DE SANTIAGO DE MACHACA</v>
          </cell>
          <cell r="C321" t="str">
            <v>Gobierno Autónomo Municipal de Santiago de Machaca</v>
          </cell>
          <cell r="D321" t="str">
            <v>-</v>
          </cell>
        </row>
        <row r="322">
          <cell r="A322">
            <v>1275</v>
          </cell>
          <cell r="B322" t="str">
            <v>GOBIERNO AUTÓNOMO MUNICIPAL DE CATACORA</v>
          </cell>
          <cell r="C322" t="str">
            <v>Gobierno Autónomo Municipal de Catacora</v>
          </cell>
          <cell r="D322" t="str">
            <v>-</v>
          </cell>
        </row>
        <row r="323">
          <cell r="A323">
            <v>1276</v>
          </cell>
          <cell r="B323" t="str">
            <v>GOBIERNO AUTÓNOMO MUNICIPAL DE MAPIRI</v>
          </cell>
          <cell r="C323" t="str">
            <v>Gobierno Autónomo Municipal de Mapiri</v>
          </cell>
          <cell r="D323" t="str">
            <v>-</v>
          </cell>
        </row>
        <row r="324">
          <cell r="A324">
            <v>1277</v>
          </cell>
          <cell r="B324" t="str">
            <v>GOBIERNO AUTÓNOMO MUNICIPAL DE TEOPONTE</v>
          </cell>
          <cell r="C324" t="str">
            <v>Gobierno Autónomo Municipal de Teoponte</v>
          </cell>
          <cell r="D324" t="str">
            <v>-</v>
          </cell>
        </row>
        <row r="325">
          <cell r="A325">
            <v>1278</v>
          </cell>
          <cell r="B325" t="str">
            <v>GOBIERNO AUTÓNOMO MUNICIPAL DE SAN ANDRÉS DE MACHACA</v>
          </cell>
          <cell r="C325" t="str">
            <v>Gobierno Autónomo Municipal de San Andrés de Machaca</v>
          </cell>
          <cell r="D325" t="str">
            <v>-</v>
          </cell>
        </row>
        <row r="326">
          <cell r="A326">
            <v>1279</v>
          </cell>
          <cell r="B326" t="str">
            <v>GOBIERNO AUTÓNOMO MUNICIPAL DE JESÚS DE MACHACA</v>
          </cell>
          <cell r="C326" t="str">
            <v>Gobierno Autónomo Municipal de Jesús de Machaca</v>
          </cell>
          <cell r="D326" t="str">
            <v>-</v>
          </cell>
        </row>
        <row r="327">
          <cell r="A327">
            <v>1280</v>
          </cell>
          <cell r="B327" t="str">
            <v>GOBIERNO AUTÓNOMO MUNICIPAL DE TARACO</v>
          </cell>
          <cell r="C327" t="str">
            <v>Gobierno Autónomo Municipal de Taraco</v>
          </cell>
          <cell r="D327" t="str">
            <v>-</v>
          </cell>
        </row>
        <row r="328">
          <cell r="A328">
            <v>1281</v>
          </cell>
          <cell r="B328" t="str">
            <v>GOBIERNO AUTÓNOMO MUNICIPAL DE HUARINA</v>
          </cell>
          <cell r="C328" t="str">
            <v>Gobierno Autónomo Municipal de Huarina</v>
          </cell>
          <cell r="D328" t="str">
            <v>-</v>
          </cell>
        </row>
        <row r="329">
          <cell r="A329">
            <v>1282</v>
          </cell>
          <cell r="B329" t="str">
            <v>GOBIERNO AUTÓNOMO MUNICIPAL DE SANTIAGO DE HUATA</v>
          </cell>
          <cell r="C329" t="str">
            <v>Gobierno Autónomo Municipal de Santiago de Huata</v>
          </cell>
          <cell r="D329" t="str">
            <v>-</v>
          </cell>
        </row>
        <row r="330">
          <cell r="A330">
            <v>1283</v>
          </cell>
          <cell r="B330" t="str">
            <v>GOBIERNO AUTÓNOMO MUNICIPAL DE ESCOMA</v>
          </cell>
          <cell r="C330" t="str">
            <v>Gobierno Autónomo Municipal de Escoma</v>
          </cell>
          <cell r="D330" t="str">
            <v>-</v>
          </cell>
        </row>
        <row r="331">
          <cell r="A331">
            <v>1284</v>
          </cell>
          <cell r="B331" t="str">
            <v>GOBIERNO AUTÓNOMO MUNICIPAL DE HUMANATA</v>
          </cell>
          <cell r="C331" t="str">
            <v>Gobierno Autónomo Municipal de Humanata</v>
          </cell>
          <cell r="D331" t="str">
            <v>-</v>
          </cell>
        </row>
        <row r="332">
          <cell r="A332">
            <v>1285</v>
          </cell>
          <cell r="B332" t="str">
            <v>GOBIERNO AUTÓNOMO MUNICIPAL DE ALTO BENI</v>
          </cell>
          <cell r="C332" t="str">
            <v>Gobierno Autónomo Municipal de Alto Beni</v>
          </cell>
          <cell r="D332" t="str">
            <v>-</v>
          </cell>
        </row>
        <row r="333">
          <cell r="A333">
            <v>1286</v>
          </cell>
          <cell r="B333" t="str">
            <v>GOBIERNO AUTÓNOMO MUNICIPAL DE HUATAJATA</v>
          </cell>
          <cell r="C333" t="str">
            <v>Gobierno Autónomo Municipal de Huatajata</v>
          </cell>
          <cell r="D333" t="str">
            <v>-</v>
          </cell>
        </row>
        <row r="334">
          <cell r="A334">
            <v>1287</v>
          </cell>
          <cell r="B334" t="str">
            <v>GOBIERNO AUTÓNOMO MUNICIPAL DE CHUA COCANI</v>
          </cell>
          <cell r="C334" t="str">
            <v>Gobierno Autónomo Municipal de Chua Cocani</v>
          </cell>
          <cell r="D334" t="str">
            <v>-</v>
          </cell>
        </row>
        <row r="335">
          <cell r="A335">
            <v>1301</v>
          </cell>
          <cell r="B335" t="str">
            <v>GOBIERNO AUTÓNOMO MUNICIPAL DE COCHABAMBA</v>
          </cell>
          <cell r="C335" t="str">
            <v>Gobierno Autónomo Municipal de Cochabamba</v>
          </cell>
          <cell r="D335" t="str">
            <v>-</v>
          </cell>
        </row>
        <row r="336">
          <cell r="A336">
            <v>1302</v>
          </cell>
          <cell r="B336" t="str">
            <v>GOBIERNO AUTÓNOMO MUNICIPAL DE QUILLACOLLO</v>
          </cell>
          <cell r="C336" t="str">
            <v>Gobierno Autónomo Municipal de Quillacollo</v>
          </cell>
          <cell r="D336" t="str">
            <v>-</v>
          </cell>
        </row>
        <row r="337">
          <cell r="A337">
            <v>1303</v>
          </cell>
          <cell r="B337" t="str">
            <v>GOBIERNO AUTÓNOMO MUNICIPAL DE SIPE SIPE</v>
          </cell>
          <cell r="C337" t="str">
            <v>Gobierno Autónomo Municipal de Sipe Sipe</v>
          </cell>
          <cell r="D337" t="str">
            <v>-</v>
          </cell>
        </row>
        <row r="338">
          <cell r="A338">
            <v>1304</v>
          </cell>
          <cell r="B338" t="str">
            <v>GOBIERNO AUTÓNOMO MUNICIPAL DE TIQUIPAYA</v>
          </cell>
          <cell r="C338" t="str">
            <v>Gobierno Autónomo Municipal de Tiquipaya</v>
          </cell>
          <cell r="D338" t="str">
            <v>-</v>
          </cell>
        </row>
        <row r="339">
          <cell r="A339">
            <v>1305</v>
          </cell>
          <cell r="B339" t="str">
            <v>GOBIERNO AUTÓNOMO MUNICIPAL DE VINTO</v>
          </cell>
          <cell r="C339" t="str">
            <v>Gobierno Autónomo Municipal de Vinto</v>
          </cell>
          <cell r="D339" t="str">
            <v>-</v>
          </cell>
        </row>
        <row r="340">
          <cell r="A340">
            <v>1306</v>
          </cell>
          <cell r="B340" t="str">
            <v>GOBIERNO AUTÓNOMO MUNICIPAL DE COLCAPIRHUA</v>
          </cell>
          <cell r="C340" t="str">
            <v>Gobierno Autónomo Municipal de Colcapirhua</v>
          </cell>
          <cell r="D340" t="str">
            <v>-</v>
          </cell>
        </row>
        <row r="341">
          <cell r="A341">
            <v>1307</v>
          </cell>
          <cell r="B341" t="str">
            <v>GOBIERNO AUTÓNOMO MUNICIPAL DE AIQUILE</v>
          </cell>
          <cell r="C341" t="str">
            <v>Gobierno Autónomo Municipal de Aiquile</v>
          </cell>
          <cell r="D341" t="str">
            <v>-</v>
          </cell>
        </row>
        <row r="342">
          <cell r="A342">
            <v>1308</v>
          </cell>
          <cell r="B342" t="str">
            <v>GOBIERNO AUTÓNOMO MUNICIPAL DE PASORAPA</v>
          </cell>
          <cell r="C342" t="str">
            <v>Gobierno Autónomo Municipal de Pasorapa</v>
          </cell>
          <cell r="D342" t="str">
            <v>-</v>
          </cell>
        </row>
        <row r="343">
          <cell r="A343">
            <v>1309</v>
          </cell>
          <cell r="B343" t="str">
            <v>GOBIERNO AUTÓNOMO MUNICIPAL DE OMEREQUE</v>
          </cell>
          <cell r="C343" t="str">
            <v>Gobierno Autónomo Municipal de Omereque</v>
          </cell>
          <cell r="D343" t="str">
            <v>-</v>
          </cell>
        </row>
        <row r="344">
          <cell r="A344">
            <v>1310</v>
          </cell>
          <cell r="B344" t="str">
            <v>GOBIERNO AUTÓNOMO MUNICIPAL DE INDEPENDENCIA</v>
          </cell>
          <cell r="C344" t="str">
            <v>Gobierno Autónomo Municipal de Independencia</v>
          </cell>
          <cell r="D344" t="str">
            <v>-</v>
          </cell>
        </row>
        <row r="345">
          <cell r="A345">
            <v>1311</v>
          </cell>
          <cell r="B345" t="str">
            <v>GOBIERNO AUTÓNOMO MUNICIPAL DE MOROCHATA</v>
          </cell>
          <cell r="C345" t="str">
            <v>Gobierno Autónomo Municipal de Morochata</v>
          </cell>
          <cell r="D345" t="str">
            <v>-</v>
          </cell>
        </row>
        <row r="346">
          <cell r="A346">
            <v>1312</v>
          </cell>
          <cell r="B346" t="str">
            <v>GOBIERNO AUTÓNOMO MUNICIPAL DE SACABA</v>
          </cell>
          <cell r="C346" t="str">
            <v>Gobierno Autónomo Municipal de Sacaba</v>
          </cell>
          <cell r="D346" t="str">
            <v>-</v>
          </cell>
        </row>
        <row r="347">
          <cell r="A347">
            <v>1313</v>
          </cell>
          <cell r="B347" t="str">
            <v>GOBIERNO AUTÓNOMO MUNICIPAL DE COLOMI</v>
          </cell>
          <cell r="C347" t="str">
            <v>Gobierno Autónomo Municipal de Colomi</v>
          </cell>
          <cell r="D347" t="str">
            <v>-</v>
          </cell>
        </row>
        <row r="348">
          <cell r="A348">
            <v>1314</v>
          </cell>
          <cell r="B348" t="str">
            <v>GOBIERNO AUTÓNOMO MUNICIPAL DE VILLA TUNARI</v>
          </cell>
          <cell r="C348" t="str">
            <v>Gobierno Autónomo Municipal de Villa Tunari</v>
          </cell>
          <cell r="D348" t="str">
            <v>-</v>
          </cell>
        </row>
        <row r="349">
          <cell r="A349">
            <v>1315</v>
          </cell>
          <cell r="B349" t="str">
            <v>GOBIERNO AUTÓNOMO MUNICIPAL DE PUNATA</v>
          </cell>
          <cell r="C349" t="str">
            <v>Gobierno Autónomo Municipal de Punata</v>
          </cell>
          <cell r="D349" t="str">
            <v>-</v>
          </cell>
        </row>
        <row r="350">
          <cell r="A350">
            <v>1316</v>
          </cell>
          <cell r="B350" t="str">
            <v>GOBIERNO AUTÓNOMO MUNICIPAL DE VILLA RIVERO</v>
          </cell>
          <cell r="C350" t="str">
            <v>Gobierno Autónomo Municipal de Villa Rivero</v>
          </cell>
          <cell r="D350" t="str">
            <v>-</v>
          </cell>
        </row>
        <row r="351">
          <cell r="A351">
            <v>1317</v>
          </cell>
          <cell r="B351" t="str">
            <v>GOBIERNO AUTÓNOMO MUNICIPAL DE SAN BENITO (VILLA JOSÉ QUINTÍN MENDOZA)</v>
          </cell>
          <cell r="C351" t="str">
            <v>Gobierno Autónomo Municipal de San Benito (Villa José Quintín Mendoza)</v>
          </cell>
          <cell r="D351" t="str">
            <v>-</v>
          </cell>
        </row>
        <row r="352">
          <cell r="A352">
            <v>1318</v>
          </cell>
          <cell r="B352" t="str">
            <v>GOBIERNO AUTÓNOMO MUNICIPAL DE TACACHI</v>
          </cell>
          <cell r="C352" t="str">
            <v>Gobierno Autónomo Municipal de Tacachi</v>
          </cell>
          <cell r="D352" t="str">
            <v>-</v>
          </cell>
        </row>
        <row r="353">
          <cell r="A353">
            <v>1319</v>
          </cell>
          <cell r="B353" t="str">
            <v>GOBIERNO AUTÓNOMO MUNICIPAL VILLA GUALBERTO VILLARROEL</v>
          </cell>
          <cell r="C353" t="str">
            <v>Gobierno Autónomo Municipal Villa Gualberto Villarroel</v>
          </cell>
          <cell r="D353" t="str">
            <v>-</v>
          </cell>
        </row>
        <row r="354">
          <cell r="A354">
            <v>1320</v>
          </cell>
          <cell r="B354" t="str">
            <v>GOBIERNO AUTÓNOMO MUNICIPAL DE TARATA</v>
          </cell>
          <cell r="C354" t="str">
            <v>Gobierno Autónomo Municipal de Tarata</v>
          </cell>
          <cell r="D354" t="str">
            <v>-</v>
          </cell>
        </row>
        <row r="355">
          <cell r="A355">
            <v>1321</v>
          </cell>
          <cell r="B355" t="str">
            <v>GOBIERNO AUTÓNOMO MUNICIPAL DE ANZALDO</v>
          </cell>
          <cell r="C355" t="str">
            <v>Gobierno Autónomo Municipal de Anzaldo</v>
          </cell>
          <cell r="D355" t="str">
            <v>-</v>
          </cell>
        </row>
        <row r="356">
          <cell r="A356">
            <v>1322</v>
          </cell>
          <cell r="B356" t="str">
            <v>GOBIERNO AUTÓNOMO MUNICIPAL DE ARBIETO</v>
          </cell>
          <cell r="C356" t="str">
            <v>Gobierno Autónomo Municipal de Arbieto</v>
          </cell>
          <cell r="D356" t="str">
            <v>-</v>
          </cell>
        </row>
        <row r="357">
          <cell r="A357">
            <v>1323</v>
          </cell>
          <cell r="B357" t="str">
            <v>GOBIERNO AUTÓNOMO MUNICIPAL DE SACABAMBA</v>
          </cell>
          <cell r="C357" t="str">
            <v>Gobierno Autónomo Municipal de Sacabamba</v>
          </cell>
          <cell r="D357" t="str">
            <v>-</v>
          </cell>
        </row>
        <row r="358">
          <cell r="A358">
            <v>1324</v>
          </cell>
          <cell r="B358" t="str">
            <v>GOBIERNO AUTÓNOMO MUNICIPAL DE CLIZA</v>
          </cell>
          <cell r="C358" t="str">
            <v>Gobierno Autónomo Municipal de Cliza</v>
          </cell>
          <cell r="D358" t="str">
            <v>-</v>
          </cell>
        </row>
        <row r="359">
          <cell r="A359">
            <v>1325</v>
          </cell>
          <cell r="B359" t="str">
            <v>GOBIERNO AUTÓNOMO MUNICIPAL DE TOCO</v>
          </cell>
          <cell r="C359" t="str">
            <v>Gobierno Autónomo Municipal de Toco</v>
          </cell>
          <cell r="D359" t="str">
            <v>-</v>
          </cell>
        </row>
        <row r="360">
          <cell r="A360">
            <v>1326</v>
          </cell>
          <cell r="B360" t="str">
            <v>GOBIERNO AUTÓNOMO MUNICIPAL DE TOLATA</v>
          </cell>
          <cell r="C360" t="str">
            <v>Gobierno Autónomo Municipal de Tolata</v>
          </cell>
          <cell r="D360" t="str">
            <v>-</v>
          </cell>
        </row>
        <row r="361">
          <cell r="A361">
            <v>1327</v>
          </cell>
          <cell r="B361" t="str">
            <v>GOBIERNO AUTÓNOMO MUNICIPAL DE CAPINOTA</v>
          </cell>
          <cell r="C361" t="str">
            <v>Gobierno Autónomo Municipal de Capinota</v>
          </cell>
          <cell r="D361" t="str">
            <v>-</v>
          </cell>
        </row>
        <row r="362">
          <cell r="A362">
            <v>1328</v>
          </cell>
          <cell r="B362" t="str">
            <v>GOBIERNO AUTÓNOMO MUNICIPAL DE SANTIVAÑEZ</v>
          </cell>
          <cell r="C362" t="str">
            <v>Gobierno Autónomo Municipal de Santivañez</v>
          </cell>
          <cell r="D362" t="str">
            <v>-</v>
          </cell>
        </row>
        <row r="363">
          <cell r="A363">
            <v>1329</v>
          </cell>
          <cell r="B363" t="str">
            <v>GOBIERNO AUTÓNOMO MUNICIPAL DE SICAYA</v>
          </cell>
          <cell r="C363" t="str">
            <v>Gobierno Autónomo Municipal de Sicaya</v>
          </cell>
          <cell r="D363" t="str">
            <v>-</v>
          </cell>
        </row>
        <row r="364">
          <cell r="A364">
            <v>1330</v>
          </cell>
          <cell r="B364" t="str">
            <v>GOBIERNO AUTÓNOMO MUNICIPAL DE TAPACARI</v>
          </cell>
          <cell r="C364" t="str">
            <v>Gobierno Autónomo Municipal de Tapacari</v>
          </cell>
          <cell r="D364" t="str">
            <v>-</v>
          </cell>
        </row>
        <row r="365">
          <cell r="A365">
            <v>1331</v>
          </cell>
          <cell r="B365" t="str">
            <v>GOBIERNO AUTÓNOMO MUNICIPAL DE TOTORA</v>
          </cell>
          <cell r="C365" t="str">
            <v>Gobierno Autónomo Municipal de Totora</v>
          </cell>
          <cell r="D365" t="str">
            <v>-</v>
          </cell>
        </row>
        <row r="366">
          <cell r="A366">
            <v>1332</v>
          </cell>
          <cell r="B366" t="str">
            <v>GOBIERNO AUTÓNOMO MUNICIPAL DE POJO</v>
          </cell>
          <cell r="C366" t="str">
            <v>Gobierno Autónomo Municipal de Pojo</v>
          </cell>
          <cell r="D366" t="str">
            <v>-</v>
          </cell>
        </row>
        <row r="367">
          <cell r="A367">
            <v>1333</v>
          </cell>
          <cell r="B367" t="str">
            <v>GOBIERNO AUTÓNOMO MUNICIPAL DE POCONA</v>
          </cell>
          <cell r="C367" t="str">
            <v>Gobierno Autónomo Municipal de Pocona</v>
          </cell>
          <cell r="D367" t="str">
            <v>-</v>
          </cell>
        </row>
        <row r="368">
          <cell r="A368">
            <v>1334</v>
          </cell>
          <cell r="B368" t="str">
            <v>GOBIERNO AUTÓNOMO MUNICIPAL DE CHIMORÉ</v>
          </cell>
          <cell r="C368" t="str">
            <v>Gobierno Autónomo Municipal de Chimoré</v>
          </cell>
          <cell r="D368" t="str">
            <v>-</v>
          </cell>
        </row>
        <row r="369">
          <cell r="A369">
            <v>1335</v>
          </cell>
          <cell r="B369" t="str">
            <v>GOBIERNO AUTÓNOMO MUNICIPAL DE PUERTO VILLARROEL</v>
          </cell>
          <cell r="C369" t="str">
            <v>Gobierno Autónomo Municipal de Puerto Villarroel</v>
          </cell>
          <cell r="D369" t="str">
            <v>-</v>
          </cell>
        </row>
        <row r="370">
          <cell r="A370">
            <v>1336</v>
          </cell>
          <cell r="B370" t="str">
            <v>GOBIERNO AUTÓNOMO MUNICIPAL DE ARANI</v>
          </cell>
          <cell r="C370" t="str">
            <v>Gobierno Autónomo Municipal de Arani</v>
          </cell>
          <cell r="D370" t="str">
            <v>-</v>
          </cell>
        </row>
        <row r="371">
          <cell r="A371">
            <v>1337</v>
          </cell>
          <cell r="B371" t="str">
            <v>GOBIERNO AUTÓNOMO MUNICIPAL DE VACAS</v>
          </cell>
          <cell r="C371" t="str">
            <v>Gobierno Autónomo Municipal de Vacas</v>
          </cell>
          <cell r="D371" t="str">
            <v>-</v>
          </cell>
        </row>
        <row r="372">
          <cell r="A372">
            <v>1338</v>
          </cell>
          <cell r="B372" t="str">
            <v>GOBIERNO AUTÓNOMO MUNICIPAL DE ARQUE</v>
          </cell>
          <cell r="C372" t="str">
            <v>Gobierno Autónomo Municipal de Arque</v>
          </cell>
          <cell r="D372" t="str">
            <v>-</v>
          </cell>
        </row>
        <row r="373">
          <cell r="A373">
            <v>1339</v>
          </cell>
          <cell r="B373" t="str">
            <v>GOBIERNO AUTÓNOMO MUNICIPAL DE TACOPAYA</v>
          </cell>
          <cell r="C373" t="str">
            <v>Gobierno Autónomo Municipal de Tacopaya</v>
          </cell>
          <cell r="D373" t="str">
            <v>-</v>
          </cell>
        </row>
        <row r="374">
          <cell r="A374">
            <v>1340</v>
          </cell>
          <cell r="B374" t="str">
            <v>GOBIERNO AUTÓNOMO MUNICIPAL DE BOLIVAR</v>
          </cell>
          <cell r="C374" t="str">
            <v>Gobierno Autónomo Municipal de Bolivar</v>
          </cell>
          <cell r="D374" t="str">
            <v>-</v>
          </cell>
        </row>
        <row r="375">
          <cell r="A375">
            <v>1341</v>
          </cell>
          <cell r="B375" t="str">
            <v>GOBIERNO AUTÓNOMO MUNICIPAL DE TIRAQUE</v>
          </cell>
          <cell r="C375" t="str">
            <v>Gobierno Autónomo Municipal de Tiraque</v>
          </cell>
          <cell r="D375" t="str">
            <v>-</v>
          </cell>
        </row>
        <row r="376">
          <cell r="A376">
            <v>1342</v>
          </cell>
          <cell r="B376" t="str">
            <v>GOBIERNO AUTÓNOMO MUNICIPAL DE MIZQUE</v>
          </cell>
          <cell r="C376" t="str">
            <v>Gobierno Autónomo Municipal de Mizque</v>
          </cell>
          <cell r="D376" t="str">
            <v>-</v>
          </cell>
        </row>
        <row r="377">
          <cell r="A377">
            <v>1343</v>
          </cell>
          <cell r="B377" t="str">
            <v>GOBIERNO AUTÓNOMO MUNICIPAL DE VILA VILA</v>
          </cell>
          <cell r="C377" t="str">
            <v>Gobierno Autónomo Municipal de Vila Vila</v>
          </cell>
          <cell r="D377" t="str">
            <v>-</v>
          </cell>
        </row>
        <row r="378">
          <cell r="A378">
            <v>1344</v>
          </cell>
          <cell r="B378" t="str">
            <v>GOBIERNO AUTÓNOMO MUNICIPAL DE ALALAY</v>
          </cell>
          <cell r="C378" t="str">
            <v>Gobierno Autónomo Municipal de Alalay</v>
          </cell>
          <cell r="D378" t="str">
            <v>-</v>
          </cell>
        </row>
        <row r="379">
          <cell r="A379">
            <v>1345</v>
          </cell>
          <cell r="B379" t="str">
            <v>GOBIERNO AUTÓNOMO MUNICIPAL DE ENTRE RIOS</v>
          </cell>
          <cell r="C379" t="str">
            <v>Gobierno Autónomo Municipal de Entre Rios</v>
          </cell>
          <cell r="D379" t="str">
            <v>-</v>
          </cell>
        </row>
        <row r="380">
          <cell r="A380">
            <v>1346</v>
          </cell>
          <cell r="B380" t="str">
            <v>GOBIERNO AUTÓNOMO MUNICIPAL DE COCAPATA</v>
          </cell>
          <cell r="C380" t="str">
            <v>Gobierno Autónomo Municipal de Cocapata</v>
          </cell>
          <cell r="D380" t="str">
            <v>-</v>
          </cell>
        </row>
        <row r="381">
          <cell r="A381">
            <v>1347</v>
          </cell>
          <cell r="B381" t="str">
            <v>GOBIERNO AUTÓNOMO MUNICIPAL DE SHINAHOTA</v>
          </cell>
          <cell r="C381" t="str">
            <v>Gobierno Autónomo Municipal de Shinahota</v>
          </cell>
          <cell r="D381" t="str">
            <v>-</v>
          </cell>
        </row>
        <row r="382">
          <cell r="A382">
            <v>1401</v>
          </cell>
          <cell r="B382" t="str">
            <v>GOBIERNO AUTÓNOMO MUNICIPAL DE ORURO</v>
          </cell>
          <cell r="C382" t="str">
            <v>Gobierno Autónomo Municipal de Oruro</v>
          </cell>
          <cell r="D382" t="str">
            <v>-</v>
          </cell>
        </row>
        <row r="383">
          <cell r="A383">
            <v>1402</v>
          </cell>
          <cell r="B383" t="str">
            <v>GOBIERNO AUTÓNOMO MUNICIPAL DE CARACOLLO</v>
          </cell>
          <cell r="C383" t="str">
            <v>Gobierno Autónomo Municipal de Caracollo</v>
          </cell>
          <cell r="D383" t="str">
            <v>-</v>
          </cell>
        </row>
        <row r="384">
          <cell r="A384">
            <v>1403</v>
          </cell>
          <cell r="B384" t="str">
            <v>GOBIERNO AUTÓNOMO MUNICIPAL DE EL CHORO</v>
          </cell>
          <cell r="C384" t="str">
            <v>Gobierno Autónomo Municipal de El Choro</v>
          </cell>
          <cell r="D384" t="str">
            <v>-</v>
          </cell>
        </row>
        <row r="385">
          <cell r="A385">
            <v>1404</v>
          </cell>
          <cell r="B385" t="str">
            <v>GOBIERNO AUTÓNOMO MUNICIPAL DE CHALLAPATA</v>
          </cell>
          <cell r="C385" t="str">
            <v>Gobierno Autónomo Municipal de Challapata</v>
          </cell>
          <cell r="D385" t="str">
            <v>-</v>
          </cell>
        </row>
        <row r="386">
          <cell r="A386">
            <v>1405</v>
          </cell>
          <cell r="B386" t="str">
            <v>GOBIERNO AUTÓNOMO MUNICIPAL DE SANTUARIO DE QUILLACAS</v>
          </cell>
          <cell r="C386" t="str">
            <v>Gobierno Autónomo Municipal de Santuario de Quillacas</v>
          </cell>
          <cell r="D386" t="str">
            <v>-</v>
          </cell>
        </row>
        <row r="387">
          <cell r="A387">
            <v>1406</v>
          </cell>
          <cell r="B387" t="str">
            <v>GOBIERNO AUTÓNOMO MUNICIPAL DE HUANUNI</v>
          </cell>
          <cell r="C387" t="str">
            <v>Gobierno Autónomo Municipal de Huanuni</v>
          </cell>
          <cell r="D387" t="str">
            <v>-</v>
          </cell>
        </row>
        <row r="388">
          <cell r="A388">
            <v>1407</v>
          </cell>
          <cell r="B388" t="str">
            <v>GOBIERNO AUTÓNOMO MUNICIPAL DE MACHACAMARCA</v>
          </cell>
          <cell r="C388" t="str">
            <v>Gobierno Autónomo Municipal de Machacamarca</v>
          </cell>
          <cell r="D388" t="str">
            <v>-</v>
          </cell>
        </row>
        <row r="389">
          <cell r="A389">
            <v>1408</v>
          </cell>
          <cell r="B389" t="str">
            <v>GOBIERNO AUTÓNOMO MUNICIPAL DE POOPÓ (VILLA POOPÓ)</v>
          </cell>
          <cell r="C389" t="str">
            <v>Gobierno Autónomo Municipal de Poopó (Villa Poopó)</v>
          </cell>
          <cell r="D389" t="str">
            <v>-</v>
          </cell>
        </row>
        <row r="390">
          <cell r="A390">
            <v>1409</v>
          </cell>
          <cell r="B390" t="str">
            <v>GOBIERNO AUTÓNOMO MUNICIPAL DE PAZÑA</v>
          </cell>
          <cell r="C390" t="str">
            <v>Gobierno Autónomo Municipal de Pazña</v>
          </cell>
          <cell r="D390" t="str">
            <v>-</v>
          </cell>
        </row>
        <row r="391">
          <cell r="A391">
            <v>1410</v>
          </cell>
          <cell r="B391" t="str">
            <v>GOBIERNO AUTÓNOMO MUNICIPAL DE ANTEQUERA</v>
          </cell>
          <cell r="C391" t="str">
            <v>Gobierno Autónomo Municipal de Antequera</v>
          </cell>
          <cell r="D391" t="str">
            <v>-</v>
          </cell>
        </row>
        <row r="392">
          <cell r="A392">
            <v>1411</v>
          </cell>
          <cell r="B392" t="str">
            <v>GOBIERNO AUTÓNOMO MUNICIPAL DE EUCALIPTUS</v>
          </cell>
          <cell r="C392" t="str">
            <v>Gobierno Autónomo Municipal de Eucaliptus</v>
          </cell>
          <cell r="D392" t="str">
            <v>-</v>
          </cell>
        </row>
        <row r="393">
          <cell r="A393">
            <v>1412</v>
          </cell>
          <cell r="B393" t="str">
            <v>GOBIERNO AUTÓNOMO MUNICIPAL DE SANTIAGO DE HUARI</v>
          </cell>
          <cell r="C393" t="str">
            <v>Gobierno Autónomo Municipal de Santiago de Huari</v>
          </cell>
          <cell r="D393" t="str">
            <v>-</v>
          </cell>
        </row>
        <row r="394">
          <cell r="A394">
            <v>1413</v>
          </cell>
          <cell r="B394" t="str">
            <v>GOBIERNO AUTÓNOMO MUNICIPAL DE TOTORA</v>
          </cell>
          <cell r="C394" t="str">
            <v>Gobierno Autónomo Municipal de Totora</v>
          </cell>
          <cell r="D394" t="str">
            <v>-</v>
          </cell>
        </row>
        <row r="395">
          <cell r="A395">
            <v>1414</v>
          </cell>
          <cell r="B395" t="str">
            <v>GOBIERNO AUTÓNOMO MUNICIPAL DE CORQUE</v>
          </cell>
          <cell r="C395" t="str">
            <v>Gobierno Autónomo Municipal de Corque</v>
          </cell>
          <cell r="D395" t="str">
            <v>-</v>
          </cell>
        </row>
        <row r="396">
          <cell r="A396">
            <v>1415</v>
          </cell>
          <cell r="B396" t="str">
            <v>GOBIERNO AUTÓNOMO MUNICIPAL DE CHOQUECOTA</v>
          </cell>
          <cell r="C396" t="str">
            <v>Gobierno Autónomo Municipal de Choquecota</v>
          </cell>
          <cell r="D396" t="str">
            <v>-</v>
          </cell>
        </row>
        <row r="397">
          <cell r="A397">
            <v>1416</v>
          </cell>
          <cell r="B397" t="str">
            <v>GOBIERNO AUTÓNOMO MUNICIPAL DE CURAHUARA DE CARANGAS</v>
          </cell>
          <cell r="C397" t="str">
            <v>Gobierno Autónomo Municipal de Curahuara de Carangas</v>
          </cell>
          <cell r="D397" t="str">
            <v>-</v>
          </cell>
        </row>
        <row r="398">
          <cell r="A398">
            <v>1417</v>
          </cell>
          <cell r="B398" t="str">
            <v>GOBIERNO AUTÓNOMO MUNICIPAL DE TURCO</v>
          </cell>
          <cell r="C398" t="str">
            <v>Gobierno Autónomo Municipal de Turco</v>
          </cell>
          <cell r="D398" t="str">
            <v>-</v>
          </cell>
        </row>
        <row r="399">
          <cell r="A399">
            <v>1418</v>
          </cell>
          <cell r="B399" t="str">
            <v>GOBIERNO AUTÓNOMO MUNICIPAL DE HUACHACALLA</v>
          </cell>
          <cell r="C399" t="str">
            <v>Gobierno Autónomo Municipal de Huachacalla</v>
          </cell>
          <cell r="D399" t="str">
            <v>-</v>
          </cell>
        </row>
        <row r="400">
          <cell r="A400">
            <v>1419</v>
          </cell>
          <cell r="B400" t="str">
            <v>GOBIERNO AUTÓNOMO MUNICIPAL DE ESCARA</v>
          </cell>
          <cell r="C400" t="str">
            <v>Gobierno Autónomo Municipal de Escara</v>
          </cell>
          <cell r="D400" t="str">
            <v>-</v>
          </cell>
        </row>
        <row r="401">
          <cell r="A401">
            <v>1420</v>
          </cell>
          <cell r="B401" t="str">
            <v>GOBIERNO AUTÓNOMO MUNICIPAL DE CRUZ DE MACHACAMARCA</v>
          </cell>
          <cell r="C401" t="str">
            <v>Gobierno Autónomo Municipal de Cruz de Machacamarca</v>
          </cell>
          <cell r="D401" t="str">
            <v>-</v>
          </cell>
        </row>
        <row r="402">
          <cell r="A402">
            <v>1421</v>
          </cell>
          <cell r="B402" t="str">
            <v>GOBIERNO AUTÓNOMO MUNICIPAL DE YUNGUYO DE LITORAL</v>
          </cell>
          <cell r="C402" t="str">
            <v>Gobierno Autónomo Municipal de Yunguyo de Litoral</v>
          </cell>
          <cell r="D402" t="str">
            <v>-</v>
          </cell>
        </row>
        <row r="403">
          <cell r="A403">
            <v>1422</v>
          </cell>
          <cell r="B403" t="str">
            <v>GOBIERNO AUTÓNOMO MUNICIPAL DE ESMERALDA</v>
          </cell>
          <cell r="C403" t="str">
            <v>Gobierno Autónomo Municipal de Esmeralda</v>
          </cell>
          <cell r="D403" t="str">
            <v>-</v>
          </cell>
        </row>
        <row r="404">
          <cell r="A404">
            <v>1423</v>
          </cell>
          <cell r="B404" t="str">
            <v>GOBIERNO AUTÓNOMO MUNICIPAL DE TOLEDO</v>
          </cell>
          <cell r="C404" t="str">
            <v>Gobierno Autónomo Municipal de Toledo</v>
          </cell>
          <cell r="D404" t="str">
            <v>-</v>
          </cell>
        </row>
        <row r="405">
          <cell r="A405">
            <v>1424</v>
          </cell>
          <cell r="B405" t="str">
            <v>GOBIERNO AUTÓNOMO MUNICIPAL DE ANDAMARCA (SANTIAGO DE ANDAMARCA)</v>
          </cell>
          <cell r="C405" t="str">
            <v>Gobierno Autónomo Municipal de Andamarca (Santiago de Andamarca)</v>
          </cell>
          <cell r="D405" t="str">
            <v>-</v>
          </cell>
        </row>
        <row r="406">
          <cell r="A406">
            <v>1425</v>
          </cell>
          <cell r="B406" t="str">
            <v>GOBIERNO AUTÓNOMO MUNICIPAL DE BELÉN DE ANDAMARCA</v>
          </cell>
          <cell r="C406" t="str">
            <v>Gobierno Autónomo Municipal de Belén de Andamarca</v>
          </cell>
          <cell r="D406" t="str">
            <v>-</v>
          </cell>
        </row>
        <row r="407">
          <cell r="A407">
            <v>1426</v>
          </cell>
          <cell r="B407" t="str">
            <v>GOBIERNO AUTÓNOMO MUNICIPAL DE SALINAS DE G. MENDOZA</v>
          </cell>
          <cell r="C407" t="str">
            <v>Gobierno Autónomo Municipal de Salinas de G. Mendoza</v>
          </cell>
          <cell r="D407" t="str">
            <v>-</v>
          </cell>
        </row>
        <row r="408">
          <cell r="A408">
            <v>1427</v>
          </cell>
          <cell r="B408" t="str">
            <v>GOBIERNO AUTÓNOMO MUNICIPAL DE PAMPA AULLAGAS</v>
          </cell>
          <cell r="C408" t="str">
            <v>Gobierno Autónomo Municipal de Pampa Aullagas</v>
          </cell>
          <cell r="D408" t="str">
            <v>-</v>
          </cell>
        </row>
        <row r="409">
          <cell r="A409">
            <v>1428</v>
          </cell>
          <cell r="B409" t="str">
            <v>GOBIERNO AUTÓNOMO MUNICIPAL DE LA RIVERA</v>
          </cell>
          <cell r="C409" t="str">
            <v>Gobierno Autónomo Municipal de La Rivera</v>
          </cell>
          <cell r="D409" t="str">
            <v>-</v>
          </cell>
        </row>
        <row r="410">
          <cell r="A410">
            <v>1429</v>
          </cell>
          <cell r="B410" t="str">
            <v>GOBIERNO AUTÓNOMO MUNICIPAL DE TODOS SANTOS</v>
          </cell>
          <cell r="C410" t="str">
            <v>Gobierno Autónomo Municipal de Todos Santos</v>
          </cell>
          <cell r="D410" t="str">
            <v>-</v>
          </cell>
        </row>
        <row r="411">
          <cell r="A411">
            <v>1430</v>
          </cell>
          <cell r="B411" t="str">
            <v>GOBIERNO AUTÓNOMO MUNICIPAL DE CARANGAS</v>
          </cell>
          <cell r="C411" t="str">
            <v>Gobierno Autónomo Municipal de Carangas</v>
          </cell>
          <cell r="D411" t="str">
            <v>-</v>
          </cell>
        </row>
        <row r="412">
          <cell r="A412">
            <v>1431</v>
          </cell>
          <cell r="B412" t="str">
            <v>GOBIERNO AUTÓNOMO MUNICIPAL DE SABAYA</v>
          </cell>
          <cell r="C412" t="str">
            <v>Gobierno Autónomo Municipal de Sabaya</v>
          </cell>
          <cell r="D412" t="str">
            <v>-</v>
          </cell>
        </row>
        <row r="413">
          <cell r="A413">
            <v>1432</v>
          </cell>
          <cell r="B413" t="str">
            <v>GOBIERNO AUTÓNOMO MUNICIPAL DE COIPASA</v>
          </cell>
          <cell r="C413" t="str">
            <v>Gobierno Autónomo Municipal de Coipasa</v>
          </cell>
          <cell r="D413" t="str">
            <v>-</v>
          </cell>
        </row>
        <row r="414">
          <cell r="A414">
            <v>1434</v>
          </cell>
          <cell r="B414" t="str">
            <v>GOBIERNO AUTÓNOMO MUNICIPAL DE HUAYLLAMARCA (SANTIAGO DE HUAYLLAMARCA)</v>
          </cell>
          <cell r="C414" t="str">
            <v>Gobierno Autónomo Municipal de Huayllamarca (Santiago de Huayllamarca)</v>
          </cell>
          <cell r="D414" t="str">
            <v>-</v>
          </cell>
        </row>
        <row r="415">
          <cell r="A415">
            <v>1435</v>
          </cell>
          <cell r="B415" t="str">
            <v>GOBIERNO AUTÓNOMO MUNICIPAL DE SORACACHI</v>
          </cell>
          <cell r="C415" t="str">
            <v>Gobierno Autónomo Municipal de Soracachi</v>
          </cell>
          <cell r="D415" t="str">
            <v>-</v>
          </cell>
        </row>
        <row r="416">
          <cell r="A416">
            <v>1501</v>
          </cell>
          <cell r="B416" t="str">
            <v>GOBIERNO AUTÓNOMO MUNICIPAL DE POTOSÍ</v>
          </cell>
          <cell r="C416" t="str">
            <v>Gobierno Autónomo Municipal de Potosí</v>
          </cell>
          <cell r="D416" t="str">
            <v>-</v>
          </cell>
        </row>
        <row r="417">
          <cell r="A417">
            <v>1502</v>
          </cell>
          <cell r="B417" t="str">
            <v>GOBIERNO AUTÓNOMO MUNICIPAL DE TINGUIPAYA</v>
          </cell>
          <cell r="C417" t="str">
            <v>Gobierno Autónomo Municipal de Tinguipaya</v>
          </cell>
          <cell r="D417" t="str">
            <v>-</v>
          </cell>
        </row>
        <row r="418">
          <cell r="A418">
            <v>1503</v>
          </cell>
          <cell r="B418" t="str">
            <v>GOBIERNO AUTÓNOMO MUNICIPAL DE YOCALLA</v>
          </cell>
          <cell r="C418" t="str">
            <v>Gobierno Autónomo Municipal de Yocalla</v>
          </cell>
          <cell r="D418" t="str">
            <v>-</v>
          </cell>
        </row>
        <row r="419">
          <cell r="A419">
            <v>1504</v>
          </cell>
          <cell r="B419" t="str">
            <v>GOBIERNO AUTÓNOMO MUNICIPAL DE URMIRI</v>
          </cell>
          <cell r="C419" t="str">
            <v>Gobierno Autónomo Municipal de Urmiri</v>
          </cell>
          <cell r="D419" t="str">
            <v>-</v>
          </cell>
        </row>
        <row r="420">
          <cell r="A420">
            <v>1505</v>
          </cell>
          <cell r="B420" t="str">
            <v>GOBIERNO AUTÓNOMO MUNICIPAL DE UNCÍA</v>
          </cell>
          <cell r="C420" t="str">
            <v>Gobierno Autónomo Municipal de Uncía</v>
          </cell>
          <cell r="D420" t="str">
            <v>-</v>
          </cell>
        </row>
        <row r="421">
          <cell r="A421">
            <v>1506</v>
          </cell>
          <cell r="B421" t="str">
            <v>GOBIERNO AUTÓNOMO MUNICIPAL DE CHAYANTA</v>
          </cell>
          <cell r="C421" t="str">
            <v>Gobierno Autónomo Municipal de Chayanta</v>
          </cell>
          <cell r="D421" t="str">
            <v>-</v>
          </cell>
        </row>
        <row r="422">
          <cell r="A422">
            <v>1507</v>
          </cell>
          <cell r="B422" t="str">
            <v>GOBIERNO AUTÓNOMO MUNICIPAL DE LLALLAGUA</v>
          </cell>
          <cell r="C422" t="str">
            <v>Gobierno Autónomo Municipal de Llallagua</v>
          </cell>
          <cell r="D422" t="str">
            <v>-</v>
          </cell>
        </row>
        <row r="423">
          <cell r="A423">
            <v>1508</v>
          </cell>
          <cell r="B423" t="str">
            <v>GOBIERNO AUTÓNOMO MUNICIPAL DE BETANZOS</v>
          </cell>
          <cell r="C423" t="str">
            <v>Gobierno Autónomo Municipal de Betanzos</v>
          </cell>
          <cell r="D423" t="str">
            <v>-</v>
          </cell>
        </row>
        <row r="424">
          <cell r="A424">
            <v>1509</v>
          </cell>
          <cell r="B424" t="str">
            <v>GOBIERNO AUTÓNOMO MUNICIPAL DE CHAQUI</v>
          </cell>
          <cell r="C424" t="str">
            <v>Gobierno Autónomo Municipal de Chaqui</v>
          </cell>
          <cell r="D424" t="str">
            <v>-</v>
          </cell>
        </row>
        <row r="425">
          <cell r="A425">
            <v>1510</v>
          </cell>
          <cell r="B425" t="str">
            <v>GOBIERNO AUTÓNOMO MUNICIPAL DE TACOBAMBA</v>
          </cell>
          <cell r="C425" t="str">
            <v>Gobierno Autónomo Municipal de Tacobamba</v>
          </cell>
          <cell r="D425" t="str">
            <v>-</v>
          </cell>
        </row>
        <row r="426">
          <cell r="A426">
            <v>1511</v>
          </cell>
          <cell r="B426" t="str">
            <v>GOBIERNO AUTÓNOMO MUNICIPAL DE COLQUECHACA</v>
          </cell>
          <cell r="C426" t="str">
            <v>Gobierno Autónomo Municipal de Colquechaca</v>
          </cell>
          <cell r="D426" t="str">
            <v>-</v>
          </cell>
        </row>
        <row r="427">
          <cell r="A427">
            <v>1512</v>
          </cell>
          <cell r="B427" t="str">
            <v>GOBIERNO AUTÓNOMO MUNICIPAL DE RAVELO</v>
          </cell>
          <cell r="C427" t="str">
            <v>Gobierno Autónomo Municipal de Ravelo</v>
          </cell>
          <cell r="D427" t="str">
            <v>-</v>
          </cell>
        </row>
        <row r="428">
          <cell r="A428">
            <v>1513</v>
          </cell>
          <cell r="B428" t="str">
            <v>GOBIERNO AUTÓNOMO MUNICIPAL DE POCOATA</v>
          </cell>
          <cell r="C428" t="str">
            <v>Gobierno Autónomo Municipal de Pocoata</v>
          </cell>
          <cell r="D428" t="str">
            <v>-</v>
          </cell>
        </row>
        <row r="429">
          <cell r="A429">
            <v>1514</v>
          </cell>
          <cell r="B429" t="str">
            <v>GOBIERNO AUTÓNOMO MUNICIPAL DE OCURÍ</v>
          </cell>
          <cell r="C429" t="str">
            <v>Gobierno Autónomo Municipal de Ocurí</v>
          </cell>
          <cell r="D429" t="str">
            <v>-</v>
          </cell>
        </row>
        <row r="430">
          <cell r="A430">
            <v>1515</v>
          </cell>
          <cell r="B430" t="str">
            <v>GOBIERNO AUTÓNOMO MUNICIPAL DE SAN PEDRO DE BUENA VISTA</v>
          </cell>
          <cell r="C430" t="str">
            <v>Gobierno Autónomo Municipal de San Pedro de Buena Vista</v>
          </cell>
          <cell r="D430" t="str">
            <v>-</v>
          </cell>
        </row>
        <row r="431">
          <cell r="A431">
            <v>1516</v>
          </cell>
          <cell r="B431" t="str">
            <v>GOBIERNO AUTÓNOMO MUNICIPAL DE TORO TORO</v>
          </cell>
          <cell r="C431" t="str">
            <v>Gobierno Autónomo Municipal de Toro Toro</v>
          </cell>
          <cell r="D431" t="str">
            <v>-</v>
          </cell>
        </row>
        <row r="432">
          <cell r="A432">
            <v>1517</v>
          </cell>
          <cell r="B432" t="str">
            <v>GOBIERNO AUTÓNOMO MUNICIPAL DE COTAGAITA</v>
          </cell>
          <cell r="C432" t="str">
            <v>Gobierno Autónomo Municipal de Cotagaita</v>
          </cell>
          <cell r="D432" t="str">
            <v>-</v>
          </cell>
        </row>
        <row r="433">
          <cell r="A433">
            <v>1518</v>
          </cell>
          <cell r="B433" t="str">
            <v>GOBIERNO AUTÓNOMO MUNICIPAL DE VITICHI</v>
          </cell>
          <cell r="C433" t="str">
            <v>Gobierno Autónomo Municipal de Vitichi</v>
          </cell>
          <cell r="D433" t="str">
            <v>-</v>
          </cell>
        </row>
        <row r="434">
          <cell r="A434">
            <v>1519</v>
          </cell>
          <cell r="B434" t="str">
            <v>GOBIERNO AUTÓNOMO MUNICIPAL DE TUPIZA</v>
          </cell>
          <cell r="C434" t="str">
            <v>Gobierno Autónomo Municipal de Tupiza</v>
          </cell>
          <cell r="D434" t="str">
            <v>-</v>
          </cell>
        </row>
        <row r="435">
          <cell r="A435">
            <v>1520</v>
          </cell>
          <cell r="B435" t="str">
            <v>GOBIERNO AUTÓNOMO MUNICIPAL DE ATOCHA</v>
          </cell>
          <cell r="C435" t="str">
            <v>Gobierno Autónomo Municipal de Atocha</v>
          </cell>
          <cell r="D435" t="str">
            <v>-</v>
          </cell>
        </row>
        <row r="436">
          <cell r="A436">
            <v>1521</v>
          </cell>
          <cell r="B436" t="str">
            <v>GOBIERNO AUTÓNOMO MUNICIPAL DE COLCHA"K" (VILLA MARTÍN)</v>
          </cell>
          <cell r="C436" t="str">
            <v>Gobierno Autónomo Municipal de Colcha"K" (Villa Martín)</v>
          </cell>
          <cell r="D436" t="str">
            <v>-</v>
          </cell>
        </row>
        <row r="437">
          <cell r="A437">
            <v>1522</v>
          </cell>
          <cell r="B437" t="str">
            <v>GOBIERNO AUTÓNOMO MUNICIPAL DE SAN PEDRO DE QUEMES</v>
          </cell>
          <cell r="C437" t="str">
            <v>Gobierno Autónomo Municipal de San Pedro de Quemes</v>
          </cell>
          <cell r="D437" t="str">
            <v>-</v>
          </cell>
        </row>
        <row r="438">
          <cell r="A438">
            <v>1523</v>
          </cell>
          <cell r="B438" t="str">
            <v>GOBIERNO AUTÓNOMO MUNICIPAL DE SAN PABLO DE LÍPEZ</v>
          </cell>
          <cell r="C438" t="str">
            <v>Gobierno Autónomo Municipal de San Pablo de Lípez</v>
          </cell>
          <cell r="D438" t="str">
            <v>-</v>
          </cell>
        </row>
        <row r="439">
          <cell r="A439">
            <v>1524</v>
          </cell>
          <cell r="B439" t="str">
            <v>GOBIERNO AUTÓNOMO MUNICIPAL DE MOJINETE</v>
          </cell>
          <cell r="C439" t="str">
            <v>Gobierno Autónomo Municipal de Mojinete</v>
          </cell>
          <cell r="D439" t="str">
            <v>-</v>
          </cell>
        </row>
        <row r="440">
          <cell r="A440">
            <v>1525</v>
          </cell>
          <cell r="B440" t="str">
            <v>GOBIERNO AUTÓNOMO MUNICIPAL DE SAN ANTONIO DE ESMORUCO</v>
          </cell>
          <cell r="C440" t="str">
            <v>Gobierno Autónomo Municipal de San Antonio de Esmoruco</v>
          </cell>
          <cell r="D440" t="str">
            <v>-</v>
          </cell>
        </row>
        <row r="441">
          <cell r="A441">
            <v>1526</v>
          </cell>
          <cell r="B441" t="str">
            <v>GOBIERNO AUTÓNOMO MUNICIPAL DE SACACA (VILLA DE SACACA)</v>
          </cell>
          <cell r="C441" t="str">
            <v>Gobierno Autónomo Municipal de Sacaca (Villa de Sacaca)</v>
          </cell>
          <cell r="D441" t="str">
            <v>-</v>
          </cell>
        </row>
        <row r="442">
          <cell r="A442">
            <v>1527</v>
          </cell>
          <cell r="B442" t="str">
            <v>GOBIERNO AUTÓNOMO MUNICIPAL DE CARIPUYO</v>
          </cell>
          <cell r="C442" t="str">
            <v>Gobierno Autónomo Municipal de Caripuyo</v>
          </cell>
          <cell r="D442" t="str">
            <v>-</v>
          </cell>
        </row>
        <row r="443">
          <cell r="A443">
            <v>1528</v>
          </cell>
          <cell r="B443" t="str">
            <v>GOBIERNO AUTÓNOMO MUNICIPAL DE PUNA (VILLA TALAVERA)</v>
          </cell>
          <cell r="C443" t="str">
            <v>Gobierno Autónomo Municipal de Puna (Villa Talavera)</v>
          </cell>
          <cell r="D443" t="str">
            <v>-</v>
          </cell>
        </row>
        <row r="444">
          <cell r="A444">
            <v>1529</v>
          </cell>
          <cell r="B444" t="str">
            <v>GOBIERNO AUTÓNOMO MUNICIPAL DE CAIZA "D"</v>
          </cell>
          <cell r="C444" t="str">
            <v>Gobierno Autónomo Municipal de Caiza "D"</v>
          </cell>
          <cell r="D444" t="str">
            <v>-</v>
          </cell>
        </row>
        <row r="445">
          <cell r="A445">
            <v>1530</v>
          </cell>
          <cell r="B445" t="str">
            <v>GOBIERNO AUTÓNOMO MUNICIPAL DE UYUNI</v>
          </cell>
          <cell r="C445" t="str">
            <v>Gobierno Autónomo Municipal de Uyuni</v>
          </cell>
          <cell r="D445" t="str">
            <v>-</v>
          </cell>
        </row>
        <row r="446">
          <cell r="A446">
            <v>1531</v>
          </cell>
          <cell r="B446" t="str">
            <v>GOBIERNO AUTÓNOMO MUNICIPAL DE TOMAVE</v>
          </cell>
          <cell r="C446" t="str">
            <v>Gobierno Autónomo Municipal de Tomave</v>
          </cell>
          <cell r="D446" t="str">
            <v>-</v>
          </cell>
        </row>
        <row r="447">
          <cell r="A447">
            <v>1532</v>
          </cell>
          <cell r="B447" t="str">
            <v>GOBIERNO AUTÓNOMO MUNICIPAL DE PORCO</v>
          </cell>
          <cell r="C447" t="str">
            <v>Gobierno Autónomo Municipal de Porco</v>
          </cell>
          <cell r="D447" t="str">
            <v>-</v>
          </cell>
        </row>
        <row r="448">
          <cell r="A448">
            <v>1533</v>
          </cell>
          <cell r="B448" t="str">
            <v>GOBIERNO AUTÓNOMO MUNICIPAL DE ARAMPAMPA</v>
          </cell>
          <cell r="C448" t="str">
            <v>Gobierno Autónomo Municipal de Arampampa</v>
          </cell>
          <cell r="D448" t="str">
            <v>-</v>
          </cell>
        </row>
        <row r="449">
          <cell r="A449">
            <v>1534</v>
          </cell>
          <cell r="B449" t="str">
            <v>GOBIERNO AUTÓNOMO MUNICIPAL DE ACASIO</v>
          </cell>
          <cell r="C449" t="str">
            <v>Gobierno Autónomo Municipal de Acasio</v>
          </cell>
          <cell r="D449" t="str">
            <v>-</v>
          </cell>
        </row>
        <row r="450">
          <cell r="A450">
            <v>1535</v>
          </cell>
          <cell r="B450" t="str">
            <v>GOBIERNO AUTÓNOMO MUNICIPAL DE LLICA</v>
          </cell>
          <cell r="C450" t="str">
            <v>Gobierno Autónomo Municipal de Llica</v>
          </cell>
          <cell r="D450" t="str">
            <v>-</v>
          </cell>
        </row>
        <row r="451">
          <cell r="A451">
            <v>1536</v>
          </cell>
          <cell r="B451" t="str">
            <v>GOBIERNO AUTÓNOMO MUNICIPAL DE TAHUA</v>
          </cell>
          <cell r="C451" t="str">
            <v>Gobierno Autónomo Municipal de Tahua</v>
          </cell>
          <cell r="D451" t="str">
            <v>-</v>
          </cell>
        </row>
        <row r="452">
          <cell r="A452">
            <v>1537</v>
          </cell>
          <cell r="B452" t="str">
            <v>GOBIERNO AUTÓNOMO MUNICIPAL DE VILLAZÓN</v>
          </cell>
          <cell r="C452" t="str">
            <v>Gobierno Autónomo Municipal de Villazón</v>
          </cell>
          <cell r="D452" t="str">
            <v>-</v>
          </cell>
        </row>
        <row r="453">
          <cell r="A453">
            <v>1538</v>
          </cell>
          <cell r="B453" t="str">
            <v>GOBIERNO AUTÓNOMO MUNICIPAL DE SAN AGUSTÍN</v>
          </cell>
          <cell r="C453" t="str">
            <v>Gobierno Autónomo Municipal de San Agustín</v>
          </cell>
          <cell r="D453" t="str">
            <v>-</v>
          </cell>
        </row>
        <row r="454">
          <cell r="A454">
            <v>1539</v>
          </cell>
          <cell r="B454" t="str">
            <v>GOBIERNO AUTÓNOMO MUNICIPAL DE CKOCHAS</v>
          </cell>
          <cell r="C454" t="str">
            <v>Gobierno Autónomo Municipal de Ckochas</v>
          </cell>
          <cell r="D454" t="str">
            <v>-</v>
          </cell>
        </row>
        <row r="455">
          <cell r="A455">
            <v>1540</v>
          </cell>
          <cell r="B455" t="str">
            <v>GOBIERNO AUTÓNOMO MUNICIPAL DE CHUQUIHUTA AYLLU JUCUMANI</v>
          </cell>
          <cell r="C455" t="str">
            <v>Gobierno Autónomo Municipal de Chuquihuta Ayllu Jucumani</v>
          </cell>
          <cell r="D455" t="str">
            <v>-</v>
          </cell>
        </row>
        <row r="456">
          <cell r="A456">
            <v>1601</v>
          </cell>
          <cell r="B456" t="str">
            <v>GOBIERNO AUTÓNOMO MUNICIPAL DE TARIJA</v>
          </cell>
          <cell r="C456" t="str">
            <v>Gobierno Autónomo Municipal de Tarija</v>
          </cell>
          <cell r="D456" t="str">
            <v>-</v>
          </cell>
        </row>
        <row r="457">
          <cell r="A457">
            <v>1602</v>
          </cell>
          <cell r="B457" t="str">
            <v>GOBIERNO AUTÓNOMO MUNICIPAL DE PADCAYA</v>
          </cell>
          <cell r="C457" t="str">
            <v>Gobierno Autónomo Municipal de Padcaya</v>
          </cell>
          <cell r="D457" t="str">
            <v>-</v>
          </cell>
        </row>
        <row r="458">
          <cell r="A458">
            <v>1603</v>
          </cell>
          <cell r="B458" t="str">
            <v>GOBIERNO AUTÓNOMO MUNICIPAL DE BERMEJO</v>
          </cell>
          <cell r="C458" t="str">
            <v>Gobierno Autónomo Municipal de Bermejo</v>
          </cell>
          <cell r="D458" t="str">
            <v>-</v>
          </cell>
        </row>
        <row r="459">
          <cell r="A459">
            <v>1604</v>
          </cell>
          <cell r="B459" t="str">
            <v>GOBIERNO AUTÓNOMO MUNICIPAL DE YACUIBA</v>
          </cell>
          <cell r="C459" t="str">
            <v>Gobierno Autónomo Municipal de Yacuiba</v>
          </cell>
          <cell r="D459" t="str">
            <v>-</v>
          </cell>
        </row>
        <row r="460">
          <cell r="A460">
            <v>1605</v>
          </cell>
          <cell r="B460" t="str">
            <v>GOBIERNO AUTÓNOMO MUNICIPAL DE CARAPARÍ</v>
          </cell>
          <cell r="C460" t="str">
            <v>Gobierno Autónomo Municipal de Caraparí</v>
          </cell>
          <cell r="D460" t="str">
            <v>-</v>
          </cell>
        </row>
        <row r="461">
          <cell r="A461">
            <v>1606</v>
          </cell>
          <cell r="B461" t="str">
            <v>GOBIERNO AUTÓNOMO MUNICIPAL DE VILLAMONTES</v>
          </cell>
          <cell r="C461" t="str">
            <v>Gobierno Autónomo Municipal de Villamontes</v>
          </cell>
          <cell r="D461" t="str">
            <v>-</v>
          </cell>
        </row>
        <row r="462">
          <cell r="A462">
            <v>1607</v>
          </cell>
          <cell r="B462" t="str">
            <v>GOBIERNO AUTÓNOMO MUNICIPAL DE URIONDO (CONCEPCIÓN)</v>
          </cell>
          <cell r="C462" t="str">
            <v>Gobierno Autónomo Municipal de Uriondo (Concepción)</v>
          </cell>
          <cell r="D462" t="str">
            <v>-</v>
          </cell>
        </row>
        <row r="463">
          <cell r="A463">
            <v>1608</v>
          </cell>
          <cell r="B463" t="str">
            <v>GOBIERNO AUTÓNOMO MUNICIPAL DE YUNCHARA</v>
          </cell>
          <cell r="C463" t="str">
            <v>Gobierno Autónomo Municipal de Yunchara</v>
          </cell>
          <cell r="D463" t="str">
            <v>-</v>
          </cell>
        </row>
        <row r="464">
          <cell r="A464">
            <v>1609</v>
          </cell>
          <cell r="B464" t="str">
            <v>GOBIERNO AUTÓNOMO MUNICIPAL DE SAN LORENZO</v>
          </cell>
          <cell r="C464" t="str">
            <v>Gobierno Autónomo Municipal de San Lorenzo</v>
          </cell>
          <cell r="D464" t="str">
            <v>-</v>
          </cell>
        </row>
        <row r="465">
          <cell r="A465">
            <v>1610</v>
          </cell>
          <cell r="B465" t="str">
            <v>GOBIERNO AUTÓNOMO MUNICIPAL DE EL PUENTE</v>
          </cell>
          <cell r="C465" t="str">
            <v>Gobierno Autónomo Municipal de El Puente</v>
          </cell>
          <cell r="D465" t="str">
            <v>-</v>
          </cell>
        </row>
        <row r="466">
          <cell r="A466">
            <v>1611</v>
          </cell>
          <cell r="B466" t="str">
            <v>GOBIERNO AUTÓNOMO MUNICIPAL DE ENTRE RÍOS</v>
          </cell>
          <cell r="C466" t="str">
            <v>Gobierno Autónomo Municipal de Entre Ríos</v>
          </cell>
          <cell r="D466" t="str">
            <v>-</v>
          </cell>
        </row>
        <row r="467">
          <cell r="A467">
            <v>1701</v>
          </cell>
          <cell r="B467" t="str">
            <v>GOBIERNO AUTÓNOMO MUNICIPAL DE SANTA CRUZ DE LA SIERRA</v>
          </cell>
          <cell r="C467" t="str">
            <v>Gobierno Autónomo Municipal de Santa Cruz de La Sierra</v>
          </cell>
          <cell r="D467" t="str">
            <v>-</v>
          </cell>
        </row>
        <row r="468">
          <cell r="A468">
            <v>1702</v>
          </cell>
          <cell r="B468" t="str">
            <v>GOBIERNO AUTÓNOMO MUNICIPAL DE COTOCA</v>
          </cell>
          <cell r="C468" t="str">
            <v>Gobierno Autónomo Municipal de Cotoca</v>
          </cell>
          <cell r="D468" t="str">
            <v>-</v>
          </cell>
        </row>
        <row r="469">
          <cell r="A469">
            <v>1703</v>
          </cell>
          <cell r="B469" t="str">
            <v>GOBIERNO AUTÓNOMO MUNICIPAL DE PORONGO (AYACUCHO)</v>
          </cell>
          <cell r="C469" t="str">
            <v>Gobierno Autónomo Municipal de Porongo (Ayacucho)</v>
          </cell>
          <cell r="D469" t="str">
            <v>-</v>
          </cell>
        </row>
        <row r="470">
          <cell r="A470">
            <v>1704</v>
          </cell>
          <cell r="B470" t="str">
            <v>GOBIERNO AUTÓNOMO MUNICIPAL DE LA GUARDIA</v>
          </cell>
          <cell r="C470" t="str">
            <v>Gobierno Autónomo Municipal de La Guardia</v>
          </cell>
          <cell r="D470" t="str">
            <v>-</v>
          </cell>
        </row>
        <row r="471">
          <cell r="A471">
            <v>1705</v>
          </cell>
          <cell r="B471" t="str">
            <v>GOBIERNO AUTÓNOMO MUNICIPAL DE EL TORNO</v>
          </cell>
          <cell r="C471" t="str">
            <v>Gobierno Autónomo Municipal de El Torno</v>
          </cell>
          <cell r="D471" t="str">
            <v>-</v>
          </cell>
        </row>
        <row r="472">
          <cell r="A472">
            <v>1706</v>
          </cell>
          <cell r="B472" t="str">
            <v>GOBIERNO AUTÓNOMO MUNICIPAL DE WARNES</v>
          </cell>
          <cell r="C472" t="str">
            <v>Gobierno Autónomo Municipal de Warnes</v>
          </cell>
          <cell r="D472" t="str">
            <v>-</v>
          </cell>
        </row>
        <row r="473">
          <cell r="A473">
            <v>1707</v>
          </cell>
          <cell r="B473" t="str">
            <v>GOBIERNO AUTÓNOMO MUNICIPAL DE SAN IGNACIO (SAN IGNACIO DE VELASCO)</v>
          </cell>
          <cell r="C473" t="str">
            <v>Gobierno Autónomo Municipal de San Ignacio (San Ignacio de Velasco)</v>
          </cell>
          <cell r="D473" t="str">
            <v>-</v>
          </cell>
        </row>
        <row r="474">
          <cell r="A474">
            <v>1708</v>
          </cell>
          <cell r="B474" t="str">
            <v>GOBIERNO AUTÓNOMO MUNICIPAL DE SAN MIGUEL (SAN MIGUEL DE VELASCO)</v>
          </cell>
          <cell r="C474" t="str">
            <v>Gobierno Autónomo Municipal de San Miguel (San Miguel de Velasco)</v>
          </cell>
          <cell r="D474" t="str">
            <v>-</v>
          </cell>
        </row>
        <row r="475">
          <cell r="A475">
            <v>1709</v>
          </cell>
          <cell r="B475" t="str">
            <v>GOBIERNO AUTÓNOMO MUNICIPAL DE SAN RAFAEL</v>
          </cell>
          <cell r="C475" t="str">
            <v>Gobierno Autónomo Municipal de San Rafael</v>
          </cell>
          <cell r="D475" t="str">
            <v>-</v>
          </cell>
        </row>
        <row r="476">
          <cell r="A476">
            <v>1710</v>
          </cell>
          <cell r="B476" t="str">
            <v>GOBIERNO AUTÓNOMO MUNICIPAL DE BUENA VISTA</v>
          </cell>
          <cell r="C476" t="str">
            <v>Gobierno Autónomo Municipal de Buena Vista</v>
          </cell>
          <cell r="D476" t="str">
            <v>-</v>
          </cell>
        </row>
        <row r="477">
          <cell r="A477">
            <v>1711</v>
          </cell>
          <cell r="B477" t="str">
            <v>GOBIERNO AUTÓNOMO MUNICIPAL DE SAN CARLOS</v>
          </cell>
          <cell r="C477" t="str">
            <v>Gobierno Autónomo Municipal de San Carlos</v>
          </cell>
          <cell r="D477" t="str">
            <v>-</v>
          </cell>
        </row>
        <row r="478">
          <cell r="A478">
            <v>1712</v>
          </cell>
          <cell r="B478" t="str">
            <v>GOBIERNO AUTÓNOMO MUNICIPAL DE YAPACANÍ</v>
          </cell>
          <cell r="C478" t="str">
            <v>Gobierno Autónomo Municipal de Yapacaní</v>
          </cell>
          <cell r="D478" t="str">
            <v>-</v>
          </cell>
        </row>
        <row r="479">
          <cell r="A479">
            <v>1713</v>
          </cell>
          <cell r="B479" t="str">
            <v>GOBIERNO AUTÓNOMO MUNICIPAL DE SAN JOSÉ</v>
          </cell>
          <cell r="C479" t="str">
            <v>Gobierno Autónomo Municipal de San José</v>
          </cell>
          <cell r="D479" t="str">
            <v>-</v>
          </cell>
        </row>
        <row r="480">
          <cell r="A480">
            <v>1714</v>
          </cell>
          <cell r="B480" t="str">
            <v>GOBIERNO AUTÓNOMO MUNICIPAL DE PAILÓN</v>
          </cell>
          <cell r="C480" t="str">
            <v>Gobierno Autónomo Municipal de Pailón</v>
          </cell>
          <cell r="D480" t="str">
            <v>-</v>
          </cell>
        </row>
        <row r="481">
          <cell r="A481">
            <v>1715</v>
          </cell>
          <cell r="B481" t="str">
            <v>GOBIERNO AUTÓNOMO MUNICIPAL DE ROBORÉ</v>
          </cell>
          <cell r="C481" t="str">
            <v>Gobierno Autónomo Municipal de Roboré</v>
          </cell>
          <cell r="D481" t="str">
            <v>-</v>
          </cell>
        </row>
        <row r="482">
          <cell r="A482">
            <v>1716</v>
          </cell>
          <cell r="B482" t="str">
            <v>GOBIERNO AUTÓNOMO MUNICIPAL DE PORTACHUELO</v>
          </cell>
          <cell r="C482" t="str">
            <v>Gobierno Autónomo Municipal de Portachuelo</v>
          </cell>
          <cell r="D482" t="str">
            <v>-</v>
          </cell>
        </row>
        <row r="483">
          <cell r="A483">
            <v>1717</v>
          </cell>
          <cell r="B483" t="str">
            <v>GOBIERNO AUTÓNOMO MUNICIPAL DE SANTA ROSA DEL SARA</v>
          </cell>
          <cell r="C483" t="str">
            <v>Gobierno Autónomo Municipal de Santa Rosa del Sara</v>
          </cell>
          <cell r="D483" t="str">
            <v>-</v>
          </cell>
        </row>
        <row r="484">
          <cell r="A484">
            <v>1718</v>
          </cell>
          <cell r="B484" t="str">
            <v>GOBIERNO AUTÓNOMO MUNICIPAL DE LAGUNILLAS</v>
          </cell>
          <cell r="C484" t="str">
            <v>Gobierno Autónomo Municipal de Lagunillas</v>
          </cell>
          <cell r="D484" t="str">
            <v>-</v>
          </cell>
        </row>
        <row r="485">
          <cell r="A485">
            <v>1720</v>
          </cell>
          <cell r="B485" t="str">
            <v>GOBIERNO AUTÓNOMO MUNICIPAL DE CABEZAS</v>
          </cell>
          <cell r="C485" t="str">
            <v>Gobierno Autónomo Municipal de Cabezas</v>
          </cell>
          <cell r="D485" t="str">
            <v>-</v>
          </cell>
        </row>
        <row r="486">
          <cell r="A486">
            <v>1721</v>
          </cell>
          <cell r="B486" t="str">
            <v>GOBIERNO AUTÓNOMO MUNICIPAL DE CUEVO</v>
          </cell>
          <cell r="C486" t="str">
            <v>Gobierno Autónomo Municipal de Cuevo</v>
          </cell>
          <cell r="D486" t="str">
            <v>-</v>
          </cell>
        </row>
        <row r="487">
          <cell r="A487">
            <v>1722</v>
          </cell>
          <cell r="B487" t="str">
            <v>GOBIERNO AUTÓNOMO MUNICIPAL DE GUTIÉRREZ</v>
          </cell>
          <cell r="C487" t="str">
            <v>Gobierno Autónomo Municipal de Gutiérrez</v>
          </cell>
          <cell r="D487" t="str">
            <v>-</v>
          </cell>
        </row>
        <row r="488">
          <cell r="A488">
            <v>1723</v>
          </cell>
          <cell r="B488" t="str">
            <v>GOBIERNO AUTÓNOMO MUNICIPAL DE CAMIRI</v>
          </cell>
          <cell r="C488" t="str">
            <v>Gobierno Autónomo Municipal de Camiri</v>
          </cell>
          <cell r="D488" t="str">
            <v>-</v>
          </cell>
        </row>
        <row r="489">
          <cell r="A489">
            <v>1724</v>
          </cell>
          <cell r="B489" t="str">
            <v>GOBIERNO AUTÓNOMO MUNICIPAL DE BOYUIBE</v>
          </cell>
          <cell r="C489" t="str">
            <v>Gobierno Autónomo Municipal de Boyuibe</v>
          </cell>
          <cell r="D489" t="str">
            <v>-</v>
          </cell>
        </row>
        <row r="490">
          <cell r="A490">
            <v>1725</v>
          </cell>
          <cell r="B490" t="str">
            <v>GOBIERNO AUTÓNOMO MUNICIPAL DE VALLEGRANDE</v>
          </cell>
          <cell r="C490" t="str">
            <v>Gobierno Autónomo Municipal de Vallegrande</v>
          </cell>
          <cell r="D490" t="str">
            <v>-</v>
          </cell>
        </row>
        <row r="491">
          <cell r="A491">
            <v>1726</v>
          </cell>
          <cell r="B491" t="str">
            <v>GOBIERNO AUTÓNOMO MUNICIPAL DE TRIGAL</v>
          </cell>
          <cell r="C491" t="str">
            <v>Gobierno Autónomo Municipal de Trigal</v>
          </cell>
          <cell r="D491" t="str">
            <v>-</v>
          </cell>
        </row>
        <row r="492">
          <cell r="A492">
            <v>1727</v>
          </cell>
          <cell r="B492" t="str">
            <v>GOBIERNO AUTÓNOMO MUNICIPAL DE MORO MORO</v>
          </cell>
          <cell r="C492" t="str">
            <v>Gobierno Autónomo Municipal de Moro Moro</v>
          </cell>
          <cell r="D492" t="str">
            <v>-</v>
          </cell>
        </row>
        <row r="493">
          <cell r="A493">
            <v>1728</v>
          </cell>
          <cell r="B493" t="str">
            <v>GOBIERNO AUTÓNOMO MUNICIPAL DE POSTRER VALLE</v>
          </cell>
          <cell r="C493" t="str">
            <v>Gobierno Autónomo Municipal de Postrer Valle</v>
          </cell>
          <cell r="D493" t="str">
            <v>-</v>
          </cell>
        </row>
        <row r="494">
          <cell r="A494">
            <v>1729</v>
          </cell>
          <cell r="B494" t="str">
            <v>GOBIERNO AUTÓNOMO MUNICIPAL DE PUCARA</v>
          </cell>
          <cell r="C494" t="str">
            <v>Gobierno Autónomo Municipal de Pucara</v>
          </cell>
          <cell r="D494" t="str">
            <v>-</v>
          </cell>
        </row>
        <row r="495">
          <cell r="A495">
            <v>1730</v>
          </cell>
          <cell r="B495" t="str">
            <v>GOBIERNO AUTÓNOMO MUNICIPAL DE SAMAIPATA</v>
          </cell>
          <cell r="C495" t="str">
            <v>Gobierno Autónomo Municipal de Samaipata</v>
          </cell>
          <cell r="D495" t="str">
            <v>-</v>
          </cell>
        </row>
        <row r="496">
          <cell r="A496">
            <v>1731</v>
          </cell>
          <cell r="B496" t="str">
            <v>GOBIERNO AUTÓNOMO MUNICIPAL DE PAMPA GRANDE</v>
          </cell>
          <cell r="C496" t="str">
            <v>Gobierno Autónomo Municipal de Pampa Grande</v>
          </cell>
          <cell r="D496" t="str">
            <v>-</v>
          </cell>
        </row>
        <row r="497">
          <cell r="A497">
            <v>1732</v>
          </cell>
          <cell r="B497" t="str">
            <v>GOBIERNO AUTÓNOMO MUNICIPAL DE MAIRANA</v>
          </cell>
          <cell r="C497" t="str">
            <v>Gobierno Autónomo Municipal de Mairana</v>
          </cell>
          <cell r="D497" t="str">
            <v>-</v>
          </cell>
        </row>
        <row r="498">
          <cell r="A498">
            <v>1733</v>
          </cell>
          <cell r="B498" t="str">
            <v>GOBIERNO AUTÓNOMO MUNICIPAL DE QUIRUSILLAS</v>
          </cell>
          <cell r="C498" t="str">
            <v>Gobierno Autónomo Municipal de Quirusillas</v>
          </cell>
          <cell r="D498" t="str">
            <v>-</v>
          </cell>
        </row>
        <row r="499">
          <cell r="A499">
            <v>1734</v>
          </cell>
          <cell r="B499" t="str">
            <v>GOBIERNO AUTÓNOMO MUNICIPAL DE MONTERO</v>
          </cell>
          <cell r="C499" t="str">
            <v>Gobierno Autónomo Municipal de Montero</v>
          </cell>
          <cell r="D499" t="str">
            <v>-</v>
          </cell>
        </row>
        <row r="500">
          <cell r="A500">
            <v>1735</v>
          </cell>
          <cell r="B500" t="str">
            <v>GOBIERNO AUTÓNOMO MUNICIPAL DE GENERAL AGUSTÍN SAAVEDRA</v>
          </cell>
          <cell r="C500" t="str">
            <v>Gobierno Autónomo Municipal de General Agustín Saavedra</v>
          </cell>
          <cell r="D500" t="str">
            <v>-</v>
          </cell>
        </row>
        <row r="501">
          <cell r="A501">
            <v>1736</v>
          </cell>
          <cell r="B501" t="str">
            <v>GOBIERNO AUTÓNOMO MUNICIPAL DE MINEROS</v>
          </cell>
          <cell r="C501" t="str">
            <v>Gobierno Autónomo Municipal de Mineros</v>
          </cell>
          <cell r="D501" t="str">
            <v>-</v>
          </cell>
        </row>
        <row r="502">
          <cell r="A502">
            <v>1737</v>
          </cell>
          <cell r="B502" t="str">
            <v>GOBIERNO AUTÓNOMO MUNICIPAL DE CONCEPCIÓN</v>
          </cell>
          <cell r="C502" t="str">
            <v>Gobierno Autónomo Municipal de Concepción</v>
          </cell>
          <cell r="D502" t="str">
            <v>-</v>
          </cell>
        </row>
        <row r="503">
          <cell r="A503">
            <v>1738</v>
          </cell>
          <cell r="B503" t="str">
            <v>GOBIERNO AUTÓNOMO MUNICIPAL DE SAN JAVIER</v>
          </cell>
          <cell r="C503" t="str">
            <v>Gobierno Autónomo Municipal de San Javier</v>
          </cell>
          <cell r="D503" t="str">
            <v>-</v>
          </cell>
        </row>
        <row r="504">
          <cell r="A504">
            <v>1739</v>
          </cell>
          <cell r="B504" t="str">
            <v>GOBIERNO AUTÓNOMO MUNICIPAL DE SAN JULIÁN</v>
          </cell>
          <cell r="C504" t="str">
            <v>Gobierno Autónomo Municipal de San Julián</v>
          </cell>
          <cell r="D504" t="str">
            <v>-</v>
          </cell>
        </row>
        <row r="505">
          <cell r="A505">
            <v>1740</v>
          </cell>
          <cell r="B505" t="str">
            <v>GOBIERNO AUTÓNOMO MUNICIPAL DE SAN MATÍAS</v>
          </cell>
          <cell r="C505" t="str">
            <v>Gobierno Autónomo Municipal de San Matías</v>
          </cell>
          <cell r="D505" t="str">
            <v>-</v>
          </cell>
        </row>
        <row r="506">
          <cell r="A506">
            <v>1741</v>
          </cell>
          <cell r="B506" t="str">
            <v>GOBIERNO AUTÓNOMO MUNICIPAL DE COMARAPA</v>
          </cell>
          <cell r="C506" t="str">
            <v>Gobierno Autónomo Municipal de Comarapa</v>
          </cell>
          <cell r="D506" t="str">
            <v>-</v>
          </cell>
        </row>
        <row r="507">
          <cell r="A507">
            <v>1742</v>
          </cell>
          <cell r="B507" t="str">
            <v>GOBIERNO AUTÓNOMO MUNICIPAL DE SAIPINA</v>
          </cell>
          <cell r="C507" t="str">
            <v>Gobierno Autónomo Municipal de Saipina</v>
          </cell>
          <cell r="D507" t="str">
            <v>-</v>
          </cell>
        </row>
        <row r="508">
          <cell r="A508">
            <v>1743</v>
          </cell>
          <cell r="B508" t="str">
            <v>GOBIERNO AUTÓNOMO MUNICIPAL DE PUERTO SUÁREZ</v>
          </cell>
          <cell r="C508" t="str">
            <v>Gobierno Autónomo Municipal de Puerto Suárez</v>
          </cell>
          <cell r="D508" t="str">
            <v>-</v>
          </cell>
        </row>
        <row r="509">
          <cell r="A509">
            <v>1744</v>
          </cell>
          <cell r="B509" t="str">
            <v>GOBIERNO AUTÓNOMO MUNICIPAL DE PUERTO QUIJARRO</v>
          </cell>
          <cell r="C509" t="str">
            <v>Gobierno Autónomo Municipal de Puerto Quijarro</v>
          </cell>
          <cell r="D509" t="str">
            <v>-</v>
          </cell>
        </row>
        <row r="510">
          <cell r="A510">
            <v>1745</v>
          </cell>
          <cell r="B510" t="str">
            <v>GOBIERNO AUTÓNOMO MUNICIPAL DE ASCENCIÓN DE GUARAYOS</v>
          </cell>
          <cell r="C510" t="str">
            <v>Gobierno Autónomo Municipal de Ascención de Guarayos</v>
          </cell>
          <cell r="D510" t="str">
            <v>-</v>
          </cell>
        </row>
        <row r="511">
          <cell r="A511">
            <v>1746</v>
          </cell>
          <cell r="B511" t="str">
            <v>GOBIERNO AUTÓNOMO MUNICIPAL DE URUBICHA</v>
          </cell>
          <cell r="C511" t="str">
            <v>Gobierno Autónomo Municipal de Urubicha</v>
          </cell>
          <cell r="D511" t="str">
            <v>-</v>
          </cell>
        </row>
        <row r="512">
          <cell r="A512">
            <v>1747</v>
          </cell>
          <cell r="B512" t="str">
            <v>GOBIERNO AUTÓNOMO MUNICIPAL DE EL PUENTE</v>
          </cell>
          <cell r="C512" t="str">
            <v>Gobierno Autónomo Municipal de El Puente</v>
          </cell>
          <cell r="D512" t="str">
            <v>-</v>
          </cell>
        </row>
        <row r="513">
          <cell r="A513">
            <v>1748</v>
          </cell>
          <cell r="B513" t="str">
            <v>GOBIERNO AUTÓNOMO MUNICIPAL DE OKINAWA UNO</v>
          </cell>
          <cell r="C513" t="str">
            <v>Gobierno Autónomo Municipal de Okinawa Uno</v>
          </cell>
          <cell r="D513" t="str">
            <v>-</v>
          </cell>
        </row>
        <row r="514">
          <cell r="A514">
            <v>1749</v>
          </cell>
          <cell r="B514" t="str">
            <v>GOBIERNO AUTÓNOMO MUNICIPAL DE SAN ANTONIO DE LOMERIO</v>
          </cell>
          <cell r="C514" t="str">
            <v>Gobierno Autónomo Municipal de San Antonio de Lomerio</v>
          </cell>
          <cell r="D514" t="str">
            <v>-</v>
          </cell>
        </row>
        <row r="515">
          <cell r="A515">
            <v>1750</v>
          </cell>
          <cell r="B515" t="str">
            <v>GOBIERNO AUTÓNOMO MUNICIPAL DE SAN RAMÓN</v>
          </cell>
          <cell r="C515" t="str">
            <v>Gobierno Autónomo Municipal de San Ramón</v>
          </cell>
          <cell r="D515" t="str">
            <v>-</v>
          </cell>
        </row>
        <row r="516">
          <cell r="A516">
            <v>1751</v>
          </cell>
          <cell r="B516" t="str">
            <v>GOBIERNO AUTÓNOMO MUNICIPAL DE EL CARMEN RIVERO TÓRREZ</v>
          </cell>
          <cell r="C516" t="str">
            <v>Gobierno Autónomo Municipal de El Carmen Rivero Tórrez</v>
          </cell>
          <cell r="D516" t="str">
            <v>-</v>
          </cell>
        </row>
        <row r="517">
          <cell r="A517">
            <v>1752</v>
          </cell>
          <cell r="B517" t="str">
            <v>GOBIERNO AUTÓNOMO MUNICIPAL DE SAN JUAN</v>
          </cell>
          <cell r="C517" t="str">
            <v>Gobierno Autónomo Municipal de San Juan</v>
          </cell>
          <cell r="D517" t="str">
            <v>-</v>
          </cell>
        </row>
        <row r="518">
          <cell r="A518">
            <v>1753</v>
          </cell>
          <cell r="B518" t="str">
            <v>GOBIERNO AUTÓNOMO MUNICIPAL DE FERNÁNDEZ ALONSO</v>
          </cell>
          <cell r="C518" t="str">
            <v>Gobierno Autónomo Municipal de Fernández Alonso</v>
          </cell>
          <cell r="D518" t="str">
            <v>-</v>
          </cell>
        </row>
        <row r="519">
          <cell r="A519">
            <v>1754</v>
          </cell>
          <cell r="B519" t="str">
            <v>GOBIERNO AUTÓNOMO MUNICIPAL DE SAN PEDRO</v>
          </cell>
          <cell r="C519" t="str">
            <v>Gobierno Autónomo Municipal de San Pedro</v>
          </cell>
          <cell r="D519" t="str">
            <v>-</v>
          </cell>
        </row>
        <row r="520">
          <cell r="A520">
            <v>1755</v>
          </cell>
          <cell r="B520" t="str">
            <v>GOBIERNO AUTÓNOMO MUNICIPAL DE CUATRO CAÑADAS</v>
          </cell>
          <cell r="C520" t="str">
            <v>Gobierno Autónomo Municipal de Cuatro Cañadas</v>
          </cell>
          <cell r="D520" t="str">
            <v>-</v>
          </cell>
        </row>
        <row r="521">
          <cell r="A521">
            <v>1756</v>
          </cell>
          <cell r="B521" t="str">
            <v>GOBIERNO AUTÓNOMO MUNICIPAL DE COLPA BÉLGICA</v>
          </cell>
          <cell r="C521" t="str">
            <v>Gobierno Autónomo Municipal de Colpa Bélgica</v>
          </cell>
          <cell r="D521" t="str">
            <v>-</v>
          </cell>
        </row>
        <row r="522">
          <cell r="A522">
            <v>1801</v>
          </cell>
          <cell r="B522" t="str">
            <v>GOBIERNO AUTÓNOMO MUNICIPAL DE TRINIDAD</v>
          </cell>
          <cell r="C522" t="str">
            <v>Gobierno Autónomo Municipal de Trinidad</v>
          </cell>
          <cell r="D522" t="str">
            <v>-</v>
          </cell>
        </row>
        <row r="523">
          <cell r="A523">
            <v>1802</v>
          </cell>
          <cell r="B523" t="str">
            <v>GOBIERNO AUTÓNOMO MUNICIPAL DE SAN JAVIER</v>
          </cell>
          <cell r="C523" t="str">
            <v>Gobierno Autónomo Municipal de San Javier</v>
          </cell>
          <cell r="D523" t="str">
            <v>-</v>
          </cell>
        </row>
        <row r="524">
          <cell r="A524">
            <v>1803</v>
          </cell>
          <cell r="B524" t="str">
            <v>GOBIERNO AUTÓNOMO MUNICIPAL DE RIBERALTA</v>
          </cell>
          <cell r="C524" t="str">
            <v>Gobierno Autónomo Municipal de Riberalta</v>
          </cell>
          <cell r="D524" t="str">
            <v>-</v>
          </cell>
        </row>
        <row r="525">
          <cell r="A525">
            <v>1805</v>
          </cell>
          <cell r="B525" t="str">
            <v>GOBIERNO AUTÓNOMO MUNICIPAL DE PUERTO GUAYARAMERÍN</v>
          </cell>
          <cell r="C525" t="str">
            <v>Gobierno Autónomo Municipal de Puerto Guayaramerín</v>
          </cell>
          <cell r="D525" t="str">
            <v>-</v>
          </cell>
        </row>
        <row r="526">
          <cell r="A526">
            <v>1806</v>
          </cell>
          <cell r="B526" t="str">
            <v>GOBIERNO AUTÓNOMO MUNICIPAL DE REYES</v>
          </cell>
          <cell r="C526" t="str">
            <v>Gobierno Autónomo Municipal de Reyes</v>
          </cell>
          <cell r="D526" t="str">
            <v>-</v>
          </cell>
        </row>
        <row r="527">
          <cell r="A527">
            <v>1807</v>
          </cell>
          <cell r="B527" t="str">
            <v>GOBIERNO AUTÓNOMO MUNICIPAL DE PUERTO RURRENABAQUE</v>
          </cell>
          <cell r="C527" t="str">
            <v>Gobierno Autónomo Municipal de Puerto Rurrenabaque</v>
          </cell>
          <cell r="D527" t="str">
            <v>-</v>
          </cell>
        </row>
        <row r="528">
          <cell r="A528">
            <v>1808</v>
          </cell>
          <cell r="B528" t="str">
            <v>GOBIERNO AUTÓNOMO MUNICIPAL DE SAN BORJA</v>
          </cell>
          <cell r="C528" t="str">
            <v>Gobierno Autónomo Municipal de San Borja</v>
          </cell>
          <cell r="D528" t="str">
            <v>-</v>
          </cell>
        </row>
        <row r="529">
          <cell r="A529">
            <v>1809</v>
          </cell>
          <cell r="B529" t="str">
            <v>GOBIERNO AUTÓNOMO MUNICIPAL DE SANTA ROSA</v>
          </cell>
          <cell r="C529" t="str">
            <v>Gobierno Autónomo Municipal de Santa Rosa</v>
          </cell>
          <cell r="D529" t="str">
            <v>-</v>
          </cell>
        </row>
        <row r="530">
          <cell r="A530">
            <v>1810</v>
          </cell>
          <cell r="B530" t="str">
            <v>GOBIERNO AUTÓNOMO MUNICIPAL DE SANTA ANA</v>
          </cell>
          <cell r="C530" t="str">
            <v>Gobierno Autónomo Municipal de Santa Ana</v>
          </cell>
          <cell r="D530" t="str">
            <v>-</v>
          </cell>
        </row>
        <row r="531">
          <cell r="A531">
            <v>1811</v>
          </cell>
          <cell r="B531" t="str">
            <v>GOBIERNO AUTÓNOMO MUNICIPAL DE SAN IGNACIO</v>
          </cell>
          <cell r="C531" t="str">
            <v>Gobierno Autónomo Municipal de San Ignacio</v>
          </cell>
          <cell r="D531" t="str">
            <v>-</v>
          </cell>
        </row>
        <row r="532">
          <cell r="A532">
            <v>1812</v>
          </cell>
          <cell r="B532" t="str">
            <v>GOBIERNO AUTÓNOMO MUNICIPAL DE LORETO</v>
          </cell>
          <cell r="C532" t="str">
            <v>Gobierno Autónomo Municipal de Loreto</v>
          </cell>
          <cell r="D532" t="str">
            <v>-</v>
          </cell>
        </row>
        <row r="533">
          <cell r="A533">
            <v>1813</v>
          </cell>
          <cell r="B533" t="str">
            <v>GOBIERNO AUTÓNOMO MUNICIPAL DE SAN ANDRÉS</v>
          </cell>
          <cell r="C533" t="str">
            <v>Gobierno Autónomo Municipal de San Andrés</v>
          </cell>
          <cell r="D533" t="str">
            <v>-</v>
          </cell>
        </row>
        <row r="534">
          <cell r="A534">
            <v>1814</v>
          </cell>
          <cell r="B534" t="str">
            <v>GOBIERNO AUTÓNOMO MUNICIPAL DE SAN JOAQUÍN</v>
          </cell>
          <cell r="C534" t="str">
            <v>Gobierno Autónomo Municipal de San Joaquín</v>
          </cell>
          <cell r="D534" t="str">
            <v>-</v>
          </cell>
        </row>
        <row r="535">
          <cell r="A535">
            <v>1815</v>
          </cell>
          <cell r="B535" t="str">
            <v>GOBIERNO AUTÓNOMO MUNICIPAL DE SAN RAMÓN</v>
          </cell>
          <cell r="C535" t="str">
            <v>Gobierno Autónomo Municipal de San Ramón</v>
          </cell>
          <cell r="D535" t="str">
            <v>-</v>
          </cell>
        </row>
        <row r="536">
          <cell r="A536">
            <v>1816</v>
          </cell>
          <cell r="B536" t="str">
            <v>GOBIERNO AUTÓNOMO MUNICIPAL DE PUERTO SÍLES</v>
          </cell>
          <cell r="C536" t="str">
            <v>Gobierno Autónomo Municipal de Puerto Síles</v>
          </cell>
          <cell r="D536" t="str">
            <v>-</v>
          </cell>
        </row>
        <row r="537">
          <cell r="A537">
            <v>1817</v>
          </cell>
          <cell r="B537" t="str">
            <v>GOBIERNO AUTÓNOMO MUNICIPAL DE MAGDALENA</v>
          </cell>
          <cell r="C537" t="str">
            <v>Gobierno Autónomo Municipal de Magdalena</v>
          </cell>
          <cell r="D537" t="str">
            <v>-</v>
          </cell>
        </row>
        <row r="538">
          <cell r="A538">
            <v>1818</v>
          </cell>
          <cell r="B538" t="str">
            <v>GOBIERNO AUTÓNOMO MUNICIPAL DE BAURES</v>
          </cell>
          <cell r="C538" t="str">
            <v>Gobierno Autónomo Municipal de Baures</v>
          </cell>
          <cell r="D538" t="str">
            <v>-</v>
          </cell>
        </row>
        <row r="539">
          <cell r="A539">
            <v>1819</v>
          </cell>
          <cell r="B539" t="str">
            <v>GOBIERNO AUTÓNOMO MUNICIPAL DE HUACARAJE</v>
          </cell>
          <cell r="C539" t="str">
            <v>Gobierno Autónomo Municipal de Huacaraje</v>
          </cell>
          <cell r="D539" t="str">
            <v>-</v>
          </cell>
        </row>
        <row r="540">
          <cell r="A540">
            <v>1820</v>
          </cell>
          <cell r="B540" t="str">
            <v>GOBIERNO AUTÓNOMO MUNICIPAL DE EXALTACIÓN</v>
          </cell>
          <cell r="C540" t="str">
            <v>Gobierno Autónomo Municipal de Exaltación</v>
          </cell>
          <cell r="D540" t="str">
            <v>-</v>
          </cell>
        </row>
        <row r="541">
          <cell r="A541">
            <v>1901</v>
          </cell>
          <cell r="B541" t="str">
            <v>GOBIERNO AUTÓNOMO MUNICIPAL DE COBIJA</v>
          </cell>
          <cell r="C541" t="str">
            <v>Gobierno Autónomo Municipal de Cobija</v>
          </cell>
          <cell r="D541" t="str">
            <v>-</v>
          </cell>
        </row>
        <row r="542">
          <cell r="A542">
            <v>1902</v>
          </cell>
          <cell r="B542" t="str">
            <v>GOBIERNO AUTÓNOMO MUNICIPAL DE PORVENIR</v>
          </cell>
          <cell r="C542" t="str">
            <v>Gobierno Autónomo Municipal de Porvenir</v>
          </cell>
          <cell r="D542" t="str">
            <v>-</v>
          </cell>
        </row>
        <row r="543">
          <cell r="A543">
            <v>1903</v>
          </cell>
          <cell r="B543" t="str">
            <v>GOBIERNO AUTÓNOMO MUNICIPAL DE BOLPEBRA</v>
          </cell>
          <cell r="C543" t="str">
            <v>Gobierno Autónomo Municipal de Bolpebra</v>
          </cell>
          <cell r="D543" t="str">
            <v>-</v>
          </cell>
        </row>
        <row r="544">
          <cell r="A544">
            <v>1904</v>
          </cell>
          <cell r="B544" t="str">
            <v>GOBIERNO AUTÓNOMO MUNICIPAL DE BELLA FLOR</v>
          </cell>
          <cell r="C544" t="str">
            <v>Gobierno Autónomo Municipal de Bella Flor</v>
          </cell>
          <cell r="D544" t="str">
            <v>-</v>
          </cell>
        </row>
        <row r="545">
          <cell r="A545">
            <v>1905</v>
          </cell>
          <cell r="B545" t="str">
            <v>GOBIERNO AUTÓNOMO MUNICIPAL DE PUERTO RICO</v>
          </cell>
          <cell r="C545" t="str">
            <v>Gobierno Autónomo Municipal de Puerto Rico</v>
          </cell>
          <cell r="D545" t="str">
            <v>-</v>
          </cell>
        </row>
        <row r="546">
          <cell r="A546">
            <v>1906</v>
          </cell>
          <cell r="B546" t="str">
            <v>GOBIERNO AUTÓNOMO MUNICIPAL DE SAN PEDRO</v>
          </cell>
          <cell r="C546" t="str">
            <v>Gobierno Autónomo Municipal de San Pedro</v>
          </cell>
          <cell r="D546" t="str">
            <v>-</v>
          </cell>
        </row>
        <row r="547">
          <cell r="A547">
            <v>1907</v>
          </cell>
          <cell r="B547" t="str">
            <v>GOBIERNO AUTÓNOMO MUNICIPAL DE FILADELFIA</v>
          </cell>
          <cell r="C547" t="str">
            <v>Gobierno Autónomo Municipal de Filadelfia</v>
          </cell>
          <cell r="D547" t="str">
            <v>-</v>
          </cell>
        </row>
        <row r="548">
          <cell r="A548">
            <v>1908</v>
          </cell>
          <cell r="B548" t="str">
            <v>GOBIERNO AUTÓNOMO MUNICIPAL DE PUERTO GONZALO MORENO</v>
          </cell>
          <cell r="C548" t="str">
            <v>Gobierno Autónomo Municipal de Puerto Gonzalo Moreno</v>
          </cell>
          <cell r="D548" t="str">
            <v>-</v>
          </cell>
        </row>
        <row r="549">
          <cell r="A549">
            <v>1909</v>
          </cell>
          <cell r="B549" t="str">
            <v>GOBIERNO AUTÓNOMO MUNICIPAL DE SAN LORENZO</v>
          </cell>
          <cell r="C549" t="str">
            <v>Gobierno Autónomo Municipal de San Lorenzo</v>
          </cell>
          <cell r="D549" t="str">
            <v>-</v>
          </cell>
        </row>
        <row r="550">
          <cell r="A550">
            <v>1910</v>
          </cell>
          <cell r="B550" t="str">
            <v>GOBIERNO AUTÓNOMO MUNICIPAL DE SENA</v>
          </cell>
          <cell r="C550" t="str">
            <v>Gobierno Autónomo Municipal de Sena</v>
          </cell>
          <cell r="D550" t="str">
            <v>-</v>
          </cell>
        </row>
        <row r="551">
          <cell r="A551">
            <v>1911</v>
          </cell>
          <cell r="B551" t="str">
            <v>GOBIERNO AUTÓNOMO MUNICIPAL DE SANTA ROSA DEL ABUNÁ</v>
          </cell>
          <cell r="C551" t="str">
            <v>Gobierno Autónomo Municipal de Santa Rosa del Abuná</v>
          </cell>
          <cell r="D551" t="str">
            <v>-</v>
          </cell>
        </row>
        <row r="552">
          <cell r="A552">
            <v>1912</v>
          </cell>
          <cell r="B552" t="str">
            <v>GOBIERNO AUTÓNOMO MUNICIPAL DE INGAVI (HUMAITA)</v>
          </cell>
          <cell r="C552" t="str">
            <v>Gobierno Autónomo Municipal de Ingavi (Humaita)</v>
          </cell>
          <cell r="D552" t="str">
            <v>-</v>
          </cell>
        </row>
        <row r="553">
          <cell r="A553">
            <v>1913</v>
          </cell>
          <cell r="B553" t="str">
            <v>GOBIERNO AUTÓNOMO MUNICIPAL DE NUEVA ESPERANZA</v>
          </cell>
          <cell r="C553" t="str">
            <v>Gobierno Autónomo Municipal de Nueva Esperanza</v>
          </cell>
          <cell r="D553" t="str">
            <v>-</v>
          </cell>
        </row>
        <row r="554">
          <cell r="A554">
            <v>1914</v>
          </cell>
          <cell r="B554" t="str">
            <v>GOBIERNO AUTÓNOMO MUNICIPAL DE VILLA NUEVA (LOMA ALTA)</v>
          </cell>
          <cell r="C554" t="str">
            <v>Gobierno Autónomo Municipal de Villa Nueva (Loma Alta)</v>
          </cell>
          <cell r="D554" t="str">
            <v>-</v>
          </cell>
        </row>
        <row r="555">
          <cell r="A555">
            <v>1915</v>
          </cell>
          <cell r="B555" t="str">
            <v>GOBIERNO AUTÓNOMO MUNICIPAL DE SANTOS MERCADO</v>
          </cell>
          <cell r="C555" t="str">
            <v>Gobierno Autónomo Municipal de Santos Mercado</v>
          </cell>
          <cell r="D555" t="str">
            <v>-</v>
          </cell>
        </row>
        <row r="556">
          <cell r="A556">
            <v>2301</v>
          </cell>
          <cell r="B556" t="str">
            <v>EMPRESA MUNICIPAL DE GESTIÓN DE RESIDUOS SÓLIDOS</v>
          </cell>
          <cell r="C556" t="str">
            <v>Empresa Municipal de Gestión de Residuos Sólidos</v>
          </cell>
          <cell r="D556" t="str">
            <v>-</v>
          </cell>
        </row>
        <row r="557">
          <cell r="A557">
            <v>2302</v>
          </cell>
          <cell r="B557" t="str">
            <v>EMPRESA MUNICIPAL DE AGUA POTABLE Y ALCANTARILLADO SACABA</v>
          </cell>
          <cell r="C557" t="str">
            <v>Empresa Municipal de Agua Potable y Alcantarillado Sacaba</v>
          </cell>
          <cell r="D557" t="str">
            <v>-</v>
          </cell>
        </row>
        <row r="558">
          <cell r="A558">
            <v>2303</v>
          </cell>
          <cell r="B558" t="str">
            <v>EMPRESA MUNICIPAL DE AREAS VERDES Y RECREACIÓN ALTERNATIVA</v>
          </cell>
          <cell r="C558" t="str">
            <v>Empresa Municipal de Areas Verdes y Recreación alternativa</v>
          </cell>
          <cell r="D558" t="str">
            <v>-</v>
          </cell>
        </row>
        <row r="559">
          <cell r="A559">
            <v>2311</v>
          </cell>
          <cell r="B559" t="str">
            <v>SERVICIO DE ENCAUZAMIENTO DE RIOS (SEARPI)</v>
          </cell>
          <cell r="C559" t="str">
            <v>SERVICIO DE ENCAUZAMIENTO DE RIOS (SEARPI)</v>
          </cell>
          <cell r="D559" t="str">
            <v>-</v>
          </cell>
        </row>
        <row r="560">
          <cell r="A560">
            <v>2312</v>
          </cell>
          <cell r="B560" t="str">
            <v>EMPRESA MUNICIPAL DE AGUA POTABLE Y ALCANTARILLADO VIACHA</v>
          </cell>
          <cell r="C560" t="str">
            <v>EMPRESA MUNICIPAL DE AGUA POTABLE Y ALCANTARILLADO VIACHA</v>
          </cell>
          <cell r="D560" t="str">
            <v>-</v>
          </cell>
        </row>
        <row r="561">
          <cell r="A561">
            <v>2313</v>
          </cell>
          <cell r="B561" t="str">
            <v>ENTIDAD MUNICIPAL DE ASEO URBANO SUCRE</v>
          </cell>
          <cell r="C561" t="str">
            <v>ENTIDAD MUNICIPAL DE ASEO URBANO SUCRE</v>
          </cell>
          <cell r="D561" t="str">
            <v>-</v>
          </cell>
        </row>
        <row r="562">
          <cell r="A562">
            <v>2314</v>
          </cell>
          <cell r="B562" t="str">
            <v>EMPRESA MUNICIPAL DE AREAS VERDES SUCRE</v>
          </cell>
          <cell r="C562" t="str">
            <v>EMPRESA MUNICIPAL DE AREAS VERDES SUCRE</v>
          </cell>
          <cell r="D562" t="str">
            <v>-</v>
          </cell>
        </row>
        <row r="563">
          <cell r="A563">
            <v>2315</v>
          </cell>
          <cell r="B563" t="str">
            <v xml:space="preserve">EMPRESA MUNICIPAL DE SERVICIO DE ASEO </v>
          </cell>
          <cell r="C563" t="str">
            <v xml:space="preserve">Empresa Municipal de Servicio de Aseo </v>
          </cell>
          <cell r="D563" t="str">
            <v>-</v>
          </cell>
        </row>
        <row r="564">
          <cell r="A564">
            <v>2316</v>
          </cell>
          <cell r="B564" t="str">
            <v>EMPRESA MUNICIPAL DE ÁREAS VERDES, PARQUES Y FORESTACIÓN</v>
          </cell>
          <cell r="C564" t="str">
            <v>Empresa Municipal de Áreas Verdes, Parques y Forestación</v>
          </cell>
          <cell r="D564" t="str">
            <v>-</v>
          </cell>
        </row>
        <row r="565">
          <cell r="A565">
            <v>2317</v>
          </cell>
          <cell r="B565" t="str">
            <v>EMPRESA MUNICIPAL DE ASFALTOS Y VÍAS</v>
          </cell>
          <cell r="C565" t="str">
            <v>Empresa Municipal de Asfaltos y Vías</v>
          </cell>
          <cell r="D565" t="str">
            <v>-</v>
          </cell>
        </row>
        <row r="566">
          <cell r="A566">
            <v>2318</v>
          </cell>
          <cell r="B566" t="str">
            <v>ENTIDAD DESCENTRALIZADA UMMIPRE PROMAN</v>
          </cell>
          <cell r="C566" t="str">
            <v>Entidad Descentralizada UMMIPRE PROMAN</v>
          </cell>
          <cell r="D566" t="str">
            <v>-</v>
          </cell>
        </row>
        <row r="567">
          <cell r="A567">
            <v>2319</v>
          </cell>
          <cell r="B567" t="str">
            <v>EMPRESA PÚBLICA DEPARTAMENTAL ESTRATÉGICA DE AGUAS - LA PAZ</v>
          </cell>
          <cell r="C567" t="str">
            <v>EMPRESA PÚBLICA DEPARTAMENTAL ESTRATÉGICA DE AGUAS - LA PAZ</v>
          </cell>
          <cell r="D567" t="str">
            <v>-</v>
          </cell>
        </row>
        <row r="568">
          <cell r="A568">
            <v>2320</v>
          </cell>
          <cell r="B568" t="str">
            <v>EMPRESA PUBLICA MUNICIPAL DE SERVICIOS DE AGUA Y ALCANTARRILLADO SANITARIO DE COBIJA</v>
          </cell>
          <cell r="C568" t="str">
            <v>EMPRESA PUBLICA MUNICIPAL DE SERVICIOS DE AGUA Y ALCANTARRILLADO SANITARIO DE COBIJA</v>
          </cell>
          <cell r="D568" t="str">
            <v>-</v>
          </cell>
        </row>
        <row r="569">
          <cell r="A569">
            <v>2322</v>
          </cell>
          <cell r="B569" t="str">
            <v>ENTIDAD MATADERO FRIGORIFICO MUNICIPAL DE TARIJA</v>
          </cell>
          <cell r="C569" t="str">
            <v>ENTIDAD MATADERO FRIGORIFICO MUNICIPAL DE TARIJA</v>
          </cell>
          <cell r="D569" t="str">
            <v>-</v>
          </cell>
        </row>
        <row r="570">
          <cell r="A570">
            <v>2323</v>
          </cell>
          <cell r="B570" t="str">
            <v>ENTIDAD ASEO MUNICIPAL DE TARIJA</v>
          </cell>
          <cell r="C570" t="str">
            <v>ENTIDAD ASEO MUNICIPAL DE TARIJA</v>
          </cell>
          <cell r="D570" t="str">
            <v>-</v>
          </cell>
        </row>
        <row r="571">
          <cell r="A571">
            <v>2324</v>
          </cell>
          <cell r="B571" t="str">
            <v>ENTIDAD OBRAS PUBLICAS MUNICIPALES DE TARIJA</v>
          </cell>
          <cell r="C571" t="str">
            <v>ENTIDAD OBRAS PUBLICAS MUNICIPALES DE TARIJA</v>
          </cell>
          <cell r="D571" t="str">
            <v>-</v>
          </cell>
        </row>
        <row r="572">
          <cell r="A572">
            <v>2325</v>
          </cell>
          <cell r="B572" t="str">
            <v>ENTIDAD ORDENAMIENTO TERRITORIAL DE TARIJA</v>
          </cell>
          <cell r="C572" t="str">
            <v>ENTIDAD ORDENAMIENTO TERRITORIAL DE TARIJA</v>
          </cell>
          <cell r="D572" t="str">
            <v>-</v>
          </cell>
        </row>
        <row r="573">
          <cell r="A573">
            <v>2326</v>
          </cell>
          <cell r="B573" t="str">
            <v>ENTIDAD ORDEN Y SEGURIDAD CIUDADANA MUNICIPAL DE TARIJA</v>
          </cell>
          <cell r="C573" t="str">
            <v>ENTIDAD ORDEN Y SEGURIDAD CIUDADANA MUNICIPAL DE TARIJA</v>
          </cell>
          <cell r="D573" t="str">
            <v>-</v>
          </cell>
        </row>
        <row r="574">
          <cell r="A574">
            <v>2327</v>
          </cell>
          <cell r="B574" t="str">
            <v>EMPRESA MUNICIPAL AUTONOMA DE AGUA POTABLE Y ALCANTARILLADO  DE YACUIBA</v>
          </cell>
          <cell r="C574" t="str">
            <v>EMPRESA MUNICIPAL AUTONOMA DE AGUA POTABLE Y ALCANTARILLADO  DE YACUIBA</v>
          </cell>
          <cell r="D574" t="str">
            <v>-</v>
          </cell>
        </row>
        <row r="575">
          <cell r="A575">
            <v>2328</v>
          </cell>
          <cell r="B575" t="str">
            <v>EMPRESA MUNICIPAL DE AGUA POTABLE Y ALCANTARILLADO SANITARIO DE URIONDO</v>
          </cell>
          <cell r="C575" t="str">
            <v>EMPRESA MUNICIPAL DE AGUA POTABLE Y ALCANTARILLADO SANITARIO DE URIONDO</v>
          </cell>
          <cell r="D575" t="str">
            <v>-</v>
          </cell>
        </row>
        <row r="576">
          <cell r="A576">
            <v>2330</v>
          </cell>
          <cell r="B576" t="str">
            <v>EMPRESA PÚBLICA DEPARTAMENTAL DE SERVICIOS ELECTRICOS TARIJA - SETAR</v>
          </cell>
          <cell r="C576" t="str">
            <v>EMPRESA PÚBLICA DEPARTAMENTAL DE SERVICIOS ELECTRICOS TARIJA - SETAR</v>
          </cell>
          <cell r="D576" t="str">
            <v>-</v>
          </cell>
        </row>
        <row r="577">
          <cell r="A577">
            <v>2331</v>
          </cell>
          <cell r="B577" t="str">
            <v>ENTIDAD DESCENTRALIZADA MUNICIPAL TERMINAL DE BUSES LA PAZ</v>
          </cell>
          <cell r="C577" t="str">
            <v>ENTIDAD DESCENTRALIZADA MUNICIPAL TERMINAL DE BUSES LA PAZ</v>
          </cell>
          <cell r="D577" t="str">
            <v>-</v>
          </cell>
        </row>
        <row r="578">
          <cell r="A578">
            <v>2333</v>
          </cell>
          <cell r="B578" t="str">
            <v>ENTIDAD DIRECCIÓN DE LA TERMINAL DE BUSES DE TARIJA</v>
          </cell>
          <cell r="C578" t="str">
            <v>ENTIDAD DIRECCIÓN DE LA TERMINAL DE BUSES DE TARIJA</v>
          </cell>
          <cell r="D578" t="str">
            <v>-</v>
          </cell>
        </row>
        <row r="579">
          <cell r="A579">
            <v>2334</v>
          </cell>
          <cell r="B579" t="str">
            <v>ENTIDAD DESCENTRALIZADA MUNICIPAL DE MAQUINARIA Y EQUIPO</v>
          </cell>
          <cell r="C579" t="str">
            <v>ENTIDAD DESCENTRALIZADA MUNICIPAL DE MAQUINARIA Y EQUIPO</v>
          </cell>
          <cell r="D579" t="str">
            <v>-</v>
          </cell>
        </row>
        <row r="580">
          <cell r="A580">
            <v>2335</v>
          </cell>
          <cell r="B580" t="str">
            <v>ENTIDAD MUNICIPAL DE ASEO POTOSI</v>
          </cell>
          <cell r="C580" t="str">
            <v>ENTIDAD MUNICIPAL DE ASEO POTOSI</v>
          </cell>
          <cell r="D580" t="str">
            <v>-</v>
          </cell>
        </row>
        <row r="581">
          <cell r="A581">
            <v>2336</v>
          </cell>
          <cell r="B581" t="str">
            <v>EMPRESA PÚBLICA DEPARTAMENTAL FÁBRICA DE CALAMINAS Y CLAVOS POTOSI</v>
          </cell>
          <cell r="C581" t="str">
            <v>EMPRESA PÚBLICA DEPARTAMENTAL FÁBRICA DE CALAMINAS Y CLAVOS POTOSI</v>
          </cell>
          <cell r="D581" t="str">
            <v>-</v>
          </cell>
        </row>
        <row r="582">
          <cell r="A582">
            <v>2337</v>
          </cell>
          <cell r="B582" t="str">
            <v>ENTIDAD DESCENTRALIZADA MUNICIPAL DE CEMENTERIOS DE LA PAZ</v>
          </cell>
          <cell r="C582" t="str">
            <v>ENTIDAD DESCENTRALIZADA MUNICIPAL DE CEMENTERIOS DE LA PAZ</v>
          </cell>
          <cell r="D582" t="str">
            <v>-</v>
          </cell>
        </row>
        <row r="583">
          <cell r="A583">
            <v>2338</v>
          </cell>
          <cell r="B583" t="str">
            <v xml:space="preserve">EMPRESA PRESTADORA DE SERVICIO DE AGUA POTABLE Y ALCANTARILLADO </v>
          </cell>
          <cell r="C583" t="str">
            <v xml:space="preserve">EMPRESA PRESTADORA DE SERVICIO DE AGUA POTABLE Y ALCANTARILLADO </v>
          </cell>
          <cell r="D583" t="str">
            <v>-</v>
          </cell>
        </row>
        <row r="584">
          <cell r="A584">
            <v>2339</v>
          </cell>
          <cell r="B584" t="str">
            <v>EMPRESA MUNICIPAL FABRICA DE JOYAS</v>
          </cell>
          <cell r="C584" t="str">
            <v>EMPRESA MUNICIPAL FABRICA DE JOYAS</v>
          </cell>
          <cell r="D584" t="str">
            <v>-</v>
          </cell>
        </row>
        <row r="585">
          <cell r="A585">
            <v>2341</v>
          </cell>
          <cell r="B585" t="str">
            <v>EMPRESA MUNICIPAL DE DISTRIBUCION DE ENERGIA ELECTRICA LLALLAGUA</v>
          </cell>
          <cell r="C585" t="str">
            <v>EMPRESA MUNICIPAL DE DISTRIBUCION DE ENERGIA ELECTRICA LLALLAGUA</v>
          </cell>
          <cell r="D585" t="str">
            <v>-</v>
          </cell>
        </row>
        <row r="586">
          <cell r="A586">
            <v>3301</v>
          </cell>
          <cell r="B586" t="str">
            <v>GOBIERNO AUTÓNOMO INDÍGENA ORIGINARIO CAMPESINO DEL TERRITORIO DE RAQAYPAMPA</v>
          </cell>
          <cell r="C586" t="str">
            <v>Gobierno Autónomo Indígena Originario Campesino del Territorio de Raqaypampa</v>
          </cell>
          <cell r="D586" t="str">
            <v>-</v>
          </cell>
        </row>
        <row r="587">
          <cell r="A587">
            <v>3401</v>
          </cell>
          <cell r="B587" t="str">
            <v>GAIOC DE LA NACIÓN ORIGINARIA URU CHIPAYA</v>
          </cell>
          <cell r="C587" t="str">
            <v>GAIOC de la Nación Originaria Uru Chipaya</v>
          </cell>
          <cell r="D587" t="str">
            <v>-</v>
          </cell>
        </row>
        <row r="588">
          <cell r="A588">
            <v>4601</v>
          </cell>
          <cell r="B588" t="str">
            <v>GOBIERNO AUTÓNOMO REGIONAL DEL GRAN CHACO</v>
          </cell>
          <cell r="C588" t="str">
            <v>Gobierno Autónomo Regional del Gran Chaco</v>
          </cell>
          <cell r="D588" t="str">
            <v>-</v>
          </cell>
        </row>
        <row r="589">
          <cell r="A589" t="str">
            <v>AFP</v>
          </cell>
          <cell r="B589" t="str">
            <v>ACREEDORES</v>
          </cell>
          <cell r="C589" t="str">
            <v>Acreedores</v>
          </cell>
          <cell r="D589" t="str">
            <v>-</v>
          </cell>
        </row>
        <row r="590">
          <cell r="A590" t="str">
            <v>ACRD</v>
          </cell>
          <cell r="B590" t="str">
            <v>ÁREA DE CONCILIACIÓN Y RECOLECCIÓN DE DATOS</v>
          </cell>
          <cell r="C590" t="str">
            <v>Área de Conciliación y Recolección de Datos</v>
          </cell>
          <cell r="D590" t="str">
            <v>-</v>
          </cell>
        </row>
        <row r="591">
          <cell r="A591" t="str">
            <v>CONTA</v>
          </cell>
          <cell r="B591" t="str">
            <v>ÁREA DE CONTABILIDAD</v>
          </cell>
          <cell r="C591" t="str">
            <v>Área de Contabilidad</v>
          </cell>
          <cell r="D591" t="str">
            <v>-</v>
          </cell>
        </row>
        <row r="592">
          <cell r="A592" t="str">
            <v>N/I</v>
          </cell>
          <cell r="B592" t="str">
            <v>NO IDENTIFICADO</v>
          </cell>
          <cell r="C592" t="str">
            <v>No Identificado</v>
          </cell>
          <cell r="D592" t="str">
            <v>-</v>
          </cell>
        </row>
        <row r="593">
          <cell r="A593" t="str">
            <v>IDH</v>
          </cell>
          <cell r="B593" t="str">
            <v>IMPUESTO DIRECTO A LOS HIDROCARBUROS</v>
          </cell>
          <cell r="C593" t="str">
            <v>Impuesto Directo A Los Hidrocarburos</v>
          </cell>
          <cell r="D593" t="str">
            <v>-</v>
          </cell>
        </row>
        <row r="594">
          <cell r="C594" t="str">
            <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726.701203124998" createdVersion="8" refreshedVersion="8" minRefreshableVersion="3" recordCount="77" xr:uid="{72EA84FF-6FFA-4DF3-BEA3-7A605F756F44}">
  <cacheSource type="worksheet">
    <worksheetSource ref="A7:P84" sheet="TRL MN"/>
  </cacheSource>
  <cacheFields count="16">
    <cacheField name="Entidad" numFmtId="1">
      <sharedItems containsMixedTypes="1" containsNumber="1" containsInteger="1" minValue="6" maxValue="865" count="49">
        <n v="576"/>
        <n v="132"/>
        <s v="99 - 02"/>
        <n v="86"/>
        <n v="291"/>
        <n v="46"/>
        <n v="66"/>
        <n v="348"/>
        <n v="25"/>
        <n v="206"/>
        <s v="99 - 01"/>
        <n v="190"/>
        <n v="81"/>
        <n v="47"/>
        <n v="253"/>
        <n v="287" u="1"/>
        <n v="389" u="1"/>
        <n v="6" u="1"/>
        <n v="15" u="1"/>
        <n v="283" u="1"/>
        <n v="117" u="1"/>
        <n v="548" u="1"/>
        <n v="225" u="1"/>
        <n v="342" u="1"/>
        <n v="865" u="1"/>
        <n v="78" u="1"/>
        <n v="41" u="1"/>
        <n v="591" u="1"/>
        <n v="53" u="1"/>
        <n v="16" u="1"/>
        <n v="590" u="1"/>
        <n v="35" u="1"/>
        <n v="383" u="1"/>
        <n v="223" u="1"/>
        <n v="20" u="1"/>
        <n v="30" u="1"/>
        <n v="681" u="1"/>
        <n v="514" u="1"/>
        <n v="572" u="1"/>
        <n v="212" u="1"/>
        <n v="70" u="1"/>
        <n v="169" u="1"/>
        <n v="599" u="1"/>
        <n v="312" u="1"/>
        <n v="203" u="1"/>
        <n v="660" u="1"/>
        <n v="378" u="1"/>
        <n v="130" u="1"/>
        <n v="670" u="1"/>
      </sharedItems>
    </cacheField>
    <cacheField name="D.A." numFmtId="1">
      <sharedItems containsSemiMixedTypes="0" containsString="0" containsNumber="1" containsInteger="1" minValue="1" maxValue="14"/>
    </cacheField>
    <cacheField name="Descripción" numFmtId="0">
      <sharedItems count="48">
        <s v="Empresa Pública Nacional Estratégica Cartones de Bolivia"/>
        <s v="Servicio de Desarrollo de las Empresas Púb. Productivas"/>
        <s v="Dirección General de Programación y Operaciones del Tesoro"/>
        <s v="Ministerio de Medio Ambiente y Agua"/>
        <s v="Administradora Boliviana de Carreteras"/>
        <s v="Ministerio de Salud y Deportes"/>
        <s v="Ministerio de Planificación del Desarrollo"/>
        <s v="Autoridad Plurinacional de la Madre Tierra"/>
        <s v="Ministerio de la Presidencia"/>
        <s v="Instituto Nacional de Estadística"/>
        <s v="Autoridad Jurisdiccional Administrativa Minera"/>
        <s v="Ministerio de Obras Públicas, Servicios y Vivienda"/>
        <s v="Ministerio de Desarrollo Rural y Tierras"/>
        <s v="Entidad Ejecutora de Medio Ambiente y Agua"/>
        <s v="Fondo Nacional de Inversión Productiva y Social" u="1"/>
        <s v="Navegación Aérea y Aeropuertos Bolivianos" u="1"/>
        <s v="Vicepresidencia del Estado Plurinacional" u="1"/>
        <s v="Ministerio de Gobierno" u="1"/>
        <s v="Aduana Nacional" u="1"/>
        <s v="Dirección General de Aeronáutica Civil" u="1"/>
        <s v="Corporación de las Fuerzas Armadas p/ el Des. Nacional" u="1"/>
        <s v="Serv. Nal. para la Sostenibilidad en Saneamiento Básico" u="1"/>
        <s v="Agencia Estatal de Vivienda" u="1"/>
        <s v="Fondo de Desarrollo del Sist.Fin. y Apoyo al Sec.Productivo" u="1"/>
        <s v="Ministerio de Hidrocarburos y Energías" u="1"/>
        <s v="Ministerio de Desarrollo Productivo y Economía Plural" u="1"/>
        <s v="Empresa Estatal de Transporte por Cable &quot;Mi teleférico&quot;" u="1"/>
        <s v="Ministerio de Culturas, Descolonización y Despatriarcalización" u="1"/>
        <s v="Ministerio de Educación" u="1"/>
        <s v="Empresa Pública &quot;QUIPUS&quot;" u="1"/>
        <s v="Ministerio de Economía y Finanzas Públicas" u="1"/>
        <s v="Agencia Boliviana de Correos &quot;Correos de Bolivia&quot;" u="1"/>
        <s v="Fondo Nacional de Desarrollo Forestal" u="1"/>
        <s v="Ministerio de Defensa" u="1"/>
        <s v="Ministerio de Justicia y Transparencia Institucional" u="1"/>
        <s v="Ministerio Público" u="1"/>
        <s v="Empresa Nacional de Electricidad" u="1"/>
        <s v="Empresa de Apoyo a la Producción de Alimentos" u="1"/>
        <s v="Instituto Nacional de Reforma Agraria" u="1"/>
        <s v="Ministerio de Trabajo, Empleo y Previsión Social" u="1"/>
        <s v="Autoridad General de Impugnación Tributaria" u="1"/>
        <s v="Empresa Boliviana de Alimentos y Derivados" u="1"/>
        <s v="Autoridad de Fiscalizac. y Control Soc de Bosques y Tierras" u="1"/>
        <s v="Autoridad de Supervisión del Sistema Financiero" u="1"/>
        <s v="Órgano Judicial" u="1"/>
        <s v="Servicio Nacional Textil" u="1"/>
        <s v="Fondo de Financiamiento para la Minería" u="1"/>
        <s v="Órgano Electoral Plurinacional" u="1"/>
      </sharedItems>
    </cacheField>
    <cacheField name="Fecha de operación_x000a_(DD/MM/AA)" numFmtId="14">
      <sharedItems containsSemiMixedTypes="0" containsNonDate="0" containsDate="1" containsString="0" minDate="2025-01-02T00:00:00" maxDate="2025-03-01T00:00:00" count="19">
        <d v="2025-01-02T00:00:00"/>
        <d v="2025-01-07T00:00:00"/>
        <d v="2025-01-08T00:00:00"/>
        <d v="2025-01-17T00:00:00"/>
        <d v="2025-01-20T00:00:00"/>
        <d v="2025-01-21T00:00:00"/>
        <d v="2025-01-27T00:00:00"/>
        <d v="2025-01-31T00:00:00"/>
        <d v="2025-02-03T00:00:00"/>
        <d v="2025-02-05T00:00:00"/>
        <d v="2025-02-06T00:00:00"/>
        <d v="2025-02-07T00:00:00"/>
        <d v="2025-02-13T00:00:00"/>
        <d v="2025-02-14T00:00:00"/>
        <d v="2025-02-18T00:00:00"/>
        <d v="2025-02-19T00:00:00"/>
        <d v="2025-02-26T00:00:00"/>
        <d v="2025-02-27T00:00:00"/>
        <d v="2025-02-28T00:00:00"/>
      </sharedItems>
      <fieldGroup base="3">
        <rangePr groupBy="months" startDate="2025-01-02T00:00:00" endDate="2025-03-01T00:00:00"/>
        <groupItems count="14">
          <s v="&lt;2/1/2025"/>
          <s v="ene"/>
          <s v="feb"/>
          <s v="mar"/>
          <s v="abr"/>
          <s v="may"/>
          <s v="jun"/>
          <s v="jul"/>
          <s v="ago"/>
          <s v="sep"/>
          <s v="oct"/>
          <s v="nov"/>
          <s v="dic"/>
          <s v="&gt;1/3/2025"/>
        </groupItems>
      </fieldGroup>
    </cacheField>
    <cacheField name="Nro. _x000a_TRL" numFmtId="1">
      <sharedItems containsSemiMixedTypes="0" containsString="0" containsNumber="1" containsInteger="1" minValue="1" maxValue="557"/>
    </cacheField>
    <cacheField name="N° Libreta _x000a_(CUT)" numFmtId="1">
      <sharedItems/>
    </cacheField>
    <cacheField name="GLOSA" numFmtId="1">
      <sharedItems/>
    </cacheField>
    <cacheField name="C-21 CIP" numFmtId="1">
      <sharedItems containsNonDate="0" containsString="0" containsBlank="1"/>
    </cacheField>
    <cacheField name="C-21 SIP" numFmtId="1">
      <sharedItems containsNonDate="0" containsString="0" containsBlank="1"/>
    </cacheField>
    <cacheField name="C-31 CIP" numFmtId="1">
      <sharedItems containsNonDate="0" containsString="0" containsBlank="1"/>
    </cacheField>
    <cacheField name="C-31 SIP" numFmtId="1">
      <sharedItems containsNonDate="0" containsString="0" containsBlank="1"/>
    </cacheField>
    <cacheField name="Débitos_x000a_(USD)" numFmtId="1">
      <sharedItems containsNonDate="0" containsString="0" containsBlank="1"/>
    </cacheField>
    <cacheField name="Créditos_x000a_(USD)" numFmtId="1">
      <sharedItems containsNonDate="0" containsString="0" containsBlank="1"/>
    </cacheField>
    <cacheField name="Débitos_x000a_(Bs)" numFmtId="164">
      <sharedItems containsSemiMixedTypes="0" containsString="0" containsNumber="1" minValue="0" maxValue="68600000"/>
    </cacheField>
    <cacheField name="Créditos_x000a_(Bs)" numFmtId="164">
      <sharedItems containsSemiMixedTypes="0" containsString="0" containsNumber="1" minValue="0" maxValue="68600000"/>
    </cacheField>
    <cacheField name="Importe" numFmtId="164">
      <sharedItems containsSemiMixedTypes="0" containsString="0" containsNumber="1" minValue="0.01" maxValue="686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726.701314930557" createdVersion="8" refreshedVersion="8" minRefreshableVersion="3" recordCount="45" xr:uid="{DDB86B59-7997-48A0-A29C-9056F8A9F854}">
  <cacheSource type="worksheet">
    <worksheetSource ref="A7:Q52" sheet="TRL ME"/>
  </cacheSource>
  <cacheFields count="17">
    <cacheField name="Entidad" numFmtId="0">
      <sharedItems containsMixedTypes="1" containsNumber="1" containsInteger="1" minValue="15" maxValue="591" count="26">
        <s v="99 - 02"/>
        <n v="291"/>
        <n v="66"/>
        <n v="348"/>
        <n v="206"/>
        <n v="46"/>
        <n v="86"/>
        <n v="15" u="1"/>
        <n v="389" u="1"/>
        <n v="78" u="1"/>
        <n v="41" u="1"/>
        <n v="287" u="1"/>
        <n v="47" u="1"/>
        <n v="253" u="1"/>
        <n v="591" u="1"/>
        <n v="576" u="1"/>
        <n v="132" u="1"/>
        <n v="590" u="1"/>
        <n v="35" u="1"/>
        <n v="383" u="1"/>
        <n v="20" u="1"/>
        <n v="514" u="1"/>
        <n v="572" u="1"/>
        <n v="117" u="1"/>
        <n v="81" u="1"/>
        <n v="212" u="1"/>
      </sharedItems>
    </cacheField>
    <cacheField name="D.A." numFmtId="0">
      <sharedItems containsSemiMixedTypes="0" containsString="0" containsNumber="1" containsInteger="1" minValue="1" maxValue="8"/>
    </cacheField>
    <cacheField name="Descripción" numFmtId="0">
      <sharedItems count="26">
        <s v="Dirección General de Programación y Operaciones del Tesoro"/>
        <s v="Administradora Boliviana de Carreteras"/>
        <s v="Ministerio de Planificación del Desarrollo"/>
        <s v="Autoridad Plurinacional de la Madre Tierra"/>
        <s v="Instituto Nacional de Estadística"/>
        <s v="Ministerio de Salud y Deportes"/>
        <s v="Ministerio de Medio Ambiente y Agua"/>
        <s v="Ministerio de Gobierno" u="1"/>
        <s v="Navegación Aérea y Aeropuertos Bolivianos" u="1"/>
        <s v="Ministerio de Hidrocarburos y Energías" u="1"/>
        <s v="Ministerio de Desarrollo Productivo y Economía Plural" u="1"/>
        <s v="Fondo Nacional de Inversión Productiva y Social" u="1"/>
        <s v="Ministerio de Desarrollo Rural y Tierras" u="1"/>
        <s v="Entidad Ejecutora de Medio Ambiente y Agua" u="1"/>
        <s v="Empresa Estatal de Transporte por Cable &quot;Mi teleférico&quot;" u="1"/>
        <s v="Empresa Pública Nacional Estratégica Cartones de Bolivia" u="1"/>
        <s v="Servicio de Desarrollo de las Empresas Púb. Productivas" u="1"/>
        <s v="Empresa Pública &quot;QUIPUS&quot;" u="1"/>
        <s v="Ministerio de Economía y Finanzas Públicas" u="1"/>
        <s v="Agencia Boliviana de Correos &quot;Correos de Bolivia&quot;" u="1"/>
        <s v="Ministerio de Defensa" u="1"/>
        <s v="Empresa Nacional de Electricidad" u="1"/>
        <s v="Empresa de Apoyo a la Producción de Alimentos" u="1"/>
        <s v="Dirección General de Aeronáutica Civil" u="1"/>
        <s v="Ministerio de Obras Públicas, Servicios y Vivienda" u="1"/>
        <s v="Instituto Nacional de Reforma Agraria" u="1"/>
      </sharedItems>
    </cacheField>
    <cacheField name="Fecha de operación_x000a_(DD/MM/AA)" numFmtId="14">
      <sharedItems containsSemiMixedTypes="0" containsNonDate="0" containsDate="1" containsString="0" minDate="2025-01-07T00:00:00" maxDate="2025-03-01T00:00:00" count="11">
        <d v="2025-01-07T00:00:00"/>
        <d v="2025-01-20T00:00:00"/>
        <d v="2025-01-31T00:00:00"/>
        <d v="2025-02-05T00:00:00"/>
        <d v="2025-02-06T00:00:00"/>
        <d v="2025-02-07T00:00:00"/>
        <d v="2025-02-14T00:00:00"/>
        <d v="2025-02-18T00:00:00"/>
        <d v="2025-02-26T00:00:00"/>
        <d v="2025-02-27T00:00:00"/>
        <d v="2025-02-28T00:00:00"/>
      </sharedItems>
      <fieldGroup base="3">
        <rangePr groupBy="months" startDate="2025-01-07T00:00:00" endDate="2025-03-01T00:00:00"/>
        <groupItems count="14">
          <s v="&lt;7/1/2025"/>
          <s v="ene"/>
          <s v="feb"/>
          <s v="mar"/>
          <s v="abr"/>
          <s v="may"/>
          <s v="jun"/>
          <s v="jul"/>
          <s v="ago"/>
          <s v="sep"/>
          <s v="oct"/>
          <s v="nov"/>
          <s v="dic"/>
          <s v="&gt;1/3/2025"/>
        </groupItems>
      </fieldGroup>
    </cacheField>
    <cacheField name="Nro. _x000a_TRL" numFmtId="0">
      <sharedItems containsSemiMixedTypes="0" containsString="0" containsNumber="1" containsInteger="1" minValue="6" maxValue="552"/>
    </cacheField>
    <cacheField name="N° Libreta _x000a_(CUT)" numFmtId="0">
      <sharedItems/>
    </cacheField>
    <cacheField name="GLOSA" numFmtId="0">
      <sharedItems/>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10000000"/>
    </cacheField>
    <cacheField name="Créditos_x000a_(USD)" numFmtId="164">
      <sharedItems containsSemiMixedTypes="0" containsString="0" containsNumber="1" minValue="0" maxValue="10000000"/>
    </cacheField>
    <cacheField name="Débitos_x000a_(Bs)" numFmtId="164">
      <sharedItems containsSemiMixedTypes="0" containsString="0" containsNumber="1" minValue="0" maxValue="68600000"/>
    </cacheField>
    <cacheField name="Créditos_x000a_(Bs)" numFmtId="164">
      <sharedItems containsSemiMixedTypes="0" containsString="0" containsNumber="1" minValue="0" maxValue="68600000"/>
    </cacheField>
    <cacheField name="Importe" numFmtId="164">
      <sharedItems containsSemiMixedTypes="0" containsString="0" containsNumber="1" minValue="274339.97500000003" maxValue="68600000"/>
    </cacheField>
    <cacheField name="N° Asiento manual (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726.701479050927" createdVersion="8" refreshedVersion="8" minRefreshableVersion="3" recordCount="67" xr:uid="{9D742697-91DC-4EFC-9BE7-C674B2FAF7F0}">
  <cacheSource type="worksheet">
    <worksheetSource ref="A7:H74" sheet="CDI"/>
  </cacheSource>
  <cacheFields count="8">
    <cacheField name="Entidad" numFmtId="0">
      <sharedItems containsMixedTypes="1" containsNumber="1" containsInteger="1" minValue="16" maxValue="867" count="94">
        <n v="25"/>
        <n v="41"/>
        <n v="46"/>
        <n v="47"/>
        <n v="78"/>
        <n v="81"/>
        <s v="99 - 02"/>
        <n v="109"/>
        <n v="117"/>
        <n v="132"/>
        <n v="133"/>
        <n v="134"/>
        <n v="163"/>
        <n v="170"/>
        <n v="192"/>
        <n v="203"/>
        <n v="222"/>
        <n v="234"/>
        <n v="269"/>
        <n v="283"/>
        <n v="293"/>
        <n v="294"/>
        <n v="295"/>
        <n v="296"/>
        <n v="310"/>
        <n v="312"/>
        <n v="315"/>
        <n v="324"/>
        <n v="343"/>
        <n v="347"/>
        <n v="383"/>
        <n v="387"/>
        <n v="389"/>
        <n v="525"/>
        <n v="526"/>
        <n v="548"/>
        <n v="572"/>
        <n v="573"/>
        <n v="586"/>
        <n v="591"/>
        <n v="594"/>
        <n v="599"/>
        <n v="601"/>
        <n v="633"/>
        <n v="660"/>
        <n v="661"/>
        <n v="670"/>
        <n v="681"/>
        <n v="683"/>
        <n v="862"/>
        <n v="66" u="1"/>
        <n v="129" u="1"/>
        <n v="130" u="1"/>
        <n v="291" u="1"/>
        <n v="867" u="1"/>
        <n v="20" u="1"/>
        <n v="253" u="1"/>
        <n v="266" u="1"/>
        <n v="281" u="1"/>
        <n v="374" u="1"/>
        <n v="587" u="1"/>
        <n v="223" u="1"/>
        <n v="287" u="1"/>
        <n v="513" u="1"/>
        <n v="576" u="1"/>
        <n v="578" u="1"/>
        <n v="590" u="1"/>
        <n v="108" u="1"/>
        <n v="249" u="1"/>
        <n v="267" u="1"/>
        <n v="580" u="1"/>
        <n v="270" u="1"/>
        <n v="595" u="1"/>
        <n v="290" u="1"/>
        <n v="86" u="1"/>
        <n v="265" u="1"/>
        <n v="268" u="1"/>
        <n v="227" u="1"/>
        <n v="344" u="1"/>
        <n v="70" u="1"/>
        <n v="345" u="1"/>
        <n v="598" u="1"/>
        <n v="16" u="1"/>
        <n v="35" u="1"/>
        <n v="169" u="1"/>
        <n v="225" u="1"/>
        <n v="271" u="1"/>
        <n v="272" u="1"/>
        <n v="273" u="1"/>
        <n v="597" u="1"/>
        <n v="292" u="1"/>
        <n v="514" u="1"/>
        <n v="680" u="1"/>
        <n v="378" u="1"/>
      </sharedItems>
    </cacheField>
    <cacheField name="D.A." numFmtId="0">
      <sharedItems containsSemiMixedTypes="0" containsString="0" containsNumber="1" containsInteger="1" minValue="1" maxValue="26"/>
    </cacheField>
    <cacheField name="Descripción" numFmtId="0">
      <sharedItems count="94">
        <s v="Ministerio de la Presidencia"/>
        <s v="Ministerio de Desarrollo Productivo y Economía Plural"/>
        <s v="Ministerio de Salud y Deportes"/>
        <s v="Ministerio de Desarrollo Rural y Tierras"/>
        <s v="Ministerio de Hidrocarburos y Energías"/>
        <s v="Ministerio de Obras Públicas, Servicios y Vivienda"/>
        <s v="Dirección General de Programación y Operaciones del Tesoro"/>
        <s v="Conservatorio Plurinacional de Musica"/>
        <s v="Dirección General de Aeronáutica Civil"/>
        <s v="Servicio de Desarrollo de las Empresas Púb. Productivas"/>
        <s v="Lotería Nacional de Beneficencia y Salubridad"/>
        <s v="Consejo Nacional de Vivienda Policial"/>
        <s v="Agencia Nacional de Hidrocarburos"/>
        <s v="Escuela Militar de Ingeniería"/>
        <s v="Servicio al Mejoramiento de la Navegación Amazónica"/>
        <s v="Autoridad de Supervisión del Sistema Financiero"/>
        <s v="Instituto Nacional de Innovación Agropecuaria y Forestal"/>
        <s v="Servicio Geológico Minero "/>
        <s v="Direc. Dptal. de Educación Potosí"/>
        <s v="Aduana Nacional"/>
        <s v="Fundación Cultural del Banco Central de Bolivia"/>
        <s v="Univ. Indígena Bol. Comun. Intercultl Prod. Tupak Katari"/>
        <s v="Univ. Indígena Bol. Comun. Intercult Prod. Casimiro Huanca"/>
        <s v="Univ. Indígena Bol. Comun. Intercult Prod. Apiaguaiki Tupa"/>
        <s v="Autoridad de Regulación y Fiscalización de Telecomunicaciones y Transportes"/>
        <s v="Autoridad de Fiscalizac. y Control Soc de Bosques y Tierras"/>
        <s v="Autoridad de Fiscalización de Empresas"/>
        <s v="Escuela Boliviana Intercultural de Música"/>
        <s v="Escuela de Jueces del Estado"/>
        <s v="Autoridad de Fiscalización y Control de Cooperativas"/>
        <s v="Agencia Boliviana de Correos &quot;Correos de Bolivia&quot;"/>
        <s v="Agencia del Desarrollo del Cine y Audiovisual Bolivianos"/>
        <s v="Navegación Aérea y Aeropuertos Bolivianos"/>
        <s v="Transportes Aéreos Bolivianos"/>
        <s v="Bolivia TV"/>
        <s v="Corporación de las Fuerzas Armadas p/ el Des. Nacional"/>
        <s v="Empresa de Apoyo a la Producción de Alimentos"/>
        <s v="Empresa Siderúrgica del Mutún"/>
        <s v="Empresa Azucarera San Buenaventura"/>
        <s v="Empresa Estatal de Transporte por Cable &quot;Mi teleférico&quot;"/>
        <s v="Administración de Servicios Portuarios - Bolivia"/>
        <s v="Empresa Boliviana de Alimentos y Derivados"/>
        <s v="Empresa Boliviana de Producción Agropecuaria"/>
        <s v="Empresa Misicuni"/>
        <s v="Órgano Judicial"/>
        <s v="Tribunal Constitucional Plurinacional"/>
        <s v="Órgano Electoral Plurinacional"/>
        <s v="Ministerio Público"/>
        <s v="Procuraduria General del Estado"/>
        <s v="Fondo Nacional de Desarrollo Regional"/>
        <s v="Ministerio de Planificación del Desarrollo" u="1"/>
        <s v="Escuela de Gestión Pública Plurinacional" u="1"/>
        <s v="Fondo de Financiamiento para la Minería" u="1"/>
        <s v="Administradora Boliviana de Carreteras" u="1"/>
        <s v="Fondo Rotatorio de Fomento Productivo Regional" u="1"/>
        <s v="Ministerio de Defensa" u="1"/>
        <s v="Entidad Ejecutora de Medio Ambiente y Agua" u="1"/>
        <s v="Direc. Dptal. de Educación La Paz" u="1"/>
        <s v="Oficina Técnica Nacional de los Ríos Pilcomayo y Bermejo" u="1"/>
        <s v="Agencia de Gobierno Electrónico y Tecnologías de Información y Comunicación" u="1"/>
        <s v="Empresa Estratégica Boliviana de Construcción y Conservación de Infraestructura Civil" u="1"/>
        <s v="Fondo Nacional de Desarrollo Forestal" u="1"/>
        <s v="Fondo Nacional de Inversión Productiva y Social" u="1"/>
        <s v="Yacimientos Petrolíferos Fiscales Bolivianos" u="1"/>
        <s v="Empresa Pública Nacional Estratégica Cartones de Bolivia" u="1"/>
        <s v="Boliviana de Aviación" u="1"/>
        <s v="Empresa Pública &quot;QUIPUS&quot;" u="1"/>
        <s v="Orquesta Sinfónica Nacional" u="1"/>
        <s v="Central de Abastecimiento y Suministros de Salud" u="1"/>
        <s v="Direc. Dptal. de Educación Cochabamba" u="1"/>
        <s v="Depósitos Aduaneros Bolivianos" u="1"/>
        <s v="Direc. Dptal. de Educación Tarija" u="1"/>
        <s v="Gestora Pública de la Seguridad Social de Largo Plazo" u="1"/>
        <s v="Servicio de Impuestos Nacionales" u="1"/>
        <s v="Ministerio de Medio Ambiente y Agua" u="1"/>
        <s v="Direc. Dptal. de Educación  Chuquisaca" u="1"/>
        <s v="Direc. Dptal. de Educación Oruro" u="1"/>
        <s v="Zona Franca Comercial e Industrial de Cobija" u="1"/>
        <s v="Instituto Plurinacional de Estudio de Lenguas y Culturas" u="1"/>
        <s v="Ministerio de Trabajo, Empleo y Previsión Social" u="1"/>
        <s v="Mutual de Servicios al Policía" u="1"/>
        <s v="Empresa Pública &quot;Editorial del Estado Plurinacional de Bolivia&quot;" u="1"/>
        <s v="Ministerio de Educación" u="1"/>
        <s v="Ministerio de Economía y Finanzas Públicas" u="1"/>
        <s v="Autoridad General de Impugnación Tributaria" u="1"/>
        <s v="Serv. Nal. para la Sostenibilidad en Saneamiento Básico" u="1"/>
        <s v="Direc. Dptal. de Educación Santa Cruz" u="1"/>
        <s v="Direc. Dptal. de Educación Beni" u="1"/>
        <s v="Direc. Dptal. de Educación Pando" u="1"/>
        <s v="Empresa Pública Nacional Estratégica de Yacimientos de Litio Bolivianos" u="1"/>
        <s v="Vías Bolivia" u="1"/>
        <s v="Empresa Nacional de Electricidad" u="1"/>
        <s v="Servicio Nacional Textil" u="1"/>
        <s v="Contraloria General del Estado" u="1"/>
      </sharedItems>
    </cacheField>
    <cacheField name="5.9.3" numFmtId="164">
      <sharedItems containsSemiMixedTypes="0" containsString="0" containsNumber="1" minValue="0" maxValue="22454537.780000001"/>
    </cacheField>
    <cacheField name="5.9.4" numFmtId="164">
      <sharedItems containsSemiMixedTypes="0" containsString="0" containsNumber="1" containsInteger="1" minValue="0" maxValue="0"/>
    </cacheField>
    <cacheField name="5.9.7" numFmtId="164">
      <sharedItems containsSemiMixedTypes="0" containsString="0" containsNumber="1" minValue="0" maxValue="1182658.24"/>
    </cacheField>
    <cacheField name="5.9.8" numFmtId="164">
      <sharedItems containsSemiMixedTypes="0" containsString="0" containsNumber="1" minValue="0" maxValue="41240344.280000001"/>
    </cacheField>
    <cacheField name="Total" numFmtId="164">
      <sharedItems containsSemiMixedTypes="0" containsString="0" containsNumber="1" minValue="390" maxValue="41240344.28000000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726.713377893517" createdVersion="8" refreshedVersion="8" minRefreshableVersion="3" recordCount="1683" xr:uid="{D3EC2FAC-2B5F-451F-88E4-83F4D6BA5A0B}">
  <cacheSource type="worksheet">
    <worksheetSource ref="A7:R1690" sheet="CUT MN"/>
  </cacheSource>
  <cacheFields count="18">
    <cacheField name="Entidad" numFmtId="0">
      <sharedItems containsMixedTypes="1" containsNumber="1" containsInteger="1" minValue="6" maxValue="1519" count="165">
        <s v="N/I"/>
        <n v="203"/>
        <n v="81"/>
        <n v="587"/>
        <n v="20"/>
        <n v="15"/>
        <s v="99 - 04"/>
        <n v="117"/>
        <n v="35"/>
        <n v="86"/>
        <n v="383"/>
        <n v="291"/>
        <s v="99 - 03"/>
        <n v="513"/>
        <s v="99 - 02"/>
        <n v="269"/>
        <n v="585"/>
        <n v="46"/>
        <n v="163"/>
        <n v="10"/>
        <n v="309"/>
        <n v="222"/>
        <n v="590"/>
        <n v="903"/>
        <n v="526"/>
        <n v="223"/>
        <n v="254"/>
        <n v="221"/>
        <n v="16"/>
        <n v="599"/>
        <n v="292"/>
        <n v="25"/>
        <n v="212"/>
        <n v="132"/>
        <n v="862"/>
        <n v="376"/>
        <n v="47"/>
        <n v="683"/>
        <n v="902"/>
        <n v="41"/>
        <n v="681"/>
        <n v="206"/>
        <n v="901"/>
        <n v="343"/>
        <n v="906"/>
        <n v="265"/>
        <n v="597"/>
        <n v="312"/>
        <n v="283"/>
        <n v="267"/>
        <n v="155"/>
        <n v="385"/>
        <n v="293"/>
        <n v="140"/>
        <n v="423"/>
        <n v="548"/>
        <n v="650"/>
        <n v="249"/>
        <n v="30"/>
        <n v="342"/>
        <n v="66"/>
        <n v="119"/>
        <n v="234"/>
        <n v="389"/>
        <n v="591"/>
        <n v="133"/>
        <n v="578"/>
        <n v="340"/>
        <n v="373"/>
        <n v="382"/>
        <n v="595"/>
        <n v="224"/>
        <n v="70"/>
        <n v="586"/>
        <n v="299"/>
        <n v="253"/>
        <n v="522"/>
        <n v="290"/>
        <n v="378"/>
        <n v="580"/>
        <n v="310"/>
        <n v="301"/>
        <n v="670"/>
        <n v="287"/>
        <n v="244"/>
        <n v="682"/>
        <n v="594"/>
        <n v="76"/>
        <n v="146"/>
        <n v="134"/>
        <n v="680"/>
        <n v="660"/>
        <n v="593"/>
        <n v="802"/>
        <n v="169"/>
        <n v="514"/>
        <n v="386"/>
        <n v="661"/>
        <n v="190"/>
        <n v="213"/>
        <n v="572" u="1"/>
        <n v="53" u="1"/>
        <n v="596" u="1"/>
        <n v="908" u="1"/>
        <n v="951" u="1"/>
        <n v="905" u="1"/>
        <n v="512" u="1"/>
        <n v="152" u="1"/>
        <n v="907" u="1"/>
        <n v="266" u="1"/>
        <n v="315" u="1"/>
        <n v="1201" u="1"/>
        <n v="411" u="1"/>
        <n v="909" u="1"/>
        <n v="347" u="1"/>
        <n v="1519" u="1"/>
        <n v="374" u="1"/>
        <n v="109" u="1"/>
        <n v="865" u="1"/>
        <n v="192" u="1"/>
        <n v="573" u="1"/>
        <n v="78" u="1"/>
        <n v="294" u="1"/>
        <n v="245" u="1"/>
        <n v="225" u="1"/>
        <n v="311" u="1"/>
        <n v="272" u="1"/>
        <n v="268" u="1"/>
        <n v="6" u="1"/>
        <n v="251" u="1"/>
        <n v="422" u="1"/>
        <n v="601" u="1"/>
        <n v="344" u="1"/>
        <n v="288" u="1"/>
        <n v="324" u="1"/>
        <n v="129" u="1"/>
        <n v="1222" u="1"/>
        <n v="371" u="1"/>
        <n v="156" u="1"/>
        <n v="141" u="1"/>
        <n v="137" u="1"/>
        <n v="130" u="1"/>
        <n v="170" u="1"/>
        <n v="388" u="1"/>
        <n v="150" u="1"/>
        <n v="159" u="1"/>
        <n v="108" u="1"/>
        <n v="598" u="1"/>
        <n v="271" u="1"/>
        <n v="576" u="1"/>
        <n v="153" u="1"/>
        <n v="270" u="1"/>
        <n v="303" u="1"/>
        <n v="517" u="1"/>
        <n v="345" u="1"/>
        <n v="313" u="1"/>
        <n v="525" u="1"/>
        <n v="226" u="1"/>
        <n v="154" u="1"/>
        <n v="111" u="1"/>
        <n v="348" u="1"/>
        <n v="302" u="1"/>
        <n v="346" u="1"/>
        <n v="314" u="1"/>
        <n v="551" u="1"/>
      </sharedItems>
    </cacheField>
    <cacheField name="D.A." numFmtId="0">
      <sharedItems containsNonDate="0" containsString="0" containsBlank="1"/>
    </cacheField>
    <cacheField name="Descripción" numFmtId="0">
      <sharedItems count="166">
        <s v="No Identificado"/>
        <s v="Autoridad de Supervisión del Sistema Financiero"/>
        <s v="Ministerio de Obras Públicas, Servicios y Vivienda"/>
        <s v="Empresa Estratégica Boliviana de Construcción y Conservación de Infraestructura Civil"/>
        <s v="Ministerio de Defensa"/>
        <s v="Ministerio de Gobierno"/>
        <s v="Dirección General de Administración y Finanzas Territoriales"/>
        <s v="Dirección General de Aeronáutica Civil"/>
        <s v="Ministerio de Economía y Finanzas Públicas"/>
        <s v="Ministerio de Medio Ambiente y Agua"/>
        <s v="Agencia Boliviana de Correos &quot;Correos de Bolivia&quot;"/>
        <s v="Administradora Boliviana de Carreteras"/>
        <s v="Dirección General de Crédito Público"/>
        <s v="Yacimientos Petrolíferos Fiscales Bolivianos"/>
        <s v="Dirección General de Programación y Operaciones del Tesoro"/>
        <s v="Direc. Dptal. de Educación Potosí"/>
        <s v="Agencia Boliviana Espacial"/>
        <s v="Ministerio de Salud y Deportes"/>
        <s v="Agencia Nacional de Hidrocarburos"/>
        <s v="Ministerio de Relaciones Exteriores"/>
        <s v="Autoridad de Fiscalización del Juego"/>
        <s v="Instituto Nacional de Innovación Agropecuaria y Forestal"/>
        <s v="Empresa Pública &quot;QUIPUS&quot;"/>
        <s v="Gobierno Autónomo Departamental de Cochabamba"/>
        <s v="Bolivia TV"/>
        <s v="Fondo Nacional de Desarrollo Forestal"/>
        <s v="Instituto del Seguro Agrario"/>
        <s v="Serv. Nal. de Reg. y Control de la Comer. de Minerales y Metales"/>
        <s v="Ministerio de Educación"/>
        <s v="Empresa Boliviana de Alimentos y Derivados"/>
        <s v="Vías Bolivia"/>
        <s v="Ministerio de la Presidencia"/>
        <s v="Instituto Nacional de Reforma Agraria"/>
        <s v="Servicio de Desarrollo de las Empresas Púb. Productivas"/>
        <s v="Fondo Nacional de Desarrollo Regional"/>
        <s v="Agencia Boliviana de Energía Nuclear"/>
        <s v="Ministerio de Desarrollo Rural y Tierras"/>
        <s v="Procuraduria General del Estado"/>
        <s v="Gobierno Autónomo Departamental de La Paz"/>
        <s v="Ministerio de Desarrollo Productivo y Economía Plural"/>
        <s v="Ministerio Público"/>
        <s v="Instituto Nacional de Estadística"/>
        <s v="Gobierno Autónomo Departamental de Chuquisaca"/>
        <s v="Escuela de Jueces del Estado"/>
        <s v="Gobierno Autónomo Departamental de Tarija"/>
        <s v="Direc. Dptal. de Educación  Chuquisaca"/>
        <s v="Empresa Pública Nacional Estratégica de Yacimientos de Litio Bolivianos"/>
        <s v="Autoridad de Fiscalizac. y Control Soc de Bosques y Tierras"/>
        <s v="Aduana Nacional"/>
        <s v="Direc. Dptal. de Educación Cochabamba"/>
        <s v="Dirección del Notariado Plurinacional"/>
        <s v="Autoridad de Supervisión de la Seguridad Social de Corto Plazo"/>
        <s v="Fundación Cultural del Banco Central de Bolivia"/>
        <s v="Universidad Pública de El Alto"/>
        <s v="Caja de Salud del Servicio Nal. de Caminos y Ramas Anexas"/>
        <s v="Corporación de las Fuerzas Armadas p/ el Des. Nacional"/>
        <s v="Asamblea Legislativa Plurinacional"/>
        <s v="Central de Abastecimiento y Suministros de Salud"/>
        <s v="Ministerio de Justicia y Transparencia Institucional"/>
        <s v="Agencia Estatal de Vivienda"/>
        <s v="Ministerio de Planificación del Desarrollo"/>
        <s v="Agencia para el Des. de la Soc. de la Información en Bolivia"/>
        <s v="Servicio Geológico Minero "/>
        <s v="Navegación Aérea y Aeropuertos Bolivianos"/>
        <s v="Empresa Estatal de Transporte por Cable &quot;Mi teleférico&quot;"/>
        <s v="Lotería Nacional de Beneficencia y Salubridad"/>
        <s v="Boliviana de Aviación"/>
        <s v="Servicio General de Identificación Personal"/>
        <s v="Fondo de Desarrollo Indigena"/>
        <s v="Agencia de Infraestructura en Salud y Equipamiento Médico"/>
        <s v="Gestora Pública de la Seguridad Social de Largo Plazo"/>
        <s v="Insumos Bolivia"/>
        <s v="Ministerio de Trabajo, Empleo y Previsión Social"/>
        <s v="Empresa Azucarera San Buenaventura"/>
        <s v="Servicio Departamental de Riego - La Paz"/>
        <s v="Entidad Ejecutora de Medio Ambiente y Agua"/>
        <s v="Empresa Nacional de Ferrocarriles - Residual"/>
        <s v="Servicio de Impuestos Nacionales"/>
        <s v="Servicio Nacional Textil"/>
        <s v="Depósitos Aduaneros Bolivianos"/>
        <s v="Autoridad de Regulación y Fiscalización de Telecomunicaciones y Transportes"/>
        <s v="Servicio Departamental de Riego - Oruro"/>
        <s v="Órgano Electoral Plurinacional"/>
        <s v="Fondo Nacional de Inversión Productiva y Social"/>
        <s v="Servicio Nacional de Aerofotogrametría"/>
        <s v="Defensoria del Pueblo"/>
        <s v="Administración de Servicios Portuarios - Bolivia"/>
        <s v="Ministerio de Minería y Metalurgia"/>
        <s v="Universidad Autónoma Gabriel René Moreno"/>
        <s v="Consejo Nacional de Vivienda Policial"/>
        <s v="Contraloria General del Estado"/>
        <s v="Órgano Judicial"/>
        <s v="Empresa Pública YACANA"/>
        <s v="Empresa Local de Agua Potable y Alcantarillado Sucre"/>
        <s v="Autoridad General de Impugnación Tributaria"/>
        <s v="Empresa Nacional de Electricidad"/>
        <s v="Servicio Plurinacional de la Mujer y de la Despatriarcalización Ana María Romero"/>
        <s v="Tribunal Constitucional Plurinacional"/>
        <s v="Autoridad Jurisdiccional Administrativa Minera"/>
        <s v="Servicio Nacional de Meteorología e Hidrología"/>
        <s v="Empresa de Apoyo a la Producción de Alimentos" u="1"/>
        <s v="Ministerio de Culturas, Descolonización y Despatriarcalización" u="1"/>
        <s v="Empresa Pública Transporte Aéreo Militar " u="1"/>
        <s v="Impuesto Directo A Los Hidrocarburos" u="1"/>
        <s v="Gobierno Autónomo Departamental del Beni" u="1"/>
        <s v="Banco Central de Bolivia" u="1"/>
        <s v="Gobierno Autónomo Departamental de Potosí" u="1"/>
        <s v="Adm.de Aeropuertos y Servicios Auxiliares a la Naveg. Aérea" u="1"/>
        <s v="Servicio Plurinacional de Defensa Pública" u="1"/>
        <s v="Gobierno Autónomo Departamental de Santa Cruz" u="1"/>
        <s v="Direc. Dptal. de Educación La Paz" u="1"/>
        <s v="Autoridad de Fiscalización de Empresas" u="1"/>
        <s v="Gobierno Autónomo Municipal de La Paz" u="1"/>
        <s v="Corporación del Seguro Social Militar" u="1"/>
        <s v="Gobierno Autónomo Departamental de Pando" u="1"/>
        <s v="Autoridad de Fiscalización y Control de Cooperativas" u="1"/>
        <s v="Gobierno Autónomo Municipal de Tupiza" u="1"/>
        <s v="Agencia de Gobierno Electrónico y Tecnologías de Información y Comunicación" u="1"/>
        <s v="Conservatorio Plurinacional de Musica" u="1"/>
        <s v="Fondo de Desarrollo del Sist.Fin. y Apoyo al Sec.Productivo" u="1"/>
        <s v="Servicio al Mejoramiento de la Navegación Amazónica" u="1"/>
        <s v="Empresa Siderúrgica del Mutún" u="1"/>
        <s v="Ministerio de Hidrocarburos y Energías" u="1"/>
        <s v="Univ. Indígena Bol. Comun. Intercultl Prod. Tupak Katari" u="1"/>
        <s v="Servicio Geodésico de Mapas" u="1"/>
        <s v="Serv. Nal. para la Sostenibilidad en Saneamiento Básico" u="1"/>
        <s v="Autoridad de Fisc y Ctrol Soc de Agua Potable Saneam.Básico" u="1"/>
        <s v="Direc. Dptal. de Educación Beni" u="1"/>
        <s v="Direc. Dptal. de Educación Oruro" u="1"/>
        <s v="Vicepresidencia del Estado Plurinacional" u="1"/>
        <s v="Instituto Nacional de Salud Ocupacional" u="1"/>
        <s v="Caja Bancaria Estatal de Salud" u="1"/>
        <s v="Empresa Boliviana de Producción Agropecuaria" u="1"/>
        <s v="Instituto Plurinacional de Estudio de Lenguas y Culturas" u="1"/>
        <s v="Servicio Nacional de Riego" u="1"/>
        <s v="Escuela Boliviana Intercultural de Música" u="1"/>
        <s v="Escuela de Gestión Pública Plurinacional" u="1"/>
        <s v="Gobierno Autónomo Municipal de Ichoca" u="1"/>
        <s v="Centro Internacional de la Quinua" u="1"/>
        <s v="Servicio Plurinacional de Asistencia a la Víctima" u="1"/>
        <s v="Universidad Mayor de San Simón" u="1"/>
        <s v="Comité Ejecutivo de la Universidad Boliviana" u="1"/>
        <s v="Fondo de Financiamiento para la Minería" u="1"/>
        <s v="Escuela Militar de Ingeniería" u="1"/>
        <s v="Servicio Plurinacional de Registro de Comercio" u="1"/>
        <s v="Proyecto Sucre Ciudad Universitaria" u="1"/>
        <s v="OficinaTécnica para el Fortalecimiento de la Empresa Pública" u="1"/>
        <s v="Orquesta Sinfónica Nacional" u="1"/>
        <s v="Empresa Pública &quot;Editorial del Estado Plurinacional de Bolivia&quot;" u="1"/>
        <s v="Direc. Dptal. de Educación Santa Cruz" u="1"/>
        <s v="Empresa Pública Nacional Estratégica Cartones de Bolivia" u="1"/>
        <s v="Observatorio Plurinacional de la Calidad  Educativa" u="1"/>
        <s v="Direc. Dptal. de Educación Tarija" u="1"/>
        <s v="Servicio Departamental de Riego - Tarija" u="1"/>
        <s v="Corporación Minera de Bolivia" u="1"/>
        <s v="Mutual de Servicios al Policía" u="1"/>
        <s v="Autoridad de Fiscalización y Control de Pensiones y Seguros - APS" u="1"/>
        <s v="Transportes Aéreos Bolivianos" u="1"/>
        <s v="Servicio Estatal de Autonomías" u="1"/>
        <s v="Museo Nacional de Historia Natural" u="1"/>
        <s v="Instituto Boliviano de la Ceguera" u="1"/>
        <s v="Autoridad Plurinacional de la Madre Tierra" u="1"/>
        <s v="Servicio Departamental de Riego - Potosí" u="1"/>
        <s v="Unidad de Investigaciones Financieras" u="1"/>
        <s v="Autoridad de Fiscalización de Electricidad y Tecnología Nuclear" u="1"/>
        <s v="Empresa Naviera Boliviana" u="1"/>
      </sharedItems>
    </cacheField>
    <cacheField name="Fecha de operación_x000a_(DD/MM/AA)" numFmtId="14">
      <sharedItems containsSemiMixedTypes="0" containsNonDate="0" containsDate="1" containsString="0" minDate="2025-01-02T00:00:00" maxDate="2025-03-01T00:00:00" count="41">
        <d v="2025-01-02T00:00:00"/>
        <d v="2025-01-03T00:00:00"/>
        <d v="2025-01-06T00:00:00"/>
        <d v="2025-01-07T00:00:00"/>
        <d v="2025-01-08T00:00:00"/>
        <d v="2025-01-09T00:00:00"/>
        <d v="2025-01-10T00:00:00"/>
        <d v="2025-01-13T00:00:00"/>
        <d v="2025-01-14T00:00:00"/>
        <d v="2025-01-15T00:00:00"/>
        <d v="2025-01-16T00:00:00"/>
        <d v="2025-01-17T00:00:00"/>
        <d v="2025-01-20T00:00:00"/>
        <d v="2025-01-21T00:00:00"/>
        <d v="2025-01-23T00:00:00"/>
        <d v="2025-01-24T00:00:00"/>
        <d v="2025-01-27T00:00:00"/>
        <d v="2025-01-28T00:00:00"/>
        <d v="2025-01-29T00:00:00"/>
        <d v="2025-01-30T00:00:00"/>
        <d v="2025-01-31T00:00:00"/>
        <d v="2025-02-03T00:00:00"/>
        <d v="2025-02-04T00:00:00"/>
        <d v="2025-02-05T00:00:00"/>
        <d v="2025-02-06T00:00:00"/>
        <d v="2025-02-07T00:00:00"/>
        <d v="2025-02-10T00:00:00"/>
        <d v="2025-02-11T00:00:00"/>
        <d v="2025-02-12T00:00:00"/>
        <d v="2025-02-13T00:00:00"/>
        <d v="2025-02-14T00:00:00"/>
        <d v="2025-02-17T00:00:00"/>
        <d v="2025-02-18T00:00:00"/>
        <d v="2025-02-19T00:00:00"/>
        <d v="2025-02-20T00:00:00"/>
        <d v="2025-02-21T00:00:00"/>
        <d v="2025-02-24T00:00:00"/>
        <d v="2025-02-25T00:00:00"/>
        <d v="2025-02-26T00:00:00"/>
        <d v="2025-02-27T00:00:00"/>
        <d v="2025-02-28T00:00:00"/>
      </sharedItems>
      <fieldGroup base="3">
        <rangePr groupBy="months" startDate="2025-01-02T00:00:00" endDate="2025-03-01T00:00:00"/>
        <groupItems count="14">
          <s v="&lt;2/1/2025"/>
          <s v="ene"/>
          <s v="feb"/>
          <s v="mar"/>
          <s v="abr"/>
          <s v="may"/>
          <s v="jun"/>
          <s v="jul"/>
          <s v="ago"/>
          <s v="sep"/>
          <s v="oct"/>
          <s v="nov"/>
          <s v="dic"/>
          <s v="&gt;1/3/2025"/>
        </groupItems>
      </fieldGroup>
    </cacheField>
    <cacheField name="Nro. Comp. BCB" numFmtId="0">
      <sharedItems/>
    </cacheField>
    <cacheField name="Tipo de Operación" numFmtId="0">
      <sharedItems/>
    </cacheField>
    <cacheField name="Nro. Doc. Extracto" numFmtId="0">
      <sharedItems containsSemiMixedTypes="0" containsString="0" containsNumber="1" containsInteger="1" minValue="19534" maxValue="10000041244041"/>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NonDate="0" containsString="0" containsBlank="1"/>
    </cacheField>
    <cacheField name="Créditos_x000a_(USD)" numFmtId="164">
      <sharedItems containsNonDate="0" containsString="0" containsBlank="1"/>
    </cacheField>
    <cacheField name="Débitos_x000a_(Bs)" numFmtId="164">
      <sharedItems containsSemiMixedTypes="0" containsString="0" containsNumber="1" minValue="0" maxValue="316399296.24000001"/>
    </cacheField>
    <cacheField name="Créditos_x000a_(Bs)" numFmtId="164">
      <sharedItems containsSemiMixedTypes="0" containsString="0" containsNumber="1" minValue="0" maxValue="200000000"/>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726.713426504626" createdVersion="8" refreshedVersion="8" minRefreshableVersion="3" recordCount="125" xr:uid="{04D43AAE-A9D1-46E4-AC37-4BA8EFC0220E}">
  <cacheSource type="worksheet">
    <worksheetSource ref="A7:R132" sheet="CUT ME"/>
  </cacheSource>
  <cacheFields count="18">
    <cacheField name="Entidad" numFmtId="0">
      <sharedItems containsMixedTypes="1" containsNumber="1" containsInteger="1" minValue="6" maxValue="905" count="34">
        <s v="99 - 03"/>
        <s v="99 - 02"/>
        <n v="513"/>
        <n v="291"/>
        <n v="585"/>
        <n v="348"/>
        <n v="46"/>
        <n v="20"/>
        <n v="86"/>
        <n v="66" u="1"/>
        <n v="865" u="1"/>
        <n v="10" u="1"/>
        <n v="650" u="1"/>
        <n v="382" u="1"/>
        <n v="78" u="1"/>
        <n v="16" u="1"/>
        <n v="203" u="1"/>
        <n v="163" u="1"/>
        <n v="905" u="1"/>
        <n v="591" u="1"/>
        <n v="41" u="1"/>
        <n v="206" u="1"/>
        <n v="253" u="1"/>
        <n v="514" u="1"/>
        <n v="35" u="1"/>
        <n v="6" u="1"/>
        <n v="389" u="1"/>
        <n v="25" u="1"/>
        <n v="314" u="1"/>
        <n v="47" u="1"/>
        <n v="572" u="1"/>
        <n v="287" u="1"/>
        <n v="81" u="1"/>
        <n v="683" u="1"/>
      </sharedItems>
    </cacheField>
    <cacheField name="D.A." numFmtId="0">
      <sharedItems containsNonDate="0" containsString="0" containsBlank="1"/>
    </cacheField>
    <cacheField name="Descripción" numFmtId="0">
      <sharedItems count="35">
        <s v="Dirección General de Crédito Público"/>
        <s v="Dirección General de Programación y Operaciones del Tesoro"/>
        <s v="Yacimientos Petrolíferos Fiscales Bolivianos"/>
        <s v="Administradora Boliviana de Carreteras"/>
        <s v="Agencia Boliviana Espacial"/>
        <s v="Autoridad Plurinacional de la Madre Tierra"/>
        <s v="Ministerio de Salud y Deportes"/>
        <s v="Ministerio de Defensa"/>
        <s v="Ministerio de Medio Ambiente y Agua"/>
        <s v="Ministerio de Planificación del Desarrollo" u="1"/>
        <s v="Fondo de Desarrollo del Sist.Fin. y Apoyo al Sec.Productivo" u="1"/>
        <s v="Ministerio de Relaciones Exteriores" u="1"/>
        <s v="Asamblea Legislativa Plurinacional" u="1"/>
        <s v="Agencia de Infraestructura en Salud y Equipamiento Médico" u="1"/>
        <s v="Ministerio de Hidrocarburos y Energías" u="1"/>
        <s v="Ministerio de Educación" u="1"/>
        <s v="Autoridad de Supervisión del Sistema Financiero" u="1"/>
        <s v="Agencia Nacional de Hidrocarburos" u="1"/>
        <s v="Gobierno Autónomo Departamental de Potosí" u="1"/>
        <s v="Empresa Estatal de Transporte por Cable &quot;Mi teleférico&quot;" u="1"/>
        <s v="No Identificado" u="1"/>
        <s v="Ministerio de Desarrollo Productivo y Economía Plural" u="1"/>
        <s v="Instituto Nacional de Estadística" u="1"/>
        <s v="Entidad Ejecutora de Medio Ambiente y Agua" u="1"/>
        <s v="Empresa Nacional de Electricidad" u="1"/>
        <s v="Ministerio de Economía y Finanzas Públicas" u="1"/>
        <s v="Vicepresidencia del Estado Plurinacional" u="1"/>
        <s v="Navegación Aérea y Aeropuertos Bolivianos" u="1"/>
        <s v="Ministerio de la Presidencia" u="1"/>
        <s v="Autoridad de Fiscalización de Electricidad y Tecnología Nuclear" u="1"/>
        <s v="Ministerio de Desarrollo Rural y Tierras" u="1"/>
        <s v="Empresa de Apoyo a la Producción de Alimentos" u="1"/>
        <s v="Fondo Nacional de Inversión Productiva y Social" u="1"/>
        <s v="Ministerio de Obras Públicas, Servicios y Vivienda" u="1"/>
        <s v="Procuraduria General del Estado" u="1"/>
      </sharedItems>
    </cacheField>
    <cacheField name="Fecha de operación_x000a_(DD/MM/AA)" numFmtId="14">
      <sharedItems containsSemiMixedTypes="0" containsNonDate="0" containsDate="1" containsString="0" minDate="2025-01-06T00:00:00" maxDate="2025-02-28T00:00:00" count="37">
        <d v="2025-01-06T00:00:00"/>
        <d v="2025-01-07T00:00:00"/>
        <d v="2025-01-08T00:00:00"/>
        <d v="2025-01-10T00:00:00"/>
        <d v="2025-01-12T00:00:00"/>
        <d v="2025-01-13T00:00:00"/>
        <d v="2025-01-14T00:00:00"/>
        <d v="2025-01-15T00:00:00"/>
        <d v="2025-01-17T00:00:00"/>
        <d v="2025-01-20T00:00:00"/>
        <d v="2025-01-21T00:00:00"/>
        <d v="2025-01-23T00:00:00"/>
        <d v="2025-01-24T00:00:00"/>
        <d v="2025-01-26T00:00:00"/>
        <d v="2025-01-27T00:00:00"/>
        <d v="2025-01-28T00:00:00"/>
        <d v="2025-01-29T00:00:00"/>
        <d v="2025-01-30T00:00:00"/>
        <d v="2025-02-03T00:00:00"/>
        <d v="2025-02-05T00:00:00"/>
        <d v="2025-02-06T00:00:00"/>
        <d v="2025-02-07T00:00:00"/>
        <d v="2025-02-10T00:00:00"/>
        <d v="2025-02-11T00:00:00"/>
        <d v="2025-02-12T00:00:00"/>
        <d v="2025-02-13T00:00:00"/>
        <d v="2025-02-14T00:00:00"/>
        <d v="2025-02-16T00:00:00"/>
        <d v="2025-02-17T00:00:00"/>
        <d v="2025-02-18T00:00:00"/>
        <d v="2025-02-19T00:00:00"/>
        <d v="2025-02-20T00:00:00"/>
        <d v="2025-02-21T00:00:00"/>
        <d v="2025-02-24T00:00:00"/>
        <d v="2025-02-25T00:00:00"/>
        <d v="2025-02-26T00:00:00"/>
        <d v="2025-02-27T00:00:00"/>
      </sharedItems>
      <fieldGroup base="3">
        <rangePr groupBy="months" startDate="2025-01-06T00:00:00" endDate="2025-02-28T00:00:00"/>
        <groupItems count="14">
          <s v="&lt;6/1/2025"/>
          <s v="ene"/>
          <s v="feb"/>
          <s v="mar"/>
          <s v="abr"/>
          <s v="may"/>
          <s v="jun"/>
          <s v="jul"/>
          <s v="ago"/>
          <s v="sep"/>
          <s v="oct"/>
          <s v="nov"/>
          <s v="dic"/>
          <s v="&gt;28/2/2025"/>
        </groupItems>
      </fieldGroup>
    </cacheField>
    <cacheField name="Nro. Comp. BCB" numFmtId="14">
      <sharedItems containsBlank="1"/>
    </cacheField>
    <cacheField name="Tipo de Operación" numFmtId="0">
      <sharedItems/>
    </cacheField>
    <cacheField name="Nro. Doc. Extracto" numFmtId="0">
      <sharedItems containsSemiMixedTypes="0" containsString="0" containsNumber="1" containsInteger="1" minValue="19534" maxValue="3044161"/>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24586879.41"/>
    </cacheField>
    <cacheField name="Créditos_x000a_(USD)" numFmtId="164">
      <sharedItems containsSemiMixedTypes="0" containsString="0" containsNumber="1" minValue="0" maxValue="45459669"/>
    </cacheField>
    <cacheField name="Débitos_x000a_(Bs)" numFmtId="164">
      <sharedItems containsSemiMixedTypes="0" containsString="0" containsNumber="1" minValue="0" maxValue="168665992.75"/>
    </cacheField>
    <cacheField name="Créditos_x000a_(Bs)" numFmtId="164">
      <sharedItems containsSemiMixedTypes="0" containsString="0" containsNumber="1" minValue="0" maxValue="311853329.33999997"/>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7">
  <r>
    <x v="0"/>
    <n v="1"/>
    <x v="0"/>
    <x v="0"/>
    <n v="1"/>
    <s v="00576012002"/>
    <s v="De: 00576012002 A:00132142001 Transferencia de recursos a solicitud de la Empresa Pública Nacional Estratégica Cartones de Bolivia dependiente del Servicio de Desarrollo de las Empresas Públicas Productivas – SEDEM mediante notas CITE: SEDE"/>
    <m/>
    <m/>
    <m/>
    <m/>
    <m/>
    <m/>
    <n v="6322900.9699999997"/>
    <n v="0"/>
    <n v="6322900.9699999997"/>
  </r>
  <r>
    <x v="1"/>
    <n v="14"/>
    <x v="1"/>
    <x v="0"/>
    <n v="1"/>
    <s v="00132142001"/>
    <s v="De: 00576012002 A:00132142001 Transferencia de recursos a solicitud de la Empresa Pública Nacional Estratégica Cartones de Bolivia dependiente del Servicio de Desarrollo de las Empresas Públicas Productivas – SEDEM mediante notas CITE: SEDE"/>
    <m/>
    <m/>
    <m/>
    <m/>
    <m/>
    <m/>
    <n v="0"/>
    <n v="6322900.9699999997"/>
    <n v="6322900.9699999997"/>
  </r>
  <r>
    <x v="2"/>
    <n v="2"/>
    <x v="2"/>
    <x v="1"/>
    <n v="7"/>
    <s v="00099021001"/>
    <s v="De: 00099021001 A:00086107011 Transferencia de Recursos a solicitud de la Unidad de Coordinación de Programa Piloto de Resiliencia Climática dependiente del Ministerio de Medio Ambiente y Agua mediante nota CITE: UCP-PPRC-UADM-0001-CAR/25 ("/>
    <m/>
    <m/>
    <m/>
    <m/>
    <m/>
    <m/>
    <n v="27059949.960000001"/>
    <n v="0"/>
    <n v="27059949.960000001"/>
  </r>
  <r>
    <x v="3"/>
    <n v="10"/>
    <x v="3"/>
    <x v="1"/>
    <n v="7"/>
    <s v="00086107011"/>
    <s v="De: 00099021001 A:00086107011 Transferencia de Recursos a solicitud de la Unidad de Coordinación de Programa Piloto de Resiliencia Climática dependiente del Ministerio de Medio Ambiente y Agua mediante nota CITE: UCP-PPRC-UADM-0001-CAR/25 ("/>
    <m/>
    <m/>
    <m/>
    <m/>
    <m/>
    <m/>
    <n v="0"/>
    <n v="27059949.960000001"/>
    <n v="27059949.960000001"/>
  </r>
  <r>
    <x v="3"/>
    <n v="1"/>
    <x v="3"/>
    <x v="2"/>
    <n v="8"/>
    <s v="00086011109"/>
    <s v="De: 00086011109 A:00066011102 Débito Automático (DA) según CITE: MPD/VIPFE/DGPP/UP-NE 2385/2024, Inf. Legal MPD/VIPFE/DGPP/UP-INF 0885/2024 e Inf. Técnico MPD/VIPFE/DGPP/UP-INF 0865/2024 y la nota de la DGAJ del MEFP que recomienda la viabi"/>
    <m/>
    <m/>
    <m/>
    <m/>
    <m/>
    <m/>
    <n v="20676.61"/>
    <n v="0"/>
    <n v="20676.61"/>
  </r>
  <r>
    <x v="2"/>
    <n v="2"/>
    <x v="2"/>
    <x v="3"/>
    <n v="70"/>
    <s v="00099021001"/>
    <s v="De: 00287102007 A:00099021001 Transferencia de recursos a favor del Tesoro General de la Nación a solicitud del Fondo Nacional de Inversión Productiva y Social mediante nota CITE: FPS/GFA/UFI/TES/TRL/0013/2025 por concepto de multas, corre"/>
    <m/>
    <m/>
    <m/>
    <m/>
    <m/>
    <m/>
    <n v="0"/>
    <n v="334721.96000000002"/>
    <n v="334721.96000000002"/>
  </r>
  <r>
    <x v="2"/>
    <n v="2"/>
    <x v="2"/>
    <x v="4"/>
    <n v="117"/>
    <s v="00099021001"/>
    <s v="De: 00099021001 A:00291034302 Transferencia de recursos a solicitud de la Administradora Boliviana de Carreteras mediante nota CITE: ABC/GNA/SAF/ATE/2025-0066 (operación bimonetaria), para el pago a beneficiarios (TC 6,86) H.R 2025-02056-R."/>
    <m/>
    <m/>
    <m/>
    <m/>
    <m/>
    <m/>
    <n v="4116000"/>
    <n v="0"/>
    <n v="4116000"/>
  </r>
  <r>
    <x v="4"/>
    <n v="3"/>
    <x v="4"/>
    <x v="4"/>
    <n v="117"/>
    <s v="00291034302"/>
    <s v="De: 00099021001 A:00291034302 Transferencia de recursos a solicitud de la Administradora Boliviana de Carreteras mediante nota CITE: ABC/GNA/SAF/ATE/2025-0066 (operación bimonetaria), para el pago a beneficiarios (TC 6,86) H.R 2025-02056-R."/>
    <m/>
    <m/>
    <m/>
    <m/>
    <m/>
    <m/>
    <n v="0"/>
    <n v="4116000"/>
    <n v="4116000"/>
  </r>
  <r>
    <x v="2"/>
    <n v="2"/>
    <x v="2"/>
    <x v="4"/>
    <n v="118"/>
    <s v="00099021001"/>
    <s v="De: 00099021001 A:00291034305 Transferencia de recursos a solicitud de la Administradora Boliviana de Carreteras mediante nota CITE: ABC/GNA/SAF/ATE/2025-0066 (operación bimonetaria), para el pago a beneficiarios (TC 6,86) H.R 2025-02056-R."/>
    <m/>
    <m/>
    <m/>
    <m/>
    <m/>
    <m/>
    <n v="10290000"/>
    <n v="0"/>
    <n v="10290000"/>
  </r>
  <r>
    <x v="4"/>
    <n v="3"/>
    <x v="4"/>
    <x v="4"/>
    <n v="118"/>
    <s v="00291034305"/>
    <s v="De: 00099021001 A:00291034305 Transferencia de recursos a solicitud de la Administradora Boliviana de Carreteras mediante nota CITE: ABC/GNA/SAF/ATE/2025-0066 (operación bimonetaria), para el pago a beneficiarios (TC 6,86) H.R 2025-02056-R."/>
    <m/>
    <m/>
    <m/>
    <m/>
    <m/>
    <m/>
    <n v="0"/>
    <n v="10290000"/>
    <n v="10290000"/>
  </r>
  <r>
    <x v="2"/>
    <n v="2"/>
    <x v="2"/>
    <x v="4"/>
    <n v="119"/>
    <s v="00099021001"/>
    <s v="De: 00099021001 A:00291034303 Transferencia de recursos a solicitud de la Administradora Boliviana de Carreteras mediante nota CITE: ABC/GNA/SAF/ATE/2025-0066 (operación bimonetaria), para el pago a beneficiarios (TC 6,86) H.R 2025-02056-R."/>
    <m/>
    <m/>
    <m/>
    <m/>
    <m/>
    <m/>
    <n v="20580000"/>
    <n v="0"/>
    <n v="20580000"/>
  </r>
  <r>
    <x v="4"/>
    <n v="3"/>
    <x v="4"/>
    <x v="4"/>
    <n v="119"/>
    <s v="00291034303"/>
    <s v="De: 00099021001 A:00291034303 Transferencia de recursos a solicitud de la Administradora Boliviana de Carreteras mediante nota CITE: ABC/GNA/SAF/ATE/2025-0066 (operación bimonetaria), para el pago a beneficiarios (TC 6,86) H.R 2025-02056-R."/>
    <m/>
    <m/>
    <m/>
    <m/>
    <m/>
    <m/>
    <n v="0"/>
    <n v="20580000"/>
    <n v="20580000"/>
  </r>
  <r>
    <x v="2"/>
    <n v="2"/>
    <x v="2"/>
    <x v="4"/>
    <n v="124"/>
    <s v="00099021001"/>
    <s v="De: 00389012001 A:00099021001 Transferencia de recursos a solicitud de la Dirección General de Administración y Finanzas Territoriales mediante nota interna CITE: MEFP/VTCP/DGAFT/USCFT/N°9/2025, por concepto de recuperaciones de la deuda em"/>
    <m/>
    <m/>
    <m/>
    <m/>
    <m/>
    <m/>
    <n v="0"/>
    <n v="152528.19"/>
    <n v="152528.19"/>
  </r>
  <r>
    <x v="5"/>
    <n v="2"/>
    <x v="5"/>
    <x v="5"/>
    <n v="132"/>
    <s v="00046024103"/>
    <s v="De: 00046024103 A:00099021001 Transferencia de recursos a solicitud del Ministerio de Salud y Deportes (MSyD) mediante nota CITE: MSyD/DGAA/UF/TES/CE/22/2025 Informes Técnicos MSyD/DGAA/UF/TES/IT/6/2025, MSyD/VGSNS/PTLS/IT/20/2025 del MSyD"/>
    <m/>
    <m/>
    <m/>
    <m/>
    <m/>
    <m/>
    <n v="154181.43"/>
    <n v="0"/>
    <n v="154181.43"/>
  </r>
  <r>
    <x v="2"/>
    <n v="2"/>
    <x v="2"/>
    <x v="5"/>
    <n v="132"/>
    <s v="00099021001"/>
    <s v="De: 00046024103 A:00099021001 Transferencia de recursos a solicitud del Ministerio de Salud y Deportes (MSyD) mediante nota CITE: MSyD/DGAA/UF/TES/CE/22/2025 Informes Técnicos MSyD/DGAA/UF/TES/IT/6/2025, MSyD/VGSNS/PTLS/IT/20/2025 del MSyD"/>
    <m/>
    <m/>
    <m/>
    <m/>
    <m/>
    <m/>
    <n v="0"/>
    <n v="154181.43"/>
    <n v="154181.43"/>
  </r>
  <r>
    <x v="5"/>
    <n v="2"/>
    <x v="5"/>
    <x v="5"/>
    <n v="133"/>
    <s v="00046024403"/>
    <s v="De: 00046024403 A:00099021001 Transferencia de recursos a solicitud del Ministerio de Salud y Deportes (MSyD) mediante nota CITE: MSyD/DGAA/UF/TES/CE/22/2025 Informes Técnicos MSyD/DGAA/UF/TES/IT/6/2025, MSyD/VGSNS/PTLS/IT/20/2025 del MSyD"/>
    <m/>
    <m/>
    <m/>
    <m/>
    <m/>
    <m/>
    <n v="5768.8"/>
    <n v="0"/>
    <n v="5768.8"/>
  </r>
  <r>
    <x v="2"/>
    <n v="2"/>
    <x v="2"/>
    <x v="5"/>
    <n v="133"/>
    <s v="00099021001"/>
    <s v="De: 00046024403 A:00099021001 Transferencia de recursos a solicitud del Ministerio de Salud y Deportes (MSyD) mediante nota CITE: MSyD/DGAA/UF/TES/CE/22/2025 Informes Técnicos MSyD/DGAA/UF/TES/IT/6/2025, MSyD/VGSNS/PTLS/IT/20/2025 del MSyD"/>
    <m/>
    <m/>
    <m/>
    <m/>
    <m/>
    <m/>
    <n v="0"/>
    <n v="5768.8"/>
    <n v="5768.8"/>
  </r>
  <r>
    <x v="3"/>
    <n v="1"/>
    <x v="3"/>
    <x v="6"/>
    <n v="171"/>
    <s v="00086014407"/>
    <s v="De: 00086014407 A:00099021001 Transferencia de Recursos a solicitud del Ministerio de Medio Ambiente y Agua mediante nota CITE: MMAYA/DGAA N°025/2025, por concepto de deposito erróneo, correspondiente a saldos no ejecutados del Proyecto Ma"/>
    <m/>
    <m/>
    <m/>
    <m/>
    <m/>
    <m/>
    <n v="20899.22"/>
    <n v="0"/>
    <n v="20899.22"/>
  </r>
  <r>
    <x v="2"/>
    <n v="2"/>
    <x v="2"/>
    <x v="6"/>
    <n v="171"/>
    <s v="00099021001"/>
    <s v="De: 00086014407 A:00099021001 Transferencia de Recursos a solicitud del Ministerio de Medio Ambiente y Agua mediante nota CITE: MMAYA/DGAA N°025/2025, por concepto de deposito erróneo, correspondiente a saldos no ejecutados del Proyecto Ma"/>
    <m/>
    <m/>
    <m/>
    <m/>
    <m/>
    <m/>
    <n v="0"/>
    <n v="20899.22"/>
    <n v="20899.22"/>
  </r>
  <r>
    <x v="2"/>
    <n v="2"/>
    <x v="2"/>
    <x v="7"/>
    <n v="210"/>
    <s v="00099021001"/>
    <s v="De: 00099021001 A:00066047003 Transferencia de recursos a solicitud del Ministerio de Planificación del Desarrollo mediante nota CITE: MPD/VIPFE/DGPP/UP-NE 0140/2025 (operación bimonetaria) destinados al financiamiento de Estudios de Diseño"/>
    <m/>
    <m/>
    <m/>
    <m/>
    <m/>
    <m/>
    <n v="640782.65"/>
    <n v="0"/>
    <n v="640782.65"/>
  </r>
  <r>
    <x v="6"/>
    <n v="4"/>
    <x v="6"/>
    <x v="7"/>
    <n v="210"/>
    <s v="00066047003"/>
    <s v="De: 00099021001 A:00066047003 Transferencia de recursos a solicitud del Ministerio de Planificación del Desarrollo mediante nota CITE: MPD/VIPFE/DGPP/UP-NE 0140/2025 (operación bimonetaria) destinados al financiamiento de Estudios de Diseño"/>
    <m/>
    <m/>
    <m/>
    <m/>
    <m/>
    <m/>
    <n v="0"/>
    <n v="640782.65"/>
    <n v="640782.65"/>
  </r>
  <r>
    <x v="2"/>
    <n v="2"/>
    <x v="2"/>
    <x v="7"/>
    <n v="212"/>
    <s v="00099021001"/>
    <s v="De: 00099021001 A:00348018003 Transferencia de recursos a solicitud de la Autoridad Plurinacional de la Madre Tierra dependiente del Ministerio de Medio Ambiente y Agua mediante nota CITE: APMT/DAF/CAR/0034/25 (operación bimonetaria), para"/>
    <m/>
    <m/>
    <m/>
    <m/>
    <m/>
    <m/>
    <n v="274339.98"/>
    <n v="0"/>
    <n v="274339.98"/>
  </r>
  <r>
    <x v="7"/>
    <n v="1"/>
    <x v="7"/>
    <x v="7"/>
    <n v="212"/>
    <s v="00348018003"/>
    <s v="De: 00099021001 A:00348018003 Transferencia de recursos a solicitud de la Autoridad Plurinacional de la Madre Tierra dependiente del Ministerio de Medio Ambiente y Agua mediante nota CITE: APMT/DAF/CAR/0034/25 (operación bimonetaria), para"/>
    <m/>
    <m/>
    <m/>
    <m/>
    <m/>
    <m/>
    <n v="0"/>
    <n v="274339.98"/>
    <n v="274339.98"/>
  </r>
  <r>
    <x v="2"/>
    <n v="2"/>
    <x v="2"/>
    <x v="7"/>
    <n v="216"/>
    <s v="00099021001"/>
    <s v="De: 00389012001 A:00099021001 Transferencia de recursos a solicitud de la Dirección General de Administración y Finanzas Territoriales mediante nota interna CITE: MEFP/VTCP/DGAFT/USCFT/N°28/2025, por concepto de actualización del cronograma"/>
    <m/>
    <m/>
    <m/>
    <m/>
    <m/>
    <m/>
    <n v="0"/>
    <n v="11984.63"/>
    <n v="11984.63"/>
  </r>
  <r>
    <x v="6"/>
    <n v="3"/>
    <x v="6"/>
    <x v="8"/>
    <n v="266"/>
    <s v="00066031040"/>
    <s v="De: 00066031040 A:00025011001 Transferencia de recursos a solicitud del Ministerio de Planificación del Desarrollo mediante nota CITE: MPD/VIPFE/DGGFE/UAP-NE 0217/2025, Fortalecimiento y Ampliación del Sistema Nacional de Radios de los Pueb"/>
    <m/>
    <m/>
    <m/>
    <m/>
    <m/>
    <m/>
    <n v="704968"/>
    <n v="0"/>
    <n v="704968"/>
  </r>
  <r>
    <x v="8"/>
    <n v="1"/>
    <x v="8"/>
    <x v="8"/>
    <n v="266"/>
    <s v="00025011001"/>
    <s v="De: 00066031040 A:00025011001 Transferencia de recursos a solicitud del Ministerio de Planificación del Desarrollo mediante nota CITE: MPD/VIPFE/DGGFE/UAP-NE 0217/2025, Fortalecimiento y Ampliación del Sistema Nacional de Radios de los Pueb"/>
    <m/>
    <m/>
    <m/>
    <m/>
    <m/>
    <m/>
    <n v="0"/>
    <n v="704968"/>
    <n v="704968"/>
  </r>
  <r>
    <x v="2"/>
    <n v="2"/>
    <x v="2"/>
    <x v="9"/>
    <n v="304"/>
    <s v="00099021001"/>
    <s v="De: 00099021001 A:00291014351 Transferencia de recursos a solicitud de la Administradora Boliviana de Carreteras mediante nota CITE: ABC/GNA/SAF/ATE/2025-0226 (operación bimonetaria), para pagos a beneficiarios (TC 6,86) H.R 2025-04962-R."/>
    <m/>
    <m/>
    <m/>
    <m/>
    <m/>
    <m/>
    <n v="21948123.550000001"/>
    <n v="0"/>
    <n v="21948123.550000001"/>
  </r>
  <r>
    <x v="4"/>
    <n v="1"/>
    <x v="4"/>
    <x v="9"/>
    <n v="304"/>
    <s v="00291014351"/>
    <s v="De: 00099021001 A:00291014351 Transferencia de recursos a solicitud de la Administradora Boliviana de Carreteras mediante nota CITE: ABC/GNA/SAF/ATE/2025-0226 (operación bimonetaria), para pagos a beneficiarios (TC 6,86) H.R 2025-04962-R."/>
    <m/>
    <m/>
    <m/>
    <m/>
    <m/>
    <m/>
    <n v="0"/>
    <n v="21948123.550000001"/>
    <n v="21948123.550000001"/>
  </r>
  <r>
    <x v="2"/>
    <n v="2"/>
    <x v="2"/>
    <x v="9"/>
    <n v="306"/>
    <s v="00099021001"/>
    <s v="De: 00099021001 A:00291014381 Transferencia de recursos a solicitud de la Administradora Boliviana de Carreteras mediante nota CITE: ABC/GNA/SAF/ATE/2025-0226 (operación bimonetaria), para pagos a beneficiarios (TC 6,86) H.R 2025-04962-R."/>
    <m/>
    <m/>
    <m/>
    <m/>
    <m/>
    <m/>
    <n v="10290000"/>
    <n v="0"/>
    <n v="10290000"/>
  </r>
  <r>
    <x v="4"/>
    <n v="1"/>
    <x v="4"/>
    <x v="9"/>
    <n v="306"/>
    <s v="00291014381"/>
    <s v="De: 00099021001 A:00291014381 Transferencia de recursos a solicitud de la Administradora Boliviana de Carreteras mediante nota CITE: ABC/GNA/SAF/ATE/2025-0226 (operación bimonetaria), para pagos a beneficiarios (TC 6,86) H.R 2025-04962-R."/>
    <m/>
    <m/>
    <m/>
    <m/>
    <m/>
    <m/>
    <n v="0"/>
    <n v="10290000"/>
    <n v="10290000"/>
  </r>
  <r>
    <x v="2"/>
    <n v="2"/>
    <x v="2"/>
    <x v="9"/>
    <n v="309"/>
    <s v="00099021001"/>
    <s v="De: 00099021001 A:00291084302 Transferencia de recursos a solicitud de la Administradora Boliviana de Carreteras mediante nota CITE: ABC/GNA/SAF/ATE/2025-0220 (operación bimonetaria), para pagos a beneficiarios (TC 6,86) H.R 2025-04773-R."/>
    <m/>
    <m/>
    <m/>
    <m/>
    <m/>
    <m/>
    <n v="8232000"/>
    <n v="0"/>
    <n v="8232000"/>
  </r>
  <r>
    <x v="4"/>
    <n v="8"/>
    <x v="4"/>
    <x v="9"/>
    <n v="309"/>
    <s v="00291084302"/>
    <s v="De: 00099021001 A:00291084302 Transferencia de recursos a solicitud de la Administradora Boliviana de Carreteras mediante nota CITE: ABC/GNA/SAF/ATE/2025-0220 (operación bimonetaria), para pagos a beneficiarios (TC 6,86) H.R 2025-04773-R."/>
    <m/>
    <m/>
    <m/>
    <m/>
    <m/>
    <m/>
    <n v="0"/>
    <n v="8232000"/>
    <n v="8232000"/>
  </r>
  <r>
    <x v="2"/>
    <n v="2"/>
    <x v="2"/>
    <x v="9"/>
    <n v="310"/>
    <s v="00099021001"/>
    <s v="De: 00099021001 A:00291014380 Transferencia de recursos a solicitud de la Administradora Boliviana de Carreteras mediante nota CITE: ABC/GNA/SAF/ATE/2025-0220 (operación bimonetaria), para pagos a beneficiarios (TC 6,86) H.R 2025-04773-R."/>
    <m/>
    <m/>
    <m/>
    <m/>
    <m/>
    <m/>
    <n v="1804214.3"/>
    <n v="0"/>
    <n v="1804214.3"/>
  </r>
  <r>
    <x v="4"/>
    <n v="1"/>
    <x v="4"/>
    <x v="9"/>
    <n v="310"/>
    <s v="00291014380"/>
    <s v="De: 00099021001 A:00291014380 Transferencia de recursos a solicitud de la Administradora Boliviana de Carreteras mediante nota CITE: ABC/GNA/SAF/ATE/2025-0220 (operación bimonetaria), para pagos a beneficiarios (TC 6,86) H.R 2025-04773-R."/>
    <m/>
    <m/>
    <m/>
    <m/>
    <m/>
    <m/>
    <n v="0"/>
    <n v="1804214.3"/>
    <n v="1804214.3"/>
  </r>
  <r>
    <x v="2"/>
    <n v="2"/>
    <x v="2"/>
    <x v="9"/>
    <n v="312"/>
    <s v="00099021001"/>
    <s v="De: 00099021001 A:00291014369 Transferencia de recursos a solicitud de la Administradora Boliviana de Carreteras mediante nota CITE: ABC/GNA/SAF/ATE/2025-0188 (operación bimonetaria), para pagos a beneficiarios (TC 6,86) H.R 2025-04210-R."/>
    <m/>
    <m/>
    <m/>
    <m/>
    <m/>
    <m/>
    <n v="20580000"/>
    <n v="0"/>
    <n v="20580000"/>
  </r>
  <r>
    <x v="4"/>
    <n v="1"/>
    <x v="4"/>
    <x v="9"/>
    <n v="312"/>
    <s v="00291014369"/>
    <s v="De: 00099021001 A:00291014369 Transferencia de recursos a solicitud de la Administradora Boliviana de Carreteras mediante nota CITE: ABC/GNA/SAF/ATE/2025-0188 (operación bimonetaria), para pagos a beneficiarios (TC 6,86) H.R 2025-04210-R."/>
    <m/>
    <m/>
    <m/>
    <m/>
    <m/>
    <m/>
    <n v="0"/>
    <n v="20580000"/>
    <n v="20580000"/>
  </r>
  <r>
    <x v="2"/>
    <n v="2"/>
    <x v="2"/>
    <x v="9"/>
    <n v="313"/>
    <s v="00099021001"/>
    <s v="De: 00099021001 A:00291034306 Transferencia de recursos a solicitud de la Administradora Boliviana de Carreteras mediante nota CITE: ABC/GNA/SAF/ATE/2025-0188 (operación bimonetaria), para pagos a beneficiarios (TC 6,86) H.R 2025-04210-R."/>
    <m/>
    <m/>
    <m/>
    <m/>
    <m/>
    <m/>
    <n v="68600000"/>
    <n v="0"/>
    <n v="68600000"/>
  </r>
  <r>
    <x v="4"/>
    <n v="3"/>
    <x v="4"/>
    <x v="9"/>
    <n v="313"/>
    <s v="00291034306"/>
    <s v="De: 00099021001 A:00291034306 Transferencia de recursos a solicitud de la Administradora Boliviana de Carreteras mediante nota CITE: ABC/GNA/SAF/ATE/2025-0188 (operación bimonetaria), para pagos a beneficiarios (TC 6,86) H.R 2025-04210-R."/>
    <m/>
    <m/>
    <m/>
    <m/>
    <m/>
    <m/>
    <n v="0"/>
    <n v="68600000"/>
    <n v="68600000"/>
  </r>
  <r>
    <x v="2"/>
    <n v="2"/>
    <x v="2"/>
    <x v="10"/>
    <n v="328"/>
    <s v="00099021001"/>
    <s v="De: 00099021001 A:00206044301 Transferencia de recursos a solicitud del Instituto Nacional de Estadística mediante nota CITE: INE-JNAP-CPV Nº 0264/2025 (operación bimonetaria), para actividades previas al Censo Agropecuario Experimental re"/>
    <m/>
    <m/>
    <m/>
    <m/>
    <m/>
    <m/>
    <n v="10290000"/>
    <n v="0"/>
    <n v="10290000"/>
  </r>
  <r>
    <x v="9"/>
    <n v="4"/>
    <x v="9"/>
    <x v="10"/>
    <n v="328"/>
    <s v="00206044301"/>
    <s v="De: 00099021001 A:00206044301 Transferencia de recursos a solicitud del Instituto Nacional de Estadística mediante nota CITE: INE-JNAP-CPV Nº 0264/2025 (operación bimonetaria), para actividades previas al Censo Agropecuario Experimental re"/>
    <m/>
    <m/>
    <m/>
    <m/>
    <m/>
    <m/>
    <n v="0"/>
    <n v="10290000"/>
    <n v="10290000"/>
  </r>
  <r>
    <x v="2"/>
    <n v="2"/>
    <x v="2"/>
    <x v="10"/>
    <n v="330"/>
    <s v="00099021001"/>
    <s v="De: 00099021001 A:00291084302 Transferencia de recursos a solicitud de la Administradora Boliviana de Carreteras mediante nota CITE: ABC/GNA/SAF/ATE/2025-0231 (operación bimonetaria), para pagos a beneficiarios (TC 6,86) H.R 2025-05424-R."/>
    <m/>
    <m/>
    <m/>
    <m/>
    <m/>
    <m/>
    <n v="6860000"/>
    <n v="0"/>
    <n v="6860000"/>
  </r>
  <r>
    <x v="4"/>
    <n v="8"/>
    <x v="4"/>
    <x v="10"/>
    <n v="330"/>
    <s v="00291084302"/>
    <s v="De: 00099021001 A:00291084302 Transferencia de recursos a solicitud de la Administradora Boliviana de Carreteras mediante nota CITE: ABC/GNA/SAF/ATE/2025-0231 (operación bimonetaria), para pagos a beneficiarios (TC 6,86) H.R 2025-05424-R."/>
    <m/>
    <m/>
    <m/>
    <m/>
    <m/>
    <m/>
    <n v="0"/>
    <n v="6860000"/>
    <n v="6860000"/>
  </r>
  <r>
    <x v="2"/>
    <n v="2"/>
    <x v="2"/>
    <x v="10"/>
    <n v="332"/>
    <s v="00099021001"/>
    <s v="De: 00099021001 A:00291014372 Transferencia de recursos a solicitud de la Administradora Boliviana de Carreteras mediante nota CITE: ABC/GNA/SAF/ATE/2025-0231 (operación bimonetaria), para pagos a beneficiarios (TC 6,86) H.R 2025-05424-R."/>
    <m/>
    <m/>
    <m/>
    <m/>
    <m/>
    <m/>
    <n v="9862084.3800000008"/>
    <n v="0"/>
    <n v="9862084.3800000008"/>
  </r>
  <r>
    <x v="4"/>
    <n v="1"/>
    <x v="4"/>
    <x v="10"/>
    <n v="332"/>
    <s v="00291014372"/>
    <s v="De: 00099021001 A:00291014372 Transferencia de recursos a solicitud de la Administradora Boliviana de Carreteras mediante nota CITE: ABC/GNA/SAF/ATE/2025-0231 (operación bimonetaria), para pagos a beneficiarios (TC 6,86) H.R 2025-05424-R."/>
    <m/>
    <m/>
    <m/>
    <m/>
    <m/>
    <m/>
    <n v="0"/>
    <n v="9862084.3800000008"/>
    <n v="9862084.3800000008"/>
  </r>
  <r>
    <x v="2"/>
    <n v="2"/>
    <x v="2"/>
    <x v="11"/>
    <n v="344"/>
    <s v="00099021001"/>
    <s v="De: 00099021001 A:00291014380 Transferencia de recursos a solicitud de la Administradora Boliviana de Carreteras mediante nota CITE: ABC/GNA/SAF/ATE/2025-0235 (operación bimonetaria), para pagos a beneficiarios (TC 6,86) H.R 2025-05652-R."/>
    <m/>
    <m/>
    <m/>
    <m/>
    <m/>
    <m/>
    <n v="3239037.97"/>
    <n v="0"/>
    <n v="3239037.97"/>
  </r>
  <r>
    <x v="4"/>
    <n v="1"/>
    <x v="4"/>
    <x v="11"/>
    <n v="344"/>
    <s v="00291014380"/>
    <s v="De: 00099021001 A:00291014380 Transferencia de recursos a solicitud de la Administradora Boliviana de Carreteras mediante nota CITE: ABC/GNA/SAF/ATE/2025-0235 (operación bimonetaria), para pagos a beneficiarios (TC 6,86) H.R 2025-05652-R."/>
    <m/>
    <m/>
    <m/>
    <m/>
    <m/>
    <m/>
    <n v="0"/>
    <n v="3239037.97"/>
    <n v="3239037.97"/>
  </r>
  <r>
    <x v="10"/>
    <n v="1"/>
    <x v="2"/>
    <x v="12"/>
    <n v="391"/>
    <s v="00099014102"/>
    <s v="De: 00099014102 A:00190012002 Transferencia de recursos a solicitud de la Unidad de Administración e Información Salarial mediante nota CITE: MEFP/VTCP/DGPOT/UAIS/No. 002/2025 para atender la solicitud de la Autoridad Jurisdiccional Adminis"/>
    <m/>
    <m/>
    <m/>
    <m/>
    <m/>
    <m/>
    <n v="3389.16"/>
    <n v="0"/>
    <n v="3389.16"/>
  </r>
  <r>
    <x v="11"/>
    <n v="1"/>
    <x v="10"/>
    <x v="12"/>
    <n v="391"/>
    <s v="00190012002"/>
    <s v="De: 00099014102 A:00190012002 Transferencia de recursos a solicitud de la Unidad de Administración e Información Salarial mediante nota CITE: MEFP/VTCP/DGPOT/UAIS/No. 002/2025 para atender la solicitud de la Autoridad Jurisdiccional Adminis"/>
    <m/>
    <m/>
    <m/>
    <m/>
    <m/>
    <m/>
    <n v="0"/>
    <n v="3389.16"/>
    <n v="3389.16"/>
  </r>
  <r>
    <x v="2"/>
    <n v="2"/>
    <x v="2"/>
    <x v="13"/>
    <n v="404"/>
    <s v="00099021001"/>
    <s v="De: 00099021001 A:00291014369 Transferencia de recursos a solicitud de la Administradora Boliviana de Carreteras mediante nota CITE: ABC/GNA/SAF/ATE/2025-0279 (operación bimonetaria), para pagos a beneficiarios (TC 6,86) H.R 2025-06977-R."/>
    <m/>
    <m/>
    <m/>
    <m/>
    <m/>
    <m/>
    <n v="20580000"/>
    <n v="0"/>
    <n v="20580000"/>
  </r>
  <r>
    <x v="4"/>
    <n v="1"/>
    <x v="4"/>
    <x v="13"/>
    <n v="404"/>
    <s v="00291014369"/>
    <s v="De: 00099021001 A:00291014369 Transferencia de recursos a solicitud de la Administradora Boliviana de Carreteras mediante nota CITE: ABC/GNA/SAF/ATE/2025-0279 (operación bimonetaria), para pagos a beneficiarios (TC 6,86) H.R 2025-06977-R."/>
    <m/>
    <m/>
    <m/>
    <m/>
    <m/>
    <m/>
    <n v="0"/>
    <n v="20580000"/>
    <n v="20580000"/>
  </r>
  <r>
    <x v="4"/>
    <n v="1"/>
    <x v="4"/>
    <x v="13"/>
    <n v="405"/>
    <s v="00291012009"/>
    <s v="De: 00291012009 A:00099021001 De: 00291012009 A:00099021001 Transferencia a solicitud de la Dirección General de Crédito Público mediante nota CITE: MEFP/VTCP/DGCP/UODP/N°013/2025 en cumplimiento a lo establecido en el parágrafo III de la D"/>
    <m/>
    <m/>
    <m/>
    <m/>
    <m/>
    <m/>
    <n v="1396231.37"/>
    <n v="0"/>
    <n v="1396231.37"/>
  </r>
  <r>
    <x v="2"/>
    <n v="2"/>
    <x v="2"/>
    <x v="13"/>
    <n v="405"/>
    <s v="00099021001"/>
    <s v="De: 00291012009 A:00099021001 De: 00291012009 A:00099021001 Transferencia a solicitud de la Dirección General de Crédito Público mediante nota CITE: MEFP/VTCP/DGCP/UODP/N°013/2025 en cumplimiento a lo establecido en el parágrafo III de la D"/>
    <m/>
    <m/>
    <m/>
    <m/>
    <m/>
    <m/>
    <n v="0"/>
    <n v="1396231.37"/>
    <n v="1396231.37"/>
  </r>
  <r>
    <x v="5"/>
    <n v="2"/>
    <x v="5"/>
    <x v="13"/>
    <n v="406"/>
    <s v="00046021109"/>
    <s v="De: 00046021109 A:00099021001 De: 00046021109 A:00099021001 Transferencia a solicitud de la Dirección General de Crédito Público mediante nota CITE: MEFP/VTCP/DGCP/UODP/N°013/2025 en cumplimiento a lo establecido en el parágrafo III de la D"/>
    <m/>
    <m/>
    <m/>
    <m/>
    <m/>
    <m/>
    <n v="55735.51"/>
    <n v="0"/>
    <n v="55735.51"/>
  </r>
  <r>
    <x v="2"/>
    <n v="2"/>
    <x v="2"/>
    <x v="13"/>
    <n v="406"/>
    <s v="00099021001"/>
    <s v="De: 00046021109 A:00099021001 De: 00046021109 A:00099021001 Transferencia a solicitud de la Dirección General de Crédito Público mediante nota CITE: MEFP/VTCP/DGCP/UODP/N°013/2025 en cumplimiento a lo establecido en el parágrafo III de la D"/>
    <m/>
    <m/>
    <m/>
    <m/>
    <m/>
    <m/>
    <n v="0"/>
    <n v="55735.51"/>
    <n v="55735.51"/>
  </r>
  <r>
    <x v="2"/>
    <n v="2"/>
    <x v="2"/>
    <x v="14"/>
    <n v="422"/>
    <s v="00099021001"/>
    <s v="De: 00099021001 A:00046057009 Transferencia de recursos a solicitud del Ministerio de Salud y Deportes mediante nota CITE: MSyD/DGP/UGESPRO/FRISDP/CE/7/2025 (operación bimonetaria), para la ejecución del Programa Mejora en la Accesibilidad"/>
    <m/>
    <m/>
    <m/>
    <m/>
    <m/>
    <m/>
    <n v="556540.96"/>
    <n v="0"/>
    <n v="556540.96"/>
  </r>
  <r>
    <x v="5"/>
    <n v="5"/>
    <x v="5"/>
    <x v="14"/>
    <n v="422"/>
    <s v="00046057009"/>
    <s v="De: 00099021001 A:00046057009 Transferencia de recursos a solicitud del Ministerio de Salud y Deportes mediante nota CITE: MSyD/DGP/UGESPRO/FRISDP/CE/7/2025 (operación bimonetaria), para la ejecución del Programa Mejora en la Accesibilidad"/>
    <m/>
    <m/>
    <m/>
    <m/>
    <m/>
    <m/>
    <n v="0"/>
    <n v="556540.96"/>
    <n v="556540.96"/>
  </r>
  <r>
    <x v="12"/>
    <n v="12"/>
    <x v="11"/>
    <x v="14"/>
    <n v="423"/>
    <s v="00081127004"/>
    <s v="De: 00081127004 A:00066047003 Transferencia de recursos a solicitud del Ministerio de Obras Públicas, Servicios y Vivienda mediante nota CITE: CAR/MOPSV/VMT/DGTA/UTA N°0022/2025 cierre Proyecto Mejoramiento y Ampliación del Aeropuerto de Gu"/>
    <m/>
    <m/>
    <m/>
    <m/>
    <m/>
    <m/>
    <n v="0.01"/>
    <n v="0"/>
    <n v="0.01"/>
  </r>
  <r>
    <x v="6"/>
    <n v="4"/>
    <x v="6"/>
    <x v="14"/>
    <n v="423"/>
    <s v="00066047003"/>
    <s v="De: 00081127004 A:00066047003 Transferencia de recursos a solicitud del Ministerio de Obras Públicas, Servicios y Vivienda mediante nota CITE: CAR/MOPSV/VMT/DGTA/UTA N°0022/2025 cierre Proyecto Mejoramiento y Ampliación del Aeropuerto de Gu"/>
    <m/>
    <m/>
    <m/>
    <m/>
    <m/>
    <m/>
    <n v="0"/>
    <n v="0.01"/>
    <n v="0.01"/>
  </r>
  <r>
    <x v="2"/>
    <n v="2"/>
    <x v="2"/>
    <x v="15"/>
    <n v="441"/>
    <s v="00099021001"/>
    <s v="De: 00389012001 A:00099021001 Transferencia de recursos a solicitud de la Dirección General de Administración y Finanzas Territoriales mediante nota interna CITE: MEFP/VTCP/DGAFT/USCFT/N°51/2025, por concepto de recuperaciones de la deuda e"/>
    <m/>
    <m/>
    <m/>
    <m/>
    <m/>
    <m/>
    <n v="0"/>
    <n v="164512.82"/>
    <n v="164512.82"/>
  </r>
  <r>
    <x v="2"/>
    <n v="2"/>
    <x v="2"/>
    <x v="16"/>
    <n v="518"/>
    <s v="00099021001"/>
    <s v="De: 00099021001 A:00086057002 Transferencia de Recursos a solicitud del Programa de Gestión Integral de los Residuos Sólidos en Bolivia dependiente del Ministerio de Medio Ambiente y Agua mediante nota CITE: UCPPAAP-CAF-0145-CAR/25 (operaci"/>
    <m/>
    <m/>
    <m/>
    <m/>
    <m/>
    <m/>
    <n v="13720000"/>
    <n v="0"/>
    <n v="13720000"/>
  </r>
  <r>
    <x v="3"/>
    <n v="5"/>
    <x v="3"/>
    <x v="16"/>
    <n v="518"/>
    <s v="00086057002"/>
    <s v="De: 00099021001 A:00086057002 Transferencia de Recursos a solicitud del Programa de Gestión Integral de los Residuos Sólidos en Bolivia dependiente del Ministerio de Medio Ambiente y Agua mediante nota CITE: UCPPAAP-CAF-0145-CAR/25 (operaci"/>
    <m/>
    <m/>
    <m/>
    <m/>
    <m/>
    <m/>
    <n v="0"/>
    <n v="13720000"/>
    <n v="13720000"/>
  </r>
  <r>
    <x v="2"/>
    <n v="2"/>
    <x v="2"/>
    <x v="17"/>
    <n v="532"/>
    <s v="00099021001"/>
    <s v="De: 00099021001 A:00206044302 Transferencia de recursos a solicitud del Instituto Nacional de Estadística mediante nota CITE: INE-PFSEEPB-UEP-JNAP Nº 0441/2025 (operación bimonetaria), para el Programa Fortalecimiento del Sistema Estadísti"/>
    <m/>
    <m/>
    <m/>
    <m/>
    <m/>
    <m/>
    <n v="6860000"/>
    <n v="0"/>
    <n v="6860000"/>
  </r>
  <r>
    <x v="9"/>
    <n v="4"/>
    <x v="9"/>
    <x v="17"/>
    <n v="532"/>
    <s v="00206044302"/>
    <s v="De: 00099021001 A:00206044302 Transferencia de recursos a solicitud del Instituto Nacional de Estadística mediante nota CITE: INE-PFSEEPB-UEP-JNAP Nº 0441/2025 (operación bimonetaria), para el Programa Fortalecimiento del Sistema Estadísti"/>
    <m/>
    <m/>
    <m/>
    <m/>
    <m/>
    <m/>
    <n v="0"/>
    <n v="6860000"/>
    <n v="6860000"/>
  </r>
  <r>
    <x v="2"/>
    <n v="2"/>
    <x v="2"/>
    <x v="17"/>
    <n v="543"/>
    <s v="00099021001"/>
    <s v="De: 00099021001 A:00086047008 Transferencia de Recursos a solicitud de la Unidad de Coordinación y Ejecución del Programa Más Inversión para Riego UCEP MI RIEGO dependiente del Ministerio de Medio Ambiente y Agua mediante nota CITE: UCEP-M"/>
    <m/>
    <m/>
    <m/>
    <m/>
    <m/>
    <m/>
    <n v="1514634.84"/>
    <n v="0"/>
    <n v="1514634.84"/>
  </r>
  <r>
    <x v="3"/>
    <n v="4"/>
    <x v="3"/>
    <x v="17"/>
    <n v="543"/>
    <s v="00086047008"/>
    <s v="De: 00099021001 A:00086047008 Transferencia de Recursos a solicitud de la Unidad de Coordinación y Ejecución del Programa Más Inversión para Riego UCEP MI RIEGO dependiente del Ministerio de Medio Ambiente y Agua mediante nota CITE: UCEP-M"/>
    <m/>
    <m/>
    <m/>
    <m/>
    <m/>
    <m/>
    <n v="0"/>
    <n v="1514634.84"/>
    <n v="1514634.84"/>
  </r>
  <r>
    <x v="2"/>
    <n v="2"/>
    <x v="2"/>
    <x v="18"/>
    <n v="551"/>
    <s v="00099021001"/>
    <s v="De: 00099021001 A:00291084302 Transferencia de recursos a solicitud de la Administradora Boliviana de Carreteras mediante nota CITE: ABC/GNA/SAF/ATE/2025-0379 (operación bimonetaria), para pagos a beneficiarios (TC 6,86) H.R 2025-09064-R."/>
    <m/>
    <m/>
    <m/>
    <m/>
    <m/>
    <m/>
    <n v="11662000"/>
    <n v="0"/>
    <n v="11662000"/>
  </r>
  <r>
    <x v="4"/>
    <n v="8"/>
    <x v="4"/>
    <x v="18"/>
    <n v="551"/>
    <s v="00291084302"/>
    <s v="De: 00099021001 A:00291084302 Transferencia de recursos a solicitud de la Administradora Boliviana de Carreteras mediante nota CITE: ABC/GNA/SAF/ATE/2025-0379 (operación bimonetaria), para pagos a beneficiarios (TC 6,86) H.R 2025-09064-R."/>
    <m/>
    <m/>
    <m/>
    <m/>
    <m/>
    <m/>
    <n v="0"/>
    <n v="11662000"/>
    <n v="11662000"/>
  </r>
  <r>
    <x v="2"/>
    <n v="2"/>
    <x v="2"/>
    <x v="18"/>
    <n v="553"/>
    <s v="00099021001"/>
    <s v="De: 00099021001 A:00291014380 Transferencia de recursos a solicitud de la Administradora Boliviana de Carreteras mediante nota CITE: ABC/GNA/SAF/ATE/2025-0379 (operación bimonetaria), para pagos a beneficiarios (TC 6,86) H.R 2025-09064-R."/>
    <m/>
    <m/>
    <m/>
    <m/>
    <m/>
    <m/>
    <n v="8681504.4499999993"/>
    <n v="0"/>
    <n v="8681504.4499999993"/>
  </r>
  <r>
    <x v="4"/>
    <n v="1"/>
    <x v="4"/>
    <x v="18"/>
    <n v="553"/>
    <s v="00291014380"/>
    <s v="De: 00099021001 A:00291014380 Transferencia de recursos a solicitud de la Administradora Boliviana de Carreteras mediante nota CITE: ABC/GNA/SAF/ATE/2025-0379 (operación bimonetaria), para pagos a beneficiarios (TC 6,86) H.R 2025-09064-R."/>
    <m/>
    <m/>
    <m/>
    <m/>
    <m/>
    <m/>
    <n v="0"/>
    <n v="8681504.4499999993"/>
    <n v="8681504.4499999993"/>
  </r>
  <r>
    <x v="4"/>
    <n v="1"/>
    <x v="4"/>
    <x v="18"/>
    <n v="554"/>
    <s v="00291012009"/>
    <s v="De: 00291012009 A:00099021001 Transferencia de recursos a solicitud de la Dirección General de Crédito Público mediante nota CITE: MEFP/VTCP/DGCP/UODP/N°111/2025 en cumplimiento a lo establecido en el parágrafo III de la Disposición Adicion"/>
    <m/>
    <m/>
    <m/>
    <m/>
    <m/>
    <m/>
    <n v="5253790.47"/>
    <n v="0"/>
    <n v="5253790.47"/>
  </r>
  <r>
    <x v="2"/>
    <n v="2"/>
    <x v="2"/>
    <x v="18"/>
    <n v="554"/>
    <s v="00099021001"/>
    <s v="De: 00291012009 A:00099021001 Transferencia de recursos a solicitud de la Dirección General de Crédito Público mediante nota CITE: MEFP/VTCP/DGCP/UODP/N°111/2025 en cumplimiento a lo establecido en el parágrafo III de la Disposición Adicion"/>
    <m/>
    <m/>
    <m/>
    <m/>
    <m/>
    <m/>
    <n v="0"/>
    <n v="5253790.47"/>
    <n v="5253790.47"/>
  </r>
  <r>
    <x v="3"/>
    <n v="1"/>
    <x v="3"/>
    <x v="18"/>
    <n v="555"/>
    <s v="00086011101"/>
    <s v="De: 00086011101 A:00099021001 Transferencia de recursos a solicitud de la Dirección General de Crédito Público mediante nota CITE: MEFP/VTCP/DGCP/UODP/N°111/2025 en cumplimiento a lo establecido en el parágrafo III de la Disposición Adicion"/>
    <m/>
    <m/>
    <m/>
    <m/>
    <m/>
    <m/>
    <n v="322249.19"/>
    <n v="0"/>
    <n v="322249.19"/>
  </r>
  <r>
    <x v="2"/>
    <n v="2"/>
    <x v="2"/>
    <x v="18"/>
    <n v="555"/>
    <s v="00099021001"/>
    <s v="De: 00086011101 A:00099021001 Transferencia de recursos a solicitud de la Dirección General de Crédito Público mediante nota CITE: MEFP/VTCP/DGCP/UODP/N°111/2025 en cumplimiento a lo establecido en el parágrafo III de la Disposición Adicion"/>
    <m/>
    <m/>
    <m/>
    <m/>
    <m/>
    <m/>
    <n v="0"/>
    <n v="322249.19"/>
    <n v="322249.19"/>
  </r>
  <r>
    <x v="13"/>
    <n v="8"/>
    <x v="12"/>
    <x v="18"/>
    <n v="556"/>
    <s v="00047081101"/>
    <s v="De: 00047081101 A:00099021001 Transferencia de recursos a solicitud de la Dirección General de Crédito Público mediante nota CITE: MEFP/VTCP/DGCP/UODP/N°111/2025 en cumplimiento a lo establecido en el parágrafo III de la Disposición Adicion"/>
    <m/>
    <m/>
    <m/>
    <m/>
    <m/>
    <m/>
    <n v="16363.64"/>
    <n v="0"/>
    <n v="16363.64"/>
  </r>
  <r>
    <x v="2"/>
    <n v="2"/>
    <x v="2"/>
    <x v="18"/>
    <n v="556"/>
    <s v="00099021001"/>
    <s v="De: 00047081101 A:00099021001 Transferencia de recursos a solicitud de la Dirección General de Crédito Público mediante nota CITE: MEFP/VTCP/DGCP/UODP/N°111/2025 en cumplimiento a lo establecido en el parágrafo III de la Disposición Adicion"/>
    <m/>
    <m/>
    <m/>
    <m/>
    <m/>
    <m/>
    <n v="0"/>
    <n v="16363.64"/>
    <n v="16363.64"/>
  </r>
  <r>
    <x v="14"/>
    <n v="1"/>
    <x v="13"/>
    <x v="18"/>
    <n v="557"/>
    <s v="00253014115"/>
    <s v="De: 00253014115 A:00099021001 Transferencia de recursos a solicitud de la Dirección General de Crédito Público mediante nota CITE: MEFP/VTCP/DGCP/UODP/N°111/2025 en cumplimiento a lo establecido en el parágrafo III de la Disposición Adicion"/>
    <m/>
    <m/>
    <m/>
    <m/>
    <m/>
    <m/>
    <n v="66186.720000000001"/>
    <n v="0"/>
    <n v="66186.720000000001"/>
  </r>
  <r>
    <x v="2"/>
    <n v="2"/>
    <x v="2"/>
    <x v="18"/>
    <n v="557"/>
    <s v="00099021001"/>
    <s v="De: 00253014115 A:00099021001 Transferencia de recursos a solicitud de la Dirección General de Crédito Público mediante nota CITE: MEFP/VTCP/DGCP/UODP/N°111/2025 en cumplimiento a lo establecido en el parágrafo III de la Disposición Adicion"/>
    <m/>
    <m/>
    <m/>
    <m/>
    <m/>
    <m/>
    <n v="0"/>
    <n v="66186.720000000001"/>
    <n v="66186.72000000000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
  <r>
    <x v="0"/>
    <n v="2"/>
    <x v="0"/>
    <x v="0"/>
    <n v="6"/>
    <s v="00099021001"/>
    <s v="De: 00086107002 A:00099021001 Transferencia de Recursos a solicitud de la Unidad de Coordinación de Programa Piloto de Resiliencia Climática dependiente del Ministerio de Medio Ambiente y Agua mediante nota CITE: UCP-PPRC-UADM-0001-CAR/25 ("/>
    <m/>
    <m/>
    <m/>
    <m/>
    <n v="0"/>
    <n v="3944599.12"/>
    <n v="0"/>
    <n v="27059949.963200003"/>
    <n v="27059949.963200003"/>
    <m/>
  </r>
  <r>
    <x v="1"/>
    <n v="3"/>
    <x v="1"/>
    <x v="1"/>
    <n v="120"/>
    <s v="00291034301"/>
    <s v="De: 00291034301 A:00099021001 Transferencia de recursos a solicitud de la Administradora Boliviana de Carreteras mediante nota CITE: ABC/GNA/SAF/ATE/2025-0066 (operación bimonetaria), para el pago a beneficiarios (TC 6,86) H.R 2025-02056-R."/>
    <m/>
    <m/>
    <m/>
    <m/>
    <n v="600000"/>
    <n v="0"/>
    <n v="4116000"/>
    <n v="0"/>
    <n v="4116000"/>
    <m/>
  </r>
  <r>
    <x v="0"/>
    <n v="2"/>
    <x v="0"/>
    <x v="1"/>
    <n v="120"/>
    <s v="00099021001"/>
    <s v="De: 00291034301 A:00099021001 Transferencia de recursos a solicitud de la Administradora Boliviana de Carreteras mediante nota CITE: ABC/GNA/SAF/ATE/2025-0066 (operación bimonetaria), para el pago a beneficiarios (TC 6,86) H.R 2025-02056-R."/>
    <m/>
    <m/>
    <m/>
    <m/>
    <n v="0"/>
    <n v="600000"/>
    <n v="0"/>
    <n v="4116000"/>
    <n v="4116000"/>
    <m/>
  </r>
  <r>
    <x v="1"/>
    <n v="3"/>
    <x v="1"/>
    <x v="1"/>
    <n v="121"/>
    <s v="00291034304"/>
    <s v="De: 00291034304 A:00099021001 Transferencia de recursos a solicitud de la Administradora Boliviana de Carreteras mediante nota CITE: ABC/GNA/SAF/ATE/2025-0066 (operación bimonetaria), para el pago a beneficiarios (TC 6,86) H.R 2025-02056-R."/>
    <m/>
    <m/>
    <m/>
    <m/>
    <n v="1500000"/>
    <n v="0"/>
    <n v="10290000"/>
    <n v="0"/>
    <n v="10290000"/>
    <m/>
  </r>
  <r>
    <x v="0"/>
    <n v="2"/>
    <x v="0"/>
    <x v="1"/>
    <n v="121"/>
    <s v="00099021001"/>
    <s v="De: 00291034304 A:00099021001 Transferencia de recursos a solicitud de la Administradora Boliviana de Carreteras mediante nota CITE: ABC/GNA/SAF/ATE/2025-0066 (operación bimonetaria), para el pago a beneficiarios (TC 6,86) H.R 2025-02056-R."/>
    <m/>
    <m/>
    <m/>
    <m/>
    <n v="0"/>
    <n v="1500000"/>
    <n v="0"/>
    <n v="10290000"/>
    <n v="10290000"/>
    <m/>
  </r>
  <r>
    <x v="1"/>
    <n v="3"/>
    <x v="1"/>
    <x v="1"/>
    <n v="122"/>
    <s v="00291034302"/>
    <s v="De: 00291034302 A:00099021001 Transferencia de recursos a solicitud de la Administradora Boliviana de Carreteras mediante nota CITE: ABC/GNA/SAF/ATE/2025-0066 (operación bimonetaria), para el pago a beneficiarios (TC 6,86) H.R 2025-02056-R."/>
    <m/>
    <m/>
    <m/>
    <m/>
    <n v="3000000"/>
    <n v="0"/>
    <n v="20580000"/>
    <n v="0"/>
    <n v="20580000"/>
    <m/>
  </r>
  <r>
    <x v="0"/>
    <n v="2"/>
    <x v="0"/>
    <x v="1"/>
    <n v="122"/>
    <s v="00099021001"/>
    <s v="De: 00291034302 A:00099021001 Transferencia de recursos a solicitud de la Administradora Boliviana de Carreteras mediante nota CITE: ABC/GNA/SAF/ATE/2025-0066 (operación bimonetaria), para el pago a beneficiarios (TC 6,86) H.R 2025-02056-R."/>
    <m/>
    <m/>
    <m/>
    <m/>
    <n v="0"/>
    <n v="3000000"/>
    <n v="0"/>
    <n v="20580000"/>
    <n v="20580000"/>
    <m/>
  </r>
  <r>
    <x v="2"/>
    <n v="4"/>
    <x v="2"/>
    <x v="2"/>
    <n v="209"/>
    <s v="00066047001"/>
    <s v="De: 00066047001 A:00099021001 Transferencia de recursos a solicitud del Ministerio de Planificación del Desarrollo mediante nota CITE: MPD/VIPFE/DGPP/UP-NE 0140/2025 (operación bimonetaria) destinados al financiamiento de Estudios de Diseño"/>
    <m/>
    <m/>
    <m/>
    <m/>
    <n v="93408.55"/>
    <n v="0"/>
    <n v="640782.65300000005"/>
    <n v="0"/>
    <n v="640782.65300000005"/>
    <m/>
  </r>
  <r>
    <x v="0"/>
    <n v="2"/>
    <x v="0"/>
    <x v="2"/>
    <n v="209"/>
    <s v="00099021001"/>
    <s v="De: 00066047001 A:00099021001 Transferencia de recursos a solicitud del Ministerio de Planificación del Desarrollo mediante nota CITE: MPD/VIPFE/DGPP/UP-NE 0140/2025 (operación bimonetaria) destinados al financiamiento de Estudios de Diseño"/>
    <m/>
    <m/>
    <m/>
    <m/>
    <n v="0"/>
    <n v="93408.55"/>
    <n v="0"/>
    <n v="640782.65300000005"/>
    <n v="640782.65300000005"/>
    <m/>
  </r>
  <r>
    <x v="3"/>
    <n v="1"/>
    <x v="3"/>
    <x v="2"/>
    <n v="211"/>
    <s v="00348018001"/>
    <s v="De: 00348018001 A:00099021001 Transferencia de recursos a solicitud de la Autoridad Plurinacional de la Madre Tierra dependiente del Ministerio de Medio Ambiente y Agua mediante nota CITE: APMT/DAF/CAR/0034/25 (operación bimonetaria), para"/>
    <m/>
    <m/>
    <m/>
    <m/>
    <n v="39991.25"/>
    <n v="0"/>
    <n v="274339.97500000003"/>
    <n v="0"/>
    <n v="274339.97500000003"/>
    <m/>
  </r>
  <r>
    <x v="0"/>
    <n v="2"/>
    <x v="0"/>
    <x v="2"/>
    <n v="211"/>
    <s v="00099021001"/>
    <s v="De: 00348018001 A:00099021001 Transferencia de recursos a solicitud de la Autoridad Plurinacional de la Madre Tierra dependiente del Ministerio de Medio Ambiente y Agua mediante nota CITE: APMT/DAF/CAR/0034/25 (operación bimonetaria), para"/>
    <m/>
    <m/>
    <m/>
    <m/>
    <n v="0"/>
    <n v="39991.25"/>
    <n v="0"/>
    <n v="274339.97500000003"/>
    <n v="274339.97500000003"/>
    <m/>
  </r>
  <r>
    <x v="1"/>
    <n v="1"/>
    <x v="1"/>
    <x v="3"/>
    <n v="303"/>
    <s v="00291014344"/>
    <s v="De: 00291014344 A:00099021001 Transferencia de recursos a solicitud de la Administradora Boliviana de Carreteras mediante nota CITE: ABC/GNA/SAF/ATE/2025-0226 (operación bimonetaria), para pagos a beneficiarios (TC 6,86) H.R 2025-04962-R."/>
    <m/>
    <m/>
    <m/>
    <m/>
    <n v="3199434.92"/>
    <n v="0"/>
    <n v="21948123.551199999"/>
    <n v="0"/>
    <n v="21948123.551199999"/>
    <m/>
  </r>
  <r>
    <x v="0"/>
    <n v="2"/>
    <x v="0"/>
    <x v="3"/>
    <n v="303"/>
    <s v="00099021001"/>
    <s v="De: 00291014344 A:00099021001 Transferencia de recursos a solicitud de la Administradora Boliviana de Carreteras mediante nota CITE: ABC/GNA/SAF/ATE/2025-0226 (operación bimonetaria), para pagos a beneficiarios (TC 6,86) H.R 2025-04962-R."/>
    <m/>
    <m/>
    <m/>
    <m/>
    <n v="0"/>
    <n v="3199434.92"/>
    <n v="0"/>
    <n v="21948123.551199999"/>
    <n v="21948123.551199999"/>
    <m/>
  </r>
  <r>
    <x v="1"/>
    <n v="1"/>
    <x v="1"/>
    <x v="3"/>
    <n v="305"/>
    <s v="00291014380"/>
    <s v="De: 00291014380 A:00099021001 Transferencia de recursos a solicitud de la Administradora Boliviana de Carreteras mediante nota CITE: ABC/GNA/SAF/ATE/2025-0226 (operación bimonetaria), para pagos a beneficiarios (TC 6,86) H.R 2025-04962-R."/>
    <m/>
    <m/>
    <m/>
    <m/>
    <n v="1500000"/>
    <n v="0"/>
    <n v="10290000"/>
    <n v="0"/>
    <n v="10290000"/>
    <m/>
  </r>
  <r>
    <x v="0"/>
    <n v="2"/>
    <x v="0"/>
    <x v="3"/>
    <n v="305"/>
    <s v="00099021001"/>
    <s v="De: 00291014380 A:00099021001 Transferencia de recursos a solicitud de la Administradora Boliviana de Carreteras mediante nota CITE: ABC/GNA/SAF/ATE/2025-0226 (operación bimonetaria), para pagos a beneficiarios (TC 6,86) H.R 2025-04962-R."/>
    <m/>
    <m/>
    <m/>
    <m/>
    <n v="0"/>
    <n v="1500000"/>
    <n v="0"/>
    <n v="10290000"/>
    <n v="10290000"/>
    <m/>
  </r>
  <r>
    <x v="1"/>
    <n v="1"/>
    <x v="1"/>
    <x v="3"/>
    <n v="307"/>
    <s v="00291014379"/>
    <s v="De: 00291014379 A:00099021001 Transferencia de recursos a solicitud de la Administradora Boliviana de Carreteras mediante nota CITE: ABC/GNA/SAF/ATE/2025-0220 (operación bimonetaria), para pagos a beneficiarios (TC 6,86) H.R 2025-04773-R."/>
    <m/>
    <m/>
    <m/>
    <m/>
    <n v="263005"/>
    <n v="0"/>
    <n v="1804214.3"/>
    <n v="0"/>
    <n v="1804214.3"/>
    <m/>
  </r>
  <r>
    <x v="0"/>
    <n v="2"/>
    <x v="0"/>
    <x v="3"/>
    <n v="307"/>
    <s v="00099021001"/>
    <s v="De: 00291014379 A:00099021001 Transferencia de recursos a solicitud de la Administradora Boliviana de Carreteras mediante nota CITE: ABC/GNA/SAF/ATE/2025-0220 (operación bimonetaria), para pagos a beneficiarios (TC 6,86) H.R 2025-04773-R."/>
    <m/>
    <m/>
    <m/>
    <m/>
    <n v="0"/>
    <n v="263005"/>
    <n v="0"/>
    <n v="1804214.3"/>
    <n v="1804214.3"/>
    <m/>
  </r>
  <r>
    <x v="1"/>
    <n v="8"/>
    <x v="1"/>
    <x v="3"/>
    <n v="308"/>
    <s v="00291084302"/>
    <s v="De: 00291084302 A:00099021001 Transferencia de recursos a solicitud de la Administradora Boliviana de Carreteras mediante nota CITE: ABC/GNA/SAF/ATE/2025-0220 (operación bimonetaria), para pagos a beneficiarios (TC 6,86) H.R 2025-04773-R."/>
    <m/>
    <m/>
    <m/>
    <m/>
    <n v="1200000"/>
    <n v="0"/>
    <n v="8232000"/>
    <n v="0"/>
    <n v="8232000"/>
    <m/>
  </r>
  <r>
    <x v="0"/>
    <n v="2"/>
    <x v="0"/>
    <x v="3"/>
    <n v="308"/>
    <s v="00099021001"/>
    <s v="De: 00291084302 A:00099021001 Transferencia de recursos a solicitud de la Administradora Boliviana de Carreteras mediante nota CITE: ABC/GNA/SAF/ATE/2025-0220 (operación bimonetaria), para pagos a beneficiarios (TC 6,86) H.R 2025-04773-R."/>
    <m/>
    <m/>
    <m/>
    <m/>
    <n v="0"/>
    <n v="1200000"/>
    <n v="0"/>
    <n v="8232000"/>
    <n v="8232000"/>
    <m/>
  </r>
  <r>
    <x v="1"/>
    <n v="3"/>
    <x v="1"/>
    <x v="3"/>
    <n v="314"/>
    <s v="00291034305"/>
    <s v="De: 00291034305 A:00099021001 Transferencia de recursos a solicitud de la Administradora Boliviana de Carreteras mediante nota CITE: ABC/GNA/SAF/ATE/2025-0188 (operación bimonetaria), para pagos a beneficiarios (TC 6,86) H.R 2025-04210-R."/>
    <m/>
    <m/>
    <m/>
    <m/>
    <n v="10000000"/>
    <n v="0"/>
    <n v="68600000"/>
    <n v="0"/>
    <n v="68600000"/>
    <m/>
  </r>
  <r>
    <x v="0"/>
    <n v="2"/>
    <x v="0"/>
    <x v="3"/>
    <n v="314"/>
    <s v="00099021001"/>
    <s v="De: 00291034305 A:00099021001 Transferencia de recursos a solicitud de la Administradora Boliviana de Carreteras mediante nota CITE: ABC/GNA/SAF/ATE/2025-0188 (operación bimonetaria), para pagos a beneficiarios (TC 6,86) H.R 2025-04210-R."/>
    <m/>
    <m/>
    <m/>
    <m/>
    <n v="0"/>
    <n v="10000000"/>
    <n v="0"/>
    <n v="68600000"/>
    <n v="68600000"/>
    <m/>
  </r>
  <r>
    <x v="1"/>
    <n v="1"/>
    <x v="1"/>
    <x v="3"/>
    <n v="315"/>
    <s v="00291014362"/>
    <s v="De: 00291014362 A:00099021001 Transferencia de recursos a solicitud de la Administradora Boliviana de Carreteras mediante nota CITE: ABC/GNA/SAF/ATE/2025-0188 (operación bimonetaria), para pagos a beneficiarios (TC 6,86) H.R 2025-04210-R."/>
    <m/>
    <m/>
    <m/>
    <m/>
    <n v="3000000"/>
    <n v="0"/>
    <n v="20580000"/>
    <n v="0"/>
    <n v="20580000"/>
    <m/>
  </r>
  <r>
    <x v="0"/>
    <n v="2"/>
    <x v="0"/>
    <x v="3"/>
    <n v="315"/>
    <s v="00099021001"/>
    <s v="De: 00291014362 A:00099021001 Transferencia de recursos a solicitud de la Administradora Boliviana de Carreteras mediante nota CITE: ABC/GNA/SAF/ATE/2025-0188 (operación bimonetaria), para pagos a beneficiarios (TC 6,86) H.R 2025-04210-R."/>
    <m/>
    <m/>
    <m/>
    <m/>
    <n v="0"/>
    <n v="3000000"/>
    <n v="0"/>
    <n v="20580000"/>
    <n v="20580000"/>
    <m/>
  </r>
  <r>
    <x v="4"/>
    <n v="4"/>
    <x v="4"/>
    <x v="4"/>
    <n v="327"/>
    <s v="00206044301"/>
    <s v="De: 00206044301 A:00099021001 Transferencia de recursos a solicitud del Instituto Nacional de Estadística mediante nota CITE: INE-JNAP-CPV Nº 0264/2025 (operación bimonetaria), para actividades previas al Censo Agropecuario Experimental re"/>
    <m/>
    <m/>
    <m/>
    <m/>
    <n v="1500000"/>
    <n v="0"/>
    <n v="10290000"/>
    <n v="0"/>
    <n v="10290000"/>
    <m/>
  </r>
  <r>
    <x v="0"/>
    <n v="2"/>
    <x v="0"/>
    <x v="4"/>
    <n v="327"/>
    <s v="00099021001"/>
    <s v="De: 00206044301 A:00099021001 Transferencia de recursos a solicitud del Instituto Nacional de Estadística mediante nota CITE: INE-JNAP-CPV Nº 0264/2025 (operación bimonetaria), para actividades previas al Censo Agropecuario Experimental re"/>
    <m/>
    <m/>
    <m/>
    <m/>
    <n v="0"/>
    <n v="1500000"/>
    <n v="0"/>
    <n v="10290000"/>
    <n v="10290000"/>
    <m/>
  </r>
  <r>
    <x v="1"/>
    <n v="8"/>
    <x v="1"/>
    <x v="4"/>
    <n v="329"/>
    <s v="00291084302"/>
    <s v="De: 00291084302 A:00099021001 Transferencia de recursos a solicitud de la Administradora Boliviana de Carreteras mediante nota CITE: ABC/GNA/SAF/ATE/2025-0231 (operación bimonetaria), para pagos a beneficiarios (TC 6,86) H.R 2025-05424-R."/>
    <m/>
    <m/>
    <m/>
    <m/>
    <n v="1000000"/>
    <n v="0"/>
    <n v="6860000"/>
    <n v="0"/>
    <n v="6860000"/>
    <m/>
  </r>
  <r>
    <x v="0"/>
    <n v="2"/>
    <x v="0"/>
    <x v="4"/>
    <n v="329"/>
    <s v="00099021001"/>
    <s v="De: 00291084302 A:00099021001 Transferencia de recursos a solicitud de la Administradora Boliviana de Carreteras mediante nota CITE: ABC/GNA/SAF/ATE/2025-0231 (operación bimonetaria), para pagos a beneficiarios (TC 6,86) H.R 2025-05424-R."/>
    <m/>
    <m/>
    <m/>
    <m/>
    <n v="0"/>
    <n v="1000000"/>
    <n v="0"/>
    <n v="6860000"/>
    <n v="6860000"/>
    <m/>
  </r>
  <r>
    <x v="1"/>
    <n v="1"/>
    <x v="1"/>
    <x v="4"/>
    <n v="331"/>
    <s v="00291014371"/>
    <s v="De: 00291014371 A:00099021001 Transferencia de recursos a solicitud de la Administradora Boliviana de Carreteras mediante nota CITE: ABC/GNA/SAF/ATE/2025-0231 (operación bimonetaria), para pagos a beneficiarios (TC 6,86) H.R 2025-05424-R."/>
    <m/>
    <m/>
    <m/>
    <m/>
    <n v="1437621.63"/>
    <n v="0"/>
    <n v="9862084.3817999996"/>
    <n v="0"/>
    <n v="9862084.3817999996"/>
    <m/>
  </r>
  <r>
    <x v="0"/>
    <n v="2"/>
    <x v="0"/>
    <x v="4"/>
    <n v="331"/>
    <s v="00099021001"/>
    <s v="De: 00291014371 A:00099021001 Transferencia de recursos a solicitud de la Administradora Boliviana de Carreteras mediante nota CITE: ABC/GNA/SAF/ATE/2025-0231 (operación bimonetaria), para pagos a beneficiarios (TC 6,86) H.R 2025-05424-R."/>
    <m/>
    <m/>
    <m/>
    <m/>
    <n v="0"/>
    <n v="1437621.63"/>
    <n v="0"/>
    <n v="9862084.3817999996"/>
    <n v="9862084.3817999996"/>
    <m/>
  </r>
  <r>
    <x v="1"/>
    <n v="1"/>
    <x v="1"/>
    <x v="5"/>
    <n v="343"/>
    <s v="00291014379"/>
    <s v="De: 00291014379 A:00099021001 Transferencia de recursos a solicitud de la Administradora Boliviana de Carreteras mediante nota CITE: ABC/GNA/SAF/ATE/2025-0235 (operación bimonetaria), para pagos a beneficiarios (TC 6,86) H.R 2025-05652-R."/>
    <m/>
    <m/>
    <m/>
    <m/>
    <n v="472162.97"/>
    <n v="0"/>
    <n v="3239037.9742000001"/>
    <n v="0"/>
    <n v="3239037.9742000001"/>
    <m/>
  </r>
  <r>
    <x v="0"/>
    <n v="2"/>
    <x v="0"/>
    <x v="5"/>
    <n v="343"/>
    <s v="00099021001"/>
    <s v="De: 00291014379 A:00099021001 Transferencia de recursos a solicitud de la Administradora Boliviana de Carreteras mediante nota CITE: ABC/GNA/SAF/ATE/2025-0235 (operación bimonetaria), para pagos a beneficiarios (TC 6,86) H.R 2025-05652-R."/>
    <m/>
    <m/>
    <m/>
    <m/>
    <n v="0"/>
    <n v="472162.97"/>
    <n v="0"/>
    <n v="3239037.9742000001"/>
    <n v="3239037.9742000001"/>
    <m/>
  </r>
  <r>
    <x v="1"/>
    <n v="1"/>
    <x v="1"/>
    <x v="6"/>
    <n v="403"/>
    <s v="00291014362"/>
    <s v="De: 00291014362 A:00099021001 Transferencia de recursos a solicitud de la Administradora Boliviana de Carreteras mediante nota CITE: ABC/GNA/SAF/ATE/2025-0279 (operación bimonetaria), para pagos a beneficiarios (TC 6,86) H.R 2025-06977-R."/>
    <m/>
    <m/>
    <m/>
    <m/>
    <n v="3000000"/>
    <n v="0"/>
    <n v="20580000"/>
    <n v="0"/>
    <n v="20580000"/>
    <m/>
  </r>
  <r>
    <x v="0"/>
    <n v="2"/>
    <x v="0"/>
    <x v="6"/>
    <n v="403"/>
    <s v="00099021001"/>
    <s v="De: 00291014362 A:00099021001 Transferencia de recursos a solicitud de la Administradora Boliviana de Carreteras mediante nota CITE: ABC/GNA/SAF/ATE/2025-0279 (operación bimonetaria), para pagos a beneficiarios (TC 6,86) H.R 2025-06977-R."/>
    <m/>
    <m/>
    <m/>
    <m/>
    <n v="0"/>
    <n v="3000000"/>
    <n v="0"/>
    <n v="20580000"/>
    <n v="20580000"/>
    <m/>
  </r>
  <r>
    <x v="5"/>
    <n v="5"/>
    <x v="5"/>
    <x v="7"/>
    <n v="421"/>
    <s v="00046057009"/>
    <s v="De: 00046057009 A:00099021001 Transferencia de recursos a solicitud del Ministerio de Salud y Deportes mediante nota CITE: MSyD/DGP/UGESPRO/FRISDP/CE/7/2025 (operación bimonetaria), para la ejecución del Programa Mejora en la Accesibilidad"/>
    <m/>
    <m/>
    <m/>
    <m/>
    <n v="81128.42"/>
    <n v="0"/>
    <n v="556540.96120000002"/>
    <n v="0"/>
    <n v="556540.96120000002"/>
    <m/>
  </r>
  <r>
    <x v="0"/>
    <n v="2"/>
    <x v="0"/>
    <x v="7"/>
    <n v="421"/>
    <s v="00099021001"/>
    <s v="De: 00046057009 A:00099021001 Transferencia de recursos a solicitud del Ministerio de Salud y Deportes mediante nota CITE: MSyD/DGP/UGESPRO/FRISDP/CE/7/2025 (operación bimonetaria), para la ejecución del Programa Mejora en la Accesibilidad"/>
    <m/>
    <m/>
    <m/>
    <m/>
    <n v="0"/>
    <n v="81128.42"/>
    <n v="0"/>
    <n v="556540.96120000002"/>
    <n v="556540.96120000002"/>
    <m/>
  </r>
  <r>
    <x v="6"/>
    <n v="5"/>
    <x v="6"/>
    <x v="8"/>
    <n v="517"/>
    <s v="00086057002"/>
    <s v="De: 00086057002 A:00099021001 Transferencia de Recursos a solicitud del Programa de Gestión Integral de los Residuos Sólidos en Bolivia dependiente del Ministerio de Medio Ambiente y Agua mediante nota CITE: UCPPAAP-CAF-0145-CAR/25 (operaci"/>
    <m/>
    <m/>
    <m/>
    <m/>
    <n v="2000000"/>
    <n v="0"/>
    <n v="13720000"/>
    <n v="0"/>
    <n v="13720000"/>
    <m/>
  </r>
  <r>
    <x v="0"/>
    <n v="2"/>
    <x v="0"/>
    <x v="8"/>
    <n v="517"/>
    <s v="00099021001"/>
    <s v="De: 00086057002 A:00099021001 Transferencia de Recursos a solicitud del Programa de Gestión Integral de los Residuos Sólidos en Bolivia dependiente del Ministerio de Medio Ambiente y Agua mediante nota CITE: UCPPAAP-CAF-0145-CAR/25 (operaci"/>
    <m/>
    <m/>
    <m/>
    <m/>
    <n v="0"/>
    <n v="2000000"/>
    <n v="0"/>
    <n v="13720000"/>
    <n v="13720000"/>
    <m/>
  </r>
  <r>
    <x v="4"/>
    <n v="4"/>
    <x v="4"/>
    <x v="9"/>
    <n v="531"/>
    <s v="00206044302"/>
    <s v="De: 00206044302 A:00099021001 Transferencia de recursos a solicitud del Instituto Nacional de Estadística mediante nota CITE: INE-PFSEEPB-UEP-JNAP Nº 0441/2025 (operación bimonetaria), para el Programa Fortalecimiento del Sistema Estadísti"/>
    <m/>
    <m/>
    <m/>
    <m/>
    <n v="1000000"/>
    <n v="0"/>
    <n v="6860000"/>
    <n v="0"/>
    <n v="6860000"/>
    <m/>
  </r>
  <r>
    <x v="0"/>
    <n v="2"/>
    <x v="0"/>
    <x v="9"/>
    <n v="531"/>
    <s v="00099021001"/>
    <s v="De: 00206044302 A:00099021001 Transferencia de recursos a solicitud del Instituto Nacional de Estadística mediante nota CITE: INE-PFSEEPB-UEP-JNAP Nº 0441/2025 (operación bimonetaria), para el Programa Fortalecimiento del Sistema Estadísti"/>
    <m/>
    <m/>
    <m/>
    <m/>
    <n v="0"/>
    <n v="1000000"/>
    <n v="0"/>
    <n v="6860000"/>
    <n v="6860000"/>
    <m/>
  </r>
  <r>
    <x v="6"/>
    <n v="4"/>
    <x v="6"/>
    <x v="9"/>
    <n v="542"/>
    <s v="00086047007"/>
    <s v="De: 00086047007 A:00099021001 Transferencia de Recursos a solicitud de la Unidad de Coordinación y Ejecución del Programa Más Inversión para Riego UCEP MI RIEGO dependiente del Ministerio de Medio Ambiente y Agua mediante nota CITE: UCEP-M"/>
    <m/>
    <m/>
    <m/>
    <m/>
    <n v="220792.25"/>
    <n v="0"/>
    <n v="1514634.835"/>
    <n v="0"/>
    <n v="1514634.835"/>
    <m/>
  </r>
  <r>
    <x v="0"/>
    <n v="2"/>
    <x v="0"/>
    <x v="9"/>
    <n v="542"/>
    <s v="00099021001"/>
    <s v="De: 00086047007 A:00099021001 Transferencia de Recursos a solicitud de la Unidad de Coordinación y Ejecución del Programa Más Inversión para Riego UCEP MI RIEGO dependiente del Ministerio de Medio Ambiente y Agua mediante nota CITE: UCEP-M"/>
    <m/>
    <m/>
    <m/>
    <m/>
    <n v="0"/>
    <n v="220792.25"/>
    <n v="0"/>
    <n v="1514634.835"/>
    <n v="1514634.835"/>
    <m/>
  </r>
  <r>
    <x v="1"/>
    <n v="8"/>
    <x v="1"/>
    <x v="10"/>
    <n v="550"/>
    <s v="00291084302"/>
    <s v="De: 00291084302 A:00099021001 Transferencia de recursos a solicitud de la Administradora Boliviana de Carreteras mediante nota CITE: ABC/GNA/SAF/ATE/2025-0379 (operación bimonetaria), para pagos a beneficiarios (TC 6,86) H.R 2025-09064-R."/>
    <m/>
    <m/>
    <m/>
    <m/>
    <n v="1700000"/>
    <n v="0"/>
    <n v="11662000"/>
    <n v="0"/>
    <n v="11662000"/>
    <m/>
  </r>
  <r>
    <x v="0"/>
    <n v="2"/>
    <x v="0"/>
    <x v="10"/>
    <n v="550"/>
    <s v="00099021001"/>
    <s v="De: 00291084302 A:00099021001 Transferencia de recursos a solicitud de la Administradora Boliviana de Carreteras mediante nota CITE: ABC/GNA/SAF/ATE/2025-0379 (operación bimonetaria), para pagos a beneficiarios (TC 6,86) H.R 2025-09064-R."/>
    <m/>
    <m/>
    <m/>
    <m/>
    <n v="0"/>
    <n v="1700000"/>
    <n v="0"/>
    <n v="11662000"/>
    <n v="11662000"/>
    <m/>
  </r>
  <r>
    <x v="1"/>
    <n v="1"/>
    <x v="1"/>
    <x v="10"/>
    <n v="552"/>
    <s v="00291014379"/>
    <s v="De: 00291014379 A:00099021001 Transferencia de recursos a solicitud de la Administradora Boliviana de Carreteras mediante nota CITE: ABC/GNA/SAF/ATE/2025-0379 (operación bimonetaria), para pagos a beneficiarios (TC 6,86) H.R 2025-09064-R."/>
    <m/>
    <m/>
    <m/>
    <m/>
    <n v="1265525.43"/>
    <n v="0"/>
    <n v="8681504.4497999996"/>
    <n v="0"/>
    <n v="8681504.4497999996"/>
    <m/>
  </r>
  <r>
    <x v="0"/>
    <n v="2"/>
    <x v="0"/>
    <x v="10"/>
    <n v="552"/>
    <s v="00099021001"/>
    <s v="De: 00291014379 A:00099021001 Transferencia de recursos a solicitud de la Administradora Boliviana de Carreteras mediante nota CITE: ABC/GNA/SAF/ATE/2025-0379 (operación bimonetaria), para pagos a beneficiarios (TC 6,86) H.R 2025-09064-R."/>
    <m/>
    <m/>
    <m/>
    <m/>
    <n v="0"/>
    <n v="1265525.43"/>
    <n v="0"/>
    <n v="8681504.4497999996"/>
    <n v="8681504.4497999996"/>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
  <r>
    <x v="0"/>
    <n v="1"/>
    <x v="0"/>
    <n v="0"/>
    <n v="0"/>
    <n v="1182658.24"/>
    <n v="0"/>
    <n v="1182658.24"/>
  </r>
  <r>
    <x v="1"/>
    <n v="4"/>
    <x v="1"/>
    <n v="3919985.41"/>
    <n v="0"/>
    <n v="0"/>
    <n v="0"/>
    <n v="3919985.41"/>
  </r>
  <r>
    <x v="2"/>
    <n v="2"/>
    <x v="2"/>
    <n v="22454537.780000001"/>
    <n v="0"/>
    <n v="387297.66"/>
    <n v="0"/>
    <n v="22841835.440000001"/>
  </r>
  <r>
    <x v="3"/>
    <n v="26"/>
    <x v="3"/>
    <n v="0"/>
    <n v="0"/>
    <n v="144422.49"/>
    <n v="0"/>
    <n v="144422.49"/>
  </r>
  <r>
    <x v="4"/>
    <n v="3"/>
    <x v="4"/>
    <n v="13295106.92"/>
    <n v="0"/>
    <n v="2612.0299999999997"/>
    <n v="0"/>
    <n v="13297718.949999999"/>
  </r>
  <r>
    <x v="5"/>
    <n v="16"/>
    <x v="5"/>
    <n v="0"/>
    <n v="0"/>
    <n v="31760"/>
    <n v="0"/>
    <n v="31760"/>
  </r>
  <r>
    <x v="5"/>
    <n v="19"/>
    <x v="5"/>
    <n v="0"/>
    <n v="0"/>
    <n v="4436"/>
    <n v="0"/>
    <n v="4436"/>
  </r>
  <r>
    <x v="6"/>
    <n v="2"/>
    <x v="6"/>
    <n v="19626828.91"/>
    <n v="0"/>
    <n v="0"/>
    <n v="0"/>
    <n v="19626828.91"/>
  </r>
  <r>
    <x v="7"/>
    <n v="1"/>
    <x v="7"/>
    <n v="0"/>
    <n v="0"/>
    <n v="0"/>
    <n v="1233045.6000000001"/>
    <n v="1233045.6000000001"/>
  </r>
  <r>
    <x v="8"/>
    <n v="1"/>
    <x v="8"/>
    <n v="0"/>
    <n v="0"/>
    <n v="0"/>
    <n v="4546705.3500000006"/>
    <n v="4546705.3500000006"/>
  </r>
  <r>
    <x v="9"/>
    <n v="1"/>
    <x v="9"/>
    <n v="0"/>
    <n v="0"/>
    <n v="0"/>
    <n v="90000"/>
    <n v="90000"/>
  </r>
  <r>
    <x v="9"/>
    <n v="7"/>
    <x v="9"/>
    <n v="0"/>
    <n v="0"/>
    <n v="0"/>
    <n v="12531.3"/>
    <n v="12531.3"/>
  </r>
  <r>
    <x v="9"/>
    <n v="11"/>
    <x v="9"/>
    <n v="9176302.0199999996"/>
    <n v="0"/>
    <n v="0"/>
    <n v="0"/>
    <n v="9176302.0199999996"/>
  </r>
  <r>
    <x v="9"/>
    <n v="14"/>
    <x v="9"/>
    <n v="0"/>
    <n v="0"/>
    <n v="0"/>
    <n v="2592406.6500000004"/>
    <n v="2592406.6500000004"/>
  </r>
  <r>
    <x v="10"/>
    <n v="1"/>
    <x v="10"/>
    <n v="0"/>
    <n v="0"/>
    <n v="0"/>
    <n v="1533373.5400000003"/>
    <n v="1533373.5400000003"/>
  </r>
  <r>
    <x v="11"/>
    <n v="1"/>
    <x v="11"/>
    <n v="0"/>
    <n v="0"/>
    <n v="0"/>
    <n v="41240344.280000001"/>
    <n v="41240344.280000001"/>
  </r>
  <r>
    <x v="12"/>
    <n v="1"/>
    <x v="12"/>
    <n v="920103.23"/>
    <n v="0"/>
    <n v="0"/>
    <n v="0"/>
    <n v="920103.23"/>
  </r>
  <r>
    <x v="13"/>
    <n v="1"/>
    <x v="13"/>
    <n v="0"/>
    <n v="0"/>
    <n v="0"/>
    <n v="184297.69999999995"/>
    <n v="184297.69999999995"/>
  </r>
  <r>
    <x v="13"/>
    <n v="2"/>
    <x v="13"/>
    <n v="0"/>
    <n v="0"/>
    <n v="0"/>
    <n v="49257.73"/>
    <n v="49257.73"/>
  </r>
  <r>
    <x v="13"/>
    <n v="3"/>
    <x v="13"/>
    <n v="0"/>
    <n v="0"/>
    <n v="0"/>
    <n v="2726844.4700000011"/>
    <n v="2726844.4700000011"/>
  </r>
  <r>
    <x v="13"/>
    <n v="4"/>
    <x v="13"/>
    <n v="0"/>
    <n v="0"/>
    <n v="0"/>
    <n v="175956.55"/>
    <n v="175956.55"/>
  </r>
  <r>
    <x v="13"/>
    <n v="6"/>
    <x v="13"/>
    <n v="0"/>
    <n v="0"/>
    <n v="0"/>
    <n v="16341.359999999999"/>
    <n v="16341.359999999999"/>
  </r>
  <r>
    <x v="14"/>
    <n v="1"/>
    <x v="14"/>
    <n v="0"/>
    <n v="0"/>
    <n v="0"/>
    <n v="830087"/>
    <n v="830087"/>
  </r>
  <r>
    <x v="15"/>
    <n v="1"/>
    <x v="15"/>
    <n v="0"/>
    <n v="0"/>
    <n v="0"/>
    <n v="800518"/>
    <n v="800518"/>
  </r>
  <r>
    <x v="16"/>
    <n v="1"/>
    <x v="16"/>
    <n v="851877.12"/>
    <n v="0"/>
    <n v="0"/>
    <n v="0"/>
    <n v="851877.12"/>
  </r>
  <r>
    <x v="17"/>
    <n v="1"/>
    <x v="17"/>
    <n v="0"/>
    <n v="0"/>
    <n v="0"/>
    <n v="108878.84000000001"/>
    <n v="108878.84000000001"/>
  </r>
  <r>
    <x v="18"/>
    <n v="2"/>
    <x v="18"/>
    <n v="0"/>
    <n v="0"/>
    <n v="0"/>
    <n v="217048"/>
    <n v="217048"/>
  </r>
  <r>
    <x v="19"/>
    <n v="1"/>
    <x v="19"/>
    <n v="1721015.88"/>
    <n v="0"/>
    <n v="0"/>
    <n v="15619709"/>
    <n v="17340724.879999999"/>
  </r>
  <r>
    <x v="20"/>
    <n v="1"/>
    <x v="20"/>
    <n v="0"/>
    <n v="0"/>
    <n v="0"/>
    <n v="11333.27"/>
    <n v="11333.27"/>
  </r>
  <r>
    <x v="20"/>
    <n v="4"/>
    <x v="20"/>
    <n v="0"/>
    <n v="0"/>
    <n v="0"/>
    <n v="2835"/>
    <n v="2835"/>
  </r>
  <r>
    <x v="21"/>
    <n v="1"/>
    <x v="21"/>
    <n v="0"/>
    <n v="0"/>
    <n v="0"/>
    <n v="500806"/>
    <n v="500806"/>
  </r>
  <r>
    <x v="22"/>
    <n v="1"/>
    <x v="22"/>
    <n v="0"/>
    <n v="0"/>
    <n v="0"/>
    <n v="480"/>
    <n v="480"/>
  </r>
  <r>
    <x v="23"/>
    <n v="1"/>
    <x v="23"/>
    <n v="0"/>
    <n v="0"/>
    <n v="0"/>
    <n v="40011"/>
    <n v="40011"/>
  </r>
  <r>
    <x v="24"/>
    <n v="1"/>
    <x v="24"/>
    <n v="948196.02999999991"/>
    <n v="0"/>
    <n v="0"/>
    <n v="1534313.6599999997"/>
    <n v="2482509.6899999995"/>
  </r>
  <r>
    <x v="25"/>
    <n v="1"/>
    <x v="25"/>
    <n v="0"/>
    <n v="0"/>
    <n v="0"/>
    <n v="17784903.45000001"/>
    <n v="17784903.45000001"/>
  </r>
  <r>
    <x v="26"/>
    <n v="1"/>
    <x v="26"/>
    <n v="563294.26"/>
    <n v="0"/>
    <n v="0"/>
    <n v="0"/>
    <n v="563294.26"/>
  </r>
  <r>
    <x v="27"/>
    <n v="1"/>
    <x v="27"/>
    <n v="0"/>
    <n v="0"/>
    <n v="0"/>
    <n v="34263"/>
    <n v="34263"/>
  </r>
  <r>
    <x v="28"/>
    <n v="1"/>
    <x v="28"/>
    <n v="0"/>
    <n v="0"/>
    <n v="0"/>
    <n v="390"/>
    <n v="390"/>
  </r>
  <r>
    <x v="29"/>
    <n v="1"/>
    <x v="29"/>
    <n v="0"/>
    <n v="0"/>
    <n v="0"/>
    <n v="959385.5"/>
    <n v="959385.5"/>
  </r>
  <r>
    <x v="30"/>
    <n v="1"/>
    <x v="30"/>
    <n v="160385.44"/>
    <n v="0"/>
    <n v="0"/>
    <n v="0"/>
    <n v="160385.44"/>
  </r>
  <r>
    <x v="31"/>
    <n v="1"/>
    <x v="31"/>
    <n v="8375058.75"/>
    <n v="0"/>
    <n v="0"/>
    <n v="15238.68"/>
    <n v="8390297.4299999997"/>
  </r>
  <r>
    <x v="32"/>
    <n v="1"/>
    <x v="32"/>
    <n v="0"/>
    <n v="0"/>
    <n v="0"/>
    <n v="3323835.6300000008"/>
    <n v="3323835.6300000008"/>
  </r>
  <r>
    <x v="32"/>
    <n v="2"/>
    <x v="32"/>
    <n v="0"/>
    <n v="0"/>
    <n v="0"/>
    <n v="1714111.0599999989"/>
    <n v="1714111.0599999989"/>
  </r>
  <r>
    <x v="32"/>
    <n v="3"/>
    <x v="32"/>
    <n v="0"/>
    <n v="0"/>
    <n v="0"/>
    <n v="321984.32000000007"/>
    <n v="321984.32000000007"/>
  </r>
  <r>
    <x v="32"/>
    <n v="4"/>
    <x v="32"/>
    <n v="0"/>
    <n v="0"/>
    <n v="0"/>
    <n v="1845627.47"/>
    <n v="1845627.47"/>
  </r>
  <r>
    <x v="32"/>
    <n v="5"/>
    <x v="32"/>
    <n v="0"/>
    <n v="0"/>
    <n v="0"/>
    <n v="4148.0600000000022"/>
    <n v="4148.0600000000022"/>
  </r>
  <r>
    <x v="33"/>
    <n v="1"/>
    <x v="33"/>
    <n v="0"/>
    <n v="0"/>
    <n v="0"/>
    <n v="3177201.6"/>
    <n v="3177201.6"/>
  </r>
  <r>
    <x v="34"/>
    <n v="1"/>
    <x v="34"/>
    <n v="2530031.04"/>
    <n v="0"/>
    <n v="0"/>
    <n v="0"/>
    <n v="2530031.04"/>
  </r>
  <r>
    <x v="35"/>
    <n v="1"/>
    <x v="35"/>
    <n v="0"/>
    <n v="0"/>
    <n v="0"/>
    <n v="31763.42"/>
    <n v="31763.42"/>
  </r>
  <r>
    <x v="35"/>
    <n v="2"/>
    <x v="35"/>
    <n v="0"/>
    <n v="0"/>
    <n v="0"/>
    <n v="378822.04"/>
    <n v="378822.04"/>
  </r>
  <r>
    <x v="35"/>
    <n v="11"/>
    <x v="35"/>
    <n v="0"/>
    <n v="0"/>
    <n v="0"/>
    <n v="30600"/>
    <n v="30600"/>
  </r>
  <r>
    <x v="35"/>
    <n v="13"/>
    <x v="35"/>
    <n v="0"/>
    <n v="0"/>
    <n v="0"/>
    <n v="2450"/>
    <n v="2450"/>
  </r>
  <r>
    <x v="36"/>
    <n v="1"/>
    <x v="36"/>
    <n v="8652719.2699999996"/>
    <n v="0"/>
    <n v="0"/>
    <n v="0"/>
    <n v="8652719.2699999996"/>
  </r>
  <r>
    <x v="37"/>
    <n v="1"/>
    <x v="37"/>
    <n v="0"/>
    <n v="0"/>
    <n v="0"/>
    <n v="1410850.7699999998"/>
    <n v="1410850.7699999998"/>
  </r>
  <r>
    <x v="38"/>
    <n v="1"/>
    <x v="38"/>
    <n v="0"/>
    <n v="0"/>
    <n v="0"/>
    <n v="20678348.420000002"/>
    <n v="20678348.420000002"/>
  </r>
  <r>
    <x v="39"/>
    <n v="1"/>
    <x v="39"/>
    <n v="0"/>
    <n v="0"/>
    <n v="0"/>
    <n v="6442720.5"/>
    <n v="6442720.5"/>
  </r>
  <r>
    <x v="40"/>
    <n v="1"/>
    <x v="40"/>
    <n v="0"/>
    <n v="0"/>
    <n v="0"/>
    <n v="8491653.0600000005"/>
    <n v="8491653.0600000005"/>
  </r>
  <r>
    <x v="41"/>
    <n v="1"/>
    <x v="41"/>
    <n v="560514.85"/>
    <n v="0"/>
    <n v="0"/>
    <n v="0"/>
    <n v="560514.85"/>
  </r>
  <r>
    <x v="41"/>
    <n v="3"/>
    <x v="41"/>
    <n v="5840995.5"/>
    <n v="0"/>
    <n v="0"/>
    <n v="0"/>
    <n v="5840995.5"/>
  </r>
  <r>
    <x v="42"/>
    <n v="1"/>
    <x v="42"/>
    <n v="0"/>
    <n v="0"/>
    <n v="0"/>
    <n v="407169.45999999996"/>
    <n v="407169.45999999996"/>
  </r>
  <r>
    <x v="43"/>
    <n v="1"/>
    <x v="43"/>
    <n v="0"/>
    <n v="0"/>
    <n v="0"/>
    <n v="2031687.93"/>
    <n v="2031687.93"/>
  </r>
  <r>
    <x v="44"/>
    <n v="1"/>
    <x v="44"/>
    <n v="10000"/>
    <n v="0"/>
    <n v="0"/>
    <n v="30599683.870000001"/>
    <n v="30609683.870000001"/>
  </r>
  <r>
    <x v="45"/>
    <n v="1"/>
    <x v="45"/>
    <n v="0"/>
    <n v="0"/>
    <n v="0"/>
    <n v="12528"/>
    <n v="12528"/>
  </r>
  <r>
    <x v="46"/>
    <n v="1"/>
    <x v="46"/>
    <n v="0"/>
    <n v="0"/>
    <n v="0"/>
    <n v="1537476.5"/>
    <n v="1537476.5"/>
  </r>
  <r>
    <x v="47"/>
    <n v="1"/>
    <x v="47"/>
    <n v="0"/>
    <n v="0"/>
    <n v="0"/>
    <n v="5309780.5"/>
    <n v="5309780.5"/>
  </r>
  <r>
    <x v="48"/>
    <n v="1"/>
    <x v="48"/>
    <n v="0"/>
    <n v="0"/>
    <n v="0"/>
    <n v="4962"/>
    <n v="4962"/>
  </r>
  <r>
    <x v="49"/>
    <n v="1"/>
    <x v="49"/>
    <n v="21322438.18"/>
    <n v="0"/>
    <n v="0"/>
    <n v="0"/>
    <n v="21322438.18"/>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83">
  <r>
    <x v="0"/>
    <m/>
    <x v="0"/>
    <x v="0"/>
    <s v="O22473910002"/>
    <s v="BOD"/>
    <n v="2247391"/>
    <m/>
    <s v="00099021001 DEPOSITO DE EFECTIVO, DEPOSITANTE: SONIA ELDER VILDOZO VDA DE TARQUI, CONCEPTO: COBRO INDEBIDO, CUENTA DE DEPOSITO: CUENTA UNICA DEL TESORO"/>
    <m/>
    <m/>
    <m/>
    <m/>
    <m/>
    <m/>
    <n v="0"/>
    <n v="2097.7600000000002"/>
    <s v="NO_CONCILIADO"/>
  </r>
  <r>
    <x v="1"/>
    <m/>
    <x v="1"/>
    <x v="0"/>
    <s v="O22474920002"/>
    <s v="BOD"/>
    <n v="2247492"/>
    <m/>
    <s v="00099021001 DEPOSITO DE EFECTIVO, DEPOSITANTE: JULIO FELIX PATTY CHURA, CONCEPTO: DEVOLUCION DE VIATICOS, CUENTA DE DEPOSITO: CUENTA UNICA DEL TESORO/DJBR"/>
    <m/>
    <m/>
    <m/>
    <m/>
    <m/>
    <m/>
    <n v="0"/>
    <n v="66.599999999999994"/>
    <s v="NO_CONCILIADO"/>
  </r>
  <r>
    <x v="2"/>
    <m/>
    <x v="2"/>
    <x v="0"/>
    <s v="O22475160002"/>
    <s v="BOD"/>
    <n v="2247516"/>
    <m/>
    <s v="00081011101 DEPOSITO DE EFECTIVO, DEPOSITANTE: LIZETH MORAIMA MONJE HIROSE, CONCEPTO: POR EXTRAVIO DE CREDENCIAL, CUENTA DE DEPOSITO: CUENTA UNICA DEL TESORO"/>
    <m/>
    <m/>
    <m/>
    <m/>
    <m/>
    <m/>
    <n v="0"/>
    <n v="25"/>
    <s v="NO_CONCILIADO"/>
  </r>
  <r>
    <x v="3"/>
    <m/>
    <x v="3"/>
    <x v="0"/>
    <s v="B22473400002"/>
    <s v="BOD"/>
    <n v="2247340"/>
    <m/>
    <s v="00587012013 DEP.DE CHEQ.AJENOS,RET.DE CAM.,CONCEPTO: MUYUPAMPA-PLAN 97,DEP.: EBC , PROCEDENCIA: BANCO UNION S.A., CHEQUE: 2334, FECHA DE EMISION:31/12/2024"/>
    <m/>
    <m/>
    <m/>
    <m/>
    <m/>
    <m/>
    <n v="0"/>
    <n v="2381932.23"/>
    <s v="NO_CONCILIADO"/>
  </r>
  <r>
    <x v="4"/>
    <m/>
    <x v="4"/>
    <x v="0"/>
    <s v="B22473740002"/>
    <s v="BOD"/>
    <n v="2247374"/>
    <m/>
    <s v="00020011103 DEP.DE CHEQ.AJENOS,RET.DE CAM.,CONCEPTO: TRANSFERENCIA DE RECURSOS POR RECLUTAMIENTO DE SERVICIO PREMILITAR 2024-2025 FUENTE 11,DEP.: MINISTERIO DE DEFENSA , PROCEDENCIA: BANCO UNION S.A., CHEQUE: 16187, FECHA DE EMISION:30/12/2024"/>
    <m/>
    <m/>
    <m/>
    <m/>
    <m/>
    <m/>
    <n v="0"/>
    <n v="9468329"/>
    <s v="NO_CONCILIADO"/>
  </r>
  <r>
    <x v="0"/>
    <m/>
    <x v="0"/>
    <x v="0"/>
    <s v="B22474050002"/>
    <s v="BOD"/>
    <n v="2247405"/>
    <m/>
    <s v="00099021001 DEP.DE CHEQ.AJENOS,RET.DE CAM.,CONCEPTO: SALDOS,DEP.: GAMT , PROCEDENCIA: BANCO UNION S.A., CHEQUE: 6480, FECHA DE EMISION:31/12/2024"/>
    <m/>
    <m/>
    <m/>
    <m/>
    <m/>
    <m/>
    <n v="0"/>
    <n v="2.4900000000000002"/>
    <s v="NO_CONCILIADO"/>
  </r>
  <r>
    <x v="5"/>
    <m/>
    <x v="5"/>
    <x v="0"/>
    <s v="O22475260002"/>
    <s v="BOD"/>
    <n v="2247526"/>
    <m/>
    <s v="00099021001 DEPOSITO DE EFECTIVO, DEPOSITANTE: DANIEL QUISPE COLQUE, CONCEPTO: DEPÓSITO, CUENTA DE DEPOSITO: CUENTA UNICA DEL TESORO/DJBR"/>
    <m/>
    <m/>
    <m/>
    <m/>
    <m/>
    <m/>
    <n v="0"/>
    <n v="1246"/>
    <s v="NO_CONCILIADO"/>
  </r>
  <r>
    <x v="6"/>
    <m/>
    <x v="6"/>
    <x v="0"/>
    <s v="Q21468420002"/>
    <s v="CRV"/>
    <n v="2146842"/>
    <m/>
    <s v="NUMERO DE LIBRETA CUT: 00099021001 OPERACIÓN E75 TRANSFERENCIA DE LA CUENTA FISCAL BUN A LA CUT EN MN TRANSF.FDOS.AL.BCB GOBIERNO AUTONOMO MUNICIPAL DE SAPAHAQUI CITE: GAMS/MAE/DAF/096/2024 CUENTA CUT 3987 LIBRETA NÂ° 00099021001"/>
    <m/>
    <m/>
    <m/>
    <m/>
    <m/>
    <m/>
    <n v="0"/>
    <n v="708174.95"/>
    <s v="NO_CONCILIADO"/>
  </r>
  <r>
    <x v="6"/>
    <m/>
    <x v="6"/>
    <x v="0"/>
    <s v="Q21468430002"/>
    <s v="CRV"/>
    <n v="2146843"/>
    <m/>
    <s v="NUMERO DE LIBRETA CUT: 00099021001 OPERACIÓN E75 TRANSFERENCIA DE LA CUENTA FISCAL BUN A LA CUT EN MN TRANSF.FDOS.AL.BCB GOBIERNO AUTONOMO MUNICIPAL TARIJA, CITE: GAMT/SMAEF/DF/TES NÂ° 001/2025 CUENTA CUT 3987 LIBRETA NÂ° 00099021001"/>
    <m/>
    <m/>
    <m/>
    <m/>
    <m/>
    <m/>
    <n v="0"/>
    <n v="339601.51"/>
    <s v="NO_CONCILIADO"/>
  </r>
  <r>
    <x v="7"/>
    <m/>
    <x v="7"/>
    <x v="0"/>
    <s v="S11156140003"/>
    <s v="COB"/>
    <n v="1115614"/>
    <m/>
    <s v="||TRANSFERENCIA DE FONDOS S/G MENSAJES SWIFT NROS. 46 Y 17 DE LA FECHA Y NOTA CITE DGAC/10571/2024 DE F.14.03.2024 (HRE-TGL-4549) DE LA DIRECCION GENERAL DE AERONAUTICA CIVIL (SECTOR PÚBLICO). DEBITO DE LA LIBRETA 00117012001 DGAC, REPOSICIÓN DE ÚTILES DE ESCRITORIO."/>
    <m/>
    <m/>
    <m/>
    <m/>
    <m/>
    <m/>
    <n v="60"/>
    <n v="0"/>
    <s v="NO_CONCILIADO"/>
  </r>
  <r>
    <x v="0"/>
    <m/>
    <x v="0"/>
    <x v="1"/>
    <s v="O22477270002"/>
    <s v="BOD"/>
    <n v="2247727"/>
    <m/>
    <s v="00099021001 DEPOSITO DE EFECTIVO, DEPOSITANTE: ELIZABETH VERONICA VERA JIMENEZ, CONCEPTO: DEV. DUODECIMA DE AGUINALDO, CUENTA DE DEPOSITO: CUENTA UNICA DEL TESORO"/>
    <m/>
    <m/>
    <m/>
    <m/>
    <m/>
    <m/>
    <n v="0"/>
    <n v="411.67"/>
    <s v="NO_CONCILIADO"/>
  </r>
  <r>
    <x v="8"/>
    <m/>
    <x v="8"/>
    <x v="1"/>
    <s v="O22478130002"/>
    <s v="BOD"/>
    <n v="2247813"/>
    <m/>
    <s v="00099021001 DEPOSITO DE EFECTIVO, DEPOSITANTE: JUAN ANGEL CORONEL SARDON, CONCEPTO: COACTIVO SOCIAL DEVOLUCION SENASIR, CUENTA DE DEPOSITO: CUENTA UNICA DEL TESORO"/>
    <m/>
    <m/>
    <m/>
    <m/>
    <m/>
    <m/>
    <n v="0"/>
    <n v="3513.93"/>
    <s v="NO_CONCILIADO"/>
  </r>
  <r>
    <x v="0"/>
    <m/>
    <x v="0"/>
    <x v="1"/>
    <s v="O22478190002"/>
    <s v="BOD"/>
    <n v="2247819"/>
    <m/>
    <s v="00099021001 DEPOSITO DE EFECTIVO, DEPOSITANTE: GERTRUDES RAMIREZ MEJIA, CONCEPTO: DEVOLUCION DE AGUINALDO 2024, CUENTA DE DEPOSITO: CUENTA UNICA DEL TESORO"/>
    <m/>
    <m/>
    <m/>
    <m/>
    <m/>
    <m/>
    <n v="0"/>
    <n v="4957.58"/>
    <s v="NO_CONCILIADO"/>
  </r>
  <r>
    <x v="9"/>
    <m/>
    <x v="9"/>
    <x v="1"/>
    <s v="O22478410002"/>
    <s v="BOD"/>
    <n v="2247841"/>
    <m/>
    <s v="00086107004 DEPOSITO DE EFECTIVO, DEPOSITANTE: PABLO CHOQUE CUSI, CONCEPTO: REGULARIZACION, CUENTA DE DEPOSITO: CUENTA UNICA DEL TESORO"/>
    <m/>
    <m/>
    <m/>
    <m/>
    <m/>
    <m/>
    <n v="0"/>
    <n v="0.02"/>
    <s v="NO_CONCILIADO"/>
  </r>
  <r>
    <x v="10"/>
    <m/>
    <x v="10"/>
    <x v="1"/>
    <s v="O22478570002"/>
    <s v="BOD"/>
    <n v="2247857"/>
    <m/>
    <s v="00383012001 DEPOSITO DE EFECTIVO, DEPOSITANTE: AGENCIA BOLIVIANA DE CORREOS, CONCEPTO: REGIONAL SUCRE 9-14/12/2024, CUENTA DE DEPOSITO: CUENTA UNICA DEL TESORO"/>
    <m/>
    <m/>
    <m/>
    <m/>
    <m/>
    <m/>
    <n v="0"/>
    <n v="3998"/>
    <s v="NO_CONCILIADO"/>
  </r>
  <r>
    <x v="10"/>
    <m/>
    <x v="10"/>
    <x v="1"/>
    <s v="O22478580002"/>
    <s v="BOD"/>
    <n v="2247858"/>
    <m/>
    <s v="00383012001 DEPOSITO DE EFECTIVO, DEPOSITANTE: AGENCIA BOLIVIANA DE CORREOS, CONCEPTO: REGIONAL TARIJA 9-14/12/2024, CUENTA DE DEPOSITO: CUENTA UNICA DEL TESORO"/>
    <m/>
    <m/>
    <m/>
    <m/>
    <m/>
    <m/>
    <n v="0"/>
    <n v="1378"/>
    <s v="NO_CONCILIADO"/>
  </r>
  <r>
    <x v="10"/>
    <m/>
    <x v="10"/>
    <x v="1"/>
    <s v="O22478590002"/>
    <s v="BOD"/>
    <n v="2247859"/>
    <m/>
    <s v="00383012001 DEPOSITO DE EFECTIVO, DEPOSITANTE: AGENCIA BOLIVIANA DE CORREOS, CONCEPTO: EMPRESA PUBLICA QUIPUS, CUENTA DE DEPOSITO: CUENTA UNICA DEL TESORO"/>
    <m/>
    <m/>
    <m/>
    <m/>
    <m/>
    <m/>
    <n v="0"/>
    <n v="6"/>
    <s v="NO_CONCILIADO"/>
  </r>
  <r>
    <x v="10"/>
    <m/>
    <x v="10"/>
    <x v="1"/>
    <s v="O22478600002"/>
    <s v="BOD"/>
    <n v="2247860"/>
    <m/>
    <s v="00383012001 DEPOSITO DE EFECTIVO, DEPOSITANTE: AGENCIA BOLIVIANA DE CORREOS, CONCEPTO: REGIONAL TARIJA 16-21/12/2024, CUENTA DE DEPOSITO: CUENTA UNICA DEL TESORO"/>
    <m/>
    <m/>
    <m/>
    <m/>
    <m/>
    <m/>
    <n v="0"/>
    <n v="2142"/>
    <s v="NO_CONCILIADO"/>
  </r>
  <r>
    <x v="10"/>
    <m/>
    <x v="10"/>
    <x v="1"/>
    <s v="O22478610002"/>
    <s v="BOD"/>
    <n v="2247861"/>
    <m/>
    <s v="00383012001 DEPOSITO DE EFECTIVO, DEPOSITANTE: AGENCIA BOLIVIANA DE CORREOS, CONCEPTO: REGIONAL SUCRE 16-21/12/2024, CUENTA DE DEPOSITO: CUENTA UNICA DEL TESORO"/>
    <m/>
    <m/>
    <m/>
    <m/>
    <m/>
    <m/>
    <n v="0"/>
    <n v="7275"/>
    <s v="NO_CONCILIADO"/>
  </r>
  <r>
    <x v="0"/>
    <m/>
    <x v="0"/>
    <x v="1"/>
    <s v="B22477100002"/>
    <s v="BOD"/>
    <n v="2247710"/>
    <m/>
    <s v="00099021001 DEP.DE CHEQ.AJENOS,RET.DE CAM.,CONCEPTO: DEVOLUCION DE PASAJES NACIONALES,DEP.: BOA , PROCEDENCIA: BANCO UNION S.A., CHEQUE: 19186, FECHA DE EMISION:20/12/2024"/>
    <m/>
    <m/>
    <m/>
    <m/>
    <m/>
    <m/>
    <n v="0"/>
    <n v="4062"/>
    <s v="NO_CONCILIADO"/>
  </r>
  <r>
    <x v="0"/>
    <m/>
    <x v="0"/>
    <x v="1"/>
    <s v="B22477590002"/>
    <s v="BOD"/>
    <n v="2247759"/>
    <m/>
    <s v="00099021001 DEP.DE CHEQ.AJENOS,RET.DE CAM.,CONCEPTO: DEPÓSITO,DEP.: MARIA TERESA QUINTEROS IRIARTE , PROCEDENCIA: BANCO UNION S.A., CHEQUE: 211553, FECHA DE EMISION:03/01/2025"/>
    <m/>
    <m/>
    <m/>
    <m/>
    <m/>
    <m/>
    <n v="0"/>
    <n v="1200"/>
    <s v="NO_CONCILIADO"/>
  </r>
  <r>
    <x v="11"/>
    <m/>
    <x v="11"/>
    <x v="1"/>
    <s v="B22477610002"/>
    <s v="BOD"/>
    <n v="2247761"/>
    <m/>
    <s v="00291012008 DEP.DE CHEQ.AJENOS,RET.DE CAM.,CONCEPTO: DEPÓSITO,DEP.: VIVIANA AGUERO JUSTINIANO , PROCEDENCIA: BANCO UNION S.A., CHEQUE: 211554, FECHA DE EMISION:03/01/2025"/>
    <m/>
    <m/>
    <m/>
    <m/>
    <m/>
    <m/>
    <n v="0"/>
    <n v="15141.54"/>
    <s v="NO_CONCILIADO"/>
  </r>
  <r>
    <x v="10"/>
    <m/>
    <x v="10"/>
    <x v="1"/>
    <s v="O22478630002"/>
    <s v="BOD"/>
    <n v="2247863"/>
    <m/>
    <s v="00383012001 DEPOSITO DE EFECTIVO, DEPOSITANTE: AGENCIA BOLIVIANA DE CORREOS, CONCEPTO: REGIONAL LA PAZ 28/04/2023, CUENTA DE DEPOSITO: CUENTA UNICA DEL TESORO"/>
    <m/>
    <m/>
    <m/>
    <m/>
    <m/>
    <m/>
    <n v="0"/>
    <n v="318"/>
    <s v="NO_CONCILIADO"/>
  </r>
  <r>
    <x v="10"/>
    <m/>
    <x v="10"/>
    <x v="1"/>
    <s v="O22478640002"/>
    <s v="BOD"/>
    <n v="2247864"/>
    <m/>
    <s v="00383012001 DEPOSITO DE EFECTIVO, DEPOSITANTE: AGENCIA BOLIVIANA DE CORREOS, CONCEPTO: REGIONAL SUCRE 23-28/12/2024, CUENTA DE DEPOSITO: CUENTA UNICA DEL TESORO"/>
    <m/>
    <m/>
    <m/>
    <m/>
    <m/>
    <m/>
    <n v="0"/>
    <n v="2605"/>
    <s v="NO_CONCILIADO"/>
  </r>
  <r>
    <x v="10"/>
    <m/>
    <x v="10"/>
    <x v="1"/>
    <s v="O22478650002"/>
    <s v="BOD"/>
    <n v="2247865"/>
    <m/>
    <s v="00383012001 DEPOSITO DE EFECTIVO, DEPOSITANTE: AGENCIA BOLIVIANA DE CORREOS, CONCEPTO: REGIONAL BENI 19,23,24,26 Y 30/12/2024, CUENTA DE DEPOSITO: CUENTA UNICA DEL TESORO"/>
    <m/>
    <m/>
    <m/>
    <m/>
    <m/>
    <m/>
    <n v="0"/>
    <n v="450"/>
    <s v="NO_CONCILIADO"/>
  </r>
  <r>
    <x v="6"/>
    <m/>
    <x v="6"/>
    <x v="1"/>
    <s v="Q21477090002"/>
    <s v="CRV"/>
    <n v="2147709"/>
    <m/>
    <s v="NUMERO DE LIBRETA CUT: 00099021001 OPERACIÓN E75 TRANSFERENCIA DE LA CUENTA FISCAL BUN A LA CUT EN MN TRANSF.FDOS.AL.BCB GOBIERNO AUTONOMO MUNICIPAL DE CHACARILLA CITE: GAMCH/MAE/HTA/NÂ°377/2024 CUENTA CUT 3987 LIBRETA NÂ° 00099021001"/>
    <m/>
    <m/>
    <m/>
    <m/>
    <m/>
    <m/>
    <n v="0"/>
    <n v="507949.6"/>
    <s v="NO_CONCILIADO"/>
  </r>
  <r>
    <x v="6"/>
    <m/>
    <x v="6"/>
    <x v="1"/>
    <s v="Q21477100002"/>
    <s v="CRV"/>
    <n v="2147710"/>
    <m/>
    <s v="NUMERO DE LIBRETA CUT: 00099021001 OPERACIÓN E75 TRANSFERENCIA DE LA CUENTA FISCAL BUN A LA CUT EN MN TRANSF.FDOS.AL.BCB GOBIERNO AUTONOMO MUNICIPAL PADCAYA, CITE: G.A.M.P./CITE DESPACHO - MAE/W.G.Q./M.R./NÂ°001/2025 CUENTA CUT 3987 LIBRETA NÂ° 00099021001"/>
    <m/>
    <m/>
    <m/>
    <m/>
    <m/>
    <m/>
    <n v="0"/>
    <n v="229112.7"/>
    <s v="NO_CONCILIADO"/>
  </r>
  <r>
    <x v="6"/>
    <m/>
    <x v="6"/>
    <x v="1"/>
    <s v="Q21477120002"/>
    <s v="CRV"/>
    <n v="2147712"/>
    <m/>
    <s v="NUMERO DE LIBRETA CUT: 00099021001 OPERACIÓN E75 TRANSFERENCIA DE LA CUENTA FISCAL BUN A LA CUT EN MN TRANSF.FDOS.AL.BCB GOBIERNO AUTONOMO MUNICIPAL DE COLQUIRI CITE: DESP/MAE/CITE NÂ°566/2025 CUENTA CUT 3987 LIBRETA NÂ° 00099021001"/>
    <m/>
    <m/>
    <m/>
    <m/>
    <m/>
    <m/>
    <n v="0"/>
    <n v="321.74"/>
    <s v="NO_CONCILIADO"/>
  </r>
  <r>
    <x v="12"/>
    <m/>
    <x v="12"/>
    <x v="1"/>
    <s v="S11156570001"/>
    <s v="PTV"/>
    <n v="1115657"/>
    <m/>
    <s v="||TRANSFERENCIA DE FONDOS POR PARTE DEL TGN, PARA PAGOS DE VALORES C EN M/N, CON FECHA DE VENCIMIENTO 03-01-2025, SEGÚN NOTA MEFP/VTCP/DGCP/UODP/N° 002/2025 DE FECHA 03-01-2025 DEL MINISTERIO DE ECONOMÍA Y FINANZAS PÚBLICAS, LIBRETA 00099021001 TGN - RECURSOS ORDINARIOS  MONEDA NACIONAL LIBRETA 00099021001 TGN - RECURSOS ORDINARIOS  MONEDA NACIONAL"/>
    <m/>
    <m/>
    <m/>
    <m/>
    <m/>
    <m/>
    <n v="52272466.109999999"/>
    <n v="0"/>
    <s v="NO_CONCILIADO"/>
  </r>
  <r>
    <x v="7"/>
    <m/>
    <x v="7"/>
    <x v="1"/>
    <s v="S11156580003"/>
    <s v="COB"/>
    <n v="1115658"/>
    <m/>
    <s v="||TRANSFERENCIA DE FONDOS SEGÚN MENSAJE SWIFT N°104, CORREO ELECTRÓNICO DE LA FECHA Y NOTA CITE: DGAC/10571/2024 (HRE-TGL-4549) DE FECHA 14/03/2024 DE LA DIRECCIÓN GENERAL DE AERONÁUTICA CIVIL. (SECTOR PÚBLICO). DÉBITO DE LA LIBRETA 00117012001 DGAC, REPOSICIÓN DE ÚTILES DE ESCRITORIO."/>
    <m/>
    <m/>
    <m/>
    <m/>
    <m/>
    <m/>
    <n v="60"/>
    <n v="0"/>
    <s v="NO_CONCILIADO"/>
  </r>
  <r>
    <x v="7"/>
    <m/>
    <x v="7"/>
    <x v="1"/>
    <s v="S11156660003"/>
    <s v="COB"/>
    <n v="1115666"/>
    <m/>
    <s v="||TRANSFERENCIA DE FONDOS S/G MENSAJES SWIFTS NROS. 91-123 EN ATENCIÓN A NOTA: DGAC/10571/2024 DE F.14/3/2024 (HRE-TGL-4549) ENVIADO POR LA DIRECCIÓN GENERAL DE AERONÁUTICA CIVIL (SECTOR PÚBLICO). DEBITO DE LA LIBRETA 00117012001 DGAC, REPOSICIÓN ÚTILES DE ESCRITORIO."/>
    <m/>
    <m/>
    <m/>
    <m/>
    <m/>
    <m/>
    <n v="60"/>
    <n v="0"/>
    <s v="NO_CONCILIADO"/>
  </r>
  <r>
    <x v="13"/>
    <m/>
    <x v="13"/>
    <x v="1"/>
    <s v="S11156550002"/>
    <s v="CRV"/>
    <n v="1115655"/>
    <m/>
    <s v="||DIFERENCIAL CAMBIARIO SOL.053409-22318 TRANSFERENCIA DE FONDOS AL EXTERIOR PAGO A FAVOR DE GALILEO TRADING DMCC EUR 6.814.481,61 EQUIV. A USD 6.989.641,60 EN COMPLEMENTO A COMPROBANTE S-1115654 DE LA FECHA LIB.00513012004 LBP-YPFB-UNICOMERCIAL (4030005415/1-2188907) DEVOLUCION DIF T/C"/>
    <m/>
    <m/>
    <m/>
    <m/>
    <m/>
    <m/>
    <n v="0"/>
    <n v="72094.460000000006"/>
    <s v="NO_CONCILIADO"/>
  </r>
  <r>
    <x v="13"/>
    <m/>
    <x v="13"/>
    <x v="1"/>
    <s v="S11156510002"/>
    <s v="CRV"/>
    <n v="1115651"/>
    <m/>
    <s v="||DIFERENCIAL CAMBIARIO SOL.053410-22317 TRANSFERENCIA DE FONDOS AL EXTERIOR PAGO A FAVOR DE GALILEO TRADING DMCC EUR 4.867.486,87 EQUIV. A USD 4.992.601,15 EN COMPLEMENTO A COMPROBANTE S-1115648 DE LA FECHA LIB.00099021001 TGN-RECURSOS ORDINARIOS (DEVOLUCION DIF T/C)"/>
    <m/>
    <m/>
    <m/>
    <m/>
    <m/>
    <m/>
    <n v="0"/>
    <n v="51496"/>
    <s v="NO_CONCILIADO"/>
  </r>
  <r>
    <x v="13"/>
    <m/>
    <x v="13"/>
    <x v="1"/>
    <s v="S11156540004"/>
    <s v="COB"/>
    <n v="1115654"/>
    <m/>
    <s v="||TRANSF. DE FONDOS AL EXTERIOR.SEGUN SOL.053409-22318 YPFB DE 27/12/2024 REF.: PAGO A FAVOR DE GALILEO TRADING DMCC POR CONCEPTO DE 3ER POST PAGO SUM HIDR LIQ OCCIDENTE 2024 OP UPCA 2703 HR GPDI 33973 2024 PROC 711, POR EUR 6.814.481,61 EQUIV. A USD 6.989.641,60 LIB.00513012004 LBP-YPFB-UNICOMERCIAL (4030005415/1-2188907) COMIS.TRNSF. 95.897,86SWIFT BS300 UT.60"/>
    <m/>
    <m/>
    <m/>
    <m/>
    <m/>
    <m/>
    <n v="96257.86"/>
    <n v="0"/>
    <s v="NO_CONCILIADO"/>
  </r>
  <r>
    <x v="13"/>
    <m/>
    <x v="13"/>
    <x v="1"/>
    <s v="S11156480004"/>
    <s v="COB"/>
    <n v="1115648"/>
    <m/>
    <s v="||TRANSF. DE FONDOS AL EXTERIOR.SEGUN SOL.053410-22317 YPFB DE 27/12/2024 REF.: PAGO A FAVOR DE GALILEO TRADING DMCC POR CONCEPTO DE 3ER POST PAGO SUM HIDR LIQ OCCIDENTE 2024 OP UPCA 2703 HR GPDI 33973 2024 PROC 710, POR EUR 4.867.486,87 EQUIV. A USD 4.992.601,15 LIB.00513012004 LBP-YPFB-UNICOMERCIAL(4030005415/1-2188907) COBRO COMIS.68.498,47SWIFTBS300.-UT.E60"/>
    <m/>
    <m/>
    <m/>
    <m/>
    <m/>
    <m/>
    <n v="68858.47"/>
    <n v="0"/>
    <s v="NO_CONCILIADO"/>
  </r>
  <r>
    <x v="7"/>
    <m/>
    <x v="7"/>
    <x v="1"/>
    <s v="S11157020003"/>
    <s v="COB"/>
    <n v="1115702"/>
    <m/>
    <s v="||REGULARIZACIÓN DE NUESTRA OPERACIÓN N°1115689 DE LA FECHA EN ATENCIÓN A NOTA DGAC/10571/2024 (HRE-TSO-4549), CORREOS ELECTRÓNICOS ENVIADOS POR LA DGAC Y NAABOL (ORIGINAL CURSA EN COMP. N°11115701) (SECTOR PÚBLICO). DEBITO DE LA LIBRETA 00117012001 DGAC, REPOSICIÓN DE ÚTILES DE ESCRITORIO."/>
    <m/>
    <m/>
    <m/>
    <m/>
    <m/>
    <m/>
    <n v="60"/>
    <n v="0"/>
    <s v="NO_CONCILIADO"/>
  </r>
  <r>
    <x v="0"/>
    <m/>
    <x v="0"/>
    <x v="2"/>
    <s v="O22480400002"/>
    <s v="BOD"/>
    <n v="2248040"/>
    <m/>
    <s v="00099021001 DEPOSITO DE EFECTIVO, DEPOSITANTE: JORGE NINA BERNAL, CONCEPTO: DEVOLUCION, CUENTA DE DEPOSITO: CUENTA UNICA DEL TESORO"/>
    <m/>
    <m/>
    <m/>
    <m/>
    <m/>
    <m/>
    <n v="0"/>
    <n v="900"/>
    <s v="NO_CONCILIADO"/>
  </r>
  <r>
    <x v="0"/>
    <m/>
    <x v="0"/>
    <x v="2"/>
    <s v="O22480450002"/>
    <s v="BOD"/>
    <n v="2248045"/>
    <m/>
    <s v="00099021001 DEPOSITO DE EFECTIVO, DEPOSITANTE: HECTOR FAJARDO FERNANDEZ, CONCEPTO: DEVOLUCION, CUENTA DE DEPOSITO: CUENTA UNICA DEL TESORO"/>
    <m/>
    <m/>
    <m/>
    <m/>
    <m/>
    <m/>
    <n v="0"/>
    <n v="11025.64"/>
    <s v="NO_CONCILIADO"/>
  </r>
  <r>
    <x v="5"/>
    <m/>
    <x v="5"/>
    <x v="2"/>
    <s v="O22481690002"/>
    <s v="BOD"/>
    <n v="2248169"/>
    <m/>
    <s v="00099021001 DEPOSITO DE EFECTIVO, DEPOSITANTE: ESPERANZA AGUILAR ZEBALLOS, CONCEPTO: DEVOLUCION HABERES POR SOBREPASAR LETRA A POLICIA BOLIVIANA, CUENTA DE DEPOSITO: CUENTA UNICA DEL TESORO/DJBR"/>
    <m/>
    <m/>
    <m/>
    <m/>
    <m/>
    <m/>
    <n v="0"/>
    <n v="10000"/>
    <s v="NO_CONCILIADO"/>
  </r>
  <r>
    <x v="14"/>
    <m/>
    <x v="14"/>
    <x v="2"/>
    <s v="B22481220002"/>
    <s v="BOD"/>
    <n v="2248122"/>
    <m/>
    <s v="00099021001 DEP.DE CHEQ.AJENOS,RET.DE CAM.,CONCEPTO: DEVOLUCION DE CC SEPTIEMBRE 2024,DEP.: LA VITALICIA SEGUROS Y REASEGUROS DE VIDA S.A. , PROCEDENCIA: BANCO BISA S.A., CHEQUE: 80818, FECHA DE EMISION:06/01/2025"/>
    <m/>
    <m/>
    <m/>
    <m/>
    <m/>
    <m/>
    <n v="0"/>
    <n v="7735.3"/>
    <s v="NO_CONCILIADO"/>
  </r>
  <r>
    <x v="11"/>
    <m/>
    <x v="11"/>
    <x v="2"/>
    <s v="B22480750002"/>
    <s v="BOD"/>
    <n v="2248075"/>
    <m/>
    <s v="00291012008 DEP.DE CHEQ.AJENOS,RET.DE CAM.,CONCEPTO: DEPÓSITO,DEP.: VIVIANA AGUERO JUSTINIANO , PROCEDENCIA: BANCO UNION S.A., CHEQUE: 211555, FECHA DE EMISION:06/01/2025"/>
    <m/>
    <m/>
    <m/>
    <m/>
    <m/>
    <m/>
    <n v="0"/>
    <n v="16810.3"/>
    <s v="NO_CONCILIADO"/>
  </r>
  <r>
    <x v="15"/>
    <m/>
    <x v="15"/>
    <x v="2"/>
    <s v="B22480410002"/>
    <s v="BOD"/>
    <n v="2248041"/>
    <m/>
    <s v="00099021001 DEP.DE CHEQ.AJENOS,RET.DE CAM.,CONCEPTO: INCAPACIDADES,DEP.: CAJA NACIONAL DE SALUD, PROCEDENCIA: BANCO UNION S.A., CHEQUE: 37948, FECHA DE EMISION:30/12/2024_x000a_DT - 010 - P - 3193"/>
    <m/>
    <m/>
    <m/>
    <m/>
    <m/>
    <m/>
    <n v="0"/>
    <n v="6981.21"/>
    <s v="CONCILIADO_PARCIAL"/>
  </r>
  <r>
    <x v="15"/>
    <m/>
    <x v="15"/>
    <x v="2"/>
    <s v="B22480410002"/>
    <s v="BOD"/>
    <n v="2248041"/>
    <m/>
    <s v="00099021001 DEP.DE CHEQ.AJENOS,RET.DE CAM.,CONCEPTO: INCAPACIDADES,DEP.: CAJA NACIONAL DE SALUD, PROCEDENCIA: BANCO UNION S.A., CHEQUE: 37948, FECHA DE EMISION:30/12/2024_x000a_DT - 010 - P - 3193"/>
    <m/>
    <m/>
    <m/>
    <m/>
    <m/>
    <m/>
    <n v="0"/>
    <n v="1363.95"/>
    <s v="CONCILIADO_PARCIAL"/>
  </r>
  <r>
    <x v="14"/>
    <m/>
    <x v="14"/>
    <x v="2"/>
    <s v="B22481260002"/>
    <s v="BOD"/>
    <n v="2248126"/>
    <m/>
    <s v="00099021001 DEP.DE CHEQ.AJENOS,RET.DE CAM.,CONCEPTO: DEVOLUCION DE CC SEPTIEMBRE 2024,DEP.: LA VITALICIA SEGUROS Y REASEGUROS DE VIDA S.A. , PROCEDENCIA: BANCO BISA S.A., CHEQUE: 1869265, FECHA DE EMISION:06/01/2025"/>
    <m/>
    <m/>
    <m/>
    <m/>
    <m/>
    <m/>
    <n v="0"/>
    <n v="9347.94"/>
    <s v="NO_CONCILIADO"/>
  </r>
  <r>
    <x v="12"/>
    <m/>
    <x v="12"/>
    <x v="2"/>
    <s v="G29811360003"/>
    <s v="COB"/>
    <n v="19592"/>
    <m/>
    <s v="PAGO A BID PRÉSTAMO 3487/BL-BO VCTO. 06-01-2025 POR CUENTA DE TGN , NTI. 019592 VALOR 06-01-2025 CAPITAL USD 2.327.020,41 INTERESES USD 1.832.360,56 CTA. 3987 CUENTA UNICA DEL TESORO LIB. 00099021001 REF.: COMISIONES BANCARIAS"/>
    <m/>
    <m/>
    <m/>
    <m/>
    <m/>
    <m/>
    <n v="28893.35"/>
    <n v="0"/>
    <s v="NO_CONCILIADO"/>
  </r>
  <r>
    <x v="6"/>
    <m/>
    <x v="6"/>
    <x v="2"/>
    <s v="Q21488260002"/>
    <s v="CRV"/>
    <n v="2148826"/>
    <m/>
    <s v="NUMERO DE LIBRETA CUT: 00099021001 OPERACIÓN E75 TRANSFERENCIA DE LA CUENTA FISCAL BUN A LA CUT EN MN TRANSF.FDOS.AL.BCB GOBIERNO AUTONOMO MUNICIPAL DE SORACACHI, CITE: G.A.M.S/ NÂ° 002/2025 CUENTA CUT 3987 LIBRETA NÂ° 00099021001"/>
    <m/>
    <m/>
    <m/>
    <m/>
    <m/>
    <m/>
    <n v="0"/>
    <n v="3402995.88"/>
    <s v="NO_CONCILIADO"/>
  </r>
  <r>
    <x v="6"/>
    <m/>
    <x v="6"/>
    <x v="2"/>
    <s v="Q21488270002"/>
    <s v="CRV"/>
    <n v="2148827"/>
    <m/>
    <s v="NUMERO DE LIBRETA CUT: 00099021001 OPERACIÓN E75 TRANSFERENCIA DE LA CUENTA FISCAL BUN A LA CUT EN MN TRANSF.FDOS.AL.BCB GOBIERNO AUTONOMO MUNICIPAL DE ESCOMA CITE: GAME/MAE/COAY/N.001/2025 CUENTA CUT 3987 LIBRETA NÂ° 00099021001"/>
    <m/>
    <m/>
    <m/>
    <m/>
    <m/>
    <m/>
    <n v="0"/>
    <n v="504561.02"/>
    <s v="NO_CONCILIADO"/>
  </r>
  <r>
    <x v="6"/>
    <m/>
    <x v="6"/>
    <x v="2"/>
    <s v="Q21488290002"/>
    <s v="CRV"/>
    <n v="2148829"/>
    <m/>
    <s v="NUMERO DE LIBRETA CUT: 00099021001 OPERACIÓN E75 TRANSFERENCIA DE LA CUENTA FISCAL BUN A LA CUT EN MN TRANSF.FDOS.AL.BCB GOBIERNO AUTONOMO MUNICIPAL DE ESCOMA CITE: GAME/MAE/COAY/N.002/2025 CUENTA CUT 3987 LIBRETA NÂ° 00099021001"/>
    <m/>
    <m/>
    <m/>
    <m/>
    <m/>
    <m/>
    <n v="0"/>
    <n v="658768.18000000005"/>
    <s v="NO_CONCILIADO"/>
  </r>
  <r>
    <x v="6"/>
    <m/>
    <x v="6"/>
    <x v="2"/>
    <s v="Q21488300002"/>
    <s v="CRV"/>
    <n v="2148830"/>
    <m/>
    <s v="NUMERO DE LIBRETA CUT: 00099021001 OPERACIÓN E75 TRANSFERENCIA DE LA CUENTA FISCAL BUN A LA CUT EN MN TRANSF.FDOS.AL.BCB GOBIERNO AUTONOMO MUNICIPAL DE HUMANATA CITE: GAMH/MAE/V.CH.M./001/2025 CUENTA CUT 3987 LIBRETA NÂ° 00099021001"/>
    <m/>
    <m/>
    <m/>
    <m/>
    <m/>
    <m/>
    <n v="0"/>
    <n v="593970.37"/>
    <s v="NO_CONCILIADO"/>
  </r>
  <r>
    <x v="12"/>
    <m/>
    <x v="12"/>
    <x v="2"/>
    <s v="G29817330001"/>
    <s v="NTI"/>
    <n v="19599"/>
    <m/>
    <s v="PAGO PRÉSTAMO VAR.ACRE.BILAT. VARIOS CLUB DE PARIS VCTO. 04-01-2025 POR CUENTA DE TGN, SEGÚN NOTA MEFP/VTCP/DGCP/UODP/No 001/2025 DE 03-01-2025, VALOR 06-01-2025 CAPITAL UFV 13.312.330,76 INTERESES UFV 1.147.717,22 CTA. 3987 CUENTA UNICA DEL TESORO LIB. 00099021001"/>
    <m/>
    <m/>
    <m/>
    <m/>
    <m/>
    <m/>
    <n v="37337434.490000002"/>
    <n v="0"/>
    <s v="NO_CONCILIADO"/>
  </r>
  <r>
    <x v="12"/>
    <m/>
    <x v="12"/>
    <x v="2"/>
    <s v="G29817330003"/>
    <s v="COB"/>
    <n v="19599"/>
    <m/>
    <s v="PAGO PRÉSTAMO VAR.ACRE.BILAT. VARIOS CLUB DE PARIS VCTO. 04-01-2025 POR CUENTA DE TGN, SEGÚN NOTA MEFP/VTCP/DGCP/UODP/No 001/2025 DE 03-01-2025, VALOR 06-01-2025 CAPITAL UFV 13.312.330,76 INTERESES UFV 1.147.717,22 CTA. 3987 CUENTA UNICA DEL TESORO LIB. 00099021001 REF.: COMISIONES BANCARIAS"/>
    <m/>
    <m/>
    <m/>
    <m/>
    <m/>
    <m/>
    <n v="37397.43"/>
    <n v="0"/>
    <s v="NO_CONCILIADO"/>
  </r>
  <r>
    <x v="16"/>
    <m/>
    <x v="16"/>
    <x v="2"/>
    <s v="S11157260002"/>
    <s v="CRV"/>
    <n v="1115726"/>
    <m/>
    <s v="||TRANSFERENCIA DE FONDOS S/G MENSAJES SWIFT NROS. 217 Y 216 DE LA FECHA. Y NOTA CITE ABE-DGE 166/2024 DE LA AGENCIA BOLIVIANA DE CORREOS DE F.6.03.2024 (SECTOR PÚBLICO) A LA LIBRETA 585012001 - AGENCIA BOLIVIANA ESPACIAL-ABE ; P/CTA DE IKO MEDIA GROUP AG"/>
    <m/>
    <m/>
    <m/>
    <m/>
    <m/>
    <m/>
    <n v="0"/>
    <n v="68428.5"/>
    <s v="NO_CONCILIADO"/>
  </r>
  <r>
    <x v="7"/>
    <m/>
    <x v="7"/>
    <x v="2"/>
    <s v="S11157410003"/>
    <s v="COB"/>
    <n v="1115741"/>
    <m/>
    <s v="||REGULARIZACIÓN DE NUESTRA OPERACIÓN NRO.1115720 DE LA FECHA SEGÚN DOCUMENTACIÓN ADJUNTA Y NOTA DGAC/10571/2024 (HRE-TSO-4549), ENVIADA POR LA DIRECCIÓN GENERAL DE AERONÁUTICA CIVIL DEBITO DE LA LIBRETA 00117012001 DGAC, REPOSICIÓN DE ÚTILES DE ESCRITORIO."/>
    <m/>
    <m/>
    <m/>
    <m/>
    <m/>
    <m/>
    <n v="60"/>
    <n v="0"/>
    <s v="NO_CONCILIADO"/>
  </r>
  <r>
    <x v="7"/>
    <m/>
    <x v="7"/>
    <x v="2"/>
    <s v="S11157460003"/>
    <s v="COB"/>
    <n v="1115746"/>
    <m/>
    <s v="||REGULARIZACIÓN DE NUESTRA OPERACIÓN N° 1115722 DE LA FECHA SEGÚN CORREO ELECTRONICO DE LA FECHA Y NOTA CITE CITE DGAC/10571/2024 DE F.14.03.2024 (HRE-TGL-4549) ENVIADA POR LA DIRECCION GENERAL DE AERONAUTICA CIVIL. DEBITO DE LA LIBRETA 00117012001 DGAC, REPOSICIÓN DE ÚTILES DE ESCRITORIO."/>
    <m/>
    <m/>
    <m/>
    <m/>
    <m/>
    <m/>
    <n v="60"/>
    <n v="0"/>
    <s v="NO_CONCILIADO"/>
  </r>
  <r>
    <x v="11"/>
    <m/>
    <x v="11"/>
    <x v="3"/>
    <s v="O22485090002"/>
    <s v="BOD"/>
    <n v="2248509"/>
    <m/>
    <s v="00099021001 DEPOSITO DE EFECTIVO, DEPOSITANTE: ADMINISTRADORA BOLIVIANA DE CARRETERAS-ABC, CONCEPTO: INCAPACIDAD TEMPORAL (JULIO CESAR BARRIONUEVO), CUENTA DE DEPOSITO: CUENTA UNICA DEL TESORO"/>
    <m/>
    <m/>
    <m/>
    <m/>
    <m/>
    <m/>
    <n v="0"/>
    <n v="2097.4499999999998"/>
    <s v="NO_CONCILIADO"/>
  </r>
  <r>
    <x v="17"/>
    <m/>
    <x v="17"/>
    <x v="3"/>
    <s v="O22485600002"/>
    <s v="BOD"/>
    <n v="2248560"/>
    <m/>
    <s v="00046041101 DEPOSITO DE EFECTIVO, DEPOSITANTE: SANDRA YAKELIN PACO VALLEJOS, CONCEPTO: DEV. VIATICOS, CUENTA DE DEPOSITO: CUENTA UNICA DEL TESORO"/>
    <m/>
    <m/>
    <m/>
    <m/>
    <m/>
    <m/>
    <n v="0"/>
    <n v="222"/>
    <s v="NO_CONCILIADO"/>
  </r>
  <r>
    <x v="18"/>
    <m/>
    <x v="18"/>
    <x v="3"/>
    <s v="B22484210002"/>
    <s v="BOD"/>
    <n v="2248421"/>
    <m/>
    <s v="00099021001 DEP.DE CHEQ.AJENOS,RET.DE CAM.,CONCEPTO: POR FALTAS DEL PERSONAL MES 11/2024 PLANILLA N°63,DEP.: ANH , PROCEDENCIA: BANCO UNION S.A., CHEQUE: 7825, FECHA DE EMISION:03/01/2025"/>
    <m/>
    <m/>
    <m/>
    <m/>
    <m/>
    <m/>
    <n v="0"/>
    <n v="8161.9"/>
    <s v="NO_CONCILIADO"/>
  </r>
  <r>
    <x v="18"/>
    <m/>
    <x v="18"/>
    <x v="3"/>
    <s v="B22484220002"/>
    <s v="BOD"/>
    <n v="2248422"/>
    <m/>
    <s v="00099021001 DEP.DE CHEQ.AJENOS,RET.DE CAM.,CONCEPTO: POR FALTAS DE CONSULTORES DE LINEA MES 08/2024 PLANILLA N°60,DEP.: ANH , PROCEDENCIA: BANCO UNION S.A., CHEQUE: 7824, FECHA DE EMISION:03/01/2025"/>
    <m/>
    <m/>
    <m/>
    <m/>
    <m/>
    <m/>
    <n v="0"/>
    <n v="859.43"/>
    <s v="NO_CONCILIADO"/>
  </r>
  <r>
    <x v="6"/>
    <m/>
    <x v="6"/>
    <x v="3"/>
    <s v="B22484290002"/>
    <s v="BOD"/>
    <n v="2248429"/>
    <m/>
    <s v="00099021001 DEP.DE CHEQ.AJENOS,RET.DE CAM.,CONCEPTO: DEVOLUCION DE RECURSOS NO EJECUTADOS,DEP.: GAM COMBAYA , PROCEDENCIA: BANCO UNION S.A., CHEQUE: 4439, FECHA DE EMISION:31/12/2024"/>
    <m/>
    <m/>
    <m/>
    <m/>
    <m/>
    <m/>
    <n v="0"/>
    <n v="8193.4500000000007"/>
    <s v="NO_CONCILIADO"/>
  </r>
  <r>
    <x v="9"/>
    <m/>
    <x v="9"/>
    <x v="3"/>
    <s v="G29825390004"/>
    <s v="DVD"/>
    <n v="22384"/>
    <m/>
    <s v="VENTA DE DIVISAS CON TRANSFERENCIA DE FONDOS A SOLICITUD DE MINISTERIO DE MEDIO AMBIENTE Y AGUA SEGUN SOLICITUD 22384 REF: PAGO AL EXTERIOR POR DEVOLUCION DE RECURSOS DEL PROGRAMA RIO ROCHA PROSARC AL FINANCIADOR AGENCIA FRANCESA DE DESARROLLO AFD DE ACUERDO A SOLICITUD ADJUNTA EQUIVALENTES 2.068.7 LIB. 00086057010 MMAyA-BS. APOYO PPTO.POLIT.PUB.GOBERNANZA SEC.DE AGUA-AFD POR DIFERENCIAL CAMBIARIO"/>
    <m/>
    <m/>
    <m/>
    <m/>
    <m/>
    <m/>
    <n v="191824"/>
    <n v="0"/>
    <s v="NO_CONCILIADO"/>
  </r>
  <r>
    <x v="12"/>
    <m/>
    <x v="12"/>
    <x v="3"/>
    <s v="G29828020003"/>
    <s v="COB"/>
    <n v="19562"/>
    <m/>
    <s v="PAGO A CAF PRÉSTAMO CFA012050 VCTO. 07-01-2025 POR CUENTA DE TGN , NTI. 019562 VALOR 07-01-2025 INTERESES USD 472.288,45 COMISIONES USD 56.037,45 CTA. 3987 CUENTA UNICA DEL TESORO LIB. 00099021001 REF.: COMISIONES BANCARIAS"/>
    <m/>
    <m/>
    <m/>
    <m/>
    <m/>
    <m/>
    <n v="3984.34"/>
    <n v="0"/>
    <s v="NO_CONCILIADO"/>
  </r>
  <r>
    <x v="6"/>
    <m/>
    <x v="6"/>
    <x v="3"/>
    <s v="Q21495450002"/>
    <s v="CRV"/>
    <n v="2149545"/>
    <m/>
    <s v="NUMERO DE LIBRETA CUT: 00099021001 OPERACIÓN E75 TRANSFERENCIA DE LA CUENTA FISCAL BUN A LA CUT EN MN TRANSF.FDOS.AL.BCB UNIVERSIDAD AMAZONICA DE PANDO CITE DAF/TESORERIA NÂ° 004/2025 CUENTA CUT 3987 LIBRETA NÂ° 00099021001"/>
    <m/>
    <m/>
    <m/>
    <m/>
    <m/>
    <m/>
    <n v="0"/>
    <n v="1417067.77"/>
    <s v="NO_CONCILIADO"/>
  </r>
  <r>
    <x v="6"/>
    <m/>
    <x v="6"/>
    <x v="3"/>
    <s v="Q21495460002"/>
    <s v="CRV"/>
    <n v="2149546"/>
    <m/>
    <s v="NUMERO DE LIBRETA CUT: 00099021001 OPERACIÓN E75 TRANSFERENCIA DE LA CUENTA FISCAL BUN A LA CUT EN MN TRANSF.FDOS.AL.BCB GOBIERNO AUTONOMO MUNICIPAL DE COLLANA CITE: G.A.M.C./MAE.E./RJPE/NRO 001/2025 CUENTA CUT 3987 LIBRETA NÂ° 00099021001"/>
    <m/>
    <m/>
    <m/>
    <m/>
    <m/>
    <m/>
    <n v="0"/>
    <n v="1545243.2"/>
    <s v="NO_CONCILIADO"/>
  </r>
  <r>
    <x v="19"/>
    <m/>
    <x v="19"/>
    <x v="3"/>
    <s v="Q21496800002"/>
    <s v="CRV"/>
    <n v="2149680"/>
    <m/>
    <s v="NUMERO DE LIBRETA CUT: 00010011101 OPERACIÓN E18 TRANSFERENCIA DEL SISTEMA FINANCIERO POR CUENTA DE TERCEROS A LA CUT SOL. ESC. DE DHL SRL"/>
    <m/>
    <m/>
    <m/>
    <m/>
    <m/>
    <m/>
    <n v="0"/>
    <n v="283.55"/>
    <s v="NO_CONCILIADO"/>
  </r>
  <r>
    <x v="7"/>
    <m/>
    <x v="7"/>
    <x v="3"/>
    <s v="S11158270003"/>
    <s v="COB"/>
    <n v="1115827"/>
    <m/>
    <s v="||TRANSFERENCIA DE FONDOS S/G MENSAJES SWIFT NROS. 281 Y 249 DE LA FECHA Y NOTA CITE DGAC/10571/2024 DE F.14.03.2024 (HRE-TGL-4549) DE LA DIRECCION GENERAL DE AERONAUTICA CIVIL (SECTOR PÚBLICO). DEBITO DE LA LIBRETA 00117012001 DGAC, REPOSICIÓN DE ÚTILES DE ESCRITORIO."/>
    <m/>
    <m/>
    <m/>
    <m/>
    <m/>
    <m/>
    <n v="60"/>
    <n v="0"/>
    <s v="NO_CONCILIADO"/>
  </r>
  <r>
    <x v="12"/>
    <m/>
    <x v="12"/>
    <x v="3"/>
    <s v="S11158460001"/>
    <s v="COB"/>
    <n v="1115846"/>
    <m/>
    <s v="||TRANSFERENCIA DE FONDOS POR PARTE DEL TGN, PARA PAGO DE COMISIÓN POR ADMINISTRACIÓN DE TÍTULOS DEL TESORO CORRESPONDIENTE A DICIEMBRE, SEGÚN NOTA MEFP/VTCP/DGCP/UODP/N° 012/2025 DE FECHA 07-01-2025 DEL MEFP, LIBRETA 00099021001 TGN - RECURSOS ORDINARIOS  MONEDA NACIONAL LIBRETA 00099021001 TGN - RECURSOS ORDINARIOS  MONEDA NACIONAL"/>
    <m/>
    <m/>
    <m/>
    <m/>
    <m/>
    <m/>
    <n v="1146000"/>
    <n v="0"/>
    <s v="NO_CONCILIADO"/>
  </r>
  <r>
    <x v="6"/>
    <m/>
    <x v="6"/>
    <x v="4"/>
    <s v="B22487820002"/>
    <s v="BOD"/>
    <n v="2248782"/>
    <m/>
    <s v="00099021001 DEP.DE CHEQ.AJENOS,RET.DE CAM.,CONCEPTO: DEVOLUCION DE SALDO NO EJECUTADO,DEP.: GOB. AUTONOMO MCPAL. COROCORO , PROCEDENCIA: BANCO UNION S.A., CHEQUE: 5691, FECHA DE EMISION:31/12/2024"/>
    <m/>
    <m/>
    <m/>
    <m/>
    <m/>
    <m/>
    <n v="0"/>
    <n v="453296.7"/>
    <s v="NO_CONCILIADO"/>
  </r>
  <r>
    <x v="11"/>
    <m/>
    <x v="11"/>
    <x v="4"/>
    <s v="B22487910002"/>
    <s v="BOD"/>
    <n v="2248791"/>
    <m/>
    <s v="00291012008 DEP.DE CHEQ.AJENOS,RET.DE CAM.,CONCEPTO: DEPÓSITO,DEP.: CARMEN CRESPO HERRERA , PROCEDENCIA: BANCO UNION S.A., CHEQUE: 211556, FECHA DE EMISION:08/01/2025"/>
    <m/>
    <m/>
    <m/>
    <m/>
    <m/>
    <m/>
    <n v="0"/>
    <n v="22812.65"/>
    <s v="NO_CONCILIADO"/>
  </r>
  <r>
    <x v="0"/>
    <m/>
    <x v="0"/>
    <x v="4"/>
    <s v="B22487920002"/>
    <s v="BOD"/>
    <n v="2248792"/>
    <m/>
    <s v="00099021001 DEP.DE CHEQ.AJENOS,RET.DE CAM.,CONCEPTO: DEVOLUCION,DEP.: HEINAR GUDY SALAZAR OJEDA , PROCEDENCIA: BANCO UNION S.A., CHEQUE: 211557, FECHA DE EMISION:08/01/2025"/>
    <m/>
    <m/>
    <m/>
    <m/>
    <m/>
    <m/>
    <n v="0"/>
    <n v="9333.52"/>
    <s v="NO_CONCILIADO"/>
  </r>
  <r>
    <x v="6"/>
    <m/>
    <x v="6"/>
    <x v="4"/>
    <s v="O22489150002"/>
    <s v="BOD"/>
    <n v="2248915"/>
    <m/>
    <s v="00099021001 DEPOSITO DE EFECTIVO, DEPOSITANTE: ANDREE SOLIZ REYNALDO MOISES, CONCEPTO: DEVOLUCION DE PAGO ABRIL 2024, CUENTA DE DEPOSITO: CUENTA UNICA DEL TESORO/DJBR"/>
    <m/>
    <m/>
    <m/>
    <m/>
    <m/>
    <m/>
    <n v="0"/>
    <n v="7379.55"/>
    <s v="NO_CONCILIADO"/>
  </r>
  <r>
    <x v="6"/>
    <m/>
    <x v="6"/>
    <x v="4"/>
    <s v="O22489170002"/>
    <s v="BOD"/>
    <n v="2248917"/>
    <m/>
    <s v="00099021001 DEPOSITO DE EFECTIVO, DEPOSITANTE: ANDREE SOLIZ REYNALDO MOISES, CONCEPTO: DEVOLUCION DE PAGO RETROACTIVO 2024, CUENTA DE DEPOSITO: CUENTA UNICA DEL TESORO/DJBR"/>
    <m/>
    <m/>
    <m/>
    <m/>
    <m/>
    <m/>
    <n v="0"/>
    <n v="128.16999999999999"/>
    <s v="NO_CONCILIADO"/>
  </r>
  <r>
    <x v="6"/>
    <m/>
    <x v="6"/>
    <x v="4"/>
    <s v="O22489180002"/>
    <s v="BOD"/>
    <n v="2248918"/>
    <m/>
    <s v="00099021001 DEPOSITO DE EFECTIVO, DEPOSITANTE: ANDREE SOLIZ REYNALDO MOISES, CONCEPTO: DEVOLUCION DE PAGO MAYO 2024, CUENTA DE DEPOSITO: CUENTA UNICA DEL TESORO/DJBR"/>
    <m/>
    <m/>
    <m/>
    <m/>
    <m/>
    <m/>
    <n v="0"/>
    <n v="7507.01"/>
    <s v="NO_CONCILIADO"/>
  </r>
  <r>
    <x v="6"/>
    <m/>
    <x v="6"/>
    <x v="4"/>
    <s v="O22489190002"/>
    <s v="BOD"/>
    <n v="2248919"/>
    <m/>
    <s v="00099021001 DEPOSITO DE EFECTIVO, DEPOSITANTE: ANDREE SOLIZ REYNALDO MOISES, CONCEPTO: DEVOLUCION DE PAGO JUNIO 2024, CUENTA DE DEPOSITO: CUENTA UNICA DEL TESORO/DJBR"/>
    <m/>
    <m/>
    <m/>
    <m/>
    <m/>
    <m/>
    <n v="0"/>
    <n v="7507.01"/>
    <s v="NO_CONCILIADO"/>
  </r>
  <r>
    <x v="6"/>
    <m/>
    <x v="6"/>
    <x v="4"/>
    <s v="O22489200002"/>
    <s v="BOD"/>
    <n v="2248920"/>
    <m/>
    <s v="00099021001 DEPOSITO DE EFECTIVO, DEPOSITANTE: ANDREE SOLIZ REYNALDO MOISES, CONCEPTO: DEVOLUCION DE PAGO JULIO 2024, CUENTA DE DEPOSITO: CUENTA UNICA DEL TESORO/DJBR"/>
    <m/>
    <m/>
    <m/>
    <m/>
    <m/>
    <m/>
    <n v="0"/>
    <n v="7507.01"/>
    <s v="NO_CONCILIADO"/>
  </r>
  <r>
    <x v="6"/>
    <m/>
    <x v="6"/>
    <x v="4"/>
    <s v="Q21500020002"/>
    <s v="CRV"/>
    <n v="2150002"/>
    <m/>
    <s v="NUMERO DE LIBRETA CUT: 00099021001 OPERACIÓN E75 TRANSFERENCIA DE LA CUENTA FISCAL BUN A LA CUT EN MN TRANSF.FDOS.AL.BCB GOB. AUTONOMO MCPAL. DE COLOMI CITE: GAMC / 004/2025 CUENTA CUT 3987069001 LIBRETA NÂ° 00099021001"/>
    <m/>
    <m/>
    <m/>
    <m/>
    <m/>
    <m/>
    <n v="0"/>
    <n v="346112.28"/>
    <s v="NO_CONCILIADO"/>
  </r>
  <r>
    <x v="7"/>
    <m/>
    <x v="7"/>
    <x v="4"/>
    <s v="S11159240003"/>
    <s v="COB"/>
    <n v="1115924"/>
    <m/>
    <s v="||TRANSFERENCIA DE FONDOS S/G MENSAJES SWIFTS NROS. 374-380 EN ATENCIÓN A NOTA: DGAC/10571/2024 DE F.14/3/2024 (HRE-TGL-4549) ENVIADO POR LA DIRECCIÓN GENERAL DE AERONÁUTICA CIVIL (SECTOR PÚBLICO). DEBITO DE LA LIBRETA 00117012001 DGAC, REPOSICIÓN ÚTILES DE ESCRITORIO."/>
    <m/>
    <m/>
    <m/>
    <m/>
    <m/>
    <m/>
    <n v="60"/>
    <n v="0"/>
    <s v="NO_CONCILIADO"/>
  </r>
  <r>
    <x v="7"/>
    <m/>
    <x v="7"/>
    <x v="4"/>
    <s v="S11159620003"/>
    <s v="COB"/>
    <n v="1115962"/>
    <m/>
    <s v="||REGULARIZACIÓN DE NUESTRA OPERACIÓN N°1115907 DE LA FECHA SEGÚN CORREO ELECTRONICO DE LA FECHA ENVIADO POR LA DIRECCION GENERAL DE AERONAUTICA CIVIL (SECTOR PÚBLICO). DEBITO DE LA LIBRETA 00117012001 DGAC, REPOSICIÓN DE ÚTILES DE ESCRITORIO."/>
    <m/>
    <m/>
    <m/>
    <m/>
    <m/>
    <m/>
    <n v="60"/>
    <n v="0"/>
    <s v="NO_CONCILIADO"/>
  </r>
  <r>
    <x v="0"/>
    <m/>
    <x v="0"/>
    <x v="5"/>
    <s v="O22491160002"/>
    <s v="BOD"/>
    <n v="2249116"/>
    <m/>
    <s v="00099021001 DEPOSITO DE EFECTIVO, DEPOSITANTE: LUIS ALBERTO SILES SEVERICH, CONCEPTO: REVERSION, CUENTA DE DEPOSITO: CUENTA UNICA DEL TESORO"/>
    <m/>
    <m/>
    <m/>
    <m/>
    <m/>
    <m/>
    <n v="0"/>
    <n v="43"/>
    <s v="NO_CONCILIADO"/>
  </r>
  <r>
    <x v="20"/>
    <m/>
    <x v="20"/>
    <x v="5"/>
    <s v="O22491340002"/>
    <s v="BOD"/>
    <n v="2249134"/>
    <m/>
    <s v="00099021001 DEPOSITO DE EFECTIVO, DEPOSITANTE: RAFAEL FELIX PINEDA PINEDA, CONCEPTO: DEVOLUCION DE RECURSOS POR EL PAGO DE REFRIGERIOS EN DEMASIA - DIC/2024, CUENTA DE DEPOSITO: CUENTA UNICA DEL TESORO/DJBR"/>
    <m/>
    <m/>
    <m/>
    <m/>
    <m/>
    <m/>
    <n v="0"/>
    <n v="18"/>
    <s v="NO_CONCILIADO"/>
  </r>
  <r>
    <x v="5"/>
    <m/>
    <x v="5"/>
    <x v="5"/>
    <s v="O22491410002"/>
    <s v="BOD"/>
    <n v="2249141"/>
    <m/>
    <s v="00099021001 DEPOSITO DE EFECTIVO, DEPOSITANTE: JIMMY VASQUEZ RODRIGUEZ-FAB, CONCEPTO: REVERSION COMBUSTIBLE PREV 4 PAGO 7 PART 34110 DGAJ/2024, CUENTA DE DEPOSITO: CUENTA UNICA DEL TESORO"/>
    <m/>
    <m/>
    <m/>
    <m/>
    <m/>
    <m/>
    <n v="0"/>
    <n v="149.6"/>
    <s v="NO_CONCILIADO"/>
  </r>
  <r>
    <x v="5"/>
    <m/>
    <x v="5"/>
    <x v="5"/>
    <s v="O22491420002"/>
    <s v="BOD"/>
    <n v="2249142"/>
    <m/>
    <s v="00099021001 DEPOSITO DE EFECTIVO, DEPOSITANTE: HERNAN ADHEMAR ALVAREZ ZELAYA-FAB, CONCEPTO: REVERSION COMBUSTIBLE PREV 4 PAGO 7 PART 34110 SECC TT.TT. MOTOR POOL/2024, CUENTA DE DEPOSITO: CUENTA UNICA DEL TESORO"/>
    <m/>
    <m/>
    <m/>
    <m/>
    <m/>
    <m/>
    <n v="0"/>
    <n v="74.8"/>
    <s v="NO_CONCILIADO"/>
  </r>
  <r>
    <x v="0"/>
    <m/>
    <x v="0"/>
    <x v="5"/>
    <s v="O22491830002"/>
    <s v="BOD"/>
    <n v="2249183"/>
    <m/>
    <s v="00099021001 DEPOSITO DE EFECTIVO, DEPOSITANTE: JOSEFINA TEODOSIA TORREZ DE CALLANCHO, CONCEPTO: DEVOLUCION DUODECIMA DE AGUINALDO, CUENTA DE DEPOSITO: CUENTA UNICA DEL TESORO"/>
    <m/>
    <m/>
    <m/>
    <m/>
    <m/>
    <m/>
    <n v="0"/>
    <n v="298.56"/>
    <s v="NO_CONCILIADO"/>
  </r>
  <r>
    <x v="20"/>
    <m/>
    <x v="20"/>
    <x v="5"/>
    <s v="O22491910002"/>
    <s v="BOD"/>
    <n v="2249191"/>
    <m/>
    <s v="00099021001 DEPOSITO DE EFECTIVO, DEPOSITANTE: CLAUDIO FANOR VALDIVIA VALDEZ, CONCEPTO: DEV. RECURSOS PAGO REFRIGERIO EN DEMASIA DIC/24, CUENTA DE DEPOSITO: CUENTA UNICA DEL TESORO/DJBR"/>
    <m/>
    <m/>
    <m/>
    <m/>
    <m/>
    <m/>
    <n v="0"/>
    <n v="18"/>
    <s v="NO_CONCILIADO"/>
  </r>
  <r>
    <x v="20"/>
    <m/>
    <x v="20"/>
    <x v="5"/>
    <s v="O22491920002"/>
    <s v="BOD"/>
    <n v="2249192"/>
    <m/>
    <s v="00099021001 DEPOSITO DE EFECTIVO, DEPOSITANTE: MARCO ANTONIO SANCHEZ VACA, CONCEPTO: DEV. RECURSOS PAGO REFRIGERIO EN DEMASIA DIC/24, CUENTA DE DEPOSITO: CUENTA UNICA DEL TESORO/DJBR"/>
    <m/>
    <m/>
    <m/>
    <m/>
    <m/>
    <m/>
    <n v="0"/>
    <n v="18"/>
    <s v="NO_CONCILIADO"/>
  </r>
  <r>
    <x v="20"/>
    <m/>
    <x v="20"/>
    <x v="5"/>
    <s v="O22491930002"/>
    <s v="BOD"/>
    <n v="2249193"/>
    <m/>
    <s v="00099021001 DEPOSITO DE EFECTIVO, DEPOSITANTE: GLORIA GLADYS AJPI CALLE, CONCEPTO: DEV. RECURSOS PAGO REFRIGERIO EN DEMASIA DIC/24, CUENTA DE DEPOSITO: CUENTA UNICA DEL TESORO/DJBR"/>
    <m/>
    <m/>
    <m/>
    <m/>
    <m/>
    <m/>
    <n v="0"/>
    <n v="18"/>
    <s v="NO_CONCILIADO"/>
  </r>
  <r>
    <x v="20"/>
    <m/>
    <x v="20"/>
    <x v="5"/>
    <s v="O22491940002"/>
    <s v="BOD"/>
    <n v="2249194"/>
    <m/>
    <s v="00099021001 DEPOSITO DE EFECTIVO, DEPOSITANTE: RICARDO RAMOS ZEBALLOS, CONCEPTO: DEV. RECURSOS PAGO REFRIGERIO EN DEMASIA DIC/24, CUENTA DE DEPOSITO: CUENTA UNICA DEL TESORO/DJBR"/>
    <m/>
    <m/>
    <m/>
    <m/>
    <m/>
    <m/>
    <n v="0"/>
    <n v="18"/>
    <s v="NO_CONCILIADO"/>
  </r>
  <r>
    <x v="20"/>
    <m/>
    <x v="20"/>
    <x v="5"/>
    <s v="O22491950002"/>
    <s v="BOD"/>
    <n v="2249195"/>
    <m/>
    <s v="00099021001 DEPOSITO DE EFECTIVO, DEPOSITANTE: EVELIN AVILES MALDONADO, CONCEPTO: DEV. RECURSOS PAGO REFRIGERIO EN DEMASIA DIC/24, CUENTA DE DEPOSITO: CUENTA UNICA DEL TESORO/DJBR"/>
    <m/>
    <m/>
    <m/>
    <m/>
    <m/>
    <m/>
    <n v="0"/>
    <n v="36"/>
    <s v="NO_CONCILIADO"/>
  </r>
  <r>
    <x v="0"/>
    <m/>
    <x v="0"/>
    <x v="5"/>
    <s v="O22492150002"/>
    <s v="BOD"/>
    <n v="2249215"/>
    <m/>
    <s v="00099021001 DEPOSITO DE EFECTIVO, DEPOSITANTE: OTILIA HORTENCIA CONDORI CUNO, CONCEPTO: POR COBRO INDEVIDO (SEGUNDAS NUPCIAS) DE LOLA CELESTINA CUNO CANASA Q.E.P.D., CUENTA DE DEPOSITO: CUENTA UNICA DEL TESORO"/>
    <m/>
    <m/>
    <m/>
    <m/>
    <m/>
    <m/>
    <n v="0"/>
    <n v="800"/>
    <s v="NO_CONCILIADO"/>
  </r>
  <r>
    <x v="0"/>
    <m/>
    <x v="0"/>
    <x v="5"/>
    <s v="O22492180002"/>
    <s v="BOD"/>
    <n v="2249218"/>
    <m/>
    <s v="00099021001 DEPOSITO DE EFECTIVO, DEPOSITANTE: PLACIDO CORDERO TURPO, CONCEPTO: DEVOLUCION DE SALARIOS 3 MESES (ABRIL, MAYO Y JUNIO 2024) PLACIDO CORDERO TURPO - CI. 3463623, CUENTA DE DEPOSITO: CUENTA UNICA DEL TESORO"/>
    <m/>
    <m/>
    <m/>
    <m/>
    <m/>
    <m/>
    <n v="0"/>
    <n v="30618.87"/>
    <s v="NO_CONCILIADO"/>
  </r>
  <r>
    <x v="0"/>
    <m/>
    <x v="0"/>
    <x v="5"/>
    <s v="O22492550002"/>
    <s v="BOD"/>
    <n v="2249255"/>
    <m/>
    <s v="00099021001 DEPOSITO DE EFECTIVO, DEPOSITANTE: MIGUEL LAURA TORREZ, CONCEPTO: DEVOLUCION PASAJE TERRESTRE, CUENTA DE DEPOSITO: CUENTA UNICA DEL TESORO"/>
    <m/>
    <m/>
    <m/>
    <m/>
    <m/>
    <m/>
    <n v="0"/>
    <n v="40"/>
    <s v="NO_CONCILIADO"/>
  </r>
  <r>
    <x v="21"/>
    <m/>
    <x v="21"/>
    <x v="5"/>
    <s v="O22493350002"/>
    <s v="BOD"/>
    <n v="2249335"/>
    <m/>
    <s v="00222018015 DEPOSITO DE EFECTIVO, DEPOSITANTE: DANIEL SALDAÑO CASTILLO, CONCEPTO: DEVOLUCION, CUENTA DE DEPOSITO: CUENTA UNICA DEL TESORO"/>
    <m/>
    <m/>
    <m/>
    <m/>
    <m/>
    <m/>
    <n v="0"/>
    <n v="32.97"/>
    <s v="NO_CONCILIADO"/>
  </r>
  <r>
    <x v="6"/>
    <m/>
    <x v="6"/>
    <x v="5"/>
    <s v="Q21509290002"/>
    <s v="CRV"/>
    <n v="2150929"/>
    <m/>
    <s v="NUMERO DE LIBRETA CUT: 00099021001 OPERACIÓN E75 TRANSFERENCIA DE LA CUENTA FISCAL BUN A LA CUT EN MN TRANSF.FDOS.AL.BCB GOBIERNO AUTONOMO MUNICIPAL DE SAN JULIAN SEGÃN CARTA CITE: GAMSJ-MAE.OF.EXT.NÂ°0004/2025 A LA CUENTA ÃNICA DEL TESORO 3987 LIBRETA NÂ° 00099021001"/>
    <m/>
    <m/>
    <m/>
    <m/>
    <m/>
    <m/>
    <n v="0"/>
    <n v="544197.18000000005"/>
    <s v="NO_CONCILIADO"/>
  </r>
  <r>
    <x v="22"/>
    <m/>
    <x v="22"/>
    <x v="5"/>
    <s v="Q21510480002"/>
    <s v="CRV"/>
    <n v="2151048"/>
    <m/>
    <s v="NUMERO DE LIBRETA CUT: 00590012001 OPERACIÓN E18 TRANSFERENCIA DEL SISTEMA FINANCIERO POR CUENTA DE TERCEROS A LA CUT DEVOLUCION DE GARANTIAS EN EFECTIVO POLIZA UAR-LP0201-8261-0 BENEFICIARIO EMPRESA PUBLICA QUIPUS"/>
    <m/>
    <m/>
    <m/>
    <m/>
    <m/>
    <m/>
    <n v="0"/>
    <n v="165856"/>
    <s v="NO_CONCILIADO"/>
  </r>
  <r>
    <x v="11"/>
    <m/>
    <x v="11"/>
    <x v="5"/>
    <s v="S11160390001"/>
    <s v="DEV"/>
    <n v="1116039"/>
    <m/>
    <s v="||COMISIONES QUE COBRA EL MUFG BANK LTD. POR PAGO FINAL JPY1.339.000 CORRESPONDIENTE A LA DONACIÓN JAPONESA N° 1660870 REF. 28-VJ-128B S/G MENSAJE SWIFT N° 396 DE 09-01-2025 Y NOTA ABC/GNA/SAF/ATE/2024-0508 DE FECHA 04-03-2024. CTA. 3987069001 - LIBRETA N° 00291012002 ABC-RECURSOS PROPIOS"/>
    <m/>
    <m/>
    <m/>
    <m/>
    <m/>
    <m/>
    <n v="197.66"/>
    <n v="0"/>
    <s v="NO_CONCILIADO"/>
  </r>
  <r>
    <x v="11"/>
    <m/>
    <x v="11"/>
    <x v="5"/>
    <s v="S11160390004"/>
    <s v="COB"/>
    <n v="1116039"/>
    <m/>
    <s v="||COMISIONES QUE COBRA EL MUFG BANK LTD. POR PAGO FINAL JPY1.339.000 CORRESPONDIENTE A LA DONACIÓN JAPONESA N° 1660870 REF. 28-VJ-128B S/G MENSAJE SWIFT N° 396 DE 09-01-2025 Y NOTA ABC/GNA/SAF/ATE/2024-0508 DE FECHA 04-03-2024. CTA. 3987069001 - LIBRETA N° 00291012002 ABC-RECURSOS PROPIOS REF.: ÚTILES DE ESCRITORIO"/>
    <m/>
    <m/>
    <m/>
    <m/>
    <m/>
    <m/>
    <n v="60"/>
    <n v="0"/>
    <s v="NO_CONCILIADO"/>
  </r>
  <r>
    <x v="7"/>
    <m/>
    <x v="7"/>
    <x v="5"/>
    <s v="S11160780003"/>
    <s v="COB"/>
    <n v="1116078"/>
    <m/>
    <s v="||TRANSFERENCIA DE FONDOS S/G MENSAJE SWIFT NRO. 428 EN ATENCIÓN A CORREO ELECTRÓNICO Y NOTA: DGAC/10571/2024 DE F.14/3/2024 (HRE-TGL-4549) ENVIADO POR LA DIRECCIÓN GENERAL DE AERONÁUTICA CIVIL (SECTOR PÚBLICO). DEBITO DE LA LIBRETA 00117012001 DGAC, REPOSICIÓN ÚTILES DE ESCRITORIO."/>
    <m/>
    <m/>
    <m/>
    <m/>
    <m/>
    <m/>
    <n v="60"/>
    <n v="0"/>
    <s v="NO_CONCILIADO"/>
  </r>
  <r>
    <x v="0"/>
    <m/>
    <x v="0"/>
    <x v="6"/>
    <s v="O22495190002"/>
    <s v="BOD"/>
    <n v="2249519"/>
    <m/>
    <s v="00099021001 DEPOSITO DE EFECTIVO, DEPOSITANTE: HERLAN AMERICO DIAZ APAZA, CONCEPTO: SALDO NO EJECUTADO, CUENTA DE DEPOSITO: CUENTA UNICA DEL TESORO"/>
    <m/>
    <m/>
    <m/>
    <m/>
    <m/>
    <m/>
    <n v="0"/>
    <n v="813"/>
    <s v="NO_CONCILIADO"/>
  </r>
  <r>
    <x v="6"/>
    <m/>
    <x v="6"/>
    <x v="6"/>
    <s v="O22495920002"/>
    <s v="BOD"/>
    <n v="2249592"/>
    <m/>
    <s v="00099021001 DEPOSITO DE EFECTIVO, DEPOSITANTE: ANDREE SOLIZ REYNALDO MOISES, CONCEPTO: DEVOLUCION DE PAGO AGOSTO 2024, CUENTA DE DEPOSITO: CUENTA UNICA DEL TESORO/DJBR"/>
    <m/>
    <m/>
    <m/>
    <m/>
    <m/>
    <m/>
    <n v="0"/>
    <n v="7507.01"/>
    <s v="NO_CONCILIADO"/>
  </r>
  <r>
    <x v="20"/>
    <m/>
    <x v="20"/>
    <x v="6"/>
    <s v="O22496120002"/>
    <s v="BOD"/>
    <n v="2249612"/>
    <m/>
    <s v="00099021001 DEPOSITO DE EFECTIVO, DEPOSITANTE: MELISSA JOSELINE SANCHEZ GISBERT, CONCEPTO: DEV. RECURSOS PAGO REFRIGERIO EN DEMASIA -DIC/2024, CUENTA DE DEPOSITO: CUENTA UNICA DEL TESORO/DJBR"/>
    <m/>
    <m/>
    <m/>
    <m/>
    <m/>
    <m/>
    <n v="0"/>
    <n v="36"/>
    <s v="NO_CONCILIADO"/>
  </r>
  <r>
    <x v="23"/>
    <m/>
    <x v="23"/>
    <x v="6"/>
    <s v="O22496150002"/>
    <s v="BOD"/>
    <n v="2249615"/>
    <m/>
    <s v="00099021001 DEPOSITO DE EFECTIVO, DEPOSITANTE: GABRIELA COLOMO COSTAS, CONCEPTO: DEV. RECURSOS PAGO REFRIGERIO EN DEMASIA -DIC/2024, CUENTA DE DEPOSITO: CUENTA UNICA DEL TESORO/DJBR"/>
    <m/>
    <m/>
    <m/>
    <m/>
    <m/>
    <m/>
    <n v="0"/>
    <n v="18"/>
    <s v="NO_CONCILIADO"/>
  </r>
  <r>
    <x v="24"/>
    <m/>
    <x v="24"/>
    <x v="6"/>
    <s v="O22496250002"/>
    <s v="BOD"/>
    <n v="2249625"/>
    <m/>
    <s v="00526012001 DEPOSITO DE EFECTIVO, DEPOSITANTE: BOLIVA TV - SOFIA HEREDIA CHUCATANY, CONCEPTO: DEV. FONDOS NO UTILIZADOS HR 10452, CUENTA DE DEPOSITO: CUENTA UNICA DEL TESORO"/>
    <m/>
    <m/>
    <m/>
    <m/>
    <m/>
    <m/>
    <n v="0"/>
    <n v="11257.5"/>
    <s v="NO_CONCILIADO"/>
  </r>
  <r>
    <x v="5"/>
    <m/>
    <x v="5"/>
    <x v="6"/>
    <s v="O22496700002"/>
    <s v="BOD"/>
    <n v="2249670"/>
    <m/>
    <s v="00015011108 DEPOSITO DE EFECTIVO, DEPOSITANTE: ESPINOZA MEDRANO FERNANDO, CONCEPTO: DEVOLUCION DE PASAJE AEREO, CUENTA DE DEPOSITO: CUENTA UNICA DEL TESORO"/>
    <m/>
    <m/>
    <m/>
    <m/>
    <m/>
    <m/>
    <n v="0"/>
    <n v="284"/>
    <s v="NO_CONCILIADO"/>
  </r>
  <r>
    <x v="5"/>
    <m/>
    <x v="5"/>
    <x v="6"/>
    <s v="O22496730002"/>
    <s v="BOD"/>
    <n v="2249673"/>
    <m/>
    <s v="00015011108 DEPOSITO DE EFECTIVO, DEPOSITANTE: ESPINOZA MEDRANO FERNANDO, CONCEPTO: DEVOLUCION DE PASAJE AEREO, CUENTA DE DEPOSITO: CUENTA UNICA DEL TESORO"/>
    <m/>
    <m/>
    <m/>
    <m/>
    <m/>
    <m/>
    <n v="0"/>
    <n v="246"/>
    <s v="NO_CONCILIADO"/>
  </r>
  <r>
    <x v="5"/>
    <m/>
    <x v="5"/>
    <x v="6"/>
    <s v="O22496760002"/>
    <s v="BOD"/>
    <n v="2249676"/>
    <m/>
    <s v="00015011108 DEPOSITO DE EFECTIVO, DEPOSITANTE: ESPINOZA MEDRANO FERNANDO, CONCEPTO: DEVOLUCION DE PASAJE AEREO, CUENTA DE DEPOSITO: CUENTA UNICA DEL TESORO"/>
    <m/>
    <m/>
    <m/>
    <m/>
    <m/>
    <m/>
    <n v="0"/>
    <n v="246"/>
    <s v="NO_CONCILIADO"/>
  </r>
  <r>
    <x v="5"/>
    <m/>
    <x v="5"/>
    <x v="6"/>
    <s v="O22496790002"/>
    <s v="BOD"/>
    <n v="2249679"/>
    <m/>
    <s v="00015011108 DEPOSITO DE EFECTIVO, DEPOSITANTE: ESPINOZA MEDRANO FERNANDO, CONCEPTO: DEVOLUCION DE PASAJE AEREO, CUENTA DE DEPOSITO: CUENTA UNICA DEL TESORO"/>
    <m/>
    <m/>
    <m/>
    <m/>
    <m/>
    <m/>
    <n v="0"/>
    <n v="284"/>
    <s v="NO_CONCILIADO"/>
  </r>
  <r>
    <x v="5"/>
    <m/>
    <x v="5"/>
    <x v="6"/>
    <s v="O22496800002"/>
    <s v="BOD"/>
    <n v="2249680"/>
    <m/>
    <s v="00015011108 DEPOSITO DE EFECTIVO, DEPOSITANTE: CLAUDIA DANITZA BELLO RIVERO, CONCEPTO: DEVOLUCION DE PASAJE AEREO, CUENTA DE DEPOSITO: CUENTA UNICA DEL TESORO"/>
    <m/>
    <m/>
    <m/>
    <m/>
    <m/>
    <m/>
    <n v="0"/>
    <n v="699"/>
    <s v="NO_CONCILIADO"/>
  </r>
  <r>
    <x v="20"/>
    <m/>
    <x v="20"/>
    <x v="6"/>
    <s v="O22497070002"/>
    <s v="BOD"/>
    <n v="2249707"/>
    <m/>
    <s v="00099021001 DEPOSITO DE EFECTIVO, DEPOSITANTE: DANITZA FABIANET AGUAYO TORREZ, CONCEPTO: DEVOLUCION DE RECURSOS POR REFRIGERIO - DIC 2024, CUENTA DE DEPOSITO: CUENTA UNICA DEL TESORO/DJBR"/>
    <m/>
    <m/>
    <m/>
    <m/>
    <m/>
    <m/>
    <n v="0"/>
    <n v="18"/>
    <s v="NO_CONCILIADO"/>
  </r>
  <r>
    <x v="20"/>
    <m/>
    <x v="20"/>
    <x v="6"/>
    <s v="O22497150002"/>
    <s v="BOD"/>
    <n v="2249715"/>
    <m/>
    <s v="00099021001 DEPOSITO DE EFECTIVO, DEPOSITANTE: PATRICIA ELIZABETH MARTINEZ VILLA, CONCEPTO: DEVOLUCION DE RECURSOS POR EL PAGO DE REGRIGERIOS EN DEMASIA DIC/2024, CUENTA DE DEPOSITO: CUENTA UNICA DEL TESORO/DJBR"/>
    <m/>
    <m/>
    <m/>
    <m/>
    <m/>
    <m/>
    <n v="0"/>
    <n v="36"/>
    <s v="NO_CONCILIADO"/>
  </r>
  <r>
    <x v="11"/>
    <m/>
    <x v="11"/>
    <x v="6"/>
    <s v="O22497670002"/>
    <s v="BOD"/>
    <n v="2249767"/>
    <m/>
    <s v="00291012008 DEPOSITO DE EFECTIVO, DEPOSITANTE: VLADIMIR CHRISTIAN QUISPE PAYLLO, CONCEPTO: TRABAJO DE LABORATORIO, CUENTA DE DEPOSITO: CUENTA UNICA DEL TESORO"/>
    <m/>
    <m/>
    <m/>
    <m/>
    <m/>
    <m/>
    <n v="0"/>
    <n v="7343.74"/>
    <s v="NO_CONCILIADO"/>
  </r>
  <r>
    <x v="10"/>
    <m/>
    <x v="10"/>
    <x v="6"/>
    <s v="O22498030002"/>
    <s v="BOD"/>
    <n v="2249803"/>
    <m/>
    <s v="00383012001 DEPOSITO DE EFECTIVO, DEPOSITANTE: AGENCIA BOLIVIANA DE CORREOS, CONCEPTO: REGIONAL LA PAZ 20-21/03/2024, CUENTA DE DEPOSITO: CUENTA UNICA DEL TESORO"/>
    <m/>
    <m/>
    <m/>
    <m/>
    <m/>
    <m/>
    <n v="0"/>
    <n v="5400"/>
    <s v="NO_CONCILIADO"/>
  </r>
  <r>
    <x v="10"/>
    <m/>
    <x v="10"/>
    <x v="6"/>
    <s v="O22498040002"/>
    <s v="BOD"/>
    <n v="2249804"/>
    <m/>
    <s v="00383012001 DEPOSITO DE EFECTIVO, DEPOSITANTE: AGENCIA BOLIVIANA DE CORREOS, CONCEPTO: SAFI UNION S.A., CUENTA DE DEPOSITO: CUENTA UNICA DEL TESORO"/>
    <m/>
    <m/>
    <m/>
    <m/>
    <m/>
    <m/>
    <n v="0"/>
    <n v="28988.16"/>
    <s v="NO_CONCILIADO"/>
  </r>
  <r>
    <x v="10"/>
    <m/>
    <x v="10"/>
    <x v="6"/>
    <s v="O22498050002"/>
    <s v="BOD"/>
    <n v="2249805"/>
    <m/>
    <s v="00383012001 DEPOSITO DE EFECTIVO, DEPOSITANTE: AGENCIA BOLIVIANA DE CORREOS, CONCEPTO: REGIONAL LA PAZ 28/03/2024, CUENTA DE DEPOSITO: CUENTA UNICA DEL TESORO"/>
    <m/>
    <m/>
    <m/>
    <m/>
    <m/>
    <m/>
    <n v="0"/>
    <n v="4000"/>
    <s v="NO_CONCILIADO"/>
  </r>
  <r>
    <x v="10"/>
    <m/>
    <x v="10"/>
    <x v="6"/>
    <s v="O22498060002"/>
    <s v="BOD"/>
    <n v="2249806"/>
    <m/>
    <s v="00383012001 DEPOSITO DE EFECTIVO, DEPOSITANTE: AGENCIA BOLIVIANA DE CORREOS, CONCEPTO: REGIONAL TARIJA 23-31/12/2024, CUENTA DE DEPOSITO: CUENTA UNICA DEL TESORO"/>
    <m/>
    <m/>
    <m/>
    <m/>
    <m/>
    <m/>
    <n v="0"/>
    <n v="1726"/>
    <s v="NO_CONCILIADO"/>
  </r>
  <r>
    <x v="10"/>
    <m/>
    <x v="10"/>
    <x v="6"/>
    <s v="O22498070002"/>
    <s v="BOD"/>
    <n v="2249807"/>
    <m/>
    <s v="00383012001 DEPOSITO DE EFECTIVO, DEPOSITANTE: AGENCIA BOLIVIANA DE CORREOS, CONCEPTO: REGIONAL LA PAZ 2,3,10 Y 19/07/2024, CUENTA DE DEPOSITO: CUENTA UNICA DEL TESORO"/>
    <m/>
    <m/>
    <m/>
    <m/>
    <m/>
    <m/>
    <n v="0"/>
    <n v="2350"/>
    <s v="NO_CONCILIADO"/>
  </r>
  <r>
    <x v="10"/>
    <m/>
    <x v="10"/>
    <x v="6"/>
    <s v="O22498080002"/>
    <s v="BOD"/>
    <n v="2249808"/>
    <m/>
    <s v="00383012001 DEPOSITO DE EFECTIVO, DEPOSITANTE: AGENCIA BOLIVIANA DE CORREOS, CONCEPTO: REGIONAL LA PAZ 01/08/2024, CUENTA DE DEPOSITO: CUENTA UNICA DEL TESORO"/>
    <m/>
    <m/>
    <m/>
    <m/>
    <m/>
    <m/>
    <n v="0"/>
    <n v="2372"/>
    <s v="NO_CONCILIADO"/>
  </r>
  <r>
    <x v="10"/>
    <m/>
    <x v="10"/>
    <x v="6"/>
    <s v="O22498100002"/>
    <s v="BOD"/>
    <n v="2249810"/>
    <m/>
    <s v="00383012001 DEPOSITO DE EFECTIVO, DEPOSITANTE: AGENCIA BOLIVIANA DE CORREOS, CONCEPTO: REGIONAL ORURO 2-4/12/2024, CUENTA DE DEPOSITO: CUENTA UNICA DEL TESORO"/>
    <m/>
    <m/>
    <m/>
    <m/>
    <m/>
    <m/>
    <n v="0"/>
    <n v="1187"/>
    <s v="NO_CONCILIADO"/>
  </r>
  <r>
    <x v="10"/>
    <m/>
    <x v="10"/>
    <x v="6"/>
    <s v="O22498110002"/>
    <s v="BOD"/>
    <n v="2249811"/>
    <m/>
    <s v="00383012001 DEPOSITO DE EFECTIVO, DEPOSITANTE: AGENCIA BOLIVIANA DE CORREOS, CONCEPTO: REGIONAL LA PAZ 02/08/2024, CUENTA DE DEPOSITO: CUENTA UNICA DEL TESORO"/>
    <m/>
    <m/>
    <m/>
    <m/>
    <m/>
    <m/>
    <n v="0"/>
    <n v="6000"/>
    <s v="NO_CONCILIADO"/>
  </r>
  <r>
    <x v="10"/>
    <m/>
    <x v="10"/>
    <x v="6"/>
    <s v="O22498120002"/>
    <s v="BOD"/>
    <n v="2249812"/>
    <m/>
    <s v="00383012001 DEPOSITO DE EFECTIVO, DEPOSITANTE: AGENCIA BOLIVIANA DE CORREOS, CONCEPTO: REGIONAL ORURO 6-19/12/2024, CUENTA DE DEPOSITO: CUENTA UNICA DEL TESORO"/>
    <m/>
    <m/>
    <m/>
    <m/>
    <m/>
    <m/>
    <n v="0"/>
    <n v="3223"/>
    <s v="NO_CONCILIADO"/>
  </r>
  <r>
    <x v="10"/>
    <m/>
    <x v="10"/>
    <x v="6"/>
    <s v="O22498130002"/>
    <s v="BOD"/>
    <n v="2249813"/>
    <m/>
    <s v="00383012001 DEPOSITO DE EFECTIVO, DEPOSITANTE: AGENCIA BOLIVIANA DE CORREOS, CONCEPTO: REGIONAL LA PAZ 08/08/2024, CUENTA DE DEPOSITO: CUENTA UNICA DEL TESORO"/>
    <m/>
    <m/>
    <m/>
    <m/>
    <m/>
    <m/>
    <n v="0"/>
    <n v="1000"/>
    <s v="NO_CONCILIADO"/>
  </r>
  <r>
    <x v="10"/>
    <m/>
    <x v="10"/>
    <x v="6"/>
    <s v="O22498140002"/>
    <s v="BOD"/>
    <n v="2249814"/>
    <m/>
    <s v="00383012001 DEPOSITO DE EFECTIVO, DEPOSITANTE: AGENCIA BOLIVIANA DE CORREOS, CONCEPTO: REGIONAL ORURO 21-28/12/2024, CUENTA DE DEPOSITO: CUENTA UNICA DEL TESORO"/>
    <m/>
    <m/>
    <m/>
    <m/>
    <m/>
    <m/>
    <n v="0"/>
    <n v="934"/>
    <s v="NO_CONCILIADO"/>
  </r>
  <r>
    <x v="5"/>
    <m/>
    <x v="5"/>
    <x v="6"/>
    <s v="O22498180002"/>
    <s v="BOD"/>
    <n v="2249818"/>
    <m/>
    <s v="00099021001 DEPOSITO DE EFECTIVO, DEPOSITANTE: SIMON VENTURA CONDORI, CONCEPTO: DEVOLUCION DE SALARIOS, CUENTA DE DEPOSITO: CUENTA UNICA DEL TESORO/DJBR"/>
    <m/>
    <m/>
    <m/>
    <m/>
    <m/>
    <m/>
    <n v="0"/>
    <n v="2000"/>
    <s v="NO_CONCILIADO"/>
  </r>
  <r>
    <x v="6"/>
    <m/>
    <x v="6"/>
    <x v="6"/>
    <s v="B22495540002"/>
    <s v="BOD"/>
    <n v="2249554"/>
    <m/>
    <s v="00099021001 DEP.DE CHEQ.AJENOS,RET.DE CAM.,CONCEPTO: DEPÓSITO,DEP.: GOB. AUTONOMO MCPAL TIPUANI , PROCEDENCIA: BANCO UNION S.A., CHEQUE: 4777, FECHA DE EMISION:31/12/2024"/>
    <m/>
    <m/>
    <m/>
    <m/>
    <m/>
    <m/>
    <n v="0"/>
    <n v="798138.78"/>
    <s v="NO_CONCILIADO"/>
  </r>
  <r>
    <x v="0"/>
    <m/>
    <x v="0"/>
    <x v="6"/>
    <s v="B22496170002"/>
    <s v="BOD"/>
    <n v="2249617"/>
    <m/>
    <s v="00099021001 DEP.DE CHEQ.AJENOS,RET.DE CAM.,CONCEPTO: DEPÓSITO,DEP.: EDWIN GONZALO PORCEL ARANCIBIA , PROCEDENCIA: BANCO UNION S.A., CHEQUE: 211560, FECHA DE EMISION:10/01/2025"/>
    <m/>
    <m/>
    <m/>
    <m/>
    <m/>
    <m/>
    <n v="0"/>
    <n v="961"/>
    <s v="NO_CONCILIADO"/>
  </r>
  <r>
    <x v="11"/>
    <m/>
    <x v="11"/>
    <x v="6"/>
    <s v="B22496260002"/>
    <s v="BOD"/>
    <n v="2249626"/>
    <m/>
    <s v="00291012006 DEP.DE CHEQ.AJENOS,RET.DE CAM.,CONCEPTO: PAGO DE USO DE VIA,DEP.: GOBIERNO AUTONOMO DEPARTAMENTAL DE ORURO , PROCEDENCIA: BANCO UNION S.A., CHEQUE: 86070, FECHA DE EMISION:23/12/2024"/>
    <m/>
    <m/>
    <m/>
    <m/>
    <m/>
    <m/>
    <n v="0"/>
    <n v="2923.2"/>
    <s v="NO_CONCILIADO"/>
  </r>
  <r>
    <x v="0"/>
    <m/>
    <x v="0"/>
    <x v="7"/>
    <s v="O22500290002"/>
    <s v="BOD"/>
    <n v="2250029"/>
    <m/>
    <s v="00099021001 DEPOSITO DE EFECTIVO, DEPOSITANTE: LARISSA PEREZ, CONCEPTO: DEVOLUCION, CUENTA DE DEPOSITO: CUENTA UNICA DEL TESORO"/>
    <m/>
    <m/>
    <m/>
    <m/>
    <m/>
    <m/>
    <n v="0"/>
    <n v="186"/>
    <s v="NO_CONCILIADO"/>
  </r>
  <r>
    <x v="5"/>
    <m/>
    <x v="5"/>
    <x v="7"/>
    <s v="O22500820002"/>
    <s v="BOD"/>
    <n v="2250082"/>
    <m/>
    <s v="00015011114 DEPOSITO DE EFECTIVO, DEPOSITANTE: MONICA QUISPE MAMANI, CONCEPTO: DEVOLUCION POR PAGO DE DEMASIA DEL AGUA POTABLE (COSAALT) TARIJA, CUENTA DE DEPOSITO: CUENTA UNICA DEL TESORO"/>
    <m/>
    <m/>
    <m/>
    <m/>
    <m/>
    <m/>
    <n v="0"/>
    <n v="98.89"/>
    <s v="NO_CONCILIADO"/>
  </r>
  <r>
    <x v="7"/>
    <m/>
    <x v="7"/>
    <x v="7"/>
    <s v="O22501320002"/>
    <s v="BOD"/>
    <n v="2250132"/>
    <m/>
    <s v="00117012001 DEPOSITO DE EFECTIVO, DEPOSITANTE: PAULA MAMANI VASQUEZ CI 5960404, CONCEPTO: DEVOLUCION PAGO DEL AGUINALDO DE NAVIDAD 2024, CUENTA DE DEPOSITO: CUENTA UNICA DEL TESORO"/>
    <m/>
    <m/>
    <m/>
    <m/>
    <m/>
    <m/>
    <n v="0"/>
    <n v="3361.75"/>
    <s v="NO_CONCILIADO"/>
  </r>
  <r>
    <x v="0"/>
    <m/>
    <x v="0"/>
    <x v="7"/>
    <s v="B22500710002"/>
    <s v="BOD"/>
    <n v="2250071"/>
    <m/>
    <s v="00099021001 DEP.DE CHEQ.AJENOS,RET.DE CAM.,CONCEPTO: DEPÓSITO,DEP.: JORGE CARLOS ALIZARES ARIAS , PROCEDENCIA: BANCO UNION S.A., CHEQUE: 211561, FECHA DE EMISION:13/01/2025"/>
    <m/>
    <m/>
    <m/>
    <m/>
    <m/>
    <m/>
    <n v="0"/>
    <n v="4000"/>
    <s v="NO_CONCILIADO"/>
  </r>
  <r>
    <x v="6"/>
    <m/>
    <x v="6"/>
    <x v="7"/>
    <s v="Q21523790002"/>
    <s v="CRV"/>
    <n v="2152379"/>
    <m/>
    <s v="NUMERO DE LIBRETA CUT: 00099021001 OPERACIÓN E75 TRANSFERENCIA DE LA CUENTA FISCAL BUN A LA CUT EN MN TRANSF.FDOS.AL.BCB GOB. AUTONOMO MCPAL. DE BOLIVAR CITE: GAMB-MAE NO 005/2025 CUENTA CUT 3987069001 LIBRETA NÂ° 00099021001"/>
    <m/>
    <m/>
    <m/>
    <m/>
    <m/>
    <m/>
    <n v="0"/>
    <n v="119370.57"/>
    <s v="NO_CONCILIADO"/>
  </r>
  <r>
    <x v="25"/>
    <m/>
    <x v="25"/>
    <x v="7"/>
    <s v="Q21526460002"/>
    <s v="CRV"/>
    <n v="2152646"/>
    <m/>
    <s v="NUMERO DE LIBRETA CUT: 00223012002 OPERACIÓN E18 TRANSFERENCIA DEL SISTEMA FINANCIERO POR CUENTA DE TERCEROS A LA CUT TRANSFERENCIA DE LOS RENDIMIENTOS DE LA GESTION - FIDEICOMISO FONABOSQUE"/>
    <m/>
    <m/>
    <m/>
    <m/>
    <m/>
    <m/>
    <n v="0"/>
    <n v="3023661.15"/>
    <s v="NO_CONCILIADO"/>
  </r>
  <r>
    <x v="14"/>
    <m/>
    <x v="14"/>
    <x v="7"/>
    <s v="Q21526740002"/>
    <s v="CRV"/>
    <n v="2152674"/>
    <m/>
    <s v="NUMERO DE LIBRETA CUT: 00099021001 OPERACIÓN E18 TRANSFERENCIA DEL SISTEMA FINANCIERO POR CUENTA DE TERCEROS A LA CUT DEVOLUCION AL TGN POR CONCILIACION DE COMPENSACION DE FRACCION COMPLEMENTARIA - CONCILIACION ABRIL 2024"/>
    <m/>
    <m/>
    <m/>
    <m/>
    <m/>
    <m/>
    <n v="0"/>
    <n v="63938.98"/>
    <s v="NO_CONCILIADO"/>
  </r>
  <r>
    <x v="14"/>
    <m/>
    <x v="14"/>
    <x v="7"/>
    <s v="Q21526750002"/>
    <s v="CRV"/>
    <n v="2152675"/>
    <m/>
    <s v="NUMERO DE LIBRETA CUT: 00099021001 OPERACIÓN E18 TRANSFERENCIA DEL SISTEMA FINANCIERO POR CUENTA DE TERCEROS A LA CUT DEVOLUCION AL TGN POR CONCILIACION DE COTIZACIONES MENSUAL ABRIL 2024 DE LA GESTORA PUBLICA"/>
    <m/>
    <m/>
    <m/>
    <m/>
    <m/>
    <m/>
    <n v="0"/>
    <n v="1910259.51"/>
    <s v="NO_CONCILIADO"/>
  </r>
  <r>
    <x v="7"/>
    <m/>
    <x v="7"/>
    <x v="7"/>
    <s v="S11165510003"/>
    <s v="COB"/>
    <n v="1116551"/>
    <m/>
    <s v="||TRANSFERENCIA DE FONDOS S/G MENSAJES SWIFT NROS. 546 Y 544 DE LA FECHA Y NOTA CITE DGAC/10571/2024 DE F.14.03.2024 (HRE-TGL-4549) DE LA DIRECCION GENERAL DE AERONAUTICA CIVIL (SECTOR PÚBLICO). DEBITO DE LA LIBRETA 00117012001 DGAC, REPOSICIÓN DE ÚTILES DE ESCRITORIO."/>
    <m/>
    <m/>
    <m/>
    <m/>
    <m/>
    <m/>
    <n v="60"/>
    <n v="0"/>
    <s v="NO_CONCILIADO"/>
  </r>
  <r>
    <x v="20"/>
    <m/>
    <x v="20"/>
    <x v="8"/>
    <s v="O22503030002"/>
    <s v="BOD"/>
    <n v="2250303"/>
    <m/>
    <s v="00099021001 DEPOSITO DE EFECTIVO, DEPOSITANTE: MIGUEL ANGEL SORIA SOTO, CONCEPTO: DEVOLUCION RECURSOS PAGO REFRIGERIO EN DEMASIA DIC/24, CUENTA DE DEPOSITO: CUENTA UNICA DEL TESORO/DJBR"/>
    <m/>
    <m/>
    <m/>
    <m/>
    <m/>
    <m/>
    <n v="0"/>
    <n v="18"/>
    <s v="NO_CONCILIADO"/>
  </r>
  <r>
    <x v="20"/>
    <m/>
    <x v="20"/>
    <x v="8"/>
    <s v="O22503050002"/>
    <s v="BOD"/>
    <n v="2250305"/>
    <m/>
    <s v="00099021001 DEPOSITO DE EFECTIVO, DEPOSITANTE: AUREA MAGDALENA COSSIO ORDOÑEZ, CONCEPTO: DEVOLUCION RECURSOS PAGO REFRIGERIO EN DEMASIA DIC/24, CUENTA DE DEPOSITO: CUENTA UNICA DEL TESORO/DJBR"/>
    <m/>
    <m/>
    <m/>
    <m/>
    <m/>
    <m/>
    <n v="0"/>
    <n v="18"/>
    <s v="NO_CONCILIADO"/>
  </r>
  <r>
    <x v="26"/>
    <m/>
    <x v="26"/>
    <x v="8"/>
    <s v="O22503200002"/>
    <s v="BOD"/>
    <n v="2250320"/>
    <m/>
    <s v="00254014101 DEPOSITO DE EFECTIVO, DEPOSITANTE: INSTITUTO DEL SEGURO AGRARIO, CONCEPTO: DEVOLUCION DE VIATICOS C-31 1040/24 LUTHER QUISPE, CUENTA DE DEPOSITO: CUENTA UNICA DEL TESORO"/>
    <m/>
    <m/>
    <m/>
    <m/>
    <m/>
    <m/>
    <n v="0"/>
    <n v="750"/>
    <s v="NO_CONCILIADO"/>
  </r>
  <r>
    <x v="0"/>
    <m/>
    <x v="0"/>
    <x v="8"/>
    <s v="O22503270002"/>
    <s v="BOD"/>
    <n v="2250327"/>
    <m/>
    <s v="00099024113 DEPOSITO DE EFECTIVO, DEPOSITANTE: LINO SALOMON MEDINA SULLCA, CONCEPTO: DEVOLUCION PARTE DEL PAGO PLANILLA 4 - CONST. Y EQUIP. HOSP. SEGUNDO NIVEL ISAIAS - MUNC.ORURO, CUENTA DE DEPOSITO: CUENTA UNICA DEL TESORO"/>
    <m/>
    <m/>
    <m/>
    <m/>
    <m/>
    <m/>
    <n v="0"/>
    <n v="50"/>
    <s v="NO_CONCILIADO"/>
  </r>
  <r>
    <x v="0"/>
    <m/>
    <x v="0"/>
    <x v="8"/>
    <s v="O22503420002"/>
    <s v="BOD"/>
    <n v="2250342"/>
    <m/>
    <s v="00099021001 DEPOSITO DE EFECTIVO, DEPOSITANTE: FREDDY ASCENCIO RODRIGUEZ, CONCEPTO: REVERSION, CUENTA DE DEPOSITO: CUENTA UNICA DEL TESORO"/>
    <m/>
    <m/>
    <m/>
    <m/>
    <m/>
    <m/>
    <n v="0"/>
    <n v="7046.15"/>
    <s v="NO_CONCILIADO"/>
  </r>
  <r>
    <x v="0"/>
    <m/>
    <x v="0"/>
    <x v="8"/>
    <s v="O22503590002"/>
    <s v="BOD"/>
    <n v="2250359"/>
    <m/>
    <s v="00099021001 DEPOSITO DE EFECTIVO, DEPOSITANTE: JUSTA MENDOZA DE CARVAJAL, CONCEPTO: DEVOLUCION DE RETROACTIVO, CUENTA DE DEPOSITO: CUENTA UNICA DEL TESORO"/>
    <m/>
    <m/>
    <m/>
    <m/>
    <m/>
    <m/>
    <n v="0"/>
    <n v="700"/>
    <s v="NO_CONCILIADO"/>
  </r>
  <r>
    <x v="2"/>
    <m/>
    <x v="2"/>
    <x v="8"/>
    <s v="O22503630002"/>
    <s v="BOD"/>
    <n v="2250363"/>
    <m/>
    <s v="00081071102 DEPOSITO DE EFECTIVO, DEPOSITANTE: ALFREDO FLORIBE MELGAR, CONCEPTO: DEP. POR OMISION EN EL MARCADO DE FECHA 26/12/2024, CUENTA DE DEPOSITO: CUENTA UNICA DEL TESORO"/>
    <m/>
    <m/>
    <m/>
    <m/>
    <m/>
    <m/>
    <n v="0"/>
    <n v="211.62"/>
    <s v="NO_CONCILIADO"/>
  </r>
  <r>
    <x v="0"/>
    <m/>
    <x v="0"/>
    <x v="8"/>
    <s v="O22503680002"/>
    <s v="BOD"/>
    <n v="2250368"/>
    <m/>
    <s v="00099021001 DEPOSITO DE EFECTIVO, DEPOSITANTE: CHOQUE CONDORI JHONNY, CONCEPTO: DEVOLUCION, CUENTA DE DEPOSITO: CUENTA UNICA DEL TESORO"/>
    <m/>
    <m/>
    <m/>
    <m/>
    <m/>
    <m/>
    <n v="0"/>
    <n v="1846.06"/>
    <s v="NO_CONCILIADO"/>
  </r>
  <r>
    <x v="20"/>
    <m/>
    <x v="20"/>
    <x v="8"/>
    <s v="O22503860002"/>
    <s v="BOD"/>
    <n v="2250386"/>
    <m/>
    <s v="00099021001 DEPOSITO DE EFECTIVO, DEPOSITANTE: ELENA AURORA JAMACHI ALVAREZ, CONCEPTO: DEVOLUCION DE RECURSOS PAGO DE REFRIGERIO EN DEMASIA DIC/2024, CUENTA DE DEPOSITO: CUENTA UNICA DEL TESORO/DJBR"/>
    <m/>
    <m/>
    <m/>
    <m/>
    <m/>
    <m/>
    <n v="0"/>
    <n v="18"/>
    <s v="NO_CONCILIADO"/>
  </r>
  <r>
    <x v="5"/>
    <m/>
    <x v="5"/>
    <x v="8"/>
    <s v="O22503910002"/>
    <s v="BOD"/>
    <n v="2250391"/>
    <m/>
    <s v="00015011108 DEPOSITO DE EFECTIVO, DEPOSITANTE: ROLANDO FABIO ULAQUE ZEBALLOS, CONCEPTO: REMANENTE DEL SERVICIO DE ENERGIA ELECTRICA DE LA DISTRITAL DE MIGRACION PANDO DICIEMBRE/2024, CUENTA DE DEPOSITO: CUENTA UNICA DEL TESORO"/>
    <m/>
    <m/>
    <m/>
    <m/>
    <m/>
    <m/>
    <n v="0"/>
    <n v="349.37"/>
    <s v="NO_CONCILIADO"/>
  </r>
  <r>
    <x v="20"/>
    <m/>
    <x v="20"/>
    <x v="8"/>
    <s v="O22503930002"/>
    <s v="BOD"/>
    <n v="2250393"/>
    <m/>
    <s v="00099021001 DEPOSITO DE EFECTIVO, DEPOSITANTE: RENE WILSON MURILLO PAZ, CONCEPTO: DEVOLUCION DE RECURSOS POR PAGO DE REFRIGERIO EN DEMASIA DIC/2024, CUENTA DE DEPOSITO: CUENTA UNICA DEL TESORO/DJBR"/>
    <m/>
    <m/>
    <m/>
    <m/>
    <m/>
    <m/>
    <n v="0"/>
    <n v="18"/>
    <s v="NO_CONCILIADO"/>
  </r>
  <r>
    <x v="0"/>
    <m/>
    <x v="0"/>
    <x v="8"/>
    <s v="O22503960002"/>
    <s v="BOD"/>
    <n v="2250396"/>
    <m/>
    <s v="00099021001 DEPOSITO DE EFECTIVO, DEPOSITANTE: VICTOR MURICIO LLANOS FERNANDEZ, CONCEPTO: DEVOLUCION DE RECURSO DE REFRIGERIO, CUENTA DE DEPOSITO: CUENTA UNICA DEL TESORO"/>
    <m/>
    <m/>
    <m/>
    <m/>
    <m/>
    <m/>
    <n v="0"/>
    <n v="18"/>
    <s v="NO_CONCILIADO"/>
  </r>
  <r>
    <x v="20"/>
    <m/>
    <x v="20"/>
    <x v="8"/>
    <s v="O22503970002"/>
    <s v="BOD"/>
    <n v="2250397"/>
    <m/>
    <s v="00099021001 DEPOSITO DE EFECTIVO, DEPOSITANTE: CESAR AUGUSTO OLIVARES LOPEZ, CONCEPTO: DEVOLUCION POR CONCEPTO DE REFRIGERIO DIC/2024, CUENTA DE DEPOSITO: CUENTA UNICA DEL TESORO/DJBR"/>
    <m/>
    <m/>
    <m/>
    <m/>
    <m/>
    <m/>
    <n v="0"/>
    <n v="18"/>
    <s v="NO_CONCILIADO"/>
  </r>
  <r>
    <x v="20"/>
    <m/>
    <x v="20"/>
    <x v="8"/>
    <s v="O22503990002"/>
    <s v="BOD"/>
    <n v="2250399"/>
    <m/>
    <s v="00099021001 DEPOSITO DE EFECTIVO, DEPOSITANTE: SILVIO ADOLFO COPA GARCIA, CONCEPTO: DEVOLUCION DE RECURSOS POR PAGO DE REFRIGERIO EN DEMASIA DIC/2024, CUENTA DE DEPOSITO: CUENTA UNICA DEL TESORO/DJBR"/>
    <m/>
    <m/>
    <m/>
    <m/>
    <m/>
    <m/>
    <n v="0"/>
    <n v="18"/>
    <s v="NO_CONCILIADO"/>
  </r>
  <r>
    <x v="6"/>
    <m/>
    <x v="6"/>
    <x v="8"/>
    <s v="O22504000002"/>
    <s v="BOD"/>
    <n v="2250400"/>
    <m/>
    <s v="00099021001 DEPOSITO DE EFECTIVO, DEPOSITANTE: JHEAN CARLA GABRIEL ALVAREZ, CONCEPTO: DEVOLUCION DE RECURSOS POR PAGO DE REFRIGERIO EN DEMASIA DIC/2024, CUENTA DE DEPOSITO: CUENTA UNICA DEL TESORO/DJBR"/>
    <m/>
    <m/>
    <m/>
    <m/>
    <m/>
    <m/>
    <n v="0"/>
    <n v="18"/>
    <s v="NO_CONCILIADO"/>
  </r>
  <r>
    <x v="20"/>
    <m/>
    <x v="20"/>
    <x v="8"/>
    <s v="O22504010002"/>
    <s v="BOD"/>
    <n v="2250401"/>
    <m/>
    <s v="00099021001 DEPOSITO DE EFECTIVO, DEPOSITANTE: CRISTIAN VARGAS FERRUFINO, CONCEPTO: DEVOLUCION DE RECURSOS POR PAGO DE REFRIGERIO EN DEMASIA DIC/2024, CUENTA DE DEPOSITO: CUENTA UNICA DEL TESORO/DJBR"/>
    <m/>
    <m/>
    <m/>
    <m/>
    <m/>
    <m/>
    <n v="0"/>
    <n v="18"/>
    <s v="NO_CONCILIADO"/>
  </r>
  <r>
    <x v="20"/>
    <m/>
    <x v="20"/>
    <x v="8"/>
    <s v="O22504040002"/>
    <s v="BOD"/>
    <n v="2250404"/>
    <m/>
    <s v="00099021001 DEPOSITO DE EFECTIVO, DEPOSITANTE: NILVIA VALLEJOS VEIZAGA, CONCEPTO: DEVOLUCION DE RECURSOS POR PAGO DE REFRIGERIO EN DEMASIA DIC/2024, CUENTA DE DEPOSITO: CUENTA UNICA DEL TESORO/DJBR"/>
    <m/>
    <m/>
    <m/>
    <m/>
    <m/>
    <m/>
    <n v="0"/>
    <n v="18"/>
    <s v="NO_CONCILIADO"/>
  </r>
  <r>
    <x v="20"/>
    <m/>
    <x v="20"/>
    <x v="8"/>
    <s v="O22504050002"/>
    <s v="BOD"/>
    <n v="2250405"/>
    <m/>
    <s v="00099021001 DEPOSITO DE EFECTIVO, DEPOSITANTE: ELIAS QUISPE CHOQUE, CONCEPTO: DEVOLUCION DE RECURSOS POR PAGO DE REFRIGERIO EN DEMASIA DIC/2024, CUENTA DE DEPOSITO: CUENTA UNICA DEL TESORO/DJBR"/>
    <m/>
    <m/>
    <m/>
    <m/>
    <m/>
    <m/>
    <n v="0"/>
    <n v="18"/>
    <s v="NO_CONCILIADO"/>
  </r>
  <r>
    <x v="20"/>
    <m/>
    <x v="20"/>
    <x v="8"/>
    <s v="O22504070002"/>
    <s v="BOD"/>
    <n v="2250407"/>
    <m/>
    <s v="00099021001 DEPOSITO DE EFECTIVO, DEPOSITANTE: JUAN CARLOS GONZALES SIÑANI, CONCEPTO: DEVOLUCION DE RECURSOS POR PAGO DE REFRIGERIO EN DEMASIA DIC/2024 Y OMISION, CUENTA DE DEPOSITO: CUENTA UNICA DEL TESORO/DJBR"/>
    <m/>
    <m/>
    <m/>
    <m/>
    <m/>
    <m/>
    <n v="0"/>
    <n v="36"/>
    <s v="NO_CONCILIADO"/>
  </r>
  <r>
    <x v="27"/>
    <m/>
    <x v="27"/>
    <x v="8"/>
    <s v="O22504100002"/>
    <s v="BOD"/>
    <n v="2250410"/>
    <m/>
    <s v="00221012001 DEPOSITO DE EFECTIVO, DEPOSITANTE: EMPRESA COLQUECHACA, CONCEPTO: MULTA, CUENTA DE DEPOSITO: CUENTA UNICA DEL TESORO"/>
    <m/>
    <m/>
    <m/>
    <m/>
    <m/>
    <m/>
    <n v="0"/>
    <n v="38799.199999999997"/>
    <s v="NO_CONCILIADO"/>
  </r>
  <r>
    <x v="10"/>
    <m/>
    <x v="10"/>
    <x v="8"/>
    <s v="O22504270002"/>
    <s v="BOD"/>
    <n v="2250427"/>
    <m/>
    <s v="00383012001 DEPOSITO DE EFECTIVO, DEPOSITANTE: QUIROGA, CONCEPTO: SERVICIOS, CUENTA DE DEPOSITO: CUENTA UNICA DEL TESORO"/>
    <m/>
    <m/>
    <m/>
    <m/>
    <m/>
    <m/>
    <n v="0"/>
    <n v="176"/>
    <s v="NO_CONCILIADO"/>
  </r>
  <r>
    <x v="10"/>
    <m/>
    <x v="10"/>
    <x v="8"/>
    <s v="O22504110002"/>
    <s v="BOD"/>
    <n v="2250411"/>
    <m/>
    <s v="00383012001 DEPOSITO DE EFECTIVO, DEPOSITANTE: QUIROGA, CONCEPTO: SERVICIOS, CUENTA DE DEPOSITO: CUENTA UNICA DEL TESORO"/>
    <m/>
    <m/>
    <m/>
    <m/>
    <m/>
    <m/>
    <n v="0"/>
    <n v="406"/>
    <s v="NO_CONCILIADO"/>
  </r>
  <r>
    <x v="10"/>
    <m/>
    <x v="10"/>
    <x v="8"/>
    <s v="O22504320002"/>
    <s v="BOD"/>
    <n v="2250432"/>
    <m/>
    <s v="00383012001 DEPOSITO DE EFECTIVO, DEPOSITANTE: QUIROGA, CONCEPTO: SERVICIOS, CUENTA DE DEPOSITO: CUENTA UNICA DEL TESORO"/>
    <m/>
    <m/>
    <m/>
    <m/>
    <m/>
    <m/>
    <n v="0"/>
    <n v="412"/>
    <s v="NO_CONCILIADO"/>
  </r>
  <r>
    <x v="0"/>
    <m/>
    <x v="0"/>
    <x v="8"/>
    <s v="O22504370002"/>
    <s v="BOD"/>
    <n v="2250437"/>
    <m/>
    <s v="00099021001 DEPOSITO DE EFECTIVO, DEPOSITANTE: WALTER VILLARROEL CHUQUIMIA, CONCEPTO: DEVOLUCION, CUENTA DE DEPOSITO: CUENTA UNICA DEL TESORO"/>
    <m/>
    <m/>
    <m/>
    <m/>
    <m/>
    <m/>
    <n v="0"/>
    <n v="1200"/>
    <s v="NO_CONCILIADO"/>
  </r>
  <r>
    <x v="26"/>
    <m/>
    <x v="26"/>
    <x v="8"/>
    <s v="O22504510002"/>
    <s v="BOD"/>
    <n v="2250451"/>
    <m/>
    <s v="00099021001 DEPOSITO DE EFECTIVO, DEPOSITANTE: INSTITUTO DEL SEGURO AGRARIO, CONCEPTO: DEVOLUCION DE PASAJES C-31 962 GUIDO W. MAMANI, CUENTA DE DEPOSITO: CUENTA UNICA DEL TESORO"/>
    <m/>
    <m/>
    <m/>
    <m/>
    <m/>
    <m/>
    <n v="0"/>
    <n v="200"/>
    <s v="NO_CONCILIADO"/>
  </r>
  <r>
    <x v="2"/>
    <m/>
    <x v="2"/>
    <x v="8"/>
    <s v="O22505230002"/>
    <s v="BOD"/>
    <n v="2250523"/>
    <m/>
    <s v="00081071102 DEPOSITO DE EFECTIVO, DEPOSITANTE: GELY ZERDA ROCHA, CONCEPTO: C-31 N°572 REVERSION PAGO BONO DE TÉ, DICIEMBRE 2024 - CONSULTOR INDIVIDUAL EN LINEA, CUENTA DE DEPOSITO: CUENTA UNICA DEL TESORO"/>
    <m/>
    <m/>
    <m/>
    <m/>
    <m/>
    <m/>
    <n v="0"/>
    <n v="252"/>
    <s v="NO_CONCILIADO"/>
  </r>
  <r>
    <x v="0"/>
    <m/>
    <x v="0"/>
    <x v="8"/>
    <s v="O22505260002"/>
    <s v="BOD"/>
    <n v="2250526"/>
    <m/>
    <s v="00099021001 DEPOSITO DE EFECTIVO, DEPOSITANTE: GELY ZERDA ROCHA, CONCEPTO: C-31 N°573 REVERSION PAGO BONO DE TÉ, DICIEMBRE 2024 PERSONAL EVENTUAL, CUENTA DE DEPOSITO: CUENTA UNICA DEL TESORO/DJBR"/>
    <m/>
    <m/>
    <m/>
    <m/>
    <m/>
    <m/>
    <n v="0"/>
    <n v="360"/>
    <s v="NO_CONCILIADO"/>
  </r>
  <r>
    <x v="5"/>
    <m/>
    <x v="5"/>
    <x v="8"/>
    <s v="O22505430002"/>
    <s v="BOD"/>
    <n v="2250543"/>
    <m/>
    <s v="00015011107 DEPOSITO DE EFECTIVO, DEPOSITANTE: PROMID, CONCEPTO: PAGO SERVICIO AGUA ENERO 2025, CUENTA DE DEPOSITO: CUENTA UNICA DEL TESORO"/>
    <m/>
    <m/>
    <m/>
    <m/>
    <m/>
    <m/>
    <n v="0"/>
    <n v="329.74"/>
    <s v="NO_CONCILIADO"/>
  </r>
  <r>
    <x v="0"/>
    <m/>
    <x v="0"/>
    <x v="8"/>
    <s v="B22503620002"/>
    <s v="BOD"/>
    <n v="2250362"/>
    <m/>
    <s v="00099021001 DEP.DE CHEQ.AJENOS,RET.DE CAM.,CONCEPTO: DEVOLUCION,DEP.: JUAN MARQUEZ , PROCEDENCIA: BANCO UNION S.A., CHEQUE: 213434, FECHA DE EMISION:14/01/2025"/>
    <m/>
    <m/>
    <m/>
    <m/>
    <m/>
    <m/>
    <n v="0"/>
    <n v="16060.68"/>
    <s v="NO_CONCILIADO"/>
  </r>
  <r>
    <x v="13"/>
    <m/>
    <x v="13"/>
    <x v="8"/>
    <s v="S11166560002"/>
    <s v="CRV"/>
    <n v="1116656"/>
    <m/>
    <s v="||TRANSFERENCIA DE FONDOS DEL EXTERIOR P/DEVOLUCION COMISIONES BANCARIAS COMMERZBANK AG, FRANKFURT-ALEMANIA, CORRESP.A LA CARTA DE CREDITO REF.:I-2022-32 P/C YPFB A/F CUÑADO S.A.U.,S/G SWIFT 583,14/01/2025 Y DOCS.ADJ. LIB.00513072001 YPFB-OPERACIONES GNRGD RF:DEVOL.COMIS.COMMERZBANK LC I-2022-32 PC YPFB AF CUÑADO SAU"/>
    <m/>
    <m/>
    <m/>
    <m/>
    <m/>
    <m/>
    <n v="0"/>
    <n v="5145.2700000000004"/>
    <s v="NO_CONCILIADO"/>
  </r>
  <r>
    <x v="28"/>
    <m/>
    <x v="28"/>
    <x v="8"/>
    <s v="Q21531100002"/>
    <s v="CRV"/>
    <n v="2153110"/>
    <m/>
    <s v="NUMERO DE LIBRETA CUT: 00099021001 OPERACIÓN E18 TRANSFERENCIA DEL SISTEMA FINANCIERO POR CUENTA DE TERCEROS A LA CUT TRANSFERENCIA POR DEVOLUCION DE HABERES AL TESORO GENERAL DE LA NACION SOLICITUD VEGA TORREZ MARIA NELA"/>
    <m/>
    <m/>
    <m/>
    <m/>
    <m/>
    <m/>
    <n v="0"/>
    <n v="152419.18"/>
    <s v="NO_CONCILIADO"/>
  </r>
  <r>
    <x v="6"/>
    <m/>
    <x v="6"/>
    <x v="8"/>
    <s v="Q21532140002"/>
    <s v="CRV"/>
    <n v="2153214"/>
    <m/>
    <s v="NUMERO DE LIBRETA CUT: 00099021001 OPERACIÓN E75 TRANSFERENCIA DE LA CUENTA FISCAL BUN A LA CUT EN MN TRANSF.FDOS.AL.BCB GOBIERNO AUTONOMO INDIGENA ORIGINARIO DE SALINAS, CITE: GAIOC-SA/MAE/012/2025 CUENTA CUT 3987 LIBRETA NÂ° 00099021001"/>
    <m/>
    <m/>
    <m/>
    <m/>
    <m/>
    <m/>
    <n v="0"/>
    <n v="396135.78"/>
    <s v="NO_CONCILIADO"/>
  </r>
  <r>
    <x v="29"/>
    <m/>
    <x v="29"/>
    <x v="8"/>
    <s v="S11166830001"/>
    <s v="DEV"/>
    <n v="1116683"/>
    <m/>
    <s v="||PAGO SERV.DE INVESTIGACIÓN DEL BANQUERO SOLIC.053053-22106 DE EBA A FAVOR DE SERVICIO AGRICOLA GANADERO POR HABILITACIÓN DE PRODUCTOS LACTEOS REF.: DEVOLUCION POR USD 7.060.- POR INSTRUCCIONES DEL BENEFICIARIO, DE LA TRANSFERENCIA POR USD 7.100.- FECHA VALOR 3/12/2024 LIB.00599012001 EBA-GESTIÓN GERENCIAL EJECUTIVA COMIS. EQUIV. A USD 50.-"/>
    <m/>
    <m/>
    <m/>
    <m/>
    <m/>
    <m/>
    <n v="348"/>
    <n v="0"/>
    <s v="NO_CONCILIADO"/>
  </r>
  <r>
    <x v="19"/>
    <m/>
    <x v="19"/>
    <x v="8"/>
    <s v="S11166550001"/>
    <s v="DEV"/>
    <n v="1116655"/>
    <m/>
    <s v="||RESPUESTA A DEBITO DEL BANQUERO POR PAGO DE SERV.DE INVESTIGACION DE SOL. 053347 - 22294 DE 23/12/2024, MIN.DE RR.EE. A FAVOR DE BOLIVIAN CONSULATE EN LOS ANGELES, POR CONCEPTO PAGO DE AGUINALDOS A PERSONAL DE EMBAJADAS Y CONSULADOS 2024. DEBITO LIBRETA NO.00099021001 TGN-RECURSOS ORDINARIOS EQUIV.USD 50.-"/>
    <m/>
    <m/>
    <m/>
    <m/>
    <m/>
    <m/>
    <n v="348"/>
    <n v="0"/>
    <s v="NO_CONCILIADO"/>
  </r>
  <r>
    <x v="19"/>
    <m/>
    <x v="19"/>
    <x v="8"/>
    <s v="S11166550004"/>
    <s v="COB"/>
    <n v="1116655"/>
    <m/>
    <s v="||RESPUESTA A DEBITO DEL BANQUERO POR PAGO DE SERV.DE INVESTIGACION DE SOL. 053347 - 22294 DE 23/12/2024, MIN.DE RR.EE. A FAVOR DE BOLIVIAN CONSULATE EN LOS ANGELES, POR CONCEPTO PAGO DE AGUINALDOS A PERSONAL DE EMBAJADAS Y CONSULADOS 2024. CGO. LIBRETA NO.00099021001 TGN-RECURSOS ORDINARIOS (UTILES DE ESCRITORIO)"/>
    <m/>
    <m/>
    <m/>
    <m/>
    <m/>
    <m/>
    <n v="60"/>
    <n v="0"/>
    <s v="NO_CONCILIADO"/>
  </r>
  <r>
    <x v="29"/>
    <m/>
    <x v="29"/>
    <x v="8"/>
    <s v="S11166830004"/>
    <s v="COB"/>
    <n v="1116683"/>
    <m/>
    <s v="||PAGO SERV.DE INVESTIGACIÓN DEL BANQUERO SOLIC.053053-22106 DE EBA A FAVOR DE SERVICIO AGRICOLA GANADERO POR HABILITACIÓN DE PRODUCTOS LACTEOS REF.: DEVOLUCION POR USD 7.060.- POR INSTRUCCIONES DEL BENEFICIARIO, DE LA TRANSFERENCIA POR USD 7.100.- FECHA VALOR 3/12/2024 LIB.00599012001 EBA-GESTIÓN GERENCIAL EJECUTIVA COBRO UTILES DE ESCRITORIO"/>
    <m/>
    <m/>
    <m/>
    <m/>
    <m/>
    <m/>
    <n v="60"/>
    <n v="0"/>
    <s v="NO_CONCILIADO"/>
  </r>
  <r>
    <x v="7"/>
    <m/>
    <x v="7"/>
    <x v="8"/>
    <s v="S11167810003"/>
    <s v="COB"/>
    <n v="1116781"/>
    <m/>
    <s v="||TRANSFERENCIA DE FONDOS S/G MENSAJE SWIFT NRO. 591 EN ATENCIÓN A NOTA: DGAC/10571/2024 DE F.14/3/2024 (HRE-TGL-4549) ENVIADO POR LA DIRECCIÓN GENERAL DE AERONÁUTICA CIVIL (SECTOR PÚBLICO). DEBITO DE LA LIBRETA 00117012001 DGAC, REPOSICIÓN ÚTILES DE ESCRITORIO."/>
    <m/>
    <m/>
    <m/>
    <m/>
    <m/>
    <m/>
    <n v="60"/>
    <n v="0"/>
    <s v="NO_CONCILIADO"/>
  </r>
  <r>
    <x v="8"/>
    <m/>
    <x v="8"/>
    <x v="9"/>
    <s v="O22507060002"/>
    <s v="BOD"/>
    <n v="2250706"/>
    <m/>
    <s v="00099021001 DEPOSITO DE EFECTIVO, DEPOSITANTE: GROVER ANTONIO FLORES ARANIBAR, CONCEPTO: CONVENIO DOBLE PERCEPCION SENASIR, CUENTA DE DEPOSITO: CUENTA UNICA DEL TESORO"/>
    <m/>
    <m/>
    <m/>
    <m/>
    <m/>
    <m/>
    <n v="0"/>
    <n v="1000"/>
    <s v="NO_CONCILIADO"/>
  </r>
  <r>
    <x v="0"/>
    <m/>
    <x v="0"/>
    <x v="9"/>
    <s v="O22507420002"/>
    <s v="BOD"/>
    <n v="2250742"/>
    <m/>
    <s v="00099021001 DEPOSITO DE EFECTIVO, DEPOSITANTE: MONICA ADA PANOZO DE ZEBALLOS, CONCEPTO: DEVOLUCION DE ABONO EFECTUADO POSTERIOR A LA FECHA DE FALLECIMIENTO, CUENTA DE DEPOSITO: CUENTA UNICA DEL TESORO"/>
    <m/>
    <m/>
    <m/>
    <m/>
    <m/>
    <m/>
    <n v="0"/>
    <n v="4135.8"/>
    <s v="NO_CONCILIADO"/>
  </r>
  <r>
    <x v="0"/>
    <m/>
    <x v="0"/>
    <x v="9"/>
    <s v="O22508430002"/>
    <s v="BOD"/>
    <n v="2250843"/>
    <m/>
    <s v="00099021001 DEPOSITO DE EFECTIVO, DEPOSITANTE: GABRIELA MASSI CANAZA, CONCEPTO: DEVOLUCION, CUENTA DE DEPOSITO: CUENTA UNICA DEL TESORO"/>
    <m/>
    <m/>
    <m/>
    <m/>
    <m/>
    <m/>
    <n v="0"/>
    <n v="2000"/>
    <s v="NO_CONCILIADO"/>
  </r>
  <r>
    <x v="30"/>
    <m/>
    <x v="30"/>
    <x v="9"/>
    <s v="O22508860002"/>
    <s v="BOD"/>
    <n v="2250886"/>
    <m/>
    <s v="00292032001 DEPOSITO DE EFECTIVO, DEPOSITANTE: GABRIELA MAGALI LAURA PAZ, CONCEPTO: PAGO POR CREDENCIAL, CUENTA DE DEPOSITO: CUENTA UNICA DEL TESORO"/>
    <m/>
    <m/>
    <m/>
    <m/>
    <m/>
    <m/>
    <n v="0"/>
    <n v="35"/>
    <s v="NO_CONCILIADO"/>
  </r>
  <r>
    <x v="0"/>
    <m/>
    <x v="0"/>
    <x v="9"/>
    <s v="O22508900002"/>
    <s v="BOD"/>
    <n v="2250890"/>
    <m/>
    <s v="00099021001 DEPOSITO DE EFECTIVO, DEPOSITANTE: ELSA QUISPE LIMACHI, CONCEPTO: DEV. GASOLINA PREV. 613, CUENTA DE DEPOSITO: CUENTA UNICA DEL TESORO"/>
    <m/>
    <m/>
    <m/>
    <m/>
    <m/>
    <m/>
    <n v="0"/>
    <n v="149.6"/>
    <s v="NO_CONCILIADO"/>
  </r>
  <r>
    <x v="9"/>
    <m/>
    <x v="9"/>
    <x v="9"/>
    <s v="O22508970002"/>
    <s v="BOD"/>
    <n v="2250897"/>
    <m/>
    <s v="00086011109 DEPOSITO DE EFECTIVO, DEPOSITANTE: MMAYA, CONCEPTO: DEV. PPCR CONTRATO DE PRESTAMO 3534 GESTION 2023, CUENTA DE DEPOSITO: CUENTA UNICA DEL TESORO"/>
    <m/>
    <m/>
    <m/>
    <m/>
    <m/>
    <m/>
    <n v="0"/>
    <n v="51109.95"/>
    <s v="NO_CONCILIADO"/>
  </r>
  <r>
    <x v="9"/>
    <m/>
    <x v="9"/>
    <x v="9"/>
    <s v="O22508980002"/>
    <s v="BOD"/>
    <n v="2250898"/>
    <m/>
    <s v="00086011109 DEPOSITO DE EFECTIVO, DEPOSITANTE: MMAYA, CONCEPTO: DEV. PPCR CONTRATO DE PRESTAMO 3534 GESTION 2024, CUENTA DE DEPOSITO: CUENTA UNICA DEL TESORO"/>
    <m/>
    <m/>
    <m/>
    <m/>
    <m/>
    <m/>
    <n v="0"/>
    <n v="3576.25"/>
    <s v="NO_CONCILIADO"/>
  </r>
  <r>
    <x v="9"/>
    <m/>
    <x v="9"/>
    <x v="9"/>
    <s v="O22508940002"/>
    <s v="BOD"/>
    <n v="2250894"/>
    <m/>
    <s v="00086014102 DEPOSITO DE EFECTIVO, DEPOSITANTE: MMAYA, CONCEPTO: DEV. PPCR CONTRATO DE PRESTAMO 3534, CUENTA DE DEPOSITO: CUENTA UNICA DEL TESORO"/>
    <m/>
    <m/>
    <m/>
    <m/>
    <m/>
    <m/>
    <n v="0"/>
    <n v="27604.21"/>
    <s v="NO_CONCILIADO"/>
  </r>
  <r>
    <x v="31"/>
    <m/>
    <x v="31"/>
    <x v="9"/>
    <s v="O22509380002"/>
    <s v="BOD"/>
    <n v="2250938"/>
    <m/>
    <s v="00099024113 DEPOSITO DE EFECTIVO, DEPOSITANTE: ROBERTO OSMAR MACUCHAPI TICONA, CONCEPTO: DEVOLUCION DE DINERO A LA UPRE, CUENTA DE DEPOSITO: CUENTA UNICA DEL TESORO"/>
    <m/>
    <m/>
    <m/>
    <m/>
    <m/>
    <m/>
    <n v="0"/>
    <n v="3321.8"/>
    <s v="NO_CONCILIADO"/>
  </r>
  <r>
    <x v="32"/>
    <m/>
    <x v="32"/>
    <x v="9"/>
    <s v="B22507500002"/>
    <s v="BOD"/>
    <n v="2250750"/>
    <m/>
    <s v="00212012001 DEP.DE CHEQ.AJENOS,RET.DE CAM.,CONCEPTO: DEPÓSITO DE OTROS INGRESOS,DEP.: CLAUDIA XIMENA SALCEDO OVIEDO , PROCEDENCIA: BANCO UNION S.A., CHEQUE: 6244, FECHA DE EMISION:14/01/2025"/>
    <m/>
    <m/>
    <m/>
    <m/>
    <m/>
    <m/>
    <n v="0"/>
    <n v="656676.39"/>
    <s v="NO_CONCILIADO"/>
  </r>
  <r>
    <x v="19"/>
    <m/>
    <x v="19"/>
    <x v="9"/>
    <s v="B22507660002"/>
    <s v="BOD"/>
    <n v="2250766"/>
    <m/>
    <s v="00099021001 DEP.DE CHEQ.AJENOS,RET.DE CAM.,CONCEPTO: DEVOLUCION PASAJE AEREO NO UTILIZADO GESTION 2024,DEP.: MINISTERIO DE RELACIONES EXTERIORES , PROCEDENCIA: BANCO UNION S.A., CHEQUE: 19133, FECHA DE EMISION:16/12/2024"/>
    <m/>
    <m/>
    <m/>
    <m/>
    <m/>
    <m/>
    <n v="0"/>
    <n v="641"/>
    <s v="NO_CONCILIADO"/>
  </r>
  <r>
    <x v="12"/>
    <m/>
    <x v="12"/>
    <x v="9"/>
    <s v="G29932360003"/>
    <s v="COB"/>
    <n v="19641"/>
    <m/>
    <s v="PAGO A BID PRÉSTAMO 5376/OC-BO VCTO. 15-01-2025 POR CUENTA DE TGN , NTI. 019641 VALOR 15-01-2025 INTERESES USD 7.132.957,11 COMISIONES USD 598.956,98 CTA. 3987 CUENTA UNICA DEL TESORO LIB. 00099021001 REF.: COMISIONES BANCARIAS"/>
    <m/>
    <m/>
    <m/>
    <m/>
    <m/>
    <m/>
    <n v="53400.9"/>
    <n v="0"/>
    <s v="NO_CONCILIADO"/>
  </r>
  <r>
    <x v="12"/>
    <m/>
    <x v="12"/>
    <x v="9"/>
    <s v="G29932410003"/>
    <s v="COB"/>
    <n v="19596"/>
    <m/>
    <s v="PAGO A BID PRÉSTAMO 3797/BL-BO VCTO. 15-01-2025 POR CUENTA DE TGN , NTI. 019596 VALOR 15-01-2025 CAPITAL USD 115.139,92 INTERESES USD 150.266,15 CTA. 3987 CUENTA UNICA DEL TESORO LIB. 00099021001 REF.: COMISIONES BANCARIAS"/>
    <m/>
    <m/>
    <m/>
    <m/>
    <m/>
    <m/>
    <n v="2180.71"/>
    <n v="0"/>
    <s v="NO_CONCILIADO"/>
  </r>
  <r>
    <x v="12"/>
    <m/>
    <x v="12"/>
    <x v="9"/>
    <s v="G29932400003"/>
    <s v="COB"/>
    <n v="19597"/>
    <m/>
    <s v="PAGO A BID PRÉSTAMO 3797/BL-BO VCTO. 15-01-2025 POR CUENTA DE TGN , NTI. 019597 VALOR 15-01-2025 INTERESES USD 1.219,59 CTA. 3987 CUENTA UNICA DEL TESORO LIB. 00099021001 REF.: COMISIONES BANCARIAS"/>
    <m/>
    <m/>
    <m/>
    <m/>
    <m/>
    <m/>
    <n v="368.37"/>
    <n v="0"/>
    <s v="NO_CONCILIADO"/>
  </r>
  <r>
    <x v="12"/>
    <m/>
    <x v="12"/>
    <x v="9"/>
    <s v="G29932420003"/>
    <s v="COB"/>
    <n v="19591"/>
    <m/>
    <s v="PAGO A BID PRÉSTAMO 3536/BL-BO VCTO. 15-01-2025 POR CUENTA DE TGN , NTI. 019591 VALOR 15-01-2025 CAPITAL USD 1.009.271,45 INTERESES USD 750.847,21 CTA. 3987 CUENTA UNICA DEL TESORO LIB. 00099021001 REF.: COMISIONES BANCARIAS"/>
    <m/>
    <m/>
    <m/>
    <m/>
    <m/>
    <m/>
    <n v="12434.42"/>
    <n v="0"/>
    <s v="NO_CONCILIADO"/>
  </r>
  <r>
    <x v="12"/>
    <m/>
    <x v="12"/>
    <x v="9"/>
    <s v="G29932450003"/>
    <s v="COB"/>
    <n v="19545"/>
    <m/>
    <s v="PAGO A BID PRÉSTAMO 4710/BL-BO VCTO. 15-01-2025 POR CUENTA DE TGN , NTI. 019545 VALOR 15-01-2025 INTERESES USD 64.202,94 COMISIONES USD 163.522,43 CTA. 3987 CUENTA UNICA DEL TESORO LIB. 00099021001 REF.: COMISIONES BANCARIAS"/>
    <m/>
    <m/>
    <m/>
    <m/>
    <m/>
    <m/>
    <n v="1922.23"/>
    <n v="0"/>
    <s v="NO_CONCILIADO"/>
  </r>
  <r>
    <x v="12"/>
    <m/>
    <x v="12"/>
    <x v="9"/>
    <s v="G29932490003"/>
    <s v="COB"/>
    <n v="19538"/>
    <m/>
    <s v="PAGO A IDA PRÉSTAMO 5745-BO VCTO. 15-01-2025 POR CUENTA DE TGN , NTI. 019538 VALOR 15-01-2025 CAPITAL USD 189.489,71 INTERESES USD 19.688,94 CTA. 3987 CUENTA UNICA DEL TESORO LIB. 00099021001 REF.: COMISIONES BANCARIAS"/>
    <m/>
    <m/>
    <m/>
    <m/>
    <m/>
    <m/>
    <n v="1794.97"/>
    <n v="0"/>
    <s v="NO_CONCILIADO"/>
  </r>
  <r>
    <x v="12"/>
    <m/>
    <x v="12"/>
    <x v="9"/>
    <s v="G29932510003"/>
    <s v="COB"/>
    <n v="19534"/>
    <m/>
    <s v="PAGO A IDA PRÉSTAMO 5592-BO VCTO. 15-01-2025 POR CUENTA DE TGN, SEGUN NOTA MEFP/VTCP/DGCP/UODP/No 042/2025 DEL 14-01-2025, NTI. 019534 VALOR 15-01-2025 CAPITAL USD 1.406.435,73 CTA. 3987 CUENTA UNICA DEL TESORO LIB. 00099021001 REF.: COMISIONES BANCARIAS"/>
    <m/>
    <m/>
    <m/>
    <m/>
    <m/>
    <m/>
    <n v="10008.18"/>
    <n v="0"/>
    <s v="NO_CONCILIADO"/>
  </r>
  <r>
    <x v="6"/>
    <m/>
    <x v="6"/>
    <x v="9"/>
    <s v="Q21542140002"/>
    <s v="CRV"/>
    <n v="2154214"/>
    <m/>
    <s v="NUMERO DE LIBRETA CUT: 00099021001 OPERACIÓN E75 TRANSFERENCIA DE LA CUENTA FISCAL BUN A LA CUT EN MN TRANSF.FDOS.AL.BCB GOB. AUTONOMO MCPAL. DE MOROCHATA CITE: GAMM OF/C 008/2025 CUENTA CUT 3987 LIBRETA NÂ° 00099021001"/>
    <m/>
    <m/>
    <m/>
    <m/>
    <m/>
    <m/>
    <n v="0"/>
    <n v="0.5"/>
    <s v="NO_CONCILIADO"/>
  </r>
  <r>
    <x v="6"/>
    <m/>
    <x v="6"/>
    <x v="9"/>
    <s v="Q21542150002"/>
    <s v="CRV"/>
    <n v="2154215"/>
    <m/>
    <s v="NUMERO DE LIBRETA CUT: 00099021001 OPERACIÓN E75 TRANSFERENCIA DE LA CUENTA FISCAL BUN A LA CUT EN MN TRANSF.FDOS.AL.BCB GOBIERNO AUTONOMO MUNICIPAL DE MALLA CITE: GAMM/MAE/NÂ° 007/2024 CUENTA CUT 3987 LIBRETA NÂ° 00099021001"/>
    <m/>
    <m/>
    <m/>
    <m/>
    <m/>
    <m/>
    <n v="0"/>
    <n v="705033.28"/>
    <s v="NO_CONCILIADO"/>
  </r>
  <r>
    <x v="6"/>
    <m/>
    <x v="6"/>
    <x v="9"/>
    <s v="Q21542160002"/>
    <s v="CRV"/>
    <n v="2154216"/>
    <m/>
    <s v="NUMERO DE LIBRETA CUT: 00099021001 OPERACIÓN E75 TRANSFERENCIA DE LA CUENTA FISCAL BUN A LA CUT EN MN TRANSF.FDOS.AL.BCB GOBIERNO AUTONOMO MUNICIPAL DE MALLA CITE: GAMM/MAE/NÂ° 019/2024 CUENTA CUT 3987 LIBRETA NÂ° 00099021001"/>
    <m/>
    <m/>
    <m/>
    <m/>
    <m/>
    <m/>
    <n v="0"/>
    <n v="251805.79"/>
    <s v="NO_CONCILIADO"/>
  </r>
  <r>
    <x v="12"/>
    <m/>
    <x v="12"/>
    <x v="9"/>
    <s v="G29938390001"/>
    <s v="NTI"/>
    <n v="19659"/>
    <m/>
    <s v="PAGO A IDA PRÉSTAMO 5712-BO VCTO. 15-01-2025 POR CUENTA DE TGN, SEGUN NOTA MEFP/VTCP/DGCP/UODP/No 042/2025 DEL 14-01-2025, NTI. 019659 VALOR 15-01-2025 CAPITAL USD 858.626,75 INTERESES USD 747.861,54 CTA. 3987 CUENTA UNICA DEL TESORO LIB. 00099021001"/>
    <m/>
    <m/>
    <m/>
    <m/>
    <m/>
    <m/>
    <n v="11181158.5"/>
    <n v="0"/>
    <s v="NO_CONCILIADO"/>
  </r>
  <r>
    <x v="12"/>
    <m/>
    <x v="12"/>
    <x v="9"/>
    <s v="G29938380001"/>
    <s v="NTI"/>
    <n v="19660"/>
    <m/>
    <s v="PAGO A IDA PRÉSTAMO 5744-BO VCTO. 15-01-2025 POR CUENTA DE TGN, SEGUN NOTA MEFP/VTCP/DGCP/UODP/No 042/2025 DEL 14-01-2025, NTI. 019660 VALOR 15-01-2025 CAPITAL USD 874.136,62 INTERESES USD 694.818,75 CTA. 3987 CUENTA UNICA DEL TESORO LIB. 00099021001"/>
    <m/>
    <m/>
    <m/>
    <m/>
    <m/>
    <m/>
    <n v="10919929.380000001"/>
    <n v="0"/>
    <s v="NO_CONCILIADO"/>
  </r>
  <r>
    <x v="12"/>
    <m/>
    <x v="12"/>
    <x v="9"/>
    <s v="G29938380004"/>
    <s v="COB"/>
    <n v="19660"/>
    <m/>
    <s v="PAGO A IDA PRÉSTAMO 5744-BO VCTO. 15-01-2025 POR CUENTA DE TGN, SEGUN NOTA MEFP/VTCP/DGCP/UODP/No 042/2025 DEL 14-01-2025, NTI. 019660 VALOR 15-01-2025 CAPITAL USD 874.136,62 INTERESES USD 694.818,75 CTA. 3987 CUENTA UNICA DEL TESORO LIB. 00099021001 REF.: COMISIONES BANCARIAS"/>
    <m/>
    <m/>
    <m/>
    <m/>
    <m/>
    <m/>
    <n v="11123.07"/>
    <n v="0"/>
    <s v="NO_CONCILIADO"/>
  </r>
  <r>
    <x v="12"/>
    <m/>
    <x v="12"/>
    <x v="9"/>
    <s v="G29938390004"/>
    <s v="COB"/>
    <n v="19659"/>
    <m/>
    <s v="PAGO A IDA PRÉSTAMO 5712-BO VCTO. 15-01-2025 POR CUENTA DE TGN, SEGUN NOTA MEFP/VTCP/DGCP/UODP/No 042/2025 DEL 14-01-2025, NTI. 019659 VALOR 15-01-2025 CAPITAL USD 858.626,75 INTERESES USD 747.861,54 CTA. 3987 CUENTA UNICA DEL TESORO LIB. 00099021001 REF.: COMISIONES BANCARIAS"/>
    <m/>
    <m/>
    <m/>
    <m/>
    <m/>
    <m/>
    <n v="11380.52"/>
    <n v="0"/>
    <s v="NO_CONCILIADO"/>
  </r>
  <r>
    <x v="12"/>
    <m/>
    <x v="12"/>
    <x v="9"/>
    <s v="G29938400001"/>
    <s v="NTI"/>
    <n v="19661"/>
    <m/>
    <s v="PAGO A BIRF PRÉSTAMO 8552-BO VCTO. 15-01-2025 POR CUENTA DE TGN, SEGUN NOTA MEFP/VTCP/DGCP/UODP/No 042/2025 DEL 14-01-2025, NTI. 019661 VALOR 15-01-2025 INTERESES USD 5.925.672,42 COMISIONES USD 1.621,61 CTA. 3987 CUENTA UNICA DEL TESORO LIB. 00099021001"/>
    <m/>
    <m/>
    <m/>
    <m/>
    <m/>
    <m/>
    <n v="41253966.450000003"/>
    <n v="0"/>
    <s v="NO_CONCILIADO"/>
  </r>
  <r>
    <x v="12"/>
    <m/>
    <x v="12"/>
    <x v="9"/>
    <s v="G29938400004"/>
    <s v="COB"/>
    <n v="19661"/>
    <m/>
    <s v="PAGO A BIRF PRÉSTAMO 8552-BO VCTO. 15-01-2025 POR CUENTA DE TGN, SEGUN NOTA MEFP/VTCP/DGCP/UODP/No 042/2025 DEL 14-01-2025, NTI. 019661 VALOR 15-01-2025 INTERESES USD 5.925.672,42 COMISIONES USD 1.621,61 CTA. 3987 CUENTA UNICA DEL TESORO LIB. 00099021001 REF.: COMISIONES BANCARIAS"/>
    <m/>
    <m/>
    <m/>
    <m/>
    <m/>
    <m/>
    <n v="41021.21"/>
    <n v="0"/>
    <s v="NO_CONCILIADO"/>
  </r>
  <r>
    <x v="12"/>
    <m/>
    <x v="12"/>
    <x v="9"/>
    <s v="G29938410004"/>
    <s v="COB"/>
    <n v="19662"/>
    <m/>
    <s v="PAGO A BIRF PRÉSTAMO BIRF 8469 VCTO. 15-01-2025 POR CUENTA DE TGN, SEGUN NOTA MEFP/VTCP/DGCP/UODP/No 042/2025 DEL 14-01-2025, NTI. 019662 VALOR 15-01-2025 INTERESES USD 3.496.795,55 CTA. 3987 CUENTA UNICA DEL TESORO LIB. 00099021001 REF.: COMISIONES BANCARIAS"/>
    <m/>
    <m/>
    <m/>
    <m/>
    <m/>
    <m/>
    <n v="24348.05"/>
    <n v="0"/>
    <s v="NO_CONCILIADO"/>
  </r>
  <r>
    <x v="12"/>
    <m/>
    <x v="12"/>
    <x v="9"/>
    <s v="G29938410001"/>
    <s v="NTI"/>
    <n v="19662"/>
    <m/>
    <s v="PAGO A BIRF PRÉSTAMO BIRF 8469 VCTO. 15-01-2025 POR CUENTA DE TGN, SEGUN NOTA MEFP/VTCP/DGCP/UODP/No 042/2025 DEL 14-01-2025, NTI. 019662 VALOR 15-01-2025 INTERESES USD 3.496.795,55 CTA. 3987 CUENTA UNICA DEL TESORO LIB. 00099021001"/>
    <m/>
    <m/>
    <m/>
    <m/>
    <m/>
    <m/>
    <n v="24337697.030000001"/>
    <n v="0"/>
    <s v="NO_CONCILIADO"/>
  </r>
  <r>
    <x v="7"/>
    <m/>
    <x v="7"/>
    <x v="9"/>
    <s v="S11169130003"/>
    <s v="COB"/>
    <n v="1116913"/>
    <m/>
    <s v="||TRANSFERENCIA DE FONDOS SEGÚN MENSAJES SWIFT N°656 Y 657 DE LA FECHA Y NOTA CITE: DGAC/10571/2024 (HRE-TGL-4549) DE FECHA 14/03/2024 DE LA DIRECCIÓN GENERAL DE AERONÁUTICA CIVIL. (SECTOR PÚBLICO). DÉBITO DE LA LIBRETA 00117012001 DGAC, REPOSICIÓN DE ÚTILES DE ESCRITORIO."/>
    <m/>
    <m/>
    <m/>
    <m/>
    <m/>
    <m/>
    <n v="60"/>
    <n v="0"/>
    <s v="NO_CONCILIADO"/>
  </r>
  <r>
    <x v="33"/>
    <m/>
    <x v="33"/>
    <x v="9"/>
    <s v="S11169490001"/>
    <s v="COB"/>
    <n v="1116949"/>
    <m/>
    <s v="||REGISTRO COBRO COMISION AVISO CARTA DE CREDITO STANDBY BS300.-Y EMISION COMP.CONTABLE BS60.-REF.:S213612360044 (BCB:SB-R-2023-05) A/F ENVIBOL,S/G NOTA SEDEM/GG/EV N°0021/2025,10/01/2025. LIB.00132072003 SEDEM-AMPL.PLANTA ENVASES DE VIDRIO EN ZUDAÑEZ-CH RF:COMIS.AVISO SBLC S213612360044"/>
    <m/>
    <m/>
    <m/>
    <m/>
    <m/>
    <m/>
    <n v="360"/>
    <n v="0"/>
    <s v="NO_CONCILIADO"/>
  </r>
  <r>
    <x v="12"/>
    <m/>
    <x v="12"/>
    <x v="9"/>
    <s v="S11169510001"/>
    <s v="NTI"/>
    <n v="1116951"/>
    <m/>
    <s v="||COMPLEMENTO AL PAGO A IDA PRÉSTAMO 5592-BO VCTO. 15-01-2025 POR CUENTA DE TGN, SEGÚN NOTA DEL MINISTERIO DE ECONOMIA Y FINANZAS PUBLICAS MEFP/VTCP/DGCP/UODP/NRO.042/2025 DEL 14/01/2025 VALOR 15/01/2025 CAPITAL USD22.983,71 INTERESES USD1.221.436,10 LIBRETA NRO.00099021001 TGN-RECURSOS ORDINARIOS (3987)"/>
    <m/>
    <m/>
    <m/>
    <m/>
    <m/>
    <m/>
    <n v="8661161.8800000008"/>
    <n v="0"/>
    <s v="NO_CONCILIADO"/>
  </r>
  <r>
    <x v="12"/>
    <m/>
    <x v="12"/>
    <x v="9"/>
    <s v="S11169510003"/>
    <s v="COB"/>
    <n v="1116951"/>
    <m/>
    <s v="||COMPLEMENTO AL PAGO A IDA PRÉSTAMO 5592-BO VCTO. 15-01-2025 POR CUENTA DE TGN, SEGÚN NOTA DEL MINISTERIO DE ECONOMIA Y FINANZAS PUBLICAS MEFP/VTCP/DGCP/UODP/NRO.042/2025 DEL 14/01/2025 VALOR 15/01/2025 CAPITAL USD22.983,71 INTERESES USD1.221.436,10 LIBRETA NRO.00099021001 TGN-RECURSOS ORDINARIOS (3987) REF.: COMISIONES BANCARIAS"/>
    <m/>
    <m/>
    <m/>
    <m/>
    <m/>
    <m/>
    <n v="8896.7199999999993"/>
    <n v="0"/>
    <s v="NO_CONCILIADO"/>
  </r>
  <r>
    <x v="34"/>
    <m/>
    <x v="34"/>
    <x v="9"/>
    <s v="S11169850004"/>
    <s v="COB"/>
    <n v="1116985"/>
    <m/>
    <s v="||TRANSFERENCIA DE FONDOS S/G NOTA MEFP/VTCP/DGCP/UODP/N°047/2025 DE LA FECHA ENVIADA POR EL MINISTERIO DE ECONOMIA Y FINANZAS PÚBLICAS POR PAGO CUOTA PARTE DEL CRÉDITO IDA 3507-BO A CARGO DEL FONDO NACIONAL DE DESARROLLO REGIONAL (FNDR)-VENCIMIENTO DE 15 DE ENERO DE 2025 DEBITO DE LA CUT EN MN LIB.N°00862012001 FNDR-ADMINISTRACION, REPOSICIÓN DE ÚTILES DE ESCRITORIO."/>
    <m/>
    <m/>
    <m/>
    <m/>
    <m/>
    <m/>
    <n v="60"/>
    <n v="0"/>
    <s v="NO_CONCILIADO"/>
  </r>
  <r>
    <x v="34"/>
    <m/>
    <x v="34"/>
    <x v="9"/>
    <s v="S11169850001"/>
    <s v="DEV"/>
    <n v="1116985"/>
    <m/>
    <s v="||TRANSFERENCIA DE FONDOS S/G NOTA MEFP/VTCP/DGCP/UODP/N°047/2025 DE LA FECHA ENVIADA POR EL MINISTERIO DE ECONOMIA Y FINANZAS PÚBLICAS POR PAGO CUOTA PARTE DEL CRÉDITO IDA 3507-BO A CARGO DEL FONDO NACIONAL DE DESARROLLO REGIONAL (FNDR)-VENCIMIENTO DE 15 DE ENERO DE 2025 DEBITO DE LA CUT EN MN LIB.N°00862012005 FNDR-PSAC-BM IDA 3507/BO REC.LINEA CAP.INT.COM"/>
    <m/>
    <m/>
    <m/>
    <m/>
    <m/>
    <m/>
    <n v="253343.1"/>
    <n v="0"/>
    <s v="NO_CONCILIADO"/>
  </r>
  <r>
    <x v="34"/>
    <m/>
    <x v="34"/>
    <x v="9"/>
    <s v="S11169890004"/>
    <s v="COB"/>
    <n v="1116989"/>
    <m/>
    <s v="||TRANSFERENCIA DE FONDOS S/G NOTA MEFP/VTCP/DGCP/UODP/N°047/2025 DE LA FECHA ENVIADA POR EL MINISTERIO DE ECONOMIA Y FINANZAS PÚBLICAS POR PAGO CUOTA PARTE DEL CRÉDITO IDA 3507-BO A CARGO DEL FONDO NACIONAL DE DESARROLLO REGIONAL (FNDR)-VENCIMIENTO DE 15 DE ENERO DE 2025 DEBITO DE LA CUT EN MN LIB.N°00862012001 FNDR-ADMINISTRACION, REPOSICIÓN DE ÚTILES DE ESCRITORIO."/>
    <m/>
    <m/>
    <m/>
    <m/>
    <m/>
    <m/>
    <n v="60"/>
    <n v="0"/>
    <s v="NO_CONCILIADO"/>
  </r>
  <r>
    <x v="34"/>
    <m/>
    <x v="34"/>
    <x v="9"/>
    <s v="S11169890001"/>
    <s v="DEV"/>
    <n v="1116989"/>
    <m/>
    <s v="||TRANSFERENCIA DE FONDOS S/G NOTA MEFP/VTCP/DGCP/UODP/N°047/2025 DE LA FECHA ENVIADA POR EL MINISTERIO DE ECONOMIA Y FINANZAS PÚBLICAS POR PAGO CUOTA PARTE DEL CRÉDITO IDA 3507-BO A CARGO DEL FONDO NACIONAL DE DESARROLLO REGIONAL (FNDR)-VENCIMIENTO DE 15 DE ENERO DE 2025 DEBITO DE LA CUT EN MN LIB.N°00862012006 FNDR-PSAC-BM IDA 3507/BO REC.FNDR CAP.INT.COM"/>
    <m/>
    <m/>
    <m/>
    <m/>
    <m/>
    <m/>
    <n v="85461.07"/>
    <n v="0"/>
    <s v="NO_CONCILIADO"/>
  </r>
  <r>
    <x v="0"/>
    <m/>
    <x v="0"/>
    <x v="10"/>
    <s v="O22512060002"/>
    <s v="BOD"/>
    <n v="2251206"/>
    <m/>
    <s v="00099021001 DEPOSITO DE EFECTIVO, DEPOSITANTE: VALERIA VILLCA FLORES, CONCEPTO: DEVOLUCION, CUENTA DE DEPOSITO: CUENTA UNICA DEL TESORO"/>
    <m/>
    <m/>
    <m/>
    <m/>
    <m/>
    <m/>
    <n v="0"/>
    <n v="6202.8"/>
    <s v="NO_CONCILIADO"/>
  </r>
  <r>
    <x v="2"/>
    <m/>
    <x v="2"/>
    <x v="10"/>
    <s v="O22512100002"/>
    <s v="BOD"/>
    <n v="2251210"/>
    <m/>
    <s v="00081011101 DEPOSITO DE EFECTIVO, DEPOSITANTE: ALEXANDRO DAVID BECERRA VARGAS, CONCEPTO: REPOSICION CREDENCIAL, CUENTA DE DEPOSITO: CUENTA UNICA DEL TESORO"/>
    <m/>
    <m/>
    <m/>
    <m/>
    <m/>
    <m/>
    <n v="0"/>
    <n v="25"/>
    <s v="NO_CONCILIADO"/>
  </r>
  <r>
    <x v="35"/>
    <m/>
    <x v="35"/>
    <x v="10"/>
    <s v="O22512400002"/>
    <s v="BOD"/>
    <n v="2251240"/>
    <m/>
    <s v="00099021001 DEPOSITO DE EFECTIVO, DEPOSITANTE: ABEN, CONCEPTO: DIFERENCIA EN LA OTORGACION DEL PERMISO SIN GOCE DE HABERES, CUENTA DE DEPOSITO: CUENTA UNICA DEL TESORO"/>
    <m/>
    <m/>
    <m/>
    <m/>
    <m/>
    <m/>
    <n v="0"/>
    <n v="369.5"/>
    <s v="NO_CONCILIADO"/>
  </r>
  <r>
    <x v="0"/>
    <m/>
    <x v="0"/>
    <x v="10"/>
    <s v="O22513070002"/>
    <s v="BOD"/>
    <n v="2251307"/>
    <m/>
    <s v="00099021001 DEPOSITO DE EFECTIVO, DEPOSITANTE: LISBET TICONA GUTIERREZ, CONCEPTO: REV. DIFINITIVA ABRIL-2024 DEPARTAMENTO DE LA PAZ, CUENTA DE DEPOSITO: CUENTA UNICA DEL TESORO"/>
    <m/>
    <m/>
    <m/>
    <m/>
    <m/>
    <m/>
    <n v="0"/>
    <n v="35"/>
    <s v="NO_CONCILIADO"/>
  </r>
  <r>
    <x v="2"/>
    <m/>
    <x v="2"/>
    <x v="10"/>
    <s v="O22513060002"/>
    <s v="BOD"/>
    <n v="2251306"/>
    <m/>
    <s v="00081011101 DEPOSITO DE EFECTIVO, DEPOSITANTE: ISMAEL QUINO CONDORI, CONCEPTO: REPOSICION DE CREDENCIAL, CUENTA DE DEPOSITO: CUENTA UNICA DEL TESORO"/>
    <m/>
    <m/>
    <m/>
    <m/>
    <m/>
    <m/>
    <n v="0"/>
    <n v="25"/>
    <s v="NO_CONCILIADO"/>
  </r>
  <r>
    <x v="9"/>
    <m/>
    <x v="9"/>
    <x v="10"/>
    <s v="O22513090002"/>
    <s v="BOD"/>
    <n v="2251309"/>
    <m/>
    <s v="00086038010 DEPOSITO DE EFECTIVO, DEPOSITANTE: DITTER URIONA MOSTAJO, CONCEPTO: DEV. CAMBIO DE HORAIO (JESUS LEAL) PASAJE AEREO SANTA CRUZ - LA PAZ, CUENTA DE DEPOSITO: CUENTA UNICA DEL TESORO"/>
    <m/>
    <m/>
    <m/>
    <m/>
    <m/>
    <m/>
    <n v="0"/>
    <n v="145"/>
    <s v="NO_CONCILIADO"/>
  </r>
  <r>
    <x v="0"/>
    <m/>
    <x v="0"/>
    <x v="10"/>
    <s v="O22514070002"/>
    <s v="BOD"/>
    <n v="2251407"/>
    <m/>
    <s v="00099021001 DEPOSITO DE EFECTIVO, DEPOSITANTE: HILDA BEATRIZ TUNQUI VALENCIA, CONCEPTO: PERCEPCION INDEBIDA, CUENTA DE DEPOSITO: CUENTA UNICA DEL TESORO"/>
    <m/>
    <m/>
    <m/>
    <m/>
    <m/>
    <m/>
    <n v="0"/>
    <n v="2126.65"/>
    <s v="NO_CONCILIADO"/>
  </r>
  <r>
    <x v="17"/>
    <m/>
    <x v="17"/>
    <x v="10"/>
    <s v="O22514130002"/>
    <s v="BOD"/>
    <n v="2251413"/>
    <m/>
    <s v="00046031102 DEPOSITO DE EFECTIVO, DEPOSITANTE: CARMEN PEREZ MAMANI, CONCEPTO: DEVOLUCION, CUENTA DE DEPOSITO: CUENTA UNICA DEL TESORO"/>
    <m/>
    <m/>
    <m/>
    <m/>
    <m/>
    <m/>
    <n v="0"/>
    <n v="36"/>
    <s v="NO_CONCILIADO"/>
  </r>
  <r>
    <x v="9"/>
    <m/>
    <x v="9"/>
    <x v="10"/>
    <s v="O22514210002"/>
    <s v="BOD"/>
    <n v="2251421"/>
    <m/>
    <s v="00086011109 DEPOSITO DE EFECTIVO, DEPOSITANTE: MADELEY MERCED ALVAREZ APAZA, CONCEPTO: REPOSICION CREDENCIAL, CUENTA DE DEPOSITO: CUENTA UNICA DEL TESORO"/>
    <m/>
    <m/>
    <m/>
    <m/>
    <m/>
    <m/>
    <n v="0"/>
    <n v="50"/>
    <s v="NO_CONCILIADO"/>
  </r>
  <r>
    <x v="3"/>
    <m/>
    <x v="3"/>
    <x v="10"/>
    <s v="B22511770002"/>
    <s v="BOD"/>
    <n v="2251177"/>
    <m/>
    <s v="00587012001 DEP.DE CHEQ.AJENOS,RET.DE CAM.,CONCEPTO: P-6 FRONTON,DEP.: EBC , PROCEDENCIA: BANCO UNION S.A., CHEQUE: 2342, FECHA DE EMISION:14/01/2025"/>
    <m/>
    <m/>
    <m/>
    <m/>
    <m/>
    <m/>
    <n v="0"/>
    <n v="262061.78"/>
    <s v="NO_CONCILIADO"/>
  </r>
  <r>
    <x v="3"/>
    <m/>
    <x v="3"/>
    <x v="10"/>
    <s v="B22511790002"/>
    <s v="BOD"/>
    <n v="2251179"/>
    <m/>
    <s v="00587012001 DEP.DE CHEQ.AJENOS,RET.DE CAM.,CONCEPTO: P-6 CERRO GORDO,DEP.: EBC , PROCEDENCIA: BANCO UNION S.A., CHEQUE: 2343, FECHA DE EMISION:14/01/2025"/>
    <m/>
    <m/>
    <m/>
    <m/>
    <m/>
    <m/>
    <n v="0"/>
    <n v="441294.33"/>
    <s v="NO_CONCILIADO"/>
  </r>
  <r>
    <x v="0"/>
    <m/>
    <x v="0"/>
    <x v="10"/>
    <s v="B22512030002"/>
    <s v="BOD"/>
    <n v="2251203"/>
    <m/>
    <s v="00099021001 DEP.DE CHEQ.AJENOS,RET.DE CAM.,CONCEPTO: DEPÓSITO,DEP.: CAJA DE SALUD CORDES , PROCEDENCIA: BANCO UNION S.A., CHEQUE: 43954, FECHA DE EMISION:26/12/2024"/>
    <m/>
    <m/>
    <m/>
    <m/>
    <m/>
    <m/>
    <n v="0"/>
    <n v="5296.57"/>
    <s v="NO_CONCILIADO"/>
  </r>
  <r>
    <x v="9"/>
    <m/>
    <x v="9"/>
    <x v="10"/>
    <s v="B22512220002"/>
    <s v="BOD"/>
    <n v="2251222"/>
    <m/>
    <s v="00086051101 DEP.DE CHEQ.AJENOS,RET.DE CAM.,CONCEPTO: 2DO PAGO CONTRAPARTE 50% E.D.T.P. CONSTRUCCION INTERCEPTORES Y EMISARIOS ALC LA PAZ,DEP.: EPSAS SA , PROCEDENCIA: BANCO DE CREDITO DE BOLIVIA S.A., CHEQUE: 21664, FECHA DE EMISION:15/01/2025"/>
    <m/>
    <m/>
    <m/>
    <m/>
    <m/>
    <m/>
    <n v="0"/>
    <n v="1150995"/>
    <s v="NO_CONCILIADO"/>
  </r>
  <r>
    <x v="36"/>
    <m/>
    <x v="36"/>
    <x v="10"/>
    <s v="B22512660002"/>
    <s v="BOD"/>
    <n v="2251266"/>
    <m/>
    <s v="00099021001 DEP.DE CHEQ.AJENOS,RET.DE CAM.,CONCEPTO: DEVOLUCION,DEP.: ALIAZAS RURALES PAR III , PROCEDENCIA: BANCO UNION S.A., CHEQUE: 360, FECHA DE EMISION:13/01/2025"/>
    <m/>
    <m/>
    <m/>
    <m/>
    <m/>
    <m/>
    <n v="0"/>
    <n v="27"/>
    <s v="NO_CONCILIADO"/>
  </r>
  <r>
    <x v="36"/>
    <m/>
    <x v="36"/>
    <x v="10"/>
    <s v="B22512680002"/>
    <s v="BOD"/>
    <n v="2251268"/>
    <m/>
    <s v="00099021001 DEP.DE CHEQ.AJENOS,RET.DE CAM.,CONCEPTO: DEVOLUCION,DEP.: ALIAZAS RURALES PAR III , PROCEDENCIA: BANCO UNION S.A., CHEQUE: 359, FECHA DE EMISION:13/01/2025"/>
    <m/>
    <m/>
    <m/>
    <m/>
    <m/>
    <m/>
    <n v="0"/>
    <n v="30800"/>
    <s v="NO_CONCILIADO"/>
  </r>
  <r>
    <x v="36"/>
    <m/>
    <x v="36"/>
    <x v="10"/>
    <s v="B22512690002"/>
    <s v="BOD"/>
    <n v="2251269"/>
    <m/>
    <s v="00099021001 DEP.DE CHEQ.AJENOS,RET.DE CAM.,CONCEPTO: DEVOLUCION,DEP.: ALIAZAS RURALES PAR III , PROCEDENCIA: BANCO UNION S.A., CHEQUE: 358, FECHA DE EMISION:13/01/2025"/>
    <m/>
    <m/>
    <m/>
    <m/>
    <m/>
    <m/>
    <n v="0"/>
    <n v="396"/>
    <s v="NO_CONCILIADO"/>
  </r>
  <r>
    <x v="6"/>
    <m/>
    <x v="6"/>
    <x v="10"/>
    <s v="B22512760002"/>
    <s v="BOD"/>
    <n v="2251276"/>
    <m/>
    <s v="00099021001 DEP.DE CHEQ.AJENOS,RET.DE CAM.,CONCEPTO: DOBLE PERCEPCION,DEP.: GOBIERNO AUTONOMO MUNICIPAL DE LA PAZ , PROCEDENCIA: BANCO UNION S.A., CHEQUE: 70326, FECHA DE EMISION:15/01/2025"/>
    <m/>
    <m/>
    <m/>
    <m/>
    <m/>
    <m/>
    <n v="0"/>
    <n v="2143.4899999999998"/>
    <s v="NO_CONCILIADO"/>
  </r>
  <r>
    <x v="6"/>
    <m/>
    <x v="6"/>
    <x v="10"/>
    <s v="B22512790002"/>
    <s v="BOD"/>
    <n v="2251279"/>
    <m/>
    <s v="00099021001 DEP.DE CHEQ.AJENOS,RET.DE CAM.,CONCEPTO: DOBLE PERCEPCION,DEP.: GOBIERNO AUTONOMO MUNICIPAL DE LA PAZ , PROCEDENCIA: BANCO UNION S.A., CHEQUE: 70327, FECHA DE EMISION:15/01/2025"/>
    <m/>
    <m/>
    <m/>
    <m/>
    <m/>
    <m/>
    <n v="0"/>
    <n v="2143.4899999999998"/>
    <s v="NO_CONCILIADO"/>
  </r>
  <r>
    <x v="2"/>
    <m/>
    <x v="2"/>
    <x v="10"/>
    <s v="B22512860002"/>
    <s v="BOD"/>
    <n v="2251286"/>
    <m/>
    <s v="00099021001 DEP.DE CHEQ.AJENOS,RET.DE CAM.,CONCEPTO: REEMBOLSO POR INCAPACIDAD TEMPORAL CAJA CORDES -CBBA 09/2024 DENIS VELASCO,DEP.: UNIDAD TECNICA DE FERROCARRILES , PROCEDENCIA: BANCO UNION S.A., CHEQUE: 44051, FECHA DE EMISION:26/12/2024"/>
    <m/>
    <m/>
    <m/>
    <m/>
    <m/>
    <m/>
    <n v="0"/>
    <n v="372.9"/>
    <s v="NO_CONCILIADO"/>
  </r>
  <r>
    <x v="12"/>
    <m/>
    <x v="12"/>
    <x v="10"/>
    <s v="J06259200002"/>
    <s v="DAU"/>
    <n v="10750063"/>
    <m/>
    <s v="A:00099021001 Pago de capital e interés corriente a favor del TGN del vcto. 16-01-2025, adeudados por el GAD La Paz, correspondiente al Crédito CAF 2760, según nota USCFT N°60/2025."/>
    <m/>
    <m/>
    <m/>
    <m/>
    <m/>
    <m/>
    <n v="0"/>
    <n v="3455878.17"/>
    <s v="NO_CONCILIADO"/>
  </r>
  <r>
    <x v="6"/>
    <m/>
    <x v="6"/>
    <x v="10"/>
    <s v="Q21549870002"/>
    <s v="CRV"/>
    <n v="2154987"/>
    <m/>
    <s v="NUMERO DE LIBRETA CUT: 00099021001 OPERACIÓN E75 TRANSFERENCIA DE LA CUENTA FISCAL BUN A LA CUT EN MN TRANSF.FDOS.AL.BCB GOBIERNO AUTONOMO MUNICIPAL DE ANTEQUERA, CITE: GAMA-MAE NÂ° 006/2025 CUENTA CUT 3987 LIBRETA NÂ° 00099021001"/>
    <m/>
    <m/>
    <m/>
    <m/>
    <m/>
    <m/>
    <n v="0"/>
    <n v="183447.99"/>
    <s v="NO_CONCILIADO"/>
  </r>
  <r>
    <x v="6"/>
    <m/>
    <x v="6"/>
    <x v="10"/>
    <s v="Q21549880002"/>
    <s v="CRV"/>
    <n v="2154988"/>
    <m/>
    <s v="NUMERO DE LIBRETA CUT: 00099021001 OPERACIÓN E75 TRANSFERENCIA DE LA CUENTA FISCAL BUN A LA CUT EN MN TRANSF.FDOS.AL.BCB GAIOC CHARAGUA IYAMBAE SEGÃN CARTA CITE: TRI.OF.EXT.NÂ°13/2025 A LA CUENTA ÃNICA DEL TESORO 3987 LIBRETA NÂ° 00099021001"/>
    <m/>
    <m/>
    <m/>
    <m/>
    <m/>
    <m/>
    <n v="0"/>
    <n v="81119.81"/>
    <s v="NO_CONCILIADO"/>
  </r>
  <r>
    <x v="7"/>
    <m/>
    <x v="7"/>
    <x v="10"/>
    <s v="S11170430003"/>
    <s v="COB"/>
    <n v="1117043"/>
    <m/>
    <s v="||TRANSFERENCIA DE FONDOS SEGÚN MENSAJES SWIFT N°719 Y 722 DE LA FECHA Y NOTA CITE: DGAC/10571/2024 (HRE-TGL-4549) DE FECHA 14/03/2024 DE LA DIRECCIÓN GENERAL DE AERONÁUTICA CIVIL. (SECTOR PÚBLICO). DÉBITO DE LA LIBRETA 00117012001 DGAC, REPOSICIÓN DE ÚTILES DE ESCRITORIO."/>
    <m/>
    <m/>
    <m/>
    <m/>
    <m/>
    <m/>
    <n v="60"/>
    <n v="0"/>
    <s v="NO_CONCILIADO"/>
  </r>
  <r>
    <x v="7"/>
    <m/>
    <x v="7"/>
    <x v="10"/>
    <s v="S11170650003"/>
    <s v="COB"/>
    <n v="1117065"/>
    <m/>
    <s v="||TRANSFERENCIA DE FONDOS S/G MENSAJES SWIFTS NROS. 681-682 EN ATENCIÓN A CORREO ELECTRÓNICO Y NOTA: DGAC/10571/2024 DE F.14/3/2024 (HRE-TGL-4549) ENVIADO POR LA DIRECCIÓN GENERAL DE AERONÁUTICA CIVIL (SECTOR PÚBLICO). DEBITO DE LA LIBRETA 00117012001 DGAC, REPOSICIÓN ÚTILES DE ESCRITORIO."/>
    <m/>
    <m/>
    <m/>
    <m/>
    <m/>
    <m/>
    <n v="60"/>
    <n v="0"/>
    <s v="NO_CONCILIADO"/>
  </r>
  <r>
    <x v="7"/>
    <m/>
    <x v="7"/>
    <x v="10"/>
    <s v="S11170800003"/>
    <s v="COB"/>
    <n v="1117080"/>
    <m/>
    <s v="||REGULARIZACIÓN DE NUESTRA OPERACIÓN N°1117066 DE LA FECHA EN ATENCIÓN A NOTA DGAC/10571/2024 (HRE-TSO-4549), CORREOS ELECTRÓNICOS ENVIADOS POR LA DGAC Y NAABOL (SECTOR PÚBLICO). DEBITO DE LA LIBRETA 00117012001 DGAC, REPOSICIÓN DE ÚTILES DE ESCRITORIO."/>
    <m/>
    <m/>
    <m/>
    <m/>
    <m/>
    <m/>
    <n v="60"/>
    <n v="0"/>
    <s v="NO_CONCILIADO"/>
  </r>
  <r>
    <x v="7"/>
    <m/>
    <x v="7"/>
    <x v="10"/>
    <s v="S11170830003"/>
    <s v="COB"/>
    <n v="1117083"/>
    <m/>
    <s v="||REGULARIZACIÓN DE NUESTRA OPERACIÓN N°1117059 DE FECHA 16/01/2025 SEGÚN NOTA CITE DGAC/10571/2024 DE F.14.03.2024 (HRE-TGL-4549) Y CORREO ELECTRONICO DE LA FECHA ENVIADO POR LA NAABOL Y LA DGAC (SECTOR PÚBLICO). DEBITO DE LA LIBRETA 00117012001 DGAC, REPOSICIÓN DE ÚTILES DE ESCRITORIO."/>
    <m/>
    <m/>
    <m/>
    <m/>
    <m/>
    <m/>
    <n v="60"/>
    <n v="0"/>
    <s v="NO_CONCILIADO"/>
  </r>
  <r>
    <x v="13"/>
    <m/>
    <x v="13"/>
    <x v="11"/>
    <s v="O22516080002"/>
    <s v="BOD"/>
    <n v="2251608"/>
    <m/>
    <s v="00513182001 DEPOSITO DE EFECTIVO, DEPOSITANTE: YACIMIENTOS PETROLIFEROS FISCALES BOLIVIANOS, CONCEPTO: REVERSION DE SALDOS, CUENTA DE DEPOSITO: CUENTA UNICA DEL TESORO"/>
    <m/>
    <m/>
    <m/>
    <m/>
    <m/>
    <m/>
    <n v="0"/>
    <n v="1490"/>
    <s v="NO_CONCILIADO"/>
  </r>
  <r>
    <x v="5"/>
    <m/>
    <x v="5"/>
    <x v="11"/>
    <s v="O22516090002"/>
    <s v="BOD"/>
    <n v="2251609"/>
    <m/>
    <s v="00015011108 DEPOSITO DE EFECTIVO, DEPOSITANTE: MINISTERIO DE GOBIERNO, CONCEPTO: DEVOLUCION A LA CUT, CUENTA DE DEPOSITO: CUENTA UNICA DEL TESORO"/>
    <m/>
    <m/>
    <m/>
    <m/>
    <m/>
    <m/>
    <n v="0"/>
    <n v="1"/>
    <s v="NO_CONCILIADO"/>
  </r>
  <r>
    <x v="5"/>
    <m/>
    <x v="5"/>
    <x v="11"/>
    <s v="O22516540002"/>
    <s v="BOD"/>
    <n v="2251654"/>
    <m/>
    <s v="00015011108 DEPOSITO DE EFECTIVO, DEPOSITANTE: HUASCAR IVAN MAGNE RAMOS, CONCEPTO: DEVOLUCION DE GASTOS ADMINISTRATIVOS POR PAGO DE SERVICIO DE ENERGIA ELECTRICA OFICINA SUCRE DIC/24, CUENTA DE DEPOSITO: CUENTA UNICA DEL TESORO"/>
    <m/>
    <m/>
    <m/>
    <m/>
    <m/>
    <m/>
    <n v="0"/>
    <n v="73.2"/>
    <s v="NO_CONCILIADO"/>
  </r>
  <r>
    <x v="0"/>
    <m/>
    <x v="0"/>
    <x v="11"/>
    <s v="O22516710002"/>
    <s v="BOD"/>
    <n v="2251671"/>
    <m/>
    <s v="00099021001 DEPOSITO DE EFECTIVO, DEPOSITANTE: ALEJANDRO CASTRO COARITE C.I. 2449786, CONCEPTO: DEVOLUCION DE SUELDO MES AGOSTO/2020, CUENTA DE DEPOSITO: CUENTA UNICA DEL TESORO"/>
    <m/>
    <m/>
    <m/>
    <m/>
    <m/>
    <m/>
    <n v="0"/>
    <n v="7334.06"/>
    <s v="NO_CONCILIADO"/>
  </r>
  <r>
    <x v="0"/>
    <m/>
    <x v="0"/>
    <x v="11"/>
    <s v="O22516760002"/>
    <s v="BOD"/>
    <n v="2251676"/>
    <m/>
    <s v="00099021001 DEPOSITO DE EFECTIVO, DEPOSITANTE: ALEJANDRO CASTRO COARITE C.I. 2449786, CONCEPTO: DEVOLUCION AGUINALDO GESTION 2020 ( DUODECIMA) MESES AGOSTO Y SEPTIEMBRE, CUENTA DE DEPOSITO: CUENTA UNICA DEL TESORO"/>
    <m/>
    <m/>
    <m/>
    <m/>
    <m/>
    <m/>
    <n v="0"/>
    <n v="1047.33"/>
    <s v="NO_CONCILIADO"/>
  </r>
  <r>
    <x v="19"/>
    <m/>
    <x v="19"/>
    <x v="11"/>
    <s v="O22516850002"/>
    <s v="BOD"/>
    <n v="2251685"/>
    <m/>
    <s v="00010011102 DEPOSITO DE EFECTIVO, DEPOSITANTE: SIXTO JULIO VALDEZ CUETO, CONCEPTO: REPOSICION DE CERTIFICADO DE MATRIMONIO-GESTORIA CONSULADO, CUENTA DE DEPOSITO: CUENTA UNICA DEL TESORO"/>
    <m/>
    <m/>
    <m/>
    <m/>
    <m/>
    <m/>
    <n v="0"/>
    <n v="748.76"/>
    <s v="NO_CONCILIADO"/>
  </r>
  <r>
    <x v="0"/>
    <m/>
    <x v="0"/>
    <x v="11"/>
    <s v="O22517030002"/>
    <s v="BOD"/>
    <n v="2251703"/>
    <m/>
    <s v="00099021001 DEPOSITO DE EFECTIVO, DEPOSITANTE: ELSA JUANA LOPEZ GUTIERREZ, CONCEPTO: DEVOLUCION DE LA RENTA, CUENTA DE DEPOSITO: CUENTA UNICA DEL TESORO"/>
    <m/>
    <m/>
    <m/>
    <m/>
    <m/>
    <m/>
    <n v="0"/>
    <n v="860"/>
    <s v="NO_CONCILIADO"/>
  </r>
  <r>
    <x v="0"/>
    <m/>
    <x v="0"/>
    <x v="11"/>
    <s v="O22517340002"/>
    <s v="BOD"/>
    <n v="2251734"/>
    <m/>
    <s v="00099021001 DEPOSITO DE EFECTIVO, DEPOSITANTE: ALEJO PACHAJAYA CAHUANA, CONCEPTO: DEVOLUCION DE AGUINALDO C-31 MES AÑO 902163 NOVIEMBRE 2024, CUENTA DE DEPOSITO: CUENTA UNICA DEL TESORO"/>
    <m/>
    <m/>
    <m/>
    <m/>
    <m/>
    <m/>
    <n v="0"/>
    <n v="780"/>
    <s v="NO_CONCILIADO"/>
  </r>
  <r>
    <x v="5"/>
    <m/>
    <x v="5"/>
    <x v="11"/>
    <s v="O22517350002"/>
    <s v="BOD"/>
    <n v="2251735"/>
    <m/>
    <s v="00015011114 DEPOSITO DE EFECTIVO, DEPOSITANTE: MONICA QUISPE MAMANI, CONCEPTO: DEVOLUCION POR PAGO DE DEMASIA DE ENERGIA ELECTRICA (CESSA) SUCRE, CUENTA DE DEPOSITO: CUENTA UNICA DEL TESORO"/>
    <m/>
    <m/>
    <m/>
    <m/>
    <m/>
    <m/>
    <n v="0"/>
    <n v="63.2"/>
    <s v="NO_CONCILIADO"/>
  </r>
  <r>
    <x v="5"/>
    <m/>
    <x v="5"/>
    <x v="11"/>
    <s v="O22517360002"/>
    <s v="BOD"/>
    <n v="2251736"/>
    <m/>
    <s v="00015011114 DEPOSITO DE EFECTIVO, DEPOSITANTE: MONICA QUISPE MAMANI, CONCEPTO: DEVOLUCION POR PAGO DE DEMASIA DE ENERGIA ELECTRICA (SEPSA) POTOSI, CUENTA DE DEPOSITO: CUENTA UNICA DEL TESORO"/>
    <m/>
    <m/>
    <m/>
    <m/>
    <m/>
    <m/>
    <n v="0"/>
    <n v="23.37"/>
    <s v="NO_CONCILIADO"/>
  </r>
  <r>
    <x v="28"/>
    <m/>
    <x v="28"/>
    <x v="11"/>
    <s v="O22517550002"/>
    <s v="BOD"/>
    <n v="2251755"/>
    <m/>
    <s v="00099021001 DEPOSITO DE EFECTIVO, DEPOSITANTE: BEATRIZ MAMANI GUTIERREZ, CONCEPTO: DEV. AGUINALDO GESTION 2024 (FRANCISCO MAMANI CANAVIRI), CUENTA DE DEPOSITO: CUENTA UNICA DEL TESORO/DJBR"/>
    <m/>
    <m/>
    <m/>
    <m/>
    <m/>
    <m/>
    <n v="0"/>
    <n v="2594"/>
    <s v="NO_CONCILIADO"/>
  </r>
  <r>
    <x v="10"/>
    <m/>
    <x v="10"/>
    <x v="11"/>
    <s v="O22517800002"/>
    <s v="BOD"/>
    <n v="2251780"/>
    <m/>
    <s v="00383012001 DEPOSITO DE EFECTIVO, DEPOSITANTE: ARTES ELECTRONICAS, CONCEPTO: DEPÓSITO CORRESPONDIENTE AL MES 11/2024, CUENTA DE DEPOSITO: CUENTA UNICA DEL TESORO"/>
    <m/>
    <m/>
    <m/>
    <m/>
    <m/>
    <m/>
    <n v="0"/>
    <n v="180"/>
    <s v="NO_CONCILIADO"/>
  </r>
  <r>
    <x v="9"/>
    <m/>
    <x v="9"/>
    <x v="11"/>
    <s v="O22517830002"/>
    <s v="BOD"/>
    <n v="2251783"/>
    <m/>
    <s v="00086044201 DEPOSITO DE EFECTIVO, DEPOSITANTE: ALEJANDRO QUISPE CHAMBI, CONCEPTO: CONTRAPARTE, CUENTA DE DEPOSITO: CUENTA UNICA DEL TESORO"/>
    <m/>
    <m/>
    <m/>
    <m/>
    <m/>
    <m/>
    <n v="0"/>
    <n v="3063"/>
    <s v="NO_CONCILIADO"/>
  </r>
  <r>
    <x v="37"/>
    <m/>
    <x v="37"/>
    <x v="11"/>
    <s v="B22516570002"/>
    <s v="BOD"/>
    <n v="2251657"/>
    <m/>
    <s v="00099021001 DEP.DE CHEQ.AJENOS,RET.DE CAM.,CONCEPTO: PAGO CONSUMO DE AGUA NOVIEMBRE Y DICIEMBRE FELCV EL ALTO PROCURADURIA GENERAL DEL ESTADO,DEP.: POLICIA BOLIVIANA COMANDO GRAL. , PROCEDENCIA: BANCO UNION S.A., CHEQUE: 5941, FECHA DE EMISION:10/01/2025"/>
    <m/>
    <m/>
    <m/>
    <m/>
    <m/>
    <m/>
    <n v="0"/>
    <n v="15404.24"/>
    <s v="NO_CONCILIADO"/>
  </r>
  <r>
    <x v="19"/>
    <m/>
    <x v="19"/>
    <x v="11"/>
    <s v="B22516680002"/>
    <s v="BOD"/>
    <n v="2251668"/>
    <m/>
    <s v="00010011102 DEP.DE CHEQ.AJENOS,RET.DE CAM.,CONCEPTO: HR-28896-24 PAGO DE COMPENSACION DE GESTORIA CONSULAR - PROG. DE DOCUMENTACION,DEP.: MINISTERIO RELACIONES EXTERIORES , PROCEDENCIA: BANCO UNION S.A., CHEQUE: 358, FECHA DE EMISION:16/01/2025"/>
    <m/>
    <m/>
    <m/>
    <m/>
    <m/>
    <m/>
    <n v="0"/>
    <n v="21080.45"/>
    <s v="NO_CONCILIADO"/>
  </r>
  <r>
    <x v="19"/>
    <m/>
    <x v="19"/>
    <x v="11"/>
    <s v="B22516700002"/>
    <s v="BOD"/>
    <n v="2251670"/>
    <m/>
    <s v="00010011102 DEP.DE CHEQ.AJENOS,RET.DE CAM.,CONCEPTO: HR-62926.24 PAGO DECOMPENSACION DE GESTORIA CONSULAR - PAGO SERVICIO TECNICO ESPECIALIZADO,DEP.: MINISTERIO RELACIONES EXTERIORES , PROCEDENCIA: BANCO UNION S.A., CHEQUE: 359, FECHA DE EMISION:16/01/2025"/>
    <m/>
    <m/>
    <m/>
    <m/>
    <m/>
    <m/>
    <n v="0"/>
    <n v="68600"/>
    <s v="NO_CONCILIADO"/>
  </r>
  <r>
    <x v="19"/>
    <m/>
    <x v="19"/>
    <x v="11"/>
    <s v="B22516720002"/>
    <s v="BOD"/>
    <n v="2251672"/>
    <m/>
    <s v="00010011102 DEP.DE CHEQ.AJENOS,RET.DE CAM.,CONCEPTO: HR-53989.24 PAGO COMPENSACION DE GESTORIA CONSULAR - GASTOS PROGRAMA DE DOCUM.,DEP.: MINISTERIO RELACIONES EXTERIORES , PROCEDENCIA: BANCO UNION S.A., CHEQUE: 360, FECHA DE EMISION:16/01/2025"/>
    <m/>
    <m/>
    <m/>
    <m/>
    <m/>
    <m/>
    <n v="0"/>
    <n v="54646.9"/>
    <s v="NO_CONCILIADO"/>
  </r>
  <r>
    <x v="19"/>
    <m/>
    <x v="19"/>
    <x v="11"/>
    <s v="B22516740002"/>
    <s v="BOD"/>
    <n v="2251674"/>
    <m/>
    <s v="00010011102 DEP.DE CHEQ.AJENOS,RET.DE CAM.,CONCEPTO: HR-28896.24 PAGO POR COMPENSACION POR REPATRIACIONES Y ASISTENCIAS CONSULARES,DEP.: MINISTERIO RELACIONES EXTERIORES , PROCEDENCIA: BANCO UNION S.A., CHEQUE: 361, FECHA DE EMISION:16/01/2025"/>
    <m/>
    <m/>
    <m/>
    <m/>
    <m/>
    <m/>
    <n v="0"/>
    <n v="25348.73"/>
    <s v="NO_CONCILIADO"/>
  </r>
  <r>
    <x v="19"/>
    <m/>
    <x v="19"/>
    <x v="11"/>
    <s v="B22516770002"/>
    <s v="BOD"/>
    <n v="2251677"/>
    <m/>
    <s v="00010011102 DEP.DE CHEQ.AJENOS,RET.DE CAM.,CONCEPTO: PAGO COMPENSACION PARA LA EJECUCION - PROG. DE DOCUMENTACION Y APOYO A CIUDADANOS,DEP.: MINISTERIO RELACIONES EXTERIORES , PROCEDENCIA: BANCO UNION S.A., CHEQUE: 362, FECHA DE EMISION:16/01/2025"/>
    <m/>
    <m/>
    <m/>
    <m/>
    <m/>
    <m/>
    <n v="0"/>
    <n v="668760.75"/>
    <s v="NO_CONCILIADO"/>
  </r>
  <r>
    <x v="19"/>
    <m/>
    <x v="19"/>
    <x v="11"/>
    <s v="B22516780002"/>
    <s v="BOD"/>
    <n v="2251678"/>
    <m/>
    <s v="00010011102 DEP.DE CHEQ.AJENOS,RET.DE CAM.,CONCEPTO: COMPENSACION DE GASTOS DE FUNCIONAMIENTO CON GESTORIA CONSULAR PARA LOS CONSULADOS,DEP.: MINISTERIO RELACIONES EXTERIORES , PROCEDENCIA: BANCO UNION S.A., CHEQUE: 363, FECHA DE EMISION:16/01/2025"/>
    <m/>
    <m/>
    <m/>
    <m/>
    <m/>
    <m/>
    <n v="0"/>
    <n v="155145.76"/>
    <s v="NO_CONCILIADO"/>
  </r>
  <r>
    <x v="13"/>
    <m/>
    <x v="13"/>
    <x v="11"/>
    <s v="S11171340001"/>
    <s v="COB"/>
    <n v="1117134"/>
    <m/>
    <s v="||COMISION TRANSFERENCIA FDOS.AL EXTERIOR 0,20% S/USD2.334.651,67,REEMB.GSTS.COMUNICACION BS300.-Y EMISION COMP.CONTABLE BS60.-REF.:PAGO 1 LC I-2022-32 P/C YPFB A/F CUÑADO S.A.U.,EN COMPL.A COMP.1117133,17/01/2025. LIB.00513072001 YPFB - OPERACIONES G N R G D RF:COMISIONES PAGO 1 LC I-2022-32 PC YPFB AF CUÑADO SAU"/>
    <m/>
    <m/>
    <m/>
    <m/>
    <m/>
    <m/>
    <n v="32391.4"/>
    <n v="0"/>
    <s v="NO_CONCILIADO"/>
  </r>
  <r>
    <x v="6"/>
    <m/>
    <x v="6"/>
    <x v="11"/>
    <s v="Q21556080002"/>
    <s v="CRV"/>
    <n v="2155608"/>
    <m/>
    <s v="NUMERO DE LIBRETA CUT: 00099021001 OPERACIÓN E75 TRANSFERENCIA DE LA CUENTA FISCAL BUN A LA CUT EN MN TRANSF.FDOS.AL.BCB GOBIERNO AUTONOMO GUARANI CHARAGUA IYAMBAE CITE: GAIOC CHI-Z.B.I. NRO. 040/2025 CUENTA CUT 3987 LIBRETA NÂ° 00099021001"/>
    <m/>
    <m/>
    <m/>
    <m/>
    <m/>
    <m/>
    <n v="0"/>
    <n v="285238.12"/>
    <s v="NO_CONCILIADO"/>
  </r>
  <r>
    <x v="6"/>
    <m/>
    <x v="6"/>
    <x v="11"/>
    <s v="Q21556130002"/>
    <s v="CRV"/>
    <n v="2155613"/>
    <m/>
    <s v="NUMERO DE LIBRETA CUT: 00099021001 OPERACIÓN E75 TRANSFERENCIA DE LA CUENTA FISCAL BUN A LA CUT EN MN TRANSF.FDOS.AL.BCB GOBIERNO AUTONOMO GUARANI CHARAGUA IYAMBAE CITE: GAIOC CHI-Z.B.I. NRO. 041/2025 CUENTA CUT 3987 LIBRETA NÂ° 00099021001"/>
    <m/>
    <m/>
    <m/>
    <m/>
    <m/>
    <m/>
    <n v="0"/>
    <n v="285238.12"/>
    <s v="NO_CONCILIADO"/>
  </r>
  <r>
    <x v="6"/>
    <m/>
    <x v="6"/>
    <x v="11"/>
    <s v="Q21556140002"/>
    <s v="CRV"/>
    <n v="2155614"/>
    <m/>
    <s v="NUMERO DE LIBRETA CUT: 00099021001 OPERACIÓN E75 TRANSFERENCIA DE LA CUENTA FISCAL BUN A LA CUT EN MN TRANSF.FDOS.AL.BCB GOBIERNO AUTONOMO GUARANI CHARAGUA IYAMBAE CITE: GAIOC CHI-Z.B.I. NRO. 042/2025 CUENTA CUT 3987 LIBRETA NÂ° 00099021001"/>
    <m/>
    <m/>
    <m/>
    <m/>
    <m/>
    <m/>
    <n v="0"/>
    <n v="285238.12"/>
    <s v="NO_CONCILIADO"/>
  </r>
  <r>
    <x v="6"/>
    <m/>
    <x v="6"/>
    <x v="11"/>
    <s v="Q21556160002"/>
    <s v="CRV"/>
    <n v="2155616"/>
    <m/>
    <s v="NUMERO DE LIBRETA CUT: 00099021001 OPERACIÓN E75 TRANSFERENCIA DE LA CUENTA FISCAL BUN A LA CUT EN MN TRANSF.FDOS.AL.BCB GOBIERNO AUTONOMO GUARANI CHARAGUA IYAMBAE CITE: GAIOC CHI-Z.B.I. NRO. 039/2025 CUENTA CUT 3987 LIBRETA NÂ° 00099021001"/>
    <m/>
    <m/>
    <m/>
    <m/>
    <m/>
    <m/>
    <n v="0"/>
    <n v="285238.12"/>
    <s v="NO_CONCILIADO"/>
  </r>
  <r>
    <x v="11"/>
    <m/>
    <x v="11"/>
    <x v="11"/>
    <s v="G29970860003"/>
    <s v="COB"/>
    <n v="2997086"/>
    <m/>
    <s v="TRANSFERENCIA RECIBIDA DEL EXTERIOR SEGÚN MENSAJES SWIFT Nos. 804-803 (REM.EXT.) DE FECHA 17-01-2025 POR DESEMBOLSO DE FONPLATA PRÉSTAMO BOL 36/2023 ROC/5568425017FS//URI/DESEMB. NRO. 2 LIBRETA N° 00291012002 ABC-RECURSOS PROPIOS REF.: UTILES DE ESCRITORIO"/>
    <m/>
    <m/>
    <m/>
    <m/>
    <m/>
    <m/>
    <n v="60"/>
    <n v="0"/>
    <s v="NO_CONCILIADO"/>
  </r>
  <r>
    <x v="7"/>
    <m/>
    <x v="7"/>
    <x v="11"/>
    <s v="S11171960003"/>
    <s v="COB"/>
    <n v="1117196"/>
    <m/>
    <s v="||TRANSFERENCIA DE FONDOS SEGÚN MENSAJE SWIFT N°778 DE LA FECHA Y NOTA CITE: DGAC/10571/2024 (HRE-TGL-4549) DE FECHA 14/03/2024 DE LA DIRECCIÓN GENERAL DE AERONÁUTICA CIVIL. (SECTOR PÚBLICO). DÉBITO DE LA LIBRETA 00117012001 DGAC, REPOSICIÓN DE ÚTILES DE ESCRITORIO."/>
    <m/>
    <m/>
    <m/>
    <m/>
    <m/>
    <m/>
    <n v="60"/>
    <n v="0"/>
    <s v="NO_CONCILIADO"/>
  </r>
  <r>
    <x v="7"/>
    <m/>
    <x v="7"/>
    <x v="11"/>
    <s v="S11171940003"/>
    <s v="COB"/>
    <n v="1117194"/>
    <m/>
    <s v="||TRANSFERENCIA DE FONDOS S/G MENSAJE SWIFT NRO. 797, CORREO ELECTRONICO DE LA FECHA Y NOTA CITE DGAC/10571/2024 DE F.14.03.2024 (HRE-TGL-4549) DE LA DIRECCION GENERAL DE AERONAUTICA CIVIL (SECTOR PÚBLICO). DEBITO DE LA LIBRETA 00117012001 DGAC, REPOSICIÓN DE ÚTILES DE ESCRITORIO."/>
    <m/>
    <m/>
    <m/>
    <m/>
    <m/>
    <m/>
    <n v="60"/>
    <n v="0"/>
    <s v="NO_CONCILIADO"/>
  </r>
  <r>
    <x v="10"/>
    <m/>
    <x v="10"/>
    <x v="11"/>
    <s v="S11171650003"/>
    <s v="COB"/>
    <n v="1117165"/>
    <m/>
    <s v="||TRANSFERENCIA DE FONDOS SEGÚN MENSAJES SWIFT N°772 Y 773 DE LA FECHA Y NOTA CITE: AGBC-AGBC/DAF/TFC-CPRV-0152-CAR/2024 DE AGENCIA BOLIVIANA DE CORREOS DE FECHA 18/03/2024 (HRE-TGL-4653). (SECTOR PÚBLICO). DÉBITO DE LA LIBRETA 00383012001 INGRESOS AGENCIA BOLIVIANA DE CORREOS, COBRO DE ÚTILES DE ESCRITORI"/>
    <m/>
    <m/>
    <m/>
    <m/>
    <m/>
    <m/>
    <n v="60"/>
    <n v="0"/>
    <s v="NO_CONCILIADO"/>
  </r>
  <r>
    <x v="7"/>
    <m/>
    <x v="7"/>
    <x v="11"/>
    <s v="S11171860003"/>
    <s v="COB"/>
    <n v="1117186"/>
    <m/>
    <s v="||TRANSFERENCIA DE FONDOS S/G MENSAJES SWIFT NRO. 742, CORREO ELECTRONICO DE LA FECHA Y NOTA CITE DGAC/10571/2024 DE F.14.03.2024 (HRE-TGL-4549) DE LA DIRECCION GENERAL DE AERONAUTICA CIVIL (SECTOR PÚBLICO). DEBITO DE LA LIBRETA 00117012001 DGAC, REPOSICIÓN DE ÚTILES DE ESCRITORIO"/>
    <m/>
    <m/>
    <m/>
    <m/>
    <m/>
    <m/>
    <n v="60"/>
    <n v="0"/>
    <s v="NO_CONCILIADO"/>
  </r>
  <r>
    <x v="0"/>
    <m/>
    <x v="0"/>
    <x v="12"/>
    <s v="O22520310002"/>
    <s v="BOD"/>
    <n v="2252031"/>
    <m/>
    <s v="00099021001 DEPOSITO DE EFECTIVO, DEPOSITANTE: WENDY MARIN MENDOZA, CONCEPTO: DEVOLUCION, CUENTA DE DEPOSITO: CUENTA UNICA DEL TESORO"/>
    <m/>
    <m/>
    <m/>
    <m/>
    <m/>
    <m/>
    <n v="0"/>
    <n v="550"/>
    <s v="NO_CONCILIADO"/>
  </r>
  <r>
    <x v="9"/>
    <m/>
    <x v="9"/>
    <x v="12"/>
    <s v="O22520500002"/>
    <s v="BOD"/>
    <n v="2252050"/>
    <m/>
    <s v="00086044201 DEPOSITO DE EFECTIVO, DEPOSITANTE: OSVALDO UREÑA ROJAS, CONCEPTO: CONTRAPARTE PROGRAMA RUMBO, CUENTA DE DEPOSITO: CUENTA UNICA DEL TESORO"/>
    <m/>
    <m/>
    <m/>
    <m/>
    <m/>
    <m/>
    <n v="0"/>
    <n v="30630"/>
    <s v="NO_CONCILIADO"/>
  </r>
  <r>
    <x v="9"/>
    <m/>
    <x v="9"/>
    <x v="12"/>
    <s v="O22520540002"/>
    <s v="BOD"/>
    <n v="2252054"/>
    <m/>
    <s v="00086044201 DEPOSITO DE EFECTIVO, DEPOSITANTE: COMUNIDAD SAN JUAN DE POTRERO, CONCEPTO: CONTRAPRTE PROYECTO RIEGO TECNIFICADO, CUENTA DE DEPOSITO: CUENTA UNICA DEL TESORO"/>
    <m/>
    <m/>
    <m/>
    <m/>
    <m/>
    <m/>
    <n v="0"/>
    <n v="13433"/>
    <s v="NO_CONCILIADO"/>
  </r>
  <r>
    <x v="9"/>
    <m/>
    <x v="9"/>
    <x v="12"/>
    <s v="O22520570002"/>
    <s v="BOD"/>
    <n v="2252057"/>
    <m/>
    <s v="00086044201 DEPOSITO DE EFECTIVO, DEPOSITANTE: SISTEMA DE RIEGO SIVINGANI - ARANI, CONCEPTO: CONTRAPARTE PROGRAMA RUMBO, CUENTA DE DEPOSITO: CUENTA UNICA DEL TESORO"/>
    <m/>
    <m/>
    <m/>
    <m/>
    <m/>
    <m/>
    <n v="0"/>
    <n v="33693"/>
    <s v="NO_CONCILIADO"/>
  </r>
  <r>
    <x v="9"/>
    <m/>
    <x v="9"/>
    <x v="12"/>
    <s v="O22520580002"/>
    <s v="BOD"/>
    <n v="2252058"/>
    <m/>
    <s v="00086044201 DEPOSITO DE EFECTIVO, DEPOSITANTE: EGAR LLANOS SABEDRA, CONCEPTO: CONTRAPARTE PROGRAMA RIEGO, CUENTA DE DEPOSITO: CUENTA UNICA DEL TESORO"/>
    <m/>
    <m/>
    <m/>
    <m/>
    <m/>
    <m/>
    <n v="0"/>
    <n v="104142"/>
    <s v="NO_CONCILIADO"/>
  </r>
  <r>
    <x v="9"/>
    <m/>
    <x v="9"/>
    <x v="12"/>
    <s v="O22520590002"/>
    <s v="BOD"/>
    <n v="2252059"/>
    <m/>
    <s v="00086044201 DEPOSITO DE EFECTIVO, DEPOSITANTE: ZENOBIO ORELLANA RIOS, CONCEPTO: CONTRAPARTE PROGRAMA RUMBO, CUENTA DE DEPOSITO: CUENTA UNICA DEL TESORO"/>
    <m/>
    <m/>
    <m/>
    <m/>
    <m/>
    <m/>
    <n v="0"/>
    <n v="119457"/>
    <s v="NO_CONCILIADO"/>
  </r>
  <r>
    <x v="9"/>
    <m/>
    <x v="9"/>
    <x v="12"/>
    <s v="O22520640002"/>
    <s v="BOD"/>
    <n v="2252064"/>
    <m/>
    <s v="00086044201 DEPOSITO DE EFECTIVO, DEPOSITANTE: SISTEMA DE RIEGO VILLA FLORES - ARANI, CONCEPTO: CONTRAPARTE PROGRAMA RUMBO, CUENTA DE DEPOSITO: CUENTA UNICA DEL TESORO"/>
    <m/>
    <m/>
    <m/>
    <m/>
    <m/>
    <m/>
    <n v="0"/>
    <n v="29004"/>
    <s v="NO_CONCILIADO"/>
  </r>
  <r>
    <x v="9"/>
    <m/>
    <x v="9"/>
    <x v="12"/>
    <s v="O22520680002"/>
    <s v="BOD"/>
    <n v="2252068"/>
    <m/>
    <s v="00086044201 DEPOSITO DE EFECTIVO, DEPOSITANTE: SISTEMA DE RIEGO CATACHILLA-ARANI, CONCEPTO: CONTRAPARTE PROGRAMA RUMBO, CUENTA DE DEPOSITO: CUENTA UNICA DEL TESORO"/>
    <m/>
    <m/>
    <m/>
    <m/>
    <m/>
    <m/>
    <n v="0"/>
    <n v="30630"/>
    <s v="NO_CONCILIADO"/>
  </r>
  <r>
    <x v="9"/>
    <m/>
    <x v="9"/>
    <x v="12"/>
    <s v="O22520700002"/>
    <s v="BOD"/>
    <n v="2252070"/>
    <m/>
    <s v="00086044201 DEPOSITO DE EFECTIVO, DEPOSITANTE: SISTEMA DE RIEGO COMUNIDAD COLCA -- ARANI, CONCEPTO: CONTRAPARTE PROGRAMA RUMBO, CUENTA DE DEPOSITO: CUENTA UNICA DEL TESORO"/>
    <m/>
    <m/>
    <m/>
    <m/>
    <m/>
    <m/>
    <n v="0"/>
    <n v="52071"/>
    <s v="NO_CONCILIADO"/>
  </r>
  <r>
    <x v="0"/>
    <m/>
    <x v="0"/>
    <x v="12"/>
    <s v="O22520830002"/>
    <s v="BOD"/>
    <n v="2252083"/>
    <m/>
    <s v="00099021001 DEPOSITO DE EFECTIVO, DEPOSITANTE: LOURDES ALIAGA ZAPATA, CONCEPTO: DOBLE PERCEPCION MES ENERO/2025, CUENTA DE DEPOSITO: CUENTA UNICA DEL TESORO"/>
    <m/>
    <m/>
    <m/>
    <m/>
    <m/>
    <m/>
    <n v="0"/>
    <n v="2000"/>
    <s v="NO_CONCILIADO"/>
  </r>
  <r>
    <x v="38"/>
    <m/>
    <x v="38"/>
    <x v="12"/>
    <s v="O22521310002"/>
    <s v="BOD"/>
    <n v="2252131"/>
    <m/>
    <s v="00099021001 DEPOSITO DE EFECTIVO, DEPOSITANTE: JAVIER MAMANI ACARAPI, CONCEPTO: DEV. DE PAGO EN EXCESO, CUENTA DE DEPOSITO: CUENTA UNICA DEL TESORO/DJBR"/>
    <m/>
    <m/>
    <m/>
    <m/>
    <m/>
    <m/>
    <n v="0"/>
    <n v="1779.36"/>
    <s v="NO_CONCILIADO"/>
  </r>
  <r>
    <x v="0"/>
    <m/>
    <x v="0"/>
    <x v="12"/>
    <s v="O22521360002"/>
    <s v="BOD"/>
    <n v="2252136"/>
    <m/>
    <s v="00099021001 DEPOSITO DE EFECTIVO, DEPOSITANTE: GREGORIO QUISPE JANCO, CONCEPTO: DEVOLUCION DE EXCESO, CUENTA DE DEPOSITO: CUENTA UNICA DEL TESORO"/>
    <m/>
    <m/>
    <m/>
    <m/>
    <m/>
    <m/>
    <n v="0"/>
    <n v="611.66999999999996"/>
    <s v="NO_CONCILIADO"/>
  </r>
  <r>
    <x v="11"/>
    <m/>
    <x v="11"/>
    <x v="12"/>
    <s v="O22521430002"/>
    <s v="BOD"/>
    <n v="2252143"/>
    <m/>
    <s v="00291012002 DEPOSITO DE EFECTIVO, DEPOSITANTE: PAUL LENZ MENDOZA CONCHA, CONCEPTO: REPOSICION CREDENCIAL, CUENTA DE DEPOSITO: CUENTA UNICA DEL TESORO"/>
    <m/>
    <m/>
    <m/>
    <m/>
    <m/>
    <m/>
    <n v="0"/>
    <n v="70"/>
    <s v="NO_CONCILIADO"/>
  </r>
  <r>
    <x v="0"/>
    <m/>
    <x v="0"/>
    <x v="12"/>
    <s v="O22521510002"/>
    <s v="BOD"/>
    <n v="2252151"/>
    <m/>
    <s v="00099021001 DEPOSITO DE EFECTIVO, DEPOSITANTE: ANA MARIA BEATRIZ VALDIVIESO FERREIRA, CONCEPTO: DEVOLUCION, CUENTA DE DEPOSITO: CUENTA UNICA DEL TESORO"/>
    <m/>
    <m/>
    <m/>
    <m/>
    <m/>
    <m/>
    <n v="0"/>
    <n v="350"/>
    <s v="NO_CONCILIADO"/>
  </r>
  <r>
    <x v="9"/>
    <m/>
    <x v="9"/>
    <x v="12"/>
    <s v="O22521560002"/>
    <s v="BOD"/>
    <n v="2252156"/>
    <m/>
    <s v="00086044201 DEPOSITO DE EFECTIVO, DEPOSITANTE: SISTEMA DE RIEGO CATACHILLA - ARANI, CONCEPTO: CONTRAPARTE PROGRAMA RUMBO, CUENTA DE DEPOSITO: CUENTA UNICA DEL TESORO"/>
    <m/>
    <m/>
    <m/>
    <m/>
    <m/>
    <m/>
    <n v="0"/>
    <n v="30630"/>
    <s v="NO_CONCILIADO"/>
  </r>
  <r>
    <x v="9"/>
    <m/>
    <x v="9"/>
    <x v="12"/>
    <s v="O22521580002"/>
    <s v="BOD"/>
    <n v="2252158"/>
    <m/>
    <s v="00086044201 DEPOSITO DE EFECTIVO, DEPOSITANTE: SISTEMA DE RIEGO COLPA, CONCEPTO: CONTRAPARTE PROGRAMA RUMBO, CUENTA DE DEPOSITO: CUENTA UNICA DEL TESORO"/>
    <m/>
    <m/>
    <m/>
    <m/>
    <m/>
    <m/>
    <n v="0"/>
    <n v="3063"/>
    <s v="NO_CONCILIADO"/>
  </r>
  <r>
    <x v="0"/>
    <m/>
    <x v="0"/>
    <x v="12"/>
    <s v="O22521590002"/>
    <s v="BOD"/>
    <n v="2252159"/>
    <m/>
    <s v="00099021001 DEPOSITO DE EFECTIVO, DEPOSITANTE: PORFIRIO LIMACHI POMA, CONCEPTO: COBRO INDEVIDO DEVOLCUION, CUENTA DE DEPOSITO: CUENTA UNICA DEL TESORO"/>
    <m/>
    <m/>
    <m/>
    <m/>
    <m/>
    <m/>
    <n v="0"/>
    <n v="950"/>
    <s v="NO_CONCILIADO"/>
  </r>
  <r>
    <x v="9"/>
    <m/>
    <x v="9"/>
    <x v="12"/>
    <s v="O22521630002"/>
    <s v="BOD"/>
    <n v="2252163"/>
    <m/>
    <s v="00086044201 DEPOSITO DE EFECTIVO, DEPOSITANTE: SISTEMA DE RIEGO ELE ELE - OMEREQUE, CONCEPTO: CONTRAPARTE PROGRAMA RUMBO, CUENTA DE DEPOSITO: CUENTA UNICA DEL TESORO"/>
    <m/>
    <m/>
    <m/>
    <m/>
    <m/>
    <m/>
    <n v="0"/>
    <n v="39819"/>
    <s v="NO_CONCILIADO"/>
  </r>
  <r>
    <x v="9"/>
    <m/>
    <x v="9"/>
    <x v="12"/>
    <s v="O22521710002"/>
    <s v="BOD"/>
    <n v="2252171"/>
    <m/>
    <s v="00086044201 DEPOSITO DE EFECTIVO, DEPOSITANTE: SISTEMA DE RIEGO SAN CARLOS - OMEREQUE, CONCEPTO: CONTRAPARTE PROGRAMA RUMBO, CUENTA DE DEPOSITO: CUENTA UNICA DEL TESORO"/>
    <m/>
    <m/>
    <m/>
    <m/>
    <m/>
    <m/>
    <n v="0"/>
    <n v="58197"/>
    <s v="NO_CONCILIADO"/>
  </r>
  <r>
    <x v="9"/>
    <m/>
    <x v="9"/>
    <x v="12"/>
    <s v="O22521760002"/>
    <s v="BOD"/>
    <n v="2252176"/>
    <m/>
    <s v="00086044201 DEPOSITO DE EFECTIVO, DEPOSITANTE: SISTEMA DE RIEGO CHINKANA CHAFRA CORRAL-OMEREQUE, CONCEPTO: CONTRAPARTE PROGRAMA RUMBO, CUENTA DE DEPOSITO: CUENTA UNICA DEL TESORO"/>
    <m/>
    <m/>
    <m/>
    <m/>
    <m/>
    <m/>
    <n v="0"/>
    <n v="79638"/>
    <s v="NO_CONCILIADO"/>
  </r>
  <r>
    <x v="9"/>
    <m/>
    <x v="9"/>
    <x v="12"/>
    <s v="O22521910002"/>
    <s v="BOD"/>
    <n v="2252191"/>
    <m/>
    <s v="00086044201 DEPOSITO DE EFECTIVO, DEPOSITANTE: SISTEMA DE RIEGO BISCOCHOS - OMEREQUE, CONCEPTO: CONTRAPARTE PROGRAMA RUMBO, CUENTA DE DEPOSITO: CUENTA UNICA DEL TESORO"/>
    <m/>
    <m/>
    <m/>
    <m/>
    <m/>
    <m/>
    <n v="0"/>
    <n v="52071"/>
    <s v="NO_CONCILIADO"/>
  </r>
  <r>
    <x v="9"/>
    <m/>
    <x v="9"/>
    <x v="12"/>
    <s v="O22522000002"/>
    <s v="BOD"/>
    <n v="2252200"/>
    <m/>
    <s v="00086044201 DEPOSITO DE EFECTIVO, DEPOSITANTE: SISTEMA DE RIEGO GUEVARA- OMEREQUE, CONCEPTO: CONTRA PARTE PROGRAMA RUMBO, CUENTA DE DEPOSITO: CUENTA UNICA DEL TESORO"/>
    <m/>
    <m/>
    <m/>
    <m/>
    <m/>
    <m/>
    <n v="0"/>
    <n v="32000"/>
    <s v="NO_CONCILIADO"/>
  </r>
  <r>
    <x v="9"/>
    <m/>
    <x v="9"/>
    <x v="12"/>
    <s v="O22522190002"/>
    <s v="BOD"/>
    <n v="2252219"/>
    <m/>
    <s v="00086044201 DEPOSITO DE EFECTIVO, DEPOSITANTE: SISTEMA DE RIEGO LA VIÑA-OMEREQUE, CONCEPTO: CONTRAPARTE PROGRAMA RUMBO, CUENTA DE DEPOSITO: CUENTA UNICA DEL TESORO"/>
    <m/>
    <m/>
    <m/>
    <m/>
    <m/>
    <m/>
    <n v="0"/>
    <n v="58197"/>
    <s v="NO_CONCILIADO"/>
  </r>
  <r>
    <x v="10"/>
    <m/>
    <x v="10"/>
    <x v="12"/>
    <s v="O22522580002"/>
    <s v="BOD"/>
    <n v="2252258"/>
    <m/>
    <s v="00383012001 DEPOSITO DE EFECTIVO, DEPOSITANTE: AGENCIA BOLIVIANA DE CORREOS, CONCEPTO: REGIONAL LA PAZ 13-17/01/2025, CUENTA DE DEPOSITO: CUENTA UNICA DEL TESORO"/>
    <m/>
    <m/>
    <m/>
    <m/>
    <m/>
    <m/>
    <n v="0"/>
    <n v="68720"/>
    <s v="NO_CONCILIADO"/>
  </r>
  <r>
    <x v="9"/>
    <m/>
    <x v="9"/>
    <x v="12"/>
    <s v="B22520880002"/>
    <s v="BOD"/>
    <n v="2252088"/>
    <m/>
    <s v="00086031101 DEP.DE CHEQ.AJENOS,RET.DE CAM.,CONCEPTO: SISCO DE DICIEMBRE 2024,DEP.: ANMI EL PALMAR , PROCEDENCIA: BANCO UNION S.A., CHEQUE: 1351, FECHA DE EMISION:06/01/2025"/>
    <m/>
    <m/>
    <m/>
    <m/>
    <m/>
    <m/>
    <n v="0"/>
    <n v="950"/>
    <s v="NO_CONCILIADO"/>
  </r>
  <r>
    <x v="9"/>
    <m/>
    <x v="9"/>
    <x v="12"/>
    <s v="B22520930002"/>
    <s v="BOD"/>
    <n v="2252093"/>
    <m/>
    <s v="00086031101 DEP.DE CHEQ.AJENOS,RET.DE CAM.,CONCEPTO: SISCO MES DE DICIEMBRE 2024,DEP.: PN. TUNARI , PROCEDENCIA: BANCO UNION S.A., CHEQUE: 739, FECHA DE EMISION:09/01/2025"/>
    <m/>
    <m/>
    <m/>
    <m/>
    <m/>
    <m/>
    <n v="0"/>
    <n v="700"/>
    <s v="NO_CONCILIADO"/>
  </r>
  <r>
    <x v="9"/>
    <m/>
    <x v="9"/>
    <x v="12"/>
    <s v="B22520990002"/>
    <s v="BOD"/>
    <n v="2252099"/>
    <m/>
    <s v="00086031111 DEP.DE CHEQ.AJENOS,RET.DE CAM.,CONCEPTO: SISCO MES DE DICIEMBRE 2024,DEP.: PILON LAJAS , PROCEDENCIA: BANCO UNION S.A., CHEQUE: 1528, FECHA DE EMISION:06/01/2025"/>
    <m/>
    <m/>
    <m/>
    <m/>
    <m/>
    <m/>
    <n v="0"/>
    <n v="270"/>
    <s v="NO_CONCILIADO"/>
  </r>
  <r>
    <x v="7"/>
    <m/>
    <x v="7"/>
    <x v="12"/>
    <s v="B22521030002"/>
    <s v="BOD"/>
    <n v="2252103"/>
    <m/>
    <s v="00117012001 DEP.DE CHEQ.AJENOS,RET.DE CAM.,CONCEPTO: DEVOLUCION DEL LIQUIDO PAGABLE SUELDO MES DE DIC 2024,DEP.: DAVID PABLO SALAS MONTALVAN , PROCEDENCIA: BANCO UNION S.A., CHEQUE: 213449, FECHA DE EMISION:20/01/2025"/>
    <m/>
    <m/>
    <m/>
    <m/>
    <m/>
    <m/>
    <n v="0"/>
    <n v="12009.8"/>
    <s v="NO_CONCILIADO"/>
  </r>
  <r>
    <x v="0"/>
    <m/>
    <x v="0"/>
    <x v="12"/>
    <s v="B22521060002"/>
    <s v="BOD"/>
    <n v="2252106"/>
    <m/>
    <s v="00099021001 DEP.DE CHEQ.AJENOS,RET.DE CAM.,CONCEPTO: DEV. PLANILLAS DE INCAPACIDADES CAJA CORDES,DEP.: SEDES CBBA , PROCEDENCIA: BANCO UNION S.A., CHEQUE: 43966, FECHA DE EMISION:26/12/2024"/>
    <m/>
    <m/>
    <m/>
    <m/>
    <m/>
    <m/>
    <n v="0"/>
    <n v="2005.17"/>
    <s v="NO_CONCILIADO"/>
  </r>
  <r>
    <x v="0"/>
    <m/>
    <x v="0"/>
    <x v="12"/>
    <s v="B22521090002"/>
    <s v="BOD"/>
    <n v="2252109"/>
    <m/>
    <s v="00099021001 DEP.DE CHEQ.AJENOS,RET.DE CAM.,CONCEPTO: PERCEPCION INDEBIDA DE HABERES OCT-NOV-DIC 2021 ENE 2022,DEP.: DANIELA CACERES VARGAS , PROCEDENCIA: BANCO UNION S.A., CHEQUE: 213450, FECHA DE EMISION:20/01/2025"/>
    <m/>
    <m/>
    <m/>
    <m/>
    <m/>
    <m/>
    <n v="0"/>
    <n v="905.8"/>
    <s v="NO_CONCILIADO"/>
  </r>
  <r>
    <x v="23"/>
    <m/>
    <x v="23"/>
    <x v="12"/>
    <s v="B22521100002"/>
    <s v="BOD"/>
    <n v="2252110"/>
    <m/>
    <s v="00099021001 DEP.DE CHEQ.AJENOS,RET.DE CAM.,CONCEPTO: DEV. PLANILLAS INCAPACIDADES SEGURO SOCIAL UNIVERSITARIO,DEP.: SEDES CBBA , PROCEDENCIA: BANCO UNION S.A., CHEQUE: 26282, FECHA DE EMISION:09/01/2025"/>
    <m/>
    <m/>
    <m/>
    <m/>
    <m/>
    <m/>
    <n v="0"/>
    <n v="9364.6200000000008"/>
    <s v="NO_CONCILIADO"/>
  </r>
  <r>
    <x v="6"/>
    <m/>
    <x v="6"/>
    <x v="12"/>
    <s v="Q21564690002"/>
    <s v="CRV"/>
    <n v="2156469"/>
    <m/>
    <s v="NUMERO DE LIBRETA CUT: 00099021001 OPERACIÓN E75 TRANSFERENCIA DE LA CUENTA FISCAL BUN A LA CUT EN MN TRANSF.FDOS.AL.BCB GAIOC CHARAGUA IYAMBAE SEGÃN CARTA CITE/GAIOC/ZECH NÂ° 003/2025 A LA CUENTA ÃNICA DEL TESORO 3987 LIBRETA NÂ° 00099021001"/>
    <m/>
    <m/>
    <m/>
    <m/>
    <m/>
    <m/>
    <n v="0"/>
    <n v="606648.47"/>
    <s v="NO_CONCILIADO"/>
  </r>
  <r>
    <x v="6"/>
    <m/>
    <x v="6"/>
    <x v="12"/>
    <s v="Q21564730002"/>
    <s v="CRV"/>
    <n v="2156473"/>
    <m/>
    <s v="NUMERO DE LIBRETA CUT: 00099021001 OPERACIÓN E75 TRANSFERENCIA DE LA CUENTA FISCAL BUN A LA CUT EN MN TRANSF.FDOS.AL.BCB GOBIERNO AUTONOMO MUNICIPAL BELEN DE ANDAMARCA CITE: G.A.M.B.A/M.A.E./ NÂ°015/2025 CUENTA CUT 3987 LIBRETA NÂ° 00099021001"/>
    <m/>
    <m/>
    <m/>
    <m/>
    <m/>
    <m/>
    <n v="0"/>
    <n v="339113.15"/>
    <s v="NO_CONCILIADO"/>
  </r>
  <r>
    <x v="6"/>
    <m/>
    <x v="6"/>
    <x v="12"/>
    <s v="Q21564700002"/>
    <s v="CRV"/>
    <n v="2156470"/>
    <m/>
    <s v="NUMERO DE LIBRETA CUT: 00099021001 OPERACIÓN E75 TRANSFERENCIA DE LA CUENTA FISCAL BUN A LA CUT EN MN TRANSF.FDOS.AL.BCB UNIVERSIDAD TECNICA DE ORURO CITE: DAF. UTO. NÂ°041/2025 CUENTA CUT 3987 LIBRETA NÂ° 00099021001"/>
    <m/>
    <m/>
    <m/>
    <m/>
    <m/>
    <m/>
    <n v="0"/>
    <n v="287726.58"/>
    <s v="NO_CONCILIADO"/>
  </r>
  <r>
    <x v="6"/>
    <m/>
    <x v="6"/>
    <x v="12"/>
    <s v="Q21564710002"/>
    <s v="CRV"/>
    <n v="2156471"/>
    <m/>
    <s v="NUMERO DE LIBRETA CUT: 00099021001 OPERACIÓN E75 TRANSFERENCIA DE LA CUENTA FISCAL BUN A LA CUT EN MN TRANSF.FDOS.AL.BCB GOBIERNO AUTONOMO MUNICIPAL DE SENA CITE: GAMS/MAE/EXT/003/2025 CUENTA CUT 3987 LIBRETA NÂ° 00099021001"/>
    <m/>
    <m/>
    <m/>
    <m/>
    <m/>
    <m/>
    <n v="0"/>
    <n v="735818.18"/>
    <s v="NO_CONCILIADO"/>
  </r>
  <r>
    <x v="6"/>
    <m/>
    <x v="6"/>
    <x v="12"/>
    <s v="Q21564720002"/>
    <s v="CRV"/>
    <n v="2156472"/>
    <m/>
    <s v="NUMERO DE LIBRETA CUT: 00099021001 OPERACIÓN E75 TRANSFERENCIA DE LA CUENTA FISCAL BUN A LA CUT EN MN TRANSF.FDOS.AL.BCB GOBIERNO AUTONOMO MUNICIPAL BELEN DE ANDAMARCA, CITE: G.A.M.B.A/M.A.E./ NÂ°016/2025 CUENTA CUT 3987 LIBRETA NÂ° 00099021001"/>
    <m/>
    <m/>
    <m/>
    <m/>
    <m/>
    <m/>
    <n v="0"/>
    <n v="8930.7000000000007"/>
    <s v="NO_CONCILIADO"/>
  </r>
  <r>
    <x v="6"/>
    <m/>
    <x v="6"/>
    <x v="12"/>
    <s v="Q21564740002"/>
    <s v="CRV"/>
    <n v="2156474"/>
    <m/>
    <s v="NUMERO DE LIBRETA CUT: 00099021001 OPERACIÓN E75 TRANSFERENCIA DE LA CUENTA FISCAL BUN A LA CUT EN MN TRANSF.FDOS.AL.BCB UNIVERSIDAD SAN FRANCISCO XAVIER DE CHUQUISACA CITE: ADM.FCA.OF. NÂ° 010 CUENTA CUT 3987 LIBRETA NÂ° 00099021001"/>
    <m/>
    <m/>
    <m/>
    <m/>
    <m/>
    <m/>
    <n v="0"/>
    <n v="302760.40999999997"/>
    <s v="NO_CONCILIADO"/>
  </r>
  <r>
    <x v="7"/>
    <m/>
    <x v="7"/>
    <x v="12"/>
    <s v="S11172430003"/>
    <s v="COB"/>
    <n v="1117243"/>
    <m/>
    <s v="||TRANSFERENCIA DE FONDOS S/G MENSAJE SWIFT NRO. 810 EN ATENCIÓN A NOTA: DGAC/10571/2024 DE F.14/3/2024 (HRE-TGL-4549) ENVIADO POR LA DIRECCIÓN GENERAL DE AERONÁUTICA CIVIL (SECTOR PÚBLICO). DEBITO DE LA LIBRETA 00117012001 DGAC, REPOSICIÓN ÚTILES DE ESCRITORIO"/>
    <m/>
    <m/>
    <m/>
    <m/>
    <m/>
    <m/>
    <n v="60"/>
    <n v="0"/>
    <s v="NO_CONCILIADO"/>
  </r>
  <r>
    <x v="7"/>
    <m/>
    <x v="7"/>
    <x v="12"/>
    <s v="S11173050003"/>
    <s v="COB"/>
    <n v="1117305"/>
    <m/>
    <s v="||REGULARIZACIÓN DE NUESTRA OPERACIÓN N°1117200 DE F.17/1/2025 EN ATENCIÓN A NOTA DGAC/10571/2024 (HRE-TSO-4549), CORREOS ELECTRÓNICOS ENVIADOS POR LA DGAC Y NAABOL (ORIGINAL CURSA EN COMP. N°1117303) (SECTOR PÚBLICO). DEBITO DE LA LIBRETA 00117012001 DGAC, REPOSICIÓN DE ÚTILES DE ESCRITORIO."/>
    <m/>
    <m/>
    <m/>
    <m/>
    <m/>
    <m/>
    <n v="60"/>
    <n v="0"/>
    <s v="NO_CONCILIADO"/>
  </r>
  <r>
    <x v="11"/>
    <m/>
    <x v="11"/>
    <x v="13"/>
    <s v="O22525570002"/>
    <s v="BOD"/>
    <n v="2252557"/>
    <m/>
    <s v="00291012002 DEPOSITO DE EFECTIVO, DEPOSITANTE: ALVARO TARQUI DELGADO, CONCEPTO: REPOSICON CREDENCIAL, CUENTA DE DEPOSITO: CUENTA UNICA DEL TESORO"/>
    <m/>
    <m/>
    <m/>
    <m/>
    <m/>
    <m/>
    <n v="0"/>
    <n v="70"/>
    <s v="NO_CONCILIADO"/>
  </r>
  <r>
    <x v="5"/>
    <m/>
    <x v="5"/>
    <x v="13"/>
    <s v="O22525670002"/>
    <s v="BOD"/>
    <n v="2252567"/>
    <m/>
    <s v="00099021001 DEPOSITO DE EFECTIVO, DEPOSITANTE: SIMON VENTURA CONDORI, CONCEPTO: DEVOLUCION DE SALARIO, CUENTA DE DEPOSITO: CUENTA UNICA DEL TESORO/DJBR"/>
    <m/>
    <m/>
    <m/>
    <m/>
    <m/>
    <m/>
    <n v="0"/>
    <n v="2000"/>
    <s v="NO_CONCILIADO"/>
  </r>
  <r>
    <x v="39"/>
    <m/>
    <x v="39"/>
    <x v="13"/>
    <s v="O22526190002"/>
    <s v="BOD"/>
    <n v="2252619"/>
    <m/>
    <s v="00041031107 DEPOSITO DE EFECTIVO, DEPOSITANTE: HENRY PACO MARIÑO, CONCEPTO: DEVOLUCION DE VIATICOS, CUENTA DE DEPOSITO: CUENTA UNICA DEL TESORO"/>
    <m/>
    <m/>
    <m/>
    <m/>
    <m/>
    <m/>
    <n v="0"/>
    <n v="742"/>
    <s v="NO_CONCILIADO"/>
  </r>
  <r>
    <x v="5"/>
    <m/>
    <x v="5"/>
    <x v="13"/>
    <s v="O22526520002"/>
    <s v="BOD"/>
    <n v="2252652"/>
    <m/>
    <s v="00015011114 DEPOSITO DE EFECTIVO, DEPOSITANTE: MONICA QUISPE MAMANI, CONCEPTO: PAGO POR DEMASIA DE ENERGIA ELECTRICA (SETAR) TARIJA, CUENTA DE DEPOSITO: CUENTA UNICA DEL TESORO"/>
    <m/>
    <m/>
    <m/>
    <m/>
    <m/>
    <m/>
    <n v="0"/>
    <n v="201.05"/>
    <s v="NO_CONCILIADO"/>
  </r>
  <r>
    <x v="6"/>
    <m/>
    <x v="6"/>
    <x v="13"/>
    <s v="B22524230002"/>
    <s v="BOD"/>
    <n v="2252423"/>
    <m/>
    <s v="00099021001 DEP.DE CHEQ.AJENOS,RET.DE CAM.,CONCEPTO: DEVOLUCION DE RECURSOS,DEP.: GOB. AUTONOMO MCPAL. CHAYANTA , PROCEDENCIA: BANCO UNION S.A., CHEQUE: 11786, FECHA DE EMISION:31/12/2024"/>
    <m/>
    <m/>
    <m/>
    <m/>
    <m/>
    <m/>
    <n v="0"/>
    <n v="11752.99"/>
    <s v="NO_CONCILIADO"/>
  </r>
  <r>
    <x v="3"/>
    <m/>
    <x v="3"/>
    <x v="13"/>
    <s v="B22524420002"/>
    <s v="BOD"/>
    <n v="2252442"/>
    <m/>
    <s v="00587012001 DEP.DE CHEQ.AJENOS,RET.DE CAM.,CONCEPTO: P-13 CALAMINAS,DEP.: EBC , PROCEDENCIA: BANCO UNION S.A., CHEQUE: 2347, FECHA DE EMISION:17/01/2025"/>
    <m/>
    <m/>
    <m/>
    <m/>
    <m/>
    <m/>
    <n v="0"/>
    <n v="1127319.92"/>
    <s v="NO_CONCILIADO"/>
  </r>
  <r>
    <x v="3"/>
    <m/>
    <x v="3"/>
    <x v="13"/>
    <s v="B22524440002"/>
    <s v="BOD"/>
    <n v="2252444"/>
    <m/>
    <s v="00587012016 DEP.DE CHEQ.AJENOS,RET.DE CAM.,CONCEPTO: P-40 YACUIBA,DEP.: EBC , PROCEDENCIA: BANCO UNION S.A., CHEQUE: 2345, FECHA DE EMISION:17/01/2025"/>
    <m/>
    <m/>
    <m/>
    <m/>
    <m/>
    <m/>
    <n v="0"/>
    <n v="7211928.6900000004"/>
    <s v="NO_CONCILIADO"/>
  </r>
  <r>
    <x v="6"/>
    <m/>
    <x v="6"/>
    <x v="13"/>
    <s v="B22524560002"/>
    <s v="BOD"/>
    <n v="2252456"/>
    <m/>
    <s v="00099021001 DEP.DE CHEQ.AJENOS,RET.DE CAM.,CONCEPTO: DEV SALDO PROY MANEJO INTEGRAL DE MICROCUENCA DE UMAJALSU MUNICIPIO DE SAN PEDRO DE TIQUINA,DEP.: GOB AUTONOMO MCPAL SAN PEDRO DE TIQUINA"/>
    <m/>
    <m/>
    <m/>
    <m/>
    <m/>
    <m/>
    <n v="0"/>
    <n v="0.49"/>
    <s v="NO_CONCILIADO"/>
  </r>
  <r>
    <x v="0"/>
    <m/>
    <x v="0"/>
    <x v="13"/>
    <s v="B22525260002"/>
    <s v="BOD"/>
    <n v="2252526"/>
    <m/>
    <s v="00099021001 DEP.DE CHEQ.AJENOS,RET.DE CAM.,CONCEPTO: DEV DE HABERES,DEP.: CARLA YUPANQUI SOLIZ , PROCEDENCIA: BANCO UNION S.A., CHEQUE: 213452, FECHA DE EMISION:21/01/2025"/>
    <m/>
    <m/>
    <m/>
    <m/>
    <m/>
    <m/>
    <n v="0"/>
    <n v="4724.58"/>
    <s v="NO_CONCILIADO"/>
  </r>
  <r>
    <x v="12"/>
    <m/>
    <x v="12"/>
    <x v="13"/>
    <s v="G30002030003"/>
    <s v="COB"/>
    <n v="19601"/>
    <m/>
    <s v="PAGO A BID PRÉSTAMO 2460/BL-BO VCTO. 19-01-2025 POR CUENTA DE TGN , NTI. 019601 VALOR 21-01-2025 CAPITAL USD 69.439,65 INTERESES USD 45.028,17 CTA. 3987 CUENTA UNICA DEL TESORO LIB. 00099021001 REF.: COMISIONES BANCARIAS"/>
    <m/>
    <m/>
    <m/>
    <m/>
    <m/>
    <m/>
    <n v="1145.26"/>
    <n v="0"/>
    <s v="NO_CONCILIADO"/>
  </r>
  <r>
    <x v="12"/>
    <m/>
    <x v="12"/>
    <x v="13"/>
    <s v="G30002150003"/>
    <s v="COB"/>
    <n v="19636"/>
    <m/>
    <s v="PAGO A EXIMBANK CHINA POPUL PRÉSTAMO PBC 2017 (31) 457 VCTO. 21-01-2025 POR CUENTA DE ES-MUTUN, S/NOTAMEFP/VTCP/DGCP/UODP/No 053/2025 DEL 20-01-2025, VALOR 21-01-2025 CAPITAL USD 19.806.700,00 INTERESES USD 4.642.555,34 COMISIONES USD 137.624,07 CTA. 3987 CUENTA UNICA DEL TESORO LIB. 00099021001 REF.: COMISIONES BANCARIAS"/>
    <m/>
    <m/>
    <m/>
    <m/>
    <m/>
    <m/>
    <n v="169026"/>
    <n v="0"/>
    <s v="NO_CONCILIADO"/>
  </r>
  <r>
    <x v="7"/>
    <m/>
    <x v="7"/>
    <x v="13"/>
    <s v="S11173870003"/>
    <s v="COB"/>
    <n v="1117387"/>
    <m/>
    <s v="||TRANSFERENCIA DE FONDOS SEGÚN MENSAJE SWIFT N°929 DE LA FECHA Y NOTA CITE: DGAC/10571/2024 (HRE-TGL-4549) DE FECHA 14/03/2024 DE LA DIRECCIÓN GENERAL DE AERONÁUTICA CIVIL. (SECTOR PÚBLICO). DÉBITO DE LA LIBRETA 00117012001 DGAC, REPOSICIÓN DE ÚTILES DE ESCRITORIO."/>
    <m/>
    <m/>
    <m/>
    <m/>
    <m/>
    <m/>
    <n v="60"/>
    <n v="0"/>
    <s v="NO_CONCILIADO"/>
  </r>
  <r>
    <x v="6"/>
    <m/>
    <x v="6"/>
    <x v="13"/>
    <s v="Q21573010002"/>
    <s v="CRV"/>
    <n v="2157301"/>
    <m/>
    <s v="NUMERO DE LIBRETA CUT: 00099021001 OPERACIÓN E75 TRANSFERENCIA DE LA CUENTA FISCAL BUN A LA CUT EN MN TRANSF.FDOS.AL.BCB GOBIERNO AUTONOMO MUNICIPAL DE BELLA FLOR CITE: GAMBF 28/2025 CUENTA CUT 3987 LIBRETA NÂ° 00099021001"/>
    <m/>
    <m/>
    <m/>
    <m/>
    <m/>
    <m/>
    <n v="0"/>
    <n v="0.01"/>
    <s v="NO_CONCILIADO"/>
  </r>
  <r>
    <x v="6"/>
    <m/>
    <x v="6"/>
    <x v="13"/>
    <s v="Q21573040002"/>
    <s v="CRV"/>
    <n v="2157304"/>
    <m/>
    <s v="NUMERO DE LIBRETA CUT: 00099021001 OPERACIÓN E75 TRANSFERENCIA DE LA CUENTA FISCAL BUN A LA CUT EN MN TRANSF.FDOS.AL.BCB GOBIERNO AUTONOMO MUNICIPAL DE BELLA FLOR CITE: GAMBF 27/2025 CUENTA CUT 3987 LIBRETA NÂ° 00099021001"/>
    <m/>
    <m/>
    <m/>
    <m/>
    <m/>
    <m/>
    <n v="0"/>
    <n v="27055.9"/>
    <s v="NO_CONCILIADO"/>
  </r>
  <r>
    <x v="6"/>
    <m/>
    <x v="6"/>
    <x v="13"/>
    <s v="Q21573190002"/>
    <s v="CRV"/>
    <n v="2157319"/>
    <m/>
    <s v="NUMERO DE LIBRETA CUT: 00099021001 OPERACIÓN E75 TRANSFERENCIA DE LA CUENTA FISCAL BUN A LA CUT EN MN TRANSF.FDOS.AL.BCB GOBIERNO AUTONOMO DEPARTAMENTAL DE ORURO, CITE: GAD-ORU/SDAFP/UF/ATCP/CE-0005/2025 CUENTA CUT 3987 LIBRETA NÂ° 00099021001"/>
    <m/>
    <m/>
    <m/>
    <m/>
    <m/>
    <m/>
    <n v="0"/>
    <n v="7500"/>
    <s v="NO_CONCILIADO"/>
  </r>
  <r>
    <x v="6"/>
    <m/>
    <x v="6"/>
    <x v="13"/>
    <s v="Q21573200002"/>
    <s v="CRV"/>
    <n v="2157320"/>
    <m/>
    <s v="NUMERO DE LIBRETA CUT: 00099021001 OPERACIÓN E75 TRANSFERENCIA DE LA CUENTA FISCAL BUN A LA CUT EN MN TRANSF.FDOS.AL.BCB GOBIERNO AUTONOMO DEPARTAMENTAL DE ORURO, CITE: GAD-ORU/SDAFP/UF/ATCP/CE-0006/2025 CUENTA CUT 3987 LIBRETA NÂ° 00099021001"/>
    <m/>
    <m/>
    <m/>
    <m/>
    <m/>
    <m/>
    <n v="0"/>
    <n v="7500"/>
    <s v="NO_CONCILIADO"/>
  </r>
  <r>
    <x v="6"/>
    <m/>
    <x v="6"/>
    <x v="13"/>
    <s v="Q21573210002"/>
    <s v="CRV"/>
    <n v="2157321"/>
    <m/>
    <s v="NUMERO DE LIBRETA CUT: 00099021001 OPERACIÓN E75 TRANSFERENCIA DE LA CUENTA FISCAL BUN A LA CUT EN MN TRANSF.FDOS.AL.BCB GOBIERNO AUTONOMO DEPARTAMENTAL DE ORURO, CITE: GAD-ORU/SDAFP/UF/ATCP/CE-0007/2025 CUENTA CUT 3987 LIBRETA NÂ° 00099021001"/>
    <m/>
    <m/>
    <m/>
    <m/>
    <m/>
    <m/>
    <n v="0"/>
    <n v="7500"/>
    <s v="NO_CONCILIADO"/>
  </r>
  <r>
    <x v="6"/>
    <m/>
    <x v="6"/>
    <x v="13"/>
    <s v="Q21573230002"/>
    <s v="CRV"/>
    <n v="2157323"/>
    <m/>
    <s v="NUMERO DE LIBRETA CUT: 00099021001 OPERACIÓN E75 TRANSFERENCIA DE LA CUENTA FISCAL BUN A LA CUT EN MN TRANSF.FDOS.AL.BCB GOBIERNO AUTONOMO DEPARTAMENTAL DE ORURO, CITE: GAD-ORU/SDAFP/UF/ATCP/CE-0008/2025 CUENTA CUT 3987 LIBRETA NÂ° 00099021001"/>
    <m/>
    <m/>
    <m/>
    <m/>
    <m/>
    <m/>
    <n v="0"/>
    <n v="3197443.52"/>
    <s v="NO_CONCILIADO"/>
  </r>
  <r>
    <x v="6"/>
    <m/>
    <x v="6"/>
    <x v="13"/>
    <s v="Q21573240002"/>
    <s v="CRV"/>
    <n v="2157324"/>
    <m/>
    <s v="NUMERO DE LIBRETA CUT: 00099021001 OPERACIÓN E75 TRANSFERENCIA DE LA CUENTA FISCAL BUN A LA CUT EN MN TRANSF.FDOS.AL.BCB GOBIERNO AUTONOMO MUNICIPAL DE NUEVA ESPERANZA CITE: GAMNE.STRIA.DESP. NÂ° 02/2025 CUENTA CUT 3987 LIBRETA NÂ° 00099021001"/>
    <m/>
    <m/>
    <m/>
    <m/>
    <m/>
    <m/>
    <n v="0"/>
    <n v="265.41000000000003"/>
    <s v="NO_CONCILIADO"/>
  </r>
  <r>
    <x v="6"/>
    <m/>
    <x v="6"/>
    <x v="13"/>
    <s v="Q21573380002"/>
    <s v="CRV"/>
    <n v="2157338"/>
    <m/>
    <s v="NUMERO DE LIBRETA CUT: 00099021001 OPERACIÓN E75 TRANSFERENCIA DE LA CUENTA FISCAL BUN A LA CUT EN MN TRANSF.FDOS.AL.BCB GOBIERNO AUTONOMO DEPARTAMENTAL DE ORURO, CITE: GAD-ORU/SDAFP/UF/ATCP/CE-0004/2025 CUENTA CUT 3987 LIBRETA NÂ° 00099021001"/>
    <m/>
    <m/>
    <m/>
    <m/>
    <m/>
    <m/>
    <n v="0"/>
    <n v="7500"/>
    <s v="NO_CONCILIADO"/>
  </r>
  <r>
    <x v="7"/>
    <m/>
    <x v="7"/>
    <x v="13"/>
    <s v="S11174020003"/>
    <s v="COB"/>
    <n v="1117402"/>
    <m/>
    <s v="||TRANSFERENCIA DE FONDOS SEGÚN MENSAJE SWIFT N°984, CORREO ELECTRÓNICO DE LA FECHA Y NOTA CITE: DGAC/10571/2024 (HRE-TGL-4549) DE FECHA 14/03/2024 DE LA DIRECCIÓN GENERAL DE AERONÁUTICA CIVIL. (SECTOR PÚBLICO). DÉBITO DE LA LIBRETA 00117012001 DGAC, REPOSICIÓN DE ÚTILES DE ESCRITORIO."/>
    <m/>
    <m/>
    <m/>
    <m/>
    <m/>
    <m/>
    <n v="60"/>
    <n v="0"/>
    <s v="NO_CONCILIADO"/>
  </r>
  <r>
    <x v="7"/>
    <m/>
    <x v="7"/>
    <x v="13"/>
    <s v="S11174040003"/>
    <s v="COB"/>
    <n v="1117404"/>
    <m/>
    <s v="||TRANSFERENCIA DE FONDOS S/G MENSAJES SWIFT NROS. 983 CORREO ELECTRONICO DE LA FECHA Y NOTA CITE DGAC/10571/2024 DE F.14.03.2024 (HRE-TGL-4549) DE LA DIRECCION GENERAL DE AERONAUTICA CIVIL (SECTOR PÚBLICO). DEBITO DE LA LIBRETA 00117012001 DGAC, REPOSICIÓN DE ÚTILES DE ESCRITORIO."/>
    <m/>
    <m/>
    <m/>
    <m/>
    <m/>
    <m/>
    <n v="60"/>
    <n v="0"/>
    <s v="NO_CONCILIADO"/>
  </r>
  <r>
    <x v="9"/>
    <m/>
    <x v="9"/>
    <x v="14"/>
    <s v="O22528500002"/>
    <s v="BOD"/>
    <n v="2252850"/>
    <m/>
    <s v="00086044201 DEPOSITO DE EFECTIVO, DEPOSITANTE: SISTEMA DE RIEGO OCHOLLUMAYU CUESTA PUNTA BAJA, CONCEPTO: CONTRAPARTE PROGRAMA RUMBO, CUENTA DE DEPOSITO: CUENTA UNICA DEL TESORO"/>
    <m/>
    <m/>
    <m/>
    <m/>
    <m/>
    <m/>
    <n v="0"/>
    <n v="24504"/>
    <s v="NO_CONCILIADO"/>
  </r>
  <r>
    <x v="9"/>
    <m/>
    <x v="9"/>
    <x v="14"/>
    <s v="O22528580002"/>
    <s v="BOD"/>
    <n v="2252858"/>
    <m/>
    <s v="00086044201 DEPOSITO DE EFECTIVO, DEPOSITANTE: SISTEMA DE RIEGO COMUNIDAD ESCALANTE, CONCEPTO: CONTRAPARTE PROGRAMA RUMBO, CUENTA DE DEPOSITO: CUENTA UNICA DEL TESORO"/>
    <m/>
    <m/>
    <m/>
    <m/>
    <m/>
    <m/>
    <n v="0"/>
    <n v="33693"/>
    <s v="NO_CONCILIADO"/>
  </r>
  <r>
    <x v="9"/>
    <m/>
    <x v="9"/>
    <x v="14"/>
    <s v="O22528710002"/>
    <s v="BOD"/>
    <n v="2252871"/>
    <m/>
    <s v="00086044201 DEPOSITO DE EFECTIVO, DEPOSITANTE: SISTEMA DE RIEGO PUJRU PUJRU, CONCEPTO: CONTRAPARTE PROGRAMA RUMBO, CUENTA DE DEPOSITO: CUENTA UNICA DEL TESORO"/>
    <m/>
    <m/>
    <m/>
    <m/>
    <m/>
    <m/>
    <n v="0"/>
    <n v="27567"/>
    <s v="NO_CONCILIADO"/>
  </r>
  <r>
    <x v="9"/>
    <m/>
    <x v="9"/>
    <x v="14"/>
    <s v="O22528810002"/>
    <s v="BOD"/>
    <n v="2252881"/>
    <m/>
    <s v="00086044201 DEPOSITO DE EFECTIVO, DEPOSITANTE: SISTEMA DE MICRORIEGO KASA QOLLPANA, CONCEPTO: CONTRAPARTE PROGRAMA RUMBO, CUENTA DE DEPOSITO: CUENTA UNICA DEL TESORO"/>
    <m/>
    <m/>
    <m/>
    <m/>
    <m/>
    <m/>
    <n v="0"/>
    <n v="27567"/>
    <s v="NO_CONCILIADO"/>
  </r>
  <r>
    <x v="9"/>
    <m/>
    <x v="9"/>
    <x v="14"/>
    <s v="O22528880002"/>
    <s v="BOD"/>
    <n v="2252888"/>
    <m/>
    <s v="00086044201 DEPOSITO DE EFECTIVO, DEPOSITANTE: SISTEMA DE MICRORIEGO BANDA RANCHO, CONCEPTO: CONTRAPARTE PROGRAMA RUMBO, CUENTA DE DEPOSITO: CUENTA UNICA DEL TESORO"/>
    <m/>
    <m/>
    <m/>
    <m/>
    <m/>
    <m/>
    <n v="0"/>
    <n v="18378"/>
    <s v="NO_CONCILIADO"/>
  </r>
  <r>
    <x v="0"/>
    <m/>
    <x v="0"/>
    <x v="14"/>
    <s v="O22529070002"/>
    <s v="BOD"/>
    <n v="2252907"/>
    <m/>
    <s v="00099021001 DEPOSITO DE EFECTIVO, DEPOSITANTE: RODRIGO JUAN ALIAGA ALVAREZ, CONCEPTO: DEVOLUCION, CUENTA DE DEPOSITO: CUENTA UNICA DEL TESORO"/>
    <m/>
    <m/>
    <m/>
    <m/>
    <m/>
    <m/>
    <n v="0"/>
    <n v="6627.66"/>
    <s v="NO_CONCILIADO"/>
  </r>
  <r>
    <x v="19"/>
    <m/>
    <x v="19"/>
    <x v="14"/>
    <s v="O22529090002"/>
    <s v="BOD"/>
    <n v="2252909"/>
    <m/>
    <s v="00010011102 DEPOSITO DE EFECTIVO, DEPOSITANTE: DELFIN ROMERO AGUILAR, CONCEPTO: REPOSICION DEL AUTOADHESIVO DE SELLO DE SEGURIDAD, CUENTA DE DEPOSITO: CUENTA UNICA DEL TESORO"/>
    <m/>
    <m/>
    <m/>
    <m/>
    <m/>
    <m/>
    <n v="0"/>
    <n v="29.02"/>
    <s v="NO_CONCILIADO"/>
  </r>
  <r>
    <x v="5"/>
    <m/>
    <x v="5"/>
    <x v="14"/>
    <s v="O22529660002"/>
    <s v="BOD"/>
    <n v="2252966"/>
    <m/>
    <s v="00015011108 DEPOSITO DE EFECTIVO, DEPOSITANTE: JUBILADOS BANCA PRIVADA, CONCEPTO: PAGO FACTURA AGUA POTABLE FACTURA ENERO 2025, CUENTA DE DEPOSITO: CUENTA UNICA DEL TESORO"/>
    <m/>
    <m/>
    <m/>
    <m/>
    <m/>
    <m/>
    <n v="0"/>
    <n v="173.08"/>
    <s v="NO_CONCILIADO"/>
  </r>
  <r>
    <x v="30"/>
    <m/>
    <x v="30"/>
    <x v="14"/>
    <s v="O22529740002"/>
    <s v="BOD"/>
    <n v="2252974"/>
    <m/>
    <s v="00292012001 DEPOSITO DE EFECTIVO, DEPOSITANTE: IVAN JOSE ANTIÑAPA CHAMIZO, CONCEPTO: ., CUENTA DE DEPOSITO: CUENTA UNICA DEL TESORO"/>
    <m/>
    <m/>
    <m/>
    <m/>
    <m/>
    <m/>
    <n v="0"/>
    <n v="51.5"/>
    <s v="NO_CONCILIADO"/>
  </r>
  <r>
    <x v="9"/>
    <m/>
    <x v="9"/>
    <x v="14"/>
    <s v="O22530030002"/>
    <s v="BOD"/>
    <n v="2253003"/>
    <m/>
    <s v="00086011109 DEPOSITO DE EFECTIVO, DEPOSITANTE: DAYANA IVANOVA CALASICH MENDOZA, CONCEPTO: REPOSICION DE CREDENCIAL, CUENTA DE DEPOSITO: CUENTA UNICA DEL TESORO"/>
    <m/>
    <m/>
    <m/>
    <m/>
    <m/>
    <m/>
    <n v="0"/>
    <n v="50"/>
    <s v="NO_CONCILIADO"/>
  </r>
  <r>
    <x v="0"/>
    <m/>
    <x v="0"/>
    <x v="14"/>
    <s v="O22530460002"/>
    <s v="BOD"/>
    <n v="2253046"/>
    <m/>
    <s v="00099021001 DEPOSITO DE EFECTIVO, DEPOSITANTE: RUBEN LUCIO PEREZ ANTEZANA, CONCEPTO: DEVOLUCION, CUENTA DE DEPOSITO: CUENTA UNICA DEL TESORO"/>
    <m/>
    <m/>
    <m/>
    <m/>
    <m/>
    <m/>
    <n v="0"/>
    <n v="1350"/>
    <s v="NO_CONCILIADO"/>
  </r>
  <r>
    <x v="7"/>
    <m/>
    <x v="7"/>
    <x v="14"/>
    <s v="B22528660002 "/>
    <s v="BOD"/>
    <n v="2252866"/>
    <m/>
    <s v="00099021001 DEP.DE CHEQ.AJENOS,RET.DE CAM.,CONCEPTO: INCAPACIDADES,DEP.: CAJA NACIONAL DE SALUD, PROCEDENCIA: BANCO UNION S.A., CHEQUE: 38020, FECHA DE EMISION:20/01/2025_x000a_DT - 044 - P - 0078"/>
    <m/>
    <m/>
    <m/>
    <m/>
    <m/>
    <m/>
    <n v="0"/>
    <n v="7302.17"/>
    <s v="CONCILIADO_PARCIAL"/>
  </r>
  <r>
    <x v="23"/>
    <m/>
    <x v="23"/>
    <x v="14"/>
    <s v="B22528660002 "/>
    <s v="BOD"/>
    <n v="2252866"/>
    <m/>
    <s v="00099021001 DEP.DE CHEQ.AJENOS,RET.DE CAM.,CONCEPTO: INCAPACIDADES,DEP.: CAJA NACIONAL DE SALUD, PROCEDENCIA: BANCO UNION S.A., CHEQUE: 38020, FECHA DE EMISION:20/01/2025_x000a_DT - 044 - P - 0078"/>
    <m/>
    <m/>
    <m/>
    <m/>
    <m/>
    <m/>
    <n v="0"/>
    <n v="7716.26"/>
    <s v="CONCILIADO_PARCIAL"/>
  </r>
  <r>
    <x v="40"/>
    <m/>
    <x v="40"/>
    <x v="14"/>
    <s v="B22529000002"/>
    <s v="BOD"/>
    <n v="2252900"/>
    <m/>
    <s v="00099021001 DEP.DE CHEQ.AJENOS,RET.DE CAM.,CONCEPTO: INCAPACIDADES,DEP.: CAJA NACIONAL DE SALUD, PROCEDENCIA: BANCO UNION S.A., CHEQUE: 38100, FECHA DE EMISION:20/01/2025_x000a_DT - 044 - P - 0081"/>
    <m/>
    <m/>
    <m/>
    <m/>
    <m/>
    <m/>
    <n v="0"/>
    <n v="5243.8"/>
    <s v="CONCILIADO_PARCIAL"/>
  </r>
  <r>
    <x v="40"/>
    <m/>
    <x v="40"/>
    <x v="14"/>
    <s v="B22529000002"/>
    <s v="BOD"/>
    <n v="2252900"/>
    <m/>
    <s v="00099021001 DEP.DE CHEQ.AJENOS,RET.DE CAM.,CONCEPTO: INCAPACIDADES,DEP.: CAJA NACIONAL DE SALUD, PROCEDENCIA: BANCO UNION S.A., CHEQUE: 38100, FECHA DE EMISION:20/01/2025_x000a_DT - 044 - P - 0081"/>
    <m/>
    <m/>
    <m/>
    <m/>
    <m/>
    <m/>
    <n v="0"/>
    <n v="1222.9000000000001"/>
    <s v="CONCILIADO_PARCIAL"/>
  </r>
  <r>
    <x v="41"/>
    <m/>
    <x v="41"/>
    <x v="14"/>
    <s v="B22529000002"/>
    <s v="BOD"/>
    <n v="2252900"/>
    <m/>
    <s v="00099021001 DEP.DE CHEQ.AJENOS,RET.DE CAM.,CONCEPTO: INCAPACIDADES,DEP.: CAJA NACIONAL DE SALUD, PROCEDENCIA: BANCO UNION S.A., CHEQUE: 38100, FECHA DE EMISION:20/01/2025_x000a_DT - 044 - P - 0081"/>
    <m/>
    <m/>
    <m/>
    <m/>
    <m/>
    <m/>
    <n v="0"/>
    <n v="13905.59"/>
    <s v="CONCILIADO_PARCIAL"/>
  </r>
  <r>
    <x v="32"/>
    <m/>
    <x v="32"/>
    <x v="14"/>
    <s v="B22529000002"/>
    <s v="BOD"/>
    <n v="2252900"/>
    <m/>
    <s v="00099021001 DEP.DE CHEQ.AJENOS,RET.DE CAM.,CONCEPTO: INCAPACIDADES,DEP.: CAJA NACIONAL DE SALUD, PROCEDENCIA: BANCO UNION S.A., CHEQUE: 38100, FECHA DE EMISION:20/01/2025_x000a_DT - 044 - P - 0081"/>
    <m/>
    <m/>
    <m/>
    <m/>
    <m/>
    <m/>
    <n v="0"/>
    <n v="6660.6"/>
    <s v="CONCILIADO_PARCIAL"/>
  </r>
  <r>
    <x v="42"/>
    <m/>
    <x v="42"/>
    <x v="14"/>
    <s v="B22529000002"/>
    <s v="BOD"/>
    <n v="2252900"/>
    <m/>
    <s v="00099021001 DEP.DE CHEQ.AJENOS,RET.DE CAM.,CONCEPTO: INCAPACIDADES,DEP.: CAJA NACIONAL DE SALUD, PROCEDENCIA: BANCO UNION S.A., CHEQUE: 38100, FECHA DE EMISION:20/01/2025_x000a_DT - 044 - P - 0081"/>
    <m/>
    <m/>
    <m/>
    <m/>
    <m/>
    <m/>
    <n v="0"/>
    <n v="92617"/>
    <s v="CONCILIADO_PARCIAL"/>
  </r>
  <r>
    <x v="40"/>
    <m/>
    <x v="40"/>
    <x v="14"/>
    <s v="B22529000002"/>
    <s v="BOD"/>
    <n v="2252900"/>
    <m/>
    <s v="00099021001 DEP.DE CHEQ.AJENOS,RET.DE CAM.,CONCEPTO: INCAPACIDADES,DEP.: CAJA NACIONAL DE SALUD, PROCEDENCIA: BANCO UNION S.A., CHEQUE: 38100, FECHA DE EMISION:20/01/2025_x000a_DT - 044 - P - 0081"/>
    <m/>
    <m/>
    <m/>
    <m/>
    <m/>
    <m/>
    <n v="0"/>
    <n v="10100.370000000001"/>
    <s v="CONCILIADO_PARCIAL"/>
  </r>
  <r>
    <x v="40"/>
    <m/>
    <x v="40"/>
    <x v="14"/>
    <s v="B22529000002"/>
    <s v="BOD"/>
    <n v="2252900"/>
    <m/>
    <s v="00099021001 DEP.DE CHEQ.AJENOS,RET.DE CAM.,CONCEPTO: INCAPACIDADES,DEP.: CAJA NACIONAL DE SALUD, PROCEDENCIA: BANCO UNION S.A., CHEQUE: 38100, FECHA DE EMISION:20/01/2025_x000a_DT - 044 - P - 0081"/>
    <m/>
    <m/>
    <m/>
    <m/>
    <m/>
    <m/>
    <n v="0"/>
    <n v="6039.89"/>
    <s v="CONCILIADO_PARCIAL"/>
  </r>
  <r>
    <x v="5"/>
    <m/>
    <x v="5"/>
    <x v="14"/>
    <s v="B22529000002"/>
    <s v="BOD"/>
    <n v="2252900"/>
    <m/>
    <s v="00099021001 DEP.DE CHEQ.AJENOS,RET.DE CAM.,CONCEPTO: INCAPACIDADES,DEP.: CAJA NACIONAL DE SALUD, PROCEDENCIA: BANCO UNION S.A., CHEQUE: 38100, FECHA DE EMISION:20/01/2025_x000a_DT - 044 - P - 0081"/>
    <m/>
    <m/>
    <m/>
    <m/>
    <m/>
    <m/>
    <n v="0"/>
    <n v="1371.02"/>
    <s v="CONCILIADO_PARCIAL"/>
  </r>
  <r>
    <x v="9"/>
    <m/>
    <x v="9"/>
    <x v="14"/>
    <s v="B22529000002"/>
    <s v="BOD"/>
    <n v="2252900"/>
    <m/>
    <s v="00099021001 DEP.DE CHEQ.AJENOS,RET.DE CAM.,CONCEPTO: INCAPACIDADES,DEP.: CAJA NACIONAL DE SALUD, PROCEDENCIA: BANCO UNION S.A., CHEQUE: 38100, FECHA DE EMISION:20/01/2025_x000a_DT - 044 - P - 0081"/>
    <m/>
    <m/>
    <m/>
    <m/>
    <m/>
    <m/>
    <n v="0"/>
    <n v="2561.25"/>
    <s v="CONCILIADO_PARCIAL"/>
  </r>
  <r>
    <x v="32"/>
    <m/>
    <x v="32"/>
    <x v="14"/>
    <s v="B22529000002"/>
    <s v="BOD"/>
    <n v="2252900"/>
    <m/>
    <s v="00099021001 DEP.DE CHEQ.AJENOS,RET.DE CAM.,CONCEPTO: INCAPACIDADES,DEP.: CAJA NACIONAL DE SALUD, PROCEDENCIA: BANCO UNION S.A., CHEQUE: 38100, FECHA DE EMISION:20/01/2025_x000a_DT - 044 - P - 0081"/>
    <m/>
    <m/>
    <m/>
    <m/>
    <m/>
    <m/>
    <n v="0"/>
    <n v="1574.88"/>
    <s v="CONCILIADO_PARCIAL"/>
  </r>
  <r>
    <x v="42"/>
    <m/>
    <x v="42"/>
    <x v="14"/>
    <s v="B22529000002"/>
    <s v="BOD"/>
    <n v="2252900"/>
    <m/>
    <s v="00099021001 DEP.DE CHEQ.AJENOS,RET.DE CAM.,CONCEPTO: INCAPACIDADES,DEP.: CAJA NACIONAL DE SALUD, PROCEDENCIA: BANCO UNION S.A., CHEQUE: 38100, FECHA DE EMISION:20/01/2025_x000a_DT - 044 - P - 0081"/>
    <m/>
    <m/>
    <m/>
    <m/>
    <m/>
    <m/>
    <n v="0"/>
    <n v="222.34"/>
    <s v="CONCILIADO_PARCIAL"/>
  </r>
  <r>
    <x v="42"/>
    <m/>
    <x v="42"/>
    <x v="14"/>
    <s v="B22529000002"/>
    <s v="BOD"/>
    <n v="2252900"/>
    <m/>
    <s v="00099021001 DEP.DE CHEQ.AJENOS,RET.DE CAM.,CONCEPTO: INCAPACIDADES,DEP.: CAJA NACIONAL DE SALUD, PROCEDENCIA: BANCO UNION S.A., CHEQUE: 38100, FECHA DE EMISION:20/01/2025_x000a_DT - 044 - P - 0081"/>
    <m/>
    <m/>
    <m/>
    <m/>
    <m/>
    <m/>
    <n v="0"/>
    <n v="119555.21"/>
    <s v="CONCILIADO_PARCIAL"/>
  </r>
  <r>
    <x v="40"/>
    <m/>
    <x v="40"/>
    <x v="14"/>
    <s v="B22529000002"/>
    <s v="BOD"/>
    <n v="2252900"/>
    <m/>
    <s v="00099021001 DEP.DE CHEQ.AJENOS,RET.DE CAM.,CONCEPTO: INCAPACIDADES,DEP.: CAJA NACIONAL DE SALUD, PROCEDENCIA: BANCO UNION S.A., CHEQUE: 38100, FECHA DE EMISION:20/01/2025_x000a_DT - 044 - P - 0081"/>
    <m/>
    <m/>
    <m/>
    <m/>
    <m/>
    <m/>
    <n v="0"/>
    <n v="2822.38"/>
    <s v="CONCILIADO_PARCIAL"/>
  </r>
  <r>
    <x v="40"/>
    <m/>
    <x v="40"/>
    <x v="14"/>
    <s v="B22529000002"/>
    <s v="BOD"/>
    <n v="2252900"/>
    <m/>
    <s v="00099021001 DEP.DE CHEQ.AJENOS,RET.DE CAM.,CONCEPTO: INCAPACIDADES,DEP.: CAJA NACIONAL DE SALUD, PROCEDENCIA: BANCO UNION S.A., CHEQUE: 38100, FECHA DE EMISION:20/01/2025_x000a_DT - 044 - P - 0081"/>
    <m/>
    <m/>
    <m/>
    <m/>
    <m/>
    <m/>
    <n v="0"/>
    <n v="1715.54"/>
    <s v="CONCILIADO_PARCIAL"/>
  </r>
  <r>
    <x v="5"/>
    <m/>
    <x v="5"/>
    <x v="14"/>
    <s v="B22529000002"/>
    <s v="BOD"/>
    <n v="2252900"/>
    <m/>
    <s v="00099021001 DEP.DE CHEQ.AJENOS,RET.DE CAM.,CONCEPTO: INCAPACIDADES,DEP.: CAJA NACIONAL DE SALUD, PROCEDENCIA: BANCO UNION S.A., CHEQUE: 38100, FECHA DE EMISION:20/01/2025_x000a_DT - 044 - P - 0081"/>
    <m/>
    <m/>
    <m/>
    <m/>
    <m/>
    <m/>
    <n v="0"/>
    <n v="1148.5"/>
    <s v="CONCILIADO_PARCIAL"/>
  </r>
  <r>
    <x v="43"/>
    <m/>
    <x v="43"/>
    <x v="14"/>
    <s v="B22529000002"/>
    <s v="BOD"/>
    <n v="2252900"/>
    <m/>
    <s v="00099021001 DEP.DE CHEQ.AJENOS,RET.DE CAM.,CONCEPTO: INCAPACIDADES,DEP.: CAJA NACIONAL DE SALUD, PROCEDENCIA: BANCO UNION S.A., CHEQUE: 38100, FECHA DE EMISION:20/01/2025_x000a_DT - 044 - P - 0081"/>
    <m/>
    <m/>
    <m/>
    <m/>
    <m/>
    <m/>
    <n v="0"/>
    <n v="764.2"/>
    <s v="CONCILIADO_PARCIAL"/>
  </r>
  <r>
    <x v="41"/>
    <m/>
    <x v="41"/>
    <x v="14"/>
    <s v="B22529000002"/>
    <s v="BOD"/>
    <n v="2252900"/>
    <m/>
    <s v="00099021001 DEP.DE CHEQ.AJENOS,RET.DE CAM.,CONCEPTO: INCAPACIDADES,DEP.: CAJA NACIONAL DE SALUD, PROCEDENCIA: BANCO UNION S.A., CHEQUE: 38100, FECHA DE EMISION:20/01/2025_x000a_DT - 044 - P - 0081"/>
    <m/>
    <m/>
    <m/>
    <m/>
    <m/>
    <m/>
    <n v="0"/>
    <n v="164.93"/>
    <s v="CONCILIADO_PARCIAL"/>
  </r>
  <r>
    <x v="42"/>
    <m/>
    <x v="42"/>
    <x v="14"/>
    <s v="B22529000002"/>
    <s v="BOD"/>
    <n v="2252900"/>
    <m/>
    <s v="00099021001 DEP.DE CHEQ.AJENOS,RET.DE CAM.,CONCEPTO: INCAPACIDADES,DEP.: CAJA NACIONAL DE SALUD, PROCEDENCIA: BANCO UNION S.A., CHEQUE: 38100, FECHA DE EMISION:20/01/2025_x000a_DT - 044 - P - 0081"/>
    <m/>
    <m/>
    <m/>
    <m/>
    <m/>
    <m/>
    <n v="0"/>
    <n v="8419.3700000000008"/>
    <s v="CONCILIADO_PARCIAL"/>
  </r>
  <r>
    <x v="42"/>
    <m/>
    <x v="42"/>
    <x v="14"/>
    <s v="B22529000002"/>
    <s v="BOD"/>
    <n v="2252900"/>
    <m/>
    <s v="00099021001 DEP.DE CHEQ.AJENOS,RET.DE CAM.,CONCEPTO: INCAPACIDADES,DEP.: CAJA NACIONAL DE SALUD, PROCEDENCIA: BANCO UNION S.A., CHEQUE: 38100, FECHA DE EMISION:20/01/2025_x000a_DT - 044 - P - 0081"/>
    <m/>
    <m/>
    <m/>
    <m/>
    <m/>
    <m/>
    <n v="0"/>
    <n v="85647.41"/>
    <s v="CONCILIADO_PARCIAL"/>
  </r>
  <r>
    <x v="40"/>
    <m/>
    <x v="40"/>
    <x v="14"/>
    <s v="B22529000002"/>
    <s v="BOD"/>
    <n v="2252900"/>
    <m/>
    <s v="00099021001 DEP.DE CHEQ.AJENOS,RET.DE CAM.,CONCEPTO: INCAPACIDADES,DEP.: CAJA NACIONAL DE SALUD, PROCEDENCIA: BANCO UNION S.A., CHEQUE: 38100, FECHA DE EMISION:20/01/2025_x000a_DT - 044 - P - 0081"/>
    <m/>
    <m/>
    <m/>
    <m/>
    <m/>
    <m/>
    <n v="0"/>
    <n v="13546.1"/>
    <s v="CONCILIADO_PARCIAL"/>
  </r>
  <r>
    <x v="40"/>
    <m/>
    <x v="40"/>
    <x v="14"/>
    <s v="B22529000002"/>
    <s v="BOD"/>
    <n v="2252900"/>
    <m/>
    <s v="00099021001 DEP.DE CHEQ.AJENOS,RET.DE CAM.,CONCEPTO: INCAPACIDADES,DEP.: CAJA NACIONAL DE SALUD, PROCEDENCIA: BANCO UNION S.A., CHEQUE: 38100, FECHA DE EMISION:20/01/2025_x000a_DT - 044 - P - 0081"/>
    <m/>
    <m/>
    <m/>
    <m/>
    <m/>
    <m/>
    <n v="0"/>
    <n v="1547.61"/>
    <s v="CONCILIADO_PARCIAL"/>
  </r>
  <r>
    <x v="42"/>
    <m/>
    <x v="42"/>
    <x v="14"/>
    <s v="B22529000002"/>
    <s v="BOD"/>
    <n v="2252900"/>
    <m/>
    <s v="00099021001 DEP.DE CHEQ.AJENOS,RET.DE CAM.,CONCEPTO: INCAPACIDADES,DEP.: CAJA NACIONAL DE SALUD, PROCEDENCIA: BANCO UNION S.A., CHEQUE: 38100, FECHA DE EMISION:20/01/2025_x000a_DT - 044 - P - 0081"/>
    <m/>
    <m/>
    <m/>
    <m/>
    <m/>
    <m/>
    <n v="0"/>
    <n v="3220.16"/>
    <s v="CONCILIADO_PARCIAL"/>
  </r>
  <r>
    <x v="12"/>
    <m/>
    <x v="12"/>
    <x v="14"/>
    <s v="G30017640003"/>
    <s v="COB"/>
    <n v="19594"/>
    <m/>
    <s v="PAGO A BID PRÉSTAMO 3181/BL-BO VCTO. 23-01-2025 POR CUENTA DE TGN , NTI. 019594 VALOR 23-01-2025 CAPITAL USD 1.766.666,67 INTERESES USD 1.382.518,96 CTA. 3987 CUENTA UNICA DEL TESORO LIB. 00099021001 REF.: COMISIONES BANCARIAS"/>
    <m/>
    <m/>
    <m/>
    <m/>
    <m/>
    <m/>
    <n v="21963.439999999999"/>
    <n v="0"/>
    <s v="NO_CONCILIADO"/>
  </r>
  <r>
    <x v="14"/>
    <m/>
    <x v="14"/>
    <x v="14"/>
    <s v="J06262480002"/>
    <s v="NTE"/>
    <n v="10787896"/>
    <m/>
    <s v="A:00099021001 Transferencia de recursos a solicitud de la Unidad de Administración e Información Salarial mediante nota CITE: MEFP/VTCP/DGPOT/UAIS/N°7/2025, informe MEFP/VTCP/DGPOT/UAIS/No.3/2025 para la reversión definitiva de las Boletas de Pago solicitadas por el SENASIR consignadas en el comprobante de pago N° 72044 H.R. 2024-59464-R"/>
    <m/>
    <m/>
    <m/>
    <m/>
    <m/>
    <m/>
    <n v="0"/>
    <n v="926781"/>
    <s v="NO_CONCILIADO"/>
  </r>
  <r>
    <x v="14"/>
    <m/>
    <x v="14"/>
    <x v="14"/>
    <s v="J06262490002"/>
    <s v="NTE"/>
    <n v="10787897"/>
    <m/>
    <s v="A:00099021001 Transferencia de recursos a solicitud de la Unidad de Administración e Información Salarial mediante nota CITE: MEFP/VTCP/DGPOT/UAIS/N°8/2025, informe MEFP/VTCP/DGPOT/UAIS/No.4/2025 para la reversión definitiva de las Boletas de Pago solicitadas por el SENASIR consignadas en el comprobante de pago N° 72033 H.R. 2024-51800-R"/>
    <m/>
    <m/>
    <m/>
    <m/>
    <m/>
    <m/>
    <n v="0"/>
    <n v="1390487"/>
    <s v="NO_CONCILIADO"/>
  </r>
  <r>
    <x v="14"/>
    <m/>
    <x v="14"/>
    <x v="14"/>
    <s v="J06262500002"/>
    <s v="NTE"/>
    <n v="10787898"/>
    <m/>
    <s v="A:00099021001 Transferencia de recursos a solicitud de la Unidad de Administración e Información Salarial mediante nota CITE: MEFP/VTCP/DGPOT/UAIS/N°9/2025, informe MEFP/VTCP/DGPOT/UAIS/No.4/2025 para la reversión definitiva de las Boletas de Pago solicitadas por el SENASIR consignadas en el comprobante de pago N° 72034 H.R. 2024-51800-R"/>
    <m/>
    <m/>
    <m/>
    <m/>
    <m/>
    <m/>
    <n v="0"/>
    <n v="50836"/>
    <s v="NO_CONCILIADO"/>
  </r>
  <r>
    <x v="34"/>
    <m/>
    <x v="34"/>
    <x v="14"/>
    <s v="J06262510002"/>
    <s v="NTE"/>
    <n v="10769779"/>
    <m/>
    <s v="A:00862012001 GAD BENI, TRANSFERENCIA DE RECUPERACIONES SEGÚN NOTA GEF-LCR-JSZ-1705-NOT/24 POR CONCEPTO DE REMUNERACION POR ADMINISTRACION DE FIDEICOMISO QUE CORRESPONDE AL FNDR DE ACUERDO A CONTRATO DE FIDEICOMISO “FINANCIAMIENTO DE APOYO A LA REACTIVACION DE INVERCION PUBLICA” VTO OCTUBRE/2024."/>
    <m/>
    <m/>
    <m/>
    <m/>
    <m/>
    <m/>
    <n v="0"/>
    <n v="2373.3200000000002"/>
    <s v="NO_CONCILIADO"/>
  </r>
  <r>
    <x v="34"/>
    <m/>
    <x v="34"/>
    <x v="14"/>
    <s v="Q21579740002"/>
    <s v="CRV"/>
    <n v="2157974"/>
    <m/>
    <s v="NUMERO DE LIBRETA CUT: 00086011102 OPERACIÓN E18 TRANSFERENCIA DEL SISTEMA FINANCIERO POR CUENTA DE TERCEROS A LA CUT SOL. ESC. DE REPSOL E&amp;P BOLIVIA S.A."/>
    <m/>
    <m/>
    <m/>
    <m/>
    <m/>
    <m/>
    <n v="0"/>
    <n v="3080.29"/>
    <s v="NO_CONCILIADO"/>
  </r>
  <r>
    <x v="6"/>
    <m/>
    <x v="6"/>
    <x v="14"/>
    <s v="Q21580530002"/>
    <s v="CRV"/>
    <n v="2158053"/>
    <m/>
    <s v="NUMERO DE LIBRETA CUT: 00099021001 OPERACIÓN E75 TRANSFERENCIA DE LA CUENTA FISCAL BUN A LA CUT EN MN TRANSF.FDOS.AL.BCB GOBIERNO AUTONOMO MUNICIPAL SAN PEDRO CITE: GAMSP-MAE-OF.EXT.NÂ° 021/2025 CUENTA CUT 3987 LIBRETA NÂ° 00099021001"/>
    <m/>
    <m/>
    <m/>
    <m/>
    <m/>
    <m/>
    <n v="0"/>
    <n v="622843.75"/>
    <s v="NO_CONCILIADO"/>
  </r>
  <r>
    <x v="7"/>
    <m/>
    <x v="7"/>
    <x v="14"/>
    <s v="S11174780003"/>
    <s v="COB"/>
    <n v="1117478"/>
    <m/>
    <s v="||TRANSFERENCIA DE FONDOS S/G MENSAJE SWIFT NRO. 1061 EN ATENCIÓN A NOTA: DGAC/10571/2024 DE F.14/3/2024 (HRE-TGL-4549) ENVIADO POR LA DIRECCIÓN GENERAL DE AERONÁUTICA CIVIL (SECTOR PÚBLICO). DEBITO DE LA LIBRETA 00117012001 DGAC, REPOSICIÓN ÚTILES DE ESCRITORIO."/>
    <m/>
    <m/>
    <m/>
    <m/>
    <m/>
    <m/>
    <n v="60"/>
    <n v="0"/>
    <s v="NO_CONCILIADO"/>
  </r>
  <r>
    <x v="7"/>
    <m/>
    <x v="7"/>
    <x v="14"/>
    <s v="S11174670003"/>
    <s v="COB"/>
    <n v="1117467"/>
    <m/>
    <s v="||TRANSFERENCIA DE FONDOS SEGÚN MENSAJES SWIFT N°999 Y 1062 DE LA FECHA Y NOTA CITE: DGAC/10571/2024 (HRE-TGL-4549) DE FECHA 14/03/2024 DE LA DIRECCIÓN GENERAL DE AERONÁUTICA CIVIL. (SECTOR PÚBLICO). DÉBITO DE LA LIBRETA 00117012001 DGAC, REPOSICIÓN DE ÚTILES DE ESCRITORIO."/>
    <m/>
    <m/>
    <m/>
    <m/>
    <m/>
    <m/>
    <n v="60"/>
    <n v="0"/>
    <s v="NO_CONCILIADO"/>
  </r>
  <r>
    <x v="7"/>
    <m/>
    <x v="7"/>
    <x v="14"/>
    <s v="S11175110003"/>
    <s v="COB"/>
    <n v="1117511"/>
    <m/>
    <s v="||TRANSFERENCIA DE FONDOS S/G MENSAJE SWIFT NRO. 1106 EN ATENCIÓN A CORREO ELECTRÓNICO Y NOTA: DGAC/10571/2024 DE F.14/3/2024 (HRE-TGL-4549) ENVIADO POR LA DIRECCIÓN GENERAL DE AERONÁUTICA CIVIL (SECTOR PÚBLICO). DEBITO DE LA LIBRETA 00117012001 DGAC, REPOSICIÓN ÚTILES DE ESCRITORIO."/>
    <m/>
    <m/>
    <m/>
    <m/>
    <m/>
    <m/>
    <n v="60"/>
    <n v="0"/>
    <s v="NO_CONCILIADO"/>
  </r>
  <r>
    <x v="7"/>
    <m/>
    <x v="7"/>
    <x v="14"/>
    <s v="S11174950003"/>
    <s v="COB"/>
    <n v="1117495"/>
    <m/>
    <s v="||TRANSFERENCIA DE FONDOS SEGÚN MENSAJE SWIFT N° 1059 DE LA FECHA Y NOTA CITE: DGAC/10571/2024 (HRE-TGL-4549) DE FECHA 14/03/2024 DE LA DIRECCIÓN GENERAL DE AERONÁUTICA CIVIL. (SECTOR PÚBLICO). DÉBITO DE LA LIBRETA 00117012001 DGAC, REPOSICIÓN DE ÚTILES DE ESCRITORIO."/>
    <m/>
    <m/>
    <m/>
    <m/>
    <m/>
    <m/>
    <n v="60"/>
    <n v="0"/>
    <s v="NO_CONCILIADO"/>
  </r>
  <r>
    <x v="7"/>
    <m/>
    <x v="7"/>
    <x v="14"/>
    <s v="S11174930003"/>
    <s v="COB"/>
    <n v="1117493"/>
    <m/>
    <s v="||TRANSFERENCIA DE FONDOS S/G MENSAJES SWIFTS NROS. 1047 Y 995 EN ATENCIÓN A NOTA: DGAC/10571/2024 DE F.14/3/2024 (HRE-TGL-4549) ENVIADO POR LA DIRECCIÓN GENERAL DE AERONÁUTICA CIVIL (SECTOR PÚBLICO). DEBITO DE LA LIBRETA 00117012001 DGAC, REPOSICIÓN ÚTILES DE ESCRITORIO."/>
    <m/>
    <m/>
    <m/>
    <m/>
    <m/>
    <m/>
    <n v="60"/>
    <n v="0"/>
    <s v="NO_CONCILIADO"/>
  </r>
  <r>
    <x v="7"/>
    <m/>
    <x v="7"/>
    <x v="14"/>
    <s v="S11174760003"/>
    <s v="COB"/>
    <n v="1117476"/>
    <m/>
    <s v="||TRANSFERENCIA DE FONDOS S/G MENSAJES SWIFTS NROS. 997-1049 EN ATENCIÓN A NOTA: DGAC/10571/2024 DE F.14/3/2024 (HRE-TGL-4549) ENVIADO POR LA DIRECCIÓN GENERAL DE AERONÁUTICA CIVIL (SECTOR PÚBLICO). DEBITO DE LA LIBRETA 00117012001 DGAC, REPOSICIÓN ÚTILES DE ESCRITORIO."/>
    <m/>
    <m/>
    <m/>
    <m/>
    <m/>
    <m/>
    <n v="60"/>
    <n v="0"/>
    <s v="NO_CONCILIADO"/>
  </r>
  <r>
    <x v="0"/>
    <m/>
    <x v="0"/>
    <x v="15"/>
    <s v="O22532590002"/>
    <s v="BOD"/>
    <n v="2253259"/>
    <m/>
    <s v="00099021001 DEPOSITO DE EFECTIVO, DEPOSITANTE: CINTIA SUSANA CONTRERAS CALLE, CONCEPTO: MULTA POR ENTREGA FUERA DE PLAZO, CUENTA DE DEPOSITO: CUENTA UNICA DEL TESORO"/>
    <m/>
    <m/>
    <m/>
    <m/>
    <m/>
    <m/>
    <n v="0"/>
    <n v="1805.4"/>
    <s v="NO_CONCILIADO"/>
  </r>
  <r>
    <x v="16"/>
    <m/>
    <x v="16"/>
    <x v="15"/>
    <s v="O22532710002"/>
    <s v="BOD"/>
    <n v="2253271"/>
    <m/>
    <s v="00585012002 DEPOSITO DE EFECTIVO, DEPOSITANTE: AGENCIA BOLIVIANA ESPACIAL, CONCEPTO: DEV. FONDOS, CUENTA DE DEPOSITO: CUENTA UNICA DEL TESORO"/>
    <m/>
    <m/>
    <m/>
    <m/>
    <m/>
    <m/>
    <n v="0"/>
    <n v="1718.8"/>
    <s v="NO_CONCILIADO"/>
  </r>
  <r>
    <x v="38"/>
    <m/>
    <x v="38"/>
    <x v="15"/>
    <s v="O22532880002"/>
    <s v="BOD"/>
    <n v="2253288"/>
    <m/>
    <s v="00099021001 DEPOSITO DE EFECTIVO, DEPOSITANTE: NILDA INES MAMANI CHINO, CONCEPTO: DEV. PAGO EN EXCESO, CUENTA DE DEPOSITO: CUENTA UNICA DEL TESORO/DJBR"/>
    <m/>
    <m/>
    <m/>
    <m/>
    <m/>
    <m/>
    <n v="0"/>
    <n v="854.39"/>
    <s v="NO_CONCILIADO"/>
  </r>
  <r>
    <x v="37"/>
    <m/>
    <x v="37"/>
    <x v="15"/>
    <s v="O22533500002"/>
    <s v="BOD"/>
    <n v="2253350"/>
    <m/>
    <s v="00099021001 DEPOSITO DE EFECTIVO, DEPOSITANTE: CARMEN FEDRA VALVERDE ROSSEL, CONCEPTO: POR ERROR EN C-1 N°1463-4, CUENTA DE DEPOSITO: CUENTA UNICA DEL TESORO/DJBR"/>
    <m/>
    <m/>
    <m/>
    <m/>
    <m/>
    <m/>
    <n v="0"/>
    <n v="63.67"/>
    <s v="NO_CONCILIADO"/>
  </r>
  <r>
    <x v="37"/>
    <m/>
    <x v="37"/>
    <x v="15"/>
    <s v="O22533520002"/>
    <s v="BOD"/>
    <n v="2253352"/>
    <m/>
    <s v="00099021001 DEPOSITO DE EFECTIVO, DEPOSITANTE: CARMEN FEDRA VALVERDE ROSSEL, CONCEPTO: POR ERROR C-31 N ° 1463-5, CUENTA DE DEPOSITO: CUENTA UNICA DEL TESORO/DJBR"/>
    <m/>
    <m/>
    <m/>
    <m/>
    <m/>
    <m/>
    <n v="0"/>
    <n v="4.79"/>
    <s v="NO_CONCILIADO"/>
  </r>
  <r>
    <x v="10"/>
    <m/>
    <x v="10"/>
    <x v="15"/>
    <s v="O22533550002"/>
    <s v="BOD"/>
    <n v="2253355"/>
    <m/>
    <s v="00383012001 DEPOSITO DE EFECTIVO, DEPOSITANTE: AGENCIA BOLIVIANA DE CORREOS, CONCEPTO: REGIONAL COCHABAMBA 2-5/12/2024, CUENTA DE DEPOSITO: CUENTA UNICA DEL TESORO"/>
    <m/>
    <m/>
    <m/>
    <m/>
    <m/>
    <m/>
    <n v="0"/>
    <n v="12491"/>
    <s v="NO_CONCILIADO"/>
  </r>
  <r>
    <x v="10"/>
    <m/>
    <x v="10"/>
    <x v="15"/>
    <s v="O22533560002"/>
    <s v="BOD"/>
    <n v="2253356"/>
    <m/>
    <s v="00383012001 DEPOSITO DE EFECTIVO, DEPOSITANTE: AGENCIA BOLIVIANA DE CORREOS, CONCEPTO: REGIONAL SUCRE 30/12/2024-04/01/2025, CUENTA DE DEPOSITO: CUENTA UNICA DEL TESORO"/>
    <m/>
    <m/>
    <m/>
    <m/>
    <m/>
    <m/>
    <n v="0"/>
    <n v="1619"/>
    <s v="NO_CONCILIADO"/>
  </r>
  <r>
    <x v="10"/>
    <m/>
    <x v="10"/>
    <x v="15"/>
    <s v="O22533590002"/>
    <s v="BOD"/>
    <n v="2253359"/>
    <m/>
    <s v="00383012001 DEPOSITO DE EFECTIVO, DEPOSITANTE: AGENCIA BOLIVIANA DE CORREOS, CONCEPTO: REGIONAL SUCRE6-11/01/2025, CUENTA DE DEPOSITO: CUENTA UNICA DEL TESORO"/>
    <m/>
    <m/>
    <m/>
    <m/>
    <m/>
    <m/>
    <n v="0"/>
    <n v="4708"/>
    <s v="NO_CONCILIADO"/>
  </r>
  <r>
    <x v="10"/>
    <m/>
    <x v="10"/>
    <x v="15"/>
    <s v="O22533610002"/>
    <s v="BOD"/>
    <n v="2253361"/>
    <m/>
    <s v="00383012001 DEPOSITO DE EFECTIVO, DEPOSITANTE: AGENCIA BOLIVIANA DE CORREOS, CONCEPTO: REGIONAL BENI 2-12/01/2025, CUENTA DE DEPOSITO: CUENTA UNICA DEL TESORO"/>
    <m/>
    <m/>
    <m/>
    <m/>
    <m/>
    <m/>
    <n v="0"/>
    <n v="211"/>
    <s v="NO_CONCILIADO"/>
  </r>
  <r>
    <x v="10"/>
    <m/>
    <x v="10"/>
    <x v="15"/>
    <s v="O22533640002"/>
    <s v="BOD"/>
    <n v="2253364"/>
    <m/>
    <s v="00383012001 DEPOSITO DE EFECTIVO, DEPOSITANTE: AGENCIA BOLIVIANA DE CORREOS, CONCEPTO: REGIONAL BENI 31/12/2024, CUENTA DE DEPOSITO: CUENTA UNICA DEL TESORO"/>
    <m/>
    <m/>
    <m/>
    <m/>
    <m/>
    <m/>
    <n v="0"/>
    <n v="65"/>
    <s v="NO_CONCILIADO"/>
  </r>
  <r>
    <x v="10"/>
    <m/>
    <x v="10"/>
    <x v="15"/>
    <s v="O22533660002"/>
    <s v="BOD"/>
    <n v="2253366"/>
    <m/>
    <s v="00383012001 DEPOSITO DE EFECTIVO, DEPOSITANTE: AGENCIA BOLIVIANA DE CORREOS, CONCEPTO: REGIONAL BENI 22/11/2024, CUENTA DE DEPOSITO: CUENTA UNICA DEL TESORO"/>
    <m/>
    <m/>
    <m/>
    <m/>
    <m/>
    <m/>
    <n v="0"/>
    <n v="7189"/>
    <s v="NO_CONCILIADO"/>
  </r>
  <r>
    <x v="30"/>
    <m/>
    <x v="30"/>
    <x v="15"/>
    <s v="O22534550002"/>
    <s v="BOD"/>
    <n v="2253455"/>
    <m/>
    <s v="00292012001 DEPOSITO DE EFECTIVO, DEPOSITANTE: CARLOS DANIEL ROQUE CHOQUE, CONCEPTO: DEVOLUCION FONDOS MES DE DICIEMBRE, CUENTA DE DEPOSITO: CUENTA UNICA DEL TESORO"/>
    <m/>
    <m/>
    <m/>
    <m/>
    <m/>
    <m/>
    <n v="0"/>
    <n v="103"/>
    <s v="NO_CONCILIADO"/>
  </r>
  <r>
    <x v="6"/>
    <m/>
    <x v="6"/>
    <x v="15"/>
    <s v="Q21588230002"/>
    <s v="CRV"/>
    <n v="2158823"/>
    <m/>
    <s v="NUMERO DE LIBRETA CUT: 00099021001 OPERACIÓN E75 TRANSFERENCIA DE LA CUENTA FISCAL BUN A LA CUT EN MN TRANSF.FDOS.AL.BCB GOBIERNO AUTONOMO MUNICIPAL DE UYUNI DE CITE: CITE: OF/GAMU/DESP/MAE NÂ° 014/2025 CUENTA CUT 3987 LIBRETA NÂ°00099021001"/>
    <m/>
    <m/>
    <m/>
    <m/>
    <m/>
    <m/>
    <n v="0"/>
    <n v="1167622.26"/>
    <s v="NO_CONCILIADO"/>
  </r>
  <r>
    <x v="6"/>
    <m/>
    <x v="6"/>
    <x v="15"/>
    <s v="Q21588250002"/>
    <s v="CRV"/>
    <n v="2158825"/>
    <m/>
    <s v="NUMERO DE LIBRETA CUT: 00099021001 OPERACIÓN E75 TRANSFERENCIA DE LA CUENTA FISCAL BUN A LA CUT EN MN TRANSF.FDOS.AL.BCB GOBIERNO AUTONOMO MUNICIPAL DE UYUNI DE CITE: OF/GAMU/DESP/MAE NÂ° 013/2025 CUENTA CUT 3987 LIBRETA NÂ°00099021001"/>
    <m/>
    <m/>
    <m/>
    <m/>
    <m/>
    <m/>
    <n v="0"/>
    <n v="740594.72"/>
    <s v="NO_CONCILIADO"/>
  </r>
  <r>
    <x v="6"/>
    <m/>
    <x v="6"/>
    <x v="15"/>
    <s v="Q21588260002"/>
    <s v="CRV"/>
    <n v="2158826"/>
    <m/>
    <s v="NUMERO DE LIBRETA CUT: 00099021001 OPERACIÓN E75 TRANSFERENCIA DE LA CUENTA FISCAL BUN A LA CUT EN MN TRANSF.FDOS.AL.BCB UNIVERSIDAD MAYOR DE SAN SIMON CITE:TYCP-T 1/25 CUENTA CUT 3987069001 LIBRETA NÂ° 00099021001"/>
    <m/>
    <m/>
    <m/>
    <m/>
    <m/>
    <m/>
    <n v="0"/>
    <n v="710423.46"/>
    <s v="NO_CONCILIADO"/>
  </r>
  <r>
    <x v="6"/>
    <m/>
    <x v="6"/>
    <x v="15"/>
    <s v="Q21588270002"/>
    <s v="CRV"/>
    <n v="2158827"/>
    <m/>
    <s v="NUMERO DE LIBRETA CUT: 00099021001 OPERACIÓN E75 TRANSFERENCIA DE LA CUENTA FISCAL BUN A LA CUT EN MN TRANSF.FDOS.AL.BCB GOB. AUTONOMO MCPAL. DE TOTORA CITE:GAMT-CE-DAF-009/2025 CUENTA CUT 3987069001 LIBRETA NÂ° 00099021001"/>
    <m/>
    <m/>
    <m/>
    <m/>
    <m/>
    <m/>
    <n v="0"/>
    <n v="26050.17"/>
    <s v="NO_CONCILIADO"/>
  </r>
  <r>
    <x v="33"/>
    <m/>
    <x v="33"/>
    <x v="15"/>
    <s v="S11175600001"/>
    <s v="COB"/>
    <n v="1117560"/>
    <m/>
    <s v="||COMISION TRANSFERENCIA FDOS.AL EXTERIOR 0,20% S/USD217.241,81 (EQUIV.A EUR208.525,97),REEMB.GSTS.COMUNICACION BS300.-Y EMISION COMP.CONTABLE BS60.-REF.:PAGO 3 LC I-2023-28 P/C ENVIBOL A/F BDF INDUSTRIES S.P.A.,EN COMPL.A COMP.1117559,24/01/2025. LIB.00132072001 SEDEM-ADMINISTRACION RECAUDACION ENVIBOL EN BOLIVIANOS RF.:COMIS.PAGO 3 LC I-2023-28"/>
    <m/>
    <m/>
    <m/>
    <m/>
    <m/>
    <m/>
    <n v="3340.53"/>
    <n v="0"/>
    <s v="NO_CONCILIADO"/>
  </r>
  <r>
    <x v="7"/>
    <m/>
    <x v="7"/>
    <x v="15"/>
    <s v="S11176020003"/>
    <s v="COB"/>
    <n v="1117602"/>
    <m/>
    <s v="||TRANSFERENCIA DE FONDOS S/G MENSAJE SWIFTS NROS. 1176 Y 1175 EN ATENCIÓN A CORREO ELECTRONICO Y NOTA: DGAC/10571/2024 DE F.14/3/2024 (HRE-TGL-4549) ENVIADO POR LA DIRECCIÓN GENERAL DE AERONÁUTICA CIVIL (SECTOR PÚBLICO). DEBITO DE LA LIBRETA 00117012001 DGAC, REPOSICIÓN ÚTILES DE ESCRITORIO."/>
    <m/>
    <m/>
    <m/>
    <m/>
    <m/>
    <m/>
    <n v="60"/>
    <n v="0"/>
    <s v="NO_CONCILIADO"/>
  </r>
  <r>
    <x v="7"/>
    <m/>
    <x v="7"/>
    <x v="15"/>
    <s v="S11175790003"/>
    <s v="COB"/>
    <n v="1117579"/>
    <m/>
    <s v="||TRANSFERENCIA DE FONDOS S/G MENSAJE SWIFT NRO. 1117, CORREO ELECTRONICO DE LA FECHA Y NOTA CITE DGAC/10571/2024 DE F.14.03.2024 (HRE-TGL-4549) DE LA DIRECCION GENERAL DE AERONAUTICA CIVIL (SECTOR PÚBLICO). DEBITO DE LA LIBRETA 00117012001 DGAC, REPOSICIÓN DE ÚTILES DE ESCRITORIO"/>
    <m/>
    <m/>
    <m/>
    <m/>
    <m/>
    <m/>
    <n v="60"/>
    <n v="0"/>
    <s v="NO_CONCILIADO"/>
  </r>
  <r>
    <x v="30"/>
    <m/>
    <x v="30"/>
    <x v="16"/>
    <s v="O22536700002"/>
    <s v="BOD"/>
    <n v="2253670"/>
    <m/>
    <s v="00292012001 DEPOSITO DE EFECTIVO, DEPOSITANTE: ELMER VILLARES APARICIO, CONCEPTO: DEPÓSITO, CUENTA DE DEPOSITO: CUENTA UNICA DEL TESORO"/>
    <m/>
    <m/>
    <m/>
    <m/>
    <m/>
    <m/>
    <n v="0"/>
    <n v="51.5"/>
    <s v="NO_CONCILIADO"/>
  </r>
  <r>
    <x v="30"/>
    <m/>
    <x v="30"/>
    <x v="16"/>
    <s v="O22536720002"/>
    <s v="BOD"/>
    <n v="2253672"/>
    <m/>
    <s v="00292012001 DEPOSITO DE EFECTIVO, DEPOSITANTE: CESAR INTI TERAN LOAYZA, CONCEPTO: DEPÓSITO, CUENTA DE DEPOSITO: CUENTA UNICA DEL TESORO"/>
    <m/>
    <m/>
    <m/>
    <m/>
    <m/>
    <m/>
    <n v="0"/>
    <n v="103"/>
    <s v="NO_CONCILIADO"/>
  </r>
  <r>
    <x v="4"/>
    <m/>
    <x v="4"/>
    <x v="16"/>
    <s v="O22536980002"/>
    <s v="BOD"/>
    <n v="2253698"/>
    <m/>
    <s v="00020031101 DEPOSITO DE EFECTIVO, DEPOSITANTE: FELIX AUGUSTO CONDORI LAURA, CONCEPTO: PAGO POR REVERSION PARTIDA, CUENTA DE DEPOSITO: CUENTA UNICA DEL TESORO"/>
    <m/>
    <m/>
    <m/>
    <m/>
    <m/>
    <m/>
    <n v="0"/>
    <n v="13.2"/>
    <s v="NO_CONCILIADO"/>
  </r>
  <r>
    <x v="5"/>
    <m/>
    <x v="5"/>
    <x v="16"/>
    <s v="O22538320002"/>
    <s v="BOD"/>
    <n v="2253832"/>
    <m/>
    <s v="00099021001 DEPOSITO DE EFECTIVO, DEPOSITANTE: CARLOS IVAN COSSIO SALVATIERRA, CONCEPTO: DEVOLUCION DE SEPTIEMBRE 2023, CUENTA DE DEPOSITO: CUENTA UNICA DEL TESORO/DJBR"/>
    <m/>
    <m/>
    <m/>
    <m/>
    <m/>
    <m/>
    <n v="0"/>
    <n v="8260.73"/>
    <s v="NO_CONCILIADO"/>
  </r>
  <r>
    <x v="5"/>
    <m/>
    <x v="5"/>
    <x v="16"/>
    <s v="O22538340002"/>
    <s v="BOD"/>
    <n v="2253834"/>
    <m/>
    <s v="00099021001 DEPOSITO DE EFECTIVO, DEPOSITANTE: CARLOS IVAN COSSIO SALVATIERRA, CONCEPTO: DEVOLUCION DUODECIMA DE AGUINALDO 2023, CUENTA DE DEPOSITO: CUENTA UNICA DEL TESORO/DJBR"/>
    <m/>
    <m/>
    <m/>
    <m/>
    <m/>
    <m/>
    <n v="0"/>
    <n v="589.83000000000004"/>
    <s v="NO_CONCILIADO"/>
  </r>
  <r>
    <x v="2"/>
    <m/>
    <x v="2"/>
    <x v="16"/>
    <s v="O22538410002"/>
    <s v="BOD"/>
    <n v="2253841"/>
    <m/>
    <s v="00081011101 DEPOSITO DE EFECTIVO, DEPOSITANTE: SASHA EVELIN PIZO PEREZ, CONCEPTO: REPOSICION DE CREDENCIAL, CUENTA DE DEPOSITO: CUENTA UNICA DEL TESORO"/>
    <m/>
    <m/>
    <m/>
    <m/>
    <m/>
    <m/>
    <n v="0"/>
    <n v="25"/>
    <s v="NO_CONCILIADO"/>
  </r>
  <r>
    <x v="44"/>
    <m/>
    <x v="44"/>
    <x v="16"/>
    <s v="B22537480002"/>
    <s v="BOD"/>
    <n v="2253748"/>
    <m/>
    <s v="00099021001 DEP.DE CHEQ.AJENOS,RET.DE CAM.,CONCEPTO: DEVOLUCION DE SUELDOS Y SALARIOS,DEP.: ALEJANDRA FERNANDEZ NINA , PROCEDENCIA: BANCO UNION S.A., CHEQUE: 213455, FECHA DE EMISION:27/01/2025/DJBR"/>
    <m/>
    <m/>
    <m/>
    <m/>
    <m/>
    <m/>
    <n v="0"/>
    <n v="23034.9"/>
    <s v="NO_CONCILIADO"/>
  </r>
  <r>
    <x v="45"/>
    <m/>
    <x v="45"/>
    <x v="16"/>
    <s v="O22538870002"/>
    <s v="BOD"/>
    <n v="2253887"/>
    <m/>
    <s v="00099021001 DEPOSITO DE EFECTIVO, DEPOSITANTE: MARIA RISELA CASTELLON VELA, CONCEPTO: DEPÓSITO REVERSION TOTAL DE SUELDOS, CUENTA DE DEPOSITO: CUENTA UNICA DEL TESORO/DJBR"/>
    <m/>
    <m/>
    <m/>
    <m/>
    <m/>
    <m/>
    <n v="0"/>
    <n v="3097.91"/>
    <s v="NO_CONCILIADO"/>
  </r>
  <r>
    <x v="6"/>
    <m/>
    <x v="6"/>
    <x v="16"/>
    <s v="Q21598190002"/>
    <s v="CRV"/>
    <n v="2159819"/>
    <m/>
    <s v="NUMERO DE LIBRETA CUT: 00099021001 OPERACIÓN E75 TRANSFERENCIA DE LA CUENTA FISCAL BUN A LA CUT EN MN TRANSF.FDOS.AL.BCB GOB. AUTONOMO MCPAL. DE ARBIETO CITE: GAMA NÂ° 022/2025 CUENTA CUT 3987 LIBRETA NÂ° 00099021001"/>
    <m/>
    <m/>
    <m/>
    <m/>
    <m/>
    <m/>
    <n v="0"/>
    <n v="489453.64"/>
    <s v="NO_CONCILIADO"/>
  </r>
  <r>
    <x v="46"/>
    <m/>
    <x v="46"/>
    <x v="16"/>
    <s v="S11176720001"/>
    <s v="DEV"/>
    <n v="1117672"/>
    <m/>
    <s v="||VTA. DE DIVISAS TRANF.FDOS.AL EXT. Y COBRO COMISION TRANSF.FDOS.AL EXTERIOR 0,20% S/USD 300.- REEMB.GSTS.COMUNICACION BS300.- Y EMISION COMP.CONTABLE BS60.-, S/G NOTA YLB-PEE-0057/2025, REC. EN F. 23/1/25 REF: PAGO COMISIONES BANCARIAS LC I-2024-05 P/C YLB A/F CYTEC DE MÉXICO S.A. DE C.V. LIB.00597022001 YLB-PLANTA IND. SALMUERA SALAR DE UYUNI REF: PROV.FDOS.COMIS LC I-2024-05."/>
    <m/>
    <m/>
    <m/>
    <m/>
    <m/>
    <m/>
    <n v="2088"/>
    <n v="0"/>
    <s v="NO_CONCILIADO"/>
  </r>
  <r>
    <x v="46"/>
    <m/>
    <x v="46"/>
    <x v="16"/>
    <s v="S11176720004"/>
    <s v="COB"/>
    <n v="1117672"/>
    <m/>
    <s v="||VTA. DE DIVISAS TRANF.FDOS.AL EXT. Y COBRO COMISION TRANSF.FDOS.AL EXTERIOR 0,20% S/USD 300.- REEMB.GSTS.COMUNICACION BS300.- Y EMISION COMP.CONTABLE BS60.-, S/G NOTA YLB-PEE-0057/2025, REC. EN F. 23/1/25 REF: PAGO COMISIONES BANCARIAS LC I-2024-05 P/C YLB A/F CYTEC DE MÉXICO S.A. DE C.V. LIB.00597022001 YLB-PLANTA IND. SALMUERA SALAR DE UYUNI REF: COMISIONES LC I-2024-05."/>
    <m/>
    <m/>
    <m/>
    <m/>
    <m/>
    <m/>
    <n v="364.12"/>
    <n v="0"/>
    <s v="NO_CONCILIADO"/>
  </r>
  <r>
    <x v="14"/>
    <m/>
    <x v="14"/>
    <x v="16"/>
    <s v="J06266310002"/>
    <s v="NTE"/>
    <n v="10804499"/>
    <m/>
    <s v="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
    <m/>
    <m/>
    <m/>
    <m/>
    <m/>
    <m/>
    <n v="0"/>
    <n v="5371"/>
    <s v="NO_CONCILIADO"/>
  </r>
  <r>
    <x v="14"/>
    <m/>
    <x v="14"/>
    <x v="16"/>
    <s v="J06266320002"/>
    <s v="NTE"/>
    <n v="10805719"/>
    <m/>
    <s v="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
    <m/>
    <m/>
    <m/>
    <m/>
    <m/>
    <m/>
    <n v="0"/>
    <n v="41384"/>
    <s v="NO_CONCILIADO"/>
  </r>
  <r>
    <x v="14"/>
    <m/>
    <x v="14"/>
    <x v="16"/>
    <s v="J06266330002"/>
    <s v="NTE"/>
    <n v="10807516"/>
    <m/>
    <s v="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
    <m/>
    <m/>
    <m/>
    <m/>
    <m/>
    <m/>
    <n v="0"/>
    <n v="5030.22"/>
    <s v="NO_CONCILIADO"/>
  </r>
  <r>
    <x v="14"/>
    <m/>
    <x v="14"/>
    <x v="16"/>
    <s v="J06266340002"/>
    <s v="NTE"/>
    <n v="10809295"/>
    <m/>
    <s v="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
    <m/>
    <m/>
    <m/>
    <m/>
    <m/>
    <m/>
    <n v="0"/>
    <n v="157883"/>
    <s v="NO_CONCILIADO"/>
  </r>
  <r>
    <x v="13"/>
    <m/>
    <x v="13"/>
    <x v="16"/>
    <s v="S11176750004"/>
    <s v="COB"/>
    <n v="1117675"/>
    <m/>
    <s v="||TRANSF.DE FONDOS AL EXTERIOR SEGUN SOL. 053654 - 22467 YPFB DE 21/01/2025 REF:PAGO A FAVOR DE GALILEO TRADING DMCC POR CONCEPTO 4TO POST PAGO SUM HIDR LIQ OCCIDENTE 2024 OP UPCA 3 HR GPDI 33972 2024 PROC 60, POR EUR 9.761.146,43 EQUIV.USD 10.246.315,25 LIB.00513012004 LBP-YPFB-UNICOMERCAIL(4030005415/1-2188907)COM. BS140.579,44 SWIFT BS300.-UT.BS60.-"/>
    <m/>
    <m/>
    <m/>
    <m/>
    <m/>
    <m/>
    <n v="140939.44"/>
    <n v="0"/>
    <s v="NO_CONCILIADO"/>
  </r>
  <r>
    <x v="13"/>
    <m/>
    <x v="13"/>
    <x v="16"/>
    <s v="S11176780001"/>
    <s v="DDC"/>
    <n v="1117678"/>
    <m/>
    <s v="||DIFERENCIALCAMBIARIO DE SOL. 053654 - 22467 YPFB, TRANSFERENCIA DE FONDOS AL EXTERIOR PAGO A FAVOR DE GALILEO TRADING DMCC EUR 9,761,146,43 EN COMPLEMENTO A COMPROBANTE S-1117675 DE LA FECHA. DEBITO LIB.00513012004 LBP-YPFB-UNICOMERCAIL(4030005415/1-2188907) DIFERENCIAL T/C"/>
    <m/>
    <m/>
    <m/>
    <m/>
    <m/>
    <m/>
    <n v="1714354.14"/>
    <n v="0"/>
    <s v="NO_CONCILIADO"/>
  </r>
  <r>
    <x v="7"/>
    <m/>
    <x v="7"/>
    <x v="16"/>
    <s v="S11176940003"/>
    <s v="COB"/>
    <n v="1117694"/>
    <m/>
    <s v="||TRANSFERENCIA DE FONDOS S/G MENSAJE SWIFT NRO. 1337, CORREO ELECTRONICO DE LA FECHA Y NOTA CITE DGAC/10571/2024 DE F.14.03.2024 (HRE-TGL-4549) DE LA DIRECCION GENERAL DE AERONAUTICA CIVIL (SECTOR PÚBLICO). DEBITO DE LA LIBRETA 00117012001 DGAC, REPOSICIÓN DE ÚTILES DE ESCRITORIO"/>
    <m/>
    <m/>
    <m/>
    <m/>
    <m/>
    <m/>
    <n v="60"/>
    <n v="0"/>
    <s v="NO_CONCILIADO"/>
  </r>
  <r>
    <x v="7"/>
    <m/>
    <x v="7"/>
    <x v="16"/>
    <s v="S11177100003"/>
    <s v="COB"/>
    <n v="1117710"/>
    <m/>
    <s v="||TRANSFERENCIA DE FONDOS SEGÚN MENSAJE SWIFT N°1178, CORREO ELECTRÓNICO DE LA FECHA Y NOTA CITE: DGAC/10571/2024 (HRE-TGL-4549) DE FECHA 14/03/2024 DE LA DIRECCIÓN GENERAL DE AERONÁUTICA CIVIL. (SECTOR PÚBLICO). DÉBITO DE LA LIBRETA 00117012001 DGAC, REPOSICIÓN DE ÚTILES DE ESCRITORIO."/>
    <m/>
    <m/>
    <m/>
    <m/>
    <m/>
    <m/>
    <n v="60"/>
    <n v="0"/>
    <s v="NO_CONCILIADO"/>
  </r>
  <r>
    <x v="7"/>
    <m/>
    <x v="7"/>
    <x v="16"/>
    <s v="S11176850003"/>
    <s v="COB"/>
    <n v="1117685"/>
    <m/>
    <s v="||TRANSFERENCIA DE FONDOS S/G MENSAJE SWIFTS NROS. 1391 Y 1400 EN ATENCIÓN A NOTA: DGAC/10571/2024 DE F.14/3/2024 (HRE-TGL-4549) ENVIADO POR LA DIRECCIÓN GENERAL DE AERONÁUTICA CIVIL (SECTOR PÚBLICO). DEBITO DE LA LIBRETA 00117012001 DGAC, REPOSICIÓN ÚTILES DE ESCRITORIO."/>
    <m/>
    <m/>
    <m/>
    <m/>
    <m/>
    <m/>
    <n v="60"/>
    <n v="0"/>
    <s v="NO_CONCILIADO"/>
  </r>
  <r>
    <x v="12"/>
    <m/>
    <x v="12"/>
    <x v="16"/>
    <s v="S11177320001"/>
    <s v="COB"/>
    <n v="1117732"/>
    <m/>
    <s v="COBRO DE||ÚTILES DE ESCRITORIO POR EL REG. DEL COMP. CONTABLE N°1117687 POR EL 1ER DESEMBOLSO A FAVOR TGN REPRESENTADO POR EL MEFP PARA EL CRÉDITO EXT. GESTIÓN 2025 EN EL MARCO DE LA LEY N°1613 SG. NOTA: MEFP/VTCP/DGCP/UEPS/N°052/2025 DE LA CTA. N° 3987, LIB 00099021001 TGN-RECURSOS ORDINARIOS&quot;"/>
    <m/>
    <m/>
    <m/>
    <m/>
    <m/>
    <m/>
    <n v="60"/>
    <n v="0"/>
    <s v="NO_CONCILIADO"/>
  </r>
  <r>
    <x v="0"/>
    <m/>
    <x v="0"/>
    <x v="17"/>
    <s v="O22540800002"/>
    <s v="BOD"/>
    <n v="2254080"/>
    <m/>
    <s v="00099021001 DEPOSITO DE EFECTIVO, DEPOSITANTE: ROSSMARY BARRERA VINO, CONCEPTO: PAGO CUOTA POR CONVENIO CON SENASIR, CUENTA DE DEPOSITO: CUENTA UNICA DEL TESORO"/>
    <m/>
    <m/>
    <m/>
    <m/>
    <m/>
    <m/>
    <n v="0"/>
    <n v="165.32"/>
    <s v="NO_CONCILIADO"/>
  </r>
  <r>
    <x v="9"/>
    <m/>
    <x v="9"/>
    <x v="17"/>
    <s v="O22540890002"/>
    <s v="BOD"/>
    <n v="2254089"/>
    <m/>
    <s v="00086044201 DEPOSITO DE EFECTIVO, DEPOSITANTE: SIST. RIEGO ZONA NORTE POCOATA BAJA-ARANI, CONCEPTO: CONTRAPARTE PROGRAMA RUMBO, CUENTA DE DEPOSITO: CUENTA UNICA DEL TESORO"/>
    <m/>
    <m/>
    <m/>
    <m/>
    <m/>
    <m/>
    <n v="0"/>
    <n v="45945"/>
    <s v="NO_CONCILIADO"/>
  </r>
  <r>
    <x v="10"/>
    <m/>
    <x v="10"/>
    <x v="17"/>
    <s v="O22540980002"/>
    <s v="BOD"/>
    <n v="2254098"/>
    <m/>
    <s v="00383012001 DEPOSITO DE EFECTIVO, DEPOSITANTE: MENSAJE DE PAZ, CONCEPTO: PAGO SERVICIOS DICIEMBRE, CUENTA DE DEPOSITO: CUENTA UNICA DEL TESORO"/>
    <m/>
    <m/>
    <m/>
    <m/>
    <m/>
    <m/>
    <n v="0"/>
    <n v="1398"/>
    <s v="NO_CONCILIADO"/>
  </r>
  <r>
    <x v="31"/>
    <m/>
    <x v="31"/>
    <x v="17"/>
    <s v="O22541060002"/>
    <s v="BOD"/>
    <n v="2254106"/>
    <m/>
    <s v="00099021001 DEPOSITO DE EFECTIVO, DEPOSITANTE: NELSON VENTURA PACO, CONCEPTO: DEVOLUCION DE PASAJE AEREO NO UTILIZADO, CUENTA DE DEPOSITO: CUENTA UNICA DEL TESORO/DJBR"/>
    <m/>
    <m/>
    <m/>
    <m/>
    <m/>
    <m/>
    <n v="0"/>
    <n v="781.5"/>
    <s v="NO_CONCILIADO"/>
  </r>
  <r>
    <x v="0"/>
    <m/>
    <x v="0"/>
    <x v="17"/>
    <s v="O22541230002"/>
    <s v="BOD"/>
    <n v="2254123"/>
    <m/>
    <s v="00099021001 DEPOSITO DE EFECTIVO, DEPOSITANTE: RICHARD VALENTIN QUISBERT LAURA CI 3383211, CONCEPTO: DEPÓSITO MONTO EXCEDENTARIO A LA REMUNERACION MAXIMA - ENERO 2025, CUENTA DE DEPOSITO: CUENTA UNICA DEL TESORO"/>
    <m/>
    <m/>
    <m/>
    <m/>
    <m/>
    <m/>
    <n v="0"/>
    <n v="13437.98"/>
    <s v="NO_CONCILIADO"/>
  </r>
  <r>
    <x v="47"/>
    <m/>
    <x v="47"/>
    <x v="17"/>
    <s v="O22541360002"/>
    <s v="BOD"/>
    <n v="2254136"/>
    <m/>
    <s v="00099021001 DEPOSITO DE EFECTIVO, DEPOSITANTE: ALEXANDER GONZALES CANDIA, CONCEPTO: DEVOLUCION PREV. 1689, CUENTA DE DEPOSITO: CUENTA UNICA DEL TESORO/DJBR"/>
    <m/>
    <m/>
    <m/>
    <m/>
    <m/>
    <m/>
    <n v="0"/>
    <n v="928"/>
    <s v="NO_CONCILIADO"/>
  </r>
  <r>
    <x v="0"/>
    <m/>
    <x v="0"/>
    <x v="17"/>
    <s v="O22541370002"/>
    <s v="BOD"/>
    <n v="2254137"/>
    <m/>
    <s v="00099021001 DEPOSITO DE EFECTIVO, DEPOSITANTE: SILVANA OJEDA PANOZO CI: 4631448 CH, CONCEPTO: PAGO POR EXCESO DE REFRIGERIO DE 12 DE DICIEMBRE 2023, CUENTA DE DEPOSITO: CUENTA UNICA DEL TESORO"/>
    <m/>
    <m/>
    <m/>
    <m/>
    <m/>
    <m/>
    <n v="0"/>
    <n v="18"/>
    <s v="NO_CONCILIADO"/>
  </r>
  <r>
    <x v="5"/>
    <m/>
    <x v="5"/>
    <x v="17"/>
    <s v="O22541690002"/>
    <s v="BOD"/>
    <n v="2254169"/>
    <m/>
    <s v="00099021001 DEPOSITO DE EFECTIVO, DEPOSITANTE: ARIEL ISIDRO TORREZ GUERRA, CONCEPTO: DEVOLUCION HABER DEL MES DE OCTUBRE 2023, CUENTA DE DEPOSITO: CUENTA UNICA DEL TESORO/DJBR"/>
    <m/>
    <m/>
    <m/>
    <m/>
    <m/>
    <m/>
    <n v="0"/>
    <n v="2268.2199999999998"/>
    <s v="NO_CONCILIADO"/>
  </r>
  <r>
    <x v="9"/>
    <m/>
    <x v="9"/>
    <x v="17"/>
    <s v="O22542070002"/>
    <s v="BOD"/>
    <n v="2254207"/>
    <m/>
    <s v="00086044201 DEPOSITO DE EFECTIVO, DEPOSITANTE: SISTEMA DE RIEGO MACHACA, CONCEPTO: CONTRAPARTE PROGRAMA RUMBO, CUENTA DE DEPOSITO: CUENTA UNICA DEL TESORO"/>
    <m/>
    <m/>
    <m/>
    <m/>
    <m/>
    <m/>
    <n v="0"/>
    <n v="52071"/>
    <s v="NO_CONCILIADO"/>
  </r>
  <r>
    <x v="9"/>
    <m/>
    <x v="9"/>
    <x v="17"/>
    <s v="O22542080002"/>
    <s v="BOD"/>
    <n v="2254208"/>
    <m/>
    <s v="00086044201 DEPOSITO DE EFECTIVO, DEPOSITANTE: SISTEMA DE RIEGO SINDICATO VILLA ABRA, CONCEPTO: CONTRAPARTE PROGRAMA RUMBO, CUENTA DE DEPOSITO: CUENTA UNICA DEL TESORO"/>
    <m/>
    <m/>
    <m/>
    <m/>
    <m/>
    <m/>
    <n v="0"/>
    <n v="45945"/>
    <s v="NO_CONCILIADO"/>
  </r>
  <r>
    <x v="11"/>
    <m/>
    <x v="11"/>
    <x v="17"/>
    <s v="O22542250002"/>
    <s v="BOD"/>
    <n v="2254225"/>
    <m/>
    <s v="00291012002 DEPOSITO DE EFECTIVO, DEPOSITANTE: SANDRA VERONICA ACEBEY QUIROGA, CONCEPTO: DEVOLUCION DE VIATICO, CUENTA DE DEPOSITO: CUENTA UNICA DEL TESORO"/>
    <m/>
    <m/>
    <m/>
    <m/>
    <m/>
    <m/>
    <n v="0"/>
    <n v="571"/>
    <s v="NO_CONCILIADO"/>
  </r>
  <r>
    <x v="9"/>
    <m/>
    <x v="9"/>
    <x v="17"/>
    <s v="O22542290002"/>
    <s v="BOD"/>
    <n v="2254229"/>
    <m/>
    <s v="00086044201 DEPOSITO DE EFECTIVO, DEPOSITANTE: SINDICATO AGRARIO VILLA FLORIDA, CONCEPTO: CONTRAPARTE PROGRAMA RUMBO, CUENTA DE DEPOSITO: CUENTA UNICA DEL TESORO"/>
    <m/>
    <m/>
    <m/>
    <m/>
    <m/>
    <m/>
    <n v="0"/>
    <n v="27567"/>
    <s v="NO_CONCILIADO"/>
  </r>
  <r>
    <x v="9"/>
    <m/>
    <x v="9"/>
    <x v="17"/>
    <s v="O22542300002"/>
    <s v="BOD"/>
    <n v="2254230"/>
    <m/>
    <s v="00086044201 DEPOSITO DE EFECTIVO, DEPOSITANTE: SISTEMA DE RIEGO DEL SINDICATO VALLE HERMOSO, CONCEPTO: CONTRAPARTE PROGRAMA RUMBO, CUENTA DE DEPOSITO: CUENTA UNICA DEL TESORO"/>
    <m/>
    <m/>
    <m/>
    <m/>
    <m/>
    <m/>
    <n v="0"/>
    <n v="24504"/>
    <s v="NO_CONCILIADO"/>
  </r>
  <r>
    <x v="10"/>
    <m/>
    <x v="10"/>
    <x v="17"/>
    <s v="O22542830002"/>
    <s v="BOD"/>
    <n v="2254283"/>
    <m/>
    <s v="00383012001 DEPOSITO DE EFECTIVO, DEPOSITANTE: AGENCIA BOLIVIANA DE CORREOS, CONCEPTO: REGIONAL LA PAZ 20-25/01/2025, CUENTA DE DEPOSITO: CUENTA UNICA DEL TESORO"/>
    <m/>
    <m/>
    <m/>
    <m/>
    <m/>
    <m/>
    <n v="0"/>
    <n v="39918"/>
    <s v="NO_CONCILIADO"/>
  </r>
  <r>
    <x v="15"/>
    <m/>
    <x v="15"/>
    <x v="17"/>
    <s v="B22540570002"/>
    <s v="BOD"/>
    <n v="2254057"/>
    <m/>
    <s v="00099021001 DEP.DE CHEQ.AJENOS,RET.DE CAM.,CONCEPTO: INCAPACIDADES,DEP.: CAJA NACIONAL DE SALUD, PROCEDENCIA: BANCO UNION S.A., CHEQUE: 38158, FECHA DE EMISION:27/01/2025_x000a_DT - 065 - P - 0145"/>
    <m/>
    <m/>
    <m/>
    <m/>
    <m/>
    <m/>
    <n v="0"/>
    <n v="1557.93"/>
    <s v="NO_CONCILIADO"/>
  </r>
  <r>
    <x v="15"/>
    <m/>
    <x v="15"/>
    <x v="17"/>
    <s v="B22540570002"/>
    <s v="BOD"/>
    <n v="2254057"/>
    <m/>
    <s v="00099021001 DEP.DE CHEQ.AJENOS,RET.DE CAM.,CONCEPTO: INCAPACIDADES,DEP.: CAJA NACIONAL DE SALUD, PROCEDENCIA: BANCO UNION S.A., CHEQUE: 38158, FECHA DE EMISION:27/01/2025_x000a_DT - 065 - P - 0145"/>
    <m/>
    <m/>
    <m/>
    <m/>
    <m/>
    <m/>
    <n v="0"/>
    <n v="4896"/>
    <s v="NO_CONCILIADO"/>
  </r>
  <r>
    <x v="15"/>
    <m/>
    <x v="15"/>
    <x v="17"/>
    <s v="B22540570002"/>
    <s v="BOD"/>
    <n v="2254057"/>
    <m/>
    <s v="00099021001 DEP.DE CHEQ.AJENOS,RET.DE CAM.,CONCEPTO: INCAPACIDADES,DEP.: CAJA NACIONAL DE SALUD, PROCEDENCIA: BANCO UNION S.A., CHEQUE: 38158, FECHA DE EMISION:27/01/2025_x000a_DT - 065 - P - 0145"/>
    <m/>
    <m/>
    <m/>
    <m/>
    <m/>
    <m/>
    <n v="0"/>
    <n v="10981.74"/>
    <s v="NO_CONCILIADO"/>
  </r>
  <r>
    <x v="15"/>
    <m/>
    <x v="15"/>
    <x v="17"/>
    <s v="B22540570002"/>
    <s v="BOD"/>
    <n v="2254057"/>
    <m/>
    <s v="00099021001 DEP.DE CHEQ.AJENOS,RET.DE CAM.,CONCEPTO: INCAPACIDADES,DEP.: CAJA NACIONAL DE SALUD, PROCEDENCIA: BANCO UNION S.A., CHEQUE: 38158, FECHA DE EMISION:27/01/2025_x000a_DT - 065 - P - 0145"/>
    <m/>
    <m/>
    <m/>
    <m/>
    <m/>
    <m/>
    <n v="0"/>
    <n v="384.81"/>
    <s v="NO_CONCILIADO"/>
  </r>
  <r>
    <x v="15"/>
    <m/>
    <x v="15"/>
    <x v="17"/>
    <s v="B22540570002"/>
    <s v="BOD"/>
    <n v="2254057"/>
    <m/>
    <s v="00099021001 DEP.DE CHEQ.AJENOS,RET.DE CAM.,CONCEPTO: INCAPACIDADES,DEP.: CAJA NACIONAL DE SALUD, PROCEDENCIA: BANCO UNION S.A., CHEQUE: 38158, FECHA DE EMISION:27/01/2025_x000a_DT - 065 - P - 0145"/>
    <m/>
    <m/>
    <m/>
    <m/>
    <m/>
    <m/>
    <n v="0"/>
    <n v="13853.7"/>
    <s v="NO_CONCILIADO"/>
  </r>
  <r>
    <x v="15"/>
    <m/>
    <x v="15"/>
    <x v="17"/>
    <s v="B22540570002"/>
    <s v="BOD"/>
    <n v="2254057"/>
    <m/>
    <s v="00099021001 DEP.DE CHEQ.AJENOS,RET.DE CAM.,CONCEPTO: INCAPACIDADES,DEP.: CAJA NACIONAL DE SALUD, PROCEDENCIA: BANCO UNION S.A., CHEQUE: 38158, FECHA DE EMISION:27/01/2025_x000a_DT - 065 - P - 0145"/>
    <m/>
    <m/>
    <m/>
    <m/>
    <m/>
    <m/>
    <n v="0"/>
    <n v="8236.35"/>
    <s v="NO_CONCILIADO"/>
  </r>
  <r>
    <x v="15"/>
    <m/>
    <x v="15"/>
    <x v="17"/>
    <s v="B22540570002"/>
    <s v="BOD"/>
    <n v="2254057"/>
    <m/>
    <s v="00099021001 DEP.DE CHEQ.AJENOS,RET.DE CAM.,CONCEPTO: INCAPACIDADES,DEP.: CAJA NACIONAL DE SALUD, PROCEDENCIA: BANCO UNION S.A., CHEQUE: 38158, FECHA DE EMISION:27/01/2025_x000a_DT - 065 - P - 0145"/>
    <m/>
    <m/>
    <m/>
    <m/>
    <m/>
    <m/>
    <n v="0"/>
    <n v="3717.9"/>
    <s v="NO_CONCILIADO"/>
  </r>
  <r>
    <x v="15"/>
    <m/>
    <x v="15"/>
    <x v="17"/>
    <s v="B22540570002"/>
    <s v="BOD"/>
    <n v="2254057"/>
    <m/>
    <s v="00099021001 DEP.DE CHEQ.AJENOS,RET.DE CAM.,CONCEPTO: INCAPACIDADES,DEP.: CAJA NACIONAL DE SALUD, PROCEDENCIA: BANCO UNION S.A., CHEQUE: 38158, FECHA DE EMISION:27/01/2025_x000a_DT - 065 - P - 0145"/>
    <m/>
    <m/>
    <m/>
    <m/>
    <m/>
    <m/>
    <n v="0"/>
    <n v="5536.35"/>
    <s v="NO_CONCILIADO"/>
  </r>
  <r>
    <x v="15"/>
    <m/>
    <x v="15"/>
    <x v="17"/>
    <s v="B22540570002"/>
    <s v="BOD"/>
    <n v="2254057"/>
    <m/>
    <s v="00099021001 DEP.DE CHEQ.AJENOS,RET.DE CAM.,CONCEPTO: INCAPACIDADES,DEP.: CAJA NACIONAL DE SALUD, PROCEDENCIA: BANCO UNION S.A., CHEQUE: 38158, FECHA DE EMISION:27/01/2025_x000a_DT - 065 - P - 0145"/>
    <m/>
    <m/>
    <m/>
    <m/>
    <m/>
    <m/>
    <n v="0"/>
    <n v="2395.98"/>
    <s v="NO_CONCILIADO"/>
  </r>
  <r>
    <x v="15"/>
    <m/>
    <x v="15"/>
    <x v="17"/>
    <s v="B22540570002"/>
    <s v="BOD"/>
    <n v="2254057"/>
    <m/>
    <s v="00099021001 DEP.DE CHEQ.AJENOS,RET.DE CAM.,CONCEPTO: INCAPACIDADES,DEP.: CAJA NACIONAL DE SALUD, PROCEDENCIA: BANCO UNION S.A., CHEQUE: 38158, FECHA DE EMISION:27/01/2025_x000a_DT - 065 - P - 0145"/>
    <m/>
    <m/>
    <m/>
    <m/>
    <m/>
    <m/>
    <n v="0"/>
    <n v="7542.9"/>
    <s v="NO_CONCILIADO"/>
  </r>
  <r>
    <x v="23"/>
    <m/>
    <x v="23"/>
    <x v="17"/>
    <s v="B22540580002 "/>
    <s v="BOD"/>
    <n v="2254058"/>
    <m/>
    <s v="00099021001 DEP.DE CHEQ.AJENOS,RET.DE CAM.,CONCEPTO: INCAPACIDADES,DEP.: CAJA NACIONAL DE SALUD, PROCEDENCIA: BANCO UNION S.A., CHEQUE: 38132, FECHA DE EMISION:27/01/2025_x000a_DT - 065 - P - 0146"/>
    <m/>
    <m/>
    <m/>
    <m/>
    <m/>
    <m/>
    <n v="0"/>
    <n v="1797.72"/>
    <s v="CONCILIADO_PARCIAL"/>
  </r>
  <r>
    <x v="48"/>
    <m/>
    <x v="48"/>
    <x v="17"/>
    <s v="B22540580002 "/>
    <s v="BOD"/>
    <n v="2254058"/>
    <m/>
    <s v="00099021001 DEP.DE CHEQ.AJENOS,RET.DE CAM.,CONCEPTO: INCAPACIDADES,DEP.: CAJA NACIONAL DE SALUD, PROCEDENCIA: BANCO UNION S.A., CHEQUE: 38132, FECHA DE EMISION:27/01/2025_x000a_DT - 065 - P - 0146"/>
    <m/>
    <m/>
    <m/>
    <m/>
    <m/>
    <m/>
    <n v="0"/>
    <n v="1610.7"/>
    <s v="CONCILIADO_PARCIAL"/>
  </r>
  <r>
    <x v="9"/>
    <m/>
    <x v="9"/>
    <x v="17"/>
    <s v="B22540580002 "/>
    <s v="BOD"/>
    <n v="2254058"/>
    <m/>
    <s v="00099021001 DEP.DE CHEQ.AJENOS,RET.DE CAM.,CONCEPTO: INCAPACIDADES,DEP.: CAJA NACIONAL DE SALUD, PROCEDENCIA: BANCO UNION S.A., CHEQUE: 38132, FECHA DE EMISION:27/01/2025_x000a_DT - 065 - P - 0146"/>
    <m/>
    <m/>
    <m/>
    <m/>
    <m/>
    <m/>
    <n v="0"/>
    <n v="7839"/>
    <s v="CONCILIADO_PARCIAL"/>
  </r>
  <r>
    <x v="49"/>
    <m/>
    <x v="49"/>
    <x v="17"/>
    <s v="B22540580002 "/>
    <s v="BOD"/>
    <n v="2254058"/>
    <m/>
    <s v="00099021001 DEP.DE CHEQ.AJENOS,RET.DE CAM.,CONCEPTO: INCAPACIDADES,DEP.: CAJA NACIONAL DE SALUD, PROCEDENCIA: BANCO UNION S.A., CHEQUE: 38132, FECHA DE EMISION:27/01/2025_x000a_DT - 065 - P - 0146"/>
    <m/>
    <m/>
    <m/>
    <m/>
    <m/>
    <m/>
    <n v="0"/>
    <n v="973627.66"/>
    <s v="CONCILIADO_PARCIAL"/>
  </r>
  <r>
    <x v="23"/>
    <m/>
    <x v="23"/>
    <x v="17"/>
    <s v="B22540580002 "/>
    <s v="BOD"/>
    <n v="2254058"/>
    <m/>
    <s v="00099021001 DEP.DE CHEQ.AJENOS,RET.DE CAM.,CONCEPTO: INCAPACIDADES,DEP.: CAJA NACIONAL DE SALUD, PROCEDENCIA: BANCO UNION S.A., CHEQUE: 38132, FECHA DE EMISION:27/01/2025_x000a_DT - 065 - P - 0146"/>
    <m/>
    <m/>
    <m/>
    <m/>
    <m/>
    <m/>
    <n v="0"/>
    <n v="346078.76"/>
    <s v="CONCILIADO_PARCIAL"/>
  </r>
  <r>
    <x v="36"/>
    <m/>
    <x v="36"/>
    <x v="17"/>
    <s v="B22540580002 "/>
    <s v="BOD"/>
    <n v="2254058"/>
    <m/>
    <s v="00099021001 DEP.DE CHEQ.AJENOS,RET.DE CAM.,CONCEPTO: INCAPACIDADES,DEP.: CAJA NACIONAL DE SALUD, PROCEDENCIA: BANCO UNION S.A., CHEQUE: 38132, FECHA DE EMISION:27/01/2025_x000a_DT - 065 - P - 0146"/>
    <m/>
    <m/>
    <m/>
    <m/>
    <m/>
    <m/>
    <n v="0"/>
    <n v="16121.7"/>
    <s v="CONCILIADO_PARCIAL"/>
  </r>
  <r>
    <x v="40"/>
    <m/>
    <x v="40"/>
    <x v="17"/>
    <s v="B22540580002 "/>
    <s v="BOD"/>
    <n v="2254058"/>
    <m/>
    <s v="00099021001 DEP.DE CHEQ.AJENOS,RET.DE CAM.,CONCEPTO: INCAPACIDADES,DEP.: CAJA NACIONAL DE SALUD, PROCEDENCIA: BANCO UNION S.A., CHEQUE: 38132, FECHA DE EMISION:27/01/2025_x000a_DT - 065 - P - 0146"/>
    <m/>
    <m/>
    <m/>
    <m/>
    <m/>
    <m/>
    <n v="0"/>
    <n v="26742.21"/>
    <s v="CONCILIADO_PARCIAL"/>
  </r>
  <r>
    <x v="41"/>
    <m/>
    <x v="41"/>
    <x v="17"/>
    <s v="B22540580002 "/>
    <s v="BOD"/>
    <n v="2254058"/>
    <m/>
    <s v="00099021001 DEP.DE CHEQ.AJENOS,RET.DE CAM.,CONCEPTO: INCAPACIDADES,DEP.: CAJA NACIONAL DE SALUD, PROCEDENCIA: BANCO UNION S.A., CHEQUE: 38132, FECHA DE EMISION:27/01/2025_x000a_DT - 065 - P - 0146"/>
    <m/>
    <m/>
    <m/>
    <m/>
    <m/>
    <m/>
    <n v="0"/>
    <n v="114.13"/>
    <s v="CONCILIADO_PARCIAL"/>
  </r>
  <r>
    <x v="5"/>
    <m/>
    <x v="5"/>
    <x v="17"/>
    <s v="B22540580002 "/>
    <s v="BOD"/>
    <n v="2254058"/>
    <m/>
    <s v="00099021001 DEP.DE CHEQ.AJENOS,RET.DE CAM.,CONCEPTO: INCAPACIDADES,DEP.: CAJA NACIONAL DE SALUD, PROCEDENCIA: BANCO UNION S.A., CHEQUE: 38132, FECHA DE EMISION:27/01/2025_x000a_DT - 065 - P - 0146"/>
    <m/>
    <m/>
    <m/>
    <m/>
    <m/>
    <m/>
    <n v="0"/>
    <n v="313.65999999999997"/>
    <s v="CONCILIADO_PARCIAL"/>
  </r>
  <r>
    <x v="15"/>
    <m/>
    <x v="15"/>
    <x v="17"/>
    <s v="B22540590002 "/>
    <s v="BOD"/>
    <n v="2254059"/>
    <m/>
    <s v="00099021001 DEP.DE CHEQ.AJENOS,RET.DE CAM.,CONCEPTO: INCAPACIDADES,DEP.: CAJA NACIONAL DE SALUD, PROCEDENCIA: BANCO UNION S.A., CHEQUE: 38157, FECHA DE EMISION:27/01/2025_x000a_DT - 065 - P - 0144"/>
    <m/>
    <m/>
    <m/>
    <m/>
    <m/>
    <m/>
    <n v="0"/>
    <n v="23454.79"/>
    <s v="NO_CONCILIADO"/>
  </r>
  <r>
    <x v="15"/>
    <m/>
    <x v="15"/>
    <x v="17"/>
    <s v="B22540590002 "/>
    <s v="BOD"/>
    <n v="2254059"/>
    <m/>
    <s v="00099021001 DEP.DE CHEQ.AJENOS,RET.DE CAM.,CONCEPTO: INCAPACIDADES,DEP.: CAJA NACIONAL DE SALUD, PROCEDENCIA: BANCO UNION S.A., CHEQUE: 38157, FECHA DE EMISION:27/01/2025_x000a_DT - 065 - P - 0144"/>
    <m/>
    <m/>
    <m/>
    <m/>
    <m/>
    <m/>
    <n v="0"/>
    <n v="38139.57"/>
    <s v="NO_CONCILIADO"/>
  </r>
  <r>
    <x v="15"/>
    <m/>
    <x v="15"/>
    <x v="17"/>
    <s v="B22540590002 "/>
    <s v="BOD"/>
    <n v="2254059"/>
    <m/>
    <s v="00099021001 DEP.DE CHEQ.AJENOS,RET.DE CAM.,CONCEPTO: INCAPACIDADES,DEP.: CAJA NACIONAL DE SALUD, PROCEDENCIA: BANCO UNION S.A., CHEQUE: 38157, FECHA DE EMISION:27/01/2025_x000a_DT - 065 - P - 0144"/>
    <m/>
    <m/>
    <m/>
    <m/>
    <m/>
    <m/>
    <n v="0"/>
    <n v="25720.2"/>
    <s v="NO_CONCILIADO"/>
  </r>
  <r>
    <x v="0"/>
    <m/>
    <x v="0"/>
    <x v="17"/>
    <s v="B22541470002"/>
    <s v="BOD"/>
    <n v="2254147"/>
    <m/>
    <s v="00099021001 DEP.DE CHEQ.AJENOS,RET.DE CAM.,CONCEPTO: DEPÓSITO,DEP.: CRISTIAN VILACAHUA PIMENTEL , PROCEDENCIA: BANCO UNION S.A., CHEQUE: 213456, FECHA DE EMISION:28/01/2025"/>
    <m/>
    <m/>
    <m/>
    <m/>
    <m/>
    <m/>
    <n v="0"/>
    <n v="4166.87"/>
    <s v="NO_CONCILIADO"/>
  </r>
  <r>
    <x v="12"/>
    <m/>
    <x v="12"/>
    <x v="17"/>
    <s v="G30073850003"/>
    <s v="COB"/>
    <n v="19598"/>
    <m/>
    <s v="PAGO A BID PRÉSTAMO 3060/BL-BO VCTO. 28-01-2025 POR CUENTA DE TGN , NTI. 019598 VALOR 28-01-2025 CAPITAL USD 883.236,01 INTERESES USD 560.586,91 CTA. 3987 CUENTA UNICA DEL TESORO LIB. 00099021001 REF.: COMISIONES BANCARIAS"/>
    <m/>
    <m/>
    <m/>
    <m/>
    <m/>
    <m/>
    <n v="10264.61"/>
    <n v="0"/>
    <s v="NO_CONCILIADO"/>
  </r>
  <r>
    <x v="10"/>
    <m/>
    <x v="10"/>
    <x v="17"/>
    <s v="Q21604590002"/>
    <s v="CRV"/>
    <n v="2160459"/>
    <m/>
    <s v="NUMERO DE LIBRETA CUT: 00383012001 OPERACIÓN E18 TRANSFERENCIA DEL SISTEMA FINANCIERO POR CUENTA DE TERCEROS A LA CUT PAGO POR CORRESPONDENCIA ORURO ENERO 2025 DE CRECER IFD"/>
    <m/>
    <m/>
    <m/>
    <m/>
    <m/>
    <m/>
    <n v="0"/>
    <n v="133"/>
    <s v="NO_CONCILIADO"/>
  </r>
  <r>
    <x v="12"/>
    <m/>
    <x v="12"/>
    <x v="17"/>
    <s v="G30075790003"/>
    <s v="COB"/>
    <n v="19542"/>
    <m/>
    <s v="PAGO A BID PRÉSTAMO 2450/BL-BO VCTO. 28-01-2025 POR CUENTA DE TGN , NTI. 019542 VALOR 28-01-2025 CAPITAL USD 279.430,17 INTERESES USD 171.592,81 CTA. 3987 CUENTA UNICA DEL TESORO LIB. 00099021001 REF.: COMISIONES BANCARIAS"/>
    <m/>
    <m/>
    <m/>
    <m/>
    <m/>
    <m/>
    <n v="3454"/>
    <n v="0"/>
    <s v="NO_CONCILIADO"/>
  </r>
  <r>
    <x v="6"/>
    <m/>
    <x v="6"/>
    <x v="17"/>
    <s v="Q21606000002"/>
    <s v="CRV"/>
    <n v="2160600"/>
    <m/>
    <s v="NUMERO DE LIBRETA CUT: 00099021001 OPERACIÓN E75 TRANSFERENCIA DE LA CUENTA FISCAL BUN A LA CUT EN MN TRANSF.FDOS.AL.BCB GOBIERNO AUTONOMO GUARANI CHARAGUA IYAMBAE CITE: TRI.OF.EXT.NÂ°34/2025 CUENTA CUT 3987 LIBRETA NÂ° 00099021001"/>
    <m/>
    <m/>
    <m/>
    <m/>
    <m/>
    <m/>
    <n v="0"/>
    <n v="0.42"/>
    <s v="NO_CONCILIADO"/>
  </r>
  <r>
    <x v="6"/>
    <m/>
    <x v="6"/>
    <x v="17"/>
    <s v="Q21605750002"/>
    <s v="CRV"/>
    <n v="2160575"/>
    <m/>
    <s v="NUMERO DE LIBRETA CUT: 00099021001 OPERACIÓN E75 TRANSFERENCIA DE LA CUENTA FISCAL BUN A LA CUT EN MN TRANSF.FDOS.AL.BCB GOBIERNO AUTONOMO MUNICIPAL UNCIA CITE: GAMU/SMAF/004-2025 CUENTA CUT 3987 LIBRETA NÂ°00099021001"/>
    <m/>
    <m/>
    <m/>
    <m/>
    <m/>
    <m/>
    <n v="0"/>
    <n v="35726.78"/>
    <s v="NO_CONCILIADO"/>
  </r>
  <r>
    <x v="6"/>
    <m/>
    <x v="6"/>
    <x v="17"/>
    <s v="Q21606010002"/>
    <s v="CRV"/>
    <n v="2160601"/>
    <m/>
    <s v="NUMERO DE LIBRETA CUT: 00099021001 OPERACIÓN E75 TRANSFERENCIA DE LA CUENTA FISCAL BUN A LA CUT EN MN TRANSF.FDOS.AL.BCB GOBIERNO AUTONOMO MUNICIPAL POTOSI CITE: SAF-DF-TES-14/2025 CUENTA CUT 3987 LIBRETA NÂ°00099021001"/>
    <m/>
    <m/>
    <m/>
    <m/>
    <m/>
    <m/>
    <n v="0"/>
    <n v="45820.92"/>
    <s v="NO_CONCILIADO"/>
  </r>
  <r>
    <x v="6"/>
    <m/>
    <x v="6"/>
    <x v="17"/>
    <s v="Q21606020002"/>
    <s v="CRV"/>
    <n v="2160602"/>
    <m/>
    <s v="NUMERO DE LIBRETA CUT: 00099021001 OPERACIÓN E75 TRANSFERENCIA DE LA CUENTA FISCAL BUN A LA CUT EN MN TRANSF.FDOS,AL.BCB GOBIERNO AUTONOMO MUNICIPAL POTOSI CITE: SAF-DF-TES-13/2025 CUENTA CUT 3987 LIBRETA NÂ°00099021001"/>
    <m/>
    <m/>
    <m/>
    <m/>
    <m/>
    <m/>
    <n v="0"/>
    <n v="103826.64"/>
    <s v="NO_CONCILIADO"/>
  </r>
  <r>
    <x v="6"/>
    <m/>
    <x v="6"/>
    <x v="17"/>
    <s v="Q21606030002"/>
    <s v="CRV"/>
    <n v="2160603"/>
    <m/>
    <s v="NUMERO DE LIBRETA CUT: 00099021001 OPERACIÓN E75 TRANSFERENCIA DE LA CUENTA FISCAL BUN A LA CUT EN MN TRANSF.FDOS.AL.BCB GOBIERNO AUTONOMO MUNICIPAL DE CURVA CITE: GAMC/MAE/TMM/NÂ°32/2025 CUENTA CUT 3987 LIBRETA NÂ° 00099021001"/>
    <m/>
    <m/>
    <m/>
    <m/>
    <m/>
    <m/>
    <n v="0"/>
    <n v="93828.39"/>
    <s v="NO_CONCILIADO"/>
  </r>
  <r>
    <x v="6"/>
    <m/>
    <x v="6"/>
    <x v="17"/>
    <s v="Q21606050002"/>
    <s v="CRV"/>
    <n v="2160605"/>
    <m/>
    <s v="NUMERO DE LIBRETA CUT: 00099021001 OPERACIÓN E75 TRANSFERENCIA DE LA CUENTA FISCAL BUN A LA CUT EN MN TRANSF.FDOS.AL.BCB GOBIERNO AUTONOMO MUNICIPAL DE INQUISIVI CITE: GAMI/MAE/031/2025 CUENTA CUT 3987 LIBRETA NÂ° 00099021001"/>
    <m/>
    <m/>
    <m/>
    <m/>
    <m/>
    <m/>
    <n v="0"/>
    <n v="1683.91"/>
    <s v="NO_CONCILIADO"/>
  </r>
  <r>
    <x v="6"/>
    <m/>
    <x v="6"/>
    <x v="17"/>
    <s v="Q21606060002"/>
    <s v="CRV"/>
    <n v="2160606"/>
    <m/>
    <s v="NUMERO DE LIBRETA CUT: 00099021001 OPERACIÓN E75 TRANSFERENCIA DE LA CUENTA FISCAL BUN A LA CUT EN MN TRANSF.FDOS.AL.BCB GOBIERNO AUTONOMO MUNICIPAL DE GUANAY CITE: GAMG/MAE/VTY/NÂ° 014/2025 CUENTA CUT 3987 LIBRETA NÂ° 00099021001"/>
    <m/>
    <m/>
    <m/>
    <m/>
    <m/>
    <m/>
    <n v="0"/>
    <n v="0.04"/>
    <s v="NO_CONCILIADO"/>
  </r>
  <r>
    <x v="6"/>
    <m/>
    <x v="6"/>
    <x v="17"/>
    <s v="Q21606070002"/>
    <s v="CRV"/>
    <n v="2160607"/>
    <m/>
    <s v="NUMERO DE LIBRETA CUT: 00099021001 OPERACIÓN E75 TRANSFERENCIA DE LA CUENTA FISCAL BUN A LA CUT EN MN TRANSF.FDOS.AL.BCB GOBIERNO AUTONOMO MUNICIPAL DE GUANAY CITE: GAMG/MAE/VTY/NÂ° 013/2025 CUENTA CUT 3987 LIBRETA NÂ° 00099021001"/>
    <m/>
    <m/>
    <m/>
    <m/>
    <m/>
    <m/>
    <n v="0"/>
    <n v="377419.6"/>
    <s v="NO_CONCILIADO"/>
  </r>
  <r>
    <x v="7"/>
    <m/>
    <x v="7"/>
    <x v="17"/>
    <s v="S11178250003"/>
    <s v="COB"/>
    <n v="1117825"/>
    <m/>
    <s v="||TRANSFERENCIA DE FONDOS S/G MENSAJES SWIFT NROS. 1462 Y 1472 DE LA FECHA Y NOTA CITE DGAC/10571/2024 DE F.14.03.2024 (HRE-TGL-4549) DE LA DIRECCION GENERAL DE AERONAUTICA CIVIL (SECTOR PÚBLICO). DEBITO DE LA LIBRETA 00117012001 DGAC, REPOSICIÓN DE ÚTILES DE ESCRITORIO"/>
    <m/>
    <m/>
    <m/>
    <m/>
    <m/>
    <m/>
    <n v="60"/>
    <n v="0"/>
    <s v="NO_CONCILIADO"/>
  </r>
  <r>
    <x v="12"/>
    <m/>
    <x v="12"/>
    <x v="17"/>
    <s v="S11178350001"/>
    <s v="PTV"/>
    <n v="1117835"/>
    <m/>
    <s v="||TRANSFERENCIA DE FONDOS POR PARTE DEL TGN, PARA REDENCIÓN ANTICIPADA DE BONOS DEL TGN, SEGÚN NOTA MEFP/VTCP/DGCP/UODP/N° 067/2025 DE FECHA 28-01-2025 DEL MINISTERIO DE ECONOMÍA Y FINANZAS PÚBLICAS, LIBRETA 00099021001 TGN - RECURSOS ORDINARIOS  MONEDA NACIONAL LIBRETA 00099021001 TGN - RECURSOS ORDINARIOS  MONEDA NACIONAL"/>
    <m/>
    <m/>
    <m/>
    <m/>
    <m/>
    <m/>
    <n v="30138360.23"/>
    <n v="0"/>
    <s v="NO_CONCILIADO"/>
  </r>
  <r>
    <x v="7"/>
    <m/>
    <x v="7"/>
    <x v="17"/>
    <s v="S11178400003"/>
    <s v="COB"/>
    <n v="1117840"/>
    <m/>
    <s v="||TRANSFERENCIA DE FONDOS SEGÚN MENSAJE SWIFT N°1439, CORREO ELECTRÓNICO DE LA FECHA Y NOTA CITE: DGAC/10571/2024 (HRE-TGL-4549) DE FECHA 14/03/2024 DE LA DIRECCIÓN GENERAL DE AERONÁUTICA CIVIL. (SECTOR PÚBLICO). DÉBITO DE LA LIBRETA 00117012001 DGAC, REPOSICIÓN DE ÚTILES DE ESCRITORIO."/>
    <m/>
    <m/>
    <m/>
    <m/>
    <m/>
    <m/>
    <n v="60"/>
    <n v="0"/>
    <s v="NO_CONCILIADO"/>
  </r>
  <r>
    <x v="50"/>
    <m/>
    <x v="50"/>
    <x v="17"/>
    <s v="S11178060002"/>
    <s v="CRV"/>
    <n v="10000021636698"/>
    <m/>
    <s v="TRANSFERENCIA DE FONDOS DE DPTOS.DE ENCAJE LEGAL DEL SISTEMA FINANCIERO A DPTOS.CTES.DEL SECTOR PUBLICO S/G CITE' ACTA DE REUNIÓN M||EFP-BUSA-BCB DE FECHA 28/01/2025, TRANS. EN APLICACIÓN PROCESOS ANEXO 3X DE FECHA:24/01/2025 LOTE NRO:121981. TRANSFERENCIA A FONDOS A LA CUT CTA.:10000021636698"/>
    <m/>
    <m/>
    <m/>
    <m/>
    <m/>
    <m/>
    <n v="0"/>
    <n v="501"/>
    <s v="NO_CONCILIADO"/>
  </r>
  <r>
    <x v="33"/>
    <m/>
    <x v="33"/>
    <x v="17"/>
    <s v="S11178080002"/>
    <s v="CRV"/>
    <n v="10000026017645"/>
    <m/>
    <s v="TRANSFERENCIA DE FONDOS DE DPTOS.DE ENCAJE LEGAL DEL SISTEMA FINANCIERO A DPTOS.CTES.DEL SECTOR PUBLICO S/G CITE' ACTA DE REUNIÓN M||EFP-BUSA-BCB DE FECHA 28/01/2025, TRANS. EN APLICACIÓN PROCESOS ANEXO 3X DE FECHA:24/01/2025 LOTE NRO:121981. TRANSFERENCIA A FONDOS A LA CUT CTA.:10000026017645"/>
    <m/>
    <m/>
    <m/>
    <m/>
    <m/>
    <m/>
    <n v="0"/>
    <n v="44000"/>
    <s v="NO_CONCILIADO"/>
  </r>
  <r>
    <x v="51"/>
    <m/>
    <x v="51"/>
    <x v="17"/>
    <s v="S11178090002"/>
    <s v="CRV"/>
    <n v="10000028449820"/>
    <m/>
    <s v="TRANSFERENCIA DE FONDOS DE DPTOS.DE ENCAJE LEGAL DEL SISTEMA FINANCIERO A DPTOS.CTES.DEL SECTOR PUBLICO S/G CITE' ACTA DE REUNIÓN M||EFP-BUSA-BCB DE FECHA 28/01/2025, TRANS. EN APLICACIÓN PROCESOS ANEXO 3X DE FECHA:24/01/2025 LOTE NRO:121981. TRANSFERENCIA A FONDOS A LA CUT CTA.:10000028449820"/>
    <m/>
    <m/>
    <m/>
    <m/>
    <m/>
    <m/>
    <n v="0"/>
    <n v="3998.12"/>
    <s v="NO_CONCILIADO"/>
  </r>
  <r>
    <x v="28"/>
    <m/>
    <x v="28"/>
    <x v="17"/>
    <s v="S11178100002"/>
    <s v="CRV"/>
    <n v="10000028754013"/>
    <m/>
    <s v="TRANSFERENCIA DE FONDOS DE DPTOS.DE ENCAJE LEGAL DEL SISTEMA FINANCIERO A DPTOS.CTES.DEL SECTOR PUBLICO S/G CITE' ACTA DE REUNIÓN M||EFP-BUSA-BCB DE FECHA 28/01/2025, TRANS. EN APLICACIÓN PROCESOS ANEXO 3X DE FECHA:24/01/2025 LOTE NRO:121981. TRANSFERENCIA A FONDOS A LA CUT CTA.:10000028754013"/>
    <m/>
    <m/>
    <m/>
    <m/>
    <m/>
    <m/>
    <n v="0"/>
    <n v="2160"/>
    <s v="NO_CONCILIADO"/>
  </r>
  <r>
    <x v="17"/>
    <m/>
    <x v="17"/>
    <x v="17"/>
    <s v="S11178120002"/>
    <s v="CRV"/>
    <n v="10000041244041"/>
    <m/>
    <s v="TRANSFERENCIA DE FONDOS DE DPTOS.DE ENCAJE LEGAL DEL SISTEMA FINANCIERO A DPTOS.CTES.DEL SECTOR PUBLICO S/G CITE' ACTA DE REUNIÓN M||EFP-BUSA-BCB DE FECHA 28/01/2025, TRANS. EN APLICACIÓN PROCESOS ANEXO 3X DE FECHA:24/01/2025 LOTE NRO:121981. TRANSFERENCIA A FONDOS A LA CUT CTA.:10000041244041"/>
    <m/>
    <m/>
    <m/>
    <m/>
    <m/>
    <m/>
    <n v="0"/>
    <n v="39981.21"/>
    <s v="NO_CONCILIADO"/>
  </r>
  <r>
    <x v="0"/>
    <m/>
    <x v="0"/>
    <x v="18"/>
    <s v="O22544840002"/>
    <s v="BOD"/>
    <n v="2254484"/>
    <m/>
    <s v="00099021001 DEPOSITO DE EFECTIVO, DEPOSITANTE: DANIEL ALIZARES JAEN, CONCEPTO: DEV. RECRUSOS NO EJECUTADOS EN F.A., CUENTA DE DEPOSITO: CUENTA UNICA DEL TESORO"/>
    <m/>
    <m/>
    <m/>
    <m/>
    <m/>
    <m/>
    <n v="0"/>
    <n v="5400"/>
    <s v="NO_CONCILIADO"/>
  </r>
  <r>
    <x v="0"/>
    <m/>
    <x v="0"/>
    <x v="18"/>
    <s v="O22544850002"/>
    <s v="BOD"/>
    <n v="2254485"/>
    <m/>
    <s v="00099021001 DEPOSITO DE EFECTIVO, DEPOSITANTE: FREDDY ROJAS SORIA, CONCEPTO: DEV. RECRUSOS NO EJECUTADOS EN F.A., CUENTA DE DEPOSITO: CUENTA UNICA DEL TESORO"/>
    <m/>
    <m/>
    <m/>
    <m/>
    <m/>
    <m/>
    <n v="0"/>
    <n v="8280"/>
    <s v="NO_CONCILIADO"/>
  </r>
  <r>
    <x v="52"/>
    <m/>
    <x v="52"/>
    <x v="18"/>
    <s v="O22544960002"/>
    <s v="BOD"/>
    <n v="2254496"/>
    <m/>
    <s v="00293014201 DEPOSITO DE EFECTIVO, DEPOSITANTE: IBEX EXPRESS LTDA, CONCEPTO: DEV. SALDO, CUENTA DE DEPOSITO: CUENTA UNICA DEL TESORO"/>
    <m/>
    <m/>
    <m/>
    <m/>
    <m/>
    <m/>
    <n v="0"/>
    <n v="206"/>
    <s v="NO_CONCILIADO"/>
  </r>
  <r>
    <x v="10"/>
    <m/>
    <x v="10"/>
    <x v="18"/>
    <s v="O22545060002"/>
    <s v="BOD"/>
    <n v="2254506"/>
    <m/>
    <s v="00383012001 DEPOSITO DE EFECTIVO, DEPOSITANTE: MIGUEL ANGEL CASTRO SALAZAR, CONCEPTO: PAGO CASILLA N°1506N GESTION 2025, CUENTA DE DEPOSITO: CUENTA UNICA DEL TESORO"/>
    <m/>
    <m/>
    <m/>
    <m/>
    <m/>
    <m/>
    <n v="0"/>
    <n v="420"/>
    <s v="NO_CONCILIADO"/>
  </r>
  <r>
    <x v="0"/>
    <m/>
    <x v="0"/>
    <x v="18"/>
    <s v="O22545500002"/>
    <s v="BOD"/>
    <n v="2254550"/>
    <m/>
    <s v="00099021001 DEPOSITO DE EFECTIVO, DEPOSITANTE: REYNALDO ZEBALLOS CALLISAYA, CONCEPTO: DEV. AGUINALDO 2023 ITEM :82505, CUENTA DE DEPOSITO: CUENTA UNICA DEL TESORO"/>
    <m/>
    <m/>
    <m/>
    <m/>
    <m/>
    <m/>
    <n v="0"/>
    <n v="6290.03"/>
    <s v="NO_CONCILIADO"/>
  </r>
  <r>
    <x v="0"/>
    <m/>
    <x v="0"/>
    <x v="18"/>
    <s v="O22545650002"/>
    <s v="BOD"/>
    <n v="2254565"/>
    <m/>
    <s v="00099021001 DEPOSITO DE EFECTIVO, DEPOSITANTE: MARCO ANTONIO GONZALES ANGULO, CONCEPTO: DEV. VIATICOS, CUENTA DE DEPOSITO: CUENTA UNICA DEL TESORO"/>
    <m/>
    <m/>
    <m/>
    <m/>
    <m/>
    <m/>
    <n v="0"/>
    <n v="480"/>
    <s v="NO_CONCILIADO"/>
  </r>
  <r>
    <x v="13"/>
    <m/>
    <x v="13"/>
    <x v="18"/>
    <s v="O22545740002"/>
    <s v="BOD"/>
    <n v="2254574"/>
    <m/>
    <s v="00513132001 DEPOSITO DE EFECTIVO, DEPOSITANTE: LUIS FERNANDO VERAZAIN PATIÑO, CONCEPTO: DEVOLUCION POR PAGO EN DEMASIA SERVICIO CONSULTORIA DE LINEA CORRESPONDIENTE A NOVIEMBRE 2024, CUENTA DE DEPOSITO: CUENTA UNICA DEL TESORO"/>
    <m/>
    <m/>
    <m/>
    <m/>
    <m/>
    <m/>
    <n v="0"/>
    <n v="1624.2"/>
    <s v="NO_CONCILIADO"/>
  </r>
  <r>
    <x v="0"/>
    <m/>
    <x v="0"/>
    <x v="18"/>
    <s v="O22545930002"/>
    <s v="BOD"/>
    <n v="2254593"/>
    <m/>
    <s v="00099021001 DEPOSITO DE EFECTIVO, DEPOSITANTE: WENDY SHIRLEY GUISBERT SANCHEZ CI 2684990, CONCEPTO: DEPÓSITO POR EXCEDENTE POR TOPE SALARIAL, CUENTA DE DEPOSITO: CUENTA UNICA DEL TESORO"/>
    <m/>
    <m/>
    <m/>
    <m/>
    <m/>
    <m/>
    <n v="0"/>
    <n v="679.03"/>
    <s v="NO_CONCILIADO"/>
  </r>
  <r>
    <x v="53"/>
    <m/>
    <x v="53"/>
    <x v="18"/>
    <s v="O22546150002"/>
    <s v="BOD"/>
    <n v="2254615"/>
    <m/>
    <s v="00099021001 DEPOSITO DE EFECTIVO, DEPOSITANTE: CIRO RAUL QUIAPE CALLOCOSI - UPEA, CONCEPTO: DEV. RECURSO CONVENIO INTERINSTITUCIONAL FINANCIAMIENTO N °21 PROY CUENCA PARANI, CUENTA DE DEPOSITO: CUENTA UNICA DEL TESORO"/>
    <m/>
    <m/>
    <m/>
    <m/>
    <m/>
    <m/>
    <n v="0"/>
    <n v="295914.15000000002"/>
    <s v="NO_CONCILIADO"/>
  </r>
  <r>
    <x v="9"/>
    <m/>
    <x v="9"/>
    <x v="18"/>
    <s v="O22546180002"/>
    <s v="BOD"/>
    <n v="2254618"/>
    <m/>
    <s v="00086044201 DEPOSITO DE EFECTIVO, DEPOSITANTE: SIST. RIEGO ZONA NORTE POCOATA BAJA-ARANI, CONCEPTO: CONTRAPARTE PROGRAMA RUMBO-ALUISO ROJAS DESCONZI, CUENTA DE DEPOSITO: CUENTA UNICA DEL TESORO"/>
    <m/>
    <m/>
    <m/>
    <m/>
    <m/>
    <m/>
    <n v="0"/>
    <n v="3063"/>
    <s v="NO_CONCILIADO"/>
  </r>
  <r>
    <x v="9"/>
    <m/>
    <x v="9"/>
    <x v="18"/>
    <s v="O22546200002"/>
    <s v="BOD"/>
    <n v="2254620"/>
    <m/>
    <s v="00086044201 DEPOSITO DE EFECTIVO, DEPOSITANTE: SISTEMA DE RIEGO VILLA FLORES-ARANI, CONCEPTO: CONTRAPARTE PROGRAMA RUMBO, CUENTA DE DEPOSITO: CUENTA UNICA DEL TESORO"/>
    <m/>
    <m/>
    <m/>
    <m/>
    <m/>
    <m/>
    <n v="0"/>
    <n v="4689"/>
    <s v="NO_CONCILIADO"/>
  </r>
  <r>
    <x v="10"/>
    <m/>
    <x v="10"/>
    <x v="18"/>
    <s v="O22546470002"/>
    <s v="BOD"/>
    <n v="2254647"/>
    <m/>
    <s v="00383012001 DEPOSITO DE EFECTIVO, DEPOSITANTE: RIVECO CONSTRUCCIONES S.R.L., CONCEPTO: PAGO SERVICIOS PERIODO DICIEMBRE GESTION 2024, CUENTA DE DEPOSITO: CUENTA UNICA DEL TESORO"/>
    <m/>
    <m/>
    <m/>
    <m/>
    <m/>
    <m/>
    <n v="0"/>
    <n v="5177.5"/>
    <s v="NO_CONCILIADO"/>
  </r>
  <r>
    <x v="9"/>
    <m/>
    <x v="9"/>
    <x v="18"/>
    <s v="O22546640002"/>
    <s v="BOD"/>
    <n v="2254664"/>
    <m/>
    <s v="00086107013 DEPOSITO DE EFECTIVO, DEPOSITANTE: PABLO CHOQUE CUSI, CONCEPTO: DEV. REFRIGERIO, CUENTA DE DEPOSITO: CUENTA UNICA DEL TESORO"/>
    <m/>
    <m/>
    <m/>
    <m/>
    <m/>
    <m/>
    <n v="0"/>
    <n v="595"/>
    <s v="NO_CONCILIADO"/>
  </r>
  <r>
    <x v="10"/>
    <m/>
    <x v="10"/>
    <x v="18"/>
    <s v="B22544970002"/>
    <s v="BOD"/>
    <n v="2254497"/>
    <m/>
    <s v="00383012001 DEP.DE CHEQ.AJENOS,RET.DE CAM.,CONCEPTO: REEMBOLSO AGENCIA BOLIVIANA DE CORREOS,DEP.: CAJA DE SALUD CORDES , PROCEDENCIA: BANCO UNION S.A., CHEQUE: 45261, FECHA DE EMISION:28/01/2025"/>
    <m/>
    <m/>
    <m/>
    <m/>
    <m/>
    <m/>
    <n v="0"/>
    <n v="1801"/>
    <s v="NO_CONCILIADO"/>
  </r>
  <r>
    <x v="35"/>
    <m/>
    <x v="35"/>
    <x v="18"/>
    <s v="B22544980002"/>
    <s v="BOD"/>
    <n v="2254498"/>
    <m/>
    <s v="00099021001 DEP.DE CHEQ.AJENOS,RET.DE CAM.,CONCEPTO: REEMBOLSO AGENCIA BOLIVIANA DE ENERGIA NUCLEAR,DEP.: CAJA DE SALUD CORDES , PROCEDENCIA: BANCO UNION S.A., CHEQUE: 45233, FECHA DE EMISION:31/12/2024"/>
    <m/>
    <m/>
    <m/>
    <m/>
    <m/>
    <m/>
    <n v="0"/>
    <n v="158488.64000000001"/>
    <s v="NO_CONCILIADO"/>
  </r>
  <r>
    <x v="9"/>
    <m/>
    <x v="9"/>
    <x v="18"/>
    <s v="B22545000002"/>
    <s v="BOD"/>
    <n v="2254500"/>
    <m/>
    <s v="00099021001 DEP.DE CHEQ.AJENOS,RET.DE CAM.,CONCEPTO: REEMBOLSO MINISTERIO DE MEDIO AMBIENTE Y AGUA,DEP.: CAJA DE SALUD CORDES , PROCEDENCIA: BANCO UNION S.A., CHEQUE: 45243, FECHA DE EMISION:31/12/2024"/>
    <m/>
    <m/>
    <m/>
    <m/>
    <m/>
    <m/>
    <n v="0"/>
    <n v="2028.26"/>
    <s v="NO_CONCILIADO"/>
  </r>
  <r>
    <x v="54"/>
    <m/>
    <x v="54"/>
    <x v="18"/>
    <s v="B22545090002"/>
    <s v="BOD"/>
    <n v="2254509"/>
    <m/>
    <s v="00423012001 DEP.DE CHEQ.AJENOS,RET.DE CAM.,CONCEPTO: CONVENIO INTERINSTITUCIONAL,DEP.: UNIVALLE SA , PROCEDENCIA: BANCO NACIONAL DE BOLIVIA S.A., CHEQUE: 7738, FECHA DE EMISION:24/01/2025"/>
    <m/>
    <m/>
    <m/>
    <m/>
    <m/>
    <m/>
    <n v="0"/>
    <n v="4454.3999999999996"/>
    <s v="NO_CONCILIADO"/>
  </r>
  <r>
    <x v="9"/>
    <m/>
    <x v="9"/>
    <x v="18"/>
    <s v="B22545430002"/>
    <s v="BOD"/>
    <n v="2254543"/>
    <m/>
    <s v="00086031101 DEP.DE CHEQ.AJENOS,RET.DE CAM.,CONCEPTO: RECAUDACION SISCO DE OCTUBRE/24,DEP.: SERNAP PN CARRASCO , PROCEDENCIA: BANCO UNION S.A., CHEQUE: 1591, FECHA DE EMISION:16/01/2025"/>
    <m/>
    <m/>
    <m/>
    <m/>
    <m/>
    <m/>
    <n v="0"/>
    <n v="1775"/>
    <s v="NO_CONCILIADO"/>
  </r>
  <r>
    <x v="54"/>
    <m/>
    <x v="54"/>
    <x v="18"/>
    <s v="B22545110002"/>
    <s v="BOD"/>
    <n v="2254511"/>
    <m/>
    <s v="00423012001 DEP.DE CHEQ.AJENOS,RET.DE CAM.,CONCEPTO: CONVENIO INTERINSTITUCIONAL,DEP.: UNIVALLE SA , PROCEDENCIA: BANCO NACIONAL DE BOLIVIA S.A., CHEQUE: 7737, FECHA DE EMISION:24/01/2025"/>
    <m/>
    <m/>
    <m/>
    <m/>
    <m/>
    <m/>
    <n v="0"/>
    <n v="4176"/>
    <s v="NO_CONCILIADO"/>
  </r>
  <r>
    <x v="9"/>
    <m/>
    <x v="9"/>
    <x v="18"/>
    <s v="B22545410002"/>
    <s v="BOD"/>
    <n v="2254541"/>
    <m/>
    <s v="00086031101 DEP.DE CHEQ.AJENOS,RET.DE CAM.,CONCEPTO: RECAUDACION SISCO DE DICIEMBRE/2024,DEP.: SERNAP PN CARRASCO , PROCEDENCIA: BANCO UNION S.A., CHEQUE: 1590, FECHA DE EMISION:31/12/2024"/>
    <m/>
    <m/>
    <m/>
    <m/>
    <m/>
    <m/>
    <n v="0"/>
    <n v="1620"/>
    <s v="NO_CONCILIADO"/>
  </r>
  <r>
    <x v="11"/>
    <m/>
    <x v="11"/>
    <x v="18"/>
    <s v="B22545720002"/>
    <s v="BOD"/>
    <n v="2254572"/>
    <m/>
    <s v="00291012008 DEP.DE CHEQ.AJENOS,RET.DE CAM.,CONCEPTO: GIRO DEL INTERIOR,DEP.: GUIDO CAMPOS VILLANUEVA , PROCEDENCIA: BANCO UNION S.A., CHEQUE: 213461, FECHA DE EMISION:29/01/2025"/>
    <m/>
    <m/>
    <m/>
    <m/>
    <m/>
    <m/>
    <n v="0"/>
    <n v="16486.060000000001"/>
    <s v="NO_CONCILIADO"/>
  </r>
  <r>
    <x v="6"/>
    <m/>
    <x v="6"/>
    <x v="18"/>
    <s v="Q21612170002"/>
    <s v="CRV"/>
    <n v="2161217"/>
    <m/>
    <s v="NUMERO DE LIBRETA CUT: 00099021001 OPERACIÓN E75 TRANSFERENCIA DE LA CUENTA FISCAL BUN A LA CUT EN MN TRANSF.FDOS.AL.BCB UNIVERSIDAD AUTONOMA JUAN MISAEL SARACHO, CITE: UNIV.SGAF.FIN.OF.04/2025 CUENTA CUT 3987 LIBRETA NÂ° 00099021001"/>
    <m/>
    <m/>
    <m/>
    <m/>
    <m/>
    <m/>
    <n v="0"/>
    <n v="14547.14"/>
    <s v="NO_CONCILIADO"/>
  </r>
  <r>
    <x v="6"/>
    <m/>
    <x v="6"/>
    <x v="18"/>
    <s v="Q21612190002"/>
    <s v="CRV"/>
    <n v="2161219"/>
    <m/>
    <s v="NUMERO DE LIBRETA CUT: 00099021001 OPERACIÓN E75 TRANSFERENCIA DE LA CUENTA FISCAL BUN A LA CUT EN MN TRANSF.FDOS.AL.BCB UNIVERSIDAD AUTONOMA JUAN MISAEL SARACHO, CITE: UNIV.SGAF.FIN.OF.05/2025 CUENTA CUT 3987 LIBRETA NÂ° 00099021001"/>
    <m/>
    <m/>
    <m/>
    <m/>
    <m/>
    <m/>
    <n v="0"/>
    <n v="12080"/>
    <s v="NO_CONCILIADO"/>
  </r>
  <r>
    <x v="7"/>
    <m/>
    <x v="7"/>
    <x v="18"/>
    <s v="S11179400003"/>
    <s v="COB"/>
    <n v="1117940"/>
    <m/>
    <s v="||TRANSFERENCIA DE FONDOS S/G MENSAJES SWIFT NROS. 1533 Y 1538 DE LA FECHA Y NOTA CITE DGAC/10571/2024 DE F.14.03.2024 (HRE-TGL-4549) DE LA DIRECCION GENERAL DE AERONAUTICA CIVIL (SECTOR PÚBLICO). DEBITO DE LA LIBRETA 00117012001 DGAC, REPOSICIÓN DE ÚTILES DE ESCRITORIO."/>
    <m/>
    <m/>
    <m/>
    <m/>
    <m/>
    <m/>
    <n v="60"/>
    <n v="0"/>
    <s v="NO_CONCILIADO"/>
  </r>
  <r>
    <x v="55"/>
    <m/>
    <x v="55"/>
    <x v="18"/>
    <s v="S11179600001"/>
    <s v="COB"/>
    <n v="1117960"/>
    <m/>
    <s v="||COMISION TRANSFERENCIA FONDOS AL EXTERIOR 0,20% S/USD 6.055,07 REEM. GASTOS COMUNICACION BS300.- Y EMISION COMPROBANTE CONTABLE BS60.- REF: PAGO 2 LC I-2023-33 FABRICA BOLIVIANA DE MUNICION A/F LINEA INDUSTRIA METALURGICA LTDA. EN COMPL. A COMPROBANTE CONTABLE S-1117955 DE LA FECHA. LIB:00548022001 COFADENA-FABRICA BOLIVIANA DE MUNICION REF: COMISION PAGO 2 LC I-2023-33."/>
    <m/>
    <m/>
    <m/>
    <m/>
    <m/>
    <m/>
    <n v="443.07"/>
    <n v="0"/>
    <s v="NO_CONCILIADO"/>
  </r>
  <r>
    <x v="7"/>
    <m/>
    <x v="7"/>
    <x v="18"/>
    <s v="S11179660003"/>
    <s v="COB"/>
    <n v="1117966"/>
    <m/>
    <s v="||TRANSFERENCIA DE FONDOS S/G MENSAJE SWIFT NRO. 1509 EN ATENCIÓN A NOTA: DGAC/10571/2024 DE F.14/3/2024 (HRE-TGL-4549) ENVIADO POR LA DIRECCIÓN GENERAL DE AERONÁUTICA CIVIL (SECTOR PÚBLICO). DEBITO DE LA LIBRETA 00117012001 DGAC, REPOSICIÓN ÚTILES DE ESCRITORIO."/>
    <m/>
    <m/>
    <m/>
    <m/>
    <m/>
    <m/>
    <n v="60"/>
    <n v="0"/>
    <s v="NO_CONCILIADO"/>
  </r>
  <r>
    <x v="7"/>
    <m/>
    <x v="7"/>
    <x v="18"/>
    <s v="S11180110003"/>
    <s v="COB"/>
    <n v="1118011"/>
    <m/>
    <s v="||TRANSFERENCIA DE FONDOS SEGÚN MENSAJE SWIFT N°1520, CORREO ELECTRÓNICO DE LA FECHA Y NOTA CITE: DGAC/10571/2024 (HRE-TGL-4549) DE FECHA 14/03/2024 DE LA DIRECCIÓN GENERAL DE AERONÁUTICA CIVIL. (SECTOR PÚBLICO). DÉBITO DE LA LIBRETA 00117012001 DGAC, REPOSICIÓN DE ÚTILES DE ESCRITORIO."/>
    <m/>
    <m/>
    <m/>
    <m/>
    <m/>
    <m/>
    <n v="60"/>
    <n v="0"/>
    <s v="NO_CONCILIADO"/>
  </r>
  <r>
    <x v="7"/>
    <m/>
    <x v="7"/>
    <x v="18"/>
    <s v="S11180120003"/>
    <s v="COB"/>
    <n v="1118012"/>
    <m/>
    <s v="||TRANSFERENCIA DE FONDOS S/G MENSAJES SWIFT NROS. 1545, CORREO ELECTRONICO DE LA FECHA Y NOTA CITE DGAC/10571/2024 DE F.14.03.2024 (HRE-TGL-4549) DE LA DIRECCION GENERAL DE AERONAUTICA CIVIL (SECTOR PÚBLICO). DEBITO DE LA LIBRETA 00117012001 DGAC, REPOSICIÓN DE ÚTILES DE ESCRITORIO."/>
    <m/>
    <m/>
    <m/>
    <m/>
    <m/>
    <m/>
    <n v="60"/>
    <n v="0"/>
    <s v="NO_CONCILIADO"/>
  </r>
  <r>
    <x v="7"/>
    <m/>
    <x v="7"/>
    <x v="18"/>
    <s v="S11180280003"/>
    <s v="COB"/>
    <n v="1118028"/>
    <m/>
    <s v="||TRANSFERENCIA DE FONDOS S/G MENSAJE SWIFT NRO. 1554 DE LA FECHA Y NOTA CITE DGAC/10571/2024 DE F.14.03.2024 (HRE-TGL-4549) DE LA DIRECCION GENERAL DE AERONAUTICA CIVIL (SECTOR PÚBLICO). DEBITO DE LA LIBRETA 00117012001 DGAC, REPOSICIÓN DE ÚTILES DE ESCRITORIO."/>
    <m/>
    <m/>
    <m/>
    <m/>
    <m/>
    <m/>
    <n v="60"/>
    <n v="0"/>
    <s v="NO_CONCILIADO"/>
  </r>
  <r>
    <x v="7"/>
    <m/>
    <x v="7"/>
    <x v="18"/>
    <s v="S11180310003"/>
    <s v="COB"/>
    <n v="1118031"/>
    <m/>
    <s v="||TRANSFERENCIA DE FONDOS S/G MENSAJE SWIFT NRO. 1555, DE LA FECHA Y NOTA CITE DGAC/10571/2024 DE F.14.03.2024 (HRE-TGL-4549) DE LA DIRECCION GENERAL DE AERONAUTICA CIVIL (SECTOR PÚBLICO). DEBITO DE LA LIBRETA 00117012001 DGAC, REPOSICIÓN DE ÚTILES DE ESCRITORIO"/>
    <m/>
    <m/>
    <m/>
    <m/>
    <m/>
    <m/>
    <n v="60"/>
    <n v="0"/>
    <s v="NO_CONCILIADO"/>
  </r>
  <r>
    <x v="13"/>
    <m/>
    <x v="13"/>
    <x v="18"/>
    <s v="S11179570004"/>
    <s v="COB"/>
    <n v="1117957"/>
    <m/>
    <s v="||TRANSF.DE FONDOS AL EXTERIOR SEGUN SOL. 053728 - 22521 YPFB DE 27/01/2025 REF:PAGO A FAVOR DE GALILEO TRADING DMCC POR CONCEPTO 3ER POST PAGO SUM HIDR LIQ OCCIDENTE 2024 OP UPCA 2703 HR GPDI 33973 2024 PROC 63, POR EUR 1.946.812,30 EQUIV.USD 2.029.557,50 LIB.00513012004 LBP-YPFB-UNICOMERCAIL(4030005415/1-2188907)COM. BS27.845,56 SWIFT BS300.-UT.BS60.-"/>
    <m/>
    <m/>
    <m/>
    <m/>
    <m/>
    <m/>
    <n v="28205.56"/>
    <n v="0"/>
    <s v="NO_CONCILIADO"/>
  </r>
  <r>
    <x v="13"/>
    <m/>
    <x v="13"/>
    <x v="18"/>
    <s v="S11179590001"/>
    <s v="DDC"/>
    <n v="1117959"/>
    <m/>
    <s v="||DIFERENCIALCAMBIARIO DE SOL. 053728 - 22521 YPFB, TRANSFERENCIA DE FONDOS AL EXTERIOR PAGO A FAVOR DE GALILEO TRADING DMCC EUR 1.946.812,30 EN COMPLEMENTO A COMPROBANTE S-1117957 DE LA FECHA. LIB.00513012004 LBP-YPFB-UNICOMERCAIL(4030005415/1-2188907) DIFERENCIAL CAMBIARIO"/>
    <m/>
    <m/>
    <m/>
    <m/>
    <m/>
    <m/>
    <n v="205720.2"/>
    <n v="0"/>
    <s v="NO_CONCILIADO"/>
  </r>
  <r>
    <x v="4"/>
    <m/>
    <x v="4"/>
    <x v="19"/>
    <s v="O22548450002"/>
    <s v="BOD"/>
    <n v="2254845"/>
    <m/>
    <s v="00020014203 DEPOSITO DE EFECTIVO, DEPOSITANTE: ENTEL SA, CONCEPTO: DEV. PAGO EXCEDENTE, CUENTA DE DEPOSITO: CUENTA UNICA DEL TESORO"/>
    <m/>
    <m/>
    <m/>
    <m/>
    <m/>
    <m/>
    <n v="0"/>
    <n v="24.58"/>
    <s v="NO_CONCILIADO"/>
  </r>
  <r>
    <x v="10"/>
    <m/>
    <x v="10"/>
    <x v="19"/>
    <s v="O22548890002"/>
    <s v="BOD"/>
    <n v="2254889"/>
    <m/>
    <s v="00383012001 DEPOSITO DE EFECTIVO, DEPOSITANTE: ARTES ELECTRONICAS SRL, CONCEPTO: PAGO MES DICIEMBRE 2024, CUENTA DE DEPOSITO: CUENTA UNICA DEL TESORO"/>
    <m/>
    <m/>
    <m/>
    <m/>
    <m/>
    <m/>
    <n v="0"/>
    <n v="139"/>
    <s v="NO_CONCILIADO"/>
  </r>
  <r>
    <x v="0"/>
    <m/>
    <x v="0"/>
    <x v="19"/>
    <s v="O22549320002"/>
    <s v="BOD"/>
    <n v="2254932"/>
    <m/>
    <s v="00099021001 DEPOSITO DE EFECTIVO, DEPOSITANTE: MARINEZ CASTILLO LLUITO, CONCEPTO: DEVOLUCION, CUENTA DE DEPOSITO: CUENTA UNICA DEL TESORO"/>
    <m/>
    <m/>
    <m/>
    <m/>
    <m/>
    <m/>
    <n v="0"/>
    <n v="2958.52"/>
    <s v="NO_CONCILIADO"/>
  </r>
  <r>
    <x v="38"/>
    <m/>
    <x v="38"/>
    <x v="19"/>
    <s v="O22550000002"/>
    <s v="BOD"/>
    <n v="2255000"/>
    <m/>
    <s v="00099021001 DEPOSITO DE EFECTIVO, DEPOSITANTE: CARLOS FRANCISCO SARAVIA QUISBERT, CONCEPTO: DEVOLUCION DE PAGO EN EXCESO, CUENTA DE DEPOSITO: CUENTA UNICA DEL TESORO/DJBR"/>
    <m/>
    <m/>
    <m/>
    <m/>
    <m/>
    <m/>
    <n v="0"/>
    <n v="3201.48"/>
    <s v="NO_CONCILIADO"/>
  </r>
  <r>
    <x v="0"/>
    <m/>
    <x v="0"/>
    <x v="19"/>
    <s v="O22550190002"/>
    <s v="BOD"/>
    <n v="2255019"/>
    <m/>
    <s v="00099021001 DEPOSITO DE EFECTIVO, DEPOSITANTE: PAULINO LLANOS CRUZ, CONCEPTO: COMPRA DE GRANOS DE TRIGO, CUENTA DE DEPOSITO: CUENTA UNICA DEL TESORO"/>
    <m/>
    <m/>
    <m/>
    <m/>
    <m/>
    <m/>
    <n v="0"/>
    <n v="724.8"/>
    <s v="NO_CONCILIADO"/>
  </r>
  <r>
    <x v="56"/>
    <m/>
    <x v="56"/>
    <x v="19"/>
    <s v="O22550330002"/>
    <s v="BOD"/>
    <n v="2255033"/>
    <m/>
    <s v="00099021001 DEPOSITO DE EFECTIVO, DEPOSITANTE: JHASMANI LOPEZ RIVERA, CONCEPTO: DEV. EXAMEN PREOCUPACIONAL GESTION 2023, CUENTA DE DEPOSITO: CUENTA UNICA DEL TESORO/DJBR"/>
    <m/>
    <m/>
    <m/>
    <m/>
    <m/>
    <m/>
    <n v="0"/>
    <n v="100"/>
    <s v="NO_CONCILIADO"/>
  </r>
  <r>
    <x v="0"/>
    <m/>
    <x v="0"/>
    <x v="19"/>
    <s v="B22548560002"/>
    <s v="BOD"/>
    <n v="2254856"/>
    <m/>
    <s v="00099021001 DEP.DE CHEQ.AJENOS,RET.DE CAM.,CONCEPTO: DEV. PASAJES AEREOS,DEP.: BOA , PROCEDENCIA: BANCO UNION S.A., CHEQUE: 19300, FECHA DE EMISION:24/01/2025"/>
    <m/>
    <m/>
    <m/>
    <m/>
    <m/>
    <m/>
    <n v="0"/>
    <n v="3794"/>
    <s v="NO_CONCILIADO"/>
  </r>
  <r>
    <x v="24"/>
    <m/>
    <x v="24"/>
    <x v="19"/>
    <s v="B22548580002"/>
    <s v="BOD"/>
    <n v="2254858"/>
    <m/>
    <s v="00526012001 DEP.DE CHEQ.AJENOS,RET.DE CAM.,CONCEPTO: CAMPAÑA BONO NAVIDEÑO 2024,DEP.: BOLIVIA TV , PROCEDENCIA: BANCO UNION S.A., CHEQUE: 16988, FECHA DE EMISION:29/01/2025"/>
    <m/>
    <m/>
    <m/>
    <m/>
    <m/>
    <m/>
    <n v="0"/>
    <n v="99940"/>
    <s v="NO_CONCILIADO"/>
  </r>
  <r>
    <x v="18"/>
    <m/>
    <x v="18"/>
    <x v="19"/>
    <s v="B22549030002"/>
    <s v="BOD"/>
    <n v="2254903"/>
    <m/>
    <s v="00163012001 DEP.DE CHEQ.AJENOS,RET.DE CAM.,CONCEPTO: POR TELEFONIA EN EXCESO GESTION 2024,DEP.: AGENCIA NACIONAL DE HIDROCARBUROS , PROCEDENCIA: BANCO UNION S.A., CHEQUE: 7826, FECHA DE EMISION:23/01/2025"/>
    <m/>
    <m/>
    <m/>
    <m/>
    <m/>
    <m/>
    <n v="0"/>
    <n v="8.6999999999999993"/>
    <s v="NO_CONCILIADO"/>
  </r>
  <r>
    <x v="11"/>
    <m/>
    <x v="11"/>
    <x v="19"/>
    <s v="G30111790003"/>
    <s v="COB"/>
    <n v="3011179"/>
    <m/>
    <s v="TRANSFERENCIA RECIBIDA DEL EXTERIOR SEGÚN MENSAJES SWIFT Nos. 1598-1600 (REM.EXT.) DE FECHA 30-01-2025 POR DESEMBOLSO DE BIRF PRÉSTAMO 8552-BO 47 LIBRETA N° 00291012002 ABC-RECURSOS PROPIOS REF.: UTILES DE ESCRITORIO"/>
    <m/>
    <m/>
    <m/>
    <m/>
    <m/>
    <m/>
    <n v="60"/>
    <n v="0"/>
    <s v="NO_CONCILIADO"/>
  </r>
  <r>
    <x v="6"/>
    <m/>
    <x v="6"/>
    <x v="19"/>
    <s v="Q21621360002"/>
    <s v="CRV"/>
    <n v="2162136"/>
    <m/>
    <s v="NUMERO DE LIBRETA CUT: 00099021001 OPERACIÓN E75 TRANSFERENCIA DE LA CUENTA FISCAL BUN A LA CUT EN MN TRANSF.FDOS.AL.BCB GOBIERNO AUTONOMO MUNICIPAL DE ICLA CITE: OFF.GMAI NÂ° 015/2025 CUENTA CUT 3987 LIBRETA NÂ° 00099021001"/>
    <m/>
    <m/>
    <m/>
    <m/>
    <m/>
    <m/>
    <n v="0"/>
    <n v="446755.09"/>
    <s v="NO_CONCILIADO"/>
  </r>
  <r>
    <x v="6"/>
    <m/>
    <x v="6"/>
    <x v="19"/>
    <s v="Q21621370002"/>
    <s v="CRV"/>
    <n v="2162137"/>
    <m/>
    <s v="NUMERO DE LIBRETA CUT: 00099021001 OPERACIÓN E75 TRANSFERENCIA DE LA CUENTA FISCAL BUN A LA CUT EN MN TRANSF.FDOS.AL.BCB GOBIERNO AUTONOMO MUNICIPAL DE BATALLAS CITE: GAMB/MAE/NEX/038/2025 CUENTA CUT 3987 LIBRETA NÂ° 00099021001"/>
    <m/>
    <m/>
    <m/>
    <m/>
    <m/>
    <m/>
    <n v="0"/>
    <n v="2737494.91"/>
    <s v="NO_CONCILIADO"/>
  </r>
  <r>
    <x v="46"/>
    <m/>
    <x v="46"/>
    <x v="19"/>
    <s v="S11181050001"/>
    <s v="COB"/>
    <n v="1118105"/>
    <m/>
    <s v="'COBRO DE UTILES DE ESCRITORIO POR´||BS60.- Y REEMB GASTOS COMUNICACIÓN BS300.- CARTA DE CREDITO I-2025-01 P/C YLB A/F CYTEC DE MÉXICO S.A. DE C.V., S/G NOTA YLB-PEE-0057/2025, REC. EN FECHA 23/1/2025. LIB: 00597022001 YLB-PLANTA IND. SALMUERA SALAR DE UYUNI REF: COMISIONES LC I-2025-01."/>
    <m/>
    <m/>
    <m/>
    <m/>
    <m/>
    <m/>
    <n v="360"/>
    <n v="0"/>
    <s v="NO_CONCILIADO"/>
  </r>
  <r>
    <x v="7"/>
    <m/>
    <x v="7"/>
    <x v="19"/>
    <s v="S11181500003"/>
    <s v="COB"/>
    <n v="1118150"/>
    <m/>
    <s v="||TRANSFERENCIA DE FONDOS S/G MENSAJES SWIFT NROS. 1610 CORREO ELECTRONICO DE LA FECHA Y NOTA CITE DGAC/DAF/FIN/NE-0008/25 DE F.29.01.2025 (HRE-TGL-1866) DE LA DIRECCION GENERAL DE AERONAUTICA CIVIL (SECTOR PÚBLICO). DEBITO DE LA LIBRETA 00117012001 DGAC, REPOSICIÓN DE ÚTILES DE ESCRITORIO."/>
    <m/>
    <m/>
    <m/>
    <m/>
    <m/>
    <m/>
    <n v="60"/>
    <n v="0"/>
    <s v="NO_CONCILIADO"/>
  </r>
  <r>
    <x v="17"/>
    <m/>
    <x v="17"/>
    <x v="20"/>
    <s v="O22552630002"/>
    <s v="BOD"/>
    <n v="2255263"/>
    <m/>
    <s v="00099021001 DEPOSITO DE EFECTIVO, DEPOSITANTE: ANDREA DE LOS ANGELES OLIVERA RODRIGUEZ, CONCEPTO: DEVOLUCION DE AGUINALDO, CUENTA DE DEPOSITO: CUENTA UNICA DEL TESORO/DJBR"/>
    <m/>
    <m/>
    <m/>
    <m/>
    <m/>
    <m/>
    <n v="0"/>
    <n v="3320.94"/>
    <s v="NO_CONCILIADO"/>
  </r>
  <r>
    <x v="5"/>
    <m/>
    <x v="5"/>
    <x v="20"/>
    <s v="O22552820002"/>
    <s v="BOD"/>
    <n v="2255282"/>
    <m/>
    <s v="00015011108 DEPOSITO DE EFECTIVO, DEPOSITANTE: ROLANDO FABIO ULAQUE ZEBALLOS, CONCEPTO: REMANENTE DEL SERVICIO DE AGUA POTABLE DE LA DISTRITAL DE MIGRACION PANDO- DICIEMBRE /2024, CUENTA DE DEPOSITO: CUENTA UNICA DEL TESORO"/>
    <m/>
    <m/>
    <m/>
    <m/>
    <m/>
    <m/>
    <n v="0"/>
    <n v="24"/>
    <s v="NO_CONCILIADO"/>
  </r>
  <r>
    <x v="0"/>
    <m/>
    <x v="0"/>
    <x v="20"/>
    <s v="O22553170002"/>
    <s v="BOD"/>
    <n v="2255317"/>
    <m/>
    <s v="00099021001 DEPOSITO DE EFECTIVO, DEPOSITANTE: TOMAS CORI QUISPE, CONCEPTO: DEVOLUCION Y DEPÓSITO DE PAGO EN EXCESO DE AGUINALDO 2024, CUENTA DE DEPOSITO: CUENTA UNICA DEL TESORO"/>
    <m/>
    <m/>
    <m/>
    <m/>
    <m/>
    <m/>
    <n v="0"/>
    <n v="5477"/>
    <s v="NO_CONCILIADO"/>
  </r>
  <r>
    <x v="56"/>
    <m/>
    <x v="56"/>
    <x v="20"/>
    <s v="O22553990002"/>
    <s v="BOD"/>
    <n v="2255399"/>
    <m/>
    <s v="00099021001 DEPOSITO DE EFECTIVO, DEPOSITANTE: KEVIN BRANDON QUISBERT YAPU, CONCEPTO: PAGO POR EXCESO DE REFRIGERIO DE 19,22 DE ABRIL DE 2024, CUENTA DE DEPOSITO: CUENTA UNICA DEL TESORO/DJBR"/>
    <m/>
    <m/>
    <m/>
    <m/>
    <m/>
    <m/>
    <n v="0"/>
    <n v="36"/>
    <s v="NO_CONCILIADO"/>
  </r>
  <r>
    <x v="5"/>
    <m/>
    <x v="5"/>
    <x v="20"/>
    <s v="O22553940002"/>
    <s v="BOD"/>
    <n v="2255394"/>
    <m/>
    <s v="00015011107 DEPOSITO DE EFECTIVO, DEPOSITANTE: PROMID, CONCEPTO: PAGO CONSUMO ENERGIA ELECTRICA ENERO/25, CUENTA DE DEPOSITO: CUENTA UNICA DEL TESORO"/>
    <m/>
    <m/>
    <m/>
    <m/>
    <m/>
    <m/>
    <n v="0"/>
    <n v="432"/>
    <s v="NO_CONCILIADO"/>
  </r>
  <r>
    <x v="10"/>
    <m/>
    <x v="10"/>
    <x v="20"/>
    <s v="O22554100002"/>
    <s v="BOD"/>
    <n v="2255410"/>
    <m/>
    <s v="00383012001 DEPOSITO DE EFECTIVO, DEPOSITANTE: COLLECTION SRL, CONCEPTO: NOTA DE COBRANZA - PERIODO DICIEMBRE GESTION 2024 AGENCIA BOLIVIANA DE CORREOS, CUENTA DE DEPOSITO: CUENTA UNICA DEL TESORO"/>
    <m/>
    <m/>
    <m/>
    <m/>
    <m/>
    <m/>
    <n v="0"/>
    <n v="5632"/>
    <s v="NO_CONCILIADO"/>
  </r>
  <r>
    <x v="10"/>
    <m/>
    <x v="10"/>
    <x v="20"/>
    <s v="O22554470002"/>
    <s v="BOD"/>
    <n v="2255447"/>
    <m/>
    <s v="00383012001 DEPOSITO DE EFECTIVO, DEPOSITANTE: AGENCIA BOLIVIANA DE CORREOS, CONCEPTO: REGIONAL SUCRE 13-18/01/2025, CUENTA DE DEPOSITO: CUENTA UNICA DEL TESORO"/>
    <m/>
    <m/>
    <m/>
    <m/>
    <m/>
    <m/>
    <n v="0"/>
    <n v="2715"/>
    <s v="NO_CONCILIADO"/>
  </r>
  <r>
    <x v="10"/>
    <m/>
    <x v="10"/>
    <x v="20"/>
    <s v="O22554480002"/>
    <s v="BOD"/>
    <n v="2255448"/>
    <m/>
    <s v="00383012001 DEPOSITO DE EFECTIVO, DEPOSITANTE: AGENCIA BOLIVIANA DE CORREOS, CONCEPTO: REGIONAL COCHABAMBA 6-31/12/2024, CUENTA DE DEPOSITO: CUENTA UNICA DEL TESORO"/>
    <m/>
    <m/>
    <m/>
    <m/>
    <m/>
    <m/>
    <n v="0"/>
    <n v="34459"/>
    <s v="NO_CONCILIADO"/>
  </r>
  <r>
    <x v="10"/>
    <m/>
    <x v="10"/>
    <x v="20"/>
    <s v="O22554490002"/>
    <s v="BOD"/>
    <n v="2255449"/>
    <m/>
    <s v="00383012001 DEPOSITO DE EFECTIVO, DEPOSITANTE: AGENCIA BOLIVIANA DE CORREOS, CONCEPTO: REGIONAL ORURO 5, 20, 30 Y 31/12/2024, CUENTA DE DEPOSITO: CUENTA UNICA DEL TESORO"/>
    <m/>
    <m/>
    <m/>
    <m/>
    <m/>
    <m/>
    <n v="0"/>
    <n v="8982"/>
    <s v="NO_CONCILIADO"/>
  </r>
  <r>
    <x v="10"/>
    <m/>
    <x v="10"/>
    <x v="20"/>
    <s v="O22554500002"/>
    <s v="BOD"/>
    <n v="2255450"/>
    <m/>
    <s v="00383012001 DEPOSITO DE EFECTIVO, DEPOSITANTE: AGENCIA BOLIVIANA DE CORREOS, CONCEPTO: REGIONAL SANTA CRUZ 1-16/11/2024, CUENTA DE DEPOSITO: CUENTA UNICA DEL TESORO"/>
    <m/>
    <m/>
    <m/>
    <m/>
    <m/>
    <m/>
    <n v="0"/>
    <n v="28947"/>
    <s v="NO_CONCILIADO"/>
  </r>
  <r>
    <x v="10"/>
    <m/>
    <x v="10"/>
    <x v="20"/>
    <s v="O22554510002"/>
    <s v="BOD"/>
    <n v="2255451"/>
    <m/>
    <s v="00383012001 DEPOSITO DE EFECTIVO, DEPOSITANTE: AGENCIA BOLIVIANA DE CORREOS, CONCEPTO: REGIONAL BENI 13/12/24 Y 13-21/01/2025, CUENTA DE DEPOSITO: CUENTA UNICA DEL TESORO"/>
    <m/>
    <m/>
    <m/>
    <m/>
    <m/>
    <m/>
    <n v="0"/>
    <n v="1259"/>
    <s v="NO_CONCILIADO"/>
  </r>
  <r>
    <x v="10"/>
    <m/>
    <x v="10"/>
    <x v="20"/>
    <s v="O22554520002"/>
    <s v="BOD"/>
    <n v="2255452"/>
    <m/>
    <s v="00383012001 DEPOSITO DE EFECTIVO, DEPOSITANTE: AGENCIA BOLIVIANA DE CORREOS, CONCEPTO: REGIONAL PANDO 1-9/11/2024, CUENTA DE DEPOSITO: CUENTA UNICA DEL TESORO"/>
    <m/>
    <m/>
    <m/>
    <m/>
    <m/>
    <m/>
    <n v="0"/>
    <n v="1960"/>
    <s v="NO_CONCILIADO"/>
  </r>
  <r>
    <x v="10"/>
    <m/>
    <x v="10"/>
    <x v="20"/>
    <s v="O22554530002"/>
    <s v="BOD"/>
    <n v="2255453"/>
    <m/>
    <s v="00383012001 DEPOSITO DE EFECTIVO, DEPOSITANTE: AGENCIA BOLIVIANA DE CORREOS, CONCEPTO: REGIONAL SANTA CRUZ 18-30/11/2024, CUENTA DE DEPOSITO: CUENTA UNICA DEL TESORO"/>
    <m/>
    <m/>
    <m/>
    <m/>
    <m/>
    <m/>
    <n v="0"/>
    <n v="22312"/>
    <s v="NO_CONCILIADO"/>
  </r>
  <r>
    <x v="10"/>
    <m/>
    <x v="10"/>
    <x v="20"/>
    <s v="O22554540002"/>
    <s v="BOD"/>
    <n v="2255454"/>
    <m/>
    <s v="00383012001 DEPOSITO DE EFECTIVO, DEPOSITANTE: AGENCIA BOLIVIANA DE CORREOS, CONCEPTO: SAFI UNION S.A. DICIEMBRE/2024, CUENTA DE DEPOSITO: CUENTA UNICA DEL TESORO"/>
    <m/>
    <m/>
    <m/>
    <m/>
    <m/>
    <m/>
    <n v="0"/>
    <n v="949"/>
    <s v="NO_CONCILIADO"/>
  </r>
  <r>
    <x v="10"/>
    <m/>
    <x v="10"/>
    <x v="20"/>
    <s v="O22554580002"/>
    <s v="BOD"/>
    <n v="2255458"/>
    <m/>
    <s v="00383012001 DEPOSITO DE EFECTIVO, DEPOSITANTE: AGENCIA BOLIVIANA DE CORREOS, CONCEPTO: VISION MUNDIAL ENERO/2025, CUENTA DE DEPOSITO: CUENTA UNICA DEL TESORO"/>
    <m/>
    <m/>
    <m/>
    <m/>
    <m/>
    <m/>
    <n v="0"/>
    <n v="1554.36"/>
    <s v="NO_CONCILIADO"/>
  </r>
  <r>
    <x v="10"/>
    <m/>
    <x v="10"/>
    <x v="20"/>
    <s v="O22554550002"/>
    <s v="BOD"/>
    <n v="2255455"/>
    <m/>
    <s v="00383012001 DEPOSITO DE EFECTIVO, DEPOSITANTE: AGENCIA BOLIVIANA DE CORREOS, CONCEPTO: REGIONAL SUCRE 20-25/01/2025, CUENTA DE DEPOSITO: CUENTA UNICA DEL TESORO"/>
    <m/>
    <m/>
    <m/>
    <m/>
    <m/>
    <m/>
    <n v="0"/>
    <n v="3151"/>
    <s v="NO_CONCILIADO"/>
  </r>
  <r>
    <x v="10"/>
    <m/>
    <x v="10"/>
    <x v="20"/>
    <s v="O22554560002"/>
    <s v="BOD"/>
    <n v="2255456"/>
    <m/>
    <s v="00383012001 DEPOSITO DE EFECTIVO, DEPOSITANTE: AGENCIA BOLIVIANA DE CORREOS, CONCEPTO: VISION MUNDIAL NOV-DIC/2024, CUENTA DE DEPOSITO: CUENTA UNICA DEL TESORO"/>
    <m/>
    <m/>
    <m/>
    <m/>
    <m/>
    <m/>
    <n v="0"/>
    <n v="2214.75"/>
    <s v="NO_CONCILIADO"/>
  </r>
  <r>
    <x v="10"/>
    <m/>
    <x v="10"/>
    <x v="20"/>
    <s v="O22554570002"/>
    <s v="BOD"/>
    <n v="2255457"/>
    <m/>
    <s v="00383012001 DEPOSITO DE EFECTIVO, DEPOSITANTE: AGENCIA BOLIVIANA DE CORREOS, CONCEPTO: CAJA DE SALUD DE LA BANCA PRIVADA DICIEMBRE/2024, CUENTA DE DEPOSITO: CUENTA UNICA DEL TESORO"/>
    <m/>
    <m/>
    <m/>
    <m/>
    <m/>
    <m/>
    <n v="0"/>
    <n v="324"/>
    <s v="NO_CONCILIADO"/>
  </r>
  <r>
    <x v="10"/>
    <m/>
    <x v="10"/>
    <x v="20"/>
    <s v="O22554590002"/>
    <s v="BOD"/>
    <n v="2255459"/>
    <m/>
    <s v="00383012001 DEPOSITO DE EFECTIVO, DEPOSITANTE: AGENCIA BOLIVIANA DE CORREOS, CONCEPTO: REGIONAL COCHABAMBA 2-14/01/2025, CUENTA DE DEPOSITO: CUENTA UNICA DEL TESORO"/>
    <m/>
    <m/>
    <m/>
    <m/>
    <m/>
    <m/>
    <n v="0"/>
    <n v="27512"/>
    <s v="NO_CONCILIADO"/>
  </r>
  <r>
    <x v="57"/>
    <m/>
    <x v="57"/>
    <x v="20"/>
    <s v="O22554690002"/>
    <s v="BOD"/>
    <n v="2255469"/>
    <m/>
    <s v="00249012001 DEPOSITO DE EFECTIVO, DEPOSITANTE: ROBERTO ISAIAS VALDA AVILA, CONCEPTO: DEVOLUCION, CUENTA DE DEPOSITO: CUENTA UNICA DEL TESORO"/>
    <m/>
    <m/>
    <m/>
    <m/>
    <m/>
    <m/>
    <n v="0"/>
    <n v="3.19"/>
    <s v="NO_CONCILIADO"/>
  </r>
  <r>
    <x v="57"/>
    <m/>
    <x v="57"/>
    <x v="20"/>
    <s v="O22554710002"/>
    <s v="BOD"/>
    <n v="2255471"/>
    <m/>
    <s v="00249012001 DEPOSITO DE EFECTIVO, DEPOSITANTE: JUAN NACER VILLAGOMEZ LEDEZMA, CONCEPTO: DEVOLUCION, CUENTA DE DEPOSITO: CUENTA UNICA DEL TESORO"/>
    <m/>
    <m/>
    <m/>
    <m/>
    <m/>
    <m/>
    <n v="0"/>
    <n v="8.9499999999999993"/>
    <s v="NO_CONCILIADO"/>
  </r>
  <r>
    <x v="56"/>
    <m/>
    <x v="56"/>
    <x v="20"/>
    <s v="O22554730002"/>
    <s v="BOD"/>
    <n v="2255473"/>
    <m/>
    <s v="00099021001 DEPOSITO DE EFECTIVO, DEPOSITANTE: EDWIN ROLANDO QUIÑONES TICONIPA, CONCEPTO: DEV PAGO AGUINALDO POR EXCEDENTE, CUENTA DE DEPOSITO: CUENTA UNICA DEL TESORO/DJBR"/>
    <m/>
    <m/>
    <m/>
    <m/>
    <m/>
    <m/>
    <n v="0"/>
    <n v="136.47"/>
    <s v="NO_CONCILIADO"/>
  </r>
  <r>
    <x v="24"/>
    <m/>
    <x v="24"/>
    <x v="20"/>
    <s v="O22554970002"/>
    <s v="BOD"/>
    <n v="2255497"/>
    <m/>
    <s v="00526012001 DEPOSITO DE EFECTIVO, DEPOSITANTE: BOLIVIA TV, CONCEPTO: DEVOLUCION DE FONDOS NO UTILIZADOS DE HR. 10453, CUENTA DE DEPOSITO: CUENTA UNICA DEL TESORO"/>
    <m/>
    <m/>
    <m/>
    <m/>
    <m/>
    <m/>
    <n v="0"/>
    <n v="2150"/>
    <s v="NO_CONCILIADO"/>
  </r>
  <r>
    <x v="21"/>
    <m/>
    <x v="21"/>
    <x v="20"/>
    <s v="O22554980002"/>
    <s v="BOD"/>
    <n v="2255498"/>
    <m/>
    <s v="00099021001 DEPOSITO DE EFECTIVO, DEPOSITANTE: SANDY IVANA MAMANI HUMEREZ, CONCEPTO: DEV. POR FONDOS NO EJECUTADOS EN F.A., CUENTA DE DEPOSITO: CUENTA UNICA DEL TESORO/DJBR"/>
    <m/>
    <m/>
    <m/>
    <m/>
    <m/>
    <m/>
    <n v="0"/>
    <n v="14400"/>
    <s v="NO_CONCILIADO"/>
  </r>
  <r>
    <x v="17"/>
    <m/>
    <x v="17"/>
    <x v="20"/>
    <s v="O22555040002"/>
    <s v="BOD"/>
    <n v="2255504"/>
    <m/>
    <s v="00046041101 DEPOSITO DE EFECTIVO, DEPOSITANTE: NATIVIDAD ELSA ZALLES ROJAS, CONCEPTO: DEV. VIATICOS DEL VIAJE AL DEPARTAMENTO DE CHUQUISACA, CUENTA DE DEPOSITO: CUENTA UNICA DEL TESORO"/>
    <m/>
    <m/>
    <m/>
    <m/>
    <m/>
    <m/>
    <n v="0"/>
    <n v="2667"/>
    <s v="NO_CONCILIADO"/>
  </r>
  <r>
    <x v="30"/>
    <m/>
    <x v="30"/>
    <x v="20"/>
    <s v="B22552480002"/>
    <s v="BOD"/>
    <n v="2255248"/>
    <m/>
    <s v="00292012001 DEP.DE CHEQ.AJENOS,RET.DE CAM.,CONCEPTO: DEPÓSITO SIN CLASIFICAR REGIONAL CHUQUISACA,DEP.: VIAS BOLIVIA , PROCEDENCIA: BANCO UNION S.A., CHEQUE: 87, FECHA DE EMISION:08/01/2025"/>
    <m/>
    <m/>
    <m/>
    <m/>
    <m/>
    <m/>
    <n v="0"/>
    <n v="30"/>
    <s v="NO_CONCILIADO"/>
  </r>
  <r>
    <x v="8"/>
    <m/>
    <x v="8"/>
    <x v="20"/>
    <s v="J06267330002"/>
    <s v="NTE"/>
    <n v="10875821"/>
    <m/>
    <s v="A:00099021001 DEVOLUCIÓN DEUDA AL TGN POR PARTE DEL SR. GUILLERMO ARAMAYO HERRERA CORRESPONDIENTE AL MES DE DICIEMBRE/2024. S/G. INF. SENASIR/UAF/INF N° 152/2025, DE FECHA 28/01/2025."/>
    <m/>
    <m/>
    <m/>
    <m/>
    <m/>
    <m/>
    <n v="0"/>
    <n v="1027.3499999999999"/>
    <s v="NO_CONCILIADO"/>
  </r>
  <r>
    <x v="14"/>
    <m/>
    <x v="14"/>
    <x v="20"/>
    <s v="J06267390002"/>
    <s v="NTE"/>
    <n v="10888889"/>
    <m/>
    <s v="A:00099021001 GAD DE TARIJA, TRANSFERENCIA DE RECUPERACIONES SEGÚN NOTA GEF-LCR-JSZ-0074-NOT/25 POR CONCEPTO DE PAGO DE INTERES DE ACUERDO A CONTRATO DE FIDEICOMISO “PROGRAMA APOYO A LA EJECUCION DE LA INVERSION PUBLICA” (AEIP) FIRMADO ENTRE MINISTERIO DE PLANIFICACION Y EL FNDR."/>
    <m/>
    <m/>
    <m/>
    <m/>
    <m/>
    <m/>
    <n v="0"/>
    <n v="125258.53"/>
    <s v="NO_CONCILIADO"/>
  </r>
  <r>
    <x v="17"/>
    <m/>
    <x v="17"/>
    <x v="20"/>
    <s v="J06267410002"/>
    <s v="DAU"/>
    <n v="10846510"/>
    <m/>
    <s v="A:00046024102 Débito Automático al GAD Beni (GAD-BEN) a favor del Ministerio de Salud y Deportes (MIN-SD), por incumplimiento de las obligaciones establecidas en el Parágrafo III del Artículo 10 de la Ley N° 3302 de 16 de diciembre de 2005, vigente por el inciso a) de la Disposición Final Segunda de la Ley N° 1613 del Presupuesto General del Estado – Gestión 2025, publicada el 01 de enero de 2025, para el pago del “Viático de Vacunación” correspondiente a la gestión 2020."/>
    <m/>
    <m/>
    <m/>
    <m/>
    <m/>
    <m/>
    <n v="0"/>
    <n v="1007478.49"/>
    <s v="NO_CONCILIADO"/>
  </r>
  <r>
    <x v="10"/>
    <m/>
    <x v="10"/>
    <x v="20"/>
    <s v="Q21629750002"/>
    <s v="CRV"/>
    <n v="2162975"/>
    <m/>
    <s v="NUMERO DE LIBRETA CUT: 00383012001 OPERACIÓN E18 TRANSFERENCIA DEL SISTEMA FINANCIERO POR CUENTA DE TERCEROS A LA CUT SOL.ESC.SAVE THE CHILDREN INTERNACIONAL"/>
    <m/>
    <m/>
    <m/>
    <m/>
    <m/>
    <m/>
    <n v="0"/>
    <n v="389"/>
    <s v="NO_CONCILIADO"/>
  </r>
  <r>
    <x v="13"/>
    <m/>
    <x v="13"/>
    <x v="20"/>
    <s v="G30137970001"/>
    <s v="CVD"/>
    <n v="3013797"/>
    <m/>
    <s v="COBRO COSTOS DE PAPELERIA SEGUN TRANSFERENCIA DEL EXTERIOR POR ORDEN DE OILY LUBRIFICANTES LTDA (BRAZIL RIO DE JANEIRO) REF.: CRED 5243728.22014 FECHA VALOR 31/01/2025 LIB. 00513062002 YPFB - EXPORTACIÓN DE GLP Y OTROS-BOLIVIANOS"/>
    <m/>
    <m/>
    <m/>
    <m/>
    <m/>
    <m/>
    <n v="60"/>
    <n v="0"/>
    <s v="NO_CONCILIADO"/>
  </r>
  <r>
    <x v="6"/>
    <m/>
    <x v="6"/>
    <x v="20"/>
    <s v="Q21634090002"/>
    <s v="CRV"/>
    <n v="2163409"/>
    <m/>
    <s v="NUMERO DE LIBRETA CUT: 00099021001 OPERACIÓN E75 TRANSFERENCIA DE LA CUENTA FISCAL BUN A LA CUT EN MN TRANSF.FDOS.AL.BCB GOBIERNO AUTONOMO MUNICIPAL DE FILADELFIA CITE: GAMFIL - UAF 036/2025 CUENTA CUT 3987 LIBRETA NÂ° 00099021001"/>
    <m/>
    <m/>
    <m/>
    <m/>
    <m/>
    <m/>
    <n v="0"/>
    <n v="110446.19"/>
    <s v="NO_CONCILIADO"/>
  </r>
  <r>
    <x v="6"/>
    <m/>
    <x v="6"/>
    <x v="20"/>
    <s v="Q21634100002"/>
    <s v="CRV"/>
    <n v="2163410"/>
    <m/>
    <s v="NUMERO DE LIBRETA CUT: 00099021001 OPERACIÓN E75 TRANSFERENCIA DE LA CUENTA FISCAL BUN A LA CUT EN MN TRANSF.FDOS.AL.BCB GAMSRS CITE-NÂ°017/2025 A LA CUENTA ÃNICA DEL TESORO 3987 LIBRETA NÂ° 00099021001"/>
    <m/>
    <m/>
    <m/>
    <m/>
    <m/>
    <m/>
    <n v="0"/>
    <n v="434480.68"/>
    <s v="NO_CONCILIADO"/>
  </r>
  <r>
    <x v="6"/>
    <m/>
    <x v="6"/>
    <x v="20"/>
    <s v="Q21634110002"/>
    <s v="CRV"/>
    <n v="2163411"/>
    <m/>
    <s v="NUMERO DE LIBRETA CUT: 00099021001 OPERACIÓN E75 TRANSFERENCIA DE LA CUENTA FISCAL BUN A LA CUT EN MN TRANSF.FDOS.AL.BCB GAMSRS CITE-NÂ°017/2025 A LA CUENTA ÃNICA DEL TESORO 3987 LIBRETA NÂ° 00099021001"/>
    <m/>
    <m/>
    <m/>
    <m/>
    <m/>
    <m/>
    <n v="0"/>
    <n v="4663"/>
    <s v="NO_CONCILIADO"/>
  </r>
  <r>
    <x v="7"/>
    <m/>
    <x v="7"/>
    <x v="20"/>
    <s v="S11183080003"/>
    <s v="COB"/>
    <n v="1118308"/>
    <m/>
    <s v="||TRANSFERENCIA DE FONDOS S/G MENSAJES SWIFTS NROS. 1646-1653 EN ATENCIÓN A NOTA: DGAC/DAF/FIN/NE-0008/25 DE F.29/1/2025 (HRE-TGL-1866) ENVIADO POR LA DIRECCIÓN GENERAL DE AERONÁUTICA CIVIL (SECTOR PÚBLICO). DEBITO DE LA LIBRETA 00117012001 DGAC, REPOSICIÓN ÚTILES DE ESCRITORIO."/>
    <m/>
    <m/>
    <m/>
    <m/>
    <m/>
    <m/>
    <n v="60"/>
    <n v="0"/>
    <s v="NO_CONCILIADO"/>
  </r>
  <r>
    <x v="7"/>
    <m/>
    <x v="7"/>
    <x v="20"/>
    <s v="S11183410003"/>
    <s v="COB"/>
    <n v="1118341"/>
    <m/>
    <s v="||TRANSFERENCIA DE FONDOS S/G MENSAJES SWIFTS NROS. 1618-1619 EN ATENCIÓN A NOTA: DGAC/DAF/FIN/NE-0008/25 (HRE-TGL-2025-1866) ENVIADO POR LA DIRECCIÓN GENERAL DE AERONÁUTICA CIVIL (SECTOR PÚBLICO). DEBITO DE LA LIBRETA 00117012001 DGAC, REPOSICIÓN ÚTILES DE ESCRITORIO."/>
    <m/>
    <m/>
    <m/>
    <m/>
    <m/>
    <m/>
    <n v="60"/>
    <n v="0"/>
    <s v="NO_CONCILIADO"/>
  </r>
  <r>
    <x v="7"/>
    <m/>
    <x v="7"/>
    <x v="20"/>
    <s v="S11183430003"/>
    <s v="COB"/>
    <n v="1118343"/>
    <m/>
    <s v="||TRANSFERENCIA DE FONDOS S/G MENSAJES SWIFT NROS. 1644 Y 1651 DE LA FECHA Y NOTA CITE DGAC/DAF/FIN/NE-00008/25 DE F.29.01.2025 (HRE-TGL-1866) DE LA DIRECCION GENERAL DE AERONAUTICA CIVIL (SECTOR PÚBLICO). DEBITO DE LA LIBRETA 00117012001 DGAC, REPOSICIÓN DE ÚTILES DE ESCRITORIO."/>
    <m/>
    <m/>
    <m/>
    <m/>
    <m/>
    <m/>
    <n v="60"/>
    <n v="0"/>
    <s v="NO_CONCILIADO"/>
  </r>
  <r>
    <x v="34"/>
    <m/>
    <x v="34"/>
    <x v="20"/>
    <s v="S11184290001"/>
    <s v="COB"/>
    <n v="1118429"/>
    <m/>
    <s v="COBRO DE||ÚTILES DE ESCRITORIO SG. CITE: DGE-GEF-LCR-DYF-0805-CAR/25 DE 31 DE ENERO DE 2025 POR EL REGISTRO DEL COMPROBANTE CONTABLE N°1118425 DEL PAGO ANTICIPADO DE CAPITAL E INTERESES DEL CRED. EXTRA. AL FNDR SG. RD N° 195/2015 Y CONT. SANO N°350/2015, MOD. Y DOC. ADJ. COBRO DE ÚTILES DE ESCRITORIO DE LA CUT N°3987 LIBRETA N°00862012001 FNDR - ADMINISTRACIÓN"/>
    <m/>
    <m/>
    <m/>
    <m/>
    <m/>
    <m/>
    <n v="60"/>
    <n v="0"/>
    <s v="NO_CONCILIADO"/>
  </r>
  <r>
    <x v="17"/>
    <m/>
    <x v="17"/>
    <x v="21"/>
    <s v="O22558150002"/>
    <s v="BOD"/>
    <n v="2255815"/>
    <m/>
    <s v="00046171101 DEPOSITO DE EFECTIVO, DEPOSITANTE: C.I.H.T. TARIJA, CONCEPTO: PAGO S/G RESOLUCION ADM. S/105, CUENTA DE DEPOSITO: CUENTA UNICA DEL TESORO"/>
    <m/>
    <m/>
    <m/>
    <m/>
    <m/>
    <m/>
    <n v="0"/>
    <n v="4000"/>
    <s v="NO_CONCILIADO"/>
  </r>
  <r>
    <x v="17"/>
    <m/>
    <x v="17"/>
    <x v="21"/>
    <s v="O22558220002"/>
    <s v="BOD"/>
    <n v="2255822"/>
    <m/>
    <s v="00046171101 DEPOSITO DE EFECTIVO, DEPOSITANTE: ROXANA QUISPE LINO, CONCEPTO: SANCION JURIDICA, CUENTA DE DEPOSITO: CUENTA UNICA DEL TESORO"/>
    <m/>
    <m/>
    <m/>
    <m/>
    <m/>
    <m/>
    <n v="0"/>
    <n v="1500"/>
    <s v="NO_CONCILIADO"/>
  </r>
  <r>
    <x v="56"/>
    <m/>
    <x v="56"/>
    <x v="21"/>
    <s v="O22558960002"/>
    <s v="BOD"/>
    <n v="2255896"/>
    <m/>
    <s v="00099021001 DEPOSITO DE EFECTIVO, DEPOSITANTE: CAMARA DE SENADORES, CONCEPTO: DEVOLUCION DE PAGO EN EXCESO PREVENTIVO N°2186, CUENTA DE DEPOSITO: CUENTA UNICA DEL TESORO"/>
    <m/>
    <m/>
    <m/>
    <m/>
    <m/>
    <m/>
    <n v="0"/>
    <n v="723.58"/>
    <s v="NO_CONCILIADO"/>
  </r>
  <r>
    <x v="56"/>
    <m/>
    <x v="56"/>
    <x v="21"/>
    <s v="O22558970002"/>
    <s v="BOD"/>
    <n v="2255897"/>
    <m/>
    <s v="00099021001 DEPOSITO DE EFECTIVO, DEPOSITANTE: CAMARA DE SENADORES, CONCEPTO: DEVOLUCION DE PAGO EN EXCESO PREVENTIVO N°2249, CUENTA DE DEPOSITO: CUENTA UNICA DEL TESORO"/>
    <m/>
    <m/>
    <m/>
    <m/>
    <m/>
    <m/>
    <n v="0"/>
    <n v="556.20000000000005"/>
    <s v="NO_CONCILIADO"/>
  </r>
  <r>
    <x v="24"/>
    <m/>
    <x v="24"/>
    <x v="21"/>
    <s v="O22559140002"/>
    <s v="BOD"/>
    <n v="2255914"/>
    <m/>
    <s v="00526012001 DEPOSITO DE EFECTIVO, DEPOSITANTE: DAVID OSCAR LAURA MAMANI, CONCEPTO: DEVOLUCION FONDOS EN AVANCE BOLIVIA TV, CUENTA DE DEPOSITO: CUENTA UNICA DEL TESORO"/>
    <m/>
    <m/>
    <m/>
    <m/>
    <m/>
    <m/>
    <n v="0"/>
    <n v="1500"/>
    <s v="NO_CONCILIADO"/>
  </r>
  <r>
    <x v="39"/>
    <m/>
    <x v="39"/>
    <x v="21"/>
    <s v="O22559190002"/>
    <s v="BOD"/>
    <n v="2255919"/>
    <m/>
    <s v="00041031107 DEPOSITO DE EFECTIVO, DEPOSITANTE: WENDY YHOVANA CARBAJAL HUANCA, CONCEPTO: DEVOLUCION POR GASTOS PASAJES, CUENTA DE DEPOSITO: CUENTA UNICA DEL TESORO"/>
    <m/>
    <m/>
    <m/>
    <m/>
    <m/>
    <m/>
    <n v="0"/>
    <n v="70"/>
    <s v="NO_CONCILIADO"/>
  </r>
  <r>
    <x v="39"/>
    <m/>
    <x v="39"/>
    <x v="21"/>
    <s v="O22559200002"/>
    <s v="BOD"/>
    <n v="2255920"/>
    <m/>
    <s v="00041031107 DEPOSITO DE EFECTIVO, DEPOSITANTE: WENDY YHOVANA CARBAJAL HUANCA, CONCEPTO: DEVOLUCION POR GASTOS PEAJES, CUENTA DE DEPOSITO: CUENTA UNICA DEL TESORO"/>
    <m/>
    <m/>
    <m/>
    <m/>
    <m/>
    <m/>
    <n v="0"/>
    <n v="20"/>
    <s v="NO_CONCILIADO"/>
  </r>
  <r>
    <x v="8"/>
    <m/>
    <x v="8"/>
    <x v="21"/>
    <s v="O22559260002"/>
    <s v="BOD"/>
    <n v="2255926"/>
    <m/>
    <s v="00099021001 DEPOSITO DE EFECTIVO, DEPOSITANTE: JUAN ANGEL CORONEL SARDON CI 6136125 LP, CONCEPTO: DEVOLUCION AL SENASIR COACTIVO SOCIAL, CUENTA DE DEPOSITO: CUENTA UNICA DEL TESORO"/>
    <m/>
    <m/>
    <m/>
    <m/>
    <m/>
    <m/>
    <n v="0"/>
    <n v="3513.93"/>
    <s v="NO_CONCILIADO"/>
  </r>
  <r>
    <x v="10"/>
    <m/>
    <x v="10"/>
    <x v="21"/>
    <s v="O22559720002"/>
    <s v="BOD"/>
    <n v="2255972"/>
    <m/>
    <s v="00383012001 DEPOSITO DE EFECTIVO, DEPOSITANTE: FAMAC LTDA, CONCEPTO: PERIODO DICIEMBRE 2024, CUENTA DE DEPOSITO: CUENTA UNICA DEL TESORO"/>
    <m/>
    <m/>
    <m/>
    <m/>
    <m/>
    <m/>
    <n v="0"/>
    <n v="53"/>
    <s v="NO_CONCILIADO"/>
  </r>
  <r>
    <x v="30"/>
    <m/>
    <x v="30"/>
    <x v="21"/>
    <s v="O22559780002"/>
    <s v="BOD"/>
    <n v="2255978"/>
    <m/>
    <s v="00099021001 DEPOSITO DE EFECTIVO, DEPOSITANTE: RODRIGO ZARCO ORDOÑEZ, CONCEPTO: DEVOLUCION EXAMEN PREOCUPACIONAL GESTION 2024, CUENTA DE DEPOSITO: CUENTA UNICA DEL TESORO/DJBR"/>
    <m/>
    <m/>
    <m/>
    <m/>
    <m/>
    <m/>
    <n v="0"/>
    <n v="100"/>
    <s v="NO_CONCILIADO"/>
  </r>
  <r>
    <x v="58"/>
    <m/>
    <x v="58"/>
    <x v="21"/>
    <s v="B22557360002"/>
    <s v="BOD"/>
    <n v="2255736"/>
    <m/>
    <s v="00030011102 DEP.DE CHEQ.AJENOS,RET.DE CAM.,CONCEPTO: DEV. PASAJES AEREOS,DEP.: SILVIA PALACIOS , PROCEDENCIA: BANCO UNION S.A., CHEQUE: 1283, FECHA DE EMISION:29/01/2025"/>
    <m/>
    <m/>
    <m/>
    <m/>
    <m/>
    <m/>
    <n v="0"/>
    <n v="1171"/>
    <s v="NO_CONCILIADO"/>
  </r>
  <r>
    <x v="58"/>
    <m/>
    <x v="58"/>
    <x v="21"/>
    <s v="B22557370002"/>
    <s v="BOD"/>
    <n v="2255737"/>
    <m/>
    <s v="00030011107 DEP.DE CHEQ.AJENOS,RET.DE CAM.,CONCEPTO: DEPÓSITO EXCEDENTE,DEP.: UPB , PROCEDENCIA: BANCO BISA S.A., CHEQUE: 49897, FECHA DE EMISION:28/01/2025"/>
    <m/>
    <m/>
    <m/>
    <m/>
    <m/>
    <m/>
    <n v="0"/>
    <n v="43645.63"/>
    <s v="NO_CONCILIADO"/>
  </r>
  <r>
    <x v="30"/>
    <m/>
    <x v="30"/>
    <x v="21"/>
    <s v="B22557390002"/>
    <s v="BOD"/>
    <n v="2255739"/>
    <m/>
    <s v="00292012001 DEP.DE CHEQ.AJENOS,RET.DE CAM.,CONCEPTO: DEPÓSITO REGIONAL BENI PANDO,DEP.: VIAS BOLIVIA , PROCEDENCIA: BANCO UNION S.A., CHEQUE: 86, FECHA DE EMISION:24/01/2025"/>
    <m/>
    <m/>
    <m/>
    <m/>
    <m/>
    <m/>
    <n v="0"/>
    <n v="1781.74"/>
    <s v="NO_CONCILIADO"/>
  </r>
  <r>
    <x v="5"/>
    <m/>
    <x v="5"/>
    <x v="21"/>
    <s v="B22557480002"/>
    <s v="BOD"/>
    <n v="2255748"/>
    <m/>
    <s v="00015011108 DEP.DE CHEQ.AJENOS,RET.DE CAM.,CONCEPTO: DEP. A LA CUT,DEP.: MINISTERIO DE GOBIERNO , PROCEDENCIA: BANCO UNION S.A., CHEQUE: 52520, FECHA DE EMISION:28/01/2025"/>
    <m/>
    <m/>
    <m/>
    <m/>
    <m/>
    <m/>
    <n v="0"/>
    <n v="100"/>
    <s v="NO_CONCILIADO"/>
  </r>
  <r>
    <x v="5"/>
    <m/>
    <x v="5"/>
    <x v="21"/>
    <s v="B22557490002"/>
    <s v="BOD"/>
    <n v="2255749"/>
    <m/>
    <s v="00015011108 DEP.DE CHEQ.AJENOS,RET.DE CAM.,CONCEPTO: DEP. A LA CUT,DEP.: MINISTERIO DE GOBIERNO , PROCEDENCIA: BANCO UNION S.A., CHEQUE: 52519, FECHA DE EMISION:28/01/2025"/>
    <m/>
    <m/>
    <m/>
    <m/>
    <m/>
    <m/>
    <n v="0"/>
    <n v="100"/>
    <s v="NO_CONCILIADO"/>
  </r>
  <r>
    <x v="59"/>
    <m/>
    <x v="59"/>
    <x v="21"/>
    <s v="B22558170002"/>
    <s v="BOD"/>
    <n v="2255817"/>
    <m/>
    <s v="00342012001 DEP.DE CHEQ.AJENOS,RET.DE CAM.,CONCEPTO: DESCUENTOS NO EJECUTADOS,DEP.: AGENCIA ESTATAL DE VIVIENDA , PROCEDENCIA: BANCO UNION S.A., CHEQUE: 783, FECHA DE EMISION:06/01/2025"/>
    <m/>
    <m/>
    <m/>
    <m/>
    <m/>
    <m/>
    <n v="0"/>
    <n v="115.09"/>
    <s v="NO_CONCILIADO"/>
  </r>
  <r>
    <x v="59"/>
    <m/>
    <x v="59"/>
    <x v="21"/>
    <s v="B22558190002"/>
    <s v="BOD"/>
    <n v="2255819"/>
    <m/>
    <s v="00342012001 DEP.DE CHEQ.AJENOS,RET.DE CAM.,CONCEPTO: DEPÓSITO EN DEMASIA,DEP.: AGENCIA ESTATAL DE VIVIENDA , PROCEDENCIA: BANCO UNION S.A., CHEQUE: 580, FECHA DE EMISION:09/01/2025"/>
    <m/>
    <m/>
    <m/>
    <m/>
    <m/>
    <m/>
    <n v="0"/>
    <n v="0.02"/>
    <s v="NO_CONCILIADO"/>
  </r>
  <r>
    <x v="36"/>
    <m/>
    <x v="36"/>
    <x v="21"/>
    <s v="B22558250002"/>
    <s v="BOD"/>
    <n v="2255825"/>
    <m/>
    <s v="00099021001 DEP.DE CHEQ.AJENOS,RET.DE CAM.,CONCEPTO: DEVOLUCION SALDOS,DEP.: ALIANZAS RURALES , PROCEDENCIA: BANCO UNION S.A., CHEQUE: 365, FECHA DE EMISION:30/01/2025"/>
    <m/>
    <m/>
    <m/>
    <m/>
    <m/>
    <m/>
    <n v="0"/>
    <n v="1200"/>
    <s v="NO_CONCILIADO"/>
  </r>
  <r>
    <x v="36"/>
    <m/>
    <x v="36"/>
    <x v="21"/>
    <s v="B22558280002"/>
    <s v="BOD"/>
    <n v="2255828"/>
    <m/>
    <s v="00099021001 DEP.DE CHEQ.AJENOS,RET.DE CAM.,CONCEPTO: DEVOLUCION SALDOS,DEP.: ALIANZAS RURALES , PROCEDENCIA: BANCO UNION S.A., CHEQUE: 366, FECHA DE EMISION:30/01/2025"/>
    <m/>
    <m/>
    <m/>
    <m/>
    <m/>
    <m/>
    <n v="0"/>
    <n v="3000"/>
    <s v="NO_CONCILIADO"/>
  </r>
  <r>
    <x v="36"/>
    <m/>
    <x v="36"/>
    <x v="21"/>
    <s v="B22558300002"/>
    <s v="BOD"/>
    <n v="2255830"/>
    <m/>
    <s v="00099021001 DEP.DE CHEQ.AJENOS,RET.DE CAM.,CONCEPTO: DEVOLUIOCN SALDOS,DEP.: ALIANZAS RURALES , PROCEDENCIA: BANCO UNION S.A., CHEQUE: 364, FECHA DE EMISION:30/01/2025"/>
    <m/>
    <m/>
    <m/>
    <m/>
    <m/>
    <m/>
    <n v="0"/>
    <n v="954"/>
    <s v="NO_CONCILIADO"/>
  </r>
  <r>
    <x v="36"/>
    <m/>
    <x v="36"/>
    <x v="21"/>
    <s v="B22558350002"/>
    <s v="BOD"/>
    <n v="2255835"/>
    <m/>
    <s v="00099021001 DEP.DE CHEQ.AJENOS,RET.DE CAM.,CONCEPTO: DEVOLUCION SALDOS,DEP.: ALIANZAS RURALES , PROCEDENCIA: BANCO UNION S.A., CHEQUE: 361, FECHA DE EMISION:16/01/2025"/>
    <m/>
    <m/>
    <m/>
    <m/>
    <m/>
    <m/>
    <n v="0"/>
    <n v="396"/>
    <s v="NO_CONCILIADO"/>
  </r>
  <r>
    <x v="36"/>
    <m/>
    <x v="36"/>
    <x v="21"/>
    <s v="B22558320002"/>
    <s v="BOD"/>
    <n v="2255832"/>
    <m/>
    <s v="00099021001 DEP.DE CHEQ.AJENOS,RET.DE CAM.,CONCEPTO: DEVOLUCION SALDOS,DEP.: ALIANZAS RURALES , PROCEDENCIA: BANCO UNION S.A., CHEQUE: 362, FECHA DE EMISION:21/01/2025"/>
    <m/>
    <m/>
    <m/>
    <m/>
    <m/>
    <m/>
    <n v="0"/>
    <n v="936"/>
    <s v="NO_CONCILIADO"/>
  </r>
  <r>
    <x v="11"/>
    <m/>
    <x v="11"/>
    <x v="21"/>
    <s v="B22558330002"/>
    <s v="BOD"/>
    <n v="2255833"/>
    <m/>
    <s v="00291012008 DEP.DE CHEQ.AJENOS,RET.DE CAM.,CONCEPTO: DEPÓSITO,DEP.: JHONNY CARLOS QUINTELA AYALA , PROCEDENCIA: BANCO UNION S.A., CHEQUE: 213468, FECHA DE EMISION:03/02/2025"/>
    <m/>
    <m/>
    <m/>
    <m/>
    <m/>
    <m/>
    <n v="0"/>
    <n v="9730.6200000000008"/>
    <s v="NO_CONCILIADO"/>
  </r>
  <r>
    <x v="36"/>
    <m/>
    <x v="36"/>
    <x v="21"/>
    <s v="B22558340002"/>
    <s v="BOD"/>
    <n v="2255834"/>
    <m/>
    <s v="00099021001 DEP.DE CHEQ.AJENOS,RET.DE CAM.,CONCEPTO: DEVOLUCION SALDOS,DEP.: ALIANZAS RURALES , PROCEDENCIA: BANCO UNION S.A., CHEQUE: 363, FECHA DE EMISION:21/01/2025"/>
    <m/>
    <m/>
    <m/>
    <m/>
    <m/>
    <m/>
    <n v="0"/>
    <n v="2.1"/>
    <s v="NO_CONCILIADO"/>
  </r>
  <r>
    <x v="11"/>
    <m/>
    <x v="11"/>
    <x v="21"/>
    <s v="B22558360002"/>
    <s v="BOD"/>
    <n v="2255836"/>
    <m/>
    <s v="00291012008 DEP.DE CHEQ.AJENOS,RET.DE CAM.,CONCEPTO: DEPÓSITO,DEP.: JHONNY CARLOS QUINTELA AYALA , PROCEDENCIA: BANCO UNION S.A., CHEQUE: 213469, FECHA DE EMISION:03/02/2025"/>
    <m/>
    <m/>
    <m/>
    <m/>
    <m/>
    <m/>
    <n v="0"/>
    <n v="11300.01"/>
    <s v="NO_CONCILIADO"/>
  </r>
  <r>
    <x v="34"/>
    <m/>
    <x v="34"/>
    <x v="21"/>
    <s v="J06268680002"/>
    <s v="NTE"/>
    <n v="10888890"/>
    <m/>
    <s v="A:00862012001 GAD DE TARIJA, TRANSFERENCIA DE RECUPERACIONES SEGÚN NOTA GEF-LCR-JSZ-0074-NOT/25 POR CONCEPTO DE REMUNERACIÓN POR ADMINISTRACION DE FIDEICOMISO QUE CORRESPONDEN AL FNDR DE ACUERDO A CONTRATO DE FIDEICOMISO “PROGRAMA APOYO A LA EJECUCION DE LA INVERSION PUBLICA” (AEIP)."/>
    <m/>
    <m/>
    <m/>
    <m/>
    <m/>
    <m/>
    <n v="0"/>
    <n v="125258.53"/>
    <s v="NO_CONCILIADO"/>
  </r>
  <r>
    <x v="60"/>
    <m/>
    <x v="60"/>
    <x v="21"/>
    <s v="J06268670002"/>
    <s v="NTE"/>
    <n v="10888897"/>
    <m/>
    <s v="A:00099021001 GAD DE TARIJA, TRANSFERENCIA DE RECUPERACIONES SEGÚN NOTA GEF-LCR-JSZ-0074-NOT/25 POR CONCEPTO DE PAGO DE INTERES DE ACUERDO A CONTRATO DE FIDEICOMISO “PROGRAMA APOYO A LA EJECUCION DE LA INVERSION PUBLICA” (AEIP) FIRMADO ENTRE MINISTERIO DE PLANIFICACION Y EL FNDR."/>
    <m/>
    <m/>
    <m/>
    <m/>
    <m/>
    <m/>
    <n v="0"/>
    <n v="98189.98"/>
    <s v="NO_CONCILIADO"/>
  </r>
  <r>
    <x v="60"/>
    <m/>
    <x v="60"/>
    <x v="21"/>
    <s v="J06268690002"/>
    <s v="NTE"/>
    <n v="10888959"/>
    <m/>
    <s v="A:00099021001 GAD DE TARIJA, TRANSFERENCIA DE RECUPERACIONES SEGÚN NOTA GEF-LCR-JSZ-0075-NOT/25 POR CONCEPTO DE PAGO DE INTERES DE ACUERDO A CONTRATO DE FIDEICOMISO “PROYECTOS DE INVERSION PUBLICA” (PIP)."/>
    <m/>
    <m/>
    <m/>
    <m/>
    <m/>
    <m/>
    <n v="0"/>
    <n v="591240.48"/>
    <s v="NO_CONCILIADO"/>
  </r>
  <r>
    <x v="34"/>
    <m/>
    <x v="34"/>
    <x v="21"/>
    <s v="J06268700002"/>
    <s v="NTE"/>
    <n v="10888960"/>
    <m/>
    <s v="A:00862012001 GAD DE TARIJA, TRANSFERENCIA DE RECUPERACIONES SEGÚN NOTA GEF-LCR-JSZ-0075-NOT/25 POR CONCEPTO DE REMUNERACION POR ADMINISTRACION DE FIDEICOMISO QUE CORRESPONDE AL FNDR DE ACUERDO A CONTRATO DE FIDEICOMISO “PROYECTOS DE INVERSION PUBLICA” (PIP)."/>
    <m/>
    <m/>
    <m/>
    <m/>
    <m/>
    <m/>
    <n v="0"/>
    <n v="591240.48"/>
    <s v="NO_CONCILIADO"/>
  </r>
  <r>
    <x v="34"/>
    <m/>
    <x v="34"/>
    <x v="21"/>
    <s v="J06268710002"/>
    <s v="NTE"/>
    <n v="10888898"/>
    <m/>
    <s v="A:00862012001 GAD DE TARIJA, TRANSFERENCIA DE RECUPERACIONES SEGÚN NOTA GEF-LCR-JSZ-0074-NOT/25 POR CONCEPTO DE REMUNERACIÓN POR ADMINISTRACION DE FIDEICOMISO QUE CORRESPONDEN AL FNDR DE ACUERDO A CONTRATO DE FIDEICOMISO “PROGRAMA APOYO A LA EJECUCION DE LA INVERSION PUBLICA” (AEIP)."/>
    <m/>
    <m/>
    <m/>
    <m/>
    <m/>
    <m/>
    <n v="0"/>
    <n v="98189.98"/>
    <s v="NO_CONCILIADO"/>
  </r>
  <r>
    <x v="12"/>
    <m/>
    <x v="12"/>
    <x v="21"/>
    <s v="G30154020002"/>
    <s v="CRV"/>
    <n v="3015402"/>
    <m/>
    <s v="PAGO PRÉSTAMO IDA 2134-BO VCTO. 01-02-2025 POR CUENTA DE BANCO DE DESARROLLO , VALOR 03-02-2025 CAPITAL BS 524.823,23 INTERESES BS 57.730,57 LIBRETA NRO. 00099021001 - TNG - RECURSOS ORDINARIOS - ALIVIO MDRI"/>
    <m/>
    <m/>
    <m/>
    <m/>
    <m/>
    <m/>
    <n v="0"/>
    <n v="582553.80000000005"/>
    <s v="NO_CONCILIADO"/>
  </r>
  <r>
    <x v="12"/>
    <m/>
    <x v="12"/>
    <x v="21"/>
    <s v="G30153990003"/>
    <s v="COB"/>
    <n v="19616"/>
    <m/>
    <s v="PAGO A CAF PRÉSTAMO CFA008814 VCTO. 03-02-2025 POR CUENTA DE TGN , NTI. 019616 VALOR 03-02-2025 CAPITAL USD 3.503.653,52 INTERESES USD 1.479.806,00 CTA. 3987 CUENTA UNICA DEL TESORO LIB. 00099021001 REF.: COMISIONES BANCARIAS"/>
    <m/>
    <m/>
    <m/>
    <m/>
    <m/>
    <m/>
    <n v="34546.54"/>
    <n v="0"/>
    <s v="NO_CONCILIADO"/>
  </r>
  <r>
    <x v="12"/>
    <m/>
    <x v="12"/>
    <x v="21"/>
    <s v="G30154000003"/>
    <s v="COB"/>
    <n v="19614"/>
    <m/>
    <s v="PAGO A CAF PRÉSTAMO CFA008832 VCTO. 03-02-2025 POR CUENTA DE TGN , NTI. 019614 VALOR 03-02-2025 CAPITAL USD 3.152.375,39 INTERESES USD 1.331.439,88 CTA. 3987 CUENTA UNICA DEL TESORO LIB. 00099021001 REF.: COMISIONES BANCARIAS"/>
    <m/>
    <m/>
    <m/>
    <m/>
    <m/>
    <m/>
    <n v="31119.01"/>
    <n v="0"/>
    <s v="NO_CONCILIADO"/>
  </r>
  <r>
    <x v="12"/>
    <m/>
    <x v="12"/>
    <x v="21"/>
    <s v="G30154010003"/>
    <s v="COB"/>
    <n v="19615"/>
    <m/>
    <s v="PAGO A CAF PRÉSTAMO CFA008839 VCTO. 03-02-2025 POR CUENTA DE TGN , NTI. 019615 VALOR 03-02-2025 CAPITAL USD 905.850,25 INTERESES USD 382.595,66 CTA. 3987 CUENTA UNICA DEL TESORO LIB. 00099021001 REF.: COMISIONES BANCARIAS"/>
    <m/>
    <m/>
    <m/>
    <m/>
    <m/>
    <m/>
    <n v="9198.77"/>
    <n v="0"/>
    <s v="NO_CONCILIADO"/>
  </r>
  <r>
    <x v="48"/>
    <m/>
    <x v="48"/>
    <x v="21"/>
    <s v="Q21642900002"/>
    <s v="CRV"/>
    <n v="2164290"/>
    <m/>
    <s v="NUMERO DE LIBRETA CUT: 00283012001 OPERACIÓN E18 TRANSFERENCIA DEL SISTEMA FINANCIERO POR CUENTA DE TERCEROS A LA CUT SOL. ESC. DE ALMACENERA BOLIVIANA S.A."/>
    <m/>
    <m/>
    <m/>
    <m/>
    <m/>
    <m/>
    <n v="0"/>
    <n v="289575.39"/>
    <s v="NO_CONCILIADO"/>
  </r>
  <r>
    <x v="46"/>
    <m/>
    <x v="46"/>
    <x v="21"/>
    <s v="Q21644150002"/>
    <s v="CRV"/>
    <n v="2164415"/>
    <m/>
    <s v="NUMERO DE LIBRETA CUT: 00597012001 OPERACIÓN E18 TRANSFERENCIA DEL SISTEMA FINANCIERO POR CUENTA DE TERCEROS A LA CUT PARA ABONO A CUT 3987069001 CUENTA UNICA DEL TESORO LIBRETA 00597012001 RECURSOS PROPIOS VENTAS DE EMPRESA PUBLICA NACIONAL ESTRATEGICA DE YACIMIENTOS DE LITIO BOLIVIANOS - YLB A"/>
    <m/>
    <m/>
    <m/>
    <m/>
    <m/>
    <m/>
    <n v="0"/>
    <n v="33000"/>
    <s v="NO_CONCILIADO"/>
  </r>
  <r>
    <x v="34"/>
    <m/>
    <x v="34"/>
    <x v="21"/>
    <s v="S11185850001"/>
    <s v="COB"/>
    <n v="1118585"/>
    <m/>
    <s v="COBRO DE||ÚTILES DE ESCRITORIO SG. CITE: DGE-GEF-LCR-DYF-0845-CAR/25 POR EL REGISTRO DEL COMPROBANTE CONTABLE N°1118584 DEL PAGO ANTICIPADO DE CAPITAL E INTERESES DEL CRED. EXTRA. AL FNDR SG. RD N° 195/2015 Y CONT. SANO N°350/2015, MOD. Y DOC. ADJ. COBRO DE ÚTILES DE ESCRITORIO DE LA CUT N°3987 LIBRETA N°00862012001 FNDR - ADMINISTRACIÓN"/>
    <m/>
    <m/>
    <m/>
    <m/>
    <m/>
    <m/>
    <n v="60"/>
    <n v="0"/>
    <s v="NO_CONCILIADO"/>
  </r>
  <r>
    <x v="56"/>
    <m/>
    <x v="56"/>
    <x v="22"/>
    <s v="O22561910002"/>
    <s v="BOD"/>
    <n v="2256191"/>
    <m/>
    <s v="00099021001 DEPOSITO DE EFECTIVO, DEPOSITANTE: LUIS ALBERTO ZUÑIGA ROJAS, CONCEPTO: DEV. PASAJES AEREOS, CUENTA DE DEPOSITO: CUENTA UNICA DEL TESORO/DJBR"/>
    <m/>
    <m/>
    <m/>
    <m/>
    <m/>
    <m/>
    <n v="0"/>
    <n v="320"/>
    <s v="NO_CONCILIADO"/>
  </r>
  <r>
    <x v="61"/>
    <m/>
    <x v="61"/>
    <x v="22"/>
    <s v="O22563160002"/>
    <s v="BOD"/>
    <n v="2256316"/>
    <m/>
    <s v="00119012001 DEPOSITO DE EFECTIVO, DEPOSITANTE: ALAN CHURA QUISPE, CONCEPTO: SANCION DE MEDIO DIA DE DESCUENTO, CUENTA DE DEPOSITO: CUENTA UNICA DEL TESORO"/>
    <m/>
    <m/>
    <m/>
    <m/>
    <m/>
    <m/>
    <n v="0"/>
    <n v="33.299999999999997"/>
    <s v="NO_CONCILIADO"/>
  </r>
  <r>
    <x v="0"/>
    <m/>
    <x v="0"/>
    <x v="22"/>
    <s v="O22563190002"/>
    <s v="BOD"/>
    <n v="2256319"/>
    <m/>
    <s v="00099021001 DEPOSITO DE EFECTIVO, DEPOSITANTE: JORGE NINA BERNAL, CONCEPTO: DEVOLUCION, CUENTA DE DEPOSITO: CUENTA UNICA DEL TESORO"/>
    <m/>
    <m/>
    <m/>
    <m/>
    <m/>
    <m/>
    <n v="0"/>
    <n v="900"/>
    <s v="NO_CONCILIADO"/>
  </r>
  <r>
    <x v="62"/>
    <m/>
    <x v="62"/>
    <x v="22"/>
    <s v="O22563420002"/>
    <s v="BOD"/>
    <n v="2256342"/>
    <m/>
    <s v="00234012001 DEPOSITO DE EFECTIVO, DEPOSITANTE: JAVIER TAQUILA CUAQUIRA, CONCEPTO: DEVOLUCION DE VIATICOS C-31 N°150, CUENTA DE DEPOSITO: CUENTA UNICA DEL TESORO"/>
    <m/>
    <m/>
    <m/>
    <m/>
    <m/>
    <m/>
    <n v="0"/>
    <n v="1200"/>
    <s v="NO_CONCILIADO"/>
  </r>
  <r>
    <x v="0"/>
    <m/>
    <x v="0"/>
    <x v="22"/>
    <s v="O22563390002"/>
    <s v="BOD"/>
    <n v="2256339"/>
    <m/>
    <s v="00099021001 DEPOSITO DE EFECTIVO, DEPOSITANTE: CALLISAYA RODRIGUEZ GLORIA MAGDALENA, CONCEPTO: DEV. PASAJE AEREO NO UTILIZADOS -TRAMO SER-LPB, CUENTA DE DEPOSITO: CUENTA UNICA DEL TESORO"/>
    <m/>
    <m/>
    <m/>
    <m/>
    <m/>
    <m/>
    <n v="0"/>
    <n v="514"/>
    <s v="NO_CONCILIADO"/>
  </r>
  <r>
    <x v="17"/>
    <m/>
    <x v="17"/>
    <x v="22"/>
    <s v="O22563410002"/>
    <s v="BOD"/>
    <n v="2256341"/>
    <m/>
    <s v="00099021001 DEPOSITO DE EFECTIVO, DEPOSITANTE: MARIA ESTELA MACHACA LEANDRO, CONCEPTO: DEVOLUCION DE SUELDO JULIO 2024, CUENTA DE DEPOSITO: CUENTA UNICA DEL TESORO/DJBR"/>
    <m/>
    <m/>
    <m/>
    <m/>
    <m/>
    <m/>
    <n v="0"/>
    <n v="84.23"/>
    <s v="NO_CONCILIADO"/>
  </r>
  <r>
    <x v="62"/>
    <m/>
    <x v="62"/>
    <x v="22"/>
    <s v="O22563430002"/>
    <s v="BOD"/>
    <n v="2256343"/>
    <m/>
    <s v="00234012001 DEPOSITO DE EFECTIVO, DEPOSITANTE: FRANKLIN EDWIN PEREZ LOZANO, CONCEPTO: DEVOLUCION DE VIATICOS C-31 N°150, CUENTA DE DEPOSITO: CUENTA UNICA DEL TESORO"/>
    <m/>
    <m/>
    <m/>
    <m/>
    <m/>
    <m/>
    <n v="0"/>
    <n v="1200"/>
    <s v="NO_CONCILIADO"/>
  </r>
  <r>
    <x v="62"/>
    <m/>
    <x v="62"/>
    <x v="22"/>
    <s v="O22563460002"/>
    <s v="BOD"/>
    <n v="2256346"/>
    <m/>
    <s v="00234012001 DEPOSITO DE EFECTIVO, DEPOSITANTE: JUDITH PRISCILA GUTIERREZ MACHICADO, CONCEPTO: DEVOLUCION DE VIATICOS C-31 N°150, CUENTA DE DEPOSITO: CUENTA UNICA DEL TESORO"/>
    <m/>
    <m/>
    <m/>
    <m/>
    <m/>
    <m/>
    <n v="0"/>
    <n v="1200"/>
    <s v="NO_CONCILIADO"/>
  </r>
  <r>
    <x v="5"/>
    <m/>
    <x v="5"/>
    <x v="22"/>
    <s v="O22563810002"/>
    <s v="BOD"/>
    <n v="2256381"/>
    <m/>
    <s v="00099021001 DEPOSITO DE EFECTIVO, DEPOSITANTE: SONIA ELDER VILDOZO VDA DE TARQUI, CONCEPTO: COBRO INDEBIDO, CUENTA DE DEPOSITO: CUENTA UNICA DEL TESORO/DJBR"/>
    <m/>
    <m/>
    <m/>
    <m/>
    <m/>
    <m/>
    <n v="0"/>
    <n v="2097.7600000000002"/>
    <s v="NO_CONCILIADO"/>
  </r>
  <r>
    <x v="41"/>
    <m/>
    <x v="41"/>
    <x v="22"/>
    <s v="O22563930002"/>
    <s v="BOD"/>
    <n v="2256393"/>
    <m/>
    <s v="00206012001 DEPOSITO DE EFECTIVO, DEPOSITANTE: INSTITUTO NACIONAL DE ESTADISTICA, CONCEPTO: DEPÓSITO POR VENTA DE LA OFICINA CENTRAL LA PAZ. DE FECHA 03/02/2025, CUENTA DE DEPOSITO: CUENTA UNICA DEL TESORO"/>
    <m/>
    <m/>
    <m/>
    <m/>
    <m/>
    <m/>
    <n v="0"/>
    <n v="80.099999999999994"/>
    <s v="NO_CONCILIADO"/>
  </r>
  <r>
    <x v="10"/>
    <m/>
    <x v="10"/>
    <x v="22"/>
    <s v="O22564170002"/>
    <s v="BOD"/>
    <n v="2256417"/>
    <m/>
    <s v="00383012001 DEPOSITO DE EFECTIVO, DEPOSITANTE: AGENCIA BOLIVIANA DE CORREOS, CONCEPTO: REGIONAL LA PAZ 27-31/01/2025, CUENTA DE DEPOSITO: CUENTA UNICA DEL TESORO"/>
    <m/>
    <m/>
    <m/>
    <m/>
    <m/>
    <m/>
    <n v="0"/>
    <n v="49108.5"/>
    <s v="NO_CONCILIADO"/>
  </r>
  <r>
    <x v="0"/>
    <m/>
    <x v="0"/>
    <x v="22"/>
    <s v="O22564270002"/>
    <s v="BOD"/>
    <n v="2256427"/>
    <m/>
    <s v="00099021001 DEPOSITO DE EFECTIVO, DEPOSITANTE: LUIS FRANCISCO ORELLANA ESPINOZA, CONCEPTO: SALDO CONSTRUCCION, CUENTA DE DEPOSITO: CUENTA UNICA DEL TESORO"/>
    <m/>
    <m/>
    <m/>
    <m/>
    <m/>
    <m/>
    <n v="0"/>
    <n v="26717.35"/>
    <s v="NO_CONCILIADO"/>
  </r>
  <r>
    <x v="0"/>
    <m/>
    <x v="0"/>
    <x v="22"/>
    <s v="O22564280002"/>
    <s v="BOD"/>
    <n v="2256428"/>
    <m/>
    <s v="00099021001 DEPOSITO DE EFECTIVO, DEPOSITANTE: LUIS FRANCISCO ORELLANA ESPINOZA, CONCEPTO: COSTO TERRENO SEGUN CUADRO COMIBOL, CUENTA DE DEPOSITO: CUENTA UNICA DEL TESORO"/>
    <m/>
    <m/>
    <m/>
    <m/>
    <m/>
    <m/>
    <n v="0"/>
    <n v="41650.379999999997"/>
    <s v="NO_CONCILIADO"/>
  </r>
  <r>
    <x v="63"/>
    <m/>
    <x v="63"/>
    <x v="22"/>
    <s v="B22562080002"/>
    <s v="BOD"/>
    <n v="2256208"/>
    <m/>
    <s v="00389032001 DEP.DE CHEQ.AJENOS,RET.DE CAM.,CONCEPTO: LIC. SIN GOCE DE HABER NOV./2024,DEP.: NAABOL/CBBA , PROCEDENCIA: BANCO UNION S.A., CHEQUE: 881, FECHA DE EMISION:04/02/2025"/>
    <m/>
    <m/>
    <m/>
    <m/>
    <m/>
    <m/>
    <n v="0"/>
    <n v="2557.29"/>
    <s v="NO_CONCILIADO"/>
  </r>
  <r>
    <x v="63"/>
    <m/>
    <x v="63"/>
    <x v="22"/>
    <s v="B22562130002"/>
    <s v="BOD"/>
    <n v="2256213"/>
    <m/>
    <s v="00389032001 DEP.DE CHEQ.AJENOS,RET.DE CAM.,CONCEPTO: LIC SIN GOCE DE HABER,DEP.: NAABOL/CBBA , PROCEDENCIA: BANCO UNION S.A., CHEQUE: 882, FECHA DE EMISION:04/02/2025"/>
    <m/>
    <m/>
    <m/>
    <m/>
    <m/>
    <m/>
    <n v="0"/>
    <n v="445.4"/>
    <s v="NO_CONCILIADO"/>
  </r>
  <r>
    <x v="63"/>
    <m/>
    <x v="63"/>
    <x v="22"/>
    <s v="B22562160002"/>
    <s v="BOD"/>
    <n v="2256216"/>
    <m/>
    <s v="00389022001 DEP.DE CHEQ.AJENOS,RET.DE CAM.,CONCEPTO: LIC SIN GOCE DE HABER NOV.,DEP.: NAABOL/LPZ , PROCEDENCIA: BANCO UNION S.A., CHEQUE: 883, FECHA DE EMISION:04/02/2025"/>
    <m/>
    <m/>
    <m/>
    <m/>
    <m/>
    <m/>
    <n v="0"/>
    <n v="955.06"/>
    <s v="NO_CONCILIADO"/>
  </r>
  <r>
    <x v="63"/>
    <m/>
    <x v="63"/>
    <x v="22"/>
    <s v="B22562170002"/>
    <s v="BOD"/>
    <n v="2256217"/>
    <m/>
    <s v="00389042001 DEP.DE CHEQ.AJENOS,RET.DE CAM.,CONCEPTO: LIC SIN GOCE DE HABER NOV.,DEP.: NAABOL/SCZ , PROCEDENCIA: BANCO UNION S.A., CHEQUE: 884, FECHA DE EMISION:04/02/2025"/>
    <m/>
    <m/>
    <m/>
    <m/>
    <m/>
    <m/>
    <n v="0"/>
    <n v="5057.03"/>
    <s v="NO_CONCILIADO"/>
  </r>
  <r>
    <x v="63"/>
    <m/>
    <x v="63"/>
    <x v="22"/>
    <s v="B22562180002"/>
    <s v="BOD"/>
    <n v="2256218"/>
    <m/>
    <s v="00389022001 DEP.DE CHEQ.AJENOS,RET.DE CAM.,CONCEPTO: LIC SIN GOCE DE HABER NOV,,DEP.: NAABOL/LPZ , PROCEDENCIA: BANCO UNION S.A., CHEQUE: 885, FECHA DE EMISION:04/02/2025"/>
    <m/>
    <m/>
    <m/>
    <m/>
    <m/>
    <m/>
    <n v="0"/>
    <n v="3307.37"/>
    <s v="NO_CONCILIADO"/>
  </r>
  <r>
    <x v="63"/>
    <m/>
    <x v="63"/>
    <x v="22"/>
    <s v="B22562200002"/>
    <s v="BOD"/>
    <n v="2256220"/>
    <m/>
    <s v="00389022001 DEP.DE CHEQ.AJENOS,RET.DE CAM.,CONCEPTO: LIC SIN GOCE DE HABER NOV,DEP.: NAABOL/LPZ , PROCEDENCIA: BANCO UNION S.A., CHEQUE: 886, FECHA DE EMISION:04/02/2025"/>
    <m/>
    <m/>
    <m/>
    <m/>
    <m/>
    <m/>
    <n v="0"/>
    <n v="325.14"/>
    <s v="NO_CONCILIADO"/>
  </r>
  <r>
    <x v="63"/>
    <m/>
    <x v="63"/>
    <x v="22"/>
    <s v="B22562220002"/>
    <s v="BOD"/>
    <n v="2256222"/>
    <m/>
    <s v="00389032001 DEP.DE CHEQ.AJENOS,RET.DE CAM.,CONCEPTO: LIC. SIN GOCE DE HABER NOV,DEP.: NAABOL/CBBA , PROCEDENCIA: BANCO UNION S.A., CHEQUE: 887, FECHA DE EMISION:04/02/2025"/>
    <m/>
    <m/>
    <m/>
    <m/>
    <m/>
    <m/>
    <n v="0"/>
    <n v="754.98"/>
    <s v="NO_CONCILIADO"/>
  </r>
  <r>
    <x v="63"/>
    <m/>
    <x v="63"/>
    <x v="22"/>
    <s v="B22562230002"/>
    <s v="BOD"/>
    <n v="2256223"/>
    <m/>
    <s v="00389012001 DEP.DE CHEQ.AJENOS,RET.DE CAM.,CONCEPTO: GARANTIAS BENI,DEP.: NAABOL- CENTRAL , PROCEDENCIA: BANCO UNION S.A., CHEQUE: 888, FECHA DE EMISION:04/02/2025"/>
    <m/>
    <m/>
    <m/>
    <m/>
    <m/>
    <m/>
    <n v="0"/>
    <n v="1358.4"/>
    <s v="NO_CONCILIADO"/>
  </r>
  <r>
    <x v="63"/>
    <m/>
    <x v="63"/>
    <x v="22"/>
    <s v="B22562260002"/>
    <s v="BOD"/>
    <n v="2256226"/>
    <m/>
    <s v="00389012001 DEP.DE CHEQ.AJENOS,RET.DE CAM.,CONCEPTO: GARANTIAS BENI,DEP.: NAABOL- CENTRAL , PROCEDENCIA: BANCO UNION S.A., CHEQUE: 889, FECHA DE EMISION:04/02/2025"/>
    <m/>
    <m/>
    <m/>
    <m/>
    <m/>
    <m/>
    <n v="0"/>
    <n v="2136.6999999999998"/>
    <s v="NO_CONCILIADO"/>
  </r>
  <r>
    <x v="56"/>
    <m/>
    <x v="56"/>
    <x v="22"/>
    <s v="B22562280002"/>
    <s v="BOD"/>
    <n v="2256228"/>
    <m/>
    <s v="00099021001 DEP.DE CHEQ.AJENOS,RET.DE CAM.,CONCEPTO: DEV. PASAJES - FREDDY VELASQUEZ APARICIO,DEP.: CAMARA DE DIPUTADOS , PROCEDENCIA: BANCO UNION S.A., CHEQUE: 3006, FECHA DE EMISION:03/02/2025"/>
    <m/>
    <m/>
    <m/>
    <m/>
    <m/>
    <m/>
    <n v="0"/>
    <n v="1510"/>
    <s v="NO_CONCILIADO"/>
  </r>
  <r>
    <x v="56"/>
    <m/>
    <x v="56"/>
    <x v="22"/>
    <s v="B22562310002"/>
    <s v="BOD"/>
    <n v="2256231"/>
    <m/>
    <s v="00099021001 DEP.DE CHEQ.AJENOS,RET.DE CAM.,CONCEPTO: DEV PASAJES- ENRIQUE GUTIERREZ TELLEZ,DEP.: CAMARA DE DIPUTADOS , PROCEDENCIA: BANCO UNION S.A., CHEQUE: 3005, FECHA DE EMISION:03/02/2025"/>
    <m/>
    <m/>
    <m/>
    <m/>
    <m/>
    <m/>
    <n v="0"/>
    <n v="514"/>
    <s v="NO_CONCILIADO"/>
  </r>
  <r>
    <x v="56"/>
    <m/>
    <x v="56"/>
    <x v="22"/>
    <s v="B22562340002"/>
    <s v="BOD"/>
    <n v="2256234"/>
    <m/>
    <s v="00099021001 DEP.DE CHEQ.AJENOS,RET.DE CAM.,CONCEPTO: DEV. PASAJES- REINALDO NINA CACERES,DEP.: CAMARA DE DIPUTADOS , PROCEDENCIA: BANCO UNION S.A., CHEQUE: 3004, FECHA DE EMISION:03/02/2025"/>
    <m/>
    <m/>
    <m/>
    <m/>
    <m/>
    <m/>
    <n v="0"/>
    <n v="723"/>
    <s v="NO_CONCILIADO"/>
  </r>
  <r>
    <x v="64"/>
    <m/>
    <x v="64"/>
    <x v="22"/>
    <s v="B22563100002"/>
    <s v="BOD"/>
    <n v="2256310"/>
    <m/>
    <s v="00591012001 DEP.DE CHEQ.AJENOS,RET.DE CAM.,CONCEPTO: SEGUN HR:MT/2025-00604,DEP.: E.E.T.C. MI TELEFERICO , PROCEDENCIA: BANCO UNION S.A., CHEQUE: 4088, FECHA DE EMISION:30/01/2025"/>
    <m/>
    <m/>
    <m/>
    <m/>
    <m/>
    <m/>
    <n v="0"/>
    <n v="200"/>
    <s v="NO_CONCILIADO"/>
  </r>
  <r>
    <x v="50"/>
    <m/>
    <x v="50"/>
    <x v="22"/>
    <s v="B22563250002"/>
    <s v="BOD"/>
    <n v="2256325"/>
    <m/>
    <s v="00155012001 DEP.DE CHEQ.AJENOS,RET.DE CAM.,CONCEPTO: OTROS INGRESOS POR RECLASIFICACION FONDO EN CUSTODIA 2023,DEP.: DIRNOPLU , PROCEDENCIA: BANCO UNION S.A., CHEQUE: 1037, FECHA DE EMISION:03/02/2025"/>
    <m/>
    <m/>
    <m/>
    <m/>
    <m/>
    <m/>
    <n v="0"/>
    <n v="2095"/>
    <s v="NO_CONCILIADO"/>
  </r>
  <r>
    <x v="2"/>
    <m/>
    <x v="2"/>
    <x v="22"/>
    <s v="B22563450002"/>
    <s v="BOD"/>
    <n v="2256345"/>
    <m/>
    <s v="00081011108 DEP.DE CHEQ.AJENOS,RET.DE CAM.,CONCEPTO: RECUPERACION DE ACREENCIAS NUREJ 2019 4904,DEP.: NINNET DIVY ESPEJO ANDRADE , PROCEDENCIA: BANCO UNION S.A., CHEQUE: 24196, FECHA DE EMISION:07/01/2025"/>
    <m/>
    <m/>
    <m/>
    <m/>
    <m/>
    <m/>
    <n v="0"/>
    <n v="4645.8"/>
    <s v="NO_CONCILIADO"/>
  </r>
  <r>
    <x v="2"/>
    <m/>
    <x v="2"/>
    <x v="22"/>
    <s v="B22563470002"/>
    <s v="BOD"/>
    <n v="2256347"/>
    <m/>
    <s v="00081011108 DEP.DE CHEQ.AJENOS,RET.DE CAM.,CONCEPTO: RECUPERACION DE ACREENCIAS NUREJ 2011 25978,DEP.: NINNET DIVY ESPEJO ANDRADE , PROCEDENCIA: BANCO UNION S.A., CHEQUE: 24212, FECHA DE EMISION:10/01/2025"/>
    <m/>
    <m/>
    <m/>
    <m/>
    <m/>
    <m/>
    <n v="0"/>
    <n v="7213.8"/>
    <s v="NO_CONCILIADO"/>
  </r>
  <r>
    <x v="6"/>
    <m/>
    <x v="6"/>
    <x v="22"/>
    <s v="Q21648670002"/>
    <s v="CRV"/>
    <n v="2164867"/>
    <m/>
    <s v="NUMERO DE LIBRETA CUT: 00099021001 OPERACIÓN E75 TRANSFERENCIA DE LA CUENTA FISCAL BUN A LA CUT EN MN TRANSF.FDOS.AL.BCB GOBIERNO AUTONOMO MUNICIPAL DE ALTO BENI CITE: GAMB/M.A.E./BMS/DES-0028/2025 CUENTA CUT 3987 LIBRETA NÂ° 00099021001"/>
    <m/>
    <m/>
    <m/>
    <m/>
    <m/>
    <m/>
    <n v="0"/>
    <n v="546958.05000000005"/>
    <s v="NO_CONCILIADO"/>
  </r>
  <r>
    <x v="17"/>
    <m/>
    <x v="17"/>
    <x v="22"/>
    <s v="Q21648540002"/>
    <s v="CRV"/>
    <n v="2164854"/>
    <m/>
    <s v="NUMERO DE LIBRETA CUT: 00046114201 OPERACIÓN E18 TRANSFERENCIA DEL SISTEMA FINANCIERO POR CUENTA DE TERCEROS A LA CUT DEVOLUCION DE COMISIONES BANCARIAS POR PAGOS MAL EFECTUADOS DEL BONO MADRE NINO NINA JUANA AZURDUY GESTION 2024 NOTA CITE: MSYD/BJA/CE/52/2025"/>
    <m/>
    <m/>
    <m/>
    <m/>
    <m/>
    <m/>
    <n v="0"/>
    <n v="13.52"/>
    <s v="NO_CONCILIADO"/>
  </r>
  <r>
    <x v="59"/>
    <m/>
    <x v="59"/>
    <x v="22"/>
    <s v="Q21648560002"/>
    <s v="CRV"/>
    <n v="2164856"/>
    <m/>
    <s v="NUMERO DE LIBRETA CUT: 03420102001 OPERACIÓN E18 TRANSFERENCIA DEL SISTEMA FINANCIERO POR CUENTA DE TERCEROS A LA CUT TRANSFERENCIA DE SALDOS NO UTILIZADOS EN CUMPLIMIENTO AL ARTÃCULO 7, NUMERAL 7.3.4 DEL REGLAMENTO OPERATIVO DEL FIDEICOMISO AEVIVIENDA ENERO 2025"/>
    <m/>
    <m/>
    <m/>
    <m/>
    <m/>
    <m/>
    <n v="0"/>
    <n v="4434579.95"/>
    <s v="NO_CONCILIADO"/>
  </r>
  <r>
    <x v="11"/>
    <m/>
    <x v="11"/>
    <x v="22"/>
    <s v="Q21648850002"/>
    <s v="CRV"/>
    <n v="2164885"/>
    <m/>
    <s v="NUMERO DE LIBRETA CUT: 00291012002 OPERACIÓN E18 TRANSFERENCIA DEL SISTEMA FINANCIERO POR CUENTA DE TERCEROS A LA CUT TRANSFERENCIA POR RECLAMACION NO. SPP-000096 POLIZA SPP-033474 BENEFICIARIO ADMINISTRADORA BOLIVIANA DE CARRETERAS"/>
    <m/>
    <m/>
    <m/>
    <m/>
    <m/>
    <m/>
    <n v="0"/>
    <n v="81410.850000000006"/>
    <s v="NO_CONCILIADO"/>
  </r>
  <r>
    <x v="16"/>
    <m/>
    <x v="16"/>
    <x v="22"/>
    <s v="S11186470002"/>
    <s v="CRV"/>
    <n v="1118647"/>
    <m/>
    <s v="||TRANSFERENCIA DE FONDOS S/G. MENSAJES SWIFTS NROS.1775-1776, EN ATENCIÓN A NOTA CITE: ABE-DGE 166/2024 DE FECHA 6/3/2024 (HRE-TGL-4111) ENVIADO POR LA AGENCIA BOLIVIANA ESPACIAL. A LA LIBRETA 585012002 ABE - VENTA DE SERVICIOS COMUNICACIÓN; P.CTA. DE SES S A"/>
    <m/>
    <m/>
    <m/>
    <m/>
    <m/>
    <m/>
    <n v="0"/>
    <n v="12896.8"/>
    <s v="NO_CONCILIADO"/>
  </r>
  <r>
    <x v="34"/>
    <m/>
    <x v="34"/>
    <x v="22"/>
    <s v="S11186790001"/>
    <s v="COB"/>
    <n v="1118679"/>
    <m/>
    <s v="COBRO DE||ÚTILES DE ESCRITORIO SG. CITE: DGE-GEF-LCR-DYF-0873-CAR/25 POR EL REGISTRO DEL COMPROBANTE CONTABLE N°1118678 DEL PAGO ANTICIPADO DE CAPITAL E INTERESES DEL CRED. EXTRA. AL FNDR SG. RD N° 195/2015 Y CONT. SANO N°350/2015, MOD. Y DOC. ADJ COBRO DE ÚTILES DE ESCRITORIO DE LA CUT N°3987 LIBRETA N°00862012001 FNDR - ADMINISTRACIÓN"/>
    <m/>
    <m/>
    <m/>
    <m/>
    <m/>
    <m/>
    <n v="60"/>
    <n v="0"/>
    <s v="NO_CONCILIADO"/>
  </r>
  <r>
    <x v="7"/>
    <m/>
    <x v="7"/>
    <x v="22"/>
    <s v="S11186420003"/>
    <s v="COB"/>
    <n v="1118642"/>
    <m/>
    <s v="||TRANSFERENCIA DE FONDOS S/G MENSAJE SWIFT NRO. 1754 EN ATENCIÓN A NOTA: DGAC/DAF/FIN/NE-0008/25 (HRE-TGL-2025-1866) ENVIADO POR LA DIRECCIÓN GENERAL DE AERONÁUTICA CIVIL (SECTOR PÚBLICO). DEBITO DE LA LIBRETA 00117012001 DGAC, REPOSICIÓN ÚTILES DE ESCRITORIO."/>
    <m/>
    <m/>
    <m/>
    <m/>
    <m/>
    <m/>
    <n v="60"/>
    <n v="0"/>
    <s v="NO_CONCILIADO"/>
  </r>
  <r>
    <x v="9"/>
    <m/>
    <x v="9"/>
    <x v="23"/>
    <s v="O22566240002"/>
    <s v="BOD"/>
    <n v="2256624"/>
    <m/>
    <s v="00086044201 DEPOSITO DE EFECTIVO, DEPOSITANTE: SISTEMA DE RIEGO COMBUYO, CONCEPTO: CONTRAPARTE PROY. SISIN TPP 00860000190, CUENTA DE DEPOSITO: CUENTA UNICA DEL TESORO"/>
    <m/>
    <m/>
    <m/>
    <m/>
    <m/>
    <m/>
    <n v="0"/>
    <n v="58197"/>
    <s v="NO_CONCILIADO"/>
  </r>
  <r>
    <x v="9"/>
    <m/>
    <x v="9"/>
    <x v="23"/>
    <s v="O22566280002"/>
    <s v="BOD"/>
    <n v="2256628"/>
    <m/>
    <s v="00086044201 DEPOSITO DE EFECTIVO, DEPOSITANTE: SISTEMA DE RIEGO CHAUPISUYO, CONCEPTO: CONTRAPARTE PROY. SISIN TPP-00860000201, CUENTA DE DEPOSITO: CUENTA UNICA DEL TESORO"/>
    <m/>
    <m/>
    <m/>
    <m/>
    <m/>
    <m/>
    <n v="0"/>
    <n v="39819"/>
    <s v="NO_CONCILIADO"/>
  </r>
  <r>
    <x v="9"/>
    <m/>
    <x v="9"/>
    <x v="23"/>
    <s v="O22566440002"/>
    <s v="BOD"/>
    <n v="2256644"/>
    <m/>
    <s v="00086044201 DEPOSITO DE EFECTIVO, DEPOSITANTE: SISTEMA DE RIEGO CHACA MAYU CHINCHIRI, CONCEPTO: CONTRAPARTE PROY. SISIN 00860000195, CUENTA DE DEPOSITO: CUENTA UNICA DEL TESORO"/>
    <m/>
    <m/>
    <m/>
    <m/>
    <m/>
    <m/>
    <n v="0"/>
    <n v="21441"/>
    <s v="NO_CONCILIADO"/>
  </r>
  <r>
    <x v="65"/>
    <m/>
    <x v="65"/>
    <x v="23"/>
    <s v="O22566550002"/>
    <s v="BOD"/>
    <n v="2256655"/>
    <m/>
    <s v="00133012001 DEPOSITO DE EFECTIVO, DEPOSITANTE: ARON ESPINOZA OLIVER, CONCEPTO: SALDO SEMBRANDO ESPERANZA, CUENTA DE DEPOSITO: CUENTA UNICA DEL TESORO"/>
    <m/>
    <m/>
    <m/>
    <m/>
    <m/>
    <m/>
    <n v="0"/>
    <n v="11380"/>
    <s v="NO_CONCILIADO"/>
  </r>
  <r>
    <x v="9"/>
    <m/>
    <x v="9"/>
    <x v="23"/>
    <s v="O22566570002"/>
    <s v="BOD"/>
    <n v="2256657"/>
    <m/>
    <s v="00086044201 DEPOSITO DE EFECTIVO, DEPOSITANTE: SISTEMA DE RIEGO PIRHUAS, CONCEPTO: CONTRAPARTE PROY. SISIN 00860000185, CUENTA DE DEPOSITO: CUENTA UNICA DEL TESORO"/>
    <m/>
    <m/>
    <m/>
    <m/>
    <m/>
    <m/>
    <n v="0"/>
    <n v="39819"/>
    <s v="NO_CONCILIADO"/>
  </r>
  <r>
    <x v="9"/>
    <m/>
    <x v="9"/>
    <x v="23"/>
    <s v="O22566720002"/>
    <s v="BOD"/>
    <n v="2256672"/>
    <m/>
    <s v="00086044201 DEPOSITO DE EFECTIVO, DEPOSITANTE: SISTEMA DE RIEGO CERRILLO, CONCEPTO: CONTRAPARTE PROY. SISIN 00860000203, CUENTA DE DEPOSITO: CUENTA UNICA DEL TESORO"/>
    <m/>
    <m/>
    <m/>
    <m/>
    <m/>
    <m/>
    <n v="0"/>
    <n v="9026"/>
    <s v="NO_CONCILIADO"/>
  </r>
  <r>
    <x v="5"/>
    <m/>
    <x v="5"/>
    <x v="23"/>
    <s v="O22566750002"/>
    <s v="BOD"/>
    <n v="2256675"/>
    <m/>
    <s v="00015011108 DEPOSITO DE EFECTIVO, DEPOSITANTE: MINISTERIO DE GOBIERNO, CONCEPTO: DEV. RECURSOS, CUENTA DE DEPOSITO: CUENTA UNICA DEL TESORO"/>
    <m/>
    <m/>
    <m/>
    <m/>
    <m/>
    <m/>
    <n v="0"/>
    <n v="2226"/>
    <s v="NO_CONCILIADO"/>
  </r>
  <r>
    <x v="5"/>
    <m/>
    <x v="5"/>
    <x v="23"/>
    <s v="O22566760002"/>
    <s v="BOD"/>
    <n v="2256676"/>
    <m/>
    <s v="00015011108 DEPOSITO DE EFECTIVO, DEPOSITANTE: MINISTERIO DE GOBIERNO, CONCEPTO: DEV. RECURSOS, CUENTA DE DEPOSITO: CUENTA UNICA DEL TESORO"/>
    <m/>
    <m/>
    <m/>
    <m/>
    <m/>
    <m/>
    <n v="0"/>
    <n v="646"/>
    <s v="NO_CONCILIADO"/>
  </r>
  <r>
    <x v="5"/>
    <m/>
    <x v="5"/>
    <x v="23"/>
    <s v="O22566770002"/>
    <s v="BOD"/>
    <n v="2256677"/>
    <m/>
    <s v="00015011108 DEPOSITO DE EFECTIVO, DEPOSITANTE: MINISTERIO DE GOBIERNO, CONCEPTO: DEV. RECURSOS, CUENTA DE DEPOSITO: CUENTA UNICA DEL TESORO"/>
    <m/>
    <m/>
    <m/>
    <m/>
    <m/>
    <m/>
    <n v="0"/>
    <n v="646"/>
    <s v="NO_CONCILIADO"/>
  </r>
  <r>
    <x v="11"/>
    <m/>
    <x v="11"/>
    <x v="23"/>
    <s v="O22566800002"/>
    <s v="BOD"/>
    <n v="2256680"/>
    <m/>
    <s v="00291012002 DEPOSITO DE EFECTIVO, DEPOSITANTE: DRINA ISABEL CHOQUE DEL CARPIO, CONCEPTO: EXTRAVIO DE CREDENCIAL, CUENTA DE DEPOSITO: CUENTA UNICA DEL TESORO"/>
    <m/>
    <m/>
    <m/>
    <m/>
    <m/>
    <m/>
    <n v="0"/>
    <n v="70"/>
    <s v="NO_CONCILIADO"/>
  </r>
  <r>
    <x v="33"/>
    <m/>
    <x v="33"/>
    <x v="23"/>
    <s v="O22566820002"/>
    <s v="BOD"/>
    <n v="2256682"/>
    <m/>
    <s v="00132012007 DEPOSITO DE EFECTIVO, DEPOSITANTE: MELISSA CALLE YAVINCHA, CONCEPTO: DEVOLUCION PREV. 1680, CUENTA DE DEPOSITO: CUENTA UNICA DEL TESORO"/>
    <m/>
    <m/>
    <m/>
    <m/>
    <m/>
    <m/>
    <n v="0"/>
    <n v="300"/>
    <s v="NO_CONCILIADO"/>
  </r>
  <r>
    <x v="17"/>
    <m/>
    <x v="17"/>
    <x v="23"/>
    <s v="O22566830002"/>
    <s v="BOD"/>
    <n v="2256683"/>
    <m/>
    <s v="00046171101 DEPOSITO DE EFECTIVO, DEPOSITANTE: LAFCOS SRL, CONCEPTO: SANCION PECUNIARIA, CUENTA DE DEPOSITO: CUENTA UNICA DEL TESORO"/>
    <m/>
    <m/>
    <m/>
    <m/>
    <m/>
    <m/>
    <n v="0"/>
    <n v="500"/>
    <s v="NO_CONCILIADO"/>
  </r>
  <r>
    <x v="38"/>
    <m/>
    <x v="38"/>
    <x v="23"/>
    <s v="O22566840002"/>
    <s v="BOD"/>
    <n v="2256684"/>
    <m/>
    <s v="00099021001 DEPOSITO DE EFECTIVO, DEPOSITANTE: RODRIGO AMILCAR HUANCA BALDIVIEZO, CONCEPTO: DEVOLUCION DE PAGO EN EXCESO, CUENTA DE DEPOSITO: CUENTA UNICA DEL TESORO/DJBR"/>
    <m/>
    <m/>
    <m/>
    <m/>
    <m/>
    <m/>
    <n v="0"/>
    <n v="1052.6099999999999"/>
    <s v="NO_CONCILIADO"/>
  </r>
  <r>
    <x v="2"/>
    <m/>
    <x v="2"/>
    <x v="23"/>
    <s v="O22566990002"/>
    <s v="BOD"/>
    <n v="2256699"/>
    <m/>
    <s v="00081011101 DEPOSITO DE EFECTIVO, DEPOSITANTE: WILFREDO EDGAR RAMIREZ CHOQUE, CONCEPTO: DEPÓSITO EXTRAVIO CREDENCIAL, CUENTA DE DEPOSITO: CUENTA UNICA DEL TESORO"/>
    <m/>
    <m/>
    <m/>
    <m/>
    <m/>
    <m/>
    <n v="0"/>
    <n v="25"/>
    <s v="NO_CONCILIADO"/>
  </r>
  <r>
    <x v="0"/>
    <m/>
    <x v="0"/>
    <x v="23"/>
    <s v="O22567050002"/>
    <s v="BOD"/>
    <n v="2256705"/>
    <m/>
    <s v="00099021001 DEPOSITO DE EFECTIVO, DEPOSITANTE: VICENTE JERRY RIVEROS MORN, CONCEPTO: DEVOLUCION, CUENTA DE DEPOSITO: CUENTA UNICA DEL TESORO"/>
    <m/>
    <m/>
    <m/>
    <m/>
    <m/>
    <m/>
    <n v="0"/>
    <n v="10063.81"/>
    <s v="NO_CONCILIADO"/>
  </r>
  <r>
    <x v="0"/>
    <m/>
    <x v="0"/>
    <x v="23"/>
    <s v="O22567140002"/>
    <s v="BOD"/>
    <n v="2256714"/>
    <m/>
    <s v="00099021001 DEPOSITO DE EFECTIVO, DEPOSITANTE: JAIME ROCHA BALDERRAMA, CONCEPTO: PAGO DE TERRENO, CUENTA DE DEPOSITO: CUENTA UNICA DEL TESORO"/>
    <m/>
    <m/>
    <m/>
    <m/>
    <m/>
    <m/>
    <n v="0"/>
    <n v="35961.9"/>
    <s v="NO_CONCILIADO"/>
  </r>
  <r>
    <x v="0"/>
    <m/>
    <x v="0"/>
    <x v="23"/>
    <s v="O22567150002"/>
    <s v="BOD"/>
    <n v="2256715"/>
    <m/>
    <s v="00099021001 DEPOSITO DE EFECTIVO, DEPOSITANTE: URSINA MANUELO CORNEJO, CONCEPTO: DEVOLUCION, CUENTA DE DEPOSITO: CUENTA UNICA DEL TESORO"/>
    <m/>
    <m/>
    <m/>
    <m/>
    <m/>
    <m/>
    <n v="0"/>
    <n v="2945"/>
    <s v="NO_CONCILIADO"/>
  </r>
  <r>
    <x v="9"/>
    <m/>
    <x v="9"/>
    <x v="23"/>
    <s v="O22567190002"/>
    <s v="BOD"/>
    <n v="2256719"/>
    <m/>
    <s v="00086044201 DEPOSITO DE EFECTIVO, DEPOSITANTE: SISTEMA DE RIEGO MACHACAMARCA, CONCEPTO: CONTRAPARTE PROY. SISIN TPP 00860000192, CUENTA DE DEPOSITO: CUENTA UNICA DEL TESORO"/>
    <m/>
    <m/>
    <m/>
    <m/>
    <m/>
    <m/>
    <n v="0"/>
    <n v="52071"/>
    <s v="NO_CONCILIADO"/>
  </r>
  <r>
    <x v="28"/>
    <m/>
    <x v="28"/>
    <x v="23"/>
    <s v="O22567290002"/>
    <s v="BOD"/>
    <n v="2256729"/>
    <m/>
    <s v="00099021001 DEPOSITO DE EFECTIVO, DEPOSITANTE: JEANNETH MIRIAM ZARATE RADA, CONCEPTO: REEMBOLSO DE BECA POR EL MINISTERIO DE EDUCACION, CUENTA DE DEPOSITO: CUENTA UNICA DEL TESORO"/>
    <m/>
    <m/>
    <m/>
    <m/>
    <m/>
    <m/>
    <n v="0"/>
    <n v="6400"/>
    <s v="NO_CONCILIADO"/>
  </r>
  <r>
    <x v="61"/>
    <m/>
    <x v="61"/>
    <x v="23"/>
    <s v="O22567330002"/>
    <s v="BOD"/>
    <n v="2256733"/>
    <m/>
    <s v="00119012001 DEPOSITO DE EFECTIVO, DEPOSITANTE: MARCIA PAOLA GUZMAN CASTRO, CONCEPTO: DEV. REFRIGERIO PAGADO EN DEMASIA, CUENTA DE DEPOSITO: CUENTA UNICA DEL TESORO"/>
    <m/>
    <m/>
    <m/>
    <m/>
    <m/>
    <m/>
    <n v="0"/>
    <n v="15"/>
    <s v="NO_CONCILIADO"/>
  </r>
  <r>
    <x v="2"/>
    <m/>
    <x v="2"/>
    <x v="23"/>
    <s v="O22567440002"/>
    <s v="BOD"/>
    <n v="2256744"/>
    <m/>
    <s v="00081011101 DEPOSITO DE EFECTIVO, DEPOSITANTE: PEGGY NERY BARRIENTOS SAN MILLAN, CONCEPTO: DEPÓSITO POR EXTRAVIO DE CREDENCIAL MOPSV, CUENTA DE DEPOSITO: CUENTA UNICA DEL TESORO"/>
    <m/>
    <m/>
    <m/>
    <m/>
    <m/>
    <m/>
    <n v="0"/>
    <n v="25"/>
    <s v="NO_CONCILIADO"/>
  </r>
  <r>
    <x v="63"/>
    <m/>
    <x v="63"/>
    <x v="23"/>
    <s v="B22566220002"/>
    <s v="BOD"/>
    <n v="2256622"/>
    <m/>
    <s v="00389012001 DEP.DE CHEQ.AJENOS,RET.DE CAM.,CONCEPTO: DA 1 GARANTIAS LPZ,DEP.: NAABOL , PROCEDENCIA: BANCO UNION S.A., CHEQUE: 892, FECHA DE EMISION:04/02/2025"/>
    <m/>
    <m/>
    <m/>
    <m/>
    <m/>
    <m/>
    <n v="0"/>
    <n v="180582"/>
    <s v="NO_CONCILIADO"/>
  </r>
  <r>
    <x v="63"/>
    <m/>
    <x v="63"/>
    <x v="23"/>
    <s v="B22566250002"/>
    <s v="BOD"/>
    <n v="2256625"/>
    <m/>
    <s v="00389012001 DEP.DE CHEQ.AJENOS,RET.DE CAM.,CONCEPTO: DA 1 GARANTIAS CBBA,DEP.: NAABOL/CBBA , PROCEDENCIA: BANCO UNION S.A., CHEQUE: 891, FECHA DE EMISION:04/02/2025"/>
    <m/>
    <m/>
    <m/>
    <m/>
    <m/>
    <m/>
    <n v="0"/>
    <n v="151245.82"/>
    <s v="NO_CONCILIADO"/>
  </r>
  <r>
    <x v="66"/>
    <m/>
    <x v="66"/>
    <x v="23"/>
    <s v="B22566530002"/>
    <s v="BOD"/>
    <n v="2256653"/>
    <m/>
    <s v="00578012002 DEP.DE CHEQ.AJENOS,RET.DE CAM.,CONCEPTO: REVERSION,DEP.: BOLIVIANA DE AVIACION , PROCEDENCIA: BANCO UNION S.A., CHEQUE: 19357, FECHA DE EMISION:04/02/2025"/>
    <m/>
    <m/>
    <m/>
    <m/>
    <m/>
    <m/>
    <n v="0"/>
    <n v="91120.7"/>
    <s v="NO_CONCILIADO"/>
  </r>
  <r>
    <x v="66"/>
    <m/>
    <x v="66"/>
    <x v="23"/>
    <s v="B22566540002"/>
    <s v="BOD"/>
    <n v="2256654"/>
    <m/>
    <s v="00578012002 DEP.DE CHEQ.AJENOS,RET.DE CAM.,CONCEPTO: REVERSION,DEP.: BOLIVIANA DE AVIACION , PROCEDENCIA: BANCO UNION S.A., CHEQUE: 19356, FECHA DE EMISION:04/02/2025"/>
    <m/>
    <m/>
    <m/>
    <m/>
    <m/>
    <m/>
    <n v="0"/>
    <n v="0.49"/>
    <s v="NO_CONCILIADO"/>
  </r>
  <r>
    <x v="5"/>
    <m/>
    <x v="5"/>
    <x v="23"/>
    <s v="B22566730002"/>
    <s v="BOD"/>
    <n v="2256673"/>
    <m/>
    <s v="00015011108 DEP.DE CHEQ.AJENOS,RET.DE CAM.,CONCEPTO: DEP A LA CUT,DEP.: MINISTERIO DE GOBIERNO , PROCEDENCIA: BANCO UNION S.A., CHEQUE: 2364, FECHA DE EMISION:31/01/2025"/>
    <m/>
    <m/>
    <m/>
    <m/>
    <m/>
    <m/>
    <n v="0"/>
    <n v="15802.33"/>
    <s v="NO_CONCILIADO"/>
  </r>
  <r>
    <x v="36"/>
    <m/>
    <x v="36"/>
    <x v="23"/>
    <s v="B22566780002"/>
    <s v="BOD"/>
    <n v="2256678"/>
    <m/>
    <s v="00047137004 DEP.DE CHEQ.AJENOS,RET.DE CAM.,CONCEPTO: DEVOLUCION,DEP.: ALIANZAS RURALES PAR III , PROCEDENCIA: BANCO UNION S.A., CHEQUE: 367, FECHA DE EMISION:04/02/2025"/>
    <m/>
    <m/>
    <m/>
    <m/>
    <m/>
    <m/>
    <n v="0"/>
    <n v="442.54"/>
    <s v="NO_CONCILIADO"/>
  </r>
  <r>
    <x v="39"/>
    <m/>
    <x v="39"/>
    <x v="23"/>
    <s v="B22566930002"/>
    <s v="BOD"/>
    <n v="2256693"/>
    <m/>
    <s v="00041011103 DEP.DE CHEQ.AJENOS,RET.DE CAM.,CONCEPTO: DEPÓSITOS NO UTILIZADOS PARA LA EMISION DE AUTORIZACIONES PREVIAS DE IMPORTACION SEPTIEMBRE-2024,DEP.: MDPYEP , PROCEDENCIA: BANCO UNION S.A., CHEQUE: 1358, FECHA DE EMISION:30/01/2025"/>
    <m/>
    <m/>
    <m/>
    <m/>
    <m/>
    <m/>
    <n v="0"/>
    <n v="2260.0100000000002"/>
    <s v="NO_CONCILIADO"/>
  </r>
  <r>
    <x v="39"/>
    <m/>
    <x v="39"/>
    <x v="23"/>
    <s v="B22566950002"/>
    <s v="BOD"/>
    <n v="2256695"/>
    <m/>
    <s v="00041011104 DEP.DE CHEQ.AJENOS,RET.DE CAM.,CONCEPTO: DEPÓSITOS NO UTILIZADOS PARA LA EMISION DE LA CERTIFICACION SELLO HECHO EN BOLIVIA SEPTIEMBRE-2024,DEP.: MDPYEP , PROCEDENCIA: BANCO UNION S.A., CHEQUE: 1359, FECHA DE EMISION:30/01/2025"/>
    <m/>
    <m/>
    <m/>
    <m/>
    <m/>
    <m/>
    <n v="0"/>
    <n v="9909"/>
    <s v="NO_CONCILIADO"/>
  </r>
  <r>
    <x v="41"/>
    <m/>
    <x v="41"/>
    <x v="23"/>
    <s v="B22567040002"/>
    <s v="BOD"/>
    <n v="2256704"/>
    <m/>
    <s v="00206012001 DEP.DE CHEQ.AJENOS,RET.DE CAM.,CONCEPTO: DEPÓSITO POR OTROS INGRESOS,DEP.: INSTITUTO NACIONAL DE ESTADISTICA , PROCEDENCIA: BANCO UNION S.A., CHEQUE: 5648, FECHA DE EMISION:04/02/2025"/>
    <m/>
    <m/>
    <m/>
    <m/>
    <m/>
    <m/>
    <n v="0"/>
    <n v="35"/>
    <s v="NO_CONCILIADO"/>
  </r>
  <r>
    <x v="12"/>
    <m/>
    <x v="12"/>
    <x v="23"/>
    <s v="J06269430002"/>
    <s v="NTE"/>
    <n v="10896342"/>
    <m/>
    <s v="A:00099021001 GAM DE COBIJA, TRANSFERENCIA DE RECUPERACIONES SEGÚN NOTA GEF-LCR-DYF-0085-NOT/25 POR CONCEPTO DE PAGO DE CAPITAL E INTERES DE ACUERDO A CONTRATO DE FIDEICOMISO “ACCESOS SEGUROS VIVIR BIEN” (ASVB)."/>
    <m/>
    <m/>
    <m/>
    <m/>
    <m/>
    <m/>
    <n v="0"/>
    <n v="340602.79"/>
    <s v="NO_CONCILIADO"/>
  </r>
  <r>
    <x v="12"/>
    <m/>
    <x v="12"/>
    <x v="23"/>
    <s v="J06269440002"/>
    <s v="NTE"/>
    <n v="10895362"/>
    <m/>
    <s v="A:00099021001 GAM DE VILLAMONTES, TRANSFERENCIA DE RECUPERACIONES SEGÚN NOTA GEF-LCR-DYF-0027-NOT/25 POR CONCEPTO DE PAGO DE CAPITAL E INTERES DE ACUERDO A CONTRATO DE FIDEICOMISO “ACCESOS SEGUROS VIVIR BIEN” (ASVB)."/>
    <m/>
    <m/>
    <m/>
    <m/>
    <m/>
    <m/>
    <n v="0"/>
    <n v="631893.03"/>
    <s v="NO_CONCILIADO"/>
  </r>
  <r>
    <x v="12"/>
    <m/>
    <x v="12"/>
    <x v="23"/>
    <s v="J06269460002"/>
    <s v="NTE"/>
    <n v="10895334"/>
    <m/>
    <s v="A:00099021001 GAD DE ORURO, TRANSFERENCIA DE RECUPERACIONES SEGÚN NOTA GEF-LCR-DYF-0027-NOT/25 POR CONCEPTO DE PAGO DE CAPITAL E INTERES DE ACUERDO A CONTRATO DE FIDEICOMISO “ACCESOS SEGUROS VIVIR BIEN” (ASVB)."/>
    <m/>
    <m/>
    <m/>
    <m/>
    <m/>
    <m/>
    <n v="0"/>
    <n v="926796.77"/>
    <s v="NO_CONCILIADO"/>
  </r>
  <r>
    <x v="12"/>
    <m/>
    <x v="12"/>
    <x v="23"/>
    <s v="J06269490002"/>
    <s v="NTE"/>
    <n v="10895357"/>
    <m/>
    <s v="A:00099021001 GAD DE ORURO, TRANSFERENCIA DE RECUPERACIONES SEGÚN NOTA GEF-LCR-DYF-0027-NOT/25 POR CONCEPTO DE PAGO DE CAPITAL E INTERES DE ACUERDO A CONTRATO DE FIDEICOMISO “ACCESOS SEGUROS VIVIR BIEN” (ASVB)."/>
    <m/>
    <m/>
    <m/>
    <m/>
    <m/>
    <m/>
    <n v="0"/>
    <n v="228512.3"/>
    <s v="NO_CONCILIADO"/>
  </r>
  <r>
    <x v="12"/>
    <m/>
    <x v="12"/>
    <x v="23"/>
    <s v="J06269520002"/>
    <s v="NTE"/>
    <n v="10895219"/>
    <m/>
    <s v="A:00099021001 GAD DE COCHABAMBA, TRANSFERENCIA DE RECUPERACIONES SEGÚN NOTA GEF-LCR-DYF-0027-NOT/25 POR CONCEPTO DE PAGO DE CAPITAL E INTERES DE ACUERDO A CONTRATO DE FIDEICOMISO “ACCESOS SEGUROS VIVIR BIEN” (ASVB)."/>
    <m/>
    <m/>
    <m/>
    <m/>
    <m/>
    <m/>
    <n v="0"/>
    <n v="7393041.4100000001"/>
    <s v="NO_CONCILIADO"/>
  </r>
  <r>
    <x v="12"/>
    <m/>
    <x v="12"/>
    <x v="23"/>
    <s v="J06269540002"/>
    <s v="NTE"/>
    <n v="10895276"/>
    <m/>
    <s v="A:00099021001 GAM DE COBIJA, TRANSFERENCIA DE RECUPERACIONES SEGÚN NOTA GEF-LCR-DYF-0081-NOT/25 POR CONCEPTO DE PAGO DE INTERES DE ACUERDO A CONTRATO DE FIDEICOMISO “ACCESOS SEGUROS VIVIR BIEN” (ASVB)."/>
    <m/>
    <m/>
    <m/>
    <m/>
    <m/>
    <m/>
    <n v="0"/>
    <n v="14860.57"/>
    <s v="NO_CONCILIADO"/>
  </r>
  <r>
    <x v="12"/>
    <m/>
    <x v="12"/>
    <x v="23"/>
    <s v="J06269550002"/>
    <s v="NTE"/>
    <n v="10895165"/>
    <m/>
    <s v="A:00099021001 GAD DE CHUQUISACA, TRANSFERENCIA DE RECUPERACIONES SEGÚN NOTA GEF-LCR-DYF-0027-NOT/25 POR CONCEPTO DE PAGO DE CAPITAL E INTERES DE ACUERDO A CONTRATO DE FIDEICOMISO “ACCESOS SEGUROS VIVIR BIEN” (ASVB)."/>
    <m/>
    <m/>
    <m/>
    <m/>
    <m/>
    <m/>
    <n v="0"/>
    <n v="8997305.8200000003"/>
    <s v="NO_CONCILIADO"/>
  </r>
  <r>
    <x v="12"/>
    <m/>
    <x v="12"/>
    <x v="23"/>
    <s v="J06269560002"/>
    <s v="NTE"/>
    <n v="10894906"/>
    <m/>
    <s v="A:00099021001 GAM DE SANTA CRUZ, TRANSFERENCIA DE RECUPERACIONES SEGÚN NOTA GEF-LCR-DYF-0027-NOT/25 POR CONCEPTO DE PAGO DE CAPITAL E INTERES DE ACUERDO A CONTRATO DE FIDEICOMISO “ACCESOS SEGUROS VIVIR BIEN” (ASVB)."/>
    <m/>
    <m/>
    <m/>
    <m/>
    <m/>
    <m/>
    <n v="0"/>
    <n v="7720391.9500000002"/>
    <s v="NO_CONCILIADO"/>
  </r>
  <r>
    <x v="12"/>
    <m/>
    <x v="12"/>
    <x v="23"/>
    <s v="G30186160003"/>
    <s v="COB"/>
    <n v="19670"/>
    <m/>
    <s v="PAGO A CAF PRÉSTAMO CFA010869 VCTO. 05-02-2025 POR CUENTA DE TGN , NTI. 019670 VALOR 05-02-2025 CAPITAL USD 3.518.402,04 INTERESES USD 2.417.227,76 COMISIONES USD 7.540,11 CTA. 3987 CUENTA UNICA DEL TESORO LIB. 00099021001 REF.: COMISIONES BANCARIAS"/>
    <m/>
    <m/>
    <m/>
    <m/>
    <m/>
    <m/>
    <n v="41130.15"/>
    <n v="0"/>
    <s v="NO_CONCILIADO"/>
  </r>
  <r>
    <x v="36"/>
    <m/>
    <x v="36"/>
    <x v="23"/>
    <s v="J06272980002"/>
    <s v="ARC"/>
    <n v="10907931"/>
    <m/>
    <s v="REGISTRO DE DEVOLUCIÓN DE RECURSOS NO EJECUTADOS EMERGENTE DE LA GESTIÓN 2024 DE LA TRANSFERENCIA DE RECURSOS CONTRAPARTE FONADIN (PAPSIII) DEL PROY. CONSTRUCCION 4 AULAS U.E. IMAMBLAYA MUNICIPIO YANACACHI DE ACUERDO A CONVENIO FONADIN/CONV/PAPS III/068/2022 FIRMADO CON EL FONDO NACIONAL DE DESARROLLO INTEGRAL (FONADIN) Y EL MUNICIPIO DE YANACACHI, DEPOSITO REALIZADO A CCF Nº 3987 CUENTA UNICA DEL TESORO LIBRETA Nº 00099021001 TGN RECURSOS ORDINARIOS POR AJUSTE DE SALDO."/>
    <m/>
    <m/>
    <m/>
    <m/>
    <m/>
    <m/>
    <n v="0"/>
    <n v="0.01"/>
    <s v="NO_CONCILIADO"/>
  </r>
  <r>
    <x v="36"/>
    <m/>
    <x v="36"/>
    <x v="23"/>
    <s v="J06272990002"/>
    <s v="ARC"/>
    <n v="10907932"/>
    <m/>
    <s v="REGISTRO DE DEVOLUCIÓN DE RECURSOS NO EJECUTADOS EMERGENTE DE LA GESTIÓN 2024 DE LA TRANSFERENCIA DE RECURSOS CONTRAPARTE FONADIN (PAPSIII) DEL PROYECTO CONST. TINGLADO Y GRADERIAS U.E. FELIX ERNESTO MOSCOSO MUNICIPIO YANACACHI DE ACUERDO A CONVENIO FONADIN/CONV/PAPS III/067/2022 FIRMADO CON EL FONDO NACIONAL DE DESARROLLO INTEGRAL(FONADIN) Y EL MUNICIPIO DE YANACACHI, DEPOSITO REALIZADO A CCF Nº 3987 CUENTA UNICA DEL TESORO LIBRETA Nº 00099021001 TGN RECURSOS ORDINARIOS POR"/>
    <m/>
    <m/>
    <m/>
    <m/>
    <m/>
    <m/>
    <n v="0"/>
    <n v="0.53"/>
    <s v="NO_CONCILIADO"/>
  </r>
  <r>
    <x v="36"/>
    <m/>
    <x v="36"/>
    <x v="23"/>
    <s v="J06273000002"/>
    <s v="ARC"/>
    <n v="10907929"/>
    <m/>
    <s v="REGISTRO DE DEVOLUCIÓN DE RECURSOS NO EJECUTADOS EMERGENTE DE LA GESTIÓN 2024 DE LA TRANSFERENCIA DE RECURSOS CONTRAPARTE FONADIN (PAPSIII) DEL PROYECTO MEJORAMIENTO DE LA PRODUCCION APICOLA EN EL MUNICIPIO DE YANACACHI DE ACUERDO A CONVENIO FONADIN/CONV/PAPS III/035/2023 FIRMADO CON EL FONDO NACIONAL DE DESARROLLO INTEGRAL(FONADIN) Y EL MUNICIPIO DE YANACACHI, DEPOSITO REALIZADO A CCF Nº 3987 CUENTA UNICA DEL TESORO LIBRETA Nº 00099021001 TGN RECURSOS ORDINARIOS"/>
    <m/>
    <m/>
    <m/>
    <m/>
    <m/>
    <m/>
    <n v="0"/>
    <n v="24069.84"/>
    <s v="NO_CONCILIADO"/>
  </r>
  <r>
    <x v="36"/>
    <m/>
    <x v="36"/>
    <x v="23"/>
    <s v="J06273010002"/>
    <s v="ARC"/>
    <n v="10907930"/>
    <m/>
    <s v="REGISTRO DE DEVOLUCIÓN DE RECURSOS NO EJECUTADOS EMERGENTE DE LA GESTION 2024 DE LA TRANSFERENCIA DE RECURSOS CONTRAPARTE FONADIN (PAPS III) DEL PROY. CONSTRUCCION AULAS U.E. HUAYRAPATA NUCLEO MACHACAMARCA MUNICIPIO YANACACHI, DE ACUERDO A CONVENIO FONADIN/CONV/PAPS III/066/2022 FIRMADO CON EL FONDO NACIONAL DE DESARROLLO INTEGRAL (FONADIN) Y EL MUNICIPIO DE YANACACHI, DEPOSITO REALIZADO A CCF Nº 3987 CUENTA UNICA DEL TESORO LIBRETA Nº 00099021001 TGN RECURSOS ORDINARIOS POR AJUSTE DE SALDO."/>
    <m/>
    <m/>
    <m/>
    <m/>
    <m/>
    <m/>
    <n v="0"/>
    <n v="0.01"/>
    <s v="NO_CONCILIADO"/>
  </r>
  <r>
    <x v="6"/>
    <m/>
    <x v="6"/>
    <x v="23"/>
    <s v="Q21656550002"/>
    <s v="CRV"/>
    <n v="2165655"/>
    <m/>
    <s v="NUMERO DE LIBRETA CUT: 00099021001 OPERACIÓN E75 TRANSFERENCIA DE LA CUENTA FISCAL BUN A LA CUT EN MN TRANSF.FDOS.AL.BCB GOBIERNO AUTONOMO MUNICIPAL DE CHALLAPATA, FECHA: 05/02/2024 CUENTA CUT 3987 LIBRETA NÂ° 00099021001"/>
    <m/>
    <m/>
    <m/>
    <m/>
    <m/>
    <m/>
    <n v="0"/>
    <n v="253837.32"/>
    <s v="NO_CONCILIADO"/>
  </r>
  <r>
    <x v="6"/>
    <m/>
    <x v="6"/>
    <x v="23"/>
    <s v="Q21656510002"/>
    <s v="CRV"/>
    <n v="2165651"/>
    <m/>
    <s v="NUMERO DE LIBRETA CUT: 00099021001 OPERACIÓN E75 TRANSFERENCIA DE LA CUENTA FISCAL BUN A LA CUT EN MN TRANSF.FDOS.AL.BCB GOBIERNO AUTONOMO MUNICIPAL DE CHALLAPATA, FECHA: 05/02/2024 CUENTA CUT 3987 LIBRETA NÂ° 00099021001"/>
    <m/>
    <m/>
    <m/>
    <m/>
    <m/>
    <m/>
    <n v="0"/>
    <n v="8.1999999999999993"/>
    <s v="NO_CONCILIADO"/>
  </r>
  <r>
    <x v="6"/>
    <m/>
    <x v="6"/>
    <x v="23"/>
    <s v="Q21656520002"/>
    <s v="CRV"/>
    <n v="2165652"/>
    <m/>
    <s v="NUMERO DE LIBRETA CUT: 00099021001 OPERACIÓN E75 TRANSFERENCIA DE LA CUENTA FISCAL BUN A LA CUT EN MN TRANSF.FDOS.AL.BCB GOBIERNO AUTONOMO MUNICIPAL DE CHALLAPATA, FECHA: 05/02/2024 CUENTA CUT 3987 LIBRETA NÂ° 00099021001"/>
    <m/>
    <m/>
    <m/>
    <m/>
    <m/>
    <m/>
    <n v="0"/>
    <n v="40"/>
    <s v="NO_CONCILIADO"/>
  </r>
  <r>
    <x v="67"/>
    <m/>
    <x v="67"/>
    <x v="23"/>
    <s v="G30194770002"/>
    <s v="CRV"/>
    <n v="3019477"/>
    <m/>
    <s v="TRANSFERENCIA DEL EXTERIOR SEGUN SWIFT NO.1800 DE FECHA 05/02/2025 ORDENANTE: CONSULADO GENERAL DE BOLIVIA EN WASHINGTON REF.: RECAUDACIÓN EXTERIOR CÉDULAS DE IDENTIDAD ENERO - 2025 LIB. 00340012005 SEGIP - RECAUDACION EXTERIOR - CEDULAS DE IDENTIDAD"/>
    <m/>
    <m/>
    <m/>
    <m/>
    <m/>
    <m/>
    <n v="0"/>
    <n v="71707.31"/>
    <s v="NO_CONCILIADO"/>
  </r>
  <r>
    <x v="67"/>
    <m/>
    <x v="67"/>
    <x v="23"/>
    <s v="G30194780001"/>
    <s v="CVD"/>
    <n v="3019478"/>
    <m/>
    <s v="COBRO COSTOS DE PAPELERIA SEGUN TRANSFERENCIA DEL EXTERIOR POR ORDEN DE CONSULADO GENERAL DE BOLIVIA EN WASHINGTON REF.: RECAUDACIÓN EXTERIOR CÉDULAS DE IDENTIDAD ENERO - 2025 LIB. 00340012003 RECAUDACION EXTRANJERIA - C.I. -L.C."/>
    <m/>
    <m/>
    <m/>
    <m/>
    <m/>
    <m/>
    <n v="60"/>
    <n v="0"/>
    <s v="NO_CONCILIADO"/>
  </r>
  <r>
    <x v="13"/>
    <m/>
    <x v="13"/>
    <x v="23"/>
    <s v="G30199130001"/>
    <s v="CVD"/>
    <n v="3019913"/>
    <m/>
    <s v="COBRO COSTOS DE PAPELERIA SEGUN TRANSFERENCIA DEL EXTERIOR POR ORDEN DE MTX COMERCIALIZADORA DE GAS (BRAZIL SAO PAULO) REF.: CRED YPFB INVOICE PPA-MTX-16/25 FECHA VALOR 4/02/2025 LIB. 00513012015 YPFB-HEROES DEL CHACO-BS"/>
    <m/>
    <m/>
    <m/>
    <m/>
    <m/>
    <m/>
    <n v="60"/>
    <n v="0"/>
    <s v="NO_CONCILIADO"/>
  </r>
  <r>
    <x v="68"/>
    <m/>
    <x v="68"/>
    <x v="23"/>
    <s v="J06273100002"/>
    <s v="NTE"/>
    <n v="10901098"/>
    <m/>
    <s v="A:00373024101 A: 00373024101 Transferencia de recursos de acuerdo al Informe CITE: MEFP/VTCP/DGPOT/UPCFTGN/INF/ Nº9/2025 para el Desembolso de recursos al Fondo de Desarrollo Indígena para gastos de funcionamiento correspondiente al mes de enero de 2025, (H.R.2025-00702-D)."/>
    <m/>
    <m/>
    <m/>
    <m/>
    <m/>
    <m/>
    <n v="0"/>
    <n v="568728.37"/>
    <s v="NO_CONCILIADO"/>
  </r>
  <r>
    <x v="68"/>
    <m/>
    <x v="68"/>
    <x v="23"/>
    <s v="J06273110002"/>
    <s v="NTE"/>
    <n v="10901093"/>
    <m/>
    <s v="A:00373024104 A: 00373024104 Transferencia de recursos de acuerdo al Informe CITE: MEFP/VTCP/DGPOT/UPCFTGN/INF/ Nº8/2025 para el Desembolso de recursos al Fondo de Desarrollo Indígena a favor de las UNIBOL correspondiente al mes de enero de 2025 (H.R.2025-00616-D)."/>
    <m/>
    <m/>
    <m/>
    <m/>
    <m/>
    <m/>
    <n v="0"/>
    <n v="1895761.22"/>
    <s v="NO_CONCILIADO"/>
  </r>
  <r>
    <x v="7"/>
    <m/>
    <x v="7"/>
    <x v="23"/>
    <s v="S11187370003"/>
    <s v="COB"/>
    <n v="1118737"/>
    <m/>
    <s v="||TRANSFERENCIA DE FONDOS S/G MENSAJE SWIFT NRO. 1851, DE LA FECHA Y NOTA CITE DGAC/DAF/FIN/NE-0008/25 DE F.29.01.2025 (HRE-TGL-1866) DE LA DIRECCION GENERAL DE AERONAUTICA CIVIL (SECTOR PÚBLICO). DEBITO DE LA LIBRETA 00117012001 DGAC, REPOSICIÓN DE ÚTILES DE ESCRITORIO"/>
    <m/>
    <m/>
    <m/>
    <m/>
    <m/>
    <m/>
    <n v="60"/>
    <n v="0"/>
    <s v="NO_CONCILIADO"/>
  </r>
  <r>
    <x v="7"/>
    <m/>
    <x v="7"/>
    <x v="23"/>
    <s v="S11186990003"/>
    <s v="COB"/>
    <n v="1118699"/>
    <m/>
    <s v="||TRANSFERENCIA DE FONDOS S/G MENSAJES SWIFT NROS. 1795 Y 1794 DE LA FECHA Y NOTA CITE DGAC/DAF/FIN/NE-008/25 DE F.29.01.2025 (HRE-TGL-1866) DE LA DIRECCION GENERAL DE AERONAUTICA CIVIL (SECTOR PÚBLICO). DEBITO DE LA LIBRETA 00117012001 DGAC, REPOSICIÓN DE ÚTILES DE ESCRITORIO."/>
    <m/>
    <m/>
    <m/>
    <m/>
    <m/>
    <m/>
    <n v="60"/>
    <n v="0"/>
    <s v="NO_CONCILIADO"/>
  </r>
  <r>
    <x v="63"/>
    <m/>
    <x v="63"/>
    <x v="24"/>
    <s v="O22570430002"/>
    <s v="BOD"/>
    <n v="2257043"/>
    <m/>
    <s v="00389042001 DEPOSITO DE EFECTIVO, DEPOSITANTE: MAURICIO ORTIZ ASCARRUNZ, CONCEPTO: DEVOLUCION PASAJES TERRESTRES, CUENTA DE DEPOSITO: CUENTA UNICA DEL TESORO"/>
    <m/>
    <m/>
    <m/>
    <m/>
    <m/>
    <m/>
    <n v="0"/>
    <n v="10"/>
    <s v="NO_CONCILIADO"/>
  </r>
  <r>
    <x v="63"/>
    <m/>
    <x v="63"/>
    <x v="24"/>
    <s v="O22570450002"/>
    <s v="BOD"/>
    <n v="2257045"/>
    <m/>
    <s v="00389022001 DEPOSITO DE EFECTIVO, DEPOSITANTE: LUCIO LIZANDRO LOPEZ JUANCA, CONCEPTO: DEVOLUCION PASAJES TERRESTRES, CUENTA DE DEPOSITO: CUENTA UNICA DEL TESORO"/>
    <m/>
    <m/>
    <m/>
    <m/>
    <m/>
    <m/>
    <n v="0"/>
    <n v="30"/>
    <s v="NO_CONCILIADO"/>
  </r>
  <r>
    <x v="62"/>
    <m/>
    <x v="62"/>
    <x v="24"/>
    <s v="O22570670002"/>
    <s v="BOD"/>
    <n v="2257067"/>
    <m/>
    <s v="00234012001 DEPOSITO DE EFECTIVO, DEPOSITANTE: GENARO HECTOR CUSI QUISPE, CONCEPTO: DEV. AL C-31 N°214 DEVENGADO POR CONCEPTO VIATICOS, CUENTA DE DEPOSITO: CUENTA UNICA DEL TESORO"/>
    <m/>
    <m/>
    <m/>
    <m/>
    <m/>
    <m/>
    <n v="0"/>
    <n v="200"/>
    <s v="NO_CONCILIADO"/>
  </r>
  <r>
    <x v="9"/>
    <m/>
    <x v="9"/>
    <x v="24"/>
    <s v="O22570700002"/>
    <s v="BOD"/>
    <n v="2257070"/>
    <m/>
    <s v="00086044201 DEPOSITO DE EFECTIVO, DEPOSITANTE: SISTEMA DE RIEGO PUCARA, CONCEPTO: CONTRAPARTE PROGRAMA RUMBO, CUENTA DE DEPOSITO: CUENTA UNICA DEL TESORO"/>
    <m/>
    <m/>
    <m/>
    <m/>
    <m/>
    <m/>
    <n v="0"/>
    <n v="116394"/>
    <s v="NO_CONCILIADO"/>
  </r>
  <r>
    <x v="17"/>
    <m/>
    <x v="17"/>
    <x v="24"/>
    <s v="O22570870002"/>
    <s v="BOD"/>
    <n v="2257087"/>
    <m/>
    <s v="00046171101 DEPOSITO DE EFECTIVO, DEPOSITANTE: IMPORTADORA BIOTOOLS SRL, CONCEPTO: PAGO DE SANCION RES. ADM S/014, CUENTA DE DEPOSITO: CUENTA UNICA DEL TESORO"/>
    <m/>
    <m/>
    <m/>
    <m/>
    <m/>
    <m/>
    <n v="0"/>
    <n v="500"/>
    <s v="NO_CONCILIADO"/>
  </r>
  <r>
    <x v="69"/>
    <m/>
    <x v="69"/>
    <x v="24"/>
    <s v="O22570940002"/>
    <s v="BOD"/>
    <n v="2257094"/>
    <m/>
    <s v="00099021001 DEPOSITO DE EFECTIVO, DEPOSITANTE: NOEMI CELINA MENDOZA SARCO, CONCEPTO: DEV. PASAJE AEREO AISEM/DAF/CE/00005/25, CUENTA DE DEPOSITO: CUENTA UNICA DEL TESORO"/>
    <m/>
    <m/>
    <m/>
    <m/>
    <m/>
    <m/>
    <n v="0"/>
    <n v="400"/>
    <s v="NO_CONCILIADO"/>
  </r>
  <r>
    <x v="17"/>
    <m/>
    <x v="17"/>
    <x v="24"/>
    <s v="O22571070002"/>
    <s v="BOD"/>
    <n v="2257107"/>
    <m/>
    <s v="00046171101 DEPOSITO DE EFECTIVO, DEPOSITANTE: LABORATORIOS REX S.R.L., CONCEPTO: SANCION JURIDICA, CUENTA DE DEPOSITO: CUENTA UNICA DEL TESORO"/>
    <m/>
    <m/>
    <m/>
    <m/>
    <m/>
    <m/>
    <n v="0"/>
    <n v="7666"/>
    <s v="NO_CONCILIADO"/>
  </r>
  <r>
    <x v="9"/>
    <m/>
    <x v="9"/>
    <x v="24"/>
    <s v="O22571090002"/>
    <s v="BOD"/>
    <n v="2257109"/>
    <m/>
    <s v="00086044201 DEPOSITO DE EFECTIVO, DEPOSITANTE: SIST. RIEGO ZONA NORTE POCOATA BAJA - ARANI, CONCEPTO: CONTRAPARTE PROGRAMA RUMBO, CUENTA DE DEPOSITO: CUENTA UNICA DEL TESORO"/>
    <m/>
    <m/>
    <m/>
    <m/>
    <m/>
    <m/>
    <n v="0"/>
    <n v="6126"/>
    <s v="NO_CONCILIADO"/>
  </r>
  <r>
    <x v="9"/>
    <m/>
    <x v="9"/>
    <x v="24"/>
    <s v="O22571100002"/>
    <s v="BOD"/>
    <n v="2257110"/>
    <m/>
    <s v="00086044201 DEPOSITO DE EFECTIVO, DEPOSITANTE: SIST. RIEGO GUEVARA, CONCEPTO: CONTRAPARTE PROGRAMA RUMBO, CUENTA DE DEPOSITO: CUENTA UNICA DEL TESORO"/>
    <m/>
    <m/>
    <m/>
    <m/>
    <m/>
    <m/>
    <n v="0"/>
    <n v="1693"/>
    <s v="NO_CONCILIADO"/>
  </r>
  <r>
    <x v="60"/>
    <m/>
    <x v="60"/>
    <x v="24"/>
    <s v="O22571210002"/>
    <s v="BOD"/>
    <n v="2257121"/>
    <m/>
    <s v="00066047003 DEPOSITO DE EFECTIVO, DEPOSITANTE: ANGELA MARY CRUZ YUJRA CESPEDES, CONCEPTO: MEDIO DIA DEVOLUCION DE HONORARIOS POR ATRASO ENERO 2025, CUENTA DE DEPOSITO: CUENTA UNICA DEL TESORO"/>
    <m/>
    <m/>
    <m/>
    <m/>
    <m/>
    <m/>
    <n v="0"/>
    <n v="136.53"/>
    <s v="NO_CONCILIADO"/>
  </r>
  <r>
    <x v="62"/>
    <m/>
    <x v="62"/>
    <x v="24"/>
    <s v="O22571380002"/>
    <s v="BOD"/>
    <n v="2257138"/>
    <m/>
    <s v="00234014201 DEPOSITO DE EFECTIVO, DEPOSITANTE: JHAIMAR SEDOV CASTRO MARTINEZ, CONCEPTO: DEVOLUCION DE VIATICOS C-31 N°187, CUENTA DE DEPOSITO: CUENTA UNICA DEL TESORO"/>
    <m/>
    <m/>
    <m/>
    <m/>
    <m/>
    <m/>
    <n v="0"/>
    <n v="2522.8000000000002"/>
    <s v="NO_CONCILIADO"/>
  </r>
  <r>
    <x v="62"/>
    <m/>
    <x v="62"/>
    <x v="24"/>
    <s v="O22571440002"/>
    <s v="BOD"/>
    <n v="2257144"/>
    <m/>
    <s v="00234014201 DEPOSITO DE EFECTIVO, DEPOSITANTE: JHAIMAR SEDOV CASTRO MARTINEZ, CONCEPTO: DEVOLUCION DE VIATICOS C-31 N°152, CUENTA DE DEPOSITO: CUENTA UNICA DEL TESORO"/>
    <m/>
    <m/>
    <m/>
    <m/>
    <m/>
    <m/>
    <n v="0"/>
    <n v="2226"/>
    <s v="NO_CONCILIADO"/>
  </r>
  <r>
    <x v="17"/>
    <m/>
    <x v="17"/>
    <x v="24"/>
    <s v="O22571880002"/>
    <s v="BOD"/>
    <n v="2257188"/>
    <m/>
    <s v="00046031102 DEPOSITO DE EFECTIVO, DEPOSITANTE: RONALD WILY LOPEZ RODRIGUEZ, CONCEPTO: DEVOLUCION C-31 N°1328 PAGO DE VIATICOS, CUENTA DE DEPOSITO: CUENTA UNICA DEL TESORO"/>
    <m/>
    <m/>
    <m/>
    <m/>
    <m/>
    <m/>
    <n v="0"/>
    <n v="742"/>
    <s v="NO_CONCILIADO"/>
  </r>
  <r>
    <x v="60"/>
    <m/>
    <x v="60"/>
    <x v="24"/>
    <s v="B22570350002"/>
    <s v="BOD"/>
    <n v="2257035"/>
    <m/>
    <s v="00066021004 DEP.DE CHEQ.AJENOS,RET.DE CAM.,CONCEPTO: DEVOLUCION DE MULTAS Y SANCIONES,DEP.: MINISTERIO DE PLANIFICACION DEL DESARROLLO , PROCEDENCIA: BANCO UNION S.A., CHEQUE: 7334, FECHA DE EMISION:04/02/2025"/>
    <m/>
    <m/>
    <m/>
    <m/>
    <m/>
    <m/>
    <n v="0"/>
    <n v="490"/>
    <s v="NO_CONCILIADO"/>
  </r>
  <r>
    <x v="30"/>
    <m/>
    <x v="30"/>
    <x v="24"/>
    <s v="B22570560002"/>
    <s v="BOD"/>
    <n v="2257056"/>
    <m/>
    <s v="00292012001 DEP.DE CHEQ.AJENOS,RET.DE CAM.,CONCEPTO: INDEMNIZACION - VIAS BOLIVIA,DEP.: UNIBIENES SEGUROS Y REASEGUROS PATRIMONIALES S.A. , PROCEDENCIA: BANCO UNION S.A., CHEQUE: 6313, FECHA DE EMISION:04/02/2025"/>
    <m/>
    <m/>
    <m/>
    <m/>
    <m/>
    <m/>
    <n v="0"/>
    <n v="2030"/>
    <s v="NO_CONCILIADO"/>
  </r>
  <r>
    <x v="12"/>
    <m/>
    <x v="12"/>
    <x v="24"/>
    <s v="G30208040003"/>
    <s v="COB"/>
    <n v="19647"/>
    <m/>
    <s v="PAGO A BID PRÉSTAMO 1118-SF-BO VCTO. 06-02-2025 POR CUENTA DE TGN , NTI. 019647 VALOR 06-02-2025 CAPITAL USD 15.594,94 INTERESES USD 5.804,77 CTA. 3987 CUENTA UNICA DEL TESORO LIB. 00099021001 REF.: COMISIONES BANCARIAS"/>
    <m/>
    <m/>
    <m/>
    <m/>
    <m/>
    <m/>
    <n v="506.8"/>
    <n v="0"/>
    <s v="NO_CONCILIADO"/>
  </r>
  <r>
    <x v="12"/>
    <m/>
    <x v="12"/>
    <x v="24"/>
    <s v="G30208050003"/>
    <s v="COB"/>
    <n v="19646"/>
    <m/>
    <s v="PAGO A BID PRÉSTAMO 1075-SF-BO-8 VCTO. 06-02-2025 POR CUENTA DE TGN , NTI. 019646 VALOR 06-02-2025 CAPITAL USD 49.509,68 INTERESES USD 18.428,56 CTA. 3987 CUENTA UNICA DEL TESORO LIB. 00099021001 REF.: COMISIONES BANCARIAS"/>
    <m/>
    <m/>
    <m/>
    <m/>
    <m/>
    <m/>
    <n v="826.07"/>
    <n v="0"/>
    <s v="NO_CONCILIADO"/>
  </r>
  <r>
    <x v="34"/>
    <m/>
    <x v="34"/>
    <x v="24"/>
    <s v="J06275080002"/>
    <s v="NTE"/>
    <n v="10899494"/>
    <m/>
    <s v="A:00862012001 GAM DE CHULUMANI, TRANSFERENCIA DE RECUPERACIONES SEGÚN NOTA INTERNA GEF-LCR-DYF-0087-NOT/25, POR CONCEPTO DE REMUNERACION DE ADMINISTRACION QUE CORRESPONDE AL FNDR DE ACUERDO A CONTRATO DE FIDEICOMISO “CONTRAPARTES LOCALES” (CL)"/>
    <m/>
    <m/>
    <m/>
    <m/>
    <m/>
    <m/>
    <n v="0"/>
    <n v="1.2"/>
    <s v="NO_CONCILIADO"/>
  </r>
  <r>
    <x v="34"/>
    <m/>
    <x v="34"/>
    <x v="24"/>
    <s v="J06275090002"/>
    <s v="NTE"/>
    <n v="10898820"/>
    <m/>
    <s v="A:00862012001 GAM DE CHULUMANI, TRANSFERENCIA DE RECUPERACIONES SEGÚN NOTA INTERNA GEF-LCR-DYF-0026-NOT/25, POR CONCEPTO DE REMUNERACION DE ADMINISTRACION QUE CORRESPONDE AL FNDR DE ACUERDO A CONTRATO DE FIDEICOMISO “CONTRAPARTES LOCALES” (CL)"/>
    <m/>
    <m/>
    <m/>
    <m/>
    <m/>
    <m/>
    <n v="0"/>
    <n v="1745.48"/>
    <s v="NO_CONCILIADO"/>
  </r>
  <r>
    <x v="34"/>
    <m/>
    <x v="34"/>
    <x v="24"/>
    <s v="J06275100002"/>
    <s v="NTE"/>
    <n v="10898834"/>
    <m/>
    <s v="A:00862012001 GAD DE SANTA CRUZ, TRANSFERENCIA DE RECUPERACIONES SEGÚN NOTA INTERNA GEF-LCR-DYF-0079-NOT/25, POR CONCEPTO DE REMUNERACION DE ADMINISTRACION QUE CORRESPONDE AL FNDR DE ACUERDO A CONTRATO DE FIDEICOMISO “CONTRAPARTES LOCALES” (CL)"/>
    <m/>
    <m/>
    <m/>
    <m/>
    <m/>
    <m/>
    <n v="0"/>
    <n v="848513.74"/>
    <s v="NO_CONCILIADO"/>
  </r>
  <r>
    <x v="34"/>
    <m/>
    <x v="34"/>
    <x v="24"/>
    <s v="J06275140002"/>
    <s v="NTE"/>
    <n v="10898783"/>
    <m/>
    <s v="A:00862012001 GAM DE SAN PEDRO DE CURAHUARA, TRANSFERENCIA DE RECUPERACIONES SEGÚN NOTA INTERNA GEF-LCR-DYF-0026-NOT/25, POR CONCEPTO DE REMUNERACION DE ADMINISTRACION QUE CORRESPONDE AL FNDR DE ACUERDO A CONTRATO DE FIDEICOMISO “CONTRAPARTES LOCALES” (CL)"/>
    <m/>
    <m/>
    <m/>
    <m/>
    <m/>
    <m/>
    <n v="0"/>
    <n v="354.42"/>
    <s v="NO_CONCILIADO"/>
  </r>
  <r>
    <x v="34"/>
    <m/>
    <x v="34"/>
    <x v="24"/>
    <s v="J06275150002"/>
    <s v="NTE"/>
    <n v="10898804"/>
    <m/>
    <s v="A:00862012001 GAM DE SAN BORJA, TRANSFERENCIA DE RECUPERACIONES SEGÚN NOTA INTERNA GEF-LCR-DYF-0026-NOT/25, POR CONCEPTO DE REMUNERACION DE ADMINISTRACION QUE CORRESPONDE AL FNDR DE ACUERDO A CONTRATO DE FIDEICOMISO “CONTRAPARTES LOCALES” (CL)"/>
    <m/>
    <m/>
    <m/>
    <m/>
    <m/>
    <m/>
    <n v="0"/>
    <n v="582.88"/>
    <s v="NO_CONCILIADO"/>
  </r>
  <r>
    <x v="34"/>
    <m/>
    <x v="34"/>
    <x v="24"/>
    <s v="J06275160002"/>
    <s v="NTE"/>
    <n v="10898780"/>
    <m/>
    <s v="A:00862012001 GAM DE SAN ANDRES, TRANSFERENCIA DE RECUPERACIONES SEGÚN NOTA INTERNA GEF-LCR-DYF-0026-NOT/25, POR CONCEPTO DE REMUNERACION DE ADMINISTRACION QUE CORRESPONDE AL FNDR DE ACUERDO A CONTRATO DE FIDEICOMISO “CONTRAPARTES LOCALES” (CL)"/>
    <m/>
    <m/>
    <m/>
    <m/>
    <m/>
    <m/>
    <n v="0"/>
    <n v="361.22"/>
    <s v="NO_CONCILIADO"/>
  </r>
  <r>
    <x v="34"/>
    <m/>
    <x v="34"/>
    <x v="24"/>
    <s v="J06275200002"/>
    <s v="NTE"/>
    <n v="10898788"/>
    <m/>
    <s v="A:00862012001 GAM DE COBIJA, TRANSFERENCIA DE RECUPERACIONES SEGÚN NOTA INTERNA GEF-LCR-DYF-0079-NOT/25, POR CONCEPTO DE REMUNERACION DE ADMINISTRACION QUE CORRESPONDE AL FNDR DE ACUERDO A CONTRATO DE FIDEICOMISO “CONTRAPARTES LOCALES” (CL)"/>
    <m/>
    <m/>
    <m/>
    <m/>
    <m/>
    <m/>
    <n v="0"/>
    <n v="3280.3"/>
    <s v="NO_CONCILIADO"/>
  </r>
  <r>
    <x v="34"/>
    <m/>
    <x v="34"/>
    <x v="24"/>
    <s v="J06275280002"/>
    <s v="NTE"/>
    <n v="10898777"/>
    <m/>
    <s v="A:00862012001 GAM DE ICLA, TRANSFERENCIA DE RECUPERACIONES SEGÚN NOTA INTERNA GEF-LCR-DYF-0026-NOT/25, POR CONCEPTO DE REMUNERACION DE ADMINISTRACION QUE CORRESPONDE AL FNDR DE ACUERDO A CONTRATO DE FIDEICOMISO “CONTRAPARTES LOCALES” (CL)"/>
    <m/>
    <m/>
    <m/>
    <m/>
    <m/>
    <m/>
    <n v="0"/>
    <n v="1143.21"/>
    <s v="NO_CONCILIADO"/>
  </r>
  <r>
    <x v="68"/>
    <m/>
    <x v="68"/>
    <x v="24"/>
    <s v="J06275290002"/>
    <s v="DAU"/>
    <n v="10899343"/>
    <m/>
    <s v="A:00373024105 Débito Automático por incumplimiento del GAM de Bermejo – Tarija, al Convenio Intergubernativo de Financiamiento FDI/CONV/N°325/2018 y sus tres Adendas, suscritos entre el Fondo de Desarrollo Indígena y el GAM de Bermejo para el proyecto “Apoyo a la Producción de Cultivo de Palto en Cinco Comunidades del Municipio de Bermejo”."/>
    <m/>
    <m/>
    <m/>
    <m/>
    <m/>
    <m/>
    <n v="0"/>
    <n v="923785.57"/>
    <s v="NO_CONCILIADO"/>
  </r>
  <r>
    <x v="11"/>
    <m/>
    <x v="11"/>
    <x v="24"/>
    <s v="G30211420003"/>
    <s v="COB"/>
    <n v="3021142"/>
    <m/>
    <s v="TRANSFERENCIA RECIBIDA DEL EXTERIOR SEGÚN MENSAJES SWIFT Nos. 1881-1885 (REM.EXT.) DE FECHA 06-02-2025 POR DESEMBOLSO DE IDA PRÉSTAMO 5745-BO 23 LIBRETA N° 00291012002 ABC-RECURSOS PROPIOS REF.: UTILES DE ESCRITORIO"/>
    <m/>
    <m/>
    <m/>
    <m/>
    <m/>
    <m/>
    <n v="60"/>
    <n v="0"/>
    <s v="NO_CONCILIADO"/>
  </r>
  <r>
    <x v="6"/>
    <m/>
    <x v="6"/>
    <x v="24"/>
    <s v="Q21666790002"/>
    <s v="CRV"/>
    <n v="2166679"/>
    <m/>
    <s v="NUMERO DE LIBRETA CUT: 00099021001 OPERACIÓN E75 TRANSFERENCIA DE LA CUENTA FISCAL BUN A LA CUT EN MN TRANSF.FDOS.AL.BCB GOB. AUTONOMO MCPAL. DE BOLIVAR CITE: GAMB-MAE NO 32/2025 CUENTA CUT 3987 LIBRETA NÂ° 00099021001"/>
    <m/>
    <m/>
    <m/>
    <m/>
    <m/>
    <m/>
    <n v="0"/>
    <n v="466729.57"/>
    <s v="NO_CONCILIADO"/>
  </r>
  <r>
    <x v="6"/>
    <m/>
    <x v="6"/>
    <x v="24"/>
    <s v="Q21666780002"/>
    <s v="CRV"/>
    <n v="2166678"/>
    <m/>
    <s v="NUMERO DE LIBRETA CUT: 00099021001 OPERACIÓN E75 TRANSFERENCIA DE LA CUENTA FISCAL BUN A LA CUT EN MN TRANSF.FDOS.AL.BCB GOB. AUTONOMO MCPAL. DE TAPACARI CITE: G.A.M.T. NÂ°029/2025 CUENTA CUT 3987069001 LIBRETA NÂ° 00099021001"/>
    <m/>
    <m/>
    <m/>
    <m/>
    <m/>
    <m/>
    <n v="0"/>
    <n v="195705.61"/>
    <s v="NO_CONCILIADO"/>
  </r>
  <r>
    <x v="6"/>
    <m/>
    <x v="6"/>
    <x v="24"/>
    <s v="Q21666820002"/>
    <s v="CRV"/>
    <n v="2166682"/>
    <m/>
    <s v="NUMERO DE LIBRETA CUT: 00099021001 OPERACIÓN E75 TRANSFERENCIA DE LA CUENTA FISCAL BUN A LA CUT EN MN TRANSF.FDOS.AL.BCB GOB. AUTONOMO MCPAL. DE VILLA TUNARI CITE: G.A.M.V.T. NÂ° 101/2025 CUENTA CUT 3987 LIBRETA NÂ° 00099021001"/>
    <m/>
    <m/>
    <m/>
    <m/>
    <m/>
    <m/>
    <n v="0"/>
    <n v="15889.1"/>
    <s v="NO_CONCILIADO"/>
  </r>
  <r>
    <x v="6"/>
    <m/>
    <x v="6"/>
    <x v="24"/>
    <s v="Q21666830002"/>
    <s v="CRV"/>
    <n v="2166683"/>
    <m/>
    <s v="NUMERO DE LIBRETA CUT: 00099021001 OPERACIÓN E75 TRANSFERENCIA DE LA CUENTA FISCAL BUN A LA CUT EN MN TRANSF.FDOS.AL.BCB GOBIERNO AUTONOMO MUNICIPAL DE ACHACACHI CITE: GAMA/DHA-E NÂ° 142/2025 CUENTA CUT 3987 LIBRETA NÂ° 00099021001"/>
    <m/>
    <m/>
    <m/>
    <m/>
    <m/>
    <m/>
    <n v="0"/>
    <n v="355491.52"/>
    <s v="NO_CONCILIADO"/>
  </r>
  <r>
    <x v="7"/>
    <m/>
    <x v="7"/>
    <x v="24"/>
    <s v="S11188410003"/>
    <s v="COB"/>
    <n v="1118841"/>
    <m/>
    <s v="||TRANSFERENCIA DE FONDOS SEGÚN MENSAJE SWIFT N°1859, CORREO ELECTRÓNICO DE LA FECHA Y NOTA CITE: DGAC/DAF/FIN/NE-0008/25 (HRE-TGL-1866) DE FECHA 29/01/2025 DE LA DIRECCIÓN GENERAL DE AERONÁUTICA CIVIL. (SECTOR PÚBLICO). DÉBITO DE LA LIBRETA 00117012001 DGAC, REPOSICIÓN DE ÚTILES DE ESCRITORIO."/>
    <m/>
    <m/>
    <m/>
    <m/>
    <m/>
    <m/>
    <n v="60"/>
    <n v="0"/>
    <s v="NO_CONCILIADO"/>
  </r>
  <r>
    <x v="56"/>
    <m/>
    <x v="56"/>
    <x v="25"/>
    <s v="O22573790002"/>
    <s v="BOD"/>
    <n v="2257379"/>
    <m/>
    <s v="00099021001 DEPOSITO DE EFECTIVO, DEPOSITANTE: BUSTAMANTE GROVER, CONCEPTO: PAGO EXCESO BONO REFRIGERIO 02/04/2024, CUENTA DE DEPOSITO: CUENTA UNICA DEL TESORO/DJBR"/>
    <m/>
    <m/>
    <m/>
    <m/>
    <m/>
    <m/>
    <n v="0"/>
    <n v="18"/>
    <s v="NO_CONCILIADO"/>
  </r>
  <r>
    <x v="56"/>
    <m/>
    <x v="56"/>
    <x v="25"/>
    <s v="O22573800002"/>
    <s v="BOD"/>
    <n v="2257380"/>
    <m/>
    <s v="00099021001 DEPOSITO DE EFECTIVO, DEPOSITANTE: LAURA BOBARIN DAVID, CONCEPTO: PAGO EXCESO BONO REFRIGERIO 01/04/2024, CUENTA DE DEPOSITO: CUENTA UNICA DEL TESORO/DJBR"/>
    <m/>
    <m/>
    <m/>
    <m/>
    <m/>
    <m/>
    <n v="0"/>
    <n v="18"/>
    <s v="NO_CONCILIADO"/>
  </r>
  <r>
    <x v="56"/>
    <m/>
    <x v="56"/>
    <x v="25"/>
    <s v="O22573820002"/>
    <s v="BOD"/>
    <n v="2257382"/>
    <m/>
    <s v="00099021001 DEPOSITO DE EFECTIVO, DEPOSITANTE: CHURA TICONA JESUS REYNALDO, CONCEPTO: PAGO EXCESO BONO REFRIGERIO 03/05/2024, CUENTA DE DEPOSITO: CUENTA UNICA DEL TESORO/DJBR"/>
    <m/>
    <m/>
    <m/>
    <m/>
    <m/>
    <m/>
    <n v="0"/>
    <n v="18"/>
    <s v="NO_CONCILIADO"/>
  </r>
  <r>
    <x v="56"/>
    <m/>
    <x v="56"/>
    <x v="25"/>
    <s v="O22573830002"/>
    <s v="BOD"/>
    <n v="2257383"/>
    <m/>
    <s v="00099021001 DEPOSITO DE EFECTIVO, DEPOSITANTE: TOLA LIZARAZU JOSE LUIS, CONCEPTO: PAGO EXCESO BONO REFRIGERIO 02,03/05/2024, CUENTA DE DEPOSITO: CUENTA UNICA DEL TESORO/DJBR"/>
    <m/>
    <m/>
    <m/>
    <m/>
    <m/>
    <m/>
    <n v="0"/>
    <n v="36"/>
    <s v="NO_CONCILIADO"/>
  </r>
  <r>
    <x v="56"/>
    <m/>
    <x v="56"/>
    <x v="25"/>
    <s v="O22573840002"/>
    <s v="BOD"/>
    <n v="2257384"/>
    <m/>
    <s v="00099021001 DEPOSITO DE EFECTIVO, DEPOSITANTE: PEREZ MENDOZA LIZETH ANGELA, CONCEPTO: PAGO EXCESO BONO REFRIGERIO 24/06/2024, CUENTA DE DEPOSITO: CUENTA UNICA DEL TESORO/DJBR"/>
    <m/>
    <m/>
    <m/>
    <m/>
    <m/>
    <m/>
    <n v="0"/>
    <n v="18"/>
    <s v="NO_CONCILIADO"/>
  </r>
  <r>
    <x v="56"/>
    <m/>
    <x v="56"/>
    <x v="25"/>
    <s v="O22573890002"/>
    <s v="BOD"/>
    <n v="2257389"/>
    <m/>
    <s v="00099021001 DEPOSITO DE EFECTIVO, DEPOSITANTE: CHAMBI FLORES EDHIT CAROLA, CONCEPTO: PAGO EXCESO BONO REFRIGERIO 15/05/2024, CUENTA DE DEPOSITO: CUENTA UNICA DEL TESORO/DJBR"/>
    <m/>
    <m/>
    <m/>
    <m/>
    <m/>
    <m/>
    <n v="0"/>
    <n v="18"/>
    <s v="NO_CONCILIADO"/>
  </r>
  <r>
    <x v="56"/>
    <m/>
    <x v="56"/>
    <x v="25"/>
    <s v="O22573850002"/>
    <s v="BOD"/>
    <n v="2257385"/>
    <m/>
    <s v="00099021001 DEPOSITO DE EFECTIVO, DEPOSITANTE: SORIA ECHAZU JESUS ANTONIO, CONCEPTO: PAGO EXCESO BONO REFRIGERIO 17/04/2024, CUENTA DE DEPOSITO: CUENTA UNICA DEL TESORO/DJBR"/>
    <m/>
    <m/>
    <m/>
    <m/>
    <m/>
    <m/>
    <n v="0"/>
    <n v="18"/>
    <s v="NO_CONCILIADO"/>
  </r>
  <r>
    <x v="56"/>
    <m/>
    <x v="56"/>
    <x v="25"/>
    <s v="O22573870002"/>
    <s v="BOD"/>
    <n v="2257387"/>
    <m/>
    <s v="00099021001 DEPOSITO DE EFECTIVO, DEPOSITANTE: ZAMBRANA GUZMAN ENZO MILANI, CONCEPTO: PAGO EXCESO BONO REFRIGERIO 18/04/2024, CUENTA DE DEPOSITO: CUENTA UNICA DEL TESORO/DJBR"/>
    <m/>
    <m/>
    <m/>
    <m/>
    <m/>
    <m/>
    <n v="0"/>
    <n v="18"/>
    <s v="NO_CONCILIADO"/>
  </r>
  <r>
    <x v="56"/>
    <m/>
    <x v="56"/>
    <x v="25"/>
    <s v="O22573880002"/>
    <s v="BOD"/>
    <n v="2257388"/>
    <m/>
    <s v="00099021001 DEPOSITO DE EFECTIVO, DEPOSITANTE: VALDA FERNANDEZ VLADIMIR NELSON, CONCEPTO: PAGO EXCESO BONO REFRIGERIO 16,19/04/2024, CUENTA DE DEPOSITO: CUENTA UNICA DEL TESORO/DJBR"/>
    <m/>
    <m/>
    <m/>
    <m/>
    <m/>
    <m/>
    <n v="0"/>
    <n v="36"/>
    <s v="NO_CONCILIADO"/>
  </r>
  <r>
    <x v="56"/>
    <m/>
    <x v="56"/>
    <x v="25"/>
    <s v="O22573900002"/>
    <s v="BOD"/>
    <n v="2257390"/>
    <m/>
    <s v="00099021001 DEPOSITO DE EFECTIVO, DEPOSITANTE: YUCRA AREVALO ALEX, CONCEPTO: PAGO EXCESO BONO REFRIGERIO 06/06/2024, CUENTA DE DEPOSITO: CUENTA UNICA DEL TESORO/DJBR"/>
    <m/>
    <m/>
    <m/>
    <m/>
    <m/>
    <m/>
    <n v="0"/>
    <n v="18"/>
    <s v="NO_CONCILIADO"/>
  </r>
  <r>
    <x v="2"/>
    <m/>
    <x v="2"/>
    <x v="25"/>
    <s v="O22573980002"/>
    <s v="BOD"/>
    <n v="2257398"/>
    <m/>
    <s v="00081011101 DEPOSITO DE EFECTIVO, DEPOSITANTE: DANIELA GONZALES ENCINAS, CONCEPTO: REPOSICION DE CREDENCIAL, CUENTA DE DEPOSITO: CUENTA UNICA DEL TESORO"/>
    <m/>
    <m/>
    <m/>
    <m/>
    <m/>
    <m/>
    <n v="0"/>
    <n v="25"/>
    <s v="NO_CONCILIADO"/>
  </r>
  <r>
    <x v="28"/>
    <m/>
    <x v="28"/>
    <x v="25"/>
    <s v="O22574060002"/>
    <s v="BOD"/>
    <n v="2257406"/>
    <m/>
    <s v="00016011101 DEPOSITO DE EFECTIVO, DEPOSITANTE: LOVERA ROCA FELIX LEONARDO, CONCEPTO: DEV. PASAJES, CUENTA DE DEPOSITO: CUENTA UNICA DEL TESORO"/>
    <m/>
    <m/>
    <m/>
    <m/>
    <m/>
    <m/>
    <n v="0"/>
    <n v="699"/>
    <s v="NO_CONCILIADO"/>
  </r>
  <r>
    <x v="0"/>
    <m/>
    <x v="0"/>
    <x v="25"/>
    <s v="O22574280002"/>
    <s v="BOD"/>
    <n v="2257428"/>
    <m/>
    <s v="00099021001 DEPOSITO DE EFECTIVO, DEPOSITANTE: LOURDES ALIAGA ZAPATA, CONCEPTO: DOBLE PERCEPCION MES FEBRERO/2025, CUENTA DE DEPOSITO: CUENTA UNICA DEL TESORO"/>
    <m/>
    <m/>
    <m/>
    <m/>
    <m/>
    <m/>
    <n v="0"/>
    <n v="2000"/>
    <s v="NO_CONCILIADO"/>
  </r>
  <r>
    <x v="9"/>
    <m/>
    <x v="9"/>
    <x v="25"/>
    <s v="O22574670002"/>
    <s v="BOD"/>
    <n v="2257467"/>
    <m/>
    <s v="00086044201 DEPOSITO DE EFECTIVO, DEPOSITANTE: ALEX MARTIN QUINTANILLA MAMANI, CONCEPTO: CONTRAPARTE MUNICIPIO SICASICA, CUENTA DE DEPOSITO: CUENTA UNICA DEL TESORO"/>
    <m/>
    <m/>
    <m/>
    <m/>
    <m/>
    <m/>
    <n v="0"/>
    <n v="3063"/>
    <s v="NO_CONCILIADO"/>
  </r>
  <r>
    <x v="9"/>
    <m/>
    <x v="9"/>
    <x v="25"/>
    <s v="O22574680002"/>
    <s v="BOD"/>
    <n v="2257468"/>
    <m/>
    <s v="00086044201 DEPOSITO DE EFECTIVO, DEPOSITANTE: AURORA QUINTANILLA MAMANI, CONCEPTO: CONTRAPARTE - MUNICIPIO DE SICASICA, CUENTA DE DEPOSITO: CUENTA UNICA DEL TESORO"/>
    <m/>
    <m/>
    <m/>
    <m/>
    <m/>
    <m/>
    <n v="0"/>
    <n v="3063"/>
    <s v="NO_CONCILIADO"/>
  </r>
  <r>
    <x v="70"/>
    <m/>
    <x v="70"/>
    <x v="25"/>
    <s v="O22574830002"/>
    <s v="BOD"/>
    <n v="2257483"/>
    <m/>
    <s v="00595012003 DEPOSITO DE EFECTIVO, DEPOSITANTE: SINTESIS SA, CONCEPTO: DEPÓSITO, CUENTA DE DEPOSITO: CUENTA UNICA DEL TESORO"/>
    <m/>
    <m/>
    <m/>
    <m/>
    <m/>
    <m/>
    <n v="0"/>
    <n v="3"/>
    <s v="NO_CONCILIADO"/>
  </r>
  <r>
    <x v="28"/>
    <m/>
    <x v="28"/>
    <x v="25"/>
    <s v="O22574990002"/>
    <s v="BOD"/>
    <n v="2257499"/>
    <m/>
    <s v="00016011101 DEPOSITO DE EFECTIVO, DEPOSITANTE: ELSA MARLENY CHAVARRIA ARROYO, CONCEPTO: RESARCIMIENTO DE CURSO SUBVENCIONADO MINISTERIO DE EDUCACION, CUENTA DE DEPOSITO: CUENTA UNICA DEL TESORO"/>
    <m/>
    <m/>
    <m/>
    <m/>
    <m/>
    <m/>
    <n v="0"/>
    <n v="180"/>
    <s v="NO_CONCILIADO"/>
  </r>
  <r>
    <x v="56"/>
    <m/>
    <x v="56"/>
    <x v="25"/>
    <s v="O22575780002"/>
    <s v="BOD"/>
    <n v="2257578"/>
    <m/>
    <s v="00099021001 DEPOSITO DE EFECTIVO, DEPOSITANTE: ZALLES MAMANI BRYAN, CONCEPTO: DEVOLUCION DE PASAJE AEREO NO UTILIZADO - TRAMO TJA-SER, CUENTA DE DEPOSITO: CUENTA UNICA DEL TESORO/DJBR"/>
    <m/>
    <m/>
    <m/>
    <m/>
    <m/>
    <m/>
    <n v="0"/>
    <n v="351"/>
    <s v="NO_CONCILIADO"/>
  </r>
  <r>
    <x v="17"/>
    <m/>
    <x v="17"/>
    <x v="25"/>
    <s v="O22575980002"/>
    <s v="BOD"/>
    <n v="2257598"/>
    <m/>
    <s v="00046171101 DEPOSITO DE EFECTIVO, DEPOSITANTE: LADMEDIC SRL, CONCEPTO: SANCION, CUENTA DE DEPOSITO: CUENTA UNICA DEL TESORO"/>
    <m/>
    <m/>
    <m/>
    <m/>
    <m/>
    <m/>
    <n v="0"/>
    <n v="1660"/>
    <s v="NO_CONCILIADO"/>
  </r>
  <r>
    <x v="33"/>
    <m/>
    <x v="33"/>
    <x v="25"/>
    <s v="B22574020002"/>
    <s v="BOD"/>
    <n v="2257402"/>
    <m/>
    <s v="00132032001 DEP.DE CHEQ.AJENOS,RET.DE CAM.,CONCEPTO: DEV. POR MULTAS TRANSPORTE CAÑAHUMA,DEP.: SEDEM - ECEBOL , PROCEDENCIA: BANCO UNION S.A., CHEQUE: 883, FECHA DE EMISION:03/02/2025"/>
    <m/>
    <m/>
    <m/>
    <m/>
    <m/>
    <m/>
    <n v="0"/>
    <n v="1188"/>
    <s v="NO_CONCILIADO"/>
  </r>
  <r>
    <x v="10"/>
    <m/>
    <x v="10"/>
    <x v="25"/>
    <s v="B22574620002"/>
    <s v="BOD"/>
    <n v="2257462"/>
    <m/>
    <s v="00383012001 DEP.DE CHEQ.AJENOS,RET.DE CAM.,CONCEPTO: REEMBOLSO AGENCIA BOLIVIANA DE CORREOS,DEP.: CAJA DE SALUD CORDES , PROCEDENCIA: BANCO UNION S.A., CHEQUE: 45496, FECHA DE EMISION:29/01/2025"/>
    <m/>
    <m/>
    <m/>
    <m/>
    <m/>
    <m/>
    <n v="0"/>
    <n v="665"/>
    <s v="NO_CONCILIADO"/>
  </r>
  <r>
    <x v="2"/>
    <m/>
    <x v="2"/>
    <x v="25"/>
    <s v="B22574650002"/>
    <s v="BOD"/>
    <n v="2257465"/>
    <m/>
    <s v="00081011101 DEP.DE CHEQ.AJENOS,RET.DE CAM.,CONCEPTO: REEMBOLSO MIN. DE OBRAS PUBLICAS,DEP.: CAJA DE SALUD CORDES , PROCEDENCIA: BANCO UNION S.A., CHEQUE: 45516, FECHA DE EMISION:30/01/2025"/>
    <m/>
    <m/>
    <m/>
    <m/>
    <m/>
    <m/>
    <n v="0"/>
    <n v="14379.71"/>
    <s v="NO_CONCILIADO"/>
  </r>
  <r>
    <x v="12"/>
    <m/>
    <x v="12"/>
    <x v="25"/>
    <s v="G30225300003"/>
    <s v="COB"/>
    <n v="19701"/>
    <m/>
    <s v="PAGO A BANCO EUROPEO DE INV PRÉSTAMO FIN 82800 VCTO. 07-02-2025 POR CUENTA DE TGN , NTI. 019701 VALOR 07-02-2025 CAPITAL USD 546.875,00 INTERESES USD 442.124,45 CTA. 3987 CUENTA UNICA DEL TESORO LIB. 00099021001 REF.: COMISIONES BANCARIAS"/>
    <m/>
    <m/>
    <m/>
    <m/>
    <m/>
    <m/>
    <n v="7144.54"/>
    <n v="0"/>
    <s v="NO_CONCILIADO"/>
  </r>
  <r>
    <x v="6"/>
    <m/>
    <x v="6"/>
    <x v="25"/>
    <s v="Q21671510002"/>
    <s v="CRV"/>
    <n v="2167151"/>
    <m/>
    <s v="NUMERO DE LIBRETA CUT: 00099021001 OPERACIÓN E75 TRANSFERENCIA DE LA CUENTA FISCAL BUN A LA CUT EN MN TRANSF.FDOS.AL.BCB GOBIERNO AUTONOMO MUNICIPAL DE POROMA, CITE: OF.GAMP EXT. NÂ° 24/2025 CUENTA CUT 3987 LIBRETA NÂ° 00099021001"/>
    <m/>
    <m/>
    <m/>
    <m/>
    <m/>
    <m/>
    <n v="0"/>
    <n v="0.02"/>
    <s v="NO_CONCILIADO"/>
  </r>
  <r>
    <x v="48"/>
    <m/>
    <x v="48"/>
    <x v="25"/>
    <s v="Q21671310002"/>
    <s v="CRV"/>
    <n v="2167131"/>
    <m/>
    <s v="NUMERO DE LIBRETA CUT: 00283012001 OPERACIÓN E18 TRANSFERENCIA DEL SISTEMA FINANCIERO POR CUENTA DE TERCEROS A LA CUT SOL. ESC. DE SOCIEDAD JENNEFER SRL"/>
    <m/>
    <m/>
    <m/>
    <m/>
    <m/>
    <m/>
    <n v="0"/>
    <n v="173511.94"/>
    <s v="NO_CONCILIADO"/>
  </r>
  <r>
    <x v="68"/>
    <m/>
    <x v="68"/>
    <x v="25"/>
    <s v="Q21671420002"/>
    <s v="CRV"/>
    <n v="2167142"/>
    <m/>
    <s v="NUMERO DE LIBRETA CUT: 00373024105 OPERACIÓN E75 TRANSFERENCIA DE LA CUENTA FISCAL BUN A LA CUT EN MN TRANSF.FDOS.AL.BCB GOBIERNO AUTONOMO MUNICIPAL EL CHORO, CITE: G.A.M.E.CH.- MAE NÂ° 085/2025 CUENTA CUT 3987 LIBRETA NÂ° 00373024105"/>
    <m/>
    <m/>
    <m/>
    <m/>
    <m/>
    <m/>
    <n v="0"/>
    <n v="2503.62"/>
    <s v="NO_CONCILIADO"/>
  </r>
  <r>
    <x v="67"/>
    <m/>
    <x v="67"/>
    <x v="25"/>
    <s v="G30229970002"/>
    <s v="CRV"/>
    <n v="3022997"/>
    <m/>
    <s v="TRANSFERENCIA DEL EXTERIOR SEGUN SWIFT NO.1933 DE FECHA 07/02/2025 ORDENANTE: CONSULADO DE BOLIVIA EN MADRID REF.: RECAUDACIÓN EXTERIOR 48 LICENCIAS DE CONDUCIR CORRESPONDIENTES AL MES DE ENERO 2.880 LIB. 00340012004 SEGIP-RECAUDACION EXTERIOR-LICENCIAS DE CONDUCIR"/>
    <m/>
    <m/>
    <m/>
    <m/>
    <m/>
    <m/>
    <n v="0"/>
    <n v="19551"/>
    <s v="NO_CONCILIADO"/>
  </r>
  <r>
    <x v="67"/>
    <m/>
    <x v="67"/>
    <x v="25"/>
    <s v="G30229990002"/>
    <s v="CRV"/>
    <n v="3022999"/>
    <m/>
    <s v="TRANSFERENCIA DEL EXTERIOR SEGUN SWIFT NO.1936 DE FECHA 07/02/2025 ORDENANTE: CONSULADO DE BOLIVIA EN MADRID REF: RECAUDACIÓN EXTERIOR 445 CÉDULAS DE IDENTIDAD CORRESPONDIENTES AL MES DE ENERO 8.010,00 LIB. 00340012005 SEGIP - RECAUDACION EXTERIOR - CEDULAS DE IDENTIDAD"/>
    <m/>
    <m/>
    <m/>
    <m/>
    <m/>
    <m/>
    <n v="0"/>
    <n v="54708.5"/>
    <s v="NO_CONCILIADO"/>
  </r>
  <r>
    <x v="34"/>
    <m/>
    <x v="34"/>
    <x v="25"/>
    <s v="J06276650002"/>
    <s v="NTE"/>
    <n v="10908294"/>
    <m/>
    <s v="A:00862012001 GAM DE COBIJA, TRANSFERENCIA DE RECUPERACIONES SEGÚN NOTA GEF-LCR-JSZ-0090-NOT/25 POR CONCEPTO DE REMUNERACIÓN POR ADMINISTRACION DE FIDEICOMISO QUE CORRESPONDEN AL FNDR DE ACUERDO A CONTRATO DE FIDEICOMISO “PROGRAMA APOYO A LA EJECUCION DE LA INVERSION PUBLICA” (AEIP)."/>
    <m/>
    <m/>
    <m/>
    <m/>
    <m/>
    <m/>
    <n v="0"/>
    <n v="26256.86"/>
    <s v="NO_CONCILIADO"/>
  </r>
  <r>
    <x v="60"/>
    <m/>
    <x v="60"/>
    <x v="25"/>
    <s v="J06276660002"/>
    <s v="NTE"/>
    <n v="10908271"/>
    <m/>
    <s v="A:00099021001 GAM DE COBIJA, TRANSFERENCIA DE RECUPERACIONES SEGÚN NOTA GEF-LCR-JSZ-0090-NOT/25 POR CONCEPTO DE PAGO DE INTERES DE ACUERDO A CONTRATO DE FIDEICOMISO “PROGRAMA APOYO A LA EJECUCION DE LA INVERSION PUBLICA” (AEIP) FIRMADO ENTRE MINISTERIO DE PLANIFICACION Y EL FNDR."/>
    <m/>
    <m/>
    <m/>
    <m/>
    <m/>
    <m/>
    <n v="0"/>
    <n v="26256.86"/>
    <s v="NO_CONCILIADO"/>
  </r>
  <r>
    <x v="14"/>
    <m/>
    <x v="14"/>
    <x v="25"/>
    <s v="J06276670002"/>
    <s v="NTE"/>
    <n v="10911103"/>
    <m/>
    <s v="A:00099021001 Transferencia de recursos a solicitud del Fondo de Desarrollo del Sistema Financiero y de Apoyo al Sector Público mediante nota CITE: FSF-DAA-NE-396/2025 Informe CITE: FSF-DFGC-INF-143/2025 correspondiente a recuperaciones de cartera recursos de capital gestiones 2021 al 2023 H.R. 2025-05084-R"/>
    <m/>
    <m/>
    <m/>
    <m/>
    <m/>
    <m/>
    <n v="0"/>
    <n v="29039.64"/>
    <s v="NO_CONCILIADO"/>
  </r>
  <r>
    <x v="67"/>
    <m/>
    <x v="67"/>
    <x v="25"/>
    <s v="G30230000001"/>
    <s v="CVD"/>
    <n v="3023000"/>
    <m/>
    <s v="COBRO COSTOS DE PAPELERIA SEGUN TRANSFERENCIA DEL EXTERIOR POR ORDEN DE CONSULADO DE BOLIVIA EN MADRID REF: RECAUDACIÓN EXTERIOR 445 CÉDULAS DE IDENTIDAD CORRESPONDIENTES AL MES DE ENERO 8.010,00 LIB. 00340012003 RECAUDACION EXTRANJERIA - C.I. -L.C."/>
    <m/>
    <m/>
    <m/>
    <m/>
    <m/>
    <m/>
    <n v="60"/>
    <n v="0"/>
    <s v="NO_CONCILIADO"/>
  </r>
  <r>
    <x v="67"/>
    <m/>
    <x v="67"/>
    <x v="25"/>
    <s v="G30229980001"/>
    <s v="CVD"/>
    <n v="3022998"/>
    <m/>
    <s v="COBRO COSTOS DE PAPELERIA SEGUN TRANSFERENCIA DEL EXTERIOR POR ORDEN DE CONSULADO DE BOLIVIA EN MADRID REF.: RECAUDACIÓN EXTERIOR 48 LICENCIAS DE CONDUCIR CORRESPONDIENTES AL MES DE ENERO 2.880 LIB. 00340012003 RECAUDACION EXTRANJERIA - C.I. -L.C."/>
    <m/>
    <m/>
    <m/>
    <m/>
    <m/>
    <m/>
    <n v="60"/>
    <n v="0"/>
    <s v="NO_CONCILIADO"/>
  </r>
  <r>
    <x v="0"/>
    <m/>
    <x v="0"/>
    <x v="26"/>
    <s v="O22578170002"/>
    <s v="BOD"/>
    <n v="2257817"/>
    <m/>
    <s v="00099021001 DEPOSITO DE EFECTIVO, DEPOSITANTE: MARIA CONSUELO DAVILA MEJIA, CONCEPTO: DEVOLUCION, CUENTA DE DEPOSITO: CUENTA UNICA DEL TESORO"/>
    <m/>
    <m/>
    <m/>
    <m/>
    <m/>
    <m/>
    <n v="0"/>
    <n v="1000"/>
    <s v="NO_CONCILIADO"/>
  </r>
  <r>
    <x v="58"/>
    <m/>
    <x v="58"/>
    <x v="26"/>
    <s v="O22578190002"/>
    <s v="BOD"/>
    <n v="2257819"/>
    <m/>
    <s v="00099021001 DEPOSITO DE EFECTIVO, DEPOSITANTE: CARLOS ALFONSO MOLINA RODRIGUEZ, CONCEPTO: DEV. MONETARIA TRANSFERENCIAS CREDITO DE TELEFONIA MOVIL, CUENTA DE DEPOSITO: CUENTA UNICA DEL TESORO/DJBR"/>
    <m/>
    <m/>
    <m/>
    <m/>
    <m/>
    <m/>
    <n v="0"/>
    <n v="14.64"/>
    <s v="NO_CONCILIADO"/>
  </r>
  <r>
    <x v="2"/>
    <m/>
    <x v="2"/>
    <x v="26"/>
    <s v="O22578500002"/>
    <s v="BOD"/>
    <n v="2257850"/>
    <m/>
    <s v="00081011101 DEPOSITO DE EFECTIVO, DEPOSITANTE: JUAN CARLOS ACHA MAMANI, CONCEPTO: PERDIDA DE CREDENCIAL, CUENTA DE DEPOSITO: CUENTA UNICA DEL TESORO"/>
    <m/>
    <m/>
    <m/>
    <m/>
    <m/>
    <m/>
    <n v="0"/>
    <n v="25"/>
    <s v="NO_CONCILIADO"/>
  </r>
  <r>
    <x v="4"/>
    <m/>
    <x v="4"/>
    <x v="26"/>
    <s v="O22578950002"/>
    <s v="BOD"/>
    <n v="2257895"/>
    <m/>
    <s v="00099021001 DEPOSITO DE EFECTIVO, DEPOSITANTE: JAVIER MAXIMO CARRANZA GUZMAN- FAB, CONCEPTO: REV. COMBUSTIBLES TERRESTRES PRV,4 PAGO 7 PART 3411 GADA 91/2024, CUENTA DE DEPOSITO: CUENTA UNICA DEL TESORO"/>
    <m/>
    <m/>
    <m/>
    <m/>
    <m/>
    <m/>
    <n v="0"/>
    <n v="1190.4000000000001"/>
    <s v="NO_CONCILIADO"/>
  </r>
  <r>
    <x v="8"/>
    <m/>
    <x v="8"/>
    <x v="26"/>
    <s v="O22579160002"/>
    <s v="BOD"/>
    <n v="2257916"/>
    <m/>
    <s v="00099021001 DEPOSITO DE EFECTIVO, DEPOSITANTE: RENE GONZALO GOSALVEZ SOLOGUREN, CONCEPTO: DEVOLUCION DE PASAJE 10/12/2024 LPZ-SCZ 181-0300307599, CUENTA DE DEPOSITO: CUENTA UNICA DEL TESORO/DJBR"/>
    <m/>
    <m/>
    <m/>
    <m/>
    <m/>
    <m/>
    <n v="0"/>
    <n v="820"/>
    <s v="NO_CONCILIADO"/>
  </r>
  <r>
    <x v="8"/>
    <m/>
    <x v="8"/>
    <x v="26"/>
    <s v="O22579190002"/>
    <s v="BOD"/>
    <n v="2257919"/>
    <m/>
    <s v="00099021001 DEPOSITO DE EFECTIVO, DEPOSITANTE: RENE GONZALO GOSALVEZ SOLOGUREN, CONCEPTO: DEVOLUCION DE PASAJE 10/12/2024 SCZ-LPZ 181-0300307600, CUENTA DE DEPOSITO: CUENTA UNICA DEL TESORO/DJBR"/>
    <m/>
    <m/>
    <m/>
    <m/>
    <m/>
    <m/>
    <n v="0"/>
    <n v="820"/>
    <s v="NO_CONCILIADO"/>
  </r>
  <r>
    <x v="36"/>
    <m/>
    <x v="36"/>
    <x v="26"/>
    <s v="O22579410002"/>
    <s v="BOD"/>
    <n v="2257941"/>
    <m/>
    <s v="00047081101 DEPOSITO DE EFECTIVO, DEPOSITANTE: DAVID SANTIAGO AUZA TORREZ, CONCEPTO: DEV. PARCIAL SUELDO 10/2024, CUENTA DE DEPOSITO: CUENTA UNICA DEL TESORO"/>
    <m/>
    <m/>
    <m/>
    <m/>
    <m/>
    <m/>
    <n v="0"/>
    <n v="1819.25"/>
    <s v="NO_CONCILIADO"/>
  </r>
  <r>
    <x v="36"/>
    <m/>
    <x v="36"/>
    <x v="26"/>
    <s v="O22579420002"/>
    <s v="BOD"/>
    <n v="2257942"/>
    <m/>
    <s v="00047081101 DEPOSITO DE EFECTIVO, DEPOSITANTE: DAVID SANTIAGO AUZA TORREZ, CONCEPTO: DEV. PARCIAL SUELDO 11/2024, CUENTA DE DEPOSITO: CUENTA UNICA DEL TESORO"/>
    <m/>
    <m/>
    <m/>
    <m/>
    <m/>
    <m/>
    <n v="0"/>
    <n v="1949.2"/>
    <s v="NO_CONCILIADO"/>
  </r>
  <r>
    <x v="36"/>
    <m/>
    <x v="36"/>
    <x v="26"/>
    <s v="O22579430002"/>
    <s v="BOD"/>
    <n v="2257943"/>
    <m/>
    <s v="00047081101 DEPOSITO DE EFECTIVO, DEPOSITANTE: DAVID SANTIAGO AUZA TORREZ, CONCEPTO: DEV. PARCIAL SUELDO 12/2024, CUENTA DE DEPOSITO: CUENTA UNICA DEL TESORO"/>
    <m/>
    <m/>
    <m/>
    <m/>
    <m/>
    <m/>
    <n v="0"/>
    <n v="1949.2"/>
    <s v="NO_CONCILIADO"/>
  </r>
  <r>
    <x v="0"/>
    <m/>
    <x v="0"/>
    <x v="26"/>
    <s v="O22579470002"/>
    <s v="BOD"/>
    <n v="2257947"/>
    <m/>
    <s v="00099021001 DEPOSITO DE EFECTIVO, DEPOSITANTE: MANUEL ARANDIA ARDUZ, CONCEPTO: COSTO DE TERRENO, CUENTA DE DEPOSITO: CUENTA UNICA DEL TESORO"/>
    <m/>
    <m/>
    <m/>
    <m/>
    <m/>
    <m/>
    <n v="0"/>
    <n v="56147.22"/>
    <s v="NO_CONCILIADO"/>
  </r>
  <r>
    <x v="56"/>
    <m/>
    <x v="56"/>
    <x v="26"/>
    <s v="O22579850002"/>
    <s v="BOD"/>
    <n v="2257985"/>
    <m/>
    <s v="00099021001 DEPOSITO DE EFECTIVO, DEPOSITANTE: ALFREDO MAMANI HUALLPA, CONCEPTO: DEV. COLATERALES PLANILLA 177,1 SALAZAR GIOVANNA, CUENTA DE DEPOSITO: CUENTA UNICA DEL TESORO/DJBR"/>
    <m/>
    <m/>
    <m/>
    <m/>
    <m/>
    <m/>
    <n v="0"/>
    <n v="1477.59"/>
    <s v="NO_CONCILIADO"/>
  </r>
  <r>
    <x v="56"/>
    <m/>
    <x v="56"/>
    <x v="26"/>
    <s v="O22579860002"/>
    <s v="BOD"/>
    <n v="2257986"/>
    <m/>
    <s v="00099021001 DEPOSITO DE EFECTIVO, DEPOSITANTE: ALFREDO MAMANI HUALLPA, CONCEPTO: DEV. COLATARALES DEL SR. ISRAEL, CUENTA DE DEPOSITO: CUENTA UNICA DEL TESORO/DJBR"/>
    <m/>
    <m/>
    <m/>
    <m/>
    <m/>
    <m/>
    <n v="0"/>
    <n v="323.39999999999998"/>
    <s v="NO_CONCILIADO"/>
  </r>
  <r>
    <x v="56"/>
    <m/>
    <x v="56"/>
    <x v="26"/>
    <s v="O22579930002"/>
    <s v="BOD"/>
    <n v="2257993"/>
    <m/>
    <s v="00099021001 DEPOSITO DE EFECTIVO, DEPOSITANTE: VILLAGOMEZ CLAROS DABEIBA, CONCEPTO: PAGO EXCESO BONO REFRIGERIO 12/04/2024, CUENTA DE DEPOSITO: CUENTA UNICA DEL TESORO/DJBR"/>
    <m/>
    <m/>
    <m/>
    <m/>
    <m/>
    <m/>
    <n v="0"/>
    <n v="18"/>
    <s v="NO_CONCILIADO"/>
  </r>
  <r>
    <x v="71"/>
    <m/>
    <x v="71"/>
    <x v="26"/>
    <s v="O22579950002"/>
    <s v="BOD"/>
    <n v="2257995"/>
    <m/>
    <s v="00099021001 DEPOSITO DE EFECTIVO, DEPOSITANTE: INSUMOS BOLIVIA, CONCEPTO: DEVOLUCION DE FONDOS, CUENTA DE DEPOSITO: CUENTA UNICA DEL TESORO"/>
    <m/>
    <m/>
    <m/>
    <m/>
    <m/>
    <m/>
    <n v="0"/>
    <n v="95"/>
    <s v="NO_CONCILIADO"/>
  </r>
  <r>
    <x v="56"/>
    <m/>
    <x v="56"/>
    <x v="26"/>
    <s v="O22579960002"/>
    <s v="BOD"/>
    <n v="2257996"/>
    <m/>
    <s v="00099021001 DEPOSITO DE EFECTIVO, DEPOSITANTE: CAYOJA VARGAS ARIEL BLAS, CONCEPTO: PAGO EXCESO BONO REFRIGERIO 19/04/2024, CUENTA DE DEPOSITO: CUENTA UNICA DEL TESORO/DJBR"/>
    <m/>
    <m/>
    <m/>
    <m/>
    <m/>
    <m/>
    <n v="0"/>
    <n v="18"/>
    <s v="NO_CONCILIADO"/>
  </r>
  <r>
    <x v="56"/>
    <m/>
    <x v="56"/>
    <x v="26"/>
    <s v="O22579970002"/>
    <s v="BOD"/>
    <n v="2257997"/>
    <m/>
    <s v="00099021001 DEPOSITO DE EFECTIVO, DEPOSITANTE: CESPEDES QUEVEDO GILDA ANGELICA, CONCEPTO: PAGO EXCESO BONO REFRIGERIO 03/05/2024, CUENTA DE DEPOSITO: CUENTA UNICA DEL TESORO/DJBR"/>
    <m/>
    <m/>
    <m/>
    <m/>
    <m/>
    <m/>
    <n v="0"/>
    <n v="18"/>
    <s v="NO_CONCILIADO"/>
  </r>
  <r>
    <x v="56"/>
    <m/>
    <x v="56"/>
    <x v="26"/>
    <s v="O22579980002"/>
    <s v="BOD"/>
    <n v="2257998"/>
    <m/>
    <s v="00099021001 DEPOSITO DE EFECTIVO, DEPOSITANTE: VARGAS MORALES GIOVANA, CONCEPTO: PAGO EXCESO BONO REFRIGERIO 14/06/2024, CUENTA DE DEPOSITO: CUENTA UNICA DEL TESORO/DJBR"/>
    <m/>
    <m/>
    <m/>
    <m/>
    <m/>
    <m/>
    <n v="0"/>
    <n v="18"/>
    <s v="NO_CONCILIADO"/>
  </r>
  <r>
    <x v="56"/>
    <m/>
    <x v="56"/>
    <x v="26"/>
    <s v="O22579990002"/>
    <s v="BOD"/>
    <n v="2257999"/>
    <m/>
    <s v="00099021001 DEPOSITO DE EFECTIVO, DEPOSITANTE: VILLAGOMEZ CLAROS DABEIBA, CONCEPTO: PAGO EXCESO BONO REFRIGERIO 20/06/2024, CUENTA DE DEPOSITO: CUENTA UNICA DEL TESORO/DJBR"/>
    <m/>
    <m/>
    <m/>
    <m/>
    <m/>
    <m/>
    <n v="0"/>
    <n v="18"/>
    <s v="NO_CONCILIADO"/>
  </r>
  <r>
    <x v="56"/>
    <m/>
    <x v="56"/>
    <x v="26"/>
    <s v="O22580010002"/>
    <s v="BOD"/>
    <n v="2258001"/>
    <m/>
    <s v="00099021001 DEPOSITO DE EFECTIVO, DEPOSITANTE: HUAYNOCA FUENTES PATRICIO, CONCEPTO: PAGO EXCESO BONO REFRIGERIO 13/05/2024, CUENTA DE DEPOSITO: CUENTA UNICA DEL TESORO/DJBR"/>
    <m/>
    <m/>
    <m/>
    <m/>
    <m/>
    <m/>
    <n v="0"/>
    <n v="18"/>
    <s v="NO_CONCILIADO"/>
  </r>
  <r>
    <x v="29"/>
    <m/>
    <x v="29"/>
    <x v="26"/>
    <s v="O22580030002"/>
    <s v="BOD"/>
    <n v="2258003"/>
    <m/>
    <s v="00599072001 DEPOSITO DE EFECTIVO, DEPOSITANTE: WENDY PAMELA LOPEZ FERNANDEZ, CONCEPTO: DEVOLUCION DE FONDOS, CUENTA DE DEPOSITO: CUENTA UNICA DEL TESORO"/>
    <m/>
    <m/>
    <m/>
    <m/>
    <m/>
    <m/>
    <n v="0"/>
    <n v="4560"/>
    <s v="NO_CONCILIADO"/>
  </r>
  <r>
    <x v="39"/>
    <m/>
    <x v="39"/>
    <x v="26"/>
    <s v="O22580080002"/>
    <s v="BOD"/>
    <n v="2258008"/>
    <m/>
    <s v="00041044201 DEPOSITO DE EFECTIVO, DEPOSITANTE: VALENTIN BAUTISTA MAMANI, CONCEPTO: DEVOLUCION AGUINALDO POR DUODECIMAS COMPROBANTE C-31 N°922 PLANILLA 99 PRO BOLIVIA, CUENTA DE DEPOSITO: CUENTA UNICA DEL TESORO"/>
    <m/>
    <m/>
    <m/>
    <m/>
    <m/>
    <m/>
    <n v="0"/>
    <n v="3256.81"/>
    <s v="NO_CONCILIADO"/>
  </r>
  <r>
    <x v="72"/>
    <m/>
    <x v="72"/>
    <x v="26"/>
    <s v="O22580100002"/>
    <s v="BOD"/>
    <n v="2258010"/>
    <m/>
    <s v="00070011102 DEPOSITO DE EFECTIVO, DEPOSITANTE: DAVID PACO POMA, CONCEPTO: DEVOLUCION CURSO DE AIMARA, CUENTA DE DEPOSITO: CUENTA UNICA DEL TESORO"/>
    <m/>
    <m/>
    <m/>
    <m/>
    <m/>
    <m/>
    <n v="0"/>
    <n v="110"/>
    <s v="NO_CONCILIADO"/>
  </r>
  <r>
    <x v="14"/>
    <m/>
    <x v="14"/>
    <x v="26"/>
    <s v="B22578230002"/>
    <s v="BOD"/>
    <n v="2257823"/>
    <m/>
    <s v="00099021001 DEP.DE CHEQ.AJENOS,RET.DE CAM.,CONCEPTO: REMISION PLANILLA DE PARTES DE BAJA MEDICAS - NOVIEMBRE 2024,DEP.: CAJA DE SALUD DE LA BANCA PRIVADA , PROCEDENCIA: BANCO NACIONAL DE BOLIVIA S.A., CHEQUE: 9919417, FECHA DE EMISION:30/01/2025"/>
    <m/>
    <m/>
    <m/>
    <m/>
    <m/>
    <m/>
    <n v="0"/>
    <n v="10767.75"/>
    <s v="NO_CONCILIADO"/>
  </r>
  <r>
    <x v="70"/>
    <m/>
    <x v="70"/>
    <x v="26"/>
    <s v="B22578260002"/>
    <s v="BOD"/>
    <n v="2257826"/>
    <m/>
    <s v="00595012002 DEP.DE CHEQ.AJENOS,RET.DE CAM.,CONCEPTO: DEVOLUCION DE FONDOS POR SUBSIDIOS DE INCAPACIDAD TEMPORAL - 11/2024 REG. LA PAZ,DEP.: CAJA DE SALUD DE LA BANCA PRIVADA , PROCEDENCIA: BANCO NACIONAL DE BOLIVIA S.A., CHEQUE: 9919338, FECHA DE EMISION:30/01/2"/>
    <m/>
    <m/>
    <m/>
    <m/>
    <m/>
    <m/>
    <n v="0"/>
    <n v="22519.55"/>
    <s v="NO_CONCILIADO"/>
  </r>
  <r>
    <x v="0"/>
    <m/>
    <x v="0"/>
    <x v="26"/>
    <s v="B22578640002"/>
    <s v="BOD"/>
    <n v="2257864"/>
    <m/>
    <s v="00099021001 DEP.DE CHEQ.AJENOS,RET.DE CAM.,CONCEPTO: DEVOLUCION,DEP.: ABEL LOPEZ ARRUETA , PROCEDENCIA: BANCO UNION S.A., CHEQUE: 213475, FECHA DE EMISION:10/02/2025"/>
    <m/>
    <m/>
    <m/>
    <m/>
    <m/>
    <m/>
    <n v="0"/>
    <n v="64.540000000000006"/>
    <s v="NO_CONCILIADO"/>
  </r>
  <r>
    <x v="0"/>
    <m/>
    <x v="0"/>
    <x v="26"/>
    <s v="B22578650002"/>
    <s v="BOD"/>
    <n v="2257865"/>
    <m/>
    <s v="00099021001 DEP.DE CHEQ.AJENOS,RET.DE CAM.,CONCEPTO: DEVOLUCION,DEP.: ABEL LOPEZ ARRUETA , PROCEDENCIA: BANCO UNION S.A., CHEQUE: 213476, FECHA DE EMISION:10/02/2025"/>
    <m/>
    <m/>
    <m/>
    <m/>
    <m/>
    <m/>
    <n v="0"/>
    <n v="73.61"/>
    <s v="NO_CONCILIADO"/>
  </r>
  <r>
    <x v="0"/>
    <m/>
    <x v="0"/>
    <x v="26"/>
    <s v="B22578660002"/>
    <s v="BOD"/>
    <n v="2257866"/>
    <m/>
    <s v="00099021001 DEP.DE CHEQ.AJENOS,RET.DE CAM.,CONCEPTO: DEVOLUCION,DEP.: ABEL LOPEZ ARRUETA , PROCEDENCIA: BANCO UNION S.A., CHEQUE: 213477, FECHA DE EMISION:10/02/2025"/>
    <m/>
    <m/>
    <m/>
    <m/>
    <m/>
    <m/>
    <n v="0"/>
    <n v="184.3"/>
    <s v="NO_CONCILIADO"/>
  </r>
  <r>
    <x v="0"/>
    <m/>
    <x v="0"/>
    <x v="26"/>
    <s v="B22578670002"/>
    <s v="BOD"/>
    <n v="2257867"/>
    <m/>
    <s v="00099021001 DEP.DE CHEQ.AJENOS,RET.DE CAM.,CONCEPTO: DEVOLUCION,DEP.: ABEL LOPEZ ARRUETA , PROCEDENCIA: BANCO UNION S.A., CHEQUE: 213479, FECHA DE EMISION:10/02/2025"/>
    <m/>
    <m/>
    <m/>
    <m/>
    <m/>
    <m/>
    <n v="0"/>
    <n v="199.93"/>
    <s v="NO_CONCILIADO"/>
  </r>
  <r>
    <x v="0"/>
    <m/>
    <x v="0"/>
    <x v="26"/>
    <s v="B22578690002"/>
    <s v="BOD"/>
    <n v="2257869"/>
    <m/>
    <s v="00099021001 DEP.DE CHEQ.AJENOS,RET.DE CAM.,CONCEPTO: DEVOLUCION,DEP.: ABEL LOPEZ ARRUETA , PROCEDENCIA: BANCO UNION S.A., CHEQUE: 213480, FECHA DE EMISION:10/02/2025"/>
    <m/>
    <m/>
    <m/>
    <m/>
    <m/>
    <m/>
    <n v="0"/>
    <n v="237"/>
    <s v="NO_CONCILIADO"/>
  </r>
  <r>
    <x v="0"/>
    <m/>
    <x v="0"/>
    <x v="26"/>
    <s v="B22578710002"/>
    <s v="BOD"/>
    <n v="2257871"/>
    <m/>
    <s v="00099021001 DEP.DE CHEQ.AJENOS,RET.DE CAM.,CONCEPTO: DEVOLUCION,DEP.: ABEL LOPEZ ARRUETA , PROCEDENCIA: BANCO UNION S.A., CHEQUE: 213481, FECHA DE EMISION:10/02/2025"/>
    <m/>
    <m/>
    <m/>
    <m/>
    <m/>
    <m/>
    <n v="0"/>
    <n v="971"/>
    <s v="NO_CONCILIADO"/>
  </r>
  <r>
    <x v="63"/>
    <m/>
    <x v="63"/>
    <x v="26"/>
    <s v="B22578750002"/>
    <s v="BOD"/>
    <n v="2257875"/>
    <m/>
    <s v="00389012001 DEP.DE CHEQ.AJENOS,RET.DE CAM.,CONCEPTO: GARANTIAS,DEP.: NAABOL , PROCEDENCIA: BANCO UNION S.A., CHEQUE: 893, FECHA DE EMISION:10/02/2025"/>
    <m/>
    <m/>
    <m/>
    <m/>
    <m/>
    <m/>
    <n v="0"/>
    <n v="68653.91"/>
    <s v="NO_CONCILIADO"/>
  </r>
  <r>
    <x v="66"/>
    <m/>
    <x v="66"/>
    <x v="26"/>
    <s v="B22578780002"/>
    <s v="BOD"/>
    <n v="2257878"/>
    <m/>
    <s v="00578012002 DEP.DE CHEQ.AJENOS,RET.DE CAM.,CONCEPTO: REVERSION,DEP.: BOLIVIANA DE AVIACION , PROCEDENCIA: BANCO UNION S.A., CHEQUE: 19370, FECHA DE EMISION:10/02/2025"/>
    <m/>
    <m/>
    <m/>
    <m/>
    <m/>
    <m/>
    <n v="0"/>
    <n v="487.12"/>
    <s v="NO_CONCILIADO"/>
  </r>
  <r>
    <x v="9"/>
    <m/>
    <x v="9"/>
    <x v="26"/>
    <s v="O22580200002"/>
    <s v="BOD"/>
    <n v="2258020"/>
    <m/>
    <s v="00086044201 DEPOSITO DE EFECTIVO, DEPOSITANTE: GROVER QUINTANILLA MAMANI, CONCEPTO: CONTRAPARTE MUNICIPIO SICA SICA, CUENTA DE DEPOSITO: CUENTA UNICA DEL TESORO"/>
    <m/>
    <m/>
    <m/>
    <m/>
    <m/>
    <m/>
    <n v="0"/>
    <n v="3073"/>
    <s v="NO_CONCILIADO"/>
  </r>
  <r>
    <x v="13"/>
    <m/>
    <x v="13"/>
    <x v="26"/>
    <s v="G30241060001"/>
    <s v="CVD"/>
    <n v="3024106"/>
    <m/>
    <s v="COBRO COSTOS DE PAPELERIA POR REGULARIZACION DE TRANSFERENCIA DEL EXTERIOR POR ORDEN DE MTX COMERCIALIZADORA DE GAS (BRAZIL SAO PAULO) REF.: CRED INV YPFB/VPACF/GVGN FECHA VALOR 6/02/2025 LIB. 00513012015 YPFB-HEROES DEL CHACO-BS"/>
    <m/>
    <m/>
    <m/>
    <m/>
    <m/>
    <m/>
    <n v="60"/>
    <n v="0"/>
    <s v="NO_CONCILIADO"/>
  </r>
  <r>
    <x v="12"/>
    <m/>
    <x v="12"/>
    <x v="26"/>
    <s v="G30245700003"/>
    <s v="COB"/>
    <n v="19619"/>
    <m/>
    <s v="PAGO A CAF PRÉSTAMO CFA008296 VCTO. 10-02-2025 POR CUENTA DE TGN , NTI. 019619 VALOR 10-02-2025 CAPITAL USD 1.660.858,72 INTERESES USD 131.012,86 CTA. 3987 CUENTA UNICA DEL TESORO LIB. 00099021001 REF.: COMISIONES BANCARIAS"/>
    <m/>
    <m/>
    <m/>
    <m/>
    <m/>
    <m/>
    <n v="12652.23"/>
    <n v="0"/>
    <s v="NO_CONCILIADO"/>
  </r>
  <r>
    <x v="12"/>
    <m/>
    <x v="12"/>
    <x v="26"/>
    <s v="G30245710003"/>
    <s v="COB"/>
    <n v="19618"/>
    <m/>
    <s v="PAGO A CAF PRÉSTAMO CFA008239 VCTO. 10-02-2025 POR CUENTA DE TGN , NTI. 019618 VALOR 10-02-2025 CAPITAL USD 3.694.741,51 INTERESES USD 1.173.439,07 CTA. 3987 CUENTA UNICA DEL TESORO LIB. 00099021001 REF.: COMISIONES BANCARIAS"/>
    <m/>
    <m/>
    <m/>
    <m/>
    <m/>
    <m/>
    <n v="33755.71"/>
    <n v="0"/>
    <s v="NO_CONCILIADO"/>
  </r>
  <r>
    <x v="12"/>
    <m/>
    <x v="12"/>
    <x v="26"/>
    <s v="G30245730003"/>
    <s v="COB"/>
    <n v="19707"/>
    <m/>
    <s v="PAGO A FONPLATA PRÉSTAMO BOL 19/2011 VCTO. 09-02-2025 POR CUENTA DE TGN , NTI. 019707 VALOR 10-02-2025 CAPITAL USD 2.065.713,89 INTERESES USD 1.029.235,25 CTA. 3987 CUENTA UNICA DEL TESORO LIB. 00099021001 REF.: COMISIONES BANCARIAS"/>
    <m/>
    <m/>
    <m/>
    <m/>
    <m/>
    <m/>
    <n v="21591.360000000001"/>
    <n v="0"/>
    <s v="NO_CONCILIADO"/>
  </r>
  <r>
    <x v="12"/>
    <m/>
    <x v="12"/>
    <x v="26"/>
    <s v="G30247370002"/>
    <s v="CRV"/>
    <n v="3024737"/>
    <m/>
    <s v="PAGO PRÉSTAMO BID BID 939-SF-BO VCTO. 08-02-2025 POR CUENTA DE BANCO DE DESARROLLO , VALOR 10-02-2025 CAPITAL BS 3.423.057,33 INTERESES BS 413.245,18 LIBRETA NRO.00099021001 TGN-RECURSOS ORDINARIOS (3987)-ALIVIO MDRI"/>
    <m/>
    <m/>
    <m/>
    <m/>
    <m/>
    <m/>
    <n v="0"/>
    <n v="3836302.51"/>
    <s v="NO_CONCILIADO"/>
  </r>
  <r>
    <x v="12"/>
    <m/>
    <x v="12"/>
    <x v="26"/>
    <s v="G30245740003"/>
    <s v="COB"/>
    <n v="19649"/>
    <m/>
    <s v="PAGO A BID PRÉSTAMO 2317/BL-BO VCTO. 10-02-2025 POR CUENTA DE TGN , NTI. 019649 VALOR 10-02-2025 INTERESES USD 11.318,21 CTA. 3987 CUENTA UNICA DEL TESORO LIB. 00099021001 REF.: COMISIONES BANCARIAS"/>
    <m/>
    <m/>
    <m/>
    <m/>
    <m/>
    <m/>
    <n v="437.66"/>
    <n v="0"/>
    <s v="NO_CONCILIADO"/>
  </r>
  <r>
    <x v="12"/>
    <m/>
    <x v="12"/>
    <x v="26"/>
    <s v="G30245750003"/>
    <s v="COB"/>
    <n v="19648"/>
    <m/>
    <s v="PAGO A BID PRÉSTAMO 2317/BL-BO VCTO. 10-02-2025 POR CUENTA DE TGN , NTI. 019648 VALOR 10-02-2025 CAPITAL USD 437.500,00 INTERESES USD 363.390,07 CTA. 3987 CUENTA UNICA DEL TESORO LIB. 00099021001 REF.: COMISIONES BANCARIAS"/>
    <m/>
    <m/>
    <m/>
    <m/>
    <m/>
    <m/>
    <n v="5854.11"/>
    <n v="0"/>
    <s v="NO_CONCILIADO"/>
  </r>
  <r>
    <x v="6"/>
    <m/>
    <x v="6"/>
    <x v="26"/>
    <s v="Q21680500002"/>
    <s v="CRV"/>
    <n v="2168050"/>
    <m/>
    <s v="NUMERO DE LIBRETA CUT: 00099021001 OPERACIÓN E75 TRANSFERENCIA DE LA CUENTA FISCAL BUN A LA CUT EN MN TRANSF.FDOS.AL.BCB GOB. AUTONOMO MCPAL. DE TACOPAYA CITE: G.A.M.T./NÂ° 021/2025 CUENTA CUT 3987069001 LIBRETA NÂ° 00099021001"/>
    <m/>
    <m/>
    <m/>
    <m/>
    <m/>
    <m/>
    <n v="0"/>
    <n v="235839.34"/>
    <s v="NO_CONCILIADO"/>
  </r>
  <r>
    <x v="6"/>
    <m/>
    <x v="6"/>
    <x v="26"/>
    <s v="Q21680530002"/>
    <s v="CRV"/>
    <n v="2168053"/>
    <m/>
    <s v="NUMERO DE LIBRETA CUT: 00099021001 OPERACIÓN E75 TRANSFERENCIA DE LA CUENTA FISCAL BUN A LA CUT EN MN TRANSF.FDOS.AL.BCB GOBIERNO AUTONOMO MUNICIPAL DE TARACO CITE: GAMT/MAE/SRM/NÂ° 048/2025 CUENTA CUT 3987 LIBRETA NÂ° 00099021001"/>
    <m/>
    <m/>
    <m/>
    <m/>
    <m/>
    <m/>
    <n v="0"/>
    <n v="0.37"/>
    <s v="NO_CONCILIADO"/>
  </r>
  <r>
    <x v="46"/>
    <m/>
    <x v="46"/>
    <x v="26"/>
    <s v="G30247400002"/>
    <s v="CRV"/>
    <n v="3024740"/>
    <m/>
    <s v="TRANSFERENCIA DEL EXTERIOR SEGUN SWIFT NO.1950 Y NO.1940 DE FECHA 10/02/2025 ORDENANTE: GERALD METALS SRL (MORGES) REF.: CRED INV 0020-25 LIB. 00597012001 RECURSOS PROPIOS VENTAS YLB"/>
    <m/>
    <m/>
    <m/>
    <m/>
    <m/>
    <m/>
    <n v="0"/>
    <n v="1687.56"/>
    <s v="NO_CONCILIADO"/>
  </r>
  <r>
    <x v="46"/>
    <m/>
    <x v="46"/>
    <x v="26"/>
    <s v="G30247380002"/>
    <s v="CRV"/>
    <n v="3024738"/>
    <m/>
    <s v="TRANSFERENCIA DEL EXTERIOR SEGUN SWIFT NO.1955 Y NO.1954 DE FECHA 10/02/2025 ORDENANTE: IMPORTADORA Y EXPORTADORA AS SPA (CL/IQUIQUE) REF.: CRED ORDEN DE COMPRA GOP-DVE-0021 ODV/25-VEX LIB. 00597012001 RECURSOS PROPIOS VENTAS YLB"/>
    <m/>
    <m/>
    <m/>
    <m/>
    <m/>
    <m/>
    <n v="0"/>
    <n v="131958.96"/>
    <s v="NO_CONCILIADO"/>
  </r>
  <r>
    <x v="46"/>
    <m/>
    <x v="46"/>
    <x v="26"/>
    <s v="G30247390001"/>
    <s v="CVD"/>
    <n v="3024739"/>
    <m/>
    <s v="COBRO COSTOS DE PAPELERIA SEGUN TRANSFERENCIA DEL EXTERIOR POR ORDEN DE IMPORTADORA Y EXPORTADORA AS SPA (CL/IQUIQUE) REF.: CRED ORDEN DE COMPRA GOP-DVE-0021 ODV/25-VEX LIB. 00597032001 YLB-COMERCIALIZACION DE DIVERSAS SALES"/>
    <m/>
    <m/>
    <m/>
    <m/>
    <m/>
    <m/>
    <n v="60"/>
    <n v="0"/>
    <s v="NO_CONCILIADO"/>
  </r>
  <r>
    <x v="46"/>
    <m/>
    <x v="46"/>
    <x v="26"/>
    <s v="G30247410001"/>
    <s v="CVD"/>
    <n v="3024741"/>
    <m/>
    <s v="COBRO COSTOS DE PAPELERIA SEGUN TRANSFERENCIA DEL EXTERIOR POR ORDEN DE GERALD METALS SRL (MORGES) REF.: CRED INV 0020-25 LIB. 00597032001 YLB-COMERCIALIZACION DE DIVERSAS SALES"/>
    <m/>
    <m/>
    <m/>
    <m/>
    <m/>
    <m/>
    <n v="60"/>
    <n v="0"/>
    <s v="NO_CONCILIADO"/>
  </r>
  <r>
    <x v="13"/>
    <m/>
    <x v="13"/>
    <x v="26"/>
    <s v="G30247430001"/>
    <s v="CVD"/>
    <n v="3024743"/>
    <m/>
    <s v="COBRO COSTOS DE PAPELERIA SEGUN TRANSFERENCIA DEL EXTERIOR POR ORDEN DE COMPANHIA MATOGROSSENSE DE GAS (CUIABA BRASIL) REF.: FACTURA EXB-MTT-36/24 FECHA VALOR 10/02/2025 LIB. 00513012015 YPFB-HEROES DEL CHACO-BS"/>
    <m/>
    <m/>
    <m/>
    <m/>
    <m/>
    <m/>
    <n v="60"/>
    <n v="0"/>
    <s v="NO_CONCILIADO"/>
  </r>
  <r>
    <x v="12"/>
    <m/>
    <x v="12"/>
    <x v="26"/>
    <s v="G30248990003"/>
    <s v="CRV"/>
    <n v="3024899"/>
    <m/>
    <s v="PAGO PRÉSTAMO BID 914-SF-BO-1 VCTO. 08-02-2025 POR CUENTA DE FNDR SEGÚN NOTA COD.LIQ. 019656 DE FECHA 07-02-2025, VALOR 10-02-2025 CAPITAL USD 6.431,37 INTERESES USD 8.953,26 LIBRETA NRO.00099021001 TGN-RECURSOS ORDINARIOS - 3987 - ALIVIO MDRI"/>
    <m/>
    <m/>
    <m/>
    <m/>
    <m/>
    <m/>
    <n v="0"/>
    <n v="107077.03"/>
    <s v="NO_CONCILIADO"/>
  </r>
  <r>
    <x v="34"/>
    <m/>
    <x v="34"/>
    <x v="26"/>
    <s v="G30248980001"/>
    <s v="COB"/>
    <n v="3024898"/>
    <m/>
    <s v="COMISIONES POR PAGO PRÉSTAMO BID 914-SF-BO-1 VCTO. 08-02-2025 POR CUENTA DE FNDR SEGÚN NOTA COD.LIQ. 019656 DE FECHA 07-02-2025, VALOR 10-02-2025 LIBRETA N° 00862012001 FNDR ADMINISTRACIÓN REF.: COMISIONES BANCARIAS"/>
    <m/>
    <m/>
    <m/>
    <m/>
    <m/>
    <m/>
    <n v="442.72"/>
    <n v="0"/>
    <s v="NO_CONCILIADO"/>
  </r>
  <r>
    <x v="34"/>
    <m/>
    <x v="34"/>
    <x v="26"/>
    <s v="G30248970001"/>
    <s v="DEV"/>
    <n v="3024897"/>
    <m/>
    <s v="PAGO PRÉSTAMO BID 914-SF-BO-1 VCTO. 08-02-2025 POR CUENTA DE FNDR SEGÚN NOTA COD.LIQ. 019656 DE FECHA 07-02-2025, VALOR 10-02-2025 CAPITAL BS 277,202,04 LIBRETA N° 00862012017 FNDR - PRODURSA II BID 914/SF-BO CAPITAL"/>
    <m/>
    <m/>
    <m/>
    <m/>
    <m/>
    <m/>
    <n v="277202.03999999998"/>
    <n v="0"/>
    <s v="NO_CONCILIADO"/>
  </r>
  <r>
    <x v="34"/>
    <m/>
    <x v="34"/>
    <x v="26"/>
    <s v="G30248990001"/>
    <s v="DEV"/>
    <n v="3024899"/>
    <m/>
    <s v="PAGO PRÉSTAMO BID 914-SF-BO-1 VCTO. 08-02-2025 POR CUENTA DE FNDR SEGÚN NOTA COD.LIQ. 019656 DE FECHA 07-02-2025, VALOR 10-02-2025 CAPITAL USD 6.431,37 INTERESES USD 8.953,26 LIBRETA N° 00862012017 FNDR - PRODURSA II BID 914/SF-BO CAPITAL"/>
    <m/>
    <m/>
    <m/>
    <m/>
    <m/>
    <m/>
    <n v="44762.34"/>
    <n v="0"/>
    <s v="NO_CONCILIADO"/>
  </r>
  <r>
    <x v="34"/>
    <m/>
    <x v="34"/>
    <x v="26"/>
    <s v="G30248990002"/>
    <s v="DEV"/>
    <n v="3024899"/>
    <m/>
    <s v="PAGO PRÉSTAMO BID 914-SF-BO-1 VCTO. 08-02-2025 POR CUENTA DE FNDR SEGÚN NOTA COD.LIQ. 019656 DE FECHA 07-02-2025, VALOR 10-02-2025 CAPITAL USD 6.431,37 INTERESES USD 8.953,26 LIBRETA N° 00862012018 FNDR - PRODURSA II BID 914/SF-BO INTERESES"/>
    <m/>
    <m/>
    <m/>
    <m/>
    <m/>
    <m/>
    <n v="62314.69"/>
    <n v="0"/>
    <s v="NO_CONCILIADO"/>
  </r>
  <r>
    <x v="14"/>
    <m/>
    <x v="14"/>
    <x v="26"/>
    <s v="Q21682120002"/>
    <s v="CRV"/>
    <n v="2168212"/>
    <m/>
    <s v="NUMERO DE LIBRETA CUT: 00099021001 OPERACIÓN E18 TRANSFERENCIA DEL SISTEMA FINANCIERO POR CUENTA DE TERCEROS A LA CUT Devolucion al TGN por concepto de conciliacion de compensacion de cotizaciones mensual mayo 2024 de la gestora publica"/>
    <m/>
    <m/>
    <m/>
    <m/>
    <m/>
    <m/>
    <n v="0"/>
    <n v="1506404.76"/>
    <s v="NO_CONCILIADO"/>
  </r>
  <r>
    <x v="14"/>
    <m/>
    <x v="14"/>
    <x v="26"/>
    <s v="Q21682480002"/>
    <s v="CRV"/>
    <n v="2168248"/>
    <m/>
    <s v="NUMERO DE LIBRETA CUT: 00099021001 OPERACIÓN E18 TRANSFERENCIA DEL SISTEMA FINANCIERO POR CUENTA DE TERCEROS A LA CUT Devolucion al TGN por conciliacion de compensacion de fraccion complementaria conciliacion mayo 2024 de la gestora publica"/>
    <m/>
    <m/>
    <m/>
    <m/>
    <m/>
    <m/>
    <n v="0"/>
    <n v="80424.960000000006"/>
    <s v="NO_CONCILIADO"/>
  </r>
  <r>
    <x v="67"/>
    <m/>
    <x v="67"/>
    <x v="26"/>
    <s v="G30252110002"/>
    <s v="CRV"/>
    <n v="3025211"/>
    <m/>
    <s v="REGULARIZACION DE TRANSFERENCIA DEL EXTERIOR SEGUN SWIFT NO.1896 DE FECHA 10/02/2025 ORDENANTE: CONSULADO DE BOLIVIA EN CALAMA REF.: TRANSFERENCIA ENERO 2025 LIB. 00340012005 SEGIP - RECAUDACION EXTERIOR - CEDULAS DE IDENTIDAD"/>
    <m/>
    <m/>
    <m/>
    <m/>
    <m/>
    <m/>
    <n v="0"/>
    <n v="118341.86"/>
    <s v="NO_CONCILIADO"/>
  </r>
  <r>
    <x v="67"/>
    <m/>
    <x v="67"/>
    <x v="26"/>
    <s v="G30252120001"/>
    <s v="CVD"/>
    <n v="3025212"/>
    <m/>
    <s v="COBRO COSTOS DE PAPELERIA POR REGULARIZACION DE TRANSFERENCIA DEL EXTERIOR POR ORDEN DE CONSULADO DE BOLIVIA EN CALAMA REF.: TRANSFERENCIA ENERO 2025 LIB. 00340012003 RECAUDACION EXTRANJERIA - C.I. -L.C."/>
    <m/>
    <m/>
    <m/>
    <m/>
    <m/>
    <m/>
    <n v="60"/>
    <n v="0"/>
    <s v="NO_CONCILIADO"/>
  </r>
  <r>
    <x v="73"/>
    <m/>
    <x v="73"/>
    <x v="26"/>
    <s v="S11190230001"/>
    <s v="COB"/>
    <n v="1119023"/>
    <m/>
    <s v="COBRO DE||ÚTILES DE ESCRITORIO SG. CORREO ADJ. POR EL REGISTRO DEL COMPROBANTE CONTABLE N°1119022 DE PAGO PARCIAL DE INTERESES PARA LA CUOTA CON VENCIMIENTO DE FECHA 10/2/2025 DE EASBA SG. RD N°180/2013, CONT. SANO N°400/2013, MODIF Y DOC. ADJ. DE LA LIB. 00586012001 &quot;EASBA - OTROS RECURSOS ESPECÍFICOS&quot; POR COBRO DE ÚTILES DE ESCRITORIO"/>
    <m/>
    <m/>
    <m/>
    <m/>
    <m/>
    <m/>
    <n v="60"/>
    <n v="0"/>
    <s v="NO_CONCILIADO"/>
  </r>
  <r>
    <x v="0"/>
    <m/>
    <x v="0"/>
    <x v="27"/>
    <s v="O22582010002"/>
    <s v="BOD"/>
    <n v="2258201"/>
    <m/>
    <s v="00099021001 DEPOSITO DE EFECTIVO, DEPOSITANTE: ARIEL ROCABADO URZAGASTE, CONCEPTO: REVERSION, CUENTA DE DEPOSITO: CUENTA UNICA DEL TESORO"/>
    <m/>
    <m/>
    <m/>
    <m/>
    <m/>
    <m/>
    <n v="0"/>
    <n v="2556.2399999999998"/>
    <s v="NO_CONCILIADO"/>
  </r>
  <r>
    <x v="28"/>
    <m/>
    <x v="28"/>
    <x v="27"/>
    <s v="O22582200002"/>
    <s v="BOD"/>
    <n v="2258220"/>
    <m/>
    <s v="00099021001 DEPOSITO DE EFECTIVO, DEPOSITANTE: CECILIA ALEJANDRA RIOS TERAN, CONCEPTO: RESTITUCION PROGRAMA 100 BECAS DE ESTUDIO PARA LA SOBERANIA CIENTIFICA Y TECNOLOGICA, CUENTA DE DEPOSITO: CUENTA UNICA DEL TESORO"/>
    <m/>
    <m/>
    <m/>
    <m/>
    <m/>
    <m/>
    <n v="0"/>
    <n v="5000"/>
    <s v="NO_CONCILIADO"/>
  </r>
  <r>
    <x v="21"/>
    <m/>
    <x v="21"/>
    <x v="27"/>
    <s v="O22582300002"/>
    <s v="BOD"/>
    <n v="2258230"/>
    <m/>
    <s v="00222012001 DEPOSITO DE EFECTIVO, DEPOSITANTE: MAX HUACANI TICONA, CONCEPTO: DEVOLUCION DE SALDO FONDO EN AVANCE, CUENTA DE DEPOSITO: CUENTA UNICA DEL TESORO"/>
    <m/>
    <m/>
    <m/>
    <m/>
    <m/>
    <m/>
    <n v="0"/>
    <n v="600"/>
    <s v="NO_CONCILIADO"/>
  </r>
  <r>
    <x v="8"/>
    <m/>
    <x v="8"/>
    <x v="27"/>
    <s v="O22582520002"/>
    <s v="BOD"/>
    <n v="2258252"/>
    <m/>
    <s v="00099021001 DEPOSITO DE EFECTIVO, DEPOSITANTE: BRENDA LILY GUTIERREZ BAUTISTA, CONCEPTO: DEV. PASAJES Y VIATICOS RUTA LPZ-CBBA-LPZ DEL 3 AL 7 - 01/2025, CUENTA DE DEPOSITO: CUENTA UNICA DEL TESORO/DJBR"/>
    <m/>
    <m/>
    <m/>
    <m/>
    <m/>
    <m/>
    <n v="0"/>
    <n v="569"/>
    <s v="CONCILIADO_PARCIAL"/>
  </r>
  <r>
    <x v="74"/>
    <m/>
    <x v="74"/>
    <x v="27"/>
    <s v="O22582730002"/>
    <s v="BOD"/>
    <n v="2258273"/>
    <m/>
    <s v="00299014101 DEPOSITO DE EFECTIVO, DEPOSITANTE: GEOVANA SHIRLEY CHAMBI MARCA, CONCEPTO: DEV. VIATICOS, CUENTA DE DEPOSITO: CUENTA UNICA DEL TESORO"/>
    <m/>
    <m/>
    <m/>
    <m/>
    <m/>
    <m/>
    <n v="0"/>
    <n v="180"/>
    <s v="NO_CONCILIADO"/>
  </r>
  <r>
    <x v="74"/>
    <m/>
    <x v="74"/>
    <x v="27"/>
    <s v="O22582740002"/>
    <s v="BOD"/>
    <n v="2258274"/>
    <m/>
    <s v="00299014101 DEPOSITO DE EFECTIVO, DEPOSITANTE: GEOVANA SHIRLEY CHAMBI MARCA, CONCEPTO: DEV. GASOLINA, CUENTA DE DEPOSITO: CUENTA UNICA DEL TESORO"/>
    <m/>
    <m/>
    <m/>
    <m/>
    <m/>
    <m/>
    <n v="0"/>
    <n v="10"/>
    <s v="NO_CONCILIADO"/>
  </r>
  <r>
    <x v="17"/>
    <m/>
    <x v="17"/>
    <x v="27"/>
    <s v="O22583030002"/>
    <s v="BOD"/>
    <n v="2258303"/>
    <m/>
    <s v="00046171101 DEPOSITO DE EFECTIVO, DEPOSITANTE: DENTAL BRAZIL, CONCEPTO: SANCION, CUENTA DE DEPOSITO: CUENTA UNICA DEL TESORO"/>
    <m/>
    <m/>
    <m/>
    <m/>
    <m/>
    <m/>
    <n v="0"/>
    <n v="1000"/>
    <s v="NO_CONCILIADO"/>
  </r>
  <r>
    <x v="60"/>
    <m/>
    <x v="60"/>
    <x v="27"/>
    <s v="O22583060002"/>
    <s v="BOD"/>
    <n v="2258306"/>
    <m/>
    <s v="00066047003 DEPOSITO DE EFECTIVO, DEPOSITANTE: FABIOLA LECOÑA SARAVIA, CONCEPTO: DEPÓSITO POR 1/2 DIA ATRASO ENERO, CUENTA DE DEPOSITO: CUENTA UNICA DEL TESORO"/>
    <m/>
    <m/>
    <m/>
    <m/>
    <m/>
    <m/>
    <n v="0"/>
    <n v="179.86"/>
    <s v="NO_CONCILIADO"/>
  </r>
  <r>
    <x v="48"/>
    <m/>
    <x v="48"/>
    <x v="27"/>
    <s v="O22583180002"/>
    <s v="BOD"/>
    <n v="2258318"/>
    <m/>
    <s v="00283012003 DEPOSITO DE EFECTIVO, DEPOSITANTE: ANACHURI AGUILERA PEDRO ALEJANDRO, CONCEPTO: DEVOLUCION VIATICOS HR DF2024/303, CUENTA DE DEPOSITO: CUENTA UNICA DEL TESORO"/>
    <m/>
    <m/>
    <m/>
    <m/>
    <m/>
    <m/>
    <n v="0"/>
    <n v="1650"/>
    <s v="NO_CONCILIADO"/>
  </r>
  <r>
    <x v="48"/>
    <m/>
    <x v="48"/>
    <x v="27"/>
    <s v="O22583190002"/>
    <s v="BOD"/>
    <n v="2258319"/>
    <m/>
    <s v="00283012003 DEPOSITO DE EFECTIVO, DEPOSITANTE: ENRIQUEZ QUISPE JOSE LUCIO, CONCEPTO: DEVOLUCION VIATICOS HR DF2024/303, CUENTA DE DEPOSITO: CUENTA UNICA DEL TESORO"/>
    <m/>
    <m/>
    <m/>
    <m/>
    <m/>
    <m/>
    <n v="0"/>
    <n v="3150"/>
    <s v="NO_CONCILIADO"/>
  </r>
  <r>
    <x v="48"/>
    <m/>
    <x v="48"/>
    <x v="27"/>
    <s v="O22583200002"/>
    <s v="BOD"/>
    <n v="2258320"/>
    <m/>
    <s v="00283012003 DEPOSITO DE EFECTIVO, DEPOSITANTE: QUISBERT ROMERO JOSEPH GARY, CONCEPTO: DEVOLUCION VIATICOS HR DF2024/303, CUENTA DE DEPOSITO: CUENTA UNICA DEL TESORO"/>
    <m/>
    <m/>
    <m/>
    <m/>
    <m/>
    <m/>
    <n v="0"/>
    <n v="600"/>
    <s v="NO_CONCILIADO"/>
  </r>
  <r>
    <x v="48"/>
    <m/>
    <x v="48"/>
    <x v="27"/>
    <s v="O22583220002"/>
    <s v="BOD"/>
    <n v="2258322"/>
    <m/>
    <s v="00283012003 DEPOSITO DE EFECTIVO, DEPOSITANTE: TORONI LAPACA ROGER, CONCEPTO: DEVOLUCION VIATICOS HR DF2024/303, CUENTA DE DEPOSITO: CUENTA UNICA DEL TESORO"/>
    <m/>
    <m/>
    <m/>
    <m/>
    <m/>
    <m/>
    <n v="0"/>
    <n v="1500"/>
    <s v="NO_CONCILIADO"/>
  </r>
  <r>
    <x v="48"/>
    <m/>
    <x v="48"/>
    <x v="27"/>
    <s v="O22583230002"/>
    <s v="BOD"/>
    <n v="2258323"/>
    <m/>
    <s v="00283012003 DEPOSITO DE EFECTIVO, DEPOSITANTE: ESCOBAR CHURA ERNESTO WILLY, CONCEPTO: DEVOLUCION VIATICOS HR DF2024/303, CUENTA DE DEPOSITO: CUENTA UNICA DEL TESORO"/>
    <m/>
    <m/>
    <m/>
    <m/>
    <m/>
    <m/>
    <n v="0"/>
    <n v="3150"/>
    <s v="NO_CONCILIADO"/>
  </r>
  <r>
    <x v="17"/>
    <m/>
    <x v="17"/>
    <x v="27"/>
    <s v="O22583840002"/>
    <s v="BOD"/>
    <n v="2258384"/>
    <m/>
    <s v="00046021109 DEPOSITO DE EFECTIVO, DEPOSITANTE: MINISTERIO DE SALUD Y DEPORTES - ARIEL FERNANDEZ, CONCEPTO: RETENCION DEL 1,5% DE GARANTIA, CUENTA DE DEPOSITO: CUENTA UNICA DEL TESORO"/>
    <m/>
    <m/>
    <m/>
    <m/>
    <m/>
    <m/>
    <n v="0"/>
    <n v="2592"/>
    <s v="NO_CONCILIADO"/>
  </r>
  <r>
    <x v="17"/>
    <m/>
    <x v="17"/>
    <x v="27"/>
    <s v="O22583850002"/>
    <s v="BOD"/>
    <n v="2258385"/>
    <m/>
    <s v="00046021109 DEPOSITO DE EFECTIVO, DEPOSITANTE: MINISTERIO DE SALUD Y DEPORTES - ARIEL FERNANDEZ, CONCEPTO: RETENCION DEL 1,5% DE GARANTIA, CUENTA DE DEPOSITO: CUENTA UNICA DEL TESORO"/>
    <m/>
    <m/>
    <m/>
    <m/>
    <m/>
    <m/>
    <n v="0"/>
    <n v="49.5"/>
    <s v="NO_CONCILIADO"/>
  </r>
  <r>
    <x v="17"/>
    <m/>
    <x v="17"/>
    <x v="27"/>
    <s v="O22583860002"/>
    <s v="BOD"/>
    <n v="2258386"/>
    <m/>
    <s v="00046021109 DEPOSITO DE EFECTIVO, DEPOSITANTE: MINISTERIO DE SALUD Y DEPORTES - ARIEL FERNANDEZ, CONCEPTO: RETENCION DEL 1,5% DE GARANTIA, CUENTA DE DEPOSITO: CUENTA UNICA DEL TESORO"/>
    <m/>
    <m/>
    <m/>
    <m/>
    <m/>
    <m/>
    <n v="0"/>
    <n v="168"/>
    <s v="NO_CONCILIADO"/>
  </r>
  <r>
    <x v="66"/>
    <m/>
    <x v="66"/>
    <x v="27"/>
    <s v="B22581980002"/>
    <s v="BOD"/>
    <n v="2258198"/>
    <m/>
    <s v="00578012002 DEP.DE CHEQ.AJENOS,RET.DE CAM.,CONCEPTO: REVERSION,DEP.: BOLIVIANA DE AVIACION , PROCEDENCIA: BANCO UNION S.A., CHEQUE: 3545, FECHA DE EMISION:06/02/2025"/>
    <m/>
    <m/>
    <m/>
    <m/>
    <m/>
    <m/>
    <n v="0"/>
    <n v="4658.29"/>
    <s v="NO_CONCILIADO"/>
  </r>
  <r>
    <x v="75"/>
    <m/>
    <x v="75"/>
    <x v="27"/>
    <s v="B22582480002"/>
    <s v="BOD"/>
    <n v="2258248"/>
    <m/>
    <s v="00253014105 DEP.DE CHEQ.AJENOS,RET.DE CAM.,CONCEPTO: PROYECTO DE AGUA POTABLE MALLASA FASE I,DEP.: GAM MECAPACA , PROCEDENCIA: BANCO UNION S.A., CHEQUE: 1851, FECHA DE EMISION:11/02/2025"/>
    <m/>
    <m/>
    <m/>
    <m/>
    <m/>
    <m/>
    <n v="0"/>
    <n v="962127.73"/>
    <s v="NO_CONCILIADO"/>
  </r>
  <r>
    <x v="66"/>
    <m/>
    <x v="66"/>
    <x v="27"/>
    <s v="B22582510002"/>
    <s v="BOD"/>
    <n v="2258251"/>
    <m/>
    <s v="00578012002 DEP.DE CHEQ.AJENOS,RET.DE CAM.,CONCEPTO: REVERSION,DEP.: BOLIVIAN DE AVIACION , PROCEDENCIA: BANCO UNION S.A., CHEQUE: 19375, FECHA DE EMISION:11/02/2025"/>
    <m/>
    <m/>
    <m/>
    <m/>
    <m/>
    <m/>
    <n v="0"/>
    <n v="18210.599999999999"/>
    <s v="NO_CONCILIADO"/>
  </r>
  <r>
    <x v="50"/>
    <m/>
    <x v="50"/>
    <x v="27"/>
    <s v="B22582560002"/>
    <s v="BOD"/>
    <n v="2258256"/>
    <m/>
    <s v="00155012001 DEP.DE CHEQ.AJENOS,RET.DE CAM.,CONCEPTO: SANCIONES DISIPLINARIAS ABG. HERNAN FLORES BS2500 , ABG. JULIO CESAR SABINO BS2500,DEP.: DIRECCION DEL NOTARIADO PLURINACIONAL , PROCEDENCIA: BANCO UNION S.A., CHEQUE: 1041, FECHA DE EMISION:10/02/2025"/>
    <m/>
    <m/>
    <m/>
    <m/>
    <m/>
    <m/>
    <n v="0"/>
    <n v="5000"/>
    <s v="NO_CONCILIADO"/>
  </r>
  <r>
    <x v="0"/>
    <m/>
    <x v="0"/>
    <x v="27"/>
    <s v="B22582620002"/>
    <s v="BOD"/>
    <n v="2258262"/>
    <m/>
    <s v="00099021001 DEP.DE CHEQ.AJENOS,RET.DE CAM.,CONCEPTO: DEVOLUCION POR TOPE SALARIAL ENERO 2025,DEP.: ABEL LOPEZ ARRUETA , PROCEDENCIA: BANCO UNION S.A., CHEQUE: 213490, FECHA DE EMISION:11/02/2025"/>
    <m/>
    <m/>
    <m/>
    <m/>
    <m/>
    <m/>
    <n v="0"/>
    <n v="2301.89"/>
    <s v="NO_CONCILIADO"/>
  </r>
  <r>
    <x v="17"/>
    <m/>
    <x v="17"/>
    <x v="27"/>
    <s v="B22582630002"/>
    <s v="BOD"/>
    <n v="2258263"/>
    <m/>
    <s v="00099021001 DEP.DE CHEQ.AJENOS,RET.DE CAM.,CONCEPTO: DEV DE SUELDO DIC 2024,DEP.: LIZBETH TERCEROS PEREZ , PROCEDENCIA: BANCO UNION S.A., CHEQUE: 213491, FECHA DE EMISION:11/02/2025/DJBR"/>
    <m/>
    <m/>
    <m/>
    <m/>
    <m/>
    <m/>
    <n v="0"/>
    <n v="7507.8"/>
    <s v="NO_CONCILIADO"/>
  </r>
  <r>
    <x v="0"/>
    <m/>
    <x v="0"/>
    <x v="27"/>
    <s v="B22582650002"/>
    <s v="BOD"/>
    <n v="2258265"/>
    <m/>
    <s v="00099021001 DEP.DE CHEQ.AJENOS,RET.DE CAM.,CONCEPTO: DEPÓSITO,DEP.: MARIA TERESA RUIZ NAVAJAS , PROCEDENCIA: BANCO UNION S.A., CHEQUE: 213493, FECHA DE EMISION:11/02/2025"/>
    <m/>
    <m/>
    <m/>
    <m/>
    <m/>
    <m/>
    <n v="0"/>
    <n v="3724.53"/>
    <s v="NO_CONCILIADO"/>
  </r>
  <r>
    <x v="14"/>
    <m/>
    <x v="14"/>
    <x v="27"/>
    <s v="J06278950002"/>
    <s v="NTE"/>
    <n v="10912963"/>
    <m/>
    <s v="A:00099021001 Transferencia que realizamos a solicitud de la Unidad de Administración e Información Salarial mediante nota CITE: MEFP/VTCP/DGPOT/UAIS/N°39/2025, informe MEFP/VTCP/DGPOT/UAIS/No.19/2025 para la reversión definitiva de las Boletas de Pago solicitadas por el SENASIR consignadas en el comprobante de pago N° 72049 H.R. 2025-04410-R"/>
    <m/>
    <m/>
    <m/>
    <m/>
    <m/>
    <m/>
    <n v="0"/>
    <n v="1642974"/>
    <s v="NO_CONCILIADO"/>
  </r>
  <r>
    <x v="60"/>
    <m/>
    <x v="60"/>
    <x v="27"/>
    <s v="J06278960002"/>
    <s v="NTE"/>
    <n v="10915858"/>
    <m/>
    <s v="A:00099021001 GAM DE VILLA MOJOCOYA, TRANSFERENCIA DE RECUPERACIONES SEGÚN NOTA INTERNA GEF-LCR-DYF-0101-NOT/25, POR CONCEPTO DE INTERESES (REPROGRAMACION) DE ACUERDO A CONTRATO DE FIDEICOMISO “FINANCIMIENTO DE APOYO A LA REACTIVACION DE LA INVERSION PUBLICA” (FARIP) FIRMADO ENTRE EL MPD Y EL FNDR."/>
    <m/>
    <m/>
    <m/>
    <m/>
    <m/>
    <m/>
    <n v="0"/>
    <n v="4643.74"/>
    <s v="NO_CONCILIADO"/>
  </r>
  <r>
    <x v="34"/>
    <m/>
    <x v="34"/>
    <x v="27"/>
    <s v="J06278970002"/>
    <s v="NTE"/>
    <n v="10915863"/>
    <m/>
    <s v="A:00862012001 GAM DE VILLA MOJOCOYA, TRANSFERENCIA DE RECUPERACIONES SEGÚN NOTA INTERNA GEF-LCR-DYF-0101-NOT/25, POR CONCEPTO DE REMUNERACION DE ADMINISTRACION QUE CORRESPONDE AL FNDR DE ACUERDO A CONTRATO DE FIDEICOMISO “FINANCIMIENTO DE APOYO A LA REACTIVACION DE LA INVERSION PUBLICA” (FARIP)."/>
    <m/>
    <m/>
    <m/>
    <m/>
    <m/>
    <m/>
    <n v="0"/>
    <n v="4643.7299999999996"/>
    <s v="NO_CONCILIADO"/>
  </r>
  <r>
    <x v="12"/>
    <m/>
    <x v="12"/>
    <x v="27"/>
    <s v="G30261910003"/>
    <s v="COB"/>
    <n v="19671"/>
    <m/>
    <s v="PAGO A CAF PRÉSTAMO CFA007142 VCTO. 11-02-2025 POR CUENTA DE TGN , NTI. 019671 VALOR 11-02-2025 CAPITAL USD 5.765.013,11 INTERESES USD 2.007.976,55 CTA. 3987 CUENTA UNICA DEL TESORO LIB. 00099021001 REF.: COMISIONES BANCARIAS"/>
    <m/>
    <m/>
    <m/>
    <m/>
    <m/>
    <m/>
    <n v="53682.71"/>
    <n v="0"/>
    <s v="NO_CONCILIADO"/>
  </r>
  <r>
    <x v="12"/>
    <m/>
    <x v="12"/>
    <x v="27"/>
    <s v="G30261900003"/>
    <s v="COB"/>
    <n v="19672"/>
    <m/>
    <s v="PAGO A CAF PRÉSTAMO CFA007151 VCTO. 11-02-2025 POR CUENTA DE TGN , NTI. 019672 VALOR 11-02-2025 CAPITAL USD 1.018.252,42 INTERESES USD 354.661,29 CTA. 3987 CUENTA UNICA DEL TESORO LIB. 00099021001 REF.: COMISIONES BANCARIAS"/>
    <m/>
    <m/>
    <m/>
    <m/>
    <m/>
    <m/>
    <n v="9778.16"/>
    <n v="0"/>
    <s v="NO_CONCILIADO"/>
  </r>
  <r>
    <x v="7"/>
    <m/>
    <x v="7"/>
    <x v="27"/>
    <s v="S11190610003"/>
    <s v="COB"/>
    <n v="1119061"/>
    <m/>
    <s v="||TRANSFERENCIA DE FONDOS S/G MENSAJES SWIFTS NROS. 2003-2004 EN ATENCIÓN A NOTA: DGAC/DAF/FIN/NE-0008/25 DE F.29/1/2025 (HRE-TGL-1866) ENVIADO POR LA DIRECCIÓN GENERAL DE AERONÁUTICA CIVIL (SECTOR PÚBLICO). DEBITO DE LA LIBRETA 00117012001 DGAC, REPOSICIÓN ÚTILES DE ESCRITORIO."/>
    <m/>
    <m/>
    <m/>
    <m/>
    <m/>
    <m/>
    <n v="60"/>
    <n v="0"/>
    <s v="NO_CONCILIADO"/>
  </r>
  <r>
    <x v="21"/>
    <m/>
    <x v="21"/>
    <x v="27"/>
    <s v="S11190980002"/>
    <s v="CRV"/>
    <n v="1119098"/>
    <m/>
    <s v="||REGULARIZACION DE RECURSOS PENDIENTES DE APLICACIÓN DEL COMP 1118664 DE FECHA 4/2/2025 REGISTRADO POR EL DPTO.DE OPERACIONES DE INVERSION EN ATENCIÓN A NOTA MDRYT/INIAF/DAF/UFIN/N°30/2025 DE LA FECHA ENVIADO POR EL INSTITUTO NACIONAL DE INNOVACION AGROPECUARIA Y FORESTAL A LA LIB. 222018012 INIAF-KOLFACI TECNOLOGÍAS P/MEJORAR PRODUCCIÓN CACAO Y ARROZ"/>
    <m/>
    <m/>
    <m/>
    <m/>
    <m/>
    <m/>
    <n v="0"/>
    <n v="102900"/>
    <s v="NO_CONCILIADO"/>
  </r>
  <r>
    <x v="21"/>
    <m/>
    <x v="21"/>
    <x v="27"/>
    <s v="S11190990001"/>
    <s v="COB"/>
    <n v="1119099"/>
    <m/>
    <s v="COBRO DE||ÚTILES DE ESCRITORIO POR REG. DE COMP. CONTABLE N°1119098 DE LA FECHA, SG. NOTA MDRYT/INIAF/DAF/UFIN/N°30/2025 DE LA FECHA ENVIADO POR EL INSTITUTO NACIONAL DE INNOVACION AGROPECUARIA Y FORESTAL. COBRO ÚTILES DE ESCRITORIO DE LA LIB 00222012001 INIAF- A NIVEL NACIONAL"/>
    <m/>
    <m/>
    <m/>
    <m/>
    <m/>
    <m/>
    <n v="60"/>
    <n v="0"/>
    <s v="NO_CONCILIADO"/>
  </r>
  <r>
    <x v="56"/>
    <m/>
    <x v="56"/>
    <x v="28"/>
    <s v="O22585560002"/>
    <s v="BOD"/>
    <n v="2258556"/>
    <m/>
    <s v="00099021001 DEPOSITO DE EFECTIVO, DEPOSITANTE: BELTRAN MUSTAFA SERGIO ANDRES, CONCEPTO: PAGO EXCESO BONO REFRIGERIO 17/JUN/2024, CUENTA DE DEPOSITO: CUENTA UNICA DEL TESORO/DJBR"/>
    <m/>
    <m/>
    <m/>
    <m/>
    <m/>
    <m/>
    <n v="0"/>
    <n v="18"/>
    <s v="NO_CONCILIADO"/>
  </r>
  <r>
    <x v="28"/>
    <m/>
    <x v="28"/>
    <x v="28"/>
    <s v="O22585570002"/>
    <s v="BOD"/>
    <n v="2258557"/>
    <m/>
    <s v="00099021001 DEPOSITO DE EFECTIVO, DEPOSITANTE: LUIS ANDRES MOLLERICON TITIRICO, CONCEPTO: DEV. DE EX- BECARIO LUIS ANDRES MOLLERICON TITIRICO CONTRATO DGSE-014/2018, CUENTA DE DEPOSITO: CUENTA UNICA DEL TESORO"/>
    <m/>
    <m/>
    <m/>
    <m/>
    <m/>
    <m/>
    <n v="0"/>
    <n v="7000"/>
    <s v="NO_CONCILIADO"/>
  </r>
  <r>
    <x v="56"/>
    <m/>
    <x v="56"/>
    <x v="28"/>
    <s v="O22585590002"/>
    <s v="BOD"/>
    <n v="2258559"/>
    <m/>
    <s v="00099021001 DEPOSITO DE EFECTIVO, DEPOSITANTE: CHOQUETICLLA CONDORI ALAN FELIX, CONCEPTO: PAGO EXCESO BONO REFRIGERIO 11/ABRIL/202/DJBR"/>
    <m/>
    <m/>
    <m/>
    <m/>
    <m/>
    <m/>
    <n v="0"/>
    <n v="18"/>
    <s v="NO_CONCILIADO"/>
  </r>
  <r>
    <x v="56"/>
    <m/>
    <x v="56"/>
    <x v="28"/>
    <s v="O22585620002"/>
    <s v="BOD"/>
    <n v="2258562"/>
    <m/>
    <s v="00099021001 DEPOSITO DE EFECTIVO, DEPOSITANTE: HUARACHI COPA VLADIMIR, CONCEPTO: PAGO EXCESO BONO REFRIGERIO 20/MAYO/2024, CUENTA DE DEPOSITO: CUENTA UNICA DEL TESORO/DJBR"/>
    <m/>
    <m/>
    <m/>
    <m/>
    <m/>
    <m/>
    <n v="0"/>
    <n v="18"/>
    <s v="NO_CONCILIADO"/>
  </r>
  <r>
    <x v="56"/>
    <m/>
    <x v="56"/>
    <x v="28"/>
    <s v="O22585640002"/>
    <s v="BOD"/>
    <n v="2258564"/>
    <m/>
    <s v="00099021001 DEPOSITO DE EFECTIVO, DEPOSITANTE: HUAYNOCA FUENTES PATRICIO, CONCEPTO: PAGO EXCESO BONO REFRIGERIO 13/MAYO/2024, CUENTA DE DEPOSITO: CUENTA UNICA DEL TESORO/DJBR"/>
    <m/>
    <m/>
    <m/>
    <m/>
    <m/>
    <m/>
    <n v="0"/>
    <n v="18"/>
    <s v="NO_CONCILIADO"/>
  </r>
  <r>
    <x v="56"/>
    <m/>
    <x v="56"/>
    <x v="28"/>
    <s v="O22585680002"/>
    <s v="BOD"/>
    <n v="2258568"/>
    <m/>
    <s v="00099021001 DEPOSITO DE EFECTIVO, DEPOSITANTE: VARAS VARGAS MARINA, CONCEPTO: PAGO EXCESO BONO REFRIGERIO 13,17/MAYO/2024, CUENTA DE DEPOSITO: CUENTA UNICA DEL TESORO/DJBR"/>
    <m/>
    <m/>
    <m/>
    <m/>
    <m/>
    <m/>
    <n v="0"/>
    <n v="36"/>
    <s v="NO_CONCILIADO"/>
  </r>
  <r>
    <x v="56"/>
    <m/>
    <x v="56"/>
    <x v="28"/>
    <s v="O22585700002"/>
    <s v="BOD"/>
    <n v="2258570"/>
    <m/>
    <s v="00099021001 DEPOSITO DE EFECTIVO, DEPOSITANTE: HUARACHI COPA VLADIMIR, CONCEPTO: PAGO EXCESO BONO REFRIGERIO 14/JUN/2024, CUENTA DE DEPOSITO: CUENTA UNICA DEL TESORO/DJBR"/>
    <m/>
    <m/>
    <m/>
    <m/>
    <m/>
    <m/>
    <n v="0"/>
    <n v="18"/>
    <s v="NO_CONCILIADO"/>
  </r>
  <r>
    <x v="11"/>
    <m/>
    <x v="11"/>
    <x v="28"/>
    <s v="O22585810002"/>
    <s v="BOD"/>
    <n v="2258581"/>
    <m/>
    <s v="00291012002 DEPOSITO DE EFECTIVO, DEPOSITANTE: MARCELO ALEXANDER BUSTILLOS MENDOZA, CONCEPTO: REPOSICION DE CREDENCIAL, CUENTA DE DEPOSITO: CUENTA UNICA DEL TESORO"/>
    <m/>
    <m/>
    <m/>
    <m/>
    <m/>
    <m/>
    <n v="0"/>
    <n v="70"/>
    <s v="NO_CONCILIADO"/>
  </r>
  <r>
    <x v="56"/>
    <m/>
    <x v="56"/>
    <x v="28"/>
    <s v="O22585840002"/>
    <s v="BOD"/>
    <n v="2258584"/>
    <m/>
    <s v="00099021001 DEPOSITO DE EFECTIVO, DEPOSITANTE: MEDINA CHOQUE NAYDA, CONCEPTO: PAGO EXCESO BONO REFRIGERIO 19/08/2022, CUENTA DE DEPOSITO: CUENTA UNICA DEL TESORO/DJBR"/>
    <m/>
    <m/>
    <m/>
    <m/>
    <m/>
    <m/>
    <n v="0"/>
    <n v="18"/>
    <s v="NO_CONCILIADO"/>
  </r>
  <r>
    <x v="19"/>
    <m/>
    <x v="19"/>
    <x v="28"/>
    <s v="O22585850002"/>
    <s v="BOD"/>
    <n v="2258585"/>
    <m/>
    <s v="00010011101 DEPOSITO DE EFECTIVO, DEPOSITANTE: PAKEX S.R.L., CONCEPTO: DEVOLUCION DE SALDO POR DEMASIA, CUENTA DE DEPOSITO: CUENTA UNICA DEL TESORO"/>
    <m/>
    <m/>
    <m/>
    <m/>
    <m/>
    <m/>
    <n v="0"/>
    <n v="8377"/>
    <s v="NO_CONCILIADO"/>
  </r>
  <r>
    <x v="56"/>
    <m/>
    <x v="56"/>
    <x v="28"/>
    <s v="O22585860002"/>
    <s v="BOD"/>
    <n v="2258586"/>
    <m/>
    <s v="00099021001 DEPOSITO DE EFECTIVO, DEPOSITANTE: MEDINA CHOQUE NAYDA, CONCEPTO: PAGO EXCESO BONO REFRIGERIO 24/11/2022, CUENTA DE DEPOSITO: CUENTA UNICA DEL TESORO/DJBR"/>
    <m/>
    <m/>
    <m/>
    <m/>
    <m/>
    <m/>
    <n v="0"/>
    <n v="18"/>
    <s v="NO_CONCILIADO"/>
  </r>
  <r>
    <x v="56"/>
    <m/>
    <x v="56"/>
    <x v="28"/>
    <s v="O22586060002"/>
    <s v="BOD"/>
    <n v="2258606"/>
    <m/>
    <s v="00099021001 DEPOSITO DE EFECTIVO, DEPOSITANTE: JOSSELYN NICOLE SERRATE, CONCEPTO: DEVOLUCION DE REFRIGERIO DE FECHA 17/MAY/2024, CUENTA DE DEPOSITO: CUENTA UNICA DEL TESORO/DJBR"/>
    <m/>
    <m/>
    <m/>
    <m/>
    <m/>
    <m/>
    <n v="0"/>
    <n v="18"/>
    <s v="NO_CONCILIADO"/>
  </r>
  <r>
    <x v="4"/>
    <m/>
    <x v="4"/>
    <x v="28"/>
    <s v="O22586070002"/>
    <s v="BOD"/>
    <n v="2258607"/>
    <m/>
    <s v="00020021102 DEPOSITO DE EFECTIVO, DEPOSITANTE: JUAN CARLOS PAZ MENDOZA, CONCEPTO: PAGO DE SERVICIOS ( ENERGIA ELECTRICA), CUENTA DE DEPOSITO: CUENTA UNICA DEL TESORO"/>
    <m/>
    <m/>
    <m/>
    <m/>
    <m/>
    <m/>
    <n v="0"/>
    <n v="86"/>
    <s v="NO_CONCILIADO"/>
  </r>
  <r>
    <x v="17"/>
    <m/>
    <x v="17"/>
    <x v="28"/>
    <s v="O22586210002"/>
    <s v="BOD"/>
    <n v="2258621"/>
    <m/>
    <s v="00046171101 DEPOSITO DE EFECTIVO, DEPOSITANTE: MI FHARMA RAM - MIGUEL A. RAMALLO IRUSTA, CONCEPTO: PAGO DE SANCION JURIDICA, CUENTA DE DEPOSITO: CUENTA UNICA DEL TESORO"/>
    <m/>
    <m/>
    <m/>
    <m/>
    <m/>
    <m/>
    <n v="0"/>
    <n v="2500"/>
    <s v="NO_CONCILIADO"/>
  </r>
  <r>
    <x v="56"/>
    <m/>
    <x v="56"/>
    <x v="28"/>
    <s v="O22586090002"/>
    <s v="BOD"/>
    <n v="2258609"/>
    <m/>
    <s v="00099021001 DEPOSITO DE EFECTIVO, DEPOSITANTE: PEDRAZAS LOPEZ ERICK MARCELO, CONCEPTO: DEVOLUCION DE VIATICOS, CUENTA DE DEPOSITO: CUENTA UNICA DEL TESORO/DJBR"/>
    <m/>
    <m/>
    <m/>
    <m/>
    <m/>
    <m/>
    <n v="0"/>
    <n v="2212"/>
    <s v="NO_CONCILIADO"/>
  </r>
  <r>
    <x v="0"/>
    <m/>
    <x v="0"/>
    <x v="28"/>
    <s v="O22586150002"/>
    <s v="BOD"/>
    <n v="2258615"/>
    <m/>
    <s v="00099021001 DEPOSITO DE EFECTIVO, DEPOSITANTE: DANIEL CERVANTES RENFIPO, CONCEPTO: POR PAGO EXCESO BONO REFRIGERIO DE FECHA 16 Y 17 DE MAYO 2024, CUENTA DE DEPOSITO: CUENTA UNICA DEL TESORO"/>
    <m/>
    <m/>
    <m/>
    <m/>
    <m/>
    <m/>
    <n v="0"/>
    <n v="36"/>
    <s v="NO_CONCILIADO"/>
  </r>
  <r>
    <x v="58"/>
    <m/>
    <x v="58"/>
    <x v="28"/>
    <s v="O22586300002"/>
    <s v="BOD"/>
    <n v="2258630"/>
    <m/>
    <s v="00030011106 DEPOSITO DE EFECTIVO, DEPOSITANTE: HELEN FABIOLA CHAVEZ CONDORI, CONCEPTO: REP. DE CREDENCIAL, CUENTA DE DEPOSITO: CUENTA UNICA DEL TESORO"/>
    <m/>
    <m/>
    <m/>
    <m/>
    <m/>
    <m/>
    <n v="0"/>
    <n v="100"/>
    <s v="NO_CONCILIADO"/>
  </r>
  <r>
    <x v="28"/>
    <m/>
    <x v="28"/>
    <x v="28"/>
    <s v="O22586330002"/>
    <s v="BOD"/>
    <n v="2258633"/>
    <m/>
    <s v="00016011101 DEPOSITO DE EFECTIVO, DEPOSITANTE: MONICA CAYO RAMOS, CONCEPTO: RESARCIMIENTO DEL CURSO, CUENTA DE DEPOSITO: CUENTA UNICA DEL TESORO"/>
    <m/>
    <m/>
    <m/>
    <m/>
    <m/>
    <m/>
    <n v="0"/>
    <n v="200"/>
    <s v="NO_CONCILIADO"/>
  </r>
  <r>
    <x v="76"/>
    <m/>
    <x v="76"/>
    <x v="28"/>
    <s v="O22586350002"/>
    <s v="BOD"/>
    <n v="2258635"/>
    <m/>
    <s v="00522012001 DEPOSITO DE EFECTIVO, DEPOSITANTE: SILVIA APARICIO CANO, CONCEPTO: ALQUILER, CUENTA DE DEPOSITO: CUENTA UNICA DEL TESORO"/>
    <m/>
    <m/>
    <m/>
    <m/>
    <m/>
    <m/>
    <n v="0"/>
    <n v="6000"/>
    <s v="NO_CONCILIADO"/>
  </r>
  <r>
    <x v="28"/>
    <m/>
    <x v="28"/>
    <x v="28"/>
    <s v="O22586360002"/>
    <s v="BOD"/>
    <n v="2258636"/>
    <m/>
    <s v="00016011101 DEPOSITO DE EFECTIVO, DEPOSITANTE: CARLOS ANDRES CARRASCO HURTADO, CONCEPTO: RESARCIMIENTO DEL CURSO, CUENTA DE DEPOSITO: CUENTA UNICA DEL TESORO"/>
    <m/>
    <m/>
    <m/>
    <m/>
    <m/>
    <m/>
    <n v="0"/>
    <n v="180"/>
    <s v="NO_CONCILIADO"/>
  </r>
  <r>
    <x v="28"/>
    <m/>
    <x v="28"/>
    <x v="28"/>
    <s v="O22586370002"/>
    <s v="BOD"/>
    <n v="2258637"/>
    <m/>
    <s v="00016011101 DEPOSITO DE EFECTIVO, DEPOSITANTE: FRANZ COLQUE PICHA, CONCEPTO: RESARCIMIENTO DEL CURSO, CUENTA DE DEPOSITO: CUENTA UNICA DEL TESORO"/>
    <m/>
    <m/>
    <m/>
    <m/>
    <m/>
    <m/>
    <n v="0"/>
    <n v="180"/>
    <s v="NO_CONCILIADO"/>
  </r>
  <r>
    <x v="76"/>
    <m/>
    <x v="76"/>
    <x v="28"/>
    <s v="O22586390002"/>
    <s v="BOD"/>
    <n v="2258639"/>
    <m/>
    <s v="00522012001 DEPOSITO DE EFECTIVO, DEPOSITANTE: ELIZABETH CADENA CHOQUEHUANCA, CONCEPTO: ALQUILER, CUENTA DE DEPOSITO: CUENTA UNICA DEL TESORO"/>
    <m/>
    <m/>
    <m/>
    <m/>
    <m/>
    <m/>
    <n v="0"/>
    <n v="460"/>
    <s v="NO_CONCILIADO"/>
  </r>
  <r>
    <x v="76"/>
    <m/>
    <x v="76"/>
    <x v="28"/>
    <s v="O22586410002"/>
    <s v="BOD"/>
    <n v="2258641"/>
    <m/>
    <s v="00522012001 DEPOSITO DE EFECTIVO, DEPOSITANTE: MARIA CHOQUEHUANCA DE CADENA, CONCEPTO: ALQUILER, CUENTA DE DEPOSITO: CUENTA UNICA DEL TESORO"/>
    <m/>
    <m/>
    <m/>
    <m/>
    <m/>
    <m/>
    <n v="0"/>
    <n v="230"/>
    <s v="NO_CONCILIADO"/>
  </r>
  <r>
    <x v="76"/>
    <m/>
    <x v="76"/>
    <x v="28"/>
    <s v="O22586440002"/>
    <s v="BOD"/>
    <n v="2258644"/>
    <m/>
    <s v="00522012001 DEPOSITO DE EFECTIVO, DEPOSITANTE: NANCY ROXANA LAURA CHIQUE DE COCARICO, CONCEPTO: ALQUILER, CUENTA DE DEPOSITO: CUENTA UNICA DEL TESORO"/>
    <m/>
    <m/>
    <m/>
    <m/>
    <m/>
    <m/>
    <n v="0"/>
    <n v="230"/>
    <s v="NO_CONCILIADO"/>
  </r>
  <r>
    <x v="76"/>
    <m/>
    <x v="76"/>
    <x v="28"/>
    <s v="O22586490002"/>
    <s v="BOD"/>
    <n v="2258649"/>
    <m/>
    <s v="00522012001 DEPOSITO DE EFECTIVO, DEPOSITANTE: ALBERTO TITO CUSSI, CONCEPTO: ALQUILER, CUENTA DE DEPOSITO: CUENTA UNICA DEL TESORO"/>
    <m/>
    <m/>
    <m/>
    <m/>
    <m/>
    <m/>
    <n v="0"/>
    <n v="460"/>
    <s v="NO_CONCILIADO"/>
  </r>
  <r>
    <x v="76"/>
    <m/>
    <x v="76"/>
    <x v="28"/>
    <s v="O22586520002"/>
    <s v="BOD"/>
    <n v="2258652"/>
    <m/>
    <s v="00522012001 DEPOSITO DE EFECTIVO, DEPOSITANTE: SONIA SECUNDINA POMA TINCUTA, CONCEPTO: ALQUILER, CUENTA DE DEPOSITO: CUENTA UNICA DEL TESORO"/>
    <m/>
    <m/>
    <m/>
    <m/>
    <m/>
    <m/>
    <n v="0"/>
    <n v="429"/>
    <s v="NO_CONCILIADO"/>
  </r>
  <r>
    <x v="76"/>
    <m/>
    <x v="76"/>
    <x v="28"/>
    <s v="O22586530002"/>
    <s v="BOD"/>
    <n v="2258653"/>
    <m/>
    <s v="00522012001 DEPOSITO DE EFECTIVO, DEPOSITANTE: GABRIELA ZAPATA LAURA, CONCEPTO: UN DIA SIN GOCE DE HABERES (07/02/2025), CUENTA DE DEPOSITO: CUENTA UNICA DEL TESORO"/>
    <m/>
    <m/>
    <m/>
    <m/>
    <m/>
    <m/>
    <n v="0"/>
    <n v="148"/>
    <s v="NO_CONCILIADO"/>
  </r>
  <r>
    <x v="56"/>
    <m/>
    <x v="56"/>
    <x v="28"/>
    <s v="O22586670002"/>
    <s v="BOD"/>
    <n v="2258667"/>
    <m/>
    <s v="00099021001 DEPOSITO DE EFECTIVO, DEPOSITANTE: VANESSA VEGA ALVAREZ, CONCEPTO: REPOSICION TARJETA DE ACCESO, CUENTA DE DEPOSITO: CUENTA UNICA DEL TESORO/DJBR"/>
    <m/>
    <m/>
    <m/>
    <m/>
    <m/>
    <m/>
    <n v="0"/>
    <n v="120"/>
    <s v="NO_CONCILIADO"/>
  </r>
  <r>
    <x v="10"/>
    <m/>
    <x v="10"/>
    <x v="28"/>
    <s v="O22586870002"/>
    <s v="BOD"/>
    <n v="2258687"/>
    <m/>
    <s v="00383012001 DEPOSITO DE EFECTIVO, DEPOSITANTE: AGENCIA BOLIVIANA DE CORREOS, CONCEPTO: REGIONAL LA PAZ 3-7/02/2025, CUENTA DE DEPOSITO: CUENTA UNICA DEL TESORO"/>
    <m/>
    <m/>
    <m/>
    <m/>
    <m/>
    <m/>
    <n v="0"/>
    <n v="60481.5"/>
    <s v="NO_CONCILIADO"/>
  </r>
  <r>
    <x v="10"/>
    <m/>
    <x v="10"/>
    <x v="28"/>
    <s v="O22586900002"/>
    <s v="BOD"/>
    <n v="2258690"/>
    <m/>
    <s v="00383012001 DEPOSITO DE EFECTIVO, DEPOSITANTE: AGENCIA BOLIVIANA DE CORREOS, CONCEPTO: DEV. PAGO ATT, CUENTA DE DEPOSITO: CUENTA UNICA DEL TESORO"/>
    <m/>
    <m/>
    <m/>
    <m/>
    <m/>
    <m/>
    <n v="0"/>
    <n v="1806.77"/>
    <s v="NO_CONCILIADO"/>
  </r>
  <r>
    <x v="17"/>
    <m/>
    <x v="17"/>
    <x v="28"/>
    <s v="O22587160002"/>
    <s v="BOD"/>
    <n v="2258716"/>
    <m/>
    <s v="00046171101 DEPOSITO DE EFECTIVO, DEPOSITANTE: INCOLIT SRL, CONCEPTO: MULTA, CUENTA DE DEPOSITO: CUENTA UNICA DEL TESORO"/>
    <m/>
    <m/>
    <m/>
    <m/>
    <m/>
    <m/>
    <n v="0"/>
    <n v="5000"/>
    <s v="NO_CONCILIADO"/>
  </r>
  <r>
    <x v="0"/>
    <m/>
    <x v="0"/>
    <x v="28"/>
    <s v="O22587200002"/>
    <s v="BOD"/>
    <n v="2258720"/>
    <m/>
    <s v="00099021001 DEPOSITO DE EFECTIVO, DEPOSITANTE: OTILIA HORTENCIA CONDORI CUNO, CONCEPTO: POR COBRO INDEVIDO (SEGUNDAS NUPCIAS) DE LOLA CELESTINA CUNO CANASA Q.E.P.D., CUENTA DE DEPOSITO: CUENTA UNICA DEL TESORO"/>
    <m/>
    <m/>
    <m/>
    <m/>
    <m/>
    <m/>
    <n v="0"/>
    <n v="800"/>
    <s v="NO_CONCILIADO"/>
  </r>
  <r>
    <x v="64"/>
    <m/>
    <x v="64"/>
    <x v="28"/>
    <s v="O22587260002"/>
    <s v="BOD"/>
    <n v="2258726"/>
    <m/>
    <s v="00591012001 DEPOSITO DE EFECTIVO, DEPOSITANTE: MI TELEFERICO, CONCEPTO: DEV. SALDO FONDOS EN AVANCE, CUENTA DE DEPOSITO: CUENTA UNICA DEL TESORO"/>
    <m/>
    <m/>
    <m/>
    <m/>
    <m/>
    <m/>
    <n v="0"/>
    <n v="2"/>
    <s v="NO_CONCILIADO"/>
  </r>
  <r>
    <x v="10"/>
    <m/>
    <x v="10"/>
    <x v="28"/>
    <s v="O22587270002"/>
    <s v="BOD"/>
    <n v="2258727"/>
    <m/>
    <s v="00383012001 DEPOSITO DE EFECTIVO, DEPOSITANTE: AGENCIA BOLIVIANA DE CORREOS, CONCEPTO: REGIONAL COCHABAMBA 15-16/01/2025, CUENTA DE DEPOSITO: CUENTA UNICA DEL TESORO"/>
    <m/>
    <m/>
    <m/>
    <m/>
    <m/>
    <m/>
    <n v="0"/>
    <n v="15698"/>
    <s v="NO_CONCILIADO"/>
  </r>
  <r>
    <x v="10"/>
    <m/>
    <x v="10"/>
    <x v="28"/>
    <s v="O22587280002"/>
    <s v="BOD"/>
    <n v="2258728"/>
    <m/>
    <s v="00383012001 DEPOSITO DE EFECTIVO, DEPOSITANTE: AGENCIA BOLIVIANA DE CORREOS, CONCEPTO: SAFI UNION S.A. DICIEMBRE 2024, CUENTA DE DEPOSITO: CUENTA UNICA DEL TESORO"/>
    <m/>
    <m/>
    <m/>
    <m/>
    <m/>
    <m/>
    <n v="0"/>
    <n v="6947"/>
    <s v="NO_CONCILIADO"/>
  </r>
  <r>
    <x v="10"/>
    <m/>
    <x v="10"/>
    <x v="28"/>
    <s v="O22587300002"/>
    <s v="BOD"/>
    <n v="2258730"/>
    <m/>
    <s v="00383012001 DEPOSITO DE EFECTIVO, DEPOSITANTE: AGENCIA BOLIVIANA DE CORREOS, CONCEPTO: REGIONAL POTOSI 01-31/12/2024, CUENTA DE DEPOSITO: CUENTA UNICA DEL TESORO"/>
    <m/>
    <m/>
    <m/>
    <m/>
    <m/>
    <m/>
    <n v="0"/>
    <n v="4526"/>
    <s v="NO_CONCILIADO"/>
  </r>
  <r>
    <x v="10"/>
    <m/>
    <x v="10"/>
    <x v="28"/>
    <s v="O22587310002"/>
    <s v="BOD"/>
    <n v="2258731"/>
    <m/>
    <s v="00383012001 DEPOSITO DE EFECTIVO, DEPOSITANTE: AGENCIA BOLIVIANA DE CORREOS, CONCEPTO: REGIONAL TARIJA 2-31/01/2025, CUENTA DE DEPOSITO: CUENTA UNICA DEL TESORO"/>
    <m/>
    <m/>
    <m/>
    <m/>
    <m/>
    <m/>
    <n v="0"/>
    <n v="16821"/>
    <s v="NO_CONCILIADO"/>
  </r>
  <r>
    <x v="10"/>
    <m/>
    <x v="10"/>
    <x v="28"/>
    <s v="O22587330002"/>
    <s v="BOD"/>
    <n v="2258733"/>
    <m/>
    <s v="00383012001 DEPOSITO DE EFECTIVO, DEPOSITANTE: AGENCIA BOLIVIANA DE CORREOS, CONCEPTO: REGIONAL ORURO 2-11/01/2025, CUENTA DE DEPOSITO: CUENTA UNICA DEL TESORO"/>
    <m/>
    <m/>
    <m/>
    <m/>
    <m/>
    <m/>
    <n v="0"/>
    <n v="2321"/>
    <s v="NO_CONCILIADO"/>
  </r>
  <r>
    <x v="10"/>
    <m/>
    <x v="10"/>
    <x v="28"/>
    <s v="O22587350002"/>
    <s v="BOD"/>
    <n v="2258735"/>
    <m/>
    <s v="00383012001 DEPOSITO DE EFECTIVO, DEPOSITANTE: AGENCIA BOLIVIANA DE CORREOS, CONCEPTO: REGIONAL BENI 24-31/01/2025, CUENTA DE DEPOSITO: CUENTA UNICA DEL TESORO"/>
    <m/>
    <m/>
    <m/>
    <m/>
    <m/>
    <m/>
    <n v="0"/>
    <n v="421"/>
    <s v="NO_CONCILIADO"/>
  </r>
  <r>
    <x v="10"/>
    <m/>
    <x v="10"/>
    <x v="28"/>
    <s v="O22587360002"/>
    <s v="BOD"/>
    <n v="2258736"/>
    <m/>
    <s v="00383012001 DEPOSITO DE EFECTIVO, DEPOSITANTE: AGENCIA BOLIVIANA DE CORREOS, CONCEPTO: REGIONAL SUCRE 27/01-01/02/2025, CUENTA DE DEPOSITO: CUENTA UNICA DEL TESORO"/>
    <m/>
    <m/>
    <m/>
    <m/>
    <m/>
    <m/>
    <n v="0"/>
    <n v="2568"/>
    <s v="NO_CONCILIADO"/>
  </r>
  <r>
    <x v="10"/>
    <m/>
    <x v="10"/>
    <x v="28"/>
    <s v="O22587370002"/>
    <s v="BOD"/>
    <n v="2258737"/>
    <m/>
    <s v="00383012001 DEPOSITO DE EFECTIVO, DEPOSITANTE: AGENCIA BOLIVIANA DE CORREOS, CONCEPTO: REGIONAL COCHABAMBA 1-4/02/2025, CUENTA DE DEPOSITO: CUENTA UNICA DEL TESORO"/>
    <m/>
    <m/>
    <m/>
    <m/>
    <m/>
    <m/>
    <n v="0"/>
    <n v="7326"/>
    <s v="NO_CONCILIADO"/>
  </r>
  <r>
    <x v="17"/>
    <m/>
    <x v="17"/>
    <x v="28"/>
    <s v="O22587620002"/>
    <s v="BOD"/>
    <n v="2258762"/>
    <m/>
    <s v="00046031102 DEPOSITO DE EFECTIVO, DEPOSITANTE: CARMEN ANGELICA REVOLLO YELMA, CONCEPTO: DEV. DE REFRIGERIO, CUENTA DE DEPOSITO: CUENTA UNICA DEL TESORO"/>
    <m/>
    <m/>
    <m/>
    <m/>
    <m/>
    <m/>
    <n v="0"/>
    <n v="36"/>
    <s v="NO_CONCILIADO"/>
  </r>
  <r>
    <x v="17"/>
    <m/>
    <x v="17"/>
    <x v="28"/>
    <s v="O22587630002"/>
    <s v="BOD"/>
    <n v="2258763"/>
    <m/>
    <s v="00046031102 DEPOSITO DE EFECTIVO, DEPOSITANTE: SHIRLEY MERY ARAMAYO WAYAR, CONCEPTO: DEV. DE REFRIGERIO, CUENTA DE DEPOSITO: CUENTA UNICA DEL TESORO"/>
    <m/>
    <m/>
    <m/>
    <m/>
    <m/>
    <m/>
    <n v="0"/>
    <n v="36"/>
    <s v="NO_CONCILIADO"/>
  </r>
  <r>
    <x v="29"/>
    <m/>
    <x v="29"/>
    <x v="28"/>
    <s v="O22587870002"/>
    <s v="BOD"/>
    <n v="2258787"/>
    <m/>
    <s v="00599032003 DEPOSITO DE EFECTIVO, DEPOSITANTE: SANDRA CALLIZAYA MORALES, CONCEPTO: DEVOLUCION DE FONDOS EN AVANCE, CUENTA DE DEPOSITO: CUENTA UNICA DEL TESORO"/>
    <m/>
    <m/>
    <m/>
    <m/>
    <m/>
    <m/>
    <n v="0"/>
    <n v="50"/>
    <s v="NO_CONCILIADO"/>
  </r>
  <r>
    <x v="77"/>
    <m/>
    <x v="77"/>
    <x v="28"/>
    <s v="B22585650002"/>
    <s v="BOD"/>
    <n v="2258565"/>
    <m/>
    <s v="00290012001 DEP.DE CHEQ.AJENOS,RET.DE CAM.,CONCEPTO: DEV. CPS INCAPACIDAD TEMPORAL DE JUNIO Y JULIO 2024 S/G TRAMITE N°11017008,DEP.: SERVICIO DE IMPUESTOS NACIONALES , PROCEDENCIA: BANCO UNION S.A., CHEQUE: 7971, FECHA DE EMISION:06/02/2025"/>
    <m/>
    <m/>
    <m/>
    <m/>
    <m/>
    <m/>
    <n v="0"/>
    <n v="243493.82"/>
    <s v="NO_CONCILIADO"/>
  </r>
  <r>
    <x v="11"/>
    <m/>
    <x v="11"/>
    <x v="28"/>
    <s v="B22586010002"/>
    <s v="BOD"/>
    <n v="2258601"/>
    <m/>
    <s v="00099021001 DEP.DE CHEQ.AJENOS,RET.DE CAM.,CONCEPTO: INCAPACIDAD TEMPORAL,DEP.: ADMINISTRADORA BOLIVIANA DE CARRETERAS , PROCEDENCIA: BANCO UNION S.A., CHEQUE: 4327, FECHA DE EMISION:11/02/2025"/>
    <m/>
    <m/>
    <m/>
    <m/>
    <m/>
    <m/>
    <n v="0"/>
    <n v="16121.62"/>
    <s v="NO_CONCILIADO"/>
  </r>
  <r>
    <x v="0"/>
    <m/>
    <x v="0"/>
    <x v="28"/>
    <s v="B22586240002"/>
    <s v="BOD"/>
    <n v="2258624"/>
    <m/>
    <s v="00099021001 DEP.DE CHEQ.AJENOS,RET.DE CAM.,CONCEPTO: REVERSION,DEP.: JOSE GABRIEL URRUTIA ZELADA , PROCEDENCIA: BANCO UNION S.A., CHEQUE: 213495, FECHA DE EMISION:12/02/2025"/>
    <m/>
    <m/>
    <m/>
    <m/>
    <m/>
    <m/>
    <n v="0"/>
    <n v="7684"/>
    <s v="NO_CONCILIADO"/>
  </r>
  <r>
    <x v="76"/>
    <m/>
    <x v="76"/>
    <x v="28"/>
    <s v="B22586290002"/>
    <s v="BOD"/>
    <n v="2258629"/>
    <m/>
    <s v="00522012001 DEP.DE CHEQ.AJENOS,RET.DE CAM.,CONCEPTO: ALQUILER,DEP.: WEIDLING S.A. , PROCEDENCIA: BANCO UNION S.A., CHEQUE: 1155, FECHA DE EMISION:10/02/2025"/>
    <m/>
    <m/>
    <m/>
    <m/>
    <m/>
    <m/>
    <n v="0"/>
    <n v="11050"/>
    <s v="NO_CONCILIADO"/>
  </r>
  <r>
    <x v="76"/>
    <m/>
    <x v="76"/>
    <x v="28"/>
    <s v="B22586310002"/>
    <s v="BOD"/>
    <n v="2258631"/>
    <m/>
    <s v="00522012001 DEP.DE CHEQ.AJENOS,RET.DE CAM.,CONCEPTO: ALQUILER,DEP.: WEIDLING S.A. , PROCEDENCIA: BANCO MERCANTIL SANTA CRUZ S.A., CHEQUE: 1660, FECHA DE EMISION:10/02/2025"/>
    <m/>
    <m/>
    <m/>
    <m/>
    <m/>
    <m/>
    <n v="0"/>
    <n v="11050"/>
    <s v="NO_CONCILIADO"/>
  </r>
  <r>
    <x v="69"/>
    <m/>
    <x v="69"/>
    <x v="28"/>
    <s v="B22586320002"/>
    <s v="BOD"/>
    <n v="2258632"/>
    <m/>
    <s v="00099021001 DEP.DE CHEQ.AJENOS,RET.DE CAM.,CONCEPTO: DEVOLUCION DE RECURSOS AL TGN, POR DEBITO AUTOMATICO AL FPS,DEP.: AISEM , PROCEDENCIA: BANCO UNION S.A., CHEQUE: 582, FECHA DE EMISION:10/02/2025"/>
    <m/>
    <m/>
    <m/>
    <m/>
    <m/>
    <m/>
    <n v="0"/>
    <n v="2292269.7599999998"/>
    <s v="NO_CONCILIADO"/>
  </r>
  <r>
    <x v="69"/>
    <m/>
    <x v="69"/>
    <x v="28"/>
    <s v="B22586340002"/>
    <s v="BOD"/>
    <n v="2258634"/>
    <m/>
    <s v="00099021001 DEP.DE CHEQ.AJENOS,RET.DE CAM.,CONCEPTO: DEVOLUCION DE PASAJE AEREO DIANA GARCIA VEGA - AISEM,DEP.: AISEM , PROCEDENCIA: BANCO UNION S.A., CHEQUE: 584, FECHA DE EMISION:10/02/2025"/>
    <m/>
    <m/>
    <m/>
    <m/>
    <m/>
    <m/>
    <n v="0"/>
    <n v="1099"/>
    <s v="NO_CONCILIADO"/>
  </r>
  <r>
    <x v="69"/>
    <m/>
    <x v="69"/>
    <x v="28"/>
    <s v="B22586380002"/>
    <s v="BOD"/>
    <n v="2258638"/>
    <m/>
    <s v="00099021001 DEP.DE CHEQ.AJENOS,RET.DE CAM.,CONCEPTO: DEVOLUCION DE VIATICOS DIANA GARCIA VEGA - AISEM,DEP.: AISEM , PROCEDENCIA: BANCO UNION S.A., CHEQUE: 583, FECHA DE EMISION:10/02/2025"/>
    <m/>
    <m/>
    <m/>
    <m/>
    <m/>
    <m/>
    <n v="0"/>
    <n v="782"/>
    <s v="NO_CONCILIADO"/>
  </r>
  <r>
    <x v="34"/>
    <m/>
    <x v="34"/>
    <x v="28"/>
    <s v="J06279820002"/>
    <s v="NTE"/>
    <n v="10916336"/>
    <m/>
    <s v="A:00862012001 GAM VILLA MOJOCOYA, TRANSFERENCIA DE RECUPERACIONES SEGÚN NOTA GEF-LCR-JSZ-0104-NOT/25 POR CONCEPTO DE REMUNERACIÓN POR ADMINISTRACION DE FIDEICOMISO QUE CORRESPONDEN AL FNDR DE ACUERDO A CONTRATO DE FIDEICOMISO “PROGRAMA APOYO A LA EJECUCION DE LA INVERSION PUBLICA” (AEIP)."/>
    <m/>
    <m/>
    <m/>
    <m/>
    <m/>
    <m/>
    <n v="0"/>
    <n v="1780.21"/>
    <s v="NO_CONCILIADO"/>
  </r>
  <r>
    <x v="60"/>
    <m/>
    <x v="60"/>
    <x v="28"/>
    <s v="J06279830002"/>
    <s v="NTE"/>
    <n v="10916329"/>
    <m/>
    <s v="A:00099021001 GAM VILLA MOJOCOYA, TRANSFERENCIA DE RECUPERACIONES SEGÚN NOTA GEF-LCR-JSZ-0104-NOT/25 POR CONCEPTO DE PAGO DE INTERES DE ACUERDO A CONTRATO DE FIDEICOMISO “PROGRAMA APOYO A LA EJECUCION DE LA INVERSION PUBLICA” (AEIP) FIRMADO ENTRE MINISTERIO DE PLANIFICACION Y EL FNDR"/>
    <m/>
    <m/>
    <m/>
    <m/>
    <m/>
    <m/>
    <n v="0"/>
    <n v="1780.21"/>
    <s v="NO_CONCILIADO"/>
  </r>
  <r>
    <x v="67"/>
    <m/>
    <x v="67"/>
    <x v="28"/>
    <s v="G30281220002"/>
    <s v="CRV"/>
    <n v="3028122"/>
    <m/>
    <s v="TRANSFERENCIA DEL EXTERIOR SEGUN SWIFT NO.2075 DE FECHA 12/02/2025 ORDENANTE: CONSULADO GENERAL DE BOLIVIA (ES/BARCELONA) REF.: RECAUDACIÓN EXTERIOR CÉDULAS DE IDENTIDAD LIB. 00340012005 SEGIP - RECAUDACION EXTERIOR - CEDULAS DE IDENTIDAD"/>
    <m/>
    <m/>
    <m/>
    <m/>
    <m/>
    <m/>
    <n v="0"/>
    <n v="36179.230000000003"/>
    <s v="NO_CONCILIADO"/>
  </r>
  <r>
    <x v="67"/>
    <m/>
    <x v="67"/>
    <x v="28"/>
    <s v="G30281240002"/>
    <s v="CRV"/>
    <n v="3028124"/>
    <m/>
    <s v="TRANSFERENCIA DEL EXTERIOR SEGUN SWIFT NO.2061 DE FECHA 12/02/2025 ORDENANTE: CONSULADO GENERAL DE BOLIVIA (ES/BARCELONA) REF.: RECAUDACIÓN EXTERIOR LICENCIAS DE CONDUCIR LIB. 00340012004 SEGIP-RECAUDACION EXTERIOR-LICENCIAS DE CONDUCIR"/>
    <m/>
    <m/>
    <m/>
    <m/>
    <m/>
    <m/>
    <n v="0"/>
    <n v="11154.63"/>
    <s v="NO_CONCILIADO"/>
  </r>
  <r>
    <x v="67"/>
    <m/>
    <x v="67"/>
    <x v="28"/>
    <s v="G30281230001"/>
    <s v="CVD"/>
    <n v="3028123"/>
    <m/>
    <s v="COBRO COSTOS DE PAPELERIA SEGUN TRANSFERENCIA DEL EXTERIOR POR ORDEN DE CONSULADO GENERAL DE BOLIVIA (ES/BARCELONA) REF.: RECAUDACIÓN EXTERIOR CÉDULAS DE IDENTIDAD LIB. 00340012003 RECAUDACION EXTRANJERIA - C.I. -L.C."/>
    <m/>
    <m/>
    <m/>
    <m/>
    <m/>
    <m/>
    <n v="60"/>
    <n v="0"/>
    <s v="NO_CONCILIADO"/>
  </r>
  <r>
    <x v="67"/>
    <m/>
    <x v="67"/>
    <x v="28"/>
    <s v="G30281250001"/>
    <s v="CVD"/>
    <n v="3028125"/>
    <m/>
    <s v="COBRO COSTOS DE PAPELERIA SEGUN TRANSFERENCIA DEL EXTERIOR POR ORDEN DE CONSULADO GENERAL DE BOLIVIA (ES/BARCELONA) REF.: RECAUDACIÓN EXTERIOR LICENCIAS DE CONDUCIR LIB. 00340012003 RECAUDACION EXTRANJERIA - C.I. -L.C."/>
    <m/>
    <m/>
    <m/>
    <m/>
    <m/>
    <m/>
    <n v="60"/>
    <n v="0"/>
    <s v="NO_CONCILIADO"/>
  </r>
  <r>
    <x v="28"/>
    <m/>
    <x v="28"/>
    <x v="28"/>
    <s v="Q21695090002"/>
    <s v="CRV"/>
    <n v="2169509"/>
    <m/>
    <s v="NUMERO DE LIBRETA CUT: 00016014201 OPERACIÓN E75 TRANSFERENCIA DE LA CUENTA FISCAL BUN A LA CUT EN MN TRANSF.FDOS.AL.BCB GOBIERNO AUTONOMO DEPARTAMENTAL DE POTOSI CITE:/GADP/SAF/TES/NÂ°44/2025 CUENTA CUT 3987 LIBRETA NÂ° 00016014201"/>
    <m/>
    <m/>
    <m/>
    <m/>
    <m/>
    <m/>
    <n v="0"/>
    <n v="748650"/>
    <s v="NO_CONCILIADO"/>
  </r>
  <r>
    <x v="13"/>
    <m/>
    <x v="13"/>
    <x v="28"/>
    <s v="Q21695930002"/>
    <s v="CRV"/>
    <n v="2169593"/>
    <m/>
    <s v="NUMERO DE LIBRETA CUT: 00513012008 OPERACIÓN E18 TRANSFERENCIA DEL SISTEMA FINANCIERO POR CUENTA DE TERCEROS A LA CUT SOL. ESC. DE YPFB ANDINA S.A."/>
    <m/>
    <m/>
    <m/>
    <m/>
    <m/>
    <m/>
    <n v="0"/>
    <n v="2096677.5"/>
    <s v="NO_CONCILIADO"/>
  </r>
  <r>
    <x v="34"/>
    <m/>
    <x v="34"/>
    <x v="28"/>
    <s v="J06280420002"/>
    <s v="NTE"/>
    <n v="10918381"/>
    <m/>
    <s v="A:00862012001 GAM DE PUCARANI, TRANSFERENCIA DE RECUPERACIONES SEGÚN NOTA INTERNA GEF-LCR-DYF-0093-NOT/25, POR CONCEPTO DE REMUNERACION DE ADMINISTRACION QUE CORRESPONDE AL FNDR DE ACUERDO A CONTRATO DE FIDEICOMISO “CONTRAPARTES LOCALES” (CL)"/>
    <m/>
    <m/>
    <m/>
    <m/>
    <m/>
    <m/>
    <n v="0"/>
    <n v="652.17999999999995"/>
    <s v="NO_CONCILIADO"/>
  </r>
  <r>
    <x v="34"/>
    <m/>
    <x v="34"/>
    <x v="28"/>
    <s v="J06280430002"/>
    <s v="NTE"/>
    <n v="10919120"/>
    <m/>
    <s v="A:00862012001 GAM DE PUCARANI, TRANSFERENCIA DE RECUPERACIONES SEGÚN NOTA INTERNA GEF-LCR-DYF-0093-NOT/25, POR CONCEPTO DE REMUNERACION DE ADMINISTRACION (INTERES PENAL) QUE CORRESPONDE AL FNDR DE ACUERDO A CONTRATO DE FIDEICOMISO “CONTRAPARTES LOCALES” (CL)"/>
    <m/>
    <m/>
    <m/>
    <m/>
    <m/>
    <m/>
    <n v="0"/>
    <n v="1.35"/>
    <s v="NO_CONCILIADO"/>
  </r>
  <r>
    <x v="34"/>
    <m/>
    <x v="34"/>
    <x v="28"/>
    <s v="J06280460002"/>
    <s v="NTE"/>
    <n v="10919129"/>
    <m/>
    <s v="A:00862012001 GAM DE BELLA FLOR, TRANSFERENCIA DE RECUPERACIONES SEGÚN NOTA INTERNA GEF-LCR-DYF-0103-NOT/25, POR CONCEPTO DE REMUNERACION DE ADMINISTRACION (INTERES PENAL) QUE CORRESPONDE AL FNDR DE ACUERDO A CONTRATO DE FIDEICOMISO “CONTRAPARTES LOCALES” (CL)"/>
    <m/>
    <m/>
    <m/>
    <m/>
    <m/>
    <m/>
    <n v="0"/>
    <n v="0.59"/>
    <s v="NO_CONCILIADO"/>
  </r>
  <r>
    <x v="34"/>
    <m/>
    <x v="34"/>
    <x v="28"/>
    <s v="J06280470002"/>
    <s v="NTE"/>
    <n v="10919128"/>
    <m/>
    <s v="A:00862012001 GAM DE BELLA FLOR, TRANSFERENCIA DE RECUPERACIONES SEGÚN NOTA INTERNA GEF-LCR-DYF-0103-NOT/25, POR CONCEPTO DE REMUNERACION DE ADMINISTRACION QUE CORRESPONDE AL FNDR DE ACUERDO A CONTRATO DE FIDEICOMISO “CONTRAPARTES LOCALES” (CL)"/>
    <m/>
    <m/>
    <m/>
    <m/>
    <m/>
    <m/>
    <n v="0"/>
    <n v="141.38"/>
    <s v="NO_CONCILIADO"/>
  </r>
  <r>
    <x v="34"/>
    <m/>
    <x v="34"/>
    <x v="28"/>
    <s v="J06280480002"/>
    <s v="NTE"/>
    <n v="10919147"/>
    <m/>
    <s v="A:00862012001 GAM DE VILLA CHARCAS, TRANSFERENCIA DE RECUPERACIONES SEGÚN NOTA INTERNA GEF-LCR-DYF-0103-NOT/25, POR CONCEPTO DE REMUNERACION DE ADMINISTRACION (INTERES PENAL) QUE CORRESPONDE AL FNDR DE ACUERDO A CONTRATO DE FIDEICOMISO “CONTRAPARTES LOCALES” (CL)"/>
    <m/>
    <m/>
    <m/>
    <m/>
    <m/>
    <m/>
    <n v="0"/>
    <n v="5.51"/>
    <s v="NO_CONCILIADO"/>
  </r>
  <r>
    <x v="34"/>
    <m/>
    <x v="34"/>
    <x v="28"/>
    <s v="J06280490002"/>
    <s v="NTE"/>
    <n v="10919145"/>
    <m/>
    <s v="A:00862012001 GAM DE VILLA CHARCAS, TRANSFERENCIA DE RECUPERACIONES SEGÚN NOTA INTERNA GEF-LCR-DYF-0103-NOT/25, POR CONCEPTO DE REMUNERACION DE ADMINISTRACION QUE CORRESPONDE AL FNDR DE ACUERDO A CONTRATO DE FIDEICOMISO “CONTRAPARTES LOCALES” (CL)"/>
    <m/>
    <m/>
    <m/>
    <m/>
    <m/>
    <m/>
    <n v="0"/>
    <n v="1391.61"/>
    <s v="NO_CONCILIADO"/>
  </r>
  <r>
    <x v="34"/>
    <m/>
    <x v="34"/>
    <x v="28"/>
    <s v="J06280500002"/>
    <s v="NTE"/>
    <n v="10919162"/>
    <m/>
    <s v="A:00862012001 GAM DE FILADELFIA, TRANSFERENCIA DE RECUPERACIONES SEGÚN NOTA INTERNA GEF-LCR-DYF-0112-NOT/25, POR CONCEPTO DE REMUNERACION DE ADMINISTRACION QUE CORRESPONDE AL FNDR DE ACUERDO A CONTRATO DE FIDEICOMISO “CONTRAPARTES LOCALES” (CL)"/>
    <m/>
    <m/>
    <m/>
    <m/>
    <m/>
    <m/>
    <n v="0"/>
    <n v="500.65"/>
    <s v="NO_CONCILIADO"/>
  </r>
  <r>
    <x v="34"/>
    <m/>
    <x v="34"/>
    <x v="28"/>
    <s v="J06280520002"/>
    <s v="NTE"/>
    <n v="10919175"/>
    <m/>
    <s v="A:00862012001 GAM DE FILADELFIA, TRANSFERENCIA DE RECUPERACIONES SEGÚN NOTA INTERNA GEF-LCR-DYF-0112-NOT/25, POR CONCEPTO DE REMUNERACION DE ADMINISTRACION (INTERES PENAL) QUE CORRESPONDE AL FNDR DE ACUERDO A CONTRATO DE FIDEICOMISO “CONTRAPARTES LOCALES” (CL)"/>
    <m/>
    <m/>
    <m/>
    <m/>
    <m/>
    <m/>
    <n v="0"/>
    <n v="1.8"/>
    <s v="NO_CONCILIADO"/>
  </r>
  <r>
    <x v="34"/>
    <m/>
    <x v="34"/>
    <x v="28"/>
    <s v="J06281340002"/>
    <s v="NTE"/>
    <n v="10919193"/>
    <m/>
    <s v="A:00862012001 GAM DE PADCAYA, TRANSFERENCIA DE RECUPERACIONES SEGÚN NOTA INTERNA GEF-LCR-DYF-0103-NOT/25, POR CONCEPTO DE REMUNERACION DE ADMINISTRACION QUE CORRESPONDE AL FNDR DE ACUERDO A CONTRATO DE FIDEICOMISO “CONTRAPARTES LOCALES” (CL)"/>
    <m/>
    <m/>
    <m/>
    <m/>
    <m/>
    <m/>
    <n v="0"/>
    <n v="1890.08"/>
    <s v="NO_CONCILIADO"/>
  </r>
  <r>
    <x v="34"/>
    <m/>
    <x v="34"/>
    <x v="28"/>
    <s v="J06281350002"/>
    <s v="NTE"/>
    <n v="10919194"/>
    <m/>
    <s v="A:00862012001 GAM DE PADCAYA, TRANSFERENCIA DE RECUPERACIONES SEGÚN NOTA INTERNA GEF-LCR-DYF-0103-NOT/25, POR CONCEPTO DE REMUNERACION DE ADMINISTRACION (INTERES PENAL) QUE CORRESPONDE AL FNDR DE ACUERDO A CONTRATO DE FIDEICOMISO “CONTRAPARTES LOCALES” (CL)"/>
    <m/>
    <m/>
    <m/>
    <m/>
    <m/>
    <m/>
    <n v="0"/>
    <n v="9.42"/>
    <s v="NO_CONCILIADO"/>
  </r>
  <r>
    <x v="7"/>
    <m/>
    <x v="7"/>
    <x v="28"/>
    <s v="S11191880003"/>
    <s v="COB"/>
    <n v="1119188"/>
    <m/>
    <s v="||TRANSFERENCIA DE FONDOS S/G MENSAJE SWIFT NRO. 2071 EN ATENCIÓN A NOTA: DGAC/DAF/FIN/NE-0008/25 DE F.29/1/2025 (HRE-TGL-1866) ENVIADO POR LA DIRECCIÓN GENERAL DE AERONÁUTICA CIVIL (SECTOR PÚBLICO). DEBITO DE LA LIBRETA 00117012001 DGAC, REPOSICIÓN ÚTILES DE ESCRITORIO."/>
    <m/>
    <m/>
    <m/>
    <m/>
    <m/>
    <m/>
    <n v="60"/>
    <n v="0"/>
    <s v="NO_CONCILIADO"/>
  </r>
  <r>
    <x v="13"/>
    <m/>
    <x v="13"/>
    <x v="28"/>
    <s v="G30288030001"/>
    <s v="CVD"/>
    <n v="3028803"/>
    <m/>
    <s v="COBRO COSTOS DE PAPELERIA SEGUN TRANSFERENCIA DEL EXTERIOR POR ORDEN DE FIDEICOMISO HERCO-CK (LIMA PERU) REF.: CRED URI/EMB 04-03 CISTERNAS CONTRATO 48 FECHA VALOR 12/02/2025 LIB. 00513062002 YPFB - EXPORTACIÓN DE GLP Y OTROS-BOLIVIANOS"/>
    <m/>
    <m/>
    <m/>
    <m/>
    <m/>
    <m/>
    <n v="60"/>
    <n v="0"/>
    <s v="NO_CONCILIADO"/>
  </r>
  <r>
    <x v="13"/>
    <m/>
    <x v="13"/>
    <x v="28"/>
    <s v="G30288050001"/>
    <s v="CVD"/>
    <n v="3028805"/>
    <m/>
    <s v="COBRO COSTOS DE PAPELERIA SEGUN TRANSFERENCIA DEL EXTERIOR POR ORDEN DE YPF EXPLORACIÓN + PRODUCCIÓN DE FERMIN PERALTA TORRES DELTA REF.: ATS OF 25/02/11 FECHA VALOR 11/02/2025 LIB. 00513012007 YPFB - RECURSOS NACIONALIZACIÓN"/>
    <m/>
    <m/>
    <m/>
    <m/>
    <m/>
    <m/>
    <n v="60"/>
    <n v="0"/>
    <s v="NO_CONCILIADO"/>
  </r>
  <r>
    <x v="21"/>
    <m/>
    <x v="21"/>
    <x v="28"/>
    <s v="S11192320002"/>
    <s v="CRV"/>
    <n v="1119232"/>
    <m/>
    <s v="||TRANSFERENCIA DE FONDOS SEGUN MENSAJE SWIFT N°2073 Y 2072 DE LA FECHA SEGÚN CORREO INSTITUCIONAL DE LA FECHA ENVIADO POR EL INSTITUTO NACIONAL DE INNOVACIÓN AGROPECUARIA Y FORESTAL A LA LIB 222018012 INIAF-KOLFACI TECNOLOGIAS P/MEJORAR PRODUCCIÓN CACAO Y ARROZ POR CTA.DE RURAL DEV"/>
    <m/>
    <m/>
    <m/>
    <m/>
    <m/>
    <m/>
    <n v="0"/>
    <n v="102900"/>
    <s v="NO_CONCILIADO"/>
  </r>
  <r>
    <x v="7"/>
    <m/>
    <x v="7"/>
    <x v="28"/>
    <s v="S11192240003"/>
    <s v="COB"/>
    <n v="1119224"/>
    <m/>
    <s v="||REGULARIZACIÓN DE NUESTRA OPERACIÓN N°1119210 DE LA FECHA SEGÚN CORREO ELECTRONICO DE LA FECHA Y NOTA CITE DGAC/DAF/FIN/NE-0008-25 DE F.29/01/2025 (HRE-TGL-1866) ENVIADO POR LA DGAC (SECTOR PÚBLICO) DEBITO DE LA LIBRETA 00117012001 DGAC, REPOSICIÓN ÚTILES DE ESCRITORIO."/>
    <m/>
    <m/>
    <m/>
    <m/>
    <m/>
    <m/>
    <n v="60"/>
    <n v="0"/>
    <s v="NO_CONCILIADO"/>
  </r>
  <r>
    <x v="34"/>
    <m/>
    <x v="34"/>
    <x v="28"/>
    <s v="S11192120001"/>
    <s v="COB"/>
    <n v="1119212"/>
    <m/>
    <s v="COBRO DE||ÚTILES DE ESCRITORIO SG. CITE: DGE-GEF-LCR-DYF-1148-CAR/25 POR EL REGISTRO DEL COMPROBANTE CONTABLE N°1119209 DEL PAGO ANTICIPADO DE CAPITAL Y PAGO DE INTERESES DEL CRED. EXTRA. AL FNDR SG. RD N° 195/2015 Y CONT. SANO N°350/2015, MOD. Y DOC. ADJ. COBRO DE ÚTILES DE ESCRITORIO DE LA CUT N°3987 LIBRETA N°00862012001 FNDR - ADMINISTRACIÓN"/>
    <m/>
    <m/>
    <m/>
    <m/>
    <m/>
    <m/>
    <n v="60"/>
    <n v="0"/>
    <s v="NO_CONCILIADO"/>
  </r>
  <r>
    <x v="21"/>
    <m/>
    <x v="21"/>
    <x v="28"/>
    <s v="S11192340001"/>
    <s v="COB"/>
    <n v="1119234"/>
    <m/>
    <s v="COBRO DE||ÚTILES DE ESCRITORIO POR REGISTRO DEL COMPROBANTE CONTABLE N°1119232 DE LA FECHA SG CORREO INSTITUCIONAL DE LA FECHA ENVIADO POR INSTITUTO NACIONAL DE INNOVACIÓN AGROPECUARIA Y FORESTAL DE LA LIBRETA 00222012001 INIAF-A NIVEL NACIONAL COBRO ÚTILES DE ESCRITORIO"/>
    <m/>
    <m/>
    <m/>
    <m/>
    <m/>
    <m/>
    <n v="60"/>
    <n v="0"/>
    <s v="NO_CONCILIADO"/>
  </r>
  <r>
    <x v="78"/>
    <m/>
    <x v="78"/>
    <x v="29"/>
    <s v="O22589900002"/>
    <s v="BOD"/>
    <n v="2258990"/>
    <m/>
    <s v="00378012002 DEPOSITO DE EFECTIVO, DEPOSITANTE: ADHEMAR EMILIO ATORA QUISPE, CONCEPTO: DEV. SALDO C-31 -148, CUENTA DE DEPOSITO: CUENTA UNICA DEL TESORO"/>
    <m/>
    <m/>
    <m/>
    <m/>
    <m/>
    <m/>
    <n v="0"/>
    <n v="70"/>
    <s v="NO_CONCILIADO"/>
  </r>
  <r>
    <x v="0"/>
    <m/>
    <x v="0"/>
    <x v="29"/>
    <s v="O22590000002"/>
    <s v="BOD"/>
    <n v="2259000"/>
    <m/>
    <s v="00099021001 DEPOSITO DE EFECTIVO, DEPOSITANTE: RONALD MARTIN MAMANI CHOQUE, CONCEPTO: DEVOLUCION ABONO POSTERIOR A LA FECHA DE FALLECIMIENTO, CUENTA DE DEPOSITO: CUENTA UNICA DEL TESORO"/>
    <m/>
    <m/>
    <m/>
    <m/>
    <m/>
    <m/>
    <n v="0"/>
    <n v="3606.32"/>
    <s v="NO_CONCILIADO"/>
  </r>
  <r>
    <x v="0"/>
    <m/>
    <x v="0"/>
    <x v="29"/>
    <s v="O22590510002"/>
    <s v="BOD"/>
    <n v="2259051"/>
    <m/>
    <s v="00099021001 DEPOSITO DE EFECTIVO, DEPOSITANTE: JHONNY PARDO RAMIRES CI 3819402CB, CONCEPTO: DEVOLUCION VIATICOS, CUENTA DE DEPOSITO: CUENTA UNICA DEL TESORO"/>
    <m/>
    <m/>
    <m/>
    <m/>
    <m/>
    <m/>
    <n v="0"/>
    <n v="2212"/>
    <s v="NO_CONCILIADO"/>
  </r>
  <r>
    <x v="0"/>
    <m/>
    <x v="0"/>
    <x v="29"/>
    <s v="O22590580002"/>
    <s v="BOD"/>
    <n v="2259058"/>
    <m/>
    <s v="00099021001 DEPOSITO DE EFECTIVO, DEPOSITANTE: VELMA JUDITH SAHONERO DE PARRADO, CONCEPTO: DEVOLUCION DE RECURSOS, CUENTA DE DEPOSITO: CUENTA UNICA DEL TESORO"/>
    <m/>
    <m/>
    <m/>
    <m/>
    <m/>
    <m/>
    <n v="0"/>
    <n v="310"/>
    <s v="NO_CONCILIADO"/>
  </r>
  <r>
    <x v="28"/>
    <m/>
    <x v="28"/>
    <x v="29"/>
    <s v="O22590650002"/>
    <s v="BOD"/>
    <n v="2259065"/>
    <m/>
    <s v="00016011101 DEPOSITO DE EFECTIVO, DEPOSITANTE: FLAVIO EUDALDO MERLO MAYDANA, CONCEPTO: DEVOLUCION DE PASAJE AEREO, CUENTA DE DEPOSITO: CUENTA UNICA DEL TESORO"/>
    <m/>
    <m/>
    <m/>
    <m/>
    <m/>
    <m/>
    <n v="0"/>
    <n v="484"/>
    <s v="NO_CONCILIADO"/>
  </r>
  <r>
    <x v="28"/>
    <m/>
    <x v="28"/>
    <x v="29"/>
    <s v="O22590670002"/>
    <s v="BOD"/>
    <n v="2259067"/>
    <m/>
    <s v="00099021001 DEPOSITO DE EFECTIVO, DEPOSITANTE: AGRIPINA PAJA TARQUI, CONCEPTO: REVERSION DE BOLETA, CUENTA DE DEPOSITO: CUENTA UNICA DEL TESORO/DJBR"/>
    <m/>
    <m/>
    <m/>
    <m/>
    <m/>
    <m/>
    <n v="0"/>
    <n v="295"/>
    <s v="NO_CONCILIADO"/>
  </r>
  <r>
    <x v="28"/>
    <m/>
    <x v="28"/>
    <x v="29"/>
    <s v="O22590680002"/>
    <s v="BOD"/>
    <n v="2259068"/>
    <m/>
    <s v="00099021001 DEPOSITO DE EFECTIVO, DEPOSITANTE: AGRIPINA PAJA TARQUI, CONCEPTO: REVERSION DE AGUINALDO, CUENTA DE DEPOSITO: CUENTA UNICA DEL TESORO/DJBR"/>
    <m/>
    <m/>
    <m/>
    <m/>
    <m/>
    <m/>
    <n v="0"/>
    <n v="75"/>
    <s v="NO_CONCILIADO"/>
  </r>
  <r>
    <x v="28"/>
    <m/>
    <x v="28"/>
    <x v="29"/>
    <s v="O22590830002"/>
    <s v="BOD"/>
    <n v="2259083"/>
    <m/>
    <s v="00099021001 DEPOSITO DE EFECTIVO, DEPOSITANTE: CLAUDIA JANETH LIMACHI NINA, CONCEPTO: DEV. BECA DE ESTUDIO CONTRATO DGESU-009/2017, CUENTA DE DEPOSITO: CUENTA UNICA DEL TESORO"/>
    <m/>
    <m/>
    <m/>
    <m/>
    <m/>
    <m/>
    <n v="0"/>
    <n v="7000"/>
    <s v="NO_CONCILIADO"/>
  </r>
  <r>
    <x v="31"/>
    <m/>
    <x v="31"/>
    <x v="29"/>
    <s v="O22591020002"/>
    <s v="BOD"/>
    <n v="2259102"/>
    <m/>
    <s v="00099021001 DEPOSITO DE EFECTIVO, DEPOSITANTE: AGENCIA ESTATAL DE VIVIENDA, CONCEPTO: PAGO DE SERVICIO DE AGUA POTABLE (EPSAS) DE LA AGENCIA ESTATAL DE VIVIENDA 11/24, CUENTA DE DEPOSITO: CUENTA UNICA DEL TESORO"/>
    <m/>
    <m/>
    <m/>
    <m/>
    <m/>
    <m/>
    <n v="0"/>
    <n v="2098.48"/>
    <s v="NO_CONCILIADO"/>
  </r>
  <r>
    <x v="0"/>
    <m/>
    <x v="0"/>
    <x v="29"/>
    <s v="O22591900002"/>
    <s v="BOD"/>
    <n v="2259190"/>
    <m/>
    <s v="00099021001 DEPOSITO DE EFECTIVO, DEPOSITANTE: DAFNE XIMENA OROPEZA QUIROGA DE TORRES, CONCEPTO: PERMISO SIN GOCE DE HABERES, CUENTA DE DEPOSITO: CUENTA UNICA DEL TESORO"/>
    <m/>
    <m/>
    <m/>
    <m/>
    <m/>
    <m/>
    <n v="0"/>
    <n v="76.63"/>
    <s v="NO_CONCILIADO"/>
  </r>
  <r>
    <x v="28"/>
    <m/>
    <x v="28"/>
    <x v="29"/>
    <s v="O22591990002"/>
    <s v="BOD"/>
    <n v="2259199"/>
    <m/>
    <s v="00016011101 DEPOSITO DE EFECTIVO, DEPOSITANTE: ORLANDO ZAPANA CONDORI, CONCEPTO: RESARCIMIENTO DE CURSO, CUENTA DE DEPOSITO: CUENTA UNICA DEL TESORO"/>
    <m/>
    <m/>
    <m/>
    <m/>
    <m/>
    <m/>
    <n v="0"/>
    <n v="200"/>
    <s v="NO_CONCILIADO"/>
  </r>
  <r>
    <x v="28"/>
    <m/>
    <x v="28"/>
    <x v="29"/>
    <s v="O22592000002"/>
    <s v="BOD"/>
    <n v="2259200"/>
    <m/>
    <s v="00016011101 DEPOSITO DE EFECTIVO, DEPOSITANTE: TITO RAMOS ROJAS, CONCEPTO: RESARCIMIENTO DE CURSO, CUENTA DE DEPOSITO: CUENTA UNICA DEL TESORO"/>
    <m/>
    <m/>
    <m/>
    <m/>
    <m/>
    <m/>
    <n v="0"/>
    <n v="200"/>
    <s v="NO_CONCILIADO"/>
  </r>
  <r>
    <x v="50"/>
    <m/>
    <x v="50"/>
    <x v="29"/>
    <s v="B22590290002"/>
    <s v="BOD"/>
    <n v="2259029"/>
    <m/>
    <s v="00155012001 DEP.DE CHEQ.AJENOS,RET.DE CAM.,CONCEPTO: POR EMISION DE CREDENCIALES NOTARIALES,DEP.: DIRECCION DE NOTARIADO PLURINACIONAL , PROCEDENCIA: BANCO UNION S.A., CHEQUE: 1043, FECHA DE EMISION:12/02/2025"/>
    <m/>
    <m/>
    <m/>
    <m/>
    <m/>
    <m/>
    <n v="0"/>
    <n v="1053"/>
    <s v="NO_CONCILIADO"/>
  </r>
  <r>
    <x v="79"/>
    <m/>
    <x v="79"/>
    <x v="29"/>
    <s v="B22590640002"/>
    <s v="BOD"/>
    <n v="2259064"/>
    <m/>
    <s v="00580012001 DEP.DE CHEQ.AJENOS,RET.DE CAM.,CONCEPTO: DEV. PERMISOS SIN GOCE DE HABERES MES DIC/2024,DEP.: DEPOSITOS ADUANEROS , PROCEDENCIA: BANCO UNION S.A., CHEQUE: 1694, FECHA DE EMISION:11/02/2025"/>
    <m/>
    <m/>
    <m/>
    <m/>
    <m/>
    <m/>
    <n v="0"/>
    <n v="2429.0100000000002"/>
    <s v="NO_CONCILIADO"/>
  </r>
  <r>
    <x v="63"/>
    <m/>
    <x v="63"/>
    <x v="29"/>
    <s v="B22590750002"/>
    <s v="BOD"/>
    <n v="2259075"/>
    <m/>
    <s v="00389012001 DEP.DE CHEQ.AJENOS,RET.DE CAM.,CONCEPTO: GARANTIAS,DEP.: NAABOL , PROCEDENCIA: BANCO UNION S.A., CHEQUE: 894, FECHA DE EMISION:13/02/2025"/>
    <m/>
    <m/>
    <m/>
    <m/>
    <m/>
    <m/>
    <n v="0"/>
    <n v="44703.91"/>
    <s v="NO_CONCILIADO"/>
  </r>
  <r>
    <x v="76"/>
    <m/>
    <x v="76"/>
    <x v="29"/>
    <s v="B22590770002"/>
    <s v="BOD"/>
    <n v="2259077"/>
    <m/>
    <s v="00522012001 DEP.DE CHEQ.AJENOS,RET.DE CAM.,CONCEPTO: ALQUILER,DEP.: UNIVERSIDAD PRIVADA SAN FRANCISCO DE ASIS , PROCEDENCIA: BANCO PARA EL FOMENTO A INICIATIVAS ECONOMICAS S.A.- BANCO FIE S.A., CHEQUE: 431, FECH"/>
    <m/>
    <m/>
    <m/>
    <m/>
    <m/>
    <m/>
    <n v="0"/>
    <n v="8400"/>
    <s v="NO_CONCILIADO"/>
  </r>
  <r>
    <x v="31"/>
    <m/>
    <x v="31"/>
    <x v="29"/>
    <s v="Q21702260002"/>
    <s v="CRV"/>
    <n v="2170226"/>
    <m/>
    <s v="NUMERO DE LIBRETA CUT: 000990204113 OPERACIÓN E18 TRANSFERENCIA DEL SISTEMA FINANCIERO POR CUENTA DE TERCEROS A LA CUT PAGO DE BOLETA DE GARANTIA NRO.- 300477404 SOLICITUD DE EMPRESA CONSTRUCTORA GALLARDO SANCHEZ"/>
    <m/>
    <m/>
    <m/>
    <m/>
    <m/>
    <m/>
    <n v="0"/>
    <n v="271202.83"/>
    <s v="NO_CONCILIADO"/>
  </r>
  <r>
    <x v="6"/>
    <m/>
    <x v="6"/>
    <x v="29"/>
    <s v="Q21702990002"/>
    <s v="CRV"/>
    <n v="2170299"/>
    <m/>
    <s v="NUMERO DE LIBRETA CUT: 00099021001 OPERACIÓN E75 TRANSFERENCIA DE LA CUENTA FISCAL BUN A LA CUT EN MN TRANSF.FDOS.AL.BCB GOBIERNO AUTONOMO MUNICIPAL DE PALCA CITE: GAMP/MAE/DESP/NRO. 114/2025 CUENTA CUT 3987 LIBRETA NÂ° 00099021001"/>
    <m/>
    <m/>
    <m/>
    <m/>
    <m/>
    <m/>
    <n v="0"/>
    <n v="226177.13"/>
    <s v="NO_CONCILIADO"/>
  </r>
  <r>
    <x v="6"/>
    <m/>
    <x v="6"/>
    <x v="29"/>
    <s v="Q21703000002"/>
    <s v="CRV"/>
    <n v="2170300"/>
    <m/>
    <s v="NUMERO DE LIBRETA CUT: 00099021001 OPERACIÓN E75 TRANSFERENCIA DE LA CUENTA FISCAL BUN A LA CUT EN MN TRANSF.FDOS.AL.BCB GOBIERNO AUTONOMO MUNICIPAL DE PALCA CITE: GAMP/MAE/DESP/NRO. 112/2025 CUENTA CUT 3987 LIBRETA NÂ° 00099021001"/>
    <m/>
    <m/>
    <m/>
    <m/>
    <m/>
    <m/>
    <n v="0"/>
    <n v="597553.07999999996"/>
    <s v="NO_CONCILIADO"/>
  </r>
  <r>
    <x v="6"/>
    <m/>
    <x v="6"/>
    <x v="29"/>
    <s v="Q21703010002"/>
    <s v="CRV"/>
    <n v="2170301"/>
    <m/>
    <s v="NUMERO DE LIBRETA CUT: 00099021001 OPERACIÓN E75 TRANSFERENCIA DE LA CUENTA FISCAL BUN A LA CUT EN MN TRANSF.FDOS.AL.BCB GOBIERNO AUTONOMO MUNICIPAL DE PALCA CITE: GAMP/MAE/DESP/NRO. 113/2025 CUENTA CUT 3987 LIBRETA NÂ° 00099021001"/>
    <m/>
    <m/>
    <m/>
    <m/>
    <m/>
    <m/>
    <n v="0"/>
    <n v="203759.11"/>
    <s v="NO_CONCILIADO"/>
  </r>
  <r>
    <x v="67"/>
    <m/>
    <x v="67"/>
    <x v="29"/>
    <s v="G30300930002"/>
    <s v="CRV"/>
    <n v="3030093"/>
    <m/>
    <s v="REGULARIZACION DE TRANSFERENCIA DEL EXTERIOR SEGUN SWIFT NO.2044 DE FECHA 13/02/2025 ORDENANTE: CONSULADO GENERAL DE BOLIVIA (BUENOS AIRES ARGENTINA) REF.: 0344372042FS - S003880 LIB. 00340012005 SEGIP - RECAUDACION EXTERIOR - CEDULAS DE IDENTIDAD"/>
    <m/>
    <m/>
    <m/>
    <m/>
    <m/>
    <m/>
    <n v="0"/>
    <n v="101954.83"/>
    <s v="NO_CONCILIADO"/>
  </r>
  <r>
    <x v="67"/>
    <m/>
    <x v="67"/>
    <x v="29"/>
    <s v="G30300940001"/>
    <s v="CVD"/>
    <n v="3030094"/>
    <m/>
    <s v="COBRO COSTOS DE PAPELERIA POR REGULARIZACION DE TRANSFERENCIA DEL EXTERIOR POR ORDEN DE CONSULADO GENERAL DE BOLIVIA (BUENOS AIRES ARGENTINA) REF.: 0344372042FS - S003880 LIB. 00340012003 RECAUDACION EXTRANJERIA - C.I. -L.C."/>
    <m/>
    <m/>
    <m/>
    <m/>
    <m/>
    <m/>
    <n v="60"/>
    <n v="0"/>
    <s v="NO_CONCILIADO"/>
  </r>
  <r>
    <x v="13"/>
    <m/>
    <x v="13"/>
    <x v="29"/>
    <s v="G30300980001"/>
    <s v="CVD"/>
    <n v="3030098"/>
    <m/>
    <s v="COBRO COSTOS DE PAPELERIA SEGUN TRANSFERENCIA DEL EXTERIOR POR ORDEN DE FIDEICOMISO HERCO-CKM (LIMA PERÚ) REF.: CRED URI/ EMB 04-02 CISTERNAS CONTRATO 48 FECHA VALOR 13/02/2025 LIB. 00513062002 YPFB - EXPORTACIÓN DE GLP Y OTROS-BOLIVIANOS"/>
    <m/>
    <m/>
    <m/>
    <m/>
    <m/>
    <m/>
    <n v="60"/>
    <n v="0"/>
    <s v="NO_CONCILIADO"/>
  </r>
  <r>
    <x v="13"/>
    <m/>
    <x v="13"/>
    <x v="29"/>
    <s v="G30300960001"/>
    <s v="CVD"/>
    <n v="3030096"/>
    <m/>
    <s v="COBRO COSTOS DE PAPELERIA POR REGULARIZACION DE TRANSFERENCIA DEL EXTERIOR POR ORDEN DE PARAGUAY ENERGY GAS S.R.L. (PY/ASUNCIÓN) REF.: OPE 0/767794 FECHA VALOR 5/02/2025 LIB. 00513062002 YPFB - EXPORTACIÓN DE GLP Y OTROS-BOLIVIANOS"/>
    <m/>
    <m/>
    <m/>
    <m/>
    <m/>
    <m/>
    <n v="60"/>
    <n v="0"/>
    <s v="NO_CONCILIADO"/>
  </r>
  <r>
    <x v="60"/>
    <m/>
    <x v="60"/>
    <x v="29"/>
    <s v="J06281730002"/>
    <s v="NTE"/>
    <n v="10971251"/>
    <m/>
    <s v="A:00099021001 GAD BENI, TRANSFERENCIA DE RECUPERACIONES SEGUN NOTA GEF-LCR-JSZ-0120-NOT/25 POR CONCEPTO DE PAGO DE INTERES DE ACUERDO A CONTRATO DE FIDEICOMISO &quot;PROGRAMA APOYO A LA EJECUCION DE LA INVERSION PUBLICA&quot; (AEIP) FIRMADO ENTRE MINISTERIO DE PLANIFICACION Y EL FNDR"/>
    <m/>
    <m/>
    <m/>
    <m/>
    <m/>
    <m/>
    <n v="0"/>
    <n v="695418.44"/>
    <s v="NO_CONCILIADO"/>
  </r>
  <r>
    <x v="34"/>
    <m/>
    <x v="34"/>
    <x v="29"/>
    <s v="J06281740002"/>
    <s v="NTE"/>
    <n v="10971303"/>
    <m/>
    <s v="A:00862012001 GAD BENI, TRANSFERENCIA DE RECUPERACIONES SEGUN NOTA GEF-LCR-JSZ-0120-NOT/25 POR CONCEPTO DE REMUNERACION POR ADMINISTRACION DE FIDEICOMISO QUE CORRESPONDEN AL FNDR DE ACUERDO A CONTRATO DE FIDEICOMISO &quot;PROGRAMA APOYO A LA EJECUCION DE LA INVERSION PUBLICA&quot; (AEIP)"/>
    <m/>
    <m/>
    <m/>
    <m/>
    <m/>
    <m/>
    <n v="0"/>
    <n v="156606.64000000001"/>
    <s v="NO_CONCILIADO"/>
  </r>
  <r>
    <x v="60"/>
    <m/>
    <x v="60"/>
    <x v="29"/>
    <s v="J06281750002"/>
    <s v="NTE"/>
    <n v="10971236"/>
    <m/>
    <s v="A:00099021001 GAD BENI, TRANSFERENCIA DE RECUPERACIONES SEGUN NOTA GEF-LCR-JSZ-0120-NOT/25 POR CONCEPTO DE PAGO DE INTERES DE ACUERDO A CONTRATO DE FIDEICOMISO &quot;PROGRAMA APOYO A LA EJECUCION DE LA INVERSION PUBLICA&quot; (AEIP) FIRMADO ENTRE MINISTERIO DE PLANIFICACION Y EL FNDR"/>
    <m/>
    <m/>
    <m/>
    <m/>
    <m/>
    <m/>
    <n v="0"/>
    <n v="173754.12"/>
    <s v="NO_CONCILIADO"/>
  </r>
  <r>
    <x v="34"/>
    <m/>
    <x v="34"/>
    <x v="29"/>
    <s v="J06281760002"/>
    <s v="NTE"/>
    <n v="10971364"/>
    <m/>
    <s v="A:00862012001 GAD BENI, TRANSFERENCIA DE RECUPERACIONES SEGUN NOTA GEF-LCR-JSZ-0120-NOT/25 POR CONCEPTO DE REMUNERACION POR ADMINISTRACION DE FIDEICOMISO QUE CORRESPONDEN AL FNDR DE ACUERDO A CONTRATO DE FIDEICOMISO &quot;PROGRAMA APOYO A LA EJECUCION DE LA INVERSION PUBLICA&quot; (AEIP)"/>
    <m/>
    <m/>
    <m/>
    <m/>
    <m/>
    <m/>
    <n v="0"/>
    <n v="678270.96"/>
    <s v="NO_CONCILIADO"/>
  </r>
  <r>
    <x v="6"/>
    <m/>
    <x v="6"/>
    <x v="29"/>
    <s v="Q21703970002"/>
    <s v="CRV"/>
    <n v="2170397"/>
    <m/>
    <s v="NUMERO DE LIBRETA CUT: 00099021001 OPERACIÓN E75 TRANSFERENCIA DE LA CUENTA FISCAL BUN A LA CUT EN MN TRANSF.FDOS.AL.BCB GOBIERNO AUTONOMO DEPARTAMENTAL DE PANDO CITE: U.F.SEDEGES NÂ°10/2025 CUENTA CUT 3987 LIBRETA NÂ° 00099021001"/>
    <m/>
    <m/>
    <m/>
    <m/>
    <m/>
    <m/>
    <n v="0"/>
    <n v="3417.39"/>
    <s v="NO_CONCILIADO"/>
  </r>
  <r>
    <x v="13"/>
    <m/>
    <x v="13"/>
    <x v="29"/>
    <s v="G30305420001"/>
    <s v="CVD"/>
    <n v="3030542"/>
    <m/>
    <s v="COBRO COSTOS DE PAPELERIA SEGUN TRANSFERENCIA DEL EXTERIOR POR ORDEN DE MTX COMERCIALIZADORA DE GAS (BRAZIL SAO PAULO) REF.: CRED INV PPA-MTX-18/25 FECHA VALOR 12/02/2025 LIB. 00513012015 YPFB-HEROES DEL CHACO-BS"/>
    <m/>
    <m/>
    <m/>
    <m/>
    <m/>
    <m/>
    <n v="60"/>
    <n v="0"/>
    <s v="NO_CONCILIADO"/>
  </r>
  <r>
    <x v="7"/>
    <m/>
    <x v="7"/>
    <x v="29"/>
    <s v="S11193370003"/>
    <s v="COB"/>
    <n v="1119337"/>
    <m/>
    <s v="||TRANSFERENCIA DE FONDOS SEGÚN MENSAJE SWIFT N°2112 DE LA FECHA Y NOTA CITE: DGAC/DAF/FIN/NE-0008/25 (HRE-TGL-1866) DE FECHA 29/01/2025 DE LA DIRECCIÓN GENERAL DE AERONÁUTICA CIVIL. (SECTOR PÚBLICO). DÉBITO DE LA LIBRETA 00117012001 DGAC, REPOSICIÓN DE ÚTILES DE ESCRITORIO."/>
    <m/>
    <m/>
    <m/>
    <m/>
    <m/>
    <m/>
    <n v="60"/>
    <n v="0"/>
    <s v="NO_CONCILIADO"/>
  </r>
  <r>
    <x v="7"/>
    <m/>
    <x v="7"/>
    <x v="29"/>
    <s v="S11193380003"/>
    <s v="COB"/>
    <n v="1119338"/>
    <m/>
    <s v="||TRANSFERENCIA DE FONDOS SEGÚN MENSAJE SWIFT N°2163 Y 2164 DE LA FECHA Y NOTA CITE: DGAC/DAF/FIN/NE-0008/25 (HRE-TGL-1866) DE FECHA 29/01/2025 DE LA DIRECCIÓN GENERAL DE AERONÁUTICA CIVIL. (SECTOR PÚBLICO). DÉBITO DE LA LIBRETA 00117012001 DGAC, REPOSICIÓN DE ÚTILES DE ESCRITORIO."/>
    <m/>
    <m/>
    <m/>
    <m/>
    <m/>
    <m/>
    <n v="60"/>
    <n v="0"/>
    <s v="NO_CONCILIADO"/>
  </r>
  <r>
    <x v="7"/>
    <m/>
    <x v="7"/>
    <x v="29"/>
    <s v="S11193420003"/>
    <s v="COB"/>
    <n v="1119342"/>
    <m/>
    <s v="||TRANSFERENCIA DE FONDOS S/G MENSAJE SWIFT NRO. 2111 DE LA FECHA Y NOTA CITE DGAC/DAF/FIN/NE-0008/25 DE F.29.01.2025 (HRE-TGL-1866) DE LA DIRECCION GENERAL DE AERONAUTICA CIVIL (SECTOR PÚBLICO). DEBITO DE LA LIBRETA 00117012001 DGAC, REPOSICIÓN DE ÚTILES DE ESCRITORIO."/>
    <m/>
    <m/>
    <m/>
    <m/>
    <m/>
    <m/>
    <n v="60"/>
    <n v="0"/>
    <s v="NO_CONCILIADO"/>
  </r>
  <r>
    <x v="7"/>
    <m/>
    <x v="7"/>
    <x v="29"/>
    <s v="S11193440003"/>
    <s v="COB"/>
    <n v="1119344"/>
    <m/>
    <s v="||TRANSFERENCIA DE FONDOS S/G MENSAJES SWIFTS NROS. 2120-2152 EN ATENCIÓN A NOTA: DGAC/DAF/FIN/NE-0008/25 DE F.29/1/2025 (HRE-TGL-1866) ENVIADO POR LA DIRECCIÓN GENERAL DE AERONÁUTICA CIVIL (SECTOR PÚBLICO). DEBITO DE LA LIBRETA 00117012001 DGAC, REPOSICIÓN ÚTILES DE ESCRITORIO."/>
    <m/>
    <m/>
    <m/>
    <m/>
    <m/>
    <m/>
    <n v="60"/>
    <n v="0"/>
    <s v="NO_CONCILIADO"/>
  </r>
  <r>
    <x v="7"/>
    <m/>
    <x v="7"/>
    <x v="29"/>
    <s v="S11193670003"/>
    <s v="COB"/>
    <n v="1119367"/>
    <m/>
    <s v="||REGULARIZACIÓN DE NUESTRA OPERACIÓN N° 1118759 DE FECHA 05 /02/2025 SEGÚN NOTAS DGAC/DAF/FIN/NE-0018/25 (HRE-TSO-172) DE F. 12/02/2025 Y CAR/DGE-UNC N°0027/2025 DE F. 13/02/2025 (HRE-TSO-183) DÉBITO DE LA LIBRETA 00117012001 DGAC, REPOSICIÓN DE ÚTILES DE ESCRITORIO."/>
    <m/>
    <m/>
    <m/>
    <m/>
    <m/>
    <m/>
    <n v="60"/>
    <n v="0"/>
    <s v="NO_CONCILIADO"/>
  </r>
  <r>
    <x v="80"/>
    <m/>
    <x v="80"/>
    <x v="30"/>
    <s v="O22593860002"/>
    <s v="BOD"/>
    <n v="2259386"/>
    <m/>
    <s v="00099021001 DEPOSITO DE EFECTIVO, DEPOSITANTE: AARON GERMAN VELARDE TEJADA, CONCEPTO: DEVOLUCION DE VIATICOS, CUENTA DE DEPOSITO: CUENTA UNICA DEL TESORO/DJBR"/>
    <m/>
    <m/>
    <m/>
    <m/>
    <m/>
    <m/>
    <n v="0"/>
    <n v="927.5"/>
    <s v="NO_CONCILIADO"/>
  </r>
  <r>
    <x v="80"/>
    <m/>
    <x v="80"/>
    <x v="30"/>
    <s v="O22593890002"/>
    <s v="BOD"/>
    <n v="2259389"/>
    <m/>
    <s v="00099021001 DEPOSITO DE EFECTIVO, DEPOSITANTE: JOHN SAMIR CHAVEZ MALDONADO, CONCEPTO: DEVOLUCION DE VIATICOS, CUENTA DE DEPOSITO: CUENTA UNICA DEL TESORO/DJBR"/>
    <m/>
    <m/>
    <m/>
    <m/>
    <m/>
    <m/>
    <n v="0"/>
    <n v="927.5"/>
    <s v="NO_CONCILIADO"/>
  </r>
  <r>
    <x v="56"/>
    <m/>
    <x v="56"/>
    <x v="30"/>
    <s v="O22594010002"/>
    <s v="BOD"/>
    <n v="2259401"/>
    <m/>
    <s v="00099021001 DEPOSITO DE EFECTIVO, DEPOSITANTE: OSCAR ALBERTO BALDERAS MONTAÑO, CONCEPTO: DEVOLUCION DE VIATICOS, CUENTA DE DEPOSITO: CUENTA UNICA DEL TESORO/DJBR"/>
    <m/>
    <m/>
    <m/>
    <m/>
    <m/>
    <m/>
    <n v="0"/>
    <n v="2212"/>
    <s v="NO_CONCILIADO"/>
  </r>
  <r>
    <x v="0"/>
    <m/>
    <x v="0"/>
    <x v="30"/>
    <s v="O22594090002"/>
    <s v="BOD"/>
    <n v="2259409"/>
    <m/>
    <s v="00099021001 DEPOSITO DE EFECTIVO, DEPOSITANTE: JUSTA MENDOZA DE CARVAJAL, CONCEPTO: DEV. RETROACTIVO, CUENTA DE DEPOSITO: CUENTA UNICA DEL TESORO"/>
    <m/>
    <m/>
    <m/>
    <m/>
    <m/>
    <m/>
    <n v="0"/>
    <n v="700"/>
    <s v="NO_CONCILIADO"/>
  </r>
  <r>
    <x v="17"/>
    <m/>
    <x v="17"/>
    <x v="30"/>
    <s v="O22594470002"/>
    <s v="BOD"/>
    <n v="2259447"/>
    <m/>
    <s v="00046171101 DEPOSITO DE EFECTIVO, DEPOSITANTE: SCOTT BUSINESS GROUP S.R.L., CONCEPTO: PAGO DE SANCION PECUNIARIA, CUENTA DE DEPOSITO: CUENTA UNICA DEL TESORO"/>
    <m/>
    <m/>
    <m/>
    <m/>
    <m/>
    <m/>
    <n v="0"/>
    <n v="5000"/>
    <s v="NO_CONCILIADO"/>
  </r>
  <r>
    <x v="0"/>
    <m/>
    <x v="0"/>
    <x v="30"/>
    <s v="O22594560002"/>
    <s v="BOD"/>
    <n v="2259456"/>
    <m/>
    <s v="00099021001 DEPOSITO DE EFECTIVO, DEPOSITANTE: FREDDY ASCENCIO RODRIGUEZ, CONCEPTO: REVERSION, CUENTA DE DEPOSITO: CUENTA UNICA DEL TESORO"/>
    <m/>
    <m/>
    <m/>
    <m/>
    <m/>
    <m/>
    <n v="0"/>
    <n v="7046.15"/>
    <s v="NO_CONCILIADO"/>
  </r>
  <r>
    <x v="33"/>
    <m/>
    <x v="33"/>
    <x v="30"/>
    <s v="O22594780002"/>
    <s v="BOD"/>
    <n v="2259478"/>
    <m/>
    <s v="00132142001 DEPOSITO DE EFECTIVO, DEPOSITANTE: MOISES CALLAPA HILARI, CONCEPTO: PAGO DE CUENTA POR COBRAR CASO IMPUESTOS NACIONALES, CUENTA DE DEPOSITO: CUENTA UNICA DEL TESORO"/>
    <m/>
    <m/>
    <m/>
    <m/>
    <m/>
    <m/>
    <n v="0"/>
    <n v="1027.78"/>
    <s v="NO_CONCILIADO"/>
  </r>
  <r>
    <x v="0"/>
    <m/>
    <x v="0"/>
    <x v="30"/>
    <s v="O22594850002"/>
    <s v="BOD"/>
    <n v="2259485"/>
    <m/>
    <s v="00099021001 DEPOSITO DE EFECTIVO, DEPOSITANTE: MANUEL FERNANDO QUILLE FLORES, CONCEPTO: PAGO ENERGIA ELECTRICA, CUENTA DE DEPOSITO: CUENTA UNICA DEL TESORO"/>
    <m/>
    <m/>
    <m/>
    <m/>
    <m/>
    <m/>
    <n v="0"/>
    <n v="500"/>
    <s v="NO_CONCILIADO"/>
  </r>
  <r>
    <x v="28"/>
    <m/>
    <x v="28"/>
    <x v="30"/>
    <s v="O22595140002"/>
    <s v="BOD"/>
    <n v="2259514"/>
    <m/>
    <s v="00099021001 DEPOSITO DE EFECTIVO, DEPOSITANTE: ANGELA ISABEL PEDREGAL MONTES, CONCEPTO: DEV. BECA ESTUDIO CONTRATO DGESU-003/2018 EX BECARIA ANGELA ISABEL PEDREGAL MONTES, CUENTA DE DEPOSITO: CUENTA UNICA DEL TESORO"/>
    <m/>
    <m/>
    <m/>
    <m/>
    <m/>
    <m/>
    <n v="0"/>
    <n v="22900"/>
    <s v="NO_CONCILIADO"/>
  </r>
  <r>
    <x v="17"/>
    <m/>
    <x v="17"/>
    <x v="30"/>
    <s v="O22595190002"/>
    <s v="BOD"/>
    <n v="2259519"/>
    <m/>
    <s v="00046171101 DEPOSITO DE EFECTIVO, DEPOSITANTE: LABKIT, CONCEPTO: MULTAS POR INCUMPLIMIENTO, CUENTA DE DEPOSITO: CUENTA UNICA DEL TESORO"/>
    <m/>
    <m/>
    <m/>
    <m/>
    <m/>
    <m/>
    <n v="0"/>
    <n v="5000"/>
    <s v="NO_CONCILIADO"/>
  </r>
  <r>
    <x v="79"/>
    <m/>
    <x v="79"/>
    <x v="30"/>
    <s v="O22595300002"/>
    <s v="BOD"/>
    <n v="2259530"/>
    <m/>
    <s v="00580012001 DEPOSITO DE EFECTIVO, DEPOSITANTE: DEPOSITOS ADUANEROS BOLIVIANOS, CONCEPTO: MULTA POR BENEFICIOS SOCIALES, CUENTA DE DEPOSITO: CUENTA UNICA DEL TESORO"/>
    <m/>
    <m/>
    <m/>
    <m/>
    <m/>
    <m/>
    <n v="0"/>
    <n v="387.21"/>
    <s v="NO_CONCILIADO"/>
  </r>
  <r>
    <x v="9"/>
    <m/>
    <x v="9"/>
    <x v="30"/>
    <s v="O22595320002"/>
    <s v="BOD"/>
    <n v="2259532"/>
    <m/>
    <s v="00086044201 DEPOSITO DE EFECTIVO, DEPOSITANTE: SISTEMA DE RIEGO SASANTA, CONCEPTO: PROYECTO RIEGO TECNIFICADO, CUENTA DE DEPOSITO: CUENTA UNICA DEL TESORO"/>
    <m/>
    <m/>
    <m/>
    <m/>
    <m/>
    <m/>
    <n v="0"/>
    <n v="73512"/>
    <s v="NO_CONCILIADO"/>
  </r>
  <r>
    <x v="12"/>
    <m/>
    <x v="12"/>
    <x v="30"/>
    <s v="O22595700002"/>
    <s v="BOD"/>
    <n v="2259570"/>
    <m/>
    <s v="00099031004 DEPOSITO DE EFECTIVO, DEPOSITANTE: SILVANA VANESSA CALVIMONTES CORREA - YPFB, CONCEPTO: FRACCIONAMIENTO DE NOCRE, CUENTA DE DEPOSITO: CUENTA UNICA DEL TESORO"/>
    <m/>
    <m/>
    <m/>
    <m/>
    <m/>
    <m/>
    <n v="0"/>
    <n v="50"/>
    <s v="NO_CONCILIADO"/>
  </r>
  <r>
    <x v="48"/>
    <m/>
    <x v="48"/>
    <x v="30"/>
    <s v="O22595490002"/>
    <s v="BOD"/>
    <n v="2259549"/>
    <m/>
    <s v="00283042001 DEPOSITO DE EFECTIVO, DEPOSITANTE: ALBERTO JESUS VACA SEGOVIA, CONCEPTO: DEV. VIATICOS, CUENTA DE DEPOSITO: CUENTA UNICA DEL TESORO"/>
    <m/>
    <m/>
    <m/>
    <m/>
    <m/>
    <m/>
    <n v="0"/>
    <n v="782"/>
    <s v="NO_CONCILIADO"/>
  </r>
  <r>
    <x v="56"/>
    <m/>
    <x v="56"/>
    <x v="30"/>
    <s v="O22595610002"/>
    <s v="BOD"/>
    <n v="2259561"/>
    <m/>
    <s v="00099021001 DEPOSITO DE EFECTIVO, DEPOSITANTE: HECTOR ARCE RODRIGUEZ, CONCEPTO: DEV. VIATICOS, CUENTA DE DEPOSITO: CUENTA UNICA DEL TESORO/DJBR"/>
    <m/>
    <m/>
    <m/>
    <m/>
    <m/>
    <m/>
    <n v="0"/>
    <n v="2212"/>
    <s v="NO_CONCILIADO"/>
  </r>
  <r>
    <x v="0"/>
    <m/>
    <x v="0"/>
    <x v="30"/>
    <s v="O22595650002"/>
    <s v="BOD"/>
    <n v="2259565"/>
    <m/>
    <s v="00099021001 DEPOSITO DE EFECTIVO, DEPOSITANTE: JHONNY MAMANI VARGAS, CONCEPTO: DEV. REFRIGERIO 12/2024, CUENTA DE DEPOSITO: CUENTA UNICA DEL TESORO"/>
    <m/>
    <m/>
    <m/>
    <m/>
    <m/>
    <m/>
    <n v="0"/>
    <n v="378"/>
    <s v="NO_CONCILIADO"/>
  </r>
  <r>
    <x v="39"/>
    <m/>
    <x v="39"/>
    <x v="30"/>
    <s v="O22595840002"/>
    <s v="BOD"/>
    <n v="2259584"/>
    <m/>
    <s v="00041021101 DEPOSITO DE EFECTIVO, DEPOSITANTE: CENTELLAS CHAVEZ JOSE ARIEL, CONCEPTO: DEV. REFRIGERIO PAGO EN DEMASIA, CUENTA DE DEPOSITO: CUENTA UNICA DEL TESORO"/>
    <m/>
    <m/>
    <m/>
    <m/>
    <m/>
    <m/>
    <n v="0"/>
    <n v="126"/>
    <s v="NO_CONCILIADO"/>
  </r>
  <r>
    <x v="0"/>
    <m/>
    <x v="0"/>
    <x v="30"/>
    <s v="O22595760002"/>
    <s v="BOD"/>
    <n v="2259576"/>
    <m/>
    <s v="00099021001 DEPOSITO DE EFECTIVO, DEPOSITANTE: MISHEL TERRAZAS ORELLANA, CONCEPTO: PAGO SERVICIOS BASICOS ENERO, CUENTA DE DEPOSITO: CUENTA UNICA DEL TESORO"/>
    <m/>
    <m/>
    <m/>
    <m/>
    <m/>
    <m/>
    <n v="0"/>
    <n v="2000"/>
    <s v="NO_CONCILIADO"/>
  </r>
  <r>
    <x v="0"/>
    <m/>
    <x v="0"/>
    <x v="30"/>
    <s v="O22595770002"/>
    <s v="BOD"/>
    <n v="2259577"/>
    <m/>
    <s v="00099021001 DEPOSITO DE EFECTIVO, DEPOSITANTE: MISHEL TERRAZAS ORELLANA, CONCEPTO: PAGO GAS ENERO, CUENTA DE DEPOSITO: CUENTA UNICA DEL TESORO"/>
    <m/>
    <m/>
    <m/>
    <m/>
    <m/>
    <m/>
    <n v="0"/>
    <n v="1434.34"/>
    <s v="NO_CONCILIADO"/>
  </r>
  <r>
    <x v="39"/>
    <m/>
    <x v="39"/>
    <x v="30"/>
    <s v="O22595830002"/>
    <s v="BOD"/>
    <n v="2259583"/>
    <m/>
    <s v="00041021101 DEPOSITO DE EFECTIVO, DEPOSITANTE: AVERANGA VELASQUEZ WALDO, CONCEPTO: DEV. REFRIGERIO PAGO EN DEMASIA, CUENTA DE DEPOSITO: CUENTA UNICA DEL TESORO"/>
    <m/>
    <m/>
    <m/>
    <m/>
    <m/>
    <m/>
    <n v="0"/>
    <n v="126"/>
    <s v="NO_CONCILIADO"/>
  </r>
  <r>
    <x v="39"/>
    <m/>
    <x v="39"/>
    <x v="30"/>
    <s v="O22595860002"/>
    <s v="BOD"/>
    <n v="2259586"/>
    <m/>
    <s v="00041021101 DEPOSITO DE EFECTIVO, DEPOSITANTE: GONZALES ARANCIBIA HENRY MODESTO, CONCEPTO: DEV. REFRIGERIO PAGO EN DEMASIA, CUENTA DE DEPOSITO: CUENTA UNICA DEL TESORO"/>
    <m/>
    <m/>
    <m/>
    <m/>
    <m/>
    <m/>
    <n v="0"/>
    <n v="126"/>
    <s v="NO_CONCILIADO"/>
  </r>
  <r>
    <x v="39"/>
    <m/>
    <x v="39"/>
    <x v="30"/>
    <s v="O22595870002"/>
    <s v="BOD"/>
    <n v="2259587"/>
    <m/>
    <s v="00041021101 DEPOSITO DE EFECTIVO, DEPOSITANTE: HUANCA GIRONDA ANDRES, CONCEPTO: DEV. REFRIGERIO PAGO EN DEMASIA, CUENTA DE DEPOSITO: CUENTA UNICA DEL TESORO"/>
    <m/>
    <m/>
    <m/>
    <m/>
    <m/>
    <m/>
    <n v="0"/>
    <n v="108"/>
    <s v="NO_CONCILIADO"/>
  </r>
  <r>
    <x v="39"/>
    <m/>
    <x v="39"/>
    <x v="30"/>
    <s v="O22595880002"/>
    <s v="BOD"/>
    <n v="2259588"/>
    <m/>
    <s v="00041021101 DEPOSITO DE EFECTIVO, DEPOSITANTE: MENDOZA REYES FRANKLIN LEONEL, CONCEPTO: DEV. REFRIGERIO PAGO EN DEMASIA, CUENTA DE DEPOSITO: CUENTA UNICA DEL TESORO"/>
    <m/>
    <m/>
    <m/>
    <m/>
    <m/>
    <m/>
    <n v="0"/>
    <n v="126"/>
    <s v="NO_CONCILIADO"/>
  </r>
  <r>
    <x v="39"/>
    <m/>
    <x v="39"/>
    <x v="30"/>
    <s v="O22595890002"/>
    <s v="BOD"/>
    <n v="2259589"/>
    <m/>
    <s v="00041021101 DEPOSITO DE EFECTIVO, DEPOSITANTE: ZELAYA CARRY B MARCELO DAVID, CONCEPTO: DEV. REFRIGERIO PAGO EN DEMASIA, CUENTA DE DEPOSITO: CUENTA UNICA DEL TESORO"/>
    <m/>
    <m/>
    <m/>
    <m/>
    <m/>
    <m/>
    <n v="0"/>
    <n v="126"/>
    <s v="NO_CONCILIADO"/>
  </r>
  <r>
    <x v="5"/>
    <m/>
    <x v="5"/>
    <x v="30"/>
    <s v="O22596040002"/>
    <s v="BOD"/>
    <n v="2259604"/>
    <m/>
    <s v="00015011107 DEPOSITO DE EFECTIVO, DEPOSITANTE: PROMID, CONCEPTO: PAGO SERVICIO AGUA FEBRERO/25, CUENTA DE DEPOSITO: CUENTA UNICA DEL TESORO"/>
    <m/>
    <m/>
    <m/>
    <m/>
    <m/>
    <m/>
    <n v="0"/>
    <n v="179.45"/>
    <s v="NO_CONCILIADO"/>
  </r>
  <r>
    <x v="81"/>
    <m/>
    <x v="81"/>
    <x v="30"/>
    <s v="B22594000002"/>
    <s v="BOD"/>
    <n v="2259400"/>
    <m/>
    <s v="00301014201 DEP.DE CHEQ.AJENOS,RET.DE CAM.,CONCEPTO: TRANSFERENCIA S/G CONVENIO GADOR AL SEDERI ORURO GESTION 2025,DEP.: FERNANDO MAMANI HIDALGO , PROCEDENCIA: BANCO UNION S.A., CHEQUE: 427, FECHA DE EMISION:13/02/2025"/>
    <m/>
    <m/>
    <m/>
    <m/>
    <m/>
    <m/>
    <n v="0"/>
    <n v="1000000"/>
    <s v="NO_CONCILIADO"/>
  </r>
  <r>
    <x v="81"/>
    <m/>
    <x v="81"/>
    <x v="30"/>
    <s v="B22594020002"/>
    <s v="BOD"/>
    <n v="2259402"/>
    <m/>
    <s v="00301014101 DEP.DE CHEQ.AJENOS,RET.DE CAM.,CONCEPTO: TRANSFERENCIA S/G CONVENIO DE GADOR AL SEDERI - ORURO GESTION 2025,DEP.: FERNANDO MAMANI HIDALGO , PROCEDENCIA: BANCO UNION S.A., CHEQUE: 426, FECHA DE EMISION:13/02/2025"/>
    <m/>
    <m/>
    <m/>
    <m/>
    <m/>
    <m/>
    <n v="0"/>
    <n v="483920"/>
    <s v="NO_CONCILIADO"/>
  </r>
  <r>
    <x v="0"/>
    <m/>
    <x v="0"/>
    <x v="30"/>
    <s v="B22594910002"/>
    <s v="BOD"/>
    <n v="2259491"/>
    <m/>
    <s v="00099021001 DEP.DE CHEQ.AJENOS,RET.DE CAM.,CONCEPTO: REVERSION,DEP.: JUAN DANIEL DELGADO PACHECO , PROCEDENCIA: BANCO UNION S.A., CHEQUE: 213502, FECHA DE EMISION:14/02/2025"/>
    <m/>
    <m/>
    <m/>
    <m/>
    <m/>
    <m/>
    <n v="0"/>
    <n v="2136.86"/>
    <s v="NO_CONCILIADO"/>
  </r>
  <r>
    <x v="0"/>
    <m/>
    <x v="0"/>
    <x v="30"/>
    <s v="B22594930002"/>
    <s v="BOD"/>
    <n v="2259493"/>
    <m/>
    <s v="00099021001 DEP.DE CHEQ.AJENOS,RET.DE CAM.,CONCEPTO: REVERSION,DEP.: JUAN DANIEL DELGADO PACHECO , PROCEDENCIA: BANCO UNION S.A., CHEQUE: 213503, FECHA DE EMISION:14/02/2025"/>
    <m/>
    <m/>
    <m/>
    <m/>
    <m/>
    <m/>
    <n v="0"/>
    <n v="2493"/>
    <s v="NO_CONCILIADO"/>
  </r>
  <r>
    <x v="9"/>
    <m/>
    <x v="9"/>
    <x v="30"/>
    <s v="O22596060002"/>
    <s v="BOD"/>
    <n v="2259606"/>
    <m/>
    <s v="00086044201 DEPOSITO DE EFECTIVO, DEPOSITANTE: ROBERTO QUISPE MAMANI, CONCEPTO: CONTRAPARTE, CUENTA DE DEPOSITO: CUENTA UNICA DEL TESORO"/>
    <m/>
    <m/>
    <m/>
    <m/>
    <m/>
    <m/>
    <n v="0"/>
    <n v="3063"/>
    <s v="NO_CONCILIADO"/>
  </r>
  <r>
    <x v="9"/>
    <m/>
    <x v="9"/>
    <x v="30"/>
    <s v="O22596070002"/>
    <s v="BOD"/>
    <n v="2259607"/>
    <m/>
    <s v="00086044201 DEPOSITO DE EFECTIVO, DEPOSITANTE: ANDRES MAMANI AGUILAR, CONCEPTO: CONTRAPARTE, CUENTA DE DEPOSITO: CUENTA UNICA DEL TESORO"/>
    <m/>
    <m/>
    <m/>
    <m/>
    <m/>
    <m/>
    <n v="0"/>
    <n v="3063"/>
    <s v="NO_CONCILIADO"/>
  </r>
  <r>
    <x v="9"/>
    <m/>
    <x v="9"/>
    <x v="30"/>
    <s v="O22596080002"/>
    <s v="BOD"/>
    <n v="2259608"/>
    <m/>
    <s v="00086044201 DEPOSITO DE EFECTIVO, DEPOSITANTE: GENARO LAURA QUIZO, CONCEPTO: CONTRAPARTE, CUENTA DE DEPOSITO: CUENTA UNICA DEL TESORO"/>
    <m/>
    <m/>
    <m/>
    <m/>
    <m/>
    <m/>
    <n v="0"/>
    <n v="3063"/>
    <s v="NO_CONCILIADO"/>
  </r>
  <r>
    <x v="9"/>
    <m/>
    <x v="9"/>
    <x v="30"/>
    <s v="O22596100002"/>
    <s v="BOD"/>
    <n v="2259610"/>
    <m/>
    <s v="00086044201 DEPOSITO DE EFECTIVO, DEPOSITANTE: LENY RAJEL ALVARADO MITA, CONCEPTO: CONTRAPARTE, CUENTA DE DEPOSITO: CUENTA UNICA DEL TESORO"/>
    <m/>
    <m/>
    <m/>
    <m/>
    <m/>
    <m/>
    <n v="0"/>
    <n v="3063"/>
    <s v="NO_CONCILIADO"/>
  </r>
  <r>
    <x v="9"/>
    <m/>
    <x v="9"/>
    <x v="30"/>
    <s v="O22596110002"/>
    <s v="BOD"/>
    <n v="2259611"/>
    <m/>
    <s v="00086044201 DEPOSITO DE EFECTIVO, DEPOSITANTE: VICTOR HUGO MACHACA QUISPE, CONCEPTO: CONTRAPARTE, CUENTA DE DEPOSITO: CUENTA UNICA DEL TESORO"/>
    <m/>
    <m/>
    <m/>
    <m/>
    <m/>
    <m/>
    <n v="0"/>
    <n v="3063"/>
    <s v="NO_CONCILIADO"/>
  </r>
  <r>
    <x v="9"/>
    <m/>
    <x v="9"/>
    <x v="30"/>
    <s v="O22596120002"/>
    <s v="BOD"/>
    <n v="2259612"/>
    <m/>
    <s v="00086044201 DEPOSITO DE EFECTIVO, DEPOSITANTE: HELEN SANTOS FLORES, CONCEPTO: CONTRAPARTE, CUENTA DE DEPOSITO: CUENTA UNICA DEL TESORO"/>
    <m/>
    <m/>
    <m/>
    <m/>
    <m/>
    <m/>
    <n v="0"/>
    <n v="3063"/>
    <s v="NO_CONCILIADO"/>
  </r>
  <r>
    <x v="9"/>
    <m/>
    <x v="9"/>
    <x v="30"/>
    <s v="O22596140002"/>
    <s v="BOD"/>
    <n v="2259614"/>
    <m/>
    <s v="00086044201 DEPOSITO DE EFECTIVO, DEPOSITANTE: JUSTINO MACHACA QUISPE, CONCEPTO: CONTRAPARTE, CUENTA DE DEPOSITO: CUENTA UNICA DEL TESORO"/>
    <m/>
    <m/>
    <m/>
    <m/>
    <m/>
    <m/>
    <n v="0"/>
    <n v="3063"/>
    <s v="NO_CONCILIADO"/>
  </r>
  <r>
    <x v="28"/>
    <m/>
    <x v="28"/>
    <x v="30"/>
    <s v="O22596150002"/>
    <s v="BOD"/>
    <n v="2259615"/>
    <m/>
    <s v="00099021001 DEPOSITO DE EFECTIVO, DEPOSITANTE: CLAUDIO CESAR CLAROS OLIVARES, CONCEPTO: DEV.BECA ESTUDIO , CONTRATO DGESU -025/2018 DE CLAUDIO CESAR CLAROS OLIVARES, CUENTA DE DEPOSITO: CUENTA UNICA DEL TESORO"/>
    <m/>
    <m/>
    <m/>
    <m/>
    <m/>
    <m/>
    <n v="0"/>
    <n v="12900"/>
    <s v="NO_CONCILIADO"/>
  </r>
  <r>
    <x v="9"/>
    <m/>
    <x v="9"/>
    <x v="30"/>
    <s v="O22596170002"/>
    <s v="BOD"/>
    <n v="2259617"/>
    <m/>
    <s v="00086044201 DEPOSITO DE EFECTIVO, DEPOSITANTE: BORIS CACHI MAMANI, CONCEPTO: CONTRAPARTE, CUENTA DE DEPOSITO: CUENTA UNICA DEL TESORO"/>
    <m/>
    <m/>
    <m/>
    <m/>
    <m/>
    <m/>
    <n v="0"/>
    <n v="3063"/>
    <s v="NO_CONCILIADO"/>
  </r>
  <r>
    <x v="13"/>
    <m/>
    <x v="13"/>
    <x v="30"/>
    <s v="G30313340001"/>
    <s v="CVD"/>
    <n v="3031334"/>
    <m/>
    <s v="COBRO COSTOS DE PAPELERIA SEGUN TRANSFERENCIA DEL EXTERIOR POR ORDEN DE FIDEICOMISO HERCO-CKM (LIMA PERÚ) REF.: CRED EMB 04-03 CISTERNAS CONTRATO 48 FECHA VALOR 14/02/2025 LIB. 00513062002 YPFB - EXPORTACIÓN DE GLP Y OTROS-BOLIVIANOS"/>
    <m/>
    <m/>
    <m/>
    <m/>
    <m/>
    <m/>
    <n v="60"/>
    <n v="0"/>
    <s v="NO_CONCILIADO"/>
  </r>
  <r>
    <x v="6"/>
    <m/>
    <x v="6"/>
    <x v="30"/>
    <s v="Q21710220002"/>
    <s v="CRV"/>
    <n v="2171022"/>
    <m/>
    <s v="NUMERO DE LIBRETA CUT: 00099021001 OPERACIÓN E75 TRANSFERENCIA DE LA CUENTA FISCAL BUN A LA CUT EN MN TRANSF.FDOS.AL.BCB GOB. AUTONOMO MCPAL. DE ALALAY CITE: G.A.M.A CITE NÂ° 063/2025 CUENTA CUT 3987 LIBRETA NÂ° 00099021001"/>
    <m/>
    <m/>
    <m/>
    <m/>
    <m/>
    <m/>
    <n v="0"/>
    <n v="50731.74"/>
    <s v="NO_CONCILIADO"/>
  </r>
  <r>
    <x v="68"/>
    <m/>
    <x v="68"/>
    <x v="30"/>
    <s v="Q21710230002"/>
    <s v="CRV"/>
    <n v="2171023"/>
    <m/>
    <s v="NUMERO DE LIBRETA CUT: 00373024105 OPERACIÓN E75 TRANSFERENCIA DE LA CUENTA FISCAL BUN A LA CUT EN MN TRANSF.FDOS.AL.BCB GOBIERNO AUTONOMO MUNICIPAL DE CARIPUYO SG.NOTA DE FECHA: 13/02/2025 CUENTA CUT 3987 LIBRETA NÂ° 00373024105"/>
    <m/>
    <m/>
    <m/>
    <m/>
    <m/>
    <m/>
    <n v="0"/>
    <n v="1516.28"/>
    <s v="NO_CONCILIADO"/>
  </r>
  <r>
    <x v="6"/>
    <m/>
    <x v="6"/>
    <x v="30"/>
    <s v="Q21710240002"/>
    <s v="CRV"/>
    <n v="2171024"/>
    <m/>
    <s v="NUMERO DE LIBRETA CUT: 00099021001 OPERACIÓN E75 TRANSFERENCIA DE LA CUENTA FISCAL BUN A LA CUT EN MN TRANSF.FDOS.AL.BCB GOB. AUTONOMO MCPAL. DE TARATA CITE: GAMT NÂ° 072/2025 CUENTA CUT 3987 LIBRETA NÂ° 00099021001"/>
    <m/>
    <m/>
    <m/>
    <m/>
    <m/>
    <m/>
    <n v="0"/>
    <n v="30095.46"/>
    <s v="NO_CONCILIADO"/>
  </r>
  <r>
    <x v="6"/>
    <m/>
    <x v="6"/>
    <x v="30"/>
    <s v="Q21710250002"/>
    <s v="CRV"/>
    <n v="2171025"/>
    <m/>
    <s v="NUMERO DE LIBRETA CUT: 00099021001 OPERACIÓN E75 TRANSFERENCIA DE LA CUENTA FISCAL BUN A LA CUT EN MN TRANSF.FDOS.AL.BCB GOBIERNO AUTONOMO MUNICIPAL DE MACHARETI, CITE: GAMM/DAF NÂ° 029/2025 CUENTA CUT 3987 LIBRETA NÂ° 00099021001"/>
    <m/>
    <m/>
    <m/>
    <m/>
    <m/>
    <m/>
    <n v="0"/>
    <n v="287107.42"/>
    <s v="NO_CONCILIADO"/>
  </r>
  <r>
    <x v="48"/>
    <m/>
    <x v="48"/>
    <x v="30"/>
    <s v="Q21711560002"/>
    <s v="CRV"/>
    <n v="2171156"/>
    <m/>
    <s v="NUMERO DE LIBRETA CUT: 00283012001 OPERACIÓN E18 TRANSFERENCIA DEL SISTEMA FINANCIERO POR CUENTA DE TERCEROS A LA CUT SOL. ESC. DE ALMACENERA BOLIVIANA S.A."/>
    <m/>
    <m/>
    <m/>
    <m/>
    <m/>
    <m/>
    <n v="0"/>
    <n v="376709.56"/>
    <s v="NO_CONCILIADO"/>
  </r>
  <r>
    <x v="48"/>
    <m/>
    <x v="48"/>
    <x v="30"/>
    <s v="Q21711570002"/>
    <s v="CRV"/>
    <n v="2171157"/>
    <m/>
    <s v="NUMERO DE LIBRETA CUT: 00283012001 OPERACIÓN E18 TRANSFERENCIA DEL SISTEMA FINANCIERO POR CUENTA DE TERCEROS A LA CUT SOL. ESC. DE ALMACENERA BOLIVIANA S.A."/>
    <m/>
    <m/>
    <m/>
    <m/>
    <m/>
    <m/>
    <n v="0"/>
    <n v="1864385.4"/>
    <s v="NO_CONCILIADO"/>
  </r>
  <r>
    <x v="13"/>
    <m/>
    <x v="13"/>
    <x v="30"/>
    <s v="G30321250001"/>
    <s v="CVD"/>
    <n v="3032125"/>
    <m/>
    <s v="COBRO COSTOS DE PAPELERIA SEGUN TRANSFERENCIA DEL EXTERIOR POR ORDEN DE MGAS COMERCIALIZADORA GAS NATURAL LTDA (BR/RIO DE JANEIRO) REF.: CRED URI/FFC/INV: PPA-MCI-25/25 FECHA VALOR 13/02/2025 LIB. 00513012015 YPFB-HEROES DEL CHACO-BS"/>
    <m/>
    <m/>
    <m/>
    <m/>
    <m/>
    <m/>
    <n v="60"/>
    <n v="0"/>
    <s v="NO_CONCILIADO"/>
  </r>
  <r>
    <x v="68"/>
    <m/>
    <x v="68"/>
    <x v="30"/>
    <s v="J06283930002"/>
    <s v="NTE"/>
    <n v="11151106"/>
    <m/>
    <s v="A:00373024107 A: 00373024107 Transferencia de recursos a requerimiento del Fondo de Desarrollo Indígena s/g CITE: FDI/DGE/EXT/N°042/2025 y de acuerdo al Informe CITE: MEFP/VTCP/DGPOT/UPCFTGN/INF/Nº11/2025 para el Fortalecimiento Institucional, (H.R. 2025-05832-R)."/>
    <m/>
    <m/>
    <m/>
    <m/>
    <m/>
    <m/>
    <n v="0"/>
    <n v="433264"/>
    <s v="NO_CONCILIADO"/>
  </r>
  <r>
    <x v="14"/>
    <m/>
    <x v="14"/>
    <x v="30"/>
    <s v="J06283940002"/>
    <s v="NTE"/>
    <n v="11151020"/>
    <m/>
    <s v="A:00099021001 Transferencia que realizamos a solicitud de la Unidad de Administración e Información Salarial mediante nota CITE: MEFP/VTCP/DGPOT/UAIS/N°46/2025, informe MEFP/VTCP/DGPOT/UAIS/No.23/2025 para la reversión definitiva de las Boletas de Pago solicitadas por el SENASIR consignadas en el comprobante de pago N° 72050 H.R. 2025-05855-R"/>
    <m/>
    <m/>
    <m/>
    <m/>
    <m/>
    <m/>
    <n v="0"/>
    <n v="719247"/>
    <s v="NO_CONCILIADO"/>
  </r>
  <r>
    <x v="7"/>
    <m/>
    <x v="7"/>
    <x v="30"/>
    <s v="S11194500003"/>
    <s v="COB"/>
    <n v="1119450"/>
    <m/>
    <s v="||TRANSFERENCIA DE FONDOS S/G MENSAJE SWIFT NRO. 2200, CORREO ELECTRONICO DE LA FECHA Y NOTA CITE DGAC/DAF/FIN/NE-0008/25 DE F.29.01.2025 (HRE-TGL-1866) DE LA DIRECCION GENERAL DE AERONAUTICA CIVIL (SECTOR PÚBLICO). DEBITO DE LA LIBRETA 00117012001 DGAC, REPOSICIÓN DE ÚTILES DE ESCRITORIO"/>
    <m/>
    <m/>
    <m/>
    <m/>
    <m/>
    <m/>
    <n v="60"/>
    <n v="0"/>
    <s v="NO_CONCILIADO"/>
  </r>
  <r>
    <x v="50"/>
    <m/>
    <x v="50"/>
    <x v="31"/>
    <s v="O22598280002"/>
    <s v="BOD"/>
    <n v="2259828"/>
    <m/>
    <s v="00155012001 DEPOSITO DE EFECTIVO, DEPOSITANTE: RAMIRO JAIME AVILES NOVILLO, CONCEPTO: PROCESOS DE CONTRATACION Y PAGO REALIZADOS PARA EL SERVICIO DE ARRENDAMIENTO DE LAS OFICINAS, CUENTA DE DEPOSITO: CUENTA UNICA DEL TESORO"/>
    <m/>
    <m/>
    <m/>
    <m/>
    <m/>
    <m/>
    <n v="0"/>
    <n v="2886.47"/>
    <s v="NO_CONCILIADO"/>
  </r>
  <r>
    <x v="2"/>
    <m/>
    <x v="2"/>
    <x v="31"/>
    <s v="O22598450002"/>
    <s v="BOD"/>
    <n v="2259845"/>
    <m/>
    <s v="00099021001 DEPOSITO DE EFECTIVO, DEPOSITANTE: LIZETH MORAIMA MONJE HIROSE, CONCEPTO: DEVOLUCION DE FONDOS, CUENTA DE DEPOSITO: CUENTA UNICA DEL TESORO/DJBR"/>
    <m/>
    <m/>
    <m/>
    <m/>
    <m/>
    <m/>
    <n v="0"/>
    <n v="90"/>
    <s v="NO_CONCILIADO"/>
  </r>
  <r>
    <x v="31"/>
    <m/>
    <x v="31"/>
    <x v="31"/>
    <s v="O22598480002"/>
    <s v="BOD"/>
    <n v="2259848"/>
    <m/>
    <s v="00099024113 DEPOSITO DE EFECTIVO, DEPOSITANTE: RONAL ERIC FLORES MANCILLA, CONCEPTO: DEVOLUCION S/G INFORME DE RELEVAMIENTO MPR-INF UAI N°026/2024, CUENTA DE DEPOSITO: CUENTA UNICA DEL TESORO"/>
    <m/>
    <m/>
    <m/>
    <m/>
    <m/>
    <m/>
    <n v="0"/>
    <n v="14368.17"/>
    <s v="NO_CONCILIADO"/>
  </r>
  <r>
    <x v="39"/>
    <m/>
    <x v="39"/>
    <x v="31"/>
    <s v="O22598590002"/>
    <s v="BOD"/>
    <n v="2259859"/>
    <m/>
    <s v="00099021001 DEPOSITO DE EFECTIVO, DEPOSITANTE: MARTHA RAQUEL CUEVAS COYAURI, CONCEPTO: DEV. GASTOS TELEFONICOS -ENERO 2/DJBR025, CUENTA DE DEPOSITO: CUENTA UNICA DEL TESORO/DJBR"/>
    <m/>
    <m/>
    <m/>
    <m/>
    <m/>
    <m/>
    <n v="0"/>
    <n v="41.22"/>
    <s v="NO_CONCILIADO"/>
  </r>
  <r>
    <x v="68"/>
    <m/>
    <x v="68"/>
    <x v="31"/>
    <s v="O22598820002"/>
    <s v="BOD"/>
    <n v="2259882"/>
    <m/>
    <s v="00373024108 DEPOSITO DE EFECTIVO, DEPOSITANTE: GAM DE CALACOTO, CONCEPTO: DEVOLUCION DE RECURSOS NO EJECUTADOS, CUENTA DE DEPOSITO: CUENTA UNICA DEL TESORO"/>
    <m/>
    <m/>
    <m/>
    <m/>
    <m/>
    <m/>
    <n v="0"/>
    <n v="9158.73"/>
    <s v="NO_CONCILIADO"/>
  </r>
  <r>
    <x v="76"/>
    <m/>
    <x v="76"/>
    <x v="31"/>
    <s v="O22599760002"/>
    <s v="BOD"/>
    <n v="2259976"/>
    <m/>
    <s v="00522012001 DEPOSITO DE EFECTIVO, DEPOSITANTE: MARIA ROSARIO MERLO CHOQUE, CONCEPTO: PAGO ALQUILER NOVIEMBRE Y DICIEMBRE 2024-ENERO Y FEBRERO 2025, CUENTA DE DEPOSITO: CUENTA UNICA DEL TESORO"/>
    <m/>
    <m/>
    <m/>
    <m/>
    <m/>
    <m/>
    <n v="0"/>
    <n v="350"/>
    <s v="NO_CONCILIADO"/>
  </r>
  <r>
    <x v="4"/>
    <m/>
    <x v="4"/>
    <x v="31"/>
    <s v="O22599770002"/>
    <s v="BOD"/>
    <n v="2259977"/>
    <m/>
    <s v="00020011103 DEPOSITO DE EFECTIVO, DEPOSITANTE: ERIC OMAR CHOQUE GUTIERREZ, CONCEPTO: (FUENTE 11) DEVOLUCION DE RECURSOS AL TGN POR ERROR DEPÓSITO DE VIATICO MINISTERIO DE DEFENSA, CUENTA DE DEPOSITO: CUENTA UNICA DEL TESORO"/>
    <m/>
    <m/>
    <m/>
    <m/>
    <m/>
    <m/>
    <n v="0"/>
    <n v="985.54"/>
    <s v="NO_CONCILIADO"/>
  </r>
  <r>
    <x v="76"/>
    <m/>
    <x v="76"/>
    <x v="31"/>
    <s v="O22599780002"/>
    <s v="BOD"/>
    <n v="2259978"/>
    <m/>
    <s v="00522012001 DEPOSITO DE EFECTIVO, DEPOSITANTE: RONALD MERLO CHOQUE, CONCEPTO: PAGO ALQUILER DICIEMBRE 2024-ENERO Y FEBRERO 2025, CUENTA DE DEPOSITO: CUENTA UNICA DEL TESORO"/>
    <m/>
    <m/>
    <m/>
    <m/>
    <m/>
    <m/>
    <n v="0"/>
    <n v="375"/>
    <s v="NO_CONCILIADO"/>
  </r>
  <r>
    <x v="76"/>
    <m/>
    <x v="76"/>
    <x v="31"/>
    <s v="O22599800002"/>
    <s v="BOD"/>
    <n v="2259980"/>
    <m/>
    <s v="00522012001 DEPOSITO DE EFECTIVO, DEPOSITANTE: JOSE LUIS ALVARO QUIÑONES MARCA, CONCEPTO: PAGO ALQUILER MAYO/JUNIO/JULIO Y AGOSTO DEL 2024, CUENTA DE DEPOSITO: CUENTA UNICA DEL TESORO"/>
    <m/>
    <m/>
    <m/>
    <m/>
    <m/>
    <m/>
    <n v="0"/>
    <n v="440"/>
    <s v="NO_CONCILIADO"/>
  </r>
  <r>
    <x v="76"/>
    <m/>
    <x v="76"/>
    <x v="31"/>
    <s v="O22599810002"/>
    <s v="BOD"/>
    <n v="2259981"/>
    <m/>
    <s v="00522012001 DEPOSITO DE EFECTIVO, DEPOSITANTE: GREGORIO SILLERICO HUANCA, CONCEPTO: PAGO ALQUILER ENERO/FEBRERO/MARZO/2025, CUENTA DE DEPOSITO: CUENTA UNICA DEL TESORO"/>
    <m/>
    <m/>
    <m/>
    <m/>
    <m/>
    <m/>
    <n v="0"/>
    <n v="345"/>
    <s v="NO_CONCILIADO"/>
  </r>
  <r>
    <x v="76"/>
    <m/>
    <x v="76"/>
    <x v="31"/>
    <s v="O22599820002"/>
    <s v="BOD"/>
    <n v="2259982"/>
    <m/>
    <s v="00522012001 DEPOSITO DE EFECTIVO, DEPOSITANTE: FAVIOLA ROCIO QUIROZ COLLO, CONCEPTO: PAGO ALQUILER MES DE FEBRERO 2025, CUENTA DE DEPOSITO: CUENTA UNICA DEL TESORO"/>
    <m/>
    <m/>
    <m/>
    <m/>
    <m/>
    <m/>
    <n v="0"/>
    <n v="3500"/>
    <s v="NO_CONCILIADO"/>
  </r>
  <r>
    <x v="9"/>
    <m/>
    <x v="9"/>
    <x v="31"/>
    <s v="O22599860002"/>
    <s v="BOD"/>
    <n v="2259986"/>
    <m/>
    <s v="00086044201 DEPOSITO DE EFECTIVO, DEPOSITANTE: SISTEMA DE MICRORIEGO TIRCO, CONCEPTO: PROYECTO RIEGO TECNIFICADO, CUENTA DE DEPOSITO: CUENTA UNICA DEL TESORO"/>
    <m/>
    <m/>
    <m/>
    <m/>
    <m/>
    <m/>
    <n v="0"/>
    <n v="15315"/>
    <s v="NO_CONCILIADO"/>
  </r>
  <r>
    <x v="5"/>
    <m/>
    <x v="5"/>
    <x v="31"/>
    <s v="O22599880002"/>
    <s v="BOD"/>
    <n v="2259988"/>
    <m/>
    <s v="00015011108 DEPOSITO DE EFECTIVO, DEPOSITANTE: MINISTERIO DE GOBIERNO, CONCEPTO: DEPÓSITO COTAP, CUENTA DE DEPOSITO: CUENTA UNICA DEL TESORO"/>
    <m/>
    <m/>
    <m/>
    <m/>
    <m/>
    <m/>
    <n v="0"/>
    <n v="2"/>
    <s v="NO_CONCILIADO"/>
  </r>
  <r>
    <x v="5"/>
    <m/>
    <x v="5"/>
    <x v="31"/>
    <s v="O22599890002"/>
    <s v="BOD"/>
    <n v="2259989"/>
    <m/>
    <s v="00015011108 DEPOSITO DE EFECTIVO, DEPOSITANTE: MINISTERIO DE GOBIERNO, CONCEPTO: DEPÓSITO AGUA POTOSI, CUENTA DE DEPOSITO: CUENTA UNICA DEL TESORO"/>
    <m/>
    <m/>
    <m/>
    <m/>
    <m/>
    <m/>
    <n v="0"/>
    <n v="29"/>
    <s v="NO_CONCILIADO"/>
  </r>
  <r>
    <x v="9"/>
    <m/>
    <x v="9"/>
    <x v="31"/>
    <s v="O22599900002"/>
    <s v="BOD"/>
    <n v="2259990"/>
    <m/>
    <s v="00086044201 DEPOSITO DE EFECTIVO, DEPOSITANTE: SISTEMA DE RIEGO AGUA SALUD, CONCEPTO: PROYECTO RIEGO TECNIFICADO, CUENTA DE DEPOSITO: CUENTA UNICA DEL TESORO"/>
    <m/>
    <m/>
    <m/>
    <m/>
    <m/>
    <m/>
    <n v="0"/>
    <n v="9189"/>
    <s v="NO_CONCILIADO"/>
  </r>
  <r>
    <x v="9"/>
    <m/>
    <x v="9"/>
    <x v="31"/>
    <s v="O22599910002"/>
    <s v="BOD"/>
    <n v="2259991"/>
    <m/>
    <s v="00086044201 DEPOSITO DE EFECTIVO, DEPOSITANTE: SISTEMA DE RIEGO MACHACAMARCA BAJA, CONCEPTO: PROYECTO RIEGO TECNIFICADO, CUENTA DE DEPOSITO: CUENTA UNICA DEL TESORO"/>
    <m/>
    <m/>
    <m/>
    <m/>
    <m/>
    <m/>
    <n v="0"/>
    <n v="18378"/>
    <s v="NO_CONCILIADO"/>
  </r>
  <r>
    <x v="9"/>
    <m/>
    <x v="9"/>
    <x v="31"/>
    <s v="O22599930002"/>
    <s v="BOD"/>
    <n v="2259993"/>
    <m/>
    <s v="00086044201 DEPOSITO DE EFECTIVO, DEPOSITANTE: SISTEMA DE RIEGO MENOR SANUMARCA, CONCEPTO: PROYECTO RIEGO TECNIFICADO, CUENTA DE DEPOSITO: CUENTA UNICA DEL TESORO"/>
    <m/>
    <m/>
    <m/>
    <m/>
    <m/>
    <m/>
    <n v="0"/>
    <n v="9189"/>
    <s v="NO_CONCILIADO"/>
  </r>
  <r>
    <x v="9"/>
    <m/>
    <x v="9"/>
    <x v="31"/>
    <s v="O22599950002"/>
    <s v="BOD"/>
    <n v="2259995"/>
    <m/>
    <s v="00086044201 DEPOSITO DE EFECTIVO, DEPOSITANTE: SISTEMA DE RIEGO TORREPAMPA, CONCEPTO: PROYECTO RIEGO TECNIFICADO, CUENTA DE DEPOSITO: CUENTA UNICA DEL TESORO"/>
    <m/>
    <m/>
    <m/>
    <m/>
    <m/>
    <m/>
    <n v="0"/>
    <n v="24504"/>
    <s v="NO_CONCILIADO"/>
  </r>
  <r>
    <x v="9"/>
    <m/>
    <x v="9"/>
    <x v="31"/>
    <s v="O22599970002"/>
    <s v="BOD"/>
    <n v="2259997"/>
    <m/>
    <s v="00086044201 DEPOSITO DE EFECTIVO, DEPOSITANTE: SISTEMA DE RIEGO UCHAMBAYA ALTA, CONCEPTO: PROYECTO RIEGO TECNIFICADO, CUENTA DE DEPOSITO: CUENTA UNICA DEL TESORO"/>
    <m/>
    <m/>
    <m/>
    <m/>
    <m/>
    <m/>
    <n v="0"/>
    <n v="9189"/>
    <s v="NO_CONCILIADO"/>
  </r>
  <r>
    <x v="9"/>
    <m/>
    <x v="9"/>
    <x v="31"/>
    <s v="O22600010002"/>
    <s v="BOD"/>
    <n v="2260001"/>
    <m/>
    <s v="00086044201 DEPOSITO DE EFECTIVO, DEPOSITANTE: SISTEMA DE RIEGO SACABAMBA, CONCEPTO: PROYECTO RIEGO TECNIFICADO, CUENTA DE DEPOSITO: CUENTA UNICA DEL TESORO"/>
    <m/>
    <m/>
    <m/>
    <m/>
    <m/>
    <m/>
    <n v="0"/>
    <n v="6126"/>
    <s v="NO_CONCILIADO"/>
  </r>
  <r>
    <x v="9"/>
    <m/>
    <x v="9"/>
    <x v="31"/>
    <s v="O22599980002"/>
    <s v="BOD"/>
    <n v="2259998"/>
    <m/>
    <s v="00086044201 DEPOSITO DE EFECTIVO, DEPOSITANTE: SISTEMA DE RIEGO WILAPAMPA, CONCEPTO: PROYECTO RIEGO TECNIFICADO, CUENTA DE DEPOSITO: CUENTA UNICA DEL TESORO"/>
    <m/>
    <m/>
    <m/>
    <m/>
    <m/>
    <m/>
    <n v="0"/>
    <n v="6126"/>
    <s v="NO_CONCILIADO"/>
  </r>
  <r>
    <x v="9"/>
    <m/>
    <x v="9"/>
    <x v="31"/>
    <s v="O22599990002"/>
    <s v="BOD"/>
    <n v="2259999"/>
    <m/>
    <s v="00086044201 DEPOSITO DE EFECTIVO, DEPOSITANTE: SISTEMA DE RIEGO YUNGA YUNGA, CONCEPTO: PROYECTO RIEGO TECNIFICADO, CUENTA DE DEPOSITO: CUENTA UNICA DEL TESORO"/>
    <m/>
    <m/>
    <m/>
    <m/>
    <m/>
    <m/>
    <n v="0"/>
    <n v="18378"/>
    <s v="NO_CONCILIADO"/>
  </r>
  <r>
    <x v="9"/>
    <m/>
    <x v="9"/>
    <x v="31"/>
    <s v="O22600000002"/>
    <s v="BOD"/>
    <n v="2260000"/>
    <m/>
    <s v="00086044201 DEPOSITO DE EFECTIVO, DEPOSITANTE: CLEMENTE ALVARADO MACHACA, CONCEPTO: CONTRAPARTE, CUENTA DE DEPOSITO: CUENTA UNICA DEL TESORO"/>
    <m/>
    <m/>
    <m/>
    <m/>
    <m/>
    <m/>
    <n v="0"/>
    <n v="3063"/>
    <s v="NO_CONCILIADO"/>
  </r>
  <r>
    <x v="56"/>
    <m/>
    <x v="56"/>
    <x v="31"/>
    <s v="O22600050002"/>
    <s v="BOD"/>
    <n v="2260005"/>
    <m/>
    <s v="00099021001 DEPOSITO DE EFECTIVO, DEPOSITANTE: OMAR AL YABHAT YUJRA SANTOS, CONCEPTO: DEV. VIATICOS, CUENTA DE DEPOSITO: CUENTA UNICA DEL TESORO/DJBR"/>
    <m/>
    <m/>
    <m/>
    <m/>
    <m/>
    <m/>
    <n v="0"/>
    <n v="553"/>
    <s v="NO_CONCILIADO"/>
  </r>
  <r>
    <x v="17"/>
    <m/>
    <x v="17"/>
    <x v="31"/>
    <s v="O22600100002"/>
    <s v="BOD"/>
    <n v="2260010"/>
    <m/>
    <s v="00046171101 DEPOSITO DE EFECTIVO, DEPOSITANTE: JORGE ANDRES FLORES VARELA, CONCEPTO: SANCION JURIDICA, CUENTA DE DEPOSITO: CUENTA UNICA DEL TESORO"/>
    <m/>
    <m/>
    <m/>
    <m/>
    <m/>
    <m/>
    <n v="0"/>
    <n v="250"/>
    <s v="NO_CONCILIADO"/>
  </r>
  <r>
    <x v="24"/>
    <m/>
    <x v="24"/>
    <x v="31"/>
    <s v="O22600110002"/>
    <s v="BOD"/>
    <n v="2260011"/>
    <m/>
    <s v="00526012001 DEPOSITO DE EFECTIVO, DEPOSITANTE: MARCO ANTONIO LLANOS CALDERON, CONCEPTO: POR DEV. DE FONDO EN AVANCE NO UTILIZADO, CUENTA DE DEPOSITO: CUENTA UNICA DEL TESORO"/>
    <m/>
    <m/>
    <m/>
    <m/>
    <m/>
    <m/>
    <n v="0"/>
    <n v="19500"/>
    <s v="NO_CONCILIADO"/>
  </r>
  <r>
    <x v="0"/>
    <m/>
    <x v="0"/>
    <x v="31"/>
    <s v="O22600160002"/>
    <s v="BOD"/>
    <n v="2260016"/>
    <m/>
    <s v="00099021001 DEPOSITO DE EFECTIVO, DEPOSITANTE: ISIDORO QUISPE HUNCA, CONCEPTO: REPOSICION, CUENTA DE DEPOSITO: CUENTA UNICA DEL TESORO"/>
    <m/>
    <m/>
    <m/>
    <m/>
    <m/>
    <m/>
    <n v="0"/>
    <n v="120"/>
    <s v="NO_CONCILIADO"/>
  </r>
  <r>
    <x v="77"/>
    <m/>
    <x v="77"/>
    <x v="31"/>
    <s v="B22598070002"/>
    <s v="BOD"/>
    <n v="2259807"/>
    <m/>
    <s v="00290012001 DEP.DE CHEQ.AJENOS,RET.DE CAM.,CONCEPTO: OTROS INGRESOS S/G TRAMITE N° 11033087,DEP.: SERVICIO DE IMPUESTOS NACIONALES , PROCEDENCIA: BANCO UNION S.A., CHEQUE: 7983, FECHA DE EMISION:10/02/2025"/>
    <m/>
    <m/>
    <m/>
    <m/>
    <m/>
    <m/>
    <n v="0"/>
    <n v="444"/>
    <s v="NO_CONCILIADO"/>
  </r>
  <r>
    <x v="77"/>
    <m/>
    <x v="77"/>
    <x v="31"/>
    <s v="B22598090002"/>
    <s v="BOD"/>
    <n v="2259809"/>
    <m/>
    <s v="00290012001 DEP.DE CHEQ.AJENOS,RET.DE CAM.,CONCEPTO: OTROS INGRESOS S/G TRAMITE N° 11031261,DEP.: SERVICIO DE IMPUESTOS NACIONALES , PROCEDENCIA: BANCO UNION S.A., CHEQUE: 7982, FECHA DE EMISION:10/02/2025"/>
    <m/>
    <m/>
    <m/>
    <m/>
    <m/>
    <m/>
    <n v="0"/>
    <n v="444"/>
    <s v="NO_CONCILIADO"/>
  </r>
  <r>
    <x v="77"/>
    <m/>
    <x v="77"/>
    <x v="31"/>
    <s v="B22598100002"/>
    <s v="BOD"/>
    <n v="2259810"/>
    <m/>
    <s v="00290012001 DEP.DE CHEQ.AJENOS,RET.DE CAM.,CONCEPTO: OTROS INGRESOS S/G TRAMITE N° 11024161,DEP.: SERVICIO DE IMPUESTOS NACIONALES , PROCEDENCIA: BANCO UNION S.A., CHEQUE: 7984, FECHA DE EMISION:11/02/2025"/>
    <m/>
    <m/>
    <m/>
    <m/>
    <m/>
    <m/>
    <n v="0"/>
    <n v="1630.47"/>
    <s v="NO_CONCILIADO"/>
  </r>
  <r>
    <x v="8"/>
    <m/>
    <x v="8"/>
    <x v="31"/>
    <s v="B22598110002"/>
    <s v="BOD"/>
    <n v="2259811"/>
    <m/>
    <s v="00099021001 DEP.DE CHEQ.AJENOS,RET.DE CAM.,CONCEPTO: TRAMITE N° 110119532 REGISTRO DOBLE PERCEPCION SENASIR RONALD ZORRILLA VALDIVIA,DEP.: SERVICIO DE IMPUESTOS NACIONALES , PROCEDENCIA: BANCO UNION S.A., CHEQUE: 7986, FECHA DE EMISION:11/02/2025"/>
    <m/>
    <m/>
    <m/>
    <m/>
    <m/>
    <m/>
    <n v="0"/>
    <n v="696"/>
    <s v="NO_CONCILIADO"/>
  </r>
  <r>
    <x v="77"/>
    <m/>
    <x v="77"/>
    <x v="31"/>
    <s v="B22598140002"/>
    <s v="BOD"/>
    <n v="2259814"/>
    <m/>
    <s v="00290012001 DEP.DE CHEQ.AJENOS,RET.DE CAM.,CONCEPTO: OTROS INGRESOS S/G TRAMITE N° 11019532,DEP.: SERVICIO DE IMPUESTOS NACIONALES , PROCEDENCIA: BANCO UNION S.A., CHEQUE: 7985, FECHA DE EMISION:11/02/2025"/>
    <m/>
    <m/>
    <m/>
    <m/>
    <m/>
    <m/>
    <n v="0"/>
    <n v="5590.67"/>
    <s v="NO_CONCILIADO"/>
  </r>
  <r>
    <x v="77"/>
    <m/>
    <x v="77"/>
    <x v="31"/>
    <s v="B22598150002"/>
    <s v="BOD"/>
    <n v="2259815"/>
    <m/>
    <s v="00290014101 DEP.DE CHEQ.AJENOS,RET.DE CAM.,CONCEPTO: REVERSION S/G TRAMITE N° 11037976,DEP.: SERVICIO DE IMPUESTOS NACIONALES , PROCEDENCIA: BANCO UNION S.A., CHEQUE: 7978, FECHA DE EMISION:10/02/2025"/>
    <m/>
    <m/>
    <m/>
    <m/>
    <m/>
    <m/>
    <n v="0"/>
    <n v="0.73"/>
    <s v="CONCILIADO_PARCIAL"/>
  </r>
  <r>
    <x v="33"/>
    <m/>
    <x v="33"/>
    <x v="31"/>
    <s v="B22598310002"/>
    <s v="BOD"/>
    <n v="2259831"/>
    <m/>
    <s v="00132039202 DEP.DE CHEQ.AJENOS,RET.DE CAM.,CONCEPTO: DEVOLUCION SALDO REFRIGERIO POTOSI DICIEMBRE 2024,DEP.: SEDEM , PROCEDENCIA: BANCO UNION S.A., CHEQUE: 891, FECHA DE EMISION:05/02/2025"/>
    <m/>
    <m/>
    <m/>
    <m/>
    <m/>
    <m/>
    <n v="0"/>
    <n v="11520"/>
    <s v="NO_CONCILIADO"/>
  </r>
  <r>
    <x v="1"/>
    <m/>
    <x v="1"/>
    <x v="31"/>
    <s v="B22598330002"/>
    <s v="BOD"/>
    <n v="2259833"/>
    <m/>
    <s v="00099021001 DEP.DE CHEQ.AJENOS,RET.DE CAM.,CONCEPTO: DEVOLUCION PASAJES BS 1.143,00DEVOLUCION VIATICOS BS 2.077,80,DEP.: ASFI , PROCEDENCIA: BANCO UNION S.A., CHEQUE: 3618, FECHA DE EMISION:12/02/2025"/>
    <m/>
    <m/>
    <m/>
    <m/>
    <m/>
    <m/>
    <n v="0"/>
    <n v="3220.8"/>
    <s v="NO_CONCILIADO"/>
  </r>
  <r>
    <x v="14"/>
    <m/>
    <x v="14"/>
    <x v="31"/>
    <s v="B22598650002"/>
    <s v="BOD"/>
    <n v="2259865"/>
    <m/>
    <s v="00099021001 DEP.DE CHEQ.AJENOS,RET.DE CAM.,CONCEPTO: PAGO POR DESCUENTOS RECURSOS PUBLICOS,DEP.: CAJA NACIONAL DE SALUD , PROCEDENCIA: BANCO UNION S.A., CHEQUE: 82192, FECHA DE EMISION:17/02/2025"/>
    <m/>
    <m/>
    <m/>
    <m/>
    <m/>
    <m/>
    <n v="0"/>
    <n v="12790.75"/>
    <s v="NO_CONCILIADO"/>
  </r>
  <r>
    <x v="56"/>
    <m/>
    <x v="56"/>
    <x v="31"/>
    <s v="B22598900002"/>
    <s v="BOD"/>
    <n v="2259890"/>
    <m/>
    <s v="00099021001 DEP.DE CHEQ.AJENOS,RET.DE CAM.,CONCEPTO: PAGO DE MULTA POR PROCESO ADMINISTRATIVO,DEP.: CAMARA DE DIPUTADOS , PROCEDENCIA: BANCO UNION S.A., CHEQUE: 3021, FECHA DE EMISION:14/02/2025"/>
    <m/>
    <m/>
    <m/>
    <m/>
    <m/>
    <m/>
    <n v="0"/>
    <n v="2626.8"/>
    <s v="NO_CONCILIADO"/>
  </r>
  <r>
    <x v="9"/>
    <m/>
    <x v="9"/>
    <x v="31"/>
    <s v="B22599070002"/>
    <s v="BOD"/>
    <n v="2259907"/>
    <m/>
    <s v="00086031101 DEP.DE CHEQ.AJENOS,RET.DE CAM.,CONCEPTO: SISCO ENERO/2025 DEL PALMAR,DEP.: EL PALMAR , PROCEDENCIA: BANCO UNION S.A., CHEQUE: 1352, FECHA DE EMISION:03/02/2025"/>
    <m/>
    <m/>
    <m/>
    <m/>
    <m/>
    <m/>
    <n v="0"/>
    <n v="1420"/>
    <s v="NO_CONCILIADO"/>
  </r>
  <r>
    <x v="9"/>
    <m/>
    <x v="9"/>
    <x v="31"/>
    <s v="B22599040002"/>
    <s v="BOD"/>
    <n v="2259904"/>
    <m/>
    <s v="00086031101 DEP.DE CHEQ.AJENOS,RET.DE CAM.,CONCEPTO: MULTAS 2023 Y 2024,DEP.: PN ANMI IÑAO , PROCEDENCIA: BANCO UNION S.A., CHEQUE: 962, FECHA DE EMISION:30/01/2025"/>
    <m/>
    <m/>
    <m/>
    <m/>
    <m/>
    <m/>
    <n v="0"/>
    <n v="70499.66"/>
    <s v="NO_CONCILIADO"/>
  </r>
  <r>
    <x v="9"/>
    <m/>
    <x v="9"/>
    <x v="31"/>
    <s v="B22599060002"/>
    <s v="BOD"/>
    <n v="2259906"/>
    <m/>
    <s v="00086031111 DEP.DE CHEQ.AJENOS,RET.DE CAM.,CONCEPTO: SISCO ENERO/2025,DEP.: RB TCO PILON LAJAS , PROCEDENCIA: BANCO UNION S.A., CHEQUE: 1529, FECHA DE EMISION:05/02/2025"/>
    <m/>
    <m/>
    <m/>
    <m/>
    <m/>
    <m/>
    <n v="0"/>
    <n v="180"/>
    <s v="NO_CONCILIADO"/>
  </r>
  <r>
    <x v="6"/>
    <m/>
    <x v="6"/>
    <x v="31"/>
    <s v="Q21719280002"/>
    <s v="CRV"/>
    <n v="2171928"/>
    <m/>
    <s v="NUMERO DE LIBRETA CUT: 00099021001 OPERACIÓN E75 TRANSFERENCIA DE LA CUENTA FISCAL BUN A LA CUT EN MN TRANSF.FDOS.AL.BCB GOB. AUTONOMO MCPAL. DE CHIMORE CITE: GAMCH/DAF NÂ° 029-2025 CUENTA CUT 3987069001 LIBRETA NÂ° 00099021001"/>
    <m/>
    <m/>
    <m/>
    <m/>
    <m/>
    <m/>
    <n v="0"/>
    <n v="11261.14"/>
    <s v="NO_CONCILIADO"/>
  </r>
  <r>
    <x v="13"/>
    <m/>
    <x v="13"/>
    <x v="31"/>
    <s v="G30337420002"/>
    <s v="CRV"/>
    <n v="22596"/>
    <m/>
    <s v="DEVOLUCIÓN DE FONDOS SOLICITUD 053824-22596 DE YACIMIENTOS PETROLIFEROS FISCALES BOLIVIANOS REF.: CUNADO SAU PAGO POR LA ADQUISICION DE MATERIAL TUBULAR PARA EL POZO VILLAMONTES X7 TARIJA SEGUN CONTRATO NR GNEE ULSC CAM 034 2023, SEGÚN R.D. 025/2023. LIB. 00513042001 YPFB - OPERACIONES G N E E"/>
    <m/>
    <m/>
    <m/>
    <m/>
    <m/>
    <m/>
    <n v="0"/>
    <n v="4863952.99"/>
    <s v="NO_CONCILIADO"/>
  </r>
  <r>
    <x v="14"/>
    <m/>
    <x v="14"/>
    <x v="31"/>
    <s v="G30337430002"/>
    <s v="CRV"/>
    <n v="22529"/>
    <m/>
    <s v="DEVOLUCIÓN DE FONDOS SOLICITUD 053742-22529 DE TESORO GENERAL DE LA NACION REF.: PAGO A LA EMPRESA IN CONTINU ET SERVICE POR LA ENTREGA DE 34.000 PASAPORTES CON CHIP ELECTRONICO SEGUN FACTURA NRO FACV033801, INFORME MEFP/VTCP/DGPOT/UOTGN/NR, SEGÚN R.D. 025/2023. LIB. 00099021001 TGN-RECURSOS ORDINARIOS (3987)"/>
    <m/>
    <m/>
    <m/>
    <m/>
    <m/>
    <m/>
    <n v="0"/>
    <n v="1518518.88"/>
    <s v="NO_CONCILIADO"/>
  </r>
  <r>
    <x v="13"/>
    <m/>
    <x v="13"/>
    <x v="31"/>
    <s v="G30337440002"/>
    <s v="CRV"/>
    <n v="22658"/>
    <m/>
    <s v="DEVOLUCION DE FONDOS DE SOLICITUD 053924-22658 DE YPFB DE 14/02/2025 REF.: ENEX SA 22DO PRE PAGO SUM HIDR LIQ OCCIDENTE CHILE 2022 OP UPCA 2094 HR GPDI 26216 2024 PROC 105, SEGUN R.D. NO.025/2023 LIB. 00513012004 LBP-YPFB-UNICOMERCIAL (4030005415/1-2188907)"/>
    <m/>
    <m/>
    <m/>
    <m/>
    <m/>
    <m/>
    <n v="0"/>
    <n v="17146684.329999998"/>
    <s v="NO_CONCILIADO"/>
  </r>
  <r>
    <x v="13"/>
    <m/>
    <x v="13"/>
    <x v="31"/>
    <s v="G30337450002"/>
    <s v="CRV"/>
    <n v="22659"/>
    <m/>
    <s v="DEVOLUCION DE FONDOS DE SOLICITUD 053925-22659 DE YPFB DE 14/02/2025 REF.: ENEX SA 3ER POST PAGO SUM HIDR LIQ OCCIDENTE CHILE 2023 OP UPCA 352 HR GPDI 23310 2024 PROC 106, SEGUN R.D. NO.025/2023 LIB. 00513012004 LBP-YPFB-UNICOMERCIAL (4030005415/1-2188907)"/>
    <m/>
    <m/>
    <m/>
    <m/>
    <m/>
    <m/>
    <n v="0"/>
    <n v="253315.67"/>
    <s v="NO_CONCILIADO"/>
  </r>
  <r>
    <x v="28"/>
    <m/>
    <x v="28"/>
    <x v="32"/>
    <s v="O22602380002"/>
    <s v="BOD"/>
    <n v="2260238"/>
    <m/>
    <s v="00099021001 DEPOSITO DE EFECTIVO, DEPOSITANTE: NATALIA CHOQUE ZARATE, CONCEPTO: DEVOLUCION DE SUELDO DOBLE DEPÓSITO POR SUPLENCIA DE MATERNIDAD, CUENTA DE DEPOSITO: CUENTA UNICA DEL TESORO/DJBR"/>
    <m/>
    <m/>
    <m/>
    <m/>
    <m/>
    <m/>
    <n v="0"/>
    <n v="3354.16"/>
    <s v="NO_CONCILIADO"/>
  </r>
  <r>
    <x v="17"/>
    <m/>
    <x v="17"/>
    <x v="32"/>
    <s v="O22602570002"/>
    <s v="BOD"/>
    <n v="2260257"/>
    <m/>
    <s v="00046171101 DEPOSITO DE EFECTIVO, DEPOSITANTE: IMPORTACIONES ROCHATORRICO, CONCEPTO: SANCION JURIDICA, CUENTA DE DEPOSITO: CUENTA UNICA DEL TESORO"/>
    <m/>
    <m/>
    <m/>
    <m/>
    <m/>
    <m/>
    <n v="0"/>
    <n v="667"/>
    <s v="NO_CONCILIADO"/>
  </r>
  <r>
    <x v="9"/>
    <m/>
    <x v="9"/>
    <x v="32"/>
    <s v="O22602770002"/>
    <s v="BOD"/>
    <n v="2260277"/>
    <m/>
    <s v="00086044201 DEPOSITO DE EFECTIVO, DEPOSITANTE: COMUNIDAD CAIGUA, CONCEPTO: CONTRAPARTE SISTEMA DE RIEGO ZONA 8, CUENTA DE DEPOSITO: CUENTA UNICA DEL TESORO"/>
    <m/>
    <m/>
    <m/>
    <m/>
    <m/>
    <m/>
    <n v="0"/>
    <n v="64323"/>
    <s v="NO_CONCILIADO"/>
  </r>
  <r>
    <x v="4"/>
    <m/>
    <x v="4"/>
    <x v="32"/>
    <s v="O22602790002"/>
    <s v="BOD"/>
    <n v="2260279"/>
    <m/>
    <s v="00099021001 DEPOSITO DE EFECTIVO, DEPOSITANTE: RODRIGO JORGE GAMARRA ENCINAS, CONCEPTO: DEVOLUCION, CUENTA DE DEPOSITO: CUENTA UNICA DEL TESORO/DJBR"/>
    <m/>
    <m/>
    <m/>
    <m/>
    <m/>
    <m/>
    <n v="0"/>
    <n v="23.1"/>
    <s v="NO_CONCILIADO"/>
  </r>
  <r>
    <x v="54"/>
    <m/>
    <x v="54"/>
    <x v="32"/>
    <s v="O22603250002"/>
    <s v="BOD"/>
    <n v="2260325"/>
    <m/>
    <s v="00423012001 DEPOSITO DE EFECTIVO, DEPOSITANTE: CRISTHIAN DIEGO CRUZ TAPIA, CONCEPTO: DEVOLUCION BONO REFRIGERIO, CUENTA DE DEPOSITO: CUENTA UNICA DEL TESORO"/>
    <m/>
    <m/>
    <m/>
    <m/>
    <m/>
    <m/>
    <n v="0"/>
    <n v="289.13"/>
    <s v="NO_CONCILIADO"/>
  </r>
  <r>
    <x v="29"/>
    <m/>
    <x v="29"/>
    <x v="32"/>
    <s v="O22603260002"/>
    <s v="BOD"/>
    <n v="2260326"/>
    <m/>
    <s v="00599012001 DEPOSITO DE EFECTIVO, DEPOSITANTE: E.B.A., CONCEPTO: DEVOLUCION DE CREDITO FISCAL FACTURA N° 899828, CUENTA DE DEPOSITO: CUENTA UNICA DEL TESORO"/>
    <m/>
    <m/>
    <m/>
    <m/>
    <m/>
    <m/>
    <n v="0"/>
    <n v="180.9"/>
    <s v="NO_CONCILIADO"/>
  </r>
  <r>
    <x v="40"/>
    <m/>
    <x v="40"/>
    <x v="32"/>
    <s v="O22603380002"/>
    <s v="BOD"/>
    <n v="2260338"/>
    <m/>
    <s v="00099021001 DEPOSITO DE EFECTIVO, DEPOSITANTE: MINISTERIO PUBLICO, CONCEPTO: DEVOLUCION PERMISO OSIN GOCE DE HABER, CUENTA DE DEPOSITO: CUENTA UNICA DEL TESORO"/>
    <m/>
    <m/>
    <m/>
    <m/>
    <m/>
    <m/>
    <n v="0"/>
    <n v="769.8"/>
    <s v="NO_CONCILIADO"/>
  </r>
  <r>
    <x v="56"/>
    <m/>
    <x v="56"/>
    <x v="32"/>
    <s v="O22603490002"/>
    <s v="BOD"/>
    <n v="2260349"/>
    <m/>
    <s v="00099021001 DEPOSITO DE EFECTIVO, DEPOSITANTE: ERLINDA CAHUANA CALLE, CONCEPTO: DEVOLUCION DE REFRIGERIO ABRIL 2024, CUENTA DE DEPOSITO: CUENTA UNICA DEL TESORO/DJBR"/>
    <m/>
    <m/>
    <m/>
    <m/>
    <m/>
    <m/>
    <n v="0"/>
    <n v="36"/>
    <s v="NO_CONCILIADO"/>
  </r>
  <r>
    <x v="56"/>
    <m/>
    <x v="56"/>
    <x v="32"/>
    <s v="O22603500002"/>
    <s v="BOD"/>
    <n v="2260350"/>
    <m/>
    <s v="00099021001 DEPOSITO DE EFECTIVO, DEPOSITANTE: ERLINDA CAHUANA CALLE, CONCEPTO: DEVOLUCION REFRIGERIO MAYO 2024, CUENTA DE DEPOSITO: CUENTA UNICA DEL TESORO/DJBR"/>
    <m/>
    <m/>
    <m/>
    <m/>
    <m/>
    <m/>
    <n v="0"/>
    <n v="72"/>
    <s v="NO_CONCILIADO"/>
  </r>
  <r>
    <x v="56"/>
    <m/>
    <x v="56"/>
    <x v="32"/>
    <s v="O22603510002"/>
    <s v="BOD"/>
    <n v="2260351"/>
    <m/>
    <s v="00099021001 DEPOSITO DE EFECTIVO, DEPOSITANTE: SHIRLEY GRACIELA CEREZO HUESO, CONCEPTO: DEVOLUCION REFRIGERIO MAYO 2024, CUENTA DE DEPOSITO: CUENTA UNICA DEL TESORO/DJBR"/>
    <m/>
    <m/>
    <m/>
    <m/>
    <m/>
    <m/>
    <n v="0"/>
    <n v="18"/>
    <s v="NO_CONCILIADO"/>
  </r>
  <r>
    <x v="56"/>
    <m/>
    <x v="56"/>
    <x v="32"/>
    <s v="O22603520002"/>
    <s v="BOD"/>
    <n v="2260352"/>
    <m/>
    <s v="00099021001 DEPOSITO DE EFECTIVO, DEPOSITANTE: DABEIBA VILLAGOMEZ CLAROS, CONCEPTO: DEVOLUCION REFRIGERIO ABRIL 2024, CUENTA DE DEPOSITO: CUENTA UNICA DEL TESORO/DJBR"/>
    <m/>
    <m/>
    <m/>
    <m/>
    <m/>
    <m/>
    <n v="0"/>
    <n v="18"/>
    <s v="NO_CONCILIADO"/>
  </r>
  <r>
    <x v="56"/>
    <m/>
    <x v="56"/>
    <x v="32"/>
    <s v="O22603530002"/>
    <s v="BOD"/>
    <n v="2260353"/>
    <m/>
    <s v="00099021001 DEPOSITO DE EFECTIVO, DEPOSITANTE: CARLOS JORGE AJHUACHO PACO, CONCEPTO: DEVOLUCION PAGO EN EXCESO AGUINALDO 2024, CUENTA DE DEPOSITO: CUENTA UNICA DEL TESORO/DJBR"/>
    <m/>
    <m/>
    <m/>
    <m/>
    <m/>
    <m/>
    <n v="0"/>
    <n v="18.04"/>
    <s v="NO_CONCILIADO"/>
  </r>
  <r>
    <x v="56"/>
    <m/>
    <x v="56"/>
    <x v="32"/>
    <s v="O22603540002"/>
    <s v="BOD"/>
    <n v="2260354"/>
    <m/>
    <s v="00099021001 DEPOSITO DE EFECTIVO, DEPOSITANTE: DABEIBA VILLAGOMEZ CLAROS, CONCEPTO: DEVOLUCION REFRIGERIO JUNIO 2024, CUENTA DE DEPOSITO: CUENTA UNICA DEL TESORO/DJBR"/>
    <m/>
    <m/>
    <m/>
    <m/>
    <m/>
    <m/>
    <n v="0"/>
    <n v="18"/>
    <s v="NO_CONCILIADO"/>
  </r>
  <r>
    <x v="56"/>
    <m/>
    <x v="56"/>
    <x v="32"/>
    <s v="O22603550002"/>
    <s v="BOD"/>
    <n v="2260355"/>
    <m/>
    <s v="00099021001 DEPOSITO DE EFECTIVO, DEPOSITANTE: CECIA CONDORI TERRAZAS, CONCEPTO: DEVOLUCION PAGO EN EXCESO AGUINALDO 2024, CUENTA DE DEPOSITO: CUENTA UNICA DEL TESORO/DJBR"/>
    <m/>
    <m/>
    <m/>
    <m/>
    <m/>
    <m/>
    <n v="0"/>
    <n v="54.72"/>
    <s v="NO_CONCILIADO"/>
  </r>
  <r>
    <x v="56"/>
    <m/>
    <x v="56"/>
    <x v="32"/>
    <s v="O22603570002"/>
    <s v="BOD"/>
    <n v="2260357"/>
    <m/>
    <s v="00099021001 DEPOSITO DE EFECTIVO, DEPOSITANTE: ULISES PLAZA VILLCA, CONCEPTO: DEVOLUCION PAGO EN EXCESO AGUINALDO 2024, CUENTA DE DEPOSITO: CUENTA UNICA DEL TESORO/DJBR"/>
    <m/>
    <m/>
    <m/>
    <m/>
    <m/>
    <m/>
    <n v="0"/>
    <n v="59.43"/>
    <s v="NO_CONCILIADO"/>
  </r>
  <r>
    <x v="17"/>
    <m/>
    <x v="17"/>
    <x v="32"/>
    <s v="O22603690002"/>
    <s v="BOD"/>
    <n v="2260369"/>
    <m/>
    <s v="00046171101 DEPOSITO DE EFECTIVO, DEPOSITANTE: SYROS CORP, CONCEPTO: SANCION JURIDICA, CUENTA DE DEPOSITO: CUENTA UNICA DEL TESORO"/>
    <m/>
    <m/>
    <m/>
    <m/>
    <m/>
    <m/>
    <n v="0"/>
    <n v="1000"/>
    <s v="NO_CONCILIADO"/>
  </r>
  <r>
    <x v="0"/>
    <m/>
    <x v="0"/>
    <x v="32"/>
    <s v="O22603770002"/>
    <s v="BOD"/>
    <n v="2260377"/>
    <m/>
    <s v="00099021001 DEPOSITO DE EFECTIVO, DEPOSITANTE: MARCELINO QUISPE RODRIGO, CONCEPTO: DEVOLUCION POR CONCEPTO DE INSTALACION Y GARANTIA, CUENTA DE DEPOSITO: CUENTA UNICA DEL TESORO"/>
    <m/>
    <m/>
    <m/>
    <m/>
    <m/>
    <m/>
    <n v="0"/>
    <n v="115.9"/>
    <s v="NO_CONCILIADO"/>
  </r>
  <r>
    <x v="17"/>
    <m/>
    <x v="17"/>
    <x v="32"/>
    <s v="O22603830002"/>
    <s v="BOD"/>
    <n v="2260383"/>
    <m/>
    <s v="00046171101 DEPOSITO DE EFECTIVO, DEPOSITANTE: BRIMEG SRL, CONCEPTO: SANCION JURIDICA, CUENTA DE DEPOSITO: CUENTA UNICA DEL TESORO"/>
    <m/>
    <m/>
    <m/>
    <m/>
    <m/>
    <m/>
    <n v="0"/>
    <n v="1667"/>
    <s v="NO_CONCILIADO"/>
  </r>
  <r>
    <x v="76"/>
    <m/>
    <x v="76"/>
    <x v="32"/>
    <s v="O22604050002"/>
    <s v="BOD"/>
    <n v="2260405"/>
    <m/>
    <s v="00522012001 DEPOSITO DE EFECTIVO, DEPOSITANTE: PAUL LEDEZMA ZAMBRANA, CONCEPTO: PAGO ALQUILER DIC. 2024 - ENERO Y FEBRERO 2025, CUENTA DE DEPOSITO: CUENTA UNICA DEL TESORO"/>
    <m/>
    <m/>
    <m/>
    <m/>
    <m/>
    <m/>
    <n v="0"/>
    <n v="9000"/>
    <s v="NO_CONCILIADO"/>
  </r>
  <r>
    <x v="76"/>
    <m/>
    <x v="76"/>
    <x v="32"/>
    <s v="O22604060002"/>
    <s v="BOD"/>
    <n v="2260406"/>
    <m/>
    <s v="00522012001 DEPOSITO DE EFECTIVO, DEPOSITANTE: DAVID LEDEZMA ZAMBRANA, CONCEPTO: PAGO ALQUILER DIC. 2024 - ENERO Y FEBRERO 2025, CUENTA DE DEPOSITO: CUENTA UNICA DEL TESORO"/>
    <m/>
    <m/>
    <m/>
    <m/>
    <m/>
    <m/>
    <n v="0"/>
    <n v="7500"/>
    <s v="NO_CONCILIADO"/>
  </r>
  <r>
    <x v="76"/>
    <m/>
    <x v="76"/>
    <x v="32"/>
    <s v="O22604090002"/>
    <s v="BOD"/>
    <n v="2260409"/>
    <m/>
    <s v="00522012001 DEPOSITO DE EFECTIVO, DEPOSITANTE: MAURICIO LUJAN CUASACE, CONCEPTO: PAGO ALQUILER DIC. 2024 - ENERO Y FEBRERO 2025, CUENTA DE DEPOSITO: CUENTA UNICA DEL TESORO"/>
    <m/>
    <m/>
    <m/>
    <m/>
    <m/>
    <m/>
    <n v="0"/>
    <n v="15300"/>
    <s v="NO_CONCILIADO"/>
  </r>
  <r>
    <x v="76"/>
    <m/>
    <x v="76"/>
    <x v="32"/>
    <s v="O22604110002"/>
    <s v="BOD"/>
    <n v="2260411"/>
    <m/>
    <s v="00522012001 DEPOSITO DE EFECTIVO, DEPOSITANTE: ELVIS CALLE FERNANDEZ, CONCEPTO: PAGO ALQUILER OCT. NOV. Y DIC. 2024, CUENTA DE DEPOSITO: CUENTA UNICA DEL TESORO"/>
    <m/>
    <m/>
    <m/>
    <m/>
    <m/>
    <m/>
    <n v="0"/>
    <n v="10650"/>
    <s v="NO_CONCILIADO"/>
  </r>
  <r>
    <x v="76"/>
    <m/>
    <x v="76"/>
    <x v="32"/>
    <s v="O22604140002"/>
    <s v="BOD"/>
    <n v="2260414"/>
    <m/>
    <s v="00522012001 DEPOSITO DE EFECTIVO, DEPOSITANTE: ELVIS CALLE FERNANDEZ, CONCEPTO: PAGO A CUENTA TERCER PAGO DE ACUERDO A COMPROMISO SUSCRITO, CUENTA DE DEPOSITO: CUENTA UNICA DEL TESORO"/>
    <m/>
    <m/>
    <m/>
    <m/>
    <m/>
    <m/>
    <n v="0"/>
    <n v="10000"/>
    <s v="NO_CONCILIADO"/>
  </r>
  <r>
    <x v="76"/>
    <m/>
    <x v="76"/>
    <x v="32"/>
    <s v="O22604170002"/>
    <s v="BOD"/>
    <n v="2260417"/>
    <m/>
    <s v="00522012001 DEPOSITO DE EFECTIVO, DEPOSITANTE: ORLANDO ROQUE CHAMBI, CONCEPTO: ALQUILER MESES NOV. Y DIC. 2024 SEGUN CONTRATO N°53, CUENTA DE DEPOSITO: CUENTA UNICA DEL TESORO"/>
    <m/>
    <m/>
    <m/>
    <m/>
    <m/>
    <m/>
    <n v="0"/>
    <n v="800"/>
    <s v="NO_CONCILIADO"/>
  </r>
  <r>
    <x v="76"/>
    <m/>
    <x v="76"/>
    <x v="32"/>
    <s v="O22604180002"/>
    <s v="BOD"/>
    <n v="2260418"/>
    <m/>
    <s v="00522012001 DEPOSITO DE EFECTIVO, DEPOSITANTE: ORLANDO ROQUE CHAMBI, CONCEPTO: ALQUILER MESES NOV. Y DIC. 2024 SEGUN CONTRATO N°54, CUENTA DE DEPOSITO: CUENTA UNICA DEL TESORO"/>
    <m/>
    <m/>
    <m/>
    <m/>
    <m/>
    <m/>
    <n v="0"/>
    <n v="800"/>
    <s v="NO_CONCILIADO"/>
  </r>
  <r>
    <x v="76"/>
    <m/>
    <x v="76"/>
    <x v="32"/>
    <s v="O22604200002"/>
    <s v="BOD"/>
    <n v="2260420"/>
    <m/>
    <s v="00522012001 DEPOSITO DE EFECTIVO, DEPOSITANTE: ORLANDO ROQUE CHAMBI, CONCEPTO: ALQUILER MESES NOV. Y DIC. 2024 SEGUN CONTRATO N°55, CUENTA DE DEPOSITO: CUENTA UNICA DEL TESORO"/>
    <m/>
    <m/>
    <m/>
    <m/>
    <m/>
    <m/>
    <n v="0"/>
    <n v="800"/>
    <s v="NO_CONCILIADO"/>
  </r>
  <r>
    <x v="76"/>
    <m/>
    <x v="76"/>
    <x v="32"/>
    <s v="O22604210002"/>
    <s v="BOD"/>
    <n v="2260421"/>
    <m/>
    <s v="00522012001 DEPOSITO DE EFECTIVO, DEPOSITANTE: SEBASTIANA PARDO MENECES, CONCEPTO: ALQUILER MES DICIEMBRE 2024 SEGUN CONTRATO N°56, CUENTA DE DEPOSITO: CUENTA UNICA DEL TESORO"/>
    <m/>
    <m/>
    <m/>
    <m/>
    <m/>
    <m/>
    <n v="0"/>
    <n v="300"/>
    <s v="NO_CONCILIADO"/>
  </r>
  <r>
    <x v="76"/>
    <m/>
    <x v="76"/>
    <x v="32"/>
    <s v="O22604230002"/>
    <s v="BOD"/>
    <n v="2260423"/>
    <m/>
    <s v="00522012001 DEPOSITO DE EFECTIVO, DEPOSITANTE: SEBASTIANA PARDO MENECES, CONCEPTO: ALQUILER MES DICIEMBRE 2024 SEGUN CONTRATO N°57, CUENTA DE DEPOSITO: CUENTA UNICA DEL TESORO"/>
    <m/>
    <m/>
    <m/>
    <m/>
    <m/>
    <m/>
    <n v="0"/>
    <n v="300"/>
    <s v="NO_CONCILIADO"/>
  </r>
  <r>
    <x v="76"/>
    <m/>
    <x v="76"/>
    <x v="32"/>
    <s v="O22604250002"/>
    <s v="BOD"/>
    <n v="2260425"/>
    <m/>
    <s v="00522012001 DEPOSITO DE EFECTIVO, DEPOSITANTE: CONSUELO MARISOL LOPEZ CEREZO, CONCEPTO: PAGO ALQUILER NOV. 2024 - DIC. 2024 Y ENERO 2025, CUENTA DE DEPOSITO: CUENTA UNICA DEL TESORO"/>
    <m/>
    <m/>
    <m/>
    <m/>
    <m/>
    <m/>
    <n v="0"/>
    <n v="7650"/>
    <s v="NO_CONCILIADO"/>
  </r>
  <r>
    <x v="56"/>
    <m/>
    <x v="56"/>
    <x v="32"/>
    <s v="O22604270002"/>
    <s v="BOD"/>
    <n v="2260427"/>
    <m/>
    <s v="00099021001 DEPOSITO DE EFECTIVO, DEPOSITANTE: GONZALO MARZOLINI CANIZARES BUSTILLOS, CONCEPTO: DEVOLUCION EXAMEN PREOCUPACIONAL GESTION 2024, CUENTA DE DEPOSITO: CUENTA UNICA DEL TESORO/DJBR"/>
    <m/>
    <m/>
    <m/>
    <m/>
    <m/>
    <m/>
    <n v="0"/>
    <n v="100"/>
    <s v="NO_CONCILIADO"/>
  </r>
  <r>
    <x v="10"/>
    <m/>
    <x v="10"/>
    <x v="32"/>
    <s v="O22604360002"/>
    <s v="BOD"/>
    <n v="2260436"/>
    <m/>
    <s v="00383012001 DEPOSITO DE EFECTIVO, DEPOSITANTE: AGENCIA BOLIVIANA DE CORREOS, CONCEPTO: REGIONAL LA PAZ 10-15/02/2025, CUENTA DE DEPOSITO: CUENTA UNICA DEL TESORO"/>
    <m/>
    <m/>
    <m/>
    <m/>
    <m/>
    <m/>
    <n v="0"/>
    <n v="47196.9"/>
    <s v="NO_CONCILIADO"/>
  </r>
  <r>
    <x v="13"/>
    <m/>
    <x v="13"/>
    <x v="32"/>
    <s v="B22602140002"/>
    <s v="BOD"/>
    <n v="2260214"/>
    <m/>
    <s v="00513212001 DEP.DE CHEQ.AJENOS,RET.DE CAM.,CONCEPTO: REVERSION DE FONDOS,DEP.: MARCO ANTONIO OLMOS FLORES , PROCEDENCIA: BANCO UNION S.A., CHEQUE: 831, FECHA DE EMISION:17/02/2025"/>
    <m/>
    <m/>
    <m/>
    <m/>
    <m/>
    <m/>
    <n v="0"/>
    <n v="3598"/>
    <s v="NO_CONCILIADO"/>
  </r>
  <r>
    <x v="14"/>
    <m/>
    <x v="14"/>
    <x v="32"/>
    <s v="B22602620002"/>
    <s v="BOD"/>
    <n v="2260262"/>
    <m/>
    <s v="00099021001 DEP.DE CHEQ.AJENOS,RET.DE CAM.,CONCEPTO: DEVOLUCION INCAPACIDAD SEPTIEMBRE 2024,DEP.: CAJA PETROLERA DE SALUD OFICINA NACIONAL , PROCEDENCIA: BANCO UNION S.A., CHEQUE: 22652, FECHA DE EMISION:18/02/2025"/>
    <m/>
    <m/>
    <m/>
    <m/>
    <m/>
    <m/>
    <n v="0"/>
    <n v="10549.5"/>
    <s v="NO_CONCILIADO"/>
  </r>
  <r>
    <x v="14"/>
    <m/>
    <x v="14"/>
    <x v="32"/>
    <s v="B22602650002"/>
    <s v="BOD"/>
    <n v="2260265"/>
    <m/>
    <s v="00099021001 DEP.DE CHEQ.AJENOS,RET.DE CAM.,CONCEPTO: DEVOLUCION INCAPACIDAD AGOSTO 2024,DEP.: CAJA PETROLERA DE SALUD OFICINA NACIONAL , PROCEDENCIA: BANCO UNION S.A., CHEQUE: 22653, FECHA DE EMISION:18/02/2025"/>
    <m/>
    <m/>
    <m/>
    <m/>
    <m/>
    <m/>
    <n v="0"/>
    <n v="3516.5"/>
    <s v="NO_CONCILIADO"/>
  </r>
  <r>
    <x v="0"/>
    <m/>
    <x v="0"/>
    <x v="32"/>
    <s v="B22602780002"/>
    <s v="BOD"/>
    <n v="2260278"/>
    <m/>
    <s v="00099021001 DEP.DE CHEQ.AJENOS,RET.DE CAM.,CONCEPTO: DEVOLUCION DE HABERES ENERO 2025,DEP.: ESTHER SANCHEZ PEÑA , PROCEDENCIA: BANCO UNION S.A., CHEQUE: 213504, FECHA DE EMISION:18/02/2025"/>
    <m/>
    <m/>
    <m/>
    <m/>
    <m/>
    <m/>
    <n v="0"/>
    <n v="2685"/>
    <s v="NO_CONCILIADO"/>
  </r>
  <r>
    <x v="0"/>
    <m/>
    <x v="0"/>
    <x v="32"/>
    <s v="B22602820002"/>
    <s v="BOD"/>
    <n v="2260282"/>
    <m/>
    <s v="00099021001 DEP.DE CHEQ.AJENOS,RET.DE CAM.,CONCEPTO: BOLETA MES DE ENERO 2025,DEP.: YULENKA KATYA VLADISLAVIC MENDOZA , PROCEDENCIA: BANCO UNION S.A., CHEQUE: 213505, FECHA DE EMISION:18/02/2025"/>
    <m/>
    <m/>
    <m/>
    <m/>
    <m/>
    <m/>
    <n v="0"/>
    <n v="2650.34"/>
    <s v="NO_CONCILIADO"/>
  </r>
  <r>
    <x v="11"/>
    <m/>
    <x v="11"/>
    <x v="32"/>
    <s v="B22602830002"/>
    <s v="BOD"/>
    <n v="2260283"/>
    <m/>
    <s v="00291012008 DEP.DE CHEQ.AJENOS,RET.DE CAM.,CONCEPTO: DEPÓSITO,DEP.: KATHERINE ALEJANDRA VILLA TAPIA , PROCEDENCIA: BANCO UNION S.A., CHEQUE: 213506, FECHA DE EMISION:18/02/2025"/>
    <m/>
    <m/>
    <m/>
    <m/>
    <m/>
    <m/>
    <n v="0"/>
    <n v="16945.66"/>
    <s v="NO_CONCILIADO"/>
  </r>
  <r>
    <x v="82"/>
    <m/>
    <x v="82"/>
    <x v="32"/>
    <s v="B22603320002"/>
    <s v="BOD"/>
    <n v="2260332"/>
    <m/>
    <s v="00670012003 DEP.DE CHEQ.AJENOS,RET.DE CAM.,CONCEPTO: OTROS INGRESOS,DEP.: TED TARIJA , PROCEDENCIA: BANCO UNION S.A., CHEQUE: 4141, FECHA DE EMISION:13/02/2025"/>
    <m/>
    <m/>
    <m/>
    <m/>
    <m/>
    <m/>
    <n v="0"/>
    <n v="3385"/>
    <s v="NO_CONCILIADO"/>
  </r>
  <r>
    <x v="82"/>
    <m/>
    <x v="82"/>
    <x v="32"/>
    <s v="B22603330002"/>
    <s v="BOD"/>
    <n v="2260333"/>
    <m/>
    <s v="00670012002 DEP.DE CHEQ.AJENOS,RET.DE CAM.,CONCEPTO: PAGO DE SEGURO,DEP.: SERECI CHUQUISACA , PROCEDENCIA: BANCO NACIONAL DE BOLIVIA S.A., CHEQUE: 283104, FECHA DE EMISION:05/02/2025"/>
    <m/>
    <m/>
    <m/>
    <m/>
    <m/>
    <m/>
    <n v="0"/>
    <n v="31335"/>
    <s v="NO_CONCILIADO"/>
  </r>
  <r>
    <x v="12"/>
    <m/>
    <x v="12"/>
    <x v="32"/>
    <s v="G30351430003"/>
    <s v="COB"/>
    <n v="19655"/>
    <m/>
    <s v="PAGO A FIDA PRÉSTAMO 2000004132 VCTO. 15-02-2025 POR CUENTA DE TGN , NTI. 019655 VALOR 18-02-2025 INTERESES USD 193.879,32 CTA. 3987 CUENTA UNICA DEL TESORO LIB. 00099021001 REF.: COMISIONES BANCARIAS"/>
    <m/>
    <m/>
    <m/>
    <m/>
    <m/>
    <m/>
    <n v="1690.02"/>
    <n v="0"/>
    <s v="NO_CONCILIADO"/>
  </r>
  <r>
    <x v="14"/>
    <m/>
    <x v="14"/>
    <x v="32"/>
    <s v="J06284840002"/>
    <s v="NTE"/>
    <n v="11206240"/>
    <m/>
    <s v="A:00099021001 Transferencia que realizamos a solicitud de la Unidad de Administración e Información Salarial mediante nota CITE: MEFP/VTCP/DGPOT/UAIS/N°47/2025, informe MEFP/VTCP/DGPOT/UAIS/No.23/2025 para la reversión definitiva de las Boletas de Pago solicitadas por el SENASIR consignadas en el comprobante de pago N° 72051 H.R. 2025-05855-R"/>
    <m/>
    <m/>
    <m/>
    <m/>
    <m/>
    <m/>
    <n v="0"/>
    <n v="43704"/>
    <s v="NO_CONCILIADO"/>
  </r>
  <r>
    <x v="34"/>
    <m/>
    <x v="34"/>
    <x v="32"/>
    <s v="J06284850002"/>
    <s v="NTE"/>
    <n v="10971323"/>
    <m/>
    <s v="A:00862012001 GAM DE VIACHA, TRANSFERENCIA DE RECUPERACIONES SEGÚN NOTA INTERNA GEF-LCR-DYF-0123-NOT/25, POR CONCEPTO DE REMUNERACION DE ADMINISTRACION QUE CORRESPONDE AL FNDR DE ACUERDO A CONTRATO DE FIDEICOMISO “CONTRAPARTES LOCALES” (CL)"/>
    <m/>
    <m/>
    <m/>
    <m/>
    <m/>
    <m/>
    <n v="0"/>
    <n v="4743.33"/>
    <s v="NO_CONCILIADO"/>
  </r>
  <r>
    <x v="34"/>
    <m/>
    <x v="34"/>
    <x v="32"/>
    <s v="J06284870002"/>
    <s v="NTE"/>
    <n v="10971351"/>
    <m/>
    <s v="A:00862012001 GAM DE VILLA CHARCAS, TRANSFERENCIA DE RECUPERACIONES SEGÚN NOTA INTERNA GEF-LCR-DYF-0123-NOT/25, POR CONCEPTO DE REMUNERACION DE ADMINISTRACION (INTERES PENAL) QUE CORRESPONDE AL FNDR DE ACUERDO A CONTRATO DE FIDEICOMISO “CONTRAPARTES LOCALES” (CL)"/>
    <m/>
    <m/>
    <m/>
    <m/>
    <m/>
    <m/>
    <n v="0"/>
    <n v="0.09"/>
    <s v="NO_CONCILIADO"/>
  </r>
  <r>
    <x v="34"/>
    <m/>
    <x v="34"/>
    <x v="32"/>
    <s v="J06284880002"/>
    <s v="NTE"/>
    <n v="11184690"/>
    <m/>
    <s v="A:00862012001 GAM DE PUCARANI, TRANSFERENCIA DE RECUPERACIONES SEGÚN NOTA INTERNA GEF-LCR-DYF-0141-NOT/25, POR CONCEPTO DE REMUNERACION DE ADMINISTRACION, PAGO ANTICIPADO QUE CORRESPONDE AL FNDR DE ACUERDO A CONTRATO DE FIDEICOMISO “CONTRAPARTES LOCALES” (CL)"/>
    <m/>
    <m/>
    <m/>
    <m/>
    <m/>
    <m/>
    <n v="0"/>
    <n v="0.16"/>
    <s v="NO_CONCILIADO"/>
  </r>
  <r>
    <x v="34"/>
    <m/>
    <x v="34"/>
    <x v="32"/>
    <s v="J06284890002"/>
    <s v="NTE"/>
    <n v="10971363"/>
    <m/>
    <s v="A:00862012001 GAM DE PADCAYA, TRANSFERENCIA DE RECUPERACIONES SEGÚN NOTA INTERNA GEF-LCR-DYF-0123-NOT/25, POR CONCEPTO DE REMUNERACION DE ADMINISTRACION (INTERES PENAL) QUE CORRESPONDE AL FNDR DE ACUERDO A CONTRATO DE FIDEICOMISO “CONTRAPARTES LOCALES” (CL)"/>
    <m/>
    <m/>
    <m/>
    <m/>
    <m/>
    <m/>
    <n v="0"/>
    <n v="0.09"/>
    <s v="NO_CONCILIADO"/>
  </r>
  <r>
    <x v="34"/>
    <m/>
    <x v="34"/>
    <x v="32"/>
    <s v="J06284900002"/>
    <s v="NTE"/>
    <n v="11033183"/>
    <m/>
    <s v="A:00862012001 GAM DE SAN PABLO DE HUACARETA, TRANSFERENCIA DE RECUPERACIONES SEGÚN NOTA INTERNA GEF-LCR-DYF-0112-NOT/25, POR CONCEPTO DE REMUNERACION DE ADMINISTRACION QUE CORRESPONDE AL FNDR DE ACUERDO A CONTRATO DE FIDEICOMISO “CONTRAPARTES LOCALES” (CL)"/>
    <m/>
    <m/>
    <m/>
    <m/>
    <m/>
    <m/>
    <n v="0"/>
    <n v="486.61"/>
    <s v="NO_CONCILIADO"/>
  </r>
  <r>
    <x v="34"/>
    <m/>
    <x v="34"/>
    <x v="32"/>
    <s v="J06284910002"/>
    <s v="NTE"/>
    <n v="11033184"/>
    <m/>
    <s v="A:00862012001 GAM DE SAN PABLO DE HUACARETA, TRANSFERENCIA DE RECUPERACIONES SEGÚN NOTA INTERNA GEF-LCR-DYF-0112-NOT/25, POR CONCEPTO DE REMUNERACION DE ADMINISTRACION (INTERES PENAL) QUE CORRESPONDE AL FNDR DE ACUERDO A CONTRATO DE FIDEICOMISO “CONTRAPARTES LOCALES” (CL)"/>
    <m/>
    <m/>
    <m/>
    <m/>
    <m/>
    <m/>
    <n v="0"/>
    <n v="2.63"/>
    <s v="NO_CONCILIADO"/>
  </r>
  <r>
    <x v="34"/>
    <m/>
    <x v="34"/>
    <x v="32"/>
    <s v="J06284920002"/>
    <s v="NTE"/>
    <n v="10971350"/>
    <m/>
    <s v="A:00862012001 GAM DE VIACHA, TRANSFERENCIA DE RECUPERACIONES SEGÚN NOTA INTERNA GEF-LCR-DYF-0123-NOT/25, POR CONCEPTO DE REMUNERACION DE ADMINISTRACION (INTERES PENAL) QUE CORRESPONDE AL FNDR DE ACUERDO A CONTRATO DE FIDEICOMISO “CONTRAPARTES LOCALES” (CL)"/>
    <m/>
    <m/>
    <m/>
    <m/>
    <m/>
    <m/>
    <n v="0"/>
    <n v="26.99"/>
    <s v="NO_CONCILIADO"/>
  </r>
  <r>
    <x v="6"/>
    <m/>
    <x v="6"/>
    <x v="32"/>
    <s v="Q21726690002"/>
    <s v="CRV"/>
    <n v="2172669"/>
    <m/>
    <s v="NUMERO DE LIBRETA CUT: 00099021001 OPERACIÓN E75 TRANSFERENCIA DE LA CUENTA FISCAL BUN A LA CUT EN MN TRANSF.FDOS.AL.BCB GOB. AUTONOMO MCPAL. DE VILLA TUNARI CITE: G.A.M.V.T. NÂ° 135/2025 CUENTA CUT 3987 LIBRETA NÂ° 00099021001"/>
    <m/>
    <m/>
    <m/>
    <m/>
    <m/>
    <m/>
    <n v="0"/>
    <n v="533323.31000000006"/>
    <s v="NO_CONCILIADO"/>
  </r>
  <r>
    <x v="6"/>
    <m/>
    <x v="6"/>
    <x v="32"/>
    <s v="Q21726700002"/>
    <s v="CRV"/>
    <n v="2172670"/>
    <m/>
    <s v="NUMERO DE LIBRETA CUT: 00099021001 OPERACIÓN E75 TRANSFERENCIA DE LA CUENTA FISCAL BUN A LA CUT EN MN TRANSF.FDOS.AL.BCB GOB. AUTONOMO MCPAL. DE VILLA TUNARI CITE: G.A.M.V.T. NÂ° 134/2025 CUENTA CUT 3987 LIBRETA NÂ° 00099021001"/>
    <m/>
    <m/>
    <m/>
    <m/>
    <m/>
    <m/>
    <n v="0"/>
    <n v="220383.82"/>
    <s v="NO_CONCILIADO"/>
  </r>
  <r>
    <x v="6"/>
    <m/>
    <x v="6"/>
    <x v="32"/>
    <s v="Q21726710002"/>
    <s v="CRV"/>
    <n v="2172671"/>
    <m/>
    <s v="NUMERO DE LIBRETA CUT: 00099021001 OPERACIÓN E75 TRANSFERENCIA DE LA CUENTA FISCAL BUN A LA CUT EN MN TRANSF.FDOS.AL.BCB GOB. AUTONOMO MCPAL. DE VILLA TUNARI CITE: G.A.M.V.T. NÂ° 128/2025 CUENTA CUT 3987 LIBRETA NÂ° 00099021001"/>
    <m/>
    <m/>
    <m/>
    <m/>
    <m/>
    <m/>
    <n v="0"/>
    <n v="12869.52"/>
    <s v="NO_CONCILIADO"/>
  </r>
  <r>
    <x v="6"/>
    <m/>
    <x v="6"/>
    <x v="32"/>
    <s v="Q21726720002"/>
    <s v="CRV"/>
    <n v="2172672"/>
    <m/>
    <s v="NUMERO DE LIBRETA CUT: 00099021001 OPERACIÓN E75 TRANSFERENCIA DE LA CUENTA FISCAL BUN A LA CUT EN MN TRANSF.FDOS.AL.BCB DE GOB. AUTONOMO MCPAL. DE VILLA TUNARI CITE: G.A.M.V.T. NÂ° 129/2025 CUENTA CUT 3987 LIBRETA NÂ° 00099021001"/>
    <m/>
    <m/>
    <m/>
    <m/>
    <m/>
    <m/>
    <n v="0"/>
    <n v="457.8"/>
    <s v="NO_CONCILIADO"/>
  </r>
  <r>
    <x v="6"/>
    <m/>
    <x v="6"/>
    <x v="32"/>
    <s v="Q21726740002"/>
    <s v="CRV"/>
    <n v="2172674"/>
    <m/>
    <s v="NUMERO DE LIBRETA CUT: 00099021001 OPERACIÓN E75 TRANSFERENCIA DE LA CUENTA FISCAL BUN A LA CUT EN MN TRANSF.FDOS.AL.BCB GOB. AUTONOMO MCPAL. DE VILLA TUNARI CITE: G.A.M.V.T. NÂ° 130/2025 CUENTA CUT 3987 LIBRETA NÂ° 00099021001"/>
    <m/>
    <m/>
    <m/>
    <m/>
    <m/>
    <m/>
    <n v="0"/>
    <n v="18739.919999999998"/>
    <s v="NO_CONCILIADO"/>
  </r>
  <r>
    <x v="6"/>
    <m/>
    <x v="6"/>
    <x v="32"/>
    <s v="Q21726750002"/>
    <s v="CRV"/>
    <n v="2172675"/>
    <m/>
    <s v="NUMERO DE LIBRETA CUT: 00099021001 OPERACIÓN E75 TRANSFERENCIA DE LA CUENTA FISCAL BUN A LA CUT EN MN TRANSF.FDOS.AL.BCB GOB. AUTONOMO MCPAL. DE VILLA TUNARI CITE: G.A.M.V.T. NÂ° 131/2025 CUENTA CUT 3987 LIBRETA NÂ° 00099021001"/>
    <m/>
    <m/>
    <m/>
    <m/>
    <m/>
    <m/>
    <n v="0"/>
    <n v="7550.63"/>
    <s v="NO_CONCILIADO"/>
  </r>
  <r>
    <x v="6"/>
    <m/>
    <x v="6"/>
    <x v="32"/>
    <s v="Q21726770002"/>
    <s v="CRV"/>
    <n v="2172677"/>
    <m/>
    <s v="NUMERO DE LIBRETA CUT: 00099021001 OPERACIÓN E75 TRANSFERENCIA DE LA CUENTA FISCAL BUN A LA CUT EN MN TRANSF.FDOS.AL.BCB GOB. AUTONOMO MCPAL. DE VILLA TUNARI CITE: G.A.M.V.T. NÂ° 132/2025 CUENTA CUT 3987 LIBRETA NÂ° 00099021001"/>
    <m/>
    <m/>
    <m/>
    <m/>
    <m/>
    <m/>
    <n v="0"/>
    <n v="93550.84"/>
    <s v="NO_CONCILIADO"/>
  </r>
  <r>
    <x v="6"/>
    <m/>
    <x v="6"/>
    <x v="32"/>
    <s v="Q21726780002"/>
    <s v="CRV"/>
    <n v="2172678"/>
    <m/>
    <s v="NUMERO DE LIBRETA CUT: 00099021001 OPERACIÓN E75 TRANSFERENCIA DE LA CUENTA FISCAL BUN A LA CUT EN MN TRANSF.FDOS.AL.BCB GOB. AUTONOMO MCPAL. DE VILLA TUNARI CITE: G.A.M.V.T. NÂ° 133/2025 CUENTA CUT 3987 LIBRETA NÂ° 00099021001"/>
    <m/>
    <m/>
    <m/>
    <m/>
    <m/>
    <m/>
    <n v="0"/>
    <n v="99370.52"/>
    <s v="NO_CONCILIADO"/>
  </r>
  <r>
    <x v="6"/>
    <m/>
    <x v="6"/>
    <x v="32"/>
    <s v="Q21726800002"/>
    <s v="CRV"/>
    <n v="2172680"/>
    <m/>
    <s v="NUMERO DE LIBRETA CUT: 00099021001 OPERACIÓN E75 TRANSFERENCIA DE LA CUENTA FISCAL BUN A LA CUT EN MN TRANSF.FDOS.AL.BCB GOBIERNO AUTONOMO MUNICIPAL DE CARANAVI CITE: G.A.M.C. DESP./MAE-EHT/NÂ°029/2025 CUENTA CUT 3987 LIBRETA NÂ° 00099021001"/>
    <m/>
    <m/>
    <m/>
    <m/>
    <m/>
    <m/>
    <n v="0"/>
    <n v="182045.2"/>
    <s v="NO_CONCILIADO"/>
  </r>
  <r>
    <x v="12"/>
    <m/>
    <x v="12"/>
    <x v="32"/>
    <s v="G30352900003"/>
    <s v="COB"/>
    <n v="19678"/>
    <m/>
    <s v="PAGO A CAF PRÉSTAMO CFA011419 VCTO. 18-02-2025 POR CUENTA DE TGN , NTI. 019678 VALOR 18-02-2025 INTERESES USD 12.470.001,25 CTA. 3987 CUENTA UNICA DEL TESORO LIB. 00099021001 REF.: COMISIONES BANCARIAS"/>
    <m/>
    <m/>
    <m/>
    <m/>
    <m/>
    <m/>
    <n v="85904.2"/>
    <n v="0"/>
    <s v="NO_CONCILIADO"/>
  </r>
  <r>
    <x v="11"/>
    <m/>
    <x v="11"/>
    <x v="32"/>
    <s v="S11196410002"/>
    <s v="CRV"/>
    <n v="1119641"/>
    <m/>
    <s v="||TRANSFERENCIA DE FONDOS POR INSTRUCCIONES DEL IDA POR COMPRA DE BOLIVIANOS Y DESEMBOLSO DEL PRÉSTAMO IDA 5744-BO PROYECTO DE DESARROLLO DE CAPACIDADES DEL SECTOR VIAL (REM.EXT) REF.: 3666560 REEMBOLSO DLI 3.2 Y 3.3 LIBRETA N° 00291014301 ABC-ADMINISTRADORA BOLIVIANA DE CARRETERAS"/>
    <m/>
    <m/>
    <m/>
    <m/>
    <m/>
    <m/>
    <n v="0"/>
    <n v="3132320.59"/>
    <s v="NO_CONCILIADO"/>
  </r>
  <r>
    <x v="11"/>
    <m/>
    <x v="11"/>
    <x v="32"/>
    <s v="S11196420001"/>
    <s v="COB"/>
    <n v="1119642"/>
    <m/>
    <s v="||COBRO DE ÚTILES DE ESCRITORIO POR TRANSFERENCIA DE FONDOS (REM. EXT) Y DESEMBOLSO DEL PRESTAMO IDA 5744-BO PROYECTO DE DESARROLLO DE CAPACIDADES DEL SECTOR VIAL (REM. EXT) REF. AC3666560 REEMBOLSO DLI 3.2 Y 3.3 LIBRETA N° 00291012002 ABC-RECURSOS PROPIOS REF.: ÚTILES DE ESCRITORIO"/>
    <m/>
    <m/>
    <m/>
    <m/>
    <m/>
    <m/>
    <n v="60"/>
    <n v="0"/>
    <s v="NO_CONCILIADO"/>
  </r>
  <r>
    <x v="12"/>
    <m/>
    <x v="12"/>
    <x v="32"/>
    <s v="G30355820003"/>
    <s v="COB"/>
    <n v="19627"/>
    <m/>
    <s v="PAGO A IDA PRÉSTAMO 4068-BO VCTO. 15-02-2025 POR CUENTA DE TGN , NTI. 019627 VALOR 18-02-2025 CAPITAL USD 309.716,74 INTERESES USD 200.618,62 CTA. 3987 CUENTA UNICA DEL TESORO LIB. 00099021001 REF.: COMISIONES BANCARIAS"/>
    <m/>
    <m/>
    <m/>
    <m/>
    <m/>
    <m/>
    <n v="3860.93"/>
    <n v="0"/>
    <s v="NO_CONCILIADO"/>
  </r>
  <r>
    <x v="12"/>
    <m/>
    <x v="12"/>
    <x v="32"/>
    <s v="G30357460003"/>
    <s v="COB"/>
    <n v="19653"/>
    <m/>
    <s v="PAGO A BID PRÉSTAMO 4414/KI-BO VCTO. 15-02-2025 POR CUENTA DE TGN , NTI. 019653 VALOR 18-02-2025 INTERESES USD 80.466,05 CTA. 3987 CUENTA UNICA DEL TESORO LIB. 00099021001 REF.: COMISIONES BANCARIAS"/>
    <m/>
    <m/>
    <m/>
    <m/>
    <m/>
    <m/>
    <n v="912.02"/>
    <n v="0"/>
    <s v="NO_CONCILIADO"/>
  </r>
  <r>
    <x v="12"/>
    <m/>
    <x v="12"/>
    <x v="32"/>
    <s v="G30357470003"/>
    <s v="COB"/>
    <n v="19673"/>
    <m/>
    <s v="PAGO A CAF PRÉSTAMO CFA009272 VCTO. 18-02-2025 POR CUENTA DE TGN , NTI. 019673 VALOR 18-02-2025 CAPITAL USD 3.219.737,79 INTERESES USD 1.533.844,90 CTA. 3987 CUENTA UNICA DEL TESORO LIB. 00099021001 REF.: COMISIONES BANCARIAS"/>
    <m/>
    <m/>
    <m/>
    <m/>
    <m/>
    <m/>
    <n v="32969.56"/>
    <n v="0"/>
    <s v="NO_CONCILIADO"/>
  </r>
  <r>
    <x v="12"/>
    <m/>
    <x v="12"/>
    <x v="32"/>
    <s v="G30357480003"/>
    <s v="COB"/>
    <n v="19677"/>
    <m/>
    <s v="PAGO A CAF PRÉSTAMO CFA009277 VCTO. 18-02-2025 POR CUENTA DE TGN , NTI. 019677 VALOR 18-02-2025 CAPITAL USD 8.295.341,47 INTERESES USD 3.951.802,31 CTA. 3987 CUENTA UNICA DEL TESORO LIB. 00099021001 REF.: COMISIONES BANCARIAS"/>
    <m/>
    <m/>
    <m/>
    <m/>
    <m/>
    <m/>
    <n v="84375.38"/>
    <n v="0"/>
    <s v="NO_CONCILIADO"/>
  </r>
  <r>
    <x v="12"/>
    <m/>
    <x v="12"/>
    <x v="32"/>
    <s v="G30357490003"/>
    <s v="COB"/>
    <n v="19674"/>
    <m/>
    <s v="PAGO A BID PRÉSTAMO 3599/BL-BO VCTO. 15-02-2025 POR CUENTA DE TGN , NTI. 019674 VALOR 18-02-2025 INTERESES USD 14.375,05 CTA. 3987 CUENTA UNICA DEL TESORO LIB. 00099021001 REF.: COMISIONES BANCARIAS"/>
    <m/>
    <m/>
    <m/>
    <m/>
    <m/>
    <m/>
    <n v="458.65"/>
    <n v="0"/>
    <s v="NO_CONCILIADO"/>
  </r>
  <r>
    <x v="12"/>
    <m/>
    <x v="12"/>
    <x v="32"/>
    <s v="G30357500003"/>
    <s v="COB"/>
    <n v="19669"/>
    <m/>
    <s v="PAGO A BID PRÉSTAMO 3599/BL-BO VCTO. 15-02-2025 POR CUENTA DE TGN , NTI. 019669 VALOR 18-02-2025 CAPITAL USD 974.909,25 INTERESES USD 974.074,17 COMISIONES USD 9.760,77 CTA. 3987 CUENTA UNICA DEL TESORO LIB. 00099021001 REF.: COMISIONES BANCARIAS"/>
    <m/>
    <m/>
    <m/>
    <m/>
    <m/>
    <m/>
    <n v="13796.96"/>
    <n v="0"/>
    <s v="NO_CONCILIADO"/>
  </r>
  <r>
    <x v="12"/>
    <m/>
    <x v="12"/>
    <x v="32"/>
    <s v="G30357560003"/>
    <s v="COB"/>
    <n v="19624"/>
    <m/>
    <s v="PAGO A IDA PRÉSTAMO 3245-BO VCTO. 15-02-2025 POR CUENTA DE TGN , NTI. 019624 VALOR 18-02-2025 CAPITAL USD 295.037,40 INTERESES USD 93.303,36 CTA. 3987 CUENTA UNICA DEL TESORO LIB. 00099021001 REF.: COMISIONES BANCARIAS"/>
    <m/>
    <m/>
    <m/>
    <m/>
    <m/>
    <m/>
    <n v="3024.01"/>
    <n v="0"/>
    <s v="NO_CONCILIADO"/>
  </r>
  <r>
    <x v="12"/>
    <m/>
    <x v="12"/>
    <x v="32"/>
    <s v="G30357530003"/>
    <s v="COB"/>
    <n v="19621"/>
    <m/>
    <s v="PAGO A IDA PRÉSTAMO 3096-BO VCTO. 15-02-2025 POR CUENTA DE TGN , NTI. 019621 VALOR 18-02-2025 CAPITAL USD 126.668,06 INTERESES USD 37.433,34 CTA. 3987 CUENTA UNICA DEL TESORO LIB. 00099021001 REF.: COMISIONES BANCARIAS"/>
    <m/>
    <m/>
    <m/>
    <m/>
    <m/>
    <m/>
    <n v="1485.73"/>
    <n v="0"/>
    <s v="NO_CONCILIADO"/>
  </r>
  <r>
    <x v="12"/>
    <m/>
    <x v="12"/>
    <x v="32"/>
    <s v="G30357540003"/>
    <s v="COB"/>
    <n v="19622"/>
    <m/>
    <s v="PAGO A IDA PRÉSTAMO 3108-BO VCTO. 15-02-2025 POR CUENTA DE TGN , NTI. 019622 VALOR 18-02-2025 CAPITAL USD 61.791,88 INTERESES USD 18.260,87 CTA. 3987 CUENTA UNICA DEL TESORO LIB. 00099021001 REF.: COMISIONES BANCARIAS"/>
    <m/>
    <m/>
    <m/>
    <m/>
    <m/>
    <m/>
    <n v="909.14"/>
    <n v="0"/>
    <s v="NO_CONCILIADO"/>
  </r>
  <r>
    <x v="12"/>
    <m/>
    <x v="12"/>
    <x v="32"/>
    <s v="G30357550003"/>
    <s v="COB"/>
    <n v="19623"/>
    <m/>
    <s v="PAGO A IDA PRÉSTAMO 3235-BO VCTO. 15-02-2025 POR CUENTA DE TGN , NTI. 019623 VALOR 18-02-2025 CAPITAL USD 640.154,35 INTERESES USD 202.442,79 CTA. 3987 CUENTA UNICA DEL TESORO LIB. 00099021001 REF.: COMISIONES BANCARIAS"/>
    <m/>
    <m/>
    <m/>
    <m/>
    <m/>
    <m/>
    <n v="6140.24"/>
    <n v="0"/>
    <s v="NO_CONCILIADO"/>
  </r>
  <r>
    <x v="12"/>
    <m/>
    <x v="12"/>
    <x v="32"/>
    <s v="G30357570003"/>
    <s v="COB"/>
    <n v="19625"/>
    <m/>
    <s v="PAGO A IDA PRÉSTAMO 3630-BO VCTO. 15-02-2025 POR CUENTA DE TGN , NTI. 019625 VALOR 18-02-2025 CAPITAL USD 1.475.650,05 INTERESES USD 405.511,10 CTA. 3987 CUENTA UNICA DEL TESORO LIB. 00099021001 REF.: COMISIONES BANCARIAS"/>
    <m/>
    <m/>
    <m/>
    <m/>
    <m/>
    <m/>
    <n v="13264.76"/>
    <n v="0"/>
    <s v="NO_CONCILIADO"/>
  </r>
  <r>
    <x v="12"/>
    <m/>
    <x v="12"/>
    <x v="32"/>
    <s v="G30357580003"/>
    <s v="COB"/>
    <n v="19626"/>
    <m/>
    <s v="PAGO A IDA PRÉSTAMO 4067-0-BO VCTO. 15-02-2025 POR CUENTA DE TGN , NTI. 019626 VALOR 18-02-2025 CAPITAL USD 163.875,01 INTERESES USD 106.149,79 CTA. 3987 CUENTA UNICA DEL TESORO LIB. 00099021001 REF.: COMISIONES BANCARIAS"/>
    <m/>
    <m/>
    <m/>
    <m/>
    <m/>
    <m/>
    <n v="2212.34"/>
    <n v="0"/>
    <s v="NO_CONCILIADO"/>
  </r>
  <r>
    <x v="12"/>
    <m/>
    <x v="12"/>
    <x v="32"/>
    <s v="G30357600003"/>
    <s v="COB"/>
    <n v="19629"/>
    <m/>
    <s v="PAGO A IDA PRÉSTAMO 4366-BO VCTO. 15-02-2025 POR CUENTA DE TGN , NTI. 019629 VALOR 18-02-2025 CAPITAL USD 152.561,25 INTERESES USD 106.723,79 CTA. 3987 CUENTA UNICA DEL TESORO LIB. 00099021001 REF.: COMISIONES BANCARIAS"/>
    <m/>
    <m/>
    <m/>
    <m/>
    <m/>
    <m/>
    <n v="2138.73"/>
    <n v="0"/>
    <s v="NO_CONCILIADO"/>
  </r>
  <r>
    <x v="12"/>
    <m/>
    <x v="12"/>
    <x v="32"/>
    <s v="G30357610003"/>
    <s v="COB"/>
    <n v="19630"/>
    <m/>
    <s v="PAGO A IDA PRÉSTAMO 4377-BO VCTO. 15-02-2025 POR CUENTA DE TGN , NTI. 019630 VALOR 18-02-2025 CAPITAL USD 54.853,21 INTERESES USD 38.372,38 CTA. 3987 CUENTA UNICA DEL TESORO LIB. 00099021001 REF.: COMISIONES BANCARIAS"/>
    <m/>
    <m/>
    <m/>
    <m/>
    <m/>
    <m/>
    <n v="999.56"/>
    <n v="0"/>
    <s v="NO_CONCILIADO"/>
  </r>
  <r>
    <x v="12"/>
    <m/>
    <x v="12"/>
    <x v="32"/>
    <s v="G30357620003"/>
    <s v="COB"/>
    <n v="19631"/>
    <m/>
    <s v="PAGO A IDA PRÉSTAMO 4378-BO VCTO. 15-02-2025 POR CUENTA DE TGN , NTI. 019631 VALOR 18-02-2025 CAPITAL USD 199.907,40 INTERESES USD 139.844,62 CTA. 3987 CUENTA UNICA DEL TESORO LIB. 00099021001 REF.: COMISIONES BANCARIAS"/>
    <m/>
    <m/>
    <m/>
    <m/>
    <m/>
    <m/>
    <n v="2690.69"/>
    <n v="0"/>
    <s v="NO_CONCILIADO"/>
  </r>
  <r>
    <x v="12"/>
    <m/>
    <x v="12"/>
    <x v="32"/>
    <s v="G30357630003"/>
    <s v="COB"/>
    <n v="19632"/>
    <m/>
    <s v="PAGO A IDA PRÉSTAMO 4379-BO VCTO. 15-02-2025 POR CUENTA DE TGN , NTI. 019632 VALOR 18-02-2025 CAPITAL USD 103.688,72 INTERESES USD 72.535,15 CTA. 3987 CUENTA UNICA DEL TESORO LIB. 00099021001 REF.: COMISIONES BANCARIAS"/>
    <m/>
    <m/>
    <m/>
    <m/>
    <m/>
    <m/>
    <n v="1568.87"/>
    <n v="0"/>
    <s v="NO_CONCILIADO"/>
  </r>
  <r>
    <x v="12"/>
    <m/>
    <x v="12"/>
    <x v="32"/>
    <s v="G30357640003"/>
    <s v="COB"/>
    <n v="19633"/>
    <m/>
    <s v="PAGO A IDA PRÉSTAMO 4382-BO VCTO. 15-02-2025 POR CUENTA DE TGN , NTI. 019633 VALOR 18-02-2025 CAPITAL USD 111.945,01 INTERESES USD 78.310,80 CTA. 3987 CUENTA UNICA DEL TESORO LIB. 00099021001 REF.: COMISIONES BANCARIAS"/>
    <m/>
    <m/>
    <m/>
    <m/>
    <m/>
    <m/>
    <n v="1665.18"/>
    <n v="0"/>
    <s v="NO_CONCILIADO"/>
  </r>
  <r>
    <x v="12"/>
    <m/>
    <x v="12"/>
    <x v="32"/>
    <s v="G30357650003"/>
    <s v="COB"/>
    <n v="19634"/>
    <m/>
    <s v="PAGO A IDA PRÉSTAMO 4396-BO VCTO. 15-02-2025 POR CUENTA DE TGN , NTI. 019634 VALOR 18-02-2025 CAPITAL USD 129.487,63 INTERESES USD 91.924,14 CTA. 3987 CUENTA UNICA DEL TESORO LIB. 00099021001 REF.: COMISIONES BANCARIAS"/>
    <m/>
    <m/>
    <m/>
    <m/>
    <m/>
    <m/>
    <n v="1878.87"/>
    <n v="0"/>
    <s v="NO_CONCILIADO"/>
  </r>
  <r>
    <x v="12"/>
    <m/>
    <x v="12"/>
    <x v="32"/>
    <s v="G30357660003"/>
    <s v="COB"/>
    <n v="19642"/>
    <m/>
    <s v="PAGO A IDA PRÉSTAMO 4440-BO VCTO. 15-02-2025 POR CUENTA DE TGN , NTI. 019642 VALOR 18-02-2025 CAPITAL USD 38.964,20 INTERESES USD 27.660,96 CTA. 3987 CUENTA UNICA DEL TESORO LIB. 00099021001 REF.: COMISIONES BANCARIAS"/>
    <m/>
    <m/>
    <m/>
    <m/>
    <m/>
    <m/>
    <n v="817.08"/>
    <n v="0"/>
    <s v="NO_CONCILIADO"/>
  </r>
  <r>
    <x v="12"/>
    <m/>
    <x v="12"/>
    <x v="32"/>
    <s v="G30357670003"/>
    <s v="COB"/>
    <n v="19643"/>
    <m/>
    <s v="PAGO A IDA PRÉSTAMO 4558-BO VCTO. 15-02-2025 POR CUENTA DE TGN , NTI. 019643 VALOR 18-02-2025 CAPITAL USD 325.770,23 INTERESES USD 238.016,21 CTA. 3987 CUENTA UNICA DEL TESORO LIB. 00099021001 REF.: COMISIONES BANCARIAS"/>
    <m/>
    <m/>
    <m/>
    <m/>
    <m/>
    <m/>
    <n v="4227.6000000000004"/>
    <n v="0"/>
    <s v="NO_CONCILIADO"/>
  </r>
  <r>
    <x v="12"/>
    <m/>
    <x v="12"/>
    <x v="32"/>
    <s v="G30357680003"/>
    <s v="COB"/>
    <n v="19644"/>
    <m/>
    <s v="PAGO A IDA PRÉSTAMO 5170-BO VCTO. 15-02-2025 POR CUENTA DE TGN , NTI. 019644 VALOR 18-02-2025 CAPITAL USD 711.132,58 INTERESES USD 565.049,83 CTA. 3987 CUENTA UNICA DEL TESORO LIB. 00099021001 REF.: COMISIONES BANCARIAS"/>
    <m/>
    <m/>
    <m/>
    <m/>
    <m/>
    <m/>
    <n v="9114.59"/>
    <n v="0"/>
    <s v="NO_CONCILIADO"/>
  </r>
  <r>
    <x v="12"/>
    <m/>
    <x v="12"/>
    <x v="32"/>
    <s v="G30357690003"/>
    <s v="COB"/>
    <n v="19645"/>
    <m/>
    <s v="PAGO A BIRF PRÉSTAMO BIRF 7214-BO VCTO. 15-02-2025 POR CUENTA DE TGN , NTI. 019645 VALOR 18-02-2025 CAPITAL USD 4.170,00 INTERESES USD 470,56 CTA. 3987 CUENTA UNICA DEL TESORO LIB. 00099021001 REF.: COMISIONES BANCARIAS"/>
    <m/>
    <m/>
    <m/>
    <m/>
    <m/>
    <m/>
    <n v="391.83"/>
    <n v="0"/>
    <s v="NO_CONCILIADO"/>
  </r>
  <r>
    <x v="12"/>
    <m/>
    <x v="12"/>
    <x v="32"/>
    <s v="G30357750003"/>
    <s v="COB"/>
    <n v="19620"/>
    <m/>
    <s v="PAGO A IDA PRÉSTAMO 3065-BO VCTO. 15-02-2025 POR CUENTA DE TGN , NTI. 019620 VALOR 18-02-2025 CAPITAL USD 612.812,11 INTERESES USD 181.100,02 CTA. 3987 CUENTA UNICA DEL TESORO LIB. 00099021001 REF.: COMISIONES BANCARIAS"/>
    <m/>
    <m/>
    <m/>
    <m/>
    <m/>
    <m/>
    <n v="5806.22"/>
    <n v="0"/>
    <s v="NO_CONCILIADO"/>
  </r>
  <r>
    <x v="12"/>
    <m/>
    <x v="12"/>
    <x v="32"/>
    <s v="G30357760003"/>
    <s v="COB"/>
    <n v="19699"/>
    <m/>
    <s v="PAGO A BIRF PRÉSTAMO BIRF 8735-BO VCTO. 15-02-2025 POR CUENTA DE TGN , NTI. 019699 VALOR 18-02-2025 CAPITAL USD 4.187.483,07 INTERESES USD 2.966.822,60 COMISIONES USD 1.066,25 CTA. 3987 CUENTA UNICA DEL TESORO LIB. 00099021001 REF.: COMISIONES BANCARIAS"/>
    <m/>
    <m/>
    <m/>
    <m/>
    <m/>
    <m/>
    <n v="49445.84"/>
    <n v="0"/>
    <s v="NO_CONCILIADO"/>
  </r>
  <r>
    <x v="13"/>
    <m/>
    <x v="13"/>
    <x v="32"/>
    <s v="G30357780001"/>
    <s v="CVD"/>
    <n v="3035778"/>
    <m/>
    <s v="COBRO COSTOS DE PAPELERIA SEGUN TRANSFERENCIA DEL EXTERIOR POR ORDEN DE MTX COMERCIALIZADORA DE GAS (BRAZIL SAO PAULO) REF.: CRED 5260961.22019 FECHA VALOR 18/02/2025 LIB. 00513012015 YPFB-HEROES DEL CHACO-BS"/>
    <m/>
    <m/>
    <m/>
    <m/>
    <m/>
    <m/>
    <n v="60"/>
    <n v="0"/>
    <s v="NO_CONCILIADO"/>
  </r>
  <r>
    <x v="13"/>
    <m/>
    <x v="13"/>
    <x v="32"/>
    <s v="G30357800001"/>
    <s v="CVD"/>
    <n v="3035780"/>
    <m/>
    <s v="COBRO COSTOS DE PAPELERIA SEGUN TRANSFERENCIA DEL EXTERIOR POR ORDEN DE MTX COMERCIALIZADORA DE GAS (BRAZIL SAO PAULO) REF.: CRED INV EXB-MTX-06/25 YPFB (GAS NATURAL) FECHA VALOR 18/02/2025 LIB. 00513012015 YPFB-HEROES DEL CHACO-BS"/>
    <m/>
    <m/>
    <m/>
    <m/>
    <m/>
    <m/>
    <n v="60"/>
    <n v="0"/>
    <s v="NO_CONCILIADO"/>
  </r>
  <r>
    <x v="22"/>
    <m/>
    <x v="22"/>
    <x v="32"/>
    <s v="G30359140002"/>
    <s v="CRV"/>
    <n v="22503"/>
    <m/>
    <s v="DEVOLUCIÓN DE FONDOS SOLICITUD 053703-22503 DE EMPRESA PUBLICA QUIPUS REF.: QUINTO PAGO A GREAT CHIN LIMITED CORRESPONDIENTE AL 70 POR CIENTO DEL 93 POR CIENTO DEL LOTE 3 POR LA ADQUISICION DE ETIQUETAS Y TARJETAS RFID PARA EL SISTEMA B SIS, SEGÚN R.D. 025/2023 LIB. 00590012001 EMPRESA PÚBLICA QUIPUS - RECURSOS ESPECÍFICOS"/>
    <m/>
    <m/>
    <m/>
    <m/>
    <m/>
    <m/>
    <n v="0"/>
    <n v="1948368.3"/>
    <s v="NO_CONCILIADO"/>
  </r>
  <r>
    <x v="83"/>
    <m/>
    <x v="83"/>
    <x v="32"/>
    <s v="G30359160002"/>
    <s v="CRV"/>
    <n v="22569"/>
    <m/>
    <s v="DEVOLUCIÓN DE FONDOS SOLICITUD 053778-22569 DE FONDO NAL. DE INV. PROD. Y SOCIAL REF.: DEVOLUCION DE FONDOS PTMO BOL 30 2017 NO UTILIZADOS TRANSFERENCIA DE RECURSOS A FONPLATA SALDOS NO EJECUTADOS SEGUN INFORME INF FPS GFA FP 010 2025 SI CE, SEGÚN R.D. 025/2023 LIB. 00287104324 FPS-BS-BOL-30-PIU-180"/>
    <m/>
    <m/>
    <m/>
    <m/>
    <m/>
    <m/>
    <n v="0"/>
    <n v="1510332.14"/>
    <s v="NO_CONCILIADO"/>
  </r>
  <r>
    <x v="83"/>
    <m/>
    <x v="83"/>
    <x v="32"/>
    <s v="G30359170002"/>
    <s v="CRV"/>
    <n v="22570"/>
    <m/>
    <s v="DEVOLUCIÓN DE FONDOS SOLICITUD 053777-22570 DE FONDO NAL. DE INV. PROD. Y SOCIAL REF.: DEVOLUCION DE FONDOS PTMO BOL 30 2017 NO UTILIZADOS TRANSFERENCIA DE RECURSOS A FONPLATA SALDOS NO EJECUTADOS SEGUN INFORME INF FPS GFA FP 010 2025 SI CE, SEGÚN R.D. 025/2023 LIB. 00287102001 FPS-RECURSOS PROPIOS"/>
    <m/>
    <m/>
    <m/>
    <m/>
    <m/>
    <m/>
    <n v="0"/>
    <n v="22016.5"/>
    <s v="NO_CONCILIADO"/>
  </r>
  <r>
    <x v="55"/>
    <m/>
    <x v="55"/>
    <x v="32"/>
    <s v="G30359250002"/>
    <s v="CRV"/>
    <n v="22648"/>
    <m/>
    <s v="DEVOLUCIÓN DE FONDOS SOLICITUD 053887-22648 DE COFADENA REF.: REGISTRO DE OPERACIONES PARA REALIZAR LA TRANSFERENCIA DE DIVISAS AL EXTERIOR POR LA COMPRA DE BIENES SEGUN CONTRATO ADMINISTRATIVO, SEGÚN R.D. 025/2023 LIB. 00548022001 COFADENA - FÁBRICA BOLIVIANA DE MUNICIÓN"/>
    <m/>
    <m/>
    <m/>
    <m/>
    <m/>
    <m/>
    <n v="0"/>
    <n v="1382640.47"/>
    <s v="NO_CONCILIADO"/>
  </r>
  <r>
    <x v="84"/>
    <m/>
    <x v="84"/>
    <x v="32"/>
    <s v="G30359270002"/>
    <s v="CRV"/>
    <n v="22641"/>
    <m/>
    <s v="DEVOLUCIÓN DE FONDOS SOLICITUD 053894-22641 DE SERVICIO NACIONAL DE AEROFOTOGRAMETRIA REF.: PAGO A LA EMPRESA LEICA GEOSYSTEMS AG VIA BANCO CENTRAL DE BOLIVIA SEGUN DOCUMENTACION ADJUNTA DE RESPALDO, SEGÚN R.D. 025/2023 LIB. 00244012001 LBP-SERVICIO NAL.DE AEROFOTOGRAMETRIA (4030001235)"/>
    <m/>
    <m/>
    <m/>
    <m/>
    <m/>
    <m/>
    <n v="0"/>
    <n v="208800"/>
    <s v="NO_CONCILIADO"/>
  </r>
  <r>
    <x v="80"/>
    <m/>
    <x v="80"/>
    <x v="32"/>
    <s v="G30359280002"/>
    <s v="CRV"/>
    <n v="22572"/>
    <m/>
    <s v="DEVOLUCION DE FONDOS DE SOLIC. 053775-22572 DE ATT DE 30/01/2025 REF.: TRANSF. DE RECURSOS A LA UNION INTERNACIONAL DE TELECOMUNICACIONES UIT, CORRESPONDIENTE A SALDOS DE CUOTAS DE GESTIONES, SEGUN R.D. NO.025/2023 LIB. 00099021001 TGN-RECURSOS ORDINARIOS (3987)"/>
    <m/>
    <m/>
    <m/>
    <m/>
    <m/>
    <m/>
    <n v="0"/>
    <n v="608071.66"/>
    <s v="NO_CONCILIADO"/>
  </r>
  <r>
    <x v="85"/>
    <m/>
    <x v="85"/>
    <x v="32"/>
    <s v="G30359290002"/>
    <s v="CRV"/>
    <n v="22585"/>
    <m/>
    <s v="DEVOLUCION DE FONDOS DE SOLIC. 053762-22585 DE DEFENSORIA DEL PUEBLO DE 30/01/2025 REF.: PAGO A LA ALIANZA GLOBAL DE INSTITUCIONES NACIONALES DE DERECHOS HUMANOS (GANHRI) POR LA MEMBRESIA ANUAL, SEGUN R.D. NO.025/2023. LIB. 00099021001 TGN-RECURSOS ORDINARIOS (3987)"/>
    <m/>
    <m/>
    <m/>
    <m/>
    <m/>
    <m/>
    <n v="0"/>
    <n v="37808.65"/>
    <s v="NO_CONCILIADO"/>
  </r>
  <r>
    <x v="48"/>
    <m/>
    <x v="48"/>
    <x v="32"/>
    <s v="G30359460002"/>
    <s v="CRV"/>
    <n v="22643"/>
    <m/>
    <s v="DEVOLUCION DE FONDOS DE SOLIC. 053892-22643 DE ADUANA NACIONAL DE 13/02/2025 REF.: PAGO POR CONTRIBUCION A LA OMA ORGANIZACION MUNDIAL DE ADUANAS PERIODO 1 DE JULIO DE 2024 AL 30 DE JUNIO DE 2025 POR 27,136.45 EUROS, SEGUN R.D. NO.025/2023. LIB. 00283012002 ADUANA NAL.-RECURSOS PROPIOS (4169-03D353)"/>
    <m/>
    <m/>
    <m/>
    <m/>
    <m/>
    <m/>
    <n v="0"/>
    <n v="194104.58"/>
    <s v="NO_CONCILIADO"/>
  </r>
  <r>
    <x v="84"/>
    <m/>
    <x v="84"/>
    <x v="32"/>
    <s v="G30359580002"/>
    <s v="CRV"/>
    <n v="22642"/>
    <m/>
    <s v="DEVOLUCIÓN DE FONDOS SOLICITUD 053893-22642 DE SERVICIO NACIONAL DE AEROFOTOGRAMETRIA REF.: RENOVACION DE LA SUSCRIPCION DE MANUALES SEGUN DOCUMENTACION ADJUNTA DE RESPALDO, SEGÚN R.D. 025/2023 LIB. 00244012001 LBP-SERVICIO NAL.DE AEROFOTOGRAMETRIA (4030001235)"/>
    <m/>
    <m/>
    <m/>
    <m/>
    <m/>
    <m/>
    <n v="0"/>
    <n v="7857.84"/>
    <s v="NO_CONCILIADO"/>
  </r>
  <r>
    <x v="22"/>
    <m/>
    <x v="22"/>
    <x v="32"/>
    <s v="G30360150002"/>
    <s v="CRV"/>
    <n v="22654"/>
    <m/>
    <s v="DEVOLUCIÓN DE FONDOS SOLICITUD 053919-22654 DE EMPRESA PUBLICA QUIPUS REF.: SEPTIMO PAGO A GREAT CHIN LIMITED CORRESPONDIENTE AL 70 POR CIENTO DEL 93 POR CIENTO DEL LOTE 4 POR LA ADQUISICION DE ETIQUETAS Y TARJETAS RFID PARA EL SISTEMA B SI, SEGÚN R.D. 025/2023 LIB. 00590012001 EMPRESA PÚBLICA QUIPUS - RECURSOS ESPECÍFICOS"/>
    <m/>
    <m/>
    <m/>
    <m/>
    <m/>
    <m/>
    <n v="0"/>
    <n v="1948368.3"/>
    <s v="NO_CONCILIADO"/>
  </r>
  <r>
    <x v="22"/>
    <m/>
    <x v="22"/>
    <x v="32"/>
    <s v="G30360160002"/>
    <s v="CRV"/>
    <n v="22653"/>
    <m/>
    <s v="DEVOLUCIÓN DE FONDOS SOLICITUD 053920-22653 DE EMPRESA PUBLICA QUIPUS REF.: NOVENO PAGO A GREAT CHIN LIMITED CORRESPONDIENTE AL 70 POR CIENTO DEL 93 POR CIENTO DEL LOTE 5 POR LA ADQUISICION DE ETIQUETAS Y TARJETAS RFID PARA EL SISTEMA B SIS, SEGÚN R.D. 025/2023 LIB. 00590012001 EMPRESA PÚBLICA QUIPUS - RECURSOS ESPECÍFICOS"/>
    <m/>
    <m/>
    <m/>
    <m/>
    <m/>
    <m/>
    <n v="0"/>
    <n v="1948165.14"/>
    <s v="NO_CONCILIADO"/>
  </r>
  <r>
    <x v="22"/>
    <m/>
    <x v="22"/>
    <x v="32"/>
    <s v="G30360170002"/>
    <s v="CRV"/>
    <n v="22652"/>
    <m/>
    <s v="DEVOLUCIÓN DE FONDOS SOLICITUD 053921-22652 DE EMPRESA PUBLICA QUIPUS REF.: CUARTO PAGO A GREAT CHIN LIMITED CORRESPONDIENTE AL 60 POR CIENTO DEL 93 POR CIENTO DEL LOTE 3 POR LA ADQUISICION DE KITS DE PIEZAS Y PARTES PARA EL ENSAMBLADO, SEGÚN R.D. 025/2023 LIB. 00590012001 EMPRESA PÚBLICA QUIPUS - RECURSOS ESPECÍFICOS"/>
    <m/>
    <m/>
    <m/>
    <m/>
    <m/>
    <m/>
    <n v="0"/>
    <n v="1819004.4"/>
    <s v="NO_CONCILIADO"/>
  </r>
  <r>
    <x v="22"/>
    <m/>
    <x v="22"/>
    <x v="32"/>
    <s v="G30360180002"/>
    <s v="CRV"/>
    <n v="22651"/>
    <m/>
    <s v="DEVOLUCIÓN DE FONDOS SOLICITUD 053922-22651 DE EMPRESA PUBLICA QUIPUS REF.: SEPTIMO PAGO A GREAT CHIN LIMITED CORRESPONDIENTE AL 40 POR CIENTO DEL 93 POR CIENTO DEL LOTE 3 POR LA ADQUISICION DE KITS DE PIEZAS Y PARTES PARA EL ENSAMBLADO, SEGÚN R.D. 025/2023 LIB. 00590012001 EMPRESA PÚBLICA QUIPUS - RECURSOS ESPECÍFICOS"/>
    <m/>
    <m/>
    <m/>
    <m/>
    <m/>
    <m/>
    <n v="0"/>
    <n v="1212669.76"/>
    <s v="NO_CONCILIADO"/>
  </r>
  <r>
    <x v="7"/>
    <m/>
    <x v="7"/>
    <x v="32"/>
    <s v="S11196280003"/>
    <s v="COB"/>
    <n v="1119628"/>
    <m/>
    <s v="||TRANSFERENCIA DE FONDOS SEGÚN MENSAJE SWIFT N°2270 DE LA FECHA Y NOTA CITE: DGAC/DAF/FIN/NE-0008/25 (HRE-TGL-1866) DE FECHA 29/01/2025 DE LA DIRECCIÓN GENERAL DE AERONÁUTICA CIVIL. (SECTOR PÚBLICO). DÉBITO DE LA LIBRETA 00117012001 DGAC, REPOSICIÓN DE ÚTILES DE ESCRITORIO."/>
    <m/>
    <m/>
    <m/>
    <m/>
    <m/>
    <m/>
    <n v="60"/>
    <n v="0"/>
    <s v="NO_CONCILIADO"/>
  </r>
  <r>
    <x v="0"/>
    <m/>
    <x v="0"/>
    <x v="33"/>
    <s v="O22606180002"/>
    <s v="BOD"/>
    <n v="2260618"/>
    <m/>
    <s v="00099021001 DEPOSITO DE EFECTIVO, DEPOSITANTE: MARICELA CUELLAR ORTIZ, CONCEPTO: PAGO DE ENERGIA ELECTRICA, CUENTA DE DEPOSITO: CUENTA UNICA DEL TESORO"/>
    <m/>
    <m/>
    <m/>
    <m/>
    <m/>
    <m/>
    <n v="0"/>
    <n v="500"/>
    <s v="NO_CONCILIADO"/>
  </r>
  <r>
    <x v="39"/>
    <m/>
    <x v="39"/>
    <x v="33"/>
    <s v="O22606480002"/>
    <s v="BOD"/>
    <n v="2260648"/>
    <m/>
    <s v="00041031107 DEPOSITO DE EFECTIVO, DEPOSITANTE: WILLY CRUZ CHOQUE, CONCEPTO: DEVOLUCION POR GASTOS DE PASAJES, CUENTA DE DEPOSITO: CUENTA UNICA DEL TESORO"/>
    <m/>
    <m/>
    <m/>
    <m/>
    <m/>
    <m/>
    <n v="0"/>
    <n v="4"/>
    <s v="NO_CONCILIADO"/>
  </r>
  <r>
    <x v="70"/>
    <m/>
    <x v="70"/>
    <x v="33"/>
    <s v="O22606520002"/>
    <s v="BOD"/>
    <n v="2260652"/>
    <m/>
    <s v="00595012003 DEPOSITO DE EFECTIVO, DEPOSITANTE: WENDY GUARACHI, CONCEPTO: DEVOLUCION POR REVERSION AL PREVENTIVO 465, CUENTA DE DEPOSITO: CUENTA UNICA DEL TESORO"/>
    <m/>
    <m/>
    <m/>
    <m/>
    <m/>
    <m/>
    <n v="0"/>
    <n v="20"/>
    <s v="NO_CONCILIADO"/>
  </r>
  <r>
    <x v="39"/>
    <m/>
    <x v="39"/>
    <x v="33"/>
    <s v="O22606530002"/>
    <s v="BOD"/>
    <n v="2260653"/>
    <m/>
    <s v="00041031107 DEPOSITO DE EFECTIVO, DEPOSITANTE: WILLY CRUZ CHOQUE, CONCEPTO: DEVOLUCION DE GASTOS DE PEAJES, CUENTA DE DEPOSITO: CUENTA UNICA DEL TESORO"/>
    <m/>
    <m/>
    <m/>
    <m/>
    <m/>
    <m/>
    <n v="0"/>
    <n v="4"/>
    <s v="NO_CONCILIADO"/>
  </r>
  <r>
    <x v="9"/>
    <m/>
    <x v="9"/>
    <x v="33"/>
    <s v="O22607200002"/>
    <s v="BOD"/>
    <n v="2260720"/>
    <m/>
    <s v="00086044201 DEPOSITO DE EFECTIVO, DEPOSITANTE: ASOCIACION DE REGANTES CAWALLICALA, CONCEPTO: PROYECTO RIEGO TECNIFICADO, CUENTA DE DEPOSITO: CUENTA UNICA DEL TESORO"/>
    <m/>
    <m/>
    <m/>
    <m/>
    <m/>
    <m/>
    <n v="0"/>
    <n v="12252"/>
    <s v="NO_CONCILIADO"/>
  </r>
  <r>
    <x v="28"/>
    <m/>
    <x v="28"/>
    <x v="33"/>
    <s v="O22607180002"/>
    <s v="BOD"/>
    <n v="2260718"/>
    <m/>
    <s v="00016051101 DEPOSITO DE EFECTIVO, DEPOSITANTE: COARITE CHALLCO ROSYMAR, CONCEPTO: DEVOLUCION DE VIATICOS, CUENTA DE DEPOSITO: CUENTA UNICA DEL TESORO"/>
    <m/>
    <m/>
    <m/>
    <m/>
    <m/>
    <m/>
    <n v="0"/>
    <n v="371"/>
    <s v="NO_CONCILIADO"/>
  </r>
  <r>
    <x v="9"/>
    <m/>
    <x v="9"/>
    <x v="33"/>
    <s v="O22607190002"/>
    <s v="BOD"/>
    <n v="2260719"/>
    <m/>
    <s v="00086044201 DEPOSITO DE EFECTIVO, DEPOSITANTE: SISTEMA DE RIEGO ANDAPATA LUPE, CONCEPTO: PROYECTO RIEGO TECNIFICADO, CUENTA DE DEPOSITO: CUENTA UNICA DEL TESORO"/>
    <m/>
    <m/>
    <m/>
    <m/>
    <m/>
    <m/>
    <n v="0"/>
    <n v="9189"/>
    <s v="NO_CONCILIADO"/>
  </r>
  <r>
    <x v="9"/>
    <m/>
    <x v="9"/>
    <x v="33"/>
    <s v="O22607220002"/>
    <s v="BOD"/>
    <n v="2260722"/>
    <m/>
    <s v="00086044201 DEPOSITO DE EFECTIVO, DEPOSITANTE: ASOCIACION DE REGANTES ROMERO HUMA, CONCEPTO: PROYECTO RIEGO TECNIFICADO, CUENTA DE DEPOSITO: CUENTA UNICA DEL TESORO"/>
    <m/>
    <m/>
    <m/>
    <m/>
    <m/>
    <m/>
    <n v="0"/>
    <n v="12252"/>
    <s v="NO_CONCILIADO"/>
  </r>
  <r>
    <x v="28"/>
    <m/>
    <x v="28"/>
    <x v="33"/>
    <s v="O22607230002"/>
    <s v="BOD"/>
    <n v="2260723"/>
    <m/>
    <s v="00016051101 DEPOSITO DE EFECTIVO, DEPOSITANTE: COPANA PAUCARA RUDDY ROLANDO, CONCEPTO: DEVOLUCION DE VIATICOS, CUENTA DE DEPOSITO: CUENTA UNICA DEL TESORO"/>
    <m/>
    <m/>
    <m/>
    <m/>
    <m/>
    <m/>
    <n v="0"/>
    <n v="371"/>
    <s v="NO_CONCILIADO"/>
  </r>
  <r>
    <x v="9"/>
    <m/>
    <x v="9"/>
    <x v="33"/>
    <s v="O22607240002"/>
    <s v="BOD"/>
    <n v="2260724"/>
    <m/>
    <s v="00086044201 DEPOSITO DE EFECTIVO, DEPOSITANTE: SISTEMA DE RIEGO SACABAMBA, CONCEPTO: PROYECTO RIEGO TECNIFICADO, CUENTA DE DEPOSITO: CUENTA UNICA DEL TESORO"/>
    <m/>
    <m/>
    <m/>
    <m/>
    <m/>
    <m/>
    <n v="0"/>
    <n v="6126"/>
    <s v="NO_CONCILIADO"/>
  </r>
  <r>
    <x v="28"/>
    <m/>
    <x v="28"/>
    <x v="33"/>
    <s v="O22607250002"/>
    <s v="BOD"/>
    <n v="2260725"/>
    <m/>
    <s v="00016051101 DEPOSITO DE EFECTIVO, DEPOSITANTE: ALARCON CONDORI CARLOS VICTOR, CONCEPTO: DEVOLUCION DE VIATICOS, CUENTA DE DEPOSITO: CUENTA UNICA DEL TESORO"/>
    <m/>
    <m/>
    <m/>
    <m/>
    <m/>
    <m/>
    <n v="0"/>
    <n v="371"/>
    <s v="NO_CONCILIADO"/>
  </r>
  <r>
    <x v="31"/>
    <m/>
    <x v="31"/>
    <x v="33"/>
    <s v="O22607450002"/>
    <s v="BOD"/>
    <n v="2260745"/>
    <m/>
    <s v="00099021001 DEPOSITO DE EFECTIVO, DEPOSITANTE: LENNY QUISPE COCA, CONCEPTO: PAGO AGUA POTABLE OFICINA PRONASSLE MES DICIEMBRE, CUENTA DE DEPOSITO: CUENTA UNICA DEL TESORO/DJBR"/>
    <m/>
    <m/>
    <m/>
    <m/>
    <m/>
    <m/>
    <n v="0"/>
    <n v="106.17"/>
    <s v="NO_CONCILIADO"/>
  </r>
  <r>
    <x v="31"/>
    <m/>
    <x v="31"/>
    <x v="33"/>
    <s v="O22607460002"/>
    <s v="BOD"/>
    <n v="2260746"/>
    <m/>
    <s v="00099021001 DEPOSITO DE EFECTIVO, DEPOSITANTE: LENNY QUISPE COCA, CONCEPTO: DEVOLUCION C31 738 - AGUA POTABLE, CUENTA DE DEPOSITO: CUENTA UNICA DEL TESORO/DJBR"/>
    <m/>
    <m/>
    <m/>
    <m/>
    <m/>
    <m/>
    <n v="0"/>
    <n v="93.83"/>
    <s v="NO_CONCILIADO"/>
  </r>
  <r>
    <x v="41"/>
    <m/>
    <x v="41"/>
    <x v="33"/>
    <s v="O22607530002"/>
    <s v="BOD"/>
    <n v="2260753"/>
    <m/>
    <s v="00206012001 DEPOSITO DE EFECTIVO, DEPOSITANTE: INSTITUTO NACIONAL DE ESTADISTICA, CONCEPTO: DEPÓSITO POR VENTA DE LA OFICINA CENTRAL LA PAZ DE FECHA 18/02/2025, CUENTA DE DEPOSITO: CUENTA UNICA DEL TESORO"/>
    <m/>
    <m/>
    <m/>
    <m/>
    <m/>
    <m/>
    <n v="0"/>
    <n v="27.75"/>
    <s v="NO_CONCILIADO"/>
  </r>
  <r>
    <x v="28"/>
    <m/>
    <x v="28"/>
    <x v="33"/>
    <s v="O22607970002"/>
    <s v="BOD"/>
    <n v="2260797"/>
    <m/>
    <s v="00099021001 DEPOSITO DE EFECTIVO, DEPOSITANTE: MARIA SOLEDAD CHINO MAMANI CI 6785524 LP, CONCEPTO: DEVOLUCION CONTRATO DGSU-016/2018 EX-BECARIA MARIA SOLEDAD CHINO MAMANI, CUENTA DE DEPOSITO: CUENTA UNICA DEL TESORO"/>
    <m/>
    <m/>
    <m/>
    <m/>
    <m/>
    <m/>
    <n v="0"/>
    <n v="2000"/>
    <s v="NO_CONCILIADO"/>
  </r>
  <r>
    <x v="76"/>
    <m/>
    <x v="76"/>
    <x v="33"/>
    <s v="O22608020002"/>
    <s v="BOD"/>
    <n v="2260802"/>
    <m/>
    <s v="00522012001 DEPOSITO DE EFECTIVO, DEPOSITANTE: JOSE LUIS MONTES LOPEZ, CONCEPTO: PAGO ALQUILER MESES NOV. 2024 DIC. 2024 Y ENERO 2025, CUENTA DE DEPOSITO: CUENTA UNICA DEL TESORO"/>
    <m/>
    <m/>
    <m/>
    <m/>
    <m/>
    <m/>
    <n v="0"/>
    <n v="11400"/>
    <s v="NO_CONCILIADO"/>
  </r>
  <r>
    <x v="17"/>
    <m/>
    <x v="17"/>
    <x v="33"/>
    <s v="O22608110002"/>
    <s v="BOD"/>
    <n v="2260811"/>
    <m/>
    <s v="00099021001 DEPOSITO DE EFECTIVO, DEPOSITANTE: ANA MERCEDES HERBAS MALDONADO, CONCEPTO: DEVOLUCION PAGO EFECTUADO, CUENTA DE DEPOSITO: CUENTA UNICA DEL TESORO/DJBR"/>
    <m/>
    <m/>
    <m/>
    <m/>
    <m/>
    <m/>
    <n v="0"/>
    <n v="399"/>
    <s v="NO_CONCILIADO"/>
  </r>
  <r>
    <x v="27"/>
    <m/>
    <x v="27"/>
    <x v="33"/>
    <s v="O22608130002"/>
    <s v="BOD"/>
    <n v="2260813"/>
    <m/>
    <s v="00221012001 DEPOSITO DE EFECTIVO, DEPOSITANTE: MILDER GREGORIO VARGAS HINOJOSA, CONCEPTO: DEVOLUCION DE SOLICITUD DE GASTO 4 Y 6 DEL FONDO ROTATIVO DA-1 DE LA GESTION 2024, CUENTA DE DEPOSITO: CUENTA UNICA DEL TESORO"/>
    <m/>
    <m/>
    <m/>
    <m/>
    <m/>
    <m/>
    <n v="0"/>
    <n v="1800"/>
    <s v="NO_CONCILIADO"/>
  </r>
  <r>
    <x v="70"/>
    <m/>
    <x v="70"/>
    <x v="33"/>
    <s v="B22607080002"/>
    <s v="BOD"/>
    <n v="2260708"/>
    <m/>
    <s v="00595012002 DEP.DE CHEQ.AJENOS,RET.DE CAM.,CONCEPTO: DEV DE FONDOS POR SUB DE INCAPACIDAD TEMPORAL PERIODO: 12/2024 - REG LA PAZ,DEP.: CAJA DE SALUD DE LA BANCA PRIVADA , PROCEDENCIA: BANCO NACIONAL DE BOLIVIA S.A., CHEQUE: 9921624, FECHA DE EMISION:13/02/2025"/>
    <m/>
    <m/>
    <m/>
    <m/>
    <m/>
    <m/>
    <n v="0"/>
    <n v="14559.73"/>
    <s v="NO_CONCILIADO"/>
  </r>
  <r>
    <x v="59"/>
    <m/>
    <x v="59"/>
    <x v="33"/>
    <s v="B22607120002"/>
    <s v="BOD"/>
    <n v="2260712"/>
    <m/>
    <s v="00342012001 DEP.DE CHEQ.AJENOS,RET.DE CAM.,CONCEPTO: DEVOLUCION PASAJE DEPÓSITO BOA,DEP.: AGENCIA ESTATAL DE VIVIENDA , PROCEDENCIA: BANCO UNION S.A., CHEQUE: 799, FECHA DE EMISION:07/02/2025"/>
    <m/>
    <m/>
    <m/>
    <m/>
    <m/>
    <m/>
    <n v="0"/>
    <n v="314"/>
    <s v="NO_CONCILIADO"/>
  </r>
  <r>
    <x v="14"/>
    <m/>
    <x v="14"/>
    <x v="33"/>
    <s v="B22607130002"/>
    <s v="BOD"/>
    <n v="2260713"/>
    <m/>
    <s v="00099021001 DEP.DE CHEQ.AJENOS,RET.DE CAM.,CONCEPTO: REMISION PLANILLA DE PARTES BAJAS MEDICAS DICIEMBRE 2024,DEP.: CAJA DE SALUD DE LA BANCA PRIVADA , PROCEDENCIA: BANCO NACIONAL DE BOLIVIA S.A., CHEQUE: 9921899, FECHA DE EMISION:13/02/2025"/>
    <m/>
    <m/>
    <m/>
    <m/>
    <m/>
    <m/>
    <n v="0"/>
    <n v="26266.76"/>
    <s v="NO_CONCILIADO"/>
  </r>
  <r>
    <x v="59"/>
    <m/>
    <x v="59"/>
    <x v="33"/>
    <s v="B22607150002"/>
    <s v="BOD"/>
    <n v="2260715"/>
    <m/>
    <s v="00342012001 DEP.DE CHEQ.AJENOS,RET.DE CAM.,CONCEPTO: EJECUCION GARANTIA,DEP.: AGENCIA ESTATAL DE VIVIENDA , PROCEDENCIA: BANCO UNION S.A., CHEQUE: 800, FECHA DE EMISION:07/02/2025"/>
    <m/>
    <m/>
    <m/>
    <m/>
    <m/>
    <m/>
    <n v="0"/>
    <n v="27130"/>
    <s v="NO_CONCILIADO"/>
  </r>
  <r>
    <x v="66"/>
    <m/>
    <x v="66"/>
    <x v="33"/>
    <s v="B22607290002"/>
    <s v="BOD"/>
    <n v="2260729"/>
    <m/>
    <s v="00578012002 DEP.DE CHEQ.AJENOS,RET.DE CAM.,CONCEPTO: REVERSION,DEP.: BOLIVIANA DE AVIACION , PROCEDENCIA: BANCO UNION S.A., CHEQUE: 19495, FECHA DE EMISION:19/02/2025"/>
    <m/>
    <m/>
    <m/>
    <m/>
    <m/>
    <m/>
    <n v="0"/>
    <n v="314.79000000000002"/>
    <s v="NO_CONCILIADO"/>
  </r>
  <r>
    <x v="66"/>
    <m/>
    <x v="66"/>
    <x v="33"/>
    <s v="B22607310002"/>
    <s v="BOD"/>
    <n v="2260731"/>
    <m/>
    <s v="00578012002 DEP.DE CHEQ.AJENOS,RET.DE CAM.,CONCEPTO: REVERSION,DEP.: BOLIVIANA DE AVIACION , PROCEDENCIA: BANCO UNION S.A., CHEQUE: 19496, FECHA DE EMISION:19/02/2025"/>
    <m/>
    <m/>
    <m/>
    <m/>
    <m/>
    <m/>
    <n v="0"/>
    <n v="132.4"/>
    <s v="NO_CONCILIADO"/>
  </r>
  <r>
    <x v="66"/>
    <m/>
    <x v="66"/>
    <x v="33"/>
    <s v="B22607330002"/>
    <s v="BOD"/>
    <n v="2260733"/>
    <m/>
    <s v="00578012002 DEP.DE CHEQ.AJENOS,RET.DE CAM.,CONCEPTO: REVERSION,DEP.: BOLIVIANA DE AVIACION , PROCEDENCIA: BANCO UNION S.A., CHEQUE: 19497, FECHA DE EMISION:19/02/2025"/>
    <m/>
    <m/>
    <m/>
    <m/>
    <m/>
    <m/>
    <n v="0"/>
    <n v="69848.33"/>
    <s v="NO_CONCILIADO"/>
  </r>
  <r>
    <x v="66"/>
    <m/>
    <x v="66"/>
    <x v="33"/>
    <s v="B22607370002"/>
    <s v="BOD"/>
    <n v="2260737"/>
    <m/>
    <s v="00578012002 DEP.DE CHEQ.AJENOS,RET.DE CAM.,CONCEPTO: REVERSION,DEP.: BOLIVIANA DE AVIACION , PROCEDENCIA: BANCO UNION S.A., CHEQUE: 19498, FECHA DE EMISION:19/02/2025"/>
    <m/>
    <m/>
    <m/>
    <m/>
    <m/>
    <m/>
    <n v="0"/>
    <n v="14101.07"/>
    <s v="NO_CONCILIADO"/>
  </r>
  <r>
    <x v="9"/>
    <m/>
    <x v="9"/>
    <x v="33"/>
    <s v="J06285410002"/>
    <s v="DAU"/>
    <n v="11183931"/>
    <m/>
    <s v="A:00086054202 Débito Automático al GAM La Paz, por incumplimiento del Convenio Intergubernativo de Financiamiento y Ejecución N°56 de fecha 12 de julio de 2022 y su adenda, suscrito entre el Ministerio de Medio Ambiente y Agua, el GAM La Paz y la Empresa Pública Social de Agua y Saneamiento S.A. - Intervenida, para el proyecto “Construcción Extensión de la Red de Agua Potable para las Comunidades Chicani Chinchaya Fase II y Sistema de Alcantarillado Sanitario”."/>
    <m/>
    <m/>
    <m/>
    <m/>
    <m/>
    <m/>
    <n v="0"/>
    <n v="4175600.03"/>
    <s v="NO_CONCILIADO"/>
  </r>
  <r>
    <x v="46"/>
    <m/>
    <x v="46"/>
    <x v="33"/>
    <s v="Q21730190002"/>
    <s v="CRV"/>
    <n v="2173019"/>
    <m/>
    <s v="NUMERO DE LIBRETA CUT: 00597012001 OPERACIÓN E18 TRANSFERENCIA DEL SISTEMA FINANCIERO POR CUENTA DE TERCEROS A LA CUT EJECUCION BG-0004777-0150 O/INTEB SRL"/>
    <m/>
    <m/>
    <m/>
    <m/>
    <m/>
    <m/>
    <n v="0"/>
    <n v="28700"/>
    <s v="NO_CONCILIADO"/>
  </r>
  <r>
    <x v="11"/>
    <m/>
    <x v="11"/>
    <x v="33"/>
    <s v="Q21730240002"/>
    <s v="CRV"/>
    <n v="2173024"/>
    <m/>
    <s v="NUMERO DE LIBRETA CUT: 00291012006 OPERACIÓN E18 TRANSFERENCIA DEL SISTEMA FINANCIERO POR CUENTA DE TERCEROS A LA CUT TRANSFERENCIA POR DERECHO USO DE VIA A SOLICTUD DE YPFB CHACO S.A."/>
    <m/>
    <m/>
    <m/>
    <m/>
    <m/>
    <m/>
    <n v="0"/>
    <n v="98781.89"/>
    <s v="NO_CONCILIADO"/>
  </r>
  <r>
    <x v="13"/>
    <m/>
    <x v="13"/>
    <x v="33"/>
    <s v="Q21734060002"/>
    <s v="CRV"/>
    <n v="2173406"/>
    <m/>
    <s v="NUMERO DE LIBRETA CUT: 00513012008 OPERACIÓN E18 TRANSFERENCIA DEL SISTEMA FINANCIERO POR CUENTA DE TERCEROS A LA CUT PAGO DIVIDENDOS RESULTADOS ACUMULADOS"/>
    <m/>
    <m/>
    <m/>
    <m/>
    <m/>
    <m/>
    <n v="0"/>
    <n v="42803999.039999999"/>
    <s v="NO_CONCILIADO"/>
  </r>
  <r>
    <x v="6"/>
    <m/>
    <x v="6"/>
    <x v="33"/>
    <s v="Q21735030002"/>
    <s v="CRV"/>
    <n v="2173503"/>
    <m/>
    <s v="NUMERO DE LIBRETA CUT: 00099021001 OPERACIÓN E75 TRANSFERENCIA DE LA CUENTA FISCAL BUN A LA CUT EN MN TRANSF.FDOS.AL.BCB GOBIERNO AUTONOMO MUNICIPAL DE VILLAZON CITE: _GAM-VLZ-MAE NÂ°010/2025, CUENTA CUT 3987 LIBRETA NÂ° 00099021001"/>
    <m/>
    <m/>
    <m/>
    <m/>
    <m/>
    <m/>
    <n v="0"/>
    <n v="169.47"/>
    <s v="NO_CONCILIADO"/>
  </r>
  <r>
    <x v="6"/>
    <m/>
    <x v="6"/>
    <x v="33"/>
    <s v="Q21735040002"/>
    <s v="CRV"/>
    <n v="2173504"/>
    <m/>
    <s v="NUMERO DE LIBRETA CUT: 00099021001 OPERACIÓN E75 TRANSFERENCIA DE LA CUENTA FISCAL BUN A LA CUT EN MN TRANSF.FDOS.AL.BCB GOBIERNO AUTONOMO MUNICIPAL DE CHULUMANI CITE: GAMCH/MAE/LP/039/2025 CUENTA CUT 3987 LIBRETA NÂ° 00099021001"/>
    <m/>
    <m/>
    <m/>
    <m/>
    <m/>
    <m/>
    <n v="0"/>
    <n v="111428"/>
    <s v="NO_CONCILIADO"/>
  </r>
  <r>
    <x v="12"/>
    <m/>
    <x v="12"/>
    <x v="33"/>
    <s v="G30371860003"/>
    <s v="COB"/>
    <n v="19732"/>
    <m/>
    <s v="PAGO A FONPLATA PRÉSTAMO BOL 24/2014 VCTO. 19-02-2025 POR CUENTA DE TGN , NTI. 019732 VALOR 19-02-2025 CAPITAL USD 556.925,39 INTERESES USD 228.570,02 CTA. 3987 CUENTA UNICA DEL TESORO LIB. 00099021001 REF.: COMISIONES BANCARIAS"/>
    <m/>
    <m/>
    <m/>
    <m/>
    <m/>
    <m/>
    <n v="5748.53"/>
    <n v="0"/>
    <s v="NO_CONCILIADO"/>
  </r>
  <r>
    <x v="33"/>
    <m/>
    <x v="33"/>
    <x v="33"/>
    <s v="S11197320001"/>
    <s v="COB"/>
    <n v="1119732"/>
    <m/>
    <s v="||AMPLIACION DE VALIDEZ 0,15% S/USD336.615.- POR 150 DIAS, REEMB.GSTS.COMUNICACION BS300.-Y EMISION COMP.CONTABLE BS60.-,S/G NOTA SEDEM/GG/KB N°0037/2025,12/2/2025.REF.:I-2023-37 P/C EPP KOKABOL A/F COMASA EUROPE S.R.L. LIB.00132102001 KOKABOL-GESTIÓN OPERATIVA REF.:COMISIONES ENMIENDA 4 LC I-2023-37"/>
    <m/>
    <m/>
    <m/>
    <m/>
    <m/>
    <m/>
    <n v="1803.21"/>
    <n v="0"/>
    <s v="NO_CONCILIADO"/>
  </r>
  <r>
    <x v="34"/>
    <m/>
    <x v="34"/>
    <x v="33"/>
    <s v="S11197960001"/>
    <s v="COB"/>
    <n v="1119796"/>
    <m/>
    <s v="COBRO DE||ÚTILES DE ESCRITORIO SG. NOTA CITE: DGE-GEF-LCR-DYF-1220-CAR/25 POR EL REGISTRO DEL COMPROBANTE CONTABLE N°1119792 DEL PAGO ANTICIPADO DE CAPITAL Y PAGO DE INTERESES DEL CRED. EXTRA. AL FNDR SG. RD N° 195/2015 Y CONT. SANO N°350/2015, MOD. Y DOC. ADJ. COBRO DE ÚTILES DE ESCRITORIO DE LA CUT N°3987 LIBRETA N°00862012001 FNDR - ADMINISTRACIÓN"/>
    <m/>
    <m/>
    <m/>
    <m/>
    <m/>
    <m/>
    <n v="60"/>
    <n v="0"/>
    <s v="NO_CONCILIADO"/>
  </r>
  <r>
    <x v="86"/>
    <m/>
    <x v="86"/>
    <x v="33"/>
    <s v="G30377600004"/>
    <s v="DVD"/>
    <n v="22616"/>
    <m/>
    <s v="VENTA DE DIVISAS CON TRANSFERENCIA DE FONDOS A SOLICITUD DE ADMINISTRACION DE SERVICIOS PORTUARIOS BOLIVIA SEGUN SOLICITUD 22616 REF: H.R.111. TISUR/PUERTO MATARANI, CERTIFICACION DE CONFORMIDAD, APLICACION DE TARIFAS Y SOLICITUD DE PAGO A TISUR DE CARGA FRACCIONADA EN HIERRO LIB. 00594012001 ASP-B FONDO DE OPERACIONES POR DIFERENCIAL CAMBIARIO"/>
    <m/>
    <m/>
    <m/>
    <m/>
    <m/>
    <m/>
    <n v="0.02"/>
    <n v="0"/>
    <s v="NO_CONCILIADO"/>
  </r>
  <r>
    <x v="68"/>
    <m/>
    <x v="68"/>
    <x v="33"/>
    <s v="S11197970002"/>
    <s v="CRV"/>
    <n v="1119797"/>
    <m/>
    <s v="'TRANSFERENCIA DE FONDOS||S/G.NOTA CITE: MEFP/VTCP/DGAFT/UOIET/TES/N°13/2025 DE F.6/1/2025 DEL MEFP (HRE-TSO-21) Y CORREO DEL BUN DE LA FECHA, POR INCUMPL.A OBLIG.DEL GAM MER, CORRESPONDIENTES AL CONVENIO INTERGUBERNATIVO DE FINANCIAMIENTO FDI/CONV/N°424/2017 ABONO A LA LIBRETA N° 00373024105 FDI-TRANSF. PROG.Y/O PROY.(TGN-IDH)"/>
    <m/>
    <m/>
    <m/>
    <m/>
    <m/>
    <m/>
    <n v="0"/>
    <n v="150000"/>
    <s v="NO_CONCILIADO"/>
  </r>
  <r>
    <x v="13"/>
    <m/>
    <x v="13"/>
    <x v="33"/>
    <s v="S11197490001"/>
    <s v="COB"/>
    <n v="1119749"/>
    <m/>
    <s v="'COBRO DE'||ÚTILES DE ESCRITORIO POR EL COMPROBANTE NRO.1119748 DE LA FECHA S/G. NOTA CITE GAFC-803/ DFC/URTE-0153/2024 DE F.26.03.2024 (HRE-TGL-5158) ENVIADA POR YACIMIENTOS PETROLIFEROS FISCALES BOLIVIANOS DÉBITO DE LA LIBRETA 00513022001 YPFB - OPERACIONES, REPOSICIÓN DE ÚTILES DE ESCRITORIO."/>
    <m/>
    <m/>
    <m/>
    <m/>
    <m/>
    <m/>
    <n v="60"/>
    <n v="0"/>
    <s v="NO_CONCILIADO"/>
  </r>
  <r>
    <x v="13"/>
    <m/>
    <x v="13"/>
    <x v="33"/>
    <s v="S11197710001"/>
    <s v="COB"/>
    <n v="1119771"/>
    <m/>
    <s v="'COBRO DE'||ÚTILES DE ESCRITORIO POR EL COMPROBANTE NRO. 1119760 DE LA FECHA, S/G. NOTA GAFC-0803/DFC/URTE-0153/2024 DE FECHA 26/3/2024 (HRE-TGL-5158) ENVIADO POR YACIMIENTOS PETROLÍFEROS FISCALES BOLIVIANOS. DÉBITO DE LA LIBRETA 00513022001 YPFB-&quot;OPERACIONES&quot; COBRO DE ÚTILES DE ESCRITORIO."/>
    <m/>
    <m/>
    <m/>
    <m/>
    <m/>
    <m/>
    <n v="60"/>
    <n v="0"/>
    <s v="NO_CONCILIADO"/>
  </r>
  <r>
    <x v="7"/>
    <m/>
    <x v="7"/>
    <x v="33"/>
    <s v="S11197840003"/>
    <s v="COB"/>
    <n v="1119784"/>
    <m/>
    <s v="||TRANSFERENCIA DE FONDOS S/G MENSAJE SWIFT NRO. 2343 EN ATENCIÓN A CORREO ELECTRONICO DE LA FECHA Y NOTA: DGAC/DAF/FIN/NE-0008/25 DE F.29/1/2025 (HRE-TGL-1866) ENVIADO POR LA DIRECCIÓN GENERAL DE AERONÁUTICA CIVIL (SECTOR PÚBLICO). DEBITO DE LA LIBRETA 00117012001 DGAC, REPOSICIÓN ÚTILES DE ESCRITORIO."/>
    <m/>
    <m/>
    <m/>
    <m/>
    <m/>
    <m/>
    <n v="60"/>
    <n v="0"/>
    <s v="NO_CONCILIADO"/>
  </r>
  <r>
    <x v="87"/>
    <m/>
    <x v="87"/>
    <x v="34"/>
    <s v="O22610130002"/>
    <s v="BOD"/>
    <n v="2261013"/>
    <m/>
    <s v="00076014201 DEPOSITO DE EFECTIVO, DEPOSITANTE: COMUNICACIONES EL PAIS S.A., CONCEPTO: PAGO, CUENTA DE DEPOSITO: CUENTA UNICA DEL TESORO"/>
    <m/>
    <m/>
    <m/>
    <m/>
    <m/>
    <m/>
    <n v="0"/>
    <n v="1512.8"/>
    <s v="NO_CONCILIADO"/>
  </r>
  <r>
    <x v="28"/>
    <m/>
    <x v="28"/>
    <x v="34"/>
    <s v="O22610140002"/>
    <s v="BOD"/>
    <n v="2261014"/>
    <m/>
    <s v="00016011101 DEPOSITO DE EFECTIVO, DEPOSITANTE: LIBRERIA DEL MINISTERIO DE EDUCACION, CONCEPTO: VENTA DE MATERIAL BIBLIOGRAFICO Y/O MULTIMEDIA EN LIBRERIA, CUENTA DE DEPOSITO: CUENTA UNICA DEL TESORO"/>
    <m/>
    <m/>
    <m/>
    <m/>
    <m/>
    <m/>
    <n v="0"/>
    <n v="73.5"/>
    <s v="NO_CONCILIADO"/>
  </r>
  <r>
    <x v="63"/>
    <m/>
    <x v="63"/>
    <x v="34"/>
    <s v="O22610380002"/>
    <s v="BOD"/>
    <n v="2261038"/>
    <m/>
    <s v="00389012001 DEPOSITO DE EFECTIVO, DEPOSITANTE: MAMANI CALA SARA CORNELIA, CONCEPTO: DEVOLUCION, CUENTA DE DEPOSITO: CUENTA UNICA DEL TESORO"/>
    <m/>
    <m/>
    <m/>
    <m/>
    <m/>
    <m/>
    <n v="0"/>
    <n v="47.1"/>
    <s v="NO_CONCILIADO"/>
  </r>
  <r>
    <x v="40"/>
    <m/>
    <x v="40"/>
    <x v="34"/>
    <s v="O22610420002"/>
    <s v="BOD"/>
    <n v="2261042"/>
    <m/>
    <s v="00099021001 DEPOSITO DE EFECTIVO, DEPOSITANTE: MINISTERIO PUBLICO, CONCEPTO: DEVOLUCION MORA SEGURO SOCIAL OBLIGATORIO, CUENTA DE DEPOSITO: CUENTA UNICA DEL TESORO"/>
    <m/>
    <m/>
    <m/>
    <m/>
    <m/>
    <m/>
    <n v="0"/>
    <n v="142.31"/>
    <s v="NO_CONCILIADO"/>
  </r>
  <r>
    <x v="0"/>
    <m/>
    <x v="0"/>
    <x v="34"/>
    <s v="O22610490002"/>
    <s v="BOD"/>
    <n v="2261049"/>
    <m/>
    <s v="00099021001 DEPOSITO DE EFECTIVO, DEPOSITANTE: WENDY MARIN MENDOZA, CONCEPTO: DEVOLUCION, CUENTA DE DEPOSITO: CUENTA UNICA DEL TESORO"/>
    <m/>
    <m/>
    <m/>
    <m/>
    <m/>
    <m/>
    <n v="0"/>
    <n v="550"/>
    <s v="NO_CONCILIADO"/>
  </r>
  <r>
    <x v="28"/>
    <m/>
    <x v="28"/>
    <x v="34"/>
    <s v="O22610530002"/>
    <s v="BOD"/>
    <n v="2261053"/>
    <m/>
    <s v="00016011101 DEPOSITO DE EFECTIVO, DEPOSITANTE: LINETH RUTH BARRIONUEVO CAHUAYA, CONCEPTO: DEVOLUCION UN DIA DE REFRIGERIO, CUENTA DE DEPOSITO: CUENTA UNICA DEL TESORO"/>
    <m/>
    <m/>
    <m/>
    <m/>
    <m/>
    <m/>
    <n v="0"/>
    <n v="18"/>
    <s v="NO_CONCILIADO"/>
  </r>
  <r>
    <x v="52"/>
    <m/>
    <x v="52"/>
    <x v="34"/>
    <s v="O22610780002"/>
    <s v="BOD"/>
    <n v="2261078"/>
    <m/>
    <s v="00293014201 DEPOSITO DE EFECTIVO, DEPOSITANTE: MARIANELA ESPAÑA MITA, CONCEPTO: DEVOLUCION DE VIATICOS, CUENTA DE DEPOSITO: CUENTA UNICA DEL TESORO"/>
    <m/>
    <m/>
    <m/>
    <m/>
    <m/>
    <m/>
    <n v="0"/>
    <n v="556.5"/>
    <s v="NO_CONCILIADO"/>
  </r>
  <r>
    <x v="52"/>
    <m/>
    <x v="52"/>
    <x v="34"/>
    <s v="O22610790002"/>
    <s v="BOD"/>
    <n v="2261079"/>
    <m/>
    <s v="00293134201 DEPOSITO DE EFECTIVO, DEPOSITANTE: MARIA ALEJANDRA CORNEJO VALDEZ, CONCEPTO: DEVOLUCION DE VIATICOS, CUENTA DE DEPOSITO: CUENTA UNICA DEL TESORO"/>
    <m/>
    <m/>
    <m/>
    <m/>
    <m/>
    <m/>
    <n v="0"/>
    <n v="742"/>
    <s v="NO_CONCILIADO"/>
  </r>
  <r>
    <x v="28"/>
    <m/>
    <x v="28"/>
    <x v="34"/>
    <s v="O22610800002"/>
    <s v="BOD"/>
    <n v="2261080"/>
    <m/>
    <s v="00016011101 DEPOSITO DE EFECTIVO, DEPOSITANTE: EDGAR ANCE CRUZ, CONCEPTO: DEVOLUCION, CUENTA DE DEPOSITO: CUENTA UNICA DEL TESORO"/>
    <m/>
    <m/>
    <m/>
    <m/>
    <m/>
    <m/>
    <n v="0"/>
    <n v="2616"/>
    <s v="NO_CONCILIADO"/>
  </r>
  <r>
    <x v="52"/>
    <m/>
    <x v="52"/>
    <x v="34"/>
    <s v="O22610810002"/>
    <s v="BOD"/>
    <n v="2261081"/>
    <m/>
    <s v="00293134201 DEPOSITO DE EFECTIVO, DEPOSITANTE: DENISSE DEL ROSARIO VELASQUEZ SILVA, CONCEPTO: DEVOLUCION DE VIATICOS, CUENTA DE DEPOSITO: CUENTA UNICA DEL TESORO"/>
    <m/>
    <m/>
    <m/>
    <m/>
    <m/>
    <m/>
    <n v="0"/>
    <n v="556.5"/>
    <s v="NO_CONCILIADO"/>
  </r>
  <r>
    <x v="52"/>
    <m/>
    <x v="52"/>
    <x v="34"/>
    <s v="O22610820002"/>
    <s v="BOD"/>
    <n v="2261082"/>
    <m/>
    <s v="00293134201 DEPOSITO DE EFECTIVO, DEPOSITANTE: MARIANA VARGAS TORO, CONCEPTO: DEVOLUCION DE VIATICOS, CUENTA DE DEPOSITO: CUENTA UNICA DEL TESORO"/>
    <m/>
    <m/>
    <m/>
    <m/>
    <m/>
    <m/>
    <n v="0"/>
    <n v="742"/>
    <s v="NO_CONCILIADO"/>
  </r>
  <r>
    <x v="18"/>
    <m/>
    <x v="18"/>
    <x v="34"/>
    <s v="O22610830002"/>
    <s v="BOD"/>
    <n v="2261083"/>
    <m/>
    <s v="00099021001 DEPOSITO DE EFECTIVO, DEPOSITANTE: CRISTIAN FLORES MELGAR, CONCEPTO: DEVOLUCION, CUENTA DE DEPOSITO: CUENTA UNICA DEL TESORO/DJBR"/>
    <m/>
    <m/>
    <m/>
    <m/>
    <m/>
    <m/>
    <n v="0"/>
    <n v="3178.5"/>
    <s v="NO_CONCILIADO"/>
  </r>
  <r>
    <x v="17"/>
    <m/>
    <x v="17"/>
    <x v="34"/>
    <s v="O22611230002"/>
    <s v="BOD"/>
    <n v="2261123"/>
    <m/>
    <s v="00046171101 DEPOSITO DE EFECTIVO, DEPOSITANTE: HENRY SANGA CHOQUE CI:4957435, CONCEPTO: MULTA, CUENTA DE DEPOSITO: CUENTA UNICA DEL TESORO"/>
    <m/>
    <m/>
    <m/>
    <m/>
    <m/>
    <m/>
    <n v="0"/>
    <n v="1500"/>
    <s v="NO_CONCILIADO"/>
  </r>
  <r>
    <x v="4"/>
    <m/>
    <x v="4"/>
    <x v="34"/>
    <s v="O22611340002"/>
    <s v="BOD"/>
    <n v="2261134"/>
    <m/>
    <s v="00099021001 DEPOSITO DE EFECTIVO, DEPOSITANTE: ANEL LETICIA SOLARES PERALTA, CONCEPTO: DEVOLUCIÓN DE PAGO DE VACACIONES EN DEMASÍA GESTIÓN 2020, CUENTA DE DEPOSITO: CUENTA UNICA DEL TESORO/DJBR"/>
    <m/>
    <m/>
    <m/>
    <m/>
    <m/>
    <m/>
    <n v="0"/>
    <n v="192.4"/>
    <s v="NO_CONCILIADO"/>
  </r>
  <r>
    <x v="17"/>
    <m/>
    <x v="17"/>
    <x v="34"/>
    <s v="O22611350002"/>
    <s v="BOD"/>
    <n v="2261135"/>
    <m/>
    <s v="00046171101 DEPOSITO DE EFECTIVO, DEPOSITANTE: APPLEDENTAL BOLIVIA S.R.L., CONCEPTO: SANCION JURIDICA, CUENTA DE DEPOSITO: CUENTA UNICA DEL TESORO"/>
    <m/>
    <m/>
    <m/>
    <m/>
    <m/>
    <m/>
    <n v="0"/>
    <n v="1000"/>
    <s v="NO_CONCILIADO"/>
  </r>
  <r>
    <x v="5"/>
    <m/>
    <x v="5"/>
    <x v="34"/>
    <s v="O22611360002"/>
    <s v="BOD"/>
    <n v="2261136"/>
    <m/>
    <s v="00015011108 DEPOSITO DE EFECTIVO, DEPOSITANTE: JUBILADOS BANCA PRIVADA, CONCEPTO: PAGO FACTURA AGUA POTABLE FACTURA FEB 2024, CUENTA DE DEPOSITO: CUENTA UNICA DEL TESORO"/>
    <m/>
    <m/>
    <m/>
    <m/>
    <m/>
    <m/>
    <n v="0"/>
    <n v="231.88"/>
    <s v="NO_CONCILIADO"/>
  </r>
  <r>
    <x v="0"/>
    <m/>
    <x v="0"/>
    <x v="34"/>
    <s v="O22611440002"/>
    <s v="BOD"/>
    <n v="2261144"/>
    <m/>
    <s v="00099021001 DEPOSITO DE EFECTIVO, DEPOSITANTE: PORFIRIO LIMACHI POMA, CONCEPTO: COBRO INDEBIDO - DEVOLUCION, CUENTA DE DEPOSITO: CUENTA UNICA DEL TESORO"/>
    <m/>
    <m/>
    <m/>
    <m/>
    <m/>
    <m/>
    <n v="0"/>
    <n v="950"/>
    <s v="NO_CONCILIADO"/>
  </r>
  <r>
    <x v="28"/>
    <m/>
    <x v="28"/>
    <x v="34"/>
    <s v="O22611550002"/>
    <s v="BOD"/>
    <n v="2261155"/>
    <m/>
    <s v="00016011101 DEPOSITO DE EFECTIVO, DEPOSITANTE: SONIA FLORES ROCABADO, CONCEPTO: DEVOLUCION DE REFRIGERIO, CUENTA DE DEPOSITO: CUENTA UNICA DEL TESORO"/>
    <m/>
    <m/>
    <m/>
    <m/>
    <m/>
    <m/>
    <n v="0"/>
    <n v="18"/>
    <s v="NO_CONCILIADO"/>
  </r>
  <r>
    <x v="28"/>
    <m/>
    <x v="28"/>
    <x v="34"/>
    <s v="O22611670002"/>
    <s v="BOD"/>
    <n v="2261167"/>
    <m/>
    <s v="00016011101 DEPOSITO DE EFECTIVO, DEPOSITANTE: VERONICA REYNA TAMBO CHOQUE, CONCEPTO: DEVOLUCION DE REFRIGERIO, CUENTA DE DEPOSITO: CUENTA UNICA DEL TESORO"/>
    <m/>
    <m/>
    <m/>
    <m/>
    <m/>
    <m/>
    <n v="0"/>
    <n v="18"/>
    <s v="NO_CONCILIADO"/>
  </r>
  <r>
    <x v="28"/>
    <m/>
    <x v="28"/>
    <x v="34"/>
    <s v="O22611680002"/>
    <s v="BOD"/>
    <n v="2261168"/>
    <m/>
    <s v="00016011101 DEPOSITO DE EFECTIVO, DEPOSITANTE: GONZALO SINKA FERNANDEZ, CONCEPTO: DEVOLUCION DE REFRIGERIO, CUENTA DE DEPOSITO: CUENTA UNICA DEL TESORO"/>
    <m/>
    <m/>
    <m/>
    <m/>
    <m/>
    <m/>
    <n v="0"/>
    <n v="18"/>
    <s v="NO_CONCILIADO"/>
  </r>
  <r>
    <x v="28"/>
    <m/>
    <x v="28"/>
    <x v="34"/>
    <s v="O22611690002"/>
    <s v="BOD"/>
    <n v="2261169"/>
    <m/>
    <s v="00016011101 DEPOSITO DE EFECTIVO, DEPOSITANTE: ERICK JOSE ESPEJO ANDRADE, CONCEPTO: DEVOLUCION DE REFRIGERIO, CUENTA DE DEPOSITO: CUENTA UNICA DEL TESORO"/>
    <m/>
    <m/>
    <m/>
    <m/>
    <m/>
    <m/>
    <n v="0"/>
    <n v="18"/>
    <s v="NO_CONCILIADO"/>
  </r>
  <r>
    <x v="28"/>
    <m/>
    <x v="28"/>
    <x v="34"/>
    <s v="O22611720002"/>
    <s v="BOD"/>
    <n v="2261172"/>
    <m/>
    <s v="00016011101 DEPOSITO DE EFECTIVO, DEPOSITANTE: SANDRA AILEEN MACUCHAPI HUANCA, CONCEPTO: DEVOLUCION DE REFRIGERIO, CUENTA DE DEPOSITO: CUENTA UNICA DEL TESORO"/>
    <m/>
    <m/>
    <m/>
    <m/>
    <m/>
    <m/>
    <n v="0"/>
    <n v="18"/>
    <s v="NO_CONCILIADO"/>
  </r>
  <r>
    <x v="0"/>
    <m/>
    <x v="0"/>
    <x v="34"/>
    <s v="O22611740002"/>
    <s v="BOD"/>
    <n v="2261174"/>
    <m/>
    <s v="00099021001 DEPOSITO DE EFECTIVO, DEPOSITANTE: RUBEN LOPEZ LEMA, CONCEPTO: DEVOLUCION DE BECA CONTRATO N°13/2019 - EXBECARIO RUBEN LOPEZ LEMA, CUENTA DE DEPOSITO: CUENTA UNICA DEL TESORO"/>
    <m/>
    <m/>
    <m/>
    <m/>
    <m/>
    <m/>
    <n v="0"/>
    <n v="16837.939999999999"/>
    <s v="NO_CONCILIADO"/>
  </r>
  <r>
    <x v="0"/>
    <m/>
    <x v="0"/>
    <x v="34"/>
    <s v="O22611960002"/>
    <s v="BOD"/>
    <n v="2261196"/>
    <m/>
    <s v="00099021001 DEPOSITO DE EFECTIVO, DEPOSITANTE: JUSTINO LUCAS CONDORI ESPINOZA, CONCEPTO: DEVOLUCION DE PAGO EN DEMASIA AGUINALDO GESTION 2020, CUENTA DE DEPOSITO: CUENTA UNICA DEL TESORO"/>
    <m/>
    <m/>
    <m/>
    <m/>
    <m/>
    <m/>
    <n v="0"/>
    <n v="74.22"/>
    <s v="NO_CONCILIADO"/>
  </r>
  <r>
    <x v="9"/>
    <m/>
    <x v="9"/>
    <x v="34"/>
    <s v="O22611970002"/>
    <s v="BOD"/>
    <n v="2261197"/>
    <m/>
    <s v="00086044201 DEPOSITO DE EFECTIVO, DEPOSITANTE: CESAR CONSTANCIO ZELAYA LEYTON, CONCEPTO: CONTRAPARTE SISTEMA DE RIEGO COMUNIDAD HUAYLLATAYOJ - PROGRAMA RUMBO, CUENTA DE DEPOSITO: CUENTA UNICA DEL TESORO"/>
    <m/>
    <m/>
    <m/>
    <m/>
    <m/>
    <m/>
    <n v="0"/>
    <n v="41705"/>
    <s v="NO_CONCILIADO"/>
  </r>
  <r>
    <x v="9"/>
    <m/>
    <x v="9"/>
    <x v="34"/>
    <s v="O22612000002"/>
    <s v="BOD"/>
    <n v="2261200"/>
    <m/>
    <s v="00086044201 DEPOSITO DE EFECTIVO, DEPOSITANTE: ERNESTO RENGIFO AVENDAÑO, CONCEPTO: PAGO CONTRAPARTE SISTEMA DE RIEGO COMUNIDAD ARPAJA BAJA- PROGRAMA RUMBO, CUENTA DE DEPOSITO: CUENTA UNICA DEL TESORO"/>
    <m/>
    <m/>
    <m/>
    <m/>
    <m/>
    <m/>
    <n v="0"/>
    <n v="85965"/>
    <s v="NO_CONCILIADO"/>
  </r>
  <r>
    <x v="9"/>
    <m/>
    <x v="9"/>
    <x v="34"/>
    <s v="O22612010002"/>
    <s v="BOD"/>
    <n v="2261201"/>
    <m/>
    <s v="00086044201 DEPOSITO DE EFECTIVO, DEPOSITANTE: FRANCISCO RIVERA CAZON, CONCEPTO: PAGO CONTRAPARTE SISTEMA DE RIEGO COMUNIDAD YUQUINA- PROGRAMA RUMBO, CUENTA DE DEPOSITO: CUENTA UNICA DEL TESORO"/>
    <m/>
    <m/>
    <m/>
    <m/>
    <m/>
    <m/>
    <n v="0"/>
    <n v="52525"/>
    <s v="NO_CONCILIADO"/>
  </r>
  <r>
    <x v="9"/>
    <m/>
    <x v="9"/>
    <x v="34"/>
    <s v="O22612040002"/>
    <s v="BOD"/>
    <n v="2261204"/>
    <m/>
    <s v="00086044201 DEPOSITO DE EFECTIVO, DEPOSITANTE: MIGUEL GABRIEL MARTINEZ AGUIRRE, CONCEPTO: CONTRAPARTE SISTEMA DE RIEGO COMUNIDAD SAN LORENZO- PROGRAMA RUMBO, CUENTA DE DEPOSITO: CUENTA UNICA DEL TESORO"/>
    <m/>
    <m/>
    <m/>
    <m/>
    <m/>
    <m/>
    <n v="0"/>
    <n v="3063"/>
    <s v="NO_CONCILIADO"/>
  </r>
  <r>
    <x v="41"/>
    <m/>
    <x v="41"/>
    <x v="34"/>
    <s v="O22612160002"/>
    <s v="BOD"/>
    <n v="2261216"/>
    <m/>
    <s v="00206012001 DEPOSITO DE EFECTIVO, DEPOSITANTE: INSTITUTO NACIONAL DE ESTADISTICA, CONCEPTO: DEPÓSITO POR VENTA DE LA OFICINA CENTRAL LA PAZ DE FECHA 19/02/2025, CUENTA DE DEPOSITO: CUENTA UNICA DEL TESORO"/>
    <m/>
    <m/>
    <m/>
    <m/>
    <m/>
    <m/>
    <n v="0"/>
    <n v="20"/>
    <s v="NO_CONCILIADO"/>
  </r>
  <r>
    <x v="0"/>
    <m/>
    <x v="0"/>
    <x v="34"/>
    <s v="O22612190002"/>
    <s v="BOD"/>
    <n v="2261219"/>
    <m/>
    <s v="00099021001 DEPOSITO DE EFECTIVO, DEPOSITANTE: JAIME MITA PARIHUANA, CONCEPTO: DEVOLUCION DE BONOS Y AGUINALDO GESTION 2024, CUENTA DE DEPOSITO: CUENTA UNICA DEL TESORO"/>
    <m/>
    <m/>
    <m/>
    <m/>
    <m/>
    <m/>
    <n v="0"/>
    <n v="4858"/>
    <s v="NO_CONCILIADO"/>
  </r>
  <r>
    <x v="28"/>
    <m/>
    <x v="28"/>
    <x v="34"/>
    <s v="O22612260002"/>
    <s v="BOD"/>
    <n v="2261226"/>
    <m/>
    <s v="00016011101 DEPOSITO DE EFECTIVO, DEPOSITANTE: MARIEL LAZARTE CORONEL, CONCEPTO: DEVOLUCION DE REFRIGERIO, CUENTA DE DEPOSITO: CUENTA UNICA DEL TESORO"/>
    <m/>
    <m/>
    <m/>
    <m/>
    <m/>
    <m/>
    <n v="0"/>
    <n v="18"/>
    <s v="NO_CONCILIADO"/>
  </r>
  <r>
    <x v="28"/>
    <m/>
    <x v="28"/>
    <x v="34"/>
    <s v="O22612320002"/>
    <s v="BOD"/>
    <n v="2261232"/>
    <m/>
    <s v="00016011101 DEPOSITO DE EFECTIVO, DEPOSITANTE: ANA GABRIELA LARA NAVARRO, CONCEPTO: DEVOLUCION DE 2 DIAS DE REFRIGERIO POR UN ERROR DE COBRO, CUENTA DE DEPOSITO: CUENTA UNICA DEL TESORO"/>
    <m/>
    <m/>
    <m/>
    <m/>
    <m/>
    <m/>
    <n v="0"/>
    <n v="36"/>
    <s v="NO_CONCILIADO"/>
  </r>
  <r>
    <x v="65"/>
    <m/>
    <x v="65"/>
    <x v="34"/>
    <s v="O22612340002"/>
    <s v="BOD"/>
    <n v="2261234"/>
    <m/>
    <s v="00133012001 DEPOSITO DE EFECTIVO, DEPOSITANTE: ARON ESPINOZA OLIVER, CONCEPTO: SALDO SORTEO SEMBRANDO ESPERANZA, CUENTA DE DEPOSITO: CUENTA UNICA DEL TESORO"/>
    <m/>
    <m/>
    <m/>
    <m/>
    <m/>
    <m/>
    <n v="0"/>
    <n v="1070"/>
    <s v="NO_CONCILIADO"/>
  </r>
  <r>
    <x v="28"/>
    <m/>
    <x v="28"/>
    <x v="34"/>
    <s v="O22612350002"/>
    <s v="BOD"/>
    <n v="2261235"/>
    <m/>
    <s v="00016011101 DEPOSITO DE EFECTIVO, DEPOSITANTE: WARA LAGUNA MAMANI, CONCEPTO: DEVOLUCION DE REFRIGERIO, CUENTA DE DEPOSITO: CUENTA UNICA DEL TESORO"/>
    <m/>
    <m/>
    <m/>
    <m/>
    <m/>
    <m/>
    <n v="0"/>
    <n v="18"/>
    <s v="NO_CONCILIADO"/>
  </r>
  <r>
    <x v="19"/>
    <m/>
    <x v="19"/>
    <x v="34"/>
    <s v="O22612390002"/>
    <s v="BOD"/>
    <n v="2261239"/>
    <m/>
    <s v="00010011101 DEPOSITO DE EFECTIVO, DEPOSITANTE: KARINA SOLIZ SANCHEZ, CONCEPTO: PAGO DE SERVICIOS, CUENTA DE DEPOSITO: CUENTA UNICA DEL TESORO"/>
    <m/>
    <m/>
    <m/>
    <m/>
    <m/>
    <m/>
    <n v="0"/>
    <n v="1200"/>
    <s v="NO_CONCILIADO"/>
  </r>
  <r>
    <x v="88"/>
    <m/>
    <x v="88"/>
    <x v="34"/>
    <s v="O22612550002"/>
    <s v="BOD"/>
    <n v="2261255"/>
    <m/>
    <s v="00099021001 DEPOSITO DE EFECTIVO, DEPOSITANTE: ALEX MAURICIO MELGAR TORREZ, CONCEPTO: DEVOLUCION EXAMEN PREOCUPACIONAL GESTION 2024, CUENTA DE DEPOSITO: CUENTA UNICA DEL TESORO/DJBR"/>
    <m/>
    <m/>
    <m/>
    <m/>
    <m/>
    <m/>
    <n v="0"/>
    <n v="100"/>
    <s v="NO_CONCILIADO"/>
  </r>
  <r>
    <x v="28"/>
    <m/>
    <x v="28"/>
    <x v="34"/>
    <s v="O22612620002"/>
    <s v="BOD"/>
    <n v="2261262"/>
    <m/>
    <s v="00016011101 DEPOSITO DE EFECTIVO, DEPOSITANTE: HILDA HUATA TITIRICO, CONCEPTO: DEVOLUCION DE REFRIGERIO, CUENTA DE DEPOSITO: CUENTA UNICA DEL TESORO"/>
    <m/>
    <m/>
    <m/>
    <m/>
    <m/>
    <m/>
    <n v="0"/>
    <n v="18"/>
    <s v="NO_CONCILIADO"/>
  </r>
  <r>
    <x v="61"/>
    <m/>
    <x v="61"/>
    <x v="34"/>
    <s v="B22610150002"/>
    <s v="BOD"/>
    <n v="2261015"/>
    <m/>
    <s v="00119012001 DEP.DE CHEQ.AJENOS,RET.DE CAM.,CONCEPTO: DEVOLUCION DEL IMPORTE DE UNA GARANTIA A PRIMER REQUERIMIENTO VENCIDA,DEP.: ADSIB , PROCEDENCIA: BANCO UNION S.A., CHEQUE: 243, FECHA DE EMISION:18/02/2025"/>
    <m/>
    <m/>
    <m/>
    <m/>
    <m/>
    <m/>
    <n v="0"/>
    <n v="57905"/>
    <s v="NO_CONCILIADO"/>
  </r>
  <r>
    <x v="77"/>
    <m/>
    <x v="77"/>
    <x v="34"/>
    <s v="B22610180002"/>
    <s v="BOD"/>
    <n v="2261018"/>
    <m/>
    <s v="00290012001 DEP.DE CHEQ.AJENOS,RET.DE CAM.,CONCEPTO: MULTAS A CONSULTORES INDIVIDUALES S/G TRAMITE N° 11021346,DEP.: SERVICIO DE IMPUESTOS NACIONALES , PROCEDENCIA: BANCO UNION S.A., CHEQUE: 7987, FECHA DE EMISION:13/02/2025"/>
    <m/>
    <m/>
    <m/>
    <m/>
    <m/>
    <m/>
    <n v="0"/>
    <n v="876.69"/>
    <s v="NO_CONCILIADO"/>
  </r>
  <r>
    <x v="77"/>
    <m/>
    <x v="77"/>
    <x v="34"/>
    <s v="B22610200002"/>
    <s v="BOD"/>
    <n v="2261020"/>
    <m/>
    <s v="00290012001 DEP.DE CHEQ.AJENOS,RET.DE CAM.,CONCEPTO: OTROS INGRESOS S/G TRAMITE N°11034191,DEP.: SERVICIO DE IMPUESTOS NACIONALES , PROCEDENCIA: BANCO UNION S.A., CHEQUE: 7981, FECHA DE EMISION:10/02/2025"/>
    <m/>
    <m/>
    <m/>
    <m/>
    <m/>
    <m/>
    <n v="0"/>
    <n v="488.4"/>
    <s v="NO_CONCILIADO"/>
  </r>
  <r>
    <x v="89"/>
    <m/>
    <x v="89"/>
    <x v="34"/>
    <s v="B22610340002"/>
    <s v="BOD"/>
    <n v="2261034"/>
    <m/>
    <s v="00134012001 DEP.DE CHEQ.AJENOS,RET.DE CAM.,CONCEPTO: DESCUENTO DE LA PLANILLA DE SUELDOS ENERO/2025 DE LA LIC. SANTA CRUZ CARMEN,DEP.: CONSEJO NACIONAL DE VIVIENDA POLICIAL COVIPOL , PROCEDENCIA: BANCO UNION S.A., CHEQUE: 209, FECHA DE EMISION:19/02/2025"/>
    <m/>
    <m/>
    <m/>
    <m/>
    <m/>
    <m/>
    <n v="0"/>
    <n v="394.49"/>
    <s v="NO_CONCILIADO"/>
  </r>
  <r>
    <x v="89"/>
    <m/>
    <x v="89"/>
    <x v="34"/>
    <s v="B22610370002"/>
    <s v="BOD"/>
    <n v="2261037"/>
    <m/>
    <s v="00134012001 DEP.DE CHEQ.AJENOS,RET.DE CAM.,CONCEPTO: DESCUENTO DE PERMISOS SIN GOCÉ DE HABERES DE COVIPOL DICIEMBRE 2024 Y ENERO 2025,DEP.: CONSEJO NACIONAL DE VIVIENDA POLICIAL COVIPOL"/>
    <m/>
    <m/>
    <m/>
    <m/>
    <m/>
    <m/>
    <n v="0"/>
    <n v="1973.94"/>
    <s v="NO_CONCILIADO"/>
  </r>
  <r>
    <x v="79"/>
    <m/>
    <x v="79"/>
    <x v="34"/>
    <s v="B22610430002"/>
    <s v="BOD"/>
    <n v="2261043"/>
    <m/>
    <s v="00580012001 DEP.DE CHEQ.AJENOS,RET.DE CAM.,CONCEPTO: REPOSICION ENERGIA ELECTRICA GESTION 2024,DEP.: DEPOSITOS ADUANEROS BOLIVIANOS , PROCEDENCIA: BANCO UNION S.A., CHEQUE: 1716, FECHA DE EMISION:18/02/2025"/>
    <m/>
    <m/>
    <m/>
    <m/>
    <m/>
    <m/>
    <n v="0"/>
    <n v="224"/>
    <s v="NO_CONCILIADO"/>
  </r>
  <r>
    <x v="79"/>
    <m/>
    <x v="79"/>
    <x v="34"/>
    <s v="B22610480002"/>
    <s v="BOD"/>
    <n v="2261048"/>
    <m/>
    <s v="00580012001 DEP.DE CHEQ.AJENOS,RET.DE CAM.,CONCEPTO: MULTAS ALQUILERES,DEP.: DEPOSITOS ADUANEROS BOLIVIANOS , PROCEDENCIA: BANCO UNION S.A., CHEQUE: 1715, FECHA DE EMISION:18/02/2025"/>
    <m/>
    <m/>
    <m/>
    <m/>
    <m/>
    <m/>
    <n v="0"/>
    <n v="386.5"/>
    <s v="NO_CONCILIADO"/>
  </r>
  <r>
    <x v="79"/>
    <m/>
    <x v="79"/>
    <x v="34"/>
    <s v="B22610500002"/>
    <s v="BOD"/>
    <n v="2261050"/>
    <m/>
    <s v="00580012001 DEP.DE CHEQ.AJENOS,RET.DE CAM.,CONCEPTO: EXTRAVIO DE TARJETA MAGNETICA,DEP.: DEPOSITOS ADUANEROS BOLIVIANOS , PROCEDENCIA: BANCO UNION S.A., CHEQUE: 1713, FECHA DE EMISION:17/02/2025"/>
    <m/>
    <m/>
    <m/>
    <m/>
    <m/>
    <m/>
    <n v="0"/>
    <n v="250"/>
    <s v="NO_CONCILIADO"/>
  </r>
  <r>
    <x v="79"/>
    <m/>
    <x v="79"/>
    <x v="34"/>
    <s v="B22610510002"/>
    <s v="BOD"/>
    <n v="2261051"/>
    <m/>
    <s v="00580012001 DEP.DE CHEQ.AJENOS,RET.DE CAM.,CONCEPTO: PERDIDA CREDITO FISCAL,DEP.: DEPOSITOS ADUANEROS BOLIVIANOS , PROCEDENCIA: BANCO UNION S.A., CHEQUE: 1714, FECHA DE EMISION:17/02/2025"/>
    <m/>
    <m/>
    <m/>
    <m/>
    <m/>
    <m/>
    <n v="0"/>
    <n v="187.2"/>
    <s v="NO_CONCILIADO"/>
  </r>
  <r>
    <x v="79"/>
    <m/>
    <x v="79"/>
    <x v="34"/>
    <s v="B22610520002"/>
    <s v="BOD"/>
    <n v="2261052"/>
    <m/>
    <s v="00580012001 DEP.DE CHEQ.AJENOS,RET.DE CAM.,CONCEPTO: GARANTIA AGENCIA LASUS SRL,DEP.: DEPOSITOS ADUANEROS BOLIVIANOS , PROCEDENCIA: BANCO UNION S.A., CHEQUE: 1712, FECHA DE EMISION:17/02/2025"/>
    <m/>
    <m/>
    <m/>
    <m/>
    <m/>
    <m/>
    <n v="0"/>
    <n v="1503.36"/>
    <s v="NO_CONCILIADO"/>
  </r>
  <r>
    <x v="14"/>
    <m/>
    <x v="14"/>
    <x v="34"/>
    <s v="B22610720002"/>
    <s v="BOD"/>
    <n v="2261072"/>
    <m/>
    <s v="00099021001 DEP.DE CHEQ.AJENOS,RET.DE CAM.,CONCEPTO: INCAPACIDADES,DEP.: CAJA NACIONAL DE SALUD , PROCEDENCIA: BANCO UNION S.A., CHEQUE: 38233, FECHA DE EMISION:18/02/2025"/>
    <m/>
    <m/>
    <m/>
    <m/>
    <m/>
    <m/>
    <n v="0"/>
    <n v="1392407.08"/>
    <s v="NO_CONCILIADO"/>
  </r>
  <r>
    <x v="5"/>
    <m/>
    <x v="5"/>
    <x v="34"/>
    <s v="B22610870002"/>
    <s v="BOD"/>
    <n v="2261087"/>
    <m/>
    <s v="00015011108 DEP.DE CHEQ.AJENOS,RET.DE CAM.,CONCEPTO: DEPÓSITO A LA CUT,DEP.: MINISTERIO DE GOBIERNO , PROCEDENCIA: BANCO UNION S.A., CHEQUE: 52523, FECHA DE EMISION:18/02/2025"/>
    <m/>
    <m/>
    <m/>
    <m/>
    <m/>
    <m/>
    <n v="0"/>
    <n v="100"/>
    <s v="NO_CONCILIADO"/>
  </r>
  <r>
    <x v="5"/>
    <m/>
    <x v="5"/>
    <x v="34"/>
    <s v="B22610900002"/>
    <s v="BOD"/>
    <n v="2261090"/>
    <m/>
    <s v="00015011108 DEP.DE CHEQ.AJENOS,RET.DE CAM.,CONCEPTO: DEPÓSITO A LA CUT,DEP.: MINISTERIO DE GOBIERNO , PROCEDENCIA: BANCO UNION S.A., CHEQUE: 52522, FECHA DE EMISION:18/02/2025"/>
    <m/>
    <m/>
    <m/>
    <m/>
    <m/>
    <m/>
    <n v="0"/>
    <n v="100"/>
    <s v="NO_CONCILIADO"/>
  </r>
  <r>
    <x v="64"/>
    <m/>
    <x v="64"/>
    <x v="34"/>
    <s v="B22610910002"/>
    <s v="BOD"/>
    <n v="2261091"/>
    <m/>
    <s v="00591012001 DEP.DE CHEQ.AJENOS,RET.DE CAM.,CONCEPTO: SG HR MT/2025-00756,DEP.: E.E.T.C. MI TELEFERICO , PROCEDENCIA: BANCO UNION S.A., CHEQUE: 4104, FECHA DE EMISION:17/02/2025"/>
    <m/>
    <m/>
    <m/>
    <m/>
    <m/>
    <m/>
    <n v="0"/>
    <n v="93.48"/>
    <s v="NO_CONCILIADO"/>
  </r>
  <r>
    <x v="64"/>
    <m/>
    <x v="64"/>
    <x v="34"/>
    <s v="B22610930002"/>
    <s v="BOD"/>
    <n v="2261093"/>
    <m/>
    <s v="00591012001 DEP.DE CHEQ.AJENOS,RET.DE CAM.,CONCEPTO: SG HR MT/2025-00931,DEP.: E.E.T.C. MI TELEFERICO , PROCEDENCIA: BANCO UNION S.A., CHEQUE: 4105, FECHA DE EMISION:17/02/2025"/>
    <m/>
    <m/>
    <m/>
    <m/>
    <m/>
    <m/>
    <n v="0"/>
    <n v="13.89"/>
    <s v="NO_CONCILIADO"/>
  </r>
  <r>
    <x v="64"/>
    <m/>
    <x v="64"/>
    <x v="34"/>
    <s v="B22610960002"/>
    <s v="BOD"/>
    <n v="2261096"/>
    <m/>
    <s v="00591012001 DEP.DE CHEQ.AJENOS,RET.DE CAM.,CONCEPTO: SG HR MT/2024-09883,DEP.: E.E.T.C. MI TELEFERICO , PROCEDENCIA: BANCO UNION S.A., CHEQUE: 4106, FECHA DE EMISION:17/02/2025"/>
    <m/>
    <m/>
    <m/>
    <m/>
    <m/>
    <m/>
    <n v="0"/>
    <n v="43.37"/>
    <s v="NO_CONCILIADO"/>
  </r>
  <r>
    <x v="64"/>
    <m/>
    <x v="64"/>
    <x v="34"/>
    <s v="B22611000002"/>
    <s v="BOD"/>
    <n v="2261100"/>
    <m/>
    <s v="00591012001 DEP.DE CHEQ.AJENOS,RET.DE CAM.,CONCEPTO: SG HR MT/2024-09883,DEP.: E.E.T.C. MI TELEFERICO , PROCEDENCIA: BANCO UNION S.A., CHEQUE: 4108, FECHA DE EMISION:18/02/2025"/>
    <m/>
    <m/>
    <m/>
    <m/>
    <m/>
    <m/>
    <n v="0"/>
    <n v="505781.14"/>
    <s v="NO_CONCILIADO"/>
  </r>
  <r>
    <x v="64"/>
    <m/>
    <x v="64"/>
    <x v="34"/>
    <s v="B22611020002"/>
    <s v="BOD"/>
    <n v="2261102"/>
    <m/>
    <s v="00591012001 DEP.DE CHEQ.AJENOS,RET.DE CAM.,CONCEPTO: SG HR MT/2024-09753,DEP.: E.E.T.C. MI TELEFERICO , PROCEDENCIA: BANCO UNION S.A., CHEQUE: 4109, FECHA DE EMISION:18/02/2025"/>
    <m/>
    <m/>
    <m/>
    <m/>
    <m/>
    <m/>
    <n v="0"/>
    <n v="22189.41"/>
    <s v="NO_CONCILIADO"/>
  </r>
  <r>
    <x v="64"/>
    <m/>
    <x v="64"/>
    <x v="34"/>
    <s v="B22611060002"/>
    <s v="BOD"/>
    <n v="2261106"/>
    <m/>
    <s v="00591012001 DEP.DE CHEQ.AJENOS,RET.DE CAM.,CONCEPTO: SG HR MT/2024-09811,DEP.: E.E.T.C. MI TELEFERICO , PROCEDENCIA: BANCO UNION S.A., CHEQUE: 4110, FECHA DE EMISION:18/02/2025"/>
    <m/>
    <m/>
    <m/>
    <m/>
    <m/>
    <m/>
    <n v="0"/>
    <n v="25247.09"/>
    <s v="NO_CONCILIADO"/>
  </r>
  <r>
    <x v="64"/>
    <m/>
    <x v="64"/>
    <x v="34"/>
    <s v="B22611100002"/>
    <s v="BOD"/>
    <n v="2261110"/>
    <m/>
    <s v="00591012001 DEP.DE CHEQ.AJENOS,RET.DE CAM.,CONCEPTO: SG HR MT/2025-00613,DEP.: E.E.T.C. MI TELEFERICO , PROCEDENCIA: BANCO UNION S.A., CHEQUE: 4111, FECHA DE EMISION:18/02/2025"/>
    <m/>
    <m/>
    <m/>
    <m/>
    <m/>
    <m/>
    <n v="0"/>
    <n v="697483.15"/>
    <s v="NO_CONCILIADO"/>
  </r>
  <r>
    <x v="54"/>
    <m/>
    <x v="54"/>
    <x v="34"/>
    <s v="B22611160002"/>
    <s v="BOD"/>
    <n v="2261116"/>
    <m/>
    <s v="00423012001 DEP.DE CHEQ.AJENOS,RET.DE CAM.,CONCEPTO: CONVENIO INTERINSTITUCIONAL,DEP.: UNIVALLE S.A. , PROCEDENCIA: BANCO NACIONAL DE BOLIVIA S.A., CHEQUE: 7789, FECHA DE EMISION:14/02/2025"/>
    <m/>
    <m/>
    <m/>
    <m/>
    <m/>
    <m/>
    <n v="0"/>
    <n v="4176"/>
    <s v="NO_CONCILIADO"/>
  </r>
  <r>
    <x v="54"/>
    <m/>
    <x v="54"/>
    <x v="34"/>
    <s v="B22611180002"/>
    <s v="BOD"/>
    <n v="2261118"/>
    <m/>
    <s v="00423012001 DEP.DE CHEQ.AJENOS,RET.DE CAM.,CONCEPTO: CONVENIO INTERINSTITUCIONAL,DEP.: UNIVALLE S.A. , PROCEDENCIA: BANCO NACIONAL DE BOLIVIA S.A., CHEQUE: 7790, FECHA DE EMISION:14/02/2025"/>
    <m/>
    <m/>
    <m/>
    <m/>
    <m/>
    <m/>
    <n v="0"/>
    <n v="4454.3999999999996"/>
    <s v="NO_CONCILIADO"/>
  </r>
  <r>
    <x v="13"/>
    <m/>
    <x v="13"/>
    <x v="34"/>
    <s v="G30386830001"/>
    <s v="CVD"/>
    <n v="3038683"/>
    <m/>
    <s v="COBRO COSTOS DE PAPELERIA SEGUN TRANSFERENCIA DEL EXTERIOR POR ORDEN DE FIDEICOMISO HERCO-CK (LIMA PERÚ) REF.: CRED EMB 05-02 CISTERNAS CONTRATO 48 FECHA VALOR 20/02/2025 LIB. 00513062002 YPFB - EXPORTACIÓN DE GLP Y OTROS-BOLIVIANOS"/>
    <m/>
    <m/>
    <m/>
    <m/>
    <m/>
    <m/>
    <n v="60"/>
    <n v="0"/>
    <s v="NO_CONCILIADO"/>
  </r>
  <r>
    <x v="11"/>
    <m/>
    <x v="11"/>
    <x v="34"/>
    <s v="Q21745270002"/>
    <s v="CRV"/>
    <n v="2174527"/>
    <m/>
    <s v="NUMERO DE LIBRETA CUT: 00291012006 OPERACIÓN E18 TRANSFERENCIA DEL SISTEMA FINANCIERO POR CUENTA DE TERCEROS A LA CUT PAGO A PROVEEDORES"/>
    <m/>
    <m/>
    <m/>
    <m/>
    <m/>
    <m/>
    <n v="0"/>
    <n v="14616"/>
    <s v="NO_CONCILIADO"/>
  </r>
  <r>
    <x v="33"/>
    <m/>
    <x v="33"/>
    <x v="34"/>
    <s v="S11198300001"/>
    <s v="COB"/>
    <n v="1119830"/>
    <m/>
    <s v="||COMISION TRANSFERENCIA FDOS.AL EXTERIOR 0,20% S/USD1.173.867,41 (EQUIV.A EUR1.125.468,96),REEMB.GSTS.COMUNICACION BS300.-Y EMISION COMP.CONTABLE BS60.-REF.:PAGO 1 LC I-2023-38 P/C ENVIBOL A/F VETROMECCANICA S.R.L.,EN COMPL.A COMP.1119828,20/02/2025. LIB.00132072003 SEDEM-AMPL.PLANTA ENVASES DE VIDRIO EN ZUDAÑEZ-CH.RF.:COMISIONES PAGO 1 LC I-2023-38"/>
    <m/>
    <m/>
    <m/>
    <m/>
    <m/>
    <m/>
    <n v="16465.43"/>
    <n v="0"/>
    <s v="NO_CONCILIADO"/>
  </r>
  <r>
    <x v="12"/>
    <m/>
    <x v="12"/>
    <x v="34"/>
    <s v="G30391800003"/>
    <s v="COB"/>
    <n v="19711"/>
    <m/>
    <s v="PAGO A JICA PRÉSTAMO BV-P5 VCTO. 20-02-2025 POR CUENTA DE TGN , NTI. 019711 VALOR 20-02-2025 COMISIONES JPY 1.002.240,00 CTA. 3987 CUENTA UNICA DEL TESORO REF.: COMISIONES BANCARIAS"/>
    <m/>
    <m/>
    <m/>
    <m/>
    <m/>
    <m/>
    <n v="432.85"/>
    <n v="0"/>
    <s v="NO_CONCILIADO"/>
  </r>
  <r>
    <x v="12"/>
    <m/>
    <x v="12"/>
    <x v="34"/>
    <s v="S11198290004"/>
    <s v="COB"/>
    <n v="1119829"/>
    <m/>
    <s v="||PAGO A EXIMBANK COREA PRESTAMO EDCF NO. BOL-2 VCTO. 20/02/2025 POR CUENTA DEL TGN, SEGUN MENSAJE SWIFT N°2530 DE LA FECHA, AUTORIZACION S/G COD. LIQ. 019654 DE 17/02/2025, VALOR 20/02/2025 CAPITAL KRW713.093.000 INTERESES KRW16.974.650. LIB. 00099021001 TGN-RECURSOS ORDINARIOS (3987) REF.: COMISIONES BANCARIAS"/>
    <m/>
    <m/>
    <m/>
    <m/>
    <m/>
    <m/>
    <n v="3876.16"/>
    <n v="0"/>
    <s v="NO_CONCILIADO"/>
  </r>
  <r>
    <x v="7"/>
    <m/>
    <x v="7"/>
    <x v="34"/>
    <s v="S11198780003"/>
    <s v="COB"/>
    <n v="1119878"/>
    <m/>
    <s v="||TRANSFERENCIA DE FONDOS S/G MENSAJE SWIFT NRO. 2540, CORREO ELECTRONICO DE LA FECHA Y NOTA CITE DGAC/DAF/FIN/NE-0008/25 DE F.29.01.2025 (HRE-TGL-1866) DE LA DIRECCION GENERAL DE AERONAUTICA CIVIL (SECTOR PÚBLICO). DEBITO DE LA LIBRETA 00117012001 DGAC, REPOSICIÓN DE ÚTILES DE ESCRITORIO"/>
    <m/>
    <m/>
    <m/>
    <m/>
    <m/>
    <m/>
    <n v="60"/>
    <n v="0"/>
    <s v="NO_CONCILIADO"/>
  </r>
  <r>
    <x v="7"/>
    <m/>
    <x v="7"/>
    <x v="34"/>
    <s v="S11198840003"/>
    <s v="COB"/>
    <n v="1119884"/>
    <m/>
    <s v="||TRANSFERENCIA DE FONDOS S/G MENSAJES SWIFT NRO. 2476, DE LA FECHA Y NOTA CITE DGAC/DAF/FIN/NE-0008/25 DE F.29.01.2025 (HRE-TGL-1866) DE LA DIRECCION GENERAL DE AERONAUTICA CIVIL (SECTOR PÚBLICO). DEBITO DE LA LIBRETA 00117012001 DGAC, REPOSICIÓN DE ÚTILES DE ESCRITORIO"/>
    <m/>
    <m/>
    <m/>
    <m/>
    <m/>
    <m/>
    <n v="60"/>
    <n v="0"/>
    <s v="NO_CONCILIADO"/>
  </r>
  <r>
    <x v="13"/>
    <m/>
    <x v="13"/>
    <x v="34"/>
    <s v="S11198710001"/>
    <s v="COB"/>
    <n v="1119871"/>
    <m/>
    <s v="'COBRO DE'||ÚTILES DE ESCRITORIO POR EL COMPROBANTE N°1119869 SEGÚN NOTA CITE: GAFC-0803/DFC/URTE-0153/2024 DE FECHA 26/03/2024 (HRE-TGL-5158) DE YACIMIENTOS PETROLÍFEROS FISCALES BOLIVIANOS. (SECTOR PÚBLICO). DÉBITO DE LA LIBRETA 00513022001 YPFB - OPERACIONES, REPOSICIÓN DE ÚTILES DE ESCRITORIO."/>
    <m/>
    <m/>
    <m/>
    <m/>
    <m/>
    <m/>
    <n v="60"/>
    <n v="0"/>
    <s v="NO_CONCILIADO"/>
  </r>
  <r>
    <x v="17"/>
    <m/>
    <x v="17"/>
    <x v="35"/>
    <s v="O22615020002"/>
    <s v="BOD"/>
    <n v="2261502"/>
    <m/>
    <s v="00046171101 DEPOSITO DE EFECTIVO, DEPOSITANTE: LAQFAGALENO F.I., CONCEPTO: SANCION, CUENTA DE DEPOSITO: CUENTA UNICA DEL TESORO"/>
    <m/>
    <m/>
    <m/>
    <m/>
    <m/>
    <m/>
    <n v="0"/>
    <n v="5000"/>
    <s v="NO_CONCILIADO"/>
  </r>
  <r>
    <x v="5"/>
    <m/>
    <x v="5"/>
    <x v="35"/>
    <s v="O22615060002"/>
    <s v="BOD"/>
    <n v="2261506"/>
    <m/>
    <s v="00015021104 DEPOSITO DE EFECTIVO, DEPOSITANTE: PAOLA JHOSELIN CALIZAYA CALDERON, CONCEPTO: DEVOLUCION DE PASAJES, CUENTA DE DEPOSITO: CUENTA UNICA DEL TESORO"/>
    <m/>
    <m/>
    <m/>
    <m/>
    <m/>
    <m/>
    <n v="0"/>
    <n v="1065"/>
    <s v="NO_CONCILIADO"/>
  </r>
  <r>
    <x v="17"/>
    <m/>
    <x v="17"/>
    <x v="35"/>
    <s v="O22615080002"/>
    <s v="BOD"/>
    <n v="2261508"/>
    <m/>
    <s v="00046171101 DEPOSITO DE EFECTIVO, DEPOSITANTE: DEMETRIO FELIX GARCIA PINTO, CONCEPTO: DEPÓSITO, CUENTA DE DEPOSITO: CUENTA UNICA DEL TESORO"/>
    <m/>
    <m/>
    <m/>
    <m/>
    <m/>
    <m/>
    <n v="0"/>
    <n v="3000"/>
    <s v="NO_CONCILIADO"/>
  </r>
  <r>
    <x v="17"/>
    <m/>
    <x v="17"/>
    <x v="35"/>
    <s v="O22615680002"/>
    <s v="BOD"/>
    <n v="2261568"/>
    <m/>
    <s v="00046171101 DEPOSITO DE EFECTIVO, DEPOSITANTE: GUMMYPLAS S.R.L., CONCEPTO: CANCELACION DE SANCION PECUNIARIA, CUENTA DE DEPOSITO: CUENTA UNICA DEL TESORO"/>
    <m/>
    <m/>
    <m/>
    <m/>
    <m/>
    <m/>
    <n v="0"/>
    <n v="500"/>
    <s v="NO_CONCILIADO"/>
  </r>
  <r>
    <x v="17"/>
    <m/>
    <x v="17"/>
    <x v="35"/>
    <s v="O22615840002"/>
    <s v="BOD"/>
    <n v="2261584"/>
    <m/>
    <s v="00046171101 DEPOSITO DE EFECTIVO, DEPOSITANTE: OSSTEOSSUR, CONCEPTO: SANCION POR INCUMPLIMIENTO A LA NORMA R.A. N°S/223 18/09/2024, CUENTA DE DEPOSITO: CUENTA UNICA DEL TESORO"/>
    <m/>
    <m/>
    <m/>
    <m/>
    <m/>
    <m/>
    <n v="0"/>
    <n v="833"/>
    <s v="NO_CONCILIADO"/>
  </r>
  <r>
    <x v="5"/>
    <m/>
    <x v="5"/>
    <x v="35"/>
    <s v="O22615900002"/>
    <s v="BOD"/>
    <n v="2261590"/>
    <m/>
    <s v="00099021001 DEPOSITO DE EFECTIVO, DEPOSITANTE: ALEJANDRO CASTRO COARITE, CONCEPTO: DEVOLUCION DE SUELDO SEPTIEMBRE 2020, CUENTA DE DEPOSITO: CUENTA UNICA DEL TESORO/DJBR"/>
    <m/>
    <m/>
    <m/>
    <m/>
    <m/>
    <m/>
    <n v="0"/>
    <n v="3000"/>
    <s v="NO_CONCILIADO"/>
  </r>
  <r>
    <x v="46"/>
    <m/>
    <x v="46"/>
    <x v="35"/>
    <s v="O22615920002"/>
    <s v="BOD"/>
    <n v="2261592"/>
    <m/>
    <s v="00597022001 DEPOSITO DE EFECTIVO, DEPOSITANTE: CYTEC DE MEXICO S.A., CONCEPTO: DEPÓSITO POR EMISION DE CARTA DE CREDITO, CUENTA DE DEPOSITO: CUENTA UNICA DEL TESORO"/>
    <m/>
    <m/>
    <m/>
    <m/>
    <m/>
    <m/>
    <n v="0"/>
    <n v="2812.12"/>
    <s v="NO_CONCILIADO"/>
  </r>
  <r>
    <x v="17"/>
    <m/>
    <x v="17"/>
    <x v="35"/>
    <s v="O22615940002"/>
    <s v="BOD"/>
    <n v="2261594"/>
    <m/>
    <s v="00046171101 DEPOSITO DE EFECTIVO, DEPOSITANTE: SAN FERNANDO S.R.L., CONCEPTO: PAGO DE MULTA, CUENTA DE DEPOSITO: CUENTA UNICA DEL TESORO"/>
    <m/>
    <m/>
    <m/>
    <m/>
    <m/>
    <m/>
    <n v="0"/>
    <n v="5000"/>
    <s v="NO_CONCILIADO"/>
  </r>
  <r>
    <x v="0"/>
    <m/>
    <x v="0"/>
    <x v="35"/>
    <s v="O22616240002"/>
    <s v="BOD"/>
    <n v="2261624"/>
    <m/>
    <s v="00099021001 DEPOSITO DE EFECTIVO, DEPOSITANTE: ELSA JUANA LOPEZ GUTIERREZ, CONCEPTO: DEVOLUCION DE LA RENTA, CUENTA DE DEPOSITO: CUENTA UNICA DEL TESORO"/>
    <m/>
    <m/>
    <m/>
    <m/>
    <m/>
    <m/>
    <n v="0"/>
    <n v="860"/>
    <s v="NO_CONCILIADO"/>
  </r>
  <r>
    <x v="0"/>
    <m/>
    <x v="0"/>
    <x v="35"/>
    <s v="O22617090002"/>
    <s v="BOD"/>
    <n v="2261709"/>
    <m/>
    <s v="00099021001 DEPOSITO DE EFECTIVO, DEPOSITANTE: WILSON ROLANDO ATAHUACHI CABAS, CONCEPTO: DEVOLUCION DE PAGO EN EXCESO, CUENTA DE DEPOSITO: CUENTA UNICA DEL TESORO/DJBR"/>
    <m/>
    <m/>
    <m/>
    <m/>
    <m/>
    <m/>
    <n v="0"/>
    <n v="454.12"/>
    <s v="NO_CONCILIADO"/>
  </r>
  <r>
    <x v="14"/>
    <m/>
    <x v="14"/>
    <x v="35"/>
    <s v="B22614820002"/>
    <s v="BOD"/>
    <n v="2261482"/>
    <m/>
    <s v="00099021001 DEP.DE CHEQ.AJENOS,RET.DE CAM.,CONCEPTO: INCAPACIDADES,DEP.: CAJA NACIONAL DE SALUD , PROCEDENCIA: BANCO UNION S.A., CHEQUE: 12856, FECHA DE EMISION:18/02/2025"/>
    <m/>
    <m/>
    <m/>
    <m/>
    <m/>
    <m/>
    <n v="0"/>
    <n v="84470.3"/>
    <s v="NO_CONCILIADO"/>
  </r>
  <r>
    <x v="32"/>
    <m/>
    <x v="32"/>
    <x v="35"/>
    <s v="B22614980002"/>
    <s v="BOD"/>
    <n v="2261498"/>
    <m/>
    <s v="00212012001 DEP.DE CHEQ.AJENOS,RET.DE CAM.,CONCEPTO: INDEMINIZACION SEGUROS,DEP.: C. SALCEDO - INRA , PROCEDENCIA: BANCO UNION S.A., CHEQUE: 6264, FECHA DE EMISION:11/02/2025"/>
    <m/>
    <m/>
    <m/>
    <m/>
    <m/>
    <m/>
    <n v="0"/>
    <n v="14672"/>
    <s v="NO_CONCILIADO"/>
  </r>
  <r>
    <x v="32"/>
    <m/>
    <x v="32"/>
    <x v="35"/>
    <s v="B22614990002"/>
    <s v="BOD"/>
    <n v="2261499"/>
    <m/>
    <s v="00212012001 DEP.DE CHEQ.AJENOS,RET.DE CAM.,CONCEPTO: INDEMINIZACION SEGUROS,DEP.: C. SALCEDO - INRA , PROCEDENCIA: BANCO UNION S.A., CHEQUE: 6262, FECHA DE EMISION:11/02/2025"/>
    <m/>
    <m/>
    <m/>
    <m/>
    <m/>
    <m/>
    <n v="0"/>
    <n v="9200"/>
    <s v="NO_CONCILIADO"/>
  </r>
  <r>
    <x v="32"/>
    <m/>
    <x v="32"/>
    <x v="35"/>
    <s v="B22615000002"/>
    <s v="BOD"/>
    <n v="2261500"/>
    <m/>
    <s v="00212012001 DEP.DE CHEQ.AJENOS,RET.DE CAM.,CONCEPTO: INDEMINIZACION SEGUROS,DEP.: C. SALCEDO - INRA , PROCEDENCIA: BANCO UNION S.A., CHEQUE: 6261, FECHA DE EMISION:11/02/2025"/>
    <m/>
    <m/>
    <m/>
    <m/>
    <m/>
    <m/>
    <n v="0"/>
    <n v="11798.36"/>
    <s v="NO_CONCILIADO"/>
  </r>
  <r>
    <x v="32"/>
    <m/>
    <x v="32"/>
    <x v="35"/>
    <s v="B22615030002"/>
    <s v="BOD"/>
    <n v="2261503"/>
    <m/>
    <s v="00212012001 DEP.DE CHEQ.AJENOS,RET.DE CAM.,CONCEPTO: COMPENSACION INCORPORACIONES Y BAJAS SEGURO,DEP.: C. SALCEDO - INRA , PROCEDENCIA: BANCO UNION S.A., CHEQUE: 6263, FECHA DE EMISION:11/02/2025"/>
    <m/>
    <m/>
    <m/>
    <m/>
    <m/>
    <m/>
    <n v="0"/>
    <n v="2670"/>
    <s v="NO_CONCILIADO"/>
  </r>
  <r>
    <x v="90"/>
    <m/>
    <x v="90"/>
    <x v="35"/>
    <s v="B22615370002"/>
    <s v="BOD"/>
    <n v="2261537"/>
    <m/>
    <s v="00099021001 DEP.DE CHEQ.AJENOS,RET.DE CAM.,CONCEPTO: REPOSICION DE CREDENCIAL,DEP.: CONTRALORIA GENERAL DEL ESTADO , PROCEDENCIA: BANCO UNION S.A., CHEQUE: 9336, FECHA DE EMISION:18/02/2025"/>
    <m/>
    <m/>
    <m/>
    <m/>
    <m/>
    <m/>
    <n v="0"/>
    <n v="27"/>
    <s v="NO_CONCILIADO"/>
  </r>
  <r>
    <x v="58"/>
    <m/>
    <x v="58"/>
    <x v="35"/>
    <s v="B22615380002"/>
    <s v="BOD"/>
    <n v="2261538"/>
    <m/>
    <s v="00030014201 DEP.DE CHEQ.AJENOS,RET.DE CAM.,CONCEPTO: DEVOLUCION DE PASAJES BOA,DEP.: MJTI , PROCEDENCIA: BANCO UNION S.A., CHEQUE: 1288, FECHA DE EMISION:18/02/2025"/>
    <m/>
    <m/>
    <m/>
    <m/>
    <m/>
    <m/>
    <n v="0"/>
    <n v="1515"/>
    <s v="NO_CONCILIADO"/>
  </r>
  <r>
    <x v="12"/>
    <m/>
    <x v="12"/>
    <x v="35"/>
    <s v="G30398430003"/>
    <s v="COB"/>
    <n v="19684"/>
    <m/>
    <s v="PAGO A CAF PRÉSTAMO CFA004990 VCTO. 21-02-2025 POR CUENTA DE TGN , NTI. 019684 VALOR 21-02-2025 CAPITAL USD 1.633.928,56 INTERESES USD 222.796,41 CTA. 3987 CUENTA UNICA DEL TESORO LIB. 00099021001 REF.: COMISIONES BANCARIAS"/>
    <m/>
    <m/>
    <m/>
    <m/>
    <m/>
    <m/>
    <n v="13097.1"/>
    <n v="0"/>
    <s v="NO_CONCILIADO"/>
  </r>
  <r>
    <x v="12"/>
    <m/>
    <x v="12"/>
    <x v="35"/>
    <s v="G30398420003"/>
    <s v="COB"/>
    <n v="19683"/>
    <m/>
    <s v="PAGO A CAF PRÉSTAMO CFA004987 VCTO. 21-02-2025 POR CUENTA DE TGN , NTI. 019683 VALOR 21-02-2025 CAPITAL USD 5.925.892,86 INTERESES USD 808.032,63 CTA. 3987 CUENTA UNICA DEL TESORO LIB. 00099021001 REF.: COMISIONES BANCARIAS"/>
    <m/>
    <m/>
    <m/>
    <m/>
    <m/>
    <m/>
    <n v="46554.76"/>
    <n v="0"/>
    <s v="NO_CONCILIADO"/>
  </r>
  <r>
    <x v="6"/>
    <m/>
    <x v="6"/>
    <x v="35"/>
    <s v="Q21748360002"/>
    <s v="CRV"/>
    <n v="2174836"/>
    <m/>
    <s v="NUMERO DE LIBRETA CUT: 00099021001 OPERACIÓN E75 TRANSFERENCIA DE LA CUENTA FISCAL BUN A LA CUT EN MN TRANSF.FDOS.AL.BCB GOBIERNO AUTONOMO MUNICIPAL DE BOYUIBE CITE: G.A.M.B. NÂ° 061/2025 CUENTA CUT 3987 LIBRETA NÂ° 00099021001"/>
    <m/>
    <m/>
    <m/>
    <m/>
    <m/>
    <m/>
    <n v="0"/>
    <n v="164107.99"/>
    <s v="NO_CONCILIADO"/>
  </r>
  <r>
    <x v="6"/>
    <m/>
    <x v="6"/>
    <x v="35"/>
    <s v="Q21748510002"/>
    <s v="CRV"/>
    <n v="2174851"/>
    <m/>
    <s v="NUMERO DE LIBRETA CUT: 00099021001 OPERACIÓN E75 TRANSFERENCIA DE LA CUENTA FISCAL BUN A LA CUT EN MN TRANSF.FDOS.AL.BCB GOBIERNO AUTONOMO MUNICIPAL DE GUANAY CITE: GAMG/MAE/VTY/NÂ° 057/2025 CUENTA CUT 3987 LIBRETA NÂ° 00099021001"/>
    <m/>
    <m/>
    <m/>
    <m/>
    <m/>
    <m/>
    <n v="0"/>
    <n v="2500"/>
    <s v="NO_CONCILIADO"/>
  </r>
  <r>
    <x v="12"/>
    <m/>
    <x v="12"/>
    <x v="35"/>
    <s v="G30400240003"/>
    <s v="COB"/>
    <n v="19685"/>
    <m/>
    <s v="PAGO A CAF PRÉSTAMO CFA004991 VCTO. 21-02-2025 POR CUENTA DE TGN, SEGUN NOTA MEFP/VTCP/DGCP/UODP/No 104/2025 DEL 20-02-2025, VALOR 21-02-2025 CAPITAL USD 516.710,97 CTA. 3987 CUENTA UNICA DEL TESORO LIB. 00099021001 REF.: COMISIONES BANCARIAS"/>
    <m/>
    <m/>
    <m/>
    <m/>
    <m/>
    <m/>
    <n v="3904.63"/>
    <n v="0"/>
    <s v="NO_CONCILIADO"/>
  </r>
  <r>
    <x v="12"/>
    <m/>
    <x v="12"/>
    <x v="35"/>
    <s v="S11199260002"/>
    <s v="CRV"/>
    <n v="1119926"/>
    <m/>
    <s v="||7MO. DESEMB. DE RECURSOS DEL CRED. EXT. FIREPRO OTORGADO AL TGN REPRESENTADO POR EL MEFP, SG NOTA: MEFP/VTCP/DGCP/UEPS/N°079/2025 (TRAM-3442), EN EL MARCO DE LA RD N°076/2023, CONT.SANO-DLBCI N°11/2023, LEY N°1670, MODIF. Y DOC. ADJ. ABONO EN LA CTA. 3987, LIB. 00099021001 TGN-RECURSOS ORDINARIOS (3987) 7MO. DESEMB."/>
    <m/>
    <m/>
    <m/>
    <m/>
    <m/>
    <m/>
    <n v="0"/>
    <n v="200000000"/>
    <s v="NO_CONCILIADO"/>
  </r>
  <r>
    <x v="12"/>
    <m/>
    <x v="12"/>
    <x v="35"/>
    <s v="S11199270001"/>
    <s v="COB"/>
    <n v="1119927"/>
    <m/>
    <s v="COBRO DE||ÚTILES DE ESCRITORIO POR EL REG. DEL COMP. CONTABLE N° 1119926 POR EL 7MO DESEMBOLSO A FAVOR DEL TGN REPRESENTADO POR EL MEFP PARA EL CRED.EXT FIREPRO SG. NOTA: MEFP/VTCP/DGCP/UEPS/N°079/2025 (TRAM. 3442). DE LA CTA. N° 3987, LIB 00099021001 TGN-RECURSOS ORDINARIOS&quot;"/>
    <m/>
    <m/>
    <m/>
    <m/>
    <m/>
    <m/>
    <n v="60"/>
    <n v="0"/>
    <s v="NO_CONCILIADO"/>
  </r>
  <r>
    <x v="12"/>
    <m/>
    <x v="12"/>
    <x v="35"/>
    <s v="S11199280001"/>
    <s v="COB"/>
    <n v="1119928"/>
    <m/>
    <s v="||TRANSFERENCIA DE RECURSOS AL FIDEICOMISO PARA PROMOVER LA RECONSTRUCCIÓN ECONÓMICA Y PRODUCTIVA (FIREPRO) CONSTITUIDO EN EL MARCO DEL DS N°4862 DEL 18 DE ENERO DE 2023 Y ADM. POR EL BANCO UNIÓN SG. NOTA: MEFP/VTCP/DGCP/UF/N°046 /2025 (TRAM-227) DE LA FECHA. DÉBITO DE LA LIB N°00099021001 RECURSOS ORDINARIOS."/>
    <m/>
    <m/>
    <m/>
    <m/>
    <m/>
    <m/>
    <n v="200000000"/>
    <n v="0"/>
    <s v="NO_CONCILIADO"/>
  </r>
  <r>
    <x v="12"/>
    <m/>
    <x v="12"/>
    <x v="35"/>
    <s v="S11199290001"/>
    <s v="COB"/>
    <n v="1119929"/>
    <m/>
    <s v="COBRO DE||ÚTILES DE ESCRITORIO POR EL REG. DEL COMP. CONTABLE N°1119928 SG. NOTA MEFP/VTCP/DGCP/UF/N°046/2025 (TRAM-227). DÉBITO DE LA LIBRETA 00099021001 RECURSOS ORDINARIOS"/>
    <m/>
    <m/>
    <m/>
    <m/>
    <m/>
    <m/>
    <n v="60"/>
    <n v="0"/>
    <s v="NO_CONCILIADO"/>
  </r>
  <r>
    <x v="7"/>
    <m/>
    <x v="7"/>
    <x v="35"/>
    <s v="S11199660003"/>
    <s v="COB"/>
    <n v="1119966"/>
    <m/>
    <s v="||TRANSFERENCIA DE FONDOS S/G MENSAJE SWIFT NROS. 2552 EN ATENCIÓN A CORREO ELECTRONICO DE LA FECHA Y NOTA: DGAC/DAF/FIN/NE-0008/25 DE F.29/1/2025 (HRE-TGL-1866) ENVIADO POR LA DIRECCIÓN GENERAL DE AERONÁUTICA CIVIL (SECTOR PÚBLICO). DEBITO DE LA LIBRETA 00117012001 DGAC, REPOSICIÓN ÚTILES DE ESCRITORIO."/>
    <m/>
    <m/>
    <m/>
    <m/>
    <m/>
    <m/>
    <n v="60"/>
    <n v="0"/>
    <s v="NO_CONCILIADO"/>
  </r>
  <r>
    <x v="12"/>
    <m/>
    <x v="12"/>
    <x v="35"/>
    <s v="S11199390001"/>
    <s v="NTI"/>
    <n v="1119939"/>
    <m/>
    <s v="||PAGO A CAF PRÉSTAMO CFA004991 VCTO. 21-02-2025 POR CUENTA DEL TGN, SEGÚN NOTA MEFP/VTCP/DGCP/UODP/N°104/2025 DE 20-02-2025 CAPITAL USD852.039,03 INTERESES USD186.637,64 CTA. 3987 CUENTA UNICA DEL TESORO LIB. 00099021001"/>
    <m/>
    <m/>
    <m/>
    <m/>
    <m/>
    <m/>
    <n v="7229189.6200000001"/>
    <n v="0"/>
    <s v="NO_CONCILIADO"/>
  </r>
  <r>
    <x v="12"/>
    <m/>
    <x v="12"/>
    <x v="35"/>
    <s v="S11199390003"/>
    <s v="COB"/>
    <n v="1119939"/>
    <m/>
    <s v="||PAGO A CAF PRÉSTAMO CFA004991 VCTO. 21-02-2025 POR CUENTA DEL TGN, SEGÚN NOTA MEFP/VTCP/DGCP/UODP/N°104/2025 DE 20-02-2025 CAPITAL USD852.039,03 INTERESES USD186.637,64 CTA. 3987 CUENTA UNICA DEL TESORO LIB. 00099021001 REF.: COMISIONES BANCARIAS"/>
    <m/>
    <m/>
    <m/>
    <m/>
    <m/>
    <m/>
    <n v="7485.34"/>
    <n v="0"/>
    <s v="NO_CONCILIADO"/>
  </r>
  <r>
    <x v="13"/>
    <m/>
    <x v="13"/>
    <x v="35"/>
    <s v="S11199630001"/>
    <s v="COB"/>
    <n v="1119963"/>
    <m/>
    <s v="'COBRO DE'||ÚTILES DE ESCRITORIO POR EL COMPROBANTE N°1119962 SEGÚN NOTA CITE: GAFC-0803/DFC/URTE-0153/2024 DE FECHA 26/03/2024 (HRE-TGL-5158) DE YACIMIENTOS PETROLÍFEROS FISCALES BOLIVIANOS. (SECTOR PÚBLICO). DÉBITO DE LA LIBRETA 00513022001 YPFB - OPERACIONES, REPOSICIÓN DE ÚTILES DE ESCRITORIO."/>
    <m/>
    <m/>
    <m/>
    <m/>
    <m/>
    <m/>
    <n v="60"/>
    <n v="0"/>
    <s v="NO_CONCILIADO"/>
  </r>
  <r>
    <x v="46"/>
    <m/>
    <x v="46"/>
    <x v="35"/>
    <s v="G30407190002"/>
    <s v="CRV"/>
    <n v="3040719"/>
    <m/>
    <s v="TRANSFERENCIA DEL EXTERIOR SEGUN SWIFT NO.2596 Y NO.2595 DE FECHA 21/02/2025 ORDENANTE: ECONOMET SPA REF.: CRED 56 TM KCL TIPO 1 56 TM KCL TIPO 4 LIB. 00597012001 RECURSOS PROPIOS VENTAS YLB"/>
    <m/>
    <m/>
    <m/>
    <m/>
    <m/>
    <m/>
    <n v="0"/>
    <n v="197842.4"/>
    <s v="NO_CONCILIADO"/>
  </r>
  <r>
    <x v="13"/>
    <m/>
    <x v="13"/>
    <x v="35"/>
    <s v="G30407130001"/>
    <s v="CVD"/>
    <n v="3040713"/>
    <m/>
    <s v="COBRO COSTOS DE PAPELERIA SEGUN TRANSFERENCIA DEL EXTERIOR POR ORDEN DE FIDEICOMISO HERCO - CK (LIMA PERU) REF.: CRED EMB 05-02 CISTERNAS CONTRATO 48 FECHA VALOR 21/02/2025 LIB. 00513062002 YPFB - EXPORTACIÓN DE GLP Y OTROS-BOLIVIANOS"/>
    <m/>
    <m/>
    <m/>
    <m/>
    <m/>
    <m/>
    <n v="60"/>
    <n v="0"/>
    <s v="NO_CONCILIADO"/>
  </r>
  <r>
    <x v="46"/>
    <m/>
    <x v="46"/>
    <x v="35"/>
    <s v="G30407200001"/>
    <s v="CVD"/>
    <n v="3040720"/>
    <m/>
    <s v="COBRO COSTOS DE PAPELERIA SEGUN TRANSFERENCIA DEL EXTERIOR POR ORDEN DE ECONOMET SPA REF.: CRED 56 TM KCL TIPO 1 56 TM KCL TIPO 4 LIB. 00597032001 YLB-COMERCIALIZACION DE DIVERSAS SALES"/>
    <m/>
    <m/>
    <m/>
    <m/>
    <m/>
    <m/>
    <n v="60"/>
    <n v="0"/>
    <s v="NO_CONCILIADO"/>
  </r>
  <r>
    <x v="7"/>
    <m/>
    <x v="7"/>
    <x v="35"/>
    <s v="S11199740003"/>
    <s v="COB"/>
    <n v="1119974"/>
    <m/>
    <s v="||REGULARIZACIÓN DE NUESTRA OPERACIÓN N°1119968 DE F. 21/02/2025 SEGÚN NOTA CITE DGAC/DAF/FIN/NE-0008/25 DE F. 29/01/2025 (HRE-TSO-1866) Y CORREO ELECTRÓNICO DE LA FECHA ENVIADO POR DGAC Y NAABOL DÉBITO DE LA LIBRETA 00117012001 DGAC, REPOSICIÓN DE ÚTILES DE ESCRITORIO."/>
    <m/>
    <m/>
    <m/>
    <m/>
    <m/>
    <m/>
    <n v="60"/>
    <n v="0"/>
    <s v="NO_CONCILIADO"/>
  </r>
  <r>
    <x v="17"/>
    <m/>
    <x v="17"/>
    <x v="36"/>
    <s v="O22618840002"/>
    <s v="BOD"/>
    <n v="2261884"/>
    <m/>
    <s v="00046171101 DEPOSITO DE EFECTIVO, DEPOSITANTE: SUPERMEDICAL S.R.L., CONCEPTO: PAGO DE SANCION, CUENTA DE DEPOSITO: CUENTA UNICA DEL TESORO"/>
    <m/>
    <m/>
    <m/>
    <m/>
    <m/>
    <m/>
    <n v="0"/>
    <n v="500"/>
    <s v="NO_CONCILIADO"/>
  </r>
  <r>
    <x v="70"/>
    <m/>
    <x v="70"/>
    <x v="36"/>
    <s v="O22618860002"/>
    <s v="BOD"/>
    <n v="2261886"/>
    <m/>
    <s v="00595012002 DEPOSITO DE EFECTIVO, DEPOSITANTE: REYNA MARGARITA BUSTOS BUTRON, CONCEPTO: DEVOLUCION POR BENEFICIOS SOCIALES PAGADOS EN EXCESO, CUENTA DE DEPOSITO: CUENTA UNICA DEL TESORO"/>
    <m/>
    <m/>
    <m/>
    <m/>
    <m/>
    <m/>
    <n v="0"/>
    <n v="212"/>
    <s v="NO_CONCILIADO"/>
  </r>
  <r>
    <x v="17"/>
    <m/>
    <x v="17"/>
    <x v="36"/>
    <s v="O22618970002"/>
    <s v="BOD"/>
    <n v="2261897"/>
    <m/>
    <s v="00046171101 DEPOSITO DE EFECTIVO, DEPOSITANTE: IMPORTADORA DE COSMETICOS BELLINA, CONCEPTO: PAGO DE SANCION, CUENTA DE DEPOSITO: CUENTA UNICA DEL TESORO"/>
    <m/>
    <m/>
    <m/>
    <m/>
    <m/>
    <m/>
    <n v="0"/>
    <n v="3330"/>
    <s v="NO_CONCILIADO"/>
  </r>
  <r>
    <x v="17"/>
    <m/>
    <x v="17"/>
    <x v="36"/>
    <s v="O22618990002"/>
    <s v="BOD"/>
    <n v="2261899"/>
    <m/>
    <s v="00046171101 DEPOSITO DE EFECTIVO, DEPOSITANTE: BIOMERLAB S.R.L., CONCEPTO: PAGO DE SANCION, CUENTA DE DEPOSITO: CUENTA UNICA DEL TESORO"/>
    <m/>
    <m/>
    <m/>
    <m/>
    <m/>
    <m/>
    <n v="0"/>
    <n v="3500"/>
    <s v="NO_CONCILIADO"/>
  </r>
  <r>
    <x v="17"/>
    <m/>
    <x v="17"/>
    <x v="36"/>
    <s v="O22619070002"/>
    <s v="BOD"/>
    <n v="2261907"/>
    <m/>
    <s v="00046171101 DEPOSITO DE EFECTIVO, DEPOSITANTE: TECNO MEDICAL BOLIVIA, CONCEPTO: DEUDA POR MULTA, CUENTA DE DEPOSITO: CUENTA UNICA DEL TESORO"/>
    <m/>
    <m/>
    <m/>
    <m/>
    <m/>
    <m/>
    <n v="0"/>
    <n v="800"/>
    <s v="NO_CONCILIADO"/>
  </r>
  <r>
    <x v="0"/>
    <m/>
    <x v="0"/>
    <x v="36"/>
    <s v="O22619330002"/>
    <s v="BOD"/>
    <n v="2261933"/>
    <m/>
    <s v="00099021001 DEPOSITO DE EFECTIVO, DEPOSITANTE: JUAN BERNARDO CHUMACERO VEGA, CONCEPTO: POR DEVOLUCION DE AGUINALDO 2024, CUENTA DE DEPOSITO: CUENTA UNICA DEL TESORO"/>
    <m/>
    <m/>
    <m/>
    <m/>
    <m/>
    <m/>
    <n v="0"/>
    <n v="3817.43"/>
    <s v="NO_CONCILIADO"/>
  </r>
  <r>
    <x v="17"/>
    <m/>
    <x v="17"/>
    <x v="36"/>
    <s v="O22619930002"/>
    <s v="BOD"/>
    <n v="2261993"/>
    <m/>
    <s v="00046171101 DEPOSITO DE EFECTIVO, DEPOSITANTE: LUZA REPRESENTACIONES Y DISTRIBUCIONES, CONCEPTO: PAGO DE SANCION PECUNIARIA, CUENTA DE DEPOSITO: CUENTA UNICA DEL TESORO"/>
    <m/>
    <m/>
    <m/>
    <m/>
    <m/>
    <m/>
    <n v="0"/>
    <n v="5000"/>
    <s v="NO_CONCILIADO"/>
  </r>
  <r>
    <x v="11"/>
    <m/>
    <x v="11"/>
    <x v="36"/>
    <s v="O22620140002"/>
    <s v="BOD"/>
    <n v="2262014"/>
    <m/>
    <s v="00291012008 DEPOSITO DE EFECTIVO, DEPOSITANTE: MIGUEL ANGEL AMURUZ REBOSO, CONCEPTO: REMISION ALCANCE DE TRABAJO LBC-071-24 PROPUESTA ABC IRI SC003-1 SOLVOVIAL SRL NIT:405934029, CUENTA DE DEPOSITO: CUENTA UNICA DEL TESORO"/>
    <m/>
    <m/>
    <m/>
    <m/>
    <m/>
    <m/>
    <n v="0"/>
    <n v="23877.54"/>
    <s v="NO_CONCILIADO"/>
  </r>
  <r>
    <x v="0"/>
    <m/>
    <x v="0"/>
    <x v="36"/>
    <s v="O22621090002"/>
    <s v="BOD"/>
    <n v="2262109"/>
    <m/>
    <s v="00099021001 DEPOSITO DE EFECTIVO, DEPOSITANTE: HENRY CASTILLO RAMIREZ, CONCEPTO: DEVOLUCION REFRIGERIO MAYO 24, CUENTA DE DEPOSITO: CUENTA UNICA DEL TESORO"/>
    <m/>
    <m/>
    <m/>
    <m/>
    <m/>
    <m/>
    <n v="0"/>
    <n v="18"/>
    <s v="NO_CONCILIADO"/>
  </r>
  <r>
    <x v="0"/>
    <m/>
    <x v="0"/>
    <x v="36"/>
    <s v="O22621100002"/>
    <s v="BOD"/>
    <n v="2262110"/>
    <m/>
    <s v="00099021001 DEPOSITO DE EFECTIVO, DEPOSITANTE: LOURDES DIAZ ALFARO, CONCEPTO: DEVOLUCION REFRIGERIO ABRIL 2024, CUENTA DE DEPOSITO: CUENTA UNICA DEL TESORO"/>
    <m/>
    <m/>
    <m/>
    <m/>
    <m/>
    <m/>
    <n v="0"/>
    <n v="18"/>
    <s v="NO_CONCILIADO"/>
  </r>
  <r>
    <x v="56"/>
    <m/>
    <x v="56"/>
    <x v="36"/>
    <s v="O22621130002"/>
    <s v="BOD"/>
    <n v="2262113"/>
    <m/>
    <s v="00099021001 DEPOSITO DE EFECTIVO, DEPOSITANTE: MIRIAM RODRIGUEZ SEMPERTEGUI, CONCEPTO: DEVOLUCION DE REFRIGERIO MAYO 2024, CUENTA DE DEPOSITO: CUENTA UNICA DEL TESORO/DJBR"/>
    <m/>
    <m/>
    <m/>
    <m/>
    <m/>
    <m/>
    <n v="0"/>
    <n v="18"/>
    <s v="NO_CONCILIADO"/>
  </r>
  <r>
    <x v="77"/>
    <m/>
    <x v="77"/>
    <x v="36"/>
    <s v="B22618890002"/>
    <s v="BOD"/>
    <n v="2261889"/>
    <m/>
    <s v="00290012001 DEP.DE CHEQ.AJENOS,RET.DE CAM.,CONCEPTO: OTROS INGRESOS SEGUN TRAMITE N°11053013,DEP.: SERVICIO DE IMPUESTOS NACIONALES , PROCEDENCIA: BANCO UNION S.A., CHEQUE: 8002, FECHA DE EMISION:20/02/2025"/>
    <m/>
    <m/>
    <m/>
    <m/>
    <m/>
    <m/>
    <n v="0"/>
    <n v="1124.24"/>
    <s v="NO_CONCILIADO"/>
  </r>
  <r>
    <x v="77"/>
    <m/>
    <x v="77"/>
    <x v="36"/>
    <s v="B22618910002"/>
    <s v="BOD"/>
    <n v="2261891"/>
    <m/>
    <s v="00290012001 DEP.DE CHEQ.AJENOS,RET.DE CAM.,CONCEPTO: OTRSO INGRESOS SEGUN TRAMITE N°10952299,DEP.: SERVICIO DE IMPUESTOS NACIONALES , PROCEDENCIA: BANCO UNION S.A., CHEQUE: 7999, FECHA DE EMISION:20/02/2025"/>
    <m/>
    <m/>
    <m/>
    <m/>
    <m/>
    <m/>
    <n v="0"/>
    <n v="58758.559999999998"/>
    <s v="NO_CONCILIADO"/>
  </r>
  <r>
    <x v="77"/>
    <m/>
    <x v="77"/>
    <x v="36"/>
    <s v="B22618920002"/>
    <s v="BOD"/>
    <n v="2261892"/>
    <m/>
    <s v="00290012001 DEP.DE CHEQ.AJENOS,RET.DE CAM.,CONCEPTO: OTROS INGRESOS SEGUN TRAMITE N°11055291,DEP.: SERVICIO DE IMPUESTOS NACIONALES , PROCEDENCIA: BANCO UNION S.A., CHEQUE: 8001, FECHA DE EMISION:20/02/2025"/>
    <m/>
    <m/>
    <m/>
    <m/>
    <m/>
    <m/>
    <n v="0"/>
    <n v="250"/>
    <s v="NO_CONCILIADO"/>
  </r>
  <r>
    <x v="8"/>
    <m/>
    <x v="8"/>
    <x v="36"/>
    <s v="B22618930002"/>
    <s v="BOD"/>
    <n v="2261893"/>
    <m/>
    <s v="00099021001 DEP.DE CHEQ.AJENOS,RET.DE CAM.,CONCEPTO: CONVENIO DOBLE PERCEPCION - SENASIR RONALD ZORRILLA VALDIVIA,DEP.: SERVICIO DE IMPUESTOS NACIONALES , PROCEDENCIA: BANCO UNION S.A., CHEQUE: 8000, FECHA DE EMISION:20/02/2025"/>
    <m/>
    <m/>
    <m/>
    <m/>
    <m/>
    <m/>
    <n v="0"/>
    <n v="696"/>
    <s v="NO_CONCILIADO"/>
  </r>
  <r>
    <x v="68"/>
    <m/>
    <x v="68"/>
    <x v="36"/>
    <s v="B22619050002"/>
    <s v="BOD"/>
    <n v="2261905"/>
    <m/>
    <s v="00373024105 DEP.DE CHEQ.AJENOS,RET.DE CAM.,CONCEPTO: DEVOLUCION DE RECURSOS NO EJECUTADOS,DEP.: GOB. AUTONOMO MCPAL. CARANAVI , PROCEDENCIA: BANCO UNION S.A., CHEQUE: 22846, FECHA DE EMISION:20/02/2025"/>
    <m/>
    <m/>
    <m/>
    <m/>
    <m/>
    <m/>
    <n v="0"/>
    <n v="803.9"/>
    <s v="NO_CONCILIADO"/>
  </r>
  <r>
    <x v="66"/>
    <m/>
    <x v="66"/>
    <x v="36"/>
    <s v="B22619490002"/>
    <s v="BOD"/>
    <n v="2261949"/>
    <m/>
    <s v="00578012002 DEP.DE CHEQ.AJENOS,RET.DE CAM.,CONCEPTO: REVERSION,DEP.: BOLIVIANA DE AVIACION , PROCEDENCIA: BANCO UNION S.A., CHEQUE: 19513, FECHA DE EMISION:24/02/2025"/>
    <m/>
    <m/>
    <m/>
    <m/>
    <m/>
    <m/>
    <n v="0"/>
    <n v="435.5"/>
    <s v="NO_CONCILIADO"/>
  </r>
  <r>
    <x v="30"/>
    <m/>
    <x v="30"/>
    <x v="36"/>
    <s v="B22619630002"/>
    <s v="BOD"/>
    <n v="2261963"/>
    <m/>
    <s v="00292012001 DEP.DE CHEQ.AJENOS,RET.DE CAM.,CONCEPTO: INDEMNIZACION VIAS BOLIVIA,DEP.: UNIBIENES S.A. , PROCEDENCIA: BANCO UNION S.A., CHEQUE: 6334, FECHA DE EMISION:14/02/2025"/>
    <m/>
    <m/>
    <m/>
    <m/>
    <m/>
    <m/>
    <n v="0"/>
    <n v="39200.54"/>
    <s v="NO_CONCILIADO"/>
  </r>
  <r>
    <x v="14"/>
    <m/>
    <x v="14"/>
    <x v="36"/>
    <s v="B22619880002"/>
    <s v="BOD"/>
    <n v="2261988"/>
    <m/>
    <s v="00099021001 DEP.DE CHEQ.AJENOS,RET.DE CAM.,CONCEPTO: INCAPACIDADES,DEP.: CAJA NACIONAL DE SALUD , PROCEDENCIA: BANCO UNION S.A., CHEQUE: 16644, FECHA DE EMISION:06/02/2025"/>
    <m/>
    <m/>
    <m/>
    <m/>
    <m/>
    <m/>
    <n v="0"/>
    <n v="188555.96"/>
    <s v="NO_CONCILIADO"/>
  </r>
  <r>
    <x v="11"/>
    <m/>
    <x v="11"/>
    <x v="36"/>
    <s v="B22619830002"/>
    <s v="BOD"/>
    <n v="2261983"/>
    <m/>
    <s v="00291012006 DEP.DE CHEQ.AJENOS,RET.DE CAM.,CONCEPTO: USO DERECHO DE VIA,DEP.: ENTEL S.A. , PROCEDENCIA: BANCO UNION S.A., CHEQUE: 214530, FECHA DE EMISION:20/02/2025"/>
    <m/>
    <m/>
    <m/>
    <m/>
    <m/>
    <m/>
    <n v="0"/>
    <n v="122496"/>
    <s v="NO_CONCILIADO"/>
  </r>
  <r>
    <x v="14"/>
    <m/>
    <x v="14"/>
    <x v="36"/>
    <s v="B22619850002"/>
    <s v="BOD"/>
    <n v="2261985"/>
    <m/>
    <s v="00099021001 DEP.DE CHEQ.AJENOS,RET.DE CAM.,CONCEPTO: INCAPACIDADES,DEP.: CAJA NACIONAL DE SALUD , PROCEDENCIA: BANCO UNION S.A., CHEQUE: 16646, FECHA DE EMISION:06/02/2025"/>
    <m/>
    <m/>
    <m/>
    <m/>
    <m/>
    <m/>
    <n v="0"/>
    <n v="16839.55"/>
    <s v="NO_CONCILIADO"/>
  </r>
  <r>
    <x v="14"/>
    <m/>
    <x v="14"/>
    <x v="36"/>
    <s v="B22619870002"/>
    <s v="BOD"/>
    <n v="2261987"/>
    <m/>
    <s v="00099021001 DEP.DE CHEQ.AJENOS,RET.DE CAM.,CONCEPTO: INCAPACIDADES,DEP.: CAJA NACIONAL DE SALUD , PROCEDENCIA: BANCO UNION S.A., CHEQUE: 16645, FECHA DE EMISION:06/02/2025"/>
    <m/>
    <m/>
    <m/>
    <m/>
    <m/>
    <m/>
    <n v="0"/>
    <n v="546470.02"/>
    <s v="NO_CONCILIADO"/>
  </r>
  <r>
    <x v="41"/>
    <m/>
    <x v="41"/>
    <x v="36"/>
    <s v="B22619890002"/>
    <s v="BOD"/>
    <n v="2261989"/>
    <m/>
    <s v="00206012001 DEP.DE CHEQ.AJENOS,RET.DE CAM.,CONCEPTO: DEPÓSITO POR VENTA DE OFICINA DEPARTAMENTAL SANTA CRUZ - FECHA 12/02/2025,DEP.: INSTITUTO NACIONAL DE ESTADISTICA , PROCEDENCIA: BANCO UNION S.A., CHEQUE: 6058, FECHA DE EMISION:21/02/2025"/>
    <m/>
    <m/>
    <m/>
    <m/>
    <m/>
    <m/>
    <n v="0"/>
    <n v="15"/>
    <s v="NO_CONCILIADO"/>
  </r>
  <r>
    <x v="14"/>
    <m/>
    <x v="14"/>
    <x v="36"/>
    <s v="B22619910002"/>
    <s v="BOD"/>
    <n v="2261991"/>
    <m/>
    <s v="00099021001 DEP.DE CHEQ.AJENOS,RET.DE CAM.,CONCEPTO: INCAPACIDADES,DEP.: CAJA NACIONAL DE SALUD , PROCEDENCIA: BANCO UNION S.A., CHEQUE: 16643, FECHA DE EMISION:06/02/2025"/>
    <m/>
    <m/>
    <m/>
    <m/>
    <m/>
    <m/>
    <n v="0"/>
    <n v="36473.040000000001"/>
    <s v="NO_CONCILIADO"/>
  </r>
  <r>
    <x v="8"/>
    <m/>
    <x v="8"/>
    <x v="36"/>
    <s v="O22621200002"/>
    <s v="BOD"/>
    <n v="2262120"/>
    <m/>
    <s v="00099021001 DEPOSITO DE EFECTIVO, DEPOSITANTE: JULIAN FELIX CRUZ AGUILAR, CONCEPTO: DEVOLUCION DE REFRIGERIO AGOSTO 2024, CUENTA DE DEPOSITO: CUENTA UNICA DEL TESORO/DJBR"/>
    <m/>
    <m/>
    <m/>
    <m/>
    <m/>
    <m/>
    <n v="0"/>
    <n v="18"/>
    <s v="NO_CONCILIADO"/>
  </r>
  <r>
    <x v="91"/>
    <m/>
    <x v="91"/>
    <x v="36"/>
    <s v="O22621240002"/>
    <s v="BOD"/>
    <n v="2262124"/>
    <m/>
    <s v="00660012002 DEPOSITO DE EFECTIVO, DEPOSITANTE: ORGANO JUDICIAL, CONCEPTO: REVERSION, CUENTA DE DEPOSITO: CUENTA UNICA DEL TESORO"/>
    <m/>
    <m/>
    <m/>
    <m/>
    <m/>
    <m/>
    <n v="0"/>
    <n v="0.18"/>
    <s v="CONCILIADO_PARCIAL"/>
  </r>
  <r>
    <x v="92"/>
    <m/>
    <x v="92"/>
    <x v="36"/>
    <s v="G30420660001"/>
    <s v="CVD"/>
    <n v="3042066"/>
    <m/>
    <s v="COBRO COSTOS DE PAPELERIA SEGUN TRANSFERENCIA DEL EXTERIOR POR ORDEN DE HENAN DAERXIANG TRADING CO., LTD (CN/HENAN) REF.: CRED PAYMENT FOR GOODS LIB. 00593012001 EMPRESA ESTATAL YACANA - RECURSOS PROPIOS"/>
    <m/>
    <m/>
    <m/>
    <m/>
    <m/>
    <m/>
    <n v="60"/>
    <n v="0"/>
    <s v="NO_CONCILIADO"/>
  </r>
  <r>
    <x v="13"/>
    <m/>
    <x v="13"/>
    <x v="36"/>
    <s v="G30420680001"/>
    <s v="CVD"/>
    <n v="3042068"/>
    <m/>
    <s v="COBRO COSTOS DE PAPELERIA SEGUN TRANSFERENCIA DEL EXTERIOR POR ORDEN DE OILY LUBRIFICANTES E QUIMICOS LTDA (BR/CAMPO GRANDE) REF.: CRED INV 029/2025 FECHA VALOR 21/02/2025 LIB. 00513062002 YPFB - EXPORTACIÓN DE GLP Y OTROS-BOLIVIANOS"/>
    <m/>
    <m/>
    <m/>
    <m/>
    <m/>
    <m/>
    <n v="60"/>
    <n v="0"/>
    <s v="NO_CONCILIADO"/>
  </r>
  <r>
    <x v="93"/>
    <m/>
    <x v="93"/>
    <x v="36"/>
    <s v="Q21758430002"/>
    <s v="CRV"/>
    <n v="2175843"/>
    <m/>
    <s v="NUMERO DE LIBRETA CUT: 00099021001 OPERACIÓN E75 TRANSFERENCIA DE LA CUENTA FISCAL BUN A LA CUT EN MN TRANSF.FDOS.AL.BCB EMPRESA LOCAL DE AGUA POTABLE Y ALCANTARILLADO SUCRE, CITE:ELAPAS-G.A.F.NÂ°25/2025 CUENTA CUT 3987 LIBRETA NÂ° 00099021001"/>
    <m/>
    <m/>
    <m/>
    <m/>
    <m/>
    <m/>
    <n v="0"/>
    <n v="54227.75"/>
    <s v="NO_CONCILIADO"/>
  </r>
  <r>
    <x v="68"/>
    <m/>
    <x v="68"/>
    <x v="36"/>
    <s v="Q21758450002"/>
    <s v="CRV"/>
    <n v="2175845"/>
    <m/>
    <s v="NUMERO DE LIBRETA CUT: 00373024108 OPERACIÓN E75 TRANSFERENCIA DE LA CUENTA FISCAL BUN A LA CUT EN MN TRANSF.FDOS.AL.BCB GOBIERNO AUTONOMO MUNICIPAL DE APOLO CITE: GAMA/DESP/NE/NÂ° 0077/2025 CUENTA CUT 3987 LIBRETA NÂ° 00373024108"/>
    <m/>
    <m/>
    <m/>
    <m/>
    <m/>
    <m/>
    <n v="0"/>
    <n v="19285"/>
    <s v="NO_CONCILIADO"/>
  </r>
  <r>
    <x v="13"/>
    <m/>
    <x v="13"/>
    <x v="36"/>
    <s v="G30420760001"/>
    <s v="CVD"/>
    <n v="3042076"/>
    <m/>
    <s v="COBRO COSTOS DE PAPELERIA POR REGULARIZACION DE TRANSFERENCIA DEL EXTERIOR POR ORDEN DE MGAS COMERCIALIZADORA GAS NATURAL LTDA (BR RIO DE JANEIRO) REF.: CRED 2152408050FS FECHA VALOR 19/02/2025 LIB. 00513012015 YPFB-HEROES DEL CHACO-BS"/>
    <m/>
    <m/>
    <m/>
    <m/>
    <m/>
    <m/>
    <n v="60"/>
    <n v="0"/>
    <s v="NO_CONCILIADO"/>
  </r>
  <r>
    <x v="13"/>
    <m/>
    <x v="13"/>
    <x v="36"/>
    <s v="G30420740001"/>
    <s v="CVD"/>
    <n v="3042074"/>
    <m/>
    <s v="COBRO COSTOS DE PAPELERIA POR REGULARIZACION DE TRANSFERENCIA DEL EXTERIOR POR ORDEN DE MGAS COMERCIALIZADORA GAS NATURAL LTDA (BR RIO DE JANEIRO) REF.: URI/FFC/EXB- MCC - 16/24 EXB - MCI - 10/24 FECHA VALOR 19/02/2025 LIB. 00513012015 YPFB-HEROES DEL CHACO-BS"/>
    <m/>
    <m/>
    <m/>
    <m/>
    <m/>
    <m/>
    <n v="60"/>
    <n v="0"/>
    <s v="NO_CONCILIADO"/>
  </r>
  <r>
    <x v="13"/>
    <m/>
    <x v="13"/>
    <x v="36"/>
    <s v="G30420720001"/>
    <s v="CVD"/>
    <n v="3042072"/>
    <m/>
    <s v="COBRO COSTOS DE PAPELERIA POR REGULARIZACION DE TRANSFERENCIA DEL EXTERIOR POR ORDEN DE MGAS COMERCIALIZADORA GAS NATURAL LTDA (BR RIO DE JANEIRO) REF.: CRED 2193158050FS FECHA VALOR 19/02/2025 LIB. 00513012015 YPFB-HEROES DEL CHACO-BS"/>
    <m/>
    <m/>
    <m/>
    <m/>
    <m/>
    <m/>
    <n v="60"/>
    <n v="0"/>
    <s v="NO_CONCILIADO"/>
  </r>
  <r>
    <x v="7"/>
    <m/>
    <x v="7"/>
    <x v="36"/>
    <s v="S11200750003"/>
    <s v="COB"/>
    <n v="1120075"/>
    <m/>
    <s v="||TRANSFERENCIA DE FONDOS SEGÚN MENSAJE SWIFT N°2674 DE LA FECHA Y NOTA CITE: DGAC/DAF/FIN/NE-0008/25 (HRE-TGL-1866) DE FECHA 29/01/2025 DE LA DIRECCIÓN GENERAL DE AERONÁUTICA CIVIL. (SECTOR PÚBLICO). DÉBITO DE LA LIBRETA 00117012001 DGAC, REPOSICIÓN DE ÚTILES DE ESCRITORIO"/>
    <m/>
    <m/>
    <m/>
    <m/>
    <m/>
    <m/>
    <n v="60"/>
    <n v="0"/>
    <s v="NO_CONCILIADO"/>
  </r>
  <r>
    <x v="7"/>
    <m/>
    <x v="7"/>
    <x v="36"/>
    <s v="S11201010003"/>
    <s v="COB"/>
    <n v="1120101"/>
    <m/>
    <s v="||TRANSFERENCIA DE FONDOS S/G MENSAJES SWIFT NROS. 2682-2641 EN ATENCIÓN A NOTA: DGAC/DAF/FIN/NE-0008/25 DE F.29/1/2025 (HRE-TGL-1866) ENVIADO POR LA DIRECCIÓN GENERAL DE AERONÁUTICA CIVIL (SECTOR PÚBLICO). DEBITO DE LA LIBRETA 00117012001 DGAC, REPOSICIÓN ÚTILES DE ESCRITORIO."/>
    <m/>
    <m/>
    <m/>
    <m/>
    <m/>
    <m/>
    <n v="60"/>
    <n v="0"/>
    <s v="NO_CONCILIADO"/>
  </r>
  <r>
    <x v="7"/>
    <m/>
    <x v="7"/>
    <x v="36"/>
    <s v="S11200850003"/>
    <s v="COB"/>
    <n v="1120085"/>
    <m/>
    <s v="||TRANSFERENCIA DE FONDOS S/G MENSAJES SWIFT NROS. 2632-2633 EN ATENCIÓN A NOTA: DGAC/DAF/FIN/NE-0008/25 DE F.29/1/2025 (HRE-TGL-1866) ENVIADO POR LA DIRECCIÓN GENERAL DE AERONÁUTICA CIVIL (SECTOR PÚBLICO). DEBITO DE LA LIBRETA 00117012001 DGAC, REPOSICIÓN ÚTILES DE ESCRITORIO."/>
    <m/>
    <m/>
    <m/>
    <m/>
    <m/>
    <m/>
    <n v="60"/>
    <n v="0"/>
    <s v="NO_CONCILIADO"/>
  </r>
  <r>
    <x v="12"/>
    <m/>
    <x v="12"/>
    <x v="36"/>
    <s v="G30423650003"/>
    <s v="COB"/>
    <n v="19680"/>
    <m/>
    <s v="PAGO A FONPLATA PRÉSTAMO BOL 22/2014 VCTO. 24-02-2025 POR CUENTA DE TGN , NTI. 019680 VALOR 24-02-2025 CAPITAL USD 242.582,20 INTERESES USD 72.027,34 CTA. 3987 CUENTA UNICA DEL TESORO LIB. 00099021001 REF.: COMISIONES BANCARIAS"/>
    <m/>
    <m/>
    <m/>
    <m/>
    <m/>
    <m/>
    <n v="2518.2199999999998"/>
    <n v="0"/>
    <s v="NO_CONCILIADO"/>
  </r>
  <r>
    <x v="13"/>
    <m/>
    <x v="13"/>
    <x v="36"/>
    <s v="S11204070001"/>
    <s v="COB"/>
    <n v="1120407"/>
    <m/>
    <s v="'COBRO DE'||ÚTILES DE ESCRITORIO POR EL COMPROBANTE NRO. 1120404 DE LA FECHA, S/G. NOTA GAFC-0803/DFC/URTE-0153/2024 DE FECHA 26/3/2024 (HRE-TGL-5158) ENVIADO POR YACIMIENTOS PETROLÍFEROS FISCALES BOLIVIANOS. DÉBITO DE LA LIBRETA 00513022001 YPFB-&quot;OPERACIONES&quot; COBRO DE ÚTILES DE ESCRITORIO."/>
    <m/>
    <m/>
    <m/>
    <m/>
    <m/>
    <m/>
    <n v="60"/>
    <n v="0"/>
    <s v="NO_CONCILIADO"/>
  </r>
  <r>
    <x v="13"/>
    <m/>
    <x v="13"/>
    <x v="36"/>
    <s v="G30425350001"/>
    <s v="CVD"/>
    <n v="3042535"/>
    <m/>
    <s v="COBRO COSTOS DE PAPELERIA SEGUN TRANSFERENCIA DEL EXTERIOR POR ORDEN DE MTX COMERCIALIZADORA DE GAS (BRAZIL SAO PAULO) REF.: CRED INV PPA-MTX-19A/25 FECHA VALOR 21/02/2025 LIB. 00513012015 YPFB-HEROES DEL CHACO-BS"/>
    <m/>
    <m/>
    <m/>
    <m/>
    <m/>
    <m/>
    <n v="60"/>
    <n v="0"/>
    <s v="NO_CONCILIADO"/>
  </r>
  <r>
    <x v="12"/>
    <m/>
    <x v="12"/>
    <x v="36"/>
    <s v="S11203630001"/>
    <s v="NTI"/>
    <n v="1120363"/>
    <m/>
    <s v="||PAGO A FONPLATA PRESTAMO BOL 22/2014 VCTO. 24-02-2025 POR CUENTA DE TGN , SEGUN NOTA MEFP/VTCP/DGCP/UODP/N° 105/2025 DE LA FECHA, CAPITAL USD530.650,99 INTERESES USD216.082,05 LIB. 00099021001 TGN-RECURSOS ORDINARIOS (3987)"/>
    <m/>
    <m/>
    <m/>
    <m/>
    <m/>
    <m/>
    <n v="5197261.96"/>
    <n v="0"/>
    <s v="NO_CONCILIADO"/>
  </r>
  <r>
    <x v="12"/>
    <m/>
    <x v="12"/>
    <x v="36"/>
    <s v="S11203630003"/>
    <s v="COB"/>
    <n v="1120363"/>
    <m/>
    <s v="||PAGO A FONPLATA PRESTAMO BOL 22/2014 VCTO. 24-02-2025 POR CUENTA DE TGN , SEGUN NOTA MEFP/VTCP/DGCP/UODP/N° 105/2025 DE LA FECHA, CAPITAL USD530.650,99 INTERESES USD216.082,05 LIB. 00099021001 TGN-RECURSOS ORDINARIOS (3987) REF.: COMISIONES BANCARIAS"/>
    <m/>
    <m/>
    <m/>
    <m/>
    <m/>
    <m/>
    <n v="5482.57"/>
    <n v="0"/>
    <s v="NO_CONCILIADO"/>
  </r>
  <r>
    <x v="7"/>
    <m/>
    <x v="7"/>
    <x v="36"/>
    <s v="S11204130003"/>
    <s v="COB"/>
    <n v="1120413"/>
    <m/>
    <s v="||TRANSFERENCIA DE FONDOS S/G MENSAJES SWIFT NROS. 2690 Y 2688 EN ATENCIÓN A CORREOS ELECTRÓNICOS DE LA DGAC, NAABOL DE LA FECHA Y NOTA: DGAC/DAF/FIN/NE-0008/25 DE F.29/1/2025 (HRE-TGL-1866) ENVIADO POR LA DIRECCIÓN GENERAL DE AERONÁUTICA CIVIL (SECTOR PÚBLICO). DEBITO DE LA LIBRETA 00117012001 DGAC, REPOSICIÓN ÚTILES DE ESCRITORIO."/>
    <m/>
    <m/>
    <m/>
    <m/>
    <m/>
    <m/>
    <n v="60"/>
    <n v="0"/>
    <s v="NO_CONCILIADO"/>
  </r>
  <r>
    <x v="7"/>
    <m/>
    <x v="7"/>
    <x v="36"/>
    <s v="S11204320003"/>
    <s v="COB"/>
    <n v="1120432"/>
    <m/>
    <s v="||REGULARIZACION DE NUESTRA OPERACION NRO.1120408 DE FECHA 24/02/2025 EN ATENCION A CORREOS ELECTRONICOS ENVIADOS POR NAABOL Y DGAC, Y NOTA CITE DGAC/DAF/FIN/NE-0008/25 DE F. 29/01/2025 (HRE-TGL-2025-1866) DE LA FECHA (SECTOR PUBLICO) DÉBITO DE LA LIBRETA 00117012001 DGAC, REPOSICIÓN DE ÚTILES DE ESCRITORIO."/>
    <m/>
    <m/>
    <m/>
    <m/>
    <m/>
    <m/>
    <n v="60"/>
    <n v="0"/>
    <s v="NO_CONCILIADO"/>
  </r>
  <r>
    <x v="39"/>
    <m/>
    <x v="39"/>
    <x v="37"/>
    <s v="O22623060002"/>
    <s v="BOD"/>
    <n v="2262306"/>
    <m/>
    <s v="00041031107 DEPOSITO DE EFECTIVO, DEPOSITANTE: JORGE LUIS CUSI SARZURI, CONCEPTO: DEVOLUCION DE RECURSOS NO UTILIZADOS - VIATICOS URBANOS, CUENTA DE DEPOSITO: CUENTA UNICA DEL TESORO"/>
    <m/>
    <m/>
    <m/>
    <m/>
    <m/>
    <m/>
    <n v="0"/>
    <n v="556.5"/>
    <s v="NO_CONCILIADO"/>
  </r>
  <r>
    <x v="4"/>
    <m/>
    <x v="4"/>
    <x v="37"/>
    <s v="O22623090002"/>
    <s v="BOD"/>
    <n v="2262309"/>
    <m/>
    <s v="00099021001 DEPOSITO DE EFECTIVO, DEPOSITANTE: MINISTERIO DE DEFENSA, CONCEPTO: DEVOLUCION DE PAGO EN DEMASIA DEL MES DE DICIEMBRE 2024 (13 DIAS), CUENTA DE DEPOSITO: CUENTA UNICA DEL TESORO"/>
    <m/>
    <m/>
    <m/>
    <m/>
    <m/>
    <m/>
    <n v="0"/>
    <n v="5237"/>
    <s v="NO_CONCILIADO"/>
  </r>
  <r>
    <x v="94"/>
    <m/>
    <x v="94"/>
    <x v="37"/>
    <s v="O22623260002"/>
    <s v="BOD"/>
    <n v="2262326"/>
    <m/>
    <s v="00169014101 DEPOSITO DE EFECTIVO, DEPOSITANTE: DAYNOR MACEDA PUMA, CONCEPTO: SUSCRIPCION GESTION 2020 PERIODICO BOLIVIA, CUENTA DE DEPOSITO: CUENTA UNICA DEL TESORO"/>
    <m/>
    <m/>
    <m/>
    <m/>
    <m/>
    <m/>
    <n v="0"/>
    <n v="844"/>
    <s v="NO_CONCILIADO"/>
  </r>
  <r>
    <x v="70"/>
    <m/>
    <x v="70"/>
    <x v="37"/>
    <s v="O22623380002"/>
    <s v="BOD"/>
    <n v="2262338"/>
    <m/>
    <s v="00595012002 DEPOSITO DE EFECTIVO, DEPOSITANTE: MARIA GABRIELA ROSALES SADUD, CONCEPTO: DEVOLUCION AGUINALDO PAGADO EN EXCESO, CUENTA DE DEPOSITO: CUENTA UNICA DEL TESORO"/>
    <m/>
    <m/>
    <m/>
    <m/>
    <m/>
    <m/>
    <n v="0"/>
    <n v="46.64"/>
    <s v="NO_CONCILIADO"/>
  </r>
  <r>
    <x v="70"/>
    <m/>
    <x v="70"/>
    <x v="37"/>
    <s v="O22623390002"/>
    <s v="BOD"/>
    <n v="2262339"/>
    <m/>
    <s v="00595012002 DEPOSITO DE EFECTIVO, DEPOSITANTE: MARIA GABRIELA ROSALES SADUD, CONCEPTO: DEVOLUCION DE SALARIO PAGADO EN EXCESO, CUENTA DE DEPOSITO: CUENTA UNICA DEL TESORO"/>
    <m/>
    <m/>
    <m/>
    <m/>
    <m/>
    <m/>
    <n v="0"/>
    <n v="559.70000000000005"/>
    <s v="NO_CONCILIADO"/>
  </r>
  <r>
    <x v="39"/>
    <m/>
    <x v="39"/>
    <x v="37"/>
    <s v="O22623920002"/>
    <s v="BOD"/>
    <n v="2262392"/>
    <m/>
    <s v="00041021101 DEPOSITO DE EFECTIVO, DEPOSITANTE: ROBERTO ILICH GARCIA HERRERA, CONCEPTO: DEVOLUCION POR PENALIDADES EN PASAJES AEREOS (REPROGRAMACION) GESTION 2024, CUENTA DE DEPOSITO: CUENTA UNICA DEL TESORO"/>
    <m/>
    <m/>
    <m/>
    <m/>
    <m/>
    <m/>
    <n v="0"/>
    <n v="30"/>
    <s v="NO_CONCILIADO"/>
  </r>
  <r>
    <x v="39"/>
    <m/>
    <x v="39"/>
    <x v="37"/>
    <s v="O22623960002"/>
    <s v="BOD"/>
    <n v="2262396"/>
    <m/>
    <s v="00041021101 DEPOSITO DE EFECTIVO, DEPOSITANTE: LIMBERT WALTER AGRAMONT ALIAGA, CONCEPTO: DEVOLUCION POR PENALIDADES EN PASAJES AEREOS (REPROGRAMACIONES) GESTION 2024, CUENTA DE DEPOSITO: CUENTA UNICA DEL TESORO"/>
    <m/>
    <m/>
    <m/>
    <m/>
    <m/>
    <m/>
    <n v="0"/>
    <n v="60"/>
    <s v="NO_CONCILIADO"/>
  </r>
  <r>
    <x v="0"/>
    <m/>
    <x v="0"/>
    <x v="37"/>
    <s v="O22624320002"/>
    <s v="BOD"/>
    <n v="2262432"/>
    <m/>
    <s v="00099021001 DEPOSITO DE EFECTIVO, DEPOSITANTE: ANDRES VINCENTTY ARCE, CONCEPTO: DEPÓSITO DE CUOTA, CUENTA DE DEPOSITO: CUENTA UNICA DEL TESORO"/>
    <m/>
    <m/>
    <m/>
    <m/>
    <m/>
    <m/>
    <n v="0"/>
    <n v="2000"/>
    <s v="NO_CONCILIADO"/>
  </r>
  <r>
    <x v="36"/>
    <m/>
    <x v="36"/>
    <x v="37"/>
    <s v="O22624370002"/>
    <s v="BOD"/>
    <n v="2262437"/>
    <m/>
    <s v="00099021001 DEPOSITO DE EFECTIVO, DEPOSITANTE: MINISTERIO DE DESARROLLO RURAL Y TIERRAS, CONCEPTO: PAGO SERVICIO DE AGUA POTABLE EPSAS UC-CNAPE CORRESPONDIENTE AL MES DE NOVIEMBRE 2024, CUENTA DE DEPOSITO: CUENTA UNICA DEL TESORO"/>
    <m/>
    <m/>
    <m/>
    <m/>
    <m/>
    <m/>
    <n v="0"/>
    <n v="78.459999999999994"/>
    <s v="NO_CONCILIADO"/>
  </r>
  <r>
    <x v="0"/>
    <m/>
    <x v="0"/>
    <x v="37"/>
    <s v="O22624380002"/>
    <s v="BOD"/>
    <n v="2262438"/>
    <m/>
    <s v="00099021001 DEPOSITO DE EFECTIVO, DEPOSITANTE: WILMA VILLCA AGUIRRE, CONCEPTO: DEVOLUCION DE PAGO EN EXCESO DE PAGO AGUINALDO DE NAVIDAD GESTION 2024, CUENTA DE DEPOSITO: CUENTA UNICA DEL TESORO"/>
    <m/>
    <m/>
    <m/>
    <m/>
    <m/>
    <m/>
    <n v="0"/>
    <n v="505.45"/>
    <s v="NO_CONCILIADO"/>
  </r>
  <r>
    <x v="56"/>
    <m/>
    <x v="56"/>
    <x v="37"/>
    <s v="O22624390002"/>
    <s v="BOD"/>
    <n v="2262439"/>
    <m/>
    <s v="00099021001 DEPOSITO DE EFECTIVO, DEPOSITANTE: ARIEL BLAS CAYOJA VARGAS, CONCEPTO: DEVOLUCION DE PAGO EN EXCESO DE PAGO AGUINALDO DE NAVIDAD GESTION 2024, CUENTA DE DEPOSITO: CUENTA UNICA DEL TESORO/DJBR"/>
    <m/>
    <m/>
    <m/>
    <m/>
    <m/>
    <m/>
    <n v="0"/>
    <n v="568.83000000000004"/>
    <s v="NO_CONCILIADO"/>
  </r>
  <r>
    <x v="33"/>
    <m/>
    <x v="33"/>
    <x v="37"/>
    <s v="O22624420002"/>
    <s v="BOD"/>
    <n v="2262442"/>
    <m/>
    <s v="00132072001 DEPOSITO DE EFECTIVO, DEPOSITANTE: ELVIS ALVARO COLQUE CANAVIRI, CONCEPTO: FONDOS NO UTILIZADOS DEL PREV. 037, CUENTA DE DEPOSITO: CUENTA UNICA DEL TESORO"/>
    <m/>
    <m/>
    <m/>
    <m/>
    <m/>
    <m/>
    <n v="0"/>
    <n v="50"/>
    <s v="NO_CONCILIADO"/>
  </r>
  <r>
    <x v="29"/>
    <m/>
    <x v="29"/>
    <x v="37"/>
    <s v="O22624500002"/>
    <s v="BOD"/>
    <n v="2262450"/>
    <m/>
    <s v="00599012001 DEPOSITO DE EFECTIVO, DEPOSITANTE: SILVIA ANDREA YANINE FERNANDEZ ORDOÑEZ, CONCEPTO: DEVOLUCION DE FONDOS EN AVANCE, CUENTA DE DEPOSITO: CUENTA UNICA DEL TESORO"/>
    <m/>
    <m/>
    <m/>
    <m/>
    <m/>
    <m/>
    <n v="0"/>
    <n v="14.4"/>
    <s v="NO_CONCILIADO"/>
  </r>
  <r>
    <x v="72"/>
    <m/>
    <x v="72"/>
    <x v="37"/>
    <s v="O22624740002"/>
    <s v="BOD"/>
    <n v="2262474"/>
    <m/>
    <s v="00070011102 DEPOSITO DE EFECTIVO, DEPOSITANTE: MIRIAM CARBALLO HINOJOZA, CONCEPTO: DEVOLUCION POR PAGO DE MULTA &quot;ADQUISICION DE YUTES MTEPS&quot;, CUENTA DE DEPOSITO: CUENTA UNICA DEL TESORO"/>
    <m/>
    <m/>
    <m/>
    <m/>
    <m/>
    <m/>
    <n v="0"/>
    <n v="18.72"/>
    <s v="NO_CONCILIADO"/>
  </r>
  <r>
    <x v="36"/>
    <m/>
    <x v="36"/>
    <x v="37"/>
    <s v="O22624870002"/>
    <s v="BOD"/>
    <n v="2262487"/>
    <m/>
    <s v="00047137004 DEPOSITO DE EFECTIVO, DEPOSITANTE: MDRYT-EMPODERAR PAR III, CONCEPTO: DEVOLUCION GASOLINA ENERO 2025, CUENTA DE DEPOSITO: CUENTA UNICA DEL TESORO"/>
    <m/>
    <m/>
    <m/>
    <m/>
    <m/>
    <m/>
    <n v="0"/>
    <n v="3054.85"/>
    <s v="NO_CONCILIADO"/>
  </r>
  <r>
    <x v="5"/>
    <m/>
    <x v="5"/>
    <x v="37"/>
    <s v="O22625140002"/>
    <s v="BOD"/>
    <n v="2262514"/>
    <m/>
    <s v="00015011107 DEPOSITO DE EFECTIVO, DEPOSITANTE: PROMID, CONCEPTO: PAGO CONSUMO ENERGIA ELECTRICA - FEBRERO 2025, CUENTA DE DEPOSITO: CUENTA UNICA DEL TESORO"/>
    <m/>
    <m/>
    <m/>
    <m/>
    <m/>
    <m/>
    <n v="0"/>
    <n v="451.98"/>
    <s v="NO_CONCILIADO"/>
  </r>
  <r>
    <x v="28"/>
    <m/>
    <x v="28"/>
    <x v="37"/>
    <s v="O22625240002"/>
    <s v="BOD"/>
    <n v="2262524"/>
    <m/>
    <s v="00016011101 DEPOSITO DE EFECTIVO, DEPOSITANTE: LIBRERIA DEL MINISTERIO DE EDUCACION, CONCEPTO: VENTA DE MATERIAL BIBLIOGRAFICO Y/O MULTIMEDIA DE LA LIBRERIA DEL MINISTERIO DE EDUCACION, CUENTA DE DEPOSITO: CUENTA UNICA DEL TESORO"/>
    <m/>
    <m/>
    <m/>
    <m/>
    <m/>
    <m/>
    <n v="0"/>
    <n v="372.5"/>
    <s v="NO_CONCILIADO"/>
  </r>
  <r>
    <x v="63"/>
    <m/>
    <x v="63"/>
    <x v="37"/>
    <s v="B22623770002"/>
    <s v="BOD"/>
    <n v="2262377"/>
    <m/>
    <s v="00389022001 DEP.DE CHEQ.AJENOS,RET.DE CAM.,CONCEPTO: REVERSION DE C-31 N°115 DA2,DEP.: NATALIA MAMANI AYANOME/ORU/NAABOL , PROCEDENCIA: BANCO UNION S.A., CHEQUE: 898, FECHA DE EMISION:25/02/2025"/>
    <m/>
    <m/>
    <m/>
    <m/>
    <m/>
    <m/>
    <n v="0"/>
    <n v="500"/>
    <s v="NO_CONCILIADO"/>
  </r>
  <r>
    <x v="70"/>
    <m/>
    <x v="70"/>
    <x v="37"/>
    <s v="B22624100002"/>
    <s v="BOD"/>
    <n v="2262410"/>
    <m/>
    <s v="00595012003 DEP.DE CHEQ.AJENOS,RET.DE CAM.,CONCEPTO: DEVOLUCION VIATICOS POR NO DESCARGO DE MARIA QUINTELA,DEP.: GESTORA DE PENSIONES , PROCEDENCIA: BANCO UNION S.A., CHEQUE: 1962, FECHA DE EMISION:21/02/2025"/>
    <m/>
    <m/>
    <m/>
    <m/>
    <m/>
    <m/>
    <n v="0"/>
    <n v="1542"/>
    <s v="NO_CONCILIADO"/>
  </r>
  <r>
    <x v="70"/>
    <m/>
    <x v="70"/>
    <x v="37"/>
    <s v="B22624130002"/>
    <s v="BOD"/>
    <n v="2262413"/>
    <m/>
    <s v="00595012003 DEP.DE CHEQ.AJENOS,RET.DE CAM.,CONCEPTO: DESCUENTO P/PLANILLAS DIC/24 PERMISO SIN GOCE DE HABERES MARIA HUANCA,DEP.: GESTORA DE PENSIONES , PROCEDENCIA: BANCO UNION S.A., CHEQUE: 1964, FECHA DE EMISION:21/02/2025"/>
    <m/>
    <m/>
    <m/>
    <m/>
    <m/>
    <m/>
    <n v="0"/>
    <n v="2958.5"/>
    <s v="NO_CONCILIADO"/>
  </r>
  <r>
    <x v="70"/>
    <m/>
    <x v="70"/>
    <x v="37"/>
    <s v="B22624150002"/>
    <s v="BOD"/>
    <n v="2262415"/>
    <m/>
    <s v="00595012005 DEP.DE CHEQ.AJENOS,RET.DE CAM.,CONCEPTO: INTERESES AE VIVIENDA ENERO 2025,DEP.: GESTORA DE PENSIONES , PROCEDENCIA: BANCO UNION S.A., CHEQUE: 1965, FECHA DE EMISION:21/02/2025"/>
    <m/>
    <m/>
    <m/>
    <m/>
    <m/>
    <m/>
    <n v="0"/>
    <n v="872.74"/>
    <s v="NO_CONCILIADO"/>
  </r>
  <r>
    <x v="70"/>
    <m/>
    <x v="70"/>
    <x v="37"/>
    <s v="B22624180002"/>
    <s v="BOD"/>
    <n v="2262418"/>
    <m/>
    <s v="00595012003 DEP.DE CHEQ.AJENOS,RET.DE CAM.,CONCEPTO: DEVOLUCION VIATICOS PAGADOS EN DEMASIA GESTION 2024,DEP.: GESTORA DE PENSIONES , PROCEDENCIA: BANCO UNION S.A., CHEQUE: 1966, FECHA DE EMISION:21/02/2025"/>
    <m/>
    <m/>
    <m/>
    <m/>
    <m/>
    <m/>
    <n v="0"/>
    <n v="1820"/>
    <s v="NO_CONCILIADO"/>
  </r>
  <r>
    <x v="17"/>
    <m/>
    <x v="17"/>
    <x v="37"/>
    <s v="B22624210002"/>
    <s v="BOD"/>
    <n v="2262421"/>
    <m/>
    <s v="00046171101 DEP.DE CHEQ.AJENOS,RET.DE CAM.,CONCEPTO: DEPÓSITO,DEP.: CLAUDIA AJALLA BALTAZAR , PROCEDENCIA: BANCO UNION S.A., CHEQUE: 213510, FECHA DE EMISION:25/02/2025"/>
    <m/>
    <m/>
    <m/>
    <m/>
    <m/>
    <m/>
    <n v="0"/>
    <n v="1000"/>
    <s v="NO_CONCILIADO"/>
  </r>
  <r>
    <x v="34"/>
    <m/>
    <x v="34"/>
    <x v="37"/>
    <s v="J06287470002"/>
    <s v="NTE"/>
    <n v="11244370"/>
    <m/>
    <s v="A:00862012001 GAM DE TEOPONTE, TRANSFERENCIA DE RECUPERACIONES SEGÚN NOTA INTERNA GEF-LCR-DYF-0157-NOT/25, POR CONCEPTO DE REMUNERACION DE ADMINISTRACION QUE CORRESPONDE AL FNDR DE ACUERDO A CONTRATO DE FIDEICOMISO “CONTRAPARTES LOCALES” (CL)"/>
    <m/>
    <m/>
    <m/>
    <m/>
    <m/>
    <m/>
    <n v="0"/>
    <n v="961.35"/>
    <s v="NO_CONCILIADO"/>
  </r>
  <r>
    <x v="60"/>
    <m/>
    <x v="60"/>
    <x v="37"/>
    <s v="J06287480002"/>
    <s v="NTE"/>
    <n v="11253525"/>
    <m/>
    <s v="A:00099021001 GAM DE AIQUILE, TRANSFERENCIA DE RECUPERACIONES SEGÚN NOTA GEF-LCR-JSZ-0147-NOT/25 POR CONCEPTO DE PAGO DE CAPITAL E INTERES DE ACUERDO A CONTRATO DE FIDEICOMISO “PROYECTOS DE INVERSION PUBLICA” (PIP)."/>
    <m/>
    <m/>
    <m/>
    <m/>
    <m/>
    <m/>
    <n v="0"/>
    <n v="484329.18"/>
    <s v="NO_CONCILIADO"/>
  </r>
  <r>
    <x v="34"/>
    <m/>
    <x v="34"/>
    <x v="37"/>
    <s v="J06287490002"/>
    <s v="NTE"/>
    <n v="11244380"/>
    <m/>
    <s v="A:00862012001 GAM DE TEOPONTE, TRANSFERENCIA DE RECUPERACIONES SEGÚN NOTA INTERNA GEF-LCR-DYF-0157-NOT/25, POR CONCEPTO DE REMUNERACION DE ADMINISTRACION (INTERES PENAL) QUE CORRESPONDE AL FNDR DE ACUERDO A CONTRATO DE FIDEICOMISO “CONTRAPARTES LOCALES” (CL)"/>
    <m/>
    <m/>
    <m/>
    <m/>
    <m/>
    <m/>
    <n v="0"/>
    <n v="12.58"/>
    <s v="NO_CONCILIADO"/>
  </r>
  <r>
    <x v="34"/>
    <m/>
    <x v="34"/>
    <x v="37"/>
    <s v="J06287530002"/>
    <s v="NTE"/>
    <n v="11253621"/>
    <m/>
    <s v="A:00862012001 GAM DE TUPIZA, TRANSFERENCIA DE RECUPERACIONES SEGÚN NOTA GEF-LCR-JSZ-0147-NOT/25 POR CONCEPTO DE REMUNERACION POR ADMINISTRACION DE FIDEICOMISO QUE CORRESPONDE AL FNDR DE ACUERDO A CONTRATO DE FIDEICOMISO “PROYECTOS DE INVERSION PUBLICA” (PIP)."/>
    <m/>
    <m/>
    <m/>
    <m/>
    <m/>
    <m/>
    <n v="0"/>
    <n v="64066.73"/>
    <s v="NO_CONCILIADO"/>
  </r>
  <r>
    <x v="34"/>
    <m/>
    <x v="34"/>
    <x v="37"/>
    <s v="J06287500002"/>
    <s v="NTE"/>
    <n v="11253542"/>
    <m/>
    <s v="A:00862012001 GAM DE AIQUILE, TRANSFERENCIA DE RECUPERACIONES SEGÚN NOTA GEF-LCR-JSZ-0147-NOT/25 POR CONCEPTO DE REMUNERACION POR ADMINISTRACION DE FIDEICOMISO QUE CORRESPONDE AL FNDR DE ACUERDO A CONTRATO DE FIDEICOMISO “PROYECTOS DE INVERSION PUBLICA” (PIP)."/>
    <m/>
    <m/>
    <m/>
    <m/>
    <m/>
    <m/>
    <n v="0"/>
    <n v="67806.95"/>
    <s v="NO_CONCILIADO"/>
  </r>
  <r>
    <x v="60"/>
    <m/>
    <x v="60"/>
    <x v="37"/>
    <s v="J06287510002"/>
    <s v="NTE"/>
    <n v="11253587"/>
    <m/>
    <s v="A:00099021001 GAM DE CHIMORE, TRANSFERENCIA DE RECUPERACIONES SEGÚN NOTA GEF-LCR-JSZ-0147-NOT/25 POR CONCEPTO DE PAGO DE CAPITAL E INTERES DE ACUERDO A CONTRATO DE FIDEICOMISO “PROYECTOS DE INVERSION PUBLICA” (PIP)."/>
    <m/>
    <m/>
    <m/>
    <m/>
    <m/>
    <m/>
    <n v="0"/>
    <n v="179189.57"/>
    <s v="NO_CONCILIADO"/>
  </r>
  <r>
    <x v="34"/>
    <m/>
    <x v="34"/>
    <x v="37"/>
    <s v="J06287520002"/>
    <s v="NTE"/>
    <n v="11253596"/>
    <m/>
    <s v="A:00862012001 GAM DE CHIMORE, TRANSFERENCIA DE RECUPERACIONES SEGÚN NOTA GEF-LCR-JSZ-0147-NOT/25 POR CONCEPTO DE REMUNERACION POR ADMINISTRACION DE FIDEICOMISO QUE CORRESPONDE AL FNDR DE ACUERDO A CONTRATO DE FIDEICOMISO “PROYECTOS DE INVERSION PUBLICA” (PIP)."/>
    <m/>
    <m/>
    <m/>
    <m/>
    <m/>
    <m/>
    <n v="0"/>
    <n v="25672.03"/>
    <s v="NO_CONCILIADO"/>
  </r>
  <r>
    <x v="60"/>
    <m/>
    <x v="60"/>
    <x v="37"/>
    <s v="J06287540002"/>
    <s v="NTE"/>
    <n v="11253601"/>
    <m/>
    <s v="A:00099021001 GAM DE TUPIZA, TRANSFERENCIA DE RECUPERACIONES SEGÚN NOTA GEF-LCR-JSZ-0147-NOT/25 POR CONCEPTO DE PAGO DE CAPITAL E INTERES DE ACUERDO A CONTRATO DE FIDEICOMISO “PROYECTOS DE INVERSION PUBLICA” (PIP)."/>
    <m/>
    <m/>
    <m/>
    <m/>
    <m/>
    <m/>
    <n v="0"/>
    <n v="488605.4"/>
    <s v="NO_CONCILIADO"/>
  </r>
  <r>
    <x v="34"/>
    <m/>
    <x v="34"/>
    <x v="37"/>
    <s v="J06287550002"/>
    <s v="NTE"/>
    <n v="11253630"/>
    <m/>
    <s v="A:00862012001 GAM DE SOPACHUY, TRANSFERENCIA DE RECUPERACIONES SEGÚN NOTA GEF-LCR-JSZ-0147-NOT/25 POR CONCEPTO DE REMUNERACION POR ADMINISTRACION DE FIDEICOMISO QUE CORRESPONDE AL FNDR DE ACUERDO A CONTRATO DE FIDEICOMISO “PROYECTOS DE INVERSION PUBLICA” (PIP)."/>
    <m/>
    <m/>
    <m/>
    <m/>
    <m/>
    <m/>
    <n v="0"/>
    <n v="4570.4799999999996"/>
    <s v="NO_CONCILIADO"/>
  </r>
  <r>
    <x v="60"/>
    <m/>
    <x v="60"/>
    <x v="37"/>
    <s v="J06287560002"/>
    <s v="NTE"/>
    <n v="11253680"/>
    <m/>
    <s v="A:00099021001 GAM DE TARIJA, TRANSFERENCIA DE RECUPERACIONES SEGÚN NOTA GEF-LCR-JSZ-0147-NOT/25 POR CONCEPTO DE PAGO DE CAPITAL E INTERES DE ACUERDO A CONTRATO DE FIDEICOMISO “PROYECTOS DE INVERSION PUBLICA” (PIP)."/>
    <m/>
    <m/>
    <m/>
    <m/>
    <m/>
    <m/>
    <n v="0"/>
    <n v="487761.62"/>
    <s v="NO_CONCILIADO"/>
  </r>
  <r>
    <x v="60"/>
    <m/>
    <x v="60"/>
    <x v="37"/>
    <s v="J06287570002"/>
    <s v="NTE"/>
    <n v="11253628"/>
    <m/>
    <s v="A:00099021001 GAM DE SOPACHUY, TRANSFERENCIA DE RECUPERACIONES SEGÚN NOTA GEF-LCR-JSZ-0147-NOT/25 POR CONCEPTO DE PAGO DE INTERES DE ACUERDO A CONTRATO DE FIDEICOMISO “PROYECTOS DE INVERSION PUBLICA” (PIP)."/>
    <m/>
    <m/>
    <m/>
    <m/>
    <m/>
    <m/>
    <n v="0"/>
    <n v="31083.59"/>
    <s v="NO_CONCILIADO"/>
  </r>
  <r>
    <x v="34"/>
    <m/>
    <x v="34"/>
    <x v="37"/>
    <s v="J06287580002"/>
    <s v="NTE"/>
    <n v="11253681"/>
    <m/>
    <s v="A:00862012001 GAM DE TARIJA, TRANSFERENCIA DE RECUPERACIONES SEGÚN NOTA GEF-LCR-JSZ-0147-NOT/25 POR CONCEPTO DE REMUNERACION POR ADMINISTRACION DE FIDEICOMISO QUE CORRESPONDE AL FNDR DE ACUERDO A CONTRATO DE FIDEICOMISO “PROYECTOS DE INVERSION PUBLICA” (PIP)."/>
    <m/>
    <m/>
    <m/>
    <m/>
    <m/>
    <m/>
    <n v="0"/>
    <n v="70047.199999999997"/>
    <s v="NO_CONCILIADO"/>
  </r>
  <r>
    <x v="60"/>
    <m/>
    <x v="60"/>
    <x v="37"/>
    <s v="J06287590002"/>
    <s v="NTE"/>
    <n v="11253683"/>
    <m/>
    <s v="A:00099021001 GAM DE MOJINETE, TRANSFERENCIA DE RECUPERACIONES SEGÚN NOTA GEF-LCR-JSZ-0147-NOT/25 POR CONCEPTO DE PAGO DE INTERES DE ACUERDO A CONTRATO DE FIDEICOMISO “PROYECTOS DE INVERSION PUBLICA” (PIP)."/>
    <m/>
    <m/>
    <m/>
    <m/>
    <m/>
    <m/>
    <n v="0"/>
    <n v="8995.7099999999991"/>
    <s v="NO_CONCILIADO"/>
  </r>
  <r>
    <x v="34"/>
    <m/>
    <x v="34"/>
    <x v="37"/>
    <s v="J06287600002"/>
    <s v="NTE"/>
    <n v="11253689"/>
    <m/>
    <s v="A:00862012001 GAM DE MOJINETE, TRANSFERENCIA DE RECUPERACIONES SEGÚN NOTA GEF-LCR-JSZ-0147-NOT/25 POR CONCEPTO DE REMUNERACION POR ADMINISTRACION DE FIDEICOMISO QUE CORRESPONDE AL FNDR DE ACUERDO A CONTRATO DE FIDEICOMISO “PROYECTOS DE INVERSION PUBLICA” (PIP)."/>
    <m/>
    <m/>
    <m/>
    <m/>
    <m/>
    <m/>
    <n v="0"/>
    <n v="1301.58"/>
    <s v="NO_CONCILIADO"/>
  </r>
  <r>
    <x v="14"/>
    <m/>
    <x v="14"/>
    <x v="37"/>
    <s v="J06287630002"/>
    <s v="NTE"/>
    <n v="11262202"/>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512.75"/>
    <s v="NO_CONCILIADO"/>
  </r>
  <r>
    <x v="14"/>
    <m/>
    <x v="14"/>
    <x v="37"/>
    <s v="J06287610002"/>
    <s v="NTE"/>
    <n v="11248286"/>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9604.91"/>
    <s v="NO_CONCILIADO"/>
  </r>
  <r>
    <x v="14"/>
    <m/>
    <x v="14"/>
    <x v="37"/>
    <s v="J06287620002"/>
    <s v="NTE"/>
    <n v="11262197"/>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584.2"/>
    <s v="NO_CONCILIADO"/>
  </r>
  <r>
    <x v="14"/>
    <m/>
    <x v="14"/>
    <x v="37"/>
    <s v="J06287640002"/>
    <s v="NTE"/>
    <n v="11262205"/>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947.33"/>
    <s v="NO_CONCILIADO"/>
  </r>
  <r>
    <x v="14"/>
    <m/>
    <x v="14"/>
    <x v="37"/>
    <s v="J06287650002"/>
    <s v="NTE"/>
    <n v="11262206"/>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894.57"/>
    <s v="NO_CONCILIADO"/>
  </r>
  <r>
    <x v="77"/>
    <m/>
    <x v="77"/>
    <x v="37"/>
    <s v="J06287660002"/>
    <s v="NTE"/>
    <n v="11262215"/>
    <m/>
    <s v="A:00290012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315.05"/>
    <s v="NO_CONCILIADO"/>
  </r>
  <r>
    <x v="77"/>
    <m/>
    <x v="77"/>
    <x v="37"/>
    <s v="J06287670002"/>
    <s v="NTE"/>
    <n v="11262223"/>
    <m/>
    <s v="A:00290012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57.85"/>
    <s v="NO_CONCILIADO"/>
  </r>
  <r>
    <x v="14"/>
    <m/>
    <x v="14"/>
    <x v="37"/>
    <s v="J06287680002"/>
    <s v="NTE"/>
    <n v="11262238"/>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5166.1099999999997"/>
    <s v="NO_CONCILIADO"/>
  </r>
  <r>
    <x v="14"/>
    <m/>
    <x v="14"/>
    <x v="37"/>
    <s v="J06287690002"/>
    <s v="NTE"/>
    <n v="11262239"/>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2454.5"/>
    <s v="NO_CONCILIADO"/>
  </r>
  <r>
    <x v="14"/>
    <m/>
    <x v="14"/>
    <x v="37"/>
    <s v="J06287700002"/>
    <s v="NTE"/>
    <n v="11262250"/>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7229.1"/>
    <s v="NO_CONCILIADO"/>
  </r>
  <r>
    <x v="14"/>
    <m/>
    <x v="14"/>
    <x v="37"/>
    <s v="J06287710002"/>
    <s v="NTE"/>
    <n v="11263461"/>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615"/>
    <s v="NO_CONCILIADO"/>
  </r>
  <r>
    <x v="14"/>
    <m/>
    <x v="14"/>
    <x v="37"/>
    <s v="J06287720002"/>
    <s v="NTE"/>
    <n v="11263473"/>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7329.62"/>
    <s v="NO_CONCILIADO"/>
  </r>
  <r>
    <x v="14"/>
    <m/>
    <x v="14"/>
    <x v="37"/>
    <s v="J06287730002"/>
    <s v="NTE"/>
    <n v="11263474"/>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3115.81"/>
    <s v="NO_CONCILIADO"/>
  </r>
  <r>
    <x v="14"/>
    <m/>
    <x v="14"/>
    <x v="37"/>
    <s v="J06287740002"/>
    <s v="NTE"/>
    <n v="11263482"/>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6625.81"/>
    <s v="NO_CONCILIADO"/>
  </r>
  <r>
    <x v="14"/>
    <m/>
    <x v="14"/>
    <x v="37"/>
    <s v="J06287780002"/>
    <s v="NTE"/>
    <n v="11263554"/>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996.16"/>
    <s v="NO_CONCILIADO"/>
  </r>
  <r>
    <x v="14"/>
    <m/>
    <x v="14"/>
    <x v="37"/>
    <s v="J06287750002"/>
    <s v="NTE"/>
    <n v="11263483"/>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6557"/>
    <s v="NO_CONCILIADO"/>
  </r>
  <r>
    <x v="14"/>
    <m/>
    <x v="14"/>
    <x v="37"/>
    <s v="J06287760002"/>
    <s v="NTE"/>
    <n v="11263546"/>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373"/>
    <s v="NO_CONCILIADO"/>
  </r>
  <r>
    <x v="14"/>
    <m/>
    <x v="14"/>
    <x v="37"/>
    <s v="J06287770002"/>
    <s v="NTE"/>
    <n v="11263547"/>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741.2"/>
    <s v="NO_CONCILIADO"/>
  </r>
  <r>
    <x v="14"/>
    <m/>
    <x v="14"/>
    <x v="37"/>
    <s v="J06287790002"/>
    <s v="NTE"/>
    <n v="11263563"/>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0723.4"/>
    <s v="NO_CONCILIADO"/>
  </r>
  <r>
    <x v="14"/>
    <m/>
    <x v="14"/>
    <x v="37"/>
    <s v="J06287800002"/>
    <s v="NTE"/>
    <n v="11263568"/>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293.31"/>
    <s v="NO_CONCILIADO"/>
  </r>
  <r>
    <x v="14"/>
    <m/>
    <x v="14"/>
    <x v="37"/>
    <s v="J06287810002"/>
    <s v="NTE"/>
    <n v="11263576"/>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896.55"/>
    <s v="NO_CONCILIADO"/>
  </r>
  <r>
    <x v="14"/>
    <m/>
    <x v="14"/>
    <x v="37"/>
    <s v="J06287820002"/>
    <s v="NTE"/>
    <n v="11263577"/>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2550.9699999999998"/>
    <s v="NO_CONCILIADO"/>
  </r>
  <r>
    <x v="14"/>
    <m/>
    <x v="14"/>
    <x v="37"/>
    <s v="J06287830002"/>
    <s v="NTE"/>
    <n v="11263582"/>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2578.92"/>
    <s v="NO_CONCILIADO"/>
  </r>
  <r>
    <x v="60"/>
    <m/>
    <x v="60"/>
    <x v="37"/>
    <s v="G30436050004"/>
    <s v="DVD"/>
    <n v="22708"/>
    <m/>
    <s v="VENTA DE DIVISAS CON TRANSFERENCIA DE FONDOS A SOLICITUD DE MINISTERIO DE PLANIFICACION DEL DESARROLLO SEGUN SOLICITUD 22708 REF: VENTA DIVISAS PARA TRANSFERENCIA AL EXTERIOR, MANUTENCION ENERO A MARZO 2025 BECARIO MARIANELA MAMANI POMA SEGUN INFORME 171/2025 EQUIVALENTES 2.515,67 USD LIB. 00099021001 TGN-RECURSOS ORDINARIOS (3987) POR DIFERENCIAL CAMBIARIO"/>
    <m/>
    <m/>
    <m/>
    <m/>
    <m/>
    <m/>
    <n v="225.1"/>
    <n v="0"/>
    <s v="NO_CONCILIADO"/>
  </r>
  <r>
    <x v="60"/>
    <m/>
    <x v="60"/>
    <x v="37"/>
    <s v="G30436060004"/>
    <s v="DVD"/>
    <n v="22715"/>
    <m/>
    <s v="VENTA DE DIVISAS CON TRANSFERENCIA DE FONDOS A SOLICITUD DE MINISTERIO DE PLANIFICACION DEL DESARROLLO SEGUN SOLICITUD 22715 REF: VENTA DIVISAS PARA TRANSFERENCIA AL EXTERIOR, MANUTENCION MARZO A MAYO 2025 BECARIO ABRIL TANIA PATI TORREZ SEGUN INFORME 160/2025 EQUIVALENTES 4.097,08 USD LIB. 00099021001 TGN-RECURSOS ORDINARIOS (3987) POR DIFERENCIAL CAMBIARIO"/>
    <m/>
    <m/>
    <m/>
    <m/>
    <m/>
    <m/>
    <n v="366.6"/>
    <n v="0"/>
    <s v="NO_CONCILIADO"/>
  </r>
  <r>
    <x v="60"/>
    <m/>
    <x v="60"/>
    <x v="37"/>
    <s v="G30436070004"/>
    <s v="DVD"/>
    <n v="22709"/>
    <m/>
    <s v="VENTA DE DIVISAS CON TRANSFERENCIA DE FONDOS A SOLICITUD DE MINISTERIO DE PLANIFICACION DEL DESARROLLO SEGUN SOLICITUD 22709 REF: VENTA DIVISAS PARA TRANSFERENCIA AL EXTERIOR, MANUTENCION ENERO A MARZO 2025 BECARIO OSCAR CABRERA VARGAS SEGUN INFORME 172/2025 EQUIVALENTES 2.515,67 USD LIB. 00099021001 TGN-RECURSOS ORDINARIOS (3987) POR DIFERENCIAL CAMBIARIO"/>
    <m/>
    <m/>
    <m/>
    <m/>
    <m/>
    <m/>
    <n v="225.1"/>
    <n v="0"/>
    <s v="NO_CONCILIADO"/>
  </r>
  <r>
    <x v="60"/>
    <m/>
    <x v="60"/>
    <x v="37"/>
    <s v="G30436080004"/>
    <s v="DVD"/>
    <n v="22716"/>
    <m/>
    <s v="VENTA DE DIVISAS CON TRANSFERENCIA DE FONDOS A SOLICITUD DE MINISTERIO DE PLANIFICACION DEL DESARROLLO SEGUN SOLICITUD 22716 REF: VENTA DIVISAS PARA TRANSFERENCIA AL EXTERIOR, MANUTENCION FEBRERO Y MARZO 2025 BECARIO BISMAR DURAN VARGAS SEGUN INFORME 138/2025 EQUIVALENTES 3.162,26 USD LIB. 00099021001 TGN-RECURSOS ORDINARIOS (3987) POR DIFERENCIAL CAMBIARIO"/>
    <m/>
    <m/>
    <m/>
    <m/>
    <m/>
    <m/>
    <n v="282.95"/>
    <n v="0"/>
    <s v="NO_CONCILIADO"/>
  </r>
  <r>
    <x v="60"/>
    <m/>
    <x v="60"/>
    <x v="37"/>
    <s v="G30436090004"/>
    <s v="DVD"/>
    <n v="22720"/>
    <m/>
    <s v="VENTA DE DIVISAS CON TRANSFERENCIA DE FONDOS A SOLICITUD DE MINISTERIO DE PLANIFICACION DEL DESARROLLO SEGUN SOLICITUD 22720 REF: VENTA DIVISAS PARA TRANSFERENCIA AL EXTERIOR, MANUTENCION ENERO A MARZO 2025 BECARIO ADONAY DELGADILLO DAZA SEGUN INFORME 144/2025 EQUIVALENTES 4.743,39 USD LIB. 00099021001 TGN-RECURSOS ORDINARIOS (3987) POR DIFERENCIAL CAMBIARIO"/>
    <m/>
    <m/>
    <m/>
    <m/>
    <m/>
    <m/>
    <n v="635.53"/>
    <n v="0"/>
    <s v="NO_CONCILIADO"/>
  </r>
  <r>
    <x v="60"/>
    <m/>
    <x v="60"/>
    <x v="37"/>
    <s v="G30436100004"/>
    <s v="DVD"/>
    <n v="22713"/>
    <m/>
    <s v="VENTA DE DIVISAS CON TRANSFERENCIA DE FONDOS A SOLICITUD DE MINISTERIO DE PLANIFICACION DEL DESARROLLO SEGUN SOLICITUD 22713 REF: VENTA DIVISAS PARA TRANSFERENCIA AL EXTERIOR, MANUTENCION FEBRERO Y MARZO 2025 BECARIO ALVARO ARUQUIPA YUJRA SEGUN INFORME 132/2025 EQUIVALENTES 2.734,95 USD LIB. 00099021001 TGN-RECURSOS ORDINARIOS (3987) POR DIFERENCIAL CAMBIARIO"/>
    <m/>
    <m/>
    <m/>
    <m/>
    <m/>
    <m/>
    <n v="244.72"/>
    <n v="0"/>
    <s v="NO_CONCILIADO"/>
  </r>
  <r>
    <x v="60"/>
    <m/>
    <x v="60"/>
    <x v="37"/>
    <s v="G30436110004"/>
    <s v="DVD"/>
    <n v="22722"/>
    <m/>
    <s v="VENTA DE DIVISAS CON TRANSFERENCIA DE FONDOS A SOLICITUD DE MINISTERIO DE PLANIFICACION DEL DESARROLLO SEGUN SOLICITUD 22722 REF: VENTA DIVISAS PARA TRANSFERENCIA AL EXTERIOR, MANUTENCION FEBRERO Y MARZO 2025 BECARIO ABIGAIL OVANDO SEGUN INFORME 158/2025 EQUIVALENTES 1.677,11 USD LIB. 00099021001 TGN-RECURSOS ORDINARIOS (3987) POR DIFERENCIAL CAMBIARIO"/>
    <m/>
    <m/>
    <m/>
    <m/>
    <m/>
    <m/>
    <n v="224.7"/>
    <n v="0"/>
    <s v="NO_CONCILIADO"/>
  </r>
  <r>
    <x v="60"/>
    <m/>
    <x v="60"/>
    <x v="37"/>
    <s v="G30436130004"/>
    <s v="DVD"/>
    <n v="22723"/>
    <m/>
    <s v="VENTA DE DIVISAS CON TRANSFERENCIA DE FONDOS A SOLICITUD DE MINISTERIO DE PLANIFICACION DEL DESARROLLO SEGUN SOLICITUD 22723 REF: VENTA DIVISAS PARA TRANSFERENCIA AL EXTERIOR, MANUTENCION FEBRERO Y MARZO 2025 BECARIO JOSE MEDINA SEGUN INFORME 154/2025 EQUIVALENTES 3.162,26 USD LIB. 00099021001 TGN-RECURSOS ORDINARIOS (3987) POR DIFERENCIAL CAMBIARIO"/>
    <m/>
    <m/>
    <m/>
    <m/>
    <m/>
    <m/>
    <n v="423.69"/>
    <n v="0"/>
    <s v="NO_CONCILIADO"/>
  </r>
  <r>
    <x v="60"/>
    <m/>
    <x v="60"/>
    <x v="37"/>
    <s v="G30436120004"/>
    <s v="DVD"/>
    <n v="22719"/>
    <m/>
    <s v="VENTA DE DIVISAS CON TRANSFERENCIA DE FONDOS A SOLICITUD DE MINISTERIO DE PLANIFICACION DEL DESARROLLO SEGUN SOLICITUD 22719 REF: VENTA DIVISAS PARA TRANSFERENCIA AL EXTERIOR, MANUTENCION ENERO A MARZO 2025 BECARIO MARCELO HERRERA SALAZAR SEGUN INFORME 164/2025 EQUIVALENTES 4.103,69 USD LIB. 00099021001 TGN-RECURSOS ORDINARIOS (3987) POR DIFERENCIAL CAMBIARIO"/>
    <m/>
    <m/>
    <m/>
    <m/>
    <m/>
    <m/>
    <n v="367.19"/>
    <n v="0"/>
    <s v="NO_CONCILIADO"/>
  </r>
  <r>
    <x v="60"/>
    <m/>
    <x v="60"/>
    <x v="37"/>
    <s v="G30436140004"/>
    <s v="DVD"/>
    <n v="22724"/>
    <m/>
    <s v="VENTA DE DIVISAS CON TRANSFERENCIA DE FONDOS A SOLICITUD DE MINISTERIO DE PLANIFICACION DEL DESARROLLO SEGUN SOLICITUD 22724 REF: VENTA DIVISAS PARA TRANSFERENCIA AL EXTERIOR, MANUTENCION ENERO A MARZO 2025 BECARIO SERGIO FERNANDEZ SEGUN INFORME 150/2025 EQUIVALENTES 5.251,46 USD LIB. 00099021001 TGN-RECURSOS ORDINARIOS (3987) POR DIFERENCIAL CAMBIARIO"/>
    <m/>
    <m/>
    <m/>
    <m/>
    <m/>
    <m/>
    <n v="703.61"/>
    <n v="0"/>
    <s v="NO_CONCILIADO"/>
  </r>
  <r>
    <x v="60"/>
    <m/>
    <x v="60"/>
    <x v="37"/>
    <s v="G30436150004"/>
    <s v="DVD"/>
    <n v="22733"/>
    <m/>
    <s v="VENTA DE DIVISAS CON TRANSFERENCIA DE FONDOS A SOLICITUD DE MINISTERIO DE PLANIFICACION DEL DESARROLLO SEGUN SOLICITUD 22733 REF: VENTA DIVISAS PARA TRANSF AL EXTERIOR, MANUTENCION FEBRERO A ABRIL POSTGRADO 2025 ITALO BORIS VELEZ INF 161/25 EQUIVALENTES 4.743,39 USD LIB. 00099021001 TGN-RECURSOS ORDINARIOS (3987) POR DIFERENCIAL CAMBIARIO"/>
    <m/>
    <m/>
    <m/>
    <m/>
    <m/>
    <m/>
    <n v="424.43"/>
    <n v="0"/>
    <s v="NO_CONCILIADO"/>
  </r>
  <r>
    <x v="60"/>
    <m/>
    <x v="60"/>
    <x v="37"/>
    <s v="G30436160004"/>
    <s v="DVD"/>
    <n v="22734"/>
    <m/>
    <s v="VENTA DE DIVISAS CON TRANSFERENCIA DE FONDOS A SOLICITUD DE MINISTERIO DE PLANIFICACION DEL DESARROLLO SEGUN SOLICITUD 22734 REF: VENTA DIVISAS PARA TRANSF AL EXTERIOR COBERTURA MANUTENCION ENERO MARZO POSTGRADO 2025 MARIA ABENDANO INF 165/25 EQUIVALENTES 4.743,39 USD LIB. 00099021001 TGN-RECURSOS ORDINARIOS (3987) POR DIFERENCIAL CAMBIARIO"/>
    <m/>
    <m/>
    <m/>
    <m/>
    <m/>
    <m/>
    <n v="424.43"/>
    <n v="0"/>
    <s v="NO_CONCILIADO"/>
  </r>
  <r>
    <x v="60"/>
    <m/>
    <x v="60"/>
    <x v="37"/>
    <s v="G30436170004"/>
    <s v="DVD"/>
    <n v="22695"/>
    <m/>
    <s v="VENTA DE DIVISAS CON TRANSFERENCIA DE FONDOS A SOLICITUD DE MINISTERIO DE PLANIFICACION DEL DESARROLLO SEGUN SOLICITUD 22695 REF: VENTA DIVISAS PARA TRANSFERENCIA AL EXTERIOR, MANUTENCION ENERO A MARZO 2025 BECARIO JUAN ALVAREZ LAZARTE SEGUN INFORME 156/2025 EQUIVALENTES 4.102,43 USD LIB. 00099021001 TGN-RECURSOS ORDINARIOS (3987) POR DIFERENCIAL CAMBIARIO"/>
    <m/>
    <m/>
    <m/>
    <m/>
    <m/>
    <m/>
    <n v="549.65"/>
    <n v="0"/>
    <s v="NO_CONCILIADO"/>
  </r>
  <r>
    <x v="60"/>
    <m/>
    <x v="60"/>
    <x v="37"/>
    <s v="G30436180004"/>
    <s v="DVD"/>
    <n v="22726"/>
    <m/>
    <s v="VENTA DE DIVISAS CON TRANSFERENCIA DE FONDOS A SOLICITUD DE MINISTERIO DE PLANIFICACION DEL DESARROLLO SEGUN SOLICITUD 22726 REF: VENTA DIVISAS PARA TRANSFERENCIA AL EXTERIOR, MANUTENCION FEBRERO Y MARZO 2025 BECARIO DIEGO SALAZAR VALDEZ SEGUN INFORME 140/2025 EQUIVALENTES 1.559,71 USD LIB. 00099021001 TGN-RECURSOS ORDINARIOS (3987) POR DIFERENCIAL CAMBIARIO"/>
    <m/>
    <m/>
    <m/>
    <m/>
    <m/>
    <m/>
    <n v="208.97"/>
    <n v="0"/>
    <s v="NO_CONCILIADO"/>
  </r>
  <r>
    <x v="60"/>
    <m/>
    <x v="60"/>
    <x v="37"/>
    <s v="G30436200004"/>
    <s v="DVD"/>
    <n v="22728"/>
    <m/>
    <s v="VENTA DE DIVISAS CON TRANSFERENCIA DE FONDOS A SOLICITUD DE MINISTERIO DE PLANIFICACION DEL DESARROLLO SEGUN SOLICITUD 22728 REF: VENTA DIVISAS PARA TRANSFERENCIA AL EXTERIOR, MANUTENCION ENERO A MARZO 2025 BECARIO ELIANA LOPEZ SALAS SEGUN INFORME 143/2025 EQUIVALENTES 4.743,39 USD LIB. 00099021001 TGN-RECURSOS ORDINARIOS (3987) POR DIFERENCIAL CAMBIARIO"/>
    <m/>
    <m/>
    <m/>
    <m/>
    <m/>
    <m/>
    <n v="635.53"/>
    <n v="0"/>
    <s v="NO_CONCILIADO"/>
  </r>
  <r>
    <x v="60"/>
    <m/>
    <x v="60"/>
    <x v="37"/>
    <s v="G30436190004"/>
    <s v="DVD"/>
    <n v="22729"/>
    <m/>
    <s v="VENTA DE DIVISAS CON TRANSFERENCIA DE FONDOS A SOLICITUD DE MINISTERIO DE PLANIFICACION DEL DESARROLLO SEGUN SOLICITUD 22729 REF: VENTA DIVISAS PARA TRANSFERENCIA AL EXTERIOR, MANUTENCION FEBRERO Y MARZO 2025 BECARIO INES BELTRAN SEGUN INFORME 147/2025 EQUIVALENTES 3.162,26 USD LIB. 00099021001 TGN-RECURSOS ORDINARIOS (3987) POR DIFERENCIAL CAMBIARIO"/>
    <m/>
    <m/>
    <m/>
    <m/>
    <m/>
    <m/>
    <n v="423.69"/>
    <n v="0"/>
    <s v="NO_CONCILIADO"/>
  </r>
  <r>
    <x v="60"/>
    <m/>
    <x v="60"/>
    <x v="37"/>
    <s v="G30436210004"/>
    <s v="DVD"/>
    <n v="22696"/>
    <m/>
    <s v="VENTA DE DIVISAS CON TRANSFERENCIA DE FONDOS A SOLICITUD DE MINISTERIO DE PLANIFICACION DEL DESARROLLO SEGUN SOLICITUD 22696 REF: VENTA DIVISAS PARA TRANSFERENCIA AL EXTERIOR, MANUTENCION FEBRERO A ABRIL 2025 BECARIO HUGO SOTO SEGUN INFORME 155/2025 EQUIVALENTES 4.743,39 USD LIB. 00099021001 TGN-RECURSOS ORDINARIOS (3987) POR DIFERENCIAL CAMBIARIO"/>
    <m/>
    <m/>
    <m/>
    <m/>
    <m/>
    <m/>
    <n v="635.53"/>
    <n v="0"/>
    <s v="NO_CONCILIADO"/>
  </r>
  <r>
    <x v="60"/>
    <m/>
    <x v="60"/>
    <x v="37"/>
    <s v="G30436220004"/>
    <s v="DVD"/>
    <n v="22692"/>
    <m/>
    <s v="VENTA DE DIVISAS CON TRANSFERENCIA DE FONDOS A SOLICITUD DE MINISTERIO DE PLANIFICACION DEL DESARROLLO SEGUN SOLICITUD 22692 REF: VENTA DIVISAS PARA TRANSFERENCIA AL EXTERIOR, MANUTENCION ENERO A MARZO 2025 BECARIO DAYSI AGUILAR HERRERA SEGUN INFORME 137/2025 EQUIVALENTES 4.103,69 USD LIB. 00099021001 TGN-RECURSOS ORDINARIOS (3987) POR DIFERENCIAL CAMBIARIO"/>
    <m/>
    <m/>
    <m/>
    <m/>
    <m/>
    <m/>
    <n v="549.82000000000005"/>
    <n v="0"/>
    <s v="NO_CONCILIADO"/>
  </r>
  <r>
    <x v="60"/>
    <m/>
    <x v="60"/>
    <x v="37"/>
    <s v="G30436230004"/>
    <s v="DVD"/>
    <n v="22691"/>
    <m/>
    <s v="VENTA DE DIVISAS CON TRANSFERENCIA DE FONDOS A SOLICITUD DE MINISTERIO DE PLANIFICACION DEL DESARROLLO SEGUN SOLICITUD 22691 REF: VENTA DIVISAS PARA TRANSFERENCIA AL EXTERIOR, MANUTENCION ENERO A MARZO 2025 BECARIO DANIELA ALANOCA CHOQUE SEGUN INFORME 135/2025 EQUIVALENTES 4.743,39 USD LIB. 00099021001 TGN-RECURSOS ORDINARIOS (3987) POR DIFERENCIAL CAMBIARIO"/>
    <m/>
    <m/>
    <m/>
    <m/>
    <m/>
    <m/>
    <n v="635.53"/>
    <n v="0"/>
    <s v="NO_CONCILIADO"/>
  </r>
  <r>
    <x v="60"/>
    <m/>
    <x v="60"/>
    <x v="37"/>
    <s v="G30436240004"/>
    <s v="DVD"/>
    <n v="22694"/>
    <m/>
    <s v="VENTA DE DIVISAS CON TRANSFERENCIA DE FONDOS A SOLICITUD DE MINISTERIO DE PLANIFICACION DEL DESARROLLO SEGUN SOLICITUD 22694 REF: VENTA DIVISAS PARA TRANSFERENCIA AL EXTERIOR, MANUTENCION ENERO A MARZO 2025 BECARIO MISCHELLE VILLARROEL SEGUN INFORME 148/2025 EQUIVALENTES 3.254,65 USD LIB. 00099021001 TGN-RECURSOS ORDINARIOS (3987) POR DIFERENCIAL CAMBIARIO"/>
    <m/>
    <m/>
    <m/>
    <m/>
    <m/>
    <m/>
    <n v="436.06"/>
    <n v="0"/>
    <s v="NO_CONCILIADO"/>
  </r>
  <r>
    <x v="60"/>
    <m/>
    <x v="60"/>
    <x v="37"/>
    <s v="G30436250004"/>
    <s v="DVD"/>
    <n v="22705"/>
    <m/>
    <s v="VENTA DE DIVISAS CON TRANSFERENCIA DE FONDOS A SOLICITUD DE MINISTERIO DE PLANIFICACION DEL DESARROLLO SEGUN SOLICITUD 22705 REF: VENTA DIVISAS PARA TRANSFERENCIA AL EXTERIOR, MANUTENCION ENERO A MARZO 2025 BECARIO MARIANA CALLIZAYA SEGUN INFORME 166/2025 EQUIVALENTES 4.722,22 USD LIB. 00099021001 TGN-RECURSOS ORDINARIOS (3987) POR DIFERENCIAL CAMBIARIO"/>
    <m/>
    <m/>
    <m/>
    <m/>
    <m/>
    <m/>
    <n v="422.53"/>
    <n v="0"/>
    <s v="NO_CONCILIADO"/>
  </r>
  <r>
    <x v="60"/>
    <m/>
    <x v="60"/>
    <x v="37"/>
    <s v="G30436270004"/>
    <s v="DVD"/>
    <n v="22707"/>
    <m/>
    <s v="VENTA DE DIVISAS CON TRANSFERENCIA DE FONDOS A SOLICITUD DE MINISTERIO DE PLANIFICACION DEL DESARROLLO SEGUN SOLICITUD 22707 REF: VENTA DIVISAS PARA TRANSFERENCIA AL EXTERIOR, MANUTENCION FEBRERO A ABRIL 2025 BECARIO OMAR CARLOS AGUILAR SEGUN INFORME 162/2025 EQUIVALENTES 5.248,00 USD LIB. 00099021001 TGN-RECURSOS ORDINARIOS (3987) POR DIFERENCIAL CAMBIARIO"/>
    <m/>
    <m/>
    <m/>
    <m/>
    <m/>
    <m/>
    <n v="469.58"/>
    <n v="0"/>
    <s v="NO_CONCILIADO"/>
  </r>
  <r>
    <x v="60"/>
    <m/>
    <x v="60"/>
    <x v="37"/>
    <s v="G30436260004"/>
    <s v="DVD"/>
    <n v="22702"/>
    <m/>
    <s v="VENTA DE DIVISAS CON TRANSFERENCIA DE FONDOS A SOLICITUD DE MINISTERIO DE PLANIFICACION DEL DESARROLLO SEGUN SOLICITUD 22702 REF: VENTA DIVISAS PARA TRANSFERENCIA AL EXTERIOR, MANUTENCION FEBRERO A ABRIL 2025 BECARIO MARIA FERNANDEZ SEGUN INFORME 168/2025 EQUIVALENTES 4.743,39 USD LIB. 00099021001 TGN-RECURSOS ORDINARIOS (3987) POR DIFERENCIAL CAMBIARIO"/>
    <m/>
    <m/>
    <m/>
    <m/>
    <m/>
    <m/>
    <n v="424.43"/>
    <n v="0"/>
    <s v="NO_CONCILIADO"/>
  </r>
  <r>
    <x v="60"/>
    <m/>
    <x v="60"/>
    <x v="37"/>
    <s v="G30436280004"/>
    <s v="DVD"/>
    <n v="22706"/>
    <m/>
    <s v="VENTA DE DIVISAS CON TRANSFERENCIA DE FONDOS A SOLICITUD DE MINISTERIO DE PLANIFICACION DEL DESARROLLO SEGUN SOLICITUD 22706 REF: VENTA DIVISAS PARA TRANSFERENCIA AL EXTERIOR, MANUTENCION ENERO A MARZO 2025 BECARIO JUAN DE DIOS ARANDA SEGUN INFORME 163/2025 EQUIVALENTES 4.102,43 USD LIB. 00099021001 TGN-RECURSOS ORDINARIOS (3987) POR DIFERENCIAL CAMBIARIO"/>
    <m/>
    <m/>
    <m/>
    <m/>
    <m/>
    <m/>
    <n v="367.07"/>
    <n v="0"/>
    <s v="NO_CONCILIADO"/>
  </r>
  <r>
    <x v="60"/>
    <m/>
    <x v="60"/>
    <x v="37"/>
    <s v="G30436290004"/>
    <s v="DVD"/>
    <n v="22698"/>
    <m/>
    <s v="VENTA DE DIVISAS CON TRANSFERENCIA DE FONDOS A SOLICITUD DE MINISTERIO DE PLANIFICACION DEL DESARROLLO SEGUN SOLICITUD 22698 REF: VENTA DIVISAS PARA TRANSFERENCIA AL EXTERIOR, MANUTENCION ENERO A MARZO 2025 BECARIO ABIGAIL VACA URQUIZU SEGUN INFORME 131/2025 EQUIVALENTES 7.263,99 USD LIB. 00099021001 TGN-RECURSOS ORDINARIOS (3987) POR DIFERENCIAL CAMBIARIO"/>
    <m/>
    <m/>
    <m/>
    <m/>
    <m/>
    <m/>
    <n v="973.25"/>
    <n v="0"/>
    <s v="NO_CONCILIADO"/>
  </r>
  <r>
    <x v="13"/>
    <m/>
    <x v="13"/>
    <x v="37"/>
    <s v="G30438720001"/>
    <s v="CVD"/>
    <n v="3043872"/>
    <m/>
    <s v="COBRO COSTOS DE PAPELERIA SEGUN TRANSFERENCIA DEL EXTERIOR POR ORDEN DE FIDEICOMISO HERCO-CK (LIMA PERU) REF.: CRED EMB 05-03 CISTERNAS CONTRATO 48 FECHA VALOR 24/02/2025 LIB. 00513062002 YPFB - EXPORTACIÓN DE GLP Y OTROS-BOLIVIANOS"/>
    <m/>
    <m/>
    <m/>
    <m/>
    <m/>
    <m/>
    <n v="60"/>
    <n v="0"/>
    <s v="NO_CONCILIADO"/>
  </r>
  <r>
    <x v="13"/>
    <m/>
    <x v="13"/>
    <x v="37"/>
    <s v="G30438740001"/>
    <s v="CVD"/>
    <n v="3043874"/>
    <m/>
    <s v="COBRO COSTOS DE PAPELERIA SEGUN TRANSFERENCIA DEL EXTERIOR POR ORDEN DE OILY LUBRIFICANTES E QUIMICOS LTDA (BR/CAMPO GRANDE) REF.: CRED INV/030/2025 FECHA VALOR 24/02/2025 LIB. 00513062002 YPFB - EXPORTACIÓN DE GLP Y OTROS-BOLIVIANOS"/>
    <m/>
    <m/>
    <m/>
    <m/>
    <m/>
    <m/>
    <n v="60"/>
    <n v="0"/>
    <s v="NO_CONCILIADO"/>
  </r>
  <r>
    <x v="13"/>
    <m/>
    <x v="13"/>
    <x v="37"/>
    <s v="G30438760001"/>
    <s v="CVD"/>
    <n v="3043876"/>
    <m/>
    <s v="COBRO COSTOS DE PAPELERIA SEGUN TRANSFERENCIA DEL EXTERIOR POR ORDEN DE FIDEICOMISO HERCO - CKM (LIMA PERÚ) REF.: CRED EMB 05-01 CISTERNAS CONTRATO 48 FECHA VALOR 25/02/2025 LIB. 00513062002 YPFB - EXPORTACIÓN DE GLP Y OTROS-BOLIVIANOS"/>
    <m/>
    <m/>
    <m/>
    <m/>
    <m/>
    <m/>
    <n v="60"/>
    <n v="0"/>
    <s v="NO_CONCILIADO"/>
  </r>
  <r>
    <x v="13"/>
    <m/>
    <x v="13"/>
    <x v="37"/>
    <s v="G30438780001"/>
    <s v="CVD"/>
    <n v="3043878"/>
    <m/>
    <s v="COBRO COSTOS DE PAPELERIA SEGUN TRANSFERENCIA DEL EXTERIOR POR ORDEN DE FIDEICOMISO HERCO - CKM (LIMA PERÚ) REF.: CRED EMB 06-01 CISTERNAS CONTRATO 48 FECHA VALOR 25/02/2025 LIB. 00513062002 YPFB - EXPORTACIÓN DE GLP Y OTROS-BOLIVIANOS"/>
    <m/>
    <m/>
    <m/>
    <m/>
    <m/>
    <m/>
    <n v="60"/>
    <n v="0"/>
    <s v="NO_CONCILIADO"/>
  </r>
  <r>
    <x v="6"/>
    <m/>
    <x v="6"/>
    <x v="37"/>
    <s v="Q21766920002"/>
    <s v="CRV"/>
    <n v="2176692"/>
    <m/>
    <s v="NUMERO DE LIBRETA CUT: 00099021001 OPERACIÓN E75 TRANSFERENCIA DE LA CUENTA FISCAL BUN A LA CUT EN MN TRANSF.FDOS.AL.BCB GOBIERNO AUTONOMO MUNICIPAL DE SANTA ROSA DEL ABUNA GAMSRA CITE DESP/NÂ° 40/2025 CUENTA CUT 3987 LIBRETA NÂ° 00099021001"/>
    <m/>
    <m/>
    <m/>
    <m/>
    <m/>
    <m/>
    <n v="0"/>
    <n v="383912.67"/>
    <s v="NO_CONCILIADO"/>
  </r>
  <r>
    <x v="6"/>
    <m/>
    <x v="6"/>
    <x v="37"/>
    <s v="Q21766930002"/>
    <s v="CRV"/>
    <n v="2176693"/>
    <m/>
    <s v="NUMERO DE LIBRETA CUT: 00099021001 OPERACIÓN E75 TRANSFERENCIA DE LA CUENTA FISCAL BUN A LA CUT EN MN TRANSF.FDOS.AL.BCB GOBIERNO AUTONOMO MUNICIPAL DE NUEVA ESPERANZA CITE: GAMNE.STRIA.DESP. NÂ° 35/2025 CUENTA CUT 3987 LIBRETA NÂ° 00099021001"/>
    <m/>
    <m/>
    <m/>
    <m/>
    <m/>
    <m/>
    <n v="0"/>
    <n v="10710"/>
    <s v="NO_CONCILIADO"/>
  </r>
  <r>
    <x v="11"/>
    <m/>
    <x v="11"/>
    <x v="37"/>
    <s v="G30441610003"/>
    <s v="COB"/>
    <n v="3044161"/>
    <m/>
    <s v="TRANSFERENCIA RECIBIDA DEL EXTERIOR SEGÚN MENSAJES SWIFT Nos. 2774-2773 (REM.EXT.) DE FECHA 25-02-2025 POR DESEMBOLSO DE IDA PRÉSTAMO 5744-BO 43 LIBRETA N° 00291012002 ABC-RECURSOS PROPIOS REF.: UTILES DE ESCRITORIO"/>
    <m/>
    <m/>
    <m/>
    <m/>
    <m/>
    <m/>
    <n v="60"/>
    <n v="0"/>
    <s v="NO_CONCILIADO"/>
  </r>
  <r>
    <x v="12"/>
    <m/>
    <x v="12"/>
    <x v="37"/>
    <s v="S11206080001"/>
    <s v="NTI"/>
    <n v="1120608"/>
    <m/>
    <s v="||PAGO PRÉSTAMO EXIMBANK CHINA GCL 2004 (04) 114A VCTO 25-02-2025 POR CUENTA DE TGN, NTI019799 VALOR 25-02-2025 CAPITAL RMY1.910.703,24 INTERESES RMY16.665,58 CUENTA 3987 CUENTA ÚNICA DEL TESORO LIB. 00099021001"/>
    <m/>
    <m/>
    <m/>
    <m/>
    <m/>
    <m/>
    <n v="1851218.85"/>
    <n v="0"/>
    <s v="NO_CONCILIADO"/>
  </r>
  <r>
    <x v="12"/>
    <m/>
    <x v="12"/>
    <x v="37"/>
    <s v="S11206080003"/>
    <s v="COB"/>
    <n v="1120608"/>
    <m/>
    <s v="||PAGO PRÉSTAMO EXIMBANK CHINA GCL 2004 (04) 114A VCTO 25-02-2025 POR CUENTA DE TGN, NTI019799 VALOR 25-02-2025 CAPITAL RMY1.910.703,24 INTERESES RMY16.665,58 CUENTA 3987 CUENTA ÚNICA DEL TESORO LIB. 00099021001 REF.COMISIONES BANCARIAS"/>
    <m/>
    <m/>
    <m/>
    <m/>
    <m/>
    <m/>
    <n v="2184.62"/>
    <n v="0"/>
    <s v="NO_CONCILIADO"/>
  </r>
  <r>
    <x v="14"/>
    <m/>
    <x v="14"/>
    <x v="37"/>
    <s v="S11206170001"/>
    <s v="DEV"/>
    <n v="1120617"/>
    <m/>
    <s v="||COMPLEMENTO A NUESTRO CPBTE. S-1120608 DE LA FECHA, POR PAGO AL EXIMBANK CHINA GCL 2004 (04) 114A VCTO 25-05-2025 POR CUENTA DE TGN, COBRO DE COMISIONES DEL BANQUERO USD10,00 CUENTA 3987 CUENTA ÚNICA DEL TESORO LIB. 00099021001 REF.COMISIONES BANQUERO"/>
    <m/>
    <m/>
    <m/>
    <m/>
    <m/>
    <m/>
    <n v="69.599999999999994"/>
    <n v="0"/>
    <s v="NO_CONCILIADO"/>
  </r>
  <r>
    <x v="10"/>
    <m/>
    <x v="10"/>
    <x v="37"/>
    <s v="S11206200003"/>
    <s v="COB"/>
    <n v="1120620"/>
    <m/>
    <s v="||TRANSFERENCIA DE FONDOS S/G. MENSAJES SWIFT NROS. 2788-2789 DE LA FECHA, EN ATENCIÓN A NOTA: AGBC-AGBC/DAF/TFC-CPRV-0045-CAR/2025 DEL 27 DE ENERO DE 2025 (HRE-TGL-1747) ENVIADO POR LA AGENCIA BOLIVIANA DE CORREOS (SECTOR PÚBLICO). DEBITO DE LA LIBRETA 00383012001 INGRESOS AGENCIA BOLIVIANA DE CORREOS, COBRO DE ÚTILES DE ESCRITOR"/>
    <m/>
    <m/>
    <m/>
    <m/>
    <m/>
    <m/>
    <n v="60"/>
    <n v="0"/>
    <s v="NO_CONCILIADO"/>
  </r>
  <r>
    <x v="33"/>
    <m/>
    <x v="33"/>
    <x v="37"/>
    <s v="S11206230001"/>
    <s v="COB"/>
    <n v="1120623"/>
    <m/>
    <s v="'COBRO DE'||ÚTILES DE ESCRITORIO POR EL COMPROBANTE N°1120622 SEGÚN NOTA CITE: SEDEM/GG/GAF N° 0014/2025 DE FECHA 27/01/2025 (HRE-TGL-1817) DE SERVICIO DE DESARROLLO DE LAS EMPRESAS PÚBLICAS PRODUCTIVAS. (SECTOR PÚBLICO). DÉBITO DE LA LIBRETA 00132072001 SEDEM-ADM. RECAU. ENVIBOL, REPOSICIÓN DE ÚTILES DE ESCRITORIO."/>
    <m/>
    <m/>
    <m/>
    <m/>
    <m/>
    <m/>
    <n v="60"/>
    <n v="0"/>
    <s v="NO_CONCILIADO"/>
  </r>
  <r>
    <x v="7"/>
    <m/>
    <x v="7"/>
    <x v="37"/>
    <s v="S11206280003"/>
    <s v="COB"/>
    <n v="1120628"/>
    <m/>
    <s v="||TRANSFERENCIA DE FONDOS SEGÚN MENSAJES SWIFT N°2790, CORREO ELECTRÓNICO DE LA FECHA Y NOTA CITE: DGAC/DAF/FIN/NE-0008/25 (HRE-TGL-1866) DE FECHA 29/01/2025 DE LA DIRECCIÓN GENERAL DE AERONÁUTICA CIVIL. (SECTOR PÚBLICO). DÉBITO DE LA LIBRETA 00117012001 DGAC, REPOSICIÓN DE ÚTILES DE ESCRITORIO."/>
    <m/>
    <m/>
    <m/>
    <m/>
    <m/>
    <m/>
    <n v="60"/>
    <n v="0"/>
    <s v="NO_CONCILIADO"/>
  </r>
  <r>
    <x v="7"/>
    <m/>
    <x v="7"/>
    <x v="37"/>
    <s v="S11206310003"/>
    <s v="COB"/>
    <n v="1120631"/>
    <m/>
    <s v="||TRANSFERENCIA DE FONDOS S/G MENSAJE SWIFT NRO. 2787 EN ATENCIÓN A CORREO ELECTRÓNICO DE LA DGAC Y NOTA: DGAC/DAF/FIN/NE-0008/25 DE F.29/1/2025 (HRE-TGL-1866) ENVIADO POR LA DIRECCIÓN GENERAL DE AERONÁUTICA CIVIL (SECTOR PÚBLICO). DEBITO DE LA LIBRETA 00117012001 DGAC, REPOSICIÓN ÚTILES DE ESCRITORIO."/>
    <m/>
    <m/>
    <m/>
    <m/>
    <m/>
    <m/>
    <n v="60"/>
    <n v="0"/>
    <s v="NO_CONCILIADO"/>
  </r>
  <r>
    <x v="7"/>
    <m/>
    <x v="7"/>
    <x v="37"/>
    <s v="S11206330003"/>
    <s v="COB"/>
    <n v="1120633"/>
    <m/>
    <s v="||TRANSFERENCIA DE FONDOS SEGÚN MENSAJES SWIFT N°2703 Y 2705 DE LA FECHA Y NOTA CITE: DGAC/DAF/FIN/NE-0008/25 (HRE-TGL-1866) DE FECHA 29/01/2025 DE LA DIRECCIÓN GENERAL DE AERONÁUTICA CIVIL. (SECTOR PÚBLICO). DÉBITO DE LA LIBRETA 00117012001 DGAC, REPOSICIÓN DE ÚTILES DE ESCRITORIO."/>
    <m/>
    <m/>
    <m/>
    <m/>
    <m/>
    <m/>
    <n v="60"/>
    <n v="0"/>
    <s v="NO_CONCILIADO"/>
  </r>
  <r>
    <x v="7"/>
    <m/>
    <x v="7"/>
    <x v="37"/>
    <s v="S11206290003"/>
    <s v="COB"/>
    <n v="1120629"/>
    <m/>
    <s v="||TRANSFERENCIA DE FONDOS S/G MENSAJE SWIFT NRO. 2785, CORREO ELECTRONICO DE LA FECHA Y NOTA CITE DGAC/DAF/FIN/NE-0008/25 DE F.29.01.2025 (HRE-TGL-1866) DE LA DIRECCION GENERAL DE AERONAUTICA CIVIL (SECTOR PÚBLICO). DEBITO DE LA LIBRETA 00117012001 DGAC, REPOSICIÓN DE ÚTILES DE ESCRITORIO"/>
    <m/>
    <m/>
    <m/>
    <m/>
    <m/>
    <m/>
    <n v="60"/>
    <n v="0"/>
    <s v="NO_CONCILIADO"/>
  </r>
  <r>
    <x v="17"/>
    <m/>
    <x v="17"/>
    <x v="38"/>
    <s v="O22627800002"/>
    <s v="BOD"/>
    <n v="2262780"/>
    <m/>
    <s v="00046171101 DEPOSITO DE EFECTIVO, DEPOSITANTE: IMPORTADORA COMERCIAL MEDITEC, CONCEPTO: SANCION JURIDICA, CUENTA DE DEPOSITO: CUENTA UNICA DEL TESORO"/>
    <m/>
    <m/>
    <m/>
    <m/>
    <m/>
    <m/>
    <n v="0"/>
    <n v="1000"/>
    <s v="NO_CONCILIADO"/>
  </r>
  <r>
    <x v="50"/>
    <m/>
    <x v="50"/>
    <x v="38"/>
    <s v="O22628130002"/>
    <s v="BOD"/>
    <n v="2262813"/>
    <m/>
    <s v="00155012001 DEPOSITO DE EFECTIVO, DEPOSITANTE: MALLEA VALENCIA GIOVANNA, CONCEPTO: DEVOLUCION POR MEDIO DIA, PAGO DE REFRIGERIO ENERO 2024, CUENTA DE DEPOSITO: CUENTA UNICA DEL TESORO"/>
    <m/>
    <m/>
    <m/>
    <m/>
    <m/>
    <m/>
    <n v="0"/>
    <n v="9"/>
    <s v="NO_CONCILIADO"/>
  </r>
  <r>
    <x v="50"/>
    <m/>
    <x v="50"/>
    <x v="38"/>
    <s v="O22628160002"/>
    <s v="BOD"/>
    <n v="2262816"/>
    <m/>
    <s v="00155012001 DEPOSITO DE EFECTIVO, DEPOSITANTE: CANAZA DELFIN GREGORIO, CONCEPTO: DEVOLUCION POR DOS DIAS DE PAGO DE REFRIGERIO ENERO 2024, CUENTA DE DEPOSITO: CUENTA UNICA DEL TESORO"/>
    <m/>
    <m/>
    <m/>
    <m/>
    <m/>
    <m/>
    <n v="0"/>
    <n v="36"/>
    <s v="NO_CONCILIADO"/>
  </r>
  <r>
    <x v="50"/>
    <m/>
    <x v="50"/>
    <x v="38"/>
    <s v="O22628180002"/>
    <s v="BOD"/>
    <n v="2262818"/>
    <m/>
    <s v="00155012001 DEPOSITO DE EFECTIVO, DEPOSITANTE: MARTINEZ PANFILO, CONCEPTO: DEVOLUCION POR 6 DIAS REFRIGERIO JUNIO 2024, CUENTA DE DEPOSITO: CUENTA UNICA DEL TESORO"/>
    <m/>
    <m/>
    <m/>
    <m/>
    <m/>
    <m/>
    <n v="0"/>
    <n v="108"/>
    <s v="NO_CONCILIADO"/>
  </r>
  <r>
    <x v="29"/>
    <m/>
    <x v="29"/>
    <x v="38"/>
    <s v="O22628660002"/>
    <s v="BOD"/>
    <n v="2262866"/>
    <m/>
    <s v="00599012001 DEPOSITO DE EFECTIVO, DEPOSITANTE: WALDO OMAR CENTELLAS CAMA, CONCEPTO: DEVOLUCION DE VIATICO - WALDO OMAR CENTELLAS CAMA, CUENTA DE DEPOSITO: CUENTA UNICA DEL TESORO"/>
    <m/>
    <m/>
    <m/>
    <m/>
    <m/>
    <m/>
    <n v="0"/>
    <n v="1173"/>
    <s v="NO_CONCILIADO"/>
  </r>
  <r>
    <x v="7"/>
    <m/>
    <x v="7"/>
    <x v="38"/>
    <s v="O22629180002"/>
    <s v="BOD"/>
    <n v="2262918"/>
    <m/>
    <s v="00117012001 DEPOSITO DE EFECTIVO, DEPOSITANTE: YESID ALBARO ARZE PINTO, CONCEPTO: REVERSION DE VIATICOS SIP - 99, CUENTA DE DEPOSITO: CUENTA UNICA DEL TESORO"/>
    <m/>
    <m/>
    <m/>
    <m/>
    <m/>
    <m/>
    <n v="0"/>
    <n v="742"/>
    <s v="NO_CONCILIADO"/>
  </r>
  <r>
    <x v="95"/>
    <m/>
    <x v="95"/>
    <x v="38"/>
    <s v="O22629410002"/>
    <s v="BOD"/>
    <n v="2262941"/>
    <m/>
    <s v="00514014304 DEPOSITO DE EFECTIVO, DEPOSITANTE: GABRIEL LAZO VELASCO, CONCEPTO: DEVOLUCION DE SALDO MANTENIMIENTO Y GASOLINA DE FA-UEPE-02003, CUENTA DE DEPOSITO: CUENTA UNICA DEL TESORO"/>
    <m/>
    <m/>
    <m/>
    <m/>
    <m/>
    <m/>
    <n v="0"/>
    <n v="737.97"/>
    <s v="NO_CONCILIADO"/>
  </r>
  <r>
    <x v="95"/>
    <m/>
    <x v="95"/>
    <x v="38"/>
    <s v="O22629420002"/>
    <s v="BOD"/>
    <n v="2262942"/>
    <m/>
    <s v="00514014304 DEPOSITO DE EFECTIVO, DEPOSITANTE: GABRIEL LAZO VELASCO, CONCEPTO: DEVOLUCION DE SALDO TASA DE RODAJE FA-UEPE-02003, CUENTA DE DEPOSITO: CUENTA UNICA DEL TESORO"/>
    <m/>
    <m/>
    <m/>
    <m/>
    <m/>
    <m/>
    <n v="0"/>
    <n v="98"/>
    <s v="NO_CONCILIADO"/>
  </r>
  <r>
    <x v="5"/>
    <m/>
    <x v="5"/>
    <x v="38"/>
    <s v="O22629440002"/>
    <s v="BOD"/>
    <n v="2262944"/>
    <m/>
    <s v="00015011108 DEPOSITO DE EFECTIVO, DEPOSITANTE: OVIDIO ARMENGOL HUANCA QUISPE, CONCEPTO: PAGO ENERGIA ELECTRICA CBBA DIC/2024, CUENTA DE DEPOSITO: CUENTA UNICA DEL TESORO"/>
    <m/>
    <m/>
    <m/>
    <m/>
    <m/>
    <m/>
    <n v="0"/>
    <n v="4.3899999999999997"/>
    <s v="NO_CONCILIADO"/>
  </r>
  <r>
    <x v="86"/>
    <m/>
    <x v="86"/>
    <x v="38"/>
    <s v="O22629490002"/>
    <s v="BOD"/>
    <n v="2262949"/>
    <m/>
    <s v="00594012001 DEPOSITO DE EFECTIVO, DEPOSITANTE: LINE HOUSE SERVICES S.R.L., CONCEPTO: DEVOLUCION, CUENTA DE DEPOSITO: CUENTA UNICA DEL TESORO"/>
    <m/>
    <m/>
    <m/>
    <m/>
    <m/>
    <m/>
    <n v="0"/>
    <n v="5.2"/>
    <s v="NO_CONCILIADO"/>
  </r>
  <r>
    <x v="28"/>
    <m/>
    <x v="28"/>
    <x v="38"/>
    <s v="O22629550002"/>
    <s v="BOD"/>
    <n v="2262955"/>
    <m/>
    <s v="00016011101 DEPOSITO DE EFECTIVO, DEPOSITANTE: ELIANA IVONNE MENA PATZI, CONCEPTO: DEVOLUCION DE REFRIGERIO, CUENTA DE DEPOSITO: CUENTA UNICA DEL TESORO"/>
    <m/>
    <m/>
    <m/>
    <m/>
    <m/>
    <m/>
    <n v="0"/>
    <n v="54"/>
    <s v="NO_CONCILIADO"/>
  </r>
  <r>
    <x v="17"/>
    <m/>
    <x v="17"/>
    <x v="38"/>
    <s v="O22629710002"/>
    <s v="BOD"/>
    <n v="2262971"/>
    <m/>
    <s v="00046171101 DEPOSITO DE EFECTIVO, DEPOSITANTE: IMPORTADORA LOGMARK ESAPRO S.A., CONCEPTO: PAGO DE MULTAS MES FEBRERO 2025, CUENTA DE DEPOSITO: CUENTA UNICA DEL TESORO"/>
    <m/>
    <m/>
    <m/>
    <m/>
    <m/>
    <m/>
    <n v="0"/>
    <n v="1666"/>
    <s v="NO_CONCILIADO"/>
  </r>
  <r>
    <x v="17"/>
    <m/>
    <x v="17"/>
    <x v="38"/>
    <s v="O22629740002"/>
    <s v="BOD"/>
    <n v="2262974"/>
    <m/>
    <s v="00046171101 DEPOSITO DE EFECTIVO, DEPOSITANTE: EMPRESA TITO GRAGEDA SOTO, CONCEPTO: PAGO DE SANCION - RESOLUCION ADMINISTRATIVA N°S/260, CUENTA DE DEPOSITO: CUENTA UNICA DEL TESORO"/>
    <m/>
    <m/>
    <m/>
    <m/>
    <m/>
    <m/>
    <n v="0"/>
    <n v="1000"/>
    <s v="NO_CONCILIADO"/>
  </r>
  <r>
    <x v="29"/>
    <m/>
    <x v="29"/>
    <x v="38"/>
    <s v="O22629760002"/>
    <s v="BOD"/>
    <n v="2262976"/>
    <m/>
    <s v="00599012001 DEPOSITO DE EFECTIVO, DEPOSITANTE: ROXANA CUMALY CRUZ, CONCEPTO: DEVOLUCION 13% FACT. N° 9309592906385 NO DECLARADA, CUENTA DE DEPOSITO: CUENTA UNICA DEL TESORO"/>
    <m/>
    <m/>
    <m/>
    <m/>
    <m/>
    <m/>
    <n v="0"/>
    <n v="221.91"/>
    <s v="NO_CONCILIADO"/>
  </r>
  <r>
    <x v="1"/>
    <m/>
    <x v="1"/>
    <x v="38"/>
    <s v="O22629850002"/>
    <s v="BOD"/>
    <n v="2262985"/>
    <m/>
    <s v="00099021001 DEPOSITO DE EFECTIVO, DEPOSITANTE: RAUL ANTONIO ARAMAYO CORTEZ, CONCEPTO: DEVOLUCION DE VIATICOS, CUENTA DE DEPOSITO: CUENTA UNICA DEL TESORO/DJBR"/>
    <m/>
    <m/>
    <m/>
    <m/>
    <m/>
    <m/>
    <n v="0"/>
    <n v="259.7"/>
    <s v="NO_CONCILIADO"/>
  </r>
  <r>
    <x v="28"/>
    <m/>
    <x v="28"/>
    <x v="38"/>
    <s v="O22630080002"/>
    <s v="BOD"/>
    <n v="2263008"/>
    <m/>
    <s v="00016011101 DEPOSITO DE EFECTIVO, DEPOSITANTE: LILIAN VICKY CASTILLO PEREZ, CONCEPTO: REFRIGERIO, CUENTA DE DEPOSITO: CUENTA UNICA DEL TESORO"/>
    <m/>
    <m/>
    <m/>
    <m/>
    <m/>
    <m/>
    <n v="0"/>
    <n v="18"/>
    <s v="NO_CONCILIADO"/>
  </r>
  <r>
    <x v="56"/>
    <m/>
    <x v="56"/>
    <x v="38"/>
    <s v="O22630300002"/>
    <s v="BOD"/>
    <n v="2263030"/>
    <m/>
    <s v="00099021001 DEPOSITO DE EFECTIVO, DEPOSITANTE: FREDDY LAURA CHOQUECALLATA, CONCEPTO: DEVOLUCION REFRIGERIO ABRIL/24, CUENTA DE DEPOSITO: CUENTA UNICA DEL TESO/DJBR"/>
    <m/>
    <m/>
    <m/>
    <m/>
    <m/>
    <m/>
    <n v="0"/>
    <n v="18"/>
    <s v="NO_CONCILIADO"/>
  </r>
  <r>
    <x v="0"/>
    <m/>
    <x v="0"/>
    <x v="38"/>
    <s v="O22630320002"/>
    <s v="BOD"/>
    <n v="2263032"/>
    <m/>
    <s v="00099021001 DEPOSITO DE EFECTIVO, DEPOSITANTE: RAMIRO CRUZ CUTILE, CONCEPTO: DEVOLUCION REFRIGERIO MAYO/24, CUENTA DE DEPOSITO: CUENTA UNICA DEL TESORO"/>
    <m/>
    <m/>
    <m/>
    <m/>
    <m/>
    <m/>
    <n v="0"/>
    <n v="18"/>
    <s v="NO_CONCILIADO"/>
  </r>
  <r>
    <x v="56"/>
    <m/>
    <x v="56"/>
    <x v="38"/>
    <s v="O22630330002"/>
    <s v="BOD"/>
    <n v="2263033"/>
    <m/>
    <s v="00099021001 DEPOSITO DE EFECTIVO, DEPOSITANTE: VLADIMIR VALDA FERNANDEZ, CONCEPTO: DEVOLUCION REFRIGERIO JUNIO/24, CUENTA DE DEPOSITO: CUENTA UNICA DEL TESORO/DJBR"/>
    <m/>
    <m/>
    <m/>
    <m/>
    <m/>
    <m/>
    <n v="0"/>
    <n v="18"/>
    <s v="NO_CONCILIADO"/>
  </r>
  <r>
    <x v="28"/>
    <m/>
    <x v="28"/>
    <x v="38"/>
    <s v="O22630350002"/>
    <s v="BOD"/>
    <n v="2263035"/>
    <m/>
    <s v="00016011101 DEPOSITO DE EFECTIVO, DEPOSITANTE: ESTHER CASTRO CUTIMBO, CONCEPTO: DEVOLUCION, CUENTA DE DEPOSITO: CUENTA UNICA DEL TESORO"/>
    <m/>
    <m/>
    <m/>
    <m/>
    <m/>
    <m/>
    <n v="0"/>
    <n v="36"/>
    <s v="NO_CONCILIADO"/>
  </r>
  <r>
    <x v="28"/>
    <m/>
    <x v="28"/>
    <x v="38"/>
    <s v="O22630360002"/>
    <s v="BOD"/>
    <n v="2263036"/>
    <m/>
    <s v="00016011101 DEPOSITO DE EFECTIVO, DEPOSITANTE: MARIELA APAZA MAYTA, CONCEPTO: DEVOLUCION, CUENTA DE DEPOSITO: CUENTA UNICA DEL TESORO"/>
    <m/>
    <m/>
    <m/>
    <m/>
    <m/>
    <m/>
    <n v="0"/>
    <n v="18"/>
    <s v="NO_CONCILIADO"/>
  </r>
  <r>
    <x v="28"/>
    <m/>
    <x v="28"/>
    <x v="38"/>
    <s v="O22630370002"/>
    <s v="BOD"/>
    <n v="2263037"/>
    <m/>
    <s v="00016011101 DEPOSITO DE EFECTIVO, DEPOSITANTE: EVA RUFINA TACUÑA COLQUE, CONCEPTO: DEVOLUCION, CUENTA DE DEPOSITO: CUENTA UNICA DEL TESORO"/>
    <m/>
    <m/>
    <m/>
    <m/>
    <m/>
    <m/>
    <n v="0"/>
    <n v="18"/>
    <s v="NO_CONCILIADO"/>
  </r>
  <r>
    <x v="28"/>
    <m/>
    <x v="28"/>
    <x v="38"/>
    <s v="O22630390002"/>
    <s v="BOD"/>
    <n v="2263039"/>
    <m/>
    <s v="00016011101 DEPOSITO DE EFECTIVO, DEPOSITANTE: MAGDA JULIA LAURA FLORES, CONCEPTO: DEVOLUCION, CUENTA DE DEPOSITO: CUENTA UNICA DEL TESORO"/>
    <m/>
    <m/>
    <m/>
    <m/>
    <m/>
    <m/>
    <n v="0"/>
    <n v="18"/>
    <s v="NO_CONCILIADO"/>
  </r>
  <r>
    <x v="33"/>
    <m/>
    <x v="33"/>
    <x v="38"/>
    <s v="O22630410002"/>
    <s v="BOD"/>
    <n v="2263041"/>
    <m/>
    <s v="00132112006 DEPOSITO DE EFECTIVO, DEPOSITANTE: ALAN ABDON LOAYZA BLANCO, CONCEPTO: IBAE-IMPL CENTRO ACOP ALM RESID LIQ DPTO ORURO, CUENTA DE DEPOSITO: CUENTA UNICA DEL TESORO"/>
    <m/>
    <m/>
    <m/>
    <m/>
    <m/>
    <m/>
    <n v="0"/>
    <n v="371"/>
    <s v="NO_CONCILIADO"/>
  </r>
  <r>
    <x v="17"/>
    <m/>
    <x v="17"/>
    <x v="38"/>
    <s v="O22630450002"/>
    <s v="BOD"/>
    <n v="2263045"/>
    <m/>
    <s v="00099021001 DEPOSITO DE EFECTIVO, DEPOSITANTE: WENDY HUARI GUIBARRA, CONCEPTO: DEVOLUCION DE SUELDO DICIEMBRE 2023, CUENTA DE DEPOSITO: CUENTA UNICA DEL TESORO/DJBR"/>
    <m/>
    <m/>
    <m/>
    <m/>
    <m/>
    <m/>
    <n v="0"/>
    <n v="5161.45"/>
    <s v="NO_CONCILIADO"/>
  </r>
  <r>
    <x v="14"/>
    <m/>
    <x v="14"/>
    <x v="38"/>
    <s v="B22627530002"/>
    <s v="BOD"/>
    <n v="2262753"/>
    <m/>
    <s v="00099021001 DEP.DE CHEQ.AJENOS,RET.DE CAM.,CONCEPTO: INCAPACIDADES,DEP.: CAJA NACIONAL DE SALUD , PROCEDENCIA: BANCO UNION S.A., CHEQUE: 11676, FECHA DE EMISION:20/02/2025"/>
    <m/>
    <m/>
    <m/>
    <m/>
    <m/>
    <m/>
    <n v="0"/>
    <n v="124713.3"/>
    <s v="NO_CONCILIADO"/>
  </r>
  <r>
    <x v="64"/>
    <m/>
    <x v="64"/>
    <x v="38"/>
    <s v="B22628010002"/>
    <s v="BOD"/>
    <n v="2262801"/>
    <m/>
    <s v="00591012001 DEP.DE CHEQ.AJENOS,RET.DE CAM.,CONCEPTO: SG HR EX/2025-00389,DEP.: E.E.T.C. MI TELEFERICO , PROCEDENCIA: BANCO UNION S.A., CHEQUE: 4114, FECHA DE EMISION:21/02/2025"/>
    <m/>
    <m/>
    <m/>
    <m/>
    <m/>
    <m/>
    <n v="0"/>
    <n v="466.99"/>
    <s v="NO_CONCILIADO"/>
  </r>
  <r>
    <x v="64"/>
    <m/>
    <x v="64"/>
    <x v="38"/>
    <s v="B22628040002"/>
    <s v="BOD"/>
    <n v="2262804"/>
    <m/>
    <s v="00591012001 DEP.DE CHEQ.AJENOS,RET.DE CAM.,CONCEPTO: SG HR EX/2025-00247,DEP.: E.E.T.C. MI TELEFERICO , PROCEDENCIA: BANCO UNION S.A., CHEQUE: 4115, FECHA DE EMISION:21/02/2025"/>
    <m/>
    <m/>
    <m/>
    <m/>
    <m/>
    <m/>
    <n v="0"/>
    <n v="33699.699999999997"/>
    <s v="NO_CONCILIADO"/>
  </r>
  <r>
    <x v="64"/>
    <m/>
    <x v="64"/>
    <x v="38"/>
    <s v="B22628050002"/>
    <s v="BOD"/>
    <n v="2262805"/>
    <m/>
    <s v="00591012001 DEP.DE CHEQ.AJENOS,RET.DE CAM.,CONCEPTO: SG HR MT/2025-01398,DEP.: E.E.T.C. MI TELEFERICO , PROCEDENCIA: BANCO UNION S.A., CHEQUE: 4116, FECHA DE EMISION:21/02/2025"/>
    <m/>
    <m/>
    <m/>
    <m/>
    <m/>
    <m/>
    <n v="0"/>
    <n v="14570.47"/>
    <s v="NO_CONCILIADO"/>
  </r>
  <r>
    <x v="64"/>
    <m/>
    <x v="64"/>
    <x v="38"/>
    <s v="B22628070002"/>
    <s v="BOD"/>
    <n v="2262807"/>
    <m/>
    <s v="00591012001 DEP.DE CHEQ.AJENOS,RET.DE CAM.,CONCEPTO: SG HR MT/2025-00650,DEP.: E.E.T.C. MI TELEFERICO , PROCEDENCIA: BANCO UNION S.A., CHEQUE: 4117, FECHA DE EMISION:21/02/2025"/>
    <m/>
    <m/>
    <m/>
    <m/>
    <m/>
    <m/>
    <n v="0"/>
    <n v="2295.1"/>
    <s v="NO_CONCILIADO"/>
  </r>
  <r>
    <x v="64"/>
    <m/>
    <x v="64"/>
    <x v="38"/>
    <s v="B22628090002"/>
    <s v="BOD"/>
    <n v="2262809"/>
    <m/>
    <s v="00591012001 DEP.DE CHEQ.AJENOS,RET.DE CAM.,CONCEPTO: SG HR MT/2025-00659,DEP.: E.E.T.C. MI TELEFERICO , PROCEDENCIA: BANCO UNION S.A., CHEQUE: 4118, FECHA DE EMISION:21/02/2025"/>
    <m/>
    <m/>
    <m/>
    <m/>
    <m/>
    <m/>
    <n v="0"/>
    <n v="1670.38"/>
    <s v="NO_CONCILIADO"/>
  </r>
  <r>
    <x v="64"/>
    <m/>
    <x v="64"/>
    <x v="38"/>
    <s v="B22628100002"/>
    <s v="BOD"/>
    <n v="2262810"/>
    <m/>
    <s v="00591012001 DEP.DE CHEQ.AJENOS,RET.DE CAM.,CONCEPTO: SG HR MT/2025-00647,DEP.: E.E.T.C. MI TELEFERICO , PROCEDENCIA: BANCO UNION S.A., CHEQUE: 4119, FECHA DE EMISION:21/02/2025"/>
    <m/>
    <m/>
    <m/>
    <m/>
    <m/>
    <m/>
    <n v="0"/>
    <n v="3398.22"/>
    <s v="NO_CONCILIADO"/>
  </r>
  <r>
    <x v="64"/>
    <m/>
    <x v="64"/>
    <x v="38"/>
    <s v="B22628120002"/>
    <s v="BOD"/>
    <n v="2262812"/>
    <m/>
    <s v="00591012001 DEP.DE CHEQ.AJENOS,RET.DE CAM.,CONCEPTO: SG HR MT/2025-00839,DEP.: E.E.T.C. MI TELEFERICO , PROCEDENCIA: BANCO UNION S.A., CHEQUE: 4121, FECHA DE EMISION:24/02/2025"/>
    <m/>
    <m/>
    <m/>
    <m/>
    <m/>
    <m/>
    <n v="0"/>
    <n v="850"/>
    <s v="NO_CONCILIADO"/>
  </r>
  <r>
    <x v="64"/>
    <m/>
    <x v="64"/>
    <x v="38"/>
    <s v="B22628150002"/>
    <s v="BOD"/>
    <n v="2262815"/>
    <m/>
    <s v="00591012001 DEP.DE CHEQ.AJENOS,RET.DE CAM.,CONCEPTO: SG HR MT/2025-00987,DEP.: E.E.T.C. MI TELEFERICO , PROCEDENCIA: BANCO UNION S.A., CHEQUE: 4122, FECHA DE EMISION:25/02/2025"/>
    <m/>
    <m/>
    <m/>
    <m/>
    <m/>
    <m/>
    <n v="0"/>
    <n v="1249223.53"/>
    <s v="NO_CONCILIADO"/>
  </r>
  <r>
    <x v="2"/>
    <m/>
    <x v="2"/>
    <x v="38"/>
    <s v="B22628550002"/>
    <s v="BOD"/>
    <n v="2262855"/>
    <m/>
    <s v="00081011108 DEP.DE CHEQ.AJENOS,RET.DE CAM.,CONCEPTO: NUREJ 201060856,DEP.: ORGANO JUDICIAL DAF , PROCEDENCIA: BANCO UNION S.A., CHEQUE: 24341, FECHA DE EMISION:10/02/2025"/>
    <m/>
    <m/>
    <m/>
    <m/>
    <m/>
    <m/>
    <n v="0"/>
    <n v="2870.37"/>
    <s v="NO_CONCILIADO"/>
  </r>
  <r>
    <x v="2"/>
    <m/>
    <x v="2"/>
    <x v="38"/>
    <s v="B22628560002"/>
    <s v="BOD"/>
    <n v="2262856"/>
    <m/>
    <s v="00081011108 DEP.DE CHEQ.AJENOS,RET.DE CAM.,CONCEPTO: NUREJ 201057021,DEP.: ORGANO JUDICIAL DAF , PROCEDENCIA: BANCO UNION S.A., CHEQUE: 24323, FECHA DE EMISION:29/01/2025"/>
    <m/>
    <m/>
    <m/>
    <m/>
    <m/>
    <m/>
    <n v="0"/>
    <n v="5078"/>
    <s v="NO_CONCILIADO"/>
  </r>
  <r>
    <x v="2"/>
    <m/>
    <x v="2"/>
    <x v="38"/>
    <s v="B22628580002"/>
    <s v="BOD"/>
    <n v="2262858"/>
    <m/>
    <s v="00081011108 DEP.DE CHEQ.AJENOS,RET.DE CAM.,CONCEPTO: NUREJ 201057021,DEP.: ORGANO JUDICIAL DAF , PROCEDENCIA: BANCO UNION S.A., CHEQUE: 24322, FECHA DE EMISION:29/01/2025"/>
    <m/>
    <m/>
    <m/>
    <m/>
    <m/>
    <m/>
    <n v="0"/>
    <n v="6070.43"/>
    <s v="NO_CONCILIADO"/>
  </r>
  <r>
    <x v="82"/>
    <m/>
    <x v="82"/>
    <x v="38"/>
    <s v="B22629150002"/>
    <s v="BOD"/>
    <n v="2262915"/>
    <m/>
    <s v="00670012002 DEP.DE CHEQ.AJENOS,RET.DE CAM.,CONCEPTO: DEVOLUCION SUBSIDIO FRONTERA ENERO 2025,DEP.: CLEDY CALDERON CRUZ , PROCEDENCIA: BANCO UNION S.A., CHEQUE: 1123, FECHA DE EMISION:24/02/2025"/>
    <m/>
    <m/>
    <m/>
    <m/>
    <m/>
    <m/>
    <n v="0"/>
    <n v="516"/>
    <s v="NO_CONCILIADO"/>
  </r>
  <r>
    <x v="12"/>
    <m/>
    <x v="12"/>
    <x v="38"/>
    <s v="G30450220004"/>
    <s v="COB"/>
    <n v="19798"/>
    <m/>
    <s v="PAGO A CAF PRÉSTAMO CFA003747 VCTO. 26-02-2025 POR CUENTA DE TGN , NTI. 019798 VALOR 26-02-2025 CAPITAL USD 91.090,36 INTERESES USD 2.901,96 CTA. 3987 CUENTA UNICA DEL TESORO LIB. 00099021001 REF.: COMISIONES BANCARIAS"/>
    <m/>
    <m/>
    <m/>
    <m/>
    <m/>
    <m/>
    <n v="1004.77"/>
    <n v="0"/>
    <s v="NO_CONCILIADO"/>
  </r>
  <r>
    <x v="12"/>
    <m/>
    <x v="12"/>
    <x v="38"/>
    <s v="G30450220001"/>
    <s v="NTI"/>
    <n v="19798"/>
    <m/>
    <s v="PAGO A CAF PRÉSTAMO CFA003747 VCTO. 26-02-2025 POR CUENTA DE TGN , NTI. 019798 VALOR 26-02-2025 CAPITAL USD 91.090,36 INTERESES USD 2.901,96 CTA. 3987 CUENTA UNICA DEL TESORO LIB. 00099021001"/>
    <m/>
    <m/>
    <m/>
    <m/>
    <m/>
    <m/>
    <n v="654186.55000000005"/>
    <n v="0"/>
    <s v="NO_CONCILIADO"/>
  </r>
  <r>
    <x v="13"/>
    <m/>
    <x v="13"/>
    <x v="38"/>
    <s v="G30453500001"/>
    <s v="CVD"/>
    <n v="3045350"/>
    <m/>
    <s v="COBRO COSTOS DE PAPELERIA SEGUN TRANSFERENCIA DEL EXTERIOR POR ORDEN DE FIDEICOMISO HERCO-CKM (LIMA PERU) REF.: CRED EMB 06-02 CIST CONTRATO 48 FECHA VALOR 26/02/2025 LIB. 00513062002 YPFB - EXPORTACIÓN DE GLP Y OTROS-BOLIVIANOS"/>
    <m/>
    <m/>
    <m/>
    <m/>
    <m/>
    <m/>
    <n v="60"/>
    <n v="0"/>
    <s v="NO_CONCILIADO"/>
  </r>
  <r>
    <x v="13"/>
    <m/>
    <x v="13"/>
    <x v="38"/>
    <s v="G30455070001"/>
    <s v="CVD"/>
    <n v="3045507"/>
    <m/>
    <s v="COBRO COSTOS DE PAPELERIA SEGUN TRANSFERENCIA DEL EXTERIOR POR ORDEN DE COMPANHIA MATOGROSSENSE DE GAS (CUIABA BRASIL) REF.: CRED INV EXBTOPMT2324 FECHA VALOR 25/02/2025 LIB. 00513012015 YPFB-HEROES DEL CHACO-BS"/>
    <m/>
    <m/>
    <m/>
    <m/>
    <m/>
    <m/>
    <n v="60"/>
    <n v="0"/>
    <s v="NO_CONCILIADO"/>
  </r>
  <r>
    <x v="13"/>
    <m/>
    <x v="13"/>
    <x v="38"/>
    <s v="G30455090001"/>
    <s v="CVD"/>
    <n v="3045509"/>
    <m/>
    <s v="COBRO COSTOS DE PAPELERIA SEGUN TRANSFERENCIA DEL EXTERIOR POR ORDEN DE COMPANHIA MATOGROSSENSE DE GAS (CUIABA BRASIL) REF.: CRED INV EXBMT3624EXBMTC3 FECHA VALOR 25/02/2025 LIB. 00513012015 YPFB-HEROES DEL CHACO-BS"/>
    <m/>
    <m/>
    <m/>
    <m/>
    <m/>
    <m/>
    <n v="60"/>
    <n v="0"/>
    <s v="NO_CONCILIADO"/>
  </r>
  <r>
    <x v="7"/>
    <m/>
    <x v="7"/>
    <x v="38"/>
    <s v="S11207220003"/>
    <s v="COB"/>
    <n v="1120722"/>
    <m/>
    <s v="||TRANSFERENCIA DE FONDOS S/G MENSAJES SWIFT NROS. 2833-2832 EN ATENCIÓN A NOTA: DGAC/DAF/FIN/NE-0008/25 DE F.29/1/2025 (HRE-TGL-1866) ENVIADO POR LA DIRECCIÓN GENERAL DE AERONÁUTICA CIVIL (SECTOR PÚBLICO). DEBITO DE LA LIBRETA 00117012001 DGAC, REPOSICIÓN ÚTILES DE ESCRITORIO."/>
    <m/>
    <m/>
    <m/>
    <m/>
    <m/>
    <m/>
    <n v="60"/>
    <n v="0"/>
    <s v="NO_CONCILIADO"/>
  </r>
  <r>
    <x v="13"/>
    <m/>
    <x v="13"/>
    <x v="38"/>
    <s v="S11207260001"/>
    <s v="COB"/>
    <n v="1120726"/>
    <m/>
    <s v="'COBRO DE'||ÚTILES DE ESCRITORIO POR EL COMPROBANTE NRO.1120724 DE LA FECHA S/G. NOTA CITE GAFC-803/DFC/URTE-0153/2024 DE F.26.03.2024 (HRE-TGL-5158) ENVIADA POR YACIMIENTOS PETROLIFEROS FISCALES BOLIVIANOS DÉBITO DE LA LIBRETA 00513022001 YPFB - OPERACIONES"/>
    <m/>
    <m/>
    <m/>
    <m/>
    <m/>
    <m/>
    <n v="60"/>
    <n v="0"/>
    <s v="NO_CONCILIADO"/>
  </r>
  <r>
    <x v="55"/>
    <m/>
    <x v="55"/>
    <x v="38"/>
    <s v="G30458650002"/>
    <s v="CRV"/>
    <n v="22736"/>
    <m/>
    <s v="DEVOLUCION DE FONDOS DE SOLICITUD 054022-22736 DE COFADENA REF.: REGISTRO DE OPERACIONES PARA REALIZAR LA TRANSFERENCIA DE DIVISAS AL EXTERIOR POR LA COMPRA DE BIENES SEGUN CONTRATO ADMINISTRATIVO. SEGUN R.D. NO.025/2023. LIB. 00548022001 COFADENA - FÁBRICA BOLIVIANA DE MUNICIÓN"/>
    <m/>
    <m/>
    <m/>
    <m/>
    <m/>
    <m/>
    <n v="0"/>
    <n v="819016.33"/>
    <s v="NO_CONCILIADO"/>
  </r>
  <r>
    <x v="55"/>
    <m/>
    <x v="55"/>
    <x v="38"/>
    <s v="G30458660002"/>
    <s v="CRV"/>
    <n v="22735"/>
    <m/>
    <s v="DEVOLUCION DE FONDOS DE SOLICITUD 054023-22735 DE COFADENA REF.: REGISTRO DE OPERACIONES PARA REALIZAR LA TRANSFERENCIA DE DIVISAS AL EXTERIOR POR LA COMPRA DE BIENES SEGUN CONTRATO ADMINISTRATIVO, SEGUN R.D. NO.025/2023 LIB. 00548022001 COFADENA - FÁBRICA BOLIVIANA DE MUNICIÓN"/>
    <m/>
    <m/>
    <m/>
    <m/>
    <m/>
    <m/>
    <n v="0"/>
    <n v="1745292.38"/>
    <s v="NO_CONCILIADO"/>
  </r>
  <r>
    <x v="6"/>
    <m/>
    <x v="6"/>
    <x v="38"/>
    <s v="Q21776900002"/>
    <s v="CRV"/>
    <n v="2177690"/>
    <m/>
    <s v="NUMERO DE LIBRETA CUT: 00099021001 OPERACIÓN E75 TRANSFERENCIA DE LA CUENTA FISCAL BUN A LA CUT EN MN GOBIERNO AUTONOMO MUNICIPAL DE PATACAMAYA CITE: GAM-PAT/MAE/NOT/EXT/N-072/2025 CUENTA CUT 3987 LIBRETA NÂ° 00099021001"/>
    <m/>
    <m/>
    <m/>
    <m/>
    <m/>
    <m/>
    <n v="0"/>
    <n v="1456124.06"/>
    <s v="NO_CONCILIADO"/>
  </r>
  <r>
    <x v="19"/>
    <m/>
    <x v="19"/>
    <x v="38"/>
    <s v="Q21776660002"/>
    <s v="CRV"/>
    <n v="2177666"/>
    <m/>
    <s v="NUMERO DE LIBRETA CUT: 00010011101 OPERACIÓN E18 TRANSFERENCIA DEL SISTEMA FINANCIERO POR CUENTA DE TERCEROS A LA CUT SOL. ESC. DE DHL (BOLIVIA) S.R.L."/>
    <m/>
    <m/>
    <m/>
    <m/>
    <m/>
    <m/>
    <n v="0"/>
    <n v="29076.05"/>
    <s v="NO_CONCILIADO"/>
  </r>
  <r>
    <x v="6"/>
    <m/>
    <x v="6"/>
    <x v="38"/>
    <s v="Q21776880002"/>
    <s v="CRV"/>
    <n v="2177688"/>
    <m/>
    <s v="NUMERO DE LIBRETA CUT: 00099021001 OPERACIÓN E75 TRANSFERENCIA DE LA CUENTA FISCAL BUN A LA CUT EN MN TRANSF.FDOS.AL.BCB GOBIERNO AUTONOMO MUNICIPAL DE APOLO CITE: GAMA/DESP/NE/NÂ° 0097/2025 CUENTA CUT 3987 LIBRETA NÂ° 00099021001"/>
    <m/>
    <m/>
    <m/>
    <m/>
    <m/>
    <m/>
    <n v="0"/>
    <n v="54578.73"/>
    <s v="NO_CONCILIADO"/>
  </r>
  <r>
    <x v="22"/>
    <m/>
    <x v="22"/>
    <x v="38"/>
    <s v="G30460610002"/>
    <s v="CRV"/>
    <n v="22504"/>
    <m/>
    <s v="DEVOLUCION DE FONDOS DE SOLIC. 053702-22504 DE EMPRESA PUBLICA QUIPUS DE 24/01/2025 REF.: UNDECIMO PAGO A GREAT CHIN LIMITED CORRESP. AL 7 POR CIENTO POR LA RETNCION DE LA GARANTIA EN LA ADQUISICION DE ETIQUETAS Y TARJE, SEGUN R.D. NO.025/2023 LIB. 00590012001 EMPRESA PÚBLICA QUIPUS - RECURSOS ESPECÍFICOS"/>
    <m/>
    <m/>
    <m/>
    <m/>
    <m/>
    <m/>
    <n v="0"/>
    <n v="836913.95"/>
    <s v="NO_CONCILIADO"/>
  </r>
  <r>
    <x v="86"/>
    <m/>
    <x v="86"/>
    <x v="38"/>
    <s v="G30462080002"/>
    <s v="CRV"/>
    <n v="22745"/>
    <m/>
    <s v="DEVOLUCION DE FONDOS DE SOLIC. 054024-22745 DE ASPB DE 24/02/2025 REF.: H.R.423. TISUR/PUERTO MATARANI, PAGO POR CARGA FRACCIONADA EN HIERRO METALICO, MES ENERO/2025, FACT. DE LA NRO.F103-00020981, SEGUN R.D. NO.025/2023 LIB. 00594012001 ASP-B FONDO DE OPERACIONES"/>
    <m/>
    <m/>
    <m/>
    <m/>
    <m/>
    <m/>
    <n v="0"/>
    <n v="796549.18"/>
    <s v="NO_CONCILIADO"/>
  </r>
  <r>
    <x v="86"/>
    <m/>
    <x v="86"/>
    <x v="38"/>
    <s v="G30462090002"/>
    <s v="CRV"/>
    <n v="22744"/>
    <m/>
    <s v="DEVOLUCION DE FONDOS DE SOLIC. 054025-22744 DE ASPB DE 24/02/2025 REF.: H.R.424. FAPOSAC/PUERTO MATARANI, PAGO POR EL SERV. DESESTIBA, CARGA FRACCIONADA EN METALES, ENERO/2025, SEGUN R.D. NO.025/2023 LIB. 00594012001 ASP-B FONDO DE OPERACIONES"/>
    <m/>
    <m/>
    <m/>
    <m/>
    <m/>
    <m/>
    <n v="0"/>
    <n v="262918.53000000003"/>
    <s v="NO_CONCILIADO"/>
  </r>
  <r>
    <x v="86"/>
    <m/>
    <x v="86"/>
    <x v="38"/>
    <s v="G30462100002"/>
    <s v="CRV"/>
    <n v="22743"/>
    <m/>
    <s v="DEVOLUCION DE FONDOS DE SOLIC. 054026-22743 DE ASPB DE 24/02/2025 REF.: H.R.445. TRAMARSA/PUERTO MATARANI, SOLIC. DE PAGO POR EL SERV. DESESTIBA, ENERO, FACTURA ELECTRONICA F360-00002674, SEGUN R.D. NO.025/2023 LIB. 00594012001 ASP-B FONDO DE OPERACIONES"/>
    <m/>
    <m/>
    <m/>
    <m/>
    <m/>
    <m/>
    <n v="0"/>
    <n v="69739.34"/>
    <s v="NO_CONCILIADO"/>
  </r>
  <r>
    <x v="86"/>
    <m/>
    <x v="86"/>
    <x v="38"/>
    <s v="G30462110002"/>
    <s v="CRV"/>
    <n v="22741"/>
    <m/>
    <s v="DEVOLUCION DE FONDOS DE SOLIC. 054028-22741 DE ASPB DE 24/02/2025 REF.: H.R.446. TISUR/PUERTO MATARANI, PAGO POR CARGA GRANEL MALTA DE CEBADA, MES DE ENERO/2025, FACTURA NRO. F103-00021065, SEGUN R.D. NO.025/2023 LIB. 00594012001 ASP-B FONDO DE OPERACIONES"/>
    <m/>
    <m/>
    <m/>
    <m/>
    <m/>
    <m/>
    <n v="0"/>
    <n v="729124.8"/>
    <s v="NO_CONCILIADO"/>
  </r>
  <r>
    <x v="86"/>
    <m/>
    <x v="86"/>
    <x v="38"/>
    <s v="G30462120002"/>
    <s v="CRV"/>
    <n v="22740"/>
    <m/>
    <s v="DEVOLUCION DE FONDOS DE SOLIC. 054029-22740 DE ASPB DE 24/02/2025 REF.: H.R.447. TISUR/PUERTO MATARANI, PAGO POR CARGA DE TRIGO A GRANEL, ENERO/2025, FACTURA DE LA NRO. F103-00021061 A LA F103-00021063, SEGUN R.D. NO.025/2023 LIB. 00594012001 ASP-B FONDO DE OPERACIONES"/>
    <m/>
    <m/>
    <m/>
    <m/>
    <m/>
    <m/>
    <n v="0"/>
    <n v="554162.85"/>
    <s v="NO_CONCILIADO"/>
  </r>
  <r>
    <x v="86"/>
    <m/>
    <x v="86"/>
    <x v="38"/>
    <s v="G30462130002"/>
    <s v="CRV"/>
    <n v="22737"/>
    <m/>
    <s v="DEVOLUCION DE FONDOS DE SOLIC. 054032-22737 DE ASPB DE 24/02/2025 REF.: H.R.553. TRAMARSA/PUERTO MATARANI, SOLIC. DE PAGO POR EL SERV. DE DESESTIBA, ENERO, FACTURA ELECTRONICA F360-00002701, F360-000, SEGUN R.D. NO.025/2023 LIB. 00594012001 ASP-B FONDO DE OPERACIONES"/>
    <m/>
    <m/>
    <m/>
    <m/>
    <m/>
    <m/>
    <n v="0"/>
    <n v="55976.01"/>
    <s v="NO_CONCILIADO"/>
  </r>
  <r>
    <x v="10"/>
    <m/>
    <x v="10"/>
    <x v="38"/>
    <s v="Q21778450002"/>
    <s v="CRV"/>
    <n v="2177845"/>
    <m/>
    <s v="NUMERO DE LIBRETA CUT: 00383012001 OPERACIÓN E18 TRANSFERENCIA DEL SISTEMA FINANCIERO POR CUENTA DE TERCEROS A LA CUT PAGO POR CORRESPONDENCIA ORURO FEBRERO 2025 DE CRECER IFD"/>
    <m/>
    <m/>
    <m/>
    <m/>
    <m/>
    <m/>
    <n v="0"/>
    <n v="175"/>
    <s v="NO_CONCILIADO"/>
  </r>
  <r>
    <x v="7"/>
    <m/>
    <x v="7"/>
    <x v="38"/>
    <s v="S11207580003"/>
    <s v="COB"/>
    <n v="1120758"/>
    <m/>
    <s v="||TRANSFERENCIA DE FONDOS S/G MENSAJE SWIFT NRO. 2854 Y Y CORREO ELECTRONICO DE LA FECHA Y NOTA CITE DGAC/DAF/FIN/NE-0008/25 DE F.29.01.2025 (HRE-TGL-1866) DE LA DIRECCION GENERAL DE AERONAUTICA CIVIL (SECTOR PÚBLICO). DEBITO DE LA LIBRETA 00117012001 DGAC, REPOSICIÓN DE ÚTILES DE ESCRITORIO."/>
    <m/>
    <m/>
    <m/>
    <m/>
    <m/>
    <m/>
    <n v="60"/>
    <n v="0"/>
    <s v="NO_CONCILIADO"/>
  </r>
  <r>
    <x v="7"/>
    <m/>
    <x v="7"/>
    <x v="38"/>
    <s v="S11207610003"/>
    <s v="COB"/>
    <n v="1120761"/>
    <m/>
    <s v="||TRANSFERENCIA DE FONDOS S/G MENSAJES SWIFT NROS. 2798 Y 2797, CORREO ELECTRONICO DE LA FECHA Y NOTA CITE DGAC/DAF/FIN/NE-0008/25 DE F.29.01.2025 (HRE-TGL-1866) DE LA DIRECCION GENERAL DE AERONAUTICA CIVIL (SECTOR PÚBLICO). DEBITO DE LA LIBRETA 00117012001 DGAC, REPOSICIÓN DE ÚTILES DE ESCRITORIO."/>
    <m/>
    <m/>
    <m/>
    <m/>
    <m/>
    <m/>
    <n v="60"/>
    <n v="0"/>
    <s v="NO_CONCILIADO"/>
  </r>
  <r>
    <x v="7"/>
    <m/>
    <x v="7"/>
    <x v="38"/>
    <s v="S11207620003"/>
    <s v="COB"/>
    <n v="1120762"/>
    <m/>
    <s v="||TRANSFERENCIA DE FONDOS SEGÚN MENSAJE SWIFT N°2805, CORREO ELECTRÓNICO DE LA FECHA Y NOTA CITE: DGAC/DAF/FIN/NE-0008/25 (HRE-TGL-1866) DE FECHA 29/01/2025 DE LA DIRECCIÓN GENERAL DE AERONÁUTICA CIVIL. (SECTOR PÚBLICO). DÉBITO DE LA LIBRETA 00117012001 DGAC, REPOSICIÓN DE ÚTILES DE ESCRITORIO."/>
    <m/>
    <m/>
    <m/>
    <m/>
    <m/>
    <m/>
    <n v="60"/>
    <n v="0"/>
    <s v="NO_CONCILIADO"/>
  </r>
  <r>
    <x v="60"/>
    <m/>
    <x v="60"/>
    <x v="38"/>
    <s v="G30460500004"/>
    <s v="DVD"/>
    <n v="22718"/>
    <m/>
    <s v="VENTA DE DIVISAS CON TRANSFERENCIA DE FONDOS A SOLICITUD DE MINISTERIO DE PLANIFICACION DEL DESARROLLO SEGUN SOLICITUD 22718 REF: SALE OF FOREIGN CURRENCY FOR TRANSFER ABROAD, MAINTENANCE JANUARY TO MARCH 2025 ANDRES CHIVE SCHOLAR ACCORDING TO REPORT 136/2025 EQUIVALENTES 5.319,28 USD LIB. 00099021001 TGN-RECURSOS ORDINARIOS (3987) POR DIFERENCIAL CAMBIARIO"/>
    <m/>
    <m/>
    <m/>
    <m/>
    <m/>
    <m/>
    <n v="531.92999999999995"/>
    <n v="0"/>
    <s v="NO_CONCILIADO"/>
  </r>
  <r>
    <x v="60"/>
    <m/>
    <x v="60"/>
    <x v="38"/>
    <s v="G30460510004"/>
    <s v="DVD"/>
    <n v="22721"/>
    <m/>
    <s v="VENTA DE DIVISAS CON TRANSFERENCIA DE FONDOS A SOLICITUD DE MINISTERIO DE PLANIFICACION DEL DESARROLLO SEGUN SOLICITUD 22721 REF: SALE OF FOREIGN CURRENCY FOR TRANSFER ABROAD, MAINTENANCE JANUARY TO MARCH 2025 JUAN IRIARTE SCHOLAR ACCORDING TO REPORT 146/2025 EQUIVALENTES 5.319,28 USD LIB. 00099021001 TGN-RECURSOS ORDINARIOS (3987) POR DIFERENCIAL CAMBIARIO"/>
    <m/>
    <m/>
    <m/>
    <m/>
    <m/>
    <m/>
    <n v="750.58"/>
    <n v="0"/>
    <s v="NO_CONCILIADO"/>
  </r>
  <r>
    <x v="60"/>
    <m/>
    <x v="60"/>
    <x v="38"/>
    <s v="G30460520004"/>
    <s v="DVD"/>
    <n v="22712"/>
    <m/>
    <s v="VENTA DE DIVISAS CON TRANSFERENCIA DE FONDOS A SOLICITUD DE MINISTERIO DE PLANIFICACION DEL DESARROLLO SEGUN SOLICITUD 22712 REF: SALE OF FOREIGN CURRENCY FOR TRANSFER ABROAD, MAINTENANCE JANUARY TO MARCH 2025 AMY CASTELO SCHOLAR ACCORDING TO REPORT 134/2025 EQUIVALENTES 5.089,41 USD LIB. 00099021001 TGN-RECURSOS ORDINARIOS (3987) POR DIFERENCIAL CAMBIARIO"/>
    <m/>
    <m/>
    <m/>
    <m/>
    <m/>
    <m/>
    <n v="508.94"/>
    <n v="0"/>
    <s v="NO_CONCILIADO"/>
  </r>
  <r>
    <x v="60"/>
    <m/>
    <x v="60"/>
    <x v="38"/>
    <s v="G30460530004"/>
    <s v="DVD"/>
    <n v="22711"/>
    <m/>
    <s v="VENTA DE DIVISAS CON TRANSFERENCIA DE FONDOS A SOLICITUD DE MINISTERIO DE PLANIFICACION DEL DESARROLLO SEGUN SOLICITUD 22711 REF: SALE OF FOREIGN CURRENCY FOR TRANSFER ABROAD, MAINTENANCE JANUARY TO MARCH 2025 SCHOLAR CARLOS FLORES ACCORDING TO REPORT 139/2025 EQUIVALENTES 5.152,10 USD LIB. 00099021001 TGN-RECURSOS ORDINARIOS (3987) POR DIFERENCIAL CAMBIARIO"/>
    <m/>
    <m/>
    <m/>
    <m/>
    <m/>
    <m/>
    <n v="515.21"/>
    <n v="0"/>
    <s v="NO_CONCILIADO"/>
  </r>
  <r>
    <x v="60"/>
    <m/>
    <x v="60"/>
    <x v="38"/>
    <s v="G30460540004"/>
    <s v="DVD"/>
    <n v="22710"/>
    <m/>
    <s v="VENTA DE DIVISAS CON TRANSFERENCIA DE FONDOS A SOLICITUD DE MINISTERIO DE PLANIFICACION DEL DESARROLLO SEGUN SOLICITUD 22710 REF: SALE OF CURRENCY FOR TRANSFER ABROAD, MAINTENANCE FEBRUARY TO APRIL 2025 SCHOLARSHIP LUIS PEDRAZA ACCORDING TO REPORT 167/2025 EQUIVALENTES 4.643,35 USD LIB. 00099021001 TGN-RECURSOS ORDINARIOS (3987) POR DIFERENCIAL CAMBIARIO"/>
    <m/>
    <m/>
    <m/>
    <m/>
    <m/>
    <m/>
    <n v="464.34"/>
    <n v="0"/>
    <s v="NO_CONCILIADO"/>
  </r>
  <r>
    <x v="60"/>
    <m/>
    <x v="60"/>
    <x v="38"/>
    <s v="G30460550004"/>
    <s v="DVD"/>
    <n v="22704"/>
    <m/>
    <s v="VENTA DE DIVISAS CON TRANSFERENCIA DE FONDOS A SOLICITUD DE MINISTERIO DE PLANIFICACION DEL DESARROLLO SEGUN SOLICITUD 22704 REF: SALE OF FOREIGN CURRENCY FOR TRANSFER ABROAD, MAINTENANCE JANUARY TO MARCH 2025 JUSTO CHOQUE SCHOLAR ACCORDING TO REPORT 169/2025 EQUIVALENTES 5.585,25 USD LIB. 00099021001 TGN-RECURSOS ORDINARIOS (3987) POR DIFERENCIAL CAMBIARIO"/>
    <m/>
    <m/>
    <m/>
    <m/>
    <m/>
    <m/>
    <n v="558.52"/>
    <n v="0"/>
    <s v="NO_CONCILIADO"/>
  </r>
  <r>
    <x v="60"/>
    <m/>
    <x v="60"/>
    <x v="38"/>
    <s v="G30460560004"/>
    <s v="DVD"/>
    <n v="22703"/>
    <m/>
    <s v="VENTA DE DIVISAS CON TRANSFERENCIA DE FONDOS A SOLICITUD DE MINISTERIO DE PLANIFICACION DEL DESARROLLO SEGUN SOLICITUD 22703 REF: SALE OF FOREIGN CURRENCY FOR TRANSFER ABROAD, MAINTENANCE JANUARY TO MARCH 2025 RODRIGO PACHECO ACCORDING TO REPORT 173/2025 EQUIVALENTES 4.829,15 USD LIB. 00099021001 TGN-RECURSOS ORDINARIOS (3987) POR DIFERENCIAL CAMBIARIO"/>
    <m/>
    <m/>
    <m/>
    <m/>
    <m/>
    <m/>
    <n v="482.91"/>
    <n v="0"/>
    <s v="NO_CONCILIADO"/>
  </r>
  <r>
    <x v="60"/>
    <m/>
    <x v="60"/>
    <x v="38"/>
    <s v="G30460570004"/>
    <s v="DVD"/>
    <n v="22701"/>
    <m/>
    <s v="VENTA DE DIVISAS CON TRANSFERENCIA DE FONDOS A SOLICITUD DE MINISTERIO DE PLANIFICACION DEL DESARROLLO SEGUN SOLICITUD 22701 REF: SALE OF FOREIGN CURRENCY FOR TRANSFER ABROAD MAINTENANCE JANUARY TO MARCH 25 CRISTINA ARANCIBIA SCHOLAR ACCORDING TO REPORT 142/2025 EQUIVALENTES 4.494,79 USD LIB. 00099021001 TGN-RECURSOS ORDINARIOS (3987) POR DIFERENCIAL CAMBIARIO"/>
    <m/>
    <m/>
    <m/>
    <m/>
    <m/>
    <m/>
    <n v="634.24"/>
    <n v="0"/>
    <s v="NO_CONCILIADO"/>
  </r>
  <r>
    <x v="60"/>
    <m/>
    <x v="60"/>
    <x v="38"/>
    <s v="G30460580004"/>
    <s v="DVD"/>
    <n v="22699"/>
    <m/>
    <s v="VENTA DE DIVISAS CON TRANSFERENCIA DE FONDOS A SOLICITUD DE MINISTERIO DE PLANIFICACION DEL DESARROLLO SEGUN SOLICITUD 22699 REF: ALE OF FOREIGN CURRENCY FOR TRANSFER ABROAD, MAINTENANCE JANUARY TO MARCH 2025 RAQUEL AVILES SCHOLAR ACCORDING TO REPORT 151/2025 EQUIVALENTES 3.886,87 USD LIB. 00099021001 TGN-RECURSOS ORDINARIOS (3987) POR DIFERENCIAL CAMBIARIO"/>
    <m/>
    <m/>
    <m/>
    <m/>
    <m/>
    <m/>
    <n v="548.46"/>
    <n v="0"/>
    <s v="NO_CONCILIADO"/>
  </r>
  <r>
    <x v="60"/>
    <m/>
    <x v="60"/>
    <x v="38"/>
    <s v="G30460590004"/>
    <s v="DVD"/>
    <n v="22693"/>
    <m/>
    <s v="VENTA DE DIVISAS CON TRANSFERENCIA DE FONDOS A SOLICITUD DE MINISTERIO DE PLANIFICACION DEL DESARROLLO SEGUN SOLICITUD 22693 REF: SALE OF FOREIGN CURRENCY FOR TRANSFER ABROAD, MAINTENANCE JANUARY TO MARCH 2025 ANNIE ESPINOZA SCHOLAR ACCORDING TO REPORT 149/2025 EQUIVALENTES 4.627,78 USD LIB. 00099021001 TGN-RECURSOS ORDINARIOS (3987) POR DIFERENCIAL CAMBIARIO"/>
    <m/>
    <m/>
    <m/>
    <m/>
    <m/>
    <m/>
    <n v="653.01"/>
    <n v="0"/>
    <s v="NO_CONCILIADO"/>
  </r>
  <r>
    <x v="60"/>
    <m/>
    <x v="60"/>
    <x v="38"/>
    <s v="G30460600004"/>
    <s v="DVD"/>
    <n v="22690"/>
    <m/>
    <s v="VENTA DE DIVISAS CON TRANSFERENCIA DE FONDOS A SOLICITUD DE MINISTERIO DE PLANIFICACION DEL DESARROLLO SEGUN SOLICITUD 22690 REF: SALE OF CURRENCY FOR TRANSFER ABROAD, MAINTENANCE FEBRUARY AND MARCH 2025 SCHOLARSHIP PABLO RIVAS ACCORDING TO REPORT 141/2025 EQUIVALENTES 3.434,74 USD LIB. 00099021001 TGN-RECURSOS ORDINARIOS (3987) POR DIFERENCIAL CAMBIARIO"/>
    <m/>
    <m/>
    <m/>
    <m/>
    <m/>
    <m/>
    <n v="484.66"/>
    <n v="0"/>
    <s v="NO_CONCILIADO"/>
  </r>
  <r>
    <x v="34"/>
    <m/>
    <x v="34"/>
    <x v="38"/>
    <s v="S11207890001"/>
    <s v="COB"/>
    <n v="1120789"/>
    <m/>
    <s v="COBRO DE||ÚTILES DE ESCRITORIO SG. CITE DGE-GEF-LCR-DYF-1278-CAR/25 DE LA FECHA (TRAM-250) POR EL REGISTRO DEL COMPROBANTE CONTABLE N°1120786 PAGO PARCIAL DE INTERESES DEVENGADOS A LA FECHA DEL CRED. EXTRA. AL FNDR SG. RD N° 195/2015 Y CONT. SANO N°350/2015, MOD. COBRO DE ÚTILES DE ESCRITORIO DE LA CUT N°3987 LIBRETA N°00862012001 FNDR - ADMINISTRACIÓN"/>
    <m/>
    <m/>
    <m/>
    <m/>
    <m/>
    <m/>
    <n v="60"/>
    <n v="0"/>
    <s v="NO_CONCILIADO"/>
  </r>
  <r>
    <x v="13"/>
    <m/>
    <x v="13"/>
    <x v="38"/>
    <s v="S11208010004"/>
    <s v="COB"/>
    <n v="1120801"/>
    <m/>
    <s v="||TRANSFERENCIA DE FONDOS S/G.CITE: MEFP/VTCP/DGPOT/UPCFTGN/N°163/2025 DE LA FECHA DEL MIN.DE ECONOMIA Y FINANZAS PUBLICAS. (HRE-TSO-249). DEBITO DE LA LIBRETA N°00513012007 YPFB RECURSOS NACIONALIZACIÓN. REPOSICION UTILES DE ESCRITORIO"/>
    <m/>
    <m/>
    <m/>
    <m/>
    <m/>
    <m/>
    <n v="60"/>
    <n v="0"/>
    <s v="NO_CONCILIADO"/>
  </r>
  <r>
    <x v="13"/>
    <m/>
    <x v="13"/>
    <x v="38"/>
    <s v="S11208010001"/>
    <s v="CRV"/>
    <n v="1120801"/>
    <m/>
    <s v="||TRANSFERENCIA DE FONDOS S/G.CITE: MEFP/VTCP/DGPOT/UPCFTGN/N°163/2025 DE LA FECHA DEL MIN.DE ECONOMIA Y FINANZAS PUBLICAS. (HRE-TSO-249). DEBITO DE LA LIBRETA N°00513012015 YPFB - HEROES DEL CHACO - BS. (VENTA DIVISAS)"/>
    <m/>
    <m/>
    <m/>
    <m/>
    <m/>
    <m/>
    <n v="316399296.24000001"/>
    <n v="0"/>
    <s v="NO_CONCILIADO"/>
  </r>
  <r>
    <x v="72"/>
    <m/>
    <x v="72"/>
    <x v="39"/>
    <s v="O22632940002"/>
    <s v="BOD"/>
    <n v="2263294"/>
    <m/>
    <s v="00070011102 DEPOSITO DE EFECTIVO, DEPOSITANTE: RUDY RIMER CONDORI TORREJON, CONCEPTO: DEVOLUCION FACTURA NAABOL, CUENTA DE DEPOSITO: CUENTA UNICA DEL TESORO"/>
    <m/>
    <m/>
    <m/>
    <m/>
    <m/>
    <m/>
    <n v="0"/>
    <n v="15"/>
    <s v="NO_CONCILIADO"/>
  </r>
  <r>
    <x v="28"/>
    <m/>
    <x v="28"/>
    <x v="39"/>
    <s v="O22632970002"/>
    <s v="BOD"/>
    <n v="2263297"/>
    <m/>
    <s v="00016011101 DEPOSITO DE EFECTIVO, DEPOSITANTE: VERONICA CHAVEZ CASTRO, CONCEPTO: DEVOLUCION PAGO EN EXCESO - DIA DE LA MUJER - MEDIA JORNADA 11/10/2024, CUENTA DE DEPOSITO: CUENTA UNICA DEL TESORO"/>
    <m/>
    <m/>
    <m/>
    <m/>
    <m/>
    <m/>
    <n v="0"/>
    <n v="18"/>
    <s v="NO_CONCILIADO"/>
  </r>
  <r>
    <x v="33"/>
    <m/>
    <x v="33"/>
    <x v="39"/>
    <s v="O22633000002"/>
    <s v="BOD"/>
    <n v="2263300"/>
    <m/>
    <s v="00132042005 DEPOSITO DE EFECTIVO, DEPOSITANTE: JUAN PABLO SALLES, CONCEPTO: DEVOLUCION DE VIATICOS NO UTILIZADOS, CUENTA DE DEPOSITO: CUENTA UNICA DEL TESORO"/>
    <m/>
    <m/>
    <m/>
    <m/>
    <m/>
    <m/>
    <n v="0"/>
    <n v="111.3"/>
    <s v="NO_CONCILIADO"/>
  </r>
  <r>
    <x v="33"/>
    <m/>
    <x v="33"/>
    <x v="39"/>
    <s v="O22633030002"/>
    <s v="BOD"/>
    <n v="2263303"/>
    <m/>
    <s v="00132042005 DEPOSITO DE EFECTIVO, DEPOSITANTE: EDDY EDUARDO QUIÑAJO MAMANI, CONCEPTO: DEVOLUCION DE VIATICOS NO UTILIZADOS, CUENTA DE DEPOSITO: CUENTA UNICA DEL TESORO"/>
    <m/>
    <m/>
    <m/>
    <m/>
    <m/>
    <m/>
    <n v="0"/>
    <n v="111.3"/>
    <s v="NO_CONCILIADO"/>
  </r>
  <r>
    <x v="29"/>
    <m/>
    <x v="29"/>
    <x v="39"/>
    <s v="O22633180002"/>
    <s v="BOD"/>
    <n v="2263318"/>
    <m/>
    <s v="00599012001 DEPOSITO DE EFECTIVO, DEPOSITANTE: BRUNO RICHARD MALDONADO, CONCEPTO: PAGO DE CONSUMO AGUA - ENERO 2025, CUENTA DE DEPOSITO: CUENTA UNICA DEL TESORO"/>
    <m/>
    <m/>
    <m/>
    <m/>
    <m/>
    <m/>
    <n v="0"/>
    <n v="229"/>
    <s v="NO_CONCILIADO"/>
  </r>
  <r>
    <x v="0"/>
    <m/>
    <x v="0"/>
    <x v="39"/>
    <s v="O22633280002"/>
    <s v="BOD"/>
    <n v="2263328"/>
    <m/>
    <s v="00099021001 DEPOSITO DE EFECTIVO, DEPOSITANTE: EVA QUISPE TARQUI, CONCEPTO: DEVOLUCION DE DINERO, CUENTA DE DEPOSITO: CUENTA UNICA DEL TESORO"/>
    <m/>
    <m/>
    <m/>
    <m/>
    <m/>
    <m/>
    <n v="0"/>
    <n v="1889.94"/>
    <s v="NO_CONCILIADO"/>
  </r>
  <r>
    <x v="0"/>
    <m/>
    <x v="0"/>
    <x v="39"/>
    <s v="O22633560002"/>
    <s v="BOD"/>
    <n v="2263356"/>
    <m/>
    <s v="00099021001 DEPOSITO DE EFECTIVO, DEPOSITANTE: CARMELA CALLICONDE CARRASCO, CONCEPTO: DEVOLUCION 1 DIA PAGO EN DEMASIA CORRESPONDIENTE AL MES DE JULIO/24 DE LA CONSULTORA DE LINEA, CUENTA DE DEPOSITO: CUENTA UNICA DEL TESORO"/>
    <m/>
    <m/>
    <m/>
    <m/>
    <m/>
    <m/>
    <n v="0"/>
    <n v="230.2"/>
    <s v="NO_CONCILIADO"/>
  </r>
  <r>
    <x v="28"/>
    <m/>
    <x v="28"/>
    <x v="39"/>
    <s v="O22633570002"/>
    <s v="BOD"/>
    <n v="2263357"/>
    <m/>
    <s v="00016011101 DEPOSITO DE EFECTIVO, DEPOSITANTE: JULIA QUISBERT QUISPE, CONCEPTO: DEVOLUCION DE REFRIGERIO, CUENTA DE DEPOSITO: CUENTA UNICA DEL TESORO"/>
    <m/>
    <m/>
    <m/>
    <m/>
    <m/>
    <m/>
    <n v="0"/>
    <n v="18"/>
    <s v="NO_CONCILIADO"/>
  </r>
  <r>
    <x v="28"/>
    <m/>
    <x v="28"/>
    <x v="39"/>
    <s v="O22633610002"/>
    <s v="BOD"/>
    <n v="2263361"/>
    <m/>
    <s v="00016011101 DEPOSITO DE EFECTIVO, DEPOSITANTE: ANDRES GABRIEL ARCE VELASQUEZ, CONCEPTO: DEVOLUCION DE REFRIGERIO, CUENTA DE DEPOSITO: CUENTA UNICA DEL TESORO"/>
    <m/>
    <m/>
    <m/>
    <m/>
    <m/>
    <m/>
    <n v="0"/>
    <n v="18"/>
    <s v="NO_CONCILIADO"/>
  </r>
  <r>
    <x v="28"/>
    <m/>
    <x v="28"/>
    <x v="39"/>
    <s v="O22633620002"/>
    <s v="BOD"/>
    <n v="2263362"/>
    <m/>
    <s v="00016011101 DEPOSITO DE EFECTIVO, DEPOSITANTE: RUTH DINELZA ACOCHIRI CRUZ, CONCEPTO: DEVOLUCION DE REFRIGERIO, CUENTA DE DEPOSITO: CUENTA UNICA DEL TESORO"/>
    <m/>
    <m/>
    <m/>
    <m/>
    <m/>
    <m/>
    <n v="0"/>
    <n v="18"/>
    <s v="NO_CONCILIADO"/>
  </r>
  <r>
    <x v="31"/>
    <m/>
    <x v="31"/>
    <x v="39"/>
    <s v="O22633680002"/>
    <s v="BOD"/>
    <n v="2263368"/>
    <m/>
    <s v="00099021001 DEPOSITO DE EFECTIVO, DEPOSITANTE: MINISTERIO DE OBRAS PUBLICAS SERVICIOS Y VIVIENDA, CONCEPTO: PAGO CONSUMO AGUA POTABLE - ARCHIVO CENTRAL EDIF. CONAVI FACT.868612 DICIEMBRE 2024, CUENTA DE DEPOSITO: CUENTA UNICA DEL TESORO"/>
    <m/>
    <m/>
    <m/>
    <m/>
    <m/>
    <m/>
    <n v="0"/>
    <n v="104.84"/>
    <s v="NO_CONCILIADO"/>
  </r>
  <r>
    <x v="2"/>
    <m/>
    <x v="2"/>
    <x v="39"/>
    <s v="O22633780002"/>
    <s v="BOD"/>
    <n v="2263378"/>
    <m/>
    <s v="00081011101 DEPOSITO DE EFECTIVO, DEPOSITANTE: OSMAR ARIEL ROJAS FLORES, CONCEPTO: CREDENCIAL, CUENTA DE DEPOSITO: CUENTA UNICA DEL TESORO"/>
    <m/>
    <m/>
    <m/>
    <m/>
    <m/>
    <m/>
    <n v="0"/>
    <n v="25"/>
    <s v="NO_CONCILIADO"/>
  </r>
  <r>
    <x v="2"/>
    <m/>
    <x v="2"/>
    <x v="39"/>
    <s v="O22633800002"/>
    <s v="BOD"/>
    <n v="2263380"/>
    <m/>
    <s v="00081011101 DEPOSITO DE EFECTIVO, DEPOSITANTE: FEDRA EUGENIA TORRICO ROSSEL, CONCEPTO: CREDENCIAL, CUENTA DE DEPOSITO: CUENTA UNICA DEL TESORO"/>
    <m/>
    <m/>
    <m/>
    <m/>
    <m/>
    <m/>
    <n v="0"/>
    <n v="25"/>
    <s v="NO_CONCILIADO"/>
  </r>
  <r>
    <x v="76"/>
    <m/>
    <x v="76"/>
    <x v="39"/>
    <s v="O22633890002"/>
    <s v="BOD"/>
    <n v="2263389"/>
    <m/>
    <s v="00522012001 DEPOSITO DE EFECTIVO, DEPOSITANTE: OSCAR GERMAN BRAÑEZ MALLEA, CONCEPTO: ALQUILER PREDIOS LA PAZ - JULIO Y AGOSTO 2024, CUENTA DE DEPOSITO: CUENTA UNICA DEL TESORO"/>
    <m/>
    <m/>
    <m/>
    <m/>
    <m/>
    <m/>
    <n v="0"/>
    <n v="18600"/>
    <s v="NO_CONCILIADO"/>
  </r>
  <r>
    <x v="76"/>
    <m/>
    <x v="76"/>
    <x v="39"/>
    <s v="O22633960002"/>
    <s v="BOD"/>
    <n v="2263396"/>
    <m/>
    <s v="00522012001 DEPOSITO DE EFECTIVO, DEPOSITANTE: JESUS ALVAREZ RAMOS, CONCEPTO: DEVOLUCION MEDIO DIA DE HABER POR LICENCIA SIN GOCE DE HABERES, CUENTA DE DEPOSITO: CUENTA UNICA DEL TESORO"/>
    <m/>
    <m/>
    <m/>
    <m/>
    <m/>
    <m/>
    <n v="0"/>
    <n v="57"/>
    <s v="NO_CONCILIADO"/>
  </r>
  <r>
    <x v="76"/>
    <m/>
    <x v="76"/>
    <x v="39"/>
    <s v="O22633970002"/>
    <s v="BOD"/>
    <n v="2263397"/>
    <m/>
    <s v="00522012001 DEPOSITO DE EFECTIVO, DEPOSITANTE: ARMANDO SIACARA CHAMBI, CONCEPTO: ALQUILER PREDIOS SANTA CRUZ - NOVIEMBRE Y DICIEMBRE 2024, CUENTA DE DEPOSITO: CUENTA UNICA DEL TESORO"/>
    <m/>
    <m/>
    <m/>
    <m/>
    <m/>
    <m/>
    <n v="0"/>
    <n v="55080"/>
    <s v="NO_CONCILIADO"/>
  </r>
  <r>
    <x v="17"/>
    <m/>
    <x v="17"/>
    <x v="39"/>
    <s v="O22634170002"/>
    <s v="BOD"/>
    <n v="2263417"/>
    <m/>
    <s v="00046171101 DEPOSITO DE EFECTIVO, DEPOSITANTE: LAFCOS S.R.L., CONCEPTO: SANCION JURIDICA, CUENTA DE DEPOSITO: CUENTA UNICA DEL TESORO"/>
    <m/>
    <m/>
    <m/>
    <m/>
    <m/>
    <m/>
    <n v="0"/>
    <n v="1000"/>
    <s v="NO_CONCILIADO"/>
  </r>
  <r>
    <x v="37"/>
    <m/>
    <x v="37"/>
    <x v="39"/>
    <s v="O22634180002"/>
    <s v="BOD"/>
    <n v="2263418"/>
    <m/>
    <s v="00099021001 DEPOSITO DE EFECTIVO, DEPOSITANTE: CARMEN VALVERDE ROSSEL, CONCEPTO: INTERES MORATORIO SERVICIO DE GAS, CUENTA DE DEPOSITO: CUENTA UNICA DEL TESORO/DJBR"/>
    <m/>
    <m/>
    <m/>
    <m/>
    <m/>
    <m/>
    <n v="0"/>
    <n v="1.27"/>
    <s v="NO_CONCILIADO"/>
  </r>
  <r>
    <x v="5"/>
    <m/>
    <x v="5"/>
    <x v="39"/>
    <s v="O22634210002"/>
    <s v="BOD"/>
    <n v="2263421"/>
    <m/>
    <s v="00015011108 DEPOSITO DE EFECTIVO, DEPOSITANTE: NEPTALI ESTEBAN CRUZ TORRICO, CONCEPTO: DEVOLUCION DE RECURSOS POR PASAJE AEREO, CUENTA DE DEPOSITO: CUENTA UNICA DEL TESORO"/>
    <m/>
    <m/>
    <m/>
    <m/>
    <m/>
    <m/>
    <n v="0"/>
    <n v="1648"/>
    <s v="NO_CONCILIADO"/>
  </r>
  <r>
    <x v="17"/>
    <m/>
    <x v="17"/>
    <x v="39"/>
    <s v="O22634230002"/>
    <s v="BOD"/>
    <n v="2263423"/>
    <m/>
    <s v="00046171101 DEPOSITO DE EFECTIVO, DEPOSITANTE: SANT DRUG S.R.L., CONCEPTO: PAGO DE SANCION, CUENTA DE DEPOSITO: CUENTA UNICA DEL TESORO"/>
    <m/>
    <m/>
    <m/>
    <m/>
    <m/>
    <m/>
    <n v="0"/>
    <n v="2500"/>
    <s v="NO_CONCILIADO"/>
  </r>
  <r>
    <x v="96"/>
    <m/>
    <x v="96"/>
    <x v="39"/>
    <s v="O22634270002"/>
    <s v="BOD"/>
    <n v="2263427"/>
    <m/>
    <s v="00099021001 DEPOSITO DE EFECTIVO, DEPOSITANTE: NEHEMIAS VIDAL SERRANO, CONCEPTO: DEVOLUCION DE VIATICOS SEGUN NOTA INTERNA SEPMUD/UAF INT N°043/2025, CUENTA DE DEPOSITO: CUENTA UNICA DEL TESORO"/>
    <m/>
    <m/>
    <m/>
    <m/>
    <m/>
    <m/>
    <n v="0"/>
    <n v="185.5"/>
    <s v="NO_CONCILIADO"/>
  </r>
  <r>
    <x v="28"/>
    <m/>
    <x v="28"/>
    <x v="39"/>
    <s v="O22634290002"/>
    <s v="BOD"/>
    <n v="2263429"/>
    <m/>
    <s v="00016011101 DEPOSITO DE EFECTIVO, DEPOSITANTE: AMPARO FATIMA HIDALGO VILLARROEL, CONCEPTO: DEVOLUCION, CUENTA DE DEPOSITO: CUENTA UNICA DEL TESORO"/>
    <m/>
    <m/>
    <m/>
    <m/>
    <m/>
    <m/>
    <n v="0"/>
    <n v="9"/>
    <s v="NO_CONCILIADO"/>
  </r>
  <r>
    <x v="9"/>
    <m/>
    <x v="9"/>
    <x v="39"/>
    <s v="O22634350002"/>
    <s v="BOD"/>
    <n v="2263435"/>
    <m/>
    <s v="00086044201 DEPOSITO DE EFECTIVO, DEPOSITANTE: COMUNIDAD PULQUINA ABAJO, CONCEPTO: CONTRAPARTE PROYECTO RIEGO TECNIFICADO, CUENTA DE DEPOSITO: CUENTA UNICA DEL TESORO"/>
    <m/>
    <m/>
    <m/>
    <m/>
    <m/>
    <m/>
    <n v="0"/>
    <n v="42882"/>
    <s v="NO_CONCILIADO"/>
  </r>
  <r>
    <x v="97"/>
    <m/>
    <x v="97"/>
    <x v="39"/>
    <s v="O22634370002"/>
    <s v="BOD"/>
    <n v="2263437"/>
    <m/>
    <s v="00099021001 DEPOSITO DE EFECTIVO, DEPOSITANTE: TRIBUNAL CONSTITUCIONAL PLURINACIONAL, CONCEPTO: DEVOLUCION POR USO DE OTRO OPERADOR, CUENTA DE DEPOSITO: CUENTA UNICA DEL TESORO"/>
    <m/>
    <m/>
    <m/>
    <m/>
    <m/>
    <m/>
    <n v="0"/>
    <n v="8.8000000000000007"/>
    <s v="NO_CONCILIADO"/>
  </r>
  <r>
    <x v="28"/>
    <m/>
    <x v="28"/>
    <x v="39"/>
    <s v="O22634390002"/>
    <s v="BOD"/>
    <n v="2263439"/>
    <m/>
    <s v="00016011101 DEPOSITO DE EFECTIVO, DEPOSITANTE: ROSA ANTONIA GARZON ROLLANO, CONCEPTO: DEVOLUCION DE REFRIGERIO, CUENTA DE DEPOSITO: CUENTA UNICA DEL TESORO"/>
    <m/>
    <m/>
    <m/>
    <m/>
    <m/>
    <m/>
    <n v="0"/>
    <n v="18"/>
    <s v="NO_CONCILIADO"/>
  </r>
  <r>
    <x v="76"/>
    <m/>
    <x v="76"/>
    <x v="39"/>
    <s v="O22634550002"/>
    <s v="BOD"/>
    <n v="2263455"/>
    <m/>
    <s v="00522012001 DEPOSITO DE EFECTIVO, DEPOSITANTE: EVELIN CALLE FERNANDEZ, CONCEPTO: ALQUILER PREDIOS SANTA CRUZ - NOVIEMBRE (16 DIAS) Y DICIEMBRE 2024, CUENTA DE DEPOSITO: CUENTA UNICA DEL TESORO"/>
    <m/>
    <m/>
    <m/>
    <m/>
    <m/>
    <m/>
    <n v="0"/>
    <n v="3067"/>
    <s v="NO_CONCILIADO"/>
  </r>
  <r>
    <x v="76"/>
    <m/>
    <x v="76"/>
    <x v="39"/>
    <s v="O22634560002"/>
    <s v="BOD"/>
    <n v="2263456"/>
    <m/>
    <s v="00522012001 DEPOSITO DE EFECTIVO, DEPOSITANTE: EVELIN CALLE FERNANDEZ, CONCEPTO: ALQUILER PREDIOS SANTA CRUZ - NOVIEMBRE (16 DIAS) Y DICIEMBRE 2024, CUENTA DE DEPOSITO: CUENTA UNICA DEL TESORO"/>
    <m/>
    <m/>
    <m/>
    <m/>
    <m/>
    <m/>
    <n v="0"/>
    <n v="3833"/>
    <s v="NO_CONCILIADO"/>
  </r>
  <r>
    <x v="76"/>
    <m/>
    <x v="76"/>
    <x v="39"/>
    <s v="O22634580002"/>
    <s v="BOD"/>
    <n v="2263458"/>
    <m/>
    <s v="00522012001 DEPOSITO DE EFECTIVO, DEPOSITANTE: ELVIS CALLE FERNANDEZ, CONCEPTO: ALQUILER CORRESPONDIENTE AL TERCER PAGO TOTAL SG COMPROMISO DE PAGO, CUENTA DE DEPOSITO: CUENTA UNICA DEL TESORO"/>
    <m/>
    <m/>
    <m/>
    <m/>
    <m/>
    <m/>
    <n v="0"/>
    <n v="10000"/>
    <s v="NO_CONCILIADO"/>
  </r>
  <r>
    <x v="0"/>
    <m/>
    <x v="0"/>
    <x v="39"/>
    <s v="O22634760002"/>
    <s v="BOD"/>
    <n v="2263476"/>
    <m/>
    <s v="00099021001 DEPOSITO DE EFECTIVO, DEPOSITANTE: ELOY JIMENEZ CHUCA, CONCEPTO: DEVOLUCION DEMASIA HABERES MAXIMA REMUNERACION SECTOR PUBLICO, CUENTA DE DEPOSITO: CUENTA UNICA DEL TESORO"/>
    <m/>
    <m/>
    <m/>
    <m/>
    <m/>
    <m/>
    <n v="0"/>
    <n v="286.74"/>
    <s v="NO_CONCILIADO"/>
  </r>
  <r>
    <x v="0"/>
    <m/>
    <x v="0"/>
    <x v="39"/>
    <s v="O22634770002"/>
    <s v="BOD"/>
    <n v="2263477"/>
    <m/>
    <s v="00099021001 DEPOSITO DE EFECTIVO, DEPOSITANTE: JUAN CALUSTRO SIACARA, CONCEPTO: DEVOLUCION DEMASIA HABERES MAXIMA REMUNERACION SECTOR PUBLICO, CUENTA DE DEPOSITO: CUENTA UNICA DEL TESORO"/>
    <m/>
    <m/>
    <m/>
    <m/>
    <m/>
    <m/>
    <n v="0"/>
    <n v="1261"/>
    <s v="NO_CONCILIADO"/>
  </r>
  <r>
    <x v="0"/>
    <m/>
    <x v="0"/>
    <x v="39"/>
    <s v="O22634780002"/>
    <s v="BOD"/>
    <n v="2263478"/>
    <m/>
    <s v="00099021001 DEPOSITO DE EFECTIVO, DEPOSITANTE: ESTEBAN CRUZ CRUZ, CONCEPTO: DEVOLUCION DEMASIA HABERES MAXIMA REMUNERACION SECTOR PUBLICO, CUENTA DE DEPOSITO: CUENTA UNICA DEL TESORO"/>
    <m/>
    <m/>
    <m/>
    <m/>
    <m/>
    <m/>
    <n v="0"/>
    <n v="403.93"/>
    <s v="NO_CONCILIADO"/>
  </r>
  <r>
    <x v="0"/>
    <m/>
    <x v="0"/>
    <x v="39"/>
    <s v="O22634790002"/>
    <s v="BOD"/>
    <n v="2263479"/>
    <m/>
    <s v="00099021001 DEPOSITO DE EFECTIVO, DEPOSITANTE: JARIN ALCALA CASTRO, CONCEPTO: DEVOLUCION DEMASIA HABERES MAXIMA REMUNERACION SECTOR PUBLICO, CUENTA DE DEPOSITO: CUENTA UNICA DEL TESORO"/>
    <m/>
    <m/>
    <m/>
    <m/>
    <m/>
    <m/>
    <n v="0"/>
    <n v="196.73"/>
    <s v="NO_CONCILIADO"/>
  </r>
  <r>
    <x v="17"/>
    <m/>
    <x v="17"/>
    <x v="39"/>
    <s v="O22634800002"/>
    <s v="BOD"/>
    <n v="2263480"/>
    <m/>
    <s v="00046171101 DEPOSITO DE EFECTIVO, DEPOSITANTE: CAMSA INDUSTRIA Y COMERCIO S.A., CONCEPTO: PAGO DE SANCION, CUENTA DE DEPOSITO: CUENTA UNICA DEL TESORO"/>
    <m/>
    <m/>
    <m/>
    <m/>
    <m/>
    <m/>
    <n v="0"/>
    <n v="5000"/>
    <s v="NO_CONCILIADO"/>
  </r>
  <r>
    <x v="55"/>
    <m/>
    <x v="55"/>
    <x v="39"/>
    <s v="O22634880002"/>
    <s v="BOD"/>
    <n v="2263488"/>
    <m/>
    <s v="00548012001 DEPOSITO DE EFECTIVO, DEPOSITANTE: GERMAN AJNO, CONCEPTO: DEVOLUCION RETENCION VIATICOS, CUENTA DE DEPOSITO: CUENTA UNICA DEL TESORO"/>
    <m/>
    <m/>
    <m/>
    <m/>
    <m/>
    <m/>
    <n v="0"/>
    <n v="87"/>
    <s v="NO_CONCILIADO"/>
  </r>
  <r>
    <x v="72"/>
    <m/>
    <x v="72"/>
    <x v="39"/>
    <s v="O22635490002"/>
    <s v="BOD"/>
    <n v="2263549"/>
    <m/>
    <s v="00070011102 DEPOSITO DE EFECTIVO, DEPOSITANTE: GONZALO OMAR ZAMBRANA AVILA, CONCEPTO: DEVOLUCION MEDIO DIA DE VIATICOS, CUENTA DE DEPOSITO: CUENTA UNICA DEL TESORO"/>
    <m/>
    <m/>
    <m/>
    <m/>
    <m/>
    <m/>
    <n v="0"/>
    <n v="232.5"/>
    <s v="NO_CONCILIADO"/>
  </r>
  <r>
    <x v="28"/>
    <m/>
    <x v="28"/>
    <x v="39"/>
    <s v="O22635920002"/>
    <s v="BOD"/>
    <n v="2263592"/>
    <m/>
    <s v="00016011101 DEPOSITO DE EFECTIVO, DEPOSITANTE: ESCUELA NACIONAL DE SALUD, CONCEPTO: SOLICITUD DE SALON AUDITORIO &quot;AVELINO SIÑANI&quot;, CUENTA DE DEPOSITO: CUENTA UNICA DEL TESORO"/>
    <m/>
    <m/>
    <m/>
    <m/>
    <m/>
    <m/>
    <n v="0"/>
    <n v="2500"/>
    <s v="NO_CONCILIADO"/>
  </r>
  <r>
    <x v="5"/>
    <m/>
    <x v="5"/>
    <x v="39"/>
    <s v="B22633720002"/>
    <s v="BOD"/>
    <n v="2263372"/>
    <m/>
    <s v="00015011108 DEP.DE CHEQ.AJENOS,RET.DE CAM.,CONCEPTO: DEPÓSITO A LA CUT,DEP.: MINISTERIO DE GOBIERNO , PROCEDENCIA: BANCO UNION S.A., CHEQUE: 52524, FECHA DE EMISION:25/02/2025"/>
    <m/>
    <m/>
    <m/>
    <m/>
    <m/>
    <m/>
    <n v="0"/>
    <n v="100"/>
    <s v="NO_CONCILIADO"/>
  </r>
  <r>
    <x v="33"/>
    <m/>
    <x v="33"/>
    <x v="39"/>
    <s v="B22633860002"/>
    <s v="BOD"/>
    <n v="2263386"/>
    <m/>
    <s v="00132142001 DEP.DE CHEQ.AJENOS,RET.DE CAM.,CONCEPTO: VENTA DE CARTONES,DEP.: CARTONBOL , PROCEDENCIA: BANCO UNION S.A., CHEQUE: 1, FECHA DE EMISION:26/02/2025"/>
    <m/>
    <m/>
    <m/>
    <m/>
    <m/>
    <m/>
    <n v="0"/>
    <n v="203743"/>
    <s v="NO_CONCILIADO"/>
  </r>
  <r>
    <x v="70"/>
    <m/>
    <x v="70"/>
    <x v="39"/>
    <s v="B22633870002"/>
    <s v="BOD"/>
    <n v="2263387"/>
    <m/>
    <s v="00595012003 DEP.DE CHEQ.AJENOS,RET.DE CAM.,CONCEPTO: DEVOLUCION POR BAJA DE INCAPACIDAD TEMPORAL,DEP.: CAJA DE LA BANCA PRIVADA , PROCEDENCIA: BANCO NACIONAL DE BOLIVIA S.A., CHEQUE: 4197273, FECHA DE EMISION:20/02/2025"/>
    <m/>
    <m/>
    <m/>
    <m/>
    <m/>
    <m/>
    <n v="0"/>
    <n v="8037.99"/>
    <s v="NO_CONCILIADO"/>
  </r>
  <r>
    <x v="70"/>
    <m/>
    <x v="70"/>
    <x v="39"/>
    <s v="B22633880002"/>
    <s v="BOD"/>
    <n v="2263388"/>
    <m/>
    <s v="00595012003 DEP.DE CHEQ.AJENOS,RET.DE CAM.,CONCEPTO: DEVOLUCION POR BAJA DE INCAPACIDAD TEMPORAL,DEP.: CAJA DE LA BANCA PRIVADA , PROCEDENCIA: BANCO NACIONAL DE BOLIVIA S.A., CHEQUE: 7235648, FECHA DE EMISION:31/01/2025"/>
    <m/>
    <m/>
    <m/>
    <m/>
    <m/>
    <m/>
    <n v="0"/>
    <n v="5449.71"/>
    <s v="NO_CONCILIADO"/>
  </r>
  <r>
    <x v="9"/>
    <m/>
    <x v="9"/>
    <x v="39"/>
    <s v="B22634020002"/>
    <s v="BOD"/>
    <n v="2263402"/>
    <m/>
    <s v="00086031101 DEP.DE CHEQ.AJENOS,RET.DE CAM.,CONCEPTO: SISCO ENERO 2025,DEP.: SERNAP PN CARRASCO , PROCEDENCIA: BANCO UNION S.A., CHEQUE: 1594, FECHA DE EMISION:06/02/2025"/>
    <m/>
    <m/>
    <m/>
    <m/>
    <m/>
    <m/>
    <n v="0"/>
    <n v="1900"/>
    <s v="NO_CONCILIADO"/>
  </r>
  <r>
    <x v="9"/>
    <m/>
    <x v="9"/>
    <x v="39"/>
    <s v="B22634030002"/>
    <s v="BOD"/>
    <n v="2263403"/>
    <m/>
    <s v="00086031101 DEP.DE CHEQ.AJENOS,RET.DE CAM.,CONCEPTO: SISCO JULIO 2024 REGULARIZACION,DEP.: SERNAP PN CARRASCO , PROCEDENCIA: BANCO UNION S.A., CHEQUE: 1593, FECHA DE EMISION:06/02/2025"/>
    <m/>
    <m/>
    <m/>
    <m/>
    <m/>
    <m/>
    <n v="0"/>
    <n v="6830"/>
    <s v="NO_CONCILIADO"/>
  </r>
  <r>
    <x v="9"/>
    <m/>
    <x v="9"/>
    <x v="39"/>
    <s v="B22634060002"/>
    <s v="BOD"/>
    <n v="2263406"/>
    <m/>
    <s v="00086031111 DEP.DE CHEQ.AJENOS,RET.DE CAM.,CONCEPTO: SISCO ENERO 2020,DEP.: SERNAP RBTCO PILON LAJAS , PROCEDENCIA: BANCO UNION S.A., CHEQUE: 1535, FECHA DE EMISION:12/02/2025"/>
    <m/>
    <m/>
    <m/>
    <m/>
    <m/>
    <m/>
    <n v="0"/>
    <n v="380"/>
    <s v="NO_CONCILIADO"/>
  </r>
  <r>
    <x v="9"/>
    <m/>
    <x v="9"/>
    <x v="39"/>
    <s v="B22634080002"/>
    <s v="BOD"/>
    <n v="2263408"/>
    <m/>
    <s v="00086031111 DEP.DE CHEQ.AJENOS,RET.DE CAM.,CONCEPTO: SISCO DICIEMBRE 2020,DEP.: SERNAP RB TCO PILON LAJAS , PROCEDENCIA: BANCO UNION S.A., CHEQUE: 1534, FECHA DE EMISION:12/02/2025"/>
    <m/>
    <m/>
    <m/>
    <m/>
    <m/>
    <m/>
    <n v="0"/>
    <n v="4000"/>
    <s v="NO_CONCILIADO"/>
  </r>
  <r>
    <x v="9"/>
    <m/>
    <x v="9"/>
    <x v="39"/>
    <s v="B22634110002"/>
    <s v="BOD"/>
    <n v="2263411"/>
    <m/>
    <s v="00086031111 DEP.DE CHEQ.AJENOS,RET.DE CAM.,CONCEPTO: SISCO OCTUBRE - DICIEMBRE 2023,DEP.: SERNAP RB TCO PILON LAJAS , PROCEDENCIA: BANCO UNION S.A., CHEQUE: 1531, FECHA DE EMISION:12/02/2025"/>
    <m/>
    <m/>
    <m/>
    <m/>
    <m/>
    <m/>
    <n v="0"/>
    <n v="34780"/>
    <s v="NO_CONCILIADO"/>
  </r>
  <r>
    <x v="70"/>
    <m/>
    <x v="70"/>
    <x v="39"/>
    <s v="B22634160002"/>
    <s v="BOD"/>
    <n v="2263416"/>
    <m/>
    <s v="00595012003 DEP.DE CHEQ.AJENOS,RET.DE CAM.,CONCEPTO: DEVOLUCION VIATICOS EN DEMASIA - RENE BENITO MORON CUELLAR,DEP.: GESTORA DE PENSIONES , PROCEDENCIA: BANCO UNION S.A., CHEQUE: 1972, FECHA DE EMISION:27/02/2025"/>
    <m/>
    <m/>
    <m/>
    <m/>
    <m/>
    <m/>
    <n v="0"/>
    <n v="44.4"/>
    <s v="NO_CONCILIADO"/>
  </r>
  <r>
    <x v="67"/>
    <m/>
    <x v="67"/>
    <x v="39"/>
    <s v="G30466510002"/>
    <s v="CRV"/>
    <n v="3046651"/>
    <m/>
    <s v="REGULARIZACION DE TRANSFERENCIA DEL EXTERIOR SEGUN SWIFT NO.1904 DE FECHA 27/02/2025 ORDENANTE: CONSULADO GERAL DA BOLIVIA (BR/SAO PAULO) REF.: 2025020600311032 LIB. 00340012005 SEGIP - RECAUDACION EXTERIOR - CEDULAS DE IDENTIDAD"/>
    <m/>
    <m/>
    <m/>
    <m/>
    <m/>
    <m/>
    <n v="0"/>
    <n v="91937.31"/>
    <s v="NO_CONCILIADO"/>
  </r>
  <r>
    <x v="67"/>
    <m/>
    <x v="67"/>
    <x v="39"/>
    <s v="G30466520001"/>
    <s v="CVD"/>
    <n v="3046652"/>
    <m/>
    <s v="COBRO COSTOS DE PAPELERIA POR REGULARIZACION DE TRANSFERENCIA DEL EXTERIOR POR ORDEN DE CONSULADO GERAL DA BOLIVIA (BR/SAO PAULO) REF.: 2025020600311032 LIB. 00340012003 RECAUDACION EXTRANJERIA - C.I. -L.C."/>
    <m/>
    <m/>
    <m/>
    <m/>
    <m/>
    <m/>
    <n v="60"/>
    <n v="0"/>
    <s v="NO_CONCILIADO"/>
  </r>
  <r>
    <x v="13"/>
    <m/>
    <x v="13"/>
    <x v="39"/>
    <s v="G30472820001"/>
    <s v="CVD"/>
    <n v="3047282"/>
    <m/>
    <s v="COBRO COSTOS DE PAPELERIA SEGUN TRANSFERENCIA DEL EXTERIOR POR ORDEN DE PETROLEO BRASILEIRO SA PETROBRAS (NY - 10001) REF.: NO.EXB-GAS-309-25.1/26.2.2025 FECHA VALOR 27/02/2025 IMAD/0227MMQFMPYZ001802 TRN/20250227-00097313 LIB. 00513012007 YPFB - RECURSOS NACIONALIZACIÓN"/>
    <m/>
    <m/>
    <m/>
    <m/>
    <m/>
    <m/>
    <n v="60"/>
    <n v="0"/>
    <s v="NO_CONCILIADO"/>
  </r>
  <r>
    <x v="34"/>
    <m/>
    <x v="34"/>
    <x v="39"/>
    <s v="J06288870002"/>
    <s v="NTE"/>
    <n v="11268150"/>
    <m/>
    <s v="A:00862012001 GAM DE SHINAHOTA, TRANSFERENCIA DE RECUPERACIONES SEGÚN NOTA INTERNA GEF-LCR-JSZ-0147-NOT/25, POR CONCEPTO DE REMUNERACION POR ADMINISTRACION DE FIDEICOMISO QUE CORRESPONDE AL FNDR DE ACUERDO A CONTRATO DE FIDEICOMISO “PROYECTOS DE INVERSION PUBLICA” (PIP) VCTO FEBRERO/2025"/>
    <m/>
    <m/>
    <m/>
    <m/>
    <m/>
    <m/>
    <n v="0"/>
    <n v="18090.080000000002"/>
    <s v="NO_CONCILIADO"/>
  </r>
  <r>
    <x v="60"/>
    <m/>
    <x v="60"/>
    <x v="39"/>
    <s v="J06288880002"/>
    <s v="NTE"/>
    <n v="11268213"/>
    <m/>
    <s v="A:00099021001 GAM DE COCHABAMBA, TRANSFERENCIA DE RECUPERACIONES SEGÚN NOTA INTERNA GEF-LCR-JSZ-0147-NOT/25 POR CONCEPTO DE PAGO DE CAPITAL E INTERESES DE ACUERDO A CONTRATO DE FIDEICOMISO “PROYECTOS DE INVERSION PUBLICA” (PIP) CORRESPONDIENTE AL VCTO FEBRERO/2025"/>
    <m/>
    <m/>
    <m/>
    <m/>
    <m/>
    <m/>
    <n v="0"/>
    <n v="1380961.52"/>
    <s v="NO_CONCILIADO"/>
  </r>
  <r>
    <x v="60"/>
    <m/>
    <x v="60"/>
    <x v="39"/>
    <s v="J06288890002"/>
    <s v="NTE"/>
    <n v="11268149"/>
    <m/>
    <s v="A:00099021001 GAM DE SHINAHOTA, TRANSFERENCIA DE RECUPERACIONES SEGÚN NOTA INTERNA GEF-LCR-JSZ-0147-NOT/25 POR CONCEPTO DE PAGO DE CAPITAL E INTERESES DE ACUERDO A CONTRATO DE FIDEICOMISO “PROYECTOS DE INVERSION PUBLICA” (PIP) CORRESPONDIENTE AL VCTO FEBRERO/2025"/>
    <m/>
    <m/>
    <m/>
    <m/>
    <m/>
    <m/>
    <n v="0"/>
    <n v="128228.11"/>
    <s v="NO_CONCILIADO"/>
  </r>
  <r>
    <x v="34"/>
    <m/>
    <x v="34"/>
    <x v="39"/>
    <s v="J06288900002"/>
    <s v="NTE"/>
    <n v="11268656"/>
    <m/>
    <s v="A:00862012001 GAM DE COCHABAMBA, TRANSFERENCIA DE RECUPERACIONES SEGÚN NOTA INTERNA GEF-LCR-JSZ-0147-NOT/25, POR CONCEPTO DE REMUNERACION POR ADMINISTRACION DE FIDEICOMISO QUE CORRESPONDE AL FNDR DE ACUERDO A CONTRATO DE FIDEICOMISO “PROYECTOS DE INVERSION PUBLICA” (PIP) VCTO FEBRERO/2025"/>
    <m/>
    <m/>
    <m/>
    <m/>
    <m/>
    <m/>
    <n v="0"/>
    <n v="178938.36"/>
    <s v="NO_CONCILIADO"/>
  </r>
  <r>
    <x v="34"/>
    <m/>
    <x v="34"/>
    <x v="39"/>
    <s v="J06288910002"/>
    <s v="NTE"/>
    <n v="11268166"/>
    <m/>
    <s v="A:00862012001 GAM DE VILLA AZURDUY, TRANSFERENCIA DE RECUPERACIONES SEGÚN NOTA INTERNA GEF-LCR-JSZ-0147-NOT/25, POR CONCEPTO DE REMUNERACION POR ADMINISTRACION DE FIDEICOMISO QUE CORRESPONDE AL FNDR DE ACUERDO A CONTRATO DE FIDEICOMISO “PROYECTOS DE INVERSION PUBLICA” (PIP) VCTO FEBRERO/2025"/>
    <m/>
    <m/>
    <m/>
    <m/>
    <m/>
    <m/>
    <n v="0"/>
    <n v="14538.51"/>
    <s v="NO_CONCILIADO"/>
  </r>
  <r>
    <x v="60"/>
    <m/>
    <x v="60"/>
    <x v="39"/>
    <s v="J06288920002"/>
    <s v="NTE"/>
    <n v="11268156"/>
    <m/>
    <s v="A:00099021001 GAM DE VILLA AZURDUY, TRANSFERENCIA DE RECUPERACIONES SEGÚN NOTA INTERNA GEF-LCR-JSZ-0147-NOT/25 POR CONCEPTO DE PAGO DE CAPITAL E INTERESES DE ACUERDO A CONTRATO DE FIDEICOMISO “PROYECTOS DE INVERSION PUBLICA” (PIP) CORRESPONDIENTE AL VCTO FEBRERO/2025"/>
    <m/>
    <m/>
    <m/>
    <m/>
    <m/>
    <m/>
    <n v="0"/>
    <n v="99895.9"/>
    <s v="NO_CONCILIADO"/>
  </r>
  <r>
    <x v="60"/>
    <m/>
    <x v="60"/>
    <x v="39"/>
    <s v="J06288930002"/>
    <s v="NTE"/>
    <n v="11269046"/>
    <m/>
    <s v="A:00099021001 GAM DE TARVITA, TRANSFERENCIA DE RECUPERACIONES SEGÚN NOTA INTERNA GEF-LCR-JSZ-0147-NOT/25 POR CONCEPTO DE PAGO DE CAPITAL E INTERESES DE ACUERDO A CONTRATO DE FIDEICOMISO “PROYECTOS DE INVERSION PUBLICA” (PIP) CORRESPONDIENTE AL VCTO FEBRERO/2025"/>
    <m/>
    <m/>
    <m/>
    <m/>
    <m/>
    <m/>
    <n v="0"/>
    <n v="69326.8"/>
    <s v="NO_CONCILIADO"/>
  </r>
  <r>
    <x v="34"/>
    <m/>
    <x v="34"/>
    <x v="39"/>
    <s v="J06288940002"/>
    <s v="NTE"/>
    <n v="11269047"/>
    <m/>
    <s v="A:00862012001 GAM DE TARVITA, TRANSFERENCIA DE RECUPERACIONES SEGÚN NOTA INTERNA GEF-LCR-JSZ-0147-NOT/25, POR CONCEPTO DE REMUNERACION POR ADMINISTRACION DE FIDEICOMISO QUE CORRESPONDE AL FNDR DE ACUERDO A CONTRATO DE FIDEICOMISO “PROYECTOS DE INVERSION PUBLICA” (PIP) VCTO FEBRERO/2025"/>
    <m/>
    <m/>
    <m/>
    <m/>
    <m/>
    <m/>
    <n v="0"/>
    <n v="10209.469999999999"/>
    <s v="NO_CONCILIADO"/>
  </r>
  <r>
    <x v="60"/>
    <m/>
    <x v="60"/>
    <x v="39"/>
    <s v="J06288950002"/>
    <s v="NTE"/>
    <n v="11269055"/>
    <m/>
    <s v="A:00099021001 GAM DE ORURO, TRANSFERENCIA DE RECUPERACIONES SEGÚN NOTA INTERNA GEF-LCR-JSZ-0147-NOT/25 POR CONCEPTO DE PAGO DE CAPITAL E INTERESES DE ACUERDO A CONTRATO DE FIDEICOMISO “PROYECTOS DE INVERSION PUBLICA” (PIP) CORRESPONDIENTE AL VCTO FEBRERO/2025"/>
    <m/>
    <m/>
    <m/>
    <m/>
    <m/>
    <m/>
    <n v="0"/>
    <n v="2937365.69"/>
    <s v="NO_CONCILIADO"/>
  </r>
  <r>
    <x v="60"/>
    <m/>
    <x v="60"/>
    <x v="39"/>
    <s v="J06288960002"/>
    <s v="NTE"/>
    <n v="11269092"/>
    <m/>
    <s v="A:00099021001 GAM DE SANTIAGO DE ANDAMARCA, TRANSFERENCIA DE RECUPERACIONES SEGÚN NOTA INTERNA GEF-LCR-JSZ-0147-NOT/25 POR CONCEPTO DE PAGO DE CAPITAL E INTERESES DE ACUERDO A CONTRATO DE FIDEICOMISO “PROYECTOS DE INVERSION PUBLICA” (PIP) CORRESPONDIENTE AL VCTO FEBRERO/2025"/>
    <m/>
    <m/>
    <m/>
    <m/>
    <m/>
    <m/>
    <n v="0"/>
    <n v="20791.060000000001"/>
    <s v="NO_CONCILIADO"/>
  </r>
  <r>
    <x v="34"/>
    <m/>
    <x v="34"/>
    <x v="39"/>
    <s v="J06288970002"/>
    <s v="NTE"/>
    <n v="11269105"/>
    <m/>
    <s v="A:00862012001 GAM DE SANTIAGO DE ANDAMARCA, TRANSFERENCIA DE RECUPERACIONES SEGÚN NOTA INTERNA GEF-LCR-JSZ-0147-NOT/25, POR CONCEPTO DE REMUNERACION POR ADMINISTRACION DE FIDEICOMISO QUE CORRESPONDE AL FNDR DE ACUERDO A CONTRATO DE FIDEICOMISO “PROYECTOS DE INVERSION PUBLICA” (PIP) VCTO FEBRERO/2025"/>
    <m/>
    <m/>
    <m/>
    <m/>
    <m/>
    <m/>
    <n v="0"/>
    <n v="2991.11"/>
    <s v="NO_CONCILIADO"/>
  </r>
  <r>
    <x v="34"/>
    <m/>
    <x v="34"/>
    <x v="39"/>
    <s v="J06288980002"/>
    <s v="NTE"/>
    <n v="11269075"/>
    <m/>
    <s v="A:00862012001 GAM DE DESAGUADERO, TRANSFERENCIA DE RECUPERACIONES SEGÚN NOTA INTERNA GEF-LCR-JSZ-0147-NOT/25, POR CONCEPTO DE REMUNERACION POR ADMINISTRACION DE FIDEICOMISO QUE CORRESPONDE AL FNDR DE ACUERDO A CONTRATO DE FIDEICOMISO “PROYECTOS DE INVERSION PUBLICA” (PIP) VCTO FEBRERO/2025"/>
    <m/>
    <m/>
    <m/>
    <m/>
    <m/>
    <m/>
    <n v="0"/>
    <n v="4516.74"/>
    <s v="NO_CONCILIADO"/>
  </r>
  <r>
    <x v="60"/>
    <m/>
    <x v="60"/>
    <x v="39"/>
    <s v="J06288990002"/>
    <s v="NTE"/>
    <n v="11269074"/>
    <m/>
    <s v="A:00099021001 GAM DE DESAGUADERO, TRANSFERENCIA DE RECUPERACIONES SEGÚN NOTA INTERNA GEF-LCR-JSZ-0147-NOT/25 POR CONCEPTO DE PAGO DE INTERESES DE ACUERDO A CONTRATO DE FIDEICOMISO “PROYECTOS DE INVERSION PUBLICA” (PIP) CORRESPONDIENTE AL VCTO FEBRERO/2025"/>
    <m/>
    <m/>
    <m/>
    <m/>
    <m/>
    <m/>
    <n v="0"/>
    <n v="4516.75"/>
    <s v="NO_CONCILIADO"/>
  </r>
  <r>
    <x v="60"/>
    <m/>
    <x v="60"/>
    <x v="39"/>
    <s v="J06289000002"/>
    <s v="NTE"/>
    <n v="11269106"/>
    <m/>
    <s v="A:00099021001 GAM DE ENTRE RIOS (COCHABAMBA), TRANSFERENCIA DE RECUPERACIONES SEGÚN NOTA INTERNA GEF-LCR-JSZ-0147-NOT/25 POR CONCEPTO DE PAGO DE CAPITAL E INTERESES DE ACUERDO A CONTRATO DE FIDEICOMISO “PROYECTOS DE INVERSION PUBLICA” (PIP) CORRESPONDIENTE AL VCTO FEBRERO/2025"/>
    <m/>
    <m/>
    <m/>
    <m/>
    <m/>
    <m/>
    <n v="0"/>
    <n v="49183.31"/>
    <s v="NO_CONCILIADO"/>
  </r>
  <r>
    <x v="34"/>
    <m/>
    <x v="34"/>
    <x v="39"/>
    <s v="J06289010002"/>
    <s v="NTE"/>
    <n v="11269115"/>
    <m/>
    <s v="A:00862012001 GAM DE ENTRE RIOS (COCHABAMBA), TRANSFERENCIA DE RECUPERACIONES SEGÚN NOTA INTERNA GEF-LCR-JSZ-0147-NOT/25, POR CONCEPTO DE REMUNERACION POR ADMINISTRACION DE FIDEICOMISO QUE CORRESPONDE AL FNDR DE ACUERDO A CONTRATO DE FIDEICOMISO “PROYECTOS DE INVERSION PUBLICA” (PIP) VCTO FEBRERO/2025"/>
    <m/>
    <m/>
    <m/>
    <m/>
    <m/>
    <m/>
    <n v="0"/>
    <n v="6933.93"/>
    <s v="NO_CONCILIADO"/>
  </r>
  <r>
    <x v="34"/>
    <m/>
    <x v="34"/>
    <x v="39"/>
    <s v="J06289020002"/>
    <s v="NTE"/>
    <n v="11269064"/>
    <m/>
    <s v="A:00862012001 GAM DE ORURO, TRANSFERENCIA DE RECUPERACIONES SEGÚN NOTA INTERNA GEF-LCR-JSZ-0147-NOT/25, POR CONCEPTO DE REMUNERACION POR ADMINISTRACION DE FIDEICOMISO QUE CORRESPONDE AL FNDR DE ACUERDO A CONTRATO DE FIDEICOMISO “PROYECTOS DE INVERSION PUBLICA” (PIP) VCTO FEBRERO/2025"/>
    <m/>
    <m/>
    <m/>
    <m/>
    <m/>
    <m/>
    <n v="0"/>
    <n v="365197.62"/>
    <s v="NO_CONCILIADO"/>
  </r>
  <r>
    <x v="6"/>
    <m/>
    <x v="6"/>
    <x v="39"/>
    <s v="Q21783480002"/>
    <s v="CRV"/>
    <n v="2178348"/>
    <m/>
    <s v="NUMERO DE LIBRETA CUT: 00099021001 OPERACIÓN E75 TRANSFERENCIA DE LA CUENTA FISCAL BUN A LA CUT EN MN TRANSF.FDOS.AL.BCB GOBIERNO AUTONOMO MUNICIPAL DE VALLEGRANDE CITE: GAM-NÂ° 113/2025 CUENTA CUT 3987 LIBRETA NÂ° 00099021001"/>
    <m/>
    <m/>
    <m/>
    <m/>
    <m/>
    <m/>
    <n v="0"/>
    <n v="1113846.3999999999"/>
    <s v="NO_CONCILIADO"/>
  </r>
  <r>
    <x v="6"/>
    <m/>
    <x v="6"/>
    <x v="39"/>
    <s v="Q21783490002"/>
    <s v="CRV"/>
    <n v="2178349"/>
    <m/>
    <s v="NUMERO DE LIBRETA CUT: 00099021001 OPERACIÓN E75 TRANSFERENCIA DE LA CUENTA FISCAL BUN A LA CUT EN MN TRANSF.FDOS.AL.BCB GOBIERNO AUTONOMO MUNICIPAL DE VALLEGRANDE CITE: GAM-NÂ° 114/2025 CUENTA CUT 3987 LIBRETA NÂ° 00099021001"/>
    <m/>
    <m/>
    <m/>
    <m/>
    <m/>
    <m/>
    <n v="0"/>
    <n v="2622.99"/>
    <s v="NO_CONCILIADO"/>
  </r>
  <r>
    <x v="6"/>
    <m/>
    <x v="6"/>
    <x v="39"/>
    <s v="Q21783500002"/>
    <s v="CRV"/>
    <n v="2178350"/>
    <m/>
    <s v="NUMERO DE LIBRETA CUT: 00099021001 OPERACIÓN E75 TRANSFERENCIA DE LA CUENTA FISCAL BUN A LA CUT EN MN TRANSF.FDOS.AL.BCB GOBIERNO AUTONOMO MUNICIPAL DE VILLA LIBERTAD LICOMA CITE: GAMVLL/MAE/NEX-072/2025 CUENTA CUT 3987 LIBRETA NÂ° 00099021001"/>
    <m/>
    <m/>
    <m/>
    <m/>
    <m/>
    <m/>
    <n v="0"/>
    <n v="48642.43"/>
    <s v="NO_CONCILIADO"/>
  </r>
  <r>
    <x v="6"/>
    <m/>
    <x v="6"/>
    <x v="39"/>
    <s v="Q21783510002"/>
    <s v="CRV"/>
    <n v="2178351"/>
    <m/>
    <s v="NUMERO DE LIBRETA CUT: 00099021001 OPERACIÓN E75 TRANSFERENCIA DE LA CUENTA FISCAL BUN A LA CUT EN MN TRANSF.FDOS.AL.BCB GOBIERNO AUTONOMO MUNICIPAL DE VILLA LIBERTAR LICOMA CITE: GAMVLL/MAE/NEX-066/2025 CUENTA CUT 3987 LIBRETA NÂ° 00099021001"/>
    <m/>
    <m/>
    <m/>
    <m/>
    <m/>
    <m/>
    <n v="0"/>
    <n v="542918.5"/>
    <s v="NO_CONCILIADO"/>
  </r>
  <r>
    <x v="6"/>
    <m/>
    <x v="6"/>
    <x v="39"/>
    <s v="Q21783530002"/>
    <s v="CRV"/>
    <n v="2178353"/>
    <m/>
    <s v="NUMERO DE LIBRETA CUT: 00099021001 OPERACIÓN E75 TRANSFERENCIA DE LA CUENTA FISCAL BUN A LA CUT EN MN TRANSF.FDOS.AL.BCB GOBIERNO AUTONOMO MUNICIPAL DE GAM VILLA LIBERTAD LICOMA CITE: GAMVLL/MAE/NEX-073/2025 CUENTA CUT 3987 LIBRETA NÂ° 00099021001"/>
    <m/>
    <m/>
    <m/>
    <m/>
    <m/>
    <m/>
    <n v="0"/>
    <n v="66830.05"/>
    <s v="NO_CONCILIADO"/>
  </r>
  <r>
    <x v="6"/>
    <m/>
    <x v="6"/>
    <x v="39"/>
    <s v="Q21783540002"/>
    <s v="CRV"/>
    <n v="2178354"/>
    <m/>
    <s v="NUMERO DE LIBRETA CUT: 00099021001 OPERACIÓN E75 TRANSFERENCIA DE LA CUENTA FISCAL BUN A LA CUT EN MN TRANSF.FDOS.AL.BCB GOBIERNO AUTONOMO MUNICIPAL DE SAN PEDRO DE CURAHUARA CITE: GAMPP/MAE-RAMC/NÂ°085/2025 CUENTA CUT 3987 LIBRETA NÂ° 00099021001"/>
    <m/>
    <m/>
    <m/>
    <m/>
    <m/>
    <m/>
    <n v="0"/>
    <n v="1575"/>
    <s v="NO_CONCILIADO"/>
  </r>
  <r>
    <x v="46"/>
    <m/>
    <x v="46"/>
    <x v="39"/>
    <s v="G30475540002"/>
    <s v="CRV"/>
    <n v="3047554"/>
    <m/>
    <s v="TRANSFERENCIA DEL EXTERIOR SEGUN SWIFT NO.2876 Y NO.2877 DE FECHA 27/02/2025 ORDENANTE: ERAMET CHILE S.A. (CL/SANTIAGO) REF.: CRED COMPRA SALMUERA AGUAS SALINAS LIB. 00597012001 RECURSOS PROPIOS VENTAS YLB"/>
    <m/>
    <m/>
    <m/>
    <m/>
    <m/>
    <m/>
    <n v="0"/>
    <n v="13034"/>
    <s v="NO_CONCILIADO"/>
  </r>
  <r>
    <x v="13"/>
    <m/>
    <x v="13"/>
    <x v="39"/>
    <s v="G30475570001"/>
    <s v="CVD"/>
    <n v="3047557"/>
    <m/>
    <s v="COBRO COSTOS DE PAPELERIA POR REGULARIZACION DE TRANSFERENCIA DEL EXTERIOR POR ORDEN DE MTX COMERCIALIZADORA DE GAS (BRAZIL SAO PAULO) REF.: CRED INV PPA - MTX 20/25 FECHA VALOR 26/02/2025 LIB. 00513012015 YPFB-HEROES DEL CHACO-BS"/>
    <m/>
    <m/>
    <m/>
    <m/>
    <m/>
    <m/>
    <n v="60"/>
    <n v="0"/>
    <s v="NO_CONCILIADO"/>
  </r>
  <r>
    <x v="46"/>
    <m/>
    <x v="46"/>
    <x v="39"/>
    <s v="G30475550001"/>
    <s v="CVD"/>
    <n v="3047555"/>
    <m/>
    <s v="COBRO COSTOS DE PAPELERIA SEGUN TRANSFERENCIA DEL EXTERIOR POR ORDEN DE ERAMET CHILE S.A. (CL/SANTIAGO) REF.: CRED COMPRA SALMUERA AGUAS SALINAS LIB. 00597032001 YLB-COMERCIALIZACION DE DIVERSAS SALES"/>
    <m/>
    <m/>
    <m/>
    <m/>
    <m/>
    <m/>
    <n v="60"/>
    <n v="0"/>
    <s v="NO_CONCILIADO"/>
  </r>
  <r>
    <x v="12"/>
    <m/>
    <x v="12"/>
    <x v="39"/>
    <s v="G30477300003"/>
    <s v="COB"/>
    <n v="19788"/>
    <m/>
    <s v="PAGO A BID PRÉSTAMO 3091/BL-BO VCTO. 27-02-2025 POR CUENTA DE GOB.AUT.DEPT.PANDO , NTI. 019788 VALOR 27-02-2025 CAPITAL USD 171.101,75 INTERESES USD 153.451,07 COMISIONES USD 1.125,30 CTA. 3987 CUENTA UNICA DEL TESORO LIB. 00099021001 REF.: COMISIONES BANCARIAS"/>
    <m/>
    <m/>
    <m/>
    <m/>
    <m/>
    <m/>
    <n v="2594.16"/>
    <n v="0"/>
    <s v="NO_CONCILIADO"/>
  </r>
  <r>
    <x v="12"/>
    <m/>
    <x v="12"/>
    <x v="39"/>
    <s v="G30477320003"/>
    <s v="COB"/>
    <n v="19806"/>
    <m/>
    <s v="PAGO A BID PRÉSTAMO 3091/BL-BO VCTO. 27-02-2025 POR CUENTA DE TGN, SEGUN NOTA MEFP/VTCP/DGCP/UODP/No 114/2025 DE 27-02-2025, NTI. 019806 VALOR 27-02-2025 CAPITAL USD 495.594,58 INTERESES USD 374.401,89 COMISIONES USD 1.186,94 CTA. 3987 CUENTA UNICA DEL TESORO LIB. 00099021001 REF.: COMISIONES BANCARIAS"/>
    <m/>
    <m/>
    <m/>
    <m/>
    <m/>
    <m/>
    <n v="6336.29"/>
    <n v="0"/>
    <s v="NO_CONCILIADO"/>
  </r>
  <r>
    <x v="12"/>
    <m/>
    <x v="12"/>
    <x v="39"/>
    <s v="G30477310003"/>
    <s v="COB"/>
    <n v="19807"/>
    <m/>
    <s v="PAGO A BID PRÉSTAMO 3091/BL-BO VCTO. 27-02-2025 POR CUENTA DE TGN, SEGUN NOTA MEFP/VTCP/DGCP/UODP/No 114/2025 DE 27-02-2025, NTI. 019807 VALOR 27-02-2025 INTERESES USD 7.399,02 CTA. 3987 CUENTA UNICA DEL TESORO LIB. 00099021001 REF.: COMISIONES BANCARIAS"/>
    <m/>
    <m/>
    <m/>
    <m/>
    <m/>
    <m/>
    <n v="410.76"/>
    <n v="0"/>
    <s v="NO_CONCILIADO"/>
  </r>
  <r>
    <x v="46"/>
    <m/>
    <x v="46"/>
    <x v="39"/>
    <s v="G30477330002"/>
    <s v="CRV"/>
    <n v="3047733"/>
    <m/>
    <s v="TRANSFERENCIA DEL EXTERIOR SEGUN SWIFT NO.2923 Y NO.2922 DE FECHA 27/02/2025 ORDENANTE: PTC S.A.C. (LIMA PERU) REF.: CRED CANCELA GOP-DVE-0036-ODV/25-VEX LIB. 00597012001 RECURSOS PROPIOS VENTAS YLB"/>
    <m/>
    <m/>
    <m/>
    <m/>
    <m/>
    <m/>
    <n v="0"/>
    <n v="224294.56"/>
    <s v="NO_CONCILIADO"/>
  </r>
  <r>
    <x v="46"/>
    <m/>
    <x v="46"/>
    <x v="39"/>
    <s v="G30477340001"/>
    <s v="CVD"/>
    <n v="3047734"/>
    <m/>
    <s v="COBRO COSTOS DE PAPELERIA SEGUN TRANSFERENCIA DEL EXTERIOR POR ORDEN DE PTC S.A.C. (LIMA PERU) REF.: CRED CANCELA GOP-DVE-0036-ODV/25-VEX LIB. 00597032001 YLB-COMERCIALIZACION DE DIVERSAS SALES"/>
    <m/>
    <m/>
    <m/>
    <m/>
    <m/>
    <m/>
    <n v="60"/>
    <n v="0"/>
    <s v="NO_CONCILIADO"/>
  </r>
  <r>
    <x v="7"/>
    <m/>
    <x v="7"/>
    <x v="39"/>
    <s v="S11209830003"/>
    <s v="COB"/>
    <n v="1120983"/>
    <m/>
    <s v="||TRANSFERENCIA DE FONDOS S/G MENSAJES SWIFT NROS. 2881-2882 EN ATENCIÓN A CORREO ELECTRÓNICO DE LA FECHA Y NOTA: DGAC/DAF/FIN/NE-0008/25 DE F.29/1/2025 (HRE-TGL-1866) ENVIADO POR LA DIRECCIÓN GENERAL DE AERONÁUTICA CIVIL (SECTOR PÚBLICO). DEBITO DE LA LIBRETA 00117012001 DGAC, REPOSICIÓN ÚTILES DE ESCRITORIO."/>
    <m/>
    <m/>
    <m/>
    <m/>
    <m/>
    <m/>
    <n v="60"/>
    <n v="0"/>
    <s v="NO_CONCILIADO"/>
  </r>
  <r>
    <x v="60"/>
    <m/>
    <x v="60"/>
    <x v="39"/>
    <s v="J06289660002"/>
    <s v="NTE"/>
    <n v="11264787"/>
    <m/>
    <s v="A:00099021001 GAM DE EL VILLAR, TRANSFERENCIA DE RECUPERACIONES SEGÚN NOTA GEF-LCR-JSZ-0147-NOT/25 POR CONCEPTO DE PAGO DE CAPITAL E INTERES DE ACUERDO A CONTRATO DE FIDEICOMISO “PROYECTOS DE INVERSION PUBLICA” (PIP)."/>
    <m/>
    <m/>
    <m/>
    <m/>
    <m/>
    <m/>
    <n v="0"/>
    <n v="49589.99"/>
    <s v="NO_CONCILIADO"/>
  </r>
  <r>
    <x v="60"/>
    <m/>
    <x v="60"/>
    <x v="39"/>
    <s v="J06289680002"/>
    <s v="NTE"/>
    <n v="11264789"/>
    <m/>
    <s v="A:00099021001 GAM DE SAN CARLOS, TRANSFERENCIA DE RECUPERACIONES SEGÚN NOTA GEF-LCR-JSZ-0147-NOT/25 POR CONCEPTO DE PAGO DE CAPITAL E INTERES DE ACUERDO A CONTRATO DE FIDEICOMISO “PROYECTOS DE INVERSION PUBLICA” (PIP)."/>
    <m/>
    <m/>
    <m/>
    <m/>
    <m/>
    <m/>
    <n v="0"/>
    <n v="22186.22"/>
    <s v="NO_CONCILIADO"/>
  </r>
  <r>
    <x v="14"/>
    <m/>
    <x v="14"/>
    <x v="39"/>
    <s v="J06289690002"/>
    <s v="NTE"/>
    <n v="11276244"/>
    <m/>
    <s v="A:00099021001 DEVOLUCIÓN DEUDA AL TGN POR PARTE DEL SR. GUILLERMO ARAMAYO HERRERA CORRESPONDIENTE AL MES DE ENERO/2025, S/G. INF. SENASIR/UAF/INF N° 364/2025, DE FECHA 26/02/2025"/>
    <m/>
    <m/>
    <m/>
    <m/>
    <m/>
    <m/>
    <n v="0"/>
    <n v="1027.3499999999999"/>
    <s v="NO_CONCILIADO"/>
  </r>
  <r>
    <x v="34"/>
    <m/>
    <x v="34"/>
    <x v="39"/>
    <s v="J06289700002"/>
    <s v="NTE"/>
    <n v="11264788"/>
    <m/>
    <s v="A:00862012001 GAM DE EL VILLAR, TRANSFERENCIA DE RECUPERACIONES SEGÚN NOTA GEF-LCR-JSZ-0147-NOT/25 POR CONCEPTO DE REMUNERACION POR ADMINISTRACION DE FIDEICOMISO QUE CORRESPONDE AL FNDR DE ACUERDO A CONTRATO DE FIDEICOMISO “PROYECTOS DE INVERSION PUBLICA” (PIP)."/>
    <m/>
    <m/>
    <m/>
    <m/>
    <m/>
    <m/>
    <n v="0"/>
    <n v="7245.89"/>
    <s v="NO_CONCILIADO"/>
  </r>
  <r>
    <x v="34"/>
    <m/>
    <x v="34"/>
    <x v="39"/>
    <s v="J06289730002"/>
    <s v="NTE"/>
    <n v="11264794"/>
    <m/>
    <s v="A:00862012001 GAM DE HUMANATA, TRANSFERENCIA DE RECUPERACIONES SEGÚN NOTA GEF-LCR-JSZ-0147-NOT/25 POR CONCEPTO DE REMUNERACION POR ADMINISTRACION DE FIDEICOMISO QUE CORRESPONDE AL FNDR DE ACUERDO A CONTRATO DE FIDEICOMISO “PROYECTOS DE INVERSION PUBLICA” (PIP)."/>
    <m/>
    <m/>
    <m/>
    <m/>
    <m/>
    <m/>
    <n v="0"/>
    <n v="1602.82"/>
    <s v="NO_CONCILIADO"/>
  </r>
  <r>
    <x v="34"/>
    <m/>
    <x v="34"/>
    <x v="39"/>
    <s v="J06289740002"/>
    <s v="NTE"/>
    <n v="11264790"/>
    <m/>
    <s v="A:00862012001 GAM DE SAN CARLOS, TRANSFERENCIA DE RECUPERACIONES SEGÚN NOTA GEF-LCR-JSZ-0147-NOT/25 POR CONCEPTO DE REMUNERACION POR ADMINISTRACION DE FIDEICOMISO QUE CORRESPONDE AL FNDR DE ACUERDO A CONTRATO DE FIDEICOMISO “PROYECTOS DE INVERSION PUBLICA” (PIP)."/>
    <m/>
    <m/>
    <m/>
    <m/>
    <m/>
    <m/>
    <n v="0"/>
    <n v="3033.68"/>
    <s v="NO_CONCILIADO"/>
  </r>
  <r>
    <x v="60"/>
    <m/>
    <x v="60"/>
    <x v="39"/>
    <s v="J06289750002"/>
    <s v="NTE"/>
    <n v="11264791"/>
    <m/>
    <s v="A:00099021001 GAD DE POTOSI, TRANSFERENCIA DE RECUPERACIONES SEGÚN NOTA GEF-LCR-JSZ-0147-NOT/25 POR CONCEPTO DE PAGO DE CAPITAL E INTERES DE ACUERDO A CONTRATO DE FIDEICOMISO “PROYECTOS DE INVERSION PUBLICA” (PIP)."/>
    <m/>
    <m/>
    <m/>
    <m/>
    <m/>
    <m/>
    <n v="0"/>
    <n v="7184678.9800000004"/>
    <s v="NO_CONCILIADO"/>
  </r>
  <r>
    <x v="34"/>
    <m/>
    <x v="34"/>
    <x v="39"/>
    <s v="J06289760002"/>
    <s v="NTE"/>
    <n v="11264792"/>
    <m/>
    <s v="A:00862012001 GAD DE POTOSI, TRANSFERENCIA DE RECUPERACIONES SEGÚN NOTA GEF-LCR-JSZ-0147-NOT/25 POR CONCEPTO DE REMUNERACION POR ADMINISTRACION DE FIDEICOMISO QUE CORRESPONDE AL FNDR DE ACUERDO A CONTRATO DE FIDEICOMISO “PROYECTOS DE INVERSION PUBLICA” (PIP)."/>
    <m/>
    <m/>
    <m/>
    <m/>
    <m/>
    <m/>
    <n v="0"/>
    <n v="959314.1"/>
    <s v="NO_CONCILIADO"/>
  </r>
  <r>
    <x v="60"/>
    <m/>
    <x v="60"/>
    <x v="39"/>
    <s v="J06289770002"/>
    <s v="NTE"/>
    <n v="11264793"/>
    <m/>
    <s v="A:00099021001 GAM DE HUMANATA, TRANSFERENCIA DE RECUPERACIONES SEGÚN NOTA GEF-LCR-JSZ-0147-NOT/25 POR CONCEPTO DE PAGO DE CAPITAL E INTERES DE ACUERDO A CONTRATO DE FIDEICOMISO “PROYECTOS DE INVERSION PUBLICA” (PIP)."/>
    <m/>
    <m/>
    <m/>
    <m/>
    <m/>
    <m/>
    <n v="0"/>
    <n v="12210.94"/>
    <s v="NO_CONCILIADO"/>
  </r>
  <r>
    <x v="34"/>
    <m/>
    <x v="34"/>
    <x v="39"/>
    <s v="J06289780002"/>
    <s v="NTE"/>
    <n v="11264796"/>
    <m/>
    <s v="A:00862012001 GAM DE CULPINA, TRANSFERENCIA DE RECUPERACIONES SEGÚN NOTA GEF-LCR-JSZ-0147-NOT/25 POR CONCEPTO DE REMUNERACION POR ADMINISTRACION DE FIDEICOMISO QUE CORRESPONDE AL FNDR DE ACUERDO A CONTRATO DE FIDEICOMISO “PROYECTOS DE INVERSION PUBLICA” (PIP)."/>
    <m/>
    <m/>
    <m/>
    <m/>
    <m/>
    <m/>
    <n v="0"/>
    <n v="10522.83"/>
    <s v="NO_CONCILIADO"/>
  </r>
  <r>
    <x v="34"/>
    <m/>
    <x v="34"/>
    <x v="39"/>
    <s v="J06289790002"/>
    <s v="NTE"/>
    <n v="11264802"/>
    <m/>
    <s v="A:00862012001 GAM DE FERNANDEZ ALONSO, TRANSFERENCIA DE RECUPERACIONES SEGÚN NOTA GEF-LCR-JSZ-0147-NOT/25 POR CONCEPTO DE REMUNERACION POR ADMINISTRACION DE FIDEICOMISO QUE CORRESPONDE AL FNDR DE ACUERDO A CONTRATO DE FIDEICOMISO “PROYECTOS DE INVERSION PUBLICA” (PIP)."/>
    <m/>
    <m/>
    <m/>
    <m/>
    <m/>
    <m/>
    <n v="0"/>
    <n v="18144.78"/>
    <s v="NO_CONCILIADO"/>
  </r>
  <r>
    <x v="60"/>
    <m/>
    <x v="60"/>
    <x v="39"/>
    <s v="J06289830002"/>
    <s v="NTE"/>
    <n v="11264799"/>
    <m/>
    <s v="A:00099021001 GAM DE PAZNA, TRANSFERENCIA DE RECUPERACIONES SEGÚN NOTA GEF-LCR-JSZ-0147-NOT/25 POR CONCEPTO DE PAGO DE CAPITAL E INTERES DE ACUERDO A CONTRATO DE FIDEICOMISO “PROYECTOS DE INVERSION PUBLICA” (PIP)."/>
    <m/>
    <m/>
    <m/>
    <m/>
    <m/>
    <m/>
    <n v="0"/>
    <n v="5809.18"/>
    <s v="NO_CONCILIADO"/>
  </r>
  <r>
    <x v="34"/>
    <m/>
    <x v="34"/>
    <x v="39"/>
    <s v="J06289800002"/>
    <s v="NTE"/>
    <n v="11264800"/>
    <m/>
    <s v="A:00862012001 GAM DE PAZNA, TRANSFERENCIA DE RECUPERACIONES SEGÚN NOTA GEF-LCR-JSZ-0147-NOT/25 POR CONCEPTO DE REMUNERACION POR ADMINISTRACION DE FIDEICOMISO QUE CORRESPONDE AL FNDR DE ACUERDO A CONTRATO DE FIDEICOMISO “PROYECTOS DE INVERSION PUBLICA” (PIP)."/>
    <m/>
    <m/>
    <m/>
    <m/>
    <m/>
    <m/>
    <n v="0"/>
    <n v="835.74"/>
    <s v="NO_CONCILIADO"/>
  </r>
  <r>
    <x v="60"/>
    <m/>
    <x v="60"/>
    <x v="39"/>
    <s v="J06289810002"/>
    <s v="NTE"/>
    <n v="11264795"/>
    <m/>
    <s v="A:00099021001 GAM DE CULPINA, TRANSFERENCIA DE RECUPERACIONES SEGÚN NOTA GEF-LCR-JSZ-0147-NOT/25 POR CONCEPTO DE PAGO DE CAPITAL E INTERES DE ACUERDO A CONTRATO DE FIDEICOMISO “PROYECTOS DE INVERSION PUBLICA” (PIP)."/>
    <m/>
    <m/>
    <m/>
    <m/>
    <m/>
    <m/>
    <n v="0"/>
    <n v="65974.679999999993"/>
    <s v="NO_CONCILIADO"/>
  </r>
  <r>
    <x v="60"/>
    <m/>
    <x v="60"/>
    <x v="39"/>
    <s v="J06289820002"/>
    <s v="NTE"/>
    <n v="11264797"/>
    <m/>
    <s v="A:00099021001 GAM DE SIPE SIPE, TRANSFERENCIA DE RECUPERACIONES SEGÚN NOTA GEF-LCR-JSZ-0147-NOT/25 POR CONCEPTO DE PAGO DE CAPITAL E INTERES DE ACUERDO A CONTRATO DE FIDEICOMISO “PROYECTOS DE INVERSION PUBLICA” (PIP)."/>
    <m/>
    <m/>
    <m/>
    <m/>
    <m/>
    <m/>
    <n v="0"/>
    <n v="96525.69"/>
    <s v="NO_CONCILIADO"/>
  </r>
  <r>
    <x v="60"/>
    <m/>
    <x v="60"/>
    <x v="39"/>
    <s v="J06289840002"/>
    <s v="NTE"/>
    <n v="11264801"/>
    <m/>
    <s v="A:00099021001 GAM DE FERNANDEZ ALONSO, TRANSFERENCIA DE RECUPERACIONES SEGÚN NOTA GEF-LCR-JSZ-0147-NOT/25 POR CONCEPTO DE PAGO DE CAPITAL E INTERES DE ACUERDO A CONTRATO DE FIDEICOMISO “PROYECTOS DE INVERSION PUBLICA” (PIP)."/>
    <m/>
    <m/>
    <m/>
    <m/>
    <m/>
    <m/>
    <n v="0"/>
    <n v="126111.63"/>
    <s v="NO_CONCILIADO"/>
  </r>
  <r>
    <x v="34"/>
    <m/>
    <x v="34"/>
    <x v="39"/>
    <s v="J06289850002"/>
    <s v="NTE"/>
    <n v="11264798"/>
    <m/>
    <s v="A:00862012001 GAM DE SIPE SIPE, TRANSFERENCIA DE RECUPERACIONES SEGÚN NOTA GEF-LCR-JSZ-0147-NOT/25 POR CONCEPTO DE REMUNERACION POR ADMINISTRACION DE FIDEICOMISO QUE CORRESPONDE AL FNDR DE ACUERDO A CONTRATO DE FIDEICOMISO “PROYECTOS DE INVERSION PUBLICA” (PIP)."/>
    <m/>
    <m/>
    <m/>
    <m/>
    <m/>
    <m/>
    <n v="0"/>
    <n v="13886.86"/>
    <s v="NO_CONCILIADO"/>
  </r>
  <r>
    <x v="60"/>
    <m/>
    <x v="60"/>
    <x v="39"/>
    <s v="J06289860002"/>
    <s v="NTE"/>
    <n v="11264803"/>
    <m/>
    <s v="A:00099021001 GAM DE PUERTO CARABUCO, TRANSFERENCIA DE RECUPERACIONES SEGÚN NOTA GEF-LCR-JSZ-0147-NOT/25 POR CONCEPTO DE PAGO DE CAPITAL E INTERES DE ACUERDO A CONTRATO DE FIDEICOMISO “PROYECTOS DE INVERSION PUBLICA” (PIP)."/>
    <m/>
    <m/>
    <m/>
    <m/>
    <m/>
    <m/>
    <n v="0"/>
    <n v="59216.73"/>
    <s v="NO_CONCILIADO"/>
  </r>
  <r>
    <x v="34"/>
    <m/>
    <x v="34"/>
    <x v="39"/>
    <s v="J06289870002"/>
    <s v="NTE"/>
    <n v="11264804"/>
    <m/>
    <s v="A:00862012001 GAM DE PUERTO CARABUCO, TRANSFERENCIA DE RECUPERACIONES SEGÚN NOTA GEF-LCR-JSZ-0147-NOT/25 POR CONCEPTO DE REMUNERACION POR ADMINISTRACION DE FIDEICOMISO QUE CORRESPONDE AL FNDR DE ACUERDO A CONTRATO DE FIDEICOMISO “PROYECTOS DE INVERSION PUBLICA” (PIP)."/>
    <m/>
    <m/>
    <m/>
    <m/>
    <m/>
    <m/>
    <n v="0"/>
    <n v="8482.76"/>
    <s v="NO_CONCILIADO"/>
  </r>
  <r>
    <x v="34"/>
    <m/>
    <x v="34"/>
    <x v="39"/>
    <s v="J06289880002"/>
    <s v="NTE"/>
    <n v="11264806"/>
    <m/>
    <s v="A:00862012001 GAIOC DE SALINAS, TRANSFERENCIA DE RECUPERACIONES SEGÚN NOTA GEF-LCR-JSZ-0147-NOT/25 POR CONCEPTO DE REMUNERACION POR ADMINISTRACION DE FIDEICOMISO QUE CORRESPONDE AL FNDR DE ACUERDO A CONTRATO DE FIDEICOMISO “PROYECTOS DE INVERSION PUBLICA” (PIP)."/>
    <m/>
    <m/>
    <m/>
    <m/>
    <m/>
    <m/>
    <n v="0"/>
    <n v="12670.29"/>
    <s v="NO_CONCILIADO"/>
  </r>
  <r>
    <x v="60"/>
    <m/>
    <x v="60"/>
    <x v="39"/>
    <s v="J06289890002"/>
    <s v="NTE"/>
    <n v="11264805"/>
    <m/>
    <s v="A:00099021001 GAIOC DE SALINAS, TRANSFERENCIA DE RECUPERACIONES SEGÚN NOTA GEF-LCR-JSZ-0147-NOT/25 POR CONCEPTO DE PAGO DE CAPITAL E INTERES DE ACUERDO A CONTRATO DE FIDEICOMISO “PROYECTOS DE INVERSION PUBLICA” (PIP)."/>
    <m/>
    <m/>
    <m/>
    <m/>
    <m/>
    <m/>
    <n v="0"/>
    <n v="88077.17"/>
    <s v="NO_CONCILIADO"/>
  </r>
  <r>
    <x v="60"/>
    <m/>
    <x v="60"/>
    <x v="39"/>
    <s v="J06289900002"/>
    <s v="NTE"/>
    <n v="11268131"/>
    <m/>
    <s v="A:00099021001 GAM DE COCAPATA, TRANSFERENCIA DE RECUPERACIONES SEGÚN NOTA INTERNA GEF-LCR-JSZ-0147-NOT/25 POR CONCEPTO DE PAGO DE CAPITAL E INTERESES DE ACUERDO A CONTRATO DE FIDEICOMISO “PROYECTOS DE INVERSION PUBLICA” (PIP) CORRESPONDIENTE AL VCTO FEBRERO/2025"/>
    <m/>
    <m/>
    <m/>
    <m/>
    <m/>
    <m/>
    <n v="0"/>
    <n v="45777.440000000002"/>
    <s v="NO_CONCILIADO"/>
  </r>
  <r>
    <x v="34"/>
    <m/>
    <x v="34"/>
    <x v="39"/>
    <s v="J06289910002"/>
    <s v="NTE"/>
    <n v="11268132"/>
    <m/>
    <s v="A:00862012001 GAM DE COCAPATA, TRANSFERENCIA DE RECUPERACIONES SEGÚN NOTA INTERNA GEF-LCR-JSZ-0147-NOT/25, POR CONCEPTO DE REMUNERACION POR ADMINISTRACION DE FIDEICOMISO QUE CORRESPONDE AL FNDR DE ACUERDO A CONTRATO DE FIDEICOMISO “PROYECTOS DE INVERSION PUBLICA” (PIP) VCTO FEBRERO/2025"/>
    <m/>
    <m/>
    <m/>
    <m/>
    <m/>
    <m/>
    <n v="0"/>
    <n v="6501.73"/>
    <s v="NO_CONCILIADO"/>
  </r>
  <r>
    <x v="34"/>
    <m/>
    <x v="34"/>
    <x v="39"/>
    <s v="J06289920002"/>
    <s v="NTE"/>
    <n v="11264808"/>
    <m/>
    <s v="A:00862012001 GAM DE YANACACHI, TRANSFERENCIA DE RECUPERACIONES SEGÚN NOTA GEF-LCR-JSZ-0147-NOT/25 POR CONCEPTO DE REMUNERACION POR ADMINISTRACION DE FIDEICOMISO QUE CORRESPONDE AL FNDR DE ACUERDO A CONTRATO DE FIDEICOMISO “PROYECTOS DE INVERSION PUBLICA” (PIP)."/>
    <m/>
    <m/>
    <m/>
    <m/>
    <m/>
    <m/>
    <n v="0"/>
    <n v="630.4"/>
    <s v="NO_CONCILIADO"/>
  </r>
  <r>
    <x v="60"/>
    <m/>
    <x v="60"/>
    <x v="39"/>
    <s v="J06289930002"/>
    <s v="NTE"/>
    <n v="11264807"/>
    <m/>
    <s v="A:00099021001 GAM DE YANACACHI, TRANSFERENCIA DE RECUPERACIONES SEGÚN NOTA GEF-LCR-JSZ-0147-NOT/25 POR CONCEPTO DE PAGO DE CAPITAL E INTERES DE ACUERDO A CONTRATO DE FIDEICOMISO “PROYECTOS DE INVERSION PUBLICA” (PIP)."/>
    <m/>
    <m/>
    <m/>
    <m/>
    <m/>
    <m/>
    <n v="0"/>
    <n v="4381.88"/>
    <s v="NO_CONCILIADO"/>
  </r>
  <r>
    <x v="34"/>
    <m/>
    <x v="34"/>
    <x v="39"/>
    <s v="J06289940002"/>
    <s v="NTE"/>
    <n v="11268126"/>
    <m/>
    <s v="A:00862012001 GAM DE COLOMI, TRANSFERENCIA DE RECUPERACIONES SEGÚN NOTA INTERNA GEF-LCR-JSZ-0147-NOT/25, POR CONCEPTO DE REMUNERACION POR ADMINISTRACION DE FIDEICOMISO QUE CORRESPONDE AL FNDR DE ACUERDO A CONTRATO DE FIDEICOMISO “PROYECTOS DE INVERSION PUBLICA” (PIP) VCTO FEBRERO/2025"/>
    <m/>
    <m/>
    <m/>
    <m/>
    <m/>
    <m/>
    <n v="0"/>
    <n v="21946.16"/>
    <s v="NO_CONCILIADO"/>
  </r>
  <r>
    <x v="60"/>
    <m/>
    <x v="60"/>
    <x v="39"/>
    <s v="J06289950002"/>
    <s v="NTE"/>
    <n v="11268117"/>
    <m/>
    <s v="A:00099021001 GAM DE COLOMI, TRANSFERENCIA DE RECUPERACIONES SEGÚN NOTA INTERNA GEF-LCR-JSZ-0147-NOT/25 POR CONCEPTO DE PAGO DE CAPITAL E INTERESES DE ACUERDO A CONTRATO DE FIDEICOMISO “PROYECTOS DE INVERSION PUBLICA” (PIP) CORRESPONDIENTE AL VCTO FEBRERO/2025"/>
    <m/>
    <m/>
    <m/>
    <m/>
    <m/>
    <m/>
    <n v="0"/>
    <n v="152601.71"/>
    <s v="NO_CONCILIADO"/>
  </r>
  <r>
    <x v="34"/>
    <m/>
    <x v="34"/>
    <x v="39"/>
    <s v="J06289960002"/>
    <s v="NTE"/>
    <n v="11268141"/>
    <m/>
    <s v="A:00862012001 GAM DE CLIZA, TRANSFERENCIA DE RECUPERACIONES SEGÚN NOTA INTERNA GEF-LCR-JSZ-0147-NOT/25, POR CONCEPTO DE REMUNERACION POR ADMINISTRACION DE FIDEICOMISO QUE CORRESPONDE AL FNDR DE ACUERDO A CONTRATO DE FIDEICOMISO “PROYECTOS DE INVERSION PUBLICA” (PIP) VCTO FEBRERO/2025"/>
    <m/>
    <m/>
    <m/>
    <m/>
    <m/>
    <m/>
    <n v="0"/>
    <n v="8369.73"/>
    <s v="NO_CONCILIADO"/>
  </r>
  <r>
    <x v="34"/>
    <m/>
    <x v="34"/>
    <x v="39"/>
    <s v="J06289970002"/>
    <s v="NTE"/>
    <n v="11268145"/>
    <m/>
    <s v="A:00862012001 GAM DE SAN LORENZO, TRANSFERENCIA DE RECUPERACIONES SEGÚN NOTA INTERNA GEF-LCR-JSZ-0147-NOT/25, POR CONCEPTO DE REMUNERACION POR ADMINISTRACION DE FIDEICOMISO QUE CORRESPONDE AL FNDR DE ACUERDO A CONTRATO DE FIDEICOMISO “PROYECTOS DE INVERSION PUBLICA” (PIP) VCTO FEBRERO/2025"/>
    <m/>
    <m/>
    <m/>
    <m/>
    <m/>
    <m/>
    <n v="0"/>
    <n v="15019.83"/>
    <s v="NO_CONCILIADO"/>
  </r>
  <r>
    <x v="60"/>
    <m/>
    <x v="60"/>
    <x v="39"/>
    <s v="J06289980002"/>
    <s v="NTE"/>
    <n v="11268140"/>
    <m/>
    <s v="A:00099021001 GAM DE CLIZA, TRANSFERENCIA DE RECUPERACIONES SEGÚN NOTA INTERNA GEF-LCR-JSZ-0147-NOT/25 POR CONCEPTO DE PAGO DE CAPITAL E INTERESES DE ACUERDO A CONTRATO DE FIDEICOMISO “PROYECTOS DE INVERSION PUBLICA” (PIP) CORRESPONDIENTE AL VCTO FEBRERO/2025"/>
    <m/>
    <m/>
    <m/>
    <m/>
    <m/>
    <m/>
    <n v="0"/>
    <n v="57563.58"/>
    <s v="NO_CONCILIADO"/>
  </r>
  <r>
    <x v="60"/>
    <m/>
    <x v="60"/>
    <x v="39"/>
    <s v="J06289990002"/>
    <s v="NTE"/>
    <n v="11268144"/>
    <m/>
    <s v="A:00099021001 GAM DE SAN LORENZO, TRANSFERENCIA DE RECUPERACIONES SEGÚN NOTA INTERNA GEF-LCR-JSZ-0147-NOT/25 POR CONCEPTO DE PAGO DE CAPITAL E INTERESES DE ACUERDO A CONTRATO DE FIDEICOMISO “PROYECTOS DE INVERSION PUBLICA” (PIP) CORRESPONDIENTE AL VCTO FEBRERO/2025"/>
    <m/>
    <m/>
    <m/>
    <m/>
    <m/>
    <m/>
    <n v="0"/>
    <n v="104908.92"/>
    <s v="NO_CONCILIADO"/>
  </r>
  <r>
    <x v="7"/>
    <m/>
    <x v="7"/>
    <x v="39"/>
    <s v="S11209840003"/>
    <s v="COB"/>
    <n v="1120984"/>
    <m/>
    <s v="||TRANSFERENCIA DE FONDOS S/G MENSAJE SWIFT NRO. 2936, CORREOS ELECTRONICOS ENVIADOS POR DGAC Y NAABOL DE LA FECHA Y NOTA CITE DGAC/DAF/FIN/NE-0008/25 DE F.29.01.2025 (HRE-TGL-1866) DE LA DIRECCION GENERAL DE AERONAUTICA CIVIL (SECTOR PÚBLICO). DEBITO DE LA LIBRETA 00117012001 DGAC, REPOSICIÓN DE ÚTILES DE ESCRITORIO"/>
    <m/>
    <m/>
    <m/>
    <m/>
    <m/>
    <m/>
    <n v="60"/>
    <n v="0"/>
    <s v="NO_CONCILIADO"/>
  </r>
  <r>
    <x v="7"/>
    <m/>
    <x v="7"/>
    <x v="39"/>
    <s v="S11209990003"/>
    <s v="COB"/>
    <n v="1120999"/>
    <m/>
    <s v="||REGULARIZACIÓN DE NUESTRA OPERACIÓN N°1120969 DE FECHA SEGÚN NOTA CITE: DGAC/DAF/FIN/NE-0008/25 DE F. 29/1/2025 (HRE-TGL-1866) Y CORREO ELECTRÓNICO DE NAABOL Y DGAC DE LA FECHA DÉBITO DE LA LIBRETA 00117012001 DGAC, REPOSICIÓN DE ÚTILES DE ESCRITORIO."/>
    <m/>
    <m/>
    <m/>
    <m/>
    <m/>
    <m/>
    <n v="60"/>
    <n v="0"/>
    <s v="NO_CONCILIADO"/>
  </r>
  <r>
    <x v="28"/>
    <m/>
    <x v="28"/>
    <x v="40"/>
    <s v="O22638080002"/>
    <s v="BOD"/>
    <n v="2263808"/>
    <m/>
    <s v="00016011101 DEPOSITO DE EFECTIVO, DEPOSITANTE: VILMA MIRANDA GARAVITO, CONCEPTO: DEVOLUCION REFRIGERIO, CUENTA DE DEPOSITO: CUENTA UNICA DEL TESORO"/>
    <m/>
    <m/>
    <m/>
    <m/>
    <m/>
    <m/>
    <n v="0"/>
    <n v="18"/>
    <s v="NO_CONCILIADO"/>
  </r>
  <r>
    <x v="5"/>
    <m/>
    <x v="5"/>
    <x v="40"/>
    <s v="O22638450002"/>
    <s v="BOD"/>
    <n v="2263845"/>
    <m/>
    <s v="00015011108 DEPOSITO DE EFECTIVO, DEPOSITANTE: NATIVIDAD LIZARRAGA MAMANI, CONCEPTO: DEVOLUCION EN DEMASIA DEL SERVICIO DE ALIMENTACION, CUENTA DE DEPOSITO: CUENTA UNICA DEL TESORO"/>
    <m/>
    <m/>
    <m/>
    <m/>
    <m/>
    <m/>
    <n v="0"/>
    <n v="5954"/>
    <s v="NO_CONCILIADO"/>
  </r>
  <r>
    <x v="22"/>
    <m/>
    <x v="22"/>
    <x v="40"/>
    <s v="O22638740002"/>
    <s v="BOD"/>
    <n v="2263874"/>
    <m/>
    <s v="00590012001 DEPOSITO DE EFECTIVO, DEPOSITANTE: CRISTHIAN POLO, CONCEPTO: DEVOLUCION DE FONDOS ASIGNADOS NO EJECUTADOS, CUENTA DE DEPOSITO: CUENTA UNICA DEL TESORO"/>
    <m/>
    <m/>
    <m/>
    <m/>
    <m/>
    <m/>
    <n v="0"/>
    <n v="416.52"/>
    <s v="NO_CONCILIADO"/>
  </r>
  <r>
    <x v="0"/>
    <m/>
    <x v="0"/>
    <x v="40"/>
    <s v="O22638820002"/>
    <s v="BOD"/>
    <n v="2263882"/>
    <m/>
    <s v="00099021001 DEPOSITO DE EFECTIVO, DEPOSITANTE: WENDY SHIRLEY GUISBERT SANCHEZ, CONCEPTO: DEPÓSITO POR EXCEDENTE POR TOPE SALARIAL, CUENTA DE DEPOSITO: CUENTA UNICA DEL TESORO"/>
    <m/>
    <m/>
    <m/>
    <m/>
    <m/>
    <m/>
    <n v="0"/>
    <n v="679.03"/>
    <s v="NO_CONCILIADO"/>
  </r>
  <r>
    <x v="0"/>
    <m/>
    <x v="0"/>
    <x v="40"/>
    <s v="O22638830002"/>
    <s v="BOD"/>
    <n v="2263883"/>
    <m/>
    <s v="00099021001 DEPOSITO DE EFECTIVO, DEPOSITANTE: RICHARD VALENTIN QUISBERT LAURA CI 3383211, CONCEPTO: DEPÓSITO MONTO EXCEDENTARIO A LA REMUNERACION MAXIMA - FEBRERO 2025, CUENTA DE DEPOSITO: CUENTA UNICA DEL TESORO"/>
    <m/>
    <m/>
    <m/>
    <m/>
    <m/>
    <m/>
    <n v="0"/>
    <n v="13437.98"/>
    <s v="NO_CONCILIADO"/>
  </r>
  <r>
    <x v="39"/>
    <m/>
    <x v="39"/>
    <x v="40"/>
    <s v="O22638990002"/>
    <s v="BOD"/>
    <n v="2263899"/>
    <m/>
    <s v="00041044201 DEPOSITO DE EFECTIVO, DEPOSITANTE: ISIDRO SANCHEZ GALLEGO, CONCEPTO: DEVOLUCION DE VIATICOS, CUENTA DE DEPOSITO: CUENTA UNICA DEL TESORO"/>
    <m/>
    <m/>
    <m/>
    <m/>
    <m/>
    <m/>
    <n v="0"/>
    <n v="185.5"/>
    <s v="NO_CONCILIADO"/>
  </r>
  <r>
    <x v="28"/>
    <m/>
    <x v="28"/>
    <x v="40"/>
    <s v="O22639020002"/>
    <s v="BOD"/>
    <n v="2263902"/>
    <m/>
    <s v="00099021001 DEPOSITO DE EFECTIVO, DEPOSITANTE: JANE LEONOR ROQUE MAMANI, CONCEPTO: DEVOLUCION DEPÓSITO A CUENTA DEL PROGRAMA 100 BECAS DEL MINISTERIO DE EDUCACION, CUENTA DE DEPOSITO: CUENTA UNICA DEL TESORO"/>
    <m/>
    <m/>
    <m/>
    <m/>
    <m/>
    <m/>
    <n v="0"/>
    <n v="3000"/>
    <s v="NO_CONCILIADO"/>
  </r>
  <r>
    <x v="28"/>
    <m/>
    <x v="28"/>
    <x v="40"/>
    <s v="O22639250002"/>
    <s v="BOD"/>
    <n v="2263925"/>
    <m/>
    <s v="00016011101 DEPOSITO DE EFECTIVO, DEPOSITANTE: LUZ BRITZYE GUTIERREZ CRUZ, CONCEPTO: DEVOLUCION DE REFRIGERIO, CUENTA DE DEPOSITO: CUENTA UNICA DEL TESORO"/>
    <m/>
    <m/>
    <m/>
    <m/>
    <m/>
    <m/>
    <n v="0"/>
    <n v="18"/>
    <s v="NO_CONCILIADO"/>
  </r>
  <r>
    <x v="28"/>
    <m/>
    <x v="28"/>
    <x v="40"/>
    <s v="O22639290002"/>
    <s v="BOD"/>
    <n v="2263929"/>
    <m/>
    <s v="00016011101 DEPOSITO DE EFECTIVO, DEPOSITANTE: MELANY ISBEL DAZA VILA, CONCEPTO: DEVOLUCION DE REFRIGERIO, CUENTA DE DEPOSITO: CUENTA UNICA DEL TESORO"/>
    <m/>
    <m/>
    <m/>
    <m/>
    <m/>
    <m/>
    <n v="0"/>
    <n v="18"/>
    <s v="NO_CONCILIADO"/>
  </r>
  <r>
    <x v="28"/>
    <m/>
    <x v="28"/>
    <x v="40"/>
    <s v="O22639320002"/>
    <s v="BOD"/>
    <n v="2263932"/>
    <m/>
    <s v="00016011101 DEPOSITO DE EFECTIVO, DEPOSITANTE: GABRIELA IVONNE RODRIGUEZ MENDOZA, CONCEPTO: DEVOLUCION DE REFRIGERIO, CUENTA DE DEPOSITO: CUENTA UNICA DEL TESORO"/>
    <m/>
    <m/>
    <m/>
    <m/>
    <m/>
    <m/>
    <n v="0"/>
    <n v="36"/>
    <s v="NO_CONCILIADO"/>
  </r>
  <r>
    <x v="28"/>
    <m/>
    <x v="28"/>
    <x v="40"/>
    <s v="O22639330002"/>
    <s v="BOD"/>
    <n v="2263933"/>
    <m/>
    <s v="00016011101 DEPOSITO DE EFECTIVO, DEPOSITANTE: JHOVANNA MAMANI CALLISAYA, CONCEPTO: DEVOLUCION DE REFRIGERIO, CUENTA DE DEPOSITO: CUENTA UNICA DEL TESORO"/>
    <m/>
    <m/>
    <m/>
    <m/>
    <m/>
    <m/>
    <n v="0"/>
    <n v="36"/>
    <s v="NO_CONCILIADO"/>
  </r>
  <r>
    <x v="28"/>
    <m/>
    <x v="28"/>
    <x v="40"/>
    <s v="O22639340002"/>
    <s v="BOD"/>
    <n v="2263934"/>
    <m/>
    <s v="00016011101 DEPOSITO DE EFECTIVO, DEPOSITANTE: RENE ESPINOZA VALERIANO, CONCEPTO: DEVOLUCION DE REFRIGERIO, CUENTA DE DEPOSITO: CUENTA UNICA DEL TESORO"/>
    <m/>
    <m/>
    <m/>
    <m/>
    <m/>
    <m/>
    <n v="0"/>
    <n v="36"/>
    <s v="NO_CONCILIADO"/>
  </r>
  <r>
    <x v="98"/>
    <m/>
    <x v="98"/>
    <x v="40"/>
    <s v="O22639360002"/>
    <s v="BOD"/>
    <n v="2263936"/>
    <m/>
    <s v="00190012003 DEPOSITO DE EFECTIVO, DEPOSITANTE: PATRICIA GUADALUPE FLORES MARIN, CONCEPTO: DEVOLUCION DE DEPÓSITO ERRONEO, CUENTA DE DEPOSITO: CUENTA UNICA DEL TESORO"/>
    <m/>
    <m/>
    <m/>
    <m/>
    <m/>
    <m/>
    <n v="0"/>
    <n v="6384"/>
    <s v="NO_CONCILIADO"/>
  </r>
  <r>
    <x v="10"/>
    <m/>
    <x v="10"/>
    <x v="40"/>
    <s v="O22639470002"/>
    <s v="BOD"/>
    <n v="2263947"/>
    <m/>
    <s v="00383012001 DEPOSITO DE EFECTIVO, DEPOSITANTE: AGENCIA BOLIVIANA DE CORREOS, CONCEPTO: REGIONAL LA PAZ 17-22/022025, CUENTA DE DEPOSITO: CUENTA UNICA DEL TESORO"/>
    <m/>
    <m/>
    <m/>
    <m/>
    <m/>
    <m/>
    <n v="0"/>
    <n v="43961.5"/>
    <s v="NO_CONCILIADO"/>
  </r>
  <r>
    <x v="10"/>
    <m/>
    <x v="10"/>
    <x v="40"/>
    <s v="O22640200002"/>
    <s v="BOD"/>
    <n v="2264020"/>
    <m/>
    <s v="00383012001 DEPOSITO DE EFECTIVO, DEPOSITANTE: AGENCIA BOLIVIANA DE CORREOS, CONCEPTO: REGIONAL SUCRE 3-8/02/2025, CUENTA DE DEPOSITO: CUENTA UNICA DEL TESORO"/>
    <m/>
    <m/>
    <m/>
    <m/>
    <m/>
    <m/>
    <n v="0"/>
    <n v="4132"/>
    <s v="NO_CONCILIADO"/>
  </r>
  <r>
    <x v="10"/>
    <m/>
    <x v="10"/>
    <x v="40"/>
    <s v="O22640210002"/>
    <s v="BOD"/>
    <n v="2264021"/>
    <m/>
    <s v="00383012001 DEPOSITO DE EFECTIVO, DEPOSITANTE: AGENCIA BOLIVIANA DE CORREOS, CONCEPTO: REGIONAL TARIJA 1-7/02/2025, CUENTA DE DEPOSITO: CUENTA UNICA DEL TESORO"/>
    <m/>
    <m/>
    <m/>
    <m/>
    <m/>
    <m/>
    <n v="0"/>
    <n v="2381"/>
    <s v="NO_CONCILIADO"/>
  </r>
  <r>
    <x v="10"/>
    <m/>
    <x v="10"/>
    <x v="40"/>
    <s v="O22640240002"/>
    <s v="BOD"/>
    <n v="2264024"/>
    <m/>
    <s v="00383012001 DEPOSITO DE EFECTIVO, DEPOSITANTE: AGENCIA BOLIVIANA DE CORREOS, CONCEPTO: REGIONAL ORURO 1-7/02/2025, CUENTA DE DEPOSITO: CUENTA UNICA DEL TESORO"/>
    <m/>
    <m/>
    <m/>
    <m/>
    <m/>
    <m/>
    <n v="0"/>
    <n v="1101"/>
    <s v="NO_CONCILIADO"/>
  </r>
  <r>
    <x v="10"/>
    <m/>
    <x v="10"/>
    <x v="40"/>
    <s v="O22640250002"/>
    <s v="BOD"/>
    <n v="2264025"/>
    <m/>
    <s v="00383012001 DEPOSITO DE EFECTIVO, DEPOSITANTE: AGENCIA BOLIVIANA DE CORREOS, CONCEPTO: REGIONAL BENI 1-11/02/2025, CUENTA DE DEPOSITO: CUENTA UNICA DEL TESORO"/>
    <m/>
    <m/>
    <m/>
    <m/>
    <m/>
    <m/>
    <n v="0"/>
    <n v="3381"/>
    <s v="NO_CONCILIADO"/>
  </r>
  <r>
    <x v="10"/>
    <m/>
    <x v="10"/>
    <x v="40"/>
    <s v="O22640260002"/>
    <s v="BOD"/>
    <n v="2264026"/>
    <m/>
    <s v="00383012001 DEPOSITO DE EFECTIVO, DEPOSITANTE: AGENCIA BOLIVIANA DE CORREOS, CONCEPTO: REGIONAL COCHABAMBA 17-25/01/2025, CUENTA DE DEPOSITO: CUENTA UNICA DEL TESORO"/>
    <m/>
    <m/>
    <m/>
    <m/>
    <m/>
    <m/>
    <n v="0"/>
    <n v="23734"/>
    <s v="NO_CONCILIADO"/>
  </r>
  <r>
    <x v="10"/>
    <m/>
    <x v="10"/>
    <x v="40"/>
    <s v="O22640270002"/>
    <s v="BOD"/>
    <n v="2264027"/>
    <m/>
    <s v="00383012001 DEPOSITO DE EFECTIVO, DEPOSITANTE: AGENCIA BOLIVIANA DE CORREOS, CONCEPTO: REGIONAL COCHABAMBA 5-8/02/2025, CUENTA DE DEPOSITO: CUENTA UNICA DEL TESORO"/>
    <m/>
    <m/>
    <m/>
    <m/>
    <m/>
    <m/>
    <n v="0"/>
    <n v="5203"/>
    <s v="NO_CONCILIADO"/>
  </r>
  <r>
    <x v="10"/>
    <m/>
    <x v="10"/>
    <x v="40"/>
    <s v="O22640290002"/>
    <s v="BOD"/>
    <n v="2264029"/>
    <m/>
    <s v="00383012001 DEPOSITO DE EFECTIVO, DEPOSITANTE: AGENCIA BOLIVIANA DE CORREOS, CONCEPTO: REGIONAL POTOSI 3-7/02/2025, CUENTA DE DEPOSITO: CUENTA UNICA DEL TESORO"/>
    <m/>
    <m/>
    <m/>
    <m/>
    <m/>
    <m/>
    <n v="0"/>
    <n v="1473"/>
    <s v="NO_CONCILIADO"/>
  </r>
  <r>
    <x v="10"/>
    <m/>
    <x v="10"/>
    <x v="40"/>
    <s v="O22640320002"/>
    <s v="BOD"/>
    <n v="2264032"/>
    <m/>
    <s v="00383012001 DEPOSITO DE EFECTIVO, DEPOSITANTE: AGENCIA BOLIVIANA DE CORREOS, CONCEPTO: REGIONAL ORURO 13-18/01/2025, CUENTA DE DEPOSITO: CUENTA UNICA DEL TESORO"/>
    <m/>
    <m/>
    <m/>
    <m/>
    <m/>
    <m/>
    <n v="0"/>
    <n v="1536"/>
    <s v="NO_CONCILIADO"/>
  </r>
  <r>
    <x v="10"/>
    <m/>
    <x v="10"/>
    <x v="40"/>
    <s v="O22640450002"/>
    <s v="BOD"/>
    <n v="2264045"/>
    <m/>
    <s v="00383012001 DEPOSITO DE EFECTIVO, DEPOSITANTE: AGENCIA BOLIVIANA DE CORREOS, CONCEPTO: REGIONAL ORURO 27-31/01/2025, CUENTA DE DEPOSITO: CUENTA UNICA DEL TESORO"/>
    <m/>
    <m/>
    <m/>
    <m/>
    <m/>
    <m/>
    <n v="0"/>
    <n v="1756"/>
    <s v="NO_CONCILIADO"/>
  </r>
  <r>
    <x v="10"/>
    <m/>
    <x v="10"/>
    <x v="40"/>
    <s v="O22640520002"/>
    <s v="BOD"/>
    <n v="2264052"/>
    <m/>
    <s v="00383012001 DEPOSITO DE EFECTIVO, DEPOSITANTE: AGENCIA BOLIVIANA DE CORREOS, CONCEPTO: REGIONAL ORURO 10-15/02/2025, CUENTA DE DEPOSITO: CUENTA UNICA DEL TESORO"/>
    <m/>
    <m/>
    <m/>
    <m/>
    <m/>
    <m/>
    <n v="0"/>
    <n v="1941"/>
    <s v="NO_CONCILIADO"/>
  </r>
  <r>
    <x v="10"/>
    <m/>
    <x v="10"/>
    <x v="40"/>
    <s v="O22640480002"/>
    <s v="BOD"/>
    <n v="2264048"/>
    <m/>
    <s v="00383012001 DEPOSITO DE EFECTIVO, DEPOSITANTE: AGENCIA BOLIVIANA DE CORREOS, CONCEPTO: REGIONAL TARIJA 10-15/02/2025, CUENTA DE DEPOSITO: CUENTA UNICA DEL TESORO"/>
    <m/>
    <m/>
    <m/>
    <m/>
    <m/>
    <m/>
    <n v="0"/>
    <n v="3069"/>
    <s v="NO_CONCILIADO"/>
  </r>
  <r>
    <x v="10"/>
    <m/>
    <x v="10"/>
    <x v="40"/>
    <s v="O22640500002"/>
    <s v="BOD"/>
    <n v="2264050"/>
    <m/>
    <s v="00383012001 DEPOSITO DE EFECTIVO, DEPOSITANTE: AGENCIA BOLIVIANA DE CORREOS, CONCEPTO: REGIONAL SUCRE 10-15/02/2025, CUENTA DE DEPOSITO: CUENTA UNICA DEL TESORO"/>
    <m/>
    <m/>
    <m/>
    <m/>
    <m/>
    <m/>
    <n v="0"/>
    <n v="3184"/>
    <s v="NO_CONCILIADO"/>
  </r>
  <r>
    <x v="10"/>
    <m/>
    <x v="10"/>
    <x v="40"/>
    <s v="O22640530002"/>
    <s v="BOD"/>
    <n v="2264053"/>
    <m/>
    <s v="00383012001 DEPOSITO DE EFECTIVO, DEPOSITANTE: AGENCIA BOLIVIANA DE CORREOS, CONCEPTO: REGIONAL COCHABAMBA 10-15/02/2025, CUENTA DE DEPOSITO: CUENTA UNICA DEL TESORO"/>
    <m/>
    <m/>
    <m/>
    <m/>
    <m/>
    <m/>
    <n v="0"/>
    <n v="14751"/>
    <s v="NO_CONCILIADO"/>
  </r>
  <r>
    <x v="10"/>
    <m/>
    <x v="10"/>
    <x v="40"/>
    <s v="O22640580002"/>
    <s v="BOD"/>
    <n v="2264058"/>
    <m/>
    <s v="00383012001 DEPOSITO DE EFECTIVO, DEPOSITANTE: AGENCIA BOLIVIANA DE CORREOS, CONCEPTO: REGIONAL SANTA CRUZ 1-31/12/2024, CUENTA DE DEPOSITO: CUENTA UNICA DEL TESORO"/>
    <m/>
    <m/>
    <m/>
    <m/>
    <m/>
    <m/>
    <n v="0"/>
    <n v="43542.5"/>
    <s v="NO_CONCILIADO"/>
  </r>
  <r>
    <x v="10"/>
    <m/>
    <x v="10"/>
    <x v="40"/>
    <s v="O22640590002"/>
    <s v="BOD"/>
    <n v="2264059"/>
    <m/>
    <s v="00383012001 DEPOSITO DE EFECTIVO, DEPOSITANTE: AGENCIA BOLIVIANA DE CORREOS, CONCEPTO: REGIONAL PANDO 11-21/11/2024, CUENTA DE DEPOSITO: CUENTA UNICA DEL TESORO"/>
    <m/>
    <m/>
    <m/>
    <m/>
    <m/>
    <m/>
    <n v="0"/>
    <n v="3039"/>
    <s v="NO_CONCILIADO"/>
  </r>
  <r>
    <x v="10"/>
    <m/>
    <x v="10"/>
    <x v="40"/>
    <s v="O22640610002"/>
    <s v="BOD"/>
    <n v="2264061"/>
    <m/>
    <s v="00383012001 DEPOSITO DE EFECTIVO, DEPOSITANTE: AGENCIA BOLIVIANA DE CORREOS, CONCEPTO: REGIONAL PANDO 21-30/11/2024, CUENTA DE DEPOSITO: CUENTA UNICA DEL TESORO"/>
    <m/>
    <m/>
    <m/>
    <m/>
    <m/>
    <m/>
    <n v="0"/>
    <n v="3436"/>
    <s v="NO_CONCILIADO"/>
  </r>
  <r>
    <x v="17"/>
    <m/>
    <x v="17"/>
    <x v="40"/>
    <s v="O22641060002"/>
    <s v="BOD"/>
    <n v="2264106"/>
    <m/>
    <s v="00046171101 DEPOSITO DE EFECTIVO, DEPOSITANTE: IMPORTADORA AVENFARMA S.R.L., CONCEPTO: SANCION JURIDICA, CUENTA DE DEPOSITO: CUENTA UNICA DEL TESORO"/>
    <m/>
    <m/>
    <m/>
    <m/>
    <m/>
    <m/>
    <n v="0"/>
    <n v="1000"/>
    <s v="NO_CONCILIADO"/>
  </r>
  <r>
    <x v="28"/>
    <m/>
    <x v="28"/>
    <x v="40"/>
    <s v="O22641090002"/>
    <s v="BOD"/>
    <n v="2264109"/>
    <m/>
    <s v="00016011101 DEPOSITO DE EFECTIVO, DEPOSITANTE: NEISA NELLY HUANCA SANTA CRUZ, CONCEPTO: DEVOLUCION, CUENTA DE DEPOSITO: CUENTA UNICA DEL TESORO"/>
    <m/>
    <m/>
    <m/>
    <m/>
    <m/>
    <m/>
    <n v="0"/>
    <n v="18"/>
    <s v="NO_CONCILIADO"/>
  </r>
  <r>
    <x v="28"/>
    <m/>
    <x v="28"/>
    <x v="40"/>
    <s v="O22641100002"/>
    <s v="BOD"/>
    <n v="2264110"/>
    <m/>
    <s v="00016011101 DEPOSITO DE EFECTIVO, DEPOSITANTE: PEDRO PIZA MAMANI, CONCEPTO: DEVOLUCION, CUENTA DE DEPOSITO: CUENTA UNICA DEL TESORO"/>
    <m/>
    <m/>
    <m/>
    <m/>
    <m/>
    <m/>
    <n v="0"/>
    <n v="18"/>
    <s v="NO_CONCILIADO"/>
  </r>
  <r>
    <x v="28"/>
    <m/>
    <x v="28"/>
    <x v="40"/>
    <s v="O22641110002"/>
    <s v="BOD"/>
    <n v="2264111"/>
    <m/>
    <s v="00016011101 DEPOSITO DE EFECTIVO, DEPOSITANTE: ELIAS MARIO MAMANI MONTECINOS, CONCEPTO: DEVOLUCION, CUENTA DE DEPOSITO: CUENTA UNICA DEL TESORO"/>
    <m/>
    <m/>
    <m/>
    <m/>
    <m/>
    <m/>
    <n v="0"/>
    <n v="18"/>
    <s v="NO_CONCILIADO"/>
  </r>
  <r>
    <x v="28"/>
    <m/>
    <x v="28"/>
    <x v="40"/>
    <s v="O22641130002"/>
    <s v="BOD"/>
    <n v="2264113"/>
    <m/>
    <s v="00016011101 DEPOSITO DE EFECTIVO, DEPOSITANTE: SIMON FLORES JULIAN, CONCEPTO: DEVOLUCION, CUENTA DE DEPOSITO: CUENTA UNICA DEL TESORO"/>
    <m/>
    <m/>
    <m/>
    <m/>
    <m/>
    <m/>
    <n v="0"/>
    <n v="18"/>
    <s v="NO_CONCILIADO"/>
  </r>
  <r>
    <x v="90"/>
    <m/>
    <x v="90"/>
    <x v="40"/>
    <s v="B22637680002"/>
    <s v="BOD"/>
    <n v="2263768"/>
    <m/>
    <s v="00099021001 DEP.DE CHEQ.AJENOS,RET.DE CAM.,CONCEPTO: DEVOLUCION DE RECURSOS,DEP.: CONTRALORIA GENERAL DEL ESTADO , PROCEDENCIA: BANCO UNION S.A., CHEQUE: 9350, FECHA DE EMISION:27/02/2025"/>
    <m/>
    <m/>
    <m/>
    <m/>
    <m/>
    <m/>
    <n v="0"/>
    <n v="3523.16"/>
    <s v="NO_CONCILIADO"/>
  </r>
  <r>
    <x v="90"/>
    <m/>
    <x v="90"/>
    <x v="40"/>
    <s v="B22637690002"/>
    <s v="BOD"/>
    <n v="2263769"/>
    <m/>
    <s v="00680012001 DEP.DE CHEQ.AJENOS,RET.DE CAM.,CONCEPTO: DEVOLUCION DE RECURSOS,DEP.: CONTRALORIA GENERAL DEL ESTADO , PROCEDENCIA: BANCO UNION S.A., CHEQUE: 9349, FECHA DE EMISION:26/02/2025"/>
    <m/>
    <m/>
    <m/>
    <m/>
    <m/>
    <m/>
    <n v="0"/>
    <n v="120"/>
    <s v="NO_CONCILIADO"/>
  </r>
  <r>
    <x v="72"/>
    <m/>
    <x v="72"/>
    <x v="40"/>
    <s v="B22637940002"/>
    <s v="BOD"/>
    <n v="2263794"/>
    <m/>
    <s v="00070011102 DEP.DE CHEQ.AJENOS,RET.DE CAM.,CONCEPTO: DEVOLUCION DE PASAJES AEREOS BOA,DEP.: MTEPS , PROCEDENCIA: BANCO UNION S.A., CHEQUE: 11525, FECHA DE EMISION:27/02/2025"/>
    <m/>
    <m/>
    <m/>
    <m/>
    <m/>
    <m/>
    <n v="0"/>
    <n v="5413"/>
    <s v="NO_CONCILIADO"/>
  </r>
  <r>
    <x v="99"/>
    <m/>
    <x v="99"/>
    <x v="40"/>
    <s v="B22638040002"/>
    <s v="BOD"/>
    <n v="2263804"/>
    <m/>
    <s v="00213012001 DEP.DE CHEQ.AJENOS,RET.DE CAM.,CONCEPTO: DEVOLUCIONES VIATICOS,DEP.: SENAMHI , PROCEDENCIA: BANCO UNION S.A., CHEQUE: 295, FECHA DE EMISION:27/02/2025"/>
    <m/>
    <m/>
    <m/>
    <m/>
    <m/>
    <m/>
    <n v="0"/>
    <n v="1100"/>
    <s v="NO_CONCILIADO"/>
  </r>
  <r>
    <x v="66"/>
    <m/>
    <x v="66"/>
    <x v="40"/>
    <s v="B22638380002"/>
    <s v="BOD"/>
    <n v="2263838"/>
    <m/>
    <s v="00578012002 DEP.DE CHEQ.AJENOS,RET.DE CAM.,CONCEPTO: REVERSION,DEP.: BOLIVIANA DE AVIACION , PROCEDENCIA: BANCO UNION S.A., CHEQUE: 19527, FECHA DE EMISION:28/02/2025"/>
    <m/>
    <m/>
    <m/>
    <m/>
    <m/>
    <m/>
    <n v="0"/>
    <n v="58044.98"/>
    <s v="NO_CONCILIADO"/>
  </r>
  <r>
    <x v="75"/>
    <m/>
    <x v="75"/>
    <x v="40"/>
    <s v="B22638420002"/>
    <s v="BOD"/>
    <n v="2263842"/>
    <m/>
    <s v="00253014221 DEP.DE CHEQ.AJENOS,RET.DE CAM.,CONCEPTO: PARA PROYECTO DE RIEGO CHUÑAVI,DEP.: GAD LA PAZ , PROCEDENCIA: BANCO UNION S.A., CHEQUE: 1852, FECHA DE EMISION:27/02/2025"/>
    <m/>
    <m/>
    <m/>
    <m/>
    <m/>
    <m/>
    <n v="0"/>
    <n v="3253117.33"/>
    <s v="NO_CONCILIADO"/>
  </r>
  <r>
    <x v="75"/>
    <m/>
    <x v="75"/>
    <x v="40"/>
    <s v="B22638430002"/>
    <s v="BOD"/>
    <n v="2263843"/>
    <m/>
    <s v="00253014221 DEP.DE CHEQ.AJENOS,RET.DE CAM.,CONCEPTO: PARA PROYECTO PATAMANTA,DEP.: GAD LA PAZ , PROCEDENCIA: BANCO UNION S.A., CHEQUE: 1855, FECHA DE EMISION:27/02/2025"/>
    <m/>
    <m/>
    <m/>
    <m/>
    <m/>
    <m/>
    <n v="0"/>
    <n v="5075950.92"/>
    <s v="NO_CONCILIADO"/>
  </r>
  <r>
    <x v="0"/>
    <m/>
    <x v="0"/>
    <x v="40"/>
    <s v="B22638730002"/>
    <s v="BOD"/>
    <n v="2263873"/>
    <m/>
    <s v="00099021001 DEP.DE CHEQ.AJENOS,RET.DE CAM.,CONCEPTO: DEPÓSITO,DEP.: JAVIER ALACHI DORADO , PROCEDENCIA: BANCO UNION S.A., CHEQUE: 213514, FECHA DE EMISION:28/02/2025"/>
    <m/>
    <m/>
    <m/>
    <m/>
    <m/>
    <m/>
    <n v="0"/>
    <n v="2618.6999999999998"/>
    <s v="NO_CONCILIADO"/>
  </r>
  <r>
    <x v="70"/>
    <m/>
    <x v="70"/>
    <x v="40"/>
    <s v="B22638800002"/>
    <s v="BOD"/>
    <n v="2263880"/>
    <m/>
    <s v="00595012003 DEP.DE CHEQ.AJENOS,RET.DE CAM.,CONCEPTO: DEVOLUCION DE VIATICOS EN DEMASIA - DAVID ESCOBAR,DEP.: GESTORA DE PENSIONES , PROCEDENCIA: BANCO UNION S.A., CHEQUE: 1975, FECHA DE EMISION:27/02/2025"/>
    <m/>
    <m/>
    <m/>
    <m/>
    <m/>
    <m/>
    <n v="0"/>
    <n v="222"/>
    <s v="NO_CONCILIADO"/>
  </r>
  <r>
    <x v="59"/>
    <m/>
    <x v="59"/>
    <x v="40"/>
    <s v="B22638960002"/>
    <s v="BOD"/>
    <n v="2263896"/>
    <m/>
    <s v="00342012001 DEP.DE CHEQ.AJENOS,RET.DE CAM.,CONCEPTO: DEVOLUCION PAGO EN EXCESO,DEP.: AGENCIA ESTATAL DE VIVIENDA , PROCEDENCIA: BANCO UNION S.A., CHEQUE: 804, FECHA DE EMISION:17/02/2025"/>
    <m/>
    <m/>
    <m/>
    <m/>
    <m/>
    <m/>
    <n v="0"/>
    <n v="550.79"/>
    <s v="NO_CONCILIADO"/>
  </r>
  <r>
    <x v="59"/>
    <m/>
    <x v="59"/>
    <x v="40"/>
    <s v="B22638980002"/>
    <s v="BOD"/>
    <n v="2263898"/>
    <m/>
    <s v="00342012001 DEP.DE CHEQ.AJENOS,RET.DE CAM.,CONCEPTO: EJECUCION GARANTIA LPZ,DEP.: AGENCIA ESTATAL DE VIVIENDA , PROCEDENCIA: BANCO UNION S.A., CHEQUE: 809, FECHA DE EMISION:20/02/2025"/>
    <m/>
    <m/>
    <m/>
    <m/>
    <m/>
    <m/>
    <n v="0"/>
    <n v="19305"/>
    <s v="NO_CONCILIADO"/>
  </r>
  <r>
    <x v="59"/>
    <m/>
    <x v="59"/>
    <x v="40"/>
    <s v="B22639000002"/>
    <s v="BOD"/>
    <n v="2263900"/>
    <m/>
    <s v="00342012001 DEP.DE CHEQ.AJENOS,RET.DE CAM.,CONCEPTO: EJECUCION GARANTIA LPZ,DEP.: AGENCIA ESTATAL DE VIVIENDA , PROCEDENCIA: BANCO UNION S.A., CHEQUE: 810, FECHA DE EMISION:20/02/2025"/>
    <m/>
    <m/>
    <m/>
    <m/>
    <m/>
    <m/>
    <n v="0"/>
    <n v="12330"/>
    <s v="NO_CONCILIADO"/>
  </r>
  <r>
    <x v="17"/>
    <m/>
    <x v="17"/>
    <x v="40"/>
    <s v="B22639010002"/>
    <s v="BOD"/>
    <n v="2263901"/>
    <m/>
    <s v="00046171101 DEP.DE CHEQ.AJENOS,RET.DE CAM.,CONCEPTO: PAGO POR SANCION,DEP.: LABORATORIOS EUROFARMA BOLIVIA S.A. , PROCEDENCIA: BANCO NACIONAL DE BOLIVIA S.A., CHEQUE: 6738005, FECHA DE EMISION:26/02/2025"/>
    <m/>
    <m/>
    <m/>
    <m/>
    <m/>
    <m/>
    <n v="0"/>
    <n v="2000"/>
    <s v="NO_CONCILIADO"/>
  </r>
  <r>
    <x v="36"/>
    <m/>
    <x v="36"/>
    <x v="40"/>
    <s v="B22639050002"/>
    <s v="BOD"/>
    <n v="2263905"/>
    <m/>
    <s v="00099021001 DEP.DE CHEQ.AJENOS,RET.DE CAM.,CONCEPTO: DEVOLUCION DE RECURSOS,DEP.: RAQUEL LOPEZ COAQUIRA , PROCEDENCIA: BANCO UNION S.A., CHEQUE: 380, FECHA DE EMISION:20/02/2025/DJBR"/>
    <m/>
    <m/>
    <m/>
    <m/>
    <m/>
    <m/>
    <n v="0"/>
    <n v="1344.91"/>
    <s v="NO_CONCILIADO"/>
  </r>
  <r>
    <x v="36"/>
    <m/>
    <x v="36"/>
    <x v="40"/>
    <s v="B22639090002"/>
    <s v="BOD"/>
    <n v="2263909"/>
    <m/>
    <s v="00099021001 DEP.DE CHEQ.AJENOS,RET.DE CAM.,CONCEPTO: DEVOLUCION DE RECURSOS,DEP.: RAQUEL LOPEZ COAQUIRA , PROCEDENCIA: BANCO UNION S.A., CHEQUE: 375, FECHA DE EMISION:19/02/2025/DJBR"/>
    <m/>
    <m/>
    <m/>
    <m/>
    <m/>
    <m/>
    <n v="0"/>
    <n v="1000"/>
    <s v="NO_CONCILIADO"/>
  </r>
  <r>
    <x v="36"/>
    <m/>
    <x v="36"/>
    <x v="40"/>
    <s v="B22639110002"/>
    <s v="BOD"/>
    <n v="2263911"/>
    <m/>
    <s v="00099021001 DEP.DE CHEQ.AJENOS,RET.DE CAM.,CONCEPTO: DEVOLUCION DE RECURSOS,DEP.: RAQUEL LOPEZ COAQUIRA , PROCEDENCIA: BANCO UNION S.A., CHEQUE: 376, FECHA DE EMISION:19/02/2025/DJBR"/>
    <m/>
    <m/>
    <m/>
    <m/>
    <m/>
    <m/>
    <n v="0"/>
    <n v="799.83"/>
    <s v="NO_CONCILIADO"/>
  </r>
  <r>
    <x v="29"/>
    <m/>
    <x v="29"/>
    <x v="40"/>
    <s v="Q21795170002"/>
    <s v="CRV"/>
    <n v="2179517"/>
    <m/>
    <s v="NUMERO DE LIBRETA CUT: 00599079203 OPERACIÓN E82 TRANSFERENCIA BDP FINPRO A LA CUT DESEMBOLSO 5 FINPRO 29 OP 20029 IMPLEMENTACION PLANTA DE TRANSFORMACION DE PRODUCTOS DE LA AMAZONIA BOLIVIANA"/>
    <m/>
    <m/>
    <m/>
    <m/>
    <m/>
    <m/>
    <n v="0"/>
    <n v="797699.57"/>
    <s v="NO_CONCILIADO"/>
  </r>
  <r>
    <x v="60"/>
    <m/>
    <x v="60"/>
    <x v="40"/>
    <s v="S11210840002"/>
    <s v="CRV"/>
    <n v="1121084"/>
    <m/>
    <s v="||11VO. DESEMB. A FAVOR DEL TGN DESTINADO A FINANCIAR EL FIDEICOMISO DE APOYO A LA REACTIVACIÓN DE LA INV. PUB. (FARIP) SG. NOTA: MEFP/VTCP/DGCP/UEPS/N°093/2025 (TRAM-3815) DE LA FECHA, EN EL MARCO DE LA RD N°149/2021, CONT. SANO-DLBCI N°5/2022 MODIF. Y DOC. ADJUNTO. ABONO EN LA LIB.00099021001-&quot;TGN-RECURSOS ORDINARIOS&quot; POR EL 11VO DESEMB.A FAVOR DEL TGN FIN. FARIP"/>
    <m/>
    <m/>
    <m/>
    <m/>
    <m/>
    <m/>
    <n v="0"/>
    <n v="12682733"/>
    <s v="NO_CONCILIADO"/>
  </r>
  <r>
    <x v="66"/>
    <m/>
    <x v="66"/>
    <x v="40"/>
    <s v="S11211060001"/>
    <s v="DEV"/>
    <n v="1121106"/>
    <m/>
    <s v="||TRANSFERENCIA DE FONDOS SG. NOTA MEFP/VTCP/DGCP/UF/N°052/2025 (TRAM-283) DE LA FECHA, REF.: DÉBITO AUTOMÁTICO A LA EMPRESA PÚBLICA NACIONAL ESTRATEGICA BOLIVIANA DE AVIACION EN FAVOR DEL FIDEICOMISO FINPRO. DE LA LIBRETA 00578012002 BOA-BOLIVIANA DE AVIACION-INGRESOS"/>
    <m/>
    <m/>
    <m/>
    <m/>
    <m/>
    <m/>
    <n v="4039945.19"/>
    <n v="0"/>
    <s v="NO_CONCILIADO"/>
  </r>
  <r>
    <x v="6"/>
    <m/>
    <x v="6"/>
    <x v="40"/>
    <s v="Q21797670002"/>
    <s v="CRV"/>
    <n v="2179767"/>
    <m/>
    <s v="NUMERO DE LIBRETA CUT: 00099021001 OPERACIÓN E75 TRANSFERENCIA DE LA CUENTA FISCAL BUN A LA CUT EN MN TRANSF.FDOS.AL.BCB GOBIERNO AUTONOMO MUNICIPAL DE COLQUENCHA CITE: GAMC/MPM/MAE/0020/2025 CUENTA CUT 3987 LIBRETA NÂ° 00099021001"/>
    <m/>
    <m/>
    <m/>
    <m/>
    <m/>
    <m/>
    <n v="0"/>
    <n v="1184237.04"/>
    <s v="NO_CONCILIADO"/>
  </r>
  <r>
    <x v="68"/>
    <m/>
    <x v="68"/>
    <x v="40"/>
    <s v="Q21797680002"/>
    <s v="CRV"/>
    <n v="2179768"/>
    <m/>
    <s v="NUMERO DE LIBRETA CUT: 00373024105 OPERACIÓN E75 TRANSFERENCIA DE LA CUENTA FISCAL BUN A LA CUT EN MN TRANSF.FDOS.AL.BCB GOBIERNO AUTONOMO MUNICIPAL DE BELLA FLOR CITE: GAMBF 82/2025 CUENTA CUT 3987 LIBRETA NÂ° 00373024105"/>
    <m/>
    <m/>
    <m/>
    <m/>
    <m/>
    <m/>
    <n v="0"/>
    <n v="49.05"/>
    <s v="NO_CONCILIADO"/>
  </r>
  <r>
    <x v="86"/>
    <m/>
    <x v="86"/>
    <x v="40"/>
    <s v="G30492180002"/>
    <s v="CRV"/>
    <n v="22742"/>
    <m/>
    <s v="DEVOLUCIÓN DE FONDOS SOLICITUD 054027-22742 DE ADMINISTRACION DE SERVICIOS PORTUARIOS BOLIVIA REF.: H.R.221. TPA, CERTIFICACION DE CONFORMIDAD, SOLICITUD DE PAGO SEGUNDA QUINCENA DE ENERO 2025-IMPORTACION, FACTURAS NROS. 306350, 306351, 306, SEGÚN R.D. NO.025/2023. LIB. 00594012001 ASP-B FONDO DE OPERACIONES"/>
    <m/>
    <m/>
    <m/>
    <m/>
    <m/>
    <m/>
    <n v="0"/>
    <n v="1587627.43"/>
    <s v="NO_CONCILIADO"/>
  </r>
  <r>
    <x v="86"/>
    <m/>
    <x v="86"/>
    <x v="40"/>
    <s v="G30492190002"/>
    <s v="CRV"/>
    <n v="22739"/>
    <m/>
    <s v="DEVOLUCIÓN DE FONDOS SOLICITUD 054030-22739 DE ADMINISTRACION DE SERVICIOS PORTUARIOS BOLIVIA REF.: H.R.222. TPA, CERTIFICACION DE CONFORMIDAD, SOLICITUD DE PAGO DE LA SEGUNDA QUINCENA DE ENERO 2025-EXPORTACION, FACTURA NROS. 306347, 306348, SEGÚN R.D. NO.025/2023. LIB. 00594012001 ASP-B FONDO DE OPERACIONES"/>
    <m/>
    <m/>
    <m/>
    <m/>
    <m/>
    <m/>
    <n v="0"/>
    <n v="87971.97"/>
    <s v="NO_CONCILIADO"/>
  </r>
  <r>
    <x v="86"/>
    <m/>
    <x v="86"/>
    <x v="40"/>
    <s v="G30492200002"/>
    <s v="CRV"/>
    <n v="22758"/>
    <m/>
    <s v="DEVOLUCIÓN DE FONDOS SOLICITUD 054057-22758 DE ADMINISTRACION DE SERVICIOS PORTUARIOS BOLIVIA REF.: H.R.219. TPA, CERTIFICACION DE CONFORMIDAD Y SOLICITUD DE PAGO A TPA POR CONEXION REEFER SEGUNDA QUINCENA ENERO 2025, FACTURA NRO. 306353, SEGÚN R.D. NO.025/2023. LIB. 00594012001 ASP-B FONDO DE OPERACIONES"/>
    <m/>
    <m/>
    <m/>
    <m/>
    <m/>
    <m/>
    <n v="0"/>
    <n v="8105.62"/>
    <s v="NO_CONCILIADO"/>
  </r>
  <r>
    <x v="86"/>
    <m/>
    <x v="86"/>
    <x v="40"/>
    <s v="G30492210002"/>
    <s v="CRV"/>
    <n v="22759"/>
    <m/>
    <s v="DEVOLUCIÓN DE FONDOS SOLICITUD 054056-22759 DE ADMINISTRACION DE SERVICIOS PORTUARIOS BOLIVIA REF.: H.R. 529, TISUR/MATARANI, PAGO DEL ARRENDAMIENTO DEL INMUEBLE PARA EL FUNCIONAMIENTO DE LAS OFICINAS CORRESPONDIENTE AL MES DE FEBRERO, SEGÚN R.D. NO.025/2023. LIB. 00594012001 ASP-B FONDO DE OPERACIONES"/>
    <m/>
    <m/>
    <m/>
    <m/>
    <m/>
    <m/>
    <n v="0"/>
    <n v="6509.06"/>
    <s v="NO_CONCILIADO"/>
  </r>
  <r>
    <x v="14"/>
    <m/>
    <x v="14"/>
    <x v="40"/>
    <s v="G30492250002"/>
    <s v="CRV"/>
    <n v="22763"/>
    <m/>
    <s v="DEVOLUCIÓN DE FONDOS SOLICITUD 054063-22763 DE TESORO GENERAL DE LA NACION REF.: PAGO A LA EMPRESA IN CONTINU ET SERVICE POR LA ENTREGA DE 47.500 PASAPORTES CON CHIP ELECTRONICO SEGUN FACTURA NRO FACV33845, INFORME MEFP/VTCP/DGPOT/UOTGN/NRO, SEGÚN R.D. 025/2023. LIB. 00099021001 TGN-RECURSOS ORDINARIOS (3987)"/>
    <m/>
    <m/>
    <m/>
    <m/>
    <m/>
    <m/>
    <n v="0"/>
    <n v="2121460.2000000002"/>
    <s v="NO_CONCILIADO"/>
  </r>
  <r>
    <x v="7"/>
    <m/>
    <x v="7"/>
    <x v="40"/>
    <s v="S11211740003"/>
    <s v="COB"/>
    <n v="1121174"/>
    <m/>
    <s v="||TRANSFERENCIA DE FONDOS S/G MENSAJES SWIFT NROS. 3004-3006 EN ATENCIÓN A NOTA: DGAC/DAF/FIN/NE-0008/25 DE F.29/1/2025 (HRE-TGL-1866) ENVIADO POR LA DIRECCIÓN GENERAL DE AERONÁUTICA CIVIL (SECTOR PÚBLICO). DÉBITO DE LA LIBRETA 00117012001 DGAC, REPOSICIÓN ÚTILES DE ESCRITORIO."/>
    <m/>
    <m/>
    <m/>
    <m/>
    <m/>
    <m/>
    <n v="60"/>
    <n v="0"/>
    <s v="NO_CONCILIADO"/>
  </r>
  <r>
    <x v="13"/>
    <m/>
    <x v="13"/>
    <x v="40"/>
    <s v="S11211070004"/>
    <s v="COB"/>
    <n v="1121107"/>
    <m/>
    <s v="||TRANSF. DE FONDOS AL EXTERIOR.SEGUN SOL.053848-22606 YPFB DE 6/2/2025 REF.: PAGO A FAVOR DE GALILEO TRADING DMCC POR CONCEPTO DE 2DO POST PAGO SUM HIDR LIQ OCCIDENTE 2024 OP UPCA 2302 HR DCIM 27695 2024 PROC 94, POR EUR 1.580.330,86 EQUIV. A USD 1.645.748,72 LIB.00513012004 LBP-YPFB-UNICOMERCIAL (4030005415/1-2188907)COM.TRNSF. 22.579,69 SWIFT BS300-UT.ES60"/>
    <m/>
    <m/>
    <m/>
    <m/>
    <m/>
    <m/>
    <n v="22939.69"/>
    <n v="0"/>
    <s v="NO_CONCILIADO"/>
  </r>
  <r>
    <x v="66"/>
    <m/>
    <x v="66"/>
    <x v="40"/>
    <s v="S11211110001"/>
    <s v="COB"/>
    <n v="1121111"/>
    <m/>
    <s v="COBRO DE||ÚTILES DE ESCRITORIO SG. NOTA MEFP/VTCP/DGCP/UF/N°283/2025 POR REGISTRO DE COMPROB. CONTABLE N°1121106, REF.: DÉBITO AUTOMÁTICO A LA EMPRESA PÚBLICA NACIONAL ESTRATEGICA BOLIVIANA DE AVIACIÓN EN FAVOR DEL FIDEICOMISO FINPRO. COSTO ÚTILES DE ESCRITORIO DE LA LIBRETA 00578012002 BOA-BOLIVIANA DE AVIACION-INGRESOS"/>
    <m/>
    <m/>
    <m/>
    <m/>
    <m/>
    <m/>
    <n v="60"/>
    <n v="0"/>
    <s v="NO_CONCILIADO"/>
  </r>
  <r>
    <x v="13"/>
    <m/>
    <x v="13"/>
    <x v="40"/>
    <s v="S11211170001"/>
    <s v="DDC"/>
    <n v="1121117"/>
    <m/>
    <s v="||DIFERENCIAL CAMBIARIO SOL.053848-22606 TRANSFERENCIA DE FONDOS AL EXTERIOR PAGO A FAVOR DE GALILEO TRADING DMCC EUR 1.580.330,86 EN COMPLEMENTO A COMPROBANTE S-1121107 DE LA FECHA DEBITO LIB.00513012004 LBP-YPFB-UNICOMERCIAL (4030005415/1-2188907) DIFERENCIAL T/C"/>
    <m/>
    <m/>
    <m/>
    <m/>
    <m/>
    <m/>
    <n v="172097.21"/>
    <n v="0"/>
    <s v="NO_CONCILIADO"/>
  </r>
  <r>
    <x v="13"/>
    <m/>
    <x v="13"/>
    <x v="40"/>
    <s v="S11211300004"/>
    <s v="COB"/>
    <n v="1121130"/>
    <m/>
    <s v="||TRANSF. DE FONDOS AL EXTERIOR.SEGUN SOL.053846-22608 YPFB DE 6/2/2025 REF.: PAGO A FAVOR DE GALILEO TRADING DMCC POR CONCEPTO DE 4TO POST PAGO SUM HIDR LIQ OCCIDENTE 2024 OP UPCA 3 HR GPDI 33972 2024 PROC 93, POR EUR 1.779.399,16 EQUIV. A USD 1.853,057,47. LIB.00513012004 LBP-YPFB-UNICOMERCIAL (4030005415/1-2188907) COM.TRNSF. 25.423,91SWIFT BS300-UT.ES60"/>
    <m/>
    <m/>
    <m/>
    <m/>
    <m/>
    <m/>
    <n v="25783.91"/>
    <n v="0"/>
    <s v="NO_CONCILIADO"/>
  </r>
  <r>
    <x v="13"/>
    <m/>
    <x v="13"/>
    <x v="40"/>
    <s v="S11211330001"/>
    <s v="DDC"/>
    <n v="1121133"/>
    <m/>
    <s v="||DIFERENCIAL CAMBIARIO SOL.053846-22608 TRANSFERENCIA DE FONDOS AL EXTERIOR PAGO A FAVOR DE GALILEO TRADING DMCC EUR 1.779.399,16 EN COMPLEMENTO A COMPROBANTE S-1121130 DE LA FECHA DEBITO LIB.00513012004 LBP-YPFB-UNICOMERCIAL (4030005415/1-2188907) DIFERENCIAL T/C"/>
    <m/>
    <m/>
    <m/>
    <m/>
    <m/>
    <m/>
    <n v="193775.69"/>
    <n v="0"/>
    <s v="NO_CONCILIADO"/>
  </r>
  <r>
    <x v="13"/>
    <m/>
    <x v="13"/>
    <x v="40"/>
    <s v="S11211400004"/>
    <s v="COB"/>
    <n v="1121140"/>
    <m/>
    <s v="||TRANSF. DE FONDOS AL EXTERIOR.SEGUN SOL.053847-22607 YPFB DE 6/2/2025 REF.: PAGO A GALILEO TRADING DMCC POR CONCEPTO DE 3ER POST PAGO SUM HIDR LIQ OCCIDENTE 2024 OP UPCA 2703 HR GPDI 33973 2024 PROC 92, POR EUR 4.439.452,24 EQUIV. A USD 4.623.223,56 LIB.00513012004 LBP-YPFB-UNICOMERCIAL (4030005415/1-2188907) COM. 63.430,65SWIFT BS300-UT.ESCR60"/>
    <m/>
    <m/>
    <m/>
    <m/>
    <m/>
    <m/>
    <n v="63790.65"/>
    <n v="0"/>
    <s v="NO_CONCILIADO"/>
  </r>
  <r>
    <x v="13"/>
    <m/>
    <x v="13"/>
    <x v="40"/>
    <s v="S11211420001"/>
    <s v="DDC"/>
    <n v="1121142"/>
    <m/>
    <s v="||DIFERENCIAL CAMBIARIO SOL.053847-22607 TRANSFERENCIA DE FONDOS AL EXTERIOR PAGO A FAVOR DE GALILEO TRADING DMCC EUR 4.439.452,24 EN COMPLEMENTO A COMPROBANTE S-1121140 DE LA FECHA DEBITO LIB.00513012004 LBP-YPFB-UNICOMERCIAL (4030005415/1-2188907) DIFERENCIAL T/C"/>
    <m/>
    <m/>
    <m/>
    <m/>
    <m/>
    <m/>
    <n v="483454.16"/>
    <n v="0"/>
    <s v="NO_CONCILIADO"/>
  </r>
  <r>
    <x v="13"/>
    <m/>
    <x v="13"/>
    <x v="40"/>
    <s v="S11211470004"/>
    <s v="COB"/>
    <n v="1121147"/>
    <m/>
    <s v="||TRANSF. DE FONDOS AL EXTERIOR.SEGUN SOL.053851-22609 YPFB DE 6/2/2025 REF.: PAGO A FAVOR DE FUTURA ENERGY DMCC POR CONCEPTO DE 5TO POST PAGO SUM HIDR LIQ OCCIDENTE 2024 OP UPCA 216 HR GPDI 2480 2025 PROC 95, POR EUR 9.748.977,83 EQUIV. A USD 10.152.537,19 LIB.00513012004 LBP-YPFB-UNICOMERCIAL (4030005415/1-2188907) COM.TRNS 139.292,7SWIFT BS300-UT.ESCR60"/>
    <m/>
    <m/>
    <m/>
    <m/>
    <m/>
    <m/>
    <n v="139652.78"/>
    <n v="0"/>
    <s v="NO_CONCILIADO"/>
  </r>
  <r>
    <x v="13"/>
    <m/>
    <x v="13"/>
    <x v="40"/>
    <s v="S11211620001"/>
    <s v="DDC"/>
    <n v="1121162"/>
    <m/>
    <s v="||DIFERENCIAL CAMBIARIO SOL.053851-22609 TRANSFERENCIA DE FONDOS AL EXTERIOR PAGO A FAVOR DE FUTURA ENERGY DMCC EUR 9.748.977,83 EN COMPLEMENTO A COMPROBANTE S-1121147 DE LA FECHA DEBITO LIB.00513012004 LBP-YPFB-UNICOMERCIAL (4030005415/1-2188907) DIFERENCIAL T/C"/>
    <m/>
    <m/>
    <m/>
    <m/>
    <m/>
    <m/>
    <n v="1061658.8400000001"/>
    <n v="0"/>
    <s v="NO_CONCILIADO"/>
  </r>
  <r>
    <x v="7"/>
    <m/>
    <x v="7"/>
    <x v="40"/>
    <s v="S11211800003"/>
    <s v="COB"/>
    <n v="1121180"/>
    <m/>
    <s v="||TRANSFERENCIA DE FONDOS SEGÚN MENSAJES SWIFT N°2957 Y 2960, CORREOS ELECTRÓNICOS DE LA DGAC Y NAABOL DE LA FECHA Y NOTA CITE: DGAC/DAF/FIN/NE-0008/25 (HRE-TGL-1866) DE FECHA 29/01/2025 DE LA DIRECCIÓN GENERAL DE AERONÁUTICA CIVIL. (SECTOR PÚBLICO). DÉBITO DE LA LIBRETA 00117012001 DGAC, REPOSICIÓN DE ÚTILES DE ESCRITORIO."/>
    <m/>
    <m/>
    <m/>
    <m/>
    <m/>
    <m/>
    <n v="60"/>
    <n v="0"/>
    <s v="NO_CONCILIADO"/>
  </r>
  <r>
    <x v="12"/>
    <m/>
    <x v="12"/>
    <x v="40"/>
    <s v="S11210920001"/>
    <s v="COB"/>
    <n v="1121092"/>
    <m/>
    <s v="COBRO DE||ÚTILES DE ESCRITORIO SG. CITE: MEFP/VTCP/DGCP/UEPS/N°093/2025 POR EL REGISTRO DEL COMP. CONTABLE N°1121084 DEL 11VO. DESEMB. A FAVOR DEL TGN DESTINADO A FINANCIAR EL FARIP OTORGADO EN EL MARCO DE LA RD N°149/2021, CONT. SANO-DLBCI N°5/2022 MOD. Y DOC. ADJUNTO. DE LA LIBRETA 00099021001-TGN - RECURSOS ORDINARIOS COSTO ÚTILES DE ESCRITORIO CTA. 3987069001."/>
    <m/>
    <m/>
    <m/>
    <m/>
    <m/>
    <m/>
    <n v="60"/>
    <n v="0"/>
    <s v="NO_CONCILIADO"/>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5">
  <r>
    <x v="0"/>
    <m/>
    <x v="0"/>
    <x v="0"/>
    <s v="D00241200012"/>
    <s v="NTI"/>
    <n v="19592"/>
    <m/>
    <s v="PAGO A BID PRÉSTAMO 3487/BL-BO VCTO. 06-01-2025 POR CUENTA DE TGN , NTI. 019592 VALOR 06-01-2025 CAPITAL USD 2.327.020,41 INTERESES USD 1.832.360,56 CTA. 5970 CUENTA UNICA DEL TESORO DOLARES AMERICANOS LIB. 00099021001"/>
    <m/>
    <m/>
    <m/>
    <m/>
    <n v="4159380.97"/>
    <n v="0"/>
    <n v="28533353.449999999"/>
    <n v="0"/>
    <s v="NO_CONCILIADO"/>
  </r>
  <r>
    <x v="1"/>
    <m/>
    <x v="1"/>
    <x v="0"/>
    <s v="D00241260010"/>
    <s v="RVL"/>
    <n v="25920"/>
    <m/>
    <s v="AJUSTE COMPLEMENTARIO POR REVALORIZACION SALDOS DE ACTIVOS DE RESERVA Y OBLIGACIONES MONEDA EXTRANJERA (DOLARES) Saldo MO = -28668868.78 ;Bs/Mo: 6.86000000000 ;Saldo Bs: -196668439.84"/>
    <m/>
    <m/>
    <m/>
    <m/>
    <n v="0"/>
    <n v="0"/>
    <n v="0.01"/>
    <n v="0"/>
    <s v="NO_CONCILIADO"/>
  </r>
  <r>
    <x v="0"/>
    <m/>
    <x v="0"/>
    <x v="1"/>
    <s v="D00241320008"/>
    <s v="NTI"/>
    <n v="19562"/>
    <m/>
    <s v="PAGO A CAF PRÉSTAMO CFA012050 VCTO. 07-01-2025 POR CUENTA DE TGN , NTI. 019562 VALOR 07-01-2025 INTERESES USD 472.288,45 COMISIONES USD 56.037,45 CTA. 5970 CUENTA UNICA DEL TESORO DOLARES AMERICANOS LIB. 00099021001"/>
    <m/>
    <m/>
    <m/>
    <m/>
    <n v="528325.9"/>
    <n v="0"/>
    <n v="3624315.67"/>
    <n v="0"/>
    <s v="NO_CONCILIADO"/>
  </r>
  <r>
    <x v="1"/>
    <m/>
    <x v="1"/>
    <x v="1"/>
    <s v="D00241480012"/>
    <s v="RVL"/>
    <n v="25925"/>
    <m/>
    <s v="AJUSTE COMPLEMENTARIO POR REVALORIZACION SALDOS DE ACTIVOS DE RESERVA Y OBLIGACIONES MONEDA EXTRANJERA (DOLARES) Saldo MO = -16020341.82 ;Bs/Mo: 6.86000000000 ;Saldo Bs: -109899544.90"/>
    <m/>
    <m/>
    <m/>
    <m/>
    <n v="0"/>
    <n v="0"/>
    <n v="0.01"/>
    <n v="0"/>
    <s v="NO_CONCILIADO"/>
  </r>
  <r>
    <x v="2"/>
    <m/>
    <x v="2"/>
    <x v="2"/>
    <s v="D00241590011"/>
    <s v="CRV"/>
    <n v="2984859"/>
    <m/>
    <s v="REGULARIZACION DE TRANSFERENCIA DEL EXTERIOR SEGUN SWIFT NO.298 DE FECHA 08/01/2025 ORDENANTE: YPF EXPLORACIÓN + PRODUCCIÓN DE FERMIN PERALTA TORRES REF.: ATS OF 25/01/07 FECHA VALOR 7/01/2025 LIB. 00513012005 YPFB-OPERACIONES EXTRAORDINARIAS USD"/>
    <m/>
    <m/>
    <m/>
    <m/>
    <n v="0"/>
    <n v="60776.800000000003"/>
    <n v="0"/>
    <n v="416928.85"/>
    <s v="NO_CONCILIADO"/>
  </r>
  <r>
    <x v="1"/>
    <m/>
    <x v="1"/>
    <x v="2"/>
    <s v="D00241630012"/>
    <s v="RVL"/>
    <n v="25931"/>
    <m/>
    <s v="AJUSTE COMPLEMENTARIO POR REVALORIZACION SALDOS DE ACTIVOS DE RESERVA Y OBLIGACIONES MONEDA EXTRANJERA (DOLARES) Saldo MO = -16151048.64 ;Bs/Mo: 6.86000000000 ;Saldo Bs: -110796193.68"/>
    <m/>
    <m/>
    <m/>
    <m/>
    <n v="0"/>
    <n v="0"/>
    <n v="0.01"/>
    <n v="0"/>
    <s v="NO_CONCILIADO"/>
  </r>
  <r>
    <x v="1"/>
    <m/>
    <x v="1"/>
    <x v="3"/>
    <s v="D00241770001"/>
    <s v="RVL"/>
    <n v="25940"/>
    <m/>
    <s v="AJUSTE COMPLEMENTARIO POR REVALORIZACION SALDOS DE ACTIVOS DE RESERVA Y OBLIGACIONES MONEDA EXTRANJERA (DOLARES) Saldo MO = -16210890.33 ;Bs/Mo: 6.86000000000 ;Saldo Bs: -111206707.67"/>
    <m/>
    <m/>
    <m/>
    <m/>
    <n v="0"/>
    <n v="0"/>
    <n v="0.01"/>
    <n v="0"/>
    <s v="NO_CONCILIADO"/>
  </r>
  <r>
    <x v="1"/>
    <m/>
    <x v="1"/>
    <x v="4"/>
    <s v="D00241870007"/>
    <s v="RVL"/>
    <n v="25951"/>
    <m/>
    <s v="AJUSTE COMPLEMENTARIO POR REVALORIZACION SALDOS DE ACTIVOS DE RESERVA Y OBLIGACIONES MONEDA EXTRANJERA (DOLARES) Saldo MO = -16220873.89 ;Bs/Mo: 6.86000000000 ;Saldo Bs: -111275194.88"/>
    <m/>
    <m/>
    <m/>
    <m/>
    <n v="0"/>
    <n v="0"/>
    <n v="0"/>
    <n v="0.01"/>
    <s v="NO_CONCILIADO"/>
  </r>
  <r>
    <x v="2"/>
    <m/>
    <x v="2"/>
    <x v="5"/>
    <s v="D00241910007"/>
    <s v="CRV"/>
    <n v="2990721"/>
    <m/>
    <s v="TRANSFERENCIA DEL EXTERIOR SEGUN SWIFT NO.537 DE FECHA 13/01/2025 ORDENANTE: BOTRADING SA (ASUNCIÓN PARAGUAY) REF.: YPFB OP FIN EXT GARANTIA SERIEDAD PROPUESTA PAC4783 SUMINISTRO HIDROCARBUROS LIQ 2025, FECHA VALOR 13/01/2025 LIB. 00513012005 YPFB-OPERACIONES EXTRAORDINARIAS USD"/>
    <m/>
    <m/>
    <m/>
    <m/>
    <n v="0"/>
    <n v="564846.72"/>
    <n v="0"/>
    <n v="3874848.5"/>
    <s v="NO_CONCILIADO"/>
  </r>
  <r>
    <x v="1"/>
    <m/>
    <x v="1"/>
    <x v="5"/>
    <s v="D00241960011"/>
    <s v="RVL"/>
    <n v="25957"/>
    <m/>
    <s v="AJUSTE COMPLEMENTARIO POR REVALORIZACION SALDOS DE ACTIVOS DE RESERVA Y OBLIGACIONES MONEDA EXTRANJERA (DOLARES) Saldo MO = -16810913.73 ;Bs/Mo: 6.86000000000 ;Saldo Bs: -115322868.20"/>
    <m/>
    <m/>
    <m/>
    <m/>
    <n v="0"/>
    <n v="0"/>
    <n v="0.01"/>
    <n v="0"/>
    <s v="NO_CONCILIADO"/>
  </r>
  <r>
    <x v="1"/>
    <m/>
    <x v="1"/>
    <x v="6"/>
    <s v="Q19448440002"/>
    <s v="CRV"/>
    <n v="22403"/>
    <m/>
    <s v="DEVOLUCIÓN DE FONDOS SOLICITUD 053560-22403 DE MINISTERIO DE PLANIFICACION DEL DESARROLLO REF.: TRANSF AL EXT CONSULTORA ALG GLOBAL INFRASTRUCTURE ADVISORS PRODUCTOS 3, 4, 4.1 CONTRATO 36/2019 ASESORIA TECNICA, SEGÚN R.D. NO.025/2023 LIB. 00066017001 MPD-$US PROYECTOS PARA PROMOCION DE INVERSIONES"/>
    <m/>
    <m/>
    <m/>
    <m/>
    <n v="0"/>
    <n v="208119.02"/>
    <n v="0"/>
    <n v="1427696.48"/>
    <s v="NO_CONCILIADO"/>
  </r>
  <r>
    <x v="1"/>
    <m/>
    <x v="1"/>
    <x v="6"/>
    <s v="D00242170011"/>
    <s v="RVL"/>
    <n v="25962"/>
    <m/>
    <s v="AJUSTE COMPLEMENTARIO POR REVALORIZACION SALDOS DE ACTIVOS DE RESERVA Y OBLIGACIONES MONEDA EXTRANJERA (DOLARES) Saldo MO = -17028204.04 ;Bs/Mo: 6.86000000000 ;Saldo Bs: -116813479.73"/>
    <m/>
    <m/>
    <m/>
    <m/>
    <n v="0"/>
    <n v="0"/>
    <n v="0.02"/>
    <n v="0"/>
    <s v="NO_CONCILIADO"/>
  </r>
  <r>
    <x v="0"/>
    <m/>
    <x v="0"/>
    <x v="7"/>
    <s v="D00242220006"/>
    <s v="NTI"/>
    <n v="19545"/>
    <m/>
    <s v="PAGO A BID PRÉSTAMO 4710/BL-BO VCTO. 15-01-2025 POR CUENTA DE TGN , NTI. 019545 VALOR 15-01-2025 INTERESES USD 64.202,94 COMISIONES USD 163.522,43 CTA. 5970 CUENTA UNICA DEL TESORO DOLARES AMERICANOS LIB. 00099021001"/>
    <m/>
    <m/>
    <m/>
    <m/>
    <n v="227725.37"/>
    <n v="0"/>
    <n v="1562196.04"/>
    <n v="0"/>
    <s v="NO_CONCILIADO"/>
  </r>
  <r>
    <x v="0"/>
    <m/>
    <x v="0"/>
    <x v="7"/>
    <s v="D00242320012"/>
    <s v="NTI"/>
    <n v="19538"/>
    <m/>
    <s v="PAGO A IDA PRÉSTAMO 5745-BO VCTO. 15-01-2025 POR CUENTA DE TGN , NTI. 019538 VALOR 15-01-2025 CAPITAL USD 189.489,71 INTERESES USD 19.688,94 CTA. 5970 CUENTA UNICA DEL TESORO DOLARES AMERICANOS LIB. 00099021001"/>
    <m/>
    <m/>
    <m/>
    <m/>
    <n v="209178.65"/>
    <n v="0"/>
    <n v="1434965.54"/>
    <n v="0"/>
    <s v="NO_CONCILIADO"/>
  </r>
  <r>
    <x v="0"/>
    <m/>
    <x v="0"/>
    <x v="7"/>
    <s v="D00242490009"/>
    <s v="NTI"/>
    <n v="19591"/>
    <m/>
    <s v="PAGO A BID PRÉSTAMO 3536/BL-BO VCTO. 15-01-2025 POR CUENTA DE TGN , NTI. 019591 VALOR 15-01-2025 CAPITAL USD 1.009.271,45 INTERESES USD 750.847,21 CTA. 5970 CUENTA UNICA DEL TESORO DOLARES AMERICANOS LIB. 00099021001"/>
    <m/>
    <m/>
    <m/>
    <m/>
    <n v="1760118.66"/>
    <n v="0"/>
    <n v="12074414.01"/>
    <n v="0"/>
    <s v="NO_CONCILIADO"/>
  </r>
  <r>
    <x v="0"/>
    <m/>
    <x v="0"/>
    <x v="7"/>
    <s v="D00242530012"/>
    <s v="NTI"/>
    <n v="19596"/>
    <m/>
    <s v="PAGO A BID PRÉSTAMO 3797/BL-BO VCTO. 15-01-2025 POR CUENTA DE TGN , NTI. 019596 VALOR 15-01-2025 CAPITAL USD 115.139,92 INTERESES USD 150.266,15 CTA. 5970 CUENTA UNICA DEL TESORO DOLARES AMERICANOS LIB. 00099021001"/>
    <m/>
    <m/>
    <m/>
    <m/>
    <n v="265406.07"/>
    <n v="0"/>
    <n v="1820685.64"/>
    <n v="0"/>
    <s v="NO_CONCILIADO"/>
  </r>
  <r>
    <x v="0"/>
    <m/>
    <x v="0"/>
    <x v="7"/>
    <s v="D00242630011"/>
    <s v="NTI"/>
    <n v="19534"/>
    <m/>
    <s v="PAGO A IDA PRÉSTAMO 5592-BO VCTO. 15-01-2025 POR CUENTA DE TGN, SEGUN NOTA MEFP/VTCP/DGCP/UODP/No 042/2025 DEL 14-01-2025, NTI. 019534 VALOR 15-01-2025 CAPITAL USD 1.406.435,73 CTA. 5970 CUENTA UNICA DEL TESORO DOLARES AMERICANOS LIB. 00099021001"/>
    <m/>
    <m/>
    <m/>
    <m/>
    <n v="1406435.73"/>
    <n v="0"/>
    <n v="9648149.1099999994"/>
    <n v="0"/>
    <s v="NO_CONCILIADO"/>
  </r>
  <r>
    <x v="0"/>
    <m/>
    <x v="0"/>
    <x v="7"/>
    <s v="D00242800008"/>
    <s v="NTI"/>
    <n v="19641"/>
    <m/>
    <s v="PAGO A BID PRÉSTAMO 5376/OC-BO VCTO. 15-01-2025 POR CUENTA DE TGN , NTI. 019641 VALOR 15-01-2025 INTERESES USD 7.132.957,11 COMISIONES USD 598.956,98 CTA. 5970 CUENTA UNICA DEL TESORO DOLARES AMERICANOS LIB. 00099021001"/>
    <m/>
    <m/>
    <m/>
    <m/>
    <n v="7731914.0899999999"/>
    <n v="0"/>
    <n v="53040930.659999996"/>
    <n v="0"/>
    <s v="NO_CONCILIADO"/>
  </r>
  <r>
    <x v="0"/>
    <m/>
    <x v="0"/>
    <x v="7"/>
    <s v="D00242900011"/>
    <s v="NTI"/>
    <n v="19597"/>
    <m/>
    <s v="PAGO A BID PRÉSTAMO 3797/BL-BO VCTO. 15-01-2025 POR CUENTA DE TGN , NTI. 019597 VALOR 15-01-2025 INTERESES USD 1.219,59 CTA. 5970 CUENTA UNICA DEL TESORO DOLARES AMERICANOS LIB. 00099021001"/>
    <m/>
    <m/>
    <m/>
    <m/>
    <n v="1219.5899999999999"/>
    <n v="0"/>
    <n v="8366.39"/>
    <n v="0"/>
    <s v="NO_CONCILIADO"/>
  </r>
  <r>
    <x v="1"/>
    <m/>
    <x v="1"/>
    <x v="7"/>
    <s v="D00242950009"/>
    <s v="RVL"/>
    <n v="25967"/>
    <m/>
    <s v="AJUSTE COMPLEMENTARIO POR REVALORIZACION SALDOS DE ACTIVOS DE RESERVA Y OBLIGACIONES MONEDA EXTRANJERA (DOLARES) Saldo MO = -64378.40 ;Bs/Mo: 6.86000000000 ;Saldo Bs: -441635.80"/>
    <m/>
    <m/>
    <m/>
    <m/>
    <n v="0"/>
    <n v="0"/>
    <n v="0"/>
    <n v="0.02"/>
    <s v="NO_CONCILIADO"/>
  </r>
  <r>
    <x v="2"/>
    <m/>
    <x v="2"/>
    <x v="8"/>
    <s v="D00243160013"/>
    <s v="CRV"/>
    <n v="2997082"/>
    <m/>
    <s v="REGULARIZACION DE TRANSFERENCIA DEL EXTERIOR SEGUN SWIFT NO.337 DE FECHA 17/01/2025 ORDENANTE: YPFB ENERGIA DO BRASIL LTDA (BR/RIO DE JANEIRO) REF.: YPFB GARANTIA POR SUMINISTRO DE GAS NATURAL FECHA VALOR 7/01/2025 LIB. 00513012005 YPFB-OPERACIONES EXTRAORDINARIAS USD"/>
    <m/>
    <m/>
    <m/>
    <m/>
    <n v="0"/>
    <n v="122854.98"/>
    <n v="0"/>
    <n v="842785.16"/>
    <s v="NO_CONCILIADO"/>
  </r>
  <r>
    <x v="3"/>
    <m/>
    <x v="3"/>
    <x v="8"/>
    <s v="D00243220010"/>
    <s v="CRV"/>
    <n v="2997086"/>
    <m/>
    <s v="TRANSFERENCIA RECIBIDA DEL EXTERIOR SEGÚN MENSAJES SWIFT Nos. 804-803 (REM.EXT.) DE FECHA 17-01-2025 POR DESEMBOLSO DE FONPLATA PRÉSTAMO BOL 36/2023 ROC/5568425017FS//URI/DESEMB. NRO. 2 LIBRETA N° 00291034305 ABC-USD-MEJ. Y AMP. A 8 CARRILES CARRET.LP-OR.TR.SENKATA-APA"/>
    <m/>
    <m/>
    <m/>
    <m/>
    <n v="0"/>
    <n v="13900000"/>
    <n v="0"/>
    <n v="95354000"/>
    <s v="NO_CONCILIADO"/>
  </r>
  <r>
    <x v="4"/>
    <m/>
    <x v="4"/>
    <x v="8"/>
    <s v="J05855200001"/>
    <s v="CRV"/>
    <n v="1117142"/>
    <m/>
    <s v="||TRANSFERENCIA DE FONDOS S/G MENSAJES SWIFT NROS. 776 Y 782 DE LA FECHA Y NOTA CITE ABE-DGE 431/2022 DE F.25.05.2022 (HRE-TGL-8147) DE LA AGENCIA BOLIVIANA ESPACIAL (SECTOR PÚBLICO). A LA LIBRETA 00585012001 - ABE VENTA DE SERVICIOS DE COMUNICACIÓN EN M/E; P/CTA DE SES."/>
    <m/>
    <m/>
    <m/>
    <m/>
    <n v="0"/>
    <n v="1880"/>
    <n v="0"/>
    <n v="12896.8"/>
    <s v="NO_CONCILIADO"/>
  </r>
  <r>
    <x v="1"/>
    <m/>
    <x v="1"/>
    <x v="8"/>
    <s v="D00243260008"/>
    <s v="RVL"/>
    <n v="25977"/>
    <m/>
    <s v="AJUSTE COMPLEMENTARIO POR REVALORIZACION SALDOS DE ACTIVOS DE RESERVA Y OBLIGACIONES MONEDA EXTRANJERA (DOLARES) Saldo MO = -209361563.63 ;Bs/Mo: 6.86000000000 ;Saldo Bs: -1436220326.51"/>
    <m/>
    <m/>
    <m/>
    <m/>
    <n v="0"/>
    <n v="0"/>
    <n v="0.01"/>
    <n v="0"/>
    <s v="NO_CONCILIADO"/>
  </r>
  <r>
    <x v="1"/>
    <m/>
    <x v="1"/>
    <x v="9"/>
    <s v="D00243350001"/>
    <s v="RVL"/>
    <n v="25991"/>
    <m/>
    <s v="AJUSTE COMPLEMENTARIO POR REVALORIZACION SALDOS DE ACTIVOS DE RESERVA Y OBLIGACIONES MONEDA EXTRANJERA (DOLARES) Saldo MO = -209031535.85 ;Bs/Mo: 6.86000000000 ;Saldo Bs: -1433956335.94"/>
    <m/>
    <m/>
    <m/>
    <m/>
    <n v="0"/>
    <n v="0"/>
    <n v="0.01"/>
    <n v="0"/>
    <s v="NO_CONCILIADO"/>
  </r>
  <r>
    <x v="0"/>
    <m/>
    <x v="0"/>
    <x v="10"/>
    <s v="D00243390004"/>
    <s v="NTI"/>
    <n v="19601"/>
    <m/>
    <s v="PAGO A BID PRÉSTAMO 2460/BL-BO VCTO. 19-01-2025 POR CUENTA DE TGN , NTI. 019601 VALOR 21-01-2025 CAPITAL USD 69.439,65 INTERESES USD 45.028,17 CTA. 5970 CUENTA UNICA DEL TESORO DOLARES AMERICANOS LIB. 00099021001"/>
    <m/>
    <m/>
    <m/>
    <m/>
    <n v="114467.82"/>
    <n v="0"/>
    <n v="785249.25"/>
    <n v="0"/>
    <s v="NO_CONCILIADO"/>
  </r>
  <r>
    <x v="0"/>
    <m/>
    <x v="0"/>
    <x v="10"/>
    <s v="S10847490002"/>
    <s v="DEV"/>
    <n v="19581"/>
    <m/>
    <s v="PAGO A EXIMBANK CHINA POPUL PRÉSTAMO PBC 2016 (22) 410 VCTO. 21-01-2025 POR CUENTA DE TGN , NTI. 019581 VALOR 21-01-2025 CAPITAL USD 10.752.500,00 INTERESES USD 2.636.621,62 CTA. 5970 CUENTA UNICA DEL TESORO DOLARES AMERICANOS LIB. 00099021001 REF. COMISION DEL BANQUERO"/>
    <m/>
    <m/>
    <m/>
    <m/>
    <n v="10"/>
    <n v="0"/>
    <n v="68.599999999999994"/>
    <n v="0"/>
    <s v="NO_CONCILIADO"/>
  </r>
  <r>
    <x v="0"/>
    <m/>
    <x v="0"/>
    <x v="10"/>
    <s v="S10847510002"/>
    <s v="NTI"/>
    <n v="19636"/>
    <m/>
    <s v="PAGO A EXIMBANK CHINA POPUL PRÉSTAMO PBC 2017 (31) 457 VCTO. 21-01-2025 POR CUENTA DE ES-MUTUN, S/NOTAMEFP/VTCP/DGCP/UODP/No 053/2025 DEL 20-01-2025, VALOR 21-01-2025 CAPITAL USD 19.806.700,00 INTERESES USD 4.642.555,34 COMISIONES USD 137.624,07 CTA. 5970 CUENTA UNICA DEL TESORO DOLARES AMERICANOS LIB. 00099021001"/>
    <m/>
    <m/>
    <m/>
    <m/>
    <n v="24586879.41"/>
    <n v="0"/>
    <n v="168665992.75"/>
    <n v="0"/>
    <s v="NO_CONCILIADO"/>
  </r>
  <r>
    <x v="0"/>
    <m/>
    <x v="0"/>
    <x v="10"/>
    <s v="D00243440009"/>
    <s v="DEV"/>
    <n v="19636"/>
    <m/>
    <s v="PAGO A EXIMBANK CHINA POPUL PRÉSTAMO PBC 2017 (31) 457 VCTO. 21-01-2025 POR CUENTA DE ES-MUTUN, S/NOTAMEFP/VTCP/DGCP/UODP/No 053/2025 DEL 20-01-2025, VALOR 21-01-2025 CAPITAL USD 19.806.700,00 INTERESES USD 4.642.555,34 COMISIONES USD 137.624,07 CTA. 5970 CUENTA UNICA DEL TESORO DOLARES AMERICANOS LIB. 00099021001 REF. COMISION DEL BANQUERO"/>
    <m/>
    <m/>
    <m/>
    <m/>
    <n v="10"/>
    <n v="0"/>
    <n v="68.599999999999994"/>
    <n v="0"/>
    <s v="NO_CONCILIADO"/>
  </r>
  <r>
    <x v="0"/>
    <m/>
    <x v="0"/>
    <x v="10"/>
    <s v="D00243540011"/>
    <s v="DEV"/>
    <n v="19608"/>
    <m/>
    <s v="PAGO A EXIMBANK CHINA POPUL PRÉSTAMO PBC 2015 (08) 350 VCTO. 21-01-2025 POR CUENTA DE TGN , NTI. 019608 VALOR 21-01-2025 CAPITAL USD 27.355.555,56 INTERESES USD 4.284.346,57 COMISIONES USD 62.557,38 CTA. 5970 CUENTA UNICA DEL TESORO DOLARES AMERICANOS LIB. 00099021001 REF. COMISION DEL BANQUERO"/>
    <m/>
    <m/>
    <m/>
    <m/>
    <n v="10"/>
    <n v="0"/>
    <n v="68.599999999999994"/>
    <n v="0"/>
    <s v="NO_CONCILIADO"/>
  </r>
  <r>
    <x v="0"/>
    <m/>
    <x v="0"/>
    <x v="10"/>
    <s v="D00243690001"/>
    <s v="DEV"/>
    <n v="19580"/>
    <m/>
    <s v="PAGO A EXIMBANK CHINA POPUL PRÉSTAMO PBC 2016 (38) 426 VCTO. 21-01-2025 POR CUENTA DE TGN , NTI. 019580 VALOR 21-01-2025 CAPITAL USD 20.122.742,04 INTERESES USD 4.619.559,18 CTA. 5970 CUENTA UNICA DEL TESORO DOLARES AMERICANOS LIB. 00099021001 REF. COMISION DEL BANQUERO"/>
    <m/>
    <m/>
    <m/>
    <m/>
    <n v="10"/>
    <n v="0"/>
    <n v="68.599999999999994"/>
    <n v="0"/>
    <s v="NO_CONCILIADO"/>
  </r>
  <r>
    <x v="1"/>
    <m/>
    <x v="1"/>
    <x v="10"/>
    <s v="D00243750009"/>
    <s v="RVL"/>
    <n v="25996"/>
    <m/>
    <s v="AJUSTE COMPLEMENTARIO POR REVALORIZACION SALDOS DE ACTIVOS DE RESERVA Y OBLIGACIONES MONEDA EXTRANJERA (DOLARES) Saldo MO = -115302530.18 ;Bs/Mo: 6.86000000000 ;Saldo Bs: -790975357.01"/>
    <m/>
    <m/>
    <m/>
    <m/>
    <n v="0"/>
    <n v="0"/>
    <n v="0"/>
    <n v="0.02"/>
    <s v="NO_CONCILIADO"/>
  </r>
  <r>
    <x v="0"/>
    <m/>
    <x v="0"/>
    <x v="11"/>
    <s v="D00243830009"/>
    <s v="NTI"/>
    <n v="19594"/>
    <m/>
    <s v="PAGO A BID PRÉSTAMO 3181/BL-BO VCTO. 23-01-2025 POR CUENTA DE TGN , NTI. 019594 VALOR 23-01-2025 CAPITAL USD 1.766.666,67 INTERESES USD 1.382.518,96 CTA. 5970 CUENTA UNICA DEL TESORO DOLARES AMERICANOS LIB. 00099021001"/>
    <m/>
    <m/>
    <m/>
    <m/>
    <n v="3149185.63"/>
    <n v="0"/>
    <n v="21603413.420000002"/>
    <n v="0"/>
    <s v="NO_CONCILIADO"/>
  </r>
  <r>
    <x v="2"/>
    <m/>
    <x v="2"/>
    <x v="11"/>
    <s v="S10858020002"/>
    <s v="CRV"/>
    <n v="3002675"/>
    <m/>
    <s v="TRANSFERENCIA DEL EXTERIOR SEGUN SWIFT NO.993 DE FECHA 23/01/2025 ORDENANTE: BOTRADING SA (ASUNCIÓN PARAGUAY) REF.: GARANTÍA DE SERIEDAD DE OFERTA PAC4782 SUMINISTRO DE CRUDO Y CONDENSADO AL MERCADO INTERNO 2025 SEGUNDA SELECC. FECHA VALOR 21/01/2025 LIB. 00513012005 YPFB-OPERACIONES EXTRAORDINARIAS USD"/>
    <m/>
    <m/>
    <m/>
    <m/>
    <n v="0"/>
    <n v="32073.24"/>
    <n v="0"/>
    <n v="220022.43"/>
    <s v="NO_CONCILIADO"/>
  </r>
  <r>
    <x v="5"/>
    <m/>
    <x v="5"/>
    <x v="11"/>
    <s v="S10858020003"/>
    <s v="CRV"/>
    <n v="1117514"/>
    <m/>
    <s v="||REGULARIZACIÓN DE RECURSOS PENDIENTES DE APLICACIÓN DEL COMP. CONTABLE N° 1117423 DE 21/01/2025, EN ATENCIÓN A NOTA APMT/DAF/CAR/0020/25 DE 23/01/2025 ENVIADO POR LA AUTORIDAD PLURINACIONAL DE LA MADRE TIERRA A LA LIB. 00348018001-APMT-UN OPS-DONACION-USD POR UNITED NATIONS OFFICE FOR PROJECT"/>
    <m/>
    <m/>
    <m/>
    <m/>
    <n v="0"/>
    <n v="40000"/>
    <n v="0"/>
    <n v="274400"/>
    <s v="NO_CONCILIADO"/>
  </r>
  <r>
    <x v="5"/>
    <m/>
    <x v="5"/>
    <x v="11"/>
    <s v="S10860420002"/>
    <s v="COB"/>
    <n v="1117515"/>
    <m/>
    <s v="COBRO DE||ÚTILES DE ESCRITORIO POR EL REGISTRO DEL COMP. CONTABLE N° 1117514 DE LA FECHA SEGÚN NOTA APMT/DAF/CAR/0020/25 DE 23/01/2025 ENVIADO POR LA AUTORIDAD PLURINACIONAL DE LA MADRE TIERRA COBRO DE ÚTILES DE ESCRITORIO DE LA LIB. 00348018001-APMT-UN OPS-DONACION-USD"/>
    <m/>
    <m/>
    <m/>
    <m/>
    <n v="8.75"/>
    <n v="0"/>
    <n v="60.03"/>
    <n v="0"/>
    <s v="NO_CONCILIADO"/>
  </r>
  <r>
    <x v="1"/>
    <m/>
    <x v="1"/>
    <x v="12"/>
    <s v="D00244090009"/>
    <s v="RVL"/>
    <n v="26014"/>
    <m/>
    <s v="AJUSTE COMPLEMENTARIO POR REVALORIZACION SALDOS DE ACTIVOS DE RESERVA Y OBLIGACIONES MONEDA EXTRANJERA (DOLARES) Saldo MO = -110401010.44 ;Bs/Mo: 6.86000000000 ;Saldo Bs: -757350931.61"/>
    <m/>
    <m/>
    <m/>
    <m/>
    <n v="0"/>
    <n v="0"/>
    <n v="0"/>
    <n v="0.01"/>
    <s v="NO_CONCILIADO"/>
  </r>
  <r>
    <x v="1"/>
    <m/>
    <x v="1"/>
    <x v="13"/>
    <s v="D00244140008"/>
    <s v="RVL"/>
    <n v="26023"/>
    <m/>
    <s v="AJUSTE COMPLEMENTARIO POR REVALORIZACION SALDOS DE ACTIVOS DE RESERVA Y OBLIGACIONES MONEDA EXTRANJERA (DOLARES) Saldo MO = -110418973.47 ;Bs/Mo: 6.86000000000 ;Saldo Bs: -757474158.01"/>
    <m/>
    <m/>
    <m/>
    <m/>
    <n v="0"/>
    <n v="0"/>
    <n v="0.01"/>
    <n v="0"/>
    <s v="NO_CONCILIADO"/>
  </r>
  <r>
    <x v="1"/>
    <m/>
    <x v="1"/>
    <x v="14"/>
    <s v="D00244190011"/>
    <s v="RVL"/>
    <n v="26028"/>
    <m/>
    <s v="AJUSTE COMPLEMENTARIO POR REVALORIZACION SALDOS DE ACTIVOS DE RESERVA Y OBLIGACIONES MONEDA EXTRANJERA (DOLARES) Saldo MO = -146452243.23 ;Bs/Mo: 6.86000000000 ;Saldo Bs: -1004662388.55"/>
    <m/>
    <m/>
    <m/>
    <m/>
    <n v="0"/>
    <n v="0"/>
    <n v="0"/>
    <n v="0.01"/>
    <s v="NO_CONCILIADO"/>
  </r>
  <r>
    <x v="0"/>
    <m/>
    <x v="0"/>
    <x v="15"/>
    <s v="D00244240010"/>
    <s v="NTI"/>
    <n v="19598"/>
    <m/>
    <s v="PAGO A BID PRÉSTAMO 3060/BL-BO VCTO. 28-01-2025 POR CUENTA DE TGN , NTI. 019598 VALOR 28-01-2025 CAPITAL USD 883.236,01 INTERESES USD 560.586,91 CTA. 5970 CUENTA UNICA DEL TESORO DOLARES AMERICANOS LIB. 00099021001"/>
    <m/>
    <m/>
    <m/>
    <m/>
    <n v="1443822.92"/>
    <n v="0"/>
    <n v="9904625.2300000004"/>
    <n v="0"/>
    <s v="NO_CONCILIADO"/>
  </r>
  <r>
    <x v="0"/>
    <m/>
    <x v="0"/>
    <x v="15"/>
    <s v="D00244290008"/>
    <s v="NTI"/>
    <n v="19542"/>
    <m/>
    <s v="PAGO A BID PRÉSTAMO 2450/BL-BO VCTO. 28-01-2025 POR CUENTA DE TGN , NTI. 019542 VALOR 28-01-2025 CAPITAL USD 279.430,17 INTERESES USD 171.592,81 CTA. 5970 CUENTA UNICA DEL TESORO DOLARES AMERICANOS LIB. 00099021001"/>
    <m/>
    <m/>
    <m/>
    <m/>
    <n v="451022.98"/>
    <n v="0"/>
    <n v="3094017.64"/>
    <n v="0"/>
    <s v="NO_CONCILIADO"/>
  </r>
  <r>
    <x v="1"/>
    <m/>
    <x v="1"/>
    <x v="15"/>
    <s v="D00244420008"/>
    <s v="RVL"/>
    <n v="26033"/>
    <m/>
    <s v="AJUSTE COMPLEMENTARIO POR REVALORIZACION SALDOS DE ACTIVOS DE RESERVA Y OBLIGACIONES MONEDA EXTRANJERA (DOLARES) Saldo MO = -102712063.56 ;Bs/Mo: 6.86000000000 ;Saldo Bs: -704604756.03"/>
    <m/>
    <m/>
    <m/>
    <m/>
    <n v="0"/>
    <n v="0"/>
    <n v="0.01"/>
    <n v="0"/>
    <s v="NO_CONCILIADO"/>
  </r>
  <r>
    <x v="1"/>
    <m/>
    <x v="1"/>
    <x v="16"/>
    <s v="G26207290003"/>
    <s v="RVL"/>
    <n v="26037"/>
    <m/>
    <s v="AJUSTE COMPLEMENTARIO POR REVALORIZACION SALDOS DE ACTIVOS DE RESERVA Y OBLIGACIONES MONEDA EXTRANJERA (DOLARES) Saldo MO = -102861386.25 ;Bs/Mo: 6.86000000000 ;Saldo Bs: -705629109.67"/>
    <m/>
    <m/>
    <m/>
    <m/>
    <n v="0"/>
    <n v="0"/>
    <n v="0"/>
    <n v="0.01"/>
    <s v="NO_CONCILIADO"/>
  </r>
  <r>
    <x v="3"/>
    <m/>
    <x v="3"/>
    <x v="17"/>
    <s v="D00244460013"/>
    <s v="CRV"/>
    <n v="3011179"/>
    <m/>
    <s v="TRANSFERENCIA RECIBIDA DEL EXTERIOR SEGÚN MENSAJES SWIFT Nos. 1598-1600 (REM.EXT.) DE FECHA 30-01-2025 POR DESEMBOLSO DE BIRF PRÉSTAMO 8552-BO 47 LIBRETA N° 00291014371 ABC-USD-8552-BO.PROY. DESARROLLO DE CAPACIDADES EN EL SECTOR VIAL"/>
    <m/>
    <m/>
    <m/>
    <m/>
    <n v="0"/>
    <n v="1512757.99"/>
    <n v="0"/>
    <n v="10377519.810000001"/>
    <s v="NO_CONCILIADO"/>
  </r>
  <r>
    <x v="1"/>
    <m/>
    <x v="1"/>
    <x v="17"/>
    <s v="D00244620010"/>
    <s v="RVL"/>
    <n v="26043"/>
    <m/>
    <s v="AJUSTE COMPLEMENTARIO POR REVALORIZACION SALDOS DE ACTIVOS DE RESERVA Y OBLIGACIONES MONEDA EXTRANJERA (DOLARES) Saldo MO = -104469276.56 ;Bs/Mo: 6.86000000000 ;Saldo Bs: -716659237.21"/>
    <m/>
    <m/>
    <m/>
    <m/>
    <n v="0"/>
    <n v="0"/>
    <n v="0.01"/>
    <n v="0"/>
    <s v="NO_CONCILIADO"/>
  </r>
  <r>
    <x v="0"/>
    <m/>
    <x v="0"/>
    <x v="18"/>
    <s v="D00244760012"/>
    <s v="NTI"/>
    <n v="19616"/>
    <m/>
    <s v="PAGO A CAF PRÉSTAMO CFA008814 VCTO. 03-02-2025 POR CUENTA DE TGN , NTI. 019616 VALOR 03-02-2025 CAPITAL USD 3.503.653,52 INTERESES USD 1.479.806,00 CTA. 5970 CUENTA UNICA DEL TESORO DOLARES AMERICANOS LIB. 00099021001"/>
    <m/>
    <m/>
    <m/>
    <m/>
    <n v="4983459.5199999996"/>
    <n v="0"/>
    <n v="34186532.310000002"/>
    <n v="0"/>
    <s v="NO_CONCILIADO"/>
  </r>
  <r>
    <x v="0"/>
    <m/>
    <x v="0"/>
    <x v="18"/>
    <s v="D00244800011"/>
    <s v="NTI"/>
    <n v="19614"/>
    <m/>
    <s v="PAGO A CAF PRÉSTAMO CFA008832 VCTO. 03-02-2025 POR CUENTA DE TGN , NTI. 019614 VALOR 03-02-2025 CAPITAL USD 3.152.375,39 INTERESES USD 1.331.439,88 CTA. 5970 CUENTA UNICA DEL TESORO DOLARES AMERICANOS LIB. 00099021001"/>
    <m/>
    <m/>
    <m/>
    <m/>
    <n v="4483815.2699999996"/>
    <n v="0"/>
    <n v="30758972.75"/>
    <n v="0"/>
    <s v="NO_CONCILIADO"/>
  </r>
  <r>
    <x v="0"/>
    <m/>
    <x v="0"/>
    <x v="18"/>
    <s v="D00244850012"/>
    <s v="NTI"/>
    <n v="19615"/>
    <m/>
    <s v="PAGO A CAF PRÉSTAMO CFA008839 VCTO. 03-02-2025 POR CUENTA DE TGN , NTI. 019615 VALOR 03-02-2025 CAPITAL USD 905.850,25 INTERESES USD 382.595,66 CTA. 5970 CUENTA UNICA DEL TESORO DOLARES AMERICANOS LIB. 00099021001"/>
    <m/>
    <m/>
    <m/>
    <m/>
    <n v="1288445.9099999999"/>
    <n v="0"/>
    <n v="8838738.9399999995"/>
    <n v="0"/>
    <s v="NO_CONCILIADO"/>
  </r>
  <r>
    <x v="6"/>
    <m/>
    <x v="6"/>
    <x v="19"/>
    <s v="D00245180010"/>
    <s v="BOD"/>
    <n v="2256658"/>
    <m/>
    <s v="00046027001 DEPOSITO DE EFECTIVO, DEPOSITANTE: MINISTERIO DE SALUD Y DEPORTES, CONCEPTO: COMISIONES BANCARIAS, CUENTA DE DEPOSITO: CUENTA UNICA DEL TESORO EN DOLARES AMERICANOS"/>
    <m/>
    <m/>
    <m/>
    <m/>
    <n v="0"/>
    <n v="7.29"/>
    <n v="0"/>
    <n v="50.01"/>
    <s v="NO_CONCILIADO"/>
  </r>
  <r>
    <x v="0"/>
    <m/>
    <x v="0"/>
    <x v="19"/>
    <s v="Q19824830002"/>
    <s v="NTI"/>
    <n v="19670"/>
    <m/>
    <s v="PAGO A CAF PRÉSTAMO CFA010869 VCTO. 05-02-2025 POR CUENTA DE TGN , NTI. 019670 VALOR 05-02-2025 CAPITAL USD 3.518.402,04 INTERESES USD 2.417.227,76 COMISIONES USD 7.540,11 CTA. 5970 CUENTA UNICA DEL TESORO DOLARES AMERICANOS LIB. 00099021001"/>
    <m/>
    <m/>
    <m/>
    <m/>
    <n v="5943169.9100000001"/>
    <n v="0"/>
    <n v="40770145.579999998"/>
    <n v="0"/>
    <s v="NO_CONCILIADO"/>
  </r>
  <r>
    <x v="0"/>
    <m/>
    <x v="0"/>
    <x v="20"/>
    <s v="D00245230010"/>
    <s v="NTI"/>
    <n v="19647"/>
    <m/>
    <s v="PAGO A BID PRÉSTAMO 1118-SF-BO VCTO. 06-02-2025 POR CUENTA DE TGN , NTI. 019647 VALOR 06-02-2025 CAPITAL USD 15.594,94 INTERESES USD 5.804,77 CTA. 5970 CUENTA UNICA DEL TESORO DOLARES AMERICANOS LIB. 00099021001"/>
    <m/>
    <m/>
    <m/>
    <m/>
    <n v="21399.71"/>
    <n v="0"/>
    <n v="146802.01"/>
    <n v="0"/>
    <s v="NO_CONCILIADO"/>
  </r>
  <r>
    <x v="0"/>
    <m/>
    <x v="0"/>
    <x v="20"/>
    <m/>
    <s v="NTI"/>
    <n v="19646"/>
    <m/>
    <s v="PAGO A BID PRÉSTAMO 1075-SF-BO-8 VCTO. 06-02-2025 POR CUENTA DE TGN , NTI. 019646 VALOR 06-02-2025 CAPITAL USD 49.509,68 INTERESES USD 18.428,56 CTA. 5970 CUENTA UNICA DEL TESORO DOLARES AMERICANOS LIB. 00099021001"/>
    <m/>
    <m/>
    <m/>
    <m/>
    <n v="67938.240000000005"/>
    <n v="0"/>
    <n v="466056.33"/>
    <n v="0"/>
    <s v="NO_CONCILIADO"/>
  </r>
  <r>
    <x v="3"/>
    <m/>
    <x v="3"/>
    <x v="20"/>
    <m/>
    <s v="CRV"/>
    <n v="3021142"/>
    <m/>
    <s v="TRANSFERENCIA RECIBIDA DEL EXTERIOR SEGÚN MENSAJES SWIFT Nos. 1881-1885 (REM.EXT.) DE FECHA 06-02-2025 POR DESEMBOLSO DE IDA PRÉSTAMO 5745-BO 23 LIBRETA N° 00291014379 ABC-USD-5744-5745-REHAB.CUMPL.ESTAND.(CRECE) CARR.STA.CRUZ.TR"/>
    <m/>
    <m/>
    <m/>
    <m/>
    <n v="0"/>
    <n v="472162.97"/>
    <n v="0"/>
    <n v="3239037.97"/>
    <s v="NO_CONCILIADO"/>
  </r>
  <r>
    <x v="0"/>
    <m/>
    <x v="0"/>
    <x v="21"/>
    <m/>
    <s v="NTI"/>
    <n v="19701"/>
    <m/>
    <s v="PAGO A BANCO EUROPEO DE INV PRÉSTAMO FIN 82800 VCTO. 07-02-2025 POR CUENTA DE TGN , NTI. 019701 VALOR 07-02-2025 CAPITAL USD 546.875,00 INTERESES USD 442.124,45 CTA. 5970 CUENTA UNICA DEL TESORO DOLARES AMERICANOS LIB. 00099021001"/>
    <m/>
    <m/>
    <m/>
    <m/>
    <n v="988999.45"/>
    <n v="0"/>
    <n v="6784536.2300000004"/>
    <n v="0"/>
    <s v="NO_CONCILIADO"/>
  </r>
  <r>
    <x v="1"/>
    <m/>
    <x v="1"/>
    <x v="21"/>
    <m/>
    <s v="RVL"/>
    <n v="26079"/>
    <m/>
    <s v="AJUSTE COMPLEMENTARIO POR REVALORIZACION SALDOS DE ACTIVOS DE RESERVA Y OBLIGACIONES MONEDA EXTRANJERA (DOLARES) Saldo MO = -73241878.15 ;Bs/Mo: 6.86000000000 ;Saldo Bs: -502439284.09"/>
    <m/>
    <m/>
    <m/>
    <m/>
    <n v="0"/>
    <n v="0"/>
    <n v="0"/>
    <n v="0.02"/>
    <s v="NO_CONCILIADO"/>
  </r>
  <r>
    <x v="0"/>
    <m/>
    <x v="0"/>
    <x v="22"/>
    <m/>
    <s v="NTI"/>
    <n v="19619"/>
    <m/>
    <s v="PAGO A CAF PRÉSTAMO CFA008296 VCTO. 10-02-2025 POR CUENTA DE TGN , NTI. 019619 VALOR 10-02-2025 CAPITAL USD 1.660.858,72 INTERESES USD 131.012,86 CTA. 5970 CUENTA UNICA DEL TESORO DOLARES AMERICANOS LIB. 00099021001"/>
    <m/>
    <m/>
    <m/>
    <m/>
    <n v="1791871.58"/>
    <n v="0"/>
    <n v="12292239.039999999"/>
    <n v="0"/>
    <s v="NO_CONCILIADO"/>
  </r>
  <r>
    <x v="0"/>
    <m/>
    <x v="0"/>
    <x v="22"/>
    <m/>
    <s v="NTI"/>
    <n v="19618"/>
    <m/>
    <s v="PAGO A CAF PRÉSTAMO CFA008239 VCTO. 10-02-2025 POR CUENTA DE TGN , NTI. 019618 VALOR 10-02-2025 CAPITAL USD 3.694.741,51 INTERESES USD 1.173.439,07 CTA. 5970 CUENTA UNICA DEL TESORO DOLARES AMERICANOS LIB. 00099021001"/>
    <m/>
    <m/>
    <m/>
    <m/>
    <n v="4868180.58"/>
    <n v="0"/>
    <n v="33395718.780000001"/>
    <n v="0"/>
    <s v="NO_CONCILIADO"/>
  </r>
  <r>
    <x v="0"/>
    <m/>
    <x v="0"/>
    <x v="22"/>
    <m/>
    <s v="NTI"/>
    <n v="19707"/>
    <m/>
    <s v="PAGO A FONPLATA PRÉSTAMO BOL 19/2011 VCTO. 09-02-2025 POR CUENTA DE TGN , NTI. 019707 VALOR 10-02-2025 CAPITAL USD 2.065.713,89 INTERESES USD 1.029.235,25 CTA. 5970 CUENTA UNICA DEL TESORO DOLARES AMERICANOS LIB. 00099021001"/>
    <m/>
    <m/>
    <m/>
    <m/>
    <n v="3094949.14"/>
    <n v="0"/>
    <n v="21231351.100000001"/>
    <n v="0"/>
    <s v="NO_CONCILIADO"/>
  </r>
  <r>
    <x v="0"/>
    <m/>
    <x v="0"/>
    <x v="22"/>
    <m/>
    <s v="CRV"/>
    <n v="3024736"/>
    <m/>
    <s v="PAGO PRÉSTAMO BID 939-SF-BO VCTO. 08-02-2025 POR CUENTA DE BANCO DE DESARROLLO , VALOR 10-02-2025 CAPITAL USD 651.382,87 INTERESES USD 78.637,55 LIBRETA NRO. 00099021001 TGN - RECURSOS ORDINARIOS DOLARES AMERICANOS - 5970 ALIVIO MDRI"/>
    <m/>
    <m/>
    <m/>
    <m/>
    <n v="0"/>
    <n v="78637.55"/>
    <n v="0"/>
    <n v="539453.59"/>
    <s v="NO_CONCILIADO"/>
  </r>
  <r>
    <x v="0"/>
    <m/>
    <x v="0"/>
    <x v="22"/>
    <m/>
    <s v="NTI"/>
    <n v="19649"/>
    <m/>
    <s v="PAGO A BID PRÉSTAMO 2317/BL-BO VCTO. 10-02-2025 POR CUENTA DE TGN , NTI. 019649 VALOR 10-02-2025 INTERESES USD 11.318,21 CTA. 5970 CUENTA UNICA DEL TESORO DOLARES AMERICANOS LIB. 00099021001"/>
    <m/>
    <m/>
    <m/>
    <m/>
    <n v="11318.21"/>
    <n v="0"/>
    <n v="77642.92"/>
    <n v="0"/>
    <s v="NO_CONCILIADO"/>
  </r>
  <r>
    <x v="0"/>
    <m/>
    <x v="0"/>
    <x v="22"/>
    <m/>
    <s v="NTI"/>
    <n v="19648"/>
    <m/>
    <s v="PAGO A BID PRÉSTAMO 2317/BL-BO VCTO. 10-02-2025 POR CUENTA DE TGN , NTI. 019648 VALOR 10-02-2025 CAPITAL USD 437.500,00 INTERESES USD 363.390,07 CTA. 5970 CUENTA UNICA DEL TESORO DOLARES AMERICANOS LIB. 00099021001"/>
    <m/>
    <m/>
    <m/>
    <m/>
    <n v="800890.07"/>
    <n v="0"/>
    <n v="5494105.8799999999"/>
    <n v="0"/>
    <s v="NO_CONCILIADO"/>
  </r>
  <r>
    <x v="1"/>
    <m/>
    <x v="1"/>
    <x v="22"/>
    <m/>
    <s v="RVL"/>
    <n v="26093"/>
    <m/>
    <s v="AJUSTE COMPLEMENTARIO POR REVALORIZACION SALDOS DE ACTIVOS DE RESERVA Y OBLIGACIONES MONEDA EXTRANJERA (DOLARES) Saldo MO = -62800815.49 ;Bs/Mo: 6.86000000000 ;Saldo Bs: -430813594.25"/>
    <m/>
    <m/>
    <m/>
    <m/>
    <n v="0"/>
    <n v="0"/>
    <n v="0"/>
    <n v="0.01"/>
    <s v="NO_CONCILIADO"/>
  </r>
  <r>
    <x v="0"/>
    <m/>
    <x v="0"/>
    <x v="23"/>
    <m/>
    <s v="NTI"/>
    <n v="19672"/>
    <m/>
    <s v="PAGO A CAF PRÉSTAMO CFA007151 VCTO. 11-02-2025 POR CUENTA DE TGN , NTI. 019672 VALOR 11-02-2025 CAPITAL USD 1.018.252,42 INTERESES USD 354.661,29 CTA. 5970 CUENTA UNICA DEL TESORO DOLARES AMERICANOS LIB. 00099021001"/>
    <m/>
    <m/>
    <m/>
    <m/>
    <n v="1372913.71"/>
    <n v="0"/>
    <n v="9418188.0500000007"/>
    <n v="0"/>
    <s v="NO_CONCILIADO"/>
  </r>
  <r>
    <x v="0"/>
    <m/>
    <x v="0"/>
    <x v="23"/>
    <m/>
    <s v="NTI"/>
    <n v="19671"/>
    <m/>
    <s v="PAGO A CAF PRÉSTAMO CFA007142 VCTO. 11-02-2025 POR CUENTA DE TGN , NTI. 019671 VALOR 11-02-2025 CAPITAL USD 5.765.013,11 INTERESES USD 2.007.976,55 CTA. 5970 CUENTA UNICA DEL TESORO DOLARES AMERICANOS LIB. 00099021001"/>
    <m/>
    <m/>
    <m/>
    <m/>
    <n v="7772989.6600000001"/>
    <n v="0"/>
    <n v="53322709.07"/>
    <n v="0"/>
    <s v="NO_CONCILIADO"/>
  </r>
  <r>
    <x v="7"/>
    <m/>
    <x v="7"/>
    <x v="23"/>
    <m/>
    <s v="COB"/>
    <n v="1119080"/>
    <m/>
    <s v="'COBRO DE'||ÚTILES DE ESCRITORIO POR EL COMPROBANTE NRO.1119076 DE LA FECHA, S/G. NOTA CITE: RIBB-UAF/SCO N°009/25 DE FECHA 29/1/2025 (HRE-TGL-1880) ENVIADA POR EL REGISTRO INTERNACIONAL BOLIVIANO DE BUQUES. DEBITO DE LA LIBRETA 00020061101 MIN.DEF.-RIBB-INGRESOS VARIOS USD, COBRO DE ÚTILES DE ESCRITORIO."/>
    <m/>
    <m/>
    <m/>
    <m/>
    <n v="8.75"/>
    <n v="0"/>
    <n v="60.03"/>
    <n v="0"/>
    <s v="NO_CONCILIADO"/>
  </r>
  <r>
    <x v="1"/>
    <m/>
    <x v="1"/>
    <x v="23"/>
    <m/>
    <s v="RVL"/>
    <n v="26099"/>
    <m/>
    <s v="AJUSTE COMPLEMENTARIO POR REVALORIZACION SALDOS DE ACTIVOS DE RESERVA Y OBLIGACIONES MONEDA EXTRANJERA (DOLARES) Saldo MO = -53713451.67 ;Bs/Mo: 6.86000000000 ;Saldo Bs: -368474278.45"/>
    <m/>
    <m/>
    <m/>
    <m/>
    <n v="0"/>
    <n v="0"/>
    <n v="0"/>
    <n v="0.01"/>
    <s v="NO_CONCILIADO"/>
  </r>
  <r>
    <x v="2"/>
    <m/>
    <x v="2"/>
    <x v="24"/>
    <m/>
    <s v="CRV"/>
    <n v="3028804"/>
    <m/>
    <s v="TRANSFERENCIA DEL EXTERIOR SEGUN SWIFT NO.2048 DE FECHA 12/02/2025 ORDENANTE: YPF EXPLORACIÓN + PRODUCCIÓN DE FERMIN PERALTA TORRES DELTA REF.: ATS OF 25/02/11 FECHA VALOR 11/02/2025 LIB. 00513012005 YPFB-OPERACIONES EXTRAORDINARIAS USD"/>
    <m/>
    <m/>
    <m/>
    <m/>
    <n v="0"/>
    <n v="62606.18"/>
    <n v="0"/>
    <n v="429478.39"/>
    <s v="NO_CONCILIADO"/>
  </r>
  <r>
    <x v="7"/>
    <m/>
    <x v="7"/>
    <x v="24"/>
    <m/>
    <s v="COB"/>
    <n v="1119211"/>
    <m/>
    <s v="'COBRO DE'||ÚTILES DE ESCRITORIO POR EL COMPROBANTE NRO.1119208 DE LA FECHA S/G. NOTA CITE RIBB/UAF/SCO N°009/25 (HRE-TGL-1880) DE F. 29.01.2025 ENVIADA POR EL REGISTRO INTERNACIONAL BOLIVIANO DE BUQUES DEBITO DE LA LIBRETA 00020061101MIN.DEF.-RIBB-INGRESOS VARIOS USD, COBRO DE UTILES DE ESCRITORIO"/>
    <m/>
    <m/>
    <m/>
    <m/>
    <n v="8.75"/>
    <n v="0"/>
    <n v="60.03"/>
    <n v="0"/>
    <s v="NO_CONCILIADO"/>
  </r>
  <r>
    <x v="1"/>
    <m/>
    <x v="1"/>
    <x v="24"/>
    <m/>
    <s v="RVL"/>
    <n v="26105"/>
    <m/>
    <s v="AJUSTE COMPLEMENTARIO POR REVALORIZACION SALDOS DE ACTIVOS DE RESERVA Y OBLIGACIONES MONEDA EXTRANJERA (DOLARES) Saldo MO = -54037091.57 ;Bs/Mo: 6.86000000000 ;Saldo Bs: -370694448.18"/>
    <m/>
    <m/>
    <m/>
    <m/>
    <n v="0"/>
    <n v="0"/>
    <n v="0.01"/>
    <n v="0"/>
    <s v="NO_CONCILIADO"/>
  </r>
  <r>
    <x v="1"/>
    <m/>
    <x v="1"/>
    <x v="25"/>
    <m/>
    <s v="RVL"/>
    <n v="26110"/>
    <m/>
    <s v="AJUSTE COMPLEMENTARIO POR REVALORIZACION SALDOS DE ACTIVOS DE RESERVA Y OBLIGACIONES MONEDA EXTRANJERA (DOLARES) Saldo MO = -54173651.36 ;Bs/Mo: 6.86000000000 ;Saldo Bs: -371631248.34"/>
    <m/>
    <m/>
    <m/>
    <m/>
    <n v="0"/>
    <n v="0"/>
    <n v="0.01"/>
    <n v="0"/>
    <s v="NO_CONCILIADO"/>
  </r>
  <r>
    <x v="1"/>
    <m/>
    <x v="1"/>
    <x v="26"/>
    <m/>
    <s v="RVL"/>
    <n v="26115"/>
    <m/>
    <s v="AJUSTE COMPLEMENTARIO POR REVALORIZACION SALDOS DE ACTIVOS DE RESERVA Y OBLIGACIONES MONEDA EXTRANJERA (DOLARES) Saldo MO = -54420885.15 ;Bs/Mo: 6.86000000000 ;Saldo Bs: -373327272.12"/>
    <m/>
    <m/>
    <m/>
    <m/>
    <n v="0"/>
    <n v="0"/>
    <n v="0"/>
    <n v="0.01"/>
    <s v="NO_CONCILIADO"/>
  </r>
  <r>
    <x v="1"/>
    <m/>
    <x v="1"/>
    <x v="27"/>
    <m/>
    <s v="RVL"/>
    <n v="26123"/>
    <m/>
    <s v="AJUSTE COMPLEMENTARIO POR REVALORIZACION SALDOS DE ACTIVOS DE RESERVA Y OBLIGACIONES MONEDA EXTRANJERA (DOLARES) Saldo MO = -54435694.47 ;Bs/Mo: 6.86000000000 ;Saldo Bs: -373428864.07"/>
    <m/>
    <m/>
    <m/>
    <m/>
    <n v="0"/>
    <n v="0"/>
    <n v="0.01"/>
    <n v="0"/>
    <s v="NO_CONCILIADO"/>
  </r>
  <r>
    <x v="8"/>
    <m/>
    <x v="8"/>
    <x v="28"/>
    <m/>
    <s v="CRV"/>
    <n v="3033918"/>
    <m/>
    <s v="TRANSFERENCIA RECIBIDA DEL EXTERIOR SEGÚN MENSAJES SWIFT Nos. 2214-2213 (REM.EXT.) DE FECHA 17-02-2025 POR DESEMBOLSO DE BID PRÉSTAMO 2880/BL-BO REQ 00044 BO 2025009264 LIBRETA N° 00086057002 MMAYA-USD-PROG. GEST. INTEGRAL RESIDUOS SOLIDOS EN BOLIVIA"/>
    <m/>
    <m/>
    <m/>
    <m/>
    <n v="0"/>
    <n v="2112155.0099999998"/>
    <n v="0"/>
    <n v="14489383.369999999"/>
    <s v="NO_CONCILIADO"/>
  </r>
  <r>
    <x v="8"/>
    <m/>
    <x v="8"/>
    <x v="28"/>
    <m/>
    <s v="COB"/>
    <n v="3033918"/>
    <m/>
    <s v="TRANSFERENCIA RECIBIDA DEL EXTERIOR SEGÚN MENSAJES SWIFT Nos. 2214-2213 (REM.EXT.) DE FECHA 17-02-2025 POR DESEMBOLSO DE BID PRÉSTAMO 2880/BL-BO REQ 00044 BO 2025009264 LIBRETA N° 00086057002 MMAYA-USD-PROG. GEST. INTEGRAL RESIDUOS SOLIDOS EN BOLIVIA REF.: UTILES DE ESCRITORIO"/>
    <m/>
    <m/>
    <m/>
    <m/>
    <n v="8.75"/>
    <n v="0"/>
    <n v="60.03"/>
    <n v="0"/>
    <s v="NO_CONCILIADO"/>
  </r>
  <r>
    <x v="1"/>
    <m/>
    <x v="1"/>
    <x v="28"/>
    <m/>
    <s v="RVL"/>
    <n v="26127"/>
    <m/>
    <s v="AJUSTE COMPLEMENTARIO POR REVALORIZACION SALDOS DE ACTIVOS DE RESERVA Y OBLIGACIONES MONEDA EXTRANJERA (DOLARES) Saldo MO = -56590430.05 ;Bs/Mo: 6.86000000000 ;Saldo Bs: -388210350.15"/>
    <m/>
    <m/>
    <m/>
    <m/>
    <n v="0"/>
    <n v="0"/>
    <n v="0.01"/>
    <n v="0"/>
    <s v="NO_CONCILIADO"/>
  </r>
  <r>
    <x v="0"/>
    <m/>
    <x v="0"/>
    <x v="29"/>
    <m/>
    <s v="NTI"/>
    <n v="19655"/>
    <m/>
    <s v="PAGO A FIDA PRÉSTAMO 2000004132 VCTO. 15-02-2025 POR CUENTA DE TGN , NTI. 019655 VALOR 18-02-2025 INTERESES USD 193.879,32 CTA. 5970 CUENTA UNICA DEL TESORO DOLARES AMERICANOS LIB. 00099021001"/>
    <m/>
    <m/>
    <m/>
    <m/>
    <n v="193879.32"/>
    <n v="0"/>
    <n v="1330012.1399999999"/>
    <n v="0"/>
    <s v="NO_CONCILIADO"/>
  </r>
  <r>
    <x v="0"/>
    <m/>
    <x v="0"/>
    <x v="29"/>
    <m/>
    <s v="NTI"/>
    <n v="19678"/>
    <m/>
    <s v="PAGO A CAF PRÉSTAMO CFA011419 VCTO. 18-02-2025 POR CUENTA DE TGN , NTI. 019678 VALOR 18-02-2025 INTERESES USD 12.470.001,25 CTA. 5970 CUENTA UNICA DEL TESORO DOLARES AMERICANOS LIB. 00099021001"/>
    <m/>
    <m/>
    <m/>
    <m/>
    <n v="12470001.25"/>
    <n v="0"/>
    <n v="85544208.579999998"/>
    <n v="0"/>
    <s v="NO_CONCILIADO"/>
  </r>
  <r>
    <x v="0"/>
    <m/>
    <x v="0"/>
    <x v="29"/>
    <m/>
    <s v="NTI"/>
    <n v="19622"/>
    <m/>
    <s v="PAGO A IDA PRÉSTAMO 3108-BO VCTO. 15-02-2025 POR CUENTA DE TGN , NTI. 019622 VALOR 18-02-2025 CAPITAL USD 61.791,88 INTERESES USD 18.260,87 CTA. 5970 CUENTA UNICA DEL TESORO DOLARES AMERICANOS LIB. 00099021001"/>
    <m/>
    <m/>
    <m/>
    <m/>
    <n v="80052.75"/>
    <n v="0"/>
    <n v="549161.87"/>
    <n v="0"/>
    <s v="NO_CONCILIADO"/>
  </r>
  <r>
    <x v="0"/>
    <m/>
    <x v="0"/>
    <x v="29"/>
    <m/>
    <s v="NTI"/>
    <n v="19699"/>
    <m/>
    <s v="PAGO A BIRF PRÉSTAMO BIRF 8735-BO VCTO. 15-02-2025 POR CUENTA DE TGN , NTI. 019699 VALOR 18-02-2025 CAPITAL USD 4.187.483,07 INTERESES USD 2.966.822,60 COMISIONES USD 1.066,25 CTA. 5970 CUENTA UNICA DEL TESORO DOLARES AMERICANOS LIB. 00099021001"/>
    <m/>
    <m/>
    <m/>
    <m/>
    <n v="7155371.9199999999"/>
    <n v="0"/>
    <n v="49085851.369999997"/>
    <n v="0"/>
    <s v="NO_CONCILIADO"/>
  </r>
  <r>
    <x v="0"/>
    <m/>
    <x v="0"/>
    <x v="29"/>
    <m/>
    <s v="NTI"/>
    <n v="19624"/>
    <m/>
    <s v="PAGO A IDA PRÉSTAMO 3245-BO VCTO. 15-02-2025 POR CUENTA DE TGN , NTI. 019624 VALOR 18-02-2025 CAPITAL USD 295.037,40 INTERESES USD 93.303,36 CTA. 5970 CUENTA UNICA DEL TESORO DOLARES AMERICANOS LIB. 00099021001"/>
    <m/>
    <m/>
    <m/>
    <m/>
    <n v="388340.76"/>
    <n v="0"/>
    <n v="2664017.61"/>
    <n v="0"/>
    <s v="NO_CONCILIADO"/>
  </r>
  <r>
    <x v="0"/>
    <m/>
    <x v="0"/>
    <x v="29"/>
    <m/>
    <s v="NTI"/>
    <n v="19625"/>
    <m/>
    <s v="PAGO A IDA PRÉSTAMO 3630-BO VCTO. 15-02-2025 POR CUENTA DE TGN , NTI. 019625 VALOR 18-02-2025 CAPITAL USD 1.475.650,05 INTERESES USD 405.511,10 CTA. 5970 CUENTA UNICA DEL TESORO DOLARES AMERICANOS LIB. 00099021001"/>
    <m/>
    <m/>
    <m/>
    <m/>
    <n v="1881161.15"/>
    <n v="0"/>
    <n v="12904765.49"/>
    <n v="0"/>
    <s v="NO_CONCILIADO"/>
  </r>
  <r>
    <x v="0"/>
    <m/>
    <x v="0"/>
    <x v="29"/>
    <m/>
    <s v="NTI"/>
    <n v="19626"/>
    <m/>
    <s v="PAGO A IDA PRÉSTAMO 4067-0-BO VCTO. 15-02-2025 POR CUENTA DE TGN , NTI. 019626 VALOR 18-02-2025 CAPITAL USD 163.875,01 INTERESES USD 106.149,79 CTA. 5970 CUENTA UNICA DEL TESORO DOLARES AMERICANOS LIB. 00099021001"/>
    <m/>
    <m/>
    <m/>
    <m/>
    <n v="270024.8"/>
    <n v="0"/>
    <n v="1852370.13"/>
    <n v="0"/>
    <s v="NO_CONCILIADO"/>
  </r>
  <r>
    <x v="0"/>
    <m/>
    <x v="0"/>
    <x v="29"/>
    <m/>
    <s v="NTI"/>
    <n v="19629"/>
    <m/>
    <s v="PAGO A IDA PRÉSTAMO 4366-BO VCTO. 15-02-2025 POR CUENTA DE TGN , NTI. 019629 VALOR 18-02-2025 CAPITAL USD 152.561,25 INTERESES USD 106.723,79 CTA. 5970 CUENTA UNICA DEL TESORO DOLARES AMERICANOS LIB. 00099021001"/>
    <m/>
    <m/>
    <m/>
    <m/>
    <n v="259285.04"/>
    <n v="0"/>
    <n v="1778695.37"/>
    <n v="0"/>
    <s v="NO_CONCILIADO"/>
  </r>
  <r>
    <x v="0"/>
    <m/>
    <x v="0"/>
    <x v="29"/>
    <m/>
    <s v="NTI"/>
    <n v="19630"/>
    <m/>
    <s v="PAGO A IDA PRÉSTAMO 4377-BO VCTO. 15-02-2025 POR CUENTA DE TGN , NTI. 019630 VALOR 18-02-2025 CAPITAL USD 54.853,21 INTERESES USD 38.372,38 CTA. 5970 CUENTA UNICA DEL TESORO DOLARES AMERICANOS LIB. 00099021001"/>
    <m/>
    <m/>
    <m/>
    <m/>
    <n v="93225.59"/>
    <n v="0"/>
    <n v="639527.55000000005"/>
    <n v="0"/>
    <s v="NO_CONCILIADO"/>
  </r>
  <r>
    <x v="0"/>
    <m/>
    <x v="0"/>
    <x v="29"/>
    <m/>
    <s v="NTI"/>
    <n v="19631"/>
    <m/>
    <s v="PAGO A IDA PRÉSTAMO 4378-BO VCTO. 15-02-2025 POR CUENTA DE TGN , NTI. 019631 VALOR 18-02-2025 CAPITAL USD 199.907,40 INTERESES USD 139.844,62 CTA. 5970 CUENTA UNICA DEL TESORO DOLARES AMERICANOS LIB. 00099021001"/>
    <m/>
    <m/>
    <m/>
    <m/>
    <n v="339752.02"/>
    <n v="0"/>
    <n v="2330698.86"/>
    <n v="0"/>
    <s v="NO_CONCILIADO"/>
  </r>
  <r>
    <x v="0"/>
    <m/>
    <x v="0"/>
    <x v="29"/>
    <m/>
    <s v="NTI"/>
    <n v="19632"/>
    <m/>
    <s v="PAGO A IDA PRÉSTAMO 4379-BO VCTO. 15-02-2025 POR CUENTA DE TGN , NTI. 019632 VALOR 18-02-2025 CAPITAL USD 103.688,72 INTERESES USD 72.535,15 CTA. 5970 CUENTA UNICA DEL TESORO DOLARES AMERICANOS LIB. 00099021001"/>
    <m/>
    <m/>
    <m/>
    <m/>
    <n v="176223.87"/>
    <n v="0"/>
    <n v="1208895.75"/>
    <n v="0"/>
    <s v="NO_CONCILIADO"/>
  </r>
  <r>
    <x v="0"/>
    <m/>
    <x v="0"/>
    <x v="29"/>
    <m/>
    <s v="NTI"/>
    <n v="19633"/>
    <m/>
    <s v="PAGO A IDA PRÉSTAMO 4382-BO VCTO. 15-02-2025 POR CUENTA DE TGN , NTI. 019633 VALOR 18-02-2025 CAPITAL USD 111.945,01 INTERESES USD 78.310,80 CTA. 5970 CUENTA UNICA DEL TESORO DOLARES AMERICANOS LIB. 00099021001"/>
    <m/>
    <m/>
    <m/>
    <m/>
    <n v="190255.81"/>
    <n v="0"/>
    <n v="1305154.8600000001"/>
    <n v="0"/>
    <s v="NO_CONCILIADO"/>
  </r>
  <r>
    <x v="0"/>
    <m/>
    <x v="0"/>
    <x v="29"/>
    <m/>
    <s v="NTI"/>
    <n v="19634"/>
    <m/>
    <s v="PAGO A IDA PRÉSTAMO 4396-BO VCTO. 15-02-2025 POR CUENTA DE TGN , NTI. 019634 VALOR 18-02-2025 CAPITAL USD 129.487,63 INTERESES USD 91.924,14 CTA. 5970 CUENTA UNICA DEL TESORO DOLARES AMERICANOS LIB. 00099021001"/>
    <m/>
    <m/>
    <m/>
    <m/>
    <n v="221411.77"/>
    <n v="0"/>
    <n v="1518884.74"/>
    <n v="0"/>
    <s v="NO_CONCILIADO"/>
  </r>
  <r>
    <x v="0"/>
    <m/>
    <x v="0"/>
    <x v="29"/>
    <m/>
    <s v="NTI"/>
    <n v="19642"/>
    <m/>
    <s v="PAGO A IDA PRÉSTAMO 4440-BO VCTO. 15-02-2025 POR CUENTA DE TGN , NTI. 019642 VALOR 18-02-2025 CAPITAL USD 38.964,20 INTERESES USD 27.660,96 CTA. 5970 CUENTA UNICA DEL TESORO DOLARES AMERICANOS LIB. 00099021001"/>
    <m/>
    <m/>
    <m/>
    <m/>
    <n v="66625.16"/>
    <n v="0"/>
    <n v="457048.6"/>
    <n v="0"/>
    <s v="NO_CONCILIADO"/>
  </r>
  <r>
    <x v="0"/>
    <m/>
    <x v="0"/>
    <x v="29"/>
    <m/>
    <s v="NTI"/>
    <n v="19643"/>
    <m/>
    <s v="PAGO A IDA PRÉSTAMO 4558-BO VCTO. 15-02-2025 POR CUENTA DE TGN , NTI. 019643 VALOR 18-02-2025 CAPITAL USD 325.770,23 INTERESES USD 238.016,21 CTA. 5970 CUENTA UNICA DEL TESORO DOLARES AMERICANOS LIB. 00099021001"/>
    <m/>
    <m/>
    <m/>
    <m/>
    <n v="563786.43999999994"/>
    <n v="0"/>
    <n v="3867574.98"/>
    <n v="0"/>
    <s v="NO_CONCILIADO"/>
  </r>
  <r>
    <x v="0"/>
    <m/>
    <x v="0"/>
    <x v="29"/>
    <m/>
    <s v="NTI"/>
    <n v="19644"/>
    <m/>
    <s v="PAGO A IDA PRÉSTAMO 5170-BO VCTO. 15-02-2025 POR CUENTA DE TGN , NTI. 019644 VALOR 18-02-2025 CAPITAL USD 711.132,58 INTERESES USD 565.049,83 CTA. 5970 CUENTA UNICA DEL TESORO DOLARES AMERICANOS LIB. 00099021001"/>
    <m/>
    <m/>
    <m/>
    <m/>
    <n v="1276182.4099999999"/>
    <n v="0"/>
    <n v="8754611.3300000001"/>
    <n v="0"/>
    <s v="NO_CONCILIADO"/>
  </r>
  <r>
    <x v="0"/>
    <m/>
    <x v="0"/>
    <x v="29"/>
    <m/>
    <s v="NTI"/>
    <n v="19645"/>
    <m/>
    <s v="PAGO A BIRF PRÉSTAMO BIRF 7214-BO VCTO. 15-02-2025 POR CUENTA DE TGN , NTI. 019645 VALOR 18-02-2025 CAPITAL USD 4.170,00 INTERESES USD 470,56 CTA. 5970 CUENTA UNICA DEL TESORO DOLARES AMERICANOS LIB. 00099021001"/>
    <m/>
    <m/>
    <m/>
    <m/>
    <n v="4640.5600000000004"/>
    <n v="0"/>
    <n v="31834.240000000002"/>
    <n v="0"/>
    <s v="NO_CONCILIADO"/>
  </r>
  <r>
    <x v="0"/>
    <m/>
    <x v="0"/>
    <x v="29"/>
    <m/>
    <s v="NTI"/>
    <n v="19620"/>
    <m/>
    <s v="PAGO A IDA PRÉSTAMO 3065-BO VCTO. 15-02-2025 POR CUENTA DE TGN , NTI. 019620 VALOR 18-02-2025 CAPITAL USD 612.812,11 INTERESES USD 181.100,02 CTA. 5970 CUENTA UNICA DEL TESORO DOLARES AMERICANOS LIB. 00099021001"/>
    <m/>
    <m/>
    <m/>
    <m/>
    <n v="793912.13"/>
    <n v="0"/>
    <n v="5446237.21"/>
    <n v="0"/>
    <s v="NO_CONCILIADO"/>
  </r>
  <r>
    <x v="0"/>
    <m/>
    <x v="0"/>
    <x v="29"/>
    <m/>
    <s v="NTI"/>
    <n v="19669"/>
    <m/>
    <s v="PAGO A BID PRÉSTAMO 3599/BL-BO VCTO. 15-02-2025 POR CUENTA DE TGN , NTI. 019669 VALOR 18-02-2025 CAPITAL USD 974.909,25 INTERESES USD 974.074,17 COMISIONES USD 9.760,77 CTA. 5970 CUENTA UNICA DEL TESORO DOLARES AMERICANOS LIB. 00099021001"/>
    <m/>
    <m/>
    <m/>
    <m/>
    <n v="1958744.19"/>
    <n v="0"/>
    <n v="13436985.140000001"/>
    <n v="0"/>
    <s v="NO_CONCILIADO"/>
  </r>
  <r>
    <x v="0"/>
    <m/>
    <x v="0"/>
    <x v="29"/>
    <m/>
    <s v="NTI"/>
    <n v="19674"/>
    <m/>
    <s v="PAGO A BID PRÉSTAMO 3599/BL-BO VCTO. 15-02-2025 POR CUENTA DE TGN , NTI. 019674 VALOR 18-02-2025 INTERESES USD 14.375,05 CTA. 5970 CUENTA UNICA DEL TESORO DOLARES AMERICANOS LIB. 00099021001"/>
    <m/>
    <m/>
    <m/>
    <m/>
    <n v="14375.05"/>
    <n v="0"/>
    <n v="98612.84"/>
    <n v="0"/>
    <s v="NO_CONCILIADO"/>
  </r>
  <r>
    <x v="0"/>
    <m/>
    <x v="0"/>
    <x v="29"/>
    <m/>
    <s v="NTI"/>
    <n v="19677"/>
    <m/>
    <s v="PAGO A CAF PRÉSTAMO CFA009277 VCTO. 18-02-2025 POR CUENTA DE TGN , NTI. 019677 VALOR 18-02-2025 CAPITAL USD 8.295.341,47 INTERESES USD 3.951.802,31 CTA. 5970 CUENTA UNICA DEL TESORO DOLARES AMERICANOS LIB. 00099021001"/>
    <m/>
    <m/>
    <m/>
    <m/>
    <n v="12247143.779999999"/>
    <n v="0"/>
    <n v="84015406.329999998"/>
    <n v="0"/>
    <s v="NO_CONCILIADO"/>
  </r>
  <r>
    <x v="0"/>
    <m/>
    <x v="0"/>
    <x v="29"/>
    <m/>
    <s v="NTI"/>
    <n v="19621"/>
    <m/>
    <s v="PAGO A IDA PRÉSTAMO 3096-BO VCTO. 15-02-2025 POR CUENTA DE TGN , NTI. 019621 VALOR 18-02-2025 CAPITAL USD 126.668,06 INTERESES USD 37.433,34 CTA. 5970 CUENTA UNICA DEL TESORO DOLARES AMERICANOS LIB. 00099021001"/>
    <m/>
    <m/>
    <m/>
    <m/>
    <n v="164101.4"/>
    <n v="0"/>
    <n v="1125735.6000000001"/>
    <n v="0"/>
    <s v="NO_CONCILIADO"/>
  </r>
  <r>
    <x v="0"/>
    <m/>
    <x v="0"/>
    <x v="29"/>
    <m/>
    <s v="NTI"/>
    <n v="19673"/>
    <m/>
    <s v="PAGO A CAF PRÉSTAMO CFA009272 VCTO. 18-02-2025 POR CUENTA DE TGN , NTI. 019673 VALOR 18-02-2025 CAPITAL USD 3.219.737,79 INTERESES USD 1.533.844,90 CTA. 5970 CUENTA UNICA DEL TESORO DOLARES AMERICANOS LIB. 00099021001"/>
    <m/>
    <m/>
    <m/>
    <m/>
    <n v="4753582.6900000004"/>
    <n v="0"/>
    <n v="32609577.25"/>
    <n v="0"/>
    <s v="NO_CONCILIADO"/>
  </r>
  <r>
    <x v="0"/>
    <m/>
    <x v="0"/>
    <x v="29"/>
    <m/>
    <s v="NTI"/>
    <n v="19653"/>
    <m/>
    <s v="PAGO A BID PRÉSTAMO 4414/KI-BO VCTO. 15-02-2025 POR CUENTA DE TGN , NTI. 019653 VALOR 18-02-2025 INTERESES USD 80.466,05 CTA. 5970 CUENTA UNICA DEL TESORO DOLARES AMERICANOS LIB. 00099021001"/>
    <m/>
    <m/>
    <m/>
    <m/>
    <n v="80466.05"/>
    <n v="0"/>
    <n v="551997.1"/>
    <n v="0"/>
    <s v="NO_CONCILIADO"/>
  </r>
  <r>
    <x v="0"/>
    <m/>
    <x v="0"/>
    <x v="29"/>
    <m/>
    <s v="NTI"/>
    <n v="19627"/>
    <m/>
    <s v="PAGO A IDA PRÉSTAMO 4068-BO VCTO. 15-02-2025 POR CUENTA DE TGN , NTI. 019627 VALOR 18-02-2025 CAPITAL USD 309.716,74 INTERESES USD 200.618,62 CTA. 5970 CUENTA UNICA DEL TESORO DOLARES AMERICANOS LIB. 00099021001"/>
    <m/>
    <m/>
    <m/>
    <m/>
    <n v="510335.36"/>
    <n v="0"/>
    <n v="3500900.57"/>
    <n v="0"/>
    <s v="NO_CONCILIADO"/>
  </r>
  <r>
    <x v="0"/>
    <m/>
    <x v="0"/>
    <x v="29"/>
    <m/>
    <s v="NTI"/>
    <n v="19623"/>
    <m/>
    <s v="PAGO A IDA PRÉSTAMO 3235-BO VCTO. 15-02-2025 POR CUENTA DE TGN , NTI. 019623 VALOR 18-02-2025 CAPITAL USD 640.154,35 INTERESES USD 202.442,79 CTA. 5970 CUENTA UNICA DEL TESORO DOLARES AMERICANOS LIB. 00099021001"/>
    <m/>
    <m/>
    <m/>
    <m/>
    <n v="842597.14"/>
    <n v="0"/>
    <n v="5780216.3799999999"/>
    <n v="0"/>
    <s v="NO_CONCILIADO"/>
  </r>
  <r>
    <x v="0"/>
    <m/>
    <x v="0"/>
    <x v="30"/>
    <m/>
    <s v="NTI"/>
    <n v="19732"/>
    <m/>
    <s v="PAGO A FONPLATA PRÉSTAMO BOL 24/2014 VCTO. 19-02-2025 POR CUENTA DE TGN , NTI. 019732 VALOR 19-02-2025 CAPITAL USD 556.925,39 INTERESES USD 228.570,02 CTA. 5970 CUENTA UNICA DEL TESORO DOLARES AMERICANOS LIB. 00099021001"/>
    <m/>
    <m/>
    <m/>
    <m/>
    <n v="785495.41"/>
    <n v="0"/>
    <n v="5388498.5099999998"/>
    <n v="0"/>
    <s v="NO_CONCILIADO"/>
  </r>
  <r>
    <x v="1"/>
    <m/>
    <x v="1"/>
    <x v="30"/>
    <m/>
    <s v="RVL"/>
    <n v="26137"/>
    <m/>
    <s v="AJUSTE COMPLEMENTARIO POR REVALORIZACION SALDOS DE ACTIVOS DE RESERVA Y OBLIGACIONES MONEDA EXTRANJERA (DOLARES) Saldo MO = -9537486.48 ;Bs/Mo: 6.86000000000 ;Saldo Bs: -65427157.26"/>
    <m/>
    <m/>
    <m/>
    <m/>
    <n v="0"/>
    <n v="0"/>
    <n v="0.01"/>
    <n v="0"/>
    <s v="NO_CONCILIADO"/>
  </r>
  <r>
    <x v="0"/>
    <m/>
    <x v="0"/>
    <x v="31"/>
    <m/>
    <s v="NTI"/>
    <n v="19711"/>
    <m/>
    <s v="PAGO A JICA PRÉSTAMO BV-P5 VCTO. 20-02-2025 POR CUENTA DE TGN , NTI. 019711 VALOR 20-02-2025 COMISIONES JPY 1.002.240,00 CTA. 5970 CUENTA UNICA DEL TESORO DOLARES AMERICANOS"/>
    <m/>
    <m/>
    <m/>
    <m/>
    <n v="10617.8"/>
    <n v="0"/>
    <n v="72838.11"/>
    <n v="0"/>
    <s v="NO_CONCILIADO"/>
  </r>
  <r>
    <x v="0"/>
    <m/>
    <x v="0"/>
    <x v="31"/>
    <m/>
    <s v="DEV"/>
    <n v="1119857"/>
    <m/>
    <s v="||COBRO DE COMISIONES QUE EFECTUA EL MUFG BANK LTD. POR PAGO DE PRESTAMO BV-P5 VCTO. 20-02-2025 SEGUN MENSAJE SWIFT NRO. 2510 DE LA FECHA Y NOTA MEFP/VTCP/DGCP/UODP/N° 100/2025 DE 18-02-2025 LIB. 00099021001 TGN-RECURSOS ORDINARIOS-DOLARES AMERICANOS (5970)"/>
    <m/>
    <m/>
    <m/>
    <m/>
    <n v="16.510000000000002"/>
    <n v="0"/>
    <n v="113.26"/>
    <n v="0"/>
    <s v="NO_CONCILIADO"/>
  </r>
  <r>
    <x v="0"/>
    <m/>
    <x v="0"/>
    <x v="31"/>
    <m/>
    <s v="DEV"/>
    <n v="1119829"/>
    <m/>
    <s v="||PAGO A EXIMBANK COREA PRESTAMO EDCF NO. BOL-2 VCTO. 20/02/2025 POR CUENTA DEL TGN, SEGUN MENSAJE SWIFT N°2530 DE LA FECHA, AUTORIZACION S/G COD. LIQ. 019654 DE 17/02/2025, VALOR 20/02/2025 CAPITAL KRW713.093.000 INTERESES KRW16.974.650. LIB. 00099021001 TGN-RECURSOS ORDINARIOS-DÓLARES AMERICANOS (5970)"/>
    <m/>
    <m/>
    <m/>
    <m/>
    <n v="20"/>
    <n v="0"/>
    <n v="137.19999999999999"/>
    <n v="0"/>
    <s v="NO_CONCILIADO"/>
  </r>
  <r>
    <x v="0"/>
    <m/>
    <x v="0"/>
    <x v="31"/>
    <m/>
    <s v="NTI"/>
    <n v="1119829"/>
    <m/>
    <s v="||PAGO A EXIMBANK COREA PRESTAMO EDCF NO. BOL-2 VCTO. 20/02/2025 POR CUENTA DEL TGN, SEGUN MENSAJE SWIFT N°2530 DE LA FECHA, AUTORIZACION S/G COD. LIQ. 019654 DE 17/02/2025, VALOR 20/02/2025 CAPITAL KRW713.093.000 INTERESES KRW16.974.650. LIB. 00099021001 TGN-RECURSOS ORDINARIOS-DÓLARES AMERICANOS (5970)"/>
    <m/>
    <m/>
    <m/>
    <m/>
    <n v="512558.83"/>
    <n v="0"/>
    <n v="3516153.57"/>
    <n v="0"/>
    <s v="NO_CONCILIADO"/>
  </r>
  <r>
    <x v="7"/>
    <m/>
    <x v="7"/>
    <x v="31"/>
    <m/>
    <s v="COB"/>
    <n v="1119883"/>
    <m/>
    <s v="'COBRO DE'||ÚTILES DE ESCRITORIO POR EL COMPROBANTE NRO.1119879 DE LA FECHA, S/G.CORREO ELECTRÓNICO DE LA FECHA Y NOTA CITE: RIBB/UAF/SCO N° 009/25 DE FECHA 29/01/2025 (HRE-TGL-1880) ENVIADA POR EL REGISTRO INTERNACIONAL BOLIVIANO DE BUQUES.(SECTOR PÚBLICO) DEBITO DE LA LIBRETA 00020061101 MIN.DEF.-RIBB-INGRESOS VARIOS USD, COBRO DE ÚTILES DE ESCRITORIO."/>
    <m/>
    <m/>
    <m/>
    <m/>
    <n v="8.75"/>
    <n v="0"/>
    <n v="60.03"/>
    <n v="0"/>
    <s v="NO_CONCILIADO"/>
  </r>
  <r>
    <x v="1"/>
    <m/>
    <x v="1"/>
    <x v="31"/>
    <m/>
    <s v="RVL"/>
    <n v="26141"/>
    <m/>
    <s v="AJUSTE COMPLEMENTARIO POR REVALORIZACION SALDOS DE ACTIVOS DE RESERVA Y OBLIGACIONES MONEDA EXTRANJERA (DOLARES) Saldo MO = -9087271.09 ;Bs/Mo: 6.86000000000 ;Saldo Bs: -62338679.67"/>
    <m/>
    <m/>
    <m/>
    <m/>
    <n v="0"/>
    <n v="0"/>
    <n v="0"/>
    <n v="0.01"/>
    <s v="NO_CONCILIADO"/>
  </r>
  <r>
    <x v="0"/>
    <m/>
    <x v="0"/>
    <x v="32"/>
    <m/>
    <s v="NTI"/>
    <n v="19684"/>
    <m/>
    <s v="PAGO A CAF PRÉSTAMO CFA004990 VCTO. 21-02-2025 POR CUENTA DE TGN , NTI. 019684 VALOR 21-02-2025 CAPITAL USD 1.633.928,56 INTERESES USD 222.796,41 CTA. 5970 CUENTA UNICA DEL TESORO DOLARES AMERICANOS LIB. 00099021001"/>
    <m/>
    <m/>
    <m/>
    <m/>
    <n v="1856724.97"/>
    <n v="0"/>
    <n v="12737133.289999999"/>
    <n v="0"/>
    <s v="NO_CONCILIADO"/>
  </r>
  <r>
    <x v="0"/>
    <m/>
    <x v="0"/>
    <x v="32"/>
    <m/>
    <s v="NTI"/>
    <n v="19683"/>
    <m/>
    <s v="PAGO A CAF PRÉSTAMO CFA004987 VCTO. 21-02-2025 POR CUENTA DE TGN , NTI. 019683 VALOR 21-02-2025 CAPITAL USD 5.925.892,86 INTERESES USD 808.032,63 CTA. 5970 CUENTA UNICA DEL TESORO DOLARES AMERICANOS LIB. 00099021001"/>
    <m/>
    <m/>
    <m/>
    <m/>
    <n v="6733925.4900000002"/>
    <n v="0"/>
    <n v="46194728.859999999"/>
    <n v="0"/>
    <s v="NO_CONCILIADO"/>
  </r>
  <r>
    <x v="0"/>
    <m/>
    <x v="0"/>
    <x v="32"/>
    <m/>
    <s v="NTI"/>
    <n v="19685"/>
    <m/>
    <s v="PAGO A CAF PRÉSTAMO CFA004991 VCTO. 21-02-2025 POR CUENTA DE TGN, SEGUN NOTA MEFP/VTCP/DGCP/UODP/No 104/2025 DEL 20-02-2025, VALOR 21-02-2025 CAPITAL USD 516.710,97 CTA. 5970 CUENTA UNICA DEL TESORO DOLARES AMERICANOS LIB. 00099021001"/>
    <m/>
    <m/>
    <m/>
    <m/>
    <n v="516710.97"/>
    <n v="0"/>
    <n v="3544637.25"/>
    <n v="0"/>
    <s v="NO_CONCILIADO"/>
  </r>
  <r>
    <x v="1"/>
    <m/>
    <x v="1"/>
    <x v="32"/>
    <m/>
    <s v="RVL"/>
    <n v="26147"/>
    <m/>
    <s v="AJUSTE COMPLEMENTARIO POR REVALORIZACION SALDOS DE ACTIVOS DE RESERVA Y OBLIGACIONES MONEDA EXTRANJERA (DOLARES) Saldo MO = -260824.11 ;Bs/Mo: 6.86000000000 ;Saldo Bs: -1789253.40"/>
    <m/>
    <m/>
    <m/>
    <m/>
    <n v="0"/>
    <n v="0"/>
    <n v="0.01"/>
    <n v="0"/>
    <s v="NO_CONCILIADO"/>
  </r>
  <r>
    <x v="0"/>
    <m/>
    <x v="0"/>
    <x v="33"/>
    <m/>
    <s v="NTI"/>
    <n v="19680"/>
    <m/>
    <s v="PAGO A FONPLATA PRÉSTAMO BOL 22/2014 VCTO. 24-02-2025 POR CUENTA DE TGN , NTI. 019680 VALOR 24-02-2025 CAPITAL USD 242.582,20 INTERESES USD 72.027,34 CTA. 5970 CUENTA UNICA DEL TESORO DOLARES AMERICANOS LIB. 00099021001"/>
    <m/>
    <m/>
    <m/>
    <m/>
    <n v="314609.53999999998"/>
    <n v="0"/>
    <n v="2158221.44"/>
    <n v="0"/>
    <s v="NO_CONCILIADO"/>
  </r>
  <r>
    <x v="1"/>
    <m/>
    <x v="1"/>
    <x v="33"/>
    <m/>
    <s v="RVL"/>
    <n v="26162"/>
    <m/>
    <s v="AJUSTE COMPLEMENTARIO POR REVALORIZACION SALDOS DE ACTIVOS DE RESERVA Y OBLIGACIONES MONEDA EXTRANJERA (DOLARES) Saldo MO = -24876.90 ;Bs/Mo: 6.86000000000 ;Saldo Bs: -170655.55"/>
    <m/>
    <m/>
    <m/>
    <m/>
    <n v="0"/>
    <n v="0"/>
    <n v="0.02"/>
    <n v="0"/>
    <s v="NO_CONCILIADO"/>
  </r>
  <r>
    <x v="8"/>
    <m/>
    <x v="8"/>
    <x v="34"/>
    <m/>
    <s v="CRV"/>
    <n v="3043870"/>
    <m/>
    <s v="TRANSFERENCIA RECIBIDA DEL EXTERIOR SEGÚN MENSAJES SWIFT Nos. 2766-2767 (REM.EXT.) DE FECHA 25-02-2025 POR DESEMBOLSO DE BID PRÉSTAMO 4403/BL-BO REQ 00024 BO 2025007262 LIBRETA N° 00086047007 MMAYA-UCEP MI RIEGO IMPLEMENTACION PROGRAMA BOLIVIA RESILIENTE"/>
    <m/>
    <m/>
    <m/>
    <m/>
    <n v="0"/>
    <n v="220801"/>
    <n v="0"/>
    <n v="1514694.86"/>
    <s v="NO_CONCILIADO"/>
  </r>
  <r>
    <x v="8"/>
    <m/>
    <x v="8"/>
    <x v="34"/>
    <m/>
    <s v="COB"/>
    <n v="3043870"/>
    <m/>
    <s v="TRANSFERENCIA RECIBIDA DEL EXTERIOR SEGÚN MENSAJES SWIFT Nos. 2766-2767 (REM.EXT.) DE FECHA 25-02-2025 POR DESEMBOLSO DE BID PRÉSTAMO 4403/BL-BO REQ 00024 BO 2025007262 LIBRETA N° 00086047007 MMAYA-UCEP MI RIEGO IMPLEMENTACION PROGRAMA BOLIVIA RESILIENTE REF.: UTILES DE ESCRITORIO"/>
    <m/>
    <m/>
    <m/>
    <m/>
    <n v="8.75"/>
    <n v="0"/>
    <n v="60.03"/>
    <n v="0"/>
    <s v="NO_CONCILIADO"/>
  </r>
  <r>
    <x v="3"/>
    <m/>
    <x v="3"/>
    <x v="34"/>
    <m/>
    <s v="CRV"/>
    <n v="3044161"/>
    <m/>
    <s v="TRANSFERENCIA RECIBIDA DEL EXTERIOR SEGÚN MENSAJES SWIFT Nos. 2774-2773 (REM.EXT.) DE FECHA 25-02-2025 POR DESEMBOLSO DE IDA PRÉSTAMO 5744-BO 43 LIBRETA N° 00291014379 ABC-USD-5744-5745-REHAB.CUMPL.ESTAND.(CRECE) CARR.STA.CRUZ.TR"/>
    <m/>
    <m/>
    <m/>
    <m/>
    <n v="0"/>
    <n v="1566429.31"/>
    <n v="0"/>
    <n v="10745705.07"/>
    <s v="NO_CONCILIADO"/>
  </r>
  <r>
    <x v="1"/>
    <m/>
    <x v="1"/>
    <x v="34"/>
    <m/>
    <s v="RVL"/>
    <n v="26167"/>
    <m/>
    <s v="AJUSTE COMPLEMENTARIO POR REVALORIZACION SALDOS DE ACTIVOS DE RESERVA Y OBLIGACIONES MONEDA EXTRANJERA (DOLARES) Saldo MO = -2069343.24 ;Bs/Mo: 6.86000000000 ;Saldo Bs: -14195694.62"/>
    <m/>
    <m/>
    <m/>
    <m/>
    <n v="0"/>
    <n v="0"/>
    <n v="0"/>
    <n v="0.01"/>
    <s v="NO_CONCILIADO"/>
  </r>
  <r>
    <x v="2"/>
    <m/>
    <x v="2"/>
    <x v="35"/>
    <m/>
    <s v="CRV"/>
    <n v="1120801"/>
    <m/>
    <s v="||TRANSFERENCIA DE FONDOS S/G.CITE: MEFP/VTCP/DGPOT/UPCFTGN/N°163/2025 DE LA FECHA DEL MIN.DE ECONOMIA Y FINANZAS PUBLICAS. (HRE-TSO-249). ABONO A LA LIBRETA N°00513012005 YPFB - OPERACIONES EXTRAORDINARIAS USD."/>
    <m/>
    <m/>
    <m/>
    <m/>
    <n v="0"/>
    <n v="45459669"/>
    <n v="0"/>
    <n v="311853329.33999997"/>
    <s v="NO_CONCILIADO"/>
  </r>
  <r>
    <x v="1"/>
    <m/>
    <x v="1"/>
    <x v="35"/>
    <m/>
    <s v="RVL"/>
    <n v="26171"/>
    <m/>
    <s v="AJUSTE COMPLEMENTARIO POR REVALORIZACION SALDOS DE ACTIVOS DE RESERVA Y OBLIGACIONES MONEDA EXTRANJERA (DOLARES) Saldo MO = -47736556.33 ;Bs/Mo: 6.86000000000 ;Saldo Bs: -327472776.40"/>
    <m/>
    <m/>
    <m/>
    <m/>
    <n v="0"/>
    <n v="0"/>
    <n v="0"/>
    <n v="0.02"/>
    <s v="NO_CONCILIADO"/>
  </r>
  <r>
    <x v="0"/>
    <m/>
    <x v="0"/>
    <x v="36"/>
    <m/>
    <s v="NTI"/>
    <n v="19788"/>
    <m/>
    <s v="PAGO A BID PRÉSTAMO 3091/BL-BO VCTO. 27-02-2025 POR CUENTA DE GOB.AUT.DEPT.PANDO , NTI. 019788 VALOR 27-02-2025 CAPITAL USD 171.101,75 INTERESES USD 153.451,07 COMISIONES USD 1.125,30 CTA. 5970 CUENTA UNICA DEL TESORO DOLARES AMERICANOS LIB. 00099021001"/>
    <m/>
    <m/>
    <m/>
    <m/>
    <n v="325678.12"/>
    <n v="0"/>
    <n v="2234151.9"/>
    <n v="0"/>
    <s v="NO_CONCILIADO"/>
  </r>
  <r>
    <x v="0"/>
    <m/>
    <x v="0"/>
    <x v="36"/>
    <m/>
    <s v="NTI"/>
    <n v="19807"/>
    <m/>
    <s v="PAGO A BID PRÉSTAMO 3091/BL-BO VCTO. 27-02-2025 POR CUENTA DE TGN, SEGUN NOTA MEFP/VTCP/DGCP/UODP/No 114/2025 DE 27-02-2025, NTI. 019807 VALOR 27-02-2025 INTERESES USD 7.399,02 CTA. 5970 CUENTA UNICA DEL TESORO DOLARES AMERICANOS LIB. 00099021001"/>
    <m/>
    <m/>
    <m/>
    <m/>
    <n v="7399.02"/>
    <n v="0"/>
    <n v="50757.279999999999"/>
    <n v="0"/>
    <s v="NO_CONCILIADO"/>
  </r>
  <r>
    <x v="0"/>
    <m/>
    <x v="0"/>
    <x v="36"/>
    <m/>
    <s v="NTI"/>
    <n v="19806"/>
    <m/>
    <s v="PAGO A BID PRÉSTAMO 3091/BL-BO VCTO. 27-02-2025 POR CUENTA DE TGN, SEGUN NOTA MEFP/VTCP/DGCP/UODP/No 114/2025 DE 27-02-2025, NTI. 019806 VALOR 27-02-2025 CAPITAL USD 495.594,58 INTERESES USD 374.401,89 COMISIONES USD 1.186,94 CTA. 5970 CUENTA UNICA DEL TESORO DOLARES AMERICANOS LIB. 00099021001"/>
    <m/>
    <m/>
    <m/>
    <m/>
    <n v="871183.41"/>
    <n v="0"/>
    <n v="5976318.1900000004"/>
    <n v="0"/>
    <s v="NO_CONCILIADO"/>
  </r>
  <r>
    <x v="1"/>
    <m/>
    <x v="1"/>
    <x v="36"/>
    <m/>
    <s v="RVL"/>
    <n v="26177"/>
    <m/>
    <s v="AJUSTE COMPLEMENTARIO POR REVALORIZACION SALDOS DE ACTIVOS DE RESERVA Y OBLIGACIONES MONEDA EXTRANJERA (DOLARES) Saldo MO = -1101389.34 ;Bs/Mo: 6.86000000000 ;Saldo Bs: -7555530.88"/>
    <m/>
    <m/>
    <m/>
    <m/>
    <n v="0"/>
    <n v="0"/>
    <n v="0.01"/>
    <n v="0"/>
    <s v="NO_CONCILIAD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420012C-F357-45BB-AA50-2E6E71253A94}" name="TablaDinámica9" cacheId="2"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DE3:DG53" firstHeaderRow="1" firstDataRow="1" firstDataCol="2"/>
  <pivotFields count="8">
    <pivotField axis="axisRow" compact="0" outline="0" showAll="0" defaultSubtotal="0">
      <items count="94">
        <item x="2"/>
        <item x="7"/>
        <item x="8"/>
        <item x="12"/>
        <item x="16"/>
        <item x="39"/>
        <item x="46"/>
        <item x="0"/>
        <item m="1" x="53"/>
        <item x="5"/>
        <item x="19"/>
        <item x="4"/>
        <item x="15"/>
        <item x="21"/>
        <item x="11"/>
        <item x="20"/>
        <item x="38"/>
        <item x="48"/>
        <item x="22"/>
        <item x="10"/>
        <item m="1" x="85"/>
        <item m="1" x="77"/>
        <item x="18"/>
        <item x="32"/>
        <item m="1" x="64"/>
        <item x="44"/>
        <item x="1"/>
        <item x="6"/>
        <item x="25"/>
        <item x="35"/>
        <item x="41"/>
        <item x="9"/>
        <item x="3"/>
        <item x="47"/>
        <item m="1" x="50"/>
        <item m="1" x="68"/>
        <item x="26"/>
        <item m="1" x="55"/>
        <item m="1" x="73"/>
        <item x="27"/>
        <item x="29"/>
        <item x="28"/>
        <item m="1" x="78"/>
        <item x="34"/>
        <item m="1" x="65"/>
        <item x="17"/>
        <item x="30"/>
        <item x="37"/>
        <item m="1" x="79"/>
        <item x="14"/>
        <item m="1" x="61"/>
        <item m="1" x="56"/>
        <item x="23"/>
        <item x="24"/>
        <item x="31"/>
        <item x="36"/>
        <item m="1" x="60"/>
        <item m="1" x="81"/>
        <item m="1" x="92"/>
        <item m="1" x="58"/>
        <item m="1" x="93"/>
        <item x="45"/>
        <item m="1" x="52"/>
        <item x="33"/>
        <item x="40"/>
        <item m="1" x="67"/>
        <item m="1" x="75"/>
        <item m="1" x="69"/>
        <item m="1" x="76"/>
        <item m="1" x="87"/>
        <item m="1" x="88"/>
        <item m="1" x="90"/>
        <item m="1" x="91"/>
        <item m="1" x="66"/>
        <item m="1" x="70"/>
        <item m="1" x="54"/>
        <item m="1" x="80"/>
        <item m="1" x="82"/>
        <item m="1" x="83"/>
        <item m="1" x="74"/>
        <item m="1" x="84"/>
        <item m="1" x="86"/>
        <item m="1" x="63"/>
        <item m="1" x="89"/>
        <item x="42"/>
        <item m="1" x="57"/>
        <item m="1" x="72"/>
        <item m="1" x="71"/>
        <item m="1" x="59"/>
        <item x="13"/>
        <item x="49"/>
        <item m="1" x="62"/>
        <item m="1" x="51"/>
        <item x="43"/>
      </items>
    </pivotField>
    <pivotField compact="0" outline="0" showAll="0" defaultSubtotal="0"/>
    <pivotField axis="axisRow" compact="0" outline="0" showAll="0" defaultSubtotal="0">
      <items count="94">
        <item x="7"/>
        <item x="8"/>
        <item x="12"/>
        <item x="16"/>
        <item x="39"/>
        <item x="46"/>
        <item x="0"/>
        <item x="2"/>
        <item m="1" x="53"/>
        <item x="5"/>
        <item x="19"/>
        <item x="4"/>
        <item x="15"/>
        <item x="21"/>
        <item x="11"/>
        <item x="20"/>
        <item x="38"/>
        <item x="48"/>
        <item x="22"/>
        <item x="10"/>
        <item m="1" x="85"/>
        <item m="1" x="77"/>
        <item x="18"/>
        <item x="32"/>
        <item m="1" x="64"/>
        <item x="44"/>
        <item x="1"/>
        <item x="6"/>
        <item x="25"/>
        <item x="35"/>
        <item x="41"/>
        <item x="9"/>
        <item x="3"/>
        <item x="47"/>
        <item m="1" x="50"/>
        <item m="1" x="68"/>
        <item x="26"/>
        <item m="1" x="55"/>
        <item m="1" x="73"/>
        <item x="27"/>
        <item x="29"/>
        <item x="28"/>
        <item m="1" x="78"/>
        <item x="34"/>
        <item m="1" x="65"/>
        <item x="17"/>
        <item x="30"/>
        <item x="37"/>
        <item m="1" x="79"/>
        <item x="14"/>
        <item m="1" x="61"/>
        <item m="1" x="56"/>
        <item x="23"/>
        <item x="24"/>
        <item x="31"/>
        <item x="36"/>
        <item m="1" x="60"/>
        <item m="1" x="81"/>
        <item m="1" x="93"/>
        <item m="1" x="58"/>
        <item m="1" x="92"/>
        <item x="45"/>
        <item m="1" x="52"/>
        <item x="33"/>
        <item x="40"/>
        <item m="1" x="67"/>
        <item m="1" x="75"/>
        <item m="1" x="69"/>
        <item m="1" x="76"/>
        <item m="1" x="87"/>
        <item m="1" x="88"/>
        <item m="1" x="90"/>
        <item m="1" x="91"/>
        <item m="1" x="66"/>
        <item m="1" x="70"/>
        <item m="1" x="54"/>
        <item m="1" x="80"/>
        <item m="1" x="82"/>
        <item m="1" x="83"/>
        <item m="1" x="74"/>
        <item m="1" x="84"/>
        <item m="1" x="86"/>
        <item m="1" x="63"/>
        <item m="1" x="89"/>
        <item x="42"/>
        <item m="1" x="57"/>
        <item m="1" x="72"/>
        <item m="1" x="71"/>
        <item m="1" x="59"/>
        <item x="13"/>
        <item x="49"/>
        <item m="1" x="62"/>
        <item m="1" x="51"/>
        <item x="43"/>
      </items>
    </pivotField>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s>
  <rowFields count="2">
    <field x="0"/>
    <field x="2"/>
  </rowFields>
  <rowItems count="50">
    <i>
      <x/>
      <x v="7"/>
    </i>
    <i>
      <x v="1"/>
      <x/>
    </i>
    <i>
      <x v="2"/>
      <x v="1"/>
    </i>
    <i>
      <x v="3"/>
      <x v="2"/>
    </i>
    <i>
      <x v="4"/>
      <x v="3"/>
    </i>
    <i>
      <x v="5"/>
      <x v="4"/>
    </i>
    <i>
      <x v="6"/>
      <x v="5"/>
    </i>
    <i>
      <x v="7"/>
      <x v="6"/>
    </i>
    <i>
      <x v="9"/>
      <x v="9"/>
    </i>
    <i>
      <x v="10"/>
      <x v="10"/>
    </i>
    <i>
      <x v="11"/>
      <x v="11"/>
    </i>
    <i>
      <x v="12"/>
      <x v="12"/>
    </i>
    <i>
      <x v="13"/>
      <x v="13"/>
    </i>
    <i>
      <x v="14"/>
      <x v="14"/>
    </i>
    <i>
      <x v="15"/>
      <x v="15"/>
    </i>
    <i>
      <x v="16"/>
      <x v="16"/>
    </i>
    <i>
      <x v="17"/>
      <x v="17"/>
    </i>
    <i>
      <x v="18"/>
      <x v="18"/>
    </i>
    <i>
      <x v="19"/>
      <x v="19"/>
    </i>
    <i>
      <x v="22"/>
      <x v="22"/>
    </i>
    <i>
      <x v="23"/>
      <x v="23"/>
    </i>
    <i>
      <x v="25"/>
      <x v="25"/>
    </i>
    <i>
      <x v="26"/>
      <x v="26"/>
    </i>
    <i>
      <x v="27"/>
      <x v="27"/>
    </i>
    <i>
      <x v="28"/>
      <x v="28"/>
    </i>
    <i>
      <x v="29"/>
      <x v="29"/>
    </i>
    <i>
      <x v="30"/>
      <x v="30"/>
    </i>
    <i>
      <x v="31"/>
      <x v="31"/>
    </i>
    <i>
      <x v="32"/>
      <x v="32"/>
    </i>
    <i>
      <x v="33"/>
      <x v="33"/>
    </i>
    <i>
      <x v="36"/>
      <x v="36"/>
    </i>
    <i>
      <x v="39"/>
      <x v="39"/>
    </i>
    <i>
      <x v="40"/>
      <x v="40"/>
    </i>
    <i>
      <x v="41"/>
      <x v="41"/>
    </i>
    <i>
      <x v="43"/>
      <x v="43"/>
    </i>
    <i>
      <x v="45"/>
      <x v="45"/>
    </i>
    <i>
      <x v="46"/>
      <x v="46"/>
    </i>
    <i>
      <x v="47"/>
      <x v="47"/>
    </i>
    <i>
      <x v="49"/>
      <x v="49"/>
    </i>
    <i>
      <x v="52"/>
      <x v="52"/>
    </i>
    <i>
      <x v="53"/>
      <x v="53"/>
    </i>
    <i>
      <x v="54"/>
      <x v="54"/>
    </i>
    <i>
      <x v="55"/>
      <x v="55"/>
    </i>
    <i>
      <x v="61"/>
      <x v="61"/>
    </i>
    <i>
      <x v="63"/>
      <x v="63"/>
    </i>
    <i>
      <x v="64"/>
      <x v="64"/>
    </i>
    <i>
      <x v="84"/>
      <x v="84"/>
    </i>
    <i>
      <x v="89"/>
      <x v="89"/>
    </i>
    <i>
      <x v="90"/>
      <x v="90"/>
    </i>
    <i>
      <x v="93"/>
      <x v="93"/>
    </i>
  </rowItems>
  <colItems count="1">
    <i/>
  </colItems>
  <dataFields count="1">
    <dataField name="Suma de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C276D57-708A-42D9-A601-1607FD0535E8}" name="TablaDinámica3" cacheId="4"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B3:AG14" firstHeaderRow="1" firstDataRow="3" firstDataCol="2"/>
  <pivotFields count="18">
    <pivotField axis="axisRow" compact="0" outline="0" subtotalTop="0" showAll="0" defaultSubtotal="0">
      <items count="34">
        <item x="1"/>
        <item m="1" x="11"/>
        <item x="7"/>
        <item x="0"/>
        <item x="3"/>
        <item x="2"/>
        <item x="8"/>
        <item m="1" x="23"/>
        <item m="1" x="12"/>
        <item m="1" x="10"/>
        <item m="1" x="32"/>
        <item m="1" x="31"/>
        <item m="1" x="13"/>
        <item m="1" x="14"/>
        <item m="1" x="24"/>
        <item m="1" x="33"/>
        <item m="1" x="21"/>
        <item m="1" x="26"/>
        <item m="1" x="29"/>
        <item m="1" x="20"/>
        <item m="1" x="22"/>
        <item m="1" x="30"/>
        <item m="1" x="25"/>
        <item m="1" x="15"/>
        <item m="1" x="16"/>
        <item m="1" x="17"/>
        <item m="1" x="27"/>
        <item m="1" x="28"/>
        <item m="1" x="18"/>
        <item m="1" x="19"/>
        <item x="6"/>
        <item m="1" x="9"/>
        <item x="4"/>
        <item x="5"/>
      </items>
    </pivotField>
    <pivotField compact="0" outline="0" subtotalTop="0" showAll="0" defaultSubtotal="0"/>
    <pivotField axis="axisRow" compact="0" outline="0" subtotalTop="0" showAll="0" defaultSubtotal="0">
      <items count="35">
        <item x="0"/>
        <item x="1"/>
        <item m="1" x="11"/>
        <item x="7"/>
        <item x="3"/>
        <item x="2"/>
        <item x="8"/>
        <item m="1" x="24"/>
        <item m="1" x="12"/>
        <item m="1" x="10"/>
        <item m="1" x="33"/>
        <item m="1" x="32"/>
        <item m="1" x="13"/>
        <item m="1" x="14"/>
        <item m="1" x="25"/>
        <item m="1" x="34"/>
        <item m="1" x="20"/>
        <item m="1" x="22"/>
        <item m="1" x="27"/>
        <item m="1" x="30"/>
        <item m="1" x="21"/>
        <item m="1" x="23"/>
        <item m="1" x="31"/>
        <item m="1" x="26"/>
        <item m="1" x="15"/>
        <item m="1" x="16"/>
        <item m="1" x="17"/>
        <item m="1" x="28"/>
        <item m="1" x="29"/>
        <item m="1" x="18"/>
        <item m="1" x="19"/>
        <item x="6"/>
        <item m="1" x="9"/>
        <item x="4"/>
        <item x="5"/>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dataField="1" compact="0" outline="0" subtotalTop="0" showAll="0" defaultSubtotal="0"/>
    <pivotField compact="0" outline="0" subtotalTop="0" showAll="0" defaultSubtotal="0"/>
  </pivotFields>
  <rowFields count="2">
    <field x="0"/>
    <field x="2"/>
  </rowFields>
  <rowItems count="9">
    <i>
      <x/>
      <x v="1"/>
    </i>
    <i>
      <x v="2"/>
      <x v="3"/>
    </i>
    <i>
      <x v="3"/>
      <x/>
    </i>
    <i>
      <x v="4"/>
      <x v="4"/>
    </i>
    <i>
      <x v="5"/>
      <x v="5"/>
    </i>
    <i>
      <x v="6"/>
      <x v="6"/>
    </i>
    <i>
      <x v="30"/>
      <x v="31"/>
    </i>
    <i>
      <x v="32"/>
      <x v="33"/>
    </i>
    <i>
      <x v="33"/>
      <x v="34"/>
    </i>
  </rowItems>
  <colFields count="2">
    <field x="3"/>
    <field x="-2"/>
  </colFields>
  <colItems count="4">
    <i>
      <x v="1"/>
      <x/>
    </i>
    <i r="1" i="1">
      <x v="1"/>
    </i>
    <i>
      <x v="2"/>
      <x/>
    </i>
    <i r="1" i="1">
      <x v="1"/>
    </i>
  </colItems>
  <dataFields count="2">
    <dataField name="Suma de Débitos_x000a_(Bs)" fld="15" baseField="0" baseItem="0"/>
    <dataField name="Suma de Créditos_x000a_(Bs)"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5D429DC-901A-487D-AF0F-C4F22BE3420B}" name="TablaDinámica7" cacheId="1"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CD3:CI12" firstHeaderRow="1" firstDataRow="3" firstDataCol="2"/>
  <pivotFields count="17">
    <pivotField axis="axisRow" compact="0" outline="0" showAll="0" defaultSubtotal="0">
      <items count="26">
        <item x="0"/>
        <item x="1"/>
        <item m="1" x="11"/>
        <item x="5"/>
        <item m="1" x="23"/>
        <item x="6"/>
        <item m="1" x="25"/>
        <item m="1" x="13"/>
        <item m="1" x="7"/>
        <item m="1" x="16"/>
        <item x="4"/>
        <item x="2"/>
        <item m="1" x="12"/>
        <item m="1" x="21"/>
        <item m="1" x="9"/>
        <item m="1" x="17"/>
        <item m="1" x="19"/>
        <item m="1" x="20"/>
        <item m="1" x="10"/>
        <item m="1" x="24"/>
        <item x="3"/>
        <item m="1" x="18"/>
        <item m="1" x="14"/>
        <item m="1" x="22"/>
        <item m="1" x="8"/>
        <item m="1" x="15"/>
      </items>
    </pivotField>
    <pivotField compact="0" outline="0" showAll="0" defaultSubtotal="0"/>
    <pivotField axis="axisRow" compact="0" outline="0" showAll="0" defaultSubtotal="0">
      <items count="26">
        <item x="0"/>
        <item x="1"/>
        <item m="1" x="11"/>
        <item x="5"/>
        <item m="1" x="23"/>
        <item x="6"/>
        <item m="1" x="25"/>
        <item m="1" x="13"/>
        <item m="1" x="7"/>
        <item m="1" x="16"/>
        <item x="4"/>
        <item x="2"/>
        <item m="1" x="12"/>
        <item m="1" x="21"/>
        <item m="1" x="9"/>
        <item m="1" x="17"/>
        <item m="1" x="19"/>
        <item m="1" x="20"/>
        <item m="1" x="10"/>
        <item m="1" x="24"/>
        <item x="3"/>
        <item m="1" x="18"/>
        <item m="1" x="14"/>
        <item m="1" x="22"/>
        <item m="1" x="8"/>
        <item m="1" x="15"/>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 compact="0" outline="0" subtotalTop="0" showAll="0" defaultSubtotal="0"/>
  </pivotFields>
  <rowFields count="2">
    <field x="0"/>
    <field x="2"/>
  </rowFields>
  <rowItems count="7">
    <i>
      <x/>
      <x/>
    </i>
    <i>
      <x v="1"/>
      <x v="1"/>
    </i>
    <i>
      <x v="3"/>
      <x v="3"/>
    </i>
    <i>
      <x v="5"/>
      <x v="5"/>
    </i>
    <i>
      <x v="10"/>
      <x v="10"/>
    </i>
    <i>
      <x v="11"/>
      <x v="11"/>
    </i>
    <i>
      <x v="20"/>
      <x v="20"/>
    </i>
  </rowItems>
  <colFields count="2">
    <field x="3"/>
    <field x="-2"/>
  </colFields>
  <colItems count="4">
    <i>
      <x v="1"/>
      <x/>
    </i>
    <i r="1" i="1">
      <x v="1"/>
    </i>
    <i>
      <x v="2"/>
      <x/>
    </i>
    <i r="1" i="1">
      <x v="1"/>
    </i>
  </colItems>
  <dataFields count="2">
    <dataField name="Suma de Débitos_x000a_(Bs)" fld="13" baseField="0" baseItem="0"/>
    <dataField name="Suma de Créditos_x000a_(Bs)"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3F7A6C3-FEBA-41E2-8906-B63A8258B7A3}" name="TablaDinámica5" cacheId="0"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BC3:BH20" firstHeaderRow="1" firstDataRow="3" firstDataCol="2"/>
  <pivotFields count="16">
    <pivotField axis="axisRow" compact="0" outline="0" showAll="0" defaultSubtotal="0">
      <items count="49">
        <item x="3"/>
        <item x="4"/>
        <item x="2"/>
        <item x="5"/>
        <item m="1" x="15"/>
        <item m="1" x="20"/>
        <item x="14"/>
        <item m="1" x="26"/>
        <item x="6"/>
        <item m="1" x="39"/>
        <item m="1" x="34"/>
        <item m="1" x="21"/>
        <item m="1" x="43"/>
        <item m="1" x="44"/>
        <item x="1"/>
        <item m="1" x="18"/>
        <item m="1" x="22"/>
        <item x="9"/>
        <item m="1" x="45"/>
        <item m="1" x="30"/>
        <item m="1" x="37"/>
        <item x="8"/>
        <item x="11"/>
        <item m="1" x="24"/>
        <item x="13"/>
        <item m="1" x="41"/>
        <item m="1" x="25"/>
        <item m="1" x="46"/>
        <item x="12"/>
        <item m="1" x="29"/>
        <item m="1" x="35"/>
        <item m="1" x="47"/>
        <item m="1" x="48"/>
        <item m="1" x="32"/>
        <item m="1" x="19"/>
        <item m="1" x="42"/>
        <item x="7"/>
        <item m="1" x="40"/>
        <item m="1" x="31"/>
        <item m="1" x="28"/>
        <item m="1" x="27"/>
        <item m="1" x="33"/>
        <item m="1" x="36"/>
        <item m="1" x="17"/>
        <item m="1" x="38"/>
        <item m="1" x="23"/>
        <item m="1" x="16"/>
        <item x="0"/>
        <item x="10"/>
      </items>
    </pivotField>
    <pivotField compact="0" outline="0" showAll="0" defaultSubtotal="0"/>
    <pivotField axis="axisRow" compact="0" outline="0" showAll="0" defaultSubtotal="0">
      <items count="48">
        <item x="2"/>
        <item x="3"/>
        <item x="4"/>
        <item x="5"/>
        <item m="1" x="14"/>
        <item m="1" x="19"/>
        <item x="13"/>
        <item m="1" x="25"/>
        <item x="6"/>
        <item m="1" x="38"/>
        <item m="1" x="33"/>
        <item m="1" x="20"/>
        <item m="1" x="42"/>
        <item m="1" x="43"/>
        <item x="1"/>
        <item m="1" x="17"/>
        <item m="1" x="21"/>
        <item x="9"/>
        <item m="1" x="44"/>
        <item m="1" x="29"/>
        <item m="1" x="36"/>
        <item x="8"/>
        <item x="10"/>
        <item m="1" x="23"/>
        <item x="12"/>
        <item m="1" x="40"/>
        <item m="1" x="24"/>
        <item m="1" x="45"/>
        <item x="11"/>
        <item m="1" x="28"/>
        <item m="1" x="34"/>
        <item m="1" x="46"/>
        <item m="1" x="47"/>
        <item m="1" x="31"/>
        <item m="1" x="18"/>
        <item m="1" x="41"/>
        <item x="7"/>
        <item m="1" x="39"/>
        <item m="1" x="30"/>
        <item m="1" x="27"/>
        <item m="1" x="26"/>
        <item m="1" x="32"/>
        <item m="1" x="35"/>
        <item m="1" x="16"/>
        <item m="1" x="37"/>
        <item m="1" x="22"/>
        <item m="1" x="15"/>
        <item x="0"/>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s>
  <rowFields count="2">
    <field x="0"/>
    <field x="2"/>
  </rowFields>
  <rowItems count="15">
    <i>
      <x/>
      <x v="1"/>
    </i>
    <i>
      <x v="1"/>
      <x v="2"/>
    </i>
    <i>
      <x v="2"/>
      <x/>
    </i>
    <i>
      <x v="3"/>
      <x v="3"/>
    </i>
    <i>
      <x v="6"/>
      <x v="6"/>
    </i>
    <i>
      <x v="8"/>
      <x v="8"/>
    </i>
    <i>
      <x v="14"/>
      <x v="14"/>
    </i>
    <i>
      <x v="17"/>
      <x v="17"/>
    </i>
    <i>
      <x v="21"/>
      <x v="21"/>
    </i>
    <i>
      <x v="22"/>
      <x v="22"/>
    </i>
    <i>
      <x v="24"/>
      <x v="24"/>
    </i>
    <i>
      <x v="28"/>
      <x v="28"/>
    </i>
    <i>
      <x v="36"/>
      <x v="36"/>
    </i>
    <i>
      <x v="47"/>
      <x v="47"/>
    </i>
    <i>
      <x v="48"/>
      <x/>
    </i>
  </rowItems>
  <colFields count="2">
    <field x="3"/>
    <field x="-2"/>
  </colFields>
  <colItems count="4">
    <i>
      <x v="1"/>
      <x/>
    </i>
    <i r="1" i="1">
      <x v="1"/>
    </i>
    <i>
      <x v="2"/>
      <x/>
    </i>
    <i r="1" i="1">
      <x v="1"/>
    </i>
  </colItems>
  <dataFields count="2">
    <dataField name="Suma de Débitos" fld="13" baseField="2" baseItem="3" numFmtId="4"/>
    <dataField name="Suma de Créditos" fld="14" baseField="2" baseItem="3"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60002C7-988C-4E3B-9AD9-86C2252D204D}" name="TablaDinámica1" cacheId="3"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3:F105" firstHeaderRow="1" firstDataRow="3" firstDataCol="2"/>
  <pivotFields count="18">
    <pivotField axis="axisRow" compact="0" outline="0" showAll="0" defaultSubtotal="0">
      <items count="165">
        <item x="19"/>
        <item x="5"/>
        <item x="28"/>
        <item x="4"/>
        <item x="31"/>
        <item x="8"/>
        <item x="39"/>
        <item x="17"/>
        <item x="36"/>
        <item x="2"/>
        <item x="9"/>
        <item x="7"/>
        <item x="33"/>
        <item x="32"/>
        <item x="83"/>
        <item x="11"/>
        <item x="67"/>
        <item x="10"/>
        <item x="13"/>
        <item x="66"/>
        <item x="3"/>
        <item x="56"/>
        <item x="91"/>
        <item x="82"/>
        <item x="38"/>
        <item x="14"/>
        <item x="6"/>
        <item x="0"/>
        <item x="46"/>
        <item x="70"/>
        <item m="1" x="121"/>
        <item x="48"/>
        <item x="1"/>
        <item x="50"/>
        <item x="77"/>
        <item x="68"/>
        <item x="59"/>
        <item x="78"/>
        <item m="1" x="116"/>
        <item m="1" x="105"/>
        <item x="79"/>
        <item x="60"/>
        <item x="41"/>
        <item m="1" x="101"/>
        <item x="95"/>
        <item x="34"/>
        <item x="72"/>
        <item m="1" x="104"/>
        <item x="24"/>
        <item x="40"/>
        <item x="63"/>
        <item x="12"/>
        <item x="75"/>
        <item x="54"/>
        <item m="1" x="109"/>
        <item x="55"/>
        <item x="69"/>
        <item x="99"/>
        <item x="98"/>
        <item x="85"/>
        <item m="1" x="131"/>
        <item x="22"/>
        <item m="1" x="106"/>
        <item x="23"/>
        <item x="53"/>
        <item m="1" x="100"/>
        <item x="16"/>
        <item m="1" x="156"/>
        <item x="93"/>
        <item x="80"/>
        <item x="90"/>
        <item m="1" x="118"/>
        <item m="1" x="160"/>
        <item x="21"/>
        <item x="29"/>
        <item x="52"/>
        <item x="64"/>
        <item m="1" x="125"/>
        <item x="15"/>
        <item m="1" x="114"/>
        <item m="1" x="149"/>
        <item x="58"/>
        <item x="97"/>
        <item m="1" x="151"/>
        <item m="1" x="145"/>
        <item m="1" x="110"/>
        <item x="94"/>
        <item m="1" x="122"/>
        <item x="37"/>
        <item m="1" x="102"/>
        <item x="47"/>
        <item x="20"/>
        <item x="51"/>
        <item x="76"/>
        <item m="1" x="103"/>
        <item m="1" x="150"/>
        <item x="87"/>
        <item m="1" x="159"/>
        <item x="61"/>
        <item m="1" x="148"/>
        <item x="86"/>
        <item m="1" x="107"/>
        <item x="65"/>
        <item x="42"/>
        <item m="1" x="133"/>
        <item m="1" x="124"/>
        <item m="1" x="111"/>
        <item x="18"/>
        <item m="1" x="152"/>
        <item x="49"/>
        <item x="89"/>
        <item m="1" x="112"/>
        <item m="1" x="113"/>
        <item x="62"/>
        <item m="1" x="163"/>
        <item m="1" x="164"/>
        <item m="1" x="161"/>
        <item x="43"/>
        <item m="1" x="162"/>
        <item m="1" x="146"/>
        <item m="1" x="117"/>
        <item m="1" x="144"/>
        <item x="27"/>
        <item m="1" x="139"/>
        <item m="1" x="147"/>
        <item x="26"/>
        <item x="92"/>
        <item x="25"/>
        <item m="1" x="128"/>
        <item x="45"/>
        <item m="1" x="157"/>
        <item x="30"/>
        <item m="1" x="142"/>
        <item x="71"/>
        <item m="1" x="126"/>
        <item m="1" x="119"/>
        <item m="1" x="132"/>
        <item m="1" x="158"/>
        <item x="73"/>
        <item m="1" x="140"/>
        <item m="1" x="138"/>
        <item m="1" x="108"/>
        <item m="1" x="115"/>
        <item x="44"/>
        <item x="74"/>
        <item x="57"/>
        <item m="1" x="120"/>
        <item m="1" x="153"/>
        <item m="1" x="123"/>
        <item m="1" x="154"/>
        <item x="35"/>
        <item m="1" x="155"/>
        <item m="1" x="130"/>
        <item m="1" x="129"/>
        <item m="1" x="127"/>
        <item m="1" x="141"/>
        <item m="1" x="134"/>
        <item m="1" x="135"/>
        <item m="1" x="137"/>
        <item m="1" x="143"/>
        <item x="84"/>
        <item m="1" x="136"/>
        <item x="81"/>
        <item x="88"/>
        <item x="96"/>
      </items>
    </pivotField>
    <pivotField compact="0" outline="0" showAll="0" defaultSubtotal="0"/>
    <pivotField axis="axisRow" compact="0" outline="0" showAll="0" defaultSubtotal="0">
      <items count="166">
        <item x="11"/>
        <item x="10"/>
        <item x="56"/>
        <item x="66"/>
        <item x="6"/>
        <item x="7"/>
        <item x="12"/>
        <item x="14"/>
        <item x="3"/>
        <item x="83"/>
        <item x="38"/>
        <item m="1" x="103"/>
        <item x="32"/>
        <item x="4"/>
        <item x="39"/>
        <item x="36"/>
        <item x="8"/>
        <item x="5"/>
        <item x="31"/>
        <item x="9"/>
        <item x="2"/>
        <item x="19"/>
        <item x="0"/>
        <item x="82"/>
        <item x="91"/>
        <item x="33"/>
        <item x="67"/>
        <item x="13"/>
        <item x="46"/>
        <item x="70"/>
        <item x="17"/>
        <item x="28"/>
        <item m="1" x="122"/>
        <item x="48"/>
        <item x="1"/>
        <item x="50"/>
        <item x="77"/>
        <item x="68"/>
        <item x="59"/>
        <item x="78"/>
        <item m="1" x="117"/>
        <item m="1" x="106"/>
        <item x="79"/>
        <item x="60"/>
        <item x="41"/>
        <item m="1" x="101"/>
        <item x="95"/>
        <item x="34"/>
        <item x="72"/>
        <item m="1" x="105"/>
        <item x="24"/>
        <item x="40"/>
        <item x="63"/>
        <item x="75"/>
        <item x="54"/>
        <item m="1" x="110"/>
        <item x="55"/>
        <item x="69"/>
        <item x="99"/>
        <item x="98"/>
        <item x="85"/>
        <item m="1" x="132"/>
        <item x="22"/>
        <item m="1" x="107"/>
        <item x="23"/>
        <item x="53"/>
        <item m="1" x="100"/>
        <item x="16"/>
        <item m="1" x="157"/>
        <item x="93"/>
        <item x="80"/>
        <item x="90"/>
        <item m="1" x="119"/>
        <item m="1" x="161"/>
        <item x="21"/>
        <item x="29"/>
        <item x="52"/>
        <item x="64"/>
        <item m="1" x="126"/>
        <item x="15"/>
        <item m="1" x="115"/>
        <item m="1" x="150"/>
        <item x="58"/>
        <item x="97"/>
        <item m="1" x="152"/>
        <item m="1" x="146"/>
        <item m="1" x="111"/>
        <item x="94"/>
        <item m="1" x="123"/>
        <item x="37"/>
        <item m="1" x="102"/>
        <item x="47"/>
        <item x="20"/>
        <item x="51"/>
        <item x="76"/>
        <item m="1" x="104"/>
        <item m="1" x="151"/>
        <item x="87"/>
        <item m="1" x="160"/>
        <item x="61"/>
        <item m="1" x="149"/>
        <item x="86"/>
        <item m="1" x="108"/>
        <item x="65"/>
        <item x="42"/>
        <item m="1" x="134"/>
        <item m="1" x="125"/>
        <item m="1" x="112"/>
        <item x="18"/>
        <item m="1" x="153"/>
        <item x="49"/>
        <item x="89"/>
        <item m="1" x="113"/>
        <item m="1" x="114"/>
        <item x="62"/>
        <item m="1" x="164"/>
        <item m="1" x="165"/>
        <item m="1" x="162"/>
        <item x="43"/>
        <item m="1" x="163"/>
        <item m="1" x="147"/>
        <item m="1" x="118"/>
        <item m="1" x="145"/>
        <item x="27"/>
        <item m="1" x="140"/>
        <item m="1" x="148"/>
        <item x="26"/>
        <item x="92"/>
        <item x="25"/>
        <item m="1" x="129"/>
        <item x="45"/>
        <item m="1" x="158"/>
        <item x="30"/>
        <item m="1" x="143"/>
        <item x="71"/>
        <item m="1" x="127"/>
        <item m="1" x="120"/>
        <item m="1" x="133"/>
        <item m="1" x="159"/>
        <item x="73"/>
        <item m="1" x="141"/>
        <item m="1" x="139"/>
        <item m="1" x="109"/>
        <item m="1" x="116"/>
        <item x="44"/>
        <item x="74"/>
        <item x="57"/>
        <item m="1" x="121"/>
        <item m="1" x="154"/>
        <item m="1" x="124"/>
        <item m="1" x="155"/>
        <item x="35"/>
        <item m="1" x="156"/>
        <item m="1" x="131"/>
        <item m="1" x="130"/>
        <item m="1" x="128"/>
        <item m="1" x="142"/>
        <item m="1" x="135"/>
        <item m="1" x="136"/>
        <item m="1" x="138"/>
        <item m="1" x="144"/>
        <item x="84"/>
        <item m="1" x="137"/>
        <item x="81"/>
        <item x="88"/>
        <item x="96"/>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outline="0" showAll="0" defaultSubtotal="0"/>
  </pivotFields>
  <rowFields count="2">
    <field x="0"/>
    <field x="2"/>
  </rowFields>
  <rowItems count="100">
    <i>
      <x/>
      <x v="21"/>
    </i>
    <i>
      <x v="1"/>
      <x v="17"/>
    </i>
    <i>
      <x v="2"/>
      <x v="31"/>
    </i>
    <i>
      <x v="3"/>
      <x v="13"/>
    </i>
    <i>
      <x v="4"/>
      <x v="18"/>
    </i>
    <i>
      <x v="5"/>
      <x v="16"/>
    </i>
    <i>
      <x v="6"/>
      <x v="14"/>
    </i>
    <i>
      <x v="7"/>
      <x v="30"/>
    </i>
    <i>
      <x v="8"/>
      <x v="15"/>
    </i>
    <i>
      <x v="9"/>
      <x v="20"/>
    </i>
    <i>
      <x v="10"/>
      <x v="19"/>
    </i>
    <i>
      <x v="11"/>
      <x v="5"/>
    </i>
    <i>
      <x v="12"/>
      <x v="25"/>
    </i>
    <i>
      <x v="13"/>
      <x v="12"/>
    </i>
    <i>
      <x v="14"/>
      <x v="9"/>
    </i>
    <i>
      <x v="15"/>
      <x/>
    </i>
    <i>
      <x v="16"/>
      <x v="26"/>
    </i>
    <i>
      <x v="17"/>
      <x v="1"/>
    </i>
    <i>
      <x v="18"/>
      <x v="27"/>
    </i>
    <i>
      <x v="19"/>
      <x v="3"/>
    </i>
    <i>
      <x v="20"/>
      <x v="8"/>
    </i>
    <i>
      <x v="21"/>
      <x v="2"/>
    </i>
    <i>
      <x v="22"/>
      <x v="24"/>
    </i>
    <i>
      <x v="23"/>
      <x v="23"/>
    </i>
    <i>
      <x v="24"/>
      <x v="10"/>
    </i>
    <i>
      <x v="25"/>
      <x v="7"/>
    </i>
    <i>
      <x v="26"/>
      <x v="4"/>
    </i>
    <i>
      <x v="27"/>
      <x v="22"/>
    </i>
    <i>
      <x v="28"/>
      <x v="28"/>
    </i>
    <i>
      <x v="29"/>
      <x v="29"/>
    </i>
    <i>
      <x v="31"/>
      <x v="33"/>
    </i>
    <i>
      <x v="32"/>
      <x v="34"/>
    </i>
    <i>
      <x v="33"/>
      <x v="35"/>
    </i>
    <i>
      <x v="34"/>
      <x v="36"/>
    </i>
    <i>
      <x v="35"/>
      <x v="37"/>
    </i>
    <i>
      <x v="36"/>
      <x v="38"/>
    </i>
    <i>
      <x v="37"/>
      <x v="39"/>
    </i>
    <i>
      <x v="40"/>
      <x v="42"/>
    </i>
    <i>
      <x v="41"/>
      <x v="43"/>
    </i>
    <i>
      <x v="42"/>
      <x v="44"/>
    </i>
    <i>
      <x v="44"/>
      <x v="46"/>
    </i>
    <i>
      <x v="45"/>
      <x v="47"/>
    </i>
    <i>
      <x v="46"/>
      <x v="48"/>
    </i>
    <i>
      <x v="48"/>
      <x v="50"/>
    </i>
    <i>
      <x v="49"/>
      <x v="51"/>
    </i>
    <i>
      <x v="50"/>
      <x v="52"/>
    </i>
    <i>
      <x v="51"/>
      <x v="6"/>
    </i>
    <i>
      <x v="52"/>
      <x v="53"/>
    </i>
    <i>
      <x v="53"/>
      <x v="54"/>
    </i>
    <i>
      <x v="55"/>
      <x v="56"/>
    </i>
    <i>
      <x v="56"/>
      <x v="57"/>
    </i>
    <i>
      <x v="57"/>
      <x v="58"/>
    </i>
    <i>
      <x v="58"/>
      <x v="59"/>
    </i>
    <i>
      <x v="59"/>
      <x v="60"/>
    </i>
    <i>
      <x v="61"/>
      <x v="62"/>
    </i>
    <i>
      <x v="63"/>
      <x v="64"/>
    </i>
    <i>
      <x v="64"/>
      <x v="65"/>
    </i>
    <i>
      <x v="66"/>
      <x v="67"/>
    </i>
    <i>
      <x v="68"/>
      <x v="69"/>
    </i>
    <i>
      <x v="69"/>
      <x v="70"/>
    </i>
    <i>
      <x v="70"/>
      <x v="71"/>
    </i>
    <i>
      <x v="73"/>
      <x v="74"/>
    </i>
    <i>
      <x v="74"/>
      <x v="75"/>
    </i>
    <i>
      <x v="75"/>
      <x v="76"/>
    </i>
    <i>
      <x v="76"/>
      <x v="77"/>
    </i>
    <i>
      <x v="78"/>
      <x v="79"/>
    </i>
    <i>
      <x v="81"/>
      <x v="82"/>
    </i>
    <i>
      <x v="82"/>
      <x v="83"/>
    </i>
    <i>
      <x v="86"/>
      <x v="87"/>
    </i>
    <i>
      <x v="88"/>
      <x v="89"/>
    </i>
    <i>
      <x v="90"/>
      <x v="91"/>
    </i>
    <i>
      <x v="91"/>
      <x v="92"/>
    </i>
    <i>
      <x v="92"/>
      <x v="93"/>
    </i>
    <i>
      <x v="93"/>
      <x v="94"/>
    </i>
    <i>
      <x v="96"/>
      <x v="97"/>
    </i>
    <i>
      <x v="98"/>
      <x v="99"/>
    </i>
    <i>
      <x v="100"/>
      <x v="101"/>
    </i>
    <i>
      <x v="102"/>
      <x v="103"/>
    </i>
    <i>
      <x v="103"/>
      <x v="104"/>
    </i>
    <i>
      <x v="107"/>
      <x v="108"/>
    </i>
    <i>
      <x v="109"/>
      <x v="110"/>
    </i>
    <i>
      <x v="110"/>
      <x v="111"/>
    </i>
    <i>
      <x v="113"/>
      <x v="114"/>
    </i>
    <i>
      <x v="117"/>
      <x v="118"/>
    </i>
    <i>
      <x v="122"/>
      <x v="123"/>
    </i>
    <i>
      <x v="125"/>
      <x v="126"/>
    </i>
    <i>
      <x v="126"/>
      <x v="127"/>
    </i>
    <i>
      <x v="127"/>
      <x v="128"/>
    </i>
    <i>
      <x v="129"/>
      <x v="130"/>
    </i>
    <i>
      <x v="131"/>
      <x v="132"/>
    </i>
    <i>
      <x v="133"/>
      <x v="134"/>
    </i>
    <i>
      <x v="138"/>
      <x v="139"/>
    </i>
    <i>
      <x v="143"/>
      <x v="144"/>
    </i>
    <i>
      <x v="144"/>
      <x v="145"/>
    </i>
    <i>
      <x v="145"/>
      <x v="146"/>
    </i>
    <i>
      <x v="150"/>
      <x v="151"/>
    </i>
    <i>
      <x v="160"/>
      <x v="161"/>
    </i>
    <i>
      <x v="162"/>
      <x v="163"/>
    </i>
    <i>
      <x v="163"/>
      <x v="164"/>
    </i>
    <i>
      <x v="164"/>
      <x v="165"/>
    </i>
  </rowItems>
  <colFields count="2">
    <field x="3"/>
    <field x="-2"/>
  </colFields>
  <colItems count="4">
    <i>
      <x v="1"/>
      <x/>
    </i>
    <i r="1" i="1">
      <x v="1"/>
    </i>
    <i>
      <x v="2"/>
      <x/>
    </i>
    <i r="1" i="1">
      <x v="1"/>
    </i>
  </colItems>
  <dataFields count="2">
    <dataField name="Suma de Débitos" fld="15" baseField="2" baseItem="128" numFmtId="4"/>
    <dataField name="Suma de Créditos" fld="16" baseField="2" baseItem="128"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3.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15D9C-93C5-4383-871C-20D7429E4C9A}">
  <sheetPr codeName="Hoja2"/>
  <dimension ref="A1:E536"/>
  <sheetViews>
    <sheetView showGridLines="0" workbookViewId="0">
      <selection activeCell="B11" sqref="B11"/>
    </sheetView>
  </sheetViews>
  <sheetFormatPr baseColWidth="10" defaultColWidth="11.42578125" defaultRowHeight="13.5"/>
  <cols>
    <col min="1" max="1" width="6.5703125" style="278" bestFit="1" customWidth="1"/>
    <col min="2" max="2" width="72.28515625" style="278" bestFit="1" customWidth="1"/>
    <col min="3" max="3" width="24.7109375" style="278" bestFit="1" customWidth="1"/>
    <col min="4" max="4" width="14.5703125" style="278" bestFit="1" customWidth="1"/>
    <col min="5" max="5" width="42.7109375" style="278" bestFit="1" customWidth="1"/>
    <col min="6" max="16384" width="11.42578125" style="278"/>
  </cols>
  <sheetData>
    <row r="1" spans="1:5" ht="18">
      <c r="A1" s="382" t="s">
        <v>1358</v>
      </c>
      <c r="B1" s="382"/>
      <c r="C1" s="382"/>
      <c r="D1" s="382"/>
      <c r="E1" s="382"/>
    </row>
    <row r="3" spans="1:5" ht="25.5">
      <c r="A3" s="279" t="s">
        <v>34</v>
      </c>
      <c r="B3" s="279" t="s">
        <v>2</v>
      </c>
      <c r="C3" s="279" t="s">
        <v>1316</v>
      </c>
      <c r="D3" s="279" t="s">
        <v>1390</v>
      </c>
      <c r="E3" s="279" t="s">
        <v>1359</v>
      </c>
    </row>
    <row r="4" spans="1:5">
      <c r="A4" s="280">
        <v>6</v>
      </c>
      <c r="B4" s="281" t="s">
        <v>37</v>
      </c>
      <c r="C4" s="374" t="str">
        <f>+VLOOKUP($A4,[2]DISTRIBUCIÓN!$A$8:$G$540,5,FALSE)</f>
        <v>José Rivas</v>
      </c>
      <c r="D4" s="374" t="str">
        <f>+VLOOKUP($A4,[2]DISTRIBUCIÓN!$A$8:$G$540,6,FALSE)</f>
        <v>2183333 - 1632</v>
      </c>
      <c r="E4" s="374" t="str">
        <f>+VLOOKUP($A4,[2]DISTRIBUCIÓN!$A$8:$G$540,7,FALSE)</f>
        <v>jose.rivas@economiayfinanzas.gob.bo</v>
      </c>
    </row>
    <row r="5" spans="1:5">
      <c r="A5" s="282">
        <v>10</v>
      </c>
      <c r="B5" s="283" t="s">
        <v>38</v>
      </c>
      <c r="C5" s="374" t="str">
        <f>+VLOOKUP($A5,[2]DISTRIBUCIÓN!$A$8:$G$540,5,FALSE)</f>
        <v>Judith Machicado</v>
      </c>
      <c r="D5" s="374" t="str">
        <f>+VLOOKUP($A5,[2]DISTRIBUCIÓN!$A$8:$G$540,6,FALSE)</f>
        <v>2183333 - 1648</v>
      </c>
      <c r="E5" s="374" t="str">
        <f>+VLOOKUP($A5,[2]DISTRIBUCIÓN!$A$8:$G$540,7,FALSE)</f>
        <v>judith.machicado@economiayfinanzas.gob.bo</v>
      </c>
    </row>
    <row r="6" spans="1:5">
      <c r="A6" s="282">
        <v>15</v>
      </c>
      <c r="B6" s="283" t="s">
        <v>39</v>
      </c>
      <c r="C6" s="374" t="str">
        <f>+VLOOKUP($A6,[2]DISTRIBUCIÓN!$A$8:$G$540,5,FALSE)</f>
        <v>Virginia Callisaya</v>
      </c>
      <c r="D6" s="374" t="str">
        <f>+VLOOKUP($A6,[2]DISTRIBUCIÓN!$A$8:$G$540,6,FALSE)</f>
        <v>2183333 - 1645</v>
      </c>
      <c r="E6" s="374" t="str">
        <f>+VLOOKUP($A6,[2]DISTRIBUCIÓN!$A$8:$G$540,7,FALSE)</f>
        <v>virginia.callisaya@economiayfinanzas.gob.bo</v>
      </c>
    </row>
    <row r="7" spans="1:5">
      <c r="A7" s="282">
        <v>16</v>
      </c>
      <c r="B7" s="283" t="s">
        <v>40</v>
      </c>
      <c r="C7" s="374" t="str">
        <f>+VLOOKUP($A7,[2]DISTRIBUCIÓN!$A$8:$G$540,5,FALSE)</f>
        <v>Emma Ticonipa</v>
      </c>
      <c r="D7" s="374" t="str">
        <f>+VLOOKUP($A7,[2]DISTRIBUCIÓN!$A$8:$G$540,6,FALSE)</f>
        <v>2183333 - 1635</v>
      </c>
      <c r="E7" s="374" t="str">
        <f>+VLOOKUP($A7,[2]DISTRIBUCIÓN!$A$8:$G$540,7,FALSE)</f>
        <v>emma.ticonipa@economiayfinanzas.gob.bo</v>
      </c>
    </row>
    <row r="8" spans="1:5">
      <c r="A8" s="282">
        <v>20</v>
      </c>
      <c r="B8" s="283" t="s">
        <v>41</v>
      </c>
      <c r="C8" s="374" t="str">
        <f>+VLOOKUP($A8,[2]DISTRIBUCIÓN!$A$8:$G$540,5,FALSE)</f>
        <v>Rommel Cuba</v>
      </c>
      <c r="D8" s="374" t="str">
        <f>+VLOOKUP($A8,[2]DISTRIBUCIÓN!$A$8:$G$540,6,FALSE)</f>
        <v>2183333 - 1649</v>
      </c>
      <c r="E8" s="374" t="str">
        <f>+VLOOKUP($A8,[2]DISTRIBUCIÓN!$A$8:$G$540,7,FALSE)</f>
        <v>rommel.cuba@economiayfinanzas.gob.bo</v>
      </c>
    </row>
    <row r="9" spans="1:5">
      <c r="A9" s="282">
        <v>25</v>
      </c>
      <c r="B9" s="283" t="s">
        <v>42</v>
      </c>
      <c r="C9" s="374" t="str">
        <f>+VLOOKUP($A9,[2]DISTRIBUCIÓN!$A$8:$G$540,5,FALSE)</f>
        <v>Emma Ticonipa</v>
      </c>
      <c r="D9" s="374" t="str">
        <f>+VLOOKUP($A9,[2]DISTRIBUCIÓN!$A$8:$G$540,6,FALSE)</f>
        <v>2183333 - 1635</v>
      </c>
      <c r="E9" s="374" t="str">
        <f>+VLOOKUP($A9,[2]DISTRIBUCIÓN!$A$8:$G$540,7,FALSE)</f>
        <v>emma.ticonipa@economiayfinanzas.gob.bo</v>
      </c>
    </row>
    <row r="10" spans="1:5">
      <c r="A10" s="282">
        <v>30</v>
      </c>
      <c r="B10" s="283" t="s">
        <v>1411</v>
      </c>
      <c r="C10" s="374" t="s">
        <v>1601</v>
      </c>
      <c r="D10" s="374" t="s">
        <v>1615</v>
      </c>
      <c r="E10" s="374" t="s">
        <v>1616</v>
      </c>
    </row>
    <row r="11" spans="1:5">
      <c r="A11" s="282">
        <v>35</v>
      </c>
      <c r="B11" s="283" t="s">
        <v>43</v>
      </c>
      <c r="C11" s="374" t="s">
        <v>1602</v>
      </c>
      <c r="D11" s="374" t="s">
        <v>1619</v>
      </c>
      <c r="E11" s="374" t="s">
        <v>1620</v>
      </c>
    </row>
    <row r="12" spans="1:5">
      <c r="A12" s="282">
        <v>41</v>
      </c>
      <c r="B12" s="283" t="s">
        <v>44</v>
      </c>
      <c r="C12" s="374" t="str">
        <f>+VLOOKUP($A12,[2]DISTRIBUCIÓN!$A$8:$G$540,5,FALSE)</f>
        <v>Virginia Huanca</v>
      </c>
      <c r="D12" s="374" t="str">
        <f>+VLOOKUP($A12,[2]DISTRIBUCIÓN!$A$8:$G$540,6,FALSE)</f>
        <v>2183333 - 1636</v>
      </c>
      <c r="E12" s="374" t="str">
        <f>+VLOOKUP($A12,[2]DISTRIBUCIÓN!$A$8:$G$540,7,FALSE)</f>
        <v>virginia.huanca@economiayfinanzas.gob.bo</v>
      </c>
    </row>
    <row r="13" spans="1:5">
      <c r="A13" s="282">
        <v>46</v>
      </c>
      <c r="B13" s="283" t="s">
        <v>1367</v>
      </c>
      <c r="C13" s="374" t="str">
        <f>+VLOOKUP($A13,[2]DISTRIBUCIÓN!$A$8:$G$540,5,FALSE)</f>
        <v>Rommel Cuba</v>
      </c>
      <c r="D13" s="374" t="str">
        <f>+VLOOKUP($A13,[2]DISTRIBUCIÓN!$A$8:$G$540,6,FALSE)</f>
        <v>2183333 - 1649</v>
      </c>
      <c r="E13" s="374" t="str">
        <f>+VLOOKUP($A13,[2]DISTRIBUCIÓN!$A$8:$G$540,7,FALSE)</f>
        <v>rommel.cuba@economiayfinanzas.gob.bo</v>
      </c>
    </row>
    <row r="14" spans="1:5">
      <c r="A14" s="282">
        <v>47</v>
      </c>
      <c r="B14" s="283" t="s">
        <v>45</v>
      </c>
      <c r="C14" s="374" t="str">
        <f>+VLOOKUP($A14,[2]DISTRIBUCIÓN!$A$8:$G$540,5,FALSE)</f>
        <v>Guadalupe Challco</v>
      </c>
      <c r="D14" s="374" t="str">
        <f>+VLOOKUP($A14,[2]DISTRIBUCIÓN!$A$8:$G$540,6,FALSE)</f>
        <v>2183333 - 1640</v>
      </c>
      <c r="E14" s="374" t="str">
        <f>+VLOOKUP($A14,[2]DISTRIBUCIÓN!$A$8:$G$540,7,FALSE)</f>
        <v>guadalupe.challco@economiayfinanzas.gob.bo</v>
      </c>
    </row>
    <row r="15" spans="1:5">
      <c r="A15" s="282">
        <v>53</v>
      </c>
      <c r="B15" s="283" t="s">
        <v>1372</v>
      </c>
      <c r="C15" s="374" t="str">
        <f>+VLOOKUP($A15,[2]DISTRIBUCIÓN!$A$8:$G$540,5,FALSE)</f>
        <v>Virginia Callisaya</v>
      </c>
      <c r="D15" s="374" t="str">
        <f>+VLOOKUP($A15,[2]DISTRIBUCIÓN!$A$8:$G$540,6,FALSE)</f>
        <v>2183333 - 1645</v>
      </c>
      <c r="E15" s="374" t="str">
        <f>+VLOOKUP($A15,[2]DISTRIBUCIÓN!$A$8:$G$540,7,FALSE)</f>
        <v>virginia.callisaya@economiayfinanzas.gob.bo</v>
      </c>
    </row>
    <row r="16" spans="1:5">
      <c r="A16" s="282">
        <v>66</v>
      </c>
      <c r="B16" s="283" t="s">
        <v>46</v>
      </c>
      <c r="C16" s="374" t="str">
        <f>+VLOOKUP($A16,[2]DISTRIBUCIÓN!$A$8:$G$540,5,FALSE)</f>
        <v>Huascar Nova</v>
      </c>
      <c r="D16" s="374" t="str">
        <f>+VLOOKUP($A16,[2]DISTRIBUCIÓN!$A$8:$G$540,6,FALSE)</f>
        <v>2183333 - 1651</v>
      </c>
      <c r="E16" s="374" t="str">
        <f>+VLOOKUP($A16,[2]DISTRIBUCIÓN!$A$8:$G$540,7,FALSE)</f>
        <v>huascar.nova@economiayfinanzas.gob.bo</v>
      </c>
    </row>
    <row r="17" spans="1:5">
      <c r="A17" s="282">
        <v>70</v>
      </c>
      <c r="B17" s="283" t="s">
        <v>47</v>
      </c>
      <c r="C17" s="374" t="str">
        <f>+VLOOKUP($A17,[2]DISTRIBUCIÓN!$A$8:$G$540,5,FALSE)</f>
        <v>Huascar Nova</v>
      </c>
      <c r="D17" s="374" t="str">
        <f>+VLOOKUP($A17,[2]DISTRIBUCIÓN!$A$8:$G$540,6,FALSE)</f>
        <v>2183333 - 1651</v>
      </c>
      <c r="E17" s="374" t="str">
        <f>+VLOOKUP($A17,[2]DISTRIBUCIÓN!$A$8:$G$540,7,FALSE)</f>
        <v>huascar.nova@economiayfinanzas.gob.bo</v>
      </c>
    </row>
    <row r="18" spans="1:5">
      <c r="A18" s="282">
        <v>76</v>
      </c>
      <c r="B18" s="283" t="s">
        <v>48</v>
      </c>
      <c r="C18" s="374" t="str">
        <f>+VLOOKUP($A18,[2]DISTRIBUCIÓN!$A$8:$G$540,5,FALSE)</f>
        <v>Jeovana Zabala</v>
      </c>
      <c r="D18" s="374" t="str">
        <f>+VLOOKUP($A18,[2]DISTRIBUCIÓN!$A$8:$G$540,6,FALSE)</f>
        <v>2183333 - 1663</v>
      </c>
      <c r="E18" s="374" t="str">
        <f>+VLOOKUP($A18,[2]DISTRIBUCIÓN!$A$8:$G$540,7,FALSE)</f>
        <v>jeovana.zabala@economiayfinanzas.gob.bo</v>
      </c>
    </row>
    <row r="19" spans="1:5">
      <c r="A19" s="282">
        <v>78</v>
      </c>
      <c r="B19" s="283" t="s">
        <v>1368</v>
      </c>
      <c r="C19" s="374" t="str">
        <f>+VLOOKUP($A19,[2]DISTRIBUCIÓN!$A$8:$G$540,5,FALSE)</f>
        <v>Belén Espejo</v>
      </c>
      <c r="D19" s="374" t="str">
        <f>+VLOOKUP($A19,[2]DISTRIBUCIÓN!$A$8:$G$540,6,FALSE)</f>
        <v>2183333 - 1644</v>
      </c>
      <c r="E19" s="374" t="str">
        <f>+VLOOKUP($A19,[2]DISTRIBUCIÓN!$A$8:$G$540,7,FALSE)</f>
        <v>belen.espejo@economiayfinanzas.gob.bo</v>
      </c>
    </row>
    <row r="20" spans="1:5">
      <c r="A20" s="282">
        <v>81</v>
      </c>
      <c r="B20" s="283" t="s">
        <v>49</v>
      </c>
      <c r="C20" s="374" t="str">
        <f>+VLOOKUP($A20,[2]DISTRIBUCIÓN!$A$8:$G$540,5,FALSE)</f>
        <v>Judith Machicado</v>
      </c>
      <c r="D20" s="374" t="str">
        <f>+VLOOKUP($A20,[2]DISTRIBUCIÓN!$A$8:$G$540,6,FALSE)</f>
        <v>2183333 - 1648</v>
      </c>
      <c r="E20" s="374" t="str">
        <f>+VLOOKUP($A20,[2]DISTRIBUCIÓN!$A$8:$G$540,7,FALSE)</f>
        <v>judith.machicado@economiayfinanzas.gob.bo</v>
      </c>
    </row>
    <row r="21" spans="1:5">
      <c r="A21" s="282">
        <v>86</v>
      </c>
      <c r="B21" s="283" t="s">
        <v>50</v>
      </c>
      <c r="C21" s="374" t="str">
        <f>+VLOOKUP($A21,[2]DISTRIBUCIÓN!$A$8:$G$540,5,FALSE)</f>
        <v>Jorge Vargas</v>
      </c>
      <c r="D21" s="374" t="str">
        <f>+VLOOKUP($A21,[2]DISTRIBUCIÓN!$A$8:$G$540,6,FALSE)</f>
        <v>2183333 - 1633</v>
      </c>
      <c r="E21" s="374" t="str">
        <f>+VLOOKUP($A21,[2]DISTRIBUCIÓN!$A$8:$G$540,7,FALSE)</f>
        <v>jorge.vargas@economiayfinanzas.gob.bo</v>
      </c>
    </row>
    <row r="22" spans="1:5">
      <c r="A22" s="282">
        <v>95</v>
      </c>
      <c r="B22" s="283" t="s">
        <v>1412</v>
      </c>
      <c r="C22" s="374" t="str">
        <f>+VLOOKUP($A22,[2]DISTRIBUCIÓN!$A$8:$G$540,5,FALSE)</f>
        <v>Rommel Cuba</v>
      </c>
      <c r="D22" s="374" t="str">
        <f>+VLOOKUP($A22,[2]DISTRIBUCIÓN!$A$8:$G$540,6,FALSE)</f>
        <v>2183333 - 1649</v>
      </c>
      <c r="E22" s="374" t="str">
        <f>+VLOOKUP($A22,[2]DISTRIBUCIÓN!$A$8:$G$540,7,FALSE)</f>
        <v>rommel.cuba@economiayfinanzas.gob.bo</v>
      </c>
    </row>
    <row r="23" spans="1:5">
      <c r="A23" s="347" t="s">
        <v>539</v>
      </c>
      <c r="B23" s="347" t="s">
        <v>590</v>
      </c>
      <c r="C23" s="374" t="str">
        <f>+VLOOKUP($A23,[2]DISTRIBUCIÓN!$A$8:$G$540,5,FALSE)</f>
        <v>Guadalupe Challco</v>
      </c>
      <c r="D23" s="374" t="str">
        <f>+VLOOKUP($A23,[2]DISTRIBUCIÓN!$A$8:$G$540,6,FALSE)</f>
        <v>2183333 - 1640</v>
      </c>
      <c r="E23" s="374" t="str">
        <f>+VLOOKUP($A23,[2]DISTRIBUCIÓN!$A$8:$G$540,7,FALSE)</f>
        <v>guadalupe.challco@economiayfinanzas.gob.bo</v>
      </c>
    </row>
    <row r="24" spans="1:5">
      <c r="A24" s="347" t="s">
        <v>541</v>
      </c>
      <c r="B24" s="347" t="s">
        <v>590</v>
      </c>
      <c r="C24" s="374" t="str">
        <f>+VLOOKUP($A24,[2]DISTRIBUCIÓN!$A$8:$G$540,5,FALSE)</f>
        <v>Virginia Huanca</v>
      </c>
      <c r="D24" s="374" t="str">
        <f>+VLOOKUP($A24,[2]DISTRIBUCIÓN!$A$8:$G$540,6,FALSE)</f>
        <v>2183333 - 1636</v>
      </c>
      <c r="E24" s="374" t="str">
        <f>+VLOOKUP($A24,[2]DISTRIBUCIÓN!$A$8:$G$540,7,FALSE)</f>
        <v>virginia.huanca@economiayfinanzas.gob.bo</v>
      </c>
    </row>
    <row r="25" spans="1:5">
      <c r="A25" s="347" t="s">
        <v>542</v>
      </c>
      <c r="B25" s="347" t="s">
        <v>687</v>
      </c>
      <c r="C25" s="374" t="str">
        <f>+VLOOKUP($A25,[2]DISTRIBUCIÓN!$A$8:$G$540,5,FALSE)</f>
        <v>Belén Espejo</v>
      </c>
      <c r="D25" s="374" t="str">
        <f>+VLOOKUP($A25,[2]DISTRIBUCIÓN!$A$8:$G$540,6,FALSE)</f>
        <v>2183333 - 1644</v>
      </c>
      <c r="E25" s="374" t="str">
        <f>+VLOOKUP($A25,[2]DISTRIBUCIÓN!$A$8:$G$540,7,FALSE)</f>
        <v>belen.espejo@economiayfinanzas.gob.bo</v>
      </c>
    </row>
    <row r="26" spans="1:5">
      <c r="A26" s="347" t="s">
        <v>544</v>
      </c>
      <c r="B26" s="347" t="s">
        <v>1460</v>
      </c>
      <c r="C26" s="374" t="str">
        <f>+VLOOKUP($A26,[2]DISTRIBUCIÓN!$A$8:$G$540,5,FALSE)</f>
        <v>Guadalupe Challco</v>
      </c>
      <c r="D26" s="374" t="str">
        <f>+VLOOKUP($A26,[2]DISTRIBUCIÓN!$A$8:$G$540,6,FALSE)</f>
        <v>2183333 - 1640</v>
      </c>
      <c r="E26" s="374" t="str">
        <f>+VLOOKUP($A26,[2]DISTRIBUCIÓN!$A$8:$G$540,7,FALSE)</f>
        <v>guadalupe.challco@economiayfinanzas.gob.bo</v>
      </c>
    </row>
    <row r="27" spans="1:5">
      <c r="A27" s="347" t="s">
        <v>546</v>
      </c>
      <c r="B27" s="347" t="s">
        <v>1461</v>
      </c>
      <c r="C27" s="374" t="str">
        <f>+VLOOKUP($A27,[2]DISTRIBUCIÓN!$A$8:$G$540,5,FALSE)</f>
        <v>Guadalupe Challco</v>
      </c>
      <c r="D27" s="374" t="str">
        <f>+VLOOKUP($A27,[2]DISTRIBUCIÓN!$A$8:$G$540,6,FALSE)</f>
        <v>2183333 - 1640</v>
      </c>
      <c r="E27" s="374" t="str">
        <f>+VLOOKUP($A27,[2]DISTRIBUCIÓN!$A$8:$G$540,7,FALSE)</f>
        <v>guadalupe.challco@economiayfinanzas.gob.bo</v>
      </c>
    </row>
    <row r="28" spans="1:5">
      <c r="A28" s="282">
        <v>108</v>
      </c>
      <c r="B28" s="283" t="s">
        <v>51</v>
      </c>
      <c r="C28" s="374" t="str">
        <f>+VLOOKUP($A28,[2]DISTRIBUCIÓN!$A$8:$G$540,5,FALSE)</f>
        <v>Jorge Vargas</v>
      </c>
      <c r="D28" s="374" t="str">
        <f>+VLOOKUP($A28,[2]DISTRIBUCIÓN!$A$8:$G$540,6,FALSE)</f>
        <v>2183333 - 1633</v>
      </c>
      <c r="E28" s="374" t="str">
        <f>+VLOOKUP($A28,[2]DISTRIBUCIÓN!$A$8:$G$540,7,FALSE)</f>
        <v>jorge.vargas@economiayfinanzas.gob.bo</v>
      </c>
    </row>
    <row r="29" spans="1:5">
      <c r="A29" s="284">
        <v>109</v>
      </c>
      <c r="B29" s="285" t="s">
        <v>1413</v>
      </c>
      <c r="C29" s="374" t="str">
        <f>+VLOOKUP($A29,[2]DISTRIBUCIÓN!$A$8:$G$540,5,FALSE)</f>
        <v>Jorge Vargas</v>
      </c>
      <c r="D29" s="374" t="str">
        <f>+VLOOKUP($A29,[2]DISTRIBUCIÓN!$A$8:$G$540,6,FALSE)</f>
        <v>2183333 - 1633</v>
      </c>
      <c r="E29" s="374" t="str">
        <f>+VLOOKUP($A29,[2]DISTRIBUCIÓN!$A$8:$G$540,7,FALSE)</f>
        <v>jorge.vargas@economiayfinanzas.gob.bo</v>
      </c>
    </row>
    <row r="30" spans="1:5">
      <c r="A30" s="282">
        <v>111</v>
      </c>
      <c r="B30" s="283" t="s">
        <v>52</v>
      </c>
      <c r="C30" s="374" t="str">
        <f>+VLOOKUP($A30,[2]DISTRIBUCIÓN!$A$8:$G$540,5,FALSE)</f>
        <v>Virginia Callisaya</v>
      </c>
      <c r="D30" s="374" t="str">
        <f>+VLOOKUP($A30,[2]DISTRIBUCIÓN!$A$8:$G$540,6,FALSE)</f>
        <v>2183333 - 1645</v>
      </c>
      <c r="E30" s="374" t="str">
        <f>+VLOOKUP($A30,[2]DISTRIBUCIÓN!$A$8:$G$540,7,FALSE)</f>
        <v>virginia.callisaya@economiayfinanzas.gob.bo</v>
      </c>
    </row>
    <row r="31" spans="1:5">
      <c r="A31" s="282">
        <v>117</v>
      </c>
      <c r="B31" s="283" t="s">
        <v>54</v>
      </c>
      <c r="C31" s="374" t="str">
        <f>+VLOOKUP($A31,[2]DISTRIBUCIÓN!$A$8:$G$540,5,FALSE)</f>
        <v>Emma Ticonipa</v>
      </c>
      <c r="D31" s="374" t="str">
        <f>+VLOOKUP($A31,[2]DISTRIBUCIÓN!$A$8:$G$540,6,FALSE)</f>
        <v>2183333 - 1635</v>
      </c>
      <c r="E31" s="374" t="str">
        <f>+VLOOKUP($A31,[2]DISTRIBUCIÓN!$A$8:$G$540,7,FALSE)</f>
        <v>emma.ticonipa@economiayfinanzas.gob.bo</v>
      </c>
    </row>
    <row r="32" spans="1:5">
      <c r="A32" s="282">
        <v>119</v>
      </c>
      <c r="B32" s="283" t="s">
        <v>1414</v>
      </c>
      <c r="C32" s="374" t="str">
        <f>+VLOOKUP($A32,[2]DISTRIBUCIÓN!$A$8:$G$540,5,FALSE)</f>
        <v>Virginia Callisaya</v>
      </c>
      <c r="D32" s="374" t="str">
        <f>+VLOOKUP($A32,[2]DISTRIBUCIÓN!$A$8:$G$540,6,FALSE)</f>
        <v>2183333 - 1645</v>
      </c>
      <c r="E32" s="374" t="str">
        <f>+VLOOKUP($A32,[2]DISTRIBUCIÓN!$A$8:$G$540,7,FALSE)</f>
        <v>virginia.callisaya@economiayfinanzas.gob.bo</v>
      </c>
    </row>
    <row r="33" spans="1:5">
      <c r="A33" s="282">
        <v>124</v>
      </c>
      <c r="B33" s="283" t="s">
        <v>56</v>
      </c>
      <c r="C33" s="374" t="str">
        <f>+VLOOKUP($A33,[2]DISTRIBUCIÓN!$A$8:$G$540,5,FALSE)</f>
        <v>Jeovana Zabala</v>
      </c>
      <c r="D33" s="374" t="str">
        <f>+VLOOKUP($A33,[2]DISTRIBUCIÓN!$A$8:$G$540,6,FALSE)</f>
        <v>2183333 - 1663</v>
      </c>
      <c r="E33" s="374" t="str">
        <f>+VLOOKUP($A33,[2]DISTRIBUCIÓN!$A$8:$G$540,7,FALSE)</f>
        <v>jeovana.zabala@economiayfinanzas.gob.bo</v>
      </c>
    </row>
    <row r="34" spans="1:5">
      <c r="A34" s="282">
        <v>129</v>
      </c>
      <c r="B34" s="283" t="s">
        <v>57</v>
      </c>
      <c r="C34" s="374" t="str">
        <f>+VLOOKUP($A34,[2]DISTRIBUCIÓN!$A$8:$G$540,5,FALSE)</f>
        <v>José Rivas</v>
      </c>
      <c r="D34" s="374" t="str">
        <f>+VLOOKUP($A34,[2]DISTRIBUCIÓN!$A$8:$G$540,6,FALSE)</f>
        <v>2183333 - 1632</v>
      </c>
      <c r="E34" s="374" t="str">
        <f>+VLOOKUP($A34,[2]DISTRIBUCIÓN!$A$8:$G$540,7,FALSE)</f>
        <v>jose.rivas@economiayfinanzas.gob.bo</v>
      </c>
    </row>
    <row r="35" spans="1:5">
      <c r="A35" s="282">
        <v>130</v>
      </c>
      <c r="B35" s="283" t="s">
        <v>58</v>
      </c>
      <c r="C35" s="374" t="str">
        <f>+VLOOKUP($A35,[2]DISTRIBUCIÓN!$A$8:$G$540,5,FALSE)</f>
        <v>Jorge Vargas</v>
      </c>
      <c r="D35" s="374" t="str">
        <f>+VLOOKUP($A35,[2]DISTRIBUCIÓN!$A$8:$G$540,6,FALSE)</f>
        <v>2183333 - 1633</v>
      </c>
      <c r="E35" s="374" t="str">
        <f>+VLOOKUP($A35,[2]DISTRIBUCIÓN!$A$8:$G$540,7,FALSE)</f>
        <v>jorge.vargas@economiayfinanzas.gob.bo</v>
      </c>
    </row>
    <row r="36" spans="1:5">
      <c r="A36" s="282">
        <v>132</v>
      </c>
      <c r="B36" s="283" t="s">
        <v>59</v>
      </c>
      <c r="C36" s="374" t="str">
        <f>+VLOOKUP($A36,[2]DISTRIBUCIÓN!$A$8:$G$540,5,FALSE)</f>
        <v>Rommel Cuba</v>
      </c>
      <c r="D36" s="374" t="str">
        <f>+VLOOKUP($A36,[2]DISTRIBUCIÓN!$A$8:$G$540,6,FALSE)</f>
        <v>2183333 - 1649</v>
      </c>
      <c r="E36" s="374" t="str">
        <f>+VLOOKUP($A36,[2]DISTRIBUCIÓN!$A$8:$G$540,7,FALSE)</f>
        <v>rommel.cuba@economiayfinanzas.gob.bo</v>
      </c>
    </row>
    <row r="37" spans="1:5">
      <c r="A37" s="282">
        <v>133</v>
      </c>
      <c r="B37" s="283" t="s">
        <v>60</v>
      </c>
      <c r="C37" s="374" t="str">
        <f>+VLOOKUP($A37,[2]DISTRIBUCIÓN!$A$8:$G$540,5,FALSE)</f>
        <v>Jorge Vargas</v>
      </c>
      <c r="D37" s="374" t="str">
        <f>+VLOOKUP($A37,[2]DISTRIBUCIÓN!$A$8:$G$540,6,FALSE)</f>
        <v>2183333 - 1633</v>
      </c>
      <c r="E37" s="374" t="str">
        <f>+VLOOKUP($A37,[2]DISTRIBUCIÓN!$A$8:$G$540,7,FALSE)</f>
        <v>jorge.vargas@economiayfinanzas.gob.bo</v>
      </c>
    </row>
    <row r="38" spans="1:5">
      <c r="A38" s="282">
        <v>134</v>
      </c>
      <c r="B38" s="283" t="s">
        <v>61</v>
      </c>
      <c r="C38" s="374" t="str">
        <f>+VLOOKUP($A38,[2]DISTRIBUCIÓN!$A$8:$G$540,5,FALSE)</f>
        <v>Belén Espejo</v>
      </c>
      <c r="D38" s="374" t="str">
        <f>+VLOOKUP($A38,[2]DISTRIBUCIÓN!$A$8:$G$540,6,FALSE)</f>
        <v>2183333 - 1644</v>
      </c>
      <c r="E38" s="374" t="str">
        <f>+VLOOKUP($A38,[2]DISTRIBUCIÓN!$A$8:$G$540,7,FALSE)</f>
        <v>belen.espejo@economiayfinanzas.gob.bo</v>
      </c>
    </row>
    <row r="39" spans="1:5">
      <c r="A39" s="282">
        <v>137</v>
      </c>
      <c r="B39" s="283" t="s">
        <v>62</v>
      </c>
      <c r="C39" s="374" t="str">
        <f>+VLOOKUP($A39,[2]DISTRIBUCIÓN!$A$8:$G$540,5,FALSE)</f>
        <v>Huascar Nova</v>
      </c>
      <c r="D39" s="374" t="str">
        <f>+VLOOKUP($A39,[2]DISTRIBUCIÓN!$A$8:$G$540,6,FALSE)</f>
        <v>2183333 - 1651</v>
      </c>
      <c r="E39" s="374" t="str">
        <f>+VLOOKUP($A39,[2]DISTRIBUCIÓN!$A$8:$G$540,7,FALSE)</f>
        <v>huascar.nova@economiayfinanzas.gob.bo</v>
      </c>
    </row>
    <row r="40" spans="1:5">
      <c r="A40" s="282">
        <v>138</v>
      </c>
      <c r="B40" s="283" t="s">
        <v>63</v>
      </c>
      <c r="C40" s="374" t="str">
        <f>+VLOOKUP($A40,[2]DISTRIBUCIÓN!$A$8:$G$540,5,FALSE)</f>
        <v>Judith Machicado</v>
      </c>
      <c r="D40" s="374" t="str">
        <f>+VLOOKUP($A40,[2]DISTRIBUCIÓN!$A$8:$G$540,6,FALSE)</f>
        <v>2183333 - 1648</v>
      </c>
      <c r="E40" s="374" t="str">
        <f>+VLOOKUP($A40,[2]DISTRIBUCIÓN!$A$8:$G$540,7,FALSE)</f>
        <v>judith.machicado@economiayfinanzas.gob.bo</v>
      </c>
    </row>
    <row r="41" spans="1:5">
      <c r="A41" s="284">
        <v>139</v>
      </c>
      <c r="B41" s="285" t="s">
        <v>64</v>
      </c>
      <c r="C41" s="374" t="str">
        <f>+VLOOKUP($A41,[2]DISTRIBUCIÓN!$A$8:$G$540,5,FALSE)</f>
        <v>Judith Machicado</v>
      </c>
      <c r="D41" s="374" t="str">
        <f>+VLOOKUP($A41,[2]DISTRIBUCIÓN!$A$8:$G$540,6,FALSE)</f>
        <v>2183333 - 1648</v>
      </c>
      <c r="E41" s="374" t="str">
        <f>+VLOOKUP($A41,[2]DISTRIBUCIÓN!$A$8:$G$540,7,FALSE)</f>
        <v>judith.machicado@economiayfinanzas.gob.bo</v>
      </c>
    </row>
    <row r="42" spans="1:5">
      <c r="A42" s="282">
        <v>140</v>
      </c>
      <c r="B42" s="283" t="s">
        <v>1273</v>
      </c>
      <c r="C42" s="374" t="str">
        <f>+VLOOKUP($A42,[2]DISTRIBUCIÓN!$A$8:$G$540,5,FALSE)</f>
        <v>Judith Machicado</v>
      </c>
      <c r="D42" s="374" t="str">
        <f>+VLOOKUP($A42,[2]DISTRIBUCIÓN!$A$8:$G$540,6,FALSE)</f>
        <v>2183333 - 1648</v>
      </c>
      <c r="E42" s="374" t="str">
        <f>+VLOOKUP($A42,[2]DISTRIBUCIÓN!$A$8:$G$540,7,FALSE)</f>
        <v>judith.machicado@economiayfinanzas.gob.bo</v>
      </c>
    </row>
    <row r="43" spans="1:5">
      <c r="A43" s="282">
        <v>141</v>
      </c>
      <c r="B43" s="283" t="s">
        <v>65</v>
      </c>
      <c r="C43" s="374" t="str">
        <f>+VLOOKUP($A43,[2]DISTRIBUCIÓN!$A$8:$G$540,5,FALSE)</f>
        <v>Judith Machicado</v>
      </c>
      <c r="D43" s="374" t="str">
        <f>+VLOOKUP($A43,[2]DISTRIBUCIÓN!$A$8:$G$540,6,FALSE)</f>
        <v>2183333 - 1648</v>
      </c>
      <c r="E43" s="374" t="str">
        <f>+VLOOKUP($A43,[2]DISTRIBUCIÓN!$A$8:$G$540,7,FALSE)</f>
        <v>judith.machicado@economiayfinanzas.gob.bo</v>
      </c>
    </row>
    <row r="44" spans="1:5">
      <c r="A44" s="282">
        <v>142</v>
      </c>
      <c r="B44" s="283" t="s">
        <v>66</v>
      </c>
      <c r="C44" s="374" t="str">
        <f>+VLOOKUP($A44,[2]DISTRIBUCIÓN!$A$8:$G$540,5,FALSE)</f>
        <v>Judith Machicado</v>
      </c>
      <c r="D44" s="374" t="str">
        <f>+VLOOKUP($A44,[2]DISTRIBUCIÓN!$A$8:$G$540,6,FALSE)</f>
        <v>2183333 - 1648</v>
      </c>
      <c r="E44" s="374" t="str">
        <f>+VLOOKUP($A44,[2]DISTRIBUCIÓN!$A$8:$G$540,7,FALSE)</f>
        <v>judith.machicado@economiayfinanzas.gob.bo</v>
      </c>
    </row>
    <row r="45" spans="1:5">
      <c r="A45" s="282">
        <v>143</v>
      </c>
      <c r="B45" s="283" t="s">
        <v>67</v>
      </c>
      <c r="C45" s="374" t="str">
        <f>+VLOOKUP($A45,[2]DISTRIBUCIÓN!$A$8:$G$540,5,FALSE)</f>
        <v>Judith Machicado</v>
      </c>
      <c r="D45" s="374" t="str">
        <f>+VLOOKUP($A45,[2]DISTRIBUCIÓN!$A$8:$G$540,6,FALSE)</f>
        <v>2183333 - 1648</v>
      </c>
      <c r="E45" s="374" t="str">
        <f>+VLOOKUP($A45,[2]DISTRIBUCIÓN!$A$8:$G$540,7,FALSE)</f>
        <v>judith.machicado@economiayfinanzas.gob.bo</v>
      </c>
    </row>
    <row r="46" spans="1:5">
      <c r="A46" s="282">
        <v>144</v>
      </c>
      <c r="B46" s="283" t="s">
        <v>1274</v>
      </c>
      <c r="C46" s="374" t="str">
        <f>+VLOOKUP($A46,[2]DISTRIBUCIÓN!$A$8:$G$540,5,FALSE)</f>
        <v>Judith Machicado</v>
      </c>
      <c r="D46" s="374" t="str">
        <f>+VLOOKUP($A46,[2]DISTRIBUCIÓN!$A$8:$G$540,6,FALSE)</f>
        <v>2183333 - 1648</v>
      </c>
      <c r="E46" s="374" t="str">
        <f>+VLOOKUP($A46,[2]DISTRIBUCIÓN!$A$8:$G$540,7,FALSE)</f>
        <v>judith.machicado@economiayfinanzas.gob.bo</v>
      </c>
    </row>
    <row r="47" spans="1:5">
      <c r="A47" s="282">
        <v>145</v>
      </c>
      <c r="B47" s="283" t="s">
        <v>68</v>
      </c>
      <c r="C47" s="374" t="str">
        <f>+VLOOKUP($A47,[2]DISTRIBUCIÓN!$A$8:$G$540,5,FALSE)</f>
        <v>Judith Machicado</v>
      </c>
      <c r="D47" s="374" t="str">
        <f>+VLOOKUP($A47,[2]DISTRIBUCIÓN!$A$8:$G$540,6,FALSE)</f>
        <v>2183333 - 1648</v>
      </c>
      <c r="E47" s="374" t="str">
        <f>+VLOOKUP($A47,[2]DISTRIBUCIÓN!$A$8:$G$540,7,FALSE)</f>
        <v>judith.machicado@economiayfinanzas.gob.bo</v>
      </c>
    </row>
    <row r="48" spans="1:5">
      <c r="A48" s="282">
        <v>146</v>
      </c>
      <c r="B48" s="283" t="s">
        <v>69</v>
      </c>
      <c r="C48" s="374" t="str">
        <f>+VLOOKUP($A48,[2]DISTRIBUCIÓN!$A$8:$G$540,5,FALSE)</f>
        <v>Judith Machicado</v>
      </c>
      <c r="D48" s="374" t="str">
        <f>+VLOOKUP($A48,[2]DISTRIBUCIÓN!$A$8:$G$540,6,FALSE)</f>
        <v>2183333 - 1648</v>
      </c>
      <c r="E48" s="374" t="str">
        <f>+VLOOKUP($A48,[2]DISTRIBUCIÓN!$A$8:$G$540,7,FALSE)</f>
        <v>judith.machicado@economiayfinanzas.gob.bo</v>
      </c>
    </row>
    <row r="49" spans="1:5">
      <c r="A49" s="282">
        <v>147</v>
      </c>
      <c r="B49" s="283" t="s">
        <v>1237</v>
      </c>
      <c r="C49" s="374" t="str">
        <f>+VLOOKUP($A49,[2]DISTRIBUCIÓN!$A$8:$G$540,5,FALSE)</f>
        <v>Judith Machicado</v>
      </c>
      <c r="D49" s="374" t="str">
        <f>+VLOOKUP($A49,[2]DISTRIBUCIÓN!$A$8:$G$540,6,FALSE)</f>
        <v>2183333 - 1648</v>
      </c>
      <c r="E49" s="374" t="str">
        <f>+VLOOKUP($A49,[2]DISTRIBUCIÓN!$A$8:$G$540,7,FALSE)</f>
        <v>judith.machicado@economiayfinanzas.gob.bo</v>
      </c>
    </row>
    <row r="50" spans="1:5">
      <c r="A50" s="282">
        <v>148</v>
      </c>
      <c r="B50" s="283" t="s">
        <v>70</v>
      </c>
      <c r="C50" s="374" t="str">
        <f>+VLOOKUP($A50,[2]DISTRIBUCIÓN!$A$8:$G$540,5,FALSE)</f>
        <v>Judith Machicado</v>
      </c>
      <c r="D50" s="374" t="str">
        <f>+VLOOKUP($A50,[2]DISTRIBUCIÓN!$A$8:$G$540,6,FALSE)</f>
        <v>2183333 - 1648</v>
      </c>
      <c r="E50" s="374" t="str">
        <f>+VLOOKUP($A50,[2]DISTRIBUCIÓN!$A$8:$G$540,7,FALSE)</f>
        <v>judith.machicado@economiayfinanzas.gob.bo</v>
      </c>
    </row>
    <row r="51" spans="1:5">
      <c r="A51" s="282">
        <v>150</v>
      </c>
      <c r="B51" s="283" t="s">
        <v>71</v>
      </c>
      <c r="C51" s="374" t="str">
        <f>+VLOOKUP($A51,[2]DISTRIBUCIÓN!$A$8:$G$540,5,FALSE)</f>
        <v>Judith Machicado</v>
      </c>
      <c r="D51" s="374" t="str">
        <f>+VLOOKUP($A51,[2]DISTRIBUCIÓN!$A$8:$G$540,6,FALSE)</f>
        <v>2183333 - 1648</v>
      </c>
      <c r="E51" s="374" t="str">
        <f>+VLOOKUP($A51,[2]DISTRIBUCIÓN!$A$8:$G$540,7,FALSE)</f>
        <v>judith.machicado@economiayfinanzas.gob.bo</v>
      </c>
    </row>
    <row r="52" spans="1:5">
      <c r="A52" s="282">
        <v>152</v>
      </c>
      <c r="B52" s="283" t="s">
        <v>1415</v>
      </c>
      <c r="C52" s="374" t="str">
        <f>+VLOOKUP($A52,[2]DISTRIBUCIÓN!$A$8:$G$540,5,FALSE)</f>
        <v>Virginia Callisaya</v>
      </c>
      <c r="D52" s="374" t="str">
        <f>+VLOOKUP($A52,[2]DISTRIBUCIÓN!$A$8:$G$540,6,FALSE)</f>
        <v>2183333 - 1645</v>
      </c>
      <c r="E52" s="374" t="str">
        <f>+VLOOKUP($A52,[2]DISTRIBUCIÓN!$A$8:$G$540,7,FALSE)</f>
        <v>virginia.callisaya@economiayfinanzas.gob.bo</v>
      </c>
    </row>
    <row r="53" spans="1:5">
      <c r="A53" s="282">
        <v>153</v>
      </c>
      <c r="B53" s="283" t="s">
        <v>1416</v>
      </c>
      <c r="C53" s="374" t="str">
        <f>+VLOOKUP($A53,[2]DISTRIBUCIÓN!$A$8:$G$540,5,FALSE)</f>
        <v>Virginia Callisaya</v>
      </c>
      <c r="D53" s="374" t="str">
        <f>+VLOOKUP($A53,[2]DISTRIBUCIÓN!$A$8:$G$540,6,FALSE)</f>
        <v>2183333 - 1645</v>
      </c>
      <c r="E53" s="374" t="str">
        <f>+VLOOKUP($A53,[2]DISTRIBUCIÓN!$A$8:$G$540,7,FALSE)</f>
        <v>virginia.callisaya@economiayfinanzas.gob.bo</v>
      </c>
    </row>
    <row r="54" spans="1:5">
      <c r="A54" s="282">
        <v>154</v>
      </c>
      <c r="B54" s="283" t="s">
        <v>74</v>
      </c>
      <c r="C54" s="374" t="str">
        <f>+VLOOKUP($A54,[2]DISTRIBUCIÓN!$A$8:$G$540,5,FALSE)</f>
        <v>Huascar Nova</v>
      </c>
      <c r="D54" s="374" t="str">
        <f>+VLOOKUP($A54,[2]DISTRIBUCIÓN!$A$8:$G$540,6,FALSE)</f>
        <v>2183333 - 1651</v>
      </c>
      <c r="E54" s="374" t="str">
        <f>+VLOOKUP($A54,[2]DISTRIBUCIÓN!$A$8:$G$540,7,FALSE)</f>
        <v>huascar.nova@economiayfinanzas.gob.bo</v>
      </c>
    </row>
    <row r="55" spans="1:5">
      <c r="A55" s="282">
        <v>155</v>
      </c>
      <c r="B55" s="283" t="s">
        <v>75</v>
      </c>
      <c r="C55" s="374" t="str">
        <f>+VLOOKUP($A55,[2]DISTRIBUCIÓN!$A$8:$G$540,5,FALSE)</f>
        <v>Emma Ticonipa</v>
      </c>
      <c r="D55" s="374" t="str">
        <f>+VLOOKUP($A55,[2]DISTRIBUCIÓN!$A$8:$G$540,6,FALSE)</f>
        <v>2183333 - 1635</v>
      </c>
      <c r="E55" s="374" t="str">
        <f>+VLOOKUP($A55,[2]DISTRIBUCIÓN!$A$8:$G$540,7,FALSE)</f>
        <v>emma.ticonipa@economiayfinanzas.gob.bo</v>
      </c>
    </row>
    <row r="56" spans="1:5">
      <c r="A56" s="282">
        <v>156</v>
      </c>
      <c r="B56" s="283" t="s">
        <v>76</v>
      </c>
      <c r="C56" s="374" t="str">
        <f>+VLOOKUP($A56,[2]DISTRIBUCIÓN!$A$8:$G$540,5,FALSE)</f>
        <v>Jorge Vargas</v>
      </c>
      <c r="D56" s="374" t="str">
        <f>+VLOOKUP($A56,[2]DISTRIBUCIÓN!$A$8:$G$540,6,FALSE)</f>
        <v>2183333 - 1633</v>
      </c>
      <c r="E56" s="374" t="str">
        <f>+VLOOKUP($A56,[2]DISTRIBUCIÓN!$A$8:$G$540,7,FALSE)</f>
        <v>jorge.vargas@economiayfinanzas.gob.bo</v>
      </c>
    </row>
    <row r="57" spans="1:5">
      <c r="A57" s="282">
        <v>159</v>
      </c>
      <c r="B57" s="283" t="s">
        <v>1417</v>
      </c>
      <c r="C57" s="374" t="str">
        <f>+VLOOKUP($A57,[2]DISTRIBUCIÓN!$A$8:$G$540,5,FALSE)</f>
        <v>Huascar Nova</v>
      </c>
      <c r="D57" s="374" t="str">
        <f>+VLOOKUP($A57,[2]DISTRIBUCIÓN!$A$8:$G$540,6,FALSE)</f>
        <v>2183333 - 1651</v>
      </c>
      <c r="E57" s="374" t="str">
        <f>+VLOOKUP($A57,[2]DISTRIBUCIÓN!$A$8:$G$540,7,FALSE)</f>
        <v>huascar.nova@economiayfinanzas.gob.bo</v>
      </c>
    </row>
    <row r="58" spans="1:5">
      <c r="A58" s="282">
        <v>163</v>
      </c>
      <c r="B58" s="283" t="s">
        <v>78</v>
      </c>
      <c r="C58" s="374" t="str">
        <f>+VLOOKUP($A58,[2]DISTRIBUCIÓN!$A$8:$G$540,5,FALSE)</f>
        <v>Rommel Cuba</v>
      </c>
      <c r="D58" s="374" t="str">
        <f>+VLOOKUP($A58,[2]DISTRIBUCIÓN!$A$8:$G$540,6,FALSE)</f>
        <v>2183333 - 1649</v>
      </c>
      <c r="E58" s="374" t="str">
        <f>+VLOOKUP($A58,[2]DISTRIBUCIÓN!$A$8:$G$540,7,FALSE)</f>
        <v>rommel.cuba@economiayfinanzas.gob.bo</v>
      </c>
    </row>
    <row r="59" spans="1:5">
      <c r="A59" s="282">
        <v>169</v>
      </c>
      <c r="B59" s="283" t="s">
        <v>79</v>
      </c>
      <c r="C59" s="374" t="str">
        <f>+VLOOKUP($A59,[2]DISTRIBUCIÓN!$A$8:$G$540,5,FALSE)</f>
        <v>Emma Ticonipa</v>
      </c>
      <c r="D59" s="374" t="str">
        <f>+VLOOKUP($A59,[2]DISTRIBUCIÓN!$A$8:$G$540,6,FALSE)</f>
        <v>2183333 - 1635</v>
      </c>
      <c r="E59" s="374" t="str">
        <f>+VLOOKUP($A59,[2]DISTRIBUCIÓN!$A$8:$G$540,7,FALSE)</f>
        <v>emma.ticonipa@economiayfinanzas.gob.bo</v>
      </c>
    </row>
    <row r="60" spans="1:5">
      <c r="A60" s="284">
        <v>170</v>
      </c>
      <c r="B60" s="285" t="s">
        <v>80</v>
      </c>
      <c r="C60" s="374" t="str">
        <f>+VLOOKUP($A60,[2]DISTRIBUCIÓN!$A$8:$G$540,5,FALSE)</f>
        <v>Judith Machicado</v>
      </c>
      <c r="D60" s="374" t="str">
        <f>+VLOOKUP($A60,[2]DISTRIBUCIÓN!$A$8:$G$540,6,FALSE)</f>
        <v>2183333 - 1648</v>
      </c>
      <c r="E60" s="374" t="str">
        <f>+VLOOKUP($A60,[2]DISTRIBUCIÓN!$A$8:$G$540,7,FALSE)</f>
        <v>judith.machicado@economiayfinanzas.gob.bo</v>
      </c>
    </row>
    <row r="61" spans="1:5">
      <c r="A61" s="284">
        <v>190</v>
      </c>
      <c r="B61" s="285" t="s">
        <v>1418</v>
      </c>
      <c r="C61" s="374" t="str">
        <f>+VLOOKUP($A61,[2]DISTRIBUCIÓN!$A$8:$G$540,5,FALSE)</f>
        <v>Huascar Nova</v>
      </c>
      <c r="D61" s="374" t="str">
        <f>+VLOOKUP($A61,[2]DISTRIBUCIÓN!$A$8:$G$540,6,FALSE)</f>
        <v>2183333 - 1651</v>
      </c>
      <c r="E61" s="374" t="str">
        <f>+VLOOKUP($A61,[2]DISTRIBUCIÓN!$A$8:$G$540,7,FALSE)</f>
        <v>huascar.nova@economiayfinanzas.gob.bo</v>
      </c>
    </row>
    <row r="62" spans="1:5">
      <c r="A62" s="282">
        <v>192</v>
      </c>
      <c r="B62" s="283" t="s">
        <v>1419</v>
      </c>
      <c r="C62" s="374" t="str">
        <f>+VLOOKUP($A62,[2]DISTRIBUCIÓN!$A$8:$G$540,5,FALSE)</f>
        <v>Virginia Huanca</v>
      </c>
      <c r="D62" s="374" t="str">
        <f>+VLOOKUP($A62,[2]DISTRIBUCIÓN!$A$8:$G$540,6,FALSE)</f>
        <v>2183333 - 1636</v>
      </c>
      <c r="E62" s="374" t="str">
        <f>+VLOOKUP($A62,[2]DISTRIBUCIÓN!$A$8:$G$540,7,FALSE)</f>
        <v>virginia.huanca@economiayfinanzas.gob.bo</v>
      </c>
    </row>
    <row r="63" spans="1:5">
      <c r="A63" s="282">
        <v>197</v>
      </c>
      <c r="B63" s="283" t="s">
        <v>1420</v>
      </c>
      <c r="C63" s="374" t="str">
        <f>+VLOOKUP($A63,[2]DISTRIBUCIÓN!$A$8:$G$540,5,FALSE)</f>
        <v>Virginia Callisaya</v>
      </c>
      <c r="D63" s="374" t="str">
        <f>+VLOOKUP($A63,[2]DISTRIBUCIÓN!$A$8:$G$540,6,FALSE)</f>
        <v>2183333 - 1645</v>
      </c>
      <c r="E63" s="374" t="str">
        <f>+VLOOKUP($A63,[2]DISTRIBUCIÓN!$A$8:$G$540,7,FALSE)</f>
        <v>virginia.callisaya@economiayfinanzas.gob.bo</v>
      </c>
    </row>
    <row r="64" spans="1:5">
      <c r="A64" s="282">
        <v>200</v>
      </c>
      <c r="B64" s="283" t="s">
        <v>84</v>
      </c>
      <c r="C64" s="374" t="str">
        <f>+VLOOKUP($A64,[2]DISTRIBUCIÓN!$A$8:$G$540,5,FALSE)</f>
        <v>Guadalupe Challco</v>
      </c>
      <c r="D64" s="374" t="str">
        <f>+VLOOKUP($A64,[2]DISTRIBUCIÓN!$A$8:$G$540,6,FALSE)</f>
        <v>2183333 - 1640</v>
      </c>
      <c r="E64" s="374" t="str">
        <f>+VLOOKUP($A64,[2]DISTRIBUCIÓN!$A$8:$G$540,7,FALSE)</f>
        <v>guadalupe.challco@economiayfinanzas.gob.bo</v>
      </c>
    </row>
    <row r="65" spans="1:5">
      <c r="A65" s="282">
        <v>203</v>
      </c>
      <c r="B65" s="283" t="s">
        <v>86</v>
      </c>
      <c r="C65" s="374" t="str">
        <f>+VLOOKUP($A65,[2]DISTRIBUCIÓN!$A$8:$G$540,5,FALSE)</f>
        <v>Virginia Callisaya</v>
      </c>
      <c r="D65" s="374" t="str">
        <f>+VLOOKUP($A65,[2]DISTRIBUCIÓN!$A$8:$G$540,6,FALSE)</f>
        <v>2183333 - 1645</v>
      </c>
      <c r="E65" s="374" t="str">
        <f>+VLOOKUP($A65,[2]DISTRIBUCIÓN!$A$8:$G$540,7,FALSE)</f>
        <v>virginia.callisaya@economiayfinanzas.gob.bo</v>
      </c>
    </row>
    <row r="66" spans="1:5">
      <c r="A66" s="282">
        <v>206</v>
      </c>
      <c r="B66" s="283" t="s">
        <v>87</v>
      </c>
      <c r="C66" s="374" t="str">
        <f>+VLOOKUP($A66,[2]DISTRIBUCIÓN!$A$8:$G$540,5,FALSE)</f>
        <v>Virginia Callisaya</v>
      </c>
      <c r="D66" s="374" t="str">
        <f>+VLOOKUP($A66,[2]DISTRIBUCIÓN!$A$8:$G$540,6,FALSE)</f>
        <v>2183333 - 1645</v>
      </c>
      <c r="E66" s="374" t="str">
        <f>+VLOOKUP($A66,[2]DISTRIBUCIÓN!$A$8:$G$540,7,FALSE)</f>
        <v>virginia.callisaya@economiayfinanzas.gob.bo</v>
      </c>
    </row>
    <row r="67" spans="1:5">
      <c r="A67" s="282">
        <v>210</v>
      </c>
      <c r="B67" s="283" t="s">
        <v>89</v>
      </c>
      <c r="C67" s="374" t="str">
        <f>+VLOOKUP($A67,[2]DISTRIBUCIÓN!$A$8:$G$540,5,FALSE)</f>
        <v>Jorge Vargas</v>
      </c>
      <c r="D67" s="374" t="str">
        <f>+VLOOKUP($A67,[2]DISTRIBUCIÓN!$A$8:$G$540,6,FALSE)</f>
        <v>2183333 - 1633</v>
      </c>
      <c r="E67" s="374" t="str">
        <f>+VLOOKUP($A67,[2]DISTRIBUCIÓN!$A$8:$G$540,7,FALSE)</f>
        <v>jorge.vargas@economiayfinanzas.gob.bo</v>
      </c>
    </row>
    <row r="68" spans="1:5">
      <c r="A68" s="282">
        <v>212</v>
      </c>
      <c r="B68" s="283" t="s">
        <v>90</v>
      </c>
      <c r="C68" s="374" t="str">
        <f>+VLOOKUP($A68,[2]DISTRIBUCIÓN!$A$8:$G$540,5,FALSE)</f>
        <v>Judith Machicado</v>
      </c>
      <c r="D68" s="374" t="str">
        <f>+VLOOKUP($A68,[2]DISTRIBUCIÓN!$A$8:$G$540,6,FALSE)</f>
        <v>2183333 - 1648</v>
      </c>
      <c r="E68" s="374" t="str">
        <f>+VLOOKUP($A68,[2]DISTRIBUCIÓN!$A$8:$G$540,7,FALSE)</f>
        <v>judith.machicado@economiayfinanzas.gob.bo</v>
      </c>
    </row>
    <row r="69" spans="1:5">
      <c r="A69" s="282">
        <v>213</v>
      </c>
      <c r="B69" s="283" t="s">
        <v>91</v>
      </c>
      <c r="C69" s="374" t="s">
        <v>1603</v>
      </c>
      <c r="D69" s="374" t="s">
        <v>1613</v>
      </c>
      <c r="E69" s="374" t="s">
        <v>1614</v>
      </c>
    </row>
    <row r="70" spans="1:5">
      <c r="A70" s="282">
        <v>221</v>
      </c>
      <c r="B70" s="283" t="s">
        <v>1421</v>
      </c>
      <c r="C70" s="374" t="str">
        <f>+VLOOKUP($A70,[2]DISTRIBUCIÓN!$A$8:$G$540,5,FALSE)</f>
        <v>Virginia Huanca</v>
      </c>
      <c r="D70" s="374" t="str">
        <f>+VLOOKUP($A70,[2]DISTRIBUCIÓN!$A$8:$G$540,6,FALSE)</f>
        <v>2183333 - 1636</v>
      </c>
      <c r="E70" s="374" t="str">
        <f>+VLOOKUP($A70,[2]DISTRIBUCIÓN!$A$8:$G$540,7,FALSE)</f>
        <v>virginia.huanca@economiayfinanzas.gob.bo</v>
      </c>
    </row>
    <row r="71" spans="1:5">
      <c r="A71" s="282">
        <v>222</v>
      </c>
      <c r="B71" s="283" t="s">
        <v>93</v>
      </c>
      <c r="C71" s="374" t="s">
        <v>1604</v>
      </c>
      <c r="D71" s="374" t="s">
        <v>1617</v>
      </c>
      <c r="E71" s="374" t="s">
        <v>1618</v>
      </c>
    </row>
    <row r="72" spans="1:5">
      <c r="A72" s="282">
        <v>223</v>
      </c>
      <c r="B72" s="283" t="s">
        <v>94</v>
      </c>
      <c r="C72" s="374" t="str">
        <f>+VLOOKUP($A72,[2]DISTRIBUCIÓN!$A$8:$G$540,5,FALSE)</f>
        <v>Judith Machicado</v>
      </c>
      <c r="D72" s="374" t="str">
        <f>+VLOOKUP($A72,[2]DISTRIBUCIÓN!$A$8:$G$540,6,FALSE)</f>
        <v>2183333 - 1648</v>
      </c>
      <c r="E72" s="374" t="str">
        <f>+VLOOKUP($A72,[2]DISTRIBUCIÓN!$A$8:$G$540,7,FALSE)</f>
        <v>judith.machicado@economiayfinanzas.gob.bo</v>
      </c>
    </row>
    <row r="73" spans="1:5">
      <c r="A73" s="282">
        <v>224</v>
      </c>
      <c r="B73" s="283" t="s">
        <v>95</v>
      </c>
      <c r="C73" s="374" t="str">
        <f>+VLOOKUP($A73,[2]DISTRIBUCIÓN!$A$8:$G$540,5,FALSE)</f>
        <v>Huascar Nova</v>
      </c>
      <c r="D73" s="374" t="str">
        <f>+VLOOKUP($A73,[2]DISTRIBUCIÓN!$A$8:$G$540,6,FALSE)</f>
        <v>2183333 - 1651</v>
      </c>
      <c r="E73" s="374" t="str">
        <f>+VLOOKUP($A73,[2]DISTRIBUCIÓN!$A$8:$G$540,7,FALSE)</f>
        <v>huascar.nova@economiayfinanzas.gob.bo</v>
      </c>
    </row>
    <row r="74" spans="1:5">
      <c r="A74" s="282">
        <v>225</v>
      </c>
      <c r="B74" s="283" t="s">
        <v>1422</v>
      </c>
      <c r="C74" s="374" t="str">
        <f>+VLOOKUP($A74,[2]DISTRIBUCIÓN!$A$8:$G$540,5,FALSE)</f>
        <v>Rommel Cuba</v>
      </c>
      <c r="D74" s="374" t="str">
        <f>+VLOOKUP($A74,[2]DISTRIBUCIÓN!$A$8:$G$540,6,FALSE)</f>
        <v>2183333 - 1649</v>
      </c>
      <c r="E74" s="374" t="str">
        <f>+VLOOKUP($A74,[2]DISTRIBUCIÓN!$A$8:$G$540,7,FALSE)</f>
        <v>rommel.cuba@economiayfinanzas.gob.bo</v>
      </c>
    </row>
    <row r="75" spans="1:5">
      <c r="A75" s="282">
        <v>226</v>
      </c>
      <c r="B75" s="283" t="s">
        <v>97</v>
      </c>
      <c r="C75" s="374" t="str">
        <f>+VLOOKUP($A75,[2]DISTRIBUCIÓN!$A$8:$G$540,5,FALSE)</f>
        <v>Virginia Huanca</v>
      </c>
      <c r="D75" s="374" t="str">
        <f>+VLOOKUP($A75,[2]DISTRIBUCIÓN!$A$8:$G$540,6,FALSE)</f>
        <v>2183333 - 1636</v>
      </c>
      <c r="E75" s="374" t="str">
        <f>+VLOOKUP($A75,[2]DISTRIBUCIÓN!$A$8:$G$540,7,FALSE)</f>
        <v>virginia.huanca@economiayfinanzas.gob.bo</v>
      </c>
    </row>
    <row r="76" spans="1:5">
      <c r="A76" s="282">
        <v>227</v>
      </c>
      <c r="B76" s="283" t="s">
        <v>98</v>
      </c>
      <c r="C76" s="374" t="str">
        <f>+VLOOKUP($A76,[2]DISTRIBUCIÓN!$A$8:$G$540,5,FALSE)</f>
        <v>Virginia Huanca</v>
      </c>
      <c r="D76" s="374" t="str">
        <f>+VLOOKUP($A76,[2]DISTRIBUCIÓN!$A$8:$G$540,6,FALSE)</f>
        <v>2183333 - 1636</v>
      </c>
      <c r="E76" s="374" t="str">
        <f>+VLOOKUP($A76,[2]DISTRIBUCIÓN!$A$8:$G$540,7,FALSE)</f>
        <v>virginia.huanca@economiayfinanzas.gob.bo</v>
      </c>
    </row>
    <row r="77" spans="1:5">
      <c r="A77" s="282">
        <v>234</v>
      </c>
      <c r="B77" s="283" t="s">
        <v>1423</v>
      </c>
      <c r="C77" s="374" t="str">
        <f>+VLOOKUP($A77,[2]DISTRIBUCIÓN!$A$8:$G$540,5,FALSE)</f>
        <v>Virginia Callisaya</v>
      </c>
      <c r="D77" s="374" t="str">
        <f>+VLOOKUP($A77,[2]DISTRIBUCIÓN!$A$8:$G$540,6,FALSE)</f>
        <v>2183333 - 1645</v>
      </c>
      <c r="E77" s="374" t="str">
        <f>+VLOOKUP($A77,[2]DISTRIBUCIÓN!$A$8:$G$540,7,FALSE)</f>
        <v>virginia.callisaya@economiayfinanzas.gob.bo</v>
      </c>
    </row>
    <row r="78" spans="1:5">
      <c r="A78" s="282">
        <v>243</v>
      </c>
      <c r="B78" s="283" t="s">
        <v>99</v>
      </c>
      <c r="C78" s="374" t="s">
        <v>1604</v>
      </c>
      <c r="D78" s="374" t="s">
        <v>1617</v>
      </c>
      <c r="E78" s="374" t="s">
        <v>1618</v>
      </c>
    </row>
    <row r="79" spans="1:5">
      <c r="A79" s="282">
        <v>244</v>
      </c>
      <c r="B79" s="283" t="s">
        <v>100</v>
      </c>
      <c r="C79" s="374" t="str">
        <f>+VLOOKUP($A79,[2]DISTRIBUCIÓN!$A$8:$G$540,5,FALSE)</f>
        <v>José Rivas</v>
      </c>
      <c r="D79" s="374" t="str">
        <f>+VLOOKUP($A79,[2]DISTRIBUCIÓN!$A$8:$G$540,6,FALSE)</f>
        <v>2183333 - 1632</v>
      </c>
      <c r="E79" s="374" t="str">
        <f>+VLOOKUP($A79,[2]DISTRIBUCIÓN!$A$8:$G$540,7,FALSE)</f>
        <v>jose.rivas@economiayfinanzas.gob.bo</v>
      </c>
    </row>
    <row r="80" spans="1:5">
      <c r="A80" s="282">
        <v>245</v>
      </c>
      <c r="B80" s="283" t="s">
        <v>101</v>
      </c>
      <c r="C80" s="374" t="str">
        <f>+VLOOKUP($A80,[2]DISTRIBUCIÓN!$A$8:$G$540,5,FALSE)</f>
        <v>Huascar Nova</v>
      </c>
      <c r="D80" s="374" t="str">
        <f>+VLOOKUP($A80,[2]DISTRIBUCIÓN!$A$8:$G$540,6,FALSE)</f>
        <v>2183333 - 1651</v>
      </c>
      <c r="E80" s="374" t="str">
        <f>+VLOOKUP($A80,[2]DISTRIBUCIÓN!$A$8:$G$540,7,FALSE)</f>
        <v>huascar.nova@economiayfinanzas.gob.bo</v>
      </c>
    </row>
    <row r="81" spans="1:5">
      <c r="A81" s="282">
        <v>249</v>
      </c>
      <c r="B81" s="283" t="s">
        <v>1424</v>
      </c>
      <c r="C81" s="374" t="s">
        <v>1601</v>
      </c>
      <c r="D81" s="374" t="s">
        <v>1615</v>
      </c>
      <c r="E81" s="374" t="s">
        <v>1616</v>
      </c>
    </row>
    <row r="82" spans="1:5">
      <c r="A82" s="284">
        <v>251</v>
      </c>
      <c r="B82" s="285" t="s">
        <v>103</v>
      </c>
      <c r="C82" s="374" t="str">
        <f>+VLOOKUP($A82,[2]DISTRIBUCIÓN!$A$8:$G$540,5,FALSE)</f>
        <v>Jorge Vargas</v>
      </c>
      <c r="D82" s="374" t="str">
        <f>+VLOOKUP($A82,[2]DISTRIBUCIÓN!$A$8:$G$540,6,FALSE)</f>
        <v>2183333 - 1633</v>
      </c>
      <c r="E82" s="374" t="str">
        <f>+VLOOKUP($A82,[2]DISTRIBUCIÓN!$A$8:$G$540,7,FALSE)</f>
        <v>jorge.vargas@economiayfinanzas.gob.bo</v>
      </c>
    </row>
    <row r="83" spans="1:5">
      <c r="A83" s="282">
        <v>253</v>
      </c>
      <c r="B83" s="283" t="s">
        <v>104</v>
      </c>
      <c r="C83" s="374" t="str">
        <f>+VLOOKUP($A83,[2]DISTRIBUCIÓN!$A$8:$G$540,5,FALSE)</f>
        <v>Belén Espejo</v>
      </c>
      <c r="D83" s="374" t="str">
        <f>+VLOOKUP($A83,[2]DISTRIBUCIÓN!$A$8:$G$540,6,FALSE)</f>
        <v>2183333 - 1644</v>
      </c>
      <c r="E83" s="374" t="str">
        <f>+VLOOKUP($A83,[2]DISTRIBUCIÓN!$A$8:$G$540,7,FALSE)</f>
        <v>belen.espejo@economiayfinanzas.gob.bo</v>
      </c>
    </row>
    <row r="84" spans="1:5">
      <c r="A84" s="282">
        <v>254</v>
      </c>
      <c r="B84" s="283" t="s">
        <v>105</v>
      </c>
      <c r="C84" s="374" t="str">
        <f>+VLOOKUP($A84,[2]DISTRIBUCIÓN!$A$8:$G$540,5,FALSE)</f>
        <v>Belén Espejo</v>
      </c>
      <c r="D84" s="374" t="str">
        <f>+VLOOKUP($A84,[2]DISTRIBUCIÓN!$A$8:$G$540,6,FALSE)</f>
        <v>2183333 - 1644</v>
      </c>
      <c r="E84" s="374" t="str">
        <f>+VLOOKUP($A84,[2]DISTRIBUCIÓN!$A$8:$G$540,7,FALSE)</f>
        <v>belen.espejo@economiayfinanzas.gob.bo</v>
      </c>
    </row>
    <row r="85" spans="1:5">
      <c r="A85" s="282">
        <v>265</v>
      </c>
      <c r="B85" s="283" t="s">
        <v>106</v>
      </c>
      <c r="C85" s="374" t="str">
        <f>+VLOOKUP($A85,[2]DISTRIBUCIÓN!$A$8:$G$540,5,FALSE)</f>
        <v>Jeovana Zabala</v>
      </c>
      <c r="D85" s="374" t="str">
        <f>+VLOOKUP($A85,[2]DISTRIBUCIÓN!$A$8:$G$540,6,FALSE)</f>
        <v>2183333 - 1663</v>
      </c>
      <c r="E85" s="374" t="str">
        <f>+VLOOKUP($A85,[2]DISTRIBUCIÓN!$A$8:$G$540,7,FALSE)</f>
        <v>jeovana.zabala@economiayfinanzas.gob.bo</v>
      </c>
    </row>
    <row r="86" spans="1:5">
      <c r="A86" s="282">
        <v>266</v>
      </c>
      <c r="B86" s="283" t="s">
        <v>1264</v>
      </c>
      <c r="C86" s="374" t="str">
        <f>+VLOOKUP($A86,[2]DISTRIBUCIÓN!$A$8:$G$540,5,FALSE)</f>
        <v>Jeovana Zabala</v>
      </c>
      <c r="D86" s="374" t="str">
        <f>+VLOOKUP($A86,[2]DISTRIBUCIÓN!$A$8:$G$540,6,FALSE)</f>
        <v>2183333 - 1663</v>
      </c>
      <c r="E86" s="374" t="str">
        <f>+VLOOKUP($A86,[2]DISTRIBUCIÓN!$A$8:$G$540,7,FALSE)</f>
        <v>jeovana.zabala@economiayfinanzas.gob.bo</v>
      </c>
    </row>
    <row r="87" spans="1:5">
      <c r="A87" s="282">
        <v>267</v>
      </c>
      <c r="B87" s="283" t="s">
        <v>107</v>
      </c>
      <c r="C87" s="374" t="str">
        <f>+VLOOKUP($A87,[2]DISTRIBUCIÓN!$A$8:$G$540,5,FALSE)</f>
        <v>Jeovana Zabala</v>
      </c>
      <c r="D87" s="374" t="str">
        <f>+VLOOKUP($A87,[2]DISTRIBUCIÓN!$A$8:$G$540,6,FALSE)</f>
        <v>2183333 - 1663</v>
      </c>
      <c r="E87" s="374" t="str">
        <f>+VLOOKUP($A87,[2]DISTRIBUCIÓN!$A$8:$G$540,7,FALSE)</f>
        <v>jeovana.zabala@economiayfinanzas.gob.bo</v>
      </c>
    </row>
    <row r="88" spans="1:5">
      <c r="A88" s="282">
        <v>268</v>
      </c>
      <c r="B88" s="283" t="s">
        <v>108</v>
      </c>
      <c r="C88" s="374" t="str">
        <f>+VLOOKUP($A88,[2]DISTRIBUCIÓN!$A$8:$G$540,5,FALSE)</f>
        <v>Jeovana Zabala</v>
      </c>
      <c r="D88" s="374" t="str">
        <f>+VLOOKUP($A88,[2]DISTRIBUCIÓN!$A$8:$G$540,6,FALSE)</f>
        <v>2183333 - 1663</v>
      </c>
      <c r="E88" s="374" t="str">
        <f>+VLOOKUP($A88,[2]DISTRIBUCIÓN!$A$8:$G$540,7,FALSE)</f>
        <v>jeovana.zabala@economiayfinanzas.gob.bo</v>
      </c>
    </row>
    <row r="89" spans="1:5">
      <c r="A89" s="282">
        <v>269</v>
      </c>
      <c r="B89" s="283" t="s">
        <v>109</v>
      </c>
      <c r="C89" s="374" t="str">
        <f>+VLOOKUP($A89,[2]DISTRIBUCIÓN!$A$8:$G$540,5,FALSE)</f>
        <v>Jeovana Zabala</v>
      </c>
      <c r="D89" s="374" t="str">
        <f>+VLOOKUP($A89,[2]DISTRIBUCIÓN!$A$8:$G$540,6,FALSE)</f>
        <v>2183333 - 1663</v>
      </c>
      <c r="E89" s="374" t="str">
        <f>+VLOOKUP($A89,[2]DISTRIBUCIÓN!$A$8:$G$540,7,FALSE)</f>
        <v>jeovana.zabala@economiayfinanzas.gob.bo</v>
      </c>
    </row>
    <row r="90" spans="1:5">
      <c r="A90" s="282">
        <v>270</v>
      </c>
      <c r="B90" s="283" t="s">
        <v>110</v>
      </c>
      <c r="C90" s="374" t="str">
        <f>+VLOOKUP($A90,[2]DISTRIBUCIÓN!$A$8:$G$540,5,FALSE)</f>
        <v>Jeovana Zabala</v>
      </c>
      <c r="D90" s="374" t="str">
        <f>+VLOOKUP($A90,[2]DISTRIBUCIÓN!$A$8:$G$540,6,FALSE)</f>
        <v>2183333 - 1663</v>
      </c>
      <c r="E90" s="374" t="str">
        <f>+VLOOKUP($A90,[2]DISTRIBUCIÓN!$A$8:$G$540,7,FALSE)</f>
        <v>jeovana.zabala@economiayfinanzas.gob.bo</v>
      </c>
    </row>
    <row r="91" spans="1:5">
      <c r="A91" s="282">
        <v>271</v>
      </c>
      <c r="B91" s="283" t="s">
        <v>111</v>
      </c>
      <c r="C91" s="374" t="str">
        <f>+VLOOKUP($A91,[2]DISTRIBUCIÓN!$A$8:$G$540,5,FALSE)</f>
        <v>Jeovana Zabala</v>
      </c>
      <c r="D91" s="374" t="str">
        <f>+VLOOKUP($A91,[2]DISTRIBUCIÓN!$A$8:$G$540,6,FALSE)</f>
        <v>2183333 - 1663</v>
      </c>
      <c r="E91" s="374" t="str">
        <f>+VLOOKUP($A91,[2]DISTRIBUCIÓN!$A$8:$G$540,7,FALSE)</f>
        <v>jeovana.zabala@economiayfinanzas.gob.bo</v>
      </c>
    </row>
    <row r="92" spans="1:5">
      <c r="A92" s="282">
        <v>272</v>
      </c>
      <c r="B92" s="283" t="s">
        <v>112</v>
      </c>
      <c r="C92" s="374" t="str">
        <f>+VLOOKUP($A92,[2]DISTRIBUCIÓN!$A$8:$G$540,5,FALSE)</f>
        <v>Jeovana Zabala</v>
      </c>
      <c r="D92" s="374" t="str">
        <f>+VLOOKUP($A92,[2]DISTRIBUCIÓN!$A$8:$G$540,6,FALSE)</f>
        <v>2183333 - 1663</v>
      </c>
      <c r="E92" s="374" t="str">
        <f>+VLOOKUP($A92,[2]DISTRIBUCIÓN!$A$8:$G$540,7,FALSE)</f>
        <v>jeovana.zabala@economiayfinanzas.gob.bo</v>
      </c>
    </row>
    <row r="93" spans="1:5">
      <c r="A93" s="282">
        <v>273</v>
      </c>
      <c r="B93" s="283" t="s">
        <v>113</v>
      </c>
      <c r="C93" s="374" t="str">
        <f>+VLOOKUP($A93,[2]DISTRIBUCIÓN!$A$8:$G$540,5,FALSE)</f>
        <v>Jeovana Zabala</v>
      </c>
      <c r="D93" s="374" t="str">
        <f>+VLOOKUP($A93,[2]DISTRIBUCIÓN!$A$8:$G$540,6,FALSE)</f>
        <v>2183333 - 1663</v>
      </c>
      <c r="E93" s="374" t="str">
        <f>+VLOOKUP($A93,[2]DISTRIBUCIÓN!$A$8:$G$540,7,FALSE)</f>
        <v>jeovana.zabala@economiayfinanzas.gob.bo</v>
      </c>
    </row>
    <row r="94" spans="1:5">
      <c r="A94" s="282">
        <v>281</v>
      </c>
      <c r="B94" s="283" t="s">
        <v>1425</v>
      </c>
      <c r="C94" s="374" t="s">
        <v>1601</v>
      </c>
      <c r="D94" s="374" t="s">
        <v>1615</v>
      </c>
      <c r="E94" s="374" t="s">
        <v>1616</v>
      </c>
    </row>
    <row r="95" spans="1:5">
      <c r="A95" s="282">
        <v>283</v>
      </c>
      <c r="B95" s="283" t="s">
        <v>115</v>
      </c>
      <c r="C95" s="374" t="str">
        <f>+VLOOKUP($A95,[2]DISTRIBUCIÓN!$A$8:$G$540,5,FALSE)</f>
        <v>Emma Ticonipa</v>
      </c>
      <c r="D95" s="374" t="str">
        <f>+VLOOKUP($A95,[2]DISTRIBUCIÓN!$A$8:$G$540,6,FALSE)</f>
        <v>2183333 - 1635</v>
      </c>
      <c r="E95" s="374" t="str">
        <f>+VLOOKUP($A95,[2]DISTRIBUCIÓN!$A$8:$G$540,7,FALSE)</f>
        <v>emma.ticonipa@economiayfinanzas.gob.bo</v>
      </c>
    </row>
    <row r="96" spans="1:5">
      <c r="A96" s="282">
        <v>287</v>
      </c>
      <c r="B96" s="283" t="s">
        <v>1426</v>
      </c>
      <c r="C96" s="374" t="str">
        <f>+VLOOKUP($A96,[2]DISTRIBUCIÓN!$A$8:$G$540,5,FALSE)</f>
        <v>José Rivas</v>
      </c>
      <c r="D96" s="374" t="str">
        <f>+VLOOKUP($A96,[2]DISTRIBUCIÓN!$A$8:$G$540,6,FALSE)</f>
        <v>2183333 - 1632</v>
      </c>
      <c r="E96" s="374" t="str">
        <f>+VLOOKUP($A96,[2]DISTRIBUCIÓN!$A$8:$G$540,7,FALSE)</f>
        <v>jose.rivas@economiayfinanzas.gob.bo</v>
      </c>
    </row>
    <row r="97" spans="1:5">
      <c r="A97" s="282">
        <v>288</v>
      </c>
      <c r="B97" s="283" t="s">
        <v>117</v>
      </c>
      <c r="C97" s="374" t="str">
        <f>+VLOOKUP($A97,[2]DISTRIBUCIÓN!$A$8:$G$540,5,FALSE)</f>
        <v>Virginia Callisaya</v>
      </c>
      <c r="D97" s="374" t="str">
        <f>+VLOOKUP($A97,[2]DISTRIBUCIÓN!$A$8:$G$540,6,FALSE)</f>
        <v>2183333 - 1645</v>
      </c>
      <c r="E97" s="374" t="str">
        <f>+VLOOKUP($A97,[2]DISTRIBUCIÓN!$A$8:$G$540,7,FALSE)</f>
        <v>virginia.callisaya@economiayfinanzas.gob.bo</v>
      </c>
    </row>
    <row r="98" spans="1:5">
      <c r="A98" s="282">
        <v>290</v>
      </c>
      <c r="B98" s="283" t="s">
        <v>118</v>
      </c>
      <c r="C98" s="374" t="str">
        <f>+VLOOKUP($A98,[2]DISTRIBUCIÓN!$A$8:$G$540,5,FALSE)</f>
        <v>Emma Ticonipa</v>
      </c>
      <c r="D98" s="374" t="str">
        <f>+VLOOKUP($A98,[2]DISTRIBUCIÓN!$A$8:$G$540,6,FALSE)</f>
        <v>2183333 - 1635</v>
      </c>
      <c r="E98" s="374" t="str">
        <f>+VLOOKUP($A98,[2]DISTRIBUCIÓN!$A$8:$G$540,7,FALSE)</f>
        <v>emma.ticonipa@economiayfinanzas.gob.bo</v>
      </c>
    </row>
    <row r="99" spans="1:5">
      <c r="A99" s="282">
        <v>291</v>
      </c>
      <c r="B99" s="283" t="s">
        <v>119</v>
      </c>
      <c r="C99" s="374" t="str">
        <f>+VLOOKUP($A99,[2]DISTRIBUCIÓN!$A$8:$G$540,5,FALSE)</f>
        <v>Emma Ticonipa</v>
      </c>
      <c r="D99" s="374" t="str">
        <f>+VLOOKUP($A99,[2]DISTRIBUCIÓN!$A$8:$G$540,6,FALSE)</f>
        <v>2183333 - 1635</v>
      </c>
      <c r="E99" s="374" t="str">
        <f>+VLOOKUP($A99,[2]DISTRIBUCIÓN!$A$8:$G$540,7,FALSE)</f>
        <v>emma.ticonipa@economiayfinanzas.gob.bo</v>
      </c>
    </row>
    <row r="100" spans="1:5">
      <c r="A100" s="282">
        <v>292</v>
      </c>
      <c r="B100" s="283" t="s">
        <v>120</v>
      </c>
      <c r="C100" s="374" t="str">
        <f>+VLOOKUP($A100,[2]DISTRIBUCIÓN!$A$8:$G$540,5,FALSE)</f>
        <v>Judith Machicado</v>
      </c>
      <c r="D100" s="374" t="str">
        <f>+VLOOKUP($A100,[2]DISTRIBUCIÓN!$A$8:$G$540,6,FALSE)</f>
        <v>2183333 - 1648</v>
      </c>
      <c r="E100" s="374" t="str">
        <f>+VLOOKUP($A100,[2]DISTRIBUCIÓN!$A$8:$G$540,7,FALSE)</f>
        <v>judith.machicado@economiayfinanzas.gob.bo</v>
      </c>
    </row>
    <row r="101" spans="1:5">
      <c r="A101" s="282">
        <v>293</v>
      </c>
      <c r="B101" s="283" t="s">
        <v>1427</v>
      </c>
      <c r="C101" s="374" t="str">
        <f>+VLOOKUP($A101,[2]DISTRIBUCIÓN!$A$8:$G$540,5,FALSE)</f>
        <v>Emma Ticonipa</v>
      </c>
      <c r="D101" s="374" t="str">
        <f>+VLOOKUP($A101,[2]DISTRIBUCIÓN!$A$8:$G$540,6,FALSE)</f>
        <v>2183333 - 1635</v>
      </c>
      <c r="E101" s="374" t="str">
        <f>+VLOOKUP($A101,[2]DISTRIBUCIÓN!$A$8:$G$540,7,FALSE)</f>
        <v>emma.ticonipa@economiayfinanzas.gob.bo</v>
      </c>
    </row>
    <row r="102" spans="1:5">
      <c r="A102" s="282">
        <v>294</v>
      </c>
      <c r="B102" s="283" t="s">
        <v>1428</v>
      </c>
      <c r="C102" s="374" t="str">
        <f>+VLOOKUP($A102,[2]DISTRIBUCIÓN!$A$8:$G$540,5,FALSE)</f>
        <v>José Rivas</v>
      </c>
      <c r="D102" s="374" t="str">
        <f>+VLOOKUP($A102,[2]DISTRIBUCIÓN!$A$8:$G$540,6,FALSE)</f>
        <v>2183333 - 1632</v>
      </c>
      <c r="E102" s="374" t="str">
        <f>+VLOOKUP($A102,[2]DISTRIBUCIÓN!$A$8:$G$540,7,FALSE)</f>
        <v>jose.rivas@economiayfinanzas.gob.bo</v>
      </c>
    </row>
    <row r="103" spans="1:5">
      <c r="A103" s="282">
        <v>295</v>
      </c>
      <c r="B103" s="283" t="s">
        <v>1429</v>
      </c>
      <c r="C103" s="374" t="str">
        <f>+VLOOKUP($A103,[2]DISTRIBUCIÓN!$A$8:$G$540,5,FALSE)</f>
        <v>Rommel Cuba</v>
      </c>
      <c r="D103" s="374" t="str">
        <f>+VLOOKUP($A103,[2]DISTRIBUCIÓN!$A$8:$G$540,6,FALSE)</f>
        <v>2183333 - 1649</v>
      </c>
      <c r="E103" s="374" t="str">
        <f>+VLOOKUP($A103,[2]DISTRIBUCIÓN!$A$8:$G$540,7,FALSE)</f>
        <v>rommel.cuba@economiayfinanzas.gob.bo</v>
      </c>
    </row>
    <row r="104" spans="1:5">
      <c r="A104" s="282">
        <v>296</v>
      </c>
      <c r="B104" s="283" t="s">
        <v>1430</v>
      </c>
      <c r="C104" s="374" t="str">
        <f>+VLOOKUP($A104,[2]DISTRIBUCIÓN!$A$8:$G$540,5,FALSE)</f>
        <v>Belén Espejo</v>
      </c>
      <c r="D104" s="374" t="str">
        <f>+VLOOKUP($A104,[2]DISTRIBUCIÓN!$A$8:$G$540,6,FALSE)</f>
        <v>2183333 - 1644</v>
      </c>
      <c r="E104" s="374" t="str">
        <f>+VLOOKUP($A104,[2]DISTRIBUCIÓN!$A$8:$G$540,7,FALSE)</f>
        <v>belen.espejo@economiayfinanzas.gob.bo</v>
      </c>
    </row>
    <row r="105" spans="1:5">
      <c r="A105" s="282">
        <v>298</v>
      </c>
      <c r="B105" s="283" t="s">
        <v>125</v>
      </c>
      <c r="C105" s="374" t="str">
        <f>+VLOOKUP($A105,[2]DISTRIBUCIÓN!$A$8:$G$540,5,FALSE)</f>
        <v>Guadalupe Challco</v>
      </c>
      <c r="D105" s="374" t="str">
        <f>+VLOOKUP($A105,[2]DISTRIBUCIÓN!$A$8:$G$540,6,FALSE)</f>
        <v>2183333 - 1640</v>
      </c>
      <c r="E105" s="374" t="str">
        <f>+VLOOKUP($A105,[2]DISTRIBUCIÓN!$A$8:$G$540,7,FALSE)</f>
        <v>guadalupe.challco@economiayfinanzas.gob.bo</v>
      </c>
    </row>
    <row r="106" spans="1:5">
      <c r="A106" s="282">
        <v>299</v>
      </c>
      <c r="B106" s="283" t="s">
        <v>126</v>
      </c>
      <c r="C106" s="374" t="str">
        <f>+VLOOKUP($A106,[2]DISTRIBUCIÓN!$A$8:$G$540,5,FALSE)</f>
        <v>Guadalupe Challco</v>
      </c>
      <c r="D106" s="374" t="str">
        <f>+VLOOKUP($A106,[2]DISTRIBUCIÓN!$A$8:$G$540,6,FALSE)</f>
        <v>2183333 - 1640</v>
      </c>
      <c r="E106" s="374" t="str">
        <f>+VLOOKUP($A106,[2]DISTRIBUCIÓN!$A$8:$G$540,7,FALSE)</f>
        <v>guadalupe.challco@economiayfinanzas.gob.bo</v>
      </c>
    </row>
    <row r="107" spans="1:5">
      <c r="A107" s="282">
        <v>300</v>
      </c>
      <c r="B107" s="283" t="s">
        <v>127</v>
      </c>
      <c r="C107" s="374" t="str">
        <f>+VLOOKUP($A107,[2]DISTRIBUCIÓN!$A$8:$G$540,5,FALSE)</f>
        <v>Guadalupe Challco</v>
      </c>
      <c r="D107" s="374" t="str">
        <f>+VLOOKUP($A107,[2]DISTRIBUCIÓN!$A$8:$G$540,6,FALSE)</f>
        <v>2183333 - 1640</v>
      </c>
      <c r="E107" s="374" t="str">
        <f>+VLOOKUP($A107,[2]DISTRIBUCIÓN!$A$8:$G$540,7,FALSE)</f>
        <v>guadalupe.challco@economiayfinanzas.gob.bo</v>
      </c>
    </row>
    <row r="108" spans="1:5">
      <c r="A108" s="282">
        <v>301</v>
      </c>
      <c r="B108" s="283" t="s">
        <v>128</v>
      </c>
      <c r="C108" s="374" t="str">
        <f>+VLOOKUP($A108,[2]DISTRIBUCIÓN!$A$8:$G$540,5,FALSE)</f>
        <v>Guadalupe Challco</v>
      </c>
      <c r="D108" s="374" t="str">
        <f>+VLOOKUP($A108,[2]DISTRIBUCIÓN!$A$8:$G$540,6,FALSE)</f>
        <v>2183333 - 1640</v>
      </c>
      <c r="E108" s="374" t="str">
        <f>+VLOOKUP($A108,[2]DISTRIBUCIÓN!$A$8:$G$540,7,FALSE)</f>
        <v>guadalupe.challco@economiayfinanzas.gob.bo</v>
      </c>
    </row>
    <row r="109" spans="1:5">
      <c r="A109" s="282">
        <v>302</v>
      </c>
      <c r="B109" s="283" t="s">
        <v>129</v>
      </c>
      <c r="C109" s="374" t="str">
        <f>+VLOOKUP($A109,[2]DISTRIBUCIÓN!$A$8:$G$540,5,FALSE)</f>
        <v>Guadalupe Challco</v>
      </c>
      <c r="D109" s="374" t="str">
        <f>+VLOOKUP($A109,[2]DISTRIBUCIÓN!$A$8:$G$540,6,FALSE)</f>
        <v>2183333 - 1640</v>
      </c>
      <c r="E109" s="374" t="str">
        <f>+VLOOKUP($A109,[2]DISTRIBUCIÓN!$A$8:$G$540,7,FALSE)</f>
        <v>guadalupe.challco@economiayfinanzas.gob.bo</v>
      </c>
    </row>
    <row r="110" spans="1:5">
      <c r="A110" s="282">
        <v>303</v>
      </c>
      <c r="B110" s="283" t="s">
        <v>130</v>
      </c>
      <c r="C110" s="374" t="str">
        <f>+VLOOKUP($A110,[2]DISTRIBUCIÓN!$A$8:$G$540,5,FALSE)</f>
        <v>Guadalupe Challco</v>
      </c>
      <c r="D110" s="374" t="str">
        <f>+VLOOKUP($A110,[2]DISTRIBUCIÓN!$A$8:$G$540,6,FALSE)</f>
        <v>2183333 - 1640</v>
      </c>
      <c r="E110" s="374" t="str">
        <f>+VLOOKUP($A110,[2]DISTRIBUCIÓN!$A$8:$G$540,7,FALSE)</f>
        <v>guadalupe.challco@economiayfinanzas.gob.bo</v>
      </c>
    </row>
    <row r="111" spans="1:5">
      <c r="A111" s="284">
        <v>309</v>
      </c>
      <c r="B111" s="285" t="s">
        <v>1431</v>
      </c>
      <c r="C111" s="374" t="str">
        <f>+VLOOKUP($A111,[2]DISTRIBUCIÓN!$A$8:$G$540,5,FALSE)</f>
        <v>José Rivas</v>
      </c>
      <c r="D111" s="374" t="str">
        <f>+VLOOKUP($A111,[2]DISTRIBUCIÓN!$A$8:$G$540,6,FALSE)</f>
        <v>2183333 - 1632</v>
      </c>
      <c r="E111" s="374" t="str">
        <f>+VLOOKUP($A111,[2]DISTRIBUCIÓN!$A$8:$G$540,7,FALSE)</f>
        <v>jose.rivas@economiayfinanzas.gob.bo</v>
      </c>
    </row>
    <row r="112" spans="1:5">
      <c r="A112" s="282">
        <v>310</v>
      </c>
      <c r="B112" s="283" t="s">
        <v>1432</v>
      </c>
      <c r="C112" s="374" t="str">
        <f>+VLOOKUP($A112,[2]DISTRIBUCIÓN!$A$8:$G$540,5,FALSE)</f>
        <v>Huascar Nova</v>
      </c>
      <c r="D112" s="374" t="str">
        <f>+VLOOKUP($A112,[2]DISTRIBUCIÓN!$A$8:$G$540,6,FALSE)</f>
        <v>2183333 - 1651</v>
      </c>
      <c r="E112" s="374" t="str">
        <f>+VLOOKUP($A112,[2]DISTRIBUCIÓN!$A$8:$G$540,7,FALSE)</f>
        <v>huascar.nova@economiayfinanzas.gob.bo</v>
      </c>
    </row>
    <row r="113" spans="1:5">
      <c r="A113" s="282">
        <v>311</v>
      </c>
      <c r="B113" s="283" t="s">
        <v>132</v>
      </c>
      <c r="C113" s="374" t="str">
        <f>+VLOOKUP($A113,[2]DISTRIBUCIÓN!$A$8:$G$540,5,FALSE)</f>
        <v>Guadalupe Challco</v>
      </c>
      <c r="D113" s="374" t="str">
        <f>+VLOOKUP($A113,[2]DISTRIBUCIÓN!$A$8:$G$540,6,FALSE)</f>
        <v>2183333 - 1640</v>
      </c>
      <c r="E113" s="374" t="str">
        <f>+VLOOKUP($A113,[2]DISTRIBUCIÓN!$A$8:$G$540,7,FALSE)</f>
        <v>guadalupe.challco@economiayfinanzas.gob.bo</v>
      </c>
    </row>
    <row r="114" spans="1:5">
      <c r="A114" s="282">
        <v>312</v>
      </c>
      <c r="B114" s="283" t="s">
        <v>1433</v>
      </c>
      <c r="C114" s="374" t="str">
        <f>+VLOOKUP($A114,[2]DISTRIBUCIÓN!$A$8:$G$540,5,FALSE)</f>
        <v>Virginia Huanca</v>
      </c>
      <c r="D114" s="374" t="str">
        <f>+VLOOKUP($A114,[2]DISTRIBUCIÓN!$A$8:$G$540,6,FALSE)</f>
        <v>2183333 - 1636</v>
      </c>
      <c r="E114" s="374" t="str">
        <f>+VLOOKUP($A114,[2]DISTRIBUCIÓN!$A$8:$G$540,7,FALSE)</f>
        <v>virginia.huanca@economiayfinanzas.gob.bo</v>
      </c>
    </row>
    <row r="115" spans="1:5">
      <c r="A115" s="284">
        <v>313</v>
      </c>
      <c r="B115" s="285" t="s">
        <v>1434</v>
      </c>
      <c r="C115" s="374" t="str">
        <f>+VLOOKUP($A115,[2]DISTRIBUCIÓN!$A$8:$G$540,5,FALSE)</f>
        <v>Huascar Nova</v>
      </c>
      <c r="D115" s="374" t="str">
        <f>+VLOOKUP($A115,[2]DISTRIBUCIÓN!$A$8:$G$540,6,FALSE)</f>
        <v>2183333 - 1651</v>
      </c>
      <c r="E115" s="374" t="str">
        <f>+VLOOKUP($A115,[2]DISTRIBUCIÓN!$A$8:$G$540,7,FALSE)</f>
        <v>huascar.nova@economiayfinanzas.gob.bo</v>
      </c>
    </row>
    <row r="116" spans="1:5">
      <c r="A116" s="282">
        <v>314</v>
      </c>
      <c r="B116" s="283" t="s">
        <v>1435</v>
      </c>
      <c r="C116" s="374" t="str">
        <f>+VLOOKUP($A116,[2]DISTRIBUCIÓN!$A$8:$G$540,5,FALSE)</f>
        <v>Huascar Nova</v>
      </c>
      <c r="D116" s="374" t="str">
        <f>+VLOOKUP($A116,[2]DISTRIBUCIÓN!$A$8:$G$540,6,FALSE)</f>
        <v>2183333 - 1651</v>
      </c>
      <c r="E116" s="374" t="str">
        <f>+VLOOKUP($A116,[2]DISTRIBUCIÓN!$A$8:$G$540,7,FALSE)</f>
        <v>huascar.nova@economiayfinanzas.gob.bo</v>
      </c>
    </row>
    <row r="117" spans="1:5">
      <c r="A117" s="282">
        <v>315</v>
      </c>
      <c r="B117" s="283" t="s">
        <v>1436</v>
      </c>
      <c r="C117" s="374" t="str">
        <f>+VLOOKUP($A117,[2]DISTRIBUCIÓN!$A$8:$G$540,5,FALSE)</f>
        <v>Virginia Huanca</v>
      </c>
      <c r="D117" s="374" t="str">
        <f>+VLOOKUP($A117,[2]DISTRIBUCIÓN!$A$8:$G$540,6,FALSE)</f>
        <v>2183333 - 1636</v>
      </c>
      <c r="E117" s="374" t="str">
        <f>+VLOOKUP($A117,[2]DISTRIBUCIÓN!$A$8:$G$540,7,FALSE)</f>
        <v>virginia.huanca@economiayfinanzas.gob.bo</v>
      </c>
    </row>
    <row r="118" spans="1:5">
      <c r="A118" s="282">
        <v>324</v>
      </c>
      <c r="B118" s="283" t="s">
        <v>135</v>
      </c>
      <c r="C118" s="374" t="str">
        <f>+VLOOKUP($A118,[2]DISTRIBUCIÓN!$A$8:$G$540,5,FALSE)</f>
        <v>Jeovana Zabala</v>
      </c>
      <c r="D118" s="374" t="str">
        <f>+VLOOKUP($A118,[2]DISTRIBUCIÓN!$A$8:$G$540,6,FALSE)</f>
        <v>2183333 - 1663</v>
      </c>
      <c r="E118" s="374" t="str">
        <f>+VLOOKUP($A118,[2]DISTRIBUCIÓN!$A$8:$G$540,7,FALSE)</f>
        <v>jeovana.zabala@economiayfinanzas.gob.bo</v>
      </c>
    </row>
    <row r="119" spans="1:5">
      <c r="A119" s="282">
        <v>340</v>
      </c>
      <c r="B119" s="283" t="s">
        <v>136</v>
      </c>
      <c r="C119" s="374" t="str">
        <f>+VLOOKUP($A119,[2]DISTRIBUCIÓN!$A$8:$G$540,5,FALSE)</f>
        <v>Judith Machicado</v>
      </c>
      <c r="D119" s="374" t="str">
        <f>+VLOOKUP($A119,[2]DISTRIBUCIÓN!$A$8:$G$540,6,FALSE)</f>
        <v>2183333 - 1648</v>
      </c>
      <c r="E119" s="374" t="str">
        <f>+VLOOKUP($A119,[2]DISTRIBUCIÓN!$A$8:$G$540,7,FALSE)</f>
        <v>judith.machicado@economiayfinanzas.gob.bo</v>
      </c>
    </row>
    <row r="120" spans="1:5">
      <c r="A120" s="282">
        <v>342</v>
      </c>
      <c r="B120" s="283" t="s">
        <v>137</v>
      </c>
      <c r="C120" s="374" t="str">
        <f>+VLOOKUP($A120,[2]DISTRIBUCIÓN!$A$8:$G$540,5,FALSE)</f>
        <v>José Rivas</v>
      </c>
      <c r="D120" s="374" t="str">
        <f>+VLOOKUP($A120,[2]DISTRIBUCIÓN!$A$8:$G$540,6,FALSE)</f>
        <v>2183333 - 1632</v>
      </c>
      <c r="E120" s="374" t="str">
        <f>+VLOOKUP($A120,[2]DISTRIBUCIÓN!$A$8:$G$540,7,FALSE)</f>
        <v>jose.rivas@economiayfinanzas.gob.bo</v>
      </c>
    </row>
    <row r="121" spans="1:5">
      <c r="A121" s="282">
        <v>343</v>
      </c>
      <c r="B121" s="283" t="s">
        <v>138</v>
      </c>
      <c r="C121" s="374" t="str">
        <f>+VLOOKUP($A121,[2]DISTRIBUCIÓN!$A$8:$G$540,5,FALSE)</f>
        <v>Emma Ticonipa</v>
      </c>
      <c r="D121" s="374" t="str">
        <f>+VLOOKUP($A121,[2]DISTRIBUCIÓN!$A$8:$G$540,6,FALSE)</f>
        <v>2183333 - 1635</v>
      </c>
      <c r="E121" s="374" t="str">
        <f>+VLOOKUP($A121,[2]DISTRIBUCIÓN!$A$8:$G$540,7,FALSE)</f>
        <v>emma.ticonipa@economiayfinanzas.gob.bo</v>
      </c>
    </row>
    <row r="122" spans="1:5">
      <c r="A122" s="282">
        <v>344</v>
      </c>
      <c r="B122" s="283" t="s">
        <v>1437</v>
      </c>
      <c r="C122" s="374" t="str">
        <f>+VLOOKUP($A122,[2]DISTRIBUCIÓN!$A$8:$G$540,5,FALSE)</f>
        <v>Belén Espejo</v>
      </c>
      <c r="D122" s="374" t="str">
        <f>+VLOOKUP($A122,[2]DISTRIBUCIÓN!$A$8:$G$540,6,FALSE)</f>
        <v>2183333 - 1644</v>
      </c>
      <c r="E122" s="374" t="str">
        <f>+VLOOKUP($A122,[2]DISTRIBUCIÓN!$A$8:$G$540,7,FALSE)</f>
        <v>belen.espejo@economiayfinanzas.gob.bo</v>
      </c>
    </row>
    <row r="123" spans="1:5">
      <c r="A123" s="282">
        <v>345</v>
      </c>
      <c r="B123" s="283" t="s">
        <v>140</v>
      </c>
      <c r="C123" s="374" t="str">
        <f>+VLOOKUP($A123,[2]DISTRIBUCIÓN!$A$8:$G$540,5,FALSE)</f>
        <v>Belén Espejo</v>
      </c>
      <c r="D123" s="374" t="str">
        <f>+VLOOKUP($A123,[2]DISTRIBUCIÓN!$A$8:$G$540,6,FALSE)</f>
        <v>2183333 - 1644</v>
      </c>
      <c r="E123" s="374" t="str">
        <f>+VLOOKUP($A123,[2]DISTRIBUCIÓN!$A$8:$G$540,7,FALSE)</f>
        <v>belen.espejo@economiayfinanzas.gob.bo</v>
      </c>
    </row>
    <row r="124" spans="1:5">
      <c r="A124" s="282">
        <v>346</v>
      </c>
      <c r="B124" s="283" t="s">
        <v>141</v>
      </c>
      <c r="C124" s="374" t="str">
        <f>+VLOOKUP($A124,[2]DISTRIBUCIÓN!$A$8:$G$540,5,FALSE)</f>
        <v>Huascar Nova</v>
      </c>
      <c r="D124" s="374" t="str">
        <f>+VLOOKUP($A124,[2]DISTRIBUCIÓN!$A$8:$G$540,6,FALSE)</f>
        <v>2183333 - 1651</v>
      </c>
      <c r="E124" s="374" t="str">
        <f>+VLOOKUP($A124,[2]DISTRIBUCIÓN!$A$8:$G$540,7,FALSE)</f>
        <v>huascar.nova@economiayfinanzas.gob.bo</v>
      </c>
    </row>
    <row r="125" spans="1:5">
      <c r="A125" s="282">
        <v>347</v>
      </c>
      <c r="B125" s="283" t="s">
        <v>142</v>
      </c>
      <c r="C125" s="374" t="str">
        <f>+VLOOKUP($A125,[2]DISTRIBUCIÓN!$A$8:$G$540,5,FALSE)</f>
        <v>Jorge Vargas</v>
      </c>
      <c r="D125" s="374" t="str">
        <f>+VLOOKUP($A125,[2]DISTRIBUCIÓN!$A$8:$G$540,6,FALSE)</f>
        <v>2183333 - 1633</v>
      </c>
      <c r="E125" s="374" t="str">
        <f>+VLOOKUP($A125,[2]DISTRIBUCIÓN!$A$8:$G$540,7,FALSE)</f>
        <v>jorge.vargas@economiayfinanzas.gob.bo</v>
      </c>
    </row>
    <row r="126" spans="1:5">
      <c r="A126" s="282">
        <v>348</v>
      </c>
      <c r="B126" s="283" t="s">
        <v>143</v>
      </c>
      <c r="C126" s="374" t="str">
        <f>+VLOOKUP($A126,[2]DISTRIBUCIÓN!$A$8:$G$540,5,FALSE)</f>
        <v>Guadalupe Challco</v>
      </c>
      <c r="D126" s="374" t="str">
        <f>+VLOOKUP($A126,[2]DISTRIBUCIÓN!$A$8:$G$540,6,FALSE)</f>
        <v>2183333 - 1640</v>
      </c>
      <c r="E126" s="374" t="str">
        <f>+VLOOKUP($A126,[2]DISTRIBUCIÓN!$A$8:$G$540,7,FALSE)</f>
        <v>guadalupe.challco@economiayfinanzas.gob.bo</v>
      </c>
    </row>
    <row r="127" spans="1:5">
      <c r="A127" s="282">
        <v>349</v>
      </c>
      <c r="B127" s="283" t="s">
        <v>1438</v>
      </c>
      <c r="C127" s="374" t="str">
        <f>+VLOOKUP($A127,[2]DISTRIBUCIÓN!$A$8:$G$540,5,FALSE)</f>
        <v>José Rivas</v>
      </c>
      <c r="D127" s="374" t="str">
        <f>+VLOOKUP($A127,[2]DISTRIBUCIÓN!$A$8:$G$540,6,FALSE)</f>
        <v>2183333 - 1632</v>
      </c>
      <c r="E127" s="374" t="str">
        <f>+VLOOKUP($A127,[2]DISTRIBUCIÓN!$A$8:$G$540,7,FALSE)</f>
        <v>jose.rivas@economiayfinanzas.gob.bo</v>
      </c>
    </row>
    <row r="128" spans="1:5">
      <c r="A128" s="282">
        <v>371</v>
      </c>
      <c r="B128" s="283" t="s">
        <v>145</v>
      </c>
      <c r="C128" s="374" t="str">
        <f>+VLOOKUP($A128,[2]DISTRIBUCIÓN!$A$8:$G$540,5,FALSE)</f>
        <v>Rommel Cuba</v>
      </c>
      <c r="D128" s="374" t="str">
        <f>+VLOOKUP($A128,[2]DISTRIBUCIÓN!$A$8:$G$540,6,FALSE)</f>
        <v>2183333 - 1649</v>
      </c>
      <c r="E128" s="374" t="str">
        <f>+VLOOKUP($A128,[2]DISTRIBUCIÓN!$A$8:$G$540,7,FALSE)</f>
        <v>rommel.cuba@economiayfinanzas.gob.bo</v>
      </c>
    </row>
    <row r="129" spans="1:5">
      <c r="A129" s="282">
        <v>373</v>
      </c>
      <c r="B129" s="283" t="s">
        <v>1439</v>
      </c>
      <c r="C129" s="374" t="str">
        <f>+VLOOKUP($A129,[2]DISTRIBUCIÓN!$A$8:$G$540,5,FALSE)</f>
        <v>Rommel Cuba</v>
      </c>
      <c r="D129" s="374" t="str">
        <f>+VLOOKUP($A129,[2]DISTRIBUCIÓN!$A$8:$G$540,6,FALSE)</f>
        <v>2183333 - 1649</v>
      </c>
      <c r="E129" s="374" t="str">
        <f>+VLOOKUP($A129,[2]DISTRIBUCIÓN!$A$8:$G$540,7,FALSE)</f>
        <v>rommel.cuba@economiayfinanzas.gob.bo</v>
      </c>
    </row>
    <row r="130" spans="1:5">
      <c r="A130" s="282">
        <v>374</v>
      </c>
      <c r="B130" s="283" t="s">
        <v>606</v>
      </c>
      <c r="C130" s="374" t="str">
        <f>+VLOOKUP($A130,[2]DISTRIBUCIÓN!$A$8:$G$540,5,FALSE)</f>
        <v>Virginia Callisaya</v>
      </c>
      <c r="D130" s="374" t="str">
        <f>+VLOOKUP($A130,[2]DISTRIBUCIÓN!$A$8:$G$540,6,FALSE)</f>
        <v>2183333 - 1645</v>
      </c>
      <c r="E130" s="374" t="str">
        <f>+VLOOKUP($A130,[2]DISTRIBUCIÓN!$A$8:$G$540,7,FALSE)</f>
        <v>virginia.callisaya@economiayfinanzas.gob.bo</v>
      </c>
    </row>
    <row r="131" spans="1:5">
      <c r="A131" s="282">
        <v>376</v>
      </c>
      <c r="B131" s="283" t="s">
        <v>607</v>
      </c>
      <c r="C131" s="374" t="str">
        <f>+VLOOKUP($A131,[2]DISTRIBUCIÓN!$A$8:$G$540,5,FALSE)</f>
        <v>Belén Espejo</v>
      </c>
      <c r="D131" s="374" t="str">
        <f>+VLOOKUP($A131,[2]DISTRIBUCIÓN!$A$8:$G$540,6,FALSE)</f>
        <v>2183333 - 1644</v>
      </c>
      <c r="E131" s="374" t="str">
        <f>+VLOOKUP($A131,[2]DISTRIBUCIÓN!$A$8:$G$540,7,FALSE)</f>
        <v>belen.espejo@economiayfinanzas.gob.bo</v>
      </c>
    </row>
    <row r="132" spans="1:5">
      <c r="A132" s="282">
        <v>378</v>
      </c>
      <c r="B132" s="283" t="s">
        <v>608</v>
      </c>
      <c r="C132" s="374" t="str">
        <f>+VLOOKUP($A132,[2]DISTRIBUCIÓN!$A$8:$G$540,5,FALSE)</f>
        <v>Rommel Cuba</v>
      </c>
      <c r="D132" s="374" t="str">
        <f>+VLOOKUP($A132,[2]DISTRIBUCIÓN!$A$8:$G$540,6,FALSE)</f>
        <v>2183333 - 1649</v>
      </c>
      <c r="E132" s="374" t="str">
        <f>+VLOOKUP($A132,[2]DISTRIBUCIÓN!$A$8:$G$540,7,FALSE)</f>
        <v>rommel.cuba@economiayfinanzas.gob.bo</v>
      </c>
    </row>
    <row r="133" spans="1:5">
      <c r="A133" s="282">
        <v>379</v>
      </c>
      <c r="B133" s="283" t="s">
        <v>1240</v>
      </c>
      <c r="C133" s="374" t="str">
        <f>+VLOOKUP($A133,[2]DISTRIBUCIÓN!$A$8:$G$540,5,FALSE)</f>
        <v>Jeovana Zabala</v>
      </c>
      <c r="D133" s="374" t="str">
        <f>+VLOOKUP($A133,[2]DISTRIBUCIÓN!$A$8:$G$540,6,FALSE)</f>
        <v>2183333 - 1663</v>
      </c>
      <c r="E133" s="374" t="str">
        <f>+VLOOKUP($A133,[2]DISTRIBUCIÓN!$A$8:$G$540,7,FALSE)</f>
        <v>jeovana.zabala@economiayfinanzas.gob.bo</v>
      </c>
    </row>
    <row r="134" spans="1:5">
      <c r="A134" s="282">
        <v>382</v>
      </c>
      <c r="B134" s="283" t="s">
        <v>1241</v>
      </c>
      <c r="C134" s="374" t="str">
        <f>+VLOOKUP($A134,[2]DISTRIBUCIÓN!$A$8:$G$540,5,FALSE)</f>
        <v>Rommel Cuba</v>
      </c>
      <c r="D134" s="374" t="str">
        <f>+VLOOKUP($A134,[2]DISTRIBUCIÓN!$A$8:$G$540,6,FALSE)</f>
        <v>2183333 - 1649</v>
      </c>
      <c r="E134" s="374" t="str">
        <f>+VLOOKUP($A134,[2]DISTRIBUCIÓN!$A$8:$G$540,7,FALSE)</f>
        <v>rommel.cuba@economiayfinanzas.gob.bo</v>
      </c>
    </row>
    <row r="135" spans="1:5">
      <c r="A135" s="282">
        <v>383</v>
      </c>
      <c r="B135" s="283" t="s">
        <v>1242</v>
      </c>
      <c r="C135" s="374" t="s">
        <v>1605</v>
      </c>
      <c r="D135" s="374" t="s">
        <v>1609</v>
      </c>
      <c r="E135" s="374" t="s">
        <v>1610</v>
      </c>
    </row>
    <row r="136" spans="1:5">
      <c r="A136" s="282">
        <v>385</v>
      </c>
      <c r="B136" s="283" t="s">
        <v>688</v>
      </c>
      <c r="C136" s="374" t="str">
        <f>+VLOOKUP($A136,[2]DISTRIBUCIÓN!$A$8:$G$540,5,FALSE)</f>
        <v>Jorge Vargas</v>
      </c>
      <c r="D136" s="374" t="str">
        <f>+VLOOKUP($A136,[2]DISTRIBUCIÓN!$A$8:$G$540,6,FALSE)</f>
        <v>2183333 - 1633</v>
      </c>
      <c r="E136" s="374" t="str">
        <f>+VLOOKUP($A136,[2]DISTRIBUCIÓN!$A$8:$G$540,7,FALSE)</f>
        <v>jorge.vargas@economiayfinanzas.gob.bo</v>
      </c>
    </row>
    <row r="137" spans="1:5">
      <c r="A137" s="282">
        <v>386</v>
      </c>
      <c r="B137" s="283" t="s">
        <v>1440</v>
      </c>
      <c r="C137" s="374" t="str">
        <f>+VLOOKUP($A137,[2]DISTRIBUCIÓN!$A$8:$G$540,5,FALSE)</f>
        <v>Belén Espejo</v>
      </c>
      <c r="D137" s="374" t="str">
        <f>+VLOOKUP($A137,[2]DISTRIBUCIÓN!$A$8:$G$540,6,FALSE)</f>
        <v>2183333 - 1644</v>
      </c>
      <c r="E137" s="374" t="str">
        <f>+VLOOKUP($A137,[2]DISTRIBUCIÓN!$A$8:$G$540,7,FALSE)</f>
        <v>belen.espejo@economiayfinanzas.gob.bo</v>
      </c>
    </row>
    <row r="138" spans="1:5">
      <c r="A138" s="282">
        <v>387</v>
      </c>
      <c r="B138" s="283" t="s">
        <v>1263</v>
      </c>
      <c r="C138" s="374" t="str">
        <f>+VLOOKUP($A138,[2]DISTRIBUCIÓN!$A$8:$G$540,5,FALSE)</f>
        <v>Huascar Nova</v>
      </c>
      <c r="D138" s="374" t="str">
        <f>+VLOOKUP($A138,[2]DISTRIBUCIÓN!$A$8:$G$540,6,FALSE)</f>
        <v>2183333 - 1651</v>
      </c>
      <c r="E138" s="374" t="str">
        <f>+VLOOKUP($A138,[2]DISTRIBUCIÓN!$A$8:$G$540,7,FALSE)</f>
        <v>huascar.nova@economiayfinanzas.gob.bo</v>
      </c>
    </row>
    <row r="139" spans="1:5">
      <c r="A139" s="282">
        <v>388</v>
      </c>
      <c r="B139" s="283" t="s">
        <v>1410</v>
      </c>
      <c r="C139" s="374" t="str">
        <f>+VLOOKUP($A139,[2]DISTRIBUCIÓN!$A$8:$G$540,5,FALSE)</f>
        <v>Jorge Vargas</v>
      </c>
      <c r="D139" s="374" t="str">
        <f>+VLOOKUP($A139,[2]DISTRIBUCIÓN!$A$8:$G$540,6,FALSE)</f>
        <v>2183333 - 1633</v>
      </c>
      <c r="E139" s="374" t="str">
        <f>+VLOOKUP($A139,[2]DISTRIBUCIÓN!$A$8:$G$540,7,FALSE)</f>
        <v>jorge.vargas@economiayfinanzas.gob.bo</v>
      </c>
    </row>
    <row r="140" spans="1:5">
      <c r="A140" s="284">
        <v>389</v>
      </c>
      <c r="B140" s="285" t="s">
        <v>1441</v>
      </c>
      <c r="C140" s="374" t="str">
        <f>+VLOOKUP($A140,[2]DISTRIBUCIÓN!$A$8:$G$540,5,FALSE)</f>
        <v>Belén Espejo</v>
      </c>
      <c r="D140" s="374" t="str">
        <f>+VLOOKUP($A140,[2]DISTRIBUCIÓN!$A$8:$G$540,6,FALSE)</f>
        <v>2183333 - 1644</v>
      </c>
      <c r="E140" s="374" t="str">
        <f>+VLOOKUP($A140,[2]DISTRIBUCIÓN!$A$8:$G$540,7,FALSE)</f>
        <v>belen.espejo@economiayfinanzas.gob.bo</v>
      </c>
    </row>
    <row r="141" spans="1:5">
      <c r="A141" s="282">
        <v>422</v>
      </c>
      <c r="B141" s="283" t="s">
        <v>149</v>
      </c>
      <c r="C141" s="374" t="s">
        <v>1602</v>
      </c>
      <c r="D141" s="374" t="s">
        <v>1619</v>
      </c>
      <c r="E141" s="374" t="s">
        <v>1620</v>
      </c>
    </row>
    <row r="142" spans="1:5">
      <c r="A142" s="282">
        <v>423</v>
      </c>
      <c r="B142" s="283" t="s">
        <v>1442</v>
      </c>
      <c r="C142" s="374" t="str">
        <f>+VLOOKUP($A142,[2]DISTRIBUCIÓN!$A$8:$G$540,5,FALSE)</f>
        <v>José Rivas</v>
      </c>
      <c r="D142" s="374" t="str">
        <f>+VLOOKUP($A142,[2]DISTRIBUCIÓN!$A$8:$G$540,6,FALSE)</f>
        <v>2183333 - 1632</v>
      </c>
      <c r="E142" s="374" t="str">
        <f>+VLOOKUP($A142,[2]DISTRIBUCIÓN!$A$8:$G$540,7,FALSE)</f>
        <v>jose.rivas@economiayfinanzas.gob.bo</v>
      </c>
    </row>
    <row r="143" spans="1:5">
      <c r="A143" s="282">
        <v>513</v>
      </c>
      <c r="B143" s="283" t="s">
        <v>160</v>
      </c>
      <c r="C143" s="374" t="str">
        <f>+VLOOKUP($A143,[2]DISTRIBUCIÓN!$A$8:$G$540,5,FALSE)</f>
        <v>Virginia Huanca</v>
      </c>
      <c r="D143" s="374" t="str">
        <f>+VLOOKUP($A143,[2]DISTRIBUCIÓN!$A$8:$G$540,6,FALSE)</f>
        <v>2183333 - 1636</v>
      </c>
      <c r="E143" s="374" t="str">
        <f>+VLOOKUP($A143,[2]DISTRIBUCIÓN!$A$8:$G$540,7,FALSE)</f>
        <v>virginia.huanca@economiayfinanzas.gob.bo</v>
      </c>
    </row>
    <row r="144" spans="1:5">
      <c r="A144" s="282">
        <v>514</v>
      </c>
      <c r="B144" s="283" t="s">
        <v>161</v>
      </c>
      <c r="C144" s="374" t="str">
        <f>+VLOOKUP($A144,[2]DISTRIBUCIÓN!$A$8:$G$540,5,FALSE)</f>
        <v>Judith Machicado</v>
      </c>
      <c r="D144" s="374" t="str">
        <f>+VLOOKUP($A144,[2]DISTRIBUCIÓN!$A$8:$G$540,6,FALSE)</f>
        <v>2183333 - 1648</v>
      </c>
      <c r="E144" s="374" t="str">
        <f>+VLOOKUP($A144,[2]DISTRIBUCIÓN!$A$8:$G$540,7,FALSE)</f>
        <v>judith.machicado@economiayfinanzas.gob.bo</v>
      </c>
    </row>
    <row r="145" spans="1:5">
      <c r="A145" s="282">
        <v>520</v>
      </c>
      <c r="B145" s="283" t="s">
        <v>1278</v>
      </c>
      <c r="C145" s="374" t="str">
        <f>+VLOOKUP($A145,[2]DISTRIBUCIÓN!$A$8:$G$540,5,FALSE)</f>
        <v>Virginia Huanca</v>
      </c>
      <c r="D145" s="374" t="str">
        <f>+VLOOKUP($A145,[2]DISTRIBUCIÓN!$A$8:$G$540,6,FALSE)</f>
        <v>2183333 - 1636</v>
      </c>
      <c r="E145" s="374" t="str">
        <f>+VLOOKUP($A145,[2]DISTRIBUCIÓN!$A$8:$G$540,7,FALSE)</f>
        <v>virginia.huanca@economiayfinanzas.gob.bo</v>
      </c>
    </row>
    <row r="146" spans="1:5">
      <c r="A146" s="282">
        <v>522</v>
      </c>
      <c r="B146" s="283" t="s">
        <v>163</v>
      </c>
      <c r="C146" s="374" t="str">
        <f>+VLOOKUP($A146,[2]DISTRIBUCIÓN!$A$8:$G$540,5,FALSE)</f>
        <v>Virginia Huanca</v>
      </c>
      <c r="D146" s="374" t="str">
        <f>+VLOOKUP($A146,[2]DISTRIBUCIÓN!$A$8:$G$540,6,FALSE)</f>
        <v>2183333 - 1636</v>
      </c>
      <c r="E146" s="374" t="str">
        <f>+VLOOKUP($A146,[2]DISTRIBUCIÓN!$A$8:$G$540,7,FALSE)</f>
        <v>virginia.huanca@economiayfinanzas.gob.bo</v>
      </c>
    </row>
    <row r="147" spans="1:5">
      <c r="A147" s="282">
        <v>525</v>
      </c>
      <c r="B147" s="283" t="s">
        <v>1443</v>
      </c>
      <c r="C147" s="374" t="str">
        <f>+VLOOKUP($A147,[2]DISTRIBUCIÓN!$A$8:$G$540,5,FALSE)</f>
        <v>Jorge Vargas</v>
      </c>
      <c r="D147" s="374" t="str">
        <f>+VLOOKUP($A147,[2]DISTRIBUCIÓN!$A$8:$G$540,6,FALSE)</f>
        <v>2183333 - 1633</v>
      </c>
      <c r="E147" s="374" t="str">
        <f>+VLOOKUP($A147,[2]DISTRIBUCIÓN!$A$8:$G$540,7,FALSE)</f>
        <v>jorge.vargas@economiayfinanzas.gob.bo</v>
      </c>
    </row>
    <row r="148" spans="1:5">
      <c r="A148" s="282">
        <v>526</v>
      </c>
      <c r="B148" s="283" t="s">
        <v>1444</v>
      </c>
      <c r="C148" s="374" t="str">
        <f>+VLOOKUP($A148,[2]DISTRIBUCIÓN!$A$8:$G$540,5,FALSE)</f>
        <v>Virginia Callisaya</v>
      </c>
      <c r="D148" s="374" t="str">
        <f>+VLOOKUP($A148,[2]DISTRIBUCIÓN!$A$8:$G$540,6,FALSE)</f>
        <v>2183333 - 1645</v>
      </c>
      <c r="E148" s="374" t="str">
        <f>+VLOOKUP($A148,[2]DISTRIBUCIÓN!$A$8:$G$540,7,FALSE)</f>
        <v>virginia.callisaya@economiayfinanzas.gob.bo</v>
      </c>
    </row>
    <row r="149" spans="1:5">
      <c r="A149" s="282">
        <v>548</v>
      </c>
      <c r="B149" s="283" t="s">
        <v>1445</v>
      </c>
      <c r="C149" s="374" t="str">
        <f>+VLOOKUP($A149,[2]DISTRIBUCIÓN!$A$8:$G$540,5,FALSE)</f>
        <v>José Rivas</v>
      </c>
      <c r="D149" s="374" t="str">
        <f>+VLOOKUP($A149,[2]DISTRIBUCIÓN!$A$8:$G$540,6,FALSE)</f>
        <v>2183333 - 1632</v>
      </c>
      <c r="E149" s="374" t="str">
        <f>+VLOOKUP($A149,[2]DISTRIBUCIÓN!$A$8:$G$540,7,FALSE)</f>
        <v>jose.rivas@economiayfinanzas.gob.bo</v>
      </c>
    </row>
    <row r="150" spans="1:5">
      <c r="A150" s="284">
        <v>551</v>
      </c>
      <c r="B150" s="285" t="s">
        <v>165</v>
      </c>
      <c r="C150" s="374" t="str">
        <f>+VLOOKUP($A150,[2]DISTRIBUCIÓN!$A$8:$G$540,5,FALSE)</f>
        <v>Jorge Vargas</v>
      </c>
      <c r="D150" s="374" t="str">
        <f>+VLOOKUP($A150,[2]DISTRIBUCIÓN!$A$8:$G$540,6,FALSE)</f>
        <v>2183333 - 1633</v>
      </c>
      <c r="E150" s="374" t="str">
        <f>+VLOOKUP($A150,[2]DISTRIBUCIÓN!$A$8:$G$540,7,FALSE)</f>
        <v>jorge.vargas@economiayfinanzas.gob.bo</v>
      </c>
    </row>
    <row r="151" spans="1:5">
      <c r="A151" s="282">
        <v>572</v>
      </c>
      <c r="B151" s="283" t="s">
        <v>166</v>
      </c>
      <c r="C151" s="374" t="str">
        <f>+VLOOKUP($A151,[2]DISTRIBUCIÓN!$A$8:$G$540,5,FALSE)</f>
        <v>Virginia Callisaya</v>
      </c>
      <c r="D151" s="374" t="str">
        <f>+VLOOKUP($A151,[2]DISTRIBUCIÓN!$A$8:$G$540,6,FALSE)</f>
        <v>2183333 - 1645</v>
      </c>
      <c r="E151" s="374" t="str">
        <f>+VLOOKUP($A151,[2]DISTRIBUCIÓN!$A$8:$G$540,7,FALSE)</f>
        <v>virginia.callisaya@economiayfinanzas.gob.bo</v>
      </c>
    </row>
    <row r="152" spans="1:5">
      <c r="A152" s="282">
        <v>573</v>
      </c>
      <c r="B152" s="283" t="s">
        <v>1446</v>
      </c>
      <c r="C152" s="374" t="str">
        <f>+VLOOKUP($A152,[2]DISTRIBUCIÓN!$A$8:$G$540,5,FALSE)</f>
        <v>Huascar Nova</v>
      </c>
      <c r="D152" s="374" t="str">
        <f>+VLOOKUP($A152,[2]DISTRIBUCIÓN!$A$8:$G$540,6,FALSE)</f>
        <v>2183333 - 1651</v>
      </c>
      <c r="E152" s="374" t="str">
        <f>+VLOOKUP($A152,[2]DISTRIBUCIÓN!$A$8:$G$540,7,FALSE)</f>
        <v>huascar.nova@economiayfinanzas.gob.bo</v>
      </c>
    </row>
    <row r="153" spans="1:5">
      <c r="A153" s="282">
        <v>576</v>
      </c>
      <c r="B153" s="283" t="s">
        <v>1447</v>
      </c>
      <c r="C153" s="374" t="str">
        <f>+VLOOKUP($A153,[2]DISTRIBUCIÓN!$A$8:$G$540,5,FALSE)</f>
        <v>Rommel Cuba</v>
      </c>
      <c r="D153" s="374" t="str">
        <f>+VLOOKUP($A153,[2]DISTRIBUCIÓN!$A$8:$G$540,6,FALSE)</f>
        <v>2183333 - 1649</v>
      </c>
      <c r="E153" s="374" t="str">
        <f>+VLOOKUP($A153,[2]DISTRIBUCIÓN!$A$8:$G$540,7,FALSE)</f>
        <v>rommel.cuba@economiayfinanzas.gob.bo</v>
      </c>
    </row>
    <row r="154" spans="1:5">
      <c r="A154" s="282">
        <v>578</v>
      </c>
      <c r="B154" s="283" t="s">
        <v>168</v>
      </c>
      <c r="C154" s="374" t="str">
        <f>+VLOOKUP($A154,[2]DISTRIBUCIÓN!$A$8:$G$540,5,FALSE)</f>
        <v>José Rivas</v>
      </c>
      <c r="D154" s="374" t="str">
        <f>+VLOOKUP($A154,[2]DISTRIBUCIÓN!$A$8:$G$540,6,FALSE)</f>
        <v>2183333 - 1632</v>
      </c>
      <c r="E154" s="374" t="str">
        <f>+VLOOKUP($A154,[2]DISTRIBUCIÓN!$A$8:$G$540,7,FALSE)</f>
        <v>jose.rivas@economiayfinanzas.gob.bo</v>
      </c>
    </row>
    <row r="155" spans="1:5">
      <c r="A155" s="282">
        <v>580</v>
      </c>
      <c r="B155" s="283" t="s">
        <v>169</v>
      </c>
      <c r="C155" s="374" t="str">
        <f>+VLOOKUP($A155,[2]DISTRIBUCIÓN!$A$8:$G$540,5,FALSE)</f>
        <v>Huascar Nova</v>
      </c>
      <c r="D155" s="374" t="str">
        <f>+VLOOKUP($A155,[2]DISTRIBUCIÓN!$A$8:$G$540,6,FALSE)</f>
        <v>2183333 - 1651</v>
      </c>
      <c r="E155" s="374" t="str">
        <f>+VLOOKUP($A155,[2]DISTRIBUCIÓN!$A$8:$G$540,7,FALSE)</f>
        <v>huascar.nova@economiayfinanzas.gob.bo</v>
      </c>
    </row>
    <row r="156" spans="1:5">
      <c r="A156" s="282">
        <v>584</v>
      </c>
      <c r="B156" s="283" t="s">
        <v>1448</v>
      </c>
      <c r="C156" s="374" t="s">
        <v>1606</v>
      </c>
      <c r="D156" s="374" t="s">
        <v>1621</v>
      </c>
      <c r="E156" s="374" t="s">
        <v>1622</v>
      </c>
    </row>
    <row r="157" spans="1:5">
      <c r="A157" s="284">
        <v>585</v>
      </c>
      <c r="B157" s="285" t="s">
        <v>1449</v>
      </c>
      <c r="C157" s="374" t="str">
        <f>+VLOOKUP($A157,[2]DISTRIBUCIÓN!$A$8:$G$540,5,FALSE)</f>
        <v>Jorge Vargas</v>
      </c>
      <c r="D157" s="374" t="str">
        <f>+VLOOKUP($A157,[2]DISTRIBUCIÓN!$A$8:$G$540,6,FALSE)</f>
        <v>2183333 - 1633</v>
      </c>
      <c r="E157" s="374" t="str">
        <f>+VLOOKUP($A157,[2]DISTRIBUCIÓN!$A$8:$G$540,7,FALSE)</f>
        <v>jorge.vargas@economiayfinanzas.gob.bo</v>
      </c>
    </row>
    <row r="158" spans="1:5">
      <c r="A158" s="284">
        <v>586</v>
      </c>
      <c r="B158" s="285" t="s">
        <v>172</v>
      </c>
      <c r="C158" s="374" t="str">
        <f>+VLOOKUP($A158,[2]DISTRIBUCIÓN!$A$8:$G$540,5,FALSE)</f>
        <v>Huascar Nova</v>
      </c>
      <c r="D158" s="374" t="str">
        <f>+VLOOKUP($A158,[2]DISTRIBUCIÓN!$A$8:$G$540,6,FALSE)</f>
        <v>2183333 - 1651</v>
      </c>
      <c r="E158" s="374" t="str">
        <f>+VLOOKUP($A158,[2]DISTRIBUCIÓN!$A$8:$G$540,7,FALSE)</f>
        <v>huascar.nova@economiayfinanzas.gob.bo</v>
      </c>
    </row>
    <row r="159" spans="1:5">
      <c r="A159" s="282">
        <v>587</v>
      </c>
      <c r="B159" s="286" t="s">
        <v>1450</v>
      </c>
      <c r="C159" s="374" t="str">
        <f>+VLOOKUP($A159,[2]DISTRIBUCIÓN!$A$8:$G$540,5,FALSE)</f>
        <v>Rommel Cuba</v>
      </c>
      <c r="D159" s="374" t="str">
        <f>+VLOOKUP($A159,[2]DISTRIBUCIÓN!$A$8:$G$540,6,FALSE)</f>
        <v>2183333 - 1649</v>
      </c>
      <c r="E159" s="374" t="str">
        <f>+VLOOKUP($A159,[2]DISTRIBUCIÓN!$A$8:$G$540,7,FALSE)</f>
        <v>rommel.cuba@economiayfinanzas.gob.bo</v>
      </c>
    </row>
    <row r="160" spans="1:5">
      <c r="A160" s="282">
        <v>590</v>
      </c>
      <c r="B160" s="283" t="s">
        <v>1280</v>
      </c>
      <c r="C160" s="374" t="str">
        <f>+VLOOKUP($A160,[2]DISTRIBUCIÓN!$A$8:$G$540,5,FALSE)</f>
        <v>Jeovana Zabala</v>
      </c>
      <c r="D160" s="374" t="str">
        <f>+VLOOKUP($A160,[2]DISTRIBUCIÓN!$A$8:$G$540,6,FALSE)</f>
        <v>2183333 - 1663</v>
      </c>
      <c r="E160" s="374" t="str">
        <f>+VLOOKUP($A160,[2]DISTRIBUCIÓN!$A$8:$G$540,7,FALSE)</f>
        <v>jeovana.zabala@economiayfinanzas.gob.bo</v>
      </c>
    </row>
    <row r="161" spans="1:5">
      <c r="A161" s="282">
        <v>591</v>
      </c>
      <c r="B161" s="283" t="s">
        <v>1451</v>
      </c>
      <c r="C161" s="374" t="str">
        <f>+VLOOKUP($A161,[2]DISTRIBUCIÓN!$A$8:$G$540,5,FALSE)</f>
        <v>Judith Machicado</v>
      </c>
      <c r="D161" s="374" t="str">
        <f>+VLOOKUP($A161,[2]DISTRIBUCIÓN!$A$8:$G$540,6,FALSE)</f>
        <v>2183333 - 1648</v>
      </c>
      <c r="E161" s="374" t="str">
        <f>+VLOOKUP($A161,[2]DISTRIBUCIÓN!$A$8:$G$540,7,FALSE)</f>
        <v>judith.machicado@economiayfinanzas.gob.bo</v>
      </c>
    </row>
    <row r="162" spans="1:5">
      <c r="A162" s="282">
        <v>593</v>
      </c>
      <c r="B162" s="283" t="s">
        <v>1281</v>
      </c>
      <c r="C162" s="374" t="str">
        <f>+VLOOKUP($A162,[2]DISTRIBUCIÓN!$A$8:$G$540,5,FALSE)</f>
        <v>Jorge Vargas</v>
      </c>
      <c r="D162" s="374" t="str">
        <f>+VLOOKUP($A162,[2]DISTRIBUCIÓN!$A$8:$G$540,6,FALSE)</f>
        <v>2183333 - 1633</v>
      </c>
      <c r="E162" s="374" t="str">
        <f>+VLOOKUP($A162,[2]DISTRIBUCIÓN!$A$8:$G$540,7,FALSE)</f>
        <v>jorge.vargas@economiayfinanzas.gob.bo</v>
      </c>
    </row>
    <row r="163" spans="1:5">
      <c r="A163" s="282">
        <v>594</v>
      </c>
      <c r="B163" s="283" t="s">
        <v>88</v>
      </c>
      <c r="C163" s="374" t="str">
        <f>+VLOOKUP($A163,[2]DISTRIBUCIÓN!$A$8:$G$540,5,FALSE)</f>
        <v>Virginia Huanca</v>
      </c>
      <c r="D163" s="374" t="str">
        <f>+VLOOKUP($A163,[2]DISTRIBUCIÓN!$A$8:$G$540,6,FALSE)</f>
        <v>2183333 - 1636</v>
      </c>
      <c r="E163" s="374" t="str">
        <f>+VLOOKUP($A163,[2]DISTRIBUCIÓN!$A$8:$G$540,7,FALSE)</f>
        <v>virginia.huanca@economiayfinanzas.gob.bo</v>
      </c>
    </row>
    <row r="164" spans="1:5">
      <c r="A164" s="282">
        <v>595</v>
      </c>
      <c r="B164" s="283" t="s">
        <v>609</v>
      </c>
      <c r="C164" s="374" t="str">
        <f>+VLOOKUP($A164,[2]DISTRIBUCIÓN!$A$8:$G$540,5,FALSE)</f>
        <v>Virginia Huanca</v>
      </c>
      <c r="D164" s="374" t="str">
        <f>+VLOOKUP($A164,[2]DISTRIBUCIÓN!$A$8:$G$540,6,FALSE)</f>
        <v>2183333 - 1636</v>
      </c>
      <c r="E164" s="374" t="str">
        <f>+VLOOKUP($A164,[2]DISTRIBUCIÓN!$A$8:$G$540,7,FALSE)</f>
        <v>virginia.huanca@economiayfinanzas.gob.bo</v>
      </c>
    </row>
    <row r="165" spans="1:5">
      <c r="A165" s="282">
        <v>596</v>
      </c>
      <c r="B165" s="283" t="s">
        <v>1452</v>
      </c>
      <c r="C165" s="374" t="str">
        <f>+VLOOKUP($A165,[2]DISTRIBUCIÓN!$A$8:$G$540,5,FALSE)</f>
        <v>Guadalupe Challco</v>
      </c>
      <c r="D165" s="374" t="str">
        <f>+VLOOKUP($A165,[2]DISTRIBUCIÓN!$A$8:$G$540,6,FALSE)</f>
        <v>2183333 - 1640</v>
      </c>
      <c r="E165" s="374" t="str">
        <f>+VLOOKUP($A165,[2]DISTRIBUCIÓN!$A$8:$G$540,7,FALSE)</f>
        <v>guadalupe.challco@economiayfinanzas.gob.bo</v>
      </c>
    </row>
    <row r="166" spans="1:5">
      <c r="A166" s="282">
        <v>597</v>
      </c>
      <c r="B166" s="283" t="s">
        <v>673</v>
      </c>
      <c r="C166" s="374" t="str">
        <f>+VLOOKUP($A166,[2]DISTRIBUCIÓN!$A$8:$G$540,5,FALSE)</f>
        <v>José Rivas</v>
      </c>
      <c r="D166" s="374" t="str">
        <f>+VLOOKUP($A166,[2]DISTRIBUCIÓN!$A$8:$G$540,6,FALSE)</f>
        <v>2183333 - 1632</v>
      </c>
      <c r="E166" s="374" t="str">
        <f>+VLOOKUP($A166,[2]DISTRIBUCIÓN!$A$8:$G$540,7,FALSE)</f>
        <v>jose.rivas@economiayfinanzas.gob.bo</v>
      </c>
    </row>
    <row r="167" spans="1:5">
      <c r="A167" s="282">
        <v>598</v>
      </c>
      <c r="B167" s="287" t="s">
        <v>668</v>
      </c>
      <c r="C167" s="374" t="str">
        <f>+VLOOKUP($A167,[2]DISTRIBUCIÓN!$A$8:$G$540,5,FALSE)</f>
        <v>Belén Espejo</v>
      </c>
      <c r="D167" s="374" t="str">
        <f>+VLOOKUP($A167,[2]DISTRIBUCIÓN!$A$8:$G$540,6,FALSE)</f>
        <v>2183333 - 1644</v>
      </c>
      <c r="E167" s="374" t="str">
        <f>+VLOOKUP($A167,[2]DISTRIBUCIÓN!$A$8:$G$540,7,FALSE)</f>
        <v>belen.espejo@economiayfinanzas.gob.bo</v>
      </c>
    </row>
    <row r="168" spans="1:5">
      <c r="A168" s="282">
        <v>599</v>
      </c>
      <c r="B168" s="283" t="s">
        <v>1245</v>
      </c>
      <c r="C168" s="374" t="str">
        <f>+VLOOKUP($A168,[2]DISTRIBUCIÓN!$A$8:$G$540,5,FALSE)</f>
        <v>Belén Espejo</v>
      </c>
      <c r="D168" s="374" t="str">
        <f>+VLOOKUP($A168,[2]DISTRIBUCIÓN!$A$8:$G$540,6,FALSE)</f>
        <v>2183333 - 1644</v>
      </c>
      <c r="E168" s="374" t="str">
        <f>+VLOOKUP($A168,[2]DISTRIBUCIÓN!$A$8:$G$540,7,FALSE)</f>
        <v>belen.espejo@economiayfinanzas.gob.bo</v>
      </c>
    </row>
    <row r="169" spans="1:5">
      <c r="A169" s="282">
        <v>600</v>
      </c>
      <c r="B169" s="283" t="s">
        <v>1282</v>
      </c>
      <c r="C169" s="374" t="str">
        <f>+VLOOKUP($A169,[2]DISTRIBUCIÓN!$A$8:$G$540,5,FALSE)</f>
        <v>Rommel Cuba</v>
      </c>
      <c r="D169" s="374" t="str">
        <f>+VLOOKUP($A169,[2]DISTRIBUCIÓN!$A$8:$G$540,6,FALSE)</f>
        <v>2183333 - 1649</v>
      </c>
      <c r="E169" s="374" t="str">
        <f>+VLOOKUP($A169,[2]DISTRIBUCIÓN!$A$8:$G$540,7,FALSE)</f>
        <v>rommel.cuba@economiayfinanzas.gob.bo</v>
      </c>
    </row>
    <row r="170" spans="1:5">
      <c r="A170" s="282">
        <v>601</v>
      </c>
      <c r="B170" s="283" t="s">
        <v>1453</v>
      </c>
      <c r="C170" s="374" t="str">
        <f>+VLOOKUP($A170,[2]DISTRIBUCIÓN!$A$8:$G$540,5,FALSE)</f>
        <v>Emma Ticonipa</v>
      </c>
      <c r="D170" s="374" t="str">
        <f>+VLOOKUP($A170,[2]DISTRIBUCIÓN!$A$8:$G$540,6,FALSE)</f>
        <v>2183333 - 1635</v>
      </c>
      <c r="E170" s="374" t="str">
        <f>+VLOOKUP($A170,[2]DISTRIBUCIÓN!$A$8:$G$540,7,FALSE)</f>
        <v>emma.ticonipa@economiayfinanzas.gob.bo</v>
      </c>
    </row>
    <row r="171" spans="1:5">
      <c r="A171" s="282">
        <v>633</v>
      </c>
      <c r="B171" s="283" t="s">
        <v>173</v>
      </c>
      <c r="C171" s="374" t="str">
        <f>+VLOOKUP($A171,[2]DISTRIBUCIÓN!$A$8:$G$540,5,FALSE)</f>
        <v>Judith Machicado</v>
      </c>
      <c r="D171" s="374" t="str">
        <f>+VLOOKUP($A171,[2]DISTRIBUCIÓN!$A$8:$G$540,6,FALSE)</f>
        <v>2183333 - 1648</v>
      </c>
      <c r="E171" s="374" t="str">
        <f>+VLOOKUP($A171,[2]DISTRIBUCIÓN!$A$8:$G$540,7,FALSE)</f>
        <v>judith.machicado@economiayfinanzas.gob.bo</v>
      </c>
    </row>
    <row r="172" spans="1:5">
      <c r="A172" s="282">
        <v>650</v>
      </c>
      <c r="B172" s="283" t="s">
        <v>175</v>
      </c>
      <c r="C172" s="374" t="str">
        <f>+VLOOKUP($A172,[2]DISTRIBUCIÓN!$A$8:$G$540,5,FALSE)</f>
        <v>Emma Ticonipa</v>
      </c>
      <c r="D172" s="374" t="str">
        <f>+VLOOKUP($A172,[2]DISTRIBUCIÓN!$A$8:$G$540,6,FALSE)</f>
        <v>2183333 - 1635</v>
      </c>
      <c r="E172" s="374" t="str">
        <f>+VLOOKUP($A172,[2]DISTRIBUCIÓN!$A$8:$G$540,7,FALSE)</f>
        <v>emma.ticonipa@economiayfinanzas.gob.bo</v>
      </c>
    </row>
    <row r="173" spans="1:5">
      <c r="A173" s="282">
        <v>660</v>
      </c>
      <c r="B173" s="283" t="s">
        <v>1454</v>
      </c>
      <c r="C173" s="374" t="str">
        <f>+VLOOKUP($A173,[2]DISTRIBUCIÓN!$A$8:$G$540,5,FALSE)</f>
        <v>Virginia Huanca</v>
      </c>
      <c r="D173" s="374" t="str">
        <f>+VLOOKUP($A173,[2]DISTRIBUCIÓN!$A$8:$G$540,6,FALSE)</f>
        <v>2183333 - 1636</v>
      </c>
      <c r="E173" s="374" t="str">
        <f>+VLOOKUP($A173,[2]DISTRIBUCIÓN!$A$8:$G$540,7,FALSE)</f>
        <v>virginia.huanca@economiayfinanzas.gob.bo</v>
      </c>
    </row>
    <row r="174" spans="1:5">
      <c r="A174" s="282">
        <v>661</v>
      </c>
      <c r="B174" s="283" t="s">
        <v>177</v>
      </c>
      <c r="C174" s="374" t="s">
        <v>1601</v>
      </c>
      <c r="D174" s="374" t="s">
        <v>1615</v>
      </c>
      <c r="E174" s="374" t="s">
        <v>1616</v>
      </c>
    </row>
    <row r="175" spans="1:5">
      <c r="A175" s="282">
        <v>670</v>
      </c>
      <c r="B175" s="283" t="s">
        <v>178</v>
      </c>
      <c r="C175" s="374" t="s">
        <v>1607</v>
      </c>
      <c r="D175" s="374" t="s">
        <v>1611</v>
      </c>
      <c r="E175" s="374" t="s">
        <v>1612</v>
      </c>
    </row>
    <row r="176" spans="1:5">
      <c r="A176" s="282">
        <v>680</v>
      </c>
      <c r="B176" s="283" t="s">
        <v>1455</v>
      </c>
      <c r="C176" s="374" t="str">
        <f>+VLOOKUP($A176,[2]DISTRIBUCIÓN!$A$8:$G$540,5,FALSE)</f>
        <v>Belén Espejo</v>
      </c>
      <c r="D176" s="374" t="str">
        <f>+VLOOKUP($A176,[2]DISTRIBUCIÓN!$A$8:$G$540,6,FALSE)</f>
        <v>2183333 - 1644</v>
      </c>
      <c r="E176" s="374" t="str">
        <f>+VLOOKUP($A176,[2]DISTRIBUCIÓN!$A$8:$G$540,7,FALSE)</f>
        <v>belen.espejo@economiayfinanzas.gob.bo</v>
      </c>
    </row>
    <row r="177" spans="1:5">
      <c r="A177" s="282">
        <v>681</v>
      </c>
      <c r="B177" s="283" t="s">
        <v>1456</v>
      </c>
      <c r="C177" s="374" t="s">
        <v>1608</v>
      </c>
      <c r="D177" s="374" t="s">
        <v>1623</v>
      </c>
      <c r="E177" s="374" t="s">
        <v>1624</v>
      </c>
    </row>
    <row r="178" spans="1:5">
      <c r="A178" s="282">
        <v>682</v>
      </c>
      <c r="B178" s="283" t="s">
        <v>1457</v>
      </c>
      <c r="C178" s="374" t="str">
        <f>+VLOOKUP($A178,[2]DISTRIBUCIÓN!$A$8:$G$540,5,FALSE)</f>
        <v>Jeovana Zabala</v>
      </c>
      <c r="D178" s="374" t="str">
        <f>+VLOOKUP($A178,[2]DISTRIBUCIÓN!$A$8:$G$540,6,FALSE)</f>
        <v>2183333 - 1663</v>
      </c>
      <c r="E178" s="374" t="str">
        <f>+VLOOKUP($A178,[2]DISTRIBUCIÓN!$A$8:$G$540,7,FALSE)</f>
        <v>jeovana.zabala@economiayfinanzas.gob.bo</v>
      </c>
    </row>
    <row r="179" spans="1:5">
      <c r="A179" s="282">
        <v>683</v>
      </c>
      <c r="B179" s="283" t="s">
        <v>1458</v>
      </c>
      <c r="C179" s="374" t="s">
        <v>1605</v>
      </c>
      <c r="D179" s="374" t="s">
        <v>1609</v>
      </c>
      <c r="E179" s="374" t="s">
        <v>1610</v>
      </c>
    </row>
    <row r="180" spans="1:5">
      <c r="A180" s="282">
        <v>802</v>
      </c>
      <c r="B180" s="283" t="s">
        <v>184</v>
      </c>
      <c r="C180" s="374" t="str">
        <f>+VLOOKUP($A180,[2]DISTRIBUCIÓN!$A$8:$G$540,5,FALSE)</f>
        <v>Judith Machicado</v>
      </c>
      <c r="D180" s="374" t="str">
        <f>+VLOOKUP($A180,[2]DISTRIBUCIÓN!$A$8:$G$540,6,FALSE)</f>
        <v>2183333 - 1648</v>
      </c>
      <c r="E180" s="374" t="str">
        <f>+VLOOKUP($A180,[2]DISTRIBUCIÓN!$A$8:$G$540,7,FALSE)</f>
        <v>judith.machicado@economiayfinanzas.gob.bo</v>
      </c>
    </row>
    <row r="181" spans="1:5">
      <c r="A181" s="282">
        <v>862</v>
      </c>
      <c r="B181" s="283" t="s">
        <v>187</v>
      </c>
      <c r="C181" s="374" t="s">
        <v>1606</v>
      </c>
      <c r="D181" s="374" t="s">
        <v>1621</v>
      </c>
      <c r="E181" s="374" t="s">
        <v>1622</v>
      </c>
    </row>
    <row r="182" spans="1:5">
      <c r="A182" s="282">
        <v>865</v>
      </c>
      <c r="B182" s="283" t="s">
        <v>1459</v>
      </c>
      <c r="C182" s="374" t="str">
        <f>+VLOOKUP($A182,[2]DISTRIBUCIÓN!$A$8:$G$540,5,FALSE)</f>
        <v>Judith Machicado</v>
      </c>
      <c r="D182" s="374" t="str">
        <f>+VLOOKUP($A182,[2]DISTRIBUCIÓN!$A$8:$G$540,6,FALSE)</f>
        <v>2183333 - 1648</v>
      </c>
      <c r="E182" s="374" t="str">
        <f>+VLOOKUP($A182,[2]DISTRIBUCIÓN!$A$8:$G$540,7,FALSE)</f>
        <v>judith.machicado@economiayfinanzas.gob.bo</v>
      </c>
    </row>
    <row r="183" spans="1:5">
      <c r="A183" s="282">
        <v>867</v>
      </c>
      <c r="B183" s="283" t="s">
        <v>189</v>
      </c>
      <c r="C183" s="374" t="str">
        <f>+VLOOKUP($A183,[2]DISTRIBUCIÓN!$A$8:$G$540,5,FALSE)</f>
        <v>Judith Machicado</v>
      </c>
      <c r="D183" s="374" t="str">
        <f>+VLOOKUP($A183,[2]DISTRIBUCIÓN!$A$8:$G$540,6,FALSE)</f>
        <v>2183333 - 1648</v>
      </c>
      <c r="E183" s="374" t="str">
        <f>+VLOOKUP($A183,[2]DISTRIBUCIÓN!$A$8:$G$540,7,FALSE)</f>
        <v>judith.machicado@economiayfinanzas.gob.bo</v>
      </c>
    </row>
    <row r="184" spans="1:5">
      <c r="A184" s="282">
        <v>901</v>
      </c>
      <c r="B184" s="283" t="s">
        <v>190</v>
      </c>
      <c r="C184" s="374" t="str">
        <f>+VLOOKUP($A184,[2]DISTRIBUCIÓN!$A$8:$G$540,5,FALSE)</f>
        <v>Belén Espejo</v>
      </c>
      <c r="D184" s="374" t="str">
        <f>+VLOOKUP($A184,[2]DISTRIBUCIÓN!$A$8:$G$540,6,FALSE)</f>
        <v>2183333 - 1644</v>
      </c>
      <c r="E184" s="374" t="str">
        <f>+VLOOKUP($A184,[2]DISTRIBUCIÓN!$A$8:$G$540,7,FALSE)</f>
        <v>belen.espejo@economiayfinanzas.gob.bo</v>
      </c>
    </row>
    <row r="185" spans="1:5">
      <c r="A185" s="282">
        <v>902</v>
      </c>
      <c r="B185" s="283" t="s">
        <v>191</v>
      </c>
      <c r="C185" s="374" t="str">
        <f>+VLOOKUP($A185,[2]DISTRIBUCIÓN!$A$8:$G$540,5,FALSE)</f>
        <v>Belén Espejo</v>
      </c>
      <c r="D185" s="374" t="str">
        <f>+VLOOKUP($A185,[2]DISTRIBUCIÓN!$A$8:$G$540,6,FALSE)</f>
        <v>2183333 - 1644</v>
      </c>
      <c r="E185" s="374" t="str">
        <f>+VLOOKUP($A185,[2]DISTRIBUCIÓN!$A$8:$G$540,7,FALSE)</f>
        <v>belen.espejo@economiayfinanzas.gob.bo</v>
      </c>
    </row>
    <row r="186" spans="1:5">
      <c r="A186" s="282">
        <v>903</v>
      </c>
      <c r="B186" s="283" t="s">
        <v>192</v>
      </c>
      <c r="C186" s="374" t="str">
        <f>+VLOOKUP($A186,[2]DISTRIBUCIÓN!$A$8:$G$540,5,FALSE)</f>
        <v>Belén Espejo</v>
      </c>
      <c r="D186" s="374" t="str">
        <f>+VLOOKUP($A186,[2]DISTRIBUCIÓN!$A$8:$G$540,6,FALSE)</f>
        <v>2183333 - 1644</v>
      </c>
      <c r="E186" s="374" t="str">
        <f>+VLOOKUP($A186,[2]DISTRIBUCIÓN!$A$8:$G$540,7,FALSE)</f>
        <v>belen.espejo@economiayfinanzas.gob.bo</v>
      </c>
    </row>
    <row r="187" spans="1:5">
      <c r="A187" s="282">
        <v>904</v>
      </c>
      <c r="B187" s="283" t="s">
        <v>193</v>
      </c>
      <c r="C187" s="374" t="str">
        <f>+VLOOKUP($A187,[2]DISTRIBUCIÓN!$A$8:$G$540,5,FALSE)</f>
        <v>Belén Espejo</v>
      </c>
      <c r="D187" s="374" t="str">
        <f>+VLOOKUP($A187,[2]DISTRIBUCIÓN!$A$8:$G$540,6,FALSE)</f>
        <v>2183333 - 1644</v>
      </c>
      <c r="E187" s="374" t="str">
        <f>+VLOOKUP($A187,[2]DISTRIBUCIÓN!$A$8:$G$540,7,FALSE)</f>
        <v>belen.espejo@economiayfinanzas.gob.bo</v>
      </c>
    </row>
    <row r="188" spans="1:5">
      <c r="A188" s="282">
        <v>905</v>
      </c>
      <c r="B188" s="283" t="s">
        <v>194</v>
      </c>
      <c r="C188" s="374" t="str">
        <f>+VLOOKUP($A188,[2]DISTRIBUCIÓN!$A$8:$G$540,5,FALSE)</f>
        <v>Belén Espejo</v>
      </c>
      <c r="D188" s="374" t="str">
        <f>+VLOOKUP($A188,[2]DISTRIBUCIÓN!$A$8:$G$540,6,FALSE)</f>
        <v>2183333 - 1644</v>
      </c>
      <c r="E188" s="374" t="str">
        <f>+VLOOKUP($A188,[2]DISTRIBUCIÓN!$A$8:$G$540,7,FALSE)</f>
        <v>belen.espejo@economiayfinanzas.gob.bo</v>
      </c>
    </row>
    <row r="189" spans="1:5">
      <c r="A189" s="282">
        <v>906</v>
      </c>
      <c r="B189" s="283" t="s">
        <v>195</v>
      </c>
      <c r="C189" s="374" t="str">
        <f>+VLOOKUP($A189,[2]DISTRIBUCIÓN!$A$8:$G$540,5,FALSE)</f>
        <v>Belén Espejo</v>
      </c>
      <c r="D189" s="374" t="str">
        <f>+VLOOKUP($A189,[2]DISTRIBUCIÓN!$A$8:$G$540,6,FALSE)</f>
        <v>2183333 - 1644</v>
      </c>
      <c r="E189" s="374" t="str">
        <f>+VLOOKUP($A189,[2]DISTRIBUCIÓN!$A$8:$G$540,7,FALSE)</f>
        <v>belen.espejo@economiayfinanzas.gob.bo</v>
      </c>
    </row>
    <row r="190" spans="1:5">
      <c r="A190" s="282">
        <v>907</v>
      </c>
      <c r="B190" s="283" t="s">
        <v>196</v>
      </c>
      <c r="C190" s="374" t="str">
        <f>+VLOOKUP($A190,[2]DISTRIBUCIÓN!$A$8:$G$540,5,FALSE)</f>
        <v>Belén Espejo</v>
      </c>
      <c r="D190" s="374" t="str">
        <f>+VLOOKUP($A190,[2]DISTRIBUCIÓN!$A$8:$G$540,6,FALSE)</f>
        <v>2183333 - 1644</v>
      </c>
      <c r="E190" s="374" t="str">
        <f>+VLOOKUP($A190,[2]DISTRIBUCIÓN!$A$8:$G$540,7,FALSE)</f>
        <v>belen.espejo@economiayfinanzas.gob.bo</v>
      </c>
    </row>
    <row r="191" spans="1:5">
      <c r="A191" s="282">
        <v>908</v>
      </c>
      <c r="B191" s="283" t="s">
        <v>197</v>
      </c>
      <c r="C191" s="374" t="str">
        <f>+VLOOKUP($A191,[2]DISTRIBUCIÓN!$A$8:$G$540,5,FALSE)</f>
        <v>Belén Espejo</v>
      </c>
      <c r="D191" s="374" t="str">
        <f>+VLOOKUP($A191,[2]DISTRIBUCIÓN!$A$8:$G$540,6,FALSE)</f>
        <v>2183333 - 1644</v>
      </c>
      <c r="E191" s="374" t="str">
        <f>+VLOOKUP($A191,[2]DISTRIBUCIÓN!$A$8:$G$540,7,FALSE)</f>
        <v>belen.espejo@economiayfinanzas.gob.bo</v>
      </c>
    </row>
    <row r="192" spans="1:5">
      <c r="A192" s="282">
        <v>909</v>
      </c>
      <c r="B192" s="283" t="s">
        <v>198</v>
      </c>
      <c r="C192" s="374" t="str">
        <f>+VLOOKUP($A192,[2]DISTRIBUCIÓN!$A$8:$G$540,5,FALSE)</f>
        <v>Belén Espejo</v>
      </c>
      <c r="D192" s="374" t="str">
        <f>+VLOOKUP($A192,[2]DISTRIBUCIÓN!$A$8:$G$540,6,FALSE)</f>
        <v>2183333 - 1644</v>
      </c>
      <c r="E192" s="374" t="str">
        <f>+VLOOKUP($A192,[2]DISTRIBUCIÓN!$A$8:$G$540,7,FALSE)</f>
        <v>belen.espejo@economiayfinanzas.gob.bo</v>
      </c>
    </row>
    <row r="193" spans="1:5">
      <c r="A193" s="282">
        <v>1101</v>
      </c>
      <c r="B193" s="283" t="s">
        <v>200</v>
      </c>
      <c r="C193" s="374" t="str">
        <f>+VLOOKUP($A193,[2]DISTRIBUCIÓN!$A$8:$G$540,5,FALSE)</f>
        <v>Emma Ticonipa</v>
      </c>
      <c r="D193" s="374" t="str">
        <f>+VLOOKUP($A193,[2]DISTRIBUCIÓN!$A$8:$G$540,6,FALSE)</f>
        <v>2183333 - 1635</v>
      </c>
      <c r="E193" s="374" t="str">
        <f>+VLOOKUP($A193,[2]DISTRIBUCIÓN!$A$8:$G$540,7,FALSE)</f>
        <v>emma.ticonipa@economiayfinanzas.gob.bo</v>
      </c>
    </row>
    <row r="194" spans="1:5">
      <c r="A194" s="282">
        <v>1102</v>
      </c>
      <c r="B194" s="283" t="s">
        <v>201</v>
      </c>
      <c r="C194" s="374" t="str">
        <f>+VLOOKUP($A194,[2]DISTRIBUCIÓN!$A$8:$G$540,5,FALSE)</f>
        <v>Emma Ticonipa</v>
      </c>
      <c r="D194" s="374" t="str">
        <f>+VLOOKUP($A194,[2]DISTRIBUCIÓN!$A$8:$G$540,6,FALSE)</f>
        <v>2183333 - 1635</v>
      </c>
      <c r="E194" s="374" t="str">
        <f>+VLOOKUP($A194,[2]DISTRIBUCIÓN!$A$8:$G$540,7,FALSE)</f>
        <v>emma.ticonipa@economiayfinanzas.gob.bo</v>
      </c>
    </row>
    <row r="195" spans="1:5">
      <c r="A195" s="282">
        <v>1103</v>
      </c>
      <c r="B195" s="283" t="s">
        <v>202</v>
      </c>
      <c r="C195" s="374" t="str">
        <f>+VLOOKUP($A195,[2]DISTRIBUCIÓN!$A$8:$G$540,5,FALSE)</f>
        <v>Emma Ticonipa</v>
      </c>
      <c r="D195" s="374" t="str">
        <f>+VLOOKUP($A195,[2]DISTRIBUCIÓN!$A$8:$G$540,6,FALSE)</f>
        <v>2183333 - 1635</v>
      </c>
      <c r="E195" s="374" t="str">
        <f>+VLOOKUP($A195,[2]DISTRIBUCIÓN!$A$8:$G$540,7,FALSE)</f>
        <v>emma.ticonipa@economiayfinanzas.gob.bo</v>
      </c>
    </row>
    <row r="196" spans="1:5">
      <c r="A196" s="282">
        <v>1104</v>
      </c>
      <c r="B196" s="283" t="s">
        <v>203</v>
      </c>
      <c r="C196" s="374" t="str">
        <f>+VLOOKUP($A196,[2]DISTRIBUCIÓN!$A$8:$G$540,5,FALSE)</f>
        <v>Emma Ticonipa</v>
      </c>
      <c r="D196" s="374" t="str">
        <f>+VLOOKUP($A196,[2]DISTRIBUCIÓN!$A$8:$G$540,6,FALSE)</f>
        <v>2183333 - 1635</v>
      </c>
      <c r="E196" s="374" t="str">
        <f>+VLOOKUP($A196,[2]DISTRIBUCIÓN!$A$8:$G$540,7,FALSE)</f>
        <v>emma.ticonipa@economiayfinanzas.gob.bo</v>
      </c>
    </row>
    <row r="197" spans="1:5">
      <c r="A197" s="282">
        <v>1105</v>
      </c>
      <c r="B197" s="283" t="s">
        <v>204</v>
      </c>
      <c r="C197" s="374" t="str">
        <f>+VLOOKUP($A197,[2]DISTRIBUCIÓN!$A$8:$G$540,5,FALSE)</f>
        <v>Emma Ticonipa</v>
      </c>
      <c r="D197" s="374" t="str">
        <f>+VLOOKUP($A197,[2]DISTRIBUCIÓN!$A$8:$G$540,6,FALSE)</f>
        <v>2183333 - 1635</v>
      </c>
      <c r="E197" s="374" t="str">
        <f>+VLOOKUP($A197,[2]DISTRIBUCIÓN!$A$8:$G$540,7,FALSE)</f>
        <v>emma.ticonipa@economiayfinanzas.gob.bo</v>
      </c>
    </row>
    <row r="198" spans="1:5">
      <c r="A198" s="282">
        <v>1106</v>
      </c>
      <c r="B198" s="283" t="s">
        <v>205</v>
      </c>
      <c r="C198" s="374" t="str">
        <f>+VLOOKUP($A198,[2]DISTRIBUCIÓN!$A$8:$G$540,5,FALSE)</f>
        <v>Emma Ticonipa</v>
      </c>
      <c r="D198" s="374" t="str">
        <f>+VLOOKUP($A198,[2]DISTRIBUCIÓN!$A$8:$G$540,6,FALSE)</f>
        <v>2183333 - 1635</v>
      </c>
      <c r="E198" s="374" t="str">
        <f>+VLOOKUP($A198,[2]DISTRIBUCIÓN!$A$8:$G$540,7,FALSE)</f>
        <v>emma.ticonipa@economiayfinanzas.gob.bo</v>
      </c>
    </row>
    <row r="199" spans="1:5">
      <c r="A199" s="282">
        <v>1107</v>
      </c>
      <c r="B199" s="283" t="s">
        <v>206</v>
      </c>
      <c r="C199" s="374" t="str">
        <f>+VLOOKUP($A199,[2]DISTRIBUCIÓN!$A$8:$G$540,5,FALSE)</f>
        <v>Emma Ticonipa</v>
      </c>
      <c r="D199" s="374" t="str">
        <f>+VLOOKUP($A199,[2]DISTRIBUCIÓN!$A$8:$G$540,6,FALSE)</f>
        <v>2183333 - 1635</v>
      </c>
      <c r="E199" s="374" t="str">
        <f>+VLOOKUP($A199,[2]DISTRIBUCIÓN!$A$8:$G$540,7,FALSE)</f>
        <v>emma.ticonipa@economiayfinanzas.gob.bo</v>
      </c>
    </row>
    <row r="200" spans="1:5">
      <c r="A200" s="282">
        <v>1108</v>
      </c>
      <c r="B200" s="283" t="s">
        <v>207</v>
      </c>
      <c r="C200" s="374" t="str">
        <f>+VLOOKUP($A200,[2]DISTRIBUCIÓN!$A$8:$G$540,5,FALSE)</f>
        <v>Emma Ticonipa</v>
      </c>
      <c r="D200" s="374" t="str">
        <f>+VLOOKUP($A200,[2]DISTRIBUCIÓN!$A$8:$G$540,6,FALSE)</f>
        <v>2183333 - 1635</v>
      </c>
      <c r="E200" s="374" t="str">
        <f>+VLOOKUP($A200,[2]DISTRIBUCIÓN!$A$8:$G$540,7,FALSE)</f>
        <v>emma.ticonipa@economiayfinanzas.gob.bo</v>
      </c>
    </row>
    <row r="201" spans="1:5">
      <c r="A201" s="282">
        <v>1109</v>
      </c>
      <c r="B201" s="283" t="s">
        <v>208</v>
      </c>
      <c r="C201" s="374" t="str">
        <f>+VLOOKUP($A201,[2]DISTRIBUCIÓN!$A$8:$G$540,5,FALSE)</f>
        <v>Emma Ticonipa</v>
      </c>
      <c r="D201" s="374" t="str">
        <f>+VLOOKUP($A201,[2]DISTRIBUCIÓN!$A$8:$G$540,6,FALSE)</f>
        <v>2183333 - 1635</v>
      </c>
      <c r="E201" s="374" t="str">
        <f>+VLOOKUP($A201,[2]DISTRIBUCIÓN!$A$8:$G$540,7,FALSE)</f>
        <v>emma.ticonipa@economiayfinanzas.gob.bo</v>
      </c>
    </row>
    <row r="202" spans="1:5">
      <c r="A202" s="282">
        <v>1110</v>
      </c>
      <c r="B202" s="283" t="s">
        <v>209</v>
      </c>
      <c r="C202" s="374" t="str">
        <f>+VLOOKUP($A202,[2]DISTRIBUCIÓN!$A$8:$G$540,5,FALSE)</f>
        <v>Emma Ticonipa</v>
      </c>
      <c r="D202" s="374" t="str">
        <f>+VLOOKUP($A202,[2]DISTRIBUCIÓN!$A$8:$G$540,6,FALSE)</f>
        <v>2183333 - 1635</v>
      </c>
      <c r="E202" s="374" t="str">
        <f>+VLOOKUP($A202,[2]DISTRIBUCIÓN!$A$8:$G$540,7,FALSE)</f>
        <v>emma.ticonipa@economiayfinanzas.gob.bo</v>
      </c>
    </row>
    <row r="203" spans="1:5">
      <c r="A203" s="282">
        <v>1111</v>
      </c>
      <c r="B203" s="283" t="s">
        <v>210</v>
      </c>
      <c r="C203" s="374" t="str">
        <f>+VLOOKUP($A203,[2]DISTRIBUCIÓN!$A$8:$G$540,5,FALSE)</f>
        <v>Emma Ticonipa</v>
      </c>
      <c r="D203" s="374" t="str">
        <f>+VLOOKUP($A203,[2]DISTRIBUCIÓN!$A$8:$G$540,6,FALSE)</f>
        <v>2183333 - 1635</v>
      </c>
      <c r="E203" s="374" t="str">
        <f>+VLOOKUP($A203,[2]DISTRIBUCIÓN!$A$8:$G$540,7,FALSE)</f>
        <v>emma.ticonipa@economiayfinanzas.gob.bo</v>
      </c>
    </row>
    <row r="204" spans="1:5">
      <c r="A204" s="282">
        <v>1112</v>
      </c>
      <c r="B204" s="283" t="s">
        <v>211</v>
      </c>
      <c r="C204" s="374" t="str">
        <f>+VLOOKUP($A204,[2]DISTRIBUCIÓN!$A$8:$G$540,5,FALSE)</f>
        <v>Emma Ticonipa</v>
      </c>
      <c r="D204" s="374" t="str">
        <f>+VLOOKUP($A204,[2]DISTRIBUCIÓN!$A$8:$G$540,6,FALSE)</f>
        <v>2183333 - 1635</v>
      </c>
      <c r="E204" s="374" t="str">
        <f>+VLOOKUP($A204,[2]DISTRIBUCIÓN!$A$8:$G$540,7,FALSE)</f>
        <v>emma.ticonipa@economiayfinanzas.gob.bo</v>
      </c>
    </row>
    <row r="205" spans="1:5">
      <c r="A205" s="282">
        <v>1113</v>
      </c>
      <c r="B205" s="283" t="s">
        <v>212</v>
      </c>
      <c r="C205" s="374" t="str">
        <f>+VLOOKUP($A205,[2]DISTRIBUCIÓN!$A$8:$G$540,5,FALSE)</f>
        <v>Emma Ticonipa</v>
      </c>
      <c r="D205" s="374" t="str">
        <f>+VLOOKUP($A205,[2]DISTRIBUCIÓN!$A$8:$G$540,6,FALSE)</f>
        <v>2183333 - 1635</v>
      </c>
      <c r="E205" s="374" t="str">
        <f>+VLOOKUP($A205,[2]DISTRIBUCIÓN!$A$8:$G$540,7,FALSE)</f>
        <v>emma.ticonipa@economiayfinanzas.gob.bo</v>
      </c>
    </row>
    <row r="206" spans="1:5">
      <c r="A206" s="282">
        <v>1114</v>
      </c>
      <c r="B206" s="283" t="s">
        <v>1374</v>
      </c>
      <c r="C206" s="374" t="str">
        <f>+VLOOKUP($A206,[2]DISTRIBUCIÓN!$A$8:$G$540,5,FALSE)</f>
        <v>Emma Ticonipa</v>
      </c>
      <c r="D206" s="374" t="str">
        <f>+VLOOKUP($A206,[2]DISTRIBUCIÓN!$A$8:$G$540,6,FALSE)</f>
        <v>2183333 - 1635</v>
      </c>
      <c r="E206" s="374" t="str">
        <f>+VLOOKUP($A206,[2]DISTRIBUCIÓN!$A$8:$G$540,7,FALSE)</f>
        <v>emma.ticonipa@economiayfinanzas.gob.bo</v>
      </c>
    </row>
    <row r="207" spans="1:5">
      <c r="A207" s="282">
        <v>1115</v>
      </c>
      <c r="B207" s="283" t="s">
        <v>213</v>
      </c>
      <c r="C207" s="374" t="str">
        <f>+VLOOKUP($A207,[2]DISTRIBUCIÓN!$A$8:$G$540,5,FALSE)</f>
        <v>Emma Ticonipa</v>
      </c>
      <c r="D207" s="374" t="str">
        <f>+VLOOKUP($A207,[2]DISTRIBUCIÓN!$A$8:$G$540,6,FALSE)</f>
        <v>2183333 - 1635</v>
      </c>
      <c r="E207" s="374" t="str">
        <f>+VLOOKUP($A207,[2]DISTRIBUCIÓN!$A$8:$G$540,7,FALSE)</f>
        <v>emma.ticonipa@economiayfinanzas.gob.bo</v>
      </c>
    </row>
    <row r="208" spans="1:5">
      <c r="A208" s="282">
        <v>1116</v>
      </c>
      <c r="B208" s="283" t="s">
        <v>214</v>
      </c>
      <c r="C208" s="374" t="str">
        <f>+VLOOKUP($A208,[2]DISTRIBUCIÓN!$A$8:$G$540,5,FALSE)</f>
        <v>Emma Ticonipa</v>
      </c>
      <c r="D208" s="374" t="str">
        <f>+VLOOKUP($A208,[2]DISTRIBUCIÓN!$A$8:$G$540,6,FALSE)</f>
        <v>2183333 - 1635</v>
      </c>
      <c r="E208" s="374" t="str">
        <f>+VLOOKUP($A208,[2]DISTRIBUCIÓN!$A$8:$G$540,7,FALSE)</f>
        <v>emma.ticonipa@economiayfinanzas.gob.bo</v>
      </c>
    </row>
    <row r="209" spans="1:5">
      <c r="A209" s="282">
        <v>1117</v>
      </c>
      <c r="B209" s="283" t="s">
        <v>215</v>
      </c>
      <c r="C209" s="374" t="str">
        <f>+VLOOKUP($A209,[2]DISTRIBUCIÓN!$A$8:$G$540,5,FALSE)</f>
        <v>Emma Ticonipa</v>
      </c>
      <c r="D209" s="374" t="str">
        <f>+VLOOKUP($A209,[2]DISTRIBUCIÓN!$A$8:$G$540,6,FALSE)</f>
        <v>2183333 - 1635</v>
      </c>
      <c r="E209" s="374" t="str">
        <f>+VLOOKUP($A209,[2]DISTRIBUCIÓN!$A$8:$G$540,7,FALSE)</f>
        <v>emma.ticonipa@economiayfinanzas.gob.bo</v>
      </c>
    </row>
    <row r="210" spans="1:5">
      <c r="A210" s="282">
        <v>1118</v>
      </c>
      <c r="B210" s="283" t="s">
        <v>216</v>
      </c>
      <c r="C210" s="374" t="str">
        <f>+VLOOKUP($A210,[2]DISTRIBUCIÓN!$A$8:$G$540,5,FALSE)</f>
        <v>Emma Ticonipa</v>
      </c>
      <c r="D210" s="374" t="str">
        <f>+VLOOKUP($A210,[2]DISTRIBUCIÓN!$A$8:$G$540,6,FALSE)</f>
        <v>2183333 - 1635</v>
      </c>
      <c r="E210" s="374" t="str">
        <f>+VLOOKUP($A210,[2]DISTRIBUCIÓN!$A$8:$G$540,7,FALSE)</f>
        <v>emma.ticonipa@economiayfinanzas.gob.bo</v>
      </c>
    </row>
    <row r="211" spans="1:5">
      <c r="A211" s="282">
        <v>1119</v>
      </c>
      <c r="B211" s="283" t="s">
        <v>217</v>
      </c>
      <c r="C211" s="374" t="str">
        <f>+VLOOKUP($A211,[2]DISTRIBUCIÓN!$A$8:$G$540,5,FALSE)</f>
        <v>Emma Ticonipa</v>
      </c>
      <c r="D211" s="374" t="str">
        <f>+VLOOKUP($A211,[2]DISTRIBUCIÓN!$A$8:$G$540,6,FALSE)</f>
        <v>2183333 - 1635</v>
      </c>
      <c r="E211" s="374" t="str">
        <f>+VLOOKUP($A211,[2]DISTRIBUCIÓN!$A$8:$G$540,7,FALSE)</f>
        <v>emma.ticonipa@economiayfinanzas.gob.bo</v>
      </c>
    </row>
    <row r="212" spans="1:5">
      <c r="A212" s="282">
        <v>1120</v>
      </c>
      <c r="B212" s="283" t="s">
        <v>218</v>
      </c>
      <c r="C212" s="374" t="str">
        <f>+VLOOKUP($A212,[2]DISTRIBUCIÓN!$A$8:$G$540,5,FALSE)</f>
        <v>Emma Ticonipa</v>
      </c>
      <c r="D212" s="374" t="str">
        <f>+VLOOKUP($A212,[2]DISTRIBUCIÓN!$A$8:$G$540,6,FALSE)</f>
        <v>2183333 - 1635</v>
      </c>
      <c r="E212" s="374" t="str">
        <f>+VLOOKUP($A212,[2]DISTRIBUCIÓN!$A$8:$G$540,7,FALSE)</f>
        <v>emma.ticonipa@economiayfinanzas.gob.bo</v>
      </c>
    </row>
    <row r="213" spans="1:5">
      <c r="A213" s="282">
        <v>1121</v>
      </c>
      <c r="B213" s="283" t="s">
        <v>219</v>
      </c>
      <c r="C213" s="374" t="str">
        <f>+VLOOKUP($A213,[2]DISTRIBUCIÓN!$A$8:$G$540,5,FALSE)</f>
        <v>Emma Ticonipa</v>
      </c>
      <c r="D213" s="374" t="str">
        <f>+VLOOKUP($A213,[2]DISTRIBUCIÓN!$A$8:$G$540,6,FALSE)</f>
        <v>2183333 - 1635</v>
      </c>
      <c r="E213" s="374" t="str">
        <f>+VLOOKUP($A213,[2]DISTRIBUCIÓN!$A$8:$G$540,7,FALSE)</f>
        <v>emma.ticonipa@economiayfinanzas.gob.bo</v>
      </c>
    </row>
    <row r="214" spans="1:5">
      <c r="A214" s="282">
        <v>1122</v>
      </c>
      <c r="B214" s="283" t="s">
        <v>220</v>
      </c>
      <c r="C214" s="374" t="str">
        <f>+VLOOKUP($A214,[2]DISTRIBUCIÓN!$A$8:$G$540,5,FALSE)</f>
        <v>Emma Ticonipa</v>
      </c>
      <c r="D214" s="374" t="str">
        <f>+VLOOKUP($A214,[2]DISTRIBUCIÓN!$A$8:$G$540,6,FALSE)</f>
        <v>2183333 - 1635</v>
      </c>
      <c r="E214" s="374" t="str">
        <f>+VLOOKUP($A214,[2]DISTRIBUCIÓN!$A$8:$G$540,7,FALSE)</f>
        <v>emma.ticonipa@economiayfinanzas.gob.bo</v>
      </c>
    </row>
    <row r="215" spans="1:5">
      <c r="A215" s="282">
        <v>1123</v>
      </c>
      <c r="B215" s="283" t="s">
        <v>221</v>
      </c>
      <c r="C215" s="374" t="str">
        <f>+VLOOKUP($A215,[2]DISTRIBUCIÓN!$A$8:$G$540,5,FALSE)</f>
        <v>Emma Ticonipa</v>
      </c>
      <c r="D215" s="374" t="str">
        <f>+VLOOKUP($A215,[2]DISTRIBUCIÓN!$A$8:$G$540,6,FALSE)</f>
        <v>2183333 - 1635</v>
      </c>
      <c r="E215" s="374" t="str">
        <f>+VLOOKUP($A215,[2]DISTRIBUCIÓN!$A$8:$G$540,7,FALSE)</f>
        <v>emma.ticonipa@economiayfinanzas.gob.bo</v>
      </c>
    </row>
    <row r="216" spans="1:5">
      <c r="A216" s="282">
        <v>1124</v>
      </c>
      <c r="B216" s="283" t="s">
        <v>222</v>
      </c>
      <c r="C216" s="374" t="str">
        <f>+VLOOKUP($A216,[2]DISTRIBUCIÓN!$A$8:$G$540,5,FALSE)</f>
        <v>Emma Ticonipa</v>
      </c>
      <c r="D216" s="374" t="str">
        <f>+VLOOKUP($A216,[2]DISTRIBUCIÓN!$A$8:$G$540,6,FALSE)</f>
        <v>2183333 - 1635</v>
      </c>
      <c r="E216" s="374" t="str">
        <f>+VLOOKUP($A216,[2]DISTRIBUCIÓN!$A$8:$G$540,7,FALSE)</f>
        <v>emma.ticonipa@economiayfinanzas.gob.bo</v>
      </c>
    </row>
    <row r="217" spans="1:5">
      <c r="A217" s="282">
        <v>1125</v>
      </c>
      <c r="B217" s="283" t="s">
        <v>223</v>
      </c>
      <c r="C217" s="374" t="str">
        <f>+VLOOKUP($A217,[2]DISTRIBUCIÓN!$A$8:$G$540,5,FALSE)</f>
        <v>Emma Ticonipa</v>
      </c>
      <c r="D217" s="374" t="str">
        <f>+VLOOKUP($A217,[2]DISTRIBUCIÓN!$A$8:$G$540,6,FALSE)</f>
        <v>2183333 - 1635</v>
      </c>
      <c r="E217" s="374" t="str">
        <f>+VLOOKUP($A217,[2]DISTRIBUCIÓN!$A$8:$G$540,7,FALSE)</f>
        <v>emma.ticonipa@economiayfinanzas.gob.bo</v>
      </c>
    </row>
    <row r="218" spans="1:5">
      <c r="A218" s="282">
        <v>1126</v>
      </c>
      <c r="B218" s="283" t="s">
        <v>224</v>
      </c>
      <c r="C218" s="374" t="str">
        <f>+VLOOKUP($A218,[2]DISTRIBUCIÓN!$A$8:$G$540,5,FALSE)</f>
        <v>Emma Ticonipa</v>
      </c>
      <c r="D218" s="374" t="str">
        <f>+VLOOKUP($A218,[2]DISTRIBUCIÓN!$A$8:$G$540,6,FALSE)</f>
        <v>2183333 - 1635</v>
      </c>
      <c r="E218" s="374" t="str">
        <f>+VLOOKUP($A218,[2]DISTRIBUCIÓN!$A$8:$G$540,7,FALSE)</f>
        <v>emma.ticonipa@economiayfinanzas.gob.bo</v>
      </c>
    </row>
    <row r="219" spans="1:5">
      <c r="A219" s="282">
        <v>1127</v>
      </c>
      <c r="B219" s="283" t="s">
        <v>225</v>
      </c>
      <c r="C219" s="374" t="str">
        <f>+VLOOKUP($A219,[2]DISTRIBUCIÓN!$A$8:$G$540,5,FALSE)</f>
        <v>Emma Ticonipa</v>
      </c>
      <c r="D219" s="374" t="str">
        <f>+VLOOKUP($A219,[2]DISTRIBUCIÓN!$A$8:$G$540,6,FALSE)</f>
        <v>2183333 - 1635</v>
      </c>
      <c r="E219" s="374" t="str">
        <f>+VLOOKUP($A219,[2]DISTRIBUCIÓN!$A$8:$G$540,7,FALSE)</f>
        <v>emma.ticonipa@economiayfinanzas.gob.bo</v>
      </c>
    </row>
    <row r="220" spans="1:5">
      <c r="A220" s="282">
        <v>1128</v>
      </c>
      <c r="B220" s="283" t="s">
        <v>226</v>
      </c>
      <c r="C220" s="374" t="str">
        <f>+VLOOKUP($A220,[2]DISTRIBUCIÓN!$A$8:$G$540,5,FALSE)</f>
        <v>Emma Ticonipa</v>
      </c>
      <c r="D220" s="374" t="str">
        <f>+VLOOKUP($A220,[2]DISTRIBUCIÓN!$A$8:$G$540,6,FALSE)</f>
        <v>2183333 - 1635</v>
      </c>
      <c r="E220" s="374" t="str">
        <f>+VLOOKUP($A220,[2]DISTRIBUCIÓN!$A$8:$G$540,7,FALSE)</f>
        <v>emma.ticonipa@economiayfinanzas.gob.bo</v>
      </c>
    </row>
    <row r="221" spans="1:5">
      <c r="A221" s="282">
        <v>1129</v>
      </c>
      <c r="B221" s="283" t="s">
        <v>227</v>
      </c>
      <c r="C221" s="374" t="str">
        <f>+VLOOKUP($A221,[2]DISTRIBUCIÓN!$A$8:$G$540,5,FALSE)</f>
        <v>Emma Ticonipa</v>
      </c>
      <c r="D221" s="374" t="str">
        <f>+VLOOKUP($A221,[2]DISTRIBUCIÓN!$A$8:$G$540,6,FALSE)</f>
        <v>2183333 - 1635</v>
      </c>
      <c r="E221" s="374" t="str">
        <f>+VLOOKUP($A221,[2]DISTRIBUCIÓN!$A$8:$G$540,7,FALSE)</f>
        <v>emma.ticonipa@economiayfinanzas.gob.bo</v>
      </c>
    </row>
    <row r="222" spans="1:5">
      <c r="A222" s="282">
        <v>1201</v>
      </c>
      <c r="B222" s="283" t="s">
        <v>228</v>
      </c>
      <c r="C222" s="374" t="str">
        <f>+VLOOKUP($A222,[2]DISTRIBUCIÓN!$A$8:$G$540,5,FALSE)</f>
        <v>Emma Ticonipa</v>
      </c>
      <c r="D222" s="374" t="str">
        <f>+VLOOKUP($A222,[2]DISTRIBUCIÓN!$A$8:$G$540,6,FALSE)</f>
        <v>2183333 - 1635</v>
      </c>
      <c r="E222" s="374" t="str">
        <f>+VLOOKUP($A222,[2]DISTRIBUCIÓN!$A$8:$G$540,7,FALSE)</f>
        <v>emma.ticonipa@economiayfinanzas.gob.bo</v>
      </c>
    </row>
    <row r="223" spans="1:5">
      <c r="A223" s="282">
        <v>1202</v>
      </c>
      <c r="B223" s="283" t="s">
        <v>229</v>
      </c>
      <c r="C223" s="374" t="str">
        <f>+VLOOKUP($A223,[2]DISTRIBUCIÓN!$A$8:$G$540,5,FALSE)</f>
        <v>Emma Ticonipa</v>
      </c>
      <c r="D223" s="374" t="str">
        <f>+VLOOKUP($A223,[2]DISTRIBUCIÓN!$A$8:$G$540,6,FALSE)</f>
        <v>2183333 - 1635</v>
      </c>
      <c r="E223" s="374" t="str">
        <f>+VLOOKUP($A223,[2]DISTRIBUCIÓN!$A$8:$G$540,7,FALSE)</f>
        <v>emma.ticonipa@economiayfinanzas.gob.bo</v>
      </c>
    </row>
    <row r="224" spans="1:5">
      <c r="A224" s="282">
        <v>1203</v>
      </c>
      <c r="B224" s="283" t="s">
        <v>230</v>
      </c>
      <c r="C224" s="374" t="str">
        <f>+VLOOKUP($A224,[2]DISTRIBUCIÓN!$A$8:$G$540,5,FALSE)</f>
        <v>Emma Ticonipa</v>
      </c>
      <c r="D224" s="374" t="str">
        <f>+VLOOKUP($A224,[2]DISTRIBUCIÓN!$A$8:$G$540,6,FALSE)</f>
        <v>2183333 - 1635</v>
      </c>
      <c r="E224" s="374" t="str">
        <f>+VLOOKUP($A224,[2]DISTRIBUCIÓN!$A$8:$G$540,7,FALSE)</f>
        <v>emma.ticonipa@economiayfinanzas.gob.bo</v>
      </c>
    </row>
    <row r="225" spans="1:5">
      <c r="A225" s="282">
        <v>1204</v>
      </c>
      <c r="B225" s="283" t="s">
        <v>231</v>
      </c>
      <c r="C225" s="374" t="str">
        <f>+VLOOKUP($A225,[2]DISTRIBUCIÓN!$A$8:$G$540,5,FALSE)</f>
        <v>Emma Ticonipa</v>
      </c>
      <c r="D225" s="374" t="str">
        <f>+VLOOKUP($A225,[2]DISTRIBUCIÓN!$A$8:$G$540,6,FALSE)</f>
        <v>2183333 - 1635</v>
      </c>
      <c r="E225" s="374" t="str">
        <f>+VLOOKUP($A225,[2]DISTRIBUCIÓN!$A$8:$G$540,7,FALSE)</f>
        <v>emma.ticonipa@economiayfinanzas.gob.bo</v>
      </c>
    </row>
    <row r="226" spans="1:5">
      <c r="A226" s="282">
        <v>1205</v>
      </c>
      <c r="B226" s="283" t="s">
        <v>232</v>
      </c>
      <c r="C226" s="374" t="str">
        <f>+VLOOKUP($A226,[2]DISTRIBUCIÓN!$A$8:$G$540,5,FALSE)</f>
        <v>Emma Ticonipa</v>
      </c>
      <c r="D226" s="374" t="str">
        <f>+VLOOKUP($A226,[2]DISTRIBUCIÓN!$A$8:$G$540,6,FALSE)</f>
        <v>2183333 - 1635</v>
      </c>
      <c r="E226" s="374" t="str">
        <f>+VLOOKUP($A226,[2]DISTRIBUCIÓN!$A$8:$G$540,7,FALSE)</f>
        <v>emma.ticonipa@economiayfinanzas.gob.bo</v>
      </c>
    </row>
    <row r="227" spans="1:5">
      <c r="A227" s="282">
        <v>1206</v>
      </c>
      <c r="B227" s="283" t="s">
        <v>233</v>
      </c>
      <c r="C227" s="374" t="str">
        <f>+VLOOKUP($A227,[2]DISTRIBUCIÓN!$A$8:$G$540,5,FALSE)</f>
        <v>Emma Ticonipa</v>
      </c>
      <c r="D227" s="374" t="str">
        <f>+VLOOKUP($A227,[2]DISTRIBUCIÓN!$A$8:$G$540,6,FALSE)</f>
        <v>2183333 - 1635</v>
      </c>
      <c r="E227" s="374" t="str">
        <f>+VLOOKUP($A227,[2]DISTRIBUCIÓN!$A$8:$G$540,7,FALSE)</f>
        <v>emma.ticonipa@economiayfinanzas.gob.bo</v>
      </c>
    </row>
    <row r="228" spans="1:5">
      <c r="A228" s="282">
        <v>1207</v>
      </c>
      <c r="B228" s="283" t="s">
        <v>234</v>
      </c>
      <c r="C228" s="374" t="str">
        <f>+VLOOKUP($A228,[2]DISTRIBUCIÓN!$A$8:$G$540,5,FALSE)</f>
        <v>Emma Ticonipa</v>
      </c>
      <c r="D228" s="374" t="str">
        <f>+VLOOKUP($A228,[2]DISTRIBUCIÓN!$A$8:$G$540,6,FALSE)</f>
        <v>2183333 - 1635</v>
      </c>
      <c r="E228" s="374" t="str">
        <f>+VLOOKUP($A228,[2]DISTRIBUCIÓN!$A$8:$G$540,7,FALSE)</f>
        <v>emma.ticonipa@economiayfinanzas.gob.bo</v>
      </c>
    </row>
    <row r="229" spans="1:5">
      <c r="A229" s="282">
        <v>1208</v>
      </c>
      <c r="B229" s="283" t="s">
        <v>235</v>
      </c>
      <c r="C229" s="374" t="str">
        <f>+VLOOKUP($A229,[2]DISTRIBUCIÓN!$A$8:$G$540,5,FALSE)</f>
        <v>Emma Ticonipa</v>
      </c>
      <c r="D229" s="374" t="str">
        <f>+VLOOKUP($A229,[2]DISTRIBUCIÓN!$A$8:$G$540,6,FALSE)</f>
        <v>2183333 - 1635</v>
      </c>
      <c r="E229" s="374" t="str">
        <f>+VLOOKUP($A229,[2]DISTRIBUCIÓN!$A$8:$G$540,7,FALSE)</f>
        <v>emma.ticonipa@economiayfinanzas.gob.bo</v>
      </c>
    </row>
    <row r="230" spans="1:5">
      <c r="A230" s="282">
        <v>1209</v>
      </c>
      <c r="B230" s="283" t="s">
        <v>236</v>
      </c>
      <c r="C230" s="374" t="str">
        <f>+VLOOKUP($A230,[2]DISTRIBUCIÓN!$A$8:$G$540,5,FALSE)</f>
        <v>Emma Ticonipa</v>
      </c>
      <c r="D230" s="374" t="str">
        <f>+VLOOKUP($A230,[2]DISTRIBUCIÓN!$A$8:$G$540,6,FALSE)</f>
        <v>2183333 - 1635</v>
      </c>
      <c r="E230" s="374" t="str">
        <f>+VLOOKUP($A230,[2]DISTRIBUCIÓN!$A$8:$G$540,7,FALSE)</f>
        <v>emma.ticonipa@economiayfinanzas.gob.bo</v>
      </c>
    </row>
    <row r="231" spans="1:5">
      <c r="A231" s="282">
        <v>1210</v>
      </c>
      <c r="B231" s="283" t="s">
        <v>237</v>
      </c>
      <c r="C231" s="374" t="str">
        <f>+VLOOKUP($A231,[2]DISTRIBUCIÓN!$A$8:$G$540,5,FALSE)</f>
        <v>Emma Ticonipa</v>
      </c>
      <c r="D231" s="374" t="str">
        <f>+VLOOKUP($A231,[2]DISTRIBUCIÓN!$A$8:$G$540,6,FALSE)</f>
        <v>2183333 - 1635</v>
      </c>
      <c r="E231" s="374" t="str">
        <f>+VLOOKUP($A231,[2]DISTRIBUCIÓN!$A$8:$G$540,7,FALSE)</f>
        <v>emma.ticonipa@economiayfinanzas.gob.bo</v>
      </c>
    </row>
    <row r="232" spans="1:5">
      <c r="A232" s="282">
        <v>1211</v>
      </c>
      <c r="B232" s="283" t="s">
        <v>238</v>
      </c>
      <c r="C232" s="374" t="str">
        <f>+VLOOKUP($A232,[2]DISTRIBUCIÓN!$A$8:$G$540,5,FALSE)</f>
        <v>Emma Ticonipa</v>
      </c>
      <c r="D232" s="374" t="str">
        <f>+VLOOKUP($A232,[2]DISTRIBUCIÓN!$A$8:$G$540,6,FALSE)</f>
        <v>2183333 - 1635</v>
      </c>
      <c r="E232" s="374" t="str">
        <f>+VLOOKUP($A232,[2]DISTRIBUCIÓN!$A$8:$G$540,7,FALSE)</f>
        <v>emma.ticonipa@economiayfinanzas.gob.bo</v>
      </c>
    </row>
    <row r="233" spans="1:5">
      <c r="A233" s="282">
        <v>1212</v>
      </c>
      <c r="B233" s="283" t="s">
        <v>239</v>
      </c>
      <c r="C233" s="374" t="str">
        <f>+VLOOKUP($A233,[2]DISTRIBUCIÓN!$A$8:$G$540,5,FALSE)</f>
        <v>Emma Ticonipa</v>
      </c>
      <c r="D233" s="374" t="str">
        <f>+VLOOKUP($A233,[2]DISTRIBUCIÓN!$A$8:$G$540,6,FALSE)</f>
        <v>2183333 - 1635</v>
      </c>
      <c r="E233" s="374" t="str">
        <f>+VLOOKUP($A233,[2]DISTRIBUCIÓN!$A$8:$G$540,7,FALSE)</f>
        <v>emma.ticonipa@economiayfinanzas.gob.bo</v>
      </c>
    </row>
    <row r="234" spans="1:5">
      <c r="A234" s="282">
        <v>1213</v>
      </c>
      <c r="B234" s="283" t="s">
        <v>240</v>
      </c>
      <c r="C234" s="374" t="str">
        <f>+VLOOKUP($A234,[2]DISTRIBUCIÓN!$A$8:$G$540,5,FALSE)</f>
        <v>Emma Ticonipa</v>
      </c>
      <c r="D234" s="374" t="str">
        <f>+VLOOKUP($A234,[2]DISTRIBUCIÓN!$A$8:$G$540,6,FALSE)</f>
        <v>2183333 - 1635</v>
      </c>
      <c r="E234" s="374" t="str">
        <f>+VLOOKUP($A234,[2]DISTRIBUCIÓN!$A$8:$G$540,7,FALSE)</f>
        <v>emma.ticonipa@economiayfinanzas.gob.bo</v>
      </c>
    </row>
    <row r="235" spans="1:5">
      <c r="A235" s="282">
        <v>1214</v>
      </c>
      <c r="B235" s="283" t="s">
        <v>241</v>
      </c>
      <c r="C235" s="374" t="str">
        <f>+VLOOKUP($A235,[2]DISTRIBUCIÓN!$A$8:$G$540,5,FALSE)</f>
        <v>Emma Ticonipa</v>
      </c>
      <c r="D235" s="374" t="str">
        <f>+VLOOKUP($A235,[2]DISTRIBUCIÓN!$A$8:$G$540,6,FALSE)</f>
        <v>2183333 - 1635</v>
      </c>
      <c r="E235" s="374" t="str">
        <f>+VLOOKUP($A235,[2]DISTRIBUCIÓN!$A$8:$G$540,7,FALSE)</f>
        <v>emma.ticonipa@economiayfinanzas.gob.bo</v>
      </c>
    </row>
    <row r="236" spans="1:5">
      <c r="A236" s="282">
        <v>1215</v>
      </c>
      <c r="B236" s="283" t="s">
        <v>242</v>
      </c>
      <c r="C236" s="374" t="str">
        <f>+VLOOKUP($A236,[2]DISTRIBUCIÓN!$A$8:$G$540,5,FALSE)</f>
        <v>Emma Ticonipa</v>
      </c>
      <c r="D236" s="374" t="str">
        <f>+VLOOKUP($A236,[2]DISTRIBUCIÓN!$A$8:$G$540,6,FALSE)</f>
        <v>2183333 - 1635</v>
      </c>
      <c r="E236" s="374" t="str">
        <f>+VLOOKUP($A236,[2]DISTRIBUCIÓN!$A$8:$G$540,7,FALSE)</f>
        <v>emma.ticonipa@economiayfinanzas.gob.bo</v>
      </c>
    </row>
    <row r="237" spans="1:5">
      <c r="A237" s="282">
        <v>1216</v>
      </c>
      <c r="B237" s="283" t="s">
        <v>243</v>
      </c>
      <c r="C237" s="374" t="str">
        <f>+VLOOKUP($A237,[2]DISTRIBUCIÓN!$A$8:$G$540,5,FALSE)</f>
        <v>Emma Ticonipa</v>
      </c>
      <c r="D237" s="374" t="str">
        <f>+VLOOKUP($A237,[2]DISTRIBUCIÓN!$A$8:$G$540,6,FALSE)</f>
        <v>2183333 - 1635</v>
      </c>
      <c r="E237" s="374" t="str">
        <f>+VLOOKUP($A237,[2]DISTRIBUCIÓN!$A$8:$G$540,7,FALSE)</f>
        <v>emma.ticonipa@economiayfinanzas.gob.bo</v>
      </c>
    </row>
    <row r="238" spans="1:5">
      <c r="A238" s="282">
        <v>1217</v>
      </c>
      <c r="B238" s="283" t="s">
        <v>244</v>
      </c>
      <c r="C238" s="374" t="str">
        <f>+VLOOKUP($A238,[2]DISTRIBUCIÓN!$A$8:$G$540,5,FALSE)</f>
        <v>Emma Ticonipa</v>
      </c>
      <c r="D238" s="374" t="str">
        <f>+VLOOKUP($A238,[2]DISTRIBUCIÓN!$A$8:$G$540,6,FALSE)</f>
        <v>2183333 - 1635</v>
      </c>
      <c r="E238" s="374" t="str">
        <f>+VLOOKUP($A238,[2]DISTRIBUCIÓN!$A$8:$G$540,7,FALSE)</f>
        <v>emma.ticonipa@economiayfinanzas.gob.bo</v>
      </c>
    </row>
    <row r="239" spans="1:5">
      <c r="A239" s="282">
        <v>1218</v>
      </c>
      <c r="B239" s="283" t="s">
        <v>245</v>
      </c>
      <c r="C239" s="374" t="str">
        <f>+VLOOKUP($A239,[2]DISTRIBUCIÓN!$A$8:$G$540,5,FALSE)</f>
        <v>Emma Ticonipa</v>
      </c>
      <c r="D239" s="374" t="str">
        <f>+VLOOKUP($A239,[2]DISTRIBUCIÓN!$A$8:$G$540,6,FALSE)</f>
        <v>2183333 - 1635</v>
      </c>
      <c r="E239" s="374" t="str">
        <f>+VLOOKUP($A239,[2]DISTRIBUCIÓN!$A$8:$G$540,7,FALSE)</f>
        <v>emma.ticonipa@economiayfinanzas.gob.bo</v>
      </c>
    </row>
    <row r="240" spans="1:5">
      <c r="A240" s="282">
        <v>1219</v>
      </c>
      <c r="B240" s="283" t="s">
        <v>246</v>
      </c>
      <c r="C240" s="374" t="str">
        <f>+VLOOKUP($A240,[2]DISTRIBUCIÓN!$A$8:$G$540,5,FALSE)</f>
        <v>Emma Ticonipa</v>
      </c>
      <c r="D240" s="374" t="str">
        <f>+VLOOKUP($A240,[2]DISTRIBUCIÓN!$A$8:$G$540,6,FALSE)</f>
        <v>2183333 - 1635</v>
      </c>
      <c r="E240" s="374" t="str">
        <f>+VLOOKUP($A240,[2]DISTRIBUCIÓN!$A$8:$G$540,7,FALSE)</f>
        <v>emma.ticonipa@economiayfinanzas.gob.bo</v>
      </c>
    </row>
    <row r="241" spans="1:5">
      <c r="A241" s="282">
        <v>1220</v>
      </c>
      <c r="B241" s="283" t="s">
        <v>247</v>
      </c>
      <c r="C241" s="374" t="str">
        <f>+VLOOKUP($A241,[2]DISTRIBUCIÓN!$A$8:$G$540,5,FALSE)</f>
        <v>Emma Ticonipa</v>
      </c>
      <c r="D241" s="374" t="str">
        <f>+VLOOKUP($A241,[2]DISTRIBUCIÓN!$A$8:$G$540,6,FALSE)</f>
        <v>2183333 - 1635</v>
      </c>
      <c r="E241" s="374" t="str">
        <f>+VLOOKUP($A241,[2]DISTRIBUCIÓN!$A$8:$G$540,7,FALSE)</f>
        <v>emma.ticonipa@economiayfinanzas.gob.bo</v>
      </c>
    </row>
    <row r="242" spans="1:5">
      <c r="A242" s="282">
        <v>1221</v>
      </c>
      <c r="B242" s="283" t="s">
        <v>248</v>
      </c>
      <c r="C242" s="374" t="str">
        <f>+VLOOKUP($A242,[2]DISTRIBUCIÓN!$A$8:$G$540,5,FALSE)</f>
        <v>Emma Ticonipa</v>
      </c>
      <c r="D242" s="374" t="str">
        <f>+VLOOKUP($A242,[2]DISTRIBUCIÓN!$A$8:$G$540,6,FALSE)</f>
        <v>2183333 - 1635</v>
      </c>
      <c r="E242" s="374" t="str">
        <f>+VLOOKUP($A242,[2]DISTRIBUCIÓN!$A$8:$G$540,7,FALSE)</f>
        <v>emma.ticonipa@economiayfinanzas.gob.bo</v>
      </c>
    </row>
    <row r="243" spans="1:5">
      <c r="A243" s="282">
        <v>1222</v>
      </c>
      <c r="B243" s="283" t="s">
        <v>249</v>
      </c>
      <c r="C243" s="374" t="str">
        <f>+VLOOKUP($A243,[2]DISTRIBUCIÓN!$A$8:$G$540,5,FALSE)</f>
        <v>Emma Ticonipa</v>
      </c>
      <c r="D243" s="374" t="str">
        <f>+VLOOKUP($A243,[2]DISTRIBUCIÓN!$A$8:$G$540,6,FALSE)</f>
        <v>2183333 - 1635</v>
      </c>
      <c r="E243" s="374" t="str">
        <f>+VLOOKUP($A243,[2]DISTRIBUCIÓN!$A$8:$G$540,7,FALSE)</f>
        <v>emma.ticonipa@economiayfinanzas.gob.bo</v>
      </c>
    </row>
    <row r="244" spans="1:5">
      <c r="A244" s="282">
        <v>1223</v>
      </c>
      <c r="B244" s="283" t="s">
        <v>250</v>
      </c>
      <c r="C244" s="374" t="str">
        <f>+VLOOKUP($A244,[2]DISTRIBUCIÓN!$A$8:$G$540,5,FALSE)</f>
        <v>Emma Ticonipa</v>
      </c>
      <c r="D244" s="374" t="str">
        <f>+VLOOKUP($A244,[2]DISTRIBUCIÓN!$A$8:$G$540,6,FALSE)</f>
        <v>2183333 - 1635</v>
      </c>
      <c r="E244" s="374" t="str">
        <f>+VLOOKUP($A244,[2]DISTRIBUCIÓN!$A$8:$G$540,7,FALSE)</f>
        <v>emma.ticonipa@economiayfinanzas.gob.bo</v>
      </c>
    </row>
    <row r="245" spans="1:5">
      <c r="A245" s="282">
        <v>1224</v>
      </c>
      <c r="B245" s="283" t="s">
        <v>251</v>
      </c>
      <c r="C245" s="374" t="str">
        <f>+VLOOKUP($A245,[2]DISTRIBUCIÓN!$A$8:$G$540,5,FALSE)</f>
        <v>Emma Ticonipa</v>
      </c>
      <c r="D245" s="374" t="str">
        <f>+VLOOKUP($A245,[2]DISTRIBUCIÓN!$A$8:$G$540,6,FALSE)</f>
        <v>2183333 - 1635</v>
      </c>
      <c r="E245" s="374" t="str">
        <f>+VLOOKUP($A245,[2]DISTRIBUCIÓN!$A$8:$G$540,7,FALSE)</f>
        <v>emma.ticonipa@economiayfinanzas.gob.bo</v>
      </c>
    </row>
    <row r="246" spans="1:5">
      <c r="A246" s="282">
        <v>1225</v>
      </c>
      <c r="B246" s="283" t="s">
        <v>252</v>
      </c>
      <c r="C246" s="374" t="str">
        <f>+VLOOKUP($A246,[2]DISTRIBUCIÓN!$A$8:$G$540,5,FALSE)</f>
        <v>Emma Ticonipa</v>
      </c>
      <c r="D246" s="374" t="str">
        <f>+VLOOKUP($A246,[2]DISTRIBUCIÓN!$A$8:$G$540,6,FALSE)</f>
        <v>2183333 - 1635</v>
      </c>
      <c r="E246" s="374" t="str">
        <f>+VLOOKUP($A246,[2]DISTRIBUCIÓN!$A$8:$G$540,7,FALSE)</f>
        <v>emma.ticonipa@economiayfinanzas.gob.bo</v>
      </c>
    </row>
    <row r="247" spans="1:5">
      <c r="A247" s="282">
        <v>1226</v>
      </c>
      <c r="B247" s="283" t="s">
        <v>253</v>
      </c>
      <c r="C247" s="374" t="str">
        <f>+VLOOKUP($A247,[2]DISTRIBUCIÓN!$A$8:$G$540,5,FALSE)</f>
        <v>Emma Ticonipa</v>
      </c>
      <c r="D247" s="374" t="str">
        <f>+VLOOKUP($A247,[2]DISTRIBUCIÓN!$A$8:$G$540,6,FALSE)</f>
        <v>2183333 - 1635</v>
      </c>
      <c r="E247" s="374" t="str">
        <f>+VLOOKUP($A247,[2]DISTRIBUCIÓN!$A$8:$G$540,7,FALSE)</f>
        <v>emma.ticonipa@economiayfinanzas.gob.bo</v>
      </c>
    </row>
    <row r="248" spans="1:5">
      <c r="A248" s="282">
        <v>1227</v>
      </c>
      <c r="B248" s="283" t="s">
        <v>254</v>
      </c>
      <c r="C248" s="374" t="str">
        <f>+VLOOKUP($A248,[2]DISTRIBUCIÓN!$A$8:$G$540,5,FALSE)</f>
        <v>Emma Ticonipa</v>
      </c>
      <c r="D248" s="374" t="str">
        <f>+VLOOKUP($A248,[2]DISTRIBUCIÓN!$A$8:$G$540,6,FALSE)</f>
        <v>2183333 - 1635</v>
      </c>
      <c r="E248" s="374" t="str">
        <f>+VLOOKUP($A248,[2]DISTRIBUCIÓN!$A$8:$G$540,7,FALSE)</f>
        <v>emma.ticonipa@economiayfinanzas.gob.bo</v>
      </c>
    </row>
    <row r="249" spans="1:5">
      <c r="A249" s="282">
        <v>1228</v>
      </c>
      <c r="B249" s="283" t="s">
        <v>255</v>
      </c>
      <c r="C249" s="374" t="str">
        <f>+VLOOKUP($A249,[2]DISTRIBUCIÓN!$A$8:$G$540,5,FALSE)</f>
        <v>Emma Ticonipa</v>
      </c>
      <c r="D249" s="374" t="str">
        <f>+VLOOKUP($A249,[2]DISTRIBUCIÓN!$A$8:$G$540,6,FALSE)</f>
        <v>2183333 - 1635</v>
      </c>
      <c r="E249" s="374" t="str">
        <f>+VLOOKUP($A249,[2]DISTRIBUCIÓN!$A$8:$G$540,7,FALSE)</f>
        <v>emma.ticonipa@economiayfinanzas.gob.bo</v>
      </c>
    </row>
    <row r="250" spans="1:5">
      <c r="A250" s="282">
        <v>1229</v>
      </c>
      <c r="B250" s="283" t="s">
        <v>256</v>
      </c>
      <c r="C250" s="374" t="str">
        <f>+VLOOKUP($A250,[2]DISTRIBUCIÓN!$A$8:$G$540,5,FALSE)</f>
        <v>Emma Ticonipa</v>
      </c>
      <c r="D250" s="374" t="str">
        <f>+VLOOKUP($A250,[2]DISTRIBUCIÓN!$A$8:$G$540,6,FALSE)</f>
        <v>2183333 - 1635</v>
      </c>
      <c r="E250" s="374" t="str">
        <f>+VLOOKUP($A250,[2]DISTRIBUCIÓN!$A$8:$G$540,7,FALSE)</f>
        <v>emma.ticonipa@economiayfinanzas.gob.bo</v>
      </c>
    </row>
    <row r="251" spans="1:5">
      <c r="A251" s="282">
        <v>1230</v>
      </c>
      <c r="B251" s="283" t="s">
        <v>257</v>
      </c>
      <c r="C251" s="374" t="str">
        <f>+VLOOKUP($A251,[2]DISTRIBUCIÓN!$A$8:$G$540,5,FALSE)</f>
        <v>Emma Ticonipa</v>
      </c>
      <c r="D251" s="374" t="str">
        <f>+VLOOKUP($A251,[2]DISTRIBUCIÓN!$A$8:$G$540,6,FALSE)</f>
        <v>2183333 - 1635</v>
      </c>
      <c r="E251" s="374" t="str">
        <f>+VLOOKUP($A251,[2]DISTRIBUCIÓN!$A$8:$G$540,7,FALSE)</f>
        <v>emma.ticonipa@economiayfinanzas.gob.bo</v>
      </c>
    </row>
    <row r="252" spans="1:5">
      <c r="A252" s="282">
        <v>1231</v>
      </c>
      <c r="B252" s="283" t="s">
        <v>258</v>
      </c>
      <c r="C252" s="374" t="str">
        <f>+VLOOKUP($A252,[2]DISTRIBUCIÓN!$A$8:$G$540,5,FALSE)</f>
        <v>Emma Ticonipa</v>
      </c>
      <c r="D252" s="374" t="str">
        <f>+VLOOKUP($A252,[2]DISTRIBUCIÓN!$A$8:$G$540,6,FALSE)</f>
        <v>2183333 - 1635</v>
      </c>
      <c r="E252" s="374" t="str">
        <f>+VLOOKUP($A252,[2]DISTRIBUCIÓN!$A$8:$G$540,7,FALSE)</f>
        <v>emma.ticonipa@economiayfinanzas.gob.bo</v>
      </c>
    </row>
    <row r="253" spans="1:5">
      <c r="A253" s="282">
        <v>1232</v>
      </c>
      <c r="B253" s="283" t="s">
        <v>259</v>
      </c>
      <c r="C253" s="374" t="str">
        <f>+VLOOKUP($A253,[2]DISTRIBUCIÓN!$A$8:$G$540,5,FALSE)</f>
        <v>Emma Ticonipa</v>
      </c>
      <c r="D253" s="374" t="str">
        <f>+VLOOKUP($A253,[2]DISTRIBUCIÓN!$A$8:$G$540,6,FALSE)</f>
        <v>2183333 - 1635</v>
      </c>
      <c r="E253" s="374" t="str">
        <f>+VLOOKUP($A253,[2]DISTRIBUCIÓN!$A$8:$G$540,7,FALSE)</f>
        <v>emma.ticonipa@economiayfinanzas.gob.bo</v>
      </c>
    </row>
    <row r="254" spans="1:5">
      <c r="A254" s="282">
        <v>1233</v>
      </c>
      <c r="B254" s="283" t="s">
        <v>260</v>
      </c>
      <c r="C254" s="374" t="str">
        <f>+VLOOKUP($A254,[2]DISTRIBUCIÓN!$A$8:$G$540,5,FALSE)</f>
        <v>Emma Ticonipa</v>
      </c>
      <c r="D254" s="374" t="str">
        <f>+VLOOKUP($A254,[2]DISTRIBUCIÓN!$A$8:$G$540,6,FALSE)</f>
        <v>2183333 - 1635</v>
      </c>
      <c r="E254" s="374" t="str">
        <f>+VLOOKUP($A254,[2]DISTRIBUCIÓN!$A$8:$G$540,7,FALSE)</f>
        <v>emma.ticonipa@economiayfinanzas.gob.bo</v>
      </c>
    </row>
    <row r="255" spans="1:5">
      <c r="A255" s="282">
        <v>1234</v>
      </c>
      <c r="B255" s="283" t="s">
        <v>261</v>
      </c>
      <c r="C255" s="374" t="str">
        <f>+VLOOKUP($A255,[2]DISTRIBUCIÓN!$A$8:$G$540,5,FALSE)</f>
        <v>Emma Ticonipa</v>
      </c>
      <c r="D255" s="374" t="str">
        <f>+VLOOKUP($A255,[2]DISTRIBUCIÓN!$A$8:$G$540,6,FALSE)</f>
        <v>2183333 - 1635</v>
      </c>
      <c r="E255" s="374" t="str">
        <f>+VLOOKUP($A255,[2]DISTRIBUCIÓN!$A$8:$G$540,7,FALSE)</f>
        <v>emma.ticonipa@economiayfinanzas.gob.bo</v>
      </c>
    </row>
    <row r="256" spans="1:5">
      <c r="A256" s="282">
        <v>1235</v>
      </c>
      <c r="B256" s="283" t="s">
        <v>262</v>
      </c>
      <c r="C256" s="374" t="str">
        <f>+VLOOKUP($A256,[2]DISTRIBUCIÓN!$A$8:$G$540,5,FALSE)</f>
        <v>Emma Ticonipa</v>
      </c>
      <c r="D256" s="374" t="str">
        <f>+VLOOKUP($A256,[2]DISTRIBUCIÓN!$A$8:$G$540,6,FALSE)</f>
        <v>2183333 - 1635</v>
      </c>
      <c r="E256" s="374" t="str">
        <f>+VLOOKUP($A256,[2]DISTRIBUCIÓN!$A$8:$G$540,7,FALSE)</f>
        <v>emma.ticonipa@economiayfinanzas.gob.bo</v>
      </c>
    </row>
    <row r="257" spans="1:5">
      <c r="A257" s="282">
        <v>1236</v>
      </c>
      <c r="B257" s="283" t="s">
        <v>263</v>
      </c>
      <c r="C257" s="374" t="str">
        <f>+VLOOKUP($A257,[2]DISTRIBUCIÓN!$A$8:$G$540,5,FALSE)</f>
        <v>Emma Ticonipa</v>
      </c>
      <c r="D257" s="374" t="str">
        <f>+VLOOKUP($A257,[2]DISTRIBUCIÓN!$A$8:$G$540,6,FALSE)</f>
        <v>2183333 - 1635</v>
      </c>
      <c r="E257" s="374" t="str">
        <f>+VLOOKUP($A257,[2]DISTRIBUCIÓN!$A$8:$G$540,7,FALSE)</f>
        <v>emma.ticonipa@economiayfinanzas.gob.bo</v>
      </c>
    </row>
    <row r="258" spans="1:5">
      <c r="A258" s="282">
        <v>1237</v>
      </c>
      <c r="B258" s="283" t="s">
        <v>264</v>
      </c>
      <c r="C258" s="374" t="str">
        <f>+VLOOKUP($A258,[2]DISTRIBUCIÓN!$A$8:$G$540,5,FALSE)</f>
        <v>Emma Ticonipa</v>
      </c>
      <c r="D258" s="374" t="str">
        <f>+VLOOKUP($A258,[2]DISTRIBUCIÓN!$A$8:$G$540,6,FALSE)</f>
        <v>2183333 - 1635</v>
      </c>
      <c r="E258" s="374" t="str">
        <f>+VLOOKUP($A258,[2]DISTRIBUCIÓN!$A$8:$G$540,7,FALSE)</f>
        <v>emma.ticonipa@economiayfinanzas.gob.bo</v>
      </c>
    </row>
    <row r="259" spans="1:5">
      <c r="A259" s="282">
        <v>1238</v>
      </c>
      <c r="B259" s="283" t="s">
        <v>265</v>
      </c>
      <c r="C259" s="374" t="str">
        <f>+VLOOKUP($A259,[2]DISTRIBUCIÓN!$A$8:$G$540,5,FALSE)</f>
        <v>Emma Ticonipa</v>
      </c>
      <c r="D259" s="374" t="str">
        <f>+VLOOKUP($A259,[2]DISTRIBUCIÓN!$A$8:$G$540,6,FALSE)</f>
        <v>2183333 - 1635</v>
      </c>
      <c r="E259" s="374" t="str">
        <f>+VLOOKUP($A259,[2]DISTRIBUCIÓN!$A$8:$G$540,7,FALSE)</f>
        <v>emma.ticonipa@economiayfinanzas.gob.bo</v>
      </c>
    </row>
    <row r="260" spans="1:5">
      <c r="A260" s="282">
        <v>1239</v>
      </c>
      <c r="B260" s="283" t="s">
        <v>266</v>
      </c>
      <c r="C260" s="374" t="str">
        <f>+VLOOKUP($A260,[2]DISTRIBUCIÓN!$A$8:$G$540,5,FALSE)</f>
        <v>Emma Ticonipa</v>
      </c>
      <c r="D260" s="374" t="str">
        <f>+VLOOKUP($A260,[2]DISTRIBUCIÓN!$A$8:$G$540,6,FALSE)</f>
        <v>2183333 - 1635</v>
      </c>
      <c r="E260" s="374" t="str">
        <f>+VLOOKUP($A260,[2]DISTRIBUCIÓN!$A$8:$G$540,7,FALSE)</f>
        <v>emma.ticonipa@economiayfinanzas.gob.bo</v>
      </c>
    </row>
    <row r="261" spans="1:5">
      <c r="A261" s="282">
        <v>1240</v>
      </c>
      <c r="B261" s="283" t="s">
        <v>267</v>
      </c>
      <c r="C261" s="374" t="str">
        <f>+VLOOKUP($A261,[2]DISTRIBUCIÓN!$A$8:$G$540,5,FALSE)</f>
        <v>Emma Ticonipa</v>
      </c>
      <c r="D261" s="374" t="str">
        <f>+VLOOKUP($A261,[2]DISTRIBUCIÓN!$A$8:$G$540,6,FALSE)</f>
        <v>2183333 - 1635</v>
      </c>
      <c r="E261" s="374" t="str">
        <f>+VLOOKUP($A261,[2]DISTRIBUCIÓN!$A$8:$G$540,7,FALSE)</f>
        <v>emma.ticonipa@economiayfinanzas.gob.bo</v>
      </c>
    </row>
    <row r="262" spans="1:5">
      <c r="A262" s="282">
        <v>1241</v>
      </c>
      <c r="B262" s="283" t="s">
        <v>268</v>
      </c>
      <c r="C262" s="374" t="str">
        <f>+VLOOKUP($A262,[2]DISTRIBUCIÓN!$A$8:$G$540,5,FALSE)</f>
        <v>Emma Ticonipa</v>
      </c>
      <c r="D262" s="374" t="str">
        <f>+VLOOKUP($A262,[2]DISTRIBUCIÓN!$A$8:$G$540,6,FALSE)</f>
        <v>2183333 - 1635</v>
      </c>
      <c r="E262" s="374" t="str">
        <f>+VLOOKUP($A262,[2]DISTRIBUCIÓN!$A$8:$G$540,7,FALSE)</f>
        <v>emma.ticonipa@economiayfinanzas.gob.bo</v>
      </c>
    </row>
    <row r="263" spans="1:5">
      <c r="A263" s="282">
        <v>1242</v>
      </c>
      <c r="B263" s="283" t="s">
        <v>269</v>
      </c>
      <c r="C263" s="374" t="str">
        <f>+VLOOKUP($A263,[2]DISTRIBUCIÓN!$A$8:$G$540,5,FALSE)</f>
        <v>Emma Ticonipa</v>
      </c>
      <c r="D263" s="374" t="str">
        <f>+VLOOKUP($A263,[2]DISTRIBUCIÓN!$A$8:$G$540,6,FALSE)</f>
        <v>2183333 - 1635</v>
      </c>
      <c r="E263" s="374" t="str">
        <f>+VLOOKUP($A263,[2]DISTRIBUCIÓN!$A$8:$G$540,7,FALSE)</f>
        <v>emma.ticonipa@economiayfinanzas.gob.bo</v>
      </c>
    </row>
    <row r="264" spans="1:5">
      <c r="A264" s="282">
        <v>1243</v>
      </c>
      <c r="B264" s="283" t="s">
        <v>270</v>
      </c>
      <c r="C264" s="374" t="str">
        <f>+VLOOKUP($A264,[2]DISTRIBUCIÓN!$A$8:$G$540,5,FALSE)</f>
        <v>Emma Ticonipa</v>
      </c>
      <c r="D264" s="374" t="str">
        <f>+VLOOKUP($A264,[2]DISTRIBUCIÓN!$A$8:$G$540,6,FALSE)</f>
        <v>2183333 - 1635</v>
      </c>
      <c r="E264" s="374" t="str">
        <f>+VLOOKUP($A264,[2]DISTRIBUCIÓN!$A$8:$G$540,7,FALSE)</f>
        <v>emma.ticonipa@economiayfinanzas.gob.bo</v>
      </c>
    </row>
    <row r="265" spans="1:5">
      <c r="A265" s="282">
        <v>1244</v>
      </c>
      <c r="B265" s="283" t="s">
        <v>271</v>
      </c>
      <c r="C265" s="374" t="str">
        <f>+VLOOKUP($A265,[2]DISTRIBUCIÓN!$A$8:$G$540,5,FALSE)</f>
        <v>Emma Ticonipa</v>
      </c>
      <c r="D265" s="374" t="str">
        <f>+VLOOKUP($A265,[2]DISTRIBUCIÓN!$A$8:$G$540,6,FALSE)</f>
        <v>2183333 - 1635</v>
      </c>
      <c r="E265" s="374" t="str">
        <f>+VLOOKUP($A265,[2]DISTRIBUCIÓN!$A$8:$G$540,7,FALSE)</f>
        <v>emma.ticonipa@economiayfinanzas.gob.bo</v>
      </c>
    </row>
    <row r="266" spans="1:5">
      <c r="A266" s="282">
        <v>1245</v>
      </c>
      <c r="B266" s="283" t="s">
        <v>272</v>
      </c>
      <c r="C266" s="374" t="str">
        <f>+VLOOKUP($A266,[2]DISTRIBUCIÓN!$A$8:$G$540,5,FALSE)</f>
        <v>Emma Ticonipa</v>
      </c>
      <c r="D266" s="374" t="str">
        <f>+VLOOKUP($A266,[2]DISTRIBUCIÓN!$A$8:$G$540,6,FALSE)</f>
        <v>2183333 - 1635</v>
      </c>
      <c r="E266" s="374" t="str">
        <f>+VLOOKUP($A266,[2]DISTRIBUCIÓN!$A$8:$G$540,7,FALSE)</f>
        <v>emma.ticonipa@economiayfinanzas.gob.bo</v>
      </c>
    </row>
    <row r="267" spans="1:5">
      <c r="A267" s="282">
        <v>1246</v>
      </c>
      <c r="B267" s="283" t="s">
        <v>273</v>
      </c>
      <c r="C267" s="374" t="str">
        <f>+VLOOKUP($A267,[2]DISTRIBUCIÓN!$A$8:$G$540,5,FALSE)</f>
        <v>Emma Ticonipa</v>
      </c>
      <c r="D267" s="374" t="str">
        <f>+VLOOKUP($A267,[2]DISTRIBUCIÓN!$A$8:$G$540,6,FALSE)</f>
        <v>2183333 - 1635</v>
      </c>
      <c r="E267" s="374" t="str">
        <f>+VLOOKUP($A267,[2]DISTRIBUCIÓN!$A$8:$G$540,7,FALSE)</f>
        <v>emma.ticonipa@economiayfinanzas.gob.bo</v>
      </c>
    </row>
    <row r="268" spans="1:5">
      <c r="A268" s="282">
        <v>1247</v>
      </c>
      <c r="B268" s="283" t="s">
        <v>274</v>
      </c>
      <c r="C268" s="374" t="str">
        <f>+VLOOKUP($A268,[2]DISTRIBUCIÓN!$A$8:$G$540,5,FALSE)</f>
        <v>Emma Ticonipa</v>
      </c>
      <c r="D268" s="374" t="str">
        <f>+VLOOKUP($A268,[2]DISTRIBUCIÓN!$A$8:$G$540,6,FALSE)</f>
        <v>2183333 - 1635</v>
      </c>
      <c r="E268" s="374" t="str">
        <f>+VLOOKUP($A268,[2]DISTRIBUCIÓN!$A$8:$G$540,7,FALSE)</f>
        <v>emma.ticonipa@economiayfinanzas.gob.bo</v>
      </c>
    </row>
    <row r="269" spans="1:5">
      <c r="A269" s="282">
        <v>1248</v>
      </c>
      <c r="B269" s="283" t="s">
        <v>275</v>
      </c>
      <c r="C269" s="374" t="str">
        <f>+VLOOKUP($A269,[2]DISTRIBUCIÓN!$A$8:$G$540,5,FALSE)</f>
        <v>Emma Ticonipa</v>
      </c>
      <c r="D269" s="374" t="str">
        <f>+VLOOKUP($A269,[2]DISTRIBUCIÓN!$A$8:$G$540,6,FALSE)</f>
        <v>2183333 - 1635</v>
      </c>
      <c r="E269" s="374" t="str">
        <f>+VLOOKUP($A269,[2]DISTRIBUCIÓN!$A$8:$G$540,7,FALSE)</f>
        <v>emma.ticonipa@economiayfinanzas.gob.bo</v>
      </c>
    </row>
    <row r="270" spans="1:5">
      <c r="A270" s="282">
        <v>1249</v>
      </c>
      <c r="B270" s="283" t="s">
        <v>276</v>
      </c>
      <c r="C270" s="374" t="str">
        <f>+VLOOKUP($A270,[2]DISTRIBUCIÓN!$A$8:$G$540,5,FALSE)</f>
        <v>Emma Ticonipa</v>
      </c>
      <c r="D270" s="374" t="str">
        <f>+VLOOKUP($A270,[2]DISTRIBUCIÓN!$A$8:$G$540,6,FALSE)</f>
        <v>2183333 - 1635</v>
      </c>
      <c r="E270" s="374" t="str">
        <f>+VLOOKUP($A270,[2]DISTRIBUCIÓN!$A$8:$G$540,7,FALSE)</f>
        <v>emma.ticonipa@economiayfinanzas.gob.bo</v>
      </c>
    </row>
    <row r="271" spans="1:5">
      <c r="A271" s="282">
        <v>1250</v>
      </c>
      <c r="B271" s="283" t="s">
        <v>277</v>
      </c>
      <c r="C271" s="374" t="str">
        <f>+VLOOKUP($A271,[2]DISTRIBUCIÓN!$A$8:$G$540,5,FALSE)</f>
        <v>Emma Ticonipa</v>
      </c>
      <c r="D271" s="374" t="str">
        <f>+VLOOKUP($A271,[2]DISTRIBUCIÓN!$A$8:$G$540,6,FALSE)</f>
        <v>2183333 - 1635</v>
      </c>
      <c r="E271" s="374" t="str">
        <f>+VLOOKUP($A271,[2]DISTRIBUCIÓN!$A$8:$G$540,7,FALSE)</f>
        <v>emma.ticonipa@economiayfinanzas.gob.bo</v>
      </c>
    </row>
    <row r="272" spans="1:5">
      <c r="A272" s="282">
        <v>1251</v>
      </c>
      <c r="B272" s="283" t="s">
        <v>278</v>
      </c>
      <c r="C272" s="374" t="str">
        <f>+VLOOKUP($A272,[2]DISTRIBUCIÓN!$A$8:$G$540,5,FALSE)</f>
        <v>Emma Ticonipa</v>
      </c>
      <c r="D272" s="374" t="str">
        <f>+VLOOKUP($A272,[2]DISTRIBUCIÓN!$A$8:$G$540,6,FALSE)</f>
        <v>2183333 - 1635</v>
      </c>
      <c r="E272" s="374" t="str">
        <f>+VLOOKUP($A272,[2]DISTRIBUCIÓN!$A$8:$G$540,7,FALSE)</f>
        <v>emma.ticonipa@economiayfinanzas.gob.bo</v>
      </c>
    </row>
    <row r="273" spans="1:5">
      <c r="A273" s="282">
        <v>1252</v>
      </c>
      <c r="B273" s="283" t="s">
        <v>279</v>
      </c>
      <c r="C273" s="374" t="str">
        <f>+VLOOKUP($A273,[2]DISTRIBUCIÓN!$A$8:$G$540,5,FALSE)</f>
        <v>Emma Ticonipa</v>
      </c>
      <c r="D273" s="374" t="str">
        <f>+VLOOKUP($A273,[2]DISTRIBUCIÓN!$A$8:$G$540,6,FALSE)</f>
        <v>2183333 - 1635</v>
      </c>
      <c r="E273" s="374" t="str">
        <f>+VLOOKUP($A273,[2]DISTRIBUCIÓN!$A$8:$G$540,7,FALSE)</f>
        <v>emma.ticonipa@economiayfinanzas.gob.bo</v>
      </c>
    </row>
    <row r="274" spans="1:5">
      <c r="A274" s="282">
        <v>1253</v>
      </c>
      <c r="B274" s="283" t="s">
        <v>280</v>
      </c>
      <c r="C274" s="374" t="str">
        <f>+VLOOKUP($A274,[2]DISTRIBUCIÓN!$A$8:$G$540,5,FALSE)</f>
        <v>Emma Ticonipa</v>
      </c>
      <c r="D274" s="374" t="str">
        <f>+VLOOKUP($A274,[2]DISTRIBUCIÓN!$A$8:$G$540,6,FALSE)</f>
        <v>2183333 - 1635</v>
      </c>
      <c r="E274" s="374" t="str">
        <f>+VLOOKUP($A274,[2]DISTRIBUCIÓN!$A$8:$G$540,7,FALSE)</f>
        <v>emma.ticonipa@economiayfinanzas.gob.bo</v>
      </c>
    </row>
    <row r="275" spans="1:5">
      <c r="A275" s="282">
        <v>1254</v>
      </c>
      <c r="B275" s="283" t="s">
        <v>281</v>
      </c>
      <c r="C275" s="374" t="str">
        <f>+VLOOKUP($A275,[2]DISTRIBUCIÓN!$A$8:$G$540,5,FALSE)</f>
        <v>Emma Ticonipa</v>
      </c>
      <c r="D275" s="374" t="str">
        <f>+VLOOKUP($A275,[2]DISTRIBUCIÓN!$A$8:$G$540,6,FALSE)</f>
        <v>2183333 - 1635</v>
      </c>
      <c r="E275" s="374" t="str">
        <f>+VLOOKUP($A275,[2]DISTRIBUCIÓN!$A$8:$G$540,7,FALSE)</f>
        <v>emma.ticonipa@economiayfinanzas.gob.bo</v>
      </c>
    </row>
    <row r="276" spans="1:5">
      <c r="A276" s="282">
        <v>1255</v>
      </c>
      <c r="B276" s="283" t="s">
        <v>282</v>
      </c>
      <c r="C276" s="374" t="str">
        <f>+VLOOKUP($A276,[2]DISTRIBUCIÓN!$A$8:$G$540,5,FALSE)</f>
        <v>Emma Ticonipa</v>
      </c>
      <c r="D276" s="374" t="str">
        <f>+VLOOKUP($A276,[2]DISTRIBUCIÓN!$A$8:$G$540,6,FALSE)</f>
        <v>2183333 - 1635</v>
      </c>
      <c r="E276" s="374" t="str">
        <f>+VLOOKUP($A276,[2]DISTRIBUCIÓN!$A$8:$G$540,7,FALSE)</f>
        <v>emma.ticonipa@economiayfinanzas.gob.bo</v>
      </c>
    </row>
    <row r="277" spans="1:5">
      <c r="A277" s="282">
        <v>1256</v>
      </c>
      <c r="B277" s="283" t="s">
        <v>283</v>
      </c>
      <c r="C277" s="374" t="str">
        <f>+VLOOKUP($A277,[2]DISTRIBUCIÓN!$A$8:$G$540,5,FALSE)</f>
        <v>Emma Ticonipa</v>
      </c>
      <c r="D277" s="374" t="str">
        <f>+VLOOKUP($A277,[2]DISTRIBUCIÓN!$A$8:$G$540,6,FALSE)</f>
        <v>2183333 - 1635</v>
      </c>
      <c r="E277" s="374" t="str">
        <f>+VLOOKUP($A277,[2]DISTRIBUCIÓN!$A$8:$G$540,7,FALSE)</f>
        <v>emma.ticonipa@economiayfinanzas.gob.bo</v>
      </c>
    </row>
    <row r="278" spans="1:5">
      <c r="A278" s="282">
        <v>1257</v>
      </c>
      <c r="B278" s="283" t="s">
        <v>284</v>
      </c>
      <c r="C278" s="374" t="str">
        <f>+VLOOKUP($A278,[2]DISTRIBUCIÓN!$A$8:$G$540,5,FALSE)</f>
        <v>Emma Ticonipa</v>
      </c>
      <c r="D278" s="374" t="str">
        <f>+VLOOKUP($A278,[2]DISTRIBUCIÓN!$A$8:$G$540,6,FALSE)</f>
        <v>2183333 - 1635</v>
      </c>
      <c r="E278" s="374" t="str">
        <f>+VLOOKUP($A278,[2]DISTRIBUCIÓN!$A$8:$G$540,7,FALSE)</f>
        <v>emma.ticonipa@economiayfinanzas.gob.bo</v>
      </c>
    </row>
    <row r="279" spans="1:5">
      <c r="A279" s="282">
        <v>1258</v>
      </c>
      <c r="B279" s="283" t="s">
        <v>285</v>
      </c>
      <c r="C279" s="374" t="str">
        <f>+VLOOKUP($A279,[2]DISTRIBUCIÓN!$A$8:$G$540,5,FALSE)</f>
        <v>Emma Ticonipa</v>
      </c>
      <c r="D279" s="374" t="str">
        <f>+VLOOKUP($A279,[2]DISTRIBUCIÓN!$A$8:$G$540,6,FALSE)</f>
        <v>2183333 - 1635</v>
      </c>
      <c r="E279" s="374" t="str">
        <f>+VLOOKUP($A279,[2]DISTRIBUCIÓN!$A$8:$G$540,7,FALSE)</f>
        <v>emma.ticonipa@economiayfinanzas.gob.bo</v>
      </c>
    </row>
    <row r="280" spans="1:5">
      <c r="A280" s="282">
        <v>1259</v>
      </c>
      <c r="B280" s="283" t="s">
        <v>286</v>
      </c>
      <c r="C280" s="374" t="str">
        <f>+VLOOKUP($A280,[2]DISTRIBUCIÓN!$A$8:$G$540,5,FALSE)</f>
        <v>Emma Ticonipa</v>
      </c>
      <c r="D280" s="374" t="str">
        <f>+VLOOKUP($A280,[2]DISTRIBUCIÓN!$A$8:$G$540,6,FALSE)</f>
        <v>2183333 - 1635</v>
      </c>
      <c r="E280" s="374" t="str">
        <f>+VLOOKUP($A280,[2]DISTRIBUCIÓN!$A$8:$G$540,7,FALSE)</f>
        <v>emma.ticonipa@economiayfinanzas.gob.bo</v>
      </c>
    </row>
    <row r="281" spans="1:5">
      <c r="A281" s="282">
        <v>1260</v>
      </c>
      <c r="B281" s="283" t="s">
        <v>287</v>
      </c>
      <c r="C281" s="374" t="str">
        <f>+VLOOKUP($A281,[2]DISTRIBUCIÓN!$A$8:$G$540,5,FALSE)</f>
        <v>Emma Ticonipa</v>
      </c>
      <c r="D281" s="374" t="str">
        <f>+VLOOKUP($A281,[2]DISTRIBUCIÓN!$A$8:$G$540,6,FALSE)</f>
        <v>2183333 - 1635</v>
      </c>
      <c r="E281" s="374" t="str">
        <f>+VLOOKUP($A281,[2]DISTRIBUCIÓN!$A$8:$G$540,7,FALSE)</f>
        <v>emma.ticonipa@economiayfinanzas.gob.bo</v>
      </c>
    </row>
    <row r="282" spans="1:5">
      <c r="A282" s="282">
        <v>1261</v>
      </c>
      <c r="B282" s="283" t="s">
        <v>288</v>
      </c>
      <c r="C282" s="374" t="str">
        <f>+VLOOKUP($A282,[2]DISTRIBUCIÓN!$A$8:$G$540,5,FALSE)</f>
        <v>Emma Ticonipa</v>
      </c>
      <c r="D282" s="374" t="str">
        <f>+VLOOKUP($A282,[2]DISTRIBUCIÓN!$A$8:$G$540,6,FALSE)</f>
        <v>2183333 - 1635</v>
      </c>
      <c r="E282" s="374" t="str">
        <f>+VLOOKUP($A282,[2]DISTRIBUCIÓN!$A$8:$G$540,7,FALSE)</f>
        <v>emma.ticonipa@economiayfinanzas.gob.bo</v>
      </c>
    </row>
    <row r="283" spans="1:5">
      <c r="A283" s="282">
        <v>1262</v>
      </c>
      <c r="B283" s="283" t="s">
        <v>289</v>
      </c>
      <c r="C283" s="374" t="str">
        <f>+VLOOKUP($A283,[2]DISTRIBUCIÓN!$A$8:$G$540,5,FALSE)</f>
        <v>Emma Ticonipa</v>
      </c>
      <c r="D283" s="374" t="str">
        <f>+VLOOKUP($A283,[2]DISTRIBUCIÓN!$A$8:$G$540,6,FALSE)</f>
        <v>2183333 - 1635</v>
      </c>
      <c r="E283" s="374" t="str">
        <f>+VLOOKUP($A283,[2]DISTRIBUCIÓN!$A$8:$G$540,7,FALSE)</f>
        <v>emma.ticonipa@economiayfinanzas.gob.bo</v>
      </c>
    </row>
    <row r="284" spans="1:5">
      <c r="A284" s="282">
        <v>1263</v>
      </c>
      <c r="B284" s="283" t="s">
        <v>290</v>
      </c>
      <c r="C284" s="374" t="str">
        <f>+VLOOKUP($A284,[2]DISTRIBUCIÓN!$A$8:$G$540,5,FALSE)</f>
        <v>Emma Ticonipa</v>
      </c>
      <c r="D284" s="374" t="str">
        <f>+VLOOKUP($A284,[2]DISTRIBUCIÓN!$A$8:$G$540,6,FALSE)</f>
        <v>2183333 - 1635</v>
      </c>
      <c r="E284" s="374" t="str">
        <f>+VLOOKUP($A284,[2]DISTRIBUCIÓN!$A$8:$G$540,7,FALSE)</f>
        <v>emma.ticonipa@economiayfinanzas.gob.bo</v>
      </c>
    </row>
    <row r="285" spans="1:5">
      <c r="A285" s="282">
        <v>1264</v>
      </c>
      <c r="B285" s="283" t="s">
        <v>291</v>
      </c>
      <c r="C285" s="374" t="str">
        <f>+VLOOKUP($A285,[2]DISTRIBUCIÓN!$A$8:$G$540,5,FALSE)</f>
        <v>Emma Ticonipa</v>
      </c>
      <c r="D285" s="374" t="str">
        <f>+VLOOKUP($A285,[2]DISTRIBUCIÓN!$A$8:$G$540,6,FALSE)</f>
        <v>2183333 - 1635</v>
      </c>
      <c r="E285" s="374" t="str">
        <f>+VLOOKUP($A285,[2]DISTRIBUCIÓN!$A$8:$G$540,7,FALSE)</f>
        <v>emma.ticonipa@economiayfinanzas.gob.bo</v>
      </c>
    </row>
    <row r="286" spans="1:5">
      <c r="A286" s="282">
        <v>1265</v>
      </c>
      <c r="B286" s="283" t="s">
        <v>292</v>
      </c>
      <c r="C286" s="374" t="str">
        <f>+VLOOKUP($A286,[2]DISTRIBUCIÓN!$A$8:$G$540,5,FALSE)</f>
        <v>Emma Ticonipa</v>
      </c>
      <c r="D286" s="374" t="str">
        <f>+VLOOKUP($A286,[2]DISTRIBUCIÓN!$A$8:$G$540,6,FALSE)</f>
        <v>2183333 - 1635</v>
      </c>
      <c r="E286" s="374" t="str">
        <f>+VLOOKUP($A286,[2]DISTRIBUCIÓN!$A$8:$G$540,7,FALSE)</f>
        <v>emma.ticonipa@economiayfinanzas.gob.bo</v>
      </c>
    </row>
    <row r="287" spans="1:5">
      <c r="A287" s="282">
        <v>1266</v>
      </c>
      <c r="B287" s="283" t="s">
        <v>293</v>
      </c>
      <c r="C287" s="374" t="str">
        <f>+VLOOKUP($A287,[2]DISTRIBUCIÓN!$A$8:$G$540,5,FALSE)</f>
        <v>Emma Ticonipa</v>
      </c>
      <c r="D287" s="374" t="str">
        <f>+VLOOKUP($A287,[2]DISTRIBUCIÓN!$A$8:$G$540,6,FALSE)</f>
        <v>2183333 - 1635</v>
      </c>
      <c r="E287" s="374" t="str">
        <f>+VLOOKUP($A287,[2]DISTRIBUCIÓN!$A$8:$G$540,7,FALSE)</f>
        <v>emma.ticonipa@economiayfinanzas.gob.bo</v>
      </c>
    </row>
    <row r="288" spans="1:5">
      <c r="A288" s="282">
        <v>1267</v>
      </c>
      <c r="B288" s="283" t="s">
        <v>294</v>
      </c>
      <c r="C288" s="374" t="str">
        <f>+VLOOKUP($A288,[2]DISTRIBUCIÓN!$A$8:$G$540,5,FALSE)</f>
        <v>Emma Ticonipa</v>
      </c>
      <c r="D288" s="374" t="str">
        <f>+VLOOKUP($A288,[2]DISTRIBUCIÓN!$A$8:$G$540,6,FALSE)</f>
        <v>2183333 - 1635</v>
      </c>
      <c r="E288" s="374" t="str">
        <f>+VLOOKUP($A288,[2]DISTRIBUCIÓN!$A$8:$G$540,7,FALSE)</f>
        <v>emma.ticonipa@economiayfinanzas.gob.bo</v>
      </c>
    </row>
    <row r="289" spans="1:5">
      <c r="A289" s="282">
        <v>1268</v>
      </c>
      <c r="B289" s="283" t="s">
        <v>295</v>
      </c>
      <c r="C289" s="374" t="str">
        <f>+VLOOKUP($A289,[2]DISTRIBUCIÓN!$A$8:$G$540,5,FALSE)</f>
        <v>Emma Ticonipa</v>
      </c>
      <c r="D289" s="374" t="str">
        <f>+VLOOKUP($A289,[2]DISTRIBUCIÓN!$A$8:$G$540,6,FALSE)</f>
        <v>2183333 - 1635</v>
      </c>
      <c r="E289" s="374" t="str">
        <f>+VLOOKUP($A289,[2]DISTRIBUCIÓN!$A$8:$G$540,7,FALSE)</f>
        <v>emma.ticonipa@economiayfinanzas.gob.bo</v>
      </c>
    </row>
    <row r="290" spans="1:5">
      <c r="A290" s="282">
        <v>1269</v>
      </c>
      <c r="B290" s="283" t="s">
        <v>296</v>
      </c>
      <c r="C290" s="374" t="str">
        <f>+VLOOKUP($A290,[2]DISTRIBUCIÓN!$A$8:$G$540,5,FALSE)</f>
        <v>Emma Ticonipa</v>
      </c>
      <c r="D290" s="374" t="str">
        <f>+VLOOKUP($A290,[2]DISTRIBUCIÓN!$A$8:$G$540,6,FALSE)</f>
        <v>2183333 - 1635</v>
      </c>
      <c r="E290" s="374" t="str">
        <f>+VLOOKUP($A290,[2]DISTRIBUCIÓN!$A$8:$G$540,7,FALSE)</f>
        <v>emma.ticonipa@economiayfinanzas.gob.bo</v>
      </c>
    </row>
    <row r="291" spans="1:5">
      <c r="A291" s="282">
        <v>1270</v>
      </c>
      <c r="B291" s="283" t="s">
        <v>297</v>
      </c>
      <c r="C291" s="374" t="str">
        <f>+VLOOKUP($A291,[2]DISTRIBUCIÓN!$A$8:$G$540,5,FALSE)</f>
        <v>Emma Ticonipa</v>
      </c>
      <c r="D291" s="374" t="str">
        <f>+VLOOKUP($A291,[2]DISTRIBUCIÓN!$A$8:$G$540,6,FALSE)</f>
        <v>2183333 - 1635</v>
      </c>
      <c r="E291" s="374" t="str">
        <f>+VLOOKUP($A291,[2]DISTRIBUCIÓN!$A$8:$G$540,7,FALSE)</f>
        <v>emma.ticonipa@economiayfinanzas.gob.bo</v>
      </c>
    </row>
    <row r="292" spans="1:5">
      <c r="A292" s="282">
        <v>1271</v>
      </c>
      <c r="B292" s="283" t="s">
        <v>298</v>
      </c>
      <c r="C292" s="374" t="str">
        <f>+VLOOKUP($A292,[2]DISTRIBUCIÓN!$A$8:$G$540,5,FALSE)</f>
        <v>Emma Ticonipa</v>
      </c>
      <c r="D292" s="374" t="str">
        <f>+VLOOKUP($A292,[2]DISTRIBUCIÓN!$A$8:$G$540,6,FALSE)</f>
        <v>2183333 - 1635</v>
      </c>
      <c r="E292" s="374" t="str">
        <f>+VLOOKUP($A292,[2]DISTRIBUCIÓN!$A$8:$G$540,7,FALSE)</f>
        <v>emma.ticonipa@economiayfinanzas.gob.bo</v>
      </c>
    </row>
    <row r="293" spans="1:5">
      <c r="A293" s="282">
        <v>1272</v>
      </c>
      <c r="B293" s="283" t="s">
        <v>299</v>
      </c>
      <c r="C293" s="374" t="str">
        <f>+VLOOKUP($A293,[2]DISTRIBUCIÓN!$A$8:$G$540,5,FALSE)</f>
        <v>Emma Ticonipa</v>
      </c>
      <c r="D293" s="374" t="str">
        <f>+VLOOKUP($A293,[2]DISTRIBUCIÓN!$A$8:$G$540,6,FALSE)</f>
        <v>2183333 - 1635</v>
      </c>
      <c r="E293" s="374" t="str">
        <f>+VLOOKUP($A293,[2]DISTRIBUCIÓN!$A$8:$G$540,7,FALSE)</f>
        <v>emma.ticonipa@economiayfinanzas.gob.bo</v>
      </c>
    </row>
    <row r="294" spans="1:5">
      <c r="A294" s="282">
        <v>1273</v>
      </c>
      <c r="B294" s="283" t="s">
        <v>300</v>
      </c>
      <c r="C294" s="374" t="str">
        <f>+VLOOKUP($A294,[2]DISTRIBUCIÓN!$A$8:$G$540,5,FALSE)</f>
        <v>Emma Ticonipa</v>
      </c>
      <c r="D294" s="374" t="str">
        <f>+VLOOKUP($A294,[2]DISTRIBUCIÓN!$A$8:$G$540,6,FALSE)</f>
        <v>2183333 - 1635</v>
      </c>
      <c r="E294" s="374" t="str">
        <f>+VLOOKUP($A294,[2]DISTRIBUCIÓN!$A$8:$G$540,7,FALSE)</f>
        <v>emma.ticonipa@economiayfinanzas.gob.bo</v>
      </c>
    </row>
    <row r="295" spans="1:5">
      <c r="A295" s="282">
        <v>1274</v>
      </c>
      <c r="B295" s="283" t="s">
        <v>301</v>
      </c>
      <c r="C295" s="374" t="str">
        <f>+VLOOKUP($A295,[2]DISTRIBUCIÓN!$A$8:$G$540,5,FALSE)</f>
        <v>Emma Ticonipa</v>
      </c>
      <c r="D295" s="374" t="str">
        <f>+VLOOKUP($A295,[2]DISTRIBUCIÓN!$A$8:$G$540,6,FALSE)</f>
        <v>2183333 - 1635</v>
      </c>
      <c r="E295" s="374" t="str">
        <f>+VLOOKUP($A295,[2]DISTRIBUCIÓN!$A$8:$G$540,7,FALSE)</f>
        <v>emma.ticonipa@economiayfinanzas.gob.bo</v>
      </c>
    </row>
    <row r="296" spans="1:5">
      <c r="A296" s="282">
        <v>1275</v>
      </c>
      <c r="B296" s="283" t="s">
        <v>302</v>
      </c>
      <c r="C296" s="374" t="str">
        <f>+VLOOKUP($A296,[2]DISTRIBUCIÓN!$A$8:$G$540,5,FALSE)</f>
        <v>Emma Ticonipa</v>
      </c>
      <c r="D296" s="374" t="str">
        <f>+VLOOKUP($A296,[2]DISTRIBUCIÓN!$A$8:$G$540,6,FALSE)</f>
        <v>2183333 - 1635</v>
      </c>
      <c r="E296" s="374" t="str">
        <f>+VLOOKUP($A296,[2]DISTRIBUCIÓN!$A$8:$G$540,7,FALSE)</f>
        <v>emma.ticonipa@economiayfinanzas.gob.bo</v>
      </c>
    </row>
    <row r="297" spans="1:5">
      <c r="A297" s="282">
        <v>1276</v>
      </c>
      <c r="B297" s="283" t="s">
        <v>303</v>
      </c>
      <c r="C297" s="374" t="str">
        <f>+VLOOKUP($A297,[2]DISTRIBUCIÓN!$A$8:$G$540,5,FALSE)</f>
        <v>Emma Ticonipa</v>
      </c>
      <c r="D297" s="374" t="str">
        <f>+VLOOKUP($A297,[2]DISTRIBUCIÓN!$A$8:$G$540,6,FALSE)</f>
        <v>2183333 - 1635</v>
      </c>
      <c r="E297" s="374" t="str">
        <f>+VLOOKUP($A297,[2]DISTRIBUCIÓN!$A$8:$G$540,7,FALSE)</f>
        <v>emma.ticonipa@economiayfinanzas.gob.bo</v>
      </c>
    </row>
    <row r="298" spans="1:5">
      <c r="A298" s="282">
        <v>1277</v>
      </c>
      <c r="B298" s="283" t="s">
        <v>304</v>
      </c>
      <c r="C298" s="374" t="str">
        <f>+VLOOKUP($A298,[2]DISTRIBUCIÓN!$A$8:$G$540,5,FALSE)</f>
        <v>Emma Ticonipa</v>
      </c>
      <c r="D298" s="374" t="str">
        <f>+VLOOKUP($A298,[2]DISTRIBUCIÓN!$A$8:$G$540,6,FALSE)</f>
        <v>2183333 - 1635</v>
      </c>
      <c r="E298" s="374" t="str">
        <f>+VLOOKUP($A298,[2]DISTRIBUCIÓN!$A$8:$G$540,7,FALSE)</f>
        <v>emma.ticonipa@economiayfinanzas.gob.bo</v>
      </c>
    </row>
    <row r="299" spans="1:5">
      <c r="A299" s="282">
        <v>1278</v>
      </c>
      <c r="B299" s="283" t="s">
        <v>305</v>
      </c>
      <c r="C299" s="374" t="str">
        <f>+VLOOKUP($A299,[2]DISTRIBUCIÓN!$A$8:$G$540,5,FALSE)</f>
        <v>Emma Ticonipa</v>
      </c>
      <c r="D299" s="374" t="str">
        <f>+VLOOKUP($A299,[2]DISTRIBUCIÓN!$A$8:$G$540,6,FALSE)</f>
        <v>2183333 - 1635</v>
      </c>
      <c r="E299" s="374" t="str">
        <f>+VLOOKUP($A299,[2]DISTRIBUCIÓN!$A$8:$G$540,7,FALSE)</f>
        <v>emma.ticonipa@economiayfinanzas.gob.bo</v>
      </c>
    </row>
    <row r="300" spans="1:5">
      <c r="A300" s="282">
        <v>1279</v>
      </c>
      <c r="B300" s="283" t="s">
        <v>306</v>
      </c>
      <c r="C300" s="374" t="str">
        <f>+VLOOKUP($A300,[2]DISTRIBUCIÓN!$A$8:$G$540,5,FALSE)</f>
        <v>Emma Ticonipa</v>
      </c>
      <c r="D300" s="374" t="str">
        <f>+VLOOKUP($A300,[2]DISTRIBUCIÓN!$A$8:$G$540,6,FALSE)</f>
        <v>2183333 - 1635</v>
      </c>
      <c r="E300" s="374" t="str">
        <f>+VLOOKUP($A300,[2]DISTRIBUCIÓN!$A$8:$G$540,7,FALSE)</f>
        <v>emma.ticonipa@economiayfinanzas.gob.bo</v>
      </c>
    </row>
    <row r="301" spans="1:5">
      <c r="A301" s="282">
        <v>1280</v>
      </c>
      <c r="B301" s="283" t="s">
        <v>307</v>
      </c>
      <c r="C301" s="374" t="str">
        <f>+VLOOKUP($A301,[2]DISTRIBUCIÓN!$A$8:$G$540,5,FALSE)</f>
        <v>Emma Ticonipa</v>
      </c>
      <c r="D301" s="374" t="str">
        <f>+VLOOKUP($A301,[2]DISTRIBUCIÓN!$A$8:$G$540,6,FALSE)</f>
        <v>2183333 - 1635</v>
      </c>
      <c r="E301" s="374" t="str">
        <f>+VLOOKUP($A301,[2]DISTRIBUCIÓN!$A$8:$G$540,7,FALSE)</f>
        <v>emma.ticonipa@economiayfinanzas.gob.bo</v>
      </c>
    </row>
    <row r="302" spans="1:5">
      <c r="A302" s="282">
        <v>1281</v>
      </c>
      <c r="B302" s="283" t="s">
        <v>308</v>
      </c>
      <c r="C302" s="374" t="str">
        <f>+VLOOKUP($A302,[2]DISTRIBUCIÓN!$A$8:$G$540,5,FALSE)</f>
        <v>Emma Ticonipa</v>
      </c>
      <c r="D302" s="374" t="str">
        <f>+VLOOKUP($A302,[2]DISTRIBUCIÓN!$A$8:$G$540,6,FALSE)</f>
        <v>2183333 - 1635</v>
      </c>
      <c r="E302" s="374" t="str">
        <f>+VLOOKUP($A302,[2]DISTRIBUCIÓN!$A$8:$G$540,7,FALSE)</f>
        <v>emma.ticonipa@economiayfinanzas.gob.bo</v>
      </c>
    </row>
    <row r="303" spans="1:5">
      <c r="A303" s="282">
        <v>1282</v>
      </c>
      <c r="B303" s="283" t="s">
        <v>309</v>
      </c>
      <c r="C303" s="374" t="str">
        <f>+VLOOKUP($A303,[2]DISTRIBUCIÓN!$A$8:$G$540,5,FALSE)</f>
        <v>Emma Ticonipa</v>
      </c>
      <c r="D303" s="374" t="str">
        <f>+VLOOKUP($A303,[2]DISTRIBUCIÓN!$A$8:$G$540,6,FALSE)</f>
        <v>2183333 - 1635</v>
      </c>
      <c r="E303" s="374" t="str">
        <f>+VLOOKUP($A303,[2]DISTRIBUCIÓN!$A$8:$G$540,7,FALSE)</f>
        <v>emma.ticonipa@economiayfinanzas.gob.bo</v>
      </c>
    </row>
    <row r="304" spans="1:5">
      <c r="A304" s="282">
        <v>1283</v>
      </c>
      <c r="B304" s="283" t="s">
        <v>310</v>
      </c>
      <c r="C304" s="374" t="str">
        <f>+VLOOKUP($A304,[2]DISTRIBUCIÓN!$A$8:$G$540,5,FALSE)</f>
        <v>Emma Ticonipa</v>
      </c>
      <c r="D304" s="374" t="str">
        <f>+VLOOKUP($A304,[2]DISTRIBUCIÓN!$A$8:$G$540,6,FALSE)</f>
        <v>2183333 - 1635</v>
      </c>
      <c r="E304" s="374" t="str">
        <f>+VLOOKUP($A304,[2]DISTRIBUCIÓN!$A$8:$G$540,7,FALSE)</f>
        <v>emma.ticonipa@economiayfinanzas.gob.bo</v>
      </c>
    </row>
    <row r="305" spans="1:5">
      <c r="A305" s="282">
        <v>1284</v>
      </c>
      <c r="B305" s="283" t="s">
        <v>311</v>
      </c>
      <c r="C305" s="374" t="str">
        <f>+VLOOKUP($A305,[2]DISTRIBUCIÓN!$A$8:$G$540,5,FALSE)</f>
        <v>Emma Ticonipa</v>
      </c>
      <c r="D305" s="374" t="str">
        <f>+VLOOKUP($A305,[2]DISTRIBUCIÓN!$A$8:$G$540,6,FALSE)</f>
        <v>2183333 - 1635</v>
      </c>
      <c r="E305" s="374" t="str">
        <f>+VLOOKUP($A305,[2]DISTRIBUCIÓN!$A$8:$G$540,7,FALSE)</f>
        <v>emma.ticonipa@economiayfinanzas.gob.bo</v>
      </c>
    </row>
    <row r="306" spans="1:5">
      <c r="A306" s="282">
        <v>1285</v>
      </c>
      <c r="B306" s="283" t="s">
        <v>312</v>
      </c>
      <c r="C306" s="374" t="str">
        <f>+VLOOKUP($A306,[2]DISTRIBUCIÓN!$A$8:$G$540,5,FALSE)</f>
        <v>Emma Ticonipa</v>
      </c>
      <c r="D306" s="374" t="str">
        <f>+VLOOKUP($A306,[2]DISTRIBUCIÓN!$A$8:$G$540,6,FALSE)</f>
        <v>2183333 - 1635</v>
      </c>
      <c r="E306" s="374" t="str">
        <f>+VLOOKUP($A306,[2]DISTRIBUCIÓN!$A$8:$G$540,7,FALSE)</f>
        <v>emma.ticonipa@economiayfinanzas.gob.bo</v>
      </c>
    </row>
    <row r="307" spans="1:5">
      <c r="A307" s="282">
        <v>1286</v>
      </c>
      <c r="B307" s="283" t="s">
        <v>313</v>
      </c>
      <c r="C307" s="374" t="str">
        <f>+VLOOKUP($A307,[2]DISTRIBUCIÓN!$A$8:$G$540,5,FALSE)</f>
        <v>Emma Ticonipa</v>
      </c>
      <c r="D307" s="374" t="str">
        <f>+VLOOKUP($A307,[2]DISTRIBUCIÓN!$A$8:$G$540,6,FALSE)</f>
        <v>2183333 - 1635</v>
      </c>
      <c r="E307" s="374" t="str">
        <f>+VLOOKUP($A307,[2]DISTRIBUCIÓN!$A$8:$G$540,7,FALSE)</f>
        <v>emma.ticonipa@economiayfinanzas.gob.bo</v>
      </c>
    </row>
    <row r="308" spans="1:5">
      <c r="A308" s="282">
        <v>1287</v>
      </c>
      <c r="B308" s="283" t="s">
        <v>314</v>
      </c>
      <c r="C308" s="374" t="str">
        <f>+VLOOKUP($A308,[2]DISTRIBUCIÓN!$A$8:$G$540,5,FALSE)</f>
        <v>Emma Ticonipa</v>
      </c>
      <c r="D308" s="374" t="str">
        <f>+VLOOKUP($A308,[2]DISTRIBUCIÓN!$A$8:$G$540,6,FALSE)</f>
        <v>2183333 - 1635</v>
      </c>
      <c r="E308" s="374" t="str">
        <f>+VLOOKUP($A308,[2]DISTRIBUCIÓN!$A$8:$G$540,7,FALSE)</f>
        <v>emma.ticonipa@economiayfinanzas.gob.bo</v>
      </c>
    </row>
    <row r="309" spans="1:5">
      <c r="A309" s="282">
        <v>1301</v>
      </c>
      <c r="B309" s="283" t="s">
        <v>315</v>
      </c>
      <c r="C309" s="374" t="str">
        <f>+VLOOKUP($A309,[2]DISTRIBUCIÓN!$A$8:$G$540,5,FALSE)</f>
        <v>Emma Ticonipa</v>
      </c>
      <c r="D309" s="374" t="str">
        <f>+VLOOKUP($A309,[2]DISTRIBUCIÓN!$A$8:$G$540,6,FALSE)</f>
        <v>2183333 - 1635</v>
      </c>
      <c r="E309" s="374" t="str">
        <f>+VLOOKUP($A309,[2]DISTRIBUCIÓN!$A$8:$G$540,7,FALSE)</f>
        <v>emma.ticonipa@economiayfinanzas.gob.bo</v>
      </c>
    </row>
    <row r="310" spans="1:5">
      <c r="A310" s="282">
        <v>1302</v>
      </c>
      <c r="B310" s="283" t="s">
        <v>316</v>
      </c>
      <c r="C310" s="374" t="str">
        <f>+VLOOKUP($A310,[2]DISTRIBUCIÓN!$A$8:$G$540,5,FALSE)</f>
        <v>Emma Ticonipa</v>
      </c>
      <c r="D310" s="374" t="str">
        <f>+VLOOKUP($A310,[2]DISTRIBUCIÓN!$A$8:$G$540,6,FALSE)</f>
        <v>2183333 - 1635</v>
      </c>
      <c r="E310" s="374" t="str">
        <f>+VLOOKUP($A310,[2]DISTRIBUCIÓN!$A$8:$G$540,7,FALSE)</f>
        <v>emma.ticonipa@economiayfinanzas.gob.bo</v>
      </c>
    </row>
    <row r="311" spans="1:5">
      <c r="A311" s="282">
        <v>1303</v>
      </c>
      <c r="B311" s="283" t="s">
        <v>317</v>
      </c>
      <c r="C311" s="374" t="str">
        <f>+VLOOKUP($A311,[2]DISTRIBUCIÓN!$A$8:$G$540,5,FALSE)</f>
        <v>Emma Ticonipa</v>
      </c>
      <c r="D311" s="374" t="str">
        <f>+VLOOKUP($A311,[2]DISTRIBUCIÓN!$A$8:$G$540,6,FALSE)</f>
        <v>2183333 - 1635</v>
      </c>
      <c r="E311" s="374" t="str">
        <f>+VLOOKUP($A311,[2]DISTRIBUCIÓN!$A$8:$G$540,7,FALSE)</f>
        <v>emma.ticonipa@economiayfinanzas.gob.bo</v>
      </c>
    </row>
    <row r="312" spans="1:5">
      <c r="A312" s="282">
        <v>1304</v>
      </c>
      <c r="B312" s="283" t="s">
        <v>318</v>
      </c>
      <c r="C312" s="374" t="str">
        <f>+VLOOKUP($A312,[2]DISTRIBUCIÓN!$A$8:$G$540,5,FALSE)</f>
        <v>Emma Ticonipa</v>
      </c>
      <c r="D312" s="374" t="str">
        <f>+VLOOKUP($A312,[2]DISTRIBUCIÓN!$A$8:$G$540,6,FALSE)</f>
        <v>2183333 - 1635</v>
      </c>
      <c r="E312" s="374" t="str">
        <f>+VLOOKUP($A312,[2]DISTRIBUCIÓN!$A$8:$G$540,7,FALSE)</f>
        <v>emma.ticonipa@economiayfinanzas.gob.bo</v>
      </c>
    </row>
    <row r="313" spans="1:5">
      <c r="A313" s="282">
        <v>1305</v>
      </c>
      <c r="B313" s="283" t="s">
        <v>319</v>
      </c>
      <c r="C313" s="374" t="str">
        <f>+VLOOKUP($A313,[2]DISTRIBUCIÓN!$A$8:$G$540,5,FALSE)</f>
        <v>Emma Ticonipa</v>
      </c>
      <c r="D313" s="374" t="str">
        <f>+VLOOKUP($A313,[2]DISTRIBUCIÓN!$A$8:$G$540,6,FALSE)</f>
        <v>2183333 - 1635</v>
      </c>
      <c r="E313" s="374" t="str">
        <f>+VLOOKUP($A313,[2]DISTRIBUCIÓN!$A$8:$G$540,7,FALSE)</f>
        <v>emma.ticonipa@economiayfinanzas.gob.bo</v>
      </c>
    </row>
    <row r="314" spans="1:5">
      <c r="A314" s="282">
        <v>1306</v>
      </c>
      <c r="B314" s="283" t="s">
        <v>320</v>
      </c>
      <c r="C314" s="374" t="str">
        <f>+VLOOKUP($A314,[2]DISTRIBUCIÓN!$A$8:$G$540,5,FALSE)</f>
        <v>Emma Ticonipa</v>
      </c>
      <c r="D314" s="374" t="str">
        <f>+VLOOKUP($A314,[2]DISTRIBUCIÓN!$A$8:$G$540,6,FALSE)</f>
        <v>2183333 - 1635</v>
      </c>
      <c r="E314" s="374" t="str">
        <f>+VLOOKUP($A314,[2]DISTRIBUCIÓN!$A$8:$G$540,7,FALSE)</f>
        <v>emma.ticonipa@economiayfinanzas.gob.bo</v>
      </c>
    </row>
    <row r="315" spans="1:5">
      <c r="A315" s="282">
        <v>1307</v>
      </c>
      <c r="B315" s="283" t="s">
        <v>321</v>
      </c>
      <c r="C315" s="374" t="str">
        <f>+VLOOKUP($A315,[2]DISTRIBUCIÓN!$A$8:$G$540,5,FALSE)</f>
        <v>Emma Ticonipa</v>
      </c>
      <c r="D315" s="374" t="str">
        <f>+VLOOKUP($A315,[2]DISTRIBUCIÓN!$A$8:$G$540,6,FALSE)</f>
        <v>2183333 - 1635</v>
      </c>
      <c r="E315" s="374" t="str">
        <f>+VLOOKUP($A315,[2]DISTRIBUCIÓN!$A$8:$G$540,7,FALSE)</f>
        <v>emma.ticonipa@economiayfinanzas.gob.bo</v>
      </c>
    </row>
    <row r="316" spans="1:5">
      <c r="A316" s="282">
        <v>1308</v>
      </c>
      <c r="B316" s="283" t="s">
        <v>322</v>
      </c>
      <c r="C316" s="374" t="str">
        <f>+VLOOKUP($A316,[2]DISTRIBUCIÓN!$A$8:$G$540,5,FALSE)</f>
        <v>Emma Ticonipa</v>
      </c>
      <c r="D316" s="374" t="str">
        <f>+VLOOKUP($A316,[2]DISTRIBUCIÓN!$A$8:$G$540,6,FALSE)</f>
        <v>2183333 - 1635</v>
      </c>
      <c r="E316" s="374" t="str">
        <f>+VLOOKUP($A316,[2]DISTRIBUCIÓN!$A$8:$G$540,7,FALSE)</f>
        <v>emma.ticonipa@economiayfinanzas.gob.bo</v>
      </c>
    </row>
    <row r="317" spans="1:5">
      <c r="A317" s="282">
        <v>1309</v>
      </c>
      <c r="B317" s="283" t="s">
        <v>323</v>
      </c>
      <c r="C317" s="374" t="str">
        <f>+VLOOKUP($A317,[2]DISTRIBUCIÓN!$A$8:$G$540,5,FALSE)</f>
        <v>Emma Ticonipa</v>
      </c>
      <c r="D317" s="374" t="str">
        <f>+VLOOKUP($A317,[2]DISTRIBUCIÓN!$A$8:$G$540,6,FALSE)</f>
        <v>2183333 - 1635</v>
      </c>
      <c r="E317" s="374" t="str">
        <f>+VLOOKUP($A317,[2]DISTRIBUCIÓN!$A$8:$G$540,7,FALSE)</f>
        <v>emma.ticonipa@economiayfinanzas.gob.bo</v>
      </c>
    </row>
    <row r="318" spans="1:5">
      <c r="A318" s="282">
        <v>1310</v>
      </c>
      <c r="B318" s="283" t="s">
        <v>324</v>
      </c>
      <c r="C318" s="374" t="str">
        <f>+VLOOKUP($A318,[2]DISTRIBUCIÓN!$A$8:$G$540,5,FALSE)</f>
        <v>Emma Ticonipa</v>
      </c>
      <c r="D318" s="374" t="str">
        <f>+VLOOKUP($A318,[2]DISTRIBUCIÓN!$A$8:$G$540,6,FALSE)</f>
        <v>2183333 - 1635</v>
      </c>
      <c r="E318" s="374" t="str">
        <f>+VLOOKUP($A318,[2]DISTRIBUCIÓN!$A$8:$G$540,7,FALSE)</f>
        <v>emma.ticonipa@economiayfinanzas.gob.bo</v>
      </c>
    </row>
    <row r="319" spans="1:5">
      <c r="A319" s="282">
        <v>1311</v>
      </c>
      <c r="B319" s="283" t="s">
        <v>325</v>
      </c>
      <c r="C319" s="374" t="str">
        <f>+VLOOKUP($A319,[2]DISTRIBUCIÓN!$A$8:$G$540,5,FALSE)</f>
        <v>Emma Ticonipa</v>
      </c>
      <c r="D319" s="374" t="str">
        <f>+VLOOKUP($A319,[2]DISTRIBUCIÓN!$A$8:$G$540,6,FALSE)</f>
        <v>2183333 - 1635</v>
      </c>
      <c r="E319" s="374" t="str">
        <f>+VLOOKUP($A319,[2]DISTRIBUCIÓN!$A$8:$G$540,7,FALSE)</f>
        <v>emma.ticonipa@economiayfinanzas.gob.bo</v>
      </c>
    </row>
    <row r="320" spans="1:5">
      <c r="A320" s="282">
        <v>1312</v>
      </c>
      <c r="B320" s="283" t="s">
        <v>326</v>
      </c>
      <c r="C320" s="374" t="str">
        <f>+VLOOKUP($A320,[2]DISTRIBUCIÓN!$A$8:$G$540,5,FALSE)</f>
        <v>Emma Ticonipa</v>
      </c>
      <c r="D320" s="374" t="str">
        <f>+VLOOKUP($A320,[2]DISTRIBUCIÓN!$A$8:$G$540,6,FALSE)</f>
        <v>2183333 - 1635</v>
      </c>
      <c r="E320" s="374" t="str">
        <f>+VLOOKUP($A320,[2]DISTRIBUCIÓN!$A$8:$G$540,7,FALSE)</f>
        <v>emma.ticonipa@economiayfinanzas.gob.bo</v>
      </c>
    </row>
    <row r="321" spans="1:5">
      <c r="A321" s="282">
        <v>1313</v>
      </c>
      <c r="B321" s="283" t="s">
        <v>327</v>
      </c>
      <c r="C321" s="374" t="str">
        <f>+VLOOKUP($A321,[2]DISTRIBUCIÓN!$A$8:$G$540,5,FALSE)</f>
        <v>Emma Ticonipa</v>
      </c>
      <c r="D321" s="374" t="str">
        <f>+VLOOKUP($A321,[2]DISTRIBUCIÓN!$A$8:$G$540,6,FALSE)</f>
        <v>2183333 - 1635</v>
      </c>
      <c r="E321" s="374" t="str">
        <f>+VLOOKUP($A321,[2]DISTRIBUCIÓN!$A$8:$G$540,7,FALSE)</f>
        <v>emma.ticonipa@economiayfinanzas.gob.bo</v>
      </c>
    </row>
    <row r="322" spans="1:5">
      <c r="A322" s="282">
        <v>1314</v>
      </c>
      <c r="B322" s="283" t="s">
        <v>328</v>
      </c>
      <c r="C322" s="374" t="str">
        <f>+VLOOKUP($A322,[2]DISTRIBUCIÓN!$A$8:$G$540,5,FALSE)</f>
        <v>Emma Ticonipa</v>
      </c>
      <c r="D322" s="374" t="str">
        <f>+VLOOKUP($A322,[2]DISTRIBUCIÓN!$A$8:$G$540,6,FALSE)</f>
        <v>2183333 - 1635</v>
      </c>
      <c r="E322" s="374" t="str">
        <f>+VLOOKUP($A322,[2]DISTRIBUCIÓN!$A$8:$G$540,7,FALSE)</f>
        <v>emma.ticonipa@economiayfinanzas.gob.bo</v>
      </c>
    </row>
    <row r="323" spans="1:5">
      <c r="A323" s="282">
        <v>1315</v>
      </c>
      <c r="B323" s="283" t="s">
        <v>329</v>
      </c>
      <c r="C323" s="374" t="str">
        <f>+VLOOKUP($A323,[2]DISTRIBUCIÓN!$A$8:$G$540,5,FALSE)</f>
        <v>Emma Ticonipa</v>
      </c>
      <c r="D323" s="374" t="str">
        <f>+VLOOKUP($A323,[2]DISTRIBUCIÓN!$A$8:$G$540,6,FALSE)</f>
        <v>2183333 - 1635</v>
      </c>
      <c r="E323" s="374" t="str">
        <f>+VLOOKUP($A323,[2]DISTRIBUCIÓN!$A$8:$G$540,7,FALSE)</f>
        <v>emma.ticonipa@economiayfinanzas.gob.bo</v>
      </c>
    </row>
    <row r="324" spans="1:5">
      <c r="A324" s="282">
        <v>1316</v>
      </c>
      <c r="B324" s="283" t="s">
        <v>330</v>
      </c>
      <c r="C324" s="374" t="str">
        <f>+VLOOKUP($A324,[2]DISTRIBUCIÓN!$A$8:$G$540,5,FALSE)</f>
        <v>Emma Ticonipa</v>
      </c>
      <c r="D324" s="374" t="str">
        <f>+VLOOKUP($A324,[2]DISTRIBUCIÓN!$A$8:$G$540,6,FALSE)</f>
        <v>2183333 - 1635</v>
      </c>
      <c r="E324" s="374" t="str">
        <f>+VLOOKUP($A324,[2]DISTRIBUCIÓN!$A$8:$G$540,7,FALSE)</f>
        <v>emma.ticonipa@economiayfinanzas.gob.bo</v>
      </c>
    </row>
    <row r="325" spans="1:5">
      <c r="A325" s="282">
        <v>1317</v>
      </c>
      <c r="B325" s="283" t="s">
        <v>331</v>
      </c>
      <c r="C325" s="374" t="str">
        <f>+VLOOKUP($A325,[2]DISTRIBUCIÓN!$A$8:$G$540,5,FALSE)</f>
        <v>Emma Ticonipa</v>
      </c>
      <c r="D325" s="374" t="str">
        <f>+VLOOKUP($A325,[2]DISTRIBUCIÓN!$A$8:$G$540,6,FALSE)</f>
        <v>2183333 - 1635</v>
      </c>
      <c r="E325" s="374" t="str">
        <f>+VLOOKUP($A325,[2]DISTRIBUCIÓN!$A$8:$G$540,7,FALSE)</f>
        <v>emma.ticonipa@economiayfinanzas.gob.bo</v>
      </c>
    </row>
    <row r="326" spans="1:5">
      <c r="A326" s="282">
        <v>1318</v>
      </c>
      <c r="B326" s="283" t="s">
        <v>332</v>
      </c>
      <c r="C326" s="374" t="str">
        <f>+VLOOKUP($A326,[2]DISTRIBUCIÓN!$A$8:$G$540,5,FALSE)</f>
        <v>Emma Ticonipa</v>
      </c>
      <c r="D326" s="374" t="str">
        <f>+VLOOKUP($A326,[2]DISTRIBUCIÓN!$A$8:$G$540,6,FALSE)</f>
        <v>2183333 - 1635</v>
      </c>
      <c r="E326" s="374" t="str">
        <f>+VLOOKUP($A326,[2]DISTRIBUCIÓN!$A$8:$G$540,7,FALSE)</f>
        <v>emma.ticonipa@economiayfinanzas.gob.bo</v>
      </c>
    </row>
    <row r="327" spans="1:5">
      <c r="A327" s="282">
        <v>1319</v>
      </c>
      <c r="B327" s="283" t="s">
        <v>333</v>
      </c>
      <c r="C327" s="374" t="str">
        <f>+VLOOKUP($A327,[2]DISTRIBUCIÓN!$A$8:$G$540,5,FALSE)</f>
        <v>Emma Ticonipa</v>
      </c>
      <c r="D327" s="374" t="str">
        <f>+VLOOKUP($A327,[2]DISTRIBUCIÓN!$A$8:$G$540,6,FALSE)</f>
        <v>2183333 - 1635</v>
      </c>
      <c r="E327" s="374" t="str">
        <f>+VLOOKUP($A327,[2]DISTRIBUCIÓN!$A$8:$G$540,7,FALSE)</f>
        <v>emma.ticonipa@economiayfinanzas.gob.bo</v>
      </c>
    </row>
    <row r="328" spans="1:5">
      <c r="A328" s="282">
        <v>1320</v>
      </c>
      <c r="B328" s="283" t="s">
        <v>334</v>
      </c>
      <c r="C328" s="374" t="str">
        <f>+VLOOKUP($A328,[2]DISTRIBUCIÓN!$A$8:$G$540,5,FALSE)</f>
        <v>Emma Ticonipa</v>
      </c>
      <c r="D328" s="374" t="str">
        <f>+VLOOKUP($A328,[2]DISTRIBUCIÓN!$A$8:$G$540,6,FALSE)</f>
        <v>2183333 - 1635</v>
      </c>
      <c r="E328" s="374" t="str">
        <f>+VLOOKUP($A328,[2]DISTRIBUCIÓN!$A$8:$G$540,7,FALSE)</f>
        <v>emma.ticonipa@economiayfinanzas.gob.bo</v>
      </c>
    </row>
    <row r="329" spans="1:5">
      <c r="A329" s="282">
        <v>1321</v>
      </c>
      <c r="B329" s="283" t="s">
        <v>335</v>
      </c>
      <c r="C329" s="374" t="str">
        <f>+VLOOKUP($A329,[2]DISTRIBUCIÓN!$A$8:$G$540,5,FALSE)</f>
        <v>Emma Ticonipa</v>
      </c>
      <c r="D329" s="374" t="str">
        <f>+VLOOKUP($A329,[2]DISTRIBUCIÓN!$A$8:$G$540,6,FALSE)</f>
        <v>2183333 - 1635</v>
      </c>
      <c r="E329" s="374" t="str">
        <f>+VLOOKUP($A329,[2]DISTRIBUCIÓN!$A$8:$G$540,7,FALSE)</f>
        <v>emma.ticonipa@economiayfinanzas.gob.bo</v>
      </c>
    </row>
    <row r="330" spans="1:5">
      <c r="A330" s="282">
        <v>1322</v>
      </c>
      <c r="B330" s="283" t="s">
        <v>336</v>
      </c>
      <c r="C330" s="374" t="str">
        <f>+VLOOKUP($A330,[2]DISTRIBUCIÓN!$A$8:$G$540,5,FALSE)</f>
        <v>Emma Ticonipa</v>
      </c>
      <c r="D330" s="374" t="str">
        <f>+VLOOKUP($A330,[2]DISTRIBUCIÓN!$A$8:$G$540,6,FALSE)</f>
        <v>2183333 - 1635</v>
      </c>
      <c r="E330" s="374" t="str">
        <f>+VLOOKUP($A330,[2]DISTRIBUCIÓN!$A$8:$G$540,7,FALSE)</f>
        <v>emma.ticonipa@economiayfinanzas.gob.bo</v>
      </c>
    </row>
    <row r="331" spans="1:5">
      <c r="A331" s="282">
        <v>1323</v>
      </c>
      <c r="B331" s="283" t="s">
        <v>337</v>
      </c>
      <c r="C331" s="374" t="str">
        <f>+VLOOKUP($A331,[2]DISTRIBUCIÓN!$A$8:$G$540,5,FALSE)</f>
        <v>Emma Ticonipa</v>
      </c>
      <c r="D331" s="374" t="str">
        <f>+VLOOKUP($A331,[2]DISTRIBUCIÓN!$A$8:$G$540,6,FALSE)</f>
        <v>2183333 - 1635</v>
      </c>
      <c r="E331" s="374" t="str">
        <f>+VLOOKUP($A331,[2]DISTRIBUCIÓN!$A$8:$G$540,7,FALSE)</f>
        <v>emma.ticonipa@economiayfinanzas.gob.bo</v>
      </c>
    </row>
    <row r="332" spans="1:5">
      <c r="A332" s="282">
        <v>1324</v>
      </c>
      <c r="B332" s="283" t="s">
        <v>338</v>
      </c>
      <c r="C332" s="374" t="str">
        <f>+VLOOKUP($A332,[2]DISTRIBUCIÓN!$A$8:$G$540,5,FALSE)</f>
        <v>Emma Ticonipa</v>
      </c>
      <c r="D332" s="374" t="str">
        <f>+VLOOKUP($A332,[2]DISTRIBUCIÓN!$A$8:$G$540,6,FALSE)</f>
        <v>2183333 - 1635</v>
      </c>
      <c r="E332" s="374" t="str">
        <f>+VLOOKUP($A332,[2]DISTRIBUCIÓN!$A$8:$G$540,7,FALSE)</f>
        <v>emma.ticonipa@economiayfinanzas.gob.bo</v>
      </c>
    </row>
    <row r="333" spans="1:5">
      <c r="A333" s="282">
        <v>1325</v>
      </c>
      <c r="B333" s="283" t="s">
        <v>339</v>
      </c>
      <c r="C333" s="374" t="str">
        <f>+VLOOKUP($A333,[2]DISTRIBUCIÓN!$A$8:$G$540,5,FALSE)</f>
        <v>Emma Ticonipa</v>
      </c>
      <c r="D333" s="374" t="str">
        <f>+VLOOKUP($A333,[2]DISTRIBUCIÓN!$A$8:$G$540,6,FALSE)</f>
        <v>2183333 - 1635</v>
      </c>
      <c r="E333" s="374" t="str">
        <f>+VLOOKUP($A333,[2]DISTRIBUCIÓN!$A$8:$G$540,7,FALSE)</f>
        <v>emma.ticonipa@economiayfinanzas.gob.bo</v>
      </c>
    </row>
    <row r="334" spans="1:5">
      <c r="A334" s="282">
        <v>1326</v>
      </c>
      <c r="B334" s="283" t="s">
        <v>340</v>
      </c>
      <c r="C334" s="374" t="str">
        <f>+VLOOKUP($A334,[2]DISTRIBUCIÓN!$A$8:$G$540,5,FALSE)</f>
        <v>Emma Ticonipa</v>
      </c>
      <c r="D334" s="374" t="str">
        <f>+VLOOKUP($A334,[2]DISTRIBUCIÓN!$A$8:$G$540,6,FALSE)</f>
        <v>2183333 - 1635</v>
      </c>
      <c r="E334" s="374" t="str">
        <f>+VLOOKUP($A334,[2]DISTRIBUCIÓN!$A$8:$G$540,7,FALSE)</f>
        <v>emma.ticonipa@economiayfinanzas.gob.bo</v>
      </c>
    </row>
    <row r="335" spans="1:5">
      <c r="A335" s="282">
        <v>1327</v>
      </c>
      <c r="B335" s="283" t="s">
        <v>341</v>
      </c>
      <c r="C335" s="374" t="str">
        <f>+VLOOKUP($A335,[2]DISTRIBUCIÓN!$A$8:$G$540,5,FALSE)</f>
        <v>Emma Ticonipa</v>
      </c>
      <c r="D335" s="374" t="str">
        <f>+VLOOKUP($A335,[2]DISTRIBUCIÓN!$A$8:$G$540,6,FALSE)</f>
        <v>2183333 - 1635</v>
      </c>
      <c r="E335" s="374" t="str">
        <f>+VLOOKUP($A335,[2]DISTRIBUCIÓN!$A$8:$G$540,7,FALSE)</f>
        <v>emma.ticonipa@economiayfinanzas.gob.bo</v>
      </c>
    </row>
    <row r="336" spans="1:5">
      <c r="A336" s="282">
        <v>1328</v>
      </c>
      <c r="B336" s="283" t="s">
        <v>342</v>
      </c>
      <c r="C336" s="374" t="str">
        <f>+VLOOKUP($A336,[2]DISTRIBUCIÓN!$A$8:$G$540,5,FALSE)</f>
        <v>Emma Ticonipa</v>
      </c>
      <c r="D336" s="374" t="str">
        <f>+VLOOKUP($A336,[2]DISTRIBUCIÓN!$A$8:$G$540,6,FALSE)</f>
        <v>2183333 - 1635</v>
      </c>
      <c r="E336" s="374" t="str">
        <f>+VLOOKUP($A336,[2]DISTRIBUCIÓN!$A$8:$G$540,7,FALSE)</f>
        <v>emma.ticonipa@economiayfinanzas.gob.bo</v>
      </c>
    </row>
    <row r="337" spans="1:5">
      <c r="A337" s="282">
        <v>1329</v>
      </c>
      <c r="B337" s="283" t="s">
        <v>343</v>
      </c>
      <c r="C337" s="374" t="str">
        <f>+VLOOKUP($A337,[2]DISTRIBUCIÓN!$A$8:$G$540,5,FALSE)</f>
        <v>Emma Ticonipa</v>
      </c>
      <c r="D337" s="374" t="str">
        <f>+VLOOKUP($A337,[2]DISTRIBUCIÓN!$A$8:$G$540,6,FALSE)</f>
        <v>2183333 - 1635</v>
      </c>
      <c r="E337" s="374" t="str">
        <f>+VLOOKUP($A337,[2]DISTRIBUCIÓN!$A$8:$G$540,7,FALSE)</f>
        <v>emma.ticonipa@economiayfinanzas.gob.bo</v>
      </c>
    </row>
    <row r="338" spans="1:5">
      <c r="A338" s="282">
        <v>1330</v>
      </c>
      <c r="B338" s="283" t="s">
        <v>344</v>
      </c>
      <c r="C338" s="374" t="str">
        <f>+VLOOKUP($A338,[2]DISTRIBUCIÓN!$A$8:$G$540,5,FALSE)</f>
        <v>Emma Ticonipa</v>
      </c>
      <c r="D338" s="374" t="str">
        <f>+VLOOKUP($A338,[2]DISTRIBUCIÓN!$A$8:$G$540,6,FALSE)</f>
        <v>2183333 - 1635</v>
      </c>
      <c r="E338" s="374" t="str">
        <f>+VLOOKUP($A338,[2]DISTRIBUCIÓN!$A$8:$G$540,7,FALSE)</f>
        <v>emma.ticonipa@economiayfinanzas.gob.bo</v>
      </c>
    </row>
    <row r="339" spans="1:5">
      <c r="A339" s="282">
        <v>1331</v>
      </c>
      <c r="B339" s="283" t="s">
        <v>345</v>
      </c>
      <c r="C339" s="374" t="str">
        <f>+VLOOKUP($A339,[2]DISTRIBUCIÓN!$A$8:$G$540,5,FALSE)</f>
        <v>Emma Ticonipa</v>
      </c>
      <c r="D339" s="374" t="str">
        <f>+VLOOKUP($A339,[2]DISTRIBUCIÓN!$A$8:$G$540,6,FALSE)</f>
        <v>2183333 - 1635</v>
      </c>
      <c r="E339" s="374" t="str">
        <f>+VLOOKUP($A339,[2]DISTRIBUCIÓN!$A$8:$G$540,7,FALSE)</f>
        <v>emma.ticonipa@economiayfinanzas.gob.bo</v>
      </c>
    </row>
    <row r="340" spans="1:5">
      <c r="A340" s="282">
        <v>1332</v>
      </c>
      <c r="B340" s="283" t="s">
        <v>346</v>
      </c>
      <c r="C340" s="374" t="str">
        <f>+VLOOKUP($A340,[2]DISTRIBUCIÓN!$A$8:$G$540,5,FALSE)</f>
        <v>Emma Ticonipa</v>
      </c>
      <c r="D340" s="374" t="str">
        <f>+VLOOKUP($A340,[2]DISTRIBUCIÓN!$A$8:$G$540,6,FALSE)</f>
        <v>2183333 - 1635</v>
      </c>
      <c r="E340" s="374" t="str">
        <f>+VLOOKUP($A340,[2]DISTRIBUCIÓN!$A$8:$G$540,7,FALSE)</f>
        <v>emma.ticonipa@economiayfinanzas.gob.bo</v>
      </c>
    </row>
    <row r="341" spans="1:5">
      <c r="A341" s="282">
        <v>1333</v>
      </c>
      <c r="B341" s="283" t="s">
        <v>347</v>
      </c>
      <c r="C341" s="374" t="str">
        <f>+VLOOKUP($A341,[2]DISTRIBUCIÓN!$A$8:$G$540,5,FALSE)</f>
        <v>Emma Ticonipa</v>
      </c>
      <c r="D341" s="374" t="str">
        <f>+VLOOKUP($A341,[2]DISTRIBUCIÓN!$A$8:$G$540,6,FALSE)</f>
        <v>2183333 - 1635</v>
      </c>
      <c r="E341" s="374" t="str">
        <f>+VLOOKUP($A341,[2]DISTRIBUCIÓN!$A$8:$G$540,7,FALSE)</f>
        <v>emma.ticonipa@economiayfinanzas.gob.bo</v>
      </c>
    </row>
    <row r="342" spans="1:5">
      <c r="A342" s="282">
        <v>1334</v>
      </c>
      <c r="B342" s="283" t="s">
        <v>348</v>
      </c>
      <c r="C342" s="374" t="str">
        <f>+VLOOKUP($A342,[2]DISTRIBUCIÓN!$A$8:$G$540,5,FALSE)</f>
        <v>Emma Ticonipa</v>
      </c>
      <c r="D342" s="374" t="str">
        <f>+VLOOKUP($A342,[2]DISTRIBUCIÓN!$A$8:$G$540,6,FALSE)</f>
        <v>2183333 - 1635</v>
      </c>
      <c r="E342" s="374" t="str">
        <f>+VLOOKUP($A342,[2]DISTRIBUCIÓN!$A$8:$G$540,7,FALSE)</f>
        <v>emma.ticonipa@economiayfinanzas.gob.bo</v>
      </c>
    </row>
    <row r="343" spans="1:5">
      <c r="A343" s="282">
        <v>1335</v>
      </c>
      <c r="B343" s="283" t="s">
        <v>349</v>
      </c>
      <c r="C343" s="374" t="str">
        <f>+VLOOKUP($A343,[2]DISTRIBUCIÓN!$A$8:$G$540,5,FALSE)</f>
        <v>Emma Ticonipa</v>
      </c>
      <c r="D343" s="374" t="str">
        <f>+VLOOKUP($A343,[2]DISTRIBUCIÓN!$A$8:$G$540,6,FALSE)</f>
        <v>2183333 - 1635</v>
      </c>
      <c r="E343" s="374" t="str">
        <f>+VLOOKUP($A343,[2]DISTRIBUCIÓN!$A$8:$G$540,7,FALSE)</f>
        <v>emma.ticonipa@economiayfinanzas.gob.bo</v>
      </c>
    </row>
    <row r="344" spans="1:5">
      <c r="A344" s="282">
        <v>1336</v>
      </c>
      <c r="B344" s="283" t="s">
        <v>350</v>
      </c>
      <c r="C344" s="374" t="str">
        <f>+VLOOKUP($A344,[2]DISTRIBUCIÓN!$A$8:$G$540,5,FALSE)</f>
        <v>Emma Ticonipa</v>
      </c>
      <c r="D344" s="374" t="str">
        <f>+VLOOKUP($A344,[2]DISTRIBUCIÓN!$A$8:$G$540,6,FALSE)</f>
        <v>2183333 - 1635</v>
      </c>
      <c r="E344" s="374" t="str">
        <f>+VLOOKUP($A344,[2]DISTRIBUCIÓN!$A$8:$G$540,7,FALSE)</f>
        <v>emma.ticonipa@economiayfinanzas.gob.bo</v>
      </c>
    </row>
    <row r="345" spans="1:5">
      <c r="A345" s="282">
        <v>1337</v>
      </c>
      <c r="B345" s="283" t="s">
        <v>351</v>
      </c>
      <c r="C345" s="374" t="str">
        <f>+VLOOKUP($A345,[2]DISTRIBUCIÓN!$A$8:$G$540,5,FALSE)</f>
        <v>Emma Ticonipa</v>
      </c>
      <c r="D345" s="374" t="str">
        <f>+VLOOKUP($A345,[2]DISTRIBUCIÓN!$A$8:$G$540,6,FALSE)</f>
        <v>2183333 - 1635</v>
      </c>
      <c r="E345" s="374" t="str">
        <f>+VLOOKUP($A345,[2]DISTRIBUCIÓN!$A$8:$G$540,7,FALSE)</f>
        <v>emma.ticonipa@economiayfinanzas.gob.bo</v>
      </c>
    </row>
    <row r="346" spans="1:5">
      <c r="A346" s="282">
        <v>1338</v>
      </c>
      <c r="B346" s="283" t="s">
        <v>352</v>
      </c>
      <c r="C346" s="374" t="str">
        <f>+VLOOKUP($A346,[2]DISTRIBUCIÓN!$A$8:$G$540,5,FALSE)</f>
        <v>Emma Ticonipa</v>
      </c>
      <c r="D346" s="374" t="str">
        <f>+VLOOKUP($A346,[2]DISTRIBUCIÓN!$A$8:$G$540,6,FALSE)</f>
        <v>2183333 - 1635</v>
      </c>
      <c r="E346" s="374" t="str">
        <f>+VLOOKUP($A346,[2]DISTRIBUCIÓN!$A$8:$G$540,7,FALSE)</f>
        <v>emma.ticonipa@economiayfinanzas.gob.bo</v>
      </c>
    </row>
    <row r="347" spans="1:5">
      <c r="A347" s="282">
        <v>1339</v>
      </c>
      <c r="B347" s="283" t="s">
        <v>353</v>
      </c>
      <c r="C347" s="374" t="str">
        <f>+VLOOKUP($A347,[2]DISTRIBUCIÓN!$A$8:$G$540,5,FALSE)</f>
        <v>Emma Ticonipa</v>
      </c>
      <c r="D347" s="374" t="str">
        <f>+VLOOKUP($A347,[2]DISTRIBUCIÓN!$A$8:$G$540,6,FALSE)</f>
        <v>2183333 - 1635</v>
      </c>
      <c r="E347" s="374" t="str">
        <f>+VLOOKUP($A347,[2]DISTRIBUCIÓN!$A$8:$G$540,7,FALSE)</f>
        <v>emma.ticonipa@economiayfinanzas.gob.bo</v>
      </c>
    </row>
    <row r="348" spans="1:5">
      <c r="A348" s="282">
        <v>1340</v>
      </c>
      <c r="B348" s="283" t="s">
        <v>354</v>
      </c>
      <c r="C348" s="374" t="str">
        <f>+VLOOKUP($A348,[2]DISTRIBUCIÓN!$A$8:$G$540,5,FALSE)</f>
        <v>Emma Ticonipa</v>
      </c>
      <c r="D348" s="374" t="str">
        <f>+VLOOKUP($A348,[2]DISTRIBUCIÓN!$A$8:$G$540,6,FALSE)</f>
        <v>2183333 - 1635</v>
      </c>
      <c r="E348" s="374" t="str">
        <f>+VLOOKUP($A348,[2]DISTRIBUCIÓN!$A$8:$G$540,7,FALSE)</f>
        <v>emma.ticonipa@economiayfinanzas.gob.bo</v>
      </c>
    </row>
    <row r="349" spans="1:5">
      <c r="A349" s="282">
        <v>1341</v>
      </c>
      <c r="B349" s="283" t="s">
        <v>355</v>
      </c>
      <c r="C349" s="374" t="str">
        <f>+VLOOKUP($A349,[2]DISTRIBUCIÓN!$A$8:$G$540,5,FALSE)</f>
        <v>Emma Ticonipa</v>
      </c>
      <c r="D349" s="374" t="str">
        <f>+VLOOKUP($A349,[2]DISTRIBUCIÓN!$A$8:$G$540,6,FALSE)</f>
        <v>2183333 - 1635</v>
      </c>
      <c r="E349" s="374" t="str">
        <f>+VLOOKUP($A349,[2]DISTRIBUCIÓN!$A$8:$G$540,7,FALSE)</f>
        <v>emma.ticonipa@economiayfinanzas.gob.bo</v>
      </c>
    </row>
    <row r="350" spans="1:5">
      <c r="A350" s="282">
        <v>1342</v>
      </c>
      <c r="B350" s="283" t="s">
        <v>356</v>
      </c>
      <c r="C350" s="374" t="str">
        <f>+VLOOKUP($A350,[2]DISTRIBUCIÓN!$A$8:$G$540,5,FALSE)</f>
        <v>Emma Ticonipa</v>
      </c>
      <c r="D350" s="374" t="str">
        <f>+VLOOKUP($A350,[2]DISTRIBUCIÓN!$A$8:$G$540,6,FALSE)</f>
        <v>2183333 - 1635</v>
      </c>
      <c r="E350" s="374" t="str">
        <f>+VLOOKUP($A350,[2]DISTRIBUCIÓN!$A$8:$G$540,7,FALSE)</f>
        <v>emma.ticonipa@economiayfinanzas.gob.bo</v>
      </c>
    </row>
    <row r="351" spans="1:5">
      <c r="A351" s="282">
        <v>1343</v>
      </c>
      <c r="B351" s="283" t="s">
        <v>357</v>
      </c>
      <c r="C351" s="374" t="str">
        <f>+VLOOKUP($A351,[2]DISTRIBUCIÓN!$A$8:$G$540,5,FALSE)</f>
        <v>Emma Ticonipa</v>
      </c>
      <c r="D351" s="374" t="str">
        <f>+VLOOKUP($A351,[2]DISTRIBUCIÓN!$A$8:$G$540,6,FALSE)</f>
        <v>2183333 - 1635</v>
      </c>
      <c r="E351" s="374" t="str">
        <f>+VLOOKUP($A351,[2]DISTRIBUCIÓN!$A$8:$G$540,7,FALSE)</f>
        <v>emma.ticonipa@economiayfinanzas.gob.bo</v>
      </c>
    </row>
    <row r="352" spans="1:5">
      <c r="A352" s="282">
        <v>1344</v>
      </c>
      <c r="B352" s="283" t="s">
        <v>358</v>
      </c>
      <c r="C352" s="374" t="str">
        <f>+VLOOKUP($A352,[2]DISTRIBUCIÓN!$A$8:$G$540,5,FALSE)</f>
        <v>Emma Ticonipa</v>
      </c>
      <c r="D352" s="374" t="str">
        <f>+VLOOKUP($A352,[2]DISTRIBUCIÓN!$A$8:$G$540,6,FALSE)</f>
        <v>2183333 - 1635</v>
      </c>
      <c r="E352" s="374" t="str">
        <f>+VLOOKUP($A352,[2]DISTRIBUCIÓN!$A$8:$G$540,7,FALSE)</f>
        <v>emma.ticonipa@economiayfinanzas.gob.bo</v>
      </c>
    </row>
    <row r="353" spans="1:5">
      <c r="A353" s="282">
        <v>1345</v>
      </c>
      <c r="B353" s="283" t="s">
        <v>359</v>
      </c>
      <c r="C353" s="374" t="str">
        <f>+VLOOKUP($A353,[2]DISTRIBUCIÓN!$A$8:$G$540,5,FALSE)</f>
        <v>Emma Ticonipa</v>
      </c>
      <c r="D353" s="374" t="str">
        <f>+VLOOKUP($A353,[2]DISTRIBUCIÓN!$A$8:$G$540,6,FALSE)</f>
        <v>2183333 - 1635</v>
      </c>
      <c r="E353" s="374" t="str">
        <f>+VLOOKUP($A353,[2]DISTRIBUCIÓN!$A$8:$G$540,7,FALSE)</f>
        <v>emma.ticonipa@economiayfinanzas.gob.bo</v>
      </c>
    </row>
    <row r="354" spans="1:5">
      <c r="A354" s="282">
        <v>1346</v>
      </c>
      <c r="B354" s="283" t="s">
        <v>360</v>
      </c>
      <c r="C354" s="374" t="str">
        <f>+VLOOKUP($A354,[2]DISTRIBUCIÓN!$A$8:$G$540,5,FALSE)</f>
        <v>Emma Ticonipa</v>
      </c>
      <c r="D354" s="374" t="str">
        <f>+VLOOKUP($A354,[2]DISTRIBUCIÓN!$A$8:$G$540,6,FALSE)</f>
        <v>2183333 - 1635</v>
      </c>
      <c r="E354" s="374" t="str">
        <f>+VLOOKUP($A354,[2]DISTRIBUCIÓN!$A$8:$G$540,7,FALSE)</f>
        <v>emma.ticonipa@economiayfinanzas.gob.bo</v>
      </c>
    </row>
    <row r="355" spans="1:5">
      <c r="A355" s="282">
        <v>1347</v>
      </c>
      <c r="B355" s="283" t="s">
        <v>361</v>
      </c>
      <c r="C355" s="374" t="str">
        <f>+VLOOKUP($A355,[2]DISTRIBUCIÓN!$A$8:$G$540,5,FALSE)</f>
        <v>Emma Ticonipa</v>
      </c>
      <c r="D355" s="374" t="str">
        <f>+VLOOKUP($A355,[2]DISTRIBUCIÓN!$A$8:$G$540,6,FALSE)</f>
        <v>2183333 - 1635</v>
      </c>
      <c r="E355" s="374" t="str">
        <f>+VLOOKUP($A355,[2]DISTRIBUCIÓN!$A$8:$G$540,7,FALSE)</f>
        <v>emma.ticonipa@economiayfinanzas.gob.bo</v>
      </c>
    </row>
    <row r="356" spans="1:5">
      <c r="A356" s="282">
        <v>1401</v>
      </c>
      <c r="B356" s="283" t="s">
        <v>362</v>
      </c>
      <c r="C356" s="374" t="str">
        <f>+VLOOKUP($A356,[2]DISTRIBUCIÓN!$A$8:$G$540,5,FALSE)</f>
        <v>Emma Ticonipa</v>
      </c>
      <c r="D356" s="374" t="str">
        <f>+VLOOKUP($A356,[2]DISTRIBUCIÓN!$A$8:$G$540,6,FALSE)</f>
        <v>2183333 - 1635</v>
      </c>
      <c r="E356" s="374" t="str">
        <f>+VLOOKUP($A356,[2]DISTRIBUCIÓN!$A$8:$G$540,7,FALSE)</f>
        <v>emma.ticonipa@economiayfinanzas.gob.bo</v>
      </c>
    </row>
    <row r="357" spans="1:5">
      <c r="A357" s="282">
        <v>1402</v>
      </c>
      <c r="B357" s="283" t="s">
        <v>363</v>
      </c>
      <c r="C357" s="374" t="str">
        <f>+VLOOKUP($A357,[2]DISTRIBUCIÓN!$A$8:$G$540,5,FALSE)</f>
        <v>Emma Ticonipa</v>
      </c>
      <c r="D357" s="374" t="str">
        <f>+VLOOKUP($A357,[2]DISTRIBUCIÓN!$A$8:$G$540,6,FALSE)</f>
        <v>2183333 - 1635</v>
      </c>
      <c r="E357" s="374" t="str">
        <f>+VLOOKUP($A357,[2]DISTRIBUCIÓN!$A$8:$G$540,7,FALSE)</f>
        <v>emma.ticonipa@economiayfinanzas.gob.bo</v>
      </c>
    </row>
    <row r="358" spans="1:5">
      <c r="A358" s="282">
        <v>1403</v>
      </c>
      <c r="B358" s="283" t="s">
        <v>1375</v>
      </c>
      <c r="C358" s="374" t="str">
        <f>+VLOOKUP($A358,[2]DISTRIBUCIÓN!$A$8:$G$540,5,FALSE)</f>
        <v>Emma Ticonipa</v>
      </c>
      <c r="D358" s="374" t="str">
        <f>+VLOOKUP($A358,[2]DISTRIBUCIÓN!$A$8:$G$540,6,FALSE)</f>
        <v>2183333 - 1635</v>
      </c>
      <c r="E358" s="374" t="str">
        <f>+VLOOKUP($A358,[2]DISTRIBUCIÓN!$A$8:$G$540,7,FALSE)</f>
        <v>emma.ticonipa@economiayfinanzas.gob.bo</v>
      </c>
    </row>
    <row r="359" spans="1:5">
      <c r="A359" s="282">
        <v>1404</v>
      </c>
      <c r="B359" s="283" t="s">
        <v>364</v>
      </c>
      <c r="C359" s="374" t="str">
        <f>+VLOOKUP($A359,[2]DISTRIBUCIÓN!$A$8:$G$540,5,FALSE)</f>
        <v>Emma Ticonipa</v>
      </c>
      <c r="D359" s="374" t="str">
        <f>+VLOOKUP($A359,[2]DISTRIBUCIÓN!$A$8:$G$540,6,FALSE)</f>
        <v>2183333 - 1635</v>
      </c>
      <c r="E359" s="374" t="str">
        <f>+VLOOKUP($A359,[2]DISTRIBUCIÓN!$A$8:$G$540,7,FALSE)</f>
        <v>emma.ticonipa@economiayfinanzas.gob.bo</v>
      </c>
    </row>
    <row r="360" spans="1:5">
      <c r="A360" s="282">
        <v>1405</v>
      </c>
      <c r="B360" s="283" t="s">
        <v>365</v>
      </c>
      <c r="C360" s="374" t="str">
        <f>+VLOOKUP($A360,[2]DISTRIBUCIÓN!$A$8:$G$540,5,FALSE)</f>
        <v>Emma Ticonipa</v>
      </c>
      <c r="D360" s="374" t="str">
        <f>+VLOOKUP($A360,[2]DISTRIBUCIÓN!$A$8:$G$540,6,FALSE)</f>
        <v>2183333 - 1635</v>
      </c>
      <c r="E360" s="374" t="str">
        <f>+VLOOKUP($A360,[2]DISTRIBUCIÓN!$A$8:$G$540,7,FALSE)</f>
        <v>emma.ticonipa@economiayfinanzas.gob.bo</v>
      </c>
    </row>
    <row r="361" spans="1:5">
      <c r="A361" s="282">
        <v>1406</v>
      </c>
      <c r="B361" s="283" t="s">
        <v>366</v>
      </c>
      <c r="C361" s="374" t="str">
        <f>+VLOOKUP($A361,[2]DISTRIBUCIÓN!$A$8:$G$540,5,FALSE)</f>
        <v>Emma Ticonipa</v>
      </c>
      <c r="D361" s="374" t="str">
        <f>+VLOOKUP($A361,[2]DISTRIBUCIÓN!$A$8:$G$540,6,FALSE)</f>
        <v>2183333 - 1635</v>
      </c>
      <c r="E361" s="374" t="str">
        <f>+VLOOKUP($A361,[2]DISTRIBUCIÓN!$A$8:$G$540,7,FALSE)</f>
        <v>emma.ticonipa@economiayfinanzas.gob.bo</v>
      </c>
    </row>
    <row r="362" spans="1:5">
      <c r="A362" s="282">
        <v>1407</v>
      </c>
      <c r="B362" s="283" t="s">
        <v>367</v>
      </c>
      <c r="C362" s="374" t="str">
        <f>+VLOOKUP($A362,[2]DISTRIBUCIÓN!$A$8:$G$540,5,FALSE)</f>
        <v>Emma Ticonipa</v>
      </c>
      <c r="D362" s="374" t="str">
        <f>+VLOOKUP($A362,[2]DISTRIBUCIÓN!$A$8:$G$540,6,FALSE)</f>
        <v>2183333 - 1635</v>
      </c>
      <c r="E362" s="374" t="str">
        <f>+VLOOKUP($A362,[2]DISTRIBUCIÓN!$A$8:$G$540,7,FALSE)</f>
        <v>emma.ticonipa@economiayfinanzas.gob.bo</v>
      </c>
    </row>
    <row r="363" spans="1:5">
      <c r="A363" s="282">
        <v>1408</v>
      </c>
      <c r="B363" s="283" t="s">
        <v>368</v>
      </c>
      <c r="C363" s="374" t="str">
        <f>+VLOOKUP($A363,[2]DISTRIBUCIÓN!$A$8:$G$540,5,FALSE)</f>
        <v>Emma Ticonipa</v>
      </c>
      <c r="D363" s="374" t="str">
        <f>+VLOOKUP($A363,[2]DISTRIBUCIÓN!$A$8:$G$540,6,FALSE)</f>
        <v>2183333 - 1635</v>
      </c>
      <c r="E363" s="374" t="str">
        <f>+VLOOKUP($A363,[2]DISTRIBUCIÓN!$A$8:$G$540,7,FALSE)</f>
        <v>emma.ticonipa@economiayfinanzas.gob.bo</v>
      </c>
    </row>
    <row r="364" spans="1:5">
      <c r="A364" s="282">
        <v>1409</v>
      </c>
      <c r="B364" s="283" t="s">
        <v>369</v>
      </c>
      <c r="C364" s="374" t="str">
        <f>+VLOOKUP($A364,[2]DISTRIBUCIÓN!$A$8:$G$540,5,FALSE)</f>
        <v>Emma Ticonipa</v>
      </c>
      <c r="D364" s="374" t="str">
        <f>+VLOOKUP($A364,[2]DISTRIBUCIÓN!$A$8:$G$540,6,FALSE)</f>
        <v>2183333 - 1635</v>
      </c>
      <c r="E364" s="374" t="str">
        <f>+VLOOKUP($A364,[2]DISTRIBUCIÓN!$A$8:$G$540,7,FALSE)</f>
        <v>emma.ticonipa@economiayfinanzas.gob.bo</v>
      </c>
    </row>
    <row r="365" spans="1:5">
      <c r="A365" s="282">
        <v>1410</v>
      </c>
      <c r="B365" s="283" t="s">
        <v>370</v>
      </c>
      <c r="C365" s="374" t="str">
        <f>+VLOOKUP($A365,[2]DISTRIBUCIÓN!$A$8:$G$540,5,FALSE)</f>
        <v>Emma Ticonipa</v>
      </c>
      <c r="D365" s="374" t="str">
        <f>+VLOOKUP($A365,[2]DISTRIBUCIÓN!$A$8:$G$540,6,FALSE)</f>
        <v>2183333 - 1635</v>
      </c>
      <c r="E365" s="374" t="str">
        <f>+VLOOKUP($A365,[2]DISTRIBUCIÓN!$A$8:$G$540,7,FALSE)</f>
        <v>emma.ticonipa@economiayfinanzas.gob.bo</v>
      </c>
    </row>
    <row r="366" spans="1:5">
      <c r="A366" s="282">
        <v>1411</v>
      </c>
      <c r="B366" s="283" t="s">
        <v>371</v>
      </c>
      <c r="C366" s="374" t="str">
        <f>+VLOOKUP($A366,[2]DISTRIBUCIÓN!$A$8:$G$540,5,FALSE)</f>
        <v>Emma Ticonipa</v>
      </c>
      <c r="D366" s="374" t="str">
        <f>+VLOOKUP($A366,[2]DISTRIBUCIÓN!$A$8:$G$540,6,FALSE)</f>
        <v>2183333 - 1635</v>
      </c>
      <c r="E366" s="374" t="str">
        <f>+VLOOKUP($A366,[2]DISTRIBUCIÓN!$A$8:$G$540,7,FALSE)</f>
        <v>emma.ticonipa@economiayfinanzas.gob.bo</v>
      </c>
    </row>
    <row r="367" spans="1:5">
      <c r="A367" s="282">
        <v>1412</v>
      </c>
      <c r="B367" s="283" t="s">
        <v>372</v>
      </c>
      <c r="C367" s="374" t="str">
        <f>+VLOOKUP($A367,[2]DISTRIBUCIÓN!$A$8:$G$540,5,FALSE)</f>
        <v>Emma Ticonipa</v>
      </c>
      <c r="D367" s="374" t="str">
        <f>+VLOOKUP($A367,[2]DISTRIBUCIÓN!$A$8:$G$540,6,FALSE)</f>
        <v>2183333 - 1635</v>
      </c>
      <c r="E367" s="374" t="str">
        <f>+VLOOKUP($A367,[2]DISTRIBUCIÓN!$A$8:$G$540,7,FALSE)</f>
        <v>emma.ticonipa@economiayfinanzas.gob.bo</v>
      </c>
    </row>
    <row r="368" spans="1:5">
      <c r="A368" s="282">
        <v>1413</v>
      </c>
      <c r="B368" s="283" t="s">
        <v>345</v>
      </c>
      <c r="C368" s="374" t="str">
        <f>+VLOOKUP($A368,[2]DISTRIBUCIÓN!$A$8:$G$540,5,FALSE)</f>
        <v>Emma Ticonipa</v>
      </c>
      <c r="D368" s="374" t="str">
        <f>+VLOOKUP($A368,[2]DISTRIBUCIÓN!$A$8:$G$540,6,FALSE)</f>
        <v>2183333 - 1635</v>
      </c>
      <c r="E368" s="374" t="str">
        <f>+VLOOKUP($A368,[2]DISTRIBUCIÓN!$A$8:$G$540,7,FALSE)</f>
        <v>emma.ticonipa@economiayfinanzas.gob.bo</v>
      </c>
    </row>
    <row r="369" spans="1:5">
      <c r="A369" s="282">
        <v>1414</v>
      </c>
      <c r="B369" s="283" t="s">
        <v>373</v>
      </c>
      <c r="C369" s="374" t="str">
        <f>+VLOOKUP($A369,[2]DISTRIBUCIÓN!$A$8:$G$540,5,FALSE)</f>
        <v>Emma Ticonipa</v>
      </c>
      <c r="D369" s="374" t="str">
        <f>+VLOOKUP($A369,[2]DISTRIBUCIÓN!$A$8:$G$540,6,FALSE)</f>
        <v>2183333 - 1635</v>
      </c>
      <c r="E369" s="374" t="str">
        <f>+VLOOKUP($A369,[2]DISTRIBUCIÓN!$A$8:$G$540,7,FALSE)</f>
        <v>emma.ticonipa@economiayfinanzas.gob.bo</v>
      </c>
    </row>
    <row r="370" spans="1:5">
      <c r="A370" s="282">
        <v>1415</v>
      </c>
      <c r="B370" s="283" t="s">
        <v>374</v>
      </c>
      <c r="C370" s="374" t="str">
        <f>+VLOOKUP($A370,[2]DISTRIBUCIÓN!$A$8:$G$540,5,FALSE)</f>
        <v>Emma Ticonipa</v>
      </c>
      <c r="D370" s="374" t="str">
        <f>+VLOOKUP($A370,[2]DISTRIBUCIÓN!$A$8:$G$540,6,FALSE)</f>
        <v>2183333 - 1635</v>
      </c>
      <c r="E370" s="374" t="str">
        <f>+VLOOKUP($A370,[2]DISTRIBUCIÓN!$A$8:$G$540,7,FALSE)</f>
        <v>emma.ticonipa@economiayfinanzas.gob.bo</v>
      </c>
    </row>
    <row r="371" spans="1:5">
      <c r="A371" s="282">
        <v>1416</v>
      </c>
      <c r="B371" s="283" t="s">
        <v>375</v>
      </c>
      <c r="C371" s="374" t="str">
        <f>+VLOOKUP($A371,[2]DISTRIBUCIÓN!$A$8:$G$540,5,FALSE)</f>
        <v>Emma Ticonipa</v>
      </c>
      <c r="D371" s="374" t="str">
        <f>+VLOOKUP($A371,[2]DISTRIBUCIÓN!$A$8:$G$540,6,FALSE)</f>
        <v>2183333 - 1635</v>
      </c>
      <c r="E371" s="374" t="str">
        <f>+VLOOKUP($A371,[2]DISTRIBUCIÓN!$A$8:$G$540,7,FALSE)</f>
        <v>emma.ticonipa@economiayfinanzas.gob.bo</v>
      </c>
    </row>
    <row r="372" spans="1:5">
      <c r="A372" s="282">
        <v>1417</v>
      </c>
      <c r="B372" s="283" t="s">
        <v>376</v>
      </c>
      <c r="C372" s="374" t="str">
        <f>+VLOOKUP($A372,[2]DISTRIBUCIÓN!$A$8:$G$540,5,FALSE)</f>
        <v>Emma Ticonipa</v>
      </c>
      <c r="D372" s="374" t="str">
        <f>+VLOOKUP($A372,[2]DISTRIBUCIÓN!$A$8:$G$540,6,FALSE)</f>
        <v>2183333 - 1635</v>
      </c>
      <c r="E372" s="374" t="str">
        <f>+VLOOKUP($A372,[2]DISTRIBUCIÓN!$A$8:$G$540,7,FALSE)</f>
        <v>emma.ticonipa@economiayfinanzas.gob.bo</v>
      </c>
    </row>
    <row r="373" spans="1:5">
      <c r="A373" s="282">
        <v>1418</v>
      </c>
      <c r="B373" s="283" t="s">
        <v>377</v>
      </c>
      <c r="C373" s="374" t="str">
        <f>+VLOOKUP($A373,[2]DISTRIBUCIÓN!$A$8:$G$540,5,FALSE)</f>
        <v>Emma Ticonipa</v>
      </c>
      <c r="D373" s="374" t="str">
        <f>+VLOOKUP($A373,[2]DISTRIBUCIÓN!$A$8:$G$540,6,FALSE)</f>
        <v>2183333 - 1635</v>
      </c>
      <c r="E373" s="374" t="str">
        <f>+VLOOKUP($A373,[2]DISTRIBUCIÓN!$A$8:$G$540,7,FALSE)</f>
        <v>emma.ticonipa@economiayfinanzas.gob.bo</v>
      </c>
    </row>
    <row r="374" spans="1:5">
      <c r="A374" s="282">
        <v>1419</v>
      </c>
      <c r="B374" s="283" t="s">
        <v>378</v>
      </c>
      <c r="C374" s="374" t="str">
        <f>+VLOOKUP($A374,[2]DISTRIBUCIÓN!$A$8:$G$540,5,FALSE)</f>
        <v>Emma Ticonipa</v>
      </c>
      <c r="D374" s="374" t="str">
        <f>+VLOOKUP($A374,[2]DISTRIBUCIÓN!$A$8:$G$540,6,FALSE)</f>
        <v>2183333 - 1635</v>
      </c>
      <c r="E374" s="374" t="str">
        <f>+VLOOKUP($A374,[2]DISTRIBUCIÓN!$A$8:$G$540,7,FALSE)</f>
        <v>emma.ticonipa@economiayfinanzas.gob.bo</v>
      </c>
    </row>
    <row r="375" spans="1:5">
      <c r="A375" s="282">
        <v>1420</v>
      </c>
      <c r="B375" s="283" t="s">
        <v>379</v>
      </c>
      <c r="C375" s="374" t="str">
        <f>+VLOOKUP($A375,[2]DISTRIBUCIÓN!$A$8:$G$540,5,FALSE)</f>
        <v>Emma Ticonipa</v>
      </c>
      <c r="D375" s="374" t="str">
        <f>+VLOOKUP($A375,[2]DISTRIBUCIÓN!$A$8:$G$540,6,FALSE)</f>
        <v>2183333 - 1635</v>
      </c>
      <c r="E375" s="374" t="str">
        <f>+VLOOKUP($A375,[2]DISTRIBUCIÓN!$A$8:$G$540,7,FALSE)</f>
        <v>emma.ticonipa@economiayfinanzas.gob.bo</v>
      </c>
    </row>
    <row r="376" spans="1:5">
      <c r="A376" s="282">
        <v>1421</v>
      </c>
      <c r="B376" s="283" t="s">
        <v>380</v>
      </c>
      <c r="C376" s="374" t="str">
        <f>+VLOOKUP($A376,[2]DISTRIBUCIÓN!$A$8:$G$540,5,FALSE)</f>
        <v>Emma Ticonipa</v>
      </c>
      <c r="D376" s="374" t="str">
        <f>+VLOOKUP($A376,[2]DISTRIBUCIÓN!$A$8:$G$540,6,FALSE)</f>
        <v>2183333 - 1635</v>
      </c>
      <c r="E376" s="374" t="str">
        <f>+VLOOKUP($A376,[2]DISTRIBUCIÓN!$A$8:$G$540,7,FALSE)</f>
        <v>emma.ticonipa@economiayfinanzas.gob.bo</v>
      </c>
    </row>
    <row r="377" spans="1:5">
      <c r="A377" s="282">
        <v>1422</v>
      </c>
      <c r="B377" s="283" t="s">
        <v>381</v>
      </c>
      <c r="C377" s="374" t="str">
        <f>+VLOOKUP($A377,[2]DISTRIBUCIÓN!$A$8:$G$540,5,FALSE)</f>
        <v>Emma Ticonipa</v>
      </c>
      <c r="D377" s="374" t="str">
        <f>+VLOOKUP($A377,[2]DISTRIBUCIÓN!$A$8:$G$540,6,FALSE)</f>
        <v>2183333 - 1635</v>
      </c>
      <c r="E377" s="374" t="str">
        <f>+VLOOKUP($A377,[2]DISTRIBUCIÓN!$A$8:$G$540,7,FALSE)</f>
        <v>emma.ticonipa@economiayfinanzas.gob.bo</v>
      </c>
    </row>
    <row r="378" spans="1:5">
      <c r="A378" s="282">
        <v>1423</v>
      </c>
      <c r="B378" s="283" t="s">
        <v>382</v>
      </c>
      <c r="C378" s="374" t="str">
        <f>+VLOOKUP($A378,[2]DISTRIBUCIÓN!$A$8:$G$540,5,FALSE)</f>
        <v>Emma Ticonipa</v>
      </c>
      <c r="D378" s="374" t="str">
        <f>+VLOOKUP($A378,[2]DISTRIBUCIÓN!$A$8:$G$540,6,FALSE)</f>
        <v>2183333 - 1635</v>
      </c>
      <c r="E378" s="374" t="str">
        <f>+VLOOKUP($A378,[2]DISTRIBUCIÓN!$A$8:$G$540,7,FALSE)</f>
        <v>emma.ticonipa@economiayfinanzas.gob.bo</v>
      </c>
    </row>
    <row r="379" spans="1:5">
      <c r="A379" s="282">
        <v>1424</v>
      </c>
      <c r="B379" s="283" t="s">
        <v>383</v>
      </c>
      <c r="C379" s="374" t="str">
        <f>+VLOOKUP($A379,[2]DISTRIBUCIÓN!$A$8:$G$540,5,FALSE)</f>
        <v>Emma Ticonipa</v>
      </c>
      <c r="D379" s="374" t="str">
        <f>+VLOOKUP($A379,[2]DISTRIBUCIÓN!$A$8:$G$540,6,FALSE)</f>
        <v>2183333 - 1635</v>
      </c>
      <c r="E379" s="374" t="str">
        <f>+VLOOKUP($A379,[2]DISTRIBUCIÓN!$A$8:$G$540,7,FALSE)</f>
        <v>emma.ticonipa@economiayfinanzas.gob.bo</v>
      </c>
    </row>
    <row r="380" spans="1:5">
      <c r="A380" s="282">
        <v>1425</v>
      </c>
      <c r="B380" s="283" t="s">
        <v>384</v>
      </c>
      <c r="C380" s="374" t="str">
        <f>+VLOOKUP($A380,[2]DISTRIBUCIÓN!$A$8:$G$540,5,FALSE)</f>
        <v>Emma Ticonipa</v>
      </c>
      <c r="D380" s="374" t="str">
        <f>+VLOOKUP($A380,[2]DISTRIBUCIÓN!$A$8:$G$540,6,FALSE)</f>
        <v>2183333 - 1635</v>
      </c>
      <c r="E380" s="374" t="str">
        <f>+VLOOKUP($A380,[2]DISTRIBUCIÓN!$A$8:$G$540,7,FALSE)</f>
        <v>emma.ticonipa@economiayfinanzas.gob.bo</v>
      </c>
    </row>
    <row r="381" spans="1:5">
      <c r="A381" s="282">
        <v>1426</v>
      </c>
      <c r="B381" s="283" t="s">
        <v>385</v>
      </c>
      <c r="C381" s="374" t="str">
        <f>+VLOOKUP($A381,[2]DISTRIBUCIÓN!$A$8:$G$540,5,FALSE)</f>
        <v>Emma Ticonipa</v>
      </c>
      <c r="D381" s="374" t="str">
        <f>+VLOOKUP($A381,[2]DISTRIBUCIÓN!$A$8:$G$540,6,FALSE)</f>
        <v>2183333 - 1635</v>
      </c>
      <c r="E381" s="374" t="str">
        <f>+VLOOKUP($A381,[2]DISTRIBUCIÓN!$A$8:$G$540,7,FALSE)</f>
        <v>emma.ticonipa@economiayfinanzas.gob.bo</v>
      </c>
    </row>
    <row r="382" spans="1:5">
      <c r="A382" s="282">
        <v>1427</v>
      </c>
      <c r="B382" s="283" t="s">
        <v>386</v>
      </c>
      <c r="C382" s="374" t="str">
        <f>+VLOOKUP($A382,[2]DISTRIBUCIÓN!$A$8:$G$540,5,FALSE)</f>
        <v>Emma Ticonipa</v>
      </c>
      <c r="D382" s="374" t="str">
        <f>+VLOOKUP($A382,[2]DISTRIBUCIÓN!$A$8:$G$540,6,FALSE)</f>
        <v>2183333 - 1635</v>
      </c>
      <c r="E382" s="374" t="str">
        <f>+VLOOKUP($A382,[2]DISTRIBUCIÓN!$A$8:$G$540,7,FALSE)</f>
        <v>emma.ticonipa@economiayfinanzas.gob.bo</v>
      </c>
    </row>
    <row r="383" spans="1:5">
      <c r="A383" s="282">
        <v>1428</v>
      </c>
      <c r="B383" s="283" t="s">
        <v>1376</v>
      </c>
      <c r="C383" s="374" t="str">
        <f>+VLOOKUP($A383,[2]DISTRIBUCIÓN!$A$8:$G$540,5,FALSE)</f>
        <v>Emma Ticonipa</v>
      </c>
      <c r="D383" s="374" t="str">
        <f>+VLOOKUP($A383,[2]DISTRIBUCIÓN!$A$8:$G$540,6,FALSE)</f>
        <v>2183333 - 1635</v>
      </c>
      <c r="E383" s="374" t="str">
        <f>+VLOOKUP($A383,[2]DISTRIBUCIÓN!$A$8:$G$540,7,FALSE)</f>
        <v>emma.ticonipa@economiayfinanzas.gob.bo</v>
      </c>
    </row>
    <row r="384" spans="1:5">
      <c r="A384" s="282">
        <v>1429</v>
      </c>
      <c r="B384" s="283" t="s">
        <v>387</v>
      </c>
      <c r="C384" s="374" t="str">
        <f>+VLOOKUP($A384,[2]DISTRIBUCIÓN!$A$8:$G$540,5,FALSE)</f>
        <v>Emma Ticonipa</v>
      </c>
      <c r="D384" s="374" t="str">
        <f>+VLOOKUP($A384,[2]DISTRIBUCIÓN!$A$8:$G$540,6,FALSE)</f>
        <v>2183333 - 1635</v>
      </c>
      <c r="E384" s="374" t="str">
        <f>+VLOOKUP($A384,[2]DISTRIBUCIÓN!$A$8:$G$540,7,FALSE)</f>
        <v>emma.ticonipa@economiayfinanzas.gob.bo</v>
      </c>
    </row>
    <row r="385" spans="1:5">
      <c r="A385" s="282">
        <v>1430</v>
      </c>
      <c r="B385" s="283" t="s">
        <v>388</v>
      </c>
      <c r="C385" s="374" t="str">
        <f>+VLOOKUP($A385,[2]DISTRIBUCIÓN!$A$8:$G$540,5,FALSE)</f>
        <v>Emma Ticonipa</v>
      </c>
      <c r="D385" s="374" t="str">
        <f>+VLOOKUP($A385,[2]DISTRIBUCIÓN!$A$8:$G$540,6,FALSE)</f>
        <v>2183333 - 1635</v>
      </c>
      <c r="E385" s="374" t="str">
        <f>+VLOOKUP($A385,[2]DISTRIBUCIÓN!$A$8:$G$540,7,FALSE)</f>
        <v>emma.ticonipa@economiayfinanzas.gob.bo</v>
      </c>
    </row>
    <row r="386" spans="1:5">
      <c r="A386" s="282">
        <v>1431</v>
      </c>
      <c r="B386" s="283" t="s">
        <v>389</v>
      </c>
      <c r="C386" s="374" t="str">
        <f>+VLOOKUP($A386,[2]DISTRIBUCIÓN!$A$8:$G$540,5,FALSE)</f>
        <v>Emma Ticonipa</v>
      </c>
      <c r="D386" s="374" t="str">
        <f>+VLOOKUP($A386,[2]DISTRIBUCIÓN!$A$8:$G$540,6,FALSE)</f>
        <v>2183333 - 1635</v>
      </c>
      <c r="E386" s="374" t="str">
        <f>+VLOOKUP($A386,[2]DISTRIBUCIÓN!$A$8:$G$540,7,FALSE)</f>
        <v>emma.ticonipa@economiayfinanzas.gob.bo</v>
      </c>
    </row>
    <row r="387" spans="1:5">
      <c r="A387" s="282">
        <v>1432</v>
      </c>
      <c r="B387" s="283" t="s">
        <v>390</v>
      </c>
      <c r="C387" s="374" t="str">
        <f>+VLOOKUP($A387,[2]DISTRIBUCIÓN!$A$8:$G$540,5,FALSE)</f>
        <v>Emma Ticonipa</v>
      </c>
      <c r="D387" s="374" t="str">
        <f>+VLOOKUP($A387,[2]DISTRIBUCIÓN!$A$8:$G$540,6,FALSE)</f>
        <v>2183333 - 1635</v>
      </c>
      <c r="E387" s="374" t="str">
        <f>+VLOOKUP($A387,[2]DISTRIBUCIÓN!$A$8:$G$540,7,FALSE)</f>
        <v>emma.ticonipa@economiayfinanzas.gob.bo</v>
      </c>
    </row>
    <row r="388" spans="1:5">
      <c r="A388" s="282">
        <v>1434</v>
      </c>
      <c r="B388" s="283" t="s">
        <v>391</v>
      </c>
      <c r="C388" s="374" t="str">
        <f>+VLOOKUP($A388,[2]DISTRIBUCIÓN!$A$8:$G$540,5,FALSE)</f>
        <v>Emma Ticonipa</v>
      </c>
      <c r="D388" s="374" t="str">
        <f>+VLOOKUP($A388,[2]DISTRIBUCIÓN!$A$8:$G$540,6,FALSE)</f>
        <v>2183333 - 1635</v>
      </c>
      <c r="E388" s="374" t="str">
        <f>+VLOOKUP($A388,[2]DISTRIBUCIÓN!$A$8:$G$540,7,FALSE)</f>
        <v>emma.ticonipa@economiayfinanzas.gob.bo</v>
      </c>
    </row>
    <row r="389" spans="1:5">
      <c r="A389" s="282">
        <v>1435</v>
      </c>
      <c r="B389" s="283" t="s">
        <v>392</v>
      </c>
      <c r="C389" s="374" t="str">
        <f>+VLOOKUP($A389,[2]DISTRIBUCIÓN!$A$8:$G$540,5,FALSE)</f>
        <v>Emma Ticonipa</v>
      </c>
      <c r="D389" s="374" t="str">
        <f>+VLOOKUP($A389,[2]DISTRIBUCIÓN!$A$8:$G$540,6,FALSE)</f>
        <v>2183333 - 1635</v>
      </c>
      <c r="E389" s="374" t="str">
        <f>+VLOOKUP($A389,[2]DISTRIBUCIÓN!$A$8:$G$540,7,FALSE)</f>
        <v>emma.ticonipa@economiayfinanzas.gob.bo</v>
      </c>
    </row>
    <row r="390" spans="1:5">
      <c r="A390" s="282">
        <v>1501</v>
      </c>
      <c r="B390" s="283" t="s">
        <v>393</v>
      </c>
      <c r="C390" s="374" t="str">
        <f>+VLOOKUP($A390,[2]DISTRIBUCIÓN!$A$8:$G$540,5,FALSE)</f>
        <v>Emma Ticonipa</v>
      </c>
      <c r="D390" s="374" t="str">
        <f>+VLOOKUP($A390,[2]DISTRIBUCIÓN!$A$8:$G$540,6,FALSE)</f>
        <v>2183333 - 1635</v>
      </c>
      <c r="E390" s="374" t="str">
        <f>+VLOOKUP($A390,[2]DISTRIBUCIÓN!$A$8:$G$540,7,FALSE)</f>
        <v>emma.ticonipa@economiayfinanzas.gob.bo</v>
      </c>
    </row>
    <row r="391" spans="1:5">
      <c r="A391" s="282">
        <v>1502</v>
      </c>
      <c r="B391" s="283" t="s">
        <v>394</v>
      </c>
      <c r="C391" s="374" t="str">
        <f>+VLOOKUP($A391,[2]DISTRIBUCIÓN!$A$8:$G$540,5,FALSE)</f>
        <v>Emma Ticonipa</v>
      </c>
      <c r="D391" s="374" t="str">
        <f>+VLOOKUP($A391,[2]DISTRIBUCIÓN!$A$8:$G$540,6,FALSE)</f>
        <v>2183333 - 1635</v>
      </c>
      <c r="E391" s="374" t="str">
        <f>+VLOOKUP($A391,[2]DISTRIBUCIÓN!$A$8:$G$540,7,FALSE)</f>
        <v>emma.ticonipa@economiayfinanzas.gob.bo</v>
      </c>
    </row>
    <row r="392" spans="1:5">
      <c r="A392" s="282">
        <v>1503</v>
      </c>
      <c r="B392" s="283" t="s">
        <v>395</v>
      </c>
      <c r="C392" s="374" t="str">
        <f>+VLOOKUP($A392,[2]DISTRIBUCIÓN!$A$8:$G$540,5,FALSE)</f>
        <v>Emma Ticonipa</v>
      </c>
      <c r="D392" s="374" t="str">
        <f>+VLOOKUP($A392,[2]DISTRIBUCIÓN!$A$8:$G$540,6,FALSE)</f>
        <v>2183333 - 1635</v>
      </c>
      <c r="E392" s="374" t="str">
        <f>+VLOOKUP($A392,[2]DISTRIBUCIÓN!$A$8:$G$540,7,FALSE)</f>
        <v>emma.ticonipa@economiayfinanzas.gob.bo</v>
      </c>
    </row>
    <row r="393" spans="1:5">
      <c r="A393" s="282">
        <v>1504</v>
      </c>
      <c r="B393" s="283" t="s">
        <v>396</v>
      </c>
      <c r="C393" s="374" t="str">
        <f>+VLOOKUP($A393,[2]DISTRIBUCIÓN!$A$8:$G$540,5,FALSE)</f>
        <v>Emma Ticonipa</v>
      </c>
      <c r="D393" s="374" t="str">
        <f>+VLOOKUP($A393,[2]DISTRIBUCIÓN!$A$8:$G$540,6,FALSE)</f>
        <v>2183333 - 1635</v>
      </c>
      <c r="E393" s="374" t="str">
        <f>+VLOOKUP($A393,[2]DISTRIBUCIÓN!$A$8:$G$540,7,FALSE)</f>
        <v>emma.ticonipa@economiayfinanzas.gob.bo</v>
      </c>
    </row>
    <row r="394" spans="1:5">
      <c r="A394" s="282">
        <v>1505</v>
      </c>
      <c r="B394" s="283" t="s">
        <v>397</v>
      </c>
      <c r="C394" s="374" t="str">
        <f>+VLOOKUP($A394,[2]DISTRIBUCIÓN!$A$8:$G$540,5,FALSE)</f>
        <v>Emma Ticonipa</v>
      </c>
      <c r="D394" s="374" t="str">
        <f>+VLOOKUP($A394,[2]DISTRIBUCIÓN!$A$8:$G$540,6,FALSE)</f>
        <v>2183333 - 1635</v>
      </c>
      <c r="E394" s="374" t="str">
        <f>+VLOOKUP($A394,[2]DISTRIBUCIÓN!$A$8:$G$540,7,FALSE)</f>
        <v>emma.ticonipa@economiayfinanzas.gob.bo</v>
      </c>
    </row>
    <row r="395" spans="1:5">
      <c r="A395" s="282">
        <v>1506</v>
      </c>
      <c r="B395" s="283" t="s">
        <v>398</v>
      </c>
      <c r="C395" s="374" t="str">
        <f>+VLOOKUP($A395,[2]DISTRIBUCIÓN!$A$8:$G$540,5,FALSE)</f>
        <v>Emma Ticonipa</v>
      </c>
      <c r="D395" s="374" t="str">
        <f>+VLOOKUP($A395,[2]DISTRIBUCIÓN!$A$8:$G$540,6,FALSE)</f>
        <v>2183333 - 1635</v>
      </c>
      <c r="E395" s="374" t="str">
        <f>+VLOOKUP($A395,[2]DISTRIBUCIÓN!$A$8:$G$540,7,FALSE)</f>
        <v>emma.ticonipa@economiayfinanzas.gob.bo</v>
      </c>
    </row>
    <row r="396" spans="1:5">
      <c r="A396" s="282">
        <v>1507</v>
      </c>
      <c r="B396" s="283" t="s">
        <v>399</v>
      </c>
      <c r="C396" s="374" t="str">
        <f>+VLOOKUP($A396,[2]DISTRIBUCIÓN!$A$8:$G$540,5,FALSE)</f>
        <v>Emma Ticonipa</v>
      </c>
      <c r="D396" s="374" t="str">
        <f>+VLOOKUP($A396,[2]DISTRIBUCIÓN!$A$8:$G$540,6,FALSE)</f>
        <v>2183333 - 1635</v>
      </c>
      <c r="E396" s="374" t="str">
        <f>+VLOOKUP($A396,[2]DISTRIBUCIÓN!$A$8:$G$540,7,FALSE)</f>
        <v>emma.ticonipa@economiayfinanzas.gob.bo</v>
      </c>
    </row>
    <row r="397" spans="1:5">
      <c r="A397" s="282">
        <v>1508</v>
      </c>
      <c r="B397" s="283" t="s">
        <v>400</v>
      </c>
      <c r="C397" s="374" t="str">
        <f>+VLOOKUP($A397,[2]DISTRIBUCIÓN!$A$8:$G$540,5,FALSE)</f>
        <v>Emma Ticonipa</v>
      </c>
      <c r="D397" s="374" t="str">
        <f>+VLOOKUP($A397,[2]DISTRIBUCIÓN!$A$8:$G$540,6,FALSE)</f>
        <v>2183333 - 1635</v>
      </c>
      <c r="E397" s="374" t="str">
        <f>+VLOOKUP($A397,[2]DISTRIBUCIÓN!$A$8:$G$540,7,FALSE)</f>
        <v>emma.ticonipa@economiayfinanzas.gob.bo</v>
      </c>
    </row>
    <row r="398" spans="1:5">
      <c r="A398" s="282">
        <v>1509</v>
      </c>
      <c r="B398" s="283" t="s">
        <v>401</v>
      </c>
      <c r="C398" s="374" t="str">
        <f>+VLOOKUP($A398,[2]DISTRIBUCIÓN!$A$8:$G$540,5,FALSE)</f>
        <v>Emma Ticonipa</v>
      </c>
      <c r="D398" s="374" t="str">
        <f>+VLOOKUP($A398,[2]DISTRIBUCIÓN!$A$8:$G$540,6,FALSE)</f>
        <v>2183333 - 1635</v>
      </c>
      <c r="E398" s="374" t="str">
        <f>+VLOOKUP($A398,[2]DISTRIBUCIÓN!$A$8:$G$540,7,FALSE)</f>
        <v>emma.ticonipa@economiayfinanzas.gob.bo</v>
      </c>
    </row>
    <row r="399" spans="1:5">
      <c r="A399" s="282">
        <v>1510</v>
      </c>
      <c r="B399" s="283" t="s">
        <v>402</v>
      </c>
      <c r="C399" s="374" t="str">
        <f>+VLOOKUP($A399,[2]DISTRIBUCIÓN!$A$8:$G$540,5,FALSE)</f>
        <v>Emma Ticonipa</v>
      </c>
      <c r="D399" s="374" t="str">
        <f>+VLOOKUP($A399,[2]DISTRIBUCIÓN!$A$8:$G$540,6,FALSE)</f>
        <v>2183333 - 1635</v>
      </c>
      <c r="E399" s="374" t="str">
        <f>+VLOOKUP($A399,[2]DISTRIBUCIÓN!$A$8:$G$540,7,FALSE)</f>
        <v>emma.ticonipa@economiayfinanzas.gob.bo</v>
      </c>
    </row>
    <row r="400" spans="1:5">
      <c r="A400" s="282">
        <v>1511</v>
      </c>
      <c r="B400" s="283" t="s">
        <v>403</v>
      </c>
      <c r="C400" s="374" t="str">
        <f>+VLOOKUP($A400,[2]DISTRIBUCIÓN!$A$8:$G$540,5,FALSE)</f>
        <v>Emma Ticonipa</v>
      </c>
      <c r="D400" s="374" t="str">
        <f>+VLOOKUP($A400,[2]DISTRIBUCIÓN!$A$8:$G$540,6,FALSE)</f>
        <v>2183333 - 1635</v>
      </c>
      <c r="E400" s="374" t="str">
        <f>+VLOOKUP($A400,[2]DISTRIBUCIÓN!$A$8:$G$540,7,FALSE)</f>
        <v>emma.ticonipa@economiayfinanzas.gob.bo</v>
      </c>
    </row>
    <row r="401" spans="1:5">
      <c r="A401" s="282">
        <v>1512</v>
      </c>
      <c r="B401" s="283" t="s">
        <v>404</v>
      </c>
      <c r="C401" s="374" t="str">
        <f>+VLOOKUP($A401,[2]DISTRIBUCIÓN!$A$8:$G$540,5,FALSE)</f>
        <v>Emma Ticonipa</v>
      </c>
      <c r="D401" s="374" t="str">
        <f>+VLOOKUP($A401,[2]DISTRIBUCIÓN!$A$8:$G$540,6,FALSE)</f>
        <v>2183333 - 1635</v>
      </c>
      <c r="E401" s="374" t="str">
        <f>+VLOOKUP($A401,[2]DISTRIBUCIÓN!$A$8:$G$540,7,FALSE)</f>
        <v>emma.ticonipa@economiayfinanzas.gob.bo</v>
      </c>
    </row>
    <row r="402" spans="1:5">
      <c r="A402" s="282">
        <v>1513</v>
      </c>
      <c r="B402" s="283" t="s">
        <v>405</v>
      </c>
      <c r="C402" s="374" t="str">
        <f>+VLOOKUP($A402,[2]DISTRIBUCIÓN!$A$8:$G$540,5,FALSE)</f>
        <v>Emma Ticonipa</v>
      </c>
      <c r="D402" s="374" t="str">
        <f>+VLOOKUP($A402,[2]DISTRIBUCIÓN!$A$8:$G$540,6,FALSE)</f>
        <v>2183333 - 1635</v>
      </c>
      <c r="E402" s="374" t="str">
        <f>+VLOOKUP($A402,[2]DISTRIBUCIÓN!$A$8:$G$540,7,FALSE)</f>
        <v>emma.ticonipa@economiayfinanzas.gob.bo</v>
      </c>
    </row>
    <row r="403" spans="1:5">
      <c r="A403" s="282">
        <v>1514</v>
      </c>
      <c r="B403" s="283" t="s">
        <v>406</v>
      </c>
      <c r="C403" s="374" t="str">
        <f>+VLOOKUP($A403,[2]DISTRIBUCIÓN!$A$8:$G$540,5,FALSE)</f>
        <v>Emma Ticonipa</v>
      </c>
      <c r="D403" s="374" t="str">
        <f>+VLOOKUP($A403,[2]DISTRIBUCIÓN!$A$8:$G$540,6,FALSE)</f>
        <v>2183333 - 1635</v>
      </c>
      <c r="E403" s="374" t="str">
        <f>+VLOOKUP($A403,[2]DISTRIBUCIÓN!$A$8:$G$540,7,FALSE)</f>
        <v>emma.ticonipa@economiayfinanzas.gob.bo</v>
      </c>
    </row>
    <row r="404" spans="1:5">
      <c r="A404" s="282">
        <v>1515</v>
      </c>
      <c r="B404" s="283" t="s">
        <v>407</v>
      </c>
      <c r="C404" s="374" t="str">
        <f>+VLOOKUP($A404,[2]DISTRIBUCIÓN!$A$8:$G$540,5,FALSE)</f>
        <v>Emma Ticonipa</v>
      </c>
      <c r="D404" s="374" t="str">
        <f>+VLOOKUP($A404,[2]DISTRIBUCIÓN!$A$8:$G$540,6,FALSE)</f>
        <v>2183333 - 1635</v>
      </c>
      <c r="E404" s="374" t="str">
        <f>+VLOOKUP($A404,[2]DISTRIBUCIÓN!$A$8:$G$540,7,FALSE)</f>
        <v>emma.ticonipa@economiayfinanzas.gob.bo</v>
      </c>
    </row>
    <row r="405" spans="1:5">
      <c r="A405" s="282">
        <v>1516</v>
      </c>
      <c r="B405" s="283" t="s">
        <v>408</v>
      </c>
      <c r="C405" s="374" t="str">
        <f>+VLOOKUP($A405,[2]DISTRIBUCIÓN!$A$8:$G$540,5,FALSE)</f>
        <v>Emma Ticonipa</v>
      </c>
      <c r="D405" s="374" t="str">
        <f>+VLOOKUP($A405,[2]DISTRIBUCIÓN!$A$8:$G$540,6,FALSE)</f>
        <v>2183333 - 1635</v>
      </c>
      <c r="E405" s="374" t="str">
        <f>+VLOOKUP($A405,[2]DISTRIBUCIÓN!$A$8:$G$540,7,FALSE)</f>
        <v>emma.ticonipa@economiayfinanzas.gob.bo</v>
      </c>
    </row>
    <row r="406" spans="1:5">
      <c r="A406" s="282">
        <v>1517</v>
      </c>
      <c r="B406" s="283" t="s">
        <v>409</v>
      </c>
      <c r="C406" s="374" t="str">
        <f>+VLOOKUP($A406,[2]DISTRIBUCIÓN!$A$8:$G$540,5,FALSE)</f>
        <v>Emma Ticonipa</v>
      </c>
      <c r="D406" s="374" t="str">
        <f>+VLOOKUP($A406,[2]DISTRIBUCIÓN!$A$8:$G$540,6,FALSE)</f>
        <v>2183333 - 1635</v>
      </c>
      <c r="E406" s="374" t="str">
        <f>+VLOOKUP($A406,[2]DISTRIBUCIÓN!$A$8:$G$540,7,FALSE)</f>
        <v>emma.ticonipa@economiayfinanzas.gob.bo</v>
      </c>
    </row>
    <row r="407" spans="1:5">
      <c r="A407" s="282">
        <v>1518</v>
      </c>
      <c r="B407" s="283" t="s">
        <v>410</v>
      </c>
      <c r="C407" s="374" t="str">
        <f>+VLOOKUP($A407,[2]DISTRIBUCIÓN!$A$8:$G$540,5,FALSE)</f>
        <v>Emma Ticonipa</v>
      </c>
      <c r="D407" s="374" t="str">
        <f>+VLOOKUP($A407,[2]DISTRIBUCIÓN!$A$8:$G$540,6,FALSE)</f>
        <v>2183333 - 1635</v>
      </c>
      <c r="E407" s="374" t="str">
        <f>+VLOOKUP($A407,[2]DISTRIBUCIÓN!$A$8:$G$540,7,FALSE)</f>
        <v>emma.ticonipa@economiayfinanzas.gob.bo</v>
      </c>
    </row>
    <row r="408" spans="1:5">
      <c r="A408" s="282">
        <v>1519</v>
      </c>
      <c r="B408" s="283" t="s">
        <v>411</v>
      </c>
      <c r="C408" s="374" t="str">
        <f>+VLOOKUP($A408,[2]DISTRIBUCIÓN!$A$8:$G$540,5,FALSE)</f>
        <v>Emma Ticonipa</v>
      </c>
      <c r="D408" s="374" t="str">
        <f>+VLOOKUP($A408,[2]DISTRIBUCIÓN!$A$8:$G$540,6,FALSE)</f>
        <v>2183333 - 1635</v>
      </c>
      <c r="E408" s="374" t="str">
        <f>+VLOOKUP($A408,[2]DISTRIBUCIÓN!$A$8:$G$540,7,FALSE)</f>
        <v>emma.ticonipa@economiayfinanzas.gob.bo</v>
      </c>
    </row>
    <row r="409" spans="1:5">
      <c r="A409" s="282">
        <v>1520</v>
      </c>
      <c r="B409" s="283" t="s">
        <v>412</v>
      </c>
      <c r="C409" s="374" t="str">
        <f>+VLOOKUP($A409,[2]DISTRIBUCIÓN!$A$8:$G$540,5,FALSE)</f>
        <v>Emma Ticonipa</v>
      </c>
      <c r="D409" s="374" t="str">
        <f>+VLOOKUP($A409,[2]DISTRIBUCIÓN!$A$8:$G$540,6,FALSE)</f>
        <v>2183333 - 1635</v>
      </c>
      <c r="E409" s="374" t="str">
        <f>+VLOOKUP($A409,[2]DISTRIBUCIÓN!$A$8:$G$540,7,FALSE)</f>
        <v>emma.ticonipa@economiayfinanzas.gob.bo</v>
      </c>
    </row>
    <row r="410" spans="1:5">
      <c r="A410" s="282">
        <v>1521</v>
      </c>
      <c r="B410" s="283" t="s">
        <v>413</v>
      </c>
      <c r="C410" s="374" t="str">
        <f>+VLOOKUP($A410,[2]DISTRIBUCIÓN!$A$8:$G$540,5,FALSE)</f>
        <v>Emma Ticonipa</v>
      </c>
      <c r="D410" s="374" t="str">
        <f>+VLOOKUP($A410,[2]DISTRIBUCIÓN!$A$8:$G$540,6,FALSE)</f>
        <v>2183333 - 1635</v>
      </c>
      <c r="E410" s="374" t="str">
        <f>+VLOOKUP($A410,[2]DISTRIBUCIÓN!$A$8:$G$540,7,FALSE)</f>
        <v>emma.ticonipa@economiayfinanzas.gob.bo</v>
      </c>
    </row>
    <row r="411" spans="1:5">
      <c r="A411" s="282">
        <v>1522</v>
      </c>
      <c r="B411" s="283" t="s">
        <v>414</v>
      </c>
      <c r="C411" s="374" t="str">
        <f>+VLOOKUP($A411,[2]DISTRIBUCIÓN!$A$8:$G$540,5,FALSE)</f>
        <v>Emma Ticonipa</v>
      </c>
      <c r="D411" s="374" t="str">
        <f>+VLOOKUP($A411,[2]DISTRIBUCIÓN!$A$8:$G$540,6,FALSE)</f>
        <v>2183333 - 1635</v>
      </c>
      <c r="E411" s="374" t="str">
        <f>+VLOOKUP($A411,[2]DISTRIBUCIÓN!$A$8:$G$540,7,FALSE)</f>
        <v>emma.ticonipa@economiayfinanzas.gob.bo</v>
      </c>
    </row>
    <row r="412" spans="1:5">
      <c r="A412" s="282">
        <v>1523</v>
      </c>
      <c r="B412" s="283" t="s">
        <v>415</v>
      </c>
      <c r="C412" s="374" t="str">
        <f>+VLOOKUP($A412,[2]DISTRIBUCIÓN!$A$8:$G$540,5,FALSE)</f>
        <v>Emma Ticonipa</v>
      </c>
      <c r="D412" s="374" t="str">
        <f>+VLOOKUP($A412,[2]DISTRIBUCIÓN!$A$8:$G$540,6,FALSE)</f>
        <v>2183333 - 1635</v>
      </c>
      <c r="E412" s="374" t="str">
        <f>+VLOOKUP($A412,[2]DISTRIBUCIÓN!$A$8:$G$540,7,FALSE)</f>
        <v>emma.ticonipa@economiayfinanzas.gob.bo</v>
      </c>
    </row>
    <row r="413" spans="1:5">
      <c r="A413" s="282">
        <v>1524</v>
      </c>
      <c r="B413" s="283" t="s">
        <v>416</v>
      </c>
      <c r="C413" s="374" t="str">
        <f>+VLOOKUP($A413,[2]DISTRIBUCIÓN!$A$8:$G$540,5,FALSE)</f>
        <v>Emma Ticonipa</v>
      </c>
      <c r="D413" s="374" t="str">
        <f>+VLOOKUP($A413,[2]DISTRIBUCIÓN!$A$8:$G$540,6,FALSE)</f>
        <v>2183333 - 1635</v>
      </c>
      <c r="E413" s="374" t="str">
        <f>+VLOOKUP($A413,[2]DISTRIBUCIÓN!$A$8:$G$540,7,FALSE)</f>
        <v>emma.ticonipa@economiayfinanzas.gob.bo</v>
      </c>
    </row>
    <row r="414" spans="1:5">
      <c r="A414" s="282">
        <v>1525</v>
      </c>
      <c r="B414" s="283" t="s">
        <v>417</v>
      </c>
      <c r="C414" s="374" t="str">
        <f>+VLOOKUP($A414,[2]DISTRIBUCIÓN!$A$8:$G$540,5,FALSE)</f>
        <v>Emma Ticonipa</v>
      </c>
      <c r="D414" s="374" t="str">
        <f>+VLOOKUP($A414,[2]DISTRIBUCIÓN!$A$8:$G$540,6,FALSE)</f>
        <v>2183333 - 1635</v>
      </c>
      <c r="E414" s="374" t="str">
        <f>+VLOOKUP($A414,[2]DISTRIBUCIÓN!$A$8:$G$540,7,FALSE)</f>
        <v>emma.ticonipa@economiayfinanzas.gob.bo</v>
      </c>
    </row>
    <row r="415" spans="1:5">
      <c r="A415" s="282">
        <v>1526</v>
      </c>
      <c r="B415" s="283" t="s">
        <v>418</v>
      </c>
      <c r="C415" s="374" t="str">
        <f>+VLOOKUP($A415,[2]DISTRIBUCIÓN!$A$8:$G$540,5,FALSE)</f>
        <v>Emma Ticonipa</v>
      </c>
      <c r="D415" s="374" t="str">
        <f>+VLOOKUP($A415,[2]DISTRIBUCIÓN!$A$8:$G$540,6,FALSE)</f>
        <v>2183333 - 1635</v>
      </c>
      <c r="E415" s="374" t="str">
        <f>+VLOOKUP($A415,[2]DISTRIBUCIÓN!$A$8:$G$540,7,FALSE)</f>
        <v>emma.ticonipa@economiayfinanzas.gob.bo</v>
      </c>
    </row>
    <row r="416" spans="1:5">
      <c r="A416" s="282">
        <v>1527</v>
      </c>
      <c r="B416" s="283" t="s">
        <v>419</v>
      </c>
      <c r="C416" s="374" t="str">
        <f>+VLOOKUP($A416,[2]DISTRIBUCIÓN!$A$8:$G$540,5,FALSE)</f>
        <v>Emma Ticonipa</v>
      </c>
      <c r="D416" s="374" t="str">
        <f>+VLOOKUP($A416,[2]DISTRIBUCIÓN!$A$8:$G$540,6,FALSE)</f>
        <v>2183333 - 1635</v>
      </c>
      <c r="E416" s="374" t="str">
        <f>+VLOOKUP($A416,[2]DISTRIBUCIÓN!$A$8:$G$540,7,FALSE)</f>
        <v>emma.ticonipa@economiayfinanzas.gob.bo</v>
      </c>
    </row>
    <row r="417" spans="1:5">
      <c r="A417" s="282">
        <v>1528</v>
      </c>
      <c r="B417" s="283" t="s">
        <v>420</v>
      </c>
      <c r="C417" s="374" t="str">
        <f>+VLOOKUP($A417,[2]DISTRIBUCIÓN!$A$8:$G$540,5,FALSE)</f>
        <v>Emma Ticonipa</v>
      </c>
      <c r="D417" s="374" t="str">
        <f>+VLOOKUP($A417,[2]DISTRIBUCIÓN!$A$8:$G$540,6,FALSE)</f>
        <v>2183333 - 1635</v>
      </c>
      <c r="E417" s="374" t="str">
        <f>+VLOOKUP($A417,[2]DISTRIBUCIÓN!$A$8:$G$540,7,FALSE)</f>
        <v>emma.ticonipa@economiayfinanzas.gob.bo</v>
      </c>
    </row>
    <row r="418" spans="1:5">
      <c r="A418" s="282">
        <v>1529</v>
      </c>
      <c r="B418" s="283" t="s">
        <v>421</v>
      </c>
      <c r="C418" s="374" t="str">
        <f>+VLOOKUP($A418,[2]DISTRIBUCIÓN!$A$8:$G$540,5,FALSE)</f>
        <v>Emma Ticonipa</v>
      </c>
      <c r="D418" s="374" t="str">
        <f>+VLOOKUP($A418,[2]DISTRIBUCIÓN!$A$8:$G$540,6,FALSE)</f>
        <v>2183333 - 1635</v>
      </c>
      <c r="E418" s="374" t="str">
        <f>+VLOOKUP($A418,[2]DISTRIBUCIÓN!$A$8:$G$540,7,FALSE)</f>
        <v>emma.ticonipa@economiayfinanzas.gob.bo</v>
      </c>
    </row>
    <row r="419" spans="1:5">
      <c r="A419" s="282">
        <v>1530</v>
      </c>
      <c r="B419" s="283" t="s">
        <v>422</v>
      </c>
      <c r="C419" s="374" t="str">
        <f>+VLOOKUP($A419,[2]DISTRIBUCIÓN!$A$8:$G$540,5,FALSE)</f>
        <v>Emma Ticonipa</v>
      </c>
      <c r="D419" s="374" t="str">
        <f>+VLOOKUP($A419,[2]DISTRIBUCIÓN!$A$8:$G$540,6,FALSE)</f>
        <v>2183333 - 1635</v>
      </c>
      <c r="E419" s="374" t="str">
        <f>+VLOOKUP($A419,[2]DISTRIBUCIÓN!$A$8:$G$540,7,FALSE)</f>
        <v>emma.ticonipa@economiayfinanzas.gob.bo</v>
      </c>
    </row>
    <row r="420" spans="1:5">
      <c r="A420" s="282">
        <v>1531</v>
      </c>
      <c r="B420" s="283" t="s">
        <v>423</v>
      </c>
      <c r="C420" s="374" t="str">
        <f>+VLOOKUP($A420,[2]DISTRIBUCIÓN!$A$8:$G$540,5,FALSE)</f>
        <v>Emma Ticonipa</v>
      </c>
      <c r="D420" s="374" t="str">
        <f>+VLOOKUP($A420,[2]DISTRIBUCIÓN!$A$8:$G$540,6,FALSE)</f>
        <v>2183333 - 1635</v>
      </c>
      <c r="E420" s="374" t="str">
        <f>+VLOOKUP($A420,[2]DISTRIBUCIÓN!$A$8:$G$540,7,FALSE)</f>
        <v>emma.ticonipa@economiayfinanzas.gob.bo</v>
      </c>
    </row>
    <row r="421" spans="1:5">
      <c r="A421" s="282">
        <v>1532</v>
      </c>
      <c r="B421" s="283" t="s">
        <v>424</v>
      </c>
      <c r="C421" s="374" t="str">
        <f>+VLOOKUP($A421,[2]DISTRIBUCIÓN!$A$8:$G$540,5,FALSE)</f>
        <v>Emma Ticonipa</v>
      </c>
      <c r="D421" s="374" t="str">
        <f>+VLOOKUP($A421,[2]DISTRIBUCIÓN!$A$8:$G$540,6,FALSE)</f>
        <v>2183333 - 1635</v>
      </c>
      <c r="E421" s="374" t="str">
        <f>+VLOOKUP($A421,[2]DISTRIBUCIÓN!$A$8:$G$540,7,FALSE)</f>
        <v>emma.ticonipa@economiayfinanzas.gob.bo</v>
      </c>
    </row>
    <row r="422" spans="1:5">
      <c r="A422" s="282">
        <v>1533</v>
      </c>
      <c r="B422" s="283" t="s">
        <v>425</v>
      </c>
      <c r="C422" s="374" t="str">
        <f>+VLOOKUP($A422,[2]DISTRIBUCIÓN!$A$8:$G$540,5,FALSE)</f>
        <v>Emma Ticonipa</v>
      </c>
      <c r="D422" s="374" t="str">
        <f>+VLOOKUP($A422,[2]DISTRIBUCIÓN!$A$8:$G$540,6,FALSE)</f>
        <v>2183333 - 1635</v>
      </c>
      <c r="E422" s="374" t="str">
        <f>+VLOOKUP($A422,[2]DISTRIBUCIÓN!$A$8:$G$540,7,FALSE)</f>
        <v>emma.ticonipa@economiayfinanzas.gob.bo</v>
      </c>
    </row>
    <row r="423" spans="1:5">
      <c r="A423" s="282">
        <v>1534</v>
      </c>
      <c r="B423" s="283" t="s">
        <v>426</v>
      </c>
      <c r="C423" s="374" t="str">
        <f>+VLOOKUP($A423,[2]DISTRIBUCIÓN!$A$8:$G$540,5,FALSE)</f>
        <v>Emma Ticonipa</v>
      </c>
      <c r="D423" s="374" t="str">
        <f>+VLOOKUP($A423,[2]DISTRIBUCIÓN!$A$8:$G$540,6,FALSE)</f>
        <v>2183333 - 1635</v>
      </c>
      <c r="E423" s="374" t="str">
        <f>+VLOOKUP($A423,[2]DISTRIBUCIÓN!$A$8:$G$540,7,FALSE)</f>
        <v>emma.ticonipa@economiayfinanzas.gob.bo</v>
      </c>
    </row>
    <row r="424" spans="1:5">
      <c r="A424" s="282">
        <v>1535</v>
      </c>
      <c r="B424" s="283" t="s">
        <v>427</v>
      </c>
      <c r="C424" s="374" t="str">
        <f>+VLOOKUP($A424,[2]DISTRIBUCIÓN!$A$8:$G$540,5,FALSE)</f>
        <v>Emma Ticonipa</v>
      </c>
      <c r="D424" s="374" t="str">
        <f>+VLOOKUP($A424,[2]DISTRIBUCIÓN!$A$8:$G$540,6,FALSE)</f>
        <v>2183333 - 1635</v>
      </c>
      <c r="E424" s="374" t="str">
        <f>+VLOOKUP($A424,[2]DISTRIBUCIÓN!$A$8:$G$540,7,FALSE)</f>
        <v>emma.ticonipa@economiayfinanzas.gob.bo</v>
      </c>
    </row>
    <row r="425" spans="1:5">
      <c r="A425" s="282">
        <v>1536</v>
      </c>
      <c r="B425" s="283" t="s">
        <v>428</v>
      </c>
      <c r="C425" s="374" t="str">
        <f>+VLOOKUP($A425,[2]DISTRIBUCIÓN!$A$8:$G$540,5,FALSE)</f>
        <v>Emma Ticonipa</v>
      </c>
      <c r="D425" s="374" t="str">
        <f>+VLOOKUP($A425,[2]DISTRIBUCIÓN!$A$8:$G$540,6,FALSE)</f>
        <v>2183333 - 1635</v>
      </c>
      <c r="E425" s="374" t="str">
        <f>+VLOOKUP($A425,[2]DISTRIBUCIÓN!$A$8:$G$540,7,FALSE)</f>
        <v>emma.ticonipa@economiayfinanzas.gob.bo</v>
      </c>
    </row>
    <row r="426" spans="1:5">
      <c r="A426" s="282">
        <v>1537</v>
      </c>
      <c r="B426" s="283" t="s">
        <v>429</v>
      </c>
      <c r="C426" s="374" t="str">
        <f>+VLOOKUP($A426,[2]DISTRIBUCIÓN!$A$8:$G$540,5,FALSE)</f>
        <v>Emma Ticonipa</v>
      </c>
      <c r="D426" s="374" t="str">
        <f>+VLOOKUP($A426,[2]DISTRIBUCIÓN!$A$8:$G$540,6,FALSE)</f>
        <v>2183333 - 1635</v>
      </c>
      <c r="E426" s="374" t="str">
        <f>+VLOOKUP($A426,[2]DISTRIBUCIÓN!$A$8:$G$540,7,FALSE)</f>
        <v>emma.ticonipa@economiayfinanzas.gob.bo</v>
      </c>
    </row>
    <row r="427" spans="1:5">
      <c r="A427" s="282">
        <v>1538</v>
      </c>
      <c r="B427" s="283" t="s">
        <v>430</v>
      </c>
      <c r="C427" s="374" t="str">
        <f>+VLOOKUP($A427,[2]DISTRIBUCIÓN!$A$8:$G$540,5,FALSE)</f>
        <v>Emma Ticonipa</v>
      </c>
      <c r="D427" s="374" t="str">
        <f>+VLOOKUP($A427,[2]DISTRIBUCIÓN!$A$8:$G$540,6,FALSE)</f>
        <v>2183333 - 1635</v>
      </c>
      <c r="E427" s="374" t="str">
        <f>+VLOOKUP($A427,[2]DISTRIBUCIÓN!$A$8:$G$540,7,FALSE)</f>
        <v>emma.ticonipa@economiayfinanzas.gob.bo</v>
      </c>
    </row>
    <row r="428" spans="1:5">
      <c r="A428" s="282">
        <v>1539</v>
      </c>
      <c r="B428" s="283" t="s">
        <v>431</v>
      </c>
      <c r="C428" s="374" t="str">
        <f>+VLOOKUP($A428,[2]DISTRIBUCIÓN!$A$8:$G$540,5,FALSE)</f>
        <v>Emma Ticonipa</v>
      </c>
      <c r="D428" s="374" t="str">
        <f>+VLOOKUP($A428,[2]DISTRIBUCIÓN!$A$8:$G$540,6,FALSE)</f>
        <v>2183333 - 1635</v>
      </c>
      <c r="E428" s="374" t="str">
        <f>+VLOOKUP($A428,[2]DISTRIBUCIÓN!$A$8:$G$540,7,FALSE)</f>
        <v>emma.ticonipa@economiayfinanzas.gob.bo</v>
      </c>
    </row>
    <row r="429" spans="1:5">
      <c r="A429" s="282">
        <v>1540</v>
      </c>
      <c r="B429" s="283" t="s">
        <v>1248</v>
      </c>
      <c r="C429" s="374" t="str">
        <f>+VLOOKUP($A429,[2]DISTRIBUCIÓN!$A$8:$G$540,5,FALSE)</f>
        <v>Emma Ticonipa</v>
      </c>
      <c r="D429" s="374" t="str">
        <f>+VLOOKUP($A429,[2]DISTRIBUCIÓN!$A$8:$G$540,6,FALSE)</f>
        <v>2183333 - 1635</v>
      </c>
      <c r="E429" s="374" t="str">
        <f>+VLOOKUP($A429,[2]DISTRIBUCIÓN!$A$8:$G$540,7,FALSE)</f>
        <v>emma.ticonipa@economiayfinanzas.gob.bo</v>
      </c>
    </row>
    <row r="430" spans="1:5">
      <c r="A430" s="282">
        <v>1601</v>
      </c>
      <c r="B430" s="283" t="s">
        <v>432</v>
      </c>
      <c r="C430" s="374" t="str">
        <f>+VLOOKUP($A430,[2]DISTRIBUCIÓN!$A$8:$G$540,5,FALSE)</f>
        <v>Emma Ticonipa</v>
      </c>
      <c r="D430" s="374" t="str">
        <f>+VLOOKUP($A430,[2]DISTRIBUCIÓN!$A$8:$G$540,6,FALSE)</f>
        <v>2183333 - 1635</v>
      </c>
      <c r="E430" s="374" t="str">
        <f>+VLOOKUP($A430,[2]DISTRIBUCIÓN!$A$8:$G$540,7,FALSE)</f>
        <v>emma.ticonipa@economiayfinanzas.gob.bo</v>
      </c>
    </row>
    <row r="431" spans="1:5">
      <c r="A431" s="282">
        <v>1602</v>
      </c>
      <c r="B431" s="283" t="s">
        <v>433</v>
      </c>
      <c r="C431" s="374" t="str">
        <f>+VLOOKUP($A431,[2]DISTRIBUCIÓN!$A$8:$G$540,5,FALSE)</f>
        <v>Emma Ticonipa</v>
      </c>
      <c r="D431" s="374" t="str">
        <f>+VLOOKUP($A431,[2]DISTRIBUCIÓN!$A$8:$G$540,6,FALSE)</f>
        <v>2183333 - 1635</v>
      </c>
      <c r="E431" s="374" t="str">
        <f>+VLOOKUP($A431,[2]DISTRIBUCIÓN!$A$8:$G$540,7,FALSE)</f>
        <v>emma.ticonipa@economiayfinanzas.gob.bo</v>
      </c>
    </row>
    <row r="432" spans="1:5">
      <c r="A432" s="282">
        <v>1603</v>
      </c>
      <c r="B432" s="283" t="s">
        <v>434</v>
      </c>
      <c r="C432" s="374" t="str">
        <f>+VLOOKUP($A432,[2]DISTRIBUCIÓN!$A$8:$G$540,5,FALSE)</f>
        <v>Emma Ticonipa</v>
      </c>
      <c r="D432" s="374" t="str">
        <f>+VLOOKUP($A432,[2]DISTRIBUCIÓN!$A$8:$G$540,6,FALSE)</f>
        <v>2183333 - 1635</v>
      </c>
      <c r="E432" s="374" t="str">
        <f>+VLOOKUP($A432,[2]DISTRIBUCIÓN!$A$8:$G$540,7,FALSE)</f>
        <v>emma.ticonipa@economiayfinanzas.gob.bo</v>
      </c>
    </row>
    <row r="433" spans="1:5">
      <c r="A433" s="282">
        <v>1604</v>
      </c>
      <c r="B433" s="283" t="s">
        <v>435</v>
      </c>
      <c r="C433" s="374" t="str">
        <f>+VLOOKUP($A433,[2]DISTRIBUCIÓN!$A$8:$G$540,5,FALSE)</f>
        <v>Emma Ticonipa</v>
      </c>
      <c r="D433" s="374" t="str">
        <f>+VLOOKUP($A433,[2]DISTRIBUCIÓN!$A$8:$G$540,6,FALSE)</f>
        <v>2183333 - 1635</v>
      </c>
      <c r="E433" s="374" t="str">
        <f>+VLOOKUP($A433,[2]DISTRIBUCIÓN!$A$8:$G$540,7,FALSE)</f>
        <v>emma.ticonipa@economiayfinanzas.gob.bo</v>
      </c>
    </row>
    <row r="434" spans="1:5">
      <c r="A434" s="282">
        <v>1605</v>
      </c>
      <c r="B434" s="283" t="s">
        <v>436</v>
      </c>
      <c r="C434" s="374" t="str">
        <f>+VLOOKUP($A434,[2]DISTRIBUCIÓN!$A$8:$G$540,5,FALSE)</f>
        <v>Emma Ticonipa</v>
      </c>
      <c r="D434" s="374" t="str">
        <f>+VLOOKUP($A434,[2]DISTRIBUCIÓN!$A$8:$G$540,6,FALSE)</f>
        <v>2183333 - 1635</v>
      </c>
      <c r="E434" s="374" t="str">
        <f>+VLOOKUP($A434,[2]DISTRIBUCIÓN!$A$8:$G$540,7,FALSE)</f>
        <v>emma.ticonipa@economiayfinanzas.gob.bo</v>
      </c>
    </row>
    <row r="435" spans="1:5">
      <c r="A435" s="282">
        <v>1606</v>
      </c>
      <c r="B435" s="283" t="s">
        <v>437</v>
      </c>
      <c r="C435" s="374" t="str">
        <f>+VLOOKUP($A435,[2]DISTRIBUCIÓN!$A$8:$G$540,5,FALSE)</f>
        <v>Emma Ticonipa</v>
      </c>
      <c r="D435" s="374" t="str">
        <f>+VLOOKUP($A435,[2]DISTRIBUCIÓN!$A$8:$G$540,6,FALSE)</f>
        <v>2183333 - 1635</v>
      </c>
      <c r="E435" s="374" t="str">
        <f>+VLOOKUP($A435,[2]DISTRIBUCIÓN!$A$8:$G$540,7,FALSE)</f>
        <v>emma.ticonipa@economiayfinanzas.gob.bo</v>
      </c>
    </row>
    <row r="436" spans="1:5">
      <c r="A436" s="282">
        <v>1607</v>
      </c>
      <c r="B436" s="283" t="s">
        <v>438</v>
      </c>
      <c r="C436" s="374" t="str">
        <f>+VLOOKUP($A436,[2]DISTRIBUCIÓN!$A$8:$G$540,5,FALSE)</f>
        <v>Emma Ticonipa</v>
      </c>
      <c r="D436" s="374" t="str">
        <f>+VLOOKUP($A436,[2]DISTRIBUCIÓN!$A$8:$G$540,6,FALSE)</f>
        <v>2183333 - 1635</v>
      </c>
      <c r="E436" s="374" t="str">
        <f>+VLOOKUP($A436,[2]DISTRIBUCIÓN!$A$8:$G$540,7,FALSE)</f>
        <v>emma.ticonipa@economiayfinanzas.gob.bo</v>
      </c>
    </row>
    <row r="437" spans="1:5">
      <c r="A437" s="282">
        <v>1608</v>
      </c>
      <c r="B437" s="283" t="s">
        <v>439</v>
      </c>
      <c r="C437" s="374" t="str">
        <f>+VLOOKUP($A437,[2]DISTRIBUCIÓN!$A$8:$G$540,5,FALSE)</f>
        <v>Emma Ticonipa</v>
      </c>
      <c r="D437" s="374" t="str">
        <f>+VLOOKUP($A437,[2]DISTRIBUCIÓN!$A$8:$G$540,6,FALSE)</f>
        <v>2183333 - 1635</v>
      </c>
      <c r="E437" s="374" t="str">
        <f>+VLOOKUP($A437,[2]DISTRIBUCIÓN!$A$8:$G$540,7,FALSE)</f>
        <v>emma.ticonipa@economiayfinanzas.gob.bo</v>
      </c>
    </row>
    <row r="438" spans="1:5">
      <c r="A438" s="282">
        <v>1609</v>
      </c>
      <c r="B438" s="283" t="s">
        <v>440</v>
      </c>
      <c r="C438" s="374" t="str">
        <f>+VLOOKUP($A438,[2]DISTRIBUCIÓN!$A$8:$G$540,5,FALSE)</f>
        <v>Emma Ticonipa</v>
      </c>
      <c r="D438" s="374" t="str">
        <f>+VLOOKUP($A438,[2]DISTRIBUCIÓN!$A$8:$G$540,6,FALSE)</f>
        <v>2183333 - 1635</v>
      </c>
      <c r="E438" s="374" t="str">
        <f>+VLOOKUP($A438,[2]DISTRIBUCIÓN!$A$8:$G$540,7,FALSE)</f>
        <v>emma.ticonipa@economiayfinanzas.gob.bo</v>
      </c>
    </row>
    <row r="439" spans="1:5">
      <c r="A439" s="282">
        <v>1610</v>
      </c>
      <c r="B439" s="283" t="s">
        <v>1377</v>
      </c>
      <c r="C439" s="374" t="str">
        <f>+VLOOKUP($A439,[2]DISTRIBUCIÓN!$A$8:$G$540,5,FALSE)</f>
        <v>Emma Ticonipa</v>
      </c>
      <c r="D439" s="374" t="str">
        <f>+VLOOKUP($A439,[2]DISTRIBUCIÓN!$A$8:$G$540,6,FALSE)</f>
        <v>2183333 - 1635</v>
      </c>
      <c r="E439" s="374" t="str">
        <f>+VLOOKUP($A439,[2]DISTRIBUCIÓN!$A$8:$G$540,7,FALSE)</f>
        <v>emma.ticonipa@economiayfinanzas.gob.bo</v>
      </c>
    </row>
    <row r="440" spans="1:5">
      <c r="A440" s="282">
        <v>1611</v>
      </c>
      <c r="B440" s="283" t="s">
        <v>441</v>
      </c>
      <c r="C440" s="374" t="str">
        <f>+VLOOKUP($A440,[2]DISTRIBUCIÓN!$A$8:$G$540,5,FALSE)</f>
        <v>Emma Ticonipa</v>
      </c>
      <c r="D440" s="374" t="str">
        <f>+VLOOKUP($A440,[2]DISTRIBUCIÓN!$A$8:$G$540,6,FALSE)</f>
        <v>2183333 - 1635</v>
      </c>
      <c r="E440" s="374" t="str">
        <f>+VLOOKUP($A440,[2]DISTRIBUCIÓN!$A$8:$G$540,7,FALSE)</f>
        <v>emma.ticonipa@economiayfinanzas.gob.bo</v>
      </c>
    </row>
    <row r="441" spans="1:5">
      <c r="A441" s="282">
        <v>1701</v>
      </c>
      <c r="B441" s="283" t="s">
        <v>1378</v>
      </c>
      <c r="C441" s="374" t="str">
        <f>+VLOOKUP($A441,[2]DISTRIBUCIÓN!$A$8:$G$540,5,FALSE)</f>
        <v>Emma Ticonipa</v>
      </c>
      <c r="D441" s="374" t="str">
        <f>+VLOOKUP($A441,[2]DISTRIBUCIÓN!$A$8:$G$540,6,FALSE)</f>
        <v>2183333 - 1635</v>
      </c>
      <c r="E441" s="374" t="str">
        <f>+VLOOKUP($A441,[2]DISTRIBUCIÓN!$A$8:$G$540,7,FALSE)</f>
        <v>emma.ticonipa@economiayfinanzas.gob.bo</v>
      </c>
    </row>
    <row r="442" spans="1:5">
      <c r="A442" s="282">
        <v>1702</v>
      </c>
      <c r="B442" s="283" t="s">
        <v>442</v>
      </c>
      <c r="C442" s="374" t="str">
        <f>+VLOOKUP($A442,[2]DISTRIBUCIÓN!$A$8:$G$540,5,FALSE)</f>
        <v>Emma Ticonipa</v>
      </c>
      <c r="D442" s="374" t="str">
        <f>+VLOOKUP($A442,[2]DISTRIBUCIÓN!$A$8:$G$540,6,FALSE)</f>
        <v>2183333 - 1635</v>
      </c>
      <c r="E442" s="374" t="str">
        <f>+VLOOKUP($A442,[2]DISTRIBUCIÓN!$A$8:$G$540,7,FALSE)</f>
        <v>emma.ticonipa@economiayfinanzas.gob.bo</v>
      </c>
    </row>
    <row r="443" spans="1:5">
      <c r="A443" s="282">
        <v>1703</v>
      </c>
      <c r="B443" s="283" t="s">
        <v>443</v>
      </c>
      <c r="C443" s="374" t="str">
        <f>+VLOOKUP($A443,[2]DISTRIBUCIÓN!$A$8:$G$540,5,FALSE)</f>
        <v>Emma Ticonipa</v>
      </c>
      <c r="D443" s="374" t="str">
        <f>+VLOOKUP($A443,[2]DISTRIBUCIÓN!$A$8:$G$540,6,FALSE)</f>
        <v>2183333 - 1635</v>
      </c>
      <c r="E443" s="374" t="str">
        <f>+VLOOKUP($A443,[2]DISTRIBUCIÓN!$A$8:$G$540,7,FALSE)</f>
        <v>emma.ticonipa@economiayfinanzas.gob.bo</v>
      </c>
    </row>
    <row r="444" spans="1:5">
      <c r="A444" s="282">
        <v>1704</v>
      </c>
      <c r="B444" s="283" t="s">
        <v>1379</v>
      </c>
      <c r="C444" s="374" t="str">
        <f>+VLOOKUP($A444,[2]DISTRIBUCIÓN!$A$8:$G$540,5,FALSE)</f>
        <v>Emma Ticonipa</v>
      </c>
      <c r="D444" s="374" t="str">
        <f>+VLOOKUP($A444,[2]DISTRIBUCIÓN!$A$8:$G$540,6,FALSE)</f>
        <v>2183333 - 1635</v>
      </c>
      <c r="E444" s="374" t="str">
        <f>+VLOOKUP($A444,[2]DISTRIBUCIÓN!$A$8:$G$540,7,FALSE)</f>
        <v>emma.ticonipa@economiayfinanzas.gob.bo</v>
      </c>
    </row>
    <row r="445" spans="1:5">
      <c r="A445" s="282">
        <v>1705</v>
      </c>
      <c r="B445" s="283" t="s">
        <v>1380</v>
      </c>
      <c r="C445" s="374" t="str">
        <f>+VLOOKUP($A445,[2]DISTRIBUCIÓN!$A$8:$G$540,5,FALSE)</f>
        <v>Emma Ticonipa</v>
      </c>
      <c r="D445" s="374" t="str">
        <f>+VLOOKUP($A445,[2]DISTRIBUCIÓN!$A$8:$G$540,6,FALSE)</f>
        <v>2183333 - 1635</v>
      </c>
      <c r="E445" s="374" t="str">
        <f>+VLOOKUP($A445,[2]DISTRIBUCIÓN!$A$8:$G$540,7,FALSE)</f>
        <v>emma.ticonipa@economiayfinanzas.gob.bo</v>
      </c>
    </row>
    <row r="446" spans="1:5">
      <c r="A446" s="282">
        <v>1706</v>
      </c>
      <c r="B446" s="283" t="s">
        <v>444</v>
      </c>
      <c r="C446" s="374" t="str">
        <f>+VLOOKUP($A446,[2]DISTRIBUCIÓN!$A$8:$G$540,5,FALSE)</f>
        <v>Emma Ticonipa</v>
      </c>
      <c r="D446" s="374" t="str">
        <f>+VLOOKUP($A446,[2]DISTRIBUCIÓN!$A$8:$G$540,6,FALSE)</f>
        <v>2183333 - 1635</v>
      </c>
      <c r="E446" s="374" t="str">
        <f>+VLOOKUP($A446,[2]DISTRIBUCIÓN!$A$8:$G$540,7,FALSE)</f>
        <v>emma.ticonipa@economiayfinanzas.gob.bo</v>
      </c>
    </row>
    <row r="447" spans="1:5">
      <c r="A447" s="282">
        <v>1707</v>
      </c>
      <c r="B447" s="283" t="s">
        <v>445</v>
      </c>
      <c r="C447" s="374" t="str">
        <f>+VLOOKUP($A447,[2]DISTRIBUCIÓN!$A$8:$G$540,5,FALSE)</f>
        <v>Emma Ticonipa</v>
      </c>
      <c r="D447" s="374" t="str">
        <f>+VLOOKUP($A447,[2]DISTRIBUCIÓN!$A$8:$G$540,6,FALSE)</f>
        <v>2183333 - 1635</v>
      </c>
      <c r="E447" s="374" t="str">
        <f>+VLOOKUP($A447,[2]DISTRIBUCIÓN!$A$8:$G$540,7,FALSE)</f>
        <v>emma.ticonipa@economiayfinanzas.gob.bo</v>
      </c>
    </row>
    <row r="448" spans="1:5">
      <c r="A448" s="282">
        <v>1708</v>
      </c>
      <c r="B448" s="283" t="s">
        <v>446</v>
      </c>
      <c r="C448" s="374" t="str">
        <f>+VLOOKUP($A448,[2]DISTRIBUCIÓN!$A$8:$G$540,5,FALSE)</f>
        <v>Emma Ticonipa</v>
      </c>
      <c r="D448" s="374" t="str">
        <f>+VLOOKUP($A448,[2]DISTRIBUCIÓN!$A$8:$G$540,6,FALSE)</f>
        <v>2183333 - 1635</v>
      </c>
      <c r="E448" s="374" t="str">
        <f>+VLOOKUP($A448,[2]DISTRIBUCIÓN!$A$8:$G$540,7,FALSE)</f>
        <v>emma.ticonipa@economiayfinanzas.gob.bo</v>
      </c>
    </row>
    <row r="449" spans="1:5">
      <c r="A449" s="282">
        <v>1709</v>
      </c>
      <c r="B449" s="283" t="s">
        <v>447</v>
      </c>
      <c r="C449" s="374" t="str">
        <f>+VLOOKUP($A449,[2]DISTRIBUCIÓN!$A$8:$G$540,5,FALSE)</f>
        <v>Emma Ticonipa</v>
      </c>
      <c r="D449" s="374" t="str">
        <f>+VLOOKUP($A449,[2]DISTRIBUCIÓN!$A$8:$G$540,6,FALSE)</f>
        <v>2183333 - 1635</v>
      </c>
      <c r="E449" s="374" t="str">
        <f>+VLOOKUP($A449,[2]DISTRIBUCIÓN!$A$8:$G$540,7,FALSE)</f>
        <v>emma.ticonipa@economiayfinanzas.gob.bo</v>
      </c>
    </row>
    <row r="450" spans="1:5">
      <c r="A450" s="282">
        <v>1710</v>
      </c>
      <c r="B450" s="283" t="s">
        <v>448</v>
      </c>
      <c r="C450" s="374" t="str">
        <f>+VLOOKUP($A450,[2]DISTRIBUCIÓN!$A$8:$G$540,5,FALSE)</f>
        <v>Emma Ticonipa</v>
      </c>
      <c r="D450" s="374" t="str">
        <f>+VLOOKUP($A450,[2]DISTRIBUCIÓN!$A$8:$G$540,6,FALSE)</f>
        <v>2183333 - 1635</v>
      </c>
      <c r="E450" s="374" t="str">
        <f>+VLOOKUP($A450,[2]DISTRIBUCIÓN!$A$8:$G$540,7,FALSE)</f>
        <v>emma.ticonipa@economiayfinanzas.gob.bo</v>
      </c>
    </row>
    <row r="451" spans="1:5">
      <c r="A451" s="282">
        <v>1711</v>
      </c>
      <c r="B451" s="283" t="s">
        <v>449</v>
      </c>
      <c r="C451" s="374" t="str">
        <f>+VLOOKUP($A451,[2]DISTRIBUCIÓN!$A$8:$G$540,5,FALSE)</f>
        <v>Emma Ticonipa</v>
      </c>
      <c r="D451" s="374" t="str">
        <f>+VLOOKUP($A451,[2]DISTRIBUCIÓN!$A$8:$G$540,6,FALSE)</f>
        <v>2183333 - 1635</v>
      </c>
      <c r="E451" s="374" t="str">
        <f>+VLOOKUP($A451,[2]DISTRIBUCIÓN!$A$8:$G$540,7,FALSE)</f>
        <v>emma.ticonipa@economiayfinanzas.gob.bo</v>
      </c>
    </row>
    <row r="452" spans="1:5">
      <c r="A452" s="282">
        <v>1712</v>
      </c>
      <c r="B452" s="283" t="s">
        <v>450</v>
      </c>
      <c r="C452" s="374" t="str">
        <f>+VLOOKUP($A452,[2]DISTRIBUCIÓN!$A$8:$G$540,5,FALSE)</f>
        <v>Emma Ticonipa</v>
      </c>
      <c r="D452" s="374" t="str">
        <f>+VLOOKUP($A452,[2]DISTRIBUCIÓN!$A$8:$G$540,6,FALSE)</f>
        <v>2183333 - 1635</v>
      </c>
      <c r="E452" s="374" t="str">
        <f>+VLOOKUP($A452,[2]DISTRIBUCIÓN!$A$8:$G$540,7,FALSE)</f>
        <v>emma.ticonipa@economiayfinanzas.gob.bo</v>
      </c>
    </row>
    <row r="453" spans="1:5">
      <c r="A453" s="282">
        <v>1713</v>
      </c>
      <c r="B453" s="283" t="s">
        <v>451</v>
      </c>
      <c r="C453" s="374" t="str">
        <f>+VLOOKUP($A453,[2]DISTRIBUCIÓN!$A$8:$G$540,5,FALSE)</f>
        <v>Emma Ticonipa</v>
      </c>
      <c r="D453" s="374" t="str">
        <f>+VLOOKUP($A453,[2]DISTRIBUCIÓN!$A$8:$G$540,6,FALSE)</f>
        <v>2183333 - 1635</v>
      </c>
      <c r="E453" s="374" t="str">
        <f>+VLOOKUP($A453,[2]DISTRIBUCIÓN!$A$8:$G$540,7,FALSE)</f>
        <v>emma.ticonipa@economiayfinanzas.gob.bo</v>
      </c>
    </row>
    <row r="454" spans="1:5">
      <c r="A454" s="282">
        <v>1714</v>
      </c>
      <c r="B454" s="283" t="s">
        <v>452</v>
      </c>
      <c r="C454" s="374" t="str">
        <f>+VLOOKUP($A454,[2]DISTRIBUCIÓN!$A$8:$G$540,5,FALSE)</f>
        <v>Emma Ticonipa</v>
      </c>
      <c r="D454" s="374" t="str">
        <f>+VLOOKUP($A454,[2]DISTRIBUCIÓN!$A$8:$G$540,6,FALSE)</f>
        <v>2183333 - 1635</v>
      </c>
      <c r="E454" s="374" t="str">
        <f>+VLOOKUP($A454,[2]DISTRIBUCIÓN!$A$8:$G$540,7,FALSE)</f>
        <v>emma.ticonipa@economiayfinanzas.gob.bo</v>
      </c>
    </row>
    <row r="455" spans="1:5">
      <c r="A455" s="282">
        <v>1715</v>
      </c>
      <c r="B455" s="283" t="s">
        <v>453</v>
      </c>
      <c r="C455" s="374" t="str">
        <f>+VLOOKUP($A455,[2]DISTRIBUCIÓN!$A$8:$G$540,5,FALSE)</f>
        <v>Emma Ticonipa</v>
      </c>
      <c r="D455" s="374" t="str">
        <f>+VLOOKUP($A455,[2]DISTRIBUCIÓN!$A$8:$G$540,6,FALSE)</f>
        <v>2183333 - 1635</v>
      </c>
      <c r="E455" s="374" t="str">
        <f>+VLOOKUP($A455,[2]DISTRIBUCIÓN!$A$8:$G$540,7,FALSE)</f>
        <v>emma.ticonipa@economiayfinanzas.gob.bo</v>
      </c>
    </row>
    <row r="456" spans="1:5">
      <c r="A456" s="282">
        <v>1716</v>
      </c>
      <c r="B456" s="283" t="s">
        <v>454</v>
      </c>
      <c r="C456" s="374" t="str">
        <f>+VLOOKUP($A456,[2]DISTRIBUCIÓN!$A$8:$G$540,5,FALSE)</f>
        <v>Emma Ticonipa</v>
      </c>
      <c r="D456" s="374" t="str">
        <f>+VLOOKUP($A456,[2]DISTRIBUCIÓN!$A$8:$G$540,6,FALSE)</f>
        <v>2183333 - 1635</v>
      </c>
      <c r="E456" s="374" t="str">
        <f>+VLOOKUP($A456,[2]DISTRIBUCIÓN!$A$8:$G$540,7,FALSE)</f>
        <v>emma.ticonipa@economiayfinanzas.gob.bo</v>
      </c>
    </row>
    <row r="457" spans="1:5">
      <c r="A457" s="282">
        <v>1717</v>
      </c>
      <c r="B457" s="283" t="s">
        <v>455</v>
      </c>
      <c r="C457" s="374" t="str">
        <f>+VLOOKUP($A457,[2]DISTRIBUCIÓN!$A$8:$G$540,5,FALSE)</f>
        <v>Emma Ticonipa</v>
      </c>
      <c r="D457" s="374" t="str">
        <f>+VLOOKUP($A457,[2]DISTRIBUCIÓN!$A$8:$G$540,6,FALSE)</f>
        <v>2183333 - 1635</v>
      </c>
      <c r="E457" s="374" t="str">
        <f>+VLOOKUP($A457,[2]DISTRIBUCIÓN!$A$8:$G$540,7,FALSE)</f>
        <v>emma.ticonipa@economiayfinanzas.gob.bo</v>
      </c>
    </row>
    <row r="458" spans="1:5">
      <c r="A458" s="282">
        <v>1718</v>
      </c>
      <c r="B458" s="283" t="s">
        <v>456</v>
      </c>
      <c r="C458" s="374" t="str">
        <f>+VLOOKUP($A458,[2]DISTRIBUCIÓN!$A$8:$G$540,5,FALSE)</f>
        <v>Emma Ticonipa</v>
      </c>
      <c r="D458" s="374" t="str">
        <f>+VLOOKUP($A458,[2]DISTRIBUCIÓN!$A$8:$G$540,6,FALSE)</f>
        <v>2183333 - 1635</v>
      </c>
      <c r="E458" s="374" t="str">
        <f>+VLOOKUP($A458,[2]DISTRIBUCIÓN!$A$8:$G$540,7,FALSE)</f>
        <v>emma.ticonipa@economiayfinanzas.gob.bo</v>
      </c>
    </row>
    <row r="459" spans="1:5">
      <c r="A459" s="282">
        <v>1720</v>
      </c>
      <c r="B459" s="283" t="s">
        <v>457</v>
      </c>
      <c r="C459" s="374" t="str">
        <f>+VLOOKUP($A459,[2]DISTRIBUCIÓN!$A$8:$G$540,5,FALSE)</f>
        <v>Emma Ticonipa</v>
      </c>
      <c r="D459" s="374" t="str">
        <f>+VLOOKUP($A459,[2]DISTRIBUCIÓN!$A$8:$G$540,6,FALSE)</f>
        <v>2183333 - 1635</v>
      </c>
      <c r="E459" s="374" t="str">
        <f>+VLOOKUP($A459,[2]DISTRIBUCIÓN!$A$8:$G$540,7,FALSE)</f>
        <v>emma.ticonipa@economiayfinanzas.gob.bo</v>
      </c>
    </row>
    <row r="460" spans="1:5">
      <c r="A460" s="282">
        <v>1721</v>
      </c>
      <c r="B460" s="283" t="s">
        <v>458</v>
      </c>
      <c r="C460" s="374" t="str">
        <f>+VLOOKUP($A460,[2]DISTRIBUCIÓN!$A$8:$G$540,5,FALSE)</f>
        <v>Emma Ticonipa</v>
      </c>
      <c r="D460" s="374" t="str">
        <f>+VLOOKUP($A460,[2]DISTRIBUCIÓN!$A$8:$G$540,6,FALSE)</f>
        <v>2183333 - 1635</v>
      </c>
      <c r="E460" s="374" t="str">
        <f>+VLOOKUP($A460,[2]DISTRIBUCIÓN!$A$8:$G$540,7,FALSE)</f>
        <v>emma.ticonipa@economiayfinanzas.gob.bo</v>
      </c>
    </row>
    <row r="461" spans="1:5">
      <c r="A461" s="282">
        <v>1722</v>
      </c>
      <c r="B461" s="283" t="s">
        <v>459</v>
      </c>
      <c r="C461" s="374" t="str">
        <f>+VLOOKUP($A461,[2]DISTRIBUCIÓN!$A$8:$G$540,5,FALSE)</f>
        <v>Emma Ticonipa</v>
      </c>
      <c r="D461" s="374" t="str">
        <f>+VLOOKUP($A461,[2]DISTRIBUCIÓN!$A$8:$G$540,6,FALSE)</f>
        <v>2183333 - 1635</v>
      </c>
      <c r="E461" s="374" t="str">
        <f>+VLOOKUP($A461,[2]DISTRIBUCIÓN!$A$8:$G$540,7,FALSE)</f>
        <v>emma.ticonipa@economiayfinanzas.gob.bo</v>
      </c>
    </row>
    <row r="462" spans="1:5">
      <c r="A462" s="282">
        <v>1723</v>
      </c>
      <c r="B462" s="283" t="s">
        <v>460</v>
      </c>
      <c r="C462" s="374" t="str">
        <f>+VLOOKUP($A462,[2]DISTRIBUCIÓN!$A$8:$G$540,5,FALSE)</f>
        <v>Emma Ticonipa</v>
      </c>
      <c r="D462" s="374" t="str">
        <f>+VLOOKUP($A462,[2]DISTRIBUCIÓN!$A$8:$G$540,6,FALSE)</f>
        <v>2183333 - 1635</v>
      </c>
      <c r="E462" s="374" t="str">
        <f>+VLOOKUP($A462,[2]DISTRIBUCIÓN!$A$8:$G$540,7,FALSE)</f>
        <v>emma.ticonipa@economiayfinanzas.gob.bo</v>
      </c>
    </row>
    <row r="463" spans="1:5">
      <c r="A463" s="282">
        <v>1724</v>
      </c>
      <c r="B463" s="283" t="s">
        <v>461</v>
      </c>
      <c r="C463" s="374" t="str">
        <f>+VLOOKUP($A463,[2]DISTRIBUCIÓN!$A$8:$G$540,5,FALSE)</f>
        <v>Emma Ticonipa</v>
      </c>
      <c r="D463" s="374" t="str">
        <f>+VLOOKUP($A463,[2]DISTRIBUCIÓN!$A$8:$G$540,6,FALSE)</f>
        <v>2183333 - 1635</v>
      </c>
      <c r="E463" s="374" t="str">
        <f>+VLOOKUP($A463,[2]DISTRIBUCIÓN!$A$8:$G$540,7,FALSE)</f>
        <v>emma.ticonipa@economiayfinanzas.gob.bo</v>
      </c>
    </row>
    <row r="464" spans="1:5">
      <c r="A464" s="282">
        <v>1725</v>
      </c>
      <c r="B464" s="283" t="s">
        <v>462</v>
      </c>
      <c r="C464" s="374" t="str">
        <f>+VLOOKUP($A464,[2]DISTRIBUCIÓN!$A$8:$G$540,5,FALSE)</f>
        <v>Emma Ticonipa</v>
      </c>
      <c r="D464" s="374" t="str">
        <f>+VLOOKUP($A464,[2]DISTRIBUCIÓN!$A$8:$G$540,6,FALSE)</f>
        <v>2183333 - 1635</v>
      </c>
      <c r="E464" s="374" t="str">
        <f>+VLOOKUP($A464,[2]DISTRIBUCIÓN!$A$8:$G$540,7,FALSE)</f>
        <v>emma.ticonipa@economiayfinanzas.gob.bo</v>
      </c>
    </row>
    <row r="465" spans="1:5">
      <c r="A465" s="282">
        <v>1726</v>
      </c>
      <c r="B465" s="283" t="s">
        <v>463</v>
      </c>
      <c r="C465" s="374" t="str">
        <f>+VLOOKUP($A465,[2]DISTRIBUCIÓN!$A$8:$G$540,5,FALSE)</f>
        <v>Emma Ticonipa</v>
      </c>
      <c r="D465" s="374" t="str">
        <f>+VLOOKUP($A465,[2]DISTRIBUCIÓN!$A$8:$G$540,6,FALSE)</f>
        <v>2183333 - 1635</v>
      </c>
      <c r="E465" s="374" t="str">
        <f>+VLOOKUP($A465,[2]DISTRIBUCIÓN!$A$8:$G$540,7,FALSE)</f>
        <v>emma.ticonipa@economiayfinanzas.gob.bo</v>
      </c>
    </row>
    <row r="466" spans="1:5">
      <c r="A466" s="282">
        <v>1727</v>
      </c>
      <c r="B466" s="283" t="s">
        <v>464</v>
      </c>
      <c r="C466" s="374" t="str">
        <f>+VLOOKUP($A466,[2]DISTRIBUCIÓN!$A$8:$G$540,5,FALSE)</f>
        <v>Emma Ticonipa</v>
      </c>
      <c r="D466" s="374" t="str">
        <f>+VLOOKUP($A466,[2]DISTRIBUCIÓN!$A$8:$G$540,6,FALSE)</f>
        <v>2183333 - 1635</v>
      </c>
      <c r="E466" s="374" t="str">
        <f>+VLOOKUP($A466,[2]DISTRIBUCIÓN!$A$8:$G$540,7,FALSE)</f>
        <v>emma.ticonipa@economiayfinanzas.gob.bo</v>
      </c>
    </row>
    <row r="467" spans="1:5">
      <c r="A467" s="282">
        <v>1728</v>
      </c>
      <c r="B467" s="283" t="s">
        <v>465</v>
      </c>
      <c r="C467" s="374" t="str">
        <f>+VLOOKUP($A467,[2]DISTRIBUCIÓN!$A$8:$G$540,5,FALSE)</f>
        <v>Emma Ticonipa</v>
      </c>
      <c r="D467" s="374" t="str">
        <f>+VLOOKUP($A467,[2]DISTRIBUCIÓN!$A$8:$G$540,6,FALSE)</f>
        <v>2183333 - 1635</v>
      </c>
      <c r="E467" s="374" t="str">
        <f>+VLOOKUP($A467,[2]DISTRIBUCIÓN!$A$8:$G$540,7,FALSE)</f>
        <v>emma.ticonipa@economiayfinanzas.gob.bo</v>
      </c>
    </row>
    <row r="468" spans="1:5">
      <c r="A468" s="282">
        <v>1729</v>
      </c>
      <c r="B468" s="283" t="s">
        <v>466</v>
      </c>
      <c r="C468" s="374" t="str">
        <f>+VLOOKUP($A468,[2]DISTRIBUCIÓN!$A$8:$G$540,5,FALSE)</f>
        <v>Emma Ticonipa</v>
      </c>
      <c r="D468" s="374" t="str">
        <f>+VLOOKUP($A468,[2]DISTRIBUCIÓN!$A$8:$G$540,6,FALSE)</f>
        <v>2183333 - 1635</v>
      </c>
      <c r="E468" s="374" t="str">
        <f>+VLOOKUP($A468,[2]DISTRIBUCIÓN!$A$8:$G$540,7,FALSE)</f>
        <v>emma.ticonipa@economiayfinanzas.gob.bo</v>
      </c>
    </row>
    <row r="469" spans="1:5">
      <c r="A469" s="282">
        <v>1730</v>
      </c>
      <c r="B469" s="283" t="s">
        <v>467</v>
      </c>
      <c r="C469" s="374" t="str">
        <f>+VLOOKUP($A469,[2]DISTRIBUCIÓN!$A$8:$G$540,5,FALSE)</f>
        <v>Emma Ticonipa</v>
      </c>
      <c r="D469" s="374" t="str">
        <f>+VLOOKUP($A469,[2]DISTRIBUCIÓN!$A$8:$G$540,6,FALSE)</f>
        <v>2183333 - 1635</v>
      </c>
      <c r="E469" s="374" t="str">
        <f>+VLOOKUP($A469,[2]DISTRIBUCIÓN!$A$8:$G$540,7,FALSE)</f>
        <v>emma.ticonipa@economiayfinanzas.gob.bo</v>
      </c>
    </row>
    <row r="470" spans="1:5">
      <c r="A470" s="282">
        <v>1731</v>
      </c>
      <c r="B470" s="283" t="s">
        <v>468</v>
      </c>
      <c r="C470" s="374" t="str">
        <f>+VLOOKUP($A470,[2]DISTRIBUCIÓN!$A$8:$G$540,5,FALSE)</f>
        <v>Emma Ticonipa</v>
      </c>
      <c r="D470" s="374" t="str">
        <f>+VLOOKUP($A470,[2]DISTRIBUCIÓN!$A$8:$G$540,6,FALSE)</f>
        <v>2183333 - 1635</v>
      </c>
      <c r="E470" s="374" t="str">
        <f>+VLOOKUP($A470,[2]DISTRIBUCIÓN!$A$8:$G$540,7,FALSE)</f>
        <v>emma.ticonipa@economiayfinanzas.gob.bo</v>
      </c>
    </row>
    <row r="471" spans="1:5">
      <c r="A471" s="282">
        <v>1732</v>
      </c>
      <c r="B471" s="283" t="s">
        <v>469</v>
      </c>
      <c r="C471" s="374" t="str">
        <f>+VLOOKUP($A471,[2]DISTRIBUCIÓN!$A$8:$G$540,5,FALSE)</f>
        <v>Emma Ticonipa</v>
      </c>
      <c r="D471" s="374" t="str">
        <f>+VLOOKUP($A471,[2]DISTRIBUCIÓN!$A$8:$G$540,6,FALSE)</f>
        <v>2183333 - 1635</v>
      </c>
      <c r="E471" s="374" t="str">
        <f>+VLOOKUP($A471,[2]DISTRIBUCIÓN!$A$8:$G$540,7,FALSE)</f>
        <v>emma.ticonipa@economiayfinanzas.gob.bo</v>
      </c>
    </row>
    <row r="472" spans="1:5">
      <c r="A472" s="282">
        <v>1733</v>
      </c>
      <c r="B472" s="283" t="s">
        <v>470</v>
      </c>
      <c r="C472" s="374" t="str">
        <f>+VLOOKUP($A472,[2]DISTRIBUCIÓN!$A$8:$G$540,5,FALSE)</f>
        <v>Emma Ticonipa</v>
      </c>
      <c r="D472" s="374" t="str">
        <f>+VLOOKUP($A472,[2]DISTRIBUCIÓN!$A$8:$G$540,6,FALSE)</f>
        <v>2183333 - 1635</v>
      </c>
      <c r="E472" s="374" t="str">
        <f>+VLOOKUP($A472,[2]DISTRIBUCIÓN!$A$8:$G$540,7,FALSE)</f>
        <v>emma.ticonipa@economiayfinanzas.gob.bo</v>
      </c>
    </row>
    <row r="473" spans="1:5">
      <c r="A473" s="282">
        <v>1734</v>
      </c>
      <c r="B473" s="283" t="s">
        <v>471</v>
      </c>
      <c r="C473" s="374" t="str">
        <f>+VLOOKUP($A473,[2]DISTRIBUCIÓN!$A$8:$G$540,5,FALSE)</f>
        <v>Emma Ticonipa</v>
      </c>
      <c r="D473" s="374" t="str">
        <f>+VLOOKUP($A473,[2]DISTRIBUCIÓN!$A$8:$G$540,6,FALSE)</f>
        <v>2183333 - 1635</v>
      </c>
      <c r="E473" s="374" t="str">
        <f>+VLOOKUP($A473,[2]DISTRIBUCIÓN!$A$8:$G$540,7,FALSE)</f>
        <v>emma.ticonipa@economiayfinanzas.gob.bo</v>
      </c>
    </row>
    <row r="474" spans="1:5">
      <c r="A474" s="282">
        <v>1735</v>
      </c>
      <c r="B474" s="283" t="s">
        <v>472</v>
      </c>
      <c r="C474" s="374" t="str">
        <f>+VLOOKUP($A474,[2]DISTRIBUCIÓN!$A$8:$G$540,5,FALSE)</f>
        <v>Emma Ticonipa</v>
      </c>
      <c r="D474" s="374" t="str">
        <f>+VLOOKUP($A474,[2]DISTRIBUCIÓN!$A$8:$G$540,6,FALSE)</f>
        <v>2183333 - 1635</v>
      </c>
      <c r="E474" s="374" t="str">
        <f>+VLOOKUP($A474,[2]DISTRIBUCIÓN!$A$8:$G$540,7,FALSE)</f>
        <v>emma.ticonipa@economiayfinanzas.gob.bo</v>
      </c>
    </row>
    <row r="475" spans="1:5">
      <c r="A475" s="282">
        <v>1736</v>
      </c>
      <c r="B475" s="283" t="s">
        <v>473</v>
      </c>
      <c r="C475" s="374" t="str">
        <f>+VLOOKUP($A475,[2]DISTRIBUCIÓN!$A$8:$G$540,5,FALSE)</f>
        <v>Emma Ticonipa</v>
      </c>
      <c r="D475" s="374" t="str">
        <f>+VLOOKUP($A475,[2]DISTRIBUCIÓN!$A$8:$G$540,6,FALSE)</f>
        <v>2183333 - 1635</v>
      </c>
      <c r="E475" s="374" t="str">
        <f>+VLOOKUP($A475,[2]DISTRIBUCIÓN!$A$8:$G$540,7,FALSE)</f>
        <v>emma.ticonipa@economiayfinanzas.gob.bo</v>
      </c>
    </row>
    <row r="476" spans="1:5">
      <c r="A476" s="282">
        <v>1737</v>
      </c>
      <c r="B476" s="283" t="s">
        <v>474</v>
      </c>
      <c r="C476" s="374" t="str">
        <f>+VLOOKUP($A476,[2]DISTRIBUCIÓN!$A$8:$G$540,5,FALSE)</f>
        <v>Emma Ticonipa</v>
      </c>
      <c r="D476" s="374" t="str">
        <f>+VLOOKUP($A476,[2]DISTRIBUCIÓN!$A$8:$G$540,6,FALSE)</f>
        <v>2183333 - 1635</v>
      </c>
      <c r="E476" s="374" t="str">
        <f>+VLOOKUP($A476,[2]DISTRIBUCIÓN!$A$8:$G$540,7,FALSE)</f>
        <v>emma.ticonipa@economiayfinanzas.gob.bo</v>
      </c>
    </row>
    <row r="477" spans="1:5">
      <c r="A477" s="282">
        <v>1738</v>
      </c>
      <c r="B477" s="283" t="s">
        <v>475</v>
      </c>
      <c r="C477" s="374" t="str">
        <f>+VLOOKUP($A477,[2]DISTRIBUCIÓN!$A$8:$G$540,5,FALSE)</f>
        <v>Emma Ticonipa</v>
      </c>
      <c r="D477" s="374" t="str">
        <f>+VLOOKUP($A477,[2]DISTRIBUCIÓN!$A$8:$G$540,6,FALSE)</f>
        <v>2183333 - 1635</v>
      </c>
      <c r="E477" s="374" t="str">
        <f>+VLOOKUP($A477,[2]DISTRIBUCIÓN!$A$8:$G$540,7,FALSE)</f>
        <v>emma.ticonipa@economiayfinanzas.gob.bo</v>
      </c>
    </row>
    <row r="478" spans="1:5">
      <c r="A478" s="282">
        <v>1739</v>
      </c>
      <c r="B478" s="283" t="s">
        <v>476</v>
      </c>
      <c r="C478" s="374" t="str">
        <f>+VLOOKUP($A478,[2]DISTRIBUCIÓN!$A$8:$G$540,5,FALSE)</f>
        <v>Emma Ticonipa</v>
      </c>
      <c r="D478" s="374" t="str">
        <f>+VLOOKUP($A478,[2]DISTRIBUCIÓN!$A$8:$G$540,6,FALSE)</f>
        <v>2183333 - 1635</v>
      </c>
      <c r="E478" s="374" t="str">
        <f>+VLOOKUP($A478,[2]DISTRIBUCIÓN!$A$8:$G$540,7,FALSE)</f>
        <v>emma.ticonipa@economiayfinanzas.gob.bo</v>
      </c>
    </row>
    <row r="479" spans="1:5">
      <c r="A479" s="282">
        <v>1740</v>
      </c>
      <c r="B479" s="283" t="s">
        <v>477</v>
      </c>
      <c r="C479" s="374" t="str">
        <f>+VLOOKUP($A479,[2]DISTRIBUCIÓN!$A$8:$G$540,5,FALSE)</f>
        <v>Emma Ticonipa</v>
      </c>
      <c r="D479" s="374" t="str">
        <f>+VLOOKUP($A479,[2]DISTRIBUCIÓN!$A$8:$G$540,6,FALSE)</f>
        <v>2183333 - 1635</v>
      </c>
      <c r="E479" s="374" t="str">
        <f>+VLOOKUP($A479,[2]DISTRIBUCIÓN!$A$8:$G$540,7,FALSE)</f>
        <v>emma.ticonipa@economiayfinanzas.gob.bo</v>
      </c>
    </row>
    <row r="480" spans="1:5">
      <c r="A480" s="282">
        <v>1741</v>
      </c>
      <c r="B480" s="283" t="s">
        <v>478</v>
      </c>
      <c r="C480" s="374" t="str">
        <f>+VLOOKUP($A480,[2]DISTRIBUCIÓN!$A$8:$G$540,5,FALSE)</f>
        <v>Emma Ticonipa</v>
      </c>
      <c r="D480" s="374" t="str">
        <f>+VLOOKUP($A480,[2]DISTRIBUCIÓN!$A$8:$G$540,6,FALSE)</f>
        <v>2183333 - 1635</v>
      </c>
      <c r="E480" s="374" t="str">
        <f>+VLOOKUP($A480,[2]DISTRIBUCIÓN!$A$8:$G$540,7,FALSE)</f>
        <v>emma.ticonipa@economiayfinanzas.gob.bo</v>
      </c>
    </row>
    <row r="481" spans="1:5">
      <c r="A481" s="282">
        <v>1742</v>
      </c>
      <c r="B481" s="283" t="s">
        <v>479</v>
      </c>
      <c r="C481" s="374" t="str">
        <f>+VLOOKUP($A481,[2]DISTRIBUCIÓN!$A$8:$G$540,5,FALSE)</f>
        <v>Emma Ticonipa</v>
      </c>
      <c r="D481" s="374" t="str">
        <f>+VLOOKUP($A481,[2]DISTRIBUCIÓN!$A$8:$G$540,6,FALSE)</f>
        <v>2183333 - 1635</v>
      </c>
      <c r="E481" s="374" t="str">
        <f>+VLOOKUP($A481,[2]DISTRIBUCIÓN!$A$8:$G$540,7,FALSE)</f>
        <v>emma.ticonipa@economiayfinanzas.gob.bo</v>
      </c>
    </row>
    <row r="482" spans="1:5">
      <c r="A482" s="282">
        <v>1743</v>
      </c>
      <c r="B482" s="283" t="s">
        <v>480</v>
      </c>
      <c r="C482" s="374" t="str">
        <f>+VLOOKUP($A482,[2]DISTRIBUCIÓN!$A$8:$G$540,5,FALSE)</f>
        <v>Emma Ticonipa</v>
      </c>
      <c r="D482" s="374" t="str">
        <f>+VLOOKUP($A482,[2]DISTRIBUCIÓN!$A$8:$G$540,6,FALSE)</f>
        <v>2183333 - 1635</v>
      </c>
      <c r="E482" s="374" t="str">
        <f>+VLOOKUP($A482,[2]DISTRIBUCIÓN!$A$8:$G$540,7,FALSE)</f>
        <v>emma.ticonipa@economiayfinanzas.gob.bo</v>
      </c>
    </row>
    <row r="483" spans="1:5">
      <c r="A483" s="282">
        <v>1744</v>
      </c>
      <c r="B483" s="283" t="s">
        <v>481</v>
      </c>
      <c r="C483" s="374" t="str">
        <f>+VLOOKUP($A483,[2]DISTRIBUCIÓN!$A$8:$G$540,5,FALSE)</f>
        <v>Emma Ticonipa</v>
      </c>
      <c r="D483" s="374" t="str">
        <f>+VLOOKUP($A483,[2]DISTRIBUCIÓN!$A$8:$G$540,6,FALSE)</f>
        <v>2183333 - 1635</v>
      </c>
      <c r="E483" s="374" t="str">
        <f>+VLOOKUP($A483,[2]DISTRIBUCIÓN!$A$8:$G$540,7,FALSE)</f>
        <v>emma.ticonipa@economiayfinanzas.gob.bo</v>
      </c>
    </row>
    <row r="484" spans="1:5">
      <c r="A484" s="282">
        <v>1745</v>
      </c>
      <c r="B484" s="283" t="s">
        <v>482</v>
      </c>
      <c r="C484" s="374" t="str">
        <f>+VLOOKUP($A484,[2]DISTRIBUCIÓN!$A$8:$G$540,5,FALSE)</f>
        <v>Emma Ticonipa</v>
      </c>
      <c r="D484" s="374" t="str">
        <f>+VLOOKUP($A484,[2]DISTRIBUCIÓN!$A$8:$G$540,6,FALSE)</f>
        <v>2183333 - 1635</v>
      </c>
      <c r="E484" s="374" t="str">
        <f>+VLOOKUP($A484,[2]DISTRIBUCIÓN!$A$8:$G$540,7,FALSE)</f>
        <v>emma.ticonipa@economiayfinanzas.gob.bo</v>
      </c>
    </row>
    <row r="485" spans="1:5">
      <c r="A485" s="282">
        <v>1746</v>
      </c>
      <c r="B485" s="283" t="s">
        <v>483</v>
      </c>
      <c r="C485" s="374" t="str">
        <f>+VLOOKUP($A485,[2]DISTRIBUCIÓN!$A$8:$G$540,5,FALSE)</f>
        <v>Emma Ticonipa</v>
      </c>
      <c r="D485" s="374" t="str">
        <f>+VLOOKUP($A485,[2]DISTRIBUCIÓN!$A$8:$G$540,6,FALSE)</f>
        <v>2183333 - 1635</v>
      </c>
      <c r="E485" s="374" t="str">
        <f>+VLOOKUP($A485,[2]DISTRIBUCIÓN!$A$8:$G$540,7,FALSE)</f>
        <v>emma.ticonipa@economiayfinanzas.gob.bo</v>
      </c>
    </row>
    <row r="486" spans="1:5">
      <c r="A486" s="282">
        <v>1747</v>
      </c>
      <c r="B486" s="283" t="s">
        <v>1377</v>
      </c>
      <c r="C486" s="374" t="str">
        <f>+VLOOKUP($A486,[2]DISTRIBUCIÓN!$A$8:$G$540,5,FALSE)</f>
        <v>Emma Ticonipa</v>
      </c>
      <c r="D486" s="374" t="str">
        <f>+VLOOKUP($A486,[2]DISTRIBUCIÓN!$A$8:$G$540,6,FALSE)</f>
        <v>2183333 - 1635</v>
      </c>
      <c r="E486" s="374" t="str">
        <f>+VLOOKUP($A486,[2]DISTRIBUCIÓN!$A$8:$G$540,7,FALSE)</f>
        <v>emma.ticonipa@economiayfinanzas.gob.bo</v>
      </c>
    </row>
    <row r="487" spans="1:5">
      <c r="A487" s="282">
        <v>1748</v>
      </c>
      <c r="B487" s="283" t="s">
        <v>484</v>
      </c>
      <c r="C487" s="374" t="str">
        <f>+VLOOKUP($A487,[2]DISTRIBUCIÓN!$A$8:$G$540,5,FALSE)</f>
        <v>Emma Ticonipa</v>
      </c>
      <c r="D487" s="374" t="str">
        <f>+VLOOKUP($A487,[2]DISTRIBUCIÓN!$A$8:$G$540,6,FALSE)</f>
        <v>2183333 - 1635</v>
      </c>
      <c r="E487" s="374" t="str">
        <f>+VLOOKUP($A487,[2]DISTRIBUCIÓN!$A$8:$G$540,7,FALSE)</f>
        <v>emma.ticonipa@economiayfinanzas.gob.bo</v>
      </c>
    </row>
    <row r="488" spans="1:5">
      <c r="A488" s="282">
        <v>1749</v>
      </c>
      <c r="B488" s="283" t="s">
        <v>485</v>
      </c>
      <c r="C488" s="374" t="str">
        <f>+VLOOKUP($A488,[2]DISTRIBUCIÓN!$A$8:$G$540,5,FALSE)</f>
        <v>Emma Ticonipa</v>
      </c>
      <c r="D488" s="374" t="str">
        <f>+VLOOKUP($A488,[2]DISTRIBUCIÓN!$A$8:$G$540,6,FALSE)</f>
        <v>2183333 - 1635</v>
      </c>
      <c r="E488" s="374" t="str">
        <f>+VLOOKUP($A488,[2]DISTRIBUCIÓN!$A$8:$G$540,7,FALSE)</f>
        <v>emma.ticonipa@economiayfinanzas.gob.bo</v>
      </c>
    </row>
    <row r="489" spans="1:5">
      <c r="A489" s="282">
        <v>1750</v>
      </c>
      <c r="B489" s="283" t="s">
        <v>486</v>
      </c>
      <c r="C489" s="374" t="str">
        <f>+VLOOKUP($A489,[2]DISTRIBUCIÓN!$A$8:$G$540,5,FALSE)</f>
        <v>Emma Ticonipa</v>
      </c>
      <c r="D489" s="374" t="str">
        <f>+VLOOKUP($A489,[2]DISTRIBUCIÓN!$A$8:$G$540,6,FALSE)</f>
        <v>2183333 - 1635</v>
      </c>
      <c r="E489" s="374" t="str">
        <f>+VLOOKUP($A489,[2]DISTRIBUCIÓN!$A$8:$G$540,7,FALSE)</f>
        <v>emma.ticonipa@economiayfinanzas.gob.bo</v>
      </c>
    </row>
    <row r="490" spans="1:5">
      <c r="A490" s="282">
        <v>1751</v>
      </c>
      <c r="B490" s="283" t="s">
        <v>487</v>
      </c>
      <c r="C490" s="374" t="str">
        <f>+VLOOKUP($A490,[2]DISTRIBUCIÓN!$A$8:$G$540,5,FALSE)</f>
        <v>Emma Ticonipa</v>
      </c>
      <c r="D490" s="374" t="str">
        <f>+VLOOKUP($A490,[2]DISTRIBUCIÓN!$A$8:$G$540,6,FALSE)</f>
        <v>2183333 - 1635</v>
      </c>
      <c r="E490" s="374" t="str">
        <f>+VLOOKUP($A490,[2]DISTRIBUCIÓN!$A$8:$G$540,7,FALSE)</f>
        <v>emma.ticonipa@economiayfinanzas.gob.bo</v>
      </c>
    </row>
    <row r="491" spans="1:5">
      <c r="A491" s="282">
        <v>1752</v>
      </c>
      <c r="B491" s="283" t="s">
        <v>488</v>
      </c>
      <c r="C491" s="374" t="str">
        <f>+VLOOKUP($A491,[2]DISTRIBUCIÓN!$A$8:$G$540,5,FALSE)</f>
        <v>Emma Ticonipa</v>
      </c>
      <c r="D491" s="374" t="str">
        <f>+VLOOKUP($A491,[2]DISTRIBUCIÓN!$A$8:$G$540,6,FALSE)</f>
        <v>2183333 - 1635</v>
      </c>
      <c r="E491" s="374" t="str">
        <f>+VLOOKUP($A491,[2]DISTRIBUCIÓN!$A$8:$G$540,7,FALSE)</f>
        <v>emma.ticonipa@economiayfinanzas.gob.bo</v>
      </c>
    </row>
    <row r="492" spans="1:5">
      <c r="A492" s="282">
        <v>1753</v>
      </c>
      <c r="B492" s="283" t="s">
        <v>489</v>
      </c>
      <c r="C492" s="374" t="str">
        <f>+VLOOKUP($A492,[2]DISTRIBUCIÓN!$A$8:$G$540,5,FALSE)</f>
        <v>Emma Ticonipa</v>
      </c>
      <c r="D492" s="374" t="str">
        <f>+VLOOKUP($A492,[2]DISTRIBUCIÓN!$A$8:$G$540,6,FALSE)</f>
        <v>2183333 - 1635</v>
      </c>
      <c r="E492" s="374" t="str">
        <f>+VLOOKUP($A492,[2]DISTRIBUCIÓN!$A$8:$G$540,7,FALSE)</f>
        <v>emma.ticonipa@economiayfinanzas.gob.bo</v>
      </c>
    </row>
    <row r="493" spans="1:5">
      <c r="A493" s="282">
        <v>1754</v>
      </c>
      <c r="B493" s="283" t="s">
        <v>490</v>
      </c>
      <c r="C493" s="374" t="str">
        <f>+VLOOKUP($A493,[2]DISTRIBUCIÓN!$A$8:$G$540,5,FALSE)</f>
        <v>Emma Ticonipa</v>
      </c>
      <c r="D493" s="374" t="str">
        <f>+VLOOKUP($A493,[2]DISTRIBUCIÓN!$A$8:$G$540,6,FALSE)</f>
        <v>2183333 - 1635</v>
      </c>
      <c r="E493" s="374" t="str">
        <f>+VLOOKUP($A493,[2]DISTRIBUCIÓN!$A$8:$G$540,7,FALSE)</f>
        <v>emma.ticonipa@economiayfinanzas.gob.bo</v>
      </c>
    </row>
    <row r="494" spans="1:5">
      <c r="A494" s="282">
        <v>1755</v>
      </c>
      <c r="B494" s="283" t="s">
        <v>491</v>
      </c>
      <c r="C494" s="374" t="str">
        <f>+VLOOKUP($A494,[2]DISTRIBUCIÓN!$A$8:$G$540,5,FALSE)</f>
        <v>Emma Ticonipa</v>
      </c>
      <c r="D494" s="374" t="str">
        <f>+VLOOKUP($A494,[2]DISTRIBUCIÓN!$A$8:$G$540,6,FALSE)</f>
        <v>2183333 - 1635</v>
      </c>
      <c r="E494" s="374" t="str">
        <f>+VLOOKUP($A494,[2]DISTRIBUCIÓN!$A$8:$G$540,7,FALSE)</f>
        <v>emma.ticonipa@economiayfinanzas.gob.bo</v>
      </c>
    </row>
    <row r="495" spans="1:5">
      <c r="A495" s="282">
        <v>1756</v>
      </c>
      <c r="B495" s="283" t="s">
        <v>492</v>
      </c>
      <c r="C495" s="374" t="str">
        <f>+VLOOKUP($A495,[2]DISTRIBUCIÓN!$A$8:$G$540,5,FALSE)</f>
        <v>Emma Ticonipa</v>
      </c>
      <c r="D495" s="374" t="str">
        <f>+VLOOKUP($A495,[2]DISTRIBUCIÓN!$A$8:$G$540,6,FALSE)</f>
        <v>2183333 - 1635</v>
      </c>
      <c r="E495" s="374" t="str">
        <f>+VLOOKUP($A495,[2]DISTRIBUCIÓN!$A$8:$G$540,7,FALSE)</f>
        <v>emma.ticonipa@economiayfinanzas.gob.bo</v>
      </c>
    </row>
    <row r="496" spans="1:5">
      <c r="A496" s="282">
        <v>1801</v>
      </c>
      <c r="B496" s="283" t="s">
        <v>493</v>
      </c>
      <c r="C496" s="374" t="str">
        <f>+VLOOKUP($A496,[2]DISTRIBUCIÓN!$A$8:$G$540,5,FALSE)</f>
        <v>Emma Ticonipa</v>
      </c>
      <c r="D496" s="374" t="str">
        <f>+VLOOKUP($A496,[2]DISTRIBUCIÓN!$A$8:$G$540,6,FALSE)</f>
        <v>2183333 - 1635</v>
      </c>
      <c r="E496" s="374" t="str">
        <f>+VLOOKUP($A496,[2]DISTRIBUCIÓN!$A$8:$G$540,7,FALSE)</f>
        <v>emma.ticonipa@economiayfinanzas.gob.bo</v>
      </c>
    </row>
    <row r="497" spans="1:5">
      <c r="A497" s="282">
        <v>1802</v>
      </c>
      <c r="B497" s="283" t="s">
        <v>475</v>
      </c>
      <c r="C497" s="374" t="str">
        <f>+VLOOKUP($A497,[2]DISTRIBUCIÓN!$A$8:$G$540,5,FALSE)</f>
        <v>Emma Ticonipa</v>
      </c>
      <c r="D497" s="374" t="str">
        <f>+VLOOKUP($A497,[2]DISTRIBUCIÓN!$A$8:$G$540,6,FALSE)</f>
        <v>2183333 - 1635</v>
      </c>
      <c r="E497" s="374" t="str">
        <f>+VLOOKUP($A497,[2]DISTRIBUCIÓN!$A$8:$G$540,7,FALSE)</f>
        <v>emma.ticonipa@economiayfinanzas.gob.bo</v>
      </c>
    </row>
    <row r="498" spans="1:5">
      <c r="A498" s="282">
        <v>1803</v>
      </c>
      <c r="B498" s="283" t="s">
        <v>494</v>
      </c>
      <c r="C498" s="374" t="str">
        <f>+VLOOKUP($A498,[2]DISTRIBUCIÓN!$A$8:$G$540,5,FALSE)</f>
        <v>Emma Ticonipa</v>
      </c>
      <c r="D498" s="374" t="str">
        <f>+VLOOKUP($A498,[2]DISTRIBUCIÓN!$A$8:$G$540,6,FALSE)</f>
        <v>2183333 - 1635</v>
      </c>
      <c r="E498" s="374" t="str">
        <f>+VLOOKUP($A498,[2]DISTRIBUCIÓN!$A$8:$G$540,7,FALSE)</f>
        <v>emma.ticonipa@economiayfinanzas.gob.bo</v>
      </c>
    </row>
    <row r="499" spans="1:5">
      <c r="A499" s="282">
        <v>1805</v>
      </c>
      <c r="B499" s="283" t="s">
        <v>495</v>
      </c>
      <c r="C499" s="374" t="str">
        <f>+VLOOKUP($A499,[2]DISTRIBUCIÓN!$A$8:$G$540,5,FALSE)</f>
        <v>Emma Ticonipa</v>
      </c>
      <c r="D499" s="374" t="str">
        <f>+VLOOKUP($A499,[2]DISTRIBUCIÓN!$A$8:$G$540,6,FALSE)</f>
        <v>2183333 - 1635</v>
      </c>
      <c r="E499" s="374" t="str">
        <f>+VLOOKUP($A499,[2]DISTRIBUCIÓN!$A$8:$G$540,7,FALSE)</f>
        <v>emma.ticonipa@economiayfinanzas.gob.bo</v>
      </c>
    </row>
    <row r="500" spans="1:5">
      <c r="A500" s="282">
        <v>1806</v>
      </c>
      <c r="B500" s="283" t="s">
        <v>496</v>
      </c>
      <c r="C500" s="374" t="str">
        <f>+VLOOKUP($A500,[2]DISTRIBUCIÓN!$A$8:$G$540,5,FALSE)</f>
        <v>Emma Ticonipa</v>
      </c>
      <c r="D500" s="374" t="str">
        <f>+VLOOKUP($A500,[2]DISTRIBUCIÓN!$A$8:$G$540,6,FALSE)</f>
        <v>2183333 - 1635</v>
      </c>
      <c r="E500" s="374" t="str">
        <f>+VLOOKUP($A500,[2]DISTRIBUCIÓN!$A$8:$G$540,7,FALSE)</f>
        <v>emma.ticonipa@economiayfinanzas.gob.bo</v>
      </c>
    </row>
    <row r="501" spans="1:5">
      <c r="A501" s="282">
        <v>1807</v>
      </c>
      <c r="B501" s="283" t="s">
        <v>497</v>
      </c>
      <c r="C501" s="374" t="str">
        <f>+VLOOKUP($A501,[2]DISTRIBUCIÓN!$A$8:$G$540,5,FALSE)</f>
        <v>Emma Ticonipa</v>
      </c>
      <c r="D501" s="374" t="str">
        <f>+VLOOKUP($A501,[2]DISTRIBUCIÓN!$A$8:$G$540,6,FALSE)</f>
        <v>2183333 - 1635</v>
      </c>
      <c r="E501" s="374" t="str">
        <f>+VLOOKUP($A501,[2]DISTRIBUCIÓN!$A$8:$G$540,7,FALSE)</f>
        <v>emma.ticonipa@economiayfinanzas.gob.bo</v>
      </c>
    </row>
    <row r="502" spans="1:5">
      <c r="A502" s="282">
        <v>1808</v>
      </c>
      <c r="B502" s="283" t="s">
        <v>498</v>
      </c>
      <c r="C502" s="374" t="str">
        <f>+VLOOKUP($A502,[2]DISTRIBUCIÓN!$A$8:$G$540,5,FALSE)</f>
        <v>Emma Ticonipa</v>
      </c>
      <c r="D502" s="374" t="str">
        <f>+VLOOKUP($A502,[2]DISTRIBUCIÓN!$A$8:$G$540,6,FALSE)</f>
        <v>2183333 - 1635</v>
      </c>
      <c r="E502" s="374" t="str">
        <f>+VLOOKUP($A502,[2]DISTRIBUCIÓN!$A$8:$G$540,7,FALSE)</f>
        <v>emma.ticonipa@economiayfinanzas.gob.bo</v>
      </c>
    </row>
    <row r="503" spans="1:5">
      <c r="A503" s="282">
        <v>1809</v>
      </c>
      <c r="B503" s="283" t="s">
        <v>499</v>
      </c>
      <c r="C503" s="374" t="str">
        <f>+VLOOKUP($A503,[2]DISTRIBUCIÓN!$A$8:$G$540,5,FALSE)</f>
        <v>Emma Ticonipa</v>
      </c>
      <c r="D503" s="374" t="str">
        <f>+VLOOKUP($A503,[2]DISTRIBUCIÓN!$A$8:$G$540,6,FALSE)</f>
        <v>2183333 - 1635</v>
      </c>
      <c r="E503" s="374" t="str">
        <f>+VLOOKUP($A503,[2]DISTRIBUCIÓN!$A$8:$G$540,7,FALSE)</f>
        <v>emma.ticonipa@economiayfinanzas.gob.bo</v>
      </c>
    </row>
    <row r="504" spans="1:5">
      <c r="A504" s="282">
        <v>1810</v>
      </c>
      <c r="B504" s="283" t="s">
        <v>500</v>
      </c>
      <c r="C504" s="374" t="str">
        <f>+VLOOKUP($A504,[2]DISTRIBUCIÓN!$A$8:$G$540,5,FALSE)</f>
        <v>Emma Ticonipa</v>
      </c>
      <c r="D504" s="374" t="str">
        <f>+VLOOKUP($A504,[2]DISTRIBUCIÓN!$A$8:$G$540,6,FALSE)</f>
        <v>2183333 - 1635</v>
      </c>
      <c r="E504" s="374" t="str">
        <f>+VLOOKUP($A504,[2]DISTRIBUCIÓN!$A$8:$G$540,7,FALSE)</f>
        <v>emma.ticonipa@economiayfinanzas.gob.bo</v>
      </c>
    </row>
    <row r="505" spans="1:5">
      <c r="A505" s="282">
        <v>1811</v>
      </c>
      <c r="B505" s="283" t="s">
        <v>501</v>
      </c>
      <c r="C505" s="374" t="str">
        <f>+VLOOKUP($A505,[2]DISTRIBUCIÓN!$A$8:$G$540,5,FALSE)</f>
        <v>Emma Ticonipa</v>
      </c>
      <c r="D505" s="374" t="str">
        <f>+VLOOKUP($A505,[2]DISTRIBUCIÓN!$A$8:$G$540,6,FALSE)</f>
        <v>2183333 - 1635</v>
      </c>
      <c r="E505" s="374" t="str">
        <f>+VLOOKUP($A505,[2]DISTRIBUCIÓN!$A$8:$G$540,7,FALSE)</f>
        <v>emma.ticonipa@economiayfinanzas.gob.bo</v>
      </c>
    </row>
    <row r="506" spans="1:5">
      <c r="A506" s="282">
        <v>1812</v>
      </c>
      <c r="B506" s="283" t="s">
        <v>502</v>
      </c>
      <c r="C506" s="374" t="str">
        <f>+VLOOKUP($A506,[2]DISTRIBUCIÓN!$A$8:$G$540,5,FALSE)</f>
        <v>Emma Ticonipa</v>
      </c>
      <c r="D506" s="374" t="str">
        <f>+VLOOKUP($A506,[2]DISTRIBUCIÓN!$A$8:$G$540,6,FALSE)</f>
        <v>2183333 - 1635</v>
      </c>
      <c r="E506" s="374" t="str">
        <f>+VLOOKUP($A506,[2]DISTRIBUCIÓN!$A$8:$G$540,7,FALSE)</f>
        <v>emma.ticonipa@economiayfinanzas.gob.bo</v>
      </c>
    </row>
    <row r="507" spans="1:5">
      <c r="A507" s="282">
        <v>1813</v>
      </c>
      <c r="B507" s="283" t="s">
        <v>503</v>
      </c>
      <c r="C507" s="374" t="str">
        <f>+VLOOKUP($A507,[2]DISTRIBUCIÓN!$A$8:$G$540,5,FALSE)</f>
        <v>Emma Ticonipa</v>
      </c>
      <c r="D507" s="374" t="str">
        <f>+VLOOKUP($A507,[2]DISTRIBUCIÓN!$A$8:$G$540,6,FALSE)</f>
        <v>2183333 - 1635</v>
      </c>
      <c r="E507" s="374" t="str">
        <f>+VLOOKUP($A507,[2]DISTRIBUCIÓN!$A$8:$G$540,7,FALSE)</f>
        <v>emma.ticonipa@economiayfinanzas.gob.bo</v>
      </c>
    </row>
    <row r="508" spans="1:5">
      <c r="A508" s="282">
        <v>1814</v>
      </c>
      <c r="B508" s="283" t="s">
        <v>504</v>
      </c>
      <c r="C508" s="374" t="str">
        <f>+VLOOKUP($A508,[2]DISTRIBUCIÓN!$A$8:$G$540,5,FALSE)</f>
        <v>Emma Ticonipa</v>
      </c>
      <c r="D508" s="374" t="str">
        <f>+VLOOKUP($A508,[2]DISTRIBUCIÓN!$A$8:$G$540,6,FALSE)</f>
        <v>2183333 - 1635</v>
      </c>
      <c r="E508" s="374" t="str">
        <f>+VLOOKUP($A508,[2]DISTRIBUCIÓN!$A$8:$G$540,7,FALSE)</f>
        <v>emma.ticonipa@economiayfinanzas.gob.bo</v>
      </c>
    </row>
    <row r="509" spans="1:5">
      <c r="A509" s="343">
        <v>1815</v>
      </c>
      <c r="B509" s="344" t="s">
        <v>486</v>
      </c>
      <c r="C509" s="374" t="str">
        <f>+VLOOKUP($A509,[2]DISTRIBUCIÓN!$A$8:$G$540,5,FALSE)</f>
        <v>Emma Ticonipa</v>
      </c>
      <c r="D509" s="374" t="str">
        <f>+VLOOKUP($A509,[2]DISTRIBUCIÓN!$A$8:$G$540,6,FALSE)</f>
        <v>2183333 - 1635</v>
      </c>
      <c r="E509" s="374" t="str">
        <f>+VLOOKUP($A509,[2]DISTRIBUCIÓN!$A$8:$G$540,7,FALSE)</f>
        <v>emma.ticonipa@economiayfinanzas.gob.bo</v>
      </c>
    </row>
    <row r="510" spans="1:5">
      <c r="A510" s="345">
        <v>1816</v>
      </c>
      <c r="B510" s="346" t="s">
        <v>505</v>
      </c>
      <c r="C510" s="374" t="str">
        <f>+VLOOKUP($A510,[2]DISTRIBUCIÓN!$A$8:$G$540,5,FALSE)</f>
        <v>Emma Ticonipa</v>
      </c>
      <c r="D510" s="374" t="str">
        <f>+VLOOKUP($A510,[2]DISTRIBUCIÓN!$A$8:$G$540,6,FALSE)</f>
        <v>2183333 - 1635</v>
      </c>
      <c r="E510" s="374" t="str">
        <f>+VLOOKUP($A510,[2]DISTRIBUCIÓN!$A$8:$G$540,7,FALSE)</f>
        <v>emma.ticonipa@economiayfinanzas.gob.bo</v>
      </c>
    </row>
    <row r="511" spans="1:5">
      <c r="A511" s="347">
        <v>1817</v>
      </c>
      <c r="B511" s="347" t="s">
        <v>506</v>
      </c>
      <c r="C511" s="374" t="str">
        <f>+VLOOKUP($A511,[2]DISTRIBUCIÓN!$A$8:$G$540,5,FALSE)</f>
        <v>Emma Ticonipa</v>
      </c>
      <c r="D511" s="374" t="str">
        <f>+VLOOKUP($A511,[2]DISTRIBUCIÓN!$A$8:$G$540,6,FALSE)</f>
        <v>2183333 - 1635</v>
      </c>
      <c r="E511" s="374" t="str">
        <f>+VLOOKUP($A511,[2]DISTRIBUCIÓN!$A$8:$G$540,7,FALSE)</f>
        <v>emma.ticonipa@economiayfinanzas.gob.bo</v>
      </c>
    </row>
    <row r="512" spans="1:5">
      <c r="A512" s="347">
        <v>1818</v>
      </c>
      <c r="B512" s="347" t="s">
        <v>507</v>
      </c>
      <c r="C512" s="374" t="str">
        <f>+VLOOKUP($A512,[2]DISTRIBUCIÓN!$A$8:$G$540,5,FALSE)</f>
        <v>Emma Ticonipa</v>
      </c>
      <c r="D512" s="374" t="str">
        <f>+VLOOKUP($A512,[2]DISTRIBUCIÓN!$A$8:$G$540,6,FALSE)</f>
        <v>2183333 - 1635</v>
      </c>
      <c r="E512" s="374" t="str">
        <f>+VLOOKUP($A512,[2]DISTRIBUCIÓN!$A$8:$G$540,7,FALSE)</f>
        <v>emma.ticonipa@economiayfinanzas.gob.bo</v>
      </c>
    </row>
    <row r="513" spans="1:5">
      <c r="A513" s="347">
        <v>1819</v>
      </c>
      <c r="B513" s="347" t="s">
        <v>508</v>
      </c>
      <c r="C513" s="374" t="str">
        <f>+VLOOKUP($A513,[2]DISTRIBUCIÓN!$A$8:$G$540,5,FALSE)</f>
        <v>Emma Ticonipa</v>
      </c>
      <c r="D513" s="374" t="str">
        <f>+VLOOKUP($A513,[2]DISTRIBUCIÓN!$A$8:$G$540,6,FALSE)</f>
        <v>2183333 - 1635</v>
      </c>
      <c r="E513" s="374" t="str">
        <f>+VLOOKUP($A513,[2]DISTRIBUCIÓN!$A$8:$G$540,7,FALSE)</f>
        <v>emma.ticonipa@economiayfinanzas.gob.bo</v>
      </c>
    </row>
    <row r="514" spans="1:5">
      <c r="A514" s="347">
        <v>1820</v>
      </c>
      <c r="B514" s="347" t="s">
        <v>509</v>
      </c>
      <c r="C514" s="374" t="str">
        <f>+VLOOKUP($A514,[2]DISTRIBUCIÓN!$A$8:$G$540,5,FALSE)</f>
        <v>Emma Ticonipa</v>
      </c>
      <c r="D514" s="374" t="str">
        <f>+VLOOKUP($A514,[2]DISTRIBUCIÓN!$A$8:$G$540,6,FALSE)</f>
        <v>2183333 - 1635</v>
      </c>
      <c r="E514" s="374" t="str">
        <f>+VLOOKUP($A514,[2]DISTRIBUCIÓN!$A$8:$G$540,7,FALSE)</f>
        <v>emma.ticonipa@economiayfinanzas.gob.bo</v>
      </c>
    </row>
    <row r="515" spans="1:5">
      <c r="A515" s="347">
        <v>1901</v>
      </c>
      <c r="B515" s="347" t="s">
        <v>510</v>
      </c>
      <c r="C515" s="374" t="str">
        <f>+VLOOKUP($A515,[2]DISTRIBUCIÓN!$A$8:$G$540,5,FALSE)</f>
        <v>Emma Ticonipa</v>
      </c>
      <c r="D515" s="374" t="str">
        <f>+VLOOKUP($A515,[2]DISTRIBUCIÓN!$A$8:$G$540,6,FALSE)</f>
        <v>2183333 - 1635</v>
      </c>
      <c r="E515" s="374" t="str">
        <f>+VLOOKUP($A515,[2]DISTRIBUCIÓN!$A$8:$G$540,7,FALSE)</f>
        <v>emma.ticonipa@economiayfinanzas.gob.bo</v>
      </c>
    </row>
    <row r="516" spans="1:5">
      <c r="A516" s="347">
        <v>1902</v>
      </c>
      <c r="B516" s="347" t="s">
        <v>511</v>
      </c>
      <c r="C516" s="374" t="str">
        <f>+VLOOKUP($A516,[2]DISTRIBUCIÓN!$A$8:$G$540,5,FALSE)</f>
        <v>Emma Ticonipa</v>
      </c>
      <c r="D516" s="374" t="str">
        <f>+VLOOKUP($A516,[2]DISTRIBUCIÓN!$A$8:$G$540,6,FALSE)</f>
        <v>2183333 - 1635</v>
      </c>
      <c r="E516" s="374" t="str">
        <f>+VLOOKUP($A516,[2]DISTRIBUCIÓN!$A$8:$G$540,7,FALSE)</f>
        <v>emma.ticonipa@economiayfinanzas.gob.bo</v>
      </c>
    </row>
    <row r="517" spans="1:5">
      <c r="A517" s="347">
        <v>1903</v>
      </c>
      <c r="B517" s="347" t="s">
        <v>512</v>
      </c>
      <c r="C517" s="374" t="str">
        <f>+VLOOKUP($A517,[2]DISTRIBUCIÓN!$A$8:$G$540,5,FALSE)</f>
        <v>Emma Ticonipa</v>
      </c>
      <c r="D517" s="374" t="str">
        <f>+VLOOKUP($A517,[2]DISTRIBUCIÓN!$A$8:$G$540,6,FALSE)</f>
        <v>2183333 - 1635</v>
      </c>
      <c r="E517" s="374" t="str">
        <f>+VLOOKUP($A517,[2]DISTRIBUCIÓN!$A$8:$G$540,7,FALSE)</f>
        <v>emma.ticonipa@economiayfinanzas.gob.bo</v>
      </c>
    </row>
    <row r="518" spans="1:5">
      <c r="A518" s="347">
        <v>1904</v>
      </c>
      <c r="B518" s="347" t="s">
        <v>513</v>
      </c>
      <c r="C518" s="374" t="str">
        <f>+VLOOKUP($A518,[2]DISTRIBUCIÓN!$A$8:$G$540,5,FALSE)</f>
        <v>Emma Ticonipa</v>
      </c>
      <c r="D518" s="374" t="str">
        <f>+VLOOKUP($A518,[2]DISTRIBUCIÓN!$A$8:$G$540,6,FALSE)</f>
        <v>2183333 - 1635</v>
      </c>
      <c r="E518" s="374" t="str">
        <f>+VLOOKUP($A518,[2]DISTRIBUCIÓN!$A$8:$G$540,7,FALSE)</f>
        <v>emma.ticonipa@economiayfinanzas.gob.bo</v>
      </c>
    </row>
    <row r="519" spans="1:5">
      <c r="A519" s="347">
        <v>1905</v>
      </c>
      <c r="B519" s="347" t="s">
        <v>514</v>
      </c>
      <c r="C519" s="374" t="str">
        <f>+VLOOKUP($A519,[2]DISTRIBUCIÓN!$A$8:$G$540,5,FALSE)</f>
        <v>Emma Ticonipa</v>
      </c>
      <c r="D519" s="374" t="str">
        <f>+VLOOKUP($A519,[2]DISTRIBUCIÓN!$A$8:$G$540,6,FALSE)</f>
        <v>2183333 - 1635</v>
      </c>
      <c r="E519" s="374" t="str">
        <f>+VLOOKUP($A519,[2]DISTRIBUCIÓN!$A$8:$G$540,7,FALSE)</f>
        <v>emma.ticonipa@economiayfinanzas.gob.bo</v>
      </c>
    </row>
    <row r="520" spans="1:5">
      <c r="A520" s="347">
        <v>1906</v>
      </c>
      <c r="B520" s="347" t="s">
        <v>490</v>
      </c>
      <c r="C520" s="374" t="str">
        <f>+VLOOKUP($A520,[2]DISTRIBUCIÓN!$A$8:$G$540,5,FALSE)</f>
        <v>Emma Ticonipa</v>
      </c>
      <c r="D520" s="374" t="str">
        <f>+VLOOKUP($A520,[2]DISTRIBUCIÓN!$A$8:$G$540,6,FALSE)</f>
        <v>2183333 - 1635</v>
      </c>
      <c r="E520" s="374" t="str">
        <f>+VLOOKUP($A520,[2]DISTRIBUCIÓN!$A$8:$G$540,7,FALSE)</f>
        <v>emma.ticonipa@economiayfinanzas.gob.bo</v>
      </c>
    </row>
    <row r="521" spans="1:5">
      <c r="A521" s="347">
        <v>1907</v>
      </c>
      <c r="B521" s="347" t="s">
        <v>515</v>
      </c>
      <c r="C521" s="374" t="str">
        <f>+VLOOKUP($A521,[2]DISTRIBUCIÓN!$A$8:$G$540,5,FALSE)</f>
        <v>Emma Ticonipa</v>
      </c>
      <c r="D521" s="374" t="str">
        <f>+VLOOKUP($A521,[2]DISTRIBUCIÓN!$A$8:$G$540,6,FALSE)</f>
        <v>2183333 - 1635</v>
      </c>
      <c r="E521" s="374" t="str">
        <f>+VLOOKUP($A521,[2]DISTRIBUCIÓN!$A$8:$G$540,7,FALSE)</f>
        <v>emma.ticonipa@economiayfinanzas.gob.bo</v>
      </c>
    </row>
    <row r="522" spans="1:5">
      <c r="A522" s="347">
        <v>1908</v>
      </c>
      <c r="B522" s="347" t="s">
        <v>516</v>
      </c>
      <c r="C522" s="374" t="str">
        <f>+VLOOKUP($A522,[2]DISTRIBUCIÓN!$A$8:$G$540,5,FALSE)</f>
        <v>Emma Ticonipa</v>
      </c>
      <c r="D522" s="374" t="str">
        <f>+VLOOKUP($A522,[2]DISTRIBUCIÓN!$A$8:$G$540,6,FALSE)</f>
        <v>2183333 - 1635</v>
      </c>
      <c r="E522" s="374" t="str">
        <f>+VLOOKUP($A522,[2]DISTRIBUCIÓN!$A$8:$G$540,7,FALSE)</f>
        <v>emma.ticonipa@economiayfinanzas.gob.bo</v>
      </c>
    </row>
    <row r="523" spans="1:5">
      <c r="A523" s="347">
        <v>1909</v>
      </c>
      <c r="B523" s="347" t="s">
        <v>440</v>
      </c>
      <c r="C523" s="374" t="str">
        <f>+VLOOKUP($A523,[2]DISTRIBUCIÓN!$A$8:$G$540,5,FALSE)</f>
        <v>Emma Ticonipa</v>
      </c>
      <c r="D523" s="374" t="str">
        <f>+VLOOKUP($A523,[2]DISTRIBUCIÓN!$A$8:$G$540,6,FALSE)</f>
        <v>2183333 - 1635</v>
      </c>
      <c r="E523" s="374" t="str">
        <f>+VLOOKUP($A523,[2]DISTRIBUCIÓN!$A$8:$G$540,7,FALSE)</f>
        <v>emma.ticonipa@economiayfinanzas.gob.bo</v>
      </c>
    </row>
    <row r="524" spans="1:5">
      <c r="A524" s="347">
        <v>1910</v>
      </c>
      <c r="B524" s="347" t="s">
        <v>517</v>
      </c>
      <c r="C524" s="374" t="str">
        <f>+VLOOKUP($A524,[2]DISTRIBUCIÓN!$A$8:$G$540,5,FALSE)</f>
        <v>Emma Ticonipa</v>
      </c>
      <c r="D524" s="374" t="str">
        <f>+VLOOKUP($A524,[2]DISTRIBUCIÓN!$A$8:$G$540,6,FALSE)</f>
        <v>2183333 - 1635</v>
      </c>
      <c r="E524" s="374" t="str">
        <f>+VLOOKUP($A524,[2]DISTRIBUCIÓN!$A$8:$G$540,7,FALSE)</f>
        <v>emma.ticonipa@economiayfinanzas.gob.bo</v>
      </c>
    </row>
    <row r="525" spans="1:5">
      <c r="A525" s="347">
        <v>1911</v>
      </c>
      <c r="B525" s="347" t="s">
        <v>518</v>
      </c>
      <c r="C525" s="374" t="str">
        <f>+VLOOKUP($A525,[2]DISTRIBUCIÓN!$A$8:$G$540,5,FALSE)</f>
        <v>Emma Ticonipa</v>
      </c>
      <c r="D525" s="374" t="str">
        <f>+VLOOKUP($A525,[2]DISTRIBUCIÓN!$A$8:$G$540,6,FALSE)</f>
        <v>2183333 - 1635</v>
      </c>
      <c r="E525" s="374" t="str">
        <f>+VLOOKUP($A525,[2]DISTRIBUCIÓN!$A$8:$G$540,7,FALSE)</f>
        <v>emma.ticonipa@economiayfinanzas.gob.bo</v>
      </c>
    </row>
    <row r="526" spans="1:5">
      <c r="A526" s="347">
        <v>1912</v>
      </c>
      <c r="B526" s="347" t="s">
        <v>519</v>
      </c>
      <c r="C526" s="374" t="str">
        <f>+VLOOKUP($A526,[2]DISTRIBUCIÓN!$A$8:$G$540,5,FALSE)</f>
        <v>Emma Ticonipa</v>
      </c>
      <c r="D526" s="374" t="str">
        <f>+VLOOKUP($A526,[2]DISTRIBUCIÓN!$A$8:$G$540,6,FALSE)</f>
        <v>2183333 - 1635</v>
      </c>
      <c r="E526" s="374" t="str">
        <f>+VLOOKUP($A526,[2]DISTRIBUCIÓN!$A$8:$G$540,7,FALSE)</f>
        <v>emma.ticonipa@economiayfinanzas.gob.bo</v>
      </c>
    </row>
    <row r="527" spans="1:5">
      <c r="A527" s="347">
        <v>1913</v>
      </c>
      <c r="B527" s="347" t="s">
        <v>520</v>
      </c>
      <c r="C527" s="374" t="str">
        <f>+VLOOKUP($A527,[2]DISTRIBUCIÓN!$A$8:$G$540,5,FALSE)</f>
        <v>Emma Ticonipa</v>
      </c>
      <c r="D527" s="374" t="str">
        <f>+VLOOKUP($A527,[2]DISTRIBUCIÓN!$A$8:$G$540,6,FALSE)</f>
        <v>2183333 - 1635</v>
      </c>
      <c r="E527" s="374" t="str">
        <f>+VLOOKUP($A527,[2]DISTRIBUCIÓN!$A$8:$G$540,7,FALSE)</f>
        <v>emma.ticonipa@economiayfinanzas.gob.bo</v>
      </c>
    </row>
    <row r="528" spans="1:5">
      <c r="A528" s="347">
        <v>1914</v>
      </c>
      <c r="B528" s="347" t="s">
        <v>521</v>
      </c>
      <c r="C528" s="374" t="str">
        <f>+VLOOKUP($A528,[2]DISTRIBUCIÓN!$A$8:$G$540,5,FALSE)</f>
        <v>Emma Ticonipa</v>
      </c>
      <c r="D528" s="374" t="str">
        <f>+VLOOKUP($A528,[2]DISTRIBUCIÓN!$A$8:$G$540,6,FALSE)</f>
        <v>2183333 - 1635</v>
      </c>
      <c r="E528" s="374" t="str">
        <f>+VLOOKUP($A528,[2]DISTRIBUCIÓN!$A$8:$G$540,7,FALSE)</f>
        <v>emma.ticonipa@economiayfinanzas.gob.bo</v>
      </c>
    </row>
    <row r="529" spans="1:5">
      <c r="A529" s="347">
        <v>1915</v>
      </c>
      <c r="B529" s="347" t="s">
        <v>522</v>
      </c>
      <c r="C529" s="374" t="str">
        <f>+VLOOKUP($A529,[2]DISTRIBUCIÓN!$A$8:$G$540,5,FALSE)</f>
        <v>Emma Ticonipa</v>
      </c>
      <c r="D529" s="374" t="str">
        <f>+VLOOKUP($A529,[2]DISTRIBUCIÓN!$A$8:$G$540,6,FALSE)</f>
        <v>2183333 - 1635</v>
      </c>
      <c r="E529" s="374" t="str">
        <f>+VLOOKUP($A529,[2]DISTRIBUCIÓN!$A$8:$G$540,7,FALSE)</f>
        <v>emma.ticonipa@economiayfinanzas.gob.bo</v>
      </c>
    </row>
    <row r="530" spans="1:5">
      <c r="A530" s="347">
        <v>3301</v>
      </c>
      <c r="B530" s="347" t="s">
        <v>1566</v>
      </c>
      <c r="C530" s="374" t="str">
        <f>+VLOOKUP($A530,[2]DISTRIBUCIÓN!$A$8:$G$540,5,FALSE)</f>
        <v>Emma Ticonipa</v>
      </c>
      <c r="D530" s="374" t="str">
        <f>+VLOOKUP($A530,[2]DISTRIBUCIÓN!$A$8:$G$540,6,FALSE)</f>
        <v>2183333 - 1635</v>
      </c>
      <c r="E530" s="374" t="str">
        <f>+VLOOKUP($A530,[2]DISTRIBUCIÓN!$A$8:$G$540,7,FALSE)</f>
        <v>emma.ticonipa@economiayfinanzas.gob.bo</v>
      </c>
    </row>
    <row r="531" spans="1:5">
      <c r="A531" s="347">
        <v>3401</v>
      </c>
      <c r="B531" s="347" t="s">
        <v>1388</v>
      </c>
      <c r="C531" s="374" t="str">
        <f>+VLOOKUP($A531,[2]DISTRIBUCIÓN!$A$8:$G$540,5,FALSE)</f>
        <v>Emma Ticonipa</v>
      </c>
      <c r="D531" s="374" t="str">
        <f>+VLOOKUP($A531,[2]DISTRIBUCIÓN!$A$8:$G$540,6,FALSE)</f>
        <v>2183333 - 1635</v>
      </c>
      <c r="E531" s="374" t="str">
        <f>+VLOOKUP($A531,[2]DISTRIBUCIÓN!$A$8:$G$540,7,FALSE)</f>
        <v>emma.ticonipa@economiayfinanzas.gob.bo</v>
      </c>
    </row>
    <row r="532" spans="1:5">
      <c r="A532" s="347">
        <v>3402</v>
      </c>
      <c r="B532" s="347" t="s">
        <v>1567</v>
      </c>
      <c r="C532" s="374" t="str">
        <f>+VLOOKUP($A532,[2]DISTRIBUCIÓN!$A$8:$G$540,5,FALSE)</f>
        <v>Emma Ticonipa</v>
      </c>
      <c r="D532" s="374" t="str">
        <f>+VLOOKUP($A532,[2]DISTRIBUCIÓN!$A$8:$G$540,6,FALSE)</f>
        <v>2183333 - 1635</v>
      </c>
      <c r="E532" s="374" t="str">
        <f>+VLOOKUP($A532,[2]DISTRIBUCIÓN!$A$8:$G$540,7,FALSE)</f>
        <v>emma.ticonipa@economiayfinanzas.gob.bo</v>
      </c>
    </row>
    <row r="533" spans="1:5">
      <c r="A533" s="347">
        <v>3501</v>
      </c>
      <c r="B533" s="347" t="s">
        <v>1568</v>
      </c>
      <c r="C533" s="374" t="str">
        <f>+VLOOKUP($A533,[2]DISTRIBUCIÓN!$A$8:$G$540,5,FALSE)</f>
        <v>Emma Ticonipa</v>
      </c>
      <c r="D533" s="374" t="str">
        <f>+VLOOKUP($A533,[2]DISTRIBUCIÓN!$A$8:$G$540,6,FALSE)</f>
        <v>2183333 - 1635</v>
      </c>
      <c r="E533" s="374" t="str">
        <f>+VLOOKUP($A533,[2]DISTRIBUCIÓN!$A$8:$G$540,7,FALSE)</f>
        <v>emma.ticonipa@economiayfinanzas.gob.bo</v>
      </c>
    </row>
    <row r="534" spans="1:5">
      <c r="A534" s="347">
        <v>3701</v>
      </c>
      <c r="B534" s="347" t="s">
        <v>1569</v>
      </c>
      <c r="C534" s="374" t="str">
        <f>+VLOOKUP($A534,[2]DISTRIBUCIÓN!$A$8:$G$540,5,FALSE)</f>
        <v>Emma Ticonipa</v>
      </c>
      <c r="D534" s="374" t="str">
        <f>+VLOOKUP($A534,[2]DISTRIBUCIÓN!$A$8:$G$540,6,FALSE)</f>
        <v>2183333 - 1635</v>
      </c>
      <c r="E534" s="374" t="str">
        <f>+VLOOKUP($A534,[2]DISTRIBUCIÓN!$A$8:$G$540,7,FALSE)</f>
        <v>emma.ticonipa@economiayfinanzas.gob.bo</v>
      </c>
    </row>
    <row r="535" spans="1:5">
      <c r="A535" s="347">
        <v>3702</v>
      </c>
      <c r="B535" s="347" t="s">
        <v>1570</v>
      </c>
      <c r="C535" s="374" t="str">
        <f>+VLOOKUP($A535,[2]DISTRIBUCIÓN!$A$8:$G$540,5,FALSE)</f>
        <v>Emma Ticonipa</v>
      </c>
      <c r="D535" s="374" t="str">
        <f>+VLOOKUP($A535,[2]DISTRIBUCIÓN!$A$8:$G$540,6,FALSE)</f>
        <v>2183333 - 1635</v>
      </c>
      <c r="E535" s="374" t="str">
        <f>+VLOOKUP($A535,[2]DISTRIBUCIÓN!$A$8:$G$540,7,FALSE)</f>
        <v>emma.ticonipa@economiayfinanzas.gob.bo</v>
      </c>
    </row>
    <row r="536" spans="1:5">
      <c r="A536" s="347">
        <v>3801</v>
      </c>
      <c r="B536" s="347" t="s">
        <v>1571</v>
      </c>
      <c r="C536" s="374" t="str">
        <f>+VLOOKUP($A536,[2]DISTRIBUCIÓN!$A$8:$G$540,5,FALSE)</f>
        <v>Emma Ticonipa</v>
      </c>
      <c r="D536" s="374" t="str">
        <f>+VLOOKUP($A536,[2]DISTRIBUCIÓN!$A$8:$G$540,6,FALSE)</f>
        <v>2183333 - 1635</v>
      </c>
      <c r="E536" s="374" t="str">
        <f>+VLOOKUP($A536,[2]DISTRIBUCIÓN!$A$8:$G$540,7,FALSE)</f>
        <v>emma.ticonipa@economiayfinanzas.gob.bo</v>
      </c>
    </row>
  </sheetData>
  <autoFilter ref="A3:E536" xr:uid="{79E15D9C-93C5-4383-871C-20D7429E4C9A}"/>
  <mergeCells count="1">
    <mergeCell ref="A1:E1"/>
  </mergeCells>
  <conditionalFormatting sqref="A4:A536">
    <cfRule type="duplicateValues" dxfId="0" priority="19"/>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4" tint="-0.249977111117893"/>
  </sheetPr>
  <dimension ref="A1:R104"/>
  <sheetViews>
    <sheetView showGridLines="0" view="pageBreakPreview" zoomScaleNormal="85" zoomScaleSheetLayoutView="100" workbookViewId="0">
      <pane ySplit="7" topLeftCell="A8" activePane="bottomLeft" state="frozen"/>
      <selection pane="bottomLeft" activeCell="A8" sqref="A8"/>
    </sheetView>
  </sheetViews>
  <sheetFormatPr baseColWidth="10" defaultColWidth="11.42578125" defaultRowHeight="12.75" outlineLevelCol="1"/>
  <cols>
    <col min="1" max="1" width="6.140625" style="88" customWidth="1"/>
    <col min="2" max="2" width="4.140625" style="88" bestFit="1" customWidth="1"/>
    <col min="3" max="3" width="30.7109375" style="184" customWidth="1"/>
    <col min="4" max="4" width="11.5703125" style="123" bestFit="1" customWidth="1"/>
    <col min="5" max="5" width="9.7109375" style="66" customWidth="1"/>
    <col min="6" max="6" width="11.7109375" style="66" customWidth="1"/>
    <col min="7" max="7" width="60.28515625" style="107" customWidth="1"/>
    <col min="8" max="11" width="10.5703125" style="64" customWidth="1"/>
    <col min="12" max="12" width="15" style="64" hidden="1" customWidth="1" outlineLevel="1"/>
    <col min="13" max="13" width="14.42578125" style="64" hidden="1" customWidth="1" outlineLevel="1"/>
    <col min="14" max="14" width="16.28515625" style="109" bestFit="1" customWidth="1" collapsed="1"/>
    <col min="15" max="15" width="15.85546875" style="109" bestFit="1" customWidth="1"/>
    <col min="16" max="16" width="17.28515625" style="109" customWidth="1"/>
    <col min="17" max="17" width="14.5703125" style="64" customWidth="1"/>
    <col min="18" max="16384" width="11.42578125" style="64"/>
  </cols>
  <sheetData>
    <row r="1" spans="1:17">
      <c r="A1" s="215" t="s">
        <v>665</v>
      </c>
      <c r="B1" s="215"/>
      <c r="C1" s="216"/>
      <c r="D1" s="217"/>
      <c r="E1" s="217"/>
      <c r="F1" s="217"/>
      <c r="G1" s="215"/>
      <c r="H1" s="215"/>
      <c r="I1" s="215"/>
      <c r="J1" s="215"/>
      <c r="K1" s="215"/>
      <c r="L1" s="215"/>
      <c r="M1" s="215"/>
      <c r="N1" s="126"/>
      <c r="O1" s="126"/>
      <c r="P1" s="126"/>
      <c r="Q1" s="215"/>
    </row>
    <row r="2" spans="1:17">
      <c r="A2" s="215" t="s">
        <v>32</v>
      </c>
      <c r="B2" s="215"/>
      <c r="C2" s="216"/>
      <c r="D2" s="217"/>
      <c r="E2" s="217"/>
      <c r="F2" s="217"/>
      <c r="G2" s="215"/>
      <c r="H2" s="215"/>
      <c r="I2" s="215"/>
      <c r="J2" s="215"/>
      <c r="K2" s="215"/>
      <c r="L2" s="215"/>
      <c r="M2" s="215"/>
      <c r="N2" s="126"/>
      <c r="O2" s="126"/>
      <c r="P2" s="126"/>
      <c r="Q2" s="215"/>
    </row>
    <row r="3" spans="1:17">
      <c r="A3" s="215" t="str">
        <f>+'CUT MN'!A3</f>
        <v>CORRESPONDIENTE AL PERIODO DE ENERO A FEBRERO DE 2025</v>
      </c>
      <c r="B3" s="215"/>
      <c r="C3" s="216"/>
      <c r="D3" s="217"/>
      <c r="E3" s="217"/>
      <c r="F3" s="217"/>
      <c r="G3" s="215"/>
      <c r="H3" s="215"/>
      <c r="I3" s="215"/>
      <c r="J3" s="215"/>
      <c r="K3" s="215"/>
      <c r="L3" s="215"/>
      <c r="M3" s="215"/>
      <c r="N3" s="126"/>
      <c r="O3" s="126"/>
      <c r="P3" s="126"/>
      <c r="Q3" s="215"/>
    </row>
    <row r="4" spans="1:17">
      <c r="A4" s="218" t="str">
        <f>+'CUT MN'!A4</f>
        <v>ACTUALIZADO AL : 10 de marzo de 2025 Hrs. 14:00</v>
      </c>
      <c r="B4" s="218"/>
      <c r="C4" s="219"/>
      <c r="D4" s="220"/>
      <c r="E4" s="220"/>
      <c r="F4" s="220"/>
      <c r="G4" s="218"/>
      <c r="H4" s="218"/>
      <c r="I4" s="218"/>
      <c r="J4" s="218"/>
      <c r="K4" s="218"/>
      <c r="L4" s="218"/>
      <c r="M4" s="218"/>
      <c r="N4" s="137"/>
      <c r="O4" s="137"/>
      <c r="P4" s="137"/>
      <c r="Q4" s="218"/>
    </row>
    <row r="5" spans="1:17">
      <c r="A5" s="221"/>
      <c r="B5" s="222"/>
      <c r="C5" s="223"/>
      <c r="D5" s="224"/>
      <c r="E5" s="225"/>
      <c r="F5" s="225"/>
      <c r="G5" s="226"/>
      <c r="H5" s="227"/>
      <c r="I5" s="227"/>
      <c r="J5" s="227"/>
      <c r="K5" s="227"/>
      <c r="L5" s="227"/>
      <c r="M5" s="227"/>
      <c r="N5" s="78"/>
      <c r="O5" s="78"/>
      <c r="P5" s="110"/>
      <c r="Q5" s="227"/>
    </row>
    <row r="6" spans="1:17">
      <c r="A6" s="461" t="s">
        <v>1463</v>
      </c>
      <c r="B6" s="462"/>
      <c r="C6" s="229"/>
      <c r="D6" s="230"/>
      <c r="E6" s="228"/>
      <c r="F6" s="228"/>
      <c r="G6" s="231"/>
      <c r="H6" s="461" t="s">
        <v>1465</v>
      </c>
      <c r="I6" s="462"/>
      <c r="J6" s="461" t="s">
        <v>1466</v>
      </c>
      <c r="K6" s="462"/>
      <c r="L6" s="459" t="s">
        <v>1467</v>
      </c>
      <c r="M6" s="460"/>
      <c r="N6" s="459" t="s">
        <v>1468</v>
      </c>
      <c r="O6" s="460"/>
      <c r="P6" s="111"/>
      <c r="Q6" s="67"/>
    </row>
    <row r="7" spans="1:17" ht="38.25">
      <c r="A7" s="266" t="s">
        <v>653</v>
      </c>
      <c r="B7" s="266" t="s">
        <v>654</v>
      </c>
      <c r="C7" s="264" t="s">
        <v>660</v>
      </c>
      <c r="D7" s="338" t="s">
        <v>1462</v>
      </c>
      <c r="E7" s="83" t="s">
        <v>552</v>
      </c>
      <c r="F7" s="83" t="s">
        <v>1464</v>
      </c>
      <c r="G7" s="83" t="s">
        <v>36</v>
      </c>
      <c r="H7" s="266" t="s">
        <v>655</v>
      </c>
      <c r="I7" s="266" t="s">
        <v>658</v>
      </c>
      <c r="J7" s="266" t="s">
        <v>656</v>
      </c>
      <c r="K7" s="266" t="s">
        <v>657</v>
      </c>
      <c r="L7" s="265" t="s">
        <v>1301</v>
      </c>
      <c r="M7" s="265" t="s">
        <v>1302</v>
      </c>
      <c r="N7" s="265" t="s">
        <v>1287</v>
      </c>
      <c r="O7" s="265" t="s">
        <v>1288</v>
      </c>
      <c r="P7" s="84" t="s">
        <v>659</v>
      </c>
      <c r="Q7" s="116" t="s">
        <v>1469</v>
      </c>
    </row>
    <row r="8" spans="1:17" ht="51">
      <c r="A8" s="85">
        <v>576</v>
      </c>
      <c r="B8" s="85">
        <v>1</v>
      </c>
      <c r="C8" s="69" t="s">
        <v>1243</v>
      </c>
      <c r="D8" s="86">
        <v>45659</v>
      </c>
      <c r="E8" s="85">
        <v>1</v>
      </c>
      <c r="F8" s="85" t="s">
        <v>2844</v>
      </c>
      <c r="G8" s="87" t="s">
        <v>2845</v>
      </c>
      <c r="H8" s="87"/>
      <c r="I8" s="87"/>
      <c r="J8" s="87"/>
      <c r="K8" s="87"/>
      <c r="L8" s="353"/>
      <c r="M8" s="353"/>
      <c r="N8" s="138">
        <v>6322900.9699999997</v>
      </c>
      <c r="O8" s="138">
        <v>0</v>
      </c>
      <c r="P8" s="139">
        <v>6322900.9699999997</v>
      </c>
      <c r="Q8" s="87"/>
    </row>
    <row r="9" spans="1:17" ht="51">
      <c r="A9" s="85">
        <v>132</v>
      </c>
      <c r="B9" s="85">
        <v>14</v>
      </c>
      <c r="C9" s="69" t="s">
        <v>59</v>
      </c>
      <c r="D9" s="86">
        <v>45659</v>
      </c>
      <c r="E9" s="85">
        <v>1</v>
      </c>
      <c r="F9" s="85" t="s">
        <v>2846</v>
      </c>
      <c r="G9" s="87" t="s">
        <v>2845</v>
      </c>
      <c r="H9" s="87"/>
      <c r="I9" s="87"/>
      <c r="J9" s="87"/>
      <c r="K9" s="87"/>
      <c r="L9" s="353"/>
      <c r="M9" s="353"/>
      <c r="N9" s="138">
        <v>0</v>
      </c>
      <c r="O9" s="138">
        <v>6322900.9699999997</v>
      </c>
      <c r="P9" s="139">
        <v>6322900.9699999997</v>
      </c>
      <c r="Q9" s="87"/>
    </row>
    <row r="10" spans="1:17" ht="51">
      <c r="A10" s="85" t="s">
        <v>541</v>
      </c>
      <c r="B10" s="85">
        <v>2</v>
      </c>
      <c r="C10" s="69" t="s">
        <v>590</v>
      </c>
      <c r="D10" s="86">
        <v>45664</v>
      </c>
      <c r="E10" s="85">
        <v>7</v>
      </c>
      <c r="F10" s="85" t="s">
        <v>1480</v>
      </c>
      <c r="G10" s="87" t="s">
        <v>2847</v>
      </c>
      <c r="H10" s="87"/>
      <c r="I10" s="87"/>
      <c r="J10" s="87"/>
      <c r="K10" s="87"/>
      <c r="L10" s="353"/>
      <c r="M10" s="353"/>
      <c r="N10" s="138">
        <v>27059949.960000001</v>
      </c>
      <c r="O10" s="138">
        <v>0</v>
      </c>
      <c r="P10" s="139">
        <v>27059949.960000001</v>
      </c>
      <c r="Q10" s="87"/>
    </row>
    <row r="11" spans="1:17" ht="51">
      <c r="A11" s="85">
        <v>86</v>
      </c>
      <c r="B11" s="85">
        <v>10</v>
      </c>
      <c r="C11" s="69" t="s">
        <v>50</v>
      </c>
      <c r="D11" s="86">
        <v>45664</v>
      </c>
      <c r="E11" s="85">
        <v>7</v>
      </c>
      <c r="F11" s="85" t="s">
        <v>2848</v>
      </c>
      <c r="G11" s="87" t="s">
        <v>2847</v>
      </c>
      <c r="H11" s="87"/>
      <c r="I11" s="87"/>
      <c r="J11" s="87"/>
      <c r="K11" s="87"/>
      <c r="L11" s="353"/>
      <c r="M11" s="353"/>
      <c r="N11" s="138">
        <v>0</v>
      </c>
      <c r="O11" s="138">
        <v>27059949.960000001</v>
      </c>
      <c r="P11" s="139">
        <v>27059949.960000001</v>
      </c>
      <c r="Q11" s="87"/>
    </row>
    <row r="12" spans="1:17" ht="51">
      <c r="A12" s="85">
        <v>86</v>
      </c>
      <c r="B12" s="85">
        <v>1</v>
      </c>
      <c r="C12" s="69" t="s">
        <v>50</v>
      </c>
      <c r="D12" s="86">
        <v>45665</v>
      </c>
      <c r="E12" s="85">
        <v>8</v>
      </c>
      <c r="F12" s="85" t="s">
        <v>1563</v>
      </c>
      <c r="G12" s="87" t="s">
        <v>2849</v>
      </c>
      <c r="H12" s="87"/>
      <c r="I12" s="87"/>
      <c r="J12" s="87"/>
      <c r="K12" s="87"/>
      <c r="L12" s="353"/>
      <c r="M12" s="353"/>
      <c r="N12" s="138">
        <v>20676.61</v>
      </c>
      <c r="O12" s="138">
        <v>0</v>
      </c>
      <c r="P12" s="139">
        <v>20676.61</v>
      </c>
      <c r="Q12" s="87"/>
    </row>
    <row r="13" spans="1:17" ht="51">
      <c r="A13" s="85" t="s">
        <v>541</v>
      </c>
      <c r="B13" s="85">
        <v>2</v>
      </c>
      <c r="C13" s="69" t="s">
        <v>590</v>
      </c>
      <c r="D13" s="86">
        <v>45674</v>
      </c>
      <c r="E13" s="85">
        <v>70</v>
      </c>
      <c r="F13" s="85" t="s">
        <v>1480</v>
      </c>
      <c r="G13" s="87" t="s">
        <v>2850</v>
      </c>
      <c r="H13" s="87"/>
      <c r="I13" s="87"/>
      <c r="J13" s="87"/>
      <c r="K13" s="87"/>
      <c r="L13" s="353"/>
      <c r="M13" s="353"/>
      <c r="N13" s="138">
        <v>0</v>
      </c>
      <c r="O13" s="138">
        <v>334721.96000000002</v>
      </c>
      <c r="P13" s="139">
        <v>334721.96000000002</v>
      </c>
      <c r="Q13" s="87"/>
    </row>
    <row r="14" spans="1:17" ht="51">
      <c r="A14" s="85" t="s">
        <v>541</v>
      </c>
      <c r="B14" s="85">
        <v>2</v>
      </c>
      <c r="C14" s="69" t="s">
        <v>590</v>
      </c>
      <c r="D14" s="86">
        <v>45677</v>
      </c>
      <c r="E14" s="85">
        <v>117</v>
      </c>
      <c r="F14" s="85" t="s">
        <v>1480</v>
      </c>
      <c r="G14" s="87" t="s">
        <v>2851</v>
      </c>
      <c r="H14" s="87"/>
      <c r="I14" s="87"/>
      <c r="J14" s="87"/>
      <c r="K14" s="87"/>
      <c r="L14" s="353"/>
      <c r="M14" s="353"/>
      <c r="N14" s="138">
        <v>4116000</v>
      </c>
      <c r="O14" s="138">
        <v>0</v>
      </c>
      <c r="P14" s="139">
        <v>4116000</v>
      </c>
      <c r="Q14" s="87"/>
    </row>
    <row r="15" spans="1:17" ht="51">
      <c r="A15" s="85">
        <v>291</v>
      </c>
      <c r="B15" s="85">
        <v>3</v>
      </c>
      <c r="C15" s="69" t="s">
        <v>119</v>
      </c>
      <c r="D15" s="86">
        <v>45677</v>
      </c>
      <c r="E15" s="85">
        <v>117</v>
      </c>
      <c r="F15" s="85" t="s">
        <v>2852</v>
      </c>
      <c r="G15" s="87" t="s">
        <v>2851</v>
      </c>
      <c r="H15" s="87"/>
      <c r="I15" s="87"/>
      <c r="J15" s="87"/>
      <c r="K15" s="87"/>
      <c r="L15" s="353"/>
      <c r="M15" s="353"/>
      <c r="N15" s="138">
        <v>0</v>
      </c>
      <c r="O15" s="138">
        <v>4116000</v>
      </c>
      <c r="P15" s="139">
        <v>4116000</v>
      </c>
      <c r="Q15" s="87"/>
    </row>
    <row r="16" spans="1:17" ht="51">
      <c r="A16" s="85" t="s">
        <v>541</v>
      </c>
      <c r="B16" s="85">
        <v>2</v>
      </c>
      <c r="C16" s="69" t="s">
        <v>590</v>
      </c>
      <c r="D16" s="86">
        <v>45677</v>
      </c>
      <c r="E16" s="85">
        <v>118</v>
      </c>
      <c r="F16" s="85" t="s">
        <v>1480</v>
      </c>
      <c r="G16" s="87" t="s">
        <v>2853</v>
      </c>
      <c r="H16" s="87"/>
      <c r="I16" s="87"/>
      <c r="J16" s="87"/>
      <c r="K16" s="87"/>
      <c r="L16" s="353"/>
      <c r="M16" s="353"/>
      <c r="N16" s="138">
        <v>10290000</v>
      </c>
      <c r="O16" s="138">
        <v>0</v>
      </c>
      <c r="P16" s="139">
        <v>10290000</v>
      </c>
      <c r="Q16" s="87"/>
    </row>
    <row r="17" spans="1:17" ht="51">
      <c r="A17" s="85">
        <v>291</v>
      </c>
      <c r="B17" s="85">
        <v>3</v>
      </c>
      <c r="C17" s="69" t="s">
        <v>119</v>
      </c>
      <c r="D17" s="86">
        <v>45677</v>
      </c>
      <c r="E17" s="85">
        <v>118</v>
      </c>
      <c r="F17" s="85" t="s">
        <v>2854</v>
      </c>
      <c r="G17" s="87" t="s">
        <v>2853</v>
      </c>
      <c r="H17" s="87"/>
      <c r="I17" s="87"/>
      <c r="J17" s="87"/>
      <c r="K17" s="87"/>
      <c r="L17" s="353"/>
      <c r="M17" s="353"/>
      <c r="N17" s="138">
        <v>0</v>
      </c>
      <c r="O17" s="138">
        <v>10290000</v>
      </c>
      <c r="P17" s="139">
        <v>10290000</v>
      </c>
      <c r="Q17" s="87"/>
    </row>
    <row r="18" spans="1:17" ht="51">
      <c r="A18" s="85" t="s">
        <v>541</v>
      </c>
      <c r="B18" s="85">
        <v>2</v>
      </c>
      <c r="C18" s="69" t="s">
        <v>590</v>
      </c>
      <c r="D18" s="86">
        <v>45677</v>
      </c>
      <c r="E18" s="85">
        <v>119</v>
      </c>
      <c r="F18" s="85" t="s">
        <v>1480</v>
      </c>
      <c r="G18" s="87" t="s">
        <v>2855</v>
      </c>
      <c r="H18" s="87"/>
      <c r="I18" s="87"/>
      <c r="J18" s="87"/>
      <c r="K18" s="87"/>
      <c r="L18" s="353"/>
      <c r="M18" s="353"/>
      <c r="N18" s="138">
        <v>20580000</v>
      </c>
      <c r="O18" s="138">
        <v>0</v>
      </c>
      <c r="P18" s="139">
        <v>20580000</v>
      </c>
      <c r="Q18" s="87"/>
    </row>
    <row r="19" spans="1:17" ht="51">
      <c r="A19" s="85">
        <v>291</v>
      </c>
      <c r="B19" s="85">
        <v>3</v>
      </c>
      <c r="C19" s="69" t="s">
        <v>119</v>
      </c>
      <c r="D19" s="86">
        <v>45677</v>
      </c>
      <c r="E19" s="85">
        <v>119</v>
      </c>
      <c r="F19" s="85" t="s">
        <v>2856</v>
      </c>
      <c r="G19" s="87" t="s">
        <v>2855</v>
      </c>
      <c r="H19" s="87"/>
      <c r="I19" s="87"/>
      <c r="J19" s="87"/>
      <c r="K19" s="87"/>
      <c r="L19" s="353"/>
      <c r="M19" s="353"/>
      <c r="N19" s="138">
        <v>0</v>
      </c>
      <c r="O19" s="138">
        <v>20580000</v>
      </c>
      <c r="P19" s="139">
        <v>20580000</v>
      </c>
      <c r="Q19" s="87"/>
    </row>
    <row r="20" spans="1:17" ht="51">
      <c r="A20" s="85" t="s">
        <v>541</v>
      </c>
      <c r="B20" s="85">
        <v>2</v>
      </c>
      <c r="C20" s="69" t="s">
        <v>590</v>
      </c>
      <c r="D20" s="86">
        <v>45677</v>
      </c>
      <c r="E20" s="85">
        <v>124</v>
      </c>
      <c r="F20" s="85" t="s">
        <v>1480</v>
      </c>
      <c r="G20" s="87" t="s">
        <v>2857</v>
      </c>
      <c r="H20" s="87"/>
      <c r="I20" s="87"/>
      <c r="J20" s="87"/>
      <c r="K20" s="87"/>
      <c r="L20" s="353"/>
      <c r="M20" s="353"/>
      <c r="N20" s="138">
        <v>0</v>
      </c>
      <c r="O20" s="138">
        <v>152528.19</v>
      </c>
      <c r="P20" s="139">
        <v>152528.19</v>
      </c>
      <c r="Q20" s="87"/>
    </row>
    <row r="21" spans="1:17" ht="51">
      <c r="A21" s="85">
        <v>46</v>
      </c>
      <c r="B21" s="85">
        <v>2</v>
      </c>
      <c r="C21" s="69" t="s">
        <v>1367</v>
      </c>
      <c r="D21" s="86">
        <v>45678</v>
      </c>
      <c r="E21" s="85">
        <v>132</v>
      </c>
      <c r="F21" s="85" t="s">
        <v>2858</v>
      </c>
      <c r="G21" s="87" t="s">
        <v>2859</v>
      </c>
      <c r="H21" s="87"/>
      <c r="I21" s="87"/>
      <c r="J21" s="87"/>
      <c r="K21" s="87"/>
      <c r="L21" s="353"/>
      <c r="M21" s="353"/>
      <c r="N21" s="138">
        <v>154181.43</v>
      </c>
      <c r="O21" s="138">
        <v>0</v>
      </c>
      <c r="P21" s="139">
        <v>154181.43</v>
      </c>
      <c r="Q21" s="87"/>
    </row>
    <row r="22" spans="1:17" ht="51">
      <c r="A22" s="85" t="s">
        <v>541</v>
      </c>
      <c r="B22" s="85">
        <v>2</v>
      </c>
      <c r="C22" s="69" t="s">
        <v>590</v>
      </c>
      <c r="D22" s="86">
        <v>45678</v>
      </c>
      <c r="E22" s="85">
        <v>132</v>
      </c>
      <c r="F22" s="85" t="s">
        <v>1480</v>
      </c>
      <c r="G22" s="87" t="s">
        <v>2859</v>
      </c>
      <c r="H22" s="87"/>
      <c r="I22" s="87"/>
      <c r="J22" s="87"/>
      <c r="K22" s="87"/>
      <c r="L22" s="353"/>
      <c r="M22" s="353"/>
      <c r="N22" s="138">
        <v>0</v>
      </c>
      <c r="O22" s="138">
        <v>154181.43</v>
      </c>
      <c r="P22" s="139">
        <v>154181.43</v>
      </c>
      <c r="Q22" s="87"/>
    </row>
    <row r="23" spans="1:17" ht="51">
      <c r="A23" s="85">
        <v>46</v>
      </c>
      <c r="B23" s="85">
        <v>2</v>
      </c>
      <c r="C23" s="69" t="s">
        <v>1367</v>
      </c>
      <c r="D23" s="86">
        <v>45678</v>
      </c>
      <c r="E23" s="85">
        <v>133</v>
      </c>
      <c r="F23" s="85" t="s">
        <v>2860</v>
      </c>
      <c r="G23" s="87" t="s">
        <v>2861</v>
      </c>
      <c r="H23" s="87"/>
      <c r="I23" s="87"/>
      <c r="J23" s="87"/>
      <c r="K23" s="87"/>
      <c r="L23" s="353"/>
      <c r="M23" s="353"/>
      <c r="N23" s="138">
        <v>5768.8</v>
      </c>
      <c r="O23" s="138">
        <v>0</v>
      </c>
      <c r="P23" s="139">
        <v>5768.8</v>
      </c>
      <c r="Q23" s="87"/>
    </row>
    <row r="24" spans="1:17" ht="51">
      <c r="A24" s="85" t="s">
        <v>541</v>
      </c>
      <c r="B24" s="85">
        <v>2</v>
      </c>
      <c r="C24" s="69" t="s">
        <v>590</v>
      </c>
      <c r="D24" s="86">
        <v>45678</v>
      </c>
      <c r="E24" s="85">
        <v>133</v>
      </c>
      <c r="F24" s="85" t="s">
        <v>1480</v>
      </c>
      <c r="G24" s="87" t="s">
        <v>2861</v>
      </c>
      <c r="H24" s="87"/>
      <c r="I24" s="87"/>
      <c r="J24" s="87"/>
      <c r="K24" s="87"/>
      <c r="L24" s="353"/>
      <c r="M24" s="353"/>
      <c r="N24" s="138">
        <v>0</v>
      </c>
      <c r="O24" s="138">
        <v>5768.8</v>
      </c>
      <c r="P24" s="139">
        <v>5768.8</v>
      </c>
      <c r="Q24" s="87"/>
    </row>
    <row r="25" spans="1:17" ht="51">
      <c r="A25" s="85">
        <v>86</v>
      </c>
      <c r="B25" s="85">
        <v>1</v>
      </c>
      <c r="C25" s="69" t="s">
        <v>50</v>
      </c>
      <c r="D25" s="86">
        <v>45684</v>
      </c>
      <c r="E25" s="85">
        <v>171</v>
      </c>
      <c r="F25" s="85" t="s">
        <v>2862</v>
      </c>
      <c r="G25" s="87" t="s">
        <v>2863</v>
      </c>
      <c r="H25" s="87"/>
      <c r="I25" s="87"/>
      <c r="J25" s="87"/>
      <c r="K25" s="87"/>
      <c r="L25" s="353"/>
      <c r="M25" s="353"/>
      <c r="N25" s="138">
        <v>20899.22</v>
      </c>
      <c r="O25" s="138">
        <v>0</v>
      </c>
      <c r="P25" s="139">
        <v>20899.22</v>
      </c>
      <c r="Q25" s="87"/>
    </row>
    <row r="26" spans="1:17" ht="51">
      <c r="A26" s="85" t="s">
        <v>541</v>
      </c>
      <c r="B26" s="85">
        <v>2</v>
      </c>
      <c r="C26" s="69" t="s">
        <v>590</v>
      </c>
      <c r="D26" s="86">
        <v>45684</v>
      </c>
      <c r="E26" s="85">
        <v>171</v>
      </c>
      <c r="F26" s="85" t="s">
        <v>1480</v>
      </c>
      <c r="G26" s="87" t="s">
        <v>2863</v>
      </c>
      <c r="H26" s="87"/>
      <c r="I26" s="87"/>
      <c r="J26" s="87"/>
      <c r="K26" s="87"/>
      <c r="L26" s="353"/>
      <c r="M26" s="353"/>
      <c r="N26" s="138">
        <v>0</v>
      </c>
      <c r="O26" s="138">
        <v>20899.22</v>
      </c>
      <c r="P26" s="139">
        <v>20899.22</v>
      </c>
      <c r="Q26" s="87"/>
    </row>
    <row r="27" spans="1:17" ht="51">
      <c r="A27" s="85" t="s">
        <v>541</v>
      </c>
      <c r="B27" s="85">
        <v>2</v>
      </c>
      <c r="C27" s="69" t="s">
        <v>590</v>
      </c>
      <c r="D27" s="86">
        <v>45688</v>
      </c>
      <c r="E27" s="85">
        <v>210</v>
      </c>
      <c r="F27" s="85" t="s">
        <v>1480</v>
      </c>
      <c r="G27" s="87" t="s">
        <v>2864</v>
      </c>
      <c r="H27" s="87"/>
      <c r="I27" s="87"/>
      <c r="J27" s="87"/>
      <c r="K27" s="87"/>
      <c r="L27" s="353"/>
      <c r="M27" s="353"/>
      <c r="N27" s="138">
        <v>640782.65</v>
      </c>
      <c r="O27" s="138">
        <v>0</v>
      </c>
      <c r="P27" s="139">
        <v>640782.65</v>
      </c>
      <c r="Q27" s="87"/>
    </row>
    <row r="28" spans="1:17" ht="51">
      <c r="A28" s="85">
        <v>66</v>
      </c>
      <c r="B28" s="85">
        <v>4</v>
      </c>
      <c r="C28" s="69" t="s">
        <v>46</v>
      </c>
      <c r="D28" s="86">
        <v>45688</v>
      </c>
      <c r="E28" s="85">
        <v>210</v>
      </c>
      <c r="F28" s="85" t="s">
        <v>2865</v>
      </c>
      <c r="G28" s="87" t="s">
        <v>2864</v>
      </c>
      <c r="H28" s="87"/>
      <c r="I28" s="87"/>
      <c r="J28" s="87"/>
      <c r="K28" s="87"/>
      <c r="L28" s="353"/>
      <c r="M28" s="353"/>
      <c r="N28" s="138">
        <v>0</v>
      </c>
      <c r="O28" s="138">
        <v>640782.65</v>
      </c>
      <c r="P28" s="139">
        <v>640782.65</v>
      </c>
      <c r="Q28" s="87"/>
    </row>
    <row r="29" spans="1:17" ht="51">
      <c r="A29" s="85" t="s">
        <v>541</v>
      </c>
      <c r="B29" s="85">
        <v>2</v>
      </c>
      <c r="C29" s="69" t="s">
        <v>590</v>
      </c>
      <c r="D29" s="86">
        <v>45688</v>
      </c>
      <c r="E29" s="85">
        <v>212</v>
      </c>
      <c r="F29" s="85" t="s">
        <v>1480</v>
      </c>
      <c r="G29" s="87" t="s">
        <v>2866</v>
      </c>
      <c r="H29" s="87"/>
      <c r="I29" s="87"/>
      <c r="J29" s="87"/>
      <c r="K29" s="87"/>
      <c r="L29" s="353"/>
      <c r="M29" s="353"/>
      <c r="N29" s="138">
        <v>274339.98</v>
      </c>
      <c r="O29" s="138">
        <v>0</v>
      </c>
      <c r="P29" s="139">
        <v>274339.98</v>
      </c>
      <c r="Q29" s="87"/>
    </row>
    <row r="30" spans="1:17" ht="51">
      <c r="A30" s="85">
        <v>348</v>
      </c>
      <c r="B30" s="85">
        <v>1</v>
      </c>
      <c r="C30" s="69" t="s">
        <v>143</v>
      </c>
      <c r="D30" s="86">
        <v>45688</v>
      </c>
      <c r="E30" s="85">
        <v>212</v>
      </c>
      <c r="F30" s="85" t="s">
        <v>1599</v>
      </c>
      <c r="G30" s="87" t="s">
        <v>2866</v>
      </c>
      <c r="H30" s="87"/>
      <c r="I30" s="87"/>
      <c r="J30" s="87"/>
      <c r="K30" s="87"/>
      <c r="L30" s="353"/>
      <c r="M30" s="353"/>
      <c r="N30" s="138">
        <v>0</v>
      </c>
      <c r="O30" s="138">
        <v>274339.98</v>
      </c>
      <c r="P30" s="139">
        <v>274339.98</v>
      </c>
      <c r="Q30" s="87"/>
    </row>
    <row r="31" spans="1:17" ht="51">
      <c r="A31" s="85" t="s">
        <v>541</v>
      </c>
      <c r="B31" s="85">
        <v>2</v>
      </c>
      <c r="C31" s="69" t="s">
        <v>590</v>
      </c>
      <c r="D31" s="86">
        <v>45688</v>
      </c>
      <c r="E31" s="85">
        <v>216</v>
      </c>
      <c r="F31" s="85" t="s">
        <v>1480</v>
      </c>
      <c r="G31" s="87" t="s">
        <v>2867</v>
      </c>
      <c r="H31" s="87"/>
      <c r="I31" s="87"/>
      <c r="J31" s="87"/>
      <c r="K31" s="87"/>
      <c r="L31" s="353"/>
      <c r="M31" s="353"/>
      <c r="N31" s="138">
        <v>0</v>
      </c>
      <c r="O31" s="138">
        <v>11984.63</v>
      </c>
      <c r="P31" s="139">
        <v>11984.63</v>
      </c>
      <c r="Q31" s="87"/>
    </row>
    <row r="32" spans="1:17" ht="51">
      <c r="A32" s="85">
        <v>66</v>
      </c>
      <c r="B32" s="85">
        <v>3</v>
      </c>
      <c r="C32" s="69" t="s">
        <v>46</v>
      </c>
      <c r="D32" s="86">
        <v>45691</v>
      </c>
      <c r="E32" s="85">
        <v>266</v>
      </c>
      <c r="F32" s="85" t="s">
        <v>5230</v>
      </c>
      <c r="G32" s="87" t="s">
        <v>5231</v>
      </c>
      <c r="H32" s="87"/>
      <c r="I32" s="87"/>
      <c r="J32" s="87"/>
      <c r="K32" s="87"/>
      <c r="L32" s="353"/>
      <c r="M32" s="353"/>
      <c r="N32" s="138">
        <v>704968</v>
      </c>
      <c r="O32" s="138">
        <v>0</v>
      </c>
      <c r="P32" s="139">
        <v>704968</v>
      </c>
      <c r="Q32" s="87"/>
    </row>
    <row r="33" spans="1:17" ht="51">
      <c r="A33" s="85">
        <v>25</v>
      </c>
      <c r="B33" s="85">
        <v>1</v>
      </c>
      <c r="C33" s="69" t="s">
        <v>42</v>
      </c>
      <c r="D33" s="86">
        <v>45691</v>
      </c>
      <c r="E33" s="85">
        <v>266</v>
      </c>
      <c r="F33" s="85" t="s">
        <v>5232</v>
      </c>
      <c r="G33" s="87" t="s">
        <v>5231</v>
      </c>
      <c r="H33" s="87"/>
      <c r="I33" s="87"/>
      <c r="J33" s="87"/>
      <c r="K33" s="87"/>
      <c r="L33" s="353"/>
      <c r="M33" s="353"/>
      <c r="N33" s="138">
        <v>0</v>
      </c>
      <c r="O33" s="138">
        <v>704968</v>
      </c>
      <c r="P33" s="139">
        <v>704968</v>
      </c>
      <c r="Q33" s="87"/>
    </row>
    <row r="34" spans="1:17" ht="51">
      <c r="A34" s="85" t="s">
        <v>541</v>
      </c>
      <c r="B34" s="85">
        <v>2</v>
      </c>
      <c r="C34" s="69" t="s">
        <v>590</v>
      </c>
      <c r="D34" s="86">
        <v>45693</v>
      </c>
      <c r="E34" s="85">
        <v>304</v>
      </c>
      <c r="F34" s="85" t="s">
        <v>1480</v>
      </c>
      <c r="G34" s="87" t="s">
        <v>5233</v>
      </c>
      <c r="H34" s="87"/>
      <c r="I34" s="87"/>
      <c r="J34" s="87"/>
      <c r="K34" s="87"/>
      <c r="L34" s="353"/>
      <c r="M34" s="353"/>
      <c r="N34" s="138">
        <v>21948123.550000001</v>
      </c>
      <c r="O34" s="138">
        <v>0</v>
      </c>
      <c r="P34" s="139">
        <v>21948123.550000001</v>
      </c>
      <c r="Q34" s="87"/>
    </row>
    <row r="35" spans="1:17" ht="51">
      <c r="A35" s="85">
        <v>291</v>
      </c>
      <c r="B35" s="85">
        <v>1</v>
      </c>
      <c r="C35" s="69" t="s">
        <v>119</v>
      </c>
      <c r="D35" s="86">
        <v>45693</v>
      </c>
      <c r="E35" s="85">
        <v>304</v>
      </c>
      <c r="F35" s="85" t="s">
        <v>5234</v>
      </c>
      <c r="G35" s="87" t="s">
        <v>5233</v>
      </c>
      <c r="H35" s="87"/>
      <c r="I35" s="87"/>
      <c r="J35" s="87"/>
      <c r="K35" s="87"/>
      <c r="L35" s="353"/>
      <c r="M35" s="353"/>
      <c r="N35" s="138">
        <v>0</v>
      </c>
      <c r="O35" s="138">
        <v>21948123.550000001</v>
      </c>
      <c r="P35" s="139">
        <v>21948123.550000001</v>
      </c>
      <c r="Q35" s="87"/>
    </row>
    <row r="36" spans="1:17" ht="51">
      <c r="A36" s="85" t="s">
        <v>541</v>
      </c>
      <c r="B36" s="85">
        <v>2</v>
      </c>
      <c r="C36" s="69" t="s">
        <v>590</v>
      </c>
      <c r="D36" s="86">
        <v>45693</v>
      </c>
      <c r="E36" s="85">
        <v>306</v>
      </c>
      <c r="F36" s="85" t="s">
        <v>1480</v>
      </c>
      <c r="G36" s="87" t="s">
        <v>5235</v>
      </c>
      <c r="H36" s="87"/>
      <c r="I36" s="87"/>
      <c r="J36" s="87"/>
      <c r="K36" s="87"/>
      <c r="L36" s="353"/>
      <c r="M36" s="353"/>
      <c r="N36" s="138">
        <v>10290000</v>
      </c>
      <c r="O36" s="138">
        <v>0</v>
      </c>
      <c r="P36" s="139">
        <v>10290000</v>
      </c>
      <c r="Q36" s="87"/>
    </row>
    <row r="37" spans="1:17" ht="51">
      <c r="A37" s="85">
        <v>291</v>
      </c>
      <c r="B37" s="85">
        <v>1</v>
      </c>
      <c r="C37" s="69" t="s">
        <v>119</v>
      </c>
      <c r="D37" s="86">
        <v>45693</v>
      </c>
      <c r="E37" s="85">
        <v>306</v>
      </c>
      <c r="F37" s="85" t="s">
        <v>5236</v>
      </c>
      <c r="G37" s="87" t="s">
        <v>5235</v>
      </c>
      <c r="H37" s="87"/>
      <c r="I37" s="87"/>
      <c r="J37" s="87"/>
      <c r="K37" s="87"/>
      <c r="L37" s="353"/>
      <c r="M37" s="353"/>
      <c r="N37" s="138">
        <v>0</v>
      </c>
      <c r="O37" s="138">
        <v>10290000</v>
      </c>
      <c r="P37" s="139">
        <v>10290000</v>
      </c>
      <c r="Q37" s="87"/>
    </row>
    <row r="38" spans="1:17" ht="51">
      <c r="A38" s="85" t="s">
        <v>541</v>
      </c>
      <c r="B38" s="85">
        <v>2</v>
      </c>
      <c r="C38" s="69" t="s">
        <v>590</v>
      </c>
      <c r="D38" s="86">
        <v>45693</v>
      </c>
      <c r="E38" s="85">
        <v>309</v>
      </c>
      <c r="F38" s="85" t="s">
        <v>1480</v>
      </c>
      <c r="G38" s="87" t="s">
        <v>5237</v>
      </c>
      <c r="H38" s="87"/>
      <c r="I38" s="87"/>
      <c r="J38" s="87"/>
      <c r="K38" s="87"/>
      <c r="L38" s="353"/>
      <c r="M38" s="353"/>
      <c r="N38" s="138">
        <v>8232000</v>
      </c>
      <c r="O38" s="138">
        <v>0</v>
      </c>
      <c r="P38" s="139">
        <v>8232000</v>
      </c>
      <c r="Q38" s="87"/>
    </row>
    <row r="39" spans="1:17" ht="51">
      <c r="A39" s="85">
        <v>291</v>
      </c>
      <c r="B39" s="85">
        <v>8</v>
      </c>
      <c r="C39" s="69" t="s">
        <v>119</v>
      </c>
      <c r="D39" s="86">
        <v>45693</v>
      </c>
      <c r="E39" s="85">
        <v>309</v>
      </c>
      <c r="F39" s="85" t="s">
        <v>5238</v>
      </c>
      <c r="G39" s="87" t="s">
        <v>5237</v>
      </c>
      <c r="H39" s="87"/>
      <c r="I39" s="87"/>
      <c r="J39" s="87"/>
      <c r="K39" s="87"/>
      <c r="L39" s="353"/>
      <c r="M39" s="353"/>
      <c r="N39" s="138">
        <v>0</v>
      </c>
      <c r="O39" s="138">
        <v>8232000</v>
      </c>
      <c r="P39" s="139">
        <v>8232000</v>
      </c>
      <c r="Q39" s="87"/>
    </row>
    <row r="40" spans="1:17" ht="51">
      <c r="A40" s="85" t="s">
        <v>541</v>
      </c>
      <c r="B40" s="85">
        <v>2</v>
      </c>
      <c r="C40" s="69" t="s">
        <v>590</v>
      </c>
      <c r="D40" s="86">
        <v>45693</v>
      </c>
      <c r="E40" s="85">
        <v>310</v>
      </c>
      <c r="F40" s="85" t="s">
        <v>1480</v>
      </c>
      <c r="G40" s="87" t="s">
        <v>5239</v>
      </c>
      <c r="H40" s="87"/>
      <c r="I40" s="87"/>
      <c r="J40" s="87"/>
      <c r="K40" s="87"/>
      <c r="L40" s="353"/>
      <c r="M40" s="353"/>
      <c r="N40" s="138">
        <v>1804214.3</v>
      </c>
      <c r="O40" s="138">
        <v>0</v>
      </c>
      <c r="P40" s="139">
        <v>1804214.3</v>
      </c>
      <c r="Q40" s="87"/>
    </row>
    <row r="41" spans="1:17" ht="51">
      <c r="A41" s="85">
        <v>291</v>
      </c>
      <c r="B41" s="85">
        <v>1</v>
      </c>
      <c r="C41" s="69" t="s">
        <v>119</v>
      </c>
      <c r="D41" s="86">
        <v>45693</v>
      </c>
      <c r="E41" s="85">
        <v>310</v>
      </c>
      <c r="F41" s="85" t="s">
        <v>5240</v>
      </c>
      <c r="G41" s="87" t="s">
        <v>5239</v>
      </c>
      <c r="H41" s="87"/>
      <c r="I41" s="87"/>
      <c r="J41" s="87"/>
      <c r="K41" s="87"/>
      <c r="L41" s="353"/>
      <c r="M41" s="353"/>
      <c r="N41" s="138">
        <v>0</v>
      </c>
      <c r="O41" s="138">
        <v>1804214.3</v>
      </c>
      <c r="P41" s="139">
        <v>1804214.3</v>
      </c>
      <c r="Q41" s="87"/>
    </row>
    <row r="42" spans="1:17" ht="51">
      <c r="A42" s="85" t="s">
        <v>541</v>
      </c>
      <c r="B42" s="85">
        <v>2</v>
      </c>
      <c r="C42" s="69" t="s">
        <v>590</v>
      </c>
      <c r="D42" s="86">
        <v>45693</v>
      </c>
      <c r="E42" s="85">
        <v>312</v>
      </c>
      <c r="F42" s="85" t="s">
        <v>1480</v>
      </c>
      <c r="G42" s="87" t="s">
        <v>5241</v>
      </c>
      <c r="H42" s="87"/>
      <c r="I42" s="87"/>
      <c r="J42" s="87"/>
      <c r="K42" s="87"/>
      <c r="L42" s="353"/>
      <c r="M42" s="353"/>
      <c r="N42" s="138">
        <v>20580000</v>
      </c>
      <c r="O42" s="138">
        <v>0</v>
      </c>
      <c r="P42" s="139">
        <v>20580000</v>
      </c>
      <c r="Q42" s="87"/>
    </row>
    <row r="43" spans="1:17" ht="51">
      <c r="A43" s="85">
        <v>291</v>
      </c>
      <c r="B43" s="85">
        <v>1</v>
      </c>
      <c r="C43" s="69" t="s">
        <v>119</v>
      </c>
      <c r="D43" s="86">
        <v>45693</v>
      </c>
      <c r="E43" s="85">
        <v>312</v>
      </c>
      <c r="F43" s="85" t="s">
        <v>5242</v>
      </c>
      <c r="G43" s="87" t="s">
        <v>5241</v>
      </c>
      <c r="H43" s="87"/>
      <c r="I43" s="87"/>
      <c r="J43" s="87"/>
      <c r="K43" s="87"/>
      <c r="L43" s="353"/>
      <c r="M43" s="353"/>
      <c r="N43" s="138">
        <v>0</v>
      </c>
      <c r="O43" s="138">
        <v>20580000</v>
      </c>
      <c r="P43" s="139">
        <v>20580000</v>
      </c>
      <c r="Q43" s="87"/>
    </row>
    <row r="44" spans="1:17" ht="51">
      <c r="A44" s="85" t="s">
        <v>541</v>
      </c>
      <c r="B44" s="85">
        <v>2</v>
      </c>
      <c r="C44" s="69" t="s">
        <v>590</v>
      </c>
      <c r="D44" s="86">
        <v>45693</v>
      </c>
      <c r="E44" s="85">
        <v>313</v>
      </c>
      <c r="F44" s="85" t="s">
        <v>1480</v>
      </c>
      <c r="G44" s="87" t="s">
        <v>5243</v>
      </c>
      <c r="H44" s="87"/>
      <c r="I44" s="87"/>
      <c r="J44" s="87"/>
      <c r="K44" s="87"/>
      <c r="L44" s="353"/>
      <c r="M44" s="353"/>
      <c r="N44" s="138">
        <v>68600000</v>
      </c>
      <c r="O44" s="138">
        <v>0</v>
      </c>
      <c r="P44" s="139">
        <v>68600000</v>
      </c>
      <c r="Q44" s="87"/>
    </row>
    <row r="45" spans="1:17" ht="51">
      <c r="A45" s="85">
        <v>291</v>
      </c>
      <c r="B45" s="85">
        <v>3</v>
      </c>
      <c r="C45" s="69" t="s">
        <v>119</v>
      </c>
      <c r="D45" s="86">
        <v>45693</v>
      </c>
      <c r="E45" s="85">
        <v>313</v>
      </c>
      <c r="F45" s="85" t="s">
        <v>5244</v>
      </c>
      <c r="G45" s="87" t="s">
        <v>5243</v>
      </c>
      <c r="H45" s="87"/>
      <c r="I45" s="87"/>
      <c r="J45" s="87"/>
      <c r="K45" s="87"/>
      <c r="L45" s="353"/>
      <c r="M45" s="353"/>
      <c r="N45" s="138">
        <v>0</v>
      </c>
      <c r="O45" s="138">
        <v>68600000</v>
      </c>
      <c r="P45" s="139">
        <v>68600000</v>
      </c>
      <c r="Q45" s="87"/>
    </row>
    <row r="46" spans="1:17" ht="51">
      <c r="A46" s="85" t="s">
        <v>541</v>
      </c>
      <c r="B46" s="85">
        <v>2</v>
      </c>
      <c r="C46" s="69" t="s">
        <v>590</v>
      </c>
      <c r="D46" s="86">
        <v>45694</v>
      </c>
      <c r="E46" s="85">
        <v>328</v>
      </c>
      <c r="F46" s="85" t="s">
        <v>1480</v>
      </c>
      <c r="G46" s="87" t="s">
        <v>5245</v>
      </c>
      <c r="H46" s="87"/>
      <c r="I46" s="87"/>
      <c r="J46" s="87"/>
      <c r="K46" s="87"/>
      <c r="L46" s="353"/>
      <c r="M46" s="353"/>
      <c r="N46" s="138">
        <v>10290000</v>
      </c>
      <c r="O46" s="138">
        <v>0</v>
      </c>
      <c r="P46" s="139">
        <v>10290000</v>
      </c>
      <c r="Q46" s="87"/>
    </row>
    <row r="47" spans="1:17" ht="51">
      <c r="A47" s="85">
        <v>206</v>
      </c>
      <c r="B47" s="85">
        <v>4</v>
      </c>
      <c r="C47" s="69" t="s">
        <v>87</v>
      </c>
      <c r="D47" s="86">
        <v>45694</v>
      </c>
      <c r="E47" s="85">
        <v>328</v>
      </c>
      <c r="F47" s="85" t="s">
        <v>5246</v>
      </c>
      <c r="G47" s="87" t="s">
        <v>5245</v>
      </c>
      <c r="H47" s="87"/>
      <c r="I47" s="87"/>
      <c r="J47" s="87"/>
      <c r="K47" s="87"/>
      <c r="L47" s="353"/>
      <c r="M47" s="353"/>
      <c r="N47" s="138">
        <v>0</v>
      </c>
      <c r="O47" s="138">
        <v>10290000</v>
      </c>
      <c r="P47" s="139">
        <v>10290000</v>
      </c>
      <c r="Q47" s="87"/>
    </row>
    <row r="48" spans="1:17" ht="51">
      <c r="A48" s="85" t="s">
        <v>541</v>
      </c>
      <c r="B48" s="85">
        <v>2</v>
      </c>
      <c r="C48" s="69" t="s">
        <v>590</v>
      </c>
      <c r="D48" s="86">
        <v>45694</v>
      </c>
      <c r="E48" s="85">
        <v>330</v>
      </c>
      <c r="F48" s="85" t="s">
        <v>1480</v>
      </c>
      <c r="G48" s="87" t="s">
        <v>5247</v>
      </c>
      <c r="H48" s="87"/>
      <c r="I48" s="87"/>
      <c r="J48" s="87"/>
      <c r="K48" s="87"/>
      <c r="L48" s="353"/>
      <c r="M48" s="353"/>
      <c r="N48" s="138">
        <v>6860000</v>
      </c>
      <c r="O48" s="138">
        <v>0</v>
      </c>
      <c r="P48" s="139">
        <v>6860000</v>
      </c>
      <c r="Q48" s="87"/>
    </row>
    <row r="49" spans="1:17" ht="51">
      <c r="A49" s="85">
        <v>291</v>
      </c>
      <c r="B49" s="85">
        <v>8</v>
      </c>
      <c r="C49" s="69" t="s">
        <v>119</v>
      </c>
      <c r="D49" s="86">
        <v>45694</v>
      </c>
      <c r="E49" s="85">
        <v>330</v>
      </c>
      <c r="F49" s="85" t="s">
        <v>5238</v>
      </c>
      <c r="G49" s="87" t="s">
        <v>5247</v>
      </c>
      <c r="H49" s="87"/>
      <c r="I49" s="87"/>
      <c r="J49" s="87"/>
      <c r="K49" s="87"/>
      <c r="L49" s="353"/>
      <c r="M49" s="353"/>
      <c r="N49" s="138">
        <v>0</v>
      </c>
      <c r="O49" s="138">
        <v>6860000</v>
      </c>
      <c r="P49" s="139">
        <v>6860000</v>
      </c>
      <c r="Q49" s="87"/>
    </row>
    <row r="50" spans="1:17" ht="51">
      <c r="A50" s="85" t="s">
        <v>541</v>
      </c>
      <c r="B50" s="85">
        <v>2</v>
      </c>
      <c r="C50" s="69" t="s">
        <v>590</v>
      </c>
      <c r="D50" s="86">
        <v>45694</v>
      </c>
      <c r="E50" s="85">
        <v>332</v>
      </c>
      <c r="F50" s="85" t="s">
        <v>1480</v>
      </c>
      <c r="G50" s="87" t="s">
        <v>5248</v>
      </c>
      <c r="H50" s="87"/>
      <c r="I50" s="87"/>
      <c r="J50" s="87"/>
      <c r="K50" s="87"/>
      <c r="L50" s="353"/>
      <c r="M50" s="353"/>
      <c r="N50" s="138">
        <v>9862084.3800000008</v>
      </c>
      <c r="O50" s="138">
        <v>0</v>
      </c>
      <c r="P50" s="139">
        <v>9862084.3800000008</v>
      </c>
      <c r="Q50" s="87"/>
    </row>
    <row r="51" spans="1:17" ht="51">
      <c r="A51" s="85">
        <v>291</v>
      </c>
      <c r="B51" s="85">
        <v>1</v>
      </c>
      <c r="C51" s="69" t="s">
        <v>119</v>
      </c>
      <c r="D51" s="86">
        <v>45694</v>
      </c>
      <c r="E51" s="85">
        <v>332</v>
      </c>
      <c r="F51" s="85" t="s">
        <v>5249</v>
      </c>
      <c r="G51" s="87" t="s">
        <v>5248</v>
      </c>
      <c r="H51" s="87"/>
      <c r="I51" s="87"/>
      <c r="J51" s="87"/>
      <c r="K51" s="87"/>
      <c r="L51" s="353"/>
      <c r="M51" s="353"/>
      <c r="N51" s="138">
        <v>0</v>
      </c>
      <c r="O51" s="138">
        <v>9862084.3800000008</v>
      </c>
      <c r="P51" s="139">
        <v>9862084.3800000008</v>
      </c>
      <c r="Q51" s="87"/>
    </row>
    <row r="52" spans="1:17" ht="51">
      <c r="A52" s="85" t="s">
        <v>541</v>
      </c>
      <c r="B52" s="85">
        <v>2</v>
      </c>
      <c r="C52" s="69" t="s">
        <v>590</v>
      </c>
      <c r="D52" s="86">
        <v>45695</v>
      </c>
      <c r="E52" s="85">
        <v>344</v>
      </c>
      <c r="F52" s="85" t="s">
        <v>1480</v>
      </c>
      <c r="G52" s="87" t="s">
        <v>5250</v>
      </c>
      <c r="H52" s="87"/>
      <c r="I52" s="87"/>
      <c r="J52" s="87"/>
      <c r="K52" s="87"/>
      <c r="L52" s="353"/>
      <c r="M52" s="353"/>
      <c r="N52" s="138">
        <v>3239037.97</v>
      </c>
      <c r="O52" s="138">
        <v>0</v>
      </c>
      <c r="P52" s="139">
        <v>3239037.97</v>
      </c>
      <c r="Q52" s="87"/>
    </row>
    <row r="53" spans="1:17" ht="51">
      <c r="A53" s="85">
        <v>291</v>
      </c>
      <c r="B53" s="85">
        <v>1</v>
      </c>
      <c r="C53" s="69" t="s">
        <v>119</v>
      </c>
      <c r="D53" s="86">
        <v>45695</v>
      </c>
      <c r="E53" s="85">
        <v>344</v>
      </c>
      <c r="F53" s="85" t="s">
        <v>5240</v>
      </c>
      <c r="G53" s="87" t="s">
        <v>5250</v>
      </c>
      <c r="H53" s="87"/>
      <c r="I53" s="87"/>
      <c r="J53" s="87"/>
      <c r="K53" s="87"/>
      <c r="L53" s="353"/>
      <c r="M53" s="353"/>
      <c r="N53" s="138">
        <v>0</v>
      </c>
      <c r="O53" s="138">
        <v>3239037.97</v>
      </c>
      <c r="P53" s="139">
        <v>3239037.97</v>
      </c>
      <c r="Q53" s="87"/>
    </row>
    <row r="54" spans="1:17" ht="51">
      <c r="A54" s="85" t="s">
        <v>539</v>
      </c>
      <c r="B54" s="85">
        <v>1</v>
      </c>
      <c r="C54" s="69" t="s">
        <v>590</v>
      </c>
      <c r="D54" s="86">
        <v>45701</v>
      </c>
      <c r="E54" s="85">
        <v>391</v>
      </c>
      <c r="F54" s="85" t="s">
        <v>5251</v>
      </c>
      <c r="G54" s="87" t="s">
        <v>5252</v>
      </c>
      <c r="H54" s="87"/>
      <c r="I54" s="87"/>
      <c r="J54" s="87"/>
      <c r="K54" s="87"/>
      <c r="L54" s="353"/>
      <c r="M54" s="353"/>
      <c r="N54" s="138">
        <v>3389.16</v>
      </c>
      <c r="O54" s="138">
        <v>0</v>
      </c>
      <c r="P54" s="139">
        <v>3389.16</v>
      </c>
      <c r="Q54" s="87"/>
    </row>
    <row r="55" spans="1:17" ht="51">
      <c r="A55" s="85">
        <v>190</v>
      </c>
      <c r="B55" s="85">
        <v>1</v>
      </c>
      <c r="C55" s="69" t="s">
        <v>82</v>
      </c>
      <c r="D55" s="86">
        <v>45701</v>
      </c>
      <c r="E55" s="85">
        <v>391</v>
      </c>
      <c r="F55" s="85" t="s">
        <v>5253</v>
      </c>
      <c r="G55" s="87" t="s">
        <v>5252</v>
      </c>
      <c r="H55" s="87"/>
      <c r="I55" s="87"/>
      <c r="J55" s="87"/>
      <c r="K55" s="87"/>
      <c r="L55" s="353"/>
      <c r="M55" s="353"/>
      <c r="N55" s="138">
        <v>0</v>
      </c>
      <c r="O55" s="138">
        <v>3389.16</v>
      </c>
      <c r="P55" s="139">
        <v>3389.16</v>
      </c>
      <c r="Q55" s="87"/>
    </row>
    <row r="56" spans="1:17" ht="51">
      <c r="A56" s="85" t="s">
        <v>541</v>
      </c>
      <c r="B56" s="85">
        <v>2</v>
      </c>
      <c r="C56" s="69" t="s">
        <v>590</v>
      </c>
      <c r="D56" s="86">
        <v>45702</v>
      </c>
      <c r="E56" s="85">
        <v>404</v>
      </c>
      <c r="F56" s="85" t="s">
        <v>1480</v>
      </c>
      <c r="G56" s="87" t="s">
        <v>5254</v>
      </c>
      <c r="H56" s="87"/>
      <c r="I56" s="87"/>
      <c r="J56" s="87"/>
      <c r="K56" s="87"/>
      <c r="L56" s="353"/>
      <c r="M56" s="353"/>
      <c r="N56" s="138">
        <v>20580000</v>
      </c>
      <c r="O56" s="138">
        <v>0</v>
      </c>
      <c r="P56" s="139">
        <v>20580000</v>
      </c>
      <c r="Q56" s="87"/>
    </row>
    <row r="57" spans="1:17" ht="51">
      <c r="A57" s="85">
        <v>291</v>
      </c>
      <c r="B57" s="85">
        <v>1</v>
      </c>
      <c r="C57" s="69" t="s">
        <v>119</v>
      </c>
      <c r="D57" s="86">
        <v>45702</v>
      </c>
      <c r="E57" s="85">
        <v>404</v>
      </c>
      <c r="F57" s="85" t="s">
        <v>5242</v>
      </c>
      <c r="G57" s="87" t="s">
        <v>5254</v>
      </c>
      <c r="H57" s="87"/>
      <c r="I57" s="87"/>
      <c r="J57" s="87"/>
      <c r="K57" s="87"/>
      <c r="L57" s="353"/>
      <c r="M57" s="353"/>
      <c r="N57" s="138">
        <v>0</v>
      </c>
      <c r="O57" s="138">
        <v>20580000</v>
      </c>
      <c r="P57" s="139">
        <v>20580000</v>
      </c>
      <c r="Q57" s="87"/>
    </row>
    <row r="58" spans="1:17" ht="51">
      <c r="A58" s="85">
        <v>291</v>
      </c>
      <c r="B58" s="85">
        <v>1</v>
      </c>
      <c r="C58" s="69" t="s">
        <v>119</v>
      </c>
      <c r="D58" s="86">
        <v>45702</v>
      </c>
      <c r="E58" s="85">
        <v>405</v>
      </c>
      <c r="F58" s="85" t="s">
        <v>5255</v>
      </c>
      <c r="G58" s="87" t="s">
        <v>5256</v>
      </c>
      <c r="H58" s="87"/>
      <c r="I58" s="87"/>
      <c r="J58" s="87"/>
      <c r="K58" s="87"/>
      <c r="L58" s="353"/>
      <c r="M58" s="353"/>
      <c r="N58" s="138">
        <v>1396231.37</v>
      </c>
      <c r="O58" s="138">
        <v>0</v>
      </c>
      <c r="P58" s="139">
        <v>1396231.37</v>
      </c>
      <c r="Q58" s="87"/>
    </row>
    <row r="59" spans="1:17" ht="51">
      <c r="A59" s="85" t="s">
        <v>541</v>
      </c>
      <c r="B59" s="85">
        <v>2</v>
      </c>
      <c r="C59" s="69" t="s">
        <v>590</v>
      </c>
      <c r="D59" s="86">
        <v>45702</v>
      </c>
      <c r="E59" s="85">
        <v>405</v>
      </c>
      <c r="F59" s="85" t="s">
        <v>1480</v>
      </c>
      <c r="G59" s="87" t="s">
        <v>5256</v>
      </c>
      <c r="H59" s="87"/>
      <c r="I59" s="87"/>
      <c r="J59" s="87"/>
      <c r="K59" s="87"/>
      <c r="L59" s="353"/>
      <c r="M59" s="353"/>
      <c r="N59" s="138">
        <v>0</v>
      </c>
      <c r="O59" s="138">
        <v>1396231.37</v>
      </c>
      <c r="P59" s="139">
        <v>1396231.37</v>
      </c>
      <c r="Q59" s="87"/>
    </row>
    <row r="60" spans="1:17" ht="51">
      <c r="A60" s="85">
        <v>46</v>
      </c>
      <c r="B60" s="85">
        <v>2</v>
      </c>
      <c r="C60" s="69" t="s">
        <v>1367</v>
      </c>
      <c r="D60" s="86">
        <v>45702</v>
      </c>
      <c r="E60" s="85">
        <v>406</v>
      </c>
      <c r="F60" s="85" t="s">
        <v>5257</v>
      </c>
      <c r="G60" s="87" t="s">
        <v>5258</v>
      </c>
      <c r="H60" s="87"/>
      <c r="I60" s="87"/>
      <c r="J60" s="87"/>
      <c r="K60" s="87"/>
      <c r="L60" s="353"/>
      <c r="M60" s="353"/>
      <c r="N60" s="138">
        <v>55735.51</v>
      </c>
      <c r="O60" s="138">
        <v>0</v>
      </c>
      <c r="P60" s="139">
        <v>55735.51</v>
      </c>
      <c r="Q60" s="87"/>
    </row>
    <row r="61" spans="1:17" ht="51">
      <c r="A61" s="85" t="s">
        <v>541</v>
      </c>
      <c r="B61" s="85">
        <v>2</v>
      </c>
      <c r="C61" s="69" t="s">
        <v>590</v>
      </c>
      <c r="D61" s="86">
        <v>45702</v>
      </c>
      <c r="E61" s="85">
        <v>406</v>
      </c>
      <c r="F61" s="85" t="s">
        <v>1480</v>
      </c>
      <c r="G61" s="87" t="s">
        <v>5258</v>
      </c>
      <c r="H61" s="87"/>
      <c r="I61" s="87"/>
      <c r="J61" s="87"/>
      <c r="K61" s="87"/>
      <c r="L61" s="353"/>
      <c r="M61" s="353"/>
      <c r="N61" s="138">
        <v>0</v>
      </c>
      <c r="O61" s="138">
        <v>55735.51</v>
      </c>
      <c r="P61" s="139">
        <v>55735.51</v>
      </c>
      <c r="Q61" s="87"/>
    </row>
    <row r="62" spans="1:17" ht="51">
      <c r="A62" s="85" t="s">
        <v>541</v>
      </c>
      <c r="B62" s="85">
        <v>2</v>
      </c>
      <c r="C62" s="69" t="s">
        <v>590</v>
      </c>
      <c r="D62" s="86">
        <v>45706</v>
      </c>
      <c r="E62" s="85">
        <v>422</v>
      </c>
      <c r="F62" s="85" t="s">
        <v>1480</v>
      </c>
      <c r="G62" s="87" t="s">
        <v>5259</v>
      </c>
      <c r="H62" s="87"/>
      <c r="I62" s="87"/>
      <c r="J62" s="87"/>
      <c r="K62" s="87"/>
      <c r="L62" s="353"/>
      <c r="M62" s="353"/>
      <c r="N62" s="138">
        <v>556540.96</v>
      </c>
      <c r="O62" s="138">
        <v>0</v>
      </c>
      <c r="P62" s="139">
        <v>556540.96</v>
      </c>
      <c r="Q62" s="87"/>
    </row>
    <row r="63" spans="1:17" ht="51">
      <c r="A63" s="85">
        <v>46</v>
      </c>
      <c r="B63" s="85">
        <v>5</v>
      </c>
      <c r="C63" s="69" t="s">
        <v>1367</v>
      </c>
      <c r="D63" s="86">
        <v>45706</v>
      </c>
      <c r="E63" s="85">
        <v>422</v>
      </c>
      <c r="F63" s="85" t="s">
        <v>5260</v>
      </c>
      <c r="G63" s="87" t="s">
        <v>5259</v>
      </c>
      <c r="H63" s="87"/>
      <c r="I63" s="87"/>
      <c r="J63" s="87"/>
      <c r="K63" s="87"/>
      <c r="L63" s="353"/>
      <c r="M63" s="353"/>
      <c r="N63" s="138">
        <v>0</v>
      </c>
      <c r="O63" s="138">
        <v>556540.96</v>
      </c>
      <c r="P63" s="139">
        <v>556540.96</v>
      </c>
      <c r="Q63" s="87"/>
    </row>
    <row r="64" spans="1:17" ht="51">
      <c r="A64" s="85">
        <v>81</v>
      </c>
      <c r="B64" s="85">
        <v>12</v>
      </c>
      <c r="C64" s="69" t="s">
        <v>49</v>
      </c>
      <c r="D64" s="86">
        <v>45706</v>
      </c>
      <c r="E64" s="85">
        <v>423</v>
      </c>
      <c r="F64" s="85" t="s">
        <v>5261</v>
      </c>
      <c r="G64" s="87" t="s">
        <v>5262</v>
      </c>
      <c r="H64" s="87"/>
      <c r="I64" s="87"/>
      <c r="J64" s="87"/>
      <c r="K64" s="87"/>
      <c r="L64" s="353"/>
      <c r="M64" s="353"/>
      <c r="N64" s="138">
        <v>0.01</v>
      </c>
      <c r="O64" s="138">
        <v>0</v>
      </c>
      <c r="P64" s="139">
        <v>0.01</v>
      </c>
      <c r="Q64" s="87"/>
    </row>
    <row r="65" spans="1:17" ht="51">
      <c r="A65" s="85">
        <v>66</v>
      </c>
      <c r="B65" s="85">
        <v>4</v>
      </c>
      <c r="C65" s="69" t="s">
        <v>46</v>
      </c>
      <c r="D65" s="86">
        <v>45706</v>
      </c>
      <c r="E65" s="85">
        <v>423</v>
      </c>
      <c r="F65" s="85" t="s">
        <v>2865</v>
      </c>
      <c r="G65" s="87" t="s">
        <v>5262</v>
      </c>
      <c r="H65" s="87"/>
      <c r="I65" s="87"/>
      <c r="J65" s="87"/>
      <c r="K65" s="87"/>
      <c r="L65" s="353"/>
      <c r="M65" s="353"/>
      <c r="N65" s="138">
        <v>0</v>
      </c>
      <c r="O65" s="138">
        <v>0.01</v>
      </c>
      <c r="P65" s="139">
        <v>0.01</v>
      </c>
      <c r="Q65" s="87"/>
    </row>
    <row r="66" spans="1:17" ht="51">
      <c r="A66" s="85" t="s">
        <v>541</v>
      </c>
      <c r="B66" s="85">
        <v>2</v>
      </c>
      <c r="C66" s="69" t="s">
        <v>590</v>
      </c>
      <c r="D66" s="86">
        <v>45707</v>
      </c>
      <c r="E66" s="85">
        <v>441</v>
      </c>
      <c r="F66" s="85" t="s">
        <v>1480</v>
      </c>
      <c r="G66" s="87" t="s">
        <v>5263</v>
      </c>
      <c r="H66" s="87"/>
      <c r="I66" s="87"/>
      <c r="J66" s="87"/>
      <c r="K66" s="87"/>
      <c r="L66" s="353"/>
      <c r="M66" s="353"/>
      <c r="N66" s="138">
        <v>0</v>
      </c>
      <c r="O66" s="138">
        <v>164512.82</v>
      </c>
      <c r="P66" s="139">
        <v>164512.82</v>
      </c>
      <c r="Q66" s="87"/>
    </row>
    <row r="67" spans="1:17" ht="51">
      <c r="A67" s="85" t="s">
        <v>541</v>
      </c>
      <c r="B67" s="85">
        <v>2</v>
      </c>
      <c r="C67" s="69" t="s">
        <v>590</v>
      </c>
      <c r="D67" s="86">
        <v>45714</v>
      </c>
      <c r="E67" s="85">
        <v>518</v>
      </c>
      <c r="F67" s="85" t="s">
        <v>1480</v>
      </c>
      <c r="G67" s="87" t="s">
        <v>5264</v>
      </c>
      <c r="H67" s="87"/>
      <c r="I67" s="87"/>
      <c r="J67" s="87"/>
      <c r="K67" s="87"/>
      <c r="L67" s="353"/>
      <c r="M67" s="353"/>
      <c r="N67" s="138">
        <v>13720000</v>
      </c>
      <c r="O67" s="138">
        <v>0</v>
      </c>
      <c r="P67" s="139">
        <v>13720000</v>
      </c>
      <c r="Q67" s="87"/>
    </row>
    <row r="68" spans="1:17" ht="51">
      <c r="A68" s="85">
        <v>86</v>
      </c>
      <c r="B68" s="85">
        <v>5</v>
      </c>
      <c r="C68" s="69" t="s">
        <v>50</v>
      </c>
      <c r="D68" s="86">
        <v>45714</v>
      </c>
      <c r="E68" s="85">
        <v>518</v>
      </c>
      <c r="F68" s="85" t="s">
        <v>5265</v>
      </c>
      <c r="G68" s="87" t="s">
        <v>5264</v>
      </c>
      <c r="H68" s="87"/>
      <c r="I68" s="87"/>
      <c r="J68" s="87"/>
      <c r="K68" s="87"/>
      <c r="L68" s="353"/>
      <c r="M68" s="353"/>
      <c r="N68" s="138">
        <v>0</v>
      </c>
      <c r="O68" s="138">
        <v>13720000</v>
      </c>
      <c r="P68" s="139">
        <v>13720000</v>
      </c>
      <c r="Q68" s="87"/>
    </row>
    <row r="69" spans="1:17" ht="51">
      <c r="A69" s="85" t="s">
        <v>541</v>
      </c>
      <c r="B69" s="85">
        <v>2</v>
      </c>
      <c r="C69" s="69" t="s">
        <v>590</v>
      </c>
      <c r="D69" s="86">
        <v>45715</v>
      </c>
      <c r="E69" s="85">
        <v>532</v>
      </c>
      <c r="F69" s="85" t="s">
        <v>1480</v>
      </c>
      <c r="G69" s="87" t="s">
        <v>5266</v>
      </c>
      <c r="H69" s="87"/>
      <c r="I69" s="87"/>
      <c r="J69" s="87"/>
      <c r="K69" s="87"/>
      <c r="L69" s="353"/>
      <c r="M69" s="353"/>
      <c r="N69" s="138">
        <v>6860000</v>
      </c>
      <c r="O69" s="138">
        <v>0</v>
      </c>
      <c r="P69" s="139">
        <v>6860000</v>
      </c>
      <c r="Q69" s="87"/>
    </row>
    <row r="70" spans="1:17" ht="51">
      <c r="A70" s="85">
        <v>206</v>
      </c>
      <c r="B70" s="85">
        <v>4</v>
      </c>
      <c r="C70" s="69" t="s">
        <v>87</v>
      </c>
      <c r="D70" s="86">
        <v>45715</v>
      </c>
      <c r="E70" s="85">
        <v>532</v>
      </c>
      <c r="F70" s="85" t="s">
        <v>5267</v>
      </c>
      <c r="G70" s="87" t="s">
        <v>5266</v>
      </c>
      <c r="H70" s="87"/>
      <c r="I70" s="87"/>
      <c r="J70" s="87"/>
      <c r="K70" s="87"/>
      <c r="L70" s="353"/>
      <c r="M70" s="353"/>
      <c r="N70" s="138">
        <v>0</v>
      </c>
      <c r="O70" s="138">
        <v>6860000</v>
      </c>
      <c r="P70" s="139">
        <v>6860000</v>
      </c>
      <c r="Q70" s="87"/>
    </row>
    <row r="71" spans="1:17" ht="51">
      <c r="A71" s="85" t="s">
        <v>541</v>
      </c>
      <c r="B71" s="85">
        <v>2</v>
      </c>
      <c r="C71" s="69" t="s">
        <v>590</v>
      </c>
      <c r="D71" s="86">
        <v>45715</v>
      </c>
      <c r="E71" s="85">
        <v>543</v>
      </c>
      <c r="F71" s="85" t="s">
        <v>1480</v>
      </c>
      <c r="G71" s="87" t="s">
        <v>5268</v>
      </c>
      <c r="H71" s="87"/>
      <c r="I71" s="87"/>
      <c r="J71" s="87"/>
      <c r="K71" s="87"/>
      <c r="L71" s="353"/>
      <c r="M71" s="353"/>
      <c r="N71" s="138">
        <v>1514634.84</v>
      </c>
      <c r="O71" s="138">
        <v>0</v>
      </c>
      <c r="P71" s="139">
        <v>1514634.84</v>
      </c>
      <c r="Q71" s="87"/>
    </row>
    <row r="72" spans="1:17" ht="51">
      <c r="A72" s="85">
        <v>86</v>
      </c>
      <c r="B72" s="85">
        <v>4</v>
      </c>
      <c r="C72" s="69" t="s">
        <v>50</v>
      </c>
      <c r="D72" s="86">
        <v>45715</v>
      </c>
      <c r="E72" s="85">
        <v>543</v>
      </c>
      <c r="F72" s="85" t="s">
        <v>5269</v>
      </c>
      <c r="G72" s="87" t="s">
        <v>5268</v>
      </c>
      <c r="H72" s="87"/>
      <c r="I72" s="87"/>
      <c r="J72" s="87"/>
      <c r="K72" s="87"/>
      <c r="L72" s="353"/>
      <c r="M72" s="353"/>
      <c r="N72" s="138">
        <v>0</v>
      </c>
      <c r="O72" s="138">
        <v>1514634.84</v>
      </c>
      <c r="P72" s="139">
        <v>1514634.84</v>
      </c>
      <c r="Q72" s="87"/>
    </row>
    <row r="73" spans="1:17" ht="51">
      <c r="A73" s="85" t="s">
        <v>541</v>
      </c>
      <c r="B73" s="85">
        <v>2</v>
      </c>
      <c r="C73" s="69" t="s">
        <v>590</v>
      </c>
      <c r="D73" s="86">
        <v>45716</v>
      </c>
      <c r="E73" s="85">
        <v>551</v>
      </c>
      <c r="F73" s="85" t="s">
        <v>1480</v>
      </c>
      <c r="G73" s="87" t="s">
        <v>5270</v>
      </c>
      <c r="H73" s="87"/>
      <c r="I73" s="87"/>
      <c r="J73" s="87"/>
      <c r="K73" s="87"/>
      <c r="L73" s="353"/>
      <c r="M73" s="353"/>
      <c r="N73" s="138">
        <v>11662000</v>
      </c>
      <c r="O73" s="138">
        <v>0</v>
      </c>
      <c r="P73" s="139">
        <v>11662000</v>
      </c>
      <c r="Q73" s="87"/>
    </row>
    <row r="74" spans="1:17" ht="51">
      <c r="A74" s="85">
        <v>291</v>
      </c>
      <c r="B74" s="85">
        <v>8</v>
      </c>
      <c r="C74" s="69" t="s">
        <v>119</v>
      </c>
      <c r="D74" s="86">
        <v>45716</v>
      </c>
      <c r="E74" s="85">
        <v>551</v>
      </c>
      <c r="F74" s="85" t="s">
        <v>5238</v>
      </c>
      <c r="G74" s="87" t="s">
        <v>5270</v>
      </c>
      <c r="H74" s="87"/>
      <c r="I74" s="87"/>
      <c r="J74" s="87"/>
      <c r="K74" s="87"/>
      <c r="L74" s="353"/>
      <c r="M74" s="353"/>
      <c r="N74" s="138">
        <v>0</v>
      </c>
      <c r="O74" s="138">
        <v>11662000</v>
      </c>
      <c r="P74" s="139">
        <v>11662000</v>
      </c>
      <c r="Q74" s="87"/>
    </row>
    <row r="75" spans="1:17" ht="51">
      <c r="A75" s="85" t="s">
        <v>541</v>
      </c>
      <c r="B75" s="85">
        <v>2</v>
      </c>
      <c r="C75" s="69" t="s">
        <v>590</v>
      </c>
      <c r="D75" s="86">
        <v>45716</v>
      </c>
      <c r="E75" s="85">
        <v>553</v>
      </c>
      <c r="F75" s="85" t="s">
        <v>1480</v>
      </c>
      <c r="G75" s="87" t="s">
        <v>5271</v>
      </c>
      <c r="H75" s="87"/>
      <c r="I75" s="87"/>
      <c r="J75" s="87"/>
      <c r="K75" s="87"/>
      <c r="L75" s="353"/>
      <c r="M75" s="353"/>
      <c r="N75" s="138">
        <v>8681504.4499999993</v>
      </c>
      <c r="O75" s="138">
        <v>0</v>
      </c>
      <c r="P75" s="139">
        <v>8681504.4499999993</v>
      </c>
      <c r="Q75" s="87"/>
    </row>
    <row r="76" spans="1:17" ht="51">
      <c r="A76" s="85">
        <v>291</v>
      </c>
      <c r="B76" s="85">
        <v>1</v>
      </c>
      <c r="C76" s="69" t="s">
        <v>119</v>
      </c>
      <c r="D76" s="86">
        <v>45716</v>
      </c>
      <c r="E76" s="85">
        <v>553</v>
      </c>
      <c r="F76" s="85" t="s">
        <v>5240</v>
      </c>
      <c r="G76" s="87" t="s">
        <v>5271</v>
      </c>
      <c r="H76" s="87"/>
      <c r="I76" s="87"/>
      <c r="J76" s="87"/>
      <c r="K76" s="87"/>
      <c r="L76" s="353"/>
      <c r="M76" s="353"/>
      <c r="N76" s="138">
        <v>0</v>
      </c>
      <c r="O76" s="138">
        <v>8681504.4499999993</v>
      </c>
      <c r="P76" s="139">
        <v>8681504.4499999993</v>
      </c>
      <c r="Q76" s="87"/>
    </row>
    <row r="77" spans="1:17" ht="51">
      <c r="A77" s="85">
        <v>291</v>
      </c>
      <c r="B77" s="85">
        <v>1</v>
      </c>
      <c r="C77" s="69" t="s">
        <v>119</v>
      </c>
      <c r="D77" s="86">
        <v>45716</v>
      </c>
      <c r="E77" s="85">
        <v>554</v>
      </c>
      <c r="F77" s="85" t="s">
        <v>5255</v>
      </c>
      <c r="G77" s="87" t="s">
        <v>5272</v>
      </c>
      <c r="H77" s="87"/>
      <c r="I77" s="87"/>
      <c r="J77" s="87"/>
      <c r="K77" s="87"/>
      <c r="L77" s="353"/>
      <c r="M77" s="353"/>
      <c r="N77" s="138">
        <v>5253790.47</v>
      </c>
      <c r="O77" s="138">
        <v>0</v>
      </c>
      <c r="P77" s="139">
        <v>5253790.47</v>
      </c>
      <c r="Q77" s="87"/>
    </row>
    <row r="78" spans="1:17" ht="51">
      <c r="A78" s="85" t="s">
        <v>541</v>
      </c>
      <c r="B78" s="85">
        <v>2</v>
      </c>
      <c r="C78" s="69" t="s">
        <v>590</v>
      </c>
      <c r="D78" s="86">
        <v>45716</v>
      </c>
      <c r="E78" s="85">
        <v>554</v>
      </c>
      <c r="F78" s="85" t="s">
        <v>1480</v>
      </c>
      <c r="G78" s="87" t="s">
        <v>5272</v>
      </c>
      <c r="H78" s="87"/>
      <c r="I78" s="87"/>
      <c r="J78" s="87"/>
      <c r="K78" s="87"/>
      <c r="L78" s="353"/>
      <c r="M78" s="353"/>
      <c r="N78" s="138">
        <v>0</v>
      </c>
      <c r="O78" s="138">
        <v>5253790.47</v>
      </c>
      <c r="P78" s="139">
        <v>5253790.47</v>
      </c>
      <c r="Q78" s="87"/>
    </row>
    <row r="79" spans="1:17" ht="51">
      <c r="A79" s="85">
        <v>86</v>
      </c>
      <c r="B79" s="85">
        <v>1</v>
      </c>
      <c r="C79" s="69" t="s">
        <v>50</v>
      </c>
      <c r="D79" s="86">
        <v>45716</v>
      </c>
      <c r="E79" s="85">
        <v>555</v>
      </c>
      <c r="F79" s="85" t="s">
        <v>5273</v>
      </c>
      <c r="G79" s="87" t="s">
        <v>5274</v>
      </c>
      <c r="H79" s="87"/>
      <c r="I79" s="87"/>
      <c r="J79" s="87"/>
      <c r="K79" s="87"/>
      <c r="L79" s="353"/>
      <c r="M79" s="353"/>
      <c r="N79" s="138">
        <v>322249.19</v>
      </c>
      <c r="O79" s="138">
        <v>0</v>
      </c>
      <c r="P79" s="139">
        <v>322249.19</v>
      </c>
      <c r="Q79" s="87"/>
    </row>
    <row r="80" spans="1:17" ht="51">
      <c r="A80" s="85" t="s">
        <v>541</v>
      </c>
      <c r="B80" s="85">
        <v>2</v>
      </c>
      <c r="C80" s="69" t="s">
        <v>590</v>
      </c>
      <c r="D80" s="86">
        <v>45716</v>
      </c>
      <c r="E80" s="85">
        <v>555</v>
      </c>
      <c r="F80" s="85" t="s">
        <v>1480</v>
      </c>
      <c r="G80" s="87" t="s">
        <v>5274</v>
      </c>
      <c r="H80" s="87"/>
      <c r="I80" s="87"/>
      <c r="J80" s="87"/>
      <c r="K80" s="87"/>
      <c r="L80" s="353"/>
      <c r="M80" s="353"/>
      <c r="N80" s="138">
        <v>0</v>
      </c>
      <c r="O80" s="138">
        <v>322249.19</v>
      </c>
      <c r="P80" s="139">
        <v>322249.19</v>
      </c>
      <c r="Q80" s="87"/>
    </row>
    <row r="81" spans="1:18" ht="51">
      <c r="A81" s="85">
        <v>47</v>
      </c>
      <c r="B81" s="85">
        <v>8</v>
      </c>
      <c r="C81" s="69" t="s">
        <v>45</v>
      </c>
      <c r="D81" s="86">
        <v>45716</v>
      </c>
      <c r="E81" s="85">
        <v>556</v>
      </c>
      <c r="F81" s="85" t="s">
        <v>5275</v>
      </c>
      <c r="G81" s="87" t="s">
        <v>5276</v>
      </c>
      <c r="H81" s="87"/>
      <c r="I81" s="87"/>
      <c r="J81" s="87"/>
      <c r="K81" s="87"/>
      <c r="L81" s="353"/>
      <c r="M81" s="353"/>
      <c r="N81" s="138">
        <v>16363.64</v>
      </c>
      <c r="O81" s="138">
        <v>0</v>
      </c>
      <c r="P81" s="139">
        <v>16363.64</v>
      </c>
      <c r="Q81" s="87"/>
    </row>
    <row r="82" spans="1:18" ht="51">
      <c r="A82" s="85" t="s">
        <v>541</v>
      </c>
      <c r="B82" s="85">
        <v>2</v>
      </c>
      <c r="C82" s="69" t="s">
        <v>590</v>
      </c>
      <c r="D82" s="86">
        <v>45716</v>
      </c>
      <c r="E82" s="85">
        <v>556</v>
      </c>
      <c r="F82" s="85" t="s">
        <v>1480</v>
      </c>
      <c r="G82" s="87" t="s">
        <v>5276</v>
      </c>
      <c r="H82" s="87"/>
      <c r="I82" s="87"/>
      <c r="J82" s="87"/>
      <c r="K82" s="87"/>
      <c r="L82" s="353"/>
      <c r="M82" s="353"/>
      <c r="N82" s="138">
        <v>0</v>
      </c>
      <c r="O82" s="138">
        <v>16363.64</v>
      </c>
      <c r="P82" s="139">
        <v>16363.64</v>
      </c>
      <c r="Q82" s="87"/>
    </row>
    <row r="83" spans="1:18" ht="51">
      <c r="A83" s="85">
        <v>253</v>
      </c>
      <c r="B83" s="85">
        <v>1</v>
      </c>
      <c r="C83" s="69" t="s">
        <v>104</v>
      </c>
      <c r="D83" s="86">
        <v>45716</v>
      </c>
      <c r="E83" s="85">
        <v>557</v>
      </c>
      <c r="F83" s="85" t="s">
        <v>5277</v>
      </c>
      <c r="G83" s="87" t="s">
        <v>5278</v>
      </c>
      <c r="H83" s="87"/>
      <c r="I83" s="87"/>
      <c r="J83" s="87"/>
      <c r="K83" s="87"/>
      <c r="L83" s="353"/>
      <c r="M83" s="353"/>
      <c r="N83" s="138">
        <v>66186.720000000001</v>
      </c>
      <c r="O83" s="138">
        <v>0</v>
      </c>
      <c r="P83" s="139">
        <v>66186.720000000001</v>
      </c>
      <c r="Q83" s="87"/>
    </row>
    <row r="84" spans="1:18" ht="51">
      <c r="A84" s="85" t="s">
        <v>541</v>
      </c>
      <c r="B84" s="85">
        <v>2</v>
      </c>
      <c r="C84" s="69" t="s">
        <v>590</v>
      </c>
      <c r="D84" s="86">
        <v>45716</v>
      </c>
      <c r="E84" s="85">
        <v>557</v>
      </c>
      <c r="F84" s="85" t="s">
        <v>1480</v>
      </c>
      <c r="G84" s="87" t="s">
        <v>5278</v>
      </c>
      <c r="H84" s="87"/>
      <c r="I84" s="87"/>
      <c r="J84" s="87"/>
      <c r="K84" s="87"/>
      <c r="L84" s="353"/>
      <c r="M84" s="353"/>
      <c r="N84" s="138">
        <v>0</v>
      </c>
      <c r="O84" s="138">
        <v>66186.720000000001</v>
      </c>
      <c r="P84" s="139">
        <v>66186.720000000001</v>
      </c>
      <c r="Q84" s="87"/>
    </row>
    <row r="85" spans="1:18">
      <c r="A85" s="198"/>
      <c r="B85" s="198"/>
      <c r="C85" s="104"/>
      <c r="D85" s="199"/>
      <c r="E85" s="198"/>
      <c r="F85" s="198"/>
      <c r="G85" s="200"/>
      <c r="H85" s="200"/>
      <c r="I85" s="200"/>
      <c r="J85" s="200"/>
      <c r="K85" s="200"/>
      <c r="L85" s="365"/>
      <c r="M85" s="365"/>
      <c r="N85" s="201"/>
      <c r="O85" s="201"/>
      <c r="P85" s="202"/>
      <c r="Q85" s="200"/>
    </row>
    <row r="86" spans="1:18">
      <c r="G86" s="147" t="s">
        <v>554</v>
      </c>
      <c r="H86" s="147"/>
      <c r="I86" s="147"/>
      <c r="J86" s="147"/>
      <c r="K86" s="147"/>
      <c r="L86" s="147"/>
      <c r="M86" s="147"/>
      <c r="N86" s="113">
        <f>+SUBTOTAL(9,N8:N84)</f>
        <v>302584554.13999999</v>
      </c>
      <c r="O86" s="113">
        <f>+SUBTOTAL(9,O8:O84)</f>
        <v>303227625.12999994</v>
      </c>
      <c r="P86" s="113">
        <f>+SUBTOTAL(9,P8:P84)</f>
        <v>605812179.27000046</v>
      </c>
      <c r="Q86" s="113"/>
    </row>
    <row r="89" spans="1:18">
      <c r="A89" s="66"/>
      <c r="B89" s="66"/>
      <c r="C89" s="104"/>
      <c r="D89" s="66"/>
      <c r="G89" s="66"/>
      <c r="H89" s="66"/>
      <c r="I89" s="66"/>
      <c r="J89" s="66"/>
      <c r="K89" s="72"/>
      <c r="L89" s="72"/>
      <c r="M89" s="72"/>
      <c r="N89" s="66"/>
      <c r="O89" s="157"/>
      <c r="P89" s="157"/>
      <c r="Q89" s="66"/>
      <c r="R89" s="66"/>
    </row>
    <row r="90" spans="1:18">
      <c r="A90" s="66"/>
      <c r="B90" s="66"/>
      <c r="C90" s="104"/>
      <c r="D90" s="66"/>
      <c r="G90" s="66"/>
      <c r="H90" s="66"/>
      <c r="I90" s="66"/>
      <c r="J90" s="66"/>
      <c r="K90" s="72"/>
      <c r="L90" s="72"/>
      <c r="M90" s="72"/>
      <c r="N90" s="66"/>
      <c r="O90" s="157"/>
      <c r="P90" s="157"/>
      <c r="Q90" s="66"/>
      <c r="R90" s="66"/>
    </row>
    <row r="91" spans="1:18">
      <c r="A91" s="66"/>
      <c r="B91" s="66"/>
      <c r="C91" s="104"/>
      <c r="D91" s="66"/>
      <c r="G91" s="66"/>
      <c r="H91" s="66"/>
      <c r="I91" s="66"/>
      <c r="J91" s="66"/>
      <c r="K91" s="72"/>
      <c r="L91" s="72"/>
      <c r="M91" s="72"/>
      <c r="N91" s="66"/>
      <c r="O91" s="157"/>
      <c r="P91" s="157"/>
      <c r="Q91" s="66"/>
      <c r="R91" s="66"/>
    </row>
    <row r="92" spans="1:18">
      <c r="A92" s="66"/>
      <c r="B92" s="66"/>
      <c r="C92" s="104"/>
      <c r="D92" s="66"/>
      <c r="G92" s="66"/>
      <c r="H92" s="66"/>
      <c r="I92" s="66"/>
      <c r="J92" s="66"/>
      <c r="K92" s="72"/>
      <c r="L92" s="72"/>
      <c r="M92" s="72"/>
      <c r="N92" s="66"/>
      <c r="O92" s="157"/>
      <c r="P92" s="157"/>
      <c r="Q92" s="66"/>
      <c r="R92" s="66"/>
    </row>
    <row r="93" spans="1:18">
      <c r="A93" s="66"/>
      <c r="B93" s="66"/>
      <c r="C93" s="104"/>
      <c r="D93" s="66"/>
      <c r="G93" s="66"/>
      <c r="H93" s="66"/>
      <c r="I93" s="66"/>
      <c r="J93" s="66"/>
      <c r="K93" s="72"/>
      <c r="L93" s="72"/>
      <c r="M93" s="72"/>
      <c r="N93" s="66"/>
      <c r="O93" s="157"/>
      <c r="P93" s="157"/>
      <c r="Q93" s="66"/>
      <c r="R93" s="66"/>
    </row>
    <row r="94" spans="1:18">
      <c r="A94" s="66"/>
      <c r="B94" s="66"/>
      <c r="C94" s="104"/>
      <c r="D94" s="66"/>
      <c r="E94" s="64"/>
      <c r="G94" s="66"/>
      <c r="H94" s="66"/>
      <c r="I94" s="66"/>
      <c r="J94" s="66"/>
      <c r="K94" s="72"/>
      <c r="L94" s="72"/>
      <c r="M94" s="72"/>
      <c r="N94" s="66"/>
      <c r="O94" s="157"/>
      <c r="P94" s="157"/>
      <c r="Q94" s="66"/>
      <c r="R94" s="66"/>
    </row>
    <row r="95" spans="1:18">
      <c r="A95" s="66"/>
      <c r="B95" s="66"/>
      <c r="C95" s="104"/>
      <c r="D95" s="66"/>
      <c r="G95" s="66"/>
      <c r="H95" s="66"/>
      <c r="I95" s="66"/>
      <c r="J95" s="66"/>
      <c r="K95" s="72"/>
      <c r="L95" s="72"/>
      <c r="M95" s="72"/>
      <c r="N95" s="66"/>
      <c r="O95" s="157"/>
      <c r="P95" s="157"/>
      <c r="Q95" s="66"/>
      <c r="R95" s="66"/>
    </row>
    <row r="99" spans="1:1">
      <c r="A99" s="352" t="s">
        <v>1470</v>
      </c>
    </row>
    <row r="100" spans="1:1">
      <c r="A100" s="351" t="s">
        <v>1471</v>
      </c>
    </row>
    <row r="101" spans="1:1">
      <c r="A101" s="351" t="s">
        <v>1472</v>
      </c>
    </row>
    <row r="102" spans="1:1">
      <c r="A102" s="351"/>
    </row>
    <row r="103" spans="1:1">
      <c r="A103" s="351" t="s">
        <v>1473</v>
      </c>
    </row>
    <row r="104" spans="1:1">
      <c r="A104" s="351" t="s">
        <v>1474</v>
      </c>
    </row>
  </sheetData>
  <sheetProtection formatCells="0" formatColumns="0" formatRows="0" autoFilter="0"/>
  <protectedRanges>
    <protectedRange sqref="H8:M84 Q8:Q84" name="Rango1"/>
  </protectedRanges>
  <autoFilter ref="A7:P84" xr:uid="{00000000-0001-0000-0600-000000000000}"/>
  <mergeCells count="5">
    <mergeCell ref="A6:B6"/>
    <mergeCell ref="J6:K6"/>
    <mergeCell ref="H6:I6"/>
    <mergeCell ref="L6:M6"/>
    <mergeCell ref="N6:O6"/>
  </mergeCells>
  <pageMargins left="0.39370078740157483" right="0.43307086614173229" top="0.55118110236220474" bottom="0.31496062992125984" header="0.31496062992125984" footer="0.31496062992125984"/>
  <pageSetup scale="54"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4" tint="0.39997558519241921"/>
  </sheetPr>
  <dimension ref="A1:Q71"/>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ColWidth="11.42578125" defaultRowHeight="12.75"/>
  <cols>
    <col min="1" max="1" width="7.140625" style="64" customWidth="1"/>
    <col min="2" max="2" width="4.140625" style="64" bestFit="1" customWidth="1"/>
    <col min="3" max="3" width="30.7109375" style="64" customWidth="1"/>
    <col min="4" max="4" width="11.5703125" style="66" bestFit="1" customWidth="1"/>
    <col min="5" max="5" width="9.7109375" style="66" customWidth="1"/>
    <col min="6" max="6" width="11.7109375" style="66" customWidth="1"/>
    <col min="7" max="7" width="54.7109375" style="107" customWidth="1"/>
    <col min="8" max="11" width="10.5703125" style="64" customWidth="1"/>
    <col min="12" max="12" width="14.7109375" style="64" bestFit="1" customWidth="1"/>
    <col min="13" max="13" width="14.42578125" style="64" bestFit="1" customWidth="1"/>
    <col min="14" max="16" width="15.85546875" style="64" bestFit="1" customWidth="1"/>
    <col min="17" max="17" width="14.5703125" style="64" customWidth="1"/>
    <col min="18" max="16384" width="11.42578125" style="64"/>
  </cols>
  <sheetData>
    <row r="1" spans="1:17">
      <c r="A1" s="115" t="s">
        <v>665</v>
      </c>
      <c r="B1" s="115"/>
      <c r="C1" s="115"/>
      <c r="D1" s="132"/>
      <c r="E1" s="132"/>
      <c r="F1" s="132"/>
      <c r="G1" s="141"/>
      <c r="H1" s="115"/>
      <c r="I1" s="115"/>
      <c r="J1" s="115"/>
      <c r="K1" s="115"/>
      <c r="L1" s="115"/>
      <c r="M1" s="115"/>
      <c r="N1" s="115"/>
      <c r="O1" s="114"/>
      <c r="P1" s="114"/>
      <c r="Q1" s="115"/>
    </row>
    <row r="2" spans="1:17">
      <c r="A2" s="115" t="s">
        <v>664</v>
      </c>
      <c r="B2" s="115"/>
      <c r="C2" s="115"/>
      <c r="D2" s="132"/>
      <c r="E2" s="132"/>
      <c r="F2" s="132"/>
      <c r="G2" s="141"/>
      <c r="H2" s="115"/>
      <c r="I2" s="115"/>
      <c r="J2" s="115"/>
      <c r="K2" s="115"/>
      <c r="L2" s="115"/>
      <c r="M2" s="115"/>
      <c r="N2" s="115"/>
      <c r="O2" s="114"/>
      <c r="P2" s="114"/>
      <c r="Q2" s="115"/>
    </row>
    <row r="3" spans="1:17">
      <c r="A3" s="115" t="str">
        <f>+'CUT MN'!A3</f>
        <v>CORRESPONDIENTE AL PERIODO DE ENERO A FEBRERO DE 2025</v>
      </c>
      <c r="B3" s="115"/>
      <c r="C3" s="115"/>
      <c r="D3" s="132"/>
      <c r="E3" s="132"/>
      <c r="F3" s="132"/>
      <c r="G3" s="141"/>
      <c r="H3" s="115"/>
      <c r="I3" s="115"/>
      <c r="J3" s="115"/>
      <c r="K3" s="115"/>
      <c r="L3" s="115"/>
      <c r="M3" s="115"/>
      <c r="N3" s="115"/>
      <c r="O3" s="114"/>
      <c r="P3" s="114"/>
      <c r="Q3" s="115"/>
    </row>
    <row r="4" spans="1:17" ht="13.5" customHeight="1">
      <c r="A4" s="65" t="str">
        <f>+'CUT MN'!A4</f>
        <v>ACTUALIZADO AL : 10 de marzo de 2025 Hrs. 14:00</v>
      </c>
      <c r="B4" s="185"/>
      <c r="C4" s="65"/>
      <c r="D4" s="133"/>
      <c r="E4" s="133"/>
      <c r="F4" s="133"/>
      <c r="G4" s="142"/>
      <c r="H4" s="65"/>
      <c r="I4" s="65"/>
      <c r="J4" s="65"/>
      <c r="K4" s="65"/>
      <c r="L4" s="65"/>
      <c r="M4" s="65"/>
      <c r="N4" s="65"/>
      <c r="O4" s="114"/>
      <c r="P4" s="114"/>
      <c r="Q4" s="65"/>
    </row>
    <row r="5" spans="1:17">
      <c r="A5" s="89"/>
      <c r="B5" s="89"/>
      <c r="C5" s="89"/>
      <c r="D5" s="80"/>
      <c r="E5" s="80"/>
      <c r="F5" s="80"/>
      <c r="G5" s="105"/>
      <c r="H5" s="82"/>
      <c r="I5" s="82"/>
      <c r="J5" s="82"/>
      <c r="K5" s="82"/>
      <c r="L5" s="82"/>
      <c r="M5" s="82"/>
      <c r="O5" s="114"/>
      <c r="P5" s="114"/>
      <c r="Q5" s="82"/>
    </row>
    <row r="6" spans="1:17">
      <c r="A6" s="461" t="s">
        <v>1463</v>
      </c>
      <c r="B6" s="462"/>
      <c r="C6" s="80"/>
      <c r="D6" s="81"/>
      <c r="E6" s="80"/>
      <c r="F6" s="80"/>
      <c r="G6" s="105"/>
      <c r="H6" s="461" t="s">
        <v>1465</v>
      </c>
      <c r="I6" s="462"/>
      <c r="J6" s="461" t="s">
        <v>1466</v>
      </c>
      <c r="K6" s="462"/>
      <c r="L6" s="459" t="s">
        <v>1467</v>
      </c>
      <c r="M6" s="460"/>
      <c r="N6" s="459" t="s">
        <v>1468</v>
      </c>
      <c r="O6" s="460"/>
      <c r="P6" s="114"/>
      <c r="Q6" s="117"/>
    </row>
    <row r="7" spans="1:17" ht="38.25">
      <c r="A7" s="266" t="s">
        <v>653</v>
      </c>
      <c r="B7" s="266" t="s">
        <v>654</v>
      </c>
      <c r="C7" s="158" t="s">
        <v>660</v>
      </c>
      <c r="D7" s="338" t="s">
        <v>1462</v>
      </c>
      <c r="E7" s="83" t="s">
        <v>552</v>
      </c>
      <c r="F7" s="83" t="s">
        <v>1464</v>
      </c>
      <c r="G7" s="83" t="s">
        <v>36</v>
      </c>
      <c r="H7" s="266" t="s">
        <v>655</v>
      </c>
      <c r="I7" s="266" t="s">
        <v>658</v>
      </c>
      <c r="J7" s="266" t="s">
        <v>656</v>
      </c>
      <c r="K7" s="266" t="s">
        <v>657</v>
      </c>
      <c r="L7" s="265" t="s">
        <v>1301</v>
      </c>
      <c r="M7" s="264" t="s">
        <v>1302</v>
      </c>
      <c r="N7" s="264" t="s">
        <v>1287</v>
      </c>
      <c r="O7" s="264" t="s">
        <v>1288</v>
      </c>
      <c r="P7" s="84" t="s">
        <v>659</v>
      </c>
      <c r="Q7" s="116" t="s">
        <v>1469</v>
      </c>
    </row>
    <row r="8" spans="1:17" ht="63.75">
      <c r="A8" s="68" t="s">
        <v>541</v>
      </c>
      <c r="B8" s="68">
        <v>2</v>
      </c>
      <c r="C8" s="69" t="s">
        <v>590</v>
      </c>
      <c r="D8" s="108">
        <v>45664</v>
      </c>
      <c r="E8" s="68">
        <v>6</v>
      </c>
      <c r="F8" s="68" t="s">
        <v>1480</v>
      </c>
      <c r="G8" s="106" t="s">
        <v>2868</v>
      </c>
      <c r="H8" s="68"/>
      <c r="I8" s="68"/>
      <c r="J8" s="68"/>
      <c r="K8" s="68"/>
      <c r="L8" s="134">
        <v>0</v>
      </c>
      <c r="M8" s="134">
        <v>3944599.12</v>
      </c>
      <c r="N8" s="134">
        <v>0</v>
      </c>
      <c r="O8" s="134">
        <v>27059949.963200003</v>
      </c>
      <c r="P8" s="140">
        <v>27059949.963200003</v>
      </c>
      <c r="Q8" s="68"/>
    </row>
    <row r="9" spans="1:17" ht="51">
      <c r="A9" s="68">
        <v>291</v>
      </c>
      <c r="B9" s="68">
        <v>3</v>
      </c>
      <c r="C9" s="69" t="s">
        <v>119</v>
      </c>
      <c r="D9" s="108">
        <v>45677</v>
      </c>
      <c r="E9" s="68">
        <v>120</v>
      </c>
      <c r="F9" s="68" t="s">
        <v>2869</v>
      </c>
      <c r="G9" s="106" t="s">
        <v>2870</v>
      </c>
      <c r="H9" s="68"/>
      <c r="I9" s="68"/>
      <c r="J9" s="68"/>
      <c r="K9" s="68"/>
      <c r="L9" s="134">
        <v>600000</v>
      </c>
      <c r="M9" s="134">
        <v>0</v>
      </c>
      <c r="N9" s="134">
        <v>4116000</v>
      </c>
      <c r="O9" s="134">
        <v>0</v>
      </c>
      <c r="P9" s="140">
        <v>4116000</v>
      </c>
      <c r="Q9" s="68"/>
    </row>
    <row r="10" spans="1:17" ht="51">
      <c r="A10" s="68" t="s">
        <v>541</v>
      </c>
      <c r="B10" s="68">
        <v>2</v>
      </c>
      <c r="C10" s="69" t="s">
        <v>590</v>
      </c>
      <c r="D10" s="108">
        <v>45677</v>
      </c>
      <c r="E10" s="68">
        <v>120</v>
      </c>
      <c r="F10" s="68" t="s">
        <v>1480</v>
      </c>
      <c r="G10" s="106" t="s">
        <v>2870</v>
      </c>
      <c r="H10" s="68"/>
      <c r="I10" s="68"/>
      <c r="J10" s="68"/>
      <c r="K10" s="68"/>
      <c r="L10" s="134">
        <v>0</v>
      </c>
      <c r="M10" s="134">
        <v>600000</v>
      </c>
      <c r="N10" s="134">
        <v>0</v>
      </c>
      <c r="O10" s="134">
        <v>4116000</v>
      </c>
      <c r="P10" s="140">
        <v>4116000</v>
      </c>
      <c r="Q10" s="68"/>
    </row>
    <row r="11" spans="1:17" ht="51">
      <c r="A11" s="68">
        <v>291</v>
      </c>
      <c r="B11" s="68">
        <v>3</v>
      </c>
      <c r="C11" s="69" t="s">
        <v>119</v>
      </c>
      <c r="D11" s="108">
        <v>45677</v>
      </c>
      <c r="E11" s="68">
        <v>121</v>
      </c>
      <c r="F11" s="68" t="s">
        <v>2871</v>
      </c>
      <c r="G11" s="106" t="s">
        <v>2872</v>
      </c>
      <c r="H11" s="68"/>
      <c r="I11" s="68"/>
      <c r="J11" s="68"/>
      <c r="K11" s="68"/>
      <c r="L11" s="134">
        <v>1500000</v>
      </c>
      <c r="M11" s="134">
        <v>0</v>
      </c>
      <c r="N11" s="134">
        <v>10290000</v>
      </c>
      <c r="O11" s="134">
        <v>0</v>
      </c>
      <c r="P11" s="140">
        <v>10290000</v>
      </c>
      <c r="Q11" s="68"/>
    </row>
    <row r="12" spans="1:17" ht="51">
      <c r="A12" s="68" t="s">
        <v>541</v>
      </c>
      <c r="B12" s="68">
        <v>2</v>
      </c>
      <c r="C12" s="69" t="s">
        <v>590</v>
      </c>
      <c r="D12" s="108">
        <v>45677</v>
      </c>
      <c r="E12" s="68">
        <v>121</v>
      </c>
      <c r="F12" s="68" t="s">
        <v>1480</v>
      </c>
      <c r="G12" s="106" t="s">
        <v>2872</v>
      </c>
      <c r="H12" s="68"/>
      <c r="I12" s="68"/>
      <c r="J12" s="68"/>
      <c r="K12" s="68"/>
      <c r="L12" s="134">
        <v>0</v>
      </c>
      <c r="M12" s="134">
        <v>1500000</v>
      </c>
      <c r="N12" s="134">
        <v>0</v>
      </c>
      <c r="O12" s="134">
        <v>10290000</v>
      </c>
      <c r="P12" s="140">
        <v>10290000</v>
      </c>
      <c r="Q12" s="68"/>
    </row>
    <row r="13" spans="1:17" ht="51">
      <c r="A13" s="68">
        <v>291</v>
      </c>
      <c r="B13" s="68">
        <v>3</v>
      </c>
      <c r="C13" s="69" t="s">
        <v>119</v>
      </c>
      <c r="D13" s="108">
        <v>45677</v>
      </c>
      <c r="E13" s="68">
        <v>122</v>
      </c>
      <c r="F13" s="68" t="s">
        <v>2852</v>
      </c>
      <c r="G13" s="106" t="s">
        <v>2873</v>
      </c>
      <c r="H13" s="68"/>
      <c r="I13" s="68"/>
      <c r="J13" s="68"/>
      <c r="K13" s="68"/>
      <c r="L13" s="134">
        <v>3000000</v>
      </c>
      <c r="M13" s="134">
        <v>0</v>
      </c>
      <c r="N13" s="134">
        <v>20580000</v>
      </c>
      <c r="O13" s="134">
        <v>0</v>
      </c>
      <c r="P13" s="140">
        <v>20580000</v>
      </c>
      <c r="Q13" s="68"/>
    </row>
    <row r="14" spans="1:17" ht="51">
      <c r="A14" s="68" t="s">
        <v>541</v>
      </c>
      <c r="B14" s="68">
        <v>2</v>
      </c>
      <c r="C14" s="69" t="s">
        <v>590</v>
      </c>
      <c r="D14" s="108">
        <v>45677</v>
      </c>
      <c r="E14" s="68">
        <v>122</v>
      </c>
      <c r="F14" s="68" t="s">
        <v>1480</v>
      </c>
      <c r="G14" s="106" t="s">
        <v>2873</v>
      </c>
      <c r="H14" s="68"/>
      <c r="I14" s="68"/>
      <c r="J14" s="68"/>
      <c r="K14" s="68"/>
      <c r="L14" s="134">
        <v>0</v>
      </c>
      <c r="M14" s="134">
        <v>3000000</v>
      </c>
      <c r="N14" s="134">
        <v>0</v>
      </c>
      <c r="O14" s="134">
        <v>20580000</v>
      </c>
      <c r="P14" s="140">
        <v>20580000</v>
      </c>
      <c r="Q14" s="68"/>
    </row>
    <row r="15" spans="1:17" ht="51">
      <c r="A15" s="68">
        <v>66</v>
      </c>
      <c r="B15" s="68">
        <v>4</v>
      </c>
      <c r="C15" s="69" t="s">
        <v>46</v>
      </c>
      <c r="D15" s="108">
        <v>45688</v>
      </c>
      <c r="E15" s="68">
        <v>209</v>
      </c>
      <c r="F15" s="68" t="s">
        <v>2875</v>
      </c>
      <c r="G15" s="106" t="s">
        <v>2876</v>
      </c>
      <c r="H15" s="68"/>
      <c r="I15" s="68"/>
      <c r="J15" s="68"/>
      <c r="K15" s="68"/>
      <c r="L15" s="134">
        <v>93408.55</v>
      </c>
      <c r="M15" s="134">
        <v>0</v>
      </c>
      <c r="N15" s="134">
        <v>640782.65300000005</v>
      </c>
      <c r="O15" s="134">
        <v>0</v>
      </c>
      <c r="P15" s="140">
        <v>640782.65300000005</v>
      </c>
      <c r="Q15" s="68"/>
    </row>
    <row r="16" spans="1:17" ht="51">
      <c r="A16" s="68" t="s">
        <v>541</v>
      </c>
      <c r="B16" s="68">
        <v>2</v>
      </c>
      <c r="C16" s="69" t="s">
        <v>590</v>
      </c>
      <c r="D16" s="108">
        <v>45688</v>
      </c>
      <c r="E16" s="68">
        <v>209</v>
      </c>
      <c r="F16" s="68" t="s">
        <v>1480</v>
      </c>
      <c r="G16" s="106" t="s">
        <v>2876</v>
      </c>
      <c r="H16" s="68"/>
      <c r="I16" s="68"/>
      <c r="J16" s="68"/>
      <c r="K16" s="68"/>
      <c r="L16" s="134">
        <v>0</v>
      </c>
      <c r="M16" s="134">
        <v>93408.55</v>
      </c>
      <c r="N16" s="134">
        <v>0</v>
      </c>
      <c r="O16" s="134">
        <v>640782.65300000005</v>
      </c>
      <c r="P16" s="140">
        <v>640782.65300000005</v>
      </c>
      <c r="Q16" s="68"/>
    </row>
    <row r="17" spans="1:17" ht="51">
      <c r="A17" s="68">
        <v>348</v>
      </c>
      <c r="B17" s="68">
        <v>1</v>
      </c>
      <c r="C17" s="69" t="s">
        <v>143</v>
      </c>
      <c r="D17" s="108">
        <v>45688</v>
      </c>
      <c r="E17" s="68">
        <v>211</v>
      </c>
      <c r="F17" s="68" t="s">
        <v>1600</v>
      </c>
      <c r="G17" s="106" t="s">
        <v>2874</v>
      </c>
      <c r="H17" s="68"/>
      <c r="I17" s="68"/>
      <c r="J17" s="68"/>
      <c r="K17" s="68"/>
      <c r="L17" s="134">
        <v>39991.25</v>
      </c>
      <c r="M17" s="134">
        <v>0</v>
      </c>
      <c r="N17" s="134">
        <v>274339.97500000003</v>
      </c>
      <c r="O17" s="134">
        <v>0</v>
      </c>
      <c r="P17" s="140">
        <v>274339.97500000003</v>
      </c>
      <c r="Q17" s="68"/>
    </row>
    <row r="18" spans="1:17" ht="51">
      <c r="A18" s="68" t="s">
        <v>541</v>
      </c>
      <c r="B18" s="68">
        <v>2</v>
      </c>
      <c r="C18" s="69" t="s">
        <v>590</v>
      </c>
      <c r="D18" s="108">
        <v>45688</v>
      </c>
      <c r="E18" s="68">
        <v>211</v>
      </c>
      <c r="F18" s="68" t="s">
        <v>1480</v>
      </c>
      <c r="G18" s="106" t="s">
        <v>2874</v>
      </c>
      <c r="H18" s="68"/>
      <c r="I18" s="68"/>
      <c r="J18" s="68"/>
      <c r="K18" s="68"/>
      <c r="L18" s="134">
        <v>0</v>
      </c>
      <c r="M18" s="134">
        <v>39991.25</v>
      </c>
      <c r="N18" s="134">
        <v>0</v>
      </c>
      <c r="O18" s="134">
        <v>274339.97500000003</v>
      </c>
      <c r="P18" s="140">
        <v>274339.97500000003</v>
      </c>
      <c r="Q18" s="68"/>
    </row>
    <row r="19" spans="1:17" ht="51">
      <c r="A19" s="68">
        <v>291</v>
      </c>
      <c r="B19" s="68">
        <v>1</v>
      </c>
      <c r="C19" s="69" t="s">
        <v>119</v>
      </c>
      <c r="D19" s="108">
        <v>45693</v>
      </c>
      <c r="E19" s="68">
        <v>303</v>
      </c>
      <c r="F19" s="68" t="s">
        <v>5279</v>
      </c>
      <c r="G19" s="106" t="s">
        <v>5280</v>
      </c>
      <c r="H19" s="68"/>
      <c r="I19" s="68"/>
      <c r="J19" s="68"/>
      <c r="K19" s="68"/>
      <c r="L19" s="134">
        <v>3199434.92</v>
      </c>
      <c r="M19" s="134">
        <v>0</v>
      </c>
      <c r="N19" s="134">
        <v>21948123.551199999</v>
      </c>
      <c r="O19" s="134">
        <v>0</v>
      </c>
      <c r="P19" s="140">
        <v>21948123.551199999</v>
      </c>
      <c r="Q19" s="68"/>
    </row>
    <row r="20" spans="1:17" ht="51">
      <c r="A20" s="68" t="s">
        <v>541</v>
      </c>
      <c r="B20" s="68">
        <v>2</v>
      </c>
      <c r="C20" s="69" t="s">
        <v>590</v>
      </c>
      <c r="D20" s="108">
        <v>45693</v>
      </c>
      <c r="E20" s="68">
        <v>303</v>
      </c>
      <c r="F20" s="68" t="s">
        <v>1480</v>
      </c>
      <c r="G20" s="106" t="s">
        <v>5280</v>
      </c>
      <c r="H20" s="68"/>
      <c r="I20" s="68"/>
      <c r="J20" s="68"/>
      <c r="K20" s="68"/>
      <c r="L20" s="134">
        <v>0</v>
      </c>
      <c r="M20" s="134">
        <v>3199434.92</v>
      </c>
      <c r="N20" s="134">
        <v>0</v>
      </c>
      <c r="O20" s="134">
        <v>21948123.551199999</v>
      </c>
      <c r="P20" s="140">
        <v>21948123.551199999</v>
      </c>
      <c r="Q20" s="68"/>
    </row>
    <row r="21" spans="1:17" ht="51">
      <c r="A21" s="68">
        <v>291</v>
      </c>
      <c r="B21" s="68">
        <v>1</v>
      </c>
      <c r="C21" s="69" t="s">
        <v>119</v>
      </c>
      <c r="D21" s="108">
        <v>45693</v>
      </c>
      <c r="E21" s="68">
        <v>305</v>
      </c>
      <c r="F21" s="68" t="s">
        <v>5240</v>
      </c>
      <c r="G21" s="106" t="s">
        <v>5281</v>
      </c>
      <c r="H21" s="68"/>
      <c r="I21" s="68"/>
      <c r="J21" s="68"/>
      <c r="K21" s="68"/>
      <c r="L21" s="134">
        <v>1500000</v>
      </c>
      <c r="M21" s="134">
        <v>0</v>
      </c>
      <c r="N21" s="134">
        <v>10290000</v>
      </c>
      <c r="O21" s="134">
        <v>0</v>
      </c>
      <c r="P21" s="140">
        <v>10290000</v>
      </c>
      <c r="Q21" s="68"/>
    </row>
    <row r="22" spans="1:17" ht="51">
      <c r="A22" s="68" t="s">
        <v>541</v>
      </c>
      <c r="B22" s="68">
        <v>2</v>
      </c>
      <c r="C22" s="69" t="s">
        <v>590</v>
      </c>
      <c r="D22" s="108">
        <v>45693</v>
      </c>
      <c r="E22" s="68">
        <v>305</v>
      </c>
      <c r="F22" s="68" t="s">
        <v>1480</v>
      </c>
      <c r="G22" s="106" t="s">
        <v>5281</v>
      </c>
      <c r="H22" s="68"/>
      <c r="I22" s="68"/>
      <c r="J22" s="68"/>
      <c r="K22" s="68"/>
      <c r="L22" s="134">
        <v>0</v>
      </c>
      <c r="M22" s="134">
        <v>1500000</v>
      </c>
      <c r="N22" s="134">
        <v>0</v>
      </c>
      <c r="O22" s="134">
        <v>10290000</v>
      </c>
      <c r="P22" s="140">
        <v>10290000</v>
      </c>
      <c r="Q22" s="68"/>
    </row>
    <row r="23" spans="1:17" ht="51">
      <c r="A23" s="68">
        <v>291</v>
      </c>
      <c r="B23" s="68">
        <v>1</v>
      </c>
      <c r="C23" s="69" t="s">
        <v>119</v>
      </c>
      <c r="D23" s="108">
        <v>45693</v>
      </c>
      <c r="E23" s="68">
        <v>307</v>
      </c>
      <c r="F23" s="68" t="s">
        <v>5282</v>
      </c>
      <c r="G23" s="106" t="s">
        <v>5283</v>
      </c>
      <c r="H23" s="68"/>
      <c r="I23" s="68"/>
      <c r="J23" s="68"/>
      <c r="K23" s="68"/>
      <c r="L23" s="134">
        <v>263005</v>
      </c>
      <c r="M23" s="134">
        <v>0</v>
      </c>
      <c r="N23" s="134">
        <v>1804214.3</v>
      </c>
      <c r="O23" s="134">
        <v>0</v>
      </c>
      <c r="P23" s="140">
        <v>1804214.3</v>
      </c>
      <c r="Q23" s="68"/>
    </row>
    <row r="24" spans="1:17" ht="51">
      <c r="A24" s="68" t="s">
        <v>541</v>
      </c>
      <c r="B24" s="68">
        <v>2</v>
      </c>
      <c r="C24" s="69" t="s">
        <v>590</v>
      </c>
      <c r="D24" s="108">
        <v>45693</v>
      </c>
      <c r="E24" s="68">
        <v>307</v>
      </c>
      <c r="F24" s="68" t="s">
        <v>1480</v>
      </c>
      <c r="G24" s="106" t="s">
        <v>5283</v>
      </c>
      <c r="H24" s="68"/>
      <c r="I24" s="68"/>
      <c r="J24" s="68"/>
      <c r="K24" s="68"/>
      <c r="L24" s="134">
        <v>0</v>
      </c>
      <c r="M24" s="134">
        <v>263005</v>
      </c>
      <c r="N24" s="134">
        <v>0</v>
      </c>
      <c r="O24" s="134">
        <v>1804214.3</v>
      </c>
      <c r="P24" s="140">
        <v>1804214.3</v>
      </c>
      <c r="Q24" s="68"/>
    </row>
    <row r="25" spans="1:17" ht="51">
      <c r="A25" s="68">
        <v>291</v>
      </c>
      <c r="B25" s="68">
        <v>8</v>
      </c>
      <c r="C25" s="69" t="s">
        <v>119</v>
      </c>
      <c r="D25" s="108">
        <v>45693</v>
      </c>
      <c r="E25" s="68">
        <v>308</v>
      </c>
      <c r="F25" s="68" t="s">
        <v>5238</v>
      </c>
      <c r="G25" s="106" t="s">
        <v>5284</v>
      </c>
      <c r="H25" s="68"/>
      <c r="I25" s="68"/>
      <c r="J25" s="68"/>
      <c r="K25" s="68"/>
      <c r="L25" s="134">
        <v>1200000</v>
      </c>
      <c r="M25" s="134">
        <v>0</v>
      </c>
      <c r="N25" s="134">
        <v>8232000</v>
      </c>
      <c r="O25" s="134">
        <v>0</v>
      </c>
      <c r="P25" s="140">
        <v>8232000</v>
      </c>
      <c r="Q25" s="68"/>
    </row>
    <row r="26" spans="1:17" ht="51">
      <c r="A26" s="68" t="s">
        <v>541</v>
      </c>
      <c r="B26" s="68">
        <v>2</v>
      </c>
      <c r="C26" s="69" t="s">
        <v>590</v>
      </c>
      <c r="D26" s="108">
        <v>45693</v>
      </c>
      <c r="E26" s="68">
        <v>308</v>
      </c>
      <c r="F26" s="68" t="s">
        <v>1480</v>
      </c>
      <c r="G26" s="106" t="s">
        <v>5284</v>
      </c>
      <c r="H26" s="68"/>
      <c r="I26" s="68"/>
      <c r="J26" s="68"/>
      <c r="K26" s="68"/>
      <c r="L26" s="134">
        <v>0</v>
      </c>
      <c r="M26" s="134">
        <v>1200000</v>
      </c>
      <c r="N26" s="134">
        <v>0</v>
      </c>
      <c r="O26" s="134">
        <v>8232000</v>
      </c>
      <c r="P26" s="140">
        <v>8232000</v>
      </c>
      <c r="Q26" s="68"/>
    </row>
    <row r="27" spans="1:17" ht="51">
      <c r="A27" s="68">
        <v>291</v>
      </c>
      <c r="B27" s="68">
        <v>3</v>
      </c>
      <c r="C27" s="69" t="s">
        <v>119</v>
      </c>
      <c r="D27" s="108">
        <v>45693</v>
      </c>
      <c r="E27" s="68">
        <v>314</v>
      </c>
      <c r="F27" s="68" t="s">
        <v>2854</v>
      </c>
      <c r="G27" s="106" t="s">
        <v>5285</v>
      </c>
      <c r="H27" s="68"/>
      <c r="I27" s="68"/>
      <c r="J27" s="68"/>
      <c r="K27" s="68"/>
      <c r="L27" s="134">
        <v>10000000</v>
      </c>
      <c r="M27" s="134">
        <v>0</v>
      </c>
      <c r="N27" s="134">
        <v>68600000</v>
      </c>
      <c r="O27" s="134">
        <v>0</v>
      </c>
      <c r="P27" s="140">
        <v>68600000</v>
      </c>
      <c r="Q27" s="68"/>
    </row>
    <row r="28" spans="1:17" ht="51">
      <c r="A28" s="68" t="s">
        <v>541</v>
      </c>
      <c r="B28" s="68">
        <v>2</v>
      </c>
      <c r="C28" s="69" t="s">
        <v>590</v>
      </c>
      <c r="D28" s="108">
        <v>45693</v>
      </c>
      <c r="E28" s="68">
        <v>314</v>
      </c>
      <c r="F28" s="68" t="s">
        <v>1480</v>
      </c>
      <c r="G28" s="106" t="s">
        <v>5285</v>
      </c>
      <c r="H28" s="68"/>
      <c r="I28" s="68"/>
      <c r="J28" s="68"/>
      <c r="K28" s="68"/>
      <c r="L28" s="134">
        <v>0</v>
      </c>
      <c r="M28" s="134">
        <v>10000000</v>
      </c>
      <c r="N28" s="134">
        <v>0</v>
      </c>
      <c r="O28" s="134">
        <v>68600000</v>
      </c>
      <c r="P28" s="140">
        <v>68600000</v>
      </c>
      <c r="Q28" s="68"/>
    </row>
    <row r="29" spans="1:17" ht="51">
      <c r="A29" s="68">
        <v>291</v>
      </c>
      <c r="B29" s="68">
        <v>1</v>
      </c>
      <c r="C29" s="69" t="s">
        <v>119</v>
      </c>
      <c r="D29" s="108">
        <v>45693</v>
      </c>
      <c r="E29" s="68">
        <v>315</v>
      </c>
      <c r="F29" s="68" t="s">
        <v>5286</v>
      </c>
      <c r="G29" s="106" t="s">
        <v>5287</v>
      </c>
      <c r="H29" s="68"/>
      <c r="I29" s="68"/>
      <c r="J29" s="68"/>
      <c r="K29" s="68"/>
      <c r="L29" s="134">
        <v>3000000</v>
      </c>
      <c r="M29" s="134">
        <v>0</v>
      </c>
      <c r="N29" s="134">
        <v>20580000</v>
      </c>
      <c r="O29" s="134">
        <v>0</v>
      </c>
      <c r="P29" s="140">
        <v>20580000</v>
      </c>
      <c r="Q29" s="68"/>
    </row>
    <row r="30" spans="1:17" ht="51">
      <c r="A30" s="68" t="s">
        <v>541</v>
      </c>
      <c r="B30" s="68">
        <v>2</v>
      </c>
      <c r="C30" s="69" t="s">
        <v>590</v>
      </c>
      <c r="D30" s="108">
        <v>45693</v>
      </c>
      <c r="E30" s="68">
        <v>315</v>
      </c>
      <c r="F30" s="68" t="s">
        <v>1480</v>
      </c>
      <c r="G30" s="106" t="s">
        <v>5287</v>
      </c>
      <c r="H30" s="68"/>
      <c r="I30" s="68"/>
      <c r="J30" s="68"/>
      <c r="K30" s="68"/>
      <c r="L30" s="134">
        <v>0</v>
      </c>
      <c r="M30" s="134">
        <v>3000000</v>
      </c>
      <c r="N30" s="134">
        <v>0</v>
      </c>
      <c r="O30" s="134">
        <v>20580000</v>
      </c>
      <c r="P30" s="140">
        <v>20580000</v>
      </c>
      <c r="Q30" s="68"/>
    </row>
    <row r="31" spans="1:17" ht="51">
      <c r="A31" s="68">
        <v>206</v>
      </c>
      <c r="B31" s="68">
        <v>4</v>
      </c>
      <c r="C31" s="69" t="s">
        <v>87</v>
      </c>
      <c r="D31" s="108">
        <v>45694</v>
      </c>
      <c r="E31" s="68">
        <v>327</v>
      </c>
      <c r="F31" s="68" t="s">
        <v>5246</v>
      </c>
      <c r="G31" s="106" t="s">
        <v>5288</v>
      </c>
      <c r="H31" s="68"/>
      <c r="I31" s="68"/>
      <c r="J31" s="68"/>
      <c r="K31" s="68"/>
      <c r="L31" s="134">
        <v>1500000</v>
      </c>
      <c r="M31" s="134">
        <v>0</v>
      </c>
      <c r="N31" s="134">
        <v>10290000</v>
      </c>
      <c r="O31" s="134">
        <v>0</v>
      </c>
      <c r="P31" s="140">
        <v>10290000</v>
      </c>
      <c r="Q31" s="68"/>
    </row>
    <row r="32" spans="1:17" ht="51">
      <c r="A32" s="68" t="s">
        <v>541</v>
      </c>
      <c r="B32" s="68">
        <v>2</v>
      </c>
      <c r="C32" s="69" t="s">
        <v>590</v>
      </c>
      <c r="D32" s="108">
        <v>45694</v>
      </c>
      <c r="E32" s="68">
        <v>327</v>
      </c>
      <c r="F32" s="68" t="s">
        <v>1480</v>
      </c>
      <c r="G32" s="106" t="s">
        <v>5288</v>
      </c>
      <c r="H32" s="68"/>
      <c r="I32" s="68"/>
      <c r="J32" s="68"/>
      <c r="K32" s="68"/>
      <c r="L32" s="134">
        <v>0</v>
      </c>
      <c r="M32" s="134">
        <v>1500000</v>
      </c>
      <c r="N32" s="134">
        <v>0</v>
      </c>
      <c r="O32" s="134">
        <v>10290000</v>
      </c>
      <c r="P32" s="140">
        <v>10290000</v>
      </c>
      <c r="Q32" s="68"/>
    </row>
    <row r="33" spans="1:17" ht="51">
      <c r="A33" s="68">
        <v>291</v>
      </c>
      <c r="B33" s="68">
        <v>8</v>
      </c>
      <c r="C33" s="69" t="s">
        <v>119</v>
      </c>
      <c r="D33" s="108">
        <v>45694</v>
      </c>
      <c r="E33" s="68">
        <v>329</v>
      </c>
      <c r="F33" s="68" t="s">
        <v>5238</v>
      </c>
      <c r="G33" s="106" t="s">
        <v>5289</v>
      </c>
      <c r="H33" s="68"/>
      <c r="I33" s="68"/>
      <c r="J33" s="68"/>
      <c r="K33" s="68"/>
      <c r="L33" s="134">
        <v>1000000</v>
      </c>
      <c r="M33" s="134">
        <v>0</v>
      </c>
      <c r="N33" s="134">
        <v>6860000</v>
      </c>
      <c r="O33" s="134">
        <v>0</v>
      </c>
      <c r="P33" s="140">
        <v>6860000</v>
      </c>
      <c r="Q33" s="68"/>
    </row>
    <row r="34" spans="1:17" ht="51">
      <c r="A34" s="68" t="s">
        <v>541</v>
      </c>
      <c r="B34" s="68">
        <v>2</v>
      </c>
      <c r="C34" s="69" t="s">
        <v>590</v>
      </c>
      <c r="D34" s="108">
        <v>45694</v>
      </c>
      <c r="E34" s="68">
        <v>329</v>
      </c>
      <c r="F34" s="68" t="s">
        <v>1480</v>
      </c>
      <c r="G34" s="106" t="s">
        <v>5289</v>
      </c>
      <c r="H34" s="68"/>
      <c r="I34" s="68"/>
      <c r="J34" s="68"/>
      <c r="K34" s="68"/>
      <c r="L34" s="134">
        <v>0</v>
      </c>
      <c r="M34" s="134">
        <v>1000000</v>
      </c>
      <c r="N34" s="134">
        <v>0</v>
      </c>
      <c r="O34" s="134">
        <v>6860000</v>
      </c>
      <c r="P34" s="140">
        <v>6860000</v>
      </c>
      <c r="Q34" s="68"/>
    </row>
    <row r="35" spans="1:17" ht="51">
      <c r="A35" s="68">
        <v>291</v>
      </c>
      <c r="B35" s="68">
        <v>1</v>
      </c>
      <c r="C35" s="69" t="s">
        <v>119</v>
      </c>
      <c r="D35" s="108">
        <v>45694</v>
      </c>
      <c r="E35" s="68">
        <v>331</v>
      </c>
      <c r="F35" s="68" t="s">
        <v>5290</v>
      </c>
      <c r="G35" s="106" t="s">
        <v>5291</v>
      </c>
      <c r="H35" s="68"/>
      <c r="I35" s="68"/>
      <c r="J35" s="68"/>
      <c r="K35" s="68"/>
      <c r="L35" s="134">
        <v>1437621.63</v>
      </c>
      <c r="M35" s="134">
        <v>0</v>
      </c>
      <c r="N35" s="134">
        <v>9862084.3817999996</v>
      </c>
      <c r="O35" s="134">
        <v>0</v>
      </c>
      <c r="P35" s="140">
        <v>9862084.3817999996</v>
      </c>
      <c r="Q35" s="68"/>
    </row>
    <row r="36" spans="1:17" ht="51">
      <c r="A36" s="68" t="s">
        <v>541</v>
      </c>
      <c r="B36" s="68">
        <v>2</v>
      </c>
      <c r="C36" s="69" t="s">
        <v>590</v>
      </c>
      <c r="D36" s="108">
        <v>45694</v>
      </c>
      <c r="E36" s="68">
        <v>331</v>
      </c>
      <c r="F36" s="68" t="s">
        <v>1480</v>
      </c>
      <c r="G36" s="106" t="s">
        <v>5291</v>
      </c>
      <c r="H36" s="68"/>
      <c r="I36" s="68"/>
      <c r="J36" s="68"/>
      <c r="K36" s="68"/>
      <c r="L36" s="134">
        <v>0</v>
      </c>
      <c r="M36" s="134">
        <v>1437621.63</v>
      </c>
      <c r="N36" s="134">
        <v>0</v>
      </c>
      <c r="O36" s="134">
        <v>9862084.3817999996</v>
      </c>
      <c r="P36" s="140">
        <v>9862084.3817999996</v>
      </c>
      <c r="Q36" s="68"/>
    </row>
    <row r="37" spans="1:17" ht="51">
      <c r="A37" s="68">
        <v>291</v>
      </c>
      <c r="B37" s="68">
        <v>1</v>
      </c>
      <c r="C37" s="69" t="s">
        <v>119</v>
      </c>
      <c r="D37" s="108">
        <v>45695</v>
      </c>
      <c r="E37" s="68">
        <v>343</v>
      </c>
      <c r="F37" s="68" t="s">
        <v>5282</v>
      </c>
      <c r="G37" s="106" t="s">
        <v>5292</v>
      </c>
      <c r="H37" s="68"/>
      <c r="I37" s="68"/>
      <c r="J37" s="68"/>
      <c r="K37" s="68"/>
      <c r="L37" s="134">
        <v>472162.97</v>
      </c>
      <c r="M37" s="134">
        <v>0</v>
      </c>
      <c r="N37" s="134">
        <v>3239037.9742000001</v>
      </c>
      <c r="O37" s="134">
        <v>0</v>
      </c>
      <c r="P37" s="140">
        <v>3239037.9742000001</v>
      </c>
      <c r="Q37" s="68"/>
    </row>
    <row r="38" spans="1:17" ht="51">
      <c r="A38" s="68" t="s">
        <v>541</v>
      </c>
      <c r="B38" s="68">
        <v>2</v>
      </c>
      <c r="C38" s="69" t="s">
        <v>590</v>
      </c>
      <c r="D38" s="108">
        <v>45695</v>
      </c>
      <c r="E38" s="68">
        <v>343</v>
      </c>
      <c r="F38" s="68" t="s">
        <v>1480</v>
      </c>
      <c r="G38" s="106" t="s">
        <v>5292</v>
      </c>
      <c r="H38" s="68"/>
      <c r="I38" s="68"/>
      <c r="J38" s="68"/>
      <c r="K38" s="68"/>
      <c r="L38" s="134">
        <v>0</v>
      </c>
      <c r="M38" s="134">
        <v>472162.97</v>
      </c>
      <c r="N38" s="134">
        <v>0</v>
      </c>
      <c r="O38" s="134">
        <v>3239037.9742000001</v>
      </c>
      <c r="P38" s="140">
        <v>3239037.9742000001</v>
      </c>
      <c r="Q38" s="68"/>
    </row>
    <row r="39" spans="1:17" ht="51">
      <c r="A39" s="68">
        <v>291</v>
      </c>
      <c r="B39" s="68">
        <v>1</v>
      </c>
      <c r="C39" s="69" t="s">
        <v>119</v>
      </c>
      <c r="D39" s="108">
        <v>45702</v>
      </c>
      <c r="E39" s="68">
        <v>403</v>
      </c>
      <c r="F39" s="68" t="s">
        <v>5286</v>
      </c>
      <c r="G39" s="106" t="s">
        <v>5293</v>
      </c>
      <c r="H39" s="68"/>
      <c r="I39" s="68"/>
      <c r="J39" s="68"/>
      <c r="K39" s="68"/>
      <c r="L39" s="134">
        <v>3000000</v>
      </c>
      <c r="M39" s="134">
        <v>0</v>
      </c>
      <c r="N39" s="134">
        <v>20580000</v>
      </c>
      <c r="O39" s="134">
        <v>0</v>
      </c>
      <c r="P39" s="140">
        <v>20580000</v>
      </c>
      <c r="Q39" s="68"/>
    </row>
    <row r="40" spans="1:17" ht="51">
      <c r="A40" s="68" t="s">
        <v>541</v>
      </c>
      <c r="B40" s="68">
        <v>2</v>
      </c>
      <c r="C40" s="69" t="s">
        <v>590</v>
      </c>
      <c r="D40" s="108">
        <v>45702</v>
      </c>
      <c r="E40" s="68">
        <v>403</v>
      </c>
      <c r="F40" s="68" t="s">
        <v>1480</v>
      </c>
      <c r="G40" s="106" t="s">
        <v>5293</v>
      </c>
      <c r="H40" s="68"/>
      <c r="I40" s="68"/>
      <c r="J40" s="68"/>
      <c r="K40" s="68"/>
      <c r="L40" s="134">
        <v>0</v>
      </c>
      <c r="M40" s="134">
        <v>3000000</v>
      </c>
      <c r="N40" s="134">
        <v>0</v>
      </c>
      <c r="O40" s="134">
        <v>20580000</v>
      </c>
      <c r="P40" s="140">
        <v>20580000</v>
      </c>
      <c r="Q40" s="68"/>
    </row>
    <row r="41" spans="1:17" ht="51">
      <c r="A41" s="68">
        <v>46</v>
      </c>
      <c r="B41" s="68">
        <v>5</v>
      </c>
      <c r="C41" s="69" t="s">
        <v>1367</v>
      </c>
      <c r="D41" s="108">
        <v>45706</v>
      </c>
      <c r="E41" s="68">
        <v>421</v>
      </c>
      <c r="F41" s="68" t="s">
        <v>5260</v>
      </c>
      <c r="G41" s="106" t="s">
        <v>5294</v>
      </c>
      <c r="H41" s="68"/>
      <c r="I41" s="68"/>
      <c r="J41" s="68"/>
      <c r="K41" s="68"/>
      <c r="L41" s="134">
        <v>81128.42</v>
      </c>
      <c r="M41" s="134">
        <v>0</v>
      </c>
      <c r="N41" s="134">
        <v>556540.96120000002</v>
      </c>
      <c r="O41" s="134">
        <v>0</v>
      </c>
      <c r="P41" s="140">
        <v>556540.96120000002</v>
      </c>
      <c r="Q41" s="68"/>
    </row>
    <row r="42" spans="1:17" ht="51">
      <c r="A42" s="68" t="s">
        <v>541</v>
      </c>
      <c r="B42" s="68">
        <v>2</v>
      </c>
      <c r="C42" s="69" t="s">
        <v>590</v>
      </c>
      <c r="D42" s="108">
        <v>45706</v>
      </c>
      <c r="E42" s="68">
        <v>421</v>
      </c>
      <c r="F42" s="68" t="s">
        <v>1480</v>
      </c>
      <c r="G42" s="106" t="s">
        <v>5294</v>
      </c>
      <c r="H42" s="68"/>
      <c r="I42" s="68"/>
      <c r="J42" s="68"/>
      <c r="K42" s="68"/>
      <c r="L42" s="134">
        <v>0</v>
      </c>
      <c r="M42" s="134">
        <v>81128.42</v>
      </c>
      <c r="N42" s="134">
        <v>0</v>
      </c>
      <c r="O42" s="134">
        <v>556540.96120000002</v>
      </c>
      <c r="P42" s="140">
        <v>556540.96120000002</v>
      </c>
      <c r="Q42" s="68"/>
    </row>
    <row r="43" spans="1:17" ht="51">
      <c r="A43" s="68">
        <v>86</v>
      </c>
      <c r="B43" s="68">
        <v>5</v>
      </c>
      <c r="C43" s="69" t="s">
        <v>50</v>
      </c>
      <c r="D43" s="108">
        <v>45714</v>
      </c>
      <c r="E43" s="68">
        <v>517</v>
      </c>
      <c r="F43" s="68" t="s">
        <v>5265</v>
      </c>
      <c r="G43" s="106" t="s">
        <v>5295</v>
      </c>
      <c r="H43" s="68"/>
      <c r="I43" s="68"/>
      <c r="J43" s="68"/>
      <c r="K43" s="68"/>
      <c r="L43" s="134">
        <v>2000000</v>
      </c>
      <c r="M43" s="134">
        <v>0</v>
      </c>
      <c r="N43" s="134">
        <v>13720000</v>
      </c>
      <c r="O43" s="134">
        <v>0</v>
      </c>
      <c r="P43" s="140">
        <v>13720000</v>
      </c>
      <c r="Q43" s="68"/>
    </row>
    <row r="44" spans="1:17" ht="51">
      <c r="A44" s="68" t="s">
        <v>541</v>
      </c>
      <c r="B44" s="68">
        <v>2</v>
      </c>
      <c r="C44" s="69" t="s">
        <v>590</v>
      </c>
      <c r="D44" s="108">
        <v>45714</v>
      </c>
      <c r="E44" s="68">
        <v>517</v>
      </c>
      <c r="F44" s="68" t="s">
        <v>1480</v>
      </c>
      <c r="G44" s="106" t="s">
        <v>5295</v>
      </c>
      <c r="H44" s="68"/>
      <c r="I44" s="68"/>
      <c r="J44" s="68"/>
      <c r="K44" s="68"/>
      <c r="L44" s="134">
        <v>0</v>
      </c>
      <c r="M44" s="134">
        <v>2000000</v>
      </c>
      <c r="N44" s="134">
        <v>0</v>
      </c>
      <c r="O44" s="134">
        <v>13720000</v>
      </c>
      <c r="P44" s="140">
        <v>13720000</v>
      </c>
      <c r="Q44" s="68"/>
    </row>
    <row r="45" spans="1:17" ht="51">
      <c r="A45" s="68">
        <v>206</v>
      </c>
      <c r="B45" s="68">
        <v>4</v>
      </c>
      <c r="C45" s="69" t="s">
        <v>87</v>
      </c>
      <c r="D45" s="108">
        <v>45715</v>
      </c>
      <c r="E45" s="68">
        <v>531</v>
      </c>
      <c r="F45" s="68" t="s">
        <v>5267</v>
      </c>
      <c r="G45" s="106" t="s">
        <v>5296</v>
      </c>
      <c r="H45" s="68"/>
      <c r="I45" s="68"/>
      <c r="J45" s="68"/>
      <c r="K45" s="68"/>
      <c r="L45" s="134">
        <v>1000000</v>
      </c>
      <c r="M45" s="134">
        <v>0</v>
      </c>
      <c r="N45" s="134">
        <v>6860000</v>
      </c>
      <c r="O45" s="134">
        <v>0</v>
      </c>
      <c r="P45" s="140">
        <v>6860000</v>
      </c>
      <c r="Q45" s="68"/>
    </row>
    <row r="46" spans="1:17" ht="51">
      <c r="A46" s="68" t="s">
        <v>541</v>
      </c>
      <c r="B46" s="68">
        <v>2</v>
      </c>
      <c r="C46" s="69" t="s">
        <v>590</v>
      </c>
      <c r="D46" s="108">
        <v>45715</v>
      </c>
      <c r="E46" s="68">
        <v>531</v>
      </c>
      <c r="F46" s="68" t="s">
        <v>1480</v>
      </c>
      <c r="G46" s="106" t="s">
        <v>5296</v>
      </c>
      <c r="H46" s="68"/>
      <c r="I46" s="68"/>
      <c r="J46" s="68"/>
      <c r="K46" s="68"/>
      <c r="L46" s="134">
        <v>0</v>
      </c>
      <c r="M46" s="134">
        <v>1000000</v>
      </c>
      <c r="N46" s="134">
        <v>0</v>
      </c>
      <c r="O46" s="134">
        <v>6860000</v>
      </c>
      <c r="P46" s="140">
        <v>6860000</v>
      </c>
      <c r="Q46" s="68"/>
    </row>
    <row r="47" spans="1:17" ht="51">
      <c r="A47" s="68">
        <v>86</v>
      </c>
      <c r="B47" s="68">
        <v>4</v>
      </c>
      <c r="C47" s="69" t="s">
        <v>50</v>
      </c>
      <c r="D47" s="108">
        <v>45715</v>
      </c>
      <c r="E47" s="68">
        <v>542</v>
      </c>
      <c r="F47" s="68" t="s">
        <v>5297</v>
      </c>
      <c r="G47" s="106" t="s">
        <v>5298</v>
      </c>
      <c r="H47" s="68"/>
      <c r="I47" s="68"/>
      <c r="J47" s="68"/>
      <c r="K47" s="68"/>
      <c r="L47" s="134">
        <v>220792.25</v>
      </c>
      <c r="M47" s="134">
        <v>0</v>
      </c>
      <c r="N47" s="134">
        <v>1514634.835</v>
      </c>
      <c r="O47" s="134">
        <v>0</v>
      </c>
      <c r="P47" s="140">
        <v>1514634.835</v>
      </c>
      <c r="Q47" s="68"/>
    </row>
    <row r="48" spans="1:17" ht="51">
      <c r="A48" s="68" t="s">
        <v>541</v>
      </c>
      <c r="B48" s="68">
        <v>2</v>
      </c>
      <c r="C48" s="69" t="s">
        <v>590</v>
      </c>
      <c r="D48" s="108">
        <v>45715</v>
      </c>
      <c r="E48" s="68">
        <v>542</v>
      </c>
      <c r="F48" s="68" t="s">
        <v>1480</v>
      </c>
      <c r="G48" s="106" t="s">
        <v>5298</v>
      </c>
      <c r="H48" s="68"/>
      <c r="I48" s="68"/>
      <c r="J48" s="68"/>
      <c r="K48" s="68"/>
      <c r="L48" s="134">
        <v>0</v>
      </c>
      <c r="M48" s="134">
        <v>220792.25</v>
      </c>
      <c r="N48" s="134">
        <v>0</v>
      </c>
      <c r="O48" s="134">
        <v>1514634.835</v>
      </c>
      <c r="P48" s="140">
        <v>1514634.835</v>
      </c>
      <c r="Q48" s="68"/>
    </row>
    <row r="49" spans="1:17" ht="51">
      <c r="A49" s="68">
        <v>291</v>
      </c>
      <c r="B49" s="68">
        <v>8</v>
      </c>
      <c r="C49" s="69" t="s">
        <v>119</v>
      </c>
      <c r="D49" s="108">
        <v>45716</v>
      </c>
      <c r="E49" s="68">
        <v>550</v>
      </c>
      <c r="F49" s="68" t="s">
        <v>5238</v>
      </c>
      <c r="G49" s="106" t="s">
        <v>5299</v>
      </c>
      <c r="H49" s="68"/>
      <c r="I49" s="68"/>
      <c r="J49" s="68"/>
      <c r="K49" s="68"/>
      <c r="L49" s="134">
        <v>1700000</v>
      </c>
      <c r="M49" s="134">
        <v>0</v>
      </c>
      <c r="N49" s="134">
        <v>11662000</v>
      </c>
      <c r="O49" s="134">
        <v>0</v>
      </c>
      <c r="P49" s="140">
        <v>11662000</v>
      </c>
      <c r="Q49" s="68"/>
    </row>
    <row r="50" spans="1:17" ht="51">
      <c r="A50" s="68" t="s">
        <v>541</v>
      </c>
      <c r="B50" s="68">
        <v>2</v>
      </c>
      <c r="C50" s="69" t="s">
        <v>590</v>
      </c>
      <c r="D50" s="108">
        <v>45716</v>
      </c>
      <c r="E50" s="68">
        <v>550</v>
      </c>
      <c r="F50" s="68" t="s">
        <v>1480</v>
      </c>
      <c r="G50" s="106" t="s">
        <v>5299</v>
      </c>
      <c r="H50" s="68"/>
      <c r="I50" s="68"/>
      <c r="J50" s="68"/>
      <c r="K50" s="68"/>
      <c r="L50" s="134">
        <v>0</v>
      </c>
      <c r="M50" s="134">
        <v>1700000</v>
      </c>
      <c r="N50" s="134">
        <v>0</v>
      </c>
      <c r="O50" s="134">
        <v>11662000</v>
      </c>
      <c r="P50" s="140">
        <v>11662000</v>
      </c>
      <c r="Q50" s="68"/>
    </row>
    <row r="51" spans="1:17" ht="51">
      <c r="A51" s="68">
        <v>291</v>
      </c>
      <c r="B51" s="68">
        <v>1</v>
      </c>
      <c r="C51" s="69" t="s">
        <v>119</v>
      </c>
      <c r="D51" s="108">
        <v>45716</v>
      </c>
      <c r="E51" s="68">
        <v>552</v>
      </c>
      <c r="F51" s="68" t="s">
        <v>5282</v>
      </c>
      <c r="G51" s="106" t="s">
        <v>5300</v>
      </c>
      <c r="H51" s="68"/>
      <c r="I51" s="68"/>
      <c r="J51" s="68"/>
      <c r="K51" s="68"/>
      <c r="L51" s="134">
        <v>1265525.43</v>
      </c>
      <c r="M51" s="134">
        <v>0</v>
      </c>
      <c r="N51" s="134">
        <v>8681504.4497999996</v>
      </c>
      <c r="O51" s="134">
        <v>0</v>
      </c>
      <c r="P51" s="140">
        <v>8681504.4497999996</v>
      </c>
      <c r="Q51" s="68"/>
    </row>
    <row r="52" spans="1:17" ht="51">
      <c r="A52" s="68" t="s">
        <v>541</v>
      </c>
      <c r="B52" s="68">
        <v>2</v>
      </c>
      <c r="C52" s="69" t="s">
        <v>590</v>
      </c>
      <c r="D52" s="108">
        <v>45716</v>
      </c>
      <c r="E52" s="68">
        <v>552</v>
      </c>
      <c r="F52" s="68" t="s">
        <v>1480</v>
      </c>
      <c r="G52" s="106" t="s">
        <v>5300</v>
      </c>
      <c r="H52" s="68"/>
      <c r="I52" s="68"/>
      <c r="J52" s="68"/>
      <c r="K52" s="68"/>
      <c r="L52" s="134">
        <v>0</v>
      </c>
      <c r="M52" s="134">
        <v>1265525.43</v>
      </c>
      <c r="N52" s="134">
        <v>0</v>
      </c>
      <c r="O52" s="134">
        <v>8681504.4497999996</v>
      </c>
      <c r="P52" s="140">
        <v>8681504.4497999996</v>
      </c>
      <c r="Q52" s="68"/>
    </row>
    <row r="53" spans="1:17">
      <c r="A53" s="66"/>
      <c r="B53" s="66"/>
      <c r="C53" s="104"/>
      <c r="D53" s="123"/>
      <c r="H53" s="66"/>
      <c r="I53" s="66"/>
      <c r="J53" s="66"/>
      <c r="K53" s="66"/>
      <c r="L53" s="296"/>
      <c r="M53" s="296"/>
      <c r="N53" s="296"/>
      <c r="O53" s="296"/>
      <c r="P53" s="297"/>
      <c r="Q53" s="66"/>
    </row>
    <row r="54" spans="1:17">
      <c r="A54" s="91"/>
      <c r="B54" s="91"/>
      <c r="C54" s="91"/>
      <c r="D54" s="181"/>
      <c r="E54" s="181"/>
      <c r="F54" s="181"/>
      <c r="G54" s="355" t="s">
        <v>554</v>
      </c>
      <c r="H54" s="147"/>
      <c r="I54" s="147"/>
      <c r="J54" s="147"/>
      <c r="K54" s="147"/>
      <c r="L54" s="368">
        <f>+SUBTOTAL(9,L8:L52)</f>
        <v>38073070.419999994</v>
      </c>
      <c r="M54" s="368">
        <f>+SUBTOTAL(9,M8:M52)</f>
        <v>42017669.539999999</v>
      </c>
      <c r="N54" s="368">
        <f>+SUBTOTAL(9,N8:N52)</f>
        <v>261181263.0812</v>
      </c>
      <c r="O54" s="368">
        <f>+SUBTOTAL(9,O8:O52)</f>
        <v>288241213.04439998</v>
      </c>
      <c r="P54" s="368">
        <f>+SUBTOTAL(9,P8:P52)</f>
        <v>549422476.12559998</v>
      </c>
      <c r="Q54" s="354"/>
    </row>
    <row r="55" spans="1:17">
      <c r="A55" s="92"/>
      <c r="B55" s="92"/>
      <c r="C55" s="92"/>
      <c r="D55" s="182"/>
      <c r="E55" s="182"/>
      <c r="F55" s="182"/>
      <c r="G55" s="143"/>
      <c r="H55" s="90"/>
      <c r="I55" s="90"/>
      <c r="J55" s="90"/>
      <c r="K55" s="90"/>
      <c r="L55" s="90"/>
      <c r="M55" s="90"/>
      <c r="Q55" s="90"/>
    </row>
    <row r="66" spans="1:1">
      <c r="A66" s="352" t="s">
        <v>1470</v>
      </c>
    </row>
    <row r="67" spans="1:1">
      <c r="A67" s="351" t="s">
        <v>1471</v>
      </c>
    </row>
    <row r="68" spans="1:1">
      <c r="A68" s="351" t="s">
        <v>1472</v>
      </c>
    </row>
    <row r="69" spans="1:1">
      <c r="A69" s="351"/>
    </row>
    <row r="70" spans="1:1">
      <c r="A70" s="351" t="s">
        <v>1473</v>
      </c>
    </row>
    <row r="71" spans="1:1">
      <c r="A71" s="351" t="s">
        <v>1474</v>
      </c>
    </row>
  </sheetData>
  <sheetProtection formatCells="0" formatColumns="0" formatRows="0" autoFilter="0"/>
  <protectedRanges>
    <protectedRange sqref="Q53 H53:K53 H8:K52 Q8:Q52" name="Rango1"/>
  </protectedRanges>
  <autoFilter ref="A7:P9" xr:uid="{00000000-0009-0000-0000-000007000000}"/>
  <mergeCells count="5">
    <mergeCell ref="N6:O6"/>
    <mergeCell ref="J6:K6"/>
    <mergeCell ref="H6:I6"/>
    <mergeCell ref="A6:B6"/>
    <mergeCell ref="L6:M6"/>
  </mergeCells>
  <pageMargins left="0.39370078740157483" right="0.43307086614173229" top="0.74803149606299213" bottom="0.74803149606299213" header="0.31496062992125984" footer="0.31496062992125984"/>
  <pageSetup scale="49"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tabColor theme="9" tint="0.39997558519241921"/>
  </sheetPr>
  <dimension ref="A1:I78"/>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ColWidth="11.42578125" defaultRowHeight="12.75"/>
  <cols>
    <col min="1" max="1" width="7" style="98" customWidth="1"/>
    <col min="2" max="2" width="6.140625" style="98" customWidth="1"/>
    <col min="3" max="3" width="60" style="99" customWidth="1"/>
    <col min="4" max="4" width="16.5703125" style="131" bestFit="1" customWidth="1"/>
    <col min="5" max="5" width="15.85546875" style="131" bestFit="1" customWidth="1"/>
    <col min="6" max="6" width="15.42578125" style="131" bestFit="1" customWidth="1"/>
    <col min="7" max="7" width="18.42578125" style="131" bestFit="1" customWidth="1"/>
    <col min="8" max="8" width="18.28515625" style="131" bestFit="1" customWidth="1"/>
    <col min="9" max="16384" width="11.42578125" style="98"/>
  </cols>
  <sheetData>
    <row r="1" spans="1:9" s="93" customFormat="1">
      <c r="A1" s="118" t="s">
        <v>31</v>
      </c>
      <c r="B1" s="115"/>
      <c r="C1" s="115"/>
      <c r="D1" s="126"/>
      <c r="E1" s="126"/>
      <c r="F1" s="126"/>
      <c r="G1" s="126"/>
      <c r="H1" s="126"/>
      <c r="I1" s="124"/>
    </row>
    <row r="2" spans="1:9" s="93" customFormat="1">
      <c r="A2" s="118" t="s">
        <v>32</v>
      </c>
      <c r="B2" s="115"/>
      <c r="C2" s="115"/>
      <c r="D2" s="126"/>
      <c r="E2" s="126"/>
      <c r="F2" s="126"/>
      <c r="G2" s="126"/>
      <c r="H2" s="126"/>
      <c r="I2" s="124"/>
    </row>
    <row r="3" spans="1:9" s="93" customFormat="1">
      <c r="A3" s="119" t="str">
        <f>+'CUT MN'!A3</f>
        <v>CORRESPONDIENTE AL PERIODO DE ENERO A FEBRERO DE 2025</v>
      </c>
      <c r="B3" s="125"/>
      <c r="C3" s="125"/>
      <c r="D3" s="127"/>
      <c r="E3" s="127"/>
      <c r="F3" s="127"/>
      <c r="G3" s="127"/>
      <c r="H3" s="127"/>
      <c r="I3" s="125"/>
    </row>
    <row r="4" spans="1:9" s="93" customFormat="1">
      <c r="A4" s="186" t="str">
        <f>+'CUT MN'!A4</f>
        <v>ACTUALIZADO AL : 10 de marzo de 2025 Hrs. 14:00</v>
      </c>
      <c r="B4" s="76"/>
      <c r="C4" s="77"/>
      <c r="D4" s="78"/>
      <c r="E4" s="78"/>
      <c r="F4" s="128"/>
      <c r="G4" s="129"/>
      <c r="H4" s="129"/>
      <c r="I4" s="79"/>
    </row>
    <row r="5" spans="1:9" s="93" customFormat="1">
      <c r="A5" s="94"/>
      <c r="B5" s="95"/>
      <c r="C5" s="96"/>
      <c r="D5" s="130"/>
      <c r="E5" s="130"/>
      <c r="F5" s="130"/>
      <c r="G5" s="130"/>
      <c r="H5" s="135"/>
    </row>
    <row r="6" spans="1:9" s="93" customFormat="1">
      <c r="C6" s="97"/>
      <c r="D6" s="468" t="s">
        <v>614</v>
      </c>
      <c r="E6" s="468"/>
      <c r="F6" s="468"/>
      <c r="G6" s="468"/>
      <c r="H6" s="136"/>
    </row>
    <row r="7" spans="1:9">
      <c r="A7" s="357" t="s">
        <v>653</v>
      </c>
      <c r="B7" s="358" t="s">
        <v>654</v>
      </c>
      <c r="C7" s="359" t="s">
        <v>660</v>
      </c>
      <c r="D7" s="360" t="s">
        <v>631</v>
      </c>
      <c r="E7" s="360" t="s">
        <v>632</v>
      </c>
      <c r="F7" s="360" t="s">
        <v>633</v>
      </c>
      <c r="G7" s="360" t="s">
        <v>634</v>
      </c>
      <c r="H7" s="361" t="s">
        <v>661</v>
      </c>
    </row>
    <row r="8" spans="1:9">
      <c r="A8" s="187">
        <v>25</v>
      </c>
      <c r="B8" s="187">
        <v>1</v>
      </c>
      <c r="C8" s="188" t="s">
        <v>42</v>
      </c>
      <c r="D8" s="322">
        <v>0</v>
      </c>
      <c r="E8" s="322">
        <v>0</v>
      </c>
      <c r="F8" s="322">
        <v>1182658.24</v>
      </c>
      <c r="G8" s="322">
        <v>0</v>
      </c>
      <c r="H8" s="323">
        <f>+D8+E8+F8+G8</f>
        <v>1182658.24</v>
      </c>
    </row>
    <row r="9" spans="1:9">
      <c r="A9" s="187">
        <v>41</v>
      </c>
      <c r="B9" s="187">
        <v>4</v>
      </c>
      <c r="C9" s="188" t="s">
        <v>44</v>
      </c>
      <c r="D9" s="322">
        <v>3919985.41</v>
      </c>
      <c r="E9" s="322">
        <v>0</v>
      </c>
      <c r="F9" s="322">
        <v>0</v>
      </c>
      <c r="G9" s="322">
        <v>0</v>
      </c>
      <c r="H9" s="323">
        <f t="shared" ref="H9:H72" si="0">+D9+E9+F9+G9</f>
        <v>3919985.41</v>
      </c>
    </row>
    <row r="10" spans="1:9">
      <c r="A10" s="187">
        <v>46</v>
      </c>
      <c r="B10" s="187">
        <v>2</v>
      </c>
      <c r="C10" s="188" t="s">
        <v>1367</v>
      </c>
      <c r="D10" s="322">
        <v>22454537.780000001</v>
      </c>
      <c r="E10" s="322">
        <v>0</v>
      </c>
      <c r="F10" s="322">
        <v>387297.66</v>
      </c>
      <c r="G10" s="322">
        <v>0</v>
      </c>
      <c r="H10" s="323">
        <f t="shared" si="0"/>
        <v>22841835.440000001</v>
      </c>
    </row>
    <row r="11" spans="1:9">
      <c r="A11" s="187">
        <v>47</v>
      </c>
      <c r="B11" s="187">
        <v>26</v>
      </c>
      <c r="C11" s="188" t="s">
        <v>45</v>
      </c>
      <c r="D11" s="322">
        <v>0</v>
      </c>
      <c r="E11" s="322">
        <v>0</v>
      </c>
      <c r="F11" s="322">
        <v>144422.49</v>
      </c>
      <c r="G11" s="322">
        <v>0</v>
      </c>
      <c r="H11" s="323">
        <f t="shared" si="0"/>
        <v>144422.49</v>
      </c>
    </row>
    <row r="12" spans="1:9">
      <c r="A12" s="187">
        <v>78</v>
      </c>
      <c r="B12" s="187">
        <v>3</v>
      </c>
      <c r="C12" s="188" t="s">
        <v>1368</v>
      </c>
      <c r="D12" s="322">
        <v>13295106.92</v>
      </c>
      <c r="E12" s="322">
        <v>0</v>
      </c>
      <c r="F12" s="322">
        <v>2612.0299999999997</v>
      </c>
      <c r="G12" s="322">
        <v>0</v>
      </c>
      <c r="H12" s="323">
        <f t="shared" si="0"/>
        <v>13297718.949999999</v>
      </c>
    </row>
    <row r="13" spans="1:9">
      <c r="A13" s="187">
        <v>81</v>
      </c>
      <c r="B13" s="187">
        <v>16</v>
      </c>
      <c r="C13" s="188" t="s">
        <v>49</v>
      </c>
      <c r="D13" s="322">
        <v>0</v>
      </c>
      <c r="E13" s="322">
        <v>0</v>
      </c>
      <c r="F13" s="322">
        <v>31760</v>
      </c>
      <c r="G13" s="322">
        <v>0</v>
      </c>
      <c r="H13" s="323">
        <f t="shared" si="0"/>
        <v>31760</v>
      </c>
    </row>
    <row r="14" spans="1:9">
      <c r="A14" s="187">
        <v>81</v>
      </c>
      <c r="B14" s="187">
        <v>19</v>
      </c>
      <c r="C14" s="188" t="s">
        <v>49</v>
      </c>
      <c r="D14" s="322">
        <v>0</v>
      </c>
      <c r="E14" s="322">
        <v>0</v>
      </c>
      <c r="F14" s="322">
        <v>4436</v>
      </c>
      <c r="G14" s="322">
        <v>0</v>
      </c>
      <c r="H14" s="323">
        <f t="shared" si="0"/>
        <v>4436</v>
      </c>
    </row>
    <row r="15" spans="1:9">
      <c r="A15" s="187" t="s">
        <v>541</v>
      </c>
      <c r="B15" s="187">
        <v>2</v>
      </c>
      <c r="C15" s="188" t="s">
        <v>590</v>
      </c>
      <c r="D15" s="322">
        <v>19626828.91</v>
      </c>
      <c r="E15" s="322">
        <v>0</v>
      </c>
      <c r="F15" s="322">
        <v>0</v>
      </c>
      <c r="G15" s="322">
        <v>0</v>
      </c>
      <c r="H15" s="323">
        <f t="shared" si="0"/>
        <v>19626828.91</v>
      </c>
    </row>
    <row r="16" spans="1:9">
      <c r="A16" s="187">
        <v>109</v>
      </c>
      <c r="B16" s="187">
        <v>1</v>
      </c>
      <c r="C16" s="188" t="s">
        <v>611</v>
      </c>
      <c r="D16" s="322">
        <v>0</v>
      </c>
      <c r="E16" s="322">
        <v>0</v>
      </c>
      <c r="F16" s="322">
        <v>0</v>
      </c>
      <c r="G16" s="322">
        <v>1233045.6000000001</v>
      </c>
      <c r="H16" s="323">
        <f t="shared" si="0"/>
        <v>1233045.6000000001</v>
      </c>
    </row>
    <row r="17" spans="1:8">
      <c r="A17" s="187">
        <v>117</v>
      </c>
      <c r="B17" s="187">
        <v>1</v>
      </c>
      <c r="C17" s="188" t="s">
        <v>54</v>
      </c>
      <c r="D17" s="322">
        <v>0</v>
      </c>
      <c r="E17" s="322">
        <v>0</v>
      </c>
      <c r="F17" s="322">
        <v>0</v>
      </c>
      <c r="G17" s="322">
        <v>4546705.3500000006</v>
      </c>
      <c r="H17" s="323">
        <f t="shared" si="0"/>
        <v>4546705.3500000006</v>
      </c>
    </row>
    <row r="18" spans="1:8">
      <c r="A18" s="187">
        <v>132</v>
      </c>
      <c r="B18" s="187">
        <v>1</v>
      </c>
      <c r="C18" s="188" t="s">
        <v>59</v>
      </c>
      <c r="D18" s="322">
        <v>0</v>
      </c>
      <c r="E18" s="322">
        <v>0</v>
      </c>
      <c r="F18" s="322">
        <v>0</v>
      </c>
      <c r="G18" s="322">
        <v>90000</v>
      </c>
      <c r="H18" s="323">
        <f t="shared" si="0"/>
        <v>90000</v>
      </c>
    </row>
    <row r="19" spans="1:8">
      <c r="A19" s="187">
        <v>132</v>
      </c>
      <c r="B19" s="187">
        <v>7</v>
      </c>
      <c r="C19" s="188" t="s">
        <v>59</v>
      </c>
      <c r="D19" s="322">
        <v>0</v>
      </c>
      <c r="E19" s="322">
        <v>0</v>
      </c>
      <c r="F19" s="322">
        <v>0</v>
      </c>
      <c r="G19" s="322">
        <v>12531.3</v>
      </c>
      <c r="H19" s="323">
        <f t="shared" si="0"/>
        <v>12531.3</v>
      </c>
    </row>
    <row r="20" spans="1:8">
      <c r="A20" s="187">
        <v>132</v>
      </c>
      <c r="B20" s="187">
        <v>11</v>
      </c>
      <c r="C20" s="188" t="s">
        <v>59</v>
      </c>
      <c r="D20" s="322">
        <v>9176302.0199999996</v>
      </c>
      <c r="E20" s="322">
        <v>0</v>
      </c>
      <c r="F20" s="322">
        <v>0</v>
      </c>
      <c r="G20" s="322">
        <v>0</v>
      </c>
      <c r="H20" s="323">
        <f t="shared" si="0"/>
        <v>9176302.0199999996</v>
      </c>
    </row>
    <row r="21" spans="1:8">
      <c r="A21" s="187">
        <v>132</v>
      </c>
      <c r="B21" s="187">
        <v>14</v>
      </c>
      <c r="C21" s="188" t="s">
        <v>59</v>
      </c>
      <c r="D21" s="322">
        <v>0</v>
      </c>
      <c r="E21" s="322">
        <v>0</v>
      </c>
      <c r="F21" s="322">
        <v>0</v>
      </c>
      <c r="G21" s="322">
        <v>2592406.6500000004</v>
      </c>
      <c r="H21" s="323">
        <f t="shared" si="0"/>
        <v>2592406.6500000004</v>
      </c>
    </row>
    <row r="22" spans="1:8">
      <c r="A22" s="187">
        <v>133</v>
      </c>
      <c r="B22" s="187">
        <v>1</v>
      </c>
      <c r="C22" s="188" t="s">
        <v>60</v>
      </c>
      <c r="D22" s="322">
        <v>0</v>
      </c>
      <c r="E22" s="322">
        <v>0</v>
      </c>
      <c r="F22" s="322">
        <v>0</v>
      </c>
      <c r="G22" s="322">
        <v>1533373.5400000003</v>
      </c>
      <c r="H22" s="323">
        <f t="shared" si="0"/>
        <v>1533373.5400000003</v>
      </c>
    </row>
    <row r="23" spans="1:8">
      <c r="A23" s="187">
        <v>134</v>
      </c>
      <c r="B23" s="187">
        <v>1</v>
      </c>
      <c r="C23" s="188" t="s">
        <v>61</v>
      </c>
      <c r="D23" s="322">
        <v>0</v>
      </c>
      <c r="E23" s="322">
        <v>0</v>
      </c>
      <c r="F23" s="322">
        <v>0</v>
      </c>
      <c r="G23" s="322">
        <v>41240344.280000001</v>
      </c>
      <c r="H23" s="323">
        <f t="shared" si="0"/>
        <v>41240344.280000001</v>
      </c>
    </row>
    <row r="24" spans="1:8">
      <c r="A24" s="187">
        <v>163</v>
      </c>
      <c r="B24" s="187">
        <v>1</v>
      </c>
      <c r="C24" s="188" t="s">
        <v>78</v>
      </c>
      <c r="D24" s="322">
        <v>920103.23</v>
      </c>
      <c r="E24" s="322">
        <v>0</v>
      </c>
      <c r="F24" s="322">
        <v>0</v>
      </c>
      <c r="G24" s="322">
        <v>0</v>
      </c>
      <c r="H24" s="323">
        <f t="shared" si="0"/>
        <v>920103.23</v>
      </c>
    </row>
    <row r="25" spans="1:8">
      <c r="A25" s="187">
        <v>170</v>
      </c>
      <c r="B25" s="187">
        <v>1</v>
      </c>
      <c r="C25" s="188" t="s">
        <v>80</v>
      </c>
      <c r="D25" s="322">
        <v>0</v>
      </c>
      <c r="E25" s="322">
        <v>0</v>
      </c>
      <c r="F25" s="322">
        <v>0</v>
      </c>
      <c r="G25" s="322">
        <v>184297.69999999995</v>
      </c>
      <c r="H25" s="323">
        <f t="shared" si="0"/>
        <v>184297.69999999995</v>
      </c>
    </row>
    <row r="26" spans="1:8">
      <c r="A26" s="187">
        <v>170</v>
      </c>
      <c r="B26" s="187">
        <v>2</v>
      </c>
      <c r="C26" s="188" t="s">
        <v>80</v>
      </c>
      <c r="D26" s="322">
        <v>0</v>
      </c>
      <c r="E26" s="322">
        <v>0</v>
      </c>
      <c r="F26" s="322">
        <v>0</v>
      </c>
      <c r="G26" s="322">
        <v>49257.73</v>
      </c>
      <c r="H26" s="323">
        <f t="shared" si="0"/>
        <v>49257.73</v>
      </c>
    </row>
    <row r="27" spans="1:8">
      <c r="A27" s="187">
        <v>170</v>
      </c>
      <c r="B27" s="187">
        <v>3</v>
      </c>
      <c r="C27" s="188" t="s">
        <v>80</v>
      </c>
      <c r="D27" s="322">
        <v>0</v>
      </c>
      <c r="E27" s="322">
        <v>0</v>
      </c>
      <c r="F27" s="322">
        <v>0</v>
      </c>
      <c r="G27" s="322">
        <v>2726844.4700000011</v>
      </c>
      <c r="H27" s="323">
        <f t="shared" si="0"/>
        <v>2726844.4700000011</v>
      </c>
    </row>
    <row r="28" spans="1:8">
      <c r="A28" s="187">
        <v>170</v>
      </c>
      <c r="B28" s="187">
        <v>4</v>
      </c>
      <c r="C28" s="188" t="s">
        <v>80</v>
      </c>
      <c r="D28" s="322">
        <v>0</v>
      </c>
      <c r="E28" s="322">
        <v>0</v>
      </c>
      <c r="F28" s="322">
        <v>0</v>
      </c>
      <c r="G28" s="322">
        <v>175956.55</v>
      </c>
      <c r="H28" s="323">
        <f t="shared" si="0"/>
        <v>175956.55</v>
      </c>
    </row>
    <row r="29" spans="1:8">
      <c r="A29" s="187">
        <v>170</v>
      </c>
      <c r="B29" s="187">
        <v>6</v>
      </c>
      <c r="C29" s="188" t="s">
        <v>80</v>
      </c>
      <c r="D29" s="322">
        <v>0</v>
      </c>
      <c r="E29" s="322">
        <v>0</v>
      </c>
      <c r="F29" s="322">
        <v>0</v>
      </c>
      <c r="G29" s="322">
        <v>16341.359999999999</v>
      </c>
      <c r="H29" s="323">
        <f t="shared" si="0"/>
        <v>16341.359999999999</v>
      </c>
    </row>
    <row r="30" spans="1:8">
      <c r="A30" s="187">
        <v>192</v>
      </c>
      <c r="B30" s="187">
        <v>1</v>
      </c>
      <c r="C30" s="188" t="s">
        <v>83</v>
      </c>
      <c r="D30" s="322">
        <v>0</v>
      </c>
      <c r="E30" s="322">
        <v>0</v>
      </c>
      <c r="F30" s="322">
        <v>0</v>
      </c>
      <c r="G30" s="322">
        <v>830087</v>
      </c>
      <c r="H30" s="323">
        <f t="shared" si="0"/>
        <v>830087</v>
      </c>
    </row>
    <row r="31" spans="1:8">
      <c r="A31" s="187">
        <v>203</v>
      </c>
      <c r="B31" s="187">
        <v>1</v>
      </c>
      <c r="C31" s="188" t="s">
        <v>86</v>
      </c>
      <c r="D31" s="322">
        <v>0</v>
      </c>
      <c r="E31" s="322">
        <v>0</v>
      </c>
      <c r="F31" s="322">
        <v>0</v>
      </c>
      <c r="G31" s="322">
        <v>800518</v>
      </c>
      <c r="H31" s="323">
        <f t="shared" si="0"/>
        <v>800518</v>
      </c>
    </row>
    <row r="32" spans="1:8">
      <c r="A32" s="187">
        <v>222</v>
      </c>
      <c r="B32" s="187">
        <v>1</v>
      </c>
      <c r="C32" s="188" t="s">
        <v>93</v>
      </c>
      <c r="D32" s="322">
        <v>851877.12</v>
      </c>
      <c r="E32" s="322">
        <v>0</v>
      </c>
      <c r="F32" s="322">
        <v>0</v>
      </c>
      <c r="G32" s="322">
        <v>0</v>
      </c>
      <c r="H32" s="323">
        <f t="shared" si="0"/>
        <v>851877.12</v>
      </c>
    </row>
    <row r="33" spans="1:8">
      <c r="A33" s="187">
        <v>234</v>
      </c>
      <c r="B33" s="187">
        <v>1</v>
      </c>
      <c r="C33" s="188" t="s">
        <v>612</v>
      </c>
      <c r="D33" s="322">
        <v>0</v>
      </c>
      <c r="E33" s="322">
        <v>0</v>
      </c>
      <c r="F33" s="322">
        <v>0</v>
      </c>
      <c r="G33" s="322">
        <v>108878.84000000001</v>
      </c>
      <c r="H33" s="323">
        <f t="shared" si="0"/>
        <v>108878.84000000001</v>
      </c>
    </row>
    <row r="34" spans="1:8">
      <c r="A34" s="187">
        <v>269</v>
      </c>
      <c r="B34" s="187">
        <v>2</v>
      </c>
      <c r="C34" s="188" t="s">
        <v>109</v>
      </c>
      <c r="D34" s="322">
        <v>0</v>
      </c>
      <c r="E34" s="322">
        <v>0</v>
      </c>
      <c r="F34" s="322">
        <v>0</v>
      </c>
      <c r="G34" s="322">
        <v>217048</v>
      </c>
      <c r="H34" s="323">
        <f t="shared" si="0"/>
        <v>217048</v>
      </c>
    </row>
    <row r="35" spans="1:8">
      <c r="A35" s="187">
        <v>283</v>
      </c>
      <c r="B35" s="187">
        <v>1</v>
      </c>
      <c r="C35" s="188" t="s">
        <v>115</v>
      </c>
      <c r="D35" s="322">
        <v>1721015.88</v>
      </c>
      <c r="E35" s="322">
        <v>0</v>
      </c>
      <c r="F35" s="322">
        <v>0</v>
      </c>
      <c r="G35" s="322">
        <v>15619709</v>
      </c>
      <c r="H35" s="323">
        <f t="shared" si="0"/>
        <v>17340724.879999999</v>
      </c>
    </row>
    <row r="36" spans="1:8">
      <c r="A36" s="187">
        <v>293</v>
      </c>
      <c r="B36" s="187">
        <v>1</v>
      </c>
      <c r="C36" s="188" t="s">
        <v>121</v>
      </c>
      <c r="D36" s="322">
        <v>0</v>
      </c>
      <c r="E36" s="322">
        <v>0</v>
      </c>
      <c r="F36" s="322">
        <v>0</v>
      </c>
      <c r="G36" s="322">
        <v>11333.27</v>
      </c>
      <c r="H36" s="323">
        <f t="shared" si="0"/>
        <v>11333.27</v>
      </c>
    </row>
    <row r="37" spans="1:8">
      <c r="A37" s="187">
        <v>293</v>
      </c>
      <c r="B37" s="187">
        <v>4</v>
      </c>
      <c r="C37" s="188" t="s">
        <v>121</v>
      </c>
      <c r="D37" s="322">
        <v>0</v>
      </c>
      <c r="E37" s="322">
        <v>0</v>
      </c>
      <c r="F37" s="322">
        <v>0</v>
      </c>
      <c r="G37" s="322">
        <v>2835</v>
      </c>
      <c r="H37" s="323">
        <f t="shared" si="0"/>
        <v>2835</v>
      </c>
    </row>
    <row r="38" spans="1:8">
      <c r="A38" s="187">
        <v>294</v>
      </c>
      <c r="B38" s="187">
        <v>1</v>
      </c>
      <c r="C38" s="188" t="s">
        <v>122</v>
      </c>
      <c r="D38" s="322">
        <v>0</v>
      </c>
      <c r="E38" s="322">
        <v>0</v>
      </c>
      <c r="F38" s="322">
        <v>0</v>
      </c>
      <c r="G38" s="322">
        <v>500806</v>
      </c>
      <c r="H38" s="323">
        <f t="shared" si="0"/>
        <v>500806</v>
      </c>
    </row>
    <row r="39" spans="1:8">
      <c r="A39" s="187">
        <v>295</v>
      </c>
      <c r="B39" s="187">
        <v>1</v>
      </c>
      <c r="C39" s="188" t="s">
        <v>123</v>
      </c>
      <c r="D39" s="322">
        <v>0</v>
      </c>
      <c r="E39" s="322">
        <v>0</v>
      </c>
      <c r="F39" s="322">
        <v>0</v>
      </c>
      <c r="G39" s="322">
        <v>480</v>
      </c>
      <c r="H39" s="323">
        <f t="shared" si="0"/>
        <v>480</v>
      </c>
    </row>
    <row r="40" spans="1:8">
      <c r="A40" s="187">
        <v>296</v>
      </c>
      <c r="B40" s="187">
        <v>1</v>
      </c>
      <c r="C40" s="188" t="s">
        <v>124</v>
      </c>
      <c r="D40" s="322">
        <v>0</v>
      </c>
      <c r="E40" s="322">
        <v>0</v>
      </c>
      <c r="F40" s="322">
        <v>0</v>
      </c>
      <c r="G40" s="322">
        <v>40011</v>
      </c>
      <c r="H40" s="323">
        <f t="shared" si="0"/>
        <v>40011</v>
      </c>
    </row>
    <row r="41" spans="1:8">
      <c r="A41" s="187">
        <v>310</v>
      </c>
      <c r="B41" s="187">
        <v>1</v>
      </c>
      <c r="C41" s="188" t="s">
        <v>131</v>
      </c>
      <c r="D41" s="322">
        <v>948196.02999999991</v>
      </c>
      <c r="E41" s="322">
        <v>0</v>
      </c>
      <c r="F41" s="322">
        <v>0</v>
      </c>
      <c r="G41" s="322">
        <v>1534313.6599999997</v>
      </c>
      <c r="H41" s="323">
        <f t="shared" si="0"/>
        <v>2482509.6899999995</v>
      </c>
    </row>
    <row r="42" spans="1:8">
      <c r="A42" s="187">
        <v>312</v>
      </c>
      <c r="B42" s="187">
        <v>1</v>
      </c>
      <c r="C42" s="188" t="s">
        <v>133</v>
      </c>
      <c r="D42" s="322">
        <v>0</v>
      </c>
      <c r="E42" s="322">
        <v>0</v>
      </c>
      <c r="F42" s="322">
        <v>0</v>
      </c>
      <c r="G42" s="322">
        <v>17784903.45000001</v>
      </c>
      <c r="H42" s="323">
        <f t="shared" si="0"/>
        <v>17784903.45000001</v>
      </c>
    </row>
    <row r="43" spans="1:8">
      <c r="A43" s="187">
        <v>315</v>
      </c>
      <c r="B43" s="187">
        <v>1</v>
      </c>
      <c r="C43" s="188" t="s">
        <v>1239</v>
      </c>
      <c r="D43" s="322">
        <v>563294.26</v>
      </c>
      <c r="E43" s="322">
        <v>0</v>
      </c>
      <c r="F43" s="322">
        <v>0</v>
      </c>
      <c r="G43" s="322">
        <v>0</v>
      </c>
      <c r="H43" s="323">
        <f t="shared" si="0"/>
        <v>563294.26</v>
      </c>
    </row>
    <row r="44" spans="1:8">
      <c r="A44" s="187">
        <v>324</v>
      </c>
      <c r="B44" s="187">
        <v>1</v>
      </c>
      <c r="C44" s="188" t="s">
        <v>135</v>
      </c>
      <c r="D44" s="322">
        <v>0</v>
      </c>
      <c r="E44" s="322">
        <v>0</v>
      </c>
      <c r="F44" s="322">
        <v>0</v>
      </c>
      <c r="G44" s="322">
        <v>34263</v>
      </c>
      <c r="H44" s="323">
        <f t="shared" si="0"/>
        <v>34263</v>
      </c>
    </row>
    <row r="45" spans="1:8">
      <c r="A45" s="187">
        <v>343</v>
      </c>
      <c r="B45" s="187">
        <v>1</v>
      </c>
      <c r="C45" s="188" t="s">
        <v>138</v>
      </c>
      <c r="D45" s="322">
        <v>0</v>
      </c>
      <c r="E45" s="322">
        <v>0</v>
      </c>
      <c r="F45" s="322">
        <v>0</v>
      </c>
      <c r="G45" s="322">
        <v>390</v>
      </c>
      <c r="H45" s="323">
        <f t="shared" si="0"/>
        <v>390</v>
      </c>
    </row>
    <row r="46" spans="1:8">
      <c r="A46" s="187">
        <v>347</v>
      </c>
      <c r="B46" s="187">
        <v>1</v>
      </c>
      <c r="C46" s="188" t="s">
        <v>142</v>
      </c>
      <c r="D46" s="322">
        <v>0</v>
      </c>
      <c r="E46" s="322">
        <v>0</v>
      </c>
      <c r="F46" s="322">
        <v>0</v>
      </c>
      <c r="G46" s="322">
        <v>959385.5</v>
      </c>
      <c r="H46" s="323">
        <f t="shared" si="0"/>
        <v>959385.5</v>
      </c>
    </row>
    <row r="47" spans="1:8">
      <c r="A47" s="187">
        <v>383</v>
      </c>
      <c r="B47" s="187">
        <v>1</v>
      </c>
      <c r="C47" s="188" t="s">
        <v>1242</v>
      </c>
      <c r="D47" s="322">
        <v>160385.44</v>
      </c>
      <c r="E47" s="322">
        <v>0</v>
      </c>
      <c r="F47" s="322">
        <v>0</v>
      </c>
      <c r="G47" s="322">
        <v>0</v>
      </c>
      <c r="H47" s="323">
        <f t="shared" si="0"/>
        <v>160385.44</v>
      </c>
    </row>
    <row r="48" spans="1:8">
      <c r="A48" s="187">
        <v>387</v>
      </c>
      <c r="B48" s="187">
        <v>1</v>
      </c>
      <c r="C48" s="188" t="s">
        <v>1263</v>
      </c>
      <c r="D48" s="322">
        <v>8375058.75</v>
      </c>
      <c r="E48" s="322">
        <v>0</v>
      </c>
      <c r="F48" s="322">
        <v>0</v>
      </c>
      <c r="G48" s="322">
        <v>15238.68</v>
      </c>
      <c r="H48" s="323">
        <f t="shared" si="0"/>
        <v>8390297.4299999997</v>
      </c>
    </row>
    <row r="49" spans="1:8">
      <c r="A49" s="187">
        <v>389</v>
      </c>
      <c r="B49" s="187">
        <v>1</v>
      </c>
      <c r="C49" s="188" t="s">
        <v>1401</v>
      </c>
      <c r="D49" s="322">
        <v>0</v>
      </c>
      <c r="E49" s="322">
        <v>0</v>
      </c>
      <c r="F49" s="322">
        <v>0</v>
      </c>
      <c r="G49" s="322">
        <v>3323835.6300000008</v>
      </c>
      <c r="H49" s="323">
        <f t="shared" si="0"/>
        <v>3323835.6300000008</v>
      </c>
    </row>
    <row r="50" spans="1:8">
      <c r="A50" s="187">
        <v>389</v>
      </c>
      <c r="B50" s="187">
        <v>2</v>
      </c>
      <c r="C50" s="188" t="s">
        <v>1401</v>
      </c>
      <c r="D50" s="322">
        <v>0</v>
      </c>
      <c r="E50" s="322">
        <v>0</v>
      </c>
      <c r="F50" s="322">
        <v>0</v>
      </c>
      <c r="G50" s="322">
        <v>1714111.0599999989</v>
      </c>
      <c r="H50" s="323">
        <f t="shared" si="0"/>
        <v>1714111.0599999989</v>
      </c>
    </row>
    <row r="51" spans="1:8">
      <c r="A51" s="187">
        <v>389</v>
      </c>
      <c r="B51" s="187">
        <v>3</v>
      </c>
      <c r="C51" s="188" t="s">
        <v>1401</v>
      </c>
      <c r="D51" s="322">
        <v>0</v>
      </c>
      <c r="E51" s="322">
        <v>0</v>
      </c>
      <c r="F51" s="322">
        <v>0</v>
      </c>
      <c r="G51" s="322">
        <v>321984.32000000007</v>
      </c>
      <c r="H51" s="323">
        <f t="shared" si="0"/>
        <v>321984.32000000007</v>
      </c>
    </row>
    <row r="52" spans="1:8">
      <c r="A52" s="187">
        <v>389</v>
      </c>
      <c r="B52" s="187">
        <v>4</v>
      </c>
      <c r="C52" s="188" t="s">
        <v>1401</v>
      </c>
      <c r="D52" s="322">
        <v>0</v>
      </c>
      <c r="E52" s="322">
        <v>0</v>
      </c>
      <c r="F52" s="322">
        <v>0</v>
      </c>
      <c r="G52" s="322">
        <v>1845627.47</v>
      </c>
      <c r="H52" s="323">
        <f t="shared" si="0"/>
        <v>1845627.47</v>
      </c>
    </row>
    <row r="53" spans="1:8">
      <c r="A53" s="187">
        <v>389</v>
      </c>
      <c r="B53" s="187">
        <v>5</v>
      </c>
      <c r="C53" s="188" t="s">
        <v>1401</v>
      </c>
      <c r="D53" s="322">
        <v>0</v>
      </c>
      <c r="E53" s="322">
        <v>0</v>
      </c>
      <c r="F53" s="322">
        <v>0</v>
      </c>
      <c r="G53" s="322">
        <v>4148.0600000000022</v>
      </c>
      <c r="H53" s="323">
        <f t="shared" si="0"/>
        <v>4148.0600000000022</v>
      </c>
    </row>
    <row r="54" spans="1:8">
      <c r="A54" s="187">
        <v>525</v>
      </c>
      <c r="B54" s="187">
        <v>1</v>
      </c>
      <c r="C54" s="188" t="s">
        <v>164</v>
      </c>
      <c r="D54" s="322">
        <v>0</v>
      </c>
      <c r="E54" s="322">
        <v>0</v>
      </c>
      <c r="F54" s="322">
        <v>0</v>
      </c>
      <c r="G54" s="322">
        <v>3177201.6</v>
      </c>
      <c r="H54" s="323">
        <f t="shared" si="0"/>
        <v>3177201.6</v>
      </c>
    </row>
    <row r="55" spans="1:8">
      <c r="A55" s="187">
        <v>526</v>
      </c>
      <c r="B55" s="187">
        <v>1</v>
      </c>
      <c r="C55" s="188" t="s">
        <v>1262</v>
      </c>
      <c r="D55" s="322">
        <v>2530031.04</v>
      </c>
      <c r="E55" s="322">
        <v>0</v>
      </c>
      <c r="F55" s="322">
        <v>0</v>
      </c>
      <c r="G55" s="322">
        <v>0</v>
      </c>
      <c r="H55" s="323">
        <f t="shared" si="0"/>
        <v>2530031.04</v>
      </c>
    </row>
    <row r="56" spans="1:8">
      <c r="A56" s="187">
        <v>548</v>
      </c>
      <c r="B56" s="187">
        <v>1</v>
      </c>
      <c r="C56" s="188" t="s">
        <v>1279</v>
      </c>
      <c r="D56" s="322">
        <v>0</v>
      </c>
      <c r="E56" s="322">
        <v>0</v>
      </c>
      <c r="F56" s="322">
        <v>0</v>
      </c>
      <c r="G56" s="322">
        <v>31763.42</v>
      </c>
      <c r="H56" s="323">
        <f t="shared" si="0"/>
        <v>31763.42</v>
      </c>
    </row>
    <row r="57" spans="1:8">
      <c r="A57" s="187">
        <v>548</v>
      </c>
      <c r="B57" s="187">
        <v>2</v>
      </c>
      <c r="C57" s="188" t="s">
        <v>1279</v>
      </c>
      <c r="D57" s="322">
        <v>0</v>
      </c>
      <c r="E57" s="322">
        <v>0</v>
      </c>
      <c r="F57" s="322">
        <v>0</v>
      </c>
      <c r="G57" s="322">
        <v>378822.04</v>
      </c>
      <c r="H57" s="323">
        <f t="shared" si="0"/>
        <v>378822.04</v>
      </c>
    </row>
    <row r="58" spans="1:8">
      <c r="A58" s="187">
        <v>548</v>
      </c>
      <c r="B58" s="187">
        <v>11</v>
      </c>
      <c r="C58" s="188" t="s">
        <v>1279</v>
      </c>
      <c r="D58" s="322">
        <v>0</v>
      </c>
      <c r="E58" s="322">
        <v>0</v>
      </c>
      <c r="F58" s="322">
        <v>0</v>
      </c>
      <c r="G58" s="322">
        <v>30600</v>
      </c>
      <c r="H58" s="323">
        <f t="shared" si="0"/>
        <v>30600</v>
      </c>
    </row>
    <row r="59" spans="1:8">
      <c r="A59" s="187">
        <v>548</v>
      </c>
      <c r="B59" s="187">
        <v>13</v>
      </c>
      <c r="C59" s="188" t="s">
        <v>1279</v>
      </c>
      <c r="D59" s="322">
        <v>0</v>
      </c>
      <c r="E59" s="322">
        <v>0</v>
      </c>
      <c r="F59" s="322">
        <v>0</v>
      </c>
      <c r="G59" s="322">
        <v>2450</v>
      </c>
      <c r="H59" s="323">
        <f t="shared" si="0"/>
        <v>2450</v>
      </c>
    </row>
    <row r="60" spans="1:8">
      <c r="A60" s="187">
        <v>572</v>
      </c>
      <c r="B60" s="187">
        <v>1</v>
      </c>
      <c r="C60" s="188" t="s">
        <v>166</v>
      </c>
      <c r="D60" s="322">
        <v>8652719.2699999996</v>
      </c>
      <c r="E60" s="322">
        <v>0</v>
      </c>
      <c r="F60" s="322">
        <v>0</v>
      </c>
      <c r="G60" s="322">
        <v>0</v>
      </c>
      <c r="H60" s="323">
        <f t="shared" si="0"/>
        <v>8652719.2699999996</v>
      </c>
    </row>
    <row r="61" spans="1:8">
      <c r="A61" s="187">
        <v>573</v>
      </c>
      <c r="B61" s="187">
        <v>1</v>
      </c>
      <c r="C61" s="188" t="s">
        <v>167</v>
      </c>
      <c r="D61" s="322">
        <v>0</v>
      </c>
      <c r="E61" s="322">
        <v>0</v>
      </c>
      <c r="F61" s="322">
        <v>0</v>
      </c>
      <c r="G61" s="322">
        <v>1410850.7699999998</v>
      </c>
      <c r="H61" s="323">
        <f t="shared" si="0"/>
        <v>1410850.7699999998</v>
      </c>
    </row>
    <row r="62" spans="1:8">
      <c r="A62" s="187">
        <v>586</v>
      </c>
      <c r="B62" s="187">
        <v>1</v>
      </c>
      <c r="C62" s="188" t="s">
        <v>172</v>
      </c>
      <c r="D62" s="322">
        <v>0</v>
      </c>
      <c r="E62" s="322">
        <v>0</v>
      </c>
      <c r="F62" s="322">
        <v>0</v>
      </c>
      <c r="G62" s="322">
        <v>20678348.420000002</v>
      </c>
      <c r="H62" s="323">
        <f t="shared" si="0"/>
        <v>20678348.420000002</v>
      </c>
    </row>
    <row r="63" spans="1:8">
      <c r="A63" s="187">
        <v>591</v>
      </c>
      <c r="B63" s="187">
        <v>1</v>
      </c>
      <c r="C63" s="188" t="s">
        <v>670</v>
      </c>
      <c r="D63" s="322">
        <v>0</v>
      </c>
      <c r="E63" s="322">
        <v>0</v>
      </c>
      <c r="F63" s="322">
        <v>0</v>
      </c>
      <c r="G63" s="322">
        <v>6442720.5</v>
      </c>
      <c r="H63" s="323">
        <f t="shared" si="0"/>
        <v>6442720.5</v>
      </c>
    </row>
    <row r="64" spans="1:8">
      <c r="A64" s="187">
        <v>594</v>
      </c>
      <c r="B64" s="187">
        <v>1</v>
      </c>
      <c r="C64" s="188" t="s">
        <v>88</v>
      </c>
      <c r="D64" s="322">
        <v>0</v>
      </c>
      <c r="E64" s="322">
        <v>0</v>
      </c>
      <c r="F64" s="322">
        <v>0</v>
      </c>
      <c r="G64" s="322">
        <v>8491653.0600000005</v>
      </c>
      <c r="H64" s="323">
        <f t="shared" si="0"/>
        <v>8491653.0600000005</v>
      </c>
    </row>
    <row r="65" spans="1:8">
      <c r="A65" s="187">
        <v>599</v>
      </c>
      <c r="B65" s="187">
        <v>1</v>
      </c>
      <c r="C65" s="188" t="s">
        <v>1245</v>
      </c>
      <c r="D65" s="322">
        <v>560514.85</v>
      </c>
      <c r="E65" s="322">
        <v>0</v>
      </c>
      <c r="F65" s="322">
        <v>0</v>
      </c>
      <c r="G65" s="322">
        <v>0</v>
      </c>
      <c r="H65" s="323">
        <f t="shared" si="0"/>
        <v>560514.85</v>
      </c>
    </row>
    <row r="66" spans="1:8">
      <c r="A66" s="187">
        <v>599</v>
      </c>
      <c r="B66" s="187">
        <v>3</v>
      </c>
      <c r="C66" s="188" t="s">
        <v>1245</v>
      </c>
      <c r="D66" s="322">
        <v>5840995.5</v>
      </c>
      <c r="E66" s="322">
        <v>0</v>
      </c>
      <c r="F66" s="322">
        <v>0</v>
      </c>
      <c r="G66" s="322">
        <v>0</v>
      </c>
      <c r="H66" s="323">
        <f t="shared" si="0"/>
        <v>5840995.5</v>
      </c>
    </row>
    <row r="67" spans="1:8">
      <c r="A67" s="187">
        <v>601</v>
      </c>
      <c r="B67" s="187">
        <v>1</v>
      </c>
      <c r="C67" s="188" t="s">
        <v>1453</v>
      </c>
      <c r="D67" s="322">
        <v>0</v>
      </c>
      <c r="E67" s="322">
        <v>0</v>
      </c>
      <c r="F67" s="322">
        <v>0</v>
      </c>
      <c r="G67" s="322">
        <v>407169.45999999996</v>
      </c>
      <c r="H67" s="323">
        <f t="shared" si="0"/>
        <v>407169.45999999996</v>
      </c>
    </row>
    <row r="68" spans="1:8">
      <c r="A68" s="187">
        <v>633</v>
      </c>
      <c r="B68" s="187">
        <v>1</v>
      </c>
      <c r="C68" s="188" t="s">
        <v>173</v>
      </c>
      <c r="D68" s="322">
        <v>0</v>
      </c>
      <c r="E68" s="322">
        <v>0</v>
      </c>
      <c r="F68" s="322">
        <v>0</v>
      </c>
      <c r="G68" s="322">
        <v>2031687.93</v>
      </c>
      <c r="H68" s="323">
        <f t="shared" si="0"/>
        <v>2031687.93</v>
      </c>
    </row>
    <row r="69" spans="1:8">
      <c r="A69" s="187">
        <v>660</v>
      </c>
      <c r="B69" s="187">
        <v>1</v>
      </c>
      <c r="C69" s="188" t="s">
        <v>176</v>
      </c>
      <c r="D69" s="322">
        <v>10000</v>
      </c>
      <c r="E69" s="322">
        <v>0</v>
      </c>
      <c r="F69" s="322">
        <v>0</v>
      </c>
      <c r="G69" s="322">
        <v>30599683.870000001</v>
      </c>
      <c r="H69" s="323">
        <f t="shared" si="0"/>
        <v>30609683.870000001</v>
      </c>
    </row>
    <row r="70" spans="1:8">
      <c r="A70" s="187">
        <v>661</v>
      </c>
      <c r="B70" s="187">
        <v>1</v>
      </c>
      <c r="C70" s="188" t="s">
        <v>177</v>
      </c>
      <c r="D70" s="322">
        <v>0</v>
      </c>
      <c r="E70" s="322">
        <v>0</v>
      </c>
      <c r="F70" s="322">
        <v>0</v>
      </c>
      <c r="G70" s="322">
        <v>12528</v>
      </c>
      <c r="H70" s="323">
        <f t="shared" si="0"/>
        <v>12528</v>
      </c>
    </row>
    <row r="71" spans="1:8">
      <c r="A71" s="187">
        <v>670</v>
      </c>
      <c r="B71" s="187">
        <v>1</v>
      </c>
      <c r="C71" s="188" t="s">
        <v>178</v>
      </c>
      <c r="D71" s="322">
        <v>0</v>
      </c>
      <c r="E71" s="322">
        <v>0</v>
      </c>
      <c r="F71" s="322">
        <v>0</v>
      </c>
      <c r="G71" s="322">
        <v>1537476.5</v>
      </c>
      <c r="H71" s="323">
        <f t="shared" si="0"/>
        <v>1537476.5</v>
      </c>
    </row>
    <row r="72" spans="1:8">
      <c r="A72" s="187">
        <v>681</v>
      </c>
      <c r="B72" s="187">
        <v>1</v>
      </c>
      <c r="C72" s="188" t="s">
        <v>180</v>
      </c>
      <c r="D72" s="322">
        <v>0</v>
      </c>
      <c r="E72" s="322">
        <v>0</v>
      </c>
      <c r="F72" s="322">
        <v>0</v>
      </c>
      <c r="G72" s="322">
        <v>5309780.5</v>
      </c>
      <c r="H72" s="323">
        <f t="shared" si="0"/>
        <v>5309780.5</v>
      </c>
    </row>
    <row r="73" spans="1:8">
      <c r="A73" s="187">
        <v>683</v>
      </c>
      <c r="B73" s="187">
        <v>1</v>
      </c>
      <c r="C73" s="188" t="s">
        <v>1247</v>
      </c>
      <c r="D73" s="322">
        <v>0</v>
      </c>
      <c r="E73" s="322">
        <v>0</v>
      </c>
      <c r="F73" s="322">
        <v>0</v>
      </c>
      <c r="G73" s="322">
        <v>4962</v>
      </c>
      <c r="H73" s="323">
        <f t="shared" ref="H73:H74" si="1">+D73+E73+F73+G73</f>
        <v>4962</v>
      </c>
    </row>
    <row r="74" spans="1:8">
      <c r="A74" s="187">
        <v>862</v>
      </c>
      <c r="B74" s="187">
        <v>1</v>
      </c>
      <c r="C74" s="188" t="s">
        <v>187</v>
      </c>
      <c r="D74" s="322">
        <v>21322438.18</v>
      </c>
      <c r="E74" s="322">
        <v>0</v>
      </c>
      <c r="F74" s="322">
        <v>0</v>
      </c>
      <c r="G74" s="322">
        <v>0</v>
      </c>
      <c r="H74" s="323">
        <f t="shared" si="1"/>
        <v>21322438.18</v>
      </c>
    </row>
    <row r="75" spans="1:8">
      <c r="A75" s="366"/>
      <c r="B75" s="366"/>
      <c r="C75" s="367"/>
      <c r="D75" s="324"/>
      <c r="E75" s="324"/>
      <c r="F75" s="324"/>
      <c r="G75" s="324"/>
      <c r="H75" s="325"/>
    </row>
    <row r="76" spans="1:8">
      <c r="C76" s="147" t="s">
        <v>554</v>
      </c>
      <c r="D76" s="341">
        <f>+SUBTOTAL(9,D8:D74)</f>
        <v>120929390.59</v>
      </c>
      <c r="E76" s="341">
        <f>+SUBTOTAL(9,E8:E74)</f>
        <v>0</v>
      </c>
      <c r="F76" s="341">
        <f>+SUBTOTAL(9,F8:F74)</f>
        <v>1753186.42</v>
      </c>
      <c r="G76" s="341">
        <f>+SUBTOTAL(9,G8:G74)</f>
        <v>180618709.54000002</v>
      </c>
      <c r="H76" s="341">
        <f>+SUBTOTAL(9,H8:H74)</f>
        <v>303301286.55000007</v>
      </c>
    </row>
    <row r="78" spans="1:8" ht="15.75">
      <c r="A78" s="156"/>
    </row>
  </sheetData>
  <autoFilter ref="A7:H74" xr:uid="{00000000-0009-0000-0000-000008000000}"/>
  <mergeCells count="1">
    <mergeCell ref="D6:G6"/>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tabColor theme="6" tint="0.39997558519241921"/>
  </sheetPr>
  <dimension ref="A1:F62"/>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16384" width="11.42578125" style="166"/>
  </cols>
  <sheetData>
    <row r="1" spans="1:6">
      <c r="A1" s="162" t="s">
        <v>680</v>
      </c>
    </row>
    <row r="2" spans="1:6" ht="15.75">
      <c r="A2" s="162" t="s">
        <v>671</v>
      </c>
    </row>
    <row r="3" spans="1:6">
      <c r="A3" s="162" t="str">
        <f>+'CUT MN'!A3</f>
        <v>CORRESPONDIENTE AL PERIODO DE ENERO A FEBRERO DE 2025</v>
      </c>
    </row>
    <row r="4" spans="1:6">
      <c r="A4" s="167" t="str">
        <f>+'CUT MN'!A4</f>
        <v>ACTUALIZADO AL : 10 de marzo de 2025 Hrs. 14:00</v>
      </c>
    </row>
    <row r="6" spans="1:6" s="172" customFormat="1" ht="30">
      <c r="A6" s="168" t="s">
        <v>681</v>
      </c>
      <c r="B6" s="168" t="s">
        <v>682</v>
      </c>
      <c r="C6" s="169" t="s">
        <v>683</v>
      </c>
      <c r="D6" s="170" t="s">
        <v>35</v>
      </c>
      <c r="E6" s="169" t="s">
        <v>684</v>
      </c>
      <c r="F6" s="171" t="s">
        <v>685</v>
      </c>
    </row>
    <row r="7" spans="1:6" ht="33">
      <c r="A7" s="309" t="s">
        <v>2877</v>
      </c>
      <c r="B7" s="310" t="s">
        <v>2878</v>
      </c>
      <c r="C7" s="311">
        <v>16</v>
      </c>
      <c r="D7" s="312" t="s">
        <v>40</v>
      </c>
      <c r="E7" s="313">
        <v>3</v>
      </c>
      <c r="F7" s="314">
        <v>55302</v>
      </c>
    </row>
    <row r="8" spans="1:6" ht="16.5">
      <c r="A8" s="309" t="s">
        <v>2879</v>
      </c>
      <c r="B8" s="310" t="s">
        <v>2880</v>
      </c>
      <c r="C8" s="311">
        <v>16</v>
      </c>
      <c r="D8" s="312" t="s">
        <v>40</v>
      </c>
      <c r="E8" s="313">
        <v>4</v>
      </c>
      <c r="F8" s="314">
        <v>29610</v>
      </c>
    </row>
    <row r="9" spans="1:6" ht="33">
      <c r="A9" s="309" t="s">
        <v>1483</v>
      </c>
      <c r="B9" s="310" t="s">
        <v>1576</v>
      </c>
      <c r="C9" s="311">
        <v>16</v>
      </c>
      <c r="D9" s="312" t="s">
        <v>40</v>
      </c>
      <c r="E9" s="313">
        <v>7</v>
      </c>
      <c r="F9" s="314">
        <v>175980</v>
      </c>
    </row>
    <row r="10" spans="1:6" ht="33">
      <c r="A10" s="309" t="s">
        <v>1481</v>
      </c>
      <c r="B10" s="310" t="s">
        <v>1482</v>
      </c>
      <c r="C10" s="311">
        <v>16</v>
      </c>
      <c r="D10" s="312" t="s">
        <v>40</v>
      </c>
      <c r="E10" s="313">
        <v>7</v>
      </c>
      <c r="F10" s="314">
        <v>1348256</v>
      </c>
    </row>
    <row r="11" spans="1:6" ht="49.5">
      <c r="A11" s="309" t="s">
        <v>1484</v>
      </c>
      <c r="B11" s="310" t="s">
        <v>1485</v>
      </c>
      <c r="C11" s="311">
        <v>16</v>
      </c>
      <c r="D11" s="312" t="s">
        <v>40</v>
      </c>
      <c r="E11" s="313">
        <v>10</v>
      </c>
      <c r="F11" s="314">
        <v>285326</v>
      </c>
    </row>
    <row r="12" spans="1:6" ht="49.5">
      <c r="A12" s="309" t="s">
        <v>2881</v>
      </c>
      <c r="B12" s="310" t="s">
        <v>2882</v>
      </c>
      <c r="C12" s="311">
        <v>16</v>
      </c>
      <c r="D12" s="312" t="s">
        <v>40</v>
      </c>
      <c r="E12" s="313">
        <v>13</v>
      </c>
      <c r="F12" s="314">
        <v>3840</v>
      </c>
    </row>
    <row r="13" spans="1:6" ht="33">
      <c r="A13" s="309" t="s">
        <v>1486</v>
      </c>
      <c r="B13" s="310" t="s">
        <v>1487</v>
      </c>
      <c r="C13" s="311">
        <v>16</v>
      </c>
      <c r="D13" s="312" t="s">
        <v>40</v>
      </c>
      <c r="E13" s="313">
        <v>14</v>
      </c>
      <c r="F13" s="314">
        <v>205770</v>
      </c>
    </row>
    <row r="14" spans="1:6" ht="33">
      <c r="A14" s="309" t="s">
        <v>1581</v>
      </c>
      <c r="B14" s="310" t="s">
        <v>1582</v>
      </c>
      <c r="C14" s="311">
        <v>16</v>
      </c>
      <c r="D14" s="312" t="s">
        <v>40</v>
      </c>
      <c r="E14" s="313">
        <v>15</v>
      </c>
      <c r="F14" s="314">
        <v>885</v>
      </c>
    </row>
    <row r="15" spans="1:6" ht="33">
      <c r="A15" s="309" t="s">
        <v>2883</v>
      </c>
      <c r="B15" s="310" t="s">
        <v>2884</v>
      </c>
      <c r="C15" s="311">
        <v>16</v>
      </c>
      <c r="D15" s="312" t="s">
        <v>40</v>
      </c>
      <c r="E15" s="313">
        <v>16</v>
      </c>
      <c r="F15" s="314">
        <v>1900</v>
      </c>
    </row>
    <row r="16" spans="1:6" ht="33">
      <c r="A16" s="309" t="s">
        <v>2885</v>
      </c>
      <c r="B16" s="310" t="s">
        <v>2886</v>
      </c>
      <c r="C16" s="311">
        <v>16</v>
      </c>
      <c r="D16" s="312" t="s">
        <v>40</v>
      </c>
      <c r="E16" s="313">
        <v>17</v>
      </c>
      <c r="F16" s="314">
        <v>4480</v>
      </c>
    </row>
    <row r="17" spans="1:6" ht="16.5">
      <c r="A17" s="309" t="s">
        <v>2887</v>
      </c>
      <c r="B17" s="310" t="s">
        <v>2888</v>
      </c>
      <c r="C17" s="311">
        <v>16</v>
      </c>
      <c r="D17" s="312" t="s">
        <v>40</v>
      </c>
      <c r="E17" s="313">
        <v>19</v>
      </c>
      <c r="F17" s="314">
        <v>7493</v>
      </c>
    </row>
    <row r="18" spans="1:6" ht="33">
      <c r="A18" s="309" t="s">
        <v>1488</v>
      </c>
      <c r="B18" s="310" t="s">
        <v>1577</v>
      </c>
      <c r="C18" s="311">
        <v>16</v>
      </c>
      <c r="D18" s="312" t="s">
        <v>40</v>
      </c>
      <c r="E18" s="313">
        <v>22</v>
      </c>
      <c r="F18" s="314">
        <v>25710</v>
      </c>
    </row>
    <row r="19" spans="1:6" ht="33">
      <c r="A19" s="309" t="s">
        <v>1584</v>
      </c>
      <c r="B19" s="310" t="s">
        <v>1585</v>
      </c>
      <c r="C19" s="311">
        <v>16</v>
      </c>
      <c r="D19" s="312" t="s">
        <v>40</v>
      </c>
      <c r="E19" s="313">
        <v>25</v>
      </c>
      <c r="F19" s="314">
        <v>231305</v>
      </c>
    </row>
    <row r="20" spans="1:6" ht="33">
      <c r="A20" s="309" t="s">
        <v>1564</v>
      </c>
      <c r="B20" s="310" t="s">
        <v>1565</v>
      </c>
      <c r="C20" s="311">
        <v>16</v>
      </c>
      <c r="D20" s="312" t="s">
        <v>40</v>
      </c>
      <c r="E20" s="313">
        <v>26</v>
      </c>
      <c r="F20" s="314">
        <v>67770</v>
      </c>
    </row>
    <row r="21" spans="1:6" ht="16.5">
      <c r="A21" s="309" t="s">
        <v>2889</v>
      </c>
      <c r="B21" s="310" t="s">
        <v>2890</v>
      </c>
      <c r="C21" s="311">
        <v>16</v>
      </c>
      <c r="D21" s="312" t="s">
        <v>40</v>
      </c>
      <c r="E21" s="313">
        <v>27</v>
      </c>
      <c r="F21" s="314">
        <v>2570</v>
      </c>
    </row>
    <row r="22" spans="1:6" ht="66">
      <c r="A22" s="309" t="s">
        <v>2891</v>
      </c>
      <c r="B22" s="310" t="s">
        <v>2892</v>
      </c>
      <c r="C22" s="311">
        <v>16</v>
      </c>
      <c r="D22" s="312" t="s">
        <v>40</v>
      </c>
      <c r="E22" s="313">
        <v>28</v>
      </c>
      <c r="F22" s="314">
        <v>230</v>
      </c>
    </row>
    <row r="23" spans="1:6" ht="49.5">
      <c r="A23" s="309" t="s">
        <v>2893</v>
      </c>
      <c r="B23" s="310" t="s">
        <v>2894</v>
      </c>
      <c r="C23" s="311">
        <v>16</v>
      </c>
      <c r="D23" s="312" t="s">
        <v>40</v>
      </c>
      <c r="E23" s="313">
        <v>29</v>
      </c>
      <c r="F23" s="314">
        <v>4950</v>
      </c>
    </row>
    <row r="24" spans="1:6" ht="49.5">
      <c r="A24" s="309" t="s">
        <v>2895</v>
      </c>
      <c r="B24" s="310" t="s">
        <v>2896</v>
      </c>
      <c r="C24" s="311">
        <v>16</v>
      </c>
      <c r="D24" s="312" t="s">
        <v>40</v>
      </c>
      <c r="E24" s="313">
        <v>30</v>
      </c>
      <c r="F24" s="314">
        <v>570</v>
      </c>
    </row>
    <row r="25" spans="1:6" ht="33">
      <c r="A25" s="309" t="s">
        <v>1593</v>
      </c>
      <c r="B25" s="310" t="s">
        <v>1594</v>
      </c>
      <c r="C25" s="311">
        <v>16</v>
      </c>
      <c r="D25" s="312" t="s">
        <v>40</v>
      </c>
      <c r="E25" s="313">
        <v>31</v>
      </c>
      <c r="F25" s="314">
        <v>43559</v>
      </c>
    </row>
    <row r="26" spans="1:6" ht="33">
      <c r="A26" s="309" t="s">
        <v>1586</v>
      </c>
      <c r="B26" s="310" t="s">
        <v>1587</v>
      </c>
      <c r="C26" s="311">
        <v>46</v>
      </c>
      <c r="D26" s="312" t="s">
        <v>1367</v>
      </c>
      <c r="E26" s="313">
        <v>2</v>
      </c>
      <c r="F26" s="314">
        <v>3066</v>
      </c>
    </row>
    <row r="27" spans="1:6" ht="49.5">
      <c r="A27" s="309" t="s">
        <v>1489</v>
      </c>
      <c r="B27" s="310" t="s">
        <v>1490</v>
      </c>
      <c r="C27" s="311">
        <v>46</v>
      </c>
      <c r="D27" s="312" t="s">
        <v>1367</v>
      </c>
      <c r="E27" s="313">
        <v>2</v>
      </c>
      <c r="F27" s="314">
        <v>38834384.870000005</v>
      </c>
    </row>
    <row r="28" spans="1:6" ht="33">
      <c r="A28" s="309" t="s">
        <v>2897</v>
      </c>
      <c r="B28" s="310" t="s">
        <v>2898</v>
      </c>
      <c r="C28" s="311">
        <v>46</v>
      </c>
      <c r="D28" s="312" t="s">
        <v>1367</v>
      </c>
      <c r="E28" s="313">
        <v>11</v>
      </c>
      <c r="F28" s="314">
        <v>3765</v>
      </c>
    </row>
    <row r="29" spans="1:6" ht="33">
      <c r="A29" s="309" t="s">
        <v>2899</v>
      </c>
      <c r="B29" s="310" t="s">
        <v>2900</v>
      </c>
      <c r="C29" s="311">
        <v>70</v>
      </c>
      <c r="D29" s="312" t="s">
        <v>47</v>
      </c>
      <c r="E29" s="313">
        <v>1</v>
      </c>
      <c r="F29" s="314">
        <v>142694.74999999997</v>
      </c>
    </row>
    <row r="30" spans="1:6" ht="33">
      <c r="A30" s="309" t="s">
        <v>2901</v>
      </c>
      <c r="B30" s="310" t="s">
        <v>2902</v>
      </c>
      <c r="C30" s="311">
        <v>70</v>
      </c>
      <c r="D30" s="312" t="s">
        <v>47</v>
      </c>
      <c r="E30" s="313">
        <v>1</v>
      </c>
      <c r="F30" s="314">
        <v>440457</v>
      </c>
    </row>
    <row r="31" spans="1:6" ht="49.5">
      <c r="A31" s="309" t="s">
        <v>1491</v>
      </c>
      <c r="B31" s="310" t="s">
        <v>1514</v>
      </c>
      <c r="C31" s="311" t="s">
        <v>541</v>
      </c>
      <c r="D31" s="312" t="s">
        <v>590</v>
      </c>
      <c r="E31" s="313">
        <v>2</v>
      </c>
      <c r="F31" s="314">
        <v>19597.099999999999</v>
      </c>
    </row>
    <row r="32" spans="1:6" ht="49.5">
      <c r="A32" s="309" t="s">
        <v>1492</v>
      </c>
      <c r="B32" s="310" t="s">
        <v>1493</v>
      </c>
      <c r="C32" s="311" t="s">
        <v>541</v>
      </c>
      <c r="D32" s="312" t="s">
        <v>590</v>
      </c>
      <c r="E32" s="313">
        <v>2</v>
      </c>
      <c r="F32" s="314">
        <v>1291975.0899999999</v>
      </c>
    </row>
    <row r="33" spans="1:6" ht="33">
      <c r="A33" s="309" t="s">
        <v>1578</v>
      </c>
      <c r="B33" s="310" t="s">
        <v>1579</v>
      </c>
      <c r="C33" s="311">
        <v>132</v>
      </c>
      <c r="D33" s="312" t="s">
        <v>59</v>
      </c>
      <c r="E33" s="313">
        <v>1</v>
      </c>
      <c r="F33" s="314">
        <v>75850728.569999993</v>
      </c>
    </row>
    <row r="34" spans="1:6" ht="33">
      <c r="A34" s="309" t="s">
        <v>5301</v>
      </c>
      <c r="B34" s="310" t="s">
        <v>5302</v>
      </c>
      <c r="C34" s="311">
        <v>132</v>
      </c>
      <c r="D34" s="312" t="s">
        <v>59</v>
      </c>
      <c r="E34" s="313">
        <v>2</v>
      </c>
      <c r="F34" s="314">
        <v>719197.74</v>
      </c>
    </row>
    <row r="35" spans="1:6" ht="33">
      <c r="A35" s="309" t="s">
        <v>2903</v>
      </c>
      <c r="B35" s="310" t="s">
        <v>2904</v>
      </c>
      <c r="C35" s="311">
        <v>132</v>
      </c>
      <c r="D35" s="312" t="s">
        <v>59</v>
      </c>
      <c r="E35" s="313">
        <v>3</v>
      </c>
      <c r="F35" s="314">
        <v>64800</v>
      </c>
    </row>
    <row r="36" spans="1:6" ht="33">
      <c r="A36" s="309" t="s">
        <v>1494</v>
      </c>
      <c r="B36" s="310" t="s">
        <v>1495</v>
      </c>
      <c r="C36" s="311">
        <v>137</v>
      </c>
      <c r="D36" s="312" t="s">
        <v>62</v>
      </c>
      <c r="E36" s="313">
        <v>1</v>
      </c>
      <c r="F36" s="314">
        <v>737845.68</v>
      </c>
    </row>
    <row r="37" spans="1:6" ht="49.5">
      <c r="A37" s="309" t="s">
        <v>1496</v>
      </c>
      <c r="B37" s="310" t="s">
        <v>1515</v>
      </c>
      <c r="C37" s="311">
        <v>155</v>
      </c>
      <c r="D37" s="312" t="s">
        <v>75</v>
      </c>
      <c r="E37" s="313">
        <v>1</v>
      </c>
      <c r="F37" s="314">
        <v>3199358</v>
      </c>
    </row>
    <row r="38" spans="1:6" ht="33">
      <c r="A38" s="309" t="s">
        <v>1497</v>
      </c>
      <c r="B38" s="310" t="s">
        <v>1516</v>
      </c>
      <c r="C38" s="311">
        <v>155</v>
      </c>
      <c r="D38" s="312" t="s">
        <v>75</v>
      </c>
      <c r="E38" s="313">
        <v>1</v>
      </c>
      <c r="F38" s="314">
        <v>1362175</v>
      </c>
    </row>
    <row r="39" spans="1:6" ht="49.5">
      <c r="A39" s="309" t="s">
        <v>5303</v>
      </c>
      <c r="B39" s="310" t="s">
        <v>5304</v>
      </c>
      <c r="C39" s="311">
        <v>200</v>
      </c>
      <c r="D39" s="312" t="s">
        <v>84</v>
      </c>
      <c r="E39" s="313">
        <v>1</v>
      </c>
      <c r="F39" s="314">
        <v>550309.51</v>
      </c>
    </row>
    <row r="40" spans="1:6" ht="33">
      <c r="A40" s="309" t="s">
        <v>5305</v>
      </c>
      <c r="B40" s="310" t="s">
        <v>5306</v>
      </c>
      <c r="C40" s="311">
        <v>287</v>
      </c>
      <c r="D40" s="312" t="s">
        <v>116</v>
      </c>
      <c r="E40" s="313">
        <v>2</v>
      </c>
      <c r="F40" s="314">
        <v>160114.04999999999</v>
      </c>
    </row>
    <row r="41" spans="1:6" ht="33">
      <c r="A41" s="309" t="s">
        <v>5307</v>
      </c>
      <c r="B41" s="310" t="s">
        <v>5308</v>
      </c>
      <c r="C41" s="311">
        <v>287</v>
      </c>
      <c r="D41" s="312" t="s">
        <v>116</v>
      </c>
      <c r="E41" s="313">
        <v>10</v>
      </c>
      <c r="F41" s="314">
        <v>9928.1</v>
      </c>
    </row>
    <row r="42" spans="1:6" ht="33">
      <c r="A42" s="309" t="s">
        <v>5309</v>
      </c>
      <c r="B42" s="310" t="s">
        <v>5310</v>
      </c>
      <c r="C42" s="311">
        <v>287</v>
      </c>
      <c r="D42" s="312" t="s">
        <v>116</v>
      </c>
      <c r="E42" s="313">
        <v>10</v>
      </c>
      <c r="F42" s="314">
        <v>140398.68</v>
      </c>
    </row>
    <row r="43" spans="1:6" ht="33">
      <c r="A43" s="309" t="s">
        <v>5311</v>
      </c>
      <c r="B43" s="310" t="s">
        <v>5312</v>
      </c>
      <c r="C43" s="311">
        <v>296</v>
      </c>
      <c r="D43" s="312" t="s">
        <v>124</v>
      </c>
      <c r="E43" s="313">
        <v>1</v>
      </c>
      <c r="F43" s="314">
        <v>632024.19000000006</v>
      </c>
    </row>
    <row r="44" spans="1:6" ht="33">
      <c r="A44" s="309" t="s">
        <v>5313</v>
      </c>
      <c r="B44" s="310" t="s">
        <v>5314</v>
      </c>
      <c r="C44" s="311">
        <v>299</v>
      </c>
      <c r="D44" s="312" t="s">
        <v>126</v>
      </c>
      <c r="E44" s="313">
        <v>1</v>
      </c>
      <c r="F44" s="314">
        <v>90</v>
      </c>
    </row>
    <row r="45" spans="1:6" ht="33">
      <c r="A45" s="309" t="s">
        <v>1517</v>
      </c>
      <c r="B45" s="310" t="s">
        <v>1518</v>
      </c>
      <c r="C45" s="311">
        <v>311</v>
      </c>
      <c r="D45" s="312" t="s">
        <v>132</v>
      </c>
      <c r="E45" s="313">
        <v>1</v>
      </c>
      <c r="F45" s="314">
        <v>1490058.4599999997</v>
      </c>
    </row>
    <row r="46" spans="1:6" ht="33">
      <c r="A46" s="309" t="s">
        <v>2905</v>
      </c>
      <c r="B46" s="310" t="s">
        <v>2906</v>
      </c>
      <c r="C46" s="311">
        <v>311</v>
      </c>
      <c r="D46" s="312" t="s">
        <v>132</v>
      </c>
      <c r="E46" s="313">
        <v>1</v>
      </c>
      <c r="F46" s="314">
        <v>4700</v>
      </c>
    </row>
    <row r="47" spans="1:6" ht="49.5">
      <c r="A47" s="309" t="s">
        <v>2907</v>
      </c>
      <c r="B47" s="310" t="s">
        <v>2908</v>
      </c>
      <c r="C47" s="311">
        <v>313</v>
      </c>
      <c r="D47" s="312" t="s">
        <v>134</v>
      </c>
      <c r="E47" s="313">
        <v>1</v>
      </c>
      <c r="F47" s="314">
        <v>16892645.449999999</v>
      </c>
    </row>
    <row r="48" spans="1:6" ht="33">
      <c r="A48" s="309" t="s">
        <v>5315</v>
      </c>
      <c r="B48" s="310" t="s">
        <v>5316</v>
      </c>
      <c r="C48" s="311">
        <v>345</v>
      </c>
      <c r="D48" s="312" t="s">
        <v>140</v>
      </c>
      <c r="E48" s="313">
        <v>1</v>
      </c>
      <c r="F48" s="314">
        <v>60776.53</v>
      </c>
    </row>
    <row r="49" spans="1:6" ht="33">
      <c r="A49" s="309" t="s">
        <v>2909</v>
      </c>
      <c r="B49" s="310" t="s">
        <v>2910</v>
      </c>
      <c r="C49" s="311">
        <v>385</v>
      </c>
      <c r="D49" s="312" t="s">
        <v>688</v>
      </c>
      <c r="E49" s="313">
        <v>1</v>
      </c>
      <c r="F49" s="314">
        <v>2035825.1200000003</v>
      </c>
    </row>
    <row r="50" spans="1:6" ht="16.5">
      <c r="A50" s="309" t="s">
        <v>1626</v>
      </c>
      <c r="B50" s="310" t="s">
        <v>1627</v>
      </c>
      <c r="C50" s="311">
        <v>526</v>
      </c>
      <c r="D50" s="312" t="s">
        <v>1262</v>
      </c>
      <c r="E50" s="313">
        <v>1</v>
      </c>
      <c r="F50" s="314">
        <v>534391.19999999995</v>
      </c>
    </row>
    <row r="51" spans="1:6" ht="33">
      <c r="A51" s="309" t="s">
        <v>1499</v>
      </c>
      <c r="B51" s="310" t="s">
        <v>1580</v>
      </c>
      <c r="C51" s="311">
        <v>572</v>
      </c>
      <c r="D51" s="312" t="s">
        <v>166</v>
      </c>
      <c r="E51" s="313">
        <v>1</v>
      </c>
      <c r="F51" s="314">
        <v>36546368.710000001</v>
      </c>
    </row>
    <row r="52" spans="1:6" ht="33">
      <c r="A52" s="309" t="s">
        <v>2911</v>
      </c>
      <c r="B52" s="310" t="s">
        <v>2912</v>
      </c>
      <c r="C52" s="311">
        <v>572</v>
      </c>
      <c r="D52" s="312" t="s">
        <v>166</v>
      </c>
      <c r="E52" s="313">
        <v>1</v>
      </c>
      <c r="F52" s="314">
        <v>646356.78</v>
      </c>
    </row>
    <row r="53" spans="1:6" ht="33">
      <c r="A53" s="309" t="s">
        <v>1498</v>
      </c>
      <c r="B53" s="310" t="s">
        <v>1519</v>
      </c>
      <c r="C53" s="311">
        <v>572</v>
      </c>
      <c r="D53" s="312" t="s">
        <v>166</v>
      </c>
      <c r="E53" s="313">
        <v>1</v>
      </c>
      <c r="F53" s="314">
        <v>216656.74</v>
      </c>
    </row>
    <row r="54" spans="1:6" ht="33">
      <c r="A54" s="309" t="s">
        <v>1500</v>
      </c>
      <c r="B54" s="310" t="s">
        <v>1520</v>
      </c>
      <c r="C54" s="311">
        <v>572</v>
      </c>
      <c r="D54" s="312" t="s">
        <v>166</v>
      </c>
      <c r="E54" s="313">
        <v>1</v>
      </c>
      <c r="F54" s="314">
        <v>1353938.2100000002</v>
      </c>
    </row>
    <row r="55" spans="1:6" ht="33">
      <c r="A55" s="309" t="s">
        <v>1573</v>
      </c>
      <c r="B55" s="310" t="s">
        <v>1574</v>
      </c>
      <c r="C55" s="311">
        <v>572</v>
      </c>
      <c r="D55" s="312" t="s">
        <v>166</v>
      </c>
      <c r="E55" s="313">
        <v>1</v>
      </c>
      <c r="F55" s="314">
        <v>54238412.240000002</v>
      </c>
    </row>
    <row r="56" spans="1:6" ht="33">
      <c r="A56" s="309" t="s">
        <v>5317</v>
      </c>
      <c r="B56" s="310" t="s">
        <v>5318</v>
      </c>
      <c r="C56" s="311">
        <v>596</v>
      </c>
      <c r="D56" s="312" t="s">
        <v>1244</v>
      </c>
      <c r="E56" s="313">
        <v>1</v>
      </c>
      <c r="F56" s="314">
        <v>150766.10999999999</v>
      </c>
    </row>
    <row r="57" spans="1:6" ht="33">
      <c r="A57" s="309" t="s">
        <v>1501</v>
      </c>
      <c r="B57" s="310" t="s">
        <v>1521</v>
      </c>
      <c r="C57" s="311">
        <v>598</v>
      </c>
      <c r="D57" s="312" t="s">
        <v>668</v>
      </c>
      <c r="E57" s="313">
        <v>1</v>
      </c>
      <c r="F57" s="314">
        <v>7631460.0999999996</v>
      </c>
    </row>
    <row r="58" spans="1:6" ht="33">
      <c r="A58" s="309" t="s">
        <v>5319</v>
      </c>
      <c r="B58" s="310" t="s">
        <v>5320</v>
      </c>
      <c r="C58" s="311">
        <v>862</v>
      </c>
      <c r="D58" s="312" t="s">
        <v>187</v>
      </c>
      <c r="E58" s="313">
        <v>1</v>
      </c>
      <c r="F58" s="314">
        <v>15062020.489999998</v>
      </c>
    </row>
    <row r="59" spans="1:6">
      <c r="A59" s="164"/>
      <c r="C59" s="189"/>
      <c r="F59" s="190"/>
    </row>
    <row r="60" spans="1:6" ht="16.5" thickBot="1">
      <c r="D60" s="469" t="s">
        <v>1257</v>
      </c>
      <c r="E60" s="469"/>
      <c r="F60" s="175">
        <f>+SUBTOTAL(9,F7:F58)</f>
        <v>263522791.47000003</v>
      </c>
    </row>
    <row r="61" spans="1:6" ht="15.75" thickTop="1"/>
    <row r="62" spans="1:6" ht="7.5" customHeight="1"/>
  </sheetData>
  <autoFilter ref="A6:F58" xr:uid="{00000000-0009-0000-0000-000009000000}"/>
  <mergeCells count="1">
    <mergeCell ref="D60:E60"/>
  </mergeCells>
  <pageMargins left="0.7" right="0.7" top="0.75" bottom="0.75" header="0.3" footer="0.3"/>
  <pageSetup scale="8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tabColor theme="0" tint="-0.249977111117893"/>
  </sheetPr>
  <dimension ref="A1:G12"/>
  <sheetViews>
    <sheetView view="pageBreakPreview" zoomScaleNormal="160" zoomScaleSheetLayoutView="100" workbookViewId="0"/>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7" width="15.85546875" style="166" customWidth="1"/>
    <col min="8" max="16384" width="11.42578125" style="166"/>
  </cols>
  <sheetData>
    <row r="1" spans="1:7">
      <c r="A1" s="162" t="s">
        <v>680</v>
      </c>
    </row>
    <row r="2" spans="1:7" ht="15.75">
      <c r="A2" s="162" t="s">
        <v>672</v>
      </c>
    </row>
    <row r="3" spans="1:7">
      <c r="A3" s="162" t="str">
        <f>+'CUT MN'!A3</f>
        <v>CORRESPONDIENTE AL PERIODO DE ENERO A FEBRERO DE 2025</v>
      </c>
    </row>
    <row r="4" spans="1:7">
      <c r="A4" s="167" t="str">
        <f>+'CUT MN'!A4</f>
        <v>ACTUALIZADO AL : 10 de marzo de 2025 Hrs. 14:00</v>
      </c>
    </row>
    <row r="6" spans="1:7" s="172" customFormat="1" ht="30">
      <c r="A6" s="168" t="s">
        <v>681</v>
      </c>
      <c r="B6" s="168" t="s">
        <v>682</v>
      </c>
      <c r="C6" s="169" t="s">
        <v>683</v>
      </c>
      <c r="D6" s="170" t="s">
        <v>35</v>
      </c>
      <c r="E6" s="169" t="s">
        <v>684</v>
      </c>
      <c r="F6" s="269" t="s">
        <v>1345</v>
      </c>
      <c r="G6" s="269" t="s">
        <v>685</v>
      </c>
    </row>
    <row r="7" spans="1:7" ht="16.5">
      <c r="A7" s="173"/>
      <c r="B7" s="174"/>
      <c r="C7" s="277"/>
      <c r="D7" s="174"/>
      <c r="E7" s="173"/>
      <c r="F7" s="326"/>
      <c r="G7" s="326"/>
    </row>
    <row r="8" spans="1:7">
      <c r="A8" s="164"/>
      <c r="C8" s="288"/>
      <c r="F8" s="190"/>
      <c r="G8" s="289"/>
    </row>
    <row r="9" spans="1:7">
      <c r="A9" s="164"/>
      <c r="C9" s="189"/>
      <c r="F9" s="190"/>
    </row>
    <row r="10" spans="1:7" ht="16.5" thickBot="1">
      <c r="D10" s="469" t="s">
        <v>1256</v>
      </c>
      <c r="E10" s="469"/>
      <c r="F10" s="175">
        <f>+SUBTOTAL(9,F7:F7)</f>
        <v>0</v>
      </c>
      <c r="G10" s="175">
        <f>+SUBTOTAL(9,G7:G7)</f>
        <v>0</v>
      </c>
    </row>
    <row r="11" spans="1:7" ht="15.75" thickTop="1"/>
    <row r="12" spans="1:7" ht="7.5" customHeight="1"/>
  </sheetData>
  <autoFilter ref="A6:F6" xr:uid="{00000000-0009-0000-0000-00000A000000}"/>
  <mergeCells count="1">
    <mergeCell ref="D10:E10"/>
  </mergeCells>
  <pageMargins left="0.7" right="0.7" top="0.75" bottom="0.75" header="0.3" footer="0.3"/>
  <pageSetup scale="7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AF77-0ED8-4840-A37A-AA6DC1F995C0}">
  <sheetPr>
    <tabColor theme="7" tint="0.59999389629810485"/>
  </sheetPr>
  <dimension ref="A1:F14"/>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9" style="165" bestFit="1" customWidth="1"/>
    <col min="7" max="16384" width="11.42578125" style="166"/>
  </cols>
  <sheetData>
    <row r="1" spans="1:6">
      <c r="A1" s="162" t="s">
        <v>680</v>
      </c>
    </row>
    <row r="2" spans="1:6" ht="15.75">
      <c r="A2" s="162" t="s">
        <v>671</v>
      </c>
    </row>
    <row r="3" spans="1:6">
      <c r="A3" s="162" t="str">
        <f>+'CUT MN'!A3</f>
        <v>CORRESPONDIENTE AL PERIODO DE ENERO A FEBRERO DE 2025</v>
      </c>
    </row>
    <row r="4" spans="1:6">
      <c r="A4" s="167" t="str">
        <f>+'CUT MN'!A4</f>
        <v>ACTUALIZADO AL : 10 de marzo de 2025 Hrs. 14:00</v>
      </c>
    </row>
    <row r="6" spans="1:6" s="172" customFormat="1" ht="30">
      <c r="A6" s="168" t="s">
        <v>681</v>
      </c>
      <c r="B6" s="168" t="s">
        <v>682</v>
      </c>
      <c r="C6" s="169" t="s">
        <v>683</v>
      </c>
      <c r="D6" s="170" t="s">
        <v>35</v>
      </c>
      <c r="E6" s="169" t="s">
        <v>684</v>
      </c>
      <c r="F6" s="171" t="s">
        <v>685</v>
      </c>
    </row>
    <row r="7" spans="1:6" ht="49.5">
      <c r="A7" s="309" t="s">
        <v>1502</v>
      </c>
      <c r="B7" s="310" t="s">
        <v>1522</v>
      </c>
      <c r="C7" s="311" t="s">
        <v>541</v>
      </c>
      <c r="D7" s="312" t="s">
        <v>590</v>
      </c>
      <c r="E7" s="313">
        <v>2</v>
      </c>
      <c r="F7" s="314">
        <v>183088038.53999999</v>
      </c>
    </row>
    <row r="8" spans="1:6" ht="49.5">
      <c r="A8" s="309" t="s">
        <v>2913</v>
      </c>
      <c r="B8" s="310" t="s">
        <v>2914</v>
      </c>
      <c r="C8" s="311" t="s">
        <v>541</v>
      </c>
      <c r="D8" s="312" t="s">
        <v>590</v>
      </c>
      <c r="E8" s="313">
        <v>2</v>
      </c>
      <c r="F8" s="314">
        <v>2123090.4900000002</v>
      </c>
    </row>
    <row r="9" spans="1:6" ht="49.5">
      <c r="A9" s="309" t="s">
        <v>2915</v>
      </c>
      <c r="B9" s="310" t="s">
        <v>2916</v>
      </c>
      <c r="C9" s="311" t="s">
        <v>541</v>
      </c>
      <c r="D9" s="312" t="s">
        <v>590</v>
      </c>
      <c r="E9" s="313">
        <v>2</v>
      </c>
      <c r="F9" s="314">
        <v>219593.36</v>
      </c>
    </row>
    <row r="10" spans="1:6" ht="33">
      <c r="A10" s="309" t="s">
        <v>2917</v>
      </c>
      <c r="B10" s="310" t="s">
        <v>2918</v>
      </c>
      <c r="C10" s="311">
        <v>290</v>
      </c>
      <c r="D10" s="312" t="s">
        <v>118</v>
      </c>
      <c r="E10" s="313">
        <v>1</v>
      </c>
      <c r="F10" s="314">
        <v>1308069.22</v>
      </c>
    </row>
    <row r="11" spans="1:6">
      <c r="A11" s="164"/>
      <c r="C11" s="189"/>
      <c r="F11" s="190"/>
    </row>
    <row r="12" spans="1:6" ht="16.5" thickBot="1">
      <c r="D12" s="469" t="s">
        <v>1257</v>
      </c>
      <c r="E12" s="469"/>
      <c r="F12" s="175">
        <f>+SUBTOTAL(9,F7:F10)</f>
        <v>186738791.61000001</v>
      </c>
    </row>
    <row r="13" spans="1:6" ht="15.75" thickTop="1"/>
    <row r="14" spans="1:6" ht="7.5" customHeight="1"/>
  </sheetData>
  <autoFilter ref="A6:F10" xr:uid="{00000000-0009-0000-0000-000009000000}"/>
  <mergeCells count="1">
    <mergeCell ref="D12:E12"/>
  </mergeCells>
  <pageMargins left="0.7" right="0.7" top="0.75" bottom="0.75" header="0.3" footer="0.3"/>
  <pageSetup scale="8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5D858-5F9D-4CF3-A546-6FE4BEA236A4}">
  <sheetPr>
    <tabColor theme="8" tint="0.39997558519241921"/>
  </sheetPr>
  <dimension ref="A1:G11"/>
  <sheetViews>
    <sheetView view="pageBreakPreview" zoomScaleNormal="160" zoomScaleSheetLayoutView="100" workbookViewId="0"/>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7" width="15.85546875" style="166" customWidth="1"/>
    <col min="8" max="16384" width="11.42578125" style="166"/>
  </cols>
  <sheetData>
    <row r="1" spans="1:7">
      <c r="A1" s="162" t="s">
        <v>680</v>
      </c>
    </row>
    <row r="2" spans="1:7" ht="15.75">
      <c r="A2" s="162" t="s">
        <v>672</v>
      </c>
    </row>
    <row r="3" spans="1:7">
      <c r="A3" s="162" t="str">
        <f>+'CUT MN'!A3</f>
        <v>CORRESPONDIENTE AL PERIODO DE ENERO A FEBRERO DE 2025</v>
      </c>
    </row>
    <row r="4" spans="1:7">
      <c r="A4" s="167" t="str">
        <f>+'CUT MN'!A4</f>
        <v>ACTUALIZADO AL : 10 de marzo de 2025 Hrs. 14:00</v>
      </c>
    </row>
    <row r="6" spans="1:7" s="172" customFormat="1" ht="30">
      <c r="A6" s="168" t="s">
        <v>681</v>
      </c>
      <c r="B6" s="168" t="s">
        <v>682</v>
      </c>
      <c r="C6" s="169" t="s">
        <v>683</v>
      </c>
      <c r="D6" s="170" t="s">
        <v>35</v>
      </c>
      <c r="E6" s="169" t="s">
        <v>684</v>
      </c>
      <c r="F6" s="269" t="s">
        <v>1345</v>
      </c>
      <c r="G6" s="269" t="s">
        <v>685</v>
      </c>
    </row>
    <row r="7" spans="1:7" ht="16.5">
      <c r="A7" s="173"/>
      <c r="B7" s="174"/>
      <c r="C7" s="277"/>
      <c r="D7" s="174"/>
      <c r="E7" s="173"/>
      <c r="F7" s="326"/>
      <c r="G7" s="326"/>
    </row>
    <row r="8" spans="1:7">
      <c r="A8" s="164"/>
      <c r="C8" s="189"/>
      <c r="F8" s="190"/>
    </row>
    <row r="9" spans="1:7" ht="16.5" thickBot="1">
      <c r="D9" s="469" t="s">
        <v>1256</v>
      </c>
      <c r="E9" s="469"/>
      <c r="F9" s="175">
        <f>+SUBTOTAL(9,F7:F7)</f>
        <v>0</v>
      </c>
      <c r="G9" s="175">
        <f>+SUBTOTAL(9,G7:G7)</f>
        <v>0</v>
      </c>
    </row>
    <row r="10" spans="1:7" ht="15.75" thickTop="1"/>
    <row r="11" spans="1:7" ht="7.5" customHeight="1"/>
  </sheetData>
  <autoFilter ref="A6:F6" xr:uid="{00000000-0009-0000-0000-00000A000000}"/>
  <mergeCells count="1">
    <mergeCell ref="D9:E9"/>
  </mergeCells>
  <pageMargins left="0.7" right="0.7" top="0.75" bottom="0.75" header="0.3" footer="0.3"/>
  <pageSetup scale="72"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2C68-2BDD-4FCD-ACAE-1897A4977DA0}">
  <sheetPr codeName="Hoja17">
    <tabColor theme="8" tint="-0.249977111117893"/>
  </sheetPr>
  <dimension ref="A1:J96"/>
  <sheetViews>
    <sheetView showGridLines="0" view="pageBreakPreview" zoomScaleNormal="100" zoomScaleSheetLayoutView="100" workbookViewId="0">
      <pane ySplit="6" topLeftCell="A7" activePane="bottomLeft" state="frozen"/>
      <selection activeCell="H15" sqref="H15"/>
      <selection pane="bottomLeft"/>
    </sheetView>
  </sheetViews>
  <sheetFormatPr baseColWidth="10" defaultColWidth="11.42578125" defaultRowHeight="12.75"/>
  <cols>
    <col min="1" max="1" width="7.140625" style="66" customWidth="1"/>
    <col min="2" max="2" width="15.5703125" style="104" customWidth="1"/>
    <col min="3" max="3" width="12.28515625" style="66" bestFit="1" customWidth="1"/>
    <col min="4" max="4" width="14" style="66" customWidth="1"/>
    <col min="5" max="5" width="12.140625" style="66" customWidth="1"/>
    <col min="6" max="6" width="9.42578125" style="66" customWidth="1"/>
    <col min="7" max="7" width="50.28515625" style="72" customWidth="1"/>
    <col min="8" max="9" width="16.85546875" style="109" customWidth="1"/>
    <col min="10" max="10" width="13.85546875" style="66" customWidth="1"/>
    <col min="11" max="16384" width="11.42578125" style="64"/>
  </cols>
  <sheetData>
    <row r="1" spans="1:10">
      <c r="A1" s="115" t="s">
        <v>31</v>
      </c>
      <c r="B1" s="115"/>
      <c r="C1" s="115"/>
      <c r="D1" s="115"/>
      <c r="E1" s="115"/>
      <c r="F1" s="115"/>
      <c r="G1" s="115"/>
      <c r="H1" s="112"/>
      <c r="I1" s="112"/>
      <c r="J1" s="73"/>
    </row>
    <row r="2" spans="1:10" ht="15.75">
      <c r="A2" s="115" t="s">
        <v>1397</v>
      </c>
      <c r="B2" s="115"/>
      <c r="C2" s="115"/>
      <c r="D2" s="115"/>
      <c r="E2" s="115"/>
      <c r="F2" s="115"/>
      <c r="G2" s="115"/>
      <c r="H2" s="112"/>
      <c r="I2" s="112"/>
      <c r="J2" s="73"/>
    </row>
    <row r="3" spans="1:10">
      <c r="A3" s="115" t="str">
        <f>+'CUT MN'!A3</f>
        <v>CORRESPONDIENTE AL PERIODO DE ENERO A FEBRERO DE 2025</v>
      </c>
      <c r="B3" s="115"/>
      <c r="C3" s="115"/>
      <c r="D3" s="115"/>
      <c r="E3" s="115"/>
      <c r="F3" s="115"/>
      <c r="G3" s="115"/>
      <c r="H3" s="112"/>
      <c r="I3" s="112"/>
      <c r="J3" s="73"/>
    </row>
    <row r="4" spans="1:10">
      <c r="A4" s="65" t="str">
        <f>+'CUT MN'!A4</f>
        <v>ACTUALIZADO AL : 10 de marzo de 2025 Hrs. 14:00</v>
      </c>
      <c r="B4" s="62"/>
      <c r="C4" s="62"/>
      <c r="D4" s="75"/>
      <c r="E4" s="62"/>
      <c r="F4" s="62"/>
      <c r="G4" s="70"/>
      <c r="H4" s="112"/>
      <c r="I4" s="112"/>
      <c r="J4" s="73"/>
    </row>
    <row r="5" spans="1:10">
      <c r="A5" s="65"/>
      <c r="B5" s="62"/>
      <c r="C5" s="62"/>
      <c r="D5" s="75"/>
      <c r="E5" s="62"/>
      <c r="F5" s="62"/>
      <c r="G5" s="70"/>
      <c r="H5" s="112"/>
      <c r="I5" s="112"/>
      <c r="J5" s="73"/>
    </row>
    <row r="6" spans="1:10" ht="31.5" customHeight="1">
      <c r="A6" s="266" t="s">
        <v>653</v>
      </c>
      <c r="B6" s="264" t="s">
        <v>660</v>
      </c>
      <c r="C6" s="264" t="s">
        <v>650</v>
      </c>
      <c r="D6" s="264" t="s">
        <v>648</v>
      </c>
      <c r="E6" s="264" t="s">
        <v>649</v>
      </c>
      <c r="F6" s="264" t="s">
        <v>651</v>
      </c>
      <c r="G6" s="264" t="s">
        <v>652</v>
      </c>
      <c r="H6" s="265" t="s">
        <v>1287</v>
      </c>
      <c r="I6" s="264" t="s">
        <v>1288</v>
      </c>
      <c r="J6" s="264" t="s">
        <v>662</v>
      </c>
    </row>
    <row r="7" spans="1:10" ht="89.25">
      <c r="A7" s="191">
        <v>513</v>
      </c>
      <c r="B7" s="212" t="s">
        <v>160</v>
      </c>
      <c r="C7" s="213">
        <v>45660</v>
      </c>
      <c r="D7" s="191" t="s">
        <v>1661</v>
      </c>
      <c r="E7" s="191" t="s">
        <v>14</v>
      </c>
      <c r="F7" s="191">
        <v>22337</v>
      </c>
      <c r="G7" s="197" t="s">
        <v>2251</v>
      </c>
      <c r="H7" s="290">
        <v>68411.199999999997</v>
      </c>
      <c r="I7" s="290">
        <v>0</v>
      </c>
      <c r="J7" s="291" t="s">
        <v>1479</v>
      </c>
    </row>
    <row r="8" spans="1:10" ht="76.5">
      <c r="A8" s="191">
        <v>513</v>
      </c>
      <c r="B8" s="212" t="s">
        <v>160</v>
      </c>
      <c r="C8" s="213">
        <v>45660</v>
      </c>
      <c r="D8" s="191" t="s">
        <v>1662</v>
      </c>
      <c r="E8" s="191" t="s">
        <v>14</v>
      </c>
      <c r="F8" s="191">
        <v>22341</v>
      </c>
      <c r="G8" s="197" t="s">
        <v>2252</v>
      </c>
      <c r="H8" s="290">
        <v>363.36</v>
      </c>
      <c r="I8" s="290">
        <v>0</v>
      </c>
      <c r="J8" s="291" t="s">
        <v>1479</v>
      </c>
    </row>
    <row r="9" spans="1:10" ht="89.25">
      <c r="A9" s="191">
        <v>513</v>
      </c>
      <c r="B9" s="212" t="s">
        <v>160</v>
      </c>
      <c r="C9" s="213">
        <v>45660</v>
      </c>
      <c r="D9" s="191" t="s">
        <v>1663</v>
      </c>
      <c r="E9" s="191" t="s">
        <v>14</v>
      </c>
      <c r="F9" s="191">
        <v>22335</v>
      </c>
      <c r="G9" s="197" t="s">
        <v>2253</v>
      </c>
      <c r="H9" s="290">
        <v>68960</v>
      </c>
      <c r="I9" s="290">
        <v>0</v>
      </c>
      <c r="J9" s="291" t="s">
        <v>1479</v>
      </c>
    </row>
    <row r="10" spans="1:10" ht="76.5">
      <c r="A10" s="191">
        <v>513</v>
      </c>
      <c r="B10" s="212" t="s">
        <v>160</v>
      </c>
      <c r="C10" s="213">
        <v>45660</v>
      </c>
      <c r="D10" s="191" t="s">
        <v>1664</v>
      </c>
      <c r="E10" s="191" t="s">
        <v>14</v>
      </c>
      <c r="F10" s="191">
        <v>22344</v>
      </c>
      <c r="G10" s="197" t="s">
        <v>2254</v>
      </c>
      <c r="H10" s="290">
        <v>661.63</v>
      </c>
      <c r="I10" s="290">
        <v>0</v>
      </c>
      <c r="J10" s="291" t="s">
        <v>1479</v>
      </c>
    </row>
    <row r="11" spans="1:10" ht="76.5">
      <c r="A11" s="191">
        <v>513</v>
      </c>
      <c r="B11" s="212" t="s">
        <v>160</v>
      </c>
      <c r="C11" s="213">
        <v>45660</v>
      </c>
      <c r="D11" s="191" t="s">
        <v>1665</v>
      </c>
      <c r="E11" s="191" t="s">
        <v>14</v>
      </c>
      <c r="F11" s="191">
        <v>22343</v>
      </c>
      <c r="G11" s="197" t="s">
        <v>2255</v>
      </c>
      <c r="H11" s="290">
        <v>361.58</v>
      </c>
      <c r="I11" s="290">
        <v>0</v>
      </c>
      <c r="J11" s="291" t="s">
        <v>1479</v>
      </c>
    </row>
    <row r="12" spans="1:10" ht="76.5">
      <c r="A12" s="191">
        <v>513</v>
      </c>
      <c r="B12" s="212" t="s">
        <v>160</v>
      </c>
      <c r="C12" s="213">
        <v>45660</v>
      </c>
      <c r="D12" s="191" t="s">
        <v>1666</v>
      </c>
      <c r="E12" s="191" t="s">
        <v>14</v>
      </c>
      <c r="F12" s="191">
        <v>22339</v>
      </c>
      <c r="G12" s="197" t="s">
        <v>2256</v>
      </c>
      <c r="H12" s="290">
        <v>584.12</v>
      </c>
      <c r="I12" s="290">
        <v>0</v>
      </c>
      <c r="J12" s="291" t="s">
        <v>1479</v>
      </c>
    </row>
    <row r="13" spans="1:10" ht="76.5">
      <c r="A13" s="191">
        <v>513</v>
      </c>
      <c r="B13" s="212" t="s">
        <v>160</v>
      </c>
      <c r="C13" s="213">
        <v>45660</v>
      </c>
      <c r="D13" s="191" t="s">
        <v>1667</v>
      </c>
      <c r="E13" s="191" t="s">
        <v>14</v>
      </c>
      <c r="F13" s="191">
        <v>22340</v>
      </c>
      <c r="G13" s="197" t="s">
        <v>2257</v>
      </c>
      <c r="H13" s="290">
        <v>370.36</v>
      </c>
      <c r="I13" s="290">
        <v>0</v>
      </c>
      <c r="J13" s="291" t="s">
        <v>1479</v>
      </c>
    </row>
    <row r="14" spans="1:10" ht="76.5">
      <c r="A14" s="191">
        <v>513</v>
      </c>
      <c r="B14" s="212" t="s">
        <v>160</v>
      </c>
      <c r="C14" s="213">
        <v>45660</v>
      </c>
      <c r="D14" s="191" t="s">
        <v>1668</v>
      </c>
      <c r="E14" s="191" t="s">
        <v>14</v>
      </c>
      <c r="F14" s="191">
        <v>22342</v>
      </c>
      <c r="G14" s="197" t="s">
        <v>2258</v>
      </c>
      <c r="H14" s="290">
        <v>367.75</v>
      </c>
      <c r="I14" s="290">
        <v>0</v>
      </c>
      <c r="J14" s="291" t="s">
        <v>1479</v>
      </c>
    </row>
    <row r="15" spans="1:10" ht="76.5">
      <c r="A15" s="191">
        <v>578</v>
      </c>
      <c r="B15" s="212" t="s">
        <v>168</v>
      </c>
      <c r="C15" s="213">
        <v>45660</v>
      </c>
      <c r="D15" s="191" t="s">
        <v>1669</v>
      </c>
      <c r="E15" s="191" t="s">
        <v>14</v>
      </c>
      <c r="F15" s="191">
        <v>22347</v>
      </c>
      <c r="G15" s="197" t="s">
        <v>2259</v>
      </c>
      <c r="H15" s="290">
        <v>2349.4</v>
      </c>
      <c r="I15" s="290">
        <v>0</v>
      </c>
      <c r="J15" s="291" t="s">
        <v>1479</v>
      </c>
    </row>
    <row r="16" spans="1:10" ht="76.5">
      <c r="A16" s="191">
        <v>578</v>
      </c>
      <c r="B16" s="212" t="s">
        <v>168</v>
      </c>
      <c r="C16" s="213">
        <v>45660</v>
      </c>
      <c r="D16" s="191" t="s">
        <v>1670</v>
      </c>
      <c r="E16" s="191" t="s">
        <v>14</v>
      </c>
      <c r="F16" s="191">
        <v>22348</v>
      </c>
      <c r="G16" s="197" t="s">
        <v>2260</v>
      </c>
      <c r="H16" s="290">
        <v>4075.1</v>
      </c>
      <c r="I16" s="290">
        <v>0</v>
      </c>
      <c r="J16" s="291" t="s">
        <v>1479</v>
      </c>
    </row>
    <row r="17" spans="1:10" ht="76.5">
      <c r="A17" s="191">
        <v>578</v>
      </c>
      <c r="B17" s="212" t="s">
        <v>168</v>
      </c>
      <c r="C17" s="213">
        <v>45660</v>
      </c>
      <c r="D17" s="191" t="s">
        <v>1671</v>
      </c>
      <c r="E17" s="191" t="s">
        <v>14</v>
      </c>
      <c r="F17" s="191">
        <v>22349</v>
      </c>
      <c r="G17" s="197" t="s">
        <v>2261</v>
      </c>
      <c r="H17" s="290">
        <v>3931.04</v>
      </c>
      <c r="I17" s="290">
        <v>0</v>
      </c>
      <c r="J17" s="291" t="s">
        <v>1479</v>
      </c>
    </row>
    <row r="18" spans="1:10" ht="76.5">
      <c r="A18" s="191">
        <v>578</v>
      </c>
      <c r="B18" s="212" t="s">
        <v>168</v>
      </c>
      <c r="C18" s="213">
        <v>45660</v>
      </c>
      <c r="D18" s="191" t="s">
        <v>1672</v>
      </c>
      <c r="E18" s="191" t="s">
        <v>14</v>
      </c>
      <c r="F18" s="191">
        <v>22350</v>
      </c>
      <c r="G18" s="197" t="s">
        <v>2262</v>
      </c>
      <c r="H18" s="290">
        <v>4102.88</v>
      </c>
      <c r="I18" s="290">
        <v>0</v>
      </c>
      <c r="J18" s="291" t="s">
        <v>1479</v>
      </c>
    </row>
    <row r="19" spans="1:10" ht="63.75">
      <c r="A19" s="191">
        <v>578</v>
      </c>
      <c r="B19" s="212" t="s">
        <v>168</v>
      </c>
      <c r="C19" s="213">
        <v>45660</v>
      </c>
      <c r="D19" s="191" t="s">
        <v>1673</v>
      </c>
      <c r="E19" s="191" t="s">
        <v>14</v>
      </c>
      <c r="F19" s="191">
        <v>22336</v>
      </c>
      <c r="G19" s="197" t="s">
        <v>2263</v>
      </c>
      <c r="H19" s="290">
        <v>5435.65</v>
      </c>
      <c r="I19" s="290">
        <v>0</v>
      </c>
      <c r="J19" s="291" t="s">
        <v>1479</v>
      </c>
    </row>
    <row r="20" spans="1:10" ht="63.75">
      <c r="A20" s="191">
        <v>578</v>
      </c>
      <c r="B20" s="212" t="s">
        <v>168</v>
      </c>
      <c r="C20" s="213">
        <v>45660</v>
      </c>
      <c r="D20" s="191" t="s">
        <v>1674</v>
      </c>
      <c r="E20" s="191" t="s">
        <v>14</v>
      </c>
      <c r="F20" s="191">
        <v>22351</v>
      </c>
      <c r="G20" s="197" t="s">
        <v>2264</v>
      </c>
      <c r="H20" s="290">
        <v>2829.6</v>
      </c>
      <c r="I20" s="290">
        <v>0</v>
      </c>
      <c r="J20" s="291" t="s">
        <v>1479</v>
      </c>
    </row>
    <row r="21" spans="1:10" ht="76.5">
      <c r="A21" s="191">
        <v>578</v>
      </c>
      <c r="B21" s="212" t="s">
        <v>168</v>
      </c>
      <c r="C21" s="213">
        <v>45660</v>
      </c>
      <c r="D21" s="191" t="s">
        <v>1675</v>
      </c>
      <c r="E21" s="191" t="s">
        <v>14</v>
      </c>
      <c r="F21" s="191">
        <v>22354</v>
      </c>
      <c r="G21" s="197" t="s">
        <v>2265</v>
      </c>
      <c r="H21" s="290">
        <v>4513.46</v>
      </c>
      <c r="I21" s="290">
        <v>0</v>
      </c>
      <c r="J21" s="291" t="s">
        <v>1479</v>
      </c>
    </row>
    <row r="22" spans="1:10" ht="76.5">
      <c r="A22" s="191">
        <v>578</v>
      </c>
      <c r="B22" s="212" t="s">
        <v>168</v>
      </c>
      <c r="C22" s="213">
        <v>45660</v>
      </c>
      <c r="D22" s="191" t="s">
        <v>1676</v>
      </c>
      <c r="E22" s="191" t="s">
        <v>14</v>
      </c>
      <c r="F22" s="191">
        <v>22357</v>
      </c>
      <c r="G22" s="197" t="s">
        <v>2266</v>
      </c>
      <c r="H22" s="290">
        <v>1516.25</v>
      </c>
      <c r="I22" s="290">
        <v>0</v>
      </c>
      <c r="J22" s="291" t="s">
        <v>1479</v>
      </c>
    </row>
    <row r="23" spans="1:10" ht="89.25">
      <c r="A23" s="191">
        <v>578</v>
      </c>
      <c r="B23" s="212" t="s">
        <v>168</v>
      </c>
      <c r="C23" s="213">
        <v>45660</v>
      </c>
      <c r="D23" s="191" t="s">
        <v>1677</v>
      </c>
      <c r="E23" s="191" t="s">
        <v>14</v>
      </c>
      <c r="F23" s="191">
        <v>22356</v>
      </c>
      <c r="G23" s="197" t="s">
        <v>2267</v>
      </c>
      <c r="H23" s="290">
        <v>2735.62</v>
      </c>
      <c r="I23" s="290">
        <v>0</v>
      </c>
      <c r="J23" s="291" t="s">
        <v>1479</v>
      </c>
    </row>
    <row r="24" spans="1:10" ht="63.75">
      <c r="A24" s="191">
        <v>578</v>
      </c>
      <c r="B24" s="212" t="s">
        <v>168</v>
      </c>
      <c r="C24" s="213">
        <v>45660</v>
      </c>
      <c r="D24" s="191" t="s">
        <v>1678</v>
      </c>
      <c r="E24" s="191" t="s">
        <v>14</v>
      </c>
      <c r="F24" s="191">
        <v>22355</v>
      </c>
      <c r="G24" s="197" t="s">
        <v>2268</v>
      </c>
      <c r="H24" s="290">
        <v>1887.38</v>
      </c>
      <c r="I24" s="290">
        <v>0</v>
      </c>
      <c r="J24" s="291" t="s">
        <v>1479</v>
      </c>
    </row>
    <row r="25" spans="1:10" ht="63.75">
      <c r="A25" s="191">
        <v>578</v>
      </c>
      <c r="B25" s="212" t="s">
        <v>168</v>
      </c>
      <c r="C25" s="213">
        <v>45660</v>
      </c>
      <c r="D25" s="191" t="s">
        <v>1680</v>
      </c>
      <c r="E25" s="191" t="s">
        <v>14</v>
      </c>
      <c r="F25" s="191">
        <v>22353</v>
      </c>
      <c r="G25" s="197" t="s">
        <v>2270</v>
      </c>
      <c r="H25" s="290">
        <v>1663.4</v>
      </c>
      <c r="I25" s="290">
        <v>0</v>
      </c>
      <c r="J25" s="291" t="s">
        <v>1479</v>
      </c>
    </row>
    <row r="26" spans="1:10" ht="63.75">
      <c r="A26" s="191">
        <v>578</v>
      </c>
      <c r="B26" s="212" t="s">
        <v>168</v>
      </c>
      <c r="C26" s="213">
        <v>45660</v>
      </c>
      <c r="D26" s="191" t="s">
        <v>1681</v>
      </c>
      <c r="E26" s="191" t="s">
        <v>14</v>
      </c>
      <c r="F26" s="191">
        <v>22352</v>
      </c>
      <c r="G26" s="197" t="s">
        <v>2271</v>
      </c>
      <c r="H26" s="290">
        <v>2280.8000000000002</v>
      </c>
      <c r="I26" s="290">
        <v>0</v>
      </c>
      <c r="J26" s="291" t="s">
        <v>1479</v>
      </c>
    </row>
    <row r="27" spans="1:10" ht="76.5">
      <c r="A27" s="191">
        <v>513</v>
      </c>
      <c r="B27" s="212" t="s">
        <v>160</v>
      </c>
      <c r="C27" s="213">
        <v>45663</v>
      </c>
      <c r="D27" s="191" t="s">
        <v>1698</v>
      </c>
      <c r="E27" s="191" t="s">
        <v>14</v>
      </c>
      <c r="F27" s="191">
        <v>22367</v>
      </c>
      <c r="G27" s="197" t="s">
        <v>2287</v>
      </c>
      <c r="H27" s="290">
        <v>666.5</v>
      </c>
      <c r="I27" s="290">
        <v>0</v>
      </c>
      <c r="J27" s="291" t="s">
        <v>1479</v>
      </c>
    </row>
    <row r="28" spans="1:10" ht="89.25">
      <c r="A28" s="191">
        <v>513</v>
      </c>
      <c r="B28" s="212" t="s">
        <v>160</v>
      </c>
      <c r="C28" s="213">
        <v>45663</v>
      </c>
      <c r="D28" s="191" t="s">
        <v>1699</v>
      </c>
      <c r="E28" s="191" t="s">
        <v>14</v>
      </c>
      <c r="F28" s="191">
        <v>22366</v>
      </c>
      <c r="G28" s="197" t="s">
        <v>2288</v>
      </c>
      <c r="H28" s="290">
        <v>27800</v>
      </c>
      <c r="I28" s="290">
        <v>0</v>
      </c>
      <c r="J28" s="291" t="s">
        <v>1479</v>
      </c>
    </row>
    <row r="29" spans="1:10" ht="89.25">
      <c r="A29" s="191">
        <v>513</v>
      </c>
      <c r="B29" s="212" t="s">
        <v>160</v>
      </c>
      <c r="C29" s="213">
        <v>45663</v>
      </c>
      <c r="D29" s="191" t="s">
        <v>1700</v>
      </c>
      <c r="E29" s="191" t="s">
        <v>14</v>
      </c>
      <c r="F29" s="191">
        <v>22365</v>
      </c>
      <c r="G29" s="197" t="s">
        <v>2289</v>
      </c>
      <c r="H29" s="290">
        <v>14080</v>
      </c>
      <c r="I29" s="290">
        <v>0</v>
      </c>
      <c r="J29" s="291" t="s">
        <v>1479</v>
      </c>
    </row>
    <row r="30" spans="1:10" ht="89.25">
      <c r="A30" s="191">
        <v>513</v>
      </c>
      <c r="B30" s="212" t="s">
        <v>160</v>
      </c>
      <c r="C30" s="213">
        <v>45663</v>
      </c>
      <c r="D30" s="191" t="s">
        <v>1701</v>
      </c>
      <c r="E30" s="191" t="s">
        <v>14</v>
      </c>
      <c r="F30" s="191">
        <v>22364</v>
      </c>
      <c r="G30" s="197" t="s">
        <v>2290</v>
      </c>
      <c r="H30" s="290">
        <v>68960</v>
      </c>
      <c r="I30" s="290">
        <v>0</v>
      </c>
      <c r="J30" s="291" t="s">
        <v>1479</v>
      </c>
    </row>
    <row r="31" spans="1:10" ht="89.25">
      <c r="A31" s="191">
        <v>513</v>
      </c>
      <c r="B31" s="212" t="s">
        <v>160</v>
      </c>
      <c r="C31" s="213">
        <v>45663</v>
      </c>
      <c r="D31" s="191" t="s">
        <v>1702</v>
      </c>
      <c r="E31" s="191" t="s">
        <v>14</v>
      </c>
      <c r="F31" s="191">
        <v>22363</v>
      </c>
      <c r="G31" s="197" t="s">
        <v>2291</v>
      </c>
      <c r="H31" s="290">
        <v>27800</v>
      </c>
      <c r="I31" s="290">
        <v>0</v>
      </c>
      <c r="J31" s="291" t="s">
        <v>1479</v>
      </c>
    </row>
    <row r="32" spans="1:10" ht="89.25">
      <c r="A32" s="191">
        <v>513</v>
      </c>
      <c r="B32" s="212" t="s">
        <v>160</v>
      </c>
      <c r="C32" s="213">
        <v>45663</v>
      </c>
      <c r="D32" s="191" t="s">
        <v>1703</v>
      </c>
      <c r="E32" s="191" t="s">
        <v>14</v>
      </c>
      <c r="F32" s="191">
        <v>22362</v>
      </c>
      <c r="G32" s="197" t="s">
        <v>2292</v>
      </c>
      <c r="H32" s="290">
        <v>27800</v>
      </c>
      <c r="I32" s="290">
        <v>0</v>
      </c>
      <c r="J32" s="291" t="s">
        <v>1479</v>
      </c>
    </row>
    <row r="33" spans="1:10" ht="76.5">
      <c r="A33" s="191">
        <v>513</v>
      </c>
      <c r="B33" s="212" t="s">
        <v>160</v>
      </c>
      <c r="C33" s="213">
        <v>45663</v>
      </c>
      <c r="D33" s="191" t="s">
        <v>1704</v>
      </c>
      <c r="E33" s="191" t="s">
        <v>14</v>
      </c>
      <c r="F33" s="191">
        <v>22358</v>
      </c>
      <c r="G33" s="197" t="s">
        <v>2293</v>
      </c>
      <c r="H33" s="290">
        <v>14080</v>
      </c>
      <c r="I33" s="290">
        <v>0</v>
      </c>
      <c r="J33" s="291" t="s">
        <v>1479</v>
      </c>
    </row>
    <row r="34" spans="1:10" ht="76.5">
      <c r="A34" s="191">
        <v>513</v>
      </c>
      <c r="B34" s="212" t="s">
        <v>160</v>
      </c>
      <c r="C34" s="213">
        <v>45663</v>
      </c>
      <c r="D34" s="191" t="s">
        <v>1705</v>
      </c>
      <c r="E34" s="191" t="s">
        <v>14</v>
      </c>
      <c r="F34" s="191">
        <v>22359</v>
      </c>
      <c r="G34" s="197" t="s">
        <v>2294</v>
      </c>
      <c r="H34" s="290">
        <v>27800</v>
      </c>
      <c r="I34" s="290">
        <v>0</v>
      </c>
      <c r="J34" s="291" t="s">
        <v>1479</v>
      </c>
    </row>
    <row r="35" spans="1:10" ht="76.5">
      <c r="A35" s="191">
        <v>513</v>
      </c>
      <c r="B35" s="212" t="s">
        <v>160</v>
      </c>
      <c r="C35" s="213">
        <v>45663</v>
      </c>
      <c r="D35" s="191" t="s">
        <v>1706</v>
      </c>
      <c r="E35" s="191" t="s">
        <v>14</v>
      </c>
      <c r="F35" s="191">
        <v>22360</v>
      </c>
      <c r="G35" s="197" t="s">
        <v>2295</v>
      </c>
      <c r="H35" s="290">
        <v>68960</v>
      </c>
      <c r="I35" s="290">
        <v>0</v>
      </c>
      <c r="J35" s="291" t="s">
        <v>1479</v>
      </c>
    </row>
    <row r="36" spans="1:10" ht="89.25">
      <c r="A36" s="191">
        <v>513</v>
      </c>
      <c r="B36" s="212" t="s">
        <v>160</v>
      </c>
      <c r="C36" s="213">
        <v>45663</v>
      </c>
      <c r="D36" s="191" t="s">
        <v>1707</v>
      </c>
      <c r="E36" s="191" t="s">
        <v>14</v>
      </c>
      <c r="F36" s="191">
        <v>22361</v>
      </c>
      <c r="G36" s="197" t="s">
        <v>2296</v>
      </c>
      <c r="H36" s="290">
        <v>14080</v>
      </c>
      <c r="I36" s="290">
        <v>0</v>
      </c>
      <c r="J36" s="291" t="s">
        <v>1479</v>
      </c>
    </row>
    <row r="37" spans="1:10" ht="89.25">
      <c r="A37" s="191">
        <v>513</v>
      </c>
      <c r="B37" s="212" t="s">
        <v>160</v>
      </c>
      <c r="C37" s="213">
        <v>45663</v>
      </c>
      <c r="D37" s="191" t="s">
        <v>1709</v>
      </c>
      <c r="E37" s="191" t="s">
        <v>14</v>
      </c>
      <c r="F37" s="191">
        <v>22370</v>
      </c>
      <c r="G37" s="197" t="s">
        <v>2298</v>
      </c>
      <c r="H37" s="290">
        <v>1123.5899999999999</v>
      </c>
      <c r="I37" s="290">
        <v>0</v>
      </c>
      <c r="J37" s="291" t="s">
        <v>1479</v>
      </c>
    </row>
    <row r="38" spans="1:10" ht="76.5">
      <c r="A38" s="191">
        <v>513</v>
      </c>
      <c r="B38" s="212" t="s">
        <v>160</v>
      </c>
      <c r="C38" s="213">
        <v>45663</v>
      </c>
      <c r="D38" s="191" t="s">
        <v>1710</v>
      </c>
      <c r="E38" s="191" t="s">
        <v>14</v>
      </c>
      <c r="F38" s="191">
        <v>22371</v>
      </c>
      <c r="G38" s="197" t="s">
        <v>2299</v>
      </c>
      <c r="H38" s="290">
        <v>668.84</v>
      </c>
      <c r="I38" s="290">
        <v>0</v>
      </c>
      <c r="J38" s="291" t="s">
        <v>1479</v>
      </c>
    </row>
    <row r="39" spans="1:10" ht="76.5">
      <c r="A39" s="191">
        <v>513</v>
      </c>
      <c r="B39" s="212" t="s">
        <v>160</v>
      </c>
      <c r="C39" s="213">
        <v>45663</v>
      </c>
      <c r="D39" s="191" t="s">
        <v>1711</v>
      </c>
      <c r="E39" s="191" t="s">
        <v>14</v>
      </c>
      <c r="F39" s="191">
        <v>22372</v>
      </c>
      <c r="G39" s="197" t="s">
        <v>2300</v>
      </c>
      <c r="H39" s="290">
        <v>457.69</v>
      </c>
      <c r="I39" s="290">
        <v>0</v>
      </c>
      <c r="J39" s="291" t="s">
        <v>1479</v>
      </c>
    </row>
    <row r="40" spans="1:10" ht="76.5">
      <c r="A40" s="191">
        <v>513</v>
      </c>
      <c r="B40" s="212" t="s">
        <v>160</v>
      </c>
      <c r="C40" s="213">
        <v>45663</v>
      </c>
      <c r="D40" s="191" t="s">
        <v>1712</v>
      </c>
      <c r="E40" s="191" t="s">
        <v>14</v>
      </c>
      <c r="F40" s="191">
        <v>22373</v>
      </c>
      <c r="G40" s="197" t="s">
        <v>2301</v>
      </c>
      <c r="H40" s="290">
        <v>450.35</v>
      </c>
      <c r="I40" s="290">
        <v>0</v>
      </c>
      <c r="J40" s="291" t="s">
        <v>1479</v>
      </c>
    </row>
    <row r="41" spans="1:10" ht="76.5">
      <c r="A41" s="191">
        <v>513</v>
      </c>
      <c r="B41" s="212" t="s">
        <v>160</v>
      </c>
      <c r="C41" s="213">
        <v>45663</v>
      </c>
      <c r="D41" s="191" t="s">
        <v>1713</v>
      </c>
      <c r="E41" s="191" t="s">
        <v>14</v>
      </c>
      <c r="F41" s="191">
        <v>22374</v>
      </c>
      <c r="G41" s="197" t="s">
        <v>2302</v>
      </c>
      <c r="H41" s="290">
        <v>532.73</v>
      </c>
      <c r="I41" s="290">
        <v>0</v>
      </c>
      <c r="J41" s="291" t="s">
        <v>1479</v>
      </c>
    </row>
    <row r="42" spans="1:10" ht="76.5">
      <c r="A42" s="191">
        <v>513</v>
      </c>
      <c r="B42" s="212" t="s">
        <v>160</v>
      </c>
      <c r="C42" s="213">
        <v>45663</v>
      </c>
      <c r="D42" s="191" t="s">
        <v>1714</v>
      </c>
      <c r="E42" s="191" t="s">
        <v>14</v>
      </c>
      <c r="F42" s="191">
        <v>22375</v>
      </c>
      <c r="G42" s="197" t="s">
        <v>2303</v>
      </c>
      <c r="H42" s="290">
        <v>27800</v>
      </c>
      <c r="I42" s="290">
        <v>0</v>
      </c>
      <c r="J42" s="291" t="s">
        <v>1479</v>
      </c>
    </row>
    <row r="43" spans="1:10" ht="76.5">
      <c r="A43" s="191">
        <v>513</v>
      </c>
      <c r="B43" s="212" t="s">
        <v>160</v>
      </c>
      <c r="C43" s="213">
        <v>45663</v>
      </c>
      <c r="D43" s="191" t="s">
        <v>1715</v>
      </c>
      <c r="E43" s="191" t="s">
        <v>14</v>
      </c>
      <c r="F43" s="191">
        <v>22376</v>
      </c>
      <c r="G43" s="197" t="s">
        <v>2304</v>
      </c>
      <c r="H43" s="290">
        <v>379.55</v>
      </c>
      <c r="I43" s="290">
        <v>0</v>
      </c>
      <c r="J43" s="291" t="s">
        <v>1479</v>
      </c>
    </row>
    <row r="44" spans="1:10" ht="102">
      <c r="A44" s="191">
        <v>86</v>
      </c>
      <c r="B44" s="212" t="s">
        <v>50</v>
      </c>
      <c r="C44" s="213">
        <v>45664</v>
      </c>
      <c r="D44" s="191" t="s">
        <v>1723</v>
      </c>
      <c r="E44" s="191" t="s">
        <v>14</v>
      </c>
      <c r="F44" s="191">
        <v>22384</v>
      </c>
      <c r="G44" s="197" t="s">
        <v>2312</v>
      </c>
      <c r="H44" s="290">
        <v>28743.94</v>
      </c>
      <c r="I44" s="290">
        <v>0</v>
      </c>
      <c r="J44" s="291" t="s">
        <v>1479</v>
      </c>
    </row>
    <row r="45" spans="1:10" ht="76.5">
      <c r="A45" s="191">
        <v>513</v>
      </c>
      <c r="B45" s="212" t="s">
        <v>160</v>
      </c>
      <c r="C45" s="213">
        <v>45664</v>
      </c>
      <c r="D45" s="191" t="s">
        <v>1726</v>
      </c>
      <c r="E45" s="191" t="s">
        <v>14</v>
      </c>
      <c r="F45" s="191">
        <v>22378</v>
      </c>
      <c r="G45" s="197" t="s">
        <v>2315</v>
      </c>
      <c r="H45" s="290">
        <v>366.52</v>
      </c>
      <c r="I45" s="290">
        <v>0</v>
      </c>
      <c r="J45" s="291" t="s">
        <v>1479</v>
      </c>
    </row>
    <row r="46" spans="1:10" ht="76.5">
      <c r="A46" s="191">
        <v>513</v>
      </c>
      <c r="B46" s="212" t="s">
        <v>160</v>
      </c>
      <c r="C46" s="213">
        <v>45664</v>
      </c>
      <c r="D46" s="191" t="s">
        <v>1727</v>
      </c>
      <c r="E46" s="191" t="s">
        <v>14</v>
      </c>
      <c r="F46" s="191">
        <v>22377</v>
      </c>
      <c r="G46" s="197" t="s">
        <v>2316</v>
      </c>
      <c r="H46" s="290">
        <v>363.91</v>
      </c>
      <c r="I46" s="290">
        <v>0</v>
      </c>
      <c r="J46" s="291" t="s">
        <v>1479</v>
      </c>
    </row>
    <row r="47" spans="1:10" ht="89.25">
      <c r="A47" s="191">
        <v>513</v>
      </c>
      <c r="B47" s="212" t="s">
        <v>160</v>
      </c>
      <c r="C47" s="213">
        <v>45664</v>
      </c>
      <c r="D47" s="191" t="s">
        <v>1728</v>
      </c>
      <c r="E47" s="191" t="s">
        <v>14</v>
      </c>
      <c r="F47" s="191">
        <v>22383</v>
      </c>
      <c r="G47" s="197" t="s">
        <v>2317</v>
      </c>
      <c r="H47" s="290">
        <v>1726.31</v>
      </c>
      <c r="I47" s="290">
        <v>0</v>
      </c>
      <c r="J47" s="291" t="s">
        <v>1479</v>
      </c>
    </row>
    <row r="48" spans="1:10" ht="89.25">
      <c r="A48" s="191">
        <v>513</v>
      </c>
      <c r="B48" s="212" t="s">
        <v>160</v>
      </c>
      <c r="C48" s="213">
        <v>45664</v>
      </c>
      <c r="D48" s="191" t="s">
        <v>1729</v>
      </c>
      <c r="E48" s="191" t="s">
        <v>14</v>
      </c>
      <c r="F48" s="191">
        <v>22382</v>
      </c>
      <c r="G48" s="197" t="s">
        <v>2318</v>
      </c>
      <c r="H48" s="290">
        <v>1537.79</v>
      </c>
      <c r="I48" s="290">
        <v>0</v>
      </c>
      <c r="J48" s="291" t="s">
        <v>1479</v>
      </c>
    </row>
    <row r="49" spans="1:10" ht="76.5">
      <c r="A49" s="191">
        <v>513</v>
      </c>
      <c r="B49" s="212" t="s">
        <v>160</v>
      </c>
      <c r="C49" s="213">
        <v>45664</v>
      </c>
      <c r="D49" s="191" t="s">
        <v>1730</v>
      </c>
      <c r="E49" s="191" t="s">
        <v>14</v>
      </c>
      <c r="F49" s="191">
        <v>22381</v>
      </c>
      <c r="G49" s="197" t="s">
        <v>2319</v>
      </c>
      <c r="H49" s="290">
        <v>1015.75</v>
      </c>
      <c r="I49" s="290">
        <v>0</v>
      </c>
      <c r="J49" s="291" t="s">
        <v>1479</v>
      </c>
    </row>
    <row r="50" spans="1:10" ht="89.25">
      <c r="A50" s="191">
        <v>513</v>
      </c>
      <c r="B50" s="212" t="s">
        <v>160</v>
      </c>
      <c r="C50" s="213">
        <v>45664</v>
      </c>
      <c r="D50" s="191" t="s">
        <v>1731</v>
      </c>
      <c r="E50" s="191" t="s">
        <v>14</v>
      </c>
      <c r="F50" s="191">
        <v>22380</v>
      </c>
      <c r="G50" s="197" t="s">
        <v>2320</v>
      </c>
      <c r="H50" s="290">
        <v>1461.78</v>
      </c>
      <c r="I50" s="290">
        <v>0</v>
      </c>
      <c r="J50" s="291" t="s">
        <v>1479</v>
      </c>
    </row>
    <row r="51" spans="1:10" ht="89.25">
      <c r="A51" s="191">
        <v>513</v>
      </c>
      <c r="B51" s="212" t="s">
        <v>160</v>
      </c>
      <c r="C51" s="213">
        <v>45664</v>
      </c>
      <c r="D51" s="191" t="s">
        <v>1732</v>
      </c>
      <c r="E51" s="191" t="s">
        <v>14</v>
      </c>
      <c r="F51" s="191">
        <v>22379</v>
      </c>
      <c r="G51" s="197" t="s">
        <v>2321</v>
      </c>
      <c r="H51" s="290">
        <v>1130.31</v>
      </c>
      <c r="I51" s="290">
        <v>0</v>
      </c>
      <c r="J51" s="291" t="s">
        <v>1479</v>
      </c>
    </row>
    <row r="52" spans="1:10" ht="89.25">
      <c r="A52" s="191">
        <v>513</v>
      </c>
      <c r="B52" s="212" t="s">
        <v>160</v>
      </c>
      <c r="C52" s="213">
        <v>45667</v>
      </c>
      <c r="D52" s="191" t="s">
        <v>1796</v>
      </c>
      <c r="E52" s="191" t="s">
        <v>14</v>
      </c>
      <c r="F52" s="191">
        <v>22385</v>
      </c>
      <c r="G52" s="197" t="s">
        <v>2382</v>
      </c>
      <c r="H52" s="290">
        <v>27800</v>
      </c>
      <c r="I52" s="290">
        <v>0</v>
      </c>
      <c r="J52" s="291" t="s">
        <v>1479</v>
      </c>
    </row>
    <row r="53" spans="1:10" ht="89.25">
      <c r="A53" s="191">
        <v>513</v>
      </c>
      <c r="B53" s="212" t="s">
        <v>160</v>
      </c>
      <c r="C53" s="213">
        <v>45667</v>
      </c>
      <c r="D53" s="191" t="s">
        <v>1797</v>
      </c>
      <c r="E53" s="191" t="s">
        <v>14</v>
      </c>
      <c r="F53" s="191">
        <v>22386</v>
      </c>
      <c r="G53" s="197" t="s">
        <v>2383</v>
      </c>
      <c r="H53" s="290">
        <v>68960</v>
      </c>
      <c r="I53" s="290">
        <v>0</v>
      </c>
      <c r="J53" s="291" t="s">
        <v>1479</v>
      </c>
    </row>
    <row r="54" spans="1:10" ht="63.75">
      <c r="A54" s="191">
        <v>578</v>
      </c>
      <c r="B54" s="212" t="s">
        <v>168</v>
      </c>
      <c r="C54" s="213">
        <v>45674</v>
      </c>
      <c r="D54" s="191" t="s">
        <v>1936</v>
      </c>
      <c r="E54" s="191" t="s">
        <v>14</v>
      </c>
      <c r="F54" s="191">
        <v>22450</v>
      </c>
      <c r="G54" s="197" t="s">
        <v>2517</v>
      </c>
      <c r="H54" s="290">
        <v>1046</v>
      </c>
      <c r="I54" s="290">
        <v>0</v>
      </c>
      <c r="J54" s="291" t="s">
        <v>1479</v>
      </c>
    </row>
    <row r="55" spans="1:10" ht="89.25">
      <c r="A55" s="191">
        <v>25</v>
      </c>
      <c r="B55" s="212" t="s">
        <v>42</v>
      </c>
      <c r="C55" s="213">
        <v>45678</v>
      </c>
      <c r="D55" s="191" t="s">
        <v>1986</v>
      </c>
      <c r="E55" s="191" t="s">
        <v>14</v>
      </c>
      <c r="F55" s="191">
        <v>22462</v>
      </c>
      <c r="G55" s="197" t="s">
        <v>2566</v>
      </c>
      <c r="H55" s="290">
        <v>882.32</v>
      </c>
      <c r="I55" s="290">
        <v>0</v>
      </c>
      <c r="J55" s="291" t="s">
        <v>1479</v>
      </c>
    </row>
    <row r="56" spans="1:10" ht="89.25">
      <c r="A56" s="191">
        <v>25</v>
      </c>
      <c r="B56" s="212" t="s">
        <v>42</v>
      </c>
      <c r="C56" s="213">
        <v>45678</v>
      </c>
      <c r="D56" s="191" t="s">
        <v>1987</v>
      </c>
      <c r="E56" s="191" t="s">
        <v>14</v>
      </c>
      <c r="F56" s="191">
        <v>22465</v>
      </c>
      <c r="G56" s="197" t="s">
        <v>2567</v>
      </c>
      <c r="H56" s="290">
        <v>557.29</v>
      </c>
      <c r="I56" s="290">
        <v>0</v>
      </c>
      <c r="J56" s="291" t="s">
        <v>1479</v>
      </c>
    </row>
    <row r="57" spans="1:10" ht="89.25">
      <c r="A57" s="191">
        <v>25</v>
      </c>
      <c r="B57" s="212" t="s">
        <v>42</v>
      </c>
      <c r="C57" s="213">
        <v>45678</v>
      </c>
      <c r="D57" s="191" t="s">
        <v>1988</v>
      </c>
      <c r="E57" s="191" t="s">
        <v>14</v>
      </c>
      <c r="F57" s="191">
        <v>22464</v>
      </c>
      <c r="G57" s="197" t="s">
        <v>2568</v>
      </c>
      <c r="H57" s="290">
        <v>599.54999999999995</v>
      </c>
      <c r="I57" s="290">
        <v>0</v>
      </c>
      <c r="J57" s="291" t="s">
        <v>1479</v>
      </c>
    </row>
    <row r="58" spans="1:10" ht="89.25">
      <c r="A58" s="191">
        <v>513</v>
      </c>
      <c r="B58" s="212" t="s">
        <v>160</v>
      </c>
      <c r="C58" s="213">
        <v>45678</v>
      </c>
      <c r="D58" s="191" t="s">
        <v>1989</v>
      </c>
      <c r="E58" s="191" t="s">
        <v>14</v>
      </c>
      <c r="F58" s="191">
        <v>22451</v>
      </c>
      <c r="G58" s="197" t="s">
        <v>2569</v>
      </c>
      <c r="H58" s="290">
        <v>7518.82</v>
      </c>
      <c r="I58" s="290">
        <v>0</v>
      </c>
      <c r="J58" s="291" t="s">
        <v>1479</v>
      </c>
    </row>
    <row r="59" spans="1:10" ht="89.25">
      <c r="A59" s="191">
        <v>513</v>
      </c>
      <c r="B59" s="212" t="s">
        <v>160</v>
      </c>
      <c r="C59" s="213">
        <v>45678</v>
      </c>
      <c r="D59" s="191" t="s">
        <v>1990</v>
      </c>
      <c r="E59" s="191" t="s">
        <v>14</v>
      </c>
      <c r="F59" s="191">
        <v>22461</v>
      </c>
      <c r="G59" s="197" t="s">
        <v>2570</v>
      </c>
      <c r="H59" s="290">
        <v>68960</v>
      </c>
      <c r="I59" s="290">
        <v>0</v>
      </c>
      <c r="J59" s="291" t="s">
        <v>1479</v>
      </c>
    </row>
    <row r="60" spans="1:10" ht="89.25">
      <c r="A60" s="191">
        <v>513</v>
      </c>
      <c r="B60" s="212" t="s">
        <v>160</v>
      </c>
      <c r="C60" s="213">
        <v>45678</v>
      </c>
      <c r="D60" s="191" t="s">
        <v>1991</v>
      </c>
      <c r="E60" s="191" t="s">
        <v>14</v>
      </c>
      <c r="F60" s="191">
        <v>22460</v>
      </c>
      <c r="G60" s="197" t="s">
        <v>2571</v>
      </c>
      <c r="H60" s="290">
        <v>27800</v>
      </c>
      <c r="I60" s="290">
        <v>0</v>
      </c>
      <c r="J60" s="291" t="s">
        <v>1479</v>
      </c>
    </row>
    <row r="61" spans="1:10" ht="89.25">
      <c r="A61" s="191">
        <v>513</v>
      </c>
      <c r="B61" s="212" t="s">
        <v>160</v>
      </c>
      <c r="C61" s="213">
        <v>45678</v>
      </c>
      <c r="D61" s="191" t="s">
        <v>1992</v>
      </c>
      <c r="E61" s="191" t="s">
        <v>14</v>
      </c>
      <c r="F61" s="191">
        <v>22458</v>
      </c>
      <c r="G61" s="197" t="s">
        <v>2572</v>
      </c>
      <c r="H61" s="290">
        <v>14080</v>
      </c>
      <c r="I61" s="290">
        <v>0</v>
      </c>
      <c r="J61" s="291" t="s">
        <v>1479</v>
      </c>
    </row>
    <row r="62" spans="1:10" ht="89.25">
      <c r="A62" s="191">
        <v>513</v>
      </c>
      <c r="B62" s="212" t="s">
        <v>160</v>
      </c>
      <c r="C62" s="213">
        <v>45678</v>
      </c>
      <c r="D62" s="191" t="s">
        <v>1993</v>
      </c>
      <c r="E62" s="191" t="s">
        <v>14</v>
      </c>
      <c r="F62" s="191">
        <v>22459</v>
      </c>
      <c r="G62" s="197" t="s">
        <v>2573</v>
      </c>
      <c r="H62" s="290">
        <v>20641.18</v>
      </c>
      <c r="I62" s="290">
        <v>0</v>
      </c>
      <c r="J62" s="291" t="s">
        <v>1479</v>
      </c>
    </row>
    <row r="63" spans="1:10" ht="89.25">
      <c r="A63" s="191">
        <v>25</v>
      </c>
      <c r="B63" s="212" t="s">
        <v>42</v>
      </c>
      <c r="C63" s="213">
        <v>45678</v>
      </c>
      <c r="D63" s="191" t="s">
        <v>1994</v>
      </c>
      <c r="E63" s="191" t="s">
        <v>14</v>
      </c>
      <c r="F63" s="191">
        <v>22463</v>
      </c>
      <c r="G63" s="197" t="s">
        <v>2574</v>
      </c>
      <c r="H63" s="290">
        <v>1141.7</v>
      </c>
      <c r="I63" s="290">
        <v>0</v>
      </c>
      <c r="J63" s="291" t="s">
        <v>1479</v>
      </c>
    </row>
    <row r="64" spans="1:10" ht="102">
      <c r="A64" s="191">
        <v>595</v>
      </c>
      <c r="B64" s="212" t="s">
        <v>609</v>
      </c>
      <c r="C64" s="213">
        <v>45681</v>
      </c>
      <c r="D64" s="191" t="s">
        <v>2046</v>
      </c>
      <c r="E64" s="191" t="s">
        <v>14</v>
      </c>
      <c r="F64" s="191">
        <v>22490</v>
      </c>
      <c r="G64" s="197" t="s">
        <v>2627</v>
      </c>
      <c r="H64" s="290">
        <v>480.05</v>
      </c>
      <c r="I64" s="290">
        <v>0</v>
      </c>
      <c r="J64" s="291" t="s">
        <v>1479</v>
      </c>
    </row>
    <row r="65" spans="1:10" ht="102">
      <c r="A65" s="191">
        <v>595</v>
      </c>
      <c r="B65" s="212" t="s">
        <v>609</v>
      </c>
      <c r="C65" s="213">
        <v>45681</v>
      </c>
      <c r="D65" s="191" t="s">
        <v>2047</v>
      </c>
      <c r="E65" s="191" t="s">
        <v>14</v>
      </c>
      <c r="F65" s="191">
        <v>22491</v>
      </c>
      <c r="G65" s="197" t="s">
        <v>2628</v>
      </c>
      <c r="H65" s="290">
        <v>420.03</v>
      </c>
      <c r="I65" s="290">
        <v>0</v>
      </c>
      <c r="J65" s="291" t="s">
        <v>1479</v>
      </c>
    </row>
    <row r="66" spans="1:10" ht="102">
      <c r="A66" s="191">
        <v>595</v>
      </c>
      <c r="B66" s="212" t="s">
        <v>609</v>
      </c>
      <c r="C66" s="213">
        <v>45681</v>
      </c>
      <c r="D66" s="191" t="s">
        <v>2048</v>
      </c>
      <c r="E66" s="191" t="s">
        <v>14</v>
      </c>
      <c r="F66" s="191">
        <v>22494</v>
      </c>
      <c r="G66" s="197" t="s">
        <v>2629</v>
      </c>
      <c r="H66" s="290">
        <v>420.03</v>
      </c>
      <c r="I66" s="290">
        <v>0</v>
      </c>
      <c r="J66" s="291" t="s">
        <v>1479</v>
      </c>
    </row>
    <row r="67" spans="1:10" ht="102">
      <c r="A67" s="191">
        <v>595</v>
      </c>
      <c r="B67" s="212" t="s">
        <v>609</v>
      </c>
      <c r="C67" s="213">
        <v>45681</v>
      </c>
      <c r="D67" s="191" t="s">
        <v>2049</v>
      </c>
      <c r="E67" s="191" t="s">
        <v>14</v>
      </c>
      <c r="F67" s="191">
        <v>22495</v>
      </c>
      <c r="G67" s="197" t="s">
        <v>2630</v>
      </c>
      <c r="H67" s="290">
        <v>600.37</v>
      </c>
      <c r="I67" s="290">
        <v>0</v>
      </c>
      <c r="J67" s="291" t="s">
        <v>1479</v>
      </c>
    </row>
    <row r="68" spans="1:10" ht="102">
      <c r="A68" s="191">
        <v>595</v>
      </c>
      <c r="B68" s="212" t="s">
        <v>609</v>
      </c>
      <c r="C68" s="213">
        <v>45681</v>
      </c>
      <c r="D68" s="191" t="s">
        <v>2050</v>
      </c>
      <c r="E68" s="191" t="s">
        <v>14</v>
      </c>
      <c r="F68" s="191">
        <v>22496</v>
      </c>
      <c r="G68" s="197" t="s">
        <v>2631</v>
      </c>
      <c r="H68" s="290">
        <v>606</v>
      </c>
      <c r="I68" s="290">
        <v>0</v>
      </c>
      <c r="J68" s="291" t="s">
        <v>1479</v>
      </c>
    </row>
    <row r="69" spans="1:10" ht="102">
      <c r="A69" s="191">
        <v>595</v>
      </c>
      <c r="B69" s="212" t="s">
        <v>609</v>
      </c>
      <c r="C69" s="213">
        <v>45681</v>
      </c>
      <c r="D69" s="191" t="s">
        <v>2051</v>
      </c>
      <c r="E69" s="191" t="s">
        <v>14</v>
      </c>
      <c r="F69" s="191">
        <v>22497</v>
      </c>
      <c r="G69" s="197" t="s">
        <v>2632</v>
      </c>
      <c r="H69" s="290">
        <v>396.02</v>
      </c>
      <c r="I69" s="290">
        <v>0</v>
      </c>
      <c r="J69" s="291" t="s">
        <v>1479</v>
      </c>
    </row>
    <row r="70" spans="1:10" ht="102">
      <c r="A70" s="191">
        <v>595</v>
      </c>
      <c r="B70" s="212" t="s">
        <v>609</v>
      </c>
      <c r="C70" s="213">
        <v>45681</v>
      </c>
      <c r="D70" s="191" t="s">
        <v>2052</v>
      </c>
      <c r="E70" s="191" t="s">
        <v>14</v>
      </c>
      <c r="F70" s="191">
        <v>22498</v>
      </c>
      <c r="G70" s="197" t="s">
        <v>2633</v>
      </c>
      <c r="H70" s="290">
        <v>379.21</v>
      </c>
      <c r="I70" s="290">
        <v>0</v>
      </c>
      <c r="J70" s="291" t="s">
        <v>1479</v>
      </c>
    </row>
    <row r="71" spans="1:10" ht="102">
      <c r="A71" s="191">
        <v>595</v>
      </c>
      <c r="B71" s="212" t="s">
        <v>609</v>
      </c>
      <c r="C71" s="213">
        <v>45681</v>
      </c>
      <c r="D71" s="191" t="s">
        <v>2053</v>
      </c>
      <c r="E71" s="191" t="s">
        <v>14</v>
      </c>
      <c r="F71" s="191">
        <v>22499</v>
      </c>
      <c r="G71" s="197" t="s">
        <v>2634</v>
      </c>
      <c r="H71" s="290">
        <v>530.4</v>
      </c>
      <c r="I71" s="290">
        <v>0</v>
      </c>
      <c r="J71" s="291" t="s">
        <v>1479</v>
      </c>
    </row>
    <row r="72" spans="1:10" ht="102">
      <c r="A72" s="191">
        <v>595</v>
      </c>
      <c r="B72" s="212" t="s">
        <v>609</v>
      </c>
      <c r="C72" s="213">
        <v>45681</v>
      </c>
      <c r="D72" s="191" t="s">
        <v>2054</v>
      </c>
      <c r="E72" s="191" t="s">
        <v>14</v>
      </c>
      <c r="F72" s="191">
        <v>22500</v>
      </c>
      <c r="G72" s="197" t="s">
        <v>2635</v>
      </c>
      <c r="H72" s="290">
        <v>408.02</v>
      </c>
      <c r="I72" s="290">
        <v>0</v>
      </c>
      <c r="J72" s="291" t="s">
        <v>1479</v>
      </c>
    </row>
    <row r="73" spans="1:10" ht="102">
      <c r="A73" s="191">
        <v>595</v>
      </c>
      <c r="B73" s="212" t="s">
        <v>609</v>
      </c>
      <c r="C73" s="213">
        <v>45681</v>
      </c>
      <c r="D73" s="191" t="s">
        <v>2055</v>
      </c>
      <c r="E73" s="191" t="s">
        <v>14</v>
      </c>
      <c r="F73" s="191">
        <v>22492</v>
      </c>
      <c r="G73" s="197" t="s">
        <v>2636</v>
      </c>
      <c r="H73" s="290">
        <v>475.04</v>
      </c>
      <c r="I73" s="290">
        <v>0</v>
      </c>
      <c r="J73" s="291" t="s">
        <v>1479</v>
      </c>
    </row>
    <row r="74" spans="1:10" ht="102">
      <c r="A74" s="191">
        <v>595</v>
      </c>
      <c r="B74" s="212" t="s">
        <v>609</v>
      </c>
      <c r="C74" s="213">
        <v>45681</v>
      </c>
      <c r="D74" s="191" t="s">
        <v>2056</v>
      </c>
      <c r="E74" s="191" t="s">
        <v>14</v>
      </c>
      <c r="F74" s="191">
        <v>22493</v>
      </c>
      <c r="G74" s="197" t="s">
        <v>2637</v>
      </c>
      <c r="H74" s="290">
        <v>404.04</v>
      </c>
      <c r="I74" s="290">
        <v>0</v>
      </c>
      <c r="J74" s="291" t="s">
        <v>1479</v>
      </c>
    </row>
    <row r="75" spans="1:10" ht="89.25">
      <c r="A75" s="191">
        <v>35</v>
      </c>
      <c r="B75" s="212" t="s">
        <v>43</v>
      </c>
      <c r="C75" s="213">
        <v>45681</v>
      </c>
      <c r="D75" s="191" t="s">
        <v>2061</v>
      </c>
      <c r="E75" s="191" t="s">
        <v>14</v>
      </c>
      <c r="F75" s="191">
        <v>22502</v>
      </c>
      <c r="G75" s="197" t="s">
        <v>2642</v>
      </c>
      <c r="H75" s="290">
        <v>489.52</v>
      </c>
      <c r="I75" s="290">
        <v>0</v>
      </c>
      <c r="J75" s="291" t="s">
        <v>1479</v>
      </c>
    </row>
    <row r="76" spans="1:10" ht="76.5">
      <c r="A76" s="191">
        <v>10</v>
      </c>
      <c r="B76" s="212" t="s">
        <v>38</v>
      </c>
      <c r="C76" s="213">
        <v>45681</v>
      </c>
      <c r="D76" s="191" t="s">
        <v>2062</v>
      </c>
      <c r="E76" s="191" t="s">
        <v>14</v>
      </c>
      <c r="F76" s="191">
        <v>22477</v>
      </c>
      <c r="G76" s="197" t="s">
        <v>2643</v>
      </c>
      <c r="H76" s="290">
        <v>8283.57</v>
      </c>
      <c r="I76" s="290">
        <v>0</v>
      </c>
      <c r="J76" s="291" t="s">
        <v>1479</v>
      </c>
    </row>
    <row r="77" spans="1:10" ht="76.5">
      <c r="A77" s="191">
        <v>10</v>
      </c>
      <c r="B77" s="212" t="s">
        <v>38</v>
      </c>
      <c r="C77" s="213">
        <v>45681</v>
      </c>
      <c r="D77" s="191" t="s">
        <v>2063</v>
      </c>
      <c r="E77" s="191" t="s">
        <v>14</v>
      </c>
      <c r="F77" s="191">
        <v>22476</v>
      </c>
      <c r="G77" s="197" t="s">
        <v>2644</v>
      </c>
      <c r="H77" s="290">
        <v>1414.97</v>
      </c>
      <c r="I77" s="290">
        <v>0</v>
      </c>
      <c r="J77" s="291" t="s">
        <v>1479</v>
      </c>
    </row>
    <row r="78" spans="1:10" ht="76.5">
      <c r="A78" s="191">
        <v>10</v>
      </c>
      <c r="B78" s="212" t="s">
        <v>38</v>
      </c>
      <c r="C78" s="213">
        <v>45681</v>
      </c>
      <c r="D78" s="191" t="s">
        <v>2064</v>
      </c>
      <c r="E78" s="191" t="s">
        <v>14</v>
      </c>
      <c r="F78" s="191">
        <v>22472</v>
      </c>
      <c r="G78" s="197" t="s">
        <v>2645</v>
      </c>
      <c r="H78" s="290">
        <v>1332.99</v>
      </c>
      <c r="I78" s="290">
        <v>0</v>
      </c>
      <c r="J78" s="291" t="s">
        <v>1479</v>
      </c>
    </row>
    <row r="79" spans="1:10" ht="76.5">
      <c r="A79" s="191">
        <v>10</v>
      </c>
      <c r="B79" s="212" t="s">
        <v>38</v>
      </c>
      <c r="C79" s="213">
        <v>45681</v>
      </c>
      <c r="D79" s="191" t="s">
        <v>2065</v>
      </c>
      <c r="E79" s="191" t="s">
        <v>14</v>
      </c>
      <c r="F79" s="191">
        <v>22474</v>
      </c>
      <c r="G79" s="197" t="s">
        <v>2646</v>
      </c>
      <c r="H79" s="290">
        <v>401.3</v>
      </c>
      <c r="I79" s="290">
        <v>0</v>
      </c>
      <c r="J79" s="291" t="s">
        <v>1479</v>
      </c>
    </row>
    <row r="80" spans="1:10" ht="76.5">
      <c r="A80" s="191">
        <v>10</v>
      </c>
      <c r="B80" s="212" t="s">
        <v>38</v>
      </c>
      <c r="C80" s="213">
        <v>45681</v>
      </c>
      <c r="D80" s="191" t="s">
        <v>2066</v>
      </c>
      <c r="E80" s="191" t="s">
        <v>14</v>
      </c>
      <c r="F80" s="191">
        <v>22473</v>
      </c>
      <c r="G80" s="197" t="s">
        <v>2647</v>
      </c>
      <c r="H80" s="290">
        <v>388.4</v>
      </c>
      <c r="I80" s="290">
        <v>0</v>
      </c>
      <c r="J80" s="291" t="s">
        <v>1479</v>
      </c>
    </row>
    <row r="81" spans="1:10" ht="76.5">
      <c r="A81" s="191">
        <v>10</v>
      </c>
      <c r="B81" s="212" t="s">
        <v>38</v>
      </c>
      <c r="C81" s="213">
        <v>45681</v>
      </c>
      <c r="D81" s="191" t="s">
        <v>2067</v>
      </c>
      <c r="E81" s="191" t="s">
        <v>14</v>
      </c>
      <c r="F81" s="191">
        <v>22468</v>
      </c>
      <c r="G81" s="197" t="s">
        <v>2648</v>
      </c>
      <c r="H81" s="290">
        <v>17167.66</v>
      </c>
      <c r="I81" s="290">
        <v>0</v>
      </c>
      <c r="J81" s="291" t="s">
        <v>1479</v>
      </c>
    </row>
    <row r="82" spans="1:10" ht="76.5">
      <c r="A82" s="191">
        <v>10</v>
      </c>
      <c r="B82" s="212" t="s">
        <v>38</v>
      </c>
      <c r="C82" s="213">
        <v>45681</v>
      </c>
      <c r="D82" s="191" t="s">
        <v>2068</v>
      </c>
      <c r="E82" s="191" t="s">
        <v>14</v>
      </c>
      <c r="F82" s="191">
        <v>22475</v>
      </c>
      <c r="G82" s="197" t="s">
        <v>2649</v>
      </c>
      <c r="H82" s="290">
        <v>1351.79</v>
      </c>
      <c r="I82" s="290">
        <v>0</v>
      </c>
      <c r="J82" s="291" t="s">
        <v>1479</v>
      </c>
    </row>
    <row r="83" spans="1:10" ht="76.5">
      <c r="A83" s="191">
        <v>10</v>
      </c>
      <c r="B83" s="212" t="s">
        <v>38</v>
      </c>
      <c r="C83" s="213">
        <v>45681</v>
      </c>
      <c r="D83" s="191" t="s">
        <v>2069</v>
      </c>
      <c r="E83" s="191" t="s">
        <v>14</v>
      </c>
      <c r="F83" s="191">
        <v>22478</v>
      </c>
      <c r="G83" s="197" t="s">
        <v>2650</v>
      </c>
      <c r="H83" s="290">
        <v>1371.48</v>
      </c>
      <c r="I83" s="290">
        <v>0</v>
      </c>
      <c r="J83" s="291" t="s">
        <v>1479</v>
      </c>
    </row>
    <row r="84" spans="1:10" ht="76.5">
      <c r="A84" s="191">
        <v>10</v>
      </c>
      <c r="B84" s="212" t="s">
        <v>38</v>
      </c>
      <c r="C84" s="213">
        <v>45681</v>
      </c>
      <c r="D84" s="191" t="s">
        <v>2070</v>
      </c>
      <c r="E84" s="191" t="s">
        <v>14</v>
      </c>
      <c r="F84" s="191">
        <v>22469</v>
      </c>
      <c r="G84" s="197" t="s">
        <v>2651</v>
      </c>
      <c r="H84" s="290">
        <v>25782.14</v>
      </c>
      <c r="I84" s="290">
        <v>0</v>
      </c>
      <c r="J84" s="291" t="s">
        <v>1479</v>
      </c>
    </row>
    <row r="85" spans="1:10" ht="76.5">
      <c r="A85" s="191">
        <v>513</v>
      </c>
      <c r="B85" s="212" t="s">
        <v>160</v>
      </c>
      <c r="C85" s="213">
        <v>45684</v>
      </c>
      <c r="D85" s="191" t="s">
        <v>2083</v>
      </c>
      <c r="E85" s="191" t="s">
        <v>14</v>
      </c>
      <c r="F85" s="191">
        <v>22528</v>
      </c>
      <c r="G85" s="197" t="s">
        <v>2665</v>
      </c>
      <c r="H85" s="290">
        <v>4092.53</v>
      </c>
      <c r="I85" s="290">
        <v>0</v>
      </c>
      <c r="J85" s="291" t="s">
        <v>1479</v>
      </c>
    </row>
    <row r="86" spans="1:10" ht="76.5">
      <c r="A86" s="191">
        <v>513</v>
      </c>
      <c r="B86" s="212" t="s">
        <v>160</v>
      </c>
      <c r="C86" s="213">
        <v>45684</v>
      </c>
      <c r="D86" s="191" t="s">
        <v>2084</v>
      </c>
      <c r="E86" s="191" t="s">
        <v>14</v>
      </c>
      <c r="F86" s="191">
        <v>22527</v>
      </c>
      <c r="G86" s="197" t="s">
        <v>2666</v>
      </c>
      <c r="H86" s="290">
        <v>1485.18</v>
      </c>
      <c r="I86" s="290"/>
      <c r="J86" s="291" t="s">
        <v>1479</v>
      </c>
    </row>
    <row r="87" spans="1:10" ht="89.25">
      <c r="A87" s="191">
        <v>25</v>
      </c>
      <c r="B87" s="212" t="s">
        <v>42</v>
      </c>
      <c r="C87" s="213">
        <v>45691</v>
      </c>
      <c r="D87" s="191" t="s">
        <v>2962</v>
      </c>
      <c r="E87" s="191" t="s">
        <v>14</v>
      </c>
      <c r="F87" s="191">
        <v>22595</v>
      </c>
      <c r="G87" s="197" t="s">
        <v>4096</v>
      </c>
      <c r="H87" s="290">
        <v>1020.34</v>
      </c>
      <c r="I87" s="290"/>
      <c r="J87" s="291" t="s">
        <v>1479</v>
      </c>
    </row>
    <row r="88" spans="1:10" ht="63.75">
      <c r="A88" s="191">
        <v>683</v>
      </c>
      <c r="B88" s="212" t="s">
        <v>1247</v>
      </c>
      <c r="C88" s="213">
        <v>45707</v>
      </c>
      <c r="D88" s="191" t="s">
        <v>3540</v>
      </c>
      <c r="E88" s="191" t="s">
        <v>14</v>
      </c>
      <c r="F88" s="191">
        <v>22663</v>
      </c>
      <c r="G88" s="197" t="s">
        <v>4655</v>
      </c>
      <c r="H88" s="290">
        <v>713.7</v>
      </c>
      <c r="I88" s="290"/>
      <c r="J88" s="291" t="s">
        <v>1479</v>
      </c>
    </row>
    <row r="89" spans="1:10" ht="76.5">
      <c r="A89" s="191">
        <v>683</v>
      </c>
      <c r="B89" s="212" t="s">
        <v>1247</v>
      </c>
      <c r="C89" s="213">
        <v>45707</v>
      </c>
      <c r="D89" s="191" t="s">
        <v>3541</v>
      </c>
      <c r="E89" s="191" t="s">
        <v>14</v>
      </c>
      <c r="F89" s="191">
        <v>22664</v>
      </c>
      <c r="G89" s="197" t="s">
        <v>4656</v>
      </c>
      <c r="H89" s="290">
        <v>1283.3599999999999</v>
      </c>
      <c r="I89" s="290"/>
      <c r="J89" s="291" t="s">
        <v>1479</v>
      </c>
    </row>
    <row r="90" spans="1:10" ht="76.5">
      <c r="A90" s="191">
        <v>10</v>
      </c>
      <c r="B90" s="212" t="s">
        <v>38</v>
      </c>
      <c r="C90" s="213">
        <v>45707</v>
      </c>
      <c r="D90" s="191" t="s">
        <v>3551</v>
      </c>
      <c r="E90" s="191" t="s">
        <v>14</v>
      </c>
      <c r="F90" s="191">
        <v>22470</v>
      </c>
      <c r="G90" s="197" t="s">
        <v>4666</v>
      </c>
      <c r="H90" s="290">
        <v>28767.82</v>
      </c>
      <c r="I90" s="290"/>
      <c r="J90" s="291" t="s">
        <v>1479</v>
      </c>
    </row>
    <row r="91" spans="1:10" ht="63.75">
      <c r="A91" s="191">
        <v>578</v>
      </c>
      <c r="B91" s="212" t="s">
        <v>168</v>
      </c>
      <c r="C91" s="213">
        <v>45709</v>
      </c>
      <c r="D91" s="191" t="s">
        <v>3647</v>
      </c>
      <c r="E91" s="191" t="s">
        <v>14</v>
      </c>
      <c r="F91" s="191">
        <v>22689</v>
      </c>
      <c r="G91" s="197" t="s">
        <v>4759</v>
      </c>
      <c r="H91" s="290">
        <v>1051.97</v>
      </c>
      <c r="I91" s="290">
        <v>0</v>
      </c>
      <c r="J91" s="291" t="s">
        <v>1479</v>
      </c>
    </row>
    <row r="92" spans="1:10">
      <c r="A92" s="369"/>
      <c r="B92" s="370"/>
      <c r="C92" s="371"/>
      <c r="D92" s="369"/>
      <c r="E92" s="369"/>
      <c r="F92" s="369"/>
      <c r="G92" s="372"/>
      <c r="H92" s="342"/>
      <c r="I92" s="342"/>
      <c r="J92" s="373"/>
    </row>
    <row r="93" spans="1:10" ht="18.75">
      <c r="A93" s="178"/>
      <c r="G93" s="276" t="s">
        <v>554</v>
      </c>
      <c r="H93" s="176">
        <f>+SUBTOTAL(9,H7:H91)</f>
        <v>878690.93000000028</v>
      </c>
      <c r="I93" s="176">
        <f>+SUBTOTAL(9,I7:I91)</f>
        <v>0</v>
      </c>
    </row>
    <row r="94" spans="1:10">
      <c r="H94" s="157"/>
      <c r="I94" s="157"/>
    </row>
    <row r="95" spans="1:10">
      <c r="H95" s="157"/>
      <c r="I95" s="157"/>
    </row>
    <row r="96" spans="1:10">
      <c r="H96" s="157"/>
      <c r="I96" s="157"/>
    </row>
  </sheetData>
  <autoFilter ref="A6:J91" xr:uid="{23B62C68-2BDD-4FCD-ACAE-1897A4977DA0}"/>
  <pageMargins left="0.39370078740157483" right="0.19685039370078741" top="0.31496062992125984" bottom="0.74803149606299213" header="0.31496062992125984" footer="0.31496062992125984"/>
  <pageSetup scale="61"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F426-73A8-4428-84AD-3BC3517CC3C9}">
  <sheetPr codeName="Hoja4"/>
  <dimension ref="A1:E591"/>
  <sheetViews>
    <sheetView topLeftCell="A99" zoomScale="175" zoomScaleNormal="175" workbookViewId="0">
      <selection activeCell="B107" sqref="B107"/>
    </sheetView>
  </sheetViews>
  <sheetFormatPr baseColWidth="10" defaultColWidth="11.42578125" defaultRowHeight="15"/>
  <cols>
    <col min="1" max="1" width="7" style="6" bestFit="1" customWidth="1"/>
    <col min="2" max="2" width="68.28515625" style="6" customWidth="1"/>
    <col min="3" max="3" width="56.7109375" style="6" customWidth="1"/>
    <col min="4" max="4" width="11.85546875" style="6" bestFit="1" customWidth="1"/>
    <col min="5" max="16384" width="11.42578125" style="6"/>
  </cols>
  <sheetData>
    <row r="1" spans="1:5" ht="15" customHeight="1"/>
    <row r="2" spans="1:5" ht="21">
      <c r="A2" s="253" t="s">
        <v>34</v>
      </c>
      <c r="B2" s="254" t="str">
        <f>UPPER(C2)</f>
        <v>DESCRIPCIÓN</v>
      </c>
      <c r="C2" s="254" t="s">
        <v>2</v>
      </c>
      <c r="D2" s="254" t="s">
        <v>1316</v>
      </c>
      <c r="E2" s="254" t="s">
        <v>1311</v>
      </c>
    </row>
    <row r="3" spans="1:5">
      <c r="A3" s="300">
        <v>6</v>
      </c>
      <c r="B3" s="301" t="s">
        <v>690</v>
      </c>
      <c r="C3" s="301" t="s">
        <v>37</v>
      </c>
      <c r="D3" s="6" t="s">
        <v>640</v>
      </c>
      <c r="E3" s="6" t="s">
        <v>1340</v>
      </c>
    </row>
    <row r="4" spans="1:5">
      <c r="A4" s="300">
        <v>10</v>
      </c>
      <c r="B4" s="301" t="s">
        <v>691</v>
      </c>
      <c r="C4" s="301" t="s">
        <v>38</v>
      </c>
      <c r="D4" s="6" t="s">
        <v>667</v>
      </c>
      <c r="E4" s="6" t="s">
        <v>1340</v>
      </c>
    </row>
    <row r="5" spans="1:5">
      <c r="A5" s="300">
        <v>15</v>
      </c>
      <c r="B5" s="301" t="s">
        <v>692</v>
      </c>
      <c r="C5" s="301" t="s">
        <v>39</v>
      </c>
      <c r="D5" s="6" t="s">
        <v>642</v>
      </c>
      <c r="E5" s="6" t="s">
        <v>1340</v>
      </c>
    </row>
    <row r="6" spans="1:5">
      <c r="A6" s="300">
        <v>16</v>
      </c>
      <c r="B6" s="301" t="s">
        <v>1391</v>
      </c>
      <c r="C6" s="301" t="s">
        <v>40</v>
      </c>
      <c r="D6" s="6" t="s">
        <v>643</v>
      </c>
      <c r="E6" s="6" t="s">
        <v>1340</v>
      </c>
    </row>
    <row r="7" spans="1:5">
      <c r="A7" s="300">
        <v>20</v>
      </c>
      <c r="B7" s="301" t="s">
        <v>693</v>
      </c>
      <c r="C7" s="301" t="s">
        <v>41</v>
      </c>
      <c r="D7" s="6" t="s">
        <v>641</v>
      </c>
      <c r="E7" s="6" t="s">
        <v>1340</v>
      </c>
    </row>
    <row r="8" spans="1:5">
      <c r="A8" s="300">
        <v>25</v>
      </c>
      <c r="B8" s="301" t="s">
        <v>694</v>
      </c>
      <c r="C8" s="301" t="s">
        <v>42</v>
      </c>
      <c r="D8" s="6" t="s">
        <v>643</v>
      </c>
      <c r="E8" s="6" t="s">
        <v>1340</v>
      </c>
    </row>
    <row r="9" spans="1:5">
      <c r="A9" s="300">
        <v>30</v>
      </c>
      <c r="B9" s="301" t="s">
        <v>695</v>
      </c>
      <c r="C9" s="301" t="s">
        <v>638</v>
      </c>
      <c r="D9" s="6" t="s">
        <v>642</v>
      </c>
      <c r="E9" s="6" t="s">
        <v>1340</v>
      </c>
    </row>
    <row r="10" spans="1:5">
      <c r="A10" s="300">
        <v>35</v>
      </c>
      <c r="B10" s="301" t="s">
        <v>696</v>
      </c>
      <c r="C10" s="301" t="s">
        <v>43</v>
      </c>
      <c r="D10" s="6" t="s">
        <v>644</v>
      </c>
      <c r="E10" s="6" t="s">
        <v>1340</v>
      </c>
    </row>
    <row r="11" spans="1:5">
      <c r="A11" s="300">
        <v>41</v>
      </c>
      <c r="B11" s="301" t="s">
        <v>697</v>
      </c>
      <c r="C11" s="301" t="s">
        <v>44</v>
      </c>
      <c r="D11" s="6" t="s">
        <v>641</v>
      </c>
      <c r="E11" s="6" t="s">
        <v>1340</v>
      </c>
    </row>
    <row r="12" spans="1:5">
      <c r="A12" s="300">
        <v>46</v>
      </c>
      <c r="B12" s="301" t="s">
        <v>1369</v>
      </c>
      <c r="C12" s="301" t="s">
        <v>1367</v>
      </c>
      <c r="D12" s="6" t="s">
        <v>645</v>
      </c>
      <c r="E12" s="6" t="s">
        <v>1340</v>
      </c>
    </row>
    <row r="13" spans="1:5">
      <c r="A13" s="300">
        <v>47</v>
      </c>
      <c r="B13" s="301" t="s">
        <v>698</v>
      </c>
      <c r="C13" s="301" t="s">
        <v>45</v>
      </c>
      <c r="D13" s="6" t="s">
        <v>646</v>
      </c>
      <c r="E13" s="6" t="s">
        <v>1340</v>
      </c>
    </row>
    <row r="14" spans="1:5">
      <c r="A14" s="302">
        <v>53</v>
      </c>
      <c r="B14" s="303" t="s">
        <v>1392</v>
      </c>
      <c r="C14" s="303" t="s">
        <v>1372</v>
      </c>
      <c r="D14" s="6" t="s">
        <v>667</v>
      </c>
      <c r="E14" s="6" t="s">
        <v>1340</v>
      </c>
    </row>
    <row r="15" spans="1:5">
      <c r="A15" s="300">
        <v>66</v>
      </c>
      <c r="B15" s="301" t="s">
        <v>699</v>
      </c>
      <c r="C15" s="301" t="s">
        <v>46</v>
      </c>
      <c r="D15" s="6" t="s">
        <v>647</v>
      </c>
      <c r="E15" s="6" t="s">
        <v>1340</v>
      </c>
    </row>
    <row r="16" spans="1:5">
      <c r="A16" s="256">
        <v>70</v>
      </c>
      <c r="B16" s="257" t="s">
        <v>700</v>
      </c>
      <c r="C16" s="257" t="s">
        <v>47</v>
      </c>
      <c r="D16" s="298" t="s">
        <v>647</v>
      </c>
      <c r="E16" s="6" t="s">
        <v>1340</v>
      </c>
    </row>
    <row r="17" spans="1:5">
      <c r="A17" s="300">
        <v>76</v>
      </c>
      <c r="B17" s="301" t="s">
        <v>701</v>
      </c>
      <c r="C17" s="301" t="s">
        <v>48</v>
      </c>
      <c r="D17" s="6" t="s">
        <v>640</v>
      </c>
      <c r="E17" s="6" t="s">
        <v>1340</v>
      </c>
    </row>
    <row r="18" spans="1:5">
      <c r="A18" s="300">
        <v>78</v>
      </c>
      <c r="B18" s="301" t="s">
        <v>1370</v>
      </c>
      <c r="C18" s="301" t="s">
        <v>1368</v>
      </c>
      <c r="D18" s="6" t="s">
        <v>642</v>
      </c>
      <c r="E18" s="6" t="s">
        <v>1340</v>
      </c>
    </row>
    <row r="19" spans="1:5">
      <c r="A19" s="300">
        <v>81</v>
      </c>
      <c r="B19" s="301" t="s">
        <v>702</v>
      </c>
      <c r="C19" s="301" t="s">
        <v>49</v>
      </c>
      <c r="D19" s="6" t="s">
        <v>640</v>
      </c>
      <c r="E19" s="6" t="s">
        <v>1340</v>
      </c>
    </row>
    <row r="20" spans="1:5">
      <c r="A20" s="300">
        <v>86</v>
      </c>
      <c r="B20" s="301" t="s">
        <v>703</v>
      </c>
      <c r="C20" s="301" t="s">
        <v>50</v>
      </c>
      <c r="D20" s="6" t="s">
        <v>643</v>
      </c>
      <c r="E20" s="6" t="s">
        <v>1340</v>
      </c>
    </row>
    <row r="21" spans="1:5">
      <c r="A21" s="300" t="s">
        <v>539</v>
      </c>
      <c r="B21" s="301" t="s">
        <v>540</v>
      </c>
      <c r="C21" s="301" t="s">
        <v>590</v>
      </c>
      <c r="D21" s="6" t="s">
        <v>645</v>
      </c>
      <c r="E21" s="6" t="s">
        <v>1340</v>
      </c>
    </row>
    <row r="22" spans="1:5">
      <c r="A22" s="300" t="s">
        <v>541</v>
      </c>
      <c r="B22" s="301" t="s">
        <v>540</v>
      </c>
      <c r="C22" s="301" t="s">
        <v>590</v>
      </c>
      <c r="D22" s="6" t="s">
        <v>645</v>
      </c>
      <c r="E22" s="6" t="s">
        <v>1340</v>
      </c>
    </row>
    <row r="23" spans="1:5">
      <c r="A23" s="300" t="s">
        <v>542</v>
      </c>
      <c r="B23" s="301" t="s">
        <v>543</v>
      </c>
      <c r="C23" s="301" t="s">
        <v>687</v>
      </c>
      <c r="D23" s="6" t="s">
        <v>646</v>
      </c>
      <c r="E23" s="6" t="s">
        <v>1340</v>
      </c>
    </row>
    <row r="24" spans="1:5">
      <c r="A24" s="300" t="s">
        <v>544</v>
      </c>
      <c r="B24" s="301" t="s">
        <v>545</v>
      </c>
      <c r="C24" s="301" t="s">
        <v>679</v>
      </c>
      <c r="D24" s="6" t="s">
        <v>666</v>
      </c>
      <c r="E24" s="6" t="s">
        <v>1340</v>
      </c>
    </row>
    <row r="25" spans="1:5">
      <c r="A25" s="300" t="s">
        <v>546</v>
      </c>
      <c r="B25" s="301" t="s">
        <v>547</v>
      </c>
      <c r="C25" s="301" t="s">
        <v>1236</v>
      </c>
      <c r="D25" s="6" t="s">
        <v>666</v>
      </c>
      <c r="E25" s="6" t="s">
        <v>1340</v>
      </c>
    </row>
    <row r="26" spans="1:5">
      <c r="A26" s="300">
        <v>108</v>
      </c>
      <c r="B26" s="301" t="s">
        <v>704</v>
      </c>
      <c r="C26" s="301" t="s">
        <v>51</v>
      </c>
      <c r="D26" s="6" t="s">
        <v>644</v>
      </c>
      <c r="E26" s="6" t="s">
        <v>1322</v>
      </c>
    </row>
    <row r="27" spans="1:5">
      <c r="A27" s="300">
        <v>109</v>
      </c>
      <c r="B27" s="301" t="s">
        <v>705</v>
      </c>
      <c r="C27" s="301" t="s">
        <v>611</v>
      </c>
      <c r="D27" s="6" t="s">
        <v>644</v>
      </c>
      <c r="E27" s="6" t="s">
        <v>1322</v>
      </c>
    </row>
    <row r="28" spans="1:5">
      <c r="A28" s="302">
        <v>111</v>
      </c>
      <c r="B28" s="303" t="s">
        <v>706</v>
      </c>
      <c r="C28" s="303" t="s">
        <v>52</v>
      </c>
      <c r="D28" s="6" t="s">
        <v>645</v>
      </c>
      <c r="E28" s="6" t="s">
        <v>1322</v>
      </c>
    </row>
    <row r="29" spans="1:5">
      <c r="A29" s="300">
        <v>112</v>
      </c>
      <c r="B29" s="301" t="s">
        <v>707</v>
      </c>
      <c r="C29" s="301" t="s">
        <v>53</v>
      </c>
      <c r="D29" s="6" t="s">
        <v>645</v>
      </c>
      <c r="E29" s="6" t="s">
        <v>1322</v>
      </c>
    </row>
    <row r="30" spans="1:5">
      <c r="A30" s="300">
        <v>117</v>
      </c>
      <c r="B30" s="303" t="s">
        <v>708</v>
      </c>
      <c r="C30" s="303" t="s">
        <v>54</v>
      </c>
      <c r="D30" s="6" t="s">
        <v>647</v>
      </c>
      <c r="E30" s="6" t="s">
        <v>1322</v>
      </c>
    </row>
    <row r="31" spans="1:5">
      <c r="A31" s="300">
        <v>119</v>
      </c>
      <c r="B31" s="301" t="s">
        <v>709</v>
      </c>
      <c r="C31" s="301" t="s">
        <v>55</v>
      </c>
      <c r="D31" s="6" t="s">
        <v>647</v>
      </c>
      <c r="E31" s="6" t="s">
        <v>1322</v>
      </c>
    </row>
    <row r="32" spans="1:5">
      <c r="A32" s="300">
        <v>124</v>
      </c>
      <c r="B32" s="301" t="s">
        <v>710</v>
      </c>
      <c r="C32" s="301" t="s">
        <v>56</v>
      </c>
      <c r="D32" s="6" t="s">
        <v>644</v>
      </c>
      <c r="E32" s="6" t="s">
        <v>1322</v>
      </c>
    </row>
    <row r="33" spans="1:5">
      <c r="A33" s="300">
        <v>129</v>
      </c>
      <c r="B33" s="301" t="s">
        <v>711</v>
      </c>
      <c r="C33" s="301" t="s">
        <v>57</v>
      </c>
      <c r="D33" s="6" t="s">
        <v>666</v>
      </c>
      <c r="E33" s="6" t="s">
        <v>1322</v>
      </c>
    </row>
    <row r="34" spans="1:5">
      <c r="A34" s="300">
        <v>130</v>
      </c>
      <c r="B34" s="301" t="s">
        <v>712</v>
      </c>
      <c r="C34" s="301" t="s">
        <v>58</v>
      </c>
      <c r="D34" s="6" t="s">
        <v>640</v>
      </c>
      <c r="E34" s="6" t="s">
        <v>1322</v>
      </c>
    </row>
    <row r="35" spans="1:5">
      <c r="A35" s="300">
        <v>132</v>
      </c>
      <c r="B35" s="301" t="s">
        <v>713</v>
      </c>
      <c r="C35" s="301" t="s">
        <v>59</v>
      </c>
      <c r="D35" s="6" t="s">
        <v>641</v>
      </c>
      <c r="E35" s="6" t="s">
        <v>1322</v>
      </c>
    </row>
    <row r="36" spans="1:5">
      <c r="A36" s="300">
        <v>133</v>
      </c>
      <c r="B36" s="301" t="s">
        <v>714</v>
      </c>
      <c r="C36" s="301" t="s">
        <v>60</v>
      </c>
      <c r="D36" s="6" t="s">
        <v>641</v>
      </c>
      <c r="E36" s="6" t="s">
        <v>1322</v>
      </c>
    </row>
    <row r="37" spans="1:5">
      <c r="A37" s="300">
        <v>134</v>
      </c>
      <c r="B37" s="301" t="s">
        <v>715</v>
      </c>
      <c r="C37" s="301" t="s">
        <v>61</v>
      </c>
      <c r="D37" s="6" t="s">
        <v>642</v>
      </c>
      <c r="E37" s="6" t="s">
        <v>1322</v>
      </c>
    </row>
    <row r="38" spans="1:5">
      <c r="A38" s="300">
        <v>137</v>
      </c>
      <c r="B38" s="301" t="s">
        <v>716</v>
      </c>
      <c r="C38" s="301" t="s">
        <v>62</v>
      </c>
      <c r="D38" s="6" t="s">
        <v>641</v>
      </c>
      <c r="E38" s="6" t="s">
        <v>1322</v>
      </c>
    </row>
    <row r="39" spans="1:5">
      <c r="A39" s="300">
        <v>138</v>
      </c>
      <c r="B39" s="301" t="s">
        <v>717</v>
      </c>
      <c r="C39" s="301" t="s">
        <v>63</v>
      </c>
      <c r="D39" s="6" t="s">
        <v>624</v>
      </c>
      <c r="E39" s="6" t="s">
        <v>1324</v>
      </c>
    </row>
    <row r="40" spans="1:5">
      <c r="A40" s="300">
        <v>139</v>
      </c>
      <c r="B40" s="301" t="s">
        <v>718</v>
      </c>
      <c r="C40" s="301" t="s">
        <v>64</v>
      </c>
      <c r="D40" s="6" t="s">
        <v>624</v>
      </c>
      <c r="E40" s="6" t="s">
        <v>1324</v>
      </c>
    </row>
    <row r="41" spans="1:5">
      <c r="A41" s="300">
        <v>140</v>
      </c>
      <c r="B41" s="301" t="s">
        <v>719</v>
      </c>
      <c r="C41" s="301" t="s">
        <v>1273</v>
      </c>
      <c r="D41" s="6" t="s">
        <v>624</v>
      </c>
      <c r="E41" s="6" t="s">
        <v>1324</v>
      </c>
    </row>
    <row r="42" spans="1:5">
      <c r="A42" s="300">
        <v>141</v>
      </c>
      <c r="B42" s="301" t="s">
        <v>720</v>
      </c>
      <c r="C42" s="301" t="s">
        <v>65</v>
      </c>
      <c r="D42" s="6" t="s">
        <v>624</v>
      </c>
      <c r="E42" s="6" t="s">
        <v>1324</v>
      </c>
    </row>
    <row r="43" spans="1:5">
      <c r="A43" s="302">
        <v>142</v>
      </c>
      <c r="B43" s="303" t="s">
        <v>721</v>
      </c>
      <c r="C43" s="303" t="s">
        <v>66</v>
      </c>
      <c r="D43" s="6" t="s">
        <v>624</v>
      </c>
      <c r="E43" s="6" t="s">
        <v>1324</v>
      </c>
    </row>
    <row r="44" spans="1:5">
      <c r="A44" s="300">
        <v>143</v>
      </c>
      <c r="B44" s="301" t="s">
        <v>722</v>
      </c>
      <c r="C44" s="301" t="s">
        <v>67</v>
      </c>
      <c r="D44" s="6" t="s">
        <v>624</v>
      </c>
      <c r="E44" s="6" t="s">
        <v>1324</v>
      </c>
    </row>
    <row r="45" spans="1:5">
      <c r="A45" s="300">
        <v>144</v>
      </c>
      <c r="B45" s="301" t="s">
        <v>723</v>
      </c>
      <c r="C45" s="301" t="s">
        <v>1274</v>
      </c>
      <c r="D45" s="6" t="s">
        <v>624</v>
      </c>
      <c r="E45" s="6" t="s">
        <v>1324</v>
      </c>
    </row>
    <row r="46" spans="1:5">
      <c r="A46" s="300">
        <v>145</v>
      </c>
      <c r="B46" s="301" t="s">
        <v>724</v>
      </c>
      <c r="C46" s="301" t="s">
        <v>68</v>
      </c>
      <c r="D46" s="6" t="s">
        <v>624</v>
      </c>
      <c r="E46" s="6" t="s">
        <v>1324</v>
      </c>
    </row>
    <row r="47" spans="1:5">
      <c r="A47" s="300">
        <v>146</v>
      </c>
      <c r="B47" s="301" t="s">
        <v>725</v>
      </c>
      <c r="C47" s="301" t="s">
        <v>69</v>
      </c>
      <c r="D47" s="6" t="s">
        <v>624</v>
      </c>
      <c r="E47" s="6" t="s">
        <v>1324</v>
      </c>
    </row>
    <row r="48" spans="1:5">
      <c r="A48" s="300">
        <v>147</v>
      </c>
      <c r="B48" s="301" t="s">
        <v>726</v>
      </c>
      <c r="C48" s="301" t="s">
        <v>1237</v>
      </c>
      <c r="D48" s="6" t="s">
        <v>624</v>
      </c>
      <c r="E48" s="6" t="s">
        <v>1324</v>
      </c>
    </row>
    <row r="49" spans="1:5">
      <c r="A49" s="300">
        <v>148</v>
      </c>
      <c r="B49" s="301" t="s">
        <v>727</v>
      </c>
      <c r="C49" s="301" t="s">
        <v>70</v>
      </c>
      <c r="D49" s="6" t="s">
        <v>624</v>
      </c>
      <c r="E49" s="6" t="s">
        <v>1324</v>
      </c>
    </row>
    <row r="50" spans="1:5">
      <c r="A50" s="302">
        <v>150</v>
      </c>
      <c r="B50" s="303" t="s">
        <v>728</v>
      </c>
      <c r="C50" s="303" t="s">
        <v>71</v>
      </c>
      <c r="D50" s="6" t="s">
        <v>644</v>
      </c>
      <c r="E50" s="6" t="s">
        <v>1322</v>
      </c>
    </row>
    <row r="51" spans="1:5">
      <c r="A51" s="300">
        <v>152</v>
      </c>
      <c r="B51" s="301" t="s">
        <v>729</v>
      </c>
      <c r="C51" s="301" t="s">
        <v>72</v>
      </c>
      <c r="D51" s="6" t="s">
        <v>641</v>
      </c>
      <c r="E51" s="6" t="s">
        <v>1322</v>
      </c>
    </row>
    <row r="52" spans="1:5">
      <c r="A52" s="300">
        <v>153</v>
      </c>
      <c r="B52" s="301" t="s">
        <v>730</v>
      </c>
      <c r="C52" s="301" t="s">
        <v>73</v>
      </c>
      <c r="D52" s="6" t="s">
        <v>641</v>
      </c>
      <c r="E52" s="6" t="s">
        <v>1322</v>
      </c>
    </row>
    <row r="53" spans="1:5">
      <c r="A53" s="300">
        <v>154</v>
      </c>
      <c r="B53" s="301" t="s">
        <v>731</v>
      </c>
      <c r="C53" s="301" t="s">
        <v>74</v>
      </c>
      <c r="D53" s="6" t="s">
        <v>641</v>
      </c>
      <c r="E53" s="6" t="s">
        <v>1322</v>
      </c>
    </row>
    <row r="54" spans="1:5">
      <c r="A54" s="300">
        <v>155</v>
      </c>
      <c r="B54" s="301" t="s">
        <v>732</v>
      </c>
      <c r="C54" s="301" t="s">
        <v>75</v>
      </c>
      <c r="D54" s="6" t="s">
        <v>666</v>
      </c>
      <c r="E54" s="6" t="s">
        <v>1322</v>
      </c>
    </row>
    <row r="55" spans="1:5">
      <c r="A55" s="300">
        <v>156</v>
      </c>
      <c r="B55" s="301" t="s">
        <v>733</v>
      </c>
      <c r="C55" s="301" t="s">
        <v>76</v>
      </c>
      <c r="D55" s="6" t="s">
        <v>666</v>
      </c>
      <c r="E55" s="6" t="s">
        <v>1322</v>
      </c>
    </row>
    <row r="56" spans="1:5">
      <c r="A56" s="300">
        <v>157</v>
      </c>
      <c r="B56" s="301" t="s">
        <v>734</v>
      </c>
      <c r="C56" s="301" t="s">
        <v>77</v>
      </c>
      <c r="D56" s="6" t="s">
        <v>666</v>
      </c>
      <c r="E56" s="6" t="s">
        <v>1322</v>
      </c>
    </row>
    <row r="57" spans="1:5">
      <c r="A57" s="300">
        <v>159</v>
      </c>
      <c r="B57" s="301" t="s">
        <v>735</v>
      </c>
      <c r="C57" s="301" t="s">
        <v>1275</v>
      </c>
      <c r="D57" s="6" t="s">
        <v>666</v>
      </c>
      <c r="E57" s="6" t="s">
        <v>1322</v>
      </c>
    </row>
    <row r="58" spans="1:5">
      <c r="A58" s="300">
        <v>163</v>
      </c>
      <c r="B58" s="301" t="s">
        <v>736</v>
      </c>
      <c r="C58" s="301" t="s">
        <v>78</v>
      </c>
      <c r="D58" s="6" t="s">
        <v>642</v>
      </c>
      <c r="E58" s="6" t="s">
        <v>1322</v>
      </c>
    </row>
    <row r="59" spans="1:5">
      <c r="A59" s="300">
        <v>169</v>
      </c>
      <c r="B59" s="301" t="s">
        <v>737</v>
      </c>
      <c r="C59" s="301" t="s">
        <v>79</v>
      </c>
      <c r="D59" s="6" t="s">
        <v>667</v>
      </c>
      <c r="E59" s="6" t="s">
        <v>1322</v>
      </c>
    </row>
    <row r="60" spans="1:5">
      <c r="A60" s="300">
        <v>170</v>
      </c>
      <c r="B60" s="301" t="s">
        <v>738</v>
      </c>
      <c r="C60" s="301" t="s">
        <v>80</v>
      </c>
      <c r="D60" s="6" t="s">
        <v>641</v>
      </c>
      <c r="E60" s="6" t="s">
        <v>1322</v>
      </c>
    </row>
    <row r="61" spans="1:5">
      <c r="A61" s="300">
        <v>171</v>
      </c>
      <c r="B61" s="301" t="s">
        <v>739</v>
      </c>
      <c r="C61" s="301" t="s">
        <v>81</v>
      </c>
      <c r="D61" s="6" t="s">
        <v>624</v>
      </c>
      <c r="E61" s="6" t="s">
        <v>1322</v>
      </c>
    </row>
    <row r="62" spans="1:5">
      <c r="A62" s="300">
        <v>190</v>
      </c>
      <c r="B62" s="301" t="s">
        <v>740</v>
      </c>
      <c r="C62" s="301" t="s">
        <v>82</v>
      </c>
      <c r="D62" s="6" t="s">
        <v>640</v>
      </c>
      <c r="E62" s="6" t="s">
        <v>1322</v>
      </c>
    </row>
    <row r="63" spans="1:5">
      <c r="A63" s="300">
        <v>192</v>
      </c>
      <c r="B63" s="301" t="s">
        <v>741</v>
      </c>
      <c r="C63" s="301" t="s">
        <v>83</v>
      </c>
      <c r="D63" s="6" t="s">
        <v>666</v>
      </c>
      <c r="E63" s="6" t="s">
        <v>1322</v>
      </c>
    </row>
    <row r="64" spans="1:5">
      <c r="A64" s="300">
        <v>197</v>
      </c>
      <c r="B64" s="301" t="s">
        <v>742</v>
      </c>
      <c r="C64" s="301" t="s">
        <v>742</v>
      </c>
      <c r="D64" s="6" t="s">
        <v>641</v>
      </c>
      <c r="E64" s="6" t="s">
        <v>1322</v>
      </c>
    </row>
    <row r="65" spans="1:5">
      <c r="A65" s="300">
        <v>200</v>
      </c>
      <c r="B65" s="301" t="s">
        <v>743</v>
      </c>
      <c r="C65" s="301" t="s">
        <v>84</v>
      </c>
      <c r="D65" s="6" t="s">
        <v>647</v>
      </c>
      <c r="E65" s="6" t="s">
        <v>1322</v>
      </c>
    </row>
    <row r="66" spans="1:5">
      <c r="A66" s="300">
        <v>201</v>
      </c>
      <c r="B66" s="301" t="s">
        <v>744</v>
      </c>
      <c r="C66" s="301" t="s">
        <v>85</v>
      </c>
      <c r="D66" s="6" t="s">
        <v>641</v>
      </c>
      <c r="E66" s="6" t="s">
        <v>1322</v>
      </c>
    </row>
    <row r="67" spans="1:5">
      <c r="A67" s="300">
        <v>203</v>
      </c>
      <c r="B67" s="301" t="s">
        <v>745</v>
      </c>
      <c r="C67" s="301" t="s">
        <v>86</v>
      </c>
      <c r="D67" s="6" t="s">
        <v>667</v>
      </c>
      <c r="E67" s="6" t="s">
        <v>1322</v>
      </c>
    </row>
    <row r="68" spans="1:5">
      <c r="A68" s="300">
        <v>206</v>
      </c>
      <c r="B68" s="301" t="s">
        <v>746</v>
      </c>
      <c r="C68" s="301" t="s">
        <v>87</v>
      </c>
      <c r="D68" s="6" t="s">
        <v>644</v>
      </c>
      <c r="E68" s="6" t="s">
        <v>1322</v>
      </c>
    </row>
    <row r="69" spans="1:5">
      <c r="A69" s="300">
        <v>210</v>
      </c>
      <c r="B69" s="301" t="s">
        <v>747</v>
      </c>
      <c r="C69" s="301" t="s">
        <v>89</v>
      </c>
      <c r="D69" s="6" t="s">
        <v>667</v>
      </c>
      <c r="E69" s="6" t="s">
        <v>1322</v>
      </c>
    </row>
    <row r="70" spans="1:5">
      <c r="A70" s="300">
        <v>212</v>
      </c>
      <c r="B70" s="301" t="s">
        <v>748</v>
      </c>
      <c r="C70" s="301" t="s">
        <v>90</v>
      </c>
      <c r="D70" s="6" t="s">
        <v>646</v>
      </c>
      <c r="E70" s="6" t="s">
        <v>1322</v>
      </c>
    </row>
    <row r="71" spans="1:5">
      <c r="A71" s="300">
        <v>213</v>
      </c>
      <c r="B71" s="301" t="s">
        <v>749</v>
      </c>
      <c r="C71" s="301" t="s">
        <v>91</v>
      </c>
      <c r="D71" s="6" t="s">
        <v>641</v>
      </c>
      <c r="E71" s="6" t="s">
        <v>1322</v>
      </c>
    </row>
    <row r="72" spans="1:5">
      <c r="A72" s="300">
        <v>221</v>
      </c>
      <c r="B72" s="301" t="s">
        <v>750</v>
      </c>
      <c r="C72" s="301" t="s">
        <v>92</v>
      </c>
      <c r="D72" s="6" t="s">
        <v>666</v>
      </c>
      <c r="E72" s="6" t="s">
        <v>1322</v>
      </c>
    </row>
    <row r="73" spans="1:5">
      <c r="A73" s="300">
        <v>222</v>
      </c>
      <c r="B73" s="301" t="s">
        <v>751</v>
      </c>
      <c r="C73" s="301" t="s">
        <v>93</v>
      </c>
      <c r="D73" s="6" t="s">
        <v>646</v>
      </c>
      <c r="E73" s="6" t="s">
        <v>1322</v>
      </c>
    </row>
    <row r="74" spans="1:5">
      <c r="A74" s="300">
        <v>223</v>
      </c>
      <c r="B74" s="301" t="s">
        <v>752</v>
      </c>
      <c r="C74" s="301" t="s">
        <v>94</v>
      </c>
      <c r="D74" s="6" t="s">
        <v>646</v>
      </c>
      <c r="E74" s="6" t="s">
        <v>1322</v>
      </c>
    </row>
    <row r="75" spans="1:5">
      <c r="A75" s="300">
        <v>224</v>
      </c>
      <c r="B75" s="301" t="s">
        <v>753</v>
      </c>
      <c r="C75" s="301" t="s">
        <v>95</v>
      </c>
      <c r="D75" s="6" t="s">
        <v>640</v>
      </c>
      <c r="E75" s="6" t="s">
        <v>1322</v>
      </c>
    </row>
    <row r="76" spans="1:5">
      <c r="A76" s="300">
        <v>225</v>
      </c>
      <c r="B76" s="301" t="s">
        <v>754</v>
      </c>
      <c r="C76" s="301" t="s">
        <v>96</v>
      </c>
      <c r="D76" s="6" t="s">
        <v>667</v>
      </c>
      <c r="E76" s="6" t="s">
        <v>1322</v>
      </c>
    </row>
    <row r="77" spans="1:5">
      <c r="A77" s="302">
        <v>226</v>
      </c>
      <c r="B77" s="303" t="s">
        <v>755</v>
      </c>
      <c r="C77" s="303" t="s">
        <v>97</v>
      </c>
      <c r="D77" s="6" t="s">
        <v>640</v>
      </c>
      <c r="E77" s="6" t="s">
        <v>1322</v>
      </c>
    </row>
    <row r="78" spans="1:5">
      <c r="A78" s="300">
        <v>227</v>
      </c>
      <c r="B78" s="301" t="s">
        <v>756</v>
      </c>
      <c r="C78" s="301" t="s">
        <v>98</v>
      </c>
      <c r="D78" s="6" t="s">
        <v>641</v>
      </c>
      <c r="E78" s="6" t="s">
        <v>1322</v>
      </c>
    </row>
    <row r="79" spans="1:5">
      <c r="A79" s="300">
        <v>234</v>
      </c>
      <c r="B79" s="301" t="s">
        <v>757</v>
      </c>
      <c r="C79" s="301" t="s">
        <v>612</v>
      </c>
      <c r="D79" s="6" t="s">
        <v>643</v>
      </c>
      <c r="E79" s="6" t="s">
        <v>1322</v>
      </c>
    </row>
    <row r="80" spans="1:5">
      <c r="A80" s="300">
        <v>243</v>
      </c>
      <c r="B80" s="301" t="s">
        <v>758</v>
      </c>
      <c r="C80" s="301" t="s">
        <v>99</v>
      </c>
      <c r="D80" s="6" t="s">
        <v>643</v>
      </c>
      <c r="E80" s="6" t="s">
        <v>1322</v>
      </c>
    </row>
    <row r="81" spans="1:5">
      <c r="A81" s="300">
        <v>244</v>
      </c>
      <c r="B81" s="301" t="s">
        <v>759</v>
      </c>
      <c r="C81" s="301" t="s">
        <v>100</v>
      </c>
      <c r="D81" s="6" t="s">
        <v>647</v>
      </c>
      <c r="E81" s="6" t="s">
        <v>1322</v>
      </c>
    </row>
    <row r="82" spans="1:5">
      <c r="A82" s="300">
        <v>245</v>
      </c>
      <c r="B82" s="301" t="s">
        <v>760</v>
      </c>
      <c r="C82" s="301" t="s">
        <v>101</v>
      </c>
      <c r="D82" s="6" t="s">
        <v>647</v>
      </c>
      <c r="E82" s="6" t="s">
        <v>1322</v>
      </c>
    </row>
    <row r="83" spans="1:5">
      <c r="A83" s="300">
        <v>249</v>
      </c>
      <c r="B83" s="301" t="s">
        <v>761</v>
      </c>
      <c r="C83" s="301" t="s">
        <v>102</v>
      </c>
      <c r="D83" s="6" t="s">
        <v>645</v>
      </c>
      <c r="E83" s="6" t="s">
        <v>1322</v>
      </c>
    </row>
    <row r="84" spans="1:5">
      <c r="A84" s="300">
        <v>251</v>
      </c>
      <c r="B84" s="301" t="s">
        <v>762</v>
      </c>
      <c r="C84" s="301" t="s">
        <v>103</v>
      </c>
      <c r="D84" s="6" t="s">
        <v>645</v>
      </c>
      <c r="E84" s="6" t="s">
        <v>1322</v>
      </c>
    </row>
    <row r="85" spans="1:5">
      <c r="A85" s="300">
        <v>253</v>
      </c>
      <c r="B85" s="301" t="s">
        <v>763</v>
      </c>
      <c r="C85" s="301" t="s">
        <v>104</v>
      </c>
      <c r="D85" s="6" t="s">
        <v>667</v>
      </c>
      <c r="E85" s="6" t="s">
        <v>1322</v>
      </c>
    </row>
    <row r="86" spans="1:5">
      <c r="A86" s="300">
        <v>254</v>
      </c>
      <c r="B86" s="301" t="s">
        <v>764</v>
      </c>
      <c r="C86" s="301" t="s">
        <v>105</v>
      </c>
      <c r="D86" s="6" t="s">
        <v>640</v>
      </c>
      <c r="E86" s="6" t="s">
        <v>1322</v>
      </c>
    </row>
    <row r="87" spans="1:5">
      <c r="A87" s="300">
        <v>265</v>
      </c>
      <c r="B87" s="301" t="s">
        <v>765</v>
      </c>
      <c r="C87" s="301" t="s">
        <v>106</v>
      </c>
      <c r="D87" s="6" t="s">
        <v>641</v>
      </c>
      <c r="E87" s="6" t="s">
        <v>1322</v>
      </c>
    </row>
    <row r="88" spans="1:5">
      <c r="A88" s="300">
        <v>266</v>
      </c>
      <c r="B88" s="301" t="s">
        <v>766</v>
      </c>
      <c r="C88" s="301" t="s">
        <v>1264</v>
      </c>
      <c r="D88" s="6" t="s">
        <v>641</v>
      </c>
      <c r="E88" s="6" t="s">
        <v>1322</v>
      </c>
    </row>
    <row r="89" spans="1:5">
      <c r="A89" s="300">
        <v>267</v>
      </c>
      <c r="B89" s="301" t="s">
        <v>767</v>
      </c>
      <c r="C89" s="301" t="s">
        <v>107</v>
      </c>
      <c r="D89" s="6" t="s">
        <v>641</v>
      </c>
      <c r="E89" s="6" t="s">
        <v>1322</v>
      </c>
    </row>
    <row r="90" spans="1:5">
      <c r="A90" s="300">
        <v>268</v>
      </c>
      <c r="B90" s="301" t="s">
        <v>768</v>
      </c>
      <c r="C90" s="301" t="s">
        <v>108</v>
      </c>
      <c r="D90" s="6" t="s">
        <v>641</v>
      </c>
      <c r="E90" s="6" t="s">
        <v>1322</v>
      </c>
    </row>
    <row r="91" spans="1:5">
      <c r="A91" s="300">
        <v>269</v>
      </c>
      <c r="B91" s="301" t="s">
        <v>769</v>
      </c>
      <c r="C91" s="301" t="s">
        <v>109</v>
      </c>
      <c r="D91" s="6" t="s">
        <v>641</v>
      </c>
      <c r="E91" s="6" t="s">
        <v>1322</v>
      </c>
    </row>
    <row r="92" spans="1:5">
      <c r="A92" s="300">
        <v>270</v>
      </c>
      <c r="B92" s="301" t="s">
        <v>770</v>
      </c>
      <c r="C92" s="301" t="s">
        <v>110</v>
      </c>
      <c r="D92" s="6" t="s">
        <v>641</v>
      </c>
      <c r="E92" s="6" t="s">
        <v>1322</v>
      </c>
    </row>
    <row r="93" spans="1:5">
      <c r="A93" s="300">
        <v>271</v>
      </c>
      <c r="B93" s="301" t="s">
        <v>771</v>
      </c>
      <c r="C93" s="301" t="s">
        <v>111</v>
      </c>
      <c r="D93" s="6" t="s">
        <v>641</v>
      </c>
      <c r="E93" s="6" t="s">
        <v>1322</v>
      </c>
    </row>
    <row r="94" spans="1:5">
      <c r="A94" s="300">
        <v>272</v>
      </c>
      <c r="B94" s="301" t="s">
        <v>772</v>
      </c>
      <c r="C94" s="301" t="s">
        <v>112</v>
      </c>
      <c r="D94" s="6" t="s">
        <v>641</v>
      </c>
      <c r="E94" s="6" t="s">
        <v>1322</v>
      </c>
    </row>
    <row r="95" spans="1:5">
      <c r="A95" s="300">
        <v>273</v>
      </c>
      <c r="B95" s="301" t="s">
        <v>773</v>
      </c>
      <c r="C95" s="301" t="s">
        <v>113</v>
      </c>
      <c r="D95" s="6" t="s">
        <v>641</v>
      </c>
      <c r="E95" s="6" t="s">
        <v>1322</v>
      </c>
    </row>
    <row r="96" spans="1:5">
      <c r="A96" s="300">
        <v>281</v>
      </c>
      <c r="B96" s="301" t="s">
        <v>774</v>
      </c>
      <c r="C96" s="301" t="s">
        <v>114</v>
      </c>
      <c r="D96" s="6" t="s">
        <v>646</v>
      </c>
      <c r="E96" s="6" t="s">
        <v>1322</v>
      </c>
    </row>
    <row r="97" spans="1:5">
      <c r="A97" s="300">
        <v>283</v>
      </c>
      <c r="B97" s="301" t="s">
        <v>775</v>
      </c>
      <c r="C97" s="301" t="s">
        <v>115</v>
      </c>
      <c r="D97" s="6" t="s">
        <v>641</v>
      </c>
      <c r="E97" s="6" t="s">
        <v>1322</v>
      </c>
    </row>
    <row r="98" spans="1:5">
      <c r="A98" s="300">
        <v>287</v>
      </c>
      <c r="B98" s="301" t="s">
        <v>776</v>
      </c>
      <c r="C98" s="301" t="s">
        <v>116</v>
      </c>
      <c r="D98" s="6" t="s">
        <v>667</v>
      </c>
      <c r="E98" s="6" t="s">
        <v>1322</v>
      </c>
    </row>
    <row r="99" spans="1:5">
      <c r="A99" s="302">
        <v>288</v>
      </c>
      <c r="B99" s="303" t="s">
        <v>777</v>
      </c>
      <c r="C99" s="303" t="s">
        <v>117</v>
      </c>
      <c r="D99" s="6" t="s">
        <v>666</v>
      </c>
      <c r="E99" s="6" t="s">
        <v>1322</v>
      </c>
    </row>
    <row r="100" spans="1:5">
      <c r="A100" s="304">
        <v>290</v>
      </c>
      <c r="B100" s="305" t="s">
        <v>778</v>
      </c>
      <c r="C100" s="305" t="s">
        <v>118</v>
      </c>
      <c r="D100" s="6" t="s">
        <v>641</v>
      </c>
      <c r="E100" s="6" t="s">
        <v>1322</v>
      </c>
    </row>
    <row r="101" spans="1:5">
      <c r="A101" s="300">
        <v>291</v>
      </c>
      <c r="B101" s="301" t="s">
        <v>779</v>
      </c>
      <c r="C101" s="301" t="s">
        <v>119</v>
      </c>
      <c r="D101" s="6" t="s">
        <v>646</v>
      </c>
      <c r="E101" s="6" t="s">
        <v>1322</v>
      </c>
    </row>
    <row r="102" spans="1:5">
      <c r="A102" s="300">
        <v>292</v>
      </c>
      <c r="B102" s="301" t="s">
        <v>780</v>
      </c>
      <c r="C102" s="301" t="s">
        <v>120</v>
      </c>
      <c r="D102" s="6" t="s">
        <v>645</v>
      </c>
      <c r="E102" s="6" t="s">
        <v>1322</v>
      </c>
    </row>
    <row r="103" spans="1:5">
      <c r="A103" s="300">
        <v>293</v>
      </c>
      <c r="B103" s="301" t="s">
        <v>781</v>
      </c>
      <c r="C103" s="301" t="s">
        <v>121</v>
      </c>
      <c r="D103" s="6" t="s">
        <v>645</v>
      </c>
      <c r="E103" s="6" t="s">
        <v>1322</v>
      </c>
    </row>
    <row r="104" spans="1:5">
      <c r="A104" s="300">
        <v>294</v>
      </c>
      <c r="B104" s="301" t="s">
        <v>782</v>
      </c>
      <c r="C104" s="301" t="s">
        <v>122</v>
      </c>
      <c r="D104" s="6" t="s">
        <v>644</v>
      </c>
      <c r="E104" s="6" t="s">
        <v>1322</v>
      </c>
    </row>
    <row r="105" spans="1:5">
      <c r="A105" s="300">
        <v>295</v>
      </c>
      <c r="B105" s="301" t="s">
        <v>783</v>
      </c>
      <c r="C105" s="301" t="s">
        <v>123</v>
      </c>
      <c r="D105" s="6" t="s">
        <v>624</v>
      </c>
      <c r="E105" s="6" t="s">
        <v>1322</v>
      </c>
    </row>
    <row r="106" spans="1:5">
      <c r="A106" s="300">
        <v>296</v>
      </c>
      <c r="B106" s="301" t="s">
        <v>784</v>
      </c>
      <c r="C106" s="301" t="s">
        <v>124</v>
      </c>
      <c r="D106" s="6" t="s">
        <v>624</v>
      </c>
      <c r="E106" s="6" t="s">
        <v>1322</v>
      </c>
    </row>
    <row r="107" spans="1:5">
      <c r="A107" s="300">
        <v>298</v>
      </c>
      <c r="B107" s="301" t="s">
        <v>785</v>
      </c>
      <c r="C107" s="301" t="s">
        <v>125</v>
      </c>
      <c r="D107" s="6" t="s">
        <v>666</v>
      </c>
      <c r="E107" s="6" t="s">
        <v>1322</v>
      </c>
    </row>
    <row r="108" spans="1:5">
      <c r="A108" s="300">
        <v>299</v>
      </c>
      <c r="B108" s="301" t="s">
        <v>786</v>
      </c>
      <c r="C108" s="301" t="s">
        <v>126</v>
      </c>
      <c r="D108" s="6" t="s">
        <v>666</v>
      </c>
      <c r="E108" s="6" t="s">
        <v>1322</v>
      </c>
    </row>
    <row r="109" spans="1:5">
      <c r="A109" s="300">
        <v>300</v>
      </c>
      <c r="B109" s="301" t="s">
        <v>787</v>
      </c>
      <c r="C109" s="301" t="s">
        <v>127</v>
      </c>
      <c r="D109" s="6" t="s">
        <v>666</v>
      </c>
      <c r="E109" s="6" t="s">
        <v>1322</v>
      </c>
    </row>
    <row r="110" spans="1:5">
      <c r="A110" s="300">
        <v>301</v>
      </c>
      <c r="B110" s="301" t="s">
        <v>788</v>
      </c>
      <c r="C110" s="301" t="s">
        <v>128</v>
      </c>
      <c r="D110" s="6" t="s">
        <v>666</v>
      </c>
      <c r="E110" s="6" t="s">
        <v>1322</v>
      </c>
    </row>
    <row r="111" spans="1:5">
      <c r="A111" s="300">
        <v>302</v>
      </c>
      <c r="B111" s="301" t="s">
        <v>789</v>
      </c>
      <c r="C111" s="301" t="s">
        <v>129</v>
      </c>
      <c r="D111" s="6" t="s">
        <v>666</v>
      </c>
      <c r="E111" s="6" t="s">
        <v>1322</v>
      </c>
    </row>
    <row r="112" spans="1:5">
      <c r="A112" s="300">
        <v>303</v>
      </c>
      <c r="B112" s="301" t="s">
        <v>790</v>
      </c>
      <c r="C112" s="301" t="s">
        <v>130</v>
      </c>
      <c r="D112" s="6" t="s">
        <v>666</v>
      </c>
      <c r="E112" s="6" t="s">
        <v>1322</v>
      </c>
    </row>
    <row r="113" spans="1:5">
      <c r="A113" s="300">
        <v>309</v>
      </c>
      <c r="B113" s="301" t="s">
        <v>791</v>
      </c>
      <c r="C113" s="301" t="s">
        <v>1238</v>
      </c>
      <c r="D113" s="6" t="s">
        <v>643</v>
      </c>
      <c r="E113" s="6" t="s">
        <v>1322</v>
      </c>
    </row>
    <row r="114" spans="1:5">
      <c r="A114" s="300">
        <v>310</v>
      </c>
      <c r="B114" s="301" t="s">
        <v>792</v>
      </c>
      <c r="C114" s="301" t="s">
        <v>131</v>
      </c>
      <c r="D114" s="6" t="s">
        <v>647</v>
      </c>
      <c r="E114" s="6" t="s">
        <v>1322</v>
      </c>
    </row>
    <row r="115" spans="1:5">
      <c r="A115" s="300">
        <v>311</v>
      </c>
      <c r="B115" s="301" t="s">
        <v>793</v>
      </c>
      <c r="C115" s="301" t="s">
        <v>132</v>
      </c>
      <c r="D115" s="6" t="s">
        <v>647</v>
      </c>
      <c r="E115" s="6" t="s">
        <v>1322</v>
      </c>
    </row>
    <row r="116" spans="1:5">
      <c r="A116" s="300">
        <v>312</v>
      </c>
      <c r="B116" s="301" t="s">
        <v>794</v>
      </c>
      <c r="C116" s="301" t="s">
        <v>133</v>
      </c>
      <c r="D116" s="6" t="s">
        <v>645</v>
      </c>
      <c r="E116" s="6" t="s">
        <v>1322</v>
      </c>
    </row>
    <row r="117" spans="1:5">
      <c r="A117" s="300">
        <v>313</v>
      </c>
      <c r="B117" s="301" t="s">
        <v>795</v>
      </c>
      <c r="C117" s="301" t="s">
        <v>134</v>
      </c>
      <c r="D117" s="6" t="s">
        <v>667</v>
      </c>
      <c r="E117" s="6" t="s">
        <v>1322</v>
      </c>
    </row>
    <row r="118" spans="1:5">
      <c r="A118" s="300">
        <v>314</v>
      </c>
      <c r="B118" s="301" t="s">
        <v>1393</v>
      </c>
      <c r="C118" s="301" t="s">
        <v>1373</v>
      </c>
      <c r="D118" s="6" t="s">
        <v>667</v>
      </c>
      <c r="E118" s="6" t="s">
        <v>1322</v>
      </c>
    </row>
    <row r="119" spans="1:5">
      <c r="A119" s="300">
        <v>315</v>
      </c>
      <c r="B119" s="301" t="s">
        <v>796</v>
      </c>
      <c r="C119" s="301" t="s">
        <v>1239</v>
      </c>
      <c r="D119" s="6" t="s">
        <v>640</v>
      </c>
      <c r="E119" s="6" t="s">
        <v>1322</v>
      </c>
    </row>
    <row r="120" spans="1:5">
      <c r="A120" s="300">
        <v>324</v>
      </c>
      <c r="B120" s="301" t="s">
        <v>797</v>
      </c>
      <c r="C120" s="301" t="s">
        <v>135</v>
      </c>
      <c r="D120" s="6" t="s">
        <v>640</v>
      </c>
      <c r="E120" s="6" t="s">
        <v>1322</v>
      </c>
    </row>
    <row r="121" spans="1:5">
      <c r="A121" s="300">
        <v>340</v>
      </c>
      <c r="B121" s="301" t="s">
        <v>798</v>
      </c>
      <c r="C121" s="301" t="s">
        <v>136</v>
      </c>
      <c r="D121" s="6" t="s">
        <v>667</v>
      </c>
      <c r="E121" s="6" t="s">
        <v>1322</v>
      </c>
    </row>
    <row r="122" spans="1:5">
      <c r="A122" s="300">
        <v>342</v>
      </c>
      <c r="B122" s="301" t="s">
        <v>799</v>
      </c>
      <c r="C122" s="301" t="s">
        <v>137</v>
      </c>
      <c r="D122" s="6" t="s">
        <v>643</v>
      </c>
      <c r="E122" s="6" t="s">
        <v>1322</v>
      </c>
    </row>
    <row r="123" spans="1:5">
      <c r="A123" s="300">
        <v>343</v>
      </c>
      <c r="B123" s="301" t="s">
        <v>800</v>
      </c>
      <c r="C123" s="301" t="s">
        <v>138</v>
      </c>
      <c r="D123" s="6" t="s">
        <v>643</v>
      </c>
      <c r="E123" s="6" t="s">
        <v>1322</v>
      </c>
    </row>
    <row r="124" spans="1:5">
      <c r="A124" s="300">
        <v>344</v>
      </c>
      <c r="B124" s="301" t="s">
        <v>801</v>
      </c>
      <c r="C124" s="301" t="s">
        <v>139</v>
      </c>
      <c r="D124" s="6" t="s">
        <v>667</v>
      </c>
      <c r="E124" s="6" t="s">
        <v>1322</v>
      </c>
    </row>
    <row r="125" spans="1:5">
      <c r="A125" s="300">
        <v>345</v>
      </c>
      <c r="B125" s="301" t="s">
        <v>802</v>
      </c>
      <c r="C125" s="301" t="s">
        <v>140</v>
      </c>
      <c r="D125" s="6" t="s">
        <v>642</v>
      </c>
      <c r="E125" s="6" t="s">
        <v>1322</v>
      </c>
    </row>
    <row r="126" spans="1:5">
      <c r="A126" s="300">
        <v>346</v>
      </c>
      <c r="B126" s="301" t="s">
        <v>803</v>
      </c>
      <c r="C126" s="301" t="s">
        <v>141</v>
      </c>
      <c r="D126" s="6" t="s">
        <v>642</v>
      </c>
      <c r="E126" s="6" t="s">
        <v>1322</v>
      </c>
    </row>
    <row r="127" spans="1:5">
      <c r="A127" s="300">
        <v>347</v>
      </c>
      <c r="B127" s="301" t="s">
        <v>804</v>
      </c>
      <c r="C127" s="301" t="s">
        <v>142</v>
      </c>
      <c r="D127" s="6" t="s">
        <v>642</v>
      </c>
      <c r="E127" s="6" t="s">
        <v>1322</v>
      </c>
    </row>
    <row r="128" spans="1:5">
      <c r="A128" s="302">
        <v>348</v>
      </c>
      <c r="B128" s="303" t="s">
        <v>805</v>
      </c>
      <c r="C128" s="303" t="s">
        <v>143</v>
      </c>
      <c r="D128" s="6" t="s">
        <v>645</v>
      </c>
      <c r="E128" s="6" t="s">
        <v>1322</v>
      </c>
    </row>
    <row r="129" spans="1:5">
      <c r="A129" s="300">
        <v>349</v>
      </c>
      <c r="B129" s="301" t="s">
        <v>806</v>
      </c>
      <c r="C129" s="301" t="s">
        <v>144</v>
      </c>
      <c r="D129" s="6" t="s">
        <v>644</v>
      </c>
      <c r="E129" s="6" t="s">
        <v>1322</v>
      </c>
    </row>
    <row r="130" spans="1:5">
      <c r="A130" s="300">
        <v>371</v>
      </c>
      <c r="B130" s="301" t="s">
        <v>807</v>
      </c>
      <c r="C130" s="301" t="s">
        <v>145</v>
      </c>
      <c r="D130" s="6" t="s">
        <v>643</v>
      </c>
      <c r="E130" s="6" t="s">
        <v>1322</v>
      </c>
    </row>
    <row r="131" spans="1:5">
      <c r="A131" s="300">
        <v>373</v>
      </c>
      <c r="B131" s="301" t="s">
        <v>808</v>
      </c>
      <c r="C131" s="301" t="s">
        <v>605</v>
      </c>
      <c r="D131" s="6" t="s">
        <v>641</v>
      </c>
      <c r="E131" s="6" t="s">
        <v>1322</v>
      </c>
    </row>
    <row r="132" spans="1:5">
      <c r="A132" s="300">
        <v>374</v>
      </c>
      <c r="B132" s="301" t="s">
        <v>809</v>
      </c>
      <c r="C132" s="301" t="s">
        <v>606</v>
      </c>
      <c r="D132" s="6" t="s">
        <v>647</v>
      </c>
      <c r="E132" s="6" t="s">
        <v>1322</v>
      </c>
    </row>
    <row r="133" spans="1:5">
      <c r="A133" s="302">
        <v>376</v>
      </c>
      <c r="B133" s="303" t="s">
        <v>810</v>
      </c>
      <c r="C133" s="303" t="s">
        <v>607</v>
      </c>
      <c r="D133" s="6" t="s">
        <v>642</v>
      </c>
      <c r="E133" s="6" t="s">
        <v>1322</v>
      </c>
    </row>
    <row r="134" spans="1:5">
      <c r="A134" s="300">
        <v>378</v>
      </c>
      <c r="B134" s="301" t="s">
        <v>811</v>
      </c>
      <c r="C134" s="301" t="s">
        <v>608</v>
      </c>
      <c r="D134" s="6" t="s">
        <v>666</v>
      </c>
      <c r="E134" s="6" t="s">
        <v>1322</v>
      </c>
    </row>
    <row r="135" spans="1:5">
      <c r="A135" s="300">
        <v>379</v>
      </c>
      <c r="B135" s="301" t="s">
        <v>812</v>
      </c>
      <c r="C135" s="301" t="s">
        <v>1240</v>
      </c>
      <c r="D135" s="6" t="s">
        <v>641</v>
      </c>
      <c r="E135" s="6" t="s">
        <v>1322</v>
      </c>
    </row>
    <row r="136" spans="1:5">
      <c r="A136" s="300">
        <v>382</v>
      </c>
      <c r="B136" s="301" t="s">
        <v>813</v>
      </c>
      <c r="C136" s="301" t="s">
        <v>1241</v>
      </c>
      <c r="D136" s="6" t="s">
        <v>643</v>
      </c>
      <c r="E136" s="6" t="s">
        <v>1322</v>
      </c>
    </row>
    <row r="137" spans="1:5">
      <c r="A137" s="300">
        <v>383</v>
      </c>
      <c r="B137" s="301" t="s">
        <v>814</v>
      </c>
      <c r="C137" s="301" t="s">
        <v>1242</v>
      </c>
      <c r="D137" s="6" t="s">
        <v>667</v>
      </c>
      <c r="E137" s="6" t="s">
        <v>1322</v>
      </c>
    </row>
    <row r="138" spans="1:5">
      <c r="A138" s="300">
        <v>385</v>
      </c>
      <c r="B138" s="301" t="s">
        <v>815</v>
      </c>
      <c r="C138" s="301" t="s">
        <v>688</v>
      </c>
      <c r="D138" s="6" t="s">
        <v>667</v>
      </c>
      <c r="E138" s="6" t="s">
        <v>1322</v>
      </c>
    </row>
    <row r="139" spans="1:5">
      <c r="A139" s="300">
        <v>386</v>
      </c>
      <c r="B139" s="301" t="s">
        <v>1317</v>
      </c>
      <c r="C139" s="301" t="s">
        <v>1276</v>
      </c>
      <c r="D139" s="6" t="s">
        <v>666</v>
      </c>
      <c r="E139" s="6" t="s">
        <v>1322</v>
      </c>
    </row>
    <row r="140" spans="1:5">
      <c r="A140" s="300">
        <v>387</v>
      </c>
      <c r="B140" s="301" t="s">
        <v>1318</v>
      </c>
      <c r="C140" s="301" t="s">
        <v>1263</v>
      </c>
      <c r="D140" s="6" t="s">
        <v>666</v>
      </c>
      <c r="E140" s="6" t="s">
        <v>1322</v>
      </c>
    </row>
    <row r="141" spans="1:5">
      <c r="A141" s="300">
        <v>389</v>
      </c>
      <c r="B141" s="301" t="s">
        <v>1403</v>
      </c>
      <c r="C141" s="301" t="s">
        <v>1401</v>
      </c>
      <c r="D141" s="298" t="s">
        <v>1402</v>
      </c>
      <c r="E141" s="6" t="s">
        <v>1322</v>
      </c>
    </row>
    <row r="142" spans="1:5">
      <c r="A142" s="300">
        <v>411</v>
      </c>
      <c r="B142" s="301" t="s">
        <v>816</v>
      </c>
      <c r="C142" s="301" t="s">
        <v>146</v>
      </c>
      <c r="D142" s="6" t="s">
        <v>624</v>
      </c>
      <c r="E142" s="6" t="s">
        <v>1326</v>
      </c>
    </row>
    <row r="143" spans="1:5">
      <c r="A143" s="300">
        <v>417</v>
      </c>
      <c r="B143" s="301" t="s">
        <v>817</v>
      </c>
      <c r="C143" s="301" t="s">
        <v>147</v>
      </c>
      <c r="D143" s="6" t="s">
        <v>624</v>
      </c>
      <c r="E143" s="6" t="s">
        <v>1326</v>
      </c>
    </row>
    <row r="144" spans="1:5">
      <c r="A144" s="300">
        <v>418</v>
      </c>
      <c r="B144" s="301" t="s">
        <v>818</v>
      </c>
      <c r="C144" s="301" t="s">
        <v>148</v>
      </c>
      <c r="D144" s="6" t="s">
        <v>624</v>
      </c>
      <c r="E144" s="6" t="s">
        <v>1326</v>
      </c>
    </row>
    <row r="145" spans="1:5">
      <c r="A145" s="300">
        <v>422</v>
      </c>
      <c r="B145" s="301" t="s">
        <v>819</v>
      </c>
      <c r="C145" s="301" t="s">
        <v>149</v>
      </c>
      <c r="D145" s="6" t="s">
        <v>624</v>
      </c>
      <c r="E145" s="6" t="s">
        <v>1326</v>
      </c>
    </row>
    <row r="146" spans="1:5">
      <c r="A146" s="300">
        <v>423</v>
      </c>
      <c r="B146" s="301" t="s">
        <v>820</v>
      </c>
      <c r="C146" s="301" t="s">
        <v>150</v>
      </c>
      <c r="D146" s="6" t="s">
        <v>624</v>
      </c>
      <c r="E146" s="6" t="s">
        <v>1326</v>
      </c>
    </row>
    <row r="147" spans="1:5">
      <c r="A147" s="300">
        <v>424</v>
      </c>
      <c r="B147" s="301" t="s">
        <v>821</v>
      </c>
      <c r="C147" s="301" t="s">
        <v>1277</v>
      </c>
      <c r="D147" s="6" t="s">
        <v>624</v>
      </c>
      <c r="E147" s="6" t="s">
        <v>1326</v>
      </c>
    </row>
    <row r="148" spans="1:5">
      <c r="A148" s="300">
        <v>425</v>
      </c>
      <c r="B148" s="301" t="s">
        <v>822</v>
      </c>
      <c r="C148" s="301" t="s">
        <v>151</v>
      </c>
      <c r="D148" s="6" t="s">
        <v>624</v>
      </c>
      <c r="E148" s="6" t="s">
        <v>1326</v>
      </c>
    </row>
    <row r="149" spans="1:5">
      <c r="A149" s="300">
        <v>426</v>
      </c>
      <c r="B149" s="301" t="s">
        <v>823</v>
      </c>
      <c r="C149" s="301" t="s">
        <v>152</v>
      </c>
      <c r="D149" s="6" t="s">
        <v>624</v>
      </c>
      <c r="E149" s="6" t="s">
        <v>1326</v>
      </c>
    </row>
    <row r="150" spans="1:5">
      <c r="A150" s="300">
        <v>427</v>
      </c>
      <c r="B150" s="301" t="s">
        <v>824</v>
      </c>
      <c r="C150" s="301" t="s">
        <v>153</v>
      </c>
      <c r="D150" s="6" t="s">
        <v>624</v>
      </c>
      <c r="E150" s="6" t="s">
        <v>1326</v>
      </c>
    </row>
    <row r="151" spans="1:5">
      <c r="A151" s="300">
        <v>428</v>
      </c>
      <c r="B151" s="301" t="s">
        <v>825</v>
      </c>
      <c r="C151" s="301" t="s">
        <v>154</v>
      </c>
      <c r="D151" s="6" t="s">
        <v>624</v>
      </c>
      <c r="E151" s="6" t="s">
        <v>1326</v>
      </c>
    </row>
    <row r="152" spans="1:5">
      <c r="A152" s="300">
        <v>429</v>
      </c>
      <c r="B152" s="301" t="s">
        <v>826</v>
      </c>
      <c r="C152" s="301" t="s">
        <v>155</v>
      </c>
      <c r="D152" s="6" t="s">
        <v>624</v>
      </c>
      <c r="E152" s="6" t="s">
        <v>1326</v>
      </c>
    </row>
    <row r="153" spans="1:5">
      <c r="A153" s="300">
        <v>432</v>
      </c>
      <c r="B153" s="301" t="s">
        <v>827</v>
      </c>
      <c r="C153" s="301" t="s">
        <v>156</v>
      </c>
      <c r="D153" s="6" t="s">
        <v>624</v>
      </c>
      <c r="E153" s="6" t="s">
        <v>1326</v>
      </c>
    </row>
    <row r="154" spans="1:5">
      <c r="A154" s="300">
        <v>433</v>
      </c>
      <c r="B154" s="301" t="s">
        <v>828</v>
      </c>
      <c r="C154" s="301" t="s">
        <v>157</v>
      </c>
      <c r="D154" s="6" t="s">
        <v>624</v>
      </c>
      <c r="E154" s="6" t="s">
        <v>1326</v>
      </c>
    </row>
    <row r="155" spans="1:5">
      <c r="A155" s="300">
        <v>434</v>
      </c>
      <c r="B155" s="301" t="s">
        <v>829</v>
      </c>
      <c r="C155" s="301" t="s">
        <v>158</v>
      </c>
      <c r="D155" s="6" t="s">
        <v>624</v>
      </c>
      <c r="E155" s="6" t="s">
        <v>1326</v>
      </c>
    </row>
    <row r="156" spans="1:5">
      <c r="A156" s="300">
        <v>435</v>
      </c>
      <c r="B156" s="301" t="s">
        <v>830</v>
      </c>
      <c r="C156" s="301" t="s">
        <v>159</v>
      </c>
      <c r="D156" s="6" t="s">
        <v>624</v>
      </c>
      <c r="E156" s="6" t="s">
        <v>1326</v>
      </c>
    </row>
    <row r="157" spans="1:5">
      <c r="A157" s="300">
        <v>512</v>
      </c>
      <c r="B157" s="301" t="s">
        <v>831</v>
      </c>
      <c r="C157" s="301" t="s">
        <v>689</v>
      </c>
      <c r="D157" s="6" t="s">
        <v>644</v>
      </c>
      <c r="E157" s="6" t="s">
        <v>1327</v>
      </c>
    </row>
    <row r="158" spans="1:5">
      <c r="A158" s="300">
        <v>513</v>
      </c>
      <c r="B158" s="301" t="s">
        <v>832</v>
      </c>
      <c r="C158" s="301" t="s">
        <v>160</v>
      </c>
      <c r="D158" s="6" t="s">
        <v>641</v>
      </c>
      <c r="E158" s="6" t="s">
        <v>1327</v>
      </c>
    </row>
    <row r="159" spans="1:5">
      <c r="A159" s="300">
        <v>514</v>
      </c>
      <c r="B159" s="301" t="s">
        <v>833</v>
      </c>
      <c r="C159" s="301" t="s">
        <v>161</v>
      </c>
      <c r="D159" s="6" t="s">
        <v>667</v>
      </c>
      <c r="E159" s="6" t="s">
        <v>1327</v>
      </c>
    </row>
    <row r="160" spans="1:5">
      <c r="A160" s="300">
        <v>517</v>
      </c>
      <c r="B160" s="301" t="s">
        <v>834</v>
      </c>
      <c r="C160" s="301" t="s">
        <v>162</v>
      </c>
      <c r="D160" s="6" t="s">
        <v>667</v>
      </c>
      <c r="E160" s="6" t="s">
        <v>1327</v>
      </c>
    </row>
    <row r="161" spans="1:5">
      <c r="A161" s="300">
        <v>520</v>
      </c>
      <c r="B161" s="301" t="s">
        <v>835</v>
      </c>
      <c r="C161" s="301" t="s">
        <v>1278</v>
      </c>
      <c r="D161" s="6" t="s">
        <v>640</v>
      </c>
      <c r="E161" s="6" t="s">
        <v>1327</v>
      </c>
    </row>
    <row r="162" spans="1:5">
      <c r="A162" s="302">
        <v>522</v>
      </c>
      <c r="B162" s="303" t="s">
        <v>836</v>
      </c>
      <c r="C162" s="303" t="s">
        <v>163</v>
      </c>
      <c r="D162" s="6" t="s">
        <v>640</v>
      </c>
      <c r="E162" s="6" t="s">
        <v>1327</v>
      </c>
    </row>
    <row r="163" spans="1:5">
      <c r="A163" s="302">
        <v>525</v>
      </c>
      <c r="B163" s="303" t="s">
        <v>837</v>
      </c>
      <c r="C163" s="303" t="s">
        <v>164</v>
      </c>
      <c r="D163" s="6" t="s">
        <v>647</v>
      </c>
      <c r="E163" s="6" t="s">
        <v>1327</v>
      </c>
    </row>
    <row r="164" spans="1:5">
      <c r="A164" s="300">
        <v>526</v>
      </c>
      <c r="B164" s="301" t="s">
        <v>838</v>
      </c>
      <c r="C164" s="301" t="s">
        <v>1262</v>
      </c>
      <c r="D164" s="6" t="s">
        <v>640</v>
      </c>
      <c r="E164" s="6" t="s">
        <v>1327</v>
      </c>
    </row>
    <row r="165" spans="1:5">
      <c r="A165" s="300">
        <v>548</v>
      </c>
      <c r="B165" s="301" t="s">
        <v>839</v>
      </c>
      <c r="C165" s="301" t="s">
        <v>1279</v>
      </c>
      <c r="D165" s="6" t="s">
        <v>646</v>
      </c>
      <c r="E165" s="6" t="s">
        <v>1327</v>
      </c>
    </row>
    <row r="166" spans="1:5">
      <c r="A166" s="300">
        <v>551</v>
      </c>
      <c r="B166" s="301" t="s">
        <v>840</v>
      </c>
      <c r="C166" s="301" t="s">
        <v>165</v>
      </c>
      <c r="D166" s="6" t="s">
        <v>647</v>
      </c>
      <c r="E166" s="6" t="s">
        <v>1327</v>
      </c>
    </row>
    <row r="167" spans="1:5">
      <c r="A167" s="300">
        <v>572</v>
      </c>
      <c r="B167" s="301" t="s">
        <v>841</v>
      </c>
      <c r="C167" s="301" t="s">
        <v>166</v>
      </c>
      <c r="D167" s="6" t="s">
        <v>646</v>
      </c>
      <c r="E167" s="6" t="s">
        <v>1327</v>
      </c>
    </row>
    <row r="168" spans="1:5">
      <c r="A168" s="300">
        <v>573</v>
      </c>
      <c r="B168" s="301" t="s">
        <v>842</v>
      </c>
      <c r="C168" s="301" t="s">
        <v>167</v>
      </c>
      <c r="D168" s="6" t="s">
        <v>640</v>
      </c>
      <c r="E168" s="6" t="s">
        <v>1327</v>
      </c>
    </row>
    <row r="169" spans="1:5">
      <c r="A169" s="300">
        <v>576</v>
      </c>
      <c r="B169" s="301" t="s">
        <v>843</v>
      </c>
      <c r="C169" s="301" t="s">
        <v>1243</v>
      </c>
      <c r="D169" s="6" t="s">
        <v>645</v>
      </c>
      <c r="E169" s="6" t="s">
        <v>1327</v>
      </c>
    </row>
    <row r="170" spans="1:5">
      <c r="A170" s="300">
        <v>578</v>
      </c>
      <c r="B170" s="301" t="s">
        <v>844</v>
      </c>
      <c r="C170" s="301" t="s">
        <v>168</v>
      </c>
      <c r="D170" s="6" t="s">
        <v>640</v>
      </c>
      <c r="E170" s="6" t="s">
        <v>1327</v>
      </c>
    </row>
    <row r="171" spans="1:5">
      <c r="A171" s="300">
        <v>580</v>
      </c>
      <c r="B171" s="301" t="s">
        <v>845</v>
      </c>
      <c r="C171" s="301" t="s">
        <v>169</v>
      </c>
      <c r="D171" s="6" t="s">
        <v>667</v>
      </c>
      <c r="E171" s="6" t="s">
        <v>1327</v>
      </c>
    </row>
    <row r="172" spans="1:5">
      <c r="A172" s="300">
        <v>584</v>
      </c>
      <c r="B172" s="301" t="s">
        <v>846</v>
      </c>
      <c r="C172" s="301" t="s">
        <v>170</v>
      </c>
      <c r="D172" s="6" t="s">
        <v>644</v>
      </c>
      <c r="E172" s="6" t="s">
        <v>1327</v>
      </c>
    </row>
    <row r="173" spans="1:5">
      <c r="A173" s="300">
        <v>585</v>
      </c>
      <c r="B173" s="301" t="s">
        <v>847</v>
      </c>
      <c r="C173" s="301" t="s">
        <v>171</v>
      </c>
      <c r="D173" s="6" t="s">
        <v>641</v>
      </c>
      <c r="E173" s="6" t="s">
        <v>1327</v>
      </c>
    </row>
    <row r="174" spans="1:5">
      <c r="A174" s="300">
        <v>586</v>
      </c>
      <c r="B174" s="301" t="s">
        <v>848</v>
      </c>
      <c r="C174" s="301" t="s">
        <v>172</v>
      </c>
      <c r="D174" s="6" t="s">
        <v>641</v>
      </c>
      <c r="E174" s="6" t="s">
        <v>1327</v>
      </c>
    </row>
    <row r="175" spans="1:5">
      <c r="A175" s="302">
        <v>587</v>
      </c>
      <c r="B175" s="303" t="s">
        <v>849</v>
      </c>
      <c r="C175" s="303" t="s">
        <v>669</v>
      </c>
      <c r="D175" s="6" t="s">
        <v>667</v>
      </c>
      <c r="E175" s="6" t="s">
        <v>1327</v>
      </c>
    </row>
    <row r="176" spans="1:5">
      <c r="A176" s="300">
        <v>590</v>
      </c>
      <c r="B176" s="301" t="s">
        <v>850</v>
      </c>
      <c r="C176" s="301" t="s">
        <v>1280</v>
      </c>
      <c r="D176" s="6" t="s">
        <v>643</v>
      </c>
      <c r="E176" s="6" t="s">
        <v>1327</v>
      </c>
    </row>
    <row r="177" spans="1:5">
      <c r="A177" s="300">
        <v>591</v>
      </c>
      <c r="B177" s="301" t="s">
        <v>851</v>
      </c>
      <c r="C177" s="301" t="s">
        <v>670</v>
      </c>
      <c r="D177" s="6" t="s">
        <v>642</v>
      </c>
      <c r="E177" s="6" t="s">
        <v>1327</v>
      </c>
    </row>
    <row r="178" spans="1:5">
      <c r="A178" s="300">
        <v>592</v>
      </c>
      <c r="B178" s="301" t="s">
        <v>852</v>
      </c>
      <c r="C178" s="301" t="s">
        <v>613</v>
      </c>
      <c r="D178" s="6" t="s">
        <v>645</v>
      </c>
      <c r="E178" s="6" t="s">
        <v>1327</v>
      </c>
    </row>
    <row r="179" spans="1:5">
      <c r="A179" s="300">
        <v>593</v>
      </c>
      <c r="B179" s="301" t="s">
        <v>853</v>
      </c>
      <c r="C179" s="301" t="s">
        <v>1281</v>
      </c>
      <c r="D179" s="6" t="s">
        <v>645</v>
      </c>
      <c r="E179" s="6" t="s">
        <v>1327</v>
      </c>
    </row>
    <row r="180" spans="1:5">
      <c r="A180" s="300">
        <v>594</v>
      </c>
      <c r="B180" s="301" t="s">
        <v>854</v>
      </c>
      <c r="C180" s="301" t="s">
        <v>88</v>
      </c>
      <c r="D180" s="6" t="s">
        <v>640</v>
      </c>
      <c r="E180" s="6" t="s">
        <v>1327</v>
      </c>
    </row>
    <row r="181" spans="1:5">
      <c r="A181" s="300">
        <v>595</v>
      </c>
      <c r="B181" s="301" t="s">
        <v>855</v>
      </c>
      <c r="C181" s="301" t="s">
        <v>609</v>
      </c>
      <c r="D181" s="6" t="s">
        <v>640</v>
      </c>
      <c r="E181" s="6" t="s">
        <v>1327</v>
      </c>
    </row>
    <row r="182" spans="1:5">
      <c r="A182" s="300">
        <v>596</v>
      </c>
      <c r="B182" s="301" t="s">
        <v>856</v>
      </c>
      <c r="C182" s="301" t="s">
        <v>1244</v>
      </c>
      <c r="D182" s="6" t="s">
        <v>642</v>
      </c>
      <c r="E182" s="6" t="s">
        <v>1327</v>
      </c>
    </row>
    <row r="183" spans="1:5">
      <c r="A183" s="300">
        <v>597</v>
      </c>
      <c r="B183" s="301" t="s">
        <v>857</v>
      </c>
      <c r="C183" s="301" t="s">
        <v>673</v>
      </c>
      <c r="D183" s="6" t="s">
        <v>666</v>
      </c>
      <c r="E183" s="6" t="s">
        <v>1327</v>
      </c>
    </row>
    <row r="184" spans="1:5">
      <c r="A184" s="300">
        <v>598</v>
      </c>
      <c r="B184" s="301" t="s">
        <v>858</v>
      </c>
      <c r="C184" s="301" t="s">
        <v>668</v>
      </c>
      <c r="D184" s="6" t="s">
        <v>666</v>
      </c>
      <c r="E184" s="6" t="s">
        <v>1327</v>
      </c>
    </row>
    <row r="185" spans="1:5">
      <c r="A185" s="300">
        <v>599</v>
      </c>
      <c r="B185" s="301" t="s">
        <v>859</v>
      </c>
      <c r="C185" s="301" t="s">
        <v>1245</v>
      </c>
      <c r="D185" s="6" t="s">
        <v>642</v>
      </c>
      <c r="E185" s="6" t="s">
        <v>1327</v>
      </c>
    </row>
    <row r="186" spans="1:5">
      <c r="A186" s="300">
        <v>600</v>
      </c>
      <c r="B186" s="301" t="s">
        <v>1319</v>
      </c>
      <c r="C186" s="301" t="s">
        <v>1282</v>
      </c>
      <c r="D186" s="6" t="s">
        <v>666</v>
      </c>
      <c r="E186" s="6" t="s">
        <v>1327</v>
      </c>
    </row>
    <row r="187" spans="1:5">
      <c r="A187" s="302">
        <v>633</v>
      </c>
      <c r="B187" s="303" t="s">
        <v>860</v>
      </c>
      <c r="C187" s="303" t="s">
        <v>173</v>
      </c>
      <c r="D187" s="6" t="s">
        <v>646</v>
      </c>
      <c r="E187" s="6" t="s">
        <v>1327</v>
      </c>
    </row>
    <row r="188" spans="1:5">
      <c r="A188" s="300">
        <v>634</v>
      </c>
      <c r="B188" s="301" t="s">
        <v>861</v>
      </c>
      <c r="C188" s="301" t="s">
        <v>174</v>
      </c>
      <c r="D188" s="6" t="s">
        <v>666</v>
      </c>
      <c r="E188" s="6" t="s">
        <v>1327</v>
      </c>
    </row>
    <row r="189" spans="1:5">
      <c r="A189" s="300">
        <v>650</v>
      </c>
      <c r="B189" s="301" t="s">
        <v>862</v>
      </c>
      <c r="C189" s="301" t="s">
        <v>175</v>
      </c>
      <c r="D189" s="6" t="s">
        <v>667</v>
      </c>
      <c r="E189" s="6" t="s">
        <v>1322</v>
      </c>
    </row>
    <row r="190" spans="1:5">
      <c r="A190" s="300">
        <v>660</v>
      </c>
      <c r="B190" s="301" t="s">
        <v>863</v>
      </c>
      <c r="C190" s="301" t="s">
        <v>176</v>
      </c>
      <c r="D190" s="6" t="s">
        <v>646</v>
      </c>
      <c r="E190" s="6" t="s">
        <v>1322</v>
      </c>
    </row>
    <row r="191" spans="1:5">
      <c r="A191" s="300">
        <v>661</v>
      </c>
      <c r="B191" s="301" t="s">
        <v>864</v>
      </c>
      <c r="C191" s="301" t="s">
        <v>177</v>
      </c>
      <c r="D191" s="6" t="s">
        <v>646</v>
      </c>
      <c r="E191" s="6" t="s">
        <v>1322</v>
      </c>
    </row>
    <row r="192" spans="1:5">
      <c r="A192" s="300">
        <v>670</v>
      </c>
      <c r="B192" s="301" t="s">
        <v>865</v>
      </c>
      <c r="C192" s="301" t="s">
        <v>178</v>
      </c>
      <c r="D192" s="6" t="s">
        <v>667</v>
      </c>
      <c r="E192" s="6" t="s">
        <v>1322</v>
      </c>
    </row>
    <row r="193" spans="1:5">
      <c r="A193" s="300">
        <v>680</v>
      </c>
      <c r="B193" s="301" t="s">
        <v>866</v>
      </c>
      <c r="C193" s="301" t="s">
        <v>179</v>
      </c>
      <c r="D193" s="6" t="s">
        <v>644</v>
      </c>
      <c r="E193" s="6" t="s">
        <v>1322</v>
      </c>
    </row>
    <row r="194" spans="1:5">
      <c r="A194" s="300">
        <v>681</v>
      </c>
      <c r="B194" s="301" t="s">
        <v>867</v>
      </c>
      <c r="C194" s="301" t="s">
        <v>180</v>
      </c>
      <c r="D194" s="6" t="s">
        <v>666</v>
      </c>
      <c r="E194" s="6" t="s">
        <v>1322</v>
      </c>
    </row>
    <row r="195" spans="1:5">
      <c r="A195" s="300">
        <v>682</v>
      </c>
      <c r="B195" s="301" t="s">
        <v>868</v>
      </c>
      <c r="C195" s="301" t="s">
        <v>1246</v>
      </c>
      <c r="D195" s="6" t="s">
        <v>646</v>
      </c>
      <c r="E195" s="6" t="s">
        <v>1322</v>
      </c>
    </row>
    <row r="196" spans="1:5">
      <c r="A196" s="300">
        <v>683</v>
      </c>
      <c r="B196" s="301" t="s">
        <v>869</v>
      </c>
      <c r="C196" s="301" t="s">
        <v>1247</v>
      </c>
      <c r="D196" s="6" t="s">
        <v>644</v>
      </c>
      <c r="E196" s="6" t="s">
        <v>1322</v>
      </c>
    </row>
    <row r="197" spans="1:5">
      <c r="A197" s="302">
        <v>716</v>
      </c>
      <c r="B197" s="303" t="s">
        <v>870</v>
      </c>
      <c r="C197" s="303" t="s">
        <v>181</v>
      </c>
      <c r="D197" s="6" t="s">
        <v>624</v>
      </c>
      <c r="E197" s="6" t="s">
        <v>1329</v>
      </c>
    </row>
    <row r="198" spans="1:5">
      <c r="A198" s="302">
        <v>761</v>
      </c>
      <c r="B198" s="303" t="s">
        <v>871</v>
      </c>
      <c r="C198" s="303" t="s">
        <v>182</v>
      </c>
      <c r="D198" s="6" t="s">
        <v>624</v>
      </c>
      <c r="E198" s="6" t="s">
        <v>1329</v>
      </c>
    </row>
    <row r="199" spans="1:5">
      <c r="A199" s="302">
        <v>781</v>
      </c>
      <c r="B199" s="303" t="s">
        <v>872</v>
      </c>
      <c r="C199" s="303" t="s">
        <v>183</v>
      </c>
      <c r="D199" s="6" t="s">
        <v>624</v>
      </c>
      <c r="E199" s="6" t="s">
        <v>1329</v>
      </c>
    </row>
    <row r="200" spans="1:5">
      <c r="A200" s="300">
        <v>802</v>
      </c>
      <c r="B200" s="306" t="s">
        <v>873</v>
      </c>
      <c r="C200" s="306" t="s">
        <v>184</v>
      </c>
      <c r="D200" s="6" t="s">
        <v>624</v>
      </c>
      <c r="E200" s="6" t="s">
        <v>1329</v>
      </c>
    </row>
    <row r="201" spans="1:5">
      <c r="A201" s="300">
        <v>821</v>
      </c>
      <c r="B201" s="301" t="s">
        <v>874</v>
      </c>
      <c r="C201" s="301" t="s">
        <v>185</v>
      </c>
      <c r="D201" s="6" t="s">
        <v>624</v>
      </c>
      <c r="E201" s="6" t="s">
        <v>1329</v>
      </c>
    </row>
    <row r="202" spans="1:5">
      <c r="A202" s="300">
        <v>831</v>
      </c>
      <c r="B202" s="301" t="s">
        <v>875</v>
      </c>
      <c r="C202" s="301" t="s">
        <v>186</v>
      </c>
      <c r="D202" s="6" t="s">
        <v>624</v>
      </c>
      <c r="E202" s="6" t="s">
        <v>1329</v>
      </c>
    </row>
    <row r="203" spans="1:5">
      <c r="A203" s="300">
        <v>862</v>
      </c>
      <c r="B203" s="301" t="s">
        <v>876</v>
      </c>
      <c r="C203" s="301" t="s">
        <v>187</v>
      </c>
      <c r="D203" s="6" t="s">
        <v>644</v>
      </c>
      <c r="E203" s="6" t="s">
        <v>1323</v>
      </c>
    </row>
    <row r="204" spans="1:5">
      <c r="A204" s="300">
        <v>865</v>
      </c>
      <c r="B204" s="301" t="s">
        <v>877</v>
      </c>
      <c r="C204" s="301" t="s">
        <v>188</v>
      </c>
      <c r="D204" s="6" t="s">
        <v>646</v>
      </c>
      <c r="E204" s="6" t="s">
        <v>1323</v>
      </c>
    </row>
    <row r="205" spans="1:5">
      <c r="A205" s="300">
        <v>867</v>
      </c>
      <c r="B205" s="301" t="s">
        <v>878</v>
      </c>
      <c r="C205" s="301" t="s">
        <v>189</v>
      </c>
      <c r="D205" s="6" t="s">
        <v>646</v>
      </c>
      <c r="E205" s="6" t="s">
        <v>1330</v>
      </c>
    </row>
    <row r="206" spans="1:5">
      <c r="A206" s="300">
        <v>901</v>
      </c>
      <c r="B206" s="301" t="s">
        <v>879</v>
      </c>
      <c r="C206" s="301" t="s">
        <v>190</v>
      </c>
      <c r="D206" s="6" t="s">
        <v>624</v>
      </c>
      <c r="E206" s="6" t="s">
        <v>1331</v>
      </c>
    </row>
    <row r="207" spans="1:5">
      <c r="A207" s="300">
        <v>902</v>
      </c>
      <c r="B207" s="301" t="s">
        <v>880</v>
      </c>
      <c r="C207" s="301" t="s">
        <v>191</v>
      </c>
      <c r="D207" s="6" t="s">
        <v>624</v>
      </c>
      <c r="E207" s="6" t="s">
        <v>1331</v>
      </c>
    </row>
    <row r="208" spans="1:5">
      <c r="A208" s="300">
        <v>903</v>
      </c>
      <c r="B208" s="301" t="s">
        <v>881</v>
      </c>
      <c r="C208" s="301" t="s">
        <v>192</v>
      </c>
      <c r="D208" s="6" t="s">
        <v>624</v>
      </c>
      <c r="E208" s="6" t="s">
        <v>1331</v>
      </c>
    </row>
    <row r="209" spans="1:5">
      <c r="A209" s="300">
        <v>904</v>
      </c>
      <c r="B209" s="301" t="s">
        <v>882</v>
      </c>
      <c r="C209" s="301" t="s">
        <v>193</v>
      </c>
      <c r="D209" s="6" t="s">
        <v>624</v>
      </c>
      <c r="E209" s="6" t="s">
        <v>1331</v>
      </c>
    </row>
    <row r="210" spans="1:5">
      <c r="A210" s="300">
        <v>905</v>
      </c>
      <c r="B210" s="301" t="s">
        <v>883</v>
      </c>
      <c r="C210" s="301" t="s">
        <v>194</v>
      </c>
      <c r="D210" s="6" t="s">
        <v>624</v>
      </c>
      <c r="E210" s="6" t="s">
        <v>1331</v>
      </c>
    </row>
    <row r="211" spans="1:5">
      <c r="A211" s="300">
        <v>906</v>
      </c>
      <c r="B211" s="301" t="s">
        <v>884</v>
      </c>
      <c r="C211" s="301" t="s">
        <v>195</v>
      </c>
      <c r="D211" s="6" t="s">
        <v>624</v>
      </c>
      <c r="E211" s="6" t="s">
        <v>1331</v>
      </c>
    </row>
    <row r="212" spans="1:5">
      <c r="A212" s="300">
        <v>907</v>
      </c>
      <c r="B212" s="301" t="s">
        <v>885</v>
      </c>
      <c r="C212" s="301" t="s">
        <v>196</v>
      </c>
      <c r="D212" s="6" t="s">
        <v>624</v>
      </c>
      <c r="E212" s="6" t="s">
        <v>1331</v>
      </c>
    </row>
    <row r="213" spans="1:5">
      <c r="A213" s="300">
        <v>908</v>
      </c>
      <c r="B213" s="301" t="s">
        <v>886</v>
      </c>
      <c r="C213" s="301" t="s">
        <v>197</v>
      </c>
      <c r="D213" s="6" t="s">
        <v>624</v>
      </c>
      <c r="E213" s="6" t="s">
        <v>1331</v>
      </c>
    </row>
    <row r="214" spans="1:5">
      <c r="A214" s="300">
        <v>909</v>
      </c>
      <c r="B214" s="301" t="s">
        <v>887</v>
      </c>
      <c r="C214" s="301" t="s">
        <v>198</v>
      </c>
      <c r="D214" s="6" t="s">
        <v>624</v>
      </c>
      <c r="E214" s="6" t="s">
        <v>1331</v>
      </c>
    </row>
    <row r="215" spans="1:5">
      <c r="A215" s="300">
        <v>951</v>
      </c>
      <c r="B215" s="301" t="s">
        <v>888</v>
      </c>
      <c r="C215" s="301" t="s">
        <v>199</v>
      </c>
      <c r="D215" s="6" t="s">
        <v>624</v>
      </c>
      <c r="E215" s="6" t="s">
        <v>1332</v>
      </c>
    </row>
    <row r="216" spans="1:5">
      <c r="A216" s="300">
        <v>1101</v>
      </c>
      <c r="B216" s="301" t="s">
        <v>889</v>
      </c>
      <c r="C216" s="307" t="s">
        <v>200</v>
      </c>
      <c r="D216" s="6" t="s">
        <v>624</v>
      </c>
      <c r="E216" s="6" t="s">
        <v>1333</v>
      </c>
    </row>
    <row r="217" spans="1:5">
      <c r="A217" s="300">
        <v>1102</v>
      </c>
      <c r="B217" s="301" t="s">
        <v>890</v>
      </c>
      <c r="C217" s="301" t="s">
        <v>201</v>
      </c>
      <c r="D217" s="6" t="s">
        <v>624</v>
      </c>
      <c r="E217" s="6" t="s">
        <v>1333</v>
      </c>
    </row>
    <row r="218" spans="1:5">
      <c r="A218" s="300">
        <v>1103</v>
      </c>
      <c r="B218" s="301" t="s">
        <v>891</v>
      </c>
      <c r="C218" s="301" t="s">
        <v>202</v>
      </c>
      <c r="D218" s="6" t="s">
        <v>624</v>
      </c>
      <c r="E218" s="6" t="s">
        <v>1333</v>
      </c>
    </row>
    <row r="219" spans="1:5">
      <c r="A219" s="300">
        <v>1104</v>
      </c>
      <c r="B219" s="301" t="s">
        <v>892</v>
      </c>
      <c r="C219" s="301" t="s">
        <v>203</v>
      </c>
      <c r="D219" s="6" t="s">
        <v>624</v>
      </c>
      <c r="E219" s="6" t="s">
        <v>1333</v>
      </c>
    </row>
    <row r="220" spans="1:5">
      <c r="A220" s="300">
        <v>1105</v>
      </c>
      <c r="B220" s="301" t="s">
        <v>893</v>
      </c>
      <c r="C220" s="301" t="s">
        <v>204</v>
      </c>
      <c r="D220" s="6" t="s">
        <v>624</v>
      </c>
      <c r="E220" s="6" t="s">
        <v>1333</v>
      </c>
    </row>
    <row r="221" spans="1:5">
      <c r="A221" s="300">
        <v>1106</v>
      </c>
      <c r="B221" s="301" t="s">
        <v>894</v>
      </c>
      <c r="C221" s="301" t="s">
        <v>205</v>
      </c>
      <c r="D221" s="6" t="s">
        <v>624</v>
      </c>
      <c r="E221" s="6" t="s">
        <v>1333</v>
      </c>
    </row>
    <row r="222" spans="1:5">
      <c r="A222" s="300">
        <v>1107</v>
      </c>
      <c r="B222" s="301" t="s">
        <v>895</v>
      </c>
      <c r="C222" s="301" t="s">
        <v>206</v>
      </c>
      <c r="D222" s="6" t="s">
        <v>624</v>
      </c>
      <c r="E222" s="6" t="s">
        <v>1333</v>
      </c>
    </row>
    <row r="223" spans="1:5">
      <c r="A223" s="300">
        <v>1108</v>
      </c>
      <c r="B223" s="301" t="s">
        <v>896</v>
      </c>
      <c r="C223" s="301" t="s">
        <v>207</v>
      </c>
      <c r="D223" s="6" t="s">
        <v>624</v>
      </c>
      <c r="E223" s="6" t="s">
        <v>1333</v>
      </c>
    </row>
    <row r="224" spans="1:5">
      <c r="A224" s="300">
        <v>1109</v>
      </c>
      <c r="B224" s="301" t="s">
        <v>897</v>
      </c>
      <c r="C224" s="301" t="s">
        <v>208</v>
      </c>
      <c r="D224" s="6" t="s">
        <v>624</v>
      </c>
      <c r="E224" s="6" t="s">
        <v>1333</v>
      </c>
    </row>
    <row r="225" spans="1:5">
      <c r="A225" s="300">
        <v>1110</v>
      </c>
      <c r="B225" s="301" t="s">
        <v>898</v>
      </c>
      <c r="C225" s="301" t="s">
        <v>209</v>
      </c>
      <c r="D225" s="6" t="s">
        <v>624</v>
      </c>
      <c r="E225" s="6" t="s">
        <v>1333</v>
      </c>
    </row>
    <row r="226" spans="1:5">
      <c r="A226" s="300">
        <v>1111</v>
      </c>
      <c r="B226" s="301" t="s">
        <v>899</v>
      </c>
      <c r="C226" s="301" t="s">
        <v>210</v>
      </c>
      <c r="D226" s="6" t="s">
        <v>624</v>
      </c>
      <c r="E226" s="6" t="s">
        <v>1333</v>
      </c>
    </row>
    <row r="227" spans="1:5">
      <c r="A227" s="300">
        <v>1112</v>
      </c>
      <c r="B227" s="301" t="s">
        <v>900</v>
      </c>
      <c r="C227" s="301" t="s">
        <v>211</v>
      </c>
      <c r="D227" s="6" t="s">
        <v>624</v>
      </c>
      <c r="E227" s="6" t="s">
        <v>1333</v>
      </c>
    </row>
    <row r="228" spans="1:5">
      <c r="A228" s="300">
        <v>1113</v>
      </c>
      <c r="B228" s="301" t="s">
        <v>901</v>
      </c>
      <c r="C228" s="301" t="s">
        <v>212</v>
      </c>
      <c r="D228" s="6" t="s">
        <v>624</v>
      </c>
      <c r="E228" s="6" t="s">
        <v>1333</v>
      </c>
    </row>
    <row r="229" spans="1:5">
      <c r="A229" s="300">
        <v>1114</v>
      </c>
      <c r="B229" s="301" t="s">
        <v>902</v>
      </c>
      <c r="C229" s="301" t="s">
        <v>1374</v>
      </c>
      <c r="D229" s="6" t="s">
        <v>624</v>
      </c>
      <c r="E229" s="6" t="s">
        <v>1333</v>
      </c>
    </row>
    <row r="230" spans="1:5">
      <c r="A230" s="300">
        <v>1115</v>
      </c>
      <c r="B230" s="301" t="s">
        <v>903</v>
      </c>
      <c r="C230" s="301" t="s">
        <v>213</v>
      </c>
      <c r="D230" s="6" t="s">
        <v>624</v>
      </c>
      <c r="E230" s="6" t="s">
        <v>1333</v>
      </c>
    </row>
    <row r="231" spans="1:5">
      <c r="A231" s="300">
        <v>1116</v>
      </c>
      <c r="B231" s="301" t="s">
        <v>904</v>
      </c>
      <c r="C231" s="301" t="s">
        <v>214</v>
      </c>
      <c r="D231" s="6" t="s">
        <v>624</v>
      </c>
      <c r="E231" s="6" t="s">
        <v>1333</v>
      </c>
    </row>
    <row r="232" spans="1:5">
      <c r="A232" s="300">
        <v>1117</v>
      </c>
      <c r="B232" s="301" t="s">
        <v>905</v>
      </c>
      <c r="C232" s="301" t="s">
        <v>215</v>
      </c>
      <c r="D232" s="6" t="s">
        <v>624</v>
      </c>
      <c r="E232" s="6" t="s">
        <v>1333</v>
      </c>
    </row>
    <row r="233" spans="1:5">
      <c r="A233" s="300">
        <v>1118</v>
      </c>
      <c r="B233" s="301" t="s">
        <v>906</v>
      </c>
      <c r="C233" s="301" t="s">
        <v>216</v>
      </c>
      <c r="D233" s="6" t="s">
        <v>624</v>
      </c>
      <c r="E233" s="6" t="s">
        <v>1333</v>
      </c>
    </row>
    <row r="234" spans="1:5">
      <c r="A234" s="300">
        <v>1119</v>
      </c>
      <c r="B234" s="301" t="s">
        <v>907</v>
      </c>
      <c r="C234" s="301" t="s">
        <v>217</v>
      </c>
      <c r="D234" s="6" t="s">
        <v>624</v>
      </c>
      <c r="E234" s="6" t="s">
        <v>1333</v>
      </c>
    </row>
    <row r="235" spans="1:5">
      <c r="A235" s="300">
        <v>1120</v>
      </c>
      <c r="B235" s="301" t="s">
        <v>908</v>
      </c>
      <c r="C235" s="301" t="s">
        <v>218</v>
      </c>
      <c r="D235" s="6" t="s">
        <v>624</v>
      </c>
      <c r="E235" s="6" t="s">
        <v>1333</v>
      </c>
    </row>
    <row r="236" spans="1:5">
      <c r="A236" s="300">
        <v>1121</v>
      </c>
      <c r="B236" s="301" t="s">
        <v>909</v>
      </c>
      <c r="C236" s="301" t="s">
        <v>219</v>
      </c>
      <c r="D236" s="6" t="s">
        <v>624</v>
      </c>
      <c r="E236" s="6" t="s">
        <v>1333</v>
      </c>
    </row>
    <row r="237" spans="1:5">
      <c r="A237" s="300">
        <v>1122</v>
      </c>
      <c r="B237" s="301" t="s">
        <v>910</v>
      </c>
      <c r="C237" s="301" t="s">
        <v>220</v>
      </c>
      <c r="D237" s="6" t="s">
        <v>624</v>
      </c>
      <c r="E237" s="6" t="s">
        <v>1333</v>
      </c>
    </row>
    <row r="238" spans="1:5">
      <c r="A238" s="300">
        <v>1123</v>
      </c>
      <c r="B238" s="301" t="s">
        <v>911</v>
      </c>
      <c r="C238" s="301" t="s">
        <v>221</v>
      </c>
      <c r="D238" s="6" t="s">
        <v>624</v>
      </c>
      <c r="E238" s="6" t="s">
        <v>1333</v>
      </c>
    </row>
    <row r="239" spans="1:5">
      <c r="A239" s="300">
        <v>1124</v>
      </c>
      <c r="B239" s="301" t="s">
        <v>912</v>
      </c>
      <c r="C239" s="301" t="s">
        <v>222</v>
      </c>
      <c r="D239" s="6" t="s">
        <v>624</v>
      </c>
      <c r="E239" s="6" t="s">
        <v>1333</v>
      </c>
    </row>
    <row r="240" spans="1:5">
      <c r="A240" s="300">
        <v>1125</v>
      </c>
      <c r="B240" s="301" t="s">
        <v>913</v>
      </c>
      <c r="C240" s="301" t="s">
        <v>223</v>
      </c>
      <c r="D240" s="6" t="s">
        <v>624</v>
      </c>
      <c r="E240" s="6" t="s">
        <v>1333</v>
      </c>
    </row>
    <row r="241" spans="1:5">
      <c r="A241" s="300">
        <v>1126</v>
      </c>
      <c r="B241" s="301" t="s">
        <v>914</v>
      </c>
      <c r="C241" s="301" t="s">
        <v>224</v>
      </c>
      <c r="D241" s="6" t="s">
        <v>624</v>
      </c>
      <c r="E241" s="6" t="s">
        <v>1333</v>
      </c>
    </row>
    <row r="242" spans="1:5">
      <c r="A242" s="300">
        <v>1127</v>
      </c>
      <c r="B242" s="301" t="s">
        <v>915</v>
      </c>
      <c r="C242" s="301" t="s">
        <v>225</v>
      </c>
      <c r="D242" s="6" t="s">
        <v>624</v>
      </c>
      <c r="E242" s="6" t="s">
        <v>1333</v>
      </c>
    </row>
    <row r="243" spans="1:5">
      <c r="A243" s="300">
        <v>1128</v>
      </c>
      <c r="B243" s="301" t="s">
        <v>916</v>
      </c>
      <c r="C243" s="301" t="s">
        <v>226</v>
      </c>
      <c r="D243" s="6" t="s">
        <v>624</v>
      </c>
      <c r="E243" s="6" t="s">
        <v>1333</v>
      </c>
    </row>
    <row r="244" spans="1:5">
      <c r="A244" s="300">
        <v>1129</v>
      </c>
      <c r="B244" s="301" t="s">
        <v>917</v>
      </c>
      <c r="C244" s="301" t="s">
        <v>227</v>
      </c>
      <c r="D244" s="6" t="s">
        <v>624</v>
      </c>
      <c r="E244" s="6" t="s">
        <v>1333</v>
      </c>
    </row>
    <row r="245" spans="1:5">
      <c r="A245" s="300">
        <v>1201</v>
      </c>
      <c r="B245" s="301" t="s">
        <v>918</v>
      </c>
      <c r="C245" s="301" t="s">
        <v>228</v>
      </c>
      <c r="D245" s="6" t="s">
        <v>624</v>
      </c>
      <c r="E245" s="6" t="s">
        <v>1333</v>
      </c>
    </row>
    <row r="246" spans="1:5">
      <c r="A246" s="300">
        <v>1202</v>
      </c>
      <c r="B246" s="301" t="s">
        <v>919</v>
      </c>
      <c r="C246" s="301" t="s">
        <v>229</v>
      </c>
      <c r="D246" s="6" t="s">
        <v>624</v>
      </c>
      <c r="E246" s="6" t="s">
        <v>1333</v>
      </c>
    </row>
    <row r="247" spans="1:5">
      <c r="A247" s="300">
        <v>1203</v>
      </c>
      <c r="B247" s="301" t="s">
        <v>920</v>
      </c>
      <c r="C247" s="301" t="s">
        <v>230</v>
      </c>
      <c r="D247" s="6" t="s">
        <v>624</v>
      </c>
      <c r="E247" s="6" t="s">
        <v>1333</v>
      </c>
    </row>
    <row r="248" spans="1:5">
      <c r="A248" s="300">
        <v>1204</v>
      </c>
      <c r="B248" s="301" t="s">
        <v>921</v>
      </c>
      <c r="C248" s="301" t="s">
        <v>231</v>
      </c>
      <c r="D248" s="6" t="s">
        <v>624</v>
      </c>
      <c r="E248" s="6" t="s">
        <v>1333</v>
      </c>
    </row>
    <row r="249" spans="1:5">
      <c r="A249" s="300">
        <v>1205</v>
      </c>
      <c r="B249" s="301" t="s">
        <v>922</v>
      </c>
      <c r="C249" s="301" t="s">
        <v>232</v>
      </c>
      <c r="D249" s="6" t="s">
        <v>624</v>
      </c>
      <c r="E249" s="6" t="s">
        <v>1333</v>
      </c>
    </row>
    <row r="250" spans="1:5">
      <c r="A250" s="300">
        <v>1206</v>
      </c>
      <c r="B250" s="301" t="s">
        <v>923</v>
      </c>
      <c r="C250" s="301" t="s">
        <v>233</v>
      </c>
      <c r="D250" s="6" t="s">
        <v>624</v>
      </c>
      <c r="E250" s="6" t="s">
        <v>1333</v>
      </c>
    </row>
    <row r="251" spans="1:5">
      <c r="A251" s="300">
        <v>1207</v>
      </c>
      <c r="B251" s="301" t="s">
        <v>924</v>
      </c>
      <c r="C251" s="301" t="s">
        <v>234</v>
      </c>
      <c r="D251" s="6" t="s">
        <v>624</v>
      </c>
      <c r="E251" s="6" t="s">
        <v>1333</v>
      </c>
    </row>
    <row r="252" spans="1:5">
      <c r="A252" s="300">
        <v>1208</v>
      </c>
      <c r="B252" s="301" t="s">
        <v>925</v>
      </c>
      <c r="C252" s="301" t="s">
        <v>235</v>
      </c>
      <c r="D252" s="6" t="s">
        <v>624</v>
      </c>
      <c r="E252" s="6" t="s">
        <v>1333</v>
      </c>
    </row>
    <row r="253" spans="1:5">
      <c r="A253" s="300">
        <v>1209</v>
      </c>
      <c r="B253" s="301" t="s">
        <v>926</v>
      </c>
      <c r="C253" s="301" t="s">
        <v>236</v>
      </c>
      <c r="D253" s="6" t="s">
        <v>624</v>
      </c>
      <c r="E253" s="6" t="s">
        <v>1333</v>
      </c>
    </row>
    <row r="254" spans="1:5">
      <c r="A254" s="300">
        <v>1210</v>
      </c>
      <c r="B254" s="301" t="s">
        <v>927</v>
      </c>
      <c r="C254" s="301" t="s">
        <v>237</v>
      </c>
      <c r="D254" s="6" t="s">
        <v>624</v>
      </c>
      <c r="E254" s="6" t="s">
        <v>1333</v>
      </c>
    </row>
    <row r="255" spans="1:5">
      <c r="A255" s="300">
        <v>1211</v>
      </c>
      <c r="B255" s="301" t="s">
        <v>928</v>
      </c>
      <c r="C255" s="301" t="s">
        <v>238</v>
      </c>
      <c r="D255" s="6" t="s">
        <v>624</v>
      </c>
      <c r="E255" s="6" t="s">
        <v>1333</v>
      </c>
    </row>
    <row r="256" spans="1:5">
      <c r="A256" s="300">
        <v>1212</v>
      </c>
      <c r="B256" s="301" t="s">
        <v>929</v>
      </c>
      <c r="C256" s="301" t="s">
        <v>239</v>
      </c>
      <c r="D256" s="6" t="s">
        <v>624</v>
      </c>
      <c r="E256" s="6" t="s">
        <v>1333</v>
      </c>
    </row>
    <row r="257" spans="1:5">
      <c r="A257" s="300">
        <v>1213</v>
      </c>
      <c r="B257" s="301" t="s">
        <v>930</v>
      </c>
      <c r="C257" s="301" t="s">
        <v>240</v>
      </c>
      <c r="D257" s="6" t="s">
        <v>624</v>
      </c>
      <c r="E257" s="6" t="s">
        <v>1333</v>
      </c>
    </row>
    <row r="258" spans="1:5">
      <c r="A258" s="300">
        <v>1214</v>
      </c>
      <c r="B258" s="301" t="s">
        <v>931</v>
      </c>
      <c r="C258" s="301" t="s">
        <v>241</v>
      </c>
      <c r="D258" s="6" t="s">
        <v>624</v>
      </c>
      <c r="E258" s="6" t="s">
        <v>1333</v>
      </c>
    </row>
    <row r="259" spans="1:5">
      <c r="A259" s="300">
        <v>1215</v>
      </c>
      <c r="B259" s="301" t="s">
        <v>932</v>
      </c>
      <c r="C259" s="301" t="s">
        <v>242</v>
      </c>
      <c r="D259" s="6" t="s">
        <v>624</v>
      </c>
      <c r="E259" s="6" t="s">
        <v>1333</v>
      </c>
    </row>
    <row r="260" spans="1:5">
      <c r="A260" s="300">
        <v>1216</v>
      </c>
      <c r="B260" s="301" t="s">
        <v>933</v>
      </c>
      <c r="C260" s="301" t="s">
        <v>243</v>
      </c>
      <c r="D260" s="6" t="s">
        <v>624</v>
      </c>
      <c r="E260" s="6" t="s">
        <v>1333</v>
      </c>
    </row>
    <row r="261" spans="1:5">
      <c r="A261" s="300">
        <v>1217</v>
      </c>
      <c r="B261" s="301" t="s">
        <v>934</v>
      </c>
      <c r="C261" s="301" t="s">
        <v>244</v>
      </c>
      <c r="D261" s="6" t="s">
        <v>624</v>
      </c>
      <c r="E261" s="6" t="s">
        <v>1333</v>
      </c>
    </row>
    <row r="262" spans="1:5">
      <c r="A262" s="300">
        <v>1218</v>
      </c>
      <c r="B262" s="301" t="s">
        <v>935</v>
      </c>
      <c r="C262" s="301" t="s">
        <v>245</v>
      </c>
      <c r="D262" s="6" t="s">
        <v>624</v>
      </c>
      <c r="E262" s="6" t="s">
        <v>1333</v>
      </c>
    </row>
    <row r="263" spans="1:5">
      <c r="A263" s="300">
        <v>1219</v>
      </c>
      <c r="B263" s="301" t="s">
        <v>936</v>
      </c>
      <c r="C263" s="301" t="s">
        <v>246</v>
      </c>
      <c r="D263" s="6" t="s">
        <v>624</v>
      </c>
      <c r="E263" s="6" t="s">
        <v>1333</v>
      </c>
    </row>
    <row r="264" spans="1:5">
      <c r="A264" s="300">
        <v>1220</v>
      </c>
      <c r="B264" s="301" t="s">
        <v>937</v>
      </c>
      <c r="C264" s="301" t="s">
        <v>247</v>
      </c>
      <c r="D264" s="6" t="s">
        <v>624</v>
      </c>
      <c r="E264" s="6" t="s">
        <v>1333</v>
      </c>
    </row>
    <row r="265" spans="1:5">
      <c r="A265" s="300">
        <v>1221</v>
      </c>
      <c r="B265" s="301" t="s">
        <v>938</v>
      </c>
      <c r="C265" s="301" t="s">
        <v>248</v>
      </c>
      <c r="D265" s="6" t="s">
        <v>624</v>
      </c>
      <c r="E265" s="6" t="s">
        <v>1333</v>
      </c>
    </row>
    <row r="266" spans="1:5">
      <c r="A266" s="300">
        <v>1222</v>
      </c>
      <c r="B266" s="301" t="s">
        <v>939</v>
      </c>
      <c r="C266" s="301" t="s">
        <v>249</v>
      </c>
      <c r="D266" s="6" t="s">
        <v>624</v>
      </c>
      <c r="E266" s="6" t="s">
        <v>1333</v>
      </c>
    </row>
    <row r="267" spans="1:5">
      <c r="A267" s="300">
        <v>1223</v>
      </c>
      <c r="B267" s="301" t="s">
        <v>940</v>
      </c>
      <c r="C267" s="301" t="s">
        <v>250</v>
      </c>
      <c r="D267" s="6" t="s">
        <v>624</v>
      </c>
      <c r="E267" s="6" t="s">
        <v>1333</v>
      </c>
    </row>
    <row r="268" spans="1:5">
      <c r="A268" s="300">
        <v>1224</v>
      </c>
      <c r="B268" s="301" t="s">
        <v>941</v>
      </c>
      <c r="C268" s="301" t="s">
        <v>251</v>
      </c>
      <c r="D268" s="6" t="s">
        <v>624</v>
      </c>
      <c r="E268" s="6" t="s">
        <v>1333</v>
      </c>
    </row>
    <row r="269" spans="1:5">
      <c r="A269" s="300">
        <v>1225</v>
      </c>
      <c r="B269" s="301" t="s">
        <v>942</v>
      </c>
      <c r="C269" s="301" t="s">
        <v>252</v>
      </c>
      <c r="D269" s="6" t="s">
        <v>624</v>
      </c>
      <c r="E269" s="6" t="s">
        <v>1333</v>
      </c>
    </row>
    <row r="270" spans="1:5">
      <c r="A270" s="300">
        <v>1226</v>
      </c>
      <c r="B270" s="301" t="s">
        <v>943</v>
      </c>
      <c r="C270" s="301" t="s">
        <v>253</v>
      </c>
      <c r="D270" s="6" t="s">
        <v>624</v>
      </c>
      <c r="E270" s="6" t="s">
        <v>1333</v>
      </c>
    </row>
    <row r="271" spans="1:5">
      <c r="A271" s="300">
        <v>1227</v>
      </c>
      <c r="B271" s="301" t="s">
        <v>944</v>
      </c>
      <c r="C271" s="301" t="s">
        <v>254</v>
      </c>
      <c r="D271" s="6" t="s">
        <v>624</v>
      </c>
      <c r="E271" s="6" t="s">
        <v>1333</v>
      </c>
    </row>
    <row r="272" spans="1:5">
      <c r="A272" s="300">
        <v>1228</v>
      </c>
      <c r="B272" s="301" t="s">
        <v>945</v>
      </c>
      <c r="C272" s="301" t="s">
        <v>255</v>
      </c>
      <c r="D272" s="6" t="s">
        <v>624</v>
      </c>
      <c r="E272" s="6" t="s">
        <v>1333</v>
      </c>
    </row>
    <row r="273" spans="1:5">
      <c r="A273" s="300">
        <v>1229</v>
      </c>
      <c r="B273" s="301" t="s">
        <v>946</v>
      </c>
      <c r="C273" s="301" t="s">
        <v>256</v>
      </c>
      <c r="D273" s="6" t="s">
        <v>624</v>
      </c>
      <c r="E273" s="6" t="s">
        <v>1333</v>
      </c>
    </row>
    <row r="274" spans="1:5">
      <c r="A274" s="300">
        <v>1230</v>
      </c>
      <c r="B274" s="301" t="s">
        <v>947</v>
      </c>
      <c r="C274" s="301" t="s">
        <v>257</v>
      </c>
      <c r="D274" s="6" t="s">
        <v>624</v>
      </c>
      <c r="E274" s="6" t="s">
        <v>1333</v>
      </c>
    </row>
    <row r="275" spans="1:5">
      <c r="A275" s="300">
        <v>1231</v>
      </c>
      <c r="B275" s="301" t="s">
        <v>948</v>
      </c>
      <c r="C275" s="301" t="s">
        <v>258</v>
      </c>
      <c r="D275" s="6" t="s">
        <v>624</v>
      </c>
      <c r="E275" s="6" t="s">
        <v>1333</v>
      </c>
    </row>
    <row r="276" spans="1:5">
      <c r="A276" s="300">
        <v>1232</v>
      </c>
      <c r="B276" s="301" t="s">
        <v>949</v>
      </c>
      <c r="C276" s="301" t="s">
        <v>259</v>
      </c>
      <c r="D276" s="6" t="s">
        <v>624</v>
      </c>
      <c r="E276" s="6" t="s">
        <v>1333</v>
      </c>
    </row>
    <row r="277" spans="1:5">
      <c r="A277" s="300">
        <v>1233</v>
      </c>
      <c r="B277" s="301" t="s">
        <v>950</v>
      </c>
      <c r="C277" s="301" t="s">
        <v>260</v>
      </c>
      <c r="D277" s="6" t="s">
        <v>624</v>
      </c>
      <c r="E277" s="6" t="s">
        <v>1333</v>
      </c>
    </row>
    <row r="278" spans="1:5">
      <c r="A278" s="300">
        <v>1234</v>
      </c>
      <c r="B278" s="301" t="s">
        <v>951</v>
      </c>
      <c r="C278" s="301" t="s">
        <v>261</v>
      </c>
      <c r="D278" s="6" t="s">
        <v>624</v>
      </c>
      <c r="E278" s="6" t="s">
        <v>1333</v>
      </c>
    </row>
    <row r="279" spans="1:5">
      <c r="A279" s="300">
        <v>1235</v>
      </c>
      <c r="B279" s="301" t="s">
        <v>952</v>
      </c>
      <c r="C279" s="301" t="s">
        <v>262</v>
      </c>
      <c r="D279" s="6" t="s">
        <v>624</v>
      </c>
      <c r="E279" s="6" t="s">
        <v>1333</v>
      </c>
    </row>
    <row r="280" spans="1:5">
      <c r="A280" s="300">
        <v>1236</v>
      </c>
      <c r="B280" s="301" t="s">
        <v>953</v>
      </c>
      <c r="C280" s="301" t="s">
        <v>263</v>
      </c>
      <c r="D280" s="6" t="s">
        <v>624</v>
      </c>
      <c r="E280" s="6" t="s">
        <v>1333</v>
      </c>
    </row>
    <row r="281" spans="1:5">
      <c r="A281" s="300">
        <v>1237</v>
      </c>
      <c r="B281" s="301" t="s">
        <v>954</v>
      </c>
      <c r="C281" s="301" t="s">
        <v>264</v>
      </c>
      <c r="D281" s="6" t="s">
        <v>624</v>
      </c>
      <c r="E281" s="6" t="s">
        <v>1333</v>
      </c>
    </row>
    <row r="282" spans="1:5">
      <c r="A282" s="300">
        <v>1238</v>
      </c>
      <c r="B282" s="301" t="s">
        <v>955</v>
      </c>
      <c r="C282" s="301" t="s">
        <v>265</v>
      </c>
      <c r="D282" s="6" t="s">
        <v>624</v>
      </c>
      <c r="E282" s="6" t="s">
        <v>1333</v>
      </c>
    </row>
    <row r="283" spans="1:5">
      <c r="A283" s="300">
        <v>1239</v>
      </c>
      <c r="B283" s="301" t="s">
        <v>956</v>
      </c>
      <c r="C283" s="301" t="s">
        <v>266</v>
      </c>
      <c r="D283" s="6" t="s">
        <v>624</v>
      </c>
      <c r="E283" s="6" t="s">
        <v>1333</v>
      </c>
    </row>
    <row r="284" spans="1:5">
      <c r="A284" s="300">
        <v>1240</v>
      </c>
      <c r="B284" s="301" t="s">
        <v>957</v>
      </c>
      <c r="C284" s="301" t="s">
        <v>267</v>
      </c>
      <c r="D284" s="6" t="s">
        <v>624</v>
      </c>
      <c r="E284" s="6" t="s">
        <v>1333</v>
      </c>
    </row>
    <row r="285" spans="1:5">
      <c r="A285" s="300">
        <v>1241</v>
      </c>
      <c r="B285" s="301" t="s">
        <v>958</v>
      </c>
      <c r="C285" s="301" t="s">
        <v>268</v>
      </c>
      <c r="D285" s="6" t="s">
        <v>624</v>
      </c>
      <c r="E285" s="6" t="s">
        <v>1333</v>
      </c>
    </row>
    <row r="286" spans="1:5">
      <c r="A286" s="300">
        <v>1242</v>
      </c>
      <c r="B286" s="301" t="s">
        <v>959</v>
      </c>
      <c r="C286" s="301" t="s">
        <v>269</v>
      </c>
      <c r="D286" s="6" t="s">
        <v>624</v>
      </c>
      <c r="E286" s="6" t="s">
        <v>1333</v>
      </c>
    </row>
    <row r="287" spans="1:5">
      <c r="A287" s="300">
        <v>1243</v>
      </c>
      <c r="B287" s="301" t="s">
        <v>960</v>
      </c>
      <c r="C287" s="301" t="s">
        <v>270</v>
      </c>
      <c r="D287" s="6" t="s">
        <v>624</v>
      </c>
      <c r="E287" s="6" t="s">
        <v>1333</v>
      </c>
    </row>
    <row r="288" spans="1:5">
      <c r="A288" s="300">
        <v>1244</v>
      </c>
      <c r="B288" s="301" t="s">
        <v>961</v>
      </c>
      <c r="C288" s="301" t="s">
        <v>271</v>
      </c>
      <c r="D288" s="6" t="s">
        <v>624</v>
      </c>
      <c r="E288" s="6" t="s">
        <v>1333</v>
      </c>
    </row>
    <row r="289" spans="1:5">
      <c r="A289" s="300">
        <v>1245</v>
      </c>
      <c r="B289" s="301" t="s">
        <v>962</v>
      </c>
      <c r="C289" s="301" t="s">
        <v>272</v>
      </c>
      <c r="D289" s="6" t="s">
        <v>624</v>
      </c>
      <c r="E289" s="6" t="s">
        <v>1333</v>
      </c>
    </row>
    <row r="290" spans="1:5">
      <c r="A290" s="300">
        <v>1246</v>
      </c>
      <c r="B290" s="301" t="s">
        <v>963</v>
      </c>
      <c r="C290" s="301" t="s">
        <v>273</v>
      </c>
      <c r="D290" s="6" t="s">
        <v>624</v>
      </c>
      <c r="E290" s="6" t="s">
        <v>1333</v>
      </c>
    </row>
    <row r="291" spans="1:5">
      <c r="A291" s="300">
        <v>1247</v>
      </c>
      <c r="B291" s="301" t="s">
        <v>964</v>
      </c>
      <c r="C291" s="301" t="s">
        <v>274</v>
      </c>
      <c r="D291" s="6" t="s">
        <v>624</v>
      </c>
      <c r="E291" s="6" t="s">
        <v>1333</v>
      </c>
    </row>
    <row r="292" spans="1:5">
      <c r="A292" s="300">
        <v>1248</v>
      </c>
      <c r="B292" s="301" t="s">
        <v>965</v>
      </c>
      <c r="C292" s="301" t="s">
        <v>275</v>
      </c>
      <c r="D292" s="6" t="s">
        <v>624</v>
      </c>
      <c r="E292" s="6" t="s">
        <v>1333</v>
      </c>
    </row>
    <row r="293" spans="1:5">
      <c r="A293" s="300">
        <v>1249</v>
      </c>
      <c r="B293" s="301" t="s">
        <v>966</v>
      </c>
      <c r="C293" s="301" t="s">
        <v>276</v>
      </c>
      <c r="D293" s="6" t="s">
        <v>624</v>
      </c>
      <c r="E293" s="6" t="s">
        <v>1333</v>
      </c>
    </row>
    <row r="294" spans="1:5">
      <c r="A294" s="300">
        <v>1250</v>
      </c>
      <c r="B294" s="301" t="s">
        <v>967</v>
      </c>
      <c r="C294" s="301" t="s">
        <v>277</v>
      </c>
      <c r="D294" s="6" t="s">
        <v>624</v>
      </c>
      <c r="E294" s="6" t="s">
        <v>1333</v>
      </c>
    </row>
    <row r="295" spans="1:5">
      <c r="A295" s="300">
        <v>1251</v>
      </c>
      <c r="B295" s="301" t="s">
        <v>968</v>
      </c>
      <c r="C295" s="301" t="s">
        <v>278</v>
      </c>
      <c r="D295" s="6" t="s">
        <v>624</v>
      </c>
      <c r="E295" s="6" t="s">
        <v>1333</v>
      </c>
    </row>
    <row r="296" spans="1:5">
      <c r="A296" s="300">
        <v>1252</v>
      </c>
      <c r="B296" s="301" t="s">
        <v>969</v>
      </c>
      <c r="C296" s="301" t="s">
        <v>279</v>
      </c>
      <c r="D296" s="6" t="s">
        <v>624</v>
      </c>
      <c r="E296" s="6" t="s">
        <v>1333</v>
      </c>
    </row>
    <row r="297" spans="1:5">
      <c r="A297" s="300">
        <v>1253</v>
      </c>
      <c r="B297" s="301" t="s">
        <v>970</v>
      </c>
      <c r="C297" s="301" t="s">
        <v>280</v>
      </c>
      <c r="D297" s="6" t="s">
        <v>624</v>
      </c>
      <c r="E297" s="6" t="s">
        <v>1333</v>
      </c>
    </row>
    <row r="298" spans="1:5">
      <c r="A298" s="300">
        <v>1254</v>
      </c>
      <c r="B298" s="301" t="s">
        <v>971</v>
      </c>
      <c r="C298" s="301" t="s">
        <v>281</v>
      </c>
      <c r="D298" s="6" t="s">
        <v>624</v>
      </c>
      <c r="E298" s="6" t="s">
        <v>1333</v>
      </c>
    </row>
    <row r="299" spans="1:5">
      <c r="A299" s="300">
        <v>1255</v>
      </c>
      <c r="B299" s="301" t="s">
        <v>972</v>
      </c>
      <c r="C299" s="301" t="s">
        <v>282</v>
      </c>
      <c r="D299" s="6" t="s">
        <v>624</v>
      </c>
      <c r="E299" s="6" t="s">
        <v>1333</v>
      </c>
    </row>
    <row r="300" spans="1:5">
      <c r="A300" s="300">
        <v>1256</v>
      </c>
      <c r="B300" s="301" t="s">
        <v>973</v>
      </c>
      <c r="C300" s="301" t="s">
        <v>283</v>
      </c>
      <c r="D300" s="6" t="s">
        <v>624</v>
      </c>
      <c r="E300" s="6" t="s">
        <v>1333</v>
      </c>
    </row>
    <row r="301" spans="1:5">
      <c r="A301" s="300">
        <v>1257</v>
      </c>
      <c r="B301" s="301" t="s">
        <v>974</v>
      </c>
      <c r="C301" s="301" t="s">
        <v>284</v>
      </c>
      <c r="D301" s="6" t="s">
        <v>624</v>
      </c>
      <c r="E301" s="6" t="s">
        <v>1333</v>
      </c>
    </row>
    <row r="302" spans="1:5">
      <c r="A302" s="300">
        <v>1258</v>
      </c>
      <c r="B302" s="301" t="s">
        <v>975</v>
      </c>
      <c r="C302" s="301" t="s">
        <v>285</v>
      </c>
      <c r="D302" s="6" t="s">
        <v>624</v>
      </c>
      <c r="E302" s="6" t="s">
        <v>1333</v>
      </c>
    </row>
    <row r="303" spans="1:5">
      <c r="A303" s="300">
        <v>1259</v>
      </c>
      <c r="B303" s="301" t="s">
        <v>976</v>
      </c>
      <c r="C303" s="301" t="s">
        <v>286</v>
      </c>
      <c r="D303" s="6" t="s">
        <v>624</v>
      </c>
      <c r="E303" s="6" t="s">
        <v>1333</v>
      </c>
    </row>
    <row r="304" spans="1:5">
      <c r="A304" s="300">
        <v>1260</v>
      </c>
      <c r="B304" s="301" t="s">
        <v>977</v>
      </c>
      <c r="C304" s="301" t="s">
        <v>287</v>
      </c>
      <c r="D304" s="6" t="s">
        <v>624</v>
      </c>
      <c r="E304" s="6" t="s">
        <v>1333</v>
      </c>
    </row>
    <row r="305" spans="1:5">
      <c r="A305" s="300">
        <v>1261</v>
      </c>
      <c r="B305" s="301" t="s">
        <v>978</v>
      </c>
      <c r="C305" s="301" t="s">
        <v>288</v>
      </c>
      <c r="D305" s="6" t="s">
        <v>624</v>
      </c>
      <c r="E305" s="6" t="s">
        <v>1333</v>
      </c>
    </row>
    <row r="306" spans="1:5">
      <c r="A306" s="300">
        <v>1262</v>
      </c>
      <c r="B306" s="301" t="s">
        <v>979</v>
      </c>
      <c r="C306" s="301" t="s">
        <v>289</v>
      </c>
      <c r="D306" s="6" t="s">
        <v>624</v>
      </c>
      <c r="E306" s="6" t="s">
        <v>1333</v>
      </c>
    </row>
    <row r="307" spans="1:5">
      <c r="A307" s="300">
        <v>1263</v>
      </c>
      <c r="B307" s="301" t="s">
        <v>980</v>
      </c>
      <c r="C307" s="301" t="s">
        <v>290</v>
      </c>
      <c r="D307" s="6" t="s">
        <v>624</v>
      </c>
      <c r="E307" s="6" t="s">
        <v>1333</v>
      </c>
    </row>
    <row r="308" spans="1:5">
      <c r="A308" s="300">
        <v>1264</v>
      </c>
      <c r="B308" s="301" t="s">
        <v>981</v>
      </c>
      <c r="C308" s="301" t="s">
        <v>291</v>
      </c>
      <c r="D308" s="6" t="s">
        <v>624</v>
      </c>
      <c r="E308" s="6" t="s">
        <v>1333</v>
      </c>
    </row>
    <row r="309" spans="1:5">
      <c r="A309" s="300">
        <v>1265</v>
      </c>
      <c r="B309" s="301" t="s">
        <v>982</v>
      </c>
      <c r="C309" s="301" t="s">
        <v>292</v>
      </c>
      <c r="D309" s="6" t="s">
        <v>624</v>
      </c>
      <c r="E309" s="6" t="s">
        <v>1333</v>
      </c>
    </row>
    <row r="310" spans="1:5">
      <c r="A310" s="300">
        <v>1266</v>
      </c>
      <c r="B310" s="301" t="s">
        <v>983</v>
      </c>
      <c r="C310" s="301" t="s">
        <v>293</v>
      </c>
      <c r="D310" s="6" t="s">
        <v>624</v>
      </c>
      <c r="E310" s="6" t="s">
        <v>1333</v>
      </c>
    </row>
    <row r="311" spans="1:5">
      <c r="A311" s="300">
        <v>1267</v>
      </c>
      <c r="B311" s="301" t="s">
        <v>984</v>
      </c>
      <c r="C311" s="301" t="s">
        <v>294</v>
      </c>
      <c r="D311" s="6" t="s">
        <v>624</v>
      </c>
      <c r="E311" s="6" t="s">
        <v>1333</v>
      </c>
    </row>
    <row r="312" spans="1:5">
      <c r="A312" s="300">
        <v>1268</v>
      </c>
      <c r="B312" s="301" t="s">
        <v>985</v>
      </c>
      <c r="C312" s="301" t="s">
        <v>295</v>
      </c>
      <c r="D312" s="6" t="s">
        <v>624</v>
      </c>
      <c r="E312" s="6" t="s">
        <v>1333</v>
      </c>
    </row>
    <row r="313" spans="1:5">
      <c r="A313" s="300">
        <v>1269</v>
      </c>
      <c r="B313" s="301" t="s">
        <v>986</v>
      </c>
      <c r="C313" s="301" t="s">
        <v>296</v>
      </c>
      <c r="D313" s="6" t="s">
        <v>624</v>
      </c>
      <c r="E313" s="6" t="s">
        <v>1333</v>
      </c>
    </row>
    <row r="314" spans="1:5">
      <c r="A314" s="300">
        <v>1270</v>
      </c>
      <c r="B314" s="301" t="s">
        <v>987</v>
      </c>
      <c r="C314" s="301" t="s">
        <v>297</v>
      </c>
      <c r="D314" s="6" t="s">
        <v>624</v>
      </c>
      <c r="E314" s="6" t="s">
        <v>1333</v>
      </c>
    </row>
    <row r="315" spans="1:5">
      <c r="A315" s="300">
        <v>1271</v>
      </c>
      <c r="B315" s="301" t="s">
        <v>988</v>
      </c>
      <c r="C315" s="301" t="s">
        <v>298</v>
      </c>
      <c r="D315" s="6" t="s">
        <v>624</v>
      </c>
      <c r="E315" s="6" t="s">
        <v>1333</v>
      </c>
    </row>
    <row r="316" spans="1:5">
      <c r="A316" s="300">
        <v>1272</v>
      </c>
      <c r="B316" s="301" t="s">
        <v>989</v>
      </c>
      <c r="C316" s="301" t="s">
        <v>299</v>
      </c>
      <c r="D316" s="6" t="s">
        <v>624</v>
      </c>
      <c r="E316" s="6" t="s">
        <v>1333</v>
      </c>
    </row>
    <row r="317" spans="1:5">
      <c r="A317" s="300">
        <v>1273</v>
      </c>
      <c r="B317" s="301" t="s">
        <v>990</v>
      </c>
      <c r="C317" s="301" t="s">
        <v>300</v>
      </c>
      <c r="D317" s="6" t="s">
        <v>624</v>
      </c>
      <c r="E317" s="6" t="s">
        <v>1333</v>
      </c>
    </row>
    <row r="318" spans="1:5">
      <c r="A318" s="300">
        <v>1274</v>
      </c>
      <c r="B318" s="301" t="s">
        <v>991</v>
      </c>
      <c r="C318" s="301" t="s">
        <v>301</v>
      </c>
      <c r="D318" s="6" t="s">
        <v>624</v>
      </c>
      <c r="E318" s="6" t="s">
        <v>1333</v>
      </c>
    </row>
    <row r="319" spans="1:5">
      <c r="A319" s="300">
        <v>1275</v>
      </c>
      <c r="B319" s="301" t="s">
        <v>992</v>
      </c>
      <c r="C319" s="301" t="s">
        <v>302</v>
      </c>
      <c r="D319" s="6" t="s">
        <v>624</v>
      </c>
      <c r="E319" s="6" t="s">
        <v>1333</v>
      </c>
    </row>
    <row r="320" spans="1:5">
      <c r="A320" s="300">
        <v>1276</v>
      </c>
      <c r="B320" s="301" t="s">
        <v>993</v>
      </c>
      <c r="C320" s="301" t="s">
        <v>303</v>
      </c>
      <c r="D320" s="6" t="s">
        <v>624</v>
      </c>
      <c r="E320" s="6" t="s">
        <v>1333</v>
      </c>
    </row>
    <row r="321" spans="1:5">
      <c r="A321" s="300">
        <v>1277</v>
      </c>
      <c r="B321" s="301" t="s">
        <v>994</v>
      </c>
      <c r="C321" s="301" t="s">
        <v>304</v>
      </c>
      <c r="D321" s="6" t="s">
        <v>624</v>
      </c>
      <c r="E321" s="6" t="s">
        <v>1333</v>
      </c>
    </row>
    <row r="322" spans="1:5">
      <c r="A322" s="300">
        <v>1278</v>
      </c>
      <c r="B322" s="301" t="s">
        <v>995</v>
      </c>
      <c r="C322" s="301" t="s">
        <v>305</v>
      </c>
      <c r="D322" s="6" t="s">
        <v>624</v>
      </c>
      <c r="E322" s="6" t="s">
        <v>1333</v>
      </c>
    </row>
    <row r="323" spans="1:5">
      <c r="A323" s="300">
        <v>1279</v>
      </c>
      <c r="B323" s="301" t="s">
        <v>996</v>
      </c>
      <c r="C323" s="301" t="s">
        <v>306</v>
      </c>
      <c r="D323" s="6" t="s">
        <v>624</v>
      </c>
      <c r="E323" s="6" t="s">
        <v>1333</v>
      </c>
    </row>
    <row r="324" spans="1:5">
      <c r="A324" s="300">
        <v>1280</v>
      </c>
      <c r="B324" s="301" t="s">
        <v>997</v>
      </c>
      <c r="C324" s="301" t="s">
        <v>307</v>
      </c>
      <c r="D324" s="6" t="s">
        <v>624</v>
      </c>
      <c r="E324" s="6" t="s">
        <v>1333</v>
      </c>
    </row>
    <row r="325" spans="1:5">
      <c r="A325" s="300">
        <v>1281</v>
      </c>
      <c r="B325" s="301" t="s">
        <v>998</v>
      </c>
      <c r="C325" s="301" t="s">
        <v>308</v>
      </c>
      <c r="D325" s="6" t="s">
        <v>624</v>
      </c>
      <c r="E325" s="6" t="s">
        <v>1333</v>
      </c>
    </row>
    <row r="326" spans="1:5">
      <c r="A326" s="300">
        <v>1282</v>
      </c>
      <c r="B326" s="301" t="s">
        <v>999</v>
      </c>
      <c r="C326" s="301" t="s">
        <v>309</v>
      </c>
      <c r="D326" s="6" t="s">
        <v>624</v>
      </c>
      <c r="E326" s="6" t="s">
        <v>1333</v>
      </c>
    </row>
    <row r="327" spans="1:5">
      <c r="A327" s="300">
        <v>1283</v>
      </c>
      <c r="B327" s="301" t="s">
        <v>1000</v>
      </c>
      <c r="C327" s="301" t="s">
        <v>310</v>
      </c>
      <c r="D327" s="6" t="s">
        <v>624</v>
      </c>
      <c r="E327" s="6" t="s">
        <v>1333</v>
      </c>
    </row>
    <row r="328" spans="1:5">
      <c r="A328" s="300">
        <v>1284</v>
      </c>
      <c r="B328" s="301" t="s">
        <v>1001</v>
      </c>
      <c r="C328" s="301" t="s">
        <v>311</v>
      </c>
      <c r="D328" s="6" t="s">
        <v>624</v>
      </c>
      <c r="E328" s="6" t="s">
        <v>1333</v>
      </c>
    </row>
    <row r="329" spans="1:5">
      <c r="A329" s="300">
        <v>1285</v>
      </c>
      <c r="B329" s="301" t="s">
        <v>1002</v>
      </c>
      <c r="C329" s="301" t="s">
        <v>312</v>
      </c>
      <c r="D329" s="6" t="s">
        <v>624</v>
      </c>
      <c r="E329" s="6" t="s">
        <v>1333</v>
      </c>
    </row>
    <row r="330" spans="1:5">
      <c r="A330" s="300">
        <v>1286</v>
      </c>
      <c r="B330" s="301" t="s">
        <v>1003</v>
      </c>
      <c r="C330" s="301" t="s">
        <v>313</v>
      </c>
      <c r="D330" s="6" t="s">
        <v>624</v>
      </c>
      <c r="E330" s="6" t="s">
        <v>1333</v>
      </c>
    </row>
    <row r="331" spans="1:5">
      <c r="A331" s="300">
        <v>1287</v>
      </c>
      <c r="B331" s="301" t="s">
        <v>1004</v>
      </c>
      <c r="C331" s="301" t="s">
        <v>314</v>
      </c>
      <c r="D331" s="6" t="s">
        <v>624</v>
      </c>
      <c r="E331" s="6" t="s">
        <v>1333</v>
      </c>
    </row>
    <row r="332" spans="1:5">
      <c r="A332" s="300">
        <v>1301</v>
      </c>
      <c r="B332" s="301" t="s">
        <v>1005</v>
      </c>
      <c r="C332" s="301" t="s">
        <v>315</v>
      </c>
      <c r="D332" s="6" t="s">
        <v>624</v>
      </c>
      <c r="E332" s="6" t="s">
        <v>1333</v>
      </c>
    </row>
    <row r="333" spans="1:5">
      <c r="A333" s="300">
        <v>1302</v>
      </c>
      <c r="B333" s="301" t="s">
        <v>1006</v>
      </c>
      <c r="C333" s="301" t="s">
        <v>316</v>
      </c>
      <c r="D333" s="6" t="s">
        <v>624</v>
      </c>
      <c r="E333" s="6" t="s">
        <v>1333</v>
      </c>
    </row>
    <row r="334" spans="1:5">
      <c r="A334" s="300">
        <v>1303</v>
      </c>
      <c r="B334" s="301" t="s">
        <v>1007</v>
      </c>
      <c r="C334" s="301" t="s">
        <v>317</v>
      </c>
      <c r="D334" s="6" t="s">
        <v>624</v>
      </c>
      <c r="E334" s="6" t="s">
        <v>1333</v>
      </c>
    </row>
    <row r="335" spans="1:5">
      <c r="A335" s="300">
        <v>1304</v>
      </c>
      <c r="B335" s="301" t="s">
        <v>1008</v>
      </c>
      <c r="C335" s="301" t="s">
        <v>318</v>
      </c>
      <c r="D335" s="6" t="s">
        <v>624</v>
      </c>
      <c r="E335" s="6" t="s">
        <v>1333</v>
      </c>
    </row>
    <row r="336" spans="1:5">
      <c r="A336" s="300">
        <v>1305</v>
      </c>
      <c r="B336" s="301" t="s">
        <v>1009</v>
      </c>
      <c r="C336" s="301" t="s">
        <v>319</v>
      </c>
      <c r="D336" s="6" t="s">
        <v>624</v>
      </c>
      <c r="E336" s="6" t="s">
        <v>1333</v>
      </c>
    </row>
    <row r="337" spans="1:5">
      <c r="A337" s="300">
        <v>1306</v>
      </c>
      <c r="B337" s="301" t="s">
        <v>1010</v>
      </c>
      <c r="C337" s="301" t="s">
        <v>320</v>
      </c>
      <c r="D337" s="6" t="s">
        <v>624</v>
      </c>
      <c r="E337" s="6" t="s">
        <v>1333</v>
      </c>
    </row>
    <row r="338" spans="1:5">
      <c r="A338" s="300">
        <v>1307</v>
      </c>
      <c r="B338" s="301" t="s">
        <v>1011</v>
      </c>
      <c r="C338" s="301" t="s">
        <v>321</v>
      </c>
      <c r="D338" s="6" t="s">
        <v>624</v>
      </c>
      <c r="E338" s="6" t="s">
        <v>1333</v>
      </c>
    </row>
    <row r="339" spans="1:5">
      <c r="A339" s="300">
        <v>1308</v>
      </c>
      <c r="B339" s="301" t="s">
        <v>1012</v>
      </c>
      <c r="C339" s="301" t="s">
        <v>322</v>
      </c>
      <c r="D339" s="6" t="s">
        <v>624</v>
      </c>
      <c r="E339" s="6" t="s">
        <v>1333</v>
      </c>
    </row>
    <row r="340" spans="1:5">
      <c r="A340" s="300">
        <v>1309</v>
      </c>
      <c r="B340" s="301" t="s">
        <v>1013</v>
      </c>
      <c r="C340" s="301" t="s">
        <v>323</v>
      </c>
      <c r="D340" s="6" t="s">
        <v>624</v>
      </c>
      <c r="E340" s="6" t="s">
        <v>1333</v>
      </c>
    </row>
    <row r="341" spans="1:5">
      <c r="A341" s="300">
        <v>1310</v>
      </c>
      <c r="B341" s="301" t="s">
        <v>1014</v>
      </c>
      <c r="C341" s="301" t="s">
        <v>324</v>
      </c>
      <c r="D341" s="6" t="s">
        <v>624</v>
      </c>
      <c r="E341" s="6" t="s">
        <v>1333</v>
      </c>
    </row>
    <row r="342" spans="1:5">
      <c r="A342" s="300">
        <v>1311</v>
      </c>
      <c r="B342" s="301" t="s">
        <v>1015</v>
      </c>
      <c r="C342" s="301" t="s">
        <v>325</v>
      </c>
      <c r="D342" s="6" t="s">
        <v>624</v>
      </c>
      <c r="E342" s="6" t="s">
        <v>1333</v>
      </c>
    </row>
    <row r="343" spans="1:5">
      <c r="A343" s="300">
        <v>1312</v>
      </c>
      <c r="B343" s="301" t="s">
        <v>1016</v>
      </c>
      <c r="C343" s="301" t="s">
        <v>326</v>
      </c>
      <c r="D343" s="6" t="s">
        <v>624</v>
      </c>
      <c r="E343" s="6" t="s">
        <v>1333</v>
      </c>
    </row>
    <row r="344" spans="1:5">
      <c r="A344" s="300">
        <v>1313</v>
      </c>
      <c r="B344" s="301" t="s">
        <v>1017</v>
      </c>
      <c r="C344" s="301" t="s">
        <v>327</v>
      </c>
      <c r="D344" s="6" t="s">
        <v>624</v>
      </c>
      <c r="E344" s="6" t="s">
        <v>1333</v>
      </c>
    </row>
    <row r="345" spans="1:5">
      <c r="A345" s="300">
        <v>1314</v>
      </c>
      <c r="B345" s="301" t="s">
        <v>1018</v>
      </c>
      <c r="C345" s="301" t="s">
        <v>328</v>
      </c>
      <c r="D345" s="6" t="s">
        <v>624</v>
      </c>
      <c r="E345" s="6" t="s">
        <v>1333</v>
      </c>
    </row>
    <row r="346" spans="1:5">
      <c r="A346" s="300">
        <v>1315</v>
      </c>
      <c r="B346" s="301" t="s">
        <v>1019</v>
      </c>
      <c r="C346" s="301" t="s">
        <v>329</v>
      </c>
      <c r="D346" s="6" t="s">
        <v>624</v>
      </c>
      <c r="E346" s="6" t="s">
        <v>1333</v>
      </c>
    </row>
    <row r="347" spans="1:5">
      <c r="A347" s="300">
        <v>1316</v>
      </c>
      <c r="B347" s="301" t="s">
        <v>1020</v>
      </c>
      <c r="C347" s="301" t="s">
        <v>330</v>
      </c>
      <c r="D347" s="6" t="s">
        <v>624</v>
      </c>
      <c r="E347" s="6" t="s">
        <v>1333</v>
      </c>
    </row>
    <row r="348" spans="1:5">
      <c r="A348" s="300">
        <v>1317</v>
      </c>
      <c r="B348" s="301" t="s">
        <v>1021</v>
      </c>
      <c r="C348" s="301" t="s">
        <v>331</v>
      </c>
      <c r="D348" s="6" t="s">
        <v>624</v>
      </c>
      <c r="E348" s="6" t="s">
        <v>1333</v>
      </c>
    </row>
    <row r="349" spans="1:5">
      <c r="A349" s="300">
        <v>1318</v>
      </c>
      <c r="B349" s="301" t="s">
        <v>1022</v>
      </c>
      <c r="C349" s="301" t="s">
        <v>332</v>
      </c>
      <c r="D349" s="6" t="s">
        <v>624</v>
      </c>
      <c r="E349" s="6" t="s">
        <v>1333</v>
      </c>
    </row>
    <row r="350" spans="1:5">
      <c r="A350" s="300">
        <v>1319</v>
      </c>
      <c r="B350" s="301" t="s">
        <v>1023</v>
      </c>
      <c r="C350" s="301" t="s">
        <v>333</v>
      </c>
      <c r="D350" s="6" t="s">
        <v>624</v>
      </c>
      <c r="E350" s="6" t="s">
        <v>1333</v>
      </c>
    </row>
    <row r="351" spans="1:5">
      <c r="A351" s="300">
        <v>1320</v>
      </c>
      <c r="B351" s="301" t="s">
        <v>1024</v>
      </c>
      <c r="C351" s="301" t="s">
        <v>334</v>
      </c>
      <c r="D351" s="6" t="s">
        <v>624</v>
      </c>
      <c r="E351" s="6" t="s">
        <v>1333</v>
      </c>
    </row>
    <row r="352" spans="1:5">
      <c r="A352" s="300">
        <v>1321</v>
      </c>
      <c r="B352" s="301" t="s">
        <v>1025</v>
      </c>
      <c r="C352" s="301" t="s">
        <v>335</v>
      </c>
      <c r="D352" s="6" t="s">
        <v>624</v>
      </c>
      <c r="E352" s="6" t="s">
        <v>1333</v>
      </c>
    </row>
    <row r="353" spans="1:5">
      <c r="A353" s="300">
        <v>1322</v>
      </c>
      <c r="B353" s="301" t="s">
        <v>1026</v>
      </c>
      <c r="C353" s="301" t="s">
        <v>336</v>
      </c>
      <c r="D353" s="6" t="s">
        <v>624</v>
      </c>
      <c r="E353" s="6" t="s">
        <v>1333</v>
      </c>
    </row>
    <row r="354" spans="1:5">
      <c r="A354" s="300">
        <v>1323</v>
      </c>
      <c r="B354" s="301" t="s">
        <v>1027</v>
      </c>
      <c r="C354" s="301" t="s">
        <v>337</v>
      </c>
      <c r="D354" s="6" t="s">
        <v>624</v>
      </c>
      <c r="E354" s="6" t="s">
        <v>1333</v>
      </c>
    </row>
    <row r="355" spans="1:5">
      <c r="A355" s="300">
        <v>1324</v>
      </c>
      <c r="B355" s="301" t="s">
        <v>1028</v>
      </c>
      <c r="C355" s="301" t="s">
        <v>338</v>
      </c>
      <c r="D355" s="6" t="s">
        <v>624</v>
      </c>
      <c r="E355" s="6" t="s">
        <v>1333</v>
      </c>
    </row>
    <row r="356" spans="1:5">
      <c r="A356" s="300">
        <v>1325</v>
      </c>
      <c r="B356" s="301" t="s">
        <v>1029</v>
      </c>
      <c r="C356" s="301" t="s">
        <v>339</v>
      </c>
      <c r="D356" s="6" t="s">
        <v>624</v>
      </c>
      <c r="E356" s="6" t="s">
        <v>1333</v>
      </c>
    </row>
    <row r="357" spans="1:5">
      <c r="A357" s="300">
        <v>1326</v>
      </c>
      <c r="B357" s="301" t="s">
        <v>1030</v>
      </c>
      <c r="C357" s="301" t="s">
        <v>340</v>
      </c>
      <c r="D357" s="6" t="s">
        <v>624</v>
      </c>
      <c r="E357" s="6" t="s">
        <v>1333</v>
      </c>
    </row>
    <row r="358" spans="1:5">
      <c r="A358" s="300">
        <v>1327</v>
      </c>
      <c r="B358" s="301" t="s">
        <v>1031</v>
      </c>
      <c r="C358" s="301" t="s">
        <v>341</v>
      </c>
      <c r="D358" s="6" t="s">
        <v>624</v>
      </c>
      <c r="E358" s="6" t="s">
        <v>1333</v>
      </c>
    </row>
    <row r="359" spans="1:5">
      <c r="A359" s="300">
        <v>1328</v>
      </c>
      <c r="B359" s="301" t="s">
        <v>1032</v>
      </c>
      <c r="C359" s="301" t="s">
        <v>342</v>
      </c>
      <c r="D359" s="6" t="s">
        <v>624</v>
      </c>
      <c r="E359" s="6" t="s">
        <v>1333</v>
      </c>
    </row>
    <row r="360" spans="1:5">
      <c r="A360" s="300">
        <v>1329</v>
      </c>
      <c r="B360" s="301" t="s">
        <v>1033</v>
      </c>
      <c r="C360" s="301" t="s">
        <v>343</v>
      </c>
      <c r="D360" s="6" t="s">
        <v>624</v>
      </c>
      <c r="E360" s="6" t="s">
        <v>1333</v>
      </c>
    </row>
    <row r="361" spans="1:5">
      <c r="A361" s="300">
        <v>1330</v>
      </c>
      <c r="B361" s="301" t="s">
        <v>1034</v>
      </c>
      <c r="C361" s="301" t="s">
        <v>344</v>
      </c>
      <c r="D361" s="6" t="s">
        <v>624</v>
      </c>
      <c r="E361" s="6" t="s">
        <v>1333</v>
      </c>
    </row>
    <row r="362" spans="1:5">
      <c r="A362" s="300">
        <v>1331</v>
      </c>
      <c r="B362" s="301" t="s">
        <v>1035</v>
      </c>
      <c r="C362" s="301" t="s">
        <v>345</v>
      </c>
      <c r="D362" s="6" t="s">
        <v>624</v>
      </c>
      <c r="E362" s="6" t="s">
        <v>1333</v>
      </c>
    </row>
    <row r="363" spans="1:5">
      <c r="A363" s="300">
        <v>1332</v>
      </c>
      <c r="B363" s="301" t="s">
        <v>1036</v>
      </c>
      <c r="C363" s="301" t="s">
        <v>346</v>
      </c>
      <c r="D363" s="6" t="s">
        <v>624</v>
      </c>
      <c r="E363" s="6" t="s">
        <v>1333</v>
      </c>
    </row>
    <row r="364" spans="1:5">
      <c r="A364" s="300">
        <v>1333</v>
      </c>
      <c r="B364" s="301" t="s">
        <v>1037</v>
      </c>
      <c r="C364" s="301" t="s">
        <v>347</v>
      </c>
      <c r="D364" s="6" t="s">
        <v>624</v>
      </c>
      <c r="E364" s="6" t="s">
        <v>1333</v>
      </c>
    </row>
    <row r="365" spans="1:5">
      <c r="A365" s="300">
        <v>1334</v>
      </c>
      <c r="B365" s="301" t="s">
        <v>1038</v>
      </c>
      <c r="C365" s="301" t="s">
        <v>348</v>
      </c>
      <c r="D365" s="6" t="s">
        <v>624</v>
      </c>
      <c r="E365" s="6" t="s">
        <v>1333</v>
      </c>
    </row>
    <row r="366" spans="1:5">
      <c r="A366" s="300">
        <v>1335</v>
      </c>
      <c r="B366" s="301" t="s">
        <v>1039</v>
      </c>
      <c r="C366" s="301" t="s">
        <v>349</v>
      </c>
      <c r="D366" s="6" t="s">
        <v>624</v>
      </c>
      <c r="E366" s="6" t="s">
        <v>1333</v>
      </c>
    </row>
    <row r="367" spans="1:5">
      <c r="A367" s="300">
        <v>1336</v>
      </c>
      <c r="B367" s="301" t="s">
        <v>1040</v>
      </c>
      <c r="C367" s="301" t="s">
        <v>350</v>
      </c>
      <c r="D367" s="6" t="s">
        <v>624</v>
      </c>
      <c r="E367" s="6" t="s">
        <v>1333</v>
      </c>
    </row>
    <row r="368" spans="1:5">
      <c r="A368" s="300">
        <v>1337</v>
      </c>
      <c r="B368" s="301" t="s">
        <v>1041</v>
      </c>
      <c r="C368" s="301" t="s">
        <v>351</v>
      </c>
      <c r="D368" s="6" t="s">
        <v>624</v>
      </c>
      <c r="E368" s="6" t="s">
        <v>1333</v>
      </c>
    </row>
    <row r="369" spans="1:5">
      <c r="A369" s="300">
        <v>1338</v>
      </c>
      <c r="B369" s="301" t="s">
        <v>1042</v>
      </c>
      <c r="C369" s="301" t="s">
        <v>352</v>
      </c>
      <c r="D369" s="6" t="s">
        <v>624</v>
      </c>
      <c r="E369" s="6" t="s">
        <v>1333</v>
      </c>
    </row>
    <row r="370" spans="1:5">
      <c r="A370" s="300">
        <v>1339</v>
      </c>
      <c r="B370" s="301" t="s">
        <v>1043</v>
      </c>
      <c r="C370" s="301" t="s">
        <v>353</v>
      </c>
      <c r="D370" s="6" t="s">
        <v>624</v>
      </c>
      <c r="E370" s="6" t="s">
        <v>1333</v>
      </c>
    </row>
    <row r="371" spans="1:5">
      <c r="A371" s="300">
        <v>1340</v>
      </c>
      <c r="B371" s="301" t="s">
        <v>1044</v>
      </c>
      <c r="C371" s="301" t="s">
        <v>354</v>
      </c>
      <c r="D371" s="6" t="s">
        <v>624</v>
      </c>
      <c r="E371" s="6" t="s">
        <v>1333</v>
      </c>
    </row>
    <row r="372" spans="1:5">
      <c r="A372" s="300">
        <v>1341</v>
      </c>
      <c r="B372" s="301" t="s">
        <v>1045</v>
      </c>
      <c r="C372" s="301" t="s">
        <v>355</v>
      </c>
      <c r="D372" s="6" t="s">
        <v>624</v>
      </c>
      <c r="E372" s="6" t="s">
        <v>1333</v>
      </c>
    </row>
    <row r="373" spans="1:5">
      <c r="A373" s="300">
        <v>1342</v>
      </c>
      <c r="B373" s="301" t="s">
        <v>1046</v>
      </c>
      <c r="C373" s="301" t="s">
        <v>356</v>
      </c>
      <c r="D373" s="6" t="s">
        <v>624</v>
      </c>
      <c r="E373" s="6" t="s">
        <v>1333</v>
      </c>
    </row>
    <row r="374" spans="1:5">
      <c r="A374" s="300">
        <v>1343</v>
      </c>
      <c r="B374" s="301" t="s">
        <v>1047</v>
      </c>
      <c r="C374" s="301" t="s">
        <v>357</v>
      </c>
      <c r="D374" s="6" t="s">
        <v>624</v>
      </c>
      <c r="E374" s="6" t="s">
        <v>1333</v>
      </c>
    </row>
    <row r="375" spans="1:5">
      <c r="A375" s="300">
        <v>1344</v>
      </c>
      <c r="B375" s="301" t="s">
        <v>1048</v>
      </c>
      <c r="C375" s="301" t="s">
        <v>358</v>
      </c>
      <c r="D375" s="6" t="s">
        <v>624</v>
      </c>
      <c r="E375" s="6" t="s">
        <v>1333</v>
      </c>
    </row>
    <row r="376" spans="1:5">
      <c r="A376" s="300">
        <v>1345</v>
      </c>
      <c r="B376" s="301" t="s">
        <v>1049</v>
      </c>
      <c r="C376" s="301" t="s">
        <v>359</v>
      </c>
      <c r="D376" s="6" t="s">
        <v>624</v>
      </c>
      <c r="E376" s="6" t="s">
        <v>1333</v>
      </c>
    </row>
    <row r="377" spans="1:5">
      <c r="A377" s="300">
        <v>1346</v>
      </c>
      <c r="B377" s="301" t="s">
        <v>1050</v>
      </c>
      <c r="C377" s="301" t="s">
        <v>360</v>
      </c>
      <c r="D377" s="6" t="s">
        <v>624</v>
      </c>
      <c r="E377" s="6" t="s">
        <v>1333</v>
      </c>
    </row>
    <row r="378" spans="1:5">
      <c r="A378" s="300">
        <v>1347</v>
      </c>
      <c r="B378" s="301" t="s">
        <v>1051</v>
      </c>
      <c r="C378" s="301" t="s">
        <v>361</v>
      </c>
      <c r="D378" s="6" t="s">
        <v>624</v>
      </c>
      <c r="E378" s="6" t="s">
        <v>1333</v>
      </c>
    </row>
    <row r="379" spans="1:5">
      <c r="A379" s="300">
        <v>1401</v>
      </c>
      <c r="B379" s="301" t="s">
        <v>1052</v>
      </c>
      <c r="C379" s="301" t="s">
        <v>362</v>
      </c>
      <c r="D379" s="6" t="s">
        <v>624</v>
      </c>
      <c r="E379" s="6" t="s">
        <v>1333</v>
      </c>
    </row>
    <row r="380" spans="1:5">
      <c r="A380" s="300">
        <v>1402</v>
      </c>
      <c r="B380" s="301" t="s">
        <v>1053</v>
      </c>
      <c r="C380" s="301" t="s">
        <v>363</v>
      </c>
      <c r="D380" s="6" t="s">
        <v>624</v>
      </c>
      <c r="E380" s="6" t="s">
        <v>1333</v>
      </c>
    </row>
    <row r="381" spans="1:5">
      <c r="A381" s="300">
        <v>1403</v>
      </c>
      <c r="B381" s="301" t="s">
        <v>1054</v>
      </c>
      <c r="C381" s="301" t="s">
        <v>1375</v>
      </c>
      <c r="D381" s="6" t="s">
        <v>624</v>
      </c>
      <c r="E381" s="6" t="s">
        <v>1333</v>
      </c>
    </row>
    <row r="382" spans="1:5">
      <c r="A382" s="300">
        <v>1404</v>
      </c>
      <c r="B382" s="301" t="s">
        <v>1055</v>
      </c>
      <c r="C382" s="301" t="s">
        <v>364</v>
      </c>
      <c r="D382" s="6" t="s">
        <v>624</v>
      </c>
      <c r="E382" s="6" t="s">
        <v>1333</v>
      </c>
    </row>
    <row r="383" spans="1:5">
      <c r="A383" s="300">
        <v>1405</v>
      </c>
      <c r="B383" s="301" t="s">
        <v>1056</v>
      </c>
      <c r="C383" s="301" t="s">
        <v>365</v>
      </c>
      <c r="D383" s="6" t="s">
        <v>624</v>
      </c>
      <c r="E383" s="6" t="s">
        <v>1333</v>
      </c>
    </row>
    <row r="384" spans="1:5">
      <c r="A384" s="300">
        <v>1406</v>
      </c>
      <c r="B384" s="301" t="s">
        <v>1057</v>
      </c>
      <c r="C384" s="301" t="s">
        <v>366</v>
      </c>
      <c r="D384" s="6" t="s">
        <v>624</v>
      </c>
      <c r="E384" s="6" t="s">
        <v>1333</v>
      </c>
    </row>
    <row r="385" spans="1:5">
      <c r="A385" s="300">
        <v>1407</v>
      </c>
      <c r="B385" s="301" t="s">
        <v>1058</v>
      </c>
      <c r="C385" s="301" t="s">
        <v>367</v>
      </c>
      <c r="D385" s="6" t="s">
        <v>624</v>
      </c>
      <c r="E385" s="6" t="s">
        <v>1333</v>
      </c>
    </row>
    <row r="386" spans="1:5">
      <c r="A386" s="300">
        <v>1408</v>
      </c>
      <c r="B386" s="301" t="s">
        <v>1059</v>
      </c>
      <c r="C386" s="301" t="s">
        <v>368</v>
      </c>
      <c r="D386" s="6" t="s">
        <v>624</v>
      </c>
      <c r="E386" s="6" t="s">
        <v>1333</v>
      </c>
    </row>
    <row r="387" spans="1:5">
      <c r="A387" s="300">
        <v>1409</v>
      </c>
      <c r="B387" s="301" t="s">
        <v>1060</v>
      </c>
      <c r="C387" s="301" t="s">
        <v>369</v>
      </c>
      <c r="D387" s="6" t="s">
        <v>624</v>
      </c>
      <c r="E387" s="6" t="s">
        <v>1333</v>
      </c>
    </row>
    <row r="388" spans="1:5">
      <c r="A388" s="300">
        <v>1410</v>
      </c>
      <c r="B388" s="301" t="s">
        <v>1061</v>
      </c>
      <c r="C388" s="301" t="s">
        <v>370</v>
      </c>
      <c r="D388" s="6" t="s">
        <v>624</v>
      </c>
      <c r="E388" s="6" t="s">
        <v>1333</v>
      </c>
    </row>
    <row r="389" spans="1:5">
      <c r="A389" s="300">
        <v>1411</v>
      </c>
      <c r="B389" s="301" t="s">
        <v>1062</v>
      </c>
      <c r="C389" s="301" t="s">
        <v>371</v>
      </c>
      <c r="D389" s="6" t="s">
        <v>624</v>
      </c>
      <c r="E389" s="6" t="s">
        <v>1333</v>
      </c>
    </row>
    <row r="390" spans="1:5">
      <c r="A390" s="300">
        <v>1412</v>
      </c>
      <c r="B390" s="301" t="s">
        <v>1063</v>
      </c>
      <c r="C390" s="301" t="s">
        <v>372</v>
      </c>
      <c r="D390" s="6" t="s">
        <v>624</v>
      </c>
      <c r="E390" s="6" t="s">
        <v>1333</v>
      </c>
    </row>
    <row r="391" spans="1:5">
      <c r="A391" s="300">
        <v>1413</v>
      </c>
      <c r="B391" s="301" t="s">
        <v>1035</v>
      </c>
      <c r="C391" s="301" t="s">
        <v>345</v>
      </c>
      <c r="D391" s="6" t="s">
        <v>624</v>
      </c>
      <c r="E391" s="6" t="s">
        <v>1333</v>
      </c>
    </row>
    <row r="392" spans="1:5">
      <c r="A392" s="300">
        <v>1414</v>
      </c>
      <c r="B392" s="301" t="s">
        <v>1064</v>
      </c>
      <c r="C392" s="301" t="s">
        <v>373</v>
      </c>
      <c r="D392" s="6" t="s">
        <v>624</v>
      </c>
      <c r="E392" s="6" t="s">
        <v>1333</v>
      </c>
    </row>
    <row r="393" spans="1:5">
      <c r="A393" s="300">
        <v>1415</v>
      </c>
      <c r="B393" s="301" t="s">
        <v>1065</v>
      </c>
      <c r="C393" s="301" t="s">
        <v>374</v>
      </c>
      <c r="D393" s="6" t="s">
        <v>624</v>
      </c>
      <c r="E393" s="6" t="s">
        <v>1333</v>
      </c>
    </row>
    <row r="394" spans="1:5">
      <c r="A394" s="300">
        <v>1416</v>
      </c>
      <c r="B394" s="301" t="s">
        <v>1066</v>
      </c>
      <c r="C394" s="301" t="s">
        <v>375</v>
      </c>
      <c r="D394" s="6" t="s">
        <v>624</v>
      </c>
      <c r="E394" s="6" t="s">
        <v>1333</v>
      </c>
    </row>
    <row r="395" spans="1:5">
      <c r="A395" s="300">
        <v>1417</v>
      </c>
      <c r="B395" s="301" t="s">
        <v>1067</v>
      </c>
      <c r="C395" s="301" t="s">
        <v>376</v>
      </c>
      <c r="D395" s="6" t="s">
        <v>624</v>
      </c>
      <c r="E395" s="6" t="s">
        <v>1333</v>
      </c>
    </row>
    <row r="396" spans="1:5">
      <c r="A396" s="300">
        <v>1418</v>
      </c>
      <c r="B396" s="301" t="s">
        <v>1068</v>
      </c>
      <c r="C396" s="301" t="s">
        <v>377</v>
      </c>
      <c r="D396" s="6" t="s">
        <v>624</v>
      </c>
      <c r="E396" s="6" t="s">
        <v>1333</v>
      </c>
    </row>
    <row r="397" spans="1:5">
      <c r="A397" s="300">
        <v>1419</v>
      </c>
      <c r="B397" s="301" t="s">
        <v>1069</v>
      </c>
      <c r="C397" s="301" t="s">
        <v>378</v>
      </c>
      <c r="D397" s="6" t="s">
        <v>624</v>
      </c>
      <c r="E397" s="6" t="s">
        <v>1333</v>
      </c>
    </row>
    <row r="398" spans="1:5">
      <c r="A398" s="300">
        <v>1420</v>
      </c>
      <c r="B398" s="301" t="s">
        <v>1070</v>
      </c>
      <c r="C398" s="301" t="s">
        <v>379</v>
      </c>
      <c r="D398" s="6" t="s">
        <v>624</v>
      </c>
      <c r="E398" s="6" t="s">
        <v>1333</v>
      </c>
    </row>
    <row r="399" spans="1:5">
      <c r="A399" s="300">
        <v>1421</v>
      </c>
      <c r="B399" s="301" t="s">
        <v>1071</v>
      </c>
      <c r="C399" s="301" t="s">
        <v>380</v>
      </c>
      <c r="D399" s="6" t="s">
        <v>624</v>
      </c>
      <c r="E399" s="6" t="s">
        <v>1333</v>
      </c>
    </row>
    <row r="400" spans="1:5">
      <c r="A400" s="300">
        <v>1422</v>
      </c>
      <c r="B400" s="301" t="s">
        <v>1072</v>
      </c>
      <c r="C400" s="301" t="s">
        <v>381</v>
      </c>
      <c r="D400" s="6" t="s">
        <v>624</v>
      </c>
      <c r="E400" s="6" t="s">
        <v>1333</v>
      </c>
    </row>
    <row r="401" spans="1:5">
      <c r="A401" s="300">
        <v>1423</v>
      </c>
      <c r="B401" s="301" t="s">
        <v>1073</v>
      </c>
      <c r="C401" s="301" t="s">
        <v>382</v>
      </c>
      <c r="D401" s="6" t="s">
        <v>624</v>
      </c>
      <c r="E401" s="6" t="s">
        <v>1333</v>
      </c>
    </row>
    <row r="402" spans="1:5">
      <c r="A402" s="300">
        <v>1424</v>
      </c>
      <c r="B402" s="301" t="s">
        <v>1074</v>
      </c>
      <c r="C402" s="301" t="s">
        <v>383</v>
      </c>
      <c r="D402" s="6" t="s">
        <v>624</v>
      </c>
      <c r="E402" s="6" t="s">
        <v>1333</v>
      </c>
    </row>
    <row r="403" spans="1:5">
      <c r="A403" s="300">
        <v>1425</v>
      </c>
      <c r="B403" s="301" t="s">
        <v>1075</v>
      </c>
      <c r="C403" s="301" t="s">
        <v>384</v>
      </c>
      <c r="D403" s="6" t="s">
        <v>624</v>
      </c>
      <c r="E403" s="6" t="s">
        <v>1333</v>
      </c>
    </row>
    <row r="404" spans="1:5">
      <c r="A404" s="300">
        <v>1426</v>
      </c>
      <c r="B404" s="301" t="s">
        <v>1076</v>
      </c>
      <c r="C404" s="301" t="s">
        <v>385</v>
      </c>
      <c r="D404" s="6" t="s">
        <v>624</v>
      </c>
      <c r="E404" s="6" t="s">
        <v>1333</v>
      </c>
    </row>
    <row r="405" spans="1:5">
      <c r="A405" s="300">
        <v>1427</v>
      </c>
      <c r="B405" s="301" t="s">
        <v>1077</v>
      </c>
      <c r="C405" s="301" t="s">
        <v>386</v>
      </c>
      <c r="D405" s="6" t="s">
        <v>624</v>
      </c>
      <c r="E405" s="6" t="s">
        <v>1333</v>
      </c>
    </row>
    <row r="406" spans="1:5">
      <c r="A406" s="300">
        <v>1428</v>
      </c>
      <c r="B406" s="301" t="s">
        <v>1078</v>
      </c>
      <c r="C406" s="301" t="s">
        <v>1376</v>
      </c>
      <c r="D406" s="6" t="s">
        <v>624</v>
      </c>
      <c r="E406" s="6" t="s">
        <v>1333</v>
      </c>
    </row>
    <row r="407" spans="1:5">
      <c r="A407" s="300">
        <v>1429</v>
      </c>
      <c r="B407" s="301" t="s">
        <v>1079</v>
      </c>
      <c r="C407" s="301" t="s">
        <v>387</v>
      </c>
      <c r="D407" s="6" t="s">
        <v>624</v>
      </c>
      <c r="E407" s="6" t="s">
        <v>1333</v>
      </c>
    </row>
    <row r="408" spans="1:5">
      <c r="A408" s="300">
        <v>1430</v>
      </c>
      <c r="B408" s="301" t="s">
        <v>1080</v>
      </c>
      <c r="C408" s="301" t="s">
        <v>388</v>
      </c>
      <c r="D408" s="6" t="s">
        <v>624</v>
      </c>
      <c r="E408" s="6" t="s">
        <v>1333</v>
      </c>
    </row>
    <row r="409" spans="1:5">
      <c r="A409" s="300">
        <v>1431</v>
      </c>
      <c r="B409" s="301" t="s">
        <v>1081</v>
      </c>
      <c r="C409" s="301" t="s">
        <v>389</v>
      </c>
      <c r="D409" s="6" t="s">
        <v>624</v>
      </c>
      <c r="E409" s="6" t="s">
        <v>1333</v>
      </c>
    </row>
    <row r="410" spans="1:5">
      <c r="A410" s="300">
        <v>1432</v>
      </c>
      <c r="B410" s="301" t="s">
        <v>1082</v>
      </c>
      <c r="C410" s="301" t="s">
        <v>390</v>
      </c>
      <c r="D410" s="6" t="s">
        <v>624</v>
      </c>
      <c r="E410" s="6" t="s">
        <v>1333</v>
      </c>
    </row>
    <row r="411" spans="1:5">
      <c r="A411" s="300">
        <v>1434</v>
      </c>
      <c r="B411" s="301" t="s">
        <v>1083</v>
      </c>
      <c r="C411" s="301" t="s">
        <v>391</v>
      </c>
      <c r="D411" s="6" t="s">
        <v>624</v>
      </c>
      <c r="E411" s="6" t="s">
        <v>1333</v>
      </c>
    </row>
    <row r="412" spans="1:5">
      <c r="A412" s="300">
        <v>1435</v>
      </c>
      <c r="B412" s="301" t="s">
        <v>1084</v>
      </c>
      <c r="C412" s="301" t="s">
        <v>392</v>
      </c>
      <c r="D412" s="6" t="s">
        <v>624</v>
      </c>
      <c r="E412" s="6" t="s">
        <v>1333</v>
      </c>
    </row>
    <row r="413" spans="1:5">
      <c r="A413" s="300">
        <v>1501</v>
      </c>
      <c r="B413" s="301" t="s">
        <v>1085</v>
      </c>
      <c r="C413" s="301" t="s">
        <v>393</v>
      </c>
      <c r="D413" s="6" t="s">
        <v>624</v>
      </c>
      <c r="E413" s="6" t="s">
        <v>1333</v>
      </c>
    </row>
    <row r="414" spans="1:5">
      <c r="A414" s="300">
        <v>1502</v>
      </c>
      <c r="B414" s="301" t="s">
        <v>1086</v>
      </c>
      <c r="C414" s="301" t="s">
        <v>394</v>
      </c>
      <c r="D414" s="6" t="s">
        <v>624</v>
      </c>
      <c r="E414" s="6" t="s">
        <v>1333</v>
      </c>
    </row>
    <row r="415" spans="1:5">
      <c r="A415" s="300">
        <v>1503</v>
      </c>
      <c r="B415" s="301" t="s">
        <v>1087</v>
      </c>
      <c r="C415" s="301" t="s">
        <v>395</v>
      </c>
      <c r="D415" s="6" t="s">
        <v>624</v>
      </c>
      <c r="E415" s="6" t="s">
        <v>1333</v>
      </c>
    </row>
    <row r="416" spans="1:5">
      <c r="A416" s="300">
        <v>1504</v>
      </c>
      <c r="B416" s="301" t="s">
        <v>1088</v>
      </c>
      <c r="C416" s="301" t="s">
        <v>396</v>
      </c>
      <c r="D416" s="6" t="s">
        <v>624</v>
      </c>
      <c r="E416" s="6" t="s">
        <v>1333</v>
      </c>
    </row>
    <row r="417" spans="1:5">
      <c r="A417" s="300">
        <v>1505</v>
      </c>
      <c r="B417" s="301" t="s">
        <v>1089</v>
      </c>
      <c r="C417" s="301" t="s">
        <v>397</v>
      </c>
      <c r="D417" s="6" t="s">
        <v>624</v>
      </c>
      <c r="E417" s="6" t="s">
        <v>1333</v>
      </c>
    </row>
    <row r="418" spans="1:5">
      <c r="A418" s="300">
        <v>1506</v>
      </c>
      <c r="B418" s="301" t="s">
        <v>1090</v>
      </c>
      <c r="C418" s="301" t="s">
        <v>398</v>
      </c>
      <c r="D418" s="6" t="s">
        <v>624</v>
      </c>
      <c r="E418" s="6" t="s">
        <v>1333</v>
      </c>
    </row>
    <row r="419" spans="1:5">
      <c r="A419" s="300">
        <v>1507</v>
      </c>
      <c r="B419" s="301" t="s">
        <v>1091</v>
      </c>
      <c r="C419" s="301" t="s">
        <v>399</v>
      </c>
      <c r="D419" s="6" t="s">
        <v>624</v>
      </c>
      <c r="E419" s="6" t="s">
        <v>1333</v>
      </c>
    </row>
    <row r="420" spans="1:5">
      <c r="A420" s="300">
        <v>1508</v>
      </c>
      <c r="B420" s="301" t="s">
        <v>1092</v>
      </c>
      <c r="C420" s="301" t="s">
        <v>400</v>
      </c>
      <c r="D420" s="6" t="s">
        <v>624</v>
      </c>
      <c r="E420" s="6" t="s">
        <v>1333</v>
      </c>
    </row>
    <row r="421" spans="1:5">
      <c r="A421" s="300">
        <v>1509</v>
      </c>
      <c r="B421" s="301" t="s">
        <v>1093</v>
      </c>
      <c r="C421" s="301" t="s">
        <v>401</v>
      </c>
      <c r="D421" s="6" t="s">
        <v>624</v>
      </c>
      <c r="E421" s="6" t="s">
        <v>1333</v>
      </c>
    </row>
    <row r="422" spans="1:5">
      <c r="A422" s="300">
        <v>1510</v>
      </c>
      <c r="B422" s="301" t="s">
        <v>1094</v>
      </c>
      <c r="C422" s="301" t="s">
        <v>402</v>
      </c>
      <c r="D422" s="6" t="s">
        <v>624</v>
      </c>
      <c r="E422" s="6" t="s">
        <v>1333</v>
      </c>
    </row>
    <row r="423" spans="1:5">
      <c r="A423" s="300">
        <v>1511</v>
      </c>
      <c r="B423" s="301" t="s">
        <v>1095</v>
      </c>
      <c r="C423" s="301" t="s">
        <v>403</v>
      </c>
      <c r="D423" s="6" t="s">
        <v>624</v>
      </c>
      <c r="E423" s="6" t="s">
        <v>1333</v>
      </c>
    </row>
    <row r="424" spans="1:5">
      <c r="A424" s="300">
        <v>1512</v>
      </c>
      <c r="B424" s="301" t="s">
        <v>1096</v>
      </c>
      <c r="C424" s="301" t="s">
        <v>404</v>
      </c>
      <c r="D424" s="6" t="s">
        <v>624</v>
      </c>
      <c r="E424" s="6" t="s">
        <v>1333</v>
      </c>
    </row>
    <row r="425" spans="1:5">
      <c r="A425" s="300">
        <v>1513</v>
      </c>
      <c r="B425" s="301" t="s">
        <v>1097</v>
      </c>
      <c r="C425" s="301" t="s">
        <v>405</v>
      </c>
      <c r="D425" s="6" t="s">
        <v>624</v>
      </c>
      <c r="E425" s="6" t="s">
        <v>1333</v>
      </c>
    </row>
    <row r="426" spans="1:5">
      <c r="A426" s="300">
        <v>1514</v>
      </c>
      <c r="B426" s="301" t="s">
        <v>1098</v>
      </c>
      <c r="C426" s="301" t="s">
        <v>406</v>
      </c>
      <c r="D426" s="6" t="s">
        <v>624</v>
      </c>
      <c r="E426" s="6" t="s">
        <v>1333</v>
      </c>
    </row>
    <row r="427" spans="1:5">
      <c r="A427" s="300">
        <v>1515</v>
      </c>
      <c r="B427" s="301" t="s">
        <v>1099</v>
      </c>
      <c r="C427" s="301" t="s">
        <v>407</v>
      </c>
      <c r="D427" s="6" t="s">
        <v>624</v>
      </c>
      <c r="E427" s="6" t="s">
        <v>1333</v>
      </c>
    </row>
    <row r="428" spans="1:5">
      <c r="A428" s="300">
        <v>1516</v>
      </c>
      <c r="B428" s="301" t="s">
        <v>1100</v>
      </c>
      <c r="C428" s="301" t="s">
        <v>408</v>
      </c>
      <c r="D428" s="6" t="s">
        <v>624</v>
      </c>
      <c r="E428" s="6" t="s">
        <v>1333</v>
      </c>
    </row>
    <row r="429" spans="1:5">
      <c r="A429" s="300">
        <v>1517</v>
      </c>
      <c r="B429" s="301" t="s">
        <v>1101</v>
      </c>
      <c r="C429" s="301" t="s">
        <v>409</v>
      </c>
      <c r="D429" s="6" t="s">
        <v>624</v>
      </c>
      <c r="E429" s="6" t="s">
        <v>1333</v>
      </c>
    </row>
    <row r="430" spans="1:5">
      <c r="A430" s="300">
        <v>1518</v>
      </c>
      <c r="B430" s="301" t="s">
        <v>1102</v>
      </c>
      <c r="C430" s="301" t="s">
        <v>410</v>
      </c>
      <c r="D430" s="6" t="s">
        <v>624</v>
      </c>
      <c r="E430" s="6" t="s">
        <v>1333</v>
      </c>
    </row>
    <row r="431" spans="1:5">
      <c r="A431" s="300">
        <v>1519</v>
      </c>
      <c r="B431" s="301" t="s">
        <v>1103</v>
      </c>
      <c r="C431" s="301" t="s">
        <v>411</v>
      </c>
      <c r="D431" s="6" t="s">
        <v>624</v>
      </c>
      <c r="E431" s="6" t="s">
        <v>1333</v>
      </c>
    </row>
    <row r="432" spans="1:5">
      <c r="A432" s="300">
        <v>1520</v>
      </c>
      <c r="B432" s="301" t="s">
        <v>1104</v>
      </c>
      <c r="C432" s="301" t="s">
        <v>412</v>
      </c>
      <c r="D432" s="6" t="s">
        <v>624</v>
      </c>
      <c r="E432" s="6" t="s">
        <v>1333</v>
      </c>
    </row>
    <row r="433" spans="1:5">
      <c r="A433" s="300">
        <v>1521</v>
      </c>
      <c r="B433" s="301" t="s">
        <v>1105</v>
      </c>
      <c r="C433" s="301" t="s">
        <v>413</v>
      </c>
      <c r="D433" s="6" t="s">
        <v>624</v>
      </c>
      <c r="E433" s="6" t="s">
        <v>1333</v>
      </c>
    </row>
    <row r="434" spans="1:5">
      <c r="A434" s="300">
        <v>1522</v>
      </c>
      <c r="B434" s="301" t="s">
        <v>1106</v>
      </c>
      <c r="C434" s="301" t="s">
        <v>414</v>
      </c>
      <c r="D434" s="6" t="s">
        <v>624</v>
      </c>
      <c r="E434" s="6" t="s">
        <v>1333</v>
      </c>
    </row>
    <row r="435" spans="1:5">
      <c r="A435" s="300">
        <v>1523</v>
      </c>
      <c r="B435" s="301" t="s">
        <v>1107</v>
      </c>
      <c r="C435" s="301" t="s">
        <v>415</v>
      </c>
      <c r="D435" s="6" t="s">
        <v>624</v>
      </c>
      <c r="E435" s="6" t="s">
        <v>1333</v>
      </c>
    </row>
    <row r="436" spans="1:5">
      <c r="A436" s="300">
        <v>1524</v>
      </c>
      <c r="B436" s="301" t="s">
        <v>1108</v>
      </c>
      <c r="C436" s="301" t="s">
        <v>416</v>
      </c>
      <c r="D436" s="6" t="s">
        <v>624</v>
      </c>
      <c r="E436" s="6" t="s">
        <v>1333</v>
      </c>
    </row>
    <row r="437" spans="1:5">
      <c r="A437" s="300">
        <v>1525</v>
      </c>
      <c r="B437" s="301" t="s">
        <v>1109</v>
      </c>
      <c r="C437" s="301" t="s">
        <v>417</v>
      </c>
      <c r="D437" s="6" t="s">
        <v>624</v>
      </c>
      <c r="E437" s="6" t="s">
        <v>1333</v>
      </c>
    </row>
    <row r="438" spans="1:5">
      <c r="A438" s="300">
        <v>1526</v>
      </c>
      <c r="B438" s="301" t="s">
        <v>1110</v>
      </c>
      <c r="C438" s="301" t="s">
        <v>418</v>
      </c>
      <c r="D438" s="6" t="s">
        <v>624</v>
      </c>
      <c r="E438" s="6" t="s">
        <v>1333</v>
      </c>
    </row>
    <row r="439" spans="1:5">
      <c r="A439" s="300">
        <v>1527</v>
      </c>
      <c r="B439" s="301" t="s">
        <v>1111</v>
      </c>
      <c r="C439" s="301" t="s">
        <v>419</v>
      </c>
      <c r="D439" s="6" t="s">
        <v>624</v>
      </c>
      <c r="E439" s="6" t="s">
        <v>1333</v>
      </c>
    </row>
    <row r="440" spans="1:5">
      <c r="A440" s="300">
        <v>1528</v>
      </c>
      <c r="B440" s="301" t="s">
        <v>1112</v>
      </c>
      <c r="C440" s="301" t="s">
        <v>420</v>
      </c>
      <c r="D440" s="6" t="s">
        <v>624</v>
      </c>
      <c r="E440" s="6" t="s">
        <v>1333</v>
      </c>
    </row>
    <row r="441" spans="1:5">
      <c r="A441" s="300">
        <v>1529</v>
      </c>
      <c r="B441" s="301" t="s">
        <v>1113</v>
      </c>
      <c r="C441" s="301" t="s">
        <v>421</v>
      </c>
      <c r="D441" s="6" t="s">
        <v>624</v>
      </c>
      <c r="E441" s="6" t="s">
        <v>1333</v>
      </c>
    </row>
    <row r="442" spans="1:5">
      <c r="A442" s="300">
        <v>1530</v>
      </c>
      <c r="B442" s="301" t="s">
        <v>1114</v>
      </c>
      <c r="C442" s="301" t="s">
        <v>422</v>
      </c>
      <c r="D442" s="6" t="s">
        <v>624</v>
      </c>
      <c r="E442" s="6" t="s">
        <v>1333</v>
      </c>
    </row>
    <row r="443" spans="1:5">
      <c r="A443" s="300">
        <v>1531</v>
      </c>
      <c r="B443" s="301" t="s">
        <v>1115</v>
      </c>
      <c r="C443" s="301" t="s">
        <v>423</v>
      </c>
      <c r="D443" s="6" t="s">
        <v>624</v>
      </c>
      <c r="E443" s="6" t="s">
        <v>1333</v>
      </c>
    </row>
    <row r="444" spans="1:5">
      <c r="A444" s="300">
        <v>1532</v>
      </c>
      <c r="B444" s="301" t="s">
        <v>1116</v>
      </c>
      <c r="C444" s="301" t="s">
        <v>424</v>
      </c>
      <c r="D444" s="6" t="s">
        <v>624</v>
      </c>
      <c r="E444" s="6" t="s">
        <v>1333</v>
      </c>
    </row>
    <row r="445" spans="1:5">
      <c r="A445" s="300">
        <v>1533</v>
      </c>
      <c r="B445" s="301" t="s">
        <v>1117</v>
      </c>
      <c r="C445" s="301" t="s">
        <v>425</v>
      </c>
      <c r="D445" s="6" t="s">
        <v>624</v>
      </c>
      <c r="E445" s="6" t="s">
        <v>1333</v>
      </c>
    </row>
    <row r="446" spans="1:5">
      <c r="A446" s="300">
        <v>1534</v>
      </c>
      <c r="B446" s="301" t="s">
        <v>1118</v>
      </c>
      <c r="C446" s="301" t="s">
        <v>426</v>
      </c>
      <c r="D446" s="6" t="s">
        <v>624</v>
      </c>
      <c r="E446" s="6" t="s">
        <v>1333</v>
      </c>
    </row>
    <row r="447" spans="1:5">
      <c r="A447" s="300">
        <v>1535</v>
      </c>
      <c r="B447" s="301" t="s">
        <v>1119</v>
      </c>
      <c r="C447" s="301" t="s">
        <v>427</v>
      </c>
      <c r="D447" s="6" t="s">
        <v>624</v>
      </c>
      <c r="E447" s="6" t="s">
        <v>1333</v>
      </c>
    </row>
    <row r="448" spans="1:5">
      <c r="A448" s="300">
        <v>1536</v>
      </c>
      <c r="B448" s="301" t="s">
        <v>1120</v>
      </c>
      <c r="C448" s="301" t="s">
        <v>428</v>
      </c>
      <c r="D448" s="6" t="s">
        <v>624</v>
      </c>
      <c r="E448" s="6" t="s">
        <v>1333</v>
      </c>
    </row>
    <row r="449" spans="1:5">
      <c r="A449" s="300">
        <v>1537</v>
      </c>
      <c r="B449" s="301" t="s">
        <v>1121</v>
      </c>
      <c r="C449" s="301" t="s">
        <v>429</v>
      </c>
      <c r="D449" s="6" t="s">
        <v>624</v>
      </c>
      <c r="E449" s="6" t="s">
        <v>1333</v>
      </c>
    </row>
    <row r="450" spans="1:5">
      <c r="A450" s="300">
        <v>1538</v>
      </c>
      <c r="B450" s="301" t="s">
        <v>1122</v>
      </c>
      <c r="C450" s="301" t="s">
        <v>430</v>
      </c>
      <c r="D450" s="6" t="s">
        <v>624</v>
      </c>
      <c r="E450" s="6" t="s">
        <v>1333</v>
      </c>
    </row>
    <row r="451" spans="1:5">
      <c r="A451" s="300">
        <v>1539</v>
      </c>
      <c r="B451" s="301" t="s">
        <v>1123</v>
      </c>
      <c r="C451" s="301" t="s">
        <v>431</v>
      </c>
      <c r="D451" s="6" t="s">
        <v>624</v>
      </c>
      <c r="E451" s="6" t="s">
        <v>1333</v>
      </c>
    </row>
    <row r="452" spans="1:5">
      <c r="A452" s="300">
        <v>1540</v>
      </c>
      <c r="B452" s="301" t="s">
        <v>1124</v>
      </c>
      <c r="C452" s="301" t="s">
        <v>1248</v>
      </c>
      <c r="D452" s="6" t="s">
        <v>624</v>
      </c>
      <c r="E452" s="6" t="s">
        <v>1333</v>
      </c>
    </row>
    <row r="453" spans="1:5">
      <c r="A453" s="300">
        <v>1601</v>
      </c>
      <c r="B453" s="301" t="s">
        <v>1125</v>
      </c>
      <c r="C453" s="301" t="s">
        <v>432</v>
      </c>
      <c r="D453" s="6" t="s">
        <v>624</v>
      </c>
      <c r="E453" s="6" t="s">
        <v>1333</v>
      </c>
    </row>
    <row r="454" spans="1:5">
      <c r="A454" s="300">
        <v>1602</v>
      </c>
      <c r="B454" s="301" t="s">
        <v>1126</v>
      </c>
      <c r="C454" s="301" t="s">
        <v>433</v>
      </c>
      <c r="D454" s="6" t="s">
        <v>624</v>
      </c>
      <c r="E454" s="6" t="s">
        <v>1333</v>
      </c>
    </row>
    <row r="455" spans="1:5">
      <c r="A455" s="300">
        <v>1603</v>
      </c>
      <c r="B455" s="301" t="s">
        <v>1127</v>
      </c>
      <c r="C455" s="301" t="s">
        <v>434</v>
      </c>
      <c r="D455" s="6" t="s">
        <v>624</v>
      </c>
      <c r="E455" s="6" t="s">
        <v>1333</v>
      </c>
    </row>
    <row r="456" spans="1:5">
      <c r="A456" s="300">
        <v>1604</v>
      </c>
      <c r="B456" s="301" t="s">
        <v>1128</v>
      </c>
      <c r="C456" s="301" t="s">
        <v>435</v>
      </c>
      <c r="D456" s="6" t="s">
        <v>624</v>
      </c>
      <c r="E456" s="6" t="s">
        <v>1333</v>
      </c>
    </row>
    <row r="457" spans="1:5">
      <c r="A457" s="300">
        <v>1605</v>
      </c>
      <c r="B457" s="301" t="s">
        <v>1129</v>
      </c>
      <c r="C457" s="301" t="s">
        <v>436</v>
      </c>
      <c r="D457" s="6" t="s">
        <v>624</v>
      </c>
      <c r="E457" s="6" t="s">
        <v>1333</v>
      </c>
    </row>
    <row r="458" spans="1:5">
      <c r="A458" s="300">
        <v>1606</v>
      </c>
      <c r="B458" s="301" t="s">
        <v>1130</v>
      </c>
      <c r="C458" s="301" t="s">
        <v>437</v>
      </c>
      <c r="D458" s="6" t="s">
        <v>624</v>
      </c>
      <c r="E458" s="6" t="s">
        <v>1333</v>
      </c>
    </row>
    <row r="459" spans="1:5">
      <c r="A459" s="300">
        <v>1607</v>
      </c>
      <c r="B459" s="301" t="s">
        <v>1131</v>
      </c>
      <c r="C459" s="301" t="s">
        <v>438</v>
      </c>
      <c r="D459" s="6" t="s">
        <v>624</v>
      </c>
      <c r="E459" s="6" t="s">
        <v>1333</v>
      </c>
    </row>
    <row r="460" spans="1:5">
      <c r="A460" s="300">
        <v>1608</v>
      </c>
      <c r="B460" s="301" t="s">
        <v>1132</v>
      </c>
      <c r="C460" s="301" t="s">
        <v>439</v>
      </c>
      <c r="D460" s="6" t="s">
        <v>624</v>
      </c>
      <c r="E460" s="6" t="s">
        <v>1333</v>
      </c>
    </row>
    <row r="461" spans="1:5">
      <c r="A461" s="300">
        <v>1609</v>
      </c>
      <c r="B461" s="301" t="s">
        <v>1133</v>
      </c>
      <c r="C461" s="301" t="s">
        <v>440</v>
      </c>
      <c r="D461" s="6" t="s">
        <v>624</v>
      </c>
      <c r="E461" s="6" t="s">
        <v>1333</v>
      </c>
    </row>
    <row r="462" spans="1:5">
      <c r="A462" s="300">
        <v>1610</v>
      </c>
      <c r="B462" s="301" t="s">
        <v>1134</v>
      </c>
      <c r="C462" s="301" t="s">
        <v>1377</v>
      </c>
      <c r="D462" s="6" t="s">
        <v>624</v>
      </c>
      <c r="E462" s="6" t="s">
        <v>1333</v>
      </c>
    </row>
    <row r="463" spans="1:5">
      <c r="A463" s="300">
        <v>1611</v>
      </c>
      <c r="B463" s="301" t="s">
        <v>1135</v>
      </c>
      <c r="C463" s="301" t="s">
        <v>441</v>
      </c>
      <c r="D463" s="6" t="s">
        <v>624</v>
      </c>
      <c r="E463" s="6" t="s">
        <v>1333</v>
      </c>
    </row>
    <row r="464" spans="1:5">
      <c r="A464" s="300">
        <v>1701</v>
      </c>
      <c r="B464" s="301" t="s">
        <v>1136</v>
      </c>
      <c r="C464" s="301" t="s">
        <v>1378</v>
      </c>
      <c r="D464" s="6" t="s">
        <v>624</v>
      </c>
      <c r="E464" s="6" t="s">
        <v>1333</v>
      </c>
    </row>
    <row r="465" spans="1:5">
      <c r="A465" s="300">
        <v>1702</v>
      </c>
      <c r="B465" s="301" t="s">
        <v>1137</v>
      </c>
      <c r="C465" s="301" t="s">
        <v>442</v>
      </c>
      <c r="D465" s="6" t="s">
        <v>624</v>
      </c>
      <c r="E465" s="6" t="s">
        <v>1333</v>
      </c>
    </row>
    <row r="466" spans="1:5">
      <c r="A466" s="300">
        <v>1703</v>
      </c>
      <c r="B466" s="301" t="s">
        <v>1138</v>
      </c>
      <c r="C466" s="301" t="s">
        <v>443</v>
      </c>
      <c r="D466" s="6" t="s">
        <v>624</v>
      </c>
      <c r="E466" s="6" t="s">
        <v>1333</v>
      </c>
    </row>
    <row r="467" spans="1:5">
      <c r="A467" s="300">
        <v>1704</v>
      </c>
      <c r="B467" s="301" t="s">
        <v>1139</v>
      </c>
      <c r="C467" s="301" t="s">
        <v>1379</v>
      </c>
      <c r="D467" s="6" t="s">
        <v>624</v>
      </c>
      <c r="E467" s="6" t="s">
        <v>1333</v>
      </c>
    </row>
    <row r="468" spans="1:5">
      <c r="A468" s="300">
        <v>1705</v>
      </c>
      <c r="B468" s="301" t="s">
        <v>1140</v>
      </c>
      <c r="C468" s="301" t="s">
        <v>1380</v>
      </c>
      <c r="D468" s="6" t="s">
        <v>624</v>
      </c>
      <c r="E468" s="6" t="s">
        <v>1333</v>
      </c>
    </row>
    <row r="469" spans="1:5">
      <c r="A469" s="300">
        <v>1706</v>
      </c>
      <c r="B469" s="301" t="s">
        <v>1141</v>
      </c>
      <c r="C469" s="301" t="s">
        <v>444</v>
      </c>
      <c r="D469" s="6" t="s">
        <v>624</v>
      </c>
      <c r="E469" s="6" t="s">
        <v>1333</v>
      </c>
    </row>
    <row r="470" spans="1:5">
      <c r="A470" s="300">
        <v>1707</v>
      </c>
      <c r="B470" s="301" t="s">
        <v>1142</v>
      </c>
      <c r="C470" s="301" t="s">
        <v>445</v>
      </c>
      <c r="D470" s="6" t="s">
        <v>624</v>
      </c>
      <c r="E470" s="6" t="s">
        <v>1333</v>
      </c>
    </row>
    <row r="471" spans="1:5">
      <c r="A471" s="300">
        <v>1708</v>
      </c>
      <c r="B471" s="301" t="s">
        <v>1143</v>
      </c>
      <c r="C471" s="301" t="s">
        <v>446</v>
      </c>
      <c r="D471" s="6" t="s">
        <v>624</v>
      </c>
      <c r="E471" s="6" t="s">
        <v>1333</v>
      </c>
    </row>
    <row r="472" spans="1:5">
      <c r="A472" s="300">
        <v>1709</v>
      </c>
      <c r="B472" s="301" t="s">
        <v>1144</v>
      </c>
      <c r="C472" s="301" t="s">
        <v>447</v>
      </c>
      <c r="D472" s="6" t="s">
        <v>624</v>
      </c>
      <c r="E472" s="6" t="s">
        <v>1333</v>
      </c>
    </row>
    <row r="473" spans="1:5">
      <c r="A473" s="300">
        <v>1710</v>
      </c>
      <c r="B473" s="301" t="s">
        <v>1145</v>
      </c>
      <c r="C473" s="301" t="s">
        <v>448</v>
      </c>
      <c r="D473" s="6" t="s">
        <v>624</v>
      </c>
      <c r="E473" s="6" t="s">
        <v>1333</v>
      </c>
    </row>
    <row r="474" spans="1:5">
      <c r="A474" s="300">
        <v>1711</v>
      </c>
      <c r="B474" s="301" t="s">
        <v>1146</v>
      </c>
      <c r="C474" s="301" t="s">
        <v>449</v>
      </c>
      <c r="D474" s="6" t="s">
        <v>624</v>
      </c>
      <c r="E474" s="6" t="s">
        <v>1333</v>
      </c>
    </row>
    <row r="475" spans="1:5">
      <c r="A475" s="300">
        <v>1712</v>
      </c>
      <c r="B475" s="301" t="s">
        <v>1147</v>
      </c>
      <c r="C475" s="301" t="s">
        <v>450</v>
      </c>
      <c r="D475" s="6" t="s">
        <v>624</v>
      </c>
      <c r="E475" s="6" t="s">
        <v>1333</v>
      </c>
    </row>
    <row r="476" spans="1:5">
      <c r="A476" s="300">
        <v>1713</v>
      </c>
      <c r="B476" s="301" t="s">
        <v>1148</v>
      </c>
      <c r="C476" s="301" t="s">
        <v>451</v>
      </c>
      <c r="D476" s="6" t="s">
        <v>624</v>
      </c>
      <c r="E476" s="6" t="s">
        <v>1333</v>
      </c>
    </row>
    <row r="477" spans="1:5">
      <c r="A477" s="300">
        <v>1714</v>
      </c>
      <c r="B477" s="301" t="s">
        <v>1149</v>
      </c>
      <c r="C477" s="301" t="s">
        <v>452</v>
      </c>
      <c r="D477" s="6" t="s">
        <v>624</v>
      </c>
      <c r="E477" s="6" t="s">
        <v>1333</v>
      </c>
    </row>
    <row r="478" spans="1:5">
      <c r="A478" s="300">
        <v>1715</v>
      </c>
      <c r="B478" s="301" t="s">
        <v>1150</v>
      </c>
      <c r="C478" s="301" t="s">
        <v>453</v>
      </c>
      <c r="D478" s="6" t="s">
        <v>624</v>
      </c>
      <c r="E478" s="6" t="s">
        <v>1333</v>
      </c>
    </row>
    <row r="479" spans="1:5">
      <c r="A479" s="300">
        <v>1716</v>
      </c>
      <c r="B479" s="301" t="s">
        <v>1151</v>
      </c>
      <c r="C479" s="301" t="s">
        <v>454</v>
      </c>
      <c r="D479" s="6" t="s">
        <v>624</v>
      </c>
      <c r="E479" s="6" t="s">
        <v>1333</v>
      </c>
    </row>
    <row r="480" spans="1:5">
      <c r="A480" s="300">
        <v>1717</v>
      </c>
      <c r="B480" s="301" t="s">
        <v>1152</v>
      </c>
      <c r="C480" s="301" t="s">
        <v>455</v>
      </c>
      <c r="D480" s="6" t="s">
        <v>624</v>
      </c>
      <c r="E480" s="6" t="s">
        <v>1333</v>
      </c>
    </row>
    <row r="481" spans="1:5">
      <c r="A481" s="300">
        <v>1718</v>
      </c>
      <c r="B481" s="301" t="s">
        <v>1153</v>
      </c>
      <c r="C481" s="301" t="s">
        <v>456</v>
      </c>
      <c r="D481" s="6" t="s">
        <v>624</v>
      </c>
      <c r="E481" s="6" t="s">
        <v>1333</v>
      </c>
    </row>
    <row r="482" spans="1:5">
      <c r="A482" s="300">
        <v>1720</v>
      </c>
      <c r="B482" s="301" t="s">
        <v>1154</v>
      </c>
      <c r="C482" s="301" t="s">
        <v>457</v>
      </c>
      <c r="D482" s="6" t="s">
        <v>624</v>
      </c>
      <c r="E482" s="6" t="s">
        <v>1333</v>
      </c>
    </row>
    <row r="483" spans="1:5">
      <c r="A483" s="300">
        <v>1721</v>
      </c>
      <c r="B483" s="301" t="s">
        <v>1155</v>
      </c>
      <c r="C483" s="301" t="s">
        <v>458</v>
      </c>
      <c r="D483" s="6" t="s">
        <v>624</v>
      </c>
      <c r="E483" s="6" t="s">
        <v>1333</v>
      </c>
    </row>
    <row r="484" spans="1:5">
      <c r="A484" s="300">
        <v>1722</v>
      </c>
      <c r="B484" s="301" t="s">
        <v>1156</v>
      </c>
      <c r="C484" s="301" t="s">
        <v>459</v>
      </c>
      <c r="D484" s="6" t="s">
        <v>624</v>
      </c>
      <c r="E484" s="6" t="s">
        <v>1333</v>
      </c>
    </row>
    <row r="485" spans="1:5">
      <c r="A485" s="300">
        <v>1723</v>
      </c>
      <c r="B485" s="301" t="s">
        <v>1157</v>
      </c>
      <c r="C485" s="301" t="s">
        <v>460</v>
      </c>
      <c r="D485" s="6" t="s">
        <v>624</v>
      </c>
      <c r="E485" s="6" t="s">
        <v>1333</v>
      </c>
    </row>
    <row r="486" spans="1:5">
      <c r="A486" s="300">
        <v>1724</v>
      </c>
      <c r="B486" s="301" t="s">
        <v>1158</v>
      </c>
      <c r="C486" s="301" t="s">
        <v>461</v>
      </c>
      <c r="D486" s="6" t="s">
        <v>624</v>
      </c>
      <c r="E486" s="6" t="s">
        <v>1333</v>
      </c>
    </row>
    <row r="487" spans="1:5">
      <c r="A487" s="300">
        <v>1725</v>
      </c>
      <c r="B487" s="301" t="s">
        <v>1159</v>
      </c>
      <c r="C487" s="301" t="s">
        <v>462</v>
      </c>
      <c r="D487" s="6" t="s">
        <v>624</v>
      </c>
      <c r="E487" s="6" t="s">
        <v>1333</v>
      </c>
    </row>
    <row r="488" spans="1:5">
      <c r="A488" s="300">
        <v>1726</v>
      </c>
      <c r="B488" s="301" t="s">
        <v>1160</v>
      </c>
      <c r="C488" s="301" t="s">
        <v>463</v>
      </c>
      <c r="D488" s="6" t="s">
        <v>624</v>
      </c>
      <c r="E488" s="6" t="s">
        <v>1333</v>
      </c>
    </row>
    <row r="489" spans="1:5">
      <c r="A489" s="300">
        <v>1727</v>
      </c>
      <c r="B489" s="301" t="s">
        <v>1161</v>
      </c>
      <c r="C489" s="301" t="s">
        <v>464</v>
      </c>
      <c r="D489" s="6" t="s">
        <v>624</v>
      </c>
      <c r="E489" s="6" t="s">
        <v>1333</v>
      </c>
    </row>
    <row r="490" spans="1:5">
      <c r="A490" s="300">
        <v>1728</v>
      </c>
      <c r="B490" s="301" t="s">
        <v>1162</v>
      </c>
      <c r="C490" s="301" t="s">
        <v>465</v>
      </c>
      <c r="D490" s="6" t="s">
        <v>624</v>
      </c>
      <c r="E490" s="6" t="s">
        <v>1333</v>
      </c>
    </row>
    <row r="491" spans="1:5">
      <c r="A491" s="300">
        <v>1729</v>
      </c>
      <c r="B491" s="301" t="s">
        <v>1163</v>
      </c>
      <c r="C491" s="301" t="s">
        <v>466</v>
      </c>
      <c r="D491" s="6" t="s">
        <v>624</v>
      </c>
      <c r="E491" s="6" t="s">
        <v>1333</v>
      </c>
    </row>
    <row r="492" spans="1:5">
      <c r="A492" s="300">
        <v>1730</v>
      </c>
      <c r="B492" s="301" t="s">
        <v>1164</v>
      </c>
      <c r="C492" s="301" t="s">
        <v>467</v>
      </c>
      <c r="D492" s="6" t="s">
        <v>624</v>
      </c>
      <c r="E492" s="6" t="s">
        <v>1333</v>
      </c>
    </row>
    <row r="493" spans="1:5">
      <c r="A493" s="300">
        <v>1731</v>
      </c>
      <c r="B493" s="301" t="s">
        <v>1165</v>
      </c>
      <c r="C493" s="301" t="s">
        <v>468</v>
      </c>
      <c r="D493" s="6" t="s">
        <v>624</v>
      </c>
      <c r="E493" s="6" t="s">
        <v>1333</v>
      </c>
    </row>
    <row r="494" spans="1:5">
      <c r="A494" s="300">
        <v>1732</v>
      </c>
      <c r="B494" s="301" t="s">
        <v>1166</v>
      </c>
      <c r="C494" s="301" t="s">
        <v>469</v>
      </c>
      <c r="D494" s="6" t="s">
        <v>624</v>
      </c>
      <c r="E494" s="6" t="s">
        <v>1333</v>
      </c>
    </row>
    <row r="495" spans="1:5">
      <c r="A495" s="300">
        <v>1733</v>
      </c>
      <c r="B495" s="301" t="s">
        <v>1167</v>
      </c>
      <c r="C495" s="301" t="s">
        <v>470</v>
      </c>
      <c r="D495" s="6" t="s">
        <v>624</v>
      </c>
      <c r="E495" s="6" t="s">
        <v>1333</v>
      </c>
    </row>
    <row r="496" spans="1:5">
      <c r="A496" s="300">
        <v>1734</v>
      </c>
      <c r="B496" s="301" t="s">
        <v>1168</v>
      </c>
      <c r="C496" s="301" t="s">
        <v>471</v>
      </c>
      <c r="D496" s="6" t="s">
        <v>624</v>
      </c>
      <c r="E496" s="6" t="s">
        <v>1333</v>
      </c>
    </row>
    <row r="497" spans="1:5">
      <c r="A497" s="300">
        <v>1735</v>
      </c>
      <c r="B497" s="301" t="s">
        <v>1169</v>
      </c>
      <c r="C497" s="301" t="s">
        <v>472</v>
      </c>
      <c r="D497" s="6" t="s">
        <v>624</v>
      </c>
      <c r="E497" s="6" t="s">
        <v>1333</v>
      </c>
    </row>
    <row r="498" spans="1:5">
      <c r="A498" s="300">
        <v>1736</v>
      </c>
      <c r="B498" s="301" t="s">
        <v>1170</v>
      </c>
      <c r="C498" s="301" t="s">
        <v>473</v>
      </c>
      <c r="D498" s="6" t="s">
        <v>624</v>
      </c>
      <c r="E498" s="6" t="s">
        <v>1333</v>
      </c>
    </row>
    <row r="499" spans="1:5">
      <c r="A499" s="300">
        <v>1737</v>
      </c>
      <c r="B499" s="301" t="s">
        <v>1171</v>
      </c>
      <c r="C499" s="301" t="s">
        <v>474</v>
      </c>
      <c r="D499" s="6" t="s">
        <v>624</v>
      </c>
      <c r="E499" s="6" t="s">
        <v>1333</v>
      </c>
    </row>
    <row r="500" spans="1:5">
      <c r="A500" s="300">
        <v>1738</v>
      </c>
      <c r="B500" s="301" t="s">
        <v>1172</v>
      </c>
      <c r="C500" s="301" t="s">
        <v>475</v>
      </c>
      <c r="D500" s="6" t="s">
        <v>624</v>
      </c>
      <c r="E500" s="6" t="s">
        <v>1333</v>
      </c>
    </row>
    <row r="501" spans="1:5">
      <c r="A501" s="300">
        <v>1739</v>
      </c>
      <c r="B501" s="301" t="s">
        <v>1173</v>
      </c>
      <c r="C501" s="301" t="s">
        <v>476</v>
      </c>
      <c r="D501" s="6" t="s">
        <v>624</v>
      </c>
      <c r="E501" s="6" t="s">
        <v>1333</v>
      </c>
    </row>
    <row r="502" spans="1:5">
      <c r="A502" s="300">
        <v>1740</v>
      </c>
      <c r="B502" s="301" t="s">
        <v>1174</v>
      </c>
      <c r="C502" s="301" t="s">
        <v>477</v>
      </c>
      <c r="D502" s="6" t="s">
        <v>624</v>
      </c>
      <c r="E502" s="6" t="s">
        <v>1333</v>
      </c>
    </row>
    <row r="503" spans="1:5">
      <c r="A503" s="300">
        <v>1741</v>
      </c>
      <c r="B503" s="301" t="s">
        <v>1175</v>
      </c>
      <c r="C503" s="301" t="s">
        <v>478</v>
      </c>
      <c r="D503" s="6" t="s">
        <v>624</v>
      </c>
      <c r="E503" s="6" t="s">
        <v>1333</v>
      </c>
    </row>
    <row r="504" spans="1:5">
      <c r="A504" s="300">
        <v>1742</v>
      </c>
      <c r="B504" s="301" t="s">
        <v>1176</v>
      </c>
      <c r="C504" s="301" t="s">
        <v>479</v>
      </c>
      <c r="D504" s="6" t="s">
        <v>624</v>
      </c>
      <c r="E504" s="6" t="s">
        <v>1333</v>
      </c>
    </row>
    <row r="505" spans="1:5">
      <c r="A505" s="300">
        <v>1743</v>
      </c>
      <c r="B505" s="301" t="s">
        <v>1177</v>
      </c>
      <c r="C505" s="301" t="s">
        <v>480</v>
      </c>
      <c r="D505" s="6" t="s">
        <v>624</v>
      </c>
      <c r="E505" s="6" t="s">
        <v>1333</v>
      </c>
    </row>
    <row r="506" spans="1:5">
      <c r="A506" s="300">
        <v>1744</v>
      </c>
      <c r="B506" s="301" t="s">
        <v>1178</v>
      </c>
      <c r="C506" s="301" t="s">
        <v>481</v>
      </c>
      <c r="D506" s="6" t="s">
        <v>624</v>
      </c>
      <c r="E506" s="6" t="s">
        <v>1333</v>
      </c>
    </row>
    <row r="507" spans="1:5">
      <c r="A507" s="300">
        <v>1745</v>
      </c>
      <c r="B507" s="301" t="s">
        <v>1179</v>
      </c>
      <c r="C507" s="301" t="s">
        <v>482</v>
      </c>
      <c r="D507" s="6" t="s">
        <v>624</v>
      </c>
      <c r="E507" s="6" t="s">
        <v>1333</v>
      </c>
    </row>
    <row r="508" spans="1:5">
      <c r="A508" s="300">
        <v>1746</v>
      </c>
      <c r="B508" s="301" t="s">
        <v>1180</v>
      </c>
      <c r="C508" s="301" t="s">
        <v>483</v>
      </c>
      <c r="D508" s="6" t="s">
        <v>624</v>
      </c>
      <c r="E508" s="6" t="s">
        <v>1333</v>
      </c>
    </row>
    <row r="509" spans="1:5">
      <c r="A509" s="300">
        <v>1747</v>
      </c>
      <c r="B509" s="301" t="s">
        <v>1134</v>
      </c>
      <c r="C509" s="301" t="s">
        <v>1377</v>
      </c>
      <c r="D509" s="6" t="s">
        <v>624</v>
      </c>
      <c r="E509" s="6" t="s">
        <v>1333</v>
      </c>
    </row>
    <row r="510" spans="1:5">
      <c r="A510" s="300">
        <v>1748</v>
      </c>
      <c r="B510" s="301" t="s">
        <v>1181</v>
      </c>
      <c r="C510" s="301" t="s">
        <v>484</v>
      </c>
      <c r="D510" s="6" t="s">
        <v>624</v>
      </c>
      <c r="E510" s="6" t="s">
        <v>1333</v>
      </c>
    </row>
    <row r="511" spans="1:5">
      <c r="A511" s="300">
        <v>1749</v>
      </c>
      <c r="B511" s="301" t="s">
        <v>1182</v>
      </c>
      <c r="C511" s="301" t="s">
        <v>485</v>
      </c>
      <c r="D511" s="6" t="s">
        <v>624</v>
      </c>
      <c r="E511" s="6" t="s">
        <v>1333</v>
      </c>
    </row>
    <row r="512" spans="1:5">
      <c r="A512" s="300">
        <v>1750</v>
      </c>
      <c r="B512" s="301" t="s">
        <v>1183</v>
      </c>
      <c r="C512" s="301" t="s">
        <v>486</v>
      </c>
      <c r="D512" s="6" t="s">
        <v>624</v>
      </c>
      <c r="E512" s="6" t="s">
        <v>1333</v>
      </c>
    </row>
    <row r="513" spans="1:5">
      <c r="A513" s="300">
        <v>1751</v>
      </c>
      <c r="B513" s="301" t="s">
        <v>1184</v>
      </c>
      <c r="C513" s="301" t="s">
        <v>487</v>
      </c>
      <c r="D513" s="6" t="s">
        <v>624</v>
      </c>
      <c r="E513" s="6" t="s">
        <v>1333</v>
      </c>
    </row>
    <row r="514" spans="1:5">
      <c r="A514" s="300">
        <v>1752</v>
      </c>
      <c r="B514" s="301" t="s">
        <v>1185</v>
      </c>
      <c r="C514" s="301" t="s">
        <v>488</v>
      </c>
      <c r="D514" s="6" t="s">
        <v>624</v>
      </c>
      <c r="E514" s="6" t="s">
        <v>1333</v>
      </c>
    </row>
    <row r="515" spans="1:5">
      <c r="A515" s="300">
        <v>1753</v>
      </c>
      <c r="B515" s="301" t="s">
        <v>1186</v>
      </c>
      <c r="C515" s="301" t="s">
        <v>489</v>
      </c>
      <c r="D515" s="6" t="s">
        <v>624</v>
      </c>
      <c r="E515" s="6" t="s">
        <v>1333</v>
      </c>
    </row>
    <row r="516" spans="1:5">
      <c r="A516" s="300">
        <v>1754</v>
      </c>
      <c r="B516" s="301" t="s">
        <v>1187</v>
      </c>
      <c r="C516" s="301" t="s">
        <v>490</v>
      </c>
      <c r="D516" s="6" t="s">
        <v>624</v>
      </c>
      <c r="E516" s="6" t="s">
        <v>1333</v>
      </c>
    </row>
    <row r="517" spans="1:5">
      <c r="A517" s="300">
        <v>1755</v>
      </c>
      <c r="B517" s="301" t="s">
        <v>1188</v>
      </c>
      <c r="C517" s="301" t="s">
        <v>491</v>
      </c>
      <c r="D517" s="6" t="s">
        <v>624</v>
      </c>
      <c r="E517" s="6" t="s">
        <v>1333</v>
      </c>
    </row>
    <row r="518" spans="1:5">
      <c r="A518" s="300">
        <v>1756</v>
      </c>
      <c r="B518" s="301" t="s">
        <v>1189</v>
      </c>
      <c r="C518" s="301" t="s">
        <v>492</v>
      </c>
      <c r="D518" s="6" t="s">
        <v>624</v>
      </c>
      <c r="E518" s="6" t="s">
        <v>1333</v>
      </c>
    </row>
    <row r="519" spans="1:5">
      <c r="A519" s="300">
        <v>1801</v>
      </c>
      <c r="B519" s="301" t="s">
        <v>1190</v>
      </c>
      <c r="C519" s="301" t="s">
        <v>493</v>
      </c>
      <c r="D519" s="6" t="s">
        <v>624</v>
      </c>
      <c r="E519" s="6" t="s">
        <v>1333</v>
      </c>
    </row>
    <row r="520" spans="1:5">
      <c r="A520" s="300">
        <v>1802</v>
      </c>
      <c r="B520" s="301" t="s">
        <v>1172</v>
      </c>
      <c r="C520" s="301" t="s">
        <v>475</v>
      </c>
      <c r="D520" s="6" t="s">
        <v>624</v>
      </c>
      <c r="E520" s="6" t="s">
        <v>1333</v>
      </c>
    </row>
    <row r="521" spans="1:5">
      <c r="A521" s="300">
        <v>1803</v>
      </c>
      <c r="B521" s="301" t="s">
        <v>1191</v>
      </c>
      <c r="C521" s="301" t="s">
        <v>494</v>
      </c>
      <c r="D521" s="6" t="s">
        <v>624</v>
      </c>
      <c r="E521" s="6" t="s">
        <v>1333</v>
      </c>
    </row>
    <row r="522" spans="1:5">
      <c r="A522" s="300">
        <v>1805</v>
      </c>
      <c r="B522" s="301" t="s">
        <v>1192</v>
      </c>
      <c r="C522" s="301" t="s">
        <v>495</v>
      </c>
      <c r="D522" s="6" t="s">
        <v>624</v>
      </c>
      <c r="E522" s="6" t="s">
        <v>1333</v>
      </c>
    </row>
    <row r="523" spans="1:5">
      <c r="A523" s="300">
        <v>1806</v>
      </c>
      <c r="B523" s="301" t="s">
        <v>1193</v>
      </c>
      <c r="C523" s="301" t="s">
        <v>496</v>
      </c>
      <c r="D523" s="6" t="s">
        <v>624</v>
      </c>
      <c r="E523" s="6" t="s">
        <v>1333</v>
      </c>
    </row>
    <row r="524" spans="1:5">
      <c r="A524" s="300">
        <v>1807</v>
      </c>
      <c r="B524" s="301" t="s">
        <v>1194</v>
      </c>
      <c r="C524" s="301" t="s">
        <v>497</v>
      </c>
      <c r="D524" s="6" t="s">
        <v>624</v>
      </c>
      <c r="E524" s="6" t="s">
        <v>1333</v>
      </c>
    </row>
    <row r="525" spans="1:5">
      <c r="A525" s="300">
        <v>1808</v>
      </c>
      <c r="B525" s="301" t="s">
        <v>1195</v>
      </c>
      <c r="C525" s="301" t="s">
        <v>498</v>
      </c>
      <c r="D525" s="6" t="s">
        <v>624</v>
      </c>
      <c r="E525" s="6" t="s">
        <v>1333</v>
      </c>
    </row>
    <row r="526" spans="1:5">
      <c r="A526" s="300">
        <v>1809</v>
      </c>
      <c r="B526" s="301" t="s">
        <v>1196</v>
      </c>
      <c r="C526" s="301" t="s">
        <v>499</v>
      </c>
      <c r="D526" s="6" t="s">
        <v>624</v>
      </c>
      <c r="E526" s="6" t="s">
        <v>1333</v>
      </c>
    </row>
    <row r="527" spans="1:5">
      <c r="A527" s="300">
        <v>1810</v>
      </c>
      <c r="B527" s="301" t="s">
        <v>1197</v>
      </c>
      <c r="C527" s="301" t="s">
        <v>500</v>
      </c>
      <c r="D527" s="6" t="s">
        <v>624</v>
      </c>
      <c r="E527" s="6" t="s">
        <v>1333</v>
      </c>
    </row>
    <row r="528" spans="1:5">
      <c r="A528" s="300">
        <v>1811</v>
      </c>
      <c r="B528" s="301" t="s">
        <v>1198</v>
      </c>
      <c r="C528" s="301" t="s">
        <v>501</v>
      </c>
      <c r="D528" s="6" t="s">
        <v>624</v>
      </c>
      <c r="E528" s="6" t="s">
        <v>1333</v>
      </c>
    </row>
    <row r="529" spans="1:5">
      <c r="A529" s="300">
        <v>1812</v>
      </c>
      <c r="B529" s="301" t="s">
        <v>1199</v>
      </c>
      <c r="C529" s="301" t="s">
        <v>502</v>
      </c>
      <c r="D529" s="6" t="s">
        <v>624</v>
      </c>
      <c r="E529" s="6" t="s">
        <v>1333</v>
      </c>
    </row>
    <row r="530" spans="1:5">
      <c r="A530" s="300">
        <v>1813</v>
      </c>
      <c r="B530" s="301" t="s">
        <v>1200</v>
      </c>
      <c r="C530" s="301" t="s">
        <v>503</v>
      </c>
      <c r="D530" s="6" t="s">
        <v>624</v>
      </c>
      <c r="E530" s="6" t="s">
        <v>1333</v>
      </c>
    </row>
    <row r="531" spans="1:5">
      <c r="A531" s="300">
        <v>1814</v>
      </c>
      <c r="B531" s="301" t="s">
        <v>1201</v>
      </c>
      <c r="C531" s="301" t="s">
        <v>504</v>
      </c>
      <c r="D531" s="6" t="s">
        <v>624</v>
      </c>
      <c r="E531" s="6" t="s">
        <v>1333</v>
      </c>
    </row>
    <row r="532" spans="1:5">
      <c r="A532" s="300">
        <v>1815</v>
      </c>
      <c r="B532" s="301" t="s">
        <v>1183</v>
      </c>
      <c r="C532" s="301" t="s">
        <v>486</v>
      </c>
      <c r="D532" s="6" t="s">
        <v>624</v>
      </c>
      <c r="E532" s="6" t="s">
        <v>1333</v>
      </c>
    </row>
    <row r="533" spans="1:5">
      <c r="A533" s="300">
        <v>1816</v>
      </c>
      <c r="B533" s="301" t="s">
        <v>1202</v>
      </c>
      <c r="C533" s="301" t="s">
        <v>505</v>
      </c>
      <c r="D533" s="6" t="s">
        <v>624</v>
      </c>
      <c r="E533" s="6" t="s">
        <v>1333</v>
      </c>
    </row>
    <row r="534" spans="1:5">
      <c r="A534" s="300">
        <v>1817</v>
      </c>
      <c r="B534" s="301" t="s">
        <v>1203</v>
      </c>
      <c r="C534" s="301" t="s">
        <v>506</v>
      </c>
      <c r="D534" s="6" t="s">
        <v>624</v>
      </c>
      <c r="E534" s="6" t="s">
        <v>1333</v>
      </c>
    </row>
    <row r="535" spans="1:5">
      <c r="A535" s="300">
        <v>1818</v>
      </c>
      <c r="B535" s="301" t="s">
        <v>1204</v>
      </c>
      <c r="C535" s="301" t="s">
        <v>507</v>
      </c>
      <c r="D535" s="6" t="s">
        <v>624</v>
      </c>
      <c r="E535" s="6" t="s">
        <v>1333</v>
      </c>
    </row>
    <row r="536" spans="1:5">
      <c r="A536" s="300">
        <v>1819</v>
      </c>
      <c r="B536" s="301" t="s">
        <v>1205</v>
      </c>
      <c r="C536" s="301" t="s">
        <v>508</v>
      </c>
      <c r="D536" s="6" t="s">
        <v>624</v>
      </c>
      <c r="E536" s="6" t="s">
        <v>1333</v>
      </c>
    </row>
    <row r="537" spans="1:5">
      <c r="A537" s="300">
        <v>1820</v>
      </c>
      <c r="B537" s="301" t="s">
        <v>1206</v>
      </c>
      <c r="C537" s="301" t="s">
        <v>509</v>
      </c>
      <c r="D537" s="6" t="s">
        <v>624</v>
      </c>
      <c r="E537" s="6" t="s">
        <v>1333</v>
      </c>
    </row>
    <row r="538" spans="1:5">
      <c r="A538" s="300">
        <v>1901</v>
      </c>
      <c r="B538" s="301" t="s">
        <v>1207</v>
      </c>
      <c r="C538" s="301" t="s">
        <v>510</v>
      </c>
      <c r="D538" s="6" t="s">
        <v>624</v>
      </c>
      <c r="E538" s="6" t="s">
        <v>1333</v>
      </c>
    </row>
    <row r="539" spans="1:5">
      <c r="A539" s="300">
        <v>1902</v>
      </c>
      <c r="B539" s="301" t="s">
        <v>1208</v>
      </c>
      <c r="C539" s="301" t="s">
        <v>511</v>
      </c>
      <c r="D539" s="6" t="s">
        <v>624</v>
      </c>
      <c r="E539" s="6" t="s">
        <v>1333</v>
      </c>
    </row>
    <row r="540" spans="1:5">
      <c r="A540" s="300">
        <v>1903</v>
      </c>
      <c r="B540" s="301" t="s">
        <v>1209</v>
      </c>
      <c r="C540" s="301" t="s">
        <v>512</v>
      </c>
      <c r="D540" s="6" t="s">
        <v>624</v>
      </c>
      <c r="E540" s="6" t="s">
        <v>1333</v>
      </c>
    </row>
    <row r="541" spans="1:5">
      <c r="A541" s="300">
        <v>1904</v>
      </c>
      <c r="B541" s="301" t="s">
        <v>1210</v>
      </c>
      <c r="C541" s="301" t="s">
        <v>513</v>
      </c>
      <c r="D541" s="6" t="s">
        <v>624</v>
      </c>
      <c r="E541" s="6" t="s">
        <v>1333</v>
      </c>
    </row>
    <row r="542" spans="1:5">
      <c r="A542" s="300">
        <v>1905</v>
      </c>
      <c r="B542" s="301" t="s">
        <v>1211</v>
      </c>
      <c r="C542" s="301" t="s">
        <v>514</v>
      </c>
      <c r="D542" s="6" t="s">
        <v>624</v>
      </c>
      <c r="E542" s="6" t="s">
        <v>1333</v>
      </c>
    </row>
    <row r="543" spans="1:5">
      <c r="A543" s="300">
        <v>1906</v>
      </c>
      <c r="B543" s="301" t="s">
        <v>1187</v>
      </c>
      <c r="C543" s="301" t="s">
        <v>490</v>
      </c>
      <c r="D543" s="6" t="s">
        <v>624</v>
      </c>
      <c r="E543" s="6" t="s">
        <v>1333</v>
      </c>
    </row>
    <row r="544" spans="1:5">
      <c r="A544" s="300">
        <v>1907</v>
      </c>
      <c r="B544" s="301" t="s">
        <v>1212</v>
      </c>
      <c r="C544" s="301" t="s">
        <v>515</v>
      </c>
      <c r="D544" s="6" t="s">
        <v>624</v>
      </c>
      <c r="E544" s="6" t="s">
        <v>1333</v>
      </c>
    </row>
    <row r="545" spans="1:5">
      <c r="A545" s="300">
        <v>1908</v>
      </c>
      <c r="B545" s="301" t="s">
        <v>1213</v>
      </c>
      <c r="C545" s="301" t="s">
        <v>516</v>
      </c>
      <c r="D545" s="6" t="s">
        <v>624</v>
      </c>
      <c r="E545" s="6" t="s">
        <v>1333</v>
      </c>
    </row>
    <row r="546" spans="1:5">
      <c r="A546" s="300">
        <v>1909</v>
      </c>
      <c r="B546" s="301" t="s">
        <v>1133</v>
      </c>
      <c r="C546" s="301" t="s">
        <v>440</v>
      </c>
      <c r="D546" s="6" t="s">
        <v>624</v>
      </c>
      <c r="E546" s="6" t="s">
        <v>1333</v>
      </c>
    </row>
    <row r="547" spans="1:5">
      <c r="A547" s="300">
        <v>1910</v>
      </c>
      <c r="B547" s="301" t="s">
        <v>1214</v>
      </c>
      <c r="C547" s="301" t="s">
        <v>517</v>
      </c>
      <c r="D547" s="6" t="s">
        <v>624</v>
      </c>
      <c r="E547" s="6" t="s">
        <v>1333</v>
      </c>
    </row>
    <row r="548" spans="1:5">
      <c r="A548" s="300">
        <v>1911</v>
      </c>
      <c r="B548" s="301" t="s">
        <v>1215</v>
      </c>
      <c r="C548" s="301" t="s">
        <v>518</v>
      </c>
      <c r="D548" s="6" t="s">
        <v>624</v>
      </c>
      <c r="E548" s="6" t="s">
        <v>1333</v>
      </c>
    </row>
    <row r="549" spans="1:5">
      <c r="A549" s="300">
        <v>1912</v>
      </c>
      <c r="B549" s="301" t="s">
        <v>1216</v>
      </c>
      <c r="C549" s="301" t="s">
        <v>519</v>
      </c>
      <c r="D549" s="6" t="s">
        <v>624</v>
      </c>
      <c r="E549" s="6" t="s">
        <v>1333</v>
      </c>
    </row>
    <row r="550" spans="1:5">
      <c r="A550" s="300">
        <v>1913</v>
      </c>
      <c r="B550" s="301" t="s">
        <v>1217</v>
      </c>
      <c r="C550" s="301" t="s">
        <v>520</v>
      </c>
      <c r="D550" s="6" t="s">
        <v>624</v>
      </c>
      <c r="E550" s="6" t="s">
        <v>1333</v>
      </c>
    </row>
    <row r="551" spans="1:5">
      <c r="A551" s="300">
        <v>1914</v>
      </c>
      <c r="B551" s="301" t="s">
        <v>1218</v>
      </c>
      <c r="C551" s="301" t="s">
        <v>521</v>
      </c>
      <c r="D551" s="6" t="s">
        <v>624</v>
      </c>
      <c r="E551" s="6" t="s">
        <v>1333</v>
      </c>
    </row>
    <row r="552" spans="1:5">
      <c r="A552" s="300">
        <v>1915</v>
      </c>
      <c r="B552" s="301" t="s">
        <v>1219</v>
      </c>
      <c r="C552" s="301" t="s">
        <v>522</v>
      </c>
      <c r="D552" s="6" t="s">
        <v>624</v>
      </c>
      <c r="E552" s="6" t="s">
        <v>1333</v>
      </c>
    </row>
    <row r="553" spans="1:5">
      <c r="A553" s="300">
        <v>2301</v>
      </c>
      <c r="B553" s="301" t="s">
        <v>1220</v>
      </c>
      <c r="C553" s="301" t="s">
        <v>523</v>
      </c>
      <c r="D553" s="6" t="s">
        <v>624</v>
      </c>
      <c r="E553" s="6" t="s">
        <v>1329</v>
      </c>
    </row>
    <row r="554" spans="1:5">
      <c r="A554" s="300">
        <v>2302</v>
      </c>
      <c r="B554" s="301" t="s">
        <v>1221</v>
      </c>
      <c r="C554" s="301" t="s">
        <v>524</v>
      </c>
      <c r="D554" s="6" t="s">
        <v>624</v>
      </c>
      <c r="E554" s="6" t="s">
        <v>1329</v>
      </c>
    </row>
    <row r="555" spans="1:5">
      <c r="A555" s="300">
        <v>2303</v>
      </c>
      <c r="B555" s="301" t="s">
        <v>1222</v>
      </c>
      <c r="C555" s="301" t="s">
        <v>1381</v>
      </c>
      <c r="D555" s="6" t="s">
        <v>624</v>
      </c>
      <c r="E555" s="6" t="s">
        <v>1329</v>
      </c>
    </row>
    <row r="556" spans="1:5">
      <c r="A556" s="300">
        <v>2311</v>
      </c>
      <c r="B556" s="301" t="s">
        <v>1223</v>
      </c>
      <c r="C556" s="301" t="s">
        <v>1223</v>
      </c>
      <c r="D556" s="6" t="s">
        <v>624</v>
      </c>
      <c r="E556" s="6" t="s">
        <v>1325</v>
      </c>
    </row>
    <row r="557" spans="1:5">
      <c r="A557" s="300">
        <v>2312</v>
      </c>
      <c r="B557" s="301" t="s">
        <v>525</v>
      </c>
      <c r="C557" s="301" t="s">
        <v>525</v>
      </c>
      <c r="D557" s="6" t="s">
        <v>624</v>
      </c>
      <c r="E557" s="6" t="s">
        <v>1329</v>
      </c>
    </row>
    <row r="558" spans="1:5">
      <c r="A558" s="300">
        <v>2313</v>
      </c>
      <c r="B558" s="301" t="s">
        <v>526</v>
      </c>
      <c r="C558" s="301" t="s">
        <v>526</v>
      </c>
      <c r="D558" s="6" t="s">
        <v>624</v>
      </c>
      <c r="E558" s="6" t="s">
        <v>1329</v>
      </c>
    </row>
    <row r="559" spans="1:5">
      <c r="A559" s="300">
        <v>2314</v>
      </c>
      <c r="B559" s="301" t="s">
        <v>527</v>
      </c>
      <c r="C559" s="301" t="s">
        <v>527</v>
      </c>
      <c r="D559" s="6" t="s">
        <v>624</v>
      </c>
      <c r="E559" s="6" t="s">
        <v>1329</v>
      </c>
    </row>
    <row r="560" spans="1:5">
      <c r="A560" s="300">
        <v>2315</v>
      </c>
      <c r="B560" s="301" t="s">
        <v>1224</v>
      </c>
      <c r="C560" s="301" t="s">
        <v>528</v>
      </c>
      <c r="D560" s="6" t="s">
        <v>624</v>
      </c>
      <c r="E560" s="6" t="s">
        <v>1329</v>
      </c>
    </row>
    <row r="561" spans="1:5">
      <c r="A561" s="300">
        <v>2316</v>
      </c>
      <c r="B561" s="301" t="s">
        <v>1225</v>
      </c>
      <c r="C561" s="301" t="s">
        <v>529</v>
      </c>
      <c r="D561" s="6" t="s">
        <v>624</v>
      </c>
      <c r="E561" s="6" t="s">
        <v>1329</v>
      </c>
    </row>
    <row r="562" spans="1:5">
      <c r="A562" s="300">
        <v>2317</v>
      </c>
      <c r="B562" s="301" t="s">
        <v>1226</v>
      </c>
      <c r="C562" s="301" t="s">
        <v>530</v>
      </c>
      <c r="D562" s="6" t="s">
        <v>624</v>
      </c>
      <c r="E562" s="6" t="s">
        <v>1329</v>
      </c>
    </row>
    <row r="563" spans="1:5">
      <c r="A563" s="300">
        <v>2318</v>
      </c>
      <c r="B563" s="301" t="s">
        <v>1227</v>
      </c>
      <c r="C563" s="301" t="s">
        <v>1382</v>
      </c>
      <c r="D563" s="6" t="s">
        <v>624</v>
      </c>
      <c r="E563" s="6" t="s">
        <v>1329</v>
      </c>
    </row>
    <row r="564" spans="1:5">
      <c r="A564" s="300">
        <v>2319</v>
      </c>
      <c r="B564" s="301" t="s">
        <v>531</v>
      </c>
      <c r="C564" s="301" t="s">
        <v>531</v>
      </c>
      <c r="D564" s="6" t="s">
        <v>624</v>
      </c>
      <c r="E564" s="6" t="s">
        <v>1329</v>
      </c>
    </row>
    <row r="565" spans="1:5">
      <c r="A565" s="300">
        <v>2320</v>
      </c>
      <c r="B565" s="301" t="s">
        <v>532</v>
      </c>
      <c r="C565" s="301" t="s">
        <v>532</v>
      </c>
      <c r="D565" s="6" t="s">
        <v>624</v>
      </c>
      <c r="E565" s="6" t="s">
        <v>1329</v>
      </c>
    </row>
    <row r="566" spans="1:5">
      <c r="A566" s="300">
        <v>2322</v>
      </c>
      <c r="B566" s="301" t="s">
        <v>533</v>
      </c>
      <c r="C566" s="301" t="s">
        <v>533</v>
      </c>
      <c r="D566" s="6" t="s">
        <v>624</v>
      </c>
      <c r="E566" s="6" t="s">
        <v>1334</v>
      </c>
    </row>
    <row r="567" spans="1:5">
      <c r="A567" s="300">
        <v>2323</v>
      </c>
      <c r="B567" s="301" t="s">
        <v>534</v>
      </c>
      <c r="C567" s="301" t="s">
        <v>534</v>
      </c>
      <c r="D567" s="6" t="s">
        <v>624</v>
      </c>
      <c r="E567" s="6" t="s">
        <v>1334</v>
      </c>
    </row>
    <row r="568" spans="1:5">
      <c r="A568" s="300">
        <v>2324</v>
      </c>
      <c r="B568" s="301" t="s">
        <v>535</v>
      </c>
      <c r="C568" s="301" t="s">
        <v>535</v>
      </c>
      <c r="D568" s="6" t="s">
        <v>624</v>
      </c>
      <c r="E568" s="6" t="s">
        <v>1334</v>
      </c>
    </row>
    <row r="569" spans="1:5">
      <c r="A569" s="300">
        <v>2325</v>
      </c>
      <c r="B569" s="301" t="s">
        <v>536</v>
      </c>
      <c r="C569" s="301" t="s">
        <v>536</v>
      </c>
      <c r="D569" s="6" t="s">
        <v>624</v>
      </c>
      <c r="E569" s="6" t="s">
        <v>1334</v>
      </c>
    </row>
    <row r="570" spans="1:5">
      <c r="A570" s="300">
        <v>2326</v>
      </c>
      <c r="B570" s="301" t="s">
        <v>537</v>
      </c>
      <c r="C570" s="301" t="s">
        <v>537</v>
      </c>
      <c r="D570" s="6" t="s">
        <v>624</v>
      </c>
      <c r="E570" s="6" t="s">
        <v>1334</v>
      </c>
    </row>
    <row r="571" spans="1:5">
      <c r="A571" s="300">
        <v>2327</v>
      </c>
      <c r="B571" s="301" t="s">
        <v>538</v>
      </c>
      <c r="C571" s="301" t="s">
        <v>538</v>
      </c>
      <c r="D571" s="6" t="s">
        <v>624</v>
      </c>
      <c r="E571" s="6" t="s">
        <v>1334</v>
      </c>
    </row>
    <row r="572" spans="1:5">
      <c r="A572" s="300">
        <v>2328</v>
      </c>
      <c r="B572" s="301" t="s">
        <v>610</v>
      </c>
      <c r="C572" s="301" t="s">
        <v>610</v>
      </c>
      <c r="D572" s="6" t="s">
        <v>624</v>
      </c>
      <c r="E572" s="6" t="s">
        <v>1334</v>
      </c>
    </row>
    <row r="573" spans="1:5">
      <c r="A573" s="300">
        <v>2330</v>
      </c>
      <c r="B573" s="301" t="s">
        <v>1228</v>
      </c>
      <c r="C573" s="301" t="s">
        <v>1228</v>
      </c>
      <c r="D573" s="6" t="s">
        <v>624</v>
      </c>
      <c r="E573" s="6" t="s">
        <v>1334</v>
      </c>
    </row>
    <row r="574" spans="1:5">
      <c r="A574" s="300">
        <v>2331</v>
      </c>
      <c r="B574" s="301" t="s">
        <v>1229</v>
      </c>
      <c r="C574" s="301" t="s">
        <v>1229</v>
      </c>
      <c r="D574" s="6" t="s">
        <v>624</v>
      </c>
      <c r="E574" s="6" t="s">
        <v>1334</v>
      </c>
    </row>
    <row r="575" spans="1:5">
      <c r="A575" s="300">
        <v>2333</v>
      </c>
      <c r="B575" s="301" t="s">
        <v>1230</v>
      </c>
      <c r="C575" s="301" t="s">
        <v>1230</v>
      </c>
      <c r="D575" s="6" t="s">
        <v>624</v>
      </c>
      <c r="E575" s="6" t="s">
        <v>1334</v>
      </c>
    </row>
    <row r="576" spans="1:5">
      <c r="A576" s="300">
        <v>2334</v>
      </c>
      <c r="B576" s="301" t="s">
        <v>1231</v>
      </c>
      <c r="C576" s="301" t="s">
        <v>1231</v>
      </c>
      <c r="D576" s="6" t="s">
        <v>624</v>
      </c>
      <c r="E576" s="6" t="s">
        <v>1329</v>
      </c>
    </row>
    <row r="577" spans="1:5">
      <c r="A577" s="300">
        <v>2335</v>
      </c>
      <c r="B577" s="301" t="s">
        <v>1383</v>
      </c>
      <c r="C577" s="301" t="s">
        <v>1383</v>
      </c>
      <c r="D577" s="6" t="s">
        <v>624</v>
      </c>
      <c r="E577" s="6" t="s">
        <v>1328</v>
      </c>
    </row>
    <row r="578" spans="1:5">
      <c r="A578" s="300">
        <v>2336</v>
      </c>
      <c r="B578" s="301" t="s">
        <v>1232</v>
      </c>
      <c r="C578" s="301" t="s">
        <v>1232</v>
      </c>
      <c r="D578" s="6" t="s">
        <v>624</v>
      </c>
      <c r="E578" s="6" t="s">
        <v>1328</v>
      </c>
    </row>
    <row r="579" spans="1:5">
      <c r="A579" s="300">
        <v>2337</v>
      </c>
      <c r="B579" s="301" t="s">
        <v>1384</v>
      </c>
      <c r="C579" s="301" t="s">
        <v>1384</v>
      </c>
      <c r="D579" s="6" t="s">
        <v>624</v>
      </c>
      <c r="E579" s="6" t="s">
        <v>1334</v>
      </c>
    </row>
    <row r="580" spans="1:5">
      <c r="A580" s="300">
        <v>2338</v>
      </c>
      <c r="B580" s="301" t="s">
        <v>1385</v>
      </c>
      <c r="C580" s="301" t="s">
        <v>1385</v>
      </c>
      <c r="D580" s="6" t="s">
        <v>624</v>
      </c>
      <c r="E580" s="6" t="s">
        <v>1334</v>
      </c>
    </row>
    <row r="581" spans="1:5">
      <c r="A581" s="300">
        <v>2339</v>
      </c>
      <c r="B581" s="301" t="s">
        <v>1386</v>
      </c>
      <c r="C581" s="301" t="s">
        <v>1386</v>
      </c>
      <c r="D581" s="6" t="s">
        <v>624</v>
      </c>
      <c r="E581" s="6" t="s">
        <v>1328</v>
      </c>
    </row>
    <row r="582" spans="1:5">
      <c r="A582" s="300">
        <v>2341</v>
      </c>
      <c r="B582" s="301" t="s">
        <v>1387</v>
      </c>
      <c r="C582" s="301" t="s">
        <v>1387</v>
      </c>
      <c r="D582" s="6" t="s">
        <v>624</v>
      </c>
      <c r="E582" s="6" t="s">
        <v>1335</v>
      </c>
    </row>
    <row r="583" spans="1:5">
      <c r="A583" s="300">
        <v>3301</v>
      </c>
      <c r="B583" s="301" t="s">
        <v>1233</v>
      </c>
      <c r="C583" s="301" t="s">
        <v>1249</v>
      </c>
      <c r="D583" s="6" t="s">
        <v>624</v>
      </c>
      <c r="E583" s="6" t="s">
        <v>1335</v>
      </c>
    </row>
    <row r="584" spans="1:5">
      <c r="A584" s="300">
        <v>3401</v>
      </c>
      <c r="B584" s="301" t="s">
        <v>1234</v>
      </c>
      <c r="C584" s="301" t="s">
        <v>1388</v>
      </c>
      <c r="D584" s="6" t="s">
        <v>624</v>
      </c>
      <c r="E584" s="6" t="s">
        <v>1335</v>
      </c>
    </row>
    <row r="585" spans="1:5">
      <c r="A585" s="300">
        <v>4601</v>
      </c>
      <c r="B585" s="301" t="s">
        <v>1235</v>
      </c>
      <c r="C585" s="301" t="s">
        <v>1250</v>
      </c>
      <c r="D585" s="6" t="s">
        <v>624</v>
      </c>
      <c r="E585" s="6" t="s">
        <v>1336</v>
      </c>
    </row>
    <row r="586" spans="1:5">
      <c r="A586" s="300" t="s">
        <v>548</v>
      </c>
      <c r="B586" s="301" t="s">
        <v>1394</v>
      </c>
      <c r="C586" s="301" t="s">
        <v>588</v>
      </c>
      <c r="D586" s="6" t="s">
        <v>624</v>
      </c>
      <c r="E586" s="6" t="s">
        <v>1321</v>
      </c>
    </row>
    <row r="587" spans="1:5">
      <c r="A587" s="300" t="s">
        <v>1362</v>
      </c>
      <c r="B587" s="301" t="s">
        <v>33</v>
      </c>
      <c r="C587" s="301" t="s">
        <v>1260</v>
      </c>
      <c r="D587" s="6" t="s">
        <v>624</v>
      </c>
      <c r="E587" s="6" t="s">
        <v>1321</v>
      </c>
    </row>
    <row r="588" spans="1:5">
      <c r="A588" s="300" t="s">
        <v>549</v>
      </c>
      <c r="B588" s="301" t="s">
        <v>1395</v>
      </c>
      <c r="C588" s="301" t="s">
        <v>1251</v>
      </c>
      <c r="D588" s="6" t="s">
        <v>624</v>
      </c>
      <c r="E588" s="6" t="s">
        <v>1321</v>
      </c>
    </row>
    <row r="589" spans="1:5">
      <c r="A589" s="300" t="s">
        <v>550</v>
      </c>
      <c r="B589" s="301" t="s">
        <v>1396</v>
      </c>
      <c r="C589" s="301" t="s">
        <v>589</v>
      </c>
      <c r="D589" s="6" t="s">
        <v>624</v>
      </c>
      <c r="E589" s="6" t="s">
        <v>1321</v>
      </c>
    </row>
    <row r="590" spans="1:5">
      <c r="A590" s="300" t="s">
        <v>663</v>
      </c>
      <c r="B590" s="301" t="s">
        <v>1320</v>
      </c>
      <c r="C590" s="301" t="s">
        <v>1252</v>
      </c>
      <c r="D590" s="6" t="s">
        <v>624</v>
      </c>
      <c r="E590" s="6" t="s">
        <v>1321</v>
      </c>
    </row>
    <row r="591" spans="1:5">
      <c r="C591" s="255" t="str">
        <f>+PROPER(B591)</f>
        <v/>
      </c>
    </row>
  </sheetData>
  <autoFilter ref="A2:E591" xr:uid="{F6210D54-8698-432D-8641-DCA92B314747}"/>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FFC49-AB01-4026-894C-A597054DDD30}">
  <sheetPr codeName="Hoja5" filterMode="1">
    <tabColor theme="6" tint="-0.499984740745262"/>
  </sheetPr>
  <dimension ref="A1:AA1180"/>
  <sheetViews>
    <sheetView showGridLines="0" topLeftCell="B1" zoomScale="85" zoomScaleNormal="85" workbookViewId="0">
      <selection activeCell="B3" sqref="B3"/>
    </sheetView>
  </sheetViews>
  <sheetFormatPr baseColWidth="10" defaultColWidth="11.42578125" defaultRowHeight="15"/>
  <cols>
    <col min="1" max="1" width="12" hidden="1" customWidth="1"/>
    <col min="2" max="2" width="12.7109375" style="242" customWidth="1"/>
    <col min="3" max="3" width="86.42578125" hidden="1" customWidth="1"/>
    <col min="4" max="4" width="55" style="267" customWidth="1"/>
    <col min="5" max="5" width="10" style="242" bestFit="1" customWidth="1"/>
    <col min="6" max="7" width="17" style="242" customWidth="1"/>
    <col min="8" max="17" width="17" style="242" hidden="1" customWidth="1"/>
    <col min="18" max="18" width="17.7109375" style="242" bestFit="1" customWidth="1"/>
    <col min="19" max="19" width="17.7109375" style="242" customWidth="1"/>
    <col min="20" max="20" width="21.7109375" hidden="1" customWidth="1"/>
    <col min="21" max="21" width="9.42578125" hidden="1" customWidth="1"/>
    <col min="22" max="22" width="33.5703125" hidden="1" customWidth="1"/>
    <col min="23" max="23" width="33.5703125" style="242" customWidth="1"/>
    <col min="24" max="24" width="12.42578125" style="242" hidden="1" customWidth="1"/>
    <col min="25" max="26" width="11.42578125" style="242" hidden="1" customWidth="1"/>
    <col min="27" max="27" width="35.85546875" style="242" hidden="1" customWidth="1"/>
    <col min="28" max="28" width="11.42578125" style="242" customWidth="1"/>
    <col min="29" max="16384" width="11.42578125" style="242"/>
  </cols>
  <sheetData>
    <row r="1" spans="1:27">
      <c r="B1" s="248" t="s">
        <v>1306</v>
      </c>
      <c r="C1" s="248"/>
      <c r="D1" s="260"/>
      <c r="E1" s="248"/>
      <c r="F1" s="248"/>
      <c r="G1" s="248"/>
      <c r="H1" s="248"/>
      <c r="I1" s="248"/>
      <c r="J1" s="248"/>
      <c r="K1" s="248"/>
      <c r="L1" s="248"/>
      <c r="M1" s="248"/>
      <c r="N1" s="248"/>
      <c r="O1" s="248"/>
      <c r="P1" s="248"/>
      <c r="Q1" s="248"/>
      <c r="R1" s="248"/>
      <c r="S1" s="248"/>
      <c r="T1" s="248"/>
      <c r="U1" s="248"/>
      <c r="V1" s="248"/>
      <c r="W1" s="248"/>
    </row>
    <row r="2" spans="1:27">
      <c r="B2" s="246" t="s">
        <v>5324</v>
      </c>
      <c r="C2" s="246"/>
      <c r="D2" s="308"/>
      <c r="E2" s="246"/>
      <c r="F2" s="246"/>
      <c r="G2" s="246"/>
      <c r="H2" s="246"/>
      <c r="I2" s="246"/>
      <c r="J2" s="246"/>
      <c r="K2" s="246"/>
      <c r="L2" s="246"/>
      <c r="M2" s="246"/>
      <c r="N2" s="246"/>
      <c r="O2" s="246"/>
      <c r="P2" s="246"/>
      <c r="Q2" s="246"/>
      <c r="R2" s="246"/>
      <c r="S2" s="246"/>
      <c r="T2" s="246"/>
      <c r="U2" s="246"/>
      <c r="V2" s="246"/>
      <c r="W2" s="246"/>
    </row>
    <row r="3" spans="1:27">
      <c r="B3" s="246" t="str">
        <f ca="1">+"Fecha de Corte: "&amp;TEXT(TODAY(),"dd/mm/yyyy")</f>
        <v>Fecha de Corte: 10/03/2025</v>
      </c>
      <c r="C3" s="246"/>
      <c r="D3" s="308"/>
      <c r="E3" s="246"/>
      <c r="F3" s="246"/>
      <c r="G3" s="246"/>
      <c r="H3" s="246"/>
      <c r="I3" s="246"/>
      <c r="J3" s="246"/>
      <c r="K3" s="246"/>
      <c r="L3" s="246"/>
      <c r="M3" s="246"/>
      <c r="N3" s="246"/>
      <c r="O3" s="246"/>
      <c r="P3" s="246"/>
      <c r="Q3" s="246"/>
      <c r="R3" s="246"/>
      <c r="S3" s="246"/>
      <c r="T3" s="246"/>
      <c r="U3" s="246"/>
      <c r="V3" s="246"/>
      <c r="W3" s="246"/>
    </row>
    <row r="4" spans="1:27" thickBot="1">
      <c r="A4" s="238"/>
      <c r="C4" s="239"/>
      <c r="T4" s="238"/>
      <c r="U4" s="238"/>
      <c r="V4" s="238"/>
    </row>
    <row r="5" spans="1:27" ht="14.25" thickBot="1">
      <c r="A5" s="240" t="s">
        <v>1339</v>
      </c>
      <c r="B5" s="240" t="s">
        <v>653</v>
      </c>
      <c r="C5" s="241" t="s">
        <v>660</v>
      </c>
      <c r="D5" s="261" t="s">
        <v>660</v>
      </c>
      <c r="E5" s="240" t="s">
        <v>1307</v>
      </c>
      <c r="F5" s="240" t="s">
        <v>1289</v>
      </c>
      <c r="G5" s="240" t="s">
        <v>1290</v>
      </c>
      <c r="H5" s="240" t="s">
        <v>1291</v>
      </c>
      <c r="I5" s="240" t="s">
        <v>1292</v>
      </c>
      <c r="J5" s="240" t="s">
        <v>1293</v>
      </c>
      <c r="K5" s="240" t="s">
        <v>1294</v>
      </c>
      <c r="L5" s="240" t="s">
        <v>1295</v>
      </c>
      <c r="M5" s="240" t="s">
        <v>1296</v>
      </c>
      <c r="N5" s="240" t="s">
        <v>1297</v>
      </c>
      <c r="O5" s="240" t="s">
        <v>1298</v>
      </c>
      <c r="P5" s="240" t="s">
        <v>1312</v>
      </c>
      <c r="Q5" s="240" t="s">
        <v>1313</v>
      </c>
      <c r="R5" s="240" t="s">
        <v>1308</v>
      </c>
      <c r="S5" s="240" t="s">
        <v>1309</v>
      </c>
      <c r="T5" s="240" t="s">
        <v>1338</v>
      </c>
      <c r="U5" s="240" t="s">
        <v>1310</v>
      </c>
      <c r="V5" s="240" t="s">
        <v>1337</v>
      </c>
      <c r="W5" s="240" t="s">
        <v>1311</v>
      </c>
      <c r="X5" s="242" t="s">
        <v>1365</v>
      </c>
      <c r="Y5" s="242" t="s">
        <v>1366</v>
      </c>
      <c r="Z5" s="240" t="s">
        <v>1363</v>
      </c>
      <c r="AA5" s="240" t="s">
        <v>1364</v>
      </c>
    </row>
    <row r="6" spans="1:27" customFormat="1" ht="15" hidden="1" customHeight="1">
      <c r="A6" s="32">
        <v>0</v>
      </c>
      <c r="B6" s="390">
        <f>+A6</f>
        <v>0</v>
      </c>
      <c r="C6" s="247" t="e">
        <f>+VLOOKUP(A6,bd_lista!$A$3:$C$590,3,FALSE)</f>
        <v>#N/A</v>
      </c>
      <c r="D6" s="391" t="e">
        <f>+C6</f>
        <v>#N/A</v>
      </c>
      <c r="E6" s="242" t="s">
        <v>1304</v>
      </c>
      <c r="F6" s="243">
        <f ca="1">+IFERROR(INDEX('Hoja de Trabajo para listado'!$A$155:$Z$1048576,MATCH($A6,'Hoja de Trabajo para listado'!$A$155:$A$1048576,0),MATCH((CUADRO!F$5&amp;$E6),'Hoja de Trabajo para listado'!$A$151:$Z$151,0)),0)+IFERROR(INDEX('Hoja de Trabajo para listado'!$AB$155:$BA$1048576,MATCH($A6,'Hoja de Trabajo para listado'!$AB$155:$AB$1048576,0),MATCH((CUADRO!F$5&amp;$E6),'Hoja de Trabajo para listado'!$AB$151:$BA$151,0)),0)+IFERROR(INDEX('Hoja de Trabajo para listado'!$BC$155:$CB$1048576,MATCH($A6,'Hoja de Trabajo para listado'!$BC$155:$BC$1048576,0),MATCH((CUADRO!F$5&amp;$E6),'Hoja de Trabajo para listado'!$BC$151:$CB$151,0)),0)+IFERROR(INDEX('Hoja de Trabajo para listado'!$DE$153:$DG$274,MATCH($A6,'Hoja de Trabajo para listado'!$DE$153:$DE$1048576,0),MATCH((CUADRO!F$5&amp;$E6),'Hoja de Trabajo para listado'!$DE$151:$DG$151,0)),0)+IFERROR(INDEX('Hoja de Trabajo para listado'!$CD$155:$DC$1048576,MATCH($A6,'Hoja de Trabajo para listado'!$CD$155:$CD$1048576,0),MATCH((CUADRO!F$5&amp;$E6),'Hoja de Trabajo para listado'!$CD$151:$DC$151,0)),0)</f>
        <v>0</v>
      </c>
      <c r="G6" s="243">
        <f ca="1">+IFERROR(INDEX('Hoja de Trabajo para listado'!$A$155:$Z$1048576,MATCH($A6,'Hoja de Trabajo para listado'!$A$155:$A$1048576,0),MATCH((CUADRO!G$5&amp;$E6),'Hoja de Trabajo para listado'!$A$151:$Z$151,0)),0)+IFERROR(INDEX('Hoja de Trabajo para listado'!$AB$155:$BA$1048576,MATCH($A6,'Hoja de Trabajo para listado'!$AB$155:$AB$1048576,0),MATCH((CUADRO!G$5&amp;$E6),'Hoja de Trabajo para listado'!$AB$151:$BA$151,0)),0)+IFERROR(INDEX('Hoja de Trabajo para listado'!$BC$155:$CB$1048576,MATCH($A6,'Hoja de Trabajo para listado'!$BC$155:$BC$1048576,0),MATCH((CUADRO!G$5&amp;$E6),'Hoja de Trabajo para listado'!$BC$151:$CB$151,0)),0)+IFERROR(INDEX('Hoja de Trabajo para listado'!$DE$153:$DG$274,MATCH($A6,'Hoja de Trabajo para listado'!$DE$153:$DE$1048576,0),MATCH((CUADRO!G$5&amp;$E6),'Hoja de Trabajo para listado'!$DE$151:$DG$151,0)),0)+IFERROR(INDEX('Hoja de Trabajo para listado'!$CD$155:$DC$1048576,MATCH($A6,'Hoja de Trabajo para listado'!$CD$155:$CD$1048576,0),MATCH((CUADRO!G$5&amp;$E6),'Hoja de Trabajo para listado'!$CD$151:$DC$151,0)),0)</f>
        <v>0</v>
      </c>
      <c r="H6" s="243">
        <f ca="1">+IFERROR(INDEX('Hoja de Trabajo para listado'!$A$155:$Z$1048576,MATCH($A6,'Hoja de Trabajo para listado'!$A$155:$A$1048576,0),MATCH((CUADRO!H$5&amp;$E6),'Hoja de Trabajo para listado'!$A$151:$Z$151,0)),0)+IFERROR(INDEX('Hoja de Trabajo para listado'!$AB$155:$BA$1048576,MATCH($A6,'Hoja de Trabajo para listado'!$AB$155:$AB$1048576,0),MATCH((CUADRO!H$5&amp;$E6),'Hoja de Trabajo para listado'!$AB$151:$BA$151,0)),0)+IFERROR(INDEX('Hoja de Trabajo para listado'!$BC$155:$CB$1048576,MATCH($A6,'Hoja de Trabajo para listado'!$BC$155:$BC$1048576,0),MATCH((CUADRO!H$5&amp;$E6),'Hoja de Trabajo para listado'!$BC$151:$CB$151,0)),0)+IFERROR(INDEX('Hoja de Trabajo para listado'!$DE$153:$DG$274,MATCH($A6,'Hoja de Trabajo para listado'!$DE$153:$DE$1048576,0),MATCH((CUADRO!H$5&amp;$E6),'Hoja de Trabajo para listado'!$DE$151:$DG$151,0)),0)+IFERROR(INDEX('Hoja de Trabajo para listado'!$CD$155:$DC$1048576,MATCH($A6,'Hoja de Trabajo para listado'!$CD$155:$CD$1048576,0),MATCH((CUADRO!H$5&amp;$E6),'Hoja de Trabajo para listado'!$CD$151:$DC$151,0)),0)</f>
        <v>0</v>
      </c>
      <c r="I6" s="243">
        <f ca="1">+IFERROR(INDEX('Hoja de Trabajo para listado'!$A$155:$Z$1048576,MATCH($A6,'Hoja de Trabajo para listado'!$A$155:$A$1048576,0),MATCH((CUADRO!I$5&amp;$E6),'Hoja de Trabajo para listado'!$A$151:$Z$151,0)),0)+IFERROR(INDEX('Hoja de Trabajo para listado'!$AB$155:$BA$1048576,MATCH($A6,'Hoja de Trabajo para listado'!$AB$155:$AB$1048576,0),MATCH((CUADRO!I$5&amp;$E6),'Hoja de Trabajo para listado'!$AB$151:$BA$151,0)),0)+IFERROR(INDEX('Hoja de Trabajo para listado'!$BC$155:$CB$1048576,MATCH($A6,'Hoja de Trabajo para listado'!$BC$155:$BC$1048576,0),MATCH((CUADRO!I$5&amp;$E6),'Hoja de Trabajo para listado'!$BC$151:$CB$151,0)),0)+IFERROR(INDEX('Hoja de Trabajo para listado'!$DE$153:$DG$274,MATCH($A6,'Hoja de Trabajo para listado'!$DE$153:$DE$1048576,0),MATCH((CUADRO!I$5&amp;$E6),'Hoja de Trabajo para listado'!$DE$151:$DG$151,0)),0)+IFERROR(INDEX('Hoja de Trabajo para listado'!$CD$155:$DC$1048576,MATCH($A6,'Hoja de Trabajo para listado'!$CD$155:$CD$1048576,0),MATCH((CUADRO!I$5&amp;$E6),'Hoja de Trabajo para listado'!$CD$151:$DC$151,0)),0)</f>
        <v>0</v>
      </c>
      <c r="J6" s="243">
        <f ca="1">+IFERROR(INDEX('Hoja de Trabajo para listado'!$A$155:$Z$1048576,MATCH($A6,'Hoja de Trabajo para listado'!$A$155:$A$1048576,0),MATCH((CUADRO!J$5&amp;$E6),'Hoja de Trabajo para listado'!$A$151:$Z$151,0)),0)+IFERROR(INDEX('Hoja de Trabajo para listado'!$AB$155:$BA$1048576,MATCH($A6,'Hoja de Trabajo para listado'!$AB$155:$AB$1048576,0),MATCH((CUADRO!J$5&amp;$E6),'Hoja de Trabajo para listado'!$AB$151:$BA$151,0)),0)+IFERROR(INDEX('Hoja de Trabajo para listado'!$BC$155:$CB$1048576,MATCH($A6,'Hoja de Trabajo para listado'!$BC$155:$BC$1048576,0),MATCH((CUADRO!J$5&amp;$E6),'Hoja de Trabajo para listado'!$BC$151:$CB$151,0)),0)+IFERROR(INDEX('Hoja de Trabajo para listado'!$DE$153:$DG$274,MATCH($A6,'Hoja de Trabajo para listado'!$DE$153:$DE$1048576,0),MATCH((CUADRO!J$5&amp;$E6),'Hoja de Trabajo para listado'!$DE$151:$DG$151,0)),0)+IFERROR(INDEX('Hoja de Trabajo para listado'!$CD$155:$DC$1048576,MATCH($A6,'Hoja de Trabajo para listado'!$CD$155:$CD$1048576,0),MATCH((CUADRO!J$5&amp;$E6),'Hoja de Trabajo para listado'!$CD$151:$DC$151,0)),0)</f>
        <v>0</v>
      </c>
      <c r="K6" s="243">
        <f ca="1">+IFERROR(INDEX('Hoja de Trabajo para listado'!$A$155:$Z$1048576,MATCH($A6,'Hoja de Trabajo para listado'!$A$155:$A$1048576,0),MATCH((CUADRO!K$5&amp;$E6),'Hoja de Trabajo para listado'!$A$151:$Z$151,0)),0)+IFERROR(INDEX('Hoja de Trabajo para listado'!$AB$155:$BA$1048576,MATCH($A6,'Hoja de Trabajo para listado'!$AB$155:$AB$1048576,0),MATCH((CUADRO!K$5&amp;$E6),'Hoja de Trabajo para listado'!$AB$151:$BA$151,0)),0)+IFERROR(INDEX('Hoja de Trabajo para listado'!$BC$155:$CB$1048576,MATCH($A6,'Hoja de Trabajo para listado'!$BC$155:$BC$1048576,0),MATCH((CUADRO!K$5&amp;$E6),'Hoja de Trabajo para listado'!$BC$151:$CB$151,0)),0)+IFERROR(INDEX('Hoja de Trabajo para listado'!$DE$153:$DG$274,MATCH($A6,'Hoja de Trabajo para listado'!$DE$153:$DE$1048576,0),MATCH((CUADRO!K$5&amp;$E6),'Hoja de Trabajo para listado'!$DE$151:$DG$151,0)),0)+IFERROR(INDEX('Hoja de Trabajo para listado'!$CD$155:$DC$1048576,MATCH($A6,'Hoja de Trabajo para listado'!$CD$155:$CD$1048576,0),MATCH((CUADRO!K$5&amp;$E6),'Hoja de Trabajo para listado'!$CD$151:$DC$151,0)),0)</f>
        <v>0</v>
      </c>
      <c r="L6" s="243">
        <f ca="1">+IFERROR(INDEX('Hoja de Trabajo para listado'!$A$155:$Z$1048576,MATCH($A6,'Hoja de Trabajo para listado'!$A$155:$A$1048576,0),MATCH((CUADRO!L$5&amp;$E6),'Hoja de Trabajo para listado'!$A$151:$Z$151,0)),0)+IFERROR(INDEX('Hoja de Trabajo para listado'!$AB$155:$BA$1048576,MATCH($A6,'Hoja de Trabajo para listado'!$AB$155:$AB$1048576,0),MATCH((CUADRO!L$5&amp;$E6),'Hoja de Trabajo para listado'!$AB$151:$BA$151,0)),0)+IFERROR(INDEX('Hoja de Trabajo para listado'!$BC$155:$CB$1048576,MATCH($A6,'Hoja de Trabajo para listado'!$BC$155:$BC$1048576,0),MATCH((CUADRO!L$5&amp;$E6),'Hoja de Trabajo para listado'!$BC$151:$CB$151,0)),0)+IFERROR(INDEX('Hoja de Trabajo para listado'!$DE$153:$DG$274,MATCH($A6,'Hoja de Trabajo para listado'!$DE$153:$DE$1048576,0),MATCH((CUADRO!L$5&amp;$E6),'Hoja de Trabajo para listado'!$DE$151:$DG$151,0)),0)+IFERROR(INDEX('Hoja de Trabajo para listado'!$CD$155:$DC$1048576,MATCH($A6,'Hoja de Trabajo para listado'!$CD$155:$CD$1048576,0),MATCH((CUADRO!L$5&amp;$E6),'Hoja de Trabajo para listado'!$CD$151:$DC$151,0)),0)</f>
        <v>0</v>
      </c>
      <c r="M6" s="243">
        <f ca="1">+IFERROR(INDEX('Hoja de Trabajo para listado'!$A$155:$Z$1048576,MATCH($A6,'Hoja de Trabajo para listado'!$A$155:$A$1048576,0),MATCH((CUADRO!M$5&amp;$E6),'Hoja de Trabajo para listado'!$A$151:$Z$151,0)),0)+IFERROR(INDEX('Hoja de Trabajo para listado'!$AB$155:$BA$1048576,MATCH($A6,'Hoja de Trabajo para listado'!$AB$155:$AB$1048576,0),MATCH((CUADRO!M$5&amp;$E6),'Hoja de Trabajo para listado'!$AB$151:$BA$151,0)),0)+IFERROR(INDEX('Hoja de Trabajo para listado'!$BC$155:$CB$1048576,MATCH($A6,'Hoja de Trabajo para listado'!$BC$155:$BC$1048576,0),MATCH((CUADRO!M$5&amp;$E6),'Hoja de Trabajo para listado'!$BC$151:$CB$151,0)),0)+IFERROR(INDEX('Hoja de Trabajo para listado'!$DE$153:$DG$274,MATCH($A6,'Hoja de Trabajo para listado'!$DE$153:$DE$1048576,0),MATCH((CUADRO!M$5&amp;$E6),'Hoja de Trabajo para listado'!$DE$151:$DG$151,0)),0)+IFERROR(INDEX('Hoja de Trabajo para listado'!$CD$155:$DC$1048576,MATCH($A6,'Hoja de Trabajo para listado'!$CD$155:$CD$1048576,0),MATCH((CUADRO!M$5&amp;$E6),'Hoja de Trabajo para listado'!$CD$151:$DC$151,0)),0)</f>
        <v>0</v>
      </c>
      <c r="N6" s="243">
        <f ca="1">+IFERROR(INDEX('Hoja de Trabajo para listado'!$A$155:$Z$1048576,MATCH($A6,'Hoja de Trabajo para listado'!$A$155:$A$1048576,0),MATCH((CUADRO!N$5&amp;$E6),'Hoja de Trabajo para listado'!$A$151:$Z$151,0)),0)+IFERROR(INDEX('Hoja de Trabajo para listado'!$AB$155:$BA$1048576,MATCH($A6,'Hoja de Trabajo para listado'!$AB$155:$AB$1048576,0),MATCH((CUADRO!N$5&amp;$E6),'Hoja de Trabajo para listado'!$AB$151:$BA$151,0)),0)+IFERROR(INDEX('Hoja de Trabajo para listado'!$BC$155:$CB$1048576,MATCH($A6,'Hoja de Trabajo para listado'!$BC$155:$BC$1048576,0),MATCH((CUADRO!N$5&amp;$E6),'Hoja de Trabajo para listado'!$BC$151:$CB$151,0)),0)+IFERROR(INDEX('Hoja de Trabajo para listado'!$DE$153:$DG$274,MATCH($A6,'Hoja de Trabajo para listado'!$DE$153:$DE$1048576,0),MATCH((CUADRO!N$5&amp;$E6),'Hoja de Trabajo para listado'!$DE$151:$DG$151,0)),0)+IFERROR(INDEX('Hoja de Trabajo para listado'!$CD$155:$DC$1048576,MATCH($A6,'Hoja de Trabajo para listado'!$CD$155:$CD$1048576,0),MATCH((CUADRO!N$5&amp;$E6),'Hoja de Trabajo para listado'!$CD$151:$DC$151,0)),0)</f>
        <v>0</v>
      </c>
      <c r="O6" s="243">
        <f ca="1">+IFERROR(INDEX('Hoja de Trabajo para listado'!$A$155:$Z$1048576,MATCH($A6,'Hoja de Trabajo para listado'!$A$155:$A$1048576,0),MATCH((CUADRO!O$5&amp;$E6),'Hoja de Trabajo para listado'!$A$151:$Z$151,0)),0)+IFERROR(INDEX('Hoja de Trabajo para listado'!$AB$155:$BA$1048576,MATCH($A6,'Hoja de Trabajo para listado'!$AB$155:$AB$1048576,0),MATCH((CUADRO!O$5&amp;$E6),'Hoja de Trabajo para listado'!$AB$151:$BA$151,0)),0)+IFERROR(INDEX('Hoja de Trabajo para listado'!$BC$155:$CB$1048576,MATCH($A6,'Hoja de Trabajo para listado'!$BC$155:$BC$1048576,0),MATCH((CUADRO!O$5&amp;$E6),'Hoja de Trabajo para listado'!$BC$151:$CB$151,0)),0)+IFERROR(INDEX('Hoja de Trabajo para listado'!$DE$153:$DG$274,MATCH($A6,'Hoja de Trabajo para listado'!$DE$153:$DE$1048576,0),MATCH((CUADRO!O$5&amp;$E6),'Hoja de Trabajo para listado'!$DE$151:$DG$151,0)),0)+IFERROR(INDEX('Hoja de Trabajo para listado'!$CD$155:$DC$1048576,MATCH($A6,'Hoja de Trabajo para listado'!$CD$155:$CD$1048576,0),MATCH((CUADRO!O$5&amp;$E6),'Hoja de Trabajo para listado'!$CD$151:$DC$151,0)),0)</f>
        <v>0</v>
      </c>
      <c r="P6" s="243">
        <f ca="1">+IFERROR(INDEX('Hoja de Trabajo para listado'!$A$155:$Z$1048576,MATCH($A6,'Hoja de Trabajo para listado'!$A$155:$A$1048576,0),MATCH((CUADRO!P$5&amp;$E6),'Hoja de Trabajo para listado'!$A$151:$Z$151,0)),0)+IFERROR(INDEX('Hoja de Trabajo para listado'!$AB$155:$BA$1048576,MATCH($A6,'Hoja de Trabajo para listado'!$AB$155:$AB$1048576,0),MATCH((CUADRO!P$5&amp;$E6),'Hoja de Trabajo para listado'!$AB$151:$BA$151,0)),0)+IFERROR(INDEX('Hoja de Trabajo para listado'!$BC$155:$CB$1048576,MATCH($A6,'Hoja de Trabajo para listado'!$BC$155:$BC$1048576,0),MATCH((CUADRO!P$5&amp;$E6),'Hoja de Trabajo para listado'!$BC$151:$CB$151,0)),0)+IFERROR(INDEX('Hoja de Trabajo para listado'!$DE$153:$DG$274,MATCH($A6,'Hoja de Trabajo para listado'!$DE$153:$DE$1048576,0),MATCH((CUADRO!P$5&amp;$E6),'Hoja de Trabajo para listado'!$DE$151:$DG$151,0)),0)+IFERROR(INDEX('Hoja de Trabajo para listado'!$CD$155:$DC$1048576,MATCH($A6,'Hoja de Trabajo para listado'!$CD$155:$CD$1048576,0),MATCH((CUADRO!P$5&amp;$E6),'Hoja de Trabajo para listado'!$CD$151:$DC$151,0)),0)</f>
        <v>0</v>
      </c>
      <c r="Q6" s="243">
        <f ca="1">+IFERROR(INDEX('Hoja de Trabajo para listado'!$A$155:$Z$1048576,MATCH($A6,'Hoja de Trabajo para listado'!$A$155:$A$1048576,0),MATCH((CUADRO!Q$5&amp;$E6),'Hoja de Trabajo para listado'!$A$151:$Z$151,0)),0)+IFERROR(INDEX('Hoja de Trabajo para listado'!$AB$155:$BA$1048576,MATCH($A6,'Hoja de Trabajo para listado'!$AB$155:$AB$1048576,0),MATCH((CUADRO!Q$5&amp;$E6),'Hoja de Trabajo para listado'!$AB$151:$BA$151,0)),0)+IFERROR(INDEX('Hoja de Trabajo para listado'!$BC$155:$CB$1048576,MATCH($A6,'Hoja de Trabajo para listado'!$BC$155:$BC$1048576,0),MATCH((CUADRO!Q$5&amp;$E6),'Hoja de Trabajo para listado'!$BC$151:$CB$151,0)),0)+IFERROR(INDEX('Hoja de Trabajo para listado'!$DE$153:$DG$274,MATCH($A6,'Hoja de Trabajo para listado'!$DE$153:$DE$1048576,0),MATCH((CUADRO!Q$5&amp;$E6),'Hoja de Trabajo para listado'!$DE$151:$DG$151,0)),0)+IFERROR(INDEX('Hoja de Trabajo para listado'!$CD$155:$DC$1048576,MATCH($A6,'Hoja de Trabajo para listado'!$CD$155:$CD$1048576,0),MATCH((CUADRO!Q$5&amp;$E6),'Hoja de Trabajo para listado'!$CD$151:$DC$151,0)),0)</f>
        <v>0</v>
      </c>
      <c r="R6" s="243">
        <f t="shared" ref="R6:R69" ca="1" si="0">+SUM(F6:Q6)</f>
        <v>0</v>
      </c>
      <c r="S6" s="243"/>
      <c r="T6" s="243">
        <f ca="1">+T7</f>
        <v>0</v>
      </c>
      <c r="U6" s="242">
        <f t="shared" ref="U6:U69" si="1">+IF(E6="Débitos",1,2)</f>
        <v>1</v>
      </c>
      <c r="V6" s="258" t="e">
        <f>+VLOOKUP(A6,bd_lista!A3:E590,5,FALSE)</f>
        <v>#N/A</v>
      </c>
      <c r="W6" s="387" t="e">
        <f>+V6</f>
        <v>#N/A</v>
      </c>
      <c r="X6" s="242" t="e">
        <f>+VLOOKUP(A6,[3]Sheet1!$A$13:$D$744,4,FALSE)</f>
        <v>#N/A</v>
      </c>
      <c r="Y6" s="242" t="e">
        <f>+VLOOKUP(X6,bd_lista!$A$3:$C$590,3,FALSE)</f>
        <v>#N/A</v>
      </c>
      <c r="Z6" s="246" t="e">
        <f>+X6</f>
        <v>#N/A</v>
      </c>
      <c r="AA6" s="247" t="e">
        <f>+Y6</f>
        <v>#N/A</v>
      </c>
    </row>
    <row r="7" spans="1:27" customFormat="1" ht="15" hidden="1" customHeight="1">
      <c r="A7" s="32">
        <v>0</v>
      </c>
      <c r="B7" s="388"/>
      <c r="C7" s="247" t="e">
        <f>+VLOOKUP(A7,bd_lista!$A$3:$C$590,3,FALSE)</f>
        <v>#N/A</v>
      </c>
      <c r="D7" s="392"/>
      <c r="E7" s="244" t="s">
        <v>1305</v>
      </c>
      <c r="F7" s="243">
        <f ca="1">+IFERROR(INDEX('Hoja de Trabajo para listado'!$A$155:$Z$1048576,MATCH($A7,'Hoja de Trabajo para listado'!$A$155:$A$1048576,0),MATCH((CUADRO!F$5&amp;$E7),'Hoja de Trabajo para listado'!$A$151:$Z$151,0)),0)+IFERROR(INDEX('Hoja de Trabajo para listado'!$AB$155:$BA$1048576,MATCH($A7,'Hoja de Trabajo para listado'!$AB$155:$AB$1048576,0),MATCH((CUADRO!F$5&amp;$E7),'Hoja de Trabajo para listado'!$AB$151:$BA$151,0)),0)+IFERROR(INDEX('Hoja de Trabajo para listado'!$BC$155:$CB$1048576,MATCH($A7,'Hoja de Trabajo para listado'!$BC$155:$BC$1048576,0),MATCH((CUADRO!F$5&amp;$E7),'Hoja de Trabajo para listado'!$BC$151:$CB$151,0)),0)+IFERROR(INDEX('Hoja de Trabajo para listado'!$DE$153:$DG$274,MATCH($A7,'Hoja de Trabajo para listado'!$DE$153:$DE$1048576,0),MATCH((CUADRO!F$5&amp;$E7),'Hoja de Trabajo para listado'!$DE$151:$DG$151,0)),0)+IFERROR(INDEX('Hoja de Trabajo para listado'!$CD$155:$DC$1048576,MATCH($A7,'Hoja de Trabajo para listado'!$CD$155:$CD$1048576,0),MATCH((CUADRO!F$5&amp;$E7),'Hoja de Trabajo para listado'!$CD$151:$DC$151,0)),0)</f>
        <v>0</v>
      </c>
      <c r="G7" s="243">
        <f ca="1">+IFERROR(INDEX('Hoja de Trabajo para listado'!$A$155:$Z$1048576,MATCH($A7,'Hoja de Trabajo para listado'!$A$155:$A$1048576,0),MATCH((CUADRO!G$5&amp;$E7),'Hoja de Trabajo para listado'!$A$151:$Z$151,0)),0)+IFERROR(INDEX('Hoja de Trabajo para listado'!$AB$155:$BA$1048576,MATCH($A7,'Hoja de Trabajo para listado'!$AB$155:$AB$1048576,0),MATCH((CUADRO!G$5&amp;$E7),'Hoja de Trabajo para listado'!$AB$151:$BA$151,0)),0)+IFERROR(INDEX('Hoja de Trabajo para listado'!$BC$155:$CB$1048576,MATCH($A7,'Hoja de Trabajo para listado'!$BC$155:$BC$1048576,0),MATCH((CUADRO!G$5&amp;$E7),'Hoja de Trabajo para listado'!$BC$151:$CB$151,0)),0)+IFERROR(INDEX('Hoja de Trabajo para listado'!$DE$153:$DG$274,MATCH($A7,'Hoja de Trabajo para listado'!$DE$153:$DE$1048576,0),MATCH((CUADRO!G$5&amp;$E7),'Hoja de Trabajo para listado'!$DE$151:$DG$151,0)),0)+IFERROR(INDEX('Hoja de Trabajo para listado'!$CD$155:$DC$1048576,MATCH($A7,'Hoja de Trabajo para listado'!$CD$155:$CD$1048576,0),MATCH((CUADRO!G$5&amp;$E7),'Hoja de Trabajo para listado'!$CD$151:$DC$151,0)),0)</f>
        <v>0</v>
      </c>
      <c r="H7" s="243">
        <f ca="1">+IFERROR(INDEX('Hoja de Trabajo para listado'!$A$155:$Z$1048576,MATCH($A7,'Hoja de Trabajo para listado'!$A$155:$A$1048576,0),MATCH((CUADRO!H$5&amp;$E7),'Hoja de Trabajo para listado'!$A$151:$Z$151,0)),0)+IFERROR(INDEX('Hoja de Trabajo para listado'!$AB$155:$BA$1048576,MATCH($A7,'Hoja de Trabajo para listado'!$AB$155:$AB$1048576,0),MATCH((CUADRO!H$5&amp;$E7),'Hoja de Trabajo para listado'!$AB$151:$BA$151,0)),0)+IFERROR(INDEX('Hoja de Trabajo para listado'!$BC$155:$CB$1048576,MATCH($A7,'Hoja de Trabajo para listado'!$BC$155:$BC$1048576,0),MATCH((CUADRO!H$5&amp;$E7),'Hoja de Trabajo para listado'!$BC$151:$CB$151,0)),0)+IFERROR(INDEX('Hoja de Trabajo para listado'!$DE$153:$DG$274,MATCH($A7,'Hoja de Trabajo para listado'!$DE$153:$DE$1048576,0),MATCH((CUADRO!H$5&amp;$E7),'Hoja de Trabajo para listado'!$DE$151:$DG$151,0)),0)+IFERROR(INDEX('Hoja de Trabajo para listado'!$CD$155:$DC$1048576,MATCH($A7,'Hoja de Trabajo para listado'!$CD$155:$CD$1048576,0),MATCH((CUADRO!H$5&amp;$E7),'Hoja de Trabajo para listado'!$CD$151:$DC$151,0)),0)</f>
        <v>0</v>
      </c>
      <c r="I7" s="243">
        <f ca="1">+IFERROR(INDEX('Hoja de Trabajo para listado'!$A$155:$Z$1048576,MATCH($A7,'Hoja de Trabajo para listado'!$A$155:$A$1048576,0),MATCH((CUADRO!I$5&amp;$E7),'Hoja de Trabajo para listado'!$A$151:$Z$151,0)),0)+IFERROR(INDEX('Hoja de Trabajo para listado'!$AB$155:$BA$1048576,MATCH($A7,'Hoja de Trabajo para listado'!$AB$155:$AB$1048576,0),MATCH((CUADRO!I$5&amp;$E7),'Hoja de Trabajo para listado'!$AB$151:$BA$151,0)),0)+IFERROR(INDEX('Hoja de Trabajo para listado'!$BC$155:$CB$1048576,MATCH($A7,'Hoja de Trabajo para listado'!$BC$155:$BC$1048576,0),MATCH((CUADRO!I$5&amp;$E7),'Hoja de Trabajo para listado'!$BC$151:$CB$151,0)),0)+IFERROR(INDEX('Hoja de Trabajo para listado'!$DE$153:$DG$274,MATCH($A7,'Hoja de Trabajo para listado'!$DE$153:$DE$1048576,0),MATCH((CUADRO!I$5&amp;$E7),'Hoja de Trabajo para listado'!$DE$151:$DG$151,0)),0)+IFERROR(INDEX('Hoja de Trabajo para listado'!$CD$155:$DC$1048576,MATCH($A7,'Hoja de Trabajo para listado'!$CD$155:$CD$1048576,0),MATCH((CUADRO!I$5&amp;$E7),'Hoja de Trabajo para listado'!$CD$151:$DC$151,0)),0)</f>
        <v>0</v>
      </c>
      <c r="J7" s="243">
        <f ca="1">+IFERROR(INDEX('Hoja de Trabajo para listado'!$A$155:$Z$1048576,MATCH($A7,'Hoja de Trabajo para listado'!$A$155:$A$1048576,0),MATCH((CUADRO!J$5&amp;$E7),'Hoja de Trabajo para listado'!$A$151:$Z$151,0)),0)+IFERROR(INDEX('Hoja de Trabajo para listado'!$AB$155:$BA$1048576,MATCH($A7,'Hoja de Trabajo para listado'!$AB$155:$AB$1048576,0),MATCH((CUADRO!J$5&amp;$E7),'Hoja de Trabajo para listado'!$AB$151:$BA$151,0)),0)+IFERROR(INDEX('Hoja de Trabajo para listado'!$BC$155:$CB$1048576,MATCH($A7,'Hoja de Trabajo para listado'!$BC$155:$BC$1048576,0),MATCH((CUADRO!J$5&amp;$E7),'Hoja de Trabajo para listado'!$BC$151:$CB$151,0)),0)+IFERROR(INDEX('Hoja de Trabajo para listado'!$DE$153:$DG$274,MATCH($A7,'Hoja de Trabajo para listado'!$DE$153:$DE$1048576,0),MATCH((CUADRO!J$5&amp;$E7),'Hoja de Trabajo para listado'!$DE$151:$DG$151,0)),0)+IFERROR(INDEX('Hoja de Trabajo para listado'!$CD$155:$DC$1048576,MATCH($A7,'Hoja de Trabajo para listado'!$CD$155:$CD$1048576,0),MATCH((CUADRO!J$5&amp;$E7),'Hoja de Trabajo para listado'!$CD$151:$DC$151,0)),0)</f>
        <v>0</v>
      </c>
      <c r="K7" s="243">
        <f ca="1">+IFERROR(INDEX('Hoja de Trabajo para listado'!$A$155:$Z$1048576,MATCH($A7,'Hoja de Trabajo para listado'!$A$155:$A$1048576,0),MATCH((CUADRO!K$5&amp;$E7),'Hoja de Trabajo para listado'!$A$151:$Z$151,0)),0)+IFERROR(INDEX('Hoja de Trabajo para listado'!$AB$155:$BA$1048576,MATCH($A7,'Hoja de Trabajo para listado'!$AB$155:$AB$1048576,0),MATCH((CUADRO!K$5&amp;$E7),'Hoja de Trabajo para listado'!$AB$151:$BA$151,0)),0)+IFERROR(INDEX('Hoja de Trabajo para listado'!$BC$155:$CB$1048576,MATCH($A7,'Hoja de Trabajo para listado'!$BC$155:$BC$1048576,0),MATCH((CUADRO!K$5&amp;$E7),'Hoja de Trabajo para listado'!$BC$151:$CB$151,0)),0)+IFERROR(INDEX('Hoja de Trabajo para listado'!$DE$153:$DG$274,MATCH($A7,'Hoja de Trabajo para listado'!$DE$153:$DE$1048576,0),MATCH((CUADRO!K$5&amp;$E7),'Hoja de Trabajo para listado'!$DE$151:$DG$151,0)),0)+IFERROR(INDEX('Hoja de Trabajo para listado'!$CD$155:$DC$1048576,MATCH($A7,'Hoja de Trabajo para listado'!$CD$155:$CD$1048576,0),MATCH((CUADRO!K$5&amp;$E7),'Hoja de Trabajo para listado'!$CD$151:$DC$151,0)),0)</f>
        <v>0</v>
      </c>
      <c r="L7" s="243">
        <f ca="1">+IFERROR(INDEX('Hoja de Trabajo para listado'!$A$155:$Z$1048576,MATCH($A7,'Hoja de Trabajo para listado'!$A$155:$A$1048576,0),MATCH((CUADRO!L$5&amp;$E7),'Hoja de Trabajo para listado'!$A$151:$Z$151,0)),0)+IFERROR(INDEX('Hoja de Trabajo para listado'!$AB$155:$BA$1048576,MATCH($A7,'Hoja de Trabajo para listado'!$AB$155:$AB$1048576,0),MATCH((CUADRO!L$5&amp;$E7),'Hoja de Trabajo para listado'!$AB$151:$BA$151,0)),0)+IFERROR(INDEX('Hoja de Trabajo para listado'!$BC$155:$CB$1048576,MATCH($A7,'Hoja de Trabajo para listado'!$BC$155:$BC$1048576,0),MATCH((CUADRO!L$5&amp;$E7),'Hoja de Trabajo para listado'!$BC$151:$CB$151,0)),0)+IFERROR(INDEX('Hoja de Trabajo para listado'!$DE$153:$DG$274,MATCH($A7,'Hoja de Trabajo para listado'!$DE$153:$DE$1048576,0),MATCH((CUADRO!L$5&amp;$E7),'Hoja de Trabajo para listado'!$DE$151:$DG$151,0)),0)+IFERROR(INDEX('Hoja de Trabajo para listado'!$CD$155:$DC$1048576,MATCH($A7,'Hoja de Trabajo para listado'!$CD$155:$CD$1048576,0),MATCH((CUADRO!L$5&amp;$E7),'Hoja de Trabajo para listado'!$CD$151:$DC$151,0)),0)</f>
        <v>0</v>
      </c>
      <c r="M7" s="243">
        <f ca="1">+IFERROR(INDEX('Hoja de Trabajo para listado'!$A$155:$Z$1048576,MATCH($A7,'Hoja de Trabajo para listado'!$A$155:$A$1048576,0),MATCH((CUADRO!M$5&amp;$E7),'Hoja de Trabajo para listado'!$A$151:$Z$151,0)),0)+IFERROR(INDEX('Hoja de Trabajo para listado'!$AB$155:$BA$1048576,MATCH($A7,'Hoja de Trabajo para listado'!$AB$155:$AB$1048576,0),MATCH((CUADRO!M$5&amp;$E7),'Hoja de Trabajo para listado'!$AB$151:$BA$151,0)),0)+IFERROR(INDEX('Hoja de Trabajo para listado'!$BC$155:$CB$1048576,MATCH($A7,'Hoja de Trabajo para listado'!$BC$155:$BC$1048576,0),MATCH((CUADRO!M$5&amp;$E7),'Hoja de Trabajo para listado'!$BC$151:$CB$151,0)),0)+IFERROR(INDEX('Hoja de Trabajo para listado'!$DE$153:$DG$274,MATCH($A7,'Hoja de Trabajo para listado'!$DE$153:$DE$1048576,0),MATCH((CUADRO!M$5&amp;$E7),'Hoja de Trabajo para listado'!$DE$151:$DG$151,0)),0)+IFERROR(INDEX('Hoja de Trabajo para listado'!$CD$155:$DC$1048576,MATCH($A7,'Hoja de Trabajo para listado'!$CD$155:$CD$1048576,0),MATCH((CUADRO!M$5&amp;$E7),'Hoja de Trabajo para listado'!$CD$151:$DC$151,0)),0)</f>
        <v>0</v>
      </c>
      <c r="N7" s="243">
        <f ca="1">+IFERROR(INDEX('Hoja de Trabajo para listado'!$A$155:$Z$1048576,MATCH($A7,'Hoja de Trabajo para listado'!$A$155:$A$1048576,0),MATCH((CUADRO!N$5&amp;$E7),'Hoja de Trabajo para listado'!$A$151:$Z$151,0)),0)+IFERROR(INDEX('Hoja de Trabajo para listado'!$AB$155:$BA$1048576,MATCH($A7,'Hoja de Trabajo para listado'!$AB$155:$AB$1048576,0),MATCH((CUADRO!N$5&amp;$E7),'Hoja de Trabajo para listado'!$AB$151:$BA$151,0)),0)+IFERROR(INDEX('Hoja de Trabajo para listado'!$BC$155:$CB$1048576,MATCH($A7,'Hoja de Trabajo para listado'!$BC$155:$BC$1048576,0),MATCH((CUADRO!N$5&amp;$E7),'Hoja de Trabajo para listado'!$BC$151:$CB$151,0)),0)+IFERROR(INDEX('Hoja de Trabajo para listado'!$DE$153:$DG$274,MATCH($A7,'Hoja de Trabajo para listado'!$DE$153:$DE$1048576,0),MATCH((CUADRO!N$5&amp;$E7),'Hoja de Trabajo para listado'!$DE$151:$DG$151,0)),0)+IFERROR(INDEX('Hoja de Trabajo para listado'!$CD$155:$DC$1048576,MATCH($A7,'Hoja de Trabajo para listado'!$CD$155:$CD$1048576,0),MATCH((CUADRO!N$5&amp;$E7),'Hoja de Trabajo para listado'!$CD$151:$DC$151,0)),0)</f>
        <v>0</v>
      </c>
      <c r="O7" s="243">
        <f ca="1">+IFERROR(INDEX('Hoja de Trabajo para listado'!$A$155:$Z$1048576,MATCH($A7,'Hoja de Trabajo para listado'!$A$155:$A$1048576,0),MATCH((CUADRO!O$5&amp;$E7),'Hoja de Trabajo para listado'!$A$151:$Z$151,0)),0)+IFERROR(INDEX('Hoja de Trabajo para listado'!$AB$155:$BA$1048576,MATCH($A7,'Hoja de Trabajo para listado'!$AB$155:$AB$1048576,0),MATCH((CUADRO!O$5&amp;$E7),'Hoja de Trabajo para listado'!$AB$151:$BA$151,0)),0)+IFERROR(INDEX('Hoja de Trabajo para listado'!$BC$155:$CB$1048576,MATCH($A7,'Hoja de Trabajo para listado'!$BC$155:$BC$1048576,0),MATCH((CUADRO!O$5&amp;$E7),'Hoja de Trabajo para listado'!$BC$151:$CB$151,0)),0)+IFERROR(INDEX('Hoja de Trabajo para listado'!$DE$153:$DG$274,MATCH($A7,'Hoja de Trabajo para listado'!$DE$153:$DE$1048576,0),MATCH((CUADRO!O$5&amp;$E7),'Hoja de Trabajo para listado'!$DE$151:$DG$151,0)),0)+IFERROR(INDEX('Hoja de Trabajo para listado'!$CD$155:$DC$1048576,MATCH($A7,'Hoja de Trabajo para listado'!$CD$155:$CD$1048576,0),MATCH((CUADRO!O$5&amp;$E7),'Hoja de Trabajo para listado'!$CD$151:$DC$151,0)),0)</f>
        <v>0</v>
      </c>
      <c r="P7" s="243">
        <f ca="1">+IFERROR(INDEX('Hoja de Trabajo para listado'!$A$155:$Z$1048576,MATCH($A7,'Hoja de Trabajo para listado'!$A$155:$A$1048576,0),MATCH((CUADRO!P$5&amp;$E7),'Hoja de Trabajo para listado'!$A$151:$Z$151,0)),0)+IFERROR(INDEX('Hoja de Trabajo para listado'!$AB$155:$BA$1048576,MATCH($A7,'Hoja de Trabajo para listado'!$AB$155:$AB$1048576,0),MATCH((CUADRO!P$5&amp;$E7),'Hoja de Trabajo para listado'!$AB$151:$BA$151,0)),0)+IFERROR(INDEX('Hoja de Trabajo para listado'!$BC$155:$CB$1048576,MATCH($A7,'Hoja de Trabajo para listado'!$BC$155:$BC$1048576,0),MATCH((CUADRO!P$5&amp;$E7),'Hoja de Trabajo para listado'!$BC$151:$CB$151,0)),0)+IFERROR(INDEX('Hoja de Trabajo para listado'!$DE$153:$DG$274,MATCH($A7,'Hoja de Trabajo para listado'!$DE$153:$DE$1048576,0),MATCH((CUADRO!P$5&amp;$E7),'Hoja de Trabajo para listado'!$DE$151:$DG$151,0)),0)+IFERROR(INDEX('Hoja de Trabajo para listado'!$CD$155:$DC$1048576,MATCH($A7,'Hoja de Trabajo para listado'!$CD$155:$CD$1048576,0),MATCH((CUADRO!P$5&amp;$E7),'Hoja de Trabajo para listado'!$CD$151:$DC$151,0)),0)</f>
        <v>0</v>
      </c>
      <c r="Q7" s="243">
        <f ca="1">+IFERROR(INDEX('Hoja de Trabajo para listado'!$A$155:$Z$1048576,MATCH($A7,'Hoja de Trabajo para listado'!$A$155:$A$1048576,0),MATCH((CUADRO!Q$5&amp;$E7),'Hoja de Trabajo para listado'!$A$151:$Z$151,0)),0)+IFERROR(INDEX('Hoja de Trabajo para listado'!$AB$155:$BA$1048576,MATCH($A7,'Hoja de Trabajo para listado'!$AB$155:$AB$1048576,0),MATCH((CUADRO!Q$5&amp;$E7),'Hoja de Trabajo para listado'!$AB$151:$BA$151,0)),0)+IFERROR(INDEX('Hoja de Trabajo para listado'!$BC$155:$CB$1048576,MATCH($A7,'Hoja de Trabajo para listado'!$BC$155:$BC$1048576,0),MATCH((CUADRO!Q$5&amp;$E7),'Hoja de Trabajo para listado'!$BC$151:$CB$151,0)),0)+IFERROR(INDEX('Hoja de Trabajo para listado'!$DE$153:$DG$274,MATCH($A7,'Hoja de Trabajo para listado'!$DE$153:$DE$1048576,0),MATCH((CUADRO!Q$5&amp;$E7),'Hoja de Trabajo para listado'!$DE$151:$DG$151,0)),0)+IFERROR(INDEX('Hoja de Trabajo para listado'!$CD$155:$DC$1048576,MATCH($A7,'Hoja de Trabajo para listado'!$CD$155:$CD$1048576,0),MATCH((CUADRO!Q$5&amp;$E7),'Hoja de Trabajo para listado'!$CD$151:$DC$151,0)),0)</f>
        <v>0</v>
      </c>
      <c r="R7" s="243">
        <f t="shared" ca="1" si="0"/>
        <v>0</v>
      </c>
      <c r="S7" s="245">
        <f ca="1">+R6+R7</f>
        <v>0</v>
      </c>
      <c r="T7" s="243">
        <f ca="1">+S7</f>
        <v>0</v>
      </c>
      <c r="U7" s="242">
        <f t="shared" si="1"/>
        <v>2</v>
      </c>
      <c r="V7" s="333" t="e">
        <f>+VLOOKUP(A7,bd_lista!$A$3:$E$590,5,FALSE)</f>
        <v>#N/A</v>
      </c>
      <c r="W7" s="384"/>
      <c r="X7" s="242" t="e">
        <f>+VLOOKUP(A7,[3]Sheet1!$A$13:$D$744,4,FALSE)</f>
        <v>#N/A</v>
      </c>
      <c r="Y7" s="242" t="e">
        <f>+VLOOKUP(X7,bd_lista!$A$3:$C$590,3,FALSE)</f>
        <v>#N/A</v>
      </c>
      <c r="Z7" s="246"/>
      <c r="AA7" s="247"/>
    </row>
    <row r="8" spans="1:27" ht="15" hidden="1" customHeight="1">
      <c r="A8" s="32">
        <v>6</v>
      </c>
      <c r="B8" s="388">
        <f>+A8</f>
        <v>6</v>
      </c>
      <c r="C8" s="247" t="str">
        <f>+VLOOKUP(A8,bd_lista!$A$3:$C$590,3,FALSE)</f>
        <v>Vicepresidencia del Estado Plurinacional</v>
      </c>
      <c r="D8" s="385" t="str">
        <f>+C8</f>
        <v>Vicepresidencia del Estado Plurinacional</v>
      </c>
      <c r="E8" s="247" t="s">
        <v>1304</v>
      </c>
      <c r="F8" s="243">
        <f ca="1">+IFERROR(INDEX('Hoja de Trabajo para listado'!$A$155:$Z$1048576,MATCH($A8,'Hoja de Trabajo para listado'!$A$155:$A$1048576,0),MATCH((CUADRO!F$5&amp;$E8),'Hoja de Trabajo para listado'!$A$151:$Z$151,0)),0)+IFERROR(INDEX('Hoja de Trabajo para listado'!$AB$155:$BA$1048576,MATCH($A8,'Hoja de Trabajo para listado'!$AB$155:$AB$1048576,0),MATCH((CUADRO!F$5&amp;$E8),'Hoja de Trabajo para listado'!$AB$151:$BA$151,0)),0)+IFERROR(INDEX('Hoja de Trabajo para listado'!$BC$155:$CB$1048576,MATCH($A8,'Hoja de Trabajo para listado'!$BC$155:$BC$1048576,0),MATCH((CUADRO!F$5&amp;$E8),'Hoja de Trabajo para listado'!$BC$151:$CB$151,0)),0)+IFERROR(INDEX('Hoja de Trabajo para listado'!$DE$153:$DG$274,MATCH($A8,'Hoja de Trabajo para listado'!$DE$153:$DE$1048576,0),MATCH((CUADRO!F$5&amp;$E8),'Hoja de Trabajo para listado'!$DE$151:$DG$151,0)),0)+IFERROR(INDEX('Hoja de Trabajo para listado'!$CD$155:$DC$1048576,MATCH($A8,'Hoja de Trabajo para listado'!$CD$155:$CD$1048576,0),MATCH((CUADRO!F$5&amp;$E8),'Hoja de Trabajo para listado'!$CD$151:$DC$151,0)),0)</f>
        <v>0</v>
      </c>
      <c r="G8" s="243">
        <f ca="1">+IFERROR(INDEX('Hoja de Trabajo para listado'!$A$155:$Z$1048576,MATCH($A8,'Hoja de Trabajo para listado'!$A$155:$A$1048576,0),MATCH((CUADRO!G$5&amp;$E8),'Hoja de Trabajo para listado'!$A$151:$Z$151,0)),0)+IFERROR(INDEX('Hoja de Trabajo para listado'!$AB$155:$BA$1048576,MATCH($A8,'Hoja de Trabajo para listado'!$AB$155:$AB$1048576,0),MATCH((CUADRO!G$5&amp;$E8),'Hoja de Trabajo para listado'!$AB$151:$BA$151,0)),0)+IFERROR(INDEX('Hoja de Trabajo para listado'!$BC$155:$CB$1048576,MATCH($A8,'Hoja de Trabajo para listado'!$BC$155:$BC$1048576,0),MATCH((CUADRO!G$5&amp;$E8),'Hoja de Trabajo para listado'!$BC$151:$CB$151,0)),0)+IFERROR(INDEX('Hoja de Trabajo para listado'!$DE$153:$DG$274,MATCH($A8,'Hoja de Trabajo para listado'!$DE$153:$DE$1048576,0),MATCH((CUADRO!G$5&amp;$E8),'Hoja de Trabajo para listado'!$DE$151:$DG$151,0)),0)+IFERROR(INDEX('Hoja de Trabajo para listado'!$CD$155:$DC$1048576,MATCH($A8,'Hoja de Trabajo para listado'!$CD$155:$CD$1048576,0),MATCH((CUADRO!G$5&amp;$E8),'Hoja de Trabajo para listado'!$CD$151:$DC$151,0)),0)</f>
        <v>0</v>
      </c>
      <c r="H8" s="243">
        <f ca="1">+IFERROR(INDEX('Hoja de Trabajo para listado'!$A$155:$Z$1048576,MATCH($A8,'Hoja de Trabajo para listado'!$A$155:$A$1048576,0),MATCH((CUADRO!H$5&amp;$E8),'Hoja de Trabajo para listado'!$A$151:$Z$151,0)),0)+IFERROR(INDEX('Hoja de Trabajo para listado'!$AB$155:$BA$1048576,MATCH($A8,'Hoja de Trabajo para listado'!$AB$155:$AB$1048576,0),MATCH((CUADRO!H$5&amp;$E8),'Hoja de Trabajo para listado'!$AB$151:$BA$151,0)),0)+IFERROR(INDEX('Hoja de Trabajo para listado'!$BC$155:$CB$1048576,MATCH($A8,'Hoja de Trabajo para listado'!$BC$155:$BC$1048576,0),MATCH((CUADRO!H$5&amp;$E8),'Hoja de Trabajo para listado'!$BC$151:$CB$151,0)),0)+IFERROR(INDEX('Hoja de Trabajo para listado'!$DE$153:$DG$274,MATCH($A8,'Hoja de Trabajo para listado'!$DE$153:$DE$1048576,0),MATCH((CUADRO!H$5&amp;$E8),'Hoja de Trabajo para listado'!$DE$151:$DG$151,0)),0)+IFERROR(INDEX('Hoja de Trabajo para listado'!$CD$155:$DC$1048576,MATCH($A8,'Hoja de Trabajo para listado'!$CD$155:$CD$1048576,0),MATCH((CUADRO!H$5&amp;$E8),'Hoja de Trabajo para listado'!$CD$151:$DC$151,0)),0)</f>
        <v>0</v>
      </c>
      <c r="I8" s="243">
        <f ca="1">+IFERROR(INDEX('Hoja de Trabajo para listado'!$A$155:$Z$1048576,MATCH($A8,'Hoja de Trabajo para listado'!$A$155:$A$1048576,0),MATCH((CUADRO!I$5&amp;$E8),'Hoja de Trabajo para listado'!$A$151:$Z$151,0)),0)+IFERROR(INDEX('Hoja de Trabajo para listado'!$AB$155:$BA$1048576,MATCH($A8,'Hoja de Trabajo para listado'!$AB$155:$AB$1048576,0),MATCH((CUADRO!I$5&amp;$E8),'Hoja de Trabajo para listado'!$AB$151:$BA$151,0)),0)+IFERROR(INDEX('Hoja de Trabajo para listado'!$BC$155:$CB$1048576,MATCH($A8,'Hoja de Trabajo para listado'!$BC$155:$BC$1048576,0),MATCH((CUADRO!I$5&amp;$E8),'Hoja de Trabajo para listado'!$BC$151:$CB$151,0)),0)+IFERROR(INDEX('Hoja de Trabajo para listado'!$DE$153:$DG$274,MATCH($A8,'Hoja de Trabajo para listado'!$DE$153:$DE$1048576,0),MATCH((CUADRO!I$5&amp;$E8),'Hoja de Trabajo para listado'!$DE$151:$DG$151,0)),0)+IFERROR(INDEX('Hoja de Trabajo para listado'!$CD$155:$DC$1048576,MATCH($A8,'Hoja de Trabajo para listado'!$CD$155:$CD$1048576,0),MATCH((CUADRO!I$5&amp;$E8),'Hoja de Trabajo para listado'!$CD$151:$DC$151,0)),0)</f>
        <v>0</v>
      </c>
      <c r="J8" s="243">
        <f ca="1">+IFERROR(INDEX('Hoja de Trabajo para listado'!$A$155:$Z$1048576,MATCH($A8,'Hoja de Trabajo para listado'!$A$155:$A$1048576,0),MATCH((CUADRO!J$5&amp;$E8),'Hoja de Trabajo para listado'!$A$151:$Z$151,0)),0)+IFERROR(INDEX('Hoja de Trabajo para listado'!$AB$155:$BA$1048576,MATCH($A8,'Hoja de Trabajo para listado'!$AB$155:$AB$1048576,0),MATCH((CUADRO!J$5&amp;$E8),'Hoja de Trabajo para listado'!$AB$151:$BA$151,0)),0)+IFERROR(INDEX('Hoja de Trabajo para listado'!$BC$155:$CB$1048576,MATCH($A8,'Hoja de Trabajo para listado'!$BC$155:$BC$1048576,0),MATCH((CUADRO!J$5&amp;$E8),'Hoja de Trabajo para listado'!$BC$151:$CB$151,0)),0)+IFERROR(INDEX('Hoja de Trabajo para listado'!$DE$153:$DG$274,MATCH($A8,'Hoja de Trabajo para listado'!$DE$153:$DE$1048576,0),MATCH((CUADRO!J$5&amp;$E8),'Hoja de Trabajo para listado'!$DE$151:$DG$151,0)),0)+IFERROR(INDEX('Hoja de Trabajo para listado'!$CD$155:$DC$1048576,MATCH($A8,'Hoja de Trabajo para listado'!$CD$155:$CD$1048576,0),MATCH((CUADRO!J$5&amp;$E8),'Hoja de Trabajo para listado'!$CD$151:$DC$151,0)),0)</f>
        <v>0</v>
      </c>
      <c r="K8" s="243">
        <f ca="1">+IFERROR(INDEX('Hoja de Trabajo para listado'!$A$155:$Z$1048576,MATCH($A8,'Hoja de Trabajo para listado'!$A$155:$A$1048576,0),MATCH((CUADRO!K$5&amp;$E8),'Hoja de Trabajo para listado'!$A$151:$Z$151,0)),0)+IFERROR(INDEX('Hoja de Trabajo para listado'!$AB$155:$BA$1048576,MATCH($A8,'Hoja de Trabajo para listado'!$AB$155:$AB$1048576,0),MATCH((CUADRO!K$5&amp;$E8),'Hoja de Trabajo para listado'!$AB$151:$BA$151,0)),0)+IFERROR(INDEX('Hoja de Trabajo para listado'!$BC$155:$CB$1048576,MATCH($A8,'Hoja de Trabajo para listado'!$BC$155:$BC$1048576,0),MATCH((CUADRO!K$5&amp;$E8),'Hoja de Trabajo para listado'!$BC$151:$CB$151,0)),0)+IFERROR(INDEX('Hoja de Trabajo para listado'!$DE$153:$DG$274,MATCH($A8,'Hoja de Trabajo para listado'!$DE$153:$DE$1048576,0),MATCH((CUADRO!K$5&amp;$E8),'Hoja de Trabajo para listado'!$DE$151:$DG$151,0)),0)+IFERROR(INDEX('Hoja de Trabajo para listado'!$CD$155:$DC$1048576,MATCH($A8,'Hoja de Trabajo para listado'!$CD$155:$CD$1048576,0),MATCH((CUADRO!K$5&amp;$E8),'Hoja de Trabajo para listado'!$CD$151:$DC$151,0)),0)</f>
        <v>0</v>
      </c>
      <c r="L8" s="243">
        <f ca="1">+IFERROR(INDEX('Hoja de Trabajo para listado'!$A$155:$Z$1048576,MATCH($A8,'Hoja de Trabajo para listado'!$A$155:$A$1048576,0),MATCH((CUADRO!L$5&amp;$E8),'Hoja de Trabajo para listado'!$A$151:$Z$151,0)),0)+IFERROR(INDEX('Hoja de Trabajo para listado'!$AB$155:$BA$1048576,MATCH($A8,'Hoja de Trabajo para listado'!$AB$155:$AB$1048576,0),MATCH((CUADRO!L$5&amp;$E8),'Hoja de Trabajo para listado'!$AB$151:$BA$151,0)),0)+IFERROR(INDEX('Hoja de Trabajo para listado'!$BC$155:$CB$1048576,MATCH($A8,'Hoja de Trabajo para listado'!$BC$155:$BC$1048576,0),MATCH((CUADRO!L$5&amp;$E8),'Hoja de Trabajo para listado'!$BC$151:$CB$151,0)),0)+IFERROR(INDEX('Hoja de Trabajo para listado'!$DE$153:$DG$274,MATCH($A8,'Hoja de Trabajo para listado'!$DE$153:$DE$1048576,0),MATCH((CUADRO!L$5&amp;$E8),'Hoja de Trabajo para listado'!$DE$151:$DG$151,0)),0)+IFERROR(INDEX('Hoja de Trabajo para listado'!$CD$155:$DC$1048576,MATCH($A8,'Hoja de Trabajo para listado'!$CD$155:$CD$1048576,0),MATCH((CUADRO!L$5&amp;$E8),'Hoja de Trabajo para listado'!$CD$151:$DC$151,0)),0)</f>
        <v>0</v>
      </c>
      <c r="M8" s="243">
        <f ca="1">+IFERROR(INDEX('Hoja de Trabajo para listado'!$A$155:$Z$1048576,MATCH($A8,'Hoja de Trabajo para listado'!$A$155:$A$1048576,0),MATCH((CUADRO!M$5&amp;$E8),'Hoja de Trabajo para listado'!$A$151:$Z$151,0)),0)+IFERROR(INDEX('Hoja de Trabajo para listado'!$AB$155:$BA$1048576,MATCH($A8,'Hoja de Trabajo para listado'!$AB$155:$AB$1048576,0),MATCH((CUADRO!M$5&amp;$E8),'Hoja de Trabajo para listado'!$AB$151:$BA$151,0)),0)+IFERROR(INDEX('Hoja de Trabajo para listado'!$BC$155:$CB$1048576,MATCH($A8,'Hoja de Trabajo para listado'!$BC$155:$BC$1048576,0),MATCH((CUADRO!M$5&amp;$E8),'Hoja de Trabajo para listado'!$BC$151:$CB$151,0)),0)+IFERROR(INDEX('Hoja de Trabajo para listado'!$DE$153:$DG$274,MATCH($A8,'Hoja de Trabajo para listado'!$DE$153:$DE$1048576,0),MATCH((CUADRO!M$5&amp;$E8),'Hoja de Trabajo para listado'!$DE$151:$DG$151,0)),0)+IFERROR(INDEX('Hoja de Trabajo para listado'!$CD$155:$DC$1048576,MATCH($A8,'Hoja de Trabajo para listado'!$CD$155:$CD$1048576,0),MATCH((CUADRO!M$5&amp;$E8),'Hoja de Trabajo para listado'!$CD$151:$DC$151,0)),0)</f>
        <v>0</v>
      </c>
      <c r="N8" s="243">
        <f ca="1">+IFERROR(INDEX('Hoja de Trabajo para listado'!$A$155:$Z$1048576,MATCH($A8,'Hoja de Trabajo para listado'!$A$155:$A$1048576,0),MATCH((CUADRO!N$5&amp;$E8),'Hoja de Trabajo para listado'!$A$151:$Z$151,0)),0)+IFERROR(INDEX('Hoja de Trabajo para listado'!$AB$155:$BA$1048576,MATCH($A8,'Hoja de Trabajo para listado'!$AB$155:$AB$1048576,0),MATCH((CUADRO!N$5&amp;$E8),'Hoja de Trabajo para listado'!$AB$151:$BA$151,0)),0)+IFERROR(INDEX('Hoja de Trabajo para listado'!$BC$155:$CB$1048576,MATCH($A8,'Hoja de Trabajo para listado'!$BC$155:$BC$1048576,0),MATCH((CUADRO!N$5&amp;$E8),'Hoja de Trabajo para listado'!$BC$151:$CB$151,0)),0)+IFERROR(INDEX('Hoja de Trabajo para listado'!$DE$153:$DG$274,MATCH($A8,'Hoja de Trabajo para listado'!$DE$153:$DE$1048576,0),MATCH((CUADRO!N$5&amp;$E8),'Hoja de Trabajo para listado'!$DE$151:$DG$151,0)),0)+IFERROR(INDEX('Hoja de Trabajo para listado'!$CD$155:$DC$1048576,MATCH($A8,'Hoja de Trabajo para listado'!$CD$155:$CD$1048576,0),MATCH((CUADRO!N$5&amp;$E8),'Hoja de Trabajo para listado'!$CD$151:$DC$151,0)),0)</f>
        <v>0</v>
      </c>
      <c r="O8" s="243">
        <f ca="1">+IFERROR(INDEX('Hoja de Trabajo para listado'!$A$155:$Z$1048576,MATCH($A8,'Hoja de Trabajo para listado'!$A$155:$A$1048576,0),MATCH((CUADRO!O$5&amp;$E8),'Hoja de Trabajo para listado'!$A$151:$Z$151,0)),0)+IFERROR(INDEX('Hoja de Trabajo para listado'!$AB$155:$BA$1048576,MATCH($A8,'Hoja de Trabajo para listado'!$AB$155:$AB$1048576,0),MATCH((CUADRO!O$5&amp;$E8),'Hoja de Trabajo para listado'!$AB$151:$BA$151,0)),0)+IFERROR(INDEX('Hoja de Trabajo para listado'!$BC$155:$CB$1048576,MATCH($A8,'Hoja de Trabajo para listado'!$BC$155:$BC$1048576,0),MATCH((CUADRO!O$5&amp;$E8),'Hoja de Trabajo para listado'!$BC$151:$CB$151,0)),0)+IFERROR(INDEX('Hoja de Trabajo para listado'!$DE$153:$DG$274,MATCH($A8,'Hoja de Trabajo para listado'!$DE$153:$DE$1048576,0),MATCH((CUADRO!O$5&amp;$E8),'Hoja de Trabajo para listado'!$DE$151:$DG$151,0)),0)+IFERROR(INDEX('Hoja de Trabajo para listado'!$CD$155:$DC$1048576,MATCH($A8,'Hoja de Trabajo para listado'!$CD$155:$CD$1048576,0),MATCH((CUADRO!O$5&amp;$E8),'Hoja de Trabajo para listado'!$CD$151:$DC$151,0)),0)</f>
        <v>0</v>
      </c>
      <c r="P8" s="243">
        <f ca="1">+IFERROR(INDEX('Hoja de Trabajo para listado'!$A$155:$Z$1048576,MATCH($A8,'Hoja de Trabajo para listado'!$A$155:$A$1048576,0),MATCH((CUADRO!P$5&amp;$E8),'Hoja de Trabajo para listado'!$A$151:$Z$151,0)),0)+IFERROR(INDEX('Hoja de Trabajo para listado'!$AB$155:$BA$1048576,MATCH($A8,'Hoja de Trabajo para listado'!$AB$155:$AB$1048576,0),MATCH((CUADRO!P$5&amp;$E8),'Hoja de Trabajo para listado'!$AB$151:$BA$151,0)),0)+IFERROR(INDEX('Hoja de Trabajo para listado'!$BC$155:$CB$1048576,MATCH($A8,'Hoja de Trabajo para listado'!$BC$155:$BC$1048576,0),MATCH((CUADRO!P$5&amp;$E8),'Hoja de Trabajo para listado'!$BC$151:$CB$151,0)),0)+IFERROR(INDEX('Hoja de Trabajo para listado'!$DE$153:$DG$274,MATCH($A8,'Hoja de Trabajo para listado'!$DE$153:$DE$1048576,0),MATCH((CUADRO!P$5&amp;$E8),'Hoja de Trabajo para listado'!$DE$151:$DG$151,0)),0)+IFERROR(INDEX('Hoja de Trabajo para listado'!$CD$155:$DC$1048576,MATCH($A8,'Hoja de Trabajo para listado'!$CD$155:$CD$1048576,0),MATCH((CUADRO!P$5&amp;$E8),'Hoja de Trabajo para listado'!$CD$151:$DC$151,0)),0)</f>
        <v>0</v>
      </c>
      <c r="Q8" s="243">
        <f ca="1">+IFERROR(INDEX('Hoja de Trabajo para listado'!$A$155:$Z$1048576,MATCH($A8,'Hoja de Trabajo para listado'!$A$155:$A$1048576,0),MATCH((CUADRO!Q$5&amp;$E8),'Hoja de Trabajo para listado'!$A$151:$Z$151,0)),0)+IFERROR(INDEX('Hoja de Trabajo para listado'!$AB$155:$BA$1048576,MATCH($A8,'Hoja de Trabajo para listado'!$AB$155:$AB$1048576,0),MATCH((CUADRO!Q$5&amp;$E8),'Hoja de Trabajo para listado'!$AB$151:$BA$151,0)),0)+IFERROR(INDEX('Hoja de Trabajo para listado'!$BC$155:$CB$1048576,MATCH($A8,'Hoja de Trabajo para listado'!$BC$155:$BC$1048576,0),MATCH((CUADRO!Q$5&amp;$E8),'Hoja de Trabajo para listado'!$BC$151:$CB$151,0)),0)+IFERROR(INDEX('Hoja de Trabajo para listado'!$DE$153:$DG$274,MATCH($A8,'Hoja de Trabajo para listado'!$DE$153:$DE$1048576,0),MATCH((CUADRO!Q$5&amp;$E8),'Hoja de Trabajo para listado'!$DE$151:$DG$151,0)),0)+IFERROR(INDEX('Hoja de Trabajo para listado'!$CD$155:$DC$1048576,MATCH($A8,'Hoja de Trabajo para listado'!$CD$155:$CD$1048576,0),MATCH((CUADRO!Q$5&amp;$E8),'Hoja de Trabajo para listado'!$CD$151:$DC$151,0)),0)</f>
        <v>0</v>
      </c>
      <c r="R8" s="243">
        <f t="shared" ca="1" si="0"/>
        <v>0</v>
      </c>
      <c r="S8" s="243"/>
      <c r="T8" s="243">
        <f ca="1">+T9</f>
        <v>0</v>
      </c>
      <c r="U8" s="242">
        <f t="shared" si="1"/>
        <v>1</v>
      </c>
      <c r="V8" s="333" t="str">
        <f>+VLOOKUP(A8,bd_lista!$A$3:$E$590,5,FALSE)</f>
        <v>Órgano Ejecutivo</v>
      </c>
      <c r="W8" s="383" t="str">
        <f>+V8</f>
        <v>Órgano Ejecutivo</v>
      </c>
      <c r="X8" s="242">
        <f t="shared" ref="X8:X19" si="2">+A8</f>
        <v>6</v>
      </c>
      <c r="Y8" s="242" t="str">
        <f>+VLOOKUP(X8,bd_lista!$A$3:$C$590,3,FALSE)</f>
        <v>Vicepresidencia del Estado Plurinacional</v>
      </c>
      <c r="Z8" s="246">
        <f>+X8</f>
        <v>6</v>
      </c>
      <c r="AA8" s="246" t="str">
        <f>+Y8</f>
        <v>Vicepresidencia del Estado Plurinacional</v>
      </c>
    </row>
    <row r="9" spans="1:27" ht="15" hidden="1" customHeight="1">
      <c r="A9" s="32">
        <v>6</v>
      </c>
      <c r="B9" s="389"/>
      <c r="C9" s="333" t="str">
        <f>+VLOOKUP(A9,bd_lista!$A$3:$C$590,3,FALSE)</f>
        <v>Vicepresidencia del Estado Plurinacional</v>
      </c>
      <c r="D9" s="386"/>
      <c r="E9" s="333" t="s">
        <v>1305</v>
      </c>
      <c r="F9" s="245">
        <f ca="1">+IFERROR(INDEX('Hoja de Trabajo para listado'!$A$155:$Z$1048576,MATCH($A9,'Hoja de Trabajo para listado'!$A$155:$A$1048576,0),MATCH((CUADRO!F$5&amp;$E9),'Hoja de Trabajo para listado'!$A$151:$Z$151,0)),0)+IFERROR(INDEX('Hoja de Trabajo para listado'!$AB$155:$BA$1048576,MATCH($A9,'Hoja de Trabajo para listado'!$AB$155:$AB$1048576,0),MATCH((CUADRO!F$5&amp;$E9),'Hoja de Trabajo para listado'!$AB$151:$BA$151,0)),0)+IFERROR(INDEX('Hoja de Trabajo para listado'!$BC$155:$CB$1048576,MATCH($A9,'Hoja de Trabajo para listado'!$BC$155:$BC$1048576,0),MATCH((CUADRO!F$5&amp;$E9),'Hoja de Trabajo para listado'!$BC$151:$CB$151,0)),0)+IFERROR(INDEX('Hoja de Trabajo para listado'!$DE$153:$DG$274,MATCH($A9,'Hoja de Trabajo para listado'!$DE$153:$DE$1048576,0),MATCH((CUADRO!F$5&amp;$E9),'Hoja de Trabajo para listado'!$DE$151:$DG$151,0)),0)+IFERROR(INDEX('Hoja de Trabajo para listado'!$CD$155:$DC$1048576,MATCH($A9,'Hoja de Trabajo para listado'!$CD$155:$CD$1048576,0),MATCH((CUADRO!F$5&amp;$E9),'Hoja de Trabajo para listado'!$CD$151:$DC$151,0)),0)</f>
        <v>0</v>
      </c>
      <c r="G9" s="245">
        <f ca="1">+IFERROR(INDEX('Hoja de Trabajo para listado'!$A$155:$Z$1048576,MATCH($A9,'Hoja de Trabajo para listado'!$A$155:$A$1048576,0),MATCH((CUADRO!G$5&amp;$E9),'Hoja de Trabajo para listado'!$A$151:$Z$151,0)),0)+IFERROR(INDEX('Hoja de Trabajo para listado'!$AB$155:$BA$1048576,MATCH($A9,'Hoja de Trabajo para listado'!$AB$155:$AB$1048576,0),MATCH((CUADRO!G$5&amp;$E9),'Hoja de Trabajo para listado'!$AB$151:$BA$151,0)),0)+IFERROR(INDEX('Hoja de Trabajo para listado'!$BC$155:$CB$1048576,MATCH($A9,'Hoja de Trabajo para listado'!$BC$155:$BC$1048576,0),MATCH((CUADRO!G$5&amp;$E9),'Hoja de Trabajo para listado'!$BC$151:$CB$151,0)),0)+IFERROR(INDEX('Hoja de Trabajo para listado'!$DE$153:$DG$274,MATCH($A9,'Hoja de Trabajo para listado'!$DE$153:$DE$1048576,0),MATCH((CUADRO!G$5&amp;$E9),'Hoja de Trabajo para listado'!$DE$151:$DG$151,0)),0)+IFERROR(INDEX('Hoja de Trabajo para listado'!$CD$155:$DC$1048576,MATCH($A9,'Hoja de Trabajo para listado'!$CD$155:$CD$1048576,0),MATCH((CUADRO!G$5&amp;$E9),'Hoja de Trabajo para listado'!$CD$151:$DC$151,0)),0)</f>
        <v>0</v>
      </c>
      <c r="H9" s="245">
        <f ca="1">+IFERROR(INDEX('Hoja de Trabajo para listado'!$A$155:$Z$1048576,MATCH($A9,'Hoja de Trabajo para listado'!$A$155:$A$1048576,0),MATCH((CUADRO!H$5&amp;$E9),'Hoja de Trabajo para listado'!$A$151:$Z$151,0)),0)+IFERROR(INDEX('Hoja de Trabajo para listado'!$AB$155:$BA$1048576,MATCH($A9,'Hoja de Trabajo para listado'!$AB$155:$AB$1048576,0),MATCH((CUADRO!H$5&amp;$E9),'Hoja de Trabajo para listado'!$AB$151:$BA$151,0)),0)+IFERROR(INDEX('Hoja de Trabajo para listado'!$BC$155:$CB$1048576,MATCH($A9,'Hoja de Trabajo para listado'!$BC$155:$BC$1048576,0),MATCH((CUADRO!H$5&amp;$E9),'Hoja de Trabajo para listado'!$BC$151:$CB$151,0)),0)+IFERROR(INDEX('Hoja de Trabajo para listado'!$DE$153:$DG$274,MATCH($A9,'Hoja de Trabajo para listado'!$DE$153:$DE$1048576,0),MATCH((CUADRO!H$5&amp;$E9),'Hoja de Trabajo para listado'!$DE$151:$DG$151,0)),0)+IFERROR(INDEX('Hoja de Trabajo para listado'!$CD$155:$DC$1048576,MATCH($A9,'Hoja de Trabajo para listado'!$CD$155:$CD$1048576,0),MATCH((CUADRO!H$5&amp;$E9),'Hoja de Trabajo para listado'!$CD$151:$DC$151,0)),0)</f>
        <v>0</v>
      </c>
      <c r="I9" s="245">
        <f ca="1">+IFERROR(INDEX('Hoja de Trabajo para listado'!$A$155:$Z$1048576,MATCH($A9,'Hoja de Trabajo para listado'!$A$155:$A$1048576,0),MATCH((CUADRO!I$5&amp;$E9),'Hoja de Trabajo para listado'!$A$151:$Z$151,0)),0)+IFERROR(INDEX('Hoja de Trabajo para listado'!$AB$155:$BA$1048576,MATCH($A9,'Hoja de Trabajo para listado'!$AB$155:$AB$1048576,0),MATCH((CUADRO!I$5&amp;$E9),'Hoja de Trabajo para listado'!$AB$151:$BA$151,0)),0)+IFERROR(INDEX('Hoja de Trabajo para listado'!$BC$155:$CB$1048576,MATCH($A9,'Hoja de Trabajo para listado'!$BC$155:$BC$1048576,0),MATCH((CUADRO!I$5&amp;$E9),'Hoja de Trabajo para listado'!$BC$151:$CB$151,0)),0)+IFERROR(INDEX('Hoja de Trabajo para listado'!$DE$153:$DG$274,MATCH($A9,'Hoja de Trabajo para listado'!$DE$153:$DE$1048576,0),MATCH((CUADRO!I$5&amp;$E9),'Hoja de Trabajo para listado'!$DE$151:$DG$151,0)),0)+IFERROR(INDEX('Hoja de Trabajo para listado'!$CD$155:$DC$1048576,MATCH($A9,'Hoja de Trabajo para listado'!$CD$155:$CD$1048576,0),MATCH((CUADRO!I$5&amp;$E9),'Hoja de Trabajo para listado'!$CD$151:$DC$151,0)),0)</f>
        <v>0</v>
      </c>
      <c r="J9" s="245">
        <f ca="1">+IFERROR(INDEX('Hoja de Trabajo para listado'!$A$155:$Z$1048576,MATCH($A9,'Hoja de Trabajo para listado'!$A$155:$A$1048576,0),MATCH((CUADRO!J$5&amp;$E9),'Hoja de Trabajo para listado'!$A$151:$Z$151,0)),0)+IFERROR(INDEX('Hoja de Trabajo para listado'!$AB$155:$BA$1048576,MATCH($A9,'Hoja de Trabajo para listado'!$AB$155:$AB$1048576,0),MATCH((CUADRO!J$5&amp;$E9),'Hoja de Trabajo para listado'!$AB$151:$BA$151,0)),0)+IFERROR(INDEX('Hoja de Trabajo para listado'!$BC$155:$CB$1048576,MATCH($A9,'Hoja de Trabajo para listado'!$BC$155:$BC$1048576,0),MATCH((CUADRO!J$5&amp;$E9),'Hoja de Trabajo para listado'!$BC$151:$CB$151,0)),0)+IFERROR(INDEX('Hoja de Trabajo para listado'!$DE$153:$DG$274,MATCH($A9,'Hoja de Trabajo para listado'!$DE$153:$DE$1048576,0),MATCH((CUADRO!J$5&amp;$E9),'Hoja de Trabajo para listado'!$DE$151:$DG$151,0)),0)+IFERROR(INDEX('Hoja de Trabajo para listado'!$CD$155:$DC$1048576,MATCH($A9,'Hoja de Trabajo para listado'!$CD$155:$CD$1048576,0),MATCH((CUADRO!J$5&amp;$E9),'Hoja de Trabajo para listado'!$CD$151:$DC$151,0)),0)</f>
        <v>0</v>
      </c>
      <c r="K9" s="245">
        <f ca="1">+IFERROR(INDEX('Hoja de Trabajo para listado'!$A$155:$Z$1048576,MATCH($A9,'Hoja de Trabajo para listado'!$A$155:$A$1048576,0),MATCH((CUADRO!K$5&amp;$E9),'Hoja de Trabajo para listado'!$A$151:$Z$151,0)),0)+IFERROR(INDEX('Hoja de Trabajo para listado'!$AB$155:$BA$1048576,MATCH($A9,'Hoja de Trabajo para listado'!$AB$155:$AB$1048576,0),MATCH((CUADRO!K$5&amp;$E9),'Hoja de Trabajo para listado'!$AB$151:$BA$151,0)),0)+IFERROR(INDEX('Hoja de Trabajo para listado'!$BC$155:$CB$1048576,MATCH($A9,'Hoja de Trabajo para listado'!$BC$155:$BC$1048576,0),MATCH((CUADRO!K$5&amp;$E9),'Hoja de Trabajo para listado'!$BC$151:$CB$151,0)),0)+IFERROR(INDEX('Hoja de Trabajo para listado'!$DE$153:$DG$274,MATCH($A9,'Hoja de Trabajo para listado'!$DE$153:$DE$1048576,0),MATCH((CUADRO!K$5&amp;$E9),'Hoja de Trabajo para listado'!$DE$151:$DG$151,0)),0)+IFERROR(INDEX('Hoja de Trabajo para listado'!$CD$155:$DC$1048576,MATCH($A9,'Hoja de Trabajo para listado'!$CD$155:$CD$1048576,0),MATCH((CUADRO!K$5&amp;$E9),'Hoja de Trabajo para listado'!$CD$151:$DC$151,0)),0)</f>
        <v>0</v>
      </c>
      <c r="L9" s="245">
        <f ca="1">+IFERROR(INDEX('Hoja de Trabajo para listado'!$A$155:$Z$1048576,MATCH($A9,'Hoja de Trabajo para listado'!$A$155:$A$1048576,0),MATCH((CUADRO!L$5&amp;$E9),'Hoja de Trabajo para listado'!$A$151:$Z$151,0)),0)+IFERROR(INDEX('Hoja de Trabajo para listado'!$AB$155:$BA$1048576,MATCH($A9,'Hoja de Trabajo para listado'!$AB$155:$AB$1048576,0),MATCH((CUADRO!L$5&amp;$E9),'Hoja de Trabajo para listado'!$AB$151:$BA$151,0)),0)+IFERROR(INDEX('Hoja de Trabajo para listado'!$BC$155:$CB$1048576,MATCH($A9,'Hoja de Trabajo para listado'!$BC$155:$BC$1048576,0),MATCH((CUADRO!L$5&amp;$E9),'Hoja de Trabajo para listado'!$BC$151:$CB$151,0)),0)+IFERROR(INDEX('Hoja de Trabajo para listado'!$DE$153:$DG$274,MATCH($A9,'Hoja de Trabajo para listado'!$DE$153:$DE$1048576,0),MATCH((CUADRO!L$5&amp;$E9),'Hoja de Trabajo para listado'!$DE$151:$DG$151,0)),0)+IFERROR(INDEX('Hoja de Trabajo para listado'!$CD$155:$DC$1048576,MATCH($A9,'Hoja de Trabajo para listado'!$CD$155:$CD$1048576,0),MATCH((CUADRO!L$5&amp;$E9),'Hoja de Trabajo para listado'!$CD$151:$DC$151,0)),0)</f>
        <v>0</v>
      </c>
      <c r="M9" s="245">
        <f ca="1">+IFERROR(INDEX('Hoja de Trabajo para listado'!$A$155:$Z$1048576,MATCH($A9,'Hoja de Trabajo para listado'!$A$155:$A$1048576,0),MATCH((CUADRO!M$5&amp;$E9),'Hoja de Trabajo para listado'!$A$151:$Z$151,0)),0)+IFERROR(INDEX('Hoja de Trabajo para listado'!$AB$155:$BA$1048576,MATCH($A9,'Hoja de Trabajo para listado'!$AB$155:$AB$1048576,0),MATCH((CUADRO!M$5&amp;$E9),'Hoja de Trabajo para listado'!$AB$151:$BA$151,0)),0)+IFERROR(INDEX('Hoja de Trabajo para listado'!$BC$155:$CB$1048576,MATCH($A9,'Hoja de Trabajo para listado'!$BC$155:$BC$1048576,0),MATCH((CUADRO!M$5&amp;$E9),'Hoja de Trabajo para listado'!$BC$151:$CB$151,0)),0)+IFERROR(INDEX('Hoja de Trabajo para listado'!$DE$153:$DG$274,MATCH($A9,'Hoja de Trabajo para listado'!$DE$153:$DE$1048576,0),MATCH((CUADRO!M$5&amp;$E9),'Hoja de Trabajo para listado'!$DE$151:$DG$151,0)),0)+IFERROR(INDEX('Hoja de Trabajo para listado'!$CD$155:$DC$1048576,MATCH($A9,'Hoja de Trabajo para listado'!$CD$155:$CD$1048576,0),MATCH((CUADRO!M$5&amp;$E9),'Hoja de Trabajo para listado'!$CD$151:$DC$151,0)),0)</f>
        <v>0</v>
      </c>
      <c r="N9" s="245">
        <f ca="1">+IFERROR(INDEX('Hoja de Trabajo para listado'!$A$155:$Z$1048576,MATCH($A9,'Hoja de Trabajo para listado'!$A$155:$A$1048576,0),MATCH((CUADRO!N$5&amp;$E9),'Hoja de Trabajo para listado'!$A$151:$Z$151,0)),0)+IFERROR(INDEX('Hoja de Trabajo para listado'!$AB$155:$BA$1048576,MATCH($A9,'Hoja de Trabajo para listado'!$AB$155:$AB$1048576,0),MATCH((CUADRO!N$5&amp;$E9),'Hoja de Trabajo para listado'!$AB$151:$BA$151,0)),0)+IFERROR(INDEX('Hoja de Trabajo para listado'!$BC$155:$CB$1048576,MATCH($A9,'Hoja de Trabajo para listado'!$BC$155:$BC$1048576,0),MATCH((CUADRO!N$5&amp;$E9),'Hoja de Trabajo para listado'!$BC$151:$CB$151,0)),0)+IFERROR(INDEX('Hoja de Trabajo para listado'!$DE$153:$DG$274,MATCH($A9,'Hoja de Trabajo para listado'!$DE$153:$DE$1048576,0),MATCH((CUADRO!N$5&amp;$E9),'Hoja de Trabajo para listado'!$DE$151:$DG$151,0)),0)+IFERROR(INDEX('Hoja de Trabajo para listado'!$CD$155:$DC$1048576,MATCH($A9,'Hoja de Trabajo para listado'!$CD$155:$CD$1048576,0),MATCH((CUADRO!N$5&amp;$E9),'Hoja de Trabajo para listado'!$CD$151:$DC$151,0)),0)</f>
        <v>0</v>
      </c>
      <c r="O9" s="245">
        <f ca="1">+IFERROR(INDEX('Hoja de Trabajo para listado'!$A$155:$Z$1048576,MATCH($A9,'Hoja de Trabajo para listado'!$A$155:$A$1048576,0),MATCH((CUADRO!O$5&amp;$E9),'Hoja de Trabajo para listado'!$A$151:$Z$151,0)),0)+IFERROR(INDEX('Hoja de Trabajo para listado'!$AB$155:$BA$1048576,MATCH($A9,'Hoja de Trabajo para listado'!$AB$155:$AB$1048576,0),MATCH((CUADRO!O$5&amp;$E9),'Hoja de Trabajo para listado'!$AB$151:$BA$151,0)),0)+IFERROR(INDEX('Hoja de Trabajo para listado'!$BC$155:$CB$1048576,MATCH($A9,'Hoja de Trabajo para listado'!$BC$155:$BC$1048576,0),MATCH((CUADRO!O$5&amp;$E9),'Hoja de Trabajo para listado'!$BC$151:$CB$151,0)),0)+IFERROR(INDEX('Hoja de Trabajo para listado'!$DE$153:$DG$274,MATCH($A9,'Hoja de Trabajo para listado'!$DE$153:$DE$1048576,0),MATCH((CUADRO!O$5&amp;$E9),'Hoja de Trabajo para listado'!$DE$151:$DG$151,0)),0)+IFERROR(INDEX('Hoja de Trabajo para listado'!$CD$155:$DC$1048576,MATCH($A9,'Hoja de Trabajo para listado'!$CD$155:$CD$1048576,0),MATCH((CUADRO!O$5&amp;$E9),'Hoja de Trabajo para listado'!$CD$151:$DC$151,0)),0)</f>
        <v>0</v>
      </c>
      <c r="P9" s="245">
        <f ca="1">+IFERROR(INDEX('Hoja de Trabajo para listado'!$A$155:$Z$1048576,MATCH($A9,'Hoja de Trabajo para listado'!$A$155:$A$1048576,0),MATCH((CUADRO!P$5&amp;$E9),'Hoja de Trabajo para listado'!$A$151:$Z$151,0)),0)+IFERROR(INDEX('Hoja de Trabajo para listado'!$AB$155:$BA$1048576,MATCH($A9,'Hoja de Trabajo para listado'!$AB$155:$AB$1048576,0),MATCH((CUADRO!P$5&amp;$E9),'Hoja de Trabajo para listado'!$AB$151:$BA$151,0)),0)+IFERROR(INDEX('Hoja de Trabajo para listado'!$BC$155:$CB$1048576,MATCH($A9,'Hoja de Trabajo para listado'!$BC$155:$BC$1048576,0),MATCH((CUADRO!P$5&amp;$E9),'Hoja de Trabajo para listado'!$BC$151:$CB$151,0)),0)+IFERROR(INDEX('Hoja de Trabajo para listado'!$DE$153:$DG$274,MATCH($A9,'Hoja de Trabajo para listado'!$DE$153:$DE$1048576,0),MATCH((CUADRO!P$5&amp;$E9),'Hoja de Trabajo para listado'!$DE$151:$DG$151,0)),0)+IFERROR(INDEX('Hoja de Trabajo para listado'!$CD$155:$DC$1048576,MATCH($A9,'Hoja de Trabajo para listado'!$CD$155:$CD$1048576,0),MATCH((CUADRO!P$5&amp;$E9),'Hoja de Trabajo para listado'!$CD$151:$DC$151,0)),0)</f>
        <v>0</v>
      </c>
      <c r="Q9" s="245">
        <f ca="1">+IFERROR(INDEX('Hoja de Trabajo para listado'!$A$155:$Z$1048576,MATCH($A9,'Hoja de Trabajo para listado'!$A$155:$A$1048576,0),MATCH((CUADRO!Q$5&amp;$E9),'Hoja de Trabajo para listado'!$A$151:$Z$151,0)),0)+IFERROR(INDEX('Hoja de Trabajo para listado'!$AB$155:$BA$1048576,MATCH($A9,'Hoja de Trabajo para listado'!$AB$155:$AB$1048576,0),MATCH((CUADRO!Q$5&amp;$E9),'Hoja de Trabajo para listado'!$AB$151:$BA$151,0)),0)+IFERROR(INDEX('Hoja de Trabajo para listado'!$BC$155:$CB$1048576,MATCH($A9,'Hoja de Trabajo para listado'!$BC$155:$BC$1048576,0),MATCH((CUADRO!Q$5&amp;$E9),'Hoja de Trabajo para listado'!$BC$151:$CB$151,0)),0)+IFERROR(INDEX('Hoja de Trabajo para listado'!$DE$153:$DG$274,MATCH($A9,'Hoja de Trabajo para listado'!$DE$153:$DE$1048576,0),MATCH((CUADRO!Q$5&amp;$E9),'Hoja de Trabajo para listado'!$DE$151:$DG$151,0)),0)+IFERROR(INDEX('Hoja de Trabajo para listado'!$CD$155:$DC$1048576,MATCH($A9,'Hoja de Trabajo para listado'!$CD$155:$CD$1048576,0),MATCH((CUADRO!Q$5&amp;$E9),'Hoja de Trabajo para listado'!$CD$151:$DC$151,0)),0)</f>
        <v>0</v>
      </c>
      <c r="R9" s="245">
        <f t="shared" ca="1" si="0"/>
        <v>0</v>
      </c>
      <c r="S9" s="245">
        <f ca="1">+R8+R9</f>
        <v>0</v>
      </c>
      <c r="T9" s="245">
        <f ca="1">+S9</f>
        <v>0</v>
      </c>
      <c r="U9" s="244">
        <f t="shared" si="1"/>
        <v>2</v>
      </c>
      <c r="V9" s="333" t="str">
        <f>+VLOOKUP(A9,bd_lista!$A$3:$E$590,5,FALSE)</f>
        <v>Órgano Ejecutivo</v>
      </c>
      <c r="W9" s="384"/>
      <c r="X9" s="242">
        <f t="shared" si="2"/>
        <v>6</v>
      </c>
      <c r="Y9" s="242" t="str">
        <f>+VLOOKUP(X9,bd_lista!$A$3:$C$590,3,FALSE)</f>
        <v>Vicepresidencia del Estado Plurinacional</v>
      </c>
      <c r="Z9" s="246"/>
      <c r="AA9" s="246"/>
    </row>
    <row r="10" spans="1:27" ht="17.25" customHeight="1">
      <c r="A10" s="251">
        <v>10</v>
      </c>
      <c r="B10" s="388">
        <f>+A10</f>
        <v>10</v>
      </c>
      <c r="C10" s="247" t="str">
        <f>+VLOOKUP(A10,bd_lista!$A$3:$C$590,3,FALSE)</f>
        <v>Ministerio de Relaciones Exteriores</v>
      </c>
      <c r="D10" s="385" t="str">
        <f>+C10</f>
        <v>Ministerio de Relaciones Exteriores</v>
      </c>
      <c r="E10" s="247" t="s">
        <v>1304</v>
      </c>
      <c r="F10" s="243">
        <f ca="1">+IFERROR(INDEX('Hoja de Trabajo para listado'!$A$155:$Z$1048576,MATCH($A10,'Hoja de Trabajo para listado'!$A$155:$A$1048576,0),MATCH((CUADRO!F$5&amp;$E10),'Hoja de Trabajo para listado'!$A$151:$Z$151,0)),0)+IFERROR(INDEX('Hoja de Trabajo para listado'!$AB$155:$BA$1048576,MATCH($A10,'Hoja de Trabajo para listado'!$AB$155:$AB$1048576,0),MATCH((CUADRO!F$5&amp;$E10),'Hoja de Trabajo para listado'!$AB$151:$BA$151,0)),0)+IFERROR(INDEX('Hoja de Trabajo para listado'!$BC$155:$CB$1048576,MATCH($A10,'Hoja de Trabajo para listado'!$BC$155:$BC$1048576,0),MATCH((CUADRO!F$5&amp;$E10),'Hoja de Trabajo para listado'!$BC$151:$CB$151,0)),0)+IFERROR(INDEX('Hoja de Trabajo para listado'!$DE$153:$DG$274,MATCH($A10,'Hoja de Trabajo para listado'!$DE$153:$DE$1048576,0),MATCH((CUADRO!F$5&amp;$E10),'Hoja de Trabajo para listado'!$DE$151:$DG$151,0)),0)+IFERROR(INDEX('Hoja de Trabajo para listado'!$CD$155:$DC$1048576,MATCH($A10,'Hoja de Trabajo para listado'!$CD$155:$CD$1048576,0),MATCH((CUADRO!F$5&amp;$E10),'Hoja de Trabajo para listado'!$CD$151:$DC$151,0)),0)</f>
        <v>408</v>
      </c>
      <c r="G10" s="243">
        <f ca="1">+IFERROR(INDEX('Hoja de Trabajo para listado'!$A$155:$Z$1048576,MATCH($A10,'Hoja de Trabajo para listado'!$A$155:$A$1048576,0),MATCH((CUADRO!G$5&amp;$E10),'Hoja de Trabajo para listado'!$A$151:$Z$151,0)),0)+IFERROR(INDEX('Hoja de Trabajo para listado'!$AB$155:$BA$1048576,MATCH($A10,'Hoja de Trabajo para listado'!$AB$155:$AB$1048576,0),MATCH((CUADRO!G$5&amp;$E10),'Hoja de Trabajo para listado'!$AB$151:$BA$151,0)),0)+IFERROR(INDEX('Hoja de Trabajo para listado'!$BC$155:$CB$1048576,MATCH($A10,'Hoja de Trabajo para listado'!$BC$155:$BC$1048576,0),MATCH((CUADRO!G$5&amp;$E10),'Hoja de Trabajo para listado'!$BC$151:$CB$151,0)),0)+IFERROR(INDEX('Hoja de Trabajo para listado'!$DE$153:$DG$274,MATCH($A10,'Hoja de Trabajo para listado'!$DE$153:$DE$1048576,0),MATCH((CUADRO!G$5&amp;$E10),'Hoja de Trabajo para listado'!$DE$151:$DG$151,0)),0)+IFERROR(INDEX('Hoja de Trabajo para listado'!$CD$155:$DC$1048576,MATCH($A10,'Hoja de Trabajo para listado'!$CD$155:$CD$1048576,0),MATCH((CUADRO!G$5&amp;$E10),'Hoja de Trabajo para listado'!$CD$151:$DC$151,0)),0)</f>
        <v>0</v>
      </c>
      <c r="H10" s="243">
        <f ca="1">+IFERROR(INDEX('Hoja de Trabajo para listado'!$A$155:$Z$1048576,MATCH($A10,'Hoja de Trabajo para listado'!$A$155:$A$1048576,0),MATCH((CUADRO!H$5&amp;$E10),'Hoja de Trabajo para listado'!$A$151:$Z$151,0)),0)+IFERROR(INDEX('Hoja de Trabajo para listado'!$AB$155:$BA$1048576,MATCH($A10,'Hoja de Trabajo para listado'!$AB$155:$AB$1048576,0),MATCH((CUADRO!H$5&amp;$E10),'Hoja de Trabajo para listado'!$AB$151:$BA$151,0)),0)+IFERROR(INDEX('Hoja de Trabajo para listado'!$BC$155:$CB$1048576,MATCH($A10,'Hoja de Trabajo para listado'!$BC$155:$BC$1048576,0),MATCH((CUADRO!H$5&amp;$E10),'Hoja de Trabajo para listado'!$BC$151:$CB$151,0)),0)+IFERROR(INDEX('Hoja de Trabajo para listado'!$DE$153:$DG$274,MATCH($A10,'Hoja de Trabajo para listado'!$DE$153:$DE$1048576,0),MATCH((CUADRO!H$5&amp;$E10),'Hoja de Trabajo para listado'!$DE$151:$DG$151,0)),0)+IFERROR(INDEX('Hoja de Trabajo para listado'!$CD$155:$DC$1048576,MATCH($A10,'Hoja de Trabajo para listado'!$CD$155:$CD$1048576,0),MATCH((CUADRO!H$5&amp;$E10),'Hoja de Trabajo para listado'!$CD$151:$DC$151,0)),0)</f>
        <v>0</v>
      </c>
      <c r="I10" s="243">
        <f ca="1">+IFERROR(INDEX('Hoja de Trabajo para listado'!$A$155:$Z$1048576,MATCH($A10,'Hoja de Trabajo para listado'!$A$155:$A$1048576,0),MATCH((CUADRO!I$5&amp;$E10),'Hoja de Trabajo para listado'!$A$151:$Z$151,0)),0)+IFERROR(INDEX('Hoja de Trabajo para listado'!$AB$155:$BA$1048576,MATCH($A10,'Hoja de Trabajo para listado'!$AB$155:$AB$1048576,0),MATCH((CUADRO!I$5&amp;$E10),'Hoja de Trabajo para listado'!$AB$151:$BA$151,0)),0)+IFERROR(INDEX('Hoja de Trabajo para listado'!$BC$155:$CB$1048576,MATCH($A10,'Hoja de Trabajo para listado'!$BC$155:$BC$1048576,0),MATCH((CUADRO!I$5&amp;$E10),'Hoja de Trabajo para listado'!$BC$151:$CB$151,0)),0)+IFERROR(INDEX('Hoja de Trabajo para listado'!$DE$153:$DG$274,MATCH($A10,'Hoja de Trabajo para listado'!$DE$153:$DE$1048576,0),MATCH((CUADRO!I$5&amp;$E10),'Hoja de Trabajo para listado'!$DE$151:$DG$151,0)),0)+IFERROR(INDEX('Hoja de Trabajo para listado'!$CD$155:$DC$1048576,MATCH($A10,'Hoja de Trabajo para listado'!$CD$155:$CD$1048576,0),MATCH((CUADRO!I$5&amp;$E10),'Hoja de Trabajo para listado'!$CD$151:$DC$151,0)),0)</f>
        <v>0</v>
      </c>
      <c r="J10" s="243">
        <f ca="1">+IFERROR(INDEX('Hoja de Trabajo para listado'!$A$155:$Z$1048576,MATCH($A10,'Hoja de Trabajo para listado'!$A$155:$A$1048576,0),MATCH((CUADRO!J$5&amp;$E10),'Hoja de Trabajo para listado'!$A$151:$Z$151,0)),0)+IFERROR(INDEX('Hoja de Trabajo para listado'!$AB$155:$BA$1048576,MATCH($A10,'Hoja de Trabajo para listado'!$AB$155:$AB$1048576,0),MATCH((CUADRO!J$5&amp;$E10),'Hoja de Trabajo para listado'!$AB$151:$BA$151,0)),0)+IFERROR(INDEX('Hoja de Trabajo para listado'!$BC$155:$CB$1048576,MATCH($A10,'Hoja de Trabajo para listado'!$BC$155:$BC$1048576,0),MATCH((CUADRO!J$5&amp;$E10),'Hoja de Trabajo para listado'!$BC$151:$CB$151,0)),0)+IFERROR(INDEX('Hoja de Trabajo para listado'!$DE$153:$DG$274,MATCH($A10,'Hoja de Trabajo para listado'!$DE$153:$DE$1048576,0),MATCH((CUADRO!J$5&amp;$E10),'Hoja de Trabajo para listado'!$DE$151:$DG$151,0)),0)+IFERROR(INDEX('Hoja de Trabajo para listado'!$CD$155:$DC$1048576,MATCH($A10,'Hoja de Trabajo para listado'!$CD$155:$CD$1048576,0),MATCH((CUADRO!J$5&amp;$E10),'Hoja de Trabajo para listado'!$CD$151:$DC$151,0)),0)</f>
        <v>0</v>
      </c>
      <c r="K10" s="243">
        <f ca="1">+IFERROR(INDEX('Hoja de Trabajo para listado'!$A$155:$Z$1048576,MATCH($A10,'Hoja de Trabajo para listado'!$A$155:$A$1048576,0),MATCH((CUADRO!K$5&amp;$E10),'Hoja de Trabajo para listado'!$A$151:$Z$151,0)),0)+IFERROR(INDEX('Hoja de Trabajo para listado'!$AB$155:$BA$1048576,MATCH($A10,'Hoja de Trabajo para listado'!$AB$155:$AB$1048576,0),MATCH((CUADRO!K$5&amp;$E10),'Hoja de Trabajo para listado'!$AB$151:$BA$151,0)),0)+IFERROR(INDEX('Hoja de Trabajo para listado'!$BC$155:$CB$1048576,MATCH($A10,'Hoja de Trabajo para listado'!$BC$155:$BC$1048576,0),MATCH((CUADRO!K$5&amp;$E10),'Hoja de Trabajo para listado'!$BC$151:$CB$151,0)),0)+IFERROR(INDEX('Hoja de Trabajo para listado'!$DE$153:$DG$274,MATCH($A10,'Hoja de Trabajo para listado'!$DE$153:$DE$1048576,0),MATCH((CUADRO!K$5&amp;$E10),'Hoja de Trabajo para listado'!$DE$151:$DG$151,0)),0)+IFERROR(INDEX('Hoja de Trabajo para listado'!$CD$155:$DC$1048576,MATCH($A10,'Hoja de Trabajo para listado'!$CD$155:$CD$1048576,0),MATCH((CUADRO!K$5&amp;$E10),'Hoja de Trabajo para listado'!$CD$151:$DC$151,0)),0)</f>
        <v>0</v>
      </c>
      <c r="L10" s="243">
        <f ca="1">+IFERROR(INDEX('Hoja de Trabajo para listado'!$A$155:$Z$1048576,MATCH($A10,'Hoja de Trabajo para listado'!$A$155:$A$1048576,0),MATCH((CUADRO!L$5&amp;$E10),'Hoja de Trabajo para listado'!$A$151:$Z$151,0)),0)+IFERROR(INDEX('Hoja de Trabajo para listado'!$AB$155:$BA$1048576,MATCH($A10,'Hoja de Trabajo para listado'!$AB$155:$AB$1048576,0),MATCH((CUADRO!L$5&amp;$E10),'Hoja de Trabajo para listado'!$AB$151:$BA$151,0)),0)+IFERROR(INDEX('Hoja de Trabajo para listado'!$BC$155:$CB$1048576,MATCH($A10,'Hoja de Trabajo para listado'!$BC$155:$BC$1048576,0),MATCH((CUADRO!L$5&amp;$E10),'Hoja de Trabajo para listado'!$BC$151:$CB$151,0)),0)+IFERROR(INDEX('Hoja de Trabajo para listado'!$DE$153:$DG$274,MATCH($A10,'Hoja de Trabajo para listado'!$DE$153:$DE$1048576,0),MATCH((CUADRO!L$5&amp;$E10),'Hoja de Trabajo para listado'!$DE$151:$DG$151,0)),0)+IFERROR(INDEX('Hoja de Trabajo para listado'!$CD$155:$DC$1048576,MATCH($A10,'Hoja de Trabajo para listado'!$CD$155:$CD$1048576,0),MATCH((CUADRO!L$5&amp;$E10),'Hoja de Trabajo para listado'!$CD$151:$DC$151,0)),0)</f>
        <v>0</v>
      </c>
      <c r="M10" s="243">
        <f ca="1">+IFERROR(INDEX('Hoja de Trabajo para listado'!$A$155:$Z$1048576,MATCH($A10,'Hoja de Trabajo para listado'!$A$155:$A$1048576,0),MATCH((CUADRO!M$5&amp;$E10),'Hoja de Trabajo para listado'!$A$151:$Z$151,0)),0)+IFERROR(INDEX('Hoja de Trabajo para listado'!$AB$155:$BA$1048576,MATCH($A10,'Hoja de Trabajo para listado'!$AB$155:$AB$1048576,0),MATCH((CUADRO!M$5&amp;$E10),'Hoja de Trabajo para listado'!$AB$151:$BA$151,0)),0)+IFERROR(INDEX('Hoja de Trabajo para listado'!$BC$155:$CB$1048576,MATCH($A10,'Hoja de Trabajo para listado'!$BC$155:$BC$1048576,0),MATCH((CUADRO!M$5&amp;$E10),'Hoja de Trabajo para listado'!$BC$151:$CB$151,0)),0)+IFERROR(INDEX('Hoja de Trabajo para listado'!$DE$153:$DG$274,MATCH($A10,'Hoja de Trabajo para listado'!$DE$153:$DE$1048576,0),MATCH((CUADRO!M$5&amp;$E10),'Hoja de Trabajo para listado'!$DE$151:$DG$151,0)),0)+IFERROR(INDEX('Hoja de Trabajo para listado'!$CD$155:$DC$1048576,MATCH($A10,'Hoja de Trabajo para listado'!$CD$155:$CD$1048576,0),MATCH((CUADRO!M$5&amp;$E10),'Hoja de Trabajo para listado'!$CD$151:$DC$151,0)),0)</f>
        <v>0</v>
      </c>
      <c r="N10" s="243">
        <f ca="1">+IFERROR(INDEX('Hoja de Trabajo para listado'!$A$155:$Z$1048576,MATCH($A10,'Hoja de Trabajo para listado'!$A$155:$A$1048576,0),MATCH((CUADRO!N$5&amp;$E10),'Hoja de Trabajo para listado'!$A$151:$Z$151,0)),0)+IFERROR(INDEX('Hoja de Trabajo para listado'!$AB$155:$BA$1048576,MATCH($A10,'Hoja de Trabajo para listado'!$AB$155:$AB$1048576,0),MATCH((CUADRO!N$5&amp;$E10),'Hoja de Trabajo para listado'!$AB$151:$BA$151,0)),0)+IFERROR(INDEX('Hoja de Trabajo para listado'!$BC$155:$CB$1048576,MATCH($A10,'Hoja de Trabajo para listado'!$BC$155:$BC$1048576,0),MATCH((CUADRO!N$5&amp;$E10),'Hoja de Trabajo para listado'!$BC$151:$CB$151,0)),0)+IFERROR(INDEX('Hoja de Trabajo para listado'!$DE$153:$DG$274,MATCH($A10,'Hoja de Trabajo para listado'!$DE$153:$DE$1048576,0),MATCH((CUADRO!N$5&amp;$E10),'Hoja de Trabajo para listado'!$DE$151:$DG$151,0)),0)+IFERROR(INDEX('Hoja de Trabajo para listado'!$CD$155:$DC$1048576,MATCH($A10,'Hoja de Trabajo para listado'!$CD$155:$CD$1048576,0),MATCH((CUADRO!N$5&amp;$E10),'Hoja de Trabajo para listado'!$CD$151:$DC$151,0)),0)</f>
        <v>0</v>
      </c>
      <c r="O10" s="243">
        <f ca="1">+IFERROR(INDEX('Hoja de Trabajo para listado'!$A$155:$Z$1048576,MATCH($A10,'Hoja de Trabajo para listado'!$A$155:$A$1048576,0),MATCH((CUADRO!O$5&amp;$E10),'Hoja de Trabajo para listado'!$A$151:$Z$151,0)),0)+IFERROR(INDEX('Hoja de Trabajo para listado'!$AB$155:$BA$1048576,MATCH($A10,'Hoja de Trabajo para listado'!$AB$155:$AB$1048576,0),MATCH((CUADRO!O$5&amp;$E10),'Hoja de Trabajo para listado'!$AB$151:$BA$151,0)),0)+IFERROR(INDEX('Hoja de Trabajo para listado'!$BC$155:$CB$1048576,MATCH($A10,'Hoja de Trabajo para listado'!$BC$155:$BC$1048576,0),MATCH((CUADRO!O$5&amp;$E10),'Hoja de Trabajo para listado'!$BC$151:$CB$151,0)),0)+IFERROR(INDEX('Hoja de Trabajo para listado'!$DE$153:$DG$274,MATCH($A10,'Hoja de Trabajo para listado'!$DE$153:$DE$1048576,0),MATCH((CUADRO!O$5&amp;$E10),'Hoja de Trabajo para listado'!$DE$151:$DG$151,0)),0)+IFERROR(INDEX('Hoja de Trabajo para listado'!$CD$155:$DC$1048576,MATCH($A10,'Hoja de Trabajo para listado'!$CD$155:$CD$1048576,0),MATCH((CUADRO!O$5&amp;$E10),'Hoja de Trabajo para listado'!$CD$151:$DC$151,0)),0)</f>
        <v>0</v>
      </c>
      <c r="P10" s="243">
        <f ca="1">+IFERROR(INDEX('Hoja de Trabajo para listado'!$A$155:$Z$1048576,MATCH($A10,'Hoja de Trabajo para listado'!$A$155:$A$1048576,0),MATCH((CUADRO!P$5&amp;$E10),'Hoja de Trabajo para listado'!$A$151:$Z$151,0)),0)+IFERROR(INDEX('Hoja de Trabajo para listado'!$AB$155:$BA$1048576,MATCH($A10,'Hoja de Trabajo para listado'!$AB$155:$AB$1048576,0),MATCH((CUADRO!P$5&amp;$E10),'Hoja de Trabajo para listado'!$AB$151:$BA$151,0)),0)+IFERROR(INDEX('Hoja de Trabajo para listado'!$BC$155:$CB$1048576,MATCH($A10,'Hoja de Trabajo para listado'!$BC$155:$BC$1048576,0),MATCH((CUADRO!P$5&amp;$E10),'Hoja de Trabajo para listado'!$BC$151:$CB$151,0)),0)+IFERROR(INDEX('Hoja de Trabajo para listado'!$DE$153:$DG$274,MATCH($A10,'Hoja de Trabajo para listado'!$DE$153:$DE$1048576,0),MATCH((CUADRO!P$5&amp;$E10),'Hoja de Trabajo para listado'!$DE$151:$DG$151,0)),0)+IFERROR(INDEX('Hoja de Trabajo para listado'!$CD$155:$DC$1048576,MATCH($A10,'Hoja de Trabajo para listado'!$CD$155:$CD$1048576,0),MATCH((CUADRO!P$5&amp;$E10),'Hoja de Trabajo para listado'!$CD$151:$DC$151,0)),0)</f>
        <v>0</v>
      </c>
      <c r="Q10" s="243">
        <f ca="1">+IFERROR(INDEX('Hoja de Trabajo para listado'!$A$155:$Z$1048576,MATCH($A10,'Hoja de Trabajo para listado'!$A$155:$A$1048576,0),MATCH((CUADRO!Q$5&amp;$E10),'Hoja de Trabajo para listado'!$A$151:$Z$151,0)),0)+IFERROR(INDEX('Hoja de Trabajo para listado'!$AB$155:$BA$1048576,MATCH($A10,'Hoja de Trabajo para listado'!$AB$155:$AB$1048576,0),MATCH((CUADRO!Q$5&amp;$E10),'Hoja de Trabajo para listado'!$AB$151:$BA$151,0)),0)+IFERROR(INDEX('Hoja de Trabajo para listado'!$BC$155:$CB$1048576,MATCH($A10,'Hoja de Trabajo para listado'!$BC$155:$BC$1048576,0),MATCH((CUADRO!Q$5&amp;$E10),'Hoja de Trabajo para listado'!$BC$151:$CB$151,0)),0)+IFERROR(INDEX('Hoja de Trabajo para listado'!$DE$153:$DG$274,MATCH($A10,'Hoja de Trabajo para listado'!$DE$153:$DE$1048576,0),MATCH((CUADRO!Q$5&amp;$E10),'Hoja de Trabajo para listado'!$DE$151:$DG$151,0)),0)+IFERROR(INDEX('Hoja de Trabajo para listado'!$CD$155:$DC$1048576,MATCH($A10,'Hoja de Trabajo para listado'!$CD$155:$CD$1048576,0),MATCH((CUADRO!Q$5&amp;$E10),'Hoja de Trabajo para listado'!$CD$151:$DC$151,0)),0)</f>
        <v>0</v>
      </c>
      <c r="R10" s="243">
        <f t="shared" ca="1" si="0"/>
        <v>408</v>
      </c>
      <c r="S10" s="243"/>
      <c r="T10" s="243">
        <f ca="1">+T11</f>
        <v>1034345.9700000001</v>
      </c>
      <c r="U10" s="242">
        <f t="shared" si="1"/>
        <v>1</v>
      </c>
      <c r="V10" s="333" t="str">
        <f>+VLOOKUP(A10,bd_lista!$A$3:$E$590,5,FALSE)</f>
        <v>Órgano Ejecutivo</v>
      </c>
      <c r="W10" s="383" t="str">
        <f>+V10</f>
        <v>Órgano Ejecutivo</v>
      </c>
      <c r="X10" s="242">
        <f t="shared" si="2"/>
        <v>10</v>
      </c>
      <c r="Y10" s="242" t="str">
        <f>+VLOOKUP(X10,bd_lista!$A$3:$C$590,3,FALSE)</f>
        <v>Ministerio de Relaciones Exteriores</v>
      </c>
      <c r="Z10" s="246">
        <f>+X10</f>
        <v>10</v>
      </c>
      <c r="AA10" s="246" t="str">
        <f>+Y10</f>
        <v>Ministerio de Relaciones Exteriores</v>
      </c>
    </row>
    <row r="11" spans="1:27" ht="15" customHeight="1">
      <c r="A11" s="32">
        <v>10</v>
      </c>
      <c r="B11" s="389"/>
      <c r="C11" s="333" t="str">
        <f>+VLOOKUP(A11,bd_lista!$A$3:$C$590,3,FALSE)</f>
        <v>Ministerio de Relaciones Exteriores</v>
      </c>
      <c r="D11" s="386"/>
      <c r="E11" s="333" t="s">
        <v>1305</v>
      </c>
      <c r="F11" s="245">
        <f ca="1">+IFERROR(INDEX('Hoja de Trabajo para listado'!$A$155:$Z$1048576,MATCH($A11,'Hoja de Trabajo para listado'!$A$155:$A$1048576,0),MATCH((CUADRO!F$5&amp;$E11),'Hoja de Trabajo para listado'!$A$151:$Z$151,0)),0)+IFERROR(INDEX('Hoja de Trabajo para listado'!$AB$155:$BA$1048576,MATCH($A11,'Hoja de Trabajo para listado'!$AB$155:$AB$1048576,0),MATCH((CUADRO!F$5&amp;$E11),'Hoja de Trabajo para listado'!$AB$151:$BA$151,0)),0)+IFERROR(INDEX('Hoja de Trabajo para listado'!$BC$155:$CB$1048576,MATCH($A11,'Hoja de Trabajo para listado'!$BC$155:$BC$1048576,0),MATCH((CUADRO!F$5&amp;$E11),'Hoja de Trabajo para listado'!$BC$151:$CB$151,0)),0)+IFERROR(INDEX('Hoja de Trabajo para listado'!$DE$153:$DG$274,MATCH($A11,'Hoja de Trabajo para listado'!$DE$153:$DE$1048576,0),MATCH((CUADRO!F$5&amp;$E11),'Hoja de Trabajo para listado'!$DE$151:$DG$151,0)),0)+IFERROR(INDEX('Hoja de Trabajo para listado'!$CD$155:$DC$1048576,MATCH($A11,'Hoja de Trabajo para listado'!$CD$155:$CD$1048576,0),MATCH((CUADRO!F$5&amp;$E11),'Hoja de Trabajo para listado'!$CD$151:$DC$151,0)),0)</f>
        <v>995284.92</v>
      </c>
      <c r="G11" s="245">
        <f ca="1">+IFERROR(INDEX('Hoja de Trabajo para listado'!$A$155:$Z$1048576,MATCH($A11,'Hoja de Trabajo para listado'!$A$155:$A$1048576,0),MATCH((CUADRO!G$5&amp;$E11),'Hoja de Trabajo para listado'!$A$151:$Z$151,0)),0)+IFERROR(INDEX('Hoja de Trabajo para listado'!$AB$155:$BA$1048576,MATCH($A11,'Hoja de Trabajo para listado'!$AB$155:$AB$1048576,0),MATCH((CUADRO!G$5&amp;$E11),'Hoja de Trabajo para listado'!$AB$151:$BA$151,0)),0)+IFERROR(INDEX('Hoja de Trabajo para listado'!$BC$155:$CB$1048576,MATCH($A11,'Hoja de Trabajo para listado'!$BC$155:$BC$1048576,0),MATCH((CUADRO!G$5&amp;$E11),'Hoja de Trabajo para listado'!$BC$151:$CB$151,0)),0)+IFERROR(INDEX('Hoja de Trabajo para listado'!$DE$153:$DG$274,MATCH($A11,'Hoja de Trabajo para listado'!$DE$153:$DE$1048576,0),MATCH((CUADRO!G$5&amp;$E11),'Hoja de Trabajo para listado'!$DE$151:$DG$151,0)),0)+IFERROR(INDEX('Hoja de Trabajo para listado'!$CD$155:$DC$1048576,MATCH($A11,'Hoja de Trabajo para listado'!$CD$155:$CD$1048576,0),MATCH((CUADRO!G$5&amp;$E11),'Hoja de Trabajo para listado'!$CD$151:$DC$151,0)),0)</f>
        <v>38653.050000000003</v>
      </c>
      <c r="H11" s="245">
        <f ca="1">+IFERROR(INDEX('Hoja de Trabajo para listado'!$A$155:$Z$1048576,MATCH($A11,'Hoja de Trabajo para listado'!$A$155:$A$1048576,0),MATCH((CUADRO!H$5&amp;$E11),'Hoja de Trabajo para listado'!$A$151:$Z$151,0)),0)+IFERROR(INDEX('Hoja de Trabajo para listado'!$AB$155:$BA$1048576,MATCH($A11,'Hoja de Trabajo para listado'!$AB$155:$AB$1048576,0),MATCH((CUADRO!H$5&amp;$E11),'Hoja de Trabajo para listado'!$AB$151:$BA$151,0)),0)+IFERROR(INDEX('Hoja de Trabajo para listado'!$BC$155:$CB$1048576,MATCH($A11,'Hoja de Trabajo para listado'!$BC$155:$BC$1048576,0),MATCH((CUADRO!H$5&amp;$E11),'Hoja de Trabajo para listado'!$BC$151:$CB$151,0)),0)+IFERROR(INDEX('Hoja de Trabajo para listado'!$DE$153:$DG$274,MATCH($A11,'Hoja de Trabajo para listado'!$DE$153:$DE$1048576,0),MATCH((CUADRO!H$5&amp;$E11),'Hoja de Trabajo para listado'!$DE$151:$DG$151,0)),0)+IFERROR(INDEX('Hoja de Trabajo para listado'!$CD$155:$DC$1048576,MATCH($A11,'Hoja de Trabajo para listado'!$CD$155:$CD$1048576,0),MATCH((CUADRO!H$5&amp;$E11),'Hoja de Trabajo para listado'!$CD$151:$DC$151,0)),0)</f>
        <v>0</v>
      </c>
      <c r="I11" s="245">
        <f ca="1">+IFERROR(INDEX('Hoja de Trabajo para listado'!$A$155:$Z$1048576,MATCH($A11,'Hoja de Trabajo para listado'!$A$155:$A$1048576,0),MATCH((CUADRO!I$5&amp;$E11),'Hoja de Trabajo para listado'!$A$151:$Z$151,0)),0)+IFERROR(INDEX('Hoja de Trabajo para listado'!$AB$155:$BA$1048576,MATCH($A11,'Hoja de Trabajo para listado'!$AB$155:$AB$1048576,0),MATCH((CUADRO!I$5&amp;$E11),'Hoja de Trabajo para listado'!$AB$151:$BA$151,0)),0)+IFERROR(INDEX('Hoja de Trabajo para listado'!$BC$155:$CB$1048576,MATCH($A11,'Hoja de Trabajo para listado'!$BC$155:$BC$1048576,0),MATCH((CUADRO!I$5&amp;$E11),'Hoja de Trabajo para listado'!$BC$151:$CB$151,0)),0)+IFERROR(INDEX('Hoja de Trabajo para listado'!$DE$153:$DG$274,MATCH($A11,'Hoja de Trabajo para listado'!$DE$153:$DE$1048576,0),MATCH((CUADRO!I$5&amp;$E11),'Hoja de Trabajo para listado'!$DE$151:$DG$151,0)),0)+IFERROR(INDEX('Hoja de Trabajo para listado'!$CD$155:$DC$1048576,MATCH($A11,'Hoja de Trabajo para listado'!$CD$155:$CD$1048576,0),MATCH((CUADRO!I$5&amp;$E11),'Hoja de Trabajo para listado'!$CD$151:$DC$151,0)),0)</f>
        <v>0</v>
      </c>
      <c r="J11" s="245">
        <f ca="1">+IFERROR(INDEX('Hoja de Trabajo para listado'!$A$155:$Z$1048576,MATCH($A11,'Hoja de Trabajo para listado'!$A$155:$A$1048576,0),MATCH((CUADRO!J$5&amp;$E11),'Hoja de Trabajo para listado'!$A$151:$Z$151,0)),0)+IFERROR(INDEX('Hoja de Trabajo para listado'!$AB$155:$BA$1048576,MATCH($A11,'Hoja de Trabajo para listado'!$AB$155:$AB$1048576,0),MATCH((CUADRO!J$5&amp;$E11),'Hoja de Trabajo para listado'!$AB$151:$BA$151,0)),0)+IFERROR(INDEX('Hoja de Trabajo para listado'!$BC$155:$CB$1048576,MATCH($A11,'Hoja de Trabajo para listado'!$BC$155:$BC$1048576,0),MATCH((CUADRO!J$5&amp;$E11),'Hoja de Trabajo para listado'!$BC$151:$CB$151,0)),0)+IFERROR(INDEX('Hoja de Trabajo para listado'!$DE$153:$DG$274,MATCH($A11,'Hoja de Trabajo para listado'!$DE$153:$DE$1048576,0),MATCH((CUADRO!J$5&amp;$E11),'Hoja de Trabajo para listado'!$DE$151:$DG$151,0)),0)+IFERROR(INDEX('Hoja de Trabajo para listado'!$CD$155:$DC$1048576,MATCH($A11,'Hoja de Trabajo para listado'!$CD$155:$CD$1048576,0),MATCH((CUADRO!J$5&amp;$E11),'Hoja de Trabajo para listado'!$CD$151:$DC$151,0)),0)</f>
        <v>0</v>
      </c>
      <c r="K11" s="245">
        <f ca="1">+IFERROR(INDEX('Hoja de Trabajo para listado'!$A$155:$Z$1048576,MATCH($A11,'Hoja de Trabajo para listado'!$A$155:$A$1048576,0),MATCH((CUADRO!K$5&amp;$E11),'Hoja de Trabajo para listado'!$A$151:$Z$151,0)),0)+IFERROR(INDEX('Hoja de Trabajo para listado'!$AB$155:$BA$1048576,MATCH($A11,'Hoja de Trabajo para listado'!$AB$155:$AB$1048576,0),MATCH((CUADRO!K$5&amp;$E11),'Hoja de Trabajo para listado'!$AB$151:$BA$151,0)),0)+IFERROR(INDEX('Hoja de Trabajo para listado'!$BC$155:$CB$1048576,MATCH($A11,'Hoja de Trabajo para listado'!$BC$155:$BC$1048576,0),MATCH((CUADRO!K$5&amp;$E11),'Hoja de Trabajo para listado'!$BC$151:$CB$151,0)),0)+IFERROR(INDEX('Hoja de Trabajo para listado'!$DE$153:$DG$274,MATCH($A11,'Hoja de Trabajo para listado'!$DE$153:$DE$1048576,0),MATCH((CUADRO!K$5&amp;$E11),'Hoja de Trabajo para listado'!$DE$151:$DG$151,0)),0)+IFERROR(INDEX('Hoja de Trabajo para listado'!$CD$155:$DC$1048576,MATCH($A11,'Hoja de Trabajo para listado'!$CD$155:$CD$1048576,0),MATCH((CUADRO!K$5&amp;$E11),'Hoja de Trabajo para listado'!$CD$151:$DC$151,0)),0)</f>
        <v>0</v>
      </c>
      <c r="L11" s="245">
        <f ca="1">+IFERROR(INDEX('Hoja de Trabajo para listado'!$A$155:$Z$1048576,MATCH($A11,'Hoja de Trabajo para listado'!$A$155:$A$1048576,0),MATCH((CUADRO!L$5&amp;$E11),'Hoja de Trabajo para listado'!$A$151:$Z$151,0)),0)+IFERROR(INDEX('Hoja de Trabajo para listado'!$AB$155:$BA$1048576,MATCH($A11,'Hoja de Trabajo para listado'!$AB$155:$AB$1048576,0),MATCH((CUADRO!L$5&amp;$E11),'Hoja de Trabajo para listado'!$AB$151:$BA$151,0)),0)+IFERROR(INDEX('Hoja de Trabajo para listado'!$BC$155:$CB$1048576,MATCH($A11,'Hoja de Trabajo para listado'!$BC$155:$BC$1048576,0),MATCH((CUADRO!L$5&amp;$E11),'Hoja de Trabajo para listado'!$BC$151:$CB$151,0)),0)+IFERROR(INDEX('Hoja de Trabajo para listado'!$DE$153:$DG$274,MATCH($A11,'Hoja de Trabajo para listado'!$DE$153:$DE$1048576,0),MATCH((CUADRO!L$5&amp;$E11),'Hoja de Trabajo para listado'!$DE$151:$DG$151,0)),0)+IFERROR(INDEX('Hoja de Trabajo para listado'!$CD$155:$DC$1048576,MATCH($A11,'Hoja de Trabajo para listado'!$CD$155:$CD$1048576,0),MATCH((CUADRO!L$5&amp;$E11),'Hoja de Trabajo para listado'!$CD$151:$DC$151,0)),0)</f>
        <v>0</v>
      </c>
      <c r="M11" s="245">
        <f ca="1">+IFERROR(INDEX('Hoja de Trabajo para listado'!$A$155:$Z$1048576,MATCH($A11,'Hoja de Trabajo para listado'!$A$155:$A$1048576,0),MATCH((CUADRO!M$5&amp;$E11),'Hoja de Trabajo para listado'!$A$151:$Z$151,0)),0)+IFERROR(INDEX('Hoja de Trabajo para listado'!$AB$155:$BA$1048576,MATCH($A11,'Hoja de Trabajo para listado'!$AB$155:$AB$1048576,0),MATCH((CUADRO!M$5&amp;$E11),'Hoja de Trabajo para listado'!$AB$151:$BA$151,0)),0)+IFERROR(INDEX('Hoja de Trabajo para listado'!$BC$155:$CB$1048576,MATCH($A11,'Hoja de Trabajo para listado'!$BC$155:$BC$1048576,0),MATCH((CUADRO!M$5&amp;$E11),'Hoja de Trabajo para listado'!$BC$151:$CB$151,0)),0)+IFERROR(INDEX('Hoja de Trabajo para listado'!$DE$153:$DG$274,MATCH($A11,'Hoja de Trabajo para listado'!$DE$153:$DE$1048576,0),MATCH((CUADRO!M$5&amp;$E11),'Hoja de Trabajo para listado'!$DE$151:$DG$151,0)),0)+IFERROR(INDEX('Hoja de Trabajo para listado'!$CD$155:$DC$1048576,MATCH($A11,'Hoja de Trabajo para listado'!$CD$155:$CD$1048576,0),MATCH((CUADRO!M$5&amp;$E11),'Hoja de Trabajo para listado'!$CD$151:$DC$151,0)),0)</f>
        <v>0</v>
      </c>
      <c r="N11" s="245">
        <f ca="1">+IFERROR(INDEX('Hoja de Trabajo para listado'!$A$155:$Z$1048576,MATCH($A11,'Hoja de Trabajo para listado'!$A$155:$A$1048576,0),MATCH((CUADRO!N$5&amp;$E11),'Hoja de Trabajo para listado'!$A$151:$Z$151,0)),0)+IFERROR(INDEX('Hoja de Trabajo para listado'!$AB$155:$BA$1048576,MATCH($A11,'Hoja de Trabajo para listado'!$AB$155:$AB$1048576,0),MATCH((CUADRO!N$5&amp;$E11),'Hoja de Trabajo para listado'!$AB$151:$BA$151,0)),0)+IFERROR(INDEX('Hoja de Trabajo para listado'!$BC$155:$CB$1048576,MATCH($A11,'Hoja de Trabajo para listado'!$BC$155:$BC$1048576,0),MATCH((CUADRO!N$5&amp;$E11),'Hoja de Trabajo para listado'!$BC$151:$CB$151,0)),0)+IFERROR(INDEX('Hoja de Trabajo para listado'!$DE$153:$DG$274,MATCH($A11,'Hoja de Trabajo para listado'!$DE$153:$DE$1048576,0),MATCH((CUADRO!N$5&amp;$E11),'Hoja de Trabajo para listado'!$DE$151:$DG$151,0)),0)+IFERROR(INDEX('Hoja de Trabajo para listado'!$CD$155:$DC$1048576,MATCH($A11,'Hoja de Trabajo para listado'!$CD$155:$CD$1048576,0),MATCH((CUADRO!N$5&amp;$E11),'Hoja de Trabajo para listado'!$CD$151:$DC$151,0)),0)</f>
        <v>0</v>
      </c>
      <c r="O11" s="245">
        <f ca="1">+IFERROR(INDEX('Hoja de Trabajo para listado'!$A$155:$Z$1048576,MATCH($A11,'Hoja de Trabajo para listado'!$A$155:$A$1048576,0),MATCH((CUADRO!O$5&amp;$E11),'Hoja de Trabajo para listado'!$A$151:$Z$151,0)),0)+IFERROR(INDEX('Hoja de Trabajo para listado'!$AB$155:$BA$1048576,MATCH($A11,'Hoja de Trabajo para listado'!$AB$155:$AB$1048576,0),MATCH((CUADRO!O$5&amp;$E11),'Hoja de Trabajo para listado'!$AB$151:$BA$151,0)),0)+IFERROR(INDEX('Hoja de Trabajo para listado'!$BC$155:$CB$1048576,MATCH($A11,'Hoja de Trabajo para listado'!$BC$155:$BC$1048576,0),MATCH((CUADRO!O$5&amp;$E11),'Hoja de Trabajo para listado'!$BC$151:$CB$151,0)),0)+IFERROR(INDEX('Hoja de Trabajo para listado'!$DE$153:$DG$274,MATCH($A11,'Hoja de Trabajo para listado'!$DE$153:$DE$1048576,0),MATCH((CUADRO!O$5&amp;$E11),'Hoja de Trabajo para listado'!$DE$151:$DG$151,0)),0)+IFERROR(INDEX('Hoja de Trabajo para listado'!$CD$155:$DC$1048576,MATCH($A11,'Hoja de Trabajo para listado'!$CD$155:$CD$1048576,0),MATCH((CUADRO!O$5&amp;$E11),'Hoja de Trabajo para listado'!$CD$151:$DC$151,0)),0)</f>
        <v>0</v>
      </c>
      <c r="P11" s="245">
        <f ca="1">+IFERROR(INDEX('Hoja de Trabajo para listado'!$A$155:$Z$1048576,MATCH($A11,'Hoja de Trabajo para listado'!$A$155:$A$1048576,0),MATCH((CUADRO!P$5&amp;$E11),'Hoja de Trabajo para listado'!$A$151:$Z$151,0)),0)+IFERROR(INDEX('Hoja de Trabajo para listado'!$AB$155:$BA$1048576,MATCH($A11,'Hoja de Trabajo para listado'!$AB$155:$AB$1048576,0),MATCH((CUADRO!P$5&amp;$E11),'Hoja de Trabajo para listado'!$AB$151:$BA$151,0)),0)+IFERROR(INDEX('Hoja de Trabajo para listado'!$BC$155:$CB$1048576,MATCH($A11,'Hoja de Trabajo para listado'!$BC$155:$BC$1048576,0),MATCH((CUADRO!P$5&amp;$E11),'Hoja de Trabajo para listado'!$BC$151:$CB$151,0)),0)+IFERROR(INDEX('Hoja de Trabajo para listado'!$DE$153:$DG$274,MATCH($A11,'Hoja de Trabajo para listado'!$DE$153:$DE$1048576,0),MATCH((CUADRO!P$5&amp;$E11),'Hoja de Trabajo para listado'!$DE$151:$DG$151,0)),0)+IFERROR(INDEX('Hoja de Trabajo para listado'!$CD$155:$DC$1048576,MATCH($A11,'Hoja de Trabajo para listado'!$CD$155:$CD$1048576,0),MATCH((CUADRO!P$5&amp;$E11),'Hoja de Trabajo para listado'!$CD$151:$DC$151,0)),0)</f>
        <v>0</v>
      </c>
      <c r="Q11" s="245">
        <f ca="1">+IFERROR(INDEX('Hoja de Trabajo para listado'!$A$155:$Z$1048576,MATCH($A11,'Hoja de Trabajo para listado'!$A$155:$A$1048576,0),MATCH((CUADRO!Q$5&amp;$E11),'Hoja de Trabajo para listado'!$A$151:$Z$151,0)),0)+IFERROR(INDEX('Hoja de Trabajo para listado'!$AB$155:$BA$1048576,MATCH($A11,'Hoja de Trabajo para listado'!$AB$155:$AB$1048576,0),MATCH((CUADRO!Q$5&amp;$E11),'Hoja de Trabajo para listado'!$AB$151:$BA$151,0)),0)+IFERROR(INDEX('Hoja de Trabajo para listado'!$BC$155:$CB$1048576,MATCH($A11,'Hoja de Trabajo para listado'!$BC$155:$BC$1048576,0),MATCH((CUADRO!Q$5&amp;$E11),'Hoja de Trabajo para listado'!$BC$151:$CB$151,0)),0)+IFERROR(INDEX('Hoja de Trabajo para listado'!$DE$153:$DG$274,MATCH($A11,'Hoja de Trabajo para listado'!$DE$153:$DE$1048576,0),MATCH((CUADRO!Q$5&amp;$E11),'Hoja de Trabajo para listado'!$DE$151:$DG$151,0)),0)+IFERROR(INDEX('Hoja de Trabajo para listado'!$CD$155:$DC$1048576,MATCH($A11,'Hoja de Trabajo para listado'!$CD$155:$CD$1048576,0),MATCH((CUADRO!Q$5&amp;$E11),'Hoja de Trabajo para listado'!$CD$151:$DC$151,0)),0)</f>
        <v>0</v>
      </c>
      <c r="R11" s="245">
        <f t="shared" ca="1" si="0"/>
        <v>1033937.9700000001</v>
      </c>
      <c r="S11" s="245">
        <f ca="1">+R10+R11</f>
        <v>1034345.9700000001</v>
      </c>
      <c r="T11" s="245">
        <f ca="1">+S11</f>
        <v>1034345.9700000001</v>
      </c>
      <c r="U11" s="244">
        <f t="shared" si="1"/>
        <v>2</v>
      </c>
      <c r="V11" s="333" t="str">
        <f>+VLOOKUP(A11,bd_lista!$A$3:$E$590,5,FALSE)</f>
        <v>Órgano Ejecutivo</v>
      </c>
      <c r="W11" s="384"/>
      <c r="X11" s="242">
        <f t="shared" si="2"/>
        <v>10</v>
      </c>
      <c r="Y11" s="242" t="str">
        <f>+VLOOKUP(X11,bd_lista!$A$3:$C$590,3,FALSE)</f>
        <v>Ministerio de Relaciones Exteriores</v>
      </c>
      <c r="Z11" s="246"/>
      <c r="AA11" s="246"/>
    </row>
    <row r="12" spans="1:27" ht="12.75" customHeight="1">
      <c r="A12" s="251">
        <v>15</v>
      </c>
      <c r="B12" s="388">
        <f>+A12</f>
        <v>15</v>
      </c>
      <c r="C12" s="247" t="str">
        <f>+VLOOKUP(A12,bd_lista!$A$3:$C$590,3,FALSE)</f>
        <v>Ministerio de Gobierno</v>
      </c>
      <c r="D12" s="385" t="str">
        <f>+C12</f>
        <v>Ministerio de Gobierno</v>
      </c>
      <c r="E12" s="247" t="s">
        <v>1304</v>
      </c>
      <c r="F12" s="243">
        <f ca="1">+IFERROR(INDEX('Hoja de Trabajo para listado'!$A$155:$Z$1048576,MATCH($A12,'Hoja de Trabajo para listado'!$A$155:$A$1048576,0),MATCH((CUADRO!F$5&amp;$E12),'Hoja de Trabajo para listado'!$A$151:$Z$151,0)),0)+IFERROR(INDEX('Hoja de Trabajo para listado'!$AB$155:$BA$1048576,MATCH($A12,'Hoja de Trabajo para listado'!$AB$155:$AB$1048576,0),MATCH((CUADRO!F$5&amp;$E12),'Hoja de Trabajo para listado'!$AB$151:$BA$151,0)),0)+IFERROR(INDEX('Hoja de Trabajo para listado'!$BC$155:$CB$1048576,MATCH($A12,'Hoja de Trabajo para listado'!$BC$155:$BC$1048576,0),MATCH((CUADRO!F$5&amp;$E12),'Hoja de Trabajo para listado'!$BC$151:$CB$151,0)),0)+IFERROR(INDEX('Hoja de Trabajo para listado'!$DE$153:$DG$274,MATCH($A12,'Hoja de Trabajo para listado'!$DE$153:$DE$1048576,0),MATCH((CUADRO!F$5&amp;$E12),'Hoja de Trabajo para listado'!$DE$151:$DG$151,0)),0)+IFERROR(INDEX('Hoja de Trabajo para listado'!$CD$155:$DC$1048576,MATCH($A12,'Hoja de Trabajo para listado'!$CD$155:$CD$1048576,0),MATCH((CUADRO!F$5&amp;$E12),'Hoja de Trabajo para listado'!$CD$151:$DC$151,0)),0)</f>
        <v>0</v>
      </c>
      <c r="G12" s="243">
        <f ca="1">+IFERROR(INDEX('Hoja de Trabajo para listado'!$A$155:$Z$1048576,MATCH($A12,'Hoja de Trabajo para listado'!$A$155:$A$1048576,0),MATCH((CUADRO!G$5&amp;$E12),'Hoja de Trabajo para listado'!$A$151:$Z$151,0)),0)+IFERROR(INDEX('Hoja de Trabajo para listado'!$AB$155:$BA$1048576,MATCH($A12,'Hoja de Trabajo para listado'!$AB$155:$AB$1048576,0),MATCH((CUADRO!G$5&amp;$E12),'Hoja de Trabajo para listado'!$AB$151:$BA$151,0)),0)+IFERROR(INDEX('Hoja de Trabajo para listado'!$BC$155:$CB$1048576,MATCH($A12,'Hoja de Trabajo para listado'!$BC$155:$BC$1048576,0),MATCH((CUADRO!G$5&amp;$E12),'Hoja de Trabajo para listado'!$BC$151:$CB$151,0)),0)+IFERROR(INDEX('Hoja de Trabajo para listado'!$DE$153:$DG$274,MATCH($A12,'Hoja de Trabajo para listado'!$DE$153:$DE$1048576,0),MATCH((CUADRO!G$5&amp;$E12),'Hoja de Trabajo para listado'!$DE$151:$DG$151,0)),0)+IFERROR(INDEX('Hoja de Trabajo para listado'!$CD$155:$DC$1048576,MATCH($A12,'Hoja de Trabajo para listado'!$CD$155:$CD$1048576,0),MATCH((CUADRO!G$5&amp;$E12),'Hoja de Trabajo para listado'!$CD$151:$DC$151,0)),0)</f>
        <v>0</v>
      </c>
      <c r="H12" s="243">
        <f ca="1">+IFERROR(INDEX('Hoja de Trabajo para listado'!$A$155:$Z$1048576,MATCH($A12,'Hoja de Trabajo para listado'!$A$155:$A$1048576,0),MATCH((CUADRO!H$5&amp;$E12),'Hoja de Trabajo para listado'!$A$151:$Z$151,0)),0)+IFERROR(INDEX('Hoja de Trabajo para listado'!$AB$155:$BA$1048576,MATCH($A12,'Hoja de Trabajo para listado'!$AB$155:$AB$1048576,0),MATCH((CUADRO!H$5&amp;$E12),'Hoja de Trabajo para listado'!$AB$151:$BA$151,0)),0)+IFERROR(INDEX('Hoja de Trabajo para listado'!$BC$155:$CB$1048576,MATCH($A12,'Hoja de Trabajo para listado'!$BC$155:$BC$1048576,0),MATCH((CUADRO!H$5&amp;$E12),'Hoja de Trabajo para listado'!$BC$151:$CB$151,0)),0)+IFERROR(INDEX('Hoja de Trabajo para listado'!$DE$153:$DG$274,MATCH($A12,'Hoja de Trabajo para listado'!$DE$153:$DE$1048576,0),MATCH((CUADRO!H$5&amp;$E12),'Hoja de Trabajo para listado'!$DE$151:$DG$151,0)),0)+IFERROR(INDEX('Hoja de Trabajo para listado'!$CD$155:$DC$1048576,MATCH($A12,'Hoja de Trabajo para listado'!$CD$155:$CD$1048576,0),MATCH((CUADRO!H$5&amp;$E12),'Hoja de Trabajo para listado'!$CD$151:$DC$151,0)),0)</f>
        <v>0</v>
      </c>
      <c r="I12" s="243">
        <f ca="1">+IFERROR(INDEX('Hoja de Trabajo para listado'!$A$155:$Z$1048576,MATCH($A12,'Hoja de Trabajo para listado'!$A$155:$A$1048576,0),MATCH((CUADRO!I$5&amp;$E12),'Hoja de Trabajo para listado'!$A$151:$Z$151,0)),0)+IFERROR(INDEX('Hoja de Trabajo para listado'!$AB$155:$BA$1048576,MATCH($A12,'Hoja de Trabajo para listado'!$AB$155:$AB$1048576,0),MATCH((CUADRO!I$5&amp;$E12),'Hoja de Trabajo para listado'!$AB$151:$BA$151,0)),0)+IFERROR(INDEX('Hoja de Trabajo para listado'!$BC$155:$CB$1048576,MATCH($A12,'Hoja de Trabajo para listado'!$BC$155:$BC$1048576,0),MATCH((CUADRO!I$5&amp;$E12),'Hoja de Trabajo para listado'!$BC$151:$CB$151,0)),0)+IFERROR(INDEX('Hoja de Trabajo para listado'!$DE$153:$DG$274,MATCH($A12,'Hoja de Trabajo para listado'!$DE$153:$DE$1048576,0),MATCH((CUADRO!I$5&amp;$E12),'Hoja de Trabajo para listado'!$DE$151:$DG$151,0)),0)+IFERROR(INDEX('Hoja de Trabajo para listado'!$CD$155:$DC$1048576,MATCH($A12,'Hoja de Trabajo para listado'!$CD$155:$CD$1048576,0),MATCH((CUADRO!I$5&amp;$E12),'Hoja de Trabajo para listado'!$CD$151:$DC$151,0)),0)</f>
        <v>0</v>
      </c>
      <c r="J12" s="243">
        <f ca="1">+IFERROR(INDEX('Hoja de Trabajo para listado'!$A$155:$Z$1048576,MATCH($A12,'Hoja de Trabajo para listado'!$A$155:$A$1048576,0),MATCH((CUADRO!J$5&amp;$E12),'Hoja de Trabajo para listado'!$A$151:$Z$151,0)),0)+IFERROR(INDEX('Hoja de Trabajo para listado'!$AB$155:$BA$1048576,MATCH($A12,'Hoja de Trabajo para listado'!$AB$155:$AB$1048576,0),MATCH((CUADRO!J$5&amp;$E12),'Hoja de Trabajo para listado'!$AB$151:$BA$151,0)),0)+IFERROR(INDEX('Hoja de Trabajo para listado'!$BC$155:$CB$1048576,MATCH($A12,'Hoja de Trabajo para listado'!$BC$155:$BC$1048576,0),MATCH((CUADRO!J$5&amp;$E12),'Hoja de Trabajo para listado'!$BC$151:$CB$151,0)),0)+IFERROR(INDEX('Hoja de Trabajo para listado'!$DE$153:$DG$274,MATCH($A12,'Hoja de Trabajo para listado'!$DE$153:$DE$1048576,0),MATCH((CUADRO!J$5&amp;$E12),'Hoja de Trabajo para listado'!$DE$151:$DG$151,0)),0)+IFERROR(INDEX('Hoja de Trabajo para listado'!$CD$155:$DC$1048576,MATCH($A12,'Hoja de Trabajo para listado'!$CD$155:$CD$1048576,0),MATCH((CUADRO!J$5&amp;$E12),'Hoja de Trabajo para listado'!$CD$151:$DC$151,0)),0)</f>
        <v>0</v>
      </c>
      <c r="K12" s="243">
        <f ca="1">+IFERROR(INDEX('Hoja de Trabajo para listado'!$A$155:$Z$1048576,MATCH($A12,'Hoja de Trabajo para listado'!$A$155:$A$1048576,0),MATCH((CUADRO!K$5&amp;$E12),'Hoja de Trabajo para listado'!$A$151:$Z$151,0)),0)+IFERROR(INDEX('Hoja de Trabajo para listado'!$AB$155:$BA$1048576,MATCH($A12,'Hoja de Trabajo para listado'!$AB$155:$AB$1048576,0),MATCH((CUADRO!K$5&amp;$E12),'Hoja de Trabajo para listado'!$AB$151:$BA$151,0)),0)+IFERROR(INDEX('Hoja de Trabajo para listado'!$BC$155:$CB$1048576,MATCH($A12,'Hoja de Trabajo para listado'!$BC$155:$BC$1048576,0),MATCH((CUADRO!K$5&amp;$E12),'Hoja de Trabajo para listado'!$BC$151:$CB$151,0)),0)+IFERROR(INDEX('Hoja de Trabajo para listado'!$DE$153:$DG$274,MATCH($A12,'Hoja de Trabajo para listado'!$DE$153:$DE$1048576,0),MATCH((CUADRO!K$5&amp;$E12),'Hoja de Trabajo para listado'!$DE$151:$DG$151,0)),0)+IFERROR(INDEX('Hoja de Trabajo para listado'!$CD$155:$DC$1048576,MATCH($A12,'Hoja de Trabajo para listado'!$CD$155:$CD$1048576,0),MATCH((CUADRO!K$5&amp;$E12),'Hoja de Trabajo para listado'!$CD$151:$DC$151,0)),0)</f>
        <v>0</v>
      </c>
      <c r="L12" s="243">
        <f ca="1">+IFERROR(INDEX('Hoja de Trabajo para listado'!$A$155:$Z$1048576,MATCH($A12,'Hoja de Trabajo para listado'!$A$155:$A$1048576,0),MATCH((CUADRO!L$5&amp;$E12),'Hoja de Trabajo para listado'!$A$151:$Z$151,0)),0)+IFERROR(INDEX('Hoja de Trabajo para listado'!$AB$155:$BA$1048576,MATCH($A12,'Hoja de Trabajo para listado'!$AB$155:$AB$1048576,0),MATCH((CUADRO!L$5&amp;$E12),'Hoja de Trabajo para listado'!$AB$151:$BA$151,0)),0)+IFERROR(INDEX('Hoja de Trabajo para listado'!$BC$155:$CB$1048576,MATCH($A12,'Hoja de Trabajo para listado'!$BC$155:$BC$1048576,0),MATCH((CUADRO!L$5&amp;$E12),'Hoja de Trabajo para listado'!$BC$151:$CB$151,0)),0)+IFERROR(INDEX('Hoja de Trabajo para listado'!$DE$153:$DG$274,MATCH($A12,'Hoja de Trabajo para listado'!$DE$153:$DE$1048576,0),MATCH((CUADRO!L$5&amp;$E12),'Hoja de Trabajo para listado'!$DE$151:$DG$151,0)),0)+IFERROR(INDEX('Hoja de Trabajo para listado'!$CD$155:$DC$1048576,MATCH($A12,'Hoja de Trabajo para listado'!$CD$155:$CD$1048576,0),MATCH((CUADRO!L$5&amp;$E12),'Hoja de Trabajo para listado'!$CD$151:$DC$151,0)),0)</f>
        <v>0</v>
      </c>
      <c r="M12" s="243">
        <f ca="1">+IFERROR(INDEX('Hoja de Trabajo para listado'!$A$155:$Z$1048576,MATCH($A12,'Hoja de Trabajo para listado'!$A$155:$A$1048576,0),MATCH((CUADRO!M$5&amp;$E12),'Hoja de Trabajo para listado'!$A$151:$Z$151,0)),0)+IFERROR(INDEX('Hoja de Trabajo para listado'!$AB$155:$BA$1048576,MATCH($A12,'Hoja de Trabajo para listado'!$AB$155:$AB$1048576,0),MATCH((CUADRO!M$5&amp;$E12),'Hoja de Trabajo para listado'!$AB$151:$BA$151,0)),0)+IFERROR(INDEX('Hoja de Trabajo para listado'!$BC$155:$CB$1048576,MATCH($A12,'Hoja de Trabajo para listado'!$BC$155:$BC$1048576,0),MATCH((CUADRO!M$5&amp;$E12),'Hoja de Trabajo para listado'!$BC$151:$CB$151,0)),0)+IFERROR(INDEX('Hoja de Trabajo para listado'!$DE$153:$DG$274,MATCH($A12,'Hoja de Trabajo para listado'!$DE$153:$DE$1048576,0),MATCH((CUADRO!M$5&amp;$E12),'Hoja de Trabajo para listado'!$DE$151:$DG$151,0)),0)+IFERROR(INDEX('Hoja de Trabajo para listado'!$CD$155:$DC$1048576,MATCH($A12,'Hoja de Trabajo para listado'!$CD$155:$CD$1048576,0),MATCH((CUADRO!M$5&amp;$E12),'Hoja de Trabajo para listado'!$CD$151:$DC$151,0)),0)</f>
        <v>0</v>
      </c>
      <c r="N12" s="243">
        <f ca="1">+IFERROR(INDEX('Hoja de Trabajo para listado'!$A$155:$Z$1048576,MATCH($A12,'Hoja de Trabajo para listado'!$A$155:$A$1048576,0),MATCH((CUADRO!N$5&amp;$E12),'Hoja de Trabajo para listado'!$A$151:$Z$151,0)),0)+IFERROR(INDEX('Hoja de Trabajo para listado'!$AB$155:$BA$1048576,MATCH($A12,'Hoja de Trabajo para listado'!$AB$155:$AB$1048576,0),MATCH((CUADRO!N$5&amp;$E12),'Hoja de Trabajo para listado'!$AB$151:$BA$151,0)),0)+IFERROR(INDEX('Hoja de Trabajo para listado'!$BC$155:$CB$1048576,MATCH($A12,'Hoja de Trabajo para listado'!$BC$155:$BC$1048576,0),MATCH((CUADRO!N$5&amp;$E12),'Hoja de Trabajo para listado'!$BC$151:$CB$151,0)),0)+IFERROR(INDEX('Hoja de Trabajo para listado'!$DE$153:$DG$274,MATCH($A12,'Hoja de Trabajo para listado'!$DE$153:$DE$1048576,0),MATCH((CUADRO!N$5&amp;$E12),'Hoja de Trabajo para listado'!$DE$151:$DG$151,0)),0)+IFERROR(INDEX('Hoja de Trabajo para listado'!$CD$155:$DC$1048576,MATCH($A12,'Hoja de Trabajo para listado'!$CD$155:$CD$1048576,0),MATCH((CUADRO!N$5&amp;$E12),'Hoja de Trabajo para listado'!$CD$151:$DC$151,0)),0)</f>
        <v>0</v>
      </c>
      <c r="O12" s="243">
        <f ca="1">+IFERROR(INDEX('Hoja de Trabajo para listado'!$A$155:$Z$1048576,MATCH($A12,'Hoja de Trabajo para listado'!$A$155:$A$1048576,0),MATCH((CUADRO!O$5&amp;$E12),'Hoja de Trabajo para listado'!$A$151:$Z$151,0)),0)+IFERROR(INDEX('Hoja de Trabajo para listado'!$AB$155:$BA$1048576,MATCH($A12,'Hoja de Trabajo para listado'!$AB$155:$AB$1048576,0),MATCH((CUADRO!O$5&amp;$E12),'Hoja de Trabajo para listado'!$AB$151:$BA$151,0)),0)+IFERROR(INDEX('Hoja de Trabajo para listado'!$BC$155:$CB$1048576,MATCH($A12,'Hoja de Trabajo para listado'!$BC$155:$BC$1048576,0),MATCH((CUADRO!O$5&amp;$E12),'Hoja de Trabajo para listado'!$BC$151:$CB$151,0)),0)+IFERROR(INDEX('Hoja de Trabajo para listado'!$DE$153:$DG$274,MATCH($A12,'Hoja de Trabajo para listado'!$DE$153:$DE$1048576,0),MATCH((CUADRO!O$5&amp;$E12),'Hoja de Trabajo para listado'!$DE$151:$DG$151,0)),0)+IFERROR(INDEX('Hoja de Trabajo para listado'!$CD$155:$DC$1048576,MATCH($A12,'Hoja de Trabajo para listado'!$CD$155:$CD$1048576,0),MATCH((CUADRO!O$5&amp;$E12),'Hoja de Trabajo para listado'!$CD$151:$DC$151,0)),0)</f>
        <v>0</v>
      </c>
      <c r="P12" s="243">
        <f ca="1">+IFERROR(INDEX('Hoja de Trabajo para listado'!$A$155:$Z$1048576,MATCH($A12,'Hoja de Trabajo para listado'!$A$155:$A$1048576,0),MATCH((CUADRO!P$5&amp;$E12),'Hoja de Trabajo para listado'!$A$151:$Z$151,0)),0)+IFERROR(INDEX('Hoja de Trabajo para listado'!$AB$155:$BA$1048576,MATCH($A12,'Hoja de Trabajo para listado'!$AB$155:$AB$1048576,0),MATCH((CUADRO!P$5&amp;$E12),'Hoja de Trabajo para listado'!$AB$151:$BA$151,0)),0)+IFERROR(INDEX('Hoja de Trabajo para listado'!$BC$155:$CB$1048576,MATCH($A12,'Hoja de Trabajo para listado'!$BC$155:$BC$1048576,0),MATCH((CUADRO!P$5&amp;$E12),'Hoja de Trabajo para listado'!$BC$151:$CB$151,0)),0)+IFERROR(INDEX('Hoja de Trabajo para listado'!$DE$153:$DG$274,MATCH($A12,'Hoja de Trabajo para listado'!$DE$153:$DE$1048576,0),MATCH((CUADRO!P$5&amp;$E12),'Hoja de Trabajo para listado'!$DE$151:$DG$151,0)),0)+IFERROR(INDEX('Hoja de Trabajo para listado'!$CD$155:$DC$1048576,MATCH($A12,'Hoja de Trabajo para listado'!$CD$155:$CD$1048576,0),MATCH((CUADRO!P$5&amp;$E12),'Hoja de Trabajo para listado'!$CD$151:$DC$151,0)),0)</f>
        <v>0</v>
      </c>
      <c r="Q12" s="243">
        <f ca="1">+IFERROR(INDEX('Hoja de Trabajo para listado'!$A$155:$Z$1048576,MATCH($A12,'Hoja de Trabajo para listado'!$A$155:$A$1048576,0),MATCH((CUADRO!Q$5&amp;$E12),'Hoja de Trabajo para listado'!$A$151:$Z$151,0)),0)+IFERROR(INDEX('Hoja de Trabajo para listado'!$AB$155:$BA$1048576,MATCH($A12,'Hoja de Trabajo para listado'!$AB$155:$AB$1048576,0),MATCH((CUADRO!Q$5&amp;$E12),'Hoja de Trabajo para listado'!$AB$151:$BA$151,0)),0)+IFERROR(INDEX('Hoja de Trabajo para listado'!$BC$155:$CB$1048576,MATCH($A12,'Hoja de Trabajo para listado'!$BC$155:$BC$1048576,0),MATCH((CUADRO!Q$5&amp;$E12),'Hoja de Trabajo para listado'!$BC$151:$CB$151,0)),0)+IFERROR(INDEX('Hoja de Trabajo para listado'!$DE$153:$DG$274,MATCH($A12,'Hoja de Trabajo para listado'!$DE$153:$DE$1048576,0),MATCH((CUADRO!Q$5&amp;$E12),'Hoja de Trabajo para listado'!$DE$151:$DG$151,0)),0)+IFERROR(INDEX('Hoja de Trabajo para listado'!$CD$155:$DC$1048576,MATCH($A12,'Hoja de Trabajo para listado'!$CD$155:$CD$1048576,0),MATCH((CUADRO!Q$5&amp;$E12),'Hoja de Trabajo para listado'!$CD$151:$DC$151,0)),0)</f>
        <v>0</v>
      </c>
      <c r="R12" s="243">
        <f t="shared" ca="1" si="0"/>
        <v>0</v>
      </c>
      <c r="S12" s="243"/>
      <c r="T12" s="243">
        <f ca="1">+T13</f>
        <v>67434.050000000017</v>
      </c>
      <c r="U12" s="242">
        <f t="shared" si="1"/>
        <v>1</v>
      </c>
      <c r="V12" s="333" t="str">
        <f>+VLOOKUP(A12,bd_lista!$A$3:$E$590,5,FALSE)</f>
        <v>Órgano Ejecutivo</v>
      </c>
      <c r="W12" s="383" t="str">
        <f>+V12</f>
        <v>Órgano Ejecutivo</v>
      </c>
      <c r="X12" s="242">
        <f t="shared" si="2"/>
        <v>15</v>
      </c>
      <c r="Y12" s="242" t="str">
        <f>+VLOOKUP(X12,bd_lista!$A$3:$C$590,3,FALSE)</f>
        <v>Ministerio de Gobierno</v>
      </c>
      <c r="Z12" s="246">
        <f>+X12</f>
        <v>15</v>
      </c>
      <c r="AA12" s="246" t="str">
        <f>+Y12</f>
        <v>Ministerio de Gobierno</v>
      </c>
    </row>
    <row r="13" spans="1:27" ht="15" customHeight="1">
      <c r="A13" s="32">
        <v>15</v>
      </c>
      <c r="B13" s="389"/>
      <c r="C13" s="333" t="str">
        <f>+VLOOKUP(A13,bd_lista!$A$3:$C$590,3,FALSE)</f>
        <v>Ministerio de Gobierno</v>
      </c>
      <c r="D13" s="386"/>
      <c r="E13" s="333" t="s">
        <v>1305</v>
      </c>
      <c r="F13" s="245">
        <f ca="1">+IFERROR(INDEX('Hoja de Trabajo para listado'!$A$155:$Z$1048576,MATCH($A13,'Hoja de Trabajo para listado'!$A$155:$A$1048576,0),MATCH((CUADRO!F$5&amp;$E13),'Hoja de Trabajo para listado'!$A$151:$Z$151,0)),0)+IFERROR(INDEX('Hoja de Trabajo para listado'!$AB$155:$BA$1048576,MATCH($A13,'Hoja de Trabajo para listado'!$AB$155:$AB$1048576,0),MATCH((CUADRO!F$5&amp;$E13),'Hoja de Trabajo para listado'!$AB$151:$BA$151,0)),0)+IFERROR(INDEX('Hoja de Trabajo para listado'!$BC$155:$CB$1048576,MATCH($A13,'Hoja de Trabajo para listado'!$BC$155:$BC$1048576,0),MATCH((CUADRO!F$5&amp;$E13),'Hoja de Trabajo para listado'!$BC$151:$CB$151,0)),0)+IFERROR(INDEX('Hoja de Trabajo para listado'!$DE$153:$DG$274,MATCH($A13,'Hoja de Trabajo para listado'!$DE$153:$DE$1048576,0),MATCH((CUADRO!F$5&amp;$E13),'Hoja de Trabajo para listado'!$DE$151:$DG$151,0)),0)+IFERROR(INDEX('Hoja de Trabajo para listado'!$CD$155:$DC$1048576,MATCH($A13,'Hoja de Trabajo para listado'!$CD$155:$CD$1048576,0),MATCH((CUADRO!F$5&amp;$E13),'Hoja de Trabajo para listado'!$CD$151:$DC$151,0)),0)</f>
        <v>32950.260000000009</v>
      </c>
      <c r="G13" s="245">
        <f ca="1">+IFERROR(INDEX('Hoja de Trabajo para listado'!$A$155:$Z$1048576,MATCH($A13,'Hoja de Trabajo para listado'!$A$155:$A$1048576,0),MATCH((CUADRO!G$5&amp;$E13),'Hoja de Trabajo para listado'!$A$151:$Z$151,0)),0)+IFERROR(INDEX('Hoja de Trabajo para listado'!$AB$155:$BA$1048576,MATCH($A13,'Hoja de Trabajo para listado'!$AB$155:$AB$1048576,0),MATCH((CUADRO!G$5&amp;$E13),'Hoja de Trabajo para listado'!$AB$151:$BA$151,0)),0)+IFERROR(INDEX('Hoja de Trabajo para listado'!$BC$155:$CB$1048576,MATCH($A13,'Hoja de Trabajo para listado'!$BC$155:$BC$1048576,0),MATCH((CUADRO!G$5&amp;$E13),'Hoja de Trabajo para listado'!$BC$151:$CB$151,0)),0)+IFERROR(INDEX('Hoja de Trabajo para listado'!$DE$153:$DG$274,MATCH($A13,'Hoja de Trabajo para listado'!$DE$153:$DE$1048576,0),MATCH((CUADRO!G$5&amp;$E13),'Hoja de Trabajo para listado'!$DE$151:$DG$151,0)),0)+IFERROR(INDEX('Hoja de Trabajo para listado'!$CD$155:$DC$1048576,MATCH($A13,'Hoja de Trabajo para listado'!$CD$155:$CD$1048576,0),MATCH((CUADRO!G$5&amp;$E13),'Hoja de Trabajo para listado'!$CD$151:$DC$151,0)),0)</f>
        <v>34483.79</v>
      </c>
      <c r="H13" s="245">
        <f ca="1">+IFERROR(INDEX('Hoja de Trabajo para listado'!$A$155:$Z$1048576,MATCH($A13,'Hoja de Trabajo para listado'!$A$155:$A$1048576,0),MATCH((CUADRO!H$5&amp;$E13),'Hoja de Trabajo para listado'!$A$151:$Z$151,0)),0)+IFERROR(INDEX('Hoja de Trabajo para listado'!$AB$155:$BA$1048576,MATCH($A13,'Hoja de Trabajo para listado'!$AB$155:$AB$1048576,0),MATCH((CUADRO!H$5&amp;$E13),'Hoja de Trabajo para listado'!$AB$151:$BA$151,0)),0)+IFERROR(INDEX('Hoja de Trabajo para listado'!$BC$155:$CB$1048576,MATCH($A13,'Hoja de Trabajo para listado'!$BC$155:$BC$1048576,0),MATCH((CUADRO!H$5&amp;$E13),'Hoja de Trabajo para listado'!$BC$151:$CB$151,0)),0)+IFERROR(INDEX('Hoja de Trabajo para listado'!$DE$153:$DG$274,MATCH($A13,'Hoja de Trabajo para listado'!$DE$153:$DE$1048576,0),MATCH((CUADRO!H$5&amp;$E13),'Hoja de Trabajo para listado'!$DE$151:$DG$151,0)),0)+IFERROR(INDEX('Hoja de Trabajo para listado'!$CD$155:$DC$1048576,MATCH($A13,'Hoja de Trabajo para listado'!$CD$155:$CD$1048576,0),MATCH((CUADRO!H$5&amp;$E13),'Hoja de Trabajo para listado'!$CD$151:$DC$151,0)),0)</f>
        <v>0</v>
      </c>
      <c r="I13" s="245">
        <f ca="1">+IFERROR(INDEX('Hoja de Trabajo para listado'!$A$155:$Z$1048576,MATCH($A13,'Hoja de Trabajo para listado'!$A$155:$A$1048576,0),MATCH((CUADRO!I$5&amp;$E13),'Hoja de Trabajo para listado'!$A$151:$Z$151,0)),0)+IFERROR(INDEX('Hoja de Trabajo para listado'!$AB$155:$BA$1048576,MATCH($A13,'Hoja de Trabajo para listado'!$AB$155:$AB$1048576,0),MATCH((CUADRO!I$5&amp;$E13),'Hoja de Trabajo para listado'!$AB$151:$BA$151,0)),0)+IFERROR(INDEX('Hoja de Trabajo para listado'!$BC$155:$CB$1048576,MATCH($A13,'Hoja de Trabajo para listado'!$BC$155:$BC$1048576,0),MATCH((CUADRO!I$5&amp;$E13),'Hoja de Trabajo para listado'!$BC$151:$CB$151,0)),0)+IFERROR(INDEX('Hoja de Trabajo para listado'!$DE$153:$DG$274,MATCH($A13,'Hoja de Trabajo para listado'!$DE$153:$DE$1048576,0),MATCH((CUADRO!I$5&amp;$E13),'Hoja de Trabajo para listado'!$DE$151:$DG$151,0)),0)+IFERROR(INDEX('Hoja de Trabajo para listado'!$CD$155:$DC$1048576,MATCH($A13,'Hoja de Trabajo para listado'!$CD$155:$CD$1048576,0),MATCH((CUADRO!I$5&amp;$E13),'Hoja de Trabajo para listado'!$CD$151:$DC$151,0)),0)</f>
        <v>0</v>
      </c>
      <c r="J13" s="245">
        <f ca="1">+IFERROR(INDEX('Hoja de Trabajo para listado'!$A$155:$Z$1048576,MATCH($A13,'Hoja de Trabajo para listado'!$A$155:$A$1048576,0),MATCH((CUADRO!J$5&amp;$E13),'Hoja de Trabajo para listado'!$A$151:$Z$151,0)),0)+IFERROR(INDEX('Hoja de Trabajo para listado'!$AB$155:$BA$1048576,MATCH($A13,'Hoja de Trabajo para listado'!$AB$155:$AB$1048576,0),MATCH((CUADRO!J$5&amp;$E13),'Hoja de Trabajo para listado'!$AB$151:$BA$151,0)),0)+IFERROR(INDEX('Hoja de Trabajo para listado'!$BC$155:$CB$1048576,MATCH($A13,'Hoja de Trabajo para listado'!$BC$155:$BC$1048576,0),MATCH((CUADRO!J$5&amp;$E13),'Hoja de Trabajo para listado'!$BC$151:$CB$151,0)),0)+IFERROR(INDEX('Hoja de Trabajo para listado'!$DE$153:$DG$274,MATCH($A13,'Hoja de Trabajo para listado'!$DE$153:$DE$1048576,0),MATCH((CUADRO!J$5&amp;$E13),'Hoja de Trabajo para listado'!$DE$151:$DG$151,0)),0)+IFERROR(INDEX('Hoja de Trabajo para listado'!$CD$155:$DC$1048576,MATCH($A13,'Hoja de Trabajo para listado'!$CD$155:$CD$1048576,0),MATCH((CUADRO!J$5&amp;$E13),'Hoja de Trabajo para listado'!$CD$151:$DC$151,0)),0)</f>
        <v>0</v>
      </c>
      <c r="K13" s="245">
        <f ca="1">+IFERROR(INDEX('Hoja de Trabajo para listado'!$A$155:$Z$1048576,MATCH($A13,'Hoja de Trabajo para listado'!$A$155:$A$1048576,0),MATCH((CUADRO!K$5&amp;$E13),'Hoja de Trabajo para listado'!$A$151:$Z$151,0)),0)+IFERROR(INDEX('Hoja de Trabajo para listado'!$AB$155:$BA$1048576,MATCH($A13,'Hoja de Trabajo para listado'!$AB$155:$AB$1048576,0),MATCH((CUADRO!K$5&amp;$E13),'Hoja de Trabajo para listado'!$AB$151:$BA$151,0)),0)+IFERROR(INDEX('Hoja de Trabajo para listado'!$BC$155:$CB$1048576,MATCH($A13,'Hoja de Trabajo para listado'!$BC$155:$BC$1048576,0),MATCH((CUADRO!K$5&amp;$E13),'Hoja de Trabajo para listado'!$BC$151:$CB$151,0)),0)+IFERROR(INDEX('Hoja de Trabajo para listado'!$DE$153:$DG$274,MATCH($A13,'Hoja de Trabajo para listado'!$DE$153:$DE$1048576,0),MATCH((CUADRO!K$5&amp;$E13),'Hoja de Trabajo para listado'!$DE$151:$DG$151,0)),0)+IFERROR(INDEX('Hoja de Trabajo para listado'!$CD$155:$DC$1048576,MATCH($A13,'Hoja de Trabajo para listado'!$CD$155:$CD$1048576,0),MATCH((CUADRO!K$5&amp;$E13),'Hoja de Trabajo para listado'!$CD$151:$DC$151,0)),0)</f>
        <v>0</v>
      </c>
      <c r="L13" s="245">
        <f ca="1">+IFERROR(INDEX('Hoja de Trabajo para listado'!$A$155:$Z$1048576,MATCH($A13,'Hoja de Trabajo para listado'!$A$155:$A$1048576,0),MATCH((CUADRO!L$5&amp;$E13),'Hoja de Trabajo para listado'!$A$151:$Z$151,0)),0)+IFERROR(INDEX('Hoja de Trabajo para listado'!$AB$155:$BA$1048576,MATCH($A13,'Hoja de Trabajo para listado'!$AB$155:$AB$1048576,0),MATCH((CUADRO!L$5&amp;$E13),'Hoja de Trabajo para listado'!$AB$151:$BA$151,0)),0)+IFERROR(INDEX('Hoja de Trabajo para listado'!$BC$155:$CB$1048576,MATCH($A13,'Hoja de Trabajo para listado'!$BC$155:$BC$1048576,0),MATCH((CUADRO!L$5&amp;$E13),'Hoja de Trabajo para listado'!$BC$151:$CB$151,0)),0)+IFERROR(INDEX('Hoja de Trabajo para listado'!$DE$153:$DG$274,MATCH($A13,'Hoja de Trabajo para listado'!$DE$153:$DE$1048576,0),MATCH((CUADRO!L$5&amp;$E13),'Hoja de Trabajo para listado'!$DE$151:$DG$151,0)),0)+IFERROR(INDEX('Hoja de Trabajo para listado'!$CD$155:$DC$1048576,MATCH($A13,'Hoja de Trabajo para listado'!$CD$155:$CD$1048576,0),MATCH((CUADRO!L$5&amp;$E13),'Hoja de Trabajo para listado'!$CD$151:$DC$151,0)),0)</f>
        <v>0</v>
      </c>
      <c r="M13" s="245">
        <f ca="1">+IFERROR(INDEX('Hoja de Trabajo para listado'!$A$155:$Z$1048576,MATCH($A13,'Hoja de Trabajo para listado'!$A$155:$A$1048576,0),MATCH((CUADRO!M$5&amp;$E13),'Hoja de Trabajo para listado'!$A$151:$Z$151,0)),0)+IFERROR(INDEX('Hoja de Trabajo para listado'!$AB$155:$BA$1048576,MATCH($A13,'Hoja de Trabajo para listado'!$AB$155:$AB$1048576,0),MATCH((CUADRO!M$5&amp;$E13),'Hoja de Trabajo para listado'!$AB$151:$BA$151,0)),0)+IFERROR(INDEX('Hoja de Trabajo para listado'!$BC$155:$CB$1048576,MATCH($A13,'Hoja de Trabajo para listado'!$BC$155:$BC$1048576,0),MATCH((CUADRO!M$5&amp;$E13),'Hoja de Trabajo para listado'!$BC$151:$CB$151,0)),0)+IFERROR(INDEX('Hoja de Trabajo para listado'!$DE$153:$DG$274,MATCH($A13,'Hoja de Trabajo para listado'!$DE$153:$DE$1048576,0),MATCH((CUADRO!M$5&amp;$E13),'Hoja de Trabajo para listado'!$DE$151:$DG$151,0)),0)+IFERROR(INDEX('Hoja de Trabajo para listado'!$CD$155:$DC$1048576,MATCH($A13,'Hoja de Trabajo para listado'!$CD$155:$CD$1048576,0),MATCH((CUADRO!M$5&amp;$E13),'Hoja de Trabajo para listado'!$CD$151:$DC$151,0)),0)</f>
        <v>0</v>
      </c>
      <c r="N13" s="245">
        <f ca="1">+IFERROR(INDEX('Hoja de Trabajo para listado'!$A$155:$Z$1048576,MATCH($A13,'Hoja de Trabajo para listado'!$A$155:$A$1048576,0),MATCH((CUADRO!N$5&amp;$E13),'Hoja de Trabajo para listado'!$A$151:$Z$151,0)),0)+IFERROR(INDEX('Hoja de Trabajo para listado'!$AB$155:$BA$1048576,MATCH($A13,'Hoja de Trabajo para listado'!$AB$155:$AB$1048576,0),MATCH((CUADRO!N$5&amp;$E13),'Hoja de Trabajo para listado'!$AB$151:$BA$151,0)),0)+IFERROR(INDEX('Hoja de Trabajo para listado'!$BC$155:$CB$1048576,MATCH($A13,'Hoja de Trabajo para listado'!$BC$155:$BC$1048576,0),MATCH((CUADRO!N$5&amp;$E13),'Hoja de Trabajo para listado'!$BC$151:$CB$151,0)),0)+IFERROR(INDEX('Hoja de Trabajo para listado'!$DE$153:$DG$274,MATCH($A13,'Hoja de Trabajo para listado'!$DE$153:$DE$1048576,0),MATCH((CUADRO!N$5&amp;$E13),'Hoja de Trabajo para listado'!$DE$151:$DG$151,0)),0)+IFERROR(INDEX('Hoja de Trabajo para listado'!$CD$155:$DC$1048576,MATCH($A13,'Hoja de Trabajo para listado'!$CD$155:$CD$1048576,0),MATCH((CUADRO!N$5&amp;$E13),'Hoja de Trabajo para listado'!$CD$151:$DC$151,0)),0)</f>
        <v>0</v>
      </c>
      <c r="O13" s="245">
        <f ca="1">+IFERROR(INDEX('Hoja de Trabajo para listado'!$A$155:$Z$1048576,MATCH($A13,'Hoja de Trabajo para listado'!$A$155:$A$1048576,0),MATCH((CUADRO!O$5&amp;$E13),'Hoja de Trabajo para listado'!$A$151:$Z$151,0)),0)+IFERROR(INDEX('Hoja de Trabajo para listado'!$AB$155:$BA$1048576,MATCH($A13,'Hoja de Trabajo para listado'!$AB$155:$AB$1048576,0),MATCH((CUADRO!O$5&amp;$E13),'Hoja de Trabajo para listado'!$AB$151:$BA$151,0)),0)+IFERROR(INDEX('Hoja de Trabajo para listado'!$BC$155:$CB$1048576,MATCH($A13,'Hoja de Trabajo para listado'!$BC$155:$BC$1048576,0),MATCH((CUADRO!O$5&amp;$E13),'Hoja de Trabajo para listado'!$BC$151:$CB$151,0)),0)+IFERROR(INDEX('Hoja de Trabajo para listado'!$DE$153:$DG$274,MATCH($A13,'Hoja de Trabajo para listado'!$DE$153:$DE$1048576,0),MATCH((CUADRO!O$5&amp;$E13),'Hoja de Trabajo para listado'!$DE$151:$DG$151,0)),0)+IFERROR(INDEX('Hoja de Trabajo para listado'!$CD$155:$DC$1048576,MATCH($A13,'Hoja de Trabajo para listado'!$CD$155:$CD$1048576,0),MATCH((CUADRO!O$5&amp;$E13),'Hoja de Trabajo para listado'!$CD$151:$DC$151,0)),0)</f>
        <v>0</v>
      </c>
      <c r="P13" s="245">
        <f ca="1">+IFERROR(INDEX('Hoja de Trabajo para listado'!$A$155:$Z$1048576,MATCH($A13,'Hoja de Trabajo para listado'!$A$155:$A$1048576,0),MATCH((CUADRO!P$5&amp;$E13),'Hoja de Trabajo para listado'!$A$151:$Z$151,0)),0)+IFERROR(INDEX('Hoja de Trabajo para listado'!$AB$155:$BA$1048576,MATCH($A13,'Hoja de Trabajo para listado'!$AB$155:$AB$1048576,0),MATCH((CUADRO!P$5&amp;$E13),'Hoja de Trabajo para listado'!$AB$151:$BA$151,0)),0)+IFERROR(INDEX('Hoja de Trabajo para listado'!$BC$155:$CB$1048576,MATCH($A13,'Hoja de Trabajo para listado'!$BC$155:$BC$1048576,0),MATCH((CUADRO!P$5&amp;$E13),'Hoja de Trabajo para listado'!$BC$151:$CB$151,0)),0)+IFERROR(INDEX('Hoja de Trabajo para listado'!$DE$153:$DG$274,MATCH($A13,'Hoja de Trabajo para listado'!$DE$153:$DE$1048576,0),MATCH((CUADRO!P$5&amp;$E13),'Hoja de Trabajo para listado'!$DE$151:$DG$151,0)),0)+IFERROR(INDEX('Hoja de Trabajo para listado'!$CD$155:$DC$1048576,MATCH($A13,'Hoja de Trabajo para listado'!$CD$155:$CD$1048576,0),MATCH((CUADRO!P$5&amp;$E13),'Hoja de Trabajo para listado'!$CD$151:$DC$151,0)),0)</f>
        <v>0</v>
      </c>
      <c r="Q13" s="245">
        <f ca="1">+IFERROR(INDEX('Hoja de Trabajo para listado'!$A$155:$Z$1048576,MATCH($A13,'Hoja de Trabajo para listado'!$A$155:$A$1048576,0),MATCH((CUADRO!Q$5&amp;$E13),'Hoja de Trabajo para listado'!$A$151:$Z$151,0)),0)+IFERROR(INDEX('Hoja de Trabajo para listado'!$AB$155:$BA$1048576,MATCH($A13,'Hoja de Trabajo para listado'!$AB$155:$AB$1048576,0),MATCH((CUADRO!Q$5&amp;$E13),'Hoja de Trabajo para listado'!$AB$151:$BA$151,0)),0)+IFERROR(INDEX('Hoja de Trabajo para listado'!$BC$155:$CB$1048576,MATCH($A13,'Hoja de Trabajo para listado'!$BC$155:$BC$1048576,0),MATCH((CUADRO!Q$5&amp;$E13),'Hoja de Trabajo para listado'!$BC$151:$CB$151,0)),0)+IFERROR(INDEX('Hoja de Trabajo para listado'!$DE$153:$DG$274,MATCH($A13,'Hoja de Trabajo para listado'!$DE$153:$DE$1048576,0),MATCH((CUADRO!Q$5&amp;$E13),'Hoja de Trabajo para listado'!$DE$151:$DG$151,0)),0)+IFERROR(INDEX('Hoja de Trabajo para listado'!$CD$155:$DC$1048576,MATCH($A13,'Hoja de Trabajo para listado'!$CD$155:$CD$1048576,0),MATCH((CUADRO!Q$5&amp;$E13),'Hoja de Trabajo para listado'!$CD$151:$DC$151,0)),0)</f>
        <v>0</v>
      </c>
      <c r="R13" s="245">
        <f t="shared" ca="1" si="0"/>
        <v>67434.050000000017</v>
      </c>
      <c r="S13" s="245">
        <f ca="1">+R12+R13</f>
        <v>67434.050000000017</v>
      </c>
      <c r="T13" s="245">
        <f ca="1">+S13</f>
        <v>67434.050000000017</v>
      </c>
      <c r="U13" s="244">
        <f t="shared" si="1"/>
        <v>2</v>
      </c>
      <c r="V13" s="333" t="str">
        <f>+VLOOKUP(A13,bd_lista!$A$3:$E$590,5,FALSE)</f>
        <v>Órgano Ejecutivo</v>
      </c>
      <c r="W13" s="384"/>
      <c r="X13" s="242">
        <f t="shared" si="2"/>
        <v>15</v>
      </c>
      <c r="Y13" s="242" t="str">
        <f>+VLOOKUP(X13,bd_lista!$A$3:$C$590,3,FALSE)</f>
        <v>Ministerio de Gobierno</v>
      </c>
      <c r="Z13" s="246"/>
      <c r="AA13" s="246"/>
    </row>
    <row r="14" spans="1:27" ht="15" customHeight="1">
      <c r="A14" s="251">
        <v>16</v>
      </c>
      <c r="B14" s="388">
        <f>+A14</f>
        <v>16</v>
      </c>
      <c r="C14" s="247" t="str">
        <f>+VLOOKUP(A14,bd_lista!$A$3:$C$590,3,FALSE)</f>
        <v>Ministerio de Educación</v>
      </c>
      <c r="D14" s="385" t="str">
        <f>+C14</f>
        <v>Ministerio de Educación</v>
      </c>
      <c r="E14" s="247" t="s">
        <v>1304</v>
      </c>
      <c r="F14" s="243">
        <f ca="1">+IFERROR(INDEX('Hoja de Trabajo para listado'!$A$155:$Z$1048576,MATCH($A14,'Hoja de Trabajo para listado'!$A$155:$A$1048576,0),MATCH((CUADRO!F$5&amp;$E14),'Hoja de Trabajo para listado'!$A$151:$Z$151,0)),0)+IFERROR(INDEX('Hoja de Trabajo para listado'!$AB$155:$BA$1048576,MATCH($A14,'Hoja de Trabajo para listado'!$AB$155:$AB$1048576,0),MATCH((CUADRO!F$5&amp;$E14),'Hoja de Trabajo para listado'!$AB$151:$BA$151,0)),0)+IFERROR(INDEX('Hoja de Trabajo para listado'!$BC$155:$CB$1048576,MATCH($A14,'Hoja de Trabajo para listado'!$BC$155:$BC$1048576,0),MATCH((CUADRO!F$5&amp;$E14),'Hoja de Trabajo para listado'!$BC$151:$CB$151,0)),0)+IFERROR(INDEX('Hoja de Trabajo para listado'!$DE$153:$DG$274,MATCH($A14,'Hoja de Trabajo para listado'!$DE$153:$DE$1048576,0),MATCH((CUADRO!F$5&amp;$E14),'Hoja de Trabajo para listado'!$DE$151:$DG$151,0)),0)+IFERROR(INDEX('Hoja de Trabajo para listado'!$CD$155:$DC$1048576,MATCH($A14,'Hoja de Trabajo para listado'!$CD$155:$CD$1048576,0),MATCH((CUADRO!F$5&amp;$E14),'Hoja de Trabajo para listado'!$CD$151:$DC$151,0)),0)</f>
        <v>0</v>
      </c>
      <c r="G14" s="243">
        <f ca="1">+IFERROR(INDEX('Hoja de Trabajo para listado'!$A$155:$Z$1048576,MATCH($A14,'Hoja de Trabajo para listado'!$A$155:$A$1048576,0),MATCH((CUADRO!G$5&amp;$E14),'Hoja de Trabajo para listado'!$A$151:$Z$151,0)),0)+IFERROR(INDEX('Hoja de Trabajo para listado'!$AB$155:$BA$1048576,MATCH($A14,'Hoja de Trabajo para listado'!$AB$155:$AB$1048576,0),MATCH((CUADRO!G$5&amp;$E14),'Hoja de Trabajo para listado'!$AB$151:$BA$151,0)),0)+IFERROR(INDEX('Hoja de Trabajo para listado'!$BC$155:$CB$1048576,MATCH($A14,'Hoja de Trabajo para listado'!$BC$155:$BC$1048576,0),MATCH((CUADRO!G$5&amp;$E14),'Hoja de Trabajo para listado'!$BC$151:$CB$151,0)),0)+IFERROR(INDEX('Hoja de Trabajo para listado'!$DE$153:$DG$274,MATCH($A14,'Hoja de Trabajo para listado'!$DE$153:$DE$1048576,0),MATCH((CUADRO!G$5&amp;$E14),'Hoja de Trabajo para listado'!$DE$151:$DG$151,0)),0)+IFERROR(INDEX('Hoja de Trabajo para listado'!$CD$155:$DC$1048576,MATCH($A14,'Hoja de Trabajo para listado'!$CD$155:$CD$1048576,0),MATCH((CUADRO!G$5&amp;$E14),'Hoja de Trabajo para listado'!$CD$151:$DC$151,0)),0)</f>
        <v>0</v>
      </c>
      <c r="H14" s="243">
        <f ca="1">+IFERROR(INDEX('Hoja de Trabajo para listado'!$A$155:$Z$1048576,MATCH($A14,'Hoja de Trabajo para listado'!$A$155:$A$1048576,0),MATCH((CUADRO!H$5&amp;$E14),'Hoja de Trabajo para listado'!$A$151:$Z$151,0)),0)+IFERROR(INDEX('Hoja de Trabajo para listado'!$AB$155:$BA$1048576,MATCH($A14,'Hoja de Trabajo para listado'!$AB$155:$AB$1048576,0),MATCH((CUADRO!H$5&amp;$E14),'Hoja de Trabajo para listado'!$AB$151:$BA$151,0)),0)+IFERROR(INDEX('Hoja de Trabajo para listado'!$BC$155:$CB$1048576,MATCH($A14,'Hoja de Trabajo para listado'!$BC$155:$BC$1048576,0),MATCH((CUADRO!H$5&amp;$E14),'Hoja de Trabajo para listado'!$BC$151:$CB$151,0)),0)+IFERROR(INDEX('Hoja de Trabajo para listado'!$DE$153:$DG$274,MATCH($A14,'Hoja de Trabajo para listado'!$DE$153:$DE$1048576,0),MATCH((CUADRO!H$5&amp;$E14),'Hoja de Trabajo para listado'!$DE$151:$DG$151,0)),0)+IFERROR(INDEX('Hoja de Trabajo para listado'!$CD$155:$DC$1048576,MATCH($A14,'Hoja de Trabajo para listado'!$CD$155:$CD$1048576,0),MATCH((CUADRO!H$5&amp;$E14),'Hoja de Trabajo para listado'!$CD$151:$DC$151,0)),0)</f>
        <v>0</v>
      </c>
      <c r="I14" s="243">
        <f ca="1">+IFERROR(INDEX('Hoja de Trabajo para listado'!$A$155:$Z$1048576,MATCH($A14,'Hoja de Trabajo para listado'!$A$155:$A$1048576,0),MATCH((CUADRO!I$5&amp;$E14),'Hoja de Trabajo para listado'!$A$151:$Z$151,0)),0)+IFERROR(INDEX('Hoja de Trabajo para listado'!$AB$155:$BA$1048576,MATCH($A14,'Hoja de Trabajo para listado'!$AB$155:$AB$1048576,0),MATCH((CUADRO!I$5&amp;$E14),'Hoja de Trabajo para listado'!$AB$151:$BA$151,0)),0)+IFERROR(INDEX('Hoja de Trabajo para listado'!$BC$155:$CB$1048576,MATCH($A14,'Hoja de Trabajo para listado'!$BC$155:$BC$1048576,0),MATCH((CUADRO!I$5&amp;$E14),'Hoja de Trabajo para listado'!$BC$151:$CB$151,0)),0)+IFERROR(INDEX('Hoja de Trabajo para listado'!$DE$153:$DG$274,MATCH($A14,'Hoja de Trabajo para listado'!$DE$153:$DE$1048576,0),MATCH((CUADRO!I$5&amp;$E14),'Hoja de Trabajo para listado'!$DE$151:$DG$151,0)),0)+IFERROR(INDEX('Hoja de Trabajo para listado'!$CD$155:$DC$1048576,MATCH($A14,'Hoja de Trabajo para listado'!$CD$155:$CD$1048576,0),MATCH((CUADRO!I$5&amp;$E14),'Hoja de Trabajo para listado'!$CD$151:$DC$151,0)),0)</f>
        <v>0</v>
      </c>
      <c r="J14" s="243">
        <f ca="1">+IFERROR(INDEX('Hoja de Trabajo para listado'!$A$155:$Z$1048576,MATCH($A14,'Hoja de Trabajo para listado'!$A$155:$A$1048576,0),MATCH((CUADRO!J$5&amp;$E14),'Hoja de Trabajo para listado'!$A$151:$Z$151,0)),0)+IFERROR(INDEX('Hoja de Trabajo para listado'!$AB$155:$BA$1048576,MATCH($A14,'Hoja de Trabajo para listado'!$AB$155:$AB$1048576,0),MATCH((CUADRO!J$5&amp;$E14),'Hoja de Trabajo para listado'!$AB$151:$BA$151,0)),0)+IFERROR(INDEX('Hoja de Trabajo para listado'!$BC$155:$CB$1048576,MATCH($A14,'Hoja de Trabajo para listado'!$BC$155:$BC$1048576,0),MATCH((CUADRO!J$5&amp;$E14),'Hoja de Trabajo para listado'!$BC$151:$CB$151,0)),0)+IFERROR(INDEX('Hoja de Trabajo para listado'!$DE$153:$DG$274,MATCH($A14,'Hoja de Trabajo para listado'!$DE$153:$DE$1048576,0),MATCH((CUADRO!J$5&amp;$E14),'Hoja de Trabajo para listado'!$DE$151:$DG$151,0)),0)+IFERROR(INDEX('Hoja de Trabajo para listado'!$CD$155:$DC$1048576,MATCH($A14,'Hoja de Trabajo para listado'!$CD$155:$CD$1048576,0),MATCH((CUADRO!J$5&amp;$E14),'Hoja de Trabajo para listado'!$CD$151:$DC$151,0)),0)</f>
        <v>0</v>
      </c>
      <c r="K14" s="243">
        <f ca="1">+IFERROR(INDEX('Hoja de Trabajo para listado'!$A$155:$Z$1048576,MATCH($A14,'Hoja de Trabajo para listado'!$A$155:$A$1048576,0),MATCH((CUADRO!K$5&amp;$E14),'Hoja de Trabajo para listado'!$A$151:$Z$151,0)),0)+IFERROR(INDEX('Hoja de Trabajo para listado'!$AB$155:$BA$1048576,MATCH($A14,'Hoja de Trabajo para listado'!$AB$155:$AB$1048576,0),MATCH((CUADRO!K$5&amp;$E14),'Hoja de Trabajo para listado'!$AB$151:$BA$151,0)),0)+IFERROR(INDEX('Hoja de Trabajo para listado'!$BC$155:$CB$1048576,MATCH($A14,'Hoja de Trabajo para listado'!$BC$155:$BC$1048576,0),MATCH((CUADRO!K$5&amp;$E14),'Hoja de Trabajo para listado'!$BC$151:$CB$151,0)),0)+IFERROR(INDEX('Hoja de Trabajo para listado'!$DE$153:$DG$274,MATCH($A14,'Hoja de Trabajo para listado'!$DE$153:$DE$1048576,0),MATCH((CUADRO!K$5&amp;$E14),'Hoja de Trabajo para listado'!$DE$151:$DG$151,0)),0)+IFERROR(INDEX('Hoja de Trabajo para listado'!$CD$155:$DC$1048576,MATCH($A14,'Hoja de Trabajo para listado'!$CD$155:$CD$1048576,0),MATCH((CUADRO!K$5&amp;$E14),'Hoja de Trabajo para listado'!$CD$151:$DC$151,0)),0)</f>
        <v>0</v>
      </c>
      <c r="L14" s="243">
        <f ca="1">+IFERROR(INDEX('Hoja de Trabajo para listado'!$A$155:$Z$1048576,MATCH($A14,'Hoja de Trabajo para listado'!$A$155:$A$1048576,0),MATCH((CUADRO!L$5&amp;$E14),'Hoja de Trabajo para listado'!$A$151:$Z$151,0)),0)+IFERROR(INDEX('Hoja de Trabajo para listado'!$AB$155:$BA$1048576,MATCH($A14,'Hoja de Trabajo para listado'!$AB$155:$AB$1048576,0),MATCH((CUADRO!L$5&amp;$E14),'Hoja de Trabajo para listado'!$AB$151:$BA$151,0)),0)+IFERROR(INDEX('Hoja de Trabajo para listado'!$BC$155:$CB$1048576,MATCH($A14,'Hoja de Trabajo para listado'!$BC$155:$BC$1048576,0),MATCH((CUADRO!L$5&amp;$E14),'Hoja de Trabajo para listado'!$BC$151:$CB$151,0)),0)+IFERROR(INDEX('Hoja de Trabajo para listado'!$DE$153:$DG$274,MATCH($A14,'Hoja de Trabajo para listado'!$DE$153:$DE$1048576,0),MATCH((CUADRO!L$5&amp;$E14),'Hoja de Trabajo para listado'!$DE$151:$DG$151,0)),0)+IFERROR(INDEX('Hoja de Trabajo para listado'!$CD$155:$DC$1048576,MATCH($A14,'Hoja de Trabajo para listado'!$CD$155:$CD$1048576,0),MATCH((CUADRO!L$5&amp;$E14),'Hoja de Trabajo para listado'!$CD$151:$DC$151,0)),0)</f>
        <v>0</v>
      </c>
      <c r="M14" s="243">
        <f ca="1">+IFERROR(INDEX('Hoja de Trabajo para listado'!$A$155:$Z$1048576,MATCH($A14,'Hoja de Trabajo para listado'!$A$155:$A$1048576,0),MATCH((CUADRO!M$5&amp;$E14),'Hoja de Trabajo para listado'!$A$151:$Z$151,0)),0)+IFERROR(INDEX('Hoja de Trabajo para listado'!$AB$155:$BA$1048576,MATCH($A14,'Hoja de Trabajo para listado'!$AB$155:$AB$1048576,0),MATCH((CUADRO!M$5&amp;$E14),'Hoja de Trabajo para listado'!$AB$151:$BA$151,0)),0)+IFERROR(INDEX('Hoja de Trabajo para listado'!$BC$155:$CB$1048576,MATCH($A14,'Hoja de Trabajo para listado'!$BC$155:$BC$1048576,0),MATCH((CUADRO!M$5&amp;$E14),'Hoja de Trabajo para listado'!$BC$151:$CB$151,0)),0)+IFERROR(INDEX('Hoja de Trabajo para listado'!$DE$153:$DG$274,MATCH($A14,'Hoja de Trabajo para listado'!$DE$153:$DE$1048576,0),MATCH((CUADRO!M$5&amp;$E14),'Hoja de Trabajo para listado'!$DE$151:$DG$151,0)),0)+IFERROR(INDEX('Hoja de Trabajo para listado'!$CD$155:$DC$1048576,MATCH($A14,'Hoja de Trabajo para listado'!$CD$155:$CD$1048576,0),MATCH((CUADRO!M$5&amp;$E14),'Hoja de Trabajo para listado'!$CD$151:$DC$151,0)),0)</f>
        <v>0</v>
      </c>
      <c r="N14" s="243">
        <f ca="1">+IFERROR(INDEX('Hoja de Trabajo para listado'!$A$155:$Z$1048576,MATCH($A14,'Hoja de Trabajo para listado'!$A$155:$A$1048576,0),MATCH((CUADRO!N$5&amp;$E14),'Hoja de Trabajo para listado'!$A$151:$Z$151,0)),0)+IFERROR(INDEX('Hoja de Trabajo para listado'!$AB$155:$BA$1048576,MATCH($A14,'Hoja de Trabajo para listado'!$AB$155:$AB$1048576,0),MATCH((CUADRO!N$5&amp;$E14),'Hoja de Trabajo para listado'!$AB$151:$BA$151,0)),0)+IFERROR(INDEX('Hoja de Trabajo para listado'!$BC$155:$CB$1048576,MATCH($A14,'Hoja de Trabajo para listado'!$BC$155:$BC$1048576,0),MATCH((CUADRO!N$5&amp;$E14),'Hoja de Trabajo para listado'!$BC$151:$CB$151,0)),0)+IFERROR(INDEX('Hoja de Trabajo para listado'!$DE$153:$DG$274,MATCH($A14,'Hoja de Trabajo para listado'!$DE$153:$DE$1048576,0),MATCH((CUADRO!N$5&amp;$E14),'Hoja de Trabajo para listado'!$DE$151:$DG$151,0)),0)+IFERROR(INDEX('Hoja de Trabajo para listado'!$CD$155:$DC$1048576,MATCH($A14,'Hoja de Trabajo para listado'!$CD$155:$CD$1048576,0),MATCH((CUADRO!N$5&amp;$E14),'Hoja de Trabajo para listado'!$CD$151:$DC$151,0)),0)</f>
        <v>0</v>
      </c>
      <c r="O14" s="243">
        <f ca="1">+IFERROR(INDEX('Hoja de Trabajo para listado'!$A$155:$Z$1048576,MATCH($A14,'Hoja de Trabajo para listado'!$A$155:$A$1048576,0),MATCH((CUADRO!O$5&amp;$E14),'Hoja de Trabajo para listado'!$A$151:$Z$151,0)),0)+IFERROR(INDEX('Hoja de Trabajo para listado'!$AB$155:$BA$1048576,MATCH($A14,'Hoja de Trabajo para listado'!$AB$155:$AB$1048576,0),MATCH((CUADRO!O$5&amp;$E14),'Hoja de Trabajo para listado'!$AB$151:$BA$151,0)),0)+IFERROR(INDEX('Hoja de Trabajo para listado'!$BC$155:$CB$1048576,MATCH($A14,'Hoja de Trabajo para listado'!$BC$155:$BC$1048576,0),MATCH((CUADRO!O$5&amp;$E14),'Hoja de Trabajo para listado'!$BC$151:$CB$151,0)),0)+IFERROR(INDEX('Hoja de Trabajo para listado'!$DE$153:$DG$274,MATCH($A14,'Hoja de Trabajo para listado'!$DE$153:$DE$1048576,0),MATCH((CUADRO!O$5&amp;$E14),'Hoja de Trabajo para listado'!$DE$151:$DG$151,0)),0)+IFERROR(INDEX('Hoja de Trabajo para listado'!$CD$155:$DC$1048576,MATCH($A14,'Hoja de Trabajo para listado'!$CD$155:$CD$1048576,0),MATCH((CUADRO!O$5&amp;$E14),'Hoja de Trabajo para listado'!$CD$151:$DC$151,0)),0)</f>
        <v>0</v>
      </c>
      <c r="P14" s="243">
        <f ca="1">+IFERROR(INDEX('Hoja de Trabajo para listado'!$A$155:$Z$1048576,MATCH($A14,'Hoja de Trabajo para listado'!$A$155:$A$1048576,0),MATCH((CUADRO!P$5&amp;$E14),'Hoja de Trabajo para listado'!$A$151:$Z$151,0)),0)+IFERROR(INDEX('Hoja de Trabajo para listado'!$AB$155:$BA$1048576,MATCH($A14,'Hoja de Trabajo para listado'!$AB$155:$AB$1048576,0),MATCH((CUADRO!P$5&amp;$E14),'Hoja de Trabajo para listado'!$AB$151:$BA$151,0)),0)+IFERROR(INDEX('Hoja de Trabajo para listado'!$BC$155:$CB$1048576,MATCH($A14,'Hoja de Trabajo para listado'!$BC$155:$BC$1048576,0),MATCH((CUADRO!P$5&amp;$E14),'Hoja de Trabajo para listado'!$BC$151:$CB$151,0)),0)+IFERROR(INDEX('Hoja de Trabajo para listado'!$DE$153:$DG$274,MATCH($A14,'Hoja de Trabajo para listado'!$DE$153:$DE$1048576,0),MATCH((CUADRO!P$5&amp;$E14),'Hoja de Trabajo para listado'!$DE$151:$DG$151,0)),0)+IFERROR(INDEX('Hoja de Trabajo para listado'!$CD$155:$DC$1048576,MATCH($A14,'Hoja de Trabajo para listado'!$CD$155:$CD$1048576,0),MATCH((CUADRO!P$5&amp;$E14),'Hoja de Trabajo para listado'!$CD$151:$DC$151,0)),0)</f>
        <v>0</v>
      </c>
      <c r="Q14" s="243">
        <f ca="1">+IFERROR(INDEX('Hoja de Trabajo para listado'!$A$155:$Z$1048576,MATCH($A14,'Hoja de Trabajo para listado'!$A$155:$A$1048576,0),MATCH((CUADRO!Q$5&amp;$E14),'Hoja de Trabajo para listado'!$A$151:$Z$151,0)),0)+IFERROR(INDEX('Hoja de Trabajo para listado'!$AB$155:$BA$1048576,MATCH($A14,'Hoja de Trabajo para listado'!$AB$155:$AB$1048576,0),MATCH((CUADRO!Q$5&amp;$E14),'Hoja de Trabajo para listado'!$AB$151:$BA$151,0)),0)+IFERROR(INDEX('Hoja de Trabajo para listado'!$BC$155:$CB$1048576,MATCH($A14,'Hoja de Trabajo para listado'!$BC$155:$BC$1048576,0),MATCH((CUADRO!Q$5&amp;$E14),'Hoja de Trabajo para listado'!$BC$151:$CB$151,0)),0)+IFERROR(INDEX('Hoja de Trabajo para listado'!$DE$153:$DG$274,MATCH($A14,'Hoja de Trabajo para listado'!$DE$153:$DE$1048576,0),MATCH((CUADRO!Q$5&amp;$E14),'Hoja de Trabajo para listado'!$DE$151:$DG$151,0)),0)+IFERROR(INDEX('Hoja de Trabajo para listado'!$CD$155:$DC$1048576,MATCH($A14,'Hoja de Trabajo para listado'!$CD$155:$CD$1048576,0),MATCH((CUADRO!Q$5&amp;$E14),'Hoja de Trabajo para listado'!$CD$151:$DC$151,0)),0)</f>
        <v>0</v>
      </c>
      <c r="R14" s="243">
        <f t="shared" ca="1" si="0"/>
        <v>0</v>
      </c>
      <c r="S14" s="243"/>
      <c r="T14" s="243">
        <f ca="1">+T15</f>
        <v>985438.34000000008</v>
      </c>
      <c r="U14" s="242">
        <f t="shared" si="1"/>
        <v>1</v>
      </c>
      <c r="V14" s="333" t="str">
        <f>+VLOOKUP(A14,bd_lista!$A$3:$E$590,5,FALSE)</f>
        <v>Órgano Ejecutivo</v>
      </c>
      <c r="W14" s="383" t="str">
        <f>+V14</f>
        <v>Órgano Ejecutivo</v>
      </c>
      <c r="X14" s="242">
        <f t="shared" si="2"/>
        <v>16</v>
      </c>
      <c r="Y14" s="242" t="str">
        <f>+VLOOKUP(X14,bd_lista!$A$3:$C$590,3,FALSE)</f>
        <v>Ministerio de Educación</v>
      </c>
      <c r="Z14" s="246">
        <f>+X14</f>
        <v>16</v>
      </c>
      <c r="AA14" s="246" t="str">
        <f>+Y14</f>
        <v>Ministerio de Educación</v>
      </c>
    </row>
    <row r="15" spans="1:27" ht="15" customHeight="1">
      <c r="A15" s="32">
        <v>16</v>
      </c>
      <c r="B15" s="389"/>
      <c r="C15" s="333" t="str">
        <f>+VLOOKUP(A15,bd_lista!$A$3:$C$590,3,FALSE)</f>
        <v>Ministerio de Educación</v>
      </c>
      <c r="D15" s="386"/>
      <c r="E15" s="333" t="s">
        <v>1305</v>
      </c>
      <c r="F15" s="245">
        <f ca="1">+IFERROR(INDEX('Hoja de Trabajo para listado'!$A$155:$Z$1048576,MATCH($A15,'Hoja de Trabajo para listado'!$A$155:$A$1048576,0),MATCH((CUADRO!F$5&amp;$E15),'Hoja de Trabajo para listado'!$A$151:$Z$151,0)),0)+IFERROR(INDEX('Hoja de Trabajo para listado'!$AB$155:$BA$1048576,MATCH($A15,'Hoja de Trabajo para listado'!$AB$155:$AB$1048576,0),MATCH((CUADRO!F$5&amp;$E15),'Hoja de Trabajo para listado'!$AB$151:$BA$151,0)),0)+IFERROR(INDEX('Hoja de Trabajo para listado'!$BC$155:$CB$1048576,MATCH($A15,'Hoja de Trabajo para listado'!$BC$155:$BC$1048576,0),MATCH((CUADRO!F$5&amp;$E15),'Hoja de Trabajo para listado'!$BC$151:$CB$151,0)),0)+IFERROR(INDEX('Hoja de Trabajo para listado'!$DE$153:$DG$274,MATCH($A15,'Hoja de Trabajo para listado'!$DE$153:$DE$1048576,0),MATCH((CUADRO!F$5&amp;$E15),'Hoja de Trabajo para listado'!$DE$151:$DG$151,0)),0)+IFERROR(INDEX('Hoja de Trabajo para listado'!$CD$155:$DC$1048576,MATCH($A15,'Hoja de Trabajo para listado'!$CD$155:$CD$1048576,0),MATCH((CUADRO!F$5&amp;$E15),'Hoja de Trabajo para listado'!$CD$151:$DC$151,0)),0)</f>
        <v>157173.18</v>
      </c>
      <c r="G15" s="245">
        <f ca="1">+IFERROR(INDEX('Hoja de Trabajo para listado'!$A$155:$Z$1048576,MATCH($A15,'Hoja de Trabajo para listado'!$A$155:$A$1048576,0),MATCH((CUADRO!G$5&amp;$E15),'Hoja de Trabajo para listado'!$A$151:$Z$151,0)),0)+IFERROR(INDEX('Hoja de Trabajo para listado'!$AB$155:$BA$1048576,MATCH($A15,'Hoja de Trabajo para listado'!$AB$155:$AB$1048576,0),MATCH((CUADRO!G$5&amp;$E15),'Hoja de Trabajo para listado'!$AB$151:$BA$151,0)),0)+IFERROR(INDEX('Hoja de Trabajo para listado'!$BC$155:$CB$1048576,MATCH($A15,'Hoja de Trabajo para listado'!$BC$155:$BC$1048576,0),MATCH((CUADRO!G$5&amp;$E15),'Hoja de Trabajo para listado'!$BC$151:$CB$151,0)),0)+IFERROR(INDEX('Hoja de Trabajo para listado'!$DE$153:$DG$274,MATCH($A15,'Hoja de Trabajo para listado'!$DE$153:$DE$1048576,0),MATCH((CUADRO!G$5&amp;$E15),'Hoja de Trabajo para listado'!$DE$151:$DG$151,0)),0)+IFERROR(INDEX('Hoja de Trabajo para listado'!$CD$155:$DC$1048576,MATCH($A15,'Hoja de Trabajo para listado'!$CD$155:$CD$1048576,0),MATCH((CUADRO!G$5&amp;$E15),'Hoja de Trabajo para listado'!$CD$151:$DC$151,0)),0)</f>
        <v>828265.16</v>
      </c>
      <c r="H15" s="245">
        <f ca="1">+IFERROR(INDEX('Hoja de Trabajo para listado'!$A$155:$Z$1048576,MATCH($A15,'Hoja de Trabajo para listado'!$A$155:$A$1048576,0),MATCH((CUADRO!H$5&amp;$E15),'Hoja de Trabajo para listado'!$A$151:$Z$151,0)),0)+IFERROR(INDEX('Hoja de Trabajo para listado'!$AB$155:$BA$1048576,MATCH($A15,'Hoja de Trabajo para listado'!$AB$155:$AB$1048576,0),MATCH((CUADRO!H$5&amp;$E15),'Hoja de Trabajo para listado'!$AB$151:$BA$151,0)),0)+IFERROR(INDEX('Hoja de Trabajo para listado'!$BC$155:$CB$1048576,MATCH($A15,'Hoja de Trabajo para listado'!$BC$155:$BC$1048576,0),MATCH((CUADRO!H$5&amp;$E15),'Hoja de Trabajo para listado'!$BC$151:$CB$151,0)),0)+IFERROR(INDEX('Hoja de Trabajo para listado'!$DE$153:$DG$274,MATCH($A15,'Hoja de Trabajo para listado'!$DE$153:$DE$1048576,0),MATCH((CUADRO!H$5&amp;$E15),'Hoja de Trabajo para listado'!$DE$151:$DG$151,0)),0)+IFERROR(INDEX('Hoja de Trabajo para listado'!$CD$155:$DC$1048576,MATCH($A15,'Hoja de Trabajo para listado'!$CD$155:$CD$1048576,0),MATCH((CUADRO!H$5&amp;$E15),'Hoja de Trabajo para listado'!$CD$151:$DC$151,0)),0)</f>
        <v>0</v>
      </c>
      <c r="I15" s="245">
        <f ca="1">+IFERROR(INDEX('Hoja de Trabajo para listado'!$A$155:$Z$1048576,MATCH($A15,'Hoja de Trabajo para listado'!$A$155:$A$1048576,0),MATCH((CUADRO!I$5&amp;$E15),'Hoja de Trabajo para listado'!$A$151:$Z$151,0)),0)+IFERROR(INDEX('Hoja de Trabajo para listado'!$AB$155:$BA$1048576,MATCH($A15,'Hoja de Trabajo para listado'!$AB$155:$AB$1048576,0),MATCH((CUADRO!I$5&amp;$E15),'Hoja de Trabajo para listado'!$AB$151:$BA$151,0)),0)+IFERROR(INDEX('Hoja de Trabajo para listado'!$BC$155:$CB$1048576,MATCH($A15,'Hoja de Trabajo para listado'!$BC$155:$BC$1048576,0),MATCH((CUADRO!I$5&amp;$E15),'Hoja de Trabajo para listado'!$BC$151:$CB$151,0)),0)+IFERROR(INDEX('Hoja de Trabajo para listado'!$DE$153:$DG$274,MATCH($A15,'Hoja de Trabajo para listado'!$DE$153:$DE$1048576,0),MATCH((CUADRO!I$5&amp;$E15),'Hoja de Trabajo para listado'!$DE$151:$DG$151,0)),0)+IFERROR(INDEX('Hoja de Trabajo para listado'!$CD$155:$DC$1048576,MATCH($A15,'Hoja de Trabajo para listado'!$CD$155:$CD$1048576,0),MATCH((CUADRO!I$5&amp;$E15),'Hoja de Trabajo para listado'!$CD$151:$DC$151,0)),0)</f>
        <v>0</v>
      </c>
      <c r="J15" s="245">
        <f ca="1">+IFERROR(INDEX('Hoja de Trabajo para listado'!$A$155:$Z$1048576,MATCH($A15,'Hoja de Trabajo para listado'!$A$155:$A$1048576,0),MATCH((CUADRO!J$5&amp;$E15),'Hoja de Trabajo para listado'!$A$151:$Z$151,0)),0)+IFERROR(INDEX('Hoja de Trabajo para listado'!$AB$155:$BA$1048576,MATCH($A15,'Hoja de Trabajo para listado'!$AB$155:$AB$1048576,0),MATCH((CUADRO!J$5&amp;$E15),'Hoja de Trabajo para listado'!$AB$151:$BA$151,0)),0)+IFERROR(INDEX('Hoja de Trabajo para listado'!$BC$155:$CB$1048576,MATCH($A15,'Hoja de Trabajo para listado'!$BC$155:$BC$1048576,0),MATCH((CUADRO!J$5&amp;$E15),'Hoja de Trabajo para listado'!$BC$151:$CB$151,0)),0)+IFERROR(INDEX('Hoja de Trabajo para listado'!$DE$153:$DG$274,MATCH($A15,'Hoja de Trabajo para listado'!$DE$153:$DE$1048576,0),MATCH((CUADRO!J$5&amp;$E15),'Hoja de Trabajo para listado'!$DE$151:$DG$151,0)),0)+IFERROR(INDEX('Hoja de Trabajo para listado'!$CD$155:$DC$1048576,MATCH($A15,'Hoja de Trabajo para listado'!$CD$155:$CD$1048576,0),MATCH((CUADRO!J$5&amp;$E15),'Hoja de Trabajo para listado'!$CD$151:$DC$151,0)),0)</f>
        <v>0</v>
      </c>
      <c r="K15" s="245">
        <f ca="1">+IFERROR(INDEX('Hoja de Trabajo para listado'!$A$155:$Z$1048576,MATCH($A15,'Hoja de Trabajo para listado'!$A$155:$A$1048576,0),MATCH((CUADRO!K$5&amp;$E15),'Hoja de Trabajo para listado'!$A$151:$Z$151,0)),0)+IFERROR(INDEX('Hoja de Trabajo para listado'!$AB$155:$BA$1048576,MATCH($A15,'Hoja de Trabajo para listado'!$AB$155:$AB$1048576,0),MATCH((CUADRO!K$5&amp;$E15),'Hoja de Trabajo para listado'!$AB$151:$BA$151,0)),0)+IFERROR(INDEX('Hoja de Trabajo para listado'!$BC$155:$CB$1048576,MATCH($A15,'Hoja de Trabajo para listado'!$BC$155:$BC$1048576,0),MATCH((CUADRO!K$5&amp;$E15),'Hoja de Trabajo para listado'!$BC$151:$CB$151,0)),0)+IFERROR(INDEX('Hoja de Trabajo para listado'!$DE$153:$DG$274,MATCH($A15,'Hoja de Trabajo para listado'!$DE$153:$DE$1048576,0),MATCH((CUADRO!K$5&amp;$E15),'Hoja de Trabajo para listado'!$DE$151:$DG$151,0)),0)+IFERROR(INDEX('Hoja de Trabajo para listado'!$CD$155:$DC$1048576,MATCH($A15,'Hoja de Trabajo para listado'!$CD$155:$CD$1048576,0),MATCH((CUADRO!K$5&amp;$E15),'Hoja de Trabajo para listado'!$CD$151:$DC$151,0)),0)</f>
        <v>0</v>
      </c>
      <c r="L15" s="245">
        <f ca="1">+IFERROR(INDEX('Hoja de Trabajo para listado'!$A$155:$Z$1048576,MATCH($A15,'Hoja de Trabajo para listado'!$A$155:$A$1048576,0),MATCH((CUADRO!L$5&amp;$E15),'Hoja de Trabajo para listado'!$A$151:$Z$151,0)),0)+IFERROR(INDEX('Hoja de Trabajo para listado'!$AB$155:$BA$1048576,MATCH($A15,'Hoja de Trabajo para listado'!$AB$155:$AB$1048576,0),MATCH((CUADRO!L$5&amp;$E15),'Hoja de Trabajo para listado'!$AB$151:$BA$151,0)),0)+IFERROR(INDEX('Hoja de Trabajo para listado'!$BC$155:$CB$1048576,MATCH($A15,'Hoja de Trabajo para listado'!$BC$155:$BC$1048576,0),MATCH((CUADRO!L$5&amp;$E15),'Hoja de Trabajo para listado'!$BC$151:$CB$151,0)),0)+IFERROR(INDEX('Hoja de Trabajo para listado'!$DE$153:$DG$274,MATCH($A15,'Hoja de Trabajo para listado'!$DE$153:$DE$1048576,0),MATCH((CUADRO!L$5&amp;$E15),'Hoja de Trabajo para listado'!$DE$151:$DG$151,0)),0)+IFERROR(INDEX('Hoja de Trabajo para listado'!$CD$155:$DC$1048576,MATCH($A15,'Hoja de Trabajo para listado'!$CD$155:$CD$1048576,0),MATCH((CUADRO!L$5&amp;$E15),'Hoja de Trabajo para listado'!$CD$151:$DC$151,0)),0)</f>
        <v>0</v>
      </c>
      <c r="M15" s="245">
        <f ca="1">+IFERROR(INDEX('Hoja de Trabajo para listado'!$A$155:$Z$1048576,MATCH($A15,'Hoja de Trabajo para listado'!$A$155:$A$1048576,0),MATCH((CUADRO!M$5&amp;$E15),'Hoja de Trabajo para listado'!$A$151:$Z$151,0)),0)+IFERROR(INDEX('Hoja de Trabajo para listado'!$AB$155:$BA$1048576,MATCH($A15,'Hoja de Trabajo para listado'!$AB$155:$AB$1048576,0),MATCH((CUADRO!M$5&amp;$E15),'Hoja de Trabajo para listado'!$AB$151:$BA$151,0)),0)+IFERROR(INDEX('Hoja de Trabajo para listado'!$BC$155:$CB$1048576,MATCH($A15,'Hoja de Trabajo para listado'!$BC$155:$BC$1048576,0),MATCH((CUADRO!M$5&amp;$E15),'Hoja de Trabajo para listado'!$BC$151:$CB$151,0)),0)+IFERROR(INDEX('Hoja de Trabajo para listado'!$DE$153:$DG$274,MATCH($A15,'Hoja de Trabajo para listado'!$DE$153:$DE$1048576,0),MATCH((CUADRO!M$5&amp;$E15),'Hoja de Trabajo para listado'!$DE$151:$DG$151,0)),0)+IFERROR(INDEX('Hoja de Trabajo para listado'!$CD$155:$DC$1048576,MATCH($A15,'Hoja de Trabajo para listado'!$CD$155:$CD$1048576,0),MATCH((CUADRO!M$5&amp;$E15),'Hoja de Trabajo para listado'!$CD$151:$DC$151,0)),0)</f>
        <v>0</v>
      </c>
      <c r="N15" s="245">
        <f ca="1">+IFERROR(INDEX('Hoja de Trabajo para listado'!$A$155:$Z$1048576,MATCH($A15,'Hoja de Trabajo para listado'!$A$155:$A$1048576,0),MATCH((CUADRO!N$5&amp;$E15),'Hoja de Trabajo para listado'!$A$151:$Z$151,0)),0)+IFERROR(INDEX('Hoja de Trabajo para listado'!$AB$155:$BA$1048576,MATCH($A15,'Hoja de Trabajo para listado'!$AB$155:$AB$1048576,0),MATCH((CUADRO!N$5&amp;$E15),'Hoja de Trabajo para listado'!$AB$151:$BA$151,0)),0)+IFERROR(INDEX('Hoja de Trabajo para listado'!$BC$155:$CB$1048576,MATCH($A15,'Hoja de Trabajo para listado'!$BC$155:$BC$1048576,0),MATCH((CUADRO!N$5&amp;$E15),'Hoja de Trabajo para listado'!$BC$151:$CB$151,0)),0)+IFERROR(INDEX('Hoja de Trabajo para listado'!$DE$153:$DG$274,MATCH($A15,'Hoja de Trabajo para listado'!$DE$153:$DE$1048576,0),MATCH((CUADRO!N$5&amp;$E15),'Hoja de Trabajo para listado'!$DE$151:$DG$151,0)),0)+IFERROR(INDEX('Hoja de Trabajo para listado'!$CD$155:$DC$1048576,MATCH($A15,'Hoja de Trabajo para listado'!$CD$155:$CD$1048576,0),MATCH((CUADRO!N$5&amp;$E15),'Hoja de Trabajo para listado'!$CD$151:$DC$151,0)),0)</f>
        <v>0</v>
      </c>
      <c r="O15" s="245">
        <f ca="1">+IFERROR(INDEX('Hoja de Trabajo para listado'!$A$155:$Z$1048576,MATCH($A15,'Hoja de Trabajo para listado'!$A$155:$A$1048576,0),MATCH((CUADRO!O$5&amp;$E15),'Hoja de Trabajo para listado'!$A$151:$Z$151,0)),0)+IFERROR(INDEX('Hoja de Trabajo para listado'!$AB$155:$BA$1048576,MATCH($A15,'Hoja de Trabajo para listado'!$AB$155:$AB$1048576,0),MATCH((CUADRO!O$5&amp;$E15),'Hoja de Trabajo para listado'!$AB$151:$BA$151,0)),0)+IFERROR(INDEX('Hoja de Trabajo para listado'!$BC$155:$CB$1048576,MATCH($A15,'Hoja de Trabajo para listado'!$BC$155:$BC$1048576,0),MATCH((CUADRO!O$5&amp;$E15),'Hoja de Trabajo para listado'!$BC$151:$CB$151,0)),0)+IFERROR(INDEX('Hoja de Trabajo para listado'!$DE$153:$DG$274,MATCH($A15,'Hoja de Trabajo para listado'!$DE$153:$DE$1048576,0),MATCH((CUADRO!O$5&amp;$E15),'Hoja de Trabajo para listado'!$DE$151:$DG$151,0)),0)+IFERROR(INDEX('Hoja de Trabajo para listado'!$CD$155:$DC$1048576,MATCH($A15,'Hoja de Trabajo para listado'!$CD$155:$CD$1048576,0),MATCH((CUADRO!O$5&amp;$E15),'Hoja de Trabajo para listado'!$CD$151:$DC$151,0)),0)</f>
        <v>0</v>
      </c>
      <c r="P15" s="245">
        <f ca="1">+IFERROR(INDEX('Hoja de Trabajo para listado'!$A$155:$Z$1048576,MATCH($A15,'Hoja de Trabajo para listado'!$A$155:$A$1048576,0),MATCH((CUADRO!P$5&amp;$E15),'Hoja de Trabajo para listado'!$A$151:$Z$151,0)),0)+IFERROR(INDEX('Hoja de Trabajo para listado'!$AB$155:$BA$1048576,MATCH($A15,'Hoja de Trabajo para listado'!$AB$155:$AB$1048576,0),MATCH((CUADRO!P$5&amp;$E15),'Hoja de Trabajo para listado'!$AB$151:$BA$151,0)),0)+IFERROR(INDEX('Hoja de Trabajo para listado'!$BC$155:$CB$1048576,MATCH($A15,'Hoja de Trabajo para listado'!$BC$155:$BC$1048576,0),MATCH((CUADRO!P$5&amp;$E15),'Hoja de Trabajo para listado'!$BC$151:$CB$151,0)),0)+IFERROR(INDEX('Hoja de Trabajo para listado'!$DE$153:$DG$274,MATCH($A15,'Hoja de Trabajo para listado'!$DE$153:$DE$1048576,0),MATCH((CUADRO!P$5&amp;$E15),'Hoja de Trabajo para listado'!$DE$151:$DG$151,0)),0)+IFERROR(INDEX('Hoja de Trabajo para listado'!$CD$155:$DC$1048576,MATCH($A15,'Hoja de Trabajo para listado'!$CD$155:$CD$1048576,0),MATCH((CUADRO!P$5&amp;$E15),'Hoja de Trabajo para listado'!$CD$151:$DC$151,0)),0)</f>
        <v>0</v>
      </c>
      <c r="Q15" s="245">
        <f ca="1">+IFERROR(INDEX('Hoja de Trabajo para listado'!$A$155:$Z$1048576,MATCH($A15,'Hoja de Trabajo para listado'!$A$155:$A$1048576,0),MATCH((CUADRO!Q$5&amp;$E15),'Hoja de Trabajo para listado'!$A$151:$Z$151,0)),0)+IFERROR(INDEX('Hoja de Trabajo para listado'!$AB$155:$BA$1048576,MATCH($A15,'Hoja de Trabajo para listado'!$AB$155:$AB$1048576,0),MATCH((CUADRO!Q$5&amp;$E15),'Hoja de Trabajo para listado'!$AB$151:$BA$151,0)),0)+IFERROR(INDEX('Hoja de Trabajo para listado'!$BC$155:$CB$1048576,MATCH($A15,'Hoja de Trabajo para listado'!$BC$155:$BC$1048576,0),MATCH((CUADRO!Q$5&amp;$E15),'Hoja de Trabajo para listado'!$BC$151:$CB$151,0)),0)+IFERROR(INDEX('Hoja de Trabajo para listado'!$DE$153:$DG$274,MATCH($A15,'Hoja de Trabajo para listado'!$DE$153:$DE$1048576,0),MATCH((CUADRO!Q$5&amp;$E15),'Hoja de Trabajo para listado'!$DE$151:$DG$151,0)),0)+IFERROR(INDEX('Hoja de Trabajo para listado'!$CD$155:$DC$1048576,MATCH($A15,'Hoja de Trabajo para listado'!$CD$155:$CD$1048576,0),MATCH((CUADRO!Q$5&amp;$E15),'Hoja de Trabajo para listado'!$CD$151:$DC$151,0)),0)</f>
        <v>0</v>
      </c>
      <c r="R15" s="245">
        <f t="shared" ca="1" si="0"/>
        <v>985438.34000000008</v>
      </c>
      <c r="S15" s="245">
        <f ca="1">+R14+R15</f>
        <v>985438.34000000008</v>
      </c>
      <c r="T15" s="245">
        <f ca="1">+S15</f>
        <v>985438.34000000008</v>
      </c>
      <c r="U15" s="244">
        <f t="shared" si="1"/>
        <v>2</v>
      </c>
      <c r="V15" s="333" t="str">
        <f>+VLOOKUP(A15,bd_lista!$A$3:$E$590,5,FALSE)</f>
        <v>Órgano Ejecutivo</v>
      </c>
      <c r="W15" s="384"/>
      <c r="X15" s="242">
        <f t="shared" si="2"/>
        <v>16</v>
      </c>
      <c r="Y15" s="242" t="str">
        <f>+VLOOKUP(X15,bd_lista!$A$3:$C$590,3,FALSE)</f>
        <v>Ministerio de Educación</v>
      </c>
      <c r="Z15" s="246"/>
      <c r="AA15" s="246"/>
    </row>
    <row r="16" spans="1:27" ht="15" customHeight="1">
      <c r="A16" s="251">
        <v>20</v>
      </c>
      <c r="B16" s="388">
        <f>+A16</f>
        <v>20</v>
      </c>
      <c r="C16" s="247" t="str">
        <f>+VLOOKUP(A16,bd_lista!$A$3:$C$590,3,FALSE)</f>
        <v>Ministerio de Defensa</v>
      </c>
      <c r="D16" s="385" t="str">
        <f>+C16</f>
        <v>Ministerio de Defensa</v>
      </c>
      <c r="E16" s="247" t="s">
        <v>1304</v>
      </c>
      <c r="F16" s="243">
        <f ca="1">+IFERROR(INDEX('Hoja de Trabajo para listado'!$A$155:$Z$1048576,MATCH($A16,'Hoja de Trabajo para listado'!$A$155:$A$1048576,0),MATCH((CUADRO!F$5&amp;$E16),'Hoja de Trabajo para listado'!$A$151:$Z$151,0)),0)+IFERROR(INDEX('Hoja de Trabajo para listado'!$AB$155:$BA$1048576,MATCH($A16,'Hoja de Trabajo para listado'!$AB$155:$AB$1048576,0),MATCH((CUADRO!F$5&amp;$E16),'Hoja de Trabajo para listado'!$AB$151:$BA$151,0)),0)+IFERROR(INDEX('Hoja de Trabajo para listado'!$BC$155:$CB$1048576,MATCH($A16,'Hoja de Trabajo para listado'!$BC$155:$BC$1048576,0),MATCH((CUADRO!F$5&amp;$E16),'Hoja de Trabajo para listado'!$BC$151:$CB$151,0)),0)+IFERROR(INDEX('Hoja de Trabajo para listado'!$DE$153:$DG$274,MATCH($A16,'Hoja de Trabajo para listado'!$DE$153:$DE$1048576,0),MATCH((CUADRO!F$5&amp;$E16),'Hoja de Trabajo para listado'!$DE$151:$DG$151,0)),0)+IFERROR(INDEX('Hoja de Trabajo para listado'!$CD$155:$DC$1048576,MATCH($A16,'Hoja de Trabajo para listado'!$CD$155:$CD$1048576,0),MATCH((CUADRO!F$5&amp;$E16),'Hoja de Trabajo para listado'!$CD$151:$DC$151,0)),0)</f>
        <v>0</v>
      </c>
      <c r="G16" s="243">
        <f ca="1">+IFERROR(INDEX('Hoja de Trabajo para listado'!$A$155:$Z$1048576,MATCH($A16,'Hoja de Trabajo para listado'!$A$155:$A$1048576,0),MATCH((CUADRO!G$5&amp;$E16),'Hoja de Trabajo para listado'!$A$151:$Z$151,0)),0)+IFERROR(INDEX('Hoja de Trabajo para listado'!$AB$155:$BA$1048576,MATCH($A16,'Hoja de Trabajo para listado'!$AB$155:$AB$1048576,0),MATCH((CUADRO!G$5&amp;$E16),'Hoja de Trabajo para listado'!$AB$151:$BA$151,0)),0)+IFERROR(INDEX('Hoja de Trabajo para listado'!$BC$155:$CB$1048576,MATCH($A16,'Hoja de Trabajo para listado'!$BC$155:$BC$1048576,0),MATCH((CUADRO!G$5&amp;$E16),'Hoja de Trabajo para listado'!$BC$151:$CB$151,0)),0)+IFERROR(INDEX('Hoja de Trabajo para listado'!$DE$153:$DG$274,MATCH($A16,'Hoja de Trabajo para listado'!$DE$153:$DE$1048576,0),MATCH((CUADRO!G$5&amp;$E16),'Hoja de Trabajo para listado'!$DE$151:$DG$151,0)),0)+IFERROR(INDEX('Hoja de Trabajo para listado'!$CD$155:$DC$1048576,MATCH($A16,'Hoja de Trabajo para listado'!$CD$155:$CD$1048576,0),MATCH((CUADRO!G$5&amp;$E16),'Hoja de Trabajo para listado'!$CD$151:$DC$151,0)),0)</f>
        <v>180.09</v>
      </c>
      <c r="H16" s="243">
        <f ca="1">+IFERROR(INDEX('Hoja de Trabajo para listado'!$A$155:$Z$1048576,MATCH($A16,'Hoja de Trabajo para listado'!$A$155:$A$1048576,0),MATCH((CUADRO!H$5&amp;$E16),'Hoja de Trabajo para listado'!$A$151:$Z$151,0)),0)+IFERROR(INDEX('Hoja de Trabajo para listado'!$AB$155:$BA$1048576,MATCH($A16,'Hoja de Trabajo para listado'!$AB$155:$AB$1048576,0),MATCH((CUADRO!H$5&amp;$E16),'Hoja de Trabajo para listado'!$AB$151:$BA$151,0)),0)+IFERROR(INDEX('Hoja de Trabajo para listado'!$BC$155:$CB$1048576,MATCH($A16,'Hoja de Trabajo para listado'!$BC$155:$BC$1048576,0),MATCH((CUADRO!H$5&amp;$E16),'Hoja de Trabajo para listado'!$BC$151:$CB$151,0)),0)+IFERROR(INDEX('Hoja de Trabajo para listado'!$DE$153:$DG$274,MATCH($A16,'Hoja de Trabajo para listado'!$DE$153:$DE$1048576,0),MATCH((CUADRO!H$5&amp;$E16),'Hoja de Trabajo para listado'!$DE$151:$DG$151,0)),0)+IFERROR(INDEX('Hoja de Trabajo para listado'!$CD$155:$DC$1048576,MATCH($A16,'Hoja de Trabajo para listado'!$CD$155:$CD$1048576,0),MATCH((CUADRO!H$5&amp;$E16),'Hoja de Trabajo para listado'!$CD$151:$DC$151,0)),0)</f>
        <v>0</v>
      </c>
      <c r="I16" s="243">
        <f ca="1">+IFERROR(INDEX('Hoja de Trabajo para listado'!$A$155:$Z$1048576,MATCH($A16,'Hoja de Trabajo para listado'!$A$155:$A$1048576,0),MATCH((CUADRO!I$5&amp;$E16),'Hoja de Trabajo para listado'!$A$151:$Z$151,0)),0)+IFERROR(INDEX('Hoja de Trabajo para listado'!$AB$155:$BA$1048576,MATCH($A16,'Hoja de Trabajo para listado'!$AB$155:$AB$1048576,0),MATCH((CUADRO!I$5&amp;$E16),'Hoja de Trabajo para listado'!$AB$151:$BA$151,0)),0)+IFERROR(INDEX('Hoja de Trabajo para listado'!$BC$155:$CB$1048576,MATCH($A16,'Hoja de Trabajo para listado'!$BC$155:$BC$1048576,0),MATCH((CUADRO!I$5&amp;$E16),'Hoja de Trabajo para listado'!$BC$151:$CB$151,0)),0)+IFERROR(INDEX('Hoja de Trabajo para listado'!$DE$153:$DG$274,MATCH($A16,'Hoja de Trabajo para listado'!$DE$153:$DE$1048576,0),MATCH((CUADRO!I$5&amp;$E16),'Hoja de Trabajo para listado'!$DE$151:$DG$151,0)),0)+IFERROR(INDEX('Hoja de Trabajo para listado'!$CD$155:$DC$1048576,MATCH($A16,'Hoja de Trabajo para listado'!$CD$155:$CD$1048576,0),MATCH((CUADRO!I$5&amp;$E16),'Hoja de Trabajo para listado'!$CD$151:$DC$151,0)),0)</f>
        <v>0</v>
      </c>
      <c r="J16" s="243">
        <f ca="1">+IFERROR(INDEX('Hoja de Trabajo para listado'!$A$155:$Z$1048576,MATCH($A16,'Hoja de Trabajo para listado'!$A$155:$A$1048576,0),MATCH((CUADRO!J$5&amp;$E16),'Hoja de Trabajo para listado'!$A$151:$Z$151,0)),0)+IFERROR(INDEX('Hoja de Trabajo para listado'!$AB$155:$BA$1048576,MATCH($A16,'Hoja de Trabajo para listado'!$AB$155:$AB$1048576,0),MATCH((CUADRO!J$5&amp;$E16),'Hoja de Trabajo para listado'!$AB$151:$BA$151,0)),0)+IFERROR(INDEX('Hoja de Trabajo para listado'!$BC$155:$CB$1048576,MATCH($A16,'Hoja de Trabajo para listado'!$BC$155:$BC$1048576,0),MATCH((CUADRO!J$5&amp;$E16),'Hoja de Trabajo para listado'!$BC$151:$CB$151,0)),0)+IFERROR(INDEX('Hoja de Trabajo para listado'!$DE$153:$DG$274,MATCH($A16,'Hoja de Trabajo para listado'!$DE$153:$DE$1048576,0),MATCH((CUADRO!J$5&amp;$E16),'Hoja de Trabajo para listado'!$DE$151:$DG$151,0)),0)+IFERROR(INDEX('Hoja de Trabajo para listado'!$CD$155:$DC$1048576,MATCH($A16,'Hoja de Trabajo para listado'!$CD$155:$CD$1048576,0),MATCH((CUADRO!J$5&amp;$E16),'Hoja de Trabajo para listado'!$CD$151:$DC$151,0)),0)</f>
        <v>0</v>
      </c>
      <c r="K16" s="243">
        <f ca="1">+IFERROR(INDEX('Hoja de Trabajo para listado'!$A$155:$Z$1048576,MATCH($A16,'Hoja de Trabajo para listado'!$A$155:$A$1048576,0),MATCH((CUADRO!K$5&amp;$E16),'Hoja de Trabajo para listado'!$A$151:$Z$151,0)),0)+IFERROR(INDEX('Hoja de Trabajo para listado'!$AB$155:$BA$1048576,MATCH($A16,'Hoja de Trabajo para listado'!$AB$155:$AB$1048576,0),MATCH((CUADRO!K$5&amp;$E16),'Hoja de Trabajo para listado'!$AB$151:$BA$151,0)),0)+IFERROR(INDEX('Hoja de Trabajo para listado'!$BC$155:$CB$1048576,MATCH($A16,'Hoja de Trabajo para listado'!$BC$155:$BC$1048576,0),MATCH((CUADRO!K$5&amp;$E16),'Hoja de Trabajo para listado'!$BC$151:$CB$151,0)),0)+IFERROR(INDEX('Hoja de Trabajo para listado'!$DE$153:$DG$274,MATCH($A16,'Hoja de Trabajo para listado'!$DE$153:$DE$1048576,0),MATCH((CUADRO!K$5&amp;$E16),'Hoja de Trabajo para listado'!$DE$151:$DG$151,0)),0)+IFERROR(INDEX('Hoja de Trabajo para listado'!$CD$155:$DC$1048576,MATCH($A16,'Hoja de Trabajo para listado'!$CD$155:$CD$1048576,0),MATCH((CUADRO!K$5&amp;$E16),'Hoja de Trabajo para listado'!$CD$151:$DC$151,0)),0)</f>
        <v>0</v>
      </c>
      <c r="L16" s="243">
        <f ca="1">+IFERROR(INDEX('Hoja de Trabajo para listado'!$A$155:$Z$1048576,MATCH($A16,'Hoja de Trabajo para listado'!$A$155:$A$1048576,0),MATCH((CUADRO!L$5&amp;$E16),'Hoja de Trabajo para listado'!$A$151:$Z$151,0)),0)+IFERROR(INDEX('Hoja de Trabajo para listado'!$AB$155:$BA$1048576,MATCH($A16,'Hoja de Trabajo para listado'!$AB$155:$AB$1048576,0),MATCH((CUADRO!L$5&amp;$E16),'Hoja de Trabajo para listado'!$AB$151:$BA$151,0)),0)+IFERROR(INDEX('Hoja de Trabajo para listado'!$BC$155:$CB$1048576,MATCH($A16,'Hoja de Trabajo para listado'!$BC$155:$BC$1048576,0),MATCH((CUADRO!L$5&amp;$E16),'Hoja de Trabajo para listado'!$BC$151:$CB$151,0)),0)+IFERROR(INDEX('Hoja de Trabajo para listado'!$DE$153:$DG$274,MATCH($A16,'Hoja de Trabajo para listado'!$DE$153:$DE$1048576,0),MATCH((CUADRO!L$5&amp;$E16),'Hoja de Trabajo para listado'!$DE$151:$DG$151,0)),0)+IFERROR(INDEX('Hoja de Trabajo para listado'!$CD$155:$DC$1048576,MATCH($A16,'Hoja de Trabajo para listado'!$CD$155:$CD$1048576,0),MATCH((CUADRO!L$5&amp;$E16),'Hoja de Trabajo para listado'!$CD$151:$DC$151,0)),0)</f>
        <v>0</v>
      </c>
      <c r="M16" s="243">
        <f ca="1">+IFERROR(INDEX('Hoja de Trabajo para listado'!$A$155:$Z$1048576,MATCH($A16,'Hoja de Trabajo para listado'!$A$155:$A$1048576,0),MATCH((CUADRO!M$5&amp;$E16),'Hoja de Trabajo para listado'!$A$151:$Z$151,0)),0)+IFERROR(INDEX('Hoja de Trabajo para listado'!$AB$155:$BA$1048576,MATCH($A16,'Hoja de Trabajo para listado'!$AB$155:$AB$1048576,0),MATCH((CUADRO!M$5&amp;$E16),'Hoja de Trabajo para listado'!$AB$151:$BA$151,0)),0)+IFERROR(INDEX('Hoja de Trabajo para listado'!$BC$155:$CB$1048576,MATCH($A16,'Hoja de Trabajo para listado'!$BC$155:$BC$1048576,0),MATCH((CUADRO!M$5&amp;$E16),'Hoja de Trabajo para listado'!$BC$151:$CB$151,0)),0)+IFERROR(INDEX('Hoja de Trabajo para listado'!$DE$153:$DG$274,MATCH($A16,'Hoja de Trabajo para listado'!$DE$153:$DE$1048576,0),MATCH((CUADRO!M$5&amp;$E16),'Hoja de Trabajo para listado'!$DE$151:$DG$151,0)),0)+IFERROR(INDEX('Hoja de Trabajo para listado'!$CD$155:$DC$1048576,MATCH($A16,'Hoja de Trabajo para listado'!$CD$155:$CD$1048576,0),MATCH((CUADRO!M$5&amp;$E16),'Hoja de Trabajo para listado'!$CD$151:$DC$151,0)),0)</f>
        <v>0</v>
      </c>
      <c r="N16" s="243">
        <f ca="1">+IFERROR(INDEX('Hoja de Trabajo para listado'!$A$155:$Z$1048576,MATCH($A16,'Hoja de Trabajo para listado'!$A$155:$A$1048576,0),MATCH((CUADRO!N$5&amp;$E16),'Hoja de Trabajo para listado'!$A$151:$Z$151,0)),0)+IFERROR(INDEX('Hoja de Trabajo para listado'!$AB$155:$BA$1048576,MATCH($A16,'Hoja de Trabajo para listado'!$AB$155:$AB$1048576,0),MATCH((CUADRO!N$5&amp;$E16),'Hoja de Trabajo para listado'!$AB$151:$BA$151,0)),0)+IFERROR(INDEX('Hoja de Trabajo para listado'!$BC$155:$CB$1048576,MATCH($A16,'Hoja de Trabajo para listado'!$BC$155:$BC$1048576,0),MATCH((CUADRO!N$5&amp;$E16),'Hoja de Trabajo para listado'!$BC$151:$CB$151,0)),0)+IFERROR(INDEX('Hoja de Trabajo para listado'!$DE$153:$DG$274,MATCH($A16,'Hoja de Trabajo para listado'!$DE$153:$DE$1048576,0),MATCH((CUADRO!N$5&amp;$E16),'Hoja de Trabajo para listado'!$DE$151:$DG$151,0)),0)+IFERROR(INDEX('Hoja de Trabajo para listado'!$CD$155:$DC$1048576,MATCH($A16,'Hoja de Trabajo para listado'!$CD$155:$CD$1048576,0),MATCH((CUADRO!N$5&amp;$E16),'Hoja de Trabajo para listado'!$CD$151:$DC$151,0)),0)</f>
        <v>0</v>
      </c>
      <c r="O16" s="243">
        <f ca="1">+IFERROR(INDEX('Hoja de Trabajo para listado'!$A$155:$Z$1048576,MATCH($A16,'Hoja de Trabajo para listado'!$A$155:$A$1048576,0),MATCH((CUADRO!O$5&amp;$E16),'Hoja de Trabajo para listado'!$A$151:$Z$151,0)),0)+IFERROR(INDEX('Hoja de Trabajo para listado'!$AB$155:$BA$1048576,MATCH($A16,'Hoja de Trabajo para listado'!$AB$155:$AB$1048576,0),MATCH((CUADRO!O$5&amp;$E16),'Hoja de Trabajo para listado'!$AB$151:$BA$151,0)),0)+IFERROR(INDEX('Hoja de Trabajo para listado'!$BC$155:$CB$1048576,MATCH($A16,'Hoja de Trabajo para listado'!$BC$155:$BC$1048576,0),MATCH((CUADRO!O$5&amp;$E16),'Hoja de Trabajo para listado'!$BC$151:$CB$151,0)),0)+IFERROR(INDEX('Hoja de Trabajo para listado'!$DE$153:$DG$274,MATCH($A16,'Hoja de Trabajo para listado'!$DE$153:$DE$1048576,0),MATCH((CUADRO!O$5&amp;$E16),'Hoja de Trabajo para listado'!$DE$151:$DG$151,0)),0)+IFERROR(INDEX('Hoja de Trabajo para listado'!$CD$155:$DC$1048576,MATCH($A16,'Hoja de Trabajo para listado'!$CD$155:$CD$1048576,0),MATCH((CUADRO!O$5&amp;$E16),'Hoja de Trabajo para listado'!$CD$151:$DC$151,0)),0)</f>
        <v>0</v>
      </c>
      <c r="P16" s="243">
        <f ca="1">+IFERROR(INDEX('Hoja de Trabajo para listado'!$A$155:$Z$1048576,MATCH($A16,'Hoja de Trabajo para listado'!$A$155:$A$1048576,0),MATCH((CUADRO!P$5&amp;$E16),'Hoja de Trabajo para listado'!$A$151:$Z$151,0)),0)+IFERROR(INDEX('Hoja de Trabajo para listado'!$AB$155:$BA$1048576,MATCH($A16,'Hoja de Trabajo para listado'!$AB$155:$AB$1048576,0),MATCH((CUADRO!P$5&amp;$E16),'Hoja de Trabajo para listado'!$AB$151:$BA$151,0)),0)+IFERROR(INDEX('Hoja de Trabajo para listado'!$BC$155:$CB$1048576,MATCH($A16,'Hoja de Trabajo para listado'!$BC$155:$BC$1048576,0),MATCH((CUADRO!P$5&amp;$E16),'Hoja de Trabajo para listado'!$BC$151:$CB$151,0)),0)+IFERROR(INDEX('Hoja de Trabajo para listado'!$DE$153:$DG$274,MATCH($A16,'Hoja de Trabajo para listado'!$DE$153:$DE$1048576,0),MATCH((CUADRO!P$5&amp;$E16),'Hoja de Trabajo para listado'!$DE$151:$DG$151,0)),0)+IFERROR(INDEX('Hoja de Trabajo para listado'!$CD$155:$DC$1048576,MATCH($A16,'Hoja de Trabajo para listado'!$CD$155:$CD$1048576,0),MATCH((CUADRO!P$5&amp;$E16),'Hoja de Trabajo para listado'!$CD$151:$DC$151,0)),0)</f>
        <v>0</v>
      </c>
      <c r="Q16" s="243">
        <f ca="1">+IFERROR(INDEX('Hoja de Trabajo para listado'!$A$155:$Z$1048576,MATCH($A16,'Hoja de Trabajo para listado'!$A$155:$A$1048576,0),MATCH((CUADRO!Q$5&amp;$E16),'Hoja de Trabajo para listado'!$A$151:$Z$151,0)),0)+IFERROR(INDEX('Hoja de Trabajo para listado'!$AB$155:$BA$1048576,MATCH($A16,'Hoja de Trabajo para listado'!$AB$155:$AB$1048576,0),MATCH((CUADRO!Q$5&amp;$E16),'Hoja de Trabajo para listado'!$AB$151:$BA$151,0)),0)+IFERROR(INDEX('Hoja de Trabajo para listado'!$BC$155:$CB$1048576,MATCH($A16,'Hoja de Trabajo para listado'!$BC$155:$BC$1048576,0),MATCH((CUADRO!Q$5&amp;$E16),'Hoja de Trabajo para listado'!$BC$151:$CB$151,0)),0)+IFERROR(INDEX('Hoja de Trabajo para listado'!$DE$153:$DG$274,MATCH($A16,'Hoja de Trabajo para listado'!$DE$153:$DE$1048576,0),MATCH((CUADRO!Q$5&amp;$E16),'Hoja de Trabajo para listado'!$DE$151:$DG$151,0)),0)+IFERROR(INDEX('Hoja de Trabajo para listado'!$CD$155:$DC$1048576,MATCH($A16,'Hoja de Trabajo para listado'!$CD$155:$CD$1048576,0),MATCH((CUADRO!Q$5&amp;$E16),'Hoja de Trabajo para listado'!$CD$151:$DC$151,0)),0)</f>
        <v>0</v>
      </c>
      <c r="R16" s="243">
        <f t="shared" ca="1" si="0"/>
        <v>180.09</v>
      </c>
      <c r="S16" s="243"/>
      <c r="T16" s="243">
        <f ca="1">+T17</f>
        <v>9476261.3099999987</v>
      </c>
      <c r="U16" s="242">
        <f t="shared" si="1"/>
        <v>1</v>
      </c>
      <c r="V16" s="333" t="str">
        <f>+VLOOKUP(A16,bd_lista!$A$3:$E$590,5,FALSE)</f>
        <v>Órgano Ejecutivo</v>
      </c>
      <c r="W16" s="383" t="str">
        <f>+V16</f>
        <v>Órgano Ejecutivo</v>
      </c>
      <c r="X16" s="242">
        <f t="shared" si="2"/>
        <v>20</v>
      </c>
      <c r="Y16" s="242" t="str">
        <f>+VLOOKUP(X16,bd_lista!$A$3:$C$590,3,FALSE)</f>
        <v>Ministerio de Defensa</v>
      </c>
      <c r="Z16" s="246">
        <f>+X16</f>
        <v>20</v>
      </c>
      <c r="AA16" s="246" t="str">
        <f>+Y16</f>
        <v>Ministerio de Defensa</v>
      </c>
    </row>
    <row r="17" spans="1:27" ht="15" customHeight="1">
      <c r="A17" s="32">
        <v>20</v>
      </c>
      <c r="B17" s="389"/>
      <c r="C17" s="333" t="str">
        <f>+VLOOKUP(A17,bd_lista!$A$3:$C$590,3,FALSE)</f>
        <v>Ministerio de Defensa</v>
      </c>
      <c r="D17" s="386"/>
      <c r="E17" s="333" t="s">
        <v>1305</v>
      </c>
      <c r="F17" s="245">
        <f ca="1">+IFERROR(INDEX('Hoja de Trabajo para listado'!$A$155:$Z$1048576,MATCH($A17,'Hoja de Trabajo para listado'!$A$155:$A$1048576,0),MATCH((CUADRO!F$5&amp;$E17),'Hoja de Trabajo para listado'!$A$151:$Z$151,0)),0)+IFERROR(INDEX('Hoja de Trabajo para listado'!$AB$155:$BA$1048576,MATCH($A17,'Hoja de Trabajo para listado'!$AB$155:$AB$1048576,0),MATCH((CUADRO!F$5&amp;$E17),'Hoja de Trabajo para listado'!$AB$151:$BA$151,0)),0)+IFERROR(INDEX('Hoja de Trabajo para listado'!$BC$155:$CB$1048576,MATCH($A17,'Hoja de Trabajo para listado'!$BC$155:$BC$1048576,0),MATCH((CUADRO!F$5&amp;$E17),'Hoja de Trabajo para listado'!$BC$151:$CB$151,0)),0)+IFERROR(INDEX('Hoja de Trabajo para listado'!$DE$153:$DG$274,MATCH($A17,'Hoja de Trabajo para listado'!$DE$153:$DE$1048576,0),MATCH((CUADRO!F$5&amp;$E17),'Hoja de Trabajo para listado'!$DE$151:$DG$151,0)),0)+IFERROR(INDEX('Hoja de Trabajo para listado'!$CD$155:$DC$1048576,MATCH($A17,'Hoja de Trabajo para listado'!$CD$155:$CD$1048576,0),MATCH((CUADRO!F$5&amp;$E17),'Hoja de Trabajo para listado'!$CD$151:$DC$151,0)),0)</f>
        <v>9468366.7799999993</v>
      </c>
      <c r="G17" s="245">
        <f ca="1">+IFERROR(INDEX('Hoja de Trabajo para listado'!$A$155:$Z$1048576,MATCH($A17,'Hoja de Trabajo para listado'!$A$155:$A$1048576,0),MATCH((CUADRO!G$5&amp;$E17),'Hoja de Trabajo para listado'!$A$151:$Z$151,0)),0)+IFERROR(INDEX('Hoja de Trabajo para listado'!$AB$155:$BA$1048576,MATCH($A17,'Hoja de Trabajo para listado'!$AB$155:$AB$1048576,0),MATCH((CUADRO!G$5&amp;$E17),'Hoja de Trabajo para listado'!$AB$151:$BA$151,0)),0)+IFERROR(INDEX('Hoja de Trabajo para listado'!$BC$155:$CB$1048576,MATCH($A17,'Hoja de Trabajo para listado'!$BC$155:$BC$1048576,0),MATCH((CUADRO!G$5&amp;$E17),'Hoja de Trabajo para listado'!$BC$151:$CB$151,0)),0)+IFERROR(INDEX('Hoja de Trabajo para listado'!$DE$153:$DG$274,MATCH($A17,'Hoja de Trabajo para listado'!$DE$153:$DE$1048576,0),MATCH((CUADRO!G$5&amp;$E17),'Hoja de Trabajo para listado'!$DE$151:$DG$151,0)),0)+IFERROR(INDEX('Hoja de Trabajo para listado'!$CD$155:$DC$1048576,MATCH($A17,'Hoja de Trabajo para listado'!$CD$155:$CD$1048576,0),MATCH((CUADRO!G$5&amp;$E17),'Hoja de Trabajo para listado'!$CD$151:$DC$151,0)),0)</f>
        <v>7714.4400000000005</v>
      </c>
      <c r="H17" s="245">
        <f ca="1">+IFERROR(INDEX('Hoja de Trabajo para listado'!$A$155:$Z$1048576,MATCH($A17,'Hoja de Trabajo para listado'!$A$155:$A$1048576,0),MATCH((CUADRO!H$5&amp;$E17),'Hoja de Trabajo para listado'!$A$151:$Z$151,0)),0)+IFERROR(INDEX('Hoja de Trabajo para listado'!$AB$155:$BA$1048576,MATCH($A17,'Hoja de Trabajo para listado'!$AB$155:$AB$1048576,0),MATCH((CUADRO!H$5&amp;$E17),'Hoja de Trabajo para listado'!$AB$151:$BA$151,0)),0)+IFERROR(INDEX('Hoja de Trabajo para listado'!$BC$155:$CB$1048576,MATCH($A17,'Hoja de Trabajo para listado'!$BC$155:$BC$1048576,0),MATCH((CUADRO!H$5&amp;$E17),'Hoja de Trabajo para listado'!$BC$151:$CB$151,0)),0)+IFERROR(INDEX('Hoja de Trabajo para listado'!$DE$153:$DG$274,MATCH($A17,'Hoja de Trabajo para listado'!$DE$153:$DE$1048576,0),MATCH((CUADRO!H$5&amp;$E17),'Hoja de Trabajo para listado'!$DE$151:$DG$151,0)),0)+IFERROR(INDEX('Hoja de Trabajo para listado'!$CD$155:$DC$1048576,MATCH($A17,'Hoja de Trabajo para listado'!$CD$155:$CD$1048576,0),MATCH((CUADRO!H$5&amp;$E17),'Hoja de Trabajo para listado'!$CD$151:$DC$151,0)),0)</f>
        <v>0</v>
      </c>
      <c r="I17" s="245">
        <f ca="1">+IFERROR(INDEX('Hoja de Trabajo para listado'!$A$155:$Z$1048576,MATCH($A17,'Hoja de Trabajo para listado'!$A$155:$A$1048576,0),MATCH((CUADRO!I$5&amp;$E17),'Hoja de Trabajo para listado'!$A$151:$Z$151,0)),0)+IFERROR(INDEX('Hoja de Trabajo para listado'!$AB$155:$BA$1048576,MATCH($A17,'Hoja de Trabajo para listado'!$AB$155:$AB$1048576,0),MATCH((CUADRO!I$5&amp;$E17),'Hoja de Trabajo para listado'!$AB$151:$BA$151,0)),0)+IFERROR(INDEX('Hoja de Trabajo para listado'!$BC$155:$CB$1048576,MATCH($A17,'Hoja de Trabajo para listado'!$BC$155:$BC$1048576,0),MATCH((CUADRO!I$5&amp;$E17),'Hoja de Trabajo para listado'!$BC$151:$CB$151,0)),0)+IFERROR(INDEX('Hoja de Trabajo para listado'!$DE$153:$DG$274,MATCH($A17,'Hoja de Trabajo para listado'!$DE$153:$DE$1048576,0),MATCH((CUADRO!I$5&amp;$E17),'Hoja de Trabajo para listado'!$DE$151:$DG$151,0)),0)+IFERROR(INDEX('Hoja de Trabajo para listado'!$CD$155:$DC$1048576,MATCH($A17,'Hoja de Trabajo para listado'!$CD$155:$CD$1048576,0),MATCH((CUADRO!I$5&amp;$E17),'Hoja de Trabajo para listado'!$CD$151:$DC$151,0)),0)</f>
        <v>0</v>
      </c>
      <c r="J17" s="245">
        <f ca="1">+IFERROR(INDEX('Hoja de Trabajo para listado'!$A$155:$Z$1048576,MATCH($A17,'Hoja de Trabajo para listado'!$A$155:$A$1048576,0),MATCH((CUADRO!J$5&amp;$E17),'Hoja de Trabajo para listado'!$A$151:$Z$151,0)),0)+IFERROR(INDEX('Hoja de Trabajo para listado'!$AB$155:$BA$1048576,MATCH($A17,'Hoja de Trabajo para listado'!$AB$155:$AB$1048576,0),MATCH((CUADRO!J$5&amp;$E17),'Hoja de Trabajo para listado'!$AB$151:$BA$151,0)),0)+IFERROR(INDEX('Hoja de Trabajo para listado'!$BC$155:$CB$1048576,MATCH($A17,'Hoja de Trabajo para listado'!$BC$155:$BC$1048576,0),MATCH((CUADRO!J$5&amp;$E17),'Hoja de Trabajo para listado'!$BC$151:$CB$151,0)),0)+IFERROR(INDEX('Hoja de Trabajo para listado'!$DE$153:$DG$274,MATCH($A17,'Hoja de Trabajo para listado'!$DE$153:$DE$1048576,0),MATCH((CUADRO!J$5&amp;$E17),'Hoja de Trabajo para listado'!$DE$151:$DG$151,0)),0)+IFERROR(INDEX('Hoja de Trabajo para listado'!$CD$155:$DC$1048576,MATCH($A17,'Hoja de Trabajo para listado'!$CD$155:$CD$1048576,0),MATCH((CUADRO!J$5&amp;$E17),'Hoja de Trabajo para listado'!$CD$151:$DC$151,0)),0)</f>
        <v>0</v>
      </c>
      <c r="K17" s="245">
        <f ca="1">+IFERROR(INDEX('Hoja de Trabajo para listado'!$A$155:$Z$1048576,MATCH($A17,'Hoja de Trabajo para listado'!$A$155:$A$1048576,0),MATCH((CUADRO!K$5&amp;$E17),'Hoja de Trabajo para listado'!$A$151:$Z$151,0)),0)+IFERROR(INDEX('Hoja de Trabajo para listado'!$AB$155:$BA$1048576,MATCH($A17,'Hoja de Trabajo para listado'!$AB$155:$AB$1048576,0),MATCH((CUADRO!K$5&amp;$E17),'Hoja de Trabajo para listado'!$AB$151:$BA$151,0)),0)+IFERROR(INDEX('Hoja de Trabajo para listado'!$BC$155:$CB$1048576,MATCH($A17,'Hoja de Trabajo para listado'!$BC$155:$BC$1048576,0),MATCH((CUADRO!K$5&amp;$E17),'Hoja de Trabajo para listado'!$BC$151:$CB$151,0)),0)+IFERROR(INDEX('Hoja de Trabajo para listado'!$DE$153:$DG$274,MATCH($A17,'Hoja de Trabajo para listado'!$DE$153:$DE$1048576,0),MATCH((CUADRO!K$5&amp;$E17),'Hoja de Trabajo para listado'!$DE$151:$DG$151,0)),0)+IFERROR(INDEX('Hoja de Trabajo para listado'!$CD$155:$DC$1048576,MATCH($A17,'Hoja de Trabajo para listado'!$CD$155:$CD$1048576,0),MATCH((CUADRO!K$5&amp;$E17),'Hoja de Trabajo para listado'!$CD$151:$DC$151,0)),0)</f>
        <v>0</v>
      </c>
      <c r="L17" s="245">
        <f ca="1">+IFERROR(INDEX('Hoja de Trabajo para listado'!$A$155:$Z$1048576,MATCH($A17,'Hoja de Trabajo para listado'!$A$155:$A$1048576,0),MATCH((CUADRO!L$5&amp;$E17),'Hoja de Trabajo para listado'!$A$151:$Z$151,0)),0)+IFERROR(INDEX('Hoja de Trabajo para listado'!$AB$155:$BA$1048576,MATCH($A17,'Hoja de Trabajo para listado'!$AB$155:$AB$1048576,0),MATCH((CUADRO!L$5&amp;$E17),'Hoja de Trabajo para listado'!$AB$151:$BA$151,0)),0)+IFERROR(INDEX('Hoja de Trabajo para listado'!$BC$155:$CB$1048576,MATCH($A17,'Hoja de Trabajo para listado'!$BC$155:$BC$1048576,0),MATCH((CUADRO!L$5&amp;$E17),'Hoja de Trabajo para listado'!$BC$151:$CB$151,0)),0)+IFERROR(INDEX('Hoja de Trabajo para listado'!$DE$153:$DG$274,MATCH($A17,'Hoja de Trabajo para listado'!$DE$153:$DE$1048576,0),MATCH((CUADRO!L$5&amp;$E17),'Hoja de Trabajo para listado'!$DE$151:$DG$151,0)),0)+IFERROR(INDEX('Hoja de Trabajo para listado'!$CD$155:$DC$1048576,MATCH($A17,'Hoja de Trabajo para listado'!$CD$155:$CD$1048576,0),MATCH((CUADRO!L$5&amp;$E17),'Hoja de Trabajo para listado'!$CD$151:$DC$151,0)),0)</f>
        <v>0</v>
      </c>
      <c r="M17" s="245">
        <f ca="1">+IFERROR(INDEX('Hoja de Trabajo para listado'!$A$155:$Z$1048576,MATCH($A17,'Hoja de Trabajo para listado'!$A$155:$A$1048576,0),MATCH((CUADRO!M$5&amp;$E17),'Hoja de Trabajo para listado'!$A$151:$Z$151,0)),0)+IFERROR(INDEX('Hoja de Trabajo para listado'!$AB$155:$BA$1048576,MATCH($A17,'Hoja de Trabajo para listado'!$AB$155:$AB$1048576,0),MATCH((CUADRO!M$5&amp;$E17),'Hoja de Trabajo para listado'!$AB$151:$BA$151,0)),0)+IFERROR(INDEX('Hoja de Trabajo para listado'!$BC$155:$CB$1048576,MATCH($A17,'Hoja de Trabajo para listado'!$BC$155:$BC$1048576,0),MATCH((CUADRO!M$5&amp;$E17),'Hoja de Trabajo para listado'!$BC$151:$CB$151,0)),0)+IFERROR(INDEX('Hoja de Trabajo para listado'!$DE$153:$DG$274,MATCH($A17,'Hoja de Trabajo para listado'!$DE$153:$DE$1048576,0),MATCH((CUADRO!M$5&amp;$E17),'Hoja de Trabajo para listado'!$DE$151:$DG$151,0)),0)+IFERROR(INDEX('Hoja de Trabajo para listado'!$CD$155:$DC$1048576,MATCH($A17,'Hoja de Trabajo para listado'!$CD$155:$CD$1048576,0),MATCH((CUADRO!M$5&amp;$E17),'Hoja de Trabajo para listado'!$CD$151:$DC$151,0)),0)</f>
        <v>0</v>
      </c>
      <c r="N17" s="245">
        <f ca="1">+IFERROR(INDEX('Hoja de Trabajo para listado'!$A$155:$Z$1048576,MATCH($A17,'Hoja de Trabajo para listado'!$A$155:$A$1048576,0),MATCH((CUADRO!N$5&amp;$E17),'Hoja de Trabajo para listado'!$A$151:$Z$151,0)),0)+IFERROR(INDEX('Hoja de Trabajo para listado'!$AB$155:$BA$1048576,MATCH($A17,'Hoja de Trabajo para listado'!$AB$155:$AB$1048576,0),MATCH((CUADRO!N$5&amp;$E17),'Hoja de Trabajo para listado'!$AB$151:$BA$151,0)),0)+IFERROR(INDEX('Hoja de Trabajo para listado'!$BC$155:$CB$1048576,MATCH($A17,'Hoja de Trabajo para listado'!$BC$155:$BC$1048576,0),MATCH((CUADRO!N$5&amp;$E17),'Hoja de Trabajo para listado'!$BC$151:$CB$151,0)),0)+IFERROR(INDEX('Hoja de Trabajo para listado'!$DE$153:$DG$274,MATCH($A17,'Hoja de Trabajo para listado'!$DE$153:$DE$1048576,0),MATCH((CUADRO!N$5&amp;$E17),'Hoja de Trabajo para listado'!$DE$151:$DG$151,0)),0)+IFERROR(INDEX('Hoja de Trabajo para listado'!$CD$155:$DC$1048576,MATCH($A17,'Hoja de Trabajo para listado'!$CD$155:$CD$1048576,0),MATCH((CUADRO!N$5&amp;$E17),'Hoja de Trabajo para listado'!$CD$151:$DC$151,0)),0)</f>
        <v>0</v>
      </c>
      <c r="O17" s="245">
        <f ca="1">+IFERROR(INDEX('Hoja de Trabajo para listado'!$A$155:$Z$1048576,MATCH($A17,'Hoja de Trabajo para listado'!$A$155:$A$1048576,0),MATCH((CUADRO!O$5&amp;$E17),'Hoja de Trabajo para listado'!$A$151:$Z$151,0)),0)+IFERROR(INDEX('Hoja de Trabajo para listado'!$AB$155:$BA$1048576,MATCH($A17,'Hoja de Trabajo para listado'!$AB$155:$AB$1048576,0),MATCH((CUADRO!O$5&amp;$E17),'Hoja de Trabajo para listado'!$AB$151:$BA$151,0)),0)+IFERROR(INDEX('Hoja de Trabajo para listado'!$BC$155:$CB$1048576,MATCH($A17,'Hoja de Trabajo para listado'!$BC$155:$BC$1048576,0),MATCH((CUADRO!O$5&amp;$E17),'Hoja de Trabajo para listado'!$BC$151:$CB$151,0)),0)+IFERROR(INDEX('Hoja de Trabajo para listado'!$DE$153:$DG$274,MATCH($A17,'Hoja de Trabajo para listado'!$DE$153:$DE$1048576,0),MATCH((CUADRO!O$5&amp;$E17),'Hoja de Trabajo para listado'!$DE$151:$DG$151,0)),0)+IFERROR(INDEX('Hoja de Trabajo para listado'!$CD$155:$DC$1048576,MATCH($A17,'Hoja de Trabajo para listado'!$CD$155:$CD$1048576,0),MATCH((CUADRO!O$5&amp;$E17),'Hoja de Trabajo para listado'!$CD$151:$DC$151,0)),0)</f>
        <v>0</v>
      </c>
      <c r="P17" s="245">
        <f ca="1">+IFERROR(INDEX('Hoja de Trabajo para listado'!$A$155:$Z$1048576,MATCH($A17,'Hoja de Trabajo para listado'!$A$155:$A$1048576,0),MATCH((CUADRO!P$5&amp;$E17),'Hoja de Trabajo para listado'!$A$151:$Z$151,0)),0)+IFERROR(INDEX('Hoja de Trabajo para listado'!$AB$155:$BA$1048576,MATCH($A17,'Hoja de Trabajo para listado'!$AB$155:$AB$1048576,0),MATCH((CUADRO!P$5&amp;$E17),'Hoja de Trabajo para listado'!$AB$151:$BA$151,0)),0)+IFERROR(INDEX('Hoja de Trabajo para listado'!$BC$155:$CB$1048576,MATCH($A17,'Hoja de Trabajo para listado'!$BC$155:$BC$1048576,0),MATCH((CUADRO!P$5&amp;$E17),'Hoja de Trabajo para listado'!$BC$151:$CB$151,0)),0)+IFERROR(INDEX('Hoja de Trabajo para listado'!$DE$153:$DG$274,MATCH($A17,'Hoja de Trabajo para listado'!$DE$153:$DE$1048576,0),MATCH((CUADRO!P$5&amp;$E17),'Hoja de Trabajo para listado'!$DE$151:$DG$151,0)),0)+IFERROR(INDEX('Hoja de Trabajo para listado'!$CD$155:$DC$1048576,MATCH($A17,'Hoja de Trabajo para listado'!$CD$155:$CD$1048576,0),MATCH((CUADRO!P$5&amp;$E17),'Hoja de Trabajo para listado'!$CD$151:$DC$151,0)),0)</f>
        <v>0</v>
      </c>
      <c r="Q17" s="245">
        <f ca="1">+IFERROR(INDEX('Hoja de Trabajo para listado'!$A$155:$Z$1048576,MATCH($A17,'Hoja de Trabajo para listado'!$A$155:$A$1048576,0),MATCH((CUADRO!Q$5&amp;$E17),'Hoja de Trabajo para listado'!$A$151:$Z$151,0)),0)+IFERROR(INDEX('Hoja de Trabajo para listado'!$AB$155:$BA$1048576,MATCH($A17,'Hoja de Trabajo para listado'!$AB$155:$AB$1048576,0),MATCH((CUADRO!Q$5&amp;$E17),'Hoja de Trabajo para listado'!$AB$151:$BA$151,0)),0)+IFERROR(INDEX('Hoja de Trabajo para listado'!$BC$155:$CB$1048576,MATCH($A17,'Hoja de Trabajo para listado'!$BC$155:$BC$1048576,0),MATCH((CUADRO!Q$5&amp;$E17),'Hoja de Trabajo para listado'!$BC$151:$CB$151,0)),0)+IFERROR(INDEX('Hoja de Trabajo para listado'!$DE$153:$DG$274,MATCH($A17,'Hoja de Trabajo para listado'!$DE$153:$DE$1048576,0),MATCH((CUADRO!Q$5&amp;$E17),'Hoja de Trabajo para listado'!$DE$151:$DG$151,0)),0)+IFERROR(INDEX('Hoja de Trabajo para listado'!$CD$155:$DC$1048576,MATCH($A17,'Hoja de Trabajo para listado'!$CD$155:$CD$1048576,0),MATCH((CUADRO!Q$5&amp;$E17),'Hoja de Trabajo para listado'!$CD$151:$DC$151,0)),0)</f>
        <v>0</v>
      </c>
      <c r="R17" s="245">
        <f t="shared" ca="1" si="0"/>
        <v>9476081.2199999988</v>
      </c>
      <c r="S17" s="245">
        <f ca="1">+R16+R17</f>
        <v>9476261.3099999987</v>
      </c>
      <c r="T17" s="245">
        <f ca="1">+S17</f>
        <v>9476261.3099999987</v>
      </c>
      <c r="U17" s="244">
        <f t="shared" si="1"/>
        <v>2</v>
      </c>
      <c r="V17" s="333" t="str">
        <f>+VLOOKUP(A17,bd_lista!$A$3:$E$590,5,FALSE)</f>
        <v>Órgano Ejecutivo</v>
      </c>
      <c r="W17" s="384"/>
      <c r="X17" s="242">
        <f t="shared" si="2"/>
        <v>20</v>
      </c>
      <c r="Y17" s="242" t="str">
        <f>+VLOOKUP(X17,bd_lista!$A$3:$C$590,3,FALSE)</f>
        <v>Ministerio de Defensa</v>
      </c>
      <c r="Z17" s="246"/>
      <c r="AA17" s="246"/>
    </row>
    <row r="18" spans="1:27" ht="15" customHeight="1">
      <c r="A18" s="251">
        <v>25</v>
      </c>
      <c r="B18" s="388">
        <f>+A18</f>
        <v>25</v>
      </c>
      <c r="C18" s="247" t="str">
        <f>+VLOOKUP(A18,bd_lista!$A$3:$C$590,3,FALSE)</f>
        <v>Ministerio de la Presidencia</v>
      </c>
      <c r="D18" s="385" t="str">
        <f>+C18</f>
        <v>Ministerio de la Presidencia</v>
      </c>
      <c r="E18" s="247" t="s">
        <v>1304</v>
      </c>
      <c r="F18" s="243">
        <f ca="1">+IFERROR(INDEX('Hoja de Trabajo para listado'!$A$155:$Z$1048576,MATCH($A18,'Hoja de Trabajo para listado'!$A$155:$A$1048576,0),MATCH((CUADRO!F$5&amp;$E18),'Hoja de Trabajo para listado'!$A$151:$Z$151,0)),0)+IFERROR(INDEX('Hoja de Trabajo para listado'!$AB$155:$BA$1048576,MATCH($A18,'Hoja de Trabajo para listado'!$AB$155:$AB$1048576,0),MATCH((CUADRO!F$5&amp;$E18),'Hoja de Trabajo para listado'!$AB$151:$BA$151,0)),0)+IFERROR(INDEX('Hoja de Trabajo para listado'!$BC$155:$CB$1048576,MATCH($A18,'Hoja de Trabajo para listado'!$BC$155:$BC$1048576,0),MATCH((CUADRO!F$5&amp;$E18),'Hoja de Trabajo para listado'!$BC$151:$CB$151,0)),0)+IFERROR(INDEX('Hoja de Trabajo para listado'!$DE$153:$DG$274,MATCH($A18,'Hoja de Trabajo para listado'!$DE$153:$DE$1048576,0),MATCH((CUADRO!F$5&amp;$E18),'Hoja de Trabajo para listado'!$DE$151:$DG$151,0)),0)+IFERROR(INDEX('Hoja de Trabajo para listado'!$CD$155:$DC$1048576,MATCH($A18,'Hoja de Trabajo para listado'!$CD$155:$CD$1048576,0),MATCH((CUADRO!F$5&amp;$E18),'Hoja de Trabajo para listado'!$CD$151:$DC$151,0)),0)</f>
        <v>0</v>
      </c>
      <c r="G18" s="243">
        <f ca="1">+IFERROR(INDEX('Hoja de Trabajo para listado'!$A$155:$Z$1048576,MATCH($A18,'Hoja de Trabajo para listado'!$A$155:$A$1048576,0),MATCH((CUADRO!G$5&amp;$E18),'Hoja de Trabajo para listado'!$A$151:$Z$151,0)),0)+IFERROR(INDEX('Hoja de Trabajo para listado'!$AB$155:$BA$1048576,MATCH($A18,'Hoja de Trabajo para listado'!$AB$155:$AB$1048576,0),MATCH((CUADRO!G$5&amp;$E18),'Hoja de Trabajo para listado'!$AB$151:$BA$151,0)),0)+IFERROR(INDEX('Hoja de Trabajo para listado'!$BC$155:$CB$1048576,MATCH($A18,'Hoja de Trabajo para listado'!$BC$155:$BC$1048576,0),MATCH((CUADRO!G$5&amp;$E18),'Hoja de Trabajo para listado'!$BC$151:$CB$151,0)),0)+IFERROR(INDEX('Hoja de Trabajo para listado'!$DE$153:$DG$274,MATCH($A18,'Hoja de Trabajo para listado'!$DE$153:$DE$1048576,0),MATCH((CUADRO!G$5&amp;$E18),'Hoja de Trabajo para listado'!$DE$151:$DG$151,0)),0)+IFERROR(INDEX('Hoja de Trabajo para listado'!$CD$155:$DC$1048576,MATCH($A18,'Hoja de Trabajo para listado'!$CD$155:$CD$1048576,0),MATCH((CUADRO!G$5&amp;$E18),'Hoja de Trabajo para listado'!$CD$151:$DC$151,0)),0)</f>
        <v>0</v>
      </c>
      <c r="H18" s="243">
        <f ca="1">+IFERROR(INDEX('Hoja de Trabajo para listado'!$A$155:$Z$1048576,MATCH($A18,'Hoja de Trabajo para listado'!$A$155:$A$1048576,0),MATCH((CUADRO!H$5&amp;$E18),'Hoja de Trabajo para listado'!$A$151:$Z$151,0)),0)+IFERROR(INDEX('Hoja de Trabajo para listado'!$AB$155:$BA$1048576,MATCH($A18,'Hoja de Trabajo para listado'!$AB$155:$AB$1048576,0),MATCH((CUADRO!H$5&amp;$E18),'Hoja de Trabajo para listado'!$AB$151:$BA$151,0)),0)+IFERROR(INDEX('Hoja de Trabajo para listado'!$BC$155:$CB$1048576,MATCH($A18,'Hoja de Trabajo para listado'!$BC$155:$BC$1048576,0),MATCH((CUADRO!H$5&amp;$E18),'Hoja de Trabajo para listado'!$BC$151:$CB$151,0)),0)+IFERROR(INDEX('Hoja de Trabajo para listado'!$DE$153:$DG$274,MATCH($A18,'Hoja de Trabajo para listado'!$DE$153:$DE$1048576,0),MATCH((CUADRO!H$5&amp;$E18),'Hoja de Trabajo para listado'!$DE$151:$DG$151,0)),0)+IFERROR(INDEX('Hoja de Trabajo para listado'!$CD$155:$DC$1048576,MATCH($A18,'Hoja de Trabajo para listado'!$CD$155:$CD$1048576,0),MATCH((CUADRO!H$5&amp;$E18),'Hoja de Trabajo para listado'!$CD$151:$DC$151,0)),0)</f>
        <v>0</v>
      </c>
      <c r="I18" s="243">
        <f ca="1">+IFERROR(INDEX('Hoja de Trabajo para listado'!$A$155:$Z$1048576,MATCH($A18,'Hoja de Trabajo para listado'!$A$155:$A$1048576,0),MATCH((CUADRO!I$5&amp;$E18),'Hoja de Trabajo para listado'!$A$151:$Z$151,0)),0)+IFERROR(INDEX('Hoja de Trabajo para listado'!$AB$155:$BA$1048576,MATCH($A18,'Hoja de Trabajo para listado'!$AB$155:$AB$1048576,0),MATCH((CUADRO!I$5&amp;$E18),'Hoja de Trabajo para listado'!$AB$151:$BA$151,0)),0)+IFERROR(INDEX('Hoja de Trabajo para listado'!$BC$155:$CB$1048576,MATCH($A18,'Hoja de Trabajo para listado'!$BC$155:$BC$1048576,0),MATCH((CUADRO!I$5&amp;$E18),'Hoja de Trabajo para listado'!$BC$151:$CB$151,0)),0)+IFERROR(INDEX('Hoja de Trabajo para listado'!$DE$153:$DG$274,MATCH($A18,'Hoja de Trabajo para listado'!$DE$153:$DE$1048576,0),MATCH((CUADRO!I$5&amp;$E18),'Hoja de Trabajo para listado'!$DE$151:$DG$151,0)),0)+IFERROR(INDEX('Hoja de Trabajo para listado'!$CD$155:$DC$1048576,MATCH($A18,'Hoja de Trabajo para listado'!$CD$155:$CD$1048576,0),MATCH((CUADRO!I$5&amp;$E18),'Hoja de Trabajo para listado'!$CD$151:$DC$151,0)),0)</f>
        <v>0</v>
      </c>
      <c r="J18" s="243">
        <f ca="1">+IFERROR(INDEX('Hoja de Trabajo para listado'!$A$155:$Z$1048576,MATCH($A18,'Hoja de Trabajo para listado'!$A$155:$A$1048576,0),MATCH((CUADRO!J$5&amp;$E18),'Hoja de Trabajo para listado'!$A$151:$Z$151,0)),0)+IFERROR(INDEX('Hoja de Trabajo para listado'!$AB$155:$BA$1048576,MATCH($A18,'Hoja de Trabajo para listado'!$AB$155:$AB$1048576,0),MATCH((CUADRO!J$5&amp;$E18),'Hoja de Trabajo para listado'!$AB$151:$BA$151,0)),0)+IFERROR(INDEX('Hoja de Trabajo para listado'!$BC$155:$CB$1048576,MATCH($A18,'Hoja de Trabajo para listado'!$BC$155:$BC$1048576,0),MATCH((CUADRO!J$5&amp;$E18),'Hoja de Trabajo para listado'!$BC$151:$CB$151,0)),0)+IFERROR(INDEX('Hoja de Trabajo para listado'!$DE$153:$DG$274,MATCH($A18,'Hoja de Trabajo para listado'!$DE$153:$DE$1048576,0),MATCH((CUADRO!J$5&amp;$E18),'Hoja de Trabajo para listado'!$DE$151:$DG$151,0)),0)+IFERROR(INDEX('Hoja de Trabajo para listado'!$CD$155:$DC$1048576,MATCH($A18,'Hoja de Trabajo para listado'!$CD$155:$CD$1048576,0),MATCH((CUADRO!J$5&amp;$E18),'Hoja de Trabajo para listado'!$CD$151:$DC$151,0)),0)</f>
        <v>0</v>
      </c>
      <c r="K18" s="243">
        <f ca="1">+IFERROR(INDEX('Hoja de Trabajo para listado'!$A$155:$Z$1048576,MATCH($A18,'Hoja de Trabajo para listado'!$A$155:$A$1048576,0),MATCH((CUADRO!K$5&amp;$E18),'Hoja de Trabajo para listado'!$A$151:$Z$151,0)),0)+IFERROR(INDEX('Hoja de Trabajo para listado'!$AB$155:$BA$1048576,MATCH($A18,'Hoja de Trabajo para listado'!$AB$155:$AB$1048576,0),MATCH((CUADRO!K$5&amp;$E18),'Hoja de Trabajo para listado'!$AB$151:$BA$151,0)),0)+IFERROR(INDEX('Hoja de Trabajo para listado'!$BC$155:$CB$1048576,MATCH($A18,'Hoja de Trabajo para listado'!$BC$155:$BC$1048576,0),MATCH((CUADRO!K$5&amp;$E18),'Hoja de Trabajo para listado'!$BC$151:$CB$151,0)),0)+IFERROR(INDEX('Hoja de Trabajo para listado'!$DE$153:$DG$274,MATCH($A18,'Hoja de Trabajo para listado'!$DE$153:$DE$1048576,0),MATCH((CUADRO!K$5&amp;$E18),'Hoja de Trabajo para listado'!$DE$151:$DG$151,0)),0)+IFERROR(INDEX('Hoja de Trabajo para listado'!$CD$155:$DC$1048576,MATCH($A18,'Hoja de Trabajo para listado'!$CD$155:$CD$1048576,0),MATCH((CUADRO!K$5&amp;$E18),'Hoja de Trabajo para listado'!$CD$151:$DC$151,0)),0)</f>
        <v>0</v>
      </c>
      <c r="L18" s="243">
        <f ca="1">+IFERROR(INDEX('Hoja de Trabajo para listado'!$A$155:$Z$1048576,MATCH($A18,'Hoja de Trabajo para listado'!$A$155:$A$1048576,0),MATCH((CUADRO!L$5&amp;$E18),'Hoja de Trabajo para listado'!$A$151:$Z$151,0)),0)+IFERROR(INDEX('Hoja de Trabajo para listado'!$AB$155:$BA$1048576,MATCH($A18,'Hoja de Trabajo para listado'!$AB$155:$AB$1048576,0),MATCH((CUADRO!L$5&amp;$E18),'Hoja de Trabajo para listado'!$AB$151:$BA$151,0)),0)+IFERROR(INDEX('Hoja de Trabajo para listado'!$BC$155:$CB$1048576,MATCH($A18,'Hoja de Trabajo para listado'!$BC$155:$BC$1048576,0),MATCH((CUADRO!L$5&amp;$E18),'Hoja de Trabajo para listado'!$BC$151:$CB$151,0)),0)+IFERROR(INDEX('Hoja de Trabajo para listado'!$DE$153:$DG$274,MATCH($A18,'Hoja de Trabajo para listado'!$DE$153:$DE$1048576,0),MATCH((CUADRO!L$5&amp;$E18),'Hoja de Trabajo para listado'!$DE$151:$DG$151,0)),0)+IFERROR(INDEX('Hoja de Trabajo para listado'!$CD$155:$DC$1048576,MATCH($A18,'Hoja de Trabajo para listado'!$CD$155:$CD$1048576,0),MATCH((CUADRO!L$5&amp;$E18),'Hoja de Trabajo para listado'!$CD$151:$DC$151,0)),0)</f>
        <v>0</v>
      </c>
      <c r="M18" s="243">
        <f ca="1">+IFERROR(INDEX('Hoja de Trabajo para listado'!$A$155:$Z$1048576,MATCH($A18,'Hoja de Trabajo para listado'!$A$155:$A$1048576,0),MATCH((CUADRO!M$5&amp;$E18),'Hoja de Trabajo para listado'!$A$151:$Z$151,0)),0)+IFERROR(INDEX('Hoja de Trabajo para listado'!$AB$155:$BA$1048576,MATCH($A18,'Hoja de Trabajo para listado'!$AB$155:$AB$1048576,0),MATCH((CUADRO!M$5&amp;$E18),'Hoja de Trabajo para listado'!$AB$151:$BA$151,0)),0)+IFERROR(INDEX('Hoja de Trabajo para listado'!$BC$155:$CB$1048576,MATCH($A18,'Hoja de Trabajo para listado'!$BC$155:$BC$1048576,0),MATCH((CUADRO!M$5&amp;$E18),'Hoja de Trabajo para listado'!$BC$151:$CB$151,0)),0)+IFERROR(INDEX('Hoja de Trabajo para listado'!$DE$153:$DG$274,MATCH($A18,'Hoja de Trabajo para listado'!$DE$153:$DE$1048576,0),MATCH((CUADRO!M$5&amp;$E18),'Hoja de Trabajo para listado'!$DE$151:$DG$151,0)),0)+IFERROR(INDEX('Hoja de Trabajo para listado'!$CD$155:$DC$1048576,MATCH($A18,'Hoja de Trabajo para listado'!$CD$155:$CD$1048576,0),MATCH((CUADRO!M$5&amp;$E18),'Hoja de Trabajo para listado'!$CD$151:$DC$151,0)),0)</f>
        <v>0</v>
      </c>
      <c r="N18" s="243">
        <f ca="1">+IFERROR(INDEX('Hoja de Trabajo para listado'!$A$155:$Z$1048576,MATCH($A18,'Hoja de Trabajo para listado'!$A$155:$A$1048576,0),MATCH((CUADRO!N$5&amp;$E18),'Hoja de Trabajo para listado'!$A$151:$Z$151,0)),0)+IFERROR(INDEX('Hoja de Trabajo para listado'!$AB$155:$BA$1048576,MATCH($A18,'Hoja de Trabajo para listado'!$AB$155:$AB$1048576,0),MATCH((CUADRO!N$5&amp;$E18),'Hoja de Trabajo para listado'!$AB$151:$BA$151,0)),0)+IFERROR(INDEX('Hoja de Trabajo para listado'!$BC$155:$CB$1048576,MATCH($A18,'Hoja de Trabajo para listado'!$BC$155:$BC$1048576,0),MATCH((CUADRO!N$5&amp;$E18),'Hoja de Trabajo para listado'!$BC$151:$CB$151,0)),0)+IFERROR(INDEX('Hoja de Trabajo para listado'!$DE$153:$DG$274,MATCH($A18,'Hoja de Trabajo para listado'!$DE$153:$DE$1048576,0),MATCH((CUADRO!N$5&amp;$E18),'Hoja de Trabajo para listado'!$DE$151:$DG$151,0)),0)+IFERROR(INDEX('Hoja de Trabajo para listado'!$CD$155:$DC$1048576,MATCH($A18,'Hoja de Trabajo para listado'!$CD$155:$CD$1048576,0),MATCH((CUADRO!N$5&amp;$E18),'Hoja de Trabajo para listado'!$CD$151:$DC$151,0)),0)</f>
        <v>0</v>
      </c>
      <c r="O18" s="243">
        <f ca="1">+IFERROR(INDEX('Hoja de Trabajo para listado'!$A$155:$Z$1048576,MATCH($A18,'Hoja de Trabajo para listado'!$A$155:$A$1048576,0),MATCH((CUADRO!O$5&amp;$E18),'Hoja de Trabajo para listado'!$A$151:$Z$151,0)),0)+IFERROR(INDEX('Hoja de Trabajo para listado'!$AB$155:$BA$1048576,MATCH($A18,'Hoja de Trabajo para listado'!$AB$155:$AB$1048576,0),MATCH((CUADRO!O$5&amp;$E18),'Hoja de Trabajo para listado'!$AB$151:$BA$151,0)),0)+IFERROR(INDEX('Hoja de Trabajo para listado'!$BC$155:$CB$1048576,MATCH($A18,'Hoja de Trabajo para listado'!$BC$155:$BC$1048576,0),MATCH((CUADRO!O$5&amp;$E18),'Hoja de Trabajo para listado'!$BC$151:$CB$151,0)),0)+IFERROR(INDEX('Hoja de Trabajo para listado'!$DE$153:$DG$274,MATCH($A18,'Hoja de Trabajo para listado'!$DE$153:$DE$1048576,0),MATCH((CUADRO!O$5&amp;$E18),'Hoja de Trabajo para listado'!$DE$151:$DG$151,0)),0)+IFERROR(INDEX('Hoja de Trabajo para listado'!$CD$155:$DC$1048576,MATCH($A18,'Hoja de Trabajo para listado'!$CD$155:$CD$1048576,0),MATCH((CUADRO!O$5&amp;$E18),'Hoja de Trabajo para listado'!$CD$151:$DC$151,0)),0)</f>
        <v>0</v>
      </c>
      <c r="P18" s="243">
        <f ca="1">+IFERROR(INDEX('Hoja de Trabajo para listado'!$A$155:$Z$1048576,MATCH($A18,'Hoja de Trabajo para listado'!$A$155:$A$1048576,0),MATCH((CUADRO!P$5&amp;$E18),'Hoja de Trabajo para listado'!$A$151:$Z$151,0)),0)+IFERROR(INDEX('Hoja de Trabajo para listado'!$AB$155:$BA$1048576,MATCH($A18,'Hoja de Trabajo para listado'!$AB$155:$AB$1048576,0),MATCH((CUADRO!P$5&amp;$E18),'Hoja de Trabajo para listado'!$AB$151:$BA$151,0)),0)+IFERROR(INDEX('Hoja de Trabajo para listado'!$BC$155:$CB$1048576,MATCH($A18,'Hoja de Trabajo para listado'!$BC$155:$BC$1048576,0),MATCH((CUADRO!P$5&amp;$E18),'Hoja de Trabajo para listado'!$BC$151:$CB$151,0)),0)+IFERROR(INDEX('Hoja de Trabajo para listado'!$DE$153:$DG$274,MATCH($A18,'Hoja de Trabajo para listado'!$DE$153:$DE$1048576,0),MATCH((CUADRO!P$5&amp;$E18),'Hoja de Trabajo para listado'!$DE$151:$DG$151,0)),0)+IFERROR(INDEX('Hoja de Trabajo para listado'!$CD$155:$DC$1048576,MATCH($A18,'Hoja de Trabajo para listado'!$CD$155:$CD$1048576,0),MATCH((CUADRO!P$5&amp;$E18),'Hoja de Trabajo para listado'!$CD$151:$DC$151,0)),0)</f>
        <v>0</v>
      </c>
      <c r="Q18" s="243">
        <f ca="1">+IFERROR(INDEX('Hoja de Trabajo para listado'!$A$155:$Z$1048576,MATCH($A18,'Hoja de Trabajo para listado'!$A$155:$A$1048576,0),MATCH((CUADRO!Q$5&amp;$E18),'Hoja de Trabajo para listado'!$A$151:$Z$151,0)),0)+IFERROR(INDEX('Hoja de Trabajo para listado'!$AB$155:$BA$1048576,MATCH($A18,'Hoja de Trabajo para listado'!$AB$155:$AB$1048576,0),MATCH((CUADRO!Q$5&amp;$E18),'Hoja de Trabajo para listado'!$AB$151:$BA$151,0)),0)+IFERROR(INDEX('Hoja de Trabajo para listado'!$BC$155:$CB$1048576,MATCH($A18,'Hoja de Trabajo para listado'!$BC$155:$BC$1048576,0),MATCH((CUADRO!Q$5&amp;$E18),'Hoja de Trabajo para listado'!$BC$151:$CB$151,0)),0)+IFERROR(INDEX('Hoja de Trabajo para listado'!$DE$153:$DG$274,MATCH($A18,'Hoja de Trabajo para listado'!$DE$153:$DE$1048576,0),MATCH((CUADRO!Q$5&amp;$E18),'Hoja de Trabajo para listado'!$DE$151:$DG$151,0)),0)+IFERROR(INDEX('Hoja de Trabajo para listado'!$CD$155:$DC$1048576,MATCH($A18,'Hoja de Trabajo para listado'!$CD$155:$CD$1048576,0),MATCH((CUADRO!Q$5&amp;$E18),'Hoja de Trabajo para listado'!$CD$151:$DC$151,0)),0)</f>
        <v>0</v>
      </c>
      <c r="R18" s="243">
        <f t="shared" ca="1" si="0"/>
        <v>0</v>
      </c>
      <c r="S18" s="243"/>
      <c r="T18" s="243">
        <f ca="1">+T19</f>
        <v>2179703.86</v>
      </c>
      <c r="U18" s="242">
        <f t="shared" si="1"/>
        <v>1</v>
      </c>
      <c r="V18" s="333" t="str">
        <f>+VLOOKUP(A18,bd_lista!$A$3:$E$590,5,FALSE)</f>
        <v>Órgano Ejecutivo</v>
      </c>
      <c r="W18" s="383" t="str">
        <f>+V18</f>
        <v>Órgano Ejecutivo</v>
      </c>
      <c r="X18" s="242">
        <f t="shared" si="2"/>
        <v>25</v>
      </c>
      <c r="Y18" s="242" t="str">
        <f>+VLOOKUP(X18,bd_lista!$A$3:$C$590,3,FALSE)</f>
        <v>Ministerio de la Presidencia</v>
      </c>
      <c r="Z18" s="246">
        <f>+X18</f>
        <v>25</v>
      </c>
      <c r="AA18" s="246" t="str">
        <f>+Y18</f>
        <v>Ministerio de la Presidencia</v>
      </c>
    </row>
    <row r="19" spans="1:27" ht="15" customHeight="1">
      <c r="A19" s="32">
        <v>25</v>
      </c>
      <c r="B19" s="389"/>
      <c r="C19" s="333" t="str">
        <f>+VLOOKUP(A19,bd_lista!$A$3:$C$590,3,FALSE)</f>
        <v>Ministerio de la Presidencia</v>
      </c>
      <c r="D19" s="386"/>
      <c r="E19" s="333" t="s">
        <v>1305</v>
      </c>
      <c r="F19" s="245">
        <f ca="1">+IFERROR(INDEX('Hoja de Trabajo para listado'!$A$155:$Z$1048576,MATCH($A19,'Hoja de Trabajo para listado'!$A$155:$A$1048576,0),MATCH((CUADRO!F$5&amp;$E19),'Hoja de Trabajo para listado'!$A$151:$Z$151,0)),0)+IFERROR(INDEX('Hoja de Trabajo para listado'!$AB$155:$BA$1048576,MATCH($A19,'Hoja de Trabajo para listado'!$AB$155:$AB$1048576,0),MATCH((CUADRO!F$5&amp;$E19),'Hoja de Trabajo para listado'!$AB$151:$BA$151,0)),0)+IFERROR(INDEX('Hoja de Trabajo para listado'!$BC$155:$CB$1048576,MATCH($A19,'Hoja de Trabajo para listado'!$BC$155:$BC$1048576,0),MATCH((CUADRO!F$5&amp;$E19),'Hoja de Trabajo para listado'!$BC$151:$CB$151,0)),0)+IFERROR(INDEX('Hoja de Trabajo para listado'!$DE$153:$DG$274,MATCH($A19,'Hoja de Trabajo para listado'!$DE$153:$DE$1048576,0),MATCH((CUADRO!F$5&amp;$E19),'Hoja de Trabajo para listado'!$DE$151:$DG$151,0)),0)+IFERROR(INDEX('Hoja de Trabajo para listado'!$CD$155:$DC$1048576,MATCH($A19,'Hoja de Trabajo para listado'!$CD$155:$CD$1048576,0),MATCH((CUADRO!F$5&amp;$E19),'Hoja de Trabajo para listado'!$CD$151:$DC$151,0)),0)</f>
        <v>4103.3</v>
      </c>
      <c r="G19" s="245">
        <f ca="1">+IFERROR(INDEX('Hoja de Trabajo para listado'!$A$155:$Z$1048576,MATCH($A19,'Hoja de Trabajo para listado'!$A$155:$A$1048576,0),MATCH((CUADRO!G$5&amp;$E19),'Hoja de Trabajo para listado'!$A$151:$Z$151,0)),0)+IFERROR(INDEX('Hoja de Trabajo para listado'!$AB$155:$BA$1048576,MATCH($A19,'Hoja de Trabajo para listado'!$AB$155:$AB$1048576,0),MATCH((CUADRO!G$5&amp;$E19),'Hoja de Trabajo para listado'!$AB$151:$BA$151,0)),0)+IFERROR(INDEX('Hoja de Trabajo para listado'!$BC$155:$CB$1048576,MATCH($A19,'Hoja de Trabajo para listado'!$BC$155:$BC$1048576,0),MATCH((CUADRO!G$5&amp;$E19),'Hoja de Trabajo para listado'!$BC$151:$CB$151,0)),0)+IFERROR(INDEX('Hoja de Trabajo para listado'!$DE$153:$DG$274,MATCH($A19,'Hoja de Trabajo para listado'!$DE$153:$DE$1048576,0),MATCH((CUADRO!G$5&amp;$E19),'Hoja de Trabajo para listado'!$DE$151:$DG$151,0)),0)+IFERROR(INDEX('Hoja de Trabajo para listado'!$CD$155:$DC$1048576,MATCH($A19,'Hoja de Trabajo para listado'!$CD$155:$CD$1048576,0),MATCH((CUADRO!G$5&amp;$E19),'Hoja de Trabajo para listado'!$CD$151:$DC$151,0)),0)</f>
        <v>2175600.56</v>
      </c>
      <c r="H19" s="245">
        <f ca="1">+IFERROR(INDEX('Hoja de Trabajo para listado'!$A$155:$Z$1048576,MATCH($A19,'Hoja de Trabajo para listado'!$A$155:$A$1048576,0),MATCH((CUADRO!H$5&amp;$E19),'Hoja de Trabajo para listado'!$A$151:$Z$151,0)),0)+IFERROR(INDEX('Hoja de Trabajo para listado'!$AB$155:$BA$1048576,MATCH($A19,'Hoja de Trabajo para listado'!$AB$155:$AB$1048576,0),MATCH((CUADRO!H$5&amp;$E19),'Hoja de Trabajo para listado'!$AB$151:$BA$151,0)),0)+IFERROR(INDEX('Hoja de Trabajo para listado'!$BC$155:$CB$1048576,MATCH($A19,'Hoja de Trabajo para listado'!$BC$155:$BC$1048576,0),MATCH((CUADRO!H$5&amp;$E19),'Hoja de Trabajo para listado'!$BC$151:$CB$151,0)),0)+IFERROR(INDEX('Hoja de Trabajo para listado'!$DE$153:$DG$274,MATCH($A19,'Hoja de Trabajo para listado'!$DE$153:$DE$1048576,0),MATCH((CUADRO!H$5&amp;$E19),'Hoja de Trabajo para listado'!$DE$151:$DG$151,0)),0)+IFERROR(INDEX('Hoja de Trabajo para listado'!$CD$155:$DC$1048576,MATCH($A19,'Hoja de Trabajo para listado'!$CD$155:$CD$1048576,0),MATCH((CUADRO!H$5&amp;$E19),'Hoja de Trabajo para listado'!$CD$151:$DC$151,0)),0)</f>
        <v>0</v>
      </c>
      <c r="I19" s="245">
        <f ca="1">+IFERROR(INDEX('Hoja de Trabajo para listado'!$A$155:$Z$1048576,MATCH($A19,'Hoja de Trabajo para listado'!$A$155:$A$1048576,0),MATCH((CUADRO!I$5&amp;$E19),'Hoja de Trabajo para listado'!$A$151:$Z$151,0)),0)+IFERROR(INDEX('Hoja de Trabajo para listado'!$AB$155:$BA$1048576,MATCH($A19,'Hoja de Trabajo para listado'!$AB$155:$AB$1048576,0),MATCH((CUADRO!I$5&amp;$E19),'Hoja de Trabajo para listado'!$AB$151:$BA$151,0)),0)+IFERROR(INDEX('Hoja de Trabajo para listado'!$BC$155:$CB$1048576,MATCH($A19,'Hoja de Trabajo para listado'!$BC$155:$BC$1048576,0),MATCH((CUADRO!I$5&amp;$E19),'Hoja de Trabajo para listado'!$BC$151:$CB$151,0)),0)+IFERROR(INDEX('Hoja de Trabajo para listado'!$DE$153:$DG$274,MATCH($A19,'Hoja de Trabajo para listado'!$DE$153:$DE$1048576,0),MATCH((CUADRO!I$5&amp;$E19),'Hoja de Trabajo para listado'!$DE$151:$DG$151,0)),0)+IFERROR(INDEX('Hoja de Trabajo para listado'!$CD$155:$DC$1048576,MATCH($A19,'Hoja de Trabajo para listado'!$CD$155:$CD$1048576,0),MATCH((CUADRO!I$5&amp;$E19),'Hoja de Trabajo para listado'!$CD$151:$DC$151,0)),0)</f>
        <v>0</v>
      </c>
      <c r="J19" s="245">
        <f ca="1">+IFERROR(INDEX('Hoja de Trabajo para listado'!$A$155:$Z$1048576,MATCH($A19,'Hoja de Trabajo para listado'!$A$155:$A$1048576,0),MATCH((CUADRO!J$5&amp;$E19),'Hoja de Trabajo para listado'!$A$151:$Z$151,0)),0)+IFERROR(INDEX('Hoja de Trabajo para listado'!$AB$155:$BA$1048576,MATCH($A19,'Hoja de Trabajo para listado'!$AB$155:$AB$1048576,0),MATCH((CUADRO!J$5&amp;$E19),'Hoja de Trabajo para listado'!$AB$151:$BA$151,0)),0)+IFERROR(INDEX('Hoja de Trabajo para listado'!$BC$155:$CB$1048576,MATCH($A19,'Hoja de Trabajo para listado'!$BC$155:$BC$1048576,0),MATCH((CUADRO!J$5&amp;$E19),'Hoja de Trabajo para listado'!$BC$151:$CB$151,0)),0)+IFERROR(INDEX('Hoja de Trabajo para listado'!$DE$153:$DG$274,MATCH($A19,'Hoja de Trabajo para listado'!$DE$153:$DE$1048576,0),MATCH((CUADRO!J$5&amp;$E19),'Hoja de Trabajo para listado'!$DE$151:$DG$151,0)),0)+IFERROR(INDEX('Hoja de Trabajo para listado'!$CD$155:$DC$1048576,MATCH($A19,'Hoja de Trabajo para listado'!$CD$155:$CD$1048576,0),MATCH((CUADRO!J$5&amp;$E19),'Hoja de Trabajo para listado'!$CD$151:$DC$151,0)),0)</f>
        <v>0</v>
      </c>
      <c r="K19" s="245">
        <f ca="1">+IFERROR(INDEX('Hoja de Trabajo para listado'!$A$155:$Z$1048576,MATCH($A19,'Hoja de Trabajo para listado'!$A$155:$A$1048576,0),MATCH((CUADRO!K$5&amp;$E19),'Hoja de Trabajo para listado'!$A$151:$Z$151,0)),0)+IFERROR(INDEX('Hoja de Trabajo para listado'!$AB$155:$BA$1048576,MATCH($A19,'Hoja de Trabajo para listado'!$AB$155:$AB$1048576,0),MATCH((CUADRO!K$5&amp;$E19),'Hoja de Trabajo para listado'!$AB$151:$BA$151,0)),0)+IFERROR(INDEX('Hoja de Trabajo para listado'!$BC$155:$CB$1048576,MATCH($A19,'Hoja de Trabajo para listado'!$BC$155:$BC$1048576,0),MATCH((CUADRO!K$5&amp;$E19),'Hoja de Trabajo para listado'!$BC$151:$CB$151,0)),0)+IFERROR(INDEX('Hoja de Trabajo para listado'!$DE$153:$DG$274,MATCH($A19,'Hoja de Trabajo para listado'!$DE$153:$DE$1048576,0),MATCH((CUADRO!K$5&amp;$E19),'Hoja de Trabajo para listado'!$DE$151:$DG$151,0)),0)+IFERROR(INDEX('Hoja de Trabajo para listado'!$CD$155:$DC$1048576,MATCH($A19,'Hoja de Trabajo para listado'!$CD$155:$CD$1048576,0),MATCH((CUADRO!K$5&amp;$E19),'Hoja de Trabajo para listado'!$CD$151:$DC$151,0)),0)</f>
        <v>0</v>
      </c>
      <c r="L19" s="245">
        <f ca="1">+IFERROR(INDEX('Hoja de Trabajo para listado'!$A$155:$Z$1048576,MATCH($A19,'Hoja de Trabajo para listado'!$A$155:$A$1048576,0),MATCH((CUADRO!L$5&amp;$E19),'Hoja de Trabajo para listado'!$A$151:$Z$151,0)),0)+IFERROR(INDEX('Hoja de Trabajo para listado'!$AB$155:$BA$1048576,MATCH($A19,'Hoja de Trabajo para listado'!$AB$155:$AB$1048576,0),MATCH((CUADRO!L$5&amp;$E19),'Hoja de Trabajo para listado'!$AB$151:$BA$151,0)),0)+IFERROR(INDEX('Hoja de Trabajo para listado'!$BC$155:$CB$1048576,MATCH($A19,'Hoja de Trabajo para listado'!$BC$155:$BC$1048576,0),MATCH((CUADRO!L$5&amp;$E19),'Hoja de Trabajo para listado'!$BC$151:$CB$151,0)),0)+IFERROR(INDEX('Hoja de Trabajo para listado'!$DE$153:$DG$274,MATCH($A19,'Hoja de Trabajo para listado'!$DE$153:$DE$1048576,0),MATCH((CUADRO!L$5&amp;$E19),'Hoja de Trabajo para listado'!$DE$151:$DG$151,0)),0)+IFERROR(INDEX('Hoja de Trabajo para listado'!$CD$155:$DC$1048576,MATCH($A19,'Hoja de Trabajo para listado'!$CD$155:$CD$1048576,0),MATCH((CUADRO!L$5&amp;$E19),'Hoja de Trabajo para listado'!$CD$151:$DC$151,0)),0)</f>
        <v>0</v>
      </c>
      <c r="M19" s="245">
        <f ca="1">+IFERROR(INDEX('Hoja de Trabajo para listado'!$A$155:$Z$1048576,MATCH($A19,'Hoja de Trabajo para listado'!$A$155:$A$1048576,0),MATCH((CUADRO!M$5&amp;$E19),'Hoja de Trabajo para listado'!$A$151:$Z$151,0)),0)+IFERROR(INDEX('Hoja de Trabajo para listado'!$AB$155:$BA$1048576,MATCH($A19,'Hoja de Trabajo para listado'!$AB$155:$AB$1048576,0),MATCH((CUADRO!M$5&amp;$E19),'Hoja de Trabajo para listado'!$AB$151:$BA$151,0)),0)+IFERROR(INDEX('Hoja de Trabajo para listado'!$BC$155:$CB$1048576,MATCH($A19,'Hoja de Trabajo para listado'!$BC$155:$BC$1048576,0),MATCH((CUADRO!M$5&amp;$E19),'Hoja de Trabajo para listado'!$BC$151:$CB$151,0)),0)+IFERROR(INDEX('Hoja de Trabajo para listado'!$DE$153:$DG$274,MATCH($A19,'Hoja de Trabajo para listado'!$DE$153:$DE$1048576,0),MATCH((CUADRO!M$5&amp;$E19),'Hoja de Trabajo para listado'!$DE$151:$DG$151,0)),0)+IFERROR(INDEX('Hoja de Trabajo para listado'!$CD$155:$DC$1048576,MATCH($A19,'Hoja de Trabajo para listado'!$CD$155:$CD$1048576,0),MATCH((CUADRO!M$5&amp;$E19),'Hoja de Trabajo para listado'!$CD$151:$DC$151,0)),0)</f>
        <v>0</v>
      </c>
      <c r="N19" s="245">
        <f ca="1">+IFERROR(INDEX('Hoja de Trabajo para listado'!$A$155:$Z$1048576,MATCH($A19,'Hoja de Trabajo para listado'!$A$155:$A$1048576,0),MATCH((CUADRO!N$5&amp;$E19),'Hoja de Trabajo para listado'!$A$151:$Z$151,0)),0)+IFERROR(INDEX('Hoja de Trabajo para listado'!$AB$155:$BA$1048576,MATCH($A19,'Hoja de Trabajo para listado'!$AB$155:$AB$1048576,0),MATCH((CUADRO!N$5&amp;$E19),'Hoja de Trabajo para listado'!$AB$151:$BA$151,0)),0)+IFERROR(INDEX('Hoja de Trabajo para listado'!$BC$155:$CB$1048576,MATCH($A19,'Hoja de Trabajo para listado'!$BC$155:$BC$1048576,0),MATCH((CUADRO!N$5&amp;$E19),'Hoja de Trabajo para listado'!$BC$151:$CB$151,0)),0)+IFERROR(INDEX('Hoja de Trabajo para listado'!$DE$153:$DG$274,MATCH($A19,'Hoja de Trabajo para listado'!$DE$153:$DE$1048576,0),MATCH((CUADRO!N$5&amp;$E19),'Hoja de Trabajo para listado'!$DE$151:$DG$151,0)),0)+IFERROR(INDEX('Hoja de Trabajo para listado'!$CD$155:$DC$1048576,MATCH($A19,'Hoja de Trabajo para listado'!$CD$155:$CD$1048576,0),MATCH((CUADRO!N$5&amp;$E19),'Hoja de Trabajo para listado'!$CD$151:$DC$151,0)),0)</f>
        <v>0</v>
      </c>
      <c r="O19" s="245">
        <f ca="1">+IFERROR(INDEX('Hoja de Trabajo para listado'!$A$155:$Z$1048576,MATCH($A19,'Hoja de Trabajo para listado'!$A$155:$A$1048576,0),MATCH((CUADRO!O$5&amp;$E19),'Hoja de Trabajo para listado'!$A$151:$Z$151,0)),0)+IFERROR(INDEX('Hoja de Trabajo para listado'!$AB$155:$BA$1048576,MATCH($A19,'Hoja de Trabajo para listado'!$AB$155:$AB$1048576,0),MATCH((CUADRO!O$5&amp;$E19),'Hoja de Trabajo para listado'!$AB$151:$BA$151,0)),0)+IFERROR(INDEX('Hoja de Trabajo para listado'!$BC$155:$CB$1048576,MATCH($A19,'Hoja de Trabajo para listado'!$BC$155:$BC$1048576,0),MATCH((CUADRO!O$5&amp;$E19),'Hoja de Trabajo para listado'!$BC$151:$CB$151,0)),0)+IFERROR(INDEX('Hoja de Trabajo para listado'!$DE$153:$DG$274,MATCH($A19,'Hoja de Trabajo para listado'!$DE$153:$DE$1048576,0),MATCH((CUADRO!O$5&amp;$E19),'Hoja de Trabajo para listado'!$DE$151:$DG$151,0)),0)+IFERROR(INDEX('Hoja de Trabajo para listado'!$CD$155:$DC$1048576,MATCH($A19,'Hoja de Trabajo para listado'!$CD$155:$CD$1048576,0),MATCH((CUADRO!O$5&amp;$E19),'Hoja de Trabajo para listado'!$CD$151:$DC$151,0)),0)</f>
        <v>0</v>
      </c>
      <c r="P19" s="245">
        <f ca="1">+IFERROR(INDEX('Hoja de Trabajo para listado'!$A$155:$Z$1048576,MATCH($A19,'Hoja de Trabajo para listado'!$A$155:$A$1048576,0),MATCH((CUADRO!P$5&amp;$E19),'Hoja de Trabajo para listado'!$A$151:$Z$151,0)),0)+IFERROR(INDEX('Hoja de Trabajo para listado'!$AB$155:$BA$1048576,MATCH($A19,'Hoja de Trabajo para listado'!$AB$155:$AB$1048576,0),MATCH((CUADRO!P$5&amp;$E19),'Hoja de Trabajo para listado'!$AB$151:$BA$151,0)),0)+IFERROR(INDEX('Hoja de Trabajo para listado'!$BC$155:$CB$1048576,MATCH($A19,'Hoja de Trabajo para listado'!$BC$155:$BC$1048576,0),MATCH((CUADRO!P$5&amp;$E19),'Hoja de Trabajo para listado'!$BC$151:$CB$151,0)),0)+IFERROR(INDEX('Hoja de Trabajo para listado'!$DE$153:$DG$274,MATCH($A19,'Hoja de Trabajo para listado'!$DE$153:$DE$1048576,0),MATCH((CUADRO!P$5&amp;$E19),'Hoja de Trabajo para listado'!$DE$151:$DG$151,0)),0)+IFERROR(INDEX('Hoja de Trabajo para listado'!$CD$155:$DC$1048576,MATCH($A19,'Hoja de Trabajo para listado'!$CD$155:$CD$1048576,0),MATCH((CUADRO!P$5&amp;$E19),'Hoja de Trabajo para listado'!$CD$151:$DC$151,0)),0)</f>
        <v>0</v>
      </c>
      <c r="Q19" s="245">
        <f ca="1">+IFERROR(INDEX('Hoja de Trabajo para listado'!$A$155:$Z$1048576,MATCH($A19,'Hoja de Trabajo para listado'!$A$155:$A$1048576,0),MATCH((CUADRO!Q$5&amp;$E19),'Hoja de Trabajo para listado'!$A$151:$Z$151,0)),0)+IFERROR(INDEX('Hoja de Trabajo para listado'!$AB$155:$BA$1048576,MATCH($A19,'Hoja de Trabajo para listado'!$AB$155:$AB$1048576,0),MATCH((CUADRO!Q$5&amp;$E19),'Hoja de Trabajo para listado'!$AB$151:$BA$151,0)),0)+IFERROR(INDEX('Hoja de Trabajo para listado'!$BC$155:$CB$1048576,MATCH($A19,'Hoja de Trabajo para listado'!$BC$155:$BC$1048576,0),MATCH((CUADRO!Q$5&amp;$E19),'Hoja de Trabajo para listado'!$BC$151:$CB$151,0)),0)+IFERROR(INDEX('Hoja de Trabajo para listado'!$DE$153:$DG$274,MATCH($A19,'Hoja de Trabajo para listado'!$DE$153:$DE$1048576,0),MATCH((CUADRO!Q$5&amp;$E19),'Hoja de Trabajo para listado'!$DE$151:$DG$151,0)),0)+IFERROR(INDEX('Hoja de Trabajo para listado'!$CD$155:$DC$1048576,MATCH($A19,'Hoja de Trabajo para listado'!$CD$155:$CD$1048576,0),MATCH((CUADRO!Q$5&amp;$E19),'Hoja de Trabajo para listado'!$CD$151:$DC$151,0)),0)</f>
        <v>0</v>
      </c>
      <c r="R19" s="245">
        <f t="shared" ca="1" si="0"/>
        <v>2179703.86</v>
      </c>
      <c r="S19" s="245">
        <f ca="1">+R18+R19</f>
        <v>2179703.86</v>
      </c>
      <c r="T19" s="245">
        <f ca="1">+S19</f>
        <v>2179703.86</v>
      </c>
      <c r="U19" s="244">
        <f t="shared" si="1"/>
        <v>2</v>
      </c>
      <c r="V19" s="333" t="str">
        <f>+VLOOKUP(A19,bd_lista!$A$3:$E$590,5,FALSE)</f>
        <v>Órgano Ejecutivo</v>
      </c>
      <c r="W19" s="384"/>
      <c r="X19" s="242">
        <f t="shared" si="2"/>
        <v>25</v>
      </c>
      <c r="Y19" s="242" t="str">
        <f>+VLOOKUP(X19,bd_lista!$A$3:$C$590,3,FALSE)</f>
        <v>Ministerio de la Presidencia</v>
      </c>
      <c r="Z19" s="246"/>
      <c r="AA19" s="246"/>
    </row>
    <row r="20" spans="1:27" ht="15" customHeight="1">
      <c r="A20" s="251">
        <v>30</v>
      </c>
      <c r="B20" s="388">
        <f>+A20</f>
        <v>30</v>
      </c>
      <c r="C20" s="247" t="str">
        <f>+VLOOKUP(A20,bd_lista!$A$3:$C$590,3,FALSE)</f>
        <v>Ministerio de Justicia y Transparencia Institucional</v>
      </c>
      <c r="D20" s="385" t="str">
        <f>+C20</f>
        <v>Ministerio de Justicia y Transparencia Institucional</v>
      </c>
      <c r="E20" s="247" t="s">
        <v>1304</v>
      </c>
      <c r="F20" s="243">
        <f ca="1">+IFERROR(INDEX('Hoja de Trabajo para listado'!$A$155:$Z$1048576,MATCH($A20,'Hoja de Trabajo para listado'!$A$155:$A$1048576,0),MATCH((CUADRO!F$5&amp;$E20),'Hoja de Trabajo para listado'!$A$151:$Z$151,0)),0)+IFERROR(INDEX('Hoja de Trabajo para listado'!$AB$155:$BA$1048576,MATCH($A20,'Hoja de Trabajo para listado'!$AB$155:$AB$1048576,0),MATCH((CUADRO!F$5&amp;$E20),'Hoja de Trabajo para listado'!$AB$151:$BA$151,0)),0)+IFERROR(INDEX('Hoja de Trabajo para listado'!$BC$155:$CB$1048576,MATCH($A20,'Hoja de Trabajo para listado'!$BC$155:$BC$1048576,0),MATCH((CUADRO!F$5&amp;$E20),'Hoja de Trabajo para listado'!$BC$151:$CB$151,0)),0)+IFERROR(INDEX('Hoja de Trabajo para listado'!$DE$153:$DG$274,MATCH($A20,'Hoja de Trabajo para listado'!$DE$153:$DE$1048576,0),MATCH((CUADRO!F$5&amp;$E20),'Hoja de Trabajo para listado'!$DE$151:$DG$151,0)),0)+IFERROR(INDEX('Hoja de Trabajo para listado'!$CD$155:$DC$1048576,MATCH($A20,'Hoja de Trabajo para listado'!$CD$155:$CD$1048576,0),MATCH((CUADRO!F$5&amp;$E20),'Hoja de Trabajo para listado'!$CD$151:$DC$151,0)),0)</f>
        <v>0</v>
      </c>
      <c r="G20" s="243">
        <f ca="1">+IFERROR(INDEX('Hoja de Trabajo para listado'!$A$155:$Z$1048576,MATCH($A20,'Hoja de Trabajo para listado'!$A$155:$A$1048576,0),MATCH((CUADRO!G$5&amp;$E20),'Hoja de Trabajo para listado'!$A$151:$Z$151,0)),0)+IFERROR(INDEX('Hoja de Trabajo para listado'!$AB$155:$BA$1048576,MATCH($A20,'Hoja de Trabajo para listado'!$AB$155:$AB$1048576,0),MATCH((CUADRO!G$5&amp;$E20),'Hoja de Trabajo para listado'!$AB$151:$BA$151,0)),0)+IFERROR(INDEX('Hoja de Trabajo para listado'!$BC$155:$CB$1048576,MATCH($A20,'Hoja de Trabajo para listado'!$BC$155:$BC$1048576,0),MATCH((CUADRO!G$5&amp;$E20),'Hoja de Trabajo para listado'!$BC$151:$CB$151,0)),0)+IFERROR(INDEX('Hoja de Trabajo para listado'!$DE$153:$DG$274,MATCH($A20,'Hoja de Trabajo para listado'!$DE$153:$DE$1048576,0),MATCH((CUADRO!G$5&amp;$E20),'Hoja de Trabajo para listado'!$DE$151:$DG$151,0)),0)+IFERROR(INDEX('Hoja de Trabajo para listado'!$CD$155:$DC$1048576,MATCH($A20,'Hoja de Trabajo para listado'!$CD$155:$CD$1048576,0),MATCH((CUADRO!G$5&amp;$E20),'Hoja de Trabajo para listado'!$CD$151:$DC$151,0)),0)</f>
        <v>0</v>
      </c>
      <c r="H20" s="243">
        <f ca="1">+IFERROR(INDEX('Hoja de Trabajo para listado'!$A$155:$Z$1048576,MATCH($A20,'Hoja de Trabajo para listado'!$A$155:$A$1048576,0),MATCH((CUADRO!H$5&amp;$E20),'Hoja de Trabajo para listado'!$A$151:$Z$151,0)),0)+IFERROR(INDEX('Hoja de Trabajo para listado'!$AB$155:$BA$1048576,MATCH($A20,'Hoja de Trabajo para listado'!$AB$155:$AB$1048576,0),MATCH((CUADRO!H$5&amp;$E20),'Hoja de Trabajo para listado'!$AB$151:$BA$151,0)),0)+IFERROR(INDEX('Hoja de Trabajo para listado'!$BC$155:$CB$1048576,MATCH($A20,'Hoja de Trabajo para listado'!$BC$155:$BC$1048576,0),MATCH((CUADRO!H$5&amp;$E20),'Hoja de Trabajo para listado'!$BC$151:$CB$151,0)),0)+IFERROR(INDEX('Hoja de Trabajo para listado'!$DE$153:$DG$274,MATCH($A20,'Hoja de Trabajo para listado'!$DE$153:$DE$1048576,0),MATCH((CUADRO!H$5&amp;$E20),'Hoja de Trabajo para listado'!$DE$151:$DG$151,0)),0)+IFERROR(INDEX('Hoja de Trabajo para listado'!$CD$155:$DC$1048576,MATCH($A20,'Hoja de Trabajo para listado'!$CD$155:$CD$1048576,0),MATCH((CUADRO!H$5&amp;$E20),'Hoja de Trabajo para listado'!$CD$151:$DC$151,0)),0)</f>
        <v>0</v>
      </c>
      <c r="I20" s="243">
        <f ca="1">+IFERROR(INDEX('Hoja de Trabajo para listado'!$A$155:$Z$1048576,MATCH($A20,'Hoja de Trabajo para listado'!$A$155:$A$1048576,0),MATCH((CUADRO!I$5&amp;$E20),'Hoja de Trabajo para listado'!$A$151:$Z$151,0)),0)+IFERROR(INDEX('Hoja de Trabajo para listado'!$AB$155:$BA$1048576,MATCH($A20,'Hoja de Trabajo para listado'!$AB$155:$AB$1048576,0),MATCH((CUADRO!I$5&amp;$E20),'Hoja de Trabajo para listado'!$AB$151:$BA$151,0)),0)+IFERROR(INDEX('Hoja de Trabajo para listado'!$BC$155:$CB$1048576,MATCH($A20,'Hoja de Trabajo para listado'!$BC$155:$BC$1048576,0),MATCH((CUADRO!I$5&amp;$E20),'Hoja de Trabajo para listado'!$BC$151:$CB$151,0)),0)+IFERROR(INDEX('Hoja de Trabajo para listado'!$DE$153:$DG$274,MATCH($A20,'Hoja de Trabajo para listado'!$DE$153:$DE$1048576,0),MATCH((CUADRO!I$5&amp;$E20),'Hoja de Trabajo para listado'!$DE$151:$DG$151,0)),0)+IFERROR(INDEX('Hoja de Trabajo para listado'!$CD$155:$DC$1048576,MATCH($A20,'Hoja de Trabajo para listado'!$CD$155:$CD$1048576,0),MATCH((CUADRO!I$5&amp;$E20),'Hoja de Trabajo para listado'!$CD$151:$DC$151,0)),0)</f>
        <v>0</v>
      </c>
      <c r="J20" s="243">
        <f ca="1">+IFERROR(INDEX('Hoja de Trabajo para listado'!$A$155:$Z$1048576,MATCH($A20,'Hoja de Trabajo para listado'!$A$155:$A$1048576,0),MATCH((CUADRO!J$5&amp;$E20),'Hoja de Trabajo para listado'!$A$151:$Z$151,0)),0)+IFERROR(INDEX('Hoja de Trabajo para listado'!$AB$155:$BA$1048576,MATCH($A20,'Hoja de Trabajo para listado'!$AB$155:$AB$1048576,0),MATCH((CUADRO!J$5&amp;$E20),'Hoja de Trabajo para listado'!$AB$151:$BA$151,0)),0)+IFERROR(INDEX('Hoja de Trabajo para listado'!$BC$155:$CB$1048576,MATCH($A20,'Hoja de Trabajo para listado'!$BC$155:$BC$1048576,0),MATCH((CUADRO!J$5&amp;$E20),'Hoja de Trabajo para listado'!$BC$151:$CB$151,0)),0)+IFERROR(INDEX('Hoja de Trabajo para listado'!$DE$153:$DG$274,MATCH($A20,'Hoja de Trabajo para listado'!$DE$153:$DE$1048576,0),MATCH((CUADRO!J$5&amp;$E20),'Hoja de Trabajo para listado'!$DE$151:$DG$151,0)),0)+IFERROR(INDEX('Hoja de Trabajo para listado'!$CD$155:$DC$1048576,MATCH($A20,'Hoja de Trabajo para listado'!$CD$155:$CD$1048576,0),MATCH((CUADRO!J$5&amp;$E20),'Hoja de Trabajo para listado'!$CD$151:$DC$151,0)),0)</f>
        <v>0</v>
      </c>
      <c r="K20" s="243">
        <f ca="1">+IFERROR(INDEX('Hoja de Trabajo para listado'!$A$155:$Z$1048576,MATCH($A20,'Hoja de Trabajo para listado'!$A$155:$A$1048576,0),MATCH((CUADRO!K$5&amp;$E20),'Hoja de Trabajo para listado'!$A$151:$Z$151,0)),0)+IFERROR(INDEX('Hoja de Trabajo para listado'!$AB$155:$BA$1048576,MATCH($A20,'Hoja de Trabajo para listado'!$AB$155:$AB$1048576,0),MATCH((CUADRO!K$5&amp;$E20),'Hoja de Trabajo para listado'!$AB$151:$BA$151,0)),0)+IFERROR(INDEX('Hoja de Trabajo para listado'!$BC$155:$CB$1048576,MATCH($A20,'Hoja de Trabajo para listado'!$BC$155:$BC$1048576,0),MATCH((CUADRO!K$5&amp;$E20),'Hoja de Trabajo para listado'!$BC$151:$CB$151,0)),0)+IFERROR(INDEX('Hoja de Trabajo para listado'!$DE$153:$DG$274,MATCH($A20,'Hoja de Trabajo para listado'!$DE$153:$DE$1048576,0),MATCH((CUADRO!K$5&amp;$E20),'Hoja de Trabajo para listado'!$DE$151:$DG$151,0)),0)+IFERROR(INDEX('Hoja de Trabajo para listado'!$CD$155:$DC$1048576,MATCH($A20,'Hoja de Trabajo para listado'!$CD$155:$CD$1048576,0),MATCH((CUADRO!K$5&amp;$E20),'Hoja de Trabajo para listado'!$CD$151:$DC$151,0)),0)</f>
        <v>0</v>
      </c>
      <c r="L20" s="243">
        <f ca="1">+IFERROR(INDEX('Hoja de Trabajo para listado'!$A$155:$Z$1048576,MATCH($A20,'Hoja de Trabajo para listado'!$A$155:$A$1048576,0),MATCH((CUADRO!L$5&amp;$E20),'Hoja de Trabajo para listado'!$A$151:$Z$151,0)),0)+IFERROR(INDEX('Hoja de Trabajo para listado'!$AB$155:$BA$1048576,MATCH($A20,'Hoja de Trabajo para listado'!$AB$155:$AB$1048576,0),MATCH((CUADRO!L$5&amp;$E20),'Hoja de Trabajo para listado'!$AB$151:$BA$151,0)),0)+IFERROR(INDEX('Hoja de Trabajo para listado'!$BC$155:$CB$1048576,MATCH($A20,'Hoja de Trabajo para listado'!$BC$155:$BC$1048576,0),MATCH((CUADRO!L$5&amp;$E20),'Hoja de Trabajo para listado'!$BC$151:$CB$151,0)),0)+IFERROR(INDEX('Hoja de Trabajo para listado'!$DE$153:$DG$274,MATCH($A20,'Hoja de Trabajo para listado'!$DE$153:$DE$1048576,0),MATCH((CUADRO!L$5&amp;$E20),'Hoja de Trabajo para listado'!$DE$151:$DG$151,0)),0)+IFERROR(INDEX('Hoja de Trabajo para listado'!$CD$155:$DC$1048576,MATCH($A20,'Hoja de Trabajo para listado'!$CD$155:$CD$1048576,0),MATCH((CUADRO!L$5&amp;$E20),'Hoja de Trabajo para listado'!$CD$151:$DC$151,0)),0)</f>
        <v>0</v>
      </c>
      <c r="M20" s="243">
        <f ca="1">+IFERROR(INDEX('Hoja de Trabajo para listado'!$A$155:$Z$1048576,MATCH($A20,'Hoja de Trabajo para listado'!$A$155:$A$1048576,0),MATCH((CUADRO!M$5&amp;$E20),'Hoja de Trabajo para listado'!$A$151:$Z$151,0)),0)+IFERROR(INDEX('Hoja de Trabajo para listado'!$AB$155:$BA$1048576,MATCH($A20,'Hoja de Trabajo para listado'!$AB$155:$AB$1048576,0),MATCH((CUADRO!M$5&amp;$E20),'Hoja de Trabajo para listado'!$AB$151:$BA$151,0)),0)+IFERROR(INDEX('Hoja de Trabajo para listado'!$BC$155:$CB$1048576,MATCH($A20,'Hoja de Trabajo para listado'!$BC$155:$BC$1048576,0),MATCH((CUADRO!M$5&amp;$E20),'Hoja de Trabajo para listado'!$BC$151:$CB$151,0)),0)+IFERROR(INDEX('Hoja de Trabajo para listado'!$DE$153:$DG$274,MATCH($A20,'Hoja de Trabajo para listado'!$DE$153:$DE$1048576,0),MATCH((CUADRO!M$5&amp;$E20),'Hoja de Trabajo para listado'!$DE$151:$DG$151,0)),0)+IFERROR(INDEX('Hoja de Trabajo para listado'!$CD$155:$DC$1048576,MATCH($A20,'Hoja de Trabajo para listado'!$CD$155:$CD$1048576,0),MATCH((CUADRO!M$5&amp;$E20),'Hoja de Trabajo para listado'!$CD$151:$DC$151,0)),0)</f>
        <v>0</v>
      </c>
      <c r="N20" s="243">
        <f ca="1">+IFERROR(INDEX('Hoja de Trabajo para listado'!$A$155:$Z$1048576,MATCH($A20,'Hoja de Trabajo para listado'!$A$155:$A$1048576,0),MATCH((CUADRO!N$5&amp;$E20),'Hoja de Trabajo para listado'!$A$151:$Z$151,0)),0)+IFERROR(INDEX('Hoja de Trabajo para listado'!$AB$155:$BA$1048576,MATCH($A20,'Hoja de Trabajo para listado'!$AB$155:$AB$1048576,0),MATCH((CUADRO!N$5&amp;$E20),'Hoja de Trabajo para listado'!$AB$151:$BA$151,0)),0)+IFERROR(INDEX('Hoja de Trabajo para listado'!$BC$155:$CB$1048576,MATCH($A20,'Hoja de Trabajo para listado'!$BC$155:$BC$1048576,0),MATCH((CUADRO!N$5&amp;$E20),'Hoja de Trabajo para listado'!$BC$151:$CB$151,0)),0)+IFERROR(INDEX('Hoja de Trabajo para listado'!$DE$153:$DG$274,MATCH($A20,'Hoja de Trabajo para listado'!$DE$153:$DE$1048576,0),MATCH((CUADRO!N$5&amp;$E20),'Hoja de Trabajo para listado'!$DE$151:$DG$151,0)),0)+IFERROR(INDEX('Hoja de Trabajo para listado'!$CD$155:$DC$1048576,MATCH($A20,'Hoja de Trabajo para listado'!$CD$155:$CD$1048576,0),MATCH((CUADRO!N$5&amp;$E20),'Hoja de Trabajo para listado'!$CD$151:$DC$151,0)),0)</f>
        <v>0</v>
      </c>
      <c r="O20" s="243">
        <f ca="1">+IFERROR(INDEX('Hoja de Trabajo para listado'!$A$155:$Z$1048576,MATCH($A20,'Hoja de Trabajo para listado'!$A$155:$A$1048576,0),MATCH((CUADRO!O$5&amp;$E20),'Hoja de Trabajo para listado'!$A$151:$Z$151,0)),0)+IFERROR(INDEX('Hoja de Trabajo para listado'!$AB$155:$BA$1048576,MATCH($A20,'Hoja de Trabajo para listado'!$AB$155:$AB$1048576,0),MATCH((CUADRO!O$5&amp;$E20),'Hoja de Trabajo para listado'!$AB$151:$BA$151,0)),0)+IFERROR(INDEX('Hoja de Trabajo para listado'!$BC$155:$CB$1048576,MATCH($A20,'Hoja de Trabajo para listado'!$BC$155:$BC$1048576,0),MATCH((CUADRO!O$5&amp;$E20),'Hoja de Trabajo para listado'!$BC$151:$CB$151,0)),0)+IFERROR(INDEX('Hoja de Trabajo para listado'!$DE$153:$DG$274,MATCH($A20,'Hoja de Trabajo para listado'!$DE$153:$DE$1048576,0),MATCH((CUADRO!O$5&amp;$E20),'Hoja de Trabajo para listado'!$DE$151:$DG$151,0)),0)+IFERROR(INDEX('Hoja de Trabajo para listado'!$CD$155:$DC$1048576,MATCH($A20,'Hoja de Trabajo para listado'!$CD$155:$CD$1048576,0),MATCH((CUADRO!O$5&amp;$E20),'Hoja de Trabajo para listado'!$CD$151:$DC$151,0)),0)</f>
        <v>0</v>
      </c>
      <c r="P20" s="243">
        <f ca="1">+IFERROR(INDEX('Hoja de Trabajo para listado'!$A$155:$Z$1048576,MATCH($A20,'Hoja de Trabajo para listado'!$A$155:$A$1048576,0),MATCH((CUADRO!P$5&amp;$E20),'Hoja de Trabajo para listado'!$A$151:$Z$151,0)),0)+IFERROR(INDEX('Hoja de Trabajo para listado'!$AB$155:$BA$1048576,MATCH($A20,'Hoja de Trabajo para listado'!$AB$155:$AB$1048576,0),MATCH((CUADRO!P$5&amp;$E20),'Hoja de Trabajo para listado'!$AB$151:$BA$151,0)),0)+IFERROR(INDEX('Hoja de Trabajo para listado'!$BC$155:$CB$1048576,MATCH($A20,'Hoja de Trabajo para listado'!$BC$155:$BC$1048576,0),MATCH((CUADRO!P$5&amp;$E20),'Hoja de Trabajo para listado'!$BC$151:$CB$151,0)),0)+IFERROR(INDEX('Hoja de Trabajo para listado'!$DE$153:$DG$274,MATCH($A20,'Hoja de Trabajo para listado'!$DE$153:$DE$1048576,0),MATCH((CUADRO!P$5&amp;$E20),'Hoja de Trabajo para listado'!$DE$151:$DG$151,0)),0)+IFERROR(INDEX('Hoja de Trabajo para listado'!$CD$155:$DC$1048576,MATCH($A20,'Hoja de Trabajo para listado'!$CD$155:$CD$1048576,0),MATCH((CUADRO!P$5&amp;$E20),'Hoja de Trabajo para listado'!$CD$151:$DC$151,0)),0)</f>
        <v>0</v>
      </c>
      <c r="Q20" s="243">
        <f ca="1">+IFERROR(INDEX('Hoja de Trabajo para listado'!$A$155:$Z$1048576,MATCH($A20,'Hoja de Trabajo para listado'!$A$155:$A$1048576,0),MATCH((CUADRO!Q$5&amp;$E20),'Hoja de Trabajo para listado'!$A$151:$Z$151,0)),0)+IFERROR(INDEX('Hoja de Trabajo para listado'!$AB$155:$BA$1048576,MATCH($A20,'Hoja de Trabajo para listado'!$AB$155:$AB$1048576,0),MATCH((CUADRO!Q$5&amp;$E20),'Hoja de Trabajo para listado'!$AB$151:$BA$151,0)),0)+IFERROR(INDEX('Hoja de Trabajo para listado'!$BC$155:$CB$1048576,MATCH($A20,'Hoja de Trabajo para listado'!$BC$155:$BC$1048576,0),MATCH((CUADRO!Q$5&amp;$E20),'Hoja de Trabajo para listado'!$BC$151:$CB$151,0)),0)+IFERROR(INDEX('Hoja de Trabajo para listado'!$DE$153:$DG$274,MATCH($A20,'Hoja de Trabajo para listado'!$DE$153:$DE$1048576,0),MATCH((CUADRO!Q$5&amp;$E20),'Hoja de Trabajo para listado'!$DE$151:$DG$151,0)),0)+IFERROR(INDEX('Hoja de Trabajo para listado'!$CD$155:$DC$1048576,MATCH($A20,'Hoja de Trabajo para listado'!$CD$155:$CD$1048576,0),MATCH((CUADRO!Q$5&amp;$E20),'Hoja de Trabajo para listado'!$CD$151:$DC$151,0)),0)</f>
        <v>0</v>
      </c>
      <c r="R20" s="243">
        <f t="shared" ca="1" si="0"/>
        <v>0</v>
      </c>
      <c r="S20" s="243"/>
      <c r="T20" s="243">
        <f ca="1">+T21</f>
        <v>46446.27</v>
      </c>
      <c r="U20" s="242">
        <f t="shared" si="1"/>
        <v>1</v>
      </c>
      <c r="V20" s="333" t="str">
        <f>+VLOOKUP(A20,bd_lista!$A$3:$E$590,5,FALSE)</f>
        <v>Órgano Ejecutivo</v>
      </c>
      <c r="W20" s="383" t="str">
        <f>+V20</f>
        <v>Órgano Ejecutivo</v>
      </c>
      <c r="X20" s="242">
        <v>30</v>
      </c>
      <c r="Y20" s="242" t="str">
        <f>+VLOOKUP(X20,bd_lista!$A$3:$C$590,3,FALSE)</f>
        <v>Ministerio de Justicia y Transparencia Institucional</v>
      </c>
      <c r="Z20" s="246">
        <f>+X20</f>
        <v>30</v>
      </c>
      <c r="AA20" s="246" t="str">
        <f>+Y20</f>
        <v>Ministerio de Justicia y Transparencia Institucional</v>
      </c>
    </row>
    <row r="21" spans="1:27" ht="15" customHeight="1">
      <c r="A21" s="32">
        <v>30</v>
      </c>
      <c r="B21" s="389"/>
      <c r="C21" s="333" t="str">
        <f>+VLOOKUP(A21,bd_lista!$A$3:$C$590,3,FALSE)</f>
        <v>Ministerio de Justicia y Transparencia Institucional</v>
      </c>
      <c r="D21" s="386"/>
      <c r="E21" s="333" t="s">
        <v>1305</v>
      </c>
      <c r="F21" s="245">
        <f ca="1">+IFERROR(INDEX('Hoja de Trabajo para listado'!$A$155:$Z$1048576,MATCH($A21,'Hoja de Trabajo para listado'!$A$155:$A$1048576,0),MATCH((CUADRO!F$5&amp;$E21),'Hoja de Trabajo para listado'!$A$151:$Z$151,0)),0)+IFERROR(INDEX('Hoja de Trabajo para listado'!$AB$155:$BA$1048576,MATCH($A21,'Hoja de Trabajo para listado'!$AB$155:$AB$1048576,0),MATCH((CUADRO!F$5&amp;$E21),'Hoja de Trabajo para listado'!$AB$151:$BA$151,0)),0)+IFERROR(INDEX('Hoja de Trabajo para listado'!$BC$155:$CB$1048576,MATCH($A21,'Hoja de Trabajo para listado'!$BC$155:$BC$1048576,0),MATCH((CUADRO!F$5&amp;$E21),'Hoja de Trabajo para listado'!$BC$151:$CB$151,0)),0)+IFERROR(INDEX('Hoja de Trabajo para listado'!$DE$153:$DG$274,MATCH($A21,'Hoja de Trabajo para listado'!$DE$153:$DE$1048576,0),MATCH((CUADRO!F$5&amp;$E21),'Hoja de Trabajo para listado'!$DE$151:$DG$151,0)),0)+IFERROR(INDEX('Hoja de Trabajo para listado'!$CD$155:$DC$1048576,MATCH($A21,'Hoja de Trabajo para listado'!$CD$155:$CD$1048576,0),MATCH((CUADRO!F$5&amp;$E21),'Hoja de Trabajo para listado'!$CD$151:$DC$151,0)),0)</f>
        <v>0</v>
      </c>
      <c r="G21" s="245">
        <f ca="1">+IFERROR(INDEX('Hoja de Trabajo para listado'!$A$155:$Z$1048576,MATCH($A21,'Hoja de Trabajo para listado'!$A$155:$A$1048576,0),MATCH((CUADRO!G$5&amp;$E21),'Hoja de Trabajo para listado'!$A$151:$Z$151,0)),0)+IFERROR(INDEX('Hoja de Trabajo para listado'!$AB$155:$BA$1048576,MATCH($A21,'Hoja de Trabajo para listado'!$AB$155:$AB$1048576,0),MATCH((CUADRO!G$5&amp;$E21),'Hoja de Trabajo para listado'!$AB$151:$BA$151,0)),0)+IFERROR(INDEX('Hoja de Trabajo para listado'!$BC$155:$CB$1048576,MATCH($A21,'Hoja de Trabajo para listado'!$BC$155:$BC$1048576,0),MATCH((CUADRO!G$5&amp;$E21),'Hoja de Trabajo para listado'!$BC$151:$CB$151,0)),0)+IFERROR(INDEX('Hoja de Trabajo para listado'!$DE$153:$DG$274,MATCH($A21,'Hoja de Trabajo para listado'!$DE$153:$DE$1048576,0),MATCH((CUADRO!G$5&amp;$E21),'Hoja de Trabajo para listado'!$DE$151:$DG$151,0)),0)+IFERROR(INDEX('Hoja de Trabajo para listado'!$CD$155:$DC$1048576,MATCH($A21,'Hoja de Trabajo para listado'!$CD$155:$CD$1048576,0),MATCH((CUADRO!G$5&amp;$E21),'Hoja de Trabajo para listado'!$CD$151:$DC$151,0)),0)</f>
        <v>46446.27</v>
      </c>
      <c r="H21" s="245">
        <f ca="1">+IFERROR(INDEX('Hoja de Trabajo para listado'!$A$155:$Z$1048576,MATCH($A21,'Hoja de Trabajo para listado'!$A$155:$A$1048576,0),MATCH((CUADRO!H$5&amp;$E21),'Hoja de Trabajo para listado'!$A$151:$Z$151,0)),0)+IFERROR(INDEX('Hoja de Trabajo para listado'!$AB$155:$BA$1048576,MATCH($A21,'Hoja de Trabajo para listado'!$AB$155:$AB$1048576,0),MATCH((CUADRO!H$5&amp;$E21),'Hoja de Trabajo para listado'!$AB$151:$BA$151,0)),0)+IFERROR(INDEX('Hoja de Trabajo para listado'!$BC$155:$CB$1048576,MATCH($A21,'Hoja de Trabajo para listado'!$BC$155:$BC$1048576,0),MATCH((CUADRO!H$5&amp;$E21),'Hoja de Trabajo para listado'!$BC$151:$CB$151,0)),0)+IFERROR(INDEX('Hoja de Trabajo para listado'!$DE$153:$DG$274,MATCH($A21,'Hoja de Trabajo para listado'!$DE$153:$DE$1048576,0),MATCH((CUADRO!H$5&amp;$E21),'Hoja de Trabajo para listado'!$DE$151:$DG$151,0)),0)+IFERROR(INDEX('Hoja de Trabajo para listado'!$CD$155:$DC$1048576,MATCH($A21,'Hoja de Trabajo para listado'!$CD$155:$CD$1048576,0),MATCH((CUADRO!H$5&amp;$E21),'Hoja de Trabajo para listado'!$CD$151:$DC$151,0)),0)</f>
        <v>0</v>
      </c>
      <c r="I21" s="245">
        <f ca="1">+IFERROR(INDEX('Hoja de Trabajo para listado'!$A$155:$Z$1048576,MATCH($A21,'Hoja de Trabajo para listado'!$A$155:$A$1048576,0),MATCH((CUADRO!I$5&amp;$E21),'Hoja de Trabajo para listado'!$A$151:$Z$151,0)),0)+IFERROR(INDEX('Hoja de Trabajo para listado'!$AB$155:$BA$1048576,MATCH($A21,'Hoja de Trabajo para listado'!$AB$155:$AB$1048576,0),MATCH((CUADRO!I$5&amp;$E21),'Hoja de Trabajo para listado'!$AB$151:$BA$151,0)),0)+IFERROR(INDEX('Hoja de Trabajo para listado'!$BC$155:$CB$1048576,MATCH($A21,'Hoja de Trabajo para listado'!$BC$155:$BC$1048576,0),MATCH((CUADRO!I$5&amp;$E21),'Hoja de Trabajo para listado'!$BC$151:$CB$151,0)),0)+IFERROR(INDEX('Hoja de Trabajo para listado'!$DE$153:$DG$274,MATCH($A21,'Hoja de Trabajo para listado'!$DE$153:$DE$1048576,0),MATCH((CUADRO!I$5&amp;$E21),'Hoja de Trabajo para listado'!$DE$151:$DG$151,0)),0)+IFERROR(INDEX('Hoja de Trabajo para listado'!$CD$155:$DC$1048576,MATCH($A21,'Hoja de Trabajo para listado'!$CD$155:$CD$1048576,0),MATCH((CUADRO!I$5&amp;$E21),'Hoja de Trabajo para listado'!$CD$151:$DC$151,0)),0)</f>
        <v>0</v>
      </c>
      <c r="J21" s="245">
        <f ca="1">+IFERROR(INDEX('Hoja de Trabajo para listado'!$A$155:$Z$1048576,MATCH($A21,'Hoja de Trabajo para listado'!$A$155:$A$1048576,0),MATCH((CUADRO!J$5&amp;$E21),'Hoja de Trabajo para listado'!$A$151:$Z$151,0)),0)+IFERROR(INDEX('Hoja de Trabajo para listado'!$AB$155:$BA$1048576,MATCH($A21,'Hoja de Trabajo para listado'!$AB$155:$AB$1048576,0),MATCH((CUADRO!J$5&amp;$E21),'Hoja de Trabajo para listado'!$AB$151:$BA$151,0)),0)+IFERROR(INDEX('Hoja de Trabajo para listado'!$BC$155:$CB$1048576,MATCH($A21,'Hoja de Trabajo para listado'!$BC$155:$BC$1048576,0),MATCH((CUADRO!J$5&amp;$E21),'Hoja de Trabajo para listado'!$BC$151:$CB$151,0)),0)+IFERROR(INDEX('Hoja de Trabajo para listado'!$DE$153:$DG$274,MATCH($A21,'Hoja de Trabajo para listado'!$DE$153:$DE$1048576,0),MATCH((CUADRO!J$5&amp;$E21),'Hoja de Trabajo para listado'!$DE$151:$DG$151,0)),0)+IFERROR(INDEX('Hoja de Trabajo para listado'!$CD$155:$DC$1048576,MATCH($A21,'Hoja de Trabajo para listado'!$CD$155:$CD$1048576,0),MATCH((CUADRO!J$5&amp;$E21),'Hoja de Trabajo para listado'!$CD$151:$DC$151,0)),0)</f>
        <v>0</v>
      </c>
      <c r="K21" s="245">
        <f ca="1">+IFERROR(INDEX('Hoja de Trabajo para listado'!$A$155:$Z$1048576,MATCH($A21,'Hoja de Trabajo para listado'!$A$155:$A$1048576,0),MATCH((CUADRO!K$5&amp;$E21),'Hoja de Trabajo para listado'!$A$151:$Z$151,0)),0)+IFERROR(INDEX('Hoja de Trabajo para listado'!$AB$155:$BA$1048576,MATCH($A21,'Hoja de Trabajo para listado'!$AB$155:$AB$1048576,0),MATCH((CUADRO!K$5&amp;$E21),'Hoja de Trabajo para listado'!$AB$151:$BA$151,0)),0)+IFERROR(INDEX('Hoja de Trabajo para listado'!$BC$155:$CB$1048576,MATCH($A21,'Hoja de Trabajo para listado'!$BC$155:$BC$1048576,0),MATCH((CUADRO!K$5&amp;$E21),'Hoja de Trabajo para listado'!$BC$151:$CB$151,0)),0)+IFERROR(INDEX('Hoja de Trabajo para listado'!$DE$153:$DG$274,MATCH($A21,'Hoja de Trabajo para listado'!$DE$153:$DE$1048576,0),MATCH((CUADRO!K$5&amp;$E21),'Hoja de Trabajo para listado'!$DE$151:$DG$151,0)),0)+IFERROR(INDEX('Hoja de Trabajo para listado'!$CD$155:$DC$1048576,MATCH($A21,'Hoja de Trabajo para listado'!$CD$155:$CD$1048576,0),MATCH((CUADRO!K$5&amp;$E21),'Hoja de Trabajo para listado'!$CD$151:$DC$151,0)),0)</f>
        <v>0</v>
      </c>
      <c r="L21" s="245">
        <f ca="1">+IFERROR(INDEX('Hoja de Trabajo para listado'!$A$155:$Z$1048576,MATCH($A21,'Hoja de Trabajo para listado'!$A$155:$A$1048576,0),MATCH((CUADRO!L$5&amp;$E21),'Hoja de Trabajo para listado'!$A$151:$Z$151,0)),0)+IFERROR(INDEX('Hoja de Trabajo para listado'!$AB$155:$BA$1048576,MATCH($A21,'Hoja de Trabajo para listado'!$AB$155:$AB$1048576,0),MATCH((CUADRO!L$5&amp;$E21),'Hoja de Trabajo para listado'!$AB$151:$BA$151,0)),0)+IFERROR(INDEX('Hoja de Trabajo para listado'!$BC$155:$CB$1048576,MATCH($A21,'Hoja de Trabajo para listado'!$BC$155:$BC$1048576,0),MATCH((CUADRO!L$5&amp;$E21),'Hoja de Trabajo para listado'!$BC$151:$CB$151,0)),0)+IFERROR(INDEX('Hoja de Trabajo para listado'!$DE$153:$DG$274,MATCH($A21,'Hoja de Trabajo para listado'!$DE$153:$DE$1048576,0),MATCH((CUADRO!L$5&amp;$E21),'Hoja de Trabajo para listado'!$DE$151:$DG$151,0)),0)+IFERROR(INDEX('Hoja de Trabajo para listado'!$CD$155:$DC$1048576,MATCH($A21,'Hoja de Trabajo para listado'!$CD$155:$CD$1048576,0),MATCH((CUADRO!L$5&amp;$E21),'Hoja de Trabajo para listado'!$CD$151:$DC$151,0)),0)</f>
        <v>0</v>
      </c>
      <c r="M21" s="245">
        <f ca="1">+IFERROR(INDEX('Hoja de Trabajo para listado'!$A$155:$Z$1048576,MATCH($A21,'Hoja de Trabajo para listado'!$A$155:$A$1048576,0),MATCH((CUADRO!M$5&amp;$E21),'Hoja de Trabajo para listado'!$A$151:$Z$151,0)),0)+IFERROR(INDEX('Hoja de Trabajo para listado'!$AB$155:$BA$1048576,MATCH($A21,'Hoja de Trabajo para listado'!$AB$155:$AB$1048576,0),MATCH((CUADRO!M$5&amp;$E21),'Hoja de Trabajo para listado'!$AB$151:$BA$151,0)),0)+IFERROR(INDEX('Hoja de Trabajo para listado'!$BC$155:$CB$1048576,MATCH($A21,'Hoja de Trabajo para listado'!$BC$155:$BC$1048576,0),MATCH((CUADRO!M$5&amp;$E21),'Hoja de Trabajo para listado'!$BC$151:$CB$151,0)),0)+IFERROR(INDEX('Hoja de Trabajo para listado'!$DE$153:$DG$274,MATCH($A21,'Hoja de Trabajo para listado'!$DE$153:$DE$1048576,0),MATCH((CUADRO!M$5&amp;$E21),'Hoja de Trabajo para listado'!$DE$151:$DG$151,0)),0)+IFERROR(INDEX('Hoja de Trabajo para listado'!$CD$155:$DC$1048576,MATCH($A21,'Hoja de Trabajo para listado'!$CD$155:$CD$1048576,0),MATCH((CUADRO!M$5&amp;$E21),'Hoja de Trabajo para listado'!$CD$151:$DC$151,0)),0)</f>
        <v>0</v>
      </c>
      <c r="N21" s="245">
        <f ca="1">+IFERROR(INDEX('Hoja de Trabajo para listado'!$A$155:$Z$1048576,MATCH($A21,'Hoja de Trabajo para listado'!$A$155:$A$1048576,0),MATCH((CUADRO!N$5&amp;$E21),'Hoja de Trabajo para listado'!$A$151:$Z$151,0)),0)+IFERROR(INDEX('Hoja de Trabajo para listado'!$AB$155:$BA$1048576,MATCH($A21,'Hoja de Trabajo para listado'!$AB$155:$AB$1048576,0),MATCH((CUADRO!N$5&amp;$E21),'Hoja de Trabajo para listado'!$AB$151:$BA$151,0)),0)+IFERROR(INDEX('Hoja de Trabajo para listado'!$BC$155:$CB$1048576,MATCH($A21,'Hoja de Trabajo para listado'!$BC$155:$BC$1048576,0),MATCH((CUADRO!N$5&amp;$E21),'Hoja de Trabajo para listado'!$BC$151:$CB$151,0)),0)+IFERROR(INDEX('Hoja de Trabajo para listado'!$DE$153:$DG$274,MATCH($A21,'Hoja de Trabajo para listado'!$DE$153:$DE$1048576,0),MATCH((CUADRO!N$5&amp;$E21),'Hoja de Trabajo para listado'!$DE$151:$DG$151,0)),0)+IFERROR(INDEX('Hoja de Trabajo para listado'!$CD$155:$DC$1048576,MATCH($A21,'Hoja de Trabajo para listado'!$CD$155:$CD$1048576,0),MATCH((CUADRO!N$5&amp;$E21),'Hoja de Trabajo para listado'!$CD$151:$DC$151,0)),0)</f>
        <v>0</v>
      </c>
      <c r="O21" s="245">
        <f ca="1">+IFERROR(INDEX('Hoja de Trabajo para listado'!$A$155:$Z$1048576,MATCH($A21,'Hoja de Trabajo para listado'!$A$155:$A$1048576,0),MATCH((CUADRO!O$5&amp;$E21),'Hoja de Trabajo para listado'!$A$151:$Z$151,0)),0)+IFERROR(INDEX('Hoja de Trabajo para listado'!$AB$155:$BA$1048576,MATCH($A21,'Hoja de Trabajo para listado'!$AB$155:$AB$1048576,0),MATCH((CUADRO!O$5&amp;$E21),'Hoja de Trabajo para listado'!$AB$151:$BA$151,0)),0)+IFERROR(INDEX('Hoja de Trabajo para listado'!$BC$155:$CB$1048576,MATCH($A21,'Hoja de Trabajo para listado'!$BC$155:$BC$1048576,0),MATCH((CUADRO!O$5&amp;$E21),'Hoja de Trabajo para listado'!$BC$151:$CB$151,0)),0)+IFERROR(INDEX('Hoja de Trabajo para listado'!$DE$153:$DG$274,MATCH($A21,'Hoja de Trabajo para listado'!$DE$153:$DE$1048576,0),MATCH((CUADRO!O$5&amp;$E21),'Hoja de Trabajo para listado'!$DE$151:$DG$151,0)),0)+IFERROR(INDEX('Hoja de Trabajo para listado'!$CD$155:$DC$1048576,MATCH($A21,'Hoja de Trabajo para listado'!$CD$155:$CD$1048576,0),MATCH((CUADRO!O$5&amp;$E21),'Hoja de Trabajo para listado'!$CD$151:$DC$151,0)),0)</f>
        <v>0</v>
      </c>
      <c r="P21" s="245">
        <f ca="1">+IFERROR(INDEX('Hoja de Trabajo para listado'!$A$155:$Z$1048576,MATCH($A21,'Hoja de Trabajo para listado'!$A$155:$A$1048576,0),MATCH((CUADRO!P$5&amp;$E21),'Hoja de Trabajo para listado'!$A$151:$Z$151,0)),0)+IFERROR(INDEX('Hoja de Trabajo para listado'!$AB$155:$BA$1048576,MATCH($A21,'Hoja de Trabajo para listado'!$AB$155:$AB$1048576,0),MATCH((CUADRO!P$5&amp;$E21),'Hoja de Trabajo para listado'!$AB$151:$BA$151,0)),0)+IFERROR(INDEX('Hoja de Trabajo para listado'!$BC$155:$CB$1048576,MATCH($A21,'Hoja de Trabajo para listado'!$BC$155:$BC$1048576,0),MATCH((CUADRO!P$5&amp;$E21),'Hoja de Trabajo para listado'!$BC$151:$CB$151,0)),0)+IFERROR(INDEX('Hoja de Trabajo para listado'!$DE$153:$DG$274,MATCH($A21,'Hoja de Trabajo para listado'!$DE$153:$DE$1048576,0),MATCH((CUADRO!P$5&amp;$E21),'Hoja de Trabajo para listado'!$DE$151:$DG$151,0)),0)+IFERROR(INDEX('Hoja de Trabajo para listado'!$CD$155:$DC$1048576,MATCH($A21,'Hoja de Trabajo para listado'!$CD$155:$CD$1048576,0),MATCH((CUADRO!P$5&amp;$E21),'Hoja de Trabajo para listado'!$CD$151:$DC$151,0)),0)</f>
        <v>0</v>
      </c>
      <c r="Q21" s="245">
        <f ca="1">+IFERROR(INDEX('Hoja de Trabajo para listado'!$A$155:$Z$1048576,MATCH($A21,'Hoja de Trabajo para listado'!$A$155:$A$1048576,0),MATCH((CUADRO!Q$5&amp;$E21),'Hoja de Trabajo para listado'!$A$151:$Z$151,0)),0)+IFERROR(INDEX('Hoja de Trabajo para listado'!$AB$155:$BA$1048576,MATCH($A21,'Hoja de Trabajo para listado'!$AB$155:$AB$1048576,0),MATCH((CUADRO!Q$5&amp;$E21),'Hoja de Trabajo para listado'!$AB$151:$BA$151,0)),0)+IFERROR(INDEX('Hoja de Trabajo para listado'!$BC$155:$CB$1048576,MATCH($A21,'Hoja de Trabajo para listado'!$BC$155:$BC$1048576,0),MATCH((CUADRO!Q$5&amp;$E21),'Hoja de Trabajo para listado'!$BC$151:$CB$151,0)),0)+IFERROR(INDEX('Hoja de Trabajo para listado'!$DE$153:$DG$274,MATCH($A21,'Hoja de Trabajo para listado'!$DE$153:$DE$1048576,0),MATCH((CUADRO!Q$5&amp;$E21),'Hoja de Trabajo para listado'!$DE$151:$DG$151,0)),0)+IFERROR(INDEX('Hoja de Trabajo para listado'!$CD$155:$DC$1048576,MATCH($A21,'Hoja de Trabajo para listado'!$CD$155:$CD$1048576,0),MATCH((CUADRO!Q$5&amp;$E21),'Hoja de Trabajo para listado'!$CD$151:$DC$151,0)),0)</f>
        <v>0</v>
      </c>
      <c r="R21" s="245">
        <f t="shared" ca="1" si="0"/>
        <v>46446.27</v>
      </c>
      <c r="S21" s="245">
        <f ca="1">+R20+R21</f>
        <v>46446.27</v>
      </c>
      <c r="T21" s="245">
        <f ca="1">+S21</f>
        <v>46446.27</v>
      </c>
      <c r="U21" s="244">
        <f t="shared" si="1"/>
        <v>2</v>
      </c>
      <c r="V21" s="333" t="str">
        <f>+VLOOKUP(A21,bd_lista!$A$3:$E$590,5,FALSE)</f>
        <v>Órgano Ejecutivo</v>
      </c>
      <c r="W21" s="384"/>
      <c r="X21" s="242">
        <v>30</v>
      </c>
      <c r="Y21" s="242" t="str">
        <f>+VLOOKUP(X21,bd_lista!$A$3:$C$590,3,FALSE)</f>
        <v>Ministerio de Justicia y Transparencia Institucional</v>
      </c>
      <c r="Z21" s="246"/>
      <c r="AA21" s="246"/>
    </row>
    <row r="22" spans="1:27" ht="15" customHeight="1">
      <c r="A22" s="251">
        <v>35</v>
      </c>
      <c r="B22" s="388">
        <f>+A22</f>
        <v>35</v>
      </c>
      <c r="C22" s="247" t="str">
        <f>+VLOOKUP(A22,bd_lista!$A$3:$C$590,3,FALSE)</f>
        <v>Ministerio de Economía y Finanzas Públicas</v>
      </c>
      <c r="D22" s="385" t="str">
        <f>+C22</f>
        <v>Ministerio de Economía y Finanzas Públicas</v>
      </c>
      <c r="E22" s="247" t="s">
        <v>1304</v>
      </c>
      <c r="F22" s="243">
        <f ca="1">+IFERROR(INDEX('Hoja de Trabajo para listado'!$A$155:$Z$1048576,MATCH($A22,'Hoja de Trabajo para listado'!$A$155:$A$1048576,0),MATCH((CUADRO!F$5&amp;$E22),'Hoja de Trabajo para listado'!$A$151:$Z$151,0)),0)+IFERROR(INDEX('Hoja de Trabajo para listado'!$AB$155:$BA$1048576,MATCH($A22,'Hoja de Trabajo para listado'!$AB$155:$AB$1048576,0),MATCH((CUADRO!F$5&amp;$E22),'Hoja de Trabajo para listado'!$AB$151:$BA$151,0)),0)+IFERROR(INDEX('Hoja de Trabajo para listado'!$BC$155:$CB$1048576,MATCH($A22,'Hoja de Trabajo para listado'!$BC$155:$BC$1048576,0),MATCH((CUADRO!F$5&amp;$E22),'Hoja de Trabajo para listado'!$BC$151:$CB$151,0)),0)+IFERROR(INDEX('Hoja de Trabajo para listado'!$DE$153:$DG$274,MATCH($A22,'Hoja de Trabajo para listado'!$DE$153:$DE$1048576,0),MATCH((CUADRO!F$5&amp;$E22),'Hoja de Trabajo para listado'!$DE$151:$DG$151,0)),0)+IFERROR(INDEX('Hoja de Trabajo para listado'!$CD$155:$DC$1048576,MATCH($A22,'Hoja de Trabajo para listado'!$CD$155:$CD$1048576,0),MATCH((CUADRO!F$5&amp;$E22),'Hoja de Trabajo para listado'!$CD$151:$DC$151,0)),0)</f>
        <v>0</v>
      </c>
      <c r="G22" s="243">
        <f ca="1">+IFERROR(INDEX('Hoja de Trabajo para listado'!$A$155:$Z$1048576,MATCH($A22,'Hoja de Trabajo para listado'!$A$155:$A$1048576,0),MATCH((CUADRO!G$5&amp;$E22),'Hoja de Trabajo para listado'!$A$151:$Z$151,0)),0)+IFERROR(INDEX('Hoja de Trabajo para listado'!$AB$155:$BA$1048576,MATCH($A22,'Hoja de Trabajo para listado'!$AB$155:$AB$1048576,0),MATCH((CUADRO!G$5&amp;$E22),'Hoja de Trabajo para listado'!$AB$151:$BA$151,0)),0)+IFERROR(INDEX('Hoja de Trabajo para listado'!$BC$155:$CB$1048576,MATCH($A22,'Hoja de Trabajo para listado'!$BC$155:$BC$1048576,0),MATCH((CUADRO!G$5&amp;$E22),'Hoja de Trabajo para listado'!$BC$151:$CB$151,0)),0)+IFERROR(INDEX('Hoja de Trabajo para listado'!$DE$153:$DG$274,MATCH($A22,'Hoja de Trabajo para listado'!$DE$153:$DE$1048576,0),MATCH((CUADRO!G$5&amp;$E22),'Hoja de Trabajo para listado'!$DE$151:$DG$151,0)),0)+IFERROR(INDEX('Hoja de Trabajo para listado'!$CD$155:$DC$1048576,MATCH($A22,'Hoja de Trabajo para listado'!$CD$155:$CD$1048576,0),MATCH((CUADRO!G$5&amp;$E22),'Hoja de Trabajo para listado'!$CD$151:$DC$151,0)),0)</f>
        <v>0</v>
      </c>
      <c r="H22" s="243">
        <f ca="1">+IFERROR(INDEX('Hoja de Trabajo para listado'!$A$155:$Z$1048576,MATCH($A22,'Hoja de Trabajo para listado'!$A$155:$A$1048576,0),MATCH((CUADRO!H$5&amp;$E22),'Hoja de Trabajo para listado'!$A$151:$Z$151,0)),0)+IFERROR(INDEX('Hoja de Trabajo para listado'!$AB$155:$BA$1048576,MATCH($A22,'Hoja de Trabajo para listado'!$AB$155:$AB$1048576,0),MATCH((CUADRO!H$5&amp;$E22),'Hoja de Trabajo para listado'!$AB$151:$BA$151,0)),0)+IFERROR(INDEX('Hoja de Trabajo para listado'!$BC$155:$CB$1048576,MATCH($A22,'Hoja de Trabajo para listado'!$BC$155:$BC$1048576,0),MATCH((CUADRO!H$5&amp;$E22),'Hoja de Trabajo para listado'!$BC$151:$CB$151,0)),0)+IFERROR(INDEX('Hoja de Trabajo para listado'!$DE$153:$DG$274,MATCH($A22,'Hoja de Trabajo para listado'!$DE$153:$DE$1048576,0),MATCH((CUADRO!H$5&amp;$E22),'Hoja de Trabajo para listado'!$DE$151:$DG$151,0)),0)+IFERROR(INDEX('Hoja de Trabajo para listado'!$CD$155:$DC$1048576,MATCH($A22,'Hoja de Trabajo para listado'!$CD$155:$CD$1048576,0),MATCH((CUADRO!H$5&amp;$E22),'Hoja de Trabajo para listado'!$CD$151:$DC$151,0)),0)</f>
        <v>0</v>
      </c>
      <c r="I22" s="243">
        <f ca="1">+IFERROR(INDEX('Hoja de Trabajo para listado'!$A$155:$Z$1048576,MATCH($A22,'Hoja de Trabajo para listado'!$A$155:$A$1048576,0),MATCH((CUADRO!I$5&amp;$E22),'Hoja de Trabajo para listado'!$A$151:$Z$151,0)),0)+IFERROR(INDEX('Hoja de Trabajo para listado'!$AB$155:$BA$1048576,MATCH($A22,'Hoja de Trabajo para listado'!$AB$155:$AB$1048576,0),MATCH((CUADRO!I$5&amp;$E22),'Hoja de Trabajo para listado'!$AB$151:$BA$151,0)),0)+IFERROR(INDEX('Hoja de Trabajo para listado'!$BC$155:$CB$1048576,MATCH($A22,'Hoja de Trabajo para listado'!$BC$155:$BC$1048576,0),MATCH((CUADRO!I$5&amp;$E22),'Hoja de Trabajo para listado'!$BC$151:$CB$151,0)),0)+IFERROR(INDEX('Hoja de Trabajo para listado'!$DE$153:$DG$274,MATCH($A22,'Hoja de Trabajo para listado'!$DE$153:$DE$1048576,0),MATCH((CUADRO!I$5&amp;$E22),'Hoja de Trabajo para listado'!$DE$151:$DG$151,0)),0)+IFERROR(INDEX('Hoja de Trabajo para listado'!$CD$155:$DC$1048576,MATCH($A22,'Hoja de Trabajo para listado'!$CD$155:$CD$1048576,0),MATCH((CUADRO!I$5&amp;$E22),'Hoja de Trabajo para listado'!$CD$151:$DC$151,0)),0)</f>
        <v>0</v>
      </c>
      <c r="J22" s="243">
        <f ca="1">+IFERROR(INDEX('Hoja de Trabajo para listado'!$A$155:$Z$1048576,MATCH($A22,'Hoja de Trabajo para listado'!$A$155:$A$1048576,0),MATCH((CUADRO!J$5&amp;$E22),'Hoja de Trabajo para listado'!$A$151:$Z$151,0)),0)+IFERROR(INDEX('Hoja de Trabajo para listado'!$AB$155:$BA$1048576,MATCH($A22,'Hoja de Trabajo para listado'!$AB$155:$AB$1048576,0),MATCH((CUADRO!J$5&amp;$E22),'Hoja de Trabajo para listado'!$AB$151:$BA$151,0)),0)+IFERROR(INDEX('Hoja de Trabajo para listado'!$BC$155:$CB$1048576,MATCH($A22,'Hoja de Trabajo para listado'!$BC$155:$BC$1048576,0),MATCH((CUADRO!J$5&amp;$E22),'Hoja de Trabajo para listado'!$BC$151:$CB$151,0)),0)+IFERROR(INDEX('Hoja de Trabajo para listado'!$DE$153:$DG$274,MATCH($A22,'Hoja de Trabajo para listado'!$DE$153:$DE$1048576,0),MATCH((CUADRO!J$5&amp;$E22),'Hoja de Trabajo para listado'!$DE$151:$DG$151,0)),0)+IFERROR(INDEX('Hoja de Trabajo para listado'!$CD$155:$DC$1048576,MATCH($A22,'Hoja de Trabajo para listado'!$CD$155:$CD$1048576,0),MATCH((CUADRO!J$5&amp;$E22),'Hoja de Trabajo para listado'!$CD$151:$DC$151,0)),0)</f>
        <v>0</v>
      </c>
      <c r="K22" s="243">
        <f ca="1">+IFERROR(INDEX('Hoja de Trabajo para listado'!$A$155:$Z$1048576,MATCH($A22,'Hoja de Trabajo para listado'!$A$155:$A$1048576,0),MATCH((CUADRO!K$5&amp;$E22),'Hoja de Trabajo para listado'!$A$151:$Z$151,0)),0)+IFERROR(INDEX('Hoja de Trabajo para listado'!$AB$155:$BA$1048576,MATCH($A22,'Hoja de Trabajo para listado'!$AB$155:$AB$1048576,0),MATCH((CUADRO!K$5&amp;$E22),'Hoja de Trabajo para listado'!$AB$151:$BA$151,0)),0)+IFERROR(INDEX('Hoja de Trabajo para listado'!$BC$155:$CB$1048576,MATCH($A22,'Hoja de Trabajo para listado'!$BC$155:$BC$1048576,0),MATCH((CUADRO!K$5&amp;$E22),'Hoja de Trabajo para listado'!$BC$151:$CB$151,0)),0)+IFERROR(INDEX('Hoja de Trabajo para listado'!$DE$153:$DG$274,MATCH($A22,'Hoja de Trabajo para listado'!$DE$153:$DE$1048576,0),MATCH((CUADRO!K$5&amp;$E22),'Hoja de Trabajo para listado'!$DE$151:$DG$151,0)),0)+IFERROR(INDEX('Hoja de Trabajo para listado'!$CD$155:$DC$1048576,MATCH($A22,'Hoja de Trabajo para listado'!$CD$155:$CD$1048576,0),MATCH((CUADRO!K$5&amp;$E22),'Hoja de Trabajo para listado'!$CD$151:$DC$151,0)),0)</f>
        <v>0</v>
      </c>
      <c r="L22" s="243">
        <f ca="1">+IFERROR(INDEX('Hoja de Trabajo para listado'!$A$155:$Z$1048576,MATCH($A22,'Hoja de Trabajo para listado'!$A$155:$A$1048576,0),MATCH((CUADRO!L$5&amp;$E22),'Hoja de Trabajo para listado'!$A$151:$Z$151,0)),0)+IFERROR(INDEX('Hoja de Trabajo para listado'!$AB$155:$BA$1048576,MATCH($A22,'Hoja de Trabajo para listado'!$AB$155:$AB$1048576,0),MATCH((CUADRO!L$5&amp;$E22),'Hoja de Trabajo para listado'!$AB$151:$BA$151,0)),0)+IFERROR(INDEX('Hoja de Trabajo para listado'!$BC$155:$CB$1048576,MATCH($A22,'Hoja de Trabajo para listado'!$BC$155:$BC$1048576,0),MATCH((CUADRO!L$5&amp;$E22),'Hoja de Trabajo para listado'!$BC$151:$CB$151,0)),0)+IFERROR(INDEX('Hoja de Trabajo para listado'!$DE$153:$DG$274,MATCH($A22,'Hoja de Trabajo para listado'!$DE$153:$DE$1048576,0),MATCH((CUADRO!L$5&amp;$E22),'Hoja de Trabajo para listado'!$DE$151:$DG$151,0)),0)+IFERROR(INDEX('Hoja de Trabajo para listado'!$CD$155:$DC$1048576,MATCH($A22,'Hoja de Trabajo para listado'!$CD$155:$CD$1048576,0),MATCH((CUADRO!L$5&amp;$E22),'Hoja de Trabajo para listado'!$CD$151:$DC$151,0)),0)</f>
        <v>0</v>
      </c>
      <c r="M22" s="243">
        <f ca="1">+IFERROR(INDEX('Hoja de Trabajo para listado'!$A$155:$Z$1048576,MATCH($A22,'Hoja de Trabajo para listado'!$A$155:$A$1048576,0),MATCH((CUADRO!M$5&amp;$E22),'Hoja de Trabajo para listado'!$A$151:$Z$151,0)),0)+IFERROR(INDEX('Hoja de Trabajo para listado'!$AB$155:$BA$1048576,MATCH($A22,'Hoja de Trabajo para listado'!$AB$155:$AB$1048576,0),MATCH((CUADRO!M$5&amp;$E22),'Hoja de Trabajo para listado'!$AB$151:$BA$151,0)),0)+IFERROR(INDEX('Hoja de Trabajo para listado'!$BC$155:$CB$1048576,MATCH($A22,'Hoja de Trabajo para listado'!$BC$155:$BC$1048576,0),MATCH((CUADRO!M$5&amp;$E22),'Hoja de Trabajo para listado'!$BC$151:$CB$151,0)),0)+IFERROR(INDEX('Hoja de Trabajo para listado'!$DE$153:$DG$274,MATCH($A22,'Hoja de Trabajo para listado'!$DE$153:$DE$1048576,0),MATCH((CUADRO!M$5&amp;$E22),'Hoja de Trabajo para listado'!$DE$151:$DG$151,0)),0)+IFERROR(INDEX('Hoja de Trabajo para listado'!$CD$155:$DC$1048576,MATCH($A22,'Hoja de Trabajo para listado'!$CD$155:$CD$1048576,0),MATCH((CUADRO!M$5&amp;$E22),'Hoja de Trabajo para listado'!$CD$151:$DC$151,0)),0)</f>
        <v>0</v>
      </c>
      <c r="N22" s="243">
        <f ca="1">+IFERROR(INDEX('Hoja de Trabajo para listado'!$A$155:$Z$1048576,MATCH($A22,'Hoja de Trabajo para listado'!$A$155:$A$1048576,0),MATCH((CUADRO!N$5&amp;$E22),'Hoja de Trabajo para listado'!$A$151:$Z$151,0)),0)+IFERROR(INDEX('Hoja de Trabajo para listado'!$AB$155:$BA$1048576,MATCH($A22,'Hoja de Trabajo para listado'!$AB$155:$AB$1048576,0),MATCH((CUADRO!N$5&amp;$E22),'Hoja de Trabajo para listado'!$AB$151:$BA$151,0)),0)+IFERROR(INDEX('Hoja de Trabajo para listado'!$BC$155:$CB$1048576,MATCH($A22,'Hoja de Trabajo para listado'!$BC$155:$BC$1048576,0),MATCH((CUADRO!N$5&amp;$E22),'Hoja de Trabajo para listado'!$BC$151:$CB$151,0)),0)+IFERROR(INDEX('Hoja de Trabajo para listado'!$DE$153:$DG$274,MATCH($A22,'Hoja de Trabajo para listado'!$DE$153:$DE$1048576,0),MATCH((CUADRO!N$5&amp;$E22),'Hoja de Trabajo para listado'!$DE$151:$DG$151,0)),0)+IFERROR(INDEX('Hoja de Trabajo para listado'!$CD$155:$DC$1048576,MATCH($A22,'Hoja de Trabajo para listado'!$CD$155:$CD$1048576,0),MATCH((CUADRO!N$5&amp;$E22),'Hoja de Trabajo para listado'!$CD$151:$DC$151,0)),0)</f>
        <v>0</v>
      </c>
      <c r="O22" s="243">
        <f ca="1">+IFERROR(INDEX('Hoja de Trabajo para listado'!$A$155:$Z$1048576,MATCH($A22,'Hoja de Trabajo para listado'!$A$155:$A$1048576,0),MATCH((CUADRO!O$5&amp;$E22),'Hoja de Trabajo para listado'!$A$151:$Z$151,0)),0)+IFERROR(INDEX('Hoja de Trabajo para listado'!$AB$155:$BA$1048576,MATCH($A22,'Hoja de Trabajo para listado'!$AB$155:$AB$1048576,0),MATCH((CUADRO!O$5&amp;$E22),'Hoja de Trabajo para listado'!$AB$151:$BA$151,0)),0)+IFERROR(INDEX('Hoja de Trabajo para listado'!$BC$155:$CB$1048576,MATCH($A22,'Hoja de Trabajo para listado'!$BC$155:$BC$1048576,0),MATCH((CUADRO!O$5&amp;$E22),'Hoja de Trabajo para listado'!$BC$151:$CB$151,0)),0)+IFERROR(INDEX('Hoja de Trabajo para listado'!$DE$153:$DG$274,MATCH($A22,'Hoja de Trabajo para listado'!$DE$153:$DE$1048576,0),MATCH((CUADRO!O$5&amp;$E22),'Hoja de Trabajo para listado'!$DE$151:$DG$151,0)),0)+IFERROR(INDEX('Hoja de Trabajo para listado'!$CD$155:$DC$1048576,MATCH($A22,'Hoja de Trabajo para listado'!$CD$155:$CD$1048576,0),MATCH((CUADRO!O$5&amp;$E22),'Hoja de Trabajo para listado'!$CD$151:$DC$151,0)),0)</f>
        <v>0</v>
      </c>
      <c r="P22" s="243">
        <f ca="1">+IFERROR(INDEX('Hoja de Trabajo para listado'!$A$155:$Z$1048576,MATCH($A22,'Hoja de Trabajo para listado'!$A$155:$A$1048576,0),MATCH((CUADRO!P$5&amp;$E22),'Hoja de Trabajo para listado'!$A$151:$Z$151,0)),0)+IFERROR(INDEX('Hoja de Trabajo para listado'!$AB$155:$BA$1048576,MATCH($A22,'Hoja de Trabajo para listado'!$AB$155:$AB$1048576,0),MATCH((CUADRO!P$5&amp;$E22),'Hoja de Trabajo para listado'!$AB$151:$BA$151,0)),0)+IFERROR(INDEX('Hoja de Trabajo para listado'!$BC$155:$CB$1048576,MATCH($A22,'Hoja de Trabajo para listado'!$BC$155:$BC$1048576,0),MATCH((CUADRO!P$5&amp;$E22),'Hoja de Trabajo para listado'!$BC$151:$CB$151,0)),0)+IFERROR(INDEX('Hoja de Trabajo para listado'!$DE$153:$DG$274,MATCH($A22,'Hoja de Trabajo para listado'!$DE$153:$DE$1048576,0),MATCH((CUADRO!P$5&amp;$E22),'Hoja de Trabajo para listado'!$DE$151:$DG$151,0)),0)+IFERROR(INDEX('Hoja de Trabajo para listado'!$CD$155:$DC$1048576,MATCH($A22,'Hoja de Trabajo para listado'!$CD$155:$CD$1048576,0),MATCH((CUADRO!P$5&amp;$E22),'Hoja de Trabajo para listado'!$CD$151:$DC$151,0)),0)</f>
        <v>0</v>
      </c>
      <c r="Q22" s="243">
        <f ca="1">+IFERROR(INDEX('Hoja de Trabajo para listado'!$A$155:$Z$1048576,MATCH($A22,'Hoja de Trabajo para listado'!$A$155:$A$1048576,0),MATCH((CUADRO!Q$5&amp;$E22),'Hoja de Trabajo para listado'!$A$151:$Z$151,0)),0)+IFERROR(INDEX('Hoja de Trabajo para listado'!$AB$155:$BA$1048576,MATCH($A22,'Hoja de Trabajo para listado'!$AB$155:$AB$1048576,0),MATCH((CUADRO!Q$5&amp;$E22),'Hoja de Trabajo para listado'!$AB$151:$BA$151,0)),0)+IFERROR(INDEX('Hoja de Trabajo para listado'!$BC$155:$CB$1048576,MATCH($A22,'Hoja de Trabajo para listado'!$BC$155:$BC$1048576,0),MATCH((CUADRO!Q$5&amp;$E22),'Hoja de Trabajo para listado'!$BC$151:$CB$151,0)),0)+IFERROR(INDEX('Hoja de Trabajo para listado'!$DE$153:$DG$274,MATCH($A22,'Hoja de Trabajo para listado'!$DE$153:$DE$1048576,0),MATCH((CUADRO!Q$5&amp;$E22),'Hoja de Trabajo para listado'!$DE$151:$DG$151,0)),0)+IFERROR(INDEX('Hoja de Trabajo para listado'!$CD$155:$DC$1048576,MATCH($A22,'Hoja de Trabajo para listado'!$CD$155:$CD$1048576,0),MATCH((CUADRO!Q$5&amp;$E22),'Hoja de Trabajo para listado'!$CD$151:$DC$151,0)),0)</f>
        <v>0</v>
      </c>
      <c r="R22" s="243">
        <f t="shared" ca="1" si="0"/>
        <v>0</v>
      </c>
      <c r="S22" s="243"/>
      <c r="T22" s="243">
        <f ca="1">+T23</f>
        <v>12674.210000000001</v>
      </c>
      <c r="U22" s="242">
        <f t="shared" si="1"/>
        <v>1</v>
      </c>
      <c r="V22" s="333" t="str">
        <f>+VLOOKUP(A22,bd_lista!$A$3:$E$590,5,FALSE)</f>
        <v>Órgano Ejecutivo</v>
      </c>
      <c r="W22" s="383" t="str">
        <f>+V22</f>
        <v>Órgano Ejecutivo</v>
      </c>
      <c r="X22" s="242">
        <f t="shared" ref="X22:X31" si="3">+A22</f>
        <v>35</v>
      </c>
      <c r="Y22" s="242" t="str">
        <f>+VLOOKUP(X22,bd_lista!$A$3:$C$590,3,FALSE)</f>
        <v>Ministerio de Economía y Finanzas Públicas</v>
      </c>
      <c r="Z22" s="246">
        <f>+X22</f>
        <v>35</v>
      </c>
      <c r="AA22" s="246" t="str">
        <f>+Y22</f>
        <v>Ministerio de Economía y Finanzas Públicas</v>
      </c>
    </row>
    <row r="23" spans="1:27" ht="15" customHeight="1">
      <c r="A23" s="32">
        <v>35</v>
      </c>
      <c r="B23" s="389"/>
      <c r="C23" s="333" t="str">
        <f>+VLOOKUP(A23,bd_lista!$A$3:$C$590,3,FALSE)</f>
        <v>Ministerio de Economía y Finanzas Públicas</v>
      </c>
      <c r="D23" s="386"/>
      <c r="E23" s="333" t="s">
        <v>1305</v>
      </c>
      <c r="F23" s="245">
        <f ca="1">+IFERROR(INDEX('Hoja de Trabajo para listado'!$A$155:$Z$1048576,MATCH($A23,'Hoja de Trabajo para listado'!$A$155:$A$1048576,0),MATCH((CUADRO!F$5&amp;$E23),'Hoja de Trabajo para listado'!$A$151:$Z$151,0)),0)+IFERROR(INDEX('Hoja de Trabajo para listado'!$AB$155:$BA$1048576,MATCH($A23,'Hoja de Trabajo para listado'!$AB$155:$AB$1048576,0),MATCH((CUADRO!F$5&amp;$E23),'Hoja de Trabajo para listado'!$AB$151:$BA$151,0)),0)+IFERROR(INDEX('Hoja de Trabajo para listado'!$BC$155:$CB$1048576,MATCH($A23,'Hoja de Trabajo para listado'!$BC$155:$BC$1048576,0),MATCH((CUADRO!F$5&amp;$E23),'Hoja de Trabajo para listado'!$BC$151:$CB$151,0)),0)+IFERROR(INDEX('Hoja de Trabajo para listado'!$DE$153:$DG$274,MATCH($A23,'Hoja de Trabajo para listado'!$DE$153:$DE$1048576,0),MATCH((CUADRO!F$5&amp;$E23),'Hoja de Trabajo para listado'!$DE$151:$DG$151,0)),0)+IFERROR(INDEX('Hoja de Trabajo para listado'!$CD$155:$DC$1048576,MATCH($A23,'Hoja de Trabajo para listado'!$CD$155:$CD$1048576,0),MATCH((CUADRO!F$5&amp;$E23),'Hoja de Trabajo para listado'!$CD$151:$DC$151,0)),0)</f>
        <v>5541.2800000000007</v>
      </c>
      <c r="G23" s="245">
        <f ca="1">+IFERROR(INDEX('Hoja de Trabajo para listado'!$A$155:$Z$1048576,MATCH($A23,'Hoja de Trabajo para listado'!$A$155:$A$1048576,0),MATCH((CUADRO!G$5&amp;$E23),'Hoja de Trabajo para listado'!$A$151:$Z$151,0)),0)+IFERROR(INDEX('Hoja de Trabajo para listado'!$AB$155:$BA$1048576,MATCH($A23,'Hoja de Trabajo para listado'!$AB$155:$AB$1048576,0),MATCH((CUADRO!G$5&amp;$E23),'Hoja de Trabajo para listado'!$AB$151:$BA$151,0)),0)+IFERROR(INDEX('Hoja de Trabajo para listado'!$BC$155:$CB$1048576,MATCH($A23,'Hoja de Trabajo para listado'!$BC$155:$BC$1048576,0),MATCH((CUADRO!G$5&amp;$E23),'Hoja de Trabajo para listado'!$BC$151:$CB$151,0)),0)+IFERROR(INDEX('Hoja de Trabajo para listado'!$DE$153:$DG$274,MATCH($A23,'Hoja de Trabajo para listado'!$DE$153:$DE$1048576,0),MATCH((CUADRO!G$5&amp;$E23),'Hoja de Trabajo para listado'!$DE$151:$DG$151,0)),0)+IFERROR(INDEX('Hoja de Trabajo para listado'!$CD$155:$DC$1048576,MATCH($A23,'Hoja de Trabajo para listado'!$CD$155:$CD$1048576,0),MATCH((CUADRO!G$5&amp;$E23),'Hoja de Trabajo para listado'!$CD$151:$DC$151,0)),0)</f>
        <v>7132.93</v>
      </c>
      <c r="H23" s="245">
        <f ca="1">+IFERROR(INDEX('Hoja de Trabajo para listado'!$A$155:$Z$1048576,MATCH($A23,'Hoja de Trabajo para listado'!$A$155:$A$1048576,0),MATCH((CUADRO!H$5&amp;$E23),'Hoja de Trabajo para listado'!$A$151:$Z$151,0)),0)+IFERROR(INDEX('Hoja de Trabajo para listado'!$AB$155:$BA$1048576,MATCH($A23,'Hoja de Trabajo para listado'!$AB$155:$AB$1048576,0),MATCH((CUADRO!H$5&amp;$E23),'Hoja de Trabajo para listado'!$AB$151:$BA$151,0)),0)+IFERROR(INDEX('Hoja de Trabajo para listado'!$BC$155:$CB$1048576,MATCH($A23,'Hoja de Trabajo para listado'!$BC$155:$BC$1048576,0),MATCH((CUADRO!H$5&amp;$E23),'Hoja de Trabajo para listado'!$BC$151:$CB$151,0)),0)+IFERROR(INDEX('Hoja de Trabajo para listado'!$DE$153:$DG$274,MATCH($A23,'Hoja de Trabajo para listado'!$DE$153:$DE$1048576,0),MATCH((CUADRO!H$5&amp;$E23),'Hoja de Trabajo para listado'!$DE$151:$DG$151,0)),0)+IFERROR(INDEX('Hoja de Trabajo para listado'!$CD$155:$DC$1048576,MATCH($A23,'Hoja de Trabajo para listado'!$CD$155:$CD$1048576,0),MATCH((CUADRO!H$5&amp;$E23),'Hoja de Trabajo para listado'!$CD$151:$DC$151,0)),0)</f>
        <v>0</v>
      </c>
      <c r="I23" s="245">
        <f ca="1">+IFERROR(INDEX('Hoja de Trabajo para listado'!$A$155:$Z$1048576,MATCH($A23,'Hoja de Trabajo para listado'!$A$155:$A$1048576,0),MATCH((CUADRO!I$5&amp;$E23),'Hoja de Trabajo para listado'!$A$151:$Z$151,0)),0)+IFERROR(INDEX('Hoja de Trabajo para listado'!$AB$155:$BA$1048576,MATCH($A23,'Hoja de Trabajo para listado'!$AB$155:$AB$1048576,0),MATCH((CUADRO!I$5&amp;$E23),'Hoja de Trabajo para listado'!$AB$151:$BA$151,0)),0)+IFERROR(INDEX('Hoja de Trabajo para listado'!$BC$155:$CB$1048576,MATCH($A23,'Hoja de Trabajo para listado'!$BC$155:$BC$1048576,0),MATCH((CUADRO!I$5&amp;$E23),'Hoja de Trabajo para listado'!$BC$151:$CB$151,0)),0)+IFERROR(INDEX('Hoja de Trabajo para listado'!$DE$153:$DG$274,MATCH($A23,'Hoja de Trabajo para listado'!$DE$153:$DE$1048576,0),MATCH((CUADRO!I$5&amp;$E23),'Hoja de Trabajo para listado'!$DE$151:$DG$151,0)),0)+IFERROR(INDEX('Hoja de Trabajo para listado'!$CD$155:$DC$1048576,MATCH($A23,'Hoja de Trabajo para listado'!$CD$155:$CD$1048576,0),MATCH((CUADRO!I$5&amp;$E23),'Hoja de Trabajo para listado'!$CD$151:$DC$151,0)),0)</f>
        <v>0</v>
      </c>
      <c r="J23" s="245">
        <f ca="1">+IFERROR(INDEX('Hoja de Trabajo para listado'!$A$155:$Z$1048576,MATCH($A23,'Hoja de Trabajo para listado'!$A$155:$A$1048576,0),MATCH((CUADRO!J$5&amp;$E23),'Hoja de Trabajo para listado'!$A$151:$Z$151,0)),0)+IFERROR(INDEX('Hoja de Trabajo para listado'!$AB$155:$BA$1048576,MATCH($A23,'Hoja de Trabajo para listado'!$AB$155:$AB$1048576,0),MATCH((CUADRO!J$5&amp;$E23),'Hoja de Trabajo para listado'!$AB$151:$BA$151,0)),0)+IFERROR(INDEX('Hoja de Trabajo para listado'!$BC$155:$CB$1048576,MATCH($A23,'Hoja de Trabajo para listado'!$BC$155:$BC$1048576,0),MATCH((CUADRO!J$5&amp;$E23),'Hoja de Trabajo para listado'!$BC$151:$CB$151,0)),0)+IFERROR(INDEX('Hoja de Trabajo para listado'!$DE$153:$DG$274,MATCH($A23,'Hoja de Trabajo para listado'!$DE$153:$DE$1048576,0),MATCH((CUADRO!J$5&amp;$E23),'Hoja de Trabajo para listado'!$DE$151:$DG$151,0)),0)+IFERROR(INDEX('Hoja de Trabajo para listado'!$CD$155:$DC$1048576,MATCH($A23,'Hoja de Trabajo para listado'!$CD$155:$CD$1048576,0),MATCH((CUADRO!J$5&amp;$E23),'Hoja de Trabajo para listado'!$CD$151:$DC$151,0)),0)</f>
        <v>0</v>
      </c>
      <c r="K23" s="245">
        <f ca="1">+IFERROR(INDEX('Hoja de Trabajo para listado'!$A$155:$Z$1048576,MATCH($A23,'Hoja de Trabajo para listado'!$A$155:$A$1048576,0),MATCH((CUADRO!K$5&amp;$E23),'Hoja de Trabajo para listado'!$A$151:$Z$151,0)),0)+IFERROR(INDEX('Hoja de Trabajo para listado'!$AB$155:$BA$1048576,MATCH($A23,'Hoja de Trabajo para listado'!$AB$155:$AB$1048576,0),MATCH((CUADRO!K$5&amp;$E23),'Hoja de Trabajo para listado'!$AB$151:$BA$151,0)),0)+IFERROR(INDEX('Hoja de Trabajo para listado'!$BC$155:$CB$1048576,MATCH($A23,'Hoja de Trabajo para listado'!$BC$155:$BC$1048576,0),MATCH((CUADRO!K$5&amp;$E23),'Hoja de Trabajo para listado'!$BC$151:$CB$151,0)),0)+IFERROR(INDEX('Hoja de Trabajo para listado'!$DE$153:$DG$274,MATCH($A23,'Hoja de Trabajo para listado'!$DE$153:$DE$1048576,0),MATCH((CUADRO!K$5&amp;$E23),'Hoja de Trabajo para listado'!$DE$151:$DG$151,0)),0)+IFERROR(INDEX('Hoja de Trabajo para listado'!$CD$155:$DC$1048576,MATCH($A23,'Hoja de Trabajo para listado'!$CD$155:$CD$1048576,0),MATCH((CUADRO!K$5&amp;$E23),'Hoja de Trabajo para listado'!$CD$151:$DC$151,0)),0)</f>
        <v>0</v>
      </c>
      <c r="L23" s="245">
        <f ca="1">+IFERROR(INDEX('Hoja de Trabajo para listado'!$A$155:$Z$1048576,MATCH($A23,'Hoja de Trabajo para listado'!$A$155:$A$1048576,0),MATCH((CUADRO!L$5&amp;$E23),'Hoja de Trabajo para listado'!$A$151:$Z$151,0)),0)+IFERROR(INDEX('Hoja de Trabajo para listado'!$AB$155:$BA$1048576,MATCH($A23,'Hoja de Trabajo para listado'!$AB$155:$AB$1048576,0),MATCH((CUADRO!L$5&amp;$E23),'Hoja de Trabajo para listado'!$AB$151:$BA$151,0)),0)+IFERROR(INDEX('Hoja de Trabajo para listado'!$BC$155:$CB$1048576,MATCH($A23,'Hoja de Trabajo para listado'!$BC$155:$BC$1048576,0),MATCH((CUADRO!L$5&amp;$E23),'Hoja de Trabajo para listado'!$BC$151:$CB$151,0)),0)+IFERROR(INDEX('Hoja de Trabajo para listado'!$DE$153:$DG$274,MATCH($A23,'Hoja de Trabajo para listado'!$DE$153:$DE$1048576,0),MATCH((CUADRO!L$5&amp;$E23),'Hoja de Trabajo para listado'!$DE$151:$DG$151,0)),0)+IFERROR(INDEX('Hoja de Trabajo para listado'!$CD$155:$DC$1048576,MATCH($A23,'Hoja de Trabajo para listado'!$CD$155:$CD$1048576,0),MATCH((CUADRO!L$5&amp;$E23),'Hoja de Trabajo para listado'!$CD$151:$DC$151,0)),0)</f>
        <v>0</v>
      </c>
      <c r="M23" s="245">
        <f ca="1">+IFERROR(INDEX('Hoja de Trabajo para listado'!$A$155:$Z$1048576,MATCH($A23,'Hoja de Trabajo para listado'!$A$155:$A$1048576,0),MATCH((CUADRO!M$5&amp;$E23),'Hoja de Trabajo para listado'!$A$151:$Z$151,0)),0)+IFERROR(INDEX('Hoja de Trabajo para listado'!$AB$155:$BA$1048576,MATCH($A23,'Hoja de Trabajo para listado'!$AB$155:$AB$1048576,0),MATCH((CUADRO!M$5&amp;$E23),'Hoja de Trabajo para listado'!$AB$151:$BA$151,0)),0)+IFERROR(INDEX('Hoja de Trabajo para listado'!$BC$155:$CB$1048576,MATCH($A23,'Hoja de Trabajo para listado'!$BC$155:$BC$1048576,0),MATCH((CUADRO!M$5&amp;$E23),'Hoja de Trabajo para listado'!$BC$151:$CB$151,0)),0)+IFERROR(INDEX('Hoja de Trabajo para listado'!$DE$153:$DG$274,MATCH($A23,'Hoja de Trabajo para listado'!$DE$153:$DE$1048576,0),MATCH((CUADRO!M$5&amp;$E23),'Hoja de Trabajo para listado'!$DE$151:$DG$151,0)),0)+IFERROR(INDEX('Hoja de Trabajo para listado'!$CD$155:$DC$1048576,MATCH($A23,'Hoja de Trabajo para listado'!$CD$155:$CD$1048576,0),MATCH((CUADRO!M$5&amp;$E23),'Hoja de Trabajo para listado'!$CD$151:$DC$151,0)),0)</f>
        <v>0</v>
      </c>
      <c r="N23" s="245">
        <f ca="1">+IFERROR(INDEX('Hoja de Trabajo para listado'!$A$155:$Z$1048576,MATCH($A23,'Hoja de Trabajo para listado'!$A$155:$A$1048576,0),MATCH((CUADRO!N$5&amp;$E23),'Hoja de Trabajo para listado'!$A$151:$Z$151,0)),0)+IFERROR(INDEX('Hoja de Trabajo para listado'!$AB$155:$BA$1048576,MATCH($A23,'Hoja de Trabajo para listado'!$AB$155:$AB$1048576,0),MATCH((CUADRO!N$5&amp;$E23),'Hoja de Trabajo para listado'!$AB$151:$BA$151,0)),0)+IFERROR(INDEX('Hoja de Trabajo para listado'!$BC$155:$CB$1048576,MATCH($A23,'Hoja de Trabajo para listado'!$BC$155:$BC$1048576,0),MATCH((CUADRO!N$5&amp;$E23),'Hoja de Trabajo para listado'!$BC$151:$CB$151,0)),0)+IFERROR(INDEX('Hoja de Trabajo para listado'!$DE$153:$DG$274,MATCH($A23,'Hoja de Trabajo para listado'!$DE$153:$DE$1048576,0),MATCH((CUADRO!N$5&amp;$E23),'Hoja de Trabajo para listado'!$DE$151:$DG$151,0)),0)+IFERROR(INDEX('Hoja de Trabajo para listado'!$CD$155:$DC$1048576,MATCH($A23,'Hoja de Trabajo para listado'!$CD$155:$CD$1048576,0),MATCH((CUADRO!N$5&amp;$E23),'Hoja de Trabajo para listado'!$CD$151:$DC$151,0)),0)</f>
        <v>0</v>
      </c>
      <c r="O23" s="245">
        <f ca="1">+IFERROR(INDEX('Hoja de Trabajo para listado'!$A$155:$Z$1048576,MATCH($A23,'Hoja de Trabajo para listado'!$A$155:$A$1048576,0),MATCH((CUADRO!O$5&amp;$E23),'Hoja de Trabajo para listado'!$A$151:$Z$151,0)),0)+IFERROR(INDEX('Hoja de Trabajo para listado'!$AB$155:$BA$1048576,MATCH($A23,'Hoja de Trabajo para listado'!$AB$155:$AB$1048576,0),MATCH((CUADRO!O$5&amp;$E23),'Hoja de Trabajo para listado'!$AB$151:$BA$151,0)),0)+IFERROR(INDEX('Hoja de Trabajo para listado'!$BC$155:$CB$1048576,MATCH($A23,'Hoja de Trabajo para listado'!$BC$155:$BC$1048576,0),MATCH((CUADRO!O$5&amp;$E23),'Hoja de Trabajo para listado'!$BC$151:$CB$151,0)),0)+IFERROR(INDEX('Hoja de Trabajo para listado'!$DE$153:$DG$274,MATCH($A23,'Hoja de Trabajo para listado'!$DE$153:$DE$1048576,0),MATCH((CUADRO!O$5&amp;$E23),'Hoja de Trabajo para listado'!$DE$151:$DG$151,0)),0)+IFERROR(INDEX('Hoja de Trabajo para listado'!$CD$155:$DC$1048576,MATCH($A23,'Hoja de Trabajo para listado'!$CD$155:$CD$1048576,0),MATCH((CUADRO!O$5&amp;$E23),'Hoja de Trabajo para listado'!$CD$151:$DC$151,0)),0)</f>
        <v>0</v>
      </c>
      <c r="P23" s="245">
        <f ca="1">+IFERROR(INDEX('Hoja de Trabajo para listado'!$A$155:$Z$1048576,MATCH($A23,'Hoja de Trabajo para listado'!$A$155:$A$1048576,0),MATCH((CUADRO!P$5&amp;$E23),'Hoja de Trabajo para listado'!$A$151:$Z$151,0)),0)+IFERROR(INDEX('Hoja de Trabajo para listado'!$AB$155:$BA$1048576,MATCH($A23,'Hoja de Trabajo para listado'!$AB$155:$AB$1048576,0),MATCH((CUADRO!P$5&amp;$E23),'Hoja de Trabajo para listado'!$AB$151:$BA$151,0)),0)+IFERROR(INDEX('Hoja de Trabajo para listado'!$BC$155:$CB$1048576,MATCH($A23,'Hoja de Trabajo para listado'!$BC$155:$BC$1048576,0),MATCH((CUADRO!P$5&amp;$E23),'Hoja de Trabajo para listado'!$BC$151:$CB$151,0)),0)+IFERROR(INDEX('Hoja de Trabajo para listado'!$DE$153:$DG$274,MATCH($A23,'Hoja de Trabajo para listado'!$DE$153:$DE$1048576,0),MATCH((CUADRO!P$5&amp;$E23),'Hoja de Trabajo para listado'!$DE$151:$DG$151,0)),0)+IFERROR(INDEX('Hoja de Trabajo para listado'!$CD$155:$DC$1048576,MATCH($A23,'Hoja de Trabajo para listado'!$CD$155:$CD$1048576,0),MATCH((CUADRO!P$5&amp;$E23),'Hoja de Trabajo para listado'!$CD$151:$DC$151,0)),0)</f>
        <v>0</v>
      </c>
      <c r="Q23" s="245">
        <f ca="1">+IFERROR(INDEX('Hoja de Trabajo para listado'!$A$155:$Z$1048576,MATCH($A23,'Hoja de Trabajo para listado'!$A$155:$A$1048576,0),MATCH((CUADRO!Q$5&amp;$E23),'Hoja de Trabajo para listado'!$A$151:$Z$151,0)),0)+IFERROR(INDEX('Hoja de Trabajo para listado'!$AB$155:$BA$1048576,MATCH($A23,'Hoja de Trabajo para listado'!$AB$155:$AB$1048576,0),MATCH((CUADRO!Q$5&amp;$E23),'Hoja de Trabajo para listado'!$AB$151:$BA$151,0)),0)+IFERROR(INDEX('Hoja de Trabajo para listado'!$BC$155:$CB$1048576,MATCH($A23,'Hoja de Trabajo para listado'!$BC$155:$BC$1048576,0),MATCH((CUADRO!Q$5&amp;$E23),'Hoja de Trabajo para listado'!$BC$151:$CB$151,0)),0)+IFERROR(INDEX('Hoja de Trabajo para listado'!$DE$153:$DG$274,MATCH($A23,'Hoja de Trabajo para listado'!$DE$153:$DE$1048576,0),MATCH((CUADRO!Q$5&amp;$E23),'Hoja de Trabajo para listado'!$DE$151:$DG$151,0)),0)+IFERROR(INDEX('Hoja de Trabajo para listado'!$CD$155:$DC$1048576,MATCH($A23,'Hoja de Trabajo para listado'!$CD$155:$CD$1048576,0),MATCH((CUADRO!Q$5&amp;$E23),'Hoja de Trabajo para listado'!$CD$151:$DC$151,0)),0)</f>
        <v>0</v>
      </c>
      <c r="R23" s="245">
        <f t="shared" ca="1" si="0"/>
        <v>12674.210000000001</v>
      </c>
      <c r="S23" s="245">
        <f ca="1">+R22+R23</f>
        <v>12674.210000000001</v>
      </c>
      <c r="T23" s="245">
        <f ca="1">+S23</f>
        <v>12674.210000000001</v>
      </c>
      <c r="U23" s="244">
        <f t="shared" si="1"/>
        <v>2</v>
      </c>
      <c r="V23" s="333" t="str">
        <f>+VLOOKUP(A23,bd_lista!$A$3:$E$590,5,FALSE)</f>
        <v>Órgano Ejecutivo</v>
      </c>
      <c r="W23" s="384"/>
      <c r="X23" s="242">
        <f t="shared" si="3"/>
        <v>35</v>
      </c>
      <c r="Y23" s="242" t="str">
        <f>+VLOOKUP(X23,bd_lista!$A$3:$C$590,3,FALSE)</f>
        <v>Ministerio de Economía y Finanzas Públicas</v>
      </c>
      <c r="Z23" s="246"/>
      <c r="AA23" s="246"/>
    </row>
    <row r="24" spans="1:27" ht="15" customHeight="1">
      <c r="A24" s="251">
        <v>41</v>
      </c>
      <c r="B24" s="388">
        <f>+A24</f>
        <v>41</v>
      </c>
      <c r="C24" s="247" t="str">
        <f>+VLOOKUP(A24,bd_lista!$A$3:$C$590,3,FALSE)</f>
        <v>Ministerio de Desarrollo Productivo y Economía Plural</v>
      </c>
      <c r="D24" s="385" t="str">
        <f>+C24</f>
        <v>Ministerio de Desarrollo Productivo y Economía Plural</v>
      </c>
      <c r="E24" s="247" t="s">
        <v>1304</v>
      </c>
      <c r="F24" s="243">
        <f ca="1">+IFERROR(INDEX('Hoja de Trabajo para listado'!$A$155:$Z$1048576,MATCH($A24,'Hoja de Trabajo para listado'!$A$155:$A$1048576,0),MATCH((CUADRO!F$5&amp;$E24),'Hoja de Trabajo para listado'!$A$151:$Z$151,0)),0)+IFERROR(INDEX('Hoja de Trabajo para listado'!$AB$155:$BA$1048576,MATCH($A24,'Hoja de Trabajo para listado'!$AB$155:$AB$1048576,0),MATCH((CUADRO!F$5&amp;$E24),'Hoja de Trabajo para listado'!$AB$151:$BA$151,0)),0)+IFERROR(INDEX('Hoja de Trabajo para listado'!$BC$155:$CB$1048576,MATCH($A24,'Hoja de Trabajo para listado'!$BC$155:$BC$1048576,0),MATCH((CUADRO!F$5&amp;$E24),'Hoja de Trabajo para listado'!$BC$151:$CB$151,0)),0)+IFERROR(INDEX('Hoja de Trabajo para listado'!$DE$153:$DG$274,MATCH($A24,'Hoja de Trabajo para listado'!$DE$153:$DE$1048576,0),MATCH((CUADRO!F$5&amp;$E24),'Hoja de Trabajo para listado'!$DE$151:$DG$151,0)),0)+IFERROR(INDEX('Hoja de Trabajo para listado'!$CD$155:$DC$1048576,MATCH($A24,'Hoja de Trabajo para listado'!$CD$155:$CD$1048576,0),MATCH((CUADRO!F$5&amp;$E24),'Hoja de Trabajo para listado'!$CD$151:$DC$151,0)),0)</f>
        <v>0</v>
      </c>
      <c r="G24" s="243">
        <f ca="1">+IFERROR(INDEX('Hoja de Trabajo para listado'!$A$155:$Z$1048576,MATCH($A24,'Hoja de Trabajo para listado'!$A$155:$A$1048576,0),MATCH((CUADRO!G$5&amp;$E24),'Hoja de Trabajo para listado'!$A$151:$Z$151,0)),0)+IFERROR(INDEX('Hoja de Trabajo para listado'!$AB$155:$BA$1048576,MATCH($A24,'Hoja de Trabajo para listado'!$AB$155:$AB$1048576,0),MATCH((CUADRO!G$5&amp;$E24),'Hoja de Trabajo para listado'!$AB$151:$BA$151,0)),0)+IFERROR(INDEX('Hoja de Trabajo para listado'!$BC$155:$CB$1048576,MATCH($A24,'Hoja de Trabajo para listado'!$BC$155:$BC$1048576,0),MATCH((CUADRO!G$5&amp;$E24),'Hoja de Trabajo para listado'!$BC$151:$CB$151,0)),0)+IFERROR(INDEX('Hoja de Trabajo para listado'!$DE$153:$DG$274,MATCH($A24,'Hoja de Trabajo para listado'!$DE$153:$DE$1048576,0),MATCH((CUADRO!G$5&amp;$E24),'Hoja de Trabajo para listado'!$DE$151:$DG$151,0)),0)+IFERROR(INDEX('Hoja de Trabajo para listado'!$CD$155:$DC$1048576,MATCH($A24,'Hoja de Trabajo para listado'!$CD$155:$CD$1048576,0),MATCH((CUADRO!G$5&amp;$E24),'Hoja de Trabajo para listado'!$CD$151:$DC$151,0)),0)</f>
        <v>0</v>
      </c>
      <c r="H24" s="243">
        <f ca="1">+IFERROR(INDEX('Hoja de Trabajo para listado'!$A$155:$Z$1048576,MATCH($A24,'Hoja de Trabajo para listado'!$A$155:$A$1048576,0),MATCH((CUADRO!H$5&amp;$E24),'Hoja de Trabajo para listado'!$A$151:$Z$151,0)),0)+IFERROR(INDEX('Hoja de Trabajo para listado'!$AB$155:$BA$1048576,MATCH($A24,'Hoja de Trabajo para listado'!$AB$155:$AB$1048576,0),MATCH((CUADRO!H$5&amp;$E24),'Hoja de Trabajo para listado'!$AB$151:$BA$151,0)),0)+IFERROR(INDEX('Hoja de Trabajo para listado'!$BC$155:$CB$1048576,MATCH($A24,'Hoja de Trabajo para listado'!$BC$155:$BC$1048576,0),MATCH((CUADRO!H$5&amp;$E24),'Hoja de Trabajo para listado'!$BC$151:$CB$151,0)),0)+IFERROR(INDEX('Hoja de Trabajo para listado'!$DE$153:$DG$274,MATCH($A24,'Hoja de Trabajo para listado'!$DE$153:$DE$1048576,0),MATCH((CUADRO!H$5&amp;$E24),'Hoja de Trabajo para listado'!$DE$151:$DG$151,0)),0)+IFERROR(INDEX('Hoja de Trabajo para listado'!$CD$155:$DC$1048576,MATCH($A24,'Hoja de Trabajo para listado'!$CD$155:$CD$1048576,0),MATCH((CUADRO!H$5&amp;$E24),'Hoja de Trabajo para listado'!$CD$151:$DC$151,0)),0)</f>
        <v>0</v>
      </c>
      <c r="I24" s="243">
        <f ca="1">+IFERROR(INDEX('Hoja de Trabajo para listado'!$A$155:$Z$1048576,MATCH($A24,'Hoja de Trabajo para listado'!$A$155:$A$1048576,0),MATCH((CUADRO!I$5&amp;$E24),'Hoja de Trabajo para listado'!$A$151:$Z$151,0)),0)+IFERROR(INDEX('Hoja de Trabajo para listado'!$AB$155:$BA$1048576,MATCH($A24,'Hoja de Trabajo para listado'!$AB$155:$AB$1048576,0),MATCH((CUADRO!I$5&amp;$E24),'Hoja de Trabajo para listado'!$AB$151:$BA$151,0)),0)+IFERROR(INDEX('Hoja de Trabajo para listado'!$BC$155:$CB$1048576,MATCH($A24,'Hoja de Trabajo para listado'!$BC$155:$BC$1048576,0),MATCH((CUADRO!I$5&amp;$E24),'Hoja de Trabajo para listado'!$BC$151:$CB$151,0)),0)+IFERROR(INDEX('Hoja de Trabajo para listado'!$DE$153:$DG$274,MATCH($A24,'Hoja de Trabajo para listado'!$DE$153:$DE$1048576,0),MATCH((CUADRO!I$5&amp;$E24),'Hoja de Trabajo para listado'!$DE$151:$DG$151,0)),0)+IFERROR(INDEX('Hoja de Trabajo para listado'!$CD$155:$DC$1048576,MATCH($A24,'Hoja de Trabajo para listado'!$CD$155:$CD$1048576,0),MATCH((CUADRO!I$5&amp;$E24),'Hoja de Trabajo para listado'!$CD$151:$DC$151,0)),0)</f>
        <v>0</v>
      </c>
      <c r="J24" s="243">
        <f ca="1">+IFERROR(INDEX('Hoja de Trabajo para listado'!$A$155:$Z$1048576,MATCH($A24,'Hoja de Trabajo para listado'!$A$155:$A$1048576,0),MATCH((CUADRO!J$5&amp;$E24),'Hoja de Trabajo para listado'!$A$151:$Z$151,0)),0)+IFERROR(INDEX('Hoja de Trabajo para listado'!$AB$155:$BA$1048576,MATCH($A24,'Hoja de Trabajo para listado'!$AB$155:$AB$1048576,0),MATCH((CUADRO!J$5&amp;$E24),'Hoja de Trabajo para listado'!$AB$151:$BA$151,0)),0)+IFERROR(INDEX('Hoja de Trabajo para listado'!$BC$155:$CB$1048576,MATCH($A24,'Hoja de Trabajo para listado'!$BC$155:$BC$1048576,0),MATCH((CUADRO!J$5&amp;$E24),'Hoja de Trabajo para listado'!$BC$151:$CB$151,0)),0)+IFERROR(INDEX('Hoja de Trabajo para listado'!$DE$153:$DG$274,MATCH($A24,'Hoja de Trabajo para listado'!$DE$153:$DE$1048576,0),MATCH((CUADRO!J$5&amp;$E24),'Hoja de Trabajo para listado'!$DE$151:$DG$151,0)),0)+IFERROR(INDEX('Hoja de Trabajo para listado'!$CD$155:$DC$1048576,MATCH($A24,'Hoja de Trabajo para listado'!$CD$155:$CD$1048576,0),MATCH((CUADRO!J$5&amp;$E24),'Hoja de Trabajo para listado'!$CD$151:$DC$151,0)),0)</f>
        <v>0</v>
      </c>
      <c r="K24" s="243">
        <f ca="1">+IFERROR(INDEX('Hoja de Trabajo para listado'!$A$155:$Z$1048576,MATCH($A24,'Hoja de Trabajo para listado'!$A$155:$A$1048576,0),MATCH((CUADRO!K$5&amp;$E24),'Hoja de Trabajo para listado'!$A$151:$Z$151,0)),0)+IFERROR(INDEX('Hoja de Trabajo para listado'!$AB$155:$BA$1048576,MATCH($A24,'Hoja de Trabajo para listado'!$AB$155:$AB$1048576,0),MATCH((CUADRO!K$5&amp;$E24),'Hoja de Trabajo para listado'!$AB$151:$BA$151,0)),0)+IFERROR(INDEX('Hoja de Trabajo para listado'!$BC$155:$CB$1048576,MATCH($A24,'Hoja de Trabajo para listado'!$BC$155:$BC$1048576,0),MATCH((CUADRO!K$5&amp;$E24),'Hoja de Trabajo para listado'!$BC$151:$CB$151,0)),0)+IFERROR(INDEX('Hoja de Trabajo para listado'!$DE$153:$DG$274,MATCH($A24,'Hoja de Trabajo para listado'!$DE$153:$DE$1048576,0),MATCH((CUADRO!K$5&amp;$E24),'Hoja de Trabajo para listado'!$DE$151:$DG$151,0)),0)+IFERROR(INDEX('Hoja de Trabajo para listado'!$CD$155:$DC$1048576,MATCH($A24,'Hoja de Trabajo para listado'!$CD$155:$CD$1048576,0),MATCH((CUADRO!K$5&amp;$E24),'Hoja de Trabajo para listado'!$CD$151:$DC$151,0)),0)</f>
        <v>0</v>
      </c>
      <c r="L24" s="243">
        <f ca="1">+IFERROR(INDEX('Hoja de Trabajo para listado'!$A$155:$Z$1048576,MATCH($A24,'Hoja de Trabajo para listado'!$A$155:$A$1048576,0),MATCH((CUADRO!L$5&amp;$E24),'Hoja de Trabajo para listado'!$A$151:$Z$151,0)),0)+IFERROR(INDEX('Hoja de Trabajo para listado'!$AB$155:$BA$1048576,MATCH($A24,'Hoja de Trabajo para listado'!$AB$155:$AB$1048576,0),MATCH((CUADRO!L$5&amp;$E24),'Hoja de Trabajo para listado'!$AB$151:$BA$151,0)),0)+IFERROR(INDEX('Hoja de Trabajo para listado'!$BC$155:$CB$1048576,MATCH($A24,'Hoja de Trabajo para listado'!$BC$155:$BC$1048576,0),MATCH((CUADRO!L$5&amp;$E24),'Hoja de Trabajo para listado'!$BC$151:$CB$151,0)),0)+IFERROR(INDEX('Hoja de Trabajo para listado'!$DE$153:$DG$274,MATCH($A24,'Hoja de Trabajo para listado'!$DE$153:$DE$1048576,0),MATCH((CUADRO!L$5&amp;$E24),'Hoja de Trabajo para listado'!$DE$151:$DG$151,0)),0)+IFERROR(INDEX('Hoja de Trabajo para listado'!$CD$155:$DC$1048576,MATCH($A24,'Hoja de Trabajo para listado'!$CD$155:$CD$1048576,0),MATCH((CUADRO!L$5&amp;$E24),'Hoja de Trabajo para listado'!$CD$151:$DC$151,0)),0)</f>
        <v>0</v>
      </c>
      <c r="M24" s="243">
        <f ca="1">+IFERROR(INDEX('Hoja de Trabajo para listado'!$A$155:$Z$1048576,MATCH($A24,'Hoja de Trabajo para listado'!$A$155:$A$1048576,0),MATCH((CUADRO!M$5&amp;$E24),'Hoja de Trabajo para listado'!$A$151:$Z$151,0)),0)+IFERROR(INDEX('Hoja de Trabajo para listado'!$AB$155:$BA$1048576,MATCH($A24,'Hoja de Trabajo para listado'!$AB$155:$AB$1048576,0),MATCH((CUADRO!M$5&amp;$E24),'Hoja de Trabajo para listado'!$AB$151:$BA$151,0)),0)+IFERROR(INDEX('Hoja de Trabajo para listado'!$BC$155:$CB$1048576,MATCH($A24,'Hoja de Trabajo para listado'!$BC$155:$BC$1048576,0),MATCH((CUADRO!M$5&amp;$E24),'Hoja de Trabajo para listado'!$BC$151:$CB$151,0)),0)+IFERROR(INDEX('Hoja de Trabajo para listado'!$DE$153:$DG$274,MATCH($A24,'Hoja de Trabajo para listado'!$DE$153:$DE$1048576,0),MATCH((CUADRO!M$5&amp;$E24),'Hoja de Trabajo para listado'!$DE$151:$DG$151,0)),0)+IFERROR(INDEX('Hoja de Trabajo para listado'!$CD$155:$DC$1048576,MATCH($A24,'Hoja de Trabajo para listado'!$CD$155:$CD$1048576,0),MATCH((CUADRO!M$5&amp;$E24),'Hoja de Trabajo para listado'!$CD$151:$DC$151,0)),0)</f>
        <v>0</v>
      </c>
      <c r="N24" s="243">
        <f ca="1">+IFERROR(INDEX('Hoja de Trabajo para listado'!$A$155:$Z$1048576,MATCH($A24,'Hoja de Trabajo para listado'!$A$155:$A$1048576,0),MATCH((CUADRO!N$5&amp;$E24),'Hoja de Trabajo para listado'!$A$151:$Z$151,0)),0)+IFERROR(INDEX('Hoja de Trabajo para listado'!$AB$155:$BA$1048576,MATCH($A24,'Hoja de Trabajo para listado'!$AB$155:$AB$1048576,0),MATCH((CUADRO!N$5&amp;$E24),'Hoja de Trabajo para listado'!$AB$151:$BA$151,0)),0)+IFERROR(INDEX('Hoja de Trabajo para listado'!$BC$155:$CB$1048576,MATCH($A24,'Hoja de Trabajo para listado'!$BC$155:$BC$1048576,0),MATCH((CUADRO!N$5&amp;$E24),'Hoja de Trabajo para listado'!$BC$151:$CB$151,0)),0)+IFERROR(INDEX('Hoja de Trabajo para listado'!$DE$153:$DG$274,MATCH($A24,'Hoja de Trabajo para listado'!$DE$153:$DE$1048576,0),MATCH((CUADRO!N$5&amp;$E24),'Hoja de Trabajo para listado'!$DE$151:$DG$151,0)),0)+IFERROR(INDEX('Hoja de Trabajo para listado'!$CD$155:$DC$1048576,MATCH($A24,'Hoja de Trabajo para listado'!$CD$155:$CD$1048576,0),MATCH((CUADRO!N$5&amp;$E24),'Hoja de Trabajo para listado'!$CD$151:$DC$151,0)),0)</f>
        <v>0</v>
      </c>
      <c r="O24" s="243">
        <f ca="1">+IFERROR(INDEX('Hoja de Trabajo para listado'!$A$155:$Z$1048576,MATCH($A24,'Hoja de Trabajo para listado'!$A$155:$A$1048576,0),MATCH((CUADRO!O$5&amp;$E24),'Hoja de Trabajo para listado'!$A$151:$Z$151,0)),0)+IFERROR(INDEX('Hoja de Trabajo para listado'!$AB$155:$BA$1048576,MATCH($A24,'Hoja de Trabajo para listado'!$AB$155:$AB$1048576,0),MATCH((CUADRO!O$5&amp;$E24),'Hoja de Trabajo para listado'!$AB$151:$BA$151,0)),0)+IFERROR(INDEX('Hoja de Trabajo para listado'!$BC$155:$CB$1048576,MATCH($A24,'Hoja de Trabajo para listado'!$BC$155:$BC$1048576,0),MATCH((CUADRO!O$5&amp;$E24),'Hoja de Trabajo para listado'!$BC$151:$CB$151,0)),0)+IFERROR(INDEX('Hoja de Trabajo para listado'!$DE$153:$DG$274,MATCH($A24,'Hoja de Trabajo para listado'!$DE$153:$DE$1048576,0),MATCH((CUADRO!O$5&amp;$E24),'Hoja de Trabajo para listado'!$DE$151:$DG$151,0)),0)+IFERROR(INDEX('Hoja de Trabajo para listado'!$CD$155:$DC$1048576,MATCH($A24,'Hoja de Trabajo para listado'!$CD$155:$CD$1048576,0),MATCH((CUADRO!O$5&amp;$E24),'Hoja de Trabajo para listado'!$CD$151:$DC$151,0)),0)</f>
        <v>0</v>
      </c>
      <c r="P24" s="243">
        <f ca="1">+IFERROR(INDEX('Hoja de Trabajo para listado'!$A$155:$Z$1048576,MATCH($A24,'Hoja de Trabajo para listado'!$A$155:$A$1048576,0),MATCH((CUADRO!P$5&amp;$E24),'Hoja de Trabajo para listado'!$A$151:$Z$151,0)),0)+IFERROR(INDEX('Hoja de Trabajo para listado'!$AB$155:$BA$1048576,MATCH($A24,'Hoja de Trabajo para listado'!$AB$155:$AB$1048576,0),MATCH((CUADRO!P$5&amp;$E24),'Hoja de Trabajo para listado'!$AB$151:$BA$151,0)),0)+IFERROR(INDEX('Hoja de Trabajo para listado'!$BC$155:$CB$1048576,MATCH($A24,'Hoja de Trabajo para listado'!$BC$155:$BC$1048576,0),MATCH((CUADRO!P$5&amp;$E24),'Hoja de Trabajo para listado'!$BC$151:$CB$151,0)),0)+IFERROR(INDEX('Hoja de Trabajo para listado'!$DE$153:$DG$274,MATCH($A24,'Hoja de Trabajo para listado'!$DE$153:$DE$1048576,0),MATCH((CUADRO!P$5&amp;$E24),'Hoja de Trabajo para listado'!$DE$151:$DG$151,0)),0)+IFERROR(INDEX('Hoja de Trabajo para listado'!$CD$155:$DC$1048576,MATCH($A24,'Hoja de Trabajo para listado'!$CD$155:$CD$1048576,0),MATCH((CUADRO!P$5&amp;$E24),'Hoja de Trabajo para listado'!$CD$151:$DC$151,0)),0)</f>
        <v>0</v>
      </c>
      <c r="Q24" s="243">
        <f ca="1">+IFERROR(INDEX('Hoja de Trabajo para listado'!$A$155:$Z$1048576,MATCH($A24,'Hoja de Trabajo para listado'!$A$155:$A$1048576,0),MATCH((CUADRO!Q$5&amp;$E24),'Hoja de Trabajo para listado'!$A$151:$Z$151,0)),0)+IFERROR(INDEX('Hoja de Trabajo para listado'!$AB$155:$BA$1048576,MATCH($A24,'Hoja de Trabajo para listado'!$AB$155:$AB$1048576,0),MATCH((CUADRO!Q$5&amp;$E24),'Hoja de Trabajo para listado'!$AB$151:$BA$151,0)),0)+IFERROR(INDEX('Hoja de Trabajo para listado'!$BC$155:$CB$1048576,MATCH($A24,'Hoja de Trabajo para listado'!$BC$155:$BC$1048576,0),MATCH((CUADRO!Q$5&amp;$E24),'Hoja de Trabajo para listado'!$BC$151:$CB$151,0)),0)+IFERROR(INDEX('Hoja de Trabajo para listado'!$DE$153:$DG$274,MATCH($A24,'Hoja de Trabajo para listado'!$DE$153:$DE$1048576,0),MATCH((CUADRO!Q$5&amp;$E24),'Hoja de Trabajo para listado'!$DE$151:$DG$151,0)),0)+IFERROR(INDEX('Hoja de Trabajo para listado'!$CD$155:$DC$1048576,MATCH($A24,'Hoja de Trabajo para listado'!$CD$155:$CD$1048576,0),MATCH((CUADRO!Q$5&amp;$E24),'Hoja de Trabajo para listado'!$CD$151:$DC$151,0)),0)</f>
        <v>0</v>
      </c>
      <c r="R24" s="243">
        <f t="shared" ca="1" si="0"/>
        <v>0</v>
      </c>
      <c r="S24" s="243"/>
      <c r="T24" s="243">
        <f ca="1">+T25</f>
        <v>3937862.45</v>
      </c>
      <c r="U24" s="242">
        <f t="shared" si="1"/>
        <v>1</v>
      </c>
      <c r="V24" s="333" t="str">
        <f>+VLOOKUP(A24,bd_lista!$A$3:$E$590,5,FALSE)</f>
        <v>Órgano Ejecutivo</v>
      </c>
      <c r="W24" s="383" t="str">
        <f>+V24</f>
        <v>Órgano Ejecutivo</v>
      </c>
      <c r="X24" s="242">
        <f t="shared" si="3"/>
        <v>41</v>
      </c>
      <c r="Y24" s="242" t="str">
        <f>+VLOOKUP(X24,bd_lista!$A$3:$C$590,3,FALSE)</f>
        <v>Ministerio de Desarrollo Productivo y Economía Plural</v>
      </c>
      <c r="Z24" s="246">
        <f>+X24</f>
        <v>41</v>
      </c>
      <c r="AA24" s="246" t="str">
        <f>+Y24</f>
        <v>Ministerio de Desarrollo Productivo y Economía Plural</v>
      </c>
    </row>
    <row r="25" spans="1:27" ht="15" customHeight="1">
      <c r="A25" s="32">
        <v>41</v>
      </c>
      <c r="B25" s="389"/>
      <c r="C25" s="333" t="str">
        <f>+VLOOKUP(A25,bd_lista!$A$3:$C$590,3,FALSE)</f>
        <v>Ministerio de Desarrollo Productivo y Economía Plural</v>
      </c>
      <c r="D25" s="386"/>
      <c r="E25" s="333" t="s">
        <v>1305</v>
      </c>
      <c r="F25" s="245">
        <f ca="1">+IFERROR(INDEX('Hoja de Trabajo para listado'!$A$155:$Z$1048576,MATCH($A25,'Hoja de Trabajo para listado'!$A$155:$A$1048576,0),MATCH((CUADRO!F$5&amp;$E25),'Hoja de Trabajo para listado'!$A$151:$Z$151,0)),0)+IFERROR(INDEX('Hoja de Trabajo para listado'!$AB$155:$BA$1048576,MATCH($A25,'Hoja de Trabajo para listado'!$AB$155:$AB$1048576,0),MATCH((CUADRO!F$5&amp;$E25),'Hoja de Trabajo para listado'!$AB$151:$BA$151,0)),0)+IFERROR(INDEX('Hoja de Trabajo para listado'!$BC$155:$CB$1048576,MATCH($A25,'Hoja de Trabajo para listado'!$BC$155:$BC$1048576,0),MATCH((CUADRO!F$5&amp;$E25),'Hoja de Trabajo para listado'!$BC$151:$CB$151,0)),0)+IFERROR(INDEX('Hoja de Trabajo para listado'!$DE$153:$DG$274,MATCH($A25,'Hoja de Trabajo para listado'!$DE$153:$DE$1048576,0),MATCH((CUADRO!F$5&amp;$E25),'Hoja de Trabajo para listado'!$DE$151:$DG$151,0)),0)+IFERROR(INDEX('Hoja de Trabajo para listado'!$CD$155:$DC$1048576,MATCH($A25,'Hoja de Trabajo para listado'!$CD$155:$CD$1048576,0),MATCH((CUADRO!F$5&amp;$E25),'Hoja de Trabajo para listado'!$CD$151:$DC$151,0)),0)</f>
        <v>742</v>
      </c>
      <c r="G25" s="245">
        <f ca="1">+IFERROR(INDEX('Hoja de Trabajo para listado'!$A$155:$Z$1048576,MATCH($A25,'Hoja de Trabajo para listado'!$A$155:$A$1048576,0),MATCH((CUADRO!G$5&amp;$E25),'Hoja de Trabajo para listado'!$A$151:$Z$151,0)),0)+IFERROR(INDEX('Hoja de Trabajo para listado'!$AB$155:$BA$1048576,MATCH($A25,'Hoja de Trabajo para listado'!$AB$155:$AB$1048576,0),MATCH((CUADRO!G$5&amp;$E25),'Hoja de Trabajo para listado'!$AB$151:$BA$151,0)),0)+IFERROR(INDEX('Hoja de Trabajo para listado'!$BC$155:$CB$1048576,MATCH($A25,'Hoja de Trabajo para listado'!$BC$155:$BC$1048576,0),MATCH((CUADRO!G$5&amp;$E25),'Hoja de Trabajo para listado'!$BC$151:$CB$151,0)),0)+IFERROR(INDEX('Hoja de Trabajo para listado'!$DE$153:$DG$274,MATCH($A25,'Hoja de Trabajo para listado'!$DE$153:$DE$1048576,0),MATCH((CUADRO!G$5&amp;$E25),'Hoja de Trabajo para listado'!$DE$151:$DG$151,0)),0)+IFERROR(INDEX('Hoja de Trabajo para listado'!$CD$155:$DC$1048576,MATCH($A25,'Hoja de Trabajo para listado'!$CD$155:$CD$1048576,0),MATCH((CUADRO!G$5&amp;$E25),'Hoja de Trabajo para listado'!$CD$151:$DC$151,0)),0)</f>
        <v>3937120.45</v>
      </c>
      <c r="H25" s="245">
        <f ca="1">+IFERROR(INDEX('Hoja de Trabajo para listado'!$A$155:$Z$1048576,MATCH($A25,'Hoja de Trabajo para listado'!$A$155:$A$1048576,0),MATCH((CUADRO!H$5&amp;$E25),'Hoja de Trabajo para listado'!$A$151:$Z$151,0)),0)+IFERROR(INDEX('Hoja de Trabajo para listado'!$AB$155:$BA$1048576,MATCH($A25,'Hoja de Trabajo para listado'!$AB$155:$AB$1048576,0),MATCH((CUADRO!H$5&amp;$E25),'Hoja de Trabajo para listado'!$AB$151:$BA$151,0)),0)+IFERROR(INDEX('Hoja de Trabajo para listado'!$BC$155:$CB$1048576,MATCH($A25,'Hoja de Trabajo para listado'!$BC$155:$BC$1048576,0),MATCH((CUADRO!H$5&amp;$E25),'Hoja de Trabajo para listado'!$BC$151:$CB$151,0)),0)+IFERROR(INDEX('Hoja de Trabajo para listado'!$DE$153:$DG$274,MATCH($A25,'Hoja de Trabajo para listado'!$DE$153:$DE$1048576,0),MATCH((CUADRO!H$5&amp;$E25),'Hoja de Trabajo para listado'!$DE$151:$DG$151,0)),0)+IFERROR(INDEX('Hoja de Trabajo para listado'!$CD$155:$DC$1048576,MATCH($A25,'Hoja de Trabajo para listado'!$CD$155:$CD$1048576,0),MATCH((CUADRO!H$5&amp;$E25),'Hoja de Trabajo para listado'!$CD$151:$DC$151,0)),0)</f>
        <v>0</v>
      </c>
      <c r="I25" s="245">
        <f ca="1">+IFERROR(INDEX('Hoja de Trabajo para listado'!$A$155:$Z$1048576,MATCH($A25,'Hoja de Trabajo para listado'!$A$155:$A$1048576,0),MATCH((CUADRO!I$5&amp;$E25),'Hoja de Trabajo para listado'!$A$151:$Z$151,0)),0)+IFERROR(INDEX('Hoja de Trabajo para listado'!$AB$155:$BA$1048576,MATCH($A25,'Hoja de Trabajo para listado'!$AB$155:$AB$1048576,0),MATCH((CUADRO!I$5&amp;$E25),'Hoja de Trabajo para listado'!$AB$151:$BA$151,0)),0)+IFERROR(INDEX('Hoja de Trabajo para listado'!$BC$155:$CB$1048576,MATCH($A25,'Hoja de Trabajo para listado'!$BC$155:$BC$1048576,0),MATCH((CUADRO!I$5&amp;$E25),'Hoja de Trabajo para listado'!$BC$151:$CB$151,0)),0)+IFERROR(INDEX('Hoja de Trabajo para listado'!$DE$153:$DG$274,MATCH($A25,'Hoja de Trabajo para listado'!$DE$153:$DE$1048576,0),MATCH((CUADRO!I$5&amp;$E25),'Hoja de Trabajo para listado'!$DE$151:$DG$151,0)),0)+IFERROR(INDEX('Hoja de Trabajo para listado'!$CD$155:$DC$1048576,MATCH($A25,'Hoja de Trabajo para listado'!$CD$155:$CD$1048576,0),MATCH((CUADRO!I$5&amp;$E25),'Hoja de Trabajo para listado'!$CD$151:$DC$151,0)),0)</f>
        <v>0</v>
      </c>
      <c r="J25" s="245">
        <f ca="1">+IFERROR(INDEX('Hoja de Trabajo para listado'!$A$155:$Z$1048576,MATCH($A25,'Hoja de Trabajo para listado'!$A$155:$A$1048576,0),MATCH((CUADRO!J$5&amp;$E25),'Hoja de Trabajo para listado'!$A$151:$Z$151,0)),0)+IFERROR(INDEX('Hoja de Trabajo para listado'!$AB$155:$BA$1048576,MATCH($A25,'Hoja de Trabajo para listado'!$AB$155:$AB$1048576,0),MATCH((CUADRO!J$5&amp;$E25),'Hoja de Trabajo para listado'!$AB$151:$BA$151,0)),0)+IFERROR(INDEX('Hoja de Trabajo para listado'!$BC$155:$CB$1048576,MATCH($A25,'Hoja de Trabajo para listado'!$BC$155:$BC$1048576,0),MATCH((CUADRO!J$5&amp;$E25),'Hoja de Trabajo para listado'!$BC$151:$CB$151,0)),0)+IFERROR(INDEX('Hoja de Trabajo para listado'!$DE$153:$DG$274,MATCH($A25,'Hoja de Trabajo para listado'!$DE$153:$DE$1048576,0),MATCH((CUADRO!J$5&amp;$E25),'Hoja de Trabajo para listado'!$DE$151:$DG$151,0)),0)+IFERROR(INDEX('Hoja de Trabajo para listado'!$CD$155:$DC$1048576,MATCH($A25,'Hoja de Trabajo para listado'!$CD$155:$CD$1048576,0),MATCH((CUADRO!J$5&amp;$E25),'Hoja de Trabajo para listado'!$CD$151:$DC$151,0)),0)</f>
        <v>0</v>
      </c>
      <c r="K25" s="245">
        <f ca="1">+IFERROR(INDEX('Hoja de Trabajo para listado'!$A$155:$Z$1048576,MATCH($A25,'Hoja de Trabajo para listado'!$A$155:$A$1048576,0),MATCH((CUADRO!K$5&amp;$E25),'Hoja de Trabajo para listado'!$A$151:$Z$151,0)),0)+IFERROR(INDEX('Hoja de Trabajo para listado'!$AB$155:$BA$1048576,MATCH($A25,'Hoja de Trabajo para listado'!$AB$155:$AB$1048576,0),MATCH((CUADRO!K$5&amp;$E25),'Hoja de Trabajo para listado'!$AB$151:$BA$151,0)),0)+IFERROR(INDEX('Hoja de Trabajo para listado'!$BC$155:$CB$1048576,MATCH($A25,'Hoja de Trabajo para listado'!$BC$155:$BC$1048576,0),MATCH((CUADRO!K$5&amp;$E25),'Hoja de Trabajo para listado'!$BC$151:$CB$151,0)),0)+IFERROR(INDEX('Hoja de Trabajo para listado'!$DE$153:$DG$274,MATCH($A25,'Hoja de Trabajo para listado'!$DE$153:$DE$1048576,0),MATCH((CUADRO!K$5&amp;$E25),'Hoja de Trabajo para listado'!$DE$151:$DG$151,0)),0)+IFERROR(INDEX('Hoja de Trabajo para listado'!$CD$155:$DC$1048576,MATCH($A25,'Hoja de Trabajo para listado'!$CD$155:$CD$1048576,0),MATCH((CUADRO!K$5&amp;$E25),'Hoja de Trabajo para listado'!$CD$151:$DC$151,0)),0)</f>
        <v>0</v>
      </c>
      <c r="L25" s="245">
        <f ca="1">+IFERROR(INDEX('Hoja de Trabajo para listado'!$A$155:$Z$1048576,MATCH($A25,'Hoja de Trabajo para listado'!$A$155:$A$1048576,0),MATCH((CUADRO!L$5&amp;$E25),'Hoja de Trabajo para listado'!$A$151:$Z$151,0)),0)+IFERROR(INDEX('Hoja de Trabajo para listado'!$AB$155:$BA$1048576,MATCH($A25,'Hoja de Trabajo para listado'!$AB$155:$AB$1048576,0),MATCH((CUADRO!L$5&amp;$E25),'Hoja de Trabajo para listado'!$AB$151:$BA$151,0)),0)+IFERROR(INDEX('Hoja de Trabajo para listado'!$BC$155:$CB$1048576,MATCH($A25,'Hoja de Trabajo para listado'!$BC$155:$BC$1048576,0),MATCH((CUADRO!L$5&amp;$E25),'Hoja de Trabajo para listado'!$BC$151:$CB$151,0)),0)+IFERROR(INDEX('Hoja de Trabajo para listado'!$DE$153:$DG$274,MATCH($A25,'Hoja de Trabajo para listado'!$DE$153:$DE$1048576,0),MATCH((CUADRO!L$5&amp;$E25),'Hoja de Trabajo para listado'!$DE$151:$DG$151,0)),0)+IFERROR(INDEX('Hoja de Trabajo para listado'!$CD$155:$DC$1048576,MATCH($A25,'Hoja de Trabajo para listado'!$CD$155:$CD$1048576,0),MATCH((CUADRO!L$5&amp;$E25),'Hoja de Trabajo para listado'!$CD$151:$DC$151,0)),0)</f>
        <v>0</v>
      </c>
      <c r="M25" s="245">
        <f ca="1">+IFERROR(INDEX('Hoja de Trabajo para listado'!$A$155:$Z$1048576,MATCH($A25,'Hoja de Trabajo para listado'!$A$155:$A$1048576,0),MATCH((CUADRO!M$5&amp;$E25),'Hoja de Trabajo para listado'!$A$151:$Z$151,0)),0)+IFERROR(INDEX('Hoja de Trabajo para listado'!$AB$155:$BA$1048576,MATCH($A25,'Hoja de Trabajo para listado'!$AB$155:$AB$1048576,0),MATCH((CUADRO!M$5&amp;$E25),'Hoja de Trabajo para listado'!$AB$151:$BA$151,0)),0)+IFERROR(INDEX('Hoja de Trabajo para listado'!$BC$155:$CB$1048576,MATCH($A25,'Hoja de Trabajo para listado'!$BC$155:$BC$1048576,0),MATCH((CUADRO!M$5&amp;$E25),'Hoja de Trabajo para listado'!$BC$151:$CB$151,0)),0)+IFERROR(INDEX('Hoja de Trabajo para listado'!$DE$153:$DG$274,MATCH($A25,'Hoja de Trabajo para listado'!$DE$153:$DE$1048576,0),MATCH((CUADRO!M$5&amp;$E25),'Hoja de Trabajo para listado'!$DE$151:$DG$151,0)),0)+IFERROR(INDEX('Hoja de Trabajo para listado'!$CD$155:$DC$1048576,MATCH($A25,'Hoja de Trabajo para listado'!$CD$155:$CD$1048576,0),MATCH((CUADRO!M$5&amp;$E25),'Hoja de Trabajo para listado'!$CD$151:$DC$151,0)),0)</f>
        <v>0</v>
      </c>
      <c r="N25" s="245">
        <f ca="1">+IFERROR(INDEX('Hoja de Trabajo para listado'!$A$155:$Z$1048576,MATCH($A25,'Hoja de Trabajo para listado'!$A$155:$A$1048576,0),MATCH((CUADRO!N$5&amp;$E25),'Hoja de Trabajo para listado'!$A$151:$Z$151,0)),0)+IFERROR(INDEX('Hoja de Trabajo para listado'!$AB$155:$BA$1048576,MATCH($A25,'Hoja de Trabajo para listado'!$AB$155:$AB$1048576,0),MATCH((CUADRO!N$5&amp;$E25),'Hoja de Trabajo para listado'!$AB$151:$BA$151,0)),0)+IFERROR(INDEX('Hoja de Trabajo para listado'!$BC$155:$CB$1048576,MATCH($A25,'Hoja de Trabajo para listado'!$BC$155:$BC$1048576,0),MATCH((CUADRO!N$5&amp;$E25),'Hoja de Trabajo para listado'!$BC$151:$CB$151,0)),0)+IFERROR(INDEX('Hoja de Trabajo para listado'!$DE$153:$DG$274,MATCH($A25,'Hoja de Trabajo para listado'!$DE$153:$DE$1048576,0),MATCH((CUADRO!N$5&amp;$E25),'Hoja de Trabajo para listado'!$DE$151:$DG$151,0)),0)+IFERROR(INDEX('Hoja de Trabajo para listado'!$CD$155:$DC$1048576,MATCH($A25,'Hoja de Trabajo para listado'!$CD$155:$CD$1048576,0),MATCH((CUADRO!N$5&amp;$E25),'Hoja de Trabajo para listado'!$CD$151:$DC$151,0)),0)</f>
        <v>0</v>
      </c>
      <c r="O25" s="245">
        <f ca="1">+IFERROR(INDEX('Hoja de Trabajo para listado'!$A$155:$Z$1048576,MATCH($A25,'Hoja de Trabajo para listado'!$A$155:$A$1048576,0),MATCH((CUADRO!O$5&amp;$E25),'Hoja de Trabajo para listado'!$A$151:$Z$151,0)),0)+IFERROR(INDEX('Hoja de Trabajo para listado'!$AB$155:$BA$1048576,MATCH($A25,'Hoja de Trabajo para listado'!$AB$155:$AB$1048576,0),MATCH((CUADRO!O$5&amp;$E25),'Hoja de Trabajo para listado'!$AB$151:$BA$151,0)),0)+IFERROR(INDEX('Hoja de Trabajo para listado'!$BC$155:$CB$1048576,MATCH($A25,'Hoja de Trabajo para listado'!$BC$155:$BC$1048576,0),MATCH((CUADRO!O$5&amp;$E25),'Hoja de Trabajo para listado'!$BC$151:$CB$151,0)),0)+IFERROR(INDEX('Hoja de Trabajo para listado'!$DE$153:$DG$274,MATCH($A25,'Hoja de Trabajo para listado'!$DE$153:$DE$1048576,0),MATCH((CUADRO!O$5&amp;$E25),'Hoja de Trabajo para listado'!$DE$151:$DG$151,0)),0)+IFERROR(INDEX('Hoja de Trabajo para listado'!$CD$155:$DC$1048576,MATCH($A25,'Hoja de Trabajo para listado'!$CD$155:$CD$1048576,0),MATCH((CUADRO!O$5&amp;$E25),'Hoja de Trabajo para listado'!$CD$151:$DC$151,0)),0)</f>
        <v>0</v>
      </c>
      <c r="P25" s="245">
        <f ca="1">+IFERROR(INDEX('Hoja de Trabajo para listado'!$A$155:$Z$1048576,MATCH($A25,'Hoja de Trabajo para listado'!$A$155:$A$1048576,0),MATCH((CUADRO!P$5&amp;$E25),'Hoja de Trabajo para listado'!$A$151:$Z$151,0)),0)+IFERROR(INDEX('Hoja de Trabajo para listado'!$AB$155:$BA$1048576,MATCH($A25,'Hoja de Trabajo para listado'!$AB$155:$AB$1048576,0),MATCH((CUADRO!P$5&amp;$E25),'Hoja de Trabajo para listado'!$AB$151:$BA$151,0)),0)+IFERROR(INDEX('Hoja de Trabajo para listado'!$BC$155:$CB$1048576,MATCH($A25,'Hoja de Trabajo para listado'!$BC$155:$BC$1048576,0),MATCH((CUADRO!P$5&amp;$E25),'Hoja de Trabajo para listado'!$BC$151:$CB$151,0)),0)+IFERROR(INDEX('Hoja de Trabajo para listado'!$DE$153:$DG$274,MATCH($A25,'Hoja de Trabajo para listado'!$DE$153:$DE$1048576,0),MATCH((CUADRO!P$5&amp;$E25),'Hoja de Trabajo para listado'!$DE$151:$DG$151,0)),0)+IFERROR(INDEX('Hoja de Trabajo para listado'!$CD$155:$DC$1048576,MATCH($A25,'Hoja de Trabajo para listado'!$CD$155:$CD$1048576,0),MATCH((CUADRO!P$5&amp;$E25),'Hoja de Trabajo para listado'!$CD$151:$DC$151,0)),0)</f>
        <v>0</v>
      </c>
      <c r="Q25" s="245">
        <f ca="1">+IFERROR(INDEX('Hoja de Trabajo para listado'!$A$155:$Z$1048576,MATCH($A25,'Hoja de Trabajo para listado'!$A$155:$A$1048576,0),MATCH((CUADRO!Q$5&amp;$E25),'Hoja de Trabajo para listado'!$A$151:$Z$151,0)),0)+IFERROR(INDEX('Hoja de Trabajo para listado'!$AB$155:$BA$1048576,MATCH($A25,'Hoja de Trabajo para listado'!$AB$155:$AB$1048576,0),MATCH((CUADRO!Q$5&amp;$E25),'Hoja de Trabajo para listado'!$AB$151:$BA$151,0)),0)+IFERROR(INDEX('Hoja de Trabajo para listado'!$BC$155:$CB$1048576,MATCH($A25,'Hoja de Trabajo para listado'!$BC$155:$BC$1048576,0),MATCH((CUADRO!Q$5&amp;$E25),'Hoja de Trabajo para listado'!$BC$151:$CB$151,0)),0)+IFERROR(INDEX('Hoja de Trabajo para listado'!$DE$153:$DG$274,MATCH($A25,'Hoja de Trabajo para listado'!$DE$153:$DE$1048576,0),MATCH((CUADRO!Q$5&amp;$E25),'Hoja de Trabajo para listado'!$DE$151:$DG$151,0)),0)+IFERROR(INDEX('Hoja de Trabajo para listado'!$CD$155:$DC$1048576,MATCH($A25,'Hoja de Trabajo para listado'!$CD$155:$CD$1048576,0),MATCH((CUADRO!Q$5&amp;$E25),'Hoja de Trabajo para listado'!$CD$151:$DC$151,0)),0)</f>
        <v>0</v>
      </c>
      <c r="R25" s="245">
        <f t="shared" ca="1" si="0"/>
        <v>3937862.45</v>
      </c>
      <c r="S25" s="245">
        <f ca="1">+R24+R25</f>
        <v>3937862.45</v>
      </c>
      <c r="T25" s="245">
        <f ca="1">+S25</f>
        <v>3937862.45</v>
      </c>
      <c r="U25" s="244">
        <f t="shared" si="1"/>
        <v>2</v>
      </c>
      <c r="V25" s="333" t="str">
        <f>+VLOOKUP(A25,bd_lista!$A$3:$E$590,5,FALSE)</f>
        <v>Órgano Ejecutivo</v>
      </c>
      <c r="W25" s="384"/>
      <c r="X25" s="242">
        <f t="shared" si="3"/>
        <v>41</v>
      </c>
      <c r="Y25" s="242" t="str">
        <f>+VLOOKUP(X25,bd_lista!$A$3:$C$590,3,FALSE)</f>
        <v>Ministerio de Desarrollo Productivo y Economía Plural</v>
      </c>
      <c r="Z25" s="246"/>
      <c r="AA25" s="246"/>
    </row>
    <row r="26" spans="1:27" ht="15" customHeight="1">
      <c r="A26" s="251">
        <v>46</v>
      </c>
      <c r="B26" s="388">
        <f>+A26</f>
        <v>46</v>
      </c>
      <c r="C26" s="247" t="str">
        <f>+VLOOKUP(A26,bd_lista!$A$3:$C$590,3,FALSE)</f>
        <v>Ministerio de Salud y Deportes</v>
      </c>
      <c r="D26" s="385" t="str">
        <f>+C26</f>
        <v>Ministerio de Salud y Deportes</v>
      </c>
      <c r="E26" s="247" t="s">
        <v>1304</v>
      </c>
      <c r="F26" s="243">
        <f ca="1">+IFERROR(INDEX('Hoja de Trabajo para listado'!$A$155:$Z$1048576,MATCH($A26,'Hoja de Trabajo para listado'!$A$155:$A$1048576,0),MATCH((CUADRO!F$5&amp;$E26),'Hoja de Trabajo para listado'!$A$151:$Z$151,0)),0)+IFERROR(INDEX('Hoja de Trabajo para listado'!$AB$155:$BA$1048576,MATCH($A26,'Hoja de Trabajo para listado'!$AB$155:$AB$1048576,0),MATCH((CUADRO!F$5&amp;$E26),'Hoja de Trabajo para listado'!$AB$151:$BA$151,0)),0)+IFERROR(INDEX('Hoja de Trabajo para listado'!$BC$155:$CB$1048576,MATCH($A26,'Hoja de Trabajo para listado'!$BC$155:$BC$1048576,0),MATCH((CUADRO!F$5&amp;$E26),'Hoja de Trabajo para listado'!$BC$151:$CB$151,0)),0)+IFERROR(INDEX('Hoja de Trabajo para listado'!$DE$153:$DG$274,MATCH($A26,'Hoja de Trabajo para listado'!$DE$153:$DE$1048576,0),MATCH((CUADRO!F$5&amp;$E26),'Hoja de Trabajo para listado'!$DE$151:$DG$151,0)),0)+IFERROR(INDEX('Hoja de Trabajo para listado'!$CD$155:$DC$1048576,MATCH($A26,'Hoja de Trabajo para listado'!$CD$155:$CD$1048576,0),MATCH((CUADRO!F$5&amp;$E26),'Hoja de Trabajo para listado'!$CD$151:$DC$151,0)),0)</f>
        <v>159950.22999999998</v>
      </c>
      <c r="G26" s="243">
        <f ca="1">+IFERROR(INDEX('Hoja de Trabajo para listado'!$A$155:$Z$1048576,MATCH($A26,'Hoja de Trabajo para listado'!$A$155:$A$1048576,0),MATCH((CUADRO!G$5&amp;$E26),'Hoja de Trabajo para listado'!$A$151:$Z$151,0)),0)+IFERROR(INDEX('Hoja de Trabajo para listado'!$AB$155:$BA$1048576,MATCH($A26,'Hoja de Trabajo para listado'!$AB$155:$AB$1048576,0),MATCH((CUADRO!G$5&amp;$E26),'Hoja de Trabajo para listado'!$AB$151:$BA$151,0)),0)+IFERROR(INDEX('Hoja de Trabajo para listado'!$BC$155:$CB$1048576,MATCH($A26,'Hoja de Trabajo para listado'!$BC$155:$BC$1048576,0),MATCH((CUADRO!G$5&amp;$E26),'Hoja de Trabajo para listado'!$BC$151:$CB$151,0)),0)+IFERROR(INDEX('Hoja de Trabajo para listado'!$DE$153:$DG$274,MATCH($A26,'Hoja de Trabajo para listado'!$DE$153:$DE$1048576,0),MATCH((CUADRO!G$5&amp;$E26),'Hoja de Trabajo para listado'!$DE$151:$DG$151,0)),0)+IFERROR(INDEX('Hoja de Trabajo para listado'!$CD$155:$DC$1048576,MATCH($A26,'Hoja de Trabajo para listado'!$CD$155:$CD$1048576,0),MATCH((CUADRO!G$5&amp;$E26),'Hoja de Trabajo para listado'!$CD$151:$DC$151,0)),0)</f>
        <v>612276.47120000003</v>
      </c>
      <c r="H26" s="243">
        <f ca="1">+IFERROR(INDEX('Hoja de Trabajo para listado'!$A$155:$Z$1048576,MATCH($A26,'Hoja de Trabajo para listado'!$A$155:$A$1048576,0),MATCH((CUADRO!H$5&amp;$E26),'Hoja de Trabajo para listado'!$A$151:$Z$151,0)),0)+IFERROR(INDEX('Hoja de Trabajo para listado'!$AB$155:$BA$1048576,MATCH($A26,'Hoja de Trabajo para listado'!$AB$155:$AB$1048576,0),MATCH((CUADRO!H$5&amp;$E26),'Hoja de Trabajo para listado'!$AB$151:$BA$151,0)),0)+IFERROR(INDEX('Hoja de Trabajo para listado'!$BC$155:$CB$1048576,MATCH($A26,'Hoja de Trabajo para listado'!$BC$155:$BC$1048576,0),MATCH((CUADRO!H$5&amp;$E26),'Hoja de Trabajo para listado'!$BC$151:$CB$151,0)),0)+IFERROR(INDEX('Hoja de Trabajo para listado'!$DE$153:$DG$274,MATCH($A26,'Hoja de Trabajo para listado'!$DE$153:$DE$1048576,0),MATCH((CUADRO!H$5&amp;$E26),'Hoja de Trabajo para listado'!$DE$151:$DG$151,0)),0)+IFERROR(INDEX('Hoja de Trabajo para listado'!$CD$155:$DC$1048576,MATCH($A26,'Hoja de Trabajo para listado'!$CD$155:$CD$1048576,0),MATCH((CUADRO!H$5&amp;$E26),'Hoja de Trabajo para listado'!$CD$151:$DC$151,0)),0)</f>
        <v>0</v>
      </c>
      <c r="I26" s="243">
        <f ca="1">+IFERROR(INDEX('Hoja de Trabajo para listado'!$A$155:$Z$1048576,MATCH($A26,'Hoja de Trabajo para listado'!$A$155:$A$1048576,0),MATCH((CUADRO!I$5&amp;$E26),'Hoja de Trabajo para listado'!$A$151:$Z$151,0)),0)+IFERROR(INDEX('Hoja de Trabajo para listado'!$AB$155:$BA$1048576,MATCH($A26,'Hoja de Trabajo para listado'!$AB$155:$AB$1048576,0),MATCH((CUADRO!I$5&amp;$E26),'Hoja de Trabajo para listado'!$AB$151:$BA$151,0)),0)+IFERROR(INDEX('Hoja de Trabajo para listado'!$BC$155:$CB$1048576,MATCH($A26,'Hoja de Trabajo para listado'!$BC$155:$BC$1048576,0),MATCH((CUADRO!I$5&amp;$E26),'Hoja de Trabajo para listado'!$BC$151:$CB$151,0)),0)+IFERROR(INDEX('Hoja de Trabajo para listado'!$DE$153:$DG$274,MATCH($A26,'Hoja de Trabajo para listado'!$DE$153:$DE$1048576,0),MATCH((CUADRO!I$5&amp;$E26),'Hoja de Trabajo para listado'!$DE$151:$DG$151,0)),0)+IFERROR(INDEX('Hoja de Trabajo para listado'!$CD$155:$DC$1048576,MATCH($A26,'Hoja de Trabajo para listado'!$CD$155:$CD$1048576,0),MATCH((CUADRO!I$5&amp;$E26),'Hoja de Trabajo para listado'!$CD$151:$DC$151,0)),0)</f>
        <v>0</v>
      </c>
      <c r="J26" s="243">
        <f ca="1">+IFERROR(INDEX('Hoja de Trabajo para listado'!$A$155:$Z$1048576,MATCH($A26,'Hoja de Trabajo para listado'!$A$155:$A$1048576,0),MATCH((CUADRO!J$5&amp;$E26),'Hoja de Trabajo para listado'!$A$151:$Z$151,0)),0)+IFERROR(INDEX('Hoja de Trabajo para listado'!$AB$155:$BA$1048576,MATCH($A26,'Hoja de Trabajo para listado'!$AB$155:$AB$1048576,0),MATCH((CUADRO!J$5&amp;$E26),'Hoja de Trabajo para listado'!$AB$151:$BA$151,0)),0)+IFERROR(INDEX('Hoja de Trabajo para listado'!$BC$155:$CB$1048576,MATCH($A26,'Hoja de Trabajo para listado'!$BC$155:$BC$1048576,0),MATCH((CUADRO!J$5&amp;$E26),'Hoja de Trabajo para listado'!$BC$151:$CB$151,0)),0)+IFERROR(INDEX('Hoja de Trabajo para listado'!$DE$153:$DG$274,MATCH($A26,'Hoja de Trabajo para listado'!$DE$153:$DE$1048576,0),MATCH((CUADRO!J$5&amp;$E26),'Hoja de Trabajo para listado'!$DE$151:$DG$151,0)),0)+IFERROR(INDEX('Hoja de Trabajo para listado'!$CD$155:$DC$1048576,MATCH($A26,'Hoja de Trabajo para listado'!$CD$155:$CD$1048576,0),MATCH((CUADRO!J$5&amp;$E26),'Hoja de Trabajo para listado'!$CD$151:$DC$151,0)),0)</f>
        <v>0</v>
      </c>
      <c r="K26" s="243">
        <f ca="1">+IFERROR(INDEX('Hoja de Trabajo para listado'!$A$155:$Z$1048576,MATCH($A26,'Hoja de Trabajo para listado'!$A$155:$A$1048576,0),MATCH((CUADRO!K$5&amp;$E26),'Hoja de Trabajo para listado'!$A$151:$Z$151,0)),0)+IFERROR(INDEX('Hoja de Trabajo para listado'!$AB$155:$BA$1048576,MATCH($A26,'Hoja de Trabajo para listado'!$AB$155:$AB$1048576,0),MATCH((CUADRO!K$5&amp;$E26),'Hoja de Trabajo para listado'!$AB$151:$BA$151,0)),0)+IFERROR(INDEX('Hoja de Trabajo para listado'!$BC$155:$CB$1048576,MATCH($A26,'Hoja de Trabajo para listado'!$BC$155:$BC$1048576,0),MATCH((CUADRO!K$5&amp;$E26),'Hoja de Trabajo para listado'!$BC$151:$CB$151,0)),0)+IFERROR(INDEX('Hoja de Trabajo para listado'!$DE$153:$DG$274,MATCH($A26,'Hoja de Trabajo para listado'!$DE$153:$DE$1048576,0),MATCH((CUADRO!K$5&amp;$E26),'Hoja de Trabajo para listado'!$DE$151:$DG$151,0)),0)+IFERROR(INDEX('Hoja de Trabajo para listado'!$CD$155:$DC$1048576,MATCH($A26,'Hoja de Trabajo para listado'!$CD$155:$CD$1048576,0),MATCH((CUADRO!K$5&amp;$E26),'Hoja de Trabajo para listado'!$CD$151:$DC$151,0)),0)</f>
        <v>0</v>
      </c>
      <c r="L26" s="243">
        <f ca="1">+IFERROR(INDEX('Hoja de Trabajo para listado'!$A$155:$Z$1048576,MATCH($A26,'Hoja de Trabajo para listado'!$A$155:$A$1048576,0),MATCH((CUADRO!L$5&amp;$E26),'Hoja de Trabajo para listado'!$A$151:$Z$151,0)),0)+IFERROR(INDEX('Hoja de Trabajo para listado'!$AB$155:$BA$1048576,MATCH($A26,'Hoja de Trabajo para listado'!$AB$155:$AB$1048576,0),MATCH((CUADRO!L$5&amp;$E26),'Hoja de Trabajo para listado'!$AB$151:$BA$151,0)),0)+IFERROR(INDEX('Hoja de Trabajo para listado'!$BC$155:$CB$1048576,MATCH($A26,'Hoja de Trabajo para listado'!$BC$155:$BC$1048576,0),MATCH((CUADRO!L$5&amp;$E26),'Hoja de Trabajo para listado'!$BC$151:$CB$151,0)),0)+IFERROR(INDEX('Hoja de Trabajo para listado'!$DE$153:$DG$274,MATCH($A26,'Hoja de Trabajo para listado'!$DE$153:$DE$1048576,0),MATCH((CUADRO!L$5&amp;$E26),'Hoja de Trabajo para listado'!$DE$151:$DG$151,0)),0)+IFERROR(INDEX('Hoja de Trabajo para listado'!$CD$155:$DC$1048576,MATCH($A26,'Hoja de Trabajo para listado'!$CD$155:$CD$1048576,0),MATCH((CUADRO!L$5&amp;$E26),'Hoja de Trabajo para listado'!$CD$151:$DC$151,0)),0)</f>
        <v>0</v>
      </c>
      <c r="M26" s="243">
        <f ca="1">+IFERROR(INDEX('Hoja de Trabajo para listado'!$A$155:$Z$1048576,MATCH($A26,'Hoja de Trabajo para listado'!$A$155:$A$1048576,0),MATCH((CUADRO!M$5&amp;$E26),'Hoja de Trabajo para listado'!$A$151:$Z$151,0)),0)+IFERROR(INDEX('Hoja de Trabajo para listado'!$AB$155:$BA$1048576,MATCH($A26,'Hoja de Trabajo para listado'!$AB$155:$AB$1048576,0),MATCH((CUADRO!M$5&amp;$E26),'Hoja de Trabajo para listado'!$AB$151:$BA$151,0)),0)+IFERROR(INDEX('Hoja de Trabajo para listado'!$BC$155:$CB$1048576,MATCH($A26,'Hoja de Trabajo para listado'!$BC$155:$BC$1048576,0),MATCH((CUADRO!M$5&amp;$E26),'Hoja de Trabajo para listado'!$BC$151:$CB$151,0)),0)+IFERROR(INDEX('Hoja de Trabajo para listado'!$DE$153:$DG$274,MATCH($A26,'Hoja de Trabajo para listado'!$DE$153:$DE$1048576,0),MATCH((CUADRO!M$5&amp;$E26),'Hoja de Trabajo para listado'!$DE$151:$DG$151,0)),0)+IFERROR(INDEX('Hoja de Trabajo para listado'!$CD$155:$DC$1048576,MATCH($A26,'Hoja de Trabajo para listado'!$CD$155:$CD$1048576,0),MATCH((CUADRO!M$5&amp;$E26),'Hoja de Trabajo para listado'!$CD$151:$DC$151,0)),0)</f>
        <v>0</v>
      </c>
      <c r="N26" s="243">
        <f ca="1">+IFERROR(INDEX('Hoja de Trabajo para listado'!$A$155:$Z$1048576,MATCH($A26,'Hoja de Trabajo para listado'!$A$155:$A$1048576,0),MATCH((CUADRO!N$5&amp;$E26),'Hoja de Trabajo para listado'!$A$151:$Z$151,0)),0)+IFERROR(INDEX('Hoja de Trabajo para listado'!$AB$155:$BA$1048576,MATCH($A26,'Hoja de Trabajo para listado'!$AB$155:$AB$1048576,0),MATCH((CUADRO!N$5&amp;$E26),'Hoja de Trabajo para listado'!$AB$151:$BA$151,0)),0)+IFERROR(INDEX('Hoja de Trabajo para listado'!$BC$155:$CB$1048576,MATCH($A26,'Hoja de Trabajo para listado'!$BC$155:$BC$1048576,0),MATCH((CUADRO!N$5&amp;$E26),'Hoja de Trabajo para listado'!$BC$151:$CB$151,0)),0)+IFERROR(INDEX('Hoja de Trabajo para listado'!$DE$153:$DG$274,MATCH($A26,'Hoja de Trabajo para listado'!$DE$153:$DE$1048576,0),MATCH((CUADRO!N$5&amp;$E26),'Hoja de Trabajo para listado'!$DE$151:$DG$151,0)),0)+IFERROR(INDEX('Hoja de Trabajo para listado'!$CD$155:$DC$1048576,MATCH($A26,'Hoja de Trabajo para listado'!$CD$155:$CD$1048576,0),MATCH((CUADRO!N$5&amp;$E26),'Hoja de Trabajo para listado'!$CD$151:$DC$151,0)),0)</f>
        <v>0</v>
      </c>
      <c r="O26" s="243">
        <f ca="1">+IFERROR(INDEX('Hoja de Trabajo para listado'!$A$155:$Z$1048576,MATCH($A26,'Hoja de Trabajo para listado'!$A$155:$A$1048576,0),MATCH((CUADRO!O$5&amp;$E26),'Hoja de Trabajo para listado'!$A$151:$Z$151,0)),0)+IFERROR(INDEX('Hoja de Trabajo para listado'!$AB$155:$BA$1048576,MATCH($A26,'Hoja de Trabajo para listado'!$AB$155:$AB$1048576,0),MATCH((CUADRO!O$5&amp;$E26),'Hoja de Trabajo para listado'!$AB$151:$BA$151,0)),0)+IFERROR(INDEX('Hoja de Trabajo para listado'!$BC$155:$CB$1048576,MATCH($A26,'Hoja de Trabajo para listado'!$BC$155:$BC$1048576,0),MATCH((CUADRO!O$5&amp;$E26),'Hoja de Trabajo para listado'!$BC$151:$CB$151,0)),0)+IFERROR(INDEX('Hoja de Trabajo para listado'!$DE$153:$DG$274,MATCH($A26,'Hoja de Trabajo para listado'!$DE$153:$DE$1048576,0),MATCH((CUADRO!O$5&amp;$E26),'Hoja de Trabajo para listado'!$DE$151:$DG$151,0)),0)+IFERROR(INDEX('Hoja de Trabajo para listado'!$CD$155:$DC$1048576,MATCH($A26,'Hoja de Trabajo para listado'!$CD$155:$CD$1048576,0),MATCH((CUADRO!O$5&amp;$E26),'Hoja de Trabajo para listado'!$CD$151:$DC$151,0)),0)</f>
        <v>0</v>
      </c>
      <c r="P26" s="243">
        <f ca="1">+IFERROR(INDEX('Hoja de Trabajo para listado'!$A$155:$Z$1048576,MATCH($A26,'Hoja de Trabajo para listado'!$A$155:$A$1048576,0),MATCH((CUADRO!P$5&amp;$E26),'Hoja de Trabajo para listado'!$A$151:$Z$151,0)),0)+IFERROR(INDEX('Hoja de Trabajo para listado'!$AB$155:$BA$1048576,MATCH($A26,'Hoja de Trabajo para listado'!$AB$155:$AB$1048576,0),MATCH((CUADRO!P$5&amp;$E26),'Hoja de Trabajo para listado'!$AB$151:$BA$151,0)),0)+IFERROR(INDEX('Hoja de Trabajo para listado'!$BC$155:$CB$1048576,MATCH($A26,'Hoja de Trabajo para listado'!$BC$155:$BC$1048576,0),MATCH((CUADRO!P$5&amp;$E26),'Hoja de Trabajo para listado'!$BC$151:$CB$151,0)),0)+IFERROR(INDEX('Hoja de Trabajo para listado'!$DE$153:$DG$274,MATCH($A26,'Hoja de Trabajo para listado'!$DE$153:$DE$1048576,0),MATCH((CUADRO!P$5&amp;$E26),'Hoja de Trabajo para listado'!$DE$151:$DG$151,0)),0)+IFERROR(INDEX('Hoja de Trabajo para listado'!$CD$155:$DC$1048576,MATCH($A26,'Hoja de Trabajo para listado'!$CD$155:$CD$1048576,0),MATCH((CUADRO!P$5&amp;$E26),'Hoja de Trabajo para listado'!$CD$151:$DC$151,0)),0)</f>
        <v>0</v>
      </c>
      <c r="Q26" s="243">
        <f ca="1">+IFERROR(INDEX('Hoja de Trabajo para listado'!$A$155:$Z$1048576,MATCH($A26,'Hoja de Trabajo para listado'!$A$155:$A$1048576,0),MATCH((CUADRO!Q$5&amp;$E26),'Hoja de Trabajo para listado'!$A$151:$Z$151,0)),0)+IFERROR(INDEX('Hoja de Trabajo para listado'!$AB$155:$BA$1048576,MATCH($A26,'Hoja de Trabajo para listado'!$AB$155:$AB$1048576,0),MATCH((CUADRO!Q$5&amp;$E26),'Hoja de Trabajo para listado'!$AB$151:$BA$151,0)),0)+IFERROR(INDEX('Hoja de Trabajo para listado'!$BC$155:$CB$1048576,MATCH($A26,'Hoja de Trabajo para listado'!$BC$155:$BC$1048576,0),MATCH((CUADRO!Q$5&amp;$E26),'Hoja de Trabajo para listado'!$BC$151:$CB$151,0)),0)+IFERROR(INDEX('Hoja de Trabajo para listado'!$DE$153:$DG$274,MATCH($A26,'Hoja de Trabajo para listado'!$DE$153:$DE$1048576,0),MATCH((CUADRO!Q$5&amp;$E26),'Hoja de Trabajo para listado'!$DE$151:$DG$151,0)),0)+IFERROR(INDEX('Hoja de Trabajo para listado'!$CD$155:$DC$1048576,MATCH($A26,'Hoja de Trabajo para listado'!$CD$155:$CD$1048576,0),MATCH((CUADRO!Q$5&amp;$E26),'Hoja de Trabajo para listado'!$CD$151:$DC$151,0)),0)</f>
        <v>0</v>
      </c>
      <c r="R26" s="243">
        <f t="shared" ca="1" si="0"/>
        <v>772226.70120000001</v>
      </c>
      <c r="S26" s="243"/>
      <c r="T26" s="243">
        <f ca="1">+T27</f>
        <v>25325187.251200002</v>
      </c>
      <c r="U26" s="242">
        <f t="shared" si="1"/>
        <v>1</v>
      </c>
      <c r="V26" s="333" t="str">
        <f>+VLOOKUP(A26,bd_lista!$A$3:$E$590,5,FALSE)</f>
        <v>Órgano Ejecutivo</v>
      </c>
      <c r="W26" s="383" t="str">
        <f>+V26</f>
        <v>Órgano Ejecutivo</v>
      </c>
      <c r="X26" s="242">
        <f t="shared" si="3"/>
        <v>46</v>
      </c>
      <c r="Y26" s="242" t="str">
        <f>+VLOOKUP(X26,bd_lista!$A$3:$C$590,3,FALSE)</f>
        <v>Ministerio de Salud y Deportes</v>
      </c>
      <c r="Z26" s="246">
        <f>+X26</f>
        <v>46</v>
      </c>
      <c r="AA26" s="246" t="str">
        <f>+Y26</f>
        <v>Ministerio de Salud y Deportes</v>
      </c>
    </row>
    <row r="27" spans="1:27" ht="15" customHeight="1">
      <c r="A27" s="32">
        <v>46</v>
      </c>
      <c r="B27" s="389"/>
      <c r="C27" s="333" t="str">
        <f>+VLOOKUP(A27,bd_lista!$A$3:$C$590,3,FALSE)</f>
        <v>Ministerio de Salud y Deportes</v>
      </c>
      <c r="D27" s="386"/>
      <c r="E27" s="333" t="s">
        <v>1305</v>
      </c>
      <c r="F27" s="245">
        <f ca="1">+IFERROR(INDEX('Hoja de Trabajo para listado'!$A$155:$Z$1048576,MATCH($A27,'Hoja de Trabajo para listado'!$A$155:$A$1048576,0),MATCH((CUADRO!F$5&amp;$E27),'Hoja de Trabajo para listado'!$A$151:$Z$151,0)),0)+IFERROR(INDEX('Hoja de Trabajo para listado'!$AB$155:$BA$1048576,MATCH($A27,'Hoja de Trabajo para listado'!$AB$155:$AB$1048576,0),MATCH((CUADRO!F$5&amp;$E27),'Hoja de Trabajo para listado'!$AB$151:$BA$151,0)),0)+IFERROR(INDEX('Hoja de Trabajo para listado'!$BC$155:$CB$1048576,MATCH($A27,'Hoja de Trabajo para listado'!$BC$155:$BC$1048576,0),MATCH((CUADRO!F$5&amp;$E27),'Hoja de Trabajo para listado'!$BC$151:$CB$151,0)),0)+IFERROR(INDEX('Hoja de Trabajo para listado'!$DE$153:$DG$274,MATCH($A27,'Hoja de Trabajo para listado'!$DE$153:$DE$1048576,0),MATCH((CUADRO!F$5&amp;$E27),'Hoja de Trabajo para listado'!$DE$151:$DG$151,0)),0)+IFERROR(INDEX('Hoja de Trabajo para listado'!$CD$155:$DC$1048576,MATCH($A27,'Hoja de Trabajo para listado'!$CD$155:$CD$1048576,0),MATCH((CUADRO!F$5&amp;$E27),'Hoja de Trabajo para listado'!$CD$151:$DC$151,0)),0)</f>
        <v>1053705.6399999999</v>
      </c>
      <c r="G27" s="245">
        <f ca="1">+IFERROR(INDEX('Hoja de Trabajo para listado'!$A$155:$Z$1048576,MATCH($A27,'Hoja de Trabajo para listado'!$A$155:$A$1048576,0),MATCH((CUADRO!G$5&amp;$E27),'Hoja de Trabajo para listado'!$A$151:$Z$151,0)),0)+IFERROR(INDEX('Hoja de Trabajo para listado'!$AB$155:$BA$1048576,MATCH($A27,'Hoja de Trabajo para listado'!$AB$155:$AB$1048576,0),MATCH((CUADRO!G$5&amp;$E27),'Hoja de Trabajo para listado'!$AB$151:$BA$151,0)),0)+IFERROR(INDEX('Hoja de Trabajo para listado'!$BC$155:$CB$1048576,MATCH($A27,'Hoja de Trabajo para listado'!$BC$155:$BC$1048576,0),MATCH((CUADRO!G$5&amp;$E27),'Hoja de Trabajo para listado'!$BC$151:$CB$151,0)),0)+IFERROR(INDEX('Hoja de Trabajo para listado'!$DE$153:$DG$274,MATCH($A27,'Hoja de Trabajo para listado'!$DE$153:$DE$1048576,0),MATCH((CUADRO!G$5&amp;$E27),'Hoja de Trabajo para listado'!$DE$151:$DG$151,0)),0)+IFERROR(INDEX('Hoja de Trabajo para listado'!$CD$155:$DC$1048576,MATCH($A27,'Hoja de Trabajo para listado'!$CD$155:$CD$1048576,0),MATCH((CUADRO!G$5&amp;$E27),'Hoja de Trabajo para listado'!$CD$151:$DC$151,0)),0)</f>
        <v>23499254.91</v>
      </c>
      <c r="H27" s="245">
        <f ca="1">+IFERROR(INDEX('Hoja de Trabajo para listado'!$A$155:$Z$1048576,MATCH($A27,'Hoja de Trabajo para listado'!$A$155:$A$1048576,0),MATCH((CUADRO!H$5&amp;$E27),'Hoja de Trabajo para listado'!$A$151:$Z$151,0)),0)+IFERROR(INDEX('Hoja de Trabajo para listado'!$AB$155:$BA$1048576,MATCH($A27,'Hoja de Trabajo para listado'!$AB$155:$AB$1048576,0),MATCH((CUADRO!H$5&amp;$E27),'Hoja de Trabajo para listado'!$AB$151:$BA$151,0)),0)+IFERROR(INDEX('Hoja de Trabajo para listado'!$BC$155:$CB$1048576,MATCH($A27,'Hoja de Trabajo para listado'!$BC$155:$BC$1048576,0),MATCH((CUADRO!H$5&amp;$E27),'Hoja de Trabajo para listado'!$BC$151:$CB$151,0)),0)+IFERROR(INDEX('Hoja de Trabajo para listado'!$DE$153:$DG$274,MATCH($A27,'Hoja de Trabajo para listado'!$DE$153:$DE$1048576,0),MATCH((CUADRO!H$5&amp;$E27),'Hoja de Trabajo para listado'!$DE$151:$DG$151,0)),0)+IFERROR(INDEX('Hoja de Trabajo para listado'!$CD$155:$DC$1048576,MATCH($A27,'Hoja de Trabajo para listado'!$CD$155:$CD$1048576,0),MATCH((CUADRO!H$5&amp;$E27),'Hoja de Trabajo para listado'!$CD$151:$DC$151,0)),0)</f>
        <v>0</v>
      </c>
      <c r="I27" s="245">
        <f ca="1">+IFERROR(INDEX('Hoja de Trabajo para listado'!$A$155:$Z$1048576,MATCH($A27,'Hoja de Trabajo para listado'!$A$155:$A$1048576,0),MATCH((CUADRO!I$5&amp;$E27),'Hoja de Trabajo para listado'!$A$151:$Z$151,0)),0)+IFERROR(INDEX('Hoja de Trabajo para listado'!$AB$155:$BA$1048576,MATCH($A27,'Hoja de Trabajo para listado'!$AB$155:$AB$1048576,0),MATCH((CUADRO!I$5&amp;$E27),'Hoja de Trabajo para listado'!$AB$151:$BA$151,0)),0)+IFERROR(INDEX('Hoja de Trabajo para listado'!$BC$155:$CB$1048576,MATCH($A27,'Hoja de Trabajo para listado'!$BC$155:$BC$1048576,0),MATCH((CUADRO!I$5&amp;$E27),'Hoja de Trabajo para listado'!$BC$151:$CB$151,0)),0)+IFERROR(INDEX('Hoja de Trabajo para listado'!$DE$153:$DG$274,MATCH($A27,'Hoja de Trabajo para listado'!$DE$153:$DE$1048576,0),MATCH((CUADRO!I$5&amp;$E27),'Hoja de Trabajo para listado'!$DE$151:$DG$151,0)),0)+IFERROR(INDEX('Hoja de Trabajo para listado'!$CD$155:$DC$1048576,MATCH($A27,'Hoja de Trabajo para listado'!$CD$155:$CD$1048576,0),MATCH((CUADRO!I$5&amp;$E27),'Hoja de Trabajo para listado'!$CD$151:$DC$151,0)),0)</f>
        <v>0</v>
      </c>
      <c r="J27" s="245">
        <f ca="1">+IFERROR(INDEX('Hoja de Trabajo para listado'!$A$155:$Z$1048576,MATCH($A27,'Hoja de Trabajo para listado'!$A$155:$A$1048576,0),MATCH((CUADRO!J$5&amp;$E27),'Hoja de Trabajo para listado'!$A$151:$Z$151,0)),0)+IFERROR(INDEX('Hoja de Trabajo para listado'!$AB$155:$BA$1048576,MATCH($A27,'Hoja de Trabajo para listado'!$AB$155:$AB$1048576,0),MATCH((CUADRO!J$5&amp;$E27),'Hoja de Trabajo para listado'!$AB$151:$BA$151,0)),0)+IFERROR(INDEX('Hoja de Trabajo para listado'!$BC$155:$CB$1048576,MATCH($A27,'Hoja de Trabajo para listado'!$BC$155:$BC$1048576,0),MATCH((CUADRO!J$5&amp;$E27),'Hoja de Trabajo para listado'!$BC$151:$CB$151,0)),0)+IFERROR(INDEX('Hoja de Trabajo para listado'!$DE$153:$DG$274,MATCH($A27,'Hoja de Trabajo para listado'!$DE$153:$DE$1048576,0),MATCH((CUADRO!J$5&amp;$E27),'Hoja de Trabajo para listado'!$DE$151:$DG$151,0)),0)+IFERROR(INDEX('Hoja de Trabajo para listado'!$CD$155:$DC$1048576,MATCH($A27,'Hoja de Trabajo para listado'!$CD$155:$CD$1048576,0),MATCH((CUADRO!J$5&amp;$E27),'Hoja de Trabajo para listado'!$CD$151:$DC$151,0)),0)</f>
        <v>0</v>
      </c>
      <c r="K27" s="245">
        <f ca="1">+IFERROR(INDEX('Hoja de Trabajo para listado'!$A$155:$Z$1048576,MATCH($A27,'Hoja de Trabajo para listado'!$A$155:$A$1048576,0),MATCH((CUADRO!K$5&amp;$E27),'Hoja de Trabajo para listado'!$A$151:$Z$151,0)),0)+IFERROR(INDEX('Hoja de Trabajo para listado'!$AB$155:$BA$1048576,MATCH($A27,'Hoja de Trabajo para listado'!$AB$155:$AB$1048576,0),MATCH((CUADRO!K$5&amp;$E27),'Hoja de Trabajo para listado'!$AB$151:$BA$151,0)),0)+IFERROR(INDEX('Hoja de Trabajo para listado'!$BC$155:$CB$1048576,MATCH($A27,'Hoja de Trabajo para listado'!$BC$155:$BC$1048576,0),MATCH((CUADRO!K$5&amp;$E27),'Hoja de Trabajo para listado'!$BC$151:$CB$151,0)),0)+IFERROR(INDEX('Hoja de Trabajo para listado'!$DE$153:$DG$274,MATCH($A27,'Hoja de Trabajo para listado'!$DE$153:$DE$1048576,0),MATCH((CUADRO!K$5&amp;$E27),'Hoja de Trabajo para listado'!$DE$151:$DG$151,0)),0)+IFERROR(INDEX('Hoja de Trabajo para listado'!$CD$155:$DC$1048576,MATCH($A27,'Hoja de Trabajo para listado'!$CD$155:$CD$1048576,0),MATCH((CUADRO!K$5&amp;$E27),'Hoja de Trabajo para listado'!$CD$151:$DC$151,0)),0)</f>
        <v>0</v>
      </c>
      <c r="L27" s="245">
        <f ca="1">+IFERROR(INDEX('Hoja de Trabajo para listado'!$A$155:$Z$1048576,MATCH($A27,'Hoja de Trabajo para listado'!$A$155:$A$1048576,0),MATCH((CUADRO!L$5&amp;$E27),'Hoja de Trabajo para listado'!$A$151:$Z$151,0)),0)+IFERROR(INDEX('Hoja de Trabajo para listado'!$AB$155:$BA$1048576,MATCH($A27,'Hoja de Trabajo para listado'!$AB$155:$AB$1048576,0),MATCH((CUADRO!L$5&amp;$E27),'Hoja de Trabajo para listado'!$AB$151:$BA$151,0)),0)+IFERROR(INDEX('Hoja de Trabajo para listado'!$BC$155:$CB$1048576,MATCH($A27,'Hoja de Trabajo para listado'!$BC$155:$BC$1048576,0),MATCH((CUADRO!L$5&amp;$E27),'Hoja de Trabajo para listado'!$BC$151:$CB$151,0)),0)+IFERROR(INDEX('Hoja de Trabajo para listado'!$DE$153:$DG$274,MATCH($A27,'Hoja de Trabajo para listado'!$DE$153:$DE$1048576,0),MATCH((CUADRO!L$5&amp;$E27),'Hoja de Trabajo para listado'!$DE$151:$DG$151,0)),0)+IFERROR(INDEX('Hoja de Trabajo para listado'!$CD$155:$DC$1048576,MATCH($A27,'Hoja de Trabajo para listado'!$CD$155:$CD$1048576,0),MATCH((CUADRO!L$5&amp;$E27),'Hoja de Trabajo para listado'!$CD$151:$DC$151,0)),0)</f>
        <v>0</v>
      </c>
      <c r="M27" s="245">
        <f ca="1">+IFERROR(INDEX('Hoja de Trabajo para listado'!$A$155:$Z$1048576,MATCH($A27,'Hoja de Trabajo para listado'!$A$155:$A$1048576,0),MATCH((CUADRO!M$5&amp;$E27),'Hoja de Trabajo para listado'!$A$151:$Z$151,0)),0)+IFERROR(INDEX('Hoja de Trabajo para listado'!$AB$155:$BA$1048576,MATCH($A27,'Hoja de Trabajo para listado'!$AB$155:$AB$1048576,0),MATCH((CUADRO!M$5&amp;$E27),'Hoja de Trabajo para listado'!$AB$151:$BA$151,0)),0)+IFERROR(INDEX('Hoja de Trabajo para listado'!$BC$155:$CB$1048576,MATCH($A27,'Hoja de Trabajo para listado'!$BC$155:$BC$1048576,0),MATCH((CUADRO!M$5&amp;$E27),'Hoja de Trabajo para listado'!$BC$151:$CB$151,0)),0)+IFERROR(INDEX('Hoja de Trabajo para listado'!$DE$153:$DG$274,MATCH($A27,'Hoja de Trabajo para listado'!$DE$153:$DE$1048576,0),MATCH((CUADRO!M$5&amp;$E27),'Hoja de Trabajo para listado'!$DE$151:$DG$151,0)),0)+IFERROR(INDEX('Hoja de Trabajo para listado'!$CD$155:$DC$1048576,MATCH($A27,'Hoja de Trabajo para listado'!$CD$155:$CD$1048576,0),MATCH((CUADRO!M$5&amp;$E27),'Hoja de Trabajo para listado'!$CD$151:$DC$151,0)),0)</f>
        <v>0</v>
      </c>
      <c r="N27" s="245">
        <f ca="1">+IFERROR(INDEX('Hoja de Trabajo para listado'!$A$155:$Z$1048576,MATCH($A27,'Hoja de Trabajo para listado'!$A$155:$A$1048576,0),MATCH((CUADRO!N$5&amp;$E27),'Hoja de Trabajo para listado'!$A$151:$Z$151,0)),0)+IFERROR(INDEX('Hoja de Trabajo para listado'!$AB$155:$BA$1048576,MATCH($A27,'Hoja de Trabajo para listado'!$AB$155:$AB$1048576,0),MATCH((CUADRO!N$5&amp;$E27),'Hoja de Trabajo para listado'!$AB$151:$BA$151,0)),0)+IFERROR(INDEX('Hoja de Trabajo para listado'!$BC$155:$CB$1048576,MATCH($A27,'Hoja de Trabajo para listado'!$BC$155:$BC$1048576,0),MATCH((CUADRO!N$5&amp;$E27),'Hoja de Trabajo para listado'!$BC$151:$CB$151,0)),0)+IFERROR(INDEX('Hoja de Trabajo para listado'!$DE$153:$DG$274,MATCH($A27,'Hoja de Trabajo para listado'!$DE$153:$DE$1048576,0),MATCH((CUADRO!N$5&amp;$E27),'Hoja de Trabajo para listado'!$DE$151:$DG$151,0)),0)+IFERROR(INDEX('Hoja de Trabajo para listado'!$CD$155:$DC$1048576,MATCH($A27,'Hoja de Trabajo para listado'!$CD$155:$CD$1048576,0),MATCH((CUADRO!N$5&amp;$E27),'Hoja de Trabajo para listado'!$CD$151:$DC$151,0)),0)</f>
        <v>0</v>
      </c>
      <c r="O27" s="245">
        <f ca="1">+IFERROR(INDEX('Hoja de Trabajo para listado'!$A$155:$Z$1048576,MATCH($A27,'Hoja de Trabajo para listado'!$A$155:$A$1048576,0),MATCH((CUADRO!O$5&amp;$E27),'Hoja de Trabajo para listado'!$A$151:$Z$151,0)),0)+IFERROR(INDEX('Hoja de Trabajo para listado'!$AB$155:$BA$1048576,MATCH($A27,'Hoja de Trabajo para listado'!$AB$155:$AB$1048576,0),MATCH((CUADRO!O$5&amp;$E27),'Hoja de Trabajo para listado'!$AB$151:$BA$151,0)),0)+IFERROR(INDEX('Hoja de Trabajo para listado'!$BC$155:$CB$1048576,MATCH($A27,'Hoja de Trabajo para listado'!$BC$155:$BC$1048576,0),MATCH((CUADRO!O$5&amp;$E27),'Hoja de Trabajo para listado'!$BC$151:$CB$151,0)),0)+IFERROR(INDEX('Hoja de Trabajo para listado'!$DE$153:$DG$274,MATCH($A27,'Hoja de Trabajo para listado'!$DE$153:$DE$1048576,0),MATCH((CUADRO!O$5&amp;$E27),'Hoja de Trabajo para listado'!$DE$151:$DG$151,0)),0)+IFERROR(INDEX('Hoja de Trabajo para listado'!$CD$155:$DC$1048576,MATCH($A27,'Hoja de Trabajo para listado'!$CD$155:$CD$1048576,0),MATCH((CUADRO!O$5&amp;$E27),'Hoja de Trabajo para listado'!$CD$151:$DC$151,0)),0)</f>
        <v>0</v>
      </c>
      <c r="P27" s="245">
        <f ca="1">+IFERROR(INDEX('Hoja de Trabajo para listado'!$A$155:$Z$1048576,MATCH($A27,'Hoja de Trabajo para listado'!$A$155:$A$1048576,0),MATCH((CUADRO!P$5&amp;$E27),'Hoja de Trabajo para listado'!$A$151:$Z$151,0)),0)+IFERROR(INDEX('Hoja de Trabajo para listado'!$AB$155:$BA$1048576,MATCH($A27,'Hoja de Trabajo para listado'!$AB$155:$AB$1048576,0),MATCH((CUADRO!P$5&amp;$E27),'Hoja de Trabajo para listado'!$AB$151:$BA$151,0)),0)+IFERROR(INDEX('Hoja de Trabajo para listado'!$BC$155:$CB$1048576,MATCH($A27,'Hoja de Trabajo para listado'!$BC$155:$BC$1048576,0),MATCH((CUADRO!P$5&amp;$E27),'Hoja de Trabajo para listado'!$BC$151:$CB$151,0)),0)+IFERROR(INDEX('Hoja de Trabajo para listado'!$DE$153:$DG$274,MATCH($A27,'Hoja de Trabajo para listado'!$DE$153:$DE$1048576,0),MATCH((CUADRO!P$5&amp;$E27),'Hoja de Trabajo para listado'!$DE$151:$DG$151,0)),0)+IFERROR(INDEX('Hoja de Trabajo para listado'!$CD$155:$DC$1048576,MATCH($A27,'Hoja de Trabajo para listado'!$CD$155:$CD$1048576,0),MATCH((CUADRO!P$5&amp;$E27),'Hoja de Trabajo para listado'!$CD$151:$DC$151,0)),0)</f>
        <v>0</v>
      </c>
      <c r="Q27" s="245">
        <f ca="1">+IFERROR(INDEX('Hoja de Trabajo para listado'!$A$155:$Z$1048576,MATCH($A27,'Hoja de Trabajo para listado'!$A$155:$A$1048576,0),MATCH((CUADRO!Q$5&amp;$E27),'Hoja de Trabajo para listado'!$A$151:$Z$151,0)),0)+IFERROR(INDEX('Hoja de Trabajo para listado'!$AB$155:$BA$1048576,MATCH($A27,'Hoja de Trabajo para listado'!$AB$155:$AB$1048576,0),MATCH((CUADRO!Q$5&amp;$E27),'Hoja de Trabajo para listado'!$AB$151:$BA$151,0)),0)+IFERROR(INDEX('Hoja de Trabajo para listado'!$BC$155:$CB$1048576,MATCH($A27,'Hoja de Trabajo para listado'!$BC$155:$BC$1048576,0),MATCH((CUADRO!Q$5&amp;$E27),'Hoja de Trabajo para listado'!$BC$151:$CB$151,0)),0)+IFERROR(INDEX('Hoja de Trabajo para listado'!$DE$153:$DG$274,MATCH($A27,'Hoja de Trabajo para listado'!$DE$153:$DE$1048576,0),MATCH((CUADRO!Q$5&amp;$E27),'Hoja de Trabajo para listado'!$DE$151:$DG$151,0)),0)+IFERROR(INDEX('Hoja de Trabajo para listado'!$CD$155:$DC$1048576,MATCH($A27,'Hoja de Trabajo para listado'!$CD$155:$CD$1048576,0),MATCH((CUADRO!Q$5&amp;$E27),'Hoja de Trabajo para listado'!$CD$151:$DC$151,0)),0)</f>
        <v>0</v>
      </c>
      <c r="R27" s="245">
        <f t="shared" ca="1" si="0"/>
        <v>24552960.550000001</v>
      </c>
      <c r="S27" s="245">
        <f ca="1">+R26+R27</f>
        <v>25325187.251200002</v>
      </c>
      <c r="T27" s="245">
        <f ca="1">+S27</f>
        <v>25325187.251200002</v>
      </c>
      <c r="U27" s="244">
        <f t="shared" si="1"/>
        <v>2</v>
      </c>
      <c r="V27" s="333" t="str">
        <f>+VLOOKUP(A27,bd_lista!$A$3:$E$590,5,FALSE)</f>
        <v>Órgano Ejecutivo</v>
      </c>
      <c r="W27" s="384"/>
      <c r="X27" s="242">
        <f t="shared" si="3"/>
        <v>46</v>
      </c>
      <c r="Y27" s="242" t="str">
        <f>+VLOOKUP(X27,bd_lista!$A$3:$C$590,3,FALSE)</f>
        <v>Ministerio de Salud y Deportes</v>
      </c>
      <c r="Z27" s="246"/>
      <c r="AA27" s="246"/>
    </row>
    <row r="28" spans="1:27" ht="15" customHeight="1">
      <c r="A28" s="251">
        <v>47</v>
      </c>
      <c r="B28" s="388">
        <f>+A28</f>
        <v>47</v>
      </c>
      <c r="C28" s="247" t="str">
        <f>+VLOOKUP(A28,bd_lista!$A$3:$C$590,3,FALSE)</f>
        <v>Ministerio de Desarrollo Rural y Tierras</v>
      </c>
      <c r="D28" s="385" t="str">
        <f>+C28</f>
        <v>Ministerio de Desarrollo Rural y Tierras</v>
      </c>
      <c r="E28" s="247" t="s">
        <v>1304</v>
      </c>
      <c r="F28" s="243">
        <f ca="1">+IFERROR(INDEX('Hoja de Trabajo para listado'!$A$155:$Z$1048576,MATCH($A28,'Hoja de Trabajo para listado'!$A$155:$A$1048576,0),MATCH((CUADRO!F$5&amp;$E28),'Hoja de Trabajo para listado'!$A$151:$Z$151,0)),0)+IFERROR(INDEX('Hoja de Trabajo para listado'!$AB$155:$BA$1048576,MATCH($A28,'Hoja de Trabajo para listado'!$AB$155:$AB$1048576,0),MATCH((CUADRO!F$5&amp;$E28),'Hoja de Trabajo para listado'!$AB$151:$BA$151,0)),0)+IFERROR(INDEX('Hoja de Trabajo para listado'!$BC$155:$CB$1048576,MATCH($A28,'Hoja de Trabajo para listado'!$BC$155:$BC$1048576,0),MATCH((CUADRO!F$5&amp;$E28),'Hoja de Trabajo para listado'!$BC$151:$CB$151,0)),0)+IFERROR(INDEX('Hoja de Trabajo para listado'!$DE$153:$DG$274,MATCH($A28,'Hoja de Trabajo para listado'!$DE$153:$DE$1048576,0),MATCH((CUADRO!F$5&amp;$E28),'Hoja de Trabajo para listado'!$DE$151:$DG$151,0)),0)+IFERROR(INDEX('Hoja de Trabajo para listado'!$CD$155:$DC$1048576,MATCH($A28,'Hoja de Trabajo para listado'!$CD$155:$CD$1048576,0),MATCH((CUADRO!F$5&amp;$E28),'Hoja de Trabajo para listado'!$CD$151:$DC$151,0)),0)</f>
        <v>0</v>
      </c>
      <c r="G28" s="243">
        <f ca="1">+IFERROR(INDEX('Hoja de Trabajo para listado'!$A$155:$Z$1048576,MATCH($A28,'Hoja de Trabajo para listado'!$A$155:$A$1048576,0),MATCH((CUADRO!G$5&amp;$E28),'Hoja de Trabajo para listado'!$A$151:$Z$151,0)),0)+IFERROR(INDEX('Hoja de Trabajo para listado'!$AB$155:$BA$1048576,MATCH($A28,'Hoja de Trabajo para listado'!$AB$155:$AB$1048576,0),MATCH((CUADRO!G$5&amp;$E28),'Hoja de Trabajo para listado'!$AB$151:$BA$151,0)),0)+IFERROR(INDEX('Hoja de Trabajo para listado'!$BC$155:$CB$1048576,MATCH($A28,'Hoja de Trabajo para listado'!$BC$155:$BC$1048576,0),MATCH((CUADRO!G$5&amp;$E28),'Hoja de Trabajo para listado'!$BC$151:$CB$151,0)),0)+IFERROR(INDEX('Hoja de Trabajo para listado'!$DE$153:$DG$274,MATCH($A28,'Hoja de Trabajo para listado'!$DE$153:$DE$1048576,0),MATCH((CUADRO!G$5&amp;$E28),'Hoja de Trabajo para listado'!$DE$151:$DG$151,0)),0)+IFERROR(INDEX('Hoja de Trabajo para listado'!$CD$155:$DC$1048576,MATCH($A28,'Hoja de Trabajo para listado'!$CD$155:$CD$1048576,0),MATCH((CUADRO!G$5&amp;$E28),'Hoja de Trabajo para listado'!$CD$151:$DC$151,0)),0)</f>
        <v>16363.64</v>
      </c>
      <c r="H28" s="243">
        <f ca="1">+IFERROR(INDEX('Hoja de Trabajo para listado'!$A$155:$Z$1048576,MATCH($A28,'Hoja de Trabajo para listado'!$A$155:$A$1048576,0),MATCH((CUADRO!H$5&amp;$E28),'Hoja de Trabajo para listado'!$A$151:$Z$151,0)),0)+IFERROR(INDEX('Hoja de Trabajo para listado'!$AB$155:$BA$1048576,MATCH($A28,'Hoja de Trabajo para listado'!$AB$155:$AB$1048576,0),MATCH((CUADRO!H$5&amp;$E28),'Hoja de Trabajo para listado'!$AB$151:$BA$151,0)),0)+IFERROR(INDEX('Hoja de Trabajo para listado'!$BC$155:$CB$1048576,MATCH($A28,'Hoja de Trabajo para listado'!$BC$155:$BC$1048576,0),MATCH((CUADRO!H$5&amp;$E28),'Hoja de Trabajo para listado'!$BC$151:$CB$151,0)),0)+IFERROR(INDEX('Hoja de Trabajo para listado'!$DE$153:$DG$274,MATCH($A28,'Hoja de Trabajo para listado'!$DE$153:$DE$1048576,0),MATCH((CUADRO!H$5&amp;$E28),'Hoja de Trabajo para listado'!$DE$151:$DG$151,0)),0)+IFERROR(INDEX('Hoja de Trabajo para listado'!$CD$155:$DC$1048576,MATCH($A28,'Hoja de Trabajo para listado'!$CD$155:$CD$1048576,0),MATCH((CUADRO!H$5&amp;$E28),'Hoja de Trabajo para listado'!$CD$151:$DC$151,0)),0)</f>
        <v>0</v>
      </c>
      <c r="I28" s="243">
        <f ca="1">+IFERROR(INDEX('Hoja de Trabajo para listado'!$A$155:$Z$1048576,MATCH($A28,'Hoja de Trabajo para listado'!$A$155:$A$1048576,0),MATCH((CUADRO!I$5&amp;$E28),'Hoja de Trabajo para listado'!$A$151:$Z$151,0)),0)+IFERROR(INDEX('Hoja de Trabajo para listado'!$AB$155:$BA$1048576,MATCH($A28,'Hoja de Trabajo para listado'!$AB$155:$AB$1048576,0),MATCH((CUADRO!I$5&amp;$E28),'Hoja de Trabajo para listado'!$AB$151:$BA$151,0)),0)+IFERROR(INDEX('Hoja de Trabajo para listado'!$BC$155:$CB$1048576,MATCH($A28,'Hoja de Trabajo para listado'!$BC$155:$BC$1048576,0),MATCH((CUADRO!I$5&amp;$E28),'Hoja de Trabajo para listado'!$BC$151:$CB$151,0)),0)+IFERROR(INDEX('Hoja de Trabajo para listado'!$DE$153:$DG$274,MATCH($A28,'Hoja de Trabajo para listado'!$DE$153:$DE$1048576,0),MATCH((CUADRO!I$5&amp;$E28),'Hoja de Trabajo para listado'!$DE$151:$DG$151,0)),0)+IFERROR(INDEX('Hoja de Trabajo para listado'!$CD$155:$DC$1048576,MATCH($A28,'Hoja de Trabajo para listado'!$CD$155:$CD$1048576,0),MATCH((CUADRO!I$5&amp;$E28),'Hoja de Trabajo para listado'!$CD$151:$DC$151,0)),0)</f>
        <v>0</v>
      </c>
      <c r="J28" s="243">
        <f ca="1">+IFERROR(INDEX('Hoja de Trabajo para listado'!$A$155:$Z$1048576,MATCH($A28,'Hoja de Trabajo para listado'!$A$155:$A$1048576,0),MATCH((CUADRO!J$5&amp;$E28),'Hoja de Trabajo para listado'!$A$151:$Z$151,0)),0)+IFERROR(INDEX('Hoja de Trabajo para listado'!$AB$155:$BA$1048576,MATCH($A28,'Hoja de Trabajo para listado'!$AB$155:$AB$1048576,0),MATCH((CUADRO!J$5&amp;$E28),'Hoja de Trabajo para listado'!$AB$151:$BA$151,0)),0)+IFERROR(INDEX('Hoja de Trabajo para listado'!$BC$155:$CB$1048576,MATCH($A28,'Hoja de Trabajo para listado'!$BC$155:$BC$1048576,0),MATCH((CUADRO!J$5&amp;$E28),'Hoja de Trabajo para listado'!$BC$151:$CB$151,0)),0)+IFERROR(INDEX('Hoja de Trabajo para listado'!$DE$153:$DG$274,MATCH($A28,'Hoja de Trabajo para listado'!$DE$153:$DE$1048576,0),MATCH((CUADRO!J$5&amp;$E28),'Hoja de Trabajo para listado'!$DE$151:$DG$151,0)),0)+IFERROR(INDEX('Hoja de Trabajo para listado'!$CD$155:$DC$1048576,MATCH($A28,'Hoja de Trabajo para listado'!$CD$155:$CD$1048576,0),MATCH((CUADRO!J$5&amp;$E28),'Hoja de Trabajo para listado'!$CD$151:$DC$151,0)),0)</f>
        <v>0</v>
      </c>
      <c r="K28" s="243">
        <f ca="1">+IFERROR(INDEX('Hoja de Trabajo para listado'!$A$155:$Z$1048576,MATCH($A28,'Hoja de Trabajo para listado'!$A$155:$A$1048576,0),MATCH((CUADRO!K$5&amp;$E28),'Hoja de Trabajo para listado'!$A$151:$Z$151,0)),0)+IFERROR(INDEX('Hoja de Trabajo para listado'!$AB$155:$BA$1048576,MATCH($A28,'Hoja de Trabajo para listado'!$AB$155:$AB$1048576,0),MATCH((CUADRO!K$5&amp;$E28),'Hoja de Trabajo para listado'!$AB$151:$BA$151,0)),0)+IFERROR(INDEX('Hoja de Trabajo para listado'!$BC$155:$CB$1048576,MATCH($A28,'Hoja de Trabajo para listado'!$BC$155:$BC$1048576,0),MATCH((CUADRO!K$5&amp;$E28),'Hoja de Trabajo para listado'!$BC$151:$CB$151,0)),0)+IFERROR(INDEX('Hoja de Trabajo para listado'!$DE$153:$DG$274,MATCH($A28,'Hoja de Trabajo para listado'!$DE$153:$DE$1048576,0),MATCH((CUADRO!K$5&amp;$E28),'Hoja de Trabajo para listado'!$DE$151:$DG$151,0)),0)+IFERROR(INDEX('Hoja de Trabajo para listado'!$CD$155:$DC$1048576,MATCH($A28,'Hoja de Trabajo para listado'!$CD$155:$CD$1048576,0),MATCH((CUADRO!K$5&amp;$E28),'Hoja de Trabajo para listado'!$CD$151:$DC$151,0)),0)</f>
        <v>0</v>
      </c>
      <c r="L28" s="243">
        <f ca="1">+IFERROR(INDEX('Hoja de Trabajo para listado'!$A$155:$Z$1048576,MATCH($A28,'Hoja de Trabajo para listado'!$A$155:$A$1048576,0),MATCH((CUADRO!L$5&amp;$E28),'Hoja de Trabajo para listado'!$A$151:$Z$151,0)),0)+IFERROR(INDEX('Hoja de Trabajo para listado'!$AB$155:$BA$1048576,MATCH($A28,'Hoja de Trabajo para listado'!$AB$155:$AB$1048576,0),MATCH((CUADRO!L$5&amp;$E28),'Hoja de Trabajo para listado'!$AB$151:$BA$151,0)),0)+IFERROR(INDEX('Hoja de Trabajo para listado'!$BC$155:$CB$1048576,MATCH($A28,'Hoja de Trabajo para listado'!$BC$155:$BC$1048576,0),MATCH((CUADRO!L$5&amp;$E28),'Hoja de Trabajo para listado'!$BC$151:$CB$151,0)),0)+IFERROR(INDEX('Hoja de Trabajo para listado'!$DE$153:$DG$274,MATCH($A28,'Hoja de Trabajo para listado'!$DE$153:$DE$1048576,0),MATCH((CUADRO!L$5&amp;$E28),'Hoja de Trabajo para listado'!$DE$151:$DG$151,0)),0)+IFERROR(INDEX('Hoja de Trabajo para listado'!$CD$155:$DC$1048576,MATCH($A28,'Hoja de Trabajo para listado'!$CD$155:$CD$1048576,0),MATCH((CUADRO!L$5&amp;$E28),'Hoja de Trabajo para listado'!$CD$151:$DC$151,0)),0)</f>
        <v>0</v>
      </c>
      <c r="M28" s="243">
        <f ca="1">+IFERROR(INDEX('Hoja de Trabajo para listado'!$A$155:$Z$1048576,MATCH($A28,'Hoja de Trabajo para listado'!$A$155:$A$1048576,0),MATCH((CUADRO!M$5&amp;$E28),'Hoja de Trabajo para listado'!$A$151:$Z$151,0)),0)+IFERROR(INDEX('Hoja de Trabajo para listado'!$AB$155:$BA$1048576,MATCH($A28,'Hoja de Trabajo para listado'!$AB$155:$AB$1048576,0),MATCH((CUADRO!M$5&amp;$E28),'Hoja de Trabajo para listado'!$AB$151:$BA$151,0)),0)+IFERROR(INDEX('Hoja de Trabajo para listado'!$BC$155:$CB$1048576,MATCH($A28,'Hoja de Trabajo para listado'!$BC$155:$BC$1048576,0),MATCH((CUADRO!M$5&amp;$E28),'Hoja de Trabajo para listado'!$BC$151:$CB$151,0)),0)+IFERROR(INDEX('Hoja de Trabajo para listado'!$DE$153:$DG$274,MATCH($A28,'Hoja de Trabajo para listado'!$DE$153:$DE$1048576,0),MATCH((CUADRO!M$5&amp;$E28),'Hoja de Trabajo para listado'!$DE$151:$DG$151,0)),0)+IFERROR(INDEX('Hoja de Trabajo para listado'!$CD$155:$DC$1048576,MATCH($A28,'Hoja de Trabajo para listado'!$CD$155:$CD$1048576,0),MATCH((CUADRO!M$5&amp;$E28),'Hoja de Trabajo para listado'!$CD$151:$DC$151,0)),0)</f>
        <v>0</v>
      </c>
      <c r="N28" s="243">
        <f ca="1">+IFERROR(INDEX('Hoja de Trabajo para listado'!$A$155:$Z$1048576,MATCH($A28,'Hoja de Trabajo para listado'!$A$155:$A$1048576,0),MATCH((CUADRO!N$5&amp;$E28),'Hoja de Trabajo para listado'!$A$151:$Z$151,0)),0)+IFERROR(INDEX('Hoja de Trabajo para listado'!$AB$155:$BA$1048576,MATCH($A28,'Hoja de Trabajo para listado'!$AB$155:$AB$1048576,0),MATCH((CUADRO!N$5&amp;$E28),'Hoja de Trabajo para listado'!$AB$151:$BA$151,0)),0)+IFERROR(INDEX('Hoja de Trabajo para listado'!$BC$155:$CB$1048576,MATCH($A28,'Hoja de Trabajo para listado'!$BC$155:$BC$1048576,0),MATCH((CUADRO!N$5&amp;$E28),'Hoja de Trabajo para listado'!$BC$151:$CB$151,0)),0)+IFERROR(INDEX('Hoja de Trabajo para listado'!$DE$153:$DG$274,MATCH($A28,'Hoja de Trabajo para listado'!$DE$153:$DE$1048576,0),MATCH((CUADRO!N$5&amp;$E28),'Hoja de Trabajo para listado'!$DE$151:$DG$151,0)),0)+IFERROR(INDEX('Hoja de Trabajo para listado'!$CD$155:$DC$1048576,MATCH($A28,'Hoja de Trabajo para listado'!$CD$155:$CD$1048576,0),MATCH((CUADRO!N$5&amp;$E28),'Hoja de Trabajo para listado'!$CD$151:$DC$151,0)),0)</f>
        <v>0</v>
      </c>
      <c r="O28" s="243">
        <f ca="1">+IFERROR(INDEX('Hoja de Trabajo para listado'!$A$155:$Z$1048576,MATCH($A28,'Hoja de Trabajo para listado'!$A$155:$A$1048576,0),MATCH((CUADRO!O$5&amp;$E28),'Hoja de Trabajo para listado'!$A$151:$Z$151,0)),0)+IFERROR(INDEX('Hoja de Trabajo para listado'!$AB$155:$BA$1048576,MATCH($A28,'Hoja de Trabajo para listado'!$AB$155:$AB$1048576,0),MATCH((CUADRO!O$5&amp;$E28),'Hoja de Trabajo para listado'!$AB$151:$BA$151,0)),0)+IFERROR(INDEX('Hoja de Trabajo para listado'!$BC$155:$CB$1048576,MATCH($A28,'Hoja de Trabajo para listado'!$BC$155:$BC$1048576,0),MATCH((CUADRO!O$5&amp;$E28),'Hoja de Trabajo para listado'!$BC$151:$CB$151,0)),0)+IFERROR(INDEX('Hoja de Trabajo para listado'!$DE$153:$DG$274,MATCH($A28,'Hoja de Trabajo para listado'!$DE$153:$DE$1048576,0),MATCH((CUADRO!O$5&amp;$E28),'Hoja de Trabajo para listado'!$DE$151:$DG$151,0)),0)+IFERROR(INDEX('Hoja de Trabajo para listado'!$CD$155:$DC$1048576,MATCH($A28,'Hoja de Trabajo para listado'!$CD$155:$CD$1048576,0),MATCH((CUADRO!O$5&amp;$E28),'Hoja de Trabajo para listado'!$CD$151:$DC$151,0)),0)</f>
        <v>0</v>
      </c>
      <c r="P28" s="243">
        <f ca="1">+IFERROR(INDEX('Hoja de Trabajo para listado'!$A$155:$Z$1048576,MATCH($A28,'Hoja de Trabajo para listado'!$A$155:$A$1048576,0),MATCH((CUADRO!P$5&amp;$E28),'Hoja de Trabajo para listado'!$A$151:$Z$151,0)),0)+IFERROR(INDEX('Hoja de Trabajo para listado'!$AB$155:$BA$1048576,MATCH($A28,'Hoja de Trabajo para listado'!$AB$155:$AB$1048576,0),MATCH((CUADRO!P$5&amp;$E28),'Hoja de Trabajo para listado'!$AB$151:$BA$151,0)),0)+IFERROR(INDEX('Hoja de Trabajo para listado'!$BC$155:$CB$1048576,MATCH($A28,'Hoja de Trabajo para listado'!$BC$155:$BC$1048576,0),MATCH((CUADRO!P$5&amp;$E28),'Hoja de Trabajo para listado'!$BC$151:$CB$151,0)),0)+IFERROR(INDEX('Hoja de Trabajo para listado'!$DE$153:$DG$274,MATCH($A28,'Hoja de Trabajo para listado'!$DE$153:$DE$1048576,0),MATCH((CUADRO!P$5&amp;$E28),'Hoja de Trabajo para listado'!$DE$151:$DG$151,0)),0)+IFERROR(INDEX('Hoja de Trabajo para listado'!$CD$155:$DC$1048576,MATCH($A28,'Hoja de Trabajo para listado'!$CD$155:$CD$1048576,0),MATCH((CUADRO!P$5&amp;$E28),'Hoja de Trabajo para listado'!$CD$151:$DC$151,0)),0)</f>
        <v>0</v>
      </c>
      <c r="Q28" s="243">
        <f ca="1">+IFERROR(INDEX('Hoja de Trabajo para listado'!$A$155:$Z$1048576,MATCH($A28,'Hoja de Trabajo para listado'!$A$155:$A$1048576,0),MATCH((CUADRO!Q$5&amp;$E28),'Hoja de Trabajo para listado'!$A$151:$Z$151,0)),0)+IFERROR(INDEX('Hoja de Trabajo para listado'!$AB$155:$BA$1048576,MATCH($A28,'Hoja de Trabajo para listado'!$AB$155:$AB$1048576,0),MATCH((CUADRO!Q$5&amp;$E28),'Hoja de Trabajo para listado'!$AB$151:$BA$151,0)),0)+IFERROR(INDEX('Hoja de Trabajo para listado'!$BC$155:$CB$1048576,MATCH($A28,'Hoja de Trabajo para listado'!$BC$155:$BC$1048576,0),MATCH((CUADRO!Q$5&amp;$E28),'Hoja de Trabajo para listado'!$BC$151:$CB$151,0)),0)+IFERROR(INDEX('Hoja de Trabajo para listado'!$DE$153:$DG$274,MATCH($A28,'Hoja de Trabajo para listado'!$DE$153:$DE$1048576,0),MATCH((CUADRO!Q$5&amp;$E28),'Hoja de Trabajo para listado'!$DE$151:$DG$151,0)),0)+IFERROR(INDEX('Hoja de Trabajo para listado'!$CD$155:$DC$1048576,MATCH($A28,'Hoja de Trabajo para listado'!$CD$155:$CD$1048576,0),MATCH((CUADRO!Q$5&amp;$E28),'Hoja de Trabajo para listado'!$CD$151:$DC$151,0)),0)</f>
        <v>0</v>
      </c>
      <c r="R28" s="243">
        <f t="shared" ca="1" si="0"/>
        <v>16363.64</v>
      </c>
      <c r="S28" s="243"/>
      <c r="T28" s="243">
        <f ca="1">+T29</f>
        <v>251127.56</v>
      </c>
      <c r="U28" s="242">
        <f t="shared" si="1"/>
        <v>1</v>
      </c>
      <c r="V28" s="333" t="str">
        <f>+VLOOKUP(A28,bd_lista!$A$3:$E$590,5,FALSE)</f>
        <v>Órgano Ejecutivo</v>
      </c>
      <c r="W28" s="383" t="str">
        <f>+V28</f>
        <v>Órgano Ejecutivo</v>
      </c>
      <c r="X28" s="242">
        <f t="shared" si="3"/>
        <v>47</v>
      </c>
      <c r="Y28" s="242" t="str">
        <f>+VLOOKUP(X28,bd_lista!$A$3:$C$590,3,FALSE)</f>
        <v>Ministerio de Desarrollo Rural y Tierras</v>
      </c>
      <c r="Z28" s="246">
        <f>+X28</f>
        <v>47</v>
      </c>
      <c r="AA28" s="246" t="str">
        <f>+Y28</f>
        <v>Ministerio de Desarrollo Rural y Tierras</v>
      </c>
    </row>
    <row r="29" spans="1:27" ht="15" customHeight="1">
      <c r="A29" s="32">
        <v>47</v>
      </c>
      <c r="B29" s="389"/>
      <c r="C29" s="333" t="str">
        <f>+VLOOKUP(A29,bd_lista!$A$3:$C$590,3,FALSE)</f>
        <v>Ministerio de Desarrollo Rural y Tierras</v>
      </c>
      <c r="D29" s="386"/>
      <c r="E29" s="333" t="s">
        <v>1305</v>
      </c>
      <c r="F29" s="245">
        <f ca="1">+IFERROR(INDEX('Hoja de Trabajo para listado'!$A$155:$Z$1048576,MATCH($A29,'Hoja de Trabajo para listado'!$A$155:$A$1048576,0),MATCH((CUADRO!F$5&amp;$E29),'Hoja de Trabajo para listado'!$A$151:$Z$151,0)),0)+IFERROR(INDEX('Hoja de Trabajo para listado'!$AB$155:$BA$1048576,MATCH($A29,'Hoja de Trabajo para listado'!$AB$155:$AB$1048576,0),MATCH((CUADRO!F$5&amp;$E29),'Hoja de Trabajo para listado'!$AB$151:$BA$151,0)),0)+IFERROR(INDEX('Hoja de Trabajo para listado'!$BC$155:$CB$1048576,MATCH($A29,'Hoja de Trabajo para listado'!$BC$155:$BC$1048576,0),MATCH((CUADRO!F$5&amp;$E29),'Hoja de Trabajo para listado'!$BC$151:$CB$151,0)),0)+IFERROR(INDEX('Hoja de Trabajo para listado'!$DE$153:$DG$274,MATCH($A29,'Hoja de Trabajo para listado'!$DE$153:$DE$1048576,0),MATCH((CUADRO!F$5&amp;$E29),'Hoja de Trabajo para listado'!$DE$151:$DG$151,0)),0)+IFERROR(INDEX('Hoja de Trabajo para listado'!$CD$155:$DC$1048576,MATCH($A29,'Hoja de Trabajo para listado'!$CD$155:$CD$1048576,0),MATCH((CUADRO!F$5&amp;$E29),'Hoja de Trabajo para listado'!$CD$151:$DC$151,0)),0)</f>
        <v>47344.7</v>
      </c>
      <c r="G29" s="245">
        <f ca="1">+IFERROR(INDEX('Hoja de Trabajo para listado'!$A$155:$Z$1048576,MATCH($A29,'Hoja de Trabajo para listado'!$A$155:$A$1048576,0),MATCH((CUADRO!G$5&amp;$E29),'Hoja de Trabajo para listado'!$A$151:$Z$151,0)),0)+IFERROR(INDEX('Hoja de Trabajo para listado'!$AB$155:$BA$1048576,MATCH($A29,'Hoja de Trabajo para listado'!$AB$155:$AB$1048576,0),MATCH((CUADRO!G$5&amp;$E29),'Hoja de Trabajo para listado'!$AB$151:$BA$151,0)),0)+IFERROR(INDEX('Hoja de Trabajo para listado'!$BC$155:$CB$1048576,MATCH($A29,'Hoja de Trabajo para listado'!$BC$155:$BC$1048576,0),MATCH((CUADRO!G$5&amp;$E29),'Hoja de Trabajo para listado'!$BC$151:$CB$151,0)),0)+IFERROR(INDEX('Hoja de Trabajo para listado'!$DE$153:$DG$274,MATCH($A29,'Hoja de Trabajo para listado'!$DE$153:$DE$1048576,0),MATCH((CUADRO!G$5&amp;$E29),'Hoja de Trabajo para listado'!$DE$151:$DG$151,0)),0)+IFERROR(INDEX('Hoja de Trabajo para listado'!$CD$155:$DC$1048576,MATCH($A29,'Hoja de Trabajo para listado'!$CD$155:$CD$1048576,0),MATCH((CUADRO!G$5&amp;$E29),'Hoja de Trabajo para listado'!$CD$151:$DC$151,0)),0)</f>
        <v>187419.21999999997</v>
      </c>
      <c r="H29" s="245">
        <f ca="1">+IFERROR(INDEX('Hoja de Trabajo para listado'!$A$155:$Z$1048576,MATCH($A29,'Hoja de Trabajo para listado'!$A$155:$A$1048576,0),MATCH((CUADRO!H$5&amp;$E29),'Hoja de Trabajo para listado'!$A$151:$Z$151,0)),0)+IFERROR(INDEX('Hoja de Trabajo para listado'!$AB$155:$BA$1048576,MATCH($A29,'Hoja de Trabajo para listado'!$AB$155:$AB$1048576,0),MATCH((CUADRO!H$5&amp;$E29),'Hoja de Trabajo para listado'!$AB$151:$BA$151,0)),0)+IFERROR(INDEX('Hoja de Trabajo para listado'!$BC$155:$CB$1048576,MATCH($A29,'Hoja de Trabajo para listado'!$BC$155:$BC$1048576,0),MATCH((CUADRO!H$5&amp;$E29),'Hoja de Trabajo para listado'!$BC$151:$CB$151,0)),0)+IFERROR(INDEX('Hoja de Trabajo para listado'!$DE$153:$DG$274,MATCH($A29,'Hoja de Trabajo para listado'!$DE$153:$DE$1048576,0),MATCH((CUADRO!H$5&amp;$E29),'Hoja de Trabajo para listado'!$DE$151:$DG$151,0)),0)+IFERROR(INDEX('Hoja de Trabajo para listado'!$CD$155:$DC$1048576,MATCH($A29,'Hoja de Trabajo para listado'!$CD$155:$CD$1048576,0),MATCH((CUADRO!H$5&amp;$E29),'Hoja de Trabajo para listado'!$CD$151:$DC$151,0)),0)</f>
        <v>0</v>
      </c>
      <c r="I29" s="245">
        <f ca="1">+IFERROR(INDEX('Hoja de Trabajo para listado'!$A$155:$Z$1048576,MATCH($A29,'Hoja de Trabajo para listado'!$A$155:$A$1048576,0),MATCH((CUADRO!I$5&amp;$E29),'Hoja de Trabajo para listado'!$A$151:$Z$151,0)),0)+IFERROR(INDEX('Hoja de Trabajo para listado'!$AB$155:$BA$1048576,MATCH($A29,'Hoja de Trabajo para listado'!$AB$155:$AB$1048576,0),MATCH((CUADRO!I$5&amp;$E29),'Hoja de Trabajo para listado'!$AB$151:$BA$151,0)),0)+IFERROR(INDEX('Hoja de Trabajo para listado'!$BC$155:$CB$1048576,MATCH($A29,'Hoja de Trabajo para listado'!$BC$155:$BC$1048576,0),MATCH((CUADRO!I$5&amp;$E29),'Hoja de Trabajo para listado'!$BC$151:$CB$151,0)),0)+IFERROR(INDEX('Hoja de Trabajo para listado'!$DE$153:$DG$274,MATCH($A29,'Hoja de Trabajo para listado'!$DE$153:$DE$1048576,0),MATCH((CUADRO!I$5&amp;$E29),'Hoja de Trabajo para listado'!$DE$151:$DG$151,0)),0)+IFERROR(INDEX('Hoja de Trabajo para listado'!$CD$155:$DC$1048576,MATCH($A29,'Hoja de Trabajo para listado'!$CD$155:$CD$1048576,0),MATCH((CUADRO!I$5&amp;$E29),'Hoja de Trabajo para listado'!$CD$151:$DC$151,0)),0)</f>
        <v>0</v>
      </c>
      <c r="J29" s="245">
        <f ca="1">+IFERROR(INDEX('Hoja de Trabajo para listado'!$A$155:$Z$1048576,MATCH($A29,'Hoja de Trabajo para listado'!$A$155:$A$1048576,0),MATCH((CUADRO!J$5&amp;$E29),'Hoja de Trabajo para listado'!$A$151:$Z$151,0)),0)+IFERROR(INDEX('Hoja de Trabajo para listado'!$AB$155:$BA$1048576,MATCH($A29,'Hoja de Trabajo para listado'!$AB$155:$AB$1048576,0),MATCH((CUADRO!J$5&amp;$E29),'Hoja de Trabajo para listado'!$AB$151:$BA$151,0)),0)+IFERROR(INDEX('Hoja de Trabajo para listado'!$BC$155:$CB$1048576,MATCH($A29,'Hoja de Trabajo para listado'!$BC$155:$BC$1048576,0),MATCH((CUADRO!J$5&amp;$E29),'Hoja de Trabajo para listado'!$BC$151:$CB$151,0)),0)+IFERROR(INDEX('Hoja de Trabajo para listado'!$DE$153:$DG$274,MATCH($A29,'Hoja de Trabajo para listado'!$DE$153:$DE$1048576,0),MATCH((CUADRO!J$5&amp;$E29),'Hoja de Trabajo para listado'!$DE$151:$DG$151,0)),0)+IFERROR(INDEX('Hoja de Trabajo para listado'!$CD$155:$DC$1048576,MATCH($A29,'Hoja de Trabajo para listado'!$CD$155:$CD$1048576,0),MATCH((CUADRO!J$5&amp;$E29),'Hoja de Trabajo para listado'!$CD$151:$DC$151,0)),0)</f>
        <v>0</v>
      </c>
      <c r="K29" s="245">
        <f ca="1">+IFERROR(INDEX('Hoja de Trabajo para listado'!$A$155:$Z$1048576,MATCH($A29,'Hoja de Trabajo para listado'!$A$155:$A$1048576,0),MATCH((CUADRO!K$5&amp;$E29),'Hoja de Trabajo para listado'!$A$151:$Z$151,0)),0)+IFERROR(INDEX('Hoja de Trabajo para listado'!$AB$155:$BA$1048576,MATCH($A29,'Hoja de Trabajo para listado'!$AB$155:$AB$1048576,0),MATCH((CUADRO!K$5&amp;$E29),'Hoja de Trabajo para listado'!$AB$151:$BA$151,0)),0)+IFERROR(INDEX('Hoja de Trabajo para listado'!$BC$155:$CB$1048576,MATCH($A29,'Hoja de Trabajo para listado'!$BC$155:$BC$1048576,0),MATCH((CUADRO!K$5&amp;$E29),'Hoja de Trabajo para listado'!$BC$151:$CB$151,0)),0)+IFERROR(INDEX('Hoja de Trabajo para listado'!$DE$153:$DG$274,MATCH($A29,'Hoja de Trabajo para listado'!$DE$153:$DE$1048576,0),MATCH((CUADRO!K$5&amp;$E29),'Hoja de Trabajo para listado'!$DE$151:$DG$151,0)),0)+IFERROR(INDEX('Hoja de Trabajo para listado'!$CD$155:$DC$1048576,MATCH($A29,'Hoja de Trabajo para listado'!$CD$155:$CD$1048576,0),MATCH((CUADRO!K$5&amp;$E29),'Hoja de Trabajo para listado'!$CD$151:$DC$151,0)),0)</f>
        <v>0</v>
      </c>
      <c r="L29" s="245">
        <f ca="1">+IFERROR(INDEX('Hoja de Trabajo para listado'!$A$155:$Z$1048576,MATCH($A29,'Hoja de Trabajo para listado'!$A$155:$A$1048576,0),MATCH((CUADRO!L$5&amp;$E29),'Hoja de Trabajo para listado'!$A$151:$Z$151,0)),0)+IFERROR(INDEX('Hoja de Trabajo para listado'!$AB$155:$BA$1048576,MATCH($A29,'Hoja de Trabajo para listado'!$AB$155:$AB$1048576,0),MATCH((CUADRO!L$5&amp;$E29),'Hoja de Trabajo para listado'!$AB$151:$BA$151,0)),0)+IFERROR(INDEX('Hoja de Trabajo para listado'!$BC$155:$CB$1048576,MATCH($A29,'Hoja de Trabajo para listado'!$BC$155:$BC$1048576,0),MATCH((CUADRO!L$5&amp;$E29),'Hoja de Trabajo para listado'!$BC$151:$CB$151,0)),0)+IFERROR(INDEX('Hoja de Trabajo para listado'!$DE$153:$DG$274,MATCH($A29,'Hoja de Trabajo para listado'!$DE$153:$DE$1048576,0),MATCH((CUADRO!L$5&amp;$E29),'Hoja de Trabajo para listado'!$DE$151:$DG$151,0)),0)+IFERROR(INDEX('Hoja de Trabajo para listado'!$CD$155:$DC$1048576,MATCH($A29,'Hoja de Trabajo para listado'!$CD$155:$CD$1048576,0),MATCH((CUADRO!L$5&amp;$E29),'Hoja de Trabajo para listado'!$CD$151:$DC$151,0)),0)</f>
        <v>0</v>
      </c>
      <c r="M29" s="245">
        <f ca="1">+IFERROR(INDEX('Hoja de Trabajo para listado'!$A$155:$Z$1048576,MATCH($A29,'Hoja de Trabajo para listado'!$A$155:$A$1048576,0),MATCH((CUADRO!M$5&amp;$E29),'Hoja de Trabajo para listado'!$A$151:$Z$151,0)),0)+IFERROR(INDEX('Hoja de Trabajo para listado'!$AB$155:$BA$1048576,MATCH($A29,'Hoja de Trabajo para listado'!$AB$155:$AB$1048576,0),MATCH((CUADRO!M$5&amp;$E29),'Hoja de Trabajo para listado'!$AB$151:$BA$151,0)),0)+IFERROR(INDEX('Hoja de Trabajo para listado'!$BC$155:$CB$1048576,MATCH($A29,'Hoja de Trabajo para listado'!$BC$155:$BC$1048576,0),MATCH((CUADRO!M$5&amp;$E29),'Hoja de Trabajo para listado'!$BC$151:$CB$151,0)),0)+IFERROR(INDEX('Hoja de Trabajo para listado'!$DE$153:$DG$274,MATCH($A29,'Hoja de Trabajo para listado'!$DE$153:$DE$1048576,0),MATCH((CUADRO!M$5&amp;$E29),'Hoja de Trabajo para listado'!$DE$151:$DG$151,0)),0)+IFERROR(INDEX('Hoja de Trabajo para listado'!$CD$155:$DC$1048576,MATCH($A29,'Hoja de Trabajo para listado'!$CD$155:$CD$1048576,0),MATCH((CUADRO!M$5&amp;$E29),'Hoja de Trabajo para listado'!$CD$151:$DC$151,0)),0)</f>
        <v>0</v>
      </c>
      <c r="N29" s="245">
        <f ca="1">+IFERROR(INDEX('Hoja de Trabajo para listado'!$A$155:$Z$1048576,MATCH($A29,'Hoja de Trabajo para listado'!$A$155:$A$1048576,0),MATCH((CUADRO!N$5&amp;$E29),'Hoja de Trabajo para listado'!$A$151:$Z$151,0)),0)+IFERROR(INDEX('Hoja de Trabajo para listado'!$AB$155:$BA$1048576,MATCH($A29,'Hoja de Trabajo para listado'!$AB$155:$AB$1048576,0),MATCH((CUADRO!N$5&amp;$E29),'Hoja de Trabajo para listado'!$AB$151:$BA$151,0)),0)+IFERROR(INDEX('Hoja de Trabajo para listado'!$BC$155:$CB$1048576,MATCH($A29,'Hoja de Trabajo para listado'!$BC$155:$BC$1048576,0),MATCH((CUADRO!N$5&amp;$E29),'Hoja de Trabajo para listado'!$BC$151:$CB$151,0)),0)+IFERROR(INDEX('Hoja de Trabajo para listado'!$DE$153:$DG$274,MATCH($A29,'Hoja de Trabajo para listado'!$DE$153:$DE$1048576,0),MATCH((CUADRO!N$5&amp;$E29),'Hoja de Trabajo para listado'!$DE$151:$DG$151,0)),0)+IFERROR(INDEX('Hoja de Trabajo para listado'!$CD$155:$DC$1048576,MATCH($A29,'Hoja de Trabajo para listado'!$CD$155:$CD$1048576,0),MATCH((CUADRO!N$5&amp;$E29),'Hoja de Trabajo para listado'!$CD$151:$DC$151,0)),0)</f>
        <v>0</v>
      </c>
      <c r="O29" s="245">
        <f ca="1">+IFERROR(INDEX('Hoja de Trabajo para listado'!$A$155:$Z$1048576,MATCH($A29,'Hoja de Trabajo para listado'!$A$155:$A$1048576,0),MATCH((CUADRO!O$5&amp;$E29),'Hoja de Trabajo para listado'!$A$151:$Z$151,0)),0)+IFERROR(INDEX('Hoja de Trabajo para listado'!$AB$155:$BA$1048576,MATCH($A29,'Hoja de Trabajo para listado'!$AB$155:$AB$1048576,0),MATCH((CUADRO!O$5&amp;$E29),'Hoja de Trabajo para listado'!$AB$151:$BA$151,0)),0)+IFERROR(INDEX('Hoja de Trabajo para listado'!$BC$155:$CB$1048576,MATCH($A29,'Hoja de Trabajo para listado'!$BC$155:$BC$1048576,0),MATCH((CUADRO!O$5&amp;$E29),'Hoja de Trabajo para listado'!$BC$151:$CB$151,0)),0)+IFERROR(INDEX('Hoja de Trabajo para listado'!$DE$153:$DG$274,MATCH($A29,'Hoja de Trabajo para listado'!$DE$153:$DE$1048576,0),MATCH((CUADRO!O$5&amp;$E29),'Hoja de Trabajo para listado'!$DE$151:$DG$151,0)),0)+IFERROR(INDEX('Hoja de Trabajo para listado'!$CD$155:$DC$1048576,MATCH($A29,'Hoja de Trabajo para listado'!$CD$155:$CD$1048576,0),MATCH((CUADRO!O$5&amp;$E29),'Hoja de Trabajo para listado'!$CD$151:$DC$151,0)),0)</f>
        <v>0</v>
      </c>
      <c r="P29" s="245">
        <f ca="1">+IFERROR(INDEX('Hoja de Trabajo para listado'!$A$155:$Z$1048576,MATCH($A29,'Hoja de Trabajo para listado'!$A$155:$A$1048576,0),MATCH((CUADRO!P$5&amp;$E29),'Hoja de Trabajo para listado'!$A$151:$Z$151,0)),0)+IFERROR(INDEX('Hoja de Trabajo para listado'!$AB$155:$BA$1048576,MATCH($A29,'Hoja de Trabajo para listado'!$AB$155:$AB$1048576,0),MATCH((CUADRO!P$5&amp;$E29),'Hoja de Trabajo para listado'!$AB$151:$BA$151,0)),0)+IFERROR(INDEX('Hoja de Trabajo para listado'!$BC$155:$CB$1048576,MATCH($A29,'Hoja de Trabajo para listado'!$BC$155:$BC$1048576,0),MATCH((CUADRO!P$5&amp;$E29),'Hoja de Trabajo para listado'!$BC$151:$CB$151,0)),0)+IFERROR(INDEX('Hoja de Trabajo para listado'!$DE$153:$DG$274,MATCH($A29,'Hoja de Trabajo para listado'!$DE$153:$DE$1048576,0),MATCH((CUADRO!P$5&amp;$E29),'Hoja de Trabajo para listado'!$DE$151:$DG$151,0)),0)+IFERROR(INDEX('Hoja de Trabajo para listado'!$CD$155:$DC$1048576,MATCH($A29,'Hoja de Trabajo para listado'!$CD$155:$CD$1048576,0),MATCH((CUADRO!P$5&amp;$E29),'Hoja de Trabajo para listado'!$CD$151:$DC$151,0)),0)</f>
        <v>0</v>
      </c>
      <c r="Q29" s="245">
        <f ca="1">+IFERROR(INDEX('Hoja de Trabajo para listado'!$A$155:$Z$1048576,MATCH($A29,'Hoja de Trabajo para listado'!$A$155:$A$1048576,0),MATCH((CUADRO!Q$5&amp;$E29),'Hoja de Trabajo para listado'!$A$151:$Z$151,0)),0)+IFERROR(INDEX('Hoja de Trabajo para listado'!$AB$155:$BA$1048576,MATCH($A29,'Hoja de Trabajo para listado'!$AB$155:$AB$1048576,0),MATCH((CUADRO!Q$5&amp;$E29),'Hoja de Trabajo para listado'!$AB$151:$BA$151,0)),0)+IFERROR(INDEX('Hoja de Trabajo para listado'!$BC$155:$CB$1048576,MATCH($A29,'Hoja de Trabajo para listado'!$BC$155:$BC$1048576,0),MATCH((CUADRO!Q$5&amp;$E29),'Hoja de Trabajo para listado'!$BC$151:$CB$151,0)),0)+IFERROR(INDEX('Hoja de Trabajo para listado'!$DE$153:$DG$274,MATCH($A29,'Hoja de Trabajo para listado'!$DE$153:$DE$1048576,0),MATCH((CUADRO!Q$5&amp;$E29),'Hoja de Trabajo para listado'!$DE$151:$DG$151,0)),0)+IFERROR(INDEX('Hoja de Trabajo para listado'!$CD$155:$DC$1048576,MATCH($A29,'Hoja de Trabajo para listado'!$CD$155:$CD$1048576,0),MATCH((CUADRO!Q$5&amp;$E29),'Hoja de Trabajo para listado'!$CD$151:$DC$151,0)),0)</f>
        <v>0</v>
      </c>
      <c r="R29" s="245">
        <f t="shared" ca="1" si="0"/>
        <v>234763.91999999998</v>
      </c>
      <c r="S29" s="245">
        <f ca="1">+R28+R29</f>
        <v>251127.56</v>
      </c>
      <c r="T29" s="245">
        <f ca="1">+S29</f>
        <v>251127.56</v>
      </c>
      <c r="U29" s="244">
        <f t="shared" si="1"/>
        <v>2</v>
      </c>
      <c r="V29" s="333" t="str">
        <f>+VLOOKUP(A29,bd_lista!$A$3:$E$590,5,FALSE)</f>
        <v>Órgano Ejecutivo</v>
      </c>
      <c r="W29" s="384"/>
      <c r="X29" s="242">
        <f t="shared" si="3"/>
        <v>47</v>
      </c>
      <c r="Y29" s="242" t="str">
        <f>+VLOOKUP(X29,bd_lista!$A$3:$C$590,3,FALSE)</f>
        <v>Ministerio de Desarrollo Rural y Tierras</v>
      </c>
      <c r="Z29" s="246"/>
      <c r="AA29" s="246"/>
    </row>
    <row r="30" spans="1:27" ht="15" hidden="1" customHeight="1">
      <c r="A30" s="251">
        <v>48</v>
      </c>
      <c r="B30" s="388">
        <f>+A30</f>
        <v>48</v>
      </c>
      <c r="C30" s="247" t="e">
        <f>+VLOOKUP(A30,bd_lista!$A$3:$C$590,3,FALSE)</f>
        <v>#N/A</v>
      </c>
      <c r="D30" s="385" t="e">
        <f>+C30</f>
        <v>#N/A</v>
      </c>
      <c r="E30" s="247" t="s">
        <v>1304</v>
      </c>
      <c r="F30" s="243">
        <f ca="1">+IFERROR(INDEX('Hoja de Trabajo para listado'!$A$155:$Z$1048576,MATCH($A30,'Hoja de Trabajo para listado'!$A$155:$A$1048576,0),MATCH((CUADRO!F$5&amp;$E30),'Hoja de Trabajo para listado'!$A$151:$Z$151,0)),0)+IFERROR(INDEX('Hoja de Trabajo para listado'!$AB$155:$BA$1048576,MATCH($A30,'Hoja de Trabajo para listado'!$AB$155:$AB$1048576,0),MATCH((CUADRO!F$5&amp;$E30),'Hoja de Trabajo para listado'!$AB$151:$BA$151,0)),0)+IFERROR(INDEX('Hoja de Trabajo para listado'!$BC$155:$CB$1048576,MATCH($A30,'Hoja de Trabajo para listado'!$BC$155:$BC$1048576,0),MATCH((CUADRO!F$5&amp;$E30),'Hoja de Trabajo para listado'!$BC$151:$CB$151,0)),0)+IFERROR(INDEX('Hoja de Trabajo para listado'!$DE$153:$DG$274,MATCH($A30,'Hoja de Trabajo para listado'!$DE$153:$DE$1048576,0),MATCH((CUADRO!F$5&amp;$E30),'Hoja de Trabajo para listado'!$DE$151:$DG$151,0)),0)+IFERROR(INDEX('Hoja de Trabajo para listado'!$CD$155:$DC$1048576,MATCH($A30,'Hoja de Trabajo para listado'!$CD$155:$CD$1048576,0),MATCH((CUADRO!F$5&amp;$E30),'Hoja de Trabajo para listado'!$CD$151:$DC$151,0)),0)</f>
        <v>0</v>
      </c>
      <c r="G30" s="243">
        <f ca="1">+IFERROR(INDEX('Hoja de Trabajo para listado'!$A$155:$Z$1048576,MATCH($A30,'Hoja de Trabajo para listado'!$A$155:$A$1048576,0),MATCH((CUADRO!G$5&amp;$E30),'Hoja de Trabajo para listado'!$A$151:$Z$151,0)),0)+IFERROR(INDEX('Hoja de Trabajo para listado'!$AB$155:$BA$1048576,MATCH($A30,'Hoja de Trabajo para listado'!$AB$155:$AB$1048576,0),MATCH((CUADRO!G$5&amp;$E30),'Hoja de Trabajo para listado'!$AB$151:$BA$151,0)),0)+IFERROR(INDEX('Hoja de Trabajo para listado'!$BC$155:$CB$1048576,MATCH($A30,'Hoja de Trabajo para listado'!$BC$155:$BC$1048576,0),MATCH((CUADRO!G$5&amp;$E30),'Hoja de Trabajo para listado'!$BC$151:$CB$151,0)),0)+IFERROR(INDEX('Hoja de Trabajo para listado'!$DE$153:$DG$274,MATCH($A30,'Hoja de Trabajo para listado'!$DE$153:$DE$1048576,0),MATCH((CUADRO!G$5&amp;$E30),'Hoja de Trabajo para listado'!$DE$151:$DG$151,0)),0)+IFERROR(INDEX('Hoja de Trabajo para listado'!$CD$155:$DC$1048576,MATCH($A30,'Hoja de Trabajo para listado'!$CD$155:$CD$1048576,0),MATCH((CUADRO!G$5&amp;$E30),'Hoja de Trabajo para listado'!$CD$151:$DC$151,0)),0)</f>
        <v>0</v>
      </c>
      <c r="H30" s="243">
        <f ca="1">+IFERROR(INDEX('Hoja de Trabajo para listado'!$A$155:$Z$1048576,MATCH($A30,'Hoja de Trabajo para listado'!$A$155:$A$1048576,0),MATCH((CUADRO!H$5&amp;$E30),'Hoja de Trabajo para listado'!$A$151:$Z$151,0)),0)+IFERROR(INDEX('Hoja de Trabajo para listado'!$AB$155:$BA$1048576,MATCH($A30,'Hoja de Trabajo para listado'!$AB$155:$AB$1048576,0),MATCH((CUADRO!H$5&amp;$E30),'Hoja de Trabajo para listado'!$AB$151:$BA$151,0)),0)+IFERROR(INDEX('Hoja de Trabajo para listado'!$BC$155:$CB$1048576,MATCH($A30,'Hoja de Trabajo para listado'!$BC$155:$BC$1048576,0),MATCH((CUADRO!H$5&amp;$E30),'Hoja de Trabajo para listado'!$BC$151:$CB$151,0)),0)+IFERROR(INDEX('Hoja de Trabajo para listado'!$DE$153:$DG$274,MATCH($A30,'Hoja de Trabajo para listado'!$DE$153:$DE$1048576,0),MATCH((CUADRO!H$5&amp;$E30),'Hoja de Trabajo para listado'!$DE$151:$DG$151,0)),0)+IFERROR(INDEX('Hoja de Trabajo para listado'!$CD$155:$DC$1048576,MATCH($A30,'Hoja de Trabajo para listado'!$CD$155:$CD$1048576,0),MATCH((CUADRO!H$5&amp;$E30),'Hoja de Trabajo para listado'!$CD$151:$DC$151,0)),0)</f>
        <v>0</v>
      </c>
      <c r="I30" s="243">
        <f ca="1">+IFERROR(INDEX('Hoja de Trabajo para listado'!$A$155:$Z$1048576,MATCH($A30,'Hoja de Trabajo para listado'!$A$155:$A$1048576,0),MATCH((CUADRO!I$5&amp;$E30),'Hoja de Trabajo para listado'!$A$151:$Z$151,0)),0)+IFERROR(INDEX('Hoja de Trabajo para listado'!$AB$155:$BA$1048576,MATCH($A30,'Hoja de Trabajo para listado'!$AB$155:$AB$1048576,0),MATCH((CUADRO!I$5&amp;$E30),'Hoja de Trabajo para listado'!$AB$151:$BA$151,0)),0)+IFERROR(INDEX('Hoja de Trabajo para listado'!$BC$155:$CB$1048576,MATCH($A30,'Hoja de Trabajo para listado'!$BC$155:$BC$1048576,0),MATCH((CUADRO!I$5&amp;$E30),'Hoja de Trabajo para listado'!$BC$151:$CB$151,0)),0)+IFERROR(INDEX('Hoja de Trabajo para listado'!$DE$153:$DG$274,MATCH($A30,'Hoja de Trabajo para listado'!$DE$153:$DE$1048576,0),MATCH((CUADRO!I$5&amp;$E30),'Hoja de Trabajo para listado'!$DE$151:$DG$151,0)),0)+IFERROR(INDEX('Hoja de Trabajo para listado'!$CD$155:$DC$1048576,MATCH($A30,'Hoja de Trabajo para listado'!$CD$155:$CD$1048576,0),MATCH((CUADRO!I$5&amp;$E30),'Hoja de Trabajo para listado'!$CD$151:$DC$151,0)),0)</f>
        <v>0</v>
      </c>
      <c r="J30" s="243">
        <f ca="1">+IFERROR(INDEX('Hoja de Trabajo para listado'!$A$155:$Z$1048576,MATCH($A30,'Hoja de Trabajo para listado'!$A$155:$A$1048576,0),MATCH((CUADRO!J$5&amp;$E30),'Hoja de Trabajo para listado'!$A$151:$Z$151,0)),0)+IFERROR(INDEX('Hoja de Trabajo para listado'!$AB$155:$BA$1048576,MATCH($A30,'Hoja de Trabajo para listado'!$AB$155:$AB$1048576,0),MATCH((CUADRO!J$5&amp;$E30),'Hoja de Trabajo para listado'!$AB$151:$BA$151,0)),0)+IFERROR(INDEX('Hoja de Trabajo para listado'!$BC$155:$CB$1048576,MATCH($A30,'Hoja de Trabajo para listado'!$BC$155:$BC$1048576,0),MATCH((CUADRO!J$5&amp;$E30),'Hoja de Trabajo para listado'!$BC$151:$CB$151,0)),0)+IFERROR(INDEX('Hoja de Trabajo para listado'!$DE$153:$DG$274,MATCH($A30,'Hoja de Trabajo para listado'!$DE$153:$DE$1048576,0),MATCH((CUADRO!J$5&amp;$E30),'Hoja de Trabajo para listado'!$DE$151:$DG$151,0)),0)+IFERROR(INDEX('Hoja de Trabajo para listado'!$CD$155:$DC$1048576,MATCH($A30,'Hoja de Trabajo para listado'!$CD$155:$CD$1048576,0),MATCH((CUADRO!J$5&amp;$E30),'Hoja de Trabajo para listado'!$CD$151:$DC$151,0)),0)</f>
        <v>0</v>
      </c>
      <c r="K30" s="243">
        <f ca="1">+IFERROR(INDEX('Hoja de Trabajo para listado'!$A$155:$Z$1048576,MATCH($A30,'Hoja de Trabajo para listado'!$A$155:$A$1048576,0),MATCH((CUADRO!K$5&amp;$E30),'Hoja de Trabajo para listado'!$A$151:$Z$151,0)),0)+IFERROR(INDEX('Hoja de Trabajo para listado'!$AB$155:$BA$1048576,MATCH($A30,'Hoja de Trabajo para listado'!$AB$155:$AB$1048576,0),MATCH((CUADRO!K$5&amp;$E30),'Hoja de Trabajo para listado'!$AB$151:$BA$151,0)),0)+IFERROR(INDEX('Hoja de Trabajo para listado'!$BC$155:$CB$1048576,MATCH($A30,'Hoja de Trabajo para listado'!$BC$155:$BC$1048576,0),MATCH((CUADRO!K$5&amp;$E30),'Hoja de Trabajo para listado'!$BC$151:$CB$151,0)),0)+IFERROR(INDEX('Hoja de Trabajo para listado'!$DE$153:$DG$274,MATCH($A30,'Hoja de Trabajo para listado'!$DE$153:$DE$1048576,0),MATCH((CUADRO!K$5&amp;$E30),'Hoja de Trabajo para listado'!$DE$151:$DG$151,0)),0)+IFERROR(INDEX('Hoja de Trabajo para listado'!$CD$155:$DC$1048576,MATCH($A30,'Hoja de Trabajo para listado'!$CD$155:$CD$1048576,0),MATCH((CUADRO!K$5&amp;$E30),'Hoja de Trabajo para listado'!$CD$151:$DC$151,0)),0)</f>
        <v>0</v>
      </c>
      <c r="L30" s="243">
        <f ca="1">+IFERROR(INDEX('Hoja de Trabajo para listado'!$A$155:$Z$1048576,MATCH($A30,'Hoja de Trabajo para listado'!$A$155:$A$1048576,0),MATCH((CUADRO!L$5&amp;$E30),'Hoja de Trabajo para listado'!$A$151:$Z$151,0)),0)+IFERROR(INDEX('Hoja de Trabajo para listado'!$AB$155:$BA$1048576,MATCH($A30,'Hoja de Trabajo para listado'!$AB$155:$AB$1048576,0),MATCH((CUADRO!L$5&amp;$E30),'Hoja de Trabajo para listado'!$AB$151:$BA$151,0)),0)+IFERROR(INDEX('Hoja de Trabajo para listado'!$BC$155:$CB$1048576,MATCH($A30,'Hoja de Trabajo para listado'!$BC$155:$BC$1048576,0),MATCH((CUADRO!L$5&amp;$E30),'Hoja de Trabajo para listado'!$BC$151:$CB$151,0)),0)+IFERROR(INDEX('Hoja de Trabajo para listado'!$DE$153:$DG$274,MATCH($A30,'Hoja de Trabajo para listado'!$DE$153:$DE$1048576,0),MATCH((CUADRO!L$5&amp;$E30),'Hoja de Trabajo para listado'!$DE$151:$DG$151,0)),0)+IFERROR(INDEX('Hoja de Trabajo para listado'!$CD$155:$DC$1048576,MATCH($A30,'Hoja de Trabajo para listado'!$CD$155:$CD$1048576,0),MATCH((CUADRO!L$5&amp;$E30),'Hoja de Trabajo para listado'!$CD$151:$DC$151,0)),0)</f>
        <v>0</v>
      </c>
      <c r="M30" s="243">
        <f ca="1">+IFERROR(INDEX('Hoja de Trabajo para listado'!$A$155:$Z$1048576,MATCH($A30,'Hoja de Trabajo para listado'!$A$155:$A$1048576,0),MATCH((CUADRO!M$5&amp;$E30),'Hoja de Trabajo para listado'!$A$151:$Z$151,0)),0)+IFERROR(INDEX('Hoja de Trabajo para listado'!$AB$155:$BA$1048576,MATCH($A30,'Hoja de Trabajo para listado'!$AB$155:$AB$1048576,0),MATCH((CUADRO!M$5&amp;$E30),'Hoja de Trabajo para listado'!$AB$151:$BA$151,0)),0)+IFERROR(INDEX('Hoja de Trabajo para listado'!$BC$155:$CB$1048576,MATCH($A30,'Hoja de Trabajo para listado'!$BC$155:$BC$1048576,0),MATCH((CUADRO!M$5&amp;$E30),'Hoja de Trabajo para listado'!$BC$151:$CB$151,0)),0)+IFERROR(INDEX('Hoja de Trabajo para listado'!$DE$153:$DG$274,MATCH($A30,'Hoja de Trabajo para listado'!$DE$153:$DE$1048576,0),MATCH((CUADRO!M$5&amp;$E30),'Hoja de Trabajo para listado'!$DE$151:$DG$151,0)),0)+IFERROR(INDEX('Hoja de Trabajo para listado'!$CD$155:$DC$1048576,MATCH($A30,'Hoja de Trabajo para listado'!$CD$155:$CD$1048576,0),MATCH((CUADRO!M$5&amp;$E30),'Hoja de Trabajo para listado'!$CD$151:$DC$151,0)),0)</f>
        <v>0</v>
      </c>
      <c r="N30" s="243">
        <f ca="1">+IFERROR(INDEX('Hoja de Trabajo para listado'!$A$155:$Z$1048576,MATCH($A30,'Hoja de Trabajo para listado'!$A$155:$A$1048576,0),MATCH((CUADRO!N$5&amp;$E30),'Hoja de Trabajo para listado'!$A$151:$Z$151,0)),0)+IFERROR(INDEX('Hoja de Trabajo para listado'!$AB$155:$BA$1048576,MATCH($A30,'Hoja de Trabajo para listado'!$AB$155:$AB$1048576,0),MATCH((CUADRO!N$5&amp;$E30),'Hoja de Trabajo para listado'!$AB$151:$BA$151,0)),0)+IFERROR(INDEX('Hoja de Trabajo para listado'!$BC$155:$CB$1048576,MATCH($A30,'Hoja de Trabajo para listado'!$BC$155:$BC$1048576,0),MATCH((CUADRO!N$5&amp;$E30),'Hoja de Trabajo para listado'!$BC$151:$CB$151,0)),0)+IFERROR(INDEX('Hoja de Trabajo para listado'!$DE$153:$DG$274,MATCH($A30,'Hoja de Trabajo para listado'!$DE$153:$DE$1048576,0),MATCH((CUADRO!N$5&amp;$E30),'Hoja de Trabajo para listado'!$DE$151:$DG$151,0)),0)+IFERROR(INDEX('Hoja de Trabajo para listado'!$CD$155:$DC$1048576,MATCH($A30,'Hoja de Trabajo para listado'!$CD$155:$CD$1048576,0),MATCH((CUADRO!N$5&amp;$E30),'Hoja de Trabajo para listado'!$CD$151:$DC$151,0)),0)</f>
        <v>0</v>
      </c>
      <c r="O30" s="243">
        <f ca="1">+IFERROR(INDEX('Hoja de Trabajo para listado'!$A$155:$Z$1048576,MATCH($A30,'Hoja de Trabajo para listado'!$A$155:$A$1048576,0),MATCH((CUADRO!O$5&amp;$E30),'Hoja de Trabajo para listado'!$A$151:$Z$151,0)),0)+IFERROR(INDEX('Hoja de Trabajo para listado'!$AB$155:$BA$1048576,MATCH($A30,'Hoja de Trabajo para listado'!$AB$155:$AB$1048576,0),MATCH((CUADRO!O$5&amp;$E30),'Hoja de Trabajo para listado'!$AB$151:$BA$151,0)),0)+IFERROR(INDEX('Hoja de Trabajo para listado'!$BC$155:$CB$1048576,MATCH($A30,'Hoja de Trabajo para listado'!$BC$155:$BC$1048576,0),MATCH((CUADRO!O$5&amp;$E30),'Hoja de Trabajo para listado'!$BC$151:$CB$151,0)),0)+IFERROR(INDEX('Hoja de Trabajo para listado'!$DE$153:$DG$274,MATCH($A30,'Hoja de Trabajo para listado'!$DE$153:$DE$1048576,0),MATCH((CUADRO!O$5&amp;$E30),'Hoja de Trabajo para listado'!$DE$151:$DG$151,0)),0)+IFERROR(INDEX('Hoja de Trabajo para listado'!$CD$155:$DC$1048576,MATCH($A30,'Hoja de Trabajo para listado'!$CD$155:$CD$1048576,0),MATCH((CUADRO!O$5&amp;$E30),'Hoja de Trabajo para listado'!$CD$151:$DC$151,0)),0)</f>
        <v>0</v>
      </c>
      <c r="P30" s="243">
        <f ca="1">+IFERROR(INDEX('Hoja de Trabajo para listado'!$A$155:$Z$1048576,MATCH($A30,'Hoja de Trabajo para listado'!$A$155:$A$1048576,0),MATCH((CUADRO!P$5&amp;$E30),'Hoja de Trabajo para listado'!$A$151:$Z$151,0)),0)+IFERROR(INDEX('Hoja de Trabajo para listado'!$AB$155:$BA$1048576,MATCH($A30,'Hoja de Trabajo para listado'!$AB$155:$AB$1048576,0),MATCH((CUADRO!P$5&amp;$E30),'Hoja de Trabajo para listado'!$AB$151:$BA$151,0)),0)+IFERROR(INDEX('Hoja de Trabajo para listado'!$BC$155:$CB$1048576,MATCH($A30,'Hoja de Trabajo para listado'!$BC$155:$BC$1048576,0),MATCH((CUADRO!P$5&amp;$E30),'Hoja de Trabajo para listado'!$BC$151:$CB$151,0)),0)+IFERROR(INDEX('Hoja de Trabajo para listado'!$DE$153:$DG$274,MATCH($A30,'Hoja de Trabajo para listado'!$DE$153:$DE$1048576,0),MATCH((CUADRO!P$5&amp;$E30),'Hoja de Trabajo para listado'!$DE$151:$DG$151,0)),0)+IFERROR(INDEX('Hoja de Trabajo para listado'!$CD$155:$DC$1048576,MATCH($A30,'Hoja de Trabajo para listado'!$CD$155:$CD$1048576,0),MATCH((CUADRO!P$5&amp;$E30),'Hoja de Trabajo para listado'!$CD$151:$DC$151,0)),0)</f>
        <v>0</v>
      </c>
      <c r="Q30" s="243">
        <f ca="1">+IFERROR(INDEX('Hoja de Trabajo para listado'!$A$155:$Z$1048576,MATCH($A30,'Hoja de Trabajo para listado'!$A$155:$A$1048576,0),MATCH((CUADRO!Q$5&amp;$E30),'Hoja de Trabajo para listado'!$A$151:$Z$151,0)),0)+IFERROR(INDEX('Hoja de Trabajo para listado'!$AB$155:$BA$1048576,MATCH($A30,'Hoja de Trabajo para listado'!$AB$155:$AB$1048576,0),MATCH((CUADRO!Q$5&amp;$E30),'Hoja de Trabajo para listado'!$AB$151:$BA$151,0)),0)+IFERROR(INDEX('Hoja de Trabajo para listado'!$BC$155:$CB$1048576,MATCH($A30,'Hoja de Trabajo para listado'!$BC$155:$BC$1048576,0),MATCH((CUADRO!Q$5&amp;$E30),'Hoja de Trabajo para listado'!$BC$151:$CB$151,0)),0)+IFERROR(INDEX('Hoja de Trabajo para listado'!$DE$153:$DG$274,MATCH($A30,'Hoja de Trabajo para listado'!$DE$153:$DE$1048576,0),MATCH((CUADRO!Q$5&amp;$E30),'Hoja de Trabajo para listado'!$DE$151:$DG$151,0)),0)+IFERROR(INDEX('Hoja de Trabajo para listado'!$CD$155:$DC$1048576,MATCH($A30,'Hoja de Trabajo para listado'!$CD$155:$CD$1048576,0),MATCH((CUADRO!Q$5&amp;$E30),'Hoja de Trabajo para listado'!$CD$151:$DC$151,0)),0)</f>
        <v>0</v>
      </c>
      <c r="R30" s="243">
        <f t="shared" ca="1" si="0"/>
        <v>0</v>
      </c>
      <c r="S30" s="243"/>
      <c r="T30" s="243">
        <f ca="1">+T31</f>
        <v>0</v>
      </c>
      <c r="U30" s="242">
        <f t="shared" si="1"/>
        <v>1</v>
      </c>
      <c r="V30" s="333" t="e">
        <f>+VLOOKUP(A30,bd_lista!$A$3:$E$590,5,FALSE)</f>
        <v>#N/A</v>
      </c>
      <c r="W30" s="383" t="e">
        <f>+V30</f>
        <v>#N/A</v>
      </c>
      <c r="X30" s="242">
        <f t="shared" si="3"/>
        <v>48</v>
      </c>
      <c r="Y30" s="242" t="e">
        <f>+VLOOKUP(X30,bd_lista!$A$3:$C$590,3,FALSE)</f>
        <v>#N/A</v>
      </c>
      <c r="Z30" s="246">
        <f>+X30</f>
        <v>48</v>
      </c>
      <c r="AA30" s="247" t="e">
        <f>+Y30</f>
        <v>#N/A</v>
      </c>
    </row>
    <row r="31" spans="1:27" ht="15" hidden="1" customHeight="1">
      <c r="A31" s="32">
        <v>48</v>
      </c>
      <c r="B31" s="389"/>
      <c r="C31" s="333" t="e">
        <f>+VLOOKUP(A31,bd_lista!$A$3:$C$590,3,FALSE)</f>
        <v>#N/A</v>
      </c>
      <c r="D31" s="386"/>
      <c r="E31" s="333" t="s">
        <v>1305</v>
      </c>
      <c r="F31" s="245">
        <f ca="1">+IFERROR(INDEX('Hoja de Trabajo para listado'!$A$155:$Z$1048576,MATCH($A31,'Hoja de Trabajo para listado'!$A$155:$A$1048576,0),MATCH((CUADRO!F$5&amp;$E31),'Hoja de Trabajo para listado'!$A$151:$Z$151,0)),0)+IFERROR(INDEX('Hoja de Trabajo para listado'!$AB$155:$BA$1048576,MATCH($A31,'Hoja de Trabajo para listado'!$AB$155:$AB$1048576,0),MATCH((CUADRO!F$5&amp;$E31),'Hoja de Trabajo para listado'!$AB$151:$BA$151,0)),0)+IFERROR(INDEX('Hoja de Trabajo para listado'!$BC$155:$CB$1048576,MATCH($A31,'Hoja de Trabajo para listado'!$BC$155:$BC$1048576,0),MATCH((CUADRO!F$5&amp;$E31),'Hoja de Trabajo para listado'!$BC$151:$CB$151,0)),0)+IFERROR(INDEX('Hoja de Trabajo para listado'!$DE$153:$DG$274,MATCH($A31,'Hoja de Trabajo para listado'!$DE$153:$DE$1048576,0),MATCH((CUADRO!F$5&amp;$E31),'Hoja de Trabajo para listado'!$DE$151:$DG$151,0)),0)+IFERROR(INDEX('Hoja de Trabajo para listado'!$CD$155:$DC$1048576,MATCH($A31,'Hoja de Trabajo para listado'!$CD$155:$CD$1048576,0),MATCH((CUADRO!F$5&amp;$E31),'Hoja de Trabajo para listado'!$CD$151:$DC$151,0)),0)</f>
        <v>0</v>
      </c>
      <c r="G31" s="245">
        <f ca="1">+IFERROR(INDEX('Hoja de Trabajo para listado'!$A$155:$Z$1048576,MATCH($A31,'Hoja de Trabajo para listado'!$A$155:$A$1048576,0),MATCH((CUADRO!G$5&amp;$E31),'Hoja de Trabajo para listado'!$A$151:$Z$151,0)),0)+IFERROR(INDEX('Hoja de Trabajo para listado'!$AB$155:$BA$1048576,MATCH($A31,'Hoja de Trabajo para listado'!$AB$155:$AB$1048576,0),MATCH((CUADRO!G$5&amp;$E31),'Hoja de Trabajo para listado'!$AB$151:$BA$151,0)),0)+IFERROR(INDEX('Hoja de Trabajo para listado'!$BC$155:$CB$1048576,MATCH($A31,'Hoja de Trabajo para listado'!$BC$155:$BC$1048576,0),MATCH((CUADRO!G$5&amp;$E31),'Hoja de Trabajo para listado'!$BC$151:$CB$151,0)),0)+IFERROR(INDEX('Hoja de Trabajo para listado'!$DE$153:$DG$274,MATCH($A31,'Hoja de Trabajo para listado'!$DE$153:$DE$1048576,0),MATCH((CUADRO!G$5&amp;$E31),'Hoja de Trabajo para listado'!$DE$151:$DG$151,0)),0)+IFERROR(INDEX('Hoja de Trabajo para listado'!$CD$155:$DC$1048576,MATCH($A31,'Hoja de Trabajo para listado'!$CD$155:$CD$1048576,0),MATCH((CUADRO!G$5&amp;$E31),'Hoja de Trabajo para listado'!$CD$151:$DC$151,0)),0)</f>
        <v>0</v>
      </c>
      <c r="H31" s="245">
        <f ca="1">+IFERROR(INDEX('Hoja de Trabajo para listado'!$A$155:$Z$1048576,MATCH($A31,'Hoja de Trabajo para listado'!$A$155:$A$1048576,0),MATCH((CUADRO!H$5&amp;$E31),'Hoja de Trabajo para listado'!$A$151:$Z$151,0)),0)+IFERROR(INDEX('Hoja de Trabajo para listado'!$AB$155:$BA$1048576,MATCH($A31,'Hoja de Trabajo para listado'!$AB$155:$AB$1048576,0),MATCH((CUADRO!H$5&amp;$E31),'Hoja de Trabajo para listado'!$AB$151:$BA$151,0)),0)+IFERROR(INDEX('Hoja de Trabajo para listado'!$BC$155:$CB$1048576,MATCH($A31,'Hoja de Trabajo para listado'!$BC$155:$BC$1048576,0),MATCH((CUADRO!H$5&amp;$E31),'Hoja de Trabajo para listado'!$BC$151:$CB$151,0)),0)+IFERROR(INDEX('Hoja de Trabajo para listado'!$DE$153:$DG$274,MATCH($A31,'Hoja de Trabajo para listado'!$DE$153:$DE$1048576,0),MATCH((CUADRO!H$5&amp;$E31),'Hoja de Trabajo para listado'!$DE$151:$DG$151,0)),0)+IFERROR(INDEX('Hoja de Trabajo para listado'!$CD$155:$DC$1048576,MATCH($A31,'Hoja de Trabajo para listado'!$CD$155:$CD$1048576,0),MATCH((CUADRO!H$5&amp;$E31),'Hoja de Trabajo para listado'!$CD$151:$DC$151,0)),0)</f>
        <v>0</v>
      </c>
      <c r="I31" s="245">
        <f ca="1">+IFERROR(INDEX('Hoja de Trabajo para listado'!$A$155:$Z$1048576,MATCH($A31,'Hoja de Trabajo para listado'!$A$155:$A$1048576,0),MATCH((CUADRO!I$5&amp;$E31),'Hoja de Trabajo para listado'!$A$151:$Z$151,0)),0)+IFERROR(INDEX('Hoja de Trabajo para listado'!$AB$155:$BA$1048576,MATCH($A31,'Hoja de Trabajo para listado'!$AB$155:$AB$1048576,0),MATCH((CUADRO!I$5&amp;$E31),'Hoja de Trabajo para listado'!$AB$151:$BA$151,0)),0)+IFERROR(INDEX('Hoja de Trabajo para listado'!$BC$155:$CB$1048576,MATCH($A31,'Hoja de Trabajo para listado'!$BC$155:$BC$1048576,0),MATCH((CUADRO!I$5&amp;$E31),'Hoja de Trabajo para listado'!$BC$151:$CB$151,0)),0)+IFERROR(INDEX('Hoja de Trabajo para listado'!$DE$153:$DG$274,MATCH($A31,'Hoja de Trabajo para listado'!$DE$153:$DE$1048576,0),MATCH((CUADRO!I$5&amp;$E31),'Hoja de Trabajo para listado'!$DE$151:$DG$151,0)),0)+IFERROR(INDEX('Hoja de Trabajo para listado'!$CD$155:$DC$1048576,MATCH($A31,'Hoja de Trabajo para listado'!$CD$155:$CD$1048576,0),MATCH((CUADRO!I$5&amp;$E31),'Hoja de Trabajo para listado'!$CD$151:$DC$151,0)),0)</f>
        <v>0</v>
      </c>
      <c r="J31" s="245">
        <f ca="1">+IFERROR(INDEX('Hoja de Trabajo para listado'!$A$155:$Z$1048576,MATCH($A31,'Hoja de Trabajo para listado'!$A$155:$A$1048576,0),MATCH((CUADRO!J$5&amp;$E31),'Hoja de Trabajo para listado'!$A$151:$Z$151,0)),0)+IFERROR(INDEX('Hoja de Trabajo para listado'!$AB$155:$BA$1048576,MATCH($A31,'Hoja de Trabajo para listado'!$AB$155:$AB$1048576,0),MATCH((CUADRO!J$5&amp;$E31),'Hoja de Trabajo para listado'!$AB$151:$BA$151,0)),0)+IFERROR(INDEX('Hoja de Trabajo para listado'!$BC$155:$CB$1048576,MATCH($A31,'Hoja de Trabajo para listado'!$BC$155:$BC$1048576,0),MATCH((CUADRO!J$5&amp;$E31),'Hoja de Trabajo para listado'!$BC$151:$CB$151,0)),0)+IFERROR(INDEX('Hoja de Trabajo para listado'!$DE$153:$DG$274,MATCH($A31,'Hoja de Trabajo para listado'!$DE$153:$DE$1048576,0),MATCH((CUADRO!J$5&amp;$E31),'Hoja de Trabajo para listado'!$DE$151:$DG$151,0)),0)+IFERROR(INDEX('Hoja de Trabajo para listado'!$CD$155:$DC$1048576,MATCH($A31,'Hoja de Trabajo para listado'!$CD$155:$CD$1048576,0),MATCH((CUADRO!J$5&amp;$E31),'Hoja de Trabajo para listado'!$CD$151:$DC$151,0)),0)</f>
        <v>0</v>
      </c>
      <c r="K31" s="245">
        <f ca="1">+IFERROR(INDEX('Hoja de Trabajo para listado'!$A$155:$Z$1048576,MATCH($A31,'Hoja de Trabajo para listado'!$A$155:$A$1048576,0),MATCH((CUADRO!K$5&amp;$E31),'Hoja de Trabajo para listado'!$A$151:$Z$151,0)),0)+IFERROR(INDEX('Hoja de Trabajo para listado'!$AB$155:$BA$1048576,MATCH($A31,'Hoja de Trabajo para listado'!$AB$155:$AB$1048576,0),MATCH((CUADRO!K$5&amp;$E31),'Hoja de Trabajo para listado'!$AB$151:$BA$151,0)),0)+IFERROR(INDEX('Hoja de Trabajo para listado'!$BC$155:$CB$1048576,MATCH($A31,'Hoja de Trabajo para listado'!$BC$155:$BC$1048576,0),MATCH((CUADRO!K$5&amp;$E31),'Hoja de Trabajo para listado'!$BC$151:$CB$151,0)),0)+IFERROR(INDEX('Hoja de Trabajo para listado'!$DE$153:$DG$274,MATCH($A31,'Hoja de Trabajo para listado'!$DE$153:$DE$1048576,0),MATCH((CUADRO!K$5&amp;$E31),'Hoja de Trabajo para listado'!$DE$151:$DG$151,0)),0)+IFERROR(INDEX('Hoja de Trabajo para listado'!$CD$155:$DC$1048576,MATCH($A31,'Hoja de Trabajo para listado'!$CD$155:$CD$1048576,0),MATCH((CUADRO!K$5&amp;$E31),'Hoja de Trabajo para listado'!$CD$151:$DC$151,0)),0)</f>
        <v>0</v>
      </c>
      <c r="L31" s="245">
        <f ca="1">+IFERROR(INDEX('Hoja de Trabajo para listado'!$A$155:$Z$1048576,MATCH($A31,'Hoja de Trabajo para listado'!$A$155:$A$1048576,0),MATCH((CUADRO!L$5&amp;$E31),'Hoja de Trabajo para listado'!$A$151:$Z$151,0)),0)+IFERROR(INDEX('Hoja de Trabajo para listado'!$AB$155:$BA$1048576,MATCH($A31,'Hoja de Trabajo para listado'!$AB$155:$AB$1048576,0),MATCH((CUADRO!L$5&amp;$E31),'Hoja de Trabajo para listado'!$AB$151:$BA$151,0)),0)+IFERROR(INDEX('Hoja de Trabajo para listado'!$BC$155:$CB$1048576,MATCH($A31,'Hoja de Trabajo para listado'!$BC$155:$BC$1048576,0),MATCH((CUADRO!L$5&amp;$E31),'Hoja de Trabajo para listado'!$BC$151:$CB$151,0)),0)+IFERROR(INDEX('Hoja de Trabajo para listado'!$DE$153:$DG$274,MATCH($A31,'Hoja de Trabajo para listado'!$DE$153:$DE$1048576,0),MATCH((CUADRO!L$5&amp;$E31),'Hoja de Trabajo para listado'!$DE$151:$DG$151,0)),0)+IFERROR(INDEX('Hoja de Trabajo para listado'!$CD$155:$DC$1048576,MATCH($A31,'Hoja de Trabajo para listado'!$CD$155:$CD$1048576,0),MATCH((CUADRO!L$5&amp;$E31),'Hoja de Trabajo para listado'!$CD$151:$DC$151,0)),0)</f>
        <v>0</v>
      </c>
      <c r="M31" s="245">
        <f ca="1">+IFERROR(INDEX('Hoja de Trabajo para listado'!$A$155:$Z$1048576,MATCH($A31,'Hoja de Trabajo para listado'!$A$155:$A$1048576,0),MATCH((CUADRO!M$5&amp;$E31),'Hoja de Trabajo para listado'!$A$151:$Z$151,0)),0)+IFERROR(INDEX('Hoja de Trabajo para listado'!$AB$155:$BA$1048576,MATCH($A31,'Hoja de Trabajo para listado'!$AB$155:$AB$1048576,0),MATCH((CUADRO!M$5&amp;$E31),'Hoja de Trabajo para listado'!$AB$151:$BA$151,0)),0)+IFERROR(INDEX('Hoja de Trabajo para listado'!$BC$155:$CB$1048576,MATCH($A31,'Hoja de Trabajo para listado'!$BC$155:$BC$1048576,0),MATCH((CUADRO!M$5&amp;$E31),'Hoja de Trabajo para listado'!$BC$151:$CB$151,0)),0)+IFERROR(INDEX('Hoja de Trabajo para listado'!$DE$153:$DG$274,MATCH($A31,'Hoja de Trabajo para listado'!$DE$153:$DE$1048576,0),MATCH((CUADRO!M$5&amp;$E31),'Hoja de Trabajo para listado'!$DE$151:$DG$151,0)),0)+IFERROR(INDEX('Hoja de Trabajo para listado'!$CD$155:$DC$1048576,MATCH($A31,'Hoja de Trabajo para listado'!$CD$155:$CD$1048576,0),MATCH((CUADRO!M$5&amp;$E31),'Hoja de Trabajo para listado'!$CD$151:$DC$151,0)),0)</f>
        <v>0</v>
      </c>
      <c r="N31" s="245">
        <f ca="1">+IFERROR(INDEX('Hoja de Trabajo para listado'!$A$155:$Z$1048576,MATCH($A31,'Hoja de Trabajo para listado'!$A$155:$A$1048576,0),MATCH((CUADRO!N$5&amp;$E31),'Hoja de Trabajo para listado'!$A$151:$Z$151,0)),0)+IFERROR(INDEX('Hoja de Trabajo para listado'!$AB$155:$BA$1048576,MATCH($A31,'Hoja de Trabajo para listado'!$AB$155:$AB$1048576,0),MATCH((CUADRO!N$5&amp;$E31),'Hoja de Trabajo para listado'!$AB$151:$BA$151,0)),0)+IFERROR(INDEX('Hoja de Trabajo para listado'!$BC$155:$CB$1048576,MATCH($A31,'Hoja de Trabajo para listado'!$BC$155:$BC$1048576,0),MATCH((CUADRO!N$5&amp;$E31),'Hoja de Trabajo para listado'!$BC$151:$CB$151,0)),0)+IFERROR(INDEX('Hoja de Trabajo para listado'!$DE$153:$DG$274,MATCH($A31,'Hoja de Trabajo para listado'!$DE$153:$DE$1048576,0),MATCH((CUADRO!N$5&amp;$E31),'Hoja de Trabajo para listado'!$DE$151:$DG$151,0)),0)+IFERROR(INDEX('Hoja de Trabajo para listado'!$CD$155:$DC$1048576,MATCH($A31,'Hoja de Trabajo para listado'!$CD$155:$CD$1048576,0),MATCH((CUADRO!N$5&amp;$E31),'Hoja de Trabajo para listado'!$CD$151:$DC$151,0)),0)</f>
        <v>0</v>
      </c>
      <c r="O31" s="245">
        <f ca="1">+IFERROR(INDEX('Hoja de Trabajo para listado'!$A$155:$Z$1048576,MATCH($A31,'Hoja de Trabajo para listado'!$A$155:$A$1048576,0),MATCH((CUADRO!O$5&amp;$E31),'Hoja de Trabajo para listado'!$A$151:$Z$151,0)),0)+IFERROR(INDEX('Hoja de Trabajo para listado'!$AB$155:$BA$1048576,MATCH($A31,'Hoja de Trabajo para listado'!$AB$155:$AB$1048576,0),MATCH((CUADRO!O$5&amp;$E31),'Hoja de Trabajo para listado'!$AB$151:$BA$151,0)),0)+IFERROR(INDEX('Hoja de Trabajo para listado'!$BC$155:$CB$1048576,MATCH($A31,'Hoja de Trabajo para listado'!$BC$155:$BC$1048576,0),MATCH((CUADRO!O$5&amp;$E31),'Hoja de Trabajo para listado'!$BC$151:$CB$151,0)),0)+IFERROR(INDEX('Hoja de Trabajo para listado'!$DE$153:$DG$274,MATCH($A31,'Hoja de Trabajo para listado'!$DE$153:$DE$1048576,0),MATCH((CUADRO!O$5&amp;$E31),'Hoja de Trabajo para listado'!$DE$151:$DG$151,0)),0)+IFERROR(INDEX('Hoja de Trabajo para listado'!$CD$155:$DC$1048576,MATCH($A31,'Hoja de Trabajo para listado'!$CD$155:$CD$1048576,0),MATCH((CUADRO!O$5&amp;$E31),'Hoja de Trabajo para listado'!$CD$151:$DC$151,0)),0)</f>
        <v>0</v>
      </c>
      <c r="P31" s="245">
        <f ca="1">+IFERROR(INDEX('Hoja de Trabajo para listado'!$A$155:$Z$1048576,MATCH($A31,'Hoja de Trabajo para listado'!$A$155:$A$1048576,0),MATCH((CUADRO!P$5&amp;$E31),'Hoja de Trabajo para listado'!$A$151:$Z$151,0)),0)+IFERROR(INDEX('Hoja de Trabajo para listado'!$AB$155:$BA$1048576,MATCH($A31,'Hoja de Trabajo para listado'!$AB$155:$AB$1048576,0),MATCH((CUADRO!P$5&amp;$E31),'Hoja de Trabajo para listado'!$AB$151:$BA$151,0)),0)+IFERROR(INDEX('Hoja de Trabajo para listado'!$BC$155:$CB$1048576,MATCH($A31,'Hoja de Trabajo para listado'!$BC$155:$BC$1048576,0),MATCH((CUADRO!P$5&amp;$E31),'Hoja de Trabajo para listado'!$BC$151:$CB$151,0)),0)+IFERROR(INDEX('Hoja de Trabajo para listado'!$DE$153:$DG$274,MATCH($A31,'Hoja de Trabajo para listado'!$DE$153:$DE$1048576,0),MATCH((CUADRO!P$5&amp;$E31),'Hoja de Trabajo para listado'!$DE$151:$DG$151,0)),0)+IFERROR(INDEX('Hoja de Trabajo para listado'!$CD$155:$DC$1048576,MATCH($A31,'Hoja de Trabajo para listado'!$CD$155:$CD$1048576,0),MATCH((CUADRO!P$5&amp;$E31),'Hoja de Trabajo para listado'!$CD$151:$DC$151,0)),0)</f>
        <v>0</v>
      </c>
      <c r="Q31" s="245">
        <f ca="1">+IFERROR(INDEX('Hoja de Trabajo para listado'!$A$155:$Z$1048576,MATCH($A31,'Hoja de Trabajo para listado'!$A$155:$A$1048576,0),MATCH((CUADRO!Q$5&amp;$E31),'Hoja de Trabajo para listado'!$A$151:$Z$151,0)),0)+IFERROR(INDEX('Hoja de Trabajo para listado'!$AB$155:$BA$1048576,MATCH($A31,'Hoja de Trabajo para listado'!$AB$155:$AB$1048576,0),MATCH((CUADRO!Q$5&amp;$E31),'Hoja de Trabajo para listado'!$AB$151:$BA$151,0)),0)+IFERROR(INDEX('Hoja de Trabajo para listado'!$BC$155:$CB$1048576,MATCH($A31,'Hoja de Trabajo para listado'!$BC$155:$BC$1048576,0),MATCH((CUADRO!Q$5&amp;$E31),'Hoja de Trabajo para listado'!$BC$151:$CB$151,0)),0)+IFERROR(INDEX('Hoja de Trabajo para listado'!$DE$153:$DG$274,MATCH($A31,'Hoja de Trabajo para listado'!$DE$153:$DE$1048576,0),MATCH((CUADRO!Q$5&amp;$E31),'Hoja de Trabajo para listado'!$DE$151:$DG$151,0)),0)+IFERROR(INDEX('Hoja de Trabajo para listado'!$CD$155:$DC$1048576,MATCH($A31,'Hoja de Trabajo para listado'!$CD$155:$CD$1048576,0),MATCH((CUADRO!Q$5&amp;$E31),'Hoja de Trabajo para listado'!$CD$151:$DC$151,0)),0)</f>
        <v>0</v>
      </c>
      <c r="R31" s="245">
        <f t="shared" ca="1" si="0"/>
        <v>0</v>
      </c>
      <c r="S31" s="245">
        <f ca="1">+R30+R31</f>
        <v>0</v>
      </c>
      <c r="T31" s="245">
        <f ca="1">+S31</f>
        <v>0</v>
      </c>
      <c r="U31" s="244">
        <f t="shared" si="1"/>
        <v>2</v>
      </c>
      <c r="V31" s="333" t="e">
        <f>+VLOOKUP(A31,bd_lista!$A$3:$E$590,5,FALSE)</f>
        <v>#N/A</v>
      </c>
      <c r="W31" s="384"/>
      <c r="X31" s="242">
        <f t="shared" si="3"/>
        <v>48</v>
      </c>
      <c r="Y31" s="242" t="e">
        <f>+VLOOKUP(X31,bd_lista!$A$3:$C$590,3,FALSE)</f>
        <v>#N/A</v>
      </c>
      <c r="Z31" s="246"/>
      <c r="AA31" s="247"/>
    </row>
    <row r="32" spans="1:27" ht="15" hidden="1" customHeight="1">
      <c r="A32" s="251">
        <v>53</v>
      </c>
      <c r="B32" s="388">
        <f>+A32</f>
        <v>53</v>
      </c>
      <c r="C32" s="247" t="str">
        <f>+VLOOKUP(A32,bd_lista!$A$3:$C$590,3,FALSE)</f>
        <v>Ministerio de Culturas, Descolonización y Despatriarcalización</v>
      </c>
      <c r="D32" s="385" t="str">
        <f>+C32</f>
        <v>Ministerio de Culturas, Descolonización y Despatriarcalización</v>
      </c>
      <c r="E32" s="247" t="s">
        <v>1304</v>
      </c>
      <c r="F32" s="243">
        <f ca="1">+IFERROR(INDEX('Hoja de Trabajo para listado'!$A$155:$Z$1048576,MATCH($A32,'Hoja de Trabajo para listado'!$A$155:$A$1048576,0),MATCH((CUADRO!F$5&amp;$E32),'Hoja de Trabajo para listado'!$A$151:$Z$151,0)),0)+IFERROR(INDEX('Hoja de Trabajo para listado'!$AB$155:$BA$1048576,MATCH($A32,'Hoja de Trabajo para listado'!$AB$155:$AB$1048576,0),MATCH((CUADRO!F$5&amp;$E32),'Hoja de Trabajo para listado'!$AB$151:$BA$151,0)),0)+IFERROR(INDEX('Hoja de Trabajo para listado'!$BC$155:$CB$1048576,MATCH($A32,'Hoja de Trabajo para listado'!$BC$155:$BC$1048576,0),MATCH((CUADRO!F$5&amp;$E32),'Hoja de Trabajo para listado'!$BC$151:$CB$151,0)),0)+IFERROR(INDEX('Hoja de Trabajo para listado'!$DE$153:$DG$274,MATCH($A32,'Hoja de Trabajo para listado'!$DE$153:$DE$1048576,0),MATCH((CUADRO!F$5&amp;$E32),'Hoja de Trabajo para listado'!$DE$151:$DG$151,0)),0)+IFERROR(INDEX('Hoja de Trabajo para listado'!$CD$155:$DC$1048576,MATCH($A32,'Hoja de Trabajo para listado'!$CD$155:$CD$1048576,0),MATCH((CUADRO!F$5&amp;$E32),'Hoja de Trabajo para listado'!$CD$151:$DC$151,0)),0)</f>
        <v>0</v>
      </c>
      <c r="G32" s="243">
        <f ca="1">+IFERROR(INDEX('Hoja de Trabajo para listado'!$A$155:$Z$1048576,MATCH($A32,'Hoja de Trabajo para listado'!$A$155:$A$1048576,0),MATCH((CUADRO!G$5&amp;$E32),'Hoja de Trabajo para listado'!$A$151:$Z$151,0)),0)+IFERROR(INDEX('Hoja de Trabajo para listado'!$AB$155:$BA$1048576,MATCH($A32,'Hoja de Trabajo para listado'!$AB$155:$AB$1048576,0),MATCH((CUADRO!G$5&amp;$E32),'Hoja de Trabajo para listado'!$AB$151:$BA$151,0)),0)+IFERROR(INDEX('Hoja de Trabajo para listado'!$BC$155:$CB$1048576,MATCH($A32,'Hoja de Trabajo para listado'!$BC$155:$BC$1048576,0),MATCH((CUADRO!G$5&amp;$E32),'Hoja de Trabajo para listado'!$BC$151:$CB$151,0)),0)+IFERROR(INDEX('Hoja de Trabajo para listado'!$DE$153:$DG$274,MATCH($A32,'Hoja de Trabajo para listado'!$DE$153:$DE$1048576,0),MATCH((CUADRO!G$5&amp;$E32),'Hoja de Trabajo para listado'!$DE$151:$DG$151,0)),0)+IFERROR(INDEX('Hoja de Trabajo para listado'!$CD$155:$DC$1048576,MATCH($A32,'Hoja de Trabajo para listado'!$CD$155:$CD$1048576,0),MATCH((CUADRO!G$5&amp;$E32),'Hoja de Trabajo para listado'!$CD$151:$DC$151,0)),0)</f>
        <v>0</v>
      </c>
      <c r="H32" s="243">
        <f ca="1">+IFERROR(INDEX('Hoja de Trabajo para listado'!$A$155:$Z$1048576,MATCH($A32,'Hoja de Trabajo para listado'!$A$155:$A$1048576,0),MATCH((CUADRO!H$5&amp;$E32),'Hoja de Trabajo para listado'!$A$151:$Z$151,0)),0)+IFERROR(INDEX('Hoja de Trabajo para listado'!$AB$155:$BA$1048576,MATCH($A32,'Hoja de Trabajo para listado'!$AB$155:$AB$1048576,0),MATCH((CUADRO!H$5&amp;$E32),'Hoja de Trabajo para listado'!$AB$151:$BA$151,0)),0)+IFERROR(INDEX('Hoja de Trabajo para listado'!$BC$155:$CB$1048576,MATCH($A32,'Hoja de Trabajo para listado'!$BC$155:$BC$1048576,0),MATCH((CUADRO!H$5&amp;$E32),'Hoja de Trabajo para listado'!$BC$151:$CB$151,0)),0)+IFERROR(INDEX('Hoja de Trabajo para listado'!$DE$153:$DG$274,MATCH($A32,'Hoja de Trabajo para listado'!$DE$153:$DE$1048576,0),MATCH((CUADRO!H$5&amp;$E32),'Hoja de Trabajo para listado'!$DE$151:$DG$151,0)),0)+IFERROR(INDEX('Hoja de Trabajo para listado'!$CD$155:$DC$1048576,MATCH($A32,'Hoja de Trabajo para listado'!$CD$155:$CD$1048576,0),MATCH((CUADRO!H$5&amp;$E32),'Hoja de Trabajo para listado'!$CD$151:$DC$151,0)),0)</f>
        <v>0</v>
      </c>
      <c r="I32" s="243">
        <f ca="1">+IFERROR(INDEX('Hoja de Trabajo para listado'!$A$155:$Z$1048576,MATCH($A32,'Hoja de Trabajo para listado'!$A$155:$A$1048576,0),MATCH((CUADRO!I$5&amp;$E32),'Hoja de Trabajo para listado'!$A$151:$Z$151,0)),0)+IFERROR(INDEX('Hoja de Trabajo para listado'!$AB$155:$BA$1048576,MATCH($A32,'Hoja de Trabajo para listado'!$AB$155:$AB$1048576,0),MATCH((CUADRO!I$5&amp;$E32),'Hoja de Trabajo para listado'!$AB$151:$BA$151,0)),0)+IFERROR(INDEX('Hoja de Trabajo para listado'!$BC$155:$CB$1048576,MATCH($A32,'Hoja de Trabajo para listado'!$BC$155:$BC$1048576,0),MATCH((CUADRO!I$5&amp;$E32),'Hoja de Trabajo para listado'!$BC$151:$CB$151,0)),0)+IFERROR(INDEX('Hoja de Trabajo para listado'!$DE$153:$DG$274,MATCH($A32,'Hoja de Trabajo para listado'!$DE$153:$DE$1048576,0),MATCH((CUADRO!I$5&amp;$E32),'Hoja de Trabajo para listado'!$DE$151:$DG$151,0)),0)+IFERROR(INDEX('Hoja de Trabajo para listado'!$CD$155:$DC$1048576,MATCH($A32,'Hoja de Trabajo para listado'!$CD$155:$CD$1048576,0),MATCH((CUADRO!I$5&amp;$E32),'Hoja de Trabajo para listado'!$CD$151:$DC$151,0)),0)</f>
        <v>0</v>
      </c>
      <c r="J32" s="243">
        <f ca="1">+IFERROR(INDEX('Hoja de Trabajo para listado'!$A$155:$Z$1048576,MATCH($A32,'Hoja de Trabajo para listado'!$A$155:$A$1048576,0),MATCH((CUADRO!J$5&amp;$E32),'Hoja de Trabajo para listado'!$A$151:$Z$151,0)),0)+IFERROR(INDEX('Hoja de Trabajo para listado'!$AB$155:$BA$1048576,MATCH($A32,'Hoja de Trabajo para listado'!$AB$155:$AB$1048576,0),MATCH((CUADRO!J$5&amp;$E32),'Hoja de Trabajo para listado'!$AB$151:$BA$151,0)),0)+IFERROR(INDEX('Hoja de Trabajo para listado'!$BC$155:$CB$1048576,MATCH($A32,'Hoja de Trabajo para listado'!$BC$155:$BC$1048576,0),MATCH((CUADRO!J$5&amp;$E32),'Hoja de Trabajo para listado'!$BC$151:$CB$151,0)),0)+IFERROR(INDEX('Hoja de Trabajo para listado'!$DE$153:$DG$274,MATCH($A32,'Hoja de Trabajo para listado'!$DE$153:$DE$1048576,0),MATCH((CUADRO!J$5&amp;$E32),'Hoja de Trabajo para listado'!$DE$151:$DG$151,0)),0)+IFERROR(INDEX('Hoja de Trabajo para listado'!$CD$155:$DC$1048576,MATCH($A32,'Hoja de Trabajo para listado'!$CD$155:$CD$1048576,0),MATCH((CUADRO!J$5&amp;$E32),'Hoja de Trabajo para listado'!$CD$151:$DC$151,0)),0)</f>
        <v>0</v>
      </c>
      <c r="K32" s="243">
        <f ca="1">+IFERROR(INDEX('Hoja de Trabajo para listado'!$A$155:$Z$1048576,MATCH($A32,'Hoja de Trabajo para listado'!$A$155:$A$1048576,0),MATCH((CUADRO!K$5&amp;$E32),'Hoja de Trabajo para listado'!$A$151:$Z$151,0)),0)+IFERROR(INDEX('Hoja de Trabajo para listado'!$AB$155:$BA$1048576,MATCH($A32,'Hoja de Trabajo para listado'!$AB$155:$AB$1048576,0),MATCH((CUADRO!K$5&amp;$E32),'Hoja de Trabajo para listado'!$AB$151:$BA$151,0)),0)+IFERROR(INDEX('Hoja de Trabajo para listado'!$BC$155:$CB$1048576,MATCH($A32,'Hoja de Trabajo para listado'!$BC$155:$BC$1048576,0),MATCH((CUADRO!K$5&amp;$E32),'Hoja de Trabajo para listado'!$BC$151:$CB$151,0)),0)+IFERROR(INDEX('Hoja de Trabajo para listado'!$DE$153:$DG$274,MATCH($A32,'Hoja de Trabajo para listado'!$DE$153:$DE$1048576,0),MATCH((CUADRO!K$5&amp;$E32),'Hoja de Trabajo para listado'!$DE$151:$DG$151,0)),0)+IFERROR(INDEX('Hoja de Trabajo para listado'!$CD$155:$DC$1048576,MATCH($A32,'Hoja de Trabajo para listado'!$CD$155:$CD$1048576,0),MATCH((CUADRO!K$5&amp;$E32),'Hoja de Trabajo para listado'!$CD$151:$DC$151,0)),0)</f>
        <v>0</v>
      </c>
      <c r="L32" s="243">
        <f ca="1">+IFERROR(INDEX('Hoja de Trabajo para listado'!$A$155:$Z$1048576,MATCH($A32,'Hoja de Trabajo para listado'!$A$155:$A$1048576,0),MATCH((CUADRO!L$5&amp;$E32),'Hoja de Trabajo para listado'!$A$151:$Z$151,0)),0)+IFERROR(INDEX('Hoja de Trabajo para listado'!$AB$155:$BA$1048576,MATCH($A32,'Hoja de Trabajo para listado'!$AB$155:$AB$1048576,0),MATCH((CUADRO!L$5&amp;$E32),'Hoja de Trabajo para listado'!$AB$151:$BA$151,0)),0)+IFERROR(INDEX('Hoja de Trabajo para listado'!$BC$155:$CB$1048576,MATCH($A32,'Hoja de Trabajo para listado'!$BC$155:$BC$1048576,0),MATCH((CUADRO!L$5&amp;$E32),'Hoja de Trabajo para listado'!$BC$151:$CB$151,0)),0)+IFERROR(INDEX('Hoja de Trabajo para listado'!$DE$153:$DG$274,MATCH($A32,'Hoja de Trabajo para listado'!$DE$153:$DE$1048576,0),MATCH((CUADRO!L$5&amp;$E32),'Hoja de Trabajo para listado'!$DE$151:$DG$151,0)),0)+IFERROR(INDEX('Hoja de Trabajo para listado'!$CD$155:$DC$1048576,MATCH($A32,'Hoja de Trabajo para listado'!$CD$155:$CD$1048576,0),MATCH((CUADRO!L$5&amp;$E32),'Hoja de Trabajo para listado'!$CD$151:$DC$151,0)),0)</f>
        <v>0</v>
      </c>
      <c r="M32" s="243">
        <f ca="1">+IFERROR(INDEX('Hoja de Trabajo para listado'!$A$155:$Z$1048576,MATCH($A32,'Hoja de Trabajo para listado'!$A$155:$A$1048576,0),MATCH((CUADRO!M$5&amp;$E32),'Hoja de Trabajo para listado'!$A$151:$Z$151,0)),0)+IFERROR(INDEX('Hoja de Trabajo para listado'!$AB$155:$BA$1048576,MATCH($A32,'Hoja de Trabajo para listado'!$AB$155:$AB$1048576,0),MATCH((CUADRO!M$5&amp;$E32),'Hoja de Trabajo para listado'!$AB$151:$BA$151,0)),0)+IFERROR(INDEX('Hoja de Trabajo para listado'!$BC$155:$CB$1048576,MATCH($A32,'Hoja de Trabajo para listado'!$BC$155:$BC$1048576,0),MATCH((CUADRO!M$5&amp;$E32),'Hoja de Trabajo para listado'!$BC$151:$CB$151,0)),0)+IFERROR(INDEX('Hoja de Trabajo para listado'!$DE$153:$DG$274,MATCH($A32,'Hoja de Trabajo para listado'!$DE$153:$DE$1048576,0),MATCH((CUADRO!M$5&amp;$E32),'Hoja de Trabajo para listado'!$DE$151:$DG$151,0)),0)+IFERROR(INDEX('Hoja de Trabajo para listado'!$CD$155:$DC$1048576,MATCH($A32,'Hoja de Trabajo para listado'!$CD$155:$CD$1048576,0),MATCH((CUADRO!M$5&amp;$E32),'Hoja de Trabajo para listado'!$CD$151:$DC$151,0)),0)</f>
        <v>0</v>
      </c>
      <c r="N32" s="243">
        <f ca="1">+IFERROR(INDEX('Hoja de Trabajo para listado'!$A$155:$Z$1048576,MATCH($A32,'Hoja de Trabajo para listado'!$A$155:$A$1048576,0),MATCH((CUADRO!N$5&amp;$E32),'Hoja de Trabajo para listado'!$A$151:$Z$151,0)),0)+IFERROR(INDEX('Hoja de Trabajo para listado'!$AB$155:$BA$1048576,MATCH($A32,'Hoja de Trabajo para listado'!$AB$155:$AB$1048576,0),MATCH((CUADRO!N$5&amp;$E32),'Hoja de Trabajo para listado'!$AB$151:$BA$151,0)),0)+IFERROR(INDEX('Hoja de Trabajo para listado'!$BC$155:$CB$1048576,MATCH($A32,'Hoja de Trabajo para listado'!$BC$155:$BC$1048576,0),MATCH((CUADRO!N$5&amp;$E32),'Hoja de Trabajo para listado'!$BC$151:$CB$151,0)),0)+IFERROR(INDEX('Hoja de Trabajo para listado'!$DE$153:$DG$274,MATCH($A32,'Hoja de Trabajo para listado'!$DE$153:$DE$1048576,0),MATCH((CUADRO!N$5&amp;$E32),'Hoja de Trabajo para listado'!$DE$151:$DG$151,0)),0)+IFERROR(INDEX('Hoja de Trabajo para listado'!$CD$155:$DC$1048576,MATCH($A32,'Hoja de Trabajo para listado'!$CD$155:$CD$1048576,0),MATCH((CUADRO!N$5&amp;$E32),'Hoja de Trabajo para listado'!$CD$151:$DC$151,0)),0)</f>
        <v>0</v>
      </c>
      <c r="O32" s="243">
        <f ca="1">+IFERROR(INDEX('Hoja de Trabajo para listado'!$A$155:$Z$1048576,MATCH($A32,'Hoja de Trabajo para listado'!$A$155:$A$1048576,0),MATCH((CUADRO!O$5&amp;$E32),'Hoja de Trabajo para listado'!$A$151:$Z$151,0)),0)+IFERROR(INDEX('Hoja de Trabajo para listado'!$AB$155:$BA$1048576,MATCH($A32,'Hoja de Trabajo para listado'!$AB$155:$AB$1048576,0),MATCH((CUADRO!O$5&amp;$E32),'Hoja de Trabajo para listado'!$AB$151:$BA$151,0)),0)+IFERROR(INDEX('Hoja de Trabajo para listado'!$BC$155:$CB$1048576,MATCH($A32,'Hoja de Trabajo para listado'!$BC$155:$BC$1048576,0),MATCH((CUADRO!O$5&amp;$E32),'Hoja de Trabajo para listado'!$BC$151:$CB$151,0)),0)+IFERROR(INDEX('Hoja de Trabajo para listado'!$DE$153:$DG$274,MATCH($A32,'Hoja de Trabajo para listado'!$DE$153:$DE$1048576,0),MATCH((CUADRO!O$5&amp;$E32),'Hoja de Trabajo para listado'!$DE$151:$DG$151,0)),0)+IFERROR(INDEX('Hoja de Trabajo para listado'!$CD$155:$DC$1048576,MATCH($A32,'Hoja de Trabajo para listado'!$CD$155:$CD$1048576,0),MATCH((CUADRO!O$5&amp;$E32),'Hoja de Trabajo para listado'!$CD$151:$DC$151,0)),0)</f>
        <v>0</v>
      </c>
      <c r="P32" s="243">
        <f ca="1">+IFERROR(INDEX('Hoja de Trabajo para listado'!$A$155:$Z$1048576,MATCH($A32,'Hoja de Trabajo para listado'!$A$155:$A$1048576,0),MATCH((CUADRO!P$5&amp;$E32),'Hoja de Trabajo para listado'!$A$151:$Z$151,0)),0)+IFERROR(INDEX('Hoja de Trabajo para listado'!$AB$155:$BA$1048576,MATCH($A32,'Hoja de Trabajo para listado'!$AB$155:$AB$1048576,0),MATCH((CUADRO!P$5&amp;$E32),'Hoja de Trabajo para listado'!$AB$151:$BA$151,0)),0)+IFERROR(INDEX('Hoja de Trabajo para listado'!$BC$155:$CB$1048576,MATCH($A32,'Hoja de Trabajo para listado'!$BC$155:$BC$1048576,0),MATCH((CUADRO!P$5&amp;$E32),'Hoja de Trabajo para listado'!$BC$151:$CB$151,0)),0)+IFERROR(INDEX('Hoja de Trabajo para listado'!$DE$153:$DG$274,MATCH($A32,'Hoja de Trabajo para listado'!$DE$153:$DE$1048576,0),MATCH((CUADRO!P$5&amp;$E32),'Hoja de Trabajo para listado'!$DE$151:$DG$151,0)),0)+IFERROR(INDEX('Hoja de Trabajo para listado'!$CD$155:$DC$1048576,MATCH($A32,'Hoja de Trabajo para listado'!$CD$155:$CD$1048576,0),MATCH((CUADRO!P$5&amp;$E32),'Hoja de Trabajo para listado'!$CD$151:$DC$151,0)),0)</f>
        <v>0</v>
      </c>
      <c r="Q32" s="243">
        <f ca="1">+IFERROR(INDEX('Hoja de Trabajo para listado'!$A$155:$Z$1048576,MATCH($A32,'Hoja de Trabajo para listado'!$A$155:$A$1048576,0),MATCH((CUADRO!Q$5&amp;$E32),'Hoja de Trabajo para listado'!$A$151:$Z$151,0)),0)+IFERROR(INDEX('Hoja de Trabajo para listado'!$AB$155:$BA$1048576,MATCH($A32,'Hoja de Trabajo para listado'!$AB$155:$AB$1048576,0),MATCH((CUADRO!Q$5&amp;$E32),'Hoja de Trabajo para listado'!$AB$151:$BA$151,0)),0)+IFERROR(INDEX('Hoja de Trabajo para listado'!$BC$155:$CB$1048576,MATCH($A32,'Hoja de Trabajo para listado'!$BC$155:$BC$1048576,0),MATCH((CUADRO!Q$5&amp;$E32),'Hoja de Trabajo para listado'!$BC$151:$CB$151,0)),0)+IFERROR(INDEX('Hoja de Trabajo para listado'!$DE$153:$DG$274,MATCH($A32,'Hoja de Trabajo para listado'!$DE$153:$DE$1048576,0),MATCH((CUADRO!Q$5&amp;$E32),'Hoja de Trabajo para listado'!$DE$151:$DG$151,0)),0)+IFERROR(INDEX('Hoja de Trabajo para listado'!$CD$155:$DC$1048576,MATCH($A32,'Hoja de Trabajo para listado'!$CD$155:$CD$1048576,0),MATCH((CUADRO!Q$5&amp;$E32),'Hoja de Trabajo para listado'!$CD$151:$DC$151,0)),0)</f>
        <v>0</v>
      </c>
      <c r="R32" s="243">
        <f t="shared" ca="1" si="0"/>
        <v>0</v>
      </c>
      <c r="S32" s="243"/>
      <c r="T32" s="243">
        <f ca="1">+T33</f>
        <v>0</v>
      </c>
      <c r="U32" s="242">
        <f t="shared" si="1"/>
        <v>1</v>
      </c>
      <c r="V32" s="333" t="str">
        <f>+VLOOKUP(A32,bd_lista!$A$3:$E$590,5,FALSE)</f>
        <v>Órgano Ejecutivo</v>
      </c>
      <c r="W32" s="383" t="str">
        <f>+V32</f>
        <v>Órgano Ejecutivo</v>
      </c>
      <c r="X32" s="242">
        <v>53</v>
      </c>
      <c r="Y32" s="242" t="str">
        <f>+VLOOKUP(X32,bd_lista!$A$3:$C$590,3,FALSE)</f>
        <v>Ministerio de Culturas, Descolonización y Despatriarcalización</v>
      </c>
      <c r="Z32" s="246">
        <f>+X32</f>
        <v>53</v>
      </c>
      <c r="AA32" s="246" t="str">
        <f>+Y32</f>
        <v>Ministerio de Culturas, Descolonización y Despatriarcalización</v>
      </c>
    </row>
    <row r="33" spans="1:27" ht="15" hidden="1" customHeight="1">
      <c r="A33" s="32">
        <v>53</v>
      </c>
      <c r="B33" s="389"/>
      <c r="C33" s="333" t="str">
        <f>+VLOOKUP(A33,bd_lista!$A$3:$C$590,3,FALSE)</f>
        <v>Ministerio de Culturas, Descolonización y Despatriarcalización</v>
      </c>
      <c r="D33" s="386"/>
      <c r="E33" s="333" t="s">
        <v>1305</v>
      </c>
      <c r="F33" s="245">
        <f ca="1">+IFERROR(INDEX('Hoja de Trabajo para listado'!$A$155:$Z$1048576,MATCH($A33,'Hoja de Trabajo para listado'!$A$155:$A$1048576,0),MATCH((CUADRO!F$5&amp;$E33),'Hoja de Trabajo para listado'!$A$151:$Z$151,0)),0)+IFERROR(INDEX('Hoja de Trabajo para listado'!$AB$155:$BA$1048576,MATCH($A33,'Hoja de Trabajo para listado'!$AB$155:$AB$1048576,0),MATCH((CUADRO!F$5&amp;$E33),'Hoja de Trabajo para listado'!$AB$151:$BA$151,0)),0)+IFERROR(INDEX('Hoja de Trabajo para listado'!$BC$155:$CB$1048576,MATCH($A33,'Hoja de Trabajo para listado'!$BC$155:$BC$1048576,0),MATCH((CUADRO!F$5&amp;$E33),'Hoja de Trabajo para listado'!$BC$151:$CB$151,0)),0)+IFERROR(INDEX('Hoja de Trabajo para listado'!$DE$153:$DG$274,MATCH($A33,'Hoja de Trabajo para listado'!$DE$153:$DE$1048576,0),MATCH((CUADRO!F$5&amp;$E33),'Hoja de Trabajo para listado'!$DE$151:$DG$151,0)),0)+IFERROR(INDEX('Hoja de Trabajo para listado'!$CD$155:$DC$1048576,MATCH($A33,'Hoja de Trabajo para listado'!$CD$155:$CD$1048576,0),MATCH((CUADRO!F$5&amp;$E33),'Hoja de Trabajo para listado'!$CD$151:$DC$151,0)),0)</f>
        <v>0</v>
      </c>
      <c r="G33" s="245">
        <f ca="1">+IFERROR(INDEX('Hoja de Trabajo para listado'!$A$155:$Z$1048576,MATCH($A33,'Hoja de Trabajo para listado'!$A$155:$A$1048576,0),MATCH((CUADRO!G$5&amp;$E33),'Hoja de Trabajo para listado'!$A$151:$Z$151,0)),0)+IFERROR(INDEX('Hoja de Trabajo para listado'!$AB$155:$BA$1048576,MATCH($A33,'Hoja de Trabajo para listado'!$AB$155:$AB$1048576,0),MATCH((CUADRO!G$5&amp;$E33),'Hoja de Trabajo para listado'!$AB$151:$BA$151,0)),0)+IFERROR(INDEX('Hoja de Trabajo para listado'!$BC$155:$CB$1048576,MATCH($A33,'Hoja de Trabajo para listado'!$BC$155:$BC$1048576,0),MATCH((CUADRO!G$5&amp;$E33),'Hoja de Trabajo para listado'!$BC$151:$CB$151,0)),0)+IFERROR(INDEX('Hoja de Trabajo para listado'!$DE$153:$DG$274,MATCH($A33,'Hoja de Trabajo para listado'!$DE$153:$DE$1048576,0),MATCH((CUADRO!G$5&amp;$E33),'Hoja de Trabajo para listado'!$DE$151:$DG$151,0)),0)+IFERROR(INDEX('Hoja de Trabajo para listado'!$CD$155:$DC$1048576,MATCH($A33,'Hoja de Trabajo para listado'!$CD$155:$CD$1048576,0),MATCH((CUADRO!G$5&amp;$E33),'Hoja de Trabajo para listado'!$CD$151:$DC$151,0)),0)</f>
        <v>0</v>
      </c>
      <c r="H33" s="245">
        <f ca="1">+IFERROR(INDEX('Hoja de Trabajo para listado'!$A$155:$Z$1048576,MATCH($A33,'Hoja de Trabajo para listado'!$A$155:$A$1048576,0),MATCH((CUADRO!H$5&amp;$E33),'Hoja de Trabajo para listado'!$A$151:$Z$151,0)),0)+IFERROR(INDEX('Hoja de Trabajo para listado'!$AB$155:$BA$1048576,MATCH($A33,'Hoja de Trabajo para listado'!$AB$155:$AB$1048576,0),MATCH((CUADRO!H$5&amp;$E33),'Hoja de Trabajo para listado'!$AB$151:$BA$151,0)),0)+IFERROR(INDEX('Hoja de Trabajo para listado'!$BC$155:$CB$1048576,MATCH($A33,'Hoja de Trabajo para listado'!$BC$155:$BC$1048576,0),MATCH((CUADRO!H$5&amp;$E33),'Hoja de Trabajo para listado'!$BC$151:$CB$151,0)),0)+IFERROR(INDEX('Hoja de Trabajo para listado'!$DE$153:$DG$274,MATCH($A33,'Hoja de Trabajo para listado'!$DE$153:$DE$1048576,0),MATCH((CUADRO!H$5&amp;$E33),'Hoja de Trabajo para listado'!$DE$151:$DG$151,0)),0)+IFERROR(INDEX('Hoja de Trabajo para listado'!$CD$155:$DC$1048576,MATCH($A33,'Hoja de Trabajo para listado'!$CD$155:$CD$1048576,0),MATCH((CUADRO!H$5&amp;$E33),'Hoja de Trabajo para listado'!$CD$151:$DC$151,0)),0)</f>
        <v>0</v>
      </c>
      <c r="I33" s="245">
        <f ca="1">+IFERROR(INDEX('Hoja de Trabajo para listado'!$A$155:$Z$1048576,MATCH($A33,'Hoja de Trabajo para listado'!$A$155:$A$1048576,0),MATCH((CUADRO!I$5&amp;$E33),'Hoja de Trabajo para listado'!$A$151:$Z$151,0)),0)+IFERROR(INDEX('Hoja de Trabajo para listado'!$AB$155:$BA$1048576,MATCH($A33,'Hoja de Trabajo para listado'!$AB$155:$AB$1048576,0),MATCH((CUADRO!I$5&amp;$E33),'Hoja de Trabajo para listado'!$AB$151:$BA$151,0)),0)+IFERROR(INDEX('Hoja de Trabajo para listado'!$BC$155:$CB$1048576,MATCH($A33,'Hoja de Trabajo para listado'!$BC$155:$BC$1048576,0),MATCH((CUADRO!I$5&amp;$E33),'Hoja de Trabajo para listado'!$BC$151:$CB$151,0)),0)+IFERROR(INDEX('Hoja de Trabajo para listado'!$DE$153:$DG$274,MATCH($A33,'Hoja de Trabajo para listado'!$DE$153:$DE$1048576,0),MATCH((CUADRO!I$5&amp;$E33),'Hoja de Trabajo para listado'!$DE$151:$DG$151,0)),0)+IFERROR(INDEX('Hoja de Trabajo para listado'!$CD$155:$DC$1048576,MATCH($A33,'Hoja de Trabajo para listado'!$CD$155:$CD$1048576,0),MATCH((CUADRO!I$5&amp;$E33),'Hoja de Trabajo para listado'!$CD$151:$DC$151,0)),0)</f>
        <v>0</v>
      </c>
      <c r="J33" s="245">
        <f ca="1">+IFERROR(INDEX('Hoja de Trabajo para listado'!$A$155:$Z$1048576,MATCH($A33,'Hoja de Trabajo para listado'!$A$155:$A$1048576,0),MATCH((CUADRO!J$5&amp;$E33),'Hoja de Trabajo para listado'!$A$151:$Z$151,0)),0)+IFERROR(INDEX('Hoja de Trabajo para listado'!$AB$155:$BA$1048576,MATCH($A33,'Hoja de Trabajo para listado'!$AB$155:$AB$1048576,0),MATCH((CUADRO!J$5&amp;$E33),'Hoja de Trabajo para listado'!$AB$151:$BA$151,0)),0)+IFERROR(INDEX('Hoja de Trabajo para listado'!$BC$155:$CB$1048576,MATCH($A33,'Hoja de Trabajo para listado'!$BC$155:$BC$1048576,0),MATCH((CUADRO!J$5&amp;$E33),'Hoja de Trabajo para listado'!$BC$151:$CB$151,0)),0)+IFERROR(INDEX('Hoja de Trabajo para listado'!$DE$153:$DG$274,MATCH($A33,'Hoja de Trabajo para listado'!$DE$153:$DE$1048576,0),MATCH((CUADRO!J$5&amp;$E33),'Hoja de Trabajo para listado'!$DE$151:$DG$151,0)),0)+IFERROR(INDEX('Hoja de Trabajo para listado'!$CD$155:$DC$1048576,MATCH($A33,'Hoja de Trabajo para listado'!$CD$155:$CD$1048576,0),MATCH((CUADRO!J$5&amp;$E33),'Hoja de Trabajo para listado'!$CD$151:$DC$151,0)),0)</f>
        <v>0</v>
      </c>
      <c r="K33" s="245">
        <f ca="1">+IFERROR(INDEX('Hoja de Trabajo para listado'!$A$155:$Z$1048576,MATCH($A33,'Hoja de Trabajo para listado'!$A$155:$A$1048576,0),MATCH((CUADRO!K$5&amp;$E33),'Hoja de Trabajo para listado'!$A$151:$Z$151,0)),0)+IFERROR(INDEX('Hoja de Trabajo para listado'!$AB$155:$BA$1048576,MATCH($A33,'Hoja de Trabajo para listado'!$AB$155:$AB$1048576,0),MATCH((CUADRO!K$5&amp;$E33),'Hoja de Trabajo para listado'!$AB$151:$BA$151,0)),0)+IFERROR(INDEX('Hoja de Trabajo para listado'!$BC$155:$CB$1048576,MATCH($A33,'Hoja de Trabajo para listado'!$BC$155:$BC$1048576,0),MATCH((CUADRO!K$5&amp;$E33),'Hoja de Trabajo para listado'!$BC$151:$CB$151,0)),0)+IFERROR(INDEX('Hoja de Trabajo para listado'!$DE$153:$DG$274,MATCH($A33,'Hoja de Trabajo para listado'!$DE$153:$DE$1048576,0),MATCH((CUADRO!K$5&amp;$E33),'Hoja de Trabajo para listado'!$DE$151:$DG$151,0)),0)+IFERROR(INDEX('Hoja de Trabajo para listado'!$CD$155:$DC$1048576,MATCH($A33,'Hoja de Trabajo para listado'!$CD$155:$CD$1048576,0),MATCH((CUADRO!K$5&amp;$E33),'Hoja de Trabajo para listado'!$CD$151:$DC$151,0)),0)</f>
        <v>0</v>
      </c>
      <c r="L33" s="245">
        <f ca="1">+IFERROR(INDEX('Hoja de Trabajo para listado'!$A$155:$Z$1048576,MATCH($A33,'Hoja de Trabajo para listado'!$A$155:$A$1048576,0),MATCH((CUADRO!L$5&amp;$E33),'Hoja de Trabajo para listado'!$A$151:$Z$151,0)),0)+IFERROR(INDEX('Hoja de Trabajo para listado'!$AB$155:$BA$1048576,MATCH($A33,'Hoja de Trabajo para listado'!$AB$155:$AB$1048576,0),MATCH((CUADRO!L$5&amp;$E33),'Hoja de Trabajo para listado'!$AB$151:$BA$151,0)),0)+IFERROR(INDEX('Hoja de Trabajo para listado'!$BC$155:$CB$1048576,MATCH($A33,'Hoja de Trabajo para listado'!$BC$155:$BC$1048576,0),MATCH((CUADRO!L$5&amp;$E33),'Hoja de Trabajo para listado'!$BC$151:$CB$151,0)),0)+IFERROR(INDEX('Hoja de Trabajo para listado'!$DE$153:$DG$274,MATCH($A33,'Hoja de Trabajo para listado'!$DE$153:$DE$1048576,0),MATCH((CUADRO!L$5&amp;$E33),'Hoja de Trabajo para listado'!$DE$151:$DG$151,0)),0)+IFERROR(INDEX('Hoja de Trabajo para listado'!$CD$155:$DC$1048576,MATCH($A33,'Hoja de Trabajo para listado'!$CD$155:$CD$1048576,0),MATCH((CUADRO!L$5&amp;$E33),'Hoja de Trabajo para listado'!$CD$151:$DC$151,0)),0)</f>
        <v>0</v>
      </c>
      <c r="M33" s="245">
        <f ca="1">+IFERROR(INDEX('Hoja de Trabajo para listado'!$A$155:$Z$1048576,MATCH($A33,'Hoja de Trabajo para listado'!$A$155:$A$1048576,0),MATCH((CUADRO!M$5&amp;$E33),'Hoja de Trabajo para listado'!$A$151:$Z$151,0)),0)+IFERROR(INDEX('Hoja de Trabajo para listado'!$AB$155:$BA$1048576,MATCH($A33,'Hoja de Trabajo para listado'!$AB$155:$AB$1048576,0),MATCH((CUADRO!M$5&amp;$E33),'Hoja de Trabajo para listado'!$AB$151:$BA$151,0)),0)+IFERROR(INDEX('Hoja de Trabajo para listado'!$BC$155:$CB$1048576,MATCH($A33,'Hoja de Trabajo para listado'!$BC$155:$BC$1048576,0),MATCH((CUADRO!M$5&amp;$E33),'Hoja de Trabajo para listado'!$BC$151:$CB$151,0)),0)+IFERROR(INDEX('Hoja de Trabajo para listado'!$DE$153:$DG$274,MATCH($A33,'Hoja de Trabajo para listado'!$DE$153:$DE$1048576,0),MATCH((CUADRO!M$5&amp;$E33),'Hoja de Trabajo para listado'!$DE$151:$DG$151,0)),0)+IFERROR(INDEX('Hoja de Trabajo para listado'!$CD$155:$DC$1048576,MATCH($A33,'Hoja de Trabajo para listado'!$CD$155:$CD$1048576,0),MATCH((CUADRO!M$5&amp;$E33),'Hoja de Trabajo para listado'!$CD$151:$DC$151,0)),0)</f>
        <v>0</v>
      </c>
      <c r="N33" s="245">
        <f ca="1">+IFERROR(INDEX('Hoja de Trabajo para listado'!$A$155:$Z$1048576,MATCH($A33,'Hoja de Trabajo para listado'!$A$155:$A$1048576,0),MATCH((CUADRO!N$5&amp;$E33),'Hoja de Trabajo para listado'!$A$151:$Z$151,0)),0)+IFERROR(INDEX('Hoja de Trabajo para listado'!$AB$155:$BA$1048576,MATCH($A33,'Hoja de Trabajo para listado'!$AB$155:$AB$1048576,0),MATCH((CUADRO!N$5&amp;$E33),'Hoja de Trabajo para listado'!$AB$151:$BA$151,0)),0)+IFERROR(INDEX('Hoja de Trabajo para listado'!$BC$155:$CB$1048576,MATCH($A33,'Hoja de Trabajo para listado'!$BC$155:$BC$1048576,0),MATCH((CUADRO!N$5&amp;$E33),'Hoja de Trabajo para listado'!$BC$151:$CB$151,0)),0)+IFERROR(INDEX('Hoja de Trabajo para listado'!$DE$153:$DG$274,MATCH($A33,'Hoja de Trabajo para listado'!$DE$153:$DE$1048576,0),MATCH((CUADRO!N$5&amp;$E33),'Hoja de Trabajo para listado'!$DE$151:$DG$151,0)),0)+IFERROR(INDEX('Hoja de Trabajo para listado'!$CD$155:$DC$1048576,MATCH($A33,'Hoja de Trabajo para listado'!$CD$155:$CD$1048576,0),MATCH((CUADRO!N$5&amp;$E33),'Hoja de Trabajo para listado'!$CD$151:$DC$151,0)),0)</f>
        <v>0</v>
      </c>
      <c r="O33" s="245">
        <f ca="1">+IFERROR(INDEX('Hoja de Trabajo para listado'!$A$155:$Z$1048576,MATCH($A33,'Hoja de Trabajo para listado'!$A$155:$A$1048576,0),MATCH((CUADRO!O$5&amp;$E33),'Hoja de Trabajo para listado'!$A$151:$Z$151,0)),0)+IFERROR(INDEX('Hoja de Trabajo para listado'!$AB$155:$BA$1048576,MATCH($A33,'Hoja de Trabajo para listado'!$AB$155:$AB$1048576,0),MATCH((CUADRO!O$5&amp;$E33),'Hoja de Trabajo para listado'!$AB$151:$BA$151,0)),0)+IFERROR(INDEX('Hoja de Trabajo para listado'!$BC$155:$CB$1048576,MATCH($A33,'Hoja de Trabajo para listado'!$BC$155:$BC$1048576,0),MATCH((CUADRO!O$5&amp;$E33),'Hoja de Trabajo para listado'!$BC$151:$CB$151,0)),0)+IFERROR(INDEX('Hoja de Trabajo para listado'!$DE$153:$DG$274,MATCH($A33,'Hoja de Trabajo para listado'!$DE$153:$DE$1048576,0),MATCH((CUADRO!O$5&amp;$E33),'Hoja de Trabajo para listado'!$DE$151:$DG$151,0)),0)+IFERROR(INDEX('Hoja de Trabajo para listado'!$CD$155:$DC$1048576,MATCH($A33,'Hoja de Trabajo para listado'!$CD$155:$CD$1048576,0),MATCH((CUADRO!O$5&amp;$E33),'Hoja de Trabajo para listado'!$CD$151:$DC$151,0)),0)</f>
        <v>0</v>
      </c>
      <c r="P33" s="245">
        <f ca="1">+IFERROR(INDEX('Hoja de Trabajo para listado'!$A$155:$Z$1048576,MATCH($A33,'Hoja de Trabajo para listado'!$A$155:$A$1048576,0),MATCH((CUADRO!P$5&amp;$E33),'Hoja de Trabajo para listado'!$A$151:$Z$151,0)),0)+IFERROR(INDEX('Hoja de Trabajo para listado'!$AB$155:$BA$1048576,MATCH($A33,'Hoja de Trabajo para listado'!$AB$155:$AB$1048576,0),MATCH((CUADRO!P$5&amp;$E33),'Hoja de Trabajo para listado'!$AB$151:$BA$151,0)),0)+IFERROR(INDEX('Hoja de Trabajo para listado'!$BC$155:$CB$1048576,MATCH($A33,'Hoja de Trabajo para listado'!$BC$155:$BC$1048576,0),MATCH((CUADRO!P$5&amp;$E33),'Hoja de Trabajo para listado'!$BC$151:$CB$151,0)),0)+IFERROR(INDEX('Hoja de Trabajo para listado'!$DE$153:$DG$274,MATCH($A33,'Hoja de Trabajo para listado'!$DE$153:$DE$1048576,0),MATCH((CUADRO!P$5&amp;$E33),'Hoja de Trabajo para listado'!$DE$151:$DG$151,0)),0)+IFERROR(INDEX('Hoja de Trabajo para listado'!$CD$155:$DC$1048576,MATCH($A33,'Hoja de Trabajo para listado'!$CD$155:$CD$1048576,0),MATCH((CUADRO!P$5&amp;$E33),'Hoja de Trabajo para listado'!$CD$151:$DC$151,0)),0)</f>
        <v>0</v>
      </c>
      <c r="Q33" s="245">
        <f ca="1">+IFERROR(INDEX('Hoja de Trabajo para listado'!$A$155:$Z$1048576,MATCH($A33,'Hoja de Trabajo para listado'!$A$155:$A$1048576,0),MATCH((CUADRO!Q$5&amp;$E33),'Hoja de Trabajo para listado'!$A$151:$Z$151,0)),0)+IFERROR(INDEX('Hoja de Trabajo para listado'!$AB$155:$BA$1048576,MATCH($A33,'Hoja de Trabajo para listado'!$AB$155:$AB$1048576,0),MATCH((CUADRO!Q$5&amp;$E33),'Hoja de Trabajo para listado'!$AB$151:$BA$151,0)),0)+IFERROR(INDEX('Hoja de Trabajo para listado'!$BC$155:$CB$1048576,MATCH($A33,'Hoja de Trabajo para listado'!$BC$155:$BC$1048576,0),MATCH((CUADRO!Q$5&amp;$E33),'Hoja de Trabajo para listado'!$BC$151:$CB$151,0)),0)+IFERROR(INDEX('Hoja de Trabajo para listado'!$DE$153:$DG$274,MATCH($A33,'Hoja de Trabajo para listado'!$DE$153:$DE$1048576,0),MATCH((CUADRO!Q$5&amp;$E33),'Hoja de Trabajo para listado'!$DE$151:$DG$151,0)),0)+IFERROR(INDEX('Hoja de Trabajo para listado'!$CD$155:$DC$1048576,MATCH($A33,'Hoja de Trabajo para listado'!$CD$155:$CD$1048576,0),MATCH((CUADRO!Q$5&amp;$E33),'Hoja de Trabajo para listado'!$CD$151:$DC$151,0)),0)</f>
        <v>0</v>
      </c>
      <c r="R33" s="245">
        <f t="shared" ca="1" si="0"/>
        <v>0</v>
      </c>
      <c r="S33" s="245">
        <f ca="1">+R32+R33</f>
        <v>0</v>
      </c>
      <c r="T33" s="245">
        <f ca="1">+S33</f>
        <v>0</v>
      </c>
      <c r="U33" s="244">
        <f t="shared" si="1"/>
        <v>2</v>
      </c>
      <c r="V33" s="333" t="str">
        <f>+VLOOKUP(A33,bd_lista!$A$3:$E$590,5,FALSE)</f>
        <v>Órgano Ejecutivo</v>
      </c>
      <c r="W33" s="384"/>
      <c r="X33" s="242">
        <v>53</v>
      </c>
      <c r="Y33" s="242" t="str">
        <f>+VLOOKUP(X33,bd_lista!$A$3:$C$590,3,FALSE)</f>
        <v>Ministerio de Culturas, Descolonización y Despatriarcalización</v>
      </c>
      <c r="Z33" s="246"/>
      <c r="AA33" s="246"/>
    </row>
    <row r="34" spans="1:27" ht="15" customHeight="1">
      <c r="A34" s="251">
        <v>66</v>
      </c>
      <c r="B34" s="388">
        <f>+A34</f>
        <v>66</v>
      </c>
      <c r="C34" s="247" t="str">
        <f>+VLOOKUP(A34,bd_lista!$A$3:$C$590,3,FALSE)</f>
        <v>Ministerio de Planificación del Desarrollo</v>
      </c>
      <c r="D34" s="385" t="str">
        <f>+C34</f>
        <v>Ministerio de Planificación del Desarrollo</v>
      </c>
      <c r="E34" s="247" t="s">
        <v>1304</v>
      </c>
      <c r="F34" s="243">
        <f ca="1">+IFERROR(INDEX('Hoja de Trabajo para listado'!$A$155:$Z$1048576,MATCH($A34,'Hoja de Trabajo para listado'!$A$155:$A$1048576,0),MATCH((CUADRO!F$5&amp;$E34),'Hoja de Trabajo para listado'!$A$151:$Z$151,0)),0)+IFERROR(INDEX('Hoja de Trabajo para listado'!$AB$155:$BA$1048576,MATCH($A34,'Hoja de Trabajo para listado'!$AB$155:$AB$1048576,0),MATCH((CUADRO!F$5&amp;$E34),'Hoja de Trabajo para listado'!$AB$151:$BA$151,0)),0)+IFERROR(INDEX('Hoja de Trabajo para listado'!$BC$155:$CB$1048576,MATCH($A34,'Hoja de Trabajo para listado'!$BC$155:$BC$1048576,0),MATCH((CUADRO!F$5&amp;$E34),'Hoja de Trabajo para listado'!$BC$151:$CB$151,0)),0)+IFERROR(INDEX('Hoja de Trabajo para listado'!$DE$153:$DG$274,MATCH($A34,'Hoja de Trabajo para listado'!$DE$153:$DE$1048576,0),MATCH((CUADRO!F$5&amp;$E34),'Hoja de Trabajo para listado'!$DE$151:$DG$151,0)),0)+IFERROR(INDEX('Hoja de Trabajo para listado'!$CD$155:$DC$1048576,MATCH($A34,'Hoja de Trabajo para listado'!$CD$155:$CD$1048576,0),MATCH((CUADRO!F$5&amp;$E34),'Hoja de Trabajo para listado'!$CD$151:$DC$151,0)),0)</f>
        <v>640782.65300000005</v>
      </c>
      <c r="G34" s="243">
        <f ca="1">+IFERROR(INDEX('Hoja de Trabajo para listado'!$A$155:$Z$1048576,MATCH($A34,'Hoja de Trabajo para listado'!$A$155:$A$1048576,0),MATCH((CUADRO!G$5&amp;$E34),'Hoja de Trabajo para listado'!$A$151:$Z$151,0)),0)+IFERROR(INDEX('Hoja de Trabajo para listado'!$AB$155:$BA$1048576,MATCH($A34,'Hoja de Trabajo para listado'!$AB$155:$AB$1048576,0),MATCH((CUADRO!G$5&amp;$E34),'Hoja de Trabajo para listado'!$AB$151:$BA$151,0)),0)+IFERROR(INDEX('Hoja de Trabajo para listado'!$BC$155:$CB$1048576,MATCH($A34,'Hoja de Trabajo para listado'!$BC$155:$BC$1048576,0),MATCH((CUADRO!G$5&amp;$E34),'Hoja de Trabajo para listado'!$BC$151:$CB$151,0)),0)+IFERROR(INDEX('Hoja de Trabajo para listado'!$DE$153:$DG$274,MATCH($A34,'Hoja de Trabajo para listado'!$DE$153:$DE$1048576,0),MATCH((CUADRO!G$5&amp;$E34),'Hoja de Trabajo para listado'!$DE$151:$DG$151,0)),0)+IFERROR(INDEX('Hoja de Trabajo para listado'!$CD$155:$DC$1048576,MATCH($A34,'Hoja de Trabajo para listado'!$CD$155:$CD$1048576,0),MATCH((CUADRO!G$5&amp;$E34),'Hoja de Trabajo para listado'!$CD$151:$DC$151,0)),0)</f>
        <v>722380.49</v>
      </c>
      <c r="H34" s="243">
        <f ca="1">+IFERROR(INDEX('Hoja de Trabajo para listado'!$A$155:$Z$1048576,MATCH($A34,'Hoja de Trabajo para listado'!$A$155:$A$1048576,0),MATCH((CUADRO!H$5&amp;$E34),'Hoja de Trabajo para listado'!$A$151:$Z$151,0)),0)+IFERROR(INDEX('Hoja de Trabajo para listado'!$AB$155:$BA$1048576,MATCH($A34,'Hoja de Trabajo para listado'!$AB$155:$AB$1048576,0),MATCH((CUADRO!H$5&amp;$E34),'Hoja de Trabajo para listado'!$AB$151:$BA$151,0)),0)+IFERROR(INDEX('Hoja de Trabajo para listado'!$BC$155:$CB$1048576,MATCH($A34,'Hoja de Trabajo para listado'!$BC$155:$BC$1048576,0),MATCH((CUADRO!H$5&amp;$E34),'Hoja de Trabajo para listado'!$BC$151:$CB$151,0)),0)+IFERROR(INDEX('Hoja de Trabajo para listado'!$DE$153:$DG$274,MATCH($A34,'Hoja de Trabajo para listado'!$DE$153:$DE$1048576,0),MATCH((CUADRO!H$5&amp;$E34),'Hoja de Trabajo para listado'!$DE$151:$DG$151,0)),0)+IFERROR(INDEX('Hoja de Trabajo para listado'!$CD$155:$DC$1048576,MATCH($A34,'Hoja de Trabajo para listado'!$CD$155:$CD$1048576,0),MATCH((CUADRO!H$5&amp;$E34),'Hoja de Trabajo para listado'!$CD$151:$DC$151,0)),0)</f>
        <v>0</v>
      </c>
      <c r="I34" s="243">
        <f ca="1">+IFERROR(INDEX('Hoja de Trabajo para listado'!$A$155:$Z$1048576,MATCH($A34,'Hoja de Trabajo para listado'!$A$155:$A$1048576,0),MATCH((CUADRO!I$5&amp;$E34),'Hoja de Trabajo para listado'!$A$151:$Z$151,0)),0)+IFERROR(INDEX('Hoja de Trabajo para listado'!$AB$155:$BA$1048576,MATCH($A34,'Hoja de Trabajo para listado'!$AB$155:$AB$1048576,0),MATCH((CUADRO!I$5&amp;$E34),'Hoja de Trabajo para listado'!$AB$151:$BA$151,0)),0)+IFERROR(INDEX('Hoja de Trabajo para listado'!$BC$155:$CB$1048576,MATCH($A34,'Hoja de Trabajo para listado'!$BC$155:$BC$1048576,0),MATCH((CUADRO!I$5&amp;$E34),'Hoja de Trabajo para listado'!$BC$151:$CB$151,0)),0)+IFERROR(INDEX('Hoja de Trabajo para listado'!$DE$153:$DG$274,MATCH($A34,'Hoja de Trabajo para listado'!$DE$153:$DE$1048576,0),MATCH((CUADRO!I$5&amp;$E34),'Hoja de Trabajo para listado'!$DE$151:$DG$151,0)),0)+IFERROR(INDEX('Hoja de Trabajo para listado'!$CD$155:$DC$1048576,MATCH($A34,'Hoja de Trabajo para listado'!$CD$155:$CD$1048576,0),MATCH((CUADRO!I$5&amp;$E34),'Hoja de Trabajo para listado'!$CD$151:$DC$151,0)),0)</f>
        <v>0</v>
      </c>
      <c r="J34" s="243">
        <f ca="1">+IFERROR(INDEX('Hoja de Trabajo para listado'!$A$155:$Z$1048576,MATCH($A34,'Hoja de Trabajo para listado'!$A$155:$A$1048576,0),MATCH((CUADRO!J$5&amp;$E34),'Hoja de Trabajo para listado'!$A$151:$Z$151,0)),0)+IFERROR(INDEX('Hoja de Trabajo para listado'!$AB$155:$BA$1048576,MATCH($A34,'Hoja de Trabajo para listado'!$AB$155:$AB$1048576,0),MATCH((CUADRO!J$5&amp;$E34),'Hoja de Trabajo para listado'!$AB$151:$BA$151,0)),0)+IFERROR(INDEX('Hoja de Trabajo para listado'!$BC$155:$CB$1048576,MATCH($A34,'Hoja de Trabajo para listado'!$BC$155:$BC$1048576,0),MATCH((CUADRO!J$5&amp;$E34),'Hoja de Trabajo para listado'!$BC$151:$CB$151,0)),0)+IFERROR(INDEX('Hoja de Trabajo para listado'!$DE$153:$DG$274,MATCH($A34,'Hoja de Trabajo para listado'!$DE$153:$DE$1048576,0),MATCH((CUADRO!J$5&amp;$E34),'Hoja de Trabajo para listado'!$DE$151:$DG$151,0)),0)+IFERROR(INDEX('Hoja de Trabajo para listado'!$CD$155:$DC$1048576,MATCH($A34,'Hoja de Trabajo para listado'!$CD$155:$CD$1048576,0),MATCH((CUADRO!J$5&amp;$E34),'Hoja de Trabajo para listado'!$CD$151:$DC$151,0)),0)</f>
        <v>0</v>
      </c>
      <c r="K34" s="243">
        <f ca="1">+IFERROR(INDEX('Hoja de Trabajo para listado'!$A$155:$Z$1048576,MATCH($A34,'Hoja de Trabajo para listado'!$A$155:$A$1048576,0),MATCH((CUADRO!K$5&amp;$E34),'Hoja de Trabajo para listado'!$A$151:$Z$151,0)),0)+IFERROR(INDEX('Hoja de Trabajo para listado'!$AB$155:$BA$1048576,MATCH($A34,'Hoja de Trabajo para listado'!$AB$155:$AB$1048576,0),MATCH((CUADRO!K$5&amp;$E34),'Hoja de Trabajo para listado'!$AB$151:$BA$151,0)),0)+IFERROR(INDEX('Hoja de Trabajo para listado'!$BC$155:$CB$1048576,MATCH($A34,'Hoja de Trabajo para listado'!$BC$155:$BC$1048576,0),MATCH((CUADRO!K$5&amp;$E34),'Hoja de Trabajo para listado'!$BC$151:$CB$151,0)),0)+IFERROR(INDEX('Hoja de Trabajo para listado'!$DE$153:$DG$274,MATCH($A34,'Hoja de Trabajo para listado'!$DE$153:$DE$1048576,0),MATCH((CUADRO!K$5&amp;$E34),'Hoja de Trabajo para listado'!$DE$151:$DG$151,0)),0)+IFERROR(INDEX('Hoja de Trabajo para listado'!$CD$155:$DC$1048576,MATCH($A34,'Hoja de Trabajo para listado'!$CD$155:$CD$1048576,0),MATCH((CUADRO!K$5&amp;$E34),'Hoja de Trabajo para listado'!$CD$151:$DC$151,0)),0)</f>
        <v>0</v>
      </c>
      <c r="L34" s="243">
        <f ca="1">+IFERROR(INDEX('Hoja de Trabajo para listado'!$A$155:$Z$1048576,MATCH($A34,'Hoja de Trabajo para listado'!$A$155:$A$1048576,0),MATCH((CUADRO!L$5&amp;$E34),'Hoja de Trabajo para listado'!$A$151:$Z$151,0)),0)+IFERROR(INDEX('Hoja de Trabajo para listado'!$AB$155:$BA$1048576,MATCH($A34,'Hoja de Trabajo para listado'!$AB$155:$AB$1048576,0),MATCH((CUADRO!L$5&amp;$E34),'Hoja de Trabajo para listado'!$AB$151:$BA$151,0)),0)+IFERROR(INDEX('Hoja de Trabajo para listado'!$BC$155:$CB$1048576,MATCH($A34,'Hoja de Trabajo para listado'!$BC$155:$BC$1048576,0),MATCH((CUADRO!L$5&amp;$E34),'Hoja de Trabajo para listado'!$BC$151:$CB$151,0)),0)+IFERROR(INDEX('Hoja de Trabajo para listado'!$DE$153:$DG$274,MATCH($A34,'Hoja de Trabajo para listado'!$DE$153:$DE$1048576,0),MATCH((CUADRO!L$5&amp;$E34),'Hoja de Trabajo para listado'!$DE$151:$DG$151,0)),0)+IFERROR(INDEX('Hoja de Trabajo para listado'!$CD$155:$DC$1048576,MATCH($A34,'Hoja de Trabajo para listado'!$CD$155:$CD$1048576,0),MATCH((CUADRO!L$5&amp;$E34),'Hoja de Trabajo para listado'!$CD$151:$DC$151,0)),0)</f>
        <v>0</v>
      </c>
      <c r="M34" s="243">
        <f ca="1">+IFERROR(INDEX('Hoja de Trabajo para listado'!$A$155:$Z$1048576,MATCH($A34,'Hoja de Trabajo para listado'!$A$155:$A$1048576,0),MATCH((CUADRO!M$5&amp;$E34),'Hoja de Trabajo para listado'!$A$151:$Z$151,0)),0)+IFERROR(INDEX('Hoja de Trabajo para listado'!$AB$155:$BA$1048576,MATCH($A34,'Hoja de Trabajo para listado'!$AB$155:$AB$1048576,0),MATCH((CUADRO!M$5&amp;$E34),'Hoja de Trabajo para listado'!$AB$151:$BA$151,0)),0)+IFERROR(INDEX('Hoja de Trabajo para listado'!$BC$155:$CB$1048576,MATCH($A34,'Hoja de Trabajo para listado'!$BC$155:$BC$1048576,0),MATCH((CUADRO!M$5&amp;$E34),'Hoja de Trabajo para listado'!$BC$151:$CB$151,0)),0)+IFERROR(INDEX('Hoja de Trabajo para listado'!$DE$153:$DG$274,MATCH($A34,'Hoja de Trabajo para listado'!$DE$153:$DE$1048576,0),MATCH((CUADRO!M$5&amp;$E34),'Hoja de Trabajo para listado'!$DE$151:$DG$151,0)),0)+IFERROR(INDEX('Hoja de Trabajo para listado'!$CD$155:$DC$1048576,MATCH($A34,'Hoja de Trabajo para listado'!$CD$155:$CD$1048576,0),MATCH((CUADRO!M$5&amp;$E34),'Hoja de Trabajo para listado'!$CD$151:$DC$151,0)),0)</f>
        <v>0</v>
      </c>
      <c r="N34" s="243">
        <f ca="1">+IFERROR(INDEX('Hoja de Trabajo para listado'!$A$155:$Z$1048576,MATCH($A34,'Hoja de Trabajo para listado'!$A$155:$A$1048576,0),MATCH((CUADRO!N$5&amp;$E34),'Hoja de Trabajo para listado'!$A$151:$Z$151,0)),0)+IFERROR(INDEX('Hoja de Trabajo para listado'!$AB$155:$BA$1048576,MATCH($A34,'Hoja de Trabajo para listado'!$AB$155:$AB$1048576,0),MATCH((CUADRO!N$5&amp;$E34),'Hoja de Trabajo para listado'!$AB$151:$BA$151,0)),0)+IFERROR(INDEX('Hoja de Trabajo para listado'!$BC$155:$CB$1048576,MATCH($A34,'Hoja de Trabajo para listado'!$BC$155:$BC$1048576,0),MATCH((CUADRO!N$5&amp;$E34),'Hoja de Trabajo para listado'!$BC$151:$CB$151,0)),0)+IFERROR(INDEX('Hoja de Trabajo para listado'!$DE$153:$DG$274,MATCH($A34,'Hoja de Trabajo para listado'!$DE$153:$DE$1048576,0),MATCH((CUADRO!N$5&amp;$E34),'Hoja de Trabajo para listado'!$DE$151:$DG$151,0)),0)+IFERROR(INDEX('Hoja de Trabajo para listado'!$CD$155:$DC$1048576,MATCH($A34,'Hoja de Trabajo para listado'!$CD$155:$CD$1048576,0),MATCH((CUADRO!N$5&amp;$E34),'Hoja de Trabajo para listado'!$CD$151:$DC$151,0)),0)</f>
        <v>0</v>
      </c>
      <c r="O34" s="243">
        <f ca="1">+IFERROR(INDEX('Hoja de Trabajo para listado'!$A$155:$Z$1048576,MATCH($A34,'Hoja de Trabajo para listado'!$A$155:$A$1048576,0),MATCH((CUADRO!O$5&amp;$E34),'Hoja de Trabajo para listado'!$A$151:$Z$151,0)),0)+IFERROR(INDEX('Hoja de Trabajo para listado'!$AB$155:$BA$1048576,MATCH($A34,'Hoja de Trabajo para listado'!$AB$155:$AB$1048576,0),MATCH((CUADRO!O$5&amp;$E34),'Hoja de Trabajo para listado'!$AB$151:$BA$151,0)),0)+IFERROR(INDEX('Hoja de Trabajo para listado'!$BC$155:$CB$1048576,MATCH($A34,'Hoja de Trabajo para listado'!$BC$155:$BC$1048576,0),MATCH((CUADRO!O$5&amp;$E34),'Hoja de Trabajo para listado'!$BC$151:$CB$151,0)),0)+IFERROR(INDEX('Hoja de Trabajo para listado'!$DE$153:$DG$274,MATCH($A34,'Hoja de Trabajo para listado'!$DE$153:$DE$1048576,0),MATCH((CUADRO!O$5&amp;$E34),'Hoja de Trabajo para listado'!$DE$151:$DG$151,0)),0)+IFERROR(INDEX('Hoja de Trabajo para listado'!$CD$155:$DC$1048576,MATCH($A34,'Hoja de Trabajo para listado'!$CD$155:$CD$1048576,0),MATCH((CUADRO!O$5&amp;$E34),'Hoja de Trabajo para listado'!$CD$151:$DC$151,0)),0)</f>
        <v>0</v>
      </c>
      <c r="P34" s="243">
        <f ca="1">+IFERROR(INDEX('Hoja de Trabajo para listado'!$A$155:$Z$1048576,MATCH($A34,'Hoja de Trabajo para listado'!$A$155:$A$1048576,0),MATCH((CUADRO!P$5&amp;$E34),'Hoja de Trabajo para listado'!$A$151:$Z$151,0)),0)+IFERROR(INDEX('Hoja de Trabajo para listado'!$AB$155:$BA$1048576,MATCH($A34,'Hoja de Trabajo para listado'!$AB$155:$AB$1048576,0),MATCH((CUADRO!P$5&amp;$E34),'Hoja de Trabajo para listado'!$AB$151:$BA$151,0)),0)+IFERROR(INDEX('Hoja de Trabajo para listado'!$BC$155:$CB$1048576,MATCH($A34,'Hoja de Trabajo para listado'!$BC$155:$BC$1048576,0),MATCH((CUADRO!P$5&amp;$E34),'Hoja de Trabajo para listado'!$BC$151:$CB$151,0)),0)+IFERROR(INDEX('Hoja de Trabajo para listado'!$DE$153:$DG$274,MATCH($A34,'Hoja de Trabajo para listado'!$DE$153:$DE$1048576,0),MATCH((CUADRO!P$5&amp;$E34),'Hoja de Trabajo para listado'!$DE$151:$DG$151,0)),0)+IFERROR(INDEX('Hoja de Trabajo para listado'!$CD$155:$DC$1048576,MATCH($A34,'Hoja de Trabajo para listado'!$CD$155:$CD$1048576,0),MATCH((CUADRO!P$5&amp;$E34),'Hoja de Trabajo para listado'!$CD$151:$DC$151,0)),0)</f>
        <v>0</v>
      </c>
      <c r="Q34" s="243">
        <f ca="1">+IFERROR(INDEX('Hoja de Trabajo para listado'!$A$155:$Z$1048576,MATCH($A34,'Hoja de Trabajo para listado'!$A$155:$A$1048576,0),MATCH((CUADRO!Q$5&amp;$E34),'Hoja de Trabajo para listado'!$A$151:$Z$151,0)),0)+IFERROR(INDEX('Hoja de Trabajo para listado'!$AB$155:$BA$1048576,MATCH($A34,'Hoja de Trabajo para listado'!$AB$155:$AB$1048576,0),MATCH((CUADRO!Q$5&amp;$E34),'Hoja de Trabajo para listado'!$AB$151:$BA$151,0)),0)+IFERROR(INDEX('Hoja de Trabajo para listado'!$BC$155:$CB$1048576,MATCH($A34,'Hoja de Trabajo para listado'!$BC$155:$BC$1048576,0),MATCH((CUADRO!Q$5&amp;$E34),'Hoja de Trabajo para listado'!$BC$151:$CB$151,0)),0)+IFERROR(INDEX('Hoja de Trabajo para listado'!$DE$153:$DG$274,MATCH($A34,'Hoja de Trabajo para listado'!$DE$153:$DE$1048576,0),MATCH((CUADRO!Q$5&amp;$E34),'Hoja de Trabajo para listado'!$DE$151:$DG$151,0)),0)+IFERROR(INDEX('Hoja de Trabajo para listado'!$CD$155:$DC$1048576,MATCH($A34,'Hoja de Trabajo para listado'!$CD$155:$CD$1048576,0),MATCH((CUADRO!Q$5&amp;$E34),'Hoja de Trabajo para listado'!$CD$151:$DC$151,0)),0)</f>
        <v>0</v>
      </c>
      <c r="R34" s="243">
        <f t="shared" ca="1" si="0"/>
        <v>1363163.1430000002</v>
      </c>
      <c r="S34" s="243"/>
      <c r="T34" s="243">
        <f ca="1">+T35</f>
        <v>30724617.973000001</v>
      </c>
      <c r="U34" s="242">
        <f t="shared" si="1"/>
        <v>1</v>
      </c>
      <c r="V34" s="333" t="str">
        <f>+VLOOKUP(A34,bd_lista!$A$3:$E$590,5,FALSE)</f>
        <v>Órgano Ejecutivo</v>
      </c>
      <c r="W34" s="383" t="str">
        <f>+V34</f>
        <v>Órgano Ejecutivo</v>
      </c>
      <c r="X34" s="242">
        <f t="shared" ref="X34:X41" si="4">+A34</f>
        <v>66</v>
      </c>
      <c r="Y34" s="242" t="str">
        <f>+VLOOKUP(X34,bd_lista!$A$3:$C$590,3,FALSE)</f>
        <v>Ministerio de Planificación del Desarrollo</v>
      </c>
      <c r="Z34" s="246">
        <f>+X34</f>
        <v>66</v>
      </c>
      <c r="AA34" s="246" t="str">
        <f>+Y34</f>
        <v>Ministerio de Planificación del Desarrollo</v>
      </c>
    </row>
    <row r="35" spans="1:27" ht="15" customHeight="1">
      <c r="A35" s="32">
        <v>66</v>
      </c>
      <c r="B35" s="389"/>
      <c r="C35" s="333" t="str">
        <f>+VLOOKUP(A35,bd_lista!$A$3:$C$590,3,FALSE)</f>
        <v>Ministerio de Planificación del Desarrollo</v>
      </c>
      <c r="D35" s="386"/>
      <c r="E35" s="333" t="s">
        <v>1305</v>
      </c>
      <c r="F35" s="245">
        <f ca="1">+IFERROR(INDEX('Hoja de Trabajo para listado'!$A$155:$Z$1048576,MATCH($A35,'Hoja de Trabajo para listado'!$A$155:$A$1048576,0),MATCH((CUADRO!F$5&amp;$E35),'Hoja de Trabajo para listado'!$A$151:$Z$151,0)),0)+IFERROR(INDEX('Hoja de Trabajo para listado'!$AB$155:$BA$1048576,MATCH($A35,'Hoja de Trabajo para listado'!$AB$155:$AB$1048576,0),MATCH((CUADRO!F$5&amp;$E35),'Hoja de Trabajo para listado'!$AB$151:$BA$151,0)),0)+IFERROR(INDEX('Hoja de Trabajo para listado'!$BC$155:$CB$1048576,MATCH($A35,'Hoja de Trabajo para listado'!$BC$155:$BC$1048576,0),MATCH((CUADRO!F$5&amp;$E35),'Hoja de Trabajo para listado'!$BC$151:$CB$151,0)),0)+IFERROR(INDEX('Hoja de Trabajo para listado'!$DE$153:$DG$274,MATCH($A35,'Hoja de Trabajo para listado'!$DE$153:$DE$1048576,0),MATCH((CUADRO!F$5&amp;$E35),'Hoja de Trabajo para listado'!$DE$151:$DG$151,0)),0)+IFERROR(INDEX('Hoja de Trabajo para listado'!$CD$155:$DC$1048576,MATCH($A35,'Hoja de Trabajo para listado'!$CD$155:$CD$1048576,0),MATCH((CUADRO!F$5&amp;$E35),'Hoja de Trabajo para listado'!$CD$151:$DC$151,0)),0)</f>
        <v>640782.65</v>
      </c>
      <c r="G35" s="245">
        <f ca="1">+IFERROR(INDEX('Hoja de Trabajo para listado'!$A$155:$Z$1048576,MATCH($A35,'Hoja de Trabajo para listado'!$A$155:$A$1048576,0),MATCH((CUADRO!G$5&amp;$E35),'Hoja de Trabajo para listado'!$A$151:$Z$151,0)),0)+IFERROR(INDEX('Hoja de Trabajo para listado'!$AB$155:$BA$1048576,MATCH($A35,'Hoja de Trabajo para listado'!$AB$155:$AB$1048576,0),MATCH((CUADRO!G$5&amp;$E35),'Hoja de Trabajo para listado'!$AB$151:$BA$151,0)),0)+IFERROR(INDEX('Hoja de Trabajo para listado'!$BC$155:$CB$1048576,MATCH($A35,'Hoja de Trabajo para listado'!$BC$155:$BC$1048576,0),MATCH((CUADRO!G$5&amp;$E35),'Hoja de Trabajo para listado'!$BC$151:$CB$151,0)),0)+IFERROR(INDEX('Hoja de Trabajo para listado'!$DE$153:$DG$274,MATCH($A35,'Hoja de Trabajo para listado'!$DE$153:$DE$1048576,0),MATCH((CUADRO!G$5&amp;$E35),'Hoja de Trabajo para listado'!$DE$151:$DG$151,0)),0)+IFERROR(INDEX('Hoja de Trabajo para listado'!$CD$155:$DC$1048576,MATCH($A35,'Hoja de Trabajo para listado'!$CD$155:$CD$1048576,0),MATCH((CUADRO!G$5&amp;$E35),'Hoja de Trabajo para listado'!$CD$151:$DC$151,0)),0)</f>
        <v>28720672.180000003</v>
      </c>
      <c r="H35" s="245">
        <f ca="1">+IFERROR(INDEX('Hoja de Trabajo para listado'!$A$155:$Z$1048576,MATCH($A35,'Hoja de Trabajo para listado'!$A$155:$A$1048576,0),MATCH((CUADRO!H$5&amp;$E35),'Hoja de Trabajo para listado'!$A$151:$Z$151,0)),0)+IFERROR(INDEX('Hoja de Trabajo para listado'!$AB$155:$BA$1048576,MATCH($A35,'Hoja de Trabajo para listado'!$AB$155:$AB$1048576,0),MATCH((CUADRO!H$5&amp;$E35),'Hoja de Trabajo para listado'!$AB$151:$BA$151,0)),0)+IFERROR(INDEX('Hoja de Trabajo para listado'!$BC$155:$CB$1048576,MATCH($A35,'Hoja de Trabajo para listado'!$BC$155:$BC$1048576,0),MATCH((CUADRO!H$5&amp;$E35),'Hoja de Trabajo para listado'!$BC$151:$CB$151,0)),0)+IFERROR(INDEX('Hoja de Trabajo para listado'!$DE$153:$DG$274,MATCH($A35,'Hoja de Trabajo para listado'!$DE$153:$DE$1048576,0),MATCH((CUADRO!H$5&amp;$E35),'Hoja de Trabajo para listado'!$DE$151:$DG$151,0)),0)+IFERROR(INDEX('Hoja de Trabajo para listado'!$CD$155:$DC$1048576,MATCH($A35,'Hoja de Trabajo para listado'!$CD$155:$CD$1048576,0),MATCH((CUADRO!H$5&amp;$E35),'Hoja de Trabajo para listado'!$CD$151:$DC$151,0)),0)</f>
        <v>0</v>
      </c>
      <c r="I35" s="245">
        <f ca="1">+IFERROR(INDEX('Hoja de Trabajo para listado'!$A$155:$Z$1048576,MATCH($A35,'Hoja de Trabajo para listado'!$A$155:$A$1048576,0),MATCH((CUADRO!I$5&amp;$E35),'Hoja de Trabajo para listado'!$A$151:$Z$151,0)),0)+IFERROR(INDEX('Hoja de Trabajo para listado'!$AB$155:$BA$1048576,MATCH($A35,'Hoja de Trabajo para listado'!$AB$155:$AB$1048576,0),MATCH((CUADRO!I$5&amp;$E35),'Hoja de Trabajo para listado'!$AB$151:$BA$151,0)),0)+IFERROR(INDEX('Hoja de Trabajo para listado'!$BC$155:$CB$1048576,MATCH($A35,'Hoja de Trabajo para listado'!$BC$155:$BC$1048576,0),MATCH((CUADRO!I$5&amp;$E35),'Hoja de Trabajo para listado'!$BC$151:$CB$151,0)),0)+IFERROR(INDEX('Hoja de Trabajo para listado'!$DE$153:$DG$274,MATCH($A35,'Hoja de Trabajo para listado'!$DE$153:$DE$1048576,0),MATCH((CUADRO!I$5&amp;$E35),'Hoja de Trabajo para listado'!$DE$151:$DG$151,0)),0)+IFERROR(INDEX('Hoja de Trabajo para listado'!$CD$155:$DC$1048576,MATCH($A35,'Hoja de Trabajo para listado'!$CD$155:$CD$1048576,0),MATCH((CUADRO!I$5&amp;$E35),'Hoja de Trabajo para listado'!$CD$151:$DC$151,0)),0)</f>
        <v>0</v>
      </c>
      <c r="J35" s="245">
        <f ca="1">+IFERROR(INDEX('Hoja de Trabajo para listado'!$A$155:$Z$1048576,MATCH($A35,'Hoja de Trabajo para listado'!$A$155:$A$1048576,0),MATCH((CUADRO!J$5&amp;$E35),'Hoja de Trabajo para listado'!$A$151:$Z$151,0)),0)+IFERROR(INDEX('Hoja de Trabajo para listado'!$AB$155:$BA$1048576,MATCH($A35,'Hoja de Trabajo para listado'!$AB$155:$AB$1048576,0),MATCH((CUADRO!J$5&amp;$E35),'Hoja de Trabajo para listado'!$AB$151:$BA$151,0)),0)+IFERROR(INDEX('Hoja de Trabajo para listado'!$BC$155:$CB$1048576,MATCH($A35,'Hoja de Trabajo para listado'!$BC$155:$BC$1048576,0),MATCH((CUADRO!J$5&amp;$E35),'Hoja de Trabajo para listado'!$BC$151:$CB$151,0)),0)+IFERROR(INDEX('Hoja de Trabajo para listado'!$DE$153:$DG$274,MATCH($A35,'Hoja de Trabajo para listado'!$DE$153:$DE$1048576,0),MATCH((CUADRO!J$5&amp;$E35),'Hoja de Trabajo para listado'!$DE$151:$DG$151,0)),0)+IFERROR(INDEX('Hoja de Trabajo para listado'!$CD$155:$DC$1048576,MATCH($A35,'Hoja de Trabajo para listado'!$CD$155:$CD$1048576,0),MATCH((CUADRO!J$5&amp;$E35),'Hoja de Trabajo para listado'!$CD$151:$DC$151,0)),0)</f>
        <v>0</v>
      </c>
      <c r="K35" s="245">
        <f ca="1">+IFERROR(INDEX('Hoja de Trabajo para listado'!$A$155:$Z$1048576,MATCH($A35,'Hoja de Trabajo para listado'!$A$155:$A$1048576,0),MATCH((CUADRO!K$5&amp;$E35),'Hoja de Trabajo para listado'!$A$151:$Z$151,0)),0)+IFERROR(INDEX('Hoja de Trabajo para listado'!$AB$155:$BA$1048576,MATCH($A35,'Hoja de Trabajo para listado'!$AB$155:$AB$1048576,0),MATCH((CUADRO!K$5&amp;$E35),'Hoja de Trabajo para listado'!$AB$151:$BA$151,0)),0)+IFERROR(INDEX('Hoja de Trabajo para listado'!$BC$155:$CB$1048576,MATCH($A35,'Hoja de Trabajo para listado'!$BC$155:$BC$1048576,0),MATCH((CUADRO!K$5&amp;$E35),'Hoja de Trabajo para listado'!$BC$151:$CB$151,0)),0)+IFERROR(INDEX('Hoja de Trabajo para listado'!$DE$153:$DG$274,MATCH($A35,'Hoja de Trabajo para listado'!$DE$153:$DE$1048576,0),MATCH((CUADRO!K$5&amp;$E35),'Hoja de Trabajo para listado'!$DE$151:$DG$151,0)),0)+IFERROR(INDEX('Hoja de Trabajo para listado'!$CD$155:$DC$1048576,MATCH($A35,'Hoja de Trabajo para listado'!$CD$155:$CD$1048576,0),MATCH((CUADRO!K$5&amp;$E35),'Hoja de Trabajo para listado'!$CD$151:$DC$151,0)),0)</f>
        <v>0</v>
      </c>
      <c r="L35" s="245">
        <f ca="1">+IFERROR(INDEX('Hoja de Trabajo para listado'!$A$155:$Z$1048576,MATCH($A35,'Hoja de Trabajo para listado'!$A$155:$A$1048576,0),MATCH((CUADRO!L$5&amp;$E35),'Hoja de Trabajo para listado'!$A$151:$Z$151,0)),0)+IFERROR(INDEX('Hoja de Trabajo para listado'!$AB$155:$BA$1048576,MATCH($A35,'Hoja de Trabajo para listado'!$AB$155:$AB$1048576,0),MATCH((CUADRO!L$5&amp;$E35),'Hoja de Trabajo para listado'!$AB$151:$BA$151,0)),0)+IFERROR(INDEX('Hoja de Trabajo para listado'!$BC$155:$CB$1048576,MATCH($A35,'Hoja de Trabajo para listado'!$BC$155:$BC$1048576,0),MATCH((CUADRO!L$5&amp;$E35),'Hoja de Trabajo para listado'!$BC$151:$CB$151,0)),0)+IFERROR(INDEX('Hoja de Trabajo para listado'!$DE$153:$DG$274,MATCH($A35,'Hoja de Trabajo para listado'!$DE$153:$DE$1048576,0),MATCH((CUADRO!L$5&amp;$E35),'Hoja de Trabajo para listado'!$DE$151:$DG$151,0)),0)+IFERROR(INDEX('Hoja de Trabajo para listado'!$CD$155:$DC$1048576,MATCH($A35,'Hoja de Trabajo para listado'!$CD$155:$CD$1048576,0),MATCH((CUADRO!L$5&amp;$E35),'Hoja de Trabajo para listado'!$CD$151:$DC$151,0)),0)</f>
        <v>0</v>
      </c>
      <c r="M35" s="245">
        <f ca="1">+IFERROR(INDEX('Hoja de Trabajo para listado'!$A$155:$Z$1048576,MATCH($A35,'Hoja de Trabajo para listado'!$A$155:$A$1048576,0),MATCH((CUADRO!M$5&amp;$E35),'Hoja de Trabajo para listado'!$A$151:$Z$151,0)),0)+IFERROR(INDEX('Hoja de Trabajo para listado'!$AB$155:$BA$1048576,MATCH($A35,'Hoja de Trabajo para listado'!$AB$155:$AB$1048576,0),MATCH((CUADRO!M$5&amp;$E35),'Hoja de Trabajo para listado'!$AB$151:$BA$151,0)),0)+IFERROR(INDEX('Hoja de Trabajo para listado'!$BC$155:$CB$1048576,MATCH($A35,'Hoja de Trabajo para listado'!$BC$155:$BC$1048576,0),MATCH((CUADRO!M$5&amp;$E35),'Hoja de Trabajo para listado'!$BC$151:$CB$151,0)),0)+IFERROR(INDEX('Hoja de Trabajo para listado'!$DE$153:$DG$274,MATCH($A35,'Hoja de Trabajo para listado'!$DE$153:$DE$1048576,0),MATCH((CUADRO!M$5&amp;$E35),'Hoja de Trabajo para listado'!$DE$151:$DG$151,0)),0)+IFERROR(INDEX('Hoja de Trabajo para listado'!$CD$155:$DC$1048576,MATCH($A35,'Hoja de Trabajo para listado'!$CD$155:$CD$1048576,0),MATCH((CUADRO!M$5&amp;$E35),'Hoja de Trabajo para listado'!$CD$151:$DC$151,0)),0)</f>
        <v>0</v>
      </c>
      <c r="N35" s="245">
        <f ca="1">+IFERROR(INDEX('Hoja de Trabajo para listado'!$A$155:$Z$1048576,MATCH($A35,'Hoja de Trabajo para listado'!$A$155:$A$1048576,0),MATCH((CUADRO!N$5&amp;$E35),'Hoja de Trabajo para listado'!$A$151:$Z$151,0)),0)+IFERROR(INDEX('Hoja de Trabajo para listado'!$AB$155:$BA$1048576,MATCH($A35,'Hoja de Trabajo para listado'!$AB$155:$AB$1048576,0),MATCH((CUADRO!N$5&amp;$E35),'Hoja de Trabajo para listado'!$AB$151:$BA$151,0)),0)+IFERROR(INDEX('Hoja de Trabajo para listado'!$BC$155:$CB$1048576,MATCH($A35,'Hoja de Trabajo para listado'!$BC$155:$BC$1048576,0),MATCH((CUADRO!N$5&amp;$E35),'Hoja de Trabajo para listado'!$BC$151:$CB$151,0)),0)+IFERROR(INDEX('Hoja de Trabajo para listado'!$DE$153:$DG$274,MATCH($A35,'Hoja de Trabajo para listado'!$DE$153:$DE$1048576,0),MATCH((CUADRO!N$5&amp;$E35),'Hoja de Trabajo para listado'!$DE$151:$DG$151,0)),0)+IFERROR(INDEX('Hoja de Trabajo para listado'!$CD$155:$DC$1048576,MATCH($A35,'Hoja de Trabajo para listado'!$CD$155:$CD$1048576,0),MATCH((CUADRO!N$5&amp;$E35),'Hoja de Trabajo para listado'!$CD$151:$DC$151,0)),0)</f>
        <v>0</v>
      </c>
      <c r="O35" s="245">
        <f ca="1">+IFERROR(INDEX('Hoja de Trabajo para listado'!$A$155:$Z$1048576,MATCH($A35,'Hoja de Trabajo para listado'!$A$155:$A$1048576,0),MATCH((CUADRO!O$5&amp;$E35),'Hoja de Trabajo para listado'!$A$151:$Z$151,0)),0)+IFERROR(INDEX('Hoja de Trabajo para listado'!$AB$155:$BA$1048576,MATCH($A35,'Hoja de Trabajo para listado'!$AB$155:$AB$1048576,0),MATCH((CUADRO!O$5&amp;$E35),'Hoja de Trabajo para listado'!$AB$151:$BA$151,0)),0)+IFERROR(INDEX('Hoja de Trabajo para listado'!$BC$155:$CB$1048576,MATCH($A35,'Hoja de Trabajo para listado'!$BC$155:$BC$1048576,0),MATCH((CUADRO!O$5&amp;$E35),'Hoja de Trabajo para listado'!$BC$151:$CB$151,0)),0)+IFERROR(INDEX('Hoja de Trabajo para listado'!$DE$153:$DG$274,MATCH($A35,'Hoja de Trabajo para listado'!$DE$153:$DE$1048576,0),MATCH((CUADRO!O$5&amp;$E35),'Hoja de Trabajo para listado'!$DE$151:$DG$151,0)),0)+IFERROR(INDEX('Hoja de Trabajo para listado'!$CD$155:$DC$1048576,MATCH($A35,'Hoja de Trabajo para listado'!$CD$155:$CD$1048576,0),MATCH((CUADRO!O$5&amp;$E35),'Hoja de Trabajo para listado'!$CD$151:$DC$151,0)),0)</f>
        <v>0</v>
      </c>
      <c r="P35" s="245">
        <f ca="1">+IFERROR(INDEX('Hoja de Trabajo para listado'!$A$155:$Z$1048576,MATCH($A35,'Hoja de Trabajo para listado'!$A$155:$A$1048576,0),MATCH((CUADRO!P$5&amp;$E35),'Hoja de Trabajo para listado'!$A$151:$Z$151,0)),0)+IFERROR(INDEX('Hoja de Trabajo para listado'!$AB$155:$BA$1048576,MATCH($A35,'Hoja de Trabajo para listado'!$AB$155:$AB$1048576,0),MATCH((CUADRO!P$5&amp;$E35),'Hoja de Trabajo para listado'!$AB$151:$BA$151,0)),0)+IFERROR(INDEX('Hoja de Trabajo para listado'!$BC$155:$CB$1048576,MATCH($A35,'Hoja de Trabajo para listado'!$BC$155:$BC$1048576,0),MATCH((CUADRO!P$5&amp;$E35),'Hoja de Trabajo para listado'!$BC$151:$CB$151,0)),0)+IFERROR(INDEX('Hoja de Trabajo para listado'!$DE$153:$DG$274,MATCH($A35,'Hoja de Trabajo para listado'!$DE$153:$DE$1048576,0),MATCH((CUADRO!P$5&amp;$E35),'Hoja de Trabajo para listado'!$DE$151:$DG$151,0)),0)+IFERROR(INDEX('Hoja de Trabajo para listado'!$CD$155:$DC$1048576,MATCH($A35,'Hoja de Trabajo para listado'!$CD$155:$CD$1048576,0),MATCH((CUADRO!P$5&amp;$E35),'Hoja de Trabajo para listado'!$CD$151:$DC$151,0)),0)</f>
        <v>0</v>
      </c>
      <c r="Q35" s="245">
        <f ca="1">+IFERROR(INDEX('Hoja de Trabajo para listado'!$A$155:$Z$1048576,MATCH($A35,'Hoja de Trabajo para listado'!$A$155:$A$1048576,0),MATCH((CUADRO!Q$5&amp;$E35),'Hoja de Trabajo para listado'!$A$151:$Z$151,0)),0)+IFERROR(INDEX('Hoja de Trabajo para listado'!$AB$155:$BA$1048576,MATCH($A35,'Hoja de Trabajo para listado'!$AB$155:$AB$1048576,0),MATCH((CUADRO!Q$5&amp;$E35),'Hoja de Trabajo para listado'!$AB$151:$BA$151,0)),0)+IFERROR(INDEX('Hoja de Trabajo para listado'!$BC$155:$CB$1048576,MATCH($A35,'Hoja de Trabajo para listado'!$BC$155:$BC$1048576,0),MATCH((CUADRO!Q$5&amp;$E35),'Hoja de Trabajo para listado'!$BC$151:$CB$151,0)),0)+IFERROR(INDEX('Hoja de Trabajo para listado'!$DE$153:$DG$274,MATCH($A35,'Hoja de Trabajo para listado'!$DE$153:$DE$1048576,0),MATCH((CUADRO!Q$5&amp;$E35),'Hoja de Trabajo para listado'!$DE$151:$DG$151,0)),0)+IFERROR(INDEX('Hoja de Trabajo para listado'!$CD$155:$DC$1048576,MATCH($A35,'Hoja de Trabajo para listado'!$CD$155:$CD$1048576,0),MATCH((CUADRO!Q$5&amp;$E35),'Hoja de Trabajo para listado'!$CD$151:$DC$151,0)),0)</f>
        <v>0</v>
      </c>
      <c r="R35" s="245">
        <f t="shared" ca="1" si="0"/>
        <v>29361454.830000002</v>
      </c>
      <c r="S35" s="245">
        <f ca="1">+R34+R35</f>
        <v>30724617.973000001</v>
      </c>
      <c r="T35" s="245">
        <f ca="1">+S35</f>
        <v>30724617.973000001</v>
      </c>
      <c r="U35" s="244">
        <f t="shared" si="1"/>
        <v>2</v>
      </c>
      <c r="V35" s="333" t="str">
        <f>+VLOOKUP(A35,bd_lista!$A$3:$E$590,5,FALSE)</f>
        <v>Órgano Ejecutivo</v>
      </c>
      <c r="W35" s="384"/>
      <c r="X35" s="242">
        <f t="shared" si="4"/>
        <v>66</v>
      </c>
      <c r="Y35" s="242" t="str">
        <f>+VLOOKUP(X35,bd_lista!$A$3:$C$590,3,FALSE)</f>
        <v>Ministerio de Planificación del Desarrollo</v>
      </c>
      <c r="Z35" s="246"/>
      <c r="AA35" s="246"/>
    </row>
    <row r="36" spans="1:27" ht="15" customHeight="1">
      <c r="A36" s="251">
        <v>70</v>
      </c>
      <c r="B36" s="388">
        <f>+A36</f>
        <v>70</v>
      </c>
      <c r="C36" s="247" t="str">
        <f>+VLOOKUP(A36,bd_lista!$A$3:$C$590,3,FALSE)</f>
        <v>Ministerio de Trabajo, Empleo y Previsión Social</v>
      </c>
      <c r="D36" s="385" t="str">
        <f>+C36</f>
        <v>Ministerio de Trabajo, Empleo y Previsión Social</v>
      </c>
      <c r="E36" s="247" t="s">
        <v>1304</v>
      </c>
      <c r="F36" s="243">
        <f ca="1">+IFERROR(INDEX('Hoja de Trabajo para listado'!$A$155:$Z$1048576,MATCH($A36,'Hoja de Trabajo para listado'!$A$155:$A$1048576,0),MATCH((CUADRO!F$5&amp;$E36),'Hoja de Trabajo para listado'!$A$151:$Z$151,0)),0)+IFERROR(INDEX('Hoja de Trabajo para listado'!$AB$155:$BA$1048576,MATCH($A36,'Hoja de Trabajo para listado'!$AB$155:$AB$1048576,0),MATCH((CUADRO!F$5&amp;$E36),'Hoja de Trabajo para listado'!$AB$151:$BA$151,0)),0)+IFERROR(INDEX('Hoja de Trabajo para listado'!$BC$155:$CB$1048576,MATCH($A36,'Hoja de Trabajo para listado'!$BC$155:$BC$1048576,0),MATCH((CUADRO!F$5&amp;$E36),'Hoja de Trabajo para listado'!$BC$151:$CB$151,0)),0)+IFERROR(INDEX('Hoja de Trabajo para listado'!$DE$153:$DG$274,MATCH($A36,'Hoja de Trabajo para listado'!$DE$153:$DE$1048576,0),MATCH((CUADRO!F$5&amp;$E36),'Hoja de Trabajo para listado'!$DE$151:$DG$151,0)),0)+IFERROR(INDEX('Hoja de Trabajo para listado'!$CD$155:$DC$1048576,MATCH($A36,'Hoja de Trabajo para listado'!$CD$155:$CD$1048576,0),MATCH((CUADRO!F$5&amp;$E36),'Hoja de Trabajo para listado'!$CD$151:$DC$151,0)),0)</f>
        <v>0</v>
      </c>
      <c r="G36" s="243">
        <f ca="1">+IFERROR(INDEX('Hoja de Trabajo para listado'!$A$155:$Z$1048576,MATCH($A36,'Hoja de Trabajo para listado'!$A$155:$A$1048576,0),MATCH((CUADRO!G$5&amp;$E36),'Hoja de Trabajo para listado'!$A$151:$Z$151,0)),0)+IFERROR(INDEX('Hoja de Trabajo para listado'!$AB$155:$BA$1048576,MATCH($A36,'Hoja de Trabajo para listado'!$AB$155:$AB$1048576,0),MATCH((CUADRO!G$5&amp;$E36),'Hoja de Trabajo para listado'!$AB$151:$BA$151,0)),0)+IFERROR(INDEX('Hoja de Trabajo para listado'!$BC$155:$CB$1048576,MATCH($A36,'Hoja de Trabajo para listado'!$BC$155:$BC$1048576,0),MATCH((CUADRO!G$5&amp;$E36),'Hoja de Trabajo para listado'!$BC$151:$CB$151,0)),0)+IFERROR(INDEX('Hoja de Trabajo para listado'!$DE$153:$DG$274,MATCH($A36,'Hoja de Trabajo para listado'!$DE$153:$DE$1048576,0),MATCH((CUADRO!G$5&amp;$E36),'Hoja de Trabajo para listado'!$DE$151:$DG$151,0)),0)+IFERROR(INDEX('Hoja de Trabajo para listado'!$CD$155:$DC$1048576,MATCH($A36,'Hoja de Trabajo para listado'!$CD$155:$CD$1048576,0),MATCH((CUADRO!G$5&amp;$E36),'Hoja de Trabajo para listado'!$CD$151:$DC$151,0)),0)</f>
        <v>0</v>
      </c>
      <c r="H36" s="243">
        <f ca="1">+IFERROR(INDEX('Hoja de Trabajo para listado'!$A$155:$Z$1048576,MATCH($A36,'Hoja de Trabajo para listado'!$A$155:$A$1048576,0),MATCH((CUADRO!H$5&amp;$E36),'Hoja de Trabajo para listado'!$A$151:$Z$151,0)),0)+IFERROR(INDEX('Hoja de Trabajo para listado'!$AB$155:$BA$1048576,MATCH($A36,'Hoja de Trabajo para listado'!$AB$155:$AB$1048576,0),MATCH((CUADRO!H$5&amp;$E36),'Hoja de Trabajo para listado'!$AB$151:$BA$151,0)),0)+IFERROR(INDEX('Hoja de Trabajo para listado'!$BC$155:$CB$1048576,MATCH($A36,'Hoja de Trabajo para listado'!$BC$155:$BC$1048576,0),MATCH((CUADRO!H$5&amp;$E36),'Hoja de Trabajo para listado'!$BC$151:$CB$151,0)),0)+IFERROR(INDEX('Hoja de Trabajo para listado'!$DE$153:$DG$274,MATCH($A36,'Hoja de Trabajo para listado'!$DE$153:$DE$1048576,0),MATCH((CUADRO!H$5&amp;$E36),'Hoja de Trabajo para listado'!$DE$151:$DG$151,0)),0)+IFERROR(INDEX('Hoja de Trabajo para listado'!$CD$155:$DC$1048576,MATCH($A36,'Hoja de Trabajo para listado'!$CD$155:$CD$1048576,0),MATCH((CUADRO!H$5&amp;$E36),'Hoja de Trabajo para listado'!$CD$151:$DC$151,0)),0)</f>
        <v>0</v>
      </c>
      <c r="I36" s="243">
        <f ca="1">+IFERROR(INDEX('Hoja de Trabajo para listado'!$A$155:$Z$1048576,MATCH($A36,'Hoja de Trabajo para listado'!$A$155:$A$1048576,0),MATCH((CUADRO!I$5&amp;$E36),'Hoja de Trabajo para listado'!$A$151:$Z$151,0)),0)+IFERROR(INDEX('Hoja de Trabajo para listado'!$AB$155:$BA$1048576,MATCH($A36,'Hoja de Trabajo para listado'!$AB$155:$AB$1048576,0),MATCH((CUADRO!I$5&amp;$E36),'Hoja de Trabajo para listado'!$AB$151:$BA$151,0)),0)+IFERROR(INDEX('Hoja de Trabajo para listado'!$BC$155:$CB$1048576,MATCH($A36,'Hoja de Trabajo para listado'!$BC$155:$BC$1048576,0),MATCH((CUADRO!I$5&amp;$E36),'Hoja de Trabajo para listado'!$BC$151:$CB$151,0)),0)+IFERROR(INDEX('Hoja de Trabajo para listado'!$DE$153:$DG$274,MATCH($A36,'Hoja de Trabajo para listado'!$DE$153:$DE$1048576,0),MATCH((CUADRO!I$5&amp;$E36),'Hoja de Trabajo para listado'!$DE$151:$DG$151,0)),0)+IFERROR(INDEX('Hoja de Trabajo para listado'!$CD$155:$DC$1048576,MATCH($A36,'Hoja de Trabajo para listado'!$CD$155:$CD$1048576,0),MATCH((CUADRO!I$5&amp;$E36),'Hoja de Trabajo para listado'!$CD$151:$DC$151,0)),0)</f>
        <v>0</v>
      </c>
      <c r="J36" s="243">
        <f ca="1">+IFERROR(INDEX('Hoja de Trabajo para listado'!$A$155:$Z$1048576,MATCH($A36,'Hoja de Trabajo para listado'!$A$155:$A$1048576,0),MATCH((CUADRO!J$5&amp;$E36),'Hoja de Trabajo para listado'!$A$151:$Z$151,0)),0)+IFERROR(INDEX('Hoja de Trabajo para listado'!$AB$155:$BA$1048576,MATCH($A36,'Hoja de Trabajo para listado'!$AB$155:$AB$1048576,0),MATCH((CUADRO!J$5&amp;$E36),'Hoja de Trabajo para listado'!$AB$151:$BA$151,0)),0)+IFERROR(INDEX('Hoja de Trabajo para listado'!$BC$155:$CB$1048576,MATCH($A36,'Hoja de Trabajo para listado'!$BC$155:$BC$1048576,0),MATCH((CUADRO!J$5&amp;$E36),'Hoja de Trabajo para listado'!$BC$151:$CB$151,0)),0)+IFERROR(INDEX('Hoja de Trabajo para listado'!$DE$153:$DG$274,MATCH($A36,'Hoja de Trabajo para listado'!$DE$153:$DE$1048576,0),MATCH((CUADRO!J$5&amp;$E36),'Hoja de Trabajo para listado'!$DE$151:$DG$151,0)),0)+IFERROR(INDEX('Hoja de Trabajo para listado'!$CD$155:$DC$1048576,MATCH($A36,'Hoja de Trabajo para listado'!$CD$155:$CD$1048576,0),MATCH((CUADRO!J$5&amp;$E36),'Hoja de Trabajo para listado'!$CD$151:$DC$151,0)),0)</f>
        <v>0</v>
      </c>
      <c r="K36" s="243">
        <f ca="1">+IFERROR(INDEX('Hoja de Trabajo para listado'!$A$155:$Z$1048576,MATCH($A36,'Hoja de Trabajo para listado'!$A$155:$A$1048576,0),MATCH((CUADRO!K$5&amp;$E36),'Hoja de Trabajo para listado'!$A$151:$Z$151,0)),0)+IFERROR(INDEX('Hoja de Trabajo para listado'!$AB$155:$BA$1048576,MATCH($A36,'Hoja de Trabajo para listado'!$AB$155:$AB$1048576,0),MATCH((CUADRO!K$5&amp;$E36),'Hoja de Trabajo para listado'!$AB$151:$BA$151,0)),0)+IFERROR(INDEX('Hoja de Trabajo para listado'!$BC$155:$CB$1048576,MATCH($A36,'Hoja de Trabajo para listado'!$BC$155:$BC$1048576,0),MATCH((CUADRO!K$5&amp;$E36),'Hoja de Trabajo para listado'!$BC$151:$CB$151,0)),0)+IFERROR(INDEX('Hoja de Trabajo para listado'!$DE$153:$DG$274,MATCH($A36,'Hoja de Trabajo para listado'!$DE$153:$DE$1048576,0),MATCH((CUADRO!K$5&amp;$E36),'Hoja de Trabajo para listado'!$DE$151:$DG$151,0)),0)+IFERROR(INDEX('Hoja de Trabajo para listado'!$CD$155:$DC$1048576,MATCH($A36,'Hoja de Trabajo para listado'!$CD$155:$CD$1048576,0),MATCH((CUADRO!K$5&amp;$E36),'Hoja de Trabajo para listado'!$CD$151:$DC$151,0)),0)</f>
        <v>0</v>
      </c>
      <c r="L36" s="243">
        <f ca="1">+IFERROR(INDEX('Hoja de Trabajo para listado'!$A$155:$Z$1048576,MATCH($A36,'Hoja de Trabajo para listado'!$A$155:$A$1048576,0),MATCH((CUADRO!L$5&amp;$E36),'Hoja de Trabajo para listado'!$A$151:$Z$151,0)),0)+IFERROR(INDEX('Hoja de Trabajo para listado'!$AB$155:$BA$1048576,MATCH($A36,'Hoja de Trabajo para listado'!$AB$155:$AB$1048576,0),MATCH((CUADRO!L$5&amp;$E36),'Hoja de Trabajo para listado'!$AB$151:$BA$151,0)),0)+IFERROR(INDEX('Hoja de Trabajo para listado'!$BC$155:$CB$1048576,MATCH($A36,'Hoja de Trabajo para listado'!$BC$155:$BC$1048576,0),MATCH((CUADRO!L$5&amp;$E36),'Hoja de Trabajo para listado'!$BC$151:$CB$151,0)),0)+IFERROR(INDEX('Hoja de Trabajo para listado'!$DE$153:$DG$274,MATCH($A36,'Hoja de Trabajo para listado'!$DE$153:$DE$1048576,0),MATCH((CUADRO!L$5&amp;$E36),'Hoja de Trabajo para listado'!$DE$151:$DG$151,0)),0)+IFERROR(INDEX('Hoja de Trabajo para listado'!$CD$155:$DC$1048576,MATCH($A36,'Hoja de Trabajo para listado'!$CD$155:$CD$1048576,0),MATCH((CUADRO!L$5&amp;$E36),'Hoja de Trabajo para listado'!$CD$151:$DC$151,0)),0)</f>
        <v>0</v>
      </c>
      <c r="M36" s="243">
        <f ca="1">+IFERROR(INDEX('Hoja de Trabajo para listado'!$A$155:$Z$1048576,MATCH($A36,'Hoja de Trabajo para listado'!$A$155:$A$1048576,0),MATCH((CUADRO!M$5&amp;$E36),'Hoja de Trabajo para listado'!$A$151:$Z$151,0)),0)+IFERROR(INDEX('Hoja de Trabajo para listado'!$AB$155:$BA$1048576,MATCH($A36,'Hoja de Trabajo para listado'!$AB$155:$AB$1048576,0),MATCH((CUADRO!M$5&amp;$E36),'Hoja de Trabajo para listado'!$AB$151:$BA$151,0)),0)+IFERROR(INDEX('Hoja de Trabajo para listado'!$BC$155:$CB$1048576,MATCH($A36,'Hoja de Trabajo para listado'!$BC$155:$BC$1048576,0),MATCH((CUADRO!M$5&amp;$E36),'Hoja de Trabajo para listado'!$BC$151:$CB$151,0)),0)+IFERROR(INDEX('Hoja de Trabajo para listado'!$DE$153:$DG$274,MATCH($A36,'Hoja de Trabajo para listado'!$DE$153:$DE$1048576,0),MATCH((CUADRO!M$5&amp;$E36),'Hoja de Trabajo para listado'!$DE$151:$DG$151,0)),0)+IFERROR(INDEX('Hoja de Trabajo para listado'!$CD$155:$DC$1048576,MATCH($A36,'Hoja de Trabajo para listado'!$CD$155:$CD$1048576,0),MATCH((CUADRO!M$5&amp;$E36),'Hoja de Trabajo para listado'!$CD$151:$DC$151,0)),0)</f>
        <v>0</v>
      </c>
      <c r="N36" s="243">
        <f ca="1">+IFERROR(INDEX('Hoja de Trabajo para listado'!$A$155:$Z$1048576,MATCH($A36,'Hoja de Trabajo para listado'!$A$155:$A$1048576,0),MATCH((CUADRO!N$5&amp;$E36),'Hoja de Trabajo para listado'!$A$151:$Z$151,0)),0)+IFERROR(INDEX('Hoja de Trabajo para listado'!$AB$155:$BA$1048576,MATCH($A36,'Hoja de Trabajo para listado'!$AB$155:$AB$1048576,0),MATCH((CUADRO!N$5&amp;$E36),'Hoja de Trabajo para listado'!$AB$151:$BA$151,0)),0)+IFERROR(INDEX('Hoja de Trabajo para listado'!$BC$155:$CB$1048576,MATCH($A36,'Hoja de Trabajo para listado'!$BC$155:$BC$1048576,0),MATCH((CUADRO!N$5&amp;$E36),'Hoja de Trabajo para listado'!$BC$151:$CB$151,0)),0)+IFERROR(INDEX('Hoja de Trabajo para listado'!$DE$153:$DG$274,MATCH($A36,'Hoja de Trabajo para listado'!$DE$153:$DE$1048576,0),MATCH((CUADRO!N$5&amp;$E36),'Hoja de Trabajo para listado'!$DE$151:$DG$151,0)),0)+IFERROR(INDEX('Hoja de Trabajo para listado'!$CD$155:$DC$1048576,MATCH($A36,'Hoja de Trabajo para listado'!$CD$155:$CD$1048576,0),MATCH((CUADRO!N$5&amp;$E36),'Hoja de Trabajo para listado'!$CD$151:$DC$151,0)),0)</f>
        <v>0</v>
      </c>
      <c r="O36" s="243">
        <f ca="1">+IFERROR(INDEX('Hoja de Trabajo para listado'!$A$155:$Z$1048576,MATCH($A36,'Hoja de Trabajo para listado'!$A$155:$A$1048576,0),MATCH((CUADRO!O$5&amp;$E36),'Hoja de Trabajo para listado'!$A$151:$Z$151,0)),0)+IFERROR(INDEX('Hoja de Trabajo para listado'!$AB$155:$BA$1048576,MATCH($A36,'Hoja de Trabajo para listado'!$AB$155:$AB$1048576,0),MATCH((CUADRO!O$5&amp;$E36),'Hoja de Trabajo para listado'!$AB$151:$BA$151,0)),0)+IFERROR(INDEX('Hoja de Trabajo para listado'!$BC$155:$CB$1048576,MATCH($A36,'Hoja de Trabajo para listado'!$BC$155:$BC$1048576,0),MATCH((CUADRO!O$5&amp;$E36),'Hoja de Trabajo para listado'!$BC$151:$CB$151,0)),0)+IFERROR(INDEX('Hoja de Trabajo para listado'!$DE$153:$DG$274,MATCH($A36,'Hoja de Trabajo para listado'!$DE$153:$DE$1048576,0),MATCH((CUADRO!O$5&amp;$E36),'Hoja de Trabajo para listado'!$DE$151:$DG$151,0)),0)+IFERROR(INDEX('Hoja de Trabajo para listado'!$CD$155:$DC$1048576,MATCH($A36,'Hoja de Trabajo para listado'!$CD$155:$CD$1048576,0),MATCH((CUADRO!O$5&amp;$E36),'Hoja de Trabajo para listado'!$CD$151:$DC$151,0)),0)</f>
        <v>0</v>
      </c>
      <c r="P36" s="243">
        <f ca="1">+IFERROR(INDEX('Hoja de Trabajo para listado'!$A$155:$Z$1048576,MATCH($A36,'Hoja de Trabajo para listado'!$A$155:$A$1048576,0),MATCH((CUADRO!P$5&amp;$E36),'Hoja de Trabajo para listado'!$A$151:$Z$151,0)),0)+IFERROR(INDEX('Hoja de Trabajo para listado'!$AB$155:$BA$1048576,MATCH($A36,'Hoja de Trabajo para listado'!$AB$155:$AB$1048576,0),MATCH((CUADRO!P$5&amp;$E36),'Hoja de Trabajo para listado'!$AB$151:$BA$151,0)),0)+IFERROR(INDEX('Hoja de Trabajo para listado'!$BC$155:$CB$1048576,MATCH($A36,'Hoja de Trabajo para listado'!$BC$155:$BC$1048576,0),MATCH((CUADRO!P$5&amp;$E36),'Hoja de Trabajo para listado'!$BC$151:$CB$151,0)),0)+IFERROR(INDEX('Hoja de Trabajo para listado'!$DE$153:$DG$274,MATCH($A36,'Hoja de Trabajo para listado'!$DE$153:$DE$1048576,0),MATCH((CUADRO!P$5&amp;$E36),'Hoja de Trabajo para listado'!$DE$151:$DG$151,0)),0)+IFERROR(INDEX('Hoja de Trabajo para listado'!$CD$155:$DC$1048576,MATCH($A36,'Hoja de Trabajo para listado'!$CD$155:$CD$1048576,0),MATCH((CUADRO!P$5&amp;$E36),'Hoja de Trabajo para listado'!$CD$151:$DC$151,0)),0)</f>
        <v>0</v>
      </c>
      <c r="Q36" s="243">
        <f ca="1">+IFERROR(INDEX('Hoja de Trabajo para listado'!$A$155:$Z$1048576,MATCH($A36,'Hoja de Trabajo para listado'!$A$155:$A$1048576,0),MATCH((CUADRO!Q$5&amp;$E36),'Hoja de Trabajo para listado'!$A$151:$Z$151,0)),0)+IFERROR(INDEX('Hoja de Trabajo para listado'!$AB$155:$BA$1048576,MATCH($A36,'Hoja de Trabajo para listado'!$AB$155:$AB$1048576,0),MATCH((CUADRO!Q$5&amp;$E36),'Hoja de Trabajo para listado'!$AB$151:$BA$151,0)),0)+IFERROR(INDEX('Hoja de Trabajo para listado'!$BC$155:$CB$1048576,MATCH($A36,'Hoja de Trabajo para listado'!$BC$155:$BC$1048576,0),MATCH((CUADRO!Q$5&amp;$E36),'Hoja de Trabajo para listado'!$BC$151:$CB$151,0)),0)+IFERROR(INDEX('Hoja de Trabajo para listado'!$DE$153:$DG$274,MATCH($A36,'Hoja de Trabajo para listado'!$DE$153:$DE$1048576,0),MATCH((CUADRO!Q$5&amp;$E36),'Hoja de Trabajo para listado'!$DE$151:$DG$151,0)),0)+IFERROR(INDEX('Hoja de Trabajo para listado'!$CD$155:$DC$1048576,MATCH($A36,'Hoja de Trabajo para listado'!$CD$155:$CD$1048576,0),MATCH((CUADRO!Q$5&amp;$E36),'Hoja de Trabajo para listado'!$CD$151:$DC$151,0)),0)</f>
        <v>0</v>
      </c>
      <c r="R36" s="243">
        <f t="shared" ca="1" si="0"/>
        <v>0</v>
      </c>
      <c r="S36" s="243"/>
      <c r="T36" s="243">
        <f ca="1">+T37</f>
        <v>5789.22</v>
      </c>
      <c r="U36" s="242">
        <f t="shared" si="1"/>
        <v>1</v>
      </c>
      <c r="V36" s="333" t="str">
        <f>+VLOOKUP(A36,bd_lista!$A$3:$E$590,5,FALSE)</f>
        <v>Órgano Ejecutivo</v>
      </c>
      <c r="W36" s="383" t="str">
        <f>+V36</f>
        <v>Órgano Ejecutivo</v>
      </c>
      <c r="X36" s="242">
        <f t="shared" si="4"/>
        <v>70</v>
      </c>
      <c r="Y36" s="242" t="str">
        <f>+VLOOKUP(X36,bd_lista!$A$3:$C$590,3,FALSE)</f>
        <v>Ministerio de Trabajo, Empleo y Previsión Social</v>
      </c>
      <c r="Z36" s="246">
        <f>+X36</f>
        <v>70</v>
      </c>
      <c r="AA36" s="246" t="str">
        <f>+Y36</f>
        <v>Ministerio de Trabajo, Empleo y Previsión Social</v>
      </c>
    </row>
    <row r="37" spans="1:27" ht="15" customHeight="1">
      <c r="A37" s="32">
        <v>70</v>
      </c>
      <c r="B37" s="389"/>
      <c r="C37" s="333" t="str">
        <f>+VLOOKUP(A37,bd_lista!$A$3:$C$590,3,FALSE)</f>
        <v>Ministerio de Trabajo, Empleo y Previsión Social</v>
      </c>
      <c r="D37" s="386"/>
      <c r="E37" s="333" t="s">
        <v>1305</v>
      </c>
      <c r="F37" s="245">
        <f ca="1">+IFERROR(INDEX('Hoja de Trabajo para listado'!$A$155:$Z$1048576,MATCH($A37,'Hoja de Trabajo para listado'!$A$155:$A$1048576,0),MATCH((CUADRO!F$5&amp;$E37),'Hoja de Trabajo para listado'!$A$151:$Z$151,0)),0)+IFERROR(INDEX('Hoja de Trabajo para listado'!$AB$155:$BA$1048576,MATCH($A37,'Hoja de Trabajo para listado'!$AB$155:$AB$1048576,0),MATCH((CUADRO!F$5&amp;$E37),'Hoja de Trabajo para listado'!$AB$151:$BA$151,0)),0)+IFERROR(INDEX('Hoja de Trabajo para listado'!$BC$155:$CB$1048576,MATCH($A37,'Hoja de Trabajo para listado'!$BC$155:$BC$1048576,0),MATCH((CUADRO!F$5&amp;$E37),'Hoja de Trabajo para listado'!$BC$151:$CB$151,0)),0)+IFERROR(INDEX('Hoja de Trabajo para listado'!$DE$153:$DG$274,MATCH($A37,'Hoja de Trabajo para listado'!$DE$153:$DE$1048576,0),MATCH((CUADRO!F$5&amp;$E37),'Hoja de Trabajo para listado'!$DE$151:$DG$151,0)),0)+IFERROR(INDEX('Hoja de Trabajo para listado'!$CD$155:$DC$1048576,MATCH($A37,'Hoja de Trabajo para listado'!$CD$155:$CD$1048576,0),MATCH((CUADRO!F$5&amp;$E37),'Hoja de Trabajo para listado'!$CD$151:$DC$151,0)),0)</f>
        <v>0</v>
      </c>
      <c r="G37" s="245">
        <f ca="1">+IFERROR(INDEX('Hoja de Trabajo para listado'!$A$155:$Z$1048576,MATCH($A37,'Hoja de Trabajo para listado'!$A$155:$A$1048576,0),MATCH((CUADRO!G$5&amp;$E37),'Hoja de Trabajo para listado'!$A$151:$Z$151,0)),0)+IFERROR(INDEX('Hoja de Trabajo para listado'!$AB$155:$BA$1048576,MATCH($A37,'Hoja de Trabajo para listado'!$AB$155:$AB$1048576,0),MATCH((CUADRO!G$5&amp;$E37),'Hoja de Trabajo para listado'!$AB$151:$BA$151,0)),0)+IFERROR(INDEX('Hoja de Trabajo para listado'!$BC$155:$CB$1048576,MATCH($A37,'Hoja de Trabajo para listado'!$BC$155:$BC$1048576,0),MATCH((CUADRO!G$5&amp;$E37),'Hoja de Trabajo para listado'!$BC$151:$CB$151,0)),0)+IFERROR(INDEX('Hoja de Trabajo para listado'!$DE$153:$DG$274,MATCH($A37,'Hoja de Trabajo para listado'!$DE$153:$DE$1048576,0),MATCH((CUADRO!G$5&amp;$E37),'Hoja de Trabajo para listado'!$DE$151:$DG$151,0)),0)+IFERROR(INDEX('Hoja de Trabajo para listado'!$CD$155:$DC$1048576,MATCH($A37,'Hoja de Trabajo para listado'!$CD$155:$CD$1048576,0),MATCH((CUADRO!G$5&amp;$E37),'Hoja de Trabajo para listado'!$CD$151:$DC$151,0)),0)</f>
        <v>5789.22</v>
      </c>
      <c r="H37" s="245">
        <f ca="1">+IFERROR(INDEX('Hoja de Trabajo para listado'!$A$155:$Z$1048576,MATCH($A37,'Hoja de Trabajo para listado'!$A$155:$A$1048576,0),MATCH((CUADRO!H$5&amp;$E37),'Hoja de Trabajo para listado'!$A$151:$Z$151,0)),0)+IFERROR(INDEX('Hoja de Trabajo para listado'!$AB$155:$BA$1048576,MATCH($A37,'Hoja de Trabajo para listado'!$AB$155:$AB$1048576,0),MATCH((CUADRO!H$5&amp;$E37),'Hoja de Trabajo para listado'!$AB$151:$BA$151,0)),0)+IFERROR(INDEX('Hoja de Trabajo para listado'!$BC$155:$CB$1048576,MATCH($A37,'Hoja de Trabajo para listado'!$BC$155:$BC$1048576,0),MATCH((CUADRO!H$5&amp;$E37),'Hoja de Trabajo para listado'!$BC$151:$CB$151,0)),0)+IFERROR(INDEX('Hoja de Trabajo para listado'!$DE$153:$DG$274,MATCH($A37,'Hoja de Trabajo para listado'!$DE$153:$DE$1048576,0),MATCH((CUADRO!H$5&amp;$E37),'Hoja de Trabajo para listado'!$DE$151:$DG$151,0)),0)+IFERROR(INDEX('Hoja de Trabajo para listado'!$CD$155:$DC$1048576,MATCH($A37,'Hoja de Trabajo para listado'!$CD$155:$CD$1048576,0),MATCH((CUADRO!H$5&amp;$E37),'Hoja de Trabajo para listado'!$CD$151:$DC$151,0)),0)</f>
        <v>0</v>
      </c>
      <c r="I37" s="245">
        <f ca="1">+IFERROR(INDEX('Hoja de Trabajo para listado'!$A$155:$Z$1048576,MATCH($A37,'Hoja de Trabajo para listado'!$A$155:$A$1048576,0),MATCH((CUADRO!I$5&amp;$E37),'Hoja de Trabajo para listado'!$A$151:$Z$151,0)),0)+IFERROR(INDEX('Hoja de Trabajo para listado'!$AB$155:$BA$1048576,MATCH($A37,'Hoja de Trabajo para listado'!$AB$155:$AB$1048576,0),MATCH((CUADRO!I$5&amp;$E37),'Hoja de Trabajo para listado'!$AB$151:$BA$151,0)),0)+IFERROR(INDEX('Hoja de Trabajo para listado'!$BC$155:$CB$1048576,MATCH($A37,'Hoja de Trabajo para listado'!$BC$155:$BC$1048576,0),MATCH((CUADRO!I$5&amp;$E37),'Hoja de Trabajo para listado'!$BC$151:$CB$151,0)),0)+IFERROR(INDEX('Hoja de Trabajo para listado'!$DE$153:$DG$274,MATCH($A37,'Hoja de Trabajo para listado'!$DE$153:$DE$1048576,0),MATCH((CUADRO!I$5&amp;$E37),'Hoja de Trabajo para listado'!$DE$151:$DG$151,0)),0)+IFERROR(INDEX('Hoja de Trabajo para listado'!$CD$155:$DC$1048576,MATCH($A37,'Hoja de Trabajo para listado'!$CD$155:$CD$1048576,0),MATCH((CUADRO!I$5&amp;$E37),'Hoja de Trabajo para listado'!$CD$151:$DC$151,0)),0)</f>
        <v>0</v>
      </c>
      <c r="J37" s="245">
        <f ca="1">+IFERROR(INDEX('Hoja de Trabajo para listado'!$A$155:$Z$1048576,MATCH($A37,'Hoja de Trabajo para listado'!$A$155:$A$1048576,0),MATCH((CUADRO!J$5&amp;$E37),'Hoja de Trabajo para listado'!$A$151:$Z$151,0)),0)+IFERROR(INDEX('Hoja de Trabajo para listado'!$AB$155:$BA$1048576,MATCH($A37,'Hoja de Trabajo para listado'!$AB$155:$AB$1048576,0),MATCH((CUADRO!J$5&amp;$E37),'Hoja de Trabajo para listado'!$AB$151:$BA$151,0)),0)+IFERROR(INDEX('Hoja de Trabajo para listado'!$BC$155:$CB$1048576,MATCH($A37,'Hoja de Trabajo para listado'!$BC$155:$BC$1048576,0),MATCH((CUADRO!J$5&amp;$E37),'Hoja de Trabajo para listado'!$BC$151:$CB$151,0)),0)+IFERROR(INDEX('Hoja de Trabajo para listado'!$DE$153:$DG$274,MATCH($A37,'Hoja de Trabajo para listado'!$DE$153:$DE$1048576,0),MATCH((CUADRO!J$5&amp;$E37),'Hoja de Trabajo para listado'!$DE$151:$DG$151,0)),0)+IFERROR(INDEX('Hoja de Trabajo para listado'!$CD$155:$DC$1048576,MATCH($A37,'Hoja de Trabajo para listado'!$CD$155:$CD$1048576,0),MATCH((CUADRO!J$5&amp;$E37),'Hoja de Trabajo para listado'!$CD$151:$DC$151,0)),0)</f>
        <v>0</v>
      </c>
      <c r="K37" s="245">
        <f ca="1">+IFERROR(INDEX('Hoja de Trabajo para listado'!$A$155:$Z$1048576,MATCH($A37,'Hoja de Trabajo para listado'!$A$155:$A$1048576,0),MATCH((CUADRO!K$5&amp;$E37),'Hoja de Trabajo para listado'!$A$151:$Z$151,0)),0)+IFERROR(INDEX('Hoja de Trabajo para listado'!$AB$155:$BA$1048576,MATCH($A37,'Hoja de Trabajo para listado'!$AB$155:$AB$1048576,0),MATCH((CUADRO!K$5&amp;$E37),'Hoja de Trabajo para listado'!$AB$151:$BA$151,0)),0)+IFERROR(INDEX('Hoja de Trabajo para listado'!$BC$155:$CB$1048576,MATCH($A37,'Hoja de Trabajo para listado'!$BC$155:$BC$1048576,0),MATCH((CUADRO!K$5&amp;$E37),'Hoja de Trabajo para listado'!$BC$151:$CB$151,0)),0)+IFERROR(INDEX('Hoja de Trabajo para listado'!$DE$153:$DG$274,MATCH($A37,'Hoja de Trabajo para listado'!$DE$153:$DE$1048576,0),MATCH((CUADRO!K$5&amp;$E37),'Hoja de Trabajo para listado'!$DE$151:$DG$151,0)),0)+IFERROR(INDEX('Hoja de Trabajo para listado'!$CD$155:$DC$1048576,MATCH($A37,'Hoja de Trabajo para listado'!$CD$155:$CD$1048576,0),MATCH((CUADRO!K$5&amp;$E37),'Hoja de Trabajo para listado'!$CD$151:$DC$151,0)),0)</f>
        <v>0</v>
      </c>
      <c r="L37" s="245">
        <f ca="1">+IFERROR(INDEX('Hoja de Trabajo para listado'!$A$155:$Z$1048576,MATCH($A37,'Hoja de Trabajo para listado'!$A$155:$A$1048576,0),MATCH((CUADRO!L$5&amp;$E37),'Hoja de Trabajo para listado'!$A$151:$Z$151,0)),0)+IFERROR(INDEX('Hoja de Trabajo para listado'!$AB$155:$BA$1048576,MATCH($A37,'Hoja de Trabajo para listado'!$AB$155:$AB$1048576,0),MATCH((CUADRO!L$5&amp;$E37),'Hoja de Trabajo para listado'!$AB$151:$BA$151,0)),0)+IFERROR(INDEX('Hoja de Trabajo para listado'!$BC$155:$CB$1048576,MATCH($A37,'Hoja de Trabajo para listado'!$BC$155:$BC$1048576,0),MATCH((CUADRO!L$5&amp;$E37),'Hoja de Trabajo para listado'!$BC$151:$CB$151,0)),0)+IFERROR(INDEX('Hoja de Trabajo para listado'!$DE$153:$DG$274,MATCH($A37,'Hoja de Trabajo para listado'!$DE$153:$DE$1048576,0),MATCH((CUADRO!L$5&amp;$E37),'Hoja de Trabajo para listado'!$DE$151:$DG$151,0)),0)+IFERROR(INDEX('Hoja de Trabajo para listado'!$CD$155:$DC$1048576,MATCH($A37,'Hoja de Trabajo para listado'!$CD$155:$CD$1048576,0),MATCH((CUADRO!L$5&amp;$E37),'Hoja de Trabajo para listado'!$CD$151:$DC$151,0)),0)</f>
        <v>0</v>
      </c>
      <c r="M37" s="245">
        <f ca="1">+IFERROR(INDEX('Hoja de Trabajo para listado'!$A$155:$Z$1048576,MATCH($A37,'Hoja de Trabajo para listado'!$A$155:$A$1048576,0),MATCH((CUADRO!M$5&amp;$E37),'Hoja de Trabajo para listado'!$A$151:$Z$151,0)),0)+IFERROR(INDEX('Hoja de Trabajo para listado'!$AB$155:$BA$1048576,MATCH($A37,'Hoja de Trabajo para listado'!$AB$155:$AB$1048576,0),MATCH((CUADRO!M$5&amp;$E37),'Hoja de Trabajo para listado'!$AB$151:$BA$151,0)),0)+IFERROR(INDEX('Hoja de Trabajo para listado'!$BC$155:$CB$1048576,MATCH($A37,'Hoja de Trabajo para listado'!$BC$155:$BC$1048576,0),MATCH((CUADRO!M$5&amp;$E37),'Hoja de Trabajo para listado'!$BC$151:$CB$151,0)),0)+IFERROR(INDEX('Hoja de Trabajo para listado'!$DE$153:$DG$274,MATCH($A37,'Hoja de Trabajo para listado'!$DE$153:$DE$1048576,0),MATCH((CUADRO!M$5&amp;$E37),'Hoja de Trabajo para listado'!$DE$151:$DG$151,0)),0)+IFERROR(INDEX('Hoja de Trabajo para listado'!$CD$155:$DC$1048576,MATCH($A37,'Hoja de Trabajo para listado'!$CD$155:$CD$1048576,0),MATCH((CUADRO!M$5&amp;$E37),'Hoja de Trabajo para listado'!$CD$151:$DC$151,0)),0)</f>
        <v>0</v>
      </c>
      <c r="N37" s="245">
        <f ca="1">+IFERROR(INDEX('Hoja de Trabajo para listado'!$A$155:$Z$1048576,MATCH($A37,'Hoja de Trabajo para listado'!$A$155:$A$1048576,0),MATCH((CUADRO!N$5&amp;$E37),'Hoja de Trabajo para listado'!$A$151:$Z$151,0)),0)+IFERROR(INDEX('Hoja de Trabajo para listado'!$AB$155:$BA$1048576,MATCH($A37,'Hoja de Trabajo para listado'!$AB$155:$AB$1048576,0),MATCH((CUADRO!N$5&amp;$E37),'Hoja de Trabajo para listado'!$AB$151:$BA$151,0)),0)+IFERROR(INDEX('Hoja de Trabajo para listado'!$BC$155:$CB$1048576,MATCH($A37,'Hoja de Trabajo para listado'!$BC$155:$BC$1048576,0),MATCH((CUADRO!N$5&amp;$E37),'Hoja de Trabajo para listado'!$BC$151:$CB$151,0)),0)+IFERROR(INDEX('Hoja de Trabajo para listado'!$DE$153:$DG$274,MATCH($A37,'Hoja de Trabajo para listado'!$DE$153:$DE$1048576,0),MATCH((CUADRO!N$5&amp;$E37),'Hoja de Trabajo para listado'!$DE$151:$DG$151,0)),0)+IFERROR(INDEX('Hoja de Trabajo para listado'!$CD$155:$DC$1048576,MATCH($A37,'Hoja de Trabajo para listado'!$CD$155:$CD$1048576,0),MATCH((CUADRO!N$5&amp;$E37),'Hoja de Trabajo para listado'!$CD$151:$DC$151,0)),0)</f>
        <v>0</v>
      </c>
      <c r="O37" s="245">
        <f ca="1">+IFERROR(INDEX('Hoja de Trabajo para listado'!$A$155:$Z$1048576,MATCH($A37,'Hoja de Trabajo para listado'!$A$155:$A$1048576,0),MATCH((CUADRO!O$5&amp;$E37),'Hoja de Trabajo para listado'!$A$151:$Z$151,0)),0)+IFERROR(INDEX('Hoja de Trabajo para listado'!$AB$155:$BA$1048576,MATCH($A37,'Hoja de Trabajo para listado'!$AB$155:$AB$1048576,0),MATCH((CUADRO!O$5&amp;$E37),'Hoja de Trabajo para listado'!$AB$151:$BA$151,0)),0)+IFERROR(INDEX('Hoja de Trabajo para listado'!$BC$155:$CB$1048576,MATCH($A37,'Hoja de Trabajo para listado'!$BC$155:$BC$1048576,0),MATCH((CUADRO!O$5&amp;$E37),'Hoja de Trabajo para listado'!$BC$151:$CB$151,0)),0)+IFERROR(INDEX('Hoja de Trabajo para listado'!$DE$153:$DG$274,MATCH($A37,'Hoja de Trabajo para listado'!$DE$153:$DE$1048576,0),MATCH((CUADRO!O$5&amp;$E37),'Hoja de Trabajo para listado'!$DE$151:$DG$151,0)),0)+IFERROR(INDEX('Hoja de Trabajo para listado'!$CD$155:$DC$1048576,MATCH($A37,'Hoja de Trabajo para listado'!$CD$155:$CD$1048576,0),MATCH((CUADRO!O$5&amp;$E37),'Hoja de Trabajo para listado'!$CD$151:$DC$151,0)),0)</f>
        <v>0</v>
      </c>
      <c r="P37" s="245">
        <f ca="1">+IFERROR(INDEX('Hoja de Trabajo para listado'!$A$155:$Z$1048576,MATCH($A37,'Hoja de Trabajo para listado'!$A$155:$A$1048576,0),MATCH((CUADRO!P$5&amp;$E37),'Hoja de Trabajo para listado'!$A$151:$Z$151,0)),0)+IFERROR(INDEX('Hoja de Trabajo para listado'!$AB$155:$BA$1048576,MATCH($A37,'Hoja de Trabajo para listado'!$AB$155:$AB$1048576,0),MATCH((CUADRO!P$5&amp;$E37),'Hoja de Trabajo para listado'!$AB$151:$BA$151,0)),0)+IFERROR(INDEX('Hoja de Trabajo para listado'!$BC$155:$CB$1048576,MATCH($A37,'Hoja de Trabajo para listado'!$BC$155:$BC$1048576,0),MATCH((CUADRO!P$5&amp;$E37),'Hoja de Trabajo para listado'!$BC$151:$CB$151,0)),0)+IFERROR(INDEX('Hoja de Trabajo para listado'!$DE$153:$DG$274,MATCH($A37,'Hoja de Trabajo para listado'!$DE$153:$DE$1048576,0),MATCH((CUADRO!P$5&amp;$E37),'Hoja de Trabajo para listado'!$DE$151:$DG$151,0)),0)+IFERROR(INDEX('Hoja de Trabajo para listado'!$CD$155:$DC$1048576,MATCH($A37,'Hoja de Trabajo para listado'!$CD$155:$CD$1048576,0),MATCH((CUADRO!P$5&amp;$E37),'Hoja de Trabajo para listado'!$CD$151:$DC$151,0)),0)</f>
        <v>0</v>
      </c>
      <c r="Q37" s="245">
        <f ca="1">+IFERROR(INDEX('Hoja de Trabajo para listado'!$A$155:$Z$1048576,MATCH($A37,'Hoja de Trabajo para listado'!$A$155:$A$1048576,0),MATCH((CUADRO!Q$5&amp;$E37),'Hoja de Trabajo para listado'!$A$151:$Z$151,0)),0)+IFERROR(INDEX('Hoja de Trabajo para listado'!$AB$155:$BA$1048576,MATCH($A37,'Hoja de Trabajo para listado'!$AB$155:$AB$1048576,0),MATCH((CUADRO!Q$5&amp;$E37),'Hoja de Trabajo para listado'!$AB$151:$BA$151,0)),0)+IFERROR(INDEX('Hoja de Trabajo para listado'!$BC$155:$CB$1048576,MATCH($A37,'Hoja de Trabajo para listado'!$BC$155:$BC$1048576,0),MATCH((CUADRO!Q$5&amp;$E37),'Hoja de Trabajo para listado'!$BC$151:$CB$151,0)),0)+IFERROR(INDEX('Hoja de Trabajo para listado'!$DE$153:$DG$274,MATCH($A37,'Hoja de Trabajo para listado'!$DE$153:$DE$1048576,0),MATCH((CUADRO!Q$5&amp;$E37),'Hoja de Trabajo para listado'!$DE$151:$DG$151,0)),0)+IFERROR(INDEX('Hoja de Trabajo para listado'!$CD$155:$DC$1048576,MATCH($A37,'Hoja de Trabajo para listado'!$CD$155:$CD$1048576,0),MATCH((CUADRO!Q$5&amp;$E37),'Hoja de Trabajo para listado'!$CD$151:$DC$151,0)),0)</f>
        <v>0</v>
      </c>
      <c r="R37" s="245">
        <f t="shared" ca="1" si="0"/>
        <v>5789.22</v>
      </c>
      <c r="S37" s="245">
        <f ca="1">+R36+R37</f>
        <v>5789.22</v>
      </c>
      <c r="T37" s="245">
        <f ca="1">+S37</f>
        <v>5789.22</v>
      </c>
      <c r="U37" s="244">
        <f t="shared" si="1"/>
        <v>2</v>
      </c>
      <c r="V37" s="333" t="str">
        <f>+VLOOKUP(A37,bd_lista!$A$3:$E$590,5,FALSE)</f>
        <v>Órgano Ejecutivo</v>
      </c>
      <c r="W37" s="384"/>
      <c r="X37" s="242">
        <f t="shared" si="4"/>
        <v>70</v>
      </c>
      <c r="Y37" s="242" t="str">
        <f>+VLOOKUP(X37,bd_lista!$A$3:$C$590,3,FALSE)</f>
        <v>Ministerio de Trabajo, Empleo y Previsión Social</v>
      </c>
      <c r="Z37" s="246"/>
      <c r="AA37" s="246"/>
    </row>
    <row r="38" spans="1:27" ht="15" customHeight="1">
      <c r="A38" s="251">
        <v>76</v>
      </c>
      <c r="B38" s="388">
        <f>+A38</f>
        <v>76</v>
      </c>
      <c r="C38" s="247" t="str">
        <f>+VLOOKUP(A38,bd_lista!$A$3:$C$590,3,FALSE)</f>
        <v>Ministerio de Minería y Metalurgia</v>
      </c>
      <c r="D38" s="385" t="str">
        <f>+C38</f>
        <v>Ministerio de Minería y Metalurgia</v>
      </c>
      <c r="E38" s="247" t="s">
        <v>1304</v>
      </c>
      <c r="F38" s="243">
        <f ca="1">+IFERROR(INDEX('Hoja de Trabajo para listado'!$A$155:$Z$1048576,MATCH($A38,'Hoja de Trabajo para listado'!$A$155:$A$1048576,0),MATCH((CUADRO!F$5&amp;$E38),'Hoja de Trabajo para listado'!$A$151:$Z$151,0)),0)+IFERROR(INDEX('Hoja de Trabajo para listado'!$AB$155:$BA$1048576,MATCH($A38,'Hoja de Trabajo para listado'!$AB$155:$AB$1048576,0),MATCH((CUADRO!F$5&amp;$E38),'Hoja de Trabajo para listado'!$AB$151:$BA$151,0)),0)+IFERROR(INDEX('Hoja de Trabajo para listado'!$BC$155:$CB$1048576,MATCH($A38,'Hoja de Trabajo para listado'!$BC$155:$BC$1048576,0),MATCH((CUADRO!F$5&amp;$E38),'Hoja de Trabajo para listado'!$BC$151:$CB$151,0)),0)+IFERROR(INDEX('Hoja de Trabajo para listado'!$DE$153:$DG$274,MATCH($A38,'Hoja de Trabajo para listado'!$DE$153:$DE$1048576,0),MATCH((CUADRO!F$5&amp;$E38),'Hoja de Trabajo para listado'!$DE$151:$DG$151,0)),0)+IFERROR(INDEX('Hoja de Trabajo para listado'!$CD$155:$DC$1048576,MATCH($A38,'Hoja de Trabajo para listado'!$CD$155:$CD$1048576,0),MATCH((CUADRO!F$5&amp;$E38),'Hoja de Trabajo para listado'!$CD$151:$DC$151,0)),0)</f>
        <v>0</v>
      </c>
      <c r="G38" s="243">
        <f ca="1">+IFERROR(INDEX('Hoja de Trabajo para listado'!$A$155:$Z$1048576,MATCH($A38,'Hoja de Trabajo para listado'!$A$155:$A$1048576,0),MATCH((CUADRO!G$5&amp;$E38),'Hoja de Trabajo para listado'!$A$151:$Z$151,0)),0)+IFERROR(INDEX('Hoja de Trabajo para listado'!$AB$155:$BA$1048576,MATCH($A38,'Hoja de Trabajo para listado'!$AB$155:$AB$1048576,0),MATCH((CUADRO!G$5&amp;$E38),'Hoja de Trabajo para listado'!$AB$151:$BA$151,0)),0)+IFERROR(INDEX('Hoja de Trabajo para listado'!$BC$155:$CB$1048576,MATCH($A38,'Hoja de Trabajo para listado'!$BC$155:$BC$1048576,0),MATCH((CUADRO!G$5&amp;$E38),'Hoja de Trabajo para listado'!$BC$151:$CB$151,0)),0)+IFERROR(INDEX('Hoja de Trabajo para listado'!$DE$153:$DG$274,MATCH($A38,'Hoja de Trabajo para listado'!$DE$153:$DE$1048576,0),MATCH((CUADRO!G$5&amp;$E38),'Hoja de Trabajo para listado'!$DE$151:$DG$151,0)),0)+IFERROR(INDEX('Hoja de Trabajo para listado'!$CD$155:$DC$1048576,MATCH($A38,'Hoja de Trabajo para listado'!$CD$155:$CD$1048576,0),MATCH((CUADRO!G$5&amp;$E38),'Hoja de Trabajo para listado'!$CD$151:$DC$151,0)),0)</f>
        <v>0</v>
      </c>
      <c r="H38" s="243">
        <f ca="1">+IFERROR(INDEX('Hoja de Trabajo para listado'!$A$155:$Z$1048576,MATCH($A38,'Hoja de Trabajo para listado'!$A$155:$A$1048576,0),MATCH((CUADRO!H$5&amp;$E38),'Hoja de Trabajo para listado'!$A$151:$Z$151,0)),0)+IFERROR(INDEX('Hoja de Trabajo para listado'!$AB$155:$BA$1048576,MATCH($A38,'Hoja de Trabajo para listado'!$AB$155:$AB$1048576,0),MATCH((CUADRO!H$5&amp;$E38),'Hoja de Trabajo para listado'!$AB$151:$BA$151,0)),0)+IFERROR(INDEX('Hoja de Trabajo para listado'!$BC$155:$CB$1048576,MATCH($A38,'Hoja de Trabajo para listado'!$BC$155:$BC$1048576,0),MATCH((CUADRO!H$5&amp;$E38),'Hoja de Trabajo para listado'!$BC$151:$CB$151,0)),0)+IFERROR(INDEX('Hoja de Trabajo para listado'!$DE$153:$DG$274,MATCH($A38,'Hoja de Trabajo para listado'!$DE$153:$DE$1048576,0),MATCH((CUADRO!H$5&amp;$E38),'Hoja de Trabajo para listado'!$DE$151:$DG$151,0)),0)+IFERROR(INDEX('Hoja de Trabajo para listado'!$CD$155:$DC$1048576,MATCH($A38,'Hoja de Trabajo para listado'!$CD$155:$CD$1048576,0),MATCH((CUADRO!H$5&amp;$E38),'Hoja de Trabajo para listado'!$CD$151:$DC$151,0)),0)</f>
        <v>0</v>
      </c>
      <c r="I38" s="243">
        <f ca="1">+IFERROR(INDEX('Hoja de Trabajo para listado'!$A$155:$Z$1048576,MATCH($A38,'Hoja de Trabajo para listado'!$A$155:$A$1048576,0),MATCH((CUADRO!I$5&amp;$E38),'Hoja de Trabajo para listado'!$A$151:$Z$151,0)),0)+IFERROR(INDEX('Hoja de Trabajo para listado'!$AB$155:$BA$1048576,MATCH($A38,'Hoja de Trabajo para listado'!$AB$155:$AB$1048576,0),MATCH((CUADRO!I$5&amp;$E38),'Hoja de Trabajo para listado'!$AB$151:$BA$151,0)),0)+IFERROR(INDEX('Hoja de Trabajo para listado'!$BC$155:$CB$1048576,MATCH($A38,'Hoja de Trabajo para listado'!$BC$155:$BC$1048576,0),MATCH((CUADRO!I$5&amp;$E38),'Hoja de Trabajo para listado'!$BC$151:$CB$151,0)),0)+IFERROR(INDEX('Hoja de Trabajo para listado'!$DE$153:$DG$274,MATCH($A38,'Hoja de Trabajo para listado'!$DE$153:$DE$1048576,0),MATCH((CUADRO!I$5&amp;$E38),'Hoja de Trabajo para listado'!$DE$151:$DG$151,0)),0)+IFERROR(INDEX('Hoja de Trabajo para listado'!$CD$155:$DC$1048576,MATCH($A38,'Hoja de Trabajo para listado'!$CD$155:$CD$1048576,0),MATCH((CUADRO!I$5&amp;$E38),'Hoja de Trabajo para listado'!$CD$151:$DC$151,0)),0)</f>
        <v>0</v>
      </c>
      <c r="J38" s="243">
        <f ca="1">+IFERROR(INDEX('Hoja de Trabajo para listado'!$A$155:$Z$1048576,MATCH($A38,'Hoja de Trabajo para listado'!$A$155:$A$1048576,0),MATCH((CUADRO!J$5&amp;$E38),'Hoja de Trabajo para listado'!$A$151:$Z$151,0)),0)+IFERROR(INDEX('Hoja de Trabajo para listado'!$AB$155:$BA$1048576,MATCH($A38,'Hoja de Trabajo para listado'!$AB$155:$AB$1048576,0),MATCH((CUADRO!J$5&amp;$E38),'Hoja de Trabajo para listado'!$AB$151:$BA$151,0)),0)+IFERROR(INDEX('Hoja de Trabajo para listado'!$BC$155:$CB$1048576,MATCH($A38,'Hoja de Trabajo para listado'!$BC$155:$BC$1048576,0),MATCH((CUADRO!J$5&amp;$E38),'Hoja de Trabajo para listado'!$BC$151:$CB$151,0)),0)+IFERROR(INDEX('Hoja de Trabajo para listado'!$DE$153:$DG$274,MATCH($A38,'Hoja de Trabajo para listado'!$DE$153:$DE$1048576,0),MATCH((CUADRO!J$5&amp;$E38),'Hoja de Trabajo para listado'!$DE$151:$DG$151,0)),0)+IFERROR(INDEX('Hoja de Trabajo para listado'!$CD$155:$DC$1048576,MATCH($A38,'Hoja de Trabajo para listado'!$CD$155:$CD$1048576,0),MATCH((CUADRO!J$5&amp;$E38),'Hoja de Trabajo para listado'!$CD$151:$DC$151,0)),0)</f>
        <v>0</v>
      </c>
      <c r="K38" s="243">
        <f ca="1">+IFERROR(INDEX('Hoja de Trabajo para listado'!$A$155:$Z$1048576,MATCH($A38,'Hoja de Trabajo para listado'!$A$155:$A$1048576,0),MATCH((CUADRO!K$5&amp;$E38),'Hoja de Trabajo para listado'!$A$151:$Z$151,0)),0)+IFERROR(INDEX('Hoja de Trabajo para listado'!$AB$155:$BA$1048576,MATCH($A38,'Hoja de Trabajo para listado'!$AB$155:$AB$1048576,0),MATCH((CUADRO!K$5&amp;$E38),'Hoja de Trabajo para listado'!$AB$151:$BA$151,0)),0)+IFERROR(INDEX('Hoja de Trabajo para listado'!$BC$155:$CB$1048576,MATCH($A38,'Hoja de Trabajo para listado'!$BC$155:$BC$1048576,0),MATCH((CUADRO!K$5&amp;$E38),'Hoja de Trabajo para listado'!$BC$151:$CB$151,0)),0)+IFERROR(INDEX('Hoja de Trabajo para listado'!$DE$153:$DG$274,MATCH($A38,'Hoja de Trabajo para listado'!$DE$153:$DE$1048576,0),MATCH((CUADRO!K$5&amp;$E38),'Hoja de Trabajo para listado'!$DE$151:$DG$151,0)),0)+IFERROR(INDEX('Hoja de Trabajo para listado'!$CD$155:$DC$1048576,MATCH($A38,'Hoja de Trabajo para listado'!$CD$155:$CD$1048576,0),MATCH((CUADRO!K$5&amp;$E38),'Hoja de Trabajo para listado'!$CD$151:$DC$151,0)),0)</f>
        <v>0</v>
      </c>
      <c r="L38" s="243">
        <f ca="1">+IFERROR(INDEX('Hoja de Trabajo para listado'!$A$155:$Z$1048576,MATCH($A38,'Hoja de Trabajo para listado'!$A$155:$A$1048576,0),MATCH((CUADRO!L$5&amp;$E38),'Hoja de Trabajo para listado'!$A$151:$Z$151,0)),0)+IFERROR(INDEX('Hoja de Trabajo para listado'!$AB$155:$BA$1048576,MATCH($A38,'Hoja de Trabajo para listado'!$AB$155:$AB$1048576,0),MATCH((CUADRO!L$5&amp;$E38),'Hoja de Trabajo para listado'!$AB$151:$BA$151,0)),0)+IFERROR(INDEX('Hoja de Trabajo para listado'!$BC$155:$CB$1048576,MATCH($A38,'Hoja de Trabajo para listado'!$BC$155:$BC$1048576,0),MATCH((CUADRO!L$5&amp;$E38),'Hoja de Trabajo para listado'!$BC$151:$CB$151,0)),0)+IFERROR(INDEX('Hoja de Trabajo para listado'!$DE$153:$DG$274,MATCH($A38,'Hoja de Trabajo para listado'!$DE$153:$DE$1048576,0),MATCH((CUADRO!L$5&amp;$E38),'Hoja de Trabajo para listado'!$DE$151:$DG$151,0)),0)+IFERROR(INDEX('Hoja de Trabajo para listado'!$CD$155:$DC$1048576,MATCH($A38,'Hoja de Trabajo para listado'!$CD$155:$CD$1048576,0),MATCH((CUADRO!L$5&amp;$E38),'Hoja de Trabajo para listado'!$CD$151:$DC$151,0)),0)</f>
        <v>0</v>
      </c>
      <c r="M38" s="243">
        <f ca="1">+IFERROR(INDEX('Hoja de Trabajo para listado'!$A$155:$Z$1048576,MATCH($A38,'Hoja de Trabajo para listado'!$A$155:$A$1048576,0),MATCH((CUADRO!M$5&amp;$E38),'Hoja de Trabajo para listado'!$A$151:$Z$151,0)),0)+IFERROR(INDEX('Hoja de Trabajo para listado'!$AB$155:$BA$1048576,MATCH($A38,'Hoja de Trabajo para listado'!$AB$155:$AB$1048576,0),MATCH((CUADRO!M$5&amp;$E38),'Hoja de Trabajo para listado'!$AB$151:$BA$151,0)),0)+IFERROR(INDEX('Hoja de Trabajo para listado'!$BC$155:$CB$1048576,MATCH($A38,'Hoja de Trabajo para listado'!$BC$155:$BC$1048576,0),MATCH((CUADRO!M$5&amp;$E38),'Hoja de Trabajo para listado'!$BC$151:$CB$151,0)),0)+IFERROR(INDEX('Hoja de Trabajo para listado'!$DE$153:$DG$274,MATCH($A38,'Hoja de Trabajo para listado'!$DE$153:$DE$1048576,0),MATCH((CUADRO!M$5&amp;$E38),'Hoja de Trabajo para listado'!$DE$151:$DG$151,0)),0)+IFERROR(INDEX('Hoja de Trabajo para listado'!$CD$155:$DC$1048576,MATCH($A38,'Hoja de Trabajo para listado'!$CD$155:$CD$1048576,0),MATCH((CUADRO!M$5&amp;$E38),'Hoja de Trabajo para listado'!$CD$151:$DC$151,0)),0)</f>
        <v>0</v>
      </c>
      <c r="N38" s="243">
        <f ca="1">+IFERROR(INDEX('Hoja de Trabajo para listado'!$A$155:$Z$1048576,MATCH($A38,'Hoja de Trabajo para listado'!$A$155:$A$1048576,0),MATCH((CUADRO!N$5&amp;$E38),'Hoja de Trabajo para listado'!$A$151:$Z$151,0)),0)+IFERROR(INDEX('Hoja de Trabajo para listado'!$AB$155:$BA$1048576,MATCH($A38,'Hoja de Trabajo para listado'!$AB$155:$AB$1048576,0),MATCH((CUADRO!N$5&amp;$E38),'Hoja de Trabajo para listado'!$AB$151:$BA$151,0)),0)+IFERROR(INDEX('Hoja de Trabajo para listado'!$BC$155:$CB$1048576,MATCH($A38,'Hoja de Trabajo para listado'!$BC$155:$BC$1048576,0),MATCH((CUADRO!N$5&amp;$E38),'Hoja de Trabajo para listado'!$BC$151:$CB$151,0)),0)+IFERROR(INDEX('Hoja de Trabajo para listado'!$DE$153:$DG$274,MATCH($A38,'Hoja de Trabajo para listado'!$DE$153:$DE$1048576,0),MATCH((CUADRO!N$5&amp;$E38),'Hoja de Trabajo para listado'!$DE$151:$DG$151,0)),0)+IFERROR(INDEX('Hoja de Trabajo para listado'!$CD$155:$DC$1048576,MATCH($A38,'Hoja de Trabajo para listado'!$CD$155:$CD$1048576,0),MATCH((CUADRO!N$5&amp;$E38),'Hoja de Trabajo para listado'!$CD$151:$DC$151,0)),0)</f>
        <v>0</v>
      </c>
      <c r="O38" s="243">
        <f ca="1">+IFERROR(INDEX('Hoja de Trabajo para listado'!$A$155:$Z$1048576,MATCH($A38,'Hoja de Trabajo para listado'!$A$155:$A$1048576,0),MATCH((CUADRO!O$5&amp;$E38),'Hoja de Trabajo para listado'!$A$151:$Z$151,0)),0)+IFERROR(INDEX('Hoja de Trabajo para listado'!$AB$155:$BA$1048576,MATCH($A38,'Hoja de Trabajo para listado'!$AB$155:$AB$1048576,0),MATCH((CUADRO!O$5&amp;$E38),'Hoja de Trabajo para listado'!$AB$151:$BA$151,0)),0)+IFERROR(INDEX('Hoja de Trabajo para listado'!$BC$155:$CB$1048576,MATCH($A38,'Hoja de Trabajo para listado'!$BC$155:$BC$1048576,0),MATCH((CUADRO!O$5&amp;$E38),'Hoja de Trabajo para listado'!$BC$151:$CB$151,0)),0)+IFERROR(INDEX('Hoja de Trabajo para listado'!$DE$153:$DG$274,MATCH($A38,'Hoja de Trabajo para listado'!$DE$153:$DE$1048576,0),MATCH((CUADRO!O$5&amp;$E38),'Hoja de Trabajo para listado'!$DE$151:$DG$151,0)),0)+IFERROR(INDEX('Hoja de Trabajo para listado'!$CD$155:$DC$1048576,MATCH($A38,'Hoja de Trabajo para listado'!$CD$155:$CD$1048576,0),MATCH((CUADRO!O$5&amp;$E38),'Hoja de Trabajo para listado'!$CD$151:$DC$151,0)),0)</f>
        <v>0</v>
      </c>
      <c r="P38" s="243">
        <f ca="1">+IFERROR(INDEX('Hoja de Trabajo para listado'!$A$155:$Z$1048576,MATCH($A38,'Hoja de Trabajo para listado'!$A$155:$A$1048576,0),MATCH((CUADRO!P$5&amp;$E38),'Hoja de Trabajo para listado'!$A$151:$Z$151,0)),0)+IFERROR(INDEX('Hoja de Trabajo para listado'!$AB$155:$BA$1048576,MATCH($A38,'Hoja de Trabajo para listado'!$AB$155:$AB$1048576,0),MATCH((CUADRO!P$5&amp;$E38),'Hoja de Trabajo para listado'!$AB$151:$BA$151,0)),0)+IFERROR(INDEX('Hoja de Trabajo para listado'!$BC$155:$CB$1048576,MATCH($A38,'Hoja de Trabajo para listado'!$BC$155:$BC$1048576,0),MATCH((CUADRO!P$5&amp;$E38),'Hoja de Trabajo para listado'!$BC$151:$CB$151,0)),0)+IFERROR(INDEX('Hoja de Trabajo para listado'!$DE$153:$DG$274,MATCH($A38,'Hoja de Trabajo para listado'!$DE$153:$DE$1048576,0),MATCH((CUADRO!P$5&amp;$E38),'Hoja de Trabajo para listado'!$DE$151:$DG$151,0)),0)+IFERROR(INDEX('Hoja de Trabajo para listado'!$CD$155:$DC$1048576,MATCH($A38,'Hoja de Trabajo para listado'!$CD$155:$CD$1048576,0),MATCH((CUADRO!P$5&amp;$E38),'Hoja de Trabajo para listado'!$CD$151:$DC$151,0)),0)</f>
        <v>0</v>
      </c>
      <c r="Q38" s="243">
        <f ca="1">+IFERROR(INDEX('Hoja de Trabajo para listado'!$A$155:$Z$1048576,MATCH($A38,'Hoja de Trabajo para listado'!$A$155:$A$1048576,0),MATCH((CUADRO!Q$5&amp;$E38),'Hoja de Trabajo para listado'!$A$151:$Z$151,0)),0)+IFERROR(INDEX('Hoja de Trabajo para listado'!$AB$155:$BA$1048576,MATCH($A38,'Hoja de Trabajo para listado'!$AB$155:$AB$1048576,0),MATCH((CUADRO!Q$5&amp;$E38),'Hoja de Trabajo para listado'!$AB$151:$BA$151,0)),0)+IFERROR(INDEX('Hoja de Trabajo para listado'!$BC$155:$CB$1048576,MATCH($A38,'Hoja de Trabajo para listado'!$BC$155:$BC$1048576,0),MATCH((CUADRO!Q$5&amp;$E38),'Hoja de Trabajo para listado'!$BC$151:$CB$151,0)),0)+IFERROR(INDEX('Hoja de Trabajo para listado'!$DE$153:$DG$274,MATCH($A38,'Hoja de Trabajo para listado'!$DE$153:$DE$1048576,0),MATCH((CUADRO!Q$5&amp;$E38),'Hoja de Trabajo para listado'!$DE$151:$DG$151,0)),0)+IFERROR(INDEX('Hoja de Trabajo para listado'!$CD$155:$DC$1048576,MATCH($A38,'Hoja de Trabajo para listado'!$CD$155:$CD$1048576,0),MATCH((CUADRO!Q$5&amp;$E38),'Hoja de Trabajo para listado'!$CD$151:$DC$151,0)),0)</f>
        <v>0</v>
      </c>
      <c r="R38" s="243">
        <f t="shared" ca="1" si="0"/>
        <v>0</v>
      </c>
      <c r="S38" s="243"/>
      <c r="T38" s="243">
        <f ca="1">+T39</f>
        <v>1512.8</v>
      </c>
      <c r="U38" s="242">
        <f t="shared" si="1"/>
        <v>1</v>
      </c>
      <c r="V38" s="333" t="str">
        <f>+VLOOKUP(A38,bd_lista!$A$3:$E$590,5,FALSE)</f>
        <v>Órgano Ejecutivo</v>
      </c>
      <c r="W38" s="383" t="str">
        <f>+V38</f>
        <v>Órgano Ejecutivo</v>
      </c>
      <c r="X38" s="242">
        <f t="shared" si="4"/>
        <v>76</v>
      </c>
      <c r="Y38" s="242" t="str">
        <f>+VLOOKUP(X38,bd_lista!$A$3:$C$590,3,FALSE)</f>
        <v>Ministerio de Minería y Metalurgia</v>
      </c>
      <c r="Z38" s="246">
        <f>+X38</f>
        <v>76</v>
      </c>
      <c r="AA38" s="246" t="str">
        <f>+Y38</f>
        <v>Ministerio de Minería y Metalurgia</v>
      </c>
    </row>
    <row r="39" spans="1:27" ht="15" customHeight="1">
      <c r="A39" s="32">
        <v>76</v>
      </c>
      <c r="B39" s="389"/>
      <c r="C39" s="333" t="str">
        <f>+VLOOKUP(A39,bd_lista!$A$3:$C$590,3,FALSE)</f>
        <v>Ministerio de Minería y Metalurgia</v>
      </c>
      <c r="D39" s="386"/>
      <c r="E39" s="333" t="s">
        <v>1305</v>
      </c>
      <c r="F39" s="245">
        <f ca="1">+IFERROR(INDEX('Hoja de Trabajo para listado'!$A$155:$Z$1048576,MATCH($A39,'Hoja de Trabajo para listado'!$A$155:$A$1048576,0),MATCH((CUADRO!F$5&amp;$E39),'Hoja de Trabajo para listado'!$A$151:$Z$151,0)),0)+IFERROR(INDEX('Hoja de Trabajo para listado'!$AB$155:$BA$1048576,MATCH($A39,'Hoja de Trabajo para listado'!$AB$155:$AB$1048576,0),MATCH((CUADRO!F$5&amp;$E39),'Hoja de Trabajo para listado'!$AB$151:$BA$151,0)),0)+IFERROR(INDEX('Hoja de Trabajo para listado'!$BC$155:$CB$1048576,MATCH($A39,'Hoja de Trabajo para listado'!$BC$155:$BC$1048576,0),MATCH((CUADRO!F$5&amp;$E39),'Hoja de Trabajo para listado'!$BC$151:$CB$151,0)),0)+IFERROR(INDEX('Hoja de Trabajo para listado'!$DE$153:$DG$274,MATCH($A39,'Hoja de Trabajo para listado'!$DE$153:$DE$1048576,0),MATCH((CUADRO!F$5&amp;$E39),'Hoja de Trabajo para listado'!$DE$151:$DG$151,0)),0)+IFERROR(INDEX('Hoja de Trabajo para listado'!$CD$155:$DC$1048576,MATCH($A39,'Hoja de Trabajo para listado'!$CD$155:$CD$1048576,0),MATCH((CUADRO!F$5&amp;$E39),'Hoja de Trabajo para listado'!$CD$151:$DC$151,0)),0)</f>
        <v>0</v>
      </c>
      <c r="G39" s="245">
        <f ca="1">+IFERROR(INDEX('Hoja de Trabajo para listado'!$A$155:$Z$1048576,MATCH($A39,'Hoja de Trabajo para listado'!$A$155:$A$1048576,0),MATCH((CUADRO!G$5&amp;$E39),'Hoja de Trabajo para listado'!$A$151:$Z$151,0)),0)+IFERROR(INDEX('Hoja de Trabajo para listado'!$AB$155:$BA$1048576,MATCH($A39,'Hoja de Trabajo para listado'!$AB$155:$AB$1048576,0),MATCH((CUADRO!G$5&amp;$E39),'Hoja de Trabajo para listado'!$AB$151:$BA$151,0)),0)+IFERROR(INDEX('Hoja de Trabajo para listado'!$BC$155:$CB$1048576,MATCH($A39,'Hoja de Trabajo para listado'!$BC$155:$BC$1048576,0),MATCH((CUADRO!G$5&amp;$E39),'Hoja de Trabajo para listado'!$BC$151:$CB$151,0)),0)+IFERROR(INDEX('Hoja de Trabajo para listado'!$DE$153:$DG$274,MATCH($A39,'Hoja de Trabajo para listado'!$DE$153:$DE$1048576,0),MATCH((CUADRO!G$5&amp;$E39),'Hoja de Trabajo para listado'!$DE$151:$DG$151,0)),0)+IFERROR(INDEX('Hoja de Trabajo para listado'!$CD$155:$DC$1048576,MATCH($A39,'Hoja de Trabajo para listado'!$CD$155:$CD$1048576,0),MATCH((CUADRO!G$5&amp;$E39),'Hoja de Trabajo para listado'!$CD$151:$DC$151,0)),0)</f>
        <v>1512.8</v>
      </c>
      <c r="H39" s="245">
        <f ca="1">+IFERROR(INDEX('Hoja de Trabajo para listado'!$A$155:$Z$1048576,MATCH($A39,'Hoja de Trabajo para listado'!$A$155:$A$1048576,0),MATCH((CUADRO!H$5&amp;$E39),'Hoja de Trabajo para listado'!$A$151:$Z$151,0)),0)+IFERROR(INDEX('Hoja de Trabajo para listado'!$AB$155:$BA$1048576,MATCH($A39,'Hoja de Trabajo para listado'!$AB$155:$AB$1048576,0),MATCH((CUADRO!H$5&amp;$E39),'Hoja de Trabajo para listado'!$AB$151:$BA$151,0)),0)+IFERROR(INDEX('Hoja de Trabajo para listado'!$BC$155:$CB$1048576,MATCH($A39,'Hoja de Trabajo para listado'!$BC$155:$BC$1048576,0),MATCH((CUADRO!H$5&amp;$E39),'Hoja de Trabajo para listado'!$BC$151:$CB$151,0)),0)+IFERROR(INDEX('Hoja de Trabajo para listado'!$DE$153:$DG$274,MATCH($A39,'Hoja de Trabajo para listado'!$DE$153:$DE$1048576,0),MATCH((CUADRO!H$5&amp;$E39),'Hoja de Trabajo para listado'!$DE$151:$DG$151,0)),0)+IFERROR(INDEX('Hoja de Trabajo para listado'!$CD$155:$DC$1048576,MATCH($A39,'Hoja de Trabajo para listado'!$CD$155:$CD$1048576,0),MATCH((CUADRO!H$5&amp;$E39),'Hoja de Trabajo para listado'!$CD$151:$DC$151,0)),0)</f>
        <v>0</v>
      </c>
      <c r="I39" s="245">
        <f ca="1">+IFERROR(INDEX('Hoja de Trabajo para listado'!$A$155:$Z$1048576,MATCH($A39,'Hoja de Trabajo para listado'!$A$155:$A$1048576,0),MATCH((CUADRO!I$5&amp;$E39),'Hoja de Trabajo para listado'!$A$151:$Z$151,0)),0)+IFERROR(INDEX('Hoja de Trabajo para listado'!$AB$155:$BA$1048576,MATCH($A39,'Hoja de Trabajo para listado'!$AB$155:$AB$1048576,0),MATCH((CUADRO!I$5&amp;$E39),'Hoja de Trabajo para listado'!$AB$151:$BA$151,0)),0)+IFERROR(INDEX('Hoja de Trabajo para listado'!$BC$155:$CB$1048576,MATCH($A39,'Hoja de Trabajo para listado'!$BC$155:$BC$1048576,0),MATCH((CUADRO!I$5&amp;$E39),'Hoja de Trabajo para listado'!$BC$151:$CB$151,0)),0)+IFERROR(INDEX('Hoja de Trabajo para listado'!$DE$153:$DG$274,MATCH($A39,'Hoja de Trabajo para listado'!$DE$153:$DE$1048576,0),MATCH((CUADRO!I$5&amp;$E39),'Hoja de Trabajo para listado'!$DE$151:$DG$151,0)),0)+IFERROR(INDEX('Hoja de Trabajo para listado'!$CD$155:$DC$1048576,MATCH($A39,'Hoja de Trabajo para listado'!$CD$155:$CD$1048576,0),MATCH((CUADRO!I$5&amp;$E39),'Hoja de Trabajo para listado'!$CD$151:$DC$151,0)),0)</f>
        <v>0</v>
      </c>
      <c r="J39" s="245">
        <f ca="1">+IFERROR(INDEX('Hoja de Trabajo para listado'!$A$155:$Z$1048576,MATCH($A39,'Hoja de Trabajo para listado'!$A$155:$A$1048576,0),MATCH((CUADRO!J$5&amp;$E39),'Hoja de Trabajo para listado'!$A$151:$Z$151,0)),0)+IFERROR(INDEX('Hoja de Trabajo para listado'!$AB$155:$BA$1048576,MATCH($A39,'Hoja de Trabajo para listado'!$AB$155:$AB$1048576,0),MATCH((CUADRO!J$5&amp;$E39),'Hoja de Trabajo para listado'!$AB$151:$BA$151,0)),0)+IFERROR(INDEX('Hoja de Trabajo para listado'!$BC$155:$CB$1048576,MATCH($A39,'Hoja de Trabajo para listado'!$BC$155:$BC$1048576,0),MATCH((CUADRO!J$5&amp;$E39),'Hoja de Trabajo para listado'!$BC$151:$CB$151,0)),0)+IFERROR(INDEX('Hoja de Trabajo para listado'!$DE$153:$DG$274,MATCH($A39,'Hoja de Trabajo para listado'!$DE$153:$DE$1048576,0),MATCH((CUADRO!J$5&amp;$E39),'Hoja de Trabajo para listado'!$DE$151:$DG$151,0)),0)+IFERROR(INDEX('Hoja de Trabajo para listado'!$CD$155:$DC$1048576,MATCH($A39,'Hoja de Trabajo para listado'!$CD$155:$CD$1048576,0),MATCH((CUADRO!J$5&amp;$E39),'Hoja de Trabajo para listado'!$CD$151:$DC$151,0)),0)</f>
        <v>0</v>
      </c>
      <c r="K39" s="245">
        <f ca="1">+IFERROR(INDEX('Hoja de Trabajo para listado'!$A$155:$Z$1048576,MATCH($A39,'Hoja de Trabajo para listado'!$A$155:$A$1048576,0),MATCH((CUADRO!K$5&amp;$E39),'Hoja de Trabajo para listado'!$A$151:$Z$151,0)),0)+IFERROR(INDEX('Hoja de Trabajo para listado'!$AB$155:$BA$1048576,MATCH($A39,'Hoja de Trabajo para listado'!$AB$155:$AB$1048576,0),MATCH((CUADRO!K$5&amp;$E39),'Hoja de Trabajo para listado'!$AB$151:$BA$151,0)),0)+IFERROR(INDEX('Hoja de Trabajo para listado'!$BC$155:$CB$1048576,MATCH($A39,'Hoja de Trabajo para listado'!$BC$155:$BC$1048576,0),MATCH((CUADRO!K$5&amp;$E39),'Hoja de Trabajo para listado'!$BC$151:$CB$151,0)),0)+IFERROR(INDEX('Hoja de Trabajo para listado'!$DE$153:$DG$274,MATCH($A39,'Hoja de Trabajo para listado'!$DE$153:$DE$1048576,0),MATCH((CUADRO!K$5&amp;$E39),'Hoja de Trabajo para listado'!$DE$151:$DG$151,0)),0)+IFERROR(INDEX('Hoja de Trabajo para listado'!$CD$155:$DC$1048576,MATCH($A39,'Hoja de Trabajo para listado'!$CD$155:$CD$1048576,0),MATCH((CUADRO!K$5&amp;$E39),'Hoja de Trabajo para listado'!$CD$151:$DC$151,0)),0)</f>
        <v>0</v>
      </c>
      <c r="L39" s="245">
        <f ca="1">+IFERROR(INDEX('Hoja de Trabajo para listado'!$A$155:$Z$1048576,MATCH($A39,'Hoja de Trabajo para listado'!$A$155:$A$1048576,0),MATCH((CUADRO!L$5&amp;$E39),'Hoja de Trabajo para listado'!$A$151:$Z$151,0)),0)+IFERROR(INDEX('Hoja de Trabajo para listado'!$AB$155:$BA$1048576,MATCH($A39,'Hoja de Trabajo para listado'!$AB$155:$AB$1048576,0),MATCH((CUADRO!L$5&amp;$E39),'Hoja de Trabajo para listado'!$AB$151:$BA$151,0)),0)+IFERROR(INDEX('Hoja de Trabajo para listado'!$BC$155:$CB$1048576,MATCH($A39,'Hoja de Trabajo para listado'!$BC$155:$BC$1048576,0),MATCH((CUADRO!L$5&amp;$E39),'Hoja de Trabajo para listado'!$BC$151:$CB$151,0)),0)+IFERROR(INDEX('Hoja de Trabajo para listado'!$DE$153:$DG$274,MATCH($A39,'Hoja de Trabajo para listado'!$DE$153:$DE$1048576,0),MATCH((CUADRO!L$5&amp;$E39),'Hoja de Trabajo para listado'!$DE$151:$DG$151,0)),0)+IFERROR(INDEX('Hoja de Trabajo para listado'!$CD$155:$DC$1048576,MATCH($A39,'Hoja de Trabajo para listado'!$CD$155:$CD$1048576,0),MATCH((CUADRO!L$5&amp;$E39),'Hoja de Trabajo para listado'!$CD$151:$DC$151,0)),0)</f>
        <v>0</v>
      </c>
      <c r="M39" s="245">
        <f ca="1">+IFERROR(INDEX('Hoja de Trabajo para listado'!$A$155:$Z$1048576,MATCH($A39,'Hoja de Trabajo para listado'!$A$155:$A$1048576,0),MATCH((CUADRO!M$5&amp;$E39),'Hoja de Trabajo para listado'!$A$151:$Z$151,0)),0)+IFERROR(INDEX('Hoja de Trabajo para listado'!$AB$155:$BA$1048576,MATCH($A39,'Hoja de Trabajo para listado'!$AB$155:$AB$1048576,0),MATCH((CUADRO!M$5&amp;$E39),'Hoja de Trabajo para listado'!$AB$151:$BA$151,0)),0)+IFERROR(INDEX('Hoja de Trabajo para listado'!$BC$155:$CB$1048576,MATCH($A39,'Hoja de Trabajo para listado'!$BC$155:$BC$1048576,0),MATCH((CUADRO!M$5&amp;$E39),'Hoja de Trabajo para listado'!$BC$151:$CB$151,0)),0)+IFERROR(INDEX('Hoja de Trabajo para listado'!$DE$153:$DG$274,MATCH($A39,'Hoja de Trabajo para listado'!$DE$153:$DE$1048576,0),MATCH((CUADRO!M$5&amp;$E39),'Hoja de Trabajo para listado'!$DE$151:$DG$151,0)),0)+IFERROR(INDEX('Hoja de Trabajo para listado'!$CD$155:$DC$1048576,MATCH($A39,'Hoja de Trabajo para listado'!$CD$155:$CD$1048576,0),MATCH((CUADRO!M$5&amp;$E39),'Hoja de Trabajo para listado'!$CD$151:$DC$151,0)),0)</f>
        <v>0</v>
      </c>
      <c r="N39" s="245">
        <f ca="1">+IFERROR(INDEX('Hoja de Trabajo para listado'!$A$155:$Z$1048576,MATCH($A39,'Hoja de Trabajo para listado'!$A$155:$A$1048576,0),MATCH((CUADRO!N$5&amp;$E39),'Hoja de Trabajo para listado'!$A$151:$Z$151,0)),0)+IFERROR(INDEX('Hoja de Trabajo para listado'!$AB$155:$BA$1048576,MATCH($A39,'Hoja de Trabajo para listado'!$AB$155:$AB$1048576,0),MATCH((CUADRO!N$5&amp;$E39),'Hoja de Trabajo para listado'!$AB$151:$BA$151,0)),0)+IFERROR(INDEX('Hoja de Trabajo para listado'!$BC$155:$CB$1048576,MATCH($A39,'Hoja de Trabajo para listado'!$BC$155:$BC$1048576,0),MATCH((CUADRO!N$5&amp;$E39),'Hoja de Trabajo para listado'!$BC$151:$CB$151,0)),0)+IFERROR(INDEX('Hoja de Trabajo para listado'!$DE$153:$DG$274,MATCH($A39,'Hoja de Trabajo para listado'!$DE$153:$DE$1048576,0),MATCH((CUADRO!N$5&amp;$E39),'Hoja de Trabajo para listado'!$DE$151:$DG$151,0)),0)+IFERROR(INDEX('Hoja de Trabajo para listado'!$CD$155:$DC$1048576,MATCH($A39,'Hoja de Trabajo para listado'!$CD$155:$CD$1048576,0),MATCH((CUADRO!N$5&amp;$E39),'Hoja de Trabajo para listado'!$CD$151:$DC$151,0)),0)</f>
        <v>0</v>
      </c>
      <c r="O39" s="245">
        <f ca="1">+IFERROR(INDEX('Hoja de Trabajo para listado'!$A$155:$Z$1048576,MATCH($A39,'Hoja de Trabajo para listado'!$A$155:$A$1048576,0),MATCH((CUADRO!O$5&amp;$E39),'Hoja de Trabajo para listado'!$A$151:$Z$151,0)),0)+IFERROR(INDEX('Hoja de Trabajo para listado'!$AB$155:$BA$1048576,MATCH($A39,'Hoja de Trabajo para listado'!$AB$155:$AB$1048576,0),MATCH((CUADRO!O$5&amp;$E39),'Hoja de Trabajo para listado'!$AB$151:$BA$151,0)),0)+IFERROR(INDEX('Hoja de Trabajo para listado'!$BC$155:$CB$1048576,MATCH($A39,'Hoja de Trabajo para listado'!$BC$155:$BC$1048576,0),MATCH((CUADRO!O$5&amp;$E39),'Hoja de Trabajo para listado'!$BC$151:$CB$151,0)),0)+IFERROR(INDEX('Hoja de Trabajo para listado'!$DE$153:$DG$274,MATCH($A39,'Hoja de Trabajo para listado'!$DE$153:$DE$1048576,0),MATCH((CUADRO!O$5&amp;$E39),'Hoja de Trabajo para listado'!$DE$151:$DG$151,0)),0)+IFERROR(INDEX('Hoja de Trabajo para listado'!$CD$155:$DC$1048576,MATCH($A39,'Hoja de Trabajo para listado'!$CD$155:$CD$1048576,0),MATCH((CUADRO!O$5&amp;$E39),'Hoja de Trabajo para listado'!$CD$151:$DC$151,0)),0)</f>
        <v>0</v>
      </c>
      <c r="P39" s="245">
        <f ca="1">+IFERROR(INDEX('Hoja de Trabajo para listado'!$A$155:$Z$1048576,MATCH($A39,'Hoja de Trabajo para listado'!$A$155:$A$1048576,0),MATCH((CUADRO!P$5&amp;$E39),'Hoja de Trabajo para listado'!$A$151:$Z$151,0)),0)+IFERROR(INDEX('Hoja de Trabajo para listado'!$AB$155:$BA$1048576,MATCH($A39,'Hoja de Trabajo para listado'!$AB$155:$AB$1048576,0),MATCH((CUADRO!P$5&amp;$E39),'Hoja de Trabajo para listado'!$AB$151:$BA$151,0)),0)+IFERROR(INDEX('Hoja de Trabajo para listado'!$BC$155:$CB$1048576,MATCH($A39,'Hoja de Trabajo para listado'!$BC$155:$BC$1048576,0),MATCH((CUADRO!P$5&amp;$E39),'Hoja de Trabajo para listado'!$BC$151:$CB$151,0)),0)+IFERROR(INDEX('Hoja de Trabajo para listado'!$DE$153:$DG$274,MATCH($A39,'Hoja de Trabajo para listado'!$DE$153:$DE$1048576,0),MATCH((CUADRO!P$5&amp;$E39),'Hoja de Trabajo para listado'!$DE$151:$DG$151,0)),0)+IFERROR(INDEX('Hoja de Trabajo para listado'!$CD$155:$DC$1048576,MATCH($A39,'Hoja de Trabajo para listado'!$CD$155:$CD$1048576,0),MATCH((CUADRO!P$5&amp;$E39),'Hoja de Trabajo para listado'!$CD$151:$DC$151,0)),0)</f>
        <v>0</v>
      </c>
      <c r="Q39" s="245">
        <f ca="1">+IFERROR(INDEX('Hoja de Trabajo para listado'!$A$155:$Z$1048576,MATCH($A39,'Hoja de Trabajo para listado'!$A$155:$A$1048576,0),MATCH((CUADRO!Q$5&amp;$E39),'Hoja de Trabajo para listado'!$A$151:$Z$151,0)),0)+IFERROR(INDEX('Hoja de Trabajo para listado'!$AB$155:$BA$1048576,MATCH($A39,'Hoja de Trabajo para listado'!$AB$155:$AB$1048576,0),MATCH((CUADRO!Q$5&amp;$E39),'Hoja de Trabajo para listado'!$AB$151:$BA$151,0)),0)+IFERROR(INDEX('Hoja de Trabajo para listado'!$BC$155:$CB$1048576,MATCH($A39,'Hoja de Trabajo para listado'!$BC$155:$BC$1048576,0),MATCH((CUADRO!Q$5&amp;$E39),'Hoja de Trabajo para listado'!$BC$151:$CB$151,0)),0)+IFERROR(INDEX('Hoja de Trabajo para listado'!$DE$153:$DG$274,MATCH($A39,'Hoja de Trabajo para listado'!$DE$153:$DE$1048576,0),MATCH((CUADRO!Q$5&amp;$E39),'Hoja de Trabajo para listado'!$DE$151:$DG$151,0)),0)+IFERROR(INDEX('Hoja de Trabajo para listado'!$CD$155:$DC$1048576,MATCH($A39,'Hoja de Trabajo para listado'!$CD$155:$CD$1048576,0),MATCH((CUADRO!Q$5&amp;$E39),'Hoja de Trabajo para listado'!$CD$151:$DC$151,0)),0)</f>
        <v>0</v>
      </c>
      <c r="R39" s="245">
        <f t="shared" ca="1" si="0"/>
        <v>1512.8</v>
      </c>
      <c r="S39" s="245">
        <f ca="1">+R38+R39</f>
        <v>1512.8</v>
      </c>
      <c r="T39" s="245">
        <f ca="1">+S39</f>
        <v>1512.8</v>
      </c>
      <c r="U39" s="244">
        <f t="shared" si="1"/>
        <v>2</v>
      </c>
      <c r="V39" s="333" t="str">
        <f>+VLOOKUP(A39,bd_lista!$A$3:$E$590,5,FALSE)</f>
        <v>Órgano Ejecutivo</v>
      </c>
      <c r="W39" s="384"/>
      <c r="X39" s="242">
        <f t="shared" si="4"/>
        <v>76</v>
      </c>
      <c r="Y39" s="242" t="str">
        <f>+VLOOKUP(X39,bd_lista!$A$3:$C$590,3,FALSE)</f>
        <v>Ministerio de Minería y Metalurgia</v>
      </c>
      <c r="Z39" s="246"/>
      <c r="AA39" s="246"/>
    </row>
    <row r="40" spans="1:27" ht="15" customHeight="1">
      <c r="A40" s="251">
        <v>78</v>
      </c>
      <c r="B40" s="388">
        <f>+A40</f>
        <v>78</v>
      </c>
      <c r="C40" s="247" t="str">
        <f>+VLOOKUP(A40,bd_lista!$A$3:$C$590,3,FALSE)</f>
        <v>Ministerio de Hidrocarburos y Energías</v>
      </c>
      <c r="D40" s="385" t="str">
        <f>+C40</f>
        <v>Ministerio de Hidrocarburos y Energías</v>
      </c>
      <c r="E40" s="247" t="s">
        <v>1304</v>
      </c>
      <c r="F40" s="243">
        <f ca="1">+IFERROR(INDEX('Hoja de Trabajo para listado'!$A$155:$Z$1048576,MATCH($A40,'Hoja de Trabajo para listado'!$A$155:$A$1048576,0),MATCH((CUADRO!F$5&amp;$E40),'Hoja de Trabajo para listado'!$A$151:$Z$151,0)),0)+IFERROR(INDEX('Hoja de Trabajo para listado'!$AB$155:$BA$1048576,MATCH($A40,'Hoja de Trabajo para listado'!$AB$155:$AB$1048576,0),MATCH((CUADRO!F$5&amp;$E40),'Hoja de Trabajo para listado'!$AB$151:$BA$151,0)),0)+IFERROR(INDEX('Hoja de Trabajo para listado'!$BC$155:$CB$1048576,MATCH($A40,'Hoja de Trabajo para listado'!$BC$155:$BC$1048576,0),MATCH((CUADRO!F$5&amp;$E40),'Hoja de Trabajo para listado'!$BC$151:$CB$151,0)),0)+IFERROR(INDEX('Hoja de Trabajo para listado'!$DE$153:$DG$274,MATCH($A40,'Hoja de Trabajo para listado'!$DE$153:$DE$1048576,0),MATCH((CUADRO!F$5&amp;$E40),'Hoja de Trabajo para listado'!$DE$151:$DG$151,0)),0)+IFERROR(INDEX('Hoja de Trabajo para listado'!$CD$155:$DC$1048576,MATCH($A40,'Hoja de Trabajo para listado'!$CD$155:$CD$1048576,0),MATCH((CUADRO!F$5&amp;$E40),'Hoja de Trabajo para listado'!$CD$151:$DC$151,0)),0)</f>
        <v>0</v>
      </c>
      <c r="G40" s="243">
        <f ca="1">+IFERROR(INDEX('Hoja de Trabajo para listado'!$A$155:$Z$1048576,MATCH($A40,'Hoja de Trabajo para listado'!$A$155:$A$1048576,0),MATCH((CUADRO!G$5&amp;$E40),'Hoja de Trabajo para listado'!$A$151:$Z$151,0)),0)+IFERROR(INDEX('Hoja de Trabajo para listado'!$AB$155:$BA$1048576,MATCH($A40,'Hoja de Trabajo para listado'!$AB$155:$AB$1048576,0),MATCH((CUADRO!G$5&amp;$E40),'Hoja de Trabajo para listado'!$AB$151:$BA$151,0)),0)+IFERROR(INDEX('Hoja de Trabajo para listado'!$BC$155:$CB$1048576,MATCH($A40,'Hoja de Trabajo para listado'!$BC$155:$BC$1048576,0),MATCH((CUADRO!G$5&amp;$E40),'Hoja de Trabajo para listado'!$BC$151:$CB$151,0)),0)+IFERROR(INDEX('Hoja de Trabajo para listado'!$DE$153:$DG$274,MATCH($A40,'Hoja de Trabajo para listado'!$DE$153:$DE$1048576,0),MATCH((CUADRO!G$5&amp;$E40),'Hoja de Trabajo para listado'!$DE$151:$DG$151,0)),0)+IFERROR(INDEX('Hoja de Trabajo para listado'!$CD$155:$DC$1048576,MATCH($A40,'Hoja de Trabajo para listado'!$CD$155:$CD$1048576,0),MATCH((CUADRO!G$5&amp;$E40),'Hoja de Trabajo para listado'!$CD$151:$DC$151,0)),0)</f>
        <v>0</v>
      </c>
      <c r="H40" s="243">
        <f ca="1">+IFERROR(INDEX('Hoja de Trabajo para listado'!$A$155:$Z$1048576,MATCH($A40,'Hoja de Trabajo para listado'!$A$155:$A$1048576,0),MATCH((CUADRO!H$5&amp;$E40),'Hoja de Trabajo para listado'!$A$151:$Z$151,0)),0)+IFERROR(INDEX('Hoja de Trabajo para listado'!$AB$155:$BA$1048576,MATCH($A40,'Hoja de Trabajo para listado'!$AB$155:$AB$1048576,0),MATCH((CUADRO!H$5&amp;$E40),'Hoja de Trabajo para listado'!$AB$151:$BA$151,0)),0)+IFERROR(INDEX('Hoja de Trabajo para listado'!$BC$155:$CB$1048576,MATCH($A40,'Hoja de Trabajo para listado'!$BC$155:$BC$1048576,0),MATCH((CUADRO!H$5&amp;$E40),'Hoja de Trabajo para listado'!$BC$151:$CB$151,0)),0)+IFERROR(INDEX('Hoja de Trabajo para listado'!$DE$153:$DG$274,MATCH($A40,'Hoja de Trabajo para listado'!$DE$153:$DE$1048576,0),MATCH((CUADRO!H$5&amp;$E40),'Hoja de Trabajo para listado'!$DE$151:$DG$151,0)),0)+IFERROR(INDEX('Hoja de Trabajo para listado'!$CD$155:$DC$1048576,MATCH($A40,'Hoja de Trabajo para listado'!$CD$155:$CD$1048576,0),MATCH((CUADRO!H$5&amp;$E40),'Hoja de Trabajo para listado'!$CD$151:$DC$151,0)),0)</f>
        <v>0</v>
      </c>
      <c r="I40" s="243">
        <f ca="1">+IFERROR(INDEX('Hoja de Trabajo para listado'!$A$155:$Z$1048576,MATCH($A40,'Hoja de Trabajo para listado'!$A$155:$A$1048576,0),MATCH((CUADRO!I$5&amp;$E40),'Hoja de Trabajo para listado'!$A$151:$Z$151,0)),0)+IFERROR(INDEX('Hoja de Trabajo para listado'!$AB$155:$BA$1048576,MATCH($A40,'Hoja de Trabajo para listado'!$AB$155:$AB$1048576,0),MATCH((CUADRO!I$5&amp;$E40),'Hoja de Trabajo para listado'!$AB$151:$BA$151,0)),0)+IFERROR(INDEX('Hoja de Trabajo para listado'!$BC$155:$CB$1048576,MATCH($A40,'Hoja de Trabajo para listado'!$BC$155:$BC$1048576,0),MATCH((CUADRO!I$5&amp;$E40),'Hoja de Trabajo para listado'!$BC$151:$CB$151,0)),0)+IFERROR(INDEX('Hoja de Trabajo para listado'!$DE$153:$DG$274,MATCH($A40,'Hoja de Trabajo para listado'!$DE$153:$DE$1048576,0),MATCH((CUADRO!I$5&amp;$E40),'Hoja de Trabajo para listado'!$DE$151:$DG$151,0)),0)+IFERROR(INDEX('Hoja de Trabajo para listado'!$CD$155:$DC$1048576,MATCH($A40,'Hoja de Trabajo para listado'!$CD$155:$CD$1048576,0),MATCH((CUADRO!I$5&amp;$E40),'Hoja de Trabajo para listado'!$CD$151:$DC$151,0)),0)</f>
        <v>0</v>
      </c>
      <c r="J40" s="243">
        <f ca="1">+IFERROR(INDEX('Hoja de Trabajo para listado'!$A$155:$Z$1048576,MATCH($A40,'Hoja de Trabajo para listado'!$A$155:$A$1048576,0),MATCH((CUADRO!J$5&amp;$E40),'Hoja de Trabajo para listado'!$A$151:$Z$151,0)),0)+IFERROR(INDEX('Hoja de Trabajo para listado'!$AB$155:$BA$1048576,MATCH($A40,'Hoja de Trabajo para listado'!$AB$155:$AB$1048576,0),MATCH((CUADRO!J$5&amp;$E40),'Hoja de Trabajo para listado'!$AB$151:$BA$151,0)),0)+IFERROR(INDEX('Hoja de Trabajo para listado'!$BC$155:$CB$1048576,MATCH($A40,'Hoja de Trabajo para listado'!$BC$155:$BC$1048576,0),MATCH((CUADRO!J$5&amp;$E40),'Hoja de Trabajo para listado'!$BC$151:$CB$151,0)),0)+IFERROR(INDEX('Hoja de Trabajo para listado'!$DE$153:$DG$274,MATCH($A40,'Hoja de Trabajo para listado'!$DE$153:$DE$1048576,0),MATCH((CUADRO!J$5&amp;$E40),'Hoja de Trabajo para listado'!$DE$151:$DG$151,0)),0)+IFERROR(INDEX('Hoja de Trabajo para listado'!$CD$155:$DC$1048576,MATCH($A40,'Hoja de Trabajo para listado'!$CD$155:$CD$1048576,0),MATCH((CUADRO!J$5&amp;$E40),'Hoja de Trabajo para listado'!$CD$151:$DC$151,0)),0)</f>
        <v>0</v>
      </c>
      <c r="K40" s="243">
        <f ca="1">+IFERROR(INDEX('Hoja de Trabajo para listado'!$A$155:$Z$1048576,MATCH($A40,'Hoja de Trabajo para listado'!$A$155:$A$1048576,0),MATCH((CUADRO!K$5&amp;$E40),'Hoja de Trabajo para listado'!$A$151:$Z$151,0)),0)+IFERROR(INDEX('Hoja de Trabajo para listado'!$AB$155:$BA$1048576,MATCH($A40,'Hoja de Trabajo para listado'!$AB$155:$AB$1048576,0),MATCH((CUADRO!K$5&amp;$E40),'Hoja de Trabajo para listado'!$AB$151:$BA$151,0)),0)+IFERROR(INDEX('Hoja de Trabajo para listado'!$BC$155:$CB$1048576,MATCH($A40,'Hoja de Trabajo para listado'!$BC$155:$BC$1048576,0),MATCH((CUADRO!K$5&amp;$E40),'Hoja de Trabajo para listado'!$BC$151:$CB$151,0)),0)+IFERROR(INDEX('Hoja de Trabajo para listado'!$DE$153:$DG$274,MATCH($A40,'Hoja de Trabajo para listado'!$DE$153:$DE$1048576,0),MATCH((CUADRO!K$5&amp;$E40),'Hoja de Trabajo para listado'!$DE$151:$DG$151,0)),0)+IFERROR(INDEX('Hoja de Trabajo para listado'!$CD$155:$DC$1048576,MATCH($A40,'Hoja de Trabajo para listado'!$CD$155:$CD$1048576,0),MATCH((CUADRO!K$5&amp;$E40),'Hoja de Trabajo para listado'!$CD$151:$DC$151,0)),0)</f>
        <v>0</v>
      </c>
      <c r="L40" s="243">
        <f ca="1">+IFERROR(INDEX('Hoja de Trabajo para listado'!$A$155:$Z$1048576,MATCH($A40,'Hoja de Trabajo para listado'!$A$155:$A$1048576,0),MATCH((CUADRO!L$5&amp;$E40),'Hoja de Trabajo para listado'!$A$151:$Z$151,0)),0)+IFERROR(INDEX('Hoja de Trabajo para listado'!$AB$155:$BA$1048576,MATCH($A40,'Hoja de Trabajo para listado'!$AB$155:$AB$1048576,0),MATCH((CUADRO!L$5&amp;$E40),'Hoja de Trabajo para listado'!$AB$151:$BA$151,0)),0)+IFERROR(INDEX('Hoja de Trabajo para listado'!$BC$155:$CB$1048576,MATCH($A40,'Hoja de Trabajo para listado'!$BC$155:$BC$1048576,0),MATCH((CUADRO!L$5&amp;$E40),'Hoja de Trabajo para listado'!$BC$151:$CB$151,0)),0)+IFERROR(INDEX('Hoja de Trabajo para listado'!$DE$153:$DG$274,MATCH($A40,'Hoja de Trabajo para listado'!$DE$153:$DE$1048576,0),MATCH((CUADRO!L$5&amp;$E40),'Hoja de Trabajo para listado'!$DE$151:$DG$151,0)),0)+IFERROR(INDEX('Hoja de Trabajo para listado'!$CD$155:$DC$1048576,MATCH($A40,'Hoja de Trabajo para listado'!$CD$155:$CD$1048576,0),MATCH((CUADRO!L$5&amp;$E40),'Hoja de Trabajo para listado'!$CD$151:$DC$151,0)),0)</f>
        <v>0</v>
      </c>
      <c r="M40" s="243">
        <f ca="1">+IFERROR(INDEX('Hoja de Trabajo para listado'!$A$155:$Z$1048576,MATCH($A40,'Hoja de Trabajo para listado'!$A$155:$A$1048576,0),MATCH((CUADRO!M$5&amp;$E40),'Hoja de Trabajo para listado'!$A$151:$Z$151,0)),0)+IFERROR(INDEX('Hoja de Trabajo para listado'!$AB$155:$BA$1048576,MATCH($A40,'Hoja de Trabajo para listado'!$AB$155:$AB$1048576,0),MATCH((CUADRO!M$5&amp;$E40),'Hoja de Trabajo para listado'!$AB$151:$BA$151,0)),0)+IFERROR(INDEX('Hoja de Trabajo para listado'!$BC$155:$CB$1048576,MATCH($A40,'Hoja de Trabajo para listado'!$BC$155:$BC$1048576,0),MATCH((CUADRO!M$5&amp;$E40),'Hoja de Trabajo para listado'!$BC$151:$CB$151,0)),0)+IFERROR(INDEX('Hoja de Trabajo para listado'!$DE$153:$DG$274,MATCH($A40,'Hoja de Trabajo para listado'!$DE$153:$DE$1048576,0),MATCH((CUADRO!M$5&amp;$E40),'Hoja de Trabajo para listado'!$DE$151:$DG$151,0)),0)+IFERROR(INDEX('Hoja de Trabajo para listado'!$CD$155:$DC$1048576,MATCH($A40,'Hoja de Trabajo para listado'!$CD$155:$CD$1048576,0),MATCH((CUADRO!M$5&amp;$E40),'Hoja de Trabajo para listado'!$CD$151:$DC$151,0)),0)</f>
        <v>0</v>
      </c>
      <c r="N40" s="243">
        <f ca="1">+IFERROR(INDEX('Hoja de Trabajo para listado'!$A$155:$Z$1048576,MATCH($A40,'Hoja de Trabajo para listado'!$A$155:$A$1048576,0),MATCH((CUADRO!N$5&amp;$E40),'Hoja de Trabajo para listado'!$A$151:$Z$151,0)),0)+IFERROR(INDEX('Hoja de Trabajo para listado'!$AB$155:$BA$1048576,MATCH($A40,'Hoja de Trabajo para listado'!$AB$155:$AB$1048576,0),MATCH((CUADRO!N$5&amp;$E40),'Hoja de Trabajo para listado'!$AB$151:$BA$151,0)),0)+IFERROR(INDEX('Hoja de Trabajo para listado'!$BC$155:$CB$1048576,MATCH($A40,'Hoja de Trabajo para listado'!$BC$155:$BC$1048576,0),MATCH((CUADRO!N$5&amp;$E40),'Hoja de Trabajo para listado'!$BC$151:$CB$151,0)),0)+IFERROR(INDEX('Hoja de Trabajo para listado'!$DE$153:$DG$274,MATCH($A40,'Hoja de Trabajo para listado'!$DE$153:$DE$1048576,0),MATCH((CUADRO!N$5&amp;$E40),'Hoja de Trabajo para listado'!$DE$151:$DG$151,0)),0)+IFERROR(INDEX('Hoja de Trabajo para listado'!$CD$155:$DC$1048576,MATCH($A40,'Hoja de Trabajo para listado'!$CD$155:$CD$1048576,0),MATCH((CUADRO!N$5&amp;$E40),'Hoja de Trabajo para listado'!$CD$151:$DC$151,0)),0)</f>
        <v>0</v>
      </c>
      <c r="O40" s="243">
        <f ca="1">+IFERROR(INDEX('Hoja de Trabajo para listado'!$A$155:$Z$1048576,MATCH($A40,'Hoja de Trabajo para listado'!$A$155:$A$1048576,0),MATCH((CUADRO!O$5&amp;$E40),'Hoja de Trabajo para listado'!$A$151:$Z$151,0)),0)+IFERROR(INDEX('Hoja de Trabajo para listado'!$AB$155:$BA$1048576,MATCH($A40,'Hoja de Trabajo para listado'!$AB$155:$AB$1048576,0),MATCH((CUADRO!O$5&amp;$E40),'Hoja de Trabajo para listado'!$AB$151:$BA$151,0)),0)+IFERROR(INDEX('Hoja de Trabajo para listado'!$BC$155:$CB$1048576,MATCH($A40,'Hoja de Trabajo para listado'!$BC$155:$BC$1048576,0),MATCH((CUADRO!O$5&amp;$E40),'Hoja de Trabajo para listado'!$BC$151:$CB$151,0)),0)+IFERROR(INDEX('Hoja de Trabajo para listado'!$DE$153:$DG$274,MATCH($A40,'Hoja de Trabajo para listado'!$DE$153:$DE$1048576,0),MATCH((CUADRO!O$5&amp;$E40),'Hoja de Trabajo para listado'!$DE$151:$DG$151,0)),0)+IFERROR(INDEX('Hoja de Trabajo para listado'!$CD$155:$DC$1048576,MATCH($A40,'Hoja de Trabajo para listado'!$CD$155:$CD$1048576,0),MATCH((CUADRO!O$5&amp;$E40),'Hoja de Trabajo para listado'!$CD$151:$DC$151,0)),0)</f>
        <v>0</v>
      </c>
      <c r="P40" s="243">
        <f ca="1">+IFERROR(INDEX('Hoja de Trabajo para listado'!$A$155:$Z$1048576,MATCH($A40,'Hoja de Trabajo para listado'!$A$155:$A$1048576,0),MATCH((CUADRO!P$5&amp;$E40),'Hoja de Trabajo para listado'!$A$151:$Z$151,0)),0)+IFERROR(INDEX('Hoja de Trabajo para listado'!$AB$155:$BA$1048576,MATCH($A40,'Hoja de Trabajo para listado'!$AB$155:$AB$1048576,0),MATCH((CUADRO!P$5&amp;$E40),'Hoja de Trabajo para listado'!$AB$151:$BA$151,0)),0)+IFERROR(INDEX('Hoja de Trabajo para listado'!$BC$155:$CB$1048576,MATCH($A40,'Hoja de Trabajo para listado'!$BC$155:$BC$1048576,0),MATCH((CUADRO!P$5&amp;$E40),'Hoja de Trabajo para listado'!$BC$151:$CB$151,0)),0)+IFERROR(INDEX('Hoja de Trabajo para listado'!$DE$153:$DG$274,MATCH($A40,'Hoja de Trabajo para listado'!$DE$153:$DE$1048576,0),MATCH((CUADRO!P$5&amp;$E40),'Hoja de Trabajo para listado'!$DE$151:$DG$151,0)),0)+IFERROR(INDEX('Hoja de Trabajo para listado'!$CD$155:$DC$1048576,MATCH($A40,'Hoja de Trabajo para listado'!$CD$155:$CD$1048576,0),MATCH((CUADRO!P$5&amp;$E40),'Hoja de Trabajo para listado'!$CD$151:$DC$151,0)),0)</f>
        <v>0</v>
      </c>
      <c r="Q40" s="243">
        <f ca="1">+IFERROR(INDEX('Hoja de Trabajo para listado'!$A$155:$Z$1048576,MATCH($A40,'Hoja de Trabajo para listado'!$A$155:$A$1048576,0),MATCH((CUADRO!Q$5&amp;$E40),'Hoja de Trabajo para listado'!$A$151:$Z$151,0)),0)+IFERROR(INDEX('Hoja de Trabajo para listado'!$AB$155:$BA$1048576,MATCH($A40,'Hoja de Trabajo para listado'!$AB$155:$AB$1048576,0),MATCH((CUADRO!Q$5&amp;$E40),'Hoja de Trabajo para listado'!$AB$151:$BA$151,0)),0)+IFERROR(INDEX('Hoja de Trabajo para listado'!$BC$155:$CB$1048576,MATCH($A40,'Hoja de Trabajo para listado'!$BC$155:$BC$1048576,0),MATCH((CUADRO!Q$5&amp;$E40),'Hoja de Trabajo para listado'!$BC$151:$CB$151,0)),0)+IFERROR(INDEX('Hoja de Trabajo para listado'!$DE$153:$DG$274,MATCH($A40,'Hoja de Trabajo para listado'!$DE$153:$DE$1048576,0),MATCH((CUADRO!Q$5&amp;$E40),'Hoja de Trabajo para listado'!$DE$151:$DG$151,0)),0)+IFERROR(INDEX('Hoja de Trabajo para listado'!$CD$155:$DC$1048576,MATCH($A40,'Hoja de Trabajo para listado'!$CD$155:$CD$1048576,0),MATCH((CUADRO!Q$5&amp;$E40),'Hoja de Trabajo para listado'!$CD$151:$DC$151,0)),0)</f>
        <v>0</v>
      </c>
      <c r="R40" s="243">
        <f t="shared" ca="1" si="0"/>
        <v>0</v>
      </c>
      <c r="S40" s="243"/>
      <c r="T40" s="243">
        <f ca="1">+T41</f>
        <v>13297718.949999999</v>
      </c>
      <c r="U40" s="242">
        <f t="shared" si="1"/>
        <v>1</v>
      </c>
      <c r="V40" s="333" t="str">
        <f>+VLOOKUP(A40,bd_lista!$A$3:$E$590,5,FALSE)</f>
        <v>Órgano Ejecutivo</v>
      </c>
      <c r="W40" s="383" t="str">
        <f>+V40</f>
        <v>Órgano Ejecutivo</v>
      </c>
      <c r="X40" s="242">
        <f t="shared" si="4"/>
        <v>78</v>
      </c>
      <c r="Y40" s="242" t="str">
        <f>+VLOOKUP(X40,bd_lista!$A$3:$C$590,3,FALSE)</f>
        <v>Ministerio de Hidrocarburos y Energías</v>
      </c>
      <c r="Z40" s="246">
        <f>+X40</f>
        <v>78</v>
      </c>
      <c r="AA40" s="246" t="str">
        <f>+Y40</f>
        <v>Ministerio de Hidrocarburos y Energías</v>
      </c>
    </row>
    <row r="41" spans="1:27" ht="15" customHeight="1">
      <c r="A41" s="32">
        <v>78</v>
      </c>
      <c r="B41" s="389"/>
      <c r="C41" s="333" t="str">
        <f>+VLOOKUP(A41,bd_lista!$A$3:$C$590,3,FALSE)</f>
        <v>Ministerio de Hidrocarburos y Energías</v>
      </c>
      <c r="D41" s="386"/>
      <c r="E41" s="333" t="s">
        <v>1305</v>
      </c>
      <c r="F41" s="245">
        <f ca="1">+IFERROR(INDEX('Hoja de Trabajo para listado'!$A$155:$Z$1048576,MATCH($A41,'Hoja de Trabajo para listado'!$A$155:$A$1048576,0),MATCH((CUADRO!F$5&amp;$E41),'Hoja de Trabajo para listado'!$A$151:$Z$151,0)),0)+IFERROR(INDEX('Hoja de Trabajo para listado'!$AB$155:$BA$1048576,MATCH($A41,'Hoja de Trabajo para listado'!$AB$155:$AB$1048576,0),MATCH((CUADRO!F$5&amp;$E41),'Hoja de Trabajo para listado'!$AB$151:$BA$151,0)),0)+IFERROR(INDEX('Hoja de Trabajo para listado'!$BC$155:$CB$1048576,MATCH($A41,'Hoja de Trabajo para listado'!$BC$155:$BC$1048576,0),MATCH((CUADRO!F$5&amp;$E41),'Hoja de Trabajo para listado'!$BC$151:$CB$151,0)),0)+IFERROR(INDEX('Hoja de Trabajo para listado'!$DE$153:$DG$274,MATCH($A41,'Hoja de Trabajo para listado'!$DE$153:$DE$1048576,0),MATCH((CUADRO!F$5&amp;$E41),'Hoja de Trabajo para listado'!$DE$151:$DG$151,0)),0)+IFERROR(INDEX('Hoja de Trabajo para listado'!$CD$155:$DC$1048576,MATCH($A41,'Hoja de Trabajo para listado'!$CD$155:$CD$1048576,0),MATCH((CUADRO!F$5&amp;$E41),'Hoja de Trabajo para listado'!$CD$151:$DC$151,0)),0)</f>
        <v>0</v>
      </c>
      <c r="G41" s="245">
        <f ca="1">+IFERROR(INDEX('Hoja de Trabajo para listado'!$A$155:$Z$1048576,MATCH($A41,'Hoja de Trabajo para listado'!$A$155:$A$1048576,0),MATCH((CUADRO!G$5&amp;$E41),'Hoja de Trabajo para listado'!$A$151:$Z$151,0)),0)+IFERROR(INDEX('Hoja de Trabajo para listado'!$AB$155:$BA$1048576,MATCH($A41,'Hoja de Trabajo para listado'!$AB$155:$AB$1048576,0),MATCH((CUADRO!G$5&amp;$E41),'Hoja de Trabajo para listado'!$AB$151:$BA$151,0)),0)+IFERROR(INDEX('Hoja de Trabajo para listado'!$BC$155:$CB$1048576,MATCH($A41,'Hoja de Trabajo para listado'!$BC$155:$BC$1048576,0),MATCH((CUADRO!G$5&amp;$E41),'Hoja de Trabajo para listado'!$BC$151:$CB$151,0)),0)+IFERROR(INDEX('Hoja de Trabajo para listado'!$DE$153:$DG$274,MATCH($A41,'Hoja de Trabajo para listado'!$DE$153:$DE$1048576,0),MATCH((CUADRO!G$5&amp;$E41),'Hoja de Trabajo para listado'!$DE$151:$DG$151,0)),0)+IFERROR(INDEX('Hoja de Trabajo para listado'!$CD$155:$DC$1048576,MATCH($A41,'Hoja de Trabajo para listado'!$CD$155:$CD$1048576,0),MATCH((CUADRO!G$5&amp;$E41),'Hoja de Trabajo para listado'!$CD$151:$DC$151,0)),0)</f>
        <v>13297718.949999999</v>
      </c>
      <c r="H41" s="245">
        <f ca="1">+IFERROR(INDEX('Hoja de Trabajo para listado'!$A$155:$Z$1048576,MATCH($A41,'Hoja de Trabajo para listado'!$A$155:$A$1048576,0),MATCH((CUADRO!H$5&amp;$E41),'Hoja de Trabajo para listado'!$A$151:$Z$151,0)),0)+IFERROR(INDEX('Hoja de Trabajo para listado'!$AB$155:$BA$1048576,MATCH($A41,'Hoja de Trabajo para listado'!$AB$155:$AB$1048576,0),MATCH((CUADRO!H$5&amp;$E41),'Hoja de Trabajo para listado'!$AB$151:$BA$151,0)),0)+IFERROR(INDEX('Hoja de Trabajo para listado'!$BC$155:$CB$1048576,MATCH($A41,'Hoja de Trabajo para listado'!$BC$155:$BC$1048576,0),MATCH((CUADRO!H$5&amp;$E41),'Hoja de Trabajo para listado'!$BC$151:$CB$151,0)),0)+IFERROR(INDEX('Hoja de Trabajo para listado'!$DE$153:$DG$274,MATCH($A41,'Hoja de Trabajo para listado'!$DE$153:$DE$1048576,0),MATCH((CUADRO!H$5&amp;$E41),'Hoja de Trabajo para listado'!$DE$151:$DG$151,0)),0)+IFERROR(INDEX('Hoja de Trabajo para listado'!$CD$155:$DC$1048576,MATCH($A41,'Hoja de Trabajo para listado'!$CD$155:$CD$1048576,0),MATCH((CUADRO!H$5&amp;$E41),'Hoja de Trabajo para listado'!$CD$151:$DC$151,0)),0)</f>
        <v>0</v>
      </c>
      <c r="I41" s="245">
        <f ca="1">+IFERROR(INDEX('Hoja de Trabajo para listado'!$A$155:$Z$1048576,MATCH($A41,'Hoja de Trabajo para listado'!$A$155:$A$1048576,0),MATCH((CUADRO!I$5&amp;$E41),'Hoja de Trabajo para listado'!$A$151:$Z$151,0)),0)+IFERROR(INDEX('Hoja de Trabajo para listado'!$AB$155:$BA$1048576,MATCH($A41,'Hoja de Trabajo para listado'!$AB$155:$AB$1048576,0),MATCH((CUADRO!I$5&amp;$E41),'Hoja de Trabajo para listado'!$AB$151:$BA$151,0)),0)+IFERROR(INDEX('Hoja de Trabajo para listado'!$BC$155:$CB$1048576,MATCH($A41,'Hoja de Trabajo para listado'!$BC$155:$BC$1048576,0),MATCH((CUADRO!I$5&amp;$E41),'Hoja de Trabajo para listado'!$BC$151:$CB$151,0)),0)+IFERROR(INDEX('Hoja de Trabajo para listado'!$DE$153:$DG$274,MATCH($A41,'Hoja de Trabajo para listado'!$DE$153:$DE$1048576,0),MATCH((CUADRO!I$5&amp;$E41),'Hoja de Trabajo para listado'!$DE$151:$DG$151,0)),0)+IFERROR(INDEX('Hoja de Trabajo para listado'!$CD$155:$DC$1048576,MATCH($A41,'Hoja de Trabajo para listado'!$CD$155:$CD$1048576,0),MATCH((CUADRO!I$5&amp;$E41),'Hoja de Trabajo para listado'!$CD$151:$DC$151,0)),0)</f>
        <v>0</v>
      </c>
      <c r="J41" s="245">
        <f ca="1">+IFERROR(INDEX('Hoja de Trabajo para listado'!$A$155:$Z$1048576,MATCH($A41,'Hoja de Trabajo para listado'!$A$155:$A$1048576,0),MATCH((CUADRO!J$5&amp;$E41),'Hoja de Trabajo para listado'!$A$151:$Z$151,0)),0)+IFERROR(INDEX('Hoja de Trabajo para listado'!$AB$155:$BA$1048576,MATCH($A41,'Hoja de Trabajo para listado'!$AB$155:$AB$1048576,0),MATCH((CUADRO!J$5&amp;$E41),'Hoja de Trabajo para listado'!$AB$151:$BA$151,0)),0)+IFERROR(INDEX('Hoja de Trabajo para listado'!$BC$155:$CB$1048576,MATCH($A41,'Hoja de Trabajo para listado'!$BC$155:$BC$1048576,0),MATCH((CUADRO!J$5&amp;$E41),'Hoja de Trabajo para listado'!$BC$151:$CB$151,0)),0)+IFERROR(INDEX('Hoja de Trabajo para listado'!$DE$153:$DG$274,MATCH($A41,'Hoja de Trabajo para listado'!$DE$153:$DE$1048576,0),MATCH((CUADRO!J$5&amp;$E41),'Hoja de Trabajo para listado'!$DE$151:$DG$151,0)),0)+IFERROR(INDEX('Hoja de Trabajo para listado'!$CD$155:$DC$1048576,MATCH($A41,'Hoja de Trabajo para listado'!$CD$155:$CD$1048576,0),MATCH((CUADRO!J$5&amp;$E41),'Hoja de Trabajo para listado'!$CD$151:$DC$151,0)),0)</f>
        <v>0</v>
      </c>
      <c r="K41" s="245">
        <f ca="1">+IFERROR(INDEX('Hoja de Trabajo para listado'!$A$155:$Z$1048576,MATCH($A41,'Hoja de Trabajo para listado'!$A$155:$A$1048576,0),MATCH((CUADRO!K$5&amp;$E41),'Hoja de Trabajo para listado'!$A$151:$Z$151,0)),0)+IFERROR(INDEX('Hoja de Trabajo para listado'!$AB$155:$BA$1048576,MATCH($A41,'Hoja de Trabajo para listado'!$AB$155:$AB$1048576,0),MATCH((CUADRO!K$5&amp;$E41),'Hoja de Trabajo para listado'!$AB$151:$BA$151,0)),0)+IFERROR(INDEX('Hoja de Trabajo para listado'!$BC$155:$CB$1048576,MATCH($A41,'Hoja de Trabajo para listado'!$BC$155:$BC$1048576,0),MATCH((CUADRO!K$5&amp;$E41),'Hoja de Trabajo para listado'!$BC$151:$CB$151,0)),0)+IFERROR(INDEX('Hoja de Trabajo para listado'!$DE$153:$DG$274,MATCH($A41,'Hoja de Trabajo para listado'!$DE$153:$DE$1048576,0),MATCH((CUADRO!K$5&amp;$E41),'Hoja de Trabajo para listado'!$DE$151:$DG$151,0)),0)+IFERROR(INDEX('Hoja de Trabajo para listado'!$CD$155:$DC$1048576,MATCH($A41,'Hoja de Trabajo para listado'!$CD$155:$CD$1048576,0),MATCH((CUADRO!K$5&amp;$E41),'Hoja de Trabajo para listado'!$CD$151:$DC$151,0)),0)</f>
        <v>0</v>
      </c>
      <c r="L41" s="245">
        <f ca="1">+IFERROR(INDEX('Hoja de Trabajo para listado'!$A$155:$Z$1048576,MATCH($A41,'Hoja de Trabajo para listado'!$A$155:$A$1048576,0),MATCH((CUADRO!L$5&amp;$E41),'Hoja de Trabajo para listado'!$A$151:$Z$151,0)),0)+IFERROR(INDEX('Hoja de Trabajo para listado'!$AB$155:$BA$1048576,MATCH($A41,'Hoja de Trabajo para listado'!$AB$155:$AB$1048576,0),MATCH((CUADRO!L$5&amp;$E41),'Hoja de Trabajo para listado'!$AB$151:$BA$151,0)),0)+IFERROR(INDEX('Hoja de Trabajo para listado'!$BC$155:$CB$1048576,MATCH($A41,'Hoja de Trabajo para listado'!$BC$155:$BC$1048576,0),MATCH((CUADRO!L$5&amp;$E41),'Hoja de Trabajo para listado'!$BC$151:$CB$151,0)),0)+IFERROR(INDEX('Hoja de Trabajo para listado'!$DE$153:$DG$274,MATCH($A41,'Hoja de Trabajo para listado'!$DE$153:$DE$1048576,0),MATCH((CUADRO!L$5&amp;$E41),'Hoja de Trabajo para listado'!$DE$151:$DG$151,0)),0)+IFERROR(INDEX('Hoja de Trabajo para listado'!$CD$155:$DC$1048576,MATCH($A41,'Hoja de Trabajo para listado'!$CD$155:$CD$1048576,0),MATCH((CUADRO!L$5&amp;$E41),'Hoja de Trabajo para listado'!$CD$151:$DC$151,0)),0)</f>
        <v>0</v>
      </c>
      <c r="M41" s="245">
        <f ca="1">+IFERROR(INDEX('Hoja de Trabajo para listado'!$A$155:$Z$1048576,MATCH($A41,'Hoja de Trabajo para listado'!$A$155:$A$1048576,0),MATCH((CUADRO!M$5&amp;$E41),'Hoja de Trabajo para listado'!$A$151:$Z$151,0)),0)+IFERROR(INDEX('Hoja de Trabajo para listado'!$AB$155:$BA$1048576,MATCH($A41,'Hoja de Trabajo para listado'!$AB$155:$AB$1048576,0),MATCH((CUADRO!M$5&amp;$E41),'Hoja de Trabajo para listado'!$AB$151:$BA$151,0)),0)+IFERROR(INDEX('Hoja de Trabajo para listado'!$BC$155:$CB$1048576,MATCH($A41,'Hoja de Trabajo para listado'!$BC$155:$BC$1048576,0),MATCH((CUADRO!M$5&amp;$E41),'Hoja de Trabajo para listado'!$BC$151:$CB$151,0)),0)+IFERROR(INDEX('Hoja de Trabajo para listado'!$DE$153:$DG$274,MATCH($A41,'Hoja de Trabajo para listado'!$DE$153:$DE$1048576,0),MATCH((CUADRO!M$5&amp;$E41),'Hoja de Trabajo para listado'!$DE$151:$DG$151,0)),0)+IFERROR(INDEX('Hoja de Trabajo para listado'!$CD$155:$DC$1048576,MATCH($A41,'Hoja de Trabajo para listado'!$CD$155:$CD$1048576,0),MATCH((CUADRO!M$5&amp;$E41),'Hoja de Trabajo para listado'!$CD$151:$DC$151,0)),0)</f>
        <v>0</v>
      </c>
      <c r="N41" s="245">
        <f ca="1">+IFERROR(INDEX('Hoja de Trabajo para listado'!$A$155:$Z$1048576,MATCH($A41,'Hoja de Trabajo para listado'!$A$155:$A$1048576,0),MATCH((CUADRO!N$5&amp;$E41),'Hoja de Trabajo para listado'!$A$151:$Z$151,0)),0)+IFERROR(INDEX('Hoja de Trabajo para listado'!$AB$155:$BA$1048576,MATCH($A41,'Hoja de Trabajo para listado'!$AB$155:$AB$1048576,0),MATCH((CUADRO!N$5&amp;$E41),'Hoja de Trabajo para listado'!$AB$151:$BA$151,0)),0)+IFERROR(INDEX('Hoja de Trabajo para listado'!$BC$155:$CB$1048576,MATCH($A41,'Hoja de Trabajo para listado'!$BC$155:$BC$1048576,0),MATCH((CUADRO!N$5&amp;$E41),'Hoja de Trabajo para listado'!$BC$151:$CB$151,0)),0)+IFERROR(INDEX('Hoja de Trabajo para listado'!$DE$153:$DG$274,MATCH($A41,'Hoja de Trabajo para listado'!$DE$153:$DE$1048576,0),MATCH((CUADRO!N$5&amp;$E41),'Hoja de Trabajo para listado'!$DE$151:$DG$151,0)),0)+IFERROR(INDEX('Hoja de Trabajo para listado'!$CD$155:$DC$1048576,MATCH($A41,'Hoja de Trabajo para listado'!$CD$155:$CD$1048576,0),MATCH((CUADRO!N$5&amp;$E41),'Hoja de Trabajo para listado'!$CD$151:$DC$151,0)),0)</f>
        <v>0</v>
      </c>
      <c r="O41" s="245">
        <f ca="1">+IFERROR(INDEX('Hoja de Trabajo para listado'!$A$155:$Z$1048576,MATCH($A41,'Hoja de Trabajo para listado'!$A$155:$A$1048576,0),MATCH((CUADRO!O$5&amp;$E41),'Hoja de Trabajo para listado'!$A$151:$Z$151,0)),0)+IFERROR(INDEX('Hoja de Trabajo para listado'!$AB$155:$BA$1048576,MATCH($A41,'Hoja de Trabajo para listado'!$AB$155:$AB$1048576,0),MATCH((CUADRO!O$5&amp;$E41),'Hoja de Trabajo para listado'!$AB$151:$BA$151,0)),0)+IFERROR(INDEX('Hoja de Trabajo para listado'!$BC$155:$CB$1048576,MATCH($A41,'Hoja de Trabajo para listado'!$BC$155:$BC$1048576,0),MATCH((CUADRO!O$5&amp;$E41),'Hoja de Trabajo para listado'!$BC$151:$CB$151,0)),0)+IFERROR(INDEX('Hoja de Trabajo para listado'!$DE$153:$DG$274,MATCH($A41,'Hoja de Trabajo para listado'!$DE$153:$DE$1048576,0),MATCH((CUADRO!O$5&amp;$E41),'Hoja de Trabajo para listado'!$DE$151:$DG$151,0)),0)+IFERROR(INDEX('Hoja de Trabajo para listado'!$CD$155:$DC$1048576,MATCH($A41,'Hoja de Trabajo para listado'!$CD$155:$CD$1048576,0),MATCH((CUADRO!O$5&amp;$E41),'Hoja de Trabajo para listado'!$CD$151:$DC$151,0)),0)</f>
        <v>0</v>
      </c>
      <c r="P41" s="245">
        <f ca="1">+IFERROR(INDEX('Hoja de Trabajo para listado'!$A$155:$Z$1048576,MATCH($A41,'Hoja de Trabajo para listado'!$A$155:$A$1048576,0),MATCH((CUADRO!P$5&amp;$E41),'Hoja de Trabajo para listado'!$A$151:$Z$151,0)),0)+IFERROR(INDEX('Hoja de Trabajo para listado'!$AB$155:$BA$1048576,MATCH($A41,'Hoja de Trabajo para listado'!$AB$155:$AB$1048576,0),MATCH((CUADRO!P$5&amp;$E41),'Hoja de Trabajo para listado'!$AB$151:$BA$151,0)),0)+IFERROR(INDEX('Hoja de Trabajo para listado'!$BC$155:$CB$1048576,MATCH($A41,'Hoja de Trabajo para listado'!$BC$155:$BC$1048576,0),MATCH((CUADRO!P$5&amp;$E41),'Hoja de Trabajo para listado'!$BC$151:$CB$151,0)),0)+IFERROR(INDEX('Hoja de Trabajo para listado'!$DE$153:$DG$274,MATCH($A41,'Hoja de Trabajo para listado'!$DE$153:$DE$1048576,0),MATCH((CUADRO!P$5&amp;$E41),'Hoja de Trabajo para listado'!$DE$151:$DG$151,0)),0)+IFERROR(INDEX('Hoja de Trabajo para listado'!$CD$155:$DC$1048576,MATCH($A41,'Hoja de Trabajo para listado'!$CD$155:$CD$1048576,0),MATCH((CUADRO!P$5&amp;$E41),'Hoja de Trabajo para listado'!$CD$151:$DC$151,0)),0)</f>
        <v>0</v>
      </c>
      <c r="Q41" s="245">
        <f ca="1">+IFERROR(INDEX('Hoja de Trabajo para listado'!$A$155:$Z$1048576,MATCH($A41,'Hoja de Trabajo para listado'!$A$155:$A$1048576,0),MATCH((CUADRO!Q$5&amp;$E41),'Hoja de Trabajo para listado'!$A$151:$Z$151,0)),0)+IFERROR(INDEX('Hoja de Trabajo para listado'!$AB$155:$BA$1048576,MATCH($A41,'Hoja de Trabajo para listado'!$AB$155:$AB$1048576,0),MATCH((CUADRO!Q$5&amp;$E41),'Hoja de Trabajo para listado'!$AB$151:$BA$151,0)),0)+IFERROR(INDEX('Hoja de Trabajo para listado'!$BC$155:$CB$1048576,MATCH($A41,'Hoja de Trabajo para listado'!$BC$155:$BC$1048576,0),MATCH((CUADRO!Q$5&amp;$E41),'Hoja de Trabajo para listado'!$BC$151:$CB$151,0)),0)+IFERROR(INDEX('Hoja de Trabajo para listado'!$DE$153:$DG$274,MATCH($A41,'Hoja de Trabajo para listado'!$DE$153:$DE$1048576,0),MATCH((CUADRO!Q$5&amp;$E41),'Hoja de Trabajo para listado'!$DE$151:$DG$151,0)),0)+IFERROR(INDEX('Hoja de Trabajo para listado'!$CD$155:$DC$1048576,MATCH($A41,'Hoja de Trabajo para listado'!$CD$155:$CD$1048576,0),MATCH((CUADRO!Q$5&amp;$E41),'Hoja de Trabajo para listado'!$CD$151:$DC$151,0)),0)</f>
        <v>0</v>
      </c>
      <c r="R41" s="245">
        <f t="shared" ca="1" si="0"/>
        <v>13297718.949999999</v>
      </c>
      <c r="S41" s="245">
        <f ca="1">+R40+R41</f>
        <v>13297718.949999999</v>
      </c>
      <c r="T41" s="245">
        <f ca="1">+S41</f>
        <v>13297718.949999999</v>
      </c>
      <c r="U41" s="244">
        <f t="shared" si="1"/>
        <v>2</v>
      </c>
      <c r="V41" s="333" t="str">
        <f>+VLOOKUP(A41,bd_lista!$A$3:$E$590,5,FALSE)</f>
        <v>Órgano Ejecutivo</v>
      </c>
      <c r="W41" s="384"/>
      <c r="X41" s="242">
        <f t="shared" si="4"/>
        <v>78</v>
      </c>
      <c r="Y41" s="242" t="str">
        <f>+VLOOKUP(X41,bd_lista!$A$3:$C$590,3,FALSE)</f>
        <v>Ministerio de Hidrocarburos y Energías</v>
      </c>
      <c r="Z41" s="246"/>
      <c r="AA41" s="246"/>
    </row>
    <row r="42" spans="1:27" ht="15" customHeight="1">
      <c r="A42" s="251">
        <v>81</v>
      </c>
      <c r="B42" s="388">
        <f>+A42</f>
        <v>81</v>
      </c>
      <c r="C42" s="247" t="str">
        <f>+VLOOKUP(A42,bd_lista!$A$3:$C$590,3,FALSE)</f>
        <v>Ministerio de Obras Públicas, Servicios y Vivienda</v>
      </c>
      <c r="D42" s="385" t="str">
        <f>+C42</f>
        <v>Ministerio de Obras Públicas, Servicios y Vivienda</v>
      </c>
      <c r="E42" s="247" t="s">
        <v>1304</v>
      </c>
      <c r="F42" s="243">
        <f ca="1">+IFERROR(INDEX('Hoja de Trabajo para listado'!$A$155:$Z$1048576,MATCH($A42,'Hoja de Trabajo para listado'!$A$155:$A$1048576,0),MATCH((CUADRO!F$5&amp;$E42),'Hoja de Trabajo para listado'!$A$151:$Z$151,0)),0)+IFERROR(INDEX('Hoja de Trabajo para listado'!$AB$155:$BA$1048576,MATCH($A42,'Hoja de Trabajo para listado'!$AB$155:$AB$1048576,0),MATCH((CUADRO!F$5&amp;$E42),'Hoja de Trabajo para listado'!$AB$151:$BA$151,0)),0)+IFERROR(INDEX('Hoja de Trabajo para listado'!$BC$155:$CB$1048576,MATCH($A42,'Hoja de Trabajo para listado'!$BC$155:$BC$1048576,0),MATCH((CUADRO!F$5&amp;$E42),'Hoja de Trabajo para listado'!$BC$151:$CB$151,0)),0)+IFERROR(INDEX('Hoja de Trabajo para listado'!$DE$153:$DG$274,MATCH($A42,'Hoja de Trabajo para listado'!$DE$153:$DE$1048576,0),MATCH((CUADRO!F$5&amp;$E42),'Hoja de Trabajo para listado'!$DE$151:$DG$151,0)),0)+IFERROR(INDEX('Hoja de Trabajo para listado'!$CD$155:$DC$1048576,MATCH($A42,'Hoja de Trabajo para listado'!$CD$155:$CD$1048576,0),MATCH((CUADRO!F$5&amp;$E42),'Hoja de Trabajo para listado'!$CD$151:$DC$151,0)),0)</f>
        <v>0</v>
      </c>
      <c r="G42" s="243">
        <f ca="1">+IFERROR(INDEX('Hoja de Trabajo para listado'!$A$155:$Z$1048576,MATCH($A42,'Hoja de Trabajo para listado'!$A$155:$A$1048576,0),MATCH((CUADRO!G$5&amp;$E42),'Hoja de Trabajo para listado'!$A$151:$Z$151,0)),0)+IFERROR(INDEX('Hoja de Trabajo para listado'!$AB$155:$BA$1048576,MATCH($A42,'Hoja de Trabajo para listado'!$AB$155:$AB$1048576,0),MATCH((CUADRO!G$5&amp;$E42),'Hoja de Trabajo para listado'!$AB$151:$BA$151,0)),0)+IFERROR(INDEX('Hoja de Trabajo para listado'!$BC$155:$CB$1048576,MATCH($A42,'Hoja de Trabajo para listado'!$BC$155:$BC$1048576,0),MATCH((CUADRO!G$5&amp;$E42),'Hoja de Trabajo para listado'!$BC$151:$CB$151,0)),0)+IFERROR(INDEX('Hoja de Trabajo para listado'!$DE$153:$DG$274,MATCH($A42,'Hoja de Trabajo para listado'!$DE$153:$DE$1048576,0),MATCH((CUADRO!G$5&amp;$E42),'Hoja de Trabajo para listado'!$DE$151:$DG$151,0)),0)+IFERROR(INDEX('Hoja de Trabajo para listado'!$CD$155:$DC$1048576,MATCH($A42,'Hoja de Trabajo para listado'!$CD$155:$CD$1048576,0),MATCH((CUADRO!G$5&amp;$E42),'Hoja de Trabajo para listado'!$CD$151:$DC$151,0)),0)</f>
        <v>0.01</v>
      </c>
      <c r="H42" s="243">
        <f ca="1">+IFERROR(INDEX('Hoja de Trabajo para listado'!$A$155:$Z$1048576,MATCH($A42,'Hoja de Trabajo para listado'!$A$155:$A$1048576,0),MATCH((CUADRO!H$5&amp;$E42),'Hoja de Trabajo para listado'!$A$151:$Z$151,0)),0)+IFERROR(INDEX('Hoja de Trabajo para listado'!$AB$155:$BA$1048576,MATCH($A42,'Hoja de Trabajo para listado'!$AB$155:$AB$1048576,0),MATCH((CUADRO!H$5&amp;$E42),'Hoja de Trabajo para listado'!$AB$151:$BA$151,0)),0)+IFERROR(INDEX('Hoja de Trabajo para listado'!$BC$155:$CB$1048576,MATCH($A42,'Hoja de Trabajo para listado'!$BC$155:$BC$1048576,0),MATCH((CUADRO!H$5&amp;$E42),'Hoja de Trabajo para listado'!$BC$151:$CB$151,0)),0)+IFERROR(INDEX('Hoja de Trabajo para listado'!$DE$153:$DG$274,MATCH($A42,'Hoja de Trabajo para listado'!$DE$153:$DE$1048576,0),MATCH((CUADRO!H$5&amp;$E42),'Hoja de Trabajo para listado'!$DE$151:$DG$151,0)),0)+IFERROR(INDEX('Hoja de Trabajo para listado'!$CD$155:$DC$1048576,MATCH($A42,'Hoja de Trabajo para listado'!$CD$155:$CD$1048576,0),MATCH((CUADRO!H$5&amp;$E42),'Hoja de Trabajo para listado'!$CD$151:$DC$151,0)),0)</f>
        <v>0</v>
      </c>
      <c r="I42" s="243">
        <f ca="1">+IFERROR(INDEX('Hoja de Trabajo para listado'!$A$155:$Z$1048576,MATCH($A42,'Hoja de Trabajo para listado'!$A$155:$A$1048576,0),MATCH((CUADRO!I$5&amp;$E42),'Hoja de Trabajo para listado'!$A$151:$Z$151,0)),0)+IFERROR(INDEX('Hoja de Trabajo para listado'!$AB$155:$BA$1048576,MATCH($A42,'Hoja de Trabajo para listado'!$AB$155:$AB$1048576,0),MATCH((CUADRO!I$5&amp;$E42),'Hoja de Trabajo para listado'!$AB$151:$BA$151,0)),0)+IFERROR(INDEX('Hoja de Trabajo para listado'!$BC$155:$CB$1048576,MATCH($A42,'Hoja de Trabajo para listado'!$BC$155:$BC$1048576,0),MATCH((CUADRO!I$5&amp;$E42),'Hoja de Trabajo para listado'!$BC$151:$CB$151,0)),0)+IFERROR(INDEX('Hoja de Trabajo para listado'!$DE$153:$DG$274,MATCH($A42,'Hoja de Trabajo para listado'!$DE$153:$DE$1048576,0),MATCH((CUADRO!I$5&amp;$E42),'Hoja de Trabajo para listado'!$DE$151:$DG$151,0)),0)+IFERROR(INDEX('Hoja de Trabajo para listado'!$CD$155:$DC$1048576,MATCH($A42,'Hoja de Trabajo para listado'!$CD$155:$CD$1048576,0),MATCH((CUADRO!I$5&amp;$E42),'Hoja de Trabajo para listado'!$CD$151:$DC$151,0)),0)</f>
        <v>0</v>
      </c>
      <c r="J42" s="243">
        <f ca="1">+IFERROR(INDEX('Hoja de Trabajo para listado'!$A$155:$Z$1048576,MATCH($A42,'Hoja de Trabajo para listado'!$A$155:$A$1048576,0),MATCH((CUADRO!J$5&amp;$E42),'Hoja de Trabajo para listado'!$A$151:$Z$151,0)),0)+IFERROR(INDEX('Hoja de Trabajo para listado'!$AB$155:$BA$1048576,MATCH($A42,'Hoja de Trabajo para listado'!$AB$155:$AB$1048576,0),MATCH((CUADRO!J$5&amp;$E42),'Hoja de Trabajo para listado'!$AB$151:$BA$151,0)),0)+IFERROR(INDEX('Hoja de Trabajo para listado'!$BC$155:$CB$1048576,MATCH($A42,'Hoja de Trabajo para listado'!$BC$155:$BC$1048576,0),MATCH((CUADRO!J$5&amp;$E42),'Hoja de Trabajo para listado'!$BC$151:$CB$151,0)),0)+IFERROR(INDEX('Hoja de Trabajo para listado'!$DE$153:$DG$274,MATCH($A42,'Hoja de Trabajo para listado'!$DE$153:$DE$1048576,0),MATCH((CUADRO!J$5&amp;$E42),'Hoja de Trabajo para listado'!$DE$151:$DG$151,0)),0)+IFERROR(INDEX('Hoja de Trabajo para listado'!$CD$155:$DC$1048576,MATCH($A42,'Hoja de Trabajo para listado'!$CD$155:$CD$1048576,0),MATCH((CUADRO!J$5&amp;$E42),'Hoja de Trabajo para listado'!$CD$151:$DC$151,0)),0)</f>
        <v>0</v>
      </c>
      <c r="K42" s="243">
        <f ca="1">+IFERROR(INDEX('Hoja de Trabajo para listado'!$A$155:$Z$1048576,MATCH($A42,'Hoja de Trabajo para listado'!$A$155:$A$1048576,0),MATCH((CUADRO!K$5&amp;$E42),'Hoja de Trabajo para listado'!$A$151:$Z$151,0)),0)+IFERROR(INDEX('Hoja de Trabajo para listado'!$AB$155:$BA$1048576,MATCH($A42,'Hoja de Trabajo para listado'!$AB$155:$AB$1048576,0),MATCH((CUADRO!K$5&amp;$E42),'Hoja de Trabajo para listado'!$AB$151:$BA$151,0)),0)+IFERROR(INDEX('Hoja de Trabajo para listado'!$BC$155:$CB$1048576,MATCH($A42,'Hoja de Trabajo para listado'!$BC$155:$BC$1048576,0),MATCH((CUADRO!K$5&amp;$E42),'Hoja de Trabajo para listado'!$BC$151:$CB$151,0)),0)+IFERROR(INDEX('Hoja de Trabajo para listado'!$DE$153:$DG$274,MATCH($A42,'Hoja de Trabajo para listado'!$DE$153:$DE$1048576,0),MATCH((CUADRO!K$5&amp;$E42),'Hoja de Trabajo para listado'!$DE$151:$DG$151,0)),0)+IFERROR(INDEX('Hoja de Trabajo para listado'!$CD$155:$DC$1048576,MATCH($A42,'Hoja de Trabajo para listado'!$CD$155:$CD$1048576,0),MATCH((CUADRO!K$5&amp;$E42),'Hoja de Trabajo para listado'!$CD$151:$DC$151,0)),0)</f>
        <v>0</v>
      </c>
      <c r="L42" s="243">
        <f ca="1">+IFERROR(INDEX('Hoja de Trabajo para listado'!$A$155:$Z$1048576,MATCH($A42,'Hoja de Trabajo para listado'!$A$155:$A$1048576,0),MATCH((CUADRO!L$5&amp;$E42),'Hoja de Trabajo para listado'!$A$151:$Z$151,0)),0)+IFERROR(INDEX('Hoja de Trabajo para listado'!$AB$155:$BA$1048576,MATCH($A42,'Hoja de Trabajo para listado'!$AB$155:$AB$1048576,0),MATCH((CUADRO!L$5&amp;$E42),'Hoja de Trabajo para listado'!$AB$151:$BA$151,0)),0)+IFERROR(INDEX('Hoja de Trabajo para listado'!$BC$155:$CB$1048576,MATCH($A42,'Hoja de Trabajo para listado'!$BC$155:$BC$1048576,0),MATCH((CUADRO!L$5&amp;$E42),'Hoja de Trabajo para listado'!$BC$151:$CB$151,0)),0)+IFERROR(INDEX('Hoja de Trabajo para listado'!$DE$153:$DG$274,MATCH($A42,'Hoja de Trabajo para listado'!$DE$153:$DE$1048576,0),MATCH((CUADRO!L$5&amp;$E42),'Hoja de Trabajo para listado'!$DE$151:$DG$151,0)),0)+IFERROR(INDEX('Hoja de Trabajo para listado'!$CD$155:$DC$1048576,MATCH($A42,'Hoja de Trabajo para listado'!$CD$155:$CD$1048576,0),MATCH((CUADRO!L$5&amp;$E42),'Hoja de Trabajo para listado'!$CD$151:$DC$151,0)),0)</f>
        <v>0</v>
      </c>
      <c r="M42" s="243">
        <f ca="1">+IFERROR(INDEX('Hoja de Trabajo para listado'!$A$155:$Z$1048576,MATCH($A42,'Hoja de Trabajo para listado'!$A$155:$A$1048576,0),MATCH((CUADRO!M$5&amp;$E42),'Hoja de Trabajo para listado'!$A$151:$Z$151,0)),0)+IFERROR(INDEX('Hoja de Trabajo para listado'!$AB$155:$BA$1048576,MATCH($A42,'Hoja de Trabajo para listado'!$AB$155:$AB$1048576,0),MATCH((CUADRO!M$5&amp;$E42),'Hoja de Trabajo para listado'!$AB$151:$BA$151,0)),0)+IFERROR(INDEX('Hoja de Trabajo para listado'!$BC$155:$CB$1048576,MATCH($A42,'Hoja de Trabajo para listado'!$BC$155:$BC$1048576,0),MATCH((CUADRO!M$5&amp;$E42),'Hoja de Trabajo para listado'!$BC$151:$CB$151,0)),0)+IFERROR(INDEX('Hoja de Trabajo para listado'!$DE$153:$DG$274,MATCH($A42,'Hoja de Trabajo para listado'!$DE$153:$DE$1048576,0),MATCH((CUADRO!M$5&amp;$E42),'Hoja de Trabajo para listado'!$DE$151:$DG$151,0)),0)+IFERROR(INDEX('Hoja de Trabajo para listado'!$CD$155:$DC$1048576,MATCH($A42,'Hoja de Trabajo para listado'!$CD$155:$CD$1048576,0),MATCH((CUADRO!M$5&amp;$E42),'Hoja de Trabajo para listado'!$CD$151:$DC$151,0)),0)</f>
        <v>0</v>
      </c>
      <c r="N42" s="243">
        <f ca="1">+IFERROR(INDEX('Hoja de Trabajo para listado'!$A$155:$Z$1048576,MATCH($A42,'Hoja de Trabajo para listado'!$A$155:$A$1048576,0),MATCH((CUADRO!N$5&amp;$E42),'Hoja de Trabajo para listado'!$A$151:$Z$151,0)),0)+IFERROR(INDEX('Hoja de Trabajo para listado'!$AB$155:$BA$1048576,MATCH($A42,'Hoja de Trabajo para listado'!$AB$155:$AB$1048576,0),MATCH((CUADRO!N$5&amp;$E42),'Hoja de Trabajo para listado'!$AB$151:$BA$151,0)),0)+IFERROR(INDEX('Hoja de Trabajo para listado'!$BC$155:$CB$1048576,MATCH($A42,'Hoja de Trabajo para listado'!$BC$155:$BC$1048576,0),MATCH((CUADRO!N$5&amp;$E42),'Hoja de Trabajo para listado'!$BC$151:$CB$151,0)),0)+IFERROR(INDEX('Hoja de Trabajo para listado'!$DE$153:$DG$274,MATCH($A42,'Hoja de Trabajo para listado'!$DE$153:$DE$1048576,0),MATCH((CUADRO!N$5&amp;$E42),'Hoja de Trabajo para listado'!$DE$151:$DG$151,0)),0)+IFERROR(INDEX('Hoja de Trabajo para listado'!$CD$155:$DC$1048576,MATCH($A42,'Hoja de Trabajo para listado'!$CD$155:$CD$1048576,0),MATCH((CUADRO!N$5&amp;$E42),'Hoja de Trabajo para listado'!$CD$151:$DC$151,0)),0)</f>
        <v>0</v>
      </c>
      <c r="O42" s="243">
        <f ca="1">+IFERROR(INDEX('Hoja de Trabajo para listado'!$A$155:$Z$1048576,MATCH($A42,'Hoja de Trabajo para listado'!$A$155:$A$1048576,0),MATCH((CUADRO!O$5&amp;$E42),'Hoja de Trabajo para listado'!$A$151:$Z$151,0)),0)+IFERROR(INDEX('Hoja de Trabajo para listado'!$AB$155:$BA$1048576,MATCH($A42,'Hoja de Trabajo para listado'!$AB$155:$AB$1048576,0),MATCH((CUADRO!O$5&amp;$E42),'Hoja de Trabajo para listado'!$AB$151:$BA$151,0)),0)+IFERROR(INDEX('Hoja de Trabajo para listado'!$BC$155:$CB$1048576,MATCH($A42,'Hoja de Trabajo para listado'!$BC$155:$BC$1048576,0),MATCH((CUADRO!O$5&amp;$E42),'Hoja de Trabajo para listado'!$BC$151:$CB$151,0)),0)+IFERROR(INDEX('Hoja de Trabajo para listado'!$DE$153:$DG$274,MATCH($A42,'Hoja de Trabajo para listado'!$DE$153:$DE$1048576,0),MATCH((CUADRO!O$5&amp;$E42),'Hoja de Trabajo para listado'!$DE$151:$DG$151,0)),0)+IFERROR(INDEX('Hoja de Trabajo para listado'!$CD$155:$DC$1048576,MATCH($A42,'Hoja de Trabajo para listado'!$CD$155:$CD$1048576,0),MATCH((CUADRO!O$5&amp;$E42),'Hoja de Trabajo para listado'!$CD$151:$DC$151,0)),0)</f>
        <v>0</v>
      </c>
      <c r="P42" s="243">
        <f ca="1">+IFERROR(INDEX('Hoja de Trabajo para listado'!$A$155:$Z$1048576,MATCH($A42,'Hoja de Trabajo para listado'!$A$155:$A$1048576,0),MATCH((CUADRO!P$5&amp;$E42),'Hoja de Trabajo para listado'!$A$151:$Z$151,0)),0)+IFERROR(INDEX('Hoja de Trabajo para listado'!$AB$155:$BA$1048576,MATCH($A42,'Hoja de Trabajo para listado'!$AB$155:$AB$1048576,0),MATCH((CUADRO!P$5&amp;$E42),'Hoja de Trabajo para listado'!$AB$151:$BA$151,0)),0)+IFERROR(INDEX('Hoja de Trabajo para listado'!$BC$155:$CB$1048576,MATCH($A42,'Hoja de Trabajo para listado'!$BC$155:$BC$1048576,0),MATCH((CUADRO!P$5&amp;$E42),'Hoja de Trabajo para listado'!$BC$151:$CB$151,0)),0)+IFERROR(INDEX('Hoja de Trabajo para listado'!$DE$153:$DG$274,MATCH($A42,'Hoja de Trabajo para listado'!$DE$153:$DE$1048576,0),MATCH((CUADRO!P$5&amp;$E42),'Hoja de Trabajo para listado'!$DE$151:$DG$151,0)),0)+IFERROR(INDEX('Hoja de Trabajo para listado'!$CD$155:$DC$1048576,MATCH($A42,'Hoja de Trabajo para listado'!$CD$155:$CD$1048576,0),MATCH((CUADRO!P$5&amp;$E42),'Hoja de Trabajo para listado'!$CD$151:$DC$151,0)),0)</f>
        <v>0</v>
      </c>
      <c r="Q42" s="243">
        <f ca="1">+IFERROR(INDEX('Hoja de Trabajo para listado'!$A$155:$Z$1048576,MATCH($A42,'Hoja de Trabajo para listado'!$A$155:$A$1048576,0),MATCH((CUADRO!Q$5&amp;$E42),'Hoja de Trabajo para listado'!$A$151:$Z$151,0)),0)+IFERROR(INDEX('Hoja de Trabajo para listado'!$AB$155:$BA$1048576,MATCH($A42,'Hoja de Trabajo para listado'!$AB$155:$AB$1048576,0),MATCH((CUADRO!Q$5&amp;$E42),'Hoja de Trabajo para listado'!$AB$151:$BA$151,0)),0)+IFERROR(INDEX('Hoja de Trabajo para listado'!$BC$155:$CB$1048576,MATCH($A42,'Hoja de Trabajo para listado'!$BC$155:$BC$1048576,0),MATCH((CUADRO!Q$5&amp;$E42),'Hoja de Trabajo para listado'!$BC$151:$CB$151,0)),0)+IFERROR(INDEX('Hoja de Trabajo para listado'!$DE$153:$DG$274,MATCH($A42,'Hoja de Trabajo para listado'!$DE$153:$DE$1048576,0),MATCH((CUADRO!Q$5&amp;$E42),'Hoja de Trabajo para listado'!$DE$151:$DG$151,0)),0)+IFERROR(INDEX('Hoja de Trabajo para listado'!$CD$155:$DC$1048576,MATCH($A42,'Hoja de Trabajo para listado'!$CD$155:$CD$1048576,0),MATCH((CUADRO!Q$5&amp;$E42),'Hoja de Trabajo para listado'!$CD$151:$DC$151,0)),0)</f>
        <v>0</v>
      </c>
      <c r="R42" s="243">
        <f t="shared" ca="1" si="0"/>
        <v>0.01</v>
      </c>
      <c r="S42" s="243"/>
      <c r="T42" s="243">
        <f ca="1">+T43</f>
        <v>77630.639999999985</v>
      </c>
      <c r="U42" s="242">
        <f t="shared" si="1"/>
        <v>1</v>
      </c>
      <c r="V42" s="333" t="str">
        <f>+VLOOKUP(A42,bd_lista!$A$3:$E$590,5,FALSE)</f>
        <v>Órgano Ejecutivo</v>
      </c>
      <c r="W42" s="383" t="str">
        <f>+V42</f>
        <v>Órgano Ejecutivo</v>
      </c>
      <c r="X42" s="242">
        <v>81</v>
      </c>
      <c r="Y42" s="242" t="str">
        <f>+VLOOKUP(X42,bd_lista!$A$3:$C$590,3,FALSE)</f>
        <v>Ministerio de Obras Públicas, Servicios y Vivienda</v>
      </c>
      <c r="Z42" s="246">
        <f>+X42</f>
        <v>81</v>
      </c>
      <c r="AA42" s="246" t="str">
        <f>+Y42</f>
        <v>Ministerio de Obras Públicas, Servicios y Vivienda</v>
      </c>
    </row>
    <row r="43" spans="1:27" ht="15" customHeight="1">
      <c r="A43" s="32">
        <v>81</v>
      </c>
      <c r="B43" s="389"/>
      <c r="C43" s="333" t="str">
        <f>+VLOOKUP(A43,bd_lista!$A$3:$C$590,3,FALSE)</f>
        <v>Ministerio de Obras Públicas, Servicios y Vivienda</v>
      </c>
      <c r="D43" s="386"/>
      <c r="E43" s="333" t="s">
        <v>1305</v>
      </c>
      <c r="F43" s="245">
        <f ca="1">+IFERROR(INDEX('Hoja de Trabajo para listado'!$A$155:$Z$1048576,MATCH($A43,'Hoja de Trabajo para listado'!$A$155:$A$1048576,0),MATCH((CUADRO!F$5&amp;$E43),'Hoja de Trabajo para listado'!$A$151:$Z$151,0)),0)+IFERROR(INDEX('Hoja de Trabajo para listado'!$AB$155:$BA$1048576,MATCH($A43,'Hoja de Trabajo para listado'!$AB$155:$AB$1048576,0),MATCH((CUADRO!F$5&amp;$E43),'Hoja de Trabajo para listado'!$AB$151:$BA$151,0)),0)+IFERROR(INDEX('Hoja de Trabajo para listado'!$BC$155:$CB$1048576,MATCH($A43,'Hoja de Trabajo para listado'!$BC$155:$BC$1048576,0),MATCH((CUADRO!F$5&amp;$E43),'Hoja de Trabajo para listado'!$BC$151:$CB$151,0)),0)+IFERROR(INDEX('Hoja de Trabajo para listado'!$DE$153:$DG$274,MATCH($A43,'Hoja de Trabajo para listado'!$DE$153:$DE$1048576,0),MATCH((CUADRO!F$5&amp;$E43),'Hoja de Trabajo para listado'!$DE$151:$DG$151,0)),0)+IFERROR(INDEX('Hoja de Trabajo para listado'!$CD$155:$DC$1048576,MATCH($A43,'Hoja de Trabajo para listado'!$CD$155:$CD$1048576,0),MATCH((CUADRO!F$5&amp;$E43),'Hoja de Trabajo para listado'!$CD$151:$DC$151,0)),0)</f>
        <v>936.52</v>
      </c>
      <c r="G43" s="245">
        <f ca="1">+IFERROR(INDEX('Hoja de Trabajo para listado'!$A$155:$Z$1048576,MATCH($A43,'Hoja de Trabajo para listado'!$A$155:$A$1048576,0),MATCH((CUADRO!G$5&amp;$E43),'Hoja de Trabajo para listado'!$A$151:$Z$151,0)),0)+IFERROR(INDEX('Hoja de Trabajo para listado'!$AB$155:$BA$1048576,MATCH($A43,'Hoja de Trabajo para listado'!$AB$155:$AB$1048576,0),MATCH((CUADRO!G$5&amp;$E43),'Hoja de Trabajo para listado'!$AB$151:$BA$151,0)),0)+IFERROR(INDEX('Hoja de Trabajo para listado'!$BC$155:$CB$1048576,MATCH($A43,'Hoja de Trabajo para listado'!$BC$155:$BC$1048576,0),MATCH((CUADRO!G$5&amp;$E43),'Hoja de Trabajo para listado'!$BC$151:$CB$151,0)),0)+IFERROR(INDEX('Hoja de Trabajo para listado'!$DE$153:$DG$274,MATCH($A43,'Hoja de Trabajo para listado'!$DE$153:$DE$1048576,0),MATCH((CUADRO!G$5&amp;$E43),'Hoja de Trabajo para listado'!$DE$151:$DG$151,0)),0)+IFERROR(INDEX('Hoja de Trabajo para listado'!$CD$155:$DC$1048576,MATCH($A43,'Hoja de Trabajo para listado'!$CD$155:$CD$1048576,0),MATCH((CUADRO!G$5&amp;$E43),'Hoja de Trabajo para listado'!$CD$151:$DC$151,0)),0)</f>
        <v>76694.109999999986</v>
      </c>
      <c r="H43" s="245">
        <f ca="1">+IFERROR(INDEX('Hoja de Trabajo para listado'!$A$155:$Z$1048576,MATCH($A43,'Hoja de Trabajo para listado'!$A$155:$A$1048576,0),MATCH((CUADRO!H$5&amp;$E43),'Hoja de Trabajo para listado'!$A$151:$Z$151,0)),0)+IFERROR(INDEX('Hoja de Trabajo para listado'!$AB$155:$BA$1048576,MATCH($A43,'Hoja de Trabajo para listado'!$AB$155:$AB$1048576,0),MATCH((CUADRO!H$5&amp;$E43),'Hoja de Trabajo para listado'!$AB$151:$BA$151,0)),0)+IFERROR(INDEX('Hoja de Trabajo para listado'!$BC$155:$CB$1048576,MATCH($A43,'Hoja de Trabajo para listado'!$BC$155:$BC$1048576,0),MATCH((CUADRO!H$5&amp;$E43),'Hoja de Trabajo para listado'!$BC$151:$CB$151,0)),0)+IFERROR(INDEX('Hoja de Trabajo para listado'!$DE$153:$DG$274,MATCH($A43,'Hoja de Trabajo para listado'!$DE$153:$DE$1048576,0),MATCH((CUADRO!H$5&amp;$E43),'Hoja de Trabajo para listado'!$DE$151:$DG$151,0)),0)+IFERROR(INDEX('Hoja de Trabajo para listado'!$CD$155:$DC$1048576,MATCH($A43,'Hoja de Trabajo para listado'!$CD$155:$CD$1048576,0),MATCH((CUADRO!H$5&amp;$E43),'Hoja de Trabajo para listado'!$CD$151:$DC$151,0)),0)</f>
        <v>0</v>
      </c>
      <c r="I43" s="245">
        <f ca="1">+IFERROR(INDEX('Hoja de Trabajo para listado'!$A$155:$Z$1048576,MATCH($A43,'Hoja de Trabajo para listado'!$A$155:$A$1048576,0),MATCH((CUADRO!I$5&amp;$E43),'Hoja de Trabajo para listado'!$A$151:$Z$151,0)),0)+IFERROR(INDEX('Hoja de Trabajo para listado'!$AB$155:$BA$1048576,MATCH($A43,'Hoja de Trabajo para listado'!$AB$155:$AB$1048576,0),MATCH((CUADRO!I$5&amp;$E43),'Hoja de Trabajo para listado'!$AB$151:$BA$151,0)),0)+IFERROR(INDEX('Hoja de Trabajo para listado'!$BC$155:$CB$1048576,MATCH($A43,'Hoja de Trabajo para listado'!$BC$155:$BC$1048576,0),MATCH((CUADRO!I$5&amp;$E43),'Hoja de Trabajo para listado'!$BC$151:$CB$151,0)),0)+IFERROR(INDEX('Hoja de Trabajo para listado'!$DE$153:$DG$274,MATCH($A43,'Hoja de Trabajo para listado'!$DE$153:$DE$1048576,0),MATCH((CUADRO!I$5&amp;$E43),'Hoja de Trabajo para listado'!$DE$151:$DG$151,0)),0)+IFERROR(INDEX('Hoja de Trabajo para listado'!$CD$155:$DC$1048576,MATCH($A43,'Hoja de Trabajo para listado'!$CD$155:$CD$1048576,0),MATCH((CUADRO!I$5&amp;$E43),'Hoja de Trabajo para listado'!$CD$151:$DC$151,0)),0)</f>
        <v>0</v>
      </c>
      <c r="J43" s="245">
        <f ca="1">+IFERROR(INDEX('Hoja de Trabajo para listado'!$A$155:$Z$1048576,MATCH($A43,'Hoja de Trabajo para listado'!$A$155:$A$1048576,0),MATCH((CUADRO!J$5&amp;$E43),'Hoja de Trabajo para listado'!$A$151:$Z$151,0)),0)+IFERROR(INDEX('Hoja de Trabajo para listado'!$AB$155:$BA$1048576,MATCH($A43,'Hoja de Trabajo para listado'!$AB$155:$AB$1048576,0),MATCH((CUADRO!J$5&amp;$E43),'Hoja de Trabajo para listado'!$AB$151:$BA$151,0)),0)+IFERROR(INDEX('Hoja de Trabajo para listado'!$BC$155:$CB$1048576,MATCH($A43,'Hoja de Trabajo para listado'!$BC$155:$BC$1048576,0),MATCH((CUADRO!J$5&amp;$E43),'Hoja de Trabajo para listado'!$BC$151:$CB$151,0)),0)+IFERROR(INDEX('Hoja de Trabajo para listado'!$DE$153:$DG$274,MATCH($A43,'Hoja de Trabajo para listado'!$DE$153:$DE$1048576,0),MATCH((CUADRO!J$5&amp;$E43),'Hoja de Trabajo para listado'!$DE$151:$DG$151,0)),0)+IFERROR(INDEX('Hoja de Trabajo para listado'!$CD$155:$DC$1048576,MATCH($A43,'Hoja de Trabajo para listado'!$CD$155:$CD$1048576,0),MATCH((CUADRO!J$5&amp;$E43),'Hoja de Trabajo para listado'!$CD$151:$DC$151,0)),0)</f>
        <v>0</v>
      </c>
      <c r="K43" s="245">
        <f ca="1">+IFERROR(INDEX('Hoja de Trabajo para listado'!$A$155:$Z$1048576,MATCH($A43,'Hoja de Trabajo para listado'!$A$155:$A$1048576,0),MATCH((CUADRO!K$5&amp;$E43),'Hoja de Trabajo para listado'!$A$151:$Z$151,0)),0)+IFERROR(INDEX('Hoja de Trabajo para listado'!$AB$155:$BA$1048576,MATCH($A43,'Hoja de Trabajo para listado'!$AB$155:$AB$1048576,0),MATCH((CUADRO!K$5&amp;$E43),'Hoja de Trabajo para listado'!$AB$151:$BA$151,0)),0)+IFERROR(INDEX('Hoja de Trabajo para listado'!$BC$155:$CB$1048576,MATCH($A43,'Hoja de Trabajo para listado'!$BC$155:$BC$1048576,0),MATCH((CUADRO!K$5&amp;$E43),'Hoja de Trabajo para listado'!$BC$151:$CB$151,0)),0)+IFERROR(INDEX('Hoja de Trabajo para listado'!$DE$153:$DG$274,MATCH($A43,'Hoja de Trabajo para listado'!$DE$153:$DE$1048576,0),MATCH((CUADRO!K$5&amp;$E43),'Hoja de Trabajo para listado'!$DE$151:$DG$151,0)),0)+IFERROR(INDEX('Hoja de Trabajo para listado'!$CD$155:$DC$1048576,MATCH($A43,'Hoja de Trabajo para listado'!$CD$155:$CD$1048576,0),MATCH((CUADRO!K$5&amp;$E43),'Hoja de Trabajo para listado'!$CD$151:$DC$151,0)),0)</f>
        <v>0</v>
      </c>
      <c r="L43" s="245">
        <f ca="1">+IFERROR(INDEX('Hoja de Trabajo para listado'!$A$155:$Z$1048576,MATCH($A43,'Hoja de Trabajo para listado'!$A$155:$A$1048576,0),MATCH((CUADRO!L$5&amp;$E43),'Hoja de Trabajo para listado'!$A$151:$Z$151,0)),0)+IFERROR(INDEX('Hoja de Trabajo para listado'!$AB$155:$BA$1048576,MATCH($A43,'Hoja de Trabajo para listado'!$AB$155:$AB$1048576,0),MATCH((CUADRO!L$5&amp;$E43),'Hoja de Trabajo para listado'!$AB$151:$BA$151,0)),0)+IFERROR(INDEX('Hoja de Trabajo para listado'!$BC$155:$CB$1048576,MATCH($A43,'Hoja de Trabajo para listado'!$BC$155:$BC$1048576,0),MATCH((CUADRO!L$5&amp;$E43),'Hoja de Trabajo para listado'!$BC$151:$CB$151,0)),0)+IFERROR(INDEX('Hoja de Trabajo para listado'!$DE$153:$DG$274,MATCH($A43,'Hoja de Trabajo para listado'!$DE$153:$DE$1048576,0),MATCH((CUADRO!L$5&amp;$E43),'Hoja de Trabajo para listado'!$DE$151:$DG$151,0)),0)+IFERROR(INDEX('Hoja de Trabajo para listado'!$CD$155:$DC$1048576,MATCH($A43,'Hoja de Trabajo para listado'!$CD$155:$CD$1048576,0),MATCH((CUADRO!L$5&amp;$E43),'Hoja de Trabajo para listado'!$CD$151:$DC$151,0)),0)</f>
        <v>0</v>
      </c>
      <c r="M43" s="245">
        <f ca="1">+IFERROR(INDEX('Hoja de Trabajo para listado'!$A$155:$Z$1048576,MATCH($A43,'Hoja de Trabajo para listado'!$A$155:$A$1048576,0),MATCH((CUADRO!M$5&amp;$E43),'Hoja de Trabajo para listado'!$A$151:$Z$151,0)),0)+IFERROR(INDEX('Hoja de Trabajo para listado'!$AB$155:$BA$1048576,MATCH($A43,'Hoja de Trabajo para listado'!$AB$155:$AB$1048576,0),MATCH((CUADRO!M$5&amp;$E43),'Hoja de Trabajo para listado'!$AB$151:$BA$151,0)),0)+IFERROR(INDEX('Hoja de Trabajo para listado'!$BC$155:$CB$1048576,MATCH($A43,'Hoja de Trabajo para listado'!$BC$155:$BC$1048576,0),MATCH((CUADRO!M$5&amp;$E43),'Hoja de Trabajo para listado'!$BC$151:$CB$151,0)),0)+IFERROR(INDEX('Hoja de Trabajo para listado'!$DE$153:$DG$274,MATCH($A43,'Hoja de Trabajo para listado'!$DE$153:$DE$1048576,0),MATCH((CUADRO!M$5&amp;$E43),'Hoja de Trabajo para listado'!$DE$151:$DG$151,0)),0)+IFERROR(INDEX('Hoja de Trabajo para listado'!$CD$155:$DC$1048576,MATCH($A43,'Hoja de Trabajo para listado'!$CD$155:$CD$1048576,0),MATCH((CUADRO!M$5&amp;$E43),'Hoja de Trabajo para listado'!$CD$151:$DC$151,0)),0)</f>
        <v>0</v>
      </c>
      <c r="N43" s="245">
        <f ca="1">+IFERROR(INDEX('Hoja de Trabajo para listado'!$A$155:$Z$1048576,MATCH($A43,'Hoja de Trabajo para listado'!$A$155:$A$1048576,0),MATCH((CUADRO!N$5&amp;$E43),'Hoja de Trabajo para listado'!$A$151:$Z$151,0)),0)+IFERROR(INDEX('Hoja de Trabajo para listado'!$AB$155:$BA$1048576,MATCH($A43,'Hoja de Trabajo para listado'!$AB$155:$AB$1048576,0),MATCH((CUADRO!N$5&amp;$E43),'Hoja de Trabajo para listado'!$AB$151:$BA$151,0)),0)+IFERROR(INDEX('Hoja de Trabajo para listado'!$BC$155:$CB$1048576,MATCH($A43,'Hoja de Trabajo para listado'!$BC$155:$BC$1048576,0),MATCH((CUADRO!N$5&amp;$E43),'Hoja de Trabajo para listado'!$BC$151:$CB$151,0)),0)+IFERROR(INDEX('Hoja de Trabajo para listado'!$DE$153:$DG$274,MATCH($A43,'Hoja de Trabajo para listado'!$DE$153:$DE$1048576,0),MATCH((CUADRO!N$5&amp;$E43),'Hoja de Trabajo para listado'!$DE$151:$DG$151,0)),0)+IFERROR(INDEX('Hoja de Trabajo para listado'!$CD$155:$DC$1048576,MATCH($A43,'Hoja de Trabajo para listado'!$CD$155:$CD$1048576,0),MATCH((CUADRO!N$5&amp;$E43),'Hoja de Trabajo para listado'!$CD$151:$DC$151,0)),0)</f>
        <v>0</v>
      </c>
      <c r="O43" s="245">
        <f ca="1">+IFERROR(INDEX('Hoja de Trabajo para listado'!$A$155:$Z$1048576,MATCH($A43,'Hoja de Trabajo para listado'!$A$155:$A$1048576,0),MATCH((CUADRO!O$5&amp;$E43),'Hoja de Trabajo para listado'!$A$151:$Z$151,0)),0)+IFERROR(INDEX('Hoja de Trabajo para listado'!$AB$155:$BA$1048576,MATCH($A43,'Hoja de Trabajo para listado'!$AB$155:$AB$1048576,0),MATCH((CUADRO!O$5&amp;$E43),'Hoja de Trabajo para listado'!$AB$151:$BA$151,0)),0)+IFERROR(INDEX('Hoja de Trabajo para listado'!$BC$155:$CB$1048576,MATCH($A43,'Hoja de Trabajo para listado'!$BC$155:$BC$1048576,0),MATCH((CUADRO!O$5&amp;$E43),'Hoja de Trabajo para listado'!$BC$151:$CB$151,0)),0)+IFERROR(INDEX('Hoja de Trabajo para listado'!$DE$153:$DG$274,MATCH($A43,'Hoja de Trabajo para listado'!$DE$153:$DE$1048576,0),MATCH((CUADRO!O$5&amp;$E43),'Hoja de Trabajo para listado'!$DE$151:$DG$151,0)),0)+IFERROR(INDEX('Hoja de Trabajo para listado'!$CD$155:$DC$1048576,MATCH($A43,'Hoja de Trabajo para listado'!$CD$155:$CD$1048576,0),MATCH((CUADRO!O$5&amp;$E43),'Hoja de Trabajo para listado'!$CD$151:$DC$151,0)),0)</f>
        <v>0</v>
      </c>
      <c r="P43" s="245">
        <f ca="1">+IFERROR(INDEX('Hoja de Trabajo para listado'!$A$155:$Z$1048576,MATCH($A43,'Hoja de Trabajo para listado'!$A$155:$A$1048576,0),MATCH((CUADRO!P$5&amp;$E43),'Hoja de Trabajo para listado'!$A$151:$Z$151,0)),0)+IFERROR(INDEX('Hoja de Trabajo para listado'!$AB$155:$BA$1048576,MATCH($A43,'Hoja de Trabajo para listado'!$AB$155:$AB$1048576,0),MATCH((CUADRO!P$5&amp;$E43),'Hoja de Trabajo para listado'!$AB$151:$BA$151,0)),0)+IFERROR(INDEX('Hoja de Trabajo para listado'!$BC$155:$CB$1048576,MATCH($A43,'Hoja de Trabajo para listado'!$BC$155:$BC$1048576,0),MATCH((CUADRO!P$5&amp;$E43),'Hoja de Trabajo para listado'!$BC$151:$CB$151,0)),0)+IFERROR(INDEX('Hoja de Trabajo para listado'!$DE$153:$DG$274,MATCH($A43,'Hoja de Trabajo para listado'!$DE$153:$DE$1048576,0),MATCH((CUADRO!P$5&amp;$E43),'Hoja de Trabajo para listado'!$DE$151:$DG$151,0)),0)+IFERROR(INDEX('Hoja de Trabajo para listado'!$CD$155:$DC$1048576,MATCH($A43,'Hoja de Trabajo para listado'!$CD$155:$CD$1048576,0),MATCH((CUADRO!P$5&amp;$E43),'Hoja de Trabajo para listado'!$CD$151:$DC$151,0)),0)</f>
        <v>0</v>
      </c>
      <c r="Q43" s="245">
        <f ca="1">+IFERROR(INDEX('Hoja de Trabajo para listado'!$A$155:$Z$1048576,MATCH($A43,'Hoja de Trabajo para listado'!$A$155:$A$1048576,0),MATCH((CUADRO!Q$5&amp;$E43),'Hoja de Trabajo para listado'!$A$151:$Z$151,0)),0)+IFERROR(INDEX('Hoja de Trabajo para listado'!$AB$155:$BA$1048576,MATCH($A43,'Hoja de Trabajo para listado'!$AB$155:$AB$1048576,0),MATCH((CUADRO!Q$5&amp;$E43),'Hoja de Trabajo para listado'!$AB$151:$BA$151,0)),0)+IFERROR(INDEX('Hoja de Trabajo para listado'!$BC$155:$CB$1048576,MATCH($A43,'Hoja de Trabajo para listado'!$BC$155:$BC$1048576,0),MATCH((CUADRO!Q$5&amp;$E43),'Hoja de Trabajo para listado'!$BC$151:$CB$151,0)),0)+IFERROR(INDEX('Hoja de Trabajo para listado'!$DE$153:$DG$274,MATCH($A43,'Hoja de Trabajo para listado'!$DE$153:$DE$1048576,0),MATCH((CUADRO!Q$5&amp;$E43),'Hoja de Trabajo para listado'!$DE$151:$DG$151,0)),0)+IFERROR(INDEX('Hoja de Trabajo para listado'!$CD$155:$DC$1048576,MATCH($A43,'Hoja de Trabajo para listado'!$CD$155:$CD$1048576,0),MATCH((CUADRO!Q$5&amp;$E43),'Hoja de Trabajo para listado'!$CD$151:$DC$151,0)),0)</f>
        <v>0</v>
      </c>
      <c r="R43" s="245">
        <f t="shared" ca="1" si="0"/>
        <v>77630.62999999999</v>
      </c>
      <c r="S43" s="245">
        <f ca="1">+R42+R43</f>
        <v>77630.639999999985</v>
      </c>
      <c r="T43" s="245">
        <f ca="1">+S43</f>
        <v>77630.639999999985</v>
      </c>
      <c r="U43" s="244">
        <f t="shared" si="1"/>
        <v>2</v>
      </c>
      <c r="V43" s="333" t="str">
        <f>+VLOOKUP(A43,bd_lista!$A$3:$E$590,5,FALSE)</f>
        <v>Órgano Ejecutivo</v>
      </c>
      <c r="W43" s="384"/>
      <c r="X43" s="242">
        <v>81</v>
      </c>
      <c r="Y43" s="242" t="str">
        <f>+VLOOKUP(X43,bd_lista!$A$3:$C$590,3,FALSE)</f>
        <v>Ministerio de Obras Públicas, Servicios y Vivienda</v>
      </c>
      <c r="Z43" s="246"/>
      <c r="AA43" s="246"/>
    </row>
    <row r="44" spans="1:27" ht="15" hidden="1" customHeight="1">
      <c r="A44" s="251">
        <v>85</v>
      </c>
      <c r="B44" s="388">
        <f>+A44</f>
        <v>85</v>
      </c>
      <c r="C44" s="247" t="e">
        <f>+VLOOKUP(A44,bd_lista!$A$3:$C$590,3,FALSE)</f>
        <v>#N/A</v>
      </c>
      <c r="D44" s="385" t="e">
        <f>+C44</f>
        <v>#N/A</v>
      </c>
      <c r="E44" s="247" t="s">
        <v>1304</v>
      </c>
      <c r="F44" s="243">
        <f ca="1">+IFERROR(INDEX('Hoja de Trabajo para listado'!$A$155:$Z$1048576,MATCH($A44,'Hoja de Trabajo para listado'!$A$155:$A$1048576,0),MATCH((CUADRO!F$5&amp;$E44),'Hoja de Trabajo para listado'!$A$151:$Z$151,0)),0)+IFERROR(INDEX('Hoja de Trabajo para listado'!$AB$155:$BA$1048576,MATCH($A44,'Hoja de Trabajo para listado'!$AB$155:$AB$1048576,0),MATCH((CUADRO!F$5&amp;$E44),'Hoja de Trabajo para listado'!$AB$151:$BA$151,0)),0)+IFERROR(INDEX('Hoja de Trabajo para listado'!$BC$155:$CB$1048576,MATCH($A44,'Hoja de Trabajo para listado'!$BC$155:$BC$1048576,0),MATCH((CUADRO!F$5&amp;$E44),'Hoja de Trabajo para listado'!$BC$151:$CB$151,0)),0)+IFERROR(INDEX('Hoja de Trabajo para listado'!$DE$153:$DG$274,MATCH($A44,'Hoja de Trabajo para listado'!$DE$153:$DE$1048576,0),MATCH((CUADRO!F$5&amp;$E44),'Hoja de Trabajo para listado'!$DE$151:$DG$151,0)),0)+IFERROR(INDEX('Hoja de Trabajo para listado'!$CD$155:$DC$1048576,MATCH($A44,'Hoja de Trabajo para listado'!$CD$155:$CD$1048576,0),MATCH((CUADRO!F$5&amp;$E44),'Hoja de Trabajo para listado'!$CD$151:$DC$151,0)),0)</f>
        <v>0</v>
      </c>
      <c r="G44" s="243">
        <f ca="1">+IFERROR(INDEX('Hoja de Trabajo para listado'!$A$155:$Z$1048576,MATCH($A44,'Hoja de Trabajo para listado'!$A$155:$A$1048576,0),MATCH((CUADRO!G$5&amp;$E44),'Hoja de Trabajo para listado'!$A$151:$Z$151,0)),0)+IFERROR(INDEX('Hoja de Trabajo para listado'!$AB$155:$BA$1048576,MATCH($A44,'Hoja de Trabajo para listado'!$AB$155:$AB$1048576,0),MATCH((CUADRO!G$5&amp;$E44),'Hoja de Trabajo para listado'!$AB$151:$BA$151,0)),0)+IFERROR(INDEX('Hoja de Trabajo para listado'!$BC$155:$CB$1048576,MATCH($A44,'Hoja de Trabajo para listado'!$BC$155:$BC$1048576,0),MATCH((CUADRO!G$5&amp;$E44),'Hoja de Trabajo para listado'!$BC$151:$CB$151,0)),0)+IFERROR(INDEX('Hoja de Trabajo para listado'!$DE$153:$DG$274,MATCH($A44,'Hoja de Trabajo para listado'!$DE$153:$DE$1048576,0),MATCH((CUADRO!G$5&amp;$E44),'Hoja de Trabajo para listado'!$DE$151:$DG$151,0)),0)+IFERROR(INDEX('Hoja de Trabajo para listado'!$CD$155:$DC$1048576,MATCH($A44,'Hoja de Trabajo para listado'!$CD$155:$CD$1048576,0),MATCH((CUADRO!G$5&amp;$E44),'Hoja de Trabajo para listado'!$CD$151:$DC$151,0)),0)</f>
        <v>0</v>
      </c>
      <c r="H44" s="243">
        <f ca="1">+IFERROR(INDEX('Hoja de Trabajo para listado'!$A$155:$Z$1048576,MATCH($A44,'Hoja de Trabajo para listado'!$A$155:$A$1048576,0),MATCH((CUADRO!H$5&amp;$E44),'Hoja de Trabajo para listado'!$A$151:$Z$151,0)),0)+IFERROR(INDEX('Hoja de Trabajo para listado'!$AB$155:$BA$1048576,MATCH($A44,'Hoja de Trabajo para listado'!$AB$155:$AB$1048576,0),MATCH((CUADRO!H$5&amp;$E44),'Hoja de Trabajo para listado'!$AB$151:$BA$151,0)),0)+IFERROR(INDEX('Hoja de Trabajo para listado'!$BC$155:$CB$1048576,MATCH($A44,'Hoja de Trabajo para listado'!$BC$155:$BC$1048576,0),MATCH((CUADRO!H$5&amp;$E44),'Hoja de Trabajo para listado'!$BC$151:$CB$151,0)),0)+IFERROR(INDEX('Hoja de Trabajo para listado'!$DE$153:$DG$274,MATCH($A44,'Hoja de Trabajo para listado'!$DE$153:$DE$1048576,0),MATCH((CUADRO!H$5&amp;$E44),'Hoja de Trabajo para listado'!$DE$151:$DG$151,0)),0)+IFERROR(INDEX('Hoja de Trabajo para listado'!$CD$155:$DC$1048576,MATCH($A44,'Hoja de Trabajo para listado'!$CD$155:$CD$1048576,0),MATCH((CUADRO!H$5&amp;$E44),'Hoja de Trabajo para listado'!$CD$151:$DC$151,0)),0)</f>
        <v>0</v>
      </c>
      <c r="I44" s="243">
        <f ca="1">+IFERROR(INDEX('Hoja de Trabajo para listado'!$A$155:$Z$1048576,MATCH($A44,'Hoja de Trabajo para listado'!$A$155:$A$1048576,0),MATCH((CUADRO!I$5&amp;$E44),'Hoja de Trabajo para listado'!$A$151:$Z$151,0)),0)+IFERROR(INDEX('Hoja de Trabajo para listado'!$AB$155:$BA$1048576,MATCH($A44,'Hoja de Trabajo para listado'!$AB$155:$AB$1048576,0),MATCH((CUADRO!I$5&amp;$E44),'Hoja de Trabajo para listado'!$AB$151:$BA$151,0)),0)+IFERROR(INDEX('Hoja de Trabajo para listado'!$BC$155:$CB$1048576,MATCH($A44,'Hoja de Trabajo para listado'!$BC$155:$BC$1048576,0),MATCH((CUADRO!I$5&amp;$E44),'Hoja de Trabajo para listado'!$BC$151:$CB$151,0)),0)+IFERROR(INDEX('Hoja de Trabajo para listado'!$DE$153:$DG$274,MATCH($A44,'Hoja de Trabajo para listado'!$DE$153:$DE$1048576,0),MATCH((CUADRO!I$5&amp;$E44),'Hoja de Trabajo para listado'!$DE$151:$DG$151,0)),0)+IFERROR(INDEX('Hoja de Trabajo para listado'!$CD$155:$DC$1048576,MATCH($A44,'Hoja de Trabajo para listado'!$CD$155:$CD$1048576,0),MATCH((CUADRO!I$5&amp;$E44),'Hoja de Trabajo para listado'!$CD$151:$DC$151,0)),0)</f>
        <v>0</v>
      </c>
      <c r="J44" s="243">
        <f ca="1">+IFERROR(INDEX('Hoja de Trabajo para listado'!$A$155:$Z$1048576,MATCH($A44,'Hoja de Trabajo para listado'!$A$155:$A$1048576,0),MATCH((CUADRO!J$5&amp;$E44),'Hoja de Trabajo para listado'!$A$151:$Z$151,0)),0)+IFERROR(INDEX('Hoja de Trabajo para listado'!$AB$155:$BA$1048576,MATCH($A44,'Hoja de Trabajo para listado'!$AB$155:$AB$1048576,0),MATCH((CUADRO!J$5&amp;$E44),'Hoja de Trabajo para listado'!$AB$151:$BA$151,0)),0)+IFERROR(INDEX('Hoja de Trabajo para listado'!$BC$155:$CB$1048576,MATCH($A44,'Hoja de Trabajo para listado'!$BC$155:$BC$1048576,0),MATCH((CUADRO!J$5&amp;$E44),'Hoja de Trabajo para listado'!$BC$151:$CB$151,0)),0)+IFERROR(INDEX('Hoja de Trabajo para listado'!$DE$153:$DG$274,MATCH($A44,'Hoja de Trabajo para listado'!$DE$153:$DE$1048576,0),MATCH((CUADRO!J$5&amp;$E44),'Hoja de Trabajo para listado'!$DE$151:$DG$151,0)),0)+IFERROR(INDEX('Hoja de Trabajo para listado'!$CD$155:$DC$1048576,MATCH($A44,'Hoja de Trabajo para listado'!$CD$155:$CD$1048576,0),MATCH((CUADRO!J$5&amp;$E44),'Hoja de Trabajo para listado'!$CD$151:$DC$151,0)),0)</f>
        <v>0</v>
      </c>
      <c r="K44" s="243">
        <f ca="1">+IFERROR(INDEX('Hoja de Trabajo para listado'!$A$155:$Z$1048576,MATCH($A44,'Hoja de Trabajo para listado'!$A$155:$A$1048576,0),MATCH((CUADRO!K$5&amp;$E44),'Hoja de Trabajo para listado'!$A$151:$Z$151,0)),0)+IFERROR(INDEX('Hoja de Trabajo para listado'!$AB$155:$BA$1048576,MATCH($A44,'Hoja de Trabajo para listado'!$AB$155:$AB$1048576,0),MATCH((CUADRO!K$5&amp;$E44),'Hoja de Trabajo para listado'!$AB$151:$BA$151,0)),0)+IFERROR(INDEX('Hoja de Trabajo para listado'!$BC$155:$CB$1048576,MATCH($A44,'Hoja de Trabajo para listado'!$BC$155:$BC$1048576,0),MATCH((CUADRO!K$5&amp;$E44),'Hoja de Trabajo para listado'!$BC$151:$CB$151,0)),0)+IFERROR(INDEX('Hoja de Trabajo para listado'!$DE$153:$DG$274,MATCH($A44,'Hoja de Trabajo para listado'!$DE$153:$DE$1048576,0),MATCH((CUADRO!K$5&amp;$E44),'Hoja de Trabajo para listado'!$DE$151:$DG$151,0)),0)+IFERROR(INDEX('Hoja de Trabajo para listado'!$CD$155:$DC$1048576,MATCH($A44,'Hoja de Trabajo para listado'!$CD$155:$CD$1048576,0),MATCH((CUADRO!K$5&amp;$E44),'Hoja de Trabajo para listado'!$CD$151:$DC$151,0)),0)</f>
        <v>0</v>
      </c>
      <c r="L44" s="243">
        <f ca="1">+IFERROR(INDEX('Hoja de Trabajo para listado'!$A$155:$Z$1048576,MATCH($A44,'Hoja de Trabajo para listado'!$A$155:$A$1048576,0),MATCH((CUADRO!L$5&amp;$E44),'Hoja de Trabajo para listado'!$A$151:$Z$151,0)),0)+IFERROR(INDEX('Hoja de Trabajo para listado'!$AB$155:$BA$1048576,MATCH($A44,'Hoja de Trabajo para listado'!$AB$155:$AB$1048576,0),MATCH((CUADRO!L$5&amp;$E44),'Hoja de Trabajo para listado'!$AB$151:$BA$151,0)),0)+IFERROR(INDEX('Hoja de Trabajo para listado'!$BC$155:$CB$1048576,MATCH($A44,'Hoja de Trabajo para listado'!$BC$155:$BC$1048576,0),MATCH((CUADRO!L$5&amp;$E44),'Hoja de Trabajo para listado'!$BC$151:$CB$151,0)),0)+IFERROR(INDEX('Hoja de Trabajo para listado'!$DE$153:$DG$274,MATCH($A44,'Hoja de Trabajo para listado'!$DE$153:$DE$1048576,0),MATCH((CUADRO!L$5&amp;$E44),'Hoja de Trabajo para listado'!$DE$151:$DG$151,0)),0)+IFERROR(INDEX('Hoja de Trabajo para listado'!$CD$155:$DC$1048576,MATCH($A44,'Hoja de Trabajo para listado'!$CD$155:$CD$1048576,0),MATCH((CUADRO!L$5&amp;$E44),'Hoja de Trabajo para listado'!$CD$151:$DC$151,0)),0)</f>
        <v>0</v>
      </c>
      <c r="M44" s="243">
        <f ca="1">+IFERROR(INDEX('Hoja de Trabajo para listado'!$A$155:$Z$1048576,MATCH($A44,'Hoja de Trabajo para listado'!$A$155:$A$1048576,0),MATCH((CUADRO!M$5&amp;$E44),'Hoja de Trabajo para listado'!$A$151:$Z$151,0)),0)+IFERROR(INDEX('Hoja de Trabajo para listado'!$AB$155:$BA$1048576,MATCH($A44,'Hoja de Trabajo para listado'!$AB$155:$AB$1048576,0),MATCH((CUADRO!M$5&amp;$E44),'Hoja de Trabajo para listado'!$AB$151:$BA$151,0)),0)+IFERROR(INDEX('Hoja de Trabajo para listado'!$BC$155:$CB$1048576,MATCH($A44,'Hoja de Trabajo para listado'!$BC$155:$BC$1048576,0),MATCH((CUADRO!M$5&amp;$E44),'Hoja de Trabajo para listado'!$BC$151:$CB$151,0)),0)+IFERROR(INDEX('Hoja de Trabajo para listado'!$DE$153:$DG$274,MATCH($A44,'Hoja de Trabajo para listado'!$DE$153:$DE$1048576,0),MATCH((CUADRO!M$5&amp;$E44),'Hoja de Trabajo para listado'!$DE$151:$DG$151,0)),0)+IFERROR(INDEX('Hoja de Trabajo para listado'!$CD$155:$DC$1048576,MATCH($A44,'Hoja de Trabajo para listado'!$CD$155:$CD$1048576,0),MATCH((CUADRO!M$5&amp;$E44),'Hoja de Trabajo para listado'!$CD$151:$DC$151,0)),0)</f>
        <v>0</v>
      </c>
      <c r="N44" s="243">
        <f ca="1">+IFERROR(INDEX('Hoja de Trabajo para listado'!$A$155:$Z$1048576,MATCH($A44,'Hoja de Trabajo para listado'!$A$155:$A$1048576,0),MATCH((CUADRO!N$5&amp;$E44),'Hoja de Trabajo para listado'!$A$151:$Z$151,0)),0)+IFERROR(INDEX('Hoja de Trabajo para listado'!$AB$155:$BA$1048576,MATCH($A44,'Hoja de Trabajo para listado'!$AB$155:$AB$1048576,0),MATCH((CUADRO!N$5&amp;$E44),'Hoja de Trabajo para listado'!$AB$151:$BA$151,0)),0)+IFERROR(INDEX('Hoja de Trabajo para listado'!$BC$155:$CB$1048576,MATCH($A44,'Hoja de Trabajo para listado'!$BC$155:$BC$1048576,0),MATCH((CUADRO!N$5&amp;$E44),'Hoja de Trabajo para listado'!$BC$151:$CB$151,0)),0)+IFERROR(INDEX('Hoja de Trabajo para listado'!$DE$153:$DG$274,MATCH($A44,'Hoja de Trabajo para listado'!$DE$153:$DE$1048576,0),MATCH((CUADRO!N$5&amp;$E44),'Hoja de Trabajo para listado'!$DE$151:$DG$151,0)),0)+IFERROR(INDEX('Hoja de Trabajo para listado'!$CD$155:$DC$1048576,MATCH($A44,'Hoja de Trabajo para listado'!$CD$155:$CD$1048576,0),MATCH((CUADRO!N$5&amp;$E44),'Hoja de Trabajo para listado'!$CD$151:$DC$151,0)),0)</f>
        <v>0</v>
      </c>
      <c r="O44" s="243">
        <f ca="1">+IFERROR(INDEX('Hoja de Trabajo para listado'!$A$155:$Z$1048576,MATCH($A44,'Hoja de Trabajo para listado'!$A$155:$A$1048576,0),MATCH((CUADRO!O$5&amp;$E44),'Hoja de Trabajo para listado'!$A$151:$Z$151,0)),0)+IFERROR(INDEX('Hoja de Trabajo para listado'!$AB$155:$BA$1048576,MATCH($A44,'Hoja de Trabajo para listado'!$AB$155:$AB$1048576,0),MATCH((CUADRO!O$5&amp;$E44),'Hoja de Trabajo para listado'!$AB$151:$BA$151,0)),0)+IFERROR(INDEX('Hoja de Trabajo para listado'!$BC$155:$CB$1048576,MATCH($A44,'Hoja de Trabajo para listado'!$BC$155:$BC$1048576,0),MATCH((CUADRO!O$5&amp;$E44),'Hoja de Trabajo para listado'!$BC$151:$CB$151,0)),0)+IFERROR(INDEX('Hoja de Trabajo para listado'!$DE$153:$DG$274,MATCH($A44,'Hoja de Trabajo para listado'!$DE$153:$DE$1048576,0),MATCH((CUADRO!O$5&amp;$E44),'Hoja de Trabajo para listado'!$DE$151:$DG$151,0)),0)+IFERROR(INDEX('Hoja de Trabajo para listado'!$CD$155:$DC$1048576,MATCH($A44,'Hoja de Trabajo para listado'!$CD$155:$CD$1048576,0),MATCH((CUADRO!O$5&amp;$E44),'Hoja de Trabajo para listado'!$CD$151:$DC$151,0)),0)</f>
        <v>0</v>
      </c>
      <c r="P44" s="243">
        <f ca="1">+IFERROR(INDEX('Hoja de Trabajo para listado'!$A$155:$Z$1048576,MATCH($A44,'Hoja de Trabajo para listado'!$A$155:$A$1048576,0),MATCH((CUADRO!P$5&amp;$E44),'Hoja de Trabajo para listado'!$A$151:$Z$151,0)),0)+IFERROR(INDEX('Hoja de Trabajo para listado'!$AB$155:$BA$1048576,MATCH($A44,'Hoja de Trabajo para listado'!$AB$155:$AB$1048576,0),MATCH((CUADRO!P$5&amp;$E44),'Hoja de Trabajo para listado'!$AB$151:$BA$151,0)),0)+IFERROR(INDEX('Hoja de Trabajo para listado'!$BC$155:$CB$1048576,MATCH($A44,'Hoja de Trabajo para listado'!$BC$155:$BC$1048576,0),MATCH((CUADRO!P$5&amp;$E44),'Hoja de Trabajo para listado'!$BC$151:$CB$151,0)),0)+IFERROR(INDEX('Hoja de Trabajo para listado'!$DE$153:$DG$274,MATCH($A44,'Hoja de Trabajo para listado'!$DE$153:$DE$1048576,0),MATCH((CUADRO!P$5&amp;$E44),'Hoja de Trabajo para listado'!$DE$151:$DG$151,0)),0)+IFERROR(INDEX('Hoja de Trabajo para listado'!$CD$155:$DC$1048576,MATCH($A44,'Hoja de Trabajo para listado'!$CD$155:$CD$1048576,0),MATCH((CUADRO!P$5&amp;$E44),'Hoja de Trabajo para listado'!$CD$151:$DC$151,0)),0)</f>
        <v>0</v>
      </c>
      <c r="Q44" s="243">
        <f ca="1">+IFERROR(INDEX('Hoja de Trabajo para listado'!$A$155:$Z$1048576,MATCH($A44,'Hoja de Trabajo para listado'!$A$155:$A$1048576,0),MATCH((CUADRO!Q$5&amp;$E44),'Hoja de Trabajo para listado'!$A$151:$Z$151,0)),0)+IFERROR(INDEX('Hoja de Trabajo para listado'!$AB$155:$BA$1048576,MATCH($A44,'Hoja de Trabajo para listado'!$AB$155:$AB$1048576,0),MATCH((CUADRO!Q$5&amp;$E44),'Hoja de Trabajo para listado'!$AB$151:$BA$151,0)),0)+IFERROR(INDEX('Hoja de Trabajo para listado'!$BC$155:$CB$1048576,MATCH($A44,'Hoja de Trabajo para listado'!$BC$155:$BC$1048576,0),MATCH((CUADRO!Q$5&amp;$E44),'Hoja de Trabajo para listado'!$BC$151:$CB$151,0)),0)+IFERROR(INDEX('Hoja de Trabajo para listado'!$DE$153:$DG$274,MATCH($A44,'Hoja de Trabajo para listado'!$DE$153:$DE$1048576,0),MATCH((CUADRO!Q$5&amp;$E44),'Hoja de Trabajo para listado'!$DE$151:$DG$151,0)),0)+IFERROR(INDEX('Hoja de Trabajo para listado'!$CD$155:$DC$1048576,MATCH($A44,'Hoja de Trabajo para listado'!$CD$155:$CD$1048576,0),MATCH((CUADRO!Q$5&amp;$E44),'Hoja de Trabajo para listado'!$CD$151:$DC$151,0)),0)</f>
        <v>0</v>
      </c>
      <c r="R44" s="243">
        <f t="shared" ca="1" si="0"/>
        <v>0</v>
      </c>
      <c r="S44" s="243"/>
      <c r="T44" s="243">
        <f ca="1">+T45</f>
        <v>0</v>
      </c>
      <c r="U44" s="242">
        <f t="shared" si="1"/>
        <v>1</v>
      </c>
      <c r="V44" s="333" t="e">
        <f>+VLOOKUP(A44,bd_lista!$A$3:$E$590,5,FALSE)</f>
        <v>#N/A</v>
      </c>
      <c r="W44" s="383" t="e">
        <f>+V44</f>
        <v>#N/A</v>
      </c>
      <c r="X44" s="242">
        <v>78</v>
      </c>
      <c r="Y44" s="242" t="str">
        <f>+VLOOKUP(X44,bd_lista!$A$3:$C$590,3,FALSE)</f>
        <v>Ministerio de Hidrocarburos y Energías</v>
      </c>
      <c r="Z44" s="246">
        <f>+X44</f>
        <v>78</v>
      </c>
      <c r="AA44" s="247" t="str">
        <f>+Y44</f>
        <v>Ministerio de Hidrocarburos y Energías</v>
      </c>
    </row>
    <row r="45" spans="1:27" ht="15" hidden="1" customHeight="1">
      <c r="A45" s="32">
        <v>85</v>
      </c>
      <c r="B45" s="389"/>
      <c r="C45" s="333" t="e">
        <f>+VLOOKUP(A45,bd_lista!$A$3:$C$590,3,FALSE)</f>
        <v>#N/A</v>
      </c>
      <c r="D45" s="386"/>
      <c r="E45" s="333" t="s">
        <v>1305</v>
      </c>
      <c r="F45" s="245">
        <f ca="1">+IFERROR(INDEX('Hoja de Trabajo para listado'!$A$155:$Z$1048576,MATCH($A45,'Hoja de Trabajo para listado'!$A$155:$A$1048576,0),MATCH((CUADRO!F$5&amp;$E45),'Hoja de Trabajo para listado'!$A$151:$Z$151,0)),0)+IFERROR(INDEX('Hoja de Trabajo para listado'!$AB$155:$BA$1048576,MATCH($A45,'Hoja de Trabajo para listado'!$AB$155:$AB$1048576,0),MATCH((CUADRO!F$5&amp;$E45),'Hoja de Trabajo para listado'!$AB$151:$BA$151,0)),0)+IFERROR(INDEX('Hoja de Trabajo para listado'!$BC$155:$CB$1048576,MATCH($A45,'Hoja de Trabajo para listado'!$BC$155:$BC$1048576,0),MATCH((CUADRO!F$5&amp;$E45),'Hoja de Trabajo para listado'!$BC$151:$CB$151,0)),0)+IFERROR(INDEX('Hoja de Trabajo para listado'!$DE$153:$DG$274,MATCH($A45,'Hoja de Trabajo para listado'!$DE$153:$DE$1048576,0),MATCH((CUADRO!F$5&amp;$E45),'Hoja de Trabajo para listado'!$DE$151:$DG$151,0)),0)+IFERROR(INDEX('Hoja de Trabajo para listado'!$CD$155:$DC$1048576,MATCH($A45,'Hoja de Trabajo para listado'!$CD$155:$CD$1048576,0),MATCH((CUADRO!F$5&amp;$E45),'Hoja de Trabajo para listado'!$CD$151:$DC$151,0)),0)</f>
        <v>0</v>
      </c>
      <c r="G45" s="245">
        <f ca="1">+IFERROR(INDEX('Hoja de Trabajo para listado'!$A$155:$Z$1048576,MATCH($A45,'Hoja de Trabajo para listado'!$A$155:$A$1048576,0),MATCH((CUADRO!G$5&amp;$E45),'Hoja de Trabajo para listado'!$A$151:$Z$151,0)),0)+IFERROR(INDEX('Hoja de Trabajo para listado'!$AB$155:$BA$1048576,MATCH($A45,'Hoja de Trabajo para listado'!$AB$155:$AB$1048576,0),MATCH((CUADRO!G$5&amp;$E45),'Hoja de Trabajo para listado'!$AB$151:$BA$151,0)),0)+IFERROR(INDEX('Hoja de Trabajo para listado'!$BC$155:$CB$1048576,MATCH($A45,'Hoja de Trabajo para listado'!$BC$155:$BC$1048576,0),MATCH((CUADRO!G$5&amp;$E45),'Hoja de Trabajo para listado'!$BC$151:$CB$151,0)),0)+IFERROR(INDEX('Hoja de Trabajo para listado'!$DE$153:$DG$274,MATCH($A45,'Hoja de Trabajo para listado'!$DE$153:$DE$1048576,0),MATCH((CUADRO!G$5&amp;$E45),'Hoja de Trabajo para listado'!$DE$151:$DG$151,0)),0)+IFERROR(INDEX('Hoja de Trabajo para listado'!$CD$155:$DC$1048576,MATCH($A45,'Hoja de Trabajo para listado'!$CD$155:$CD$1048576,0),MATCH((CUADRO!G$5&amp;$E45),'Hoja de Trabajo para listado'!$CD$151:$DC$151,0)),0)</f>
        <v>0</v>
      </c>
      <c r="H45" s="245">
        <f ca="1">+IFERROR(INDEX('Hoja de Trabajo para listado'!$A$155:$Z$1048576,MATCH($A45,'Hoja de Trabajo para listado'!$A$155:$A$1048576,0),MATCH((CUADRO!H$5&amp;$E45),'Hoja de Trabajo para listado'!$A$151:$Z$151,0)),0)+IFERROR(INDEX('Hoja de Trabajo para listado'!$AB$155:$BA$1048576,MATCH($A45,'Hoja de Trabajo para listado'!$AB$155:$AB$1048576,0),MATCH((CUADRO!H$5&amp;$E45),'Hoja de Trabajo para listado'!$AB$151:$BA$151,0)),0)+IFERROR(INDEX('Hoja de Trabajo para listado'!$BC$155:$CB$1048576,MATCH($A45,'Hoja de Trabajo para listado'!$BC$155:$BC$1048576,0),MATCH((CUADRO!H$5&amp;$E45),'Hoja de Trabajo para listado'!$BC$151:$CB$151,0)),0)+IFERROR(INDEX('Hoja de Trabajo para listado'!$DE$153:$DG$274,MATCH($A45,'Hoja de Trabajo para listado'!$DE$153:$DE$1048576,0),MATCH((CUADRO!H$5&amp;$E45),'Hoja de Trabajo para listado'!$DE$151:$DG$151,0)),0)+IFERROR(INDEX('Hoja de Trabajo para listado'!$CD$155:$DC$1048576,MATCH($A45,'Hoja de Trabajo para listado'!$CD$155:$CD$1048576,0),MATCH((CUADRO!H$5&amp;$E45),'Hoja de Trabajo para listado'!$CD$151:$DC$151,0)),0)</f>
        <v>0</v>
      </c>
      <c r="I45" s="245">
        <f ca="1">+IFERROR(INDEX('Hoja de Trabajo para listado'!$A$155:$Z$1048576,MATCH($A45,'Hoja de Trabajo para listado'!$A$155:$A$1048576,0),MATCH((CUADRO!I$5&amp;$E45),'Hoja de Trabajo para listado'!$A$151:$Z$151,0)),0)+IFERROR(INDEX('Hoja de Trabajo para listado'!$AB$155:$BA$1048576,MATCH($A45,'Hoja de Trabajo para listado'!$AB$155:$AB$1048576,0),MATCH((CUADRO!I$5&amp;$E45),'Hoja de Trabajo para listado'!$AB$151:$BA$151,0)),0)+IFERROR(INDEX('Hoja de Trabajo para listado'!$BC$155:$CB$1048576,MATCH($A45,'Hoja de Trabajo para listado'!$BC$155:$BC$1048576,0),MATCH((CUADRO!I$5&amp;$E45),'Hoja de Trabajo para listado'!$BC$151:$CB$151,0)),0)+IFERROR(INDEX('Hoja de Trabajo para listado'!$DE$153:$DG$274,MATCH($A45,'Hoja de Trabajo para listado'!$DE$153:$DE$1048576,0),MATCH((CUADRO!I$5&amp;$E45),'Hoja de Trabajo para listado'!$DE$151:$DG$151,0)),0)+IFERROR(INDEX('Hoja de Trabajo para listado'!$CD$155:$DC$1048576,MATCH($A45,'Hoja de Trabajo para listado'!$CD$155:$CD$1048576,0),MATCH((CUADRO!I$5&amp;$E45),'Hoja de Trabajo para listado'!$CD$151:$DC$151,0)),0)</f>
        <v>0</v>
      </c>
      <c r="J45" s="245">
        <f ca="1">+IFERROR(INDEX('Hoja de Trabajo para listado'!$A$155:$Z$1048576,MATCH($A45,'Hoja de Trabajo para listado'!$A$155:$A$1048576,0),MATCH((CUADRO!J$5&amp;$E45),'Hoja de Trabajo para listado'!$A$151:$Z$151,0)),0)+IFERROR(INDEX('Hoja de Trabajo para listado'!$AB$155:$BA$1048576,MATCH($A45,'Hoja de Trabajo para listado'!$AB$155:$AB$1048576,0),MATCH((CUADRO!J$5&amp;$E45),'Hoja de Trabajo para listado'!$AB$151:$BA$151,0)),0)+IFERROR(INDEX('Hoja de Trabajo para listado'!$BC$155:$CB$1048576,MATCH($A45,'Hoja de Trabajo para listado'!$BC$155:$BC$1048576,0),MATCH((CUADRO!J$5&amp;$E45),'Hoja de Trabajo para listado'!$BC$151:$CB$151,0)),0)+IFERROR(INDEX('Hoja de Trabajo para listado'!$DE$153:$DG$274,MATCH($A45,'Hoja de Trabajo para listado'!$DE$153:$DE$1048576,0),MATCH((CUADRO!J$5&amp;$E45),'Hoja de Trabajo para listado'!$DE$151:$DG$151,0)),0)+IFERROR(INDEX('Hoja de Trabajo para listado'!$CD$155:$DC$1048576,MATCH($A45,'Hoja de Trabajo para listado'!$CD$155:$CD$1048576,0),MATCH((CUADRO!J$5&amp;$E45),'Hoja de Trabajo para listado'!$CD$151:$DC$151,0)),0)</f>
        <v>0</v>
      </c>
      <c r="K45" s="245">
        <f ca="1">+IFERROR(INDEX('Hoja de Trabajo para listado'!$A$155:$Z$1048576,MATCH($A45,'Hoja de Trabajo para listado'!$A$155:$A$1048576,0),MATCH((CUADRO!K$5&amp;$E45),'Hoja de Trabajo para listado'!$A$151:$Z$151,0)),0)+IFERROR(INDEX('Hoja de Trabajo para listado'!$AB$155:$BA$1048576,MATCH($A45,'Hoja de Trabajo para listado'!$AB$155:$AB$1048576,0),MATCH((CUADRO!K$5&amp;$E45),'Hoja de Trabajo para listado'!$AB$151:$BA$151,0)),0)+IFERROR(INDEX('Hoja de Trabajo para listado'!$BC$155:$CB$1048576,MATCH($A45,'Hoja de Trabajo para listado'!$BC$155:$BC$1048576,0),MATCH((CUADRO!K$5&amp;$E45),'Hoja de Trabajo para listado'!$BC$151:$CB$151,0)),0)+IFERROR(INDEX('Hoja de Trabajo para listado'!$DE$153:$DG$274,MATCH($A45,'Hoja de Trabajo para listado'!$DE$153:$DE$1048576,0),MATCH((CUADRO!K$5&amp;$E45),'Hoja de Trabajo para listado'!$DE$151:$DG$151,0)),0)+IFERROR(INDEX('Hoja de Trabajo para listado'!$CD$155:$DC$1048576,MATCH($A45,'Hoja de Trabajo para listado'!$CD$155:$CD$1048576,0),MATCH((CUADRO!K$5&amp;$E45),'Hoja de Trabajo para listado'!$CD$151:$DC$151,0)),0)</f>
        <v>0</v>
      </c>
      <c r="L45" s="245">
        <f ca="1">+IFERROR(INDEX('Hoja de Trabajo para listado'!$A$155:$Z$1048576,MATCH($A45,'Hoja de Trabajo para listado'!$A$155:$A$1048576,0),MATCH((CUADRO!L$5&amp;$E45),'Hoja de Trabajo para listado'!$A$151:$Z$151,0)),0)+IFERROR(INDEX('Hoja de Trabajo para listado'!$AB$155:$BA$1048576,MATCH($A45,'Hoja de Trabajo para listado'!$AB$155:$AB$1048576,0),MATCH((CUADRO!L$5&amp;$E45),'Hoja de Trabajo para listado'!$AB$151:$BA$151,0)),0)+IFERROR(INDEX('Hoja de Trabajo para listado'!$BC$155:$CB$1048576,MATCH($A45,'Hoja de Trabajo para listado'!$BC$155:$BC$1048576,0),MATCH((CUADRO!L$5&amp;$E45),'Hoja de Trabajo para listado'!$BC$151:$CB$151,0)),0)+IFERROR(INDEX('Hoja de Trabajo para listado'!$DE$153:$DG$274,MATCH($A45,'Hoja de Trabajo para listado'!$DE$153:$DE$1048576,0),MATCH((CUADRO!L$5&amp;$E45),'Hoja de Trabajo para listado'!$DE$151:$DG$151,0)),0)+IFERROR(INDEX('Hoja de Trabajo para listado'!$CD$155:$DC$1048576,MATCH($A45,'Hoja de Trabajo para listado'!$CD$155:$CD$1048576,0),MATCH((CUADRO!L$5&amp;$E45),'Hoja de Trabajo para listado'!$CD$151:$DC$151,0)),0)</f>
        <v>0</v>
      </c>
      <c r="M45" s="245">
        <f ca="1">+IFERROR(INDEX('Hoja de Trabajo para listado'!$A$155:$Z$1048576,MATCH($A45,'Hoja de Trabajo para listado'!$A$155:$A$1048576,0),MATCH((CUADRO!M$5&amp;$E45),'Hoja de Trabajo para listado'!$A$151:$Z$151,0)),0)+IFERROR(INDEX('Hoja de Trabajo para listado'!$AB$155:$BA$1048576,MATCH($A45,'Hoja de Trabajo para listado'!$AB$155:$AB$1048576,0),MATCH((CUADRO!M$5&amp;$E45),'Hoja de Trabajo para listado'!$AB$151:$BA$151,0)),0)+IFERROR(INDEX('Hoja de Trabajo para listado'!$BC$155:$CB$1048576,MATCH($A45,'Hoja de Trabajo para listado'!$BC$155:$BC$1048576,0),MATCH((CUADRO!M$5&amp;$E45),'Hoja de Trabajo para listado'!$BC$151:$CB$151,0)),0)+IFERROR(INDEX('Hoja de Trabajo para listado'!$DE$153:$DG$274,MATCH($A45,'Hoja de Trabajo para listado'!$DE$153:$DE$1048576,0),MATCH((CUADRO!M$5&amp;$E45),'Hoja de Trabajo para listado'!$DE$151:$DG$151,0)),0)+IFERROR(INDEX('Hoja de Trabajo para listado'!$CD$155:$DC$1048576,MATCH($A45,'Hoja de Trabajo para listado'!$CD$155:$CD$1048576,0),MATCH((CUADRO!M$5&amp;$E45),'Hoja de Trabajo para listado'!$CD$151:$DC$151,0)),0)</f>
        <v>0</v>
      </c>
      <c r="N45" s="245">
        <f ca="1">+IFERROR(INDEX('Hoja de Trabajo para listado'!$A$155:$Z$1048576,MATCH($A45,'Hoja de Trabajo para listado'!$A$155:$A$1048576,0),MATCH((CUADRO!N$5&amp;$E45),'Hoja de Trabajo para listado'!$A$151:$Z$151,0)),0)+IFERROR(INDEX('Hoja de Trabajo para listado'!$AB$155:$BA$1048576,MATCH($A45,'Hoja de Trabajo para listado'!$AB$155:$AB$1048576,0),MATCH((CUADRO!N$5&amp;$E45),'Hoja de Trabajo para listado'!$AB$151:$BA$151,0)),0)+IFERROR(INDEX('Hoja de Trabajo para listado'!$BC$155:$CB$1048576,MATCH($A45,'Hoja de Trabajo para listado'!$BC$155:$BC$1048576,0),MATCH((CUADRO!N$5&amp;$E45),'Hoja de Trabajo para listado'!$BC$151:$CB$151,0)),0)+IFERROR(INDEX('Hoja de Trabajo para listado'!$DE$153:$DG$274,MATCH($A45,'Hoja de Trabajo para listado'!$DE$153:$DE$1048576,0),MATCH((CUADRO!N$5&amp;$E45),'Hoja de Trabajo para listado'!$DE$151:$DG$151,0)),0)+IFERROR(INDEX('Hoja de Trabajo para listado'!$CD$155:$DC$1048576,MATCH($A45,'Hoja de Trabajo para listado'!$CD$155:$CD$1048576,0),MATCH((CUADRO!N$5&amp;$E45),'Hoja de Trabajo para listado'!$CD$151:$DC$151,0)),0)</f>
        <v>0</v>
      </c>
      <c r="O45" s="245">
        <f ca="1">+IFERROR(INDEX('Hoja de Trabajo para listado'!$A$155:$Z$1048576,MATCH($A45,'Hoja de Trabajo para listado'!$A$155:$A$1048576,0),MATCH((CUADRO!O$5&amp;$E45),'Hoja de Trabajo para listado'!$A$151:$Z$151,0)),0)+IFERROR(INDEX('Hoja de Trabajo para listado'!$AB$155:$BA$1048576,MATCH($A45,'Hoja de Trabajo para listado'!$AB$155:$AB$1048576,0),MATCH((CUADRO!O$5&amp;$E45),'Hoja de Trabajo para listado'!$AB$151:$BA$151,0)),0)+IFERROR(INDEX('Hoja de Trabajo para listado'!$BC$155:$CB$1048576,MATCH($A45,'Hoja de Trabajo para listado'!$BC$155:$BC$1048576,0),MATCH((CUADRO!O$5&amp;$E45),'Hoja de Trabajo para listado'!$BC$151:$CB$151,0)),0)+IFERROR(INDEX('Hoja de Trabajo para listado'!$DE$153:$DG$274,MATCH($A45,'Hoja de Trabajo para listado'!$DE$153:$DE$1048576,0),MATCH((CUADRO!O$5&amp;$E45),'Hoja de Trabajo para listado'!$DE$151:$DG$151,0)),0)+IFERROR(INDEX('Hoja de Trabajo para listado'!$CD$155:$DC$1048576,MATCH($A45,'Hoja de Trabajo para listado'!$CD$155:$CD$1048576,0),MATCH((CUADRO!O$5&amp;$E45),'Hoja de Trabajo para listado'!$CD$151:$DC$151,0)),0)</f>
        <v>0</v>
      </c>
      <c r="P45" s="245">
        <f ca="1">+IFERROR(INDEX('Hoja de Trabajo para listado'!$A$155:$Z$1048576,MATCH($A45,'Hoja de Trabajo para listado'!$A$155:$A$1048576,0),MATCH((CUADRO!P$5&amp;$E45),'Hoja de Trabajo para listado'!$A$151:$Z$151,0)),0)+IFERROR(INDEX('Hoja de Trabajo para listado'!$AB$155:$BA$1048576,MATCH($A45,'Hoja de Trabajo para listado'!$AB$155:$AB$1048576,0),MATCH((CUADRO!P$5&amp;$E45),'Hoja de Trabajo para listado'!$AB$151:$BA$151,0)),0)+IFERROR(INDEX('Hoja de Trabajo para listado'!$BC$155:$CB$1048576,MATCH($A45,'Hoja de Trabajo para listado'!$BC$155:$BC$1048576,0),MATCH((CUADRO!P$5&amp;$E45),'Hoja de Trabajo para listado'!$BC$151:$CB$151,0)),0)+IFERROR(INDEX('Hoja de Trabajo para listado'!$DE$153:$DG$274,MATCH($A45,'Hoja de Trabajo para listado'!$DE$153:$DE$1048576,0),MATCH((CUADRO!P$5&amp;$E45),'Hoja de Trabajo para listado'!$DE$151:$DG$151,0)),0)+IFERROR(INDEX('Hoja de Trabajo para listado'!$CD$155:$DC$1048576,MATCH($A45,'Hoja de Trabajo para listado'!$CD$155:$CD$1048576,0),MATCH((CUADRO!P$5&amp;$E45),'Hoja de Trabajo para listado'!$CD$151:$DC$151,0)),0)</f>
        <v>0</v>
      </c>
      <c r="Q45" s="245">
        <f ca="1">+IFERROR(INDEX('Hoja de Trabajo para listado'!$A$155:$Z$1048576,MATCH($A45,'Hoja de Trabajo para listado'!$A$155:$A$1048576,0),MATCH((CUADRO!Q$5&amp;$E45),'Hoja de Trabajo para listado'!$A$151:$Z$151,0)),0)+IFERROR(INDEX('Hoja de Trabajo para listado'!$AB$155:$BA$1048576,MATCH($A45,'Hoja de Trabajo para listado'!$AB$155:$AB$1048576,0),MATCH((CUADRO!Q$5&amp;$E45),'Hoja de Trabajo para listado'!$AB$151:$BA$151,0)),0)+IFERROR(INDEX('Hoja de Trabajo para listado'!$BC$155:$CB$1048576,MATCH($A45,'Hoja de Trabajo para listado'!$BC$155:$BC$1048576,0),MATCH((CUADRO!Q$5&amp;$E45),'Hoja de Trabajo para listado'!$BC$151:$CB$151,0)),0)+IFERROR(INDEX('Hoja de Trabajo para listado'!$DE$153:$DG$274,MATCH($A45,'Hoja de Trabajo para listado'!$DE$153:$DE$1048576,0),MATCH((CUADRO!Q$5&amp;$E45),'Hoja de Trabajo para listado'!$DE$151:$DG$151,0)),0)+IFERROR(INDEX('Hoja de Trabajo para listado'!$CD$155:$DC$1048576,MATCH($A45,'Hoja de Trabajo para listado'!$CD$155:$CD$1048576,0),MATCH((CUADRO!Q$5&amp;$E45),'Hoja de Trabajo para listado'!$CD$151:$DC$151,0)),0)</f>
        <v>0</v>
      </c>
      <c r="R45" s="245">
        <f t="shared" ca="1" si="0"/>
        <v>0</v>
      </c>
      <c r="S45" s="245">
        <f ca="1">+R44+R45</f>
        <v>0</v>
      </c>
      <c r="T45" s="245">
        <f ca="1">+S45</f>
        <v>0</v>
      </c>
      <c r="U45" s="244">
        <f t="shared" si="1"/>
        <v>2</v>
      </c>
      <c r="V45" s="333" t="e">
        <f>+VLOOKUP(A45,bd_lista!$A$3:$E$590,5,FALSE)</f>
        <v>#N/A</v>
      </c>
      <c r="W45" s="384"/>
      <c r="X45" s="242">
        <v>78</v>
      </c>
      <c r="Y45" s="242" t="str">
        <f>+VLOOKUP(X45,bd_lista!$A$3:$C$590,3,FALSE)</f>
        <v>Ministerio de Hidrocarburos y Energías</v>
      </c>
      <c r="Z45" s="246"/>
      <c r="AA45" s="247"/>
    </row>
    <row r="46" spans="1:27" ht="15" customHeight="1">
      <c r="A46" s="251">
        <v>86</v>
      </c>
      <c r="B46" s="388">
        <f>+A46</f>
        <v>86</v>
      </c>
      <c r="C46" s="247" t="str">
        <f>+VLOOKUP(A46,bd_lista!$A$3:$C$590,3,FALSE)</f>
        <v>Ministerio de Medio Ambiente y Agua</v>
      </c>
      <c r="D46" s="385" t="str">
        <f>+C46</f>
        <v>Ministerio de Medio Ambiente y Agua</v>
      </c>
      <c r="E46" s="247" t="s">
        <v>1304</v>
      </c>
      <c r="F46" s="243">
        <f ca="1">+IFERROR(INDEX('Hoja de Trabajo para listado'!$A$155:$Z$1048576,MATCH($A46,'Hoja de Trabajo para listado'!$A$155:$A$1048576,0),MATCH((CUADRO!F$5&amp;$E46),'Hoja de Trabajo para listado'!$A$151:$Z$151,0)),0)+IFERROR(INDEX('Hoja de Trabajo para listado'!$AB$155:$BA$1048576,MATCH($A46,'Hoja de Trabajo para listado'!$AB$155:$AB$1048576,0),MATCH((CUADRO!F$5&amp;$E46),'Hoja de Trabajo para listado'!$AB$151:$BA$151,0)),0)+IFERROR(INDEX('Hoja de Trabajo para listado'!$BC$155:$CB$1048576,MATCH($A46,'Hoja de Trabajo para listado'!$BC$155:$BC$1048576,0),MATCH((CUADRO!F$5&amp;$E46),'Hoja de Trabajo para listado'!$BC$151:$CB$151,0)),0)+IFERROR(INDEX('Hoja de Trabajo para listado'!$DE$153:$DG$274,MATCH($A46,'Hoja de Trabajo para listado'!$DE$153:$DE$1048576,0),MATCH((CUADRO!F$5&amp;$E46),'Hoja de Trabajo para listado'!$DE$151:$DG$151,0)),0)+IFERROR(INDEX('Hoja de Trabajo para listado'!$CD$155:$DC$1048576,MATCH($A46,'Hoja de Trabajo para listado'!$CD$155:$CD$1048576,0),MATCH((CUADRO!F$5&amp;$E46),'Hoja de Trabajo para listado'!$CD$151:$DC$151,0)),0)</f>
        <v>233399.83000000002</v>
      </c>
      <c r="G46" s="243">
        <f ca="1">+IFERROR(INDEX('Hoja de Trabajo para listado'!$A$155:$Z$1048576,MATCH($A46,'Hoja de Trabajo para listado'!$A$155:$A$1048576,0),MATCH((CUADRO!G$5&amp;$E46),'Hoja de Trabajo para listado'!$A$151:$Z$151,0)),0)+IFERROR(INDEX('Hoja de Trabajo para listado'!$AB$155:$BA$1048576,MATCH($A46,'Hoja de Trabajo para listado'!$AB$155:$AB$1048576,0),MATCH((CUADRO!G$5&amp;$E46),'Hoja de Trabajo para listado'!$AB$151:$BA$151,0)),0)+IFERROR(INDEX('Hoja de Trabajo para listado'!$BC$155:$CB$1048576,MATCH($A46,'Hoja de Trabajo para listado'!$BC$155:$BC$1048576,0),MATCH((CUADRO!G$5&amp;$E46),'Hoja de Trabajo para listado'!$BC$151:$CB$151,0)),0)+IFERROR(INDEX('Hoja de Trabajo para listado'!$DE$153:$DG$274,MATCH($A46,'Hoja de Trabajo para listado'!$DE$153:$DE$1048576,0),MATCH((CUADRO!G$5&amp;$E46),'Hoja de Trabajo para listado'!$DE$151:$DG$151,0)),0)+IFERROR(INDEX('Hoja de Trabajo para listado'!$CD$155:$DC$1048576,MATCH($A46,'Hoja de Trabajo para listado'!$CD$155:$CD$1048576,0),MATCH((CUADRO!G$5&amp;$E46),'Hoja de Trabajo para listado'!$CD$151:$DC$151,0)),0)</f>
        <v>15557004.085000001</v>
      </c>
      <c r="H46" s="243">
        <f ca="1">+IFERROR(INDEX('Hoja de Trabajo para listado'!$A$155:$Z$1048576,MATCH($A46,'Hoja de Trabajo para listado'!$A$155:$A$1048576,0),MATCH((CUADRO!H$5&amp;$E46),'Hoja de Trabajo para listado'!$A$151:$Z$151,0)),0)+IFERROR(INDEX('Hoja de Trabajo para listado'!$AB$155:$BA$1048576,MATCH($A46,'Hoja de Trabajo para listado'!$AB$155:$AB$1048576,0),MATCH((CUADRO!H$5&amp;$E46),'Hoja de Trabajo para listado'!$AB$151:$BA$151,0)),0)+IFERROR(INDEX('Hoja de Trabajo para listado'!$BC$155:$CB$1048576,MATCH($A46,'Hoja de Trabajo para listado'!$BC$155:$BC$1048576,0),MATCH((CUADRO!H$5&amp;$E46),'Hoja de Trabajo para listado'!$BC$151:$CB$151,0)),0)+IFERROR(INDEX('Hoja de Trabajo para listado'!$DE$153:$DG$274,MATCH($A46,'Hoja de Trabajo para listado'!$DE$153:$DE$1048576,0),MATCH((CUADRO!H$5&amp;$E46),'Hoja de Trabajo para listado'!$DE$151:$DG$151,0)),0)+IFERROR(INDEX('Hoja de Trabajo para listado'!$CD$155:$DC$1048576,MATCH($A46,'Hoja de Trabajo para listado'!$CD$155:$CD$1048576,0),MATCH((CUADRO!H$5&amp;$E46),'Hoja de Trabajo para listado'!$CD$151:$DC$151,0)),0)</f>
        <v>0</v>
      </c>
      <c r="I46" s="243">
        <f ca="1">+IFERROR(INDEX('Hoja de Trabajo para listado'!$A$155:$Z$1048576,MATCH($A46,'Hoja de Trabajo para listado'!$A$155:$A$1048576,0),MATCH((CUADRO!I$5&amp;$E46),'Hoja de Trabajo para listado'!$A$151:$Z$151,0)),0)+IFERROR(INDEX('Hoja de Trabajo para listado'!$AB$155:$BA$1048576,MATCH($A46,'Hoja de Trabajo para listado'!$AB$155:$AB$1048576,0),MATCH((CUADRO!I$5&amp;$E46),'Hoja de Trabajo para listado'!$AB$151:$BA$151,0)),0)+IFERROR(INDEX('Hoja de Trabajo para listado'!$BC$155:$CB$1048576,MATCH($A46,'Hoja de Trabajo para listado'!$BC$155:$BC$1048576,0),MATCH((CUADRO!I$5&amp;$E46),'Hoja de Trabajo para listado'!$BC$151:$CB$151,0)),0)+IFERROR(INDEX('Hoja de Trabajo para listado'!$DE$153:$DG$274,MATCH($A46,'Hoja de Trabajo para listado'!$DE$153:$DE$1048576,0),MATCH((CUADRO!I$5&amp;$E46),'Hoja de Trabajo para listado'!$DE$151:$DG$151,0)),0)+IFERROR(INDEX('Hoja de Trabajo para listado'!$CD$155:$DC$1048576,MATCH($A46,'Hoja de Trabajo para listado'!$CD$155:$CD$1048576,0),MATCH((CUADRO!I$5&amp;$E46),'Hoja de Trabajo para listado'!$CD$151:$DC$151,0)),0)</f>
        <v>0</v>
      </c>
      <c r="J46" s="243">
        <f ca="1">+IFERROR(INDEX('Hoja de Trabajo para listado'!$A$155:$Z$1048576,MATCH($A46,'Hoja de Trabajo para listado'!$A$155:$A$1048576,0),MATCH((CUADRO!J$5&amp;$E46),'Hoja de Trabajo para listado'!$A$151:$Z$151,0)),0)+IFERROR(INDEX('Hoja de Trabajo para listado'!$AB$155:$BA$1048576,MATCH($A46,'Hoja de Trabajo para listado'!$AB$155:$AB$1048576,0),MATCH((CUADRO!J$5&amp;$E46),'Hoja de Trabajo para listado'!$AB$151:$BA$151,0)),0)+IFERROR(INDEX('Hoja de Trabajo para listado'!$BC$155:$CB$1048576,MATCH($A46,'Hoja de Trabajo para listado'!$BC$155:$BC$1048576,0),MATCH((CUADRO!J$5&amp;$E46),'Hoja de Trabajo para listado'!$BC$151:$CB$151,0)),0)+IFERROR(INDEX('Hoja de Trabajo para listado'!$DE$153:$DG$274,MATCH($A46,'Hoja de Trabajo para listado'!$DE$153:$DE$1048576,0),MATCH((CUADRO!J$5&amp;$E46),'Hoja de Trabajo para listado'!$DE$151:$DG$151,0)),0)+IFERROR(INDEX('Hoja de Trabajo para listado'!$CD$155:$DC$1048576,MATCH($A46,'Hoja de Trabajo para listado'!$CD$155:$CD$1048576,0),MATCH((CUADRO!J$5&amp;$E46),'Hoja de Trabajo para listado'!$CD$151:$DC$151,0)),0)</f>
        <v>0</v>
      </c>
      <c r="K46" s="243">
        <f ca="1">+IFERROR(INDEX('Hoja de Trabajo para listado'!$A$155:$Z$1048576,MATCH($A46,'Hoja de Trabajo para listado'!$A$155:$A$1048576,0),MATCH((CUADRO!K$5&amp;$E46),'Hoja de Trabajo para listado'!$A$151:$Z$151,0)),0)+IFERROR(INDEX('Hoja de Trabajo para listado'!$AB$155:$BA$1048576,MATCH($A46,'Hoja de Trabajo para listado'!$AB$155:$AB$1048576,0),MATCH((CUADRO!K$5&amp;$E46),'Hoja de Trabajo para listado'!$AB$151:$BA$151,0)),0)+IFERROR(INDEX('Hoja de Trabajo para listado'!$BC$155:$CB$1048576,MATCH($A46,'Hoja de Trabajo para listado'!$BC$155:$BC$1048576,0),MATCH((CUADRO!K$5&amp;$E46),'Hoja de Trabajo para listado'!$BC$151:$CB$151,0)),0)+IFERROR(INDEX('Hoja de Trabajo para listado'!$DE$153:$DG$274,MATCH($A46,'Hoja de Trabajo para listado'!$DE$153:$DE$1048576,0),MATCH((CUADRO!K$5&amp;$E46),'Hoja de Trabajo para listado'!$DE$151:$DG$151,0)),0)+IFERROR(INDEX('Hoja de Trabajo para listado'!$CD$155:$DC$1048576,MATCH($A46,'Hoja de Trabajo para listado'!$CD$155:$CD$1048576,0),MATCH((CUADRO!K$5&amp;$E46),'Hoja de Trabajo para listado'!$CD$151:$DC$151,0)),0)</f>
        <v>0</v>
      </c>
      <c r="L46" s="243">
        <f ca="1">+IFERROR(INDEX('Hoja de Trabajo para listado'!$A$155:$Z$1048576,MATCH($A46,'Hoja de Trabajo para listado'!$A$155:$A$1048576,0),MATCH((CUADRO!L$5&amp;$E46),'Hoja de Trabajo para listado'!$A$151:$Z$151,0)),0)+IFERROR(INDEX('Hoja de Trabajo para listado'!$AB$155:$BA$1048576,MATCH($A46,'Hoja de Trabajo para listado'!$AB$155:$AB$1048576,0),MATCH((CUADRO!L$5&amp;$E46),'Hoja de Trabajo para listado'!$AB$151:$BA$151,0)),0)+IFERROR(INDEX('Hoja de Trabajo para listado'!$BC$155:$CB$1048576,MATCH($A46,'Hoja de Trabajo para listado'!$BC$155:$BC$1048576,0),MATCH((CUADRO!L$5&amp;$E46),'Hoja de Trabajo para listado'!$BC$151:$CB$151,0)),0)+IFERROR(INDEX('Hoja de Trabajo para listado'!$DE$153:$DG$274,MATCH($A46,'Hoja de Trabajo para listado'!$DE$153:$DE$1048576,0),MATCH((CUADRO!L$5&amp;$E46),'Hoja de Trabajo para listado'!$DE$151:$DG$151,0)),0)+IFERROR(INDEX('Hoja de Trabajo para listado'!$CD$155:$DC$1048576,MATCH($A46,'Hoja de Trabajo para listado'!$CD$155:$CD$1048576,0),MATCH((CUADRO!L$5&amp;$E46),'Hoja de Trabajo para listado'!$CD$151:$DC$151,0)),0)</f>
        <v>0</v>
      </c>
      <c r="M46" s="243">
        <f ca="1">+IFERROR(INDEX('Hoja de Trabajo para listado'!$A$155:$Z$1048576,MATCH($A46,'Hoja de Trabajo para listado'!$A$155:$A$1048576,0),MATCH((CUADRO!M$5&amp;$E46),'Hoja de Trabajo para listado'!$A$151:$Z$151,0)),0)+IFERROR(INDEX('Hoja de Trabajo para listado'!$AB$155:$BA$1048576,MATCH($A46,'Hoja de Trabajo para listado'!$AB$155:$AB$1048576,0),MATCH((CUADRO!M$5&amp;$E46),'Hoja de Trabajo para listado'!$AB$151:$BA$151,0)),0)+IFERROR(INDEX('Hoja de Trabajo para listado'!$BC$155:$CB$1048576,MATCH($A46,'Hoja de Trabajo para listado'!$BC$155:$BC$1048576,0),MATCH((CUADRO!M$5&amp;$E46),'Hoja de Trabajo para listado'!$BC$151:$CB$151,0)),0)+IFERROR(INDEX('Hoja de Trabajo para listado'!$DE$153:$DG$274,MATCH($A46,'Hoja de Trabajo para listado'!$DE$153:$DE$1048576,0),MATCH((CUADRO!M$5&amp;$E46),'Hoja de Trabajo para listado'!$DE$151:$DG$151,0)),0)+IFERROR(INDEX('Hoja de Trabajo para listado'!$CD$155:$DC$1048576,MATCH($A46,'Hoja de Trabajo para listado'!$CD$155:$CD$1048576,0),MATCH((CUADRO!M$5&amp;$E46),'Hoja de Trabajo para listado'!$CD$151:$DC$151,0)),0)</f>
        <v>0</v>
      </c>
      <c r="N46" s="243">
        <f ca="1">+IFERROR(INDEX('Hoja de Trabajo para listado'!$A$155:$Z$1048576,MATCH($A46,'Hoja de Trabajo para listado'!$A$155:$A$1048576,0),MATCH((CUADRO!N$5&amp;$E46),'Hoja de Trabajo para listado'!$A$151:$Z$151,0)),0)+IFERROR(INDEX('Hoja de Trabajo para listado'!$AB$155:$BA$1048576,MATCH($A46,'Hoja de Trabajo para listado'!$AB$155:$AB$1048576,0),MATCH((CUADRO!N$5&amp;$E46),'Hoja de Trabajo para listado'!$AB$151:$BA$151,0)),0)+IFERROR(INDEX('Hoja de Trabajo para listado'!$BC$155:$CB$1048576,MATCH($A46,'Hoja de Trabajo para listado'!$BC$155:$BC$1048576,0),MATCH((CUADRO!N$5&amp;$E46),'Hoja de Trabajo para listado'!$BC$151:$CB$151,0)),0)+IFERROR(INDEX('Hoja de Trabajo para listado'!$DE$153:$DG$274,MATCH($A46,'Hoja de Trabajo para listado'!$DE$153:$DE$1048576,0),MATCH((CUADRO!N$5&amp;$E46),'Hoja de Trabajo para listado'!$DE$151:$DG$151,0)),0)+IFERROR(INDEX('Hoja de Trabajo para listado'!$CD$155:$DC$1048576,MATCH($A46,'Hoja de Trabajo para listado'!$CD$155:$CD$1048576,0),MATCH((CUADRO!N$5&amp;$E46),'Hoja de Trabajo para listado'!$CD$151:$DC$151,0)),0)</f>
        <v>0</v>
      </c>
      <c r="O46" s="243">
        <f ca="1">+IFERROR(INDEX('Hoja de Trabajo para listado'!$A$155:$Z$1048576,MATCH($A46,'Hoja de Trabajo para listado'!$A$155:$A$1048576,0),MATCH((CUADRO!O$5&amp;$E46),'Hoja de Trabajo para listado'!$A$151:$Z$151,0)),0)+IFERROR(INDEX('Hoja de Trabajo para listado'!$AB$155:$BA$1048576,MATCH($A46,'Hoja de Trabajo para listado'!$AB$155:$AB$1048576,0),MATCH((CUADRO!O$5&amp;$E46),'Hoja de Trabajo para listado'!$AB$151:$BA$151,0)),0)+IFERROR(INDEX('Hoja de Trabajo para listado'!$BC$155:$CB$1048576,MATCH($A46,'Hoja de Trabajo para listado'!$BC$155:$BC$1048576,0),MATCH((CUADRO!O$5&amp;$E46),'Hoja de Trabajo para listado'!$BC$151:$CB$151,0)),0)+IFERROR(INDEX('Hoja de Trabajo para listado'!$DE$153:$DG$274,MATCH($A46,'Hoja de Trabajo para listado'!$DE$153:$DE$1048576,0),MATCH((CUADRO!O$5&amp;$E46),'Hoja de Trabajo para listado'!$DE$151:$DG$151,0)),0)+IFERROR(INDEX('Hoja de Trabajo para listado'!$CD$155:$DC$1048576,MATCH($A46,'Hoja de Trabajo para listado'!$CD$155:$CD$1048576,0),MATCH((CUADRO!O$5&amp;$E46),'Hoja de Trabajo para listado'!$CD$151:$DC$151,0)),0)</f>
        <v>0</v>
      </c>
      <c r="P46" s="243">
        <f ca="1">+IFERROR(INDEX('Hoja de Trabajo para listado'!$A$155:$Z$1048576,MATCH($A46,'Hoja de Trabajo para listado'!$A$155:$A$1048576,0),MATCH((CUADRO!P$5&amp;$E46),'Hoja de Trabajo para listado'!$A$151:$Z$151,0)),0)+IFERROR(INDEX('Hoja de Trabajo para listado'!$AB$155:$BA$1048576,MATCH($A46,'Hoja de Trabajo para listado'!$AB$155:$AB$1048576,0),MATCH((CUADRO!P$5&amp;$E46),'Hoja de Trabajo para listado'!$AB$151:$BA$151,0)),0)+IFERROR(INDEX('Hoja de Trabajo para listado'!$BC$155:$CB$1048576,MATCH($A46,'Hoja de Trabajo para listado'!$BC$155:$BC$1048576,0),MATCH((CUADRO!P$5&amp;$E46),'Hoja de Trabajo para listado'!$BC$151:$CB$151,0)),0)+IFERROR(INDEX('Hoja de Trabajo para listado'!$DE$153:$DG$274,MATCH($A46,'Hoja de Trabajo para listado'!$DE$153:$DE$1048576,0),MATCH((CUADRO!P$5&amp;$E46),'Hoja de Trabajo para listado'!$DE$151:$DG$151,0)),0)+IFERROR(INDEX('Hoja de Trabajo para listado'!$CD$155:$DC$1048576,MATCH($A46,'Hoja de Trabajo para listado'!$CD$155:$CD$1048576,0),MATCH((CUADRO!P$5&amp;$E46),'Hoja de Trabajo para listado'!$CD$151:$DC$151,0)),0)</f>
        <v>0</v>
      </c>
      <c r="Q46" s="243">
        <f ca="1">+IFERROR(INDEX('Hoja de Trabajo para listado'!$A$155:$Z$1048576,MATCH($A46,'Hoja de Trabajo para listado'!$A$155:$A$1048576,0),MATCH((CUADRO!Q$5&amp;$E46),'Hoja de Trabajo para listado'!$A$151:$Z$151,0)),0)+IFERROR(INDEX('Hoja de Trabajo para listado'!$AB$155:$BA$1048576,MATCH($A46,'Hoja de Trabajo para listado'!$AB$155:$AB$1048576,0),MATCH((CUADRO!Q$5&amp;$E46),'Hoja de Trabajo para listado'!$AB$151:$BA$151,0)),0)+IFERROR(INDEX('Hoja de Trabajo para listado'!$BC$155:$CB$1048576,MATCH($A46,'Hoja de Trabajo para listado'!$BC$155:$BC$1048576,0),MATCH((CUADRO!Q$5&amp;$E46),'Hoja de Trabajo para listado'!$BC$151:$CB$151,0)),0)+IFERROR(INDEX('Hoja de Trabajo para listado'!$DE$153:$DG$274,MATCH($A46,'Hoja de Trabajo para listado'!$DE$153:$DE$1048576,0),MATCH((CUADRO!Q$5&amp;$E46),'Hoja de Trabajo para listado'!$DE$151:$DG$151,0)),0)+IFERROR(INDEX('Hoja de Trabajo para listado'!$CD$155:$DC$1048576,MATCH($A46,'Hoja de Trabajo para listado'!$CD$155:$CD$1048576,0),MATCH((CUADRO!Q$5&amp;$E46),'Hoja de Trabajo para listado'!$CD$151:$DC$151,0)),0)</f>
        <v>0</v>
      </c>
      <c r="R46" s="243">
        <f t="shared" ca="1" si="0"/>
        <v>15790403.915000001</v>
      </c>
      <c r="S46" s="243"/>
      <c r="T46" s="243">
        <f ca="1">+T47</f>
        <v>81643296.575000003</v>
      </c>
      <c r="U46" s="242">
        <f t="shared" si="1"/>
        <v>1</v>
      </c>
      <c r="V46" s="333" t="str">
        <f>+VLOOKUP(A46,bd_lista!$A$3:$E$590,5,FALSE)</f>
        <v>Órgano Ejecutivo</v>
      </c>
      <c r="W46" s="383" t="str">
        <f>+V46</f>
        <v>Órgano Ejecutivo</v>
      </c>
      <c r="X46" s="242">
        <f>+A46</f>
        <v>86</v>
      </c>
      <c r="Y46" s="242" t="str">
        <f>+VLOOKUP(X46,bd_lista!$A$3:$C$590,3,FALSE)</f>
        <v>Ministerio de Medio Ambiente y Agua</v>
      </c>
      <c r="Z46" s="246">
        <f>+X46</f>
        <v>86</v>
      </c>
      <c r="AA46" s="380" t="str">
        <f>+Y46</f>
        <v>Ministerio de Medio Ambiente y Agua</v>
      </c>
    </row>
    <row r="47" spans="1:27" ht="15" customHeight="1">
      <c r="A47" s="32">
        <v>86</v>
      </c>
      <c r="B47" s="389"/>
      <c r="C47" s="333" t="str">
        <f>+VLOOKUP(A47,bd_lista!$A$3:$C$590,3,FALSE)</f>
        <v>Ministerio de Medio Ambiente y Agua</v>
      </c>
      <c r="D47" s="386"/>
      <c r="E47" s="333" t="s">
        <v>1305</v>
      </c>
      <c r="F47" s="245">
        <f ca="1">+IFERROR(INDEX('Hoja de Trabajo para listado'!$A$155:$Z$1048576,MATCH($A47,'Hoja de Trabajo para listado'!$A$155:$A$1048576,0),MATCH((CUADRO!F$5&amp;$E47),'Hoja de Trabajo para listado'!$A$151:$Z$151,0)),0)+IFERROR(INDEX('Hoja de Trabajo para listado'!$AB$155:$BA$1048576,MATCH($A47,'Hoja de Trabajo para listado'!$AB$155:$AB$1048576,0),MATCH((CUADRO!F$5&amp;$E47),'Hoja de Trabajo para listado'!$AB$151:$BA$151,0)),0)+IFERROR(INDEX('Hoja de Trabajo para listado'!$BC$155:$CB$1048576,MATCH($A47,'Hoja de Trabajo para listado'!$BC$155:$BC$1048576,0),MATCH((CUADRO!F$5&amp;$E47),'Hoja de Trabajo para listado'!$BC$151:$CB$151,0)),0)+IFERROR(INDEX('Hoja de Trabajo para listado'!$DE$153:$DG$274,MATCH($A47,'Hoja de Trabajo para listado'!$DE$153:$DE$1048576,0),MATCH((CUADRO!F$5&amp;$E47),'Hoja de Trabajo para listado'!$DE$151:$DG$151,0)),0)+IFERROR(INDEX('Hoja de Trabajo para listado'!$CD$155:$DC$1048576,MATCH($A47,'Hoja de Trabajo para listado'!$CD$155:$CD$1048576,0),MATCH((CUADRO!F$5&amp;$E47),'Hoja de Trabajo para listado'!$CD$151:$DC$151,0)),0)</f>
        <v>29417049.899999999</v>
      </c>
      <c r="G47" s="245">
        <f ca="1">+IFERROR(INDEX('Hoja de Trabajo para listado'!$A$155:$Z$1048576,MATCH($A47,'Hoja de Trabajo para listado'!$A$155:$A$1048576,0),MATCH((CUADRO!G$5&amp;$E47),'Hoja de Trabajo para listado'!$A$151:$Z$151,0)),0)+IFERROR(INDEX('Hoja de Trabajo para listado'!$AB$155:$BA$1048576,MATCH($A47,'Hoja de Trabajo para listado'!$AB$155:$AB$1048576,0),MATCH((CUADRO!G$5&amp;$E47),'Hoja de Trabajo para listado'!$AB$151:$BA$151,0)),0)+IFERROR(INDEX('Hoja de Trabajo para listado'!$BC$155:$CB$1048576,MATCH($A47,'Hoja de Trabajo para listado'!$BC$155:$BC$1048576,0),MATCH((CUADRO!G$5&amp;$E47),'Hoja de Trabajo para listado'!$BC$151:$CB$151,0)),0)+IFERROR(INDEX('Hoja de Trabajo para listado'!$DE$153:$DG$274,MATCH($A47,'Hoja de Trabajo para listado'!$DE$153:$DE$1048576,0),MATCH((CUADRO!G$5&amp;$E47),'Hoja de Trabajo para listado'!$DE$151:$DG$151,0)),0)+IFERROR(INDEX('Hoja de Trabajo para listado'!$CD$155:$DC$1048576,MATCH($A47,'Hoja de Trabajo para listado'!$CD$155:$CD$1048576,0),MATCH((CUADRO!G$5&amp;$E47),'Hoja de Trabajo para listado'!$CD$151:$DC$151,0)),0)</f>
        <v>36435842.759999998</v>
      </c>
      <c r="H47" s="245">
        <f ca="1">+IFERROR(INDEX('Hoja de Trabajo para listado'!$A$155:$Z$1048576,MATCH($A47,'Hoja de Trabajo para listado'!$A$155:$A$1048576,0),MATCH((CUADRO!H$5&amp;$E47),'Hoja de Trabajo para listado'!$A$151:$Z$151,0)),0)+IFERROR(INDEX('Hoja de Trabajo para listado'!$AB$155:$BA$1048576,MATCH($A47,'Hoja de Trabajo para listado'!$AB$155:$AB$1048576,0),MATCH((CUADRO!H$5&amp;$E47),'Hoja de Trabajo para listado'!$AB$151:$BA$151,0)),0)+IFERROR(INDEX('Hoja de Trabajo para listado'!$BC$155:$CB$1048576,MATCH($A47,'Hoja de Trabajo para listado'!$BC$155:$BC$1048576,0),MATCH((CUADRO!H$5&amp;$E47),'Hoja de Trabajo para listado'!$BC$151:$CB$151,0)),0)+IFERROR(INDEX('Hoja de Trabajo para listado'!$DE$153:$DG$274,MATCH($A47,'Hoja de Trabajo para listado'!$DE$153:$DE$1048576,0),MATCH((CUADRO!H$5&amp;$E47),'Hoja de Trabajo para listado'!$DE$151:$DG$151,0)),0)+IFERROR(INDEX('Hoja de Trabajo para listado'!$CD$155:$DC$1048576,MATCH($A47,'Hoja de Trabajo para listado'!$CD$155:$CD$1048576,0),MATCH((CUADRO!H$5&amp;$E47),'Hoja de Trabajo para listado'!$CD$151:$DC$151,0)),0)</f>
        <v>0</v>
      </c>
      <c r="I47" s="245">
        <f ca="1">+IFERROR(INDEX('Hoja de Trabajo para listado'!$A$155:$Z$1048576,MATCH($A47,'Hoja de Trabajo para listado'!$A$155:$A$1048576,0),MATCH((CUADRO!I$5&amp;$E47),'Hoja de Trabajo para listado'!$A$151:$Z$151,0)),0)+IFERROR(INDEX('Hoja de Trabajo para listado'!$AB$155:$BA$1048576,MATCH($A47,'Hoja de Trabajo para listado'!$AB$155:$AB$1048576,0),MATCH((CUADRO!I$5&amp;$E47),'Hoja de Trabajo para listado'!$AB$151:$BA$151,0)),0)+IFERROR(INDEX('Hoja de Trabajo para listado'!$BC$155:$CB$1048576,MATCH($A47,'Hoja de Trabajo para listado'!$BC$155:$BC$1048576,0),MATCH((CUADRO!I$5&amp;$E47),'Hoja de Trabajo para listado'!$BC$151:$CB$151,0)),0)+IFERROR(INDEX('Hoja de Trabajo para listado'!$DE$153:$DG$274,MATCH($A47,'Hoja de Trabajo para listado'!$DE$153:$DE$1048576,0),MATCH((CUADRO!I$5&amp;$E47),'Hoja de Trabajo para listado'!$DE$151:$DG$151,0)),0)+IFERROR(INDEX('Hoja de Trabajo para listado'!$CD$155:$DC$1048576,MATCH($A47,'Hoja de Trabajo para listado'!$CD$155:$CD$1048576,0),MATCH((CUADRO!I$5&amp;$E47),'Hoja de Trabajo para listado'!$CD$151:$DC$151,0)),0)</f>
        <v>0</v>
      </c>
      <c r="J47" s="245">
        <f ca="1">+IFERROR(INDEX('Hoja de Trabajo para listado'!$A$155:$Z$1048576,MATCH($A47,'Hoja de Trabajo para listado'!$A$155:$A$1048576,0),MATCH((CUADRO!J$5&amp;$E47),'Hoja de Trabajo para listado'!$A$151:$Z$151,0)),0)+IFERROR(INDEX('Hoja de Trabajo para listado'!$AB$155:$BA$1048576,MATCH($A47,'Hoja de Trabajo para listado'!$AB$155:$AB$1048576,0),MATCH((CUADRO!J$5&amp;$E47),'Hoja de Trabajo para listado'!$AB$151:$BA$151,0)),0)+IFERROR(INDEX('Hoja de Trabajo para listado'!$BC$155:$CB$1048576,MATCH($A47,'Hoja de Trabajo para listado'!$BC$155:$BC$1048576,0),MATCH((CUADRO!J$5&amp;$E47),'Hoja de Trabajo para listado'!$BC$151:$CB$151,0)),0)+IFERROR(INDEX('Hoja de Trabajo para listado'!$DE$153:$DG$274,MATCH($A47,'Hoja de Trabajo para listado'!$DE$153:$DE$1048576,0),MATCH((CUADRO!J$5&amp;$E47),'Hoja de Trabajo para listado'!$DE$151:$DG$151,0)),0)+IFERROR(INDEX('Hoja de Trabajo para listado'!$CD$155:$DC$1048576,MATCH($A47,'Hoja de Trabajo para listado'!$CD$155:$CD$1048576,0),MATCH((CUADRO!J$5&amp;$E47),'Hoja de Trabajo para listado'!$CD$151:$DC$151,0)),0)</f>
        <v>0</v>
      </c>
      <c r="K47" s="245">
        <f ca="1">+IFERROR(INDEX('Hoja de Trabajo para listado'!$A$155:$Z$1048576,MATCH($A47,'Hoja de Trabajo para listado'!$A$155:$A$1048576,0),MATCH((CUADRO!K$5&amp;$E47),'Hoja de Trabajo para listado'!$A$151:$Z$151,0)),0)+IFERROR(INDEX('Hoja de Trabajo para listado'!$AB$155:$BA$1048576,MATCH($A47,'Hoja de Trabajo para listado'!$AB$155:$AB$1048576,0),MATCH((CUADRO!K$5&amp;$E47),'Hoja de Trabajo para listado'!$AB$151:$BA$151,0)),0)+IFERROR(INDEX('Hoja de Trabajo para listado'!$BC$155:$CB$1048576,MATCH($A47,'Hoja de Trabajo para listado'!$BC$155:$BC$1048576,0),MATCH((CUADRO!K$5&amp;$E47),'Hoja de Trabajo para listado'!$BC$151:$CB$151,0)),0)+IFERROR(INDEX('Hoja de Trabajo para listado'!$DE$153:$DG$274,MATCH($A47,'Hoja de Trabajo para listado'!$DE$153:$DE$1048576,0),MATCH((CUADRO!K$5&amp;$E47),'Hoja de Trabajo para listado'!$DE$151:$DG$151,0)),0)+IFERROR(INDEX('Hoja de Trabajo para listado'!$CD$155:$DC$1048576,MATCH($A47,'Hoja de Trabajo para listado'!$CD$155:$CD$1048576,0),MATCH((CUADRO!K$5&amp;$E47),'Hoja de Trabajo para listado'!$CD$151:$DC$151,0)),0)</f>
        <v>0</v>
      </c>
      <c r="L47" s="245">
        <f ca="1">+IFERROR(INDEX('Hoja de Trabajo para listado'!$A$155:$Z$1048576,MATCH($A47,'Hoja de Trabajo para listado'!$A$155:$A$1048576,0),MATCH((CUADRO!L$5&amp;$E47),'Hoja de Trabajo para listado'!$A$151:$Z$151,0)),0)+IFERROR(INDEX('Hoja de Trabajo para listado'!$AB$155:$BA$1048576,MATCH($A47,'Hoja de Trabajo para listado'!$AB$155:$AB$1048576,0),MATCH((CUADRO!L$5&amp;$E47),'Hoja de Trabajo para listado'!$AB$151:$BA$151,0)),0)+IFERROR(INDEX('Hoja de Trabajo para listado'!$BC$155:$CB$1048576,MATCH($A47,'Hoja de Trabajo para listado'!$BC$155:$BC$1048576,0),MATCH((CUADRO!L$5&amp;$E47),'Hoja de Trabajo para listado'!$BC$151:$CB$151,0)),0)+IFERROR(INDEX('Hoja de Trabajo para listado'!$DE$153:$DG$274,MATCH($A47,'Hoja de Trabajo para listado'!$DE$153:$DE$1048576,0),MATCH((CUADRO!L$5&amp;$E47),'Hoja de Trabajo para listado'!$DE$151:$DG$151,0)),0)+IFERROR(INDEX('Hoja de Trabajo para listado'!$CD$155:$DC$1048576,MATCH($A47,'Hoja de Trabajo para listado'!$CD$155:$CD$1048576,0),MATCH((CUADRO!L$5&amp;$E47),'Hoja de Trabajo para listado'!$CD$151:$DC$151,0)),0)</f>
        <v>0</v>
      </c>
      <c r="M47" s="245">
        <f ca="1">+IFERROR(INDEX('Hoja de Trabajo para listado'!$A$155:$Z$1048576,MATCH($A47,'Hoja de Trabajo para listado'!$A$155:$A$1048576,0),MATCH((CUADRO!M$5&amp;$E47),'Hoja de Trabajo para listado'!$A$151:$Z$151,0)),0)+IFERROR(INDEX('Hoja de Trabajo para listado'!$AB$155:$BA$1048576,MATCH($A47,'Hoja de Trabajo para listado'!$AB$155:$AB$1048576,0),MATCH((CUADRO!M$5&amp;$E47),'Hoja de Trabajo para listado'!$AB$151:$BA$151,0)),0)+IFERROR(INDEX('Hoja de Trabajo para listado'!$BC$155:$CB$1048576,MATCH($A47,'Hoja de Trabajo para listado'!$BC$155:$BC$1048576,0),MATCH((CUADRO!M$5&amp;$E47),'Hoja de Trabajo para listado'!$BC$151:$CB$151,0)),0)+IFERROR(INDEX('Hoja de Trabajo para listado'!$DE$153:$DG$274,MATCH($A47,'Hoja de Trabajo para listado'!$DE$153:$DE$1048576,0),MATCH((CUADRO!M$5&amp;$E47),'Hoja de Trabajo para listado'!$DE$151:$DG$151,0)),0)+IFERROR(INDEX('Hoja de Trabajo para listado'!$CD$155:$DC$1048576,MATCH($A47,'Hoja de Trabajo para listado'!$CD$155:$CD$1048576,0),MATCH((CUADRO!M$5&amp;$E47),'Hoja de Trabajo para listado'!$CD$151:$DC$151,0)),0)</f>
        <v>0</v>
      </c>
      <c r="N47" s="245">
        <f ca="1">+IFERROR(INDEX('Hoja de Trabajo para listado'!$A$155:$Z$1048576,MATCH($A47,'Hoja de Trabajo para listado'!$A$155:$A$1048576,0),MATCH((CUADRO!N$5&amp;$E47),'Hoja de Trabajo para listado'!$A$151:$Z$151,0)),0)+IFERROR(INDEX('Hoja de Trabajo para listado'!$AB$155:$BA$1048576,MATCH($A47,'Hoja de Trabajo para listado'!$AB$155:$AB$1048576,0),MATCH((CUADRO!N$5&amp;$E47),'Hoja de Trabajo para listado'!$AB$151:$BA$151,0)),0)+IFERROR(INDEX('Hoja de Trabajo para listado'!$BC$155:$CB$1048576,MATCH($A47,'Hoja de Trabajo para listado'!$BC$155:$BC$1048576,0),MATCH((CUADRO!N$5&amp;$E47),'Hoja de Trabajo para listado'!$BC$151:$CB$151,0)),0)+IFERROR(INDEX('Hoja de Trabajo para listado'!$DE$153:$DG$274,MATCH($A47,'Hoja de Trabajo para listado'!$DE$153:$DE$1048576,0),MATCH((CUADRO!N$5&amp;$E47),'Hoja de Trabajo para listado'!$DE$151:$DG$151,0)),0)+IFERROR(INDEX('Hoja de Trabajo para listado'!$CD$155:$DC$1048576,MATCH($A47,'Hoja de Trabajo para listado'!$CD$155:$CD$1048576,0),MATCH((CUADRO!N$5&amp;$E47),'Hoja de Trabajo para listado'!$CD$151:$DC$151,0)),0)</f>
        <v>0</v>
      </c>
      <c r="O47" s="245">
        <f ca="1">+IFERROR(INDEX('Hoja de Trabajo para listado'!$A$155:$Z$1048576,MATCH($A47,'Hoja de Trabajo para listado'!$A$155:$A$1048576,0),MATCH((CUADRO!O$5&amp;$E47),'Hoja de Trabajo para listado'!$A$151:$Z$151,0)),0)+IFERROR(INDEX('Hoja de Trabajo para listado'!$AB$155:$BA$1048576,MATCH($A47,'Hoja de Trabajo para listado'!$AB$155:$AB$1048576,0),MATCH((CUADRO!O$5&amp;$E47),'Hoja de Trabajo para listado'!$AB$151:$BA$151,0)),0)+IFERROR(INDEX('Hoja de Trabajo para listado'!$BC$155:$CB$1048576,MATCH($A47,'Hoja de Trabajo para listado'!$BC$155:$BC$1048576,0),MATCH((CUADRO!O$5&amp;$E47),'Hoja de Trabajo para listado'!$BC$151:$CB$151,0)),0)+IFERROR(INDEX('Hoja de Trabajo para listado'!$DE$153:$DG$274,MATCH($A47,'Hoja de Trabajo para listado'!$DE$153:$DE$1048576,0),MATCH((CUADRO!O$5&amp;$E47),'Hoja de Trabajo para listado'!$DE$151:$DG$151,0)),0)+IFERROR(INDEX('Hoja de Trabajo para listado'!$CD$155:$DC$1048576,MATCH($A47,'Hoja de Trabajo para listado'!$CD$155:$CD$1048576,0),MATCH((CUADRO!O$5&amp;$E47),'Hoja de Trabajo para listado'!$CD$151:$DC$151,0)),0)</f>
        <v>0</v>
      </c>
      <c r="P47" s="245">
        <f ca="1">+IFERROR(INDEX('Hoja de Trabajo para listado'!$A$155:$Z$1048576,MATCH($A47,'Hoja de Trabajo para listado'!$A$155:$A$1048576,0),MATCH((CUADRO!P$5&amp;$E47),'Hoja de Trabajo para listado'!$A$151:$Z$151,0)),0)+IFERROR(INDEX('Hoja de Trabajo para listado'!$AB$155:$BA$1048576,MATCH($A47,'Hoja de Trabajo para listado'!$AB$155:$AB$1048576,0),MATCH((CUADRO!P$5&amp;$E47),'Hoja de Trabajo para listado'!$AB$151:$BA$151,0)),0)+IFERROR(INDEX('Hoja de Trabajo para listado'!$BC$155:$CB$1048576,MATCH($A47,'Hoja de Trabajo para listado'!$BC$155:$BC$1048576,0),MATCH((CUADRO!P$5&amp;$E47),'Hoja de Trabajo para listado'!$BC$151:$CB$151,0)),0)+IFERROR(INDEX('Hoja de Trabajo para listado'!$DE$153:$DG$274,MATCH($A47,'Hoja de Trabajo para listado'!$DE$153:$DE$1048576,0),MATCH((CUADRO!P$5&amp;$E47),'Hoja de Trabajo para listado'!$DE$151:$DG$151,0)),0)+IFERROR(INDEX('Hoja de Trabajo para listado'!$CD$155:$DC$1048576,MATCH($A47,'Hoja de Trabajo para listado'!$CD$155:$CD$1048576,0),MATCH((CUADRO!P$5&amp;$E47),'Hoja de Trabajo para listado'!$CD$151:$DC$151,0)),0)</f>
        <v>0</v>
      </c>
      <c r="Q47" s="245">
        <f ca="1">+IFERROR(INDEX('Hoja de Trabajo para listado'!$A$155:$Z$1048576,MATCH($A47,'Hoja de Trabajo para listado'!$A$155:$A$1048576,0),MATCH((CUADRO!Q$5&amp;$E47),'Hoja de Trabajo para listado'!$A$151:$Z$151,0)),0)+IFERROR(INDEX('Hoja de Trabajo para listado'!$AB$155:$BA$1048576,MATCH($A47,'Hoja de Trabajo para listado'!$AB$155:$AB$1048576,0),MATCH((CUADRO!Q$5&amp;$E47),'Hoja de Trabajo para listado'!$AB$151:$BA$151,0)),0)+IFERROR(INDEX('Hoja de Trabajo para listado'!$BC$155:$CB$1048576,MATCH($A47,'Hoja de Trabajo para listado'!$BC$155:$BC$1048576,0),MATCH((CUADRO!Q$5&amp;$E47),'Hoja de Trabajo para listado'!$BC$151:$CB$151,0)),0)+IFERROR(INDEX('Hoja de Trabajo para listado'!$DE$153:$DG$274,MATCH($A47,'Hoja de Trabajo para listado'!$DE$153:$DE$1048576,0),MATCH((CUADRO!Q$5&amp;$E47),'Hoja de Trabajo para listado'!$DE$151:$DG$151,0)),0)+IFERROR(INDEX('Hoja de Trabajo para listado'!$CD$155:$DC$1048576,MATCH($A47,'Hoja de Trabajo para listado'!$CD$155:$CD$1048576,0),MATCH((CUADRO!Q$5&amp;$E47),'Hoja de Trabajo para listado'!$CD$151:$DC$151,0)),0)</f>
        <v>0</v>
      </c>
      <c r="R47" s="245">
        <f t="shared" ca="1" si="0"/>
        <v>65852892.659999996</v>
      </c>
      <c r="S47" s="245">
        <f ca="1">+R46+R47</f>
        <v>81643296.575000003</v>
      </c>
      <c r="T47" s="245">
        <f ca="1">+S47</f>
        <v>81643296.575000003</v>
      </c>
      <c r="U47" s="244">
        <f t="shared" si="1"/>
        <v>2</v>
      </c>
      <c r="V47" s="333" t="str">
        <f>+VLOOKUP(A47,bd_lista!$A$3:$E$590,5,FALSE)</f>
        <v>Órgano Ejecutivo</v>
      </c>
      <c r="W47" s="384"/>
      <c r="X47" s="242">
        <f>+A47</f>
        <v>86</v>
      </c>
      <c r="Y47" s="242" t="str">
        <f>+VLOOKUP(X47,bd_lista!$A$3:$C$590,3,FALSE)</f>
        <v>Ministerio de Medio Ambiente y Agua</v>
      </c>
      <c r="Z47" s="292"/>
      <c r="AA47" s="321"/>
    </row>
    <row r="48" spans="1:27" ht="15" hidden="1" customHeight="1">
      <c r="A48" s="251">
        <v>87</v>
      </c>
      <c r="B48" s="388">
        <f>+A48</f>
        <v>87</v>
      </c>
      <c r="C48" s="247" t="e">
        <f>+VLOOKUP(A48,bd_lista!$A$3:$C$590,3,FALSE)</f>
        <v>#N/A</v>
      </c>
      <c r="D48" s="385" t="e">
        <f>+C48</f>
        <v>#N/A</v>
      </c>
      <c r="E48" s="247" t="s">
        <v>1304</v>
      </c>
      <c r="F48" s="243">
        <f ca="1">+IFERROR(INDEX('Hoja de Trabajo para listado'!$A$155:$Z$1048576,MATCH($A48,'Hoja de Trabajo para listado'!$A$155:$A$1048576,0),MATCH((CUADRO!F$5&amp;$E48),'Hoja de Trabajo para listado'!$A$151:$Z$151,0)),0)+IFERROR(INDEX('Hoja de Trabajo para listado'!$AB$155:$BA$1048576,MATCH($A48,'Hoja de Trabajo para listado'!$AB$155:$AB$1048576,0),MATCH((CUADRO!F$5&amp;$E48),'Hoja de Trabajo para listado'!$AB$151:$BA$151,0)),0)+IFERROR(INDEX('Hoja de Trabajo para listado'!$BC$155:$CB$1048576,MATCH($A48,'Hoja de Trabajo para listado'!$BC$155:$BC$1048576,0),MATCH((CUADRO!F$5&amp;$E48),'Hoja de Trabajo para listado'!$BC$151:$CB$151,0)),0)+IFERROR(INDEX('Hoja de Trabajo para listado'!$DE$153:$DG$274,MATCH($A48,'Hoja de Trabajo para listado'!$DE$153:$DE$1048576,0),MATCH((CUADRO!F$5&amp;$E48),'Hoja de Trabajo para listado'!$DE$151:$DG$151,0)),0)+IFERROR(INDEX('Hoja de Trabajo para listado'!$CD$155:$DC$1048576,MATCH($A48,'Hoja de Trabajo para listado'!$CD$155:$CD$1048576,0),MATCH((CUADRO!F$5&amp;$E48),'Hoja de Trabajo para listado'!$CD$151:$DC$151,0)),0)</f>
        <v>0</v>
      </c>
      <c r="G48" s="243">
        <f ca="1">+IFERROR(INDEX('Hoja de Trabajo para listado'!$A$155:$Z$1048576,MATCH($A48,'Hoja de Trabajo para listado'!$A$155:$A$1048576,0),MATCH((CUADRO!G$5&amp;$E48),'Hoja de Trabajo para listado'!$A$151:$Z$151,0)),0)+IFERROR(INDEX('Hoja de Trabajo para listado'!$AB$155:$BA$1048576,MATCH($A48,'Hoja de Trabajo para listado'!$AB$155:$AB$1048576,0),MATCH((CUADRO!G$5&amp;$E48),'Hoja de Trabajo para listado'!$AB$151:$BA$151,0)),0)+IFERROR(INDEX('Hoja de Trabajo para listado'!$BC$155:$CB$1048576,MATCH($A48,'Hoja de Trabajo para listado'!$BC$155:$BC$1048576,0),MATCH((CUADRO!G$5&amp;$E48),'Hoja de Trabajo para listado'!$BC$151:$CB$151,0)),0)+IFERROR(INDEX('Hoja de Trabajo para listado'!$DE$153:$DG$274,MATCH($A48,'Hoja de Trabajo para listado'!$DE$153:$DE$1048576,0),MATCH((CUADRO!G$5&amp;$E48),'Hoja de Trabajo para listado'!$DE$151:$DG$151,0)),0)+IFERROR(INDEX('Hoja de Trabajo para listado'!$CD$155:$DC$1048576,MATCH($A48,'Hoja de Trabajo para listado'!$CD$155:$CD$1048576,0),MATCH((CUADRO!G$5&amp;$E48),'Hoja de Trabajo para listado'!$CD$151:$DC$151,0)),0)</f>
        <v>0</v>
      </c>
      <c r="H48" s="243">
        <f ca="1">+IFERROR(INDEX('Hoja de Trabajo para listado'!$A$155:$Z$1048576,MATCH($A48,'Hoja de Trabajo para listado'!$A$155:$A$1048576,0),MATCH((CUADRO!H$5&amp;$E48),'Hoja de Trabajo para listado'!$A$151:$Z$151,0)),0)+IFERROR(INDEX('Hoja de Trabajo para listado'!$AB$155:$BA$1048576,MATCH($A48,'Hoja de Trabajo para listado'!$AB$155:$AB$1048576,0),MATCH((CUADRO!H$5&amp;$E48),'Hoja de Trabajo para listado'!$AB$151:$BA$151,0)),0)+IFERROR(INDEX('Hoja de Trabajo para listado'!$BC$155:$CB$1048576,MATCH($A48,'Hoja de Trabajo para listado'!$BC$155:$BC$1048576,0),MATCH((CUADRO!H$5&amp;$E48),'Hoja de Trabajo para listado'!$BC$151:$CB$151,0)),0)+IFERROR(INDEX('Hoja de Trabajo para listado'!$DE$153:$DG$274,MATCH($A48,'Hoja de Trabajo para listado'!$DE$153:$DE$1048576,0),MATCH((CUADRO!H$5&amp;$E48),'Hoja de Trabajo para listado'!$DE$151:$DG$151,0)),0)+IFERROR(INDEX('Hoja de Trabajo para listado'!$CD$155:$DC$1048576,MATCH($A48,'Hoja de Trabajo para listado'!$CD$155:$CD$1048576,0),MATCH((CUADRO!H$5&amp;$E48),'Hoja de Trabajo para listado'!$CD$151:$DC$151,0)),0)</f>
        <v>0</v>
      </c>
      <c r="I48" s="243">
        <f ca="1">+IFERROR(INDEX('Hoja de Trabajo para listado'!$A$155:$Z$1048576,MATCH($A48,'Hoja de Trabajo para listado'!$A$155:$A$1048576,0),MATCH((CUADRO!I$5&amp;$E48),'Hoja de Trabajo para listado'!$A$151:$Z$151,0)),0)+IFERROR(INDEX('Hoja de Trabajo para listado'!$AB$155:$BA$1048576,MATCH($A48,'Hoja de Trabajo para listado'!$AB$155:$AB$1048576,0),MATCH((CUADRO!I$5&amp;$E48),'Hoja de Trabajo para listado'!$AB$151:$BA$151,0)),0)+IFERROR(INDEX('Hoja de Trabajo para listado'!$BC$155:$CB$1048576,MATCH($A48,'Hoja de Trabajo para listado'!$BC$155:$BC$1048576,0),MATCH((CUADRO!I$5&amp;$E48),'Hoja de Trabajo para listado'!$BC$151:$CB$151,0)),0)+IFERROR(INDEX('Hoja de Trabajo para listado'!$DE$153:$DG$274,MATCH($A48,'Hoja de Trabajo para listado'!$DE$153:$DE$1048576,0),MATCH((CUADRO!I$5&amp;$E48),'Hoja de Trabajo para listado'!$DE$151:$DG$151,0)),0)+IFERROR(INDEX('Hoja de Trabajo para listado'!$CD$155:$DC$1048576,MATCH($A48,'Hoja de Trabajo para listado'!$CD$155:$CD$1048576,0),MATCH((CUADRO!I$5&amp;$E48),'Hoja de Trabajo para listado'!$CD$151:$DC$151,0)),0)</f>
        <v>0</v>
      </c>
      <c r="J48" s="243">
        <f ca="1">+IFERROR(INDEX('Hoja de Trabajo para listado'!$A$155:$Z$1048576,MATCH($A48,'Hoja de Trabajo para listado'!$A$155:$A$1048576,0),MATCH((CUADRO!J$5&amp;$E48),'Hoja de Trabajo para listado'!$A$151:$Z$151,0)),0)+IFERROR(INDEX('Hoja de Trabajo para listado'!$AB$155:$BA$1048576,MATCH($A48,'Hoja de Trabajo para listado'!$AB$155:$AB$1048576,0),MATCH((CUADRO!J$5&amp;$E48),'Hoja de Trabajo para listado'!$AB$151:$BA$151,0)),0)+IFERROR(INDEX('Hoja de Trabajo para listado'!$BC$155:$CB$1048576,MATCH($A48,'Hoja de Trabajo para listado'!$BC$155:$BC$1048576,0),MATCH((CUADRO!J$5&amp;$E48),'Hoja de Trabajo para listado'!$BC$151:$CB$151,0)),0)+IFERROR(INDEX('Hoja de Trabajo para listado'!$DE$153:$DG$274,MATCH($A48,'Hoja de Trabajo para listado'!$DE$153:$DE$1048576,0),MATCH((CUADRO!J$5&amp;$E48),'Hoja de Trabajo para listado'!$DE$151:$DG$151,0)),0)+IFERROR(INDEX('Hoja de Trabajo para listado'!$CD$155:$DC$1048576,MATCH($A48,'Hoja de Trabajo para listado'!$CD$155:$CD$1048576,0),MATCH((CUADRO!J$5&amp;$E48),'Hoja de Trabajo para listado'!$CD$151:$DC$151,0)),0)</f>
        <v>0</v>
      </c>
      <c r="K48" s="243">
        <f ca="1">+IFERROR(INDEX('Hoja de Trabajo para listado'!$A$155:$Z$1048576,MATCH($A48,'Hoja de Trabajo para listado'!$A$155:$A$1048576,0),MATCH((CUADRO!K$5&amp;$E48),'Hoja de Trabajo para listado'!$A$151:$Z$151,0)),0)+IFERROR(INDEX('Hoja de Trabajo para listado'!$AB$155:$BA$1048576,MATCH($A48,'Hoja de Trabajo para listado'!$AB$155:$AB$1048576,0),MATCH((CUADRO!K$5&amp;$E48),'Hoja de Trabajo para listado'!$AB$151:$BA$151,0)),0)+IFERROR(INDEX('Hoja de Trabajo para listado'!$BC$155:$CB$1048576,MATCH($A48,'Hoja de Trabajo para listado'!$BC$155:$BC$1048576,0),MATCH((CUADRO!K$5&amp;$E48),'Hoja de Trabajo para listado'!$BC$151:$CB$151,0)),0)+IFERROR(INDEX('Hoja de Trabajo para listado'!$DE$153:$DG$274,MATCH($A48,'Hoja de Trabajo para listado'!$DE$153:$DE$1048576,0),MATCH((CUADRO!K$5&amp;$E48),'Hoja de Trabajo para listado'!$DE$151:$DG$151,0)),0)+IFERROR(INDEX('Hoja de Trabajo para listado'!$CD$155:$DC$1048576,MATCH($A48,'Hoja de Trabajo para listado'!$CD$155:$CD$1048576,0),MATCH((CUADRO!K$5&amp;$E48),'Hoja de Trabajo para listado'!$CD$151:$DC$151,0)),0)</f>
        <v>0</v>
      </c>
      <c r="L48" s="243">
        <f ca="1">+IFERROR(INDEX('Hoja de Trabajo para listado'!$A$155:$Z$1048576,MATCH($A48,'Hoja de Trabajo para listado'!$A$155:$A$1048576,0),MATCH((CUADRO!L$5&amp;$E48),'Hoja de Trabajo para listado'!$A$151:$Z$151,0)),0)+IFERROR(INDEX('Hoja de Trabajo para listado'!$AB$155:$BA$1048576,MATCH($A48,'Hoja de Trabajo para listado'!$AB$155:$AB$1048576,0),MATCH((CUADRO!L$5&amp;$E48),'Hoja de Trabajo para listado'!$AB$151:$BA$151,0)),0)+IFERROR(INDEX('Hoja de Trabajo para listado'!$BC$155:$CB$1048576,MATCH($A48,'Hoja de Trabajo para listado'!$BC$155:$BC$1048576,0),MATCH((CUADRO!L$5&amp;$E48),'Hoja de Trabajo para listado'!$BC$151:$CB$151,0)),0)+IFERROR(INDEX('Hoja de Trabajo para listado'!$DE$153:$DG$274,MATCH($A48,'Hoja de Trabajo para listado'!$DE$153:$DE$1048576,0),MATCH((CUADRO!L$5&amp;$E48),'Hoja de Trabajo para listado'!$DE$151:$DG$151,0)),0)+IFERROR(INDEX('Hoja de Trabajo para listado'!$CD$155:$DC$1048576,MATCH($A48,'Hoja de Trabajo para listado'!$CD$155:$CD$1048576,0),MATCH((CUADRO!L$5&amp;$E48),'Hoja de Trabajo para listado'!$CD$151:$DC$151,0)),0)</f>
        <v>0</v>
      </c>
      <c r="M48" s="243">
        <f ca="1">+IFERROR(INDEX('Hoja de Trabajo para listado'!$A$155:$Z$1048576,MATCH($A48,'Hoja de Trabajo para listado'!$A$155:$A$1048576,0),MATCH((CUADRO!M$5&amp;$E48),'Hoja de Trabajo para listado'!$A$151:$Z$151,0)),0)+IFERROR(INDEX('Hoja de Trabajo para listado'!$AB$155:$BA$1048576,MATCH($A48,'Hoja de Trabajo para listado'!$AB$155:$AB$1048576,0),MATCH((CUADRO!M$5&amp;$E48),'Hoja de Trabajo para listado'!$AB$151:$BA$151,0)),0)+IFERROR(INDEX('Hoja de Trabajo para listado'!$BC$155:$CB$1048576,MATCH($A48,'Hoja de Trabajo para listado'!$BC$155:$BC$1048576,0),MATCH((CUADRO!M$5&amp;$E48),'Hoja de Trabajo para listado'!$BC$151:$CB$151,0)),0)+IFERROR(INDEX('Hoja de Trabajo para listado'!$DE$153:$DG$274,MATCH($A48,'Hoja de Trabajo para listado'!$DE$153:$DE$1048576,0),MATCH((CUADRO!M$5&amp;$E48),'Hoja de Trabajo para listado'!$DE$151:$DG$151,0)),0)+IFERROR(INDEX('Hoja de Trabajo para listado'!$CD$155:$DC$1048576,MATCH($A48,'Hoja de Trabajo para listado'!$CD$155:$CD$1048576,0),MATCH((CUADRO!M$5&amp;$E48),'Hoja de Trabajo para listado'!$CD$151:$DC$151,0)),0)</f>
        <v>0</v>
      </c>
      <c r="N48" s="243">
        <f ca="1">+IFERROR(INDEX('Hoja de Trabajo para listado'!$A$155:$Z$1048576,MATCH($A48,'Hoja de Trabajo para listado'!$A$155:$A$1048576,0),MATCH((CUADRO!N$5&amp;$E48),'Hoja de Trabajo para listado'!$A$151:$Z$151,0)),0)+IFERROR(INDEX('Hoja de Trabajo para listado'!$AB$155:$BA$1048576,MATCH($A48,'Hoja de Trabajo para listado'!$AB$155:$AB$1048576,0),MATCH((CUADRO!N$5&amp;$E48),'Hoja de Trabajo para listado'!$AB$151:$BA$151,0)),0)+IFERROR(INDEX('Hoja de Trabajo para listado'!$BC$155:$CB$1048576,MATCH($A48,'Hoja de Trabajo para listado'!$BC$155:$BC$1048576,0),MATCH((CUADRO!N$5&amp;$E48),'Hoja de Trabajo para listado'!$BC$151:$CB$151,0)),0)+IFERROR(INDEX('Hoja de Trabajo para listado'!$DE$153:$DG$274,MATCH($A48,'Hoja de Trabajo para listado'!$DE$153:$DE$1048576,0),MATCH((CUADRO!N$5&amp;$E48),'Hoja de Trabajo para listado'!$DE$151:$DG$151,0)),0)+IFERROR(INDEX('Hoja de Trabajo para listado'!$CD$155:$DC$1048576,MATCH($A48,'Hoja de Trabajo para listado'!$CD$155:$CD$1048576,0),MATCH((CUADRO!N$5&amp;$E48),'Hoja de Trabajo para listado'!$CD$151:$DC$151,0)),0)</f>
        <v>0</v>
      </c>
      <c r="O48" s="243">
        <f ca="1">+IFERROR(INDEX('Hoja de Trabajo para listado'!$A$155:$Z$1048576,MATCH($A48,'Hoja de Trabajo para listado'!$A$155:$A$1048576,0),MATCH((CUADRO!O$5&amp;$E48),'Hoja de Trabajo para listado'!$A$151:$Z$151,0)),0)+IFERROR(INDEX('Hoja de Trabajo para listado'!$AB$155:$BA$1048576,MATCH($A48,'Hoja de Trabajo para listado'!$AB$155:$AB$1048576,0),MATCH((CUADRO!O$5&amp;$E48),'Hoja de Trabajo para listado'!$AB$151:$BA$151,0)),0)+IFERROR(INDEX('Hoja de Trabajo para listado'!$BC$155:$CB$1048576,MATCH($A48,'Hoja de Trabajo para listado'!$BC$155:$BC$1048576,0),MATCH((CUADRO!O$5&amp;$E48),'Hoja de Trabajo para listado'!$BC$151:$CB$151,0)),0)+IFERROR(INDEX('Hoja de Trabajo para listado'!$DE$153:$DG$274,MATCH($A48,'Hoja de Trabajo para listado'!$DE$153:$DE$1048576,0),MATCH((CUADRO!O$5&amp;$E48),'Hoja de Trabajo para listado'!$DE$151:$DG$151,0)),0)+IFERROR(INDEX('Hoja de Trabajo para listado'!$CD$155:$DC$1048576,MATCH($A48,'Hoja de Trabajo para listado'!$CD$155:$CD$1048576,0),MATCH((CUADRO!O$5&amp;$E48),'Hoja de Trabajo para listado'!$CD$151:$DC$151,0)),0)</f>
        <v>0</v>
      </c>
      <c r="P48" s="243">
        <f ca="1">+IFERROR(INDEX('Hoja de Trabajo para listado'!$A$155:$Z$1048576,MATCH($A48,'Hoja de Trabajo para listado'!$A$155:$A$1048576,0),MATCH((CUADRO!P$5&amp;$E48),'Hoja de Trabajo para listado'!$A$151:$Z$151,0)),0)+IFERROR(INDEX('Hoja de Trabajo para listado'!$AB$155:$BA$1048576,MATCH($A48,'Hoja de Trabajo para listado'!$AB$155:$AB$1048576,0),MATCH((CUADRO!P$5&amp;$E48),'Hoja de Trabajo para listado'!$AB$151:$BA$151,0)),0)+IFERROR(INDEX('Hoja de Trabajo para listado'!$BC$155:$CB$1048576,MATCH($A48,'Hoja de Trabajo para listado'!$BC$155:$BC$1048576,0),MATCH((CUADRO!P$5&amp;$E48),'Hoja de Trabajo para listado'!$BC$151:$CB$151,0)),0)+IFERROR(INDEX('Hoja de Trabajo para listado'!$DE$153:$DG$274,MATCH($A48,'Hoja de Trabajo para listado'!$DE$153:$DE$1048576,0),MATCH((CUADRO!P$5&amp;$E48),'Hoja de Trabajo para listado'!$DE$151:$DG$151,0)),0)+IFERROR(INDEX('Hoja de Trabajo para listado'!$CD$155:$DC$1048576,MATCH($A48,'Hoja de Trabajo para listado'!$CD$155:$CD$1048576,0),MATCH((CUADRO!P$5&amp;$E48),'Hoja de Trabajo para listado'!$CD$151:$DC$151,0)),0)</f>
        <v>0</v>
      </c>
      <c r="Q48" s="243">
        <f ca="1">+IFERROR(INDEX('Hoja de Trabajo para listado'!$A$155:$Z$1048576,MATCH($A48,'Hoja de Trabajo para listado'!$A$155:$A$1048576,0),MATCH((CUADRO!Q$5&amp;$E48),'Hoja de Trabajo para listado'!$A$151:$Z$151,0)),0)+IFERROR(INDEX('Hoja de Trabajo para listado'!$AB$155:$BA$1048576,MATCH($A48,'Hoja de Trabajo para listado'!$AB$155:$AB$1048576,0),MATCH((CUADRO!Q$5&amp;$E48),'Hoja de Trabajo para listado'!$AB$151:$BA$151,0)),0)+IFERROR(INDEX('Hoja de Trabajo para listado'!$BC$155:$CB$1048576,MATCH($A48,'Hoja de Trabajo para listado'!$BC$155:$BC$1048576,0),MATCH((CUADRO!Q$5&amp;$E48),'Hoja de Trabajo para listado'!$BC$151:$CB$151,0)),0)+IFERROR(INDEX('Hoja de Trabajo para listado'!$DE$153:$DG$274,MATCH($A48,'Hoja de Trabajo para listado'!$DE$153:$DE$1048576,0),MATCH((CUADRO!Q$5&amp;$E48),'Hoja de Trabajo para listado'!$DE$151:$DG$151,0)),0)+IFERROR(INDEX('Hoja de Trabajo para listado'!$CD$155:$DC$1048576,MATCH($A48,'Hoja de Trabajo para listado'!$CD$155:$CD$1048576,0),MATCH((CUADRO!Q$5&amp;$E48),'Hoja de Trabajo para listado'!$CD$151:$DC$151,0)),0)</f>
        <v>0</v>
      </c>
      <c r="R48" s="243">
        <f t="shared" ca="1" si="0"/>
        <v>0</v>
      </c>
      <c r="S48" s="243"/>
      <c r="T48" s="243">
        <f ca="1">+T49</f>
        <v>0</v>
      </c>
      <c r="U48" s="242">
        <f t="shared" si="1"/>
        <v>1</v>
      </c>
      <c r="V48" s="333" t="e">
        <f>+VLOOKUP(A48,bd_lista!$A$3:$E$590,5,FALSE)</f>
        <v>#N/A</v>
      </c>
      <c r="W48" s="383" t="e">
        <f>+V48</f>
        <v>#N/A</v>
      </c>
      <c r="X48" s="242">
        <v>25</v>
      </c>
      <c r="Y48" s="242" t="str">
        <f>+VLOOKUP(X48,bd_lista!$A$3:$C$590,3,FALSE)</f>
        <v>Ministerio de la Presidencia</v>
      </c>
      <c r="Z48" s="294">
        <f>+X48</f>
        <v>25</v>
      </c>
      <c r="AA48" s="295" t="str">
        <f>+Y48</f>
        <v>Ministerio de la Presidencia</v>
      </c>
    </row>
    <row r="49" spans="1:27" ht="15" hidden="1" customHeight="1">
      <c r="A49" s="32">
        <v>87</v>
      </c>
      <c r="B49" s="389"/>
      <c r="C49" s="333" t="e">
        <f>+VLOOKUP(A49,bd_lista!$A$3:$C$590,3,FALSE)</f>
        <v>#N/A</v>
      </c>
      <c r="D49" s="386"/>
      <c r="E49" s="333" t="s">
        <v>1305</v>
      </c>
      <c r="F49" s="245">
        <f ca="1">+IFERROR(INDEX('Hoja de Trabajo para listado'!$A$155:$Z$1048576,MATCH($A49,'Hoja de Trabajo para listado'!$A$155:$A$1048576,0),MATCH((CUADRO!F$5&amp;$E49),'Hoja de Trabajo para listado'!$A$151:$Z$151,0)),0)+IFERROR(INDEX('Hoja de Trabajo para listado'!$AB$155:$BA$1048576,MATCH($A49,'Hoja de Trabajo para listado'!$AB$155:$AB$1048576,0),MATCH((CUADRO!F$5&amp;$E49),'Hoja de Trabajo para listado'!$AB$151:$BA$151,0)),0)+IFERROR(INDEX('Hoja de Trabajo para listado'!$BC$155:$CB$1048576,MATCH($A49,'Hoja de Trabajo para listado'!$BC$155:$BC$1048576,0),MATCH((CUADRO!F$5&amp;$E49),'Hoja de Trabajo para listado'!$BC$151:$CB$151,0)),0)+IFERROR(INDEX('Hoja de Trabajo para listado'!$DE$153:$DG$274,MATCH($A49,'Hoja de Trabajo para listado'!$DE$153:$DE$1048576,0),MATCH((CUADRO!F$5&amp;$E49),'Hoja de Trabajo para listado'!$DE$151:$DG$151,0)),0)+IFERROR(INDEX('Hoja de Trabajo para listado'!$CD$155:$DC$1048576,MATCH($A49,'Hoja de Trabajo para listado'!$CD$155:$CD$1048576,0),MATCH((CUADRO!F$5&amp;$E49),'Hoja de Trabajo para listado'!$CD$151:$DC$151,0)),0)</f>
        <v>0</v>
      </c>
      <c r="G49" s="245">
        <f ca="1">+IFERROR(INDEX('Hoja de Trabajo para listado'!$A$155:$Z$1048576,MATCH($A49,'Hoja de Trabajo para listado'!$A$155:$A$1048576,0),MATCH((CUADRO!G$5&amp;$E49),'Hoja de Trabajo para listado'!$A$151:$Z$151,0)),0)+IFERROR(INDEX('Hoja de Trabajo para listado'!$AB$155:$BA$1048576,MATCH($A49,'Hoja de Trabajo para listado'!$AB$155:$AB$1048576,0),MATCH((CUADRO!G$5&amp;$E49),'Hoja de Trabajo para listado'!$AB$151:$BA$151,0)),0)+IFERROR(INDEX('Hoja de Trabajo para listado'!$BC$155:$CB$1048576,MATCH($A49,'Hoja de Trabajo para listado'!$BC$155:$BC$1048576,0),MATCH((CUADRO!G$5&amp;$E49),'Hoja de Trabajo para listado'!$BC$151:$CB$151,0)),0)+IFERROR(INDEX('Hoja de Trabajo para listado'!$DE$153:$DG$274,MATCH($A49,'Hoja de Trabajo para listado'!$DE$153:$DE$1048576,0),MATCH((CUADRO!G$5&amp;$E49),'Hoja de Trabajo para listado'!$DE$151:$DG$151,0)),0)+IFERROR(INDEX('Hoja de Trabajo para listado'!$CD$155:$DC$1048576,MATCH($A49,'Hoja de Trabajo para listado'!$CD$155:$CD$1048576,0),MATCH((CUADRO!G$5&amp;$E49),'Hoja de Trabajo para listado'!$CD$151:$DC$151,0)),0)</f>
        <v>0</v>
      </c>
      <c r="H49" s="245">
        <f ca="1">+IFERROR(INDEX('Hoja de Trabajo para listado'!$A$155:$Z$1048576,MATCH($A49,'Hoja de Trabajo para listado'!$A$155:$A$1048576,0),MATCH((CUADRO!H$5&amp;$E49),'Hoja de Trabajo para listado'!$A$151:$Z$151,0)),0)+IFERROR(INDEX('Hoja de Trabajo para listado'!$AB$155:$BA$1048576,MATCH($A49,'Hoja de Trabajo para listado'!$AB$155:$AB$1048576,0),MATCH((CUADRO!H$5&amp;$E49),'Hoja de Trabajo para listado'!$AB$151:$BA$151,0)),0)+IFERROR(INDEX('Hoja de Trabajo para listado'!$BC$155:$CB$1048576,MATCH($A49,'Hoja de Trabajo para listado'!$BC$155:$BC$1048576,0),MATCH((CUADRO!H$5&amp;$E49),'Hoja de Trabajo para listado'!$BC$151:$CB$151,0)),0)+IFERROR(INDEX('Hoja de Trabajo para listado'!$DE$153:$DG$274,MATCH($A49,'Hoja de Trabajo para listado'!$DE$153:$DE$1048576,0),MATCH((CUADRO!H$5&amp;$E49),'Hoja de Trabajo para listado'!$DE$151:$DG$151,0)),0)+IFERROR(INDEX('Hoja de Trabajo para listado'!$CD$155:$DC$1048576,MATCH($A49,'Hoja de Trabajo para listado'!$CD$155:$CD$1048576,0),MATCH((CUADRO!H$5&amp;$E49),'Hoja de Trabajo para listado'!$CD$151:$DC$151,0)),0)</f>
        <v>0</v>
      </c>
      <c r="I49" s="245">
        <f ca="1">+IFERROR(INDEX('Hoja de Trabajo para listado'!$A$155:$Z$1048576,MATCH($A49,'Hoja de Trabajo para listado'!$A$155:$A$1048576,0),MATCH((CUADRO!I$5&amp;$E49),'Hoja de Trabajo para listado'!$A$151:$Z$151,0)),0)+IFERROR(INDEX('Hoja de Trabajo para listado'!$AB$155:$BA$1048576,MATCH($A49,'Hoja de Trabajo para listado'!$AB$155:$AB$1048576,0),MATCH((CUADRO!I$5&amp;$E49),'Hoja de Trabajo para listado'!$AB$151:$BA$151,0)),0)+IFERROR(INDEX('Hoja de Trabajo para listado'!$BC$155:$CB$1048576,MATCH($A49,'Hoja de Trabajo para listado'!$BC$155:$BC$1048576,0),MATCH((CUADRO!I$5&amp;$E49),'Hoja de Trabajo para listado'!$BC$151:$CB$151,0)),0)+IFERROR(INDEX('Hoja de Trabajo para listado'!$DE$153:$DG$274,MATCH($A49,'Hoja de Trabajo para listado'!$DE$153:$DE$1048576,0),MATCH((CUADRO!I$5&amp;$E49),'Hoja de Trabajo para listado'!$DE$151:$DG$151,0)),0)+IFERROR(INDEX('Hoja de Trabajo para listado'!$CD$155:$DC$1048576,MATCH($A49,'Hoja de Trabajo para listado'!$CD$155:$CD$1048576,0),MATCH((CUADRO!I$5&amp;$E49),'Hoja de Trabajo para listado'!$CD$151:$DC$151,0)),0)</f>
        <v>0</v>
      </c>
      <c r="J49" s="245">
        <f ca="1">+IFERROR(INDEX('Hoja de Trabajo para listado'!$A$155:$Z$1048576,MATCH($A49,'Hoja de Trabajo para listado'!$A$155:$A$1048576,0),MATCH((CUADRO!J$5&amp;$E49),'Hoja de Trabajo para listado'!$A$151:$Z$151,0)),0)+IFERROR(INDEX('Hoja de Trabajo para listado'!$AB$155:$BA$1048576,MATCH($A49,'Hoja de Trabajo para listado'!$AB$155:$AB$1048576,0),MATCH((CUADRO!J$5&amp;$E49),'Hoja de Trabajo para listado'!$AB$151:$BA$151,0)),0)+IFERROR(INDEX('Hoja de Trabajo para listado'!$BC$155:$CB$1048576,MATCH($A49,'Hoja de Trabajo para listado'!$BC$155:$BC$1048576,0),MATCH((CUADRO!J$5&amp;$E49),'Hoja de Trabajo para listado'!$BC$151:$CB$151,0)),0)+IFERROR(INDEX('Hoja de Trabajo para listado'!$DE$153:$DG$274,MATCH($A49,'Hoja de Trabajo para listado'!$DE$153:$DE$1048576,0),MATCH((CUADRO!J$5&amp;$E49),'Hoja de Trabajo para listado'!$DE$151:$DG$151,0)),0)+IFERROR(INDEX('Hoja de Trabajo para listado'!$CD$155:$DC$1048576,MATCH($A49,'Hoja de Trabajo para listado'!$CD$155:$CD$1048576,0),MATCH((CUADRO!J$5&amp;$E49),'Hoja de Trabajo para listado'!$CD$151:$DC$151,0)),0)</f>
        <v>0</v>
      </c>
      <c r="K49" s="245">
        <f ca="1">+IFERROR(INDEX('Hoja de Trabajo para listado'!$A$155:$Z$1048576,MATCH($A49,'Hoja de Trabajo para listado'!$A$155:$A$1048576,0),MATCH((CUADRO!K$5&amp;$E49),'Hoja de Trabajo para listado'!$A$151:$Z$151,0)),0)+IFERROR(INDEX('Hoja de Trabajo para listado'!$AB$155:$BA$1048576,MATCH($A49,'Hoja de Trabajo para listado'!$AB$155:$AB$1048576,0),MATCH((CUADRO!K$5&amp;$E49),'Hoja de Trabajo para listado'!$AB$151:$BA$151,0)),0)+IFERROR(INDEX('Hoja de Trabajo para listado'!$BC$155:$CB$1048576,MATCH($A49,'Hoja de Trabajo para listado'!$BC$155:$BC$1048576,0),MATCH((CUADRO!K$5&amp;$E49),'Hoja de Trabajo para listado'!$BC$151:$CB$151,0)),0)+IFERROR(INDEX('Hoja de Trabajo para listado'!$DE$153:$DG$274,MATCH($A49,'Hoja de Trabajo para listado'!$DE$153:$DE$1048576,0),MATCH((CUADRO!K$5&amp;$E49),'Hoja de Trabajo para listado'!$DE$151:$DG$151,0)),0)+IFERROR(INDEX('Hoja de Trabajo para listado'!$CD$155:$DC$1048576,MATCH($A49,'Hoja de Trabajo para listado'!$CD$155:$CD$1048576,0),MATCH((CUADRO!K$5&amp;$E49),'Hoja de Trabajo para listado'!$CD$151:$DC$151,0)),0)</f>
        <v>0</v>
      </c>
      <c r="L49" s="245">
        <f ca="1">+IFERROR(INDEX('Hoja de Trabajo para listado'!$A$155:$Z$1048576,MATCH($A49,'Hoja de Trabajo para listado'!$A$155:$A$1048576,0),MATCH((CUADRO!L$5&amp;$E49),'Hoja de Trabajo para listado'!$A$151:$Z$151,0)),0)+IFERROR(INDEX('Hoja de Trabajo para listado'!$AB$155:$BA$1048576,MATCH($A49,'Hoja de Trabajo para listado'!$AB$155:$AB$1048576,0),MATCH((CUADRO!L$5&amp;$E49),'Hoja de Trabajo para listado'!$AB$151:$BA$151,0)),0)+IFERROR(INDEX('Hoja de Trabajo para listado'!$BC$155:$CB$1048576,MATCH($A49,'Hoja de Trabajo para listado'!$BC$155:$BC$1048576,0),MATCH((CUADRO!L$5&amp;$E49),'Hoja de Trabajo para listado'!$BC$151:$CB$151,0)),0)+IFERROR(INDEX('Hoja de Trabajo para listado'!$DE$153:$DG$274,MATCH($A49,'Hoja de Trabajo para listado'!$DE$153:$DE$1048576,0),MATCH((CUADRO!L$5&amp;$E49),'Hoja de Trabajo para listado'!$DE$151:$DG$151,0)),0)+IFERROR(INDEX('Hoja de Trabajo para listado'!$CD$155:$DC$1048576,MATCH($A49,'Hoja de Trabajo para listado'!$CD$155:$CD$1048576,0),MATCH((CUADRO!L$5&amp;$E49),'Hoja de Trabajo para listado'!$CD$151:$DC$151,0)),0)</f>
        <v>0</v>
      </c>
      <c r="M49" s="245">
        <f ca="1">+IFERROR(INDEX('Hoja de Trabajo para listado'!$A$155:$Z$1048576,MATCH($A49,'Hoja de Trabajo para listado'!$A$155:$A$1048576,0),MATCH((CUADRO!M$5&amp;$E49),'Hoja de Trabajo para listado'!$A$151:$Z$151,0)),0)+IFERROR(INDEX('Hoja de Trabajo para listado'!$AB$155:$BA$1048576,MATCH($A49,'Hoja de Trabajo para listado'!$AB$155:$AB$1048576,0),MATCH((CUADRO!M$5&amp;$E49),'Hoja de Trabajo para listado'!$AB$151:$BA$151,0)),0)+IFERROR(INDEX('Hoja de Trabajo para listado'!$BC$155:$CB$1048576,MATCH($A49,'Hoja de Trabajo para listado'!$BC$155:$BC$1048576,0),MATCH((CUADRO!M$5&amp;$E49),'Hoja de Trabajo para listado'!$BC$151:$CB$151,0)),0)+IFERROR(INDEX('Hoja de Trabajo para listado'!$DE$153:$DG$274,MATCH($A49,'Hoja de Trabajo para listado'!$DE$153:$DE$1048576,0),MATCH((CUADRO!M$5&amp;$E49),'Hoja de Trabajo para listado'!$DE$151:$DG$151,0)),0)+IFERROR(INDEX('Hoja de Trabajo para listado'!$CD$155:$DC$1048576,MATCH($A49,'Hoja de Trabajo para listado'!$CD$155:$CD$1048576,0),MATCH((CUADRO!M$5&amp;$E49),'Hoja de Trabajo para listado'!$CD$151:$DC$151,0)),0)</f>
        <v>0</v>
      </c>
      <c r="N49" s="245">
        <f ca="1">+IFERROR(INDEX('Hoja de Trabajo para listado'!$A$155:$Z$1048576,MATCH($A49,'Hoja de Trabajo para listado'!$A$155:$A$1048576,0),MATCH((CUADRO!N$5&amp;$E49),'Hoja de Trabajo para listado'!$A$151:$Z$151,0)),0)+IFERROR(INDEX('Hoja de Trabajo para listado'!$AB$155:$BA$1048576,MATCH($A49,'Hoja de Trabajo para listado'!$AB$155:$AB$1048576,0),MATCH((CUADRO!N$5&amp;$E49),'Hoja de Trabajo para listado'!$AB$151:$BA$151,0)),0)+IFERROR(INDEX('Hoja de Trabajo para listado'!$BC$155:$CB$1048576,MATCH($A49,'Hoja de Trabajo para listado'!$BC$155:$BC$1048576,0),MATCH((CUADRO!N$5&amp;$E49),'Hoja de Trabajo para listado'!$BC$151:$CB$151,0)),0)+IFERROR(INDEX('Hoja de Trabajo para listado'!$DE$153:$DG$274,MATCH($A49,'Hoja de Trabajo para listado'!$DE$153:$DE$1048576,0),MATCH((CUADRO!N$5&amp;$E49),'Hoja de Trabajo para listado'!$DE$151:$DG$151,0)),0)+IFERROR(INDEX('Hoja de Trabajo para listado'!$CD$155:$DC$1048576,MATCH($A49,'Hoja de Trabajo para listado'!$CD$155:$CD$1048576,0),MATCH((CUADRO!N$5&amp;$E49),'Hoja de Trabajo para listado'!$CD$151:$DC$151,0)),0)</f>
        <v>0</v>
      </c>
      <c r="O49" s="245">
        <f ca="1">+IFERROR(INDEX('Hoja de Trabajo para listado'!$A$155:$Z$1048576,MATCH($A49,'Hoja de Trabajo para listado'!$A$155:$A$1048576,0),MATCH((CUADRO!O$5&amp;$E49),'Hoja de Trabajo para listado'!$A$151:$Z$151,0)),0)+IFERROR(INDEX('Hoja de Trabajo para listado'!$AB$155:$BA$1048576,MATCH($A49,'Hoja de Trabajo para listado'!$AB$155:$AB$1048576,0),MATCH((CUADRO!O$5&amp;$E49),'Hoja de Trabajo para listado'!$AB$151:$BA$151,0)),0)+IFERROR(INDEX('Hoja de Trabajo para listado'!$BC$155:$CB$1048576,MATCH($A49,'Hoja de Trabajo para listado'!$BC$155:$BC$1048576,0),MATCH((CUADRO!O$5&amp;$E49),'Hoja de Trabajo para listado'!$BC$151:$CB$151,0)),0)+IFERROR(INDEX('Hoja de Trabajo para listado'!$DE$153:$DG$274,MATCH($A49,'Hoja de Trabajo para listado'!$DE$153:$DE$1048576,0),MATCH((CUADRO!O$5&amp;$E49),'Hoja de Trabajo para listado'!$DE$151:$DG$151,0)),0)+IFERROR(INDEX('Hoja de Trabajo para listado'!$CD$155:$DC$1048576,MATCH($A49,'Hoja de Trabajo para listado'!$CD$155:$CD$1048576,0),MATCH((CUADRO!O$5&amp;$E49),'Hoja de Trabajo para listado'!$CD$151:$DC$151,0)),0)</f>
        <v>0</v>
      </c>
      <c r="P49" s="245">
        <f ca="1">+IFERROR(INDEX('Hoja de Trabajo para listado'!$A$155:$Z$1048576,MATCH($A49,'Hoja de Trabajo para listado'!$A$155:$A$1048576,0),MATCH((CUADRO!P$5&amp;$E49),'Hoja de Trabajo para listado'!$A$151:$Z$151,0)),0)+IFERROR(INDEX('Hoja de Trabajo para listado'!$AB$155:$BA$1048576,MATCH($A49,'Hoja de Trabajo para listado'!$AB$155:$AB$1048576,0),MATCH((CUADRO!P$5&amp;$E49),'Hoja de Trabajo para listado'!$AB$151:$BA$151,0)),0)+IFERROR(INDEX('Hoja de Trabajo para listado'!$BC$155:$CB$1048576,MATCH($A49,'Hoja de Trabajo para listado'!$BC$155:$BC$1048576,0),MATCH((CUADRO!P$5&amp;$E49),'Hoja de Trabajo para listado'!$BC$151:$CB$151,0)),0)+IFERROR(INDEX('Hoja de Trabajo para listado'!$DE$153:$DG$274,MATCH($A49,'Hoja de Trabajo para listado'!$DE$153:$DE$1048576,0),MATCH((CUADRO!P$5&amp;$E49),'Hoja de Trabajo para listado'!$DE$151:$DG$151,0)),0)+IFERROR(INDEX('Hoja de Trabajo para listado'!$CD$155:$DC$1048576,MATCH($A49,'Hoja de Trabajo para listado'!$CD$155:$CD$1048576,0),MATCH((CUADRO!P$5&amp;$E49),'Hoja de Trabajo para listado'!$CD$151:$DC$151,0)),0)</f>
        <v>0</v>
      </c>
      <c r="Q49" s="245">
        <f ca="1">+IFERROR(INDEX('Hoja de Trabajo para listado'!$A$155:$Z$1048576,MATCH($A49,'Hoja de Trabajo para listado'!$A$155:$A$1048576,0),MATCH((CUADRO!Q$5&amp;$E49),'Hoja de Trabajo para listado'!$A$151:$Z$151,0)),0)+IFERROR(INDEX('Hoja de Trabajo para listado'!$AB$155:$BA$1048576,MATCH($A49,'Hoja de Trabajo para listado'!$AB$155:$AB$1048576,0),MATCH((CUADRO!Q$5&amp;$E49),'Hoja de Trabajo para listado'!$AB$151:$BA$151,0)),0)+IFERROR(INDEX('Hoja de Trabajo para listado'!$BC$155:$CB$1048576,MATCH($A49,'Hoja de Trabajo para listado'!$BC$155:$BC$1048576,0),MATCH((CUADRO!Q$5&amp;$E49),'Hoja de Trabajo para listado'!$BC$151:$CB$151,0)),0)+IFERROR(INDEX('Hoja de Trabajo para listado'!$DE$153:$DG$274,MATCH($A49,'Hoja de Trabajo para listado'!$DE$153:$DE$1048576,0),MATCH((CUADRO!Q$5&amp;$E49),'Hoja de Trabajo para listado'!$DE$151:$DG$151,0)),0)+IFERROR(INDEX('Hoja de Trabajo para listado'!$CD$155:$DC$1048576,MATCH($A49,'Hoja de Trabajo para listado'!$CD$155:$CD$1048576,0),MATCH((CUADRO!Q$5&amp;$E49),'Hoja de Trabajo para listado'!$CD$151:$DC$151,0)),0)</f>
        <v>0</v>
      </c>
      <c r="R49" s="245">
        <f t="shared" ca="1" si="0"/>
        <v>0</v>
      </c>
      <c r="S49" s="245">
        <f ca="1">+R48+R49</f>
        <v>0</v>
      </c>
      <c r="T49" s="245">
        <f ca="1">+S49</f>
        <v>0</v>
      </c>
      <c r="U49" s="244">
        <f t="shared" si="1"/>
        <v>2</v>
      </c>
      <c r="V49" s="333" t="e">
        <f>+VLOOKUP(A49,bd_lista!$A$3:$E$590,5,FALSE)</f>
        <v>#N/A</v>
      </c>
      <c r="W49" s="384"/>
      <c r="X49" s="242">
        <v>25</v>
      </c>
      <c r="Y49" s="242" t="str">
        <f>+VLOOKUP(X49,bd_lista!$A$3:$C$590,3,FALSE)</f>
        <v>Ministerio de la Presidencia</v>
      </c>
      <c r="Z49" s="292"/>
      <c r="AA49" s="293"/>
    </row>
    <row r="50" spans="1:27" ht="15" hidden="1" customHeight="1">
      <c r="A50" s="251">
        <v>108</v>
      </c>
      <c r="B50" s="388">
        <f>+A50</f>
        <v>108</v>
      </c>
      <c r="C50" s="247" t="str">
        <f>+VLOOKUP(A50,bd_lista!$A$3:$C$590,3,FALSE)</f>
        <v>Orquesta Sinfónica Nacional</v>
      </c>
      <c r="D50" s="385" t="str">
        <f>+C50</f>
        <v>Orquesta Sinfónica Nacional</v>
      </c>
      <c r="E50" s="247" t="s">
        <v>1304</v>
      </c>
      <c r="F50" s="243">
        <f ca="1">+IFERROR(INDEX('Hoja de Trabajo para listado'!$A$155:$Z$1048576,MATCH($A50,'Hoja de Trabajo para listado'!$A$155:$A$1048576,0),MATCH((CUADRO!F$5&amp;$E50),'Hoja de Trabajo para listado'!$A$151:$Z$151,0)),0)+IFERROR(INDEX('Hoja de Trabajo para listado'!$AB$155:$BA$1048576,MATCH($A50,'Hoja de Trabajo para listado'!$AB$155:$AB$1048576,0),MATCH((CUADRO!F$5&amp;$E50),'Hoja de Trabajo para listado'!$AB$151:$BA$151,0)),0)+IFERROR(INDEX('Hoja de Trabajo para listado'!$BC$155:$CB$1048576,MATCH($A50,'Hoja de Trabajo para listado'!$BC$155:$BC$1048576,0),MATCH((CUADRO!F$5&amp;$E50),'Hoja de Trabajo para listado'!$BC$151:$CB$151,0)),0)+IFERROR(INDEX('Hoja de Trabajo para listado'!$DE$153:$DG$274,MATCH($A50,'Hoja de Trabajo para listado'!$DE$153:$DE$1048576,0),MATCH((CUADRO!F$5&amp;$E50),'Hoja de Trabajo para listado'!$DE$151:$DG$151,0)),0)+IFERROR(INDEX('Hoja de Trabajo para listado'!$CD$155:$DC$1048576,MATCH($A50,'Hoja de Trabajo para listado'!$CD$155:$CD$1048576,0),MATCH((CUADRO!F$5&amp;$E50),'Hoja de Trabajo para listado'!$CD$151:$DC$151,0)),0)</f>
        <v>0</v>
      </c>
      <c r="G50" s="243">
        <f ca="1">+IFERROR(INDEX('Hoja de Trabajo para listado'!$A$155:$Z$1048576,MATCH($A50,'Hoja de Trabajo para listado'!$A$155:$A$1048576,0),MATCH((CUADRO!G$5&amp;$E50),'Hoja de Trabajo para listado'!$A$151:$Z$151,0)),0)+IFERROR(INDEX('Hoja de Trabajo para listado'!$AB$155:$BA$1048576,MATCH($A50,'Hoja de Trabajo para listado'!$AB$155:$AB$1048576,0),MATCH((CUADRO!G$5&amp;$E50),'Hoja de Trabajo para listado'!$AB$151:$BA$151,0)),0)+IFERROR(INDEX('Hoja de Trabajo para listado'!$BC$155:$CB$1048576,MATCH($A50,'Hoja de Trabajo para listado'!$BC$155:$BC$1048576,0),MATCH((CUADRO!G$5&amp;$E50),'Hoja de Trabajo para listado'!$BC$151:$CB$151,0)),0)+IFERROR(INDEX('Hoja de Trabajo para listado'!$DE$153:$DG$274,MATCH($A50,'Hoja de Trabajo para listado'!$DE$153:$DE$1048576,0),MATCH((CUADRO!G$5&amp;$E50),'Hoja de Trabajo para listado'!$DE$151:$DG$151,0)),0)+IFERROR(INDEX('Hoja de Trabajo para listado'!$CD$155:$DC$1048576,MATCH($A50,'Hoja de Trabajo para listado'!$CD$155:$CD$1048576,0),MATCH((CUADRO!G$5&amp;$E50),'Hoja de Trabajo para listado'!$CD$151:$DC$151,0)),0)</f>
        <v>0</v>
      </c>
      <c r="H50" s="243">
        <f ca="1">+IFERROR(INDEX('Hoja de Trabajo para listado'!$A$155:$Z$1048576,MATCH($A50,'Hoja de Trabajo para listado'!$A$155:$A$1048576,0),MATCH((CUADRO!H$5&amp;$E50),'Hoja de Trabajo para listado'!$A$151:$Z$151,0)),0)+IFERROR(INDEX('Hoja de Trabajo para listado'!$AB$155:$BA$1048576,MATCH($A50,'Hoja de Trabajo para listado'!$AB$155:$AB$1048576,0),MATCH((CUADRO!H$5&amp;$E50),'Hoja de Trabajo para listado'!$AB$151:$BA$151,0)),0)+IFERROR(INDEX('Hoja de Trabajo para listado'!$BC$155:$CB$1048576,MATCH($A50,'Hoja de Trabajo para listado'!$BC$155:$BC$1048576,0),MATCH((CUADRO!H$5&amp;$E50),'Hoja de Trabajo para listado'!$BC$151:$CB$151,0)),0)+IFERROR(INDEX('Hoja de Trabajo para listado'!$DE$153:$DG$274,MATCH($A50,'Hoja de Trabajo para listado'!$DE$153:$DE$1048576,0),MATCH((CUADRO!H$5&amp;$E50),'Hoja de Trabajo para listado'!$DE$151:$DG$151,0)),0)+IFERROR(INDEX('Hoja de Trabajo para listado'!$CD$155:$DC$1048576,MATCH($A50,'Hoja de Trabajo para listado'!$CD$155:$CD$1048576,0),MATCH((CUADRO!H$5&amp;$E50),'Hoja de Trabajo para listado'!$CD$151:$DC$151,0)),0)</f>
        <v>0</v>
      </c>
      <c r="I50" s="243">
        <f ca="1">+IFERROR(INDEX('Hoja de Trabajo para listado'!$A$155:$Z$1048576,MATCH($A50,'Hoja de Trabajo para listado'!$A$155:$A$1048576,0),MATCH((CUADRO!I$5&amp;$E50),'Hoja de Trabajo para listado'!$A$151:$Z$151,0)),0)+IFERROR(INDEX('Hoja de Trabajo para listado'!$AB$155:$BA$1048576,MATCH($A50,'Hoja de Trabajo para listado'!$AB$155:$AB$1048576,0),MATCH((CUADRO!I$5&amp;$E50),'Hoja de Trabajo para listado'!$AB$151:$BA$151,0)),0)+IFERROR(INDEX('Hoja de Trabajo para listado'!$BC$155:$CB$1048576,MATCH($A50,'Hoja de Trabajo para listado'!$BC$155:$BC$1048576,0),MATCH((CUADRO!I$5&amp;$E50),'Hoja de Trabajo para listado'!$BC$151:$CB$151,0)),0)+IFERROR(INDEX('Hoja de Trabajo para listado'!$DE$153:$DG$274,MATCH($A50,'Hoja de Trabajo para listado'!$DE$153:$DE$1048576,0),MATCH((CUADRO!I$5&amp;$E50),'Hoja de Trabajo para listado'!$DE$151:$DG$151,0)),0)+IFERROR(INDEX('Hoja de Trabajo para listado'!$CD$155:$DC$1048576,MATCH($A50,'Hoja de Trabajo para listado'!$CD$155:$CD$1048576,0),MATCH((CUADRO!I$5&amp;$E50),'Hoja de Trabajo para listado'!$CD$151:$DC$151,0)),0)</f>
        <v>0</v>
      </c>
      <c r="J50" s="243">
        <f ca="1">+IFERROR(INDEX('Hoja de Trabajo para listado'!$A$155:$Z$1048576,MATCH($A50,'Hoja de Trabajo para listado'!$A$155:$A$1048576,0),MATCH((CUADRO!J$5&amp;$E50),'Hoja de Trabajo para listado'!$A$151:$Z$151,0)),0)+IFERROR(INDEX('Hoja de Trabajo para listado'!$AB$155:$BA$1048576,MATCH($A50,'Hoja de Trabajo para listado'!$AB$155:$AB$1048576,0),MATCH((CUADRO!J$5&amp;$E50),'Hoja de Trabajo para listado'!$AB$151:$BA$151,0)),0)+IFERROR(INDEX('Hoja de Trabajo para listado'!$BC$155:$CB$1048576,MATCH($A50,'Hoja de Trabajo para listado'!$BC$155:$BC$1048576,0),MATCH((CUADRO!J$5&amp;$E50),'Hoja de Trabajo para listado'!$BC$151:$CB$151,0)),0)+IFERROR(INDEX('Hoja de Trabajo para listado'!$DE$153:$DG$274,MATCH($A50,'Hoja de Trabajo para listado'!$DE$153:$DE$1048576,0),MATCH((CUADRO!J$5&amp;$E50),'Hoja de Trabajo para listado'!$DE$151:$DG$151,0)),0)+IFERROR(INDEX('Hoja de Trabajo para listado'!$CD$155:$DC$1048576,MATCH($A50,'Hoja de Trabajo para listado'!$CD$155:$CD$1048576,0),MATCH((CUADRO!J$5&amp;$E50),'Hoja de Trabajo para listado'!$CD$151:$DC$151,0)),0)</f>
        <v>0</v>
      </c>
      <c r="K50" s="243">
        <f ca="1">+IFERROR(INDEX('Hoja de Trabajo para listado'!$A$155:$Z$1048576,MATCH($A50,'Hoja de Trabajo para listado'!$A$155:$A$1048576,0),MATCH((CUADRO!K$5&amp;$E50),'Hoja de Trabajo para listado'!$A$151:$Z$151,0)),0)+IFERROR(INDEX('Hoja de Trabajo para listado'!$AB$155:$BA$1048576,MATCH($A50,'Hoja de Trabajo para listado'!$AB$155:$AB$1048576,0),MATCH((CUADRO!K$5&amp;$E50),'Hoja de Trabajo para listado'!$AB$151:$BA$151,0)),0)+IFERROR(INDEX('Hoja de Trabajo para listado'!$BC$155:$CB$1048576,MATCH($A50,'Hoja de Trabajo para listado'!$BC$155:$BC$1048576,0),MATCH((CUADRO!K$5&amp;$E50),'Hoja de Trabajo para listado'!$BC$151:$CB$151,0)),0)+IFERROR(INDEX('Hoja de Trabajo para listado'!$DE$153:$DG$274,MATCH($A50,'Hoja de Trabajo para listado'!$DE$153:$DE$1048576,0),MATCH((CUADRO!K$5&amp;$E50),'Hoja de Trabajo para listado'!$DE$151:$DG$151,0)),0)+IFERROR(INDEX('Hoja de Trabajo para listado'!$CD$155:$DC$1048576,MATCH($A50,'Hoja de Trabajo para listado'!$CD$155:$CD$1048576,0),MATCH((CUADRO!K$5&amp;$E50),'Hoja de Trabajo para listado'!$CD$151:$DC$151,0)),0)</f>
        <v>0</v>
      </c>
      <c r="L50" s="243">
        <f ca="1">+IFERROR(INDEX('Hoja de Trabajo para listado'!$A$155:$Z$1048576,MATCH($A50,'Hoja de Trabajo para listado'!$A$155:$A$1048576,0),MATCH((CUADRO!L$5&amp;$E50),'Hoja de Trabajo para listado'!$A$151:$Z$151,0)),0)+IFERROR(INDEX('Hoja de Trabajo para listado'!$AB$155:$BA$1048576,MATCH($A50,'Hoja de Trabajo para listado'!$AB$155:$AB$1048576,0),MATCH((CUADRO!L$5&amp;$E50),'Hoja de Trabajo para listado'!$AB$151:$BA$151,0)),0)+IFERROR(INDEX('Hoja de Trabajo para listado'!$BC$155:$CB$1048576,MATCH($A50,'Hoja de Trabajo para listado'!$BC$155:$BC$1048576,0),MATCH((CUADRO!L$5&amp;$E50),'Hoja de Trabajo para listado'!$BC$151:$CB$151,0)),0)+IFERROR(INDEX('Hoja de Trabajo para listado'!$DE$153:$DG$274,MATCH($A50,'Hoja de Trabajo para listado'!$DE$153:$DE$1048576,0),MATCH((CUADRO!L$5&amp;$E50),'Hoja de Trabajo para listado'!$DE$151:$DG$151,0)),0)+IFERROR(INDEX('Hoja de Trabajo para listado'!$CD$155:$DC$1048576,MATCH($A50,'Hoja de Trabajo para listado'!$CD$155:$CD$1048576,0),MATCH((CUADRO!L$5&amp;$E50),'Hoja de Trabajo para listado'!$CD$151:$DC$151,0)),0)</f>
        <v>0</v>
      </c>
      <c r="M50" s="243">
        <f ca="1">+IFERROR(INDEX('Hoja de Trabajo para listado'!$A$155:$Z$1048576,MATCH($A50,'Hoja de Trabajo para listado'!$A$155:$A$1048576,0),MATCH((CUADRO!M$5&amp;$E50),'Hoja de Trabajo para listado'!$A$151:$Z$151,0)),0)+IFERROR(INDEX('Hoja de Trabajo para listado'!$AB$155:$BA$1048576,MATCH($A50,'Hoja de Trabajo para listado'!$AB$155:$AB$1048576,0),MATCH((CUADRO!M$5&amp;$E50),'Hoja de Trabajo para listado'!$AB$151:$BA$151,0)),0)+IFERROR(INDEX('Hoja de Trabajo para listado'!$BC$155:$CB$1048576,MATCH($A50,'Hoja de Trabajo para listado'!$BC$155:$BC$1048576,0),MATCH((CUADRO!M$5&amp;$E50),'Hoja de Trabajo para listado'!$BC$151:$CB$151,0)),0)+IFERROR(INDEX('Hoja de Trabajo para listado'!$DE$153:$DG$274,MATCH($A50,'Hoja de Trabajo para listado'!$DE$153:$DE$1048576,0),MATCH((CUADRO!M$5&amp;$E50),'Hoja de Trabajo para listado'!$DE$151:$DG$151,0)),0)+IFERROR(INDEX('Hoja de Trabajo para listado'!$CD$155:$DC$1048576,MATCH($A50,'Hoja de Trabajo para listado'!$CD$155:$CD$1048576,0),MATCH((CUADRO!M$5&amp;$E50),'Hoja de Trabajo para listado'!$CD$151:$DC$151,0)),0)</f>
        <v>0</v>
      </c>
      <c r="N50" s="243">
        <f ca="1">+IFERROR(INDEX('Hoja de Trabajo para listado'!$A$155:$Z$1048576,MATCH($A50,'Hoja de Trabajo para listado'!$A$155:$A$1048576,0),MATCH((CUADRO!N$5&amp;$E50),'Hoja de Trabajo para listado'!$A$151:$Z$151,0)),0)+IFERROR(INDEX('Hoja de Trabajo para listado'!$AB$155:$BA$1048576,MATCH($A50,'Hoja de Trabajo para listado'!$AB$155:$AB$1048576,0),MATCH((CUADRO!N$5&amp;$E50),'Hoja de Trabajo para listado'!$AB$151:$BA$151,0)),0)+IFERROR(INDEX('Hoja de Trabajo para listado'!$BC$155:$CB$1048576,MATCH($A50,'Hoja de Trabajo para listado'!$BC$155:$BC$1048576,0),MATCH((CUADRO!N$5&amp;$E50),'Hoja de Trabajo para listado'!$BC$151:$CB$151,0)),0)+IFERROR(INDEX('Hoja de Trabajo para listado'!$DE$153:$DG$274,MATCH($A50,'Hoja de Trabajo para listado'!$DE$153:$DE$1048576,0),MATCH((CUADRO!N$5&amp;$E50),'Hoja de Trabajo para listado'!$DE$151:$DG$151,0)),0)+IFERROR(INDEX('Hoja de Trabajo para listado'!$CD$155:$DC$1048576,MATCH($A50,'Hoja de Trabajo para listado'!$CD$155:$CD$1048576,0),MATCH((CUADRO!N$5&amp;$E50),'Hoja de Trabajo para listado'!$CD$151:$DC$151,0)),0)</f>
        <v>0</v>
      </c>
      <c r="O50" s="243">
        <f ca="1">+IFERROR(INDEX('Hoja de Trabajo para listado'!$A$155:$Z$1048576,MATCH($A50,'Hoja de Trabajo para listado'!$A$155:$A$1048576,0),MATCH((CUADRO!O$5&amp;$E50),'Hoja de Trabajo para listado'!$A$151:$Z$151,0)),0)+IFERROR(INDEX('Hoja de Trabajo para listado'!$AB$155:$BA$1048576,MATCH($A50,'Hoja de Trabajo para listado'!$AB$155:$AB$1048576,0),MATCH((CUADRO!O$5&amp;$E50),'Hoja de Trabajo para listado'!$AB$151:$BA$151,0)),0)+IFERROR(INDEX('Hoja de Trabajo para listado'!$BC$155:$CB$1048576,MATCH($A50,'Hoja de Trabajo para listado'!$BC$155:$BC$1048576,0),MATCH((CUADRO!O$5&amp;$E50),'Hoja de Trabajo para listado'!$BC$151:$CB$151,0)),0)+IFERROR(INDEX('Hoja de Trabajo para listado'!$DE$153:$DG$274,MATCH($A50,'Hoja de Trabajo para listado'!$DE$153:$DE$1048576,0),MATCH((CUADRO!O$5&amp;$E50),'Hoja de Trabajo para listado'!$DE$151:$DG$151,0)),0)+IFERROR(INDEX('Hoja de Trabajo para listado'!$CD$155:$DC$1048576,MATCH($A50,'Hoja de Trabajo para listado'!$CD$155:$CD$1048576,0),MATCH((CUADRO!O$5&amp;$E50),'Hoja de Trabajo para listado'!$CD$151:$DC$151,0)),0)</f>
        <v>0</v>
      </c>
      <c r="P50" s="243">
        <f ca="1">+IFERROR(INDEX('Hoja de Trabajo para listado'!$A$155:$Z$1048576,MATCH($A50,'Hoja de Trabajo para listado'!$A$155:$A$1048576,0),MATCH((CUADRO!P$5&amp;$E50),'Hoja de Trabajo para listado'!$A$151:$Z$151,0)),0)+IFERROR(INDEX('Hoja de Trabajo para listado'!$AB$155:$BA$1048576,MATCH($A50,'Hoja de Trabajo para listado'!$AB$155:$AB$1048576,0),MATCH((CUADRO!P$5&amp;$E50),'Hoja de Trabajo para listado'!$AB$151:$BA$151,0)),0)+IFERROR(INDEX('Hoja de Trabajo para listado'!$BC$155:$CB$1048576,MATCH($A50,'Hoja de Trabajo para listado'!$BC$155:$BC$1048576,0),MATCH((CUADRO!P$5&amp;$E50),'Hoja de Trabajo para listado'!$BC$151:$CB$151,0)),0)+IFERROR(INDEX('Hoja de Trabajo para listado'!$DE$153:$DG$274,MATCH($A50,'Hoja de Trabajo para listado'!$DE$153:$DE$1048576,0),MATCH((CUADRO!P$5&amp;$E50),'Hoja de Trabajo para listado'!$DE$151:$DG$151,0)),0)+IFERROR(INDEX('Hoja de Trabajo para listado'!$CD$155:$DC$1048576,MATCH($A50,'Hoja de Trabajo para listado'!$CD$155:$CD$1048576,0),MATCH((CUADRO!P$5&amp;$E50),'Hoja de Trabajo para listado'!$CD$151:$DC$151,0)),0)</f>
        <v>0</v>
      </c>
      <c r="Q50" s="243">
        <f ca="1">+IFERROR(INDEX('Hoja de Trabajo para listado'!$A$155:$Z$1048576,MATCH($A50,'Hoja de Trabajo para listado'!$A$155:$A$1048576,0),MATCH((CUADRO!Q$5&amp;$E50),'Hoja de Trabajo para listado'!$A$151:$Z$151,0)),0)+IFERROR(INDEX('Hoja de Trabajo para listado'!$AB$155:$BA$1048576,MATCH($A50,'Hoja de Trabajo para listado'!$AB$155:$AB$1048576,0),MATCH((CUADRO!Q$5&amp;$E50),'Hoja de Trabajo para listado'!$AB$151:$BA$151,0)),0)+IFERROR(INDEX('Hoja de Trabajo para listado'!$BC$155:$CB$1048576,MATCH($A50,'Hoja de Trabajo para listado'!$BC$155:$BC$1048576,0),MATCH((CUADRO!Q$5&amp;$E50),'Hoja de Trabajo para listado'!$BC$151:$CB$151,0)),0)+IFERROR(INDEX('Hoja de Trabajo para listado'!$DE$153:$DG$274,MATCH($A50,'Hoja de Trabajo para listado'!$DE$153:$DE$1048576,0),MATCH((CUADRO!Q$5&amp;$E50),'Hoja de Trabajo para listado'!$DE$151:$DG$151,0)),0)+IFERROR(INDEX('Hoja de Trabajo para listado'!$CD$155:$DC$1048576,MATCH($A50,'Hoja de Trabajo para listado'!$CD$155:$CD$1048576,0),MATCH((CUADRO!Q$5&amp;$E50),'Hoja de Trabajo para listado'!$CD$151:$DC$151,0)),0)</f>
        <v>0</v>
      </c>
      <c r="R50" s="243">
        <f t="shared" ca="1" si="0"/>
        <v>0</v>
      </c>
      <c r="S50" s="268"/>
      <c r="T50" s="243">
        <f ca="1">+T51</f>
        <v>0</v>
      </c>
      <c r="U50" s="242">
        <f t="shared" si="1"/>
        <v>1</v>
      </c>
      <c r="V50" s="333" t="str">
        <f>+VLOOKUP(A50,bd_lista!$A$3:$E$590,5,FALSE)</f>
        <v>Instituciones Descentralizadas</v>
      </c>
      <c r="W50" s="383" t="str">
        <f>+V50</f>
        <v>Instituciones Descentralizadas</v>
      </c>
      <c r="X50" s="242">
        <v>53</v>
      </c>
      <c r="Y50" s="242" t="str">
        <f>+VLOOKUP(X50,bd_lista!$A$3:$C$590,3,FALSE)</f>
        <v>Ministerio de Culturas, Descolonización y Despatriarcalización</v>
      </c>
      <c r="Z50" s="294">
        <f>+X50</f>
        <v>53</v>
      </c>
      <c r="AA50" s="319" t="str">
        <f>+Y50</f>
        <v>Ministerio de Culturas, Descolonización y Despatriarcalización</v>
      </c>
    </row>
    <row r="51" spans="1:27" ht="15" hidden="1" customHeight="1">
      <c r="A51" s="32">
        <v>108</v>
      </c>
      <c r="B51" s="389"/>
      <c r="C51" s="333" t="str">
        <f>+VLOOKUP(A51,bd_lista!$A$3:$C$590,3,FALSE)</f>
        <v>Orquesta Sinfónica Nacional</v>
      </c>
      <c r="D51" s="386"/>
      <c r="E51" s="333" t="s">
        <v>1305</v>
      </c>
      <c r="F51" s="245">
        <f ca="1">+IFERROR(INDEX('Hoja de Trabajo para listado'!$A$155:$Z$1048576,MATCH($A51,'Hoja de Trabajo para listado'!$A$155:$A$1048576,0),MATCH((CUADRO!F$5&amp;$E51),'Hoja de Trabajo para listado'!$A$151:$Z$151,0)),0)+IFERROR(INDEX('Hoja de Trabajo para listado'!$AB$155:$BA$1048576,MATCH($A51,'Hoja de Trabajo para listado'!$AB$155:$AB$1048576,0),MATCH((CUADRO!F$5&amp;$E51),'Hoja de Trabajo para listado'!$AB$151:$BA$151,0)),0)+IFERROR(INDEX('Hoja de Trabajo para listado'!$BC$155:$CB$1048576,MATCH($A51,'Hoja de Trabajo para listado'!$BC$155:$BC$1048576,0),MATCH((CUADRO!F$5&amp;$E51),'Hoja de Trabajo para listado'!$BC$151:$CB$151,0)),0)+IFERROR(INDEX('Hoja de Trabajo para listado'!$DE$153:$DG$274,MATCH($A51,'Hoja de Trabajo para listado'!$DE$153:$DE$1048576,0),MATCH((CUADRO!F$5&amp;$E51),'Hoja de Trabajo para listado'!$DE$151:$DG$151,0)),0)+IFERROR(INDEX('Hoja de Trabajo para listado'!$CD$155:$DC$1048576,MATCH($A51,'Hoja de Trabajo para listado'!$CD$155:$CD$1048576,0),MATCH((CUADRO!F$5&amp;$E51),'Hoja de Trabajo para listado'!$CD$151:$DC$151,0)),0)</f>
        <v>0</v>
      </c>
      <c r="G51" s="245">
        <f ca="1">+IFERROR(INDEX('Hoja de Trabajo para listado'!$A$155:$Z$1048576,MATCH($A51,'Hoja de Trabajo para listado'!$A$155:$A$1048576,0),MATCH((CUADRO!G$5&amp;$E51),'Hoja de Trabajo para listado'!$A$151:$Z$151,0)),0)+IFERROR(INDEX('Hoja de Trabajo para listado'!$AB$155:$BA$1048576,MATCH($A51,'Hoja de Trabajo para listado'!$AB$155:$AB$1048576,0),MATCH((CUADRO!G$5&amp;$E51),'Hoja de Trabajo para listado'!$AB$151:$BA$151,0)),0)+IFERROR(INDEX('Hoja de Trabajo para listado'!$BC$155:$CB$1048576,MATCH($A51,'Hoja de Trabajo para listado'!$BC$155:$BC$1048576,0),MATCH((CUADRO!G$5&amp;$E51),'Hoja de Trabajo para listado'!$BC$151:$CB$151,0)),0)+IFERROR(INDEX('Hoja de Trabajo para listado'!$DE$153:$DG$274,MATCH($A51,'Hoja de Trabajo para listado'!$DE$153:$DE$1048576,0),MATCH((CUADRO!G$5&amp;$E51),'Hoja de Trabajo para listado'!$DE$151:$DG$151,0)),0)+IFERROR(INDEX('Hoja de Trabajo para listado'!$CD$155:$DC$1048576,MATCH($A51,'Hoja de Trabajo para listado'!$CD$155:$CD$1048576,0),MATCH((CUADRO!G$5&amp;$E51),'Hoja de Trabajo para listado'!$CD$151:$DC$151,0)),0)</f>
        <v>0</v>
      </c>
      <c r="H51" s="245">
        <f ca="1">+IFERROR(INDEX('Hoja de Trabajo para listado'!$A$155:$Z$1048576,MATCH($A51,'Hoja de Trabajo para listado'!$A$155:$A$1048576,0),MATCH((CUADRO!H$5&amp;$E51),'Hoja de Trabajo para listado'!$A$151:$Z$151,0)),0)+IFERROR(INDEX('Hoja de Trabajo para listado'!$AB$155:$BA$1048576,MATCH($A51,'Hoja de Trabajo para listado'!$AB$155:$AB$1048576,0),MATCH((CUADRO!H$5&amp;$E51),'Hoja de Trabajo para listado'!$AB$151:$BA$151,0)),0)+IFERROR(INDEX('Hoja de Trabajo para listado'!$BC$155:$CB$1048576,MATCH($A51,'Hoja de Trabajo para listado'!$BC$155:$BC$1048576,0),MATCH((CUADRO!H$5&amp;$E51),'Hoja de Trabajo para listado'!$BC$151:$CB$151,0)),0)+IFERROR(INDEX('Hoja de Trabajo para listado'!$DE$153:$DG$274,MATCH($A51,'Hoja de Trabajo para listado'!$DE$153:$DE$1048576,0),MATCH((CUADRO!H$5&amp;$E51),'Hoja de Trabajo para listado'!$DE$151:$DG$151,0)),0)+IFERROR(INDEX('Hoja de Trabajo para listado'!$CD$155:$DC$1048576,MATCH($A51,'Hoja de Trabajo para listado'!$CD$155:$CD$1048576,0),MATCH((CUADRO!H$5&amp;$E51),'Hoja de Trabajo para listado'!$CD$151:$DC$151,0)),0)</f>
        <v>0</v>
      </c>
      <c r="I51" s="245">
        <f ca="1">+IFERROR(INDEX('Hoja de Trabajo para listado'!$A$155:$Z$1048576,MATCH($A51,'Hoja de Trabajo para listado'!$A$155:$A$1048576,0),MATCH((CUADRO!I$5&amp;$E51),'Hoja de Trabajo para listado'!$A$151:$Z$151,0)),0)+IFERROR(INDEX('Hoja de Trabajo para listado'!$AB$155:$BA$1048576,MATCH($A51,'Hoja de Trabajo para listado'!$AB$155:$AB$1048576,0),MATCH((CUADRO!I$5&amp;$E51),'Hoja de Trabajo para listado'!$AB$151:$BA$151,0)),0)+IFERROR(INDEX('Hoja de Trabajo para listado'!$BC$155:$CB$1048576,MATCH($A51,'Hoja de Trabajo para listado'!$BC$155:$BC$1048576,0),MATCH((CUADRO!I$5&amp;$E51),'Hoja de Trabajo para listado'!$BC$151:$CB$151,0)),0)+IFERROR(INDEX('Hoja de Trabajo para listado'!$DE$153:$DG$274,MATCH($A51,'Hoja de Trabajo para listado'!$DE$153:$DE$1048576,0),MATCH((CUADRO!I$5&amp;$E51),'Hoja de Trabajo para listado'!$DE$151:$DG$151,0)),0)+IFERROR(INDEX('Hoja de Trabajo para listado'!$CD$155:$DC$1048576,MATCH($A51,'Hoja de Trabajo para listado'!$CD$155:$CD$1048576,0),MATCH((CUADRO!I$5&amp;$E51),'Hoja de Trabajo para listado'!$CD$151:$DC$151,0)),0)</f>
        <v>0</v>
      </c>
      <c r="J51" s="245">
        <f ca="1">+IFERROR(INDEX('Hoja de Trabajo para listado'!$A$155:$Z$1048576,MATCH($A51,'Hoja de Trabajo para listado'!$A$155:$A$1048576,0),MATCH((CUADRO!J$5&amp;$E51),'Hoja de Trabajo para listado'!$A$151:$Z$151,0)),0)+IFERROR(INDEX('Hoja de Trabajo para listado'!$AB$155:$BA$1048576,MATCH($A51,'Hoja de Trabajo para listado'!$AB$155:$AB$1048576,0),MATCH((CUADRO!J$5&amp;$E51),'Hoja de Trabajo para listado'!$AB$151:$BA$151,0)),0)+IFERROR(INDEX('Hoja de Trabajo para listado'!$BC$155:$CB$1048576,MATCH($A51,'Hoja de Trabajo para listado'!$BC$155:$BC$1048576,0),MATCH((CUADRO!J$5&amp;$E51),'Hoja de Trabajo para listado'!$BC$151:$CB$151,0)),0)+IFERROR(INDEX('Hoja de Trabajo para listado'!$DE$153:$DG$274,MATCH($A51,'Hoja de Trabajo para listado'!$DE$153:$DE$1048576,0),MATCH((CUADRO!J$5&amp;$E51),'Hoja de Trabajo para listado'!$DE$151:$DG$151,0)),0)+IFERROR(INDEX('Hoja de Trabajo para listado'!$CD$155:$DC$1048576,MATCH($A51,'Hoja de Trabajo para listado'!$CD$155:$CD$1048576,0),MATCH((CUADRO!J$5&amp;$E51),'Hoja de Trabajo para listado'!$CD$151:$DC$151,0)),0)</f>
        <v>0</v>
      </c>
      <c r="K51" s="245">
        <f ca="1">+IFERROR(INDEX('Hoja de Trabajo para listado'!$A$155:$Z$1048576,MATCH($A51,'Hoja de Trabajo para listado'!$A$155:$A$1048576,0),MATCH((CUADRO!K$5&amp;$E51),'Hoja de Trabajo para listado'!$A$151:$Z$151,0)),0)+IFERROR(INDEX('Hoja de Trabajo para listado'!$AB$155:$BA$1048576,MATCH($A51,'Hoja de Trabajo para listado'!$AB$155:$AB$1048576,0),MATCH((CUADRO!K$5&amp;$E51),'Hoja de Trabajo para listado'!$AB$151:$BA$151,0)),0)+IFERROR(INDEX('Hoja de Trabajo para listado'!$BC$155:$CB$1048576,MATCH($A51,'Hoja de Trabajo para listado'!$BC$155:$BC$1048576,0),MATCH((CUADRO!K$5&amp;$E51),'Hoja de Trabajo para listado'!$BC$151:$CB$151,0)),0)+IFERROR(INDEX('Hoja de Trabajo para listado'!$DE$153:$DG$274,MATCH($A51,'Hoja de Trabajo para listado'!$DE$153:$DE$1048576,0),MATCH((CUADRO!K$5&amp;$E51),'Hoja de Trabajo para listado'!$DE$151:$DG$151,0)),0)+IFERROR(INDEX('Hoja de Trabajo para listado'!$CD$155:$DC$1048576,MATCH($A51,'Hoja de Trabajo para listado'!$CD$155:$CD$1048576,0),MATCH((CUADRO!K$5&amp;$E51),'Hoja de Trabajo para listado'!$CD$151:$DC$151,0)),0)</f>
        <v>0</v>
      </c>
      <c r="L51" s="245">
        <f ca="1">+IFERROR(INDEX('Hoja de Trabajo para listado'!$A$155:$Z$1048576,MATCH($A51,'Hoja de Trabajo para listado'!$A$155:$A$1048576,0),MATCH((CUADRO!L$5&amp;$E51),'Hoja de Trabajo para listado'!$A$151:$Z$151,0)),0)+IFERROR(INDEX('Hoja de Trabajo para listado'!$AB$155:$BA$1048576,MATCH($A51,'Hoja de Trabajo para listado'!$AB$155:$AB$1048576,0),MATCH((CUADRO!L$5&amp;$E51),'Hoja de Trabajo para listado'!$AB$151:$BA$151,0)),0)+IFERROR(INDEX('Hoja de Trabajo para listado'!$BC$155:$CB$1048576,MATCH($A51,'Hoja de Trabajo para listado'!$BC$155:$BC$1048576,0),MATCH((CUADRO!L$5&amp;$E51),'Hoja de Trabajo para listado'!$BC$151:$CB$151,0)),0)+IFERROR(INDEX('Hoja de Trabajo para listado'!$DE$153:$DG$274,MATCH($A51,'Hoja de Trabajo para listado'!$DE$153:$DE$1048576,0),MATCH((CUADRO!L$5&amp;$E51),'Hoja de Trabajo para listado'!$DE$151:$DG$151,0)),0)+IFERROR(INDEX('Hoja de Trabajo para listado'!$CD$155:$DC$1048576,MATCH($A51,'Hoja de Trabajo para listado'!$CD$155:$CD$1048576,0),MATCH((CUADRO!L$5&amp;$E51),'Hoja de Trabajo para listado'!$CD$151:$DC$151,0)),0)</f>
        <v>0</v>
      </c>
      <c r="M51" s="245">
        <f ca="1">+IFERROR(INDEX('Hoja de Trabajo para listado'!$A$155:$Z$1048576,MATCH($A51,'Hoja de Trabajo para listado'!$A$155:$A$1048576,0),MATCH((CUADRO!M$5&amp;$E51),'Hoja de Trabajo para listado'!$A$151:$Z$151,0)),0)+IFERROR(INDEX('Hoja de Trabajo para listado'!$AB$155:$BA$1048576,MATCH($A51,'Hoja de Trabajo para listado'!$AB$155:$AB$1048576,0),MATCH((CUADRO!M$5&amp;$E51),'Hoja de Trabajo para listado'!$AB$151:$BA$151,0)),0)+IFERROR(INDEX('Hoja de Trabajo para listado'!$BC$155:$CB$1048576,MATCH($A51,'Hoja de Trabajo para listado'!$BC$155:$BC$1048576,0),MATCH((CUADRO!M$5&amp;$E51),'Hoja de Trabajo para listado'!$BC$151:$CB$151,0)),0)+IFERROR(INDEX('Hoja de Trabajo para listado'!$DE$153:$DG$274,MATCH($A51,'Hoja de Trabajo para listado'!$DE$153:$DE$1048576,0),MATCH((CUADRO!M$5&amp;$E51),'Hoja de Trabajo para listado'!$DE$151:$DG$151,0)),0)+IFERROR(INDEX('Hoja de Trabajo para listado'!$CD$155:$DC$1048576,MATCH($A51,'Hoja de Trabajo para listado'!$CD$155:$CD$1048576,0),MATCH((CUADRO!M$5&amp;$E51),'Hoja de Trabajo para listado'!$CD$151:$DC$151,0)),0)</f>
        <v>0</v>
      </c>
      <c r="N51" s="245">
        <f ca="1">+IFERROR(INDEX('Hoja de Trabajo para listado'!$A$155:$Z$1048576,MATCH($A51,'Hoja de Trabajo para listado'!$A$155:$A$1048576,0),MATCH((CUADRO!N$5&amp;$E51),'Hoja de Trabajo para listado'!$A$151:$Z$151,0)),0)+IFERROR(INDEX('Hoja de Trabajo para listado'!$AB$155:$BA$1048576,MATCH($A51,'Hoja de Trabajo para listado'!$AB$155:$AB$1048576,0),MATCH((CUADRO!N$5&amp;$E51),'Hoja de Trabajo para listado'!$AB$151:$BA$151,0)),0)+IFERROR(INDEX('Hoja de Trabajo para listado'!$BC$155:$CB$1048576,MATCH($A51,'Hoja de Trabajo para listado'!$BC$155:$BC$1048576,0),MATCH((CUADRO!N$5&amp;$E51),'Hoja de Trabajo para listado'!$BC$151:$CB$151,0)),0)+IFERROR(INDEX('Hoja de Trabajo para listado'!$DE$153:$DG$274,MATCH($A51,'Hoja de Trabajo para listado'!$DE$153:$DE$1048576,0),MATCH((CUADRO!N$5&amp;$E51),'Hoja de Trabajo para listado'!$DE$151:$DG$151,0)),0)+IFERROR(INDEX('Hoja de Trabajo para listado'!$CD$155:$DC$1048576,MATCH($A51,'Hoja de Trabajo para listado'!$CD$155:$CD$1048576,0),MATCH((CUADRO!N$5&amp;$E51),'Hoja de Trabajo para listado'!$CD$151:$DC$151,0)),0)</f>
        <v>0</v>
      </c>
      <c r="O51" s="245">
        <f ca="1">+IFERROR(INDEX('Hoja de Trabajo para listado'!$A$155:$Z$1048576,MATCH($A51,'Hoja de Trabajo para listado'!$A$155:$A$1048576,0),MATCH((CUADRO!O$5&amp;$E51),'Hoja de Trabajo para listado'!$A$151:$Z$151,0)),0)+IFERROR(INDEX('Hoja de Trabajo para listado'!$AB$155:$BA$1048576,MATCH($A51,'Hoja de Trabajo para listado'!$AB$155:$AB$1048576,0),MATCH((CUADRO!O$5&amp;$E51),'Hoja de Trabajo para listado'!$AB$151:$BA$151,0)),0)+IFERROR(INDEX('Hoja de Trabajo para listado'!$BC$155:$CB$1048576,MATCH($A51,'Hoja de Trabajo para listado'!$BC$155:$BC$1048576,0),MATCH((CUADRO!O$5&amp;$E51),'Hoja de Trabajo para listado'!$BC$151:$CB$151,0)),0)+IFERROR(INDEX('Hoja de Trabajo para listado'!$DE$153:$DG$274,MATCH($A51,'Hoja de Trabajo para listado'!$DE$153:$DE$1048576,0),MATCH((CUADRO!O$5&amp;$E51),'Hoja de Trabajo para listado'!$DE$151:$DG$151,0)),0)+IFERROR(INDEX('Hoja de Trabajo para listado'!$CD$155:$DC$1048576,MATCH($A51,'Hoja de Trabajo para listado'!$CD$155:$CD$1048576,0),MATCH((CUADRO!O$5&amp;$E51),'Hoja de Trabajo para listado'!$CD$151:$DC$151,0)),0)</f>
        <v>0</v>
      </c>
      <c r="P51" s="245">
        <f ca="1">+IFERROR(INDEX('Hoja de Trabajo para listado'!$A$155:$Z$1048576,MATCH($A51,'Hoja de Trabajo para listado'!$A$155:$A$1048576,0),MATCH((CUADRO!P$5&amp;$E51),'Hoja de Trabajo para listado'!$A$151:$Z$151,0)),0)+IFERROR(INDEX('Hoja de Trabajo para listado'!$AB$155:$BA$1048576,MATCH($A51,'Hoja de Trabajo para listado'!$AB$155:$AB$1048576,0),MATCH((CUADRO!P$5&amp;$E51),'Hoja de Trabajo para listado'!$AB$151:$BA$151,0)),0)+IFERROR(INDEX('Hoja de Trabajo para listado'!$BC$155:$CB$1048576,MATCH($A51,'Hoja de Trabajo para listado'!$BC$155:$BC$1048576,0),MATCH((CUADRO!P$5&amp;$E51),'Hoja de Trabajo para listado'!$BC$151:$CB$151,0)),0)+IFERROR(INDEX('Hoja de Trabajo para listado'!$DE$153:$DG$274,MATCH($A51,'Hoja de Trabajo para listado'!$DE$153:$DE$1048576,0),MATCH((CUADRO!P$5&amp;$E51),'Hoja de Trabajo para listado'!$DE$151:$DG$151,0)),0)+IFERROR(INDEX('Hoja de Trabajo para listado'!$CD$155:$DC$1048576,MATCH($A51,'Hoja de Trabajo para listado'!$CD$155:$CD$1048576,0),MATCH((CUADRO!P$5&amp;$E51),'Hoja de Trabajo para listado'!$CD$151:$DC$151,0)),0)</f>
        <v>0</v>
      </c>
      <c r="Q51" s="245">
        <f ca="1">+IFERROR(INDEX('Hoja de Trabajo para listado'!$A$155:$Z$1048576,MATCH($A51,'Hoja de Trabajo para listado'!$A$155:$A$1048576,0),MATCH((CUADRO!Q$5&amp;$E51),'Hoja de Trabajo para listado'!$A$151:$Z$151,0)),0)+IFERROR(INDEX('Hoja de Trabajo para listado'!$AB$155:$BA$1048576,MATCH($A51,'Hoja de Trabajo para listado'!$AB$155:$AB$1048576,0),MATCH((CUADRO!Q$5&amp;$E51),'Hoja de Trabajo para listado'!$AB$151:$BA$151,0)),0)+IFERROR(INDEX('Hoja de Trabajo para listado'!$BC$155:$CB$1048576,MATCH($A51,'Hoja de Trabajo para listado'!$BC$155:$BC$1048576,0),MATCH((CUADRO!Q$5&amp;$E51),'Hoja de Trabajo para listado'!$BC$151:$CB$151,0)),0)+IFERROR(INDEX('Hoja de Trabajo para listado'!$DE$153:$DG$274,MATCH($A51,'Hoja de Trabajo para listado'!$DE$153:$DE$1048576,0),MATCH((CUADRO!Q$5&amp;$E51),'Hoja de Trabajo para listado'!$DE$151:$DG$151,0)),0)+IFERROR(INDEX('Hoja de Trabajo para listado'!$CD$155:$DC$1048576,MATCH($A51,'Hoja de Trabajo para listado'!$CD$155:$CD$1048576,0),MATCH((CUADRO!Q$5&amp;$E51),'Hoja de Trabajo para listado'!$CD$151:$DC$151,0)),0)</f>
        <v>0</v>
      </c>
      <c r="R51" s="245">
        <f t="shared" ca="1" si="0"/>
        <v>0</v>
      </c>
      <c r="S51" s="245">
        <f ca="1">+R50+R51</f>
        <v>0</v>
      </c>
      <c r="T51" s="245">
        <f ca="1">+S51</f>
        <v>0</v>
      </c>
      <c r="U51" s="244">
        <f t="shared" si="1"/>
        <v>2</v>
      </c>
      <c r="V51" s="333" t="str">
        <f>+VLOOKUP(A51,bd_lista!$A$3:$E$590,5,FALSE)</f>
        <v>Instituciones Descentralizadas</v>
      </c>
      <c r="W51" s="384"/>
      <c r="X51" s="242">
        <v>53</v>
      </c>
      <c r="Y51" s="242" t="str">
        <f>+VLOOKUP(X51,bd_lista!$A$3:$C$590,3,FALSE)</f>
        <v>Ministerio de Culturas, Descolonización y Despatriarcalización</v>
      </c>
      <c r="Z51" s="292"/>
      <c r="AA51" s="321"/>
    </row>
    <row r="52" spans="1:27" ht="15" customHeight="1">
      <c r="A52" s="251">
        <v>109</v>
      </c>
      <c r="B52" s="388">
        <f>+A52</f>
        <v>109</v>
      </c>
      <c r="C52" s="247" t="str">
        <f>+VLOOKUP(A52,bd_lista!$A$3:$C$590,3,FALSE)</f>
        <v>Conservatorio Plurinacional de Musica</v>
      </c>
      <c r="D52" s="385" t="str">
        <f>+C52</f>
        <v>Conservatorio Plurinacional de Musica</v>
      </c>
      <c r="E52" s="247" t="s">
        <v>1304</v>
      </c>
      <c r="F52" s="243">
        <f ca="1">+IFERROR(INDEX('Hoja de Trabajo para listado'!$A$155:$Z$1048576,MATCH($A52,'Hoja de Trabajo para listado'!$A$155:$A$1048576,0),MATCH((CUADRO!F$5&amp;$E52),'Hoja de Trabajo para listado'!$A$151:$Z$151,0)),0)+IFERROR(INDEX('Hoja de Trabajo para listado'!$AB$155:$BA$1048576,MATCH($A52,'Hoja de Trabajo para listado'!$AB$155:$AB$1048576,0),MATCH((CUADRO!F$5&amp;$E52),'Hoja de Trabajo para listado'!$AB$151:$BA$151,0)),0)+IFERROR(INDEX('Hoja de Trabajo para listado'!$BC$155:$CB$1048576,MATCH($A52,'Hoja de Trabajo para listado'!$BC$155:$BC$1048576,0),MATCH((CUADRO!F$5&amp;$E52),'Hoja de Trabajo para listado'!$BC$151:$CB$151,0)),0)+IFERROR(INDEX('Hoja de Trabajo para listado'!$DE$153:$DG$274,MATCH($A52,'Hoja de Trabajo para listado'!$DE$153:$DE$1048576,0),MATCH((CUADRO!F$5&amp;$E52),'Hoja de Trabajo para listado'!$DE$151:$DG$151,0)),0)+IFERROR(INDEX('Hoja de Trabajo para listado'!$CD$155:$DC$1048576,MATCH($A52,'Hoja de Trabajo para listado'!$CD$155:$CD$1048576,0),MATCH((CUADRO!F$5&amp;$E52),'Hoja de Trabajo para listado'!$CD$151:$DC$151,0)),0)</f>
        <v>0</v>
      </c>
      <c r="G52" s="243">
        <f ca="1">+IFERROR(INDEX('Hoja de Trabajo para listado'!$A$155:$Z$1048576,MATCH($A52,'Hoja de Trabajo para listado'!$A$155:$A$1048576,0),MATCH((CUADRO!G$5&amp;$E52),'Hoja de Trabajo para listado'!$A$151:$Z$151,0)),0)+IFERROR(INDEX('Hoja de Trabajo para listado'!$AB$155:$BA$1048576,MATCH($A52,'Hoja de Trabajo para listado'!$AB$155:$AB$1048576,0),MATCH((CUADRO!G$5&amp;$E52),'Hoja de Trabajo para listado'!$AB$151:$BA$151,0)),0)+IFERROR(INDEX('Hoja de Trabajo para listado'!$BC$155:$CB$1048576,MATCH($A52,'Hoja de Trabajo para listado'!$BC$155:$BC$1048576,0),MATCH((CUADRO!G$5&amp;$E52),'Hoja de Trabajo para listado'!$BC$151:$CB$151,0)),0)+IFERROR(INDEX('Hoja de Trabajo para listado'!$DE$153:$DG$274,MATCH($A52,'Hoja de Trabajo para listado'!$DE$153:$DE$1048576,0),MATCH((CUADRO!G$5&amp;$E52),'Hoja de Trabajo para listado'!$DE$151:$DG$151,0)),0)+IFERROR(INDEX('Hoja de Trabajo para listado'!$CD$155:$DC$1048576,MATCH($A52,'Hoja de Trabajo para listado'!$CD$155:$CD$1048576,0),MATCH((CUADRO!G$5&amp;$E52),'Hoja de Trabajo para listado'!$CD$151:$DC$151,0)),0)</f>
        <v>0</v>
      </c>
      <c r="H52" s="243">
        <f ca="1">+IFERROR(INDEX('Hoja de Trabajo para listado'!$A$155:$Z$1048576,MATCH($A52,'Hoja de Trabajo para listado'!$A$155:$A$1048576,0),MATCH((CUADRO!H$5&amp;$E52),'Hoja de Trabajo para listado'!$A$151:$Z$151,0)),0)+IFERROR(INDEX('Hoja de Trabajo para listado'!$AB$155:$BA$1048576,MATCH($A52,'Hoja de Trabajo para listado'!$AB$155:$AB$1048576,0),MATCH((CUADRO!H$5&amp;$E52),'Hoja de Trabajo para listado'!$AB$151:$BA$151,0)),0)+IFERROR(INDEX('Hoja de Trabajo para listado'!$BC$155:$CB$1048576,MATCH($A52,'Hoja de Trabajo para listado'!$BC$155:$BC$1048576,0),MATCH((CUADRO!H$5&amp;$E52),'Hoja de Trabajo para listado'!$BC$151:$CB$151,0)),0)+IFERROR(INDEX('Hoja de Trabajo para listado'!$DE$153:$DG$274,MATCH($A52,'Hoja de Trabajo para listado'!$DE$153:$DE$1048576,0),MATCH((CUADRO!H$5&amp;$E52),'Hoja de Trabajo para listado'!$DE$151:$DG$151,0)),0)+IFERROR(INDEX('Hoja de Trabajo para listado'!$CD$155:$DC$1048576,MATCH($A52,'Hoja de Trabajo para listado'!$CD$155:$CD$1048576,0),MATCH((CUADRO!H$5&amp;$E52),'Hoja de Trabajo para listado'!$CD$151:$DC$151,0)),0)</f>
        <v>0</v>
      </c>
      <c r="I52" s="243">
        <f ca="1">+IFERROR(INDEX('Hoja de Trabajo para listado'!$A$155:$Z$1048576,MATCH($A52,'Hoja de Trabajo para listado'!$A$155:$A$1048576,0),MATCH((CUADRO!I$5&amp;$E52),'Hoja de Trabajo para listado'!$A$151:$Z$151,0)),0)+IFERROR(INDEX('Hoja de Trabajo para listado'!$AB$155:$BA$1048576,MATCH($A52,'Hoja de Trabajo para listado'!$AB$155:$AB$1048576,0),MATCH((CUADRO!I$5&amp;$E52),'Hoja de Trabajo para listado'!$AB$151:$BA$151,0)),0)+IFERROR(INDEX('Hoja de Trabajo para listado'!$BC$155:$CB$1048576,MATCH($A52,'Hoja de Trabajo para listado'!$BC$155:$BC$1048576,0),MATCH((CUADRO!I$5&amp;$E52),'Hoja de Trabajo para listado'!$BC$151:$CB$151,0)),0)+IFERROR(INDEX('Hoja de Trabajo para listado'!$DE$153:$DG$274,MATCH($A52,'Hoja de Trabajo para listado'!$DE$153:$DE$1048576,0),MATCH((CUADRO!I$5&amp;$E52),'Hoja de Trabajo para listado'!$DE$151:$DG$151,0)),0)+IFERROR(INDEX('Hoja de Trabajo para listado'!$CD$155:$DC$1048576,MATCH($A52,'Hoja de Trabajo para listado'!$CD$155:$CD$1048576,0),MATCH((CUADRO!I$5&amp;$E52),'Hoja de Trabajo para listado'!$CD$151:$DC$151,0)),0)</f>
        <v>0</v>
      </c>
      <c r="J52" s="243">
        <f ca="1">+IFERROR(INDEX('Hoja de Trabajo para listado'!$A$155:$Z$1048576,MATCH($A52,'Hoja de Trabajo para listado'!$A$155:$A$1048576,0),MATCH((CUADRO!J$5&amp;$E52),'Hoja de Trabajo para listado'!$A$151:$Z$151,0)),0)+IFERROR(INDEX('Hoja de Trabajo para listado'!$AB$155:$BA$1048576,MATCH($A52,'Hoja de Trabajo para listado'!$AB$155:$AB$1048576,0),MATCH((CUADRO!J$5&amp;$E52),'Hoja de Trabajo para listado'!$AB$151:$BA$151,0)),0)+IFERROR(INDEX('Hoja de Trabajo para listado'!$BC$155:$CB$1048576,MATCH($A52,'Hoja de Trabajo para listado'!$BC$155:$BC$1048576,0),MATCH((CUADRO!J$5&amp;$E52),'Hoja de Trabajo para listado'!$BC$151:$CB$151,0)),0)+IFERROR(INDEX('Hoja de Trabajo para listado'!$DE$153:$DG$274,MATCH($A52,'Hoja de Trabajo para listado'!$DE$153:$DE$1048576,0),MATCH((CUADRO!J$5&amp;$E52),'Hoja de Trabajo para listado'!$DE$151:$DG$151,0)),0)+IFERROR(INDEX('Hoja de Trabajo para listado'!$CD$155:$DC$1048576,MATCH($A52,'Hoja de Trabajo para listado'!$CD$155:$CD$1048576,0),MATCH((CUADRO!J$5&amp;$E52),'Hoja de Trabajo para listado'!$CD$151:$DC$151,0)),0)</f>
        <v>0</v>
      </c>
      <c r="K52" s="243">
        <f ca="1">+IFERROR(INDEX('Hoja de Trabajo para listado'!$A$155:$Z$1048576,MATCH($A52,'Hoja de Trabajo para listado'!$A$155:$A$1048576,0),MATCH((CUADRO!K$5&amp;$E52),'Hoja de Trabajo para listado'!$A$151:$Z$151,0)),0)+IFERROR(INDEX('Hoja de Trabajo para listado'!$AB$155:$BA$1048576,MATCH($A52,'Hoja de Trabajo para listado'!$AB$155:$AB$1048576,0),MATCH((CUADRO!K$5&amp;$E52),'Hoja de Trabajo para listado'!$AB$151:$BA$151,0)),0)+IFERROR(INDEX('Hoja de Trabajo para listado'!$BC$155:$CB$1048576,MATCH($A52,'Hoja de Trabajo para listado'!$BC$155:$BC$1048576,0),MATCH((CUADRO!K$5&amp;$E52),'Hoja de Trabajo para listado'!$BC$151:$CB$151,0)),0)+IFERROR(INDEX('Hoja de Trabajo para listado'!$DE$153:$DG$274,MATCH($A52,'Hoja de Trabajo para listado'!$DE$153:$DE$1048576,0),MATCH((CUADRO!K$5&amp;$E52),'Hoja de Trabajo para listado'!$DE$151:$DG$151,0)),0)+IFERROR(INDEX('Hoja de Trabajo para listado'!$CD$155:$DC$1048576,MATCH($A52,'Hoja de Trabajo para listado'!$CD$155:$CD$1048576,0),MATCH((CUADRO!K$5&amp;$E52),'Hoja de Trabajo para listado'!$CD$151:$DC$151,0)),0)</f>
        <v>0</v>
      </c>
      <c r="L52" s="243">
        <f ca="1">+IFERROR(INDEX('Hoja de Trabajo para listado'!$A$155:$Z$1048576,MATCH($A52,'Hoja de Trabajo para listado'!$A$155:$A$1048576,0),MATCH((CUADRO!L$5&amp;$E52),'Hoja de Trabajo para listado'!$A$151:$Z$151,0)),0)+IFERROR(INDEX('Hoja de Trabajo para listado'!$AB$155:$BA$1048576,MATCH($A52,'Hoja de Trabajo para listado'!$AB$155:$AB$1048576,0),MATCH((CUADRO!L$5&amp;$E52),'Hoja de Trabajo para listado'!$AB$151:$BA$151,0)),0)+IFERROR(INDEX('Hoja de Trabajo para listado'!$BC$155:$CB$1048576,MATCH($A52,'Hoja de Trabajo para listado'!$BC$155:$BC$1048576,0),MATCH((CUADRO!L$5&amp;$E52),'Hoja de Trabajo para listado'!$BC$151:$CB$151,0)),0)+IFERROR(INDEX('Hoja de Trabajo para listado'!$DE$153:$DG$274,MATCH($A52,'Hoja de Trabajo para listado'!$DE$153:$DE$1048576,0),MATCH((CUADRO!L$5&amp;$E52),'Hoja de Trabajo para listado'!$DE$151:$DG$151,0)),0)+IFERROR(INDEX('Hoja de Trabajo para listado'!$CD$155:$DC$1048576,MATCH($A52,'Hoja de Trabajo para listado'!$CD$155:$CD$1048576,0),MATCH((CUADRO!L$5&amp;$E52),'Hoja de Trabajo para listado'!$CD$151:$DC$151,0)),0)</f>
        <v>0</v>
      </c>
      <c r="M52" s="243">
        <f ca="1">+IFERROR(INDEX('Hoja de Trabajo para listado'!$A$155:$Z$1048576,MATCH($A52,'Hoja de Trabajo para listado'!$A$155:$A$1048576,0),MATCH((CUADRO!M$5&amp;$E52),'Hoja de Trabajo para listado'!$A$151:$Z$151,0)),0)+IFERROR(INDEX('Hoja de Trabajo para listado'!$AB$155:$BA$1048576,MATCH($A52,'Hoja de Trabajo para listado'!$AB$155:$AB$1048576,0),MATCH((CUADRO!M$5&amp;$E52),'Hoja de Trabajo para listado'!$AB$151:$BA$151,0)),0)+IFERROR(INDEX('Hoja de Trabajo para listado'!$BC$155:$CB$1048576,MATCH($A52,'Hoja de Trabajo para listado'!$BC$155:$BC$1048576,0),MATCH((CUADRO!M$5&amp;$E52),'Hoja de Trabajo para listado'!$BC$151:$CB$151,0)),0)+IFERROR(INDEX('Hoja de Trabajo para listado'!$DE$153:$DG$274,MATCH($A52,'Hoja de Trabajo para listado'!$DE$153:$DE$1048576,0),MATCH((CUADRO!M$5&amp;$E52),'Hoja de Trabajo para listado'!$DE$151:$DG$151,0)),0)+IFERROR(INDEX('Hoja de Trabajo para listado'!$CD$155:$DC$1048576,MATCH($A52,'Hoja de Trabajo para listado'!$CD$155:$CD$1048576,0),MATCH((CUADRO!M$5&amp;$E52),'Hoja de Trabajo para listado'!$CD$151:$DC$151,0)),0)</f>
        <v>0</v>
      </c>
      <c r="N52" s="243">
        <f ca="1">+IFERROR(INDEX('Hoja de Trabajo para listado'!$A$155:$Z$1048576,MATCH($A52,'Hoja de Trabajo para listado'!$A$155:$A$1048576,0),MATCH((CUADRO!N$5&amp;$E52),'Hoja de Trabajo para listado'!$A$151:$Z$151,0)),0)+IFERROR(INDEX('Hoja de Trabajo para listado'!$AB$155:$BA$1048576,MATCH($A52,'Hoja de Trabajo para listado'!$AB$155:$AB$1048576,0),MATCH((CUADRO!N$5&amp;$E52),'Hoja de Trabajo para listado'!$AB$151:$BA$151,0)),0)+IFERROR(INDEX('Hoja de Trabajo para listado'!$BC$155:$CB$1048576,MATCH($A52,'Hoja de Trabajo para listado'!$BC$155:$BC$1048576,0),MATCH((CUADRO!N$5&amp;$E52),'Hoja de Trabajo para listado'!$BC$151:$CB$151,0)),0)+IFERROR(INDEX('Hoja de Trabajo para listado'!$DE$153:$DG$274,MATCH($A52,'Hoja de Trabajo para listado'!$DE$153:$DE$1048576,0),MATCH((CUADRO!N$5&amp;$E52),'Hoja de Trabajo para listado'!$DE$151:$DG$151,0)),0)+IFERROR(INDEX('Hoja de Trabajo para listado'!$CD$155:$DC$1048576,MATCH($A52,'Hoja de Trabajo para listado'!$CD$155:$CD$1048576,0),MATCH((CUADRO!N$5&amp;$E52),'Hoja de Trabajo para listado'!$CD$151:$DC$151,0)),0)</f>
        <v>0</v>
      </c>
      <c r="O52" s="243">
        <f ca="1">+IFERROR(INDEX('Hoja de Trabajo para listado'!$A$155:$Z$1048576,MATCH($A52,'Hoja de Trabajo para listado'!$A$155:$A$1048576,0),MATCH((CUADRO!O$5&amp;$E52),'Hoja de Trabajo para listado'!$A$151:$Z$151,0)),0)+IFERROR(INDEX('Hoja de Trabajo para listado'!$AB$155:$BA$1048576,MATCH($A52,'Hoja de Trabajo para listado'!$AB$155:$AB$1048576,0),MATCH((CUADRO!O$5&amp;$E52),'Hoja de Trabajo para listado'!$AB$151:$BA$151,0)),0)+IFERROR(INDEX('Hoja de Trabajo para listado'!$BC$155:$CB$1048576,MATCH($A52,'Hoja de Trabajo para listado'!$BC$155:$BC$1048576,0),MATCH((CUADRO!O$5&amp;$E52),'Hoja de Trabajo para listado'!$BC$151:$CB$151,0)),0)+IFERROR(INDEX('Hoja de Trabajo para listado'!$DE$153:$DG$274,MATCH($A52,'Hoja de Trabajo para listado'!$DE$153:$DE$1048576,0),MATCH((CUADRO!O$5&amp;$E52),'Hoja de Trabajo para listado'!$DE$151:$DG$151,0)),0)+IFERROR(INDEX('Hoja de Trabajo para listado'!$CD$155:$DC$1048576,MATCH($A52,'Hoja de Trabajo para listado'!$CD$155:$CD$1048576,0),MATCH((CUADRO!O$5&amp;$E52),'Hoja de Trabajo para listado'!$CD$151:$DC$151,0)),0)</f>
        <v>0</v>
      </c>
      <c r="P52" s="243">
        <f ca="1">+IFERROR(INDEX('Hoja de Trabajo para listado'!$A$155:$Z$1048576,MATCH($A52,'Hoja de Trabajo para listado'!$A$155:$A$1048576,0),MATCH((CUADRO!P$5&amp;$E52),'Hoja de Trabajo para listado'!$A$151:$Z$151,0)),0)+IFERROR(INDEX('Hoja de Trabajo para listado'!$AB$155:$BA$1048576,MATCH($A52,'Hoja de Trabajo para listado'!$AB$155:$AB$1048576,0),MATCH((CUADRO!P$5&amp;$E52),'Hoja de Trabajo para listado'!$AB$151:$BA$151,0)),0)+IFERROR(INDEX('Hoja de Trabajo para listado'!$BC$155:$CB$1048576,MATCH($A52,'Hoja de Trabajo para listado'!$BC$155:$BC$1048576,0),MATCH((CUADRO!P$5&amp;$E52),'Hoja de Trabajo para listado'!$BC$151:$CB$151,0)),0)+IFERROR(INDEX('Hoja de Trabajo para listado'!$DE$153:$DG$274,MATCH($A52,'Hoja de Trabajo para listado'!$DE$153:$DE$1048576,0),MATCH((CUADRO!P$5&amp;$E52),'Hoja de Trabajo para listado'!$DE$151:$DG$151,0)),0)+IFERROR(INDEX('Hoja de Trabajo para listado'!$CD$155:$DC$1048576,MATCH($A52,'Hoja de Trabajo para listado'!$CD$155:$CD$1048576,0),MATCH((CUADRO!P$5&amp;$E52),'Hoja de Trabajo para listado'!$CD$151:$DC$151,0)),0)</f>
        <v>0</v>
      </c>
      <c r="Q52" s="243">
        <f ca="1">+IFERROR(INDEX('Hoja de Trabajo para listado'!$A$155:$Z$1048576,MATCH($A52,'Hoja de Trabajo para listado'!$A$155:$A$1048576,0),MATCH((CUADRO!Q$5&amp;$E52),'Hoja de Trabajo para listado'!$A$151:$Z$151,0)),0)+IFERROR(INDEX('Hoja de Trabajo para listado'!$AB$155:$BA$1048576,MATCH($A52,'Hoja de Trabajo para listado'!$AB$155:$AB$1048576,0),MATCH((CUADRO!Q$5&amp;$E52),'Hoja de Trabajo para listado'!$AB$151:$BA$151,0)),0)+IFERROR(INDEX('Hoja de Trabajo para listado'!$BC$155:$CB$1048576,MATCH($A52,'Hoja de Trabajo para listado'!$BC$155:$BC$1048576,0),MATCH((CUADRO!Q$5&amp;$E52),'Hoja de Trabajo para listado'!$BC$151:$CB$151,0)),0)+IFERROR(INDEX('Hoja de Trabajo para listado'!$DE$153:$DG$274,MATCH($A52,'Hoja de Trabajo para listado'!$DE$153:$DE$1048576,0),MATCH((CUADRO!Q$5&amp;$E52),'Hoja de Trabajo para listado'!$DE$151:$DG$151,0)),0)+IFERROR(INDEX('Hoja de Trabajo para listado'!$CD$155:$DC$1048576,MATCH($A52,'Hoja de Trabajo para listado'!$CD$155:$CD$1048576,0),MATCH((CUADRO!Q$5&amp;$E52),'Hoja de Trabajo para listado'!$CD$151:$DC$151,0)),0)</f>
        <v>0</v>
      </c>
      <c r="R52" s="243">
        <f t="shared" ca="1" si="0"/>
        <v>0</v>
      </c>
      <c r="S52" s="243"/>
      <c r="T52" s="243">
        <f ca="1">+T53</f>
        <v>1233045.6000000001</v>
      </c>
      <c r="U52" s="242">
        <f t="shared" si="1"/>
        <v>1</v>
      </c>
      <c r="V52" s="333" t="str">
        <f>+VLOOKUP(A52,bd_lista!$A$3:$E$590,5,FALSE)</f>
        <v>Instituciones Descentralizadas</v>
      </c>
      <c r="W52" s="383" t="str">
        <f>+V52</f>
        <v>Instituciones Descentralizadas</v>
      </c>
      <c r="X52" s="242">
        <f>+VLOOKUP(A52,[3]Sheet1!$A$13:$D$744,4,FALSE)</f>
        <v>16</v>
      </c>
      <c r="Y52" s="242" t="str">
        <f>+VLOOKUP(X52,bd_lista!$A$3:$C$590,3,FALSE)</f>
        <v>Ministerio de Educación</v>
      </c>
      <c r="Z52" s="294">
        <f>+X52</f>
        <v>16</v>
      </c>
      <c r="AA52" s="319" t="str">
        <f>+Y52</f>
        <v>Ministerio de Educación</v>
      </c>
    </row>
    <row r="53" spans="1:27" ht="15" customHeight="1">
      <c r="A53" s="32">
        <v>109</v>
      </c>
      <c r="B53" s="389"/>
      <c r="C53" s="333" t="str">
        <f>+VLOOKUP(A53,bd_lista!$A$3:$C$590,3,FALSE)</f>
        <v>Conservatorio Plurinacional de Musica</v>
      </c>
      <c r="D53" s="386"/>
      <c r="E53" s="333" t="s">
        <v>1305</v>
      </c>
      <c r="F53" s="245">
        <f ca="1">+IFERROR(INDEX('Hoja de Trabajo para listado'!$A$155:$Z$1048576,MATCH($A53,'Hoja de Trabajo para listado'!$A$155:$A$1048576,0),MATCH((CUADRO!F$5&amp;$E53),'Hoja de Trabajo para listado'!$A$151:$Z$151,0)),0)+IFERROR(INDEX('Hoja de Trabajo para listado'!$AB$155:$BA$1048576,MATCH($A53,'Hoja de Trabajo para listado'!$AB$155:$AB$1048576,0),MATCH((CUADRO!F$5&amp;$E53),'Hoja de Trabajo para listado'!$AB$151:$BA$151,0)),0)+IFERROR(INDEX('Hoja de Trabajo para listado'!$BC$155:$CB$1048576,MATCH($A53,'Hoja de Trabajo para listado'!$BC$155:$BC$1048576,0),MATCH((CUADRO!F$5&amp;$E53),'Hoja de Trabajo para listado'!$BC$151:$CB$151,0)),0)+IFERROR(INDEX('Hoja de Trabajo para listado'!$DE$153:$DG$274,MATCH($A53,'Hoja de Trabajo para listado'!$DE$153:$DE$1048576,0),MATCH((CUADRO!F$5&amp;$E53),'Hoja de Trabajo para listado'!$DE$151:$DG$151,0)),0)+IFERROR(INDEX('Hoja de Trabajo para listado'!$CD$155:$DC$1048576,MATCH($A53,'Hoja de Trabajo para listado'!$CD$155:$CD$1048576,0),MATCH((CUADRO!F$5&amp;$E53),'Hoja de Trabajo para listado'!$CD$151:$DC$151,0)),0)</f>
        <v>0</v>
      </c>
      <c r="G53" s="245">
        <f ca="1">+IFERROR(INDEX('Hoja de Trabajo para listado'!$A$155:$Z$1048576,MATCH($A53,'Hoja de Trabajo para listado'!$A$155:$A$1048576,0),MATCH((CUADRO!G$5&amp;$E53),'Hoja de Trabajo para listado'!$A$151:$Z$151,0)),0)+IFERROR(INDEX('Hoja de Trabajo para listado'!$AB$155:$BA$1048576,MATCH($A53,'Hoja de Trabajo para listado'!$AB$155:$AB$1048576,0),MATCH((CUADRO!G$5&amp;$E53),'Hoja de Trabajo para listado'!$AB$151:$BA$151,0)),0)+IFERROR(INDEX('Hoja de Trabajo para listado'!$BC$155:$CB$1048576,MATCH($A53,'Hoja de Trabajo para listado'!$BC$155:$BC$1048576,0),MATCH((CUADRO!G$5&amp;$E53),'Hoja de Trabajo para listado'!$BC$151:$CB$151,0)),0)+IFERROR(INDEX('Hoja de Trabajo para listado'!$DE$153:$DG$274,MATCH($A53,'Hoja de Trabajo para listado'!$DE$153:$DE$1048576,0),MATCH((CUADRO!G$5&amp;$E53),'Hoja de Trabajo para listado'!$DE$151:$DG$151,0)),0)+IFERROR(INDEX('Hoja de Trabajo para listado'!$CD$155:$DC$1048576,MATCH($A53,'Hoja de Trabajo para listado'!$CD$155:$CD$1048576,0),MATCH((CUADRO!G$5&amp;$E53),'Hoja de Trabajo para listado'!$CD$151:$DC$151,0)),0)</f>
        <v>1233045.6000000001</v>
      </c>
      <c r="H53" s="245">
        <f ca="1">+IFERROR(INDEX('Hoja de Trabajo para listado'!$A$155:$Z$1048576,MATCH($A53,'Hoja de Trabajo para listado'!$A$155:$A$1048576,0),MATCH((CUADRO!H$5&amp;$E53),'Hoja de Trabajo para listado'!$A$151:$Z$151,0)),0)+IFERROR(INDEX('Hoja de Trabajo para listado'!$AB$155:$BA$1048576,MATCH($A53,'Hoja de Trabajo para listado'!$AB$155:$AB$1048576,0),MATCH((CUADRO!H$5&amp;$E53),'Hoja de Trabajo para listado'!$AB$151:$BA$151,0)),0)+IFERROR(INDEX('Hoja de Trabajo para listado'!$BC$155:$CB$1048576,MATCH($A53,'Hoja de Trabajo para listado'!$BC$155:$BC$1048576,0),MATCH((CUADRO!H$5&amp;$E53),'Hoja de Trabajo para listado'!$BC$151:$CB$151,0)),0)+IFERROR(INDEX('Hoja de Trabajo para listado'!$DE$153:$DG$274,MATCH($A53,'Hoja de Trabajo para listado'!$DE$153:$DE$1048576,0),MATCH((CUADRO!H$5&amp;$E53),'Hoja de Trabajo para listado'!$DE$151:$DG$151,0)),0)+IFERROR(INDEX('Hoja de Trabajo para listado'!$CD$155:$DC$1048576,MATCH($A53,'Hoja de Trabajo para listado'!$CD$155:$CD$1048576,0),MATCH((CUADRO!H$5&amp;$E53),'Hoja de Trabajo para listado'!$CD$151:$DC$151,0)),0)</f>
        <v>0</v>
      </c>
      <c r="I53" s="245">
        <f ca="1">+IFERROR(INDEX('Hoja de Trabajo para listado'!$A$155:$Z$1048576,MATCH($A53,'Hoja de Trabajo para listado'!$A$155:$A$1048576,0),MATCH((CUADRO!I$5&amp;$E53),'Hoja de Trabajo para listado'!$A$151:$Z$151,0)),0)+IFERROR(INDEX('Hoja de Trabajo para listado'!$AB$155:$BA$1048576,MATCH($A53,'Hoja de Trabajo para listado'!$AB$155:$AB$1048576,0),MATCH((CUADRO!I$5&amp;$E53),'Hoja de Trabajo para listado'!$AB$151:$BA$151,0)),0)+IFERROR(INDEX('Hoja de Trabajo para listado'!$BC$155:$CB$1048576,MATCH($A53,'Hoja de Trabajo para listado'!$BC$155:$BC$1048576,0),MATCH((CUADRO!I$5&amp;$E53),'Hoja de Trabajo para listado'!$BC$151:$CB$151,0)),0)+IFERROR(INDEX('Hoja de Trabajo para listado'!$DE$153:$DG$274,MATCH($A53,'Hoja de Trabajo para listado'!$DE$153:$DE$1048576,0),MATCH((CUADRO!I$5&amp;$E53),'Hoja de Trabajo para listado'!$DE$151:$DG$151,0)),0)+IFERROR(INDEX('Hoja de Trabajo para listado'!$CD$155:$DC$1048576,MATCH($A53,'Hoja de Trabajo para listado'!$CD$155:$CD$1048576,0),MATCH((CUADRO!I$5&amp;$E53),'Hoja de Trabajo para listado'!$CD$151:$DC$151,0)),0)</f>
        <v>0</v>
      </c>
      <c r="J53" s="245">
        <f ca="1">+IFERROR(INDEX('Hoja de Trabajo para listado'!$A$155:$Z$1048576,MATCH($A53,'Hoja de Trabajo para listado'!$A$155:$A$1048576,0),MATCH((CUADRO!J$5&amp;$E53),'Hoja de Trabajo para listado'!$A$151:$Z$151,0)),0)+IFERROR(INDEX('Hoja de Trabajo para listado'!$AB$155:$BA$1048576,MATCH($A53,'Hoja de Trabajo para listado'!$AB$155:$AB$1048576,0),MATCH((CUADRO!J$5&amp;$E53),'Hoja de Trabajo para listado'!$AB$151:$BA$151,0)),0)+IFERROR(INDEX('Hoja de Trabajo para listado'!$BC$155:$CB$1048576,MATCH($A53,'Hoja de Trabajo para listado'!$BC$155:$BC$1048576,0),MATCH((CUADRO!J$5&amp;$E53),'Hoja de Trabajo para listado'!$BC$151:$CB$151,0)),0)+IFERROR(INDEX('Hoja de Trabajo para listado'!$DE$153:$DG$274,MATCH($A53,'Hoja de Trabajo para listado'!$DE$153:$DE$1048576,0),MATCH((CUADRO!J$5&amp;$E53),'Hoja de Trabajo para listado'!$DE$151:$DG$151,0)),0)+IFERROR(INDEX('Hoja de Trabajo para listado'!$CD$155:$DC$1048576,MATCH($A53,'Hoja de Trabajo para listado'!$CD$155:$CD$1048576,0),MATCH((CUADRO!J$5&amp;$E53),'Hoja de Trabajo para listado'!$CD$151:$DC$151,0)),0)</f>
        <v>0</v>
      </c>
      <c r="K53" s="245">
        <f ca="1">+IFERROR(INDEX('Hoja de Trabajo para listado'!$A$155:$Z$1048576,MATCH($A53,'Hoja de Trabajo para listado'!$A$155:$A$1048576,0),MATCH((CUADRO!K$5&amp;$E53),'Hoja de Trabajo para listado'!$A$151:$Z$151,0)),0)+IFERROR(INDEX('Hoja de Trabajo para listado'!$AB$155:$BA$1048576,MATCH($A53,'Hoja de Trabajo para listado'!$AB$155:$AB$1048576,0),MATCH((CUADRO!K$5&amp;$E53),'Hoja de Trabajo para listado'!$AB$151:$BA$151,0)),0)+IFERROR(INDEX('Hoja de Trabajo para listado'!$BC$155:$CB$1048576,MATCH($A53,'Hoja de Trabajo para listado'!$BC$155:$BC$1048576,0),MATCH((CUADRO!K$5&amp;$E53),'Hoja de Trabajo para listado'!$BC$151:$CB$151,0)),0)+IFERROR(INDEX('Hoja de Trabajo para listado'!$DE$153:$DG$274,MATCH($A53,'Hoja de Trabajo para listado'!$DE$153:$DE$1048576,0),MATCH((CUADRO!K$5&amp;$E53),'Hoja de Trabajo para listado'!$DE$151:$DG$151,0)),0)+IFERROR(INDEX('Hoja de Trabajo para listado'!$CD$155:$DC$1048576,MATCH($A53,'Hoja de Trabajo para listado'!$CD$155:$CD$1048576,0),MATCH((CUADRO!K$5&amp;$E53),'Hoja de Trabajo para listado'!$CD$151:$DC$151,0)),0)</f>
        <v>0</v>
      </c>
      <c r="L53" s="245">
        <f ca="1">+IFERROR(INDEX('Hoja de Trabajo para listado'!$A$155:$Z$1048576,MATCH($A53,'Hoja de Trabajo para listado'!$A$155:$A$1048576,0),MATCH((CUADRO!L$5&amp;$E53),'Hoja de Trabajo para listado'!$A$151:$Z$151,0)),0)+IFERROR(INDEX('Hoja de Trabajo para listado'!$AB$155:$BA$1048576,MATCH($A53,'Hoja de Trabajo para listado'!$AB$155:$AB$1048576,0),MATCH((CUADRO!L$5&amp;$E53),'Hoja de Trabajo para listado'!$AB$151:$BA$151,0)),0)+IFERROR(INDEX('Hoja de Trabajo para listado'!$BC$155:$CB$1048576,MATCH($A53,'Hoja de Trabajo para listado'!$BC$155:$BC$1048576,0),MATCH((CUADRO!L$5&amp;$E53),'Hoja de Trabajo para listado'!$BC$151:$CB$151,0)),0)+IFERROR(INDEX('Hoja de Trabajo para listado'!$DE$153:$DG$274,MATCH($A53,'Hoja de Trabajo para listado'!$DE$153:$DE$1048576,0),MATCH((CUADRO!L$5&amp;$E53),'Hoja de Trabajo para listado'!$DE$151:$DG$151,0)),0)+IFERROR(INDEX('Hoja de Trabajo para listado'!$CD$155:$DC$1048576,MATCH($A53,'Hoja de Trabajo para listado'!$CD$155:$CD$1048576,0),MATCH((CUADRO!L$5&amp;$E53),'Hoja de Trabajo para listado'!$CD$151:$DC$151,0)),0)</f>
        <v>0</v>
      </c>
      <c r="M53" s="245">
        <f ca="1">+IFERROR(INDEX('Hoja de Trabajo para listado'!$A$155:$Z$1048576,MATCH($A53,'Hoja de Trabajo para listado'!$A$155:$A$1048576,0),MATCH((CUADRO!M$5&amp;$E53),'Hoja de Trabajo para listado'!$A$151:$Z$151,0)),0)+IFERROR(INDEX('Hoja de Trabajo para listado'!$AB$155:$BA$1048576,MATCH($A53,'Hoja de Trabajo para listado'!$AB$155:$AB$1048576,0),MATCH((CUADRO!M$5&amp;$E53),'Hoja de Trabajo para listado'!$AB$151:$BA$151,0)),0)+IFERROR(INDEX('Hoja de Trabajo para listado'!$BC$155:$CB$1048576,MATCH($A53,'Hoja de Trabajo para listado'!$BC$155:$BC$1048576,0),MATCH((CUADRO!M$5&amp;$E53),'Hoja de Trabajo para listado'!$BC$151:$CB$151,0)),0)+IFERROR(INDEX('Hoja de Trabajo para listado'!$DE$153:$DG$274,MATCH($A53,'Hoja de Trabajo para listado'!$DE$153:$DE$1048576,0),MATCH((CUADRO!M$5&amp;$E53),'Hoja de Trabajo para listado'!$DE$151:$DG$151,0)),0)+IFERROR(INDEX('Hoja de Trabajo para listado'!$CD$155:$DC$1048576,MATCH($A53,'Hoja de Trabajo para listado'!$CD$155:$CD$1048576,0),MATCH((CUADRO!M$5&amp;$E53),'Hoja de Trabajo para listado'!$CD$151:$DC$151,0)),0)</f>
        <v>0</v>
      </c>
      <c r="N53" s="245">
        <f ca="1">+IFERROR(INDEX('Hoja de Trabajo para listado'!$A$155:$Z$1048576,MATCH($A53,'Hoja de Trabajo para listado'!$A$155:$A$1048576,0),MATCH((CUADRO!N$5&amp;$E53),'Hoja de Trabajo para listado'!$A$151:$Z$151,0)),0)+IFERROR(INDEX('Hoja de Trabajo para listado'!$AB$155:$BA$1048576,MATCH($A53,'Hoja de Trabajo para listado'!$AB$155:$AB$1048576,0),MATCH((CUADRO!N$5&amp;$E53),'Hoja de Trabajo para listado'!$AB$151:$BA$151,0)),0)+IFERROR(INDEX('Hoja de Trabajo para listado'!$BC$155:$CB$1048576,MATCH($A53,'Hoja de Trabajo para listado'!$BC$155:$BC$1048576,0),MATCH((CUADRO!N$5&amp;$E53),'Hoja de Trabajo para listado'!$BC$151:$CB$151,0)),0)+IFERROR(INDEX('Hoja de Trabajo para listado'!$DE$153:$DG$274,MATCH($A53,'Hoja de Trabajo para listado'!$DE$153:$DE$1048576,0),MATCH((CUADRO!N$5&amp;$E53),'Hoja de Trabajo para listado'!$DE$151:$DG$151,0)),0)+IFERROR(INDEX('Hoja de Trabajo para listado'!$CD$155:$DC$1048576,MATCH($A53,'Hoja de Trabajo para listado'!$CD$155:$CD$1048576,0),MATCH((CUADRO!N$5&amp;$E53),'Hoja de Trabajo para listado'!$CD$151:$DC$151,0)),0)</f>
        <v>0</v>
      </c>
      <c r="O53" s="245">
        <f ca="1">+IFERROR(INDEX('Hoja de Trabajo para listado'!$A$155:$Z$1048576,MATCH($A53,'Hoja de Trabajo para listado'!$A$155:$A$1048576,0),MATCH((CUADRO!O$5&amp;$E53),'Hoja de Trabajo para listado'!$A$151:$Z$151,0)),0)+IFERROR(INDEX('Hoja de Trabajo para listado'!$AB$155:$BA$1048576,MATCH($A53,'Hoja de Trabajo para listado'!$AB$155:$AB$1048576,0),MATCH((CUADRO!O$5&amp;$E53),'Hoja de Trabajo para listado'!$AB$151:$BA$151,0)),0)+IFERROR(INDEX('Hoja de Trabajo para listado'!$BC$155:$CB$1048576,MATCH($A53,'Hoja de Trabajo para listado'!$BC$155:$BC$1048576,0),MATCH((CUADRO!O$5&amp;$E53),'Hoja de Trabajo para listado'!$BC$151:$CB$151,0)),0)+IFERROR(INDEX('Hoja de Trabajo para listado'!$DE$153:$DG$274,MATCH($A53,'Hoja de Trabajo para listado'!$DE$153:$DE$1048576,0),MATCH((CUADRO!O$5&amp;$E53),'Hoja de Trabajo para listado'!$DE$151:$DG$151,0)),0)+IFERROR(INDEX('Hoja de Trabajo para listado'!$CD$155:$DC$1048576,MATCH($A53,'Hoja de Trabajo para listado'!$CD$155:$CD$1048576,0),MATCH((CUADRO!O$5&amp;$E53),'Hoja de Trabajo para listado'!$CD$151:$DC$151,0)),0)</f>
        <v>0</v>
      </c>
      <c r="P53" s="245">
        <f ca="1">+IFERROR(INDEX('Hoja de Trabajo para listado'!$A$155:$Z$1048576,MATCH($A53,'Hoja de Trabajo para listado'!$A$155:$A$1048576,0),MATCH((CUADRO!P$5&amp;$E53),'Hoja de Trabajo para listado'!$A$151:$Z$151,0)),0)+IFERROR(INDEX('Hoja de Trabajo para listado'!$AB$155:$BA$1048576,MATCH($A53,'Hoja de Trabajo para listado'!$AB$155:$AB$1048576,0),MATCH((CUADRO!P$5&amp;$E53),'Hoja de Trabajo para listado'!$AB$151:$BA$151,0)),0)+IFERROR(INDEX('Hoja de Trabajo para listado'!$BC$155:$CB$1048576,MATCH($A53,'Hoja de Trabajo para listado'!$BC$155:$BC$1048576,0),MATCH((CUADRO!P$5&amp;$E53),'Hoja de Trabajo para listado'!$BC$151:$CB$151,0)),0)+IFERROR(INDEX('Hoja de Trabajo para listado'!$DE$153:$DG$274,MATCH($A53,'Hoja de Trabajo para listado'!$DE$153:$DE$1048576,0),MATCH((CUADRO!P$5&amp;$E53),'Hoja de Trabajo para listado'!$DE$151:$DG$151,0)),0)+IFERROR(INDEX('Hoja de Trabajo para listado'!$CD$155:$DC$1048576,MATCH($A53,'Hoja de Trabajo para listado'!$CD$155:$CD$1048576,0),MATCH((CUADRO!P$5&amp;$E53),'Hoja de Trabajo para listado'!$CD$151:$DC$151,0)),0)</f>
        <v>0</v>
      </c>
      <c r="Q53" s="245">
        <f ca="1">+IFERROR(INDEX('Hoja de Trabajo para listado'!$A$155:$Z$1048576,MATCH($A53,'Hoja de Trabajo para listado'!$A$155:$A$1048576,0),MATCH((CUADRO!Q$5&amp;$E53),'Hoja de Trabajo para listado'!$A$151:$Z$151,0)),0)+IFERROR(INDEX('Hoja de Trabajo para listado'!$AB$155:$BA$1048576,MATCH($A53,'Hoja de Trabajo para listado'!$AB$155:$AB$1048576,0),MATCH((CUADRO!Q$5&amp;$E53),'Hoja de Trabajo para listado'!$AB$151:$BA$151,0)),0)+IFERROR(INDEX('Hoja de Trabajo para listado'!$BC$155:$CB$1048576,MATCH($A53,'Hoja de Trabajo para listado'!$BC$155:$BC$1048576,0),MATCH((CUADRO!Q$5&amp;$E53),'Hoja de Trabajo para listado'!$BC$151:$CB$151,0)),0)+IFERROR(INDEX('Hoja de Trabajo para listado'!$DE$153:$DG$274,MATCH($A53,'Hoja de Trabajo para listado'!$DE$153:$DE$1048576,0),MATCH((CUADRO!Q$5&amp;$E53),'Hoja de Trabajo para listado'!$DE$151:$DG$151,0)),0)+IFERROR(INDEX('Hoja de Trabajo para listado'!$CD$155:$DC$1048576,MATCH($A53,'Hoja de Trabajo para listado'!$CD$155:$CD$1048576,0),MATCH((CUADRO!Q$5&amp;$E53),'Hoja de Trabajo para listado'!$CD$151:$DC$151,0)),0)</f>
        <v>0</v>
      </c>
      <c r="R53" s="245">
        <f t="shared" ca="1" si="0"/>
        <v>1233045.6000000001</v>
      </c>
      <c r="S53" s="245">
        <f ca="1">+R52+R53</f>
        <v>1233045.6000000001</v>
      </c>
      <c r="T53" s="245">
        <f ca="1">+S53</f>
        <v>1233045.6000000001</v>
      </c>
      <c r="U53" s="244">
        <f t="shared" si="1"/>
        <v>2</v>
      </c>
      <c r="V53" s="333" t="str">
        <f>+VLOOKUP(A53,bd_lista!$A$3:$E$590,5,FALSE)</f>
        <v>Instituciones Descentralizadas</v>
      </c>
      <c r="W53" s="384"/>
      <c r="X53" s="242">
        <f>+VLOOKUP(A53,[3]Sheet1!$A$13:$D$744,4,FALSE)</f>
        <v>16</v>
      </c>
      <c r="Y53" s="242" t="str">
        <f>+VLOOKUP(X53,bd_lista!$A$3:$C$590,3,FALSE)</f>
        <v>Ministerio de Educación</v>
      </c>
      <c r="Z53" s="292"/>
      <c r="AA53" s="321"/>
    </row>
    <row r="54" spans="1:27" customFormat="1" ht="15" hidden="1" customHeight="1">
      <c r="A54" s="251">
        <v>111</v>
      </c>
      <c r="B54" s="388">
        <f>+A54</f>
        <v>111</v>
      </c>
      <c r="C54" s="247" t="str">
        <f>+VLOOKUP(A54,bd_lista!$A$3:$C$590,3,FALSE)</f>
        <v>Instituto Boliviano de la Ceguera</v>
      </c>
      <c r="D54" s="385" t="str">
        <f>+C54</f>
        <v>Instituto Boliviano de la Ceguera</v>
      </c>
      <c r="E54" s="247" t="s">
        <v>1304</v>
      </c>
      <c r="F54" s="243">
        <f ca="1">+IFERROR(INDEX('Hoja de Trabajo para listado'!$A$155:$Z$1048576,MATCH($A54,'Hoja de Trabajo para listado'!$A$155:$A$1048576,0),MATCH((CUADRO!F$5&amp;$E54),'Hoja de Trabajo para listado'!$A$151:$Z$151,0)),0)+IFERROR(INDEX('Hoja de Trabajo para listado'!$AB$155:$BA$1048576,MATCH($A54,'Hoja de Trabajo para listado'!$AB$155:$AB$1048576,0),MATCH((CUADRO!F$5&amp;$E54),'Hoja de Trabajo para listado'!$AB$151:$BA$151,0)),0)+IFERROR(INDEX('Hoja de Trabajo para listado'!$BC$155:$CB$1048576,MATCH($A54,'Hoja de Trabajo para listado'!$BC$155:$BC$1048576,0),MATCH((CUADRO!F$5&amp;$E54),'Hoja de Trabajo para listado'!$BC$151:$CB$151,0)),0)+IFERROR(INDEX('Hoja de Trabajo para listado'!$DE$153:$DG$274,MATCH($A54,'Hoja de Trabajo para listado'!$DE$153:$DE$1048576,0),MATCH((CUADRO!F$5&amp;$E54),'Hoja de Trabajo para listado'!$DE$151:$DG$151,0)),0)+IFERROR(INDEX('Hoja de Trabajo para listado'!$CD$155:$DC$1048576,MATCH($A54,'Hoja de Trabajo para listado'!$CD$155:$CD$1048576,0),MATCH((CUADRO!F$5&amp;$E54),'Hoja de Trabajo para listado'!$CD$151:$DC$151,0)),0)</f>
        <v>0</v>
      </c>
      <c r="G54" s="243">
        <f ca="1">+IFERROR(INDEX('Hoja de Trabajo para listado'!$A$155:$Z$1048576,MATCH($A54,'Hoja de Trabajo para listado'!$A$155:$A$1048576,0),MATCH((CUADRO!G$5&amp;$E54),'Hoja de Trabajo para listado'!$A$151:$Z$151,0)),0)+IFERROR(INDEX('Hoja de Trabajo para listado'!$AB$155:$BA$1048576,MATCH($A54,'Hoja de Trabajo para listado'!$AB$155:$AB$1048576,0),MATCH((CUADRO!G$5&amp;$E54),'Hoja de Trabajo para listado'!$AB$151:$BA$151,0)),0)+IFERROR(INDEX('Hoja de Trabajo para listado'!$BC$155:$CB$1048576,MATCH($A54,'Hoja de Trabajo para listado'!$BC$155:$BC$1048576,0),MATCH((CUADRO!G$5&amp;$E54),'Hoja de Trabajo para listado'!$BC$151:$CB$151,0)),0)+IFERROR(INDEX('Hoja de Trabajo para listado'!$DE$153:$DG$274,MATCH($A54,'Hoja de Trabajo para listado'!$DE$153:$DE$1048576,0),MATCH((CUADRO!G$5&amp;$E54),'Hoja de Trabajo para listado'!$DE$151:$DG$151,0)),0)+IFERROR(INDEX('Hoja de Trabajo para listado'!$CD$155:$DC$1048576,MATCH($A54,'Hoja de Trabajo para listado'!$CD$155:$CD$1048576,0),MATCH((CUADRO!G$5&amp;$E54),'Hoja de Trabajo para listado'!$CD$151:$DC$151,0)),0)</f>
        <v>0</v>
      </c>
      <c r="H54" s="243">
        <f ca="1">+IFERROR(INDEX('Hoja de Trabajo para listado'!$A$155:$Z$1048576,MATCH($A54,'Hoja de Trabajo para listado'!$A$155:$A$1048576,0),MATCH((CUADRO!H$5&amp;$E54),'Hoja de Trabajo para listado'!$A$151:$Z$151,0)),0)+IFERROR(INDEX('Hoja de Trabajo para listado'!$AB$155:$BA$1048576,MATCH($A54,'Hoja de Trabajo para listado'!$AB$155:$AB$1048576,0),MATCH((CUADRO!H$5&amp;$E54),'Hoja de Trabajo para listado'!$AB$151:$BA$151,0)),0)+IFERROR(INDEX('Hoja de Trabajo para listado'!$BC$155:$CB$1048576,MATCH($A54,'Hoja de Trabajo para listado'!$BC$155:$BC$1048576,0),MATCH((CUADRO!H$5&amp;$E54),'Hoja de Trabajo para listado'!$BC$151:$CB$151,0)),0)+IFERROR(INDEX('Hoja de Trabajo para listado'!$DE$153:$DG$274,MATCH($A54,'Hoja de Trabajo para listado'!$DE$153:$DE$1048576,0),MATCH((CUADRO!H$5&amp;$E54),'Hoja de Trabajo para listado'!$DE$151:$DG$151,0)),0)+IFERROR(INDEX('Hoja de Trabajo para listado'!$CD$155:$DC$1048576,MATCH($A54,'Hoja de Trabajo para listado'!$CD$155:$CD$1048576,0),MATCH((CUADRO!H$5&amp;$E54),'Hoja de Trabajo para listado'!$CD$151:$DC$151,0)),0)</f>
        <v>0</v>
      </c>
      <c r="I54" s="243">
        <f ca="1">+IFERROR(INDEX('Hoja de Trabajo para listado'!$A$155:$Z$1048576,MATCH($A54,'Hoja de Trabajo para listado'!$A$155:$A$1048576,0),MATCH((CUADRO!I$5&amp;$E54),'Hoja de Trabajo para listado'!$A$151:$Z$151,0)),0)+IFERROR(INDEX('Hoja de Trabajo para listado'!$AB$155:$BA$1048576,MATCH($A54,'Hoja de Trabajo para listado'!$AB$155:$AB$1048576,0),MATCH((CUADRO!I$5&amp;$E54),'Hoja de Trabajo para listado'!$AB$151:$BA$151,0)),0)+IFERROR(INDEX('Hoja de Trabajo para listado'!$BC$155:$CB$1048576,MATCH($A54,'Hoja de Trabajo para listado'!$BC$155:$BC$1048576,0),MATCH((CUADRO!I$5&amp;$E54),'Hoja de Trabajo para listado'!$BC$151:$CB$151,0)),0)+IFERROR(INDEX('Hoja de Trabajo para listado'!$DE$153:$DG$274,MATCH($A54,'Hoja de Trabajo para listado'!$DE$153:$DE$1048576,0),MATCH((CUADRO!I$5&amp;$E54),'Hoja de Trabajo para listado'!$DE$151:$DG$151,0)),0)+IFERROR(INDEX('Hoja de Trabajo para listado'!$CD$155:$DC$1048576,MATCH($A54,'Hoja de Trabajo para listado'!$CD$155:$CD$1048576,0),MATCH((CUADRO!I$5&amp;$E54),'Hoja de Trabajo para listado'!$CD$151:$DC$151,0)),0)</f>
        <v>0</v>
      </c>
      <c r="J54" s="243">
        <f ca="1">+IFERROR(INDEX('Hoja de Trabajo para listado'!$A$155:$Z$1048576,MATCH($A54,'Hoja de Trabajo para listado'!$A$155:$A$1048576,0),MATCH((CUADRO!J$5&amp;$E54),'Hoja de Trabajo para listado'!$A$151:$Z$151,0)),0)+IFERROR(INDEX('Hoja de Trabajo para listado'!$AB$155:$BA$1048576,MATCH($A54,'Hoja de Trabajo para listado'!$AB$155:$AB$1048576,0),MATCH((CUADRO!J$5&amp;$E54),'Hoja de Trabajo para listado'!$AB$151:$BA$151,0)),0)+IFERROR(INDEX('Hoja de Trabajo para listado'!$BC$155:$CB$1048576,MATCH($A54,'Hoja de Trabajo para listado'!$BC$155:$BC$1048576,0),MATCH((CUADRO!J$5&amp;$E54),'Hoja de Trabajo para listado'!$BC$151:$CB$151,0)),0)+IFERROR(INDEX('Hoja de Trabajo para listado'!$DE$153:$DG$274,MATCH($A54,'Hoja de Trabajo para listado'!$DE$153:$DE$1048576,0),MATCH((CUADRO!J$5&amp;$E54),'Hoja de Trabajo para listado'!$DE$151:$DG$151,0)),0)+IFERROR(INDEX('Hoja de Trabajo para listado'!$CD$155:$DC$1048576,MATCH($A54,'Hoja de Trabajo para listado'!$CD$155:$CD$1048576,0),MATCH((CUADRO!J$5&amp;$E54),'Hoja de Trabajo para listado'!$CD$151:$DC$151,0)),0)</f>
        <v>0</v>
      </c>
      <c r="K54" s="243">
        <f ca="1">+IFERROR(INDEX('Hoja de Trabajo para listado'!$A$155:$Z$1048576,MATCH($A54,'Hoja de Trabajo para listado'!$A$155:$A$1048576,0),MATCH((CUADRO!K$5&amp;$E54),'Hoja de Trabajo para listado'!$A$151:$Z$151,0)),0)+IFERROR(INDEX('Hoja de Trabajo para listado'!$AB$155:$BA$1048576,MATCH($A54,'Hoja de Trabajo para listado'!$AB$155:$AB$1048576,0),MATCH((CUADRO!K$5&amp;$E54),'Hoja de Trabajo para listado'!$AB$151:$BA$151,0)),0)+IFERROR(INDEX('Hoja de Trabajo para listado'!$BC$155:$CB$1048576,MATCH($A54,'Hoja de Trabajo para listado'!$BC$155:$BC$1048576,0),MATCH((CUADRO!K$5&amp;$E54),'Hoja de Trabajo para listado'!$BC$151:$CB$151,0)),0)+IFERROR(INDEX('Hoja de Trabajo para listado'!$DE$153:$DG$274,MATCH($A54,'Hoja de Trabajo para listado'!$DE$153:$DE$1048576,0),MATCH((CUADRO!K$5&amp;$E54),'Hoja de Trabajo para listado'!$DE$151:$DG$151,0)),0)+IFERROR(INDEX('Hoja de Trabajo para listado'!$CD$155:$DC$1048576,MATCH($A54,'Hoja de Trabajo para listado'!$CD$155:$CD$1048576,0),MATCH((CUADRO!K$5&amp;$E54),'Hoja de Trabajo para listado'!$CD$151:$DC$151,0)),0)</f>
        <v>0</v>
      </c>
      <c r="L54" s="243">
        <f ca="1">+IFERROR(INDEX('Hoja de Trabajo para listado'!$A$155:$Z$1048576,MATCH($A54,'Hoja de Trabajo para listado'!$A$155:$A$1048576,0),MATCH((CUADRO!L$5&amp;$E54),'Hoja de Trabajo para listado'!$A$151:$Z$151,0)),0)+IFERROR(INDEX('Hoja de Trabajo para listado'!$AB$155:$BA$1048576,MATCH($A54,'Hoja de Trabajo para listado'!$AB$155:$AB$1048576,0),MATCH((CUADRO!L$5&amp;$E54),'Hoja de Trabajo para listado'!$AB$151:$BA$151,0)),0)+IFERROR(INDEX('Hoja de Trabajo para listado'!$BC$155:$CB$1048576,MATCH($A54,'Hoja de Trabajo para listado'!$BC$155:$BC$1048576,0),MATCH((CUADRO!L$5&amp;$E54),'Hoja de Trabajo para listado'!$BC$151:$CB$151,0)),0)+IFERROR(INDEX('Hoja de Trabajo para listado'!$DE$153:$DG$274,MATCH($A54,'Hoja de Trabajo para listado'!$DE$153:$DE$1048576,0),MATCH((CUADRO!L$5&amp;$E54),'Hoja de Trabajo para listado'!$DE$151:$DG$151,0)),0)+IFERROR(INDEX('Hoja de Trabajo para listado'!$CD$155:$DC$1048576,MATCH($A54,'Hoja de Trabajo para listado'!$CD$155:$CD$1048576,0),MATCH((CUADRO!L$5&amp;$E54),'Hoja de Trabajo para listado'!$CD$151:$DC$151,0)),0)</f>
        <v>0</v>
      </c>
      <c r="M54" s="243">
        <f ca="1">+IFERROR(INDEX('Hoja de Trabajo para listado'!$A$155:$Z$1048576,MATCH($A54,'Hoja de Trabajo para listado'!$A$155:$A$1048576,0),MATCH((CUADRO!M$5&amp;$E54),'Hoja de Trabajo para listado'!$A$151:$Z$151,0)),0)+IFERROR(INDEX('Hoja de Trabajo para listado'!$AB$155:$BA$1048576,MATCH($A54,'Hoja de Trabajo para listado'!$AB$155:$AB$1048576,0),MATCH((CUADRO!M$5&amp;$E54),'Hoja de Trabajo para listado'!$AB$151:$BA$151,0)),0)+IFERROR(INDEX('Hoja de Trabajo para listado'!$BC$155:$CB$1048576,MATCH($A54,'Hoja de Trabajo para listado'!$BC$155:$BC$1048576,0),MATCH((CUADRO!M$5&amp;$E54),'Hoja de Trabajo para listado'!$BC$151:$CB$151,0)),0)+IFERROR(INDEX('Hoja de Trabajo para listado'!$DE$153:$DG$274,MATCH($A54,'Hoja de Trabajo para listado'!$DE$153:$DE$1048576,0),MATCH((CUADRO!M$5&amp;$E54),'Hoja de Trabajo para listado'!$DE$151:$DG$151,0)),0)+IFERROR(INDEX('Hoja de Trabajo para listado'!$CD$155:$DC$1048576,MATCH($A54,'Hoja de Trabajo para listado'!$CD$155:$CD$1048576,0),MATCH((CUADRO!M$5&amp;$E54),'Hoja de Trabajo para listado'!$CD$151:$DC$151,0)),0)</f>
        <v>0</v>
      </c>
      <c r="N54" s="243">
        <f ca="1">+IFERROR(INDEX('Hoja de Trabajo para listado'!$A$155:$Z$1048576,MATCH($A54,'Hoja de Trabajo para listado'!$A$155:$A$1048576,0),MATCH((CUADRO!N$5&amp;$E54),'Hoja de Trabajo para listado'!$A$151:$Z$151,0)),0)+IFERROR(INDEX('Hoja de Trabajo para listado'!$AB$155:$BA$1048576,MATCH($A54,'Hoja de Trabajo para listado'!$AB$155:$AB$1048576,0),MATCH((CUADRO!N$5&amp;$E54),'Hoja de Trabajo para listado'!$AB$151:$BA$151,0)),0)+IFERROR(INDEX('Hoja de Trabajo para listado'!$BC$155:$CB$1048576,MATCH($A54,'Hoja de Trabajo para listado'!$BC$155:$BC$1048576,0),MATCH((CUADRO!N$5&amp;$E54),'Hoja de Trabajo para listado'!$BC$151:$CB$151,0)),0)+IFERROR(INDEX('Hoja de Trabajo para listado'!$DE$153:$DG$274,MATCH($A54,'Hoja de Trabajo para listado'!$DE$153:$DE$1048576,0),MATCH((CUADRO!N$5&amp;$E54),'Hoja de Trabajo para listado'!$DE$151:$DG$151,0)),0)+IFERROR(INDEX('Hoja de Trabajo para listado'!$CD$155:$DC$1048576,MATCH($A54,'Hoja de Trabajo para listado'!$CD$155:$CD$1048576,0),MATCH((CUADRO!N$5&amp;$E54),'Hoja de Trabajo para listado'!$CD$151:$DC$151,0)),0)</f>
        <v>0</v>
      </c>
      <c r="O54" s="243">
        <f ca="1">+IFERROR(INDEX('Hoja de Trabajo para listado'!$A$155:$Z$1048576,MATCH($A54,'Hoja de Trabajo para listado'!$A$155:$A$1048576,0),MATCH((CUADRO!O$5&amp;$E54),'Hoja de Trabajo para listado'!$A$151:$Z$151,0)),0)+IFERROR(INDEX('Hoja de Trabajo para listado'!$AB$155:$BA$1048576,MATCH($A54,'Hoja de Trabajo para listado'!$AB$155:$AB$1048576,0),MATCH((CUADRO!O$5&amp;$E54),'Hoja de Trabajo para listado'!$AB$151:$BA$151,0)),0)+IFERROR(INDEX('Hoja de Trabajo para listado'!$BC$155:$CB$1048576,MATCH($A54,'Hoja de Trabajo para listado'!$BC$155:$BC$1048576,0),MATCH((CUADRO!O$5&amp;$E54),'Hoja de Trabajo para listado'!$BC$151:$CB$151,0)),0)+IFERROR(INDEX('Hoja de Trabajo para listado'!$DE$153:$DG$274,MATCH($A54,'Hoja de Trabajo para listado'!$DE$153:$DE$1048576,0),MATCH((CUADRO!O$5&amp;$E54),'Hoja de Trabajo para listado'!$DE$151:$DG$151,0)),0)+IFERROR(INDEX('Hoja de Trabajo para listado'!$CD$155:$DC$1048576,MATCH($A54,'Hoja de Trabajo para listado'!$CD$155:$CD$1048576,0),MATCH((CUADRO!O$5&amp;$E54),'Hoja de Trabajo para listado'!$CD$151:$DC$151,0)),0)</f>
        <v>0</v>
      </c>
      <c r="P54" s="243">
        <f ca="1">+IFERROR(INDEX('Hoja de Trabajo para listado'!$A$155:$Z$1048576,MATCH($A54,'Hoja de Trabajo para listado'!$A$155:$A$1048576,0),MATCH((CUADRO!P$5&amp;$E54),'Hoja de Trabajo para listado'!$A$151:$Z$151,0)),0)+IFERROR(INDEX('Hoja de Trabajo para listado'!$AB$155:$BA$1048576,MATCH($A54,'Hoja de Trabajo para listado'!$AB$155:$AB$1048576,0),MATCH((CUADRO!P$5&amp;$E54),'Hoja de Trabajo para listado'!$AB$151:$BA$151,0)),0)+IFERROR(INDEX('Hoja de Trabajo para listado'!$BC$155:$CB$1048576,MATCH($A54,'Hoja de Trabajo para listado'!$BC$155:$BC$1048576,0),MATCH((CUADRO!P$5&amp;$E54),'Hoja de Trabajo para listado'!$BC$151:$CB$151,0)),0)+IFERROR(INDEX('Hoja de Trabajo para listado'!$DE$153:$DG$274,MATCH($A54,'Hoja de Trabajo para listado'!$DE$153:$DE$1048576,0),MATCH((CUADRO!P$5&amp;$E54),'Hoja de Trabajo para listado'!$DE$151:$DG$151,0)),0)+IFERROR(INDEX('Hoja de Trabajo para listado'!$CD$155:$DC$1048576,MATCH($A54,'Hoja de Trabajo para listado'!$CD$155:$CD$1048576,0),MATCH((CUADRO!P$5&amp;$E54),'Hoja de Trabajo para listado'!$CD$151:$DC$151,0)),0)</f>
        <v>0</v>
      </c>
      <c r="Q54" s="243">
        <f ca="1">+IFERROR(INDEX('Hoja de Trabajo para listado'!$A$155:$Z$1048576,MATCH($A54,'Hoja de Trabajo para listado'!$A$155:$A$1048576,0),MATCH((CUADRO!Q$5&amp;$E54),'Hoja de Trabajo para listado'!$A$151:$Z$151,0)),0)+IFERROR(INDEX('Hoja de Trabajo para listado'!$AB$155:$BA$1048576,MATCH($A54,'Hoja de Trabajo para listado'!$AB$155:$AB$1048576,0),MATCH((CUADRO!Q$5&amp;$E54),'Hoja de Trabajo para listado'!$AB$151:$BA$151,0)),0)+IFERROR(INDEX('Hoja de Trabajo para listado'!$BC$155:$CB$1048576,MATCH($A54,'Hoja de Trabajo para listado'!$BC$155:$BC$1048576,0),MATCH((CUADRO!Q$5&amp;$E54),'Hoja de Trabajo para listado'!$BC$151:$CB$151,0)),0)+IFERROR(INDEX('Hoja de Trabajo para listado'!$DE$153:$DG$274,MATCH($A54,'Hoja de Trabajo para listado'!$DE$153:$DE$1048576,0),MATCH((CUADRO!Q$5&amp;$E54),'Hoja de Trabajo para listado'!$DE$151:$DG$151,0)),0)+IFERROR(INDEX('Hoja de Trabajo para listado'!$CD$155:$DC$1048576,MATCH($A54,'Hoja de Trabajo para listado'!$CD$155:$CD$1048576,0),MATCH((CUADRO!Q$5&amp;$E54),'Hoja de Trabajo para listado'!$CD$151:$DC$151,0)),0)</f>
        <v>0</v>
      </c>
      <c r="R54" s="243">
        <f t="shared" ca="1" si="0"/>
        <v>0</v>
      </c>
      <c r="S54" s="243"/>
      <c r="T54" s="243">
        <f ca="1">+T55</f>
        <v>0</v>
      </c>
      <c r="U54" s="242">
        <f t="shared" si="1"/>
        <v>1</v>
      </c>
      <c r="V54" s="333" t="str">
        <f>+VLOOKUP(A54,bd_lista!$A$3:$E$590,5,FALSE)</f>
        <v>Instituciones Descentralizadas</v>
      </c>
      <c r="W54" s="383" t="str">
        <f>+V54</f>
        <v>Instituciones Descentralizadas</v>
      </c>
      <c r="X54" s="242">
        <f>+VLOOKUP(A54,[3]Sheet1!$A$13:$D$744,4,FALSE)</f>
        <v>46</v>
      </c>
      <c r="Y54" s="242" t="str">
        <f>+VLOOKUP(X54,bd_lista!$A$3:$C$590,3,FALSE)</f>
        <v>Ministerio de Salud y Deportes</v>
      </c>
      <c r="Z54" s="294">
        <f>+X54</f>
        <v>46</v>
      </c>
      <c r="AA54" s="295" t="str">
        <f>+Y54</f>
        <v>Ministerio de Salud y Deportes</v>
      </c>
    </row>
    <row r="55" spans="1:27" customFormat="1" ht="15" hidden="1" customHeight="1">
      <c r="A55" s="32">
        <v>111</v>
      </c>
      <c r="B55" s="389"/>
      <c r="C55" s="333" t="str">
        <f>+VLOOKUP(A55,bd_lista!$A$3:$C$590,3,FALSE)</f>
        <v>Instituto Boliviano de la Ceguera</v>
      </c>
      <c r="D55" s="386"/>
      <c r="E55" s="333" t="s">
        <v>1305</v>
      </c>
      <c r="F55" s="245">
        <f ca="1">+IFERROR(INDEX('Hoja de Trabajo para listado'!$A$155:$Z$1048576,MATCH($A55,'Hoja de Trabajo para listado'!$A$155:$A$1048576,0),MATCH((CUADRO!F$5&amp;$E55),'Hoja de Trabajo para listado'!$A$151:$Z$151,0)),0)+IFERROR(INDEX('Hoja de Trabajo para listado'!$AB$155:$BA$1048576,MATCH($A55,'Hoja de Trabajo para listado'!$AB$155:$AB$1048576,0),MATCH((CUADRO!F$5&amp;$E55),'Hoja de Trabajo para listado'!$AB$151:$BA$151,0)),0)+IFERROR(INDEX('Hoja de Trabajo para listado'!$BC$155:$CB$1048576,MATCH($A55,'Hoja de Trabajo para listado'!$BC$155:$BC$1048576,0),MATCH((CUADRO!F$5&amp;$E55),'Hoja de Trabajo para listado'!$BC$151:$CB$151,0)),0)+IFERROR(INDEX('Hoja de Trabajo para listado'!$DE$153:$DG$274,MATCH($A55,'Hoja de Trabajo para listado'!$DE$153:$DE$1048576,0),MATCH((CUADRO!F$5&amp;$E55),'Hoja de Trabajo para listado'!$DE$151:$DG$151,0)),0)+IFERROR(INDEX('Hoja de Trabajo para listado'!$CD$155:$DC$1048576,MATCH($A55,'Hoja de Trabajo para listado'!$CD$155:$CD$1048576,0),MATCH((CUADRO!F$5&amp;$E55),'Hoja de Trabajo para listado'!$CD$151:$DC$151,0)),0)</f>
        <v>0</v>
      </c>
      <c r="G55" s="245">
        <f ca="1">+IFERROR(INDEX('Hoja de Trabajo para listado'!$A$155:$Z$1048576,MATCH($A55,'Hoja de Trabajo para listado'!$A$155:$A$1048576,0),MATCH((CUADRO!G$5&amp;$E55),'Hoja de Trabajo para listado'!$A$151:$Z$151,0)),0)+IFERROR(INDEX('Hoja de Trabajo para listado'!$AB$155:$BA$1048576,MATCH($A55,'Hoja de Trabajo para listado'!$AB$155:$AB$1048576,0),MATCH((CUADRO!G$5&amp;$E55),'Hoja de Trabajo para listado'!$AB$151:$BA$151,0)),0)+IFERROR(INDEX('Hoja de Trabajo para listado'!$BC$155:$CB$1048576,MATCH($A55,'Hoja de Trabajo para listado'!$BC$155:$BC$1048576,0),MATCH((CUADRO!G$5&amp;$E55),'Hoja de Trabajo para listado'!$BC$151:$CB$151,0)),0)+IFERROR(INDEX('Hoja de Trabajo para listado'!$DE$153:$DG$274,MATCH($A55,'Hoja de Trabajo para listado'!$DE$153:$DE$1048576,0),MATCH((CUADRO!G$5&amp;$E55),'Hoja de Trabajo para listado'!$DE$151:$DG$151,0)),0)+IFERROR(INDEX('Hoja de Trabajo para listado'!$CD$155:$DC$1048576,MATCH($A55,'Hoja de Trabajo para listado'!$CD$155:$CD$1048576,0),MATCH((CUADRO!G$5&amp;$E55),'Hoja de Trabajo para listado'!$CD$151:$DC$151,0)),0)</f>
        <v>0</v>
      </c>
      <c r="H55" s="245">
        <f ca="1">+IFERROR(INDEX('Hoja de Trabajo para listado'!$A$155:$Z$1048576,MATCH($A55,'Hoja de Trabajo para listado'!$A$155:$A$1048576,0),MATCH((CUADRO!H$5&amp;$E55),'Hoja de Trabajo para listado'!$A$151:$Z$151,0)),0)+IFERROR(INDEX('Hoja de Trabajo para listado'!$AB$155:$BA$1048576,MATCH($A55,'Hoja de Trabajo para listado'!$AB$155:$AB$1048576,0),MATCH((CUADRO!H$5&amp;$E55),'Hoja de Trabajo para listado'!$AB$151:$BA$151,0)),0)+IFERROR(INDEX('Hoja de Trabajo para listado'!$BC$155:$CB$1048576,MATCH($A55,'Hoja de Trabajo para listado'!$BC$155:$BC$1048576,0),MATCH((CUADRO!H$5&amp;$E55),'Hoja de Trabajo para listado'!$BC$151:$CB$151,0)),0)+IFERROR(INDEX('Hoja de Trabajo para listado'!$DE$153:$DG$274,MATCH($A55,'Hoja de Trabajo para listado'!$DE$153:$DE$1048576,0),MATCH((CUADRO!H$5&amp;$E55),'Hoja de Trabajo para listado'!$DE$151:$DG$151,0)),0)+IFERROR(INDEX('Hoja de Trabajo para listado'!$CD$155:$DC$1048576,MATCH($A55,'Hoja de Trabajo para listado'!$CD$155:$CD$1048576,0),MATCH((CUADRO!H$5&amp;$E55),'Hoja de Trabajo para listado'!$CD$151:$DC$151,0)),0)</f>
        <v>0</v>
      </c>
      <c r="I55" s="245">
        <f ca="1">+IFERROR(INDEX('Hoja de Trabajo para listado'!$A$155:$Z$1048576,MATCH($A55,'Hoja de Trabajo para listado'!$A$155:$A$1048576,0),MATCH((CUADRO!I$5&amp;$E55),'Hoja de Trabajo para listado'!$A$151:$Z$151,0)),0)+IFERROR(INDEX('Hoja de Trabajo para listado'!$AB$155:$BA$1048576,MATCH($A55,'Hoja de Trabajo para listado'!$AB$155:$AB$1048576,0),MATCH((CUADRO!I$5&amp;$E55),'Hoja de Trabajo para listado'!$AB$151:$BA$151,0)),0)+IFERROR(INDEX('Hoja de Trabajo para listado'!$BC$155:$CB$1048576,MATCH($A55,'Hoja de Trabajo para listado'!$BC$155:$BC$1048576,0),MATCH((CUADRO!I$5&amp;$E55),'Hoja de Trabajo para listado'!$BC$151:$CB$151,0)),0)+IFERROR(INDEX('Hoja de Trabajo para listado'!$DE$153:$DG$274,MATCH($A55,'Hoja de Trabajo para listado'!$DE$153:$DE$1048576,0),MATCH((CUADRO!I$5&amp;$E55),'Hoja de Trabajo para listado'!$DE$151:$DG$151,0)),0)+IFERROR(INDEX('Hoja de Trabajo para listado'!$CD$155:$DC$1048576,MATCH($A55,'Hoja de Trabajo para listado'!$CD$155:$CD$1048576,0),MATCH((CUADRO!I$5&amp;$E55),'Hoja de Trabajo para listado'!$CD$151:$DC$151,0)),0)</f>
        <v>0</v>
      </c>
      <c r="J55" s="245">
        <f ca="1">+IFERROR(INDEX('Hoja de Trabajo para listado'!$A$155:$Z$1048576,MATCH($A55,'Hoja de Trabajo para listado'!$A$155:$A$1048576,0),MATCH((CUADRO!J$5&amp;$E55),'Hoja de Trabajo para listado'!$A$151:$Z$151,0)),0)+IFERROR(INDEX('Hoja de Trabajo para listado'!$AB$155:$BA$1048576,MATCH($A55,'Hoja de Trabajo para listado'!$AB$155:$AB$1048576,0),MATCH((CUADRO!J$5&amp;$E55),'Hoja de Trabajo para listado'!$AB$151:$BA$151,0)),0)+IFERROR(INDEX('Hoja de Trabajo para listado'!$BC$155:$CB$1048576,MATCH($A55,'Hoja de Trabajo para listado'!$BC$155:$BC$1048576,0),MATCH((CUADRO!J$5&amp;$E55),'Hoja de Trabajo para listado'!$BC$151:$CB$151,0)),0)+IFERROR(INDEX('Hoja de Trabajo para listado'!$DE$153:$DG$274,MATCH($A55,'Hoja de Trabajo para listado'!$DE$153:$DE$1048576,0),MATCH((CUADRO!J$5&amp;$E55),'Hoja de Trabajo para listado'!$DE$151:$DG$151,0)),0)+IFERROR(INDEX('Hoja de Trabajo para listado'!$CD$155:$DC$1048576,MATCH($A55,'Hoja de Trabajo para listado'!$CD$155:$CD$1048576,0),MATCH((CUADRO!J$5&amp;$E55),'Hoja de Trabajo para listado'!$CD$151:$DC$151,0)),0)</f>
        <v>0</v>
      </c>
      <c r="K55" s="245">
        <f ca="1">+IFERROR(INDEX('Hoja de Trabajo para listado'!$A$155:$Z$1048576,MATCH($A55,'Hoja de Trabajo para listado'!$A$155:$A$1048576,0),MATCH((CUADRO!K$5&amp;$E55),'Hoja de Trabajo para listado'!$A$151:$Z$151,0)),0)+IFERROR(INDEX('Hoja de Trabajo para listado'!$AB$155:$BA$1048576,MATCH($A55,'Hoja de Trabajo para listado'!$AB$155:$AB$1048576,0),MATCH((CUADRO!K$5&amp;$E55),'Hoja de Trabajo para listado'!$AB$151:$BA$151,0)),0)+IFERROR(INDEX('Hoja de Trabajo para listado'!$BC$155:$CB$1048576,MATCH($A55,'Hoja de Trabajo para listado'!$BC$155:$BC$1048576,0),MATCH((CUADRO!K$5&amp;$E55),'Hoja de Trabajo para listado'!$BC$151:$CB$151,0)),0)+IFERROR(INDEX('Hoja de Trabajo para listado'!$DE$153:$DG$274,MATCH($A55,'Hoja de Trabajo para listado'!$DE$153:$DE$1048576,0),MATCH((CUADRO!K$5&amp;$E55),'Hoja de Trabajo para listado'!$DE$151:$DG$151,0)),0)+IFERROR(INDEX('Hoja de Trabajo para listado'!$CD$155:$DC$1048576,MATCH($A55,'Hoja de Trabajo para listado'!$CD$155:$CD$1048576,0),MATCH((CUADRO!K$5&amp;$E55),'Hoja de Trabajo para listado'!$CD$151:$DC$151,0)),0)</f>
        <v>0</v>
      </c>
      <c r="L55" s="245">
        <f ca="1">+IFERROR(INDEX('Hoja de Trabajo para listado'!$A$155:$Z$1048576,MATCH($A55,'Hoja de Trabajo para listado'!$A$155:$A$1048576,0),MATCH((CUADRO!L$5&amp;$E55),'Hoja de Trabajo para listado'!$A$151:$Z$151,0)),0)+IFERROR(INDEX('Hoja de Trabajo para listado'!$AB$155:$BA$1048576,MATCH($A55,'Hoja de Trabajo para listado'!$AB$155:$AB$1048576,0),MATCH((CUADRO!L$5&amp;$E55),'Hoja de Trabajo para listado'!$AB$151:$BA$151,0)),0)+IFERROR(INDEX('Hoja de Trabajo para listado'!$BC$155:$CB$1048576,MATCH($A55,'Hoja de Trabajo para listado'!$BC$155:$BC$1048576,0),MATCH((CUADRO!L$5&amp;$E55),'Hoja de Trabajo para listado'!$BC$151:$CB$151,0)),0)+IFERROR(INDEX('Hoja de Trabajo para listado'!$DE$153:$DG$274,MATCH($A55,'Hoja de Trabajo para listado'!$DE$153:$DE$1048576,0),MATCH((CUADRO!L$5&amp;$E55),'Hoja de Trabajo para listado'!$DE$151:$DG$151,0)),0)+IFERROR(INDEX('Hoja de Trabajo para listado'!$CD$155:$DC$1048576,MATCH($A55,'Hoja de Trabajo para listado'!$CD$155:$CD$1048576,0),MATCH((CUADRO!L$5&amp;$E55),'Hoja de Trabajo para listado'!$CD$151:$DC$151,0)),0)</f>
        <v>0</v>
      </c>
      <c r="M55" s="245">
        <f ca="1">+IFERROR(INDEX('Hoja de Trabajo para listado'!$A$155:$Z$1048576,MATCH($A55,'Hoja de Trabajo para listado'!$A$155:$A$1048576,0),MATCH((CUADRO!M$5&amp;$E55),'Hoja de Trabajo para listado'!$A$151:$Z$151,0)),0)+IFERROR(INDEX('Hoja de Trabajo para listado'!$AB$155:$BA$1048576,MATCH($A55,'Hoja de Trabajo para listado'!$AB$155:$AB$1048576,0),MATCH((CUADRO!M$5&amp;$E55),'Hoja de Trabajo para listado'!$AB$151:$BA$151,0)),0)+IFERROR(INDEX('Hoja de Trabajo para listado'!$BC$155:$CB$1048576,MATCH($A55,'Hoja de Trabajo para listado'!$BC$155:$BC$1048576,0),MATCH((CUADRO!M$5&amp;$E55),'Hoja de Trabajo para listado'!$BC$151:$CB$151,0)),0)+IFERROR(INDEX('Hoja de Trabajo para listado'!$DE$153:$DG$274,MATCH($A55,'Hoja de Trabajo para listado'!$DE$153:$DE$1048576,0),MATCH((CUADRO!M$5&amp;$E55),'Hoja de Trabajo para listado'!$DE$151:$DG$151,0)),0)+IFERROR(INDEX('Hoja de Trabajo para listado'!$CD$155:$DC$1048576,MATCH($A55,'Hoja de Trabajo para listado'!$CD$155:$CD$1048576,0),MATCH((CUADRO!M$5&amp;$E55),'Hoja de Trabajo para listado'!$CD$151:$DC$151,0)),0)</f>
        <v>0</v>
      </c>
      <c r="N55" s="245">
        <f ca="1">+IFERROR(INDEX('Hoja de Trabajo para listado'!$A$155:$Z$1048576,MATCH($A55,'Hoja de Trabajo para listado'!$A$155:$A$1048576,0),MATCH((CUADRO!N$5&amp;$E55),'Hoja de Trabajo para listado'!$A$151:$Z$151,0)),0)+IFERROR(INDEX('Hoja de Trabajo para listado'!$AB$155:$BA$1048576,MATCH($A55,'Hoja de Trabajo para listado'!$AB$155:$AB$1048576,0),MATCH((CUADRO!N$5&amp;$E55),'Hoja de Trabajo para listado'!$AB$151:$BA$151,0)),0)+IFERROR(INDEX('Hoja de Trabajo para listado'!$BC$155:$CB$1048576,MATCH($A55,'Hoja de Trabajo para listado'!$BC$155:$BC$1048576,0),MATCH((CUADRO!N$5&amp;$E55),'Hoja de Trabajo para listado'!$BC$151:$CB$151,0)),0)+IFERROR(INDEX('Hoja de Trabajo para listado'!$DE$153:$DG$274,MATCH($A55,'Hoja de Trabajo para listado'!$DE$153:$DE$1048576,0),MATCH((CUADRO!N$5&amp;$E55),'Hoja de Trabajo para listado'!$DE$151:$DG$151,0)),0)+IFERROR(INDEX('Hoja de Trabajo para listado'!$CD$155:$DC$1048576,MATCH($A55,'Hoja de Trabajo para listado'!$CD$155:$CD$1048576,0),MATCH((CUADRO!N$5&amp;$E55),'Hoja de Trabajo para listado'!$CD$151:$DC$151,0)),0)</f>
        <v>0</v>
      </c>
      <c r="O55" s="245">
        <f ca="1">+IFERROR(INDEX('Hoja de Trabajo para listado'!$A$155:$Z$1048576,MATCH($A55,'Hoja de Trabajo para listado'!$A$155:$A$1048576,0),MATCH((CUADRO!O$5&amp;$E55),'Hoja de Trabajo para listado'!$A$151:$Z$151,0)),0)+IFERROR(INDEX('Hoja de Trabajo para listado'!$AB$155:$BA$1048576,MATCH($A55,'Hoja de Trabajo para listado'!$AB$155:$AB$1048576,0),MATCH((CUADRO!O$5&amp;$E55),'Hoja de Trabajo para listado'!$AB$151:$BA$151,0)),0)+IFERROR(INDEX('Hoja de Trabajo para listado'!$BC$155:$CB$1048576,MATCH($A55,'Hoja de Trabajo para listado'!$BC$155:$BC$1048576,0),MATCH((CUADRO!O$5&amp;$E55),'Hoja de Trabajo para listado'!$BC$151:$CB$151,0)),0)+IFERROR(INDEX('Hoja de Trabajo para listado'!$DE$153:$DG$274,MATCH($A55,'Hoja de Trabajo para listado'!$DE$153:$DE$1048576,0),MATCH((CUADRO!O$5&amp;$E55),'Hoja de Trabajo para listado'!$DE$151:$DG$151,0)),0)+IFERROR(INDEX('Hoja de Trabajo para listado'!$CD$155:$DC$1048576,MATCH($A55,'Hoja de Trabajo para listado'!$CD$155:$CD$1048576,0),MATCH((CUADRO!O$5&amp;$E55),'Hoja de Trabajo para listado'!$CD$151:$DC$151,0)),0)</f>
        <v>0</v>
      </c>
      <c r="P55" s="245">
        <f ca="1">+IFERROR(INDEX('Hoja de Trabajo para listado'!$A$155:$Z$1048576,MATCH($A55,'Hoja de Trabajo para listado'!$A$155:$A$1048576,0),MATCH((CUADRO!P$5&amp;$E55),'Hoja de Trabajo para listado'!$A$151:$Z$151,0)),0)+IFERROR(INDEX('Hoja de Trabajo para listado'!$AB$155:$BA$1048576,MATCH($A55,'Hoja de Trabajo para listado'!$AB$155:$AB$1048576,0),MATCH((CUADRO!P$5&amp;$E55),'Hoja de Trabajo para listado'!$AB$151:$BA$151,0)),0)+IFERROR(INDEX('Hoja de Trabajo para listado'!$BC$155:$CB$1048576,MATCH($A55,'Hoja de Trabajo para listado'!$BC$155:$BC$1048576,0),MATCH((CUADRO!P$5&amp;$E55),'Hoja de Trabajo para listado'!$BC$151:$CB$151,0)),0)+IFERROR(INDEX('Hoja de Trabajo para listado'!$DE$153:$DG$274,MATCH($A55,'Hoja de Trabajo para listado'!$DE$153:$DE$1048576,0),MATCH((CUADRO!P$5&amp;$E55),'Hoja de Trabajo para listado'!$DE$151:$DG$151,0)),0)+IFERROR(INDEX('Hoja de Trabajo para listado'!$CD$155:$DC$1048576,MATCH($A55,'Hoja de Trabajo para listado'!$CD$155:$CD$1048576,0),MATCH((CUADRO!P$5&amp;$E55),'Hoja de Trabajo para listado'!$CD$151:$DC$151,0)),0)</f>
        <v>0</v>
      </c>
      <c r="Q55" s="245">
        <f ca="1">+IFERROR(INDEX('Hoja de Trabajo para listado'!$A$155:$Z$1048576,MATCH($A55,'Hoja de Trabajo para listado'!$A$155:$A$1048576,0),MATCH((CUADRO!Q$5&amp;$E55),'Hoja de Trabajo para listado'!$A$151:$Z$151,0)),0)+IFERROR(INDEX('Hoja de Trabajo para listado'!$AB$155:$BA$1048576,MATCH($A55,'Hoja de Trabajo para listado'!$AB$155:$AB$1048576,0),MATCH((CUADRO!Q$5&amp;$E55),'Hoja de Trabajo para listado'!$AB$151:$BA$151,0)),0)+IFERROR(INDEX('Hoja de Trabajo para listado'!$BC$155:$CB$1048576,MATCH($A55,'Hoja de Trabajo para listado'!$BC$155:$BC$1048576,0),MATCH((CUADRO!Q$5&amp;$E55),'Hoja de Trabajo para listado'!$BC$151:$CB$151,0)),0)+IFERROR(INDEX('Hoja de Trabajo para listado'!$DE$153:$DG$274,MATCH($A55,'Hoja de Trabajo para listado'!$DE$153:$DE$1048576,0),MATCH((CUADRO!Q$5&amp;$E55),'Hoja de Trabajo para listado'!$DE$151:$DG$151,0)),0)+IFERROR(INDEX('Hoja de Trabajo para listado'!$CD$155:$DC$1048576,MATCH($A55,'Hoja de Trabajo para listado'!$CD$155:$CD$1048576,0),MATCH((CUADRO!Q$5&amp;$E55),'Hoja de Trabajo para listado'!$CD$151:$DC$151,0)),0)</f>
        <v>0</v>
      </c>
      <c r="R55" s="245">
        <f t="shared" ca="1" si="0"/>
        <v>0</v>
      </c>
      <c r="S55" s="245">
        <f ca="1">+R54+R55</f>
        <v>0</v>
      </c>
      <c r="T55" s="245">
        <f ca="1">+S55</f>
        <v>0</v>
      </c>
      <c r="U55" s="244">
        <f t="shared" si="1"/>
        <v>2</v>
      </c>
      <c r="V55" s="333" t="str">
        <f>+VLOOKUP(A55,bd_lista!$A$3:$E$590,5,FALSE)</f>
        <v>Instituciones Descentralizadas</v>
      </c>
      <c r="W55" s="384"/>
      <c r="X55" s="242">
        <f>+VLOOKUP(A55,[3]Sheet1!$A$13:$D$744,4,FALSE)</f>
        <v>46</v>
      </c>
      <c r="Y55" s="242" t="str">
        <f>+VLOOKUP(X55,bd_lista!$A$3:$C$590,3,FALSE)</f>
        <v>Ministerio de Salud y Deportes</v>
      </c>
      <c r="Z55" s="292"/>
      <c r="AA55" s="293"/>
    </row>
    <row r="56" spans="1:27" customFormat="1" ht="15" hidden="1" customHeight="1">
      <c r="A56" s="32">
        <v>112</v>
      </c>
      <c r="B56" s="388">
        <f>+A56</f>
        <v>112</v>
      </c>
      <c r="C56" s="247" t="str">
        <f>+VLOOKUP(A56,bd_lista!$A$3:$C$590,3,FALSE)</f>
        <v>Comité Nacional de la Persona con Discapacidad</v>
      </c>
      <c r="D56" s="385" t="str">
        <f>+C56</f>
        <v>Comité Nacional de la Persona con Discapacidad</v>
      </c>
      <c r="E56" s="247" t="s">
        <v>1304</v>
      </c>
      <c r="F56" s="243">
        <f ca="1">+IFERROR(INDEX('Hoja de Trabajo para listado'!$A$155:$Z$1048576,MATCH($A56,'Hoja de Trabajo para listado'!$A$155:$A$1048576,0),MATCH((CUADRO!F$5&amp;$E56),'Hoja de Trabajo para listado'!$A$151:$Z$151,0)),0)+IFERROR(INDEX('Hoja de Trabajo para listado'!$AB$155:$BA$1048576,MATCH($A56,'Hoja de Trabajo para listado'!$AB$155:$AB$1048576,0),MATCH((CUADRO!F$5&amp;$E56),'Hoja de Trabajo para listado'!$AB$151:$BA$151,0)),0)+IFERROR(INDEX('Hoja de Trabajo para listado'!$BC$155:$CB$1048576,MATCH($A56,'Hoja de Trabajo para listado'!$BC$155:$BC$1048576,0),MATCH((CUADRO!F$5&amp;$E56),'Hoja de Trabajo para listado'!$BC$151:$CB$151,0)),0)+IFERROR(INDEX('Hoja de Trabajo para listado'!$DE$153:$DG$274,MATCH($A56,'Hoja de Trabajo para listado'!$DE$153:$DE$1048576,0),MATCH((CUADRO!F$5&amp;$E56),'Hoja de Trabajo para listado'!$DE$151:$DG$151,0)),0)+IFERROR(INDEX('Hoja de Trabajo para listado'!$CD$155:$DC$1048576,MATCH($A56,'Hoja de Trabajo para listado'!$CD$155:$CD$1048576,0),MATCH((CUADRO!F$5&amp;$E56),'Hoja de Trabajo para listado'!$CD$151:$DC$151,0)),0)</f>
        <v>0</v>
      </c>
      <c r="G56" s="243">
        <f ca="1">+IFERROR(INDEX('Hoja de Trabajo para listado'!$A$155:$Z$1048576,MATCH($A56,'Hoja de Trabajo para listado'!$A$155:$A$1048576,0),MATCH((CUADRO!G$5&amp;$E56),'Hoja de Trabajo para listado'!$A$151:$Z$151,0)),0)+IFERROR(INDEX('Hoja de Trabajo para listado'!$AB$155:$BA$1048576,MATCH($A56,'Hoja de Trabajo para listado'!$AB$155:$AB$1048576,0),MATCH((CUADRO!G$5&amp;$E56),'Hoja de Trabajo para listado'!$AB$151:$BA$151,0)),0)+IFERROR(INDEX('Hoja de Trabajo para listado'!$BC$155:$CB$1048576,MATCH($A56,'Hoja de Trabajo para listado'!$BC$155:$BC$1048576,0),MATCH((CUADRO!G$5&amp;$E56),'Hoja de Trabajo para listado'!$BC$151:$CB$151,0)),0)+IFERROR(INDEX('Hoja de Trabajo para listado'!$DE$153:$DG$274,MATCH($A56,'Hoja de Trabajo para listado'!$DE$153:$DE$1048576,0),MATCH((CUADRO!G$5&amp;$E56),'Hoja de Trabajo para listado'!$DE$151:$DG$151,0)),0)+IFERROR(INDEX('Hoja de Trabajo para listado'!$CD$155:$DC$1048576,MATCH($A56,'Hoja de Trabajo para listado'!$CD$155:$CD$1048576,0),MATCH((CUADRO!G$5&amp;$E56),'Hoja de Trabajo para listado'!$CD$151:$DC$151,0)),0)</f>
        <v>0</v>
      </c>
      <c r="H56" s="243">
        <f ca="1">+IFERROR(INDEX('Hoja de Trabajo para listado'!$A$155:$Z$1048576,MATCH($A56,'Hoja de Trabajo para listado'!$A$155:$A$1048576,0),MATCH((CUADRO!H$5&amp;$E56),'Hoja de Trabajo para listado'!$A$151:$Z$151,0)),0)+IFERROR(INDEX('Hoja de Trabajo para listado'!$AB$155:$BA$1048576,MATCH($A56,'Hoja de Trabajo para listado'!$AB$155:$AB$1048576,0),MATCH((CUADRO!H$5&amp;$E56),'Hoja de Trabajo para listado'!$AB$151:$BA$151,0)),0)+IFERROR(INDEX('Hoja de Trabajo para listado'!$BC$155:$CB$1048576,MATCH($A56,'Hoja de Trabajo para listado'!$BC$155:$BC$1048576,0),MATCH((CUADRO!H$5&amp;$E56),'Hoja de Trabajo para listado'!$BC$151:$CB$151,0)),0)+IFERROR(INDEX('Hoja de Trabajo para listado'!$DE$153:$DG$274,MATCH($A56,'Hoja de Trabajo para listado'!$DE$153:$DE$1048576,0),MATCH((CUADRO!H$5&amp;$E56),'Hoja de Trabajo para listado'!$DE$151:$DG$151,0)),0)+IFERROR(INDEX('Hoja de Trabajo para listado'!$CD$155:$DC$1048576,MATCH($A56,'Hoja de Trabajo para listado'!$CD$155:$CD$1048576,0),MATCH((CUADRO!H$5&amp;$E56),'Hoja de Trabajo para listado'!$CD$151:$DC$151,0)),0)</f>
        <v>0</v>
      </c>
      <c r="I56" s="243">
        <f ca="1">+IFERROR(INDEX('Hoja de Trabajo para listado'!$A$155:$Z$1048576,MATCH($A56,'Hoja de Trabajo para listado'!$A$155:$A$1048576,0),MATCH((CUADRO!I$5&amp;$E56),'Hoja de Trabajo para listado'!$A$151:$Z$151,0)),0)+IFERROR(INDEX('Hoja de Trabajo para listado'!$AB$155:$BA$1048576,MATCH($A56,'Hoja de Trabajo para listado'!$AB$155:$AB$1048576,0),MATCH((CUADRO!I$5&amp;$E56),'Hoja de Trabajo para listado'!$AB$151:$BA$151,0)),0)+IFERROR(INDEX('Hoja de Trabajo para listado'!$BC$155:$CB$1048576,MATCH($A56,'Hoja de Trabajo para listado'!$BC$155:$BC$1048576,0),MATCH((CUADRO!I$5&amp;$E56),'Hoja de Trabajo para listado'!$BC$151:$CB$151,0)),0)+IFERROR(INDEX('Hoja de Trabajo para listado'!$DE$153:$DG$274,MATCH($A56,'Hoja de Trabajo para listado'!$DE$153:$DE$1048576,0),MATCH((CUADRO!I$5&amp;$E56),'Hoja de Trabajo para listado'!$DE$151:$DG$151,0)),0)+IFERROR(INDEX('Hoja de Trabajo para listado'!$CD$155:$DC$1048576,MATCH($A56,'Hoja de Trabajo para listado'!$CD$155:$CD$1048576,0),MATCH((CUADRO!I$5&amp;$E56),'Hoja de Trabajo para listado'!$CD$151:$DC$151,0)),0)</f>
        <v>0</v>
      </c>
      <c r="J56" s="243">
        <f ca="1">+IFERROR(INDEX('Hoja de Trabajo para listado'!$A$155:$Z$1048576,MATCH($A56,'Hoja de Trabajo para listado'!$A$155:$A$1048576,0),MATCH((CUADRO!J$5&amp;$E56),'Hoja de Trabajo para listado'!$A$151:$Z$151,0)),0)+IFERROR(INDEX('Hoja de Trabajo para listado'!$AB$155:$BA$1048576,MATCH($A56,'Hoja de Trabajo para listado'!$AB$155:$AB$1048576,0),MATCH((CUADRO!J$5&amp;$E56),'Hoja de Trabajo para listado'!$AB$151:$BA$151,0)),0)+IFERROR(INDEX('Hoja de Trabajo para listado'!$BC$155:$CB$1048576,MATCH($A56,'Hoja de Trabajo para listado'!$BC$155:$BC$1048576,0),MATCH((CUADRO!J$5&amp;$E56),'Hoja de Trabajo para listado'!$BC$151:$CB$151,0)),0)+IFERROR(INDEX('Hoja de Trabajo para listado'!$DE$153:$DG$274,MATCH($A56,'Hoja de Trabajo para listado'!$DE$153:$DE$1048576,0),MATCH((CUADRO!J$5&amp;$E56),'Hoja de Trabajo para listado'!$DE$151:$DG$151,0)),0)+IFERROR(INDEX('Hoja de Trabajo para listado'!$CD$155:$DC$1048576,MATCH($A56,'Hoja de Trabajo para listado'!$CD$155:$CD$1048576,0),MATCH((CUADRO!J$5&amp;$E56),'Hoja de Trabajo para listado'!$CD$151:$DC$151,0)),0)</f>
        <v>0</v>
      </c>
      <c r="K56" s="243">
        <f ca="1">+IFERROR(INDEX('Hoja de Trabajo para listado'!$A$155:$Z$1048576,MATCH($A56,'Hoja de Trabajo para listado'!$A$155:$A$1048576,0),MATCH((CUADRO!K$5&amp;$E56),'Hoja de Trabajo para listado'!$A$151:$Z$151,0)),0)+IFERROR(INDEX('Hoja de Trabajo para listado'!$AB$155:$BA$1048576,MATCH($A56,'Hoja de Trabajo para listado'!$AB$155:$AB$1048576,0),MATCH((CUADRO!K$5&amp;$E56),'Hoja de Trabajo para listado'!$AB$151:$BA$151,0)),0)+IFERROR(INDEX('Hoja de Trabajo para listado'!$BC$155:$CB$1048576,MATCH($A56,'Hoja de Trabajo para listado'!$BC$155:$BC$1048576,0),MATCH((CUADRO!K$5&amp;$E56),'Hoja de Trabajo para listado'!$BC$151:$CB$151,0)),0)+IFERROR(INDEX('Hoja de Trabajo para listado'!$DE$153:$DG$274,MATCH($A56,'Hoja de Trabajo para listado'!$DE$153:$DE$1048576,0),MATCH((CUADRO!K$5&amp;$E56),'Hoja de Trabajo para listado'!$DE$151:$DG$151,0)),0)+IFERROR(INDEX('Hoja de Trabajo para listado'!$CD$155:$DC$1048576,MATCH($A56,'Hoja de Trabajo para listado'!$CD$155:$CD$1048576,0),MATCH((CUADRO!K$5&amp;$E56),'Hoja de Trabajo para listado'!$CD$151:$DC$151,0)),0)</f>
        <v>0</v>
      </c>
      <c r="L56" s="243">
        <f ca="1">+IFERROR(INDEX('Hoja de Trabajo para listado'!$A$155:$Z$1048576,MATCH($A56,'Hoja de Trabajo para listado'!$A$155:$A$1048576,0),MATCH((CUADRO!L$5&amp;$E56),'Hoja de Trabajo para listado'!$A$151:$Z$151,0)),0)+IFERROR(INDEX('Hoja de Trabajo para listado'!$AB$155:$BA$1048576,MATCH($A56,'Hoja de Trabajo para listado'!$AB$155:$AB$1048576,0),MATCH((CUADRO!L$5&amp;$E56),'Hoja de Trabajo para listado'!$AB$151:$BA$151,0)),0)+IFERROR(INDEX('Hoja de Trabajo para listado'!$BC$155:$CB$1048576,MATCH($A56,'Hoja de Trabajo para listado'!$BC$155:$BC$1048576,0),MATCH((CUADRO!L$5&amp;$E56),'Hoja de Trabajo para listado'!$BC$151:$CB$151,0)),0)+IFERROR(INDEX('Hoja de Trabajo para listado'!$DE$153:$DG$274,MATCH($A56,'Hoja de Trabajo para listado'!$DE$153:$DE$1048576,0),MATCH((CUADRO!L$5&amp;$E56),'Hoja de Trabajo para listado'!$DE$151:$DG$151,0)),0)+IFERROR(INDEX('Hoja de Trabajo para listado'!$CD$155:$DC$1048576,MATCH($A56,'Hoja de Trabajo para listado'!$CD$155:$CD$1048576,0),MATCH((CUADRO!L$5&amp;$E56),'Hoja de Trabajo para listado'!$CD$151:$DC$151,0)),0)</f>
        <v>0</v>
      </c>
      <c r="M56" s="243">
        <f ca="1">+IFERROR(INDEX('Hoja de Trabajo para listado'!$A$155:$Z$1048576,MATCH($A56,'Hoja de Trabajo para listado'!$A$155:$A$1048576,0),MATCH((CUADRO!M$5&amp;$E56),'Hoja de Trabajo para listado'!$A$151:$Z$151,0)),0)+IFERROR(INDEX('Hoja de Trabajo para listado'!$AB$155:$BA$1048576,MATCH($A56,'Hoja de Trabajo para listado'!$AB$155:$AB$1048576,0),MATCH((CUADRO!M$5&amp;$E56),'Hoja de Trabajo para listado'!$AB$151:$BA$151,0)),0)+IFERROR(INDEX('Hoja de Trabajo para listado'!$BC$155:$CB$1048576,MATCH($A56,'Hoja de Trabajo para listado'!$BC$155:$BC$1048576,0),MATCH((CUADRO!M$5&amp;$E56),'Hoja de Trabajo para listado'!$BC$151:$CB$151,0)),0)+IFERROR(INDEX('Hoja de Trabajo para listado'!$DE$153:$DG$274,MATCH($A56,'Hoja de Trabajo para listado'!$DE$153:$DE$1048576,0),MATCH((CUADRO!M$5&amp;$E56),'Hoja de Trabajo para listado'!$DE$151:$DG$151,0)),0)+IFERROR(INDEX('Hoja de Trabajo para listado'!$CD$155:$DC$1048576,MATCH($A56,'Hoja de Trabajo para listado'!$CD$155:$CD$1048576,0),MATCH((CUADRO!M$5&amp;$E56),'Hoja de Trabajo para listado'!$CD$151:$DC$151,0)),0)</f>
        <v>0</v>
      </c>
      <c r="N56" s="243">
        <f ca="1">+IFERROR(INDEX('Hoja de Trabajo para listado'!$A$155:$Z$1048576,MATCH($A56,'Hoja de Trabajo para listado'!$A$155:$A$1048576,0),MATCH((CUADRO!N$5&amp;$E56),'Hoja de Trabajo para listado'!$A$151:$Z$151,0)),0)+IFERROR(INDEX('Hoja de Trabajo para listado'!$AB$155:$BA$1048576,MATCH($A56,'Hoja de Trabajo para listado'!$AB$155:$AB$1048576,0),MATCH((CUADRO!N$5&amp;$E56),'Hoja de Trabajo para listado'!$AB$151:$BA$151,0)),0)+IFERROR(INDEX('Hoja de Trabajo para listado'!$BC$155:$CB$1048576,MATCH($A56,'Hoja de Trabajo para listado'!$BC$155:$BC$1048576,0),MATCH((CUADRO!N$5&amp;$E56),'Hoja de Trabajo para listado'!$BC$151:$CB$151,0)),0)+IFERROR(INDEX('Hoja de Trabajo para listado'!$DE$153:$DG$274,MATCH($A56,'Hoja de Trabajo para listado'!$DE$153:$DE$1048576,0),MATCH((CUADRO!N$5&amp;$E56),'Hoja de Trabajo para listado'!$DE$151:$DG$151,0)),0)+IFERROR(INDEX('Hoja de Trabajo para listado'!$CD$155:$DC$1048576,MATCH($A56,'Hoja de Trabajo para listado'!$CD$155:$CD$1048576,0),MATCH((CUADRO!N$5&amp;$E56),'Hoja de Trabajo para listado'!$CD$151:$DC$151,0)),0)</f>
        <v>0</v>
      </c>
      <c r="O56" s="243">
        <f ca="1">+IFERROR(INDEX('Hoja de Trabajo para listado'!$A$155:$Z$1048576,MATCH($A56,'Hoja de Trabajo para listado'!$A$155:$A$1048576,0),MATCH((CUADRO!O$5&amp;$E56),'Hoja de Trabajo para listado'!$A$151:$Z$151,0)),0)+IFERROR(INDEX('Hoja de Trabajo para listado'!$AB$155:$BA$1048576,MATCH($A56,'Hoja de Trabajo para listado'!$AB$155:$AB$1048576,0),MATCH((CUADRO!O$5&amp;$E56),'Hoja de Trabajo para listado'!$AB$151:$BA$151,0)),0)+IFERROR(INDEX('Hoja de Trabajo para listado'!$BC$155:$CB$1048576,MATCH($A56,'Hoja de Trabajo para listado'!$BC$155:$BC$1048576,0),MATCH((CUADRO!O$5&amp;$E56),'Hoja de Trabajo para listado'!$BC$151:$CB$151,0)),0)+IFERROR(INDEX('Hoja de Trabajo para listado'!$DE$153:$DG$274,MATCH($A56,'Hoja de Trabajo para listado'!$DE$153:$DE$1048576,0),MATCH((CUADRO!O$5&amp;$E56),'Hoja de Trabajo para listado'!$DE$151:$DG$151,0)),0)+IFERROR(INDEX('Hoja de Trabajo para listado'!$CD$155:$DC$1048576,MATCH($A56,'Hoja de Trabajo para listado'!$CD$155:$CD$1048576,0),MATCH((CUADRO!O$5&amp;$E56),'Hoja de Trabajo para listado'!$CD$151:$DC$151,0)),0)</f>
        <v>0</v>
      </c>
      <c r="P56" s="243">
        <f ca="1">+IFERROR(INDEX('Hoja de Trabajo para listado'!$A$155:$Z$1048576,MATCH($A56,'Hoja de Trabajo para listado'!$A$155:$A$1048576,0),MATCH((CUADRO!P$5&amp;$E56),'Hoja de Trabajo para listado'!$A$151:$Z$151,0)),0)+IFERROR(INDEX('Hoja de Trabajo para listado'!$AB$155:$BA$1048576,MATCH($A56,'Hoja de Trabajo para listado'!$AB$155:$AB$1048576,0),MATCH((CUADRO!P$5&amp;$E56),'Hoja de Trabajo para listado'!$AB$151:$BA$151,0)),0)+IFERROR(INDEX('Hoja de Trabajo para listado'!$BC$155:$CB$1048576,MATCH($A56,'Hoja de Trabajo para listado'!$BC$155:$BC$1048576,0),MATCH((CUADRO!P$5&amp;$E56),'Hoja de Trabajo para listado'!$BC$151:$CB$151,0)),0)+IFERROR(INDEX('Hoja de Trabajo para listado'!$DE$153:$DG$274,MATCH($A56,'Hoja de Trabajo para listado'!$DE$153:$DE$1048576,0),MATCH((CUADRO!P$5&amp;$E56),'Hoja de Trabajo para listado'!$DE$151:$DG$151,0)),0)+IFERROR(INDEX('Hoja de Trabajo para listado'!$CD$155:$DC$1048576,MATCH($A56,'Hoja de Trabajo para listado'!$CD$155:$CD$1048576,0),MATCH((CUADRO!P$5&amp;$E56),'Hoja de Trabajo para listado'!$CD$151:$DC$151,0)),0)</f>
        <v>0</v>
      </c>
      <c r="Q56" s="243">
        <f ca="1">+IFERROR(INDEX('Hoja de Trabajo para listado'!$A$155:$Z$1048576,MATCH($A56,'Hoja de Trabajo para listado'!$A$155:$A$1048576,0),MATCH((CUADRO!Q$5&amp;$E56),'Hoja de Trabajo para listado'!$A$151:$Z$151,0)),0)+IFERROR(INDEX('Hoja de Trabajo para listado'!$AB$155:$BA$1048576,MATCH($A56,'Hoja de Trabajo para listado'!$AB$155:$AB$1048576,0),MATCH((CUADRO!Q$5&amp;$E56),'Hoja de Trabajo para listado'!$AB$151:$BA$151,0)),0)+IFERROR(INDEX('Hoja de Trabajo para listado'!$BC$155:$CB$1048576,MATCH($A56,'Hoja de Trabajo para listado'!$BC$155:$BC$1048576,0),MATCH((CUADRO!Q$5&amp;$E56),'Hoja de Trabajo para listado'!$BC$151:$CB$151,0)),0)+IFERROR(INDEX('Hoja de Trabajo para listado'!$DE$153:$DG$274,MATCH($A56,'Hoja de Trabajo para listado'!$DE$153:$DE$1048576,0),MATCH((CUADRO!Q$5&amp;$E56),'Hoja de Trabajo para listado'!$DE$151:$DG$151,0)),0)+IFERROR(INDEX('Hoja de Trabajo para listado'!$CD$155:$DC$1048576,MATCH($A56,'Hoja de Trabajo para listado'!$CD$155:$CD$1048576,0),MATCH((CUADRO!Q$5&amp;$E56),'Hoja de Trabajo para listado'!$CD$151:$DC$151,0)),0)</f>
        <v>0</v>
      </c>
      <c r="R56" s="243">
        <f t="shared" ca="1" si="0"/>
        <v>0</v>
      </c>
      <c r="S56" s="243"/>
      <c r="T56" s="243">
        <f ca="1">+T57</f>
        <v>0</v>
      </c>
      <c r="U56" s="242">
        <f t="shared" si="1"/>
        <v>1</v>
      </c>
      <c r="V56" s="333" t="str">
        <f>+VLOOKUP(A56,bd_lista!$A$3:$E$590,5,FALSE)</f>
        <v>Instituciones Descentralizadas</v>
      </c>
      <c r="W56" s="383" t="str">
        <f>+V56</f>
        <v>Instituciones Descentralizadas</v>
      </c>
      <c r="X56" s="242">
        <f>+VLOOKUP(A56,[3]Sheet1!$A$13:$D$744,4,FALSE)</f>
        <v>30</v>
      </c>
      <c r="Y56" s="242" t="str">
        <f>+VLOOKUP(X56,bd_lista!$A$3:$C$590,3,FALSE)</f>
        <v>Ministerio de Justicia y Transparencia Institucional</v>
      </c>
      <c r="Z56" s="294">
        <f>+X56</f>
        <v>30</v>
      </c>
      <c r="AA56" s="295" t="str">
        <f>+Y56</f>
        <v>Ministerio de Justicia y Transparencia Institucional</v>
      </c>
    </row>
    <row r="57" spans="1:27" customFormat="1" ht="15" hidden="1" customHeight="1">
      <c r="A57" s="32">
        <v>112</v>
      </c>
      <c r="B57" s="389"/>
      <c r="C57" s="333" t="str">
        <f>+VLOOKUP(A57,bd_lista!$A$3:$C$590,3,FALSE)</f>
        <v>Comité Nacional de la Persona con Discapacidad</v>
      </c>
      <c r="D57" s="386"/>
      <c r="E57" s="333" t="s">
        <v>1305</v>
      </c>
      <c r="F57" s="245">
        <f ca="1">+IFERROR(INDEX('Hoja de Trabajo para listado'!$A$155:$Z$1048576,MATCH($A57,'Hoja de Trabajo para listado'!$A$155:$A$1048576,0),MATCH((CUADRO!F$5&amp;$E57),'Hoja de Trabajo para listado'!$A$151:$Z$151,0)),0)+IFERROR(INDEX('Hoja de Trabajo para listado'!$AB$155:$BA$1048576,MATCH($A57,'Hoja de Trabajo para listado'!$AB$155:$AB$1048576,0),MATCH((CUADRO!F$5&amp;$E57),'Hoja de Trabajo para listado'!$AB$151:$BA$151,0)),0)+IFERROR(INDEX('Hoja de Trabajo para listado'!$BC$155:$CB$1048576,MATCH($A57,'Hoja de Trabajo para listado'!$BC$155:$BC$1048576,0),MATCH((CUADRO!F$5&amp;$E57),'Hoja de Trabajo para listado'!$BC$151:$CB$151,0)),0)+IFERROR(INDEX('Hoja de Trabajo para listado'!$DE$153:$DG$274,MATCH($A57,'Hoja de Trabajo para listado'!$DE$153:$DE$1048576,0),MATCH((CUADRO!F$5&amp;$E57),'Hoja de Trabajo para listado'!$DE$151:$DG$151,0)),0)+IFERROR(INDEX('Hoja de Trabajo para listado'!$CD$155:$DC$1048576,MATCH($A57,'Hoja de Trabajo para listado'!$CD$155:$CD$1048576,0),MATCH((CUADRO!F$5&amp;$E57),'Hoja de Trabajo para listado'!$CD$151:$DC$151,0)),0)</f>
        <v>0</v>
      </c>
      <c r="G57" s="245">
        <f ca="1">+IFERROR(INDEX('Hoja de Trabajo para listado'!$A$155:$Z$1048576,MATCH($A57,'Hoja de Trabajo para listado'!$A$155:$A$1048576,0),MATCH((CUADRO!G$5&amp;$E57),'Hoja de Trabajo para listado'!$A$151:$Z$151,0)),0)+IFERROR(INDEX('Hoja de Trabajo para listado'!$AB$155:$BA$1048576,MATCH($A57,'Hoja de Trabajo para listado'!$AB$155:$AB$1048576,0),MATCH((CUADRO!G$5&amp;$E57),'Hoja de Trabajo para listado'!$AB$151:$BA$151,0)),0)+IFERROR(INDEX('Hoja de Trabajo para listado'!$BC$155:$CB$1048576,MATCH($A57,'Hoja de Trabajo para listado'!$BC$155:$BC$1048576,0),MATCH((CUADRO!G$5&amp;$E57),'Hoja de Trabajo para listado'!$BC$151:$CB$151,0)),0)+IFERROR(INDEX('Hoja de Trabajo para listado'!$DE$153:$DG$274,MATCH($A57,'Hoja de Trabajo para listado'!$DE$153:$DE$1048576,0),MATCH((CUADRO!G$5&amp;$E57),'Hoja de Trabajo para listado'!$DE$151:$DG$151,0)),0)+IFERROR(INDEX('Hoja de Trabajo para listado'!$CD$155:$DC$1048576,MATCH($A57,'Hoja de Trabajo para listado'!$CD$155:$CD$1048576,0),MATCH((CUADRO!G$5&amp;$E57),'Hoja de Trabajo para listado'!$CD$151:$DC$151,0)),0)</f>
        <v>0</v>
      </c>
      <c r="H57" s="245">
        <f ca="1">+IFERROR(INDEX('Hoja de Trabajo para listado'!$A$155:$Z$1048576,MATCH($A57,'Hoja de Trabajo para listado'!$A$155:$A$1048576,0),MATCH((CUADRO!H$5&amp;$E57),'Hoja de Trabajo para listado'!$A$151:$Z$151,0)),0)+IFERROR(INDEX('Hoja de Trabajo para listado'!$AB$155:$BA$1048576,MATCH($A57,'Hoja de Trabajo para listado'!$AB$155:$AB$1048576,0),MATCH((CUADRO!H$5&amp;$E57),'Hoja de Trabajo para listado'!$AB$151:$BA$151,0)),0)+IFERROR(INDEX('Hoja de Trabajo para listado'!$BC$155:$CB$1048576,MATCH($A57,'Hoja de Trabajo para listado'!$BC$155:$BC$1048576,0),MATCH((CUADRO!H$5&amp;$E57),'Hoja de Trabajo para listado'!$BC$151:$CB$151,0)),0)+IFERROR(INDEX('Hoja de Trabajo para listado'!$DE$153:$DG$274,MATCH($A57,'Hoja de Trabajo para listado'!$DE$153:$DE$1048576,0),MATCH((CUADRO!H$5&amp;$E57),'Hoja de Trabajo para listado'!$DE$151:$DG$151,0)),0)+IFERROR(INDEX('Hoja de Trabajo para listado'!$CD$155:$DC$1048576,MATCH($A57,'Hoja de Trabajo para listado'!$CD$155:$CD$1048576,0),MATCH((CUADRO!H$5&amp;$E57),'Hoja de Trabajo para listado'!$CD$151:$DC$151,0)),0)</f>
        <v>0</v>
      </c>
      <c r="I57" s="245">
        <f ca="1">+IFERROR(INDEX('Hoja de Trabajo para listado'!$A$155:$Z$1048576,MATCH($A57,'Hoja de Trabajo para listado'!$A$155:$A$1048576,0),MATCH((CUADRO!I$5&amp;$E57),'Hoja de Trabajo para listado'!$A$151:$Z$151,0)),0)+IFERROR(INDEX('Hoja de Trabajo para listado'!$AB$155:$BA$1048576,MATCH($A57,'Hoja de Trabajo para listado'!$AB$155:$AB$1048576,0),MATCH((CUADRO!I$5&amp;$E57),'Hoja de Trabajo para listado'!$AB$151:$BA$151,0)),0)+IFERROR(INDEX('Hoja de Trabajo para listado'!$BC$155:$CB$1048576,MATCH($A57,'Hoja de Trabajo para listado'!$BC$155:$BC$1048576,0),MATCH((CUADRO!I$5&amp;$E57),'Hoja de Trabajo para listado'!$BC$151:$CB$151,0)),0)+IFERROR(INDEX('Hoja de Trabajo para listado'!$DE$153:$DG$274,MATCH($A57,'Hoja de Trabajo para listado'!$DE$153:$DE$1048576,0),MATCH((CUADRO!I$5&amp;$E57),'Hoja de Trabajo para listado'!$DE$151:$DG$151,0)),0)+IFERROR(INDEX('Hoja de Trabajo para listado'!$CD$155:$DC$1048576,MATCH($A57,'Hoja de Trabajo para listado'!$CD$155:$CD$1048576,0),MATCH((CUADRO!I$5&amp;$E57),'Hoja de Trabajo para listado'!$CD$151:$DC$151,0)),0)</f>
        <v>0</v>
      </c>
      <c r="J57" s="245">
        <f ca="1">+IFERROR(INDEX('Hoja de Trabajo para listado'!$A$155:$Z$1048576,MATCH($A57,'Hoja de Trabajo para listado'!$A$155:$A$1048576,0),MATCH((CUADRO!J$5&amp;$E57),'Hoja de Trabajo para listado'!$A$151:$Z$151,0)),0)+IFERROR(INDEX('Hoja de Trabajo para listado'!$AB$155:$BA$1048576,MATCH($A57,'Hoja de Trabajo para listado'!$AB$155:$AB$1048576,0),MATCH((CUADRO!J$5&amp;$E57),'Hoja de Trabajo para listado'!$AB$151:$BA$151,0)),0)+IFERROR(INDEX('Hoja de Trabajo para listado'!$BC$155:$CB$1048576,MATCH($A57,'Hoja de Trabajo para listado'!$BC$155:$BC$1048576,0),MATCH((CUADRO!J$5&amp;$E57),'Hoja de Trabajo para listado'!$BC$151:$CB$151,0)),0)+IFERROR(INDEX('Hoja de Trabajo para listado'!$DE$153:$DG$274,MATCH($A57,'Hoja de Trabajo para listado'!$DE$153:$DE$1048576,0),MATCH((CUADRO!J$5&amp;$E57),'Hoja de Trabajo para listado'!$DE$151:$DG$151,0)),0)+IFERROR(INDEX('Hoja de Trabajo para listado'!$CD$155:$DC$1048576,MATCH($A57,'Hoja de Trabajo para listado'!$CD$155:$CD$1048576,0),MATCH((CUADRO!J$5&amp;$E57),'Hoja de Trabajo para listado'!$CD$151:$DC$151,0)),0)</f>
        <v>0</v>
      </c>
      <c r="K57" s="245">
        <f ca="1">+IFERROR(INDEX('Hoja de Trabajo para listado'!$A$155:$Z$1048576,MATCH($A57,'Hoja de Trabajo para listado'!$A$155:$A$1048576,0),MATCH((CUADRO!K$5&amp;$E57),'Hoja de Trabajo para listado'!$A$151:$Z$151,0)),0)+IFERROR(INDEX('Hoja de Trabajo para listado'!$AB$155:$BA$1048576,MATCH($A57,'Hoja de Trabajo para listado'!$AB$155:$AB$1048576,0),MATCH((CUADRO!K$5&amp;$E57),'Hoja de Trabajo para listado'!$AB$151:$BA$151,0)),0)+IFERROR(INDEX('Hoja de Trabajo para listado'!$BC$155:$CB$1048576,MATCH($A57,'Hoja de Trabajo para listado'!$BC$155:$BC$1048576,0),MATCH((CUADRO!K$5&amp;$E57),'Hoja de Trabajo para listado'!$BC$151:$CB$151,0)),0)+IFERROR(INDEX('Hoja de Trabajo para listado'!$DE$153:$DG$274,MATCH($A57,'Hoja de Trabajo para listado'!$DE$153:$DE$1048576,0),MATCH((CUADRO!K$5&amp;$E57),'Hoja de Trabajo para listado'!$DE$151:$DG$151,0)),0)+IFERROR(INDEX('Hoja de Trabajo para listado'!$CD$155:$DC$1048576,MATCH($A57,'Hoja de Trabajo para listado'!$CD$155:$CD$1048576,0),MATCH((CUADRO!K$5&amp;$E57),'Hoja de Trabajo para listado'!$CD$151:$DC$151,0)),0)</f>
        <v>0</v>
      </c>
      <c r="L57" s="245">
        <f ca="1">+IFERROR(INDEX('Hoja de Trabajo para listado'!$A$155:$Z$1048576,MATCH($A57,'Hoja de Trabajo para listado'!$A$155:$A$1048576,0),MATCH((CUADRO!L$5&amp;$E57),'Hoja de Trabajo para listado'!$A$151:$Z$151,0)),0)+IFERROR(INDEX('Hoja de Trabajo para listado'!$AB$155:$BA$1048576,MATCH($A57,'Hoja de Trabajo para listado'!$AB$155:$AB$1048576,0),MATCH((CUADRO!L$5&amp;$E57),'Hoja de Trabajo para listado'!$AB$151:$BA$151,0)),0)+IFERROR(INDEX('Hoja de Trabajo para listado'!$BC$155:$CB$1048576,MATCH($A57,'Hoja de Trabajo para listado'!$BC$155:$BC$1048576,0),MATCH((CUADRO!L$5&amp;$E57),'Hoja de Trabajo para listado'!$BC$151:$CB$151,0)),0)+IFERROR(INDEX('Hoja de Trabajo para listado'!$DE$153:$DG$274,MATCH($A57,'Hoja de Trabajo para listado'!$DE$153:$DE$1048576,0),MATCH((CUADRO!L$5&amp;$E57),'Hoja de Trabajo para listado'!$DE$151:$DG$151,0)),0)+IFERROR(INDEX('Hoja de Trabajo para listado'!$CD$155:$DC$1048576,MATCH($A57,'Hoja de Trabajo para listado'!$CD$155:$CD$1048576,0),MATCH((CUADRO!L$5&amp;$E57),'Hoja de Trabajo para listado'!$CD$151:$DC$151,0)),0)</f>
        <v>0</v>
      </c>
      <c r="M57" s="245">
        <f ca="1">+IFERROR(INDEX('Hoja de Trabajo para listado'!$A$155:$Z$1048576,MATCH($A57,'Hoja de Trabajo para listado'!$A$155:$A$1048576,0),MATCH((CUADRO!M$5&amp;$E57),'Hoja de Trabajo para listado'!$A$151:$Z$151,0)),0)+IFERROR(INDEX('Hoja de Trabajo para listado'!$AB$155:$BA$1048576,MATCH($A57,'Hoja de Trabajo para listado'!$AB$155:$AB$1048576,0),MATCH((CUADRO!M$5&amp;$E57),'Hoja de Trabajo para listado'!$AB$151:$BA$151,0)),0)+IFERROR(INDEX('Hoja de Trabajo para listado'!$BC$155:$CB$1048576,MATCH($A57,'Hoja de Trabajo para listado'!$BC$155:$BC$1048576,0),MATCH((CUADRO!M$5&amp;$E57),'Hoja de Trabajo para listado'!$BC$151:$CB$151,0)),0)+IFERROR(INDEX('Hoja de Trabajo para listado'!$DE$153:$DG$274,MATCH($A57,'Hoja de Trabajo para listado'!$DE$153:$DE$1048576,0),MATCH((CUADRO!M$5&amp;$E57),'Hoja de Trabajo para listado'!$DE$151:$DG$151,0)),0)+IFERROR(INDEX('Hoja de Trabajo para listado'!$CD$155:$DC$1048576,MATCH($A57,'Hoja de Trabajo para listado'!$CD$155:$CD$1048576,0),MATCH((CUADRO!M$5&amp;$E57),'Hoja de Trabajo para listado'!$CD$151:$DC$151,0)),0)</f>
        <v>0</v>
      </c>
      <c r="N57" s="245">
        <f ca="1">+IFERROR(INDEX('Hoja de Trabajo para listado'!$A$155:$Z$1048576,MATCH($A57,'Hoja de Trabajo para listado'!$A$155:$A$1048576,0),MATCH((CUADRO!N$5&amp;$E57),'Hoja de Trabajo para listado'!$A$151:$Z$151,0)),0)+IFERROR(INDEX('Hoja de Trabajo para listado'!$AB$155:$BA$1048576,MATCH($A57,'Hoja de Trabajo para listado'!$AB$155:$AB$1048576,0),MATCH((CUADRO!N$5&amp;$E57),'Hoja de Trabajo para listado'!$AB$151:$BA$151,0)),0)+IFERROR(INDEX('Hoja de Trabajo para listado'!$BC$155:$CB$1048576,MATCH($A57,'Hoja de Trabajo para listado'!$BC$155:$BC$1048576,0),MATCH((CUADRO!N$5&amp;$E57),'Hoja de Trabajo para listado'!$BC$151:$CB$151,0)),0)+IFERROR(INDEX('Hoja de Trabajo para listado'!$DE$153:$DG$274,MATCH($A57,'Hoja de Trabajo para listado'!$DE$153:$DE$1048576,0),MATCH((CUADRO!N$5&amp;$E57),'Hoja de Trabajo para listado'!$DE$151:$DG$151,0)),0)+IFERROR(INDEX('Hoja de Trabajo para listado'!$CD$155:$DC$1048576,MATCH($A57,'Hoja de Trabajo para listado'!$CD$155:$CD$1048576,0),MATCH((CUADRO!N$5&amp;$E57),'Hoja de Trabajo para listado'!$CD$151:$DC$151,0)),0)</f>
        <v>0</v>
      </c>
      <c r="O57" s="245">
        <f ca="1">+IFERROR(INDEX('Hoja de Trabajo para listado'!$A$155:$Z$1048576,MATCH($A57,'Hoja de Trabajo para listado'!$A$155:$A$1048576,0),MATCH((CUADRO!O$5&amp;$E57),'Hoja de Trabajo para listado'!$A$151:$Z$151,0)),0)+IFERROR(INDEX('Hoja de Trabajo para listado'!$AB$155:$BA$1048576,MATCH($A57,'Hoja de Trabajo para listado'!$AB$155:$AB$1048576,0),MATCH((CUADRO!O$5&amp;$E57),'Hoja de Trabajo para listado'!$AB$151:$BA$151,0)),0)+IFERROR(INDEX('Hoja de Trabajo para listado'!$BC$155:$CB$1048576,MATCH($A57,'Hoja de Trabajo para listado'!$BC$155:$BC$1048576,0),MATCH((CUADRO!O$5&amp;$E57),'Hoja de Trabajo para listado'!$BC$151:$CB$151,0)),0)+IFERROR(INDEX('Hoja de Trabajo para listado'!$DE$153:$DG$274,MATCH($A57,'Hoja de Trabajo para listado'!$DE$153:$DE$1048576,0),MATCH((CUADRO!O$5&amp;$E57),'Hoja de Trabajo para listado'!$DE$151:$DG$151,0)),0)+IFERROR(INDEX('Hoja de Trabajo para listado'!$CD$155:$DC$1048576,MATCH($A57,'Hoja de Trabajo para listado'!$CD$155:$CD$1048576,0),MATCH((CUADRO!O$5&amp;$E57),'Hoja de Trabajo para listado'!$CD$151:$DC$151,0)),0)</f>
        <v>0</v>
      </c>
      <c r="P57" s="245">
        <f ca="1">+IFERROR(INDEX('Hoja de Trabajo para listado'!$A$155:$Z$1048576,MATCH($A57,'Hoja de Trabajo para listado'!$A$155:$A$1048576,0),MATCH((CUADRO!P$5&amp;$E57),'Hoja de Trabajo para listado'!$A$151:$Z$151,0)),0)+IFERROR(INDEX('Hoja de Trabajo para listado'!$AB$155:$BA$1048576,MATCH($A57,'Hoja de Trabajo para listado'!$AB$155:$AB$1048576,0),MATCH((CUADRO!P$5&amp;$E57),'Hoja de Trabajo para listado'!$AB$151:$BA$151,0)),0)+IFERROR(INDEX('Hoja de Trabajo para listado'!$BC$155:$CB$1048576,MATCH($A57,'Hoja de Trabajo para listado'!$BC$155:$BC$1048576,0),MATCH((CUADRO!P$5&amp;$E57),'Hoja de Trabajo para listado'!$BC$151:$CB$151,0)),0)+IFERROR(INDEX('Hoja de Trabajo para listado'!$DE$153:$DG$274,MATCH($A57,'Hoja de Trabajo para listado'!$DE$153:$DE$1048576,0),MATCH((CUADRO!P$5&amp;$E57),'Hoja de Trabajo para listado'!$DE$151:$DG$151,0)),0)+IFERROR(INDEX('Hoja de Trabajo para listado'!$CD$155:$DC$1048576,MATCH($A57,'Hoja de Trabajo para listado'!$CD$155:$CD$1048576,0),MATCH((CUADRO!P$5&amp;$E57),'Hoja de Trabajo para listado'!$CD$151:$DC$151,0)),0)</f>
        <v>0</v>
      </c>
      <c r="Q57" s="245">
        <f ca="1">+IFERROR(INDEX('Hoja de Trabajo para listado'!$A$155:$Z$1048576,MATCH($A57,'Hoja de Trabajo para listado'!$A$155:$A$1048576,0),MATCH((CUADRO!Q$5&amp;$E57),'Hoja de Trabajo para listado'!$A$151:$Z$151,0)),0)+IFERROR(INDEX('Hoja de Trabajo para listado'!$AB$155:$BA$1048576,MATCH($A57,'Hoja de Trabajo para listado'!$AB$155:$AB$1048576,0),MATCH((CUADRO!Q$5&amp;$E57),'Hoja de Trabajo para listado'!$AB$151:$BA$151,0)),0)+IFERROR(INDEX('Hoja de Trabajo para listado'!$BC$155:$CB$1048576,MATCH($A57,'Hoja de Trabajo para listado'!$BC$155:$BC$1048576,0),MATCH((CUADRO!Q$5&amp;$E57),'Hoja de Trabajo para listado'!$BC$151:$CB$151,0)),0)+IFERROR(INDEX('Hoja de Trabajo para listado'!$DE$153:$DG$274,MATCH($A57,'Hoja de Trabajo para listado'!$DE$153:$DE$1048576,0),MATCH((CUADRO!Q$5&amp;$E57),'Hoja de Trabajo para listado'!$DE$151:$DG$151,0)),0)+IFERROR(INDEX('Hoja de Trabajo para listado'!$CD$155:$DC$1048576,MATCH($A57,'Hoja de Trabajo para listado'!$CD$155:$CD$1048576,0),MATCH((CUADRO!Q$5&amp;$E57),'Hoja de Trabajo para listado'!$CD$151:$DC$151,0)),0)</f>
        <v>0</v>
      </c>
      <c r="R57" s="245">
        <f t="shared" ca="1" si="0"/>
        <v>0</v>
      </c>
      <c r="S57" s="245">
        <f ca="1">+R56+R57</f>
        <v>0</v>
      </c>
      <c r="T57" s="245">
        <f ca="1">+S57</f>
        <v>0</v>
      </c>
      <c r="U57" s="244">
        <f t="shared" si="1"/>
        <v>2</v>
      </c>
      <c r="V57" s="333" t="str">
        <f>+VLOOKUP(A57,bd_lista!$A$3:$E$590,5,FALSE)</f>
        <v>Instituciones Descentralizadas</v>
      </c>
      <c r="W57" s="384"/>
      <c r="X57" s="242">
        <f>+VLOOKUP(A57,[3]Sheet1!$A$13:$D$744,4,FALSE)</f>
        <v>30</v>
      </c>
      <c r="Y57" s="242" t="str">
        <f>+VLOOKUP(X57,bd_lista!$A$3:$C$590,3,FALSE)</f>
        <v>Ministerio de Justicia y Transparencia Institucional</v>
      </c>
      <c r="Z57" s="292"/>
      <c r="AA57" s="293"/>
    </row>
    <row r="58" spans="1:27" customFormat="1" ht="15" customHeight="1">
      <c r="A58" s="32">
        <v>117</v>
      </c>
      <c r="B58" s="388">
        <f>+A58</f>
        <v>117</v>
      </c>
      <c r="C58" s="247" t="str">
        <f>+VLOOKUP(A58,bd_lista!$A$3:$C$590,3,FALSE)</f>
        <v>Dirección General de Aeronáutica Civil</v>
      </c>
      <c r="D58" s="385" t="str">
        <f>+C58</f>
        <v>Dirección General de Aeronáutica Civil</v>
      </c>
      <c r="E58" s="247" t="s">
        <v>1304</v>
      </c>
      <c r="F58" s="243">
        <f ca="1">+IFERROR(INDEX('Hoja de Trabajo para listado'!$A$155:$Z$1048576,MATCH($A58,'Hoja de Trabajo para listado'!$A$155:$A$1048576,0),MATCH((CUADRO!F$5&amp;$E58),'Hoja de Trabajo para listado'!$A$151:$Z$151,0)),0)+IFERROR(INDEX('Hoja de Trabajo para listado'!$AB$155:$BA$1048576,MATCH($A58,'Hoja de Trabajo para listado'!$AB$155:$AB$1048576,0),MATCH((CUADRO!F$5&amp;$E58),'Hoja de Trabajo para listado'!$AB$151:$BA$151,0)),0)+IFERROR(INDEX('Hoja de Trabajo para listado'!$BC$155:$CB$1048576,MATCH($A58,'Hoja de Trabajo para listado'!$BC$155:$BC$1048576,0),MATCH((CUADRO!F$5&amp;$E58),'Hoja de Trabajo para listado'!$BC$151:$CB$151,0)),0)+IFERROR(INDEX('Hoja de Trabajo para listado'!$DE$153:$DG$274,MATCH($A58,'Hoja de Trabajo para listado'!$DE$153:$DE$1048576,0),MATCH((CUADRO!F$5&amp;$E58),'Hoja de Trabajo para listado'!$DE$151:$DG$151,0)),0)+IFERROR(INDEX('Hoja de Trabajo para listado'!$CD$155:$DC$1048576,MATCH($A58,'Hoja de Trabajo para listado'!$CD$155:$CD$1048576,0),MATCH((CUADRO!F$5&amp;$E58),'Hoja de Trabajo para listado'!$CD$151:$DC$151,0)),0)</f>
        <v>2880</v>
      </c>
      <c r="G58" s="243">
        <f ca="1">+IFERROR(INDEX('Hoja de Trabajo para listado'!$A$155:$Z$1048576,MATCH($A58,'Hoja de Trabajo para listado'!$A$155:$A$1048576,0),MATCH((CUADRO!G$5&amp;$E58),'Hoja de Trabajo para listado'!$A$151:$Z$151,0)),0)+IFERROR(INDEX('Hoja de Trabajo para listado'!$AB$155:$BA$1048576,MATCH($A58,'Hoja de Trabajo para listado'!$AB$155:$AB$1048576,0),MATCH((CUADRO!G$5&amp;$E58),'Hoja de Trabajo para listado'!$AB$151:$BA$151,0)),0)+IFERROR(INDEX('Hoja de Trabajo para listado'!$BC$155:$CB$1048576,MATCH($A58,'Hoja de Trabajo para listado'!$BC$155:$BC$1048576,0),MATCH((CUADRO!G$5&amp;$E58),'Hoja de Trabajo para listado'!$BC$151:$CB$151,0)),0)+IFERROR(INDEX('Hoja de Trabajo para listado'!$DE$153:$DG$274,MATCH($A58,'Hoja de Trabajo para listado'!$DE$153:$DE$1048576,0),MATCH((CUADRO!G$5&amp;$E58),'Hoja de Trabajo para listado'!$DE$151:$DG$151,0)),0)+IFERROR(INDEX('Hoja de Trabajo para listado'!$CD$155:$DC$1048576,MATCH($A58,'Hoja de Trabajo para listado'!$CD$155:$CD$1048576,0),MATCH((CUADRO!G$5&amp;$E58),'Hoja de Trabajo para listado'!$CD$151:$DC$151,0)),0)</f>
        <v>2220</v>
      </c>
      <c r="H58" s="243">
        <f ca="1">+IFERROR(INDEX('Hoja de Trabajo para listado'!$A$155:$Z$1048576,MATCH($A58,'Hoja de Trabajo para listado'!$A$155:$A$1048576,0),MATCH((CUADRO!H$5&amp;$E58),'Hoja de Trabajo para listado'!$A$151:$Z$151,0)),0)+IFERROR(INDEX('Hoja de Trabajo para listado'!$AB$155:$BA$1048576,MATCH($A58,'Hoja de Trabajo para listado'!$AB$155:$AB$1048576,0),MATCH((CUADRO!H$5&amp;$E58),'Hoja de Trabajo para listado'!$AB$151:$BA$151,0)),0)+IFERROR(INDEX('Hoja de Trabajo para listado'!$BC$155:$CB$1048576,MATCH($A58,'Hoja de Trabajo para listado'!$BC$155:$BC$1048576,0),MATCH((CUADRO!H$5&amp;$E58),'Hoja de Trabajo para listado'!$BC$151:$CB$151,0)),0)+IFERROR(INDEX('Hoja de Trabajo para listado'!$DE$153:$DG$274,MATCH($A58,'Hoja de Trabajo para listado'!$DE$153:$DE$1048576,0),MATCH((CUADRO!H$5&amp;$E58),'Hoja de Trabajo para listado'!$DE$151:$DG$151,0)),0)+IFERROR(INDEX('Hoja de Trabajo para listado'!$CD$155:$DC$1048576,MATCH($A58,'Hoja de Trabajo para listado'!$CD$155:$CD$1048576,0),MATCH((CUADRO!H$5&amp;$E58),'Hoja de Trabajo para listado'!$CD$151:$DC$151,0)),0)</f>
        <v>0</v>
      </c>
      <c r="I58" s="243">
        <f ca="1">+IFERROR(INDEX('Hoja de Trabajo para listado'!$A$155:$Z$1048576,MATCH($A58,'Hoja de Trabajo para listado'!$A$155:$A$1048576,0),MATCH((CUADRO!I$5&amp;$E58),'Hoja de Trabajo para listado'!$A$151:$Z$151,0)),0)+IFERROR(INDEX('Hoja de Trabajo para listado'!$AB$155:$BA$1048576,MATCH($A58,'Hoja de Trabajo para listado'!$AB$155:$AB$1048576,0),MATCH((CUADRO!I$5&amp;$E58),'Hoja de Trabajo para listado'!$AB$151:$BA$151,0)),0)+IFERROR(INDEX('Hoja de Trabajo para listado'!$BC$155:$CB$1048576,MATCH($A58,'Hoja de Trabajo para listado'!$BC$155:$BC$1048576,0),MATCH((CUADRO!I$5&amp;$E58),'Hoja de Trabajo para listado'!$BC$151:$CB$151,0)),0)+IFERROR(INDEX('Hoja de Trabajo para listado'!$DE$153:$DG$274,MATCH($A58,'Hoja de Trabajo para listado'!$DE$153:$DE$1048576,0),MATCH((CUADRO!I$5&amp;$E58),'Hoja de Trabajo para listado'!$DE$151:$DG$151,0)),0)+IFERROR(INDEX('Hoja de Trabajo para listado'!$CD$155:$DC$1048576,MATCH($A58,'Hoja de Trabajo para listado'!$CD$155:$CD$1048576,0),MATCH((CUADRO!I$5&amp;$E58),'Hoja de Trabajo para listado'!$CD$151:$DC$151,0)),0)</f>
        <v>0</v>
      </c>
      <c r="J58" s="243">
        <f ca="1">+IFERROR(INDEX('Hoja de Trabajo para listado'!$A$155:$Z$1048576,MATCH($A58,'Hoja de Trabajo para listado'!$A$155:$A$1048576,0),MATCH((CUADRO!J$5&amp;$E58),'Hoja de Trabajo para listado'!$A$151:$Z$151,0)),0)+IFERROR(INDEX('Hoja de Trabajo para listado'!$AB$155:$BA$1048576,MATCH($A58,'Hoja de Trabajo para listado'!$AB$155:$AB$1048576,0),MATCH((CUADRO!J$5&amp;$E58),'Hoja de Trabajo para listado'!$AB$151:$BA$151,0)),0)+IFERROR(INDEX('Hoja de Trabajo para listado'!$BC$155:$CB$1048576,MATCH($A58,'Hoja de Trabajo para listado'!$BC$155:$BC$1048576,0),MATCH((CUADRO!J$5&amp;$E58),'Hoja de Trabajo para listado'!$BC$151:$CB$151,0)),0)+IFERROR(INDEX('Hoja de Trabajo para listado'!$DE$153:$DG$274,MATCH($A58,'Hoja de Trabajo para listado'!$DE$153:$DE$1048576,0),MATCH((CUADRO!J$5&amp;$E58),'Hoja de Trabajo para listado'!$DE$151:$DG$151,0)),0)+IFERROR(INDEX('Hoja de Trabajo para listado'!$CD$155:$DC$1048576,MATCH($A58,'Hoja de Trabajo para listado'!$CD$155:$CD$1048576,0),MATCH((CUADRO!J$5&amp;$E58),'Hoja de Trabajo para listado'!$CD$151:$DC$151,0)),0)</f>
        <v>0</v>
      </c>
      <c r="K58" s="243">
        <f ca="1">+IFERROR(INDEX('Hoja de Trabajo para listado'!$A$155:$Z$1048576,MATCH($A58,'Hoja de Trabajo para listado'!$A$155:$A$1048576,0),MATCH((CUADRO!K$5&amp;$E58),'Hoja de Trabajo para listado'!$A$151:$Z$151,0)),0)+IFERROR(INDEX('Hoja de Trabajo para listado'!$AB$155:$BA$1048576,MATCH($A58,'Hoja de Trabajo para listado'!$AB$155:$AB$1048576,0),MATCH((CUADRO!K$5&amp;$E58),'Hoja de Trabajo para listado'!$AB$151:$BA$151,0)),0)+IFERROR(INDEX('Hoja de Trabajo para listado'!$BC$155:$CB$1048576,MATCH($A58,'Hoja de Trabajo para listado'!$BC$155:$BC$1048576,0),MATCH((CUADRO!K$5&amp;$E58),'Hoja de Trabajo para listado'!$BC$151:$CB$151,0)),0)+IFERROR(INDEX('Hoja de Trabajo para listado'!$DE$153:$DG$274,MATCH($A58,'Hoja de Trabajo para listado'!$DE$153:$DE$1048576,0),MATCH((CUADRO!K$5&amp;$E58),'Hoja de Trabajo para listado'!$DE$151:$DG$151,0)),0)+IFERROR(INDEX('Hoja de Trabajo para listado'!$CD$155:$DC$1048576,MATCH($A58,'Hoja de Trabajo para listado'!$CD$155:$CD$1048576,0),MATCH((CUADRO!K$5&amp;$E58),'Hoja de Trabajo para listado'!$CD$151:$DC$151,0)),0)</f>
        <v>0</v>
      </c>
      <c r="L58" s="243">
        <f ca="1">+IFERROR(INDEX('Hoja de Trabajo para listado'!$A$155:$Z$1048576,MATCH($A58,'Hoja de Trabajo para listado'!$A$155:$A$1048576,0),MATCH((CUADRO!L$5&amp;$E58),'Hoja de Trabajo para listado'!$A$151:$Z$151,0)),0)+IFERROR(INDEX('Hoja de Trabajo para listado'!$AB$155:$BA$1048576,MATCH($A58,'Hoja de Trabajo para listado'!$AB$155:$AB$1048576,0),MATCH((CUADRO!L$5&amp;$E58),'Hoja de Trabajo para listado'!$AB$151:$BA$151,0)),0)+IFERROR(INDEX('Hoja de Trabajo para listado'!$BC$155:$CB$1048576,MATCH($A58,'Hoja de Trabajo para listado'!$BC$155:$BC$1048576,0),MATCH((CUADRO!L$5&amp;$E58),'Hoja de Trabajo para listado'!$BC$151:$CB$151,0)),0)+IFERROR(INDEX('Hoja de Trabajo para listado'!$DE$153:$DG$274,MATCH($A58,'Hoja de Trabajo para listado'!$DE$153:$DE$1048576,0),MATCH((CUADRO!L$5&amp;$E58),'Hoja de Trabajo para listado'!$DE$151:$DG$151,0)),0)+IFERROR(INDEX('Hoja de Trabajo para listado'!$CD$155:$DC$1048576,MATCH($A58,'Hoja de Trabajo para listado'!$CD$155:$CD$1048576,0),MATCH((CUADRO!L$5&amp;$E58),'Hoja de Trabajo para listado'!$CD$151:$DC$151,0)),0)</f>
        <v>0</v>
      </c>
      <c r="M58" s="243">
        <f ca="1">+IFERROR(INDEX('Hoja de Trabajo para listado'!$A$155:$Z$1048576,MATCH($A58,'Hoja de Trabajo para listado'!$A$155:$A$1048576,0),MATCH((CUADRO!M$5&amp;$E58),'Hoja de Trabajo para listado'!$A$151:$Z$151,0)),0)+IFERROR(INDEX('Hoja de Trabajo para listado'!$AB$155:$BA$1048576,MATCH($A58,'Hoja de Trabajo para listado'!$AB$155:$AB$1048576,0),MATCH((CUADRO!M$5&amp;$E58),'Hoja de Trabajo para listado'!$AB$151:$BA$151,0)),0)+IFERROR(INDEX('Hoja de Trabajo para listado'!$BC$155:$CB$1048576,MATCH($A58,'Hoja de Trabajo para listado'!$BC$155:$BC$1048576,0),MATCH((CUADRO!M$5&amp;$E58),'Hoja de Trabajo para listado'!$BC$151:$CB$151,0)),0)+IFERROR(INDEX('Hoja de Trabajo para listado'!$DE$153:$DG$274,MATCH($A58,'Hoja de Trabajo para listado'!$DE$153:$DE$1048576,0),MATCH((CUADRO!M$5&amp;$E58),'Hoja de Trabajo para listado'!$DE$151:$DG$151,0)),0)+IFERROR(INDEX('Hoja de Trabajo para listado'!$CD$155:$DC$1048576,MATCH($A58,'Hoja de Trabajo para listado'!$CD$155:$CD$1048576,0),MATCH((CUADRO!M$5&amp;$E58),'Hoja de Trabajo para listado'!$CD$151:$DC$151,0)),0)</f>
        <v>0</v>
      </c>
      <c r="N58" s="243">
        <f ca="1">+IFERROR(INDEX('Hoja de Trabajo para listado'!$A$155:$Z$1048576,MATCH($A58,'Hoja de Trabajo para listado'!$A$155:$A$1048576,0),MATCH((CUADRO!N$5&amp;$E58),'Hoja de Trabajo para listado'!$A$151:$Z$151,0)),0)+IFERROR(INDEX('Hoja de Trabajo para listado'!$AB$155:$BA$1048576,MATCH($A58,'Hoja de Trabajo para listado'!$AB$155:$AB$1048576,0),MATCH((CUADRO!N$5&amp;$E58),'Hoja de Trabajo para listado'!$AB$151:$BA$151,0)),0)+IFERROR(INDEX('Hoja de Trabajo para listado'!$BC$155:$CB$1048576,MATCH($A58,'Hoja de Trabajo para listado'!$BC$155:$BC$1048576,0),MATCH((CUADRO!N$5&amp;$E58),'Hoja de Trabajo para listado'!$BC$151:$CB$151,0)),0)+IFERROR(INDEX('Hoja de Trabajo para listado'!$DE$153:$DG$274,MATCH($A58,'Hoja de Trabajo para listado'!$DE$153:$DE$1048576,0),MATCH((CUADRO!N$5&amp;$E58),'Hoja de Trabajo para listado'!$DE$151:$DG$151,0)),0)+IFERROR(INDEX('Hoja de Trabajo para listado'!$CD$155:$DC$1048576,MATCH($A58,'Hoja de Trabajo para listado'!$CD$155:$CD$1048576,0),MATCH((CUADRO!N$5&amp;$E58),'Hoja de Trabajo para listado'!$CD$151:$DC$151,0)),0)</f>
        <v>0</v>
      </c>
      <c r="O58" s="243">
        <f ca="1">+IFERROR(INDEX('Hoja de Trabajo para listado'!$A$155:$Z$1048576,MATCH($A58,'Hoja de Trabajo para listado'!$A$155:$A$1048576,0),MATCH((CUADRO!O$5&amp;$E58),'Hoja de Trabajo para listado'!$A$151:$Z$151,0)),0)+IFERROR(INDEX('Hoja de Trabajo para listado'!$AB$155:$BA$1048576,MATCH($A58,'Hoja de Trabajo para listado'!$AB$155:$AB$1048576,0),MATCH((CUADRO!O$5&amp;$E58),'Hoja de Trabajo para listado'!$AB$151:$BA$151,0)),0)+IFERROR(INDEX('Hoja de Trabajo para listado'!$BC$155:$CB$1048576,MATCH($A58,'Hoja de Trabajo para listado'!$BC$155:$BC$1048576,0),MATCH((CUADRO!O$5&amp;$E58),'Hoja de Trabajo para listado'!$BC$151:$CB$151,0)),0)+IFERROR(INDEX('Hoja de Trabajo para listado'!$DE$153:$DG$274,MATCH($A58,'Hoja de Trabajo para listado'!$DE$153:$DE$1048576,0),MATCH((CUADRO!O$5&amp;$E58),'Hoja de Trabajo para listado'!$DE$151:$DG$151,0)),0)+IFERROR(INDEX('Hoja de Trabajo para listado'!$CD$155:$DC$1048576,MATCH($A58,'Hoja de Trabajo para listado'!$CD$155:$CD$1048576,0),MATCH((CUADRO!O$5&amp;$E58),'Hoja de Trabajo para listado'!$CD$151:$DC$151,0)),0)</f>
        <v>0</v>
      </c>
      <c r="P58" s="243">
        <f ca="1">+IFERROR(INDEX('Hoja de Trabajo para listado'!$A$155:$Z$1048576,MATCH($A58,'Hoja de Trabajo para listado'!$A$155:$A$1048576,0),MATCH((CUADRO!P$5&amp;$E58),'Hoja de Trabajo para listado'!$A$151:$Z$151,0)),0)+IFERROR(INDEX('Hoja de Trabajo para listado'!$AB$155:$BA$1048576,MATCH($A58,'Hoja de Trabajo para listado'!$AB$155:$AB$1048576,0),MATCH((CUADRO!P$5&amp;$E58),'Hoja de Trabajo para listado'!$AB$151:$BA$151,0)),0)+IFERROR(INDEX('Hoja de Trabajo para listado'!$BC$155:$CB$1048576,MATCH($A58,'Hoja de Trabajo para listado'!$BC$155:$BC$1048576,0),MATCH((CUADRO!P$5&amp;$E58),'Hoja de Trabajo para listado'!$BC$151:$CB$151,0)),0)+IFERROR(INDEX('Hoja de Trabajo para listado'!$DE$153:$DG$274,MATCH($A58,'Hoja de Trabajo para listado'!$DE$153:$DE$1048576,0),MATCH((CUADRO!P$5&amp;$E58),'Hoja de Trabajo para listado'!$DE$151:$DG$151,0)),0)+IFERROR(INDEX('Hoja de Trabajo para listado'!$CD$155:$DC$1048576,MATCH($A58,'Hoja de Trabajo para listado'!$CD$155:$CD$1048576,0),MATCH((CUADRO!P$5&amp;$E58),'Hoja de Trabajo para listado'!$CD$151:$DC$151,0)),0)</f>
        <v>0</v>
      </c>
      <c r="Q58" s="243">
        <f ca="1">+IFERROR(INDEX('Hoja de Trabajo para listado'!$A$155:$Z$1048576,MATCH($A58,'Hoja de Trabajo para listado'!$A$155:$A$1048576,0),MATCH((CUADRO!Q$5&amp;$E58),'Hoja de Trabajo para listado'!$A$151:$Z$151,0)),0)+IFERROR(INDEX('Hoja de Trabajo para listado'!$AB$155:$BA$1048576,MATCH($A58,'Hoja de Trabajo para listado'!$AB$155:$AB$1048576,0),MATCH((CUADRO!Q$5&amp;$E58),'Hoja de Trabajo para listado'!$AB$151:$BA$151,0)),0)+IFERROR(INDEX('Hoja de Trabajo para listado'!$BC$155:$CB$1048576,MATCH($A58,'Hoja de Trabajo para listado'!$BC$155:$BC$1048576,0),MATCH((CUADRO!Q$5&amp;$E58),'Hoja de Trabajo para listado'!$BC$151:$CB$151,0)),0)+IFERROR(INDEX('Hoja de Trabajo para listado'!$DE$153:$DG$274,MATCH($A58,'Hoja de Trabajo para listado'!$DE$153:$DE$1048576,0),MATCH((CUADRO!Q$5&amp;$E58),'Hoja de Trabajo para listado'!$DE$151:$DG$151,0)),0)+IFERROR(INDEX('Hoja de Trabajo para listado'!$CD$155:$DC$1048576,MATCH($A58,'Hoja de Trabajo para listado'!$CD$155:$CD$1048576,0),MATCH((CUADRO!Q$5&amp;$E58),'Hoja de Trabajo para listado'!$CD$151:$DC$151,0)),0)</f>
        <v>0</v>
      </c>
      <c r="R58" s="243">
        <f t="shared" ca="1" si="0"/>
        <v>5100</v>
      </c>
      <c r="S58" s="243"/>
      <c r="T58" s="243">
        <f ca="1">+T59</f>
        <v>4575221.07</v>
      </c>
      <c r="U58" s="242">
        <f t="shared" si="1"/>
        <v>1</v>
      </c>
      <c r="V58" s="333" t="str">
        <f>+VLOOKUP(A58,bd_lista!$A$3:$E$590,5,FALSE)</f>
        <v>Instituciones Descentralizadas</v>
      </c>
      <c r="W58" s="383" t="str">
        <f>+V58</f>
        <v>Instituciones Descentralizadas</v>
      </c>
      <c r="X58" s="242">
        <f>+VLOOKUP(A58,[3]Sheet1!$A$13:$D$744,4,FALSE)</f>
        <v>81</v>
      </c>
      <c r="Y58" s="242" t="str">
        <f>+VLOOKUP(X58,bd_lista!$A$3:$C$590,3,FALSE)</f>
        <v>Ministerio de Obras Públicas, Servicios y Vivienda</v>
      </c>
      <c r="Z58" s="294">
        <f>+X58</f>
        <v>81</v>
      </c>
      <c r="AA58" s="319" t="str">
        <f>+Y58</f>
        <v>Ministerio de Obras Públicas, Servicios y Vivienda</v>
      </c>
    </row>
    <row r="59" spans="1:27" customFormat="1" ht="15" customHeight="1">
      <c r="A59" s="32">
        <v>117</v>
      </c>
      <c r="B59" s="389"/>
      <c r="C59" s="333" t="str">
        <f>+VLOOKUP(A59,bd_lista!$A$3:$C$590,3,FALSE)</f>
        <v>Dirección General de Aeronáutica Civil</v>
      </c>
      <c r="D59" s="386"/>
      <c r="E59" s="333" t="s">
        <v>1305</v>
      </c>
      <c r="F59" s="245">
        <f ca="1">+IFERROR(INDEX('Hoja de Trabajo para listado'!$A$155:$Z$1048576,MATCH($A59,'Hoja de Trabajo para listado'!$A$155:$A$1048576,0),MATCH((CUADRO!F$5&amp;$E59),'Hoja de Trabajo para listado'!$A$151:$Z$151,0)),0)+IFERROR(INDEX('Hoja de Trabajo para listado'!$AB$155:$BA$1048576,MATCH($A59,'Hoja de Trabajo para listado'!$AB$155:$AB$1048576,0),MATCH((CUADRO!F$5&amp;$E59),'Hoja de Trabajo para listado'!$AB$151:$BA$151,0)),0)+IFERROR(INDEX('Hoja de Trabajo para listado'!$BC$155:$CB$1048576,MATCH($A59,'Hoja de Trabajo para listado'!$BC$155:$BC$1048576,0),MATCH((CUADRO!F$5&amp;$E59),'Hoja de Trabajo para listado'!$BC$151:$CB$151,0)),0)+IFERROR(INDEX('Hoja de Trabajo para listado'!$DE$153:$DG$274,MATCH($A59,'Hoja de Trabajo para listado'!$DE$153:$DE$1048576,0),MATCH((CUADRO!F$5&amp;$E59),'Hoja de Trabajo para listado'!$DE$151:$DG$151,0)),0)+IFERROR(INDEX('Hoja de Trabajo para listado'!$CD$155:$DC$1048576,MATCH($A59,'Hoja de Trabajo para listado'!$CD$155:$CD$1048576,0),MATCH((CUADRO!F$5&amp;$E59),'Hoja de Trabajo para listado'!$CD$151:$DC$151,0)),0)</f>
        <v>22673.72</v>
      </c>
      <c r="G59" s="245">
        <f ca="1">+IFERROR(INDEX('Hoja de Trabajo para listado'!$A$155:$Z$1048576,MATCH($A59,'Hoja de Trabajo para listado'!$A$155:$A$1048576,0),MATCH((CUADRO!G$5&amp;$E59),'Hoja de Trabajo para listado'!$A$151:$Z$151,0)),0)+IFERROR(INDEX('Hoja de Trabajo para listado'!$AB$155:$BA$1048576,MATCH($A59,'Hoja de Trabajo para listado'!$AB$155:$AB$1048576,0),MATCH((CUADRO!G$5&amp;$E59),'Hoja de Trabajo para listado'!$AB$151:$BA$151,0)),0)+IFERROR(INDEX('Hoja de Trabajo para listado'!$BC$155:$CB$1048576,MATCH($A59,'Hoja de Trabajo para listado'!$BC$155:$BC$1048576,0),MATCH((CUADRO!G$5&amp;$E59),'Hoja de Trabajo para listado'!$BC$151:$CB$151,0)),0)+IFERROR(INDEX('Hoja de Trabajo para listado'!$DE$153:$DG$274,MATCH($A59,'Hoja de Trabajo para listado'!$DE$153:$DE$1048576,0),MATCH((CUADRO!G$5&amp;$E59),'Hoja de Trabajo para listado'!$DE$151:$DG$151,0)),0)+IFERROR(INDEX('Hoja de Trabajo para listado'!$CD$155:$DC$1048576,MATCH($A59,'Hoja de Trabajo para listado'!$CD$155:$CD$1048576,0),MATCH((CUADRO!G$5&amp;$E59),'Hoja de Trabajo para listado'!$CD$151:$DC$151,0)),0)</f>
        <v>4547447.3500000006</v>
      </c>
      <c r="H59" s="245">
        <f ca="1">+IFERROR(INDEX('Hoja de Trabajo para listado'!$A$155:$Z$1048576,MATCH($A59,'Hoja de Trabajo para listado'!$A$155:$A$1048576,0),MATCH((CUADRO!H$5&amp;$E59),'Hoja de Trabajo para listado'!$A$151:$Z$151,0)),0)+IFERROR(INDEX('Hoja de Trabajo para listado'!$AB$155:$BA$1048576,MATCH($A59,'Hoja de Trabajo para listado'!$AB$155:$AB$1048576,0),MATCH((CUADRO!H$5&amp;$E59),'Hoja de Trabajo para listado'!$AB$151:$BA$151,0)),0)+IFERROR(INDEX('Hoja de Trabajo para listado'!$BC$155:$CB$1048576,MATCH($A59,'Hoja de Trabajo para listado'!$BC$155:$BC$1048576,0),MATCH((CUADRO!H$5&amp;$E59),'Hoja de Trabajo para listado'!$BC$151:$CB$151,0)),0)+IFERROR(INDEX('Hoja de Trabajo para listado'!$DE$153:$DG$274,MATCH($A59,'Hoja de Trabajo para listado'!$DE$153:$DE$1048576,0),MATCH((CUADRO!H$5&amp;$E59),'Hoja de Trabajo para listado'!$DE$151:$DG$151,0)),0)+IFERROR(INDEX('Hoja de Trabajo para listado'!$CD$155:$DC$1048576,MATCH($A59,'Hoja de Trabajo para listado'!$CD$155:$CD$1048576,0),MATCH((CUADRO!H$5&amp;$E59),'Hoja de Trabajo para listado'!$CD$151:$DC$151,0)),0)</f>
        <v>0</v>
      </c>
      <c r="I59" s="245">
        <f ca="1">+IFERROR(INDEX('Hoja de Trabajo para listado'!$A$155:$Z$1048576,MATCH($A59,'Hoja de Trabajo para listado'!$A$155:$A$1048576,0),MATCH((CUADRO!I$5&amp;$E59),'Hoja de Trabajo para listado'!$A$151:$Z$151,0)),0)+IFERROR(INDEX('Hoja de Trabajo para listado'!$AB$155:$BA$1048576,MATCH($A59,'Hoja de Trabajo para listado'!$AB$155:$AB$1048576,0),MATCH((CUADRO!I$5&amp;$E59),'Hoja de Trabajo para listado'!$AB$151:$BA$151,0)),0)+IFERROR(INDEX('Hoja de Trabajo para listado'!$BC$155:$CB$1048576,MATCH($A59,'Hoja de Trabajo para listado'!$BC$155:$BC$1048576,0),MATCH((CUADRO!I$5&amp;$E59),'Hoja de Trabajo para listado'!$BC$151:$CB$151,0)),0)+IFERROR(INDEX('Hoja de Trabajo para listado'!$DE$153:$DG$274,MATCH($A59,'Hoja de Trabajo para listado'!$DE$153:$DE$1048576,0),MATCH((CUADRO!I$5&amp;$E59),'Hoja de Trabajo para listado'!$DE$151:$DG$151,0)),0)+IFERROR(INDEX('Hoja de Trabajo para listado'!$CD$155:$DC$1048576,MATCH($A59,'Hoja de Trabajo para listado'!$CD$155:$CD$1048576,0),MATCH((CUADRO!I$5&amp;$E59),'Hoja de Trabajo para listado'!$CD$151:$DC$151,0)),0)</f>
        <v>0</v>
      </c>
      <c r="J59" s="245">
        <f ca="1">+IFERROR(INDEX('Hoja de Trabajo para listado'!$A$155:$Z$1048576,MATCH($A59,'Hoja de Trabajo para listado'!$A$155:$A$1048576,0),MATCH((CUADRO!J$5&amp;$E59),'Hoja de Trabajo para listado'!$A$151:$Z$151,0)),0)+IFERROR(INDEX('Hoja de Trabajo para listado'!$AB$155:$BA$1048576,MATCH($A59,'Hoja de Trabajo para listado'!$AB$155:$AB$1048576,0),MATCH((CUADRO!J$5&amp;$E59),'Hoja de Trabajo para listado'!$AB$151:$BA$151,0)),0)+IFERROR(INDEX('Hoja de Trabajo para listado'!$BC$155:$CB$1048576,MATCH($A59,'Hoja de Trabajo para listado'!$BC$155:$BC$1048576,0),MATCH((CUADRO!J$5&amp;$E59),'Hoja de Trabajo para listado'!$BC$151:$CB$151,0)),0)+IFERROR(INDEX('Hoja de Trabajo para listado'!$DE$153:$DG$274,MATCH($A59,'Hoja de Trabajo para listado'!$DE$153:$DE$1048576,0),MATCH((CUADRO!J$5&amp;$E59),'Hoja de Trabajo para listado'!$DE$151:$DG$151,0)),0)+IFERROR(INDEX('Hoja de Trabajo para listado'!$CD$155:$DC$1048576,MATCH($A59,'Hoja de Trabajo para listado'!$CD$155:$CD$1048576,0),MATCH((CUADRO!J$5&amp;$E59),'Hoja de Trabajo para listado'!$CD$151:$DC$151,0)),0)</f>
        <v>0</v>
      </c>
      <c r="K59" s="245">
        <f ca="1">+IFERROR(INDEX('Hoja de Trabajo para listado'!$A$155:$Z$1048576,MATCH($A59,'Hoja de Trabajo para listado'!$A$155:$A$1048576,0),MATCH((CUADRO!K$5&amp;$E59),'Hoja de Trabajo para listado'!$A$151:$Z$151,0)),0)+IFERROR(INDEX('Hoja de Trabajo para listado'!$AB$155:$BA$1048576,MATCH($A59,'Hoja de Trabajo para listado'!$AB$155:$AB$1048576,0),MATCH((CUADRO!K$5&amp;$E59),'Hoja de Trabajo para listado'!$AB$151:$BA$151,0)),0)+IFERROR(INDEX('Hoja de Trabajo para listado'!$BC$155:$CB$1048576,MATCH($A59,'Hoja de Trabajo para listado'!$BC$155:$BC$1048576,0),MATCH((CUADRO!K$5&amp;$E59),'Hoja de Trabajo para listado'!$BC$151:$CB$151,0)),0)+IFERROR(INDEX('Hoja de Trabajo para listado'!$DE$153:$DG$274,MATCH($A59,'Hoja de Trabajo para listado'!$DE$153:$DE$1048576,0),MATCH((CUADRO!K$5&amp;$E59),'Hoja de Trabajo para listado'!$DE$151:$DG$151,0)),0)+IFERROR(INDEX('Hoja de Trabajo para listado'!$CD$155:$DC$1048576,MATCH($A59,'Hoja de Trabajo para listado'!$CD$155:$CD$1048576,0),MATCH((CUADRO!K$5&amp;$E59),'Hoja de Trabajo para listado'!$CD$151:$DC$151,0)),0)</f>
        <v>0</v>
      </c>
      <c r="L59" s="245">
        <f ca="1">+IFERROR(INDEX('Hoja de Trabajo para listado'!$A$155:$Z$1048576,MATCH($A59,'Hoja de Trabajo para listado'!$A$155:$A$1048576,0),MATCH((CUADRO!L$5&amp;$E59),'Hoja de Trabajo para listado'!$A$151:$Z$151,0)),0)+IFERROR(INDEX('Hoja de Trabajo para listado'!$AB$155:$BA$1048576,MATCH($A59,'Hoja de Trabajo para listado'!$AB$155:$AB$1048576,0),MATCH((CUADRO!L$5&amp;$E59),'Hoja de Trabajo para listado'!$AB$151:$BA$151,0)),0)+IFERROR(INDEX('Hoja de Trabajo para listado'!$BC$155:$CB$1048576,MATCH($A59,'Hoja de Trabajo para listado'!$BC$155:$BC$1048576,0),MATCH((CUADRO!L$5&amp;$E59),'Hoja de Trabajo para listado'!$BC$151:$CB$151,0)),0)+IFERROR(INDEX('Hoja de Trabajo para listado'!$DE$153:$DG$274,MATCH($A59,'Hoja de Trabajo para listado'!$DE$153:$DE$1048576,0),MATCH((CUADRO!L$5&amp;$E59),'Hoja de Trabajo para listado'!$DE$151:$DG$151,0)),0)+IFERROR(INDEX('Hoja de Trabajo para listado'!$CD$155:$DC$1048576,MATCH($A59,'Hoja de Trabajo para listado'!$CD$155:$CD$1048576,0),MATCH((CUADRO!L$5&amp;$E59),'Hoja de Trabajo para listado'!$CD$151:$DC$151,0)),0)</f>
        <v>0</v>
      </c>
      <c r="M59" s="245">
        <f ca="1">+IFERROR(INDEX('Hoja de Trabajo para listado'!$A$155:$Z$1048576,MATCH($A59,'Hoja de Trabajo para listado'!$A$155:$A$1048576,0),MATCH((CUADRO!M$5&amp;$E59),'Hoja de Trabajo para listado'!$A$151:$Z$151,0)),0)+IFERROR(INDEX('Hoja de Trabajo para listado'!$AB$155:$BA$1048576,MATCH($A59,'Hoja de Trabajo para listado'!$AB$155:$AB$1048576,0),MATCH((CUADRO!M$5&amp;$E59),'Hoja de Trabajo para listado'!$AB$151:$BA$151,0)),0)+IFERROR(INDEX('Hoja de Trabajo para listado'!$BC$155:$CB$1048576,MATCH($A59,'Hoja de Trabajo para listado'!$BC$155:$BC$1048576,0),MATCH((CUADRO!M$5&amp;$E59),'Hoja de Trabajo para listado'!$BC$151:$CB$151,0)),0)+IFERROR(INDEX('Hoja de Trabajo para listado'!$DE$153:$DG$274,MATCH($A59,'Hoja de Trabajo para listado'!$DE$153:$DE$1048576,0),MATCH((CUADRO!M$5&amp;$E59),'Hoja de Trabajo para listado'!$DE$151:$DG$151,0)),0)+IFERROR(INDEX('Hoja de Trabajo para listado'!$CD$155:$DC$1048576,MATCH($A59,'Hoja de Trabajo para listado'!$CD$155:$CD$1048576,0),MATCH((CUADRO!M$5&amp;$E59),'Hoja de Trabajo para listado'!$CD$151:$DC$151,0)),0)</f>
        <v>0</v>
      </c>
      <c r="N59" s="245">
        <f ca="1">+IFERROR(INDEX('Hoja de Trabajo para listado'!$A$155:$Z$1048576,MATCH($A59,'Hoja de Trabajo para listado'!$A$155:$A$1048576,0),MATCH((CUADRO!N$5&amp;$E59),'Hoja de Trabajo para listado'!$A$151:$Z$151,0)),0)+IFERROR(INDEX('Hoja de Trabajo para listado'!$AB$155:$BA$1048576,MATCH($A59,'Hoja de Trabajo para listado'!$AB$155:$AB$1048576,0),MATCH((CUADRO!N$5&amp;$E59),'Hoja de Trabajo para listado'!$AB$151:$BA$151,0)),0)+IFERROR(INDEX('Hoja de Trabajo para listado'!$BC$155:$CB$1048576,MATCH($A59,'Hoja de Trabajo para listado'!$BC$155:$BC$1048576,0),MATCH((CUADRO!N$5&amp;$E59),'Hoja de Trabajo para listado'!$BC$151:$CB$151,0)),0)+IFERROR(INDEX('Hoja de Trabajo para listado'!$DE$153:$DG$274,MATCH($A59,'Hoja de Trabajo para listado'!$DE$153:$DE$1048576,0),MATCH((CUADRO!N$5&amp;$E59),'Hoja de Trabajo para listado'!$DE$151:$DG$151,0)),0)+IFERROR(INDEX('Hoja de Trabajo para listado'!$CD$155:$DC$1048576,MATCH($A59,'Hoja de Trabajo para listado'!$CD$155:$CD$1048576,0),MATCH((CUADRO!N$5&amp;$E59),'Hoja de Trabajo para listado'!$CD$151:$DC$151,0)),0)</f>
        <v>0</v>
      </c>
      <c r="O59" s="245">
        <f ca="1">+IFERROR(INDEX('Hoja de Trabajo para listado'!$A$155:$Z$1048576,MATCH($A59,'Hoja de Trabajo para listado'!$A$155:$A$1048576,0),MATCH((CUADRO!O$5&amp;$E59),'Hoja de Trabajo para listado'!$A$151:$Z$151,0)),0)+IFERROR(INDEX('Hoja de Trabajo para listado'!$AB$155:$BA$1048576,MATCH($A59,'Hoja de Trabajo para listado'!$AB$155:$AB$1048576,0),MATCH((CUADRO!O$5&amp;$E59),'Hoja de Trabajo para listado'!$AB$151:$BA$151,0)),0)+IFERROR(INDEX('Hoja de Trabajo para listado'!$BC$155:$CB$1048576,MATCH($A59,'Hoja de Trabajo para listado'!$BC$155:$BC$1048576,0),MATCH((CUADRO!O$5&amp;$E59),'Hoja de Trabajo para listado'!$BC$151:$CB$151,0)),0)+IFERROR(INDEX('Hoja de Trabajo para listado'!$DE$153:$DG$274,MATCH($A59,'Hoja de Trabajo para listado'!$DE$153:$DE$1048576,0),MATCH((CUADRO!O$5&amp;$E59),'Hoja de Trabajo para listado'!$DE$151:$DG$151,0)),0)+IFERROR(INDEX('Hoja de Trabajo para listado'!$CD$155:$DC$1048576,MATCH($A59,'Hoja de Trabajo para listado'!$CD$155:$CD$1048576,0),MATCH((CUADRO!O$5&amp;$E59),'Hoja de Trabajo para listado'!$CD$151:$DC$151,0)),0)</f>
        <v>0</v>
      </c>
      <c r="P59" s="245">
        <f ca="1">+IFERROR(INDEX('Hoja de Trabajo para listado'!$A$155:$Z$1048576,MATCH($A59,'Hoja de Trabajo para listado'!$A$155:$A$1048576,0),MATCH((CUADRO!P$5&amp;$E59),'Hoja de Trabajo para listado'!$A$151:$Z$151,0)),0)+IFERROR(INDEX('Hoja de Trabajo para listado'!$AB$155:$BA$1048576,MATCH($A59,'Hoja de Trabajo para listado'!$AB$155:$AB$1048576,0),MATCH((CUADRO!P$5&amp;$E59),'Hoja de Trabajo para listado'!$AB$151:$BA$151,0)),0)+IFERROR(INDEX('Hoja de Trabajo para listado'!$BC$155:$CB$1048576,MATCH($A59,'Hoja de Trabajo para listado'!$BC$155:$BC$1048576,0),MATCH((CUADRO!P$5&amp;$E59),'Hoja de Trabajo para listado'!$BC$151:$CB$151,0)),0)+IFERROR(INDEX('Hoja de Trabajo para listado'!$DE$153:$DG$274,MATCH($A59,'Hoja de Trabajo para listado'!$DE$153:$DE$1048576,0),MATCH((CUADRO!P$5&amp;$E59),'Hoja de Trabajo para listado'!$DE$151:$DG$151,0)),0)+IFERROR(INDEX('Hoja de Trabajo para listado'!$CD$155:$DC$1048576,MATCH($A59,'Hoja de Trabajo para listado'!$CD$155:$CD$1048576,0),MATCH((CUADRO!P$5&amp;$E59),'Hoja de Trabajo para listado'!$CD$151:$DC$151,0)),0)</f>
        <v>0</v>
      </c>
      <c r="Q59" s="245">
        <f ca="1">+IFERROR(INDEX('Hoja de Trabajo para listado'!$A$155:$Z$1048576,MATCH($A59,'Hoja de Trabajo para listado'!$A$155:$A$1048576,0),MATCH((CUADRO!Q$5&amp;$E59),'Hoja de Trabajo para listado'!$A$151:$Z$151,0)),0)+IFERROR(INDEX('Hoja de Trabajo para listado'!$AB$155:$BA$1048576,MATCH($A59,'Hoja de Trabajo para listado'!$AB$155:$AB$1048576,0),MATCH((CUADRO!Q$5&amp;$E59),'Hoja de Trabajo para listado'!$AB$151:$BA$151,0)),0)+IFERROR(INDEX('Hoja de Trabajo para listado'!$BC$155:$CB$1048576,MATCH($A59,'Hoja de Trabajo para listado'!$BC$155:$BC$1048576,0),MATCH((CUADRO!Q$5&amp;$E59),'Hoja de Trabajo para listado'!$BC$151:$CB$151,0)),0)+IFERROR(INDEX('Hoja de Trabajo para listado'!$DE$153:$DG$274,MATCH($A59,'Hoja de Trabajo para listado'!$DE$153:$DE$1048576,0),MATCH((CUADRO!Q$5&amp;$E59),'Hoja de Trabajo para listado'!$DE$151:$DG$151,0)),0)+IFERROR(INDEX('Hoja de Trabajo para listado'!$CD$155:$DC$1048576,MATCH($A59,'Hoja de Trabajo para listado'!$CD$155:$CD$1048576,0),MATCH((CUADRO!Q$5&amp;$E59),'Hoja de Trabajo para listado'!$CD$151:$DC$151,0)),0)</f>
        <v>0</v>
      </c>
      <c r="R59" s="245">
        <f t="shared" ca="1" si="0"/>
        <v>4570121.07</v>
      </c>
      <c r="S59" s="245">
        <f ca="1">+R58+R59</f>
        <v>4575221.07</v>
      </c>
      <c r="T59" s="245">
        <f ca="1">+S59</f>
        <v>4575221.07</v>
      </c>
      <c r="U59" s="244">
        <f t="shared" si="1"/>
        <v>2</v>
      </c>
      <c r="V59" s="333" t="str">
        <f>+VLOOKUP(A59,bd_lista!$A$3:$E$590,5,FALSE)</f>
        <v>Instituciones Descentralizadas</v>
      </c>
      <c r="W59" s="384"/>
      <c r="X59" s="242">
        <f>+VLOOKUP(A59,[3]Sheet1!$A$13:$D$744,4,FALSE)</f>
        <v>81</v>
      </c>
      <c r="Y59" s="242" t="str">
        <f>+VLOOKUP(X59,bd_lista!$A$3:$C$590,3,FALSE)</f>
        <v>Ministerio de Obras Públicas, Servicios y Vivienda</v>
      </c>
      <c r="Z59" s="292"/>
      <c r="AA59" s="321"/>
    </row>
    <row r="60" spans="1:27" ht="15" customHeight="1">
      <c r="A60" s="32">
        <v>119</v>
      </c>
      <c r="B60" s="388">
        <f>+A60</f>
        <v>119</v>
      </c>
      <c r="C60" s="247" t="str">
        <f>+VLOOKUP(A60,bd_lista!$A$3:$C$590,3,FALSE)</f>
        <v>Agencia para el Des. de la Soc. de la Información en Bolivia</v>
      </c>
      <c r="D60" s="385" t="str">
        <f>+C60</f>
        <v>Agencia para el Des. de la Soc. de la Información en Bolivia</v>
      </c>
      <c r="E60" s="247" t="s">
        <v>1304</v>
      </c>
      <c r="F60" s="243">
        <f ca="1">+IFERROR(INDEX('Hoja de Trabajo para listado'!$A$155:$Z$1048576,MATCH($A60,'Hoja de Trabajo para listado'!$A$155:$A$1048576,0),MATCH((CUADRO!F$5&amp;$E60),'Hoja de Trabajo para listado'!$A$151:$Z$151,0)),0)+IFERROR(INDEX('Hoja de Trabajo para listado'!$AB$155:$BA$1048576,MATCH($A60,'Hoja de Trabajo para listado'!$AB$155:$AB$1048576,0),MATCH((CUADRO!F$5&amp;$E60),'Hoja de Trabajo para listado'!$AB$151:$BA$151,0)),0)+IFERROR(INDEX('Hoja de Trabajo para listado'!$BC$155:$CB$1048576,MATCH($A60,'Hoja de Trabajo para listado'!$BC$155:$BC$1048576,0),MATCH((CUADRO!F$5&amp;$E60),'Hoja de Trabajo para listado'!$BC$151:$CB$151,0)),0)+IFERROR(INDEX('Hoja de Trabajo para listado'!$DE$153:$DG$274,MATCH($A60,'Hoja de Trabajo para listado'!$DE$153:$DE$1048576,0),MATCH((CUADRO!F$5&amp;$E60),'Hoja de Trabajo para listado'!$DE$151:$DG$151,0)),0)+IFERROR(INDEX('Hoja de Trabajo para listado'!$CD$155:$DC$1048576,MATCH($A60,'Hoja de Trabajo para listado'!$CD$155:$CD$1048576,0),MATCH((CUADRO!F$5&amp;$E60),'Hoja de Trabajo para listado'!$CD$151:$DC$151,0)),0)</f>
        <v>0</v>
      </c>
      <c r="G60" s="243">
        <f ca="1">+IFERROR(INDEX('Hoja de Trabajo para listado'!$A$155:$Z$1048576,MATCH($A60,'Hoja de Trabajo para listado'!$A$155:$A$1048576,0),MATCH((CUADRO!G$5&amp;$E60),'Hoja de Trabajo para listado'!$A$151:$Z$151,0)),0)+IFERROR(INDEX('Hoja de Trabajo para listado'!$AB$155:$BA$1048576,MATCH($A60,'Hoja de Trabajo para listado'!$AB$155:$AB$1048576,0),MATCH((CUADRO!G$5&amp;$E60),'Hoja de Trabajo para listado'!$AB$151:$BA$151,0)),0)+IFERROR(INDEX('Hoja de Trabajo para listado'!$BC$155:$CB$1048576,MATCH($A60,'Hoja de Trabajo para listado'!$BC$155:$BC$1048576,0),MATCH((CUADRO!G$5&amp;$E60),'Hoja de Trabajo para listado'!$BC$151:$CB$151,0)),0)+IFERROR(INDEX('Hoja de Trabajo para listado'!$DE$153:$DG$274,MATCH($A60,'Hoja de Trabajo para listado'!$DE$153:$DE$1048576,0),MATCH((CUADRO!G$5&amp;$E60),'Hoja de Trabajo para listado'!$DE$151:$DG$151,0)),0)+IFERROR(INDEX('Hoja de Trabajo para listado'!$CD$155:$DC$1048576,MATCH($A60,'Hoja de Trabajo para listado'!$CD$155:$CD$1048576,0),MATCH((CUADRO!G$5&amp;$E60),'Hoja de Trabajo para listado'!$CD$151:$DC$151,0)),0)</f>
        <v>0</v>
      </c>
      <c r="H60" s="243">
        <f ca="1">+IFERROR(INDEX('Hoja de Trabajo para listado'!$A$155:$Z$1048576,MATCH($A60,'Hoja de Trabajo para listado'!$A$155:$A$1048576,0),MATCH((CUADRO!H$5&amp;$E60),'Hoja de Trabajo para listado'!$A$151:$Z$151,0)),0)+IFERROR(INDEX('Hoja de Trabajo para listado'!$AB$155:$BA$1048576,MATCH($A60,'Hoja de Trabajo para listado'!$AB$155:$AB$1048576,0),MATCH((CUADRO!H$5&amp;$E60),'Hoja de Trabajo para listado'!$AB$151:$BA$151,0)),0)+IFERROR(INDEX('Hoja de Trabajo para listado'!$BC$155:$CB$1048576,MATCH($A60,'Hoja de Trabajo para listado'!$BC$155:$BC$1048576,0),MATCH((CUADRO!H$5&amp;$E60),'Hoja de Trabajo para listado'!$BC$151:$CB$151,0)),0)+IFERROR(INDEX('Hoja de Trabajo para listado'!$DE$153:$DG$274,MATCH($A60,'Hoja de Trabajo para listado'!$DE$153:$DE$1048576,0),MATCH((CUADRO!H$5&amp;$E60),'Hoja de Trabajo para listado'!$DE$151:$DG$151,0)),0)+IFERROR(INDEX('Hoja de Trabajo para listado'!$CD$155:$DC$1048576,MATCH($A60,'Hoja de Trabajo para listado'!$CD$155:$CD$1048576,0),MATCH((CUADRO!H$5&amp;$E60),'Hoja de Trabajo para listado'!$CD$151:$DC$151,0)),0)</f>
        <v>0</v>
      </c>
      <c r="I60" s="243">
        <f ca="1">+IFERROR(INDEX('Hoja de Trabajo para listado'!$A$155:$Z$1048576,MATCH($A60,'Hoja de Trabajo para listado'!$A$155:$A$1048576,0),MATCH((CUADRO!I$5&amp;$E60),'Hoja de Trabajo para listado'!$A$151:$Z$151,0)),0)+IFERROR(INDEX('Hoja de Trabajo para listado'!$AB$155:$BA$1048576,MATCH($A60,'Hoja de Trabajo para listado'!$AB$155:$AB$1048576,0),MATCH((CUADRO!I$5&amp;$E60),'Hoja de Trabajo para listado'!$AB$151:$BA$151,0)),0)+IFERROR(INDEX('Hoja de Trabajo para listado'!$BC$155:$CB$1048576,MATCH($A60,'Hoja de Trabajo para listado'!$BC$155:$BC$1048576,0),MATCH((CUADRO!I$5&amp;$E60),'Hoja de Trabajo para listado'!$BC$151:$CB$151,0)),0)+IFERROR(INDEX('Hoja de Trabajo para listado'!$DE$153:$DG$274,MATCH($A60,'Hoja de Trabajo para listado'!$DE$153:$DE$1048576,0),MATCH((CUADRO!I$5&amp;$E60),'Hoja de Trabajo para listado'!$DE$151:$DG$151,0)),0)+IFERROR(INDEX('Hoja de Trabajo para listado'!$CD$155:$DC$1048576,MATCH($A60,'Hoja de Trabajo para listado'!$CD$155:$CD$1048576,0),MATCH((CUADRO!I$5&amp;$E60),'Hoja de Trabajo para listado'!$CD$151:$DC$151,0)),0)</f>
        <v>0</v>
      </c>
      <c r="J60" s="243">
        <f ca="1">+IFERROR(INDEX('Hoja de Trabajo para listado'!$A$155:$Z$1048576,MATCH($A60,'Hoja de Trabajo para listado'!$A$155:$A$1048576,0),MATCH((CUADRO!J$5&amp;$E60),'Hoja de Trabajo para listado'!$A$151:$Z$151,0)),0)+IFERROR(INDEX('Hoja de Trabajo para listado'!$AB$155:$BA$1048576,MATCH($A60,'Hoja de Trabajo para listado'!$AB$155:$AB$1048576,0),MATCH((CUADRO!J$5&amp;$E60),'Hoja de Trabajo para listado'!$AB$151:$BA$151,0)),0)+IFERROR(INDEX('Hoja de Trabajo para listado'!$BC$155:$CB$1048576,MATCH($A60,'Hoja de Trabajo para listado'!$BC$155:$BC$1048576,0),MATCH((CUADRO!J$5&amp;$E60),'Hoja de Trabajo para listado'!$BC$151:$CB$151,0)),0)+IFERROR(INDEX('Hoja de Trabajo para listado'!$DE$153:$DG$274,MATCH($A60,'Hoja de Trabajo para listado'!$DE$153:$DE$1048576,0),MATCH((CUADRO!J$5&amp;$E60),'Hoja de Trabajo para listado'!$DE$151:$DG$151,0)),0)+IFERROR(INDEX('Hoja de Trabajo para listado'!$CD$155:$DC$1048576,MATCH($A60,'Hoja de Trabajo para listado'!$CD$155:$CD$1048576,0),MATCH((CUADRO!J$5&amp;$E60),'Hoja de Trabajo para listado'!$CD$151:$DC$151,0)),0)</f>
        <v>0</v>
      </c>
      <c r="K60" s="243">
        <f ca="1">+IFERROR(INDEX('Hoja de Trabajo para listado'!$A$155:$Z$1048576,MATCH($A60,'Hoja de Trabajo para listado'!$A$155:$A$1048576,0),MATCH((CUADRO!K$5&amp;$E60),'Hoja de Trabajo para listado'!$A$151:$Z$151,0)),0)+IFERROR(INDEX('Hoja de Trabajo para listado'!$AB$155:$BA$1048576,MATCH($A60,'Hoja de Trabajo para listado'!$AB$155:$AB$1048576,0),MATCH((CUADRO!K$5&amp;$E60),'Hoja de Trabajo para listado'!$AB$151:$BA$151,0)),0)+IFERROR(INDEX('Hoja de Trabajo para listado'!$BC$155:$CB$1048576,MATCH($A60,'Hoja de Trabajo para listado'!$BC$155:$BC$1048576,0),MATCH((CUADRO!K$5&amp;$E60),'Hoja de Trabajo para listado'!$BC$151:$CB$151,0)),0)+IFERROR(INDEX('Hoja de Trabajo para listado'!$DE$153:$DG$274,MATCH($A60,'Hoja de Trabajo para listado'!$DE$153:$DE$1048576,0),MATCH((CUADRO!K$5&amp;$E60),'Hoja de Trabajo para listado'!$DE$151:$DG$151,0)),0)+IFERROR(INDEX('Hoja de Trabajo para listado'!$CD$155:$DC$1048576,MATCH($A60,'Hoja de Trabajo para listado'!$CD$155:$CD$1048576,0),MATCH((CUADRO!K$5&amp;$E60),'Hoja de Trabajo para listado'!$CD$151:$DC$151,0)),0)</f>
        <v>0</v>
      </c>
      <c r="L60" s="243">
        <f ca="1">+IFERROR(INDEX('Hoja de Trabajo para listado'!$A$155:$Z$1048576,MATCH($A60,'Hoja de Trabajo para listado'!$A$155:$A$1048576,0),MATCH((CUADRO!L$5&amp;$E60),'Hoja de Trabajo para listado'!$A$151:$Z$151,0)),0)+IFERROR(INDEX('Hoja de Trabajo para listado'!$AB$155:$BA$1048576,MATCH($A60,'Hoja de Trabajo para listado'!$AB$155:$AB$1048576,0),MATCH((CUADRO!L$5&amp;$E60),'Hoja de Trabajo para listado'!$AB$151:$BA$151,0)),0)+IFERROR(INDEX('Hoja de Trabajo para listado'!$BC$155:$CB$1048576,MATCH($A60,'Hoja de Trabajo para listado'!$BC$155:$BC$1048576,0),MATCH((CUADRO!L$5&amp;$E60),'Hoja de Trabajo para listado'!$BC$151:$CB$151,0)),0)+IFERROR(INDEX('Hoja de Trabajo para listado'!$DE$153:$DG$274,MATCH($A60,'Hoja de Trabajo para listado'!$DE$153:$DE$1048576,0),MATCH((CUADRO!L$5&amp;$E60),'Hoja de Trabajo para listado'!$DE$151:$DG$151,0)),0)+IFERROR(INDEX('Hoja de Trabajo para listado'!$CD$155:$DC$1048576,MATCH($A60,'Hoja de Trabajo para listado'!$CD$155:$CD$1048576,0),MATCH((CUADRO!L$5&amp;$E60),'Hoja de Trabajo para listado'!$CD$151:$DC$151,0)),0)</f>
        <v>0</v>
      </c>
      <c r="M60" s="243">
        <f ca="1">+IFERROR(INDEX('Hoja de Trabajo para listado'!$A$155:$Z$1048576,MATCH($A60,'Hoja de Trabajo para listado'!$A$155:$A$1048576,0),MATCH((CUADRO!M$5&amp;$E60),'Hoja de Trabajo para listado'!$A$151:$Z$151,0)),0)+IFERROR(INDEX('Hoja de Trabajo para listado'!$AB$155:$BA$1048576,MATCH($A60,'Hoja de Trabajo para listado'!$AB$155:$AB$1048576,0),MATCH((CUADRO!M$5&amp;$E60),'Hoja de Trabajo para listado'!$AB$151:$BA$151,0)),0)+IFERROR(INDEX('Hoja de Trabajo para listado'!$BC$155:$CB$1048576,MATCH($A60,'Hoja de Trabajo para listado'!$BC$155:$BC$1048576,0),MATCH((CUADRO!M$5&amp;$E60),'Hoja de Trabajo para listado'!$BC$151:$CB$151,0)),0)+IFERROR(INDEX('Hoja de Trabajo para listado'!$DE$153:$DG$274,MATCH($A60,'Hoja de Trabajo para listado'!$DE$153:$DE$1048576,0),MATCH((CUADRO!M$5&amp;$E60),'Hoja de Trabajo para listado'!$DE$151:$DG$151,0)),0)+IFERROR(INDEX('Hoja de Trabajo para listado'!$CD$155:$DC$1048576,MATCH($A60,'Hoja de Trabajo para listado'!$CD$155:$CD$1048576,0),MATCH((CUADRO!M$5&amp;$E60),'Hoja de Trabajo para listado'!$CD$151:$DC$151,0)),0)</f>
        <v>0</v>
      </c>
      <c r="N60" s="243">
        <f ca="1">+IFERROR(INDEX('Hoja de Trabajo para listado'!$A$155:$Z$1048576,MATCH($A60,'Hoja de Trabajo para listado'!$A$155:$A$1048576,0),MATCH((CUADRO!N$5&amp;$E60),'Hoja de Trabajo para listado'!$A$151:$Z$151,0)),0)+IFERROR(INDEX('Hoja de Trabajo para listado'!$AB$155:$BA$1048576,MATCH($A60,'Hoja de Trabajo para listado'!$AB$155:$AB$1048576,0),MATCH((CUADRO!N$5&amp;$E60),'Hoja de Trabajo para listado'!$AB$151:$BA$151,0)),0)+IFERROR(INDEX('Hoja de Trabajo para listado'!$BC$155:$CB$1048576,MATCH($A60,'Hoja de Trabajo para listado'!$BC$155:$BC$1048576,0),MATCH((CUADRO!N$5&amp;$E60),'Hoja de Trabajo para listado'!$BC$151:$CB$151,0)),0)+IFERROR(INDEX('Hoja de Trabajo para listado'!$DE$153:$DG$274,MATCH($A60,'Hoja de Trabajo para listado'!$DE$153:$DE$1048576,0),MATCH((CUADRO!N$5&amp;$E60),'Hoja de Trabajo para listado'!$DE$151:$DG$151,0)),0)+IFERROR(INDEX('Hoja de Trabajo para listado'!$CD$155:$DC$1048576,MATCH($A60,'Hoja de Trabajo para listado'!$CD$155:$CD$1048576,0),MATCH((CUADRO!N$5&amp;$E60),'Hoja de Trabajo para listado'!$CD$151:$DC$151,0)),0)</f>
        <v>0</v>
      </c>
      <c r="O60" s="243">
        <f ca="1">+IFERROR(INDEX('Hoja de Trabajo para listado'!$A$155:$Z$1048576,MATCH($A60,'Hoja de Trabajo para listado'!$A$155:$A$1048576,0),MATCH((CUADRO!O$5&amp;$E60),'Hoja de Trabajo para listado'!$A$151:$Z$151,0)),0)+IFERROR(INDEX('Hoja de Trabajo para listado'!$AB$155:$BA$1048576,MATCH($A60,'Hoja de Trabajo para listado'!$AB$155:$AB$1048576,0),MATCH((CUADRO!O$5&amp;$E60),'Hoja de Trabajo para listado'!$AB$151:$BA$151,0)),0)+IFERROR(INDEX('Hoja de Trabajo para listado'!$BC$155:$CB$1048576,MATCH($A60,'Hoja de Trabajo para listado'!$BC$155:$BC$1048576,0),MATCH((CUADRO!O$5&amp;$E60),'Hoja de Trabajo para listado'!$BC$151:$CB$151,0)),0)+IFERROR(INDEX('Hoja de Trabajo para listado'!$DE$153:$DG$274,MATCH($A60,'Hoja de Trabajo para listado'!$DE$153:$DE$1048576,0),MATCH((CUADRO!O$5&amp;$E60),'Hoja de Trabajo para listado'!$DE$151:$DG$151,0)),0)+IFERROR(INDEX('Hoja de Trabajo para listado'!$CD$155:$DC$1048576,MATCH($A60,'Hoja de Trabajo para listado'!$CD$155:$CD$1048576,0),MATCH((CUADRO!O$5&amp;$E60),'Hoja de Trabajo para listado'!$CD$151:$DC$151,0)),0)</f>
        <v>0</v>
      </c>
      <c r="P60" s="243">
        <f ca="1">+IFERROR(INDEX('Hoja de Trabajo para listado'!$A$155:$Z$1048576,MATCH($A60,'Hoja de Trabajo para listado'!$A$155:$A$1048576,0),MATCH((CUADRO!P$5&amp;$E60),'Hoja de Trabajo para listado'!$A$151:$Z$151,0)),0)+IFERROR(INDEX('Hoja de Trabajo para listado'!$AB$155:$BA$1048576,MATCH($A60,'Hoja de Trabajo para listado'!$AB$155:$AB$1048576,0),MATCH((CUADRO!P$5&amp;$E60),'Hoja de Trabajo para listado'!$AB$151:$BA$151,0)),0)+IFERROR(INDEX('Hoja de Trabajo para listado'!$BC$155:$CB$1048576,MATCH($A60,'Hoja de Trabajo para listado'!$BC$155:$BC$1048576,0),MATCH((CUADRO!P$5&amp;$E60),'Hoja de Trabajo para listado'!$BC$151:$CB$151,0)),0)+IFERROR(INDEX('Hoja de Trabajo para listado'!$DE$153:$DG$274,MATCH($A60,'Hoja de Trabajo para listado'!$DE$153:$DE$1048576,0),MATCH((CUADRO!P$5&amp;$E60),'Hoja de Trabajo para listado'!$DE$151:$DG$151,0)),0)+IFERROR(INDEX('Hoja de Trabajo para listado'!$CD$155:$DC$1048576,MATCH($A60,'Hoja de Trabajo para listado'!$CD$155:$CD$1048576,0),MATCH((CUADRO!P$5&amp;$E60),'Hoja de Trabajo para listado'!$CD$151:$DC$151,0)),0)</f>
        <v>0</v>
      </c>
      <c r="Q60" s="243">
        <f ca="1">+IFERROR(INDEX('Hoja de Trabajo para listado'!$A$155:$Z$1048576,MATCH($A60,'Hoja de Trabajo para listado'!$A$155:$A$1048576,0),MATCH((CUADRO!Q$5&amp;$E60),'Hoja de Trabajo para listado'!$A$151:$Z$151,0)),0)+IFERROR(INDEX('Hoja de Trabajo para listado'!$AB$155:$BA$1048576,MATCH($A60,'Hoja de Trabajo para listado'!$AB$155:$AB$1048576,0),MATCH((CUADRO!Q$5&amp;$E60),'Hoja de Trabajo para listado'!$AB$151:$BA$151,0)),0)+IFERROR(INDEX('Hoja de Trabajo para listado'!$BC$155:$CB$1048576,MATCH($A60,'Hoja de Trabajo para listado'!$BC$155:$BC$1048576,0),MATCH((CUADRO!Q$5&amp;$E60),'Hoja de Trabajo para listado'!$BC$151:$CB$151,0)),0)+IFERROR(INDEX('Hoja de Trabajo para listado'!$DE$153:$DG$274,MATCH($A60,'Hoja de Trabajo para listado'!$DE$153:$DE$1048576,0),MATCH((CUADRO!Q$5&amp;$E60),'Hoja de Trabajo para listado'!$DE$151:$DG$151,0)),0)+IFERROR(INDEX('Hoja de Trabajo para listado'!$CD$155:$DC$1048576,MATCH($A60,'Hoja de Trabajo para listado'!$CD$155:$CD$1048576,0),MATCH((CUADRO!Q$5&amp;$E60),'Hoja de Trabajo para listado'!$CD$151:$DC$151,0)),0)</f>
        <v>0</v>
      </c>
      <c r="R60" s="243">
        <f t="shared" ca="1" si="0"/>
        <v>0</v>
      </c>
      <c r="S60" s="243"/>
      <c r="T60" s="243">
        <f ca="1">+T61</f>
        <v>57953.3</v>
      </c>
      <c r="U60" s="242">
        <f t="shared" si="1"/>
        <v>1</v>
      </c>
      <c r="V60" s="333" t="str">
        <f>+VLOOKUP(A60,bd_lista!$A$3:$E$590,5,FALSE)</f>
        <v>Instituciones Descentralizadas</v>
      </c>
      <c r="W60" s="383" t="str">
        <f>+V60</f>
        <v>Instituciones Descentralizadas</v>
      </c>
      <c r="X60" s="242">
        <f>+VLOOKUP(A60,[3]Sheet1!$A$13:$D$744,4,FALSE)</f>
        <v>6</v>
      </c>
      <c r="Y60" s="242" t="str">
        <f>+VLOOKUP(X60,bd_lista!$A$3:$C$590,3,FALSE)</f>
        <v>Vicepresidencia del Estado Plurinacional</v>
      </c>
      <c r="Z60" s="294">
        <f>+X60</f>
        <v>6</v>
      </c>
      <c r="AA60" s="319" t="str">
        <f>+Y60</f>
        <v>Vicepresidencia del Estado Plurinacional</v>
      </c>
    </row>
    <row r="61" spans="1:27" ht="15" customHeight="1">
      <c r="A61" s="32">
        <v>119</v>
      </c>
      <c r="B61" s="389"/>
      <c r="C61" s="333" t="str">
        <f>+VLOOKUP(A61,bd_lista!$A$3:$C$590,3,FALSE)</f>
        <v>Agencia para el Des. de la Soc. de la Información en Bolivia</v>
      </c>
      <c r="D61" s="386"/>
      <c r="E61" s="333" t="s">
        <v>1305</v>
      </c>
      <c r="F61" s="245">
        <f ca="1">+IFERROR(INDEX('Hoja de Trabajo para listado'!$A$155:$Z$1048576,MATCH($A61,'Hoja de Trabajo para listado'!$A$155:$A$1048576,0),MATCH((CUADRO!F$5&amp;$E61),'Hoja de Trabajo para listado'!$A$151:$Z$151,0)),0)+IFERROR(INDEX('Hoja de Trabajo para listado'!$AB$155:$BA$1048576,MATCH($A61,'Hoja de Trabajo para listado'!$AB$155:$AB$1048576,0),MATCH((CUADRO!F$5&amp;$E61),'Hoja de Trabajo para listado'!$AB$151:$BA$151,0)),0)+IFERROR(INDEX('Hoja de Trabajo para listado'!$BC$155:$CB$1048576,MATCH($A61,'Hoja de Trabajo para listado'!$BC$155:$BC$1048576,0),MATCH((CUADRO!F$5&amp;$E61),'Hoja de Trabajo para listado'!$BC$151:$CB$151,0)),0)+IFERROR(INDEX('Hoja de Trabajo para listado'!$DE$153:$DG$274,MATCH($A61,'Hoja de Trabajo para listado'!$DE$153:$DE$1048576,0),MATCH((CUADRO!F$5&amp;$E61),'Hoja de Trabajo para listado'!$DE$151:$DG$151,0)),0)+IFERROR(INDEX('Hoja de Trabajo para listado'!$CD$155:$DC$1048576,MATCH($A61,'Hoja de Trabajo para listado'!$CD$155:$CD$1048576,0),MATCH((CUADRO!F$5&amp;$E61),'Hoja de Trabajo para listado'!$CD$151:$DC$151,0)),0)</f>
        <v>0</v>
      </c>
      <c r="G61" s="245">
        <f ca="1">+IFERROR(INDEX('Hoja de Trabajo para listado'!$A$155:$Z$1048576,MATCH($A61,'Hoja de Trabajo para listado'!$A$155:$A$1048576,0),MATCH((CUADRO!G$5&amp;$E61),'Hoja de Trabajo para listado'!$A$151:$Z$151,0)),0)+IFERROR(INDEX('Hoja de Trabajo para listado'!$AB$155:$BA$1048576,MATCH($A61,'Hoja de Trabajo para listado'!$AB$155:$AB$1048576,0),MATCH((CUADRO!G$5&amp;$E61),'Hoja de Trabajo para listado'!$AB$151:$BA$151,0)),0)+IFERROR(INDEX('Hoja de Trabajo para listado'!$BC$155:$CB$1048576,MATCH($A61,'Hoja de Trabajo para listado'!$BC$155:$BC$1048576,0),MATCH((CUADRO!G$5&amp;$E61),'Hoja de Trabajo para listado'!$BC$151:$CB$151,0)),0)+IFERROR(INDEX('Hoja de Trabajo para listado'!$DE$153:$DG$274,MATCH($A61,'Hoja de Trabajo para listado'!$DE$153:$DE$1048576,0),MATCH((CUADRO!G$5&amp;$E61),'Hoja de Trabajo para listado'!$DE$151:$DG$151,0)),0)+IFERROR(INDEX('Hoja de Trabajo para listado'!$CD$155:$DC$1048576,MATCH($A61,'Hoja de Trabajo para listado'!$CD$155:$CD$1048576,0),MATCH((CUADRO!G$5&amp;$E61),'Hoja de Trabajo para listado'!$CD$151:$DC$151,0)),0)</f>
        <v>57953.3</v>
      </c>
      <c r="H61" s="245">
        <f ca="1">+IFERROR(INDEX('Hoja de Trabajo para listado'!$A$155:$Z$1048576,MATCH($A61,'Hoja de Trabajo para listado'!$A$155:$A$1048576,0),MATCH((CUADRO!H$5&amp;$E61),'Hoja de Trabajo para listado'!$A$151:$Z$151,0)),0)+IFERROR(INDEX('Hoja de Trabajo para listado'!$AB$155:$BA$1048576,MATCH($A61,'Hoja de Trabajo para listado'!$AB$155:$AB$1048576,0),MATCH((CUADRO!H$5&amp;$E61),'Hoja de Trabajo para listado'!$AB$151:$BA$151,0)),0)+IFERROR(INDEX('Hoja de Trabajo para listado'!$BC$155:$CB$1048576,MATCH($A61,'Hoja de Trabajo para listado'!$BC$155:$BC$1048576,0),MATCH((CUADRO!H$5&amp;$E61),'Hoja de Trabajo para listado'!$BC$151:$CB$151,0)),0)+IFERROR(INDEX('Hoja de Trabajo para listado'!$DE$153:$DG$274,MATCH($A61,'Hoja de Trabajo para listado'!$DE$153:$DE$1048576,0),MATCH((CUADRO!H$5&amp;$E61),'Hoja de Trabajo para listado'!$DE$151:$DG$151,0)),0)+IFERROR(INDEX('Hoja de Trabajo para listado'!$CD$155:$DC$1048576,MATCH($A61,'Hoja de Trabajo para listado'!$CD$155:$CD$1048576,0),MATCH((CUADRO!H$5&amp;$E61),'Hoja de Trabajo para listado'!$CD$151:$DC$151,0)),0)</f>
        <v>0</v>
      </c>
      <c r="I61" s="245">
        <f ca="1">+IFERROR(INDEX('Hoja de Trabajo para listado'!$A$155:$Z$1048576,MATCH($A61,'Hoja de Trabajo para listado'!$A$155:$A$1048576,0),MATCH((CUADRO!I$5&amp;$E61),'Hoja de Trabajo para listado'!$A$151:$Z$151,0)),0)+IFERROR(INDEX('Hoja de Trabajo para listado'!$AB$155:$BA$1048576,MATCH($A61,'Hoja de Trabajo para listado'!$AB$155:$AB$1048576,0),MATCH((CUADRO!I$5&amp;$E61),'Hoja de Trabajo para listado'!$AB$151:$BA$151,0)),0)+IFERROR(INDEX('Hoja de Trabajo para listado'!$BC$155:$CB$1048576,MATCH($A61,'Hoja de Trabajo para listado'!$BC$155:$BC$1048576,0),MATCH((CUADRO!I$5&amp;$E61),'Hoja de Trabajo para listado'!$BC$151:$CB$151,0)),0)+IFERROR(INDEX('Hoja de Trabajo para listado'!$DE$153:$DG$274,MATCH($A61,'Hoja de Trabajo para listado'!$DE$153:$DE$1048576,0),MATCH((CUADRO!I$5&amp;$E61),'Hoja de Trabajo para listado'!$DE$151:$DG$151,0)),0)+IFERROR(INDEX('Hoja de Trabajo para listado'!$CD$155:$DC$1048576,MATCH($A61,'Hoja de Trabajo para listado'!$CD$155:$CD$1048576,0),MATCH((CUADRO!I$5&amp;$E61),'Hoja de Trabajo para listado'!$CD$151:$DC$151,0)),0)</f>
        <v>0</v>
      </c>
      <c r="J61" s="245">
        <f ca="1">+IFERROR(INDEX('Hoja de Trabajo para listado'!$A$155:$Z$1048576,MATCH($A61,'Hoja de Trabajo para listado'!$A$155:$A$1048576,0),MATCH((CUADRO!J$5&amp;$E61),'Hoja de Trabajo para listado'!$A$151:$Z$151,0)),0)+IFERROR(INDEX('Hoja de Trabajo para listado'!$AB$155:$BA$1048576,MATCH($A61,'Hoja de Trabajo para listado'!$AB$155:$AB$1048576,0),MATCH((CUADRO!J$5&amp;$E61),'Hoja de Trabajo para listado'!$AB$151:$BA$151,0)),0)+IFERROR(INDEX('Hoja de Trabajo para listado'!$BC$155:$CB$1048576,MATCH($A61,'Hoja de Trabajo para listado'!$BC$155:$BC$1048576,0),MATCH((CUADRO!J$5&amp;$E61),'Hoja de Trabajo para listado'!$BC$151:$CB$151,0)),0)+IFERROR(INDEX('Hoja de Trabajo para listado'!$DE$153:$DG$274,MATCH($A61,'Hoja de Trabajo para listado'!$DE$153:$DE$1048576,0),MATCH((CUADRO!J$5&amp;$E61),'Hoja de Trabajo para listado'!$DE$151:$DG$151,0)),0)+IFERROR(INDEX('Hoja de Trabajo para listado'!$CD$155:$DC$1048576,MATCH($A61,'Hoja de Trabajo para listado'!$CD$155:$CD$1048576,0),MATCH((CUADRO!J$5&amp;$E61),'Hoja de Trabajo para listado'!$CD$151:$DC$151,0)),0)</f>
        <v>0</v>
      </c>
      <c r="K61" s="245">
        <f ca="1">+IFERROR(INDEX('Hoja de Trabajo para listado'!$A$155:$Z$1048576,MATCH($A61,'Hoja de Trabajo para listado'!$A$155:$A$1048576,0),MATCH((CUADRO!K$5&amp;$E61),'Hoja de Trabajo para listado'!$A$151:$Z$151,0)),0)+IFERROR(INDEX('Hoja de Trabajo para listado'!$AB$155:$BA$1048576,MATCH($A61,'Hoja de Trabajo para listado'!$AB$155:$AB$1048576,0),MATCH((CUADRO!K$5&amp;$E61),'Hoja de Trabajo para listado'!$AB$151:$BA$151,0)),0)+IFERROR(INDEX('Hoja de Trabajo para listado'!$BC$155:$CB$1048576,MATCH($A61,'Hoja de Trabajo para listado'!$BC$155:$BC$1048576,0),MATCH((CUADRO!K$5&amp;$E61),'Hoja de Trabajo para listado'!$BC$151:$CB$151,0)),0)+IFERROR(INDEX('Hoja de Trabajo para listado'!$DE$153:$DG$274,MATCH($A61,'Hoja de Trabajo para listado'!$DE$153:$DE$1048576,0),MATCH((CUADRO!K$5&amp;$E61),'Hoja de Trabajo para listado'!$DE$151:$DG$151,0)),0)+IFERROR(INDEX('Hoja de Trabajo para listado'!$CD$155:$DC$1048576,MATCH($A61,'Hoja de Trabajo para listado'!$CD$155:$CD$1048576,0),MATCH((CUADRO!K$5&amp;$E61),'Hoja de Trabajo para listado'!$CD$151:$DC$151,0)),0)</f>
        <v>0</v>
      </c>
      <c r="L61" s="245">
        <f ca="1">+IFERROR(INDEX('Hoja de Trabajo para listado'!$A$155:$Z$1048576,MATCH($A61,'Hoja de Trabajo para listado'!$A$155:$A$1048576,0),MATCH((CUADRO!L$5&amp;$E61),'Hoja de Trabajo para listado'!$A$151:$Z$151,0)),0)+IFERROR(INDEX('Hoja de Trabajo para listado'!$AB$155:$BA$1048576,MATCH($A61,'Hoja de Trabajo para listado'!$AB$155:$AB$1048576,0),MATCH((CUADRO!L$5&amp;$E61),'Hoja de Trabajo para listado'!$AB$151:$BA$151,0)),0)+IFERROR(INDEX('Hoja de Trabajo para listado'!$BC$155:$CB$1048576,MATCH($A61,'Hoja de Trabajo para listado'!$BC$155:$BC$1048576,0),MATCH((CUADRO!L$5&amp;$E61),'Hoja de Trabajo para listado'!$BC$151:$CB$151,0)),0)+IFERROR(INDEX('Hoja de Trabajo para listado'!$DE$153:$DG$274,MATCH($A61,'Hoja de Trabajo para listado'!$DE$153:$DE$1048576,0),MATCH((CUADRO!L$5&amp;$E61),'Hoja de Trabajo para listado'!$DE$151:$DG$151,0)),0)+IFERROR(INDEX('Hoja de Trabajo para listado'!$CD$155:$DC$1048576,MATCH($A61,'Hoja de Trabajo para listado'!$CD$155:$CD$1048576,0),MATCH((CUADRO!L$5&amp;$E61),'Hoja de Trabajo para listado'!$CD$151:$DC$151,0)),0)</f>
        <v>0</v>
      </c>
      <c r="M61" s="245">
        <f ca="1">+IFERROR(INDEX('Hoja de Trabajo para listado'!$A$155:$Z$1048576,MATCH($A61,'Hoja de Trabajo para listado'!$A$155:$A$1048576,0),MATCH((CUADRO!M$5&amp;$E61),'Hoja de Trabajo para listado'!$A$151:$Z$151,0)),0)+IFERROR(INDEX('Hoja de Trabajo para listado'!$AB$155:$BA$1048576,MATCH($A61,'Hoja de Trabajo para listado'!$AB$155:$AB$1048576,0),MATCH((CUADRO!M$5&amp;$E61),'Hoja de Trabajo para listado'!$AB$151:$BA$151,0)),0)+IFERROR(INDEX('Hoja de Trabajo para listado'!$BC$155:$CB$1048576,MATCH($A61,'Hoja de Trabajo para listado'!$BC$155:$BC$1048576,0),MATCH((CUADRO!M$5&amp;$E61),'Hoja de Trabajo para listado'!$BC$151:$CB$151,0)),0)+IFERROR(INDEX('Hoja de Trabajo para listado'!$DE$153:$DG$274,MATCH($A61,'Hoja de Trabajo para listado'!$DE$153:$DE$1048576,0),MATCH((CUADRO!M$5&amp;$E61),'Hoja de Trabajo para listado'!$DE$151:$DG$151,0)),0)+IFERROR(INDEX('Hoja de Trabajo para listado'!$CD$155:$DC$1048576,MATCH($A61,'Hoja de Trabajo para listado'!$CD$155:$CD$1048576,0),MATCH((CUADRO!M$5&amp;$E61),'Hoja de Trabajo para listado'!$CD$151:$DC$151,0)),0)</f>
        <v>0</v>
      </c>
      <c r="N61" s="245">
        <f ca="1">+IFERROR(INDEX('Hoja de Trabajo para listado'!$A$155:$Z$1048576,MATCH($A61,'Hoja de Trabajo para listado'!$A$155:$A$1048576,0),MATCH((CUADRO!N$5&amp;$E61),'Hoja de Trabajo para listado'!$A$151:$Z$151,0)),0)+IFERROR(INDEX('Hoja de Trabajo para listado'!$AB$155:$BA$1048576,MATCH($A61,'Hoja de Trabajo para listado'!$AB$155:$AB$1048576,0),MATCH((CUADRO!N$5&amp;$E61),'Hoja de Trabajo para listado'!$AB$151:$BA$151,0)),0)+IFERROR(INDEX('Hoja de Trabajo para listado'!$BC$155:$CB$1048576,MATCH($A61,'Hoja de Trabajo para listado'!$BC$155:$BC$1048576,0),MATCH((CUADRO!N$5&amp;$E61),'Hoja de Trabajo para listado'!$BC$151:$CB$151,0)),0)+IFERROR(INDEX('Hoja de Trabajo para listado'!$DE$153:$DG$274,MATCH($A61,'Hoja de Trabajo para listado'!$DE$153:$DE$1048576,0),MATCH((CUADRO!N$5&amp;$E61),'Hoja de Trabajo para listado'!$DE$151:$DG$151,0)),0)+IFERROR(INDEX('Hoja de Trabajo para listado'!$CD$155:$DC$1048576,MATCH($A61,'Hoja de Trabajo para listado'!$CD$155:$CD$1048576,0),MATCH((CUADRO!N$5&amp;$E61),'Hoja de Trabajo para listado'!$CD$151:$DC$151,0)),0)</f>
        <v>0</v>
      </c>
      <c r="O61" s="245">
        <f ca="1">+IFERROR(INDEX('Hoja de Trabajo para listado'!$A$155:$Z$1048576,MATCH($A61,'Hoja de Trabajo para listado'!$A$155:$A$1048576,0),MATCH((CUADRO!O$5&amp;$E61),'Hoja de Trabajo para listado'!$A$151:$Z$151,0)),0)+IFERROR(INDEX('Hoja de Trabajo para listado'!$AB$155:$BA$1048576,MATCH($A61,'Hoja de Trabajo para listado'!$AB$155:$AB$1048576,0),MATCH((CUADRO!O$5&amp;$E61),'Hoja de Trabajo para listado'!$AB$151:$BA$151,0)),0)+IFERROR(INDEX('Hoja de Trabajo para listado'!$BC$155:$CB$1048576,MATCH($A61,'Hoja de Trabajo para listado'!$BC$155:$BC$1048576,0),MATCH((CUADRO!O$5&amp;$E61),'Hoja de Trabajo para listado'!$BC$151:$CB$151,0)),0)+IFERROR(INDEX('Hoja de Trabajo para listado'!$DE$153:$DG$274,MATCH($A61,'Hoja de Trabajo para listado'!$DE$153:$DE$1048576,0),MATCH((CUADRO!O$5&amp;$E61),'Hoja de Trabajo para listado'!$DE$151:$DG$151,0)),0)+IFERROR(INDEX('Hoja de Trabajo para listado'!$CD$155:$DC$1048576,MATCH($A61,'Hoja de Trabajo para listado'!$CD$155:$CD$1048576,0),MATCH((CUADRO!O$5&amp;$E61),'Hoja de Trabajo para listado'!$CD$151:$DC$151,0)),0)</f>
        <v>0</v>
      </c>
      <c r="P61" s="245">
        <f ca="1">+IFERROR(INDEX('Hoja de Trabajo para listado'!$A$155:$Z$1048576,MATCH($A61,'Hoja de Trabajo para listado'!$A$155:$A$1048576,0),MATCH((CUADRO!P$5&amp;$E61),'Hoja de Trabajo para listado'!$A$151:$Z$151,0)),0)+IFERROR(INDEX('Hoja de Trabajo para listado'!$AB$155:$BA$1048576,MATCH($A61,'Hoja de Trabajo para listado'!$AB$155:$AB$1048576,0),MATCH((CUADRO!P$5&amp;$E61),'Hoja de Trabajo para listado'!$AB$151:$BA$151,0)),0)+IFERROR(INDEX('Hoja de Trabajo para listado'!$BC$155:$CB$1048576,MATCH($A61,'Hoja de Trabajo para listado'!$BC$155:$BC$1048576,0),MATCH((CUADRO!P$5&amp;$E61),'Hoja de Trabajo para listado'!$BC$151:$CB$151,0)),0)+IFERROR(INDEX('Hoja de Trabajo para listado'!$DE$153:$DG$274,MATCH($A61,'Hoja de Trabajo para listado'!$DE$153:$DE$1048576,0),MATCH((CUADRO!P$5&amp;$E61),'Hoja de Trabajo para listado'!$DE$151:$DG$151,0)),0)+IFERROR(INDEX('Hoja de Trabajo para listado'!$CD$155:$DC$1048576,MATCH($A61,'Hoja de Trabajo para listado'!$CD$155:$CD$1048576,0),MATCH((CUADRO!P$5&amp;$E61),'Hoja de Trabajo para listado'!$CD$151:$DC$151,0)),0)</f>
        <v>0</v>
      </c>
      <c r="Q61" s="245">
        <f ca="1">+IFERROR(INDEX('Hoja de Trabajo para listado'!$A$155:$Z$1048576,MATCH($A61,'Hoja de Trabajo para listado'!$A$155:$A$1048576,0),MATCH((CUADRO!Q$5&amp;$E61),'Hoja de Trabajo para listado'!$A$151:$Z$151,0)),0)+IFERROR(INDEX('Hoja de Trabajo para listado'!$AB$155:$BA$1048576,MATCH($A61,'Hoja de Trabajo para listado'!$AB$155:$AB$1048576,0),MATCH((CUADRO!Q$5&amp;$E61),'Hoja de Trabajo para listado'!$AB$151:$BA$151,0)),0)+IFERROR(INDEX('Hoja de Trabajo para listado'!$BC$155:$CB$1048576,MATCH($A61,'Hoja de Trabajo para listado'!$BC$155:$BC$1048576,0),MATCH((CUADRO!Q$5&amp;$E61),'Hoja de Trabajo para listado'!$BC$151:$CB$151,0)),0)+IFERROR(INDEX('Hoja de Trabajo para listado'!$DE$153:$DG$274,MATCH($A61,'Hoja de Trabajo para listado'!$DE$153:$DE$1048576,0),MATCH((CUADRO!Q$5&amp;$E61),'Hoja de Trabajo para listado'!$DE$151:$DG$151,0)),0)+IFERROR(INDEX('Hoja de Trabajo para listado'!$CD$155:$DC$1048576,MATCH($A61,'Hoja de Trabajo para listado'!$CD$155:$CD$1048576,0),MATCH((CUADRO!Q$5&amp;$E61),'Hoja de Trabajo para listado'!$CD$151:$DC$151,0)),0)</f>
        <v>0</v>
      </c>
      <c r="R61" s="245">
        <f t="shared" ca="1" si="0"/>
        <v>57953.3</v>
      </c>
      <c r="S61" s="245">
        <f ca="1">+R60+R61</f>
        <v>57953.3</v>
      </c>
      <c r="T61" s="245">
        <f ca="1">+S61</f>
        <v>57953.3</v>
      </c>
      <c r="U61" s="244">
        <f t="shared" si="1"/>
        <v>2</v>
      </c>
      <c r="V61" s="333" t="str">
        <f>+VLOOKUP(A61,bd_lista!$A$3:$E$590,5,FALSE)</f>
        <v>Instituciones Descentralizadas</v>
      </c>
      <c r="W61" s="384"/>
      <c r="X61" s="242">
        <f>+VLOOKUP(A61,[3]Sheet1!$A$13:$D$744,4,FALSE)</f>
        <v>6</v>
      </c>
      <c r="Y61" s="242" t="str">
        <f>+VLOOKUP(X61,bd_lista!$A$3:$C$590,3,FALSE)</f>
        <v>Vicepresidencia del Estado Plurinacional</v>
      </c>
      <c r="Z61" s="292"/>
      <c r="AA61" s="321"/>
    </row>
    <row r="62" spans="1:27" customFormat="1" ht="15" hidden="1" customHeight="1">
      <c r="A62" s="251">
        <v>121</v>
      </c>
      <c r="B62" s="388">
        <f>+A62</f>
        <v>121</v>
      </c>
      <c r="C62" s="247" t="e">
        <f>+VLOOKUP(A62,bd_lista!$A$3:$C$590,3,FALSE)</f>
        <v>#N/A</v>
      </c>
      <c r="D62" s="385" t="e">
        <f>+C62</f>
        <v>#N/A</v>
      </c>
      <c r="E62" s="247" t="s">
        <v>1304</v>
      </c>
      <c r="F62" s="243">
        <f ca="1">+IFERROR(INDEX('Hoja de Trabajo para listado'!$A$155:$Z$1048576,MATCH($A62,'Hoja de Trabajo para listado'!$A$155:$A$1048576,0),MATCH((CUADRO!F$5&amp;$E62),'Hoja de Trabajo para listado'!$A$151:$Z$151,0)),0)+IFERROR(INDEX('Hoja de Trabajo para listado'!$AB$155:$BA$1048576,MATCH($A62,'Hoja de Trabajo para listado'!$AB$155:$AB$1048576,0),MATCH((CUADRO!F$5&amp;$E62),'Hoja de Trabajo para listado'!$AB$151:$BA$151,0)),0)+IFERROR(INDEX('Hoja de Trabajo para listado'!$BC$155:$CB$1048576,MATCH($A62,'Hoja de Trabajo para listado'!$BC$155:$BC$1048576,0),MATCH((CUADRO!F$5&amp;$E62),'Hoja de Trabajo para listado'!$BC$151:$CB$151,0)),0)+IFERROR(INDEX('Hoja de Trabajo para listado'!$DE$153:$DG$274,MATCH($A62,'Hoja de Trabajo para listado'!$DE$153:$DE$1048576,0),MATCH((CUADRO!F$5&amp;$E62),'Hoja de Trabajo para listado'!$DE$151:$DG$151,0)),0)+IFERROR(INDEX('Hoja de Trabajo para listado'!$CD$155:$DC$1048576,MATCH($A62,'Hoja de Trabajo para listado'!$CD$155:$CD$1048576,0),MATCH((CUADRO!F$5&amp;$E62),'Hoja de Trabajo para listado'!$CD$151:$DC$151,0)),0)</f>
        <v>0</v>
      </c>
      <c r="G62" s="243">
        <f ca="1">+IFERROR(INDEX('Hoja de Trabajo para listado'!$A$155:$Z$1048576,MATCH($A62,'Hoja de Trabajo para listado'!$A$155:$A$1048576,0),MATCH((CUADRO!G$5&amp;$E62),'Hoja de Trabajo para listado'!$A$151:$Z$151,0)),0)+IFERROR(INDEX('Hoja de Trabajo para listado'!$AB$155:$BA$1048576,MATCH($A62,'Hoja de Trabajo para listado'!$AB$155:$AB$1048576,0),MATCH((CUADRO!G$5&amp;$E62),'Hoja de Trabajo para listado'!$AB$151:$BA$151,0)),0)+IFERROR(INDEX('Hoja de Trabajo para listado'!$BC$155:$CB$1048576,MATCH($A62,'Hoja de Trabajo para listado'!$BC$155:$BC$1048576,0),MATCH((CUADRO!G$5&amp;$E62),'Hoja de Trabajo para listado'!$BC$151:$CB$151,0)),0)+IFERROR(INDEX('Hoja de Trabajo para listado'!$DE$153:$DG$274,MATCH($A62,'Hoja de Trabajo para listado'!$DE$153:$DE$1048576,0),MATCH((CUADRO!G$5&amp;$E62),'Hoja de Trabajo para listado'!$DE$151:$DG$151,0)),0)+IFERROR(INDEX('Hoja de Trabajo para listado'!$CD$155:$DC$1048576,MATCH($A62,'Hoja de Trabajo para listado'!$CD$155:$CD$1048576,0),MATCH((CUADRO!G$5&amp;$E62),'Hoja de Trabajo para listado'!$CD$151:$DC$151,0)),0)</f>
        <v>0</v>
      </c>
      <c r="H62" s="243">
        <f ca="1">+IFERROR(INDEX('Hoja de Trabajo para listado'!$A$155:$Z$1048576,MATCH($A62,'Hoja de Trabajo para listado'!$A$155:$A$1048576,0),MATCH((CUADRO!H$5&amp;$E62),'Hoja de Trabajo para listado'!$A$151:$Z$151,0)),0)+IFERROR(INDEX('Hoja de Trabajo para listado'!$AB$155:$BA$1048576,MATCH($A62,'Hoja de Trabajo para listado'!$AB$155:$AB$1048576,0),MATCH((CUADRO!H$5&amp;$E62),'Hoja de Trabajo para listado'!$AB$151:$BA$151,0)),0)+IFERROR(INDEX('Hoja de Trabajo para listado'!$BC$155:$CB$1048576,MATCH($A62,'Hoja de Trabajo para listado'!$BC$155:$BC$1048576,0),MATCH((CUADRO!H$5&amp;$E62),'Hoja de Trabajo para listado'!$BC$151:$CB$151,0)),0)+IFERROR(INDEX('Hoja de Trabajo para listado'!$DE$153:$DG$274,MATCH($A62,'Hoja de Trabajo para listado'!$DE$153:$DE$1048576,0),MATCH((CUADRO!H$5&amp;$E62),'Hoja de Trabajo para listado'!$DE$151:$DG$151,0)),0)+IFERROR(INDEX('Hoja de Trabajo para listado'!$CD$155:$DC$1048576,MATCH($A62,'Hoja de Trabajo para listado'!$CD$155:$CD$1048576,0),MATCH((CUADRO!H$5&amp;$E62),'Hoja de Trabajo para listado'!$CD$151:$DC$151,0)),0)</f>
        <v>0</v>
      </c>
      <c r="I62" s="243">
        <f ca="1">+IFERROR(INDEX('Hoja de Trabajo para listado'!$A$155:$Z$1048576,MATCH($A62,'Hoja de Trabajo para listado'!$A$155:$A$1048576,0),MATCH((CUADRO!I$5&amp;$E62),'Hoja de Trabajo para listado'!$A$151:$Z$151,0)),0)+IFERROR(INDEX('Hoja de Trabajo para listado'!$AB$155:$BA$1048576,MATCH($A62,'Hoja de Trabajo para listado'!$AB$155:$AB$1048576,0),MATCH((CUADRO!I$5&amp;$E62),'Hoja de Trabajo para listado'!$AB$151:$BA$151,0)),0)+IFERROR(INDEX('Hoja de Trabajo para listado'!$BC$155:$CB$1048576,MATCH($A62,'Hoja de Trabajo para listado'!$BC$155:$BC$1048576,0),MATCH((CUADRO!I$5&amp;$E62),'Hoja de Trabajo para listado'!$BC$151:$CB$151,0)),0)+IFERROR(INDEX('Hoja de Trabajo para listado'!$DE$153:$DG$274,MATCH($A62,'Hoja de Trabajo para listado'!$DE$153:$DE$1048576,0),MATCH((CUADRO!I$5&amp;$E62),'Hoja de Trabajo para listado'!$DE$151:$DG$151,0)),0)+IFERROR(INDEX('Hoja de Trabajo para listado'!$CD$155:$DC$1048576,MATCH($A62,'Hoja de Trabajo para listado'!$CD$155:$CD$1048576,0),MATCH((CUADRO!I$5&amp;$E62),'Hoja de Trabajo para listado'!$CD$151:$DC$151,0)),0)</f>
        <v>0</v>
      </c>
      <c r="J62" s="243">
        <f ca="1">+IFERROR(INDEX('Hoja de Trabajo para listado'!$A$155:$Z$1048576,MATCH($A62,'Hoja de Trabajo para listado'!$A$155:$A$1048576,0),MATCH((CUADRO!J$5&amp;$E62),'Hoja de Trabajo para listado'!$A$151:$Z$151,0)),0)+IFERROR(INDEX('Hoja de Trabajo para listado'!$AB$155:$BA$1048576,MATCH($A62,'Hoja de Trabajo para listado'!$AB$155:$AB$1048576,0),MATCH((CUADRO!J$5&amp;$E62),'Hoja de Trabajo para listado'!$AB$151:$BA$151,0)),0)+IFERROR(INDEX('Hoja de Trabajo para listado'!$BC$155:$CB$1048576,MATCH($A62,'Hoja de Trabajo para listado'!$BC$155:$BC$1048576,0),MATCH((CUADRO!J$5&amp;$E62),'Hoja de Trabajo para listado'!$BC$151:$CB$151,0)),0)+IFERROR(INDEX('Hoja de Trabajo para listado'!$DE$153:$DG$274,MATCH($A62,'Hoja de Trabajo para listado'!$DE$153:$DE$1048576,0),MATCH((CUADRO!J$5&amp;$E62),'Hoja de Trabajo para listado'!$DE$151:$DG$151,0)),0)+IFERROR(INDEX('Hoja de Trabajo para listado'!$CD$155:$DC$1048576,MATCH($A62,'Hoja de Trabajo para listado'!$CD$155:$CD$1048576,0),MATCH((CUADRO!J$5&amp;$E62),'Hoja de Trabajo para listado'!$CD$151:$DC$151,0)),0)</f>
        <v>0</v>
      </c>
      <c r="K62" s="243">
        <f ca="1">+IFERROR(INDEX('Hoja de Trabajo para listado'!$A$155:$Z$1048576,MATCH($A62,'Hoja de Trabajo para listado'!$A$155:$A$1048576,0),MATCH((CUADRO!K$5&amp;$E62),'Hoja de Trabajo para listado'!$A$151:$Z$151,0)),0)+IFERROR(INDEX('Hoja de Trabajo para listado'!$AB$155:$BA$1048576,MATCH($A62,'Hoja de Trabajo para listado'!$AB$155:$AB$1048576,0),MATCH((CUADRO!K$5&amp;$E62),'Hoja de Trabajo para listado'!$AB$151:$BA$151,0)),0)+IFERROR(INDEX('Hoja de Trabajo para listado'!$BC$155:$CB$1048576,MATCH($A62,'Hoja de Trabajo para listado'!$BC$155:$BC$1048576,0),MATCH((CUADRO!K$5&amp;$E62),'Hoja de Trabajo para listado'!$BC$151:$CB$151,0)),0)+IFERROR(INDEX('Hoja de Trabajo para listado'!$DE$153:$DG$274,MATCH($A62,'Hoja de Trabajo para listado'!$DE$153:$DE$1048576,0),MATCH((CUADRO!K$5&amp;$E62),'Hoja de Trabajo para listado'!$DE$151:$DG$151,0)),0)+IFERROR(INDEX('Hoja de Trabajo para listado'!$CD$155:$DC$1048576,MATCH($A62,'Hoja de Trabajo para listado'!$CD$155:$CD$1048576,0),MATCH((CUADRO!K$5&amp;$E62),'Hoja de Trabajo para listado'!$CD$151:$DC$151,0)),0)</f>
        <v>0</v>
      </c>
      <c r="L62" s="243">
        <f ca="1">+IFERROR(INDEX('Hoja de Trabajo para listado'!$A$155:$Z$1048576,MATCH($A62,'Hoja de Trabajo para listado'!$A$155:$A$1048576,0),MATCH((CUADRO!L$5&amp;$E62),'Hoja de Trabajo para listado'!$A$151:$Z$151,0)),0)+IFERROR(INDEX('Hoja de Trabajo para listado'!$AB$155:$BA$1048576,MATCH($A62,'Hoja de Trabajo para listado'!$AB$155:$AB$1048576,0),MATCH((CUADRO!L$5&amp;$E62),'Hoja de Trabajo para listado'!$AB$151:$BA$151,0)),0)+IFERROR(INDEX('Hoja de Trabajo para listado'!$BC$155:$CB$1048576,MATCH($A62,'Hoja de Trabajo para listado'!$BC$155:$BC$1048576,0),MATCH((CUADRO!L$5&amp;$E62),'Hoja de Trabajo para listado'!$BC$151:$CB$151,0)),0)+IFERROR(INDEX('Hoja de Trabajo para listado'!$DE$153:$DG$274,MATCH($A62,'Hoja de Trabajo para listado'!$DE$153:$DE$1048576,0),MATCH((CUADRO!L$5&amp;$E62),'Hoja de Trabajo para listado'!$DE$151:$DG$151,0)),0)+IFERROR(INDEX('Hoja de Trabajo para listado'!$CD$155:$DC$1048576,MATCH($A62,'Hoja de Trabajo para listado'!$CD$155:$CD$1048576,0),MATCH((CUADRO!L$5&amp;$E62),'Hoja de Trabajo para listado'!$CD$151:$DC$151,0)),0)</f>
        <v>0</v>
      </c>
      <c r="M62" s="243">
        <f ca="1">+IFERROR(INDEX('Hoja de Trabajo para listado'!$A$155:$Z$1048576,MATCH($A62,'Hoja de Trabajo para listado'!$A$155:$A$1048576,0),MATCH((CUADRO!M$5&amp;$E62),'Hoja de Trabajo para listado'!$A$151:$Z$151,0)),0)+IFERROR(INDEX('Hoja de Trabajo para listado'!$AB$155:$BA$1048576,MATCH($A62,'Hoja de Trabajo para listado'!$AB$155:$AB$1048576,0),MATCH((CUADRO!M$5&amp;$E62),'Hoja de Trabajo para listado'!$AB$151:$BA$151,0)),0)+IFERROR(INDEX('Hoja de Trabajo para listado'!$BC$155:$CB$1048576,MATCH($A62,'Hoja de Trabajo para listado'!$BC$155:$BC$1048576,0),MATCH((CUADRO!M$5&amp;$E62),'Hoja de Trabajo para listado'!$BC$151:$CB$151,0)),0)+IFERROR(INDEX('Hoja de Trabajo para listado'!$DE$153:$DG$274,MATCH($A62,'Hoja de Trabajo para listado'!$DE$153:$DE$1048576,0),MATCH((CUADRO!M$5&amp;$E62),'Hoja de Trabajo para listado'!$DE$151:$DG$151,0)),0)+IFERROR(INDEX('Hoja de Trabajo para listado'!$CD$155:$DC$1048576,MATCH($A62,'Hoja de Trabajo para listado'!$CD$155:$CD$1048576,0),MATCH((CUADRO!M$5&amp;$E62),'Hoja de Trabajo para listado'!$CD$151:$DC$151,0)),0)</f>
        <v>0</v>
      </c>
      <c r="N62" s="243">
        <f ca="1">+IFERROR(INDEX('Hoja de Trabajo para listado'!$A$155:$Z$1048576,MATCH($A62,'Hoja de Trabajo para listado'!$A$155:$A$1048576,0),MATCH((CUADRO!N$5&amp;$E62),'Hoja de Trabajo para listado'!$A$151:$Z$151,0)),0)+IFERROR(INDEX('Hoja de Trabajo para listado'!$AB$155:$BA$1048576,MATCH($A62,'Hoja de Trabajo para listado'!$AB$155:$AB$1048576,0),MATCH((CUADRO!N$5&amp;$E62),'Hoja de Trabajo para listado'!$AB$151:$BA$151,0)),0)+IFERROR(INDEX('Hoja de Trabajo para listado'!$BC$155:$CB$1048576,MATCH($A62,'Hoja de Trabajo para listado'!$BC$155:$BC$1048576,0),MATCH((CUADRO!N$5&amp;$E62),'Hoja de Trabajo para listado'!$BC$151:$CB$151,0)),0)+IFERROR(INDEX('Hoja de Trabajo para listado'!$DE$153:$DG$274,MATCH($A62,'Hoja de Trabajo para listado'!$DE$153:$DE$1048576,0),MATCH((CUADRO!N$5&amp;$E62),'Hoja de Trabajo para listado'!$DE$151:$DG$151,0)),0)+IFERROR(INDEX('Hoja de Trabajo para listado'!$CD$155:$DC$1048576,MATCH($A62,'Hoja de Trabajo para listado'!$CD$155:$CD$1048576,0),MATCH((CUADRO!N$5&amp;$E62),'Hoja de Trabajo para listado'!$CD$151:$DC$151,0)),0)</f>
        <v>0</v>
      </c>
      <c r="O62" s="243">
        <f ca="1">+IFERROR(INDEX('Hoja de Trabajo para listado'!$A$155:$Z$1048576,MATCH($A62,'Hoja de Trabajo para listado'!$A$155:$A$1048576,0),MATCH((CUADRO!O$5&amp;$E62),'Hoja de Trabajo para listado'!$A$151:$Z$151,0)),0)+IFERROR(INDEX('Hoja de Trabajo para listado'!$AB$155:$BA$1048576,MATCH($A62,'Hoja de Trabajo para listado'!$AB$155:$AB$1048576,0),MATCH((CUADRO!O$5&amp;$E62),'Hoja de Trabajo para listado'!$AB$151:$BA$151,0)),0)+IFERROR(INDEX('Hoja de Trabajo para listado'!$BC$155:$CB$1048576,MATCH($A62,'Hoja de Trabajo para listado'!$BC$155:$BC$1048576,0),MATCH((CUADRO!O$5&amp;$E62),'Hoja de Trabajo para listado'!$BC$151:$CB$151,0)),0)+IFERROR(INDEX('Hoja de Trabajo para listado'!$DE$153:$DG$274,MATCH($A62,'Hoja de Trabajo para listado'!$DE$153:$DE$1048576,0),MATCH((CUADRO!O$5&amp;$E62),'Hoja de Trabajo para listado'!$DE$151:$DG$151,0)),0)+IFERROR(INDEX('Hoja de Trabajo para listado'!$CD$155:$DC$1048576,MATCH($A62,'Hoja de Trabajo para listado'!$CD$155:$CD$1048576,0),MATCH((CUADRO!O$5&amp;$E62),'Hoja de Trabajo para listado'!$CD$151:$DC$151,0)),0)</f>
        <v>0</v>
      </c>
      <c r="P62" s="243">
        <f ca="1">+IFERROR(INDEX('Hoja de Trabajo para listado'!$A$155:$Z$1048576,MATCH($A62,'Hoja de Trabajo para listado'!$A$155:$A$1048576,0),MATCH((CUADRO!P$5&amp;$E62),'Hoja de Trabajo para listado'!$A$151:$Z$151,0)),0)+IFERROR(INDEX('Hoja de Trabajo para listado'!$AB$155:$BA$1048576,MATCH($A62,'Hoja de Trabajo para listado'!$AB$155:$AB$1048576,0),MATCH((CUADRO!P$5&amp;$E62),'Hoja de Trabajo para listado'!$AB$151:$BA$151,0)),0)+IFERROR(INDEX('Hoja de Trabajo para listado'!$BC$155:$CB$1048576,MATCH($A62,'Hoja de Trabajo para listado'!$BC$155:$BC$1048576,0),MATCH((CUADRO!P$5&amp;$E62),'Hoja de Trabajo para listado'!$BC$151:$CB$151,0)),0)+IFERROR(INDEX('Hoja de Trabajo para listado'!$DE$153:$DG$274,MATCH($A62,'Hoja de Trabajo para listado'!$DE$153:$DE$1048576,0),MATCH((CUADRO!P$5&amp;$E62),'Hoja de Trabajo para listado'!$DE$151:$DG$151,0)),0)+IFERROR(INDEX('Hoja de Trabajo para listado'!$CD$155:$DC$1048576,MATCH($A62,'Hoja de Trabajo para listado'!$CD$155:$CD$1048576,0),MATCH((CUADRO!P$5&amp;$E62),'Hoja de Trabajo para listado'!$CD$151:$DC$151,0)),0)</f>
        <v>0</v>
      </c>
      <c r="Q62" s="243">
        <f ca="1">+IFERROR(INDEX('Hoja de Trabajo para listado'!$A$155:$Z$1048576,MATCH($A62,'Hoja de Trabajo para listado'!$A$155:$A$1048576,0),MATCH((CUADRO!Q$5&amp;$E62),'Hoja de Trabajo para listado'!$A$151:$Z$151,0)),0)+IFERROR(INDEX('Hoja de Trabajo para listado'!$AB$155:$BA$1048576,MATCH($A62,'Hoja de Trabajo para listado'!$AB$155:$AB$1048576,0),MATCH((CUADRO!Q$5&amp;$E62),'Hoja de Trabajo para listado'!$AB$151:$BA$151,0)),0)+IFERROR(INDEX('Hoja de Trabajo para listado'!$BC$155:$CB$1048576,MATCH($A62,'Hoja de Trabajo para listado'!$BC$155:$BC$1048576,0),MATCH((CUADRO!Q$5&amp;$E62),'Hoja de Trabajo para listado'!$BC$151:$CB$151,0)),0)+IFERROR(INDEX('Hoja de Trabajo para listado'!$DE$153:$DG$274,MATCH($A62,'Hoja de Trabajo para listado'!$DE$153:$DE$1048576,0),MATCH((CUADRO!Q$5&amp;$E62),'Hoja de Trabajo para listado'!$DE$151:$DG$151,0)),0)+IFERROR(INDEX('Hoja de Trabajo para listado'!$CD$155:$DC$1048576,MATCH($A62,'Hoja de Trabajo para listado'!$CD$155:$CD$1048576,0),MATCH((CUADRO!Q$5&amp;$E62),'Hoja de Trabajo para listado'!$CD$151:$DC$151,0)),0)</f>
        <v>0</v>
      </c>
      <c r="R62" s="243">
        <f t="shared" ca="1" si="0"/>
        <v>0</v>
      </c>
      <c r="S62" s="243"/>
      <c r="T62" s="243">
        <f ca="1">+T63</f>
        <v>0</v>
      </c>
      <c r="U62" s="242">
        <f t="shared" si="1"/>
        <v>1</v>
      </c>
      <c r="V62" s="333" t="e">
        <f>+VLOOKUP(A62,bd_lista!$A$3:$E$590,5,FALSE)</f>
        <v>#N/A</v>
      </c>
      <c r="W62" s="383" t="e">
        <f>+V62</f>
        <v>#N/A</v>
      </c>
      <c r="X62" s="242" t="e">
        <f>+VLOOKUP(A62,[3]Sheet1!$A$13:$D$744,4,FALSE)</f>
        <v>#N/A</v>
      </c>
      <c r="Y62" s="242" t="e">
        <f>+VLOOKUP(X62,bd_lista!$A$3:$C$590,3,FALSE)</f>
        <v>#N/A</v>
      </c>
      <c r="Z62" s="294" t="e">
        <f>+X62</f>
        <v>#N/A</v>
      </c>
      <c r="AA62" s="295" t="e">
        <f>+Y62</f>
        <v>#N/A</v>
      </c>
    </row>
    <row r="63" spans="1:27" customFormat="1" ht="15" hidden="1" customHeight="1">
      <c r="A63" s="32">
        <v>121</v>
      </c>
      <c r="B63" s="389"/>
      <c r="C63" s="333" t="e">
        <f>+VLOOKUP(A63,bd_lista!$A$3:$C$590,3,FALSE)</f>
        <v>#N/A</v>
      </c>
      <c r="D63" s="386"/>
      <c r="E63" s="333" t="s">
        <v>1305</v>
      </c>
      <c r="F63" s="245">
        <f ca="1">+IFERROR(INDEX('Hoja de Trabajo para listado'!$A$155:$Z$1048576,MATCH($A63,'Hoja de Trabajo para listado'!$A$155:$A$1048576,0),MATCH((CUADRO!F$5&amp;$E63),'Hoja de Trabajo para listado'!$A$151:$Z$151,0)),0)+IFERROR(INDEX('Hoja de Trabajo para listado'!$AB$155:$BA$1048576,MATCH($A63,'Hoja de Trabajo para listado'!$AB$155:$AB$1048576,0),MATCH((CUADRO!F$5&amp;$E63),'Hoja de Trabajo para listado'!$AB$151:$BA$151,0)),0)+IFERROR(INDEX('Hoja de Trabajo para listado'!$BC$155:$CB$1048576,MATCH($A63,'Hoja de Trabajo para listado'!$BC$155:$BC$1048576,0),MATCH((CUADRO!F$5&amp;$E63),'Hoja de Trabajo para listado'!$BC$151:$CB$151,0)),0)+IFERROR(INDEX('Hoja de Trabajo para listado'!$DE$153:$DG$274,MATCH($A63,'Hoja de Trabajo para listado'!$DE$153:$DE$1048576,0),MATCH((CUADRO!F$5&amp;$E63),'Hoja de Trabajo para listado'!$DE$151:$DG$151,0)),0)+IFERROR(INDEX('Hoja de Trabajo para listado'!$CD$155:$DC$1048576,MATCH($A63,'Hoja de Trabajo para listado'!$CD$155:$CD$1048576,0),MATCH((CUADRO!F$5&amp;$E63),'Hoja de Trabajo para listado'!$CD$151:$DC$151,0)),0)</f>
        <v>0</v>
      </c>
      <c r="G63" s="245">
        <f ca="1">+IFERROR(INDEX('Hoja de Trabajo para listado'!$A$155:$Z$1048576,MATCH($A63,'Hoja de Trabajo para listado'!$A$155:$A$1048576,0),MATCH((CUADRO!G$5&amp;$E63),'Hoja de Trabajo para listado'!$A$151:$Z$151,0)),0)+IFERROR(INDEX('Hoja de Trabajo para listado'!$AB$155:$BA$1048576,MATCH($A63,'Hoja de Trabajo para listado'!$AB$155:$AB$1048576,0),MATCH((CUADRO!G$5&amp;$E63),'Hoja de Trabajo para listado'!$AB$151:$BA$151,0)),0)+IFERROR(INDEX('Hoja de Trabajo para listado'!$BC$155:$CB$1048576,MATCH($A63,'Hoja de Trabajo para listado'!$BC$155:$BC$1048576,0),MATCH((CUADRO!G$5&amp;$E63),'Hoja de Trabajo para listado'!$BC$151:$CB$151,0)),0)+IFERROR(INDEX('Hoja de Trabajo para listado'!$DE$153:$DG$274,MATCH($A63,'Hoja de Trabajo para listado'!$DE$153:$DE$1048576,0),MATCH((CUADRO!G$5&amp;$E63),'Hoja de Trabajo para listado'!$DE$151:$DG$151,0)),0)+IFERROR(INDEX('Hoja de Trabajo para listado'!$CD$155:$DC$1048576,MATCH($A63,'Hoja de Trabajo para listado'!$CD$155:$CD$1048576,0),MATCH((CUADRO!G$5&amp;$E63),'Hoja de Trabajo para listado'!$CD$151:$DC$151,0)),0)</f>
        <v>0</v>
      </c>
      <c r="H63" s="245">
        <f ca="1">+IFERROR(INDEX('Hoja de Trabajo para listado'!$A$155:$Z$1048576,MATCH($A63,'Hoja de Trabajo para listado'!$A$155:$A$1048576,0),MATCH((CUADRO!H$5&amp;$E63),'Hoja de Trabajo para listado'!$A$151:$Z$151,0)),0)+IFERROR(INDEX('Hoja de Trabajo para listado'!$AB$155:$BA$1048576,MATCH($A63,'Hoja de Trabajo para listado'!$AB$155:$AB$1048576,0),MATCH((CUADRO!H$5&amp;$E63),'Hoja de Trabajo para listado'!$AB$151:$BA$151,0)),0)+IFERROR(INDEX('Hoja de Trabajo para listado'!$BC$155:$CB$1048576,MATCH($A63,'Hoja de Trabajo para listado'!$BC$155:$BC$1048576,0),MATCH((CUADRO!H$5&amp;$E63),'Hoja de Trabajo para listado'!$BC$151:$CB$151,0)),0)+IFERROR(INDEX('Hoja de Trabajo para listado'!$DE$153:$DG$274,MATCH($A63,'Hoja de Trabajo para listado'!$DE$153:$DE$1048576,0),MATCH((CUADRO!H$5&amp;$E63),'Hoja de Trabajo para listado'!$DE$151:$DG$151,0)),0)+IFERROR(INDEX('Hoja de Trabajo para listado'!$CD$155:$DC$1048576,MATCH($A63,'Hoja de Trabajo para listado'!$CD$155:$CD$1048576,0),MATCH((CUADRO!H$5&amp;$E63),'Hoja de Trabajo para listado'!$CD$151:$DC$151,0)),0)</f>
        <v>0</v>
      </c>
      <c r="I63" s="245">
        <f ca="1">+IFERROR(INDEX('Hoja de Trabajo para listado'!$A$155:$Z$1048576,MATCH($A63,'Hoja de Trabajo para listado'!$A$155:$A$1048576,0),MATCH((CUADRO!I$5&amp;$E63),'Hoja de Trabajo para listado'!$A$151:$Z$151,0)),0)+IFERROR(INDEX('Hoja de Trabajo para listado'!$AB$155:$BA$1048576,MATCH($A63,'Hoja de Trabajo para listado'!$AB$155:$AB$1048576,0),MATCH((CUADRO!I$5&amp;$E63),'Hoja de Trabajo para listado'!$AB$151:$BA$151,0)),0)+IFERROR(INDEX('Hoja de Trabajo para listado'!$BC$155:$CB$1048576,MATCH($A63,'Hoja de Trabajo para listado'!$BC$155:$BC$1048576,0),MATCH((CUADRO!I$5&amp;$E63),'Hoja de Trabajo para listado'!$BC$151:$CB$151,0)),0)+IFERROR(INDEX('Hoja de Trabajo para listado'!$DE$153:$DG$274,MATCH($A63,'Hoja de Trabajo para listado'!$DE$153:$DE$1048576,0),MATCH((CUADRO!I$5&amp;$E63),'Hoja de Trabajo para listado'!$DE$151:$DG$151,0)),0)+IFERROR(INDEX('Hoja de Trabajo para listado'!$CD$155:$DC$1048576,MATCH($A63,'Hoja de Trabajo para listado'!$CD$155:$CD$1048576,0),MATCH((CUADRO!I$5&amp;$E63),'Hoja de Trabajo para listado'!$CD$151:$DC$151,0)),0)</f>
        <v>0</v>
      </c>
      <c r="J63" s="245">
        <f ca="1">+IFERROR(INDEX('Hoja de Trabajo para listado'!$A$155:$Z$1048576,MATCH($A63,'Hoja de Trabajo para listado'!$A$155:$A$1048576,0),MATCH((CUADRO!J$5&amp;$E63),'Hoja de Trabajo para listado'!$A$151:$Z$151,0)),0)+IFERROR(INDEX('Hoja de Trabajo para listado'!$AB$155:$BA$1048576,MATCH($A63,'Hoja de Trabajo para listado'!$AB$155:$AB$1048576,0),MATCH((CUADRO!J$5&amp;$E63),'Hoja de Trabajo para listado'!$AB$151:$BA$151,0)),0)+IFERROR(INDEX('Hoja de Trabajo para listado'!$BC$155:$CB$1048576,MATCH($A63,'Hoja de Trabajo para listado'!$BC$155:$BC$1048576,0),MATCH((CUADRO!J$5&amp;$E63),'Hoja de Trabajo para listado'!$BC$151:$CB$151,0)),0)+IFERROR(INDEX('Hoja de Trabajo para listado'!$DE$153:$DG$274,MATCH($A63,'Hoja de Trabajo para listado'!$DE$153:$DE$1048576,0),MATCH((CUADRO!J$5&amp;$E63),'Hoja de Trabajo para listado'!$DE$151:$DG$151,0)),0)+IFERROR(INDEX('Hoja de Trabajo para listado'!$CD$155:$DC$1048576,MATCH($A63,'Hoja de Trabajo para listado'!$CD$155:$CD$1048576,0),MATCH((CUADRO!J$5&amp;$E63),'Hoja de Trabajo para listado'!$CD$151:$DC$151,0)),0)</f>
        <v>0</v>
      </c>
      <c r="K63" s="245">
        <f ca="1">+IFERROR(INDEX('Hoja de Trabajo para listado'!$A$155:$Z$1048576,MATCH($A63,'Hoja de Trabajo para listado'!$A$155:$A$1048576,0),MATCH((CUADRO!K$5&amp;$E63),'Hoja de Trabajo para listado'!$A$151:$Z$151,0)),0)+IFERROR(INDEX('Hoja de Trabajo para listado'!$AB$155:$BA$1048576,MATCH($A63,'Hoja de Trabajo para listado'!$AB$155:$AB$1048576,0),MATCH((CUADRO!K$5&amp;$E63),'Hoja de Trabajo para listado'!$AB$151:$BA$151,0)),0)+IFERROR(INDEX('Hoja de Trabajo para listado'!$BC$155:$CB$1048576,MATCH($A63,'Hoja de Trabajo para listado'!$BC$155:$BC$1048576,0),MATCH((CUADRO!K$5&amp;$E63),'Hoja de Trabajo para listado'!$BC$151:$CB$151,0)),0)+IFERROR(INDEX('Hoja de Trabajo para listado'!$DE$153:$DG$274,MATCH($A63,'Hoja de Trabajo para listado'!$DE$153:$DE$1048576,0),MATCH((CUADRO!K$5&amp;$E63),'Hoja de Trabajo para listado'!$DE$151:$DG$151,0)),0)+IFERROR(INDEX('Hoja de Trabajo para listado'!$CD$155:$DC$1048576,MATCH($A63,'Hoja de Trabajo para listado'!$CD$155:$CD$1048576,0),MATCH((CUADRO!K$5&amp;$E63),'Hoja de Trabajo para listado'!$CD$151:$DC$151,0)),0)</f>
        <v>0</v>
      </c>
      <c r="L63" s="245">
        <f ca="1">+IFERROR(INDEX('Hoja de Trabajo para listado'!$A$155:$Z$1048576,MATCH($A63,'Hoja de Trabajo para listado'!$A$155:$A$1048576,0),MATCH((CUADRO!L$5&amp;$E63),'Hoja de Trabajo para listado'!$A$151:$Z$151,0)),0)+IFERROR(INDEX('Hoja de Trabajo para listado'!$AB$155:$BA$1048576,MATCH($A63,'Hoja de Trabajo para listado'!$AB$155:$AB$1048576,0),MATCH((CUADRO!L$5&amp;$E63),'Hoja de Trabajo para listado'!$AB$151:$BA$151,0)),0)+IFERROR(INDEX('Hoja de Trabajo para listado'!$BC$155:$CB$1048576,MATCH($A63,'Hoja de Trabajo para listado'!$BC$155:$BC$1048576,0),MATCH((CUADRO!L$5&amp;$E63),'Hoja de Trabajo para listado'!$BC$151:$CB$151,0)),0)+IFERROR(INDEX('Hoja de Trabajo para listado'!$DE$153:$DG$274,MATCH($A63,'Hoja de Trabajo para listado'!$DE$153:$DE$1048576,0),MATCH((CUADRO!L$5&amp;$E63),'Hoja de Trabajo para listado'!$DE$151:$DG$151,0)),0)+IFERROR(INDEX('Hoja de Trabajo para listado'!$CD$155:$DC$1048576,MATCH($A63,'Hoja de Trabajo para listado'!$CD$155:$CD$1048576,0),MATCH((CUADRO!L$5&amp;$E63),'Hoja de Trabajo para listado'!$CD$151:$DC$151,0)),0)</f>
        <v>0</v>
      </c>
      <c r="M63" s="245">
        <f ca="1">+IFERROR(INDEX('Hoja de Trabajo para listado'!$A$155:$Z$1048576,MATCH($A63,'Hoja de Trabajo para listado'!$A$155:$A$1048576,0),MATCH((CUADRO!M$5&amp;$E63),'Hoja de Trabajo para listado'!$A$151:$Z$151,0)),0)+IFERROR(INDEX('Hoja de Trabajo para listado'!$AB$155:$BA$1048576,MATCH($A63,'Hoja de Trabajo para listado'!$AB$155:$AB$1048576,0),MATCH((CUADRO!M$5&amp;$E63),'Hoja de Trabajo para listado'!$AB$151:$BA$151,0)),0)+IFERROR(INDEX('Hoja de Trabajo para listado'!$BC$155:$CB$1048576,MATCH($A63,'Hoja de Trabajo para listado'!$BC$155:$BC$1048576,0),MATCH((CUADRO!M$5&amp;$E63),'Hoja de Trabajo para listado'!$BC$151:$CB$151,0)),0)+IFERROR(INDEX('Hoja de Trabajo para listado'!$DE$153:$DG$274,MATCH($A63,'Hoja de Trabajo para listado'!$DE$153:$DE$1048576,0),MATCH((CUADRO!M$5&amp;$E63),'Hoja de Trabajo para listado'!$DE$151:$DG$151,0)),0)+IFERROR(INDEX('Hoja de Trabajo para listado'!$CD$155:$DC$1048576,MATCH($A63,'Hoja de Trabajo para listado'!$CD$155:$CD$1048576,0),MATCH((CUADRO!M$5&amp;$E63),'Hoja de Trabajo para listado'!$CD$151:$DC$151,0)),0)</f>
        <v>0</v>
      </c>
      <c r="N63" s="245">
        <f ca="1">+IFERROR(INDEX('Hoja de Trabajo para listado'!$A$155:$Z$1048576,MATCH($A63,'Hoja de Trabajo para listado'!$A$155:$A$1048576,0),MATCH((CUADRO!N$5&amp;$E63),'Hoja de Trabajo para listado'!$A$151:$Z$151,0)),0)+IFERROR(INDEX('Hoja de Trabajo para listado'!$AB$155:$BA$1048576,MATCH($A63,'Hoja de Trabajo para listado'!$AB$155:$AB$1048576,0),MATCH((CUADRO!N$5&amp;$E63),'Hoja de Trabajo para listado'!$AB$151:$BA$151,0)),0)+IFERROR(INDEX('Hoja de Trabajo para listado'!$BC$155:$CB$1048576,MATCH($A63,'Hoja de Trabajo para listado'!$BC$155:$BC$1048576,0),MATCH((CUADRO!N$5&amp;$E63),'Hoja de Trabajo para listado'!$BC$151:$CB$151,0)),0)+IFERROR(INDEX('Hoja de Trabajo para listado'!$DE$153:$DG$274,MATCH($A63,'Hoja de Trabajo para listado'!$DE$153:$DE$1048576,0),MATCH((CUADRO!N$5&amp;$E63),'Hoja de Trabajo para listado'!$DE$151:$DG$151,0)),0)+IFERROR(INDEX('Hoja de Trabajo para listado'!$CD$155:$DC$1048576,MATCH($A63,'Hoja de Trabajo para listado'!$CD$155:$CD$1048576,0),MATCH((CUADRO!N$5&amp;$E63),'Hoja de Trabajo para listado'!$CD$151:$DC$151,0)),0)</f>
        <v>0</v>
      </c>
      <c r="O63" s="245">
        <f ca="1">+IFERROR(INDEX('Hoja de Trabajo para listado'!$A$155:$Z$1048576,MATCH($A63,'Hoja de Trabajo para listado'!$A$155:$A$1048576,0),MATCH((CUADRO!O$5&amp;$E63),'Hoja de Trabajo para listado'!$A$151:$Z$151,0)),0)+IFERROR(INDEX('Hoja de Trabajo para listado'!$AB$155:$BA$1048576,MATCH($A63,'Hoja de Trabajo para listado'!$AB$155:$AB$1048576,0),MATCH((CUADRO!O$5&amp;$E63),'Hoja de Trabajo para listado'!$AB$151:$BA$151,0)),0)+IFERROR(INDEX('Hoja de Trabajo para listado'!$BC$155:$CB$1048576,MATCH($A63,'Hoja de Trabajo para listado'!$BC$155:$BC$1048576,0),MATCH((CUADRO!O$5&amp;$E63),'Hoja de Trabajo para listado'!$BC$151:$CB$151,0)),0)+IFERROR(INDEX('Hoja de Trabajo para listado'!$DE$153:$DG$274,MATCH($A63,'Hoja de Trabajo para listado'!$DE$153:$DE$1048576,0),MATCH((CUADRO!O$5&amp;$E63),'Hoja de Trabajo para listado'!$DE$151:$DG$151,0)),0)+IFERROR(INDEX('Hoja de Trabajo para listado'!$CD$155:$DC$1048576,MATCH($A63,'Hoja de Trabajo para listado'!$CD$155:$CD$1048576,0),MATCH((CUADRO!O$5&amp;$E63),'Hoja de Trabajo para listado'!$CD$151:$DC$151,0)),0)</f>
        <v>0</v>
      </c>
      <c r="P63" s="245">
        <f ca="1">+IFERROR(INDEX('Hoja de Trabajo para listado'!$A$155:$Z$1048576,MATCH($A63,'Hoja de Trabajo para listado'!$A$155:$A$1048576,0),MATCH((CUADRO!P$5&amp;$E63),'Hoja de Trabajo para listado'!$A$151:$Z$151,0)),0)+IFERROR(INDEX('Hoja de Trabajo para listado'!$AB$155:$BA$1048576,MATCH($A63,'Hoja de Trabajo para listado'!$AB$155:$AB$1048576,0),MATCH((CUADRO!P$5&amp;$E63),'Hoja de Trabajo para listado'!$AB$151:$BA$151,0)),0)+IFERROR(INDEX('Hoja de Trabajo para listado'!$BC$155:$CB$1048576,MATCH($A63,'Hoja de Trabajo para listado'!$BC$155:$BC$1048576,0),MATCH((CUADRO!P$5&amp;$E63),'Hoja de Trabajo para listado'!$BC$151:$CB$151,0)),0)+IFERROR(INDEX('Hoja de Trabajo para listado'!$DE$153:$DG$274,MATCH($A63,'Hoja de Trabajo para listado'!$DE$153:$DE$1048576,0),MATCH((CUADRO!P$5&amp;$E63),'Hoja de Trabajo para listado'!$DE$151:$DG$151,0)),0)+IFERROR(INDEX('Hoja de Trabajo para listado'!$CD$155:$DC$1048576,MATCH($A63,'Hoja de Trabajo para listado'!$CD$155:$CD$1048576,0),MATCH((CUADRO!P$5&amp;$E63),'Hoja de Trabajo para listado'!$CD$151:$DC$151,0)),0)</f>
        <v>0</v>
      </c>
      <c r="Q63" s="245">
        <f ca="1">+IFERROR(INDEX('Hoja de Trabajo para listado'!$A$155:$Z$1048576,MATCH($A63,'Hoja de Trabajo para listado'!$A$155:$A$1048576,0),MATCH((CUADRO!Q$5&amp;$E63),'Hoja de Trabajo para listado'!$A$151:$Z$151,0)),0)+IFERROR(INDEX('Hoja de Trabajo para listado'!$AB$155:$BA$1048576,MATCH($A63,'Hoja de Trabajo para listado'!$AB$155:$AB$1048576,0),MATCH((CUADRO!Q$5&amp;$E63),'Hoja de Trabajo para listado'!$AB$151:$BA$151,0)),0)+IFERROR(INDEX('Hoja de Trabajo para listado'!$BC$155:$CB$1048576,MATCH($A63,'Hoja de Trabajo para listado'!$BC$155:$BC$1048576,0),MATCH((CUADRO!Q$5&amp;$E63),'Hoja de Trabajo para listado'!$BC$151:$CB$151,0)),0)+IFERROR(INDEX('Hoja de Trabajo para listado'!$DE$153:$DG$274,MATCH($A63,'Hoja de Trabajo para listado'!$DE$153:$DE$1048576,0),MATCH((CUADRO!Q$5&amp;$E63),'Hoja de Trabajo para listado'!$DE$151:$DG$151,0)),0)+IFERROR(INDEX('Hoja de Trabajo para listado'!$CD$155:$DC$1048576,MATCH($A63,'Hoja de Trabajo para listado'!$CD$155:$CD$1048576,0),MATCH((CUADRO!Q$5&amp;$E63),'Hoja de Trabajo para listado'!$CD$151:$DC$151,0)),0)</f>
        <v>0</v>
      </c>
      <c r="R63" s="245">
        <f t="shared" ca="1" si="0"/>
        <v>0</v>
      </c>
      <c r="S63" s="245">
        <f ca="1">+R62+R63</f>
        <v>0</v>
      </c>
      <c r="T63" s="245">
        <f ca="1">+S63</f>
        <v>0</v>
      </c>
      <c r="U63" s="244">
        <f t="shared" si="1"/>
        <v>2</v>
      </c>
      <c r="V63" s="333" t="e">
        <f>+VLOOKUP(A63,bd_lista!$A$3:$E$590,5,FALSE)</f>
        <v>#N/A</v>
      </c>
      <c r="W63" s="384"/>
      <c r="X63" s="242" t="e">
        <f>+VLOOKUP(A63,[3]Sheet1!$A$13:$D$744,4,FALSE)</f>
        <v>#N/A</v>
      </c>
      <c r="Y63" s="242" t="e">
        <f>+VLOOKUP(X63,bd_lista!$A$3:$C$590,3,FALSE)</f>
        <v>#N/A</v>
      </c>
      <c r="Z63" s="292"/>
      <c r="AA63" s="293"/>
    </row>
    <row r="64" spans="1:27" customFormat="1" ht="15" hidden="1" customHeight="1">
      <c r="A64" s="32">
        <v>124</v>
      </c>
      <c r="B64" s="388">
        <f>+A64</f>
        <v>124</v>
      </c>
      <c r="C64" s="247" t="str">
        <f>+VLOOKUP(A64,bd_lista!$A$3:$C$590,3,FALSE)</f>
        <v>Academia Nacional de Ciencias</v>
      </c>
      <c r="D64" s="385" t="str">
        <f>+C64</f>
        <v>Academia Nacional de Ciencias</v>
      </c>
      <c r="E64" s="247" t="s">
        <v>1304</v>
      </c>
      <c r="F64" s="243">
        <f ca="1">+IFERROR(INDEX('Hoja de Trabajo para listado'!$A$155:$Z$1048576,MATCH($A64,'Hoja de Trabajo para listado'!$A$155:$A$1048576,0),MATCH((CUADRO!F$5&amp;$E64),'Hoja de Trabajo para listado'!$A$151:$Z$151,0)),0)+IFERROR(INDEX('Hoja de Trabajo para listado'!$AB$155:$BA$1048576,MATCH($A64,'Hoja de Trabajo para listado'!$AB$155:$AB$1048576,0),MATCH((CUADRO!F$5&amp;$E64),'Hoja de Trabajo para listado'!$AB$151:$BA$151,0)),0)+IFERROR(INDEX('Hoja de Trabajo para listado'!$BC$155:$CB$1048576,MATCH($A64,'Hoja de Trabajo para listado'!$BC$155:$BC$1048576,0),MATCH((CUADRO!F$5&amp;$E64),'Hoja de Trabajo para listado'!$BC$151:$CB$151,0)),0)+IFERROR(INDEX('Hoja de Trabajo para listado'!$DE$153:$DG$274,MATCH($A64,'Hoja de Trabajo para listado'!$DE$153:$DE$1048576,0),MATCH((CUADRO!F$5&amp;$E64),'Hoja de Trabajo para listado'!$DE$151:$DG$151,0)),0)+IFERROR(INDEX('Hoja de Trabajo para listado'!$CD$155:$DC$1048576,MATCH($A64,'Hoja de Trabajo para listado'!$CD$155:$CD$1048576,0),MATCH((CUADRO!F$5&amp;$E64),'Hoja de Trabajo para listado'!$CD$151:$DC$151,0)),0)</f>
        <v>0</v>
      </c>
      <c r="G64" s="243">
        <f ca="1">+IFERROR(INDEX('Hoja de Trabajo para listado'!$A$155:$Z$1048576,MATCH($A64,'Hoja de Trabajo para listado'!$A$155:$A$1048576,0),MATCH((CUADRO!G$5&amp;$E64),'Hoja de Trabajo para listado'!$A$151:$Z$151,0)),0)+IFERROR(INDEX('Hoja de Trabajo para listado'!$AB$155:$BA$1048576,MATCH($A64,'Hoja de Trabajo para listado'!$AB$155:$AB$1048576,0),MATCH((CUADRO!G$5&amp;$E64),'Hoja de Trabajo para listado'!$AB$151:$BA$151,0)),0)+IFERROR(INDEX('Hoja de Trabajo para listado'!$BC$155:$CB$1048576,MATCH($A64,'Hoja de Trabajo para listado'!$BC$155:$BC$1048576,0),MATCH((CUADRO!G$5&amp;$E64),'Hoja de Trabajo para listado'!$BC$151:$CB$151,0)),0)+IFERROR(INDEX('Hoja de Trabajo para listado'!$DE$153:$DG$274,MATCH($A64,'Hoja de Trabajo para listado'!$DE$153:$DE$1048576,0),MATCH((CUADRO!G$5&amp;$E64),'Hoja de Trabajo para listado'!$DE$151:$DG$151,0)),0)+IFERROR(INDEX('Hoja de Trabajo para listado'!$CD$155:$DC$1048576,MATCH($A64,'Hoja de Trabajo para listado'!$CD$155:$CD$1048576,0),MATCH((CUADRO!G$5&amp;$E64),'Hoja de Trabajo para listado'!$CD$151:$DC$151,0)),0)</f>
        <v>0</v>
      </c>
      <c r="H64" s="243">
        <f ca="1">+IFERROR(INDEX('Hoja de Trabajo para listado'!$A$155:$Z$1048576,MATCH($A64,'Hoja de Trabajo para listado'!$A$155:$A$1048576,0),MATCH((CUADRO!H$5&amp;$E64),'Hoja de Trabajo para listado'!$A$151:$Z$151,0)),0)+IFERROR(INDEX('Hoja de Trabajo para listado'!$AB$155:$BA$1048576,MATCH($A64,'Hoja de Trabajo para listado'!$AB$155:$AB$1048576,0),MATCH((CUADRO!H$5&amp;$E64),'Hoja de Trabajo para listado'!$AB$151:$BA$151,0)),0)+IFERROR(INDEX('Hoja de Trabajo para listado'!$BC$155:$CB$1048576,MATCH($A64,'Hoja de Trabajo para listado'!$BC$155:$BC$1048576,0),MATCH((CUADRO!H$5&amp;$E64),'Hoja de Trabajo para listado'!$BC$151:$CB$151,0)),0)+IFERROR(INDEX('Hoja de Trabajo para listado'!$DE$153:$DG$274,MATCH($A64,'Hoja de Trabajo para listado'!$DE$153:$DE$1048576,0),MATCH((CUADRO!H$5&amp;$E64),'Hoja de Trabajo para listado'!$DE$151:$DG$151,0)),0)+IFERROR(INDEX('Hoja de Trabajo para listado'!$CD$155:$DC$1048576,MATCH($A64,'Hoja de Trabajo para listado'!$CD$155:$CD$1048576,0),MATCH((CUADRO!H$5&amp;$E64),'Hoja de Trabajo para listado'!$CD$151:$DC$151,0)),0)</f>
        <v>0</v>
      </c>
      <c r="I64" s="243">
        <f ca="1">+IFERROR(INDEX('Hoja de Trabajo para listado'!$A$155:$Z$1048576,MATCH($A64,'Hoja de Trabajo para listado'!$A$155:$A$1048576,0),MATCH((CUADRO!I$5&amp;$E64),'Hoja de Trabajo para listado'!$A$151:$Z$151,0)),0)+IFERROR(INDEX('Hoja de Trabajo para listado'!$AB$155:$BA$1048576,MATCH($A64,'Hoja de Trabajo para listado'!$AB$155:$AB$1048576,0),MATCH((CUADRO!I$5&amp;$E64),'Hoja de Trabajo para listado'!$AB$151:$BA$151,0)),0)+IFERROR(INDEX('Hoja de Trabajo para listado'!$BC$155:$CB$1048576,MATCH($A64,'Hoja de Trabajo para listado'!$BC$155:$BC$1048576,0),MATCH((CUADRO!I$5&amp;$E64),'Hoja de Trabajo para listado'!$BC$151:$CB$151,0)),0)+IFERROR(INDEX('Hoja de Trabajo para listado'!$DE$153:$DG$274,MATCH($A64,'Hoja de Trabajo para listado'!$DE$153:$DE$1048576,0),MATCH((CUADRO!I$5&amp;$E64),'Hoja de Trabajo para listado'!$DE$151:$DG$151,0)),0)+IFERROR(INDEX('Hoja de Trabajo para listado'!$CD$155:$DC$1048576,MATCH($A64,'Hoja de Trabajo para listado'!$CD$155:$CD$1048576,0),MATCH((CUADRO!I$5&amp;$E64),'Hoja de Trabajo para listado'!$CD$151:$DC$151,0)),0)</f>
        <v>0</v>
      </c>
      <c r="J64" s="243">
        <f ca="1">+IFERROR(INDEX('Hoja de Trabajo para listado'!$A$155:$Z$1048576,MATCH($A64,'Hoja de Trabajo para listado'!$A$155:$A$1048576,0),MATCH((CUADRO!J$5&amp;$E64),'Hoja de Trabajo para listado'!$A$151:$Z$151,0)),0)+IFERROR(INDEX('Hoja de Trabajo para listado'!$AB$155:$BA$1048576,MATCH($A64,'Hoja de Trabajo para listado'!$AB$155:$AB$1048576,0),MATCH((CUADRO!J$5&amp;$E64),'Hoja de Trabajo para listado'!$AB$151:$BA$151,0)),0)+IFERROR(INDEX('Hoja de Trabajo para listado'!$BC$155:$CB$1048576,MATCH($A64,'Hoja de Trabajo para listado'!$BC$155:$BC$1048576,0),MATCH((CUADRO!J$5&amp;$E64),'Hoja de Trabajo para listado'!$BC$151:$CB$151,0)),0)+IFERROR(INDEX('Hoja de Trabajo para listado'!$DE$153:$DG$274,MATCH($A64,'Hoja de Trabajo para listado'!$DE$153:$DE$1048576,0),MATCH((CUADRO!J$5&amp;$E64),'Hoja de Trabajo para listado'!$DE$151:$DG$151,0)),0)+IFERROR(INDEX('Hoja de Trabajo para listado'!$CD$155:$DC$1048576,MATCH($A64,'Hoja de Trabajo para listado'!$CD$155:$CD$1048576,0),MATCH((CUADRO!J$5&amp;$E64),'Hoja de Trabajo para listado'!$CD$151:$DC$151,0)),0)</f>
        <v>0</v>
      </c>
      <c r="K64" s="243">
        <f ca="1">+IFERROR(INDEX('Hoja de Trabajo para listado'!$A$155:$Z$1048576,MATCH($A64,'Hoja de Trabajo para listado'!$A$155:$A$1048576,0),MATCH((CUADRO!K$5&amp;$E64),'Hoja de Trabajo para listado'!$A$151:$Z$151,0)),0)+IFERROR(INDEX('Hoja de Trabajo para listado'!$AB$155:$BA$1048576,MATCH($A64,'Hoja de Trabajo para listado'!$AB$155:$AB$1048576,0),MATCH((CUADRO!K$5&amp;$E64),'Hoja de Trabajo para listado'!$AB$151:$BA$151,0)),0)+IFERROR(INDEX('Hoja de Trabajo para listado'!$BC$155:$CB$1048576,MATCH($A64,'Hoja de Trabajo para listado'!$BC$155:$BC$1048576,0),MATCH((CUADRO!K$5&amp;$E64),'Hoja de Trabajo para listado'!$BC$151:$CB$151,0)),0)+IFERROR(INDEX('Hoja de Trabajo para listado'!$DE$153:$DG$274,MATCH($A64,'Hoja de Trabajo para listado'!$DE$153:$DE$1048576,0),MATCH((CUADRO!K$5&amp;$E64),'Hoja de Trabajo para listado'!$DE$151:$DG$151,0)),0)+IFERROR(INDEX('Hoja de Trabajo para listado'!$CD$155:$DC$1048576,MATCH($A64,'Hoja de Trabajo para listado'!$CD$155:$CD$1048576,0),MATCH((CUADRO!K$5&amp;$E64),'Hoja de Trabajo para listado'!$CD$151:$DC$151,0)),0)</f>
        <v>0</v>
      </c>
      <c r="L64" s="243">
        <f ca="1">+IFERROR(INDEX('Hoja de Trabajo para listado'!$A$155:$Z$1048576,MATCH($A64,'Hoja de Trabajo para listado'!$A$155:$A$1048576,0),MATCH((CUADRO!L$5&amp;$E64),'Hoja de Trabajo para listado'!$A$151:$Z$151,0)),0)+IFERROR(INDEX('Hoja de Trabajo para listado'!$AB$155:$BA$1048576,MATCH($A64,'Hoja de Trabajo para listado'!$AB$155:$AB$1048576,0),MATCH((CUADRO!L$5&amp;$E64),'Hoja de Trabajo para listado'!$AB$151:$BA$151,0)),0)+IFERROR(INDEX('Hoja de Trabajo para listado'!$BC$155:$CB$1048576,MATCH($A64,'Hoja de Trabajo para listado'!$BC$155:$BC$1048576,0),MATCH((CUADRO!L$5&amp;$E64),'Hoja de Trabajo para listado'!$BC$151:$CB$151,0)),0)+IFERROR(INDEX('Hoja de Trabajo para listado'!$DE$153:$DG$274,MATCH($A64,'Hoja de Trabajo para listado'!$DE$153:$DE$1048576,0),MATCH((CUADRO!L$5&amp;$E64),'Hoja de Trabajo para listado'!$DE$151:$DG$151,0)),0)+IFERROR(INDEX('Hoja de Trabajo para listado'!$CD$155:$DC$1048576,MATCH($A64,'Hoja de Trabajo para listado'!$CD$155:$CD$1048576,0),MATCH((CUADRO!L$5&amp;$E64),'Hoja de Trabajo para listado'!$CD$151:$DC$151,0)),0)</f>
        <v>0</v>
      </c>
      <c r="M64" s="243">
        <f ca="1">+IFERROR(INDEX('Hoja de Trabajo para listado'!$A$155:$Z$1048576,MATCH($A64,'Hoja de Trabajo para listado'!$A$155:$A$1048576,0),MATCH((CUADRO!M$5&amp;$E64),'Hoja de Trabajo para listado'!$A$151:$Z$151,0)),0)+IFERROR(INDEX('Hoja de Trabajo para listado'!$AB$155:$BA$1048576,MATCH($A64,'Hoja de Trabajo para listado'!$AB$155:$AB$1048576,0),MATCH((CUADRO!M$5&amp;$E64),'Hoja de Trabajo para listado'!$AB$151:$BA$151,0)),0)+IFERROR(INDEX('Hoja de Trabajo para listado'!$BC$155:$CB$1048576,MATCH($A64,'Hoja de Trabajo para listado'!$BC$155:$BC$1048576,0),MATCH((CUADRO!M$5&amp;$E64),'Hoja de Trabajo para listado'!$BC$151:$CB$151,0)),0)+IFERROR(INDEX('Hoja de Trabajo para listado'!$DE$153:$DG$274,MATCH($A64,'Hoja de Trabajo para listado'!$DE$153:$DE$1048576,0),MATCH((CUADRO!M$5&amp;$E64),'Hoja de Trabajo para listado'!$DE$151:$DG$151,0)),0)+IFERROR(INDEX('Hoja de Trabajo para listado'!$CD$155:$DC$1048576,MATCH($A64,'Hoja de Trabajo para listado'!$CD$155:$CD$1048576,0),MATCH((CUADRO!M$5&amp;$E64),'Hoja de Trabajo para listado'!$CD$151:$DC$151,0)),0)</f>
        <v>0</v>
      </c>
      <c r="N64" s="243">
        <f ca="1">+IFERROR(INDEX('Hoja de Trabajo para listado'!$A$155:$Z$1048576,MATCH($A64,'Hoja de Trabajo para listado'!$A$155:$A$1048576,0),MATCH((CUADRO!N$5&amp;$E64),'Hoja de Trabajo para listado'!$A$151:$Z$151,0)),0)+IFERROR(INDEX('Hoja de Trabajo para listado'!$AB$155:$BA$1048576,MATCH($A64,'Hoja de Trabajo para listado'!$AB$155:$AB$1048576,0),MATCH((CUADRO!N$5&amp;$E64),'Hoja de Trabajo para listado'!$AB$151:$BA$151,0)),0)+IFERROR(INDEX('Hoja de Trabajo para listado'!$BC$155:$CB$1048576,MATCH($A64,'Hoja de Trabajo para listado'!$BC$155:$BC$1048576,0),MATCH((CUADRO!N$5&amp;$E64),'Hoja de Trabajo para listado'!$BC$151:$CB$151,0)),0)+IFERROR(INDEX('Hoja de Trabajo para listado'!$DE$153:$DG$274,MATCH($A64,'Hoja de Trabajo para listado'!$DE$153:$DE$1048576,0),MATCH((CUADRO!N$5&amp;$E64),'Hoja de Trabajo para listado'!$DE$151:$DG$151,0)),0)+IFERROR(INDEX('Hoja de Trabajo para listado'!$CD$155:$DC$1048576,MATCH($A64,'Hoja de Trabajo para listado'!$CD$155:$CD$1048576,0),MATCH((CUADRO!N$5&amp;$E64),'Hoja de Trabajo para listado'!$CD$151:$DC$151,0)),0)</f>
        <v>0</v>
      </c>
      <c r="O64" s="243">
        <f ca="1">+IFERROR(INDEX('Hoja de Trabajo para listado'!$A$155:$Z$1048576,MATCH($A64,'Hoja de Trabajo para listado'!$A$155:$A$1048576,0),MATCH((CUADRO!O$5&amp;$E64),'Hoja de Trabajo para listado'!$A$151:$Z$151,0)),0)+IFERROR(INDEX('Hoja de Trabajo para listado'!$AB$155:$BA$1048576,MATCH($A64,'Hoja de Trabajo para listado'!$AB$155:$AB$1048576,0),MATCH((CUADRO!O$5&amp;$E64),'Hoja de Trabajo para listado'!$AB$151:$BA$151,0)),0)+IFERROR(INDEX('Hoja de Trabajo para listado'!$BC$155:$CB$1048576,MATCH($A64,'Hoja de Trabajo para listado'!$BC$155:$BC$1048576,0),MATCH((CUADRO!O$5&amp;$E64),'Hoja de Trabajo para listado'!$BC$151:$CB$151,0)),0)+IFERROR(INDEX('Hoja de Trabajo para listado'!$DE$153:$DG$274,MATCH($A64,'Hoja de Trabajo para listado'!$DE$153:$DE$1048576,0),MATCH((CUADRO!O$5&amp;$E64),'Hoja de Trabajo para listado'!$DE$151:$DG$151,0)),0)+IFERROR(INDEX('Hoja de Trabajo para listado'!$CD$155:$DC$1048576,MATCH($A64,'Hoja de Trabajo para listado'!$CD$155:$CD$1048576,0),MATCH((CUADRO!O$5&amp;$E64),'Hoja de Trabajo para listado'!$CD$151:$DC$151,0)),0)</f>
        <v>0</v>
      </c>
      <c r="P64" s="243">
        <f ca="1">+IFERROR(INDEX('Hoja de Trabajo para listado'!$A$155:$Z$1048576,MATCH($A64,'Hoja de Trabajo para listado'!$A$155:$A$1048576,0),MATCH((CUADRO!P$5&amp;$E64),'Hoja de Trabajo para listado'!$A$151:$Z$151,0)),0)+IFERROR(INDEX('Hoja de Trabajo para listado'!$AB$155:$BA$1048576,MATCH($A64,'Hoja de Trabajo para listado'!$AB$155:$AB$1048576,0),MATCH((CUADRO!P$5&amp;$E64),'Hoja de Trabajo para listado'!$AB$151:$BA$151,0)),0)+IFERROR(INDEX('Hoja de Trabajo para listado'!$BC$155:$CB$1048576,MATCH($A64,'Hoja de Trabajo para listado'!$BC$155:$BC$1048576,0),MATCH((CUADRO!P$5&amp;$E64),'Hoja de Trabajo para listado'!$BC$151:$CB$151,0)),0)+IFERROR(INDEX('Hoja de Trabajo para listado'!$DE$153:$DG$274,MATCH($A64,'Hoja de Trabajo para listado'!$DE$153:$DE$1048576,0),MATCH((CUADRO!P$5&amp;$E64),'Hoja de Trabajo para listado'!$DE$151:$DG$151,0)),0)+IFERROR(INDEX('Hoja de Trabajo para listado'!$CD$155:$DC$1048576,MATCH($A64,'Hoja de Trabajo para listado'!$CD$155:$CD$1048576,0),MATCH((CUADRO!P$5&amp;$E64),'Hoja de Trabajo para listado'!$CD$151:$DC$151,0)),0)</f>
        <v>0</v>
      </c>
      <c r="Q64" s="243">
        <f ca="1">+IFERROR(INDEX('Hoja de Trabajo para listado'!$A$155:$Z$1048576,MATCH($A64,'Hoja de Trabajo para listado'!$A$155:$A$1048576,0),MATCH((CUADRO!Q$5&amp;$E64),'Hoja de Trabajo para listado'!$A$151:$Z$151,0)),0)+IFERROR(INDEX('Hoja de Trabajo para listado'!$AB$155:$BA$1048576,MATCH($A64,'Hoja de Trabajo para listado'!$AB$155:$AB$1048576,0),MATCH((CUADRO!Q$5&amp;$E64),'Hoja de Trabajo para listado'!$AB$151:$BA$151,0)),0)+IFERROR(INDEX('Hoja de Trabajo para listado'!$BC$155:$CB$1048576,MATCH($A64,'Hoja de Trabajo para listado'!$BC$155:$BC$1048576,0),MATCH((CUADRO!Q$5&amp;$E64),'Hoja de Trabajo para listado'!$BC$151:$CB$151,0)),0)+IFERROR(INDEX('Hoja de Trabajo para listado'!$DE$153:$DG$274,MATCH($A64,'Hoja de Trabajo para listado'!$DE$153:$DE$1048576,0),MATCH((CUADRO!Q$5&amp;$E64),'Hoja de Trabajo para listado'!$DE$151:$DG$151,0)),0)+IFERROR(INDEX('Hoja de Trabajo para listado'!$CD$155:$DC$1048576,MATCH($A64,'Hoja de Trabajo para listado'!$CD$155:$CD$1048576,0),MATCH((CUADRO!Q$5&amp;$E64),'Hoja de Trabajo para listado'!$CD$151:$DC$151,0)),0)</f>
        <v>0</v>
      </c>
      <c r="R64" s="243">
        <f t="shared" ca="1" si="0"/>
        <v>0</v>
      </c>
      <c r="S64" s="243"/>
      <c r="T64" s="243">
        <f ca="1">+T65</f>
        <v>0</v>
      </c>
      <c r="U64" s="242">
        <f t="shared" si="1"/>
        <v>1</v>
      </c>
      <c r="V64" s="333" t="str">
        <f>+VLOOKUP(A64,bd_lista!$A$3:$E$590,5,FALSE)</f>
        <v>Instituciones Descentralizadas</v>
      </c>
      <c r="W64" s="383" t="str">
        <f>+V64</f>
        <v>Instituciones Descentralizadas</v>
      </c>
      <c r="X64" s="242">
        <f>+VLOOKUP(A64,[3]Sheet1!$A$13:$D$744,4,FALSE)</f>
        <v>16</v>
      </c>
      <c r="Y64" s="242" t="str">
        <f>+VLOOKUP(X64,bd_lista!$A$3:$C$590,3,FALSE)</f>
        <v>Ministerio de Educación</v>
      </c>
      <c r="Z64" s="294">
        <f>+X64</f>
        <v>16</v>
      </c>
      <c r="AA64" s="295" t="str">
        <f>+Y64</f>
        <v>Ministerio de Educación</v>
      </c>
    </row>
    <row r="65" spans="1:27" customFormat="1" ht="15" hidden="1" customHeight="1">
      <c r="A65" s="32">
        <v>124</v>
      </c>
      <c r="B65" s="389"/>
      <c r="C65" s="333" t="str">
        <f>+VLOOKUP(A65,bd_lista!$A$3:$C$590,3,FALSE)</f>
        <v>Academia Nacional de Ciencias</v>
      </c>
      <c r="D65" s="386"/>
      <c r="E65" s="333" t="s">
        <v>1305</v>
      </c>
      <c r="F65" s="245">
        <f ca="1">+IFERROR(INDEX('Hoja de Trabajo para listado'!$A$155:$Z$1048576,MATCH($A65,'Hoja de Trabajo para listado'!$A$155:$A$1048576,0),MATCH((CUADRO!F$5&amp;$E65),'Hoja de Trabajo para listado'!$A$151:$Z$151,0)),0)+IFERROR(INDEX('Hoja de Trabajo para listado'!$AB$155:$BA$1048576,MATCH($A65,'Hoja de Trabajo para listado'!$AB$155:$AB$1048576,0),MATCH((CUADRO!F$5&amp;$E65),'Hoja de Trabajo para listado'!$AB$151:$BA$151,0)),0)+IFERROR(INDEX('Hoja de Trabajo para listado'!$BC$155:$CB$1048576,MATCH($A65,'Hoja de Trabajo para listado'!$BC$155:$BC$1048576,0),MATCH((CUADRO!F$5&amp;$E65),'Hoja de Trabajo para listado'!$BC$151:$CB$151,0)),0)+IFERROR(INDEX('Hoja de Trabajo para listado'!$DE$153:$DG$274,MATCH($A65,'Hoja de Trabajo para listado'!$DE$153:$DE$1048576,0),MATCH((CUADRO!F$5&amp;$E65),'Hoja de Trabajo para listado'!$DE$151:$DG$151,0)),0)+IFERROR(INDEX('Hoja de Trabajo para listado'!$CD$155:$DC$1048576,MATCH($A65,'Hoja de Trabajo para listado'!$CD$155:$CD$1048576,0),MATCH((CUADRO!F$5&amp;$E65),'Hoja de Trabajo para listado'!$CD$151:$DC$151,0)),0)</f>
        <v>0</v>
      </c>
      <c r="G65" s="245">
        <f ca="1">+IFERROR(INDEX('Hoja de Trabajo para listado'!$A$155:$Z$1048576,MATCH($A65,'Hoja de Trabajo para listado'!$A$155:$A$1048576,0),MATCH((CUADRO!G$5&amp;$E65),'Hoja de Trabajo para listado'!$A$151:$Z$151,0)),0)+IFERROR(INDEX('Hoja de Trabajo para listado'!$AB$155:$BA$1048576,MATCH($A65,'Hoja de Trabajo para listado'!$AB$155:$AB$1048576,0),MATCH((CUADRO!G$5&amp;$E65),'Hoja de Trabajo para listado'!$AB$151:$BA$151,0)),0)+IFERROR(INDEX('Hoja de Trabajo para listado'!$BC$155:$CB$1048576,MATCH($A65,'Hoja de Trabajo para listado'!$BC$155:$BC$1048576,0),MATCH((CUADRO!G$5&amp;$E65),'Hoja de Trabajo para listado'!$BC$151:$CB$151,0)),0)+IFERROR(INDEX('Hoja de Trabajo para listado'!$DE$153:$DG$274,MATCH($A65,'Hoja de Trabajo para listado'!$DE$153:$DE$1048576,0),MATCH((CUADRO!G$5&amp;$E65),'Hoja de Trabajo para listado'!$DE$151:$DG$151,0)),0)+IFERROR(INDEX('Hoja de Trabajo para listado'!$CD$155:$DC$1048576,MATCH($A65,'Hoja de Trabajo para listado'!$CD$155:$CD$1048576,0),MATCH((CUADRO!G$5&amp;$E65),'Hoja de Trabajo para listado'!$CD$151:$DC$151,0)),0)</f>
        <v>0</v>
      </c>
      <c r="H65" s="245">
        <f ca="1">+IFERROR(INDEX('Hoja de Trabajo para listado'!$A$155:$Z$1048576,MATCH($A65,'Hoja de Trabajo para listado'!$A$155:$A$1048576,0),MATCH((CUADRO!H$5&amp;$E65),'Hoja de Trabajo para listado'!$A$151:$Z$151,0)),0)+IFERROR(INDEX('Hoja de Trabajo para listado'!$AB$155:$BA$1048576,MATCH($A65,'Hoja de Trabajo para listado'!$AB$155:$AB$1048576,0),MATCH((CUADRO!H$5&amp;$E65),'Hoja de Trabajo para listado'!$AB$151:$BA$151,0)),0)+IFERROR(INDEX('Hoja de Trabajo para listado'!$BC$155:$CB$1048576,MATCH($A65,'Hoja de Trabajo para listado'!$BC$155:$BC$1048576,0),MATCH((CUADRO!H$5&amp;$E65),'Hoja de Trabajo para listado'!$BC$151:$CB$151,0)),0)+IFERROR(INDEX('Hoja de Trabajo para listado'!$DE$153:$DG$274,MATCH($A65,'Hoja de Trabajo para listado'!$DE$153:$DE$1048576,0),MATCH((CUADRO!H$5&amp;$E65),'Hoja de Trabajo para listado'!$DE$151:$DG$151,0)),0)+IFERROR(INDEX('Hoja de Trabajo para listado'!$CD$155:$DC$1048576,MATCH($A65,'Hoja de Trabajo para listado'!$CD$155:$CD$1048576,0),MATCH((CUADRO!H$5&amp;$E65),'Hoja de Trabajo para listado'!$CD$151:$DC$151,0)),0)</f>
        <v>0</v>
      </c>
      <c r="I65" s="245">
        <f ca="1">+IFERROR(INDEX('Hoja de Trabajo para listado'!$A$155:$Z$1048576,MATCH($A65,'Hoja de Trabajo para listado'!$A$155:$A$1048576,0),MATCH((CUADRO!I$5&amp;$E65),'Hoja de Trabajo para listado'!$A$151:$Z$151,0)),0)+IFERROR(INDEX('Hoja de Trabajo para listado'!$AB$155:$BA$1048576,MATCH($A65,'Hoja de Trabajo para listado'!$AB$155:$AB$1048576,0),MATCH((CUADRO!I$5&amp;$E65),'Hoja de Trabajo para listado'!$AB$151:$BA$151,0)),0)+IFERROR(INDEX('Hoja de Trabajo para listado'!$BC$155:$CB$1048576,MATCH($A65,'Hoja de Trabajo para listado'!$BC$155:$BC$1048576,0),MATCH((CUADRO!I$5&amp;$E65),'Hoja de Trabajo para listado'!$BC$151:$CB$151,0)),0)+IFERROR(INDEX('Hoja de Trabajo para listado'!$DE$153:$DG$274,MATCH($A65,'Hoja de Trabajo para listado'!$DE$153:$DE$1048576,0),MATCH((CUADRO!I$5&amp;$E65),'Hoja de Trabajo para listado'!$DE$151:$DG$151,0)),0)+IFERROR(INDEX('Hoja de Trabajo para listado'!$CD$155:$DC$1048576,MATCH($A65,'Hoja de Trabajo para listado'!$CD$155:$CD$1048576,0),MATCH((CUADRO!I$5&amp;$E65),'Hoja de Trabajo para listado'!$CD$151:$DC$151,0)),0)</f>
        <v>0</v>
      </c>
      <c r="J65" s="245">
        <f ca="1">+IFERROR(INDEX('Hoja de Trabajo para listado'!$A$155:$Z$1048576,MATCH($A65,'Hoja de Trabajo para listado'!$A$155:$A$1048576,0),MATCH((CUADRO!J$5&amp;$E65),'Hoja de Trabajo para listado'!$A$151:$Z$151,0)),0)+IFERROR(INDEX('Hoja de Trabajo para listado'!$AB$155:$BA$1048576,MATCH($A65,'Hoja de Trabajo para listado'!$AB$155:$AB$1048576,0),MATCH((CUADRO!J$5&amp;$E65),'Hoja de Trabajo para listado'!$AB$151:$BA$151,0)),0)+IFERROR(INDEX('Hoja de Trabajo para listado'!$BC$155:$CB$1048576,MATCH($A65,'Hoja de Trabajo para listado'!$BC$155:$BC$1048576,0),MATCH((CUADRO!J$5&amp;$E65),'Hoja de Trabajo para listado'!$BC$151:$CB$151,0)),0)+IFERROR(INDEX('Hoja de Trabajo para listado'!$DE$153:$DG$274,MATCH($A65,'Hoja de Trabajo para listado'!$DE$153:$DE$1048576,0),MATCH((CUADRO!J$5&amp;$E65),'Hoja de Trabajo para listado'!$DE$151:$DG$151,0)),0)+IFERROR(INDEX('Hoja de Trabajo para listado'!$CD$155:$DC$1048576,MATCH($A65,'Hoja de Trabajo para listado'!$CD$155:$CD$1048576,0),MATCH((CUADRO!J$5&amp;$E65),'Hoja de Trabajo para listado'!$CD$151:$DC$151,0)),0)</f>
        <v>0</v>
      </c>
      <c r="K65" s="245">
        <f ca="1">+IFERROR(INDEX('Hoja de Trabajo para listado'!$A$155:$Z$1048576,MATCH($A65,'Hoja de Trabajo para listado'!$A$155:$A$1048576,0),MATCH((CUADRO!K$5&amp;$E65),'Hoja de Trabajo para listado'!$A$151:$Z$151,0)),0)+IFERROR(INDEX('Hoja de Trabajo para listado'!$AB$155:$BA$1048576,MATCH($A65,'Hoja de Trabajo para listado'!$AB$155:$AB$1048576,0),MATCH((CUADRO!K$5&amp;$E65),'Hoja de Trabajo para listado'!$AB$151:$BA$151,0)),0)+IFERROR(INDEX('Hoja de Trabajo para listado'!$BC$155:$CB$1048576,MATCH($A65,'Hoja de Trabajo para listado'!$BC$155:$BC$1048576,0),MATCH((CUADRO!K$5&amp;$E65),'Hoja de Trabajo para listado'!$BC$151:$CB$151,0)),0)+IFERROR(INDEX('Hoja de Trabajo para listado'!$DE$153:$DG$274,MATCH($A65,'Hoja de Trabajo para listado'!$DE$153:$DE$1048576,0),MATCH((CUADRO!K$5&amp;$E65),'Hoja de Trabajo para listado'!$DE$151:$DG$151,0)),0)+IFERROR(INDEX('Hoja de Trabajo para listado'!$CD$155:$DC$1048576,MATCH($A65,'Hoja de Trabajo para listado'!$CD$155:$CD$1048576,0),MATCH((CUADRO!K$5&amp;$E65),'Hoja de Trabajo para listado'!$CD$151:$DC$151,0)),0)</f>
        <v>0</v>
      </c>
      <c r="L65" s="245">
        <f ca="1">+IFERROR(INDEX('Hoja de Trabajo para listado'!$A$155:$Z$1048576,MATCH($A65,'Hoja de Trabajo para listado'!$A$155:$A$1048576,0),MATCH((CUADRO!L$5&amp;$E65),'Hoja de Trabajo para listado'!$A$151:$Z$151,0)),0)+IFERROR(INDEX('Hoja de Trabajo para listado'!$AB$155:$BA$1048576,MATCH($A65,'Hoja de Trabajo para listado'!$AB$155:$AB$1048576,0),MATCH((CUADRO!L$5&amp;$E65),'Hoja de Trabajo para listado'!$AB$151:$BA$151,0)),0)+IFERROR(INDEX('Hoja de Trabajo para listado'!$BC$155:$CB$1048576,MATCH($A65,'Hoja de Trabajo para listado'!$BC$155:$BC$1048576,0),MATCH((CUADRO!L$5&amp;$E65),'Hoja de Trabajo para listado'!$BC$151:$CB$151,0)),0)+IFERROR(INDEX('Hoja de Trabajo para listado'!$DE$153:$DG$274,MATCH($A65,'Hoja de Trabajo para listado'!$DE$153:$DE$1048576,0),MATCH((CUADRO!L$5&amp;$E65),'Hoja de Trabajo para listado'!$DE$151:$DG$151,0)),0)+IFERROR(INDEX('Hoja de Trabajo para listado'!$CD$155:$DC$1048576,MATCH($A65,'Hoja de Trabajo para listado'!$CD$155:$CD$1048576,0),MATCH((CUADRO!L$5&amp;$E65),'Hoja de Trabajo para listado'!$CD$151:$DC$151,0)),0)</f>
        <v>0</v>
      </c>
      <c r="M65" s="245">
        <f ca="1">+IFERROR(INDEX('Hoja de Trabajo para listado'!$A$155:$Z$1048576,MATCH($A65,'Hoja de Trabajo para listado'!$A$155:$A$1048576,0),MATCH((CUADRO!M$5&amp;$E65),'Hoja de Trabajo para listado'!$A$151:$Z$151,0)),0)+IFERROR(INDEX('Hoja de Trabajo para listado'!$AB$155:$BA$1048576,MATCH($A65,'Hoja de Trabajo para listado'!$AB$155:$AB$1048576,0),MATCH((CUADRO!M$5&amp;$E65),'Hoja de Trabajo para listado'!$AB$151:$BA$151,0)),0)+IFERROR(INDEX('Hoja de Trabajo para listado'!$BC$155:$CB$1048576,MATCH($A65,'Hoja de Trabajo para listado'!$BC$155:$BC$1048576,0),MATCH((CUADRO!M$5&amp;$E65),'Hoja de Trabajo para listado'!$BC$151:$CB$151,0)),0)+IFERROR(INDEX('Hoja de Trabajo para listado'!$DE$153:$DG$274,MATCH($A65,'Hoja de Trabajo para listado'!$DE$153:$DE$1048576,0),MATCH((CUADRO!M$5&amp;$E65),'Hoja de Trabajo para listado'!$DE$151:$DG$151,0)),0)+IFERROR(INDEX('Hoja de Trabajo para listado'!$CD$155:$DC$1048576,MATCH($A65,'Hoja de Trabajo para listado'!$CD$155:$CD$1048576,0),MATCH((CUADRO!M$5&amp;$E65),'Hoja de Trabajo para listado'!$CD$151:$DC$151,0)),0)</f>
        <v>0</v>
      </c>
      <c r="N65" s="245">
        <f ca="1">+IFERROR(INDEX('Hoja de Trabajo para listado'!$A$155:$Z$1048576,MATCH($A65,'Hoja de Trabajo para listado'!$A$155:$A$1048576,0),MATCH((CUADRO!N$5&amp;$E65),'Hoja de Trabajo para listado'!$A$151:$Z$151,0)),0)+IFERROR(INDEX('Hoja de Trabajo para listado'!$AB$155:$BA$1048576,MATCH($A65,'Hoja de Trabajo para listado'!$AB$155:$AB$1048576,0),MATCH((CUADRO!N$5&amp;$E65),'Hoja de Trabajo para listado'!$AB$151:$BA$151,0)),0)+IFERROR(INDEX('Hoja de Trabajo para listado'!$BC$155:$CB$1048576,MATCH($A65,'Hoja de Trabajo para listado'!$BC$155:$BC$1048576,0),MATCH((CUADRO!N$5&amp;$E65),'Hoja de Trabajo para listado'!$BC$151:$CB$151,0)),0)+IFERROR(INDEX('Hoja de Trabajo para listado'!$DE$153:$DG$274,MATCH($A65,'Hoja de Trabajo para listado'!$DE$153:$DE$1048576,0),MATCH((CUADRO!N$5&amp;$E65),'Hoja de Trabajo para listado'!$DE$151:$DG$151,0)),0)+IFERROR(INDEX('Hoja de Trabajo para listado'!$CD$155:$DC$1048576,MATCH($A65,'Hoja de Trabajo para listado'!$CD$155:$CD$1048576,0),MATCH((CUADRO!N$5&amp;$E65),'Hoja de Trabajo para listado'!$CD$151:$DC$151,0)),0)</f>
        <v>0</v>
      </c>
      <c r="O65" s="245">
        <f ca="1">+IFERROR(INDEX('Hoja de Trabajo para listado'!$A$155:$Z$1048576,MATCH($A65,'Hoja de Trabajo para listado'!$A$155:$A$1048576,0),MATCH((CUADRO!O$5&amp;$E65),'Hoja de Trabajo para listado'!$A$151:$Z$151,0)),0)+IFERROR(INDEX('Hoja de Trabajo para listado'!$AB$155:$BA$1048576,MATCH($A65,'Hoja de Trabajo para listado'!$AB$155:$AB$1048576,0),MATCH((CUADRO!O$5&amp;$E65),'Hoja de Trabajo para listado'!$AB$151:$BA$151,0)),0)+IFERROR(INDEX('Hoja de Trabajo para listado'!$BC$155:$CB$1048576,MATCH($A65,'Hoja de Trabajo para listado'!$BC$155:$BC$1048576,0),MATCH((CUADRO!O$5&amp;$E65),'Hoja de Trabajo para listado'!$BC$151:$CB$151,0)),0)+IFERROR(INDEX('Hoja de Trabajo para listado'!$DE$153:$DG$274,MATCH($A65,'Hoja de Trabajo para listado'!$DE$153:$DE$1048576,0),MATCH((CUADRO!O$5&amp;$E65),'Hoja de Trabajo para listado'!$DE$151:$DG$151,0)),0)+IFERROR(INDEX('Hoja de Trabajo para listado'!$CD$155:$DC$1048576,MATCH($A65,'Hoja de Trabajo para listado'!$CD$155:$CD$1048576,0),MATCH((CUADRO!O$5&amp;$E65),'Hoja de Trabajo para listado'!$CD$151:$DC$151,0)),0)</f>
        <v>0</v>
      </c>
      <c r="P65" s="245">
        <f ca="1">+IFERROR(INDEX('Hoja de Trabajo para listado'!$A$155:$Z$1048576,MATCH($A65,'Hoja de Trabajo para listado'!$A$155:$A$1048576,0),MATCH((CUADRO!P$5&amp;$E65),'Hoja de Trabajo para listado'!$A$151:$Z$151,0)),0)+IFERROR(INDEX('Hoja de Trabajo para listado'!$AB$155:$BA$1048576,MATCH($A65,'Hoja de Trabajo para listado'!$AB$155:$AB$1048576,0),MATCH((CUADRO!P$5&amp;$E65),'Hoja de Trabajo para listado'!$AB$151:$BA$151,0)),0)+IFERROR(INDEX('Hoja de Trabajo para listado'!$BC$155:$CB$1048576,MATCH($A65,'Hoja de Trabajo para listado'!$BC$155:$BC$1048576,0),MATCH((CUADRO!P$5&amp;$E65),'Hoja de Trabajo para listado'!$BC$151:$CB$151,0)),0)+IFERROR(INDEX('Hoja de Trabajo para listado'!$DE$153:$DG$274,MATCH($A65,'Hoja de Trabajo para listado'!$DE$153:$DE$1048576,0),MATCH((CUADRO!P$5&amp;$E65),'Hoja de Trabajo para listado'!$DE$151:$DG$151,0)),0)+IFERROR(INDEX('Hoja de Trabajo para listado'!$CD$155:$DC$1048576,MATCH($A65,'Hoja de Trabajo para listado'!$CD$155:$CD$1048576,0),MATCH((CUADRO!P$5&amp;$E65),'Hoja de Trabajo para listado'!$CD$151:$DC$151,0)),0)</f>
        <v>0</v>
      </c>
      <c r="Q65" s="245">
        <f ca="1">+IFERROR(INDEX('Hoja de Trabajo para listado'!$A$155:$Z$1048576,MATCH($A65,'Hoja de Trabajo para listado'!$A$155:$A$1048576,0),MATCH((CUADRO!Q$5&amp;$E65),'Hoja de Trabajo para listado'!$A$151:$Z$151,0)),0)+IFERROR(INDEX('Hoja de Trabajo para listado'!$AB$155:$BA$1048576,MATCH($A65,'Hoja de Trabajo para listado'!$AB$155:$AB$1048576,0),MATCH((CUADRO!Q$5&amp;$E65),'Hoja de Trabajo para listado'!$AB$151:$BA$151,0)),0)+IFERROR(INDEX('Hoja de Trabajo para listado'!$BC$155:$CB$1048576,MATCH($A65,'Hoja de Trabajo para listado'!$BC$155:$BC$1048576,0),MATCH((CUADRO!Q$5&amp;$E65),'Hoja de Trabajo para listado'!$BC$151:$CB$151,0)),0)+IFERROR(INDEX('Hoja de Trabajo para listado'!$DE$153:$DG$274,MATCH($A65,'Hoja de Trabajo para listado'!$DE$153:$DE$1048576,0),MATCH((CUADRO!Q$5&amp;$E65),'Hoja de Trabajo para listado'!$DE$151:$DG$151,0)),0)+IFERROR(INDEX('Hoja de Trabajo para listado'!$CD$155:$DC$1048576,MATCH($A65,'Hoja de Trabajo para listado'!$CD$155:$CD$1048576,0),MATCH((CUADRO!Q$5&amp;$E65),'Hoja de Trabajo para listado'!$CD$151:$DC$151,0)),0)</f>
        <v>0</v>
      </c>
      <c r="R65" s="245">
        <f t="shared" ca="1" si="0"/>
        <v>0</v>
      </c>
      <c r="S65" s="245">
        <f ca="1">+R64+R65</f>
        <v>0</v>
      </c>
      <c r="T65" s="245">
        <f ca="1">+S65</f>
        <v>0</v>
      </c>
      <c r="U65" s="244">
        <f t="shared" si="1"/>
        <v>2</v>
      </c>
      <c r="V65" s="333" t="str">
        <f>+VLOOKUP(A65,bd_lista!$A$3:$E$590,5,FALSE)</f>
        <v>Instituciones Descentralizadas</v>
      </c>
      <c r="W65" s="384"/>
      <c r="X65" s="242">
        <f>+VLOOKUP(A65,[3]Sheet1!$A$13:$D$744,4,FALSE)</f>
        <v>16</v>
      </c>
      <c r="Y65" s="242" t="str">
        <f>+VLOOKUP(X65,bd_lista!$A$3:$C$590,3,FALSE)</f>
        <v>Ministerio de Educación</v>
      </c>
      <c r="Z65" s="292"/>
      <c r="AA65" s="293"/>
    </row>
    <row r="66" spans="1:27" customFormat="1" ht="15" hidden="1" customHeight="1">
      <c r="A66" s="32">
        <v>129</v>
      </c>
      <c r="B66" s="388">
        <f>+A66</f>
        <v>129</v>
      </c>
      <c r="C66" s="247" t="str">
        <f>+VLOOKUP(A66,bd_lista!$A$3:$C$590,3,FALSE)</f>
        <v>Escuela de Gestión Pública Plurinacional</v>
      </c>
      <c r="D66" s="385" t="str">
        <f>+C66</f>
        <v>Escuela de Gestión Pública Plurinacional</v>
      </c>
      <c r="E66" s="247" t="s">
        <v>1304</v>
      </c>
      <c r="F66" s="243">
        <f ca="1">+IFERROR(INDEX('Hoja de Trabajo para listado'!$A$155:$Z$1048576,MATCH($A66,'Hoja de Trabajo para listado'!$A$155:$A$1048576,0),MATCH((CUADRO!F$5&amp;$E66),'Hoja de Trabajo para listado'!$A$151:$Z$151,0)),0)+IFERROR(INDEX('Hoja de Trabajo para listado'!$AB$155:$BA$1048576,MATCH($A66,'Hoja de Trabajo para listado'!$AB$155:$AB$1048576,0),MATCH((CUADRO!F$5&amp;$E66),'Hoja de Trabajo para listado'!$AB$151:$BA$151,0)),0)+IFERROR(INDEX('Hoja de Trabajo para listado'!$BC$155:$CB$1048576,MATCH($A66,'Hoja de Trabajo para listado'!$BC$155:$BC$1048576,0),MATCH((CUADRO!F$5&amp;$E66),'Hoja de Trabajo para listado'!$BC$151:$CB$151,0)),0)+IFERROR(INDEX('Hoja de Trabajo para listado'!$DE$153:$DG$274,MATCH($A66,'Hoja de Trabajo para listado'!$DE$153:$DE$1048576,0),MATCH((CUADRO!F$5&amp;$E66),'Hoja de Trabajo para listado'!$DE$151:$DG$151,0)),0)+IFERROR(INDEX('Hoja de Trabajo para listado'!$CD$155:$DC$1048576,MATCH($A66,'Hoja de Trabajo para listado'!$CD$155:$CD$1048576,0),MATCH((CUADRO!F$5&amp;$E66),'Hoja de Trabajo para listado'!$CD$151:$DC$151,0)),0)</f>
        <v>0</v>
      </c>
      <c r="G66" s="243">
        <f ca="1">+IFERROR(INDEX('Hoja de Trabajo para listado'!$A$155:$Z$1048576,MATCH($A66,'Hoja de Trabajo para listado'!$A$155:$A$1048576,0),MATCH((CUADRO!G$5&amp;$E66),'Hoja de Trabajo para listado'!$A$151:$Z$151,0)),0)+IFERROR(INDEX('Hoja de Trabajo para listado'!$AB$155:$BA$1048576,MATCH($A66,'Hoja de Trabajo para listado'!$AB$155:$AB$1048576,0),MATCH((CUADRO!G$5&amp;$E66),'Hoja de Trabajo para listado'!$AB$151:$BA$151,0)),0)+IFERROR(INDEX('Hoja de Trabajo para listado'!$BC$155:$CB$1048576,MATCH($A66,'Hoja de Trabajo para listado'!$BC$155:$BC$1048576,0),MATCH((CUADRO!G$5&amp;$E66),'Hoja de Trabajo para listado'!$BC$151:$CB$151,0)),0)+IFERROR(INDEX('Hoja de Trabajo para listado'!$DE$153:$DG$274,MATCH($A66,'Hoja de Trabajo para listado'!$DE$153:$DE$1048576,0),MATCH((CUADRO!G$5&amp;$E66),'Hoja de Trabajo para listado'!$DE$151:$DG$151,0)),0)+IFERROR(INDEX('Hoja de Trabajo para listado'!$CD$155:$DC$1048576,MATCH($A66,'Hoja de Trabajo para listado'!$CD$155:$CD$1048576,0),MATCH((CUADRO!G$5&amp;$E66),'Hoja de Trabajo para listado'!$CD$151:$DC$151,0)),0)</f>
        <v>0</v>
      </c>
      <c r="H66" s="243">
        <f ca="1">+IFERROR(INDEX('Hoja de Trabajo para listado'!$A$155:$Z$1048576,MATCH($A66,'Hoja de Trabajo para listado'!$A$155:$A$1048576,0),MATCH((CUADRO!H$5&amp;$E66),'Hoja de Trabajo para listado'!$A$151:$Z$151,0)),0)+IFERROR(INDEX('Hoja de Trabajo para listado'!$AB$155:$BA$1048576,MATCH($A66,'Hoja de Trabajo para listado'!$AB$155:$AB$1048576,0),MATCH((CUADRO!H$5&amp;$E66),'Hoja de Trabajo para listado'!$AB$151:$BA$151,0)),0)+IFERROR(INDEX('Hoja de Trabajo para listado'!$BC$155:$CB$1048576,MATCH($A66,'Hoja de Trabajo para listado'!$BC$155:$BC$1048576,0),MATCH((CUADRO!H$5&amp;$E66),'Hoja de Trabajo para listado'!$BC$151:$CB$151,0)),0)+IFERROR(INDEX('Hoja de Trabajo para listado'!$DE$153:$DG$274,MATCH($A66,'Hoja de Trabajo para listado'!$DE$153:$DE$1048576,0),MATCH((CUADRO!H$5&amp;$E66),'Hoja de Trabajo para listado'!$DE$151:$DG$151,0)),0)+IFERROR(INDEX('Hoja de Trabajo para listado'!$CD$155:$DC$1048576,MATCH($A66,'Hoja de Trabajo para listado'!$CD$155:$CD$1048576,0),MATCH((CUADRO!H$5&amp;$E66),'Hoja de Trabajo para listado'!$CD$151:$DC$151,0)),0)</f>
        <v>0</v>
      </c>
      <c r="I66" s="243">
        <f ca="1">+IFERROR(INDEX('Hoja de Trabajo para listado'!$A$155:$Z$1048576,MATCH($A66,'Hoja de Trabajo para listado'!$A$155:$A$1048576,0),MATCH((CUADRO!I$5&amp;$E66),'Hoja de Trabajo para listado'!$A$151:$Z$151,0)),0)+IFERROR(INDEX('Hoja de Trabajo para listado'!$AB$155:$BA$1048576,MATCH($A66,'Hoja de Trabajo para listado'!$AB$155:$AB$1048576,0),MATCH((CUADRO!I$5&amp;$E66),'Hoja de Trabajo para listado'!$AB$151:$BA$151,0)),0)+IFERROR(INDEX('Hoja de Trabajo para listado'!$BC$155:$CB$1048576,MATCH($A66,'Hoja de Trabajo para listado'!$BC$155:$BC$1048576,0),MATCH((CUADRO!I$5&amp;$E66),'Hoja de Trabajo para listado'!$BC$151:$CB$151,0)),0)+IFERROR(INDEX('Hoja de Trabajo para listado'!$DE$153:$DG$274,MATCH($A66,'Hoja de Trabajo para listado'!$DE$153:$DE$1048576,0),MATCH((CUADRO!I$5&amp;$E66),'Hoja de Trabajo para listado'!$DE$151:$DG$151,0)),0)+IFERROR(INDEX('Hoja de Trabajo para listado'!$CD$155:$DC$1048576,MATCH($A66,'Hoja de Trabajo para listado'!$CD$155:$CD$1048576,0),MATCH((CUADRO!I$5&amp;$E66),'Hoja de Trabajo para listado'!$CD$151:$DC$151,0)),0)</f>
        <v>0</v>
      </c>
      <c r="J66" s="243">
        <f ca="1">+IFERROR(INDEX('Hoja de Trabajo para listado'!$A$155:$Z$1048576,MATCH($A66,'Hoja de Trabajo para listado'!$A$155:$A$1048576,0),MATCH((CUADRO!J$5&amp;$E66),'Hoja de Trabajo para listado'!$A$151:$Z$151,0)),0)+IFERROR(INDEX('Hoja de Trabajo para listado'!$AB$155:$BA$1048576,MATCH($A66,'Hoja de Trabajo para listado'!$AB$155:$AB$1048576,0),MATCH((CUADRO!J$5&amp;$E66),'Hoja de Trabajo para listado'!$AB$151:$BA$151,0)),0)+IFERROR(INDEX('Hoja de Trabajo para listado'!$BC$155:$CB$1048576,MATCH($A66,'Hoja de Trabajo para listado'!$BC$155:$BC$1048576,0),MATCH((CUADRO!J$5&amp;$E66),'Hoja de Trabajo para listado'!$BC$151:$CB$151,0)),0)+IFERROR(INDEX('Hoja de Trabajo para listado'!$DE$153:$DG$274,MATCH($A66,'Hoja de Trabajo para listado'!$DE$153:$DE$1048576,0),MATCH((CUADRO!J$5&amp;$E66),'Hoja de Trabajo para listado'!$DE$151:$DG$151,0)),0)+IFERROR(INDEX('Hoja de Trabajo para listado'!$CD$155:$DC$1048576,MATCH($A66,'Hoja de Trabajo para listado'!$CD$155:$CD$1048576,0),MATCH((CUADRO!J$5&amp;$E66),'Hoja de Trabajo para listado'!$CD$151:$DC$151,0)),0)</f>
        <v>0</v>
      </c>
      <c r="K66" s="243">
        <f ca="1">+IFERROR(INDEX('Hoja de Trabajo para listado'!$A$155:$Z$1048576,MATCH($A66,'Hoja de Trabajo para listado'!$A$155:$A$1048576,0),MATCH((CUADRO!K$5&amp;$E66),'Hoja de Trabajo para listado'!$A$151:$Z$151,0)),0)+IFERROR(INDEX('Hoja de Trabajo para listado'!$AB$155:$BA$1048576,MATCH($A66,'Hoja de Trabajo para listado'!$AB$155:$AB$1048576,0),MATCH((CUADRO!K$5&amp;$E66),'Hoja de Trabajo para listado'!$AB$151:$BA$151,0)),0)+IFERROR(INDEX('Hoja de Trabajo para listado'!$BC$155:$CB$1048576,MATCH($A66,'Hoja de Trabajo para listado'!$BC$155:$BC$1048576,0),MATCH((CUADRO!K$5&amp;$E66),'Hoja de Trabajo para listado'!$BC$151:$CB$151,0)),0)+IFERROR(INDEX('Hoja de Trabajo para listado'!$DE$153:$DG$274,MATCH($A66,'Hoja de Trabajo para listado'!$DE$153:$DE$1048576,0),MATCH((CUADRO!K$5&amp;$E66),'Hoja de Trabajo para listado'!$DE$151:$DG$151,0)),0)+IFERROR(INDEX('Hoja de Trabajo para listado'!$CD$155:$DC$1048576,MATCH($A66,'Hoja de Trabajo para listado'!$CD$155:$CD$1048576,0),MATCH((CUADRO!K$5&amp;$E66),'Hoja de Trabajo para listado'!$CD$151:$DC$151,0)),0)</f>
        <v>0</v>
      </c>
      <c r="L66" s="243">
        <f ca="1">+IFERROR(INDEX('Hoja de Trabajo para listado'!$A$155:$Z$1048576,MATCH($A66,'Hoja de Trabajo para listado'!$A$155:$A$1048576,0),MATCH((CUADRO!L$5&amp;$E66),'Hoja de Trabajo para listado'!$A$151:$Z$151,0)),0)+IFERROR(INDEX('Hoja de Trabajo para listado'!$AB$155:$BA$1048576,MATCH($A66,'Hoja de Trabajo para listado'!$AB$155:$AB$1048576,0),MATCH((CUADRO!L$5&amp;$E66),'Hoja de Trabajo para listado'!$AB$151:$BA$151,0)),0)+IFERROR(INDEX('Hoja de Trabajo para listado'!$BC$155:$CB$1048576,MATCH($A66,'Hoja de Trabajo para listado'!$BC$155:$BC$1048576,0),MATCH((CUADRO!L$5&amp;$E66),'Hoja de Trabajo para listado'!$BC$151:$CB$151,0)),0)+IFERROR(INDEX('Hoja de Trabajo para listado'!$DE$153:$DG$274,MATCH($A66,'Hoja de Trabajo para listado'!$DE$153:$DE$1048576,0),MATCH((CUADRO!L$5&amp;$E66),'Hoja de Trabajo para listado'!$DE$151:$DG$151,0)),0)+IFERROR(INDEX('Hoja de Trabajo para listado'!$CD$155:$DC$1048576,MATCH($A66,'Hoja de Trabajo para listado'!$CD$155:$CD$1048576,0),MATCH((CUADRO!L$5&amp;$E66),'Hoja de Trabajo para listado'!$CD$151:$DC$151,0)),0)</f>
        <v>0</v>
      </c>
      <c r="M66" s="243">
        <f ca="1">+IFERROR(INDEX('Hoja de Trabajo para listado'!$A$155:$Z$1048576,MATCH($A66,'Hoja de Trabajo para listado'!$A$155:$A$1048576,0),MATCH((CUADRO!M$5&amp;$E66),'Hoja de Trabajo para listado'!$A$151:$Z$151,0)),0)+IFERROR(INDEX('Hoja de Trabajo para listado'!$AB$155:$BA$1048576,MATCH($A66,'Hoja de Trabajo para listado'!$AB$155:$AB$1048576,0),MATCH((CUADRO!M$5&amp;$E66),'Hoja de Trabajo para listado'!$AB$151:$BA$151,0)),0)+IFERROR(INDEX('Hoja de Trabajo para listado'!$BC$155:$CB$1048576,MATCH($A66,'Hoja de Trabajo para listado'!$BC$155:$BC$1048576,0),MATCH((CUADRO!M$5&amp;$E66),'Hoja de Trabajo para listado'!$BC$151:$CB$151,0)),0)+IFERROR(INDEX('Hoja de Trabajo para listado'!$DE$153:$DG$274,MATCH($A66,'Hoja de Trabajo para listado'!$DE$153:$DE$1048576,0),MATCH((CUADRO!M$5&amp;$E66),'Hoja de Trabajo para listado'!$DE$151:$DG$151,0)),0)+IFERROR(INDEX('Hoja de Trabajo para listado'!$CD$155:$DC$1048576,MATCH($A66,'Hoja de Trabajo para listado'!$CD$155:$CD$1048576,0),MATCH((CUADRO!M$5&amp;$E66),'Hoja de Trabajo para listado'!$CD$151:$DC$151,0)),0)</f>
        <v>0</v>
      </c>
      <c r="N66" s="243">
        <f ca="1">+IFERROR(INDEX('Hoja de Trabajo para listado'!$A$155:$Z$1048576,MATCH($A66,'Hoja de Trabajo para listado'!$A$155:$A$1048576,0),MATCH((CUADRO!N$5&amp;$E66),'Hoja de Trabajo para listado'!$A$151:$Z$151,0)),0)+IFERROR(INDEX('Hoja de Trabajo para listado'!$AB$155:$BA$1048576,MATCH($A66,'Hoja de Trabajo para listado'!$AB$155:$AB$1048576,0),MATCH((CUADRO!N$5&amp;$E66),'Hoja de Trabajo para listado'!$AB$151:$BA$151,0)),0)+IFERROR(INDEX('Hoja de Trabajo para listado'!$BC$155:$CB$1048576,MATCH($A66,'Hoja de Trabajo para listado'!$BC$155:$BC$1048576,0),MATCH((CUADRO!N$5&amp;$E66),'Hoja de Trabajo para listado'!$BC$151:$CB$151,0)),0)+IFERROR(INDEX('Hoja de Trabajo para listado'!$DE$153:$DG$274,MATCH($A66,'Hoja de Trabajo para listado'!$DE$153:$DE$1048576,0),MATCH((CUADRO!N$5&amp;$E66),'Hoja de Trabajo para listado'!$DE$151:$DG$151,0)),0)+IFERROR(INDEX('Hoja de Trabajo para listado'!$CD$155:$DC$1048576,MATCH($A66,'Hoja de Trabajo para listado'!$CD$155:$CD$1048576,0),MATCH((CUADRO!N$5&amp;$E66),'Hoja de Trabajo para listado'!$CD$151:$DC$151,0)),0)</f>
        <v>0</v>
      </c>
      <c r="O66" s="243">
        <f ca="1">+IFERROR(INDEX('Hoja de Trabajo para listado'!$A$155:$Z$1048576,MATCH($A66,'Hoja de Trabajo para listado'!$A$155:$A$1048576,0),MATCH((CUADRO!O$5&amp;$E66),'Hoja de Trabajo para listado'!$A$151:$Z$151,0)),0)+IFERROR(INDEX('Hoja de Trabajo para listado'!$AB$155:$BA$1048576,MATCH($A66,'Hoja de Trabajo para listado'!$AB$155:$AB$1048576,0),MATCH((CUADRO!O$5&amp;$E66),'Hoja de Trabajo para listado'!$AB$151:$BA$151,0)),0)+IFERROR(INDEX('Hoja de Trabajo para listado'!$BC$155:$CB$1048576,MATCH($A66,'Hoja de Trabajo para listado'!$BC$155:$BC$1048576,0),MATCH((CUADRO!O$5&amp;$E66),'Hoja de Trabajo para listado'!$BC$151:$CB$151,0)),0)+IFERROR(INDEX('Hoja de Trabajo para listado'!$DE$153:$DG$274,MATCH($A66,'Hoja de Trabajo para listado'!$DE$153:$DE$1048576,0),MATCH((CUADRO!O$5&amp;$E66),'Hoja de Trabajo para listado'!$DE$151:$DG$151,0)),0)+IFERROR(INDEX('Hoja de Trabajo para listado'!$CD$155:$DC$1048576,MATCH($A66,'Hoja de Trabajo para listado'!$CD$155:$CD$1048576,0),MATCH((CUADRO!O$5&amp;$E66),'Hoja de Trabajo para listado'!$CD$151:$DC$151,0)),0)</f>
        <v>0</v>
      </c>
      <c r="P66" s="243">
        <f ca="1">+IFERROR(INDEX('Hoja de Trabajo para listado'!$A$155:$Z$1048576,MATCH($A66,'Hoja de Trabajo para listado'!$A$155:$A$1048576,0),MATCH((CUADRO!P$5&amp;$E66),'Hoja de Trabajo para listado'!$A$151:$Z$151,0)),0)+IFERROR(INDEX('Hoja de Trabajo para listado'!$AB$155:$BA$1048576,MATCH($A66,'Hoja de Trabajo para listado'!$AB$155:$AB$1048576,0),MATCH((CUADRO!P$5&amp;$E66),'Hoja de Trabajo para listado'!$AB$151:$BA$151,0)),0)+IFERROR(INDEX('Hoja de Trabajo para listado'!$BC$155:$CB$1048576,MATCH($A66,'Hoja de Trabajo para listado'!$BC$155:$BC$1048576,0),MATCH((CUADRO!P$5&amp;$E66),'Hoja de Trabajo para listado'!$BC$151:$CB$151,0)),0)+IFERROR(INDEX('Hoja de Trabajo para listado'!$DE$153:$DG$274,MATCH($A66,'Hoja de Trabajo para listado'!$DE$153:$DE$1048576,0),MATCH((CUADRO!P$5&amp;$E66),'Hoja de Trabajo para listado'!$DE$151:$DG$151,0)),0)+IFERROR(INDEX('Hoja de Trabajo para listado'!$CD$155:$DC$1048576,MATCH($A66,'Hoja de Trabajo para listado'!$CD$155:$CD$1048576,0),MATCH((CUADRO!P$5&amp;$E66),'Hoja de Trabajo para listado'!$CD$151:$DC$151,0)),0)</f>
        <v>0</v>
      </c>
      <c r="Q66" s="243">
        <f ca="1">+IFERROR(INDEX('Hoja de Trabajo para listado'!$A$155:$Z$1048576,MATCH($A66,'Hoja de Trabajo para listado'!$A$155:$A$1048576,0),MATCH((CUADRO!Q$5&amp;$E66),'Hoja de Trabajo para listado'!$A$151:$Z$151,0)),0)+IFERROR(INDEX('Hoja de Trabajo para listado'!$AB$155:$BA$1048576,MATCH($A66,'Hoja de Trabajo para listado'!$AB$155:$AB$1048576,0),MATCH((CUADRO!Q$5&amp;$E66),'Hoja de Trabajo para listado'!$AB$151:$BA$151,0)),0)+IFERROR(INDEX('Hoja de Trabajo para listado'!$BC$155:$CB$1048576,MATCH($A66,'Hoja de Trabajo para listado'!$BC$155:$BC$1048576,0),MATCH((CUADRO!Q$5&amp;$E66),'Hoja de Trabajo para listado'!$BC$151:$CB$151,0)),0)+IFERROR(INDEX('Hoja de Trabajo para listado'!$DE$153:$DG$274,MATCH($A66,'Hoja de Trabajo para listado'!$DE$153:$DE$1048576,0),MATCH((CUADRO!Q$5&amp;$E66),'Hoja de Trabajo para listado'!$DE$151:$DG$151,0)),0)+IFERROR(INDEX('Hoja de Trabajo para listado'!$CD$155:$DC$1048576,MATCH($A66,'Hoja de Trabajo para listado'!$CD$155:$CD$1048576,0),MATCH((CUADRO!Q$5&amp;$E66),'Hoja de Trabajo para listado'!$CD$151:$DC$151,0)),0)</f>
        <v>0</v>
      </c>
      <c r="R66" s="243">
        <f t="shared" ca="1" si="0"/>
        <v>0</v>
      </c>
      <c r="S66" s="243"/>
      <c r="T66" s="243">
        <f ca="1">+T67</f>
        <v>0</v>
      </c>
      <c r="U66" s="242">
        <f t="shared" si="1"/>
        <v>1</v>
      </c>
      <c r="V66" s="333" t="str">
        <f>+VLOOKUP(A66,bd_lista!$A$3:$E$590,5,FALSE)</f>
        <v>Instituciones Descentralizadas</v>
      </c>
      <c r="W66" s="383" t="str">
        <f>+V66</f>
        <v>Instituciones Descentralizadas</v>
      </c>
      <c r="X66" s="242">
        <f>+VLOOKUP(A66,[3]Sheet1!$A$13:$D$744,4,FALSE)</f>
        <v>16</v>
      </c>
      <c r="Y66" s="242" t="str">
        <f>+VLOOKUP(X66,bd_lista!$A$3:$C$590,3,FALSE)</f>
        <v>Ministerio de Educación</v>
      </c>
      <c r="Z66" s="294">
        <f>+X66</f>
        <v>16</v>
      </c>
      <c r="AA66" s="319" t="str">
        <f>+Y66</f>
        <v>Ministerio de Educación</v>
      </c>
    </row>
    <row r="67" spans="1:27" customFormat="1" ht="15" hidden="1" customHeight="1">
      <c r="A67" s="32">
        <v>129</v>
      </c>
      <c r="B67" s="389"/>
      <c r="C67" s="333" t="str">
        <f>+VLOOKUP(A67,bd_lista!$A$3:$C$590,3,FALSE)</f>
        <v>Escuela de Gestión Pública Plurinacional</v>
      </c>
      <c r="D67" s="386"/>
      <c r="E67" s="333" t="s">
        <v>1305</v>
      </c>
      <c r="F67" s="245">
        <f ca="1">+IFERROR(INDEX('Hoja de Trabajo para listado'!$A$155:$Z$1048576,MATCH($A67,'Hoja de Trabajo para listado'!$A$155:$A$1048576,0),MATCH((CUADRO!F$5&amp;$E67),'Hoja de Trabajo para listado'!$A$151:$Z$151,0)),0)+IFERROR(INDEX('Hoja de Trabajo para listado'!$AB$155:$BA$1048576,MATCH($A67,'Hoja de Trabajo para listado'!$AB$155:$AB$1048576,0),MATCH((CUADRO!F$5&amp;$E67),'Hoja de Trabajo para listado'!$AB$151:$BA$151,0)),0)+IFERROR(INDEX('Hoja de Trabajo para listado'!$BC$155:$CB$1048576,MATCH($A67,'Hoja de Trabajo para listado'!$BC$155:$BC$1048576,0),MATCH((CUADRO!F$5&amp;$E67),'Hoja de Trabajo para listado'!$BC$151:$CB$151,0)),0)+IFERROR(INDEX('Hoja de Trabajo para listado'!$DE$153:$DG$274,MATCH($A67,'Hoja de Trabajo para listado'!$DE$153:$DE$1048576,0),MATCH((CUADRO!F$5&amp;$E67),'Hoja de Trabajo para listado'!$DE$151:$DG$151,0)),0)+IFERROR(INDEX('Hoja de Trabajo para listado'!$CD$155:$DC$1048576,MATCH($A67,'Hoja de Trabajo para listado'!$CD$155:$CD$1048576,0),MATCH((CUADRO!F$5&amp;$E67),'Hoja de Trabajo para listado'!$CD$151:$DC$151,0)),0)</f>
        <v>0</v>
      </c>
      <c r="G67" s="245">
        <f ca="1">+IFERROR(INDEX('Hoja de Trabajo para listado'!$A$155:$Z$1048576,MATCH($A67,'Hoja de Trabajo para listado'!$A$155:$A$1048576,0),MATCH((CUADRO!G$5&amp;$E67),'Hoja de Trabajo para listado'!$A$151:$Z$151,0)),0)+IFERROR(INDEX('Hoja de Trabajo para listado'!$AB$155:$BA$1048576,MATCH($A67,'Hoja de Trabajo para listado'!$AB$155:$AB$1048576,0),MATCH((CUADRO!G$5&amp;$E67),'Hoja de Trabajo para listado'!$AB$151:$BA$151,0)),0)+IFERROR(INDEX('Hoja de Trabajo para listado'!$BC$155:$CB$1048576,MATCH($A67,'Hoja de Trabajo para listado'!$BC$155:$BC$1048576,0),MATCH((CUADRO!G$5&amp;$E67),'Hoja de Trabajo para listado'!$BC$151:$CB$151,0)),0)+IFERROR(INDEX('Hoja de Trabajo para listado'!$DE$153:$DG$274,MATCH($A67,'Hoja de Trabajo para listado'!$DE$153:$DE$1048576,0),MATCH((CUADRO!G$5&amp;$E67),'Hoja de Trabajo para listado'!$DE$151:$DG$151,0)),0)+IFERROR(INDEX('Hoja de Trabajo para listado'!$CD$155:$DC$1048576,MATCH($A67,'Hoja de Trabajo para listado'!$CD$155:$CD$1048576,0),MATCH((CUADRO!G$5&amp;$E67),'Hoja de Trabajo para listado'!$CD$151:$DC$151,0)),0)</f>
        <v>0</v>
      </c>
      <c r="H67" s="245">
        <f ca="1">+IFERROR(INDEX('Hoja de Trabajo para listado'!$A$155:$Z$1048576,MATCH($A67,'Hoja de Trabajo para listado'!$A$155:$A$1048576,0),MATCH((CUADRO!H$5&amp;$E67),'Hoja de Trabajo para listado'!$A$151:$Z$151,0)),0)+IFERROR(INDEX('Hoja de Trabajo para listado'!$AB$155:$BA$1048576,MATCH($A67,'Hoja de Trabajo para listado'!$AB$155:$AB$1048576,0),MATCH((CUADRO!H$5&amp;$E67),'Hoja de Trabajo para listado'!$AB$151:$BA$151,0)),0)+IFERROR(INDEX('Hoja de Trabajo para listado'!$BC$155:$CB$1048576,MATCH($A67,'Hoja de Trabajo para listado'!$BC$155:$BC$1048576,0),MATCH((CUADRO!H$5&amp;$E67),'Hoja de Trabajo para listado'!$BC$151:$CB$151,0)),0)+IFERROR(INDEX('Hoja de Trabajo para listado'!$DE$153:$DG$274,MATCH($A67,'Hoja de Trabajo para listado'!$DE$153:$DE$1048576,0),MATCH((CUADRO!H$5&amp;$E67),'Hoja de Trabajo para listado'!$DE$151:$DG$151,0)),0)+IFERROR(INDEX('Hoja de Trabajo para listado'!$CD$155:$DC$1048576,MATCH($A67,'Hoja de Trabajo para listado'!$CD$155:$CD$1048576,0),MATCH((CUADRO!H$5&amp;$E67),'Hoja de Trabajo para listado'!$CD$151:$DC$151,0)),0)</f>
        <v>0</v>
      </c>
      <c r="I67" s="245">
        <f ca="1">+IFERROR(INDEX('Hoja de Trabajo para listado'!$A$155:$Z$1048576,MATCH($A67,'Hoja de Trabajo para listado'!$A$155:$A$1048576,0),MATCH((CUADRO!I$5&amp;$E67),'Hoja de Trabajo para listado'!$A$151:$Z$151,0)),0)+IFERROR(INDEX('Hoja de Trabajo para listado'!$AB$155:$BA$1048576,MATCH($A67,'Hoja de Trabajo para listado'!$AB$155:$AB$1048576,0),MATCH((CUADRO!I$5&amp;$E67),'Hoja de Trabajo para listado'!$AB$151:$BA$151,0)),0)+IFERROR(INDEX('Hoja de Trabajo para listado'!$BC$155:$CB$1048576,MATCH($A67,'Hoja de Trabajo para listado'!$BC$155:$BC$1048576,0),MATCH((CUADRO!I$5&amp;$E67),'Hoja de Trabajo para listado'!$BC$151:$CB$151,0)),0)+IFERROR(INDEX('Hoja de Trabajo para listado'!$DE$153:$DG$274,MATCH($A67,'Hoja de Trabajo para listado'!$DE$153:$DE$1048576,0),MATCH((CUADRO!I$5&amp;$E67),'Hoja de Trabajo para listado'!$DE$151:$DG$151,0)),0)+IFERROR(INDEX('Hoja de Trabajo para listado'!$CD$155:$DC$1048576,MATCH($A67,'Hoja de Trabajo para listado'!$CD$155:$CD$1048576,0),MATCH((CUADRO!I$5&amp;$E67),'Hoja de Trabajo para listado'!$CD$151:$DC$151,0)),0)</f>
        <v>0</v>
      </c>
      <c r="J67" s="245">
        <f ca="1">+IFERROR(INDEX('Hoja de Trabajo para listado'!$A$155:$Z$1048576,MATCH($A67,'Hoja de Trabajo para listado'!$A$155:$A$1048576,0),MATCH((CUADRO!J$5&amp;$E67),'Hoja de Trabajo para listado'!$A$151:$Z$151,0)),0)+IFERROR(INDEX('Hoja de Trabajo para listado'!$AB$155:$BA$1048576,MATCH($A67,'Hoja de Trabajo para listado'!$AB$155:$AB$1048576,0),MATCH((CUADRO!J$5&amp;$E67),'Hoja de Trabajo para listado'!$AB$151:$BA$151,0)),0)+IFERROR(INDEX('Hoja de Trabajo para listado'!$BC$155:$CB$1048576,MATCH($A67,'Hoja de Trabajo para listado'!$BC$155:$BC$1048576,0),MATCH((CUADRO!J$5&amp;$E67),'Hoja de Trabajo para listado'!$BC$151:$CB$151,0)),0)+IFERROR(INDEX('Hoja de Trabajo para listado'!$DE$153:$DG$274,MATCH($A67,'Hoja de Trabajo para listado'!$DE$153:$DE$1048576,0),MATCH((CUADRO!J$5&amp;$E67),'Hoja de Trabajo para listado'!$DE$151:$DG$151,0)),0)+IFERROR(INDEX('Hoja de Trabajo para listado'!$CD$155:$DC$1048576,MATCH($A67,'Hoja de Trabajo para listado'!$CD$155:$CD$1048576,0),MATCH((CUADRO!J$5&amp;$E67),'Hoja de Trabajo para listado'!$CD$151:$DC$151,0)),0)</f>
        <v>0</v>
      </c>
      <c r="K67" s="245">
        <f ca="1">+IFERROR(INDEX('Hoja de Trabajo para listado'!$A$155:$Z$1048576,MATCH($A67,'Hoja de Trabajo para listado'!$A$155:$A$1048576,0),MATCH((CUADRO!K$5&amp;$E67),'Hoja de Trabajo para listado'!$A$151:$Z$151,0)),0)+IFERROR(INDEX('Hoja de Trabajo para listado'!$AB$155:$BA$1048576,MATCH($A67,'Hoja de Trabajo para listado'!$AB$155:$AB$1048576,0),MATCH((CUADRO!K$5&amp;$E67),'Hoja de Trabajo para listado'!$AB$151:$BA$151,0)),0)+IFERROR(INDEX('Hoja de Trabajo para listado'!$BC$155:$CB$1048576,MATCH($A67,'Hoja de Trabajo para listado'!$BC$155:$BC$1048576,0),MATCH((CUADRO!K$5&amp;$E67),'Hoja de Trabajo para listado'!$BC$151:$CB$151,0)),0)+IFERROR(INDEX('Hoja de Trabajo para listado'!$DE$153:$DG$274,MATCH($A67,'Hoja de Trabajo para listado'!$DE$153:$DE$1048576,0),MATCH((CUADRO!K$5&amp;$E67),'Hoja de Trabajo para listado'!$DE$151:$DG$151,0)),0)+IFERROR(INDEX('Hoja de Trabajo para listado'!$CD$155:$DC$1048576,MATCH($A67,'Hoja de Trabajo para listado'!$CD$155:$CD$1048576,0),MATCH((CUADRO!K$5&amp;$E67),'Hoja de Trabajo para listado'!$CD$151:$DC$151,0)),0)</f>
        <v>0</v>
      </c>
      <c r="L67" s="245">
        <f ca="1">+IFERROR(INDEX('Hoja de Trabajo para listado'!$A$155:$Z$1048576,MATCH($A67,'Hoja de Trabajo para listado'!$A$155:$A$1048576,0),MATCH((CUADRO!L$5&amp;$E67),'Hoja de Trabajo para listado'!$A$151:$Z$151,0)),0)+IFERROR(INDEX('Hoja de Trabajo para listado'!$AB$155:$BA$1048576,MATCH($A67,'Hoja de Trabajo para listado'!$AB$155:$AB$1048576,0),MATCH((CUADRO!L$5&amp;$E67),'Hoja de Trabajo para listado'!$AB$151:$BA$151,0)),0)+IFERROR(INDEX('Hoja de Trabajo para listado'!$BC$155:$CB$1048576,MATCH($A67,'Hoja de Trabajo para listado'!$BC$155:$BC$1048576,0),MATCH((CUADRO!L$5&amp;$E67),'Hoja de Trabajo para listado'!$BC$151:$CB$151,0)),0)+IFERROR(INDEX('Hoja de Trabajo para listado'!$DE$153:$DG$274,MATCH($A67,'Hoja de Trabajo para listado'!$DE$153:$DE$1048576,0),MATCH((CUADRO!L$5&amp;$E67),'Hoja de Trabajo para listado'!$DE$151:$DG$151,0)),0)+IFERROR(INDEX('Hoja de Trabajo para listado'!$CD$155:$DC$1048576,MATCH($A67,'Hoja de Trabajo para listado'!$CD$155:$CD$1048576,0),MATCH((CUADRO!L$5&amp;$E67),'Hoja de Trabajo para listado'!$CD$151:$DC$151,0)),0)</f>
        <v>0</v>
      </c>
      <c r="M67" s="245">
        <f ca="1">+IFERROR(INDEX('Hoja de Trabajo para listado'!$A$155:$Z$1048576,MATCH($A67,'Hoja de Trabajo para listado'!$A$155:$A$1048576,0),MATCH((CUADRO!M$5&amp;$E67),'Hoja de Trabajo para listado'!$A$151:$Z$151,0)),0)+IFERROR(INDEX('Hoja de Trabajo para listado'!$AB$155:$BA$1048576,MATCH($A67,'Hoja de Trabajo para listado'!$AB$155:$AB$1048576,0),MATCH((CUADRO!M$5&amp;$E67),'Hoja de Trabajo para listado'!$AB$151:$BA$151,0)),0)+IFERROR(INDEX('Hoja de Trabajo para listado'!$BC$155:$CB$1048576,MATCH($A67,'Hoja de Trabajo para listado'!$BC$155:$BC$1048576,0),MATCH((CUADRO!M$5&amp;$E67),'Hoja de Trabajo para listado'!$BC$151:$CB$151,0)),0)+IFERROR(INDEX('Hoja de Trabajo para listado'!$DE$153:$DG$274,MATCH($A67,'Hoja de Trabajo para listado'!$DE$153:$DE$1048576,0),MATCH((CUADRO!M$5&amp;$E67),'Hoja de Trabajo para listado'!$DE$151:$DG$151,0)),0)+IFERROR(INDEX('Hoja de Trabajo para listado'!$CD$155:$DC$1048576,MATCH($A67,'Hoja de Trabajo para listado'!$CD$155:$CD$1048576,0),MATCH((CUADRO!M$5&amp;$E67),'Hoja de Trabajo para listado'!$CD$151:$DC$151,0)),0)</f>
        <v>0</v>
      </c>
      <c r="N67" s="245">
        <f ca="1">+IFERROR(INDEX('Hoja de Trabajo para listado'!$A$155:$Z$1048576,MATCH($A67,'Hoja de Trabajo para listado'!$A$155:$A$1048576,0),MATCH((CUADRO!N$5&amp;$E67),'Hoja de Trabajo para listado'!$A$151:$Z$151,0)),0)+IFERROR(INDEX('Hoja de Trabajo para listado'!$AB$155:$BA$1048576,MATCH($A67,'Hoja de Trabajo para listado'!$AB$155:$AB$1048576,0),MATCH((CUADRO!N$5&amp;$E67),'Hoja de Trabajo para listado'!$AB$151:$BA$151,0)),0)+IFERROR(INDEX('Hoja de Trabajo para listado'!$BC$155:$CB$1048576,MATCH($A67,'Hoja de Trabajo para listado'!$BC$155:$BC$1048576,0),MATCH((CUADRO!N$5&amp;$E67),'Hoja de Trabajo para listado'!$BC$151:$CB$151,0)),0)+IFERROR(INDEX('Hoja de Trabajo para listado'!$DE$153:$DG$274,MATCH($A67,'Hoja de Trabajo para listado'!$DE$153:$DE$1048576,0),MATCH((CUADRO!N$5&amp;$E67),'Hoja de Trabajo para listado'!$DE$151:$DG$151,0)),0)+IFERROR(INDEX('Hoja de Trabajo para listado'!$CD$155:$DC$1048576,MATCH($A67,'Hoja de Trabajo para listado'!$CD$155:$CD$1048576,0),MATCH((CUADRO!N$5&amp;$E67),'Hoja de Trabajo para listado'!$CD$151:$DC$151,0)),0)</f>
        <v>0</v>
      </c>
      <c r="O67" s="245">
        <f ca="1">+IFERROR(INDEX('Hoja de Trabajo para listado'!$A$155:$Z$1048576,MATCH($A67,'Hoja de Trabajo para listado'!$A$155:$A$1048576,0),MATCH((CUADRO!O$5&amp;$E67),'Hoja de Trabajo para listado'!$A$151:$Z$151,0)),0)+IFERROR(INDEX('Hoja de Trabajo para listado'!$AB$155:$BA$1048576,MATCH($A67,'Hoja de Trabajo para listado'!$AB$155:$AB$1048576,0),MATCH((CUADRO!O$5&amp;$E67),'Hoja de Trabajo para listado'!$AB$151:$BA$151,0)),0)+IFERROR(INDEX('Hoja de Trabajo para listado'!$BC$155:$CB$1048576,MATCH($A67,'Hoja de Trabajo para listado'!$BC$155:$BC$1048576,0),MATCH((CUADRO!O$5&amp;$E67),'Hoja de Trabajo para listado'!$BC$151:$CB$151,0)),0)+IFERROR(INDEX('Hoja de Trabajo para listado'!$DE$153:$DG$274,MATCH($A67,'Hoja de Trabajo para listado'!$DE$153:$DE$1048576,0),MATCH((CUADRO!O$5&amp;$E67),'Hoja de Trabajo para listado'!$DE$151:$DG$151,0)),0)+IFERROR(INDEX('Hoja de Trabajo para listado'!$CD$155:$DC$1048576,MATCH($A67,'Hoja de Trabajo para listado'!$CD$155:$CD$1048576,0),MATCH((CUADRO!O$5&amp;$E67),'Hoja de Trabajo para listado'!$CD$151:$DC$151,0)),0)</f>
        <v>0</v>
      </c>
      <c r="P67" s="245">
        <f ca="1">+IFERROR(INDEX('Hoja de Trabajo para listado'!$A$155:$Z$1048576,MATCH($A67,'Hoja de Trabajo para listado'!$A$155:$A$1048576,0),MATCH((CUADRO!P$5&amp;$E67),'Hoja de Trabajo para listado'!$A$151:$Z$151,0)),0)+IFERROR(INDEX('Hoja de Trabajo para listado'!$AB$155:$BA$1048576,MATCH($A67,'Hoja de Trabajo para listado'!$AB$155:$AB$1048576,0),MATCH((CUADRO!P$5&amp;$E67),'Hoja de Trabajo para listado'!$AB$151:$BA$151,0)),0)+IFERROR(INDEX('Hoja de Trabajo para listado'!$BC$155:$CB$1048576,MATCH($A67,'Hoja de Trabajo para listado'!$BC$155:$BC$1048576,0),MATCH((CUADRO!P$5&amp;$E67),'Hoja de Trabajo para listado'!$BC$151:$CB$151,0)),0)+IFERROR(INDEX('Hoja de Trabajo para listado'!$DE$153:$DG$274,MATCH($A67,'Hoja de Trabajo para listado'!$DE$153:$DE$1048576,0),MATCH((CUADRO!P$5&amp;$E67),'Hoja de Trabajo para listado'!$DE$151:$DG$151,0)),0)+IFERROR(INDEX('Hoja de Trabajo para listado'!$CD$155:$DC$1048576,MATCH($A67,'Hoja de Trabajo para listado'!$CD$155:$CD$1048576,0),MATCH((CUADRO!P$5&amp;$E67),'Hoja de Trabajo para listado'!$CD$151:$DC$151,0)),0)</f>
        <v>0</v>
      </c>
      <c r="Q67" s="245">
        <f ca="1">+IFERROR(INDEX('Hoja de Trabajo para listado'!$A$155:$Z$1048576,MATCH($A67,'Hoja de Trabajo para listado'!$A$155:$A$1048576,0),MATCH((CUADRO!Q$5&amp;$E67),'Hoja de Trabajo para listado'!$A$151:$Z$151,0)),0)+IFERROR(INDEX('Hoja de Trabajo para listado'!$AB$155:$BA$1048576,MATCH($A67,'Hoja de Trabajo para listado'!$AB$155:$AB$1048576,0),MATCH((CUADRO!Q$5&amp;$E67),'Hoja de Trabajo para listado'!$AB$151:$BA$151,0)),0)+IFERROR(INDEX('Hoja de Trabajo para listado'!$BC$155:$CB$1048576,MATCH($A67,'Hoja de Trabajo para listado'!$BC$155:$BC$1048576,0),MATCH((CUADRO!Q$5&amp;$E67),'Hoja de Trabajo para listado'!$BC$151:$CB$151,0)),0)+IFERROR(INDEX('Hoja de Trabajo para listado'!$DE$153:$DG$274,MATCH($A67,'Hoja de Trabajo para listado'!$DE$153:$DE$1048576,0),MATCH((CUADRO!Q$5&amp;$E67),'Hoja de Trabajo para listado'!$DE$151:$DG$151,0)),0)+IFERROR(INDEX('Hoja de Trabajo para listado'!$CD$155:$DC$1048576,MATCH($A67,'Hoja de Trabajo para listado'!$CD$155:$CD$1048576,0),MATCH((CUADRO!Q$5&amp;$E67),'Hoja de Trabajo para listado'!$CD$151:$DC$151,0)),0)</f>
        <v>0</v>
      </c>
      <c r="R67" s="245">
        <f t="shared" ca="1" si="0"/>
        <v>0</v>
      </c>
      <c r="S67" s="245">
        <f ca="1">+R66+R67</f>
        <v>0</v>
      </c>
      <c r="T67" s="245">
        <f ca="1">+S67</f>
        <v>0</v>
      </c>
      <c r="U67" s="244">
        <f t="shared" si="1"/>
        <v>2</v>
      </c>
      <c r="V67" s="333" t="str">
        <f>+VLOOKUP(A67,bd_lista!$A$3:$E$590,5,FALSE)</f>
        <v>Instituciones Descentralizadas</v>
      </c>
      <c r="W67" s="384"/>
      <c r="X67" s="242">
        <f>+VLOOKUP(A67,[3]Sheet1!$A$13:$D$744,4,FALSE)</f>
        <v>16</v>
      </c>
      <c r="Y67" s="242" t="str">
        <f>+VLOOKUP(X67,bd_lista!$A$3:$C$590,3,FALSE)</f>
        <v>Ministerio de Educación</v>
      </c>
      <c r="Z67" s="292"/>
      <c r="AA67" s="321"/>
    </row>
    <row r="68" spans="1:27" ht="15" hidden="1" customHeight="1">
      <c r="A68" s="32">
        <v>130</v>
      </c>
      <c r="B68" s="388">
        <f>+A68</f>
        <v>130</v>
      </c>
      <c r="C68" s="247" t="str">
        <f>+VLOOKUP(A68,bd_lista!$A$3:$C$590,3,FALSE)</f>
        <v>Fondo de Financiamiento para la Minería</v>
      </c>
      <c r="D68" s="385" t="str">
        <f>+C68</f>
        <v>Fondo de Financiamiento para la Minería</v>
      </c>
      <c r="E68" s="247" t="s">
        <v>1304</v>
      </c>
      <c r="F68" s="243">
        <f ca="1">+IFERROR(INDEX('Hoja de Trabajo para listado'!$A$155:$Z$1048576,MATCH($A68,'Hoja de Trabajo para listado'!$A$155:$A$1048576,0),MATCH((CUADRO!F$5&amp;$E68),'Hoja de Trabajo para listado'!$A$151:$Z$151,0)),0)+IFERROR(INDEX('Hoja de Trabajo para listado'!$AB$155:$BA$1048576,MATCH($A68,'Hoja de Trabajo para listado'!$AB$155:$AB$1048576,0),MATCH((CUADRO!F$5&amp;$E68),'Hoja de Trabajo para listado'!$AB$151:$BA$151,0)),0)+IFERROR(INDEX('Hoja de Trabajo para listado'!$BC$155:$CB$1048576,MATCH($A68,'Hoja de Trabajo para listado'!$BC$155:$BC$1048576,0),MATCH((CUADRO!F$5&amp;$E68),'Hoja de Trabajo para listado'!$BC$151:$CB$151,0)),0)+IFERROR(INDEX('Hoja de Trabajo para listado'!$DE$153:$DG$274,MATCH($A68,'Hoja de Trabajo para listado'!$DE$153:$DE$1048576,0),MATCH((CUADRO!F$5&amp;$E68),'Hoja de Trabajo para listado'!$DE$151:$DG$151,0)),0)+IFERROR(INDEX('Hoja de Trabajo para listado'!$CD$155:$DC$1048576,MATCH($A68,'Hoja de Trabajo para listado'!$CD$155:$CD$1048576,0),MATCH((CUADRO!F$5&amp;$E68),'Hoja de Trabajo para listado'!$CD$151:$DC$151,0)),0)</f>
        <v>0</v>
      </c>
      <c r="G68" s="243">
        <f ca="1">+IFERROR(INDEX('Hoja de Trabajo para listado'!$A$155:$Z$1048576,MATCH($A68,'Hoja de Trabajo para listado'!$A$155:$A$1048576,0),MATCH((CUADRO!G$5&amp;$E68),'Hoja de Trabajo para listado'!$A$151:$Z$151,0)),0)+IFERROR(INDEX('Hoja de Trabajo para listado'!$AB$155:$BA$1048576,MATCH($A68,'Hoja de Trabajo para listado'!$AB$155:$AB$1048576,0),MATCH((CUADRO!G$5&amp;$E68),'Hoja de Trabajo para listado'!$AB$151:$BA$151,0)),0)+IFERROR(INDEX('Hoja de Trabajo para listado'!$BC$155:$CB$1048576,MATCH($A68,'Hoja de Trabajo para listado'!$BC$155:$BC$1048576,0),MATCH((CUADRO!G$5&amp;$E68),'Hoja de Trabajo para listado'!$BC$151:$CB$151,0)),0)+IFERROR(INDEX('Hoja de Trabajo para listado'!$DE$153:$DG$274,MATCH($A68,'Hoja de Trabajo para listado'!$DE$153:$DE$1048576,0),MATCH((CUADRO!G$5&amp;$E68),'Hoja de Trabajo para listado'!$DE$151:$DG$151,0)),0)+IFERROR(INDEX('Hoja de Trabajo para listado'!$CD$155:$DC$1048576,MATCH($A68,'Hoja de Trabajo para listado'!$CD$155:$CD$1048576,0),MATCH((CUADRO!G$5&amp;$E68),'Hoja de Trabajo para listado'!$CD$151:$DC$151,0)),0)</f>
        <v>0</v>
      </c>
      <c r="H68" s="243">
        <f ca="1">+IFERROR(INDEX('Hoja de Trabajo para listado'!$A$155:$Z$1048576,MATCH($A68,'Hoja de Trabajo para listado'!$A$155:$A$1048576,0),MATCH((CUADRO!H$5&amp;$E68),'Hoja de Trabajo para listado'!$A$151:$Z$151,0)),0)+IFERROR(INDEX('Hoja de Trabajo para listado'!$AB$155:$BA$1048576,MATCH($A68,'Hoja de Trabajo para listado'!$AB$155:$AB$1048576,0),MATCH((CUADRO!H$5&amp;$E68),'Hoja de Trabajo para listado'!$AB$151:$BA$151,0)),0)+IFERROR(INDEX('Hoja de Trabajo para listado'!$BC$155:$CB$1048576,MATCH($A68,'Hoja de Trabajo para listado'!$BC$155:$BC$1048576,0),MATCH((CUADRO!H$5&amp;$E68),'Hoja de Trabajo para listado'!$BC$151:$CB$151,0)),0)+IFERROR(INDEX('Hoja de Trabajo para listado'!$DE$153:$DG$274,MATCH($A68,'Hoja de Trabajo para listado'!$DE$153:$DE$1048576,0),MATCH((CUADRO!H$5&amp;$E68),'Hoja de Trabajo para listado'!$DE$151:$DG$151,0)),0)+IFERROR(INDEX('Hoja de Trabajo para listado'!$CD$155:$DC$1048576,MATCH($A68,'Hoja de Trabajo para listado'!$CD$155:$CD$1048576,0),MATCH((CUADRO!H$5&amp;$E68),'Hoja de Trabajo para listado'!$CD$151:$DC$151,0)),0)</f>
        <v>0</v>
      </c>
      <c r="I68" s="243">
        <f ca="1">+IFERROR(INDEX('Hoja de Trabajo para listado'!$A$155:$Z$1048576,MATCH($A68,'Hoja de Trabajo para listado'!$A$155:$A$1048576,0),MATCH((CUADRO!I$5&amp;$E68),'Hoja de Trabajo para listado'!$A$151:$Z$151,0)),0)+IFERROR(INDEX('Hoja de Trabajo para listado'!$AB$155:$BA$1048576,MATCH($A68,'Hoja de Trabajo para listado'!$AB$155:$AB$1048576,0),MATCH((CUADRO!I$5&amp;$E68),'Hoja de Trabajo para listado'!$AB$151:$BA$151,0)),0)+IFERROR(INDEX('Hoja de Trabajo para listado'!$BC$155:$CB$1048576,MATCH($A68,'Hoja de Trabajo para listado'!$BC$155:$BC$1048576,0),MATCH((CUADRO!I$5&amp;$E68),'Hoja de Trabajo para listado'!$BC$151:$CB$151,0)),0)+IFERROR(INDEX('Hoja de Trabajo para listado'!$DE$153:$DG$274,MATCH($A68,'Hoja de Trabajo para listado'!$DE$153:$DE$1048576,0),MATCH((CUADRO!I$5&amp;$E68),'Hoja de Trabajo para listado'!$DE$151:$DG$151,0)),0)+IFERROR(INDEX('Hoja de Trabajo para listado'!$CD$155:$DC$1048576,MATCH($A68,'Hoja de Trabajo para listado'!$CD$155:$CD$1048576,0),MATCH((CUADRO!I$5&amp;$E68),'Hoja de Trabajo para listado'!$CD$151:$DC$151,0)),0)</f>
        <v>0</v>
      </c>
      <c r="J68" s="243">
        <f ca="1">+IFERROR(INDEX('Hoja de Trabajo para listado'!$A$155:$Z$1048576,MATCH($A68,'Hoja de Trabajo para listado'!$A$155:$A$1048576,0),MATCH((CUADRO!J$5&amp;$E68),'Hoja de Trabajo para listado'!$A$151:$Z$151,0)),0)+IFERROR(INDEX('Hoja de Trabajo para listado'!$AB$155:$BA$1048576,MATCH($A68,'Hoja de Trabajo para listado'!$AB$155:$AB$1048576,0),MATCH((CUADRO!J$5&amp;$E68),'Hoja de Trabajo para listado'!$AB$151:$BA$151,0)),0)+IFERROR(INDEX('Hoja de Trabajo para listado'!$BC$155:$CB$1048576,MATCH($A68,'Hoja de Trabajo para listado'!$BC$155:$BC$1048576,0),MATCH((CUADRO!J$5&amp;$E68),'Hoja de Trabajo para listado'!$BC$151:$CB$151,0)),0)+IFERROR(INDEX('Hoja de Trabajo para listado'!$DE$153:$DG$274,MATCH($A68,'Hoja de Trabajo para listado'!$DE$153:$DE$1048576,0),MATCH((CUADRO!J$5&amp;$E68),'Hoja de Trabajo para listado'!$DE$151:$DG$151,0)),0)+IFERROR(INDEX('Hoja de Trabajo para listado'!$CD$155:$DC$1048576,MATCH($A68,'Hoja de Trabajo para listado'!$CD$155:$CD$1048576,0),MATCH((CUADRO!J$5&amp;$E68),'Hoja de Trabajo para listado'!$CD$151:$DC$151,0)),0)</f>
        <v>0</v>
      </c>
      <c r="K68" s="243">
        <f ca="1">+IFERROR(INDEX('Hoja de Trabajo para listado'!$A$155:$Z$1048576,MATCH($A68,'Hoja de Trabajo para listado'!$A$155:$A$1048576,0),MATCH((CUADRO!K$5&amp;$E68),'Hoja de Trabajo para listado'!$A$151:$Z$151,0)),0)+IFERROR(INDEX('Hoja de Trabajo para listado'!$AB$155:$BA$1048576,MATCH($A68,'Hoja de Trabajo para listado'!$AB$155:$AB$1048576,0),MATCH((CUADRO!K$5&amp;$E68),'Hoja de Trabajo para listado'!$AB$151:$BA$151,0)),0)+IFERROR(INDEX('Hoja de Trabajo para listado'!$BC$155:$CB$1048576,MATCH($A68,'Hoja de Trabajo para listado'!$BC$155:$BC$1048576,0),MATCH((CUADRO!K$5&amp;$E68),'Hoja de Trabajo para listado'!$BC$151:$CB$151,0)),0)+IFERROR(INDEX('Hoja de Trabajo para listado'!$DE$153:$DG$274,MATCH($A68,'Hoja de Trabajo para listado'!$DE$153:$DE$1048576,0),MATCH((CUADRO!K$5&amp;$E68),'Hoja de Trabajo para listado'!$DE$151:$DG$151,0)),0)+IFERROR(INDEX('Hoja de Trabajo para listado'!$CD$155:$DC$1048576,MATCH($A68,'Hoja de Trabajo para listado'!$CD$155:$CD$1048576,0),MATCH((CUADRO!K$5&amp;$E68),'Hoja de Trabajo para listado'!$CD$151:$DC$151,0)),0)</f>
        <v>0</v>
      </c>
      <c r="L68" s="243">
        <f ca="1">+IFERROR(INDEX('Hoja de Trabajo para listado'!$A$155:$Z$1048576,MATCH($A68,'Hoja de Trabajo para listado'!$A$155:$A$1048576,0),MATCH((CUADRO!L$5&amp;$E68),'Hoja de Trabajo para listado'!$A$151:$Z$151,0)),0)+IFERROR(INDEX('Hoja de Trabajo para listado'!$AB$155:$BA$1048576,MATCH($A68,'Hoja de Trabajo para listado'!$AB$155:$AB$1048576,0),MATCH((CUADRO!L$5&amp;$E68),'Hoja de Trabajo para listado'!$AB$151:$BA$151,0)),0)+IFERROR(INDEX('Hoja de Trabajo para listado'!$BC$155:$CB$1048576,MATCH($A68,'Hoja de Trabajo para listado'!$BC$155:$BC$1048576,0),MATCH((CUADRO!L$5&amp;$E68),'Hoja de Trabajo para listado'!$BC$151:$CB$151,0)),0)+IFERROR(INDEX('Hoja de Trabajo para listado'!$DE$153:$DG$274,MATCH($A68,'Hoja de Trabajo para listado'!$DE$153:$DE$1048576,0),MATCH((CUADRO!L$5&amp;$E68),'Hoja de Trabajo para listado'!$DE$151:$DG$151,0)),0)+IFERROR(INDEX('Hoja de Trabajo para listado'!$CD$155:$DC$1048576,MATCH($A68,'Hoja de Trabajo para listado'!$CD$155:$CD$1048576,0),MATCH((CUADRO!L$5&amp;$E68),'Hoja de Trabajo para listado'!$CD$151:$DC$151,0)),0)</f>
        <v>0</v>
      </c>
      <c r="M68" s="243">
        <f ca="1">+IFERROR(INDEX('Hoja de Trabajo para listado'!$A$155:$Z$1048576,MATCH($A68,'Hoja de Trabajo para listado'!$A$155:$A$1048576,0),MATCH((CUADRO!M$5&amp;$E68),'Hoja de Trabajo para listado'!$A$151:$Z$151,0)),0)+IFERROR(INDEX('Hoja de Trabajo para listado'!$AB$155:$BA$1048576,MATCH($A68,'Hoja de Trabajo para listado'!$AB$155:$AB$1048576,0),MATCH((CUADRO!M$5&amp;$E68),'Hoja de Trabajo para listado'!$AB$151:$BA$151,0)),0)+IFERROR(INDEX('Hoja de Trabajo para listado'!$BC$155:$CB$1048576,MATCH($A68,'Hoja de Trabajo para listado'!$BC$155:$BC$1048576,0),MATCH((CUADRO!M$5&amp;$E68),'Hoja de Trabajo para listado'!$BC$151:$CB$151,0)),0)+IFERROR(INDEX('Hoja de Trabajo para listado'!$DE$153:$DG$274,MATCH($A68,'Hoja de Trabajo para listado'!$DE$153:$DE$1048576,0),MATCH((CUADRO!M$5&amp;$E68),'Hoja de Trabajo para listado'!$DE$151:$DG$151,0)),0)+IFERROR(INDEX('Hoja de Trabajo para listado'!$CD$155:$DC$1048576,MATCH($A68,'Hoja de Trabajo para listado'!$CD$155:$CD$1048576,0),MATCH((CUADRO!M$5&amp;$E68),'Hoja de Trabajo para listado'!$CD$151:$DC$151,0)),0)</f>
        <v>0</v>
      </c>
      <c r="N68" s="243">
        <f ca="1">+IFERROR(INDEX('Hoja de Trabajo para listado'!$A$155:$Z$1048576,MATCH($A68,'Hoja de Trabajo para listado'!$A$155:$A$1048576,0),MATCH((CUADRO!N$5&amp;$E68),'Hoja de Trabajo para listado'!$A$151:$Z$151,0)),0)+IFERROR(INDEX('Hoja de Trabajo para listado'!$AB$155:$BA$1048576,MATCH($A68,'Hoja de Trabajo para listado'!$AB$155:$AB$1048576,0),MATCH((CUADRO!N$5&amp;$E68),'Hoja de Trabajo para listado'!$AB$151:$BA$151,0)),0)+IFERROR(INDEX('Hoja de Trabajo para listado'!$BC$155:$CB$1048576,MATCH($A68,'Hoja de Trabajo para listado'!$BC$155:$BC$1048576,0),MATCH((CUADRO!N$5&amp;$E68),'Hoja de Trabajo para listado'!$BC$151:$CB$151,0)),0)+IFERROR(INDEX('Hoja de Trabajo para listado'!$DE$153:$DG$274,MATCH($A68,'Hoja de Trabajo para listado'!$DE$153:$DE$1048576,0),MATCH((CUADRO!N$5&amp;$E68),'Hoja de Trabajo para listado'!$DE$151:$DG$151,0)),0)+IFERROR(INDEX('Hoja de Trabajo para listado'!$CD$155:$DC$1048576,MATCH($A68,'Hoja de Trabajo para listado'!$CD$155:$CD$1048576,0),MATCH((CUADRO!N$5&amp;$E68),'Hoja de Trabajo para listado'!$CD$151:$DC$151,0)),0)</f>
        <v>0</v>
      </c>
      <c r="O68" s="243">
        <f ca="1">+IFERROR(INDEX('Hoja de Trabajo para listado'!$A$155:$Z$1048576,MATCH($A68,'Hoja de Trabajo para listado'!$A$155:$A$1048576,0),MATCH((CUADRO!O$5&amp;$E68),'Hoja de Trabajo para listado'!$A$151:$Z$151,0)),0)+IFERROR(INDEX('Hoja de Trabajo para listado'!$AB$155:$BA$1048576,MATCH($A68,'Hoja de Trabajo para listado'!$AB$155:$AB$1048576,0),MATCH((CUADRO!O$5&amp;$E68),'Hoja de Trabajo para listado'!$AB$151:$BA$151,0)),0)+IFERROR(INDEX('Hoja de Trabajo para listado'!$BC$155:$CB$1048576,MATCH($A68,'Hoja de Trabajo para listado'!$BC$155:$BC$1048576,0),MATCH((CUADRO!O$5&amp;$E68),'Hoja de Trabajo para listado'!$BC$151:$CB$151,0)),0)+IFERROR(INDEX('Hoja de Trabajo para listado'!$DE$153:$DG$274,MATCH($A68,'Hoja de Trabajo para listado'!$DE$153:$DE$1048576,0),MATCH((CUADRO!O$5&amp;$E68),'Hoja de Trabajo para listado'!$DE$151:$DG$151,0)),0)+IFERROR(INDEX('Hoja de Trabajo para listado'!$CD$155:$DC$1048576,MATCH($A68,'Hoja de Trabajo para listado'!$CD$155:$CD$1048576,0),MATCH((CUADRO!O$5&amp;$E68),'Hoja de Trabajo para listado'!$CD$151:$DC$151,0)),0)</f>
        <v>0</v>
      </c>
      <c r="P68" s="243">
        <f ca="1">+IFERROR(INDEX('Hoja de Trabajo para listado'!$A$155:$Z$1048576,MATCH($A68,'Hoja de Trabajo para listado'!$A$155:$A$1048576,0),MATCH((CUADRO!P$5&amp;$E68),'Hoja de Trabajo para listado'!$A$151:$Z$151,0)),0)+IFERROR(INDEX('Hoja de Trabajo para listado'!$AB$155:$BA$1048576,MATCH($A68,'Hoja de Trabajo para listado'!$AB$155:$AB$1048576,0),MATCH((CUADRO!P$5&amp;$E68),'Hoja de Trabajo para listado'!$AB$151:$BA$151,0)),0)+IFERROR(INDEX('Hoja de Trabajo para listado'!$BC$155:$CB$1048576,MATCH($A68,'Hoja de Trabajo para listado'!$BC$155:$BC$1048576,0),MATCH((CUADRO!P$5&amp;$E68),'Hoja de Trabajo para listado'!$BC$151:$CB$151,0)),0)+IFERROR(INDEX('Hoja de Trabajo para listado'!$DE$153:$DG$274,MATCH($A68,'Hoja de Trabajo para listado'!$DE$153:$DE$1048576,0),MATCH((CUADRO!P$5&amp;$E68),'Hoja de Trabajo para listado'!$DE$151:$DG$151,0)),0)+IFERROR(INDEX('Hoja de Trabajo para listado'!$CD$155:$DC$1048576,MATCH($A68,'Hoja de Trabajo para listado'!$CD$155:$CD$1048576,0),MATCH((CUADRO!P$5&amp;$E68),'Hoja de Trabajo para listado'!$CD$151:$DC$151,0)),0)</f>
        <v>0</v>
      </c>
      <c r="Q68" s="243">
        <f ca="1">+IFERROR(INDEX('Hoja de Trabajo para listado'!$A$155:$Z$1048576,MATCH($A68,'Hoja de Trabajo para listado'!$A$155:$A$1048576,0),MATCH((CUADRO!Q$5&amp;$E68),'Hoja de Trabajo para listado'!$A$151:$Z$151,0)),0)+IFERROR(INDEX('Hoja de Trabajo para listado'!$AB$155:$BA$1048576,MATCH($A68,'Hoja de Trabajo para listado'!$AB$155:$AB$1048576,0),MATCH((CUADRO!Q$5&amp;$E68),'Hoja de Trabajo para listado'!$AB$151:$BA$151,0)),0)+IFERROR(INDEX('Hoja de Trabajo para listado'!$BC$155:$CB$1048576,MATCH($A68,'Hoja de Trabajo para listado'!$BC$155:$BC$1048576,0),MATCH((CUADRO!Q$5&amp;$E68),'Hoja de Trabajo para listado'!$BC$151:$CB$151,0)),0)+IFERROR(INDEX('Hoja de Trabajo para listado'!$DE$153:$DG$274,MATCH($A68,'Hoja de Trabajo para listado'!$DE$153:$DE$1048576,0),MATCH((CUADRO!Q$5&amp;$E68),'Hoja de Trabajo para listado'!$DE$151:$DG$151,0)),0)+IFERROR(INDEX('Hoja de Trabajo para listado'!$CD$155:$DC$1048576,MATCH($A68,'Hoja de Trabajo para listado'!$CD$155:$CD$1048576,0),MATCH((CUADRO!Q$5&amp;$E68),'Hoja de Trabajo para listado'!$CD$151:$DC$151,0)),0)</f>
        <v>0</v>
      </c>
      <c r="R68" s="243">
        <f t="shared" ca="1" si="0"/>
        <v>0</v>
      </c>
      <c r="S68" s="243"/>
      <c r="T68" s="243">
        <f ca="1">+T69</f>
        <v>0</v>
      </c>
      <c r="U68" s="242">
        <f t="shared" si="1"/>
        <v>1</v>
      </c>
      <c r="V68" s="333" t="str">
        <f>+VLOOKUP(A68,bd_lista!$A$3:$E$590,5,FALSE)</f>
        <v>Instituciones Descentralizadas</v>
      </c>
      <c r="W68" s="383" t="str">
        <f>+V68</f>
        <v>Instituciones Descentralizadas</v>
      </c>
      <c r="X68" s="242">
        <f>+VLOOKUP(A68,[3]Sheet1!$A$13:$D$744,4,FALSE)</f>
        <v>76</v>
      </c>
      <c r="Y68" s="242" t="str">
        <f>+VLOOKUP(X68,bd_lista!$A$3:$C$590,3,FALSE)</f>
        <v>Ministerio de Minería y Metalurgia</v>
      </c>
      <c r="Z68" s="294">
        <f>+X68</f>
        <v>76</v>
      </c>
      <c r="AA68" s="319" t="str">
        <f>+Y68</f>
        <v>Ministerio de Minería y Metalurgia</v>
      </c>
    </row>
    <row r="69" spans="1:27" ht="15" hidden="1" customHeight="1">
      <c r="A69" s="32">
        <v>130</v>
      </c>
      <c r="B69" s="389"/>
      <c r="C69" s="333" t="str">
        <f>+VLOOKUP(A69,bd_lista!$A$3:$C$590,3,FALSE)</f>
        <v>Fondo de Financiamiento para la Minería</v>
      </c>
      <c r="D69" s="386"/>
      <c r="E69" s="333" t="s">
        <v>1305</v>
      </c>
      <c r="F69" s="245">
        <f ca="1">+IFERROR(INDEX('Hoja de Trabajo para listado'!$A$155:$Z$1048576,MATCH($A69,'Hoja de Trabajo para listado'!$A$155:$A$1048576,0),MATCH((CUADRO!F$5&amp;$E69),'Hoja de Trabajo para listado'!$A$151:$Z$151,0)),0)+IFERROR(INDEX('Hoja de Trabajo para listado'!$AB$155:$BA$1048576,MATCH($A69,'Hoja de Trabajo para listado'!$AB$155:$AB$1048576,0),MATCH((CUADRO!F$5&amp;$E69),'Hoja de Trabajo para listado'!$AB$151:$BA$151,0)),0)+IFERROR(INDEX('Hoja de Trabajo para listado'!$BC$155:$CB$1048576,MATCH($A69,'Hoja de Trabajo para listado'!$BC$155:$BC$1048576,0),MATCH((CUADRO!F$5&amp;$E69),'Hoja de Trabajo para listado'!$BC$151:$CB$151,0)),0)+IFERROR(INDEX('Hoja de Trabajo para listado'!$DE$153:$DG$274,MATCH($A69,'Hoja de Trabajo para listado'!$DE$153:$DE$1048576,0),MATCH((CUADRO!F$5&amp;$E69),'Hoja de Trabajo para listado'!$DE$151:$DG$151,0)),0)+IFERROR(INDEX('Hoja de Trabajo para listado'!$CD$155:$DC$1048576,MATCH($A69,'Hoja de Trabajo para listado'!$CD$155:$CD$1048576,0),MATCH((CUADRO!F$5&amp;$E69),'Hoja de Trabajo para listado'!$CD$151:$DC$151,0)),0)</f>
        <v>0</v>
      </c>
      <c r="G69" s="245">
        <f ca="1">+IFERROR(INDEX('Hoja de Trabajo para listado'!$A$155:$Z$1048576,MATCH($A69,'Hoja de Trabajo para listado'!$A$155:$A$1048576,0),MATCH((CUADRO!G$5&amp;$E69),'Hoja de Trabajo para listado'!$A$151:$Z$151,0)),0)+IFERROR(INDEX('Hoja de Trabajo para listado'!$AB$155:$BA$1048576,MATCH($A69,'Hoja de Trabajo para listado'!$AB$155:$AB$1048576,0),MATCH((CUADRO!G$5&amp;$E69),'Hoja de Trabajo para listado'!$AB$151:$BA$151,0)),0)+IFERROR(INDEX('Hoja de Trabajo para listado'!$BC$155:$CB$1048576,MATCH($A69,'Hoja de Trabajo para listado'!$BC$155:$BC$1048576,0),MATCH((CUADRO!G$5&amp;$E69),'Hoja de Trabajo para listado'!$BC$151:$CB$151,0)),0)+IFERROR(INDEX('Hoja de Trabajo para listado'!$DE$153:$DG$274,MATCH($A69,'Hoja de Trabajo para listado'!$DE$153:$DE$1048576,0),MATCH((CUADRO!G$5&amp;$E69),'Hoja de Trabajo para listado'!$DE$151:$DG$151,0)),0)+IFERROR(INDEX('Hoja de Trabajo para listado'!$CD$155:$DC$1048576,MATCH($A69,'Hoja de Trabajo para listado'!$CD$155:$CD$1048576,0),MATCH((CUADRO!G$5&amp;$E69),'Hoja de Trabajo para listado'!$CD$151:$DC$151,0)),0)</f>
        <v>0</v>
      </c>
      <c r="H69" s="245">
        <f ca="1">+IFERROR(INDEX('Hoja de Trabajo para listado'!$A$155:$Z$1048576,MATCH($A69,'Hoja de Trabajo para listado'!$A$155:$A$1048576,0),MATCH((CUADRO!H$5&amp;$E69),'Hoja de Trabajo para listado'!$A$151:$Z$151,0)),0)+IFERROR(INDEX('Hoja de Trabajo para listado'!$AB$155:$BA$1048576,MATCH($A69,'Hoja de Trabajo para listado'!$AB$155:$AB$1048576,0),MATCH((CUADRO!H$5&amp;$E69),'Hoja de Trabajo para listado'!$AB$151:$BA$151,0)),0)+IFERROR(INDEX('Hoja de Trabajo para listado'!$BC$155:$CB$1048576,MATCH($A69,'Hoja de Trabajo para listado'!$BC$155:$BC$1048576,0),MATCH((CUADRO!H$5&amp;$E69),'Hoja de Trabajo para listado'!$BC$151:$CB$151,0)),0)+IFERROR(INDEX('Hoja de Trabajo para listado'!$DE$153:$DG$274,MATCH($A69,'Hoja de Trabajo para listado'!$DE$153:$DE$1048576,0),MATCH((CUADRO!H$5&amp;$E69),'Hoja de Trabajo para listado'!$DE$151:$DG$151,0)),0)+IFERROR(INDEX('Hoja de Trabajo para listado'!$CD$155:$DC$1048576,MATCH($A69,'Hoja de Trabajo para listado'!$CD$155:$CD$1048576,0),MATCH((CUADRO!H$5&amp;$E69),'Hoja de Trabajo para listado'!$CD$151:$DC$151,0)),0)</f>
        <v>0</v>
      </c>
      <c r="I69" s="245">
        <f ca="1">+IFERROR(INDEX('Hoja de Trabajo para listado'!$A$155:$Z$1048576,MATCH($A69,'Hoja de Trabajo para listado'!$A$155:$A$1048576,0),MATCH((CUADRO!I$5&amp;$E69),'Hoja de Trabajo para listado'!$A$151:$Z$151,0)),0)+IFERROR(INDEX('Hoja de Trabajo para listado'!$AB$155:$BA$1048576,MATCH($A69,'Hoja de Trabajo para listado'!$AB$155:$AB$1048576,0),MATCH((CUADRO!I$5&amp;$E69),'Hoja de Trabajo para listado'!$AB$151:$BA$151,0)),0)+IFERROR(INDEX('Hoja de Trabajo para listado'!$BC$155:$CB$1048576,MATCH($A69,'Hoja de Trabajo para listado'!$BC$155:$BC$1048576,0),MATCH((CUADRO!I$5&amp;$E69),'Hoja de Trabajo para listado'!$BC$151:$CB$151,0)),0)+IFERROR(INDEX('Hoja de Trabajo para listado'!$DE$153:$DG$274,MATCH($A69,'Hoja de Trabajo para listado'!$DE$153:$DE$1048576,0),MATCH((CUADRO!I$5&amp;$E69),'Hoja de Trabajo para listado'!$DE$151:$DG$151,0)),0)+IFERROR(INDEX('Hoja de Trabajo para listado'!$CD$155:$DC$1048576,MATCH($A69,'Hoja de Trabajo para listado'!$CD$155:$CD$1048576,0),MATCH((CUADRO!I$5&amp;$E69),'Hoja de Trabajo para listado'!$CD$151:$DC$151,0)),0)</f>
        <v>0</v>
      </c>
      <c r="J69" s="245">
        <f ca="1">+IFERROR(INDEX('Hoja de Trabajo para listado'!$A$155:$Z$1048576,MATCH($A69,'Hoja de Trabajo para listado'!$A$155:$A$1048576,0),MATCH((CUADRO!J$5&amp;$E69),'Hoja de Trabajo para listado'!$A$151:$Z$151,0)),0)+IFERROR(INDEX('Hoja de Trabajo para listado'!$AB$155:$BA$1048576,MATCH($A69,'Hoja de Trabajo para listado'!$AB$155:$AB$1048576,0),MATCH((CUADRO!J$5&amp;$E69),'Hoja de Trabajo para listado'!$AB$151:$BA$151,0)),0)+IFERROR(INDEX('Hoja de Trabajo para listado'!$BC$155:$CB$1048576,MATCH($A69,'Hoja de Trabajo para listado'!$BC$155:$BC$1048576,0),MATCH((CUADRO!J$5&amp;$E69),'Hoja de Trabajo para listado'!$BC$151:$CB$151,0)),0)+IFERROR(INDEX('Hoja de Trabajo para listado'!$DE$153:$DG$274,MATCH($A69,'Hoja de Trabajo para listado'!$DE$153:$DE$1048576,0),MATCH((CUADRO!J$5&amp;$E69),'Hoja de Trabajo para listado'!$DE$151:$DG$151,0)),0)+IFERROR(INDEX('Hoja de Trabajo para listado'!$CD$155:$DC$1048576,MATCH($A69,'Hoja de Trabajo para listado'!$CD$155:$CD$1048576,0),MATCH((CUADRO!J$5&amp;$E69),'Hoja de Trabajo para listado'!$CD$151:$DC$151,0)),0)</f>
        <v>0</v>
      </c>
      <c r="K69" s="245">
        <f ca="1">+IFERROR(INDEX('Hoja de Trabajo para listado'!$A$155:$Z$1048576,MATCH($A69,'Hoja de Trabajo para listado'!$A$155:$A$1048576,0),MATCH((CUADRO!K$5&amp;$E69),'Hoja de Trabajo para listado'!$A$151:$Z$151,0)),0)+IFERROR(INDEX('Hoja de Trabajo para listado'!$AB$155:$BA$1048576,MATCH($A69,'Hoja de Trabajo para listado'!$AB$155:$AB$1048576,0),MATCH((CUADRO!K$5&amp;$E69),'Hoja de Trabajo para listado'!$AB$151:$BA$151,0)),0)+IFERROR(INDEX('Hoja de Trabajo para listado'!$BC$155:$CB$1048576,MATCH($A69,'Hoja de Trabajo para listado'!$BC$155:$BC$1048576,0),MATCH((CUADRO!K$5&amp;$E69),'Hoja de Trabajo para listado'!$BC$151:$CB$151,0)),0)+IFERROR(INDEX('Hoja de Trabajo para listado'!$DE$153:$DG$274,MATCH($A69,'Hoja de Trabajo para listado'!$DE$153:$DE$1048576,0),MATCH((CUADRO!K$5&amp;$E69),'Hoja de Trabajo para listado'!$DE$151:$DG$151,0)),0)+IFERROR(INDEX('Hoja de Trabajo para listado'!$CD$155:$DC$1048576,MATCH($A69,'Hoja de Trabajo para listado'!$CD$155:$CD$1048576,0),MATCH((CUADRO!K$5&amp;$E69),'Hoja de Trabajo para listado'!$CD$151:$DC$151,0)),0)</f>
        <v>0</v>
      </c>
      <c r="L69" s="245">
        <f ca="1">+IFERROR(INDEX('Hoja de Trabajo para listado'!$A$155:$Z$1048576,MATCH($A69,'Hoja de Trabajo para listado'!$A$155:$A$1048576,0),MATCH((CUADRO!L$5&amp;$E69),'Hoja de Trabajo para listado'!$A$151:$Z$151,0)),0)+IFERROR(INDEX('Hoja de Trabajo para listado'!$AB$155:$BA$1048576,MATCH($A69,'Hoja de Trabajo para listado'!$AB$155:$AB$1048576,0),MATCH((CUADRO!L$5&amp;$E69),'Hoja de Trabajo para listado'!$AB$151:$BA$151,0)),0)+IFERROR(INDEX('Hoja de Trabajo para listado'!$BC$155:$CB$1048576,MATCH($A69,'Hoja de Trabajo para listado'!$BC$155:$BC$1048576,0),MATCH((CUADRO!L$5&amp;$E69),'Hoja de Trabajo para listado'!$BC$151:$CB$151,0)),0)+IFERROR(INDEX('Hoja de Trabajo para listado'!$DE$153:$DG$274,MATCH($A69,'Hoja de Trabajo para listado'!$DE$153:$DE$1048576,0),MATCH((CUADRO!L$5&amp;$E69),'Hoja de Trabajo para listado'!$DE$151:$DG$151,0)),0)+IFERROR(INDEX('Hoja de Trabajo para listado'!$CD$155:$DC$1048576,MATCH($A69,'Hoja de Trabajo para listado'!$CD$155:$CD$1048576,0),MATCH((CUADRO!L$5&amp;$E69),'Hoja de Trabajo para listado'!$CD$151:$DC$151,0)),0)</f>
        <v>0</v>
      </c>
      <c r="M69" s="245">
        <f ca="1">+IFERROR(INDEX('Hoja de Trabajo para listado'!$A$155:$Z$1048576,MATCH($A69,'Hoja de Trabajo para listado'!$A$155:$A$1048576,0),MATCH((CUADRO!M$5&amp;$E69),'Hoja de Trabajo para listado'!$A$151:$Z$151,0)),0)+IFERROR(INDEX('Hoja de Trabajo para listado'!$AB$155:$BA$1048576,MATCH($A69,'Hoja de Trabajo para listado'!$AB$155:$AB$1048576,0),MATCH((CUADRO!M$5&amp;$E69),'Hoja de Trabajo para listado'!$AB$151:$BA$151,0)),0)+IFERROR(INDEX('Hoja de Trabajo para listado'!$BC$155:$CB$1048576,MATCH($A69,'Hoja de Trabajo para listado'!$BC$155:$BC$1048576,0),MATCH((CUADRO!M$5&amp;$E69),'Hoja de Trabajo para listado'!$BC$151:$CB$151,0)),0)+IFERROR(INDEX('Hoja de Trabajo para listado'!$DE$153:$DG$274,MATCH($A69,'Hoja de Trabajo para listado'!$DE$153:$DE$1048576,0),MATCH((CUADRO!M$5&amp;$E69),'Hoja de Trabajo para listado'!$DE$151:$DG$151,0)),0)+IFERROR(INDEX('Hoja de Trabajo para listado'!$CD$155:$DC$1048576,MATCH($A69,'Hoja de Trabajo para listado'!$CD$155:$CD$1048576,0),MATCH((CUADRO!M$5&amp;$E69),'Hoja de Trabajo para listado'!$CD$151:$DC$151,0)),0)</f>
        <v>0</v>
      </c>
      <c r="N69" s="245">
        <f ca="1">+IFERROR(INDEX('Hoja de Trabajo para listado'!$A$155:$Z$1048576,MATCH($A69,'Hoja de Trabajo para listado'!$A$155:$A$1048576,0),MATCH((CUADRO!N$5&amp;$E69),'Hoja de Trabajo para listado'!$A$151:$Z$151,0)),0)+IFERROR(INDEX('Hoja de Trabajo para listado'!$AB$155:$BA$1048576,MATCH($A69,'Hoja de Trabajo para listado'!$AB$155:$AB$1048576,0),MATCH((CUADRO!N$5&amp;$E69),'Hoja de Trabajo para listado'!$AB$151:$BA$151,0)),0)+IFERROR(INDEX('Hoja de Trabajo para listado'!$BC$155:$CB$1048576,MATCH($A69,'Hoja de Trabajo para listado'!$BC$155:$BC$1048576,0),MATCH((CUADRO!N$5&amp;$E69),'Hoja de Trabajo para listado'!$BC$151:$CB$151,0)),0)+IFERROR(INDEX('Hoja de Trabajo para listado'!$DE$153:$DG$274,MATCH($A69,'Hoja de Trabajo para listado'!$DE$153:$DE$1048576,0),MATCH((CUADRO!N$5&amp;$E69),'Hoja de Trabajo para listado'!$DE$151:$DG$151,0)),0)+IFERROR(INDEX('Hoja de Trabajo para listado'!$CD$155:$DC$1048576,MATCH($A69,'Hoja de Trabajo para listado'!$CD$155:$CD$1048576,0),MATCH((CUADRO!N$5&amp;$E69),'Hoja de Trabajo para listado'!$CD$151:$DC$151,0)),0)</f>
        <v>0</v>
      </c>
      <c r="O69" s="245">
        <f ca="1">+IFERROR(INDEX('Hoja de Trabajo para listado'!$A$155:$Z$1048576,MATCH($A69,'Hoja de Trabajo para listado'!$A$155:$A$1048576,0),MATCH((CUADRO!O$5&amp;$E69),'Hoja de Trabajo para listado'!$A$151:$Z$151,0)),0)+IFERROR(INDEX('Hoja de Trabajo para listado'!$AB$155:$BA$1048576,MATCH($A69,'Hoja de Trabajo para listado'!$AB$155:$AB$1048576,0),MATCH((CUADRO!O$5&amp;$E69),'Hoja de Trabajo para listado'!$AB$151:$BA$151,0)),0)+IFERROR(INDEX('Hoja de Trabajo para listado'!$BC$155:$CB$1048576,MATCH($A69,'Hoja de Trabajo para listado'!$BC$155:$BC$1048576,0),MATCH((CUADRO!O$5&amp;$E69),'Hoja de Trabajo para listado'!$BC$151:$CB$151,0)),0)+IFERROR(INDEX('Hoja de Trabajo para listado'!$DE$153:$DG$274,MATCH($A69,'Hoja de Trabajo para listado'!$DE$153:$DE$1048576,0),MATCH((CUADRO!O$5&amp;$E69),'Hoja de Trabajo para listado'!$DE$151:$DG$151,0)),0)+IFERROR(INDEX('Hoja de Trabajo para listado'!$CD$155:$DC$1048576,MATCH($A69,'Hoja de Trabajo para listado'!$CD$155:$CD$1048576,0),MATCH((CUADRO!O$5&amp;$E69),'Hoja de Trabajo para listado'!$CD$151:$DC$151,0)),0)</f>
        <v>0</v>
      </c>
      <c r="P69" s="245">
        <f ca="1">+IFERROR(INDEX('Hoja de Trabajo para listado'!$A$155:$Z$1048576,MATCH($A69,'Hoja de Trabajo para listado'!$A$155:$A$1048576,0),MATCH((CUADRO!P$5&amp;$E69),'Hoja de Trabajo para listado'!$A$151:$Z$151,0)),0)+IFERROR(INDEX('Hoja de Trabajo para listado'!$AB$155:$BA$1048576,MATCH($A69,'Hoja de Trabajo para listado'!$AB$155:$AB$1048576,0),MATCH((CUADRO!P$5&amp;$E69),'Hoja de Trabajo para listado'!$AB$151:$BA$151,0)),0)+IFERROR(INDEX('Hoja de Trabajo para listado'!$BC$155:$CB$1048576,MATCH($A69,'Hoja de Trabajo para listado'!$BC$155:$BC$1048576,0),MATCH((CUADRO!P$5&amp;$E69),'Hoja de Trabajo para listado'!$BC$151:$CB$151,0)),0)+IFERROR(INDEX('Hoja de Trabajo para listado'!$DE$153:$DG$274,MATCH($A69,'Hoja de Trabajo para listado'!$DE$153:$DE$1048576,0),MATCH((CUADRO!P$5&amp;$E69),'Hoja de Trabajo para listado'!$DE$151:$DG$151,0)),0)+IFERROR(INDEX('Hoja de Trabajo para listado'!$CD$155:$DC$1048576,MATCH($A69,'Hoja de Trabajo para listado'!$CD$155:$CD$1048576,0),MATCH((CUADRO!P$5&amp;$E69),'Hoja de Trabajo para listado'!$CD$151:$DC$151,0)),0)</f>
        <v>0</v>
      </c>
      <c r="Q69" s="245">
        <f ca="1">+IFERROR(INDEX('Hoja de Trabajo para listado'!$A$155:$Z$1048576,MATCH($A69,'Hoja de Trabajo para listado'!$A$155:$A$1048576,0),MATCH((CUADRO!Q$5&amp;$E69),'Hoja de Trabajo para listado'!$A$151:$Z$151,0)),0)+IFERROR(INDEX('Hoja de Trabajo para listado'!$AB$155:$BA$1048576,MATCH($A69,'Hoja de Trabajo para listado'!$AB$155:$AB$1048576,0),MATCH((CUADRO!Q$5&amp;$E69),'Hoja de Trabajo para listado'!$AB$151:$BA$151,0)),0)+IFERROR(INDEX('Hoja de Trabajo para listado'!$BC$155:$CB$1048576,MATCH($A69,'Hoja de Trabajo para listado'!$BC$155:$BC$1048576,0),MATCH((CUADRO!Q$5&amp;$E69),'Hoja de Trabajo para listado'!$BC$151:$CB$151,0)),0)+IFERROR(INDEX('Hoja de Trabajo para listado'!$DE$153:$DG$274,MATCH($A69,'Hoja de Trabajo para listado'!$DE$153:$DE$1048576,0),MATCH((CUADRO!Q$5&amp;$E69),'Hoja de Trabajo para listado'!$DE$151:$DG$151,0)),0)+IFERROR(INDEX('Hoja de Trabajo para listado'!$CD$155:$DC$1048576,MATCH($A69,'Hoja de Trabajo para listado'!$CD$155:$CD$1048576,0),MATCH((CUADRO!Q$5&amp;$E69),'Hoja de Trabajo para listado'!$CD$151:$DC$151,0)),0)</f>
        <v>0</v>
      </c>
      <c r="R69" s="245">
        <f t="shared" ca="1" si="0"/>
        <v>0</v>
      </c>
      <c r="S69" s="245">
        <f ca="1">+R68+R69</f>
        <v>0</v>
      </c>
      <c r="T69" s="245">
        <f ca="1">+S69</f>
        <v>0</v>
      </c>
      <c r="U69" s="244">
        <f t="shared" si="1"/>
        <v>2</v>
      </c>
      <c r="V69" s="333" t="str">
        <f>+VLOOKUP(A69,bd_lista!$A$3:$E$590,5,FALSE)</f>
        <v>Instituciones Descentralizadas</v>
      </c>
      <c r="W69" s="384"/>
      <c r="X69" s="242">
        <f>+VLOOKUP(A69,[3]Sheet1!$A$13:$D$744,4,FALSE)</f>
        <v>76</v>
      </c>
      <c r="Y69" s="242" t="str">
        <f>+VLOOKUP(X69,bd_lista!$A$3:$C$590,3,FALSE)</f>
        <v>Ministerio de Minería y Metalurgia</v>
      </c>
      <c r="Z69" s="292"/>
      <c r="AA69" s="321"/>
    </row>
    <row r="70" spans="1:27" customFormat="1" ht="15" customHeight="1">
      <c r="A70" s="251">
        <v>132</v>
      </c>
      <c r="B70" s="388">
        <f>+A70</f>
        <v>132</v>
      </c>
      <c r="C70" s="247" t="str">
        <f>+VLOOKUP(A70,bd_lista!$A$3:$C$590,3,FALSE)</f>
        <v>Servicio de Desarrollo de las Empresas Púb. Productivas</v>
      </c>
      <c r="D70" s="385" t="str">
        <f>+C70</f>
        <v>Servicio de Desarrollo de las Empresas Púb. Productivas</v>
      </c>
      <c r="E70" s="247" t="s">
        <v>1304</v>
      </c>
      <c r="F70" s="243">
        <f ca="1">+IFERROR(INDEX('Hoja de Trabajo para listado'!$A$155:$Z$1048576,MATCH($A70,'Hoja de Trabajo para listado'!$A$155:$A$1048576,0),MATCH((CUADRO!F$5&amp;$E70),'Hoja de Trabajo para listado'!$A$151:$Z$151,0)),0)+IFERROR(INDEX('Hoja de Trabajo para listado'!$AB$155:$BA$1048576,MATCH($A70,'Hoja de Trabajo para listado'!$AB$155:$AB$1048576,0),MATCH((CUADRO!F$5&amp;$E70),'Hoja de Trabajo para listado'!$AB$151:$BA$151,0)),0)+IFERROR(INDEX('Hoja de Trabajo para listado'!$BC$155:$CB$1048576,MATCH($A70,'Hoja de Trabajo para listado'!$BC$155:$BC$1048576,0),MATCH((CUADRO!F$5&amp;$E70),'Hoja de Trabajo para listado'!$BC$151:$CB$151,0)),0)+IFERROR(INDEX('Hoja de Trabajo para listado'!$DE$153:$DG$274,MATCH($A70,'Hoja de Trabajo para listado'!$DE$153:$DE$1048576,0),MATCH((CUADRO!F$5&amp;$E70),'Hoja de Trabajo para listado'!$DE$151:$DG$151,0)),0)+IFERROR(INDEX('Hoja de Trabajo para listado'!$CD$155:$DC$1048576,MATCH($A70,'Hoja de Trabajo para listado'!$CD$155:$CD$1048576,0),MATCH((CUADRO!F$5&amp;$E70),'Hoja de Trabajo para listado'!$CD$151:$DC$151,0)),0)</f>
        <v>3700.53</v>
      </c>
      <c r="G70" s="243">
        <f ca="1">+IFERROR(INDEX('Hoja de Trabajo para listado'!$A$155:$Z$1048576,MATCH($A70,'Hoja de Trabajo para listado'!$A$155:$A$1048576,0),MATCH((CUADRO!G$5&amp;$E70),'Hoja de Trabajo para listado'!$A$151:$Z$151,0)),0)+IFERROR(INDEX('Hoja de Trabajo para listado'!$AB$155:$BA$1048576,MATCH($A70,'Hoja de Trabajo para listado'!$AB$155:$AB$1048576,0),MATCH((CUADRO!G$5&amp;$E70),'Hoja de Trabajo para listado'!$AB$151:$BA$151,0)),0)+IFERROR(INDEX('Hoja de Trabajo para listado'!$BC$155:$CB$1048576,MATCH($A70,'Hoja de Trabajo para listado'!$BC$155:$BC$1048576,0),MATCH((CUADRO!G$5&amp;$E70),'Hoja de Trabajo para listado'!$BC$151:$CB$151,0)),0)+IFERROR(INDEX('Hoja de Trabajo para listado'!$DE$153:$DG$274,MATCH($A70,'Hoja de Trabajo para listado'!$DE$153:$DE$1048576,0),MATCH((CUADRO!G$5&amp;$E70),'Hoja de Trabajo para listado'!$DE$151:$DG$151,0)),0)+IFERROR(INDEX('Hoja de Trabajo para listado'!$CD$155:$DC$1048576,MATCH($A70,'Hoja de Trabajo para listado'!$CD$155:$CD$1048576,0),MATCH((CUADRO!G$5&amp;$E70),'Hoja de Trabajo para listado'!$CD$151:$DC$151,0)),0)</f>
        <v>18328.64</v>
      </c>
      <c r="H70" s="243">
        <f ca="1">+IFERROR(INDEX('Hoja de Trabajo para listado'!$A$155:$Z$1048576,MATCH($A70,'Hoja de Trabajo para listado'!$A$155:$A$1048576,0),MATCH((CUADRO!H$5&amp;$E70),'Hoja de Trabajo para listado'!$A$151:$Z$151,0)),0)+IFERROR(INDEX('Hoja de Trabajo para listado'!$AB$155:$BA$1048576,MATCH($A70,'Hoja de Trabajo para listado'!$AB$155:$AB$1048576,0),MATCH((CUADRO!H$5&amp;$E70),'Hoja de Trabajo para listado'!$AB$151:$BA$151,0)),0)+IFERROR(INDEX('Hoja de Trabajo para listado'!$BC$155:$CB$1048576,MATCH($A70,'Hoja de Trabajo para listado'!$BC$155:$BC$1048576,0),MATCH((CUADRO!H$5&amp;$E70),'Hoja de Trabajo para listado'!$BC$151:$CB$151,0)),0)+IFERROR(INDEX('Hoja de Trabajo para listado'!$DE$153:$DG$274,MATCH($A70,'Hoja de Trabajo para listado'!$DE$153:$DE$1048576,0),MATCH((CUADRO!H$5&amp;$E70),'Hoja de Trabajo para listado'!$DE$151:$DG$151,0)),0)+IFERROR(INDEX('Hoja de Trabajo para listado'!$CD$155:$DC$1048576,MATCH($A70,'Hoja de Trabajo para listado'!$CD$155:$CD$1048576,0),MATCH((CUADRO!H$5&amp;$E70),'Hoja de Trabajo para listado'!$CD$151:$DC$151,0)),0)</f>
        <v>0</v>
      </c>
      <c r="I70" s="243">
        <f ca="1">+IFERROR(INDEX('Hoja de Trabajo para listado'!$A$155:$Z$1048576,MATCH($A70,'Hoja de Trabajo para listado'!$A$155:$A$1048576,0),MATCH((CUADRO!I$5&amp;$E70),'Hoja de Trabajo para listado'!$A$151:$Z$151,0)),0)+IFERROR(INDEX('Hoja de Trabajo para listado'!$AB$155:$BA$1048576,MATCH($A70,'Hoja de Trabajo para listado'!$AB$155:$AB$1048576,0),MATCH((CUADRO!I$5&amp;$E70),'Hoja de Trabajo para listado'!$AB$151:$BA$151,0)),0)+IFERROR(INDEX('Hoja de Trabajo para listado'!$BC$155:$CB$1048576,MATCH($A70,'Hoja de Trabajo para listado'!$BC$155:$BC$1048576,0),MATCH((CUADRO!I$5&amp;$E70),'Hoja de Trabajo para listado'!$BC$151:$CB$151,0)),0)+IFERROR(INDEX('Hoja de Trabajo para listado'!$DE$153:$DG$274,MATCH($A70,'Hoja de Trabajo para listado'!$DE$153:$DE$1048576,0),MATCH((CUADRO!I$5&amp;$E70),'Hoja de Trabajo para listado'!$DE$151:$DG$151,0)),0)+IFERROR(INDEX('Hoja de Trabajo para listado'!$CD$155:$DC$1048576,MATCH($A70,'Hoja de Trabajo para listado'!$CD$155:$CD$1048576,0),MATCH((CUADRO!I$5&amp;$E70),'Hoja de Trabajo para listado'!$CD$151:$DC$151,0)),0)</f>
        <v>0</v>
      </c>
      <c r="J70" s="243">
        <f ca="1">+IFERROR(INDEX('Hoja de Trabajo para listado'!$A$155:$Z$1048576,MATCH($A70,'Hoja de Trabajo para listado'!$A$155:$A$1048576,0),MATCH((CUADRO!J$5&amp;$E70),'Hoja de Trabajo para listado'!$A$151:$Z$151,0)),0)+IFERROR(INDEX('Hoja de Trabajo para listado'!$AB$155:$BA$1048576,MATCH($A70,'Hoja de Trabajo para listado'!$AB$155:$AB$1048576,0),MATCH((CUADRO!J$5&amp;$E70),'Hoja de Trabajo para listado'!$AB$151:$BA$151,0)),0)+IFERROR(INDEX('Hoja de Trabajo para listado'!$BC$155:$CB$1048576,MATCH($A70,'Hoja de Trabajo para listado'!$BC$155:$BC$1048576,0),MATCH((CUADRO!J$5&amp;$E70),'Hoja de Trabajo para listado'!$BC$151:$CB$151,0)),0)+IFERROR(INDEX('Hoja de Trabajo para listado'!$DE$153:$DG$274,MATCH($A70,'Hoja de Trabajo para listado'!$DE$153:$DE$1048576,0),MATCH((CUADRO!J$5&amp;$E70),'Hoja de Trabajo para listado'!$DE$151:$DG$151,0)),0)+IFERROR(INDEX('Hoja de Trabajo para listado'!$CD$155:$DC$1048576,MATCH($A70,'Hoja de Trabajo para listado'!$CD$155:$CD$1048576,0),MATCH((CUADRO!J$5&amp;$E70),'Hoja de Trabajo para listado'!$CD$151:$DC$151,0)),0)</f>
        <v>0</v>
      </c>
      <c r="K70" s="243">
        <f ca="1">+IFERROR(INDEX('Hoja de Trabajo para listado'!$A$155:$Z$1048576,MATCH($A70,'Hoja de Trabajo para listado'!$A$155:$A$1048576,0),MATCH((CUADRO!K$5&amp;$E70),'Hoja de Trabajo para listado'!$A$151:$Z$151,0)),0)+IFERROR(INDEX('Hoja de Trabajo para listado'!$AB$155:$BA$1048576,MATCH($A70,'Hoja de Trabajo para listado'!$AB$155:$AB$1048576,0),MATCH((CUADRO!K$5&amp;$E70),'Hoja de Trabajo para listado'!$AB$151:$BA$151,0)),0)+IFERROR(INDEX('Hoja de Trabajo para listado'!$BC$155:$CB$1048576,MATCH($A70,'Hoja de Trabajo para listado'!$BC$155:$BC$1048576,0),MATCH((CUADRO!K$5&amp;$E70),'Hoja de Trabajo para listado'!$BC$151:$CB$151,0)),0)+IFERROR(INDEX('Hoja de Trabajo para listado'!$DE$153:$DG$274,MATCH($A70,'Hoja de Trabajo para listado'!$DE$153:$DE$1048576,0),MATCH((CUADRO!K$5&amp;$E70),'Hoja de Trabajo para listado'!$DE$151:$DG$151,0)),0)+IFERROR(INDEX('Hoja de Trabajo para listado'!$CD$155:$DC$1048576,MATCH($A70,'Hoja de Trabajo para listado'!$CD$155:$CD$1048576,0),MATCH((CUADRO!K$5&amp;$E70),'Hoja de Trabajo para listado'!$CD$151:$DC$151,0)),0)</f>
        <v>0</v>
      </c>
      <c r="L70" s="243">
        <f ca="1">+IFERROR(INDEX('Hoja de Trabajo para listado'!$A$155:$Z$1048576,MATCH($A70,'Hoja de Trabajo para listado'!$A$155:$A$1048576,0),MATCH((CUADRO!L$5&amp;$E70),'Hoja de Trabajo para listado'!$A$151:$Z$151,0)),0)+IFERROR(INDEX('Hoja de Trabajo para listado'!$AB$155:$BA$1048576,MATCH($A70,'Hoja de Trabajo para listado'!$AB$155:$AB$1048576,0),MATCH((CUADRO!L$5&amp;$E70),'Hoja de Trabajo para listado'!$AB$151:$BA$151,0)),0)+IFERROR(INDEX('Hoja de Trabajo para listado'!$BC$155:$CB$1048576,MATCH($A70,'Hoja de Trabajo para listado'!$BC$155:$BC$1048576,0),MATCH((CUADRO!L$5&amp;$E70),'Hoja de Trabajo para listado'!$BC$151:$CB$151,0)),0)+IFERROR(INDEX('Hoja de Trabajo para listado'!$DE$153:$DG$274,MATCH($A70,'Hoja de Trabajo para listado'!$DE$153:$DE$1048576,0),MATCH((CUADRO!L$5&amp;$E70),'Hoja de Trabajo para listado'!$DE$151:$DG$151,0)),0)+IFERROR(INDEX('Hoja de Trabajo para listado'!$CD$155:$DC$1048576,MATCH($A70,'Hoja de Trabajo para listado'!$CD$155:$CD$1048576,0),MATCH((CUADRO!L$5&amp;$E70),'Hoja de Trabajo para listado'!$CD$151:$DC$151,0)),0)</f>
        <v>0</v>
      </c>
      <c r="M70" s="243">
        <f ca="1">+IFERROR(INDEX('Hoja de Trabajo para listado'!$A$155:$Z$1048576,MATCH($A70,'Hoja de Trabajo para listado'!$A$155:$A$1048576,0),MATCH((CUADRO!M$5&amp;$E70),'Hoja de Trabajo para listado'!$A$151:$Z$151,0)),0)+IFERROR(INDEX('Hoja de Trabajo para listado'!$AB$155:$BA$1048576,MATCH($A70,'Hoja de Trabajo para listado'!$AB$155:$AB$1048576,0),MATCH((CUADRO!M$5&amp;$E70),'Hoja de Trabajo para listado'!$AB$151:$BA$151,0)),0)+IFERROR(INDEX('Hoja de Trabajo para listado'!$BC$155:$CB$1048576,MATCH($A70,'Hoja de Trabajo para listado'!$BC$155:$BC$1048576,0),MATCH((CUADRO!M$5&amp;$E70),'Hoja de Trabajo para listado'!$BC$151:$CB$151,0)),0)+IFERROR(INDEX('Hoja de Trabajo para listado'!$DE$153:$DG$274,MATCH($A70,'Hoja de Trabajo para listado'!$DE$153:$DE$1048576,0),MATCH((CUADRO!M$5&amp;$E70),'Hoja de Trabajo para listado'!$DE$151:$DG$151,0)),0)+IFERROR(INDEX('Hoja de Trabajo para listado'!$CD$155:$DC$1048576,MATCH($A70,'Hoja de Trabajo para listado'!$CD$155:$CD$1048576,0),MATCH((CUADRO!M$5&amp;$E70),'Hoja de Trabajo para listado'!$CD$151:$DC$151,0)),0)</f>
        <v>0</v>
      </c>
      <c r="N70" s="243">
        <f ca="1">+IFERROR(INDEX('Hoja de Trabajo para listado'!$A$155:$Z$1048576,MATCH($A70,'Hoja de Trabajo para listado'!$A$155:$A$1048576,0),MATCH((CUADRO!N$5&amp;$E70),'Hoja de Trabajo para listado'!$A$151:$Z$151,0)),0)+IFERROR(INDEX('Hoja de Trabajo para listado'!$AB$155:$BA$1048576,MATCH($A70,'Hoja de Trabajo para listado'!$AB$155:$AB$1048576,0),MATCH((CUADRO!N$5&amp;$E70),'Hoja de Trabajo para listado'!$AB$151:$BA$151,0)),0)+IFERROR(INDEX('Hoja de Trabajo para listado'!$BC$155:$CB$1048576,MATCH($A70,'Hoja de Trabajo para listado'!$BC$155:$BC$1048576,0),MATCH((CUADRO!N$5&amp;$E70),'Hoja de Trabajo para listado'!$BC$151:$CB$151,0)),0)+IFERROR(INDEX('Hoja de Trabajo para listado'!$DE$153:$DG$274,MATCH($A70,'Hoja de Trabajo para listado'!$DE$153:$DE$1048576,0),MATCH((CUADRO!N$5&amp;$E70),'Hoja de Trabajo para listado'!$DE$151:$DG$151,0)),0)+IFERROR(INDEX('Hoja de Trabajo para listado'!$CD$155:$DC$1048576,MATCH($A70,'Hoja de Trabajo para listado'!$CD$155:$CD$1048576,0),MATCH((CUADRO!N$5&amp;$E70),'Hoja de Trabajo para listado'!$CD$151:$DC$151,0)),0)</f>
        <v>0</v>
      </c>
      <c r="O70" s="243">
        <f ca="1">+IFERROR(INDEX('Hoja de Trabajo para listado'!$A$155:$Z$1048576,MATCH($A70,'Hoja de Trabajo para listado'!$A$155:$A$1048576,0),MATCH((CUADRO!O$5&amp;$E70),'Hoja de Trabajo para listado'!$A$151:$Z$151,0)),0)+IFERROR(INDEX('Hoja de Trabajo para listado'!$AB$155:$BA$1048576,MATCH($A70,'Hoja de Trabajo para listado'!$AB$155:$AB$1048576,0),MATCH((CUADRO!O$5&amp;$E70),'Hoja de Trabajo para listado'!$AB$151:$BA$151,0)),0)+IFERROR(INDEX('Hoja de Trabajo para listado'!$BC$155:$CB$1048576,MATCH($A70,'Hoja de Trabajo para listado'!$BC$155:$BC$1048576,0),MATCH((CUADRO!O$5&amp;$E70),'Hoja de Trabajo para listado'!$BC$151:$CB$151,0)),0)+IFERROR(INDEX('Hoja de Trabajo para listado'!$DE$153:$DG$274,MATCH($A70,'Hoja de Trabajo para listado'!$DE$153:$DE$1048576,0),MATCH((CUADRO!O$5&amp;$E70),'Hoja de Trabajo para listado'!$DE$151:$DG$151,0)),0)+IFERROR(INDEX('Hoja de Trabajo para listado'!$CD$155:$DC$1048576,MATCH($A70,'Hoja de Trabajo para listado'!$CD$155:$CD$1048576,0),MATCH((CUADRO!O$5&amp;$E70),'Hoja de Trabajo para listado'!$CD$151:$DC$151,0)),0)</f>
        <v>0</v>
      </c>
      <c r="P70" s="243">
        <f ca="1">+IFERROR(INDEX('Hoja de Trabajo para listado'!$A$155:$Z$1048576,MATCH($A70,'Hoja de Trabajo para listado'!$A$155:$A$1048576,0),MATCH((CUADRO!P$5&amp;$E70),'Hoja de Trabajo para listado'!$A$151:$Z$151,0)),0)+IFERROR(INDEX('Hoja de Trabajo para listado'!$AB$155:$BA$1048576,MATCH($A70,'Hoja de Trabajo para listado'!$AB$155:$AB$1048576,0),MATCH((CUADRO!P$5&amp;$E70),'Hoja de Trabajo para listado'!$AB$151:$BA$151,0)),0)+IFERROR(INDEX('Hoja de Trabajo para listado'!$BC$155:$CB$1048576,MATCH($A70,'Hoja de Trabajo para listado'!$BC$155:$BC$1048576,0),MATCH((CUADRO!P$5&amp;$E70),'Hoja de Trabajo para listado'!$BC$151:$CB$151,0)),0)+IFERROR(INDEX('Hoja de Trabajo para listado'!$DE$153:$DG$274,MATCH($A70,'Hoja de Trabajo para listado'!$DE$153:$DE$1048576,0),MATCH((CUADRO!P$5&amp;$E70),'Hoja de Trabajo para listado'!$DE$151:$DG$151,0)),0)+IFERROR(INDEX('Hoja de Trabajo para listado'!$CD$155:$DC$1048576,MATCH($A70,'Hoja de Trabajo para listado'!$CD$155:$CD$1048576,0),MATCH((CUADRO!P$5&amp;$E70),'Hoja de Trabajo para listado'!$CD$151:$DC$151,0)),0)</f>
        <v>0</v>
      </c>
      <c r="Q70" s="243">
        <f ca="1">+IFERROR(INDEX('Hoja de Trabajo para listado'!$A$155:$Z$1048576,MATCH($A70,'Hoja de Trabajo para listado'!$A$155:$A$1048576,0),MATCH((CUADRO!Q$5&amp;$E70),'Hoja de Trabajo para listado'!$A$151:$Z$151,0)),0)+IFERROR(INDEX('Hoja de Trabajo para listado'!$AB$155:$BA$1048576,MATCH($A70,'Hoja de Trabajo para listado'!$AB$155:$AB$1048576,0),MATCH((CUADRO!Q$5&amp;$E70),'Hoja de Trabajo para listado'!$AB$151:$BA$151,0)),0)+IFERROR(INDEX('Hoja de Trabajo para listado'!$BC$155:$CB$1048576,MATCH($A70,'Hoja de Trabajo para listado'!$BC$155:$BC$1048576,0),MATCH((CUADRO!Q$5&amp;$E70),'Hoja de Trabajo para listado'!$BC$151:$CB$151,0)),0)+IFERROR(INDEX('Hoja de Trabajo para listado'!$DE$153:$DG$274,MATCH($A70,'Hoja de Trabajo para listado'!$DE$153:$DE$1048576,0),MATCH((CUADRO!Q$5&amp;$E70),'Hoja de Trabajo para listado'!$DE$151:$DG$151,0)),0)+IFERROR(INDEX('Hoja de Trabajo para listado'!$CD$155:$DC$1048576,MATCH($A70,'Hoja de Trabajo para listado'!$CD$155:$CD$1048576,0),MATCH((CUADRO!Q$5&amp;$E70),'Hoja de Trabajo para listado'!$CD$151:$DC$151,0)),0)</f>
        <v>0</v>
      </c>
      <c r="R70" s="243">
        <f t="shared" ref="R70:R133" ca="1" si="5">+SUM(F70:Q70)</f>
        <v>22029.17</v>
      </c>
      <c r="S70" s="243"/>
      <c r="T70" s="243">
        <f ca="1">+T71</f>
        <v>18478592.490000002</v>
      </c>
      <c r="U70" s="242">
        <f t="shared" ref="U70:U133" si="6">+IF(E70="Débitos",1,2)</f>
        <v>1</v>
      </c>
      <c r="V70" s="333" t="str">
        <f>+VLOOKUP(A70,bd_lista!$A$3:$E$590,5,FALSE)</f>
        <v>Instituciones Descentralizadas</v>
      </c>
      <c r="W70" s="383" t="str">
        <f>+V70</f>
        <v>Instituciones Descentralizadas</v>
      </c>
      <c r="X70" s="242">
        <f>+VLOOKUP(A70,[3]Sheet1!$A$13:$D$744,4,FALSE)</f>
        <v>41</v>
      </c>
      <c r="Y70" s="242" t="str">
        <f>+VLOOKUP(X70,bd_lista!$A$3:$C$590,3,FALSE)</f>
        <v>Ministerio de Desarrollo Productivo y Economía Plural</v>
      </c>
      <c r="Z70" s="294">
        <f>+X70</f>
        <v>41</v>
      </c>
      <c r="AA70" s="295" t="str">
        <f>+Y70</f>
        <v>Ministerio de Desarrollo Productivo y Economía Plural</v>
      </c>
    </row>
    <row r="71" spans="1:27" customFormat="1" ht="15" customHeight="1">
      <c r="A71" s="32">
        <v>132</v>
      </c>
      <c r="B71" s="389"/>
      <c r="C71" s="333" t="str">
        <f>+VLOOKUP(A71,bd_lista!$A$3:$C$590,3,FALSE)</f>
        <v>Servicio de Desarrollo de las Empresas Púb. Productivas</v>
      </c>
      <c r="D71" s="386"/>
      <c r="E71" s="333" t="s">
        <v>1305</v>
      </c>
      <c r="F71" s="245">
        <f ca="1">+IFERROR(INDEX('Hoja de Trabajo para listado'!$A$155:$Z$1048576,MATCH($A71,'Hoja de Trabajo para listado'!$A$155:$A$1048576,0),MATCH((CUADRO!F$5&amp;$E71),'Hoja de Trabajo para listado'!$A$151:$Z$151,0)),0)+IFERROR(INDEX('Hoja de Trabajo para listado'!$AB$155:$BA$1048576,MATCH($A71,'Hoja de Trabajo para listado'!$AB$155:$AB$1048576,0),MATCH((CUADRO!F$5&amp;$E71),'Hoja de Trabajo para listado'!$AB$151:$BA$151,0)),0)+IFERROR(INDEX('Hoja de Trabajo para listado'!$BC$155:$CB$1048576,MATCH($A71,'Hoja de Trabajo para listado'!$BC$155:$BC$1048576,0),MATCH((CUADRO!F$5&amp;$E71),'Hoja de Trabajo para listado'!$BC$151:$CB$151,0)),0)+IFERROR(INDEX('Hoja de Trabajo para listado'!$DE$153:$DG$274,MATCH($A71,'Hoja de Trabajo para listado'!$DE$153:$DE$1048576,0),MATCH((CUADRO!F$5&amp;$E71),'Hoja de Trabajo para listado'!$DE$151:$DG$151,0)),0)+IFERROR(INDEX('Hoja de Trabajo para listado'!$CD$155:$DC$1048576,MATCH($A71,'Hoja de Trabajo para listado'!$CD$155:$CD$1048576,0),MATCH((CUADRO!F$5&amp;$E71),'Hoja de Trabajo para listado'!$CD$151:$DC$151,0)),0)</f>
        <v>6366900.9699999997</v>
      </c>
      <c r="G71" s="245">
        <f ca="1">+IFERROR(INDEX('Hoja de Trabajo para listado'!$A$155:$Z$1048576,MATCH($A71,'Hoja de Trabajo para listado'!$A$155:$A$1048576,0),MATCH((CUADRO!G$5&amp;$E71),'Hoja de Trabajo para listado'!$A$151:$Z$151,0)),0)+IFERROR(INDEX('Hoja de Trabajo para listado'!$AB$155:$BA$1048576,MATCH($A71,'Hoja de Trabajo para listado'!$AB$155:$AB$1048576,0),MATCH((CUADRO!G$5&amp;$E71),'Hoja de Trabajo para listado'!$AB$151:$BA$151,0)),0)+IFERROR(INDEX('Hoja de Trabajo para listado'!$BC$155:$CB$1048576,MATCH($A71,'Hoja de Trabajo para listado'!$BC$155:$BC$1048576,0),MATCH((CUADRO!G$5&amp;$E71),'Hoja de Trabajo para listado'!$BC$151:$CB$151,0)),0)+IFERROR(INDEX('Hoja de Trabajo para listado'!$DE$153:$DG$274,MATCH($A71,'Hoja de Trabajo para listado'!$DE$153:$DE$1048576,0),MATCH((CUADRO!G$5&amp;$E71),'Hoja de Trabajo para listado'!$DE$151:$DG$151,0)),0)+IFERROR(INDEX('Hoja de Trabajo para listado'!$CD$155:$DC$1048576,MATCH($A71,'Hoja de Trabajo para listado'!$CD$155:$CD$1048576,0),MATCH((CUADRO!G$5&amp;$E71),'Hoja de Trabajo para listado'!$CD$151:$DC$151,0)),0)</f>
        <v>12089662.350000001</v>
      </c>
      <c r="H71" s="245">
        <f ca="1">+IFERROR(INDEX('Hoja de Trabajo para listado'!$A$155:$Z$1048576,MATCH($A71,'Hoja de Trabajo para listado'!$A$155:$A$1048576,0),MATCH((CUADRO!H$5&amp;$E71),'Hoja de Trabajo para listado'!$A$151:$Z$151,0)),0)+IFERROR(INDEX('Hoja de Trabajo para listado'!$AB$155:$BA$1048576,MATCH($A71,'Hoja de Trabajo para listado'!$AB$155:$AB$1048576,0),MATCH((CUADRO!H$5&amp;$E71),'Hoja de Trabajo para listado'!$AB$151:$BA$151,0)),0)+IFERROR(INDEX('Hoja de Trabajo para listado'!$BC$155:$CB$1048576,MATCH($A71,'Hoja de Trabajo para listado'!$BC$155:$BC$1048576,0),MATCH((CUADRO!H$5&amp;$E71),'Hoja de Trabajo para listado'!$BC$151:$CB$151,0)),0)+IFERROR(INDEX('Hoja de Trabajo para listado'!$DE$153:$DG$274,MATCH($A71,'Hoja de Trabajo para listado'!$DE$153:$DE$1048576,0),MATCH((CUADRO!H$5&amp;$E71),'Hoja de Trabajo para listado'!$DE$151:$DG$151,0)),0)+IFERROR(INDEX('Hoja de Trabajo para listado'!$CD$155:$DC$1048576,MATCH($A71,'Hoja de Trabajo para listado'!$CD$155:$CD$1048576,0),MATCH((CUADRO!H$5&amp;$E71),'Hoja de Trabajo para listado'!$CD$151:$DC$151,0)),0)</f>
        <v>0</v>
      </c>
      <c r="I71" s="245">
        <f ca="1">+IFERROR(INDEX('Hoja de Trabajo para listado'!$A$155:$Z$1048576,MATCH($A71,'Hoja de Trabajo para listado'!$A$155:$A$1048576,0),MATCH((CUADRO!I$5&amp;$E71),'Hoja de Trabajo para listado'!$A$151:$Z$151,0)),0)+IFERROR(INDEX('Hoja de Trabajo para listado'!$AB$155:$BA$1048576,MATCH($A71,'Hoja de Trabajo para listado'!$AB$155:$AB$1048576,0),MATCH((CUADRO!I$5&amp;$E71),'Hoja de Trabajo para listado'!$AB$151:$BA$151,0)),0)+IFERROR(INDEX('Hoja de Trabajo para listado'!$BC$155:$CB$1048576,MATCH($A71,'Hoja de Trabajo para listado'!$BC$155:$BC$1048576,0),MATCH((CUADRO!I$5&amp;$E71),'Hoja de Trabajo para listado'!$BC$151:$CB$151,0)),0)+IFERROR(INDEX('Hoja de Trabajo para listado'!$DE$153:$DG$274,MATCH($A71,'Hoja de Trabajo para listado'!$DE$153:$DE$1048576,0),MATCH((CUADRO!I$5&amp;$E71),'Hoja de Trabajo para listado'!$DE$151:$DG$151,0)),0)+IFERROR(INDEX('Hoja de Trabajo para listado'!$CD$155:$DC$1048576,MATCH($A71,'Hoja de Trabajo para listado'!$CD$155:$CD$1048576,0),MATCH((CUADRO!I$5&amp;$E71),'Hoja de Trabajo para listado'!$CD$151:$DC$151,0)),0)</f>
        <v>0</v>
      </c>
      <c r="J71" s="245">
        <f ca="1">+IFERROR(INDEX('Hoja de Trabajo para listado'!$A$155:$Z$1048576,MATCH($A71,'Hoja de Trabajo para listado'!$A$155:$A$1048576,0),MATCH((CUADRO!J$5&amp;$E71),'Hoja de Trabajo para listado'!$A$151:$Z$151,0)),0)+IFERROR(INDEX('Hoja de Trabajo para listado'!$AB$155:$BA$1048576,MATCH($A71,'Hoja de Trabajo para listado'!$AB$155:$AB$1048576,0),MATCH((CUADRO!J$5&amp;$E71),'Hoja de Trabajo para listado'!$AB$151:$BA$151,0)),0)+IFERROR(INDEX('Hoja de Trabajo para listado'!$BC$155:$CB$1048576,MATCH($A71,'Hoja de Trabajo para listado'!$BC$155:$BC$1048576,0),MATCH((CUADRO!J$5&amp;$E71),'Hoja de Trabajo para listado'!$BC$151:$CB$151,0)),0)+IFERROR(INDEX('Hoja de Trabajo para listado'!$DE$153:$DG$274,MATCH($A71,'Hoja de Trabajo para listado'!$DE$153:$DE$1048576,0),MATCH((CUADRO!J$5&amp;$E71),'Hoja de Trabajo para listado'!$DE$151:$DG$151,0)),0)+IFERROR(INDEX('Hoja de Trabajo para listado'!$CD$155:$DC$1048576,MATCH($A71,'Hoja de Trabajo para listado'!$CD$155:$CD$1048576,0),MATCH((CUADRO!J$5&amp;$E71),'Hoja de Trabajo para listado'!$CD$151:$DC$151,0)),0)</f>
        <v>0</v>
      </c>
      <c r="K71" s="245">
        <f ca="1">+IFERROR(INDEX('Hoja de Trabajo para listado'!$A$155:$Z$1048576,MATCH($A71,'Hoja de Trabajo para listado'!$A$155:$A$1048576,0),MATCH((CUADRO!K$5&amp;$E71),'Hoja de Trabajo para listado'!$A$151:$Z$151,0)),0)+IFERROR(INDEX('Hoja de Trabajo para listado'!$AB$155:$BA$1048576,MATCH($A71,'Hoja de Trabajo para listado'!$AB$155:$AB$1048576,0),MATCH((CUADRO!K$5&amp;$E71),'Hoja de Trabajo para listado'!$AB$151:$BA$151,0)),0)+IFERROR(INDEX('Hoja de Trabajo para listado'!$BC$155:$CB$1048576,MATCH($A71,'Hoja de Trabajo para listado'!$BC$155:$BC$1048576,0),MATCH((CUADRO!K$5&amp;$E71),'Hoja de Trabajo para listado'!$BC$151:$CB$151,0)),0)+IFERROR(INDEX('Hoja de Trabajo para listado'!$DE$153:$DG$274,MATCH($A71,'Hoja de Trabajo para listado'!$DE$153:$DE$1048576,0),MATCH((CUADRO!K$5&amp;$E71),'Hoja de Trabajo para listado'!$DE$151:$DG$151,0)),0)+IFERROR(INDEX('Hoja de Trabajo para listado'!$CD$155:$DC$1048576,MATCH($A71,'Hoja de Trabajo para listado'!$CD$155:$CD$1048576,0),MATCH((CUADRO!K$5&amp;$E71),'Hoja de Trabajo para listado'!$CD$151:$DC$151,0)),0)</f>
        <v>0</v>
      </c>
      <c r="L71" s="245">
        <f ca="1">+IFERROR(INDEX('Hoja de Trabajo para listado'!$A$155:$Z$1048576,MATCH($A71,'Hoja de Trabajo para listado'!$A$155:$A$1048576,0),MATCH((CUADRO!L$5&amp;$E71),'Hoja de Trabajo para listado'!$A$151:$Z$151,0)),0)+IFERROR(INDEX('Hoja de Trabajo para listado'!$AB$155:$BA$1048576,MATCH($A71,'Hoja de Trabajo para listado'!$AB$155:$AB$1048576,0),MATCH((CUADRO!L$5&amp;$E71),'Hoja de Trabajo para listado'!$AB$151:$BA$151,0)),0)+IFERROR(INDEX('Hoja de Trabajo para listado'!$BC$155:$CB$1048576,MATCH($A71,'Hoja de Trabajo para listado'!$BC$155:$BC$1048576,0),MATCH((CUADRO!L$5&amp;$E71),'Hoja de Trabajo para listado'!$BC$151:$CB$151,0)),0)+IFERROR(INDEX('Hoja de Trabajo para listado'!$DE$153:$DG$274,MATCH($A71,'Hoja de Trabajo para listado'!$DE$153:$DE$1048576,0),MATCH((CUADRO!L$5&amp;$E71),'Hoja de Trabajo para listado'!$DE$151:$DG$151,0)),0)+IFERROR(INDEX('Hoja de Trabajo para listado'!$CD$155:$DC$1048576,MATCH($A71,'Hoja de Trabajo para listado'!$CD$155:$CD$1048576,0),MATCH((CUADRO!L$5&amp;$E71),'Hoja de Trabajo para listado'!$CD$151:$DC$151,0)),0)</f>
        <v>0</v>
      </c>
      <c r="M71" s="245">
        <f ca="1">+IFERROR(INDEX('Hoja de Trabajo para listado'!$A$155:$Z$1048576,MATCH($A71,'Hoja de Trabajo para listado'!$A$155:$A$1048576,0),MATCH((CUADRO!M$5&amp;$E71),'Hoja de Trabajo para listado'!$A$151:$Z$151,0)),0)+IFERROR(INDEX('Hoja de Trabajo para listado'!$AB$155:$BA$1048576,MATCH($A71,'Hoja de Trabajo para listado'!$AB$155:$AB$1048576,0),MATCH((CUADRO!M$5&amp;$E71),'Hoja de Trabajo para listado'!$AB$151:$BA$151,0)),0)+IFERROR(INDEX('Hoja de Trabajo para listado'!$BC$155:$CB$1048576,MATCH($A71,'Hoja de Trabajo para listado'!$BC$155:$BC$1048576,0),MATCH((CUADRO!M$5&amp;$E71),'Hoja de Trabajo para listado'!$BC$151:$CB$151,0)),0)+IFERROR(INDEX('Hoja de Trabajo para listado'!$DE$153:$DG$274,MATCH($A71,'Hoja de Trabajo para listado'!$DE$153:$DE$1048576,0),MATCH((CUADRO!M$5&amp;$E71),'Hoja de Trabajo para listado'!$DE$151:$DG$151,0)),0)+IFERROR(INDEX('Hoja de Trabajo para listado'!$CD$155:$DC$1048576,MATCH($A71,'Hoja de Trabajo para listado'!$CD$155:$CD$1048576,0),MATCH((CUADRO!M$5&amp;$E71),'Hoja de Trabajo para listado'!$CD$151:$DC$151,0)),0)</f>
        <v>0</v>
      </c>
      <c r="N71" s="245">
        <f ca="1">+IFERROR(INDEX('Hoja de Trabajo para listado'!$A$155:$Z$1048576,MATCH($A71,'Hoja de Trabajo para listado'!$A$155:$A$1048576,0),MATCH((CUADRO!N$5&amp;$E71),'Hoja de Trabajo para listado'!$A$151:$Z$151,0)),0)+IFERROR(INDEX('Hoja de Trabajo para listado'!$AB$155:$BA$1048576,MATCH($A71,'Hoja de Trabajo para listado'!$AB$155:$AB$1048576,0),MATCH((CUADRO!N$5&amp;$E71),'Hoja de Trabajo para listado'!$AB$151:$BA$151,0)),0)+IFERROR(INDEX('Hoja de Trabajo para listado'!$BC$155:$CB$1048576,MATCH($A71,'Hoja de Trabajo para listado'!$BC$155:$BC$1048576,0),MATCH((CUADRO!N$5&amp;$E71),'Hoja de Trabajo para listado'!$BC$151:$CB$151,0)),0)+IFERROR(INDEX('Hoja de Trabajo para listado'!$DE$153:$DG$274,MATCH($A71,'Hoja de Trabajo para listado'!$DE$153:$DE$1048576,0),MATCH((CUADRO!N$5&amp;$E71),'Hoja de Trabajo para listado'!$DE$151:$DG$151,0)),0)+IFERROR(INDEX('Hoja de Trabajo para listado'!$CD$155:$DC$1048576,MATCH($A71,'Hoja de Trabajo para listado'!$CD$155:$CD$1048576,0),MATCH((CUADRO!N$5&amp;$E71),'Hoja de Trabajo para listado'!$CD$151:$DC$151,0)),0)</f>
        <v>0</v>
      </c>
      <c r="O71" s="245">
        <f ca="1">+IFERROR(INDEX('Hoja de Trabajo para listado'!$A$155:$Z$1048576,MATCH($A71,'Hoja de Trabajo para listado'!$A$155:$A$1048576,0),MATCH((CUADRO!O$5&amp;$E71),'Hoja de Trabajo para listado'!$A$151:$Z$151,0)),0)+IFERROR(INDEX('Hoja de Trabajo para listado'!$AB$155:$BA$1048576,MATCH($A71,'Hoja de Trabajo para listado'!$AB$155:$AB$1048576,0),MATCH((CUADRO!O$5&amp;$E71),'Hoja de Trabajo para listado'!$AB$151:$BA$151,0)),0)+IFERROR(INDEX('Hoja de Trabajo para listado'!$BC$155:$CB$1048576,MATCH($A71,'Hoja de Trabajo para listado'!$BC$155:$BC$1048576,0),MATCH((CUADRO!O$5&amp;$E71),'Hoja de Trabajo para listado'!$BC$151:$CB$151,0)),0)+IFERROR(INDEX('Hoja de Trabajo para listado'!$DE$153:$DG$274,MATCH($A71,'Hoja de Trabajo para listado'!$DE$153:$DE$1048576,0),MATCH((CUADRO!O$5&amp;$E71),'Hoja de Trabajo para listado'!$DE$151:$DG$151,0)),0)+IFERROR(INDEX('Hoja de Trabajo para listado'!$CD$155:$DC$1048576,MATCH($A71,'Hoja de Trabajo para listado'!$CD$155:$CD$1048576,0),MATCH((CUADRO!O$5&amp;$E71),'Hoja de Trabajo para listado'!$CD$151:$DC$151,0)),0)</f>
        <v>0</v>
      </c>
      <c r="P71" s="245">
        <f ca="1">+IFERROR(INDEX('Hoja de Trabajo para listado'!$A$155:$Z$1048576,MATCH($A71,'Hoja de Trabajo para listado'!$A$155:$A$1048576,0),MATCH((CUADRO!P$5&amp;$E71),'Hoja de Trabajo para listado'!$A$151:$Z$151,0)),0)+IFERROR(INDEX('Hoja de Trabajo para listado'!$AB$155:$BA$1048576,MATCH($A71,'Hoja de Trabajo para listado'!$AB$155:$AB$1048576,0),MATCH((CUADRO!P$5&amp;$E71),'Hoja de Trabajo para listado'!$AB$151:$BA$151,0)),0)+IFERROR(INDEX('Hoja de Trabajo para listado'!$BC$155:$CB$1048576,MATCH($A71,'Hoja de Trabajo para listado'!$BC$155:$BC$1048576,0),MATCH((CUADRO!P$5&amp;$E71),'Hoja de Trabajo para listado'!$BC$151:$CB$151,0)),0)+IFERROR(INDEX('Hoja de Trabajo para listado'!$DE$153:$DG$274,MATCH($A71,'Hoja de Trabajo para listado'!$DE$153:$DE$1048576,0),MATCH((CUADRO!P$5&amp;$E71),'Hoja de Trabajo para listado'!$DE$151:$DG$151,0)),0)+IFERROR(INDEX('Hoja de Trabajo para listado'!$CD$155:$DC$1048576,MATCH($A71,'Hoja de Trabajo para listado'!$CD$155:$CD$1048576,0),MATCH((CUADRO!P$5&amp;$E71),'Hoja de Trabajo para listado'!$CD$151:$DC$151,0)),0)</f>
        <v>0</v>
      </c>
      <c r="Q71" s="245">
        <f ca="1">+IFERROR(INDEX('Hoja de Trabajo para listado'!$A$155:$Z$1048576,MATCH($A71,'Hoja de Trabajo para listado'!$A$155:$A$1048576,0),MATCH((CUADRO!Q$5&amp;$E71),'Hoja de Trabajo para listado'!$A$151:$Z$151,0)),0)+IFERROR(INDEX('Hoja de Trabajo para listado'!$AB$155:$BA$1048576,MATCH($A71,'Hoja de Trabajo para listado'!$AB$155:$AB$1048576,0),MATCH((CUADRO!Q$5&amp;$E71),'Hoja de Trabajo para listado'!$AB$151:$BA$151,0)),0)+IFERROR(INDEX('Hoja de Trabajo para listado'!$BC$155:$CB$1048576,MATCH($A71,'Hoja de Trabajo para listado'!$BC$155:$BC$1048576,0),MATCH((CUADRO!Q$5&amp;$E71),'Hoja de Trabajo para listado'!$BC$151:$CB$151,0)),0)+IFERROR(INDEX('Hoja de Trabajo para listado'!$DE$153:$DG$274,MATCH($A71,'Hoja de Trabajo para listado'!$DE$153:$DE$1048576,0),MATCH((CUADRO!Q$5&amp;$E71),'Hoja de Trabajo para listado'!$DE$151:$DG$151,0)),0)+IFERROR(INDEX('Hoja de Trabajo para listado'!$CD$155:$DC$1048576,MATCH($A71,'Hoja de Trabajo para listado'!$CD$155:$CD$1048576,0),MATCH((CUADRO!Q$5&amp;$E71),'Hoja de Trabajo para listado'!$CD$151:$DC$151,0)),0)</f>
        <v>0</v>
      </c>
      <c r="R71" s="245">
        <f t="shared" ca="1" si="5"/>
        <v>18456563.32</v>
      </c>
      <c r="S71" s="245">
        <f ca="1">+R70+R71</f>
        <v>18478592.490000002</v>
      </c>
      <c r="T71" s="245">
        <f ca="1">+S71</f>
        <v>18478592.490000002</v>
      </c>
      <c r="U71" s="244">
        <f t="shared" si="6"/>
        <v>2</v>
      </c>
      <c r="V71" s="333" t="str">
        <f>+VLOOKUP(A71,bd_lista!$A$3:$E$590,5,FALSE)</f>
        <v>Instituciones Descentralizadas</v>
      </c>
      <c r="W71" s="384"/>
      <c r="X71" s="242">
        <f>+VLOOKUP(A71,[3]Sheet1!$A$13:$D$744,4,FALSE)</f>
        <v>41</v>
      </c>
      <c r="Y71" s="242" t="str">
        <f>+VLOOKUP(X71,bd_lista!$A$3:$C$590,3,FALSE)</f>
        <v>Ministerio de Desarrollo Productivo y Economía Plural</v>
      </c>
      <c r="Z71" s="292"/>
      <c r="AA71" s="293"/>
    </row>
    <row r="72" spans="1:27" ht="15" customHeight="1">
      <c r="A72" s="32">
        <v>133</v>
      </c>
      <c r="B72" s="388">
        <f>+A72</f>
        <v>133</v>
      </c>
      <c r="C72" s="247" t="str">
        <f>+VLOOKUP(A72,bd_lista!$A$3:$C$590,3,FALSE)</f>
        <v>Lotería Nacional de Beneficencia y Salubridad</v>
      </c>
      <c r="D72" s="385" t="str">
        <f>+C72</f>
        <v>Lotería Nacional de Beneficencia y Salubridad</v>
      </c>
      <c r="E72" s="247" t="s">
        <v>1304</v>
      </c>
      <c r="F72" s="243">
        <f ca="1">+IFERROR(INDEX('Hoja de Trabajo para listado'!$A$155:$Z$1048576,MATCH($A72,'Hoja de Trabajo para listado'!$A$155:$A$1048576,0),MATCH((CUADRO!F$5&amp;$E72),'Hoja de Trabajo para listado'!$A$151:$Z$151,0)),0)+IFERROR(INDEX('Hoja de Trabajo para listado'!$AB$155:$BA$1048576,MATCH($A72,'Hoja de Trabajo para listado'!$AB$155:$AB$1048576,0),MATCH((CUADRO!F$5&amp;$E72),'Hoja de Trabajo para listado'!$AB$151:$BA$151,0)),0)+IFERROR(INDEX('Hoja de Trabajo para listado'!$BC$155:$CB$1048576,MATCH($A72,'Hoja de Trabajo para listado'!$BC$155:$BC$1048576,0),MATCH((CUADRO!F$5&amp;$E72),'Hoja de Trabajo para listado'!$BC$151:$CB$151,0)),0)+IFERROR(INDEX('Hoja de Trabajo para listado'!$DE$153:$DG$274,MATCH($A72,'Hoja de Trabajo para listado'!$DE$153:$DE$1048576,0),MATCH((CUADRO!F$5&amp;$E72),'Hoja de Trabajo para listado'!$DE$151:$DG$151,0)),0)+IFERROR(INDEX('Hoja de Trabajo para listado'!$CD$155:$DC$1048576,MATCH($A72,'Hoja de Trabajo para listado'!$CD$155:$CD$1048576,0),MATCH((CUADRO!F$5&amp;$E72),'Hoja de Trabajo para listado'!$CD$151:$DC$151,0)),0)</f>
        <v>0</v>
      </c>
      <c r="G72" s="243">
        <f ca="1">+IFERROR(INDEX('Hoja de Trabajo para listado'!$A$155:$Z$1048576,MATCH($A72,'Hoja de Trabajo para listado'!$A$155:$A$1048576,0),MATCH((CUADRO!G$5&amp;$E72),'Hoja de Trabajo para listado'!$A$151:$Z$151,0)),0)+IFERROR(INDEX('Hoja de Trabajo para listado'!$AB$155:$BA$1048576,MATCH($A72,'Hoja de Trabajo para listado'!$AB$155:$AB$1048576,0),MATCH((CUADRO!G$5&amp;$E72),'Hoja de Trabajo para listado'!$AB$151:$BA$151,0)),0)+IFERROR(INDEX('Hoja de Trabajo para listado'!$BC$155:$CB$1048576,MATCH($A72,'Hoja de Trabajo para listado'!$BC$155:$BC$1048576,0),MATCH((CUADRO!G$5&amp;$E72),'Hoja de Trabajo para listado'!$BC$151:$CB$151,0)),0)+IFERROR(INDEX('Hoja de Trabajo para listado'!$DE$153:$DG$274,MATCH($A72,'Hoja de Trabajo para listado'!$DE$153:$DE$1048576,0),MATCH((CUADRO!G$5&amp;$E72),'Hoja de Trabajo para listado'!$DE$151:$DG$151,0)),0)+IFERROR(INDEX('Hoja de Trabajo para listado'!$CD$155:$DC$1048576,MATCH($A72,'Hoja de Trabajo para listado'!$CD$155:$CD$1048576,0),MATCH((CUADRO!G$5&amp;$E72),'Hoja de Trabajo para listado'!$CD$151:$DC$151,0)),0)</f>
        <v>0</v>
      </c>
      <c r="H72" s="243">
        <f ca="1">+IFERROR(INDEX('Hoja de Trabajo para listado'!$A$155:$Z$1048576,MATCH($A72,'Hoja de Trabajo para listado'!$A$155:$A$1048576,0),MATCH((CUADRO!H$5&amp;$E72),'Hoja de Trabajo para listado'!$A$151:$Z$151,0)),0)+IFERROR(INDEX('Hoja de Trabajo para listado'!$AB$155:$BA$1048576,MATCH($A72,'Hoja de Trabajo para listado'!$AB$155:$AB$1048576,0),MATCH((CUADRO!H$5&amp;$E72),'Hoja de Trabajo para listado'!$AB$151:$BA$151,0)),0)+IFERROR(INDEX('Hoja de Trabajo para listado'!$BC$155:$CB$1048576,MATCH($A72,'Hoja de Trabajo para listado'!$BC$155:$BC$1048576,0),MATCH((CUADRO!H$5&amp;$E72),'Hoja de Trabajo para listado'!$BC$151:$CB$151,0)),0)+IFERROR(INDEX('Hoja de Trabajo para listado'!$DE$153:$DG$274,MATCH($A72,'Hoja de Trabajo para listado'!$DE$153:$DE$1048576,0),MATCH((CUADRO!H$5&amp;$E72),'Hoja de Trabajo para listado'!$DE$151:$DG$151,0)),0)+IFERROR(INDEX('Hoja de Trabajo para listado'!$CD$155:$DC$1048576,MATCH($A72,'Hoja de Trabajo para listado'!$CD$155:$CD$1048576,0),MATCH((CUADRO!H$5&amp;$E72),'Hoja de Trabajo para listado'!$CD$151:$DC$151,0)),0)</f>
        <v>0</v>
      </c>
      <c r="I72" s="243">
        <f ca="1">+IFERROR(INDEX('Hoja de Trabajo para listado'!$A$155:$Z$1048576,MATCH($A72,'Hoja de Trabajo para listado'!$A$155:$A$1048576,0),MATCH((CUADRO!I$5&amp;$E72),'Hoja de Trabajo para listado'!$A$151:$Z$151,0)),0)+IFERROR(INDEX('Hoja de Trabajo para listado'!$AB$155:$BA$1048576,MATCH($A72,'Hoja de Trabajo para listado'!$AB$155:$AB$1048576,0),MATCH((CUADRO!I$5&amp;$E72),'Hoja de Trabajo para listado'!$AB$151:$BA$151,0)),0)+IFERROR(INDEX('Hoja de Trabajo para listado'!$BC$155:$CB$1048576,MATCH($A72,'Hoja de Trabajo para listado'!$BC$155:$BC$1048576,0),MATCH((CUADRO!I$5&amp;$E72),'Hoja de Trabajo para listado'!$BC$151:$CB$151,0)),0)+IFERROR(INDEX('Hoja de Trabajo para listado'!$DE$153:$DG$274,MATCH($A72,'Hoja de Trabajo para listado'!$DE$153:$DE$1048576,0),MATCH((CUADRO!I$5&amp;$E72),'Hoja de Trabajo para listado'!$DE$151:$DG$151,0)),0)+IFERROR(INDEX('Hoja de Trabajo para listado'!$CD$155:$DC$1048576,MATCH($A72,'Hoja de Trabajo para listado'!$CD$155:$CD$1048576,0),MATCH((CUADRO!I$5&amp;$E72),'Hoja de Trabajo para listado'!$CD$151:$DC$151,0)),0)</f>
        <v>0</v>
      </c>
      <c r="J72" s="243">
        <f ca="1">+IFERROR(INDEX('Hoja de Trabajo para listado'!$A$155:$Z$1048576,MATCH($A72,'Hoja de Trabajo para listado'!$A$155:$A$1048576,0),MATCH((CUADRO!J$5&amp;$E72),'Hoja de Trabajo para listado'!$A$151:$Z$151,0)),0)+IFERROR(INDEX('Hoja de Trabajo para listado'!$AB$155:$BA$1048576,MATCH($A72,'Hoja de Trabajo para listado'!$AB$155:$AB$1048576,0),MATCH((CUADRO!J$5&amp;$E72),'Hoja de Trabajo para listado'!$AB$151:$BA$151,0)),0)+IFERROR(INDEX('Hoja de Trabajo para listado'!$BC$155:$CB$1048576,MATCH($A72,'Hoja de Trabajo para listado'!$BC$155:$BC$1048576,0),MATCH((CUADRO!J$5&amp;$E72),'Hoja de Trabajo para listado'!$BC$151:$CB$151,0)),0)+IFERROR(INDEX('Hoja de Trabajo para listado'!$DE$153:$DG$274,MATCH($A72,'Hoja de Trabajo para listado'!$DE$153:$DE$1048576,0),MATCH((CUADRO!J$5&amp;$E72),'Hoja de Trabajo para listado'!$DE$151:$DG$151,0)),0)+IFERROR(INDEX('Hoja de Trabajo para listado'!$CD$155:$DC$1048576,MATCH($A72,'Hoja de Trabajo para listado'!$CD$155:$CD$1048576,0),MATCH((CUADRO!J$5&amp;$E72),'Hoja de Trabajo para listado'!$CD$151:$DC$151,0)),0)</f>
        <v>0</v>
      </c>
      <c r="K72" s="243">
        <f ca="1">+IFERROR(INDEX('Hoja de Trabajo para listado'!$A$155:$Z$1048576,MATCH($A72,'Hoja de Trabajo para listado'!$A$155:$A$1048576,0),MATCH((CUADRO!K$5&amp;$E72),'Hoja de Trabajo para listado'!$A$151:$Z$151,0)),0)+IFERROR(INDEX('Hoja de Trabajo para listado'!$AB$155:$BA$1048576,MATCH($A72,'Hoja de Trabajo para listado'!$AB$155:$AB$1048576,0),MATCH((CUADRO!K$5&amp;$E72),'Hoja de Trabajo para listado'!$AB$151:$BA$151,0)),0)+IFERROR(INDEX('Hoja de Trabajo para listado'!$BC$155:$CB$1048576,MATCH($A72,'Hoja de Trabajo para listado'!$BC$155:$BC$1048576,0),MATCH((CUADRO!K$5&amp;$E72),'Hoja de Trabajo para listado'!$BC$151:$CB$151,0)),0)+IFERROR(INDEX('Hoja de Trabajo para listado'!$DE$153:$DG$274,MATCH($A72,'Hoja de Trabajo para listado'!$DE$153:$DE$1048576,0),MATCH((CUADRO!K$5&amp;$E72),'Hoja de Trabajo para listado'!$DE$151:$DG$151,0)),0)+IFERROR(INDEX('Hoja de Trabajo para listado'!$CD$155:$DC$1048576,MATCH($A72,'Hoja de Trabajo para listado'!$CD$155:$CD$1048576,0),MATCH((CUADRO!K$5&amp;$E72),'Hoja de Trabajo para listado'!$CD$151:$DC$151,0)),0)</f>
        <v>0</v>
      </c>
      <c r="L72" s="243">
        <f ca="1">+IFERROR(INDEX('Hoja de Trabajo para listado'!$A$155:$Z$1048576,MATCH($A72,'Hoja de Trabajo para listado'!$A$155:$A$1048576,0),MATCH((CUADRO!L$5&amp;$E72),'Hoja de Trabajo para listado'!$A$151:$Z$151,0)),0)+IFERROR(INDEX('Hoja de Trabajo para listado'!$AB$155:$BA$1048576,MATCH($A72,'Hoja de Trabajo para listado'!$AB$155:$AB$1048576,0),MATCH((CUADRO!L$5&amp;$E72),'Hoja de Trabajo para listado'!$AB$151:$BA$151,0)),0)+IFERROR(INDEX('Hoja de Trabajo para listado'!$BC$155:$CB$1048576,MATCH($A72,'Hoja de Trabajo para listado'!$BC$155:$BC$1048576,0),MATCH((CUADRO!L$5&amp;$E72),'Hoja de Trabajo para listado'!$BC$151:$CB$151,0)),0)+IFERROR(INDEX('Hoja de Trabajo para listado'!$DE$153:$DG$274,MATCH($A72,'Hoja de Trabajo para listado'!$DE$153:$DE$1048576,0),MATCH((CUADRO!L$5&amp;$E72),'Hoja de Trabajo para listado'!$DE$151:$DG$151,0)),0)+IFERROR(INDEX('Hoja de Trabajo para listado'!$CD$155:$DC$1048576,MATCH($A72,'Hoja de Trabajo para listado'!$CD$155:$CD$1048576,0),MATCH((CUADRO!L$5&amp;$E72),'Hoja de Trabajo para listado'!$CD$151:$DC$151,0)),0)</f>
        <v>0</v>
      </c>
      <c r="M72" s="243">
        <f ca="1">+IFERROR(INDEX('Hoja de Trabajo para listado'!$A$155:$Z$1048576,MATCH($A72,'Hoja de Trabajo para listado'!$A$155:$A$1048576,0),MATCH((CUADRO!M$5&amp;$E72),'Hoja de Trabajo para listado'!$A$151:$Z$151,0)),0)+IFERROR(INDEX('Hoja de Trabajo para listado'!$AB$155:$BA$1048576,MATCH($A72,'Hoja de Trabajo para listado'!$AB$155:$AB$1048576,0),MATCH((CUADRO!M$5&amp;$E72),'Hoja de Trabajo para listado'!$AB$151:$BA$151,0)),0)+IFERROR(INDEX('Hoja de Trabajo para listado'!$BC$155:$CB$1048576,MATCH($A72,'Hoja de Trabajo para listado'!$BC$155:$BC$1048576,0),MATCH((CUADRO!M$5&amp;$E72),'Hoja de Trabajo para listado'!$BC$151:$CB$151,0)),0)+IFERROR(INDEX('Hoja de Trabajo para listado'!$DE$153:$DG$274,MATCH($A72,'Hoja de Trabajo para listado'!$DE$153:$DE$1048576,0),MATCH((CUADRO!M$5&amp;$E72),'Hoja de Trabajo para listado'!$DE$151:$DG$151,0)),0)+IFERROR(INDEX('Hoja de Trabajo para listado'!$CD$155:$DC$1048576,MATCH($A72,'Hoja de Trabajo para listado'!$CD$155:$CD$1048576,0),MATCH((CUADRO!M$5&amp;$E72),'Hoja de Trabajo para listado'!$CD$151:$DC$151,0)),0)</f>
        <v>0</v>
      </c>
      <c r="N72" s="243">
        <f ca="1">+IFERROR(INDEX('Hoja de Trabajo para listado'!$A$155:$Z$1048576,MATCH($A72,'Hoja de Trabajo para listado'!$A$155:$A$1048576,0),MATCH((CUADRO!N$5&amp;$E72),'Hoja de Trabajo para listado'!$A$151:$Z$151,0)),0)+IFERROR(INDEX('Hoja de Trabajo para listado'!$AB$155:$BA$1048576,MATCH($A72,'Hoja de Trabajo para listado'!$AB$155:$AB$1048576,0),MATCH((CUADRO!N$5&amp;$E72),'Hoja de Trabajo para listado'!$AB$151:$BA$151,0)),0)+IFERROR(INDEX('Hoja de Trabajo para listado'!$BC$155:$CB$1048576,MATCH($A72,'Hoja de Trabajo para listado'!$BC$155:$BC$1048576,0),MATCH((CUADRO!N$5&amp;$E72),'Hoja de Trabajo para listado'!$BC$151:$CB$151,0)),0)+IFERROR(INDEX('Hoja de Trabajo para listado'!$DE$153:$DG$274,MATCH($A72,'Hoja de Trabajo para listado'!$DE$153:$DE$1048576,0),MATCH((CUADRO!N$5&amp;$E72),'Hoja de Trabajo para listado'!$DE$151:$DG$151,0)),0)+IFERROR(INDEX('Hoja de Trabajo para listado'!$CD$155:$DC$1048576,MATCH($A72,'Hoja de Trabajo para listado'!$CD$155:$CD$1048576,0),MATCH((CUADRO!N$5&amp;$E72),'Hoja de Trabajo para listado'!$CD$151:$DC$151,0)),0)</f>
        <v>0</v>
      </c>
      <c r="O72" s="243">
        <f ca="1">+IFERROR(INDEX('Hoja de Trabajo para listado'!$A$155:$Z$1048576,MATCH($A72,'Hoja de Trabajo para listado'!$A$155:$A$1048576,0),MATCH((CUADRO!O$5&amp;$E72),'Hoja de Trabajo para listado'!$A$151:$Z$151,0)),0)+IFERROR(INDEX('Hoja de Trabajo para listado'!$AB$155:$BA$1048576,MATCH($A72,'Hoja de Trabajo para listado'!$AB$155:$AB$1048576,0),MATCH((CUADRO!O$5&amp;$E72),'Hoja de Trabajo para listado'!$AB$151:$BA$151,0)),0)+IFERROR(INDEX('Hoja de Trabajo para listado'!$BC$155:$CB$1048576,MATCH($A72,'Hoja de Trabajo para listado'!$BC$155:$BC$1048576,0),MATCH((CUADRO!O$5&amp;$E72),'Hoja de Trabajo para listado'!$BC$151:$CB$151,0)),0)+IFERROR(INDEX('Hoja de Trabajo para listado'!$DE$153:$DG$274,MATCH($A72,'Hoja de Trabajo para listado'!$DE$153:$DE$1048576,0),MATCH((CUADRO!O$5&amp;$E72),'Hoja de Trabajo para listado'!$DE$151:$DG$151,0)),0)+IFERROR(INDEX('Hoja de Trabajo para listado'!$CD$155:$DC$1048576,MATCH($A72,'Hoja de Trabajo para listado'!$CD$155:$CD$1048576,0),MATCH((CUADRO!O$5&amp;$E72),'Hoja de Trabajo para listado'!$CD$151:$DC$151,0)),0)</f>
        <v>0</v>
      </c>
      <c r="P72" s="243">
        <f ca="1">+IFERROR(INDEX('Hoja de Trabajo para listado'!$A$155:$Z$1048576,MATCH($A72,'Hoja de Trabajo para listado'!$A$155:$A$1048576,0),MATCH((CUADRO!P$5&amp;$E72),'Hoja de Trabajo para listado'!$A$151:$Z$151,0)),0)+IFERROR(INDEX('Hoja de Trabajo para listado'!$AB$155:$BA$1048576,MATCH($A72,'Hoja de Trabajo para listado'!$AB$155:$AB$1048576,0),MATCH((CUADRO!P$5&amp;$E72),'Hoja de Trabajo para listado'!$AB$151:$BA$151,0)),0)+IFERROR(INDEX('Hoja de Trabajo para listado'!$BC$155:$CB$1048576,MATCH($A72,'Hoja de Trabajo para listado'!$BC$155:$BC$1048576,0),MATCH((CUADRO!P$5&amp;$E72),'Hoja de Trabajo para listado'!$BC$151:$CB$151,0)),0)+IFERROR(INDEX('Hoja de Trabajo para listado'!$DE$153:$DG$274,MATCH($A72,'Hoja de Trabajo para listado'!$DE$153:$DE$1048576,0),MATCH((CUADRO!P$5&amp;$E72),'Hoja de Trabajo para listado'!$DE$151:$DG$151,0)),0)+IFERROR(INDEX('Hoja de Trabajo para listado'!$CD$155:$DC$1048576,MATCH($A72,'Hoja de Trabajo para listado'!$CD$155:$CD$1048576,0),MATCH((CUADRO!P$5&amp;$E72),'Hoja de Trabajo para listado'!$CD$151:$DC$151,0)),0)</f>
        <v>0</v>
      </c>
      <c r="Q72" s="243">
        <f ca="1">+IFERROR(INDEX('Hoja de Trabajo para listado'!$A$155:$Z$1048576,MATCH($A72,'Hoja de Trabajo para listado'!$A$155:$A$1048576,0),MATCH((CUADRO!Q$5&amp;$E72),'Hoja de Trabajo para listado'!$A$151:$Z$151,0)),0)+IFERROR(INDEX('Hoja de Trabajo para listado'!$AB$155:$BA$1048576,MATCH($A72,'Hoja de Trabajo para listado'!$AB$155:$AB$1048576,0),MATCH((CUADRO!Q$5&amp;$E72),'Hoja de Trabajo para listado'!$AB$151:$BA$151,0)),0)+IFERROR(INDEX('Hoja de Trabajo para listado'!$BC$155:$CB$1048576,MATCH($A72,'Hoja de Trabajo para listado'!$BC$155:$BC$1048576,0),MATCH((CUADRO!Q$5&amp;$E72),'Hoja de Trabajo para listado'!$BC$151:$CB$151,0)),0)+IFERROR(INDEX('Hoja de Trabajo para listado'!$DE$153:$DG$274,MATCH($A72,'Hoja de Trabajo para listado'!$DE$153:$DE$1048576,0),MATCH((CUADRO!Q$5&amp;$E72),'Hoja de Trabajo para listado'!$DE$151:$DG$151,0)),0)+IFERROR(INDEX('Hoja de Trabajo para listado'!$CD$155:$DC$1048576,MATCH($A72,'Hoja de Trabajo para listado'!$CD$155:$CD$1048576,0),MATCH((CUADRO!Q$5&amp;$E72),'Hoja de Trabajo para listado'!$CD$151:$DC$151,0)),0)</f>
        <v>0</v>
      </c>
      <c r="R72" s="243">
        <f t="shared" ca="1" si="5"/>
        <v>0</v>
      </c>
      <c r="S72" s="243"/>
      <c r="T72" s="243">
        <f ca="1">+T73</f>
        <v>1545823.5400000003</v>
      </c>
      <c r="U72" s="242">
        <f t="shared" si="6"/>
        <v>1</v>
      </c>
      <c r="V72" s="333" t="str">
        <f>+VLOOKUP(A72,bd_lista!$A$3:$E$590,5,FALSE)</f>
        <v>Instituciones Descentralizadas</v>
      </c>
      <c r="W72" s="383" t="str">
        <f>+V72</f>
        <v>Instituciones Descentralizadas</v>
      </c>
      <c r="X72" s="242">
        <f>+VLOOKUP(A72,[3]Sheet1!$A$13:$D$744,4,FALSE)</f>
        <v>46</v>
      </c>
      <c r="Y72" s="242" t="str">
        <f>+VLOOKUP(X72,bd_lista!$A$3:$C$590,3,FALSE)</f>
        <v>Ministerio de Salud y Deportes</v>
      </c>
      <c r="Z72" s="294">
        <f>+X72</f>
        <v>46</v>
      </c>
      <c r="AA72" s="319" t="str">
        <f>+Y72</f>
        <v>Ministerio de Salud y Deportes</v>
      </c>
    </row>
    <row r="73" spans="1:27" ht="15" customHeight="1">
      <c r="A73" s="32">
        <v>133</v>
      </c>
      <c r="B73" s="389"/>
      <c r="C73" s="333" t="str">
        <f>+VLOOKUP(A73,bd_lista!$A$3:$C$590,3,FALSE)</f>
        <v>Lotería Nacional de Beneficencia y Salubridad</v>
      </c>
      <c r="D73" s="386"/>
      <c r="E73" s="333" t="s">
        <v>1305</v>
      </c>
      <c r="F73" s="245">
        <f ca="1">+IFERROR(INDEX('Hoja de Trabajo para listado'!$A$155:$Z$1048576,MATCH($A73,'Hoja de Trabajo para listado'!$A$155:$A$1048576,0),MATCH((CUADRO!F$5&amp;$E73),'Hoja de Trabajo para listado'!$A$151:$Z$151,0)),0)+IFERROR(INDEX('Hoja de Trabajo para listado'!$AB$155:$BA$1048576,MATCH($A73,'Hoja de Trabajo para listado'!$AB$155:$AB$1048576,0),MATCH((CUADRO!F$5&amp;$E73),'Hoja de Trabajo para listado'!$AB$151:$BA$151,0)),0)+IFERROR(INDEX('Hoja de Trabajo para listado'!$BC$155:$CB$1048576,MATCH($A73,'Hoja de Trabajo para listado'!$BC$155:$BC$1048576,0),MATCH((CUADRO!F$5&amp;$E73),'Hoja de Trabajo para listado'!$BC$151:$CB$151,0)),0)+IFERROR(INDEX('Hoja de Trabajo para listado'!$DE$153:$DG$274,MATCH($A73,'Hoja de Trabajo para listado'!$DE$153:$DE$1048576,0),MATCH((CUADRO!F$5&amp;$E73),'Hoja de Trabajo para listado'!$DE$151:$DG$151,0)),0)+IFERROR(INDEX('Hoja de Trabajo para listado'!$CD$155:$DC$1048576,MATCH($A73,'Hoja de Trabajo para listado'!$CD$155:$CD$1048576,0),MATCH((CUADRO!F$5&amp;$E73),'Hoja de Trabajo para listado'!$CD$151:$DC$151,0)),0)</f>
        <v>0</v>
      </c>
      <c r="G73" s="245">
        <f ca="1">+IFERROR(INDEX('Hoja de Trabajo para listado'!$A$155:$Z$1048576,MATCH($A73,'Hoja de Trabajo para listado'!$A$155:$A$1048576,0),MATCH((CUADRO!G$5&amp;$E73),'Hoja de Trabajo para listado'!$A$151:$Z$151,0)),0)+IFERROR(INDEX('Hoja de Trabajo para listado'!$AB$155:$BA$1048576,MATCH($A73,'Hoja de Trabajo para listado'!$AB$155:$AB$1048576,0),MATCH((CUADRO!G$5&amp;$E73),'Hoja de Trabajo para listado'!$AB$151:$BA$151,0)),0)+IFERROR(INDEX('Hoja de Trabajo para listado'!$BC$155:$CB$1048576,MATCH($A73,'Hoja de Trabajo para listado'!$BC$155:$BC$1048576,0),MATCH((CUADRO!G$5&amp;$E73),'Hoja de Trabajo para listado'!$BC$151:$CB$151,0)),0)+IFERROR(INDEX('Hoja de Trabajo para listado'!$DE$153:$DG$274,MATCH($A73,'Hoja de Trabajo para listado'!$DE$153:$DE$1048576,0),MATCH((CUADRO!G$5&amp;$E73),'Hoja de Trabajo para listado'!$DE$151:$DG$151,0)),0)+IFERROR(INDEX('Hoja de Trabajo para listado'!$CD$155:$DC$1048576,MATCH($A73,'Hoja de Trabajo para listado'!$CD$155:$CD$1048576,0),MATCH((CUADRO!G$5&amp;$E73),'Hoja de Trabajo para listado'!$CD$151:$DC$151,0)),0)</f>
        <v>1545823.5400000003</v>
      </c>
      <c r="H73" s="245">
        <f ca="1">+IFERROR(INDEX('Hoja de Trabajo para listado'!$A$155:$Z$1048576,MATCH($A73,'Hoja de Trabajo para listado'!$A$155:$A$1048576,0),MATCH((CUADRO!H$5&amp;$E73),'Hoja de Trabajo para listado'!$A$151:$Z$151,0)),0)+IFERROR(INDEX('Hoja de Trabajo para listado'!$AB$155:$BA$1048576,MATCH($A73,'Hoja de Trabajo para listado'!$AB$155:$AB$1048576,0),MATCH((CUADRO!H$5&amp;$E73),'Hoja de Trabajo para listado'!$AB$151:$BA$151,0)),0)+IFERROR(INDEX('Hoja de Trabajo para listado'!$BC$155:$CB$1048576,MATCH($A73,'Hoja de Trabajo para listado'!$BC$155:$BC$1048576,0),MATCH((CUADRO!H$5&amp;$E73),'Hoja de Trabajo para listado'!$BC$151:$CB$151,0)),0)+IFERROR(INDEX('Hoja de Trabajo para listado'!$DE$153:$DG$274,MATCH($A73,'Hoja de Trabajo para listado'!$DE$153:$DE$1048576,0),MATCH((CUADRO!H$5&amp;$E73),'Hoja de Trabajo para listado'!$DE$151:$DG$151,0)),0)+IFERROR(INDEX('Hoja de Trabajo para listado'!$CD$155:$DC$1048576,MATCH($A73,'Hoja de Trabajo para listado'!$CD$155:$CD$1048576,0),MATCH((CUADRO!H$5&amp;$E73),'Hoja de Trabajo para listado'!$CD$151:$DC$151,0)),0)</f>
        <v>0</v>
      </c>
      <c r="I73" s="245">
        <f ca="1">+IFERROR(INDEX('Hoja de Trabajo para listado'!$A$155:$Z$1048576,MATCH($A73,'Hoja de Trabajo para listado'!$A$155:$A$1048576,0),MATCH((CUADRO!I$5&amp;$E73),'Hoja de Trabajo para listado'!$A$151:$Z$151,0)),0)+IFERROR(INDEX('Hoja de Trabajo para listado'!$AB$155:$BA$1048576,MATCH($A73,'Hoja de Trabajo para listado'!$AB$155:$AB$1048576,0),MATCH((CUADRO!I$5&amp;$E73),'Hoja de Trabajo para listado'!$AB$151:$BA$151,0)),0)+IFERROR(INDEX('Hoja de Trabajo para listado'!$BC$155:$CB$1048576,MATCH($A73,'Hoja de Trabajo para listado'!$BC$155:$BC$1048576,0),MATCH((CUADRO!I$5&amp;$E73),'Hoja de Trabajo para listado'!$BC$151:$CB$151,0)),0)+IFERROR(INDEX('Hoja de Trabajo para listado'!$DE$153:$DG$274,MATCH($A73,'Hoja de Trabajo para listado'!$DE$153:$DE$1048576,0),MATCH((CUADRO!I$5&amp;$E73),'Hoja de Trabajo para listado'!$DE$151:$DG$151,0)),0)+IFERROR(INDEX('Hoja de Trabajo para listado'!$CD$155:$DC$1048576,MATCH($A73,'Hoja de Trabajo para listado'!$CD$155:$CD$1048576,0),MATCH((CUADRO!I$5&amp;$E73),'Hoja de Trabajo para listado'!$CD$151:$DC$151,0)),0)</f>
        <v>0</v>
      </c>
      <c r="J73" s="245">
        <f ca="1">+IFERROR(INDEX('Hoja de Trabajo para listado'!$A$155:$Z$1048576,MATCH($A73,'Hoja de Trabajo para listado'!$A$155:$A$1048576,0),MATCH((CUADRO!J$5&amp;$E73),'Hoja de Trabajo para listado'!$A$151:$Z$151,0)),0)+IFERROR(INDEX('Hoja de Trabajo para listado'!$AB$155:$BA$1048576,MATCH($A73,'Hoja de Trabajo para listado'!$AB$155:$AB$1048576,0),MATCH((CUADRO!J$5&amp;$E73),'Hoja de Trabajo para listado'!$AB$151:$BA$151,0)),0)+IFERROR(INDEX('Hoja de Trabajo para listado'!$BC$155:$CB$1048576,MATCH($A73,'Hoja de Trabajo para listado'!$BC$155:$BC$1048576,0),MATCH((CUADRO!J$5&amp;$E73),'Hoja de Trabajo para listado'!$BC$151:$CB$151,0)),0)+IFERROR(INDEX('Hoja de Trabajo para listado'!$DE$153:$DG$274,MATCH($A73,'Hoja de Trabajo para listado'!$DE$153:$DE$1048576,0),MATCH((CUADRO!J$5&amp;$E73),'Hoja de Trabajo para listado'!$DE$151:$DG$151,0)),0)+IFERROR(INDEX('Hoja de Trabajo para listado'!$CD$155:$DC$1048576,MATCH($A73,'Hoja de Trabajo para listado'!$CD$155:$CD$1048576,0),MATCH((CUADRO!J$5&amp;$E73),'Hoja de Trabajo para listado'!$CD$151:$DC$151,0)),0)</f>
        <v>0</v>
      </c>
      <c r="K73" s="245">
        <f ca="1">+IFERROR(INDEX('Hoja de Trabajo para listado'!$A$155:$Z$1048576,MATCH($A73,'Hoja de Trabajo para listado'!$A$155:$A$1048576,0),MATCH((CUADRO!K$5&amp;$E73),'Hoja de Trabajo para listado'!$A$151:$Z$151,0)),0)+IFERROR(INDEX('Hoja de Trabajo para listado'!$AB$155:$BA$1048576,MATCH($A73,'Hoja de Trabajo para listado'!$AB$155:$AB$1048576,0),MATCH((CUADRO!K$5&amp;$E73),'Hoja de Trabajo para listado'!$AB$151:$BA$151,0)),0)+IFERROR(INDEX('Hoja de Trabajo para listado'!$BC$155:$CB$1048576,MATCH($A73,'Hoja de Trabajo para listado'!$BC$155:$BC$1048576,0),MATCH((CUADRO!K$5&amp;$E73),'Hoja de Trabajo para listado'!$BC$151:$CB$151,0)),0)+IFERROR(INDEX('Hoja de Trabajo para listado'!$DE$153:$DG$274,MATCH($A73,'Hoja de Trabajo para listado'!$DE$153:$DE$1048576,0),MATCH((CUADRO!K$5&amp;$E73),'Hoja de Trabajo para listado'!$DE$151:$DG$151,0)),0)+IFERROR(INDEX('Hoja de Trabajo para listado'!$CD$155:$DC$1048576,MATCH($A73,'Hoja de Trabajo para listado'!$CD$155:$CD$1048576,0),MATCH((CUADRO!K$5&amp;$E73),'Hoja de Trabajo para listado'!$CD$151:$DC$151,0)),0)</f>
        <v>0</v>
      </c>
      <c r="L73" s="245">
        <f ca="1">+IFERROR(INDEX('Hoja de Trabajo para listado'!$A$155:$Z$1048576,MATCH($A73,'Hoja de Trabajo para listado'!$A$155:$A$1048576,0),MATCH((CUADRO!L$5&amp;$E73),'Hoja de Trabajo para listado'!$A$151:$Z$151,0)),0)+IFERROR(INDEX('Hoja de Trabajo para listado'!$AB$155:$BA$1048576,MATCH($A73,'Hoja de Trabajo para listado'!$AB$155:$AB$1048576,0),MATCH((CUADRO!L$5&amp;$E73),'Hoja de Trabajo para listado'!$AB$151:$BA$151,0)),0)+IFERROR(INDEX('Hoja de Trabajo para listado'!$BC$155:$CB$1048576,MATCH($A73,'Hoja de Trabajo para listado'!$BC$155:$BC$1048576,0),MATCH((CUADRO!L$5&amp;$E73),'Hoja de Trabajo para listado'!$BC$151:$CB$151,0)),0)+IFERROR(INDEX('Hoja de Trabajo para listado'!$DE$153:$DG$274,MATCH($A73,'Hoja de Trabajo para listado'!$DE$153:$DE$1048576,0),MATCH((CUADRO!L$5&amp;$E73),'Hoja de Trabajo para listado'!$DE$151:$DG$151,0)),0)+IFERROR(INDEX('Hoja de Trabajo para listado'!$CD$155:$DC$1048576,MATCH($A73,'Hoja de Trabajo para listado'!$CD$155:$CD$1048576,0),MATCH((CUADRO!L$5&amp;$E73),'Hoja de Trabajo para listado'!$CD$151:$DC$151,0)),0)</f>
        <v>0</v>
      </c>
      <c r="M73" s="245">
        <f ca="1">+IFERROR(INDEX('Hoja de Trabajo para listado'!$A$155:$Z$1048576,MATCH($A73,'Hoja de Trabajo para listado'!$A$155:$A$1048576,0),MATCH((CUADRO!M$5&amp;$E73),'Hoja de Trabajo para listado'!$A$151:$Z$151,0)),0)+IFERROR(INDEX('Hoja de Trabajo para listado'!$AB$155:$BA$1048576,MATCH($A73,'Hoja de Trabajo para listado'!$AB$155:$AB$1048576,0),MATCH((CUADRO!M$5&amp;$E73),'Hoja de Trabajo para listado'!$AB$151:$BA$151,0)),0)+IFERROR(INDEX('Hoja de Trabajo para listado'!$BC$155:$CB$1048576,MATCH($A73,'Hoja de Trabajo para listado'!$BC$155:$BC$1048576,0),MATCH((CUADRO!M$5&amp;$E73),'Hoja de Trabajo para listado'!$BC$151:$CB$151,0)),0)+IFERROR(INDEX('Hoja de Trabajo para listado'!$DE$153:$DG$274,MATCH($A73,'Hoja de Trabajo para listado'!$DE$153:$DE$1048576,0),MATCH((CUADRO!M$5&amp;$E73),'Hoja de Trabajo para listado'!$DE$151:$DG$151,0)),0)+IFERROR(INDEX('Hoja de Trabajo para listado'!$CD$155:$DC$1048576,MATCH($A73,'Hoja de Trabajo para listado'!$CD$155:$CD$1048576,0),MATCH((CUADRO!M$5&amp;$E73),'Hoja de Trabajo para listado'!$CD$151:$DC$151,0)),0)</f>
        <v>0</v>
      </c>
      <c r="N73" s="245">
        <f ca="1">+IFERROR(INDEX('Hoja de Trabajo para listado'!$A$155:$Z$1048576,MATCH($A73,'Hoja de Trabajo para listado'!$A$155:$A$1048576,0),MATCH((CUADRO!N$5&amp;$E73),'Hoja de Trabajo para listado'!$A$151:$Z$151,0)),0)+IFERROR(INDEX('Hoja de Trabajo para listado'!$AB$155:$BA$1048576,MATCH($A73,'Hoja de Trabajo para listado'!$AB$155:$AB$1048576,0),MATCH((CUADRO!N$5&amp;$E73),'Hoja de Trabajo para listado'!$AB$151:$BA$151,0)),0)+IFERROR(INDEX('Hoja de Trabajo para listado'!$BC$155:$CB$1048576,MATCH($A73,'Hoja de Trabajo para listado'!$BC$155:$BC$1048576,0),MATCH((CUADRO!N$5&amp;$E73),'Hoja de Trabajo para listado'!$BC$151:$CB$151,0)),0)+IFERROR(INDEX('Hoja de Trabajo para listado'!$DE$153:$DG$274,MATCH($A73,'Hoja de Trabajo para listado'!$DE$153:$DE$1048576,0),MATCH((CUADRO!N$5&amp;$E73),'Hoja de Trabajo para listado'!$DE$151:$DG$151,0)),0)+IFERROR(INDEX('Hoja de Trabajo para listado'!$CD$155:$DC$1048576,MATCH($A73,'Hoja de Trabajo para listado'!$CD$155:$CD$1048576,0),MATCH((CUADRO!N$5&amp;$E73),'Hoja de Trabajo para listado'!$CD$151:$DC$151,0)),0)</f>
        <v>0</v>
      </c>
      <c r="O73" s="245">
        <f ca="1">+IFERROR(INDEX('Hoja de Trabajo para listado'!$A$155:$Z$1048576,MATCH($A73,'Hoja de Trabajo para listado'!$A$155:$A$1048576,0),MATCH((CUADRO!O$5&amp;$E73),'Hoja de Trabajo para listado'!$A$151:$Z$151,0)),0)+IFERROR(INDEX('Hoja de Trabajo para listado'!$AB$155:$BA$1048576,MATCH($A73,'Hoja de Trabajo para listado'!$AB$155:$AB$1048576,0),MATCH((CUADRO!O$5&amp;$E73),'Hoja de Trabajo para listado'!$AB$151:$BA$151,0)),0)+IFERROR(INDEX('Hoja de Trabajo para listado'!$BC$155:$CB$1048576,MATCH($A73,'Hoja de Trabajo para listado'!$BC$155:$BC$1048576,0),MATCH((CUADRO!O$5&amp;$E73),'Hoja de Trabajo para listado'!$BC$151:$CB$151,0)),0)+IFERROR(INDEX('Hoja de Trabajo para listado'!$DE$153:$DG$274,MATCH($A73,'Hoja de Trabajo para listado'!$DE$153:$DE$1048576,0),MATCH((CUADRO!O$5&amp;$E73),'Hoja de Trabajo para listado'!$DE$151:$DG$151,0)),0)+IFERROR(INDEX('Hoja de Trabajo para listado'!$CD$155:$DC$1048576,MATCH($A73,'Hoja de Trabajo para listado'!$CD$155:$CD$1048576,0),MATCH((CUADRO!O$5&amp;$E73),'Hoja de Trabajo para listado'!$CD$151:$DC$151,0)),0)</f>
        <v>0</v>
      </c>
      <c r="P73" s="245">
        <f ca="1">+IFERROR(INDEX('Hoja de Trabajo para listado'!$A$155:$Z$1048576,MATCH($A73,'Hoja de Trabajo para listado'!$A$155:$A$1048576,0),MATCH((CUADRO!P$5&amp;$E73),'Hoja de Trabajo para listado'!$A$151:$Z$151,0)),0)+IFERROR(INDEX('Hoja de Trabajo para listado'!$AB$155:$BA$1048576,MATCH($A73,'Hoja de Trabajo para listado'!$AB$155:$AB$1048576,0),MATCH((CUADRO!P$5&amp;$E73),'Hoja de Trabajo para listado'!$AB$151:$BA$151,0)),0)+IFERROR(INDEX('Hoja de Trabajo para listado'!$BC$155:$CB$1048576,MATCH($A73,'Hoja de Trabajo para listado'!$BC$155:$BC$1048576,0),MATCH((CUADRO!P$5&amp;$E73),'Hoja de Trabajo para listado'!$BC$151:$CB$151,0)),0)+IFERROR(INDEX('Hoja de Trabajo para listado'!$DE$153:$DG$274,MATCH($A73,'Hoja de Trabajo para listado'!$DE$153:$DE$1048576,0),MATCH((CUADRO!P$5&amp;$E73),'Hoja de Trabajo para listado'!$DE$151:$DG$151,0)),0)+IFERROR(INDEX('Hoja de Trabajo para listado'!$CD$155:$DC$1048576,MATCH($A73,'Hoja de Trabajo para listado'!$CD$155:$CD$1048576,0),MATCH((CUADRO!P$5&amp;$E73),'Hoja de Trabajo para listado'!$CD$151:$DC$151,0)),0)</f>
        <v>0</v>
      </c>
      <c r="Q73" s="245">
        <f ca="1">+IFERROR(INDEX('Hoja de Trabajo para listado'!$A$155:$Z$1048576,MATCH($A73,'Hoja de Trabajo para listado'!$A$155:$A$1048576,0),MATCH((CUADRO!Q$5&amp;$E73),'Hoja de Trabajo para listado'!$A$151:$Z$151,0)),0)+IFERROR(INDEX('Hoja de Trabajo para listado'!$AB$155:$BA$1048576,MATCH($A73,'Hoja de Trabajo para listado'!$AB$155:$AB$1048576,0),MATCH((CUADRO!Q$5&amp;$E73),'Hoja de Trabajo para listado'!$AB$151:$BA$151,0)),0)+IFERROR(INDEX('Hoja de Trabajo para listado'!$BC$155:$CB$1048576,MATCH($A73,'Hoja de Trabajo para listado'!$BC$155:$BC$1048576,0),MATCH((CUADRO!Q$5&amp;$E73),'Hoja de Trabajo para listado'!$BC$151:$CB$151,0)),0)+IFERROR(INDEX('Hoja de Trabajo para listado'!$DE$153:$DG$274,MATCH($A73,'Hoja de Trabajo para listado'!$DE$153:$DE$1048576,0),MATCH((CUADRO!Q$5&amp;$E73),'Hoja de Trabajo para listado'!$DE$151:$DG$151,0)),0)+IFERROR(INDEX('Hoja de Trabajo para listado'!$CD$155:$DC$1048576,MATCH($A73,'Hoja de Trabajo para listado'!$CD$155:$CD$1048576,0),MATCH((CUADRO!Q$5&amp;$E73),'Hoja de Trabajo para listado'!$CD$151:$DC$151,0)),0)</f>
        <v>0</v>
      </c>
      <c r="R73" s="245">
        <f t="shared" ca="1" si="5"/>
        <v>1545823.5400000003</v>
      </c>
      <c r="S73" s="245">
        <f ca="1">+R72+R73</f>
        <v>1545823.5400000003</v>
      </c>
      <c r="T73" s="245">
        <f ca="1">+S73</f>
        <v>1545823.5400000003</v>
      </c>
      <c r="U73" s="244">
        <f t="shared" si="6"/>
        <v>2</v>
      </c>
      <c r="V73" s="333" t="str">
        <f>+VLOOKUP(A73,bd_lista!$A$3:$E$590,5,FALSE)</f>
        <v>Instituciones Descentralizadas</v>
      </c>
      <c r="W73" s="384"/>
      <c r="X73" s="242">
        <f>+VLOOKUP(A73,[3]Sheet1!$A$13:$D$744,4,FALSE)</f>
        <v>46</v>
      </c>
      <c r="Y73" s="242" t="str">
        <f>+VLOOKUP(X73,bd_lista!$A$3:$C$590,3,FALSE)</f>
        <v>Ministerio de Salud y Deportes</v>
      </c>
      <c r="Z73" s="292"/>
      <c r="AA73" s="321"/>
    </row>
    <row r="74" spans="1:27" ht="15" customHeight="1">
      <c r="A74" s="251">
        <v>134</v>
      </c>
      <c r="B74" s="388">
        <f>+A74</f>
        <v>134</v>
      </c>
      <c r="C74" s="247" t="str">
        <f>+VLOOKUP(A74,bd_lista!$A$3:$C$590,3,FALSE)</f>
        <v>Consejo Nacional de Vivienda Policial</v>
      </c>
      <c r="D74" s="385" t="str">
        <f>+C74</f>
        <v>Consejo Nacional de Vivienda Policial</v>
      </c>
      <c r="E74" s="247" t="s">
        <v>1304</v>
      </c>
      <c r="F74" s="243">
        <f ca="1">+IFERROR(INDEX('Hoja de Trabajo para listado'!$A$155:$Z$1048576,MATCH($A74,'Hoja de Trabajo para listado'!$A$155:$A$1048576,0),MATCH((CUADRO!F$5&amp;$E74),'Hoja de Trabajo para listado'!$A$151:$Z$151,0)),0)+IFERROR(INDEX('Hoja de Trabajo para listado'!$AB$155:$BA$1048576,MATCH($A74,'Hoja de Trabajo para listado'!$AB$155:$AB$1048576,0),MATCH((CUADRO!F$5&amp;$E74),'Hoja de Trabajo para listado'!$AB$151:$BA$151,0)),0)+IFERROR(INDEX('Hoja de Trabajo para listado'!$BC$155:$CB$1048576,MATCH($A74,'Hoja de Trabajo para listado'!$BC$155:$BC$1048576,0),MATCH((CUADRO!F$5&amp;$E74),'Hoja de Trabajo para listado'!$BC$151:$CB$151,0)),0)+IFERROR(INDEX('Hoja de Trabajo para listado'!$DE$153:$DG$274,MATCH($A74,'Hoja de Trabajo para listado'!$DE$153:$DE$1048576,0),MATCH((CUADRO!F$5&amp;$E74),'Hoja de Trabajo para listado'!$DE$151:$DG$151,0)),0)+IFERROR(INDEX('Hoja de Trabajo para listado'!$CD$155:$DC$1048576,MATCH($A74,'Hoja de Trabajo para listado'!$CD$155:$CD$1048576,0),MATCH((CUADRO!F$5&amp;$E74),'Hoja de Trabajo para listado'!$CD$151:$DC$151,0)),0)</f>
        <v>0</v>
      </c>
      <c r="G74" s="243">
        <f ca="1">+IFERROR(INDEX('Hoja de Trabajo para listado'!$A$155:$Z$1048576,MATCH($A74,'Hoja de Trabajo para listado'!$A$155:$A$1048576,0),MATCH((CUADRO!G$5&amp;$E74),'Hoja de Trabajo para listado'!$A$151:$Z$151,0)),0)+IFERROR(INDEX('Hoja de Trabajo para listado'!$AB$155:$BA$1048576,MATCH($A74,'Hoja de Trabajo para listado'!$AB$155:$AB$1048576,0),MATCH((CUADRO!G$5&amp;$E74),'Hoja de Trabajo para listado'!$AB$151:$BA$151,0)),0)+IFERROR(INDEX('Hoja de Trabajo para listado'!$BC$155:$CB$1048576,MATCH($A74,'Hoja de Trabajo para listado'!$BC$155:$BC$1048576,0),MATCH((CUADRO!G$5&amp;$E74),'Hoja de Trabajo para listado'!$BC$151:$CB$151,0)),0)+IFERROR(INDEX('Hoja de Trabajo para listado'!$DE$153:$DG$274,MATCH($A74,'Hoja de Trabajo para listado'!$DE$153:$DE$1048576,0),MATCH((CUADRO!G$5&amp;$E74),'Hoja de Trabajo para listado'!$DE$151:$DG$151,0)),0)+IFERROR(INDEX('Hoja de Trabajo para listado'!$CD$155:$DC$1048576,MATCH($A74,'Hoja de Trabajo para listado'!$CD$155:$CD$1048576,0),MATCH((CUADRO!G$5&amp;$E74),'Hoja de Trabajo para listado'!$CD$151:$DC$151,0)),0)</f>
        <v>0</v>
      </c>
      <c r="H74" s="243">
        <f ca="1">+IFERROR(INDEX('Hoja de Trabajo para listado'!$A$155:$Z$1048576,MATCH($A74,'Hoja de Trabajo para listado'!$A$155:$A$1048576,0),MATCH((CUADRO!H$5&amp;$E74),'Hoja de Trabajo para listado'!$A$151:$Z$151,0)),0)+IFERROR(INDEX('Hoja de Trabajo para listado'!$AB$155:$BA$1048576,MATCH($A74,'Hoja de Trabajo para listado'!$AB$155:$AB$1048576,0),MATCH((CUADRO!H$5&amp;$E74),'Hoja de Trabajo para listado'!$AB$151:$BA$151,0)),0)+IFERROR(INDEX('Hoja de Trabajo para listado'!$BC$155:$CB$1048576,MATCH($A74,'Hoja de Trabajo para listado'!$BC$155:$BC$1048576,0),MATCH((CUADRO!H$5&amp;$E74),'Hoja de Trabajo para listado'!$BC$151:$CB$151,0)),0)+IFERROR(INDEX('Hoja de Trabajo para listado'!$DE$153:$DG$274,MATCH($A74,'Hoja de Trabajo para listado'!$DE$153:$DE$1048576,0),MATCH((CUADRO!H$5&amp;$E74),'Hoja de Trabajo para listado'!$DE$151:$DG$151,0)),0)+IFERROR(INDEX('Hoja de Trabajo para listado'!$CD$155:$DC$1048576,MATCH($A74,'Hoja de Trabajo para listado'!$CD$155:$CD$1048576,0),MATCH((CUADRO!H$5&amp;$E74),'Hoja de Trabajo para listado'!$CD$151:$DC$151,0)),0)</f>
        <v>0</v>
      </c>
      <c r="I74" s="243">
        <f ca="1">+IFERROR(INDEX('Hoja de Trabajo para listado'!$A$155:$Z$1048576,MATCH($A74,'Hoja de Trabajo para listado'!$A$155:$A$1048576,0),MATCH((CUADRO!I$5&amp;$E74),'Hoja de Trabajo para listado'!$A$151:$Z$151,0)),0)+IFERROR(INDEX('Hoja de Trabajo para listado'!$AB$155:$BA$1048576,MATCH($A74,'Hoja de Trabajo para listado'!$AB$155:$AB$1048576,0),MATCH((CUADRO!I$5&amp;$E74),'Hoja de Trabajo para listado'!$AB$151:$BA$151,0)),0)+IFERROR(INDEX('Hoja de Trabajo para listado'!$BC$155:$CB$1048576,MATCH($A74,'Hoja de Trabajo para listado'!$BC$155:$BC$1048576,0),MATCH((CUADRO!I$5&amp;$E74),'Hoja de Trabajo para listado'!$BC$151:$CB$151,0)),0)+IFERROR(INDEX('Hoja de Trabajo para listado'!$DE$153:$DG$274,MATCH($A74,'Hoja de Trabajo para listado'!$DE$153:$DE$1048576,0),MATCH((CUADRO!I$5&amp;$E74),'Hoja de Trabajo para listado'!$DE$151:$DG$151,0)),0)+IFERROR(INDEX('Hoja de Trabajo para listado'!$CD$155:$DC$1048576,MATCH($A74,'Hoja de Trabajo para listado'!$CD$155:$CD$1048576,0),MATCH((CUADRO!I$5&amp;$E74),'Hoja de Trabajo para listado'!$CD$151:$DC$151,0)),0)</f>
        <v>0</v>
      </c>
      <c r="J74" s="243">
        <f ca="1">+IFERROR(INDEX('Hoja de Trabajo para listado'!$A$155:$Z$1048576,MATCH($A74,'Hoja de Trabajo para listado'!$A$155:$A$1048576,0),MATCH((CUADRO!J$5&amp;$E74),'Hoja de Trabajo para listado'!$A$151:$Z$151,0)),0)+IFERROR(INDEX('Hoja de Trabajo para listado'!$AB$155:$BA$1048576,MATCH($A74,'Hoja de Trabajo para listado'!$AB$155:$AB$1048576,0),MATCH((CUADRO!J$5&amp;$E74),'Hoja de Trabajo para listado'!$AB$151:$BA$151,0)),0)+IFERROR(INDEX('Hoja de Trabajo para listado'!$BC$155:$CB$1048576,MATCH($A74,'Hoja de Trabajo para listado'!$BC$155:$BC$1048576,0),MATCH((CUADRO!J$5&amp;$E74),'Hoja de Trabajo para listado'!$BC$151:$CB$151,0)),0)+IFERROR(INDEX('Hoja de Trabajo para listado'!$DE$153:$DG$274,MATCH($A74,'Hoja de Trabajo para listado'!$DE$153:$DE$1048576,0),MATCH((CUADRO!J$5&amp;$E74),'Hoja de Trabajo para listado'!$DE$151:$DG$151,0)),0)+IFERROR(INDEX('Hoja de Trabajo para listado'!$CD$155:$DC$1048576,MATCH($A74,'Hoja de Trabajo para listado'!$CD$155:$CD$1048576,0),MATCH((CUADRO!J$5&amp;$E74),'Hoja de Trabajo para listado'!$CD$151:$DC$151,0)),0)</f>
        <v>0</v>
      </c>
      <c r="K74" s="243">
        <f ca="1">+IFERROR(INDEX('Hoja de Trabajo para listado'!$A$155:$Z$1048576,MATCH($A74,'Hoja de Trabajo para listado'!$A$155:$A$1048576,0),MATCH((CUADRO!K$5&amp;$E74),'Hoja de Trabajo para listado'!$A$151:$Z$151,0)),0)+IFERROR(INDEX('Hoja de Trabajo para listado'!$AB$155:$BA$1048576,MATCH($A74,'Hoja de Trabajo para listado'!$AB$155:$AB$1048576,0),MATCH((CUADRO!K$5&amp;$E74),'Hoja de Trabajo para listado'!$AB$151:$BA$151,0)),0)+IFERROR(INDEX('Hoja de Trabajo para listado'!$BC$155:$CB$1048576,MATCH($A74,'Hoja de Trabajo para listado'!$BC$155:$BC$1048576,0),MATCH((CUADRO!K$5&amp;$E74),'Hoja de Trabajo para listado'!$BC$151:$CB$151,0)),0)+IFERROR(INDEX('Hoja de Trabajo para listado'!$DE$153:$DG$274,MATCH($A74,'Hoja de Trabajo para listado'!$DE$153:$DE$1048576,0),MATCH((CUADRO!K$5&amp;$E74),'Hoja de Trabajo para listado'!$DE$151:$DG$151,0)),0)+IFERROR(INDEX('Hoja de Trabajo para listado'!$CD$155:$DC$1048576,MATCH($A74,'Hoja de Trabajo para listado'!$CD$155:$CD$1048576,0),MATCH((CUADRO!K$5&amp;$E74),'Hoja de Trabajo para listado'!$CD$151:$DC$151,0)),0)</f>
        <v>0</v>
      </c>
      <c r="L74" s="243">
        <f ca="1">+IFERROR(INDEX('Hoja de Trabajo para listado'!$A$155:$Z$1048576,MATCH($A74,'Hoja de Trabajo para listado'!$A$155:$A$1048576,0),MATCH((CUADRO!L$5&amp;$E74),'Hoja de Trabajo para listado'!$A$151:$Z$151,0)),0)+IFERROR(INDEX('Hoja de Trabajo para listado'!$AB$155:$BA$1048576,MATCH($A74,'Hoja de Trabajo para listado'!$AB$155:$AB$1048576,0),MATCH((CUADRO!L$5&amp;$E74),'Hoja de Trabajo para listado'!$AB$151:$BA$151,0)),0)+IFERROR(INDEX('Hoja de Trabajo para listado'!$BC$155:$CB$1048576,MATCH($A74,'Hoja de Trabajo para listado'!$BC$155:$BC$1048576,0),MATCH((CUADRO!L$5&amp;$E74),'Hoja de Trabajo para listado'!$BC$151:$CB$151,0)),0)+IFERROR(INDEX('Hoja de Trabajo para listado'!$DE$153:$DG$274,MATCH($A74,'Hoja de Trabajo para listado'!$DE$153:$DE$1048576,0),MATCH((CUADRO!L$5&amp;$E74),'Hoja de Trabajo para listado'!$DE$151:$DG$151,0)),0)+IFERROR(INDEX('Hoja de Trabajo para listado'!$CD$155:$DC$1048576,MATCH($A74,'Hoja de Trabajo para listado'!$CD$155:$CD$1048576,0),MATCH((CUADRO!L$5&amp;$E74),'Hoja de Trabajo para listado'!$CD$151:$DC$151,0)),0)</f>
        <v>0</v>
      </c>
      <c r="M74" s="243">
        <f ca="1">+IFERROR(INDEX('Hoja de Trabajo para listado'!$A$155:$Z$1048576,MATCH($A74,'Hoja de Trabajo para listado'!$A$155:$A$1048576,0),MATCH((CUADRO!M$5&amp;$E74),'Hoja de Trabajo para listado'!$A$151:$Z$151,0)),0)+IFERROR(INDEX('Hoja de Trabajo para listado'!$AB$155:$BA$1048576,MATCH($A74,'Hoja de Trabajo para listado'!$AB$155:$AB$1048576,0),MATCH((CUADRO!M$5&amp;$E74),'Hoja de Trabajo para listado'!$AB$151:$BA$151,0)),0)+IFERROR(INDEX('Hoja de Trabajo para listado'!$BC$155:$CB$1048576,MATCH($A74,'Hoja de Trabajo para listado'!$BC$155:$BC$1048576,0),MATCH((CUADRO!M$5&amp;$E74),'Hoja de Trabajo para listado'!$BC$151:$CB$151,0)),0)+IFERROR(INDEX('Hoja de Trabajo para listado'!$DE$153:$DG$274,MATCH($A74,'Hoja de Trabajo para listado'!$DE$153:$DE$1048576,0),MATCH((CUADRO!M$5&amp;$E74),'Hoja de Trabajo para listado'!$DE$151:$DG$151,0)),0)+IFERROR(INDEX('Hoja de Trabajo para listado'!$CD$155:$DC$1048576,MATCH($A74,'Hoja de Trabajo para listado'!$CD$155:$CD$1048576,0),MATCH((CUADRO!M$5&amp;$E74),'Hoja de Trabajo para listado'!$CD$151:$DC$151,0)),0)</f>
        <v>0</v>
      </c>
      <c r="N74" s="243">
        <f ca="1">+IFERROR(INDEX('Hoja de Trabajo para listado'!$A$155:$Z$1048576,MATCH($A74,'Hoja de Trabajo para listado'!$A$155:$A$1048576,0),MATCH((CUADRO!N$5&amp;$E74),'Hoja de Trabajo para listado'!$A$151:$Z$151,0)),0)+IFERROR(INDEX('Hoja de Trabajo para listado'!$AB$155:$BA$1048576,MATCH($A74,'Hoja de Trabajo para listado'!$AB$155:$AB$1048576,0),MATCH((CUADRO!N$5&amp;$E74),'Hoja de Trabajo para listado'!$AB$151:$BA$151,0)),0)+IFERROR(INDEX('Hoja de Trabajo para listado'!$BC$155:$CB$1048576,MATCH($A74,'Hoja de Trabajo para listado'!$BC$155:$BC$1048576,0),MATCH((CUADRO!N$5&amp;$E74),'Hoja de Trabajo para listado'!$BC$151:$CB$151,0)),0)+IFERROR(INDEX('Hoja de Trabajo para listado'!$DE$153:$DG$274,MATCH($A74,'Hoja de Trabajo para listado'!$DE$153:$DE$1048576,0),MATCH((CUADRO!N$5&amp;$E74),'Hoja de Trabajo para listado'!$DE$151:$DG$151,0)),0)+IFERROR(INDEX('Hoja de Trabajo para listado'!$CD$155:$DC$1048576,MATCH($A74,'Hoja de Trabajo para listado'!$CD$155:$CD$1048576,0),MATCH((CUADRO!N$5&amp;$E74),'Hoja de Trabajo para listado'!$CD$151:$DC$151,0)),0)</f>
        <v>0</v>
      </c>
      <c r="O74" s="243">
        <f ca="1">+IFERROR(INDEX('Hoja de Trabajo para listado'!$A$155:$Z$1048576,MATCH($A74,'Hoja de Trabajo para listado'!$A$155:$A$1048576,0),MATCH((CUADRO!O$5&amp;$E74),'Hoja de Trabajo para listado'!$A$151:$Z$151,0)),0)+IFERROR(INDEX('Hoja de Trabajo para listado'!$AB$155:$BA$1048576,MATCH($A74,'Hoja de Trabajo para listado'!$AB$155:$AB$1048576,0),MATCH((CUADRO!O$5&amp;$E74),'Hoja de Trabajo para listado'!$AB$151:$BA$151,0)),0)+IFERROR(INDEX('Hoja de Trabajo para listado'!$BC$155:$CB$1048576,MATCH($A74,'Hoja de Trabajo para listado'!$BC$155:$BC$1048576,0),MATCH((CUADRO!O$5&amp;$E74),'Hoja de Trabajo para listado'!$BC$151:$CB$151,0)),0)+IFERROR(INDEX('Hoja de Trabajo para listado'!$DE$153:$DG$274,MATCH($A74,'Hoja de Trabajo para listado'!$DE$153:$DE$1048576,0),MATCH((CUADRO!O$5&amp;$E74),'Hoja de Trabajo para listado'!$DE$151:$DG$151,0)),0)+IFERROR(INDEX('Hoja de Trabajo para listado'!$CD$155:$DC$1048576,MATCH($A74,'Hoja de Trabajo para listado'!$CD$155:$CD$1048576,0),MATCH((CUADRO!O$5&amp;$E74),'Hoja de Trabajo para listado'!$CD$151:$DC$151,0)),0)</f>
        <v>0</v>
      </c>
      <c r="P74" s="243">
        <f ca="1">+IFERROR(INDEX('Hoja de Trabajo para listado'!$A$155:$Z$1048576,MATCH($A74,'Hoja de Trabajo para listado'!$A$155:$A$1048576,0),MATCH((CUADRO!P$5&amp;$E74),'Hoja de Trabajo para listado'!$A$151:$Z$151,0)),0)+IFERROR(INDEX('Hoja de Trabajo para listado'!$AB$155:$BA$1048576,MATCH($A74,'Hoja de Trabajo para listado'!$AB$155:$AB$1048576,0),MATCH((CUADRO!P$5&amp;$E74),'Hoja de Trabajo para listado'!$AB$151:$BA$151,0)),0)+IFERROR(INDEX('Hoja de Trabajo para listado'!$BC$155:$CB$1048576,MATCH($A74,'Hoja de Trabajo para listado'!$BC$155:$BC$1048576,0),MATCH((CUADRO!P$5&amp;$E74),'Hoja de Trabajo para listado'!$BC$151:$CB$151,0)),0)+IFERROR(INDEX('Hoja de Trabajo para listado'!$DE$153:$DG$274,MATCH($A74,'Hoja de Trabajo para listado'!$DE$153:$DE$1048576,0),MATCH((CUADRO!P$5&amp;$E74),'Hoja de Trabajo para listado'!$DE$151:$DG$151,0)),0)+IFERROR(INDEX('Hoja de Trabajo para listado'!$CD$155:$DC$1048576,MATCH($A74,'Hoja de Trabajo para listado'!$CD$155:$CD$1048576,0),MATCH((CUADRO!P$5&amp;$E74),'Hoja de Trabajo para listado'!$CD$151:$DC$151,0)),0)</f>
        <v>0</v>
      </c>
      <c r="Q74" s="243">
        <f ca="1">+IFERROR(INDEX('Hoja de Trabajo para listado'!$A$155:$Z$1048576,MATCH($A74,'Hoja de Trabajo para listado'!$A$155:$A$1048576,0),MATCH((CUADRO!Q$5&amp;$E74),'Hoja de Trabajo para listado'!$A$151:$Z$151,0)),0)+IFERROR(INDEX('Hoja de Trabajo para listado'!$AB$155:$BA$1048576,MATCH($A74,'Hoja de Trabajo para listado'!$AB$155:$AB$1048576,0),MATCH((CUADRO!Q$5&amp;$E74),'Hoja de Trabajo para listado'!$AB$151:$BA$151,0)),0)+IFERROR(INDEX('Hoja de Trabajo para listado'!$BC$155:$CB$1048576,MATCH($A74,'Hoja de Trabajo para listado'!$BC$155:$BC$1048576,0),MATCH((CUADRO!Q$5&amp;$E74),'Hoja de Trabajo para listado'!$BC$151:$CB$151,0)),0)+IFERROR(INDEX('Hoja de Trabajo para listado'!$DE$153:$DG$274,MATCH($A74,'Hoja de Trabajo para listado'!$DE$153:$DE$1048576,0),MATCH((CUADRO!Q$5&amp;$E74),'Hoja de Trabajo para listado'!$DE$151:$DG$151,0)),0)+IFERROR(INDEX('Hoja de Trabajo para listado'!$CD$155:$DC$1048576,MATCH($A74,'Hoja de Trabajo para listado'!$CD$155:$CD$1048576,0),MATCH((CUADRO!Q$5&amp;$E74),'Hoja de Trabajo para listado'!$CD$151:$DC$151,0)),0)</f>
        <v>0</v>
      </c>
      <c r="R74" s="243">
        <f t="shared" ca="1" si="5"/>
        <v>0</v>
      </c>
      <c r="S74" s="243"/>
      <c r="T74" s="243">
        <f ca="1">+T75</f>
        <v>41242712.710000001</v>
      </c>
      <c r="U74" s="242">
        <f t="shared" si="6"/>
        <v>1</v>
      </c>
      <c r="V74" s="333" t="str">
        <f>+VLOOKUP(A74,bd_lista!$A$3:$E$590,5,FALSE)</f>
        <v>Instituciones Descentralizadas</v>
      </c>
      <c r="W74" s="383" t="str">
        <f>+V74</f>
        <v>Instituciones Descentralizadas</v>
      </c>
      <c r="X74" s="242">
        <f>+VLOOKUP(A74,[3]Sheet1!$A$13:$D$744,4,FALSE)</f>
        <v>81</v>
      </c>
      <c r="Y74" s="242" t="str">
        <f>+VLOOKUP(X74,bd_lista!$A$3:$C$590,3,FALSE)</f>
        <v>Ministerio de Obras Públicas, Servicios y Vivienda</v>
      </c>
      <c r="Z74" s="294">
        <f>+X74</f>
        <v>81</v>
      </c>
      <c r="AA74" s="319" t="str">
        <f>+Y74</f>
        <v>Ministerio de Obras Públicas, Servicios y Vivienda</v>
      </c>
    </row>
    <row r="75" spans="1:27" ht="15" customHeight="1">
      <c r="A75" s="32">
        <v>134</v>
      </c>
      <c r="B75" s="389"/>
      <c r="C75" s="333" t="str">
        <f>+VLOOKUP(A75,bd_lista!$A$3:$C$590,3,FALSE)</f>
        <v>Consejo Nacional de Vivienda Policial</v>
      </c>
      <c r="D75" s="386"/>
      <c r="E75" s="333" t="s">
        <v>1305</v>
      </c>
      <c r="F75" s="245">
        <f ca="1">+IFERROR(INDEX('Hoja de Trabajo para listado'!$A$155:$Z$1048576,MATCH($A75,'Hoja de Trabajo para listado'!$A$155:$A$1048576,0),MATCH((CUADRO!F$5&amp;$E75),'Hoja de Trabajo para listado'!$A$151:$Z$151,0)),0)+IFERROR(INDEX('Hoja de Trabajo para listado'!$AB$155:$BA$1048576,MATCH($A75,'Hoja de Trabajo para listado'!$AB$155:$AB$1048576,0),MATCH((CUADRO!F$5&amp;$E75),'Hoja de Trabajo para listado'!$AB$151:$BA$151,0)),0)+IFERROR(INDEX('Hoja de Trabajo para listado'!$BC$155:$CB$1048576,MATCH($A75,'Hoja de Trabajo para listado'!$BC$155:$BC$1048576,0),MATCH((CUADRO!F$5&amp;$E75),'Hoja de Trabajo para listado'!$BC$151:$CB$151,0)),0)+IFERROR(INDEX('Hoja de Trabajo para listado'!$DE$153:$DG$274,MATCH($A75,'Hoja de Trabajo para listado'!$DE$153:$DE$1048576,0),MATCH((CUADRO!F$5&amp;$E75),'Hoja de Trabajo para listado'!$DE$151:$DG$151,0)),0)+IFERROR(INDEX('Hoja de Trabajo para listado'!$CD$155:$DC$1048576,MATCH($A75,'Hoja de Trabajo para listado'!$CD$155:$CD$1048576,0),MATCH((CUADRO!F$5&amp;$E75),'Hoja de Trabajo para listado'!$CD$151:$DC$151,0)),0)</f>
        <v>0</v>
      </c>
      <c r="G75" s="245">
        <f ca="1">+IFERROR(INDEX('Hoja de Trabajo para listado'!$A$155:$Z$1048576,MATCH($A75,'Hoja de Trabajo para listado'!$A$155:$A$1048576,0),MATCH((CUADRO!G$5&amp;$E75),'Hoja de Trabajo para listado'!$A$151:$Z$151,0)),0)+IFERROR(INDEX('Hoja de Trabajo para listado'!$AB$155:$BA$1048576,MATCH($A75,'Hoja de Trabajo para listado'!$AB$155:$AB$1048576,0),MATCH((CUADRO!G$5&amp;$E75),'Hoja de Trabajo para listado'!$AB$151:$BA$151,0)),0)+IFERROR(INDEX('Hoja de Trabajo para listado'!$BC$155:$CB$1048576,MATCH($A75,'Hoja de Trabajo para listado'!$BC$155:$BC$1048576,0),MATCH((CUADRO!G$5&amp;$E75),'Hoja de Trabajo para listado'!$BC$151:$CB$151,0)),0)+IFERROR(INDEX('Hoja de Trabajo para listado'!$DE$153:$DG$274,MATCH($A75,'Hoja de Trabajo para listado'!$DE$153:$DE$1048576,0),MATCH((CUADRO!G$5&amp;$E75),'Hoja de Trabajo para listado'!$DE$151:$DG$151,0)),0)+IFERROR(INDEX('Hoja de Trabajo para listado'!$CD$155:$DC$1048576,MATCH($A75,'Hoja de Trabajo para listado'!$CD$155:$CD$1048576,0),MATCH((CUADRO!G$5&amp;$E75),'Hoja de Trabajo para listado'!$CD$151:$DC$151,0)),0)</f>
        <v>41242712.710000001</v>
      </c>
      <c r="H75" s="245">
        <f ca="1">+IFERROR(INDEX('Hoja de Trabajo para listado'!$A$155:$Z$1048576,MATCH($A75,'Hoja de Trabajo para listado'!$A$155:$A$1048576,0),MATCH((CUADRO!H$5&amp;$E75),'Hoja de Trabajo para listado'!$A$151:$Z$151,0)),0)+IFERROR(INDEX('Hoja de Trabajo para listado'!$AB$155:$BA$1048576,MATCH($A75,'Hoja de Trabajo para listado'!$AB$155:$AB$1048576,0),MATCH((CUADRO!H$5&amp;$E75),'Hoja de Trabajo para listado'!$AB$151:$BA$151,0)),0)+IFERROR(INDEX('Hoja de Trabajo para listado'!$BC$155:$CB$1048576,MATCH($A75,'Hoja de Trabajo para listado'!$BC$155:$BC$1048576,0),MATCH((CUADRO!H$5&amp;$E75),'Hoja de Trabajo para listado'!$BC$151:$CB$151,0)),0)+IFERROR(INDEX('Hoja de Trabajo para listado'!$DE$153:$DG$274,MATCH($A75,'Hoja de Trabajo para listado'!$DE$153:$DE$1048576,0),MATCH((CUADRO!H$5&amp;$E75),'Hoja de Trabajo para listado'!$DE$151:$DG$151,0)),0)+IFERROR(INDEX('Hoja de Trabajo para listado'!$CD$155:$DC$1048576,MATCH($A75,'Hoja de Trabajo para listado'!$CD$155:$CD$1048576,0),MATCH((CUADRO!H$5&amp;$E75),'Hoja de Trabajo para listado'!$CD$151:$DC$151,0)),0)</f>
        <v>0</v>
      </c>
      <c r="I75" s="245">
        <f ca="1">+IFERROR(INDEX('Hoja de Trabajo para listado'!$A$155:$Z$1048576,MATCH($A75,'Hoja de Trabajo para listado'!$A$155:$A$1048576,0),MATCH((CUADRO!I$5&amp;$E75),'Hoja de Trabajo para listado'!$A$151:$Z$151,0)),0)+IFERROR(INDEX('Hoja de Trabajo para listado'!$AB$155:$BA$1048576,MATCH($A75,'Hoja de Trabajo para listado'!$AB$155:$AB$1048576,0),MATCH((CUADRO!I$5&amp;$E75),'Hoja de Trabajo para listado'!$AB$151:$BA$151,0)),0)+IFERROR(INDEX('Hoja de Trabajo para listado'!$BC$155:$CB$1048576,MATCH($A75,'Hoja de Trabajo para listado'!$BC$155:$BC$1048576,0),MATCH((CUADRO!I$5&amp;$E75),'Hoja de Trabajo para listado'!$BC$151:$CB$151,0)),0)+IFERROR(INDEX('Hoja de Trabajo para listado'!$DE$153:$DG$274,MATCH($A75,'Hoja de Trabajo para listado'!$DE$153:$DE$1048576,0),MATCH((CUADRO!I$5&amp;$E75),'Hoja de Trabajo para listado'!$DE$151:$DG$151,0)),0)+IFERROR(INDEX('Hoja de Trabajo para listado'!$CD$155:$DC$1048576,MATCH($A75,'Hoja de Trabajo para listado'!$CD$155:$CD$1048576,0),MATCH((CUADRO!I$5&amp;$E75),'Hoja de Trabajo para listado'!$CD$151:$DC$151,0)),0)</f>
        <v>0</v>
      </c>
      <c r="J75" s="245">
        <f ca="1">+IFERROR(INDEX('Hoja de Trabajo para listado'!$A$155:$Z$1048576,MATCH($A75,'Hoja de Trabajo para listado'!$A$155:$A$1048576,0),MATCH((CUADRO!J$5&amp;$E75),'Hoja de Trabajo para listado'!$A$151:$Z$151,0)),0)+IFERROR(INDEX('Hoja de Trabajo para listado'!$AB$155:$BA$1048576,MATCH($A75,'Hoja de Trabajo para listado'!$AB$155:$AB$1048576,0),MATCH((CUADRO!J$5&amp;$E75),'Hoja de Trabajo para listado'!$AB$151:$BA$151,0)),0)+IFERROR(INDEX('Hoja de Trabajo para listado'!$BC$155:$CB$1048576,MATCH($A75,'Hoja de Trabajo para listado'!$BC$155:$BC$1048576,0),MATCH((CUADRO!J$5&amp;$E75),'Hoja de Trabajo para listado'!$BC$151:$CB$151,0)),0)+IFERROR(INDEX('Hoja de Trabajo para listado'!$DE$153:$DG$274,MATCH($A75,'Hoja de Trabajo para listado'!$DE$153:$DE$1048576,0),MATCH((CUADRO!J$5&amp;$E75),'Hoja de Trabajo para listado'!$DE$151:$DG$151,0)),0)+IFERROR(INDEX('Hoja de Trabajo para listado'!$CD$155:$DC$1048576,MATCH($A75,'Hoja de Trabajo para listado'!$CD$155:$CD$1048576,0),MATCH((CUADRO!J$5&amp;$E75),'Hoja de Trabajo para listado'!$CD$151:$DC$151,0)),0)</f>
        <v>0</v>
      </c>
      <c r="K75" s="245">
        <f ca="1">+IFERROR(INDEX('Hoja de Trabajo para listado'!$A$155:$Z$1048576,MATCH($A75,'Hoja de Trabajo para listado'!$A$155:$A$1048576,0),MATCH((CUADRO!K$5&amp;$E75),'Hoja de Trabajo para listado'!$A$151:$Z$151,0)),0)+IFERROR(INDEX('Hoja de Trabajo para listado'!$AB$155:$BA$1048576,MATCH($A75,'Hoja de Trabajo para listado'!$AB$155:$AB$1048576,0),MATCH((CUADRO!K$5&amp;$E75),'Hoja de Trabajo para listado'!$AB$151:$BA$151,0)),0)+IFERROR(INDEX('Hoja de Trabajo para listado'!$BC$155:$CB$1048576,MATCH($A75,'Hoja de Trabajo para listado'!$BC$155:$BC$1048576,0),MATCH((CUADRO!K$5&amp;$E75),'Hoja de Trabajo para listado'!$BC$151:$CB$151,0)),0)+IFERROR(INDEX('Hoja de Trabajo para listado'!$DE$153:$DG$274,MATCH($A75,'Hoja de Trabajo para listado'!$DE$153:$DE$1048576,0),MATCH((CUADRO!K$5&amp;$E75),'Hoja de Trabajo para listado'!$DE$151:$DG$151,0)),0)+IFERROR(INDEX('Hoja de Trabajo para listado'!$CD$155:$DC$1048576,MATCH($A75,'Hoja de Trabajo para listado'!$CD$155:$CD$1048576,0),MATCH((CUADRO!K$5&amp;$E75),'Hoja de Trabajo para listado'!$CD$151:$DC$151,0)),0)</f>
        <v>0</v>
      </c>
      <c r="L75" s="245">
        <f ca="1">+IFERROR(INDEX('Hoja de Trabajo para listado'!$A$155:$Z$1048576,MATCH($A75,'Hoja de Trabajo para listado'!$A$155:$A$1048576,0),MATCH((CUADRO!L$5&amp;$E75),'Hoja de Trabajo para listado'!$A$151:$Z$151,0)),0)+IFERROR(INDEX('Hoja de Trabajo para listado'!$AB$155:$BA$1048576,MATCH($A75,'Hoja de Trabajo para listado'!$AB$155:$AB$1048576,0),MATCH((CUADRO!L$5&amp;$E75),'Hoja de Trabajo para listado'!$AB$151:$BA$151,0)),0)+IFERROR(INDEX('Hoja de Trabajo para listado'!$BC$155:$CB$1048576,MATCH($A75,'Hoja de Trabajo para listado'!$BC$155:$BC$1048576,0),MATCH((CUADRO!L$5&amp;$E75),'Hoja de Trabajo para listado'!$BC$151:$CB$151,0)),0)+IFERROR(INDEX('Hoja de Trabajo para listado'!$DE$153:$DG$274,MATCH($A75,'Hoja de Trabajo para listado'!$DE$153:$DE$1048576,0),MATCH((CUADRO!L$5&amp;$E75),'Hoja de Trabajo para listado'!$DE$151:$DG$151,0)),0)+IFERROR(INDEX('Hoja de Trabajo para listado'!$CD$155:$DC$1048576,MATCH($A75,'Hoja de Trabajo para listado'!$CD$155:$CD$1048576,0),MATCH((CUADRO!L$5&amp;$E75),'Hoja de Trabajo para listado'!$CD$151:$DC$151,0)),0)</f>
        <v>0</v>
      </c>
      <c r="M75" s="245">
        <f ca="1">+IFERROR(INDEX('Hoja de Trabajo para listado'!$A$155:$Z$1048576,MATCH($A75,'Hoja de Trabajo para listado'!$A$155:$A$1048576,0),MATCH((CUADRO!M$5&amp;$E75),'Hoja de Trabajo para listado'!$A$151:$Z$151,0)),0)+IFERROR(INDEX('Hoja de Trabajo para listado'!$AB$155:$BA$1048576,MATCH($A75,'Hoja de Trabajo para listado'!$AB$155:$AB$1048576,0),MATCH((CUADRO!M$5&amp;$E75),'Hoja de Trabajo para listado'!$AB$151:$BA$151,0)),0)+IFERROR(INDEX('Hoja de Trabajo para listado'!$BC$155:$CB$1048576,MATCH($A75,'Hoja de Trabajo para listado'!$BC$155:$BC$1048576,0),MATCH((CUADRO!M$5&amp;$E75),'Hoja de Trabajo para listado'!$BC$151:$CB$151,0)),0)+IFERROR(INDEX('Hoja de Trabajo para listado'!$DE$153:$DG$274,MATCH($A75,'Hoja de Trabajo para listado'!$DE$153:$DE$1048576,0),MATCH((CUADRO!M$5&amp;$E75),'Hoja de Trabajo para listado'!$DE$151:$DG$151,0)),0)+IFERROR(INDEX('Hoja de Trabajo para listado'!$CD$155:$DC$1048576,MATCH($A75,'Hoja de Trabajo para listado'!$CD$155:$CD$1048576,0),MATCH((CUADRO!M$5&amp;$E75),'Hoja de Trabajo para listado'!$CD$151:$DC$151,0)),0)</f>
        <v>0</v>
      </c>
      <c r="N75" s="245">
        <f ca="1">+IFERROR(INDEX('Hoja de Trabajo para listado'!$A$155:$Z$1048576,MATCH($A75,'Hoja de Trabajo para listado'!$A$155:$A$1048576,0),MATCH((CUADRO!N$5&amp;$E75),'Hoja de Trabajo para listado'!$A$151:$Z$151,0)),0)+IFERROR(INDEX('Hoja de Trabajo para listado'!$AB$155:$BA$1048576,MATCH($A75,'Hoja de Trabajo para listado'!$AB$155:$AB$1048576,0),MATCH((CUADRO!N$5&amp;$E75),'Hoja de Trabajo para listado'!$AB$151:$BA$151,0)),0)+IFERROR(INDEX('Hoja de Trabajo para listado'!$BC$155:$CB$1048576,MATCH($A75,'Hoja de Trabajo para listado'!$BC$155:$BC$1048576,0),MATCH((CUADRO!N$5&amp;$E75),'Hoja de Trabajo para listado'!$BC$151:$CB$151,0)),0)+IFERROR(INDEX('Hoja de Trabajo para listado'!$DE$153:$DG$274,MATCH($A75,'Hoja de Trabajo para listado'!$DE$153:$DE$1048576,0),MATCH((CUADRO!N$5&amp;$E75),'Hoja de Trabajo para listado'!$DE$151:$DG$151,0)),0)+IFERROR(INDEX('Hoja de Trabajo para listado'!$CD$155:$DC$1048576,MATCH($A75,'Hoja de Trabajo para listado'!$CD$155:$CD$1048576,0),MATCH((CUADRO!N$5&amp;$E75),'Hoja de Trabajo para listado'!$CD$151:$DC$151,0)),0)</f>
        <v>0</v>
      </c>
      <c r="O75" s="245">
        <f ca="1">+IFERROR(INDEX('Hoja de Trabajo para listado'!$A$155:$Z$1048576,MATCH($A75,'Hoja de Trabajo para listado'!$A$155:$A$1048576,0),MATCH((CUADRO!O$5&amp;$E75),'Hoja de Trabajo para listado'!$A$151:$Z$151,0)),0)+IFERROR(INDEX('Hoja de Trabajo para listado'!$AB$155:$BA$1048576,MATCH($A75,'Hoja de Trabajo para listado'!$AB$155:$AB$1048576,0),MATCH((CUADRO!O$5&amp;$E75),'Hoja de Trabajo para listado'!$AB$151:$BA$151,0)),0)+IFERROR(INDEX('Hoja de Trabajo para listado'!$BC$155:$CB$1048576,MATCH($A75,'Hoja de Trabajo para listado'!$BC$155:$BC$1048576,0),MATCH((CUADRO!O$5&amp;$E75),'Hoja de Trabajo para listado'!$BC$151:$CB$151,0)),0)+IFERROR(INDEX('Hoja de Trabajo para listado'!$DE$153:$DG$274,MATCH($A75,'Hoja de Trabajo para listado'!$DE$153:$DE$1048576,0),MATCH((CUADRO!O$5&amp;$E75),'Hoja de Trabajo para listado'!$DE$151:$DG$151,0)),0)+IFERROR(INDEX('Hoja de Trabajo para listado'!$CD$155:$DC$1048576,MATCH($A75,'Hoja de Trabajo para listado'!$CD$155:$CD$1048576,0),MATCH((CUADRO!O$5&amp;$E75),'Hoja de Trabajo para listado'!$CD$151:$DC$151,0)),0)</f>
        <v>0</v>
      </c>
      <c r="P75" s="245">
        <f ca="1">+IFERROR(INDEX('Hoja de Trabajo para listado'!$A$155:$Z$1048576,MATCH($A75,'Hoja de Trabajo para listado'!$A$155:$A$1048576,0),MATCH((CUADRO!P$5&amp;$E75),'Hoja de Trabajo para listado'!$A$151:$Z$151,0)),0)+IFERROR(INDEX('Hoja de Trabajo para listado'!$AB$155:$BA$1048576,MATCH($A75,'Hoja de Trabajo para listado'!$AB$155:$AB$1048576,0),MATCH((CUADRO!P$5&amp;$E75),'Hoja de Trabajo para listado'!$AB$151:$BA$151,0)),0)+IFERROR(INDEX('Hoja de Trabajo para listado'!$BC$155:$CB$1048576,MATCH($A75,'Hoja de Trabajo para listado'!$BC$155:$BC$1048576,0),MATCH((CUADRO!P$5&amp;$E75),'Hoja de Trabajo para listado'!$BC$151:$CB$151,0)),0)+IFERROR(INDEX('Hoja de Trabajo para listado'!$DE$153:$DG$274,MATCH($A75,'Hoja de Trabajo para listado'!$DE$153:$DE$1048576,0),MATCH((CUADRO!P$5&amp;$E75),'Hoja de Trabajo para listado'!$DE$151:$DG$151,0)),0)+IFERROR(INDEX('Hoja de Trabajo para listado'!$CD$155:$DC$1048576,MATCH($A75,'Hoja de Trabajo para listado'!$CD$155:$CD$1048576,0),MATCH((CUADRO!P$5&amp;$E75),'Hoja de Trabajo para listado'!$CD$151:$DC$151,0)),0)</f>
        <v>0</v>
      </c>
      <c r="Q75" s="245">
        <f ca="1">+IFERROR(INDEX('Hoja de Trabajo para listado'!$A$155:$Z$1048576,MATCH($A75,'Hoja de Trabajo para listado'!$A$155:$A$1048576,0),MATCH((CUADRO!Q$5&amp;$E75),'Hoja de Trabajo para listado'!$A$151:$Z$151,0)),0)+IFERROR(INDEX('Hoja de Trabajo para listado'!$AB$155:$BA$1048576,MATCH($A75,'Hoja de Trabajo para listado'!$AB$155:$AB$1048576,0),MATCH((CUADRO!Q$5&amp;$E75),'Hoja de Trabajo para listado'!$AB$151:$BA$151,0)),0)+IFERROR(INDEX('Hoja de Trabajo para listado'!$BC$155:$CB$1048576,MATCH($A75,'Hoja de Trabajo para listado'!$BC$155:$BC$1048576,0),MATCH((CUADRO!Q$5&amp;$E75),'Hoja de Trabajo para listado'!$BC$151:$CB$151,0)),0)+IFERROR(INDEX('Hoja de Trabajo para listado'!$DE$153:$DG$274,MATCH($A75,'Hoja de Trabajo para listado'!$DE$153:$DE$1048576,0),MATCH((CUADRO!Q$5&amp;$E75),'Hoja de Trabajo para listado'!$DE$151:$DG$151,0)),0)+IFERROR(INDEX('Hoja de Trabajo para listado'!$CD$155:$DC$1048576,MATCH($A75,'Hoja de Trabajo para listado'!$CD$155:$CD$1048576,0),MATCH((CUADRO!Q$5&amp;$E75),'Hoja de Trabajo para listado'!$CD$151:$DC$151,0)),0)</f>
        <v>0</v>
      </c>
      <c r="R75" s="245">
        <f t="shared" ca="1" si="5"/>
        <v>41242712.710000001</v>
      </c>
      <c r="S75" s="245">
        <f ca="1">+R74+R75</f>
        <v>41242712.710000001</v>
      </c>
      <c r="T75" s="245">
        <f ca="1">+S75</f>
        <v>41242712.710000001</v>
      </c>
      <c r="U75" s="244">
        <f t="shared" si="6"/>
        <v>2</v>
      </c>
      <c r="V75" s="333" t="str">
        <f>+VLOOKUP(A75,bd_lista!$A$3:$E$590,5,FALSE)</f>
        <v>Instituciones Descentralizadas</v>
      </c>
      <c r="W75" s="384"/>
      <c r="X75" s="242">
        <f>+VLOOKUP(A75,[3]Sheet1!$A$13:$D$744,4,FALSE)</f>
        <v>81</v>
      </c>
      <c r="Y75" s="242" t="str">
        <f>+VLOOKUP(X75,bd_lista!$A$3:$C$590,3,FALSE)</f>
        <v>Ministerio de Obras Públicas, Servicios y Vivienda</v>
      </c>
      <c r="Z75" s="292"/>
      <c r="AA75" s="321"/>
    </row>
    <row r="76" spans="1:27" ht="15" hidden="1" customHeight="1">
      <c r="A76" s="251">
        <v>137</v>
      </c>
      <c r="B76" s="388">
        <f>+A76</f>
        <v>137</v>
      </c>
      <c r="C76" s="247" t="str">
        <f>+VLOOKUP(A76,bd_lista!$A$3:$C$590,3,FALSE)</f>
        <v>Comité Ejecutivo de la Universidad Boliviana</v>
      </c>
      <c r="D76" s="385" t="str">
        <f>+C76</f>
        <v>Comité Ejecutivo de la Universidad Boliviana</v>
      </c>
      <c r="E76" s="247" t="s">
        <v>1304</v>
      </c>
      <c r="F76" s="243">
        <f ca="1">+IFERROR(INDEX('Hoja de Trabajo para listado'!$A$155:$Z$1048576,MATCH($A76,'Hoja de Trabajo para listado'!$A$155:$A$1048576,0),MATCH((CUADRO!F$5&amp;$E76),'Hoja de Trabajo para listado'!$A$151:$Z$151,0)),0)+IFERROR(INDEX('Hoja de Trabajo para listado'!$AB$155:$BA$1048576,MATCH($A76,'Hoja de Trabajo para listado'!$AB$155:$AB$1048576,0),MATCH((CUADRO!F$5&amp;$E76),'Hoja de Trabajo para listado'!$AB$151:$BA$151,0)),0)+IFERROR(INDEX('Hoja de Trabajo para listado'!$BC$155:$CB$1048576,MATCH($A76,'Hoja de Trabajo para listado'!$BC$155:$BC$1048576,0),MATCH((CUADRO!F$5&amp;$E76),'Hoja de Trabajo para listado'!$BC$151:$CB$151,0)),0)+IFERROR(INDEX('Hoja de Trabajo para listado'!$DE$153:$DG$274,MATCH($A76,'Hoja de Trabajo para listado'!$DE$153:$DE$1048576,0),MATCH((CUADRO!F$5&amp;$E76),'Hoja de Trabajo para listado'!$DE$151:$DG$151,0)),0)+IFERROR(INDEX('Hoja de Trabajo para listado'!$CD$155:$DC$1048576,MATCH($A76,'Hoja de Trabajo para listado'!$CD$155:$CD$1048576,0),MATCH((CUADRO!F$5&amp;$E76),'Hoja de Trabajo para listado'!$CD$151:$DC$151,0)),0)</f>
        <v>0</v>
      </c>
      <c r="G76" s="243">
        <f ca="1">+IFERROR(INDEX('Hoja de Trabajo para listado'!$A$155:$Z$1048576,MATCH($A76,'Hoja de Trabajo para listado'!$A$155:$A$1048576,0),MATCH((CUADRO!G$5&amp;$E76),'Hoja de Trabajo para listado'!$A$151:$Z$151,0)),0)+IFERROR(INDEX('Hoja de Trabajo para listado'!$AB$155:$BA$1048576,MATCH($A76,'Hoja de Trabajo para listado'!$AB$155:$AB$1048576,0),MATCH((CUADRO!G$5&amp;$E76),'Hoja de Trabajo para listado'!$AB$151:$BA$151,0)),0)+IFERROR(INDEX('Hoja de Trabajo para listado'!$BC$155:$CB$1048576,MATCH($A76,'Hoja de Trabajo para listado'!$BC$155:$BC$1048576,0),MATCH((CUADRO!G$5&amp;$E76),'Hoja de Trabajo para listado'!$BC$151:$CB$151,0)),0)+IFERROR(INDEX('Hoja de Trabajo para listado'!$DE$153:$DG$274,MATCH($A76,'Hoja de Trabajo para listado'!$DE$153:$DE$1048576,0),MATCH((CUADRO!G$5&amp;$E76),'Hoja de Trabajo para listado'!$DE$151:$DG$151,0)),0)+IFERROR(INDEX('Hoja de Trabajo para listado'!$CD$155:$DC$1048576,MATCH($A76,'Hoja de Trabajo para listado'!$CD$155:$CD$1048576,0),MATCH((CUADRO!G$5&amp;$E76),'Hoja de Trabajo para listado'!$CD$151:$DC$151,0)),0)</f>
        <v>0</v>
      </c>
      <c r="H76" s="243">
        <f ca="1">+IFERROR(INDEX('Hoja de Trabajo para listado'!$A$155:$Z$1048576,MATCH($A76,'Hoja de Trabajo para listado'!$A$155:$A$1048576,0),MATCH((CUADRO!H$5&amp;$E76),'Hoja de Trabajo para listado'!$A$151:$Z$151,0)),0)+IFERROR(INDEX('Hoja de Trabajo para listado'!$AB$155:$BA$1048576,MATCH($A76,'Hoja de Trabajo para listado'!$AB$155:$AB$1048576,0),MATCH((CUADRO!H$5&amp;$E76),'Hoja de Trabajo para listado'!$AB$151:$BA$151,0)),0)+IFERROR(INDEX('Hoja de Trabajo para listado'!$BC$155:$CB$1048576,MATCH($A76,'Hoja de Trabajo para listado'!$BC$155:$BC$1048576,0),MATCH((CUADRO!H$5&amp;$E76),'Hoja de Trabajo para listado'!$BC$151:$CB$151,0)),0)+IFERROR(INDEX('Hoja de Trabajo para listado'!$DE$153:$DG$274,MATCH($A76,'Hoja de Trabajo para listado'!$DE$153:$DE$1048576,0),MATCH((CUADRO!H$5&amp;$E76),'Hoja de Trabajo para listado'!$DE$151:$DG$151,0)),0)+IFERROR(INDEX('Hoja de Trabajo para listado'!$CD$155:$DC$1048576,MATCH($A76,'Hoja de Trabajo para listado'!$CD$155:$CD$1048576,0),MATCH((CUADRO!H$5&amp;$E76),'Hoja de Trabajo para listado'!$CD$151:$DC$151,0)),0)</f>
        <v>0</v>
      </c>
      <c r="I76" s="243">
        <f ca="1">+IFERROR(INDEX('Hoja de Trabajo para listado'!$A$155:$Z$1048576,MATCH($A76,'Hoja de Trabajo para listado'!$A$155:$A$1048576,0),MATCH((CUADRO!I$5&amp;$E76),'Hoja de Trabajo para listado'!$A$151:$Z$151,0)),0)+IFERROR(INDEX('Hoja de Trabajo para listado'!$AB$155:$BA$1048576,MATCH($A76,'Hoja de Trabajo para listado'!$AB$155:$AB$1048576,0),MATCH((CUADRO!I$5&amp;$E76),'Hoja de Trabajo para listado'!$AB$151:$BA$151,0)),0)+IFERROR(INDEX('Hoja de Trabajo para listado'!$BC$155:$CB$1048576,MATCH($A76,'Hoja de Trabajo para listado'!$BC$155:$BC$1048576,0),MATCH((CUADRO!I$5&amp;$E76),'Hoja de Trabajo para listado'!$BC$151:$CB$151,0)),0)+IFERROR(INDEX('Hoja de Trabajo para listado'!$DE$153:$DG$274,MATCH($A76,'Hoja de Trabajo para listado'!$DE$153:$DE$1048576,0),MATCH((CUADRO!I$5&amp;$E76),'Hoja de Trabajo para listado'!$DE$151:$DG$151,0)),0)+IFERROR(INDEX('Hoja de Trabajo para listado'!$CD$155:$DC$1048576,MATCH($A76,'Hoja de Trabajo para listado'!$CD$155:$CD$1048576,0),MATCH((CUADRO!I$5&amp;$E76),'Hoja de Trabajo para listado'!$CD$151:$DC$151,0)),0)</f>
        <v>0</v>
      </c>
      <c r="J76" s="243">
        <f ca="1">+IFERROR(INDEX('Hoja de Trabajo para listado'!$A$155:$Z$1048576,MATCH($A76,'Hoja de Trabajo para listado'!$A$155:$A$1048576,0),MATCH((CUADRO!J$5&amp;$E76),'Hoja de Trabajo para listado'!$A$151:$Z$151,0)),0)+IFERROR(INDEX('Hoja de Trabajo para listado'!$AB$155:$BA$1048576,MATCH($A76,'Hoja de Trabajo para listado'!$AB$155:$AB$1048576,0),MATCH((CUADRO!J$5&amp;$E76),'Hoja de Trabajo para listado'!$AB$151:$BA$151,0)),0)+IFERROR(INDEX('Hoja de Trabajo para listado'!$BC$155:$CB$1048576,MATCH($A76,'Hoja de Trabajo para listado'!$BC$155:$BC$1048576,0),MATCH((CUADRO!J$5&amp;$E76),'Hoja de Trabajo para listado'!$BC$151:$CB$151,0)),0)+IFERROR(INDEX('Hoja de Trabajo para listado'!$DE$153:$DG$274,MATCH($A76,'Hoja de Trabajo para listado'!$DE$153:$DE$1048576,0),MATCH((CUADRO!J$5&amp;$E76),'Hoja de Trabajo para listado'!$DE$151:$DG$151,0)),0)+IFERROR(INDEX('Hoja de Trabajo para listado'!$CD$155:$DC$1048576,MATCH($A76,'Hoja de Trabajo para listado'!$CD$155:$CD$1048576,0),MATCH((CUADRO!J$5&amp;$E76),'Hoja de Trabajo para listado'!$CD$151:$DC$151,0)),0)</f>
        <v>0</v>
      </c>
      <c r="K76" s="243">
        <f ca="1">+IFERROR(INDEX('Hoja de Trabajo para listado'!$A$155:$Z$1048576,MATCH($A76,'Hoja de Trabajo para listado'!$A$155:$A$1048576,0),MATCH((CUADRO!K$5&amp;$E76),'Hoja de Trabajo para listado'!$A$151:$Z$151,0)),0)+IFERROR(INDEX('Hoja de Trabajo para listado'!$AB$155:$BA$1048576,MATCH($A76,'Hoja de Trabajo para listado'!$AB$155:$AB$1048576,0),MATCH((CUADRO!K$5&amp;$E76),'Hoja de Trabajo para listado'!$AB$151:$BA$151,0)),0)+IFERROR(INDEX('Hoja de Trabajo para listado'!$BC$155:$CB$1048576,MATCH($A76,'Hoja de Trabajo para listado'!$BC$155:$BC$1048576,0),MATCH((CUADRO!K$5&amp;$E76),'Hoja de Trabajo para listado'!$BC$151:$CB$151,0)),0)+IFERROR(INDEX('Hoja de Trabajo para listado'!$DE$153:$DG$274,MATCH($A76,'Hoja de Trabajo para listado'!$DE$153:$DE$1048576,0),MATCH((CUADRO!K$5&amp;$E76),'Hoja de Trabajo para listado'!$DE$151:$DG$151,0)),0)+IFERROR(INDEX('Hoja de Trabajo para listado'!$CD$155:$DC$1048576,MATCH($A76,'Hoja de Trabajo para listado'!$CD$155:$CD$1048576,0),MATCH((CUADRO!K$5&amp;$E76),'Hoja de Trabajo para listado'!$CD$151:$DC$151,0)),0)</f>
        <v>0</v>
      </c>
      <c r="L76" s="243">
        <f ca="1">+IFERROR(INDEX('Hoja de Trabajo para listado'!$A$155:$Z$1048576,MATCH($A76,'Hoja de Trabajo para listado'!$A$155:$A$1048576,0),MATCH((CUADRO!L$5&amp;$E76),'Hoja de Trabajo para listado'!$A$151:$Z$151,0)),0)+IFERROR(INDEX('Hoja de Trabajo para listado'!$AB$155:$BA$1048576,MATCH($A76,'Hoja de Trabajo para listado'!$AB$155:$AB$1048576,0),MATCH((CUADRO!L$5&amp;$E76),'Hoja de Trabajo para listado'!$AB$151:$BA$151,0)),0)+IFERROR(INDEX('Hoja de Trabajo para listado'!$BC$155:$CB$1048576,MATCH($A76,'Hoja de Trabajo para listado'!$BC$155:$BC$1048576,0),MATCH((CUADRO!L$5&amp;$E76),'Hoja de Trabajo para listado'!$BC$151:$CB$151,0)),0)+IFERROR(INDEX('Hoja de Trabajo para listado'!$DE$153:$DG$274,MATCH($A76,'Hoja de Trabajo para listado'!$DE$153:$DE$1048576,0),MATCH((CUADRO!L$5&amp;$E76),'Hoja de Trabajo para listado'!$DE$151:$DG$151,0)),0)+IFERROR(INDEX('Hoja de Trabajo para listado'!$CD$155:$DC$1048576,MATCH($A76,'Hoja de Trabajo para listado'!$CD$155:$CD$1048576,0),MATCH((CUADRO!L$5&amp;$E76),'Hoja de Trabajo para listado'!$CD$151:$DC$151,0)),0)</f>
        <v>0</v>
      </c>
      <c r="M76" s="243">
        <f ca="1">+IFERROR(INDEX('Hoja de Trabajo para listado'!$A$155:$Z$1048576,MATCH($A76,'Hoja de Trabajo para listado'!$A$155:$A$1048576,0),MATCH((CUADRO!M$5&amp;$E76),'Hoja de Trabajo para listado'!$A$151:$Z$151,0)),0)+IFERROR(INDEX('Hoja de Trabajo para listado'!$AB$155:$BA$1048576,MATCH($A76,'Hoja de Trabajo para listado'!$AB$155:$AB$1048576,0),MATCH((CUADRO!M$5&amp;$E76),'Hoja de Trabajo para listado'!$AB$151:$BA$151,0)),0)+IFERROR(INDEX('Hoja de Trabajo para listado'!$BC$155:$CB$1048576,MATCH($A76,'Hoja de Trabajo para listado'!$BC$155:$BC$1048576,0),MATCH((CUADRO!M$5&amp;$E76),'Hoja de Trabajo para listado'!$BC$151:$CB$151,0)),0)+IFERROR(INDEX('Hoja de Trabajo para listado'!$DE$153:$DG$274,MATCH($A76,'Hoja de Trabajo para listado'!$DE$153:$DE$1048576,0),MATCH((CUADRO!M$5&amp;$E76),'Hoja de Trabajo para listado'!$DE$151:$DG$151,0)),0)+IFERROR(INDEX('Hoja de Trabajo para listado'!$CD$155:$DC$1048576,MATCH($A76,'Hoja de Trabajo para listado'!$CD$155:$CD$1048576,0),MATCH((CUADRO!M$5&amp;$E76),'Hoja de Trabajo para listado'!$CD$151:$DC$151,0)),0)</f>
        <v>0</v>
      </c>
      <c r="N76" s="243">
        <f ca="1">+IFERROR(INDEX('Hoja de Trabajo para listado'!$A$155:$Z$1048576,MATCH($A76,'Hoja de Trabajo para listado'!$A$155:$A$1048576,0),MATCH((CUADRO!N$5&amp;$E76),'Hoja de Trabajo para listado'!$A$151:$Z$151,0)),0)+IFERROR(INDEX('Hoja de Trabajo para listado'!$AB$155:$BA$1048576,MATCH($A76,'Hoja de Trabajo para listado'!$AB$155:$AB$1048576,0),MATCH((CUADRO!N$5&amp;$E76),'Hoja de Trabajo para listado'!$AB$151:$BA$151,0)),0)+IFERROR(INDEX('Hoja de Trabajo para listado'!$BC$155:$CB$1048576,MATCH($A76,'Hoja de Trabajo para listado'!$BC$155:$BC$1048576,0),MATCH((CUADRO!N$5&amp;$E76),'Hoja de Trabajo para listado'!$BC$151:$CB$151,0)),0)+IFERROR(INDEX('Hoja de Trabajo para listado'!$DE$153:$DG$274,MATCH($A76,'Hoja de Trabajo para listado'!$DE$153:$DE$1048576,0),MATCH((CUADRO!N$5&amp;$E76),'Hoja de Trabajo para listado'!$DE$151:$DG$151,0)),0)+IFERROR(INDEX('Hoja de Trabajo para listado'!$CD$155:$DC$1048576,MATCH($A76,'Hoja de Trabajo para listado'!$CD$155:$CD$1048576,0),MATCH((CUADRO!N$5&amp;$E76),'Hoja de Trabajo para listado'!$CD$151:$DC$151,0)),0)</f>
        <v>0</v>
      </c>
      <c r="O76" s="243">
        <f ca="1">+IFERROR(INDEX('Hoja de Trabajo para listado'!$A$155:$Z$1048576,MATCH($A76,'Hoja de Trabajo para listado'!$A$155:$A$1048576,0),MATCH((CUADRO!O$5&amp;$E76),'Hoja de Trabajo para listado'!$A$151:$Z$151,0)),0)+IFERROR(INDEX('Hoja de Trabajo para listado'!$AB$155:$BA$1048576,MATCH($A76,'Hoja de Trabajo para listado'!$AB$155:$AB$1048576,0),MATCH((CUADRO!O$5&amp;$E76),'Hoja de Trabajo para listado'!$AB$151:$BA$151,0)),0)+IFERROR(INDEX('Hoja de Trabajo para listado'!$BC$155:$CB$1048576,MATCH($A76,'Hoja de Trabajo para listado'!$BC$155:$BC$1048576,0),MATCH((CUADRO!O$5&amp;$E76),'Hoja de Trabajo para listado'!$BC$151:$CB$151,0)),0)+IFERROR(INDEX('Hoja de Trabajo para listado'!$DE$153:$DG$274,MATCH($A76,'Hoja de Trabajo para listado'!$DE$153:$DE$1048576,0),MATCH((CUADRO!O$5&amp;$E76),'Hoja de Trabajo para listado'!$DE$151:$DG$151,0)),0)+IFERROR(INDEX('Hoja de Trabajo para listado'!$CD$155:$DC$1048576,MATCH($A76,'Hoja de Trabajo para listado'!$CD$155:$CD$1048576,0),MATCH((CUADRO!O$5&amp;$E76),'Hoja de Trabajo para listado'!$CD$151:$DC$151,0)),0)</f>
        <v>0</v>
      </c>
      <c r="P76" s="243">
        <f ca="1">+IFERROR(INDEX('Hoja de Trabajo para listado'!$A$155:$Z$1048576,MATCH($A76,'Hoja de Trabajo para listado'!$A$155:$A$1048576,0),MATCH((CUADRO!P$5&amp;$E76),'Hoja de Trabajo para listado'!$A$151:$Z$151,0)),0)+IFERROR(INDEX('Hoja de Trabajo para listado'!$AB$155:$BA$1048576,MATCH($A76,'Hoja de Trabajo para listado'!$AB$155:$AB$1048576,0),MATCH((CUADRO!P$5&amp;$E76),'Hoja de Trabajo para listado'!$AB$151:$BA$151,0)),0)+IFERROR(INDEX('Hoja de Trabajo para listado'!$BC$155:$CB$1048576,MATCH($A76,'Hoja de Trabajo para listado'!$BC$155:$BC$1048576,0),MATCH((CUADRO!P$5&amp;$E76),'Hoja de Trabajo para listado'!$BC$151:$CB$151,0)),0)+IFERROR(INDEX('Hoja de Trabajo para listado'!$DE$153:$DG$274,MATCH($A76,'Hoja de Trabajo para listado'!$DE$153:$DE$1048576,0),MATCH((CUADRO!P$5&amp;$E76),'Hoja de Trabajo para listado'!$DE$151:$DG$151,0)),0)+IFERROR(INDEX('Hoja de Trabajo para listado'!$CD$155:$DC$1048576,MATCH($A76,'Hoja de Trabajo para listado'!$CD$155:$CD$1048576,0),MATCH((CUADRO!P$5&amp;$E76),'Hoja de Trabajo para listado'!$CD$151:$DC$151,0)),0)</f>
        <v>0</v>
      </c>
      <c r="Q76" s="243">
        <f ca="1">+IFERROR(INDEX('Hoja de Trabajo para listado'!$A$155:$Z$1048576,MATCH($A76,'Hoja de Trabajo para listado'!$A$155:$A$1048576,0),MATCH((CUADRO!Q$5&amp;$E76),'Hoja de Trabajo para listado'!$A$151:$Z$151,0)),0)+IFERROR(INDEX('Hoja de Trabajo para listado'!$AB$155:$BA$1048576,MATCH($A76,'Hoja de Trabajo para listado'!$AB$155:$AB$1048576,0),MATCH((CUADRO!Q$5&amp;$E76),'Hoja de Trabajo para listado'!$AB$151:$BA$151,0)),0)+IFERROR(INDEX('Hoja de Trabajo para listado'!$BC$155:$CB$1048576,MATCH($A76,'Hoja de Trabajo para listado'!$BC$155:$BC$1048576,0),MATCH((CUADRO!Q$5&amp;$E76),'Hoja de Trabajo para listado'!$BC$151:$CB$151,0)),0)+IFERROR(INDEX('Hoja de Trabajo para listado'!$DE$153:$DG$274,MATCH($A76,'Hoja de Trabajo para listado'!$DE$153:$DE$1048576,0),MATCH((CUADRO!Q$5&amp;$E76),'Hoja de Trabajo para listado'!$DE$151:$DG$151,0)),0)+IFERROR(INDEX('Hoja de Trabajo para listado'!$CD$155:$DC$1048576,MATCH($A76,'Hoja de Trabajo para listado'!$CD$155:$CD$1048576,0),MATCH((CUADRO!Q$5&amp;$E76),'Hoja de Trabajo para listado'!$CD$151:$DC$151,0)),0)</f>
        <v>0</v>
      </c>
      <c r="R76" s="243">
        <f t="shared" ca="1" si="5"/>
        <v>0</v>
      </c>
      <c r="S76" s="243"/>
      <c r="T76" s="243">
        <f ca="1">+T77</f>
        <v>0</v>
      </c>
      <c r="U76" s="242">
        <f t="shared" si="6"/>
        <v>1</v>
      </c>
      <c r="V76" s="333" t="str">
        <f>+VLOOKUP(A76,bd_lista!$A$3:$E$590,5,FALSE)</f>
        <v>Instituciones Descentralizadas</v>
      </c>
      <c r="W76" s="383" t="str">
        <f>+V76</f>
        <v>Instituciones Descentralizadas</v>
      </c>
      <c r="X76" s="242">
        <f>+VLOOKUP(A76,[3]Sheet1!$A$13:$D$744,4,FALSE)</f>
        <v>0</v>
      </c>
      <c r="Y76" s="242" t="e">
        <f>+VLOOKUP(X76,bd_lista!$A$3:$C$590,3,FALSE)</f>
        <v>#N/A</v>
      </c>
      <c r="Z76" s="294">
        <f>+X76</f>
        <v>0</v>
      </c>
      <c r="AA76" s="295" t="e">
        <f>+Y76</f>
        <v>#N/A</v>
      </c>
    </row>
    <row r="77" spans="1:27" ht="15" hidden="1" customHeight="1">
      <c r="A77" s="32">
        <v>137</v>
      </c>
      <c r="B77" s="389"/>
      <c r="C77" s="333" t="str">
        <f>+VLOOKUP(A77,bd_lista!$A$3:$C$590,3,FALSE)</f>
        <v>Comité Ejecutivo de la Universidad Boliviana</v>
      </c>
      <c r="D77" s="386"/>
      <c r="E77" s="333" t="s">
        <v>1305</v>
      </c>
      <c r="F77" s="245">
        <f ca="1">+IFERROR(INDEX('Hoja de Trabajo para listado'!$A$155:$Z$1048576,MATCH($A77,'Hoja de Trabajo para listado'!$A$155:$A$1048576,0),MATCH((CUADRO!F$5&amp;$E77),'Hoja de Trabajo para listado'!$A$151:$Z$151,0)),0)+IFERROR(INDEX('Hoja de Trabajo para listado'!$AB$155:$BA$1048576,MATCH($A77,'Hoja de Trabajo para listado'!$AB$155:$AB$1048576,0),MATCH((CUADRO!F$5&amp;$E77),'Hoja de Trabajo para listado'!$AB$151:$BA$151,0)),0)+IFERROR(INDEX('Hoja de Trabajo para listado'!$BC$155:$CB$1048576,MATCH($A77,'Hoja de Trabajo para listado'!$BC$155:$BC$1048576,0),MATCH((CUADRO!F$5&amp;$E77),'Hoja de Trabajo para listado'!$BC$151:$CB$151,0)),0)+IFERROR(INDEX('Hoja de Trabajo para listado'!$DE$153:$DG$274,MATCH($A77,'Hoja de Trabajo para listado'!$DE$153:$DE$1048576,0),MATCH((CUADRO!F$5&amp;$E77),'Hoja de Trabajo para listado'!$DE$151:$DG$151,0)),0)+IFERROR(INDEX('Hoja de Trabajo para listado'!$CD$155:$DC$1048576,MATCH($A77,'Hoja de Trabajo para listado'!$CD$155:$CD$1048576,0),MATCH((CUADRO!F$5&amp;$E77),'Hoja de Trabajo para listado'!$CD$151:$DC$151,0)),0)</f>
        <v>0</v>
      </c>
      <c r="G77" s="245">
        <f ca="1">+IFERROR(INDEX('Hoja de Trabajo para listado'!$A$155:$Z$1048576,MATCH($A77,'Hoja de Trabajo para listado'!$A$155:$A$1048576,0),MATCH((CUADRO!G$5&amp;$E77),'Hoja de Trabajo para listado'!$A$151:$Z$151,0)),0)+IFERROR(INDEX('Hoja de Trabajo para listado'!$AB$155:$BA$1048576,MATCH($A77,'Hoja de Trabajo para listado'!$AB$155:$AB$1048576,0),MATCH((CUADRO!G$5&amp;$E77),'Hoja de Trabajo para listado'!$AB$151:$BA$151,0)),0)+IFERROR(INDEX('Hoja de Trabajo para listado'!$BC$155:$CB$1048576,MATCH($A77,'Hoja de Trabajo para listado'!$BC$155:$BC$1048576,0),MATCH((CUADRO!G$5&amp;$E77),'Hoja de Trabajo para listado'!$BC$151:$CB$151,0)),0)+IFERROR(INDEX('Hoja de Trabajo para listado'!$DE$153:$DG$274,MATCH($A77,'Hoja de Trabajo para listado'!$DE$153:$DE$1048576,0),MATCH((CUADRO!G$5&amp;$E77),'Hoja de Trabajo para listado'!$DE$151:$DG$151,0)),0)+IFERROR(INDEX('Hoja de Trabajo para listado'!$CD$155:$DC$1048576,MATCH($A77,'Hoja de Trabajo para listado'!$CD$155:$CD$1048576,0),MATCH((CUADRO!G$5&amp;$E77),'Hoja de Trabajo para listado'!$CD$151:$DC$151,0)),0)</f>
        <v>0</v>
      </c>
      <c r="H77" s="245">
        <f ca="1">+IFERROR(INDEX('Hoja de Trabajo para listado'!$A$155:$Z$1048576,MATCH($A77,'Hoja de Trabajo para listado'!$A$155:$A$1048576,0),MATCH((CUADRO!H$5&amp;$E77),'Hoja de Trabajo para listado'!$A$151:$Z$151,0)),0)+IFERROR(INDEX('Hoja de Trabajo para listado'!$AB$155:$BA$1048576,MATCH($A77,'Hoja de Trabajo para listado'!$AB$155:$AB$1048576,0),MATCH((CUADRO!H$5&amp;$E77),'Hoja de Trabajo para listado'!$AB$151:$BA$151,0)),0)+IFERROR(INDEX('Hoja de Trabajo para listado'!$BC$155:$CB$1048576,MATCH($A77,'Hoja de Trabajo para listado'!$BC$155:$BC$1048576,0),MATCH((CUADRO!H$5&amp;$E77),'Hoja de Trabajo para listado'!$BC$151:$CB$151,0)),0)+IFERROR(INDEX('Hoja de Trabajo para listado'!$DE$153:$DG$274,MATCH($A77,'Hoja de Trabajo para listado'!$DE$153:$DE$1048576,0),MATCH((CUADRO!H$5&amp;$E77),'Hoja de Trabajo para listado'!$DE$151:$DG$151,0)),0)+IFERROR(INDEX('Hoja de Trabajo para listado'!$CD$155:$DC$1048576,MATCH($A77,'Hoja de Trabajo para listado'!$CD$155:$CD$1048576,0),MATCH((CUADRO!H$5&amp;$E77),'Hoja de Trabajo para listado'!$CD$151:$DC$151,0)),0)</f>
        <v>0</v>
      </c>
      <c r="I77" s="245">
        <f ca="1">+IFERROR(INDEX('Hoja de Trabajo para listado'!$A$155:$Z$1048576,MATCH($A77,'Hoja de Trabajo para listado'!$A$155:$A$1048576,0),MATCH((CUADRO!I$5&amp;$E77),'Hoja de Trabajo para listado'!$A$151:$Z$151,0)),0)+IFERROR(INDEX('Hoja de Trabajo para listado'!$AB$155:$BA$1048576,MATCH($A77,'Hoja de Trabajo para listado'!$AB$155:$AB$1048576,0),MATCH((CUADRO!I$5&amp;$E77),'Hoja de Trabajo para listado'!$AB$151:$BA$151,0)),0)+IFERROR(INDEX('Hoja de Trabajo para listado'!$BC$155:$CB$1048576,MATCH($A77,'Hoja de Trabajo para listado'!$BC$155:$BC$1048576,0),MATCH((CUADRO!I$5&amp;$E77),'Hoja de Trabajo para listado'!$BC$151:$CB$151,0)),0)+IFERROR(INDEX('Hoja de Trabajo para listado'!$DE$153:$DG$274,MATCH($A77,'Hoja de Trabajo para listado'!$DE$153:$DE$1048576,0),MATCH((CUADRO!I$5&amp;$E77),'Hoja de Trabajo para listado'!$DE$151:$DG$151,0)),0)+IFERROR(INDEX('Hoja de Trabajo para listado'!$CD$155:$DC$1048576,MATCH($A77,'Hoja de Trabajo para listado'!$CD$155:$CD$1048576,0),MATCH((CUADRO!I$5&amp;$E77),'Hoja de Trabajo para listado'!$CD$151:$DC$151,0)),0)</f>
        <v>0</v>
      </c>
      <c r="J77" s="245">
        <f ca="1">+IFERROR(INDEX('Hoja de Trabajo para listado'!$A$155:$Z$1048576,MATCH($A77,'Hoja de Trabajo para listado'!$A$155:$A$1048576,0),MATCH((CUADRO!J$5&amp;$E77),'Hoja de Trabajo para listado'!$A$151:$Z$151,0)),0)+IFERROR(INDEX('Hoja de Trabajo para listado'!$AB$155:$BA$1048576,MATCH($A77,'Hoja de Trabajo para listado'!$AB$155:$AB$1048576,0),MATCH((CUADRO!J$5&amp;$E77),'Hoja de Trabajo para listado'!$AB$151:$BA$151,0)),0)+IFERROR(INDEX('Hoja de Trabajo para listado'!$BC$155:$CB$1048576,MATCH($A77,'Hoja de Trabajo para listado'!$BC$155:$BC$1048576,0),MATCH((CUADRO!J$5&amp;$E77),'Hoja de Trabajo para listado'!$BC$151:$CB$151,0)),0)+IFERROR(INDEX('Hoja de Trabajo para listado'!$DE$153:$DG$274,MATCH($A77,'Hoja de Trabajo para listado'!$DE$153:$DE$1048576,0),MATCH((CUADRO!J$5&amp;$E77),'Hoja de Trabajo para listado'!$DE$151:$DG$151,0)),0)+IFERROR(INDEX('Hoja de Trabajo para listado'!$CD$155:$DC$1048576,MATCH($A77,'Hoja de Trabajo para listado'!$CD$155:$CD$1048576,0),MATCH((CUADRO!J$5&amp;$E77),'Hoja de Trabajo para listado'!$CD$151:$DC$151,0)),0)</f>
        <v>0</v>
      </c>
      <c r="K77" s="245">
        <f ca="1">+IFERROR(INDEX('Hoja de Trabajo para listado'!$A$155:$Z$1048576,MATCH($A77,'Hoja de Trabajo para listado'!$A$155:$A$1048576,0),MATCH((CUADRO!K$5&amp;$E77),'Hoja de Trabajo para listado'!$A$151:$Z$151,0)),0)+IFERROR(INDEX('Hoja de Trabajo para listado'!$AB$155:$BA$1048576,MATCH($A77,'Hoja de Trabajo para listado'!$AB$155:$AB$1048576,0),MATCH((CUADRO!K$5&amp;$E77),'Hoja de Trabajo para listado'!$AB$151:$BA$151,0)),0)+IFERROR(INDEX('Hoja de Trabajo para listado'!$BC$155:$CB$1048576,MATCH($A77,'Hoja de Trabajo para listado'!$BC$155:$BC$1048576,0),MATCH((CUADRO!K$5&amp;$E77),'Hoja de Trabajo para listado'!$BC$151:$CB$151,0)),0)+IFERROR(INDEX('Hoja de Trabajo para listado'!$DE$153:$DG$274,MATCH($A77,'Hoja de Trabajo para listado'!$DE$153:$DE$1048576,0),MATCH((CUADRO!K$5&amp;$E77),'Hoja de Trabajo para listado'!$DE$151:$DG$151,0)),0)+IFERROR(INDEX('Hoja de Trabajo para listado'!$CD$155:$DC$1048576,MATCH($A77,'Hoja de Trabajo para listado'!$CD$155:$CD$1048576,0),MATCH((CUADRO!K$5&amp;$E77),'Hoja de Trabajo para listado'!$CD$151:$DC$151,0)),0)</f>
        <v>0</v>
      </c>
      <c r="L77" s="245">
        <f ca="1">+IFERROR(INDEX('Hoja de Trabajo para listado'!$A$155:$Z$1048576,MATCH($A77,'Hoja de Trabajo para listado'!$A$155:$A$1048576,0),MATCH((CUADRO!L$5&amp;$E77),'Hoja de Trabajo para listado'!$A$151:$Z$151,0)),0)+IFERROR(INDEX('Hoja de Trabajo para listado'!$AB$155:$BA$1048576,MATCH($A77,'Hoja de Trabajo para listado'!$AB$155:$AB$1048576,0),MATCH((CUADRO!L$5&amp;$E77),'Hoja de Trabajo para listado'!$AB$151:$BA$151,0)),0)+IFERROR(INDEX('Hoja de Trabajo para listado'!$BC$155:$CB$1048576,MATCH($A77,'Hoja de Trabajo para listado'!$BC$155:$BC$1048576,0),MATCH((CUADRO!L$5&amp;$E77),'Hoja de Trabajo para listado'!$BC$151:$CB$151,0)),0)+IFERROR(INDEX('Hoja de Trabajo para listado'!$DE$153:$DG$274,MATCH($A77,'Hoja de Trabajo para listado'!$DE$153:$DE$1048576,0),MATCH((CUADRO!L$5&amp;$E77),'Hoja de Trabajo para listado'!$DE$151:$DG$151,0)),0)+IFERROR(INDEX('Hoja de Trabajo para listado'!$CD$155:$DC$1048576,MATCH($A77,'Hoja de Trabajo para listado'!$CD$155:$CD$1048576,0),MATCH((CUADRO!L$5&amp;$E77),'Hoja de Trabajo para listado'!$CD$151:$DC$151,0)),0)</f>
        <v>0</v>
      </c>
      <c r="M77" s="245">
        <f ca="1">+IFERROR(INDEX('Hoja de Trabajo para listado'!$A$155:$Z$1048576,MATCH($A77,'Hoja de Trabajo para listado'!$A$155:$A$1048576,0),MATCH((CUADRO!M$5&amp;$E77),'Hoja de Trabajo para listado'!$A$151:$Z$151,0)),0)+IFERROR(INDEX('Hoja de Trabajo para listado'!$AB$155:$BA$1048576,MATCH($A77,'Hoja de Trabajo para listado'!$AB$155:$AB$1048576,0),MATCH((CUADRO!M$5&amp;$E77),'Hoja de Trabajo para listado'!$AB$151:$BA$151,0)),0)+IFERROR(INDEX('Hoja de Trabajo para listado'!$BC$155:$CB$1048576,MATCH($A77,'Hoja de Trabajo para listado'!$BC$155:$BC$1048576,0),MATCH((CUADRO!M$5&amp;$E77),'Hoja de Trabajo para listado'!$BC$151:$CB$151,0)),0)+IFERROR(INDEX('Hoja de Trabajo para listado'!$DE$153:$DG$274,MATCH($A77,'Hoja de Trabajo para listado'!$DE$153:$DE$1048576,0),MATCH((CUADRO!M$5&amp;$E77),'Hoja de Trabajo para listado'!$DE$151:$DG$151,0)),0)+IFERROR(INDEX('Hoja de Trabajo para listado'!$CD$155:$DC$1048576,MATCH($A77,'Hoja de Trabajo para listado'!$CD$155:$CD$1048576,0),MATCH((CUADRO!M$5&amp;$E77),'Hoja de Trabajo para listado'!$CD$151:$DC$151,0)),0)</f>
        <v>0</v>
      </c>
      <c r="N77" s="245">
        <f ca="1">+IFERROR(INDEX('Hoja de Trabajo para listado'!$A$155:$Z$1048576,MATCH($A77,'Hoja de Trabajo para listado'!$A$155:$A$1048576,0),MATCH((CUADRO!N$5&amp;$E77),'Hoja de Trabajo para listado'!$A$151:$Z$151,0)),0)+IFERROR(INDEX('Hoja de Trabajo para listado'!$AB$155:$BA$1048576,MATCH($A77,'Hoja de Trabajo para listado'!$AB$155:$AB$1048576,0),MATCH((CUADRO!N$5&amp;$E77),'Hoja de Trabajo para listado'!$AB$151:$BA$151,0)),0)+IFERROR(INDEX('Hoja de Trabajo para listado'!$BC$155:$CB$1048576,MATCH($A77,'Hoja de Trabajo para listado'!$BC$155:$BC$1048576,0),MATCH((CUADRO!N$5&amp;$E77),'Hoja de Trabajo para listado'!$BC$151:$CB$151,0)),0)+IFERROR(INDEX('Hoja de Trabajo para listado'!$DE$153:$DG$274,MATCH($A77,'Hoja de Trabajo para listado'!$DE$153:$DE$1048576,0),MATCH((CUADRO!N$5&amp;$E77),'Hoja de Trabajo para listado'!$DE$151:$DG$151,0)),0)+IFERROR(INDEX('Hoja de Trabajo para listado'!$CD$155:$DC$1048576,MATCH($A77,'Hoja de Trabajo para listado'!$CD$155:$CD$1048576,0),MATCH((CUADRO!N$5&amp;$E77),'Hoja de Trabajo para listado'!$CD$151:$DC$151,0)),0)</f>
        <v>0</v>
      </c>
      <c r="O77" s="245">
        <f ca="1">+IFERROR(INDEX('Hoja de Trabajo para listado'!$A$155:$Z$1048576,MATCH($A77,'Hoja de Trabajo para listado'!$A$155:$A$1048576,0),MATCH((CUADRO!O$5&amp;$E77),'Hoja de Trabajo para listado'!$A$151:$Z$151,0)),0)+IFERROR(INDEX('Hoja de Trabajo para listado'!$AB$155:$BA$1048576,MATCH($A77,'Hoja de Trabajo para listado'!$AB$155:$AB$1048576,0),MATCH((CUADRO!O$5&amp;$E77),'Hoja de Trabajo para listado'!$AB$151:$BA$151,0)),0)+IFERROR(INDEX('Hoja de Trabajo para listado'!$BC$155:$CB$1048576,MATCH($A77,'Hoja de Trabajo para listado'!$BC$155:$BC$1048576,0),MATCH((CUADRO!O$5&amp;$E77),'Hoja de Trabajo para listado'!$BC$151:$CB$151,0)),0)+IFERROR(INDEX('Hoja de Trabajo para listado'!$DE$153:$DG$274,MATCH($A77,'Hoja de Trabajo para listado'!$DE$153:$DE$1048576,0),MATCH((CUADRO!O$5&amp;$E77),'Hoja de Trabajo para listado'!$DE$151:$DG$151,0)),0)+IFERROR(INDEX('Hoja de Trabajo para listado'!$CD$155:$DC$1048576,MATCH($A77,'Hoja de Trabajo para listado'!$CD$155:$CD$1048576,0),MATCH((CUADRO!O$5&amp;$E77),'Hoja de Trabajo para listado'!$CD$151:$DC$151,0)),0)</f>
        <v>0</v>
      </c>
      <c r="P77" s="245">
        <f ca="1">+IFERROR(INDEX('Hoja de Trabajo para listado'!$A$155:$Z$1048576,MATCH($A77,'Hoja de Trabajo para listado'!$A$155:$A$1048576,0),MATCH((CUADRO!P$5&amp;$E77),'Hoja de Trabajo para listado'!$A$151:$Z$151,0)),0)+IFERROR(INDEX('Hoja de Trabajo para listado'!$AB$155:$BA$1048576,MATCH($A77,'Hoja de Trabajo para listado'!$AB$155:$AB$1048576,0),MATCH((CUADRO!P$5&amp;$E77),'Hoja de Trabajo para listado'!$AB$151:$BA$151,0)),0)+IFERROR(INDEX('Hoja de Trabajo para listado'!$BC$155:$CB$1048576,MATCH($A77,'Hoja de Trabajo para listado'!$BC$155:$BC$1048576,0),MATCH((CUADRO!P$5&amp;$E77),'Hoja de Trabajo para listado'!$BC$151:$CB$151,0)),0)+IFERROR(INDEX('Hoja de Trabajo para listado'!$DE$153:$DG$274,MATCH($A77,'Hoja de Trabajo para listado'!$DE$153:$DE$1048576,0),MATCH((CUADRO!P$5&amp;$E77),'Hoja de Trabajo para listado'!$DE$151:$DG$151,0)),0)+IFERROR(INDEX('Hoja de Trabajo para listado'!$CD$155:$DC$1048576,MATCH($A77,'Hoja de Trabajo para listado'!$CD$155:$CD$1048576,0),MATCH((CUADRO!P$5&amp;$E77),'Hoja de Trabajo para listado'!$CD$151:$DC$151,0)),0)</f>
        <v>0</v>
      </c>
      <c r="Q77" s="245">
        <f ca="1">+IFERROR(INDEX('Hoja de Trabajo para listado'!$A$155:$Z$1048576,MATCH($A77,'Hoja de Trabajo para listado'!$A$155:$A$1048576,0),MATCH((CUADRO!Q$5&amp;$E77),'Hoja de Trabajo para listado'!$A$151:$Z$151,0)),0)+IFERROR(INDEX('Hoja de Trabajo para listado'!$AB$155:$BA$1048576,MATCH($A77,'Hoja de Trabajo para listado'!$AB$155:$AB$1048576,0),MATCH((CUADRO!Q$5&amp;$E77),'Hoja de Trabajo para listado'!$AB$151:$BA$151,0)),0)+IFERROR(INDEX('Hoja de Trabajo para listado'!$BC$155:$CB$1048576,MATCH($A77,'Hoja de Trabajo para listado'!$BC$155:$BC$1048576,0),MATCH((CUADRO!Q$5&amp;$E77),'Hoja de Trabajo para listado'!$BC$151:$CB$151,0)),0)+IFERROR(INDEX('Hoja de Trabajo para listado'!$DE$153:$DG$274,MATCH($A77,'Hoja de Trabajo para listado'!$DE$153:$DE$1048576,0),MATCH((CUADRO!Q$5&amp;$E77),'Hoja de Trabajo para listado'!$DE$151:$DG$151,0)),0)+IFERROR(INDEX('Hoja de Trabajo para listado'!$CD$155:$DC$1048576,MATCH($A77,'Hoja de Trabajo para listado'!$CD$155:$CD$1048576,0),MATCH((CUADRO!Q$5&amp;$E77),'Hoja de Trabajo para listado'!$CD$151:$DC$151,0)),0)</f>
        <v>0</v>
      </c>
      <c r="R77" s="245">
        <f t="shared" ca="1" si="5"/>
        <v>0</v>
      </c>
      <c r="S77" s="245">
        <f ca="1">+R76+R77</f>
        <v>0</v>
      </c>
      <c r="T77" s="245">
        <f ca="1">+S77</f>
        <v>0</v>
      </c>
      <c r="U77" s="244">
        <f t="shared" si="6"/>
        <v>2</v>
      </c>
      <c r="V77" s="333" t="str">
        <f>+VLOOKUP(A77,bd_lista!$A$3:$E$590,5,FALSE)</f>
        <v>Instituciones Descentralizadas</v>
      </c>
      <c r="W77" s="384"/>
      <c r="X77" s="242">
        <f>+VLOOKUP(A77,[3]Sheet1!$A$13:$D$744,4,FALSE)</f>
        <v>0</v>
      </c>
      <c r="Y77" s="242" t="e">
        <f>+VLOOKUP(X77,bd_lista!$A$3:$C$590,3,FALSE)</f>
        <v>#N/A</v>
      </c>
      <c r="Z77" s="292"/>
      <c r="AA77" s="293"/>
    </row>
    <row r="78" spans="1:27" customFormat="1" ht="15" hidden="1" customHeight="1">
      <c r="A78" s="251">
        <v>138</v>
      </c>
      <c r="B78" s="388">
        <f>+A78</f>
        <v>138</v>
      </c>
      <c r="C78" s="247" t="str">
        <f>+VLOOKUP(A78,bd_lista!$A$3:$C$590,3,FALSE)</f>
        <v>Universidad Mayor Real y Pontificia de San Francisco Xavier</v>
      </c>
      <c r="D78" s="385" t="str">
        <f>+C78</f>
        <v>Universidad Mayor Real y Pontificia de San Francisco Xavier</v>
      </c>
      <c r="E78" s="247" t="s">
        <v>1304</v>
      </c>
      <c r="F78" s="243">
        <f ca="1">+IFERROR(INDEX('Hoja de Trabajo para listado'!$A$155:$Z$1048576,MATCH($A78,'Hoja de Trabajo para listado'!$A$155:$A$1048576,0),MATCH((CUADRO!F$5&amp;$E78),'Hoja de Trabajo para listado'!$A$151:$Z$151,0)),0)+IFERROR(INDEX('Hoja de Trabajo para listado'!$AB$155:$BA$1048576,MATCH($A78,'Hoja de Trabajo para listado'!$AB$155:$AB$1048576,0),MATCH((CUADRO!F$5&amp;$E78),'Hoja de Trabajo para listado'!$AB$151:$BA$151,0)),0)+IFERROR(INDEX('Hoja de Trabajo para listado'!$BC$155:$CB$1048576,MATCH($A78,'Hoja de Trabajo para listado'!$BC$155:$BC$1048576,0),MATCH((CUADRO!F$5&amp;$E78),'Hoja de Trabajo para listado'!$BC$151:$CB$151,0)),0)+IFERROR(INDEX('Hoja de Trabajo para listado'!$DE$153:$DG$274,MATCH($A78,'Hoja de Trabajo para listado'!$DE$153:$DE$1048576,0),MATCH((CUADRO!F$5&amp;$E78),'Hoja de Trabajo para listado'!$DE$151:$DG$151,0)),0)+IFERROR(INDEX('Hoja de Trabajo para listado'!$CD$155:$DC$1048576,MATCH($A78,'Hoja de Trabajo para listado'!$CD$155:$CD$1048576,0),MATCH((CUADRO!F$5&amp;$E78),'Hoja de Trabajo para listado'!$CD$151:$DC$151,0)),0)</f>
        <v>0</v>
      </c>
      <c r="G78" s="243">
        <f ca="1">+IFERROR(INDEX('Hoja de Trabajo para listado'!$A$155:$Z$1048576,MATCH($A78,'Hoja de Trabajo para listado'!$A$155:$A$1048576,0),MATCH((CUADRO!G$5&amp;$E78),'Hoja de Trabajo para listado'!$A$151:$Z$151,0)),0)+IFERROR(INDEX('Hoja de Trabajo para listado'!$AB$155:$BA$1048576,MATCH($A78,'Hoja de Trabajo para listado'!$AB$155:$AB$1048576,0),MATCH((CUADRO!G$5&amp;$E78),'Hoja de Trabajo para listado'!$AB$151:$BA$151,0)),0)+IFERROR(INDEX('Hoja de Trabajo para listado'!$BC$155:$CB$1048576,MATCH($A78,'Hoja de Trabajo para listado'!$BC$155:$BC$1048576,0),MATCH((CUADRO!G$5&amp;$E78),'Hoja de Trabajo para listado'!$BC$151:$CB$151,0)),0)+IFERROR(INDEX('Hoja de Trabajo para listado'!$DE$153:$DG$274,MATCH($A78,'Hoja de Trabajo para listado'!$DE$153:$DE$1048576,0),MATCH((CUADRO!G$5&amp;$E78),'Hoja de Trabajo para listado'!$DE$151:$DG$151,0)),0)+IFERROR(INDEX('Hoja de Trabajo para listado'!$CD$155:$DC$1048576,MATCH($A78,'Hoja de Trabajo para listado'!$CD$155:$CD$1048576,0),MATCH((CUADRO!G$5&amp;$E78),'Hoja de Trabajo para listado'!$CD$151:$DC$151,0)),0)</f>
        <v>0</v>
      </c>
      <c r="H78" s="243">
        <f ca="1">+IFERROR(INDEX('Hoja de Trabajo para listado'!$A$155:$Z$1048576,MATCH($A78,'Hoja de Trabajo para listado'!$A$155:$A$1048576,0),MATCH((CUADRO!H$5&amp;$E78),'Hoja de Trabajo para listado'!$A$151:$Z$151,0)),0)+IFERROR(INDEX('Hoja de Trabajo para listado'!$AB$155:$BA$1048576,MATCH($A78,'Hoja de Trabajo para listado'!$AB$155:$AB$1048576,0),MATCH((CUADRO!H$5&amp;$E78),'Hoja de Trabajo para listado'!$AB$151:$BA$151,0)),0)+IFERROR(INDEX('Hoja de Trabajo para listado'!$BC$155:$CB$1048576,MATCH($A78,'Hoja de Trabajo para listado'!$BC$155:$BC$1048576,0),MATCH((CUADRO!H$5&amp;$E78),'Hoja de Trabajo para listado'!$BC$151:$CB$151,0)),0)+IFERROR(INDEX('Hoja de Trabajo para listado'!$DE$153:$DG$274,MATCH($A78,'Hoja de Trabajo para listado'!$DE$153:$DE$1048576,0),MATCH((CUADRO!H$5&amp;$E78),'Hoja de Trabajo para listado'!$DE$151:$DG$151,0)),0)+IFERROR(INDEX('Hoja de Trabajo para listado'!$CD$155:$DC$1048576,MATCH($A78,'Hoja de Trabajo para listado'!$CD$155:$CD$1048576,0),MATCH((CUADRO!H$5&amp;$E78),'Hoja de Trabajo para listado'!$CD$151:$DC$151,0)),0)</f>
        <v>0</v>
      </c>
      <c r="I78" s="243">
        <f ca="1">+IFERROR(INDEX('Hoja de Trabajo para listado'!$A$155:$Z$1048576,MATCH($A78,'Hoja de Trabajo para listado'!$A$155:$A$1048576,0),MATCH((CUADRO!I$5&amp;$E78),'Hoja de Trabajo para listado'!$A$151:$Z$151,0)),0)+IFERROR(INDEX('Hoja de Trabajo para listado'!$AB$155:$BA$1048576,MATCH($A78,'Hoja de Trabajo para listado'!$AB$155:$AB$1048576,0),MATCH((CUADRO!I$5&amp;$E78),'Hoja de Trabajo para listado'!$AB$151:$BA$151,0)),0)+IFERROR(INDEX('Hoja de Trabajo para listado'!$BC$155:$CB$1048576,MATCH($A78,'Hoja de Trabajo para listado'!$BC$155:$BC$1048576,0),MATCH((CUADRO!I$5&amp;$E78),'Hoja de Trabajo para listado'!$BC$151:$CB$151,0)),0)+IFERROR(INDEX('Hoja de Trabajo para listado'!$DE$153:$DG$274,MATCH($A78,'Hoja de Trabajo para listado'!$DE$153:$DE$1048576,0),MATCH((CUADRO!I$5&amp;$E78),'Hoja de Trabajo para listado'!$DE$151:$DG$151,0)),0)+IFERROR(INDEX('Hoja de Trabajo para listado'!$CD$155:$DC$1048576,MATCH($A78,'Hoja de Trabajo para listado'!$CD$155:$CD$1048576,0),MATCH((CUADRO!I$5&amp;$E78),'Hoja de Trabajo para listado'!$CD$151:$DC$151,0)),0)</f>
        <v>0</v>
      </c>
      <c r="J78" s="243">
        <f ca="1">+IFERROR(INDEX('Hoja de Trabajo para listado'!$A$155:$Z$1048576,MATCH($A78,'Hoja de Trabajo para listado'!$A$155:$A$1048576,0),MATCH((CUADRO!J$5&amp;$E78),'Hoja de Trabajo para listado'!$A$151:$Z$151,0)),0)+IFERROR(INDEX('Hoja de Trabajo para listado'!$AB$155:$BA$1048576,MATCH($A78,'Hoja de Trabajo para listado'!$AB$155:$AB$1048576,0),MATCH((CUADRO!J$5&amp;$E78),'Hoja de Trabajo para listado'!$AB$151:$BA$151,0)),0)+IFERROR(INDEX('Hoja de Trabajo para listado'!$BC$155:$CB$1048576,MATCH($A78,'Hoja de Trabajo para listado'!$BC$155:$BC$1048576,0),MATCH((CUADRO!J$5&amp;$E78),'Hoja de Trabajo para listado'!$BC$151:$CB$151,0)),0)+IFERROR(INDEX('Hoja de Trabajo para listado'!$DE$153:$DG$274,MATCH($A78,'Hoja de Trabajo para listado'!$DE$153:$DE$1048576,0),MATCH((CUADRO!J$5&amp;$E78),'Hoja de Trabajo para listado'!$DE$151:$DG$151,0)),0)+IFERROR(INDEX('Hoja de Trabajo para listado'!$CD$155:$DC$1048576,MATCH($A78,'Hoja de Trabajo para listado'!$CD$155:$CD$1048576,0),MATCH((CUADRO!J$5&amp;$E78),'Hoja de Trabajo para listado'!$CD$151:$DC$151,0)),0)</f>
        <v>0</v>
      </c>
      <c r="K78" s="243">
        <f ca="1">+IFERROR(INDEX('Hoja de Trabajo para listado'!$A$155:$Z$1048576,MATCH($A78,'Hoja de Trabajo para listado'!$A$155:$A$1048576,0),MATCH((CUADRO!K$5&amp;$E78),'Hoja de Trabajo para listado'!$A$151:$Z$151,0)),0)+IFERROR(INDEX('Hoja de Trabajo para listado'!$AB$155:$BA$1048576,MATCH($A78,'Hoja de Trabajo para listado'!$AB$155:$AB$1048576,0),MATCH((CUADRO!K$5&amp;$E78),'Hoja de Trabajo para listado'!$AB$151:$BA$151,0)),0)+IFERROR(INDEX('Hoja de Trabajo para listado'!$BC$155:$CB$1048576,MATCH($A78,'Hoja de Trabajo para listado'!$BC$155:$BC$1048576,0),MATCH((CUADRO!K$5&amp;$E78),'Hoja de Trabajo para listado'!$BC$151:$CB$151,0)),0)+IFERROR(INDEX('Hoja de Trabajo para listado'!$DE$153:$DG$274,MATCH($A78,'Hoja de Trabajo para listado'!$DE$153:$DE$1048576,0),MATCH((CUADRO!K$5&amp;$E78),'Hoja de Trabajo para listado'!$DE$151:$DG$151,0)),0)+IFERROR(INDEX('Hoja de Trabajo para listado'!$CD$155:$DC$1048576,MATCH($A78,'Hoja de Trabajo para listado'!$CD$155:$CD$1048576,0),MATCH((CUADRO!K$5&amp;$E78),'Hoja de Trabajo para listado'!$CD$151:$DC$151,0)),0)</f>
        <v>0</v>
      </c>
      <c r="L78" s="243">
        <f ca="1">+IFERROR(INDEX('Hoja de Trabajo para listado'!$A$155:$Z$1048576,MATCH($A78,'Hoja de Trabajo para listado'!$A$155:$A$1048576,0),MATCH((CUADRO!L$5&amp;$E78),'Hoja de Trabajo para listado'!$A$151:$Z$151,0)),0)+IFERROR(INDEX('Hoja de Trabajo para listado'!$AB$155:$BA$1048576,MATCH($A78,'Hoja de Trabajo para listado'!$AB$155:$AB$1048576,0),MATCH((CUADRO!L$5&amp;$E78),'Hoja de Trabajo para listado'!$AB$151:$BA$151,0)),0)+IFERROR(INDEX('Hoja de Trabajo para listado'!$BC$155:$CB$1048576,MATCH($A78,'Hoja de Trabajo para listado'!$BC$155:$BC$1048576,0),MATCH((CUADRO!L$5&amp;$E78),'Hoja de Trabajo para listado'!$BC$151:$CB$151,0)),0)+IFERROR(INDEX('Hoja de Trabajo para listado'!$DE$153:$DG$274,MATCH($A78,'Hoja de Trabajo para listado'!$DE$153:$DE$1048576,0),MATCH((CUADRO!L$5&amp;$E78),'Hoja de Trabajo para listado'!$DE$151:$DG$151,0)),0)+IFERROR(INDEX('Hoja de Trabajo para listado'!$CD$155:$DC$1048576,MATCH($A78,'Hoja de Trabajo para listado'!$CD$155:$CD$1048576,0),MATCH((CUADRO!L$5&amp;$E78),'Hoja de Trabajo para listado'!$CD$151:$DC$151,0)),0)</f>
        <v>0</v>
      </c>
      <c r="M78" s="243">
        <f ca="1">+IFERROR(INDEX('Hoja de Trabajo para listado'!$A$155:$Z$1048576,MATCH($A78,'Hoja de Trabajo para listado'!$A$155:$A$1048576,0),MATCH((CUADRO!M$5&amp;$E78),'Hoja de Trabajo para listado'!$A$151:$Z$151,0)),0)+IFERROR(INDEX('Hoja de Trabajo para listado'!$AB$155:$BA$1048576,MATCH($A78,'Hoja de Trabajo para listado'!$AB$155:$AB$1048576,0),MATCH((CUADRO!M$5&amp;$E78),'Hoja de Trabajo para listado'!$AB$151:$BA$151,0)),0)+IFERROR(INDEX('Hoja de Trabajo para listado'!$BC$155:$CB$1048576,MATCH($A78,'Hoja de Trabajo para listado'!$BC$155:$BC$1048576,0),MATCH((CUADRO!M$5&amp;$E78),'Hoja de Trabajo para listado'!$BC$151:$CB$151,0)),0)+IFERROR(INDEX('Hoja de Trabajo para listado'!$DE$153:$DG$274,MATCH($A78,'Hoja de Trabajo para listado'!$DE$153:$DE$1048576,0),MATCH((CUADRO!M$5&amp;$E78),'Hoja de Trabajo para listado'!$DE$151:$DG$151,0)),0)+IFERROR(INDEX('Hoja de Trabajo para listado'!$CD$155:$DC$1048576,MATCH($A78,'Hoja de Trabajo para listado'!$CD$155:$CD$1048576,0),MATCH((CUADRO!M$5&amp;$E78),'Hoja de Trabajo para listado'!$CD$151:$DC$151,0)),0)</f>
        <v>0</v>
      </c>
      <c r="N78" s="243">
        <f ca="1">+IFERROR(INDEX('Hoja de Trabajo para listado'!$A$155:$Z$1048576,MATCH($A78,'Hoja de Trabajo para listado'!$A$155:$A$1048576,0),MATCH((CUADRO!N$5&amp;$E78),'Hoja de Trabajo para listado'!$A$151:$Z$151,0)),0)+IFERROR(INDEX('Hoja de Trabajo para listado'!$AB$155:$BA$1048576,MATCH($A78,'Hoja de Trabajo para listado'!$AB$155:$AB$1048576,0),MATCH((CUADRO!N$5&amp;$E78),'Hoja de Trabajo para listado'!$AB$151:$BA$151,0)),0)+IFERROR(INDEX('Hoja de Trabajo para listado'!$BC$155:$CB$1048576,MATCH($A78,'Hoja de Trabajo para listado'!$BC$155:$BC$1048576,0),MATCH((CUADRO!N$5&amp;$E78),'Hoja de Trabajo para listado'!$BC$151:$CB$151,0)),0)+IFERROR(INDEX('Hoja de Trabajo para listado'!$DE$153:$DG$274,MATCH($A78,'Hoja de Trabajo para listado'!$DE$153:$DE$1048576,0),MATCH((CUADRO!N$5&amp;$E78),'Hoja de Trabajo para listado'!$DE$151:$DG$151,0)),0)+IFERROR(INDEX('Hoja de Trabajo para listado'!$CD$155:$DC$1048576,MATCH($A78,'Hoja de Trabajo para listado'!$CD$155:$CD$1048576,0),MATCH((CUADRO!N$5&amp;$E78),'Hoja de Trabajo para listado'!$CD$151:$DC$151,0)),0)</f>
        <v>0</v>
      </c>
      <c r="O78" s="243">
        <f ca="1">+IFERROR(INDEX('Hoja de Trabajo para listado'!$A$155:$Z$1048576,MATCH($A78,'Hoja de Trabajo para listado'!$A$155:$A$1048576,0),MATCH((CUADRO!O$5&amp;$E78),'Hoja de Trabajo para listado'!$A$151:$Z$151,0)),0)+IFERROR(INDEX('Hoja de Trabajo para listado'!$AB$155:$BA$1048576,MATCH($A78,'Hoja de Trabajo para listado'!$AB$155:$AB$1048576,0),MATCH((CUADRO!O$5&amp;$E78),'Hoja de Trabajo para listado'!$AB$151:$BA$151,0)),0)+IFERROR(INDEX('Hoja de Trabajo para listado'!$BC$155:$CB$1048576,MATCH($A78,'Hoja de Trabajo para listado'!$BC$155:$BC$1048576,0),MATCH((CUADRO!O$5&amp;$E78),'Hoja de Trabajo para listado'!$BC$151:$CB$151,0)),0)+IFERROR(INDEX('Hoja de Trabajo para listado'!$DE$153:$DG$274,MATCH($A78,'Hoja de Trabajo para listado'!$DE$153:$DE$1048576,0),MATCH((CUADRO!O$5&amp;$E78),'Hoja de Trabajo para listado'!$DE$151:$DG$151,0)),0)+IFERROR(INDEX('Hoja de Trabajo para listado'!$CD$155:$DC$1048576,MATCH($A78,'Hoja de Trabajo para listado'!$CD$155:$CD$1048576,0),MATCH((CUADRO!O$5&amp;$E78),'Hoja de Trabajo para listado'!$CD$151:$DC$151,0)),0)</f>
        <v>0</v>
      </c>
      <c r="P78" s="243">
        <f ca="1">+IFERROR(INDEX('Hoja de Trabajo para listado'!$A$155:$Z$1048576,MATCH($A78,'Hoja de Trabajo para listado'!$A$155:$A$1048576,0),MATCH((CUADRO!P$5&amp;$E78),'Hoja de Trabajo para listado'!$A$151:$Z$151,0)),0)+IFERROR(INDEX('Hoja de Trabajo para listado'!$AB$155:$BA$1048576,MATCH($A78,'Hoja de Trabajo para listado'!$AB$155:$AB$1048576,0),MATCH((CUADRO!P$5&amp;$E78),'Hoja de Trabajo para listado'!$AB$151:$BA$151,0)),0)+IFERROR(INDEX('Hoja de Trabajo para listado'!$BC$155:$CB$1048576,MATCH($A78,'Hoja de Trabajo para listado'!$BC$155:$BC$1048576,0),MATCH((CUADRO!P$5&amp;$E78),'Hoja de Trabajo para listado'!$BC$151:$CB$151,0)),0)+IFERROR(INDEX('Hoja de Trabajo para listado'!$DE$153:$DG$274,MATCH($A78,'Hoja de Trabajo para listado'!$DE$153:$DE$1048576,0),MATCH((CUADRO!P$5&amp;$E78),'Hoja de Trabajo para listado'!$DE$151:$DG$151,0)),0)+IFERROR(INDEX('Hoja de Trabajo para listado'!$CD$155:$DC$1048576,MATCH($A78,'Hoja de Trabajo para listado'!$CD$155:$CD$1048576,0),MATCH((CUADRO!P$5&amp;$E78),'Hoja de Trabajo para listado'!$CD$151:$DC$151,0)),0)</f>
        <v>0</v>
      </c>
      <c r="Q78" s="243">
        <f ca="1">+IFERROR(INDEX('Hoja de Trabajo para listado'!$A$155:$Z$1048576,MATCH($A78,'Hoja de Trabajo para listado'!$A$155:$A$1048576,0),MATCH((CUADRO!Q$5&amp;$E78),'Hoja de Trabajo para listado'!$A$151:$Z$151,0)),0)+IFERROR(INDEX('Hoja de Trabajo para listado'!$AB$155:$BA$1048576,MATCH($A78,'Hoja de Trabajo para listado'!$AB$155:$AB$1048576,0),MATCH((CUADRO!Q$5&amp;$E78),'Hoja de Trabajo para listado'!$AB$151:$BA$151,0)),0)+IFERROR(INDEX('Hoja de Trabajo para listado'!$BC$155:$CB$1048576,MATCH($A78,'Hoja de Trabajo para listado'!$BC$155:$BC$1048576,0),MATCH((CUADRO!Q$5&amp;$E78),'Hoja de Trabajo para listado'!$BC$151:$CB$151,0)),0)+IFERROR(INDEX('Hoja de Trabajo para listado'!$DE$153:$DG$274,MATCH($A78,'Hoja de Trabajo para listado'!$DE$153:$DE$1048576,0),MATCH((CUADRO!Q$5&amp;$E78),'Hoja de Trabajo para listado'!$DE$151:$DG$151,0)),0)+IFERROR(INDEX('Hoja de Trabajo para listado'!$CD$155:$DC$1048576,MATCH($A78,'Hoja de Trabajo para listado'!$CD$155:$CD$1048576,0),MATCH((CUADRO!Q$5&amp;$E78),'Hoja de Trabajo para listado'!$CD$151:$DC$151,0)),0)</f>
        <v>0</v>
      </c>
      <c r="R78" s="243">
        <f t="shared" ca="1" si="5"/>
        <v>0</v>
      </c>
      <c r="S78" s="243"/>
      <c r="T78" s="243">
        <f ca="1">+T79</f>
        <v>0</v>
      </c>
      <c r="U78" s="242">
        <f t="shared" si="6"/>
        <v>1</v>
      </c>
      <c r="V78" s="333" t="str">
        <f>+VLOOKUP(A78,bd_lista!$A$3:$E$590,5,FALSE)</f>
        <v>Universidades Públicas</v>
      </c>
      <c r="W78" s="383" t="str">
        <f>+V78</f>
        <v>Universidades Públicas</v>
      </c>
      <c r="X78" s="242">
        <f>+VLOOKUP(A78,[3]Sheet1!$A$13:$D$744,4,FALSE)</f>
        <v>0</v>
      </c>
      <c r="Y78" s="242" t="e">
        <f>+VLOOKUP(X78,bd_lista!$A$3:$C$590,3,FALSE)</f>
        <v>#N/A</v>
      </c>
      <c r="Z78" s="294">
        <f>+X78</f>
        <v>0</v>
      </c>
      <c r="AA78" s="295" t="e">
        <f>+Y78</f>
        <v>#N/A</v>
      </c>
    </row>
    <row r="79" spans="1:27" customFormat="1" ht="15" hidden="1" customHeight="1">
      <c r="A79" s="32">
        <v>138</v>
      </c>
      <c r="B79" s="389"/>
      <c r="C79" s="333" t="str">
        <f>+VLOOKUP(A79,bd_lista!$A$3:$C$590,3,FALSE)</f>
        <v>Universidad Mayor Real y Pontificia de San Francisco Xavier</v>
      </c>
      <c r="D79" s="386"/>
      <c r="E79" s="333" t="s">
        <v>1305</v>
      </c>
      <c r="F79" s="245">
        <f ca="1">+IFERROR(INDEX('Hoja de Trabajo para listado'!$A$155:$Z$1048576,MATCH($A79,'Hoja de Trabajo para listado'!$A$155:$A$1048576,0),MATCH((CUADRO!F$5&amp;$E79),'Hoja de Trabajo para listado'!$A$151:$Z$151,0)),0)+IFERROR(INDEX('Hoja de Trabajo para listado'!$AB$155:$BA$1048576,MATCH($A79,'Hoja de Trabajo para listado'!$AB$155:$AB$1048576,0),MATCH((CUADRO!F$5&amp;$E79),'Hoja de Trabajo para listado'!$AB$151:$BA$151,0)),0)+IFERROR(INDEX('Hoja de Trabajo para listado'!$BC$155:$CB$1048576,MATCH($A79,'Hoja de Trabajo para listado'!$BC$155:$BC$1048576,0),MATCH((CUADRO!F$5&amp;$E79),'Hoja de Trabajo para listado'!$BC$151:$CB$151,0)),0)+IFERROR(INDEX('Hoja de Trabajo para listado'!$DE$153:$DG$274,MATCH($A79,'Hoja de Trabajo para listado'!$DE$153:$DE$1048576,0),MATCH((CUADRO!F$5&amp;$E79),'Hoja de Trabajo para listado'!$DE$151:$DG$151,0)),0)+IFERROR(INDEX('Hoja de Trabajo para listado'!$CD$155:$DC$1048576,MATCH($A79,'Hoja de Trabajo para listado'!$CD$155:$CD$1048576,0),MATCH((CUADRO!F$5&amp;$E79),'Hoja de Trabajo para listado'!$CD$151:$DC$151,0)),0)</f>
        <v>0</v>
      </c>
      <c r="G79" s="245">
        <f ca="1">+IFERROR(INDEX('Hoja de Trabajo para listado'!$A$155:$Z$1048576,MATCH($A79,'Hoja de Trabajo para listado'!$A$155:$A$1048576,0),MATCH((CUADRO!G$5&amp;$E79),'Hoja de Trabajo para listado'!$A$151:$Z$151,0)),0)+IFERROR(INDEX('Hoja de Trabajo para listado'!$AB$155:$BA$1048576,MATCH($A79,'Hoja de Trabajo para listado'!$AB$155:$AB$1048576,0),MATCH((CUADRO!G$5&amp;$E79),'Hoja de Trabajo para listado'!$AB$151:$BA$151,0)),0)+IFERROR(INDEX('Hoja de Trabajo para listado'!$BC$155:$CB$1048576,MATCH($A79,'Hoja de Trabajo para listado'!$BC$155:$BC$1048576,0),MATCH((CUADRO!G$5&amp;$E79),'Hoja de Trabajo para listado'!$BC$151:$CB$151,0)),0)+IFERROR(INDEX('Hoja de Trabajo para listado'!$DE$153:$DG$274,MATCH($A79,'Hoja de Trabajo para listado'!$DE$153:$DE$1048576,0),MATCH((CUADRO!G$5&amp;$E79),'Hoja de Trabajo para listado'!$DE$151:$DG$151,0)),0)+IFERROR(INDEX('Hoja de Trabajo para listado'!$CD$155:$DC$1048576,MATCH($A79,'Hoja de Trabajo para listado'!$CD$155:$CD$1048576,0),MATCH((CUADRO!G$5&amp;$E79),'Hoja de Trabajo para listado'!$CD$151:$DC$151,0)),0)</f>
        <v>0</v>
      </c>
      <c r="H79" s="245">
        <f ca="1">+IFERROR(INDEX('Hoja de Trabajo para listado'!$A$155:$Z$1048576,MATCH($A79,'Hoja de Trabajo para listado'!$A$155:$A$1048576,0),MATCH((CUADRO!H$5&amp;$E79),'Hoja de Trabajo para listado'!$A$151:$Z$151,0)),0)+IFERROR(INDEX('Hoja de Trabajo para listado'!$AB$155:$BA$1048576,MATCH($A79,'Hoja de Trabajo para listado'!$AB$155:$AB$1048576,0),MATCH((CUADRO!H$5&amp;$E79),'Hoja de Trabajo para listado'!$AB$151:$BA$151,0)),0)+IFERROR(INDEX('Hoja de Trabajo para listado'!$BC$155:$CB$1048576,MATCH($A79,'Hoja de Trabajo para listado'!$BC$155:$BC$1048576,0),MATCH((CUADRO!H$5&amp;$E79),'Hoja de Trabajo para listado'!$BC$151:$CB$151,0)),0)+IFERROR(INDEX('Hoja de Trabajo para listado'!$DE$153:$DG$274,MATCH($A79,'Hoja de Trabajo para listado'!$DE$153:$DE$1048576,0),MATCH((CUADRO!H$5&amp;$E79),'Hoja de Trabajo para listado'!$DE$151:$DG$151,0)),0)+IFERROR(INDEX('Hoja de Trabajo para listado'!$CD$155:$DC$1048576,MATCH($A79,'Hoja de Trabajo para listado'!$CD$155:$CD$1048576,0),MATCH((CUADRO!H$5&amp;$E79),'Hoja de Trabajo para listado'!$CD$151:$DC$151,0)),0)</f>
        <v>0</v>
      </c>
      <c r="I79" s="245">
        <f ca="1">+IFERROR(INDEX('Hoja de Trabajo para listado'!$A$155:$Z$1048576,MATCH($A79,'Hoja de Trabajo para listado'!$A$155:$A$1048576,0),MATCH((CUADRO!I$5&amp;$E79),'Hoja de Trabajo para listado'!$A$151:$Z$151,0)),0)+IFERROR(INDEX('Hoja de Trabajo para listado'!$AB$155:$BA$1048576,MATCH($A79,'Hoja de Trabajo para listado'!$AB$155:$AB$1048576,0),MATCH((CUADRO!I$5&amp;$E79),'Hoja de Trabajo para listado'!$AB$151:$BA$151,0)),0)+IFERROR(INDEX('Hoja de Trabajo para listado'!$BC$155:$CB$1048576,MATCH($A79,'Hoja de Trabajo para listado'!$BC$155:$BC$1048576,0),MATCH((CUADRO!I$5&amp;$E79),'Hoja de Trabajo para listado'!$BC$151:$CB$151,0)),0)+IFERROR(INDEX('Hoja de Trabajo para listado'!$DE$153:$DG$274,MATCH($A79,'Hoja de Trabajo para listado'!$DE$153:$DE$1048576,0),MATCH((CUADRO!I$5&amp;$E79),'Hoja de Trabajo para listado'!$DE$151:$DG$151,0)),0)+IFERROR(INDEX('Hoja de Trabajo para listado'!$CD$155:$DC$1048576,MATCH($A79,'Hoja de Trabajo para listado'!$CD$155:$CD$1048576,0),MATCH((CUADRO!I$5&amp;$E79),'Hoja de Trabajo para listado'!$CD$151:$DC$151,0)),0)</f>
        <v>0</v>
      </c>
      <c r="J79" s="245">
        <f ca="1">+IFERROR(INDEX('Hoja de Trabajo para listado'!$A$155:$Z$1048576,MATCH($A79,'Hoja de Trabajo para listado'!$A$155:$A$1048576,0),MATCH((CUADRO!J$5&amp;$E79),'Hoja de Trabajo para listado'!$A$151:$Z$151,0)),0)+IFERROR(INDEX('Hoja de Trabajo para listado'!$AB$155:$BA$1048576,MATCH($A79,'Hoja de Trabajo para listado'!$AB$155:$AB$1048576,0),MATCH((CUADRO!J$5&amp;$E79),'Hoja de Trabajo para listado'!$AB$151:$BA$151,0)),0)+IFERROR(INDEX('Hoja de Trabajo para listado'!$BC$155:$CB$1048576,MATCH($A79,'Hoja de Trabajo para listado'!$BC$155:$BC$1048576,0),MATCH((CUADRO!J$5&amp;$E79),'Hoja de Trabajo para listado'!$BC$151:$CB$151,0)),0)+IFERROR(INDEX('Hoja de Trabajo para listado'!$DE$153:$DG$274,MATCH($A79,'Hoja de Trabajo para listado'!$DE$153:$DE$1048576,0),MATCH((CUADRO!J$5&amp;$E79),'Hoja de Trabajo para listado'!$DE$151:$DG$151,0)),0)+IFERROR(INDEX('Hoja de Trabajo para listado'!$CD$155:$DC$1048576,MATCH($A79,'Hoja de Trabajo para listado'!$CD$155:$CD$1048576,0),MATCH((CUADRO!J$5&amp;$E79),'Hoja de Trabajo para listado'!$CD$151:$DC$151,0)),0)</f>
        <v>0</v>
      </c>
      <c r="K79" s="245">
        <f ca="1">+IFERROR(INDEX('Hoja de Trabajo para listado'!$A$155:$Z$1048576,MATCH($A79,'Hoja de Trabajo para listado'!$A$155:$A$1048576,0),MATCH((CUADRO!K$5&amp;$E79),'Hoja de Trabajo para listado'!$A$151:$Z$151,0)),0)+IFERROR(INDEX('Hoja de Trabajo para listado'!$AB$155:$BA$1048576,MATCH($A79,'Hoja de Trabajo para listado'!$AB$155:$AB$1048576,0),MATCH((CUADRO!K$5&amp;$E79),'Hoja de Trabajo para listado'!$AB$151:$BA$151,0)),0)+IFERROR(INDEX('Hoja de Trabajo para listado'!$BC$155:$CB$1048576,MATCH($A79,'Hoja de Trabajo para listado'!$BC$155:$BC$1048576,0),MATCH((CUADRO!K$5&amp;$E79),'Hoja de Trabajo para listado'!$BC$151:$CB$151,0)),0)+IFERROR(INDEX('Hoja de Trabajo para listado'!$DE$153:$DG$274,MATCH($A79,'Hoja de Trabajo para listado'!$DE$153:$DE$1048576,0),MATCH((CUADRO!K$5&amp;$E79),'Hoja de Trabajo para listado'!$DE$151:$DG$151,0)),0)+IFERROR(INDEX('Hoja de Trabajo para listado'!$CD$155:$DC$1048576,MATCH($A79,'Hoja de Trabajo para listado'!$CD$155:$CD$1048576,0),MATCH((CUADRO!K$5&amp;$E79),'Hoja de Trabajo para listado'!$CD$151:$DC$151,0)),0)</f>
        <v>0</v>
      </c>
      <c r="L79" s="245">
        <f ca="1">+IFERROR(INDEX('Hoja de Trabajo para listado'!$A$155:$Z$1048576,MATCH($A79,'Hoja de Trabajo para listado'!$A$155:$A$1048576,0),MATCH((CUADRO!L$5&amp;$E79),'Hoja de Trabajo para listado'!$A$151:$Z$151,0)),0)+IFERROR(INDEX('Hoja de Trabajo para listado'!$AB$155:$BA$1048576,MATCH($A79,'Hoja de Trabajo para listado'!$AB$155:$AB$1048576,0),MATCH((CUADRO!L$5&amp;$E79),'Hoja de Trabajo para listado'!$AB$151:$BA$151,0)),0)+IFERROR(INDEX('Hoja de Trabajo para listado'!$BC$155:$CB$1048576,MATCH($A79,'Hoja de Trabajo para listado'!$BC$155:$BC$1048576,0),MATCH((CUADRO!L$5&amp;$E79),'Hoja de Trabajo para listado'!$BC$151:$CB$151,0)),0)+IFERROR(INDEX('Hoja de Trabajo para listado'!$DE$153:$DG$274,MATCH($A79,'Hoja de Trabajo para listado'!$DE$153:$DE$1048576,0),MATCH((CUADRO!L$5&amp;$E79),'Hoja de Trabajo para listado'!$DE$151:$DG$151,0)),0)+IFERROR(INDEX('Hoja de Trabajo para listado'!$CD$155:$DC$1048576,MATCH($A79,'Hoja de Trabajo para listado'!$CD$155:$CD$1048576,0),MATCH((CUADRO!L$5&amp;$E79),'Hoja de Trabajo para listado'!$CD$151:$DC$151,0)),0)</f>
        <v>0</v>
      </c>
      <c r="M79" s="245">
        <f ca="1">+IFERROR(INDEX('Hoja de Trabajo para listado'!$A$155:$Z$1048576,MATCH($A79,'Hoja de Trabajo para listado'!$A$155:$A$1048576,0),MATCH((CUADRO!M$5&amp;$E79),'Hoja de Trabajo para listado'!$A$151:$Z$151,0)),0)+IFERROR(INDEX('Hoja de Trabajo para listado'!$AB$155:$BA$1048576,MATCH($A79,'Hoja de Trabajo para listado'!$AB$155:$AB$1048576,0),MATCH((CUADRO!M$5&amp;$E79),'Hoja de Trabajo para listado'!$AB$151:$BA$151,0)),0)+IFERROR(INDEX('Hoja de Trabajo para listado'!$BC$155:$CB$1048576,MATCH($A79,'Hoja de Trabajo para listado'!$BC$155:$BC$1048576,0),MATCH((CUADRO!M$5&amp;$E79),'Hoja de Trabajo para listado'!$BC$151:$CB$151,0)),0)+IFERROR(INDEX('Hoja de Trabajo para listado'!$DE$153:$DG$274,MATCH($A79,'Hoja de Trabajo para listado'!$DE$153:$DE$1048576,0),MATCH((CUADRO!M$5&amp;$E79),'Hoja de Trabajo para listado'!$DE$151:$DG$151,0)),0)+IFERROR(INDEX('Hoja de Trabajo para listado'!$CD$155:$DC$1048576,MATCH($A79,'Hoja de Trabajo para listado'!$CD$155:$CD$1048576,0),MATCH((CUADRO!M$5&amp;$E79),'Hoja de Trabajo para listado'!$CD$151:$DC$151,0)),0)</f>
        <v>0</v>
      </c>
      <c r="N79" s="245">
        <f ca="1">+IFERROR(INDEX('Hoja de Trabajo para listado'!$A$155:$Z$1048576,MATCH($A79,'Hoja de Trabajo para listado'!$A$155:$A$1048576,0),MATCH((CUADRO!N$5&amp;$E79),'Hoja de Trabajo para listado'!$A$151:$Z$151,0)),0)+IFERROR(INDEX('Hoja de Trabajo para listado'!$AB$155:$BA$1048576,MATCH($A79,'Hoja de Trabajo para listado'!$AB$155:$AB$1048576,0),MATCH((CUADRO!N$5&amp;$E79),'Hoja de Trabajo para listado'!$AB$151:$BA$151,0)),0)+IFERROR(INDEX('Hoja de Trabajo para listado'!$BC$155:$CB$1048576,MATCH($A79,'Hoja de Trabajo para listado'!$BC$155:$BC$1048576,0),MATCH((CUADRO!N$5&amp;$E79),'Hoja de Trabajo para listado'!$BC$151:$CB$151,0)),0)+IFERROR(INDEX('Hoja de Trabajo para listado'!$DE$153:$DG$274,MATCH($A79,'Hoja de Trabajo para listado'!$DE$153:$DE$1048576,0),MATCH((CUADRO!N$5&amp;$E79),'Hoja de Trabajo para listado'!$DE$151:$DG$151,0)),0)+IFERROR(INDEX('Hoja de Trabajo para listado'!$CD$155:$DC$1048576,MATCH($A79,'Hoja de Trabajo para listado'!$CD$155:$CD$1048576,0),MATCH((CUADRO!N$5&amp;$E79),'Hoja de Trabajo para listado'!$CD$151:$DC$151,0)),0)</f>
        <v>0</v>
      </c>
      <c r="O79" s="245">
        <f ca="1">+IFERROR(INDEX('Hoja de Trabajo para listado'!$A$155:$Z$1048576,MATCH($A79,'Hoja de Trabajo para listado'!$A$155:$A$1048576,0),MATCH((CUADRO!O$5&amp;$E79),'Hoja de Trabajo para listado'!$A$151:$Z$151,0)),0)+IFERROR(INDEX('Hoja de Trabajo para listado'!$AB$155:$BA$1048576,MATCH($A79,'Hoja de Trabajo para listado'!$AB$155:$AB$1048576,0),MATCH((CUADRO!O$5&amp;$E79),'Hoja de Trabajo para listado'!$AB$151:$BA$151,0)),0)+IFERROR(INDEX('Hoja de Trabajo para listado'!$BC$155:$CB$1048576,MATCH($A79,'Hoja de Trabajo para listado'!$BC$155:$BC$1048576,0),MATCH((CUADRO!O$5&amp;$E79),'Hoja de Trabajo para listado'!$BC$151:$CB$151,0)),0)+IFERROR(INDEX('Hoja de Trabajo para listado'!$DE$153:$DG$274,MATCH($A79,'Hoja de Trabajo para listado'!$DE$153:$DE$1048576,0),MATCH((CUADRO!O$5&amp;$E79),'Hoja de Trabajo para listado'!$DE$151:$DG$151,0)),0)+IFERROR(INDEX('Hoja de Trabajo para listado'!$CD$155:$DC$1048576,MATCH($A79,'Hoja de Trabajo para listado'!$CD$155:$CD$1048576,0),MATCH((CUADRO!O$5&amp;$E79),'Hoja de Trabajo para listado'!$CD$151:$DC$151,0)),0)</f>
        <v>0</v>
      </c>
      <c r="P79" s="245">
        <f ca="1">+IFERROR(INDEX('Hoja de Trabajo para listado'!$A$155:$Z$1048576,MATCH($A79,'Hoja de Trabajo para listado'!$A$155:$A$1048576,0),MATCH((CUADRO!P$5&amp;$E79),'Hoja de Trabajo para listado'!$A$151:$Z$151,0)),0)+IFERROR(INDEX('Hoja de Trabajo para listado'!$AB$155:$BA$1048576,MATCH($A79,'Hoja de Trabajo para listado'!$AB$155:$AB$1048576,0),MATCH((CUADRO!P$5&amp;$E79),'Hoja de Trabajo para listado'!$AB$151:$BA$151,0)),0)+IFERROR(INDEX('Hoja de Trabajo para listado'!$BC$155:$CB$1048576,MATCH($A79,'Hoja de Trabajo para listado'!$BC$155:$BC$1048576,0),MATCH((CUADRO!P$5&amp;$E79),'Hoja de Trabajo para listado'!$BC$151:$CB$151,0)),0)+IFERROR(INDEX('Hoja de Trabajo para listado'!$DE$153:$DG$274,MATCH($A79,'Hoja de Trabajo para listado'!$DE$153:$DE$1048576,0),MATCH((CUADRO!P$5&amp;$E79),'Hoja de Trabajo para listado'!$DE$151:$DG$151,0)),0)+IFERROR(INDEX('Hoja de Trabajo para listado'!$CD$155:$DC$1048576,MATCH($A79,'Hoja de Trabajo para listado'!$CD$155:$CD$1048576,0),MATCH((CUADRO!P$5&amp;$E79),'Hoja de Trabajo para listado'!$CD$151:$DC$151,0)),0)</f>
        <v>0</v>
      </c>
      <c r="Q79" s="245">
        <f ca="1">+IFERROR(INDEX('Hoja de Trabajo para listado'!$A$155:$Z$1048576,MATCH($A79,'Hoja de Trabajo para listado'!$A$155:$A$1048576,0),MATCH((CUADRO!Q$5&amp;$E79),'Hoja de Trabajo para listado'!$A$151:$Z$151,0)),0)+IFERROR(INDEX('Hoja de Trabajo para listado'!$AB$155:$BA$1048576,MATCH($A79,'Hoja de Trabajo para listado'!$AB$155:$AB$1048576,0),MATCH((CUADRO!Q$5&amp;$E79),'Hoja de Trabajo para listado'!$AB$151:$BA$151,0)),0)+IFERROR(INDEX('Hoja de Trabajo para listado'!$BC$155:$CB$1048576,MATCH($A79,'Hoja de Trabajo para listado'!$BC$155:$BC$1048576,0),MATCH((CUADRO!Q$5&amp;$E79),'Hoja de Trabajo para listado'!$BC$151:$CB$151,0)),0)+IFERROR(INDEX('Hoja de Trabajo para listado'!$DE$153:$DG$274,MATCH($A79,'Hoja de Trabajo para listado'!$DE$153:$DE$1048576,0),MATCH((CUADRO!Q$5&amp;$E79),'Hoja de Trabajo para listado'!$DE$151:$DG$151,0)),0)+IFERROR(INDEX('Hoja de Trabajo para listado'!$CD$155:$DC$1048576,MATCH($A79,'Hoja de Trabajo para listado'!$CD$155:$CD$1048576,0),MATCH((CUADRO!Q$5&amp;$E79),'Hoja de Trabajo para listado'!$CD$151:$DC$151,0)),0)</f>
        <v>0</v>
      </c>
      <c r="R79" s="245">
        <f t="shared" ca="1" si="5"/>
        <v>0</v>
      </c>
      <c r="S79" s="245">
        <f ca="1">+R78+R79</f>
        <v>0</v>
      </c>
      <c r="T79" s="245">
        <f ca="1">+S79</f>
        <v>0</v>
      </c>
      <c r="U79" s="244">
        <f t="shared" si="6"/>
        <v>2</v>
      </c>
      <c r="V79" s="333" t="str">
        <f>+VLOOKUP(A79,bd_lista!$A$3:$E$590,5,FALSE)</f>
        <v>Universidades Públicas</v>
      </c>
      <c r="W79" s="384"/>
      <c r="X79" s="242">
        <f>+VLOOKUP(A79,[3]Sheet1!$A$13:$D$744,4,FALSE)</f>
        <v>0</v>
      </c>
      <c r="Y79" s="242" t="e">
        <f>+VLOOKUP(X79,bd_lista!$A$3:$C$590,3,FALSE)</f>
        <v>#N/A</v>
      </c>
      <c r="Z79" s="292"/>
      <c r="AA79" s="293"/>
    </row>
    <row r="80" spans="1:27" customFormat="1" ht="15" hidden="1" customHeight="1">
      <c r="A80" s="32">
        <v>139</v>
      </c>
      <c r="B80" s="388">
        <f>+A80</f>
        <v>139</v>
      </c>
      <c r="C80" s="247" t="str">
        <f>+VLOOKUP(A80,bd_lista!$A$3:$C$590,3,FALSE)</f>
        <v>Universidad Mayor de San Andrés</v>
      </c>
      <c r="D80" s="385" t="str">
        <f>+C80</f>
        <v>Universidad Mayor de San Andrés</v>
      </c>
      <c r="E80" s="247" t="s">
        <v>1304</v>
      </c>
      <c r="F80" s="243">
        <f ca="1">+IFERROR(INDEX('Hoja de Trabajo para listado'!$A$155:$Z$1048576,MATCH($A80,'Hoja de Trabajo para listado'!$A$155:$A$1048576,0),MATCH((CUADRO!F$5&amp;$E80),'Hoja de Trabajo para listado'!$A$151:$Z$151,0)),0)+IFERROR(INDEX('Hoja de Trabajo para listado'!$AB$155:$BA$1048576,MATCH($A80,'Hoja de Trabajo para listado'!$AB$155:$AB$1048576,0),MATCH((CUADRO!F$5&amp;$E80),'Hoja de Trabajo para listado'!$AB$151:$BA$151,0)),0)+IFERROR(INDEX('Hoja de Trabajo para listado'!$BC$155:$CB$1048576,MATCH($A80,'Hoja de Trabajo para listado'!$BC$155:$BC$1048576,0),MATCH((CUADRO!F$5&amp;$E80),'Hoja de Trabajo para listado'!$BC$151:$CB$151,0)),0)+IFERROR(INDEX('Hoja de Trabajo para listado'!$DE$153:$DG$274,MATCH($A80,'Hoja de Trabajo para listado'!$DE$153:$DE$1048576,0),MATCH((CUADRO!F$5&amp;$E80),'Hoja de Trabajo para listado'!$DE$151:$DG$151,0)),0)+IFERROR(INDEX('Hoja de Trabajo para listado'!$CD$155:$DC$1048576,MATCH($A80,'Hoja de Trabajo para listado'!$CD$155:$CD$1048576,0),MATCH((CUADRO!F$5&amp;$E80),'Hoja de Trabajo para listado'!$CD$151:$DC$151,0)),0)</f>
        <v>0</v>
      </c>
      <c r="G80" s="243">
        <f ca="1">+IFERROR(INDEX('Hoja de Trabajo para listado'!$A$155:$Z$1048576,MATCH($A80,'Hoja de Trabajo para listado'!$A$155:$A$1048576,0),MATCH((CUADRO!G$5&amp;$E80),'Hoja de Trabajo para listado'!$A$151:$Z$151,0)),0)+IFERROR(INDEX('Hoja de Trabajo para listado'!$AB$155:$BA$1048576,MATCH($A80,'Hoja de Trabajo para listado'!$AB$155:$AB$1048576,0),MATCH((CUADRO!G$5&amp;$E80),'Hoja de Trabajo para listado'!$AB$151:$BA$151,0)),0)+IFERROR(INDEX('Hoja de Trabajo para listado'!$BC$155:$CB$1048576,MATCH($A80,'Hoja de Trabajo para listado'!$BC$155:$BC$1048576,0),MATCH((CUADRO!G$5&amp;$E80),'Hoja de Trabajo para listado'!$BC$151:$CB$151,0)),0)+IFERROR(INDEX('Hoja de Trabajo para listado'!$DE$153:$DG$274,MATCH($A80,'Hoja de Trabajo para listado'!$DE$153:$DE$1048576,0),MATCH((CUADRO!G$5&amp;$E80),'Hoja de Trabajo para listado'!$DE$151:$DG$151,0)),0)+IFERROR(INDEX('Hoja de Trabajo para listado'!$CD$155:$DC$1048576,MATCH($A80,'Hoja de Trabajo para listado'!$CD$155:$CD$1048576,0),MATCH((CUADRO!G$5&amp;$E80),'Hoja de Trabajo para listado'!$CD$151:$DC$151,0)),0)</f>
        <v>0</v>
      </c>
      <c r="H80" s="243">
        <f ca="1">+IFERROR(INDEX('Hoja de Trabajo para listado'!$A$155:$Z$1048576,MATCH($A80,'Hoja de Trabajo para listado'!$A$155:$A$1048576,0),MATCH((CUADRO!H$5&amp;$E80),'Hoja de Trabajo para listado'!$A$151:$Z$151,0)),0)+IFERROR(INDEX('Hoja de Trabajo para listado'!$AB$155:$BA$1048576,MATCH($A80,'Hoja de Trabajo para listado'!$AB$155:$AB$1048576,0),MATCH((CUADRO!H$5&amp;$E80),'Hoja de Trabajo para listado'!$AB$151:$BA$151,0)),0)+IFERROR(INDEX('Hoja de Trabajo para listado'!$BC$155:$CB$1048576,MATCH($A80,'Hoja de Trabajo para listado'!$BC$155:$BC$1048576,0),MATCH((CUADRO!H$5&amp;$E80),'Hoja de Trabajo para listado'!$BC$151:$CB$151,0)),0)+IFERROR(INDEX('Hoja de Trabajo para listado'!$DE$153:$DG$274,MATCH($A80,'Hoja de Trabajo para listado'!$DE$153:$DE$1048576,0),MATCH((CUADRO!H$5&amp;$E80),'Hoja de Trabajo para listado'!$DE$151:$DG$151,0)),0)+IFERROR(INDEX('Hoja de Trabajo para listado'!$CD$155:$DC$1048576,MATCH($A80,'Hoja de Trabajo para listado'!$CD$155:$CD$1048576,0),MATCH((CUADRO!H$5&amp;$E80),'Hoja de Trabajo para listado'!$CD$151:$DC$151,0)),0)</f>
        <v>0</v>
      </c>
      <c r="I80" s="243">
        <f ca="1">+IFERROR(INDEX('Hoja de Trabajo para listado'!$A$155:$Z$1048576,MATCH($A80,'Hoja de Trabajo para listado'!$A$155:$A$1048576,0),MATCH((CUADRO!I$5&amp;$E80),'Hoja de Trabajo para listado'!$A$151:$Z$151,0)),0)+IFERROR(INDEX('Hoja de Trabajo para listado'!$AB$155:$BA$1048576,MATCH($A80,'Hoja de Trabajo para listado'!$AB$155:$AB$1048576,0),MATCH((CUADRO!I$5&amp;$E80),'Hoja de Trabajo para listado'!$AB$151:$BA$151,0)),0)+IFERROR(INDEX('Hoja de Trabajo para listado'!$BC$155:$CB$1048576,MATCH($A80,'Hoja de Trabajo para listado'!$BC$155:$BC$1048576,0),MATCH((CUADRO!I$5&amp;$E80),'Hoja de Trabajo para listado'!$BC$151:$CB$151,0)),0)+IFERROR(INDEX('Hoja de Trabajo para listado'!$DE$153:$DG$274,MATCH($A80,'Hoja de Trabajo para listado'!$DE$153:$DE$1048576,0),MATCH((CUADRO!I$5&amp;$E80),'Hoja de Trabajo para listado'!$DE$151:$DG$151,0)),0)+IFERROR(INDEX('Hoja de Trabajo para listado'!$CD$155:$DC$1048576,MATCH($A80,'Hoja de Trabajo para listado'!$CD$155:$CD$1048576,0),MATCH((CUADRO!I$5&amp;$E80),'Hoja de Trabajo para listado'!$CD$151:$DC$151,0)),0)</f>
        <v>0</v>
      </c>
      <c r="J80" s="243">
        <f ca="1">+IFERROR(INDEX('Hoja de Trabajo para listado'!$A$155:$Z$1048576,MATCH($A80,'Hoja de Trabajo para listado'!$A$155:$A$1048576,0),MATCH((CUADRO!J$5&amp;$E80),'Hoja de Trabajo para listado'!$A$151:$Z$151,0)),0)+IFERROR(INDEX('Hoja de Trabajo para listado'!$AB$155:$BA$1048576,MATCH($A80,'Hoja de Trabajo para listado'!$AB$155:$AB$1048576,0),MATCH((CUADRO!J$5&amp;$E80),'Hoja de Trabajo para listado'!$AB$151:$BA$151,0)),0)+IFERROR(INDEX('Hoja de Trabajo para listado'!$BC$155:$CB$1048576,MATCH($A80,'Hoja de Trabajo para listado'!$BC$155:$BC$1048576,0),MATCH((CUADRO!J$5&amp;$E80),'Hoja de Trabajo para listado'!$BC$151:$CB$151,0)),0)+IFERROR(INDEX('Hoja de Trabajo para listado'!$DE$153:$DG$274,MATCH($A80,'Hoja de Trabajo para listado'!$DE$153:$DE$1048576,0),MATCH((CUADRO!J$5&amp;$E80),'Hoja de Trabajo para listado'!$DE$151:$DG$151,0)),0)+IFERROR(INDEX('Hoja de Trabajo para listado'!$CD$155:$DC$1048576,MATCH($A80,'Hoja de Trabajo para listado'!$CD$155:$CD$1048576,0),MATCH((CUADRO!J$5&amp;$E80),'Hoja de Trabajo para listado'!$CD$151:$DC$151,0)),0)</f>
        <v>0</v>
      </c>
      <c r="K80" s="243">
        <f ca="1">+IFERROR(INDEX('Hoja de Trabajo para listado'!$A$155:$Z$1048576,MATCH($A80,'Hoja de Trabajo para listado'!$A$155:$A$1048576,0),MATCH((CUADRO!K$5&amp;$E80),'Hoja de Trabajo para listado'!$A$151:$Z$151,0)),0)+IFERROR(INDEX('Hoja de Trabajo para listado'!$AB$155:$BA$1048576,MATCH($A80,'Hoja de Trabajo para listado'!$AB$155:$AB$1048576,0),MATCH((CUADRO!K$5&amp;$E80),'Hoja de Trabajo para listado'!$AB$151:$BA$151,0)),0)+IFERROR(INDEX('Hoja de Trabajo para listado'!$BC$155:$CB$1048576,MATCH($A80,'Hoja de Trabajo para listado'!$BC$155:$BC$1048576,0),MATCH((CUADRO!K$5&amp;$E80),'Hoja de Trabajo para listado'!$BC$151:$CB$151,0)),0)+IFERROR(INDEX('Hoja de Trabajo para listado'!$DE$153:$DG$274,MATCH($A80,'Hoja de Trabajo para listado'!$DE$153:$DE$1048576,0),MATCH((CUADRO!K$5&amp;$E80),'Hoja de Trabajo para listado'!$DE$151:$DG$151,0)),0)+IFERROR(INDEX('Hoja de Trabajo para listado'!$CD$155:$DC$1048576,MATCH($A80,'Hoja de Trabajo para listado'!$CD$155:$CD$1048576,0),MATCH((CUADRO!K$5&amp;$E80),'Hoja de Trabajo para listado'!$CD$151:$DC$151,0)),0)</f>
        <v>0</v>
      </c>
      <c r="L80" s="243">
        <f ca="1">+IFERROR(INDEX('Hoja de Trabajo para listado'!$A$155:$Z$1048576,MATCH($A80,'Hoja de Trabajo para listado'!$A$155:$A$1048576,0),MATCH((CUADRO!L$5&amp;$E80),'Hoja de Trabajo para listado'!$A$151:$Z$151,0)),0)+IFERROR(INDEX('Hoja de Trabajo para listado'!$AB$155:$BA$1048576,MATCH($A80,'Hoja de Trabajo para listado'!$AB$155:$AB$1048576,0),MATCH((CUADRO!L$5&amp;$E80),'Hoja de Trabajo para listado'!$AB$151:$BA$151,0)),0)+IFERROR(INDEX('Hoja de Trabajo para listado'!$BC$155:$CB$1048576,MATCH($A80,'Hoja de Trabajo para listado'!$BC$155:$BC$1048576,0),MATCH((CUADRO!L$5&amp;$E80),'Hoja de Trabajo para listado'!$BC$151:$CB$151,0)),0)+IFERROR(INDEX('Hoja de Trabajo para listado'!$DE$153:$DG$274,MATCH($A80,'Hoja de Trabajo para listado'!$DE$153:$DE$1048576,0),MATCH((CUADRO!L$5&amp;$E80),'Hoja de Trabajo para listado'!$DE$151:$DG$151,0)),0)+IFERROR(INDEX('Hoja de Trabajo para listado'!$CD$155:$DC$1048576,MATCH($A80,'Hoja de Trabajo para listado'!$CD$155:$CD$1048576,0),MATCH((CUADRO!L$5&amp;$E80),'Hoja de Trabajo para listado'!$CD$151:$DC$151,0)),0)</f>
        <v>0</v>
      </c>
      <c r="M80" s="243">
        <f ca="1">+IFERROR(INDEX('Hoja de Trabajo para listado'!$A$155:$Z$1048576,MATCH($A80,'Hoja de Trabajo para listado'!$A$155:$A$1048576,0),MATCH((CUADRO!M$5&amp;$E80),'Hoja de Trabajo para listado'!$A$151:$Z$151,0)),0)+IFERROR(INDEX('Hoja de Trabajo para listado'!$AB$155:$BA$1048576,MATCH($A80,'Hoja de Trabajo para listado'!$AB$155:$AB$1048576,0),MATCH((CUADRO!M$5&amp;$E80),'Hoja de Trabajo para listado'!$AB$151:$BA$151,0)),0)+IFERROR(INDEX('Hoja de Trabajo para listado'!$BC$155:$CB$1048576,MATCH($A80,'Hoja de Trabajo para listado'!$BC$155:$BC$1048576,0),MATCH((CUADRO!M$5&amp;$E80),'Hoja de Trabajo para listado'!$BC$151:$CB$151,0)),0)+IFERROR(INDEX('Hoja de Trabajo para listado'!$DE$153:$DG$274,MATCH($A80,'Hoja de Trabajo para listado'!$DE$153:$DE$1048576,0),MATCH((CUADRO!M$5&amp;$E80),'Hoja de Trabajo para listado'!$DE$151:$DG$151,0)),0)+IFERROR(INDEX('Hoja de Trabajo para listado'!$CD$155:$DC$1048576,MATCH($A80,'Hoja de Trabajo para listado'!$CD$155:$CD$1048576,0),MATCH((CUADRO!M$5&amp;$E80),'Hoja de Trabajo para listado'!$CD$151:$DC$151,0)),0)</f>
        <v>0</v>
      </c>
      <c r="N80" s="243">
        <f ca="1">+IFERROR(INDEX('Hoja de Trabajo para listado'!$A$155:$Z$1048576,MATCH($A80,'Hoja de Trabajo para listado'!$A$155:$A$1048576,0),MATCH((CUADRO!N$5&amp;$E80),'Hoja de Trabajo para listado'!$A$151:$Z$151,0)),0)+IFERROR(INDEX('Hoja de Trabajo para listado'!$AB$155:$BA$1048576,MATCH($A80,'Hoja de Trabajo para listado'!$AB$155:$AB$1048576,0),MATCH((CUADRO!N$5&amp;$E80),'Hoja de Trabajo para listado'!$AB$151:$BA$151,0)),0)+IFERROR(INDEX('Hoja de Trabajo para listado'!$BC$155:$CB$1048576,MATCH($A80,'Hoja de Trabajo para listado'!$BC$155:$BC$1048576,0),MATCH((CUADRO!N$5&amp;$E80),'Hoja de Trabajo para listado'!$BC$151:$CB$151,0)),0)+IFERROR(INDEX('Hoja de Trabajo para listado'!$DE$153:$DG$274,MATCH($A80,'Hoja de Trabajo para listado'!$DE$153:$DE$1048576,0),MATCH((CUADRO!N$5&amp;$E80),'Hoja de Trabajo para listado'!$DE$151:$DG$151,0)),0)+IFERROR(INDEX('Hoja de Trabajo para listado'!$CD$155:$DC$1048576,MATCH($A80,'Hoja de Trabajo para listado'!$CD$155:$CD$1048576,0),MATCH((CUADRO!N$5&amp;$E80),'Hoja de Trabajo para listado'!$CD$151:$DC$151,0)),0)</f>
        <v>0</v>
      </c>
      <c r="O80" s="243">
        <f ca="1">+IFERROR(INDEX('Hoja de Trabajo para listado'!$A$155:$Z$1048576,MATCH($A80,'Hoja de Trabajo para listado'!$A$155:$A$1048576,0),MATCH((CUADRO!O$5&amp;$E80),'Hoja de Trabajo para listado'!$A$151:$Z$151,0)),0)+IFERROR(INDEX('Hoja de Trabajo para listado'!$AB$155:$BA$1048576,MATCH($A80,'Hoja de Trabajo para listado'!$AB$155:$AB$1048576,0),MATCH((CUADRO!O$5&amp;$E80),'Hoja de Trabajo para listado'!$AB$151:$BA$151,0)),0)+IFERROR(INDEX('Hoja de Trabajo para listado'!$BC$155:$CB$1048576,MATCH($A80,'Hoja de Trabajo para listado'!$BC$155:$BC$1048576,0),MATCH((CUADRO!O$5&amp;$E80),'Hoja de Trabajo para listado'!$BC$151:$CB$151,0)),0)+IFERROR(INDEX('Hoja de Trabajo para listado'!$DE$153:$DG$274,MATCH($A80,'Hoja de Trabajo para listado'!$DE$153:$DE$1048576,0),MATCH((CUADRO!O$5&amp;$E80),'Hoja de Trabajo para listado'!$DE$151:$DG$151,0)),0)+IFERROR(INDEX('Hoja de Trabajo para listado'!$CD$155:$DC$1048576,MATCH($A80,'Hoja de Trabajo para listado'!$CD$155:$CD$1048576,0),MATCH((CUADRO!O$5&amp;$E80),'Hoja de Trabajo para listado'!$CD$151:$DC$151,0)),0)</f>
        <v>0</v>
      </c>
      <c r="P80" s="243">
        <f ca="1">+IFERROR(INDEX('Hoja de Trabajo para listado'!$A$155:$Z$1048576,MATCH($A80,'Hoja de Trabajo para listado'!$A$155:$A$1048576,0),MATCH((CUADRO!P$5&amp;$E80),'Hoja de Trabajo para listado'!$A$151:$Z$151,0)),0)+IFERROR(INDEX('Hoja de Trabajo para listado'!$AB$155:$BA$1048576,MATCH($A80,'Hoja de Trabajo para listado'!$AB$155:$AB$1048576,0),MATCH((CUADRO!P$5&amp;$E80),'Hoja de Trabajo para listado'!$AB$151:$BA$151,0)),0)+IFERROR(INDEX('Hoja de Trabajo para listado'!$BC$155:$CB$1048576,MATCH($A80,'Hoja de Trabajo para listado'!$BC$155:$BC$1048576,0),MATCH((CUADRO!P$5&amp;$E80),'Hoja de Trabajo para listado'!$BC$151:$CB$151,0)),0)+IFERROR(INDEX('Hoja de Trabajo para listado'!$DE$153:$DG$274,MATCH($A80,'Hoja de Trabajo para listado'!$DE$153:$DE$1048576,0),MATCH((CUADRO!P$5&amp;$E80),'Hoja de Trabajo para listado'!$DE$151:$DG$151,0)),0)+IFERROR(INDEX('Hoja de Trabajo para listado'!$CD$155:$DC$1048576,MATCH($A80,'Hoja de Trabajo para listado'!$CD$155:$CD$1048576,0),MATCH((CUADRO!P$5&amp;$E80),'Hoja de Trabajo para listado'!$CD$151:$DC$151,0)),0)</f>
        <v>0</v>
      </c>
      <c r="Q80" s="243">
        <f ca="1">+IFERROR(INDEX('Hoja de Trabajo para listado'!$A$155:$Z$1048576,MATCH($A80,'Hoja de Trabajo para listado'!$A$155:$A$1048576,0),MATCH((CUADRO!Q$5&amp;$E80),'Hoja de Trabajo para listado'!$A$151:$Z$151,0)),0)+IFERROR(INDEX('Hoja de Trabajo para listado'!$AB$155:$BA$1048576,MATCH($A80,'Hoja de Trabajo para listado'!$AB$155:$AB$1048576,0),MATCH((CUADRO!Q$5&amp;$E80),'Hoja de Trabajo para listado'!$AB$151:$BA$151,0)),0)+IFERROR(INDEX('Hoja de Trabajo para listado'!$BC$155:$CB$1048576,MATCH($A80,'Hoja de Trabajo para listado'!$BC$155:$BC$1048576,0),MATCH((CUADRO!Q$5&amp;$E80),'Hoja de Trabajo para listado'!$BC$151:$CB$151,0)),0)+IFERROR(INDEX('Hoja de Trabajo para listado'!$DE$153:$DG$274,MATCH($A80,'Hoja de Trabajo para listado'!$DE$153:$DE$1048576,0),MATCH((CUADRO!Q$5&amp;$E80),'Hoja de Trabajo para listado'!$DE$151:$DG$151,0)),0)+IFERROR(INDEX('Hoja de Trabajo para listado'!$CD$155:$DC$1048576,MATCH($A80,'Hoja de Trabajo para listado'!$CD$155:$CD$1048576,0),MATCH((CUADRO!Q$5&amp;$E80),'Hoja de Trabajo para listado'!$CD$151:$DC$151,0)),0)</f>
        <v>0</v>
      </c>
      <c r="R80" s="243">
        <f t="shared" ca="1" si="5"/>
        <v>0</v>
      </c>
      <c r="S80" s="243"/>
      <c r="T80" s="243">
        <f ca="1">+T81</f>
        <v>0</v>
      </c>
      <c r="U80" s="242">
        <f t="shared" si="6"/>
        <v>1</v>
      </c>
      <c r="V80" s="333" t="str">
        <f>+VLOOKUP(A80,bd_lista!$A$3:$E$590,5,FALSE)</f>
        <v>Universidades Públicas</v>
      </c>
      <c r="W80" s="383" t="str">
        <f>+V80</f>
        <v>Universidades Públicas</v>
      </c>
      <c r="X80" s="242">
        <f>+VLOOKUP(A80,[3]Sheet1!$A$13:$D$744,4,FALSE)</f>
        <v>0</v>
      </c>
      <c r="Y80" s="242" t="e">
        <f>+VLOOKUP(X80,bd_lista!$A$3:$C$590,3,FALSE)</f>
        <v>#N/A</v>
      </c>
      <c r="Z80" s="294">
        <f>+X80</f>
        <v>0</v>
      </c>
      <c r="AA80" s="295" t="e">
        <f>+Y80</f>
        <v>#N/A</v>
      </c>
    </row>
    <row r="81" spans="1:27" customFormat="1" ht="15" hidden="1" customHeight="1">
      <c r="A81" s="32">
        <v>139</v>
      </c>
      <c r="B81" s="389"/>
      <c r="C81" s="333" t="str">
        <f>+VLOOKUP(A81,bd_lista!$A$3:$C$590,3,FALSE)</f>
        <v>Universidad Mayor de San Andrés</v>
      </c>
      <c r="D81" s="386"/>
      <c r="E81" s="333" t="s">
        <v>1305</v>
      </c>
      <c r="F81" s="245">
        <f ca="1">+IFERROR(INDEX('Hoja de Trabajo para listado'!$A$155:$Z$1048576,MATCH($A81,'Hoja de Trabajo para listado'!$A$155:$A$1048576,0),MATCH((CUADRO!F$5&amp;$E81),'Hoja de Trabajo para listado'!$A$151:$Z$151,0)),0)+IFERROR(INDEX('Hoja de Trabajo para listado'!$AB$155:$BA$1048576,MATCH($A81,'Hoja de Trabajo para listado'!$AB$155:$AB$1048576,0),MATCH((CUADRO!F$5&amp;$E81),'Hoja de Trabajo para listado'!$AB$151:$BA$151,0)),0)+IFERROR(INDEX('Hoja de Trabajo para listado'!$BC$155:$CB$1048576,MATCH($A81,'Hoja de Trabajo para listado'!$BC$155:$BC$1048576,0),MATCH((CUADRO!F$5&amp;$E81),'Hoja de Trabajo para listado'!$BC$151:$CB$151,0)),0)+IFERROR(INDEX('Hoja de Trabajo para listado'!$DE$153:$DG$274,MATCH($A81,'Hoja de Trabajo para listado'!$DE$153:$DE$1048576,0),MATCH((CUADRO!F$5&amp;$E81),'Hoja de Trabajo para listado'!$DE$151:$DG$151,0)),0)+IFERROR(INDEX('Hoja de Trabajo para listado'!$CD$155:$DC$1048576,MATCH($A81,'Hoja de Trabajo para listado'!$CD$155:$CD$1048576,0),MATCH((CUADRO!F$5&amp;$E81),'Hoja de Trabajo para listado'!$CD$151:$DC$151,0)),0)</f>
        <v>0</v>
      </c>
      <c r="G81" s="245">
        <f ca="1">+IFERROR(INDEX('Hoja de Trabajo para listado'!$A$155:$Z$1048576,MATCH($A81,'Hoja de Trabajo para listado'!$A$155:$A$1048576,0),MATCH((CUADRO!G$5&amp;$E81),'Hoja de Trabajo para listado'!$A$151:$Z$151,0)),0)+IFERROR(INDEX('Hoja de Trabajo para listado'!$AB$155:$BA$1048576,MATCH($A81,'Hoja de Trabajo para listado'!$AB$155:$AB$1048576,0),MATCH((CUADRO!G$5&amp;$E81),'Hoja de Trabajo para listado'!$AB$151:$BA$151,0)),0)+IFERROR(INDEX('Hoja de Trabajo para listado'!$BC$155:$CB$1048576,MATCH($A81,'Hoja de Trabajo para listado'!$BC$155:$BC$1048576,0),MATCH((CUADRO!G$5&amp;$E81),'Hoja de Trabajo para listado'!$BC$151:$CB$151,0)),0)+IFERROR(INDEX('Hoja de Trabajo para listado'!$DE$153:$DG$274,MATCH($A81,'Hoja de Trabajo para listado'!$DE$153:$DE$1048576,0),MATCH((CUADRO!G$5&amp;$E81),'Hoja de Trabajo para listado'!$DE$151:$DG$151,0)),0)+IFERROR(INDEX('Hoja de Trabajo para listado'!$CD$155:$DC$1048576,MATCH($A81,'Hoja de Trabajo para listado'!$CD$155:$CD$1048576,0),MATCH((CUADRO!G$5&amp;$E81),'Hoja de Trabajo para listado'!$CD$151:$DC$151,0)),0)</f>
        <v>0</v>
      </c>
      <c r="H81" s="245">
        <f ca="1">+IFERROR(INDEX('Hoja de Trabajo para listado'!$A$155:$Z$1048576,MATCH($A81,'Hoja de Trabajo para listado'!$A$155:$A$1048576,0),MATCH((CUADRO!H$5&amp;$E81),'Hoja de Trabajo para listado'!$A$151:$Z$151,0)),0)+IFERROR(INDEX('Hoja de Trabajo para listado'!$AB$155:$BA$1048576,MATCH($A81,'Hoja de Trabajo para listado'!$AB$155:$AB$1048576,0),MATCH((CUADRO!H$5&amp;$E81),'Hoja de Trabajo para listado'!$AB$151:$BA$151,0)),0)+IFERROR(INDEX('Hoja de Trabajo para listado'!$BC$155:$CB$1048576,MATCH($A81,'Hoja de Trabajo para listado'!$BC$155:$BC$1048576,0),MATCH((CUADRO!H$5&amp;$E81),'Hoja de Trabajo para listado'!$BC$151:$CB$151,0)),0)+IFERROR(INDEX('Hoja de Trabajo para listado'!$DE$153:$DG$274,MATCH($A81,'Hoja de Trabajo para listado'!$DE$153:$DE$1048576,0),MATCH((CUADRO!H$5&amp;$E81),'Hoja de Trabajo para listado'!$DE$151:$DG$151,0)),0)+IFERROR(INDEX('Hoja de Trabajo para listado'!$CD$155:$DC$1048576,MATCH($A81,'Hoja de Trabajo para listado'!$CD$155:$CD$1048576,0),MATCH((CUADRO!H$5&amp;$E81),'Hoja de Trabajo para listado'!$CD$151:$DC$151,0)),0)</f>
        <v>0</v>
      </c>
      <c r="I81" s="245">
        <f ca="1">+IFERROR(INDEX('Hoja de Trabajo para listado'!$A$155:$Z$1048576,MATCH($A81,'Hoja de Trabajo para listado'!$A$155:$A$1048576,0),MATCH((CUADRO!I$5&amp;$E81),'Hoja de Trabajo para listado'!$A$151:$Z$151,0)),0)+IFERROR(INDEX('Hoja de Trabajo para listado'!$AB$155:$BA$1048576,MATCH($A81,'Hoja de Trabajo para listado'!$AB$155:$AB$1048576,0),MATCH((CUADRO!I$5&amp;$E81),'Hoja de Trabajo para listado'!$AB$151:$BA$151,0)),0)+IFERROR(INDEX('Hoja de Trabajo para listado'!$BC$155:$CB$1048576,MATCH($A81,'Hoja de Trabajo para listado'!$BC$155:$BC$1048576,0),MATCH((CUADRO!I$5&amp;$E81),'Hoja de Trabajo para listado'!$BC$151:$CB$151,0)),0)+IFERROR(INDEX('Hoja de Trabajo para listado'!$DE$153:$DG$274,MATCH($A81,'Hoja de Trabajo para listado'!$DE$153:$DE$1048576,0),MATCH((CUADRO!I$5&amp;$E81),'Hoja de Trabajo para listado'!$DE$151:$DG$151,0)),0)+IFERROR(INDEX('Hoja de Trabajo para listado'!$CD$155:$DC$1048576,MATCH($A81,'Hoja de Trabajo para listado'!$CD$155:$CD$1048576,0),MATCH((CUADRO!I$5&amp;$E81),'Hoja de Trabajo para listado'!$CD$151:$DC$151,0)),0)</f>
        <v>0</v>
      </c>
      <c r="J81" s="245">
        <f ca="1">+IFERROR(INDEX('Hoja de Trabajo para listado'!$A$155:$Z$1048576,MATCH($A81,'Hoja de Trabajo para listado'!$A$155:$A$1048576,0),MATCH((CUADRO!J$5&amp;$E81),'Hoja de Trabajo para listado'!$A$151:$Z$151,0)),0)+IFERROR(INDEX('Hoja de Trabajo para listado'!$AB$155:$BA$1048576,MATCH($A81,'Hoja de Trabajo para listado'!$AB$155:$AB$1048576,0),MATCH((CUADRO!J$5&amp;$E81),'Hoja de Trabajo para listado'!$AB$151:$BA$151,0)),0)+IFERROR(INDEX('Hoja de Trabajo para listado'!$BC$155:$CB$1048576,MATCH($A81,'Hoja de Trabajo para listado'!$BC$155:$BC$1048576,0),MATCH((CUADRO!J$5&amp;$E81),'Hoja de Trabajo para listado'!$BC$151:$CB$151,0)),0)+IFERROR(INDEX('Hoja de Trabajo para listado'!$DE$153:$DG$274,MATCH($A81,'Hoja de Trabajo para listado'!$DE$153:$DE$1048576,0),MATCH((CUADRO!J$5&amp;$E81),'Hoja de Trabajo para listado'!$DE$151:$DG$151,0)),0)+IFERROR(INDEX('Hoja de Trabajo para listado'!$CD$155:$DC$1048576,MATCH($A81,'Hoja de Trabajo para listado'!$CD$155:$CD$1048576,0),MATCH((CUADRO!J$5&amp;$E81),'Hoja de Trabajo para listado'!$CD$151:$DC$151,0)),0)</f>
        <v>0</v>
      </c>
      <c r="K81" s="245">
        <f ca="1">+IFERROR(INDEX('Hoja de Trabajo para listado'!$A$155:$Z$1048576,MATCH($A81,'Hoja de Trabajo para listado'!$A$155:$A$1048576,0),MATCH((CUADRO!K$5&amp;$E81),'Hoja de Trabajo para listado'!$A$151:$Z$151,0)),0)+IFERROR(INDEX('Hoja de Trabajo para listado'!$AB$155:$BA$1048576,MATCH($A81,'Hoja de Trabajo para listado'!$AB$155:$AB$1048576,0),MATCH((CUADRO!K$5&amp;$E81),'Hoja de Trabajo para listado'!$AB$151:$BA$151,0)),0)+IFERROR(INDEX('Hoja de Trabajo para listado'!$BC$155:$CB$1048576,MATCH($A81,'Hoja de Trabajo para listado'!$BC$155:$BC$1048576,0),MATCH((CUADRO!K$5&amp;$E81),'Hoja de Trabajo para listado'!$BC$151:$CB$151,0)),0)+IFERROR(INDEX('Hoja de Trabajo para listado'!$DE$153:$DG$274,MATCH($A81,'Hoja de Trabajo para listado'!$DE$153:$DE$1048576,0),MATCH((CUADRO!K$5&amp;$E81),'Hoja de Trabajo para listado'!$DE$151:$DG$151,0)),0)+IFERROR(INDEX('Hoja de Trabajo para listado'!$CD$155:$DC$1048576,MATCH($A81,'Hoja de Trabajo para listado'!$CD$155:$CD$1048576,0),MATCH((CUADRO!K$5&amp;$E81),'Hoja de Trabajo para listado'!$CD$151:$DC$151,0)),0)</f>
        <v>0</v>
      </c>
      <c r="L81" s="245">
        <f ca="1">+IFERROR(INDEX('Hoja de Trabajo para listado'!$A$155:$Z$1048576,MATCH($A81,'Hoja de Trabajo para listado'!$A$155:$A$1048576,0),MATCH((CUADRO!L$5&amp;$E81),'Hoja de Trabajo para listado'!$A$151:$Z$151,0)),0)+IFERROR(INDEX('Hoja de Trabajo para listado'!$AB$155:$BA$1048576,MATCH($A81,'Hoja de Trabajo para listado'!$AB$155:$AB$1048576,0),MATCH((CUADRO!L$5&amp;$E81),'Hoja de Trabajo para listado'!$AB$151:$BA$151,0)),0)+IFERROR(INDEX('Hoja de Trabajo para listado'!$BC$155:$CB$1048576,MATCH($A81,'Hoja de Trabajo para listado'!$BC$155:$BC$1048576,0),MATCH((CUADRO!L$5&amp;$E81),'Hoja de Trabajo para listado'!$BC$151:$CB$151,0)),0)+IFERROR(INDEX('Hoja de Trabajo para listado'!$DE$153:$DG$274,MATCH($A81,'Hoja de Trabajo para listado'!$DE$153:$DE$1048576,0),MATCH((CUADRO!L$5&amp;$E81),'Hoja de Trabajo para listado'!$DE$151:$DG$151,0)),0)+IFERROR(INDEX('Hoja de Trabajo para listado'!$CD$155:$DC$1048576,MATCH($A81,'Hoja de Trabajo para listado'!$CD$155:$CD$1048576,0),MATCH((CUADRO!L$5&amp;$E81),'Hoja de Trabajo para listado'!$CD$151:$DC$151,0)),0)</f>
        <v>0</v>
      </c>
      <c r="M81" s="245">
        <f ca="1">+IFERROR(INDEX('Hoja de Trabajo para listado'!$A$155:$Z$1048576,MATCH($A81,'Hoja de Trabajo para listado'!$A$155:$A$1048576,0),MATCH((CUADRO!M$5&amp;$E81),'Hoja de Trabajo para listado'!$A$151:$Z$151,0)),0)+IFERROR(INDEX('Hoja de Trabajo para listado'!$AB$155:$BA$1048576,MATCH($A81,'Hoja de Trabajo para listado'!$AB$155:$AB$1048576,0),MATCH((CUADRO!M$5&amp;$E81),'Hoja de Trabajo para listado'!$AB$151:$BA$151,0)),0)+IFERROR(INDEX('Hoja de Trabajo para listado'!$BC$155:$CB$1048576,MATCH($A81,'Hoja de Trabajo para listado'!$BC$155:$BC$1048576,0),MATCH((CUADRO!M$5&amp;$E81),'Hoja de Trabajo para listado'!$BC$151:$CB$151,0)),0)+IFERROR(INDEX('Hoja de Trabajo para listado'!$DE$153:$DG$274,MATCH($A81,'Hoja de Trabajo para listado'!$DE$153:$DE$1048576,0),MATCH((CUADRO!M$5&amp;$E81),'Hoja de Trabajo para listado'!$DE$151:$DG$151,0)),0)+IFERROR(INDEX('Hoja de Trabajo para listado'!$CD$155:$DC$1048576,MATCH($A81,'Hoja de Trabajo para listado'!$CD$155:$CD$1048576,0),MATCH((CUADRO!M$5&amp;$E81),'Hoja de Trabajo para listado'!$CD$151:$DC$151,0)),0)</f>
        <v>0</v>
      </c>
      <c r="N81" s="245">
        <f ca="1">+IFERROR(INDEX('Hoja de Trabajo para listado'!$A$155:$Z$1048576,MATCH($A81,'Hoja de Trabajo para listado'!$A$155:$A$1048576,0),MATCH((CUADRO!N$5&amp;$E81),'Hoja de Trabajo para listado'!$A$151:$Z$151,0)),0)+IFERROR(INDEX('Hoja de Trabajo para listado'!$AB$155:$BA$1048576,MATCH($A81,'Hoja de Trabajo para listado'!$AB$155:$AB$1048576,0),MATCH((CUADRO!N$5&amp;$E81),'Hoja de Trabajo para listado'!$AB$151:$BA$151,0)),0)+IFERROR(INDEX('Hoja de Trabajo para listado'!$BC$155:$CB$1048576,MATCH($A81,'Hoja de Trabajo para listado'!$BC$155:$BC$1048576,0),MATCH((CUADRO!N$5&amp;$E81),'Hoja de Trabajo para listado'!$BC$151:$CB$151,0)),0)+IFERROR(INDEX('Hoja de Trabajo para listado'!$DE$153:$DG$274,MATCH($A81,'Hoja de Trabajo para listado'!$DE$153:$DE$1048576,0),MATCH((CUADRO!N$5&amp;$E81),'Hoja de Trabajo para listado'!$DE$151:$DG$151,0)),0)+IFERROR(INDEX('Hoja de Trabajo para listado'!$CD$155:$DC$1048576,MATCH($A81,'Hoja de Trabajo para listado'!$CD$155:$CD$1048576,0),MATCH((CUADRO!N$5&amp;$E81),'Hoja de Trabajo para listado'!$CD$151:$DC$151,0)),0)</f>
        <v>0</v>
      </c>
      <c r="O81" s="245">
        <f ca="1">+IFERROR(INDEX('Hoja de Trabajo para listado'!$A$155:$Z$1048576,MATCH($A81,'Hoja de Trabajo para listado'!$A$155:$A$1048576,0),MATCH((CUADRO!O$5&amp;$E81),'Hoja de Trabajo para listado'!$A$151:$Z$151,0)),0)+IFERROR(INDEX('Hoja de Trabajo para listado'!$AB$155:$BA$1048576,MATCH($A81,'Hoja de Trabajo para listado'!$AB$155:$AB$1048576,0),MATCH((CUADRO!O$5&amp;$E81),'Hoja de Trabajo para listado'!$AB$151:$BA$151,0)),0)+IFERROR(INDEX('Hoja de Trabajo para listado'!$BC$155:$CB$1048576,MATCH($A81,'Hoja de Trabajo para listado'!$BC$155:$BC$1048576,0),MATCH((CUADRO!O$5&amp;$E81),'Hoja de Trabajo para listado'!$BC$151:$CB$151,0)),0)+IFERROR(INDEX('Hoja de Trabajo para listado'!$DE$153:$DG$274,MATCH($A81,'Hoja de Trabajo para listado'!$DE$153:$DE$1048576,0),MATCH((CUADRO!O$5&amp;$E81),'Hoja de Trabajo para listado'!$DE$151:$DG$151,0)),0)+IFERROR(INDEX('Hoja de Trabajo para listado'!$CD$155:$DC$1048576,MATCH($A81,'Hoja de Trabajo para listado'!$CD$155:$CD$1048576,0),MATCH((CUADRO!O$5&amp;$E81),'Hoja de Trabajo para listado'!$CD$151:$DC$151,0)),0)</f>
        <v>0</v>
      </c>
      <c r="P81" s="245">
        <f ca="1">+IFERROR(INDEX('Hoja de Trabajo para listado'!$A$155:$Z$1048576,MATCH($A81,'Hoja de Trabajo para listado'!$A$155:$A$1048576,0),MATCH((CUADRO!P$5&amp;$E81),'Hoja de Trabajo para listado'!$A$151:$Z$151,0)),0)+IFERROR(INDEX('Hoja de Trabajo para listado'!$AB$155:$BA$1048576,MATCH($A81,'Hoja de Trabajo para listado'!$AB$155:$AB$1048576,0),MATCH((CUADRO!P$5&amp;$E81),'Hoja de Trabajo para listado'!$AB$151:$BA$151,0)),0)+IFERROR(INDEX('Hoja de Trabajo para listado'!$BC$155:$CB$1048576,MATCH($A81,'Hoja de Trabajo para listado'!$BC$155:$BC$1048576,0),MATCH((CUADRO!P$5&amp;$E81),'Hoja de Trabajo para listado'!$BC$151:$CB$151,0)),0)+IFERROR(INDEX('Hoja de Trabajo para listado'!$DE$153:$DG$274,MATCH($A81,'Hoja de Trabajo para listado'!$DE$153:$DE$1048576,0),MATCH((CUADRO!P$5&amp;$E81),'Hoja de Trabajo para listado'!$DE$151:$DG$151,0)),0)+IFERROR(INDEX('Hoja de Trabajo para listado'!$CD$155:$DC$1048576,MATCH($A81,'Hoja de Trabajo para listado'!$CD$155:$CD$1048576,0),MATCH((CUADRO!P$5&amp;$E81),'Hoja de Trabajo para listado'!$CD$151:$DC$151,0)),0)</f>
        <v>0</v>
      </c>
      <c r="Q81" s="245">
        <f ca="1">+IFERROR(INDEX('Hoja de Trabajo para listado'!$A$155:$Z$1048576,MATCH($A81,'Hoja de Trabajo para listado'!$A$155:$A$1048576,0),MATCH((CUADRO!Q$5&amp;$E81),'Hoja de Trabajo para listado'!$A$151:$Z$151,0)),0)+IFERROR(INDEX('Hoja de Trabajo para listado'!$AB$155:$BA$1048576,MATCH($A81,'Hoja de Trabajo para listado'!$AB$155:$AB$1048576,0),MATCH((CUADRO!Q$5&amp;$E81),'Hoja de Trabajo para listado'!$AB$151:$BA$151,0)),0)+IFERROR(INDEX('Hoja de Trabajo para listado'!$BC$155:$CB$1048576,MATCH($A81,'Hoja de Trabajo para listado'!$BC$155:$BC$1048576,0),MATCH((CUADRO!Q$5&amp;$E81),'Hoja de Trabajo para listado'!$BC$151:$CB$151,0)),0)+IFERROR(INDEX('Hoja de Trabajo para listado'!$DE$153:$DG$274,MATCH($A81,'Hoja de Trabajo para listado'!$DE$153:$DE$1048576,0),MATCH((CUADRO!Q$5&amp;$E81),'Hoja de Trabajo para listado'!$DE$151:$DG$151,0)),0)+IFERROR(INDEX('Hoja de Trabajo para listado'!$CD$155:$DC$1048576,MATCH($A81,'Hoja de Trabajo para listado'!$CD$155:$CD$1048576,0),MATCH((CUADRO!Q$5&amp;$E81),'Hoja de Trabajo para listado'!$CD$151:$DC$151,0)),0)</f>
        <v>0</v>
      </c>
      <c r="R81" s="245">
        <f t="shared" ca="1" si="5"/>
        <v>0</v>
      </c>
      <c r="S81" s="245">
        <f ca="1">+R80+R81</f>
        <v>0</v>
      </c>
      <c r="T81" s="245">
        <f ca="1">+S81</f>
        <v>0</v>
      </c>
      <c r="U81" s="244">
        <f t="shared" si="6"/>
        <v>2</v>
      </c>
      <c r="V81" s="333" t="str">
        <f>+VLOOKUP(A81,bd_lista!$A$3:$E$590,5,FALSE)</f>
        <v>Universidades Públicas</v>
      </c>
      <c r="W81" s="384"/>
      <c r="X81" s="242">
        <f>+VLOOKUP(A81,[3]Sheet1!$A$13:$D$744,4,FALSE)</f>
        <v>0</v>
      </c>
      <c r="Y81" s="242" t="e">
        <f>+VLOOKUP(X81,bd_lista!$A$3:$C$590,3,FALSE)</f>
        <v>#N/A</v>
      </c>
      <c r="Z81" s="292"/>
      <c r="AA81" s="293"/>
    </row>
    <row r="82" spans="1:27" customFormat="1" ht="15" hidden="1" customHeight="1">
      <c r="A82" s="32">
        <v>140</v>
      </c>
      <c r="B82" s="388">
        <f>+A82</f>
        <v>140</v>
      </c>
      <c r="C82" s="247" t="str">
        <f>+VLOOKUP(A82,bd_lista!$A$3:$C$590,3,FALSE)</f>
        <v>Universidad Pública de El Alto</v>
      </c>
      <c r="D82" s="385" t="str">
        <f>+C82</f>
        <v>Universidad Pública de El Alto</v>
      </c>
      <c r="E82" s="247" t="s">
        <v>1304</v>
      </c>
      <c r="F82" s="243">
        <f ca="1">+IFERROR(INDEX('Hoja de Trabajo para listado'!$A$155:$Z$1048576,MATCH($A82,'Hoja de Trabajo para listado'!$A$155:$A$1048576,0),MATCH((CUADRO!F$5&amp;$E82),'Hoja de Trabajo para listado'!$A$151:$Z$151,0)),0)+IFERROR(INDEX('Hoja de Trabajo para listado'!$AB$155:$BA$1048576,MATCH($A82,'Hoja de Trabajo para listado'!$AB$155:$AB$1048576,0),MATCH((CUADRO!F$5&amp;$E82),'Hoja de Trabajo para listado'!$AB$151:$BA$151,0)),0)+IFERROR(INDEX('Hoja de Trabajo para listado'!$BC$155:$CB$1048576,MATCH($A82,'Hoja de Trabajo para listado'!$BC$155:$BC$1048576,0),MATCH((CUADRO!F$5&amp;$E82),'Hoja de Trabajo para listado'!$BC$151:$CB$151,0)),0)+IFERROR(INDEX('Hoja de Trabajo para listado'!$DE$153:$DG$274,MATCH($A82,'Hoja de Trabajo para listado'!$DE$153:$DE$1048576,0),MATCH((CUADRO!F$5&amp;$E82),'Hoja de Trabajo para listado'!$DE$151:$DG$151,0)),0)+IFERROR(INDEX('Hoja de Trabajo para listado'!$CD$155:$DC$1048576,MATCH($A82,'Hoja de Trabajo para listado'!$CD$155:$CD$1048576,0),MATCH((CUADRO!F$5&amp;$E82),'Hoja de Trabajo para listado'!$CD$151:$DC$151,0)),0)</f>
        <v>0</v>
      </c>
      <c r="G82" s="243">
        <f ca="1">+IFERROR(INDEX('Hoja de Trabajo para listado'!$A$155:$Z$1048576,MATCH($A82,'Hoja de Trabajo para listado'!$A$155:$A$1048576,0),MATCH((CUADRO!G$5&amp;$E82),'Hoja de Trabajo para listado'!$A$151:$Z$151,0)),0)+IFERROR(INDEX('Hoja de Trabajo para listado'!$AB$155:$BA$1048576,MATCH($A82,'Hoja de Trabajo para listado'!$AB$155:$AB$1048576,0),MATCH((CUADRO!G$5&amp;$E82),'Hoja de Trabajo para listado'!$AB$151:$BA$151,0)),0)+IFERROR(INDEX('Hoja de Trabajo para listado'!$BC$155:$CB$1048576,MATCH($A82,'Hoja de Trabajo para listado'!$BC$155:$BC$1048576,0),MATCH((CUADRO!G$5&amp;$E82),'Hoja de Trabajo para listado'!$BC$151:$CB$151,0)),0)+IFERROR(INDEX('Hoja de Trabajo para listado'!$DE$153:$DG$274,MATCH($A82,'Hoja de Trabajo para listado'!$DE$153:$DE$1048576,0),MATCH((CUADRO!G$5&amp;$E82),'Hoja de Trabajo para listado'!$DE$151:$DG$151,0)),0)+IFERROR(INDEX('Hoja de Trabajo para listado'!$CD$155:$DC$1048576,MATCH($A82,'Hoja de Trabajo para listado'!$CD$155:$CD$1048576,0),MATCH((CUADRO!G$5&amp;$E82),'Hoja de Trabajo para listado'!$CD$151:$DC$151,0)),0)</f>
        <v>0</v>
      </c>
      <c r="H82" s="243">
        <f ca="1">+IFERROR(INDEX('Hoja de Trabajo para listado'!$A$155:$Z$1048576,MATCH($A82,'Hoja de Trabajo para listado'!$A$155:$A$1048576,0),MATCH((CUADRO!H$5&amp;$E82),'Hoja de Trabajo para listado'!$A$151:$Z$151,0)),0)+IFERROR(INDEX('Hoja de Trabajo para listado'!$AB$155:$BA$1048576,MATCH($A82,'Hoja de Trabajo para listado'!$AB$155:$AB$1048576,0),MATCH((CUADRO!H$5&amp;$E82),'Hoja de Trabajo para listado'!$AB$151:$BA$151,0)),0)+IFERROR(INDEX('Hoja de Trabajo para listado'!$BC$155:$CB$1048576,MATCH($A82,'Hoja de Trabajo para listado'!$BC$155:$BC$1048576,0),MATCH((CUADRO!H$5&amp;$E82),'Hoja de Trabajo para listado'!$BC$151:$CB$151,0)),0)+IFERROR(INDEX('Hoja de Trabajo para listado'!$DE$153:$DG$274,MATCH($A82,'Hoja de Trabajo para listado'!$DE$153:$DE$1048576,0),MATCH((CUADRO!H$5&amp;$E82),'Hoja de Trabajo para listado'!$DE$151:$DG$151,0)),0)+IFERROR(INDEX('Hoja de Trabajo para listado'!$CD$155:$DC$1048576,MATCH($A82,'Hoja de Trabajo para listado'!$CD$155:$CD$1048576,0),MATCH((CUADRO!H$5&amp;$E82),'Hoja de Trabajo para listado'!$CD$151:$DC$151,0)),0)</f>
        <v>0</v>
      </c>
      <c r="I82" s="243">
        <f ca="1">+IFERROR(INDEX('Hoja de Trabajo para listado'!$A$155:$Z$1048576,MATCH($A82,'Hoja de Trabajo para listado'!$A$155:$A$1048576,0),MATCH((CUADRO!I$5&amp;$E82),'Hoja de Trabajo para listado'!$A$151:$Z$151,0)),0)+IFERROR(INDEX('Hoja de Trabajo para listado'!$AB$155:$BA$1048576,MATCH($A82,'Hoja de Trabajo para listado'!$AB$155:$AB$1048576,0),MATCH((CUADRO!I$5&amp;$E82),'Hoja de Trabajo para listado'!$AB$151:$BA$151,0)),0)+IFERROR(INDEX('Hoja de Trabajo para listado'!$BC$155:$CB$1048576,MATCH($A82,'Hoja de Trabajo para listado'!$BC$155:$BC$1048576,0),MATCH((CUADRO!I$5&amp;$E82),'Hoja de Trabajo para listado'!$BC$151:$CB$151,0)),0)+IFERROR(INDEX('Hoja de Trabajo para listado'!$DE$153:$DG$274,MATCH($A82,'Hoja de Trabajo para listado'!$DE$153:$DE$1048576,0),MATCH((CUADRO!I$5&amp;$E82),'Hoja de Trabajo para listado'!$DE$151:$DG$151,0)),0)+IFERROR(INDEX('Hoja de Trabajo para listado'!$CD$155:$DC$1048576,MATCH($A82,'Hoja de Trabajo para listado'!$CD$155:$CD$1048576,0),MATCH((CUADRO!I$5&amp;$E82),'Hoja de Trabajo para listado'!$CD$151:$DC$151,0)),0)</f>
        <v>0</v>
      </c>
      <c r="J82" s="243">
        <f ca="1">+IFERROR(INDEX('Hoja de Trabajo para listado'!$A$155:$Z$1048576,MATCH($A82,'Hoja de Trabajo para listado'!$A$155:$A$1048576,0),MATCH((CUADRO!J$5&amp;$E82),'Hoja de Trabajo para listado'!$A$151:$Z$151,0)),0)+IFERROR(INDEX('Hoja de Trabajo para listado'!$AB$155:$BA$1048576,MATCH($A82,'Hoja de Trabajo para listado'!$AB$155:$AB$1048576,0),MATCH((CUADRO!J$5&amp;$E82),'Hoja de Trabajo para listado'!$AB$151:$BA$151,0)),0)+IFERROR(INDEX('Hoja de Trabajo para listado'!$BC$155:$CB$1048576,MATCH($A82,'Hoja de Trabajo para listado'!$BC$155:$BC$1048576,0),MATCH((CUADRO!J$5&amp;$E82),'Hoja de Trabajo para listado'!$BC$151:$CB$151,0)),0)+IFERROR(INDEX('Hoja de Trabajo para listado'!$DE$153:$DG$274,MATCH($A82,'Hoja de Trabajo para listado'!$DE$153:$DE$1048576,0),MATCH((CUADRO!J$5&amp;$E82),'Hoja de Trabajo para listado'!$DE$151:$DG$151,0)),0)+IFERROR(INDEX('Hoja de Trabajo para listado'!$CD$155:$DC$1048576,MATCH($A82,'Hoja de Trabajo para listado'!$CD$155:$CD$1048576,0),MATCH((CUADRO!J$5&amp;$E82),'Hoja de Trabajo para listado'!$CD$151:$DC$151,0)),0)</f>
        <v>0</v>
      </c>
      <c r="K82" s="243">
        <f ca="1">+IFERROR(INDEX('Hoja de Trabajo para listado'!$A$155:$Z$1048576,MATCH($A82,'Hoja de Trabajo para listado'!$A$155:$A$1048576,0),MATCH((CUADRO!K$5&amp;$E82),'Hoja de Trabajo para listado'!$A$151:$Z$151,0)),0)+IFERROR(INDEX('Hoja de Trabajo para listado'!$AB$155:$BA$1048576,MATCH($A82,'Hoja de Trabajo para listado'!$AB$155:$AB$1048576,0),MATCH((CUADRO!K$5&amp;$E82),'Hoja de Trabajo para listado'!$AB$151:$BA$151,0)),0)+IFERROR(INDEX('Hoja de Trabajo para listado'!$BC$155:$CB$1048576,MATCH($A82,'Hoja de Trabajo para listado'!$BC$155:$BC$1048576,0),MATCH((CUADRO!K$5&amp;$E82),'Hoja de Trabajo para listado'!$BC$151:$CB$151,0)),0)+IFERROR(INDEX('Hoja de Trabajo para listado'!$DE$153:$DG$274,MATCH($A82,'Hoja de Trabajo para listado'!$DE$153:$DE$1048576,0),MATCH((CUADRO!K$5&amp;$E82),'Hoja de Trabajo para listado'!$DE$151:$DG$151,0)),0)+IFERROR(INDEX('Hoja de Trabajo para listado'!$CD$155:$DC$1048576,MATCH($A82,'Hoja de Trabajo para listado'!$CD$155:$CD$1048576,0),MATCH((CUADRO!K$5&amp;$E82),'Hoja de Trabajo para listado'!$CD$151:$DC$151,0)),0)</f>
        <v>0</v>
      </c>
      <c r="L82" s="243">
        <f ca="1">+IFERROR(INDEX('Hoja de Trabajo para listado'!$A$155:$Z$1048576,MATCH($A82,'Hoja de Trabajo para listado'!$A$155:$A$1048576,0),MATCH((CUADRO!L$5&amp;$E82),'Hoja de Trabajo para listado'!$A$151:$Z$151,0)),0)+IFERROR(INDEX('Hoja de Trabajo para listado'!$AB$155:$BA$1048576,MATCH($A82,'Hoja de Trabajo para listado'!$AB$155:$AB$1048576,0),MATCH((CUADRO!L$5&amp;$E82),'Hoja de Trabajo para listado'!$AB$151:$BA$151,0)),0)+IFERROR(INDEX('Hoja de Trabajo para listado'!$BC$155:$CB$1048576,MATCH($A82,'Hoja de Trabajo para listado'!$BC$155:$BC$1048576,0),MATCH((CUADRO!L$5&amp;$E82),'Hoja de Trabajo para listado'!$BC$151:$CB$151,0)),0)+IFERROR(INDEX('Hoja de Trabajo para listado'!$DE$153:$DG$274,MATCH($A82,'Hoja de Trabajo para listado'!$DE$153:$DE$1048576,0),MATCH((CUADRO!L$5&amp;$E82),'Hoja de Trabajo para listado'!$DE$151:$DG$151,0)),0)+IFERROR(INDEX('Hoja de Trabajo para listado'!$CD$155:$DC$1048576,MATCH($A82,'Hoja de Trabajo para listado'!$CD$155:$CD$1048576,0),MATCH((CUADRO!L$5&amp;$E82),'Hoja de Trabajo para listado'!$CD$151:$DC$151,0)),0)</f>
        <v>0</v>
      </c>
      <c r="M82" s="243">
        <f ca="1">+IFERROR(INDEX('Hoja de Trabajo para listado'!$A$155:$Z$1048576,MATCH($A82,'Hoja de Trabajo para listado'!$A$155:$A$1048576,0),MATCH((CUADRO!M$5&amp;$E82),'Hoja de Trabajo para listado'!$A$151:$Z$151,0)),0)+IFERROR(INDEX('Hoja de Trabajo para listado'!$AB$155:$BA$1048576,MATCH($A82,'Hoja de Trabajo para listado'!$AB$155:$AB$1048576,0),MATCH((CUADRO!M$5&amp;$E82),'Hoja de Trabajo para listado'!$AB$151:$BA$151,0)),0)+IFERROR(INDEX('Hoja de Trabajo para listado'!$BC$155:$CB$1048576,MATCH($A82,'Hoja de Trabajo para listado'!$BC$155:$BC$1048576,0),MATCH((CUADRO!M$5&amp;$E82),'Hoja de Trabajo para listado'!$BC$151:$CB$151,0)),0)+IFERROR(INDEX('Hoja de Trabajo para listado'!$DE$153:$DG$274,MATCH($A82,'Hoja de Trabajo para listado'!$DE$153:$DE$1048576,0),MATCH((CUADRO!M$5&amp;$E82),'Hoja de Trabajo para listado'!$DE$151:$DG$151,0)),0)+IFERROR(INDEX('Hoja de Trabajo para listado'!$CD$155:$DC$1048576,MATCH($A82,'Hoja de Trabajo para listado'!$CD$155:$CD$1048576,0),MATCH((CUADRO!M$5&amp;$E82),'Hoja de Trabajo para listado'!$CD$151:$DC$151,0)),0)</f>
        <v>0</v>
      </c>
      <c r="N82" s="243">
        <f ca="1">+IFERROR(INDEX('Hoja de Trabajo para listado'!$A$155:$Z$1048576,MATCH($A82,'Hoja de Trabajo para listado'!$A$155:$A$1048576,0),MATCH((CUADRO!N$5&amp;$E82),'Hoja de Trabajo para listado'!$A$151:$Z$151,0)),0)+IFERROR(INDEX('Hoja de Trabajo para listado'!$AB$155:$BA$1048576,MATCH($A82,'Hoja de Trabajo para listado'!$AB$155:$AB$1048576,0),MATCH((CUADRO!N$5&amp;$E82),'Hoja de Trabajo para listado'!$AB$151:$BA$151,0)),0)+IFERROR(INDEX('Hoja de Trabajo para listado'!$BC$155:$CB$1048576,MATCH($A82,'Hoja de Trabajo para listado'!$BC$155:$BC$1048576,0),MATCH((CUADRO!N$5&amp;$E82),'Hoja de Trabajo para listado'!$BC$151:$CB$151,0)),0)+IFERROR(INDEX('Hoja de Trabajo para listado'!$DE$153:$DG$274,MATCH($A82,'Hoja de Trabajo para listado'!$DE$153:$DE$1048576,0),MATCH((CUADRO!N$5&amp;$E82),'Hoja de Trabajo para listado'!$DE$151:$DG$151,0)),0)+IFERROR(INDEX('Hoja de Trabajo para listado'!$CD$155:$DC$1048576,MATCH($A82,'Hoja de Trabajo para listado'!$CD$155:$CD$1048576,0),MATCH((CUADRO!N$5&amp;$E82),'Hoja de Trabajo para listado'!$CD$151:$DC$151,0)),0)</f>
        <v>0</v>
      </c>
      <c r="O82" s="243">
        <f ca="1">+IFERROR(INDEX('Hoja de Trabajo para listado'!$A$155:$Z$1048576,MATCH($A82,'Hoja de Trabajo para listado'!$A$155:$A$1048576,0),MATCH((CUADRO!O$5&amp;$E82),'Hoja de Trabajo para listado'!$A$151:$Z$151,0)),0)+IFERROR(INDEX('Hoja de Trabajo para listado'!$AB$155:$BA$1048576,MATCH($A82,'Hoja de Trabajo para listado'!$AB$155:$AB$1048576,0),MATCH((CUADRO!O$5&amp;$E82),'Hoja de Trabajo para listado'!$AB$151:$BA$151,0)),0)+IFERROR(INDEX('Hoja de Trabajo para listado'!$BC$155:$CB$1048576,MATCH($A82,'Hoja de Trabajo para listado'!$BC$155:$BC$1048576,0),MATCH((CUADRO!O$5&amp;$E82),'Hoja de Trabajo para listado'!$BC$151:$CB$151,0)),0)+IFERROR(INDEX('Hoja de Trabajo para listado'!$DE$153:$DG$274,MATCH($A82,'Hoja de Trabajo para listado'!$DE$153:$DE$1048576,0),MATCH((CUADRO!O$5&amp;$E82),'Hoja de Trabajo para listado'!$DE$151:$DG$151,0)),0)+IFERROR(INDEX('Hoja de Trabajo para listado'!$CD$155:$DC$1048576,MATCH($A82,'Hoja de Trabajo para listado'!$CD$155:$CD$1048576,0),MATCH((CUADRO!O$5&amp;$E82),'Hoja de Trabajo para listado'!$CD$151:$DC$151,0)),0)</f>
        <v>0</v>
      </c>
      <c r="P82" s="243">
        <f ca="1">+IFERROR(INDEX('Hoja de Trabajo para listado'!$A$155:$Z$1048576,MATCH($A82,'Hoja de Trabajo para listado'!$A$155:$A$1048576,0),MATCH((CUADRO!P$5&amp;$E82),'Hoja de Trabajo para listado'!$A$151:$Z$151,0)),0)+IFERROR(INDEX('Hoja de Trabajo para listado'!$AB$155:$BA$1048576,MATCH($A82,'Hoja de Trabajo para listado'!$AB$155:$AB$1048576,0),MATCH((CUADRO!P$5&amp;$E82),'Hoja de Trabajo para listado'!$AB$151:$BA$151,0)),0)+IFERROR(INDEX('Hoja de Trabajo para listado'!$BC$155:$CB$1048576,MATCH($A82,'Hoja de Trabajo para listado'!$BC$155:$BC$1048576,0),MATCH((CUADRO!P$5&amp;$E82),'Hoja de Trabajo para listado'!$BC$151:$CB$151,0)),0)+IFERROR(INDEX('Hoja de Trabajo para listado'!$DE$153:$DG$274,MATCH($A82,'Hoja de Trabajo para listado'!$DE$153:$DE$1048576,0),MATCH((CUADRO!P$5&amp;$E82),'Hoja de Trabajo para listado'!$DE$151:$DG$151,0)),0)+IFERROR(INDEX('Hoja de Trabajo para listado'!$CD$155:$DC$1048576,MATCH($A82,'Hoja de Trabajo para listado'!$CD$155:$CD$1048576,0),MATCH((CUADRO!P$5&amp;$E82),'Hoja de Trabajo para listado'!$CD$151:$DC$151,0)),0)</f>
        <v>0</v>
      </c>
      <c r="Q82" s="243">
        <f ca="1">+IFERROR(INDEX('Hoja de Trabajo para listado'!$A$155:$Z$1048576,MATCH($A82,'Hoja de Trabajo para listado'!$A$155:$A$1048576,0),MATCH((CUADRO!Q$5&amp;$E82),'Hoja de Trabajo para listado'!$A$151:$Z$151,0)),0)+IFERROR(INDEX('Hoja de Trabajo para listado'!$AB$155:$BA$1048576,MATCH($A82,'Hoja de Trabajo para listado'!$AB$155:$AB$1048576,0),MATCH((CUADRO!Q$5&amp;$E82),'Hoja de Trabajo para listado'!$AB$151:$BA$151,0)),0)+IFERROR(INDEX('Hoja de Trabajo para listado'!$BC$155:$CB$1048576,MATCH($A82,'Hoja de Trabajo para listado'!$BC$155:$BC$1048576,0),MATCH((CUADRO!Q$5&amp;$E82),'Hoja de Trabajo para listado'!$BC$151:$CB$151,0)),0)+IFERROR(INDEX('Hoja de Trabajo para listado'!$DE$153:$DG$274,MATCH($A82,'Hoja de Trabajo para listado'!$DE$153:$DE$1048576,0),MATCH((CUADRO!Q$5&amp;$E82),'Hoja de Trabajo para listado'!$DE$151:$DG$151,0)),0)+IFERROR(INDEX('Hoja de Trabajo para listado'!$CD$155:$DC$1048576,MATCH($A82,'Hoja de Trabajo para listado'!$CD$155:$CD$1048576,0),MATCH((CUADRO!Q$5&amp;$E82),'Hoja de Trabajo para listado'!$CD$151:$DC$151,0)),0)</f>
        <v>0</v>
      </c>
      <c r="R82" s="243">
        <f t="shared" ca="1" si="5"/>
        <v>0</v>
      </c>
      <c r="S82" s="243"/>
      <c r="T82" s="243">
        <f ca="1">+T83</f>
        <v>295914.15000000002</v>
      </c>
      <c r="U82" s="242">
        <f t="shared" si="6"/>
        <v>1</v>
      </c>
      <c r="V82" s="333" t="str">
        <f>+VLOOKUP(A82,bd_lista!$A$3:$E$590,5,FALSE)</f>
        <v>Universidades Públicas</v>
      </c>
      <c r="W82" s="383" t="str">
        <f>+V82</f>
        <v>Universidades Públicas</v>
      </c>
      <c r="X82" s="242">
        <f>+VLOOKUP(A82,[3]Sheet1!$A$13:$D$744,4,FALSE)</f>
        <v>0</v>
      </c>
      <c r="Y82" s="242" t="e">
        <f>+VLOOKUP(X82,bd_lista!$A$3:$C$590,3,FALSE)</f>
        <v>#N/A</v>
      </c>
      <c r="Z82" s="294">
        <f>+X82</f>
        <v>0</v>
      </c>
      <c r="AA82" s="295" t="e">
        <f>+Y82</f>
        <v>#N/A</v>
      </c>
    </row>
    <row r="83" spans="1:27" customFormat="1" ht="15" hidden="1" customHeight="1">
      <c r="A83" s="32">
        <v>140</v>
      </c>
      <c r="B83" s="389"/>
      <c r="C83" s="333" t="str">
        <f>+VLOOKUP(A83,bd_lista!$A$3:$C$590,3,FALSE)</f>
        <v>Universidad Pública de El Alto</v>
      </c>
      <c r="D83" s="386"/>
      <c r="E83" s="333" t="s">
        <v>1305</v>
      </c>
      <c r="F83" s="245">
        <f ca="1">+IFERROR(INDEX('Hoja de Trabajo para listado'!$A$155:$Z$1048576,MATCH($A83,'Hoja de Trabajo para listado'!$A$155:$A$1048576,0),MATCH((CUADRO!F$5&amp;$E83),'Hoja de Trabajo para listado'!$A$151:$Z$151,0)),0)+IFERROR(INDEX('Hoja de Trabajo para listado'!$AB$155:$BA$1048576,MATCH($A83,'Hoja de Trabajo para listado'!$AB$155:$AB$1048576,0),MATCH((CUADRO!F$5&amp;$E83),'Hoja de Trabajo para listado'!$AB$151:$BA$151,0)),0)+IFERROR(INDEX('Hoja de Trabajo para listado'!$BC$155:$CB$1048576,MATCH($A83,'Hoja de Trabajo para listado'!$BC$155:$BC$1048576,0),MATCH((CUADRO!F$5&amp;$E83),'Hoja de Trabajo para listado'!$BC$151:$CB$151,0)),0)+IFERROR(INDEX('Hoja de Trabajo para listado'!$DE$153:$DG$274,MATCH($A83,'Hoja de Trabajo para listado'!$DE$153:$DE$1048576,0),MATCH((CUADRO!F$5&amp;$E83),'Hoja de Trabajo para listado'!$DE$151:$DG$151,0)),0)+IFERROR(INDEX('Hoja de Trabajo para listado'!$CD$155:$DC$1048576,MATCH($A83,'Hoja de Trabajo para listado'!$CD$155:$CD$1048576,0),MATCH((CUADRO!F$5&amp;$E83),'Hoja de Trabajo para listado'!$CD$151:$DC$151,0)),0)</f>
        <v>295914.15000000002</v>
      </c>
      <c r="G83" s="245">
        <f ca="1">+IFERROR(INDEX('Hoja de Trabajo para listado'!$A$155:$Z$1048576,MATCH($A83,'Hoja de Trabajo para listado'!$A$155:$A$1048576,0),MATCH((CUADRO!G$5&amp;$E83),'Hoja de Trabajo para listado'!$A$151:$Z$151,0)),0)+IFERROR(INDEX('Hoja de Trabajo para listado'!$AB$155:$BA$1048576,MATCH($A83,'Hoja de Trabajo para listado'!$AB$155:$AB$1048576,0),MATCH((CUADRO!G$5&amp;$E83),'Hoja de Trabajo para listado'!$AB$151:$BA$151,0)),0)+IFERROR(INDEX('Hoja de Trabajo para listado'!$BC$155:$CB$1048576,MATCH($A83,'Hoja de Trabajo para listado'!$BC$155:$BC$1048576,0),MATCH((CUADRO!G$5&amp;$E83),'Hoja de Trabajo para listado'!$BC$151:$CB$151,0)),0)+IFERROR(INDEX('Hoja de Trabajo para listado'!$DE$153:$DG$274,MATCH($A83,'Hoja de Trabajo para listado'!$DE$153:$DE$1048576,0),MATCH((CUADRO!G$5&amp;$E83),'Hoja de Trabajo para listado'!$DE$151:$DG$151,0)),0)+IFERROR(INDEX('Hoja de Trabajo para listado'!$CD$155:$DC$1048576,MATCH($A83,'Hoja de Trabajo para listado'!$CD$155:$CD$1048576,0),MATCH((CUADRO!G$5&amp;$E83),'Hoja de Trabajo para listado'!$CD$151:$DC$151,0)),0)</f>
        <v>0</v>
      </c>
      <c r="H83" s="245">
        <f ca="1">+IFERROR(INDEX('Hoja de Trabajo para listado'!$A$155:$Z$1048576,MATCH($A83,'Hoja de Trabajo para listado'!$A$155:$A$1048576,0),MATCH((CUADRO!H$5&amp;$E83),'Hoja de Trabajo para listado'!$A$151:$Z$151,0)),0)+IFERROR(INDEX('Hoja de Trabajo para listado'!$AB$155:$BA$1048576,MATCH($A83,'Hoja de Trabajo para listado'!$AB$155:$AB$1048576,0),MATCH((CUADRO!H$5&amp;$E83),'Hoja de Trabajo para listado'!$AB$151:$BA$151,0)),0)+IFERROR(INDEX('Hoja de Trabajo para listado'!$BC$155:$CB$1048576,MATCH($A83,'Hoja de Trabajo para listado'!$BC$155:$BC$1048576,0),MATCH((CUADRO!H$5&amp;$E83),'Hoja de Trabajo para listado'!$BC$151:$CB$151,0)),0)+IFERROR(INDEX('Hoja de Trabajo para listado'!$DE$153:$DG$274,MATCH($A83,'Hoja de Trabajo para listado'!$DE$153:$DE$1048576,0),MATCH((CUADRO!H$5&amp;$E83),'Hoja de Trabajo para listado'!$DE$151:$DG$151,0)),0)+IFERROR(INDEX('Hoja de Trabajo para listado'!$CD$155:$DC$1048576,MATCH($A83,'Hoja de Trabajo para listado'!$CD$155:$CD$1048576,0),MATCH((CUADRO!H$5&amp;$E83),'Hoja de Trabajo para listado'!$CD$151:$DC$151,0)),0)</f>
        <v>0</v>
      </c>
      <c r="I83" s="245">
        <f ca="1">+IFERROR(INDEX('Hoja de Trabajo para listado'!$A$155:$Z$1048576,MATCH($A83,'Hoja de Trabajo para listado'!$A$155:$A$1048576,0),MATCH((CUADRO!I$5&amp;$E83),'Hoja de Trabajo para listado'!$A$151:$Z$151,0)),0)+IFERROR(INDEX('Hoja de Trabajo para listado'!$AB$155:$BA$1048576,MATCH($A83,'Hoja de Trabajo para listado'!$AB$155:$AB$1048576,0),MATCH((CUADRO!I$5&amp;$E83),'Hoja de Trabajo para listado'!$AB$151:$BA$151,0)),0)+IFERROR(INDEX('Hoja de Trabajo para listado'!$BC$155:$CB$1048576,MATCH($A83,'Hoja de Trabajo para listado'!$BC$155:$BC$1048576,0),MATCH((CUADRO!I$5&amp;$E83),'Hoja de Trabajo para listado'!$BC$151:$CB$151,0)),0)+IFERROR(INDEX('Hoja de Trabajo para listado'!$DE$153:$DG$274,MATCH($A83,'Hoja de Trabajo para listado'!$DE$153:$DE$1048576,0),MATCH((CUADRO!I$5&amp;$E83),'Hoja de Trabajo para listado'!$DE$151:$DG$151,0)),0)+IFERROR(INDEX('Hoja de Trabajo para listado'!$CD$155:$DC$1048576,MATCH($A83,'Hoja de Trabajo para listado'!$CD$155:$CD$1048576,0),MATCH((CUADRO!I$5&amp;$E83),'Hoja de Trabajo para listado'!$CD$151:$DC$151,0)),0)</f>
        <v>0</v>
      </c>
      <c r="J83" s="245">
        <f ca="1">+IFERROR(INDEX('Hoja de Trabajo para listado'!$A$155:$Z$1048576,MATCH($A83,'Hoja de Trabajo para listado'!$A$155:$A$1048576,0),MATCH((CUADRO!J$5&amp;$E83),'Hoja de Trabajo para listado'!$A$151:$Z$151,0)),0)+IFERROR(INDEX('Hoja de Trabajo para listado'!$AB$155:$BA$1048576,MATCH($A83,'Hoja de Trabajo para listado'!$AB$155:$AB$1048576,0),MATCH((CUADRO!J$5&amp;$E83),'Hoja de Trabajo para listado'!$AB$151:$BA$151,0)),0)+IFERROR(INDEX('Hoja de Trabajo para listado'!$BC$155:$CB$1048576,MATCH($A83,'Hoja de Trabajo para listado'!$BC$155:$BC$1048576,0),MATCH((CUADRO!J$5&amp;$E83),'Hoja de Trabajo para listado'!$BC$151:$CB$151,0)),0)+IFERROR(INDEX('Hoja de Trabajo para listado'!$DE$153:$DG$274,MATCH($A83,'Hoja de Trabajo para listado'!$DE$153:$DE$1048576,0),MATCH((CUADRO!J$5&amp;$E83),'Hoja de Trabajo para listado'!$DE$151:$DG$151,0)),0)+IFERROR(INDEX('Hoja de Trabajo para listado'!$CD$155:$DC$1048576,MATCH($A83,'Hoja de Trabajo para listado'!$CD$155:$CD$1048576,0),MATCH((CUADRO!J$5&amp;$E83),'Hoja de Trabajo para listado'!$CD$151:$DC$151,0)),0)</f>
        <v>0</v>
      </c>
      <c r="K83" s="245">
        <f ca="1">+IFERROR(INDEX('Hoja de Trabajo para listado'!$A$155:$Z$1048576,MATCH($A83,'Hoja de Trabajo para listado'!$A$155:$A$1048576,0),MATCH((CUADRO!K$5&amp;$E83),'Hoja de Trabajo para listado'!$A$151:$Z$151,0)),0)+IFERROR(INDEX('Hoja de Trabajo para listado'!$AB$155:$BA$1048576,MATCH($A83,'Hoja de Trabajo para listado'!$AB$155:$AB$1048576,0),MATCH((CUADRO!K$5&amp;$E83),'Hoja de Trabajo para listado'!$AB$151:$BA$151,0)),0)+IFERROR(INDEX('Hoja de Trabajo para listado'!$BC$155:$CB$1048576,MATCH($A83,'Hoja de Trabajo para listado'!$BC$155:$BC$1048576,0),MATCH((CUADRO!K$5&amp;$E83),'Hoja de Trabajo para listado'!$BC$151:$CB$151,0)),0)+IFERROR(INDEX('Hoja de Trabajo para listado'!$DE$153:$DG$274,MATCH($A83,'Hoja de Trabajo para listado'!$DE$153:$DE$1048576,0),MATCH((CUADRO!K$5&amp;$E83),'Hoja de Trabajo para listado'!$DE$151:$DG$151,0)),0)+IFERROR(INDEX('Hoja de Trabajo para listado'!$CD$155:$DC$1048576,MATCH($A83,'Hoja de Trabajo para listado'!$CD$155:$CD$1048576,0),MATCH((CUADRO!K$5&amp;$E83),'Hoja de Trabajo para listado'!$CD$151:$DC$151,0)),0)</f>
        <v>0</v>
      </c>
      <c r="L83" s="245">
        <f ca="1">+IFERROR(INDEX('Hoja de Trabajo para listado'!$A$155:$Z$1048576,MATCH($A83,'Hoja de Trabajo para listado'!$A$155:$A$1048576,0),MATCH((CUADRO!L$5&amp;$E83),'Hoja de Trabajo para listado'!$A$151:$Z$151,0)),0)+IFERROR(INDEX('Hoja de Trabajo para listado'!$AB$155:$BA$1048576,MATCH($A83,'Hoja de Trabajo para listado'!$AB$155:$AB$1048576,0),MATCH((CUADRO!L$5&amp;$E83),'Hoja de Trabajo para listado'!$AB$151:$BA$151,0)),0)+IFERROR(INDEX('Hoja de Trabajo para listado'!$BC$155:$CB$1048576,MATCH($A83,'Hoja de Trabajo para listado'!$BC$155:$BC$1048576,0),MATCH((CUADRO!L$5&amp;$E83),'Hoja de Trabajo para listado'!$BC$151:$CB$151,0)),0)+IFERROR(INDEX('Hoja de Trabajo para listado'!$DE$153:$DG$274,MATCH($A83,'Hoja de Trabajo para listado'!$DE$153:$DE$1048576,0),MATCH((CUADRO!L$5&amp;$E83),'Hoja de Trabajo para listado'!$DE$151:$DG$151,0)),0)+IFERROR(INDEX('Hoja de Trabajo para listado'!$CD$155:$DC$1048576,MATCH($A83,'Hoja de Trabajo para listado'!$CD$155:$CD$1048576,0),MATCH((CUADRO!L$5&amp;$E83),'Hoja de Trabajo para listado'!$CD$151:$DC$151,0)),0)</f>
        <v>0</v>
      </c>
      <c r="M83" s="245">
        <f ca="1">+IFERROR(INDEX('Hoja de Trabajo para listado'!$A$155:$Z$1048576,MATCH($A83,'Hoja de Trabajo para listado'!$A$155:$A$1048576,0),MATCH((CUADRO!M$5&amp;$E83),'Hoja de Trabajo para listado'!$A$151:$Z$151,0)),0)+IFERROR(INDEX('Hoja de Trabajo para listado'!$AB$155:$BA$1048576,MATCH($A83,'Hoja de Trabajo para listado'!$AB$155:$AB$1048576,0),MATCH((CUADRO!M$5&amp;$E83),'Hoja de Trabajo para listado'!$AB$151:$BA$151,0)),0)+IFERROR(INDEX('Hoja de Trabajo para listado'!$BC$155:$CB$1048576,MATCH($A83,'Hoja de Trabajo para listado'!$BC$155:$BC$1048576,0),MATCH((CUADRO!M$5&amp;$E83),'Hoja de Trabajo para listado'!$BC$151:$CB$151,0)),0)+IFERROR(INDEX('Hoja de Trabajo para listado'!$DE$153:$DG$274,MATCH($A83,'Hoja de Trabajo para listado'!$DE$153:$DE$1048576,0),MATCH((CUADRO!M$5&amp;$E83),'Hoja de Trabajo para listado'!$DE$151:$DG$151,0)),0)+IFERROR(INDEX('Hoja de Trabajo para listado'!$CD$155:$DC$1048576,MATCH($A83,'Hoja de Trabajo para listado'!$CD$155:$CD$1048576,0),MATCH((CUADRO!M$5&amp;$E83),'Hoja de Trabajo para listado'!$CD$151:$DC$151,0)),0)</f>
        <v>0</v>
      </c>
      <c r="N83" s="245">
        <f ca="1">+IFERROR(INDEX('Hoja de Trabajo para listado'!$A$155:$Z$1048576,MATCH($A83,'Hoja de Trabajo para listado'!$A$155:$A$1048576,0),MATCH((CUADRO!N$5&amp;$E83),'Hoja de Trabajo para listado'!$A$151:$Z$151,0)),0)+IFERROR(INDEX('Hoja de Trabajo para listado'!$AB$155:$BA$1048576,MATCH($A83,'Hoja de Trabajo para listado'!$AB$155:$AB$1048576,0),MATCH((CUADRO!N$5&amp;$E83),'Hoja de Trabajo para listado'!$AB$151:$BA$151,0)),0)+IFERROR(INDEX('Hoja de Trabajo para listado'!$BC$155:$CB$1048576,MATCH($A83,'Hoja de Trabajo para listado'!$BC$155:$BC$1048576,0),MATCH((CUADRO!N$5&amp;$E83),'Hoja de Trabajo para listado'!$BC$151:$CB$151,0)),0)+IFERROR(INDEX('Hoja de Trabajo para listado'!$DE$153:$DG$274,MATCH($A83,'Hoja de Trabajo para listado'!$DE$153:$DE$1048576,0),MATCH((CUADRO!N$5&amp;$E83),'Hoja de Trabajo para listado'!$DE$151:$DG$151,0)),0)+IFERROR(INDEX('Hoja de Trabajo para listado'!$CD$155:$DC$1048576,MATCH($A83,'Hoja de Trabajo para listado'!$CD$155:$CD$1048576,0),MATCH((CUADRO!N$5&amp;$E83),'Hoja de Trabajo para listado'!$CD$151:$DC$151,0)),0)</f>
        <v>0</v>
      </c>
      <c r="O83" s="245">
        <f ca="1">+IFERROR(INDEX('Hoja de Trabajo para listado'!$A$155:$Z$1048576,MATCH($A83,'Hoja de Trabajo para listado'!$A$155:$A$1048576,0),MATCH((CUADRO!O$5&amp;$E83),'Hoja de Trabajo para listado'!$A$151:$Z$151,0)),0)+IFERROR(INDEX('Hoja de Trabajo para listado'!$AB$155:$BA$1048576,MATCH($A83,'Hoja de Trabajo para listado'!$AB$155:$AB$1048576,0),MATCH((CUADRO!O$5&amp;$E83),'Hoja de Trabajo para listado'!$AB$151:$BA$151,0)),0)+IFERROR(INDEX('Hoja de Trabajo para listado'!$BC$155:$CB$1048576,MATCH($A83,'Hoja de Trabajo para listado'!$BC$155:$BC$1048576,0),MATCH((CUADRO!O$5&amp;$E83),'Hoja de Trabajo para listado'!$BC$151:$CB$151,0)),0)+IFERROR(INDEX('Hoja de Trabajo para listado'!$DE$153:$DG$274,MATCH($A83,'Hoja de Trabajo para listado'!$DE$153:$DE$1048576,0),MATCH((CUADRO!O$5&amp;$E83),'Hoja de Trabajo para listado'!$DE$151:$DG$151,0)),0)+IFERROR(INDEX('Hoja de Trabajo para listado'!$CD$155:$DC$1048576,MATCH($A83,'Hoja de Trabajo para listado'!$CD$155:$CD$1048576,0),MATCH((CUADRO!O$5&amp;$E83),'Hoja de Trabajo para listado'!$CD$151:$DC$151,0)),0)</f>
        <v>0</v>
      </c>
      <c r="P83" s="245">
        <f ca="1">+IFERROR(INDEX('Hoja de Trabajo para listado'!$A$155:$Z$1048576,MATCH($A83,'Hoja de Trabajo para listado'!$A$155:$A$1048576,0),MATCH((CUADRO!P$5&amp;$E83),'Hoja de Trabajo para listado'!$A$151:$Z$151,0)),0)+IFERROR(INDEX('Hoja de Trabajo para listado'!$AB$155:$BA$1048576,MATCH($A83,'Hoja de Trabajo para listado'!$AB$155:$AB$1048576,0),MATCH((CUADRO!P$5&amp;$E83),'Hoja de Trabajo para listado'!$AB$151:$BA$151,0)),0)+IFERROR(INDEX('Hoja de Trabajo para listado'!$BC$155:$CB$1048576,MATCH($A83,'Hoja de Trabajo para listado'!$BC$155:$BC$1048576,0),MATCH((CUADRO!P$5&amp;$E83),'Hoja de Trabajo para listado'!$BC$151:$CB$151,0)),0)+IFERROR(INDEX('Hoja de Trabajo para listado'!$DE$153:$DG$274,MATCH($A83,'Hoja de Trabajo para listado'!$DE$153:$DE$1048576,0),MATCH((CUADRO!P$5&amp;$E83),'Hoja de Trabajo para listado'!$DE$151:$DG$151,0)),0)+IFERROR(INDEX('Hoja de Trabajo para listado'!$CD$155:$DC$1048576,MATCH($A83,'Hoja de Trabajo para listado'!$CD$155:$CD$1048576,0),MATCH((CUADRO!P$5&amp;$E83),'Hoja de Trabajo para listado'!$CD$151:$DC$151,0)),0)</f>
        <v>0</v>
      </c>
      <c r="Q83" s="245">
        <f ca="1">+IFERROR(INDEX('Hoja de Trabajo para listado'!$A$155:$Z$1048576,MATCH($A83,'Hoja de Trabajo para listado'!$A$155:$A$1048576,0),MATCH((CUADRO!Q$5&amp;$E83),'Hoja de Trabajo para listado'!$A$151:$Z$151,0)),0)+IFERROR(INDEX('Hoja de Trabajo para listado'!$AB$155:$BA$1048576,MATCH($A83,'Hoja de Trabajo para listado'!$AB$155:$AB$1048576,0),MATCH((CUADRO!Q$5&amp;$E83),'Hoja de Trabajo para listado'!$AB$151:$BA$151,0)),0)+IFERROR(INDEX('Hoja de Trabajo para listado'!$BC$155:$CB$1048576,MATCH($A83,'Hoja de Trabajo para listado'!$BC$155:$BC$1048576,0),MATCH((CUADRO!Q$5&amp;$E83),'Hoja de Trabajo para listado'!$BC$151:$CB$151,0)),0)+IFERROR(INDEX('Hoja de Trabajo para listado'!$DE$153:$DG$274,MATCH($A83,'Hoja de Trabajo para listado'!$DE$153:$DE$1048576,0),MATCH((CUADRO!Q$5&amp;$E83),'Hoja de Trabajo para listado'!$DE$151:$DG$151,0)),0)+IFERROR(INDEX('Hoja de Trabajo para listado'!$CD$155:$DC$1048576,MATCH($A83,'Hoja de Trabajo para listado'!$CD$155:$CD$1048576,0),MATCH((CUADRO!Q$5&amp;$E83),'Hoja de Trabajo para listado'!$CD$151:$DC$151,0)),0)</f>
        <v>0</v>
      </c>
      <c r="R83" s="245">
        <f t="shared" ca="1" si="5"/>
        <v>295914.15000000002</v>
      </c>
      <c r="S83" s="245">
        <f ca="1">+R82+R83</f>
        <v>295914.15000000002</v>
      </c>
      <c r="T83" s="245">
        <f ca="1">+S83</f>
        <v>295914.15000000002</v>
      </c>
      <c r="U83" s="244">
        <f t="shared" si="6"/>
        <v>2</v>
      </c>
      <c r="V83" s="333" t="str">
        <f>+VLOOKUP(A83,bd_lista!$A$3:$E$590,5,FALSE)</f>
        <v>Universidades Públicas</v>
      </c>
      <c r="W83" s="384"/>
      <c r="X83" s="242">
        <f>+VLOOKUP(A83,[3]Sheet1!$A$13:$D$744,4,FALSE)</f>
        <v>0</v>
      </c>
      <c r="Y83" s="242" t="e">
        <f>+VLOOKUP(X83,bd_lista!$A$3:$C$590,3,FALSE)</f>
        <v>#N/A</v>
      </c>
      <c r="Z83" s="292"/>
      <c r="AA83" s="293"/>
    </row>
    <row r="84" spans="1:27" customFormat="1" ht="15" hidden="1" customHeight="1">
      <c r="A84" s="250">
        <v>141</v>
      </c>
      <c r="B84" s="388">
        <f>+A84</f>
        <v>141</v>
      </c>
      <c r="C84" s="247" t="str">
        <f>+VLOOKUP(A84,bd_lista!$A$3:$C$590,3,FALSE)</f>
        <v>Universidad Mayor de San Simón</v>
      </c>
      <c r="D84" s="385" t="str">
        <f>+C84</f>
        <v>Universidad Mayor de San Simón</v>
      </c>
      <c r="E84" s="247" t="s">
        <v>1304</v>
      </c>
      <c r="F84" s="243">
        <f ca="1">+IFERROR(INDEX('Hoja de Trabajo para listado'!$A$155:$Z$1048576,MATCH($A84,'Hoja de Trabajo para listado'!$A$155:$A$1048576,0),MATCH((CUADRO!F$5&amp;$E84),'Hoja de Trabajo para listado'!$A$151:$Z$151,0)),0)+IFERROR(INDEX('Hoja de Trabajo para listado'!$AB$155:$BA$1048576,MATCH($A84,'Hoja de Trabajo para listado'!$AB$155:$AB$1048576,0),MATCH((CUADRO!F$5&amp;$E84),'Hoja de Trabajo para listado'!$AB$151:$BA$151,0)),0)+IFERROR(INDEX('Hoja de Trabajo para listado'!$BC$155:$CB$1048576,MATCH($A84,'Hoja de Trabajo para listado'!$BC$155:$BC$1048576,0),MATCH((CUADRO!F$5&amp;$E84),'Hoja de Trabajo para listado'!$BC$151:$CB$151,0)),0)+IFERROR(INDEX('Hoja de Trabajo para listado'!$DE$153:$DG$274,MATCH($A84,'Hoja de Trabajo para listado'!$DE$153:$DE$1048576,0),MATCH((CUADRO!F$5&amp;$E84),'Hoja de Trabajo para listado'!$DE$151:$DG$151,0)),0)+IFERROR(INDEX('Hoja de Trabajo para listado'!$CD$155:$DC$1048576,MATCH($A84,'Hoja de Trabajo para listado'!$CD$155:$CD$1048576,0),MATCH((CUADRO!F$5&amp;$E84),'Hoja de Trabajo para listado'!$CD$151:$DC$151,0)),0)</f>
        <v>0</v>
      </c>
      <c r="G84" s="243">
        <f ca="1">+IFERROR(INDEX('Hoja de Trabajo para listado'!$A$155:$Z$1048576,MATCH($A84,'Hoja de Trabajo para listado'!$A$155:$A$1048576,0),MATCH((CUADRO!G$5&amp;$E84),'Hoja de Trabajo para listado'!$A$151:$Z$151,0)),0)+IFERROR(INDEX('Hoja de Trabajo para listado'!$AB$155:$BA$1048576,MATCH($A84,'Hoja de Trabajo para listado'!$AB$155:$AB$1048576,0),MATCH((CUADRO!G$5&amp;$E84),'Hoja de Trabajo para listado'!$AB$151:$BA$151,0)),0)+IFERROR(INDEX('Hoja de Trabajo para listado'!$BC$155:$CB$1048576,MATCH($A84,'Hoja de Trabajo para listado'!$BC$155:$BC$1048576,0),MATCH((CUADRO!G$5&amp;$E84),'Hoja de Trabajo para listado'!$BC$151:$CB$151,0)),0)+IFERROR(INDEX('Hoja de Trabajo para listado'!$DE$153:$DG$274,MATCH($A84,'Hoja de Trabajo para listado'!$DE$153:$DE$1048576,0),MATCH((CUADRO!G$5&amp;$E84),'Hoja de Trabajo para listado'!$DE$151:$DG$151,0)),0)+IFERROR(INDEX('Hoja de Trabajo para listado'!$CD$155:$DC$1048576,MATCH($A84,'Hoja de Trabajo para listado'!$CD$155:$CD$1048576,0),MATCH((CUADRO!G$5&amp;$E84),'Hoja de Trabajo para listado'!$CD$151:$DC$151,0)),0)</f>
        <v>0</v>
      </c>
      <c r="H84" s="243">
        <f ca="1">+IFERROR(INDEX('Hoja de Trabajo para listado'!$A$155:$Z$1048576,MATCH($A84,'Hoja de Trabajo para listado'!$A$155:$A$1048576,0),MATCH((CUADRO!H$5&amp;$E84),'Hoja de Trabajo para listado'!$A$151:$Z$151,0)),0)+IFERROR(INDEX('Hoja de Trabajo para listado'!$AB$155:$BA$1048576,MATCH($A84,'Hoja de Trabajo para listado'!$AB$155:$AB$1048576,0),MATCH((CUADRO!H$5&amp;$E84),'Hoja de Trabajo para listado'!$AB$151:$BA$151,0)),0)+IFERROR(INDEX('Hoja de Trabajo para listado'!$BC$155:$CB$1048576,MATCH($A84,'Hoja de Trabajo para listado'!$BC$155:$BC$1048576,0),MATCH((CUADRO!H$5&amp;$E84),'Hoja de Trabajo para listado'!$BC$151:$CB$151,0)),0)+IFERROR(INDEX('Hoja de Trabajo para listado'!$DE$153:$DG$274,MATCH($A84,'Hoja de Trabajo para listado'!$DE$153:$DE$1048576,0),MATCH((CUADRO!H$5&amp;$E84),'Hoja de Trabajo para listado'!$DE$151:$DG$151,0)),0)+IFERROR(INDEX('Hoja de Trabajo para listado'!$CD$155:$DC$1048576,MATCH($A84,'Hoja de Trabajo para listado'!$CD$155:$CD$1048576,0),MATCH((CUADRO!H$5&amp;$E84),'Hoja de Trabajo para listado'!$CD$151:$DC$151,0)),0)</f>
        <v>0</v>
      </c>
      <c r="I84" s="243">
        <f ca="1">+IFERROR(INDEX('Hoja de Trabajo para listado'!$A$155:$Z$1048576,MATCH($A84,'Hoja de Trabajo para listado'!$A$155:$A$1048576,0),MATCH((CUADRO!I$5&amp;$E84),'Hoja de Trabajo para listado'!$A$151:$Z$151,0)),0)+IFERROR(INDEX('Hoja de Trabajo para listado'!$AB$155:$BA$1048576,MATCH($A84,'Hoja de Trabajo para listado'!$AB$155:$AB$1048576,0),MATCH((CUADRO!I$5&amp;$E84),'Hoja de Trabajo para listado'!$AB$151:$BA$151,0)),0)+IFERROR(INDEX('Hoja de Trabajo para listado'!$BC$155:$CB$1048576,MATCH($A84,'Hoja de Trabajo para listado'!$BC$155:$BC$1048576,0),MATCH((CUADRO!I$5&amp;$E84),'Hoja de Trabajo para listado'!$BC$151:$CB$151,0)),0)+IFERROR(INDEX('Hoja de Trabajo para listado'!$DE$153:$DG$274,MATCH($A84,'Hoja de Trabajo para listado'!$DE$153:$DE$1048576,0),MATCH((CUADRO!I$5&amp;$E84),'Hoja de Trabajo para listado'!$DE$151:$DG$151,0)),0)+IFERROR(INDEX('Hoja de Trabajo para listado'!$CD$155:$DC$1048576,MATCH($A84,'Hoja de Trabajo para listado'!$CD$155:$CD$1048576,0),MATCH((CUADRO!I$5&amp;$E84),'Hoja de Trabajo para listado'!$CD$151:$DC$151,0)),0)</f>
        <v>0</v>
      </c>
      <c r="J84" s="243">
        <f ca="1">+IFERROR(INDEX('Hoja de Trabajo para listado'!$A$155:$Z$1048576,MATCH($A84,'Hoja de Trabajo para listado'!$A$155:$A$1048576,0),MATCH((CUADRO!J$5&amp;$E84),'Hoja de Trabajo para listado'!$A$151:$Z$151,0)),0)+IFERROR(INDEX('Hoja de Trabajo para listado'!$AB$155:$BA$1048576,MATCH($A84,'Hoja de Trabajo para listado'!$AB$155:$AB$1048576,0),MATCH((CUADRO!J$5&amp;$E84),'Hoja de Trabajo para listado'!$AB$151:$BA$151,0)),0)+IFERROR(INDEX('Hoja de Trabajo para listado'!$BC$155:$CB$1048576,MATCH($A84,'Hoja de Trabajo para listado'!$BC$155:$BC$1048576,0),MATCH((CUADRO!J$5&amp;$E84),'Hoja de Trabajo para listado'!$BC$151:$CB$151,0)),0)+IFERROR(INDEX('Hoja de Trabajo para listado'!$DE$153:$DG$274,MATCH($A84,'Hoja de Trabajo para listado'!$DE$153:$DE$1048576,0),MATCH((CUADRO!J$5&amp;$E84),'Hoja de Trabajo para listado'!$DE$151:$DG$151,0)),0)+IFERROR(INDEX('Hoja de Trabajo para listado'!$CD$155:$DC$1048576,MATCH($A84,'Hoja de Trabajo para listado'!$CD$155:$CD$1048576,0),MATCH((CUADRO!J$5&amp;$E84),'Hoja de Trabajo para listado'!$CD$151:$DC$151,0)),0)</f>
        <v>0</v>
      </c>
      <c r="K84" s="243">
        <f ca="1">+IFERROR(INDEX('Hoja de Trabajo para listado'!$A$155:$Z$1048576,MATCH($A84,'Hoja de Trabajo para listado'!$A$155:$A$1048576,0),MATCH((CUADRO!K$5&amp;$E84),'Hoja de Trabajo para listado'!$A$151:$Z$151,0)),0)+IFERROR(INDEX('Hoja de Trabajo para listado'!$AB$155:$BA$1048576,MATCH($A84,'Hoja de Trabajo para listado'!$AB$155:$AB$1048576,0),MATCH((CUADRO!K$5&amp;$E84),'Hoja de Trabajo para listado'!$AB$151:$BA$151,0)),0)+IFERROR(INDEX('Hoja de Trabajo para listado'!$BC$155:$CB$1048576,MATCH($A84,'Hoja de Trabajo para listado'!$BC$155:$BC$1048576,0),MATCH((CUADRO!K$5&amp;$E84),'Hoja de Trabajo para listado'!$BC$151:$CB$151,0)),0)+IFERROR(INDEX('Hoja de Trabajo para listado'!$DE$153:$DG$274,MATCH($A84,'Hoja de Trabajo para listado'!$DE$153:$DE$1048576,0),MATCH((CUADRO!K$5&amp;$E84),'Hoja de Trabajo para listado'!$DE$151:$DG$151,0)),0)+IFERROR(INDEX('Hoja de Trabajo para listado'!$CD$155:$DC$1048576,MATCH($A84,'Hoja de Trabajo para listado'!$CD$155:$CD$1048576,0),MATCH((CUADRO!K$5&amp;$E84),'Hoja de Trabajo para listado'!$CD$151:$DC$151,0)),0)</f>
        <v>0</v>
      </c>
      <c r="L84" s="243">
        <f ca="1">+IFERROR(INDEX('Hoja de Trabajo para listado'!$A$155:$Z$1048576,MATCH($A84,'Hoja de Trabajo para listado'!$A$155:$A$1048576,0),MATCH((CUADRO!L$5&amp;$E84),'Hoja de Trabajo para listado'!$A$151:$Z$151,0)),0)+IFERROR(INDEX('Hoja de Trabajo para listado'!$AB$155:$BA$1048576,MATCH($A84,'Hoja de Trabajo para listado'!$AB$155:$AB$1048576,0),MATCH((CUADRO!L$5&amp;$E84),'Hoja de Trabajo para listado'!$AB$151:$BA$151,0)),0)+IFERROR(INDEX('Hoja de Trabajo para listado'!$BC$155:$CB$1048576,MATCH($A84,'Hoja de Trabajo para listado'!$BC$155:$BC$1048576,0),MATCH((CUADRO!L$5&amp;$E84),'Hoja de Trabajo para listado'!$BC$151:$CB$151,0)),0)+IFERROR(INDEX('Hoja de Trabajo para listado'!$DE$153:$DG$274,MATCH($A84,'Hoja de Trabajo para listado'!$DE$153:$DE$1048576,0),MATCH((CUADRO!L$5&amp;$E84),'Hoja de Trabajo para listado'!$DE$151:$DG$151,0)),0)+IFERROR(INDEX('Hoja de Trabajo para listado'!$CD$155:$DC$1048576,MATCH($A84,'Hoja de Trabajo para listado'!$CD$155:$CD$1048576,0),MATCH((CUADRO!L$5&amp;$E84),'Hoja de Trabajo para listado'!$CD$151:$DC$151,0)),0)</f>
        <v>0</v>
      </c>
      <c r="M84" s="243">
        <f ca="1">+IFERROR(INDEX('Hoja de Trabajo para listado'!$A$155:$Z$1048576,MATCH($A84,'Hoja de Trabajo para listado'!$A$155:$A$1048576,0),MATCH((CUADRO!M$5&amp;$E84),'Hoja de Trabajo para listado'!$A$151:$Z$151,0)),0)+IFERROR(INDEX('Hoja de Trabajo para listado'!$AB$155:$BA$1048576,MATCH($A84,'Hoja de Trabajo para listado'!$AB$155:$AB$1048576,0),MATCH((CUADRO!M$5&amp;$E84),'Hoja de Trabajo para listado'!$AB$151:$BA$151,0)),0)+IFERROR(INDEX('Hoja de Trabajo para listado'!$BC$155:$CB$1048576,MATCH($A84,'Hoja de Trabajo para listado'!$BC$155:$BC$1048576,0),MATCH((CUADRO!M$5&amp;$E84),'Hoja de Trabajo para listado'!$BC$151:$CB$151,0)),0)+IFERROR(INDEX('Hoja de Trabajo para listado'!$DE$153:$DG$274,MATCH($A84,'Hoja de Trabajo para listado'!$DE$153:$DE$1048576,0),MATCH((CUADRO!M$5&amp;$E84),'Hoja de Trabajo para listado'!$DE$151:$DG$151,0)),0)+IFERROR(INDEX('Hoja de Trabajo para listado'!$CD$155:$DC$1048576,MATCH($A84,'Hoja de Trabajo para listado'!$CD$155:$CD$1048576,0),MATCH((CUADRO!M$5&amp;$E84),'Hoja de Trabajo para listado'!$CD$151:$DC$151,0)),0)</f>
        <v>0</v>
      </c>
      <c r="N84" s="243">
        <f ca="1">+IFERROR(INDEX('Hoja de Trabajo para listado'!$A$155:$Z$1048576,MATCH($A84,'Hoja de Trabajo para listado'!$A$155:$A$1048576,0),MATCH((CUADRO!N$5&amp;$E84),'Hoja de Trabajo para listado'!$A$151:$Z$151,0)),0)+IFERROR(INDEX('Hoja de Trabajo para listado'!$AB$155:$BA$1048576,MATCH($A84,'Hoja de Trabajo para listado'!$AB$155:$AB$1048576,0),MATCH((CUADRO!N$5&amp;$E84),'Hoja de Trabajo para listado'!$AB$151:$BA$151,0)),0)+IFERROR(INDEX('Hoja de Trabajo para listado'!$BC$155:$CB$1048576,MATCH($A84,'Hoja de Trabajo para listado'!$BC$155:$BC$1048576,0),MATCH((CUADRO!N$5&amp;$E84),'Hoja de Trabajo para listado'!$BC$151:$CB$151,0)),0)+IFERROR(INDEX('Hoja de Trabajo para listado'!$DE$153:$DG$274,MATCH($A84,'Hoja de Trabajo para listado'!$DE$153:$DE$1048576,0),MATCH((CUADRO!N$5&amp;$E84),'Hoja de Trabajo para listado'!$DE$151:$DG$151,0)),0)+IFERROR(INDEX('Hoja de Trabajo para listado'!$CD$155:$DC$1048576,MATCH($A84,'Hoja de Trabajo para listado'!$CD$155:$CD$1048576,0),MATCH((CUADRO!N$5&amp;$E84),'Hoja de Trabajo para listado'!$CD$151:$DC$151,0)),0)</f>
        <v>0</v>
      </c>
      <c r="O84" s="243">
        <f ca="1">+IFERROR(INDEX('Hoja de Trabajo para listado'!$A$155:$Z$1048576,MATCH($A84,'Hoja de Trabajo para listado'!$A$155:$A$1048576,0),MATCH((CUADRO!O$5&amp;$E84),'Hoja de Trabajo para listado'!$A$151:$Z$151,0)),0)+IFERROR(INDEX('Hoja de Trabajo para listado'!$AB$155:$BA$1048576,MATCH($A84,'Hoja de Trabajo para listado'!$AB$155:$AB$1048576,0),MATCH((CUADRO!O$5&amp;$E84),'Hoja de Trabajo para listado'!$AB$151:$BA$151,0)),0)+IFERROR(INDEX('Hoja de Trabajo para listado'!$BC$155:$CB$1048576,MATCH($A84,'Hoja de Trabajo para listado'!$BC$155:$BC$1048576,0),MATCH((CUADRO!O$5&amp;$E84),'Hoja de Trabajo para listado'!$BC$151:$CB$151,0)),0)+IFERROR(INDEX('Hoja de Trabajo para listado'!$DE$153:$DG$274,MATCH($A84,'Hoja de Trabajo para listado'!$DE$153:$DE$1048576,0),MATCH((CUADRO!O$5&amp;$E84),'Hoja de Trabajo para listado'!$DE$151:$DG$151,0)),0)+IFERROR(INDEX('Hoja de Trabajo para listado'!$CD$155:$DC$1048576,MATCH($A84,'Hoja de Trabajo para listado'!$CD$155:$CD$1048576,0),MATCH((CUADRO!O$5&amp;$E84),'Hoja de Trabajo para listado'!$CD$151:$DC$151,0)),0)</f>
        <v>0</v>
      </c>
      <c r="P84" s="243">
        <f ca="1">+IFERROR(INDEX('Hoja de Trabajo para listado'!$A$155:$Z$1048576,MATCH($A84,'Hoja de Trabajo para listado'!$A$155:$A$1048576,0),MATCH((CUADRO!P$5&amp;$E84),'Hoja de Trabajo para listado'!$A$151:$Z$151,0)),0)+IFERROR(INDEX('Hoja de Trabajo para listado'!$AB$155:$BA$1048576,MATCH($A84,'Hoja de Trabajo para listado'!$AB$155:$AB$1048576,0),MATCH((CUADRO!P$5&amp;$E84),'Hoja de Trabajo para listado'!$AB$151:$BA$151,0)),0)+IFERROR(INDEX('Hoja de Trabajo para listado'!$BC$155:$CB$1048576,MATCH($A84,'Hoja de Trabajo para listado'!$BC$155:$BC$1048576,0),MATCH((CUADRO!P$5&amp;$E84),'Hoja de Trabajo para listado'!$BC$151:$CB$151,0)),0)+IFERROR(INDEX('Hoja de Trabajo para listado'!$DE$153:$DG$274,MATCH($A84,'Hoja de Trabajo para listado'!$DE$153:$DE$1048576,0),MATCH((CUADRO!P$5&amp;$E84),'Hoja de Trabajo para listado'!$DE$151:$DG$151,0)),0)+IFERROR(INDEX('Hoja de Trabajo para listado'!$CD$155:$DC$1048576,MATCH($A84,'Hoja de Trabajo para listado'!$CD$155:$CD$1048576,0),MATCH((CUADRO!P$5&amp;$E84),'Hoja de Trabajo para listado'!$CD$151:$DC$151,0)),0)</f>
        <v>0</v>
      </c>
      <c r="Q84" s="243">
        <f ca="1">+IFERROR(INDEX('Hoja de Trabajo para listado'!$A$155:$Z$1048576,MATCH($A84,'Hoja de Trabajo para listado'!$A$155:$A$1048576,0),MATCH((CUADRO!Q$5&amp;$E84),'Hoja de Trabajo para listado'!$A$151:$Z$151,0)),0)+IFERROR(INDEX('Hoja de Trabajo para listado'!$AB$155:$BA$1048576,MATCH($A84,'Hoja de Trabajo para listado'!$AB$155:$AB$1048576,0),MATCH((CUADRO!Q$5&amp;$E84),'Hoja de Trabajo para listado'!$AB$151:$BA$151,0)),0)+IFERROR(INDEX('Hoja de Trabajo para listado'!$BC$155:$CB$1048576,MATCH($A84,'Hoja de Trabajo para listado'!$BC$155:$BC$1048576,0),MATCH((CUADRO!Q$5&amp;$E84),'Hoja de Trabajo para listado'!$BC$151:$CB$151,0)),0)+IFERROR(INDEX('Hoja de Trabajo para listado'!$DE$153:$DG$274,MATCH($A84,'Hoja de Trabajo para listado'!$DE$153:$DE$1048576,0),MATCH((CUADRO!Q$5&amp;$E84),'Hoja de Trabajo para listado'!$DE$151:$DG$151,0)),0)+IFERROR(INDEX('Hoja de Trabajo para listado'!$CD$155:$DC$1048576,MATCH($A84,'Hoja de Trabajo para listado'!$CD$155:$CD$1048576,0),MATCH((CUADRO!Q$5&amp;$E84),'Hoja de Trabajo para listado'!$CD$151:$DC$151,0)),0)</f>
        <v>0</v>
      </c>
      <c r="R84" s="243">
        <f t="shared" ca="1" si="5"/>
        <v>0</v>
      </c>
      <c r="S84" s="243"/>
      <c r="T84" s="243">
        <f ca="1">+T85</f>
        <v>0</v>
      </c>
      <c r="U84" s="242">
        <f t="shared" si="6"/>
        <v>1</v>
      </c>
      <c r="V84" s="333" t="str">
        <f>+VLOOKUP(A84,bd_lista!$A$3:$E$590,5,FALSE)</f>
        <v>Universidades Públicas</v>
      </c>
      <c r="W84" s="383" t="str">
        <f>+V84</f>
        <v>Universidades Públicas</v>
      </c>
      <c r="X84" s="242">
        <f>+VLOOKUP(A84,[3]Sheet1!$A$13:$D$744,4,FALSE)</f>
        <v>0</v>
      </c>
      <c r="Y84" s="242" t="e">
        <f>+VLOOKUP(X84,bd_lista!$A$3:$C$590,3,FALSE)</f>
        <v>#N/A</v>
      </c>
      <c r="Z84" s="294">
        <f>+X84</f>
        <v>0</v>
      </c>
      <c r="AA84" s="295" t="e">
        <f>+Y84</f>
        <v>#N/A</v>
      </c>
    </row>
    <row r="85" spans="1:27" customFormat="1" ht="15" hidden="1" customHeight="1">
      <c r="A85" s="251">
        <v>141</v>
      </c>
      <c r="B85" s="389"/>
      <c r="C85" s="333" t="str">
        <f>+VLOOKUP(A85,bd_lista!$A$3:$C$590,3,FALSE)</f>
        <v>Universidad Mayor de San Simón</v>
      </c>
      <c r="D85" s="386"/>
      <c r="E85" s="333" t="s">
        <v>1305</v>
      </c>
      <c r="F85" s="245">
        <f ca="1">+IFERROR(INDEX('Hoja de Trabajo para listado'!$A$155:$Z$1048576,MATCH($A85,'Hoja de Trabajo para listado'!$A$155:$A$1048576,0),MATCH((CUADRO!F$5&amp;$E85),'Hoja de Trabajo para listado'!$A$151:$Z$151,0)),0)+IFERROR(INDEX('Hoja de Trabajo para listado'!$AB$155:$BA$1048576,MATCH($A85,'Hoja de Trabajo para listado'!$AB$155:$AB$1048576,0),MATCH((CUADRO!F$5&amp;$E85),'Hoja de Trabajo para listado'!$AB$151:$BA$151,0)),0)+IFERROR(INDEX('Hoja de Trabajo para listado'!$BC$155:$CB$1048576,MATCH($A85,'Hoja de Trabajo para listado'!$BC$155:$BC$1048576,0),MATCH((CUADRO!F$5&amp;$E85),'Hoja de Trabajo para listado'!$BC$151:$CB$151,0)),0)+IFERROR(INDEX('Hoja de Trabajo para listado'!$DE$153:$DG$274,MATCH($A85,'Hoja de Trabajo para listado'!$DE$153:$DE$1048576,0),MATCH((CUADRO!F$5&amp;$E85),'Hoja de Trabajo para listado'!$DE$151:$DG$151,0)),0)+IFERROR(INDEX('Hoja de Trabajo para listado'!$CD$155:$DC$1048576,MATCH($A85,'Hoja de Trabajo para listado'!$CD$155:$CD$1048576,0),MATCH((CUADRO!F$5&amp;$E85),'Hoja de Trabajo para listado'!$CD$151:$DC$151,0)),0)</f>
        <v>0</v>
      </c>
      <c r="G85" s="245">
        <f ca="1">+IFERROR(INDEX('Hoja de Trabajo para listado'!$A$155:$Z$1048576,MATCH($A85,'Hoja de Trabajo para listado'!$A$155:$A$1048576,0),MATCH((CUADRO!G$5&amp;$E85),'Hoja de Trabajo para listado'!$A$151:$Z$151,0)),0)+IFERROR(INDEX('Hoja de Trabajo para listado'!$AB$155:$BA$1048576,MATCH($A85,'Hoja de Trabajo para listado'!$AB$155:$AB$1048576,0),MATCH((CUADRO!G$5&amp;$E85),'Hoja de Trabajo para listado'!$AB$151:$BA$151,0)),0)+IFERROR(INDEX('Hoja de Trabajo para listado'!$BC$155:$CB$1048576,MATCH($A85,'Hoja de Trabajo para listado'!$BC$155:$BC$1048576,0),MATCH((CUADRO!G$5&amp;$E85),'Hoja de Trabajo para listado'!$BC$151:$CB$151,0)),0)+IFERROR(INDEX('Hoja de Trabajo para listado'!$DE$153:$DG$274,MATCH($A85,'Hoja de Trabajo para listado'!$DE$153:$DE$1048576,0),MATCH((CUADRO!G$5&amp;$E85),'Hoja de Trabajo para listado'!$DE$151:$DG$151,0)),0)+IFERROR(INDEX('Hoja de Trabajo para listado'!$CD$155:$DC$1048576,MATCH($A85,'Hoja de Trabajo para listado'!$CD$155:$CD$1048576,0),MATCH((CUADRO!G$5&amp;$E85),'Hoja de Trabajo para listado'!$CD$151:$DC$151,0)),0)</f>
        <v>0</v>
      </c>
      <c r="H85" s="245">
        <f ca="1">+IFERROR(INDEX('Hoja de Trabajo para listado'!$A$155:$Z$1048576,MATCH($A85,'Hoja de Trabajo para listado'!$A$155:$A$1048576,0),MATCH((CUADRO!H$5&amp;$E85),'Hoja de Trabajo para listado'!$A$151:$Z$151,0)),0)+IFERROR(INDEX('Hoja de Trabajo para listado'!$AB$155:$BA$1048576,MATCH($A85,'Hoja de Trabajo para listado'!$AB$155:$AB$1048576,0),MATCH((CUADRO!H$5&amp;$E85),'Hoja de Trabajo para listado'!$AB$151:$BA$151,0)),0)+IFERROR(INDEX('Hoja de Trabajo para listado'!$BC$155:$CB$1048576,MATCH($A85,'Hoja de Trabajo para listado'!$BC$155:$BC$1048576,0),MATCH((CUADRO!H$5&amp;$E85),'Hoja de Trabajo para listado'!$BC$151:$CB$151,0)),0)+IFERROR(INDEX('Hoja de Trabajo para listado'!$DE$153:$DG$274,MATCH($A85,'Hoja de Trabajo para listado'!$DE$153:$DE$1048576,0),MATCH((CUADRO!H$5&amp;$E85),'Hoja de Trabajo para listado'!$DE$151:$DG$151,0)),0)+IFERROR(INDEX('Hoja de Trabajo para listado'!$CD$155:$DC$1048576,MATCH($A85,'Hoja de Trabajo para listado'!$CD$155:$CD$1048576,0),MATCH((CUADRO!H$5&amp;$E85),'Hoja de Trabajo para listado'!$CD$151:$DC$151,0)),0)</f>
        <v>0</v>
      </c>
      <c r="I85" s="245">
        <f ca="1">+IFERROR(INDEX('Hoja de Trabajo para listado'!$A$155:$Z$1048576,MATCH($A85,'Hoja de Trabajo para listado'!$A$155:$A$1048576,0),MATCH((CUADRO!I$5&amp;$E85),'Hoja de Trabajo para listado'!$A$151:$Z$151,0)),0)+IFERROR(INDEX('Hoja de Trabajo para listado'!$AB$155:$BA$1048576,MATCH($A85,'Hoja de Trabajo para listado'!$AB$155:$AB$1048576,0),MATCH((CUADRO!I$5&amp;$E85),'Hoja de Trabajo para listado'!$AB$151:$BA$151,0)),0)+IFERROR(INDEX('Hoja de Trabajo para listado'!$BC$155:$CB$1048576,MATCH($A85,'Hoja de Trabajo para listado'!$BC$155:$BC$1048576,0),MATCH((CUADRO!I$5&amp;$E85),'Hoja de Trabajo para listado'!$BC$151:$CB$151,0)),0)+IFERROR(INDEX('Hoja de Trabajo para listado'!$DE$153:$DG$274,MATCH($A85,'Hoja de Trabajo para listado'!$DE$153:$DE$1048576,0),MATCH((CUADRO!I$5&amp;$E85),'Hoja de Trabajo para listado'!$DE$151:$DG$151,0)),0)+IFERROR(INDEX('Hoja de Trabajo para listado'!$CD$155:$DC$1048576,MATCH($A85,'Hoja de Trabajo para listado'!$CD$155:$CD$1048576,0),MATCH((CUADRO!I$5&amp;$E85),'Hoja de Trabajo para listado'!$CD$151:$DC$151,0)),0)</f>
        <v>0</v>
      </c>
      <c r="J85" s="245">
        <f ca="1">+IFERROR(INDEX('Hoja de Trabajo para listado'!$A$155:$Z$1048576,MATCH($A85,'Hoja de Trabajo para listado'!$A$155:$A$1048576,0),MATCH((CUADRO!J$5&amp;$E85),'Hoja de Trabajo para listado'!$A$151:$Z$151,0)),0)+IFERROR(INDEX('Hoja de Trabajo para listado'!$AB$155:$BA$1048576,MATCH($A85,'Hoja de Trabajo para listado'!$AB$155:$AB$1048576,0),MATCH((CUADRO!J$5&amp;$E85),'Hoja de Trabajo para listado'!$AB$151:$BA$151,0)),0)+IFERROR(INDEX('Hoja de Trabajo para listado'!$BC$155:$CB$1048576,MATCH($A85,'Hoja de Trabajo para listado'!$BC$155:$BC$1048576,0),MATCH((CUADRO!J$5&amp;$E85),'Hoja de Trabajo para listado'!$BC$151:$CB$151,0)),0)+IFERROR(INDEX('Hoja de Trabajo para listado'!$DE$153:$DG$274,MATCH($A85,'Hoja de Trabajo para listado'!$DE$153:$DE$1048576,0),MATCH((CUADRO!J$5&amp;$E85),'Hoja de Trabajo para listado'!$DE$151:$DG$151,0)),0)+IFERROR(INDEX('Hoja de Trabajo para listado'!$CD$155:$DC$1048576,MATCH($A85,'Hoja de Trabajo para listado'!$CD$155:$CD$1048576,0),MATCH((CUADRO!J$5&amp;$E85),'Hoja de Trabajo para listado'!$CD$151:$DC$151,0)),0)</f>
        <v>0</v>
      </c>
      <c r="K85" s="245">
        <f ca="1">+IFERROR(INDEX('Hoja de Trabajo para listado'!$A$155:$Z$1048576,MATCH($A85,'Hoja de Trabajo para listado'!$A$155:$A$1048576,0),MATCH((CUADRO!K$5&amp;$E85),'Hoja de Trabajo para listado'!$A$151:$Z$151,0)),0)+IFERROR(INDEX('Hoja de Trabajo para listado'!$AB$155:$BA$1048576,MATCH($A85,'Hoja de Trabajo para listado'!$AB$155:$AB$1048576,0),MATCH((CUADRO!K$5&amp;$E85),'Hoja de Trabajo para listado'!$AB$151:$BA$151,0)),0)+IFERROR(INDEX('Hoja de Trabajo para listado'!$BC$155:$CB$1048576,MATCH($A85,'Hoja de Trabajo para listado'!$BC$155:$BC$1048576,0),MATCH((CUADRO!K$5&amp;$E85),'Hoja de Trabajo para listado'!$BC$151:$CB$151,0)),0)+IFERROR(INDEX('Hoja de Trabajo para listado'!$DE$153:$DG$274,MATCH($A85,'Hoja de Trabajo para listado'!$DE$153:$DE$1048576,0),MATCH((CUADRO!K$5&amp;$E85),'Hoja de Trabajo para listado'!$DE$151:$DG$151,0)),0)+IFERROR(INDEX('Hoja de Trabajo para listado'!$CD$155:$DC$1048576,MATCH($A85,'Hoja de Trabajo para listado'!$CD$155:$CD$1048576,0),MATCH((CUADRO!K$5&amp;$E85),'Hoja de Trabajo para listado'!$CD$151:$DC$151,0)),0)</f>
        <v>0</v>
      </c>
      <c r="L85" s="245">
        <f ca="1">+IFERROR(INDEX('Hoja de Trabajo para listado'!$A$155:$Z$1048576,MATCH($A85,'Hoja de Trabajo para listado'!$A$155:$A$1048576,0),MATCH((CUADRO!L$5&amp;$E85),'Hoja de Trabajo para listado'!$A$151:$Z$151,0)),0)+IFERROR(INDEX('Hoja de Trabajo para listado'!$AB$155:$BA$1048576,MATCH($A85,'Hoja de Trabajo para listado'!$AB$155:$AB$1048576,0),MATCH((CUADRO!L$5&amp;$E85),'Hoja de Trabajo para listado'!$AB$151:$BA$151,0)),0)+IFERROR(INDEX('Hoja de Trabajo para listado'!$BC$155:$CB$1048576,MATCH($A85,'Hoja de Trabajo para listado'!$BC$155:$BC$1048576,0),MATCH((CUADRO!L$5&amp;$E85),'Hoja de Trabajo para listado'!$BC$151:$CB$151,0)),0)+IFERROR(INDEX('Hoja de Trabajo para listado'!$DE$153:$DG$274,MATCH($A85,'Hoja de Trabajo para listado'!$DE$153:$DE$1048576,0),MATCH((CUADRO!L$5&amp;$E85),'Hoja de Trabajo para listado'!$DE$151:$DG$151,0)),0)+IFERROR(INDEX('Hoja de Trabajo para listado'!$CD$155:$DC$1048576,MATCH($A85,'Hoja de Trabajo para listado'!$CD$155:$CD$1048576,0),MATCH((CUADRO!L$5&amp;$E85),'Hoja de Trabajo para listado'!$CD$151:$DC$151,0)),0)</f>
        <v>0</v>
      </c>
      <c r="M85" s="245">
        <f ca="1">+IFERROR(INDEX('Hoja de Trabajo para listado'!$A$155:$Z$1048576,MATCH($A85,'Hoja de Trabajo para listado'!$A$155:$A$1048576,0),MATCH((CUADRO!M$5&amp;$E85),'Hoja de Trabajo para listado'!$A$151:$Z$151,0)),0)+IFERROR(INDEX('Hoja de Trabajo para listado'!$AB$155:$BA$1048576,MATCH($A85,'Hoja de Trabajo para listado'!$AB$155:$AB$1048576,0),MATCH((CUADRO!M$5&amp;$E85),'Hoja de Trabajo para listado'!$AB$151:$BA$151,0)),0)+IFERROR(INDEX('Hoja de Trabajo para listado'!$BC$155:$CB$1048576,MATCH($A85,'Hoja de Trabajo para listado'!$BC$155:$BC$1048576,0),MATCH((CUADRO!M$5&amp;$E85),'Hoja de Trabajo para listado'!$BC$151:$CB$151,0)),0)+IFERROR(INDEX('Hoja de Trabajo para listado'!$DE$153:$DG$274,MATCH($A85,'Hoja de Trabajo para listado'!$DE$153:$DE$1048576,0),MATCH((CUADRO!M$5&amp;$E85),'Hoja de Trabajo para listado'!$DE$151:$DG$151,0)),0)+IFERROR(INDEX('Hoja de Trabajo para listado'!$CD$155:$DC$1048576,MATCH($A85,'Hoja de Trabajo para listado'!$CD$155:$CD$1048576,0),MATCH((CUADRO!M$5&amp;$E85),'Hoja de Trabajo para listado'!$CD$151:$DC$151,0)),0)</f>
        <v>0</v>
      </c>
      <c r="N85" s="245">
        <f ca="1">+IFERROR(INDEX('Hoja de Trabajo para listado'!$A$155:$Z$1048576,MATCH($A85,'Hoja de Trabajo para listado'!$A$155:$A$1048576,0),MATCH((CUADRO!N$5&amp;$E85),'Hoja de Trabajo para listado'!$A$151:$Z$151,0)),0)+IFERROR(INDEX('Hoja de Trabajo para listado'!$AB$155:$BA$1048576,MATCH($A85,'Hoja de Trabajo para listado'!$AB$155:$AB$1048576,0),MATCH((CUADRO!N$5&amp;$E85),'Hoja de Trabajo para listado'!$AB$151:$BA$151,0)),0)+IFERROR(INDEX('Hoja de Trabajo para listado'!$BC$155:$CB$1048576,MATCH($A85,'Hoja de Trabajo para listado'!$BC$155:$BC$1048576,0),MATCH((CUADRO!N$5&amp;$E85),'Hoja de Trabajo para listado'!$BC$151:$CB$151,0)),0)+IFERROR(INDEX('Hoja de Trabajo para listado'!$DE$153:$DG$274,MATCH($A85,'Hoja de Trabajo para listado'!$DE$153:$DE$1048576,0),MATCH((CUADRO!N$5&amp;$E85),'Hoja de Trabajo para listado'!$DE$151:$DG$151,0)),0)+IFERROR(INDEX('Hoja de Trabajo para listado'!$CD$155:$DC$1048576,MATCH($A85,'Hoja de Trabajo para listado'!$CD$155:$CD$1048576,0),MATCH((CUADRO!N$5&amp;$E85),'Hoja de Trabajo para listado'!$CD$151:$DC$151,0)),0)</f>
        <v>0</v>
      </c>
      <c r="O85" s="245">
        <f ca="1">+IFERROR(INDEX('Hoja de Trabajo para listado'!$A$155:$Z$1048576,MATCH($A85,'Hoja de Trabajo para listado'!$A$155:$A$1048576,0),MATCH((CUADRO!O$5&amp;$E85),'Hoja de Trabajo para listado'!$A$151:$Z$151,0)),0)+IFERROR(INDEX('Hoja de Trabajo para listado'!$AB$155:$BA$1048576,MATCH($A85,'Hoja de Trabajo para listado'!$AB$155:$AB$1048576,0),MATCH((CUADRO!O$5&amp;$E85),'Hoja de Trabajo para listado'!$AB$151:$BA$151,0)),0)+IFERROR(INDEX('Hoja de Trabajo para listado'!$BC$155:$CB$1048576,MATCH($A85,'Hoja de Trabajo para listado'!$BC$155:$BC$1048576,0),MATCH((CUADRO!O$5&amp;$E85),'Hoja de Trabajo para listado'!$BC$151:$CB$151,0)),0)+IFERROR(INDEX('Hoja de Trabajo para listado'!$DE$153:$DG$274,MATCH($A85,'Hoja de Trabajo para listado'!$DE$153:$DE$1048576,0),MATCH((CUADRO!O$5&amp;$E85),'Hoja de Trabajo para listado'!$DE$151:$DG$151,0)),0)+IFERROR(INDEX('Hoja de Trabajo para listado'!$CD$155:$DC$1048576,MATCH($A85,'Hoja de Trabajo para listado'!$CD$155:$CD$1048576,0),MATCH((CUADRO!O$5&amp;$E85),'Hoja de Trabajo para listado'!$CD$151:$DC$151,0)),0)</f>
        <v>0</v>
      </c>
      <c r="P85" s="245">
        <f ca="1">+IFERROR(INDEX('Hoja de Trabajo para listado'!$A$155:$Z$1048576,MATCH($A85,'Hoja de Trabajo para listado'!$A$155:$A$1048576,0),MATCH((CUADRO!P$5&amp;$E85),'Hoja de Trabajo para listado'!$A$151:$Z$151,0)),0)+IFERROR(INDEX('Hoja de Trabajo para listado'!$AB$155:$BA$1048576,MATCH($A85,'Hoja de Trabajo para listado'!$AB$155:$AB$1048576,0),MATCH((CUADRO!P$5&amp;$E85),'Hoja de Trabajo para listado'!$AB$151:$BA$151,0)),0)+IFERROR(INDEX('Hoja de Trabajo para listado'!$BC$155:$CB$1048576,MATCH($A85,'Hoja de Trabajo para listado'!$BC$155:$BC$1048576,0),MATCH((CUADRO!P$5&amp;$E85),'Hoja de Trabajo para listado'!$BC$151:$CB$151,0)),0)+IFERROR(INDEX('Hoja de Trabajo para listado'!$DE$153:$DG$274,MATCH($A85,'Hoja de Trabajo para listado'!$DE$153:$DE$1048576,0),MATCH((CUADRO!P$5&amp;$E85),'Hoja de Trabajo para listado'!$DE$151:$DG$151,0)),0)+IFERROR(INDEX('Hoja de Trabajo para listado'!$CD$155:$DC$1048576,MATCH($A85,'Hoja de Trabajo para listado'!$CD$155:$CD$1048576,0),MATCH((CUADRO!P$5&amp;$E85),'Hoja de Trabajo para listado'!$CD$151:$DC$151,0)),0)</f>
        <v>0</v>
      </c>
      <c r="Q85" s="245">
        <f ca="1">+IFERROR(INDEX('Hoja de Trabajo para listado'!$A$155:$Z$1048576,MATCH($A85,'Hoja de Trabajo para listado'!$A$155:$A$1048576,0),MATCH((CUADRO!Q$5&amp;$E85),'Hoja de Trabajo para listado'!$A$151:$Z$151,0)),0)+IFERROR(INDEX('Hoja de Trabajo para listado'!$AB$155:$BA$1048576,MATCH($A85,'Hoja de Trabajo para listado'!$AB$155:$AB$1048576,0),MATCH((CUADRO!Q$5&amp;$E85),'Hoja de Trabajo para listado'!$AB$151:$BA$151,0)),0)+IFERROR(INDEX('Hoja de Trabajo para listado'!$BC$155:$CB$1048576,MATCH($A85,'Hoja de Trabajo para listado'!$BC$155:$BC$1048576,0),MATCH((CUADRO!Q$5&amp;$E85),'Hoja de Trabajo para listado'!$BC$151:$CB$151,0)),0)+IFERROR(INDEX('Hoja de Trabajo para listado'!$DE$153:$DG$274,MATCH($A85,'Hoja de Trabajo para listado'!$DE$153:$DE$1048576,0),MATCH((CUADRO!Q$5&amp;$E85),'Hoja de Trabajo para listado'!$DE$151:$DG$151,0)),0)+IFERROR(INDEX('Hoja de Trabajo para listado'!$CD$155:$DC$1048576,MATCH($A85,'Hoja de Trabajo para listado'!$CD$155:$CD$1048576,0),MATCH((CUADRO!Q$5&amp;$E85),'Hoja de Trabajo para listado'!$CD$151:$DC$151,0)),0)</f>
        <v>0</v>
      </c>
      <c r="R85" s="245">
        <f t="shared" ca="1" si="5"/>
        <v>0</v>
      </c>
      <c r="S85" s="245">
        <f ca="1">+R84+R85</f>
        <v>0</v>
      </c>
      <c r="T85" s="245">
        <f ca="1">+S85</f>
        <v>0</v>
      </c>
      <c r="U85" s="244">
        <f t="shared" si="6"/>
        <v>2</v>
      </c>
      <c r="V85" s="333" t="str">
        <f>+VLOOKUP(A85,bd_lista!$A$3:$E$590,5,FALSE)</f>
        <v>Universidades Públicas</v>
      </c>
      <c r="W85" s="384"/>
      <c r="X85" s="242">
        <f>+VLOOKUP(A85,[3]Sheet1!$A$13:$D$744,4,FALSE)</f>
        <v>0</v>
      </c>
      <c r="Y85" s="242" t="e">
        <f>+VLOOKUP(X85,bd_lista!$A$3:$C$590,3,FALSE)</f>
        <v>#N/A</v>
      </c>
      <c r="Z85" s="292"/>
      <c r="AA85" s="293"/>
    </row>
    <row r="86" spans="1:27" customFormat="1" ht="15" hidden="1" customHeight="1">
      <c r="A86" s="32">
        <v>142</v>
      </c>
      <c r="B86" s="388">
        <f>+A86</f>
        <v>142</v>
      </c>
      <c r="C86" s="247" t="str">
        <f>+VLOOKUP(A86,bd_lista!$A$3:$C$590,3,FALSE)</f>
        <v>Universidad Técnica de Oruro</v>
      </c>
      <c r="D86" s="385" t="str">
        <f>+C86</f>
        <v>Universidad Técnica de Oruro</v>
      </c>
      <c r="E86" s="247" t="s">
        <v>1304</v>
      </c>
      <c r="F86" s="243">
        <f ca="1">+IFERROR(INDEX('Hoja de Trabajo para listado'!$A$155:$Z$1048576,MATCH($A86,'Hoja de Trabajo para listado'!$A$155:$A$1048576,0),MATCH((CUADRO!F$5&amp;$E86),'Hoja de Trabajo para listado'!$A$151:$Z$151,0)),0)+IFERROR(INDEX('Hoja de Trabajo para listado'!$AB$155:$BA$1048576,MATCH($A86,'Hoja de Trabajo para listado'!$AB$155:$AB$1048576,0),MATCH((CUADRO!F$5&amp;$E86),'Hoja de Trabajo para listado'!$AB$151:$BA$151,0)),0)+IFERROR(INDEX('Hoja de Trabajo para listado'!$BC$155:$CB$1048576,MATCH($A86,'Hoja de Trabajo para listado'!$BC$155:$BC$1048576,0),MATCH((CUADRO!F$5&amp;$E86),'Hoja de Trabajo para listado'!$BC$151:$CB$151,0)),0)+IFERROR(INDEX('Hoja de Trabajo para listado'!$DE$153:$DG$274,MATCH($A86,'Hoja de Trabajo para listado'!$DE$153:$DE$1048576,0),MATCH((CUADRO!F$5&amp;$E86),'Hoja de Trabajo para listado'!$DE$151:$DG$151,0)),0)+IFERROR(INDEX('Hoja de Trabajo para listado'!$CD$155:$DC$1048576,MATCH($A86,'Hoja de Trabajo para listado'!$CD$155:$CD$1048576,0),MATCH((CUADRO!F$5&amp;$E86),'Hoja de Trabajo para listado'!$CD$151:$DC$151,0)),0)</f>
        <v>0</v>
      </c>
      <c r="G86" s="243">
        <f ca="1">+IFERROR(INDEX('Hoja de Trabajo para listado'!$A$155:$Z$1048576,MATCH($A86,'Hoja de Trabajo para listado'!$A$155:$A$1048576,0),MATCH((CUADRO!G$5&amp;$E86),'Hoja de Trabajo para listado'!$A$151:$Z$151,0)),0)+IFERROR(INDEX('Hoja de Trabajo para listado'!$AB$155:$BA$1048576,MATCH($A86,'Hoja de Trabajo para listado'!$AB$155:$AB$1048576,0),MATCH((CUADRO!G$5&amp;$E86),'Hoja de Trabajo para listado'!$AB$151:$BA$151,0)),0)+IFERROR(INDEX('Hoja de Trabajo para listado'!$BC$155:$CB$1048576,MATCH($A86,'Hoja de Trabajo para listado'!$BC$155:$BC$1048576,0),MATCH((CUADRO!G$5&amp;$E86),'Hoja de Trabajo para listado'!$BC$151:$CB$151,0)),0)+IFERROR(INDEX('Hoja de Trabajo para listado'!$DE$153:$DG$274,MATCH($A86,'Hoja de Trabajo para listado'!$DE$153:$DE$1048576,0),MATCH((CUADRO!G$5&amp;$E86),'Hoja de Trabajo para listado'!$DE$151:$DG$151,0)),0)+IFERROR(INDEX('Hoja de Trabajo para listado'!$CD$155:$DC$1048576,MATCH($A86,'Hoja de Trabajo para listado'!$CD$155:$CD$1048576,0),MATCH((CUADRO!G$5&amp;$E86),'Hoja de Trabajo para listado'!$CD$151:$DC$151,0)),0)</f>
        <v>0</v>
      </c>
      <c r="H86" s="243">
        <f ca="1">+IFERROR(INDEX('Hoja de Trabajo para listado'!$A$155:$Z$1048576,MATCH($A86,'Hoja de Trabajo para listado'!$A$155:$A$1048576,0),MATCH((CUADRO!H$5&amp;$E86),'Hoja de Trabajo para listado'!$A$151:$Z$151,0)),0)+IFERROR(INDEX('Hoja de Trabajo para listado'!$AB$155:$BA$1048576,MATCH($A86,'Hoja de Trabajo para listado'!$AB$155:$AB$1048576,0),MATCH((CUADRO!H$5&amp;$E86),'Hoja de Trabajo para listado'!$AB$151:$BA$151,0)),0)+IFERROR(INDEX('Hoja de Trabajo para listado'!$BC$155:$CB$1048576,MATCH($A86,'Hoja de Trabajo para listado'!$BC$155:$BC$1048576,0),MATCH((CUADRO!H$5&amp;$E86),'Hoja de Trabajo para listado'!$BC$151:$CB$151,0)),0)+IFERROR(INDEX('Hoja de Trabajo para listado'!$DE$153:$DG$274,MATCH($A86,'Hoja de Trabajo para listado'!$DE$153:$DE$1048576,0),MATCH((CUADRO!H$5&amp;$E86),'Hoja de Trabajo para listado'!$DE$151:$DG$151,0)),0)+IFERROR(INDEX('Hoja de Trabajo para listado'!$CD$155:$DC$1048576,MATCH($A86,'Hoja de Trabajo para listado'!$CD$155:$CD$1048576,0),MATCH((CUADRO!H$5&amp;$E86),'Hoja de Trabajo para listado'!$CD$151:$DC$151,0)),0)</f>
        <v>0</v>
      </c>
      <c r="I86" s="243">
        <f ca="1">+IFERROR(INDEX('Hoja de Trabajo para listado'!$A$155:$Z$1048576,MATCH($A86,'Hoja de Trabajo para listado'!$A$155:$A$1048576,0),MATCH((CUADRO!I$5&amp;$E86),'Hoja de Trabajo para listado'!$A$151:$Z$151,0)),0)+IFERROR(INDEX('Hoja de Trabajo para listado'!$AB$155:$BA$1048576,MATCH($A86,'Hoja de Trabajo para listado'!$AB$155:$AB$1048576,0),MATCH((CUADRO!I$5&amp;$E86),'Hoja de Trabajo para listado'!$AB$151:$BA$151,0)),0)+IFERROR(INDEX('Hoja de Trabajo para listado'!$BC$155:$CB$1048576,MATCH($A86,'Hoja de Trabajo para listado'!$BC$155:$BC$1048576,0),MATCH((CUADRO!I$5&amp;$E86),'Hoja de Trabajo para listado'!$BC$151:$CB$151,0)),0)+IFERROR(INDEX('Hoja de Trabajo para listado'!$DE$153:$DG$274,MATCH($A86,'Hoja de Trabajo para listado'!$DE$153:$DE$1048576,0),MATCH((CUADRO!I$5&amp;$E86),'Hoja de Trabajo para listado'!$DE$151:$DG$151,0)),0)+IFERROR(INDEX('Hoja de Trabajo para listado'!$CD$155:$DC$1048576,MATCH($A86,'Hoja de Trabajo para listado'!$CD$155:$CD$1048576,0),MATCH((CUADRO!I$5&amp;$E86),'Hoja de Trabajo para listado'!$CD$151:$DC$151,0)),0)</f>
        <v>0</v>
      </c>
      <c r="J86" s="243">
        <f ca="1">+IFERROR(INDEX('Hoja de Trabajo para listado'!$A$155:$Z$1048576,MATCH($A86,'Hoja de Trabajo para listado'!$A$155:$A$1048576,0),MATCH((CUADRO!J$5&amp;$E86),'Hoja de Trabajo para listado'!$A$151:$Z$151,0)),0)+IFERROR(INDEX('Hoja de Trabajo para listado'!$AB$155:$BA$1048576,MATCH($A86,'Hoja de Trabajo para listado'!$AB$155:$AB$1048576,0),MATCH((CUADRO!J$5&amp;$E86),'Hoja de Trabajo para listado'!$AB$151:$BA$151,0)),0)+IFERROR(INDEX('Hoja de Trabajo para listado'!$BC$155:$CB$1048576,MATCH($A86,'Hoja de Trabajo para listado'!$BC$155:$BC$1048576,0),MATCH((CUADRO!J$5&amp;$E86),'Hoja de Trabajo para listado'!$BC$151:$CB$151,0)),0)+IFERROR(INDEX('Hoja de Trabajo para listado'!$DE$153:$DG$274,MATCH($A86,'Hoja de Trabajo para listado'!$DE$153:$DE$1048576,0),MATCH((CUADRO!J$5&amp;$E86),'Hoja de Trabajo para listado'!$DE$151:$DG$151,0)),0)+IFERROR(INDEX('Hoja de Trabajo para listado'!$CD$155:$DC$1048576,MATCH($A86,'Hoja de Trabajo para listado'!$CD$155:$CD$1048576,0),MATCH((CUADRO!J$5&amp;$E86),'Hoja de Trabajo para listado'!$CD$151:$DC$151,0)),0)</f>
        <v>0</v>
      </c>
      <c r="K86" s="243">
        <f ca="1">+IFERROR(INDEX('Hoja de Trabajo para listado'!$A$155:$Z$1048576,MATCH($A86,'Hoja de Trabajo para listado'!$A$155:$A$1048576,0),MATCH((CUADRO!K$5&amp;$E86),'Hoja de Trabajo para listado'!$A$151:$Z$151,0)),0)+IFERROR(INDEX('Hoja de Trabajo para listado'!$AB$155:$BA$1048576,MATCH($A86,'Hoja de Trabajo para listado'!$AB$155:$AB$1048576,0),MATCH((CUADRO!K$5&amp;$E86),'Hoja de Trabajo para listado'!$AB$151:$BA$151,0)),0)+IFERROR(INDEX('Hoja de Trabajo para listado'!$BC$155:$CB$1048576,MATCH($A86,'Hoja de Trabajo para listado'!$BC$155:$BC$1048576,0),MATCH((CUADRO!K$5&amp;$E86),'Hoja de Trabajo para listado'!$BC$151:$CB$151,0)),0)+IFERROR(INDEX('Hoja de Trabajo para listado'!$DE$153:$DG$274,MATCH($A86,'Hoja de Trabajo para listado'!$DE$153:$DE$1048576,0),MATCH((CUADRO!K$5&amp;$E86),'Hoja de Trabajo para listado'!$DE$151:$DG$151,0)),0)+IFERROR(INDEX('Hoja de Trabajo para listado'!$CD$155:$DC$1048576,MATCH($A86,'Hoja de Trabajo para listado'!$CD$155:$CD$1048576,0),MATCH((CUADRO!K$5&amp;$E86),'Hoja de Trabajo para listado'!$CD$151:$DC$151,0)),0)</f>
        <v>0</v>
      </c>
      <c r="L86" s="243">
        <f ca="1">+IFERROR(INDEX('Hoja de Trabajo para listado'!$A$155:$Z$1048576,MATCH($A86,'Hoja de Trabajo para listado'!$A$155:$A$1048576,0),MATCH((CUADRO!L$5&amp;$E86),'Hoja de Trabajo para listado'!$A$151:$Z$151,0)),0)+IFERROR(INDEX('Hoja de Trabajo para listado'!$AB$155:$BA$1048576,MATCH($A86,'Hoja de Trabajo para listado'!$AB$155:$AB$1048576,0),MATCH((CUADRO!L$5&amp;$E86),'Hoja de Trabajo para listado'!$AB$151:$BA$151,0)),0)+IFERROR(INDEX('Hoja de Trabajo para listado'!$BC$155:$CB$1048576,MATCH($A86,'Hoja de Trabajo para listado'!$BC$155:$BC$1048576,0),MATCH((CUADRO!L$5&amp;$E86),'Hoja de Trabajo para listado'!$BC$151:$CB$151,0)),0)+IFERROR(INDEX('Hoja de Trabajo para listado'!$DE$153:$DG$274,MATCH($A86,'Hoja de Trabajo para listado'!$DE$153:$DE$1048576,0),MATCH((CUADRO!L$5&amp;$E86),'Hoja de Trabajo para listado'!$DE$151:$DG$151,0)),0)+IFERROR(INDEX('Hoja de Trabajo para listado'!$CD$155:$DC$1048576,MATCH($A86,'Hoja de Trabajo para listado'!$CD$155:$CD$1048576,0),MATCH((CUADRO!L$5&amp;$E86),'Hoja de Trabajo para listado'!$CD$151:$DC$151,0)),0)</f>
        <v>0</v>
      </c>
      <c r="M86" s="243">
        <f ca="1">+IFERROR(INDEX('Hoja de Trabajo para listado'!$A$155:$Z$1048576,MATCH($A86,'Hoja de Trabajo para listado'!$A$155:$A$1048576,0),MATCH((CUADRO!M$5&amp;$E86),'Hoja de Trabajo para listado'!$A$151:$Z$151,0)),0)+IFERROR(INDEX('Hoja de Trabajo para listado'!$AB$155:$BA$1048576,MATCH($A86,'Hoja de Trabajo para listado'!$AB$155:$AB$1048576,0),MATCH((CUADRO!M$5&amp;$E86),'Hoja de Trabajo para listado'!$AB$151:$BA$151,0)),0)+IFERROR(INDEX('Hoja de Trabajo para listado'!$BC$155:$CB$1048576,MATCH($A86,'Hoja de Trabajo para listado'!$BC$155:$BC$1048576,0),MATCH((CUADRO!M$5&amp;$E86),'Hoja de Trabajo para listado'!$BC$151:$CB$151,0)),0)+IFERROR(INDEX('Hoja de Trabajo para listado'!$DE$153:$DG$274,MATCH($A86,'Hoja de Trabajo para listado'!$DE$153:$DE$1048576,0),MATCH((CUADRO!M$5&amp;$E86),'Hoja de Trabajo para listado'!$DE$151:$DG$151,0)),0)+IFERROR(INDEX('Hoja de Trabajo para listado'!$CD$155:$DC$1048576,MATCH($A86,'Hoja de Trabajo para listado'!$CD$155:$CD$1048576,0),MATCH((CUADRO!M$5&amp;$E86),'Hoja de Trabajo para listado'!$CD$151:$DC$151,0)),0)</f>
        <v>0</v>
      </c>
      <c r="N86" s="243">
        <f ca="1">+IFERROR(INDEX('Hoja de Trabajo para listado'!$A$155:$Z$1048576,MATCH($A86,'Hoja de Trabajo para listado'!$A$155:$A$1048576,0),MATCH((CUADRO!N$5&amp;$E86),'Hoja de Trabajo para listado'!$A$151:$Z$151,0)),0)+IFERROR(INDEX('Hoja de Trabajo para listado'!$AB$155:$BA$1048576,MATCH($A86,'Hoja de Trabajo para listado'!$AB$155:$AB$1048576,0),MATCH((CUADRO!N$5&amp;$E86),'Hoja de Trabajo para listado'!$AB$151:$BA$151,0)),0)+IFERROR(INDEX('Hoja de Trabajo para listado'!$BC$155:$CB$1048576,MATCH($A86,'Hoja de Trabajo para listado'!$BC$155:$BC$1048576,0),MATCH((CUADRO!N$5&amp;$E86),'Hoja de Trabajo para listado'!$BC$151:$CB$151,0)),0)+IFERROR(INDEX('Hoja de Trabajo para listado'!$DE$153:$DG$274,MATCH($A86,'Hoja de Trabajo para listado'!$DE$153:$DE$1048576,0),MATCH((CUADRO!N$5&amp;$E86),'Hoja de Trabajo para listado'!$DE$151:$DG$151,0)),0)+IFERROR(INDEX('Hoja de Trabajo para listado'!$CD$155:$DC$1048576,MATCH($A86,'Hoja de Trabajo para listado'!$CD$155:$CD$1048576,0),MATCH((CUADRO!N$5&amp;$E86),'Hoja de Trabajo para listado'!$CD$151:$DC$151,0)),0)</f>
        <v>0</v>
      </c>
      <c r="O86" s="243">
        <f ca="1">+IFERROR(INDEX('Hoja de Trabajo para listado'!$A$155:$Z$1048576,MATCH($A86,'Hoja de Trabajo para listado'!$A$155:$A$1048576,0),MATCH((CUADRO!O$5&amp;$E86),'Hoja de Trabajo para listado'!$A$151:$Z$151,0)),0)+IFERROR(INDEX('Hoja de Trabajo para listado'!$AB$155:$BA$1048576,MATCH($A86,'Hoja de Trabajo para listado'!$AB$155:$AB$1048576,0),MATCH((CUADRO!O$5&amp;$E86),'Hoja de Trabajo para listado'!$AB$151:$BA$151,0)),0)+IFERROR(INDEX('Hoja de Trabajo para listado'!$BC$155:$CB$1048576,MATCH($A86,'Hoja de Trabajo para listado'!$BC$155:$BC$1048576,0),MATCH((CUADRO!O$5&amp;$E86),'Hoja de Trabajo para listado'!$BC$151:$CB$151,0)),0)+IFERROR(INDEX('Hoja de Trabajo para listado'!$DE$153:$DG$274,MATCH($A86,'Hoja de Trabajo para listado'!$DE$153:$DE$1048576,0),MATCH((CUADRO!O$5&amp;$E86),'Hoja de Trabajo para listado'!$DE$151:$DG$151,0)),0)+IFERROR(INDEX('Hoja de Trabajo para listado'!$CD$155:$DC$1048576,MATCH($A86,'Hoja de Trabajo para listado'!$CD$155:$CD$1048576,0),MATCH((CUADRO!O$5&amp;$E86),'Hoja de Trabajo para listado'!$CD$151:$DC$151,0)),0)</f>
        <v>0</v>
      </c>
      <c r="P86" s="243">
        <f ca="1">+IFERROR(INDEX('Hoja de Trabajo para listado'!$A$155:$Z$1048576,MATCH($A86,'Hoja de Trabajo para listado'!$A$155:$A$1048576,0),MATCH((CUADRO!P$5&amp;$E86),'Hoja de Trabajo para listado'!$A$151:$Z$151,0)),0)+IFERROR(INDEX('Hoja de Trabajo para listado'!$AB$155:$BA$1048576,MATCH($A86,'Hoja de Trabajo para listado'!$AB$155:$AB$1048576,0),MATCH((CUADRO!P$5&amp;$E86),'Hoja de Trabajo para listado'!$AB$151:$BA$151,0)),0)+IFERROR(INDEX('Hoja de Trabajo para listado'!$BC$155:$CB$1048576,MATCH($A86,'Hoja de Trabajo para listado'!$BC$155:$BC$1048576,0),MATCH((CUADRO!P$5&amp;$E86),'Hoja de Trabajo para listado'!$BC$151:$CB$151,0)),0)+IFERROR(INDEX('Hoja de Trabajo para listado'!$DE$153:$DG$274,MATCH($A86,'Hoja de Trabajo para listado'!$DE$153:$DE$1048576,0),MATCH((CUADRO!P$5&amp;$E86),'Hoja de Trabajo para listado'!$DE$151:$DG$151,0)),0)+IFERROR(INDEX('Hoja de Trabajo para listado'!$CD$155:$DC$1048576,MATCH($A86,'Hoja de Trabajo para listado'!$CD$155:$CD$1048576,0),MATCH((CUADRO!P$5&amp;$E86),'Hoja de Trabajo para listado'!$CD$151:$DC$151,0)),0)</f>
        <v>0</v>
      </c>
      <c r="Q86" s="243">
        <f ca="1">+IFERROR(INDEX('Hoja de Trabajo para listado'!$A$155:$Z$1048576,MATCH($A86,'Hoja de Trabajo para listado'!$A$155:$A$1048576,0),MATCH((CUADRO!Q$5&amp;$E86),'Hoja de Trabajo para listado'!$A$151:$Z$151,0)),0)+IFERROR(INDEX('Hoja de Trabajo para listado'!$AB$155:$BA$1048576,MATCH($A86,'Hoja de Trabajo para listado'!$AB$155:$AB$1048576,0),MATCH((CUADRO!Q$5&amp;$E86),'Hoja de Trabajo para listado'!$AB$151:$BA$151,0)),0)+IFERROR(INDEX('Hoja de Trabajo para listado'!$BC$155:$CB$1048576,MATCH($A86,'Hoja de Trabajo para listado'!$BC$155:$BC$1048576,0),MATCH((CUADRO!Q$5&amp;$E86),'Hoja de Trabajo para listado'!$BC$151:$CB$151,0)),0)+IFERROR(INDEX('Hoja de Trabajo para listado'!$DE$153:$DG$274,MATCH($A86,'Hoja de Trabajo para listado'!$DE$153:$DE$1048576,0),MATCH((CUADRO!Q$5&amp;$E86),'Hoja de Trabajo para listado'!$DE$151:$DG$151,0)),0)+IFERROR(INDEX('Hoja de Trabajo para listado'!$CD$155:$DC$1048576,MATCH($A86,'Hoja de Trabajo para listado'!$CD$155:$CD$1048576,0),MATCH((CUADRO!Q$5&amp;$E86),'Hoja de Trabajo para listado'!$CD$151:$DC$151,0)),0)</f>
        <v>0</v>
      </c>
      <c r="R86" s="243">
        <f t="shared" ca="1" si="5"/>
        <v>0</v>
      </c>
      <c r="S86" s="243"/>
      <c r="T86" s="243">
        <f ca="1">+T87</f>
        <v>0</v>
      </c>
      <c r="U86" s="242">
        <f t="shared" si="6"/>
        <v>1</v>
      </c>
      <c r="V86" s="333" t="str">
        <f>+VLOOKUP(A86,bd_lista!$A$3:$E$590,5,FALSE)</f>
        <v>Universidades Públicas</v>
      </c>
      <c r="W86" s="383" t="str">
        <f>+V86</f>
        <v>Universidades Públicas</v>
      </c>
      <c r="X86" s="242">
        <f>+VLOOKUP(A86,[3]Sheet1!$A$13:$D$744,4,FALSE)</f>
        <v>0</v>
      </c>
      <c r="Y86" s="242" t="e">
        <f>+VLOOKUP(X86,bd_lista!$A$3:$C$590,3,FALSE)</f>
        <v>#N/A</v>
      </c>
      <c r="Z86" s="294">
        <f>+X86</f>
        <v>0</v>
      </c>
      <c r="AA86" s="295" t="e">
        <f>+Y86</f>
        <v>#N/A</v>
      </c>
    </row>
    <row r="87" spans="1:27" customFormat="1" ht="15" hidden="1" customHeight="1">
      <c r="A87" s="32">
        <v>142</v>
      </c>
      <c r="B87" s="389"/>
      <c r="C87" s="333" t="str">
        <f>+VLOOKUP(A87,bd_lista!$A$3:$C$590,3,FALSE)</f>
        <v>Universidad Técnica de Oruro</v>
      </c>
      <c r="D87" s="386"/>
      <c r="E87" s="333" t="s">
        <v>1305</v>
      </c>
      <c r="F87" s="245">
        <f ca="1">+IFERROR(INDEX('Hoja de Trabajo para listado'!$A$155:$Z$1048576,MATCH($A87,'Hoja de Trabajo para listado'!$A$155:$A$1048576,0),MATCH((CUADRO!F$5&amp;$E87),'Hoja de Trabajo para listado'!$A$151:$Z$151,0)),0)+IFERROR(INDEX('Hoja de Trabajo para listado'!$AB$155:$BA$1048576,MATCH($A87,'Hoja de Trabajo para listado'!$AB$155:$AB$1048576,0),MATCH((CUADRO!F$5&amp;$E87),'Hoja de Trabajo para listado'!$AB$151:$BA$151,0)),0)+IFERROR(INDEX('Hoja de Trabajo para listado'!$BC$155:$CB$1048576,MATCH($A87,'Hoja de Trabajo para listado'!$BC$155:$BC$1048576,0),MATCH((CUADRO!F$5&amp;$E87),'Hoja de Trabajo para listado'!$BC$151:$CB$151,0)),0)+IFERROR(INDEX('Hoja de Trabajo para listado'!$DE$153:$DG$274,MATCH($A87,'Hoja de Trabajo para listado'!$DE$153:$DE$1048576,0),MATCH((CUADRO!F$5&amp;$E87),'Hoja de Trabajo para listado'!$DE$151:$DG$151,0)),0)+IFERROR(INDEX('Hoja de Trabajo para listado'!$CD$155:$DC$1048576,MATCH($A87,'Hoja de Trabajo para listado'!$CD$155:$CD$1048576,0),MATCH((CUADRO!F$5&amp;$E87),'Hoja de Trabajo para listado'!$CD$151:$DC$151,0)),0)</f>
        <v>0</v>
      </c>
      <c r="G87" s="245">
        <f ca="1">+IFERROR(INDEX('Hoja de Trabajo para listado'!$A$155:$Z$1048576,MATCH($A87,'Hoja de Trabajo para listado'!$A$155:$A$1048576,0),MATCH((CUADRO!G$5&amp;$E87),'Hoja de Trabajo para listado'!$A$151:$Z$151,0)),0)+IFERROR(INDEX('Hoja de Trabajo para listado'!$AB$155:$BA$1048576,MATCH($A87,'Hoja de Trabajo para listado'!$AB$155:$AB$1048576,0),MATCH((CUADRO!G$5&amp;$E87),'Hoja de Trabajo para listado'!$AB$151:$BA$151,0)),0)+IFERROR(INDEX('Hoja de Trabajo para listado'!$BC$155:$CB$1048576,MATCH($A87,'Hoja de Trabajo para listado'!$BC$155:$BC$1048576,0),MATCH((CUADRO!G$5&amp;$E87),'Hoja de Trabajo para listado'!$BC$151:$CB$151,0)),0)+IFERROR(INDEX('Hoja de Trabajo para listado'!$DE$153:$DG$274,MATCH($A87,'Hoja de Trabajo para listado'!$DE$153:$DE$1048576,0),MATCH((CUADRO!G$5&amp;$E87),'Hoja de Trabajo para listado'!$DE$151:$DG$151,0)),0)+IFERROR(INDEX('Hoja de Trabajo para listado'!$CD$155:$DC$1048576,MATCH($A87,'Hoja de Trabajo para listado'!$CD$155:$CD$1048576,0),MATCH((CUADRO!G$5&amp;$E87),'Hoja de Trabajo para listado'!$CD$151:$DC$151,0)),0)</f>
        <v>0</v>
      </c>
      <c r="H87" s="245">
        <f ca="1">+IFERROR(INDEX('Hoja de Trabajo para listado'!$A$155:$Z$1048576,MATCH($A87,'Hoja de Trabajo para listado'!$A$155:$A$1048576,0),MATCH((CUADRO!H$5&amp;$E87),'Hoja de Trabajo para listado'!$A$151:$Z$151,0)),0)+IFERROR(INDEX('Hoja de Trabajo para listado'!$AB$155:$BA$1048576,MATCH($A87,'Hoja de Trabajo para listado'!$AB$155:$AB$1048576,0),MATCH((CUADRO!H$5&amp;$E87),'Hoja de Trabajo para listado'!$AB$151:$BA$151,0)),0)+IFERROR(INDEX('Hoja de Trabajo para listado'!$BC$155:$CB$1048576,MATCH($A87,'Hoja de Trabajo para listado'!$BC$155:$BC$1048576,0),MATCH((CUADRO!H$5&amp;$E87),'Hoja de Trabajo para listado'!$BC$151:$CB$151,0)),0)+IFERROR(INDEX('Hoja de Trabajo para listado'!$DE$153:$DG$274,MATCH($A87,'Hoja de Trabajo para listado'!$DE$153:$DE$1048576,0),MATCH((CUADRO!H$5&amp;$E87),'Hoja de Trabajo para listado'!$DE$151:$DG$151,0)),0)+IFERROR(INDEX('Hoja de Trabajo para listado'!$CD$155:$DC$1048576,MATCH($A87,'Hoja de Trabajo para listado'!$CD$155:$CD$1048576,0),MATCH((CUADRO!H$5&amp;$E87),'Hoja de Trabajo para listado'!$CD$151:$DC$151,0)),0)</f>
        <v>0</v>
      </c>
      <c r="I87" s="245">
        <f ca="1">+IFERROR(INDEX('Hoja de Trabajo para listado'!$A$155:$Z$1048576,MATCH($A87,'Hoja de Trabajo para listado'!$A$155:$A$1048576,0),MATCH((CUADRO!I$5&amp;$E87),'Hoja de Trabajo para listado'!$A$151:$Z$151,0)),0)+IFERROR(INDEX('Hoja de Trabajo para listado'!$AB$155:$BA$1048576,MATCH($A87,'Hoja de Trabajo para listado'!$AB$155:$AB$1048576,0),MATCH((CUADRO!I$5&amp;$E87),'Hoja de Trabajo para listado'!$AB$151:$BA$151,0)),0)+IFERROR(INDEX('Hoja de Trabajo para listado'!$BC$155:$CB$1048576,MATCH($A87,'Hoja de Trabajo para listado'!$BC$155:$BC$1048576,0),MATCH((CUADRO!I$5&amp;$E87),'Hoja de Trabajo para listado'!$BC$151:$CB$151,0)),0)+IFERROR(INDEX('Hoja de Trabajo para listado'!$DE$153:$DG$274,MATCH($A87,'Hoja de Trabajo para listado'!$DE$153:$DE$1048576,0),MATCH((CUADRO!I$5&amp;$E87),'Hoja de Trabajo para listado'!$DE$151:$DG$151,0)),0)+IFERROR(INDEX('Hoja de Trabajo para listado'!$CD$155:$DC$1048576,MATCH($A87,'Hoja de Trabajo para listado'!$CD$155:$CD$1048576,0),MATCH((CUADRO!I$5&amp;$E87),'Hoja de Trabajo para listado'!$CD$151:$DC$151,0)),0)</f>
        <v>0</v>
      </c>
      <c r="J87" s="245">
        <f ca="1">+IFERROR(INDEX('Hoja de Trabajo para listado'!$A$155:$Z$1048576,MATCH($A87,'Hoja de Trabajo para listado'!$A$155:$A$1048576,0),MATCH((CUADRO!J$5&amp;$E87),'Hoja de Trabajo para listado'!$A$151:$Z$151,0)),0)+IFERROR(INDEX('Hoja de Trabajo para listado'!$AB$155:$BA$1048576,MATCH($A87,'Hoja de Trabajo para listado'!$AB$155:$AB$1048576,0),MATCH((CUADRO!J$5&amp;$E87),'Hoja de Trabajo para listado'!$AB$151:$BA$151,0)),0)+IFERROR(INDEX('Hoja de Trabajo para listado'!$BC$155:$CB$1048576,MATCH($A87,'Hoja de Trabajo para listado'!$BC$155:$BC$1048576,0),MATCH((CUADRO!J$5&amp;$E87),'Hoja de Trabajo para listado'!$BC$151:$CB$151,0)),0)+IFERROR(INDEX('Hoja de Trabajo para listado'!$DE$153:$DG$274,MATCH($A87,'Hoja de Trabajo para listado'!$DE$153:$DE$1048576,0),MATCH((CUADRO!J$5&amp;$E87),'Hoja de Trabajo para listado'!$DE$151:$DG$151,0)),0)+IFERROR(INDEX('Hoja de Trabajo para listado'!$CD$155:$DC$1048576,MATCH($A87,'Hoja de Trabajo para listado'!$CD$155:$CD$1048576,0),MATCH((CUADRO!J$5&amp;$E87),'Hoja de Trabajo para listado'!$CD$151:$DC$151,0)),0)</f>
        <v>0</v>
      </c>
      <c r="K87" s="245">
        <f ca="1">+IFERROR(INDEX('Hoja de Trabajo para listado'!$A$155:$Z$1048576,MATCH($A87,'Hoja de Trabajo para listado'!$A$155:$A$1048576,0),MATCH((CUADRO!K$5&amp;$E87),'Hoja de Trabajo para listado'!$A$151:$Z$151,0)),0)+IFERROR(INDEX('Hoja de Trabajo para listado'!$AB$155:$BA$1048576,MATCH($A87,'Hoja de Trabajo para listado'!$AB$155:$AB$1048576,0),MATCH((CUADRO!K$5&amp;$E87),'Hoja de Trabajo para listado'!$AB$151:$BA$151,0)),0)+IFERROR(INDEX('Hoja de Trabajo para listado'!$BC$155:$CB$1048576,MATCH($A87,'Hoja de Trabajo para listado'!$BC$155:$BC$1048576,0),MATCH((CUADRO!K$5&amp;$E87),'Hoja de Trabajo para listado'!$BC$151:$CB$151,0)),0)+IFERROR(INDEX('Hoja de Trabajo para listado'!$DE$153:$DG$274,MATCH($A87,'Hoja de Trabajo para listado'!$DE$153:$DE$1048576,0),MATCH((CUADRO!K$5&amp;$E87),'Hoja de Trabajo para listado'!$DE$151:$DG$151,0)),0)+IFERROR(INDEX('Hoja de Trabajo para listado'!$CD$155:$DC$1048576,MATCH($A87,'Hoja de Trabajo para listado'!$CD$155:$CD$1048576,0),MATCH((CUADRO!K$5&amp;$E87),'Hoja de Trabajo para listado'!$CD$151:$DC$151,0)),0)</f>
        <v>0</v>
      </c>
      <c r="L87" s="245">
        <f ca="1">+IFERROR(INDEX('Hoja de Trabajo para listado'!$A$155:$Z$1048576,MATCH($A87,'Hoja de Trabajo para listado'!$A$155:$A$1048576,0),MATCH((CUADRO!L$5&amp;$E87),'Hoja de Trabajo para listado'!$A$151:$Z$151,0)),0)+IFERROR(INDEX('Hoja de Trabajo para listado'!$AB$155:$BA$1048576,MATCH($A87,'Hoja de Trabajo para listado'!$AB$155:$AB$1048576,0),MATCH((CUADRO!L$5&amp;$E87),'Hoja de Trabajo para listado'!$AB$151:$BA$151,0)),0)+IFERROR(INDEX('Hoja de Trabajo para listado'!$BC$155:$CB$1048576,MATCH($A87,'Hoja de Trabajo para listado'!$BC$155:$BC$1048576,0),MATCH((CUADRO!L$5&amp;$E87),'Hoja de Trabajo para listado'!$BC$151:$CB$151,0)),0)+IFERROR(INDEX('Hoja de Trabajo para listado'!$DE$153:$DG$274,MATCH($A87,'Hoja de Trabajo para listado'!$DE$153:$DE$1048576,0),MATCH((CUADRO!L$5&amp;$E87),'Hoja de Trabajo para listado'!$DE$151:$DG$151,0)),0)+IFERROR(INDEX('Hoja de Trabajo para listado'!$CD$155:$DC$1048576,MATCH($A87,'Hoja de Trabajo para listado'!$CD$155:$CD$1048576,0),MATCH((CUADRO!L$5&amp;$E87),'Hoja de Trabajo para listado'!$CD$151:$DC$151,0)),0)</f>
        <v>0</v>
      </c>
      <c r="M87" s="245">
        <f ca="1">+IFERROR(INDEX('Hoja de Trabajo para listado'!$A$155:$Z$1048576,MATCH($A87,'Hoja de Trabajo para listado'!$A$155:$A$1048576,0),MATCH((CUADRO!M$5&amp;$E87),'Hoja de Trabajo para listado'!$A$151:$Z$151,0)),0)+IFERROR(INDEX('Hoja de Trabajo para listado'!$AB$155:$BA$1048576,MATCH($A87,'Hoja de Trabajo para listado'!$AB$155:$AB$1048576,0),MATCH((CUADRO!M$5&amp;$E87),'Hoja de Trabajo para listado'!$AB$151:$BA$151,0)),0)+IFERROR(INDEX('Hoja de Trabajo para listado'!$BC$155:$CB$1048576,MATCH($A87,'Hoja de Trabajo para listado'!$BC$155:$BC$1048576,0),MATCH((CUADRO!M$5&amp;$E87),'Hoja de Trabajo para listado'!$BC$151:$CB$151,0)),0)+IFERROR(INDEX('Hoja de Trabajo para listado'!$DE$153:$DG$274,MATCH($A87,'Hoja de Trabajo para listado'!$DE$153:$DE$1048576,0),MATCH((CUADRO!M$5&amp;$E87),'Hoja de Trabajo para listado'!$DE$151:$DG$151,0)),0)+IFERROR(INDEX('Hoja de Trabajo para listado'!$CD$155:$DC$1048576,MATCH($A87,'Hoja de Trabajo para listado'!$CD$155:$CD$1048576,0),MATCH((CUADRO!M$5&amp;$E87),'Hoja de Trabajo para listado'!$CD$151:$DC$151,0)),0)</f>
        <v>0</v>
      </c>
      <c r="N87" s="245">
        <f ca="1">+IFERROR(INDEX('Hoja de Trabajo para listado'!$A$155:$Z$1048576,MATCH($A87,'Hoja de Trabajo para listado'!$A$155:$A$1048576,0),MATCH((CUADRO!N$5&amp;$E87),'Hoja de Trabajo para listado'!$A$151:$Z$151,0)),0)+IFERROR(INDEX('Hoja de Trabajo para listado'!$AB$155:$BA$1048576,MATCH($A87,'Hoja de Trabajo para listado'!$AB$155:$AB$1048576,0),MATCH((CUADRO!N$5&amp;$E87),'Hoja de Trabajo para listado'!$AB$151:$BA$151,0)),0)+IFERROR(INDEX('Hoja de Trabajo para listado'!$BC$155:$CB$1048576,MATCH($A87,'Hoja de Trabajo para listado'!$BC$155:$BC$1048576,0),MATCH((CUADRO!N$5&amp;$E87),'Hoja de Trabajo para listado'!$BC$151:$CB$151,0)),0)+IFERROR(INDEX('Hoja de Trabajo para listado'!$DE$153:$DG$274,MATCH($A87,'Hoja de Trabajo para listado'!$DE$153:$DE$1048576,0),MATCH((CUADRO!N$5&amp;$E87),'Hoja de Trabajo para listado'!$DE$151:$DG$151,0)),0)+IFERROR(INDEX('Hoja de Trabajo para listado'!$CD$155:$DC$1048576,MATCH($A87,'Hoja de Trabajo para listado'!$CD$155:$CD$1048576,0),MATCH((CUADRO!N$5&amp;$E87),'Hoja de Trabajo para listado'!$CD$151:$DC$151,0)),0)</f>
        <v>0</v>
      </c>
      <c r="O87" s="245">
        <f ca="1">+IFERROR(INDEX('Hoja de Trabajo para listado'!$A$155:$Z$1048576,MATCH($A87,'Hoja de Trabajo para listado'!$A$155:$A$1048576,0),MATCH((CUADRO!O$5&amp;$E87),'Hoja de Trabajo para listado'!$A$151:$Z$151,0)),0)+IFERROR(INDEX('Hoja de Trabajo para listado'!$AB$155:$BA$1048576,MATCH($A87,'Hoja de Trabajo para listado'!$AB$155:$AB$1048576,0),MATCH((CUADRO!O$5&amp;$E87),'Hoja de Trabajo para listado'!$AB$151:$BA$151,0)),0)+IFERROR(INDEX('Hoja de Trabajo para listado'!$BC$155:$CB$1048576,MATCH($A87,'Hoja de Trabajo para listado'!$BC$155:$BC$1048576,0),MATCH((CUADRO!O$5&amp;$E87),'Hoja de Trabajo para listado'!$BC$151:$CB$151,0)),0)+IFERROR(INDEX('Hoja de Trabajo para listado'!$DE$153:$DG$274,MATCH($A87,'Hoja de Trabajo para listado'!$DE$153:$DE$1048576,0),MATCH((CUADRO!O$5&amp;$E87),'Hoja de Trabajo para listado'!$DE$151:$DG$151,0)),0)+IFERROR(INDEX('Hoja de Trabajo para listado'!$CD$155:$DC$1048576,MATCH($A87,'Hoja de Trabajo para listado'!$CD$155:$CD$1048576,0),MATCH((CUADRO!O$5&amp;$E87),'Hoja de Trabajo para listado'!$CD$151:$DC$151,0)),0)</f>
        <v>0</v>
      </c>
      <c r="P87" s="245">
        <f ca="1">+IFERROR(INDEX('Hoja de Trabajo para listado'!$A$155:$Z$1048576,MATCH($A87,'Hoja de Trabajo para listado'!$A$155:$A$1048576,0),MATCH((CUADRO!P$5&amp;$E87),'Hoja de Trabajo para listado'!$A$151:$Z$151,0)),0)+IFERROR(INDEX('Hoja de Trabajo para listado'!$AB$155:$BA$1048576,MATCH($A87,'Hoja de Trabajo para listado'!$AB$155:$AB$1048576,0),MATCH((CUADRO!P$5&amp;$E87),'Hoja de Trabajo para listado'!$AB$151:$BA$151,0)),0)+IFERROR(INDEX('Hoja de Trabajo para listado'!$BC$155:$CB$1048576,MATCH($A87,'Hoja de Trabajo para listado'!$BC$155:$BC$1048576,0),MATCH((CUADRO!P$5&amp;$E87),'Hoja de Trabajo para listado'!$BC$151:$CB$151,0)),0)+IFERROR(INDEX('Hoja de Trabajo para listado'!$DE$153:$DG$274,MATCH($A87,'Hoja de Trabajo para listado'!$DE$153:$DE$1048576,0),MATCH((CUADRO!P$5&amp;$E87),'Hoja de Trabajo para listado'!$DE$151:$DG$151,0)),0)+IFERROR(INDEX('Hoja de Trabajo para listado'!$CD$155:$DC$1048576,MATCH($A87,'Hoja de Trabajo para listado'!$CD$155:$CD$1048576,0),MATCH((CUADRO!P$5&amp;$E87),'Hoja de Trabajo para listado'!$CD$151:$DC$151,0)),0)</f>
        <v>0</v>
      </c>
      <c r="Q87" s="245">
        <f ca="1">+IFERROR(INDEX('Hoja de Trabajo para listado'!$A$155:$Z$1048576,MATCH($A87,'Hoja de Trabajo para listado'!$A$155:$A$1048576,0),MATCH((CUADRO!Q$5&amp;$E87),'Hoja de Trabajo para listado'!$A$151:$Z$151,0)),0)+IFERROR(INDEX('Hoja de Trabajo para listado'!$AB$155:$BA$1048576,MATCH($A87,'Hoja de Trabajo para listado'!$AB$155:$AB$1048576,0),MATCH((CUADRO!Q$5&amp;$E87),'Hoja de Trabajo para listado'!$AB$151:$BA$151,0)),0)+IFERROR(INDEX('Hoja de Trabajo para listado'!$BC$155:$CB$1048576,MATCH($A87,'Hoja de Trabajo para listado'!$BC$155:$BC$1048576,0),MATCH((CUADRO!Q$5&amp;$E87),'Hoja de Trabajo para listado'!$BC$151:$CB$151,0)),0)+IFERROR(INDEX('Hoja de Trabajo para listado'!$DE$153:$DG$274,MATCH($A87,'Hoja de Trabajo para listado'!$DE$153:$DE$1048576,0),MATCH((CUADRO!Q$5&amp;$E87),'Hoja de Trabajo para listado'!$DE$151:$DG$151,0)),0)+IFERROR(INDEX('Hoja de Trabajo para listado'!$CD$155:$DC$1048576,MATCH($A87,'Hoja de Trabajo para listado'!$CD$155:$CD$1048576,0),MATCH((CUADRO!Q$5&amp;$E87),'Hoja de Trabajo para listado'!$CD$151:$DC$151,0)),0)</f>
        <v>0</v>
      </c>
      <c r="R87" s="245">
        <f t="shared" ca="1" si="5"/>
        <v>0</v>
      </c>
      <c r="S87" s="245">
        <f ca="1">+R86+R87</f>
        <v>0</v>
      </c>
      <c r="T87" s="245">
        <f ca="1">+S87</f>
        <v>0</v>
      </c>
      <c r="U87" s="244">
        <f t="shared" si="6"/>
        <v>2</v>
      </c>
      <c r="V87" s="333" t="str">
        <f>+VLOOKUP(A87,bd_lista!$A$3:$E$590,5,FALSE)</f>
        <v>Universidades Públicas</v>
      </c>
      <c r="W87" s="384"/>
      <c r="X87" s="242">
        <f>+VLOOKUP(A87,[3]Sheet1!$A$13:$D$744,4,FALSE)</f>
        <v>0</v>
      </c>
      <c r="Y87" s="242" t="e">
        <f>+VLOOKUP(X87,bd_lista!$A$3:$C$590,3,FALSE)</f>
        <v>#N/A</v>
      </c>
      <c r="Z87" s="292"/>
      <c r="AA87" s="293"/>
    </row>
    <row r="88" spans="1:27" customFormat="1" ht="15" hidden="1" customHeight="1">
      <c r="A88" s="32">
        <v>143</v>
      </c>
      <c r="B88" s="388">
        <f>+A88</f>
        <v>143</v>
      </c>
      <c r="C88" s="247" t="str">
        <f>+VLOOKUP(A88,bd_lista!$A$3:$C$590,3,FALSE)</f>
        <v>Universidad Autónoma Tomás Frías</v>
      </c>
      <c r="D88" s="385" t="str">
        <f>+C88</f>
        <v>Universidad Autónoma Tomás Frías</v>
      </c>
      <c r="E88" s="247" t="s">
        <v>1304</v>
      </c>
      <c r="F88" s="243">
        <f ca="1">+IFERROR(INDEX('Hoja de Trabajo para listado'!$A$155:$Z$1048576,MATCH($A88,'Hoja de Trabajo para listado'!$A$155:$A$1048576,0),MATCH((CUADRO!F$5&amp;$E88),'Hoja de Trabajo para listado'!$A$151:$Z$151,0)),0)+IFERROR(INDEX('Hoja de Trabajo para listado'!$AB$155:$BA$1048576,MATCH($A88,'Hoja de Trabajo para listado'!$AB$155:$AB$1048576,0),MATCH((CUADRO!F$5&amp;$E88),'Hoja de Trabajo para listado'!$AB$151:$BA$151,0)),0)+IFERROR(INDEX('Hoja de Trabajo para listado'!$BC$155:$CB$1048576,MATCH($A88,'Hoja de Trabajo para listado'!$BC$155:$BC$1048576,0),MATCH((CUADRO!F$5&amp;$E88),'Hoja de Trabajo para listado'!$BC$151:$CB$151,0)),0)+IFERROR(INDEX('Hoja de Trabajo para listado'!$DE$153:$DG$274,MATCH($A88,'Hoja de Trabajo para listado'!$DE$153:$DE$1048576,0),MATCH((CUADRO!F$5&amp;$E88),'Hoja de Trabajo para listado'!$DE$151:$DG$151,0)),0)+IFERROR(INDEX('Hoja de Trabajo para listado'!$CD$155:$DC$1048576,MATCH($A88,'Hoja de Trabajo para listado'!$CD$155:$CD$1048576,0),MATCH((CUADRO!F$5&amp;$E88),'Hoja de Trabajo para listado'!$CD$151:$DC$151,0)),0)</f>
        <v>0</v>
      </c>
      <c r="G88" s="243">
        <f ca="1">+IFERROR(INDEX('Hoja de Trabajo para listado'!$A$155:$Z$1048576,MATCH($A88,'Hoja de Trabajo para listado'!$A$155:$A$1048576,0),MATCH((CUADRO!G$5&amp;$E88),'Hoja de Trabajo para listado'!$A$151:$Z$151,0)),0)+IFERROR(INDEX('Hoja de Trabajo para listado'!$AB$155:$BA$1048576,MATCH($A88,'Hoja de Trabajo para listado'!$AB$155:$AB$1048576,0),MATCH((CUADRO!G$5&amp;$E88),'Hoja de Trabajo para listado'!$AB$151:$BA$151,0)),0)+IFERROR(INDEX('Hoja de Trabajo para listado'!$BC$155:$CB$1048576,MATCH($A88,'Hoja de Trabajo para listado'!$BC$155:$BC$1048576,0),MATCH((CUADRO!G$5&amp;$E88),'Hoja de Trabajo para listado'!$BC$151:$CB$151,0)),0)+IFERROR(INDEX('Hoja de Trabajo para listado'!$DE$153:$DG$274,MATCH($A88,'Hoja de Trabajo para listado'!$DE$153:$DE$1048576,0),MATCH((CUADRO!G$5&amp;$E88),'Hoja de Trabajo para listado'!$DE$151:$DG$151,0)),0)+IFERROR(INDEX('Hoja de Trabajo para listado'!$CD$155:$DC$1048576,MATCH($A88,'Hoja de Trabajo para listado'!$CD$155:$CD$1048576,0),MATCH((CUADRO!G$5&amp;$E88),'Hoja de Trabajo para listado'!$CD$151:$DC$151,0)),0)</f>
        <v>0</v>
      </c>
      <c r="H88" s="243">
        <f ca="1">+IFERROR(INDEX('Hoja de Trabajo para listado'!$A$155:$Z$1048576,MATCH($A88,'Hoja de Trabajo para listado'!$A$155:$A$1048576,0),MATCH((CUADRO!H$5&amp;$E88),'Hoja de Trabajo para listado'!$A$151:$Z$151,0)),0)+IFERROR(INDEX('Hoja de Trabajo para listado'!$AB$155:$BA$1048576,MATCH($A88,'Hoja de Trabajo para listado'!$AB$155:$AB$1048576,0),MATCH((CUADRO!H$5&amp;$E88),'Hoja de Trabajo para listado'!$AB$151:$BA$151,0)),0)+IFERROR(INDEX('Hoja de Trabajo para listado'!$BC$155:$CB$1048576,MATCH($A88,'Hoja de Trabajo para listado'!$BC$155:$BC$1048576,0),MATCH((CUADRO!H$5&amp;$E88),'Hoja de Trabajo para listado'!$BC$151:$CB$151,0)),0)+IFERROR(INDEX('Hoja de Trabajo para listado'!$DE$153:$DG$274,MATCH($A88,'Hoja de Trabajo para listado'!$DE$153:$DE$1048576,0),MATCH((CUADRO!H$5&amp;$E88),'Hoja de Trabajo para listado'!$DE$151:$DG$151,0)),0)+IFERROR(INDEX('Hoja de Trabajo para listado'!$CD$155:$DC$1048576,MATCH($A88,'Hoja de Trabajo para listado'!$CD$155:$CD$1048576,0),MATCH((CUADRO!H$5&amp;$E88),'Hoja de Trabajo para listado'!$CD$151:$DC$151,0)),0)</f>
        <v>0</v>
      </c>
      <c r="I88" s="243">
        <f ca="1">+IFERROR(INDEX('Hoja de Trabajo para listado'!$A$155:$Z$1048576,MATCH($A88,'Hoja de Trabajo para listado'!$A$155:$A$1048576,0),MATCH((CUADRO!I$5&amp;$E88),'Hoja de Trabajo para listado'!$A$151:$Z$151,0)),0)+IFERROR(INDEX('Hoja de Trabajo para listado'!$AB$155:$BA$1048576,MATCH($A88,'Hoja de Trabajo para listado'!$AB$155:$AB$1048576,0),MATCH((CUADRO!I$5&amp;$E88),'Hoja de Trabajo para listado'!$AB$151:$BA$151,0)),0)+IFERROR(INDEX('Hoja de Trabajo para listado'!$BC$155:$CB$1048576,MATCH($A88,'Hoja de Trabajo para listado'!$BC$155:$BC$1048576,0),MATCH((CUADRO!I$5&amp;$E88),'Hoja de Trabajo para listado'!$BC$151:$CB$151,0)),0)+IFERROR(INDEX('Hoja de Trabajo para listado'!$DE$153:$DG$274,MATCH($A88,'Hoja de Trabajo para listado'!$DE$153:$DE$1048576,0),MATCH((CUADRO!I$5&amp;$E88),'Hoja de Trabajo para listado'!$DE$151:$DG$151,0)),0)+IFERROR(INDEX('Hoja de Trabajo para listado'!$CD$155:$DC$1048576,MATCH($A88,'Hoja de Trabajo para listado'!$CD$155:$CD$1048576,0),MATCH((CUADRO!I$5&amp;$E88),'Hoja de Trabajo para listado'!$CD$151:$DC$151,0)),0)</f>
        <v>0</v>
      </c>
      <c r="J88" s="243">
        <f ca="1">+IFERROR(INDEX('Hoja de Trabajo para listado'!$A$155:$Z$1048576,MATCH($A88,'Hoja de Trabajo para listado'!$A$155:$A$1048576,0),MATCH((CUADRO!J$5&amp;$E88),'Hoja de Trabajo para listado'!$A$151:$Z$151,0)),0)+IFERROR(INDEX('Hoja de Trabajo para listado'!$AB$155:$BA$1048576,MATCH($A88,'Hoja de Trabajo para listado'!$AB$155:$AB$1048576,0),MATCH((CUADRO!J$5&amp;$E88),'Hoja de Trabajo para listado'!$AB$151:$BA$151,0)),0)+IFERROR(INDEX('Hoja de Trabajo para listado'!$BC$155:$CB$1048576,MATCH($A88,'Hoja de Trabajo para listado'!$BC$155:$BC$1048576,0),MATCH((CUADRO!J$5&amp;$E88),'Hoja de Trabajo para listado'!$BC$151:$CB$151,0)),0)+IFERROR(INDEX('Hoja de Trabajo para listado'!$DE$153:$DG$274,MATCH($A88,'Hoja de Trabajo para listado'!$DE$153:$DE$1048576,0),MATCH((CUADRO!J$5&amp;$E88),'Hoja de Trabajo para listado'!$DE$151:$DG$151,0)),0)+IFERROR(INDEX('Hoja de Trabajo para listado'!$CD$155:$DC$1048576,MATCH($A88,'Hoja de Trabajo para listado'!$CD$155:$CD$1048576,0),MATCH((CUADRO!J$5&amp;$E88),'Hoja de Trabajo para listado'!$CD$151:$DC$151,0)),0)</f>
        <v>0</v>
      </c>
      <c r="K88" s="243">
        <f ca="1">+IFERROR(INDEX('Hoja de Trabajo para listado'!$A$155:$Z$1048576,MATCH($A88,'Hoja de Trabajo para listado'!$A$155:$A$1048576,0),MATCH((CUADRO!K$5&amp;$E88),'Hoja de Trabajo para listado'!$A$151:$Z$151,0)),0)+IFERROR(INDEX('Hoja de Trabajo para listado'!$AB$155:$BA$1048576,MATCH($A88,'Hoja de Trabajo para listado'!$AB$155:$AB$1048576,0),MATCH((CUADRO!K$5&amp;$E88),'Hoja de Trabajo para listado'!$AB$151:$BA$151,0)),0)+IFERROR(INDEX('Hoja de Trabajo para listado'!$BC$155:$CB$1048576,MATCH($A88,'Hoja de Trabajo para listado'!$BC$155:$BC$1048576,0),MATCH((CUADRO!K$5&amp;$E88),'Hoja de Trabajo para listado'!$BC$151:$CB$151,0)),0)+IFERROR(INDEX('Hoja de Trabajo para listado'!$DE$153:$DG$274,MATCH($A88,'Hoja de Trabajo para listado'!$DE$153:$DE$1048576,0),MATCH((CUADRO!K$5&amp;$E88),'Hoja de Trabajo para listado'!$DE$151:$DG$151,0)),0)+IFERROR(INDEX('Hoja de Trabajo para listado'!$CD$155:$DC$1048576,MATCH($A88,'Hoja de Trabajo para listado'!$CD$155:$CD$1048576,0),MATCH((CUADRO!K$5&amp;$E88),'Hoja de Trabajo para listado'!$CD$151:$DC$151,0)),0)</f>
        <v>0</v>
      </c>
      <c r="L88" s="243">
        <f ca="1">+IFERROR(INDEX('Hoja de Trabajo para listado'!$A$155:$Z$1048576,MATCH($A88,'Hoja de Trabajo para listado'!$A$155:$A$1048576,0),MATCH((CUADRO!L$5&amp;$E88),'Hoja de Trabajo para listado'!$A$151:$Z$151,0)),0)+IFERROR(INDEX('Hoja de Trabajo para listado'!$AB$155:$BA$1048576,MATCH($A88,'Hoja de Trabajo para listado'!$AB$155:$AB$1048576,0),MATCH((CUADRO!L$5&amp;$E88),'Hoja de Trabajo para listado'!$AB$151:$BA$151,0)),0)+IFERROR(INDEX('Hoja de Trabajo para listado'!$BC$155:$CB$1048576,MATCH($A88,'Hoja de Trabajo para listado'!$BC$155:$BC$1048576,0),MATCH((CUADRO!L$5&amp;$E88),'Hoja de Trabajo para listado'!$BC$151:$CB$151,0)),0)+IFERROR(INDEX('Hoja de Trabajo para listado'!$DE$153:$DG$274,MATCH($A88,'Hoja de Trabajo para listado'!$DE$153:$DE$1048576,0),MATCH((CUADRO!L$5&amp;$E88),'Hoja de Trabajo para listado'!$DE$151:$DG$151,0)),0)+IFERROR(INDEX('Hoja de Trabajo para listado'!$CD$155:$DC$1048576,MATCH($A88,'Hoja de Trabajo para listado'!$CD$155:$CD$1048576,0),MATCH((CUADRO!L$5&amp;$E88),'Hoja de Trabajo para listado'!$CD$151:$DC$151,0)),0)</f>
        <v>0</v>
      </c>
      <c r="M88" s="243">
        <f ca="1">+IFERROR(INDEX('Hoja de Trabajo para listado'!$A$155:$Z$1048576,MATCH($A88,'Hoja de Trabajo para listado'!$A$155:$A$1048576,0),MATCH((CUADRO!M$5&amp;$E88),'Hoja de Trabajo para listado'!$A$151:$Z$151,0)),0)+IFERROR(INDEX('Hoja de Trabajo para listado'!$AB$155:$BA$1048576,MATCH($A88,'Hoja de Trabajo para listado'!$AB$155:$AB$1048576,0),MATCH((CUADRO!M$5&amp;$E88),'Hoja de Trabajo para listado'!$AB$151:$BA$151,0)),0)+IFERROR(INDEX('Hoja de Trabajo para listado'!$BC$155:$CB$1048576,MATCH($A88,'Hoja de Trabajo para listado'!$BC$155:$BC$1048576,0),MATCH((CUADRO!M$5&amp;$E88),'Hoja de Trabajo para listado'!$BC$151:$CB$151,0)),0)+IFERROR(INDEX('Hoja de Trabajo para listado'!$DE$153:$DG$274,MATCH($A88,'Hoja de Trabajo para listado'!$DE$153:$DE$1048576,0),MATCH((CUADRO!M$5&amp;$E88),'Hoja de Trabajo para listado'!$DE$151:$DG$151,0)),0)+IFERROR(INDEX('Hoja de Trabajo para listado'!$CD$155:$DC$1048576,MATCH($A88,'Hoja de Trabajo para listado'!$CD$155:$CD$1048576,0),MATCH((CUADRO!M$5&amp;$E88),'Hoja de Trabajo para listado'!$CD$151:$DC$151,0)),0)</f>
        <v>0</v>
      </c>
      <c r="N88" s="243">
        <f ca="1">+IFERROR(INDEX('Hoja de Trabajo para listado'!$A$155:$Z$1048576,MATCH($A88,'Hoja de Trabajo para listado'!$A$155:$A$1048576,0),MATCH((CUADRO!N$5&amp;$E88),'Hoja de Trabajo para listado'!$A$151:$Z$151,0)),0)+IFERROR(INDEX('Hoja de Trabajo para listado'!$AB$155:$BA$1048576,MATCH($A88,'Hoja de Trabajo para listado'!$AB$155:$AB$1048576,0),MATCH((CUADRO!N$5&amp;$E88),'Hoja de Trabajo para listado'!$AB$151:$BA$151,0)),0)+IFERROR(INDEX('Hoja de Trabajo para listado'!$BC$155:$CB$1048576,MATCH($A88,'Hoja de Trabajo para listado'!$BC$155:$BC$1048576,0),MATCH((CUADRO!N$5&amp;$E88),'Hoja de Trabajo para listado'!$BC$151:$CB$151,0)),0)+IFERROR(INDEX('Hoja de Trabajo para listado'!$DE$153:$DG$274,MATCH($A88,'Hoja de Trabajo para listado'!$DE$153:$DE$1048576,0),MATCH((CUADRO!N$5&amp;$E88),'Hoja de Trabajo para listado'!$DE$151:$DG$151,0)),0)+IFERROR(INDEX('Hoja de Trabajo para listado'!$CD$155:$DC$1048576,MATCH($A88,'Hoja de Trabajo para listado'!$CD$155:$CD$1048576,0),MATCH((CUADRO!N$5&amp;$E88),'Hoja de Trabajo para listado'!$CD$151:$DC$151,0)),0)</f>
        <v>0</v>
      </c>
      <c r="O88" s="243">
        <f ca="1">+IFERROR(INDEX('Hoja de Trabajo para listado'!$A$155:$Z$1048576,MATCH($A88,'Hoja de Trabajo para listado'!$A$155:$A$1048576,0),MATCH((CUADRO!O$5&amp;$E88),'Hoja de Trabajo para listado'!$A$151:$Z$151,0)),0)+IFERROR(INDEX('Hoja de Trabajo para listado'!$AB$155:$BA$1048576,MATCH($A88,'Hoja de Trabajo para listado'!$AB$155:$AB$1048576,0),MATCH((CUADRO!O$5&amp;$E88),'Hoja de Trabajo para listado'!$AB$151:$BA$151,0)),0)+IFERROR(INDEX('Hoja de Trabajo para listado'!$BC$155:$CB$1048576,MATCH($A88,'Hoja de Trabajo para listado'!$BC$155:$BC$1048576,0),MATCH((CUADRO!O$5&amp;$E88),'Hoja de Trabajo para listado'!$BC$151:$CB$151,0)),0)+IFERROR(INDEX('Hoja de Trabajo para listado'!$DE$153:$DG$274,MATCH($A88,'Hoja de Trabajo para listado'!$DE$153:$DE$1048576,0),MATCH((CUADRO!O$5&amp;$E88),'Hoja de Trabajo para listado'!$DE$151:$DG$151,0)),0)+IFERROR(INDEX('Hoja de Trabajo para listado'!$CD$155:$DC$1048576,MATCH($A88,'Hoja de Trabajo para listado'!$CD$155:$CD$1048576,0),MATCH((CUADRO!O$5&amp;$E88),'Hoja de Trabajo para listado'!$CD$151:$DC$151,0)),0)</f>
        <v>0</v>
      </c>
      <c r="P88" s="243">
        <f ca="1">+IFERROR(INDEX('Hoja de Trabajo para listado'!$A$155:$Z$1048576,MATCH($A88,'Hoja de Trabajo para listado'!$A$155:$A$1048576,0),MATCH((CUADRO!P$5&amp;$E88),'Hoja de Trabajo para listado'!$A$151:$Z$151,0)),0)+IFERROR(INDEX('Hoja de Trabajo para listado'!$AB$155:$BA$1048576,MATCH($A88,'Hoja de Trabajo para listado'!$AB$155:$AB$1048576,0),MATCH((CUADRO!P$5&amp;$E88),'Hoja de Trabajo para listado'!$AB$151:$BA$151,0)),0)+IFERROR(INDEX('Hoja de Trabajo para listado'!$BC$155:$CB$1048576,MATCH($A88,'Hoja de Trabajo para listado'!$BC$155:$BC$1048576,0),MATCH((CUADRO!P$5&amp;$E88),'Hoja de Trabajo para listado'!$BC$151:$CB$151,0)),0)+IFERROR(INDEX('Hoja de Trabajo para listado'!$DE$153:$DG$274,MATCH($A88,'Hoja de Trabajo para listado'!$DE$153:$DE$1048576,0),MATCH((CUADRO!P$5&amp;$E88),'Hoja de Trabajo para listado'!$DE$151:$DG$151,0)),0)+IFERROR(INDEX('Hoja de Trabajo para listado'!$CD$155:$DC$1048576,MATCH($A88,'Hoja de Trabajo para listado'!$CD$155:$CD$1048576,0),MATCH((CUADRO!P$5&amp;$E88),'Hoja de Trabajo para listado'!$CD$151:$DC$151,0)),0)</f>
        <v>0</v>
      </c>
      <c r="Q88" s="243">
        <f ca="1">+IFERROR(INDEX('Hoja de Trabajo para listado'!$A$155:$Z$1048576,MATCH($A88,'Hoja de Trabajo para listado'!$A$155:$A$1048576,0),MATCH((CUADRO!Q$5&amp;$E88),'Hoja de Trabajo para listado'!$A$151:$Z$151,0)),0)+IFERROR(INDEX('Hoja de Trabajo para listado'!$AB$155:$BA$1048576,MATCH($A88,'Hoja de Trabajo para listado'!$AB$155:$AB$1048576,0),MATCH((CUADRO!Q$5&amp;$E88),'Hoja de Trabajo para listado'!$AB$151:$BA$151,0)),0)+IFERROR(INDEX('Hoja de Trabajo para listado'!$BC$155:$CB$1048576,MATCH($A88,'Hoja de Trabajo para listado'!$BC$155:$BC$1048576,0),MATCH((CUADRO!Q$5&amp;$E88),'Hoja de Trabajo para listado'!$BC$151:$CB$151,0)),0)+IFERROR(INDEX('Hoja de Trabajo para listado'!$DE$153:$DG$274,MATCH($A88,'Hoja de Trabajo para listado'!$DE$153:$DE$1048576,0),MATCH((CUADRO!Q$5&amp;$E88),'Hoja de Trabajo para listado'!$DE$151:$DG$151,0)),0)+IFERROR(INDEX('Hoja de Trabajo para listado'!$CD$155:$DC$1048576,MATCH($A88,'Hoja de Trabajo para listado'!$CD$155:$CD$1048576,0),MATCH((CUADRO!Q$5&amp;$E88),'Hoja de Trabajo para listado'!$CD$151:$DC$151,0)),0)</f>
        <v>0</v>
      </c>
      <c r="R88" s="243">
        <f t="shared" ca="1" si="5"/>
        <v>0</v>
      </c>
      <c r="S88" s="243"/>
      <c r="T88" s="243">
        <f ca="1">+T89</f>
        <v>0</v>
      </c>
      <c r="U88" s="242">
        <f t="shared" si="6"/>
        <v>1</v>
      </c>
      <c r="V88" s="333" t="str">
        <f>+VLOOKUP(A88,bd_lista!$A$3:$E$590,5,FALSE)</f>
        <v>Universidades Públicas</v>
      </c>
      <c r="W88" s="383" t="str">
        <f>+V88</f>
        <v>Universidades Públicas</v>
      </c>
      <c r="X88" s="242">
        <f>+VLOOKUP(A88,[3]Sheet1!$A$13:$D$744,4,FALSE)</f>
        <v>0</v>
      </c>
      <c r="Y88" s="242" t="e">
        <f>+VLOOKUP(X88,bd_lista!$A$3:$C$590,3,FALSE)</f>
        <v>#N/A</v>
      </c>
      <c r="Z88" s="294">
        <f>+X88</f>
        <v>0</v>
      </c>
      <c r="AA88" s="295" t="e">
        <f>+Y88</f>
        <v>#N/A</v>
      </c>
    </row>
    <row r="89" spans="1:27" customFormat="1" ht="15" hidden="1" customHeight="1">
      <c r="A89" s="32">
        <v>143</v>
      </c>
      <c r="B89" s="389"/>
      <c r="C89" s="333" t="str">
        <f>+VLOOKUP(A89,bd_lista!$A$3:$C$590,3,FALSE)</f>
        <v>Universidad Autónoma Tomás Frías</v>
      </c>
      <c r="D89" s="386"/>
      <c r="E89" s="333" t="s">
        <v>1305</v>
      </c>
      <c r="F89" s="245">
        <f ca="1">+IFERROR(INDEX('Hoja de Trabajo para listado'!$A$155:$Z$1048576,MATCH($A89,'Hoja de Trabajo para listado'!$A$155:$A$1048576,0),MATCH((CUADRO!F$5&amp;$E89),'Hoja de Trabajo para listado'!$A$151:$Z$151,0)),0)+IFERROR(INDEX('Hoja de Trabajo para listado'!$AB$155:$BA$1048576,MATCH($A89,'Hoja de Trabajo para listado'!$AB$155:$AB$1048576,0),MATCH((CUADRO!F$5&amp;$E89),'Hoja de Trabajo para listado'!$AB$151:$BA$151,0)),0)+IFERROR(INDEX('Hoja de Trabajo para listado'!$BC$155:$CB$1048576,MATCH($A89,'Hoja de Trabajo para listado'!$BC$155:$BC$1048576,0),MATCH((CUADRO!F$5&amp;$E89),'Hoja de Trabajo para listado'!$BC$151:$CB$151,0)),0)+IFERROR(INDEX('Hoja de Trabajo para listado'!$DE$153:$DG$274,MATCH($A89,'Hoja de Trabajo para listado'!$DE$153:$DE$1048576,0),MATCH((CUADRO!F$5&amp;$E89),'Hoja de Trabajo para listado'!$DE$151:$DG$151,0)),0)+IFERROR(INDEX('Hoja de Trabajo para listado'!$CD$155:$DC$1048576,MATCH($A89,'Hoja de Trabajo para listado'!$CD$155:$CD$1048576,0),MATCH((CUADRO!F$5&amp;$E89),'Hoja de Trabajo para listado'!$CD$151:$DC$151,0)),0)</f>
        <v>0</v>
      </c>
      <c r="G89" s="245">
        <f ca="1">+IFERROR(INDEX('Hoja de Trabajo para listado'!$A$155:$Z$1048576,MATCH($A89,'Hoja de Trabajo para listado'!$A$155:$A$1048576,0),MATCH((CUADRO!G$5&amp;$E89),'Hoja de Trabajo para listado'!$A$151:$Z$151,0)),0)+IFERROR(INDEX('Hoja de Trabajo para listado'!$AB$155:$BA$1048576,MATCH($A89,'Hoja de Trabajo para listado'!$AB$155:$AB$1048576,0),MATCH((CUADRO!G$5&amp;$E89),'Hoja de Trabajo para listado'!$AB$151:$BA$151,0)),0)+IFERROR(INDEX('Hoja de Trabajo para listado'!$BC$155:$CB$1048576,MATCH($A89,'Hoja de Trabajo para listado'!$BC$155:$BC$1048576,0),MATCH((CUADRO!G$5&amp;$E89),'Hoja de Trabajo para listado'!$BC$151:$CB$151,0)),0)+IFERROR(INDEX('Hoja de Trabajo para listado'!$DE$153:$DG$274,MATCH($A89,'Hoja de Trabajo para listado'!$DE$153:$DE$1048576,0),MATCH((CUADRO!G$5&amp;$E89),'Hoja de Trabajo para listado'!$DE$151:$DG$151,0)),0)+IFERROR(INDEX('Hoja de Trabajo para listado'!$CD$155:$DC$1048576,MATCH($A89,'Hoja de Trabajo para listado'!$CD$155:$CD$1048576,0),MATCH((CUADRO!G$5&amp;$E89),'Hoja de Trabajo para listado'!$CD$151:$DC$151,0)),0)</f>
        <v>0</v>
      </c>
      <c r="H89" s="245">
        <f ca="1">+IFERROR(INDEX('Hoja de Trabajo para listado'!$A$155:$Z$1048576,MATCH($A89,'Hoja de Trabajo para listado'!$A$155:$A$1048576,0),MATCH((CUADRO!H$5&amp;$E89),'Hoja de Trabajo para listado'!$A$151:$Z$151,0)),0)+IFERROR(INDEX('Hoja de Trabajo para listado'!$AB$155:$BA$1048576,MATCH($A89,'Hoja de Trabajo para listado'!$AB$155:$AB$1048576,0),MATCH((CUADRO!H$5&amp;$E89),'Hoja de Trabajo para listado'!$AB$151:$BA$151,0)),0)+IFERROR(INDEX('Hoja de Trabajo para listado'!$BC$155:$CB$1048576,MATCH($A89,'Hoja de Trabajo para listado'!$BC$155:$BC$1048576,0),MATCH((CUADRO!H$5&amp;$E89),'Hoja de Trabajo para listado'!$BC$151:$CB$151,0)),0)+IFERROR(INDEX('Hoja de Trabajo para listado'!$DE$153:$DG$274,MATCH($A89,'Hoja de Trabajo para listado'!$DE$153:$DE$1048576,0),MATCH((CUADRO!H$5&amp;$E89),'Hoja de Trabajo para listado'!$DE$151:$DG$151,0)),0)+IFERROR(INDEX('Hoja de Trabajo para listado'!$CD$155:$DC$1048576,MATCH($A89,'Hoja de Trabajo para listado'!$CD$155:$CD$1048576,0),MATCH((CUADRO!H$5&amp;$E89),'Hoja de Trabajo para listado'!$CD$151:$DC$151,0)),0)</f>
        <v>0</v>
      </c>
      <c r="I89" s="245">
        <f ca="1">+IFERROR(INDEX('Hoja de Trabajo para listado'!$A$155:$Z$1048576,MATCH($A89,'Hoja de Trabajo para listado'!$A$155:$A$1048576,0),MATCH((CUADRO!I$5&amp;$E89),'Hoja de Trabajo para listado'!$A$151:$Z$151,0)),0)+IFERROR(INDEX('Hoja de Trabajo para listado'!$AB$155:$BA$1048576,MATCH($A89,'Hoja de Trabajo para listado'!$AB$155:$AB$1048576,0),MATCH((CUADRO!I$5&amp;$E89),'Hoja de Trabajo para listado'!$AB$151:$BA$151,0)),0)+IFERROR(INDEX('Hoja de Trabajo para listado'!$BC$155:$CB$1048576,MATCH($A89,'Hoja de Trabajo para listado'!$BC$155:$BC$1048576,0),MATCH((CUADRO!I$5&amp;$E89),'Hoja de Trabajo para listado'!$BC$151:$CB$151,0)),0)+IFERROR(INDEX('Hoja de Trabajo para listado'!$DE$153:$DG$274,MATCH($A89,'Hoja de Trabajo para listado'!$DE$153:$DE$1048576,0),MATCH((CUADRO!I$5&amp;$E89),'Hoja de Trabajo para listado'!$DE$151:$DG$151,0)),0)+IFERROR(INDEX('Hoja de Trabajo para listado'!$CD$155:$DC$1048576,MATCH($A89,'Hoja de Trabajo para listado'!$CD$155:$CD$1048576,0),MATCH((CUADRO!I$5&amp;$E89),'Hoja de Trabajo para listado'!$CD$151:$DC$151,0)),0)</f>
        <v>0</v>
      </c>
      <c r="J89" s="245">
        <f ca="1">+IFERROR(INDEX('Hoja de Trabajo para listado'!$A$155:$Z$1048576,MATCH($A89,'Hoja de Trabajo para listado'!$A$155:$A$1048576,0),MATCH((CUADRO!J$5&amp;$E89),'Hoja de Trabajo para listado'!$A$151:$Z$151,0)),0)+IFERROR(INDEX('Hoja de Trabajo para listado'!$AB$155:$BA$1048576,MATCH($A89,'Hoja de Trabajo para listado'!$AB$155:$AB$1048576,0),MATCH((CUADRO!J$5&amp;$E89),'Hoja de Trabajo para listado'!$AB$151:$BA$151,0)),0)+IFERROR(INDEX('Hoja de Trabajo para listado'!$BC$155:$CB$1048576,MATCH($A89,'Hoja de Trabajo para listado'!$BC$155:$BC$1048576,0),MATCH((CUADRO!J$5&amp;$E89),'Hoja de Trabajo para listado'!$BC$151:$CB$151,0)),0)+IFERROR(INDEX('Hoja de Trabajo para listado'!$DE$153:$DG$274,MATCH($A89,'Hoja de Trabajo para listado'!$DE$153:$DE$1048576,0),MATCH((CUADRO!J$5&amp;$E89),'Hoja de Trabajo para listado'!$DE$151:$DG$151,0)),0)+IFERROR(INDEX('Hoja de Trabajo para listado'!$CD$155:$DC$1048576,MATCH($A89,'Hoja de Trabajo para listado'!$CD$155:$CD$1048576,0),MATCH((CUADRO!J$5&amp;$E89),'Hoja de Trabajo para listado'!$CD$151:$DC$151,0)),0)</f>
        <v>0</v>
      </c>
      <c r="K89" s="245">
        <f ca="1">+IFERROR(INDEX('Hoja de Trabajo para listado'!$A$155:$Z$1048576,MATCH($A89,'Hoja de Trabajo para listado'!$A$155:$A$1048576,0),MATCH((CUADRO!K$5&amp;$E89),'Hoja de Trabajo para listado'!$A$151:$Z$151,0)),0)+IFERROR(INDEX('Hoja de Trabajo para listado'!$AB$155:$BA$1048576,MATCH($A89,'Hoja de Trabajo para listado'!$AB$155:$AB$1048576,0),MATCH((CUADRO!K$5&amp;$E89),'Hoja de Trabajo para listado'!$AB$151:$BA$151,0)),0)+IFERROR(INDEX('Hoja de Trabajo para listado'!$BC$155:$CB$1048576,MATCH($A89,'Hoja de Trabajo para listado'!$BC$155:$BC$1048576,0),MATCH((CUADRO!K$5&amp;$E89),'Hoja de Trabajo para listado'!$BC$151:$CB$151,0)),0)+IFERROR(INDEX('Hoja de Trabajo para listado'!$DE$153:$DG$274,MATCH($A89,'Hoja de Trabajo para listado'!$DE$153:$DE$1048576,0),MATCH((CUADRO!K$5&amp;$E89),'Hoja de Trabajo para listado'!$DE$151:$DG$151,0)),0)+IFERROR(INDEX('Hoja de Trabajo para listado'!$CD$155:$DC$1048576,MATCH($A89,'Hoja de Trabajo para listado'!$CD$155:$CD$1048576,0),MATCH((CUADRO!K$5&amp;$E89),'Hoja de Trabajo para listado'!$CD$151:$DC$151,0)),0)</f>
        <v>0</v>
      </c>
      <c r="L89" s="245">
        <f ca="1">+IFERROR(INDEX('Hoja de Trabajo para listado'!$A$155:$Z$1048576,MATCH($A89,'Hoja de Trabajo para listado'!$A$155:$A$1048576,0),MATCH((CUADRO!L$5&amp;$E89),'Hoja de Trabajo para listado'!$A$151:$Z$151,0)),0)+IFERROR(INDEX('Hoja de Trabajo para listado'!$AB$155:$BA$1048576,MATCH($A89,'Hoja de Trabajo para listado'!$AB$155:$AB$1048576,0),MATCH((CUADRO!L$5&amp;$E89),'Hoja de Trabajo para listado'!$AB$151:$BA$151,0)),0)+IFERROR(INDEX('Hoja de Trabajo para listado'!$BC$155:$CB$1048576,MATCH($A89,'Hoja de Trabajo para listado'!$BC$155:$BC$1048576,0),MATCH((CUADRO!L$5&amp;$E89),'Hoja de Trabajo para listado'!$BC$151:$CB$151,0)),0)+IFERROR(INDEX('Hoja de Trabajo para listado'!$DE$153:$DG$274,MATCH($A89,'Hoja de Trabajo para listado'!$DE$153:$DE$1048576,0),MATCH((CUADRO!L$5&amp;$E89),'Hoja de Trabajo para listado'!$DE$151:$DG$151,0)),0)+IFERROR(INDEX('Hoja de Trabajo para listado'!$CD$155:$DC$1048576,MATCH($A89,'Hoja de Trabajo para listado'!$CD$155:$CD$1048576,0),MATCH((CUADRO!L$5&amp;$E89),'Hoja de Trabajo para listado'!$CD$151:$DC$151,0)),0)</f>
        <v>0</v>
      </c>
      <c r="M89" s="245">
        <f ca="1">+IFERROR(INDEX('Hoja de Trabajo para listado'!$A$155:$Z$1048576,MATCH($A89,'Hoja de Trabajo para listado'!$A$155:$A$1048576,0),MATCH((CUADRO!M$5&amp;$E89),'Hoja de Trabajo para listado'!$A$151:$Z$151,0)),0)+IFERROR(INDEX('Hoja de Trabajo para listado'!$AB$155:$BA$1048576,MATCH($A89,'Hoja de Trabajo para listado'!$AB$155:$AB$1048576,0),MATCH((CUADRO!M$5&amp;$E89),'Hoja de Trabajo para listado'!$AB$151:$BA$151,0)),0)+IFERROR(INDEX('Hoja de Trabajo para listado'!$BC$155:$CB$1048576,MATCH($A89,'Hoja de Trabajo para listado'!$BC$155:$BC$1048576,0),MATCH((CUADRO!M$5&amp;$E89),'Hoja de Trabajo para listado'!$BC$151:$CB$151,0)),0)+IFERROR(INDEX('Hoja de Trabajo para listado'!$DE$153:$DG$274,MATCH($A89,'Hoja de Trabajo para listado'!$DE$153:$DE$1048576,0),MATCH((CUADRO!M$5&amp;$E89),'Hoja de Trabajo para listado'!$DE$151:$DG$151,0)),0)+IFERROR(INDEX('Hoja de Trabajo para listado'!$CD$155:$DC$1048576,MATCH($A89,'Hoja de Trabajo para listado'!$CD$155:$CD$1048576,0),MATCH((CUADRO!M$5&amp;$E89),'Hoja de Trabajo para listado'!$CD$151:$DC$151,0)),0)</f>
        <v>0</v>
      </c>
      <c r="N89" s="245">
        <f ca="1">+IFERROR(INDEX('Hoja de Trabajo para listado'!$A$155:$Z$1048576,MATCH($A89,'Hoja de Trabajo para listado'!$A$155:$A$1048576,0),MATCH((CUADRO!N$5&amp;$E89),'Hoja de Trabajo para listado'!$A$151:$Z$151,0)),0)+IFERROR(INDEX('Hoja de Trabajo para listado'!$AB$155:$BA$1048576,MATCH($A89,'Hoja de Trabajo para listado'!$AB$155:$AB$1048576,0),MATCH((CUADRO!N$5&amp;$E89),'Hoja de Trabajo para listado'!$AB$151:$BA$151,0)),0)+IFERROR(INDEX('Hoja de Trabajo para listado'!$BC$155:$CB$1048576,MATCH($A89,'Hoja de Trabajo para listado'!$BC$155:$BC$1048576,0),MATCH((CUADRO!N$5&amp;$E89),'Hoja de Trabajo para listado'!$BC$151:$CB$151,0)),0)+IFERROR(INDEX('Hoja de Trabajo para listado'!$DE$153:$DG$274,MATCH($A89,'Hoja de Trabajo para listado'!$DE$153:$DE$1048576,0),MATCH((CUADRO!N$5&amp;$E89),'Hoja de Trabajo para listado'!$DE$151:$DG$151,0)),0)+IFERROR(INDEX('Hoja de Trabajo para listado'!$CD$155:$DC$1048576,MATCH($A89,'Hoja de Trabajo para listado'!$CD$155:$CD$1048576,0),MATCH((CUADRO!N$5&amp;$E89),'Hoja de Trabajo para listado'!$CD$151:$DC$151,0)),0)</f>
        <v>0</v>
      </c>
      <c r="O89" s="245">
        <f ca="1">+IFERROR(INDEX('Hoja de Trabajo para listado'!$A$155:$Z$1048576,MATCH($A89,'Hoja de Trabajo para listado'!$A$155:$A$1048576,0),MATCH((CUADRO!O$5&amp;$E89),'Hoja de Trabajo para listado'!$A$151:$Z$151,0)),0)+IFERROR(INDEX('Hoja de Trabajo para listado'!$AB$155:$BA$1048576,MATCH($A89,'Hoja de Trabajo para listado'!$AB$155:$AB$1048576,0),MATCH((CUADRO!O$5&amp;$E89),'Hoja de Trabajo para listado'!$AB$151:$BA$151,0)),0)+IFERROR(INDEX('Hoja de Trabajo para listado'!$BC$155:$CB$1048576,MATCH($A89,'Hoja de Trabajo para listado'!$BC$155:$BC$1048576,0),MATCH((CUADRO!O$5&amp;$E89),'Hoja de Trabajo para listado'!$BC$151:$CB$151,0)),0)+IFERROR(INDEX('Hoja de Trabajo para listado'!$DE$153:$DG$274,MATCH($A89,'Hoja de Trabajo para listado'!$DE$153:$DE$1048576,0),MATCH((CUADRO!O$5&amp;$E89),'Hoja de Trabajo para listado'!$DE$151:$DG$151,0)),0)+IFERROR(INDEX('Hoja de Trabajo para listado'!$CD$155:$DC$1048576,MATCH($A89,'Hoja de Trabajo para listado'!$CD$155:$CD$1048576,0),MATCH((CUADRO!O$5&amp;$E89),'Hoja de Trabajo para listado'!$CD$151:$DC$151,0)),0)</f>
        <v>0</v>
      </c>
      <c r="P89" s="245">
        <f ca="1">+IFERROR(INDEX('Hoja de Trabajo para listado'!$A$155:$Z$1048576,MATCH($A89,'Hoja de Trabajo para listado'!$A$155:$A$1048576,0),MATCH((CUADRO!P$5&amp;$E89),'Hoja de Trabajo para listado'!$A$151:$Z$151,0)),0)+IFERROR(INDEX('Hoja de Trabajo para listado'!$AB$155:$BA$1048576,MATCH($A89,'Hoja de Trabajo para listado'!$AB$155:$AB$1048576,0),MATCH((CUADRO!P$5&amp;$E89),'Hoja de Trabajo para listado'!$AB$151:$BA$151,0)),0)+IFERROR(INDEX('Hoja de Trabajo para listado'!$BC$155:$CB$1048576,MATCH($A89,'Hoja de Trabajo para listado'!$BC$155:$BC$1048576,0),MATCH((CUADRO!P$5&amp;$E89),'Hoja de Trabajo para listado'!$BC$151:$CB$151,0)),0)+IFERROR(INDEX('Hoja de Trabajo para listado'!$DE$153:$DG$274,MATCH($A89,'Hoja de Trabajo para listado'!$DE$153:$DE$1048576,0),MATCH((CUADRO!P$5&amp;$E89),'Hoja de Trabajo para listado'!$DE$151:$DG$151,0)),0)+IFERROR(INDEX('Hoja de Trabajo para listado'!$CD$155:$DC$1048576,MATCH($A89,'Hoja de Trabajo para listado'!$CD$155:$CD$1048576,0),MATCH((CUADRO!P$5&amp;$E89),'Hoja de Trabajo para listado'!$CD$151:$DC$151,0)),0)</f>
        <v>0</v>
      </c>
      <c r="Q89" s="245">
        <f ca="1">+IFERROR(INDEX('Hoja de Trabajo para listado'!$A$155:$Z$1048576,MATCH($A89,'Hoja de Trabajo para listado'!$A$155:$A$1048576,0),MATCH((CUADRO!Q$5&amp;$E89),'Hoja de Trabajo para listado'!$A$151:$Z$151,0)),0)+IFERROR(INDEX('Hoja de Trabajo para listado'!$AB$155:$BA$1048576,MATCH($A89,'Hoja de Trabajo para listado'!$AB$155:$AB$1048576,0),MATCH((CUADRO!Q$5&amp;$E89),'Hoja de Trabajo para listado'!$AB$151:$BA$151,0)),0)+IFERROR(INDEX('Hoja de Trabajo para listado'!$BC$155:$CB$1048576,MATCH($A89,'Hoja de Trabajo para listado'!$BC$155:$BC$1048576,0),MATCH((CUADRO!Q$5&amp;$E89),'Hoja de Trabajo para listado'!$BC$151:$CB$151,0)),0)+IFERROR(INDEX('Hoja de Trabajo para listado'!$DE$153:$DG$274,MATCH($A89,'Hoja de Trabajo para listado'!$DE$153:$DE$1048576,0),MATCH((CUADRO!Q$5&amp;$E89),'Hoja de Trabajo para listado'!$DE$151:$DG$151,0)),0)+IFERROR(INDEX('Hoja de Trabajo para listado'!$CD$155:$DC$1048576,MATCH($A89,'Hoja de Trabajo para listado'!$CD$155:$CD$1048576,0),MATCH((CUADRO!Q$5&amp;$E89),'Hoja de Trabajo para listado'!$CD$151:$DC$151,0)),0)</f>
        <v>0</v>
      </c>
      <c r="R89" s="245">
        <f t="shared" ca="1" si="5"/>
        <v>0</v>
      </c>
      <c r="S89" s="245">
        <f ca="1">+R88+R89</f>
        <v>0</v>
      </c>
      <c r="T89" s="245">
        <f ca="1">+S89</f>
        <v>0</v>
      </c>
      <c r="U89" s="244">
        <f t="shared" si="6"/>
        <v>2</v>
      </c>
      <c r="V89" s="333" t="str">
        <f>+VLOOKUP(A89,bd_lista!$A$3:$E$590,5,FALSE)</f>
        <v>Universidades Públicas</v>
      </c>
      <c r="W89" s="384"/>
      <c r="X89" s="242">
        <f>+VLOOKUP(A89,[3]Sheet1!$A$13:$D$744,4,FALSE)</f>
        <v>0</v>
      </c>
      <c r="Y89" s="242" t="e">
        <f>+VLOOKUP(X89,bd_lista!$A$3:$C$590,3,FALSE)</f>
        <v>#N/A</v>
      </c>
      <c r="Z89" s="292"/>
      <c r="AA89" s="293"/>
    </row>
    <row r="90" spans="1:27" customFormat="1" ht="15" hidden="1" customHeight="1">
      <c r="A90" s="32">
        <v>144</v>
      </c>
      <c r="B90" s="388">
        <f>+A90</f>
        <v>144</v>
      </c>
      <c r="C90" s="247" t="str">
        <f>+VLOOKUP(A90,bd_lista!$A$3:$C$590,3,FALSE)</f>
        <v>Universidad Nacional Siglo XX</v>
      </c>
      <c r="D90" s="385" t="str">
        <f>+C90</f>
        <v>Universidad Nacional Siglo XX</v>
      </c>
      <c r="E90" s="247" t="s">
        <v>1304</v>
      </c>
      <c r="F90" s="243">
        <f ca="1">+IFERROR(INDEX('Hoja de Trabajo para listado'!$A$155:$Z$1048576,MATCH($A90,'Hoja de Trabajo para listado'!$A$155:$A$1048576,0),MATCH((CUADRO!F$5&amp;$E90),'Hoja de Trabajo para listado'!$A$151:$Z$151,0)),0)+IFERROR(INDEX('Hoja de Trabajo para listado'!$AB$155:$BA$1048576,MATCH($A90,'Hoja de Trabajo para listado'!$AB$155:$AB$1048576,0),MATCH((CUADRO!F$5&amp;$E90),'Hoja de Trabajo para listado'!$AB$151:$BA$151,0)),0)+IFERROR(INDEX('Hoja de Trabajo para listado'!$BC$155:$CB$1048576,MATCH($A90,'Hoja de Trabajo para listado'!$BC$155:$BC$1048576,0),MATCH((CUADRO!F$5&amp;$E90),'Hoja de Trabajo para listado'!$BC$151:$CB$151,0)),0)+IFERROR(INDEX('Hoja de Trabajo para listado'!$DE$153:$DG$274,MATCH($A90,'Hoja de Trabajo para listado'!$DE$153:$DE$1048576,0),MATCH((CUADRO!F$5&amp;$E90),'Hoja de Trabajo para listado'!$DE$151:$DG$151,0)),0)+IFERROR(INDEX('Hoja de Trabajo para listado'!$CD$155:$DC$1048576,MATCH($A90,'Hoja de Trabajo para listado'!$CD$155:$CD$1048576,0),MATCH((CUADRO!F$5&amp;$E90),'Hoja de Trabajo para listado'!$CD$151:$DC$151,0)),0)</f>
        <v>0</v>
      </c>
      <c r="G90" s="243">
        <f ca="1">+IFERROR(INDEX('Hoja de Trabajo para listado'!$A$155:$Z$1048576,MATCH($A90,'Hoja de Trabajo para listado'!$A$155:$A$1048576,0),MATCH((CUADRO!G$5&amp;$E90),'Hoja de Trabajo para listado'!$A$151:$Z$151,0)),0)+IFERROR(INDEX('Hoja de Trabajo para listado'!$AB$155:$BA$1048576,MATCH($A90,'Hoja de Trabajo para listado'!$AB$155:$AB$1048576,0),MATCH((CUADRO!G$5&amp;$E90),'Hoja de Trabajo para listado'!$AB$151:$BA$151,0)),0)+IFERROR(INDEX('Hoja de Trabajo para listado'!$BC$155:$CB$1048576,MATCH($A90,'Hoja de Trabajo para listado'!$BC$155:$BC$1048576,0),MATCH((CUADRO!G$5&amp;$E90),'Hoja de Trabajo para listado'!$BC$151:$CB$151,0)),0)+IFERROR(INDEX('Hoja de Trabajo para listado'!$DE$153:$DG$274,MATCH($A90,'Hoja de Trabajo para listado'!$DE$153:$DE$1048576,0),MATCH((CUADRO!G$5&amp;$E90),'Hoja de Trabajo para listado'!$DE$151:$DG$151,0)),0)+IFERROR(INDEX('Hoja de Trabajo para listado'!$CD$155:$DC$1048576,MATCH($A90,'Hoja de Trabajo para listado'!$CD$155:$CD$1048576,0),MATCH((CUADRO!G$5&amp;$E90),'Hoja de Trabajo para listado'!$CD$151:$DC$151,0)),0)</f>
        <v>0</v>
      </c>
      <c r="H90" s="243">
        <f ca="1">+IFERROR(INDEX('Hoja de Trabajo para listado'!$A$155:$Z$1048576,MATCH($A90,'Hoja de Trabajo para listado'!$A$155:$A$1048576,0),MATCH((CUADRO!H$5&amp;$E90),'Hoja de Trabajo para listado'!$A$151:$Z$151,0)),0)+IFERROR(INDEX('Hoja de Trabajo para listado'!$AB$155:$BA$1048576,MATCH($A90,'Hoja de Trabajo para listado'!$AB$155:$AB$1048576,0),MATCH((CUADRO!H$5&amp;$E90),'Hoja de Trabajo para listado'!$AB$151:$BA$151,0)),0)+IFERROR(INDEX('Hoja de Trabajo para listado'!$BC$155:$CB$1048576,MATCH($A90,'Hoja de Trabajo para listado'!$BC$155:$BC$1048576,0),MATCH((CUADRO!H$5&amp;$E90),'Hoja de Trabajo para listado'!$BC$151:$CB$151,0)),0)+IFERROR(INDEX('Hoja de Trabajo para listado'!$DE$153:$DG$274,MATCH($A90,'Hoja de Trabajo para listado'!$DE$153:$DE$1048576,0),MATCH((CUADRO!H$5&amp;$E90),'Hoja de Trabajo para listado'!$DE$151:$DG$151,0)),0)+IFERROR(INDEX('Hoja de Trabajo para listado'!$CD$155:$DC$1048576,MATCH($A90,'Hoja de Trabajo para listado'!$CD$155:$CD$1048576,0),MATCH((CUADRO!H$5&amp;$E90),'Hoja de Trabajo para listado'!$CD$151:$DC$151,0)),0)</f>
        <v>0</v>
      </c>
      <c r="I90" s="243">
        <f ca="1">+IFERROR(INDEX('Hoja de Trabajo para listado'!$A$155:$Z$1048576,MATCH($A90,'Hoja de Trabajo para listado'!$A$155:$A$1048576,0),MATCH((CUADRO!I$5&amp;$E90),'Hoja de Trabajo para listado'!$A$151:$Z$151,0)),0)+IFERROR(INDEX('Hoja de Trabajo para listado'!$AB$155:$BA$1048576,MATCH($A90,'Hoja de Trabajo para listado'!$AB$155:$AB$1048576,0),MATCH((CUADRO!I$5&amp;$E90),'Hoja de Trabajo para listado'!$AB$151:$BA$151,0)),0)+IFERROR(INDEX('Hoja de Trabajo para listado'!$BC$155:$CB$1048576,MATCH($A90,'Hoja de Trabajo para listado'!$BC$155:$BC$1048576,0),MATCH((CUADRO!I$5&amp;$E90),'Hoja de Trabajo para listado'!$BC$151:$CB$151,0)),0)+IFERROR(INDEX('Hoja de Trabajo para listado'!$DE$153:$DG$274,MATCH($A90,'Hoja de Trabajo para listado'!$DE$153:$DE$1048576,0),MATCH((CUADRO!I$5&amp;$E90),'Hoja de Trabajo para listado'!$DE$151:$DG$151,0)),0)+IFERROR(INDEX('Hoja de Trabajo para listado'!$CD$155:$DC$1048576,MATCH($A90,'Hoja de Trabajo para listado'!$CD$155:$CD$1048576,0),MATCH((CUADRO!I$5&amp;$E90),'Hoja de Trabajo para listado'!$CD$151:$DC$151,0)),0)</f>
        <v>0</v>
      </c>
      <c r="J90" s="243">
        <f ca="1">+IFERROR(INDEX('Hoja de Trabajo para listado'!$A$155:$Z$1048576,MATCH($A90,'Hoja de Trabajo para listado'!$A$155:$A$1048576,0),MATCH((CUADRO!J$5&amp;$E90),'Hoja de Trabajo para listado'!$A$151:$Z$151,0)),0)+IFERROR(INDEX('Hoja de Trabajo para listado'!$AB$155:$BA$1048576,MATCH($A90,'Hoja de Trabajo para listado'!$AB$155:$AB$1048576,0),MATCH((CUADRO!J$5&amp;$E90),'Hoja de Trabajo para listado'!$AB$151:$BA$151,0)),0)+IFERROR(INDEX('Hoja de Trabajo para listado'!$BC$155:$CB$1048576,MATCH($A90,'Hoja de Trabajo para listado'!$BC$155:$BC$1048576,0),MATCH((CUADRO!J$5&amp;$E90),'Hoja de Trabajo para listado'!$BC$151:$CB$151,0)),0)+IFERROR(INDEX('Hoja de Trabajo para listado'!$DE$153:$DG$274,MATCH($A90,'Hoja de Trabajo para listado'!$DE$153:$DE$1048576,0),MATCH((CUADRO!J$5&amp;$E90),'Hoja de Trabajo para listado'!$DE$151:$DG$151,0)),0)+IFERROR(INDEX('Hoja de Trabajo para listado'!$CD$155:$DC$1048576,MATCH($A90,'Hoja de Trabajo para listado'!$CD$155:$CD$1048576,0),MATCH((CUADRO!J$5&amp;$E90),'Hoja de Trabajo para listado'!$CD$151:$DC$151,0)),0)</f>
        <v>0</v>
      </c>
      <c r="K90" s="243">
        <f ca="1">+IFERROR(INDEX('Hoja de Trabajo para listado'!$A$155:$Z$1048576,MATCH($A90,'Hoja de Trabajo para listado'!$A$155:$A$1048576,0),MATCH((CUADRO!K$5&amp;$E90),'Hoja de Trabajo para listado'!$A$151:$Z$151,0)),0)+IFERROR(INDEX('Hoja de Trabajo para listado'!$AB$155:$BA$1048576,MATCH($A90,'Hoja de Trabajo para listado'!$AB$155:$AB$1048576,0),MATCH((CUADRO!K$5&amp;$E90),'Hoja de Trabajo para listado'!$AB$151:$BA$151,0)),0)+IFERROR(INDEX('Hoja de Trabajo para listado'!$BC$155:$CB$1048576,MATCH($A90,'Hoja de Trabajo para listado'!$BC$155:$BC$1048576,0),MATCH((CUADRO!K$5&amp;$E90),'Hoja de Trabajo para listado'!$BC$151:$CB$151,0)),0)+IFERROR(INDEX('Hoja de Trabajo para listado'!$DE$153:$DG$274,MATCH($A90,'Hoja de Trabajo para listado'!$DE$153:$DE$1048576,0),MATCH((CUADRO!K$5&amp;$E90),'Hoja de Trabajo para listado'!$DE$151:$DG$151,0)),0)+IFERROR(INDEX('Hoja de Trabajo para listado'!$CD$155:$DC$1048576,MATCH($A90,'Hoja de Trabajo para listado'!$CD$155:$CD$1048576,0),MATCH((CUADRO!K$5&amp;$E90),'Hoja de Trabajo para listado'!$CD$151:$DC$151,0)),0)</f>
        <v>0</v>
      </c>
      <c r="L90" s="243">
        <f ca="1">+IFERROR(INDEX('Hoja de Trabajo para listado'!$A$155:$Z$1048576,MATCH($A90,'Hoja de Trabajo para listado'!$A$155:$A$1048576,0),MATCH((CUADRO!L$5&amp;$E90),'Hoja de Trabajo para listado'!$A$151:$Z$151,0)),0)+IFERROR(INDEX('Hoja de Trabajo para listado'!$AB$155:$BA$1048576,MATCH($A90,'Hoja de Trabajo para listado'!$AB$155:$AB$1048576,0),MATCH((CUADRO!L$5&amp;$E90),'Hoja de Trabajo para listado'!$AB$151:$BA$151,0)),0)+IFERROR(INDEX('Hoja de Trabajo para listado'!$BC$155:$CB$1048576,MATCH($A90,'Hoja de Trabajo para listado'!$BC$155:$BC$1048576,0),MATCH((CUADRO!L$5&amp;$E90),'Hoja de Trabajo para listado'!$BC$151:$CB$151,0)),0)+IFERROR(INDEX('Hoja de Trabajo para listado'!$DE$153:$DG$274,MATCH($A90,'Hoja de Trabajo para listado'!$DE$153:$DE$1048576,0),MATCH((CUADRO!L$5&amp;$E90),'Hoja de Trabajo para listado'!$DE$151:$DG$151,0)),0)+IFERROR(INDEX('Hoja de Trabajo para listado'!$CD$155:$DC$1048576,MATCH($A90,'Hoja de Trabajo para listado'!$CD$155:$CD$1048576,0),MATCH((CUADRO!L$5&amp;$E90),'Hoja de Trabajo para listado'!$CD$151:$DC$151,0)),0)</f>
        <v>0</v>
      </c>
      <c r="M90" s="243">
        <f ca="1">+IFERROR(INDEX('Hoja de Trabajo para listado'!$A$155:$Z$1048576,MATCH($A90,'Hoja de Trabajo para listado'!$A$155:$A$1048576,0),MATCH((CUADRO!M$5&amp;$E90),'Hoja de Trabajo para listado'!$A$151:$Z$151,0)),0)+IFERROR(INDEX('Hoja de Trabajo para listado'!$AB$155:$BA$1048576,MATCH($A90,'Hoja de Trabajo para listado'!$AB$155:$AB$1048576,0),MATCH((CUADRO!M$5&amp;$E90),'Hoja de Trabajo para listado'!$AB$151:$BA$151,0)),0)+IFERROR(INDEX('Hoja de Trabajo para listado'!$BC$155:$CB$1048576,MATCH($A90,'Hoja de Trabajo para listado'!$BC$155:$BC$1048576,0),MATCH((CUADRO!M$5&amp;$E90),'Hoja de Trabajo para listado'!$BC$151:$CB$151,0)),0)+IFERROR(INDEX('Hoja de Trabajo para listado'!$DE$153:$DG$274,MATCH($A90,'Hoja de Trabajo para listado'!$DE$153:$DE$1048576,0),MATCH((CUADRO!M$5&amp;$E90),'Hoja de Trabajo para listado'!$DE$151:$DG$151,0)),0)+IFERROR(INDEX('Hoja de Trabajo para listado'!$CD$155:$DC$1048576,MATCH($A90,'Hoja de Trabajo para listado'!$CD$155:$CD$1048576,0),MATCH((CUADRO!M$5&amp;$E90),'Hoja de Trabajo para listado'!$CD$151:$DC$151,0)),0)</f>
        <v>0</v>
      </c>
      <c r="N90" s="243">
        <f ca="1">+IFERROR(INDEX('Hoja de Trabajo para listado'!$A$155:$Z$1048576,MATCH($A90,'Hoja de Trabajo para listado'!$A$155:$A$1048576,0),MATCH((CUADRO!N$5&amp;$E90),'Hoja de Trabajo para listado'!$A$151:$Z$151,0)),0)+IFERROR(INDEX('Hoja de Trabajo para listado'!$AB$155:$BA$1048576,MATCH($A90,'Hoja de Trabajo para listado'!$AB$155:$AB$1048576,0),MATCH((CUADRO!N$5&amp;$E90),'Hoja de Trabajo para listado'!$AB$151:$BA$151,0)),0)+IFERROR(INDEX('Hoja de Trabajo para listado'!$BC$155:$CB$1048576,MATCH($A90,'Hoja de Trabajo para listado'!$BC$155:$BC$1048576,0),MATCH((CUADRO!N$5&amp;$E90),'Hoja de Trabajo para listado'!$BC$151:$CB$151,0)),0)+IFERROR(INDEX('Hoja de Trabajo para listado'!$DE$153:$DG$274,MATCH($A90,'Hoja de Trabajo para listado'!$DE$153:$DE$1048576,0),MATCH((CUADRO!N$5&amp;$E90),'Hoja de Trabajo para listado'!$DE$151:$DG$151,0)),0)+IFERROR(INDEX('Hoja de Trabajo para listado'!$CD$155:$DC$1048576,MATCH($A90,'Hoja de Trabajo para listado'!$CD$155:$CD$1048576,0),MATCH((CUADRO!N$5&amp;$E90),'Hoja de Trabajo para listado'!$CD$151:$DC$151,0)),0)</f>
        <v>0</v>
      </c>
      <c r="O90" s="243">
        <f ca="1">+IFERROR(INDEX('Hoja de Trabajo para listado'!$A$155:$Z$1048576,MATCH($A90,'Hoja de Trabajo para listado'!$A$155:$A$1048576,0),MATCH((CUADRO!O$5&amp;$E90),'Hoja de Trabajo para listado'!$A$151:$Z$151,0)),0)+IFERROR(INDEX('Hoja de Trabajo para listado'!$AB$155:$BA$1048576,MATCH($A90,'Hoja de Trabajo para listado'!$AB$155:$AB$1048576,0),MATCH((CUADRO!O$5&amp;$E90),'Hoja de Trabajo para listado'!$AB$151:$BA$151,0)),0)+IFERROR(INDEX('Hoja de Trabajo para listado'!$BC$155:$CB$1048576,MATCH($A90,'Hoja de Trabajo para listado'!$BC$155:$BC$1048576,0),MATCH((CUADRO!O$5&amp;$E90),'Hoja de Trabajo para listado'!$BC$151:$CB$151,0)),0)+IFERROR(INDEX('Hoja de Trabajo para listado'!$DE$153:$DG$274,MATCH($A90,'Hoja de Trabajo para listado'!$DE$153:$DE$1048576,0),MATCH((CUADRO!O$5&amp;$E90),'Hoja de Trabajo para listado'!$DE$151:$DG$151,0)),0)+IFERROR(INDEX('Hoja de Trabajo para listado'!$CD$155:$DC$1048576,MATCH($A90,'Hoja de Trabajo para listado'!$CD$155:$CD$1048576,0),MATCH((CUADRO!O$5&amp;$E90),'Hoja de Trabajo para listado'!$CD$151:$DC$151,0)),0)</f>
        <v>0</v>
      </c>
      <c r="P90" s="243">
        <f ca="1">+IFERROR(INDEX('Hoja de Trabajo para listado'!$A$155:$Z$1048576,MATCH($A90,'Hoja de Trabajo para listado'!$A$155:$A$1048576,0),MATCH((CUADRO!P$5&amp;$E90),'Hoja de Trabajo para listado'!$A$151:$Z$151,0)),0)+IFERROR(INDEX('Hoja de Trabajo para listado'!$AB$155:$BA$1048576,MATCH($A90,'Hoja de Trabajo para listado'!$AB$155:$AB$1048576,0),MATCH((CUADRO!P$5&amp;$E90),'Hoja de Trabajo para listado'!$AB$151:$BA$151,0)),0)+IFERROR(INDEX('Hoja de Trabajo para listado'!$BC$155:$CB$1048576,MATCH($A90,'Hoja de Trabajo para listado'!$BC$155:$BC$1048576,0),MATCH((CUADRO!P$5&amp;$E90),'Hoja de Trabajo para listado'!$BC$151:$CB$151,0)),0)+IFERROR(INDEX('Hoja de Trabajo para listado'!$DE$153:$DG$274,MATCH($A90,'Hoja de Trabajo para listado'!$DE$153:$DE$1048576,0),MATCH((CUADRO!P$5&amp;$E90),'Hoja de Trabajo para listado'!$DE$151:$DG$151,0)),0)+IFERROR(INDEX('Hoja de Trabajo para listado'!$CD$155:$DC$1048576,MATCH($A90,'Hoja de Trabajo para listado'!$CD$155:$CD$1048576,0),MATCH((CUADRO!P$5&amp;$E90),'Hoja de Trabajo para listado'!$CD$151:$DC$151,0)),0)</f>
        <v>0</v>
      </c>
      <c r="Q90" s="243">
        <f ca="1">+IFERROR(INDEX('Hoja de Trabajo para listado'!$A$155:$Z$1048576,MATCH($A90,'Hoja de Trabajo para listado'!$A$155:$A$1048576,0),MATCH((CUADRO!Q$5&amp;$E90),'Hoja de Trabajo para listado'!$A$151:$Z$151,0)),0)+IFERROR(INDEX('Hoja de Trabajo para listado'!$AB$155:$BA$1048576,MATCH($A90,'Hoja de Trabajo para listado'!$AB$155:$AB$1048576,0),MATCH((CUADRO!Q$5&amp;$E90),'Hoja de Trabajo para listado'!$AB$151:$BA$151,0)),0)+IFERROR(INDEX('Hoja de Trabajo para listado'!$BC$155:$CB$1048576,MATCH($A90,'Hoja de Trabajo para listado'!$BC$155:$BC$1048576,0),MATCH((CUADRO!Q$5&amp;$E90),'Hoja de Trabajo para listado'!$BC$151:$CB$151,0)),0)+IFERROR(INDEX('Hoja de Trabajo para listado'!$DE$153:$DG$274,MATCH($A90,'Hoja de Trabajo para listado'!$DE$153:$DE$1048576,0),MATCH((CUADRO!Q$5&amp;$E90),'Hoja de Trabajo para listado'!$DE$151:$DG$151,0)),0)+IFERROR(INDEX('Hoja de Trabajo para listado'!$CD$155:$DC$1048576,MATCH($A90,'Hoja de Trabajo para listado'!$CD$155:$CD$1048576,0),MATCH((CUADRO!Q$5&amp;$E90),'Hoja de Trabajo para listado'!$CD$151:$DC$151,0)),0)</f>
        <v>0</v>
      </c>
      <c r="R90" s="243">
        <f t="shared" ca="1" si="5"/>
        <v>0</v>
      </c>
      <c r="S90" s="243"/>
      <c r="T90" s="243">
        <f ca="1">+T91</f>
        <v>0</v>
      </c>
      <c r="U90" s="242">
        <f t="shared" si="6"/>
        <v>1</v>
      </c>
      <c r="V90" s="333" t="str">
        <f>+VLOOKUP(A90,bd_lista!$A$3:$E$590,5,FALSE)</f>
        <v>Universidades Públicas</v>
      </c>
      <c r="W90" s="383" t="str">
        <f>+V90</f>
        <v>Universidades Públicas</v>
      </c>
      <c r="X90" s="242">
        <f>+VLOOKUP(A90,[3]Sheet1!$A$13:$D$744,4,FALSE)</f>
        <v>0</v>
      </c>
      <c r="Y90" s="242" t="e">
        <f>+VLOOKUP(X90,bd_lista!$A$3:$C$590,3,FALSE)</f>
        <v>#N/A</v>
      </c>
      <c r="Z90" s="294">
        <f>+X90</f>
        <v>0</v>
      </c>
      <c r="AA90" s="295" t="e">
        <f>+Y90</f>
        <v>#N/A</v>
      </c>
    </row>
    <row r="91" spans="1:27" customFormat="1" ht="15" hidden="1" customHeight="1">
      <c r="A91" s="32">
        <v>144</v>
      </c>
      <c r="B91" s="389"/>
      <c r="C91" s="333" t="str">
        <f>+VLOOKUP(A91,bd_lista!$A$3:$C$590,3,FALSE)</f>
        <v>Universidad Nacional Siglo XX</v>
      </c>
      <c r="D91" s="386"/>
      <c r="E91" s="333" t="s">
        <v>1305</v>
      </c>
      <c r="F91" s="245">
        <f ca="1">+IFERROR(INDEX('Hoja de Trabajo para listado'!$A$155:$Z$1048576,MATCH($A91,'Hoja de Trabajo para listado'!$A$155:$A$1048576,0),MATCH((CUADRO!F$5&amp;$E91),'Hoja de Trabajo para listado'!$A$151:$Z$151,0)),0)+IFERROR(INDEX('Hoja de Trabajo para listado'!$AB$155:$BA$1048576,MATCH($A91,'Hoja de Trabajo para listado'!$AB$155:$AB$1048576,0),MATCH((CUADRO!F$5&amp;$E91),'Hoja de Trabajo para listado'!$AB$151:$BA$151,0)),0)+IFERROR(INDEX('Hoja de Trabajo para listado'!$BC$155:$CB$1048576,MATCH($A91,'Hoja de Trabajo para listado'!$BC$155:$BC$1048576,0),MATCH((CUADRO!F$5&amp;$E91),'Hoja de Trabajo para listado'!$BC$151:$CB$151,0)),0)+IFERROR(INDEX('Hoja de Trabajo para listado'!$DE$153:$DG$274,MATCH($A91,'Hoja de Trabajo para listado'!$DE$153:$DE$1048576,0),MATCH((CUADRO!F$5&amp;$E91),'Hoja de Trabajo para listado'!$DE$151:$DG$151,0)),0)+IFERROR(INDEX('Hoja de Trabajo para listado'!$CD$155:$DC$1048576,MATCH($A91,'Hoja de Trabajo para listado'!$CD$155:$CD$1048576,0),MATCH((CUADRO!F$5&amp;$E91),'Hoja de Trabajo para listado'!$CD$151:$DC$151,0)),0)</f>
        <v>0</v>
      </c>
      <c r="G91" s="245">
        <f ca="1">+IFERROR(INDEX('Hoja de Trabajo para listado'!$A$155:$Z$1048576,MATCH($A91,'Hoja de Trabajo para listado'!$A$155:$A$1048576,0),MATCH((CUADRO!G$5&amp;$E91),'Hoja de Trabajo para listado'!$A$151:$Z$151,0)),0)+IFERROR(INDEX('Hoja de Trabajo para listado'!$AB$155:$BA$1048576,MATCH($A91,'Hoja de Trabajo para listado'!$AB$155:$AB$1048576,0),MATCH((CUADRO!G$5&amp;$E91),'Hoja de Trabajo para listado'!$AB$151:$BA$151,0)),0)+IFERROR(INDEX('Hoja de Trabajo para listado'!$BC$155:$CB$1048576,MATCH($A91,'Hoja de Trabajo para listado'!$BC$155:$BC$1048576,0),MATCH((CUADRO!G$5&amp;$E91),'Hoja de Trabajo para listado'!$BC$151:$CB$151,0)),0)+IFERROR(INDEX('Hoja de Trabajo para listado'!$DE$153:$DG$274,MATCH($A91,'Hoja de Trabajo para listado'!$DE$153:$DE$1048576,0),MATCH((CUADRO!G$5&amp;$E91),'Hoja de Trabajo para listado'!$DE$151:$DG$151,0)),0)+IFERROR(INDEX('Hoja de Trabajo para listado'!$CD$155:$DC$1048576,MATCH($A91,'Hoja de Trabajo para listado'!$CD$155:$CD$1048576,0),MATCH((CUADRO!G$5&amp;$E91),'Hoja de Trabajo para listado'!$CD$151:$DC$151,0)),0)</f>
        <v>0</v>
      </c>
      <c r="H91" s="245">
        <f ca="1">+IFERROR(INDEX('Hoja de Trabajo para listado'!$A$155:$Z$1048576,MATCH($A91,'Hoja de Trabajo para listado'!$A$155:$A$1048576,0),MATCH((CUADRO!H$5&amp;$E91),'Hoja de Trabajo para listado'!$A$151:$Z$151,0)),0)+IFERROR(INDEX('Hoja de Trabajo para listado'!$AB$155:$BA$1048576,MATCH($A91,'Hoja de Trabajo para listado'!$AB$155:$AB$1048576,0),MATCH((CUADRO!H$5&amp;$E91),'Hoja de Trabajo para listado'!$AB$151:$BA$151,0)),0)+IFERROR(INDEX('Hoja de Trabajo para listado'!$BC$155:$CB$1048576,MATCH($A91,'Hoja de Trabajo para listado'!$BC$155:$BC$1048576,0),MATCH((CUADRO!H$5&amp;$E91),'Hoja de Trabajo para listado'!$BC$151:$CB$151,0)),0)+IFERROR(INDEX('Hoja de Trabajo para listado'!$DE$153:$DG$274,MATCH($A91,'Hoja de Trabajo para listado'!$DE$153:$DE$1048576,0),MATCH((CUADRO!H$5&amp;$E91),'Hoja de Trabajo para listado'!$DE$151:$DG$151,0)),0)+IFERROR(INDEX('Hoja de Trabajo para listado'!$CD$155:$DC$1048576,MATCH($A91,'Hoja de Trabajo para listado'!$CD$155:$CD$1048576,0),MATCH((CUADRO!H$5&amp;$E91),'Hoja de Trabajo para listado'!$CD$151:$DC$151,0)),0)</f>
        <v>0</v>
      </c>
      <c r="I91" s="245">
        <f ca="1">+IFERROR(INDEX('Hoja de Trabajo para listado'!$A$155:$Z$1048576,MATCH($A91,'Hoja de Trabajo para listado'!$A$155:$A$1048576,0),MATCH((CUADRO!I$5&amp;$E91),'Hoja de Trabajo para listado'!$A$151:$Z$151,0)),0)+IFERROR(INDEX('Hoja de Trabajo para listado'!$AB$155:$BA$1048576,MATCH($A91,'Hoja de Trabajo para listado'!$AB$155:$AB$1048576,0),MATCH((CUADRO!I$5&amp;$E91),'Hoja de Trabajo para listado'!$AB$151:$BA$151,0)),0)+IFERROR(INDEX('Hoja de Trabajo para listado'!$BC$155:$CB$1048576,MATCH($A91,'Hoja de Trabajo para listado'!$BC$155:$BC$1048576,0),MATCH((CUADRO!I$5&amp;$E91),'Hoja de Trabajo para listado'!$BC$151:$CB$151,0)),0)+IFERROR(INDEX('Hoja de Trabajo para listado'!$DE$153:$DG$274,MATCH($A91,'Hoja de Trabajo para listado'!$DE$153:$DE$1048576,0),MATCH((CUADRO!I$5&amp;$E91),'Hoja de Trabajo para listado'!$DE$151:$DG$151,0)),0)+IFERROR(INDEX('Hoja de Trabajo para listado'!$CD$155:$DC$1048576,MATCH($A91,'Hoja de Trabajo para listado'!$CD$155:$CD$1048576,0),MATCH((CUADRO!I$5&amp;$E91),'Hoja de Trabajo para listado'!$CD$151:$DC$151,0)),0)</f>
        <v>0</v>
      </c>
      <c r="J91" s="245">
        <f ca="1">+IFERROR(INDEX('Hoja de Trabajo para listado'!$A$155:$Z$1048576,MATCH($A91,'Hoja de Trabajo para listado'!$A$155:$A$1048576,0),MATCH((CUADRO!J$5&amp;$E91),'Hoja de Trabajo para listado'!$A$151:$Z$151,0)),0)+IFERROR(INDEX('Hoja de Trabajo para listado'!$AB$155:$BA$1048576,MATCH($A91,'Hoja de Trabajo para listado'!$AB$155:$AB$1048576,0),MATCH((CUADRO!J$5&amp;$E91),'Hoja de Trabajo para listado'!$AB$151:$BA$151,0)),0)+IFERROR(INDEX('Hoja de Trabajo para listado'!$BC$155:$CB$1048576,MATCH($A91,'Hoja de Trabajo para listado'!$BC$155:$BC$1048576,0),MATCH((CUADRO!J$5&amp;$E91),'Hoja de Trabajo para listado'!$BC$151:$CB$151,0)),0)+IFERROR(INDEX('Hoja de Trabajo para listado'!$DE$153:$DG$274,MATCH($A91,'Hoja de Trabajo para listado'!$DE$153:$DE$1048576,0),MATCH((CUADRO!J$5&amp;$E91),'Hoja de Trabajo para listado'!$DE$151:$DG$151,0)),0)+IFERROR(INDEX('Hoja de Trabajo para listado'!$CD$155:$DC$1048576,MATCH($A91,'Hoja de Trabajo para listado'!$CD$155:$CD$1048576,0),MATCH((CUADRO!J$5&amp;$E91),'Hoja de Trabajo para listado'!$CD$151:$DC$151,0)),0)</f>
        <v>0</v>
      </c>
      <c r="K91" s="245">
        <f ca="1">+IFERROR(INDEX('Hoja de Trabajo para listado'!$A$155:$Z$1048576,MATCH($A91,'Hoja de Trabajo para listado'!$A$155:$A$1048576,0),MATCH((CUADRO!K$5&amp;$E91),'Hoja de Trabajo para listado'!$A$151:$Z$151,0)),0)+IFERROR(INDEX('Hoja de Trabajo para listado'!$AB$155:$BA$1048576,MATCH($A91,'Hoja de Trabajo para listado'!$AB$155:$AB$1048576,0),MATCH((CUADRO!K$5&amp;$E91),'Hoja de Trabajo para listado'!$AB$151:$BA$151,0)),0)+IFERROR(INDEX('Hoja de Trabajo para listado'!$BC$155:$CB$1048576,MATCH($A91,'Hoja de Trabajo para listado'!$BC$155:$BC$1048576,0),MATCH((CUADRO!K$5&amp;$E91),'Hoja de Trabajo para listado'!$BC$151:$CB$151,0)),0)+IFERROR(INDEX('Hoja de Trabajo para listado'!$DE$153:$DG$274,MATCH($A91,'Hoja de Trabajo para listado'!$DE$153:$DE$1048576,0),MATCH((CUADRO!K$5&amp;$E91),'Hoja de Trabajo para listado'!$DE$151:$DG$151,0)),0)+IFERROR(INDEX('Hoja de Trabajo para listado'!$CD$155:$DC$1048576,MATCH($A91,'Hoja de Trabajo para listado'!$CD$155:$CD$1048576,0),MATCH((CUADRO!K$5&amp;$E91),'Hoja de Trabajo para listado'!$CD$151:$DC$151,0)),0)</f>
        <v>0</v>
      </c>
      <c r="L91" s="245">
        <f ca="1">+IFERROR(INDEX('Hoja de Trabajo para listado'!$A$155:$Z$1048576,MATCH($A91,'Hoja de Trabajo para listado'!$A$155:$A$1048576,0),MATCH((CUADRO!L$5&amp;$E91),'Hoja de Trabajo para listado'!$A$151:$Z$151,0)),0)+IFERROR(INDEX('Hoja de Trabajo para listado'!$AB$155:$BA$1048576,MATCH($A91,'Hoja de Trabajo para listado'!$AB$155:$AB$1048576,0),MATCH((CUADRO!L$5&amp;$E91),'Hoja de Trabajo para listado'!$AB$151:$BA$151,0)),0)+IFERROR(INDEX('Hoja de Trabajo para listado'!$BC$155:$CB$1048576,MATCH($A91,'Hoja de Trabajo para listado'!$BC$155:$BC$1048576,0),MATCH((CUADRO!L$5&amp;$E91),'Hoja de Trabajo para listado'!$BC$151:$CB$151,0)),0)+IFERROR(INDEX('Hoja de Trabajo para listado'!$DE$153:$DG$274,MATCH($A91,'Hoja de Trabajo para listado'!$DE$153:$DE$1048576,0),MATCH((CUADRO!L$5&amp;$E91),'Hoja de Trabajo para listado'!$DE$151:$DG$151,0)),0)+IFERROR(INDEX('Hoja de Trabajo para listado'!$CD$155:$DC$1048576,MATCH($A91,'Hoja de Trabajo para listado'!$CD$155:$CD$1048576,0),MATCH((CUADRO!L$5&amp;$E91),'Hoja de Trabajo para listado'!$CD$151:$DC$151,0)),0)</f>
        <v>0</v>
      </c>
      <c r="M91" s="245">
        <f ca="1">+IFERROR(INDEX('Hoja de Trabajo para listado'!$A$155:$Z$1048576,MATCH($A91,'Hoja de Trabajo para listado'!$A$155:$A$1048576,0),MATCH((CUADRO!M$5&amp;$E91),'Hoja de Trabajo para listado'!$A$151:$Z$151,0)),0)+IFERROR(INDEX('Hoja de Trabajo para listado'!$AB$155:$BA$1048576,MATCH($A91,'Hoja de Trabajo para listado'!$AB$155:$AB$1048576,0),MATCH((CUADRO!M$5&amp;$E91),'Hoja de Trabajo para listado'!$AB$151:$BA$151,0)),0)+IFERROR(INDEX('Hoja de Trabajo para listado'!$BC$155:$CB$1048576,MATCH($A91,'Hoja de Trabajo para listado'!$BC$155:$BC$1048576,0),MATCH((CUADRO!M$5&amp;$E91),'Hoja de Trabajo para listado'!$BC$151:$CB$151,0)),0)+IFERROR(INDEX('Hoja de Trabajo para listado'!$DE$153:$DG$274,MATCH($A91,'Hoja de Trabajo para listado'!$DE$153:$DE$1048576,0),MATCH((CUADRO!M$5&amp;$E91),'Hoja de Trabajo para listado'!$DE$151:$DG$151,0)),0)+IFERROR(INDEX('Hoja de Trabajo para listado'!$CD$155:$DC$1048576,MATCH($A91,'Hoja de Trabajo para listado'!$CD$155:$CD$1048576,0),MATCH((CUADRO!M$5&amp;$E91),'Hoja de Trabajo para listado'!$CD$151:$DC$151,0)),0)</f>
        <v>0</v>
      </c>
      <c r="N91" s="245">
        <f ca="1">+IFERROR(INDEX('Hoja de Trabajo para listado'!$A$155:$Z$1048576,MATCH($A91,'Hoja de Trabajo para listado'!$A$155:$A$1048576,0),MATCH((CUADRO!N$5&amp;$E91),'Hoja de Trabajo para listado'!$A$151:$Z$151,0)),0)+IFERROR(INDEX('Hoja de Trabajo para listado'!$AB$155:$BA$1048576,MATCH($A91,'Hoja de Trabajo para listado'!$AB$155:$AB$1048576,0),MATCH((CUADRO!N$5&amp;$E91),'Hoja de Trabajo para listado'!$AB$151:$BA$151,0)),0)+IFERROR(INDEX('Hoja de Trabajo para listado'!$BC$155:$CB$1048576,MATCH($A91,'Hoja de Trabajo para listado'!$BC$155:$BC$1048576,0),MATCH((CUADRO!N$5&amp;$E91),'Hoja de Trabajo para listado'!$BC$151:$CB$151,0)),0)+IFERROR(INDEX('Hoja de Trabajo para listado'!$DE$153:$DG$274,MATCH($A91,'Hoja de Trabajo para listado'!$DE$153:$DE$1048576,0),MATCH((CUADRO!N$5&amp;$E91),'Hoja de Trabajo para listado'!$DE$151:$DG$151,0)),0)+IFERROR(INDEX('Hoja de Trabajo para listado'!$CD$155:$DC$1048576,MATCH($A91,'Hoja de Trabajo para listado'!$CD$155:$CD$1048576,0),MATCH((CUADRO!N$5&amp;$E91),'Hoja de Trabajo para listado'!$CD$151:$DC$151,0)),0)</f>
        <v>0</v>
      </c>
      <c r="O91" s="245">
        <f ca="1">+IFERROR(INDEX('Hoja de Trabajo para listado'!$A$155:$Z$1048576,MATCH($A91,'Hoja de Trabajo para listado'!$A$155:$A$1048576,0),MATCH((CUADRO!O$5&amp;$E91),'Hoja de Trabajo para listado'!$A$151:$Z$151,0)),0)+IFERROR(INDEX('Hoja de Trabajo para listado'!$AB$155:$BA$1048576,MATCH($A91,'Hoja de Trabajo para listado'!$AB$155:$AB$1048576,0),MATCH((CUADRO!O$5&amp;$E91),'Hoja de Trabajo para listado'!$AB$151:$BA$151,0)),0)+IFERROR(INDEX('Hoja de Trabajo para listado'!$BC$155:$CB$1048576,MATCH($A91,'Hoja de Trabajo para listado'!$BC$155:$BC$1048576,0),MATCH((CUADRO!O$5&amp;$E91),'Hoja de Trabajo para listado'!$BC$151:$CB$151,0)),0)+IFERROR(INDEX('Hoja de Trabajo para listado'!$DE$153:$DG$274,MATCH($A91,'Hoja de Trabajo para listado'!$DE$153:$DE$1048576,0),MATCH((CUADRO!O$5&amp;$E91),'Hoja de Trabajo para listado'!$DE$151:$DG$151,0)),0)+IFERROR(INDEX('Hoja de Trabajo para listado'!$CD$155:$DC$1048576,MATCH($A91,'Hoja de Trabajo para listado'!$CD$155:$CD$1048576,0),MATCH((CUADRO!O$5&amp;$E91),'Hoja de Trabajo para listado'!$CD$151:$DC$151,0)),0)</f>
        <v>0</v>
      </c>
      <c r="P91" s="245">
        <f ca="1">+IFERROR(INDEX('Hoja de Trabajo para listado'!$A$155:$Z$1048576,MATCH($A91,'Hoja de Trabajo para listado'!$A$155:$A$1048576,0),MATCH((CUADRO!P$5&amp;$E91),'Hoja de Trabajo para listado'!$A$151:$Z$151,0)),0)+IFERROR(INDEX('Hoja de Trabajo para listado'!$AB$155:$BA$1048576,MATCH($A91,'Hoja de Trabajo para listado'!$AB$155:$AB$1048576,0),MATCH((CUADRO!P$5&amp;$E91),'Hoja de Trabajo para listado'!$AB$151:$BA$151,0)),0)+IFERROR(INDEX('Hoja de Trabajo para listado'!$BC$155:$CB$1048576,MATCH($A91,'Hoja de Trabajo para listado'!$BC$155:$BC$1048576,0),MATCH((CUADRO!P$5&amp;$E91),'Hoja de Trabajo para listado'!$BC$151:$CB$151,0)),0)+IFERROR(INDEX('Hoja de Trabajo para listado'!$DE$153:$DG$274,MATCH($A91,'Hoja de Trabajo para listado'!$DE$153:$DE$1048576,0),MATCH((CUADRO!P$5&amp;$E91),'Hoja de Trabajo para listado'!$DE$151:$DG$151,0)),0)+IFERROR(INDEX('Hoja de Trabajo para listado'!$CD$155:$DC$1048576,MATCH($A91,'Hoja de Trabajo para listado'!$CD$155:$CD$1048576,0),MATCH((CUADRO!P$5&amp;$E91),'Hoja de Trabajo para listado'!$CD$151:$DC$151,0)),0)</f>
        <v>0</v>
      </c>
      <c r="Q91" s="245">
        <f ca="1">+IFERROR(INDEX('Hoja de Trabajo para listado'!$A$155:$Z$1048576,MATCH($A91,'Hoja de Trabajo para listado'!$A$155:$A$1048576,0),MATCH((CUADRO!Q$5&amp;$E91),'Hoja de Trabajo para listado'!$A$151:$Z$151,0)),0)+IFERROR(INDEX('Hoja de Trabajo para listado'!$AB$155:$BA$1048576,MATCH($A91,'Hoja de Trabajo para listado'!$AB$155:$AB$1048576,0),MATCH((CUADRO!Q$5&amp;$E91),'Hoja de Trabajo para listado'!$AB$151:$BA$151,0)),0)+IFERROR(INDEX('Hoja de Trabajo para listado'!$BC$155:$CB$1048576,MATCH($A91,'Hoja de Trabajo para listado'!$BC$155:$BC$1048576,0),MATCH((CUADRO!Q$5&amp;$E91),'Hoja de Trabajo para listado'!$BC$151:$CB$151,0)),0)+IFERROR(INDEX('Hoja de Trabajo para listado'!$DE$153:$DG$274,MATCH($A91,'Hoja de Trabajo para listado'!$DE$153:$DE$1048576,0),MATCH((CUADRO!Q$5&amp;$E91),'Hoja de Trabajo para listado'!$DE$151:$DG$151,0)),0)+IFERROR(INDEX('Hoja de Trabajo para listado'!$CD$155:$DC$1048576,MATCH($A91,'Hoja de Trabajo para listado'!$CD$155:$CD$1048576,0),MATCH((CUADRO!Q$5&amp;$E91),'Hoja de Trabajo para listado'!$CD$151:$DC$151,0)),0)</f>
        <v>0</v>
      </c>
      <c r="R91" s="245">
        <f t="shared" ca="1" si="5"/>
        <v>0</v>
      </c>
      <c r="S91" s="245">
        <f ca="1">+R90+R91</f>
        <v>0</v>
      </c>
      <c r="T91" s="245">
        <f ca="1">+S91</f>
        <v>0</v>
      </c>
      <c r="U91" s="244">
        <f t="shared" si="6"/>
        <v>2</v>
      </c>
      <c r="V91" s="333" t="str">
        <f>+VLOOKUP(A91,bd_lista!$A$3:$E$590,5,FALSE)</f>
        <v>Universidades Públicas</v>
      </c>
      <c r="W91" s="384"/>
      <c r="X91" s="242">
        <f>+VLOOKUP(A91,[3]Sheet1!$A$13:$D$744,4,FALSE)</f>
        <v>0</v>
      </c>
      <c r="Y91" s="242" t="e">
        <f>+VLOOKUP(X91,bd_lista!$A$3:$C$590,3,FALSE)</f>
        <v>#N/A</v>
      </c>
      <c r="Z91" s="292"/>
      <c r="AA91" s="293"/>
    </row>
    <row r="92" spans="1:27" customFormat="1" ht="15" hidden="1" customHeight="1">
      <c r="A92" s="32">
        <v>145</v>
      </c>
      <c r="B92" s="388">
        <f>+A92</f>
        <v>145</v>
      </c>
      <c r="C92" s="247" t="str">
        <f>+VLOOKUP(A92,bd_lista!$A$3:$C$590,3,FALSE)</f>
        <v>Universidad Autónoma Juan Misael Saracho</v>
      </c>
      <c r="D92" s="385" t="str">
        <f>+C92</f>
        <v>Universidad Autónoma Juan Misael Saracho</v>
      </c>
      <c r="E92" s="247" t="s">
        <v>1304</v>
      </c>
      <c r="F92" s="243">
        <f ca="1">+IFERROR(INDEX('Hoja de Trabajo para listado'!$A$155:$Z$1048576,MATCH($A92,'Hoja de Trabajo para listado'!$A$155:$A$1048576,0),MATCH((CUADRO!F$5&amp;$E92),'Hoja de Trabajo para listado'!$A$151:$Z$151,0)),0)+IFERROR(INDEX('Hoja de Trabajo para listado'!$AB$155:$BA$1048576,MATCH($A92,'Hoja de Trabajo para listado'!$AB$155:$AB$1048576,0),MATCH((CUADRO!F$5&amp;$E92),'Hoja de Trabajo para listado'!$AB$151:$BA$151,0)),0)+IFERROR(INDEX('Hoja de Trabajo para listado'!$BC$155:$CB$1048576,MATCH($A92,'Hoja de Trabajo para listado'!$BC$155:$BC$1048576,0),MATCH((CUADRO!F$5&amp;$E92),'Hoja de Trabajo para listado'!$BC$151:$CB$151,0)),0)+IFERROR(INDEX('Hoja de Trabajo para listado'!$DE$153:$DG$274,MATCH($A92,'Hoja de Trabajo para listado'!$DE$153:$DE$1048576,0),MATCH((CUADRO!F$5&amp;$E92),'Hoja de Trabajo para listado'!$DE$151:$DG$151,0)),0)+IFERROR(INDEX('Hoja de Trabajo para listado'!$CD$155:$DC$1048576,MATCH($A92,'Hoja de Trabajo para listado'!$CD$155:$CD$1048576,0),MATCH((CUADRO!F$5&amp;$E92),'Hoja de Trabajo para listado'!$CD$151:$DC$151,0)),0)</f>
        <v>0</v>
      </c>
      <c r="G92" s="243">
        <f ca="1">+IFERROR(INDEX('Hoja de Trabajo para listado'!$A$155:$Z$1048576,MATCH($A92,'Hoja de Trabajo para listado'!$A$155:$A$1048576,0),MATCH((CUADRO!G$5&amp;$E92),'Hoja de Trabajo para listado'!$A$151:$Z$151,0)),0)+IFERROR(INDEX('Hoja de Trabajo para listado'!$AB$155:$BA$1048576,MATCH($A92,'Hoja de Trabajo para listado'!$AB$155:$AB$1048576,0),MATCH((CUADRO!G$5&amp;$E92),'Hoja de Trabajo para listado'!$AB$151:$BA$151,0)),0)+IFERROR(INDEX('Hoja de Trabajo para listado'!$BC$155:$CB$1048576,MATCH($A92,'Hoja de Trabajo para listado'!$BC$155:$BC$1048576,0),MATCH((CUADRO!G$5&amp;$E92),'Hoja de Trabajo para listado'!$BC$151:$CB$151,0)),0)+IFERROR(INDEX('Hoja de Trabajo para listado'!$DE$153:$DG$274,MATCH($A92,'Hoja de Trabajo para listado'!$DE$153:$DE$1048576,0),MATCH((CUADRO!G$5&amp;$E92),'Hoja de Trabajo para listado'!$DE$151:$DG$151,0)),0)+IFERROR(INDEX('Hoja de Trabajo para listado'!$CD$155:$DC$1048576,MATCH($A92,'Hoja de Trabajo para listado'!$CD$155:$CD$1048576,0),MATCH((CUADRO!G$5&amp;$E92),'Hoja de Trabajo para listado'!$CD$151:$DC$151,0)),0)</f>
        <v>0</v>
      </c>
      <c r="H92" s="243">
        <f ca="1">+IFERROR(INDEX('Hoja de Trabajo para listado'!$A$155:$Z$1048576,MATCH($A92,'Hoja de Trabajo para listado'!$A$155:$A$1048576,0),MATCH((CUADRO!H$5&amp;$E92),'Hoja de Trabajo para listado'!$A$151:$Z$151,0)),0)+IFERROR(INDEX('Hoja de Trabajo para listado'!$AB$155:$BA$1048576,MATCH($A92,'Hoja de Trabajo para listado'!$AB$155:$AB$1048576,0),MATCH((CUADRO!H$5&amp;$E92),'Hoja de Trabajo para listado'!$AB$151:$BA$151,0)),0)+IFERROR(INDEX('Hoja de Trabajo para listado'!$BC$155:$CB$1048576,MATCH($A92,'Hoja de Trabajo para listado'!$BC$155:$BC$1048576,0),MATCH((CUADRO!H$5&amp;$E92),'Hoja de Trabajo para listado'!$BC$151:$CB$151,0)),0)+IFERROR(INDEX('Hoja de Trabajo para listado'!$DE$153:$DG$274,MATCH($A92,'Hoja de Trabajo para listado'!$DE$153:$DE$1048576,0),MATCH((CUADRO!H$5&amp;$E92),'Hoja de Trabajo para listado'!$DE$151:$DG$151,0)),0)+IFERROR(INDEX('Hoja de Trabajo para listado'!$CD$155:$DC$1048576,MATCH($A92,'Hoja de Trabajo para listado'!$CD$155:$CD$1048576,0),MATCH((CUADRO!H$5&amp;$E92),'Hoja de Trabajo para listado'!$CD$151:$DC$151,0)),0)</f>
        <v>0</v>
      </c>
      <c r="I92" s="243">
        <f ca="1">+IFERROR(INDEX('Hoja de Trabajo para listado'!$A$155:$Z$1048576,MATCH($A92,'Hoja de Trabajo para listado'!$A$155:$A$1048576,0),MATCH((CUADRO!I$5&amp;$E92),'Hoja de Trabajo para listado'!$A$151:$Z$151,0)),0)+IFERROR(INDEX('Hoja de Trabajo para listado'!$AB$155:$BA$1048576,MATCH($A92,'Hoja de Trabajo para listado'!$AB$155:$AB$1048576,0),MATCH((CUADRO!I$5&amp;$E92),'Hoja de Trabajo para listado'!$AB$151:$BA$151,0)),0)+IFERROR(INDEX('Hoja de Trabajo para listado'!$BC$155:$CB$1048576,MATCH($A92,'Hoja de Trabajo para listado'!$BC$155:$BC$1048576,0),MATCH((CUADRO!I$5&amp;$E92),'Hoja de Trabajo para listado'!$BC$151:$CB$151,0)),0)+IFERROR(INDEX('Hoja de Trabajo para listado'!$DE$153:$DG$274,MATCH($A92,'Hoja de Trabajo para listado'!$DE$153:$DE$1048576,0),MATCH((CUADRO!I$5&amp;$E92),'Hoja de Trabajo para listado'!$DE$151:$DG$151,0)),0)+IFERROR(INDEX('Hoja de Trabajo para listado'!$CD$155:$DC$1048576,MATCH($A92,'Hoja de Trabajo para listado'!$CD$155:$CD$1048576,0),MATCH((CUADRO!I$5&amp;$E92),'Hoja de Trabajo para listado'!$CD$151:$DC$151,0)),0)</f>
        <v>0</v>
      </c>
      <c r="J92" s="243">
        <f ca="1">+IFERROR(INDEX('Hoja de Trabajo para listado'!$A$155:$Z$1048576,MATCH($A92,'Hoja de Trabajo para listado'!$A$155:$A$1048576,0),MATCH((CUADRO!J$5&amp;$E92),'Hoja de Trabajo para listado'!$A$151:$Z$151,0)),0)+IFERROR(INDEX('Hoja de Trabajo para listado'!$AB$155:$BA$1048576,MATCH($A92,'Hoja de Trabajo para listado'!$AB$155:$AB$1048576,0),MATCH((CUADRO!J$5&amp;$E92),'Hoja de Trabajo para listado'!$AB$151:$BA$151,0)),0)+IFERROR(INDEX('Hoja de Trabajo para listado'!$BC$155:$CB$1048576,MATCH($A92,'Hoja de Trabajo para listado'!$BC$155:$BC$1048576,0),MATCH((CUADRO!J$5&amp;$E92),'Hoja de Trabajo para listado'!$BC$151:$CB$151,0)),0)+IFERROR(INDEX('Hoja de Trabajo para listado'!$DE$153:$DG$274,MATCH($A92,'Hoja de Trabajo para listado'!$DE$153:$DE$1048576,0),MATCH((CUADRO!J$5&amp;$E92),'Hoja de Trabajo para listado'!$DE$151:$DG$151,0)),0)+IFERROR(INDEX('Hoja de Trabajo para listado'!$CD$155:$DC$1048576,MATCH($A92,'Hoja de Trabajo para listado'!$CD$155:$CD$1048576,0),MATCH((CUADRO!J$5&amp;$E92),'Hoja de Trabajo para listado'!$CD$151:$DC$151,0)),0)</f>
        <v>0</v>
      </c>
      <c r="K92" s="243">
        <f ca="1">+IFERROR(INDEX('Hoja de Trabajo para listado'!$A$155:$Z$1048576,MATCH($A92,'Hoja de Trabajo para listado'!$A$155:$A$1048576,0),MATCH((CUADRO!K$5&amp;$E92),'Hoja de Trabajo para listado'!$A$151:$Z$151,0)),0)+IFERROR(INDEX('Hoja de Trabajo para listado'!$AB$155:$BA$1048576,MATCH($A92,'Hoja de Trabajo para listado'!$AB$155:$AB$1048576,0),MATCH((CUADRO!K$5&amp;$E92),'Hoja de Trabajo para listado'!$AB$151:$BA$151,0)),0)+IFERROR(INDEX('Hoja de Trabajo para listado'!$BC$155:$CB$1048576,MATCH($A92,'Hoja de Trabajo para listado'!$BC$155:$BC$1048576,0),MATCH((CUADRO!K$5&amp;$E92),'Hoja de Trabajo para listado'!$BC$151:$CB$151,0)),0)+IFERROR(INDEX('Hoja de Trabajo para listado'!$DE$153:$DG$274,MATCH($A92,'Hoja de Trabajo para listado'!$DE$153:$DE$1048576,0),MATCH((CUADRO!K$5&amp;$E92),'Hoja de Trabajo para listado'!$DE$151:$DG$151,0)),0)+IFERROR(INDEX('Hoja de Trabajo para listado'!$CD$155:$DC$1048576,MATCH($A92,'Hoja de Trabajo para listado'!$CD$155:$CD$1048576,0),MATCH((CUADRO!K$5&amp;$E92),'Hoja de Trabajo para listado'!$CD$151:$DC$151,0)),0)</f>
        <v>0</v>
      </c>
      <c r="L92" s="243">
        <f ca="1">+IFERROR(INDEX('Hoja de Trabajo para listado'!$A$155:$Z$1048576,MATCH($A92,'Hoja de Trabajo para listado'!$A$155:$A$1048576,0),MATCH((CUADRO!L$5&amp;$E92),'Hoja de Trabajo para listado'!$A$151:$Z$151,0)),0)+IFERROR(INDEX('Hoja de Trabajo para listado'!$AB$155:$BA$1048576,MATCH($A92,'Hoja de Trabajo para listado'!$AB$155:$AB$1048576,0),MATCH((CUADRO!L$5&amp;$E92),'Hoja de Trabajo para listado'!$AB$151:$BA$151,0)),0)+IFERROR(INDEX('Hoja de Trabajo para listado'!$BC$155:$CB$1048576,MATCH($A92,'Hoja de Trabajo para listado'!$BC$155:$BC$1048576,0),MATCH((CUADRO!L$5&amp;$E92),'Hoja de Trabajo para listado'!$BC$151:$CB$151,0)),0)+IFERROR(INDEX('Hoja de Trabajo para listado'!$DE$153:$DG$274,MATCH($A92,'Hoja de Trabajo para listado'!$DE$153:$DE$1048576,0),MATCH((CUADRO!L$5&amp;$E92),'Hoja de Trabajo para listado'!$DE$151:$DG$151,0)),0)+IFERROR(INDEX('Hoja de Trabajo para listado'!$CD$155:$DC$1048576,MATCH($A92,'Hoja de Trabajo para listado'!$CD$155:$CD$1048576,0),MATCH((CUADRO!L$5&amp;$E92),'Hoja de Trabajo para listado'!$CD$151:$DC$151,0)),0)</f>
        <v>0</v>
      </c>
      <c r="M92" s="243">
        <f ca="1">+IFERROR(INDEX('Hoja de Trabajo para listado'!$A$155:$Z$1048576,MATCH($A92,'Hoja de Trabajo para listado'!$A$155:$A$1048576,0),MATCH((CUADRO!M$5&amp;$E92),'Hoja de Trabajo para listado'!$A$151:$Z$151,0)),0)+IFERROR(INDEX('Hoja de Trabajo para listado'!$AB$155:$BA$1048576,MATCH($A92,'Hoja de Trabajo para listado'!$AB$155:$AB$1048576,0),MATCH((CUADRO!M$5&amp;$E92),'Hoja de Trabajo para listado'!$AB$151:$BA$151,0)),0)+IFERROR(INDEX('Hoja de Trabajo para listado'!$BC$155:$CB$1048576,MATCH($A92,'Hoja de Trabajo para listado'!$BC$155:$BC$1048576,0),MATCH((CUADRO!M$5&amp;$E92),'Hoja de Trabajo para listado'!$BC$151:$CB$151,0)),0)+IFERROR(INDEX('Hoja de Trabajo para listado'!$DE$153:$DG$274,MATCH($A92,'Hoja de Trabajo para listado'!$DE$153:$DE$1048576,0),MATCH((CUADRO!M$5&amp;$E92),'Hoja de Trabajo para listado'!$DE$151:$DG$151,0)),0)+IFERROR(INDEX('Hoja de Trabajo para listado'!$CD$155:$DC$1048576,MATCH($A92,'Hoja de Trabajo para listado'!$CD$155:$CD$1048576,0),MATCH((CUADRO!M$5&amp;$E92),'Hoja de Trabajo para listado'!$CD$151:$DC$151,0)),0)</f>
        <v>0</v>
      </c>
      <c r="N92" s="243">
        <f ca="1">+IFERROR(INDEX('Hoja de Trabajo para listado'!$A$155:$Z$1048576,MATCH($A92,'Hoja de Trabajo para listado'!$A$155:$A$1048576,0),MATCH((CUADRO!N$5&amp;$E92),'Hoja de Trabajo para listado'!$A$151:$Z$151,0)),0)+IFERROR(INDEX('Hoja de Trabajo para listado'!$AB$155:$BA$1048576,MATCH($A92,'Hoja de Trabajo para listado'!$AB$155:$AB$1048576,0),MATCH((CUADRO!N$5&amp;$E92),'Hoja de Trabajo para listado'!$AB$151:$BA$151,0)),0)+IFERROR(INDEX('Hoja de Trabajo para listado'!$BC$155:$CB$1048576,MATCH($A92,'Hoja de Trabajo para listado'!$BC$155:$BC$1048576,0),MATCH((CUADRO!N$5&amp;$E92),'Hoja de Trabajo para listado'!$BC$151:$CB$151,0)),0)+IFERROR(INDEX('Hoja de Trabajo para listado'!$DE$153:$DG$274,MATCH($A92,'Hoja de Trabajo para listado'!$DE$153:$DE$1048576,0),MATCH((CUADRO!N$5&amp;$E92),'Hoja de Trabajo para listado'!$DE$151:$DG$151,0)),0)+IFERROR(INDEX('Hoja de Trabajo para listado'!$CD$155:$DC$1048576,MATCH($A92,'Hoja de Trabajo para listado'!$CD$155:$CD$1048576,0),MATCH((CUADRO!N$5&amp;$E92),'Hoja de Trabajo para listado'!$CD$151:$DC$151,0)),0)</f>
        <v>0</v>
      </c>
      <c r="O92" s="243">
        <f ca="1">+IFERROR(INDEX('Hoja de Trabajo para listado'!$A$155:$Z$1048576,MATCH($A92,'Hoja de Trabajo para listado'!$A$155:$A$1048576,0),MATCH((CUADRO!O$5&amp;$E92),'Hoja de Trabajo para listado'!$A$151:$Z$151,0)),0)+IFERROR(INDEX('Hoja de Trabajo para listado'!$AB$155:$BA$1048576,MATCH($A92,'Hoja de Trabajo para listado'!$AB$155:$AB$1048576,0),MATCH((CUADRO!O$5&amp;$E92),'Hoja de Trabajo para listado'!$AB$151:$BA$151,0)),0)+IFERROR(INDEX('Hoja de Trabajo para listado'!$BC$155:$CB$1048576,MATCH($A92,'Hoja de Trabajo para listado'!$BC$155:$BC$1048576,0),MATCH((CUADRO!O$5&amp;$E92),'Hoja de Trabajo para listado'!$BC$151:$CB$151,0)),0)+IFERROR(INDEX('Hoja de Trabajo para listado'!$DE$153:$DG$274,MATCH($A92,'Hoja de Trabajo para listado'!$DE$153:$DE$1048576,0),MATCH((CUADRO!O$5&amp;$E92),'Hoja de Trabajo para listado'!$DE$151:$DG$151,0)),0)+IFERROR(INDEX('Hoja de Trabajo para listado'!$CD$155:$DC$1048576,MATCH($A92,'Hoja de Trabajo para listado'!$CD$155:$CD$1048576,0),MATCH((CUADRO!O$5&amp;$E92),'Hoja de Trabajo para listado'!$CD$151:$DC$151,0)),0)</f>
        <v>0</v>
      </c>
      <c r="P92" s="243">
        <f ca="1">+IFERROR(INDEX('Hoja de Trabajo para listado'!$A$155:$Z$1048576,MATCH($A92,'Hoja de Trabajo para listado'!$A$155:$A$1048576,0),MATCH((CUADRO!P$5&amp;$E92),'Hoja de Trabajo para listado'!$A$151:$Z$151,0)),0)+IFERROR(INDEX('Hoja de Trabajo para listado'!$AB$155:$BA$1048576,MATCH($A92,'Hoja de Trabajo para listado'!$AB$155:$AB$1048576,0),MATCH((CUADRO!P$5&amp;$E92),'Hoja de Trabajo para listado'!$AB$151:$BA$151,0)),0)+IFERROR(INDEX('Hoja de Trabajo para listado'!$BC$155:$CB$1048576,MATCH($A92,'Hoja de Trabajo para listado'!$BC$155:$BC$1048576,0),MATCH((CUADRO!P$5&amp;$E92),'Hoja de Trabajo para listado'!$BC$151:$CB$151,0)),0)+IFERROR(INDEX('Hoja de Trabajo para listado'!$DE$153:$DG$274,MATCH($A92,'Hoja de Trabajo para listado'!$DE$153:$DE$1048576,0),MATCH((CUADRO!P$5&amp;$E92),'Hoja de Trabajo para listado'!$DE$151:$DG$151,0)),0)+IFERROR(INDEX('Hoja de Trabajo para listado'!$CD$155:$DC$1048576,MATCH($A92,'Hoja de Trabajo para listado'!$CD$155:$CD$1048576,0),MATCH((CUADRO!P$5&amp;$E92),'Hoja de Trabajo para listado'!$CD$151:$DC$151,0)),0)</f>
        <v>0</v>
      </c>
      <c r="Q92" s="243">
        <f ca="1">+IFERROR(INDEX('Hoja de Trabajo para listado'!$A$155:$Z$1048576,MATCH($A92,'Hoja de Trabajo para listado'!$A$155:$A$1048576,0),MATCH((CUADRO!Q$5&amp;$E92),'Hoja de Trabajo para listado'!$A$151:$Z$151,0)),0)+IFERROR(INDEX('Hoja de Trabajo para listado'!$AB$155:$BA$1048576,MATCH($A92,'Hoja de Trabajo para listado'!$AB$155:$AB$1048576,0),MATCH((CUADRO!Q$5&amp;$E92),'Hoja de Trabajo para listado'!$AB$151:$BA$151,0)),0)+IFERROR(INDEX('Hoja de Trabajo para listado'!$BC$155:$CB$1048576,MATCH($A92,'Hoja de Trabajo para listado'!$BC$155:$BC$1048576,0),MATCH((CUADRO!Q$5&amp;$E92),'Hoja de Trabajo para listado'!$BC$151:$CB$151,0)),0)+IFERROR(INDEX('Hoja de Trabajo para listado'!$DE$153:$DG$274,MATCH($A92,'Hoja de Trabajo para listado'!$DE$153:$DE$1048576,0),MATCH((CUADRO!Q$5&amp;$E92),'Hoja de Trabajo para listado'!$DE$151:$DG$151,0)),0)+IFERROR(INDEX('Hoja de Trabajo para listado'!$CD$155:$DC$1048576,MATCH($A92,'Hoja de Trabajo para listado'!$CD$155:$CD$1048576,0),MATCH((CUADRO!Q$5&amp;$E92),'Hoja de Trabajo para listado'!$CD$151:$DC$151,0)),0)</f>
        <v>0</v>
      </c>
      <c r="R92" s="243">
        <f t="shared" ca="1" si="5"/>
        <v>0</v>
      </c>
      <c r="S92" s="243"/>
      <c r="T92" s="243">
        <f ca="1">+T93</f>
        <v>0</v>
      </c>
      <c r="U92" s="242">
        <f t="shared" si="6"/>
        <v>1</v>
      </c>
      <c r="V92" s="333" t="str">
        <f>+VLOOKUP(A92,bd_lista!$A$3:$E$590,5,FALSE)</f>
        <v>Universidades Públicas</v>
      </c>
      <c r="W92" s="383" t="str">
        <f>+V92</f>
        <v>Universidades Públicas</v>
      </c>
      <c r="X92" s="242">
        <f>+VLOOKUP(A92,[3]Sheet1!$A$13:$D$744,4,FALSE)</f>
        <v>0</v>
      </c>
      <c r="Y92" s="242" t="e">
        <f>+VLOOKUP(X92,bd_lista!$A$3:$C$590,3,FALSE)</f>
        <v>#N/A</v>
      </c>
      <c r="Z92" s="294">
        <f>+X92</f>
        <v>0</v>
      </c>
      <c r="AA92" s="295" t="e">
        <f>+Y92</f>
        <v>#N/A</v>
      </c>
    </row>
    <row r="93" spans="1:27" customFormat="1" ht="15" hidden="1" customHeight="1">
      <c r="A93" s="32">
        <v>145</v>
      </c>
      <c r="B93" s="389"/>
      <c r="C93" s="333" t="str">
        <f>+VLOOKUP(A93,bd_lista!$A$3:$C$590,3,FALSE)</f>
        <v>Universidad Autónoma Juan Misael Saracho</v>
      </c>
      <c r="D93" s="386"/>
      <c r="E93" s="333" t="s">
        <v>1305</v>
      </c>
      <c r="F93" s="245">
        <f ca="1">+IFERROR(INDEX('Hoja de Trabajo para listado'!$A$155:$Z$1048576,MATCH($A93,'Hoja de Trabajo para listado'!$A$155:$A$1048576,0),MATCH((CUADRO!F$5&amp;$E93),'Hoja de Trabajo para listado'!$A$151:$Z$151,0)),0)+IFERROR(INDEX('Hoja de Trabajo para listado'!$AB$155:$BA$1048576,MATCH($A93,'Hoja de Trabajo para listado'!$AB$155:$AB$1048576,0),MATCH((CUADRO!F$5&amp;$E93),'Hoja de Trabajo para listado'!$AB$151:$BA$151,0)),0)+IFERROR(INDEX('Hoja de Trabajo para listado'!$BC$155:$CB$1048576,MATCH($A93,'Hoja de Trabajo para listado'!$BC$155:$BC$1048576,0),MATCH((CUADRO!F$5&amp;$E93),'Hoja de Trabajo para listado'!$BC$151:$CB$151,0)),0)+IFERROR(INDEX('Hoja de Trabajo para listado'!$DE$153:$DG$274,MATCH($A93,'Hoja de Trabajo para listado'!$DE$153:$DE$1048576,0),MATCH((CUADRO!F$5&amp;$E93),'Hoja de Trabajo para listado'!$DE$151:$DG$151,0)),0)+IFERROR(INDEX('Hoja de Trabajo para listado'!$CD$155:$DC$1048576,MATCH($A93,'Hoja de Trabajo para listado'!$CD$155:$CD$1048576,0),MATCH((CUADRO!F$5&amp;$E93),'Hoja de Trabajo para listado'!$CD$151:$DC$151,0)),0)</f>
        <v>0</v>
      </c>
      <c r="G93" s="245">
        <f ca="1">+IFERROR(INDEX('Hoja de Trabajo para listado'!$A$155:$Z$1048576,MATCH($A93,'Hoja de Trabajo para listado'!$A$155:$A$1048576,0),MATCH((CUADRO!G$5&amp;$E93),'Hoja de Trabajo para listado'!$A$151:$Z$151,0)),0)+IFERROR(INDEX('Hoja de Trabajo para listado'!$AB$155:$BA$1048576,MATCH($A93,'Hoja de Trabajo para listado'!$AB$155:$AB$1048576,0),MATCH((CUADRO!G$5&amp;$E93),'Hoja de Trabajo para listado'!$AB$151:$BA$151,0)),0)+IFERROR(INDEX('Hoja de Trabajo para listado'!$BC$155:$CB$1048576,MATCH($A93,'Hoja de Trabajo para listado'!$BC$155:$BC$1048576,0),MATCH((CUADRO!G$5&amp;$E93),'Hoja de Trabajo para listado'!$BC$151:$CB$151,0)),0)+IFERROR(INDEX('Hoja de Trabajo para listado'!$DE$153:$DG$274,MATCH($A93,'Hoja de Trabajo para listado'!$DE$153:$DE$1048576,0),MATCH((CUADRO!G$5&amp;$E93),'Hoja de Trabajo para listado'!$DE$151:$DG$151,0)),0)+IFERROR(INDEX('Hoja de Trabajo para listado'!$CD$155:$DC$1048576,MATCH($A93,'Hoja de Trabajo para listado'!$CD$155:$CD$1048576,0),MATCH((CUADRO!G$5&amp;$E93),'Hoja de Trabajo para listado'!$CD$151:$DC$151,0)),0)</f>
        <v>0</v>
      </c>
      <c r="H93" s="245">
        <f ca="1">+IFERROR(INDEX('Hoja de Trabajo para listado'!$A$155:$Z$1048576,MATCH($A93,'Hoja de Trabajo para listado'!$A$155:$A$1048576,0),MATCH((CUADRO!H$5&amp;$E93),'Hoja de Trabajo para listado'!$A$151:$Z$151,0)),0)+IFERROR(INDEX('Hoja de Trabajo para listado'!$AB$155:$BA$1048576,MATCH($A93,'Hoja de Trabajo para listado'!$AB$155:$AB$1048576,0),MATCH((CUADRO!H$5&amp;$E93),'Hoja de Trabajo para listado'!$AB$151:$BA$151,0)),0)+IFERROR(INDEX('Hoja de Trabajo para listado'!$BC$155:$CB$1048576,MATCH($A93,'Hoja de Trabajo para listado'!$BC$155:$BC$1048576,0),MATCH((CUADRO!H$5&amp;$E93),'Hoja de Trabajo para listado'!$BC$151:$CB$151,0)),0)+IFERROR(INDEX('Hoja de Trabajo para listado'!$DE$153:$DG$274,MATCH($A93,'Hoja de Trabajo para listado'!$DE$153:$DE$1048576,0),MATCH((CUADRO!H$5&amp;$E93),'Hoja de Trabajo para listado'!$DE$151:$DG$151,0)),0)+IFERROR(INDEX('Hoja de Trabajo para listado'!$CD$155:$DC$1048576,MATCH($A93,'Hoja de Trabajo para listado'!$CD$155:$CD$1048576,0),MATCH((CUADRO!H$5&amp;$E93),'Hoja de Trabajo para listado'!$CD$151:$DC$151,0)),0)</f>
        <v>0</v>
      </c>
      <c r="I93" s="245">
        <f ca="1">+IFERROR(INDEX('Hoja de Trabajo para listado'!$A$155:$Z$1048576,MATCH($A93,'Hoja de Trabajo para listado'!$A$155:$A$1048576,0),MATCH((CUADRO!I$5&amp;$E93),'Hoja de Trabajo para listado'!$A$151:$Z$151,0)),0)+IFERROR(INDEX('Hoja de Trabajo para listado'!$AB$155:$BA$1048576,MATCH($A93,'Hoja de Trabajo para listado'!$AB$155:$AB$1048576,0),MATCH((CUADRO!I$5&amp;$E93),'Hoja de Trabajo para listado'!$AB$151:$BA$151,0)),0)+IFERROR(INDEX('Hoja de Trabajo para listado'!$BC$155:$CB$1048576,MATCH($A93,'Hoja de Trabajo para listado'!$BC$155:$BC$1048576,0),MATCH((CUADRO!I$5&amp;$E93),'Hoja de Trabajo para listado'!$BC$151:$CB$151,0)),0)+IFERROR(INDEX('Hoja de Trabajo para listado'!$DE$153:$DG$274,MATCH($A93,'Hoja de Trabajo para listado'!$DE$153:$DE$1048576,0),MATCH((CUADRO!I$5&amp;$E93),'Hoja de Trabajo para listado'!$DE$151:$DG$151,0)),0)+IFERROR(INDEX('Hoja de Trabajo para listado'!$CD$155:$DC$1048576,MATCH($A93,'Hoja de Trabajo para listado'!$CD$155:$CD$1048576,0),MATCH((CUADRO!I$5&amp;$E93),'Hoja de Trabajo para listado'!$CD$151:$DC$151,0)),0)</f>
        <v>0</v>
      </c>
      <c r="J93" s="245">
        <f ca="1">+IFERROR(INDEX('Hoja de Trabajo para listado'!$A$155:$Z$1048576,MATCH($A93,'Hoja de Trabajo para listado'!$A$155:$A$1048576,0),MATCH((CUADRO!J$5&amp;$E93),'Hoja de Trabajo para listado'!$A$151:$Z$151,0)),0)+IFERROR(INDEX('Hoja de Trabajo para listado'!$AB$155:$BA$1048576,MATCH($A93,'Hoja de Trabajo para listado'!$AB$155:$AB$1048576,0),MATCH((CUADRO!J$5&amp;$E93),'Hoja de Trabajo para listado'!$AB$151:$BA$151,0)),0)+IFERROR(INDEX('Hoja de Trabajo para listado'!$BC$155:$CB$1048576,MATCH($A93,'Hoja de Trabajo para listado'!$BC$155:$BC$1048576,0),MATCH((CUADRO!J$5&amp;$E93),'Hoja de Trabajo para listado'!$BC$151:$CB$151,0)),0)+IFERROR(INDEX('Hoja de Trabajo para listado'!$DE$153:$DG$274,MATCH($A93,'Hoja de Trabajo para listado'!$DE$153:$DE$1048576,0),MATCH((CUADRO!J$5&amp;$E93),'Hoja de Trabajo para listado'!$DE$151:$DG$151,0)),0)+IFERROR(INDEX('Hoja de Trabajo para listado'!$CD$155:$DC$1048576,MATCH($A93,'Hoja de Trabajo para listado'!$CD$155:$CD$1048576,0),MATCH((CUADRO!J$5&amp;$E93),'Hoja de Trabajo para listado'!$CD$151:$DC$151,0)),0)</f>
        <v>0</v>
      </c>
      <c r="K93" s="245">
        <f ca="1">+IFERROR(INDEX('Hoja de Trabajo para listado'!$A$155:$Z$1048576,MATCH($A93,'Hoja de Trabajo para listado'!$A$155:$A$1048576,0),MATCH((CUADRO!K$5&amp;$E93),'Hoja de Trabajo para listado'!$A$151:$Z$151,0)),0)+IFERROR(INDEX('Hoja de Trabajo para listado'!$AB$155:$BA$1048576,MATCH($A93,'Hoja de Trabajo para listado'!$AB$155:$AB$1048576,0),MATCH((CUADRO!K$5&amp;$E93),'Hoja de Trabajo para listado'!$AB$151:$BA$151,0)),0)+IFERROR(INDEX('Hoja de Trabajo para listado'!$BC$155:$CB$1048576,MATCH($A93,'Hoja de Trabajo para listado'!$BC$155:$BC$1048576,0),MATCH((CUADRO!K$5&amp;$E93),'Hoja de Trabajo para listado'!$BC$151:$CB$151,0)),0)+IFERROR(INDEX('Hoja de Trabajo para listado'!$DE$153:$DG$274,MATCH($A93,'Hoja de Trabajo para listado'!$DE$153:$DE$1048576,0),MATCH((CUADRO!K$5&amp;$E93),'Hoja de Trabajo para listado'!$DE$151:$DG$151,0)),0)+IFERROR(INDEX('Hoja de Trabajo para listado'!$CD$155:$DC$1048576,MATCH($A93,'Hoja de Trabajo para listado'!$CD$155:$CD$1048576,0),MATCH((CUADRO!K$5&amp;$E93),'Hoja de Trabajo para listado'!$CD$151:$DC$151,0)),0)</f>
        <v>0</v>
      </c>
      <c r="L93" s="245">
        <f ca="1">+IFERROR(INDEX('Hoja de Trabajo para listado'!$A$155:$Z$1048576,MATCH($A93,'Hoja de Trabajo para listado'!$A$155:$A$1048576,0),MATCH((CUADRO!L$5&amp;$E93),'Hoja de Trabajo para listado'!$A$151:$Z$151,0)),0)+IFERROR(INDEX('Hoja de Trabajo para listado'!$AB$155:$BA$1048576,MATCH($A93,'Hoja de Trabajo para listado'!$AB$155:$AB$1048576,0),MATCH((CUADRO!L$5&amp;$E93),'Hoja de Trabajo para listado'!$AB$151:$BA$151,0)),0)+IFERROR(INDEX('Hoja de Trabajo para listado'!$BC$155:$CB$1048576,MATCH($A93,'Hoja de Trabajo para listado'!$BC$155:$BC$1048576,0),MATCH((CUADRO!L$5&amp;$E93),'Hoja de Trabajo para listado'!$BC$151:$CB$151,0)),0)+IFERROR(INDEX('Hoja de Trabajo para listado'!$DE$153:$DG$274,MATCH($A93,'Hoja de Trabajo para listado'!$DE$153:$DE$1048576,0),MATCH((CUADRO!L$5&amp;$E93),'Hoja de Trabajo para listado'!$DE$151:$DG$151,0)),0)+IFERROR(INDEX('Hoja de Trabajo para listado'!$CD$155:$DC$1048576,MATCH($A93,'Hoja de Trabajo para listado'!$CD$155:$CD$1048576,0),MATCH((CUADRO!L$5&amp;$E93),'Hoja de Trabajo para listado'!$CD$151:$DC$151,0)),0)</f>
        <v>0</v>
      </c>
      <c r="M93" s="245">
        <f ca="1">+IFERROR(INDEX('Hoja de Trabajo para listado'!$A$155:$Z$1048576,MATCH($A93,'Hoja de Trabajo para listado'!$A$155:$A$1048576,0),MATCH((CUADRO!M$5&amp;$E93),'Hoja de Trabajo para listado'!$A$151:$Z$151,0)),0)+IFERROR(INDEX('Hoja de Trabajo para listado'!$AB$155:$BA$1048576,MATCH($A93,'Hoja de Trabajo para listado'!$AB$155:$AB$1048576,0),MATCH((CUADRO!M$5&amp;$E93),'Hoja de Trabajo para listado'!$AB$151:$BA$151,0)),0)+IFERROR(INDEX('Hoja de Trabajo para listado'!$BC$155:$CB$1048576,MATCH($A93,'Hoja de Trabajo para listado'!$BC$155:$BC$1048576,0),MATCH((CUADRO!M$5&amp;$E93),'Hoja de Trabajo para listado'!$BC$151:$CB$151,0)),0)+IFERROR(INDEX('Hoja de Trabajo para listado'!$DE$153:$DG$274,MATCH($A93,'Hoja de Trabajo para listado'!$DE$153:$DE$1048576,0),MATCH((CUADRO!M$5&amp;$E93),'Hoja de Trabajo para listado'!$DE$151:$DG$151,0)),0)+IFERROR(INDEX('Hoja de Trabajo para listado'!$CD$155:$DC$1048576,MATCH($A93,'Hoja de Trabajo para listado'!$CD$155:$CD$1048576,0),MATCH((CUADRO!M$5&amp;$E93),'Hoja de Trabajo para listado'!$CD$151:$DC$151,0)),0)</f>
        <v>0</v>
      </c>
      <c r="N93" s="245">
        <f ca="1">+IFERROR(INDEX('Hoja de Trabajo para listado'!$A$155:$Z$1048576,MATCH($A93,'Hoja de Trabajo para listado'!$A$155:$A$1048576,0),MATCH((CUADRO!N$5&amp;$E93),'Hoja de Trabajo para listado'!$A$151:$Z$151,0)),0)+IFERROR(INDEX('Hoja de Trabajo para listado'!$AB$155:$BA$1048576,MATCH($A93,'Hoja de Trabajo para listado'!$AB$155:$AB$1048576,0),MATCH((CUADRO!N$5&amp;$E93),'Hoja de Trabajo para listado'!$AB$151:$BA$151,0)),0)+IFERROR(INDEX('Hoja de Trabajo para listado'!$BC$155:$CB$1048576,MATCH($A93,'Hoja de Trabajo para listado'!$BC$155:$BC$1048576,0),MATCH((CUADRO!N$5&amp;$E93),'Hoja de Trabajo para listado'!$BC$151:$CB$151,0)),0)+IFERROR(INDEX('Hoja de Trabajo para listado'!$DE$153:$DG$274,MATCH($A93,'Hoja de Trabajo para listado'!$DE$153:$DE$1048576,0),MATCH((CUADRO!N$5&amp;$E93),'Hoja de Trabajo para listado'!$DE$151:$DG$151,0)),0)+IFERROR(INDEX('Hoja de Trabajo para listado'!$CD$155:$DC$1048576,MATCH($A93,'Hoja de Trabajo para listado'!$CD$155:$CD$1048576,0),MATCH((CUADRO!N$5&amp;$E93),'Hoja de Trabajo para listado'!$CD$151:$DC$151,0)),0)</f>
        <v>0</v>
      </c>
      <c r="O93" s="245">
        <f ca="1">+IFERROR(INDEX('Hoja de Trabajo para listado'!$A$155:$Z$1048576,MATCH($A93,'Hoja de Trabajo para listado'!$A$155:$A$1048576,0),MATCH((CUADRO!O$5&amp;$E93),'Hoja de Trabajo para listado'!$A$151:$Z$151,0)),0)+IFERROR(INDEX('Hoja de Trabajo para listado'!$AB$155:$BA$1048576,MATCH($A93,'Hoja de Trabajo para listado'!$AB$155:$AB$1048576,0),MATCH((CUADRO!O$5&amp;$E93),'Hoja de Trabajo para listado'!$AB$151:$BA$151,0)),0)+IFERROR(INDEX('Hoja de Trabajo para listado'!$BC$155:$CB$1048576,MATCH($A93,'Hoja de Trabajo para listado'!$BC$155:$BC$1048576,0),MATCH((CUADRO!O$5&amp;$E93),'Hoja de Trabajo para listado'!$BC$151:$CB$151,0)),0)+IFERROR(INDEX('Hoja de Trabajo para listado'!$DE$153:$DG$274,MATCH($A93,'Hoja de Trabajo para listado'!$DE$153:$DE$1048576,0),MATCH((CUADRO!O$5&amp;$E93),'Hoja de Trabajo para listado'!$DE$151:$DG$151,0)),0)+IFERROR(INDEX('Hoja de Trabajo para listado'!$CD$155:$DC$1048576,MATCH($A93,'Hoja de Trabajo para listado'!$CD$155:$CD$1048576,0),MATCH((CUADRO!O$5&amp;$E93),'Hoja de Trabajo para listado'!$CD$151:$DC$151,0)),0)</f>
        <v>0</v>
      </c>
      <c r="P93" s="245">
        <f ca="1">+IFERROR(INDEX('Hoja de Trabajo para listado'!$A$155:$Z$1048576,MATCH($A93,'Hoja de Trabajo para listado'!$A$155:$A$1048576,0),MATCH((CUADRO!P$5&amp;$E93),'Hoja de Trabajo para listado'!$A$151:$Z$151,0)),0)+IFERROR(INDEX('Hoja de Trabajo para listado'!$AB$155:$BA$1048576,MATCH($A93,'Hoja de Trabajo para listado'!$AB$155:$AB$1048576,0),MATCH((CUADRO!P$5&amp;$E93),'Hoja de Trabajo para listado'!$AB$151:$BA$151,0)),0)+IFERROR(INDEX('Hoja de Trabajo para listado'!$BC$155:$CB$1048576,MATCH($A93,'Hoja de Trabajo para listado'!$BC$155:$BC$1048576,0),MATCH((CUADRO!P$5&amp;$E93),'Hoja de Trabajo para listado'!$BC$151:$CB$151,0)),0)+IFERROR(INDEX('Hoja de Trabajo para listado'!$DE$153:$DG$274,MATCH($A93,'Hoja de Trabajo para listado'!$DE$153:$DE$1048576,0),MATCH((CUADRO!P$5&amp;$E93),'Hoja de Trabajo para listado'!$DE$151:$DG$151,0)),0)+IFERROR(INDEX('Hoja de Trabajo para listado'!$CD$155:$DC$1048576,MATCH($A93,'Hoja de Trabajo para listado'!$CD$155:$CD$1048576,0),MATCH((CUADRO!P$5&amp;$E93),'Hoja de Trabajo para listado'!$CD$151:$DC$151,0)),0)</f>
        <v>0</v>
      </c>
      <c r="Q93" s="245">
        <f ca="1">+IFERROR(INDEX('Hoja de Trabajo para listado'!$A$155:$Z$1048576,MATCH($A93,'Hoja de Trabajo para listado'!$A$155:$A$1048576,0),MATCH((CUADRO!Q$5&amp;$E93),'Hoja de Trabajo para listado'!$A$151:$Z$151,0)),0)+IFERROR(INDEX('Hoja de Trabajo para listado'!$AB$155:$BA$1048576,MATCH($A93,'Hoja de Trabajo para listado'!$AB$155:$AB$1048576,0),MATCH((CUADRO!Q$5&amp;$E93),'Hoja de Trabajo para listado'!$AB$151:$BA$151,0)),0)+IFERROR(INDEX('Hoja de Trabajo para listado'!$BC$155:$CB$1048576,MATCH($A93,'Hoja de Trabajo para listado'!$BC$155:$BC$1048576,0),MATCH((CUADRO!Q$5&amp;$E93),'Hoja de Trabajo para listado'!$BC$151:$CB$151,0)),0)+IFERROR(INDEX('Hoja de Trabajo para listado'!$DE$153:$DG$274,MATCH($A93,'Hoja de Trabajo para listado'!$DE$153:$DE$1048576,0),MATCH((CUADRO!Q$5&amp;$E93),'Hoja de Trabajo para listado'!$DE$151:$DG$151,0)),0)+IFERROR(INDEX('Hoja de Trabajo para listado'!$CD$155:$DC$1048576,MATCH($A93,'Hoja de Trabajo para listado'!$CD$155:$CD$1048576,0),MATCH((CUADRO!Q$5&amp;$E93),'Hoja de Trabajo para listado'!$CD$151:$DC$151,0)),0)</f>
        <v>0</v>
      </c>
      <c r="R93" s="245">
        <f t="shared" ca="1" si="5"/>
        <v>0</v>
      </c>
      <c r="S93" s="245">
        <f ca="1">+R92+R93</f>
        <v>0</v>
      </c>
      <c r="T93" s="245">
        <f ca="1">+S93</f>
        <v>0</v>
      </c>
      <c r="U93" s="244">
        <f t="shared" si="6"/>
        <v>2</v>
      </c>
      <c r="V93" s="333" t="str">
        <f>+VLOOKUP(A93,bd_lista!$A$3:$E$590,5,FALSE)</f>
        <v>Universidades Públicas</v>
      </c>
      <c r="W93" s="384"/>
      <c r="X93" s="242">
        <f>+VLOOKUP(A93,[3]Sheet1!$A$13:$D$744,4,FALSE)</f>
        <v>0</v>
      </c>
      <c r="Y93" s="242" t="e">
        <f>+VLOOKUP(X93,bd_lista!$A$3:$C$590,3,FALSE)</f>
        <v>#N/A</v>
      </c>
      <c r="Z93" s="292"/>
      <c r="AA93" s="293"/>
    </row>
    <row r="94" spans="1:27" customFormat="1" ht="15" hidden="1" customHeight="1">
      <c r="A94" s="32">
        <v>146</v>
      </c>
      <c r="B94" s="388">
        <f>+A94</f>
        <v>146</v>
      </c>
      <c r="C94" s="247" t="str">
        <f>+VLOOKUP(A94,bd_lista!$A$3:$C$590,3,FALSE)</f>
        <v>Universidad Autónoma Gabriel René Moreno</v>
      </c>
      <c r="D94" s="385" t="str">
        <f>+C94</f>
        <v>Universidad Autónoma Gabriel René Moreno</v>
      </c>
      <c r="E94" s="247" t="s">
        <v>1304</v>
      </c>
      <c r="F94" s="243">
        <f ca="1">+IFERROR(INDEX('Hoja de Trabajo para listado'!$A$155:$Z$1048576,MATCH($A94,'Hoja de Trabajo para listado'!$A$155:$A$1048576,0),MATCH((CUADRO!F$5&amp;$E94),'Hoja de Trabajo para listado'!$A$151:$Z$151,0)),0)+IFERROR(INDEX('Hoja de Trabajo para listado'!$AB$155:$BA$1048576,MATCH($A94,'Hoja de Trabajo para listado'!$AB$155:$AB$1048576,0),MATCH((CUADRO!F$5&amp;$E94),'Hoja de Trabajo para listado'!$AB$151:$BA$151,0)),0)+IFERROR(INDEX('Hoja de Trabajo para listado'!$BC$155:$CB$1048576,MATCH($A94,'Hoja de Trabajo para listado'!$BC$155:$BC$1048576,0),MATCH((CUADRO!F$5&amp;$E94),'Hoja de Trabajo para listado'!$BC$151:$CB$151,0)),0)+IFERROR(INDEX('Hoja de Trabajo para listado'!$DE$153:$DG$274,MATCH($A94,'Hoja de Trabajo para listado'!$DE$153:$DE$1048576,0),MATCH((CUADRO!F$5&amp;$E94),'Hoja de Trabajo para listado'!$DE$151:$DG$151,0)),0)+IFERROR(INDEX('Hoja de Trabajo para listado'!$CD$155:$DC$1048576,MATCH($A94,'Hoja de Trabajo para listado'!$CD$155:$CD$1048576,0),MATCH((CUADRO!F$5&amp;$E94),'Hoja de Trabajo para listado'!$CD$151:$DC$151,0)),0)</f>
        <v>0</v>
      </c>
      <c r="G94" s="243">
        <f ca="1">+IFERROR(INDEX('Hoja de Trabajo para listado'!$A$155:$Z$1048576,MATCH($A94,'Hoja de Trabajo para listado'!$A$155:$A$1048576,0),MATCH((CUADRO!G$5&amp;$E94),'Hoja de Trabajo para listado'!$A$151:$Z$151,0)),0)+IFERROR(INDEX('Hoja de Trabajo para listado'!$AB$155:$BA$1048576,MATCH($A94,'Hoja de Trabajo para listado'!$AB$155:$AB$1048576,0),MATCH((CUADRO!G$5&amp;$E94),'Hoja de Trabajo para listado'!$AB$151:$BA$151,0)),0)+IFERROR(INDEX('Hoja de Trabajo para listado'!$BC$155:$CB$1048576,MATCH($A94,'Hoja de Trabajo para listado'!$BC$155:$BC$1048576,0),MATCH((CUADRO!G$5&amp;$E94),'Hoja de Trabajo para listado'!$BC$151:$CB$151,0)),0)+IFERROR(INDEX('Hoja de Trabajo para listado'!$DE$153:$DG$274,MATCH($A94,'Hoja de Trabajo para listado'!$DE$153:$DE$1048576,0),MATCH((CUADRO!G$5&amp;$E94),'Hoja de Trabajo para listado'!$DE$151:$DG$151,0)),0)+IFERROR(INDEX('Hoja de Trabajo para listado'!$CD$155:$DC$1048576,MATCH($A94,'Hoja de Trabajo para listado'!$CD$155:$CD$1048576,0),MATCH((CUADRO!G$5&amp;$E94),'Hoja de Trabajo para listado'!$CD$151:$DC$151,0)),0)</f>
        <v>0</v>
      </c>
      <c r="H94" s="243">
        <f ca="1">+IFERROR(INDEX('Hoja de Trabajo para listado'!$A$155:$Z$1048576,MATCH($A94,'Hoja de Trabajo para listado'!$A$155:$A$1048576,0),MATCH((CUADRO!H$5&amp;$E94),'Hoja de Trabajo para listado'!$A$151:$Z$151,0)),0)+IFERROR(INDEX('Hoja de Trabajo para listado'!$AB$155:$BA$1048576,MATCH($A94,'Hoja de Trabajo para listado'!$AB$155:$AB$1048576,0),MATCH((CUADRO!H$5&amp;$E94),'Hoja de Trabajo para listado'!$AB$151:$BA$151,0)),0)+IFERROR(INDEX('Hoja de Trabajo para listado'!$BC$155:$CB$1048576,MATCH($A94,'Hoja de Trabajo para listado'!$BC$155:$BC$1048576,0),MATCH((CUADRO!H$5&amp;$E94),'Hoja de Trabajo para listado'!$BC$151:$CB$151,0)),0)+IFERROR(INDEX('Hoja de Trabajo para listado'!$DE$153:$DG$274,MATCH($A94,'Hoja de Trabajo para listado'!$DE$153:$DE$1048576,0),MATCH((CUADRO!H$5&amp;$E94),'Hoja de Trabajo para listado'!$DE$151:$DG$151,0)),0)+IFERROR(INDEX('Hoja de Trabajo para listado'!$CD$155:$DC$1048576,MATCH($A94,'Hoja de Trabajo para listado'!$CD$155:$CD$1048576,0),MATCH((CUADRO!H$5&amp;$E94),'Hoja de Trabajo para listado'!$CD$151:$DC$151,0)),0)</f>
        <v>0</v>
      </c>
      <c r="I94" s="243">
        <f ca="1">+IFERROR(INDEX('Hoja de Trabajo para listado'!$A$155:$Z$1048576,MATCH($A94,'Hoja de Trabajo para listado'!$A$155:$A$1048576,0),MATCH((CUADRO!I$5&amp;$E94),'Hoja de Trabajo para listado'!$A$151:$Z$151,0)),0)+IFERROR(INDEX('Hoja de Trabajo para listado'!$AB$155:$BA$1048576,MATCH($A94,'Hoja de Trabajo para listado'!$AB$155:$AB$1048576,0),MATCH((CUADRO!I$5&amp;$E94),'Hoja de Trabajo para listado'!$AB$151:$BA$151,0)),0)+IFERROR(INDEX('Hoja de Trabajo para listado'!$BC$155:$CB$1048576,MATCH($A94,'Hoja de Trabajo para listado'!$BC$155:$BC$1048576,0),MATCH((CUADRO!I$5&amp;$E94),'Hoja de Trabajo para listado'!$BC$151:$CB$151,0)),0)+IFERROR(INDEX('Hoja de Trabajo para listado'!$DE$153:$DG$274,MATCH($A94,'Hoja de Trabajo para listado'!$DE$153:$DE$1048576,0),MATCH((CUADRO!I$5&amp;$E94),'Hoja de Trabajo para listado'!$DE$151:$DG$151,0)),0)+IFERROR(INDEX('Hoja de Trabajo para listado'!$CD$155:$DC$1048576,MATCH($A94,'Hoja de Trabajo para listado'!$CD$155:$CD$1048576,0),MATCH((CUADRO!I$5&amp;$E94),'Hoja de Trabajo para listado'!$CD$151:$DC$151,0)),0)</f>
        <v>0</v>
      </c>
      <c r="J94" s="243">
        <f ca="1">+IFERROR(INDEX('Hoja de Trabajo para listado'!$A$155:$Z$1048576,MATCH($A94,'Hoja de Trabajo para listado'!$A$155:$A$1048576,0),MATCH((CUADRO!J$5&amp;$E94),'Hoja de Trabajo para listado'!$A$151:$Z$151,0)),0)+IFERROR(INDEX('Hoja de Trabajo para listado'!$AB$155:$BA$1048576,MATCH($A94,'Hoja de Trabajo para listado'!$AB$155:$AB$1048576,0),MATCH((CUADRO!J$5&amp;$E94),'Hoja de Trabajo para listado'!$AB$151:$BA$151,0)),0)+IFERROR(INDEX('Hoja de Trabajo para listado'!$BC$155:$CB$1048576,MATCH($A94,'Hoja de Trabajo para listado'!$BC$155:$BC$1048576,0),MATCH((CUADRO!J$5&amp;$E94),'Hoja de Trabajo para listado'!$BC$151:$CB$151,0)),0)+IFERROR(INDEX('Hoja de Trabajo para listado'!$DE$153:$DG$274,MATCH($A94,'Hoja de Trabajo para listado'!$DE$153:$DE$1048576,0),MATCH((CUADRO!J$5&amp;$E94),'Hoja de Trabajo para listado'!$DE$151:$DG$151,0)),0)+IFERROR(INDEX('Hoja de Trabajo para listado'!$CD$155:$DC$1048576,MATCH($A94,'Hoja de Trabajo para listado'!$CD$155:$CD$1048576,0),MATCH((CUADRO!J$5&amp;$E94),'Hoja de Trabajo para listado'!$CD$151:$DC$151,0)),0)</f>
        <v>0</v>
      </c>
      <c r="K94" s="243">
        <f ca="1">+IFERROR(INDEX('Hoja de Trabajo para listado'!$A$155:$Z$1048576,MATCH($A94,'Hoja de Trabajo para listado'!$A$155:$A$1048576,0),MATCH((CUADRO!K$5&amp;$E94),'Hoja de Trabajo para listado'!$A$151:$Z$151,0)),0)+IFERROR(INDEX('Hoja de Trabajo para listado'!$AB$155:$BA$1048576,MATCH($A94,'Hoja de Trabajo para listado'!$AB$155:$AB$1048576,0),MATCH((CUADRO!K$5&amp;$E94),'Hoja de Trabajo para listado'!$AB$151:$BA$151,0)),0)+IFERROR(INDEX('Hoja de Trabajo para listado'!$BC$155:$CB$1048576,MATCH($A94,'Hoja de Trabajo para listado'!$BC$155:$BC$1048576,0),MATCH((CUADRO!K$5&amp;$E94),'Hoja de Trabajo para listado'!$BC$151:$CB$151,0)),0)+IFERROR(INDEX('Hoja de Trabajo para listado'!$DE$153:$DG$274,MATCH($A94,'Hoja de Trabajo para listado'!$DE$153:$DE$1048576,0),MATCH((CUADRO!K$5&amp;$E94),'Hoja de Trabajo para listado'!$DE$151:$DG$151,0)),0)+IFERROR(INDEX('Hoja de Trabajo para listado'!$CD$155:$DC$1048576,MATCH($A94,'Hoja de Trabajo para listado'!$CD$155:$CD$1048576,0),MATCH((CUADRO!K$5&amp;$E94),'Hoja de Trabajo para listado'!$CD$151:$DC$151,0)),0)</f>
        <v>0</v>
      </c>
      <c r="L94" s="243">
        <f ca="1">+IFERROR(INDEX('Hoja de Trabajo para listado'!$A$155:$Z$1048576,MATCH($A94,'Hoja de Trabajo para listado'!$A$155:$A$1048576,0),MATCH((CUADRO!L$5&amp;$E94),'Hoja de Trabajo para listado'!$A$151:$Z$151,0)),0)+IFERROR(INDEX('Hoja de Trabajo para listado'!$AB$155:$BA$1048576,MATCH($A94,'Hoja de Trabajo para listado'!$AB$155:$AB$1048576,0),MATCH((CUADRO!L$5&amp;$E94),'Hoja de Trabajo para listado'!$AB$151:$BA$151,0)),0)+IFERROR(INDEX('Hoja de Trabajo para listado'!$BC$155:$CB$1048576,MATCH($A94,'Hoja de Trabajo para listado'!$BC$155:$BC$1048576,0),MATCH((CUADRO!L$5&amp;$E94),'Hoja de Trabajo para listado'!$BC$151:$CB$151,0)),0)+IFERROR(INDEX('Hoja de Trabajo para listado'!$DE$153:$DG$274,MATCH($A94,'Hoja de Trabajo para listado'!$DE$153:$DE$1048576,0),MATCH((CUADRO!L$5&amp;$E94),'Hoja de Trabajo para listado'!$DE$151:$DG$151,0)),0)+IFERROR(INDEX('Hoja de Trabajo para listado'!$CD$155:$DC$1048576,MATCH($A94,'Hoja de Trabajo para listado'!$CD$155:$CD$1048576,0),MATCH((CUADRO!L$5&amp;$E94),'Hoja de Trabajo para listado'!$CD$151:$DC$151,0)),0)</f>
        <v>0</v>
      </c>
      <c r="M94" s="243">
        <f ca="1">+IFERROR(INDEX('Hoja de Trabajo para listado'!$A$155:$Z$1048576,MATCH($A94,'Hoja de Trabajo para listado'!$A$155:$A$1048576,0),MATCH((CUADRO!M$5&amp;$E94),'Hoja de Trabajo para listado'!$A$151:$Z$151,0)),0)+IFERROR(INDEX('Hoja de Trabajo para listado'!$AB$155:$BA$1048576,MATCH($A94,'Hoja de Trabajo para listado'!$AB$155:$AB$1048576,0),MATCH((CUADRO!M$5&amp;$E94),'Hoja de Trabajo para listado'!$AB$151:$BA$151,0)),0)+IFERROR(INDEX('Hoja de Trabajo para listado'!$BC$155:$CB$1048576,MATCH($A94,'Hoja de Trabajo para listado'!$BC$155:$BC$1048576,0),MATCH((CUADRO!M$5&amp;$E94),'Hoja de Trabajo para listado'!$BC$151:$CB$151,0)),0)+IFERROR(INDEX('Hoja de Trabajo para listado'!$DE$153:$DG$274,MATCH($A94,'Hoja de Trabajo para listado'!$DE$153:$DE$1048576,0),MATCH((CUADRO!M$5&amp;$E94),'Hoja de Trabajo para listado'!$DE$151:$DG$151,0)),0)+IFERROR(INDEX('Hoja de Trabajo para listado'!$CD$155:$DC$1048576,MATCH($A94,'Hoja de Trabajo para listado'!$CD$155:$CD$1048576,0),MATCH((CUADRO!M$5&amp;$E94),'Hoja de Trabajo para listado'!$CD$151:$DC$151,0)),0)</f>
        <v>0</v>
      </c>
      <c r="N94" s="268">
        <f ca="1">+IFERROR(INDEX('Hoja de Trabajo para listado'!$A$155:$Z$1048576,MATCH($A94,'Hoja de Trabajo para listado'!$A$155:$A$1048576,0),MATCH((CUADRO!N$5&amp;$E94),'Hoja de Trabajo para listado'!$A$151:$Z$151,0)),0)+IFERROR(INDEX('Hoja de Trabajo para listado'!$AB$155:$BA$1048576,MATCH($A94,'Hoja de Trabajo para listado'!$AB$155:$AB$1048576,0),MATCH((CUADRO!N$5&amp;$E94),'Hoja de Trabajo para listado'!$AB$151:$BA$151,0)),0)+IFERROR(INDEX('Hoja de Trabajo para listado'!$BC$155:$CB$1048576,MATCH($A94,'Hoja de Trabajo para listado'!$BC$155:$BC$1048576,0),MATCH((CUADRO!N$5&amp;$E94),'Hoja de Trabajo para listado'!$BC$151:$CB$151,0)),0)+IFERROR(INDEX('Hoja de Trabajo para listado'!$DE$153:$DG$274,MATCH($A94,'Hoja de Trabajo para listado'!$DE$153:$DE$1048576,0),MATCH((CUADRO!N$5&amp;$E94),'Hoja de Trabajo para listado'!$DE$151:$DG$151,0)),0)+IFERROR(INDEX('Hoja de Trabajo para listado'!$CD$155:$DC$1048576,MATCH($A94,'Hoja de Trabajo para listado'!$CD$155:$CD$1048576,0),MATCH((CUADRO!N$5&amp;$E94),'Hoja de Trabajo para listado'!$CD$151:$DC$151,0)),0)</f>
        <v>0</v>
      </c>
      <c r="O94" s="268">
        <f ca="1">+IFERROR(INDEX('Hoja de Trabajo para listado'!$A$155:$Z$1048576,MATCH($A94,'Hoja de Trabajo para listado'!$A$155:$A$1048576,0),MATCH((CUADRO!O$5&amp;$E94),'Hoja de Trabajo para listado'!$A$151:$Z$151,0)),0)+IFERROR(INDEX('Hoja de Trabajo para listado'!$AB$155:$BA$1048576,MATCH($A94,'Hoja de Trabajo para listado'!$AB$155:$AB$1048576,0),MATCH((CUADRO!O$5&amp;$E94),'Hoja de Trabajo para listado'!$AB$151:$BA$151,0)),0)+IFERROR(INDEX('Hoja de Trabajo para listado'!$BC$155:$CB$1048576,MATCH($A94,'Hoja de Trabajo para listado'!$BC$155:$BC$1048576,0),MATCH((CUADRO!O$5&amp;$E94),'Hoja de Trabajo para listado'!$BC$151:$CB$151,0)),0)+IFERROR(INDEX('Hoja de Trabajo para listado'!$DE$153:$DG$274,MATCH($A94,'Hoja de Trabajo para listado'!$DE$153:$DE$1048576,0),MATCH((CUADRO!O$5&amp;$E94),'Hoja de Trabajo para listado'!$DE$151:$DG$151,0)),0)+IFERROR(INDEX('Hoja de Trabajo para listado'!$CD$155:$DC$1048576,MATCH($A94,'Hoja de Trabajo para listado'!$CD$155:$CD$1048576,0),MATCH((CUADRO!O$5&amp;$E94),'Hoja de Trabajo para listado'!$CD$151:$DC$151,0)),0)</f>
        <v>0</v>
      </c>
      <c r="P94" s="268">
        <f ca="1">+IFERROR(INDEX('Hoja de Trabajo para listado'!$A$155:$Z$1048576,MATCH($A94,'Hoja de Trabajo para listado'!$A$155:$A$1048576,0),MATCH((CUADRO!P$5&amp;$E94),'Hoja de Trabajo para listado'!$A$151:$Z$151,0)),0)+IFERROR(INDEX('Hoja de Trabajo para listado'!$AB$155:$BA$1048576,MATCH($A94,'Hoja de Trabajo para listado'!$AB$155:$AB$1048576,0),MATCH((CUADRO!P$5&amp;$E94),'Hoja de Trabajo para listado'!$AB$151:$BA$151,0)),0)+IFERROR(INDEX('Hoja de Trabajo para listado'!$BC$155:$CB$1048576,MATCH($A94,'Hoja de Trabajo para listado'!$BC$155:$BC$1048576,0),MATCH((CUADRO!P$5&amp;$E94),'Hoja de Trabajo para listado'!$BC$151:$CB$151,0)),0)+IFERROR(INDEX('Hoja de Trabajo para listado'!$DE$153:$DG$274,MATCH($A94,'Hoja de Trabajo para listado'!$DE$153:$DE$1048576,0),MATCH((CUADRO!P$5&amp;$E94),'Hoja de Trabajo para listado'!$DE$151:$DG$151,0)),0)+IFERROR(INDEX('Hoja de Trabajo para listado'!$CD$155:$DC$1048576,MATCH($A94,'Hoja de Trabajo para listado'!$CD$155:$CD$1048576,0),MATCH((CUADRO!P$5&amp;$E94),'Hoja de Trabajo para listado'!$CD$151:$DC$151,0)),0)</f>
        <v>0</v>
      </c>
      <c r="Q94" s="268">
        <f ca="1">+IFERROR(INDEX('Hoja de Trabajo para listado'!$A$155:$Z$1048576,MATCH($A94,'Hoja de Trabajo para listado'!$A$155:$A$1048576,0),MATCH((CUADRO!Q$5&amp;$E94),'Hoja de Trabajo para listado'!$A$151:$Z$151,0)),0)+IFERROR(INDEX('Hoja de Trabajo para listado'!$AB$155:$BA$1048576,MATCH($A94,'Hoja de Trabajo para listado'!$AB$155:$AB$1048576,0),MATCH((CUADRO!Q$5&amp;$E94),'Hoja de Trabajo para listado'!$AB$151:$BA$151,0)),0)+IFERROR(INDEX('Hoja de Trabajo para listado'!$BC$155:$CB$1048576,MATCH($A94,'Hoja de Trabajo para listado'!$BC$155:$BC$1048576,0),MATCH((CUADRO!Q$5&amp;$E94),'Hoja de Trabajo para listado'!$BC$151:$CB$151,0)),0)+IFERROR(INDEX('Hoja de Trabajo para listado'!$DE$153:$DG$274,MATCH($A94,'Hoja de Trabajo para listado'!$DE$153:$DE$1048576,0),MATCH((CUADRO!Q$5&amp;$E94),'Hoja de Trabajo para listado'!$DE$151:$DG$151,0)),0)+IFERROR(INDEX('Hoja de Trabajo para listado'!$CD$155:$DC$1048576,MATCH($A94,'Hoja de Trabajo para listado'!$CD$155:$CD$1048576,0),MATCH((CUADRO!Q$5&amp;$E94),'Hoja de Trabajo para listado'!$CD$151:$DC$151,0)),0)</f>
        <v>0</v>
      </c>
      <c r="R94" s="243">
        <f t="shared" ca="1" si="5"/>
        <v>0</v>
      </c>
      <c r="S94" s="243"/>
      <c r="T94" s="243">
        <f ca="1">+T95</f>
        <v>100</v>
      </c>
      <c r="U94" s="242">
        <f t="shared" si="6"/>
        <v>1</v>
      </c>
      <c r="V94" s="333" t="str">
        <f>+VLOOKUP(A94,bd_lista!$A$3:$E$590,5,FALSE)</f>
        <v>Universidades Públicas</v>
      </c>
      <c r="W94" s="383" t="str">
        <f>+V94</f>
        <v>Universidades Públicas</v>
      </c>
      <c r="X94" s="242">
        <f>+VLOOKUP(A94,[3]Sheet1!$A$13:$D$744,4,FALSE)</f>
        <v>0</v>
      </c>
      <c r="Y94" s="242" t="e">
        <f>+VLOOKUP(X94,bd_lista!$A$3:$C$590,3,FALSE)</f>
        <v>#N/A</v>
      </c>
      <c r="Z94" s="294">
        <f>+X94</f>
        <v>0</v>
      </c>
      <c r="AA94" s="295" t="e">
        <f>+Y94</f>
        <v>#N/A</v>
      </c>
    </row>
    <row r="95" spans="1:27" customFormat="1" ht="15" hidden="1" customHeight="1">
      <c r="A95" s="32">
        <v>146</v>
      </c>
      <c r="B95" s="389"/>
      <c r="C95" s="333" t="str">
        <f>+VLOOKUP(A95,bd_lista!$A$3:$C$590,3,FALSE)</f>
        <v>Universidad Autónoma Gabriel René Moreno</v>
      </c>
      <c r="D95" s="386"/>
      <c r="E95" s="333" t="s">
        <v>1305</v>
      </c>
      <c r="F95" s="245">
        <f ca="1">+IFERROR(INDEX('Hoja de Trabajo para listado'!$A$155:$Z$1048576,MATCH($A95,'Hoja de Trabajo para listado'!$A$155:$A$1048576,0),MATCH((CUADRO!F$5&amp;$E95),'Hoja de Trabajo para listado'!$A$151:$Z$151,0)),0)+IFERROR(INDEX('Hoja de Trabajo para listado'!$AB$155:$BA$1048576,MATCH($A95,'Hoja de Trabajo para listado'!$AB$155:$AB$1048576,0),MATCH((CUADRO!F$5&amp;$E95),'Hoja de Trabajo para listado'!$AB$151:$BA$151,0)),0)+IFERROR(INDEX('Hoja de Trabajo para listado'!$BC$155:$CB$1048576,MATCH($A95,'Hoja de Trabajo para listado'!$BC$155:$BC$1048576,0),MATCH((CUADRO!F$5&amp;$E95),'Hoja de Trabajo para listado'!$BC$151:$CB$151,0)),0)+IFERROR(INDEX('Hoja de Trabajo para listado'!$DE$153:$DG$274,MATCH($A95,'Hoja de Trabajo para listado'!$DE$153:$DE$1048576,0),MATCH((CUADRO!F$5&amp;$E95),'Hoja de Trabajo para listado'!$DE$151:$DG$151,0)),0)+IFERROR(INDEX('Hoja de Trabajo para listado'!$CD$155:$DC$1048576,MATCH($A95,'Hoja de Trabajo para listado'!$CD$155:$CD$1048576,0),MATCH((CUADRO!F$5&amp;$E95),'Hoja de Trabajo para listado'!$CD$151:$DC$151,0)),0)</f>
        <v>0</v>
      </c>
      <c r="G95" s="245">
        <f ca="1">+IFERROR(INDEX('Hoja de Trabajo para listado'!$A$155:$Z$1048576,MATCH($A95,'Hoja de Trabajo para listado'!$A$155:$A$1048576,0),MATCH((CUADRO!G$5&amp;$E95),'Hoja de Trabajo para listado'!$A$151:$Z$151,0)),0)+IFERROR(INDEX('Hoja de Trabajo para listado'!$AB$155:$BA$1048576,MATCH($A95,'Hoja de Trabajo para listado'!$AB$155:$AB$1048576,0),MATCH((CUADRO!G$5&amp;$E95),'Hoja de Trabajo para listado'!$AB$151:$BA$151,0)),0)+IFERROR(INDEX('Hoja de Trabajo para listado'!$BC$155:$CB$1048576,MATCH($A95,'Hoja de Trabajo para listado'!$BC$155:$BC$1048576,0),MATCH((CUADRO!G$5&amp;$E95),'Hoja de Trabajo para listado'!$BC$151:$CB$151,0)),0)+IFERROR(INDEX('Hoja de Trabajo para listado'!$DE$153:$DG$274,MATCH($A95,'Hoja de Trabajo para listado'!$DE$153:$DE$1048576,0),MATCH((CUADRO!G$5&amp;$E95),'Hoja de Trabajo para listado'!$DE$151:$DG$151,0)),0)+IFERROR(INDEX('Hoja de Trabajo para listado'!$CD$155:$DC$1048576,MATCH($A95,'Hoja de Trabajo para listado'!$CD$155:$CD$1048576,0),MATCH((CUADRO!G$5&amp;$E95),'Hoja de Trabajo para listado'!$CD$151:$DC$151,0)),0)</f>
        <v>100</v>
      </c>
      <c r="H95" s="245">
        <f ca="1">+IFERROR(INDEX('Hoja de Trabajo para listado'!$A$155:$Z$1048576,MATCH($A95,'Hoja de Trabajo para listado'!$A$155:$A$1048576,0),MATCH((CUADRO!H$5&amp;$E95),'Hoja de Trabajo para listado'!$A$151:$Z$151,0)),0)+IFERROR(INDEX('Hoja de Trabajo para listado'!$AB$155:$BA$1048576,MATCH($A95,'Hoja de Trabajo para listado'!$AB$155:$AB$1048576,0),MATCH((CUADRO!H$5&amp;$E95),'Hoja de Trabajo para listado'!$AB$151:$BA$151,0)),0)+IFERROR(INDEX('Hoja de Trabajo para listado'!$BC$155:$CB$1048576,MATCH($A95,'Hoja de Trabajo para listado'!$BC$155:$BC$1048576,0),MATCH((CUADRO!H$5&amp;$E95),'Hoja de Trabajo para listado'!$BC$151:$CB$151,0)),0)+IFERROR(INDEX('Hoja de Trabajo para listado'!$DE$153:$DG$274,MATCH($A95,'Hoja de Trabajo para listado'!$DE$153:$DE$1048576,0),MATCH((CUADRO!H$5&amp;$E95),'Hoja de Trabajo para listado'!$DE$151:$DG$151,0)),0)+IFERROR(INDEX('Hoja de Trabajo para listado'!$CD$155:$DC$1048576,MATCH($A95,'Hoja de Trabajo para listado'!$CD$155:$CD$1048576,0),MATCH((CUADRO!H$5&amp;$E95),'Hoja de Trabajo para listado'!$CD$151:$DC$151,0)),0)</f>
        <v>0</v>
      </c>
      <c r="I95" s="245">
        <f ca="1">+IFERROR(INDEX('Hoja de Trabajo para listado'!$A$155:$Z$1048576,MATCH($A95,'Hoja de Trabajo para listado'!$A$155:$A$1048576,0),MATCH((CUADRO!I$5&amp;$E95),'Hoja de Trabajo para listado'!$A$151:$Z$151,0)),0)+IFERROR(INDEX('Hoja de Trabajo para listado'!$AB$155:$BA$1048576,MATCH($A95,'Hoja de Trabajo para listado'!$AB$155:$AB$1048576,0),MATCH((CUADRO!I$5&amp;$E95),'Hoja de Trabajo para listado'!$AB$151:$BA$151,0)),0)+IFERROR(INDEX('Hoja de Trabajo para listado'!$BC$155:$CB$1048576,MATCH($A95,'Hoja de Trabajo para listado'!$BC$155:$BC$1048576,0),MATCH((CUADRO!I$5&amp;$E95),'Hoja de Trabajo para listado'!$BC$151:$CB$151,0)),0)+IFERROR(INDEX('Hoja de Trabajo para listado'!$DE$153:$DG$274,MATCH($A95,'Hoja de Trabajo para listado'!$DE$153:$DE$1048576,0),MATCH((CUADRO!I$5&amp;$E95),'Hoja de Trabajo para listado'!$DE$151:$DG$151,0)),0)+IFERROR(INDEX('Hoja de Trabajo para listado'!$CD$155:$DC$1048576,MATCH($A95,'Hoja de Trabajo para listado'!$CD$155:$CD$1048576,0),MATCH((CUADRO!I$5&amp;$E95),'Hoja de Trabajo para listado'!$CD$151:$DC$151,0)),0)</f>
        <v>0</v>
      </c>
      <c r="J95" s="245">
        <f ca="1">+IFERROR(INDEX('Hoja de Trabajo para listado'!$A$155:$Z$1048576,MATCH($A95,'Hoja de Trabajo para listado'!$A$155:$A$1048576,0),MATCH((CUADRO!J$5&amp;$E95),'Hoja de Trabajo para listado'!$A$151:$Z$151,0)),0)+IFERROR(INDEX('Hoja de Trabajo para listado'!$AB$155:$BA$1048576,MATCH($A95,'Hoja de Trabajo para listado'!$AB$155:$AB$1048576,0),MATCH((CUADRO!J$5&amp;$E95),'Hoja de Trabajo para listado'!$AB$151:$BA$151,0)),0)+IFERROR(INDEX('Hoja de Trabajo para listado'!$BC$155:$CB$1048576,MATCH($A95,'Hoja de Trabajo para listado'!$BC$155:$BC$1048576,0),MATCH((CUADRO!J$5&amp;$E95),'Hoja de Trabajo para listado'!$BC$151:$CB$151,0)),0)+IFERROR(INDEX('Hoja de Trabajo para listado'!$DE$153:$DG$274,MATCH($A95,'Hoja de Trabajo para listado'!$DE$153:$DE$1048576,0),MATCH((CUADRO!J$5&amp;$E95),'Hoja de Trabajo para listado'!$DE$151:$DG$151,0)),0)+IFERROR(INDEX('Hoja de Trabajo para listado'!$CD$155:$DC$1048576,MATCH($A95,'Hoja de Trabajo para listado'!$CD$155:$CD$1048576,0),MATCH((CUADRO!J$5&amp;$E95),'Hoja de Trabajo para listado'!$CD$151:$DC$151,0)),0)</f>
        <v>0</v>
      </c>
      <c r="K95" s="245">
        <f ca="1">+IFERROR(INDEX('Hoja de Trabajo para listado'!$A$155:$Z$1048576,MATCH($A95,'Hoja de Trabajo para listado'!$A$155:$A$1048576,0),MATCH((CUADRO!K$5&amp;$E95),'Hoja de Trabajo para listado'!$A$151:$Z$151,0)),0)+IFERROR(INDEX('Hoja de Trabajo para listado'!$AB$155:$BA$1048576,MATCH($A95,'Hoja de Trabajo para listado'!$AB$155:$AB$1048576,0),MATCH((CUADRO!K$5&amp;$E95),'Hoja de Trabajo para listado'!$AB$151:$BA$151,0)),0)+IFERROR(INDEX('Hoja de Trabajo para listado'!$BC$155:$CB$1048576,MATCH($A95,'Hoja de Trabajo para listado'!$BC$155:$BC$1048576,0),MATCH((CUADRO!K$5&amp;$E95),'Hoja de Trabajo para listado'!$BC$151:$CB$151,0)),0)+IFERROR(INDEX('Hoja de Trabajo para listado'!$DE$153:$DG$274,MATCH($A95,'Hoja de Trabajo para listado'!$DE$153:$DE$1048576,0),MATCH((CUADRO!K$5&amp;$E95),'Hoja de Trabajo para listado'!$DE$151:$DG$151,0)),0)+IFERROR(INDEX('Hoja de Trabajo para listado'!$CD$155:$DC$1048576,MATCH($A95,'Hoja de Trabajo para listado'!$CD$155:$CD$1048576,0),MATCH((CUADRO!K$5&amp;$E95),'Hoja de Trabajo para listado'!$CD$151:$DC$151,0)),0)</f>
        <v>0</v>
      </c>
      <c r="L95" s="245">
        <f ca="1">+IFERROR(INDEX('Hoja de Trabajo para listado'!$A$155:$Z$1048576,MATCH($A95,'Hoja de Trabajo para listado'!$A$155:$A$1048576,0),MATCH((CUADRO!L$5&amp;$E95),'Hoja de Trabajo para listado'!$A$151:$Z$151,0)),0)+IFERROR(INDEX('Hoja de Trabajo para listado'!$AB$155:$BA$1048576,MATCH($A95,'Hoja de Trabajo para listado'!$AB$155:$AB$1048576,0),MATCH((CUADRO!L$5&amp;$E95),'Hoja de Trabajo para listado'!$AB$151:$BA$151,0)),0)+IFERROR(INDEX('Hoja de Trabajo para listado'!$BC$155:$CB$1048576,MATCH($A95,'Hoja de Trabajo para listado'!$BC$155:$BC$1048576,0),MATCH((CUADRO!L$5&amp;$E95),'Hoja de Trabajo para listado'!$BC$151:$CB$151,0)),0)+IFERROR(INDEX('Hoja de Trabajo para listado'!$DE$153:$DG$274,MATCH($A95,'Hoja de Trabajo para listado'!$DE$153:$DE$1048576,0),MATCH((CUADRO!L$5&amp;$E95),'Hoja de Trabajo para listado'!$DE$151:$DG$151,0)),0)+IFERROR(INDEX('Hoja de Trabajo para listado'!$CD$155:$DC$1048576,MATCH($A95,'Hoja de Trabajo para listado'!$CD$155:$CD$1048576,0),MATCH((CUADRO!L$5&amp;$E95),'Hoja de Trabajo para listado'!$CD$151:$DC$151,0)),0)</f>
        <v>0</v>
      </c>
      <c r="M95" s="245">
        <f ca="1">+IFERROR(INDEX('Hoja de Trabajo para listado'!$A$155:$Z$1048576,MATCH($A95,'Hoja de Trabajo para listado'!$A$155:$A$1048576,0),MATCH((CUADRO!M$5&amp;$E95),'Hoja de Trabajo para listado'!$A$151:$Z$151,0)),0)+IFERROR(INDEX('Hoja de Trabajo para listado'!$AB$155:$BA$1048576,MATCH($A95,'Hoja de Trabajo para listado'!$AB$155:$AB$1048576,0),MATCH((CUADRO!M$5&amp;$E95),'Hoja de Trabajo para listado'!$AB$151:$BA$151,0)),0)+IFERROR(INDEX('Hoja de Trabajo para listado'!$BC$155:$CB$1048576,MATCH($A95,'Hoja de Trabajo para listado'!$BC$155:$BC$1048576,0),MATCH((CUADRO!M$5&amp;$E95),'Hoja de Trabajo para listado'!$BC$151:$CB$151,0)),0)+IFERROR(INDEX('Hoja de Trabajo para listado'!$DE$153:$DG$274,MATCH($A95,'Hoja de Trabajo para listado'!$DE$153:$DE$1048576,0),MATCH((CUADRO!M$5&amp;$E95),'Hoja de Trabajo para listado'!$DE$151:$DG$151,0)),0)+IFERROR(INDEX('Hoja de Trabajo para listado'!$CD$155:$DC$1048576,MATCH($A95,'Hoja de Trabajo para listado'!$CD$155:$CD$1048576,0),MATCH((CUADRO!M$5&amp;$E95),'Hoja de Trabajo para listado'!$CD$151:$DC$151,0)),0)</f>
        <v>0</v>
      </c>
      <c r="N95" s="245">
        <f ca="1">+IFERROR(INDEX('Hoja de Trabajo para listado'!$A$155:$Z$1048576,MATCH($A95,'Hoja de Trabajo para listado'!$A$155:$A$1048576,0),MATCH((CUADRO!N$5&amp;$E95),'Hoja de Trabajo para listado'!$A$151:$Z$151,0)),0)+IFERROR(INDEX('Hoja de Trabajo para listado'!$AB$155:$BA$1048576,MATCH($A95,'Hoja de Trabajo para listado'!$AB$155:$AB$1048576,0),MATCH((CUADRO!N$5&amp;$E95),'Hoja de Trabajo para listado'!$AB$151:$BA$151,0)),0)+IFERROR(INDEX('Hoja de Trabajo para listado'!$BC$155:$CB$1048576,MATCH($A95,'Hoja de Trabajo para listado'!$BC$155:$BC$1048576,0),MATCH((CUADRO!N$5&amp;$E95),'Hoja de Trabajo para listado'!$BC$151:$CB$151,0)),0)+IFERROR(INDEX('Hoja de Trabajo para listado'!$DE$153:$DG$274,MATCH($A95,'Hoja de Trabajo para listado'!$DE$153:$DE$1048576,0),MATCH((CUADRO!N$5&amp;$E95),'Hoja de Trabajo para listado'!$DE$151:$DG$151,0)),0)+IFERROR(INDEX('Hoja de Trabajo para listado'!$CD$155:$DC$1048576,MATCH($A95,'Hoja de Trabajo para listado'!$CD$155:$CD$1048576,0),MATCH((CUADRO!N$5&amp;$E95),'Hoja de Trabajo para listado'!$CD$151:$DC$151,0)),0)</f>
        <v>0</v>
      </c>
      <c r="O95" s="245">
        <f ca="1">+IFERROR(INDEX('Hoja de Trabajo para listado'!$A$155:$Z$1048576,MATCH($A95,'Hoja de Trabajo para listado'!$A$155:$A$1048576,0),MATCH((CUADRO!O$5&amp;$E95),'Hoja de Trabajo para listado'!$A$151:$Z$151,0)),0)+IFERROR(INDEX('Hoja de Trabajo para listado'!$AB$155:$BA$1048576,MATCH($A95,'Hoja de Trabajo para listado'!$AB$155:$AB$1048576,0),MATCH((CUADRO!O$5&amp;$E95),'Hoja de Trabajo para listado'!$AB$151:$BA$151,0)),0)+IFERROR(INDEX('Hoja de Trabajo para listado'!$BC$155:$CB$1048576,MATCH($A95,'Hoja de Trabajo para listado'!$BC$155:$BC$1048576,0),MATCH((CUADRO!O$5&amp;$E95),'Hoja de Trabajo para listado'!$BC$151:$CB$151,0)),0)+IFERROR(INDEX('Hoja de Trabajo para listado'!$DE$153:$DG$274,MATCH($A95,'Hoja de Trabajo para listado'!$DE$153:$DE$1048576,0),MATCH((CUADRO!O$5&amp;$E95),'Hoja de Trabajo para listado'!$DE$151:$DG$151,0)),0)+IFERROR(INDEX('Hoja de Trabajo para listado'!$CD$155:$DC$1048576,MATCH($A95,'Hoja de Trabajo para listado'!$CD$155:$CD$1048576,0),MATCH((CUADRO!O$5&amp;$E95),'Hoja de Trabajo para listado'!$CD$151:$DC$151,0)),0)</f>
        <v>0</v>
      </c>
      <c r="P95" s="245">
        <f ca="1">+IFERROR(INDEX('Hoja de Trabajo para listado'!$A$155:$Z$1048576,MATCH($A95,'Hoja de Trabajo para listado'!$A$155:$A$1048576,0),MATCH((CUADRO!P$5&amp;$E95),'Hoja de Trabajo para listado'!$A$151:$Z$151,0)),0)+IFERROR(INDEX('Hoja de Trabajo para listado'!$AB$155:$BA$1048576,MATCH($A95,'Hoja de Trabajo para listado'!$AB$155:$AB$1048576,0),MATCH((CUADRO!P$5&amp;$E95),'Hoja de Trabajo para listado'!$AB$151:$BA$151,0)),0)+IFERROR(INDEX('Hoja de Trabajo para listado'!$BC$155:$CB$1048576,MATCH($A95,'Hoja de Trabajo para listado'!$BC$155:$BC$1048576,0),MATCH((CUADRO!P$5&amp;$E95),'Hoja de Trabajo para listado'!$BC$151:$CB$151,0)),0)+IFERROR(INDEX('Hoja de Trabajo para listado'!$DE$153:$DG$274,MATCH($A95,'Hoja de Trabajo para listado'!$DE$153:$DE$1048576,0),MATCH((CUADRO!P$5&amp;$E95),'Hoja de Trabajo para listado'!$DE$151:$DG$151,0)),0)+IFERROR(INDEX('Hoja de Trabajo para listado'!$CD$155:$DC$1048576,MATCH($A95,'Hoja de Trabajo para listado'!$CD$155:$CD$1048576,0),MATCH((CUADRO!P$5&amp;$E95),'Hoja de Trabajo para listado'!$CD$151:$DC$151,0)),0)</f>
        <v>0</v>
      </c>
      <c r="Q95" s="245">
        <f ca="1">+IFERROR(INDEX('Hoja de Trabajo para listado'!$A$155:$Z$1048576,MATCH($A95,'Hoja de Trabajo para listado'!$A$155:$A$1048576,0),MATCH((CUADRO!Q$5&amp;$E95),'Hoja de Trabajo para listado'!$A$151:$Z$151,0)),0)+IFERROR(INDEX('Hoja de Trabajo para listado'!$AB$155:$BA$1048576,MATCH($A95,'Hoja de Trabajo para listado'!$AB$155:$AB$1048576,0),MATCH((CUADRO!Q$5&amp;$E95),'Hoja de Trabajo para listado'!$AB$151:$BA$151,0)),0)+IFERROR(INDEX('Hoja de Trabajo para listado'!$BC$155:$CB$1048576,MATCH($A95,'Hoja de Trabajo para listado'!$BC$155:$BC$1048576,0),MATCH((CUADRO!Q$5&amp;$E95),'Hoja de Trabajo para listado'!$BC$151:$CB$151,0)),0)+IFERROR(INDEX('Hoja de Trabajo para listado'!$DE$153:$DG$274,MATCH($A95,'Hoja de Trabajo para listado'!$DE$153:$DE$1048576,0),MATCH((CUADRO!Q$5&amp;$E95),'Hoja de Trabajo para listado'!$DE$151:$DG$151,0)),0)+IFERROR(INDEX('Hoja de Trabajo para listado'!$CD$155:$DC$1048576,MATCH($A95,'Hoja de Trabajo para listado'!$CD$155:$CD$1048576,0),MATCH((CUADRO!Q$5&amp;$E95),'Hoja de Trabajo para listado'!$CD$151:$DC$151,0)),0)</f>
        <v>0</v>
      </c>
      <c r="R95" s="245">
        <f t="shared" ca="1" si="5"/>
        <v>100</v>
      </c>
      <c r="S95" s="245">
        <f ca="1">+R94+R95</f>
        <v>100</v>
      </c>
      <c r="T95" s="245">
        <f ca="1">+S95</f>
        <v>100</v>
      </c>
      <c r="U95" s="244">
        <f t="shared" si="6"/>
        <v>2</v>
      </c>
      <c r="V95" s="333" t="str">
        <f>+VLOOKUP(A95,bd_lista!$A$3:$E$590,5,FALSE)</f>
        <v>Universidades Públicas</v>
      </c>
      <c r="W95" s="384"/>
      <c r="X95" s="242">
        <f>+VLOOKUP(A95,[3]Sheet1!$A$13:$D$744,4,FALSE)</f>
        <v>0</v>
      </c>
      <c r="Y95" s="242" t="e">
        <f>+VLOOKUP(X95,bd_lista!$A$3:$C$590,3,FALSE)</f>
        <v>#N/A</v>
      </c>
      <c r="Z95" s="292"/>
      <c r="AA95" s="293"/>
    </row>
    <row r="96" spans="1:27" customFormat="1" ht="15" hidden="1" customHeight="1">
      <c r="A96" s="32">
        <v>147</v>
      </c>
      <c r="B96" s="388">
        <f>+A96</f>
        <v>147</v>
      </c>
      <c r="C96" s="247" t="str">
        <f>+VLOOKUP(A96,bd_lista!$A$3:$C$590,3,FALSE)</f>
        <v>Universidad Autónoma del Beni José Ballivián</v>
      </c>
      <c r="D96" s="385" t="str">
        <f>+C96</f>
        <v>Universidad Autónoma del Beni José Ballivián</v>
      </c>
      <c r="E96" s="247" t="s">
        <v>1304</v>
      </c>
      <c r="F96" s="243">
        <f ca="1">+IFERROR(INDEX('Hoja de Trabajo para listado'!$A$155:$Z$1048576,MATCH($A96,'Hoja de Trabajo para listado'!$A$155:$A$1048576,0),MATCH((CUADRO!F$5&amp;$E96),'Hoja de Trabajo para listado'!$A$151:$Z$151,0)),0)+IFERROR(INDEX('Hoja de Trabajo para listado'!$AB$155:$BA$1048576,MATCH($A96,'Hoja de Trabajo para listado'!$AB$155:$AB$1048576,0),MATCH((CUADRO!F$5&amp;$E96),'Hoja de Trabajo para listado'!$AB$151:$BA$151,0)),0)+IFERROR(INDEX('Hoja de Trabajo para listado'!$BC$155:$CB$1048576,MATCH($A96,'Hoja de Trabajo para listado'!$BC$155:$BC$1048576,0),MATCH((CUADRO!F$5&amp;$E96),'Hoja de Trabajo para listado'!$BC$151:$CB$151,0)),0)+IFERROR(INDEX('Hoja de Trabajo para listado'!$DE$153:$DG$274,MATCH($A96,'Hoja de Trabajo para listado'!$DE$153:$DE$1048576,0),MATCH((CUADRO!F$5&amp;$E96),'Hoja de Trabajo para listado'!$DE$151:$DG$151,0)),0)+IFERROR(INDEX('Hoja de Trabajo para listado'!$CD$155:$DC$1048576,MATCH($A96,'Hoja de Trabajo para listado'!$CD$155:$CD$1048576,0),MATCH((CUADRO!F$5&amp;$E96),'Hoja de Trabajo para listado'!$CD$151:$DC$151,0)),0)</f>
        <v>0</v>
      </c>
      <c r="G96" s="243">
        <f ca="1">+IFERROR(INDEX('Hoja de Trabajo para listado'!$A$155:$Z$1048576,MATCH($A96,'Hoja de Trabajo para listado'!$A$155:$A$1048576,0),MATCH((CUADRO!G$5&amp;$E96),'Hoja de Trabajo para listado'!$A$151:$Z$151,0)),0)+IFERROR(INDEX('Hoja de Trabajo para listado'!$AB$155:$BA$1048576,MATCH($A96,'Hoja de Trabajo para listado'!$AB$155:$AB$1048576,0),MATCH((CUADRO!G$5&amp;$E96),'Hoja de Trabajo para listado'!$AB$151:$BA$151,0)),0)+IFERROR(INDEX('Hoja de Trabajo para listado'!$BC$155:$CB$1048576,MATCH($A96,'Hoja de Trabajo para listado'!$BC$155:$BC$1048576,0),MATCH((CUADRO!G$5&amp;$E96),'Hoja de Trabajo para listado'!$BC$151:$CB$151,0)),0)+IFERROR(INDEX('Hoja de Trabajo para listado'!$DE$153:$DG$274,MATCH($A96,'Hoja de Trabajo para listado'!$DE$153:$DE$1048576,0),MATCH((CUADRO!G$5&amp;$E96),'Hoja de Trabajo para listado'!$DE$151:$DG$151,0)),0)+IFERROR(INDEX('Hoja de Trabajo para listado'!$CD$155:$DC$1048576,MATCH($A96,'Hoja de Trabajo para listado'!$CD$155:$CD$1048576,0),MATCH((CUADRO!G$5&amp;$E96),'Hoja de Trabajo para listado'!$CD$151:$DC$151,0)),0)</f>
        <v>0</v>
      </c>
      <c r="H96" s="243">
        <f ca="1">+IFERROR(INDEX('Hoja de Trabajo para listado'!$A$155:$Z$1048576,MATCH($A96,'Hoja de Trabajo para listado'!$A$155:$A$1048576,0),MATCH((CUADRO!H$5&amp;$E96),'Hoja de Trabajo para listado'!$A$151:$Z$151,0)),0)+IFERROR(INDEX('Hoja de Trabajo para listado'!$AB$155:$BA$1048576,MATCH($A96,'Hoja de Trabajo para listado'!$AB$155:$AB$1048576,0),MATCH((CUADRO!H$5&amp;$E96),'Hoja de Trabajo para listado'!$AB$151:$BA$151,0)),0)+IFERROR(INDEX('Hoja de Trabajo para listado'!$BC$155:$CB$1048576,MATCH($A96,'Hoja de Trabajo para listado'!$BC$155:$BC$1048576,0),MATCH((CUADRO!H$5&amp;$E96),'Hoja de Trabajo para listado'!$BC$151:$CB$151,0)),0)+IFERROR(INDEX('Hoja de Trabajo para listado'!$DE$153:$DG$274,MATCH($A96,'Hoja de Trabajo para listado'!$DE$153:$DE$1048576,0),MATCH((CUADRO!H$5&amp;$E96),'Hoja de Trabajo para listado'!$DE$151:$DG$151,0)),0)+IFERROR(INDEX('Hoja de Trabajo para listado'!$CD$155:$DC$1048576,MATCH($A96,'Hoja de Trabajo para listado'!$CD$155:$CD$1048576,0),MATCH((CUADRO!H$5&amp;$E96),'Hoja de Trabajo para listado'!$CD$151:$DC$151,0)),0)</f>
        <v>0</v>
      </c>
      <c r="I96" s="243">
        <f ca="1">+IFERROR(INDEX('Hoja de Trabajo para listado'!$A$155:$Z$1048576,MATCH($A96,'Hoja de Trabajo para listado'!$A$155:$A$1048576,0),MATCH((CUADRO!I$5&amp;$E96),'Hoja de Trabajo para listado'!$A$151:$Z$151,0)),0)+IFERROR(INDEX('Hoja de Trabajo para listado'!$AB$155:$BA$1048576,MATCH($A96,'Hoja de Trabajo para listado'!$AB$155:$AB$1048576,0),MATCH((CUADRO!I$5&amp;$E96),'Hoja de Trabajo para listado'!$AB$151:$BA$151,0)),0)+IFERROR(INDEX('Hoja de Trabajo para listado'!$BC$155:$CB$1048576,MATCH($A96,'Hoja de Trabajo para listado'!$BC$155:$BC$1048576,0),MATCH((CUADRO!I$5&amp;$E96),'Hoja de Trabajo para listado'!$BC$151:$CB$151,0)),0)+IFERROR(INDEX('Hoja de Trabajo para listado'!$DE$153:$DG$274,MATCH($A96,'Hoja de Trabajo para listado'!$DE$153:$DE$1048576,0),MATCH((CUADRO!I$5&amp;$E96),'Hoja de Trabajo para listado'!$DE$151:$DG$151,0)),0)+IFERROR(INDEX('Hoja de Trabajo para listado'!$CD$155:$DC$1048576,MATCH($A96,'Hoja de Trabajo para listado'!$CD$155:$CD$1048576,0),MATCH((CUADRO!I$5&amp;$E96),'Hoja de Trabajo para listado'!$CD$151:$DC$151,0)),0)</f>
        <v>0</v>
      </c>
      <c r="J96" s="243">
        <f ca="1">+IFERROR(INDEX('Hoja de Trabajo para listado'!$A$155:$Z$1048576,MATCH($A96,'Hoja de Trabajo para listado'!$A$155:$A$1048576,0),MATCH((CUADRO!J$5&amp;$E96),'Hoja de Trabajo para listado'!$A$151:$Z$151,0)),0)+IFERROR(INDEX('Hoja de Trabajo para listado'!$AB$155:$BA$1048576,MATCH($A96,'Hoja de Trabajo para listado'!$AB$155:$AB$1048576,0),MATCH((CUADRO!J$5&amp;$E96),'Hoja de Trabajo para listado'!$AB$151:$BA$151,0)),0)+IFERROR(INDEX('Hoja de Trabajo para listado'!$BC$155:$CB$1048576,MATCH($A96,'Hoja de Trabajo para listado'!$BC$155:$BC$1048576,0),MATCH((CUADRO!J$5&amp;$E96),'Hoja de Trabajo para listado'!$BC$151:$CB$151,0)),0)+IFERROR(INDEX('Hoja de Trabajo para listado'!$DE$153:$DG$274,MATCH($A96,'Hoja de Trabajo para listado'!$DE$153:$DE$1048576,0),MATCH((CUADRO!J$5&amp;$E96),'Hoja de Trabajo para listado'!$DE$151:$DG$151,0)),0)+IFERROR(INDEX('Hoja de Trabajo para listado'!$CD$155:$DC$1048576,MATCH($A96,'Hoja de Trabajo para listado'!$CD$155:$CD$1048576,0),MATCH((CUADRO!J$5&amp;$E96),'Hoja de Trabajo para listado'!$CD$151:$DC$151,0)),0)</f>
        <v>0</v>
      </c>
      <c r="K96" s="243">
        <f ca="1">+IFERROR(INDEX('Hoja de Trabajo para listado'!$A$155:$Z$1048576,MATCH($A96,'Hoja de Trabajo para listado'!$A$155:$A$1048576,0),MATCH((CUADRO!K$5&amp;$E96),'Hoja de Trabajo para listado'!$A$151:$Z$151,0)),0)+IFERROR(INDEX('Hoja de Trabajo para listado'!$AB$155:$BA$1048576,MATCH($A96,'Hoja de Trabajo para listado'!$AB$155:$AB$1048576,0),MATCH((CUADRO!K$5&amp;$E96),'Hoja de Trabajo para listado'!$AB$151:$BA$151,0)),0)+IFERROR(INDEX('Hoja de Trabajo para listado'!$BC$155:$CB$1048576,MATCH($A96,'Hoja de Trabajo para listado'!$BC$155:$BC$1048576,0),MATCH((CUADRO!K$5&amp;$E96),'Hoja de Trabajo para listado'!$BC$151:$CB$151,0)),0)+IFERROR(INDEX('Hoja de Trabajo para listado'!$DE$153:$DG$274,MATCH($A96,'Hoja de Trabajo para listado'!$DE$153:$DE$1048576,0),MATCH((CUADRO!K$5&amp;$E96),'Hoja de Trabajo para listado'!$DE$151:$DG$151,0)),0)+IFERROR(INDEX('Hoja de Trabajo para listado'!$CD$155:$DC$1048576,MATCH($A96,'Hoja de Trabajo para listado'!$CD$155:$CD$1048576,0),MATCH((CUADRO!K$5&amp;$E96),'Hoja de Trabajo para listado'!$CD$151:$DC$151,0)),0)</f>
        <v>0</v>
      </c>
      <c r="L96" s="243">
        <f ca="1">+IFERROR(INDEX('Hoja de Trabajo para listado'!$A$155:$Z$1048576,MATCH($A96,'Hoja de Trabajo para listado'!$A$155:$A$1048576,0),MATCH((CUADRO!L$5&amp;$E96),'Hoja de Trabajo para listado'!$A$151:$Z$151,0)),0)+IFERROR(INDEX('Hoja de Trabajo para listado'!$AB$155:$BA$1048576,MATCH($A96,'Hoja de Trabajo para listado'!$AB$155:$AB$1048576,0),MATCH((CUADRO!L$5&amp;$E96),'Hoja de Trabajo para listado'!$AB$151:$BA$151,0)),0)+IFERROR(INDEX('Hoja de Trabajo para listado'!$BC$155:$CB$1048576,MATCH($A96,'Hoja de Trabajo para listado'!$BC$155:$BC$1048576,0),MATCH((CUADRO!L$5&amp;$E96),'Hoja de Trabajo para listado'!$BC$151:$CB$151,0)),0)+IFERROR(INDEX('Hoja de Trabajo para listado'!$DE$153:$DG$274,MATCH($A96,'Hoja de Trabajo para listado'!$DE$153:$DE$1048576,0),MATCH((CUADRO!L$5&amp;$E96),'Hoja de Trabajo para listado'!$DE$151:$DG$151,0)),0)+IFERROR(INDEX('Hoja de Trabajo para listado'!$CD$155:$DC$1048576,MATCH($A96,'Hoja de Trabajo para listado'!$CD$155:$CD$1048576,0),MATCH((CUADRO!L$5&amp;$E96),'Hoja de Trabajo para listado'!$CD$151:$DC$151,0)),0)</f>
        <v>0</v>
      </c>
      <c r="M96" s="243">
        <f ca="1">+IFERROR(INDEX('Hoja de Trabajo para listado'!$A$155:$Z$1048576,MATCH($A96,'Hoja de Trabajo para listado'!$A$155:$A$1048576,0),MATCH((CUADRO!M$5&amp;$E96),'Hoja de Trabajo para listado'!$A$151:$Z$151,0)),0)+IFERROR(INDEX('Hoja de Trabajo para listado'!$AB$155:$BA$1048576,MATCH($A96,'Hoja de Trabajo para listado'!$AB$155:$AB$1048576,0),MATCH((CUADRO!M$5&amp;$E96),'Hoja de Trabajo para listado'!$AB$151:$BA$151,0)),0)+IFERROR(INDEX('Hoja de Trabajo para listado'!$BC$155:$CB$1048576,MATCH($A96,'Hoja de Trabajo para listado'!$BC$155:$BC$1048576,0),MATCH((CUADRO!M$5&amp;$E96),'Hoja de Trabajo para listado'!$BC$151:$CB$151,0)),0)+IFERROR(INDEX('Hoja de Trabajo para listado'!$DE$153:$DG$274,MATCH($A96,'Hoja de Trabajo para listado'!$DE$153:$DE$1048576,0),MATCH((CUADRO!M$5&amp;$E96),'Hoja de Trabajo para listado'!$DE$151:$DG$151,0)),0)+IFERROR(INDEX('Hoja de Trabajo para listado'!$CD$155:$DC$1048576,MATCH($A96,'Hoja de Trabajo para listado'!$CD$155:$CD$1048576,0),MATCH((CUADRO!M$5&amp;$E96),'Hoja de Trabajo para listado'!$CD$151:$DC$151,0)),0)</f>
        <v>0</v>
      </c>
      <c r="N96" s="243">
        <f ca="1">+IFERROR(INDEX('Hoja de Trabajo para listado'!$A$155:$Z$1048576,MATCH($A96,'Hoja de Trabajo para listado'!$A$155:$A$1048576,0),MATCH((CUADRO!N$5&amp;$E96),'Hoja de Trabajo para listado'!$A$151:$Z$151,0)),0)+IFERROR(INDEX('Hoja de Trabajo para listado'!$AB$155:$BA$1048576,MATCH($A96,'Hoja de Trabajo para listado'!$AB$155:$AB$1048576,0),MATCH((CUADRO!N$5&amp;$E96),'Hoja de Trabajo para listado'!$AB$151:$BA$151,0)),0)+IFERROR(INDEX('Hoja de Trabajo para listado'!$BC$155:$CB$1048576,MATCH($A96,'Hoja de Trabajo para listado'!$BC$155:$BC$1048576,0),MATCH((CUADRO!N$5&amp;$E96),'Hoja de Trabajo para listado'!$BC$151:$CB$151,0)),0)+IFERROR(INDEX('Hoja de Trabajo para listado'!$DE$153:$DG$274,MATCH($A96,'Hoja de Trabajo para listado'!$DE$153:$DE$1048576,0),MATCH((CUADRO!N$5&amp;$E96),'Hoja de Trabajo para listado'!$DE$151:$DG$151,0)),0)+IFERROR(INDEX('Hoja de Trabajo para listado'!$CD$155:$DC$1048576,MATCH($A96,'Hoja de Trabajo para listado'!$CD$155:$CD$1048576,0),MATCH((CUADRO!N$5&amp;$E96),'Hoja de Trabajo para listado'!$CD$151:$DC$151,0)),0)</f>
        <v>0</v>
      </c>
      <c r="O96" s="243">
        <f ca="1">+IFERROR(INDEX('Hoja de Trabajo para listado'!$A$155:$Z$1048576,MATCH($A96,'Hoja de Trabajo para listado'!$A$155:$A$1048576,0),MATCH((CUADRO!O$5&amp;$E96),'Hoja de Trabajo para listado'!$A$151:$Z$151,0)),0)+IFERROR(INDEX('Hoja de Trabajo para listado'!$AB$155:$BA$1048576,MATCH($A96,'Hoja de Trabajo para listado'!$AB$155:$AB$1048576,0),MATCH((CUADRO!O$5&amp;$E96),'Hoja de Trabajo para listado'!$AB$151:$BA$151,0)),0)+IFERROR(INDEX('Hoja de Trabajo para listado'!$BC$155:$CB$1048576,MATCH($A96,'Hoja de Trabajo para listado'!$BC$155:$BC$1048576,0),MATCH((CUADRO!O$5&amp;$E96),'Hoja de Trabajo para listado'!$BC$151:$CB$151,0)),0)+IFERROR(INDEX('Hoja de Trabajo para listado'!$DE$153:$DG$274,MATCH($A96,'Hoja de Trabajo para listado'!$DE$153:$DE$1048576,0),MATCH((CUADRO!O$5&amp;$E96),'Hoja de Trabajo para listado'!$DE$151:$DG$151,0)),0)+IFERROR(INDEX('Hoja de Trabajo para listado'!$CD$155:$DC$1048576,MATCH($A96,'Hoja de Trabajo para listado'!$CD$155:$CD$1048576,0),MATCH((CUADRO!O$5&amp;$E96),'Hoja de Trabajo para listado'!$CD$151:$DC$151,0)),0)</f>
        <v>0</v>
      </c>
      <c r="P96" s="243">
        <f ca="1">+IFERROR(INDEX('Hoja de Trabajo para listado'!$A$155:$Z$1048576,MATCH($A96,'Hoja de Trabajo para listado'!$A$155:$A$1048576,0),MATCH((CUADRO!P$5&amp;$E96),'Hoja de Trabajo para listado'!$A$151:$Z$151,0)),0)+IFERROR(INDEX('Hoja de Trabajo para listado'!$AB$155:$BA$1048576,MATCH($A96,'Hoja de Trabajo para listado'!$AB$155:$AB$1048576,0),MATCH((CUADRO!P$5&amp;$E96),'Hoja de Trabajo para listado'!$AB$151:$BA$151,0)),0)+IFERROR(INDEX('Hoja de Trabajo para listado'!$BC$155:$CB$1048576,MATCH($A96,'Hoja de Trabajo para listado'!$BC$155:$BC$1048576,0),MATCH((CUADRO!P$5&amp;$E96),'Hoja de Trabajo para listado'!$BC$151:$CB$151,0)),0)+IFERROR(INDEX('Hoja de Trabajo para listado'!$DE$153:$DG$274,MATCH($A96,'Hoja de Trabajo para listado'!$DE$153:$DE$1048576,0),MATCH((CUADRO!P$5&amp;$E96),'Hoja de Trabajo para listado'!$DE$151:$DG$151,0)),0)+IFERROR(INDEX('Hoja de Trabajo para listado'!$CD$155:$DC$1048576,MATCH($A96,'Hoja de Trabajo para listado'!$CD$155:$CD$1048576,0),MATCH((CUADRO!P$5&amp;$E96),'Hoja de Trabajo para listado'!$CD$151:$DC$151,0)),0)</f>
        <v>0</v>
      </c>
      <c r="Q96" s="243">
        <f ca="1">+IFERROR(INDEX('Hoja de Trabajo para listado'!$A$155:$Z$1048576,MATCH($A96,'Hoja de Trabajo para listado'!$A$155:$A$1048576,0),MATCH((CUADRO!Q$5&amp;$E96),'Hoja de Trabajo para listado'!$A$151:$Z$151,0)),0)+IFERROR(INDEX('Hoja de Trabajo para listado'!$AB$155:$BA$1048576,MATCH($A96,'Hoja de Trabajo para listado'!$AB$155:$AB$1048576,0),MATCH((CUADRO!Q$5&amp;$E96),'Hoja de Trabajo para listado'!$AB$151:$BA$151,0)),0)+IFERROR(INDEX('Hoja de Trabajo para listado'!$BC$155:$CB$1048576,MATCH($A96,'Hoja de Trabajo para listado'!$BC$155:$BC$1048576,0),MATCH((CUADRO!Q$5&amp;$E96),'Hoja de Trabajo para listado'!$BC$151:$CB$151,0)),0)+IFERROR(INDEX('Hoja de Trabajo para listado'!$DE$153:$DG$274,MATCH($A96,'Hoja de Trabajo para listado'!$DE$153:$DE$1048576,0),MATCH((CUADRO!Q$5&amp;$E96),'Hoja de Trabajo para listado'!$DE$151:$DG$151,0)),0)+IFERROR(INDEX('Hoja de Trabajo para listado'!$CD$155:$DC$1048576,MATCH($A96,'Hoja de Trabajo para listado'!$CD$155:$CD$1048576,0),MATCH((CUADRO!Q$5&amp;$E96),'Hoja de Trabajo para listado'!$CD$151:$DC$151,0)),0)</f>
        <v>0</v>
      </c>
      <c r="R96" s="243">
        <f t="shared" ca="1" si="5"/>
        <v>0</v>
      </c>
      <c r="S96" s="268"/>
      <c r="T96" s="243">
        <f ca="1">+T97</f>
        <v>0</v>
      </c>
      <c r="U96" s="242">
        <f t="shared" si="6"/>
        <v>1</v>
      </c>
      <c r="V96" s="333" t="str">
        <f>+VLOOKUP(A96,bd_lista!$A$3:$E$590,5,FALSE)</f>
        <v>Universidades Públicas</v>
      </c>
      <c r="W96" s="383" t="str">
        <f>+V96</f>
        <v>Universidades Públicas</v>
      </c>
      <c r="X96" s="242">
        <f>+VLOOKUP(A96,[3]Sheet1!$A$13:$D$744,4,FALSE)</f>
        <v>0</v>
      </c>
      <c r="Y96" s="242" t="e">
        <f>+VLOOKUP(X96,bd_lista!$A$3:$C$590,3,FALSE)</f>
        <v>#N/A</v>
      </c>
      <c r="Z96" s="294">
        <f>+X96</f>
        <v>0</v>
      </c>
      <c r="AA96" s="295" t="e">
        <f>+Y96</f>
        <v>#N/A</v>
      </c>
    </row>
    <row r="97" spans="1:27" customFormat="1" ht="15" hidden="1" customHeight="1">
      <c r="A97" s="32">
        <v>147</v>
      </c>
      <c r="B97" s="389"/>
      <c r="C97" s="333" t="str">
        <f>+VLOOKUP(A97,bd_lista!$A$3:$C$590,3,FALSE)</f>
        <v>Universidad Autónoma del Beni José Ballivián</v>
      </c>
      <c r="D97" s="386"/>
      <c r="E97" s="333" t="s">
        <v>1305</v>
      </c>
      <c r="F97" s="245">
        <f ca="1">+IFERROR(INDEX('Hoja de Trabajo para listado'!$A$155:$Z$1048576,MATCH($A97,'Hoja de Trabajo para listado'!$A$155:$A$1048576,0),MATCH((CUADRO!F$5&amp;$E97),'Hoja de Trabajo para listado'!$A$151:$Z$151,0)),0)+IFERROR(INDEX('Hoja de Trabajo para listado'!$AB$155:$BA$1048576,MATCH($A97,'Hoja de Trabajo para listado'!$AB$155:$AB$1048576,0),MATCH((CUADRO!F$5&amp;$E97),'Hoja de Trabajo para listado'!$AB$151:$BA$151,0)),0)+IFERROR(INDEX('Hoja de Trabajo para listado'!$BC$155:$CB$1048576,MATCH($A97,'Hoja de Trabajo para listado'!$BC$155:$BC$1048576,0),MATCH((CUADRO!F$5&amp;$E97),'Hoja de Trabajo para listado'!$BC$151:$CB$151,0)),0)+IFERROR(INDEX('Hoja de Trabajo para listado'!$DE$153:$DG$274,MATCH($A97,'Hoja de Trabajo para listado'!$DE$153:$DE$1048576,0),MATCH((CUADRO!F$5&amp;$E97),'Hoja de Trabajo para listado'!$DE$151:$DG$151,0)),0)+IFERROR(INDEX('Hoja de Trabajo para listado'!$CD$155:$DC$1048576,MATCH($A97,'Hoja de Trabajo para listado'!$CD$155:$CD$1048576,0),MATCH((CUADRO!F$5&amp;$E97),'Hoja de Trabajo para listado'!$CD$151:$DC$151,0)),0)</f>
        <v>0</v>
      </c>
      <c r="G97" s="245">
        <f ca="1">+IFERROR(INDEX('Hoja de Trabajo para listado'!$A$155:$Z$1048576,MATCH($A97,'Hoja de Trabajo para listado'!$A$155:$A$1048576,0),MATCH((CUADRO!G$5&amp;$E97),'Hoja de Trabajo para listado'!$A$151:$Z$151,0)),0)+IFERROR(INDEX('Hoja de Trabajo para listado'!$AB$155:$BA$1048576,MATCH($A97,'Hoja de Trabajo para listado'!$AB$155:$AB$1048576,0),MATCH((CUADRO!G$5&amp;$E97),'Hoja de Trabajo para listado'!$AB$151:$BA$151,0)),0)+IFERROR(INDEX('Hoja de Trabajo para listado'!$BC$155:$CB$1048576,MATCH($A97,'Hoja de Trabajo para listado'!$BC$155:$BC$1048576,0),MATCH((CUADRO!G$5&amp;$E97),'Hoja de Trabajo para listado'!$BC$151:$CB$151,0)),0)+IFERROR(INDEX('Hoja de Trabajo para listado'!$DE$153:$DG$274,MATCH($A97,'Hoja de Trabajo para listado'!$DE$153:$DE$1048576,0),MATCH((CUADRO!G$5&amp;$E97),'Hoja de Trabajo para listado'!$DE$151:$DG$151,0)),0)+IFERROR(INDEX('Hoja de Trabajo para listado'!$CD$155:$DC$1048576,MATCH($A97,'Hoja de Trabajo para listado'!$CD$155:$CD$1048576,0),MATCH((CUADRO!G$5&amp;$E97),'Hoja de Trabajo para listado'!$CD$151:$DC$151,0)),0)</f>
        <v>0</v>
      </c>
      <c r="H97" s="245">
        <f ca="1">+IFERROR(INDEX('Hoja de Trabajo para listado'!$A$155:$Z$1048576,MATCH($A97,'Hoja de Trabajo para listado'!$A$155:$A$1048576,0),MATCH((CUADRO!H$5&amp;$E97),'Hoja de Trabajo para listado'!$A$151:$Z$151,0)),0)+IFERROR(INDEX('Hoja de Trabajo para listado'!$AB$155:$BA$1048576,MATCH($A97,'Hoja de Trabajo para listado'!$AB$155:$AB$1048576,0),MATCH((CUADRO!H$5&amp;$E97),'Hoja de Trabajo para listado'!$AB$151:$BA$151,0)),0)+IFERROR(INDEX('Hoja de Trabajo para listado'!$BC$155:$CB$1048576,MATCH($A97,'Hoja de Trabajo para listado'!$BC$155:$BC$1048576,0),MATCH((CUADRO!H$5&amp;$E97),'Hoja de Trabajo para listado'!$BC$151:$CB$151,0)),0)+IFERROR(INDEX('Hoja de Trabajo para listado'!$DE$153:$DG$274,MATCH($A97,'Hoja de Trabajo para listado'!$DE$153:$DE$1048576,0),MATCH((CUADRO!H$5&amp;$E97),'Hoja de Trabajo para listado'!$DE$151:$DG$151,0)),0)+IFERROR(INDEX('Hoja de Trabajo para listado'!$CD$155:$DC$1048576,MATCH($A97,'Hoja de Trabajo para listado'!$CD$155:$CD$1048576,0),MATCH((CUADRO!H$5&amp;$E97),'Hoja de Trabajo para listado'!$CD$151:$DC$151,0)),0)</f>
        <v>0</v>
      </c>
      <c r="I97" s="245">
        <f ca="1">+IFERROR(INDEX('Hoja de Trabajo para listado'!$A$155:$Z$1048576,MATCH($A97,'Hoja de Trabajo para listado'!$A$155:$A$1048576,0),MATCH((CUADRO!I$5&amp;$E97),'Hoja de Trabajo para listado'!$A$151:$Z$151,0)),0)+IFERROR(INDEX('Hoja de Trabajo para listado'!$AB$155:$BA$1048576,MATCH($A97,'Hoja de Trabajo para listado'!$AB$155:$AB$1048576,0),MATCH((CUADRO!I$5&amp;$E97),'Hoja de Trabajo para listado'!$AB$151:$BA$151,0)),0)+IFERROR(INDEX('Hoja de Trabajo para listado'!$BC$155:$CB$1048576,MATCH($A97,'Hoja de Trabajo para listado'!$BC$155:$BC$1048576,0),MATCH((CUADRO!I$5&amp;$E97),'Hoja de Trabajo para listado'!$BC$151:$CB$151,0)),0)+IFERROR(INDEX('Hoja de Trabajo para listado'!$DE$153:$DG$274,MATCH($A97,'Hoja de Trabajo para listado'!$DE$153:$DE$1048576,0),MATCH((CUADRO!I$5&amp;$E97),'Hoja de Trabajo para listado'!$DE$151:$DG$151,0)),0)+IFERROR(INDEX('Hoja de Trabajo para listado'!$CD$155:$DC$1048576,MATCH($A97,'Hoja de Trabajo para listado'!$CD$155:$CD$1048576,0),MATCH((CUADRO!I$5&amp;$E97),'Hoja de Trabajo para listado'!$CD$151:$DC$151,0)),0)</f>
        <v>0</v>
      </c>
      <c r="J97" s="245">
        <f ca="1">+IFERROR(INDEX('Hoja de Trabajo para listado'!$A$155:$Z$1048576,MATCH($A97,'Hoja de Trabajo para listado'!$A$155:$A$1048576,0),MATCH((CUADRO!J$5&amp;$E97),'Hoja de Trabajo para listado'!$A$151:$Z$151,0)),0)+IFERROR(INDEX('Hoja de Trabajo para listado'!$AB$155:$BA$1048576,MATCH($A97,'Hoja de Trabajo para listado'!$AB$155:$AB$1048576,0),MATCH((CUADRO!J$5&amp;$E97),'Hoja de Trabajo para listado'!$AB$151:$BA$151,0)),0)+IFERROR(INDEX('Hoja de Trabajo para listado'!$BC$155:$CB$1048576,MATCH($A97,'Hoja de Trabajo para listado'!$BC$155:$BC$1048576,0),MATCH((CUADRO!J$5&amp;$E97),'Hoja de Trabajo para listado'!$BC$151:$CB$151,0)),0)+IFERROR(INDEX('Hoja de Trabajo para listado'!$DE$153:$DG$274,MATCH($A97,'Hoja de Trabajo para listado'!$DE$153:$DE$1048576,0),MATCH((CUADRO!J$5&amp;$E97),'Hoja de Trabajo para listado'!$DE$151:$DG$151,0)),0)+IFERROR(INDEX('Hoja de Trabajo para listado'!$CD$155:$DC$1048576,MATCH($A97,'Hoja de Trabajo para listado'!$CD$155:$CD$1048576,0),MATCH((CUADRO!J$5&amp;$E97),'Hoja de Trabajo para listado'!$CD$151:$DC$151,0)),0)</f>
        <v>0</v>
      </c>
      <c r="K97" s="245">
        <f ca="1">+IFERROR(INDEX('Hoja de Trabajo para listado'!$A$155:$Z$1048576,MATCH($A97,'Hoja de Trabajo para listado'!$A$155:$A$1048576,0),MATCH((CUADRO!K$5&amp;$E97),'Hoja de Trabajo para listado'!$A$151:$Z$151,0)),0)+IFERROR(INDEX('Hoja de Trabajo para listado'!$AB$155:$BA$1048576,MATCH($A97,'Hoja de Trabajo para listado'!$AB$155:$AB$1048576,0),MATCH((CUADRO!K$5&amp;$E97),'Hoja de Trabajo para listado'!$AB$151:$BA$151,0)),0)+IFERROR(INDEX('Hoja de Trabajo para listado'!$BC$155:$CB$1048576,MATCH($A97,'Hoja de Trabajo para listado'!$BC$155:$BC$1048576,0),MATCH((CUADRO!K$5&amp;$E97),'Hoja de Trabajo para listado'!$BC$151:$CB$151,0)),0)+IFERROR(INDEX('Hoja de Trabajo para listado'!$DE$153:$DG$274,MATCH($A97,'Hoja de Trabajo para listado'!$DE$153:$DE$1048576,0),MATCH((CUADRO!K$5&amp;$E97),'Hoja de Trabajo para listado'!$DE$151:$DG$151,0)),0)+IFERROR(INDEX('Hoja de Trabajo para listado'!$CD$155:$DC$1048576,MATCH($A97,'Hoja de Trabajo para listado'!$CD$155:$CD$1048576,0),MATCH((CUADRO!K$5&amp;$E97),'Hoja de Trabajo para listado'!$CD$151:$DC$151,0)),0)</f>
        <v>0</v>
      </c>
      <c r="L97" s="245">
        <f ca="1">+IFERROR(INDEX('Hoja de Trabajo para listado'!$A$155:$Z$1048576,MATCH($A97,'Hoja de Trabajo para listado'!$A$155:$A$1048576,0),MATCH((CUADRO!L$5&amp;$E97),'Hoja de Trabajo para listado'!$A$151:$Z$151,0)),0)+IFERROR(INDEX('Hoja de Trabajo para listado'!$AB$155:$BA$1048576,MATCH($A97,'Hoja de Trabajo para listado'!$AB$155:$AB$1048576,0),MATCH((CUADRO!L$5&amp;$E97),'Hoja de Trabajo para listado'!$AB$151:$BA$151,0)),0)+IFERROR(INDEX('Hoja de Trabajo para listado'!$BC$155:$CB$1048576,MATCH($A97,'Hoja de Trabajo para listado'!$BC$155:$BC$1048576,0),MATCH((CUADRO!L$5&amp;$E97),'Hoja de Trabajo para listado'!$BC$151:$CB$151,0)),0)+IFERROR(INDEX('Hoja de Trabajo para listado'!$DE$153:$DG$274,MATCH($A97,'Hoja de Trabajo para listado'!$DE$153:$DE$1048576,0),MATCH((CUADRO!L$5&amp;$E97),'Hoja de Trabajo para listado'!$DE$151:$DG$151,0)),0)+IFERROR(INDEX('Hoja de Trabajo para listado'!$CD$155:$DC$1048576,MATCH($A97,'Hoja de Trabajo para listado'!$CD$155:$CD$1048576,0),MATCH((CUADRO!L$5&amp;$E97),'Hoja de Trabajo para listado'!$CD$151:$DC$151,0)),0)</f>
        <v>0</v>
      </c>
      <c r="M97" s="245">
        <f ca="1">+IFERROR(INDEX('Hoja de Trabajo para listado'!$A$155:$Z$1048576,MATCH($A97,'Hoja de Trabajo para listado'!$A$155:$A$1048576,0),MATCH((CUADRO!M$5&amp;$E97),'Hoja de Trabajo para listado'!$A$151:$Z$151,0)),0)+IFERROR(INDEX('Hoja de Trabajo para listado'!$AB$155:$BA$1048576,MATCH($A97,'Hoja de Trabajo para listado'!$AB$155:$AB$1048576,0),MATCH((CUADRO!M$5&amp;$E97),'Hoja de Trabajo para listado'!$AB$151:$BA$151,0)),0)+IFERROR(INDEX('Hoja de Trabajo para listado'!$BC$155:$CB$1048576,MATCH($A97,'Hoja de Trabajo para listado'!$BC$155:$BC$1048576,0),MATCH((CUADRO!M$5&amp;$E97),'Hoja de Trabajo para listado'!$BC$151:$CB$151,0)),0)+IFERROR(INDEX('Hoja de Trabajo para listado'!$DE$153:$DG$274,MATCH($A97,'Hoja de Trabajo para listado'!$DE$153:$DE$1048576,0),MATCH((CUADRO!M$5&amp;$E97),'Hoja de Trabajo para listado'!$DE$151:$DG$151,0)),0)+IFERROR(INDEX('Hoja de Trabajo para listado'!$CD$155:$DC$1048576,MATCH($A97,'Hoja de Trabajo para listado'!$CD$155:$CD$1048576,0),MATCH((CUADRO!M$5&amp;$E97),'Hoja de Trabajo para listado'!$CD$151:$DC$151,0)),0)</f>
        <v>0</v>
      </c>
      <c r="N97" s="245">
        <f ca="1">+IFERROR(INDEX('Hoja de Trabajo para listado'!$A$155:$Z$1048576,MATCH($A97,'Hoja de Trabajo para listado'!$A$155:$A$1048576,0),MATCH((CUADRO!N$5&amp;$E97),'Hoja de Trabajo para listado'!$A$151:$Z$151,0)),0)+IFERROR(INDEX('Hoja de Trabajo para listado'!$AB$155:$BA$1048576,MATCH($A97,'Hoja de Trabajo para listado'!$AB$155:$AB$1048576,0),MATCH((CUADRO!N$5&amp;$E97),'Hoja de Trabajo para listado'!$AB$151:$BA$151,0)),0)+IFERROR(INDEX('Hoja de Trabajo para listado'!$BC$155:$CB$1048576,MATCH($A97,'Hoja de Trabajo para listado'!$BC$155:$BC$1048576,0),MATCH((CUADRO!N$5&amp;$E97),'Hoja de Trabajo para listado'!$BC$151:$CB$151,0)),0)+IFERROR(INDEX('Hoja de Trabajo para listado'!$DE$153:$DG$274,MATCH($A97,'Hoja de Trabajo para listado'!$DE$153:$DE$1048576,0),MATCH((CUADRO!N$5&amp;$E97),'Hoja de Trabajo para listado'!$DE$151:$DG$151,0)),0)+IFERROR(INDEX('Hoja de Trabajo para listado'!$CD$155:$DC$1048576,MATCH($A97,'Hoja de Trabajo para listado'!$CD$155:$CD$1048576,0),MATCH((CUADRO!N$5&amp;$E97),'Hoja de Trabajo para listado'!$CD$151:$DC$151,0)),0)</f>
        <v>0</v>
      </c>
      <c r="O97" s="245">
        <f ca="1">+IFERROR(INDEX('Hoja de Trabajo para listado'!$A$155:$Z$1048576,MATCH($A97,'Hoja de Trabajo para listado'!$A$155:$A$1048576,0),MATCH((CUADRO!O$5&amp;$E97),'Hoja de Trabajo para listado'!$A$151:$Z$151,0)),0)+IFERROR(INDEX('Hoja de Trabajo para listado'!$AB$155:$BA$1048576,MATCH($A97,'Hoja de Trabajo para listado'!$AB$155:$AB$1048576,0),MATCH((CUADRO!O$5&amp;$E97),'Hoja de Trabajo para listado'!$AB$151:$BA$151,0)),0)+IFERROR(INDEX('Hoja de Trabajo para listado'!$BC$155:$CB$1048576,MATCH($A97,'Hoja de Trabajo para listado'!$BC$155:$BC$1048576,0),MATCH((CUADRO!O$5&amp;$E97),'Hoja de Trabajo para listado'!$BC$151:$CB$151,0)),0)+IFERROR(INDEX('Hoja de Trabajo para listado'!$DE$153:$DG$274,MATCH($A97,'Hoja de Trabajo para listado'!$DE$153:$DE$1048576,0),MATCH((CUADRO!O$5&amp;$E97),'Hoja de Trabajo para listado'!$DE$151:$DG$151,0)),0)+IFERROR(INDEX('Hoja de Trabajo para listado'!$CD$155:$DC$1048576,MATCH($A97,'Hoja de Trabajo para listado'!$CD$155:$CD$1048576,0),MATCH((CUADRO!O$5&amp;$E97),'Hoja de Trabajo para listado'!$CD$151:$DC$151,0)),0)</f>
        <v>0</v>
      </c>
      <c r="P97" s="245">
        <f ca="1">+IFERROR(INDEX('Hoja de Trabajo para listado'!$A$155:$Z$1048576,MATCH($A97,'Hoja de Trabajo para listado'!$A$155:$A$1048576,0),MATCH((CUADRO!P$5&amp;$E97),'Hoja de Trabajo para listado'!$A$151:$Z$151,0)),0)+IFERROR(INDEX('Hoja de Trabajo para listado'!$AB$155:$BA$1048576,MATCH($A97,'Hoja de Trabajo para listado'!$AB$155:$AB$1048576,0),MATCH((CUADRO!P$5&amp;$E97),'Hoja de Trabajo para listado'!$AB$151:$BA$151,0)),0)+IFERROR(INDEX('Hoja de Trabajo para listado'!$BC$155:$CB$1048576,MATCH($A97,'Hoja de Trabajo para listado'!$BC$155:$BC$1048576,0),MATCH((CUADRO!P$5&amp;$E97),'Hoja de Trabajo para listado'!$BC$151:$CB$151,0)),0)+IFERROR(INDEX('Hoja de Trabajo para listado'!$DE$153:$DG$274,MATCH($A97,'Hoja de Trabajo para listado'!$DE$153:$DE$1048576,0),MATCH((CUADRO!P$5&amp;$E97),'Hoja de Trabajo para listado'!$DE$151:$DG$151,0)),0)+IFERROR(INDEX('Hoja de Trabajo para listado'!$CD$155:$DC$1048576,MATCH($A97,'Hoja de Trabajo para listado'!$CD$155:$CD$1048576,0),MATCH((CUADRO!P$5&amp;$E97),'Hoja de Trabajo para listado'!$CD$151:$DC$151,0)),0)</f>
        <v>0</v>
      </c>
      <c r="Q97" s="245">
        <f ca="1">+IFERROR(INDEX('Hoja de Trabajo para listado'!$A$155:$Z$1048576,MATCH($A97,'Hoja de Trabajo para listado'!$A$155:$A$1048576,0),MATCH((CUADRO!Q$5&amp;$E97),'Hoja de Trabajo para listado'!$A$151:$Z$151,0)),0)+IFERROR(INDEX('Hoja de Trabajo para listado'!$AB$155:$BA$1048576,MATCH($A97,'Hoja de Trabajo para listado'!$AB$155:$AB$1048576,0),MATCH((CUADRO!Q$5&amp;$E97),'Hoja de Trabajo para listado'!$AB$151:$BA$151,0)),0)+IFERROR(INDEX('Hoja de Trabajo para listado'!$BC$155:$CB$1048576,MATCH($A97,'Hoja de Trabajo para listado'!$BC$155:$BC$1048576,0),MATCH((CUADRO!Q$5&amp;$E97),'Hoja de Trabajo para listado'!$BC$151:$CB$151,0)),0)+IFERROR(INDEX('Hoja de Trabajo para listado'!$DE$153:$DG$274,MATCH($A97,'Hoja de Trabajo para listado'!$DE$153:$DE$1048576,0),MATCH((CUADRO!Q$5&amp;$E97),'Hoja de Trabajo para listado'!$DE$151:$DG$151,0)),0)+IFERROR(INDEX('Hoja de Trabajo para listado'!$CD$155:$DC$1048576,MATCH($A97,'Hoja de Trabajo para listado'!$CD$155:$CD$1048576,0),MATCH((CUADRO!Q$5&amp;$E97),'Hoja de Trabajo para listado'!$CD$151:$DC$151,0)),0)</f>
        <v>0</v>
      </c>
      <c r="R97" s="245">
        <f t="shared" ca="1" si="5"/>
        <v>0</v>
      </c>
      <c r="S97" s="245">
        <f ca="1">+R96+R97</f>
        <v>0</v>
      </c>
      <c r="T97" s="245">
        <f ca="1">+S97</f>
        <v>0</v>
      </c>
      <c r="U97" s="244">
        <f t="shared" si="6"/>
        <v>2</v>
      </c>
      <c r="V97" s="333" t="str">
        <f>+VLOOKUP(A97,bd_lista!$A$3:$E$590,5,FALSE)</f>
        <v>Universidades Públicas</v>
      </c>
      <c r="W97" s="384"/>
      <c r="X97" s="242">
        <f>+VLOOKUP(A97,[3]Sheet1!$A$13:$D$744,4,FALSE)</f>
        <v>0</v>
      </c>
      <c r="Y97" s="242" t="e">
        <f>+VLOOKUP(X97,bd_lista!$A$3:$C$590,3,FALSE)</f>
        <v>#N/A</v>
      </c>
      <c r="Z97" s="292"/>
      <c r="AA97" s="293"/>
    </row>
    <row r="98" spans="1:27" customFormat="1" ht="15" hidden="1" customHeight="1">
      <c r="A98" s="32">
        <v>148</v>
      </c>
      <c r="B98" s="388">
        <f>+A98</f>
        <v>148</v>
      </c>
      <c r="C98" s="247" t="str">
        <f>+VLOOKUP(A98,bd_lista!$A$3:$C$590,3,FALSE)</f>
        <v>Universidad Amazónica de Pando</v>
      </c>
      <c r="D98" s="385" t="str">
        <f>+C98</f>
        <v>Universidad Amazónica de Pando</v>
      </c>
      <c r="E98" s="247" t="s">
        <v>1304</v>
      </c>
      <c r="F98" s="243">
        <f ca="1">+IFERROR(INDEX('Hoja de Trabajo para listado'!$A$155:$Z$1048576,MATCH($A98,'Hoja de Trabajo para listado'!$A$155:$A$1048576,0),MATCH((CUADRO!F$5&amp;$E98),'Hoja de Trabajo para listado'!$A$151:$Z$151,0)),0)+IFERROR(INDEX('Hoja de Trabajo para listado'!$AB$155:$BA$1048576,MATCH($A98,'Hoja de Trabajo para listado'!$AB$155:$AB$1048576,0),MATCH((CUADRO!F$5&amp;$E98),'Hoja de Trabajo para listado'!$AB$151:$BA$151,0)),0)+IFERROR(INDEX('Hoja de Trabajo para listado'!$BC$155:$CB$1048576,MATCH($A98,'Hoja de Trabajo para listado'!$BC$155:$BC$1048576,0),MATCH((CUADRO!F$5&amp;$E98),'Hoja de Trabajo para listado'!$BC$151:$CB$151,0)),0)+IFERROR(INDEX('Hoja de Trabajo para listado'!$DE$153:$DG$274,MATCH($A98,'Hoja de Trabajo para listado'!$DE$153:$DE$1048576,0),MATCH((CUADRO!F$5&amp;$E98),'Hoja de Trabajo para listado'!$DE$151:$DG$151,0)),0)+IFERROR(INDEX('Hoja de Trabajo para listado'!$CD$155:$DC$1048576,MATCH($A98,'Hoja de Trabajo para listado'!$CD$155:$CD$1048576,0),MATCH((CUADRO!F$5&amp;$E98),'Hoja de Trabajo para listado'!$CD$151:$DC$151,0)),0)</f>
        <v>0</v>
      </c>
      <c r="G98" s="243">
        <f ca="1">+IFERROR(INDEX('Hoja de Trabajo para listado'!$A$155:$Z$1048576,MATCH($A98,'Hoja de Trabajo para listado'!$A$155:$A$1048576,0),MATCH((CUADRO!G$5&amp;$E98),'Hoja de Trabajo para listado'!$A$151:$Z$151,0)),0)+IFERROR(INDEX('Hoja de Trabajo para listado'!$AB$155:$BA$1048576,MATCH($A98,'Hoja de Trabajo para listado'!$AB$155:$AB$1048576,0),MATCH((CUADRO!G$5&amp;$E98),'Hoja de Trabajo para listado'!$AB$151:$BA$151,0)),0)+IFERROR(INDEX('Hoja de Trabajo para listado'!$BC$155:$CB$1048576,MATCH($A98,'Hoja de Trabajo para listado'!$BC$155:$BC$1048576,0),MATCH((CUADRO!G$5&amp;$E98),'Hoja de Trabajo para listado'!$BC$151:$CB$151,0)),0)+IFERROR(INDEX('Hoja de Trabajo para listado'!$DE$153:$DG$274,MATCH($A98,'Hoja de Trabajo para listado'!$DE$153:$DE$1048576,0),MATCH((CUADRO!G$5&amp;$E98),'Hoja de Trabajo para listado'!$DE$151:$DG$151,0)),0)+IFERROR(INDEX('Hoja de Trabajo para listado'!$CD$155:$DC$1048576,MATCH($A98,'Hoja de Trabajo para listado'!$CD$155:$CD$1048576,0),MATCH((CUADRO!G$5&amp;$E98),'Hoja de Trabajo para listado'!$CD$151:$DC$151,0)),0)</f>
        <v>0</v>
      </c>
      <c r="H98" s="243">
        <f ca="1">+IFERROR(INDEX('Hoja de Trabajo para listado'!$A$155:$Z$1048576,MATCH($A98,'Hoja de Trabajo para listado'!$A$155:$A$1048576,0),MATCH((CUADRO!H$5&amp;$E98),'Hoja de Trabajo para listado'!$A$151:$Z$151,0)),0)+IFERROR(INDEX('Hoja de Trabajo para listado'!$AB$155:$BA$1048576,MATCH($A98,'Hoja de Trabajo para listado'!$AB$155:$AB$1048576,0),MATCH((CUADRO!H$5&amp;$E98),'Hoja de Trabajo para listado'!$AB$151:$BA$151,0)),0)+IFERROR(INDEX('Hoja de Trabajo para listado'!$BC$155:$CB$1048576,MATCH($A98,'Hoja de Trabajo para listado'!$BC$155:$BC$1048576,0),MATCH((CUADRO!H$5&amp;$E98),'Hoja de Trabajo para listado'!$BC$151:$CB$151,0)),0)+IFERROR(INDEX('Hoja de Trabajo para listado'!$DE$153:$DG$274,MATCH($A98,'Hoja de Trabajo para listado'!$DE$153:$DE$1048576,0),MATCH((CUADRO!H$5&amp;$E98),'Hoja de Trabajo para listado'!$DE$151:$DG$151,0)),0)+IFERROR(INDEX('Hoja de Trabajo para listado'!$CD$155:$DC$1048576,MATCH($A98,'Hoja de Trabajo para listado'!$CD$155:$CD$1048576,0),MATCH((CUADRO!H$5&amp;$E98),'Hoja de Trabajo para listado'!$CD$151:$DC$151,0)),0)</f>
        <v>0</v>
      </c>
      <c r="I98" s="243">
        <f ca="1">+IFERROR(INDEX('Hoja de Trabajo para listado'!$A$155:$Z$1048576,MATCH($A98,'Hoja de Trabajo para listado'!$A$155:$A$1048576,0),MATCH((CUADRO!I$5&amp;$E98),'Hoja de Trabajo para listado'!$A$151:$Z$151,0)),0)+IFERROR(INDEX('Hoja de Trabajo para listado'!$AB$155:$BA$1048576,MATCH($A98,'Hoja de Trabajo para listado'!$AB$155:$AB$1048576,0),MATCH((CUADRO!I$5&amp;$E98),'Hoja de Trabajo para listado'!$AB$151:$BA$151,0)),0)+IFERROR(INDEX('Hoja de Trabajo para listado'!$BC$155:$CB$1048576,MATCH($A98,'Hoja de Trabajo para listado'!$BC$155:$BC$1048576,0),MATCH((CUADRO!I$5&amp;$E98),'Hoja de Trabajo para listado'!$BC$151:$CB$151,0)),0)+IFERROR(INDEX('Hoja de Trabajo para listado'!$DE$153:$DG$274,MATCH($A98,'Hoja de Trabajo para listado'!$DE$153:$DE$1048576,0),MATCH((CUADRO!I$5&amp;$E98),'Hoja de Trabajo para listado'!$DE$151:$DG$151,0)),0)+IFERROR(INDEX('Hoja de Trabajo para listado'!$CD$155:$DC$1048576,MATCH($A98,'Hoja de Trabajo para listado'!$CD$155:$CD$1048576,0),MATCH((CUADRO!I$5&amp;$E98),'Hoja de Trabajo para listado'!$CD$151:$DC$151,0)),0)</f>
        <v>0</v>
      </c>
      <c r="J98" s="243">
        <f ca="1">+IFERROR(INDEX('Hoja de Trabajo para listado'!$A$155:$Z$1048576,MATCH($A98,'Hoja de Trabajo para listado'!$A$155:$A$1048576,0),MATCH((CUADRO!J$5&amp;$E98),'Hoja de Trabajo para listado'!$A$151:$Z$151,0)),0)+IFERROR(INDEX('Hoja de Trabajo para listado'!$AB$155:$BA$1048576,MATCH($A98,'Hoja de Trabajo para listado'!$AB$155:$AB$1048576,0),MATCH((CUADRO!J$5&amp;$E98),'Hoja de Trabajo para listado'!$AB$151:$BA$151,0)),0)+IFERROR(INDEX('Hoja de Trabajo para listado'!$BC$155:$CB$1048576,MATCH($A98,'Hoja de Trabajo para listado'!$BC$155:$BC$1048576,0),MATCH((CUADRO!J$5&amp;$E98),'Hoja de Trabajo para listado'!$BC$151:$CB$151,0)),0)+IFERROR(INDEX('Hoja de Trabajo para listado'!$DE$153:$DG$274,MATCH($A98,'Hoja de Trabajo para listado'!$DE$153:$DE$1048576,0),MATCH((CUADRO!J$5&amp;$E98),'Hoja de Trabajo para listado'!$DE$151:$DG$151,0)),0)+IFERROR(INDEX('Hoja de Trabajo para listado'!$CD$155:$DC$1048576,MATCH($A98,'Hoja de Trabajo para listado'!$CD$155:$CD$1048576,0),MATCH((CUADRO!J$5&amp;$E98),'Hoja de Trabajo para listado'!$CD$151:$DC$151,0)),0)</f>
        <v>0</v>
      </c>
      <c r="K98" s="243">
        <f ca="1">+IFERROR(INDEX('Hoja de Trabajo para listado'!$A$155:$Z$1048576,MATCH($A98,'Hoja de Trabajo para listado'!$A$155:$A$1048576,0),MATCH((CUADRO!K$5&amp;$E98),'Hoja de Trabajo para listado'!$A$151:$Z$151,0)),0)+IFERROR(INDEX('Hoja de Trabajo para listado'!$AB$155:$BA$1048576,MATCH($A98,'Hoja de Trabajo para listado'!$AB$155:$AB$1048576,0),MATCH((CUADRO!K$5&amp;$E98),'Hoja de Trabajo para listado'!$AB$151:$BA$151,0)),0)+IFERROR(INDEX('Hoja de Trabajo para listado'!$BC$155:$CB$1048576,MATCH($A98,'Hoja de Trabajo para listado'!$BC$155:$BC$1048576,0),MATCH((CUADRO!K$5&amp;$E98),'Hoja de Trabajo para listado'!$BC$151:$CB$151,0)),0)+IFERROR(INDEX('Hoja de Trabajo para listado'!$DE$153:$DG$274,MATCH($A98,'Hoja de Trabajo para listado'!$DE$153:$DE$1048576,0),MATCH((CUADRO!K$5&amp;$E98),'Hoja de Trabajo para listado'!$DE$151:$DG$151,0)),0)+IFERROR(INDEX('Hoja de Trabajo para listado'!$CD$155:$DC$1048576,MATCH($A98,'Hoja de Trabajo para listado'!$CD$155:$CD$1048576,0),MATCH((CUADRO!K$5&amp;$E98),'Hoja de Trabajo para listado'!$CD$151:$DC$151,0)),0)</f>
        <v>0</v>
      </c>
      <c r="L98" s="243">
        <f ca="1">+IFERROR(INDEX('Hoja de Trabajo para listado'!$A$155:$Z$1048576,MATCH($A98,'Hoja de Trabajo para listado'!$A$155:$A$1048576,0),MATCH((CUADRO!L$5&amp;$E98),'Hoja de Trabajo para listado'!$A$151:$Z$151,0)),0)+IFERROR(INDEX('Hoja de Trabajo para listado'!$AB$155:$BA$1048576,MATCH($A98,'Hoja de Trabajo para listado'!$AB$155:$AB$1048576,0),MATCH((CUADRO!L$5&amp;$E98),'Hoja de Trabajo para listado'!$AB$151:$BA$151,0)),0)+IFERROR(INDEX('Hoja de Trabajo para listado'!$BC$155:$CB$1048576,MATCH($A98,'Hoja de Trabajo para listado'!$BC$155:$BC$1048576,0),MATCH((CUADRO!L$5&amp;$E98),'Hoja de Trabajo para listado'!$BC$151:$CB$151,0)),0)+IFERROR(INDEX('Hoja de Trabajo para listado'!$DE$153:$DG$274,MATCH($A98,'Hoja de Trabajo para listado'!$DE$153:$DE$1048576,0),MATCH((CUADRO!L$5&amp;$E98),'Hoja de Trabajo para listado'!$DE$151:$DG$151,0)),0)+IFERROR(INDEX('Hoja de Trabajo para listado'!$CD$155:$DC$1048576,MATCH($A98,'Hoja de Trabajo para listado'!$CD$155:$CD$1048576,0),MATCH((CUADRO!L$5&amp;$E98),'Hoja de Trabajo para listado'!$CD$151:$DC$151,0)),0)</f>
        <v>0</v>
      </c>
      <c r="M98" s="243">
        <f ca="1">+IFERROR(INDEX('Hoja de Trabajo para listado'!$A$155:$Z$1048576,MATCH($A98,'Hoja de Trabajo para listado'!$A$155:$A$1048576,0),MATCH((CUADRO!M$5&amp;$E98),'Hoja de Trabajo para listado'!$A$151:$Z$151,0)),0)+IFERROR(INDEX('Hoja de Trabajo para listado'!$AB$155:$BA$1048576,MATCH($A98,'Hoja de Trabajo para listado'!$AB$155:$AB$1048576,0),MATCH((CUADRO!M$5&amp;$E98),'Hoja de Trabajo para listado'!$AB$151:$BA$151,0)),0)+IFERROR(INDEX('Hoja de Trabajo para listado'!$BC$155:$CB$1048576,MATCH($A98,'Hoja de Trabajo para listado'!$BC$155:$BC$1048576,0),MATCH((CUADRO!M$5&amp;$E98),'Hoja de Trabajo para listado'!$BC$151:$CB$151,0)),0)+IFERROR(INDEX('Hoja de Trabajo para listado'!$DE$153:$DG$274,MATCH($A98,'Hoja de Trabajo para listado'!$DE$153:$DE$1048576,0),MATCH((CUADRO!M$5&amp;$E98),'Hoja de Trabajo para listado'!$DE$151:$DG$151,0)),0)+IFERROR(INDEX('Hoja de Trabajo para listado'!$CD$155:$DC$1048576,MATCH($A98,'Hoja de Trabajo para listado'!$CD$155:$CD$1048576,0),MATCH((CUADRO!M$5&amp;$E98),'Hoja de Trabajo para listado'!$CD$151:$DC$151,0)),0)</f>
        <v>0</v>
      </c>
      <c r="N98" s="243">
        <f ca="1">+IFERROR(INDEX('Hoja de Trabajo para listado'!$A$155:$Z$1048576,MATCH($A98,'Hoja de Trabajo para listado'!$A$155:$A$1048576,0),MATCH((CUADRO!N$5&amp;$E98),'Hoja de Trabajo para listado'!$A$151:$Z$151,0)),0)+IFERROR(INDEX('Hoja de Trabajo para listado'!$AB$155:$BA$1048576,MATCH($A98,'Hoja de Trabajo para listado'!$AB$155:$AB$1048576,0),MATCH((CUADRO!N$5&amp;$E98),'Hoja de Trabajo para listado'!$AB$151:$BA$151,0)),0)+IFERROR(INDEX('Hoja de Trabajo para listado'!$BC$155:$CB$1048576,MATCH($A98,'Hoja de Trabajo para listado'!$BC$155:$BC$1048576,0),MATCH((CUADRO!N$5&amp;$E98),'Hoja de Trabajo para listado'!$BC$151:$CB$151,0)),0)+IFERROR(INDEX('Hoja de Trabajo para listado'!$DE$153:$DG$274,MATCH($A98,'Hoja de Trabajo para listado'!$DE$153:$DE$1048576,0),MATCH((CUADRO!N$5&amp;$E98),'Hoja de Trabajo para listado'!$DE$151:$DG$151,0)),0)+IFERROR(INDEX('Hoja de Trabajo para listado'!$CD$155:$DC$1048576,MATCH($A98,'Hoja de Trabajo para listado'!$CD$155:$CD$1048576,0),MATCH((CUADRO!N$5&amp;$E98),'Hoja de Trabajo para listado'!$CD$151:$DC$151,0)),0)</f>
        <v>0</v>
      </c>
      <c r="O98" s="243">
        <f ca="1">+IFERROR(INDEX('Hoja de Trabajo para listado'!$A$155:$Z$1048576,MATCH($A98,'Hoja de Trabajo para listado'!$A$155:$A$1048576,0),MATCH((CUADRO!O$5&amp;$E98),'Hoja de Trabajo para listado'!$A$151:$Z$151,0)),0)+IFERROR(INDEX('Hoja de Trabajo para listado'!$AB$155:$BA$1048576,MATCH($A98,'Hoja de Trabajo para listado'!$AB$155:$AB$1048576,0),MATCH((CUADRO!O$5&amp;$E98),'Hoja de Trabajo para listado'!$AB$151:$BA$151,0)),0)+IFERROR(INDEX('Hoja de Trabajo para listado'!$BC$155:$CB$1048576,MATCH($A98,'Hoja de Trabajo para listado'!$BC$155:$BC$1048576,0),MATCH((CUADRO!O$5&amp;$E98),'Hoja de Trabajo para listado'!$BC$151:$CB$151,0)),0)+IFERROR(INDEX('Hoja de Trabajo para listado'!$DE$153:$DG$274,MATCH($A98,'Hoja de Trabajo para listado'!$DE$153:$DE$1048576,0),MATCH((CUADRO!O$5&amp;$E98),'Hoja de Trabajo para listado'!$DE$151:$DG$151,0)),0)+IFERROR(INDEX('Hoja de Trabajo para listado'!$CD$155:$DC$1048576,MATCH($A98,'Hoja de Trabajo para listado'!$CD$155:$CD$1048576,0),MATCH((CUADRO!O$5&amp;$E98),'Hoja de Trabajo para listado'!$CD$151:$DC$151,0)),0)</f>
        <v>0</v>
      </c>
      <c r="P98" s="243">
        <f ca="1">+IFERROR(INDEX('Hoja de Trabajo para listado'!$A$155:$Z$1048576,MATCH($A98,'Hoja de Trabajo para listado'!$A$155:$A$1048576,0),MATCH((CUADRO!P$5&amp;$E98),'Hoja de Trabajo para listado'!$A$151:$Z$151,0)),0)+IFERROR(INDEX('Hoja de Trabajo para listado'!$AB$155:$BA$1048576,MATCH($A98,'Hoja de Trabajo para listado'!$AB$155:$AB$1048576,0),MATCH((CUADRO!P$5&amp;$E98),'Hoja de Trabajo para listado'!$AB$151:$BA$151,0)),0)+IFERROR(INDEX('Hoja de Trabajo para listado'!$BC$155:$CB$1048576,MATCH($A98,'Hoja de Trabajo para listado'!$BC$155:$BC$1048576,0),MATCH((CUADRO!P$5&amp;$E98),'Hoja de Trabajo para listado'!$BC$151:$CB$151,0)),0)+IFERROR(INDEX('Hoja de Trabajo para listado'!$DE$153:$DG$274,MATCH($A98,'Hoja de Trabajo para listado'!$DE$153:$DE$1048576,0),MATCH((CUADRO!P$5&amp;$E98),'Hoja de Trabajo para listado'!$DE$151:$DG$151,0)),0)+IFERROR(INDEX('Hoja de Trabajo para listado'!$CD$155:$DC$1048576,MATCH($A98,'Hoja de Trabajo para listado'!$CD$155:$CD$1048576,0),MATCH((CUADRO!P$5&amp;$E98),'Hoja de Trabajo para listado'!$CD$151:$DC$151,0)),0)</f>
        <v>0</v>
      </c>
      <c r="Q98" s="243">
        <f ca="1">+IFERROR(INDEX('Hoja de Trabajo para listado'!$A$155:$Z$1048576,MATCH($A98,'Hoja de Trabajo para listado'!$A$155:$A$1048576,0),MATCH((CUADRO!Q$5&amp;$E98),'Hoja de Trabajo para listado'!$A$151:$Z$151,0)),0)+IFERROR(INDEX('Hoja de Trabajo para listado'!$AB$155:$BA$1048576,MATCH($A98,'Hoja de Trabajo para listado'!$AB$155:$AB$1048576,0),MATCH((CUADRO!Q$5&amp;$E98),'Hoja de Trabajo para listado'!$AB$151:$BA$151,0)),0)+IFERROR(INDEX('Hoja de Trabajo para listado'!$BC$155:$CB$1048576,MATCH($A98,'Hoja de Trabajo para listado'!$BC$155:$BC$1048576,0),MATCH((CUADRO!Q$5&amp;$E98),'Hoja de Trabajo para listado'!$BC$151:$CB$151,0)),0)+IFERROR(INDEX('Hoja de Trabajo para listado'!$DE$153:$DG$274,MATCH($A98,'Hoja de Trabajo para listado'!$DE$153:$DE$1048576,0),MATCH((CUADRO!Q$5&amp;$E98),'Hoja de Trabajo para listado'!$DE$151:$DG$151,0)),0)+IFERROR(INDEX('Hoja de Trabajo para listado'!$CD$155:$DC$1048576,MATCH($A98,'Hoja de Trabajo para listado'!$CD$155:$CD$1048576,0),MATCH((CUADRO!Q$5&amp;$E98),'Hoja de Trabajo para listado'!$CD$151:$DC$151,0)),0)</f>
        <v>0</v>
      </c>
      <c r="R98" s="243">
        <f t="shared" ca="1" si="5"/>
        <v>0</v>
      </c>
      <c r="S98" s="243"/>
      <c r="T98" s="243">
        <f ca="1">+T99</f>
        <v>0</v>
      </c>
      <c r="U98" s="242">
        <f t="shared" si="6"/>
        <v>1</v>
      </c>
      <c r="V98" s="333" t="str">
        <f>+VLOOKUP(A98,bd_lista!$A$3:$E$590,5,FALSE)</f>
        <v>Universidades Públicas</v>
      </c>
      <c r="W98" s="383" t="str">
        <f>+V98</f>
        <v>Universidades Públicas</v>
      </c>
      <c r="X98" s="242">
        <f>+VLOOKUP(A98,[3]Sheet1!$A$13:$D$744,4,FALSE)</f>
        <v>0</v>
      </c>
      <c r="Y98" s="242" t="e">
        <f>+VLOOKUP(X98,bd_lista!$A$3:$C$590,3,FALSE)</f>
        <v>#N/A</v>
      </c>
      <c r="Z98" s="294">
        <f>+X98</f>
        <v>0</v>
      </c>
      <c r="AA98" s="295" t="e">
        <f>+Y98</f>
        <v>#N/A</v>
      </c>
    </row>
    <row r="99" spans="1:27" customFormat="1" ht="15" hidden="1" customHeight="1">
      <c r="A99" s="32">
        <v>148</v>
      </c>
      <c r="B99" s="389"/>
      <c r="C99" s="333" t="str">
        <f>+VLOOKUP(A99,bd_lista!$A$3:$C$590,3,FALSE)</f>
        <v>Universidad Amazónica de Pando</v>
      </c>
      <c r="D99" s="386"/>
      <c r="E99" s="333" t="s">
        <v>1305</v>
      </c>
      <c r="F99" s="245">
        <f ca="1">+IFERROR(INDEX('Hoja de Trabajo para listado'!$A$155:$Z$1048576,MATCH($A99,'Hoja de Trabajo para listado'!$A$155:$A$1048576,0),MATCH((CUADRO!F$5&amp;$E99),'Hoja de Trabajo para listado'!$A$151:$Z$151,0)),0)+IFERROR(INDEX('Hoja de Trabajo para listado'!$AB$155:$BA$1048576,MATCH($A99,'Hoja de Trabajo para listado'!$AB$155:$AB$1048576,0),MATCH((CUADRO!F$5&amp;$E99),'Hoja de Trabajo para listado'!$AB$151:$BA$151,0)),0)+IFERROR(INDEX('Hoja de Trabajo para listado'!$BC$155:$CB$1048576,MATCH($A99,'Hoja de Trabajo para listado'!$BC$155:$BC$1048576,0),MATCH((CUADRO!F$5&amp;$E99),'Hoja de Trabajo para listado'!$BC$151:$CB$151,0)),0)+IFERROR(INDEX('Hoja de Trabajo para listado'!$DE$153:$DG$274,MATCH($A99,'Hoja de Trabajo para listado'!$DE$153:$DE$1048576,0),MATCH((CUADRO!F$5&amp;$E99),'Hoja de Trabajo para listado'!$DE$151:$DG$151,0)),0)+IFERROR(INDEX('Hoja de Trabajo para listado'!$CD$155:$DC$1048576,MATCH($A99,'Hoja de Trabajo para listado'!$CD$155:$CD$1048576,0),MATCH((CUADRO!F$5&amp;$E99),'Hoja de Trabajo para listado'!$CD$151:$DC$151,0)),0)</f>
        <v>0</v>
      </c>
      <c r="G99" s="245">
        <f ca="1">+IFERROR(INDEX('Hoja de Trabajo para listado'!$A$155:$Z$1048576,MATCH($A99,'Hoja de Trabajo para listado'!$A$155:$A$1048576,0),MATCH((CUADRO!G$5&amp;$E99),'Hoja de Trabajo para listado'!$A$151:$Z$151,0)),0)+IFERROR(INDEX('Hoja de Trabajo para listado'!$AB$155:$BA$1048576,MATCH($A99,'Hoja de Trabajo para listado'!$AB$155:$AB$1048576,0),MATCH((CUADRO!G$5&amp;$E99),'Hoja de Trabajo para listado'!$AB$151:$BA$151,0)),0)+IFERROR(INDEX('Hoja de Trabajo para listado'!$BC$155:$CB$1048576,MATCH($A99,'Hoja de Trabajo para listado'!$BC$155:$BC$1048576,0),MATCH((CUADRO!G$5&amp;$E99),'Hoja de Trabajo para listado'!$BC$151:$CB$151,0)),0)+IFERROR(INDEX('Hoja de Trabajo para listado'!$DE$153:$DG$274,MATCH($A99,'Hoja de Trabajo para listado'!$DE$153:$DE$1048576,0),MATCH((CUADRO!G$5&amp;$E99),'Hoja de Trabajo para listado'!$DE$151:$DG$151,0)),0)+IFERROR(INDEX('Hoja de Trabajo para listado'!$CD$155:$DC$1048576,MATCH($A99,'Hoja de Trabajo para listado'!$CD$155:$CD$1048576,0),MATCH((CUADRO!G$5&amp;$E99),'Hoja de Trabajo para listado'!$CD$151:$DC$151,0)),0)</f>
        <v>0</v>
      </c>
      <c r="H99" s="245">
        <f ca="1">+IFERROR(INDEX('Hoja de Trabajo para listado'!$A$155:$Z$1048576,MATCH($A99,'Hoja de Trabajo para listado'!$A$155:$A$1048576,0),MATCH((CUADRO!H$5&amp;$E99),'Hoja de Trabajo para listado'!$A$151:$Z$151,0)),0)+IFERROR(INDEX('Hoja de Trabajo para listado'!$AB$155:$BA$1048576,MATCH($A99,'Hoja de Trabajo para listado'!$AB$155:$AB$1048576,0),MATCH((CUADRO!H$5&amp;$E99),'Hoja de Trabajo para listado'!$AB$151:$BA$151,0)),0)+IFERROR(INDEX('Hoja de Trabajo para listado'!$BC$155:$CB$1048576,MATCH($A99,'Hoja de Trabajo para listado'!$BC$155:$BC$1048576,0),MATCH((CUADRO!H$5&amp;$E99),'Hoja de Trabajo para listado'!$BC$151:$CB$151,0)),0)+IFERROR(INDEX('Hoja de Trabajo para listado'!$DE$153:$DG$274,MATCH($A99,'Hoja de Trabajo para listado'!$DE$153:$DE$1048576,0),MATCH((CUADRO!H$5&amp;$E99),'Hoja de Trabajo para listado'!$DE$151:$DG$151,0)),0)+IFERROR(INDEX('Hoja de Trabajo para listado'!$CD$155:$DC$1048576,MATCH($A99,'Hoja de Trabajo para listado'!$CD$155:$CD$1048576,0),MATCH((CUADRO!H$5&amp;$E99),'Hoja de Trabajo para listado'!$CD$151:$DC$151,0)),0)</f>
        <v>0</v>
      </c>
      <c r="I99" s="245">
        <f ca="1">+IFERROR(INDEX('Hoja de Trabajo para listado'!$A$155:$Z$1048576,MATCH($A99,'Hoja de Trabajo para listado'!$A$155:$A$1048576,0),MATCH((CUADRO!I$5&amp;$E99),'Hoja de Trabajo para listado'!$A$151:$Z$151,0)),0)+IFERROR(INDEX('Hoja de Trabajo para listado'!$AB$155:$BA$1048576,MATCH($A99,'Hoja de Trabajo para listado'!$AB$155:$AB$1048576,0),MATCH((CUADRO!I$5&amp;$E99),'Hoja de Trabajo para listado'!$AB$151:$BA$151,0)),0)+IFERROR(INDEX('Hoja de Trabajo para listado'!$BC$155:$CB$1048576,MATCH($A99,'Hoja de Trabajo para listado'!$BC$155:$BC$1048576,0),MATCH((CUADRO!I$5&amp;$E99),'Hoja de Trabajo para listado'!$BC$151:$CB$151,0)),0)+IFERROR(INDEX('Hoja de Trabajo para listado'!$DE$153:$DG$274,MATCH($A99,'Hoja de Trabajo para listado'!$DE$153:$DE$1048576,0),MATCH((CUADRO!I$5&amp;$E99),'Hoja de Trabajo para listado'!$DE$151:$DG$151,0)),0)+IFERROR(INDEX('Hoja de Trabajo para listado'!$CD$155:$DC$1048576,MATCH($A99,'Hoja de Trabajo para listado'!$CD$155:$CD$1048576,0),MATCH((CUADRO!I$5&amp;$E99),'Hoja de Trabajo para listado'!$CD$151:$DC$151,0)),0)</f>
        <v>0</v>
      </c>
      <c r="J99" s="245">
        <f ca="1">+IFERROR(INDEX('Hoja de Trabajo para listado'!$A$155:$Z$1048576,MATCH($A99,'Hoja de Trabajo para listado'!$A$155:$A$1048576,0),MATCH((CUADRO!J$5&amp;$E99),'Hoja de Trabajo para listado'!$A$151:$Z$151,0)),0)+IFERROR(INDEX('Hoja de Trabajo para listado'!$AB$155:$BA$1048576,MATCH($A99,'Hoja de Trabajo para listado'!$AB$155:$AB$1048576,0),MATCH((CUADRO!J$5&amp;$E99),'Hoja de Trabajo para listado'!$AB$151:$BA$151,0)),0)+IFERROR(INDEX('Hoja de Trabajo para listado'!$BC$155:$CB$1048576,MATCH($A99,'Hoja de Trabajo para listado'!$BC$155:$BC$1048576,0),MATCH((CUADRO!J$5&amp;$E99),'Hoja de Trabajo para listado'!$BC$151:$CB$151,0)),0)+IFERROR(INDEX('Hoja de Trabajo para listado'!$DE$153:$DG$274,MATCH($A99,'Hoja de Trabajo para listado'!$DE$153:$DE$1048576,0),MATCH((CUADRO!J$5&amp;$E99),'Hoja de Trabajo para listado'!$DE$151:$DG$151,0)),0)+IFERROR(INDEX('Hoja de Trabajo para listado'!$CD$155:$DC$1048576,MATCH($A99,'Hoja de Trabajo para listado'!$CD$155:$CD$1048576,0),MATCH((CUADRO!J$5&amp;$E99),'Hoja de Trabajo para listado'!$CD$151:$DC$151,0)),0)</f>
        <v>0</v>
      </c>
      <c r="K99" s="245">
        <f ca="1">+IFERROR(INDEX('Hoja de Trabajo para listado'!$A$155:$Z$1048576,MATCH($A99,'Hoja de Trabajo para listado'!$A$155:$A$1048576,0),MATCH((CUADRO!K$5&amp;$E99),'Hoja de Trabajo para listado'!$A$151:$Z$151,0)),0)+IFERROR(INDEX('Hoja de Trabajo para listado'!$AB$155:$BA$1048576,MATCH($A99,'Hoja de Trabajo para listado'!$AB$155:$AB$1048576,0),MATCH((CUADRO!K$5&amp;$E99),'Hoja de Trabajo para listado'!$AB$151:$BA$151,0)),0)+IFERROR(INDEX('Hoja de Trabajo para listado'!$BC$155:$CB$1048576,MATCH($A99,'Hoja de Trabajo para listado'!$BC$155:$BC$1048576,0),MATCH((CUADRO!K$5&amp;$E99),'Hoja de Trabajo para listado'!$BC$151:$CB$151,0)),0)+IFERROR(INDEX('Hoja de Trabajo para listado'!$DE$153:$DG$274,MATCH($A99,'Hoja de Trabajo para listado'!$DE$153:$DE$1048576,0),MATCH((CUADRO!K$5&amp;$E99),'Hoja de Trabajo para listado'!$DE$151:$DG$151,0)),0)+IFERROR(INDEX('Hoja de Trabajo para listado'!$CD$155:$DC$1048576,MATCH($A99,'Hoja de Trabajo para listado'!$CD$155:$CD$1048576,0),MATCH((CUADRO!K$5&amp;$E99),'Hoja de Trabajo para listado'!$CD$151:$DC$151,0)),0)</f>
        <v>0</v>
      </c>
      <c r="L99" s="245">
        <f ca="1">+IFERROR(INDEX('Hoja de Trabajo para listado'!$A$155:$Z$1048576,MATCH($A99,'Hoja de Trabajo para listado'!$A$155:$A$1048576,0),MATCH((CUADRO!L$5&amp;$E99),'Hoja de Trabajo para listado'!$A$151:$Z$151,0)),0)+IFERROR(INDEX('Hoja de Trabajo para listado'!$AB$155:$BA$1048576,MATCH($A99,'Hoja de Trabajo para listado'!$AB$155:$AB$1048576,0),MATCH((CUADRO!L$5&amp;$E99),'Hoja de Trabajo para listado'!$AB$151:$BA$151,0)),0)+IFERROR(INDEX('Hoja de Trabajo para listado'!$BC$155:$CB$1048576,MATCH($A99,'Hoja de Trabajo para listado'!$BC$155:$BC$1048576,0),MATCH((CUADRO!L$5&amp;$E99),'Hoja de Trabajo para listado'!$BC$151:$CB$151,0)),0)+IFERROR(INDEX('Hoja de Trabajo para listado'!$DE$153:$DG$274,MATCH($A99,'Hoja de Trabajo para listado'!$DE$153:$DE$1048576,0),MATCH((CUADRO!L$5&amp;$E99),'Hoja de Trabajo para listado'!$DE$151:$DG$151,0)),0)+IFERROR(INDEX('Hoja de Trabajo para listado'!$CD$155:$DC$1048576,MATCH($A99,'Hoja de Trabajo para listado'!$CD$155:$CD$1048576,0),MATCH((CUADRO!L$5&amp;$E99),'Hoja de Trabajo para listado'!$CD$151:$DC$151,0)),0)</f>
        <v>0</v>
      </c>
      <c r="M99" s="245">
        <f ca="1">+IFERROR(INDEX('Hoja de Trabajo para listado'!$A$155:$Z$1048576,MATCH($A99,'Hoja de Trabajo para listado'!$A$155:$A$1048576,0),MATCH((CUADRO!M$5&amp;$E99),'Hoja de Trabajo para listado'!$A$151:$Z$151,0)),0)+IFERROR(INDEX('Hoja de Trabajo para listado'!$AB$155:$BA$1048576,MATCH($A99,'Hoja de Trabajo para listado'!$AB$155:$AB$1048576,0),MATCH((CUADRO!M$5&amp;$E99),'Hoja de Trabajo para listado'!$AB$151:$BA$151,0)),0)+IFERROR(INDEX('Hoja de Trabajo para listado'!$BC$155:$CB$1048576,MATCH($A99,'Hoja de Trabajo para listado'!$BC$155:$BC$1048576,0),MATCH((CUADRO!M$5&amp;$E99),'Hoja de Trabajo para listado'!$BC$151:$CB$151,0)),0)+IFERROR(INDEX('Hoja de Trabajo para listado'!$DE$153:$DG$274,MATCH($A99,'Hoja de Trabajo para listado'!$DE$153:$DE$1048576,0),MATCH((CUADRO!M$5&amp;$E99),'Hoja de Trabajo para listado'!$DE$151:$DG$151,0)),0)+IFERROR(INDEX('Hoja de Trabajo para listado'!$CD$155:$DC$1048576,MATCH($A99,'Hoja de Trabajo para listado'!$CD$155:$CD$1048576,0),MATCH((CUADRO!M$5&amp;$E99),'Hoja de Trabajo para listado'!$CD$151:$DC$151,0)),0)</f>
        <v>0</v>
      </c>
      <c r="N99" s="245">
        <f ca="1">+IFERROR(INDEX('Hoja de Trabajo para listado'!$A$155:$Z$1048576,MATCH($A99,'Hoja de Trabajo para listado'!$A$155:$A$1048576,0),MATCH((CUADRO!N$5&amp;$E99),'Hoja de Trabajo para listado'!$A$151:$Z$151,0)),0)+IFERROR(INDEX('Hoja de Trabajo para listado'!$AB$155:$BA$1048576,MATCH($A99,'Hoja de Trabajo para listado'!$AB$155:$AB$1048576,0),MATCH((CUADRO!N$5&amp;$E99),'Hoja de Trabajo para listado'!$AB$151:$BA$151,0)),0)+IFERROR(INDEX('Hoja de Trabajo para listado'!$BC$155:$CB$1048576,MATCH($A99,'Hoja de Trabajo para listado'!$BC$155:$BC$1048576,0),MATCH((CUADRO!N$5&amp;$E99),'Hoja de Trabajo para listado'!$BC$151:$CB$151,0)),0)+IFERROR(INDEX('Hoja de Trabajo para listado'!$DE$153:$DG$274,MATCH($A99,'Hoja de Trabajo para listado'!$DE$153:$DE$1048576,0),MATCH((CUADRO!N$5&amp;$E99),'Hoja de Trabajo para listado'!$DE$151:$DG$151,0)),0)+IFERROR(INDEX('Hoja de Trabajo para listado'!$CD$155:$DC$1048576,MATCH($A99,'Hoja de Trabajo para listado'!$CD$155:$CD$1048576,0),MATCH((CUADRO!N$5&amp;$E99),'Hoja de Trabajo para listado'!$CD$151:$DC$151,0)),0)</f>
        <v>0</v>
      </c>
      <c r="O99" s="245">
        <f ca="1">+IFERROR(INDEX('Hoja de Trabajo para listado'!$A$155:$Z$1048576,MATCH($A99,'Hoja de Trabajo para listado'!$A$155:$A$1048576,0),MATCH((CUADRO!O$5&amp;$E99),'Hoja de Trabajo para listado'!$A$151:$Z$151,0)),0)+IFERROR(INDEX('Hoja de Trabajo para listado'!$AB$155:$BA$1048576,MATCH($A99,'Hoja de Trabajo para listado'!$AB$155:$AB$1048576,0),MATCH((CUADRO!O$5&amp;$E99),'Hoja de Trabajo para listado'!$AB$151:$BA$151,0)),0)+IFERROR(INDEX('Hoja de Trabajo para listado'!$BC$155:$CB$1048576,MATCH($A99,'Hoja de Trabajo para listado'!$BC$155:$BC$1048576,0),MATCH((CUADRO!O$5&amp;$E99),'Hoja de Trabajo para listado'!$BC$151:$CB$151,0)),0)+IFERROR(INDEX('Hoja de Trabajo para listado'!$DE$153:$DG$274,MATCH($A99,'Hoja de Trabajo para listado'!$DE$153:$DE$1048576,0),MATCH((CUADRO!O$5&amp;$E99),'Hoja de Trabajo para listado'!$DE$151:$DG$151,0)),0)+IFERROR(INDEX('Hoja de Trabajo para listado'!$CD$155:$DC$1048576,MATCH($A99,'Hoja de Trabajo para listado'!$CD$155:$CD$1048576,0),MATCH((CUADRO!O$5&amp;$E99),'Hoja de Trabajo para listado'!$CD$151:$DC$151,0)),0)</f>
        <v>0</v>
      </c>
      <c r="P99" s="245">
        <f ca="1">+IFERROR(INDEX('Hoja de Trabajo para listado'!$A$155:$Z$1048576,MATCH($A99,'Hoja de Trabajo para listado'!$A$155:$A$1048576,0),MATCH((CUADRO!P$5&amp;$E99),'Hoja de Trabajo para listado'!$A$151:$Z$151,0)),0)+IFERROR(INDEX('Hoja de Trabajo para listado'!$AB$155:$BA$1048576,MATCH($A99,'Hoja de Trabajo para listado'!$AB$155:$AB$1048576,0),MATCH((CUADRO!P$5&amp;$E99),'Hoja de Trabajo para listado'!$AB$151:$BA$151,0)),0)+IFERROR(INDEX('Hoja de Trabajo para listado'!$BC$155:$CB$1048576,MATCH($A99,'Hoja de Trabajo para listado'!$BC$155:$BC$1048576,0),MATCH((CUADRO!P$5&amp;$E99),'Hoja de Trabajo para listado'!$BC$151:$CB$151,0)),0)+IFERROR(INDEX('Hoja de Trabajo para listado'!$DE$153:$DG$274,MATCH($A99,'Hoja de Trabajo para listado'!$DE$153:$DE$1048576,0),MATCH((CUADRO!P$5&amp;$E99),'Hoja de Trabajo para listado'!$DE$151:$DG$151,0)),0)+IFERROR(INDEX('Hoja de Trabajo para listado'!$CD$155:$DC$1048576,MATCH($A99,'Hoja de Trabajo para listado'!$CD$155:$CD$1048576,0),MATCH((CUADRO!P$5&amp;$E99),'Hoja de Trabajo para listado'!$CD$151:$DC$151,0)),0)</f>
        <v>0</v>
      </c>
      <c r="Q99" s="245">
        <f ca="1">+IFERROR(INDEX('Hoja de Trabajo para listado'!$A$155:$Z$1048576,MATCH($A99,'Hoja de Trabajo para listado'!$A$155:$A$1048576,0),MATCH((CUADRO!Q$5&amp;$E99),'Hoja de Trabajo para listado'!$A$151:$Z$151,0)),0)+IFERROR(INDEX('Hoja de Trabajo para listado'!$AB$155:$BA$1048576,MATCH($A99,'Hoja de Trabajo para listado'!$AB$155:$AB$1048576,0),MATCH((CUADRO!Q$5&amp;$E99),'Hoja de Trabajo para listado'!$AB$151:$BA$151,0)),0)+IFERROR(INDEX('Hoja de Trabajo para listado'!$BC$155:$CB$1048576,MATCH($A99,'Hoja de Trabajo para listado'!$BC$155:$BC$1048576,0),MATCH((CUADRO!Q$5&amp;$E99),'Hoja de Trabajo para listado'!$BC$151:$CB$151,0)),0)+IFERROR(INDEX('Hoja de Trabajo para listado'!$DE$153:$DG$274,MATCH($A99,'Hoja de Trabajo para listado'!$DE$153:$DE$1048576,0),MATCH((CUADRO!Q$5&amp;$E99),'Hoja de Trabajo para listado'!$DE$151:$DG$151,0)),0)+IFERROR(INDEX('Hoja de Trabajo para listado'!$CD$155:$DC$1048576,MATCH($A99,'Hoja de Trabajo para listado'!$CD$155:$CD$1048576,0),MATCH((CUADRO!Q$5&amp;$E99),'Hoja de Trabajo para listado'!$CD$151:$DC$151,0)),0)</f>
        <v>0</v>
      </c>
      <c r="R99" s="245">
        <f t="shared" ca="1" si="5"/>
        <v>0</v>
      </c>
      <c r="S99" s="245">
        <f ca="1">+R98+R99</f>
        <v>0</v>
      </c>
      <c r="T99" s="245">
        <f ca="1">+S99</f>
        <v>0</v>
      </c>
      <c r="U99" s="244">
        <f t="shared" si="6"/>
        <v>2</v>
      </c>
      <c r="V99" s="333" t="str">
        <f>+VLOOKUP(A99,bd_lista!$A$3:$E$590,5,FALSE)</f>
        <v>Universidades Públicas</v>
      </c>
      <c r="W99" s="384"/>
      <c r="X99" s="242">
        <f>+VLOOKUP(A99,[3]Sheet1!$A$13:$D$744,4,FALSE)</f>
        <v>0</v>
      </c>
      <c r="Y99" s="242" t="e">
        <f>+VLOOKUP(X99,bd_lista!$A$3:$C$590,3,FALSE)</f>
        <v>#N/A</v>
      </c>
      <c r="Z99" s="292"/>
      <c r="AA99" s="293"/>
    </row>
    <row r="100" spans="1:27" ht="15" hidden="1" customHeight="1">
      <c r="A100" s="32">
        <v>149</v>
      </c>
      <c r="B100" s="388">
        <f>+A100</f>
        <v>149</v>
      </c>
      <c r="C100" s="247" t="e">
        <f>+VLOOKUP(A100,bd_lista!$A$3:$C$590,3,FALSE)</f>
        <v>#N/A</v>
      </c>
      <c r="D100" s="385" t="e">
        <f>+C100</f>
        <v>#N/A</v>
      </c>
      <c r="E100" s="247" t="s">
        <v>1304</v>
      </c>
      <c r="F100" s="243">
        <f ca="1">+IFERROR(INDEX('Hoja de Trabajo para listado'!$A$155:$Z$1048576,MATCH($A100,'Hoja de Trabajo para listado'!$A$155:$A$1048576,0),MATCH((CUADRO!F$5&amp;$E100),'Hoja de Trabajo para listado'!$A$151:$Z$151,0)),0)+IFERROR(INDEX('Hoja de Trabajo para listado'!$AB$155:$BA$1048576,MATCH($A100,'Hoja de Trabajo para listado'!$AB$155:$AB$1048576,0),MATCH((CUADRO!F$5&amp;$E100),'Hoja de Trabajo para listado'!$AB$151:$BA$151,0)),0)+IFERROR(INDEX('Hoja de Trabajo para listado'!$BC$155:$CB$1048576,MATCH($A100,'Hoja de Trabajo para listado'!$BC$155:$BC$1048576,0),MATCH((CUADRO!F$5&amp;$E100),'Hoja de Trabajo para listado'!$BC$151:$CB$151,0)),0)+IFERROR(INDEX('Hoja de Trabajo para listado'!$DE$153:$DG$274,MATCH($A100,'Hoja de Trabajo para listado'!$DE$153:$DE$1048576,0),MATCH((CUADRO!F$5&amp;$E100),'Hoja de Trabajo para listado'!$DE$151:$DG$151,0)),0)+IFERROR(INDEX('Hoja de Trabajo para listado'!$CD$155:$DC$1048576,MATCH($A100,'Hoja de Trabajo para listado'!$CD$155:$CD$1048576,0),MATCH((CUADRO!F$5&amp;$E100),'Hoja de Trabajo para listado'!$CD$151:$DC$151,0)),0)</f>
        <v>0</v>
      </c>
      <c r="G100" s="243">
        <f ca="1">+IFERROR(INDEX('Hoja de Trabajo para listado'!$A$155:$Z$1048576,MATCH($A100,'Hoja de Trabajo para listado'!$A$155:$A$1048576,0),MATCH((CUADRO!G$5&amp;$E100),'Hoja de Trabajo para listado'!$A$151:$Z$151,0)),0)+IFERROR(INDEX('Hoja de Trabajo para listado'!$AB$155:$BA$1048576,MATCH($A100,'Hoja de Trabajo para listado'!$AB$155:$AB$1048576,0),MATCH((CUADRO!G$5&amp;$E100),'Hoja de Trabajo para listado'!$AB$151:$BA$151,0)),0)+IFERROR(INDEX('Hoja de Trabajo para listado'!$BC$155:$CB$1048576,MATCH($A100,'Hoja de Trabajo para listado'!$BC$155:$BC$1048576,0),MATCH((CUADRO!G$5&amp;$E100),'Hoja de Trabajo para listado'!$BC$151:$CB$151,0)),0)+IFERROR(INDEX('Hoja de Trabajo para listado'!$DE$153:$DG$274,MATCH($A100,'Hoja de Trabajo para listado'!$DE$153:$DE$1048576,0),MATCH((CUADRO!G$5&amp;$E100),'Hoja de Trabajo para listado'!$DE$151:$DG$151,0)),0)+IFERROR(INDEX('Hoja de Trabajo para listado'!$CD$155:$DC$1048576,MATCH($A100,'Hoja de Trabajo para listado'!$CD$155:$CD$1048576,0),MATCH((CUADRO!G$5&amp;$E100),'Hoja de Trabajo para listado'!$CD$151:$DC$151,0)),0)</f>
        <v>0</v>
      </c>
      <c r="H100" s="243">
        <f ca="1">+IFERROR(INDEX('Hoja de Trabajo para listado'!$A$155:$Z$1048576,MATCH($A100,'Hoja de Trabajo para listado'!$A$155:$A$1048576,0),MATCH((CUADRO!H$5&amp;$E100),'Hoja de Trabajo para listado'!$A$151:$Z$151,0)),0)+IFERROR(INDEX('Hoja de Trabajo para listado'!$AB$155:$BA$1048576,MATCH($A100,'Hoja de Trabajo para listado'!$AB$155:$AB$1048576,0),MATCH((CUADRO!H$5&amp;$E100),'Hoja de Trabajo para listado'!$AB$151:$BA$151,0)),0)+IFERROR(INDEX('Hoja de Trabajo para listado'!$BC$155:$CB$1048576,MATCH($A100,'Hoja de Trabajo para listado'!$BC$155:$BC$1048576,0),MATCH((CUADRO!H$5&amp;$E100),'Hoja de Trabajo para listado'!$BC$151:$CB$151,0)),0)+IFERROR(INDEX('Hoja de Trabajo para listado'!$DE$153:$DG$274,MATCH($A100,'Hoja de Trabajo para listado'!$DE$153:$DE$1048576,0),MATCH((CUADRO!H$5&amp;$E100),'Hoja de Trabajo para listado'!$DE$151:$DG$151,0)),0)+IFERROR(INDEX('Hoja de Trabajo para listado'!$CD$155:$DC$1048576,MATCH($A100,'Hoja de Trabajo para listado'!$CD$155:$CD$1048576,0),MATCH((CUADRO!H$5&amp;$E100),'Hoja de Trabajo para listado'!$CD$151:$DC$151,0)),0)</f>
        <v>0</v>
      </c>
      <c r="I100" s="243">
        <f ca="1">+IFERROR(INDEX('Hoja de Trabajo para listado'!$A$155:$Z$1048576,MATCH($A100,'Hoja de Trabajo para listado'!$A$155:$A$1048576,0),MATCH((CUADRO!I$5&amp;$E100),'Hoja de Trabajo para listado'!$A$151:$Z$151,0)),0)+IFERROR(INDEX('Hoja de Trabajo para listado'!$AB$155:$BA$1048576,MATCH($A100,'Hoja de Trabajo para listado'!$AB$155:$AB$1048576,0),MATCH((CUADRO!I$5&amp;$E100),'Hoja de Trabajo para listado'!$AB$151:$BA$151,0)),0)+IFERROR(INDEX('Hoja de Trabajo para listado'!$BC$155:$CB$1048576,MATCH($A100,'Hoja de Trabajo para listado'!$BC$155:$BC$1048576,0),MATCH((CUADRO!I$5&amp;$E100),'Hoja de Trabajo para listado'!$BC$151:$CB$151,0)),0)+IFERROR(INDEX('Hoja de Trabajo para listado'!$DE$153:$DG$274,MATCH($A100,'Hoja de Trabajo para listado'!$DE$153:$DE$1048576,0),MATCH((CUADRO!I$5&amp;$E100),'Hoja de Trabajo para listado'!$DE$151:$DG$151,0)),0)+IFERROR(INDEX('Hoja de Trabajo para listado'!$CD$155:$DC$1048576,MATCH($A100,'Hoja de Trabajo para listado'!$CD$155:$CD$1048576,0),MATCH((CUADRO!I$5&amp;$E100),'Hoja de Trabajo para listado'!$CD$151:$DC$151,0)),0)</f>
        <v>0</v>
      </c>
      <c r="J100" s="243">
        <f ca="1">+IFERROR(INDEX('Hoja de Trabajo para listado'!$A$155:$Z$1048576,MATCH($A100,'Hoja de Trabajo para listado'!$A$155:$A$1048576,0),MATCH((CUADRO!J$5&amp;$E100),'Hoja de Trabajo para listado'!$A$151:$Z$151,0)),0)+IFERROR(INDEX('Hoja de Trabajo para listado'!$AB$155:$BA$1048576,MATCH($A100,'Hoja de Trabajo para listado'!$AB$155:$AB$1048576,0),MATCH((CUADRO!J$5&amp;$E100),'Hoja de Trabajo para listado'!$AB$151:$BA$151,0)),0)+IFERROR(INDEX('Hoja de Trabajo para listado'!$BC$155:$CB$1048576,MATCH($A100,'Hoja de Trabajo para listado'!$BC$155:$BC$1048576,0),MATCH((CUADRO!J$5&amp;$E100),'Hoja de Trabajo para listado'!$BC$151:$CB$151,0)),0)+IFERROR(INDEX('Hoja de Trabajo para listado'!$DE$153:$DG$274,MATCH($A100,'Hoja de Trabajo para listado'!$DE$153:$DE$1048576,0),MATCH((CUADRO!J$5&amp;$E100),'Hoja de Trabajo para listado'!$DE$151:$DG$151,0)),0)+IFERROR(INDEX('Hoja de Trabajo para listado'!$CD$155:$DC$1048576,MATCH($A100,'Hoja de Trabajo para listado'!$CD$155:$CD$1048576,0),MATCH((CUADRO!J$5&amp;$E100),'Hoja de Trabajo para listado'!$CD$151:$DC$151,0)),0)</f>
        <v>0</v>
      </c>
      <c r="K100" s="243">
        <f ca="1">+IFERROR(INDEX('Hoja de Trabajo para listado'!$A$155:$Z$1048576,MATCH($A100,'Hoja de Trabajo para listado'!$A$155:$A$1048576,0),MATCH((CUADRO!K$5&amp;$E100),'Hoja de Trabajo para listado'!$A$151:$Z$151,0)),0)+IFERROR(INDEX('Hoja de Trabajo para listado'!$AB$155:$BA$1048576,MATCH($A100,'Hoja de Trabajo para listado'!$AB$155:$AB$1048576,0),MATCH((CUADRO!K$5&amp;$E100),'Hoja de Trabajo para listado'!$AB$151:$BA$151,0)),0)+IFERROR(INDEX('Hoja de Trabajo para listado'!$BC$155:$CB$1048576,MATCH($A100,'Hoja de Trabajo para listado'!$BC$155:$BC$1048576,0),MATCH((CUADRO!K$5&amp;$E100),'Hoja de Trabajo para listado'!$BC$151:$CB$151,0)),0)+IFERROR(INDEX('Hoja de Trabajo para listado'!$DE$153:$DG$274,MATCH($A100,'Hoja de Trabajo para listado'!$DE$153:$DE$1048576,0),MATCH((CUADRO!K$5&amp;$E100),'Hoja de Trabajo para listado'!$DE$151:$DG$151,0)),0)+IFERROR(INDEX('Hoja de Trabajo para listado'!$CD$155:$DC$1048576,MATCH($A100,'Hoja de Trabajo para listado'!$CD$155:$CD$1048576,0),MATCH((CUADRO!K$5&amp;$E100),'Hoja de Trabajo para listado'!$CD$151:$DC$151,0)),0)</f>
        <v>0</v>
      </c>
      <c r="L100" s="243">
        <f ca="1">+IFERROR(INDEX('Hoja de Trabajo para listado'!$A$155:$Z$1048576,MATCH($A100,'Hoja de Trabajo para listado'!$A$155:$A$1048576,0),MATCH((CUADRO!L$5&amp;$E100),'Hoja de Trabajo para listado'!$A$151:$Z$151,0)),0)+IFERROR(INDEX('Hoja de Trabajo para listado'!$AB$155:$BA$1048576,MATCH($A100,'Hoja de Trabajo para listado'!$AB$155:$AB$1048576,0),MATCH((CUADRO!L$5&amp;$E100),'Hoja de Trabajo para listado'!$AB$151:$BA$151,0)),0)+IFERROR(INDEX('Hoja de Trabajo para listado'!$BC$155:$CB$1048576,MATCH($A100,'Hoja de Trabajo para listado'!$BC$155:$BC$1048576,0),MATCH((CUADRO!L$5&amp;$E100),'Hoja de Trabajo para listado'!$BC$151:$CB$151,0)),0)+IFERROR(INDEX('Hoja de Trabajo para listado'!$DE$153:$DG$274,MATCH($A100,'Hoja de Trabajo para listado'!$DE$153:$DE$1048576,0),MATCH((CUADRO!L$5&amp;$E100),'Hoja de Trabajo para listado'!$DE$151:$DG$151,0)),0)+IFERROR(INDEX('Hoja de Trabajo para listado'!$CD$155:$DC$1048576,MATCH($A100,'Hoja de Trabajo para listado'!$CD$155:$CD$1048576,0),MATCH((CUADRO!L$5&amp;$E100),'Hoja de Trabajo para listado'!$CD$151:$DC$151,0)),0)</f>
        <v>0</v>
      </c>
      <c r="M100" s="243">
        <f ca="1">+IFERROR(INDEX('Hoja de Trabajo para listado'!$A$155:$Z$1048576,MATCH($A100,'Hoja de Trabajo para listado'!$A$155:$A$1048576,0),MATCH((CUADRO!M$5&amp;$E100),'Hoja de Trabajo para listado'!$A$151:$Z$151,0)),0)+IFERROR(INDEX('Hoja de Trabajo para listado'!$AB$155:$BA$1048576,MATCH($A100,'Hoja de Trabajo para listado'!$AB$155:$AB$1048576,0),MATCH((CUADRO!M$5&amp;$E100),'Hoja de Trabajo para listado'!$AB$151:$BA$151,0)),0)+IFERROR(INDEX('Hoja de Trabajo para listado'!$BC$155:$CB$1048576,MATCH($A100,'Hoja de Trabajo para listado'!$BC$155:$BC$1048576,0),MATCH((CUADRO!M$5&amp;$E100),'Hoja de Trabajo para listado'!$BC$151:$CB$151,0)),0)+IFERROR(INDEX('Hoja de Trabajo para listado'!$DE$153:$DG$274,MATCH($A100,'Hoja de Trabajo para listado'!$DE$153:$DE$1048576,0),MATCH((CUADRO!M$5&amp;$E100),'Hoja de Trabajo para listado'!$DE$151:$DG$151,0)),0)+IFERROR(INDEX('Hoja de Trabajo para listado'!$CD$155:$DC$1048576,MATCH($A100,'Hoja de Trabajo para listado'!$CD$155:$CD$1048576,0),MATCH((CUADRO!M$5&amp;$E100),'Hoja de Trabajo para listado'!$CD$151:$DC$151,0)),0)</f>
        <v>0</v>
      </c>
      <c r="N100" s="243">
        <f ca="1">+IFERROR(INDEX('Hoja de Trabajo para listado'!$A$155:$Z$1048576,MATCH($A100,'Hoja de Trabajo para listado'!$A$155:$A$1048576,0),MATCH((CUADRO!N$5&amp;$E100),'Hoja de Trabajo para listado'!$A$151:$Z$151,0)),0)+IFERROR(INDEX('Hoja de Trabajo para listado'!$AB$155:$BA$1048576,MATCH($A100,'Hoja de Trabajo para listado'!$AB$155:$AB$1048576,0),MATCH((CUADRO!N$5&amp;$E100),'Hoja de Trabajo para listado'!$AB$151:$BA$151,0)),0)+IFERROR(INDEX('Hoja de Trabajo para listado'!$BC$155:$CB$1048576,MATCH($A100,'Hoja de Trabajo para listado'!$BC$155:$BC$1048576,0),MATCH((CUADRO!N$5&amp;$E100),'Hoja de Trabajo para listado'!$BC$151:$CB$151,0)),0)+IFERROR(INDEX('Hoja de Trabajo para listado'!$DE$153:$DG$274,MATCH($A100,'Hoja de Trabajo para listado'!$DE$153:$DE$1048576,0),MATCH((CUADRO!N$5&amp;$E100),'Hoja de Trabajo para listado'!$DE$151:$DG$151,0)),0)+IFERROR(INDEX('Hoja de Trabajo para listado'!$CD$155:$DC$1048576,MATCH($A100,'Hoja de Trabajo para listado'!$CD$155:$CD$1048576,0),MATCH((CUADRO!N$5&amp;$E100),'Hoja de Trabajo para listado'!$CD$151:$DC$151,0)),0)</f>
        <v>0</v>
      </c>
      <c r="O100" s="243">
        <f ca="1">+IFERROR(INDEX('Hoja de Trabajo para listado'!$A$155:$Z$1048576,MATCH($A100,'Hoja de Trabajo para listado'!$A$155:$A$1048576,0),MATCH((CUADRO!O$5&amp;$E100),'Hoja de Trabajo para listado'!$A$151:$Z$151,0)),0)+IFERROR(INDEX('Hoja de Trabajo para listado'!$AB$155:$BA$1048576,MATCH($A100,'Hoja de Trabajo para listado'!$AB$155:$AB$1048576,0),MATCH((CUADRO!O$5&amp;$E100),'Hoja de Trabajo para listado'!$AB$151:$BA$151,0)),0)+IFERROR(INDEX('Hoja de Trabajo para listado'!$BC$155:$CB$1048576,MATCH($A100,'Hoja de Trabajo para listado'!$BC$155:$BC$1048576,0),MATCH((CUADRO!O$5&amp;$E100),'Hoja de Trabajo para listado'!$BC$151:$CB$151,0)),0)+IFERROR(INDEX('Hoja de Trabajo para listado'!$DE$153:$DG$274,MATCH($A100,'Hoja de Trabajo para listado'!$DE$153:$DE$1048576,0),MATCH((CUADRO!O$5&amp;$E100),'Hoja de Trabajo para listado'!$DE$151:$DG$151,0)),0)+IFERROR(INDEX('Hoja de Trabajo para listado'!$CD$155:$DC$1048576,MATCH($A100,'Hoja de Trabajo para listado'!$CD$155:$CD$1048576,0),MATCH((CUADRO!O$5&amp;$E100),'Hoja de Trabajo para listado'!$CD$151:$DC$151,0)),0)</f>
        <v>0</v>
      </c>
      <c r="P100" s="243">
        <f ca="1">+IFERROR(INDEX('Hoja de Trabajo para listado'!$A$155:$Z$1048576,MATCH($A100,'Hoja de Trabajo para listado'!$A$155:$A$1048576,0),MATCH((CUADRO!P$5&amp;$E100),'Hoja de Trabajo para listado'!$A$151:$Z$151,0)),0)+IFERROR(INDEX('Hoja de Trabajo para listado'!$AB$155:$BA$1048576,MATCH($A100,'Hoja de Trabajo para listado'!$AB$155:$AB$1048576,0),MATCH((CUADRO!P$5&amp;$E100),'Hoja de Trabajo para listado'!$AB$151:$BA$151,0)),0)+IFERROR(INDEX('Hoja de Trabajo para listado'!$BC$155:$CB$1048576,MATCH($A100,'Hoja de Trabajo para listado'!$BC$155:$BC$1048576,0),MATCH((CUADRO!P$5&amp;$E100),'Hoja de Trabajo para listado'!$BC$151:$CB$151,0)),0)+IFERROR(INDEX('Hoja de Trabajo para listado'!$DE$153:$DG$274,MATCH($A100,'Hoja de Trabajo para listado'!$DE$153:$DE$1048576,0),MATCH((CUADRO!P$5&amp;$E100),'Hoja de Trabajo para listado'!$DE$151:$DG$151,0)),0)+IFERROR(INDEX('Hoja de Trabajo para listado'!$CD$155:$DC$1048576,MATCH($A100,'Hoja de Trabajo para listado'!$CD$155:$CD$1048576,0),MATCH((CUADRO!P$5&amp;$E100),'Hoja de Trabajo para listado'!$CD$151:$DC$151,0)),0)</f>
        <v>0</v>
      </c>
      <c r="Q100" s="243">
        <f ca="1">+IFERROR(INDEX('Hoja de Trabajo para listado'!$A$155:$Z$1048576,MATCH($A100,'Hoja de Trabajo para listado'!$A$155:$A$1048576,0),MATCH((CUADRO!Q$5&amp;$E100),'Hoja de Trabajo para listado'!$A$151:$Z$151,0)),0)+IFERROR(INDEX('Hoja de Trabajo para listado'!$AB$155:$BA$1048576,MATCH($A100,'Hoja de Trabajo para listado'!$AB$155:$AB$1048576,0),MATCH((CUADRO!Q$5&amp;$E100),'Hoja de Trabajo para listado'!$AB$151:$BA$151,0)),0)+IFERROR(INDEX('Hoja de Trabajo para listado'!$BC$155:$CB$1048576,MATCH($A100,'Hoja de Trabajo para listado'!$BC$155:$BC$1048576,0),MATCH((CUADRO!Q$5&amp;$E100),'Hoja de Trabajo para listado'!$BC$151:$CB$151,0)),0)+IFERROR(INDEX('Hoja de Trabajo para listado'!$DE$153:$DG$274,MATCH($A100,'Hoja de Trabajo para listado'!$DE$153:$DE$1048576,0),MATCH((CUADRO!Q$5&amp;$E100),'Hoja de Trabajo para listado'!$DE$151:$DG$151,0)),0)+IFERROR(INDEX('Hoja de Trabajo para listado'!$CD$155:$DC$1048576,MATCH($A100,'Hoja de Trabajo para listado'!$CD$155:$CD$1048576,0),MATCH((CUADRO!Q$5&amp;$E100),'Hoja de Trabajo para listado'!$CD$151:$DC$151,0)),0)</f>
        <v>0</v>
      </c>
      <c r="R100" s="243">
        <f t="shared" ca="1" si="5"/>
        <v>0</v>
      </c>
      <c r="S100" s="243"/>
      <c r="T100" s="243">
        <f ca="1">+T101</f>
        <v>0</v>
      </c>
      <c r="U100" s="242">
        <f t="shared" si="6"/>
        <v>1</v>
      </c>
      <c r="V100" s="333" t="e">
        <f>+VLOOKUP(A100,bd_lista!$A$3:$E$590,5,FALSE)</f>
        <v>#N/A</v>
      </c>
      <c r="W100" s="383" t="e">
        <f>+V100</f>
        <v>#N/A</v>
      </c>
      <c r="X100" s="242" t="e">
        <f>+VLOOKUP(A100,[3]Sheet1!$A$13:$D$744,4,FALSE)</f>
        <v>#N/A</v>
      </c>
      <c r="Y100" s="242" t="e">
        <f>+VLOOKUP(X100,bd_lista!$A$3:$C$590,3,FALSE)</f>
        <v>#N/A</v>
      </c>
      <c r="Z100" s="294" t="e">
        <f>+X100</f>
        <v>#N/A</v>
      </c>
      <c r="AA100" s="295" t="e">
        <f>+Y100</f>
        <v>#N/A</v>
      </c>
    </row>
    <row r="101" spans="1:27" ht="15" hidden="1" customHeight="1">
      <c r="A101" s="32">
        <v>149</v>
      </c>
      <c r="B101" s="389"/>
      <c r="C101" s="333" t="e">
        <f>+VLOOKUP(A101,bd_lista!$A$3:$C$590,3,FALSE)</f>
        <v>#N/A</v>
      </c>
      <c r="D101" s="386"/>
      <c r="E101" s="333" t="s">
        <v>1305</v>
      </c>
      <c r="F101" s="245">
        <f ca="1">+IFERROR(INDEX('Hoja de Trabajo para listado'!$A$155:$Z$1048576,MATCH($A101,'Hoja de Trabajo para listado'!$A$155:$A$1048576,0),MATCH((CUADRO!F$5&amp;$E101),'Hoja de Trabajo para listado'!$A$151:$Z$151,0)),0)+IFERROR(INDEX('Hoja de Trabajo para listado'!$AB$155:$BA$1048576,MATCH($A101,'Hoja de Trabajo para listado'!$AB$155:$AB$1048576,0),MATCH((CUADRO!F$5&amp;$E101),'Hoja de Trabajo para listado'!$AB$151:$BA$151,0)),0)+IFERROR(INDEX('Hoja de Trabajo para listado'!$BC$155:$CB$1048576,MATCH($A101,'Hoja de Trabajo para listado'!$BC$155:$BC$1048576,0),MATCH((CUADRO!F$5&amp;$E101),'Hoja de Trabajo para listado'!$BC$151:$CB$151,0)),0)+IFERROR(INDEX('Hoja de Trabajo para listado'!$DE$153:$DG$274,MATCH($A101,'Hoja de Trabajo para listado'!$DE$153:$DE$1048576,0),MATCH((CUADRO!F$5&amp;$E101),'Hoja de Trabajo para listado'!$DE$151:$DG$151,0)),0)+IFERROR(INDEX('Hoja de Trabajo para listado'!$CD$155:$DC$1048576,MATCH($A101,'Hoja de Trabajo para listado'!$CD$155:$CD$1048576,0),MATCH((CUADRO!F$5&amp;$E101),'Hoja de Trabajo para listado'!$CD$151:$DC$151,0)),0)</f>
        <v>0</v>
      </c>
      <c r="G101" s="245">
        <f ca="1">+IFERROR(INDEX('Hoja de Trabajo para listado'!$A$155:$Z$1048576,MATCH($A101,'Hoja de Trabajo para listado'!$A$155:$A$1048576,0),MATCH((CUADRO!G$5&amp;$E101),'Hoja de Trabajo para listado'!$A$151:$Z$151,0)),0)+IFERROR(INDEX('Hoja de Trabajo para listado'!$AB$155:$BA$1048576,MATCH($A101,'Hoja de Trabajo para listado'!$AB$155:$AB$1048576,0),MATCH((CUADRO!G$5&amp;$E101),'Hoja de Trabajo para listado'!$AB$151:$BA$151,0)),0)+IFERROR(INDEX('Hoja de Trabajo para listado'!$BC$155:$CB$1048576,MATCH($A101,'Hoja de Trabajo para listado'!$BC$155:$BC$1048576,0),MATCH((CUADRO!G$5&amp;$E101),'Hoja de Trabajo para listado'!$BC$151:$CB$151,0)),0)+IFERROR(INDEX('Hoja de Trabajo para listado'!$DE$153:$DG$274,MATCH($A101,'Hoja de Trabajo para listado'!$DE$153:$DE$1048576,0),MATCH((CUADRO!G$5&amp;$E101),'Hoja de Trabajo para listado'!$DE$151:$DG$151,0)),0)+IFERROR(INDEX('Hoja de Trabajo para listado'!$CD$155:$DC$1048576,MATCH($A101,'Hoja de Trabajo para listado'!$CD$155:$CD$1048576,0),MATCH((CUADRO!G$5&amp;$E101),'Hoja de Trabajo para listado'!$CD$151:$DC$151,0)),0)</f>
        <v>0</v>
      </c>
      <c r="H101" s="245">
        <f ca="1">+IFERROR(INDEX('Hoja de Trabajo para listado'!$A$155:$Z$1048576,MATCH($A101,'Hoja de Trabajo para listado'!$A$155:$A$1048576,0),MATCH((CUADRO!H$5&amp;$E101),'Hoja de Trabajo para listado'!$A$151:$Z$151,0)),0)+IFERROR(INDEX('Hoja de Trabajo para listado'!$AB$155:$BA$1048576,MATCH($A101,'Hoja de Trabajo para listado'!$AB$155:$AB$1048576,0),MATCH((CUADRO!H$5&amp;$E101),'Hoja de Trabajo para listado'!$AB$151:$BA$151,0)),0)+IFERROR(INDEX('Hoja de Trabajo para listado'!$BC$155:$CB$1048576,MATCH($A101,'Hoja de Trabajo para listado'!$BC$155:$BC$1048576,0),MATCH((CUADRO!H$5&amp;$E101),'Hoja de Trabajo para listado'!$BC$151:$CB$151,0)),0)+IFERROR(INDEX('Hoja de Trabajo para listado'!$DE$153:$DG$274,MATCH($A101,'Hoja de Trabajo para listado'!$DE$153:$DE$1048576,0),MATCH((CUADRO!H$5&amp;$E101),'Hoja de Trabajo para listado'!$DE$151:$DG$151,0)),0)+IFERROR(INDEX('Hoja de Trabajo para listado'!$CD$155:$DC$1048576,MATCH($A101,'Hoja de Trabajo para listado'!$CD$155:$CD$1048576,0),MATCH((CUADRO!H$5&amp;$E101),'Hoja de Trabajo para listado'!$CD$151:$DC$151,0)),0)</f>
        <v>0</v>
      </c>
      <c r="I101" s="245">
        <f ca="1">+IFERROR(INDEX('Hoja de Trabajo para listado'!$A$155:$Z$1048576,MATCH($A101,'Hoja de Trabajo para listado'!$A$155:$A$1048576,0),MATCH((CUADRO!I$5&amp;$E101),'Hoja de Trabajo para listado'!$A$151:$Z$151,0)),0)+IFERROR(INDEX('Hoja de Trabajo para listado'!$AB$155:$BA$1048576,MATCH($A101,'Hoja de Trabajo para listado'!$AB$155:$AB$1048576,0),MATCH((CUADRO!I$5&amp;$E101),'Hoja de Trabajo para listado'!$AB$151:$BA$151,0)),0)+IFERROR(INDEX('Hoja de Trabajo para listado'!$BC$155:$CB$1048576,MATCH($A101,'Hoja de Trabajo para listado'!$BC$155:$BC$1048576,0),MATCH((CUADRO!I$5&amp;$E101),'Hoja de Trabajo para listado'!$BC$151:$CB$151,0)),0)+IFERROR(INDEX('Hoja de Trabajo para listado'!$DE$153:$DG$274,MATCH($A101,'Hoja de Trabajo para listado'!$DE$153:$DE$1048576,0),MATCH((CUADRO!I$5&amp;$E101),'Hoja de Trabajo para listado'!$DE$151:$DG$151,0)),0)+IFERROR(INDEX('Hoja de Trabajo para listado'!$CD$155:$DC$1048576,MATCH($A101,'Hoja de Trabajo para listado'!$CD$155:$CD$1048576,0),MATCH((CUADRO!I$5&amp;$E101),'Hoja de Trabajo para listado'!$CD$151:$DC$151,0)),0)</f>
        <v>0</v>
      </c>
      <c r="J101" s="245">
        <f ca="1">+IFERROR(INDEX('Hoja de Trabajo para listado'!$A$155:$Z$1048576,MATCH($A101,'Hoja de Trabajo para listado'!$A$155:$A$1048576,0),MATCH((CUADRO!J$5&amp;$E101),'Hoja de Trabajo para listado'!$A$151:$Z$151,0)),0)+IFERROR(INDEX('Hoja de Trabajo para listado'!$AB$155:$BA$1048576,MATCH($A101,'Hoja de Trabajo para listado'!$AB$155:$AB$1048576,0),MATCH((CUADRO!J$5&amp;$E101),'Hoja de Trabajo para listado'!$AB$151:$BA$151,0)),0)+IFERROR(INDEX('Hoja de Trabajo para listado'!$BC$155:$CB$1048576,MATCH($A101,'Hoja de Trabajo para listado'!$BC$155:$BC$1048576,0),MATCH((CUADRO!J$5&amp;$E101),'Hoja de Trabajo para listado'!$BC$151:$CB$151,0)),0)+IFERROR(INDEX('Hoja de Trabajo para listado'!$DE$153:$DG$274,MATCH($A101,'Hoja de Trabajo para listado'!$DE$153:$DE$1048576,0),MATCH((CUADRO!J$5&amp;$E101),'Hoja de Trabajo para listado'!$DE$151:$DG$151,0)),0)+IFERROR(INDEX('Hoja de Trabajo para listado'!$CD$155:$DC$1048576,MATCH($A101,'Hoja de Trabajo para listado'!$CD$155:$CD$1048576,0),MATCH((CUADRO!J$5&amp;$E101),'Hoja de Trabajo para listado'!$CD$151:$DC$151,0)),0)</f>
        <v>0</v>
      </c>
      <c r="K101" s="245">
        <f ca="1">+IFERROR(INDEX('Hoja de Trabajo para listado'!$A$155:$Z$1048576,MATCH($A101,'Hoja de Trabajo para listado'!$A$155:$A$1048576,0),MATCH((CUADRO!K$5&amp;$E101),'Hoja de Trabajo para listado'!$A$151:$Z$151,0)),0)+IFERROR(INDEX('Hoja de Trabajo para listado'!$AB$155:$BA$1048576,MATCH($A101,'Hoja de Trabajo para listado'!$AB$155:$AB$1048576,0),MATCH((CUADRO!K$5&amp;$E101),'Hoja de Trabajo para listado'!$AB$151:$BA$151,0)),0)+IFERROR(INDEX('Hoja de Trabajo para listado'!$BC$155:$CB$1048576,MATCH($A101,'Hoja de Trabajo para listado'!$BC$155:$BC$1048576,0),MATCH((CUADRO!K$5&amp;$E101),'Hoja de Trabajo para listado'!$BC$151:$CB$151,0)),0)+IFERROR(INDEX('Hoja de Trabajo para listado'!$DE$153:$DG$274,MATCH($A101,'Hoja de Trabajo para listado'!$DE$153:$DE$1048576,0),MATCH((CUADRO!K$5&amp;$E101),'Hoja de Trabajo para listado'!$DE$151:$DG$151,0)),0)+IFERROR(INDEX('Hoja de Trabajo para listado'!$CD$155:$DC$1048576,MATCH($A101,'Hoja de Trabajo para listado'!$CD$155:$CD$1048576,0),MATCH((CUADRO!K$5&amp;$E101),'Hoja de Trabajo para listado'!$CD$151:$DC$151,0)),0)</f>
        <v>0</v>
      </c>
      <c r="L101" s="245">
        <f ca="1">+IFERROR(INDEX('Hoja de Trabajo para listado'!$A$155:$Z$1048576,MATCH($A101,'Hoja de Trabajo para listado'!$A$155:$A$1048576,0),MATCH((CUADRO!L$5&amp;$E101),'Hoja de Trabajo para listado'!$A$151:$Z$151,0)),0)+IFERROR(INDEX('Hoja de Trabajo para listado'!$AB$155:$BA$1048576,MATCH($A101,'Hoja de Trabajo para listado'!$AB$155:$AB$1048576,0),MATCH((CUADRO!L$5&amp;$E101),'Hoja de Trabajo para listado'!$AB$151:$BA$151,0)),0)+IFERROR(INDEX('Hoja de Trabajo para listado'!$BC$155:$CB$1048576,MATCH($A101,'Hoja de Trabajo para listado'!$BC$155:$BC$1048576,0),MATCH((CUADRO!L$5&amp;$E101),'Hoja de Trabajo para listado'!$BC$151:$CB$151,0)),0)+IFERROR(INDEX('Hoja de Trabajo para listado'!$DE$153:$DG$274,MATCH($A101,'Hoja de Trabajo para listado'!$DE$153:$DE$1048576,0),MATCH((CUADRO!L$5&amp;$E101),'Hoja de Trabajo para listado'!$DE$151:$DG$151,0)),0)+IFERROR(INDEX('Hoja de Trabajo para listado'!$CD$155:$DC$1048576,MATCH($A101,'Hoja de Trabajo para listado'!$CD$155:$CD$1048576,0),MATCH((CUADRO!L$5&amp;$E101),'Hoja de Trabajo para listado'!$CD$151:$DC$151,0)),0)</f>
        <v>0</v>
      </c>
      <c r="M101" s="245">
        <f ca="1">+IFERROR(INDEX('Hoja de Trabajo para listado'!$A$155:$Z$1048576,MATCH($A101,'Hoja de Trabajo para listado'!$A$155:$A$1048576,0),MATCH((CUADRO!M$5&amp;$E101),'Hoja de Trabajo para listado'!$A$151:$Z$151,0)),0)+IFERROR(INDEX('Hoja de Trabajo para listado'!$AB$155:$BA$1048576,MATCH($A101,'Hoja de Trabajo para listado'!$AB$155:$AB$1048576,0),MATCH((CUADRO!M$5&amp;$E101),'Hoja de Trabajo para listado'!$AB$151:$BA$151,0)),0)+IFERROR(INDEX('Hoja de Trabajo para listado'!$BC$155:$CB$1048576,MATCH($A101,'Hoja de Trabajo para listado'!$BC$155:$BC$1048576,0),MATCH((CUADRO!M$5&amp;$E101),'Hoja de Trabajo para listado'!$BC$151:$CB$151,0)),0)+IFERROR(INDEX('Hoja de Trabajo para listado'!$DE$153:$DG$274,MATCH($A101,'Hoja de Trabajo para listado'!$DE$153:$DE$1048576,0),MATCH((CUADRO!M$5&amp;$E101),'Hoja de Trabajo para listado'!$DE$151:$DG$151,0)),0)+IFERROR(INDEX('Hoja de Trabajo para listado'!$CD$155:$DC$1048576,MATCH($A101,'Hoja de Trabajo para listado'!$CD$155:$CD$1048576,0),MATCH((CUADRO!M$5&amp;$E101),'Hoja de Trabajo para listado'!$CD$151:$DC$151,0)),0)</f>
        <v>0</v>
      </c>
      <c r="N101" s="245">
        <f ca="1">+IFERROR(INDEX('Hoja de Trabajo para listado'!$A$155:$Z$1048576,MATCH($A101,'Hoja de Trabajo para listado'!$A$155:$A$1048576,0),MATCH((CUADRO!N$5&amp;$E101),'Hoja de Trabajo para listado'!$A$151:$Z$151,0)),0)+IFERROR(INDEX('Hoja de Trabajo para listado'!$AB$155:$BA$1048576,MATCH($A101,'Hoja de Trabajo para listado'!$AB$155:$AB$1048576,0),MATCH((CUADRO!N$5&amp;$E101),'Hoja de Trabajo para listado'!$AB$151:$BA$151,0)),0)+IFERROR(INDEX('Hoja de Trabajo para listado'!$BC$155:$CB$1048576,MATCH($A101,'Hoja de Trabajo para listado'!$BC$155:$BC$1048576,0),MATCH((CUADRO!N$5&amp;$E101),'Hoja de Trabajo para listado'!$BC$151:$CB$151,0)),0)+IFERROR(INDEX('Hoja de Trabajo para listado'!$DE$153:$DG$274,MATCH($A101,'Hoja de Trabajo para listado'!$DE$153:$DE$1048576,0),MATCH((CUADRO!N$5&amp;$E101),'Hoja de Trabajo para listado'!$DE$151:$DG$151,0)),0)+IFERROR(INDEX('Hoja de Trabajo para listado'!$CD$155:$DC$1048576,MATCH($A101,'Hoja de Trabajo para listado'!$CD$155:$CD$1048576,0),MATCH((CUADRO!N$5&amp;$E101),'Hoja de Trabajo para listado'!$CD$151:$DC$151,0)),0)</f>
        <v>0</v>
      </c>
      <c r="O101" s="245">
        <f ca="1">+IFERROR(INDEX('Hoja de Trabajo para listado'!$A$155:$Z$1048576,MATCH($A101,'Hoja de Trabajo para listado'!$A$155:$A$1048576,0),MATCH((CUADRO!O$5&amp;$E101),'Hoja de Trabajo para listado'!$A$151:$Z$151,0)),0)+IFERROR(INDEX('Hoja de Trabajo para listado'!$AB$155:$BA$1048576,MATCH($A101,'Hoja de Trabajo para listado'!$AB$155:$AB$1048576,0),MATCH((CUADRO!O$5&amp;$E101),'Hoja de Trabajo para listado'!$AB$151:$BA$151,0)),0)+IFERROR(INDEX('Hoja de Trabajo para listado'!$BC$155:$CB$1048576,MATCH($A101,'Hoja de Trabajo para listado'!$BC$155:$BC$1048576,0),MATCH((CUADRO!O$5&amp;$E101),'Hoja de Trabajo para listado'!$BC$151:$CB$151,0)),0)+IFERROR(INDEX('Hoja de Trabajo para listado'!$DE$153:$DG$274,MATCH($A101,'Hoja de Trabajo para listado'!$DE$153:$DE$1048576,0),MATCH((CUADRO!O$5&amp;$E101),'Hoja de Trabajo para listado'!$DE$151:$DG$151,0)),0)+IFERROR(INDEX('Hoja de Trabajo para listado'!$CD$155:$DC$1048576,MATCH($A101,'Hoja de Trabajo para listado'!$CD$155:$CD$1048576,0),MATCH((CUADRO!O$5&amp;$E101),'Hoja de Trabajo para listado'!$CD$151:$DC$151,0)),0)</f>
        <v>0</v>
      </c>
      <c r="P101" s="245">
        <f ca="1">+IFERROR(INDEX('Hoja de Trabajo para listado'!$A$155:$Z$1048576,MATCH($A101,'Hoja de Trabajo para listado'!$A$155:$A$1048576,0),MATCH((CUADRO!P$5&amp;$E101),'Hoja de Trabajo para listado'!$A$151:$Z$151,0)),0)+IFERROR(INDEX('Hoja de Trabajo para listado'!$AB$155:$BA$1048576,MATCH($A101,'Hoja de Trabajo para listado'!$AB$155:$AB$1048576,0),MATCH((CUADRO!P$5&amp;$E101),'Hoja de Trabajo para listado'!$AB$151:$BA$151,0)),0)+IFERROR(INDEX('Hoja de Trabajo para listado'!$BC$155:$CB$1048576,MATCH($A101,'Hoja de Trabajo para listado'!$BC$155:$BC$1048576,0),MATCH((CUADRO!P$5&amp;$E101),'Hoja de Trabajo para listado'!$BC$151:$CB$151,0)),0)+IFERROR(INDEX('Hoja de Trabajo para listado'!$DE$153:$DG$274,MATCH($A101,'Hoja de Trabajo para listado'!$DE$153:$DE$1048576,0),MATCH((CUADRO!P$5&amp;$E101),'Hoja de Trabajo para listado'!$DE$151:$DG$151,0)),0)+IFERROR(INDEX('Hoja de Trabajo para listado'!$CD$155:$DC$1048576,MATCH($A101,'Hoja de Trabajo para listado'!$CD$155:$CD$1048576,0),MATCH((CUADRO!P$5&amp;$E101),'Hoja de Trabajo para listado'!$CD$151:$DC$151,0)),0)</f>
        <v>0</v>
      </c>
      <c r="Q101" s="245">
        <f ca="1">+IFERROR(INDEX('Hoja de Trabajo para listado'!$A$155:$Z$1048576,MATCH($A101,'Hoja de Trabajo para listado'!$A$155:$A$1048576,0),MATCH((CUADRO!Q$5&amp;$E101),'Hoja de Trabajo para listado'!$A$151:$Z$151,0)),0)+IFERROR(INDEX('Hoja de Trabajo para listado'!$AB$155:$BA$1048576,MATCH($A101,'Hoja de Trabajo para listado'!$AB$155:$AB$1048576,0),MATCH((CUADRO!Q$5&amp;$E101),'Hoja de Trabajo para listado'!$AB$151:$BA$151,0)),0)+IFERROR(INDEX('Hoja de Trabajo para listado'!$BC$155:$CB$1048576,MATCH($A101,'Hoja de Trabajo para listado'!$BC$155:$BC$1048576,0),MATCH((CUADRO!Q$5&amp;$E101),'Hoja de Trabajo para listado'!$BC$151:$CB$151,0)),0)+IFERROR(INDEX('Hoja de Trabajo para listado'!$DE$153:$DG$274,MATCH($A101,'Hoja de Trabajo para listado'!$DE$153:$DE$1048576,0),MATCH((CUADRO!Q$5&amp;$E101),'Hoja de Trabajo para listado'!$DE$151:$DG$151,0)),0)+IFERROR(INDEX('Hoja de Trabajo para listado'!$CD$155:$DC$1048576,MATCH($A101,'Hoja de Trabajo para listado'!$CD$155:$CD$1048576,0),MATCH((CUADRO!Q$5&amp;$E101),'Hoja de Trabajo para listado'!$CD$151:$DC$151,0)),0)</f>
        <v>0</v>
      </c>
      <c r="R101" s="245">
        <f t="shared" ca="1" si="5"/>
        <v>0</v>
      </c>
      <c r="S101" s="245">
        <f ca="1">+R100+R101</f>
        <v>0</v>
      </c>
      <c r="T101" s="245">
        <f ca="1">+S101</f>
        <v>0</v>
      </c>
      <c r="U101" s="244">
        <f t="shared" si="6"/>
        <v>2</v>
      </c>
      <c r="V101" s="333" t="e">
        <f>+VLOOKUP(A101,bd_lista!$A$3:$E$590,5,FALSE)</f>
        <v>#N/A</v>
      </c>
      <c r="W101" s="384"/>
      <c r="X101" s="242" t="e">
        <f>+VLOOKUP(A101,[3]Sheet1!$A$13:$D$744,4,FALSE)</f>
        <v>#N/A</v>
      </c>
      <c r="Y101" s="242" t="e">
        <f>+VLOOKUP(X101,bd_lista!$A$3:$C$590,3,FALSE)</f>
        <v>#N/A</v>
      </c>
      <c r="Z101" s="292"/>
      <c r="AA101" s="293"/>
    </row>
    <row r="102" spans="1:27" ht="15" hidden="1" customHeight="1">
      <c r="A102" s="251">
        <v>150</v>
      </c>
      <c r="B102" s="388">
        <f>+A102</f>
        <v>150</v>
      </c>
      <c r="C102" s="247" t="str">
        <f>+VLOOKUP(A102,bd_lista!$A$3:$C$590,3,FALSE)</f>
        <v>Proyecto Sucre Ciudad Universitaria</v>
      </c>
      <c r="D102" s="385" t="str">
        <f>+C102</f>
        <v>Proyecto Sucre Ciudad Universitaria</v>
      </c>
      <c r="E102" s="247" t="s">
        <v>1304</v>
      </c>
      <c r="F102" s="243">
        <f ca="1">+IFERROR(INDEX('Hoja de Trabajo para listado'!$A$155:$Z$1048576,MATCH($A102,'Hoja de Trabajo para listado'!$A$155:$A$1048576,0),MATCH((CUADRO!F$5&amp;$E102),'Hoja de Trabajo para listado'!$A$151:$Z$151,0)),0)+IFERROR(INDEX('Hoja de Trabajo para listado'!$AB$155:$BA$1048576,MATCH($A102,'Hoja de Trabajo para listado'!$AB$155:$AB$1048576,0),MATCH((CUADRO!F$5&amp;$E102),'Hoja de Trabajo para listado'!$AB$151:$BA$151,0)),0)+IFERROR(INDEX('Hoja de Trabajo para listado'!$BC$155:$CB$1048576,MATCH($A102,'Hoja de Trabajo para listado'!$BC$155:$BC$1048576,0),MATCH((CUADRO!F$5&amp;$E102),'Hoja de Trabajo para listado'!$BC$151:$CB$151,0)),0)+IFERROR(INDEX('Hoja de Trabajo para listado'!$DE$153:$DG$274,MATCH($A102,'Hoja de Trabajo para listado'!$DE$153:$DE$1048576,0),MATCH((CUADRO!F$5&amp;$E102),'Hoja de Trabajo para listado'!$DE$151:$DG$151,0)),0)+IFERROR(INDEX('Hoja de Trabajo para listado'!$CD$155:$DC$1048576,MATCH($A102,'Hoja de Trabajo para listado'!$CD$155:$CD$1048576,0),MATCH((CUADRO!F$5&amp;$E102),'Hoja de Trabajo para listado'!$CD$151:$DC$151,0)),0)</f>
        <v>0</v>
      </c>
      <c r="G102" s="243">
        <f ca="1">+IFERROR(INDEX('Hoja de Trabajo para listado'!$A$155:$Z$1048576,MATCH($A102,'Hoja de Trabajo para listado'!$A$155:$A$1048576,0),MATCH((CUADRO!G$5&amp;$E102),'Hoja de Trabajo para listado'!$A$151:$Z$151,0)),0)+IFERROR(INDEX('Hoja de Trabajo para listado'!$AB$155:$BA$1048576,MATCH($A102,'Hoja de Trabajo para listado'!$AB$155:$AB$1048576,0),MATCH((CUADRO!G$5&amp;$E102),'Hoja de Trabajo para listado'!$AB$151:$BA$151,0)),0)+IFERROR(INDEX('Hoja de Trabajo para listado'!$BC$155:$CB$1048576,MATCH($A102,'Hoja de Trabajo para listado'!$BC$155:$BC$1048576,0),MATCH((CUADRO!G$5&amp;$E102),'Hoja de Trabajo para listado'!$BC$151:$CB$151,0)),0)+IFERROR(INDEX('Hoja de Trabajo para listado'!$DE$153:$DG$274,MATCH($A102,'Hoja de Trabajo para listado'!$DE$153:$DE$1048576,0),MATCH((CUADRO!G$5&amp;$E102),'Hoja de Trabajo para listado'!$DE$151:$DG$151,0)),0)+IFERROR(INDEX('Hoja de Trabajo para listado'!$CD$155:$DC$1048576,MATCH($A102,'Hoja de Trabajo para listado'!$CD$155:$CD$1048576,0),MATCH((CUADRO!G$5&amp;$E102),'Hoja de Trabajo para listado'!$CD$151:$DC$151,0)),0)</f>
        <v>0</v>
      </c>
      <c r="H102" s="243">
        <f ca="1">+IFERROR(INDEX('Hoja de Trabajo para listado'!$A$155:$Z$1048576,MATCH($A102,'Hoja de Trabajo para listado'!$A$155:$A$1048576,0),MATCH((CUADRO!H$5&amp;$E102),'Hoja de Trabajo para listado'!$A$151:$Z$151,0)),0)+IFERROR(INDEX('Hoja de Trabajo para listado'!$AB$155:$BA$1048576,MATCH($A102,'Hoja de Trabajo para listado'!$AB$155:$AB$1048576,0),MATCH((CUADRO!H$5&amp;$E102),'Hoja de Trabajo para listado'!$AB$151:$BA$151,0)),0)+IFERROR(INDEX('Hoja de Trabajo para listado'!$BC$155:$CB$1048576,MATCH($A102,'Hoja de Trabajo para listado'!$BC$155:$BC$1048576,0),MATCH((CUADRO!H$5&amp;$E102),'Hoja de Trabajo para listado'!$BC$151:$CB$151,0)),0)+IFERROR(INDEX('Hoja de Trabajo para listado'!$DE$153:$DG$274,MATCH($A102,'Hoja de Trabajo para listado'!$DE$153:$DE$1048576,0),MATCH((CUADRO!H$5&amp;$E102),'Hoja de Trabajo para listado'!$DE$151:$DG$151,0)),0)+IFERROR(INDEX('Hoja de Trabajo para listado'!$CD$155:$DC$1048576,MATCH($A102,'Hoja de Trabajo para listado'!$CD$155:$CD$1048576,0),MATCH((CUADRO!H$5&amp;$E102),'Hoja de Trabajo para listado'!$CD$151:$DC$151,0)),0)</f>
        <v>0</v>
      </c>
      <c r="I102" s="243">
        <f ca="1">+IFERROR(INDEX('Hoja de Trabajo para listado'!$A$155:$Z$1048576,MATCH($A102,'Hoja de Trabajo para listado'!$A$155:$A$1048576,0),MATCH((CUADRO!I$5&amp;$E102),'Hoja de Trabajo para listado'!$A$151:$Z$151,0)),0)+IFERROR(INDEX('Hoja de Trabajo para listado'!$AB$155:$BA$1048576,MATCH($A102,'Hoja de Trabajo para listado'!$AB$155:$AB$1048576,0),MATCH((CUADRO!I$5&amp;$E102),'Hoja de Trabajo para listado'!$AB$151:$BA$151,0)),0)+IFERROR(INDEX('Hoja de Trabajo para listado'!$BC$155:$CB$1048576,MATCH($A102,'Hoja de Trabajo para listado'!$BC$155:$BC$1048576,0),MATCH((CUADRO!I$5&amp;$E102),'Hoja de Trabajo para listado'!$BC$151:$CB$151,0)),0)+IFERROR(INDEX('Hoja de Trabajo para listado'!$DE$153:$DG$274,MATCH($A102,'Hoja de Trabajo para listado'!$DE$153:$DE$1048576,0),MATCH((CUADRO!I$5&amp;$E102),'Hoja de Trabajo para listado'!$DE$151:$DG$151,0)),0)+IFERROR(INDEX('Hoja de Trabajo para listado'!$CD$155:$DC$1048576,MATCH($A102,'Hoja de Trabajo para listado'!$CD$155:$CD$1048576,0),MATCH((CUADRO!I$5&amp;$E102),'Hoja de Trabajo para listado'!$CD$151:$DC$151,0)),0)</f>
        <v>0</v>
      </c>
      <c r="J102" s="243">
        <f ca="1">+IFERROR(INDEX('Hoja de Trabajo para listado'!$A$155:$Z$1048576,MATCH($A102,'Hoja de Trabajo para listado'!$A$155:$A$1048576,0),MATCH((CUADRO!J$5&amp;$E102),'Hoja de Trabajo para listado'!$A$151:$Z$151,0)),0)+IFERROR(INDEX('Hoja de Trabajo para listado'!$AB$155:$BA$1048576,MATCH($A102,'Hoja de Trabajo para listado'!$AB$155:$AB$1048576,0),MATCH((CUADRO!J$5&amp;$E102),'Hoja de Trabajo para listado'!$AB$151:$BA$151,0)),0)+IFERROR(INDEX('Hoja de Trabajo para listado'!$BC$155:$CB$1048576,MATCH($A102,'Hoja de Trabajo para listado'!$BC$155:$BC$1048576,0),MATCH((CUADRO!J$5&amp;$E102),'Hoja de Trabajo para listado'!$BC$151:$CB$151,0)),0)+IFERROR(INDEX('Hoja de Trabajo para listado'!$DE$153:$DG$274,MATCH($A102,'Hoja de Trabajo para listado'!$DE$153:$DE$1048576,0),MATCH((CUADRO!J$5&amp;$E102),'Hoja de Trabajo para listado'!$DE$151:$DG$151,0)),0)+IFERROR(INDEX('Hoja de Trabajo para listado'!$CD$155:$DC$1048576,MATCH($A102,'Hoja de Trabajo para listado'!$CD$155:$CD$1048576,0),MATCH((CUADRO!J$5&amp;$E102),'Hoja de Trabajo para listado'!$CD$151:$DC$151,0)),0)</f>
        <v>0</v>
      </c>
      <c r="K102" s="243">
        <f ca="1">+IFERROR(INDEX('Hoja de Trabajo para listado'!$A$155:$Z$1048576,MATCH($A102,'Hoja de Trabajo para listado'!$A$155:$A$1048576,0),MATCH((CUADRO!K$5&amp;$E102),'Hoja de Trabajo para listado'!$A$151:$Z$151,0)),0)+IFERROR(INDEX('Hoja de Trabajo para listado'!$AB$155:$BA$1048576,MATCH($A102,'Hoja de Trabajo para listado'!$AB$155:$AB$1048576,0),MATCH((CUADRO!K$5&amp;$E102),'Hoja de Trabajo para listado'!$AB$151:$BA$151,0)),0)+IFERROR(INDEX('Hoja de Trabajo para listado'!$BC$155:$CB$1048576,MATCH($A102,'Hoja de Trabajo para listado'!$BC$155:$BC$1048576,0),MATCH((CUADRO!K$5&amp;$E102),'Hoja de Trabajo para listado'!$BC$151:$CB$151,0)),0)+IFERROR(INDEX('Hoja de Trabajo para listado'!$DE$153:$DG$274,MATCH($A102,'Hoja de Trabajo para listado'!$DE$153:$DE$1048576,0),MATCH((CUADRO!K$5&amp;$E102),'Hoja de Trabajo para listado'!$DE$151:$DG$151,0)),0)+IFERROR(INDEX('Hoja de Trabajo para listado'!$CD$155:$DC$1048576,MATCH($A102,'Hoja de Trabajo para listado'!$CD$155:$CD$1048576,0),MATCH((CUADRO!K$5&amp;$E102),'Hoja de Trabajo para listado'!$CD$151:$DC$151,0)),0)</f>
        <v>0</v>
      </c>
      <c r="L102" s="243">
        <f ca="1">+IFERROR(INDEX('Hoja de Trabajo para listado'!$A$155:$Z$1048576,MATCH($A102,'Hoja de Trabajo para listado'!$A$155:$A$1048576,0),MATCH((CUADRO!L$5&amp;$E102),'Hoja de Trabajo para listado'!$A$151:$Z$151,0)),0)+IFERROR(INDEX('Hoja de Trabajo para listado'!$AB$155:$BA$1048576,MATCH($A102,'Hoja de Trabajo para listado'!$AB$155:$AB$1048576,0),MATCH((CUADRO!L$5&amp;$E102),'Hoja de Trabajo para listado'!$AB$151:$BA$151,0)),0)+IFERROR(INDEX('Hoja de Trabajo para listado'!$BC$155:$CB$1048576,MATCH($A102,'Hoja de Trabajo para listado'!$BC$155:$BC$1048576,0),MATCH((CUADRO!L$5&amp;$E102),'Hoja de Trabajo para listado'!$BC$151:$CB$151,0)),0)+IFERROR(INDEX('Hoja de Trabajo para listado'!$DE$153:$DG$274,MATCH($A102,'Hoja de Trabajo para listado'!$DE$153:$DE$1048576,0),MATCH((CUADRO!L$5&amp;$E102),'Hoja de Trabajo para listado'!$DE$151:$DG$151,0)),0)+IFERROR(INDEX('Hoja de Trabajo para listado'!$CD$155:$DC$1048576,MATCH($A102,'Hoja de Trabajo para listado'!$CD$155:$CD$1048576,0),MATCH((CUADRO!L$5&amp;$E102),'Hoja de Trabajo para listado'!$CD$151:$DC$151,0)),0)</f>
        <v>0</v>
      </c>
      <c r="M102" s="243">
        <f ca="1">+IFERROR(INDEX('Hoja de Trabajo para listado'!$A$155:$Z$1048576,MATCH($A102,'Hoja de Trabajo para listado'!$A$155:$A$1048576,0),MATCH((CUADRO!M$5&amp;$E102),'Hoja de Trabajo para listado'!$A$151:$Z$151,0)),0)+IFERROR(INDEX('Hoja de Trabajo para listado'!$AB$155:$BA$1048576,MATCH($A102,'Hoja de Trabajo para listado'!$AB$155:$AB$1048576,0),MATCH((CUADRO!M$5&amp;$E102),'Hoja de Trabajo para listado'!$AB$151:$BA$151,0)),0)+IFERROR(INDEX('Hoja de Trabajo para listado'!$BC$155:$CB$1048576,MATCH($A102,'Hoja de Trabajo para listado'!$BC$155:$BC$1048576,0),MATCH((CUADRO!M$5&amp;$E102),'Hoja de Trabajo para listado'!$BC$151:$CB$151,0)),0)+IFERROR(INDEX('Hoja de Trabajo para listado'!$DE$153:$DG$274,MATCH($A102,'Hoja de Trabajo para listado'!$DE$153:$DE$1048576,0),MATCH((CUADRO!M$5&amp;$E102),'Hoja de Trabajo para listado'!$DE$151:$DG$151,0)),0)+IFERROR(INDEX('Hoja de Trabajo para listado'!$CD$155:$DC$1048576,MATCH($A102,'Hoja de Trabajo para listado'!$CD$155:$CD$1048576,0),MATCH((CUADRO!M$5&amp;$E102),'Hoja de Trabajo para listado'!$CD$151:$DC$151,0)),0)</f>
        <v>0</v>
      </c>
      <c r="N102" s="243">
        <f ca="1">+IFERROR(INDEX('Hoja de Trabajo para listado'!$A$155:$Z$1048576,MATCH($A102,'Hoja de Trabajo para listado'!$A$155:$A$1048576,0),MATCH((CUADRO!N$5&amp;$E102),'Hoja de Trabajo para listado'!$A$151:$Z$151,0)),0)+IFERROR(INDEX('Hoja de Trabajo para listado'!$AB$155:$BA$1048576,MATCH($A102,'Hoja de Trabajo para listado'!$AB$155:$AB$1048576,0),MATCH((CUADRO!N$5&amp;$E102),'Hoja de Trabajo para listado'!$AB$151:$BA$151,0)),0)+IFERROR(INDEX('Hoja de Trabajo para listado'!$BC$155:$CB$1048576,MATCH($A102,'Hoja de Trabajo para listado'!$BC$155:$BC$1048576,0),MATCH((CUADRO!N$5&amp;$E102),'Hoja de Trabajo para listado'!$BC$151:$CB$151,0)),0)+IFERROR(INDEX('Hoja de Trabajo para listado'!$DE$153:$DG$274,MATCH($A102,'Hoja de Trabajo para listado'!$DE$153:$DE$1048576,0),MATCH((CUADRO!N$5&amp;$E102),'Hoja de Trabajo para listado'!$DE$151:$DG$151,0)),0)+IFERROR(INDEX('Hoja de Trabajo para listado'!$CD$155:$DC$1048576,MATCH($A102,'Hoja de Trabajo para listado'!$CD$155:$CD$1048576,0),MATCH((CUADRO!N$5&amp;$E102),'Hoja de Trabajo para listado'!$CD$151:$DC$151,0)),0)</f>
        <v>0</v>
      </c>
      <c r="O102" s="243">
        <f ca="1">+IFERROR(INDEX('Hoja de Trabajo para listado'!$A$155:$Z$1048576,MATCH($A102,'Hoja de Trabajo para listado'!$A$155:$A$1048576,0),MATCH((CUADRO!O$5&amp;$E102),'Hoja de Trabajo para listado'!$A$151:$Z$151,0)),0)+IFERROR(INDEX('Hoja de Trabajo para listado'!$AB$155:$BA$1048576,MATCH($A102,'Hoja de Trabajo para listado'!$AB$155:$AB$1048576,0),MATCH((CUADRO!O$5&amp;$E102),'Hoja de Trabajo para listado'!$AB$151:$BA$151,0)),0)+IFERROR(INDEX('Hoja de Trabajo para listado'!$BC$155:$CB$1048576,MATCH($A102,'Hoja de Trabajo para listado'!$BC$155:$BC$1048576,0),MATCH((CUADRO!O$5&amp;$E102),'Hoja de Trabajo para listado'!$BC$151:$CB$151,0)),0)+IFERROR(INDEX('Hoja de Trabajo para listado'!$DE$153:$DG$274,MATCH($A102,'Hoja de Trabajo para listado'!$DE$153:$DE$1048576,0),MATCH((CUADRO!O$5&amp;$E102),'Hoja de Trabajo para listado'!$DE$151:$DG$151,0)),0)+IFERROR(INDEX('Hoja de Trabajo para listado'!$CD$155:$DC$1048576,MATCH($A102,'Hoja de Trabajo para listado'!$CD$155:$CD$1048576,0),MATCH((CUADRO!O$5&amp;$E102),'Hoja de Trabajo para listado'!$CD$151:$DC$151,0)),0)</f>
        <v>0</v>
      </c>
      <c r="P102" s="243">
        <f ca="1">+IFERROR(INDEX('Hoja de Trabajo para listado'!$A$155:$Z$1048576,MATCH($A102,'Hoja de Trabajo para listado'!$A$155:$A$1048576,0),MATCH((CUADRO!P$5&amp;$E102),'Hoja de Trabajo para listado'!$A$151:$Z$151,0)),0)+IFERROR(INDEX('Hoja de Trabajo para listado'!$AB$155:$BA$1048576,MATCH($A102,'Hoja de Trabajo para listado'!$AB$155:$AB$1048576,0),MATCH((CUADRO!P$5&amp;$E102),'Hoja de Trabajo para listado'!$AB$151:$BA$151,0)),0)+IFERROR(INDEX('Hoja de Trabajo para listado'!$BC$155:$CB$1048576,MATCH($A102,'Hoja de Trabajo para listado'!$BC$155:$BC$1048576,0),MATCH((CUADRO!P$5&amp;$E102),'Hoja de Trabajo para listado'!$BC$151:$CB$151,0)),0)+IFERROR(INDEX('Hoja de Trabajo para listado'!$DE$153:$DG$274,MATCH($A102,'Hoja de Trabajo para listado'!$DE$153:$DE$1048576,0),MATCH((CUADRO!P$5&amp;$E102),'Hoja de Trabajo para listado'!$DE$151:$DG$151,0)),0)+IFERROR(INDEX('Hoja de Trabajo para listado'!$CD$155:$DC$1048576,MATCH($A102,'Hoja de Trabajo para listado'!$CD$155:$CD$1048576,0),MATCH((CUADRO!P$5&amp;$E102),'Hoja de Trabajo para listado'!$CD$151:$DC$151,0)),0)</f>
        <v>0</v>
      </c>
      <c r="Q102" s="243">
        <f ca="1">+IFERROR(INDEX('Hoja de Trabajo para listado'!$A$155:$Z$1048576,MATCH($A102,'Hoja de Trabajo para listado'!$A$155:$A$1048576,0),MATCH((CUADRO!Q$5&amp;$E102),'Hoja de Trabajo para listado'!$A$151:$Z$151,0)),0)+IFERROR(INDEX('Hoja de Trabajo para listado'!$AB$155:$BA$1048576,MATCH($A102,'Hoja de Trabajo para listado'!$AB$155:$AB$1048576,0),MATCH((CUADRO!Q$5&amp;$E102),'Hoja de Trabajo para listado'!$AB$151:$BA$151,0)),0)+IFERROR(INDEX('Hoja de Trabajo para listado'!$BC$155:$CB$1048576,MATCH($A102,'Hoja de Trabajo para listado'!$BC$155:$BC$1048576,0),MATCH((CUADRO!Q$5&amp;$E102),'Hoja de Trabajo para listado'!$BC$151:$CB$151,0)),0)+IFERROR(INDEX('Hoja de Trabajo para listado'!$DE$153:$DG$274,MATCH($A102,'Hoja de Trabajo para listado'!$DE$153:$DE$1048576,0),MATCH((CUADRO!Q$5&amp;$E102),'Hoja de Trabajo para listado'!$DE$151:$DG$151,0)),0)+IFERROR(INDEX('Hoja de Trabajo para listado'!$CD$155:$DC$1048576,MATCH($A102,'Hoja de Trabajo para listado'!$CD$155:$CD$1048576,0),MATCH((CUADRO!Q$5&amp;$E102),'Hoja de Trabajo para listado'!$CD$151:$DC$151,0)),0)</f>
        <v>0</v>
      </c>
      <c r="R102" s="243">
        <f t="shared" ca="1" si="5"/>
        <v>0</v>
      </c>
      <c r="S102" s="243"/>
      <c r="T102" s="243">
        <f ca="1">+T103</f>
        <v>0</v>
      </c>
      <c r="U102" s="242">
        <f t="shared" si="6"/>
        <v>1</v>
      </c>
      <c r="V102" s="333" t="str">
        <f>+VLOOKUP(A102,bd_lista!$A$3:$E$590,5,FALSE)</f>
        <v>Instituciones Descentralizadas</v>
      </c>
      <c r="W102" s="383" t="str">
        <f>+V102</f>
        <v>Instituciones Descentralizadas</v>
      </c>
      <c r="X102" s="242">
        <f>+VLOOKUP(A102,[3]Sheet1!$A$13:$D$744,4,FALSE)</f>
        <v>16</v>
      </c>
      <c r="Y102" s="242" t="str">
        <f>+VLOOKUP(X102,bd_lista!$A$3:$C$590,3,FALSE)</f>
        <v>Ministerio de Educación</v>
      </c>
      <c r="Z102" s="294">
        <f>+X102</f>
        <v>16</v>
      </c>
      <c r="AA102" s="295" t="str">
        <f>+Y102</f>
        <v>Ministerio de Educación</v>
      </c>
    </row>
    <row r="103" spans="1:27" ht="15" hidden="1" customHeight="1">
      <c r="A103" s="32">
        <v>150</v>
      </c>
      <c r="B103" s="389"/>
      <c r="C103" s="333" t="str">
        <f>+VLOOKUP(A103,bd_lista!$A$3:$C$590,3,FALSE)</f>
        <v>Proyecto Sucre Ciudad Universitaria</v>
      </c>
      <c r="D103" s="386"/>
      <c r="E103" s="333" t="s">
        <v>1305</v>
      </c>
      <c r="F103" s="245">
        <f ca="1">+IFERROR(INDEX('Hoja de Trabajo para listado'!$A$155:$Z$1048576,MATCH($A103,'Hoja de Trabajo para listado'!$A$155:$A$1048576,0),MATCH((CUADRO!F$5&amp;$E103),'Hoja de Trabajo para listado'!$A$151:$Z$151,0)),0)+IFERROR(INDEX('Hoja de Trabajo para listado'!$AB$155:$BA$1048576,MATCH($A103,'Hoja de Trabajo para listado'!$AB$155:$AB$1048576,0),MATCH((CUADRO!F$5&amp;$E103),'Hoja de Trabajo para listado'!$AB$151:$BA$151,0)),0)+IFERROR(INDEX('Hoja de Trabajo para listado'!$BC$155:$CB$1048576,MATCH($A103,'Hoja de Trabajo para listado'!$BC$155:$BC$1048576,0),MATCH((CUADRO!F$5&amp;$E103),'Hoja de Trabajo para listado'!$BC$151:$CB$151,0)),0)+IFERROR(INDEX('Hoja de Trabajo para listado'!$DE$153:$DG$274,MATCH($A103,'Hoja de Trabajo para listado'!$DE$153:$DE$1048576,0),MATCH((CUADRO!F$5&amp;$E103),'Hoja de Trabajo para listado'!$DE$151:$DG$151,0)),0)+IFERROR(INDEX('Hoja de Trabajo para listado'!$CD$155:$DC$1048576,MATCH($A103,'Hoja de Trabajo para listado'!$CD$155:$CD$1048576,0),MATCH((CUADRO!F$5&amp;$E103),'Hoja de Trabajo para listado'!$CD$151:$DC$151,0)),0)</f>
        <v>0</v>
      </c>
      <c r="G103" s="245">
        <f ca="1">+IFERROR(INDEX('Hoja de Trabajo para listado'!$A$155:$Z$1048576,MATCH($A103,'Hoja de Trabajo para listado'!$A$155:$A$1048576,0),MATCH((CUADRO!G$5&amp;$E103),'Hoja de Trabajo para listado'!$A$151:$Z$151,0)),0)+IFERROR(INDEX('Hoja de Trabajo para listado'!$AB$155:$BA$1048576,MATCH($A103,'Hoja de Trabajo para listado'!$AB$155:$AB$1048576,0),MATCH((CUADRO!G$5&amp;$E103),'Hoja de Trabajo para listado'!$AB$151:$BA$151,0)),0)+IFERROR(INDEX('Hoja de Trabajo para listado'!$BC$155:$CB$1048576,MATCH($A103,'Hoja de Trabajo para listado'!$BC$155:$BC$1048576,0),MATCH((CUADRO!G$5&amp;$E103),'Hoja de Trabajo para listado'!$BC$151:$CB$151,0)),0)+IFERROR(INDEX('Hoja de Trabajo para listado'!$DE$153:$DG$274,MATCH($A103,'Hoja de Trabajo para listado'!$DE$153:$DE$1048576,0),MATCH((CUADRO!G$5&amp;$E103),'Hoja de Trabajo para listado'!$DE$151:$DG$151,0)),0)+IFERROR(INDEX('Hoja de Trabajo para listado'!$CD$155:$DC$1048576,MATCH($A103,'Hoja de Trabajo para listado'!$CD$155:$CD$1048576,0),MATCH((CUADRO!G$5&amp;$E103),'Hoja de Trabajo para listado'!$CD$151:$DC$151,0)),0)</f>
        <v>0</v>
      </c>
      <c r="H103" s="245">
        <f ca="1">+IFERROR(INDEX('Hoja de Trabajo para listado'!$A$155:$Z$1048576,MATCH($A103,'Hoja de Trabajo para listado'!$A$155:$A$1048576,0),MATCH((CUADRO!H$5&amp;$E103),'Hoja de Trabajo para listado'!$A$151:$Z$151,0)),0)+IFERROR(INDEX('Hoja de Trabajo para listado'!$AB$155:$BA$1048576,MATCH($A103,'Hoja de Trabajo para listado'!$AB$155:$AB$1048576,0),MATCH((CUADRO!H$5&amp;$E103),'Hoja de Trabajo para listado'!$AB$151:$BA$151,0)),0)+IFERROR(INDEX('Hoja de Trabajo para listado'!$BC$155:$CB$1048576,MATCH($A103,'Hoja de Trabajo para listado'!$BC$155:$BC$1048576,0),MATCH((CUADRO!H$5&amp;$E103),'Hoja de Trabajo para listado'!$BC$151:$CB$151,0)),0)+IFERROR(INDEX('Hoja de Trabajo para listado'!$DE$153:$DG$274,MATCH($A103,'Hoja de Trabajo para listado'!$DE$153:$DE$1048576,0),MATCH((CUADRO!H$5&amp;$E103),'Hoja de Trabajo para listado'!$DE$151:$DG$151,0)),0)+IFERROR(INDEX('Hoja de Trabajo para listado'!$CD$155:$DC$1048576,MATCH($A103,'Hoja de Trabajo para listado'!$CD$155:$CD$1048576,0),MATCH((CUADRO!H$5&amp;$E103),'Hoja de Trabajo para listado'!$CD$151:$DC$151,0)),0)</f>
        <v>0</v>
      </c>
      <c r="I103" s="245">
        <f ca="1">+IFERROR(INDEX('Hoja de Trabajo para listado'!$A$155:$Z$1048576,MATCH($A103,'Hoja de Trabajo para listado'!$A$155:$A$1048576,0),MATCH((CUADRO!I$5&amp;$E103),'Hoja de Trabajo para listado'!$A$151:$Z$151,0)),0)+IFERROR(INDEX('Hoja de Trabajo para listado'!$AB$155:$BA$1048576,MATCH($A103,'Hoja de Trabajo para listado'!$AB$155:$AB$1048576,0),MATCH((CUADRO!I$5&amp;$E103),'Hoja de Trabajo para listado'!$AB$151:$BA$151,0)),0)+IFERROR(INDEX('Hoja de Trabajo para listado'!$BC$155:$CB$1048576,MATCH($A103,'Hoja de Trabajo para listado'!$BC$155:$BC$1048576,0),MATCH((CUADRO!I$5&amp;$E103),'Hoja de Trabajo para listado'!$BC$151:$CB$151,0)),0)+IFERROR(INDEX('Hoja de Trabajo para listado'!$DE$153:$DG$274,MATCH($A103,'Hoja de Trabajo para listado'!$DE$153:$DE$1048576,0),MATCH((CUADRO!I$5&amp;$E103),'Hoja de Trabajo para listado'!$DE$151:$DG$151,0)),0)+IFERROR(INDEX('Hoja de Trabajo para listado'!$CD$155:$DC$1048576,MATCH($A103,'Hoja de Trabajo para listado'!$CD$155:$CD$1048576,0),MATCH((CUADRO!I$5&amp;$E103),'Hoja de Trabajo para listado'!$CD$151:$DC$151,0)),0)</f>
        <v>0</v>
      </c>
      <c r="J103" s="245">
        <f ca="1">+IFERROR(INDEX('Hoja de Trabajo para listado'!$A$155:$Z$1048576,MATCH($A103,'Hoja de Trabajo para listado'!$A$155:$A$1048576,0),MATCH((CUADRO!J$5&amp;$E103),'Hoja de Trabajo para listado'!$A$151:$Z$151,0)),0)+IFERROR(INDEX('Hoja de Trabajo para listado'!$AB$155:$BA$1048576,MATCH($A103,'Hoja de Trabajo para listado'!$AB$155:$AB$1048576,0),MATCH((CUADRO!J$5&amp;$E103),'Hoja de Trabajo para listado'!$AB$151:$BA$151,0)),0)+IFERROR(INDEX('Hoja de Trabajo para listado'!$BC$155:$CB$1048576,MATCH($A103,'Hoja de Trabajo para listado'!$BC$155:$BC$1048576,0),MATCH((CUADRO!J$5&amp;$E103),'Hoja de Trabajo para listado'!$BC$151:$CB$151,0)),0)+IFERROR(INDEX('Hoja de Trabajo para listado'!$DE$153:$DG$274,MATCH($A103,'Hoja de Trabajo para listado'!$DE$153:$DE$1048576,0),MATCH((CUADRO!J$5&amp;$E103),'Hoja de Trabajo para listado'!$DE$151:$DG$151,0)),0)+IFERROR(INDEX('Hoja de Trabajo para listado'!$CD$155:$DC$1048576,MATCH($A103,'Hoja de Trabajo para listado'!$CD$155:$CD$1048576,0),MATCH((CUADRO!J$5&amp;$E103),'Hoja de Trabajo para listado'!$CD$151:$DC$151,0)),0)</f>
        <v>0</v>
      </c>
      <c r="K103" s="245">
        <f ca="1">+IFERROR(INDEX('Hoja de Trabajo para listado'!$A$155:$Z$1048576,MATCH($A103,'Hoja de Trabajo para listado'!$A$155:$A$1048576,0),MATCH((CUADRO!K$5&amp;$E103),'Hoja de Trabajo para listado'!$A$151:$Z$151,0)),0)+IFERROR(INDEX('Hoja de Trabajo para listado'!$AB$155:$BA$1048576,MATCH($A103,'Hoja de Trabajo para listado'!$AB$155:$AB$1048576,0),MATCH((CUADRO!K$5&amp;$E103),'Hoja de Trabajo para listado'!$AB$151:$BA$151,0)),0)+IFERROR(INDEX('Hoja de Trabajo para listado'!$BC$155:$CB$1048576,MATCH($A103,'Hoja de Trabajo para listado'!$BC$155:$BC$1048576,0),MATCH((CUADRO!K$5&amp;$E103),'Hoja de Trabajo para listado'!$BC$151:$CB$151,0)),0)+IFERROR(INDEX('Hoja de Trabajo para listado'!$DE$153:$DG$274,MATCH($A103,'Hoja de Trabajo para listado'!$DE$153:$DE$1048576,0),MATCH((CUADRO!K$5&amp;$E103),'Hoja de Trabajo para listado'!$DE$151:$DG$151,0)),0)+IFERROR(INDEX('Hoja de Trabajo para listado'!$CD$155:$DC$1048576,MATCH($A103,'Hoja de Trabajo para listado'!$CD$155:$CD$1048576,0),MATCH((CUADRO!K$5&amp;$E103),'Hoja de Trabajo para listado'!$CD$151:$DC$151,0)),0)</f>
        <v>0</v>
      </c>
      <c r="L103" s="245">
        <f ca="1">+IFERROR(INDEX('Hoja de Trabajo para listado'!$A$155:$Z$1048576,MATCH($A103,'Hoja de Trabajo para listado'!$A$155:$A$1048576,0),MATCH((CUADRO!L$5&amp;$E103),'Hoja de Trabajo para listado'!$A$151:$Z$151,0)),0)+IFERROR(INDEX('Hoja de Trabajo para listado'!$AB$155:$BA$1048576,MATCH($A103,'Hoja de Trabajo para listado'!$AB$155:$AB$1048576,0),MATCH((CUADRO!L$5&amp;$E103),'Hoja de Trabajo para listado'!$AB$151:$BA$151,0)),0)+IFERROR(INDEX('Hoja de Trabajo para listado'!$BC$155:$CB$1048576,MATCH($A103,'Hoja de Trabajo para listado'!$BC$155:$BC$1048576,0),MATCH((CUADRO!L$5&amp;$E103),'Hoja de Trabajo para listado'!$BC$151:$CB$151,0)),0)+IFERROR(INDEX('Hoja de Trabajo para listado'!$DE$153:$DG$274,MATCH($A103,'Hoja de Trabajo para listado'!$DE$153:$DE$1048576,0),MATCH((CUADRO!L$5&amp;$E103),'Hoja de Trabajo para listado'!$DE$151:$DG$151,0)),0)+IFERROR(INDEX('Hoja de Trabajo para listado'!$CD$155:$DC$1048576,MATCH($A103,'Hoja de Trabajo para listado'!$CD$155:$CD$1048576,0),MATCH((CUADRO!L$5&amp;$E103),'Hoja de Trabajo para listado'!$CD$151:$DC$151,0)),0)</f>
        <v>0</v>
      </c>
      <c r="M103" s="245">
        <f ca="1">+IFERROR(INDEX('Hoja de Trabajo para listado'!$A$155:$Z$1048576,MATCH($A103,'Hoja de Trabajo para listado'!$A$155:$A$1048576,0),MATCH((CUADRO!M$5&amp;$E103),'Hoja de Trabajo para listado'!$A$151:$Z$151,0)),0)+IFERROR(INDEX('Hoja de Trabajo para listado'!$AB$155:$BA$1048576,MATCH($A103,'Hoja de Trabajo para listado'!$AB$155:$AB$1048576,0),MATCH((CUADRO!M$5&amp;$E103),'Hoja de Trabajo para listado'!$AB$151:$BA$151,0)),0)+IFERROR(INDEX('Hoja de Trabajo para listado'!$BC$155:$CB$1048576,MATCH($A103,'Hoja de Trabajo para listado'!$BC$155:$BC$1048576,0),MATCH((CUADRO!M$5&amp;$E103),'Hoja de Trabajo para listado'!$BC$151:$CB$151,0)),0)+IFERROR(INDEX('Hoja de Trabajo para listado'!$DE$153:$DG$274,MATCH($A103,'Hoja de Trabajo para listado'!$DE$153:$DE$1048576,0),MATCH((CUADRO!M$5&amp;$E103),'Hoja de Trabajo para listado'!$DE$151:$DG$151,0)),0)+IFERROR(INDEX('Hoja de Trabajo para listado'!$CD$155:$DC$1048576,MATCH($A103,'Hoja de Trabajo para listado'!$CD$155:$CD$1048576,0),MATCH((CUADRO!M$5&amp;$E103),'Hoja de Trabajo para listado'!$CD$151:$DC$151,0)),0)</f>
        <v>0</v>
      </c>
      <c r="N103" s="245">
        <f ca="1">+IFERROR(INDEX('Hoja de Trabajo para listado'!$A$155:$Z$1048576,MATCH($A103,'Hoja de Trabajo para listado'!$A$155:$A$1048576,0),MATCH((CUADRO!N$5&amp;$E103),'Hoja de Trabajo para listado'!$A$151:$Z$151,0)),0)+IFERROR(INDEX('Hoja de Trabajo para listado'!$AB$155:$BA$1048576,MATCH($A103,'Hoja de Trabajo para listado'!$AB$155:$AB$1048576,0),MATCH((CUADRO!N$5&amp;$E103),'Hoja de Trabajo para listado'!$AB$151:$BA$151,0)),0)+IFERROR(INDEX('Hoja de Trabajo para listado'!$BC$155:$CB$1048576,MATCH($A103,'Hoja de Trabajo para listado'!$BC$155:$BC$1048576,0),MATCH((CUADRO!N$5&amp;$E103),'Hoja de Trabajo para listado'!$BC$151:$CB$151,0)),0)+IFERROR(INDEX('Hoja de Trabajo para listado'!$DE$153:$DG$274,MATCH($A103,'Hoja de Trabajo para listado'!$DE$153:$DE$1048576,0),MATCH((CUADRO!N$5&amp;$E103),'Hoja de Trabajo para listado'!$DE$151:$DG$151,0)),0)+IFERROR(INDEX('Hoja de Trabajo para listado'!$CD$155:$DC$1048576,MATCH($A103,'Hoja de Trabajo para listado'!$CD$155:$CD$1048576,0),MATCH((CUADRO!N$5&amp;$E103),'Hoja de Trabajo para listado'!$CD$151:$DC$151,0)),0)</f>
        <v>0</v>
      </c>
      <c r="O103" s="245">
        <f ca="1">+IFERROR(INDEX('Hoja de Trabajo para listado'!$A$155:$Z$1048576,MATCH($A103,'Hoja de Trabajo para listado'!$A$155:$A$1048576,0),MATCH((CUADRO!O$5&amp;$E103),'Hoja de Trabajo para listado'!$A$151:$Z$151,0)),0)+IFERROR(INDEX('Hoja de Trabajo para listado'!$AB$155:$BA$1048576,MATCH($A103,'Hoja de Trabajo para listado'!$AB$155:$AB$1048576,0),MATCH((CUADRO!O$5&amp;$E103),'Hoja de Trabajo para listado'!$AB$151:$BA$151,0)),0)+IFERROR(INDEX('Hoja de Trabajo para listado'!$BC$155:$CB$1048576,MATCH($A103,'Hoja de Trabajo para listado'!$BC$155:$BC$1048576,0),MATCH((CUADRO!O$5&amp;$E103),'Hoja de Trabajo para listado'!$BC$151:$CB$151,0)),0)+IFERROR(INDEX('Hoja de Trabajo para listado'!$DE$153:$DG$274,MATCH($A103,'Hoja de Trabajo para listado'!$DE$153:$DE$1048576,0),MATCH((CUADRO!O$5&amp;$E103),'Hoja de Trabajo para listado'!$DE$151:$DG$151,0)),0)+IFERROR(INDEX('Hoja de Trabajo para listado'!$CD$155:$DC$1048576,MATCH($A103,'Hoja de Trabajo para listado'!$CD$155:$CD$1048576,0),MATCH((CUADRO!O$5&amp;$E103),'Hoja de Trabajo para listado'!$CD$151:$DC$151,0)),0)</f>
        <v>0</v>
      </c>
      <c r="P103" s="245">
        <f ca="1">+IFERROR(INDEX('Hoja de Trabajo para listado'!$A$155:$Z$1048576,MATCH($A103,'Hoja de Trabajo para listado'!$A$155:$A$1048576,0),MATCH((CUADRO!P$5&amp;$E103),'Hoja de Trabajo para listado'!$A$151:$Z$151,0)),0)+IFERROR(INDEX('Hoja de Trabajo para listado'!$AB$155:$BA$1048576,MATCH($A103,'Hoja de Trabajo para listado'!$AB$155:$AB$1048576,0),MATCH((CUADRO!P$5&amp;$E103),'Hoja de Trabajo para listado'!$AB$151:$BA$151,0)),0)+IFERROR(INDEX('Hoja de Trabajo para listado'!$BC$155:$CB$1048576,MATCH($A103,'Hoja de Trabajo para listado'!$BC$155:$BC$1048576,0),MATCH((CUADRO!P$5&amp;$E103),'Hoja de Trabajo para listado'!$BC$151:$CB$151,0)),0)+IFERROR(INDEX('Hoja de Trabajo para listado'!$DE$153:$DG$274,MATCH($A103,'Hoja de Trabajo para listado'!$DE$153:$DE$1048576,0),MATCH((CUADRO!P$5&amp;$E103),'Hoja de Trabajo para listado'!$DE$151:$DG$151,0)),0)+IFERROR(INDEX('Hoja de Trabajo para listado'!$CD$155:$DC$1048576,MATCH($A103,'Hoja de Trabajo para listado'!$CD$155:$CD$1048576,0),MATCH((CUADRO!P$5&amp;$E103),'Hoja de Trabajo para listado'!$CD$151:$DC$151,0)),0)</f>
        <v>0</v>
      </c>
      <c r="Q103" s="245">
        <f ca="1">+IFERROR(INDEX('Hoja de Trabajo para listado'!$A$155:$Z$1048576,MATCH($A103,'Hoja de Trabajo para listado'!$A$155:$A$1048576,0),MATCH((CUADRO!Q$5&amp;$E103),'Hoja de Trabajo para listado'!$A$151:$Z$151,0)),0)+IFERROR(INDEX('Hoja de Trabajo para listado'!$AB$155:$BA$1048576,MATCH($A103,'Hoja de Trabajo para listado'!$AB$155:$AB$1048576,0),MATCH((CUADRO!Q$5&amp;$E103),'Hoja de Trabajo para listado'!$AB$151:$BA$151,0)),0)+IFERROR(INDEX('Hoja de Trabajo para listado'!$BC$155:$CB$1048576,MATCH($A103,'Hoja de Trabajo para listado'!$BC$155:$BC$1048576,0),MATCH((CUADRO!Q$5&amp;$E103),'Hoja de Trabajo para listado'!$BC$151:$CB$151,0)),0)+IFERROR(INDEX('Hoja de Trabajo para listado'!$DE$153:$DG$274,MATCH($A103,'Hoja de Trabajo para listado'!$DE$153:$DE$1048576,0),MATCH((CUADRO!Q$5&amp;$E103),'Hoja de Trabajo para listado'!$DE$151:$DG$151,0)),0)+IFERROR(INDEX('Hoja de Trabajo para listado'!$CD$155:$DC$1048576,MATCH($A103,'Hoja de Trabajo para listado'!$CD$155:$CD$1048576,0),MATCH((CUADRO!Q$5&amp;$E103),'Hoja de Trabajo para listado'!$CD$151:$DC$151,0)),0)</f>
        <v>0</v>
      </c>
      <c r="R103" s="245">
        <f t="shared" ca="1" si="5"/>
        <v>0</v>
      </c>
      <c r="S103" s="245">
        <f ca="1">+R102+R103</f>
        <v>0</v>
      </c>
      <c r="T103" s="245">
        <f ca="1">+S103</f>
        <v>0</v>
      </c>
      <c r="U103" s="244">
        <f t="shared" si="6"/>
        <v>2</v>
      </c>
      <c r="V103" s="333" t="str">
        <f>+VLOOKUP(A103,bd_lista!$A$3:$E$590,5,FALSE)</f>
        <v>Instituciones Descentralizadas</v>
      </c>
      <c r="W103" s="384"/>
      <c r="X103" s="242">
        <f>+VLOOKUP(A103,[3]Sheet1!$A$13:$D$744,4,FALSE)</f>
        <v>16</v>
      </c>
      <c r="Y103" s="242" t="str">
        <f>+VLOOKUP(X103,bd_lista!$A$3:$C$590,3,FALSE)</f>
        <v>Ministerio de Educación</v>
      </c>
      <c r="Z103" s="292"/>
      <c r="AA103" s="293"/>
    </row>
    <row r="104" spans="1:27" ht="15" hidden="1" customHeight="1">
      <c r="A104" s="251">
        <v>152</v>
      </c>
      <c r="B104" s="388">
        <f>+A104</f>
        <v>152</v>
      </c>
      <c r="C104" s="247" t="str">
        <f>+VLOOKUP(A104,bd_lista!$A$3:$C$590,3,FALSE)</f>
        <v>Servicio Plurinacional de Defensa Pública</v>
      </c>
      <c r="D104" s="385" t="str">
        <f>+C104</f>
        <v>Servicio Plurinacional de Defensa Pública</v>
      </c>
      <c r="E104" s="247" t="s">
        <v>1304</v>
      </c>
      <c r="F104" s="243">
        <f ca="1">+IFERROR(INDEX('Hoja de Trabajo para listado'!$A$155:$Z$1048576,MATCH($A104,'Hoja de Trabajo para listado'!$A$155:$A$1048576,0),MATCH((CUADRO!F$5&amp;$E104),'Hoja de Trabajo para listado'!$A$151:$Z$151,0)),0)+IFERROR(INDEX('Hoja de Trabajo para listado'!$AB$155:$BA$1048576,MATCH($A104,'Hoja de Trabajo para listado'!$AB$155:$AB$1048576,0),MATCH((CUADRO!F$5&amp;$E104),'Hoja de Trabajo para listado'!$AB$151:$BA$151,0)),0)+IFERROR(INDEX('Hoja de Trabajo para listado'!$BC$155:$CB$1048576,MATCH($A104,'Hoja de Trabajo para listado'!$BC$155:$BC$1048576,0),MATCH((CUADRO!F$5&amp;$E104),'Hoja de Trabajo para listado'!$BC$151:$CB$151,0)),0)+IFERROR(INDEX('Hoja de Trabajo para listado'!$DE$153:$DG$274,MATCH($A104,'Hoja de Trabajo para listado'!$DE$153:$DE$1048576,0),MATCH((CUADRO!F$5&amp;$E104),'Hoja de Trabajo para listado'!$DE$151:$DG$151,0)),0)+IFERROR(INDEX('Hoja de Trabajo para listado'!$CD$155:$DC$1048576,MATCH($A104,'Hoja de Trabajo para listado'!$CD$155:$CD$1048576,0),MATCH((CUADRO!F$5&amp;$E104),'Hoja de Trabajo para listado'!$CD$151:$DC$151,0)),0)</f>
        <v>0</v>
      </c>
      <c r="G104" s="243">
        <f ca="1">+IFERROR(INDEX('Hoja de Trabajo para listado'!$A$155:$Z$1048576,MATCH($A104,'Hoja de Trabajo para listado'!$A$155:$A$1048576,0),MATCH((CUADRO!G$5&amp;$E104),'Hoja de Trabajo para listado'!$A$151:$Z$151,0)),0)+IFERROR(INDEX('Hoja de Trabajo para listado'!$AB$155:$BA$1048576,MATCH($A104,'Hoja de Trabajo para listado'!$AB$155:$AB$1048576,0),MATCH((CUADRO!G$5&amp;$E104),'Hoja de Trabajo para listado'!$AB$151:$BA$151,0)),0)+IFERROR(INDEX('Hoja de Trabajo para listado'!$BC$155:$CB$1048576,MATCH($A104,'Hoja de Trabajo para listado'!$BC$155:$BC$1048576,0),MATCH((CUADRO!G$5&amp;$E104),'Hoja de Trabajo para listado'!$BC$151:$CB$151,0)),0)+IFERROR(INDEX('Hoja de Trabajo para listado'!$DE$153:$DG$274,MATCH($A104,'Hoja de Trabajo para listado'!$DE$153:$DE$1048576,0),MATCH((CUADRO!G$5&amp;$E104),'Hoja de Trabajo para listado'!$DE$151:$DG$151,0)),0)+IFERROR(INDEX('Hoja de Trabajo para listado'!$CD$155:$DC$1048576,MATCH($A104,'Hoja de Trabajo para listado'!$CD$155:$CD$1048576,0),MATCH((CUADRO!G$5&amp;$E104),'Hoja de Trabajo para listado'!$CD$151:$DC$151,0)),0)</f>
        <v>0</v>
      </c>
      <c r="H104" s="243">
        <f ca="1">+IFERROR(INDEX('Hoja de Trabajo para listado'!$A$155:$Z$1048576,MATCH($A104,'Hoja de Trabajo para listado'!$A$155:$A$1048576,0),MATCH((CUADRO!H$5&amp;$E104),'Hoja de Trabajo para listado'!$A$151:$Z$151,0)),0)+IFERROR(INDEX('Hoja de Trabajo para listado'!$AB$155:$BA$1048576,MATCH($A104,'Hoja de Trabajo para listado'!$AB$155:$AB$1048576,0),MATCH((CUADRO!H$5&amp;$E104),'Hoja de Trabajo para listado'!$AB$151:$BA$151,0)),0)+IFERROR(INDEX('Hoja de Trabajo para listado'!$BC$155:$CB$1048576,MATCH($A104,'Hoja de Trabajo para listado'!$BC$155:$BC$1048576,0),MATCH((CUADRO!H$5&amp;$E104),'Hoja de Trabajo para listado'!$BC$151:$CB$151,0)),0)+IFERROR(INDEX('Hoja de Trabajo para listado'!$DE$153:$DG$274,MATCH($A104,'Hoja de Trabajo para listado'!$DE$153:$DE$1048576,0),MATCH((CUADRO!H$5&amp;$E104),'Hoja de Trabajo para listado'!$DE$151:$DG$151,0)),0)+IFERROR(INDEX('Hoja de Trabajo para listado'!$CD$155:$DC$1048576,MATCH($A104,'Hoja de Trabajo para listado'!$CD$155:$CD$1048576,0),MATCH((CUADRO!H$5&amp;$E104),'Hoja de Trabajo para listado'!$CD$151:$DC$151,0)),0)</f>
        <v>0</v>
      </c>
      <c r="I104" s="243">
        <f ca="1">+IFERROR(INDEX('Hoja de Trabajo para listado'!$A$155:$Z$1048576,MATCH($A104,'Hoja de Trabajo para listado'!$A$155:$A$1048576,0),MATCH((CUADRO!I$5&amp;$E104),'Hoja de Trabajo para listado'!$A$151:$Z$151,0)),0)+IFERROR(INDEX('Hoja de Trabajo para listado'!$AB$155:$BA$1048576,MATCH($A104,'Hoja de Trabajo para listado'!$AB$155:$AB$1048576,0),MATCH((CUADRO!I$5&amp;$E104),'Hoja de Trabajo para listado'!$AB$151:$BA$151,0)),0)+IFERROR(INDEX('Hoja de Trabajo para listado'!$BC$155:$CB$1048576,MATCH($A104,'Hoja de Trabajo para listado'!$BC$155:$BC$1048576,0),MATCH((CUADRO!I$5&amp;$E104),'Hoja de Trabajo para listado'!$BC$151:$CB$151,0)),0)+IFERROR(INDEX('Hoja de Trabajo para listado'!$DE$153:$DG$274,MATCH($A104,'Hoja de Trabajo para listado'!$DE$153:$DE$1048576,0),MATCH((CUADRO!I$5&amp;$E104),'Hoja de Trabajo para listado'!$DE$151:$DG$151,0)),0)+IFERROR(INDEX('Hoja de Trabajo para listado'!$CD$155:$DC$1048576,MATCH($A104,'Hoja de Trabajo para listado'!$CD$155:$CD$1048576,0),MATCH((CUADRO!I$5&amp;$E104),'Hoja de Trabajo para listado'!$CD$151:$DC$151,0)),0)</f>
        <v>0</v>
      </c>
      <c r="J104" s="243">
        <f ca="1">+IFERROR(INDEX('Hoja de Trabajo para listado'!$A$155:$Z$1048576,MATCH($A104,'Hoja de Trabajo para listado'!$A$155:$A$1048576,0),MATCH((CUADRO!J$5&amp;$E104),'Hoja de Trabajo para listado'!$A$151:$Z$151,0)),0)+IFERROR(INDEX('Hoja de Trabajo para listado'!$AB$155:$BA$1048576,MATCH($A104,'Hoja de Trabajo para listado'!$AB$155:$AB$1048576,0),MATCH((CUADRO!J$5&amp;$E104),'Hoja de Trabajo para listado'!$AB$151:$BA$151,0)),0)+IFERROR(INDEX('Hoja de Trabajo para listado'!$BC$155:$CB$1048576,MATCH($A104,'Hoja de Trabajo para listado'!$BC$155:$BC$1048576,0),MATCH((CUADRO!J$5&amp;$E104),'Hoja de Trabajo para listado'!$BC$151:$CB$151,0)),0)+IFERROR(INDEX('Hoja de Trabajo para listado'!$DE$153:$DG$274,MATCH($A104,'Hoja de Trabajo para listado'!$DE$153:$DE$1048576,0),MATCH((CUADRO!J$5&amp;$E104),'Hoja de Trabajo para listado'!$DE$151:$DG$151,0)),0)+IFERROR(INDEX('Hoja de Trabajo para listado'!$CD$155:$DC$1048576,MATCH($A104,'Hoja de Trabajo para listado'!$CD$155:$CD$1048576,0),MATCH((CUADRO!J$5&amp;$E104),'Hoja de Trabajo para listado'!$CD$151:$DC$151,0)),0)</f>
        <v>0</v>
      </c>
      <c r="K104" s="243">
        <f ca="1">+IFERROR(INDEX('Hoja de Trabajo para listado'!$A$155:$Z$1048576,MATCH($A104,'Hoja de Trabajo para listado'!$A$155:$A$1048576,0),MATCH((CUADRO!K$5&amp;$E104),'Hoja de Trabajo para listado'!$A$151:$Z$151,0)),0)+IFERROR(INDEX('Hoja de Trabajo para listado'!$AB$155:$BA$1048576,MATCH($A104,'Hoja de Trabajo para listado'!$AB$155:$AB$1048576,0),MATCH((CUADRO!K$5&amp;$E104),'Hoja de Trabajo para listado'!$AB$151:$BA$151,0)),0)+IFERROR(INDEX('Hoja de Trabajo para listado'!$BC$155:$CB$1048576,MATCH($A104,'Hoja de Trabajo para listado'!$BC$155:$BC$1048576,0),MATCH((CUADRO!K$5&amp;$E104),'Hoja de Trabajo para listado'!$BC$151:$CB$151,0)),0)+IFERROR(INDEX('Hoja de Trabajo para listado'!$DE$153:$DG$274,MATCH($A104,'Hoja de Trabajo para listado'!$DE$153:$DE$1048576,0),MATCH((CUADRO!K$5&amp;$E104),'Hoja de Trabajo para listado'!$DE$151:$DG$151,0)),0)+IFERROR(INDEX('Hoja de Trabajo para listado'!$CD$155:$DC$1048576,MATCH($A104,'Hoja de Trabajo para listado'!$CD$155:$CD$1048576,0),MATCH((CUADRO!K$5&amp;$E104),'Hoja de Trabajo para listado'!$CD$151:$DC$151,0)),0)</f>
        <v>0</v>
      </c>
      <c r="L104" s="243">
        <f ca="1">+IFERROR(INDEX('Hoja de Trabajo para listado'!$A$155:$Z$1048576,MATCH($A104,'Hoja de Trabajo para listado'!$A$155:$A$1048576,0),MATCH((CUADRO!L$5&amp;$E104),'Hoja de Trabajo para listado'!$A$151:$Z$151,0)),0)+IFERROR(INDEX('Hoja de Trabajo para listado'!$AB$155:$BA$1048576,MATCH($A104,'Hoja de Trabajo para listado'!$AB$155:$AB$1048576,0),MATCH((CUADRO!L$5&amp;$E104),'Hoja de Trabajo para listado'!$AB$151:$BA$151,0)),0)+IFERROR(INDEX('Hoja de Trabajo para listado'!$BC$155:$CB$1048576,MATCH($A104,'Hoja de Trabajo para listado'!$BC$155:$BC$1048576,0),MATCH((CUADRO!L$5&amp;$E104),'Hoja de Trabajo para listado'!$BC$151:$CB$151,0)),0)+IFERROR(INDEX('Hoja de Trabajo para listado'!$DE$153:$DG$274,MATCH($A104,'Hoja de Trabajo para listado'!$DE$153:$DE$1048576,0),MATCH((CUADRO!L$5&amp;$E104),'Hoja de Trabajo para listado'!$DE$151:$DG$151,0)),0)+IFERROR(INDEX('Hoja de Trabajo para listado'!$CD$155:$DC$1048576,MATCH($A104,'Hoja de Trabajo para listado'!$CD$155:$CD$1048576,0),MATCH((CUADRO!L$5&amp;$E104),'Hoja de Trabajo para listado'!$CD$151:$DC$151,0)),0)</f>
        <v>0</v>
      </c>
      <c r="M104" s="243">
        <f ca="1">+IFERROR(INDEX('Hoja de Trabajo para listado'!$A$155:$Z$1048576,MATCH($A104,'Hoja de Trabajo para listado'!$A$155:$A$1048576,0),MATCH((CUADRO!M$5&amp;$E104),'Hoja de Trabajo para listado'!$A$151:$Z$151,0)),0)+IFERROR(INDEX('Hoja de Trabajo para listado'!$AB$155:$BA$1048576,MATCH($A104,'Hoja de Trabajo para listado'!$AB$155:$AB$1048576,0),MATCH((CUADRO!M$5&amp;$E104),'Hoja de Trabajo para listado'!$AB$151:$BA$151,0)),0)+IFERROR(INDEX('Hoja de Trabajo para listado'!$BC$155:$CB$1048576,MATCH($A104,'Hoja de Trabajo para listado'!$BC$155:$BC$1048576,0),MATCH((CUADRO!M$5&amp;$E104),'Hoja de Trabajo para listado'!$BC$151:$CB$151,0)),0)+IFERROR(INDEX('Hoja de Trabajo para listado'!$DE$153:$DG$274,MATCH($A104,'Hoja de Trabajo para listado'!$DE$153:$DE$1048576,0),MATCH((CUADRO!M$5&amp;$E104),'Hoja de Trabajo para listado'!$DE$151:$DG$151,0)),0)+IFERROR(INDEX('Hoja de Trabajo para listado'!$CD$155:$DC$1048576,MATCH($A104,'Hoja de Trabajo para listado'!$CD$155:$CD$1048576,0),MATCH((CUADRO!M$5&amp;$E104),'Hoja de Trabajo para listado'!$CD$151:$DC$151,0)),0)</f>
        <v>0</v>
      </c>
      <c r="N104" s="243">
        <f ca="1">+IFERROR(INDEX('Hoja de Trabajo para listado'!$A$155:$Z$1048576,MATCH($A104,'Hoja de Trabajo para listado'!$A$155:$A$1048576,0),MATCH((CUADRO!N$5&amp;$E104),'Hoja de Trabajo para listado'!$A$151:$Z$151,0)),0)+IFERROR(INDEX('Hoja de Trabajo para listado'!$AB$155:$BA$1048576,MATCH($A104,'Hoja de Trabajo para listado'!$AB$155:$AB$1048576,0),MATCH((CUADRO!N$5&amp;$E104),'Hoja de Trabajo para listado'!$AB$151:$BA$151,0)),0)+IFERROR(INDEX('Hoja de Trabajo para listado'!$BC$155:$CB$1048576,MATCH($A104,'Hoja de Trabajo para listado'!$BC$155:$BC$1048576,0),MATCH((CUADRO!N$5&amp;$E104),'Hoja de Trabajo para listado'!$BC$151:$CB$151,0)),0)+IFERROR(INDEX('Hoja de Trabajo para listado'!$DE$153:$DG$274,MATCH($A104,'Hoja de Trabajo para listado'!$DE$153:$DE$1048576,0),MATCH((CUADRO!N$5&amp;$E104),'Hoja de Trabajo para listado'!$DE$151:$DG$151,0)),0)+IFERROR(INDEX('Hoja de Trabajo para listado'!$CD$155:$DC$1048576,MATCH($A104,'Hoja de Trabajo para listado'!$CD$155:$CD$1048576,0),MATCH((CUADRO!N$5&amp;$E104),'Hoja de Trabajo para listado'!$CD$151:$DC$151,0)),0)</f>
        <v>0</v>
      </c>
      <c r="O104" s="243">
        <f ca="1">+IFERROR(INDEX('Hoja de Trabajo para listado'!$A$155:$Z$1048576,MATCH($A104,'Hoja de Trabajo para listado'!$A$155:$A$1048576,0),MATCH((CUADRO!O$5&amp;$E104),'Hoja de Trabajo para listado'!$A$151:$Z$151,0)),0)+IFERROR(INDEX('Hoja de Trabajo para listado'!$AB$155:$BA$1048576,MATCH($A104,'Hoja de Trabajo para listado'!$AB$155:$AB$1048576,0),MATCH((CUADRO!O$5&amp;$E104),'Hoja de Trabajo para listado'!$AB$151:$BA$151,0)),0)+IFERROR(INDEX('Hoja de Trabajo para listado'!$BC$155:$CB$1048576,MATCH($A104,'Hoja de Trabajo para listado'!$BC$155:$BC$1048576,0),MATCH((CUADRO!O$5&amp;$E104),'Hoja de Trabajo para listado'!$BC$151:$CB$151,0)),0)+IFERROR(INDEX('Hoja de Trabajo para listado'!$DE$153:$DG$274,MATCH($A104,'Hoja de Trabajo para listado'!$DE$153:$DE$1048576,0),MATCH((CUADRO!O$5&amp;$E104),'Hoja de Trabajo para listado'!$DE$151:$DG$151,0)),0)+IFERROR(INDEX('Hoja de Trabajo para listado'!$CD$155:$DC$1048576,MATCH($A104,'Hoja de Trabajo para listado'!$CD$155:$CD$1048576,0),MATCH((CUADRO!O$5&amp;$E104),'Hoja de Trabajo para listado'!$CD$151:$DC$151,0)),0)</f>
        <v>0</v>
      </c>
      <c r="P104" s="243">
        <f ca="1">+IFERROR(INDEX('Hoja de Trabajo para listado'!$A$155:$Z$1048576,MATCH($A104,'Hoja de Trabajo para listado'!$A$155:$A$1048576,0),MATCH((CUADRO!P$5&amp;$E104),'Hoja de Trabajo para listado'!$A$151:$Z$151,0)),0)+IFERROR(INDEX('Hoja de Trabajo para listado'!$AB$155:$BA$1048576,MATCH($A104,'Hoja de Trabajo para listado'!$AB$155:$AB$1048576,0),MATCH((CUADRO!P$5&amp;$E104),'Hoja de Trabajo para listado'!$AB$151:$BA$151,0)),0)+IFERROR(INDEX('Hoja de Trabajo para listado'!$BC$155:$CB$1048576,MATCH($A104,'Hoja de Trabajo para listado'!$BC$155:$BC$1048576,0),MATCH((CUADRO!P$5&amp;$E104),'Hoja de Trabajo para listado'!$BC$151:$CB$151,0)),0)+IFERROR(INDEX('Hoja de Trabajo para listado'!$DE$153:$DG$274,MATCH($A104,'Hoja de Trabajo para listado'!$DE$153:$DE$1048576,0),MATCH((CUADRO!P$5&amp;$E104),'Hoja de Trabajo para listado'!$DE$151:$DG$151,0)),0)+IFERROR(INDEX('Hoja de Trabajo para listado'!$CD$155:$DC$1048576,MATCH($A104,'Hoja de Trabajo para listado'!$CD$155:$CD$1048576,0),MATCH((CUADRO!P$5&amp;$E104),'Hoja de Trabajo para listado'!$CD$151:$DC$151,0)),0)</f>
        <v>0</v>
      </c>
      <c r="Q104" s="243">
        <f ca="1">+IFERROR(INDEX('Hoja de Trabajo para listado'!$A$155:$Z$1048576,MATCH($A104,'Hoja de Trabajo para listado'!$A$155:$A$1048576,0),MATCH((CUADRO!Q$5&amp;$E104),'Hoja de Trabajo para listado'!$A$151:$Z$151,0)),0)+IFERROR(INDEX('Hoja de Trabajo para listado'!$AB$155:$BA$1048576,MATCH($A104,'Hoja de Trabajo para listado'!$AB$155:$AB$1048576,0),MATCH((CUADRO!Q$5&amp;$E104),'Hoja de Trabajo para listado'!$AB$151:$BA$151,0)),0)+IFERROR(INDEX('Hoja de Trabajo para listado'!$BC$155:$CB$1048576,MATCH($A104,'Hoja de Trabajo para listado'!$BC$155:$BC$1048576,0),MATCH((CUADRO!Q$5&amp;$E104),'Hoja de Trabajo para listado'!$BC$151:$CB$151,0)),0)+IFERROR(INDEX('Hoja de Trabajo para listado'!$DE$153:$DG$274,MATCH($A104,'Hoja de Trabajo para listado'!$DE$153:$DE$1048576,0),MATCH((CUADRO!Q$5&amp;$E104),'Hoja de Trabajo para listado'!$DE$151:$DG$151,0)),0)+IFERROR(INDEX('Hoja de Trabajo para listado'!$CD$155:$DC$1048576,MATCH($A104,'Hoja de Trabajo para listado'!$CD$155:$CD$1048576,0),MATCH((CUADRO!Q$5&amp;$E104),'Hoja de Trabajo para listado'!$CD$151:$DC$151,0)),0)</f>
        <v>0</v>
      </c>
      <c r="R104" s="243">
        <f t="shared" ca="1" si="5"/>
        <v>0</v>
      </c>
      <c r="S104" s="243"/>
      <c r="T104" s="243">
        <f ca="1">+T105</f>
        <v>0</v>
      </c>
      <c r="U104" s="242">
        <f t="shared" si="6"/>
        <v>1</v>
      </c>
      <c r="V104" s="333" t="str">
        <f>+VLOOKUP(A104,bd_lista!$A$3:$E$590,5,FALSE)</f>
        <v>Instituciones Descentralizadas</v>
      </c>
      <c r="W104" s="383" t="str">
        <f>+V104</f>
        <v>Instituciones Descentralizadas</v>
      </c>
      <c r="X104" s="242">
        <f>+VLOOKUP(A104,[3]Sheet1!$A$13:$D$744,4,FALSE)</f>
        <v>30</v>
      </c>
      <c r="Y104" s="242" t="str">
        <f>+VLOOKUP(X104,bd_lista!$A$3:$C$590,3,FALSE)</f>
        <v>Ministerio de Justicia y Transparencia Institucional</v>
      </c>
      <c r="Z104" s="294">
        <f>+X104</f>
        <v>30</v>
      </c>
      <c r="AA104" s="319" t="str">
        <f>+Y104</f>
        <v>Ministerio de Justicia y Transparencia Institucional</v>
      </c>
    </row>
    <row r="105" spans="1:27" ht="15" hidden="1" customHeight="1">
      <c r="A105" s="32">
        <v>152</v>
      </c>
      <c r="B105" s="389"/>
      <c r="C105" s="333" t="str">
        <f>+VLOOKUP(A105,bd_lista!$A$3:$C$590,3,FALSE)</f>
        <v>Servicio Plurinacional de Defensa Pública</v>
      </c>
      <c r="D105" s="386"/>
      <c r="E105" s="333" t="s">
        <v>1305</v>
      </c>
      <c r="F105" s="245">
        <f ca="1">+IFERROR(INDEX('Hoja de Trabajo para listado'!$A$155:$Z$1048576,MATCH($A105,'Hoja de Trabajo para listado'!$A$155:$A$1048576,0),MATCH((CUADRO!F$5&amp;$E105),'Hoja de Trabajo para listado'!$A$151:$Z$151,0)),0)+IFERROR(INDEX('Hoja de Trabajo para listado'!$AB$155:$BA$1048576,MATCH($A105,'Hoja de Trabajo para listado'!$AB$155:$AB$1048576,0),MATCH((CUADRO!F$5&amp;$E105),'Hoja de Trabajo para listado'!$AB$151:$BA$151,0)),0)+IFERROR(INDEX('Hoja de Trabajo para listado'!$BC$155:$CB$1048576,MATCH($A105,'Hoja de Trabajo para listado'!$BC$155:$BC$1048576,0),MATCH((CUADRO!F$5&amp;$E105),'Hoja de Trabajo para listado'!$BC$151:$CB$151,0)),0)+IFERROR(INDEX('Hoja de Trabajo para listado'!$DE$153:$DG$274,MATCH($A105,'Hoja de Trabajo para listado'!$DE$153:$DE$1048576,0),MATCH((CUADRO!F$5&amp;$E105),'Hoja de Trabajo para listado'!$DE$151:$DG$151,0)),0)+IFERROR(INDEX('Hoja de Trabajo para listado'!$CD$155:$DC$1048576,MATCH($A105,'Hoja de Trabajo para listado'!$CD$155:$CD$1048576,0),MATCH((CUADRO!F$5&amp;$E105),'Hoja de Trabajo para listado'!$CD$151:$DC$151,0)),0)</f>
        <v>0</v>
      </c>
      <c r="G105" s="245">
        <f ca="1">+IFERROR(INDEX('Hoja de Trabajo para listado'!$A$155:$Z$1048576,MATCH($A105,'Hoja de Trabajo para listado'!$A$155:$A$1048576,0),MATCH((CUADRO!G$5&amp;$E105),'Hoja de Trabajo para listado'!$A$151:$Z$151,0)),0)+IFERROR(INDEX('Hoja de Trabajo para listado'!$AB$155:$BA$1048576,MATCH($A105,'Hoja de Trabajo para listado'!$AB$155:$AB$1048576,0),MATCH((CUADRO!G$5&amp;$E105),'Hoja de Trabajo para listado'!$AB$151:$BA$151,0)),0)+IFERROR(INDEX('Hoja de Trabajo para listado'!$BC$155:$CB$1048576,MATCH($A105,'Hoja de Trabajo para listado'!$BC$155:$BC$1048576,0),MATCH((CUADRO!G$5&amp;$E105),'Hoja de Trabajo para listado'!$BC$151:$CB$151,0)),0)+IFERROR(INDEX('Hoja de Trabajo para listado'!$DE$153:$DG$274,MATCH($A105,'Hoja de Trabajo para listado'!$DE$153:$DE$1048576,0),MATCH((CUADRO!G$5&amp;$E105),'Hoja de Trabajo para listado'!$DE$151:$DG$151,0)),0)+IFERROR(INDEX('Hoja de Trabajo para listado'!$CD$155:$DC$1048576,MATCH($A105,'Hoja de Trabajo para listado'!$CD$155:$CD$1048576,0),MATCH((CUADRO!G$5&amp;$E105),'Hoja de Trabajo para listado'!$CD$151:$DC$151,0)),0)</f>
        <v>0</v>
      </c>
      <c r="H105" s="245">
        <f ca="1">+IFERROR(INDEX('Hoja de Trabajo para listado'!$A$155:$Z$1048576,MATCH($A105,'Hoja de Trabajo para listado'!$A$155:$A$1048576,0),MATCH((CUADRO!H$5&amp;$E105),'Hoja de Trabajo para listado'!$A$151:$Z$151,0)),0)+IFERROR(INDEX('Hoja de Trabajo para listado'!$AB$155:$BA$1048576,MATCH($A105,'Hoja de Trabajo para listado'!$AB$155:$AB$1048576,0),MATCH((CUADRO!H$5&amp;$E105),'Hoja de Trabajo para listado'!$AB$151:$BA$151,0)),0)+IFERROR(INDEX('Hoja de Trabajo para listado'!$BC$155:$CB$1048576,MATCH($A105,'Hoja de Trabajo para listado'!$BC$155:$BC$1048576,0),MATCH((CUADRO!H$5&amp;$E105),'Hoja de Trabajo para listado'!$BC$151:$CB$151,0)),0)+IFERROR(INDEX('Hoja de Trabajo para listado'!$DE$153:$DG$274,MATCH($A105,'Hoja de Trabajo para listado'!$DE$153:$DE$1048576,0),MATCH((CUADRO!H$5&amp;$E105),'Hoja de Trabajo para listado'!$DE$151:$DG$151,0)),0)+IFERROR(INDEX('Hoja de Trabajo para listado'!$CD$155:$DC$1048576,MATCH($A105,'Hoja de Trabajo para listado'!$CD$155:$CD$1048576,0),MATCH((CUADRO!H$5&amp;$E105),'Hoja de Trabajo para listado'!$CD$151:$DC$151,0)),0)</f>
        <v>0</v>
      </c>
      <c r="I105" s="245">
        <f ca="1">+IFERROR(INDEX('Hoja de Trabajo para listado'!$A$155:$Z$1048576,MATCH($A105,'Hoja de Trabajo para listado'!$A$155:$A$1048576,0),MATCH((CUADRO!I$5&amp;$E105),'Hoja de Trabajo para listado'!$A$151:$Z$151,0)),0)+IFERROR(INDEX('Hoja de Trabajo para listado'!$AB$155:$BA$1048576,MATCH($A105,'Hoja de Trabajo para listado'!$AB$155:$AB$1048576,0),MATCH((CUADRO!I$5&amp;$E105),'Hoja de Trabajo para listado'!$AB$151:$BA$151,0)),0)+IFERROR(INDEX('Hoja de Trabajo para listado'!$BC$155:$CB$1048576,MATCH($A105,'Hoja de Trabajo para listado'!$BC$155:$BC$1048576,0),MATCH((CUADRO!I$5&amp;$E105),'Hoja de Trabajo para listado'!$BC$151:$CB$151,0)),0)+IFERROR(INDEX('Hoja de Trabajo para listado'!$DE$153:$DG$274,MATCH($A105,'Hoja de Trabajo para listado'!$DE$153:$DE$1048576,0),MATCH((CUADRO!I$5&amp;$E105),'Hoja de Trabajo para listado'!$DE$151:$DG$151,0)),0)+IFERROR(INDEX('Hoja de Trabajo para listado'!$CD$155:$DC$1048576,MATCH($A105,'Hoja de Trabajo para listado'!$CD$155:$CD$1048576,0),MATCH((CUADRO!I$5&amp;$E105),'Hoja de Trabajo para listado'!$CD$151:$DC$151,0)),0)</f>
        <v>0</v>
      </c>
      <c r="J105" s="245">
        <f ca="1">+IFERROR(INDEX('Hoja de Trabajo para listado'!$A$155:$Z$1048576,MATCH($A105,'Hoja de Trabajo para listado'!$A$155:$A$1048576,0),MATCH((CUADRO!J$5&amp;$E105),'Hoja de Trabajo para listado'!$A$151:$Z$151,0)),0)+IFERROR(INDEX('Hoja de Trabajo para listado'!$AB$155:$BA$1048576,MATCH($A105,'Hoja de Trabajo para listado'!$AB$155:$AB$1048576,0),MATCH((CUADRO!J$5&amp;$E105),'Hoja de Trabajo para listado'!$AB$151:$BA$151,0)),0)+IFERROR(INDEX('Hoja de Trabajo para listado'!$BC$155:$CB$1048576,MATCH($A105,'Hoja de Trabajo para listado'!$BC$155:$BC$1048576,0),MATCH((CUADRO!J$5&amp;$E105),'Hoja de Trabajo para listado'!$BC$151:$CB$151,0)),0)+IFERROR(INDEX('Hoja de Trabajo para listado'!$DE$153:$DG$274,MATCH($A105,'Hoja de Trabajo para listado'!$DE$153:$DE$1048576,0),MATCH((CUADRO!J$5&amp;$E105),'Hoja de Trabajo para listado'!$DE$151:$DG$151,0)),0)+IFERROR(INDEX('Hoja de Trabajo para listado'!$CD$155:$DC$1048576,MATCH($A105,'Hoja de Trabajo para listado'!$CD$155:$CD$1048576,0),MATCH((CUADRO!J$5&amp;$E105),'Hoja de Trabajo para listado'!$CD$151:$DC$151,0)),0)</f>
        <v>0</v>
      </c>
      <c r="K105" s="245">
        <f ca="1">+IFERROR(INDEX('Hoja de Trabajo para listado'!$A$155:$Z$1048576,MATCH($A105,'Hoja de Trabajo para listado'!$A$155:$A$1048576,0),MATCH((CUADRO!K$5&amp;$E105),'Hoja de Trabajo para listado'!$A$151:$Z$151,0)),0)+IFERROR(INDEX('Hoja de Trabajo para listado'!$AB$155:$BA$1048576,MATCH($A105,'Hoja de Trabajo para listado'!$AB$155:$AB$1048576,0),MATCH((CUADRO!K$5&amp;$E105),'Hoja de Trabajo para listado'!$AB$151:$BA$151,0)),0)+IFERROR(INDEX('Hoja de Trabajo para listado'!$BC$155:$CB$1048576,MATCH($A105,'Hoja de Trabajo para listado'!$BC$155:$BC$1048576,0),MATCH((CUADRO!K$5&amp;$E105),'Hoja de Trabajo para listado'!$BC$151:$CB$151,0)),0)+IFERROR(INDEX('Hoja de Trabajo para listado'!$DE$153:$DG$274,MATCH($A105,'Hoja de Trabajo para listado'!$DE$153:$DE$1048576,0),MATCH((CUADRO!K$5&amp;$E105),'Hoja de Trabajo para listado'!$DE$151:$DG$151,0)),0)+IFERROR(INDEX('Hoja de Trabajo para listado'!$CD$155:$DC$1048576,MATCH($A105,'Hoja de Trabajo para listado'!$CD$155:$CD$1048576,0),MATCH((CUADRO!K$5&amp;$E105),'Hoja de Trabajo para listado'!$CD$151:$DC$151,0)),0)</f>
        <v>0</v>
      </c>
      <c r="L105" s="245">
        <f ca="1">+IFERROR(INDEX('Hoja de Trabajo para listado'!$A$155:$Z$1048576,MATCH($A105,'Hoja de Trabajo para listado'!$A$155:$A$1048576,0),MATCH((CUADRO!L$5&amp;$E105),'Hoja de Trabajo para listado'!$A$151:$Z$151,0)),0)+IFERROR(INDEX('Hoja de Trabajo para listado'!$AB$155:$BA$1048576,MATCH($A105,'Hoja de Trabajo para listado'!$AB$155:$AB$1048576,0),MATCH((CUADRO!L$5&amp;$E105),'Hoja de Trabajo para listado'!$AB$151:$BA$151,0)),0)+IFERROR(INDEX('Hoja de Trabajo para listado'!$BC$155:$CB$1048576,MATCH($A105,'Hoja de Trabajo para listado'!$BC$155:$BC$1048576,0),MATCH((CUADRO!L$5&amp;$E105),'Hoja de Trabajo para listado'!$BC$151:$CB$151,0)),0)+IFERROR(INDEX('Hoja de Trabajo para listado'!$DE$153:$DG$274,MATCH($A105,'Hoja de Trabajo para listado'!$DE$153:$DE$1048576,0),MATCH((CUADRO!L$5&amp;$E105),'Hoja de Trabajo para listado'!$DE$151:$DG$151,0)),0)+IFERROR(INDEX('Hoja de Trabajo para listado'!$CD$155:$DC$1048576,MATCH($A105,'Hoja de Trabajo para listado'!$CD$155:$CD$1048576,0),MATCH((CUADRO!L$5&amp;$E105),'Hoja de Trabajo para listado'!$CD$151:$DC$151,0)),0)</f>
        <v>0</v>
      </c>
      <c r="M105" s="245">
        <f ca="1">+IFERROR(INDEX('Hoja de Trabajo para listado'!$A$155:$Z$1048576,MATCH($A105,'Hoja de Trabajo para listado'!$A$155:$A$1048576,0),MATCH((CUADRO!M$5&amp;$E105),'Hoja de Trabajo para listado'!$A$151:$Z$151,0)),0)+IFERROR(INDEX('Hoja de Trabajo para listado'!$AB$155:$BA$1048576,MATCH($A105,'Hoja de Trabajo para listado'!$AB$155:$AB$1048576,0),MATCH((CUADRO!M$5&amp;$E105),'Hoja de Trabajo para listado'!$AB$151:$BA$151,0)),0)+IFERROR(INDEX('Hoja de Trabajo para listado'!$BC$155:$CB$1048576,MATCH($A105,'Hoja de Trabajo para listado'!$BC$155:$BC$1048576,0),MATCH((CUADRO!M$5&amp;$E105),'Hoja de Trabajo para listado'!$BC$151:$CB$151,0)),0)+IFERROR(INDEX('Hoja de Trabajo para listado'!$DE$153:$DG$274,MATCH($A105,'Hoja de Trabajo para listado'!$DE$153:$DE$1048576,0),MATCH((CUADRO!M$5&amp;$E105),'Hoja de Trabajo para listado'!$DE$151:$DG$151,0)),0)+IFERROR(INDEX('Hoja de Trabajo para listado'!$CD$155:$DC$1048576,MATCH($A105,'Hoja de Trabajo para listado'!$CD$155:$CD$1048576,0),MATCH((CUADRO!M$5&amp;$E105),'Hoja de Trabajo para listado'!$CD$151:$DC$151,0)),0)</f>
        <v>0</v>
      </c>
      <c r="N105" s="245">
        <f ca="1">+IFERROR(INDEX('Hoja de Trabajo para listado'!$A$155:$Z$1048576,MATCH($A105,'Hoja de Trabajo para listado'!$A$155:$A$1048576,0),MATCH((CUADRO!N$5&amp;$E105),'Hoja de Trabajo para listado'!$A$151:$Z$151,0)),0)+IFERROR(INDEX('Hoja de Trabajo para listado'!$AB$155:$BA$1048576,MATCH($A105,'Hoja de Trabajo para listado'!$AB$155:$AB$1048576,0),MATCH((CUADRO!N$5&amp;$E105),'Hoja de Trabajo para listado'!$AB$151:$BA$151,0)),0)+IFERROR(INDEX('Hoja de Trabajo para listado'!$BC$155:$CB$1048576,MATCH($A105,'Hoja de Trabajo para listado'!$BC$155:$BC$1048576,0),MATCH((CUADRO!N$5&amp;$E105),'Hoja de Trabajo para listado'!$BC$151:$CB$151,0)),0)+IFERROR(INDEX('Hoja de Trabajo para listado'!$DE$153:$DG$274,MATCH($A105,'Hoja de Trabajo para listado'!$DE$153:$DE$1048576,0),MATCH((CUADRO!N$5&amp;$E105),'Hoja de Trabajo para listado'!$DE$151:$DG$151,0)),0)+IFERROR(INDEX('Hoja de Trabajo para listado'!$CD$155:$DC$1048576,MATCH($A105,'Hoja de Trabajo para listado'!$CD$155:$CD$1048576,0),MATCH((CUADRO!N$5&amp;$E105),'Hoja de Trabajo para listado'!$CD$151:$DC$151,0)),0)</f>
        <v>0</v>
      </c>
      <c r="O105" s="245">
        <f ca="1">+IFERROR(INDEX('Hoja de Trabajo para listado'!$A$155:$Z$1048576,MATCH($A105,'Hoja de Trabajo para listado'!$A$155:$A$1048576,0),MATCH((CUADRO!O$5&amp;$E105),'Hoja de Trabajo para listado'!$A$151:$Z$151,0)),0)+IFERROR(INDEX('Hoja de Trabajo para listado'!$AB$155:$BA$1048576,MATCH($A105,'Hoja de Trabajo para listado'!$AB$155:$AB$1048576,0),MATCH((CUADRO!O$5&amp;$E105),'Hoja de Trabajo para listado'!$AB$151:$BA$151,0)),0)+IFERROR(INDEX('Hoja de Trabajo para listado'!$BC$155:$CB$1048576,MATCH($A105,'Hoja de Trabajo para listado'!$BC$155:$BC$1048576,0),MATCH((CUADRO!O$5&amp;$E105),'Hoja de Trabajo para listado'!$BC$151:$CB$151,0)),0)+IFERROR(INDEX('Hoja de Trabajo para listado'!$DE$153:$DG$274,MATCH($A105,'Hoja de Trabajo para listado'!$DE$153:$DE$1048576,0),MATCH((CUADRO!O$5&amp;$E105),'Hoja de Trabajo para listado'!$DE$151:$DG$151,0)),0)+IFERROR(INDEX('Hoja de Trabajo para listado'!$CD$155:$DC$1048576,MATCH($A105,'Hoja de Trabajo para listado'!$CD$155:$CD$1048576,0),MATCH((CUADRO!O$5&amp;$E105),'Hoja de Trabajo para listado'!$CD$151:$DC$151,0)),0)</f>
        <v>0</v>
      </c>
      <c r="P105" s="245">
        <f ca="1">+IFERROR(INDEX('Hoja de Trabajo para listado'!$A$155:$Z$1048576,MATCH($A105,'Hoja de Trabajo para listado'!$A$155:$A$1048576,0),MATCH((CUADRO!P$5&amp;$E105),'Hoja de Trabajo para listado'!$A$151:$Z$151,0)),0)+IFERROR(INDEX('Hoja de Trabajo para listado'!$AB$155:$BA$1048576,MATCH($A105,'Hoja de Trabajo para listado'!$AB$155:$AB$1048576,0),MATCH((CUADRO!P$5&amp;$E105),'Hoja de Trabajo para listado'!$AB$151:$BA$151,0)),0)+IFERROR(INDEX('Hoja de Trabajo para listado'!$BC$155:$CB$1048576,MATCH($A105,'Hoja de Trabajo para listado'!$BC$155:$BC$1048576,0),MATCH((CUADRO!P$5&amp;$E105),'Hoja de Trabajo para listado'!$BC$151:$CB$151,0)),0)+IFERROR(INDEX('Hoja de Trabajo para listado'!$DE$153:$DG$274,MATCH($A105,'Hoja de Trabajo para listado'!$DE$153:$DE$1048576,0),MATCH((CUADRO!P$5&amp;$E105),'Hoja de Trabajo para listado'!$DE$151:$DG$151,0)),0)+IFERROR(INDEX('Hoja de Trabajo para listado'!$CD$155:$DC$1048576,MATCH($A105,'Hoja de Trabajo para listado'!$CD$155:$CD$1048576,0),MATCH((CUADRO!P$5&amp;$E105),'Hoja de Trabajo para listado'!$CD$151:$DC$151,0)),0)</f>
        <v>0</v>
      </c>
      <c r="Q105" s="245">
        <f ca="1">+IFERROR(INDEX('Hoja de Trabajo para listado'!$A$155:$Z$1048576,MATCH($A105,'Hoja de Trabajo para listado'!$A$155:$A$1048576,0),MATCH((CUADRO!Q$5&amp;$E105),'Hoja de Trabajo para listado'!$A$151:$Z$151,0)),0)+IFERROR(INDEX('Hoja de Trabajo para listado'!$AB$155:$BA$1048576,MATCH($A105,'Hoja de Trabajo para listado'!$AB$155:$AB$1048576,0),MATCH((CUADRO!Q$5&amp;$E105),'Hoja de Trabajo para listado'!$AB$151:$BA$151,0)),0)+IFERROR(INDEX('Hoja de Trabajo para listado'!$BC$155:$CB$1048576,MATCH($A105,'Hoja de Trabajo para listado'!$BC$155:$BC$1048576,0),MATCH((CUADRO!Q$5&amp;$E105),'Hoja de Trabajo para listado'!$BC$151:$CB$151,0)),0)+IFERROR(INDEX('Hoja de Trabajo para listado'!$DE$153:$DG$274,MATCH($A105,'Hoja de Trabajo para listado'!$DE$153:$DE$1048576,0),MATCH((CUADRO!Q$5&amp;$E105),'Hoja de Trabajo para listado'!$DE$151:$DG$151,0)),0)+IFERROR(INDEX('Hoja de Trabajo para listado'!$CD$155:$DC$1048576,MATCH($A105,'Hoja de Trabajo para listado'!$CD$155:$CD$1048576,0),MATCH((CUADRO!Q$5&amp;$E105),'Hoja de Trabajo para listado'!$CD$151:$DC$151,0)),0)</f>
        <v>0</v>
      </c>
      <c r="R105" s="245">
        <f t="shared" ca="1" si="5"/>
        <v>0</v>
      </c>
      <c r="S105" s="245">
        <f ca="1">+R104+R105</f>
        <v>0</v>
      </c>
      <c r="T105" s="245">
        <f ca="1">+S105</f>
        <v>0</v>
      </c>
      <c r="U105" s="244">
        <f t="shared" si="6"/>
        <v>2</v>
      </c>
      <c r="V105" s="333" t="str">
        <f>+VLOOKUP(A105,bd_lista!$A$3:$E$590,5,FALSE)</f>
        <v>Instituciones Descentralizadas</v>
      </c>
      <c r="W105" s="384"/>
      <c r="X105" s="242">
        <f>+VLOOKUP(A105,[3]Sheet1!$A$13:$D$744,4,FALSE)</f>
        <v>30</v>
      </c>
      <c r="Y105" s="242" t="str">
        <f>+VLOOKUP(X105,bd_lista!$A$3:$C$590,3,FALSE)</f>
        <v>Ministerio de Justicia y Transparencia Institucional</v>
      </c>
      <c r="Z105" s="292"/>
      <c r="AA105" s="321"/>
    </row>
    <row r="106" spans="1:27" ht="15" hidden="1" customHeight="1">
      <c r="A106" s="251">
        <v>153</v>
      </c>
      <c r="B106" s="388">
        <f>+A106</f>
        <v>153</v>
      </c>
      <c r="C106" s="247" t="str">
        <f>+VLOOKUP(A106,bd_lista!$A$3:$C$590,3,FALSE)</f>
        <v>Observatorio Plurinacional de la Calidad  Educativa</v>
      </c>
      <c r="D106" s="385" t="str">
        <f>+C106</f>
        <v>Observatorio Plurinacional de la Calidad  Educativa</v>
      </c>
      <c r="E106" s="247" t="s">
        <v>1304</v>
      </c>
      <c r="F106" s="243">
        <f ca="1">+IFERROR(INDEX('Hoja de Trabajo para listado'!$A$155:$Z$1048576,MATCH($A106,'Hoja de Trabajo para listado'!$A$155:$A$1048576,0),MATCH((CUADRO!F$5&amp;$E106),'Hoja de Trabajo para listado'!$A$151:$Z$151,0)),0)+IFERROR(INDEX('Hoja de Trabajo para listado'!$AB$155:$BA$1048576,MATCH($A106,'Hoja de Trabajo para listado'!$AB$155:$AB$1048576,0),MATCH((CUADRO!F$5&amp;$E106),'Hoja de Trabajo para listado'!$AB$151:$BA$151,0)),0)+IFERROR(INDEX('Hoja de Trabajo para listado'!$BC$155:$CB$1048576,MATCH($A106,'Hoja de Trabajo para listado'!$BC$155:$BC$1048576,0),MATCH((CUADRO!F$5&amp;$E106),'Hoja de Trabajo para listado'!$BC$151:$CB$151,0)),0)+IFERROR(INDEX('Hoja de Trabajo para listado'!$DE$153:$DG$274,MATCH($A106,'Hoja de Trabajo para listado'!$DE$153:$DE$1048576,0),MATCH((CUADRO!F$5&amp;$E106),'Hoja de Trabajo para listado'!$DE$151:$DG$151,0)),0)+IFERROR(INDEX('Hoja de Trabajo para listado'!$CD$155:$DC$1048576,MATCH($A106,'Hoja de Trabajo para listado'!$CD$155:$CD$1048576,0),MATCH((CUADRO!F$5&amp;$E106),'Hoja de Trabajo para listado'!$CD$151:$DC$151,0)),0)</f>
        <v>0</v>
      </c>
      <c r="G106" s="243">
        <f ca="1">+IFERROR(INDEX('Hoja de Trabajo para listado'!$A$155:$Z$1048576,MATCH($A106,'Hoja de Trabajo para listado'!$A$155:$A$1048576,0),MATCH((CUADRO!G$5&amp;$E106),'Hoja de Trabajo para listado'!$A$151:$Z$151,0)),0)+IFERROR(INDEX('Hoja de Trabajo para listado'!$AB$155:$BA$1048576,MATCH($A106,'Hoja de Trabajo para listado'!$AB$155:$AB$1048576,0),MATCH((CUADRO!G$5&amp;$E106),'Hoja de Trabajo para listado'!$AB$151:$BA$151,0)),0)+IFERROR(INDEX('Hoja de Trabajo para listado'!$BC$155:$CB$1048576,MATCH($A106,'Hoja de Trabajo para listado'!$BC$155:$BC$1048576,0),MATCH((CUADRO!G$5&amp;$E106),'Hoja de Trabajo para listado'!$BC$151:$CB$151,0)),0)+IFERROR(INDEX('Hoja de Trabajo para listado'!$DE$153:$DG$274,MATCH($A106,'Hoja de Trabajo para listado'!$DE$153:$DE$1048576,0),MATCH((CUADRO!G$5&amp;$E106),'Hoja de Trabajo para listado'!$DE$151:$DG$151,0)),0)+IFERROR(INDEX('Hoja de Trabajo para listado'!$CD$155:$DC$1048576,MATCH($A106,'Hoja de Trabajo para listado'!$CD$155:$CD$1048576,0),MATCH((CUADRO!G$5&amp;$E106),'Hoja de Trabajo para listado'!$CD$151:$DC$151,0)),0)</f>
        <v>0</v>
      </c>
      <c r="H106" s="243">
        <f ca="1">+IFERROR(INDEX('Hoja de Trabajo para listado'!$A$155:$Z$1048576,MATCH($A106,'Hoja de Trabajo para listado'!$A$155:$A$1048576,0),MATCH((CUADRO!H$5&amp;$E106),'Hoja de Trabajo para listado'!$A$151:$Z$151,0)),0)+IFERROR(INDEX('Hoja de Trabajo para listado'!$AB$155:$BA$1048576,MATCH($A106,'Hoja de Trabajo para listado'!$AB$155:$AB$1048576,0),MATCH((CUADRO!H$5&amp;$E106),'Hoja de Trabajo para listado'!$AB$151:$BA$151,0)),0)+IFERROR(INDEX('Hoja de Trabajo para listado'!$BC$155:$CB$1048576,MATCH($A106,'Hoja de Trabajo para listado'!$BC$155:$BC$1048576,0),MATCH((CUADRO!H$5&amp;$E106),'Hoja de Trabajo para listado'!$BC$151:$CB$151,0)),0)+IFERROR(INDEX('Hoja de Trabajo para listado'!$DE$153:$DG$274,MATCH($A106,'Hoja de Trabajo para listado'!$DE$153:$DE$1048576,0),MATCH((CUADRO!H$5&amp;$E106),'Hoja de Trabajo para listado'!$DE$151:$DG$151,0)),0)+IFERROR(INDEX('Hoja de Trabajo para listado'!$CD$155:$DC$1048576,MATCH($A106,'Hoja de Trabajo para listado'!$CD$155:$CD$1048576,0),MATCH((CUADRO!H$5&amp;$E106),'Hoja de Trabajo para listado'!$CD$151:$DC$151,0)),0)</f>
        <v>0</v>
      </c>
      <c r="I106" s="243">
        <f ca="1">+IFERROR(INDEX('Hoja de Trabajo para listado'!$A$155:$Z$1048576,MATCH($A106,'Hoja de Trabajo para listado'!$A$155:$A$1048576,0),MATCH((CUADRO!I$5&amp;$E106),'Hoja de Trabajo para listado'!$A$151:$Z$151,0)),0)+IFERROR(INDEX('Hoja de Trabajo para listado'!$AB$155:$BA$1048576,MATCH($A106,'Hoja de Trabajo para listado'!$AB$155:$AB$1048576,0),MATCH((CUADRO!I$5&amp;$E106),'Hoja de Trabajo para listado'!$AB$151:$BA$151,0)),0)+IFERROR(INDEX('Hoja de Trabajo para listado'!$BC$155:$CB$1048576,MATCH($A106,'Hoja de Trabajo para listado'!$BC$155:$BC$1048576,0),MATCH((CUADRO!I$5&amp;$E106),'Hoja de Trabajo para listado'!$BC$151:$CB$151,0)),0)+IFERROR(INDEX('Hoja de Trabajo para listado'!$DE$153:$DG$274,MATCH($A106,'Hoja de Trabajo para listado'!$DE$153:$DE$1048576,0),MATCH((CUADRO!I$5&amp;$E106),'Hoja de Trabajo para listado'!$DE$151:$DG$151,0)),0)+IFERROR(INDEX('Hoja de Trabajo para listado'!$CD$155:$DC$1048576,MATCH($A106,'Hoja de Trabajo para listado'!$CD$155:$CD$1048576,0),MATCH((CUADRO!I$5&amp;$E106),'Hoja de Trabajo para listado'!$CD$151:$DC$151,0)),0)</f>
        <v>0</v>
      </c>
      <c r="J106" s="243">
        <f ca="1">+IFERROR(INDEX('Hoja de Trabajo para listado'!$A$155:$Z$1048576,MATCH($A106,'Hoja de Trabajo para listado'!$A$155:$A$1048576,0),MATCH((CUADRO!J$5&amp;$E106),'Hoja de Trabajo para listado'!$A$151:$Z$151,0)),0)+IFERROR(INDEX('Hoja de Trabajo para listado'!$AB$155:$BA$1048576,MATCH($A106,'Hoja de Trabajo para listado'!$AB$155:$AB$1048576,0),MATCH((CUADRO!J$5&amp;$E106),'Hoja de Trabajo para listado'!$AB$151:$BA$151,0)),0)+IFERROR(INDEX('Hoja de Trabajo para listado'!$BC$155:$CB$1048576,MATCH($A106,'Hoja de Trabajo para listado'!$BC$155:$BC$1048576,0),MATCH((CUADRO!J$5&amp;$E106),'Hoja de Trabajo para listado'!$BC$151:$CB$151,0)),0)+IFERROR(INDEX('Hoja de Trabajo para listado'!$DE$153:$DG$274,MATCH($A106,'Hoja de Trabajo para listado'!$DE$153:$DE$1048576,0),MATCH((CUADRO!J$5&amp;$E106),'Hoja de Trabajo para listado'!$DE$151:$DG$151,0)),0)+IFERROR(INDEX('Hoja de Trabajo para listado'!$CD$155:$DC$1048576,MATCH($A106,'Hoja de Trabajo para listado'!$CD$155:$CD$1048576,0),MATCH((CUADRO!J$5&amp;$E106),'Hoja de Trabajo para listado'!$CD$151:$DC$151,0)),0)</f>
        <v>0</v>
      </c>
      <c r="K106" s="243">
        <f ca="1">+IFERROR(INDEX('Hoja de Trabajo para listado'!$A$155:$Z$1048576,MATCH($A106,'Hoja de Trabajo para listado'!$A$155:$A$1048576,0),MATCH((CUADRO!K$5&amp;$E106),'Hoja de Trabajo para listado'!$A$151:$Z$151,0)),0)+IFERROR(INDEX('Hoja de Trabajo para listado'!$AB$155:$BA$1048576,MATCH($A106,'Hoja de Trabajo para listado'!$AB$155:$AB$1048576,0),MATCH((CUADRO!K$5&amp;$E106),'Hoja de Trabajo para listado'!$AB$151:$BA$151,0)),0)+IFERROR(INDEX('Hoja de Trabajo para listado'!$BC$155:$CB$1048576,MATCH($A106,'Hoja de Trabajo para listado'!$BC$155:$BC$1048576,0),MATCH((CUADRO!K$5&amp;$E106),'Hoja de Trabajo para listado'!$BC$151:$CB$151,0)),0)+IFERROR(INDEX('Hoja de Trabajo para listado'!$DE$153:$DG$274,MATCH($A106,'Hoja de Trabajo para listado'!$DE$153:$DE$1048576,0),MATCH((CUADRO!K$5&amp;$E106),'Hoja de Trabajo para listado'!$DE$151:$DG$151,0)),0)+IFERROR(INDEX('Hoja de Trabajo para listado'!$CD$155:$DC$1048576,MATCH($A106,'Hoja de Trabajo para listado'!$CD$155:$CD$1048576,0),MATCH((CUADRO!K$5&amp;$E106),'Hoja de Trabajo para listado'!$CD$151:$DC$151,0)),0)</f>
        <v>0</v>
      </c>
      <c r="L106" s="243">
        <f ca="1">+IFERROR(INDEX('Hoja de Trabajo para listado'!$A$155:$Z$1048576,MATCH($A106,'Hoja de Trabajo para listado'!$A$155:$A$1048576,0),MATCH((CUADRO!L$5&amp;$E106),'Hoja de Trabajo para listado'!$A$151:$Z$151,0)),0)+IFERROR(INDEX('Hoja de Trabajo para listado'!$AB$155:$BA$1048576,MATCH($A106,'Hoja de Trabajo para listado'!$AB$155:$AB$1048576,0),MATCH((CUADRO!L$5&amp;$E106),'Hoja de Trabajo para listado'!$AB$151:$BA$151,0)),0)+IFERROR(INDEX('Hoja de Trabajo para listado'!$BC$155:$CB$1048576,MATCH($A106,'Hoja de Trabajo para listado'!$BC$155:$BC$1048576,0),MATCH((CUADRO!L$5&amp;$E106),'Hoja de Trabajo para listado'!$BC$151:$CB$151,0)),0)+IFERROR(INDEX('Hoja de Trabajo para listado'!$DE$153:$DG$274,MATCH($A106,'Hoja de Trabajo para listado'!$DE$153:$DE$1048576,0),MATCH((CUADRO!L$5&amp;$E106),'Hoja de Trabajo para listado'!$DE$151:$DG$151,0)),0)+IFERROR(INDEX('Hoja de Trabajo para listado'!$CD$155:$DC$1048576,MATCH($A106,'Hoja de Trabajo para listado'!$CD$155:$CD$1048576,0),MATCH((CUADRO!L$5&amp;$E106),'Hoja de Trabajo para listado'!$CD$151:$DC$151,0)),0)</f>
        <v>0</v>
      </c>
      <c r="M106" s="243">
        <f ca="1">+IFERROR(INDEX('Hoja de Trabajo para listado'!$A$155:$Z$1048576,MATCH($A106,'Hoja de Trabajo para listado'!$A$155:$A$1048576,0),MATCH((CUADRO!M$5&amp;$E106),'Hoja de Trabajo para listado'!$A$151:$Z$151,0)),0)+IFERROR(INDEX('Hoja de Trabajo para listado'!$AB$155:$BA$1048576,MATCH($A106,'Hoja de Trabajo para listado'!$AB$155:$AB$1048576,0),MATCH((CUADRO!M$5&amp;$E106),'Hoja de Trabajo para listado'!$AB$151:$BA$151,0)),0)+IFERROR(INDEX('Hoja de Trabajo para listado'!$BC$155:$CB$1048576,MATCH($A106,'Hoja de Trabajo para listado'!$BC$155:$BC$1048576,0),MATCH((CUADRO!M$5&amp;$E106),'Hoja de Trabajo para listado'!$BC$151:$CB$151,0)),0)+IFERROR(INDEX('Hoja de Trabajo para listado'!$DE$153:$DG$274,MATCH($A106,'Hoja de Trabajo para listado'!$DE$153:$DE$1048576,0),MATCH((CUADRO!M$5&amp;$E106),'Hoja de Trabajo para listado'!$DE$151:$DG$151,0)),0)+IFERROR(INDEX('Hoja de Trabajo para listado'!$CD$155:$DC$1048576,MATCH($A106,'Hoja de Trabajo para listado'!$CD$155:$CD$1048576,0),MATCH((CUADRO!M$5&amp;$E106),'Hoja de Trabajo para listado'!$CD$151:$DC$151,0)),0)</f>
        <v>0</v>
      </c>
      <c r="N106" s="243">
        <f ca="1">+IFERROR(INDEX('Hoja de Trabajo para listado'!$A$155:$Z$1048576,MATCH($A106,'Hoja de Trabajo para listado'!$A$155:$A$1048576,0),MATCH((CUADRO!N$5&amp;$E106),'Hoja de Trabajo para listado'!$A$151:$Z$151,0)),0)+IFERROR(INDEX('Hoja de Trabajo para listado'!$AB$155:$BA$1048576,MATCH($A106,'Hoja de Trabajo para listado'!$AB$155:$AB$1048576,0),MATCH((CUADRO!N$5&amp;$E106),'Hoja de Trabajo para listado'!$AB$151:$BA$151,0)),0)+IFERROR(INDEX('Hoja de Trabajo para listado'!$BC$155:$CB$1048576,MATCH($A106,'Hoja de Trabajo para listado'!$BC$155:$BC$1048576,0),MATCH((CUADRO!N$5&amp;$E106),'Hoja de Trabajo para listado'!$BC$151:$CB$151,0)),0)+IFERROR(INDEX('Hoja de Trabajo para listado'!$DE$153:$DG$274,MATCH($A106,'Hoja de Trabajo para listado'!$DE$153:$DE$1048576,0),MATCH((CUADRO!N$5&amp;$E106),'Hoja de Trabajo para listado'!$DE$151:$DG$151,0)),0)+IFERROR(INDEX('Hoja de Trabajo para listado'!$CD$155:$DC$1048576,MATCH($A106,'Hoja de Trabajo para listado'!$CD$155:$CD$1048576,0),MATCH((CUADRO!N$5&amp;$E106),'Hoja de Trabajo para listado'!$CD$151:$DC$151,0)),0)</f>
        <v>0</v>
      </c>
      <c r="O106" s="243">
        <f ca="1">+IFERROR(INDEX('Hoja de Trabajo para listado'!$A$155:$Z$1048576,MATCH($A106,'Hoja de Trabajo para listado'!$A$155:$A$1048576,0),MATCH((CUADRO!O$5&amp;$E106),'Hoja de Trabajo para listado'!$A$151:$Z$151,0)),0)+IFERROR(INDEX('Hoja de Trabajo para listado'!$AB$155:$BA$1048576,MATCH($A106,'Hoja de Trabajo para listado'!$AB$155:$AB$1048576,0),MATCH((CUADRO!O$5&amp;$E106),'Hoja de Trabajo para listado'!$AB$151:$BA$151,0)),0)+IFERROR(INDEX('Hoja de Trabajo para listado'!$BC$155:$CB$1048576,MATCH($A106,'Hoja de Trabajo para listado'!$BC$155:$BC$1048576,0),MATCH((CUADRO!O$5&amp;$E106),'Hoja de Trabajo para listado'!$BC$151:$CB$151,0)),0)+IFERROR(INDEX('Hoja de Trabajo para listado'!$DE$153:$DG$274,MATCH($A106,'Hoja de Trabajo para listado'!$DE$153:$DE$1048576,0),MATCH((CUADRO!O$5&amp;$E106),'Hoja de Trabajo para listado'!$DE$151:$DG$151,0)),0)+IFERROR(INDEX('Hoja de Trabajo para listado'!$CD$155:$DC$1048576,MATCH($A106,'Hoja de Trabajo para listado'!$CD$155:$CD$1048576,0),MATCH((CUADRO!O$5&amp;$E106),'Hoja de Trabajo para listado'!$CD$151:$DC$151,0)),0)</f>
        <v>0</v>
      </c>
      <c r="P106" s="243">
        <f ca="1">+IFERROR(INDEX('Hoja de Trabajo para listado'!$A$155:$Z$1048576,MATCH($A106,'Hoja de Trabajo para listado'!$A$155:$A$1048576,0),MATCH((CUADRO!P$5&amp;$E106),'Hoja de Trabajo para listado'!$A$151:$Z$151,0)),0)+IFERROR(INDEX('Hoja de Trabajo para listado'!$AB$155:$BA$1048576,MATCH($A106,'Hoja de Trabajo para listado'!$AB$155:$AB$1048576,0),MATCH((CUADRO!P$5&amp;$E106),'Hoja de Trabajo para listado'!$AB$151:$BA$151,0)),0)+IFERROR(INDEX('Hoja de Trabajo para listado'!$BC$155:$CB$1048576,MATCH($A106,'Hoja de Trabajo para listado'!$BC$155:$BC$1048576,0),MATCH((CUADRO!P$5&amp;$E106),'Hoja de Trabajo para listado'!$BC$151:$CB$151,0)),0)+IFERROR(INDEX('Hoja de Trabajo para listado'!$DE$153:$DG$274,MATCH($A106,'Hoja de Trabajo para listado'!$DE$153:$DE$1048576,0),MATCH((CUADRO!P$5&amp;$E106),'Hoja de Trabajo para listado'!$DE$151:$DG$151,0)),0)+IFERROR(INDEX('Hoja de Trabajo para listado'!$CD$155:$DC$1048576,MATCH($A106,'Hoja de Trabajo para listado'!$CD$155:$CD$1048576,0),MATCH((CUADRO!P$5&amp;$E106),'Hoja de Trabajo para listado'!$CD$151:$DC$151,0)),0)</f>
        <v>0</v>
      </c>
      <c r="Q106" s="243">
        <f ca="1">+IFERROR(INDEX('Hoja de Trabajo para listado'!$A$155:$Z$1048576,MATCH($A106,'Hoja de Trabajo para listado'!$A$155:$A$1048576,0),MATCH((CUADRO!Q$5&amp;$E106),'Hoja de Trabajo para listado'!$A$151:$Z$151,0)),0)+IFERROR(INDEX('Hoja de Trabajo para listado'!$AB$155:$BA$1048576,MATCH($A106,'Hoja de Trabajo para listado'!$AB$155:$AB$1048576,0),MATCH((CUADRO!Q$5&amp;$E106),'Hoja de Trabajo para listado'!$AB$151:$BA$151,0)),0)+IFERROR(INDEX('Hoja de Trabajo para listado'!$BC$155:$CB$1048576,MATCH($A106,'Hoja de Trabajo para listado'!$BC$155:$BC$1048576,0),MATCH((CUADRO!Q$5&amp;$E106),'Hoja de Trabajo para listado'!$BC$151:$CB$151,0)),0)+IFERROR(INDEX('Hoja de Trabajo para listado'!$DE$153:$DG$274,MATCH($A106,'Hoja de Trabajo para listado'!$DE$153:$DE$1048576,0),MATCH((CUADRO!Q$5&amp;$E106),'Hoja de Trabajo para listado'!$DE$151:$DG$151,0)),0)+IFERROR(INDEX('Hoja de Trabajo para listado'!$CD$155:$DC$1048576,MATCH($A106,'Hoja de Trabajo para listado'!$CD$155:$CD$1048576,0),MATCH((CUADRO!Q$5&amp;$E106),'Hoja de Trabajo para listado'!$CD$151:$DC$151,0)),0)</f>
        <v>0</v>
      </c>
      <c r="R106" s="243">
        <f t="shared" ca="1" si="5"/>
        <v>0</v>
      </c>
      <c r="S106" s="243"/>
      <c r="T106" s="243">
        <f ca="1">+T107</f>
        <v>0</v>
      </c>
      <c r="U106" s="242">
        <f t="shared" si="6"/>
        <v>1</v>
      </c>
      <c r="V106" s="333" t="str">
        <f>+VLOOKUP(A106,bd_lista!$A$3:$E$590,5,FALSE)</f>
        <v>Instituciones Descentralizadas</v>
      </c>
      <c r="W106" s="383" t="str">
        <f>+V106</f>
        <v>Instituciones Descentralizadas</v>
      </c>
      <c r="X106" s="242">
        <f>+VLOOKUP(A106,[3]Sheet1!$A$13:$D$744,4,FALSE)</f>
        <v>16</v>
      </c>
      <c r="Y106" s="242" t="str">
        <f>+VLOOKUP(X106,bd_lista!$A$3:$C$590,3,FALSE)</f>
        <v>Ministerio de Educación</v>
      </c>
      <c r="Z106" s="294">
        <f>+X106</f>
        <v>16</v>
      </c>
      <c r="AA106" s="319" t="str">
        <f>+Y106</f>
        <v>Ministerio de Educación</v>
      </c>
    </row>
    <row r="107" spans="1:27" ht="15" hidden="1" customHeight="1">
      <c r="A107" s="32">
        <v>153</v>
      </c>
      <c r="B107" s="389"/>
      <c r="C107" s="333" t="str">
        <f>+VLOOKUP(A107,bd_lista!$A$3:$C$590,3,FALSE)</f>
        <v>Observatorio Plurinacional de la Calidad  Educativa</v>
      </c>
      <c r="D107" s="386"/>
      <c r="E107" s="333" t="s">
        <v>1305</v>
      </c>
      <c r="F107" s="245">
        <f ca="1">+IFERROR(INDEX('Hoja de Trabajo para listado'!$A$155:$Z$1048576,MATCH($A107,'Hoja de Trabajo para listado'!$A$155:$A$1048576,0),MATCH((CUADRO!F$5&amp;$E107),'Hoja de Trabajo para listado'!$A$151:$Z$151,0)),0)+IFERROR(INDEX('Hoja de Trabajo para listado'!$AB$155:$BA$1048576,MATCH($A107,'Hoja de Trabajo para listado'!$AB$155:$AB$1048576,0),MATCH((CUADRO!F$5&amp;$E107),'Hoja de Trabajo para listado'!$AB$151:$BA$151,0)),0)+IFERROR(INDEX('Hoja de Trabajo para listado'!$BC$155:$CB$1048576,MATCH($A107,'Hoja de Trabajo para listado'!$BC$155:$BC$1048576,0),MATCH((CUADRO!F$5&amp;$E107),'Hoja de Trabajo para listado'!$BC$151:$CB$151,0)),0)+IFERROR(INDEX('Hoja de Trabajo para listado'!$DE$153:$DG$274,MATCH($A107,'Hoja de Trabajo para listado'!$DE$153:$DE$1048576,0),MATCH((CUADRO!F$5&amp;$E107),'Hoja de Trabajo para listado'!$DE$151:$DG$151,0)),0)+IFERROR(INDEX('Hoja de Trabajo para listado'!$CD$155:$DC$1048576,MATCH($A107,'Hoja de Trabajo para listado'!$CD$155:$CD$1048576,0),MATCH((CUADRO!F$5&amp;$E107),'Hoja de Trabajo para listado'!$CD$151:$DC$151,0)),0)</f>
        <v>0</v>
      </c>
      <c r="G107" s="245">
        <f ca="1">+IFERROR(INDEX('Hoja de Trabajo para listado'!$A$155:$Z$1048576,MATCH($A107,'Hoja de Trabajo para listado'!$A$155:$A$1048576,0),MATCH((CUADRO!G$5&amp;$E107),'Hoja de Trabajo para listado'!$A$151:$Z$151,0)),0)+IFERROR(INDEX('Hoja de Trabajo para listado'!$AB$155:$BA$1048576,MATCH($A107,'Hoja de Trabajo para listado'!$AB$155:$AB$1048576,0),MATCH((CUADRO!G$5&amp;$E107),'Hoja de Trabajo para listado'!$AB$151:$BA$151,0)),0)+IFERROR(INDEX('Hoja de Trabajo para listado'!$BC$155:$CB$1048576,MATCH($A107,'Hoja de Trabajo para listado'!$BC$155:$BC$1048576,0),MATCH((CUADRO!G$5&amp;$E107),'Hoja de Trabajo para listado'!$BC$151:$CB$151,0)),0)+IFERROR(INDEX('Hoja de Trabajo para listado'!$DE$153:$DG$274,MATCH($A107,'Hoja de Trabajo para listado'!$DE$153:$DE$1048576,0),MATCH((CUADRO!G$5&amp;$E107),'Hoja de Trabajo para listado'!$DE$151:$DG$151,0)),0)+IFERROR(INDEX('Hoja de Trabajo para listado'!$CD$155:$DC$1048576,MATCH($A107,'Hoja de Trabajo para listado'!$CD$155:$CD$1048576,0),MATCH((CUADRO!G$5&amp;$E107),'Hoja de Trabajo para listado'!$CD$151:$DC$151,0)),0)</f>
        <v>0</v>
      </c>
      <c r="H107" s="245">
        <f ca="1">+IFERROR(INDEX('Hoja de Trabajo para listado'!$A$155:$Z$1048576,MATCH($A107,'Hoja de Trabajo para listado'!$A$155:$A$1048576,0),MATCH((CUADRO!H$5&amp;$E107),'Hoja de Trabajo para listado'!$A$151:$Z$151,0)),0)+IFERROR(INDEX('Hoja de Trabajo para listado'!$AB$155:$BA$1048576,MATCH($A107,'Hoja de Trabajo para listado'!$AB$155:$AB$1048576,0),MATCH((CUADRO!H$5&amp;$E107),'Hoja de Trabajo para listado'!$AB$151:$BA$151,0)),0)+IFERROR(INDEX('Hoja de Trabajo para listado'!$BC$155:$CB$1048576,MATCH($A107,'Hoja de Trabajo para listado'!$BC$155:$BC$1048576,0),MATCH((CUADRO!H$5&amp;$E107),'Hoja de Trabajo para listado'!$BC$151:$CB$151,0)),0)+IFERROR(INDEX('Hoja de Trabajo para listado'!$DE$153:$DG$274,MATCH($A107,'Hoja de Trabajo para listado'!$DE$153:$DE$1048576,0),MATCH((CUADRO!H$5&amp;$E107),'Hoja de Trabajo para listado'!$DE$151:$DG$151,0)),0)+IFERROR(INDEX('Hoja de Trabajo para listado'!$CD$155:$DC$1048576,MATCH($A107,'Hoja de Trabajo para listado'!$CD$155:$CD$1048576,0),MATCH((CUADRO!H$5&amp;$E107),'Hoja de Trabajo para listado'!$CD$151:$DC$151,0)),0)</f>
        <v>0</v>
      </c>
      <c r="I107" s="245">
        <f ca="1">+IFERROR(INDEX('Hoja de Trabajo para listado'!$A$155:$Z$1048576,MATCH($A107,'Hoja de Trabajo para listado'!$A$155:$A$1048576,0),MATCH((CUADRO!I$5&amp;$E107),'Hoja de Trabajo para listado'!$A$151:$Z$151,0)),0)+IFERROR(INDEX('Hoja de Trabajo para listado'!$AB$155:$BA$1048576,MATCH($A107,'Hoja de Trabajo para listado'!$AB$155:$AB$1048576,0),MATCH((CUADRO!I$5&amp;$E107),'Hoja de Trabajo para listado'!$AB$151:$BA$151,0)),0)+IFERROR(INDEX('Hoja de Trabajo para listado'!$BC$155:$CB$1048576,MATCH($A107,'Hoja de Trabajo para listado'!$BC$155:$BC$1048576,0),MATCH((CUADRO!I$5&amp;$E107),'Hoja de Trabajo para listado'!$BC$151:$CB$151,0)),0)+IFERROR(INDEX('Hoja de Trabajo para listado'!$DE$153:$DG$274,MATCH($A107,'Hoja de Trabajo para listado'!$DE$153:$DE$1048576,0),MATCH((CUADRO!I$5&amp;$E107),'Hoja de Trabajo para listado'!$DE$151:$DG$151,0)),0)+IFERROR(INDEX('Hoja de Trabajo para listado'!$CD$155:$DC$1048576,MATCH($A107,'Hoja de Trabajo para listado'!$CD$155:$CD$1048576,0),MATCH((CUADRO!I$5&amp;$E107),'Hoja de Trabajo para listado'!$CD$151:$DC$151,0)),0)</f>
        <v>0</v>
      </c>
      <c r="J107" s="245">
        <f ca="1">+IFERROR(INDEX('Hoja de Trabajo para listado'!$A$155:$Z$1048576,MATCH($A107,'Hoja de Trabajo para listado'!$A$155:$A$1048576,0),MATCH((CUADRO!J$5&amp;$E107),'Hoja de Trabajo para listado'!$A$151:$Z$151,0)),0)+IFERROR(INDEX('Hoja de Trabajo para listado'!$AB$155:$BA$1048576,MATCH($A107,'Hoja de Trabajo para listado'!$AB$155:$AB$1048576,0),MATCH((CUADRO!J$5&amp;$E107),'Hoja de Trabajo para listado'!$AB$151:$BA$151,0)),0)+IFERROR(INDEX('Hoja de Trabajo para listado'!$BC$155:$CB$1048576,MATCH($A107,'Hoja de Trabajo para listado'!$BC$155:$BC$1048576,0),MATCH((CUADRO!J$5&amp;$E107),'Hoja de Trabajo para listado'!$BC$151:$CB$151,0)),0)+IFERROR(INDEX('Hoja de Trabajo para listado'!$DE$153:$DG$274,MATCH($A107,'Hoja de Trabajo para listado'!$DE$153:$DE$1048576,0),MATCH((CUADRO!J$5&amp;$E107),'Hoja de Trabajo para listado'!$DE$151:$DG$151,0)),0)+IFERROR(INDEX('Hoja de Trabajo para listado'!$CD$155:$DC$1048576,MATCH($A107,'Hoja de Trabajo para listado'!$CD$155:$CD$1048576,0),MATCH((CUADRO!J$5&amp;$E107),'Hoja de Trabajo para listado'!$CD$151:$DC$151,0)),0)</f>
        <v>0</v>
      </c>
      <c r="K107" s="245">
        <f ca="1">+IFERROR(INDEX('Hoja de Trabajo para listado'!$A$155:$Z$1048576,MATCH($A107,'Hoja de Trabajo para listado'!$A$155:$A$1048576,0),MATCH((CUADRO!K$5&amp;$E107),'Hoja de Trabajo para listado'!$A$151:$Z$151,0)),0)+IFERROR(INDEX('Hoja de Trabajo para listado'!$AB$155:$BA$1048576,MATCH($A107,'Hoja de Trabajo para listado'!$AB$155:$AB$1048576,0),MATCH((CUADRO!K$5&amp;$E107),'Hoja de Trabajo para listado'!$AB$151:$BA$151,0)),0)+IFERROR(INDEX('Hoja de Trabajo para listado'!$BC$155:$CB$1048576,MATCH($A107,'Hoja de Trabajo para listado'!$BC$155:$BC$1048576,0),MATCH((CUADRO!K$5&amp;$E107),'Hoja de Trabajo para listado'!$BC$151:$CB$151,0)),0)+IFERROR(INDEX('Hoja de Trabajo para listado'!$DE$153:$DG$274,MATCH($A107,'Hoja de Trabajo para listado'!$DE$153:$DE$1048576,0),MATCH((CUADRO!K$5&amp;$E107),'Hoja de Trabajo para listado'!$DE$151:$DG$151,0)),0)+IFERROR(INDEX('Hoja de Trabajo para listado'!$CD$155:$DC$1048576,MATCH($A107,'Hoja de Trabajo para listado'!$CD$155:$CD$1048576,0),MATCH((CUADRO!K$5&amp;$E107),'Hoja de Trabajo para listado'!$CD$151:$DC$151,0)),0)</f>
        <v>0</v>
      </c>
      <c r="L107" s="245">
        <f ca="1">+IFERROR(INDEX('Hoja de Trabajo para listado'!$A$155:$Z$1048576,MATCH($A107,'Hoja de Trabajo para listado'!$A$155:$A$1048576,0),MATCH((CUADRO!L$5&amp;$E107),'Hoja de Trabajo para listado'!$A$151:$Z$151,0)),0)+IFERROR(INDEX('Hoja de Trabajo para listado'!$AB$155:$BA$1048576,MATCH($A107,'Hoja de Trabajo para listado'!$AB$155:$AB$1048576,0),MATCH((CUADRO!L$5&amp;$E107),'Hoja de Trabajo para listado'!$AB$151:$BA$151,0)),0)+IFERROR(INDEX('Hoja de Trabajo para listado'!$BC$155:$CB$1048576,MATCH($A107,'Hoja de Trabajo para listado'!$BC$155:$BC$1048576,0),MATCH((CUADRO!L$5&amp;$E107),'Hoja de Trabajo para listado'!$BC$151:$CB$151,0)),0)+IFERROR(INDEX('Hoja de Trabajo para listado'!$DE$153:$DG$274,MATCH($A107,'Hoja de Trabajo para listado'!$DE$153:$DE$1048576,0),MATCH((CUADRO!L$5&amp;$E107),'Hoja de Trabajo para listado'!$DE$151:$DG$151,0)),0)+IFERROR(INDEX('Hoja de Trabajo para listado'!$CD$155:$DC$1048576,MATCH($A107,'Hoja de Trabajo para listado'!$CD$155:$CD$1048576,0),MATCH((CUADRO!L$5&amp;$E107),'Hoja de Trabajo para listado'!$CD$151:$DC$151,0)),0)</f>
        <v>0</v>
      </c>
      <c r="M107" s="245">
        <f ca="1">+IFERROR(INDEX('Hoja de Trabajo para listado'!$A$155:$Z$1048576,MATCH($A107,'Hoja de Trabajo para listado'!$A$155:$A$1048576,0),MATCH((CUADRO!M$5&amp;$E107),'Hoja de Trabajo para listado'!$A$151:$Z$151,0)),0)+IFERROR(INDEX('Hoja de Trabajo para listado'!$AB$155:$BA$1048576,MATCH($A107,'Hoja de Trabajo para listado'!$AB$155:$AB$1048576,0),MATCH((CUADRO!M$5&amp;$E107),'Hoja de Trabajo para listado'!$AB$151:$BA$151,0)),0)+IFERROR(INDEX('Hoja de Trabajo para listado'!$BC$155:$CB$1048576,MATCH($A107,'Hoja de Trabajo para listado'!$BC$155:$BC$1048576,0),MATCH((CUADRO!M$5&amp;$E107),'Hoja de Trabajo para listado'!$BC$151:$CB$151,0)),0)+IFERROR(INDEX('Hoja de Trabajo para listado'!$DE$153:$DG$274,MATCH($A107,'Hoja de Trabajo para listado'!$DE$153:$DE$1048576,0),MATCH((CUADRO!M$5&amp;$E107),'Hoja de Trabajo para listado'!$DE$151:$DG$151,0)),0)+IFERROR(INDEX('Hoja de Trabajo para listado'!$CD$155:$DC$1048576,MATCH($A107,'Hoja de Trabajo para listado'!$CD$155:$CD$1048576,0),MATCH((CUADRO!M$5&amp;$E107),'Hoja de Trabajo para listado'!$CD$151:$DC$151,0)),0)</f>
        <v>0</v>
      </c>
      <c r="N107" s="245">
        <f ca="1">+IFERROR(INDEX('Hoja de Trabajo para listado'!$A$155:$Z$1048576,MATCH($A107,'Hoja de Trabajo para listado'!$A$155:$A$1048576,0),MATCH((CUADRO!N$5&amp;$E107),'Hoja de Trabajo para listado'!$A$151:$Z$151,0)),0)+IFERROR(INDEX('Hoja de Trabajo para listado'!$AB$155:$BA$1048576,MATCH($A107,'Hoja de Trabajo para listado'!$AB$155:$AB$1048576,0),MATCH((CUADRO!N$5&amp;$E107),'Hoja de Trabajo para listado'!$AB$151:$BA$151,0)),0)+IFERROR(INDEX('Hoja de Trabajo para listado'!$BC$155:$CB$1048576,MATCH($A107,'Hoja de Trabajo para listado'!$BC$155:$BC$1048576,0),MATCH((CUADRO!N$5&amp;$E107),'Hoja de Trabajo para listado'!$BC$151:$CB$151,0)),0)+IFERROR(INDEX('Hoja de Trabajo para listado'!$DE$153:$DG$274,MATCH($A107,'Hoja de Trabajo para listado'!$DE$153:$DE$1048576,0),MATCH((CUADRO!N$5&amp;$E107),'Hoja de Trabajo para listado'!$DE$151:$DG$151,0)),0)+IFERROR(INDEX('Hoja de Trabajo para listado'!$CD$155:$DC$1048576,MATCH($A107,'Hoja de Trabajo para listado'!$CD$155:$CD$1048576,0),MATCH((CUADRO!N$5&amp;$E107),'Hoja de Trabajo para listado'!$CD$151:$DC$151,0)),0)</f>
        <v>0</v>
      </c>
      <c r="O107" s="245">
        <f ca="1">+IFERROR(INDEX('Hoja de Trabajo para listado'!$A$155:$Z$1048576,MATCH($A107,'Hoja de Trabajo para listado'!$A$155:$A$1048576,0),MATCH((CUADRO!O$5&amp;$E107),'Hoja de Trabajo para listado'!$A$151:$Z$151,0)),0)+IFERROR(INDEX('Hoja de Trabajo para listado'!$AB$155:$BA$1048576,MATCH($A107,'Hoja de Trabajo para listado'!$AB$155:$AB$1048576,0),MATCH((CUADRO!O$5&amp;$E107),'Hoja de Trabajo para listado'!$AB$151:$BA$151,0)),0)+IFERROR(INDEX('Hoja de Trabajo para listado'!$BC$155:$CB$1048576,MATCH($A107,'Hoja de Trabajo para listado'!$BC$155:$BC$1048576,0),MATCH((CUADRO!O$5&amp;$E107),'Hoja de Trabajo para listado'!$BC$151:$CB$151,0)),0)+IFERROR(INDEX('Hoja de Trabajo para listado'!$DE$153:$DG$274,MATCH($A107,'Hoja de Trabajo para listado'!$DE$153:$DE$1048576,0),MATCH((CUADRO!O$5&amp;$E107),'Hoja de Trabajo para listado'!$DE$151:$DG$151,0)),0)+IFERROR(INDEX('Hoja de Trabajo para listado'!$CD$155:$DC$1048576,MATCH($A107,'Hoja de Trabajo para listado'!$CD$155:$CD$1048576,0),MATCH((CUADRO!O$5&amp;$E107),'Hoja de Trabajo para listado'!$CD$151:$DC$151,0)),0)</f>
        <v>0</v>
      </c>
      <c r="P107" s="245">
        <f ca="1">+IFERROR(INDEX('Hoja de Trabajo para listado'!$A$155:$Z$1048576,MATCH($A107,'Hoja de Trabajo para listado'!$A$155:$A$1048576,0),MATCH((CUADRO!P$5&amp;$E107),'Hoja de Trabajo para listado'!$A$151:$Z$151,0)),0)+IFERROR(INDEX('Hoja de Trabajo para listado'!$AB$155:$BA$1048576,MATCH($A107,'Hoja de Trabajo para listado'!$AB$155:$AB$1048576,0),MATCH((CUADRO!P$5&amp;$E107),'Hoja de Trabajo para listado'!$AB$151:$BA$151,0)),0)+IFERROR(INDEX('Hoja de Trabajo para listado'!$BC$155:$CB$1048576,MATCH($A107,'Hoja de Trabajo para listado'!$BC$155:$BC$1048576,0),MATCH((CUADRO!P$5&amp;$E107),'Hoja de Trabajo para listado'!$BC$151:$CB$151,0)),0)+IFERROR(INDEX('Hoja de Trabajo para listado'!$DE$153:$DG$274,MATCH($A107,'Hoja de Trabajo para listado'!$DE$153:$DE$1048576,0),MATCH((CUADRO!P$5&amp;$E107),'Hoja de Trabajo para listado'!$DE$151:$DG$151,0)),0)+IFERROR(INDEX('Hoja de Trabajo para listado'!$CD$155:$DC$1048576,MATCH($A107,'Hoja de Trabajo para listado'!$CD$155:$CD$1048576,0),MATCH((CUADRO!P$5&amp;$E107),'Hoja de Trabajo para listado'!$CD$151:$DC$151,0)),0)</f>
        <v>0</v>
      </c>
      <c r="Q107" s="245">
        <f ca="1">+IFERROR(INDEX('Hoja de Trabajo para listado'!$A$155:$Z$1048576,MATCH($A107,'Hoja de Trabajo para listado'!$A$155:$A$1048576,0),MATCH((CUADRO!Q$5&amp;$E107),'Hoja de Trabajo para listado'!$A$151:$Z$151,0)),0)+IFERROR(INDEX('Hoja de Trabajo para listado'!$AB$155:$BA$1048576,MATCH($A107,'Hoja de Trabajo para listado'!$AB$155:$AB$1048576,0),MATCH((CUADRO!Q$5&amp;$E107),'Hoja de Trabajo para listado'!$AB$151:$BA$151,0)),0)+IFERROR(INDEX('Hoja de Trabajo para listado'!$BC$155:$CB$1048576,MATCH($A107,'Hoja de Trabajo para listado'!$BC$155:$BC$1048576,0),MATCH((CUADRO!Q$5&amp;$E107),'Hoja de Trabajo para listado'!$BC$151:$CB$151,0)),0)+IFERROR(INDEX('Hoja de Trabajo para listado'!$DE$153:$DG$274,MATCH($A107,'Hoja de Trabajo para listado'!$DE$153:$DE$1048576,0),MATCH((CUADRO!Q$5&amp;$E107),'Hoja de Trabajo para listado'!$DE$151:$DG$151,0)),0)+IFERROR(INDEX('Hoja de Trabajo para listado'!$CD$155:$DC$1048576,MATCH($A107,'Hoja de Trabajo para listado'!$CD$155:$CD$1048576,0),MATCH((CUADRO!Q$5&amp;$E107),'Hoja de Trabajo para listado'!$CD$151:$DC$151,0)),0)</f>
        <v>0</v>
      </c>
      <c r="R107" s="245">
        <f t="shared" ca="1" si="5"/>
        <v>0</v>
      </c>
      <c r="S107" s="245">
        <f ca="1">+R106+R107</f>
        <v>0</v>
      </c>
      <c r="T107" s="245">
        <f ca="1">+S107</f>
        <v>0</v>
      </c>
      <c r="U107" s="244">
        <f t="shared" si="6"/>
        <v>2</v>
      </c>
      <c r="V107" s="333" t="str">
        <f>+VLOOKUP(A107,bd_lista!$A$3:$E$590,5,FALSE)</f>
        <v>Instituciones Descentralizadas</v>
      </c>
      <c r="W107" s="384"/>
      <c r="X107" s="242">
        <f>+VLOOKUP(A107,[3]Sheet1!$A$13:$D$744,4,FALSE)</f>
        <v>16</v>
      </c>
      <c r="Y107" s="242" t="str">
        <f>+VLOOKUP(X107,bd_lista!$A$3:$C$590,3,FALSE)</f>
        <v>Ministerio de Educación</v>
      </c>
      <c r="Z107" s="292"/>
      <c r="AA107" s="321"/>
    </row>
    <row r="108" spans="1:27" ht="15" hidden="1" customHeight="1">
      <c r="A108" s="251">
        <v>154</v>
      </c>
      <c r="B108" s="388">
        <f>+A108</f>
        <v>154</v>
      </c>
      <c r="C108" s="247" t="str">
        <f>+VLOOKUP(A108,bd_lista!$A$3:$C$590,3,FALSE)</f>
        <v>Museo Nacional de Historia Natural</v>
      </c>
      <c r="D108" s="385" t="str">
        <f>+C108</f>
        <v>Museo Nacional de Historia Natural</v>
      </c>
      <c r="E108" s="247" t="s">
        <v>1304</v>
      </c>
      <c r="F108" s="243">
        <f ca="1">+IFERROR(INDEX('Hoja de Trabajo para listado'!$A$155:$Z$1048576,MATCH($A108,'Hoja de Trabajo para listado'!$A$155:$A$1048576,0),MATCH((CUADRO!F$5&amp;$E108),'Hoja de Trabajo para listado'!$A$151:$Z$151,0)),0)+IFERROR(INDEX('Hoja de Trabajo para listado'!$AB$155:$BA$1048576,MATCH($A108,'Hoja de Trabajo para listado'!$AB$155:$AB$1048576,0),MATCH((CUADRO!F$5&amp;$E108),'Hoja de Trabajo para listado'!$AB$151:$BA$151,0)),0)+IFERROR(INDEX('Hoja de Trabajo para listado'!$BC$155:$CB$1048576,MATCH($A108,'Hoja de Trabajo para listado'!$BC$155:$BC$1048576,0),MATCH((CUADRO!F$5&amp;$E108),'Hoja de Trabajo para listado'!$BC$151:$CB$151,0)),0)+IFERROR(INDEX('Hoja de Trabajo para listado'!$DE$153:$DG$274,MATCH($A108,'Hoja de Trabajo para listado'!$DE$153:$DE$1048576,0),MATCH((CUADRO!F$5&amp;$E108),'Hoja de Trabajo para listado'!$DE$151:$DG$151,0)),0)+IFERROR(INDEX('Hoja de Trabajo para listado'!$CD$155:$DC$1048576,MATCH($A108,'Hoja de Trabajo para listado'!$CD$155:$CD$1048576,0),MATCH((CUADRO!F$5&amp;$E108),'Hoja de Trabajo para listado'!$CD$151:$DC$151,0)),0)</f>
        <v>0</v>
      </c>
      <c r="G108" s="243">
        <f ca="1">+IFERROR(INDEX('Hoja de Trabajo para listado'!$A$155:$Z$1048576,MATCH($A108,'Hoja de Trabajo para listado'!$A$155:$A$1048576,0),MATCH((CUADRO!G$5&amp;$E108),'Hoja de Trabajo para listado'!$A$151:$Z$151,0)),0)+IFERROR(INDEX('Hoja de Trabajo para listado'!$AB$155:$BA$1048576,MATCH($A108,'Hoja de Trabajo para listado'!$AB$155:$AB$1048576,0),MATCH((CUADRO!G$5&amp;$E108),'Hoja de Trabajo para listado'!$AB$151:$BA$151,0)),0)+IFERROR(INDEX('Hoja de Trabajo para listado'!$BC$155:$CB$1048576,MATCH($A108,'Hoja de Trabajo para listado'!$BC$155:$BC$1048576,0),MATCH((CUADRO!G$5&amp;$E108),'Hoja de Trabajo para listado'!$BC$151:$CB$151,0)),0)+IFERROR(INDEX('Hoja de Trabajo para listado'!$DE$153:$DG$274,MATCH($A108,'Hoja de Trabajo para listado'!$DE$153:$DE$1048576,0),MATCH((CUADRO!G$5&amp;$E108),'Hoja de Trabajo para listado'!$DE$151:$DG$151,0)),0)+IFERROR(INDEX('Hoja de Trabajo para listado'!$CD$155:$DC$1048576,MATCH($A108,'Hoja de Trabajo para listado'!$CD$155:$CD$1048576,0),MATCH((CUADRO!G$5&amp;$E108),'Hoja de Trabajo para listado'!$CD$151:$DC$151,0)),0)</f>
        <v>0</v>
      </c>
      <c r="H108" s="243">
        <f ca="1">+IFERROR(INDEX('Hoja de Trabajo para listado'!$A$155:$Z$1048576,MATCH($A108,'Hoja de Trabajo para listado'!$A$155:$A$1048576,0),MATCH((CUADRO!H$5&amp;$E108),'Hoja de Trabajo para listado'!$A$151:$Z$151,0)),0)+IFERROR(INDEX('Hoja de Trabajo para listado'!$AB$155:$BA$1048576,MATCH($A108,'Hoja de Trabajo para listado'!$AB$155:$AB$1048576,0),MATCH((CUADRO!H$5&amp;$E108),'Hoja de Trabajo para listado'!$AB$151:$BA$151,0)),0)+IFERROR(INDEX('Hoja de Trabajo para listado'!$BC$155:$CB$1048576,MATCH($A108,'Hoja de Trabajo para listado'!$BC$155:$BC$1048576,0),MATCH((CUADRO!H$5&amp;$E108),'Hoja de Trabajo para listado'!$BC$151:$CB$151,0)),0)+IFERROR(INDEX('Hoja de Trabajo para listado'!$DE$153:$DG$274,MATCH($A108,'Hoja de Trabajo para listado'!$DE$153:$DE$1048576,0),MATCH((CUADRO!H$5&amp;$E108),'Hoja de Trabajo para listado'!$DE$151:$DG$151,0)),0)+IFERROR(INDEX('Hoja de Trabajo para listado'!$CD$155:$DC$1048576,MATCH($A108,'Hoja de Trabajo para listado'!$CD$155:$CD$1048576,0),MATCH((CUADRO!H$5&amp;$E108),'Hoja de Trabajo para listado'!$CD$151:$DC$151,0)),0)</f>
        <v>0</v>
      </c>
      <c r="I108" s="243">
        <f ca="1">+IFERROR(INDEX('Hoja de Trabajo para listado'!$A$155:$Z$1048576,MATCH($A108,'Hoja de Trabajo para listado'!$A$155:$A$1048576,0),MATCH((CUADRO!I$5&amp;$E108),'Hoja de Trabajo para listado'!$A$151:$Z$151,0)),0)+IFERROR(INDEX('Hoja de Trabajo para listado'!$AB$155:$BA$1048576,MATCH($A108,'Hoja de Trabajo para listado'!$AB$155:$AB$1048576,0),MATCH((CUADRO!I$5&amp;$E108),'Hoja de Trabajo para listado'!$AB$151:$BA$151,0)),0)+IFERROR(INDEX('Hoja de Trabajo para listado'!$BC$155:$CB$1048576,MATCH($A108,'Hoja de Trabajo para listado'!$BC$155:$BC$1048576,0),MATCH((CUADRO!I$5&amp;$E108),'Hoja de Trabajo para listado'!$BC$151:$CB$151,0)),0)+IFERROR(INDEX('Hoja de Trabajo para listado'!$DE$153:$DG$274,MATCH($A108,'Hoja de Trabajo para listado'!$DE$153:$DE$1048576,0),MATCH((CUADRO!I$5&amp;$E108),'Hoja de Trabajo para listado'!$DE$151:$DG$151,0)),0)+IFERROR(INDEX('Hoja de Trabajo para listado'!$CD$155:$DC$1048576,MATCH($A108,'Hoja de Trabajo para listado'!$CD$155:$CD$1048576,0),MATCH((CUADRO!I$5&amp;$E108),'Hoja de Trabajo para listado'!$CD$151:$DC$151,0)),0)</f>
        <v>0</v>
      </c>
      <c r="J108" s="243">
        <f ca="1">+IFERROR(INDEX('Hoja de Trabajo para listado'!$A$155:$Z$1048576,MATCH($A108,'Hoja de Trabajo para listado'!$A$155:$A$1048576,0),MATCH((CUADRO!J$5&amp;$E108),'Hoja de Trabajo para listado'!$A$151:$Z$151,0)),0)+IFERROR(INDEX('Hoja de Trabajo para listado'!$AB$155:$BA$1048576,MATCH($A108,'Hoja de Trabajo para listado'!$AB$155:$AB$1048576,0),MATCH((CUADRO!J$5&amp;$E108),'Hoja de Trabajo para listado'!$AB$151:$BA$151,0)),0)+IFERROR(INDEX('Hoja de Trabajo para listado'!$BC$155:$CB$1048576,MATCH($A108,'Hoja de Trabajo para listado'!$BC$155:$BC$1048576,0),MATCH((CUADRO!J$5&amp;$E108),'Hoja de Trabajo para listado'!$BC$151:$CB$151,0)),0)+IFERROR(INDEX('Hoja de Trabajo para listado'!$DE$153:$DG$274,MATCH($A108,'Hoja de Trabajo para listado'!$DE$153:$DE$1048576,0),MATCH((CUADRO!J$5&amp;$E108),'Hoja de Trabajo para listado'!$DE$151:$DG$151,0)),0)+IFERROR(INDEX('Hoja de Trabajo para listado'!$CD$155:$DC$1048576,MATCH($A108,'Hoja de Trabajo para listado'!$CD$155:$CD$1048576,0),MATCH((CUADRO!J$5&amp;$E108),'Hoja de Trabajo para listado'!$CD$151:$DC$151,0)),0)</f>
        <v>0</v>
      </c>
      <c r="K108" s="243">
        <f ca="1">+IFERROR(INDEX('Hoja de Trabajo para listado'!$A$155:$Z$1048576,MATCH($A108,'Hoja de Trabajo para listado'!$A$155:$A$1048576,0),MATCH((CUADRO!K$5&amp;$E108),'Hoja de Trabajo para listado'!$A$151:$Z$151,0)),0)+IFERROR(INDEX('Hoja de Trabajo para listado'!$AB$155:$BA$1048576,MATCH($A108,'Hoja de Trabajo para listado'!$AB$155:$AB$1048576,0),MATCH((CUADRO!K$5&amp;$E108),'Hoja de Trabajo para listado'!$AB$151:$BA$151,0)),0)+IFERROR(INDEX('Hoja de Trabajo para listado'!$BC$155:$CB$1048576,MATCH($A108,'Hoja de Trabajo para listado'!$BC$155:$BC$1048576,0),MATCH((CUADRO!K$5&amp;$E108),'Hoja de Trabajo para listado'!$BC$151:$CB$151,0)),0)+IFERROR(INDEX('Hoja de Trabajo para listado'!$DE$153:$DG$274,MATCH($A108,'Hoja de Trabajo para listado'!$DE$153:$DE$1048576,0),MATCH((CUADRO!K$5&amp;$E108),'Hoja de Trabajo para listado'!$DE$151:$DG$151,0)),0)+IFERROR(INDEX('Hoja de Trabajo para listado'!$CD$155:$DC$1048576,MATCH($A108,'Hoja de Trabajo para listado'!$CD$155:$CD$1048576,0),MATCH((CUADRO!K$5&amp;$E108),'Hoja de Trabajo para listado'!$CD$151:$DC$151,0)),0)</f>
        <v>0</v>
      </c>
      <c r="L108" s="243">
        <f ca="1">+IFERROR(INDEX('Hoja de Trabajo para listado'!$A$155:$Z$1048576,MATCH($A108,'Hoja de Trabajo para listado'!$A$155:$A$1048576,0),MATCH((CUADRO!L$5&amp;$E108),'Hoja de Trabajo para listado'!$A$151:$Z$151,0)),0)+IFERROR(INDEX('Hoja de Trabajo para listado'!$AB$155:$BA$1048576,MATCH($A108,'Hoja de Trabajo para listado'!$AB$155:$AB$1048576,0),MATCH((CUADRO!L$5&amp;$E108),'Hoja de Trabajo para listado'!$AB$151:$BA$151,0)),0)+IFERROR(INDEX('Hoja de Trabajo para listado'!$BC$155:$CB$1048576,MATCH($A108,'Hoja de Trabajo para listado'!$BC$155:$BC$1048576,0),MATCH((CUADRO!L$5&amp;$E108),'Hoja de Trabajo para listado'!$BC$151:$CB$151,0)),0)+IFERROR(INDEX('Hoja de Trabajo para listado'!$DE$153:$DG$274,MATCH($A108,'Hoja de Trabajo para listado'!$DE$153:$DE$1048576,0),MATCH((CUADRO!L$5&amp;$E108),'Hoja de Trabajo para listado'!$DE$151:$DG$151,0)),0)+IFERROR(INDEX('Hoja de Trabajo para listado'!$CD$155:$DC$1048576,MATCH($A108,'Hoja de Trabajo para listado'!$CD$155:$CD$1048576,0),MATCH((CUADRO!L$5&amp;$E108),'Hoja de Trabajo para listado'!$CD$151:$DC$151,0)),0)</f>
        <v>0</v>
      </c>
      <c r="M108" s="243">
        <f ca="1">+IFERROR(INDEX('Hoja de Trabajo para listado'!$A$155:$Z$1048576,MATCH($A108,'Hoja de Trabajo para listado'!$A$155:$A$1048576,0),MATCH((CUADRO!M$5&amp;$E108),'Hoja de Trabajo para listado'!$A$151:$Z$151,0)),0)+IFERROR(INDEX('Hoja de Trabajo para listado'!$AB$155:$BA$1048576,MATCH($A108,'Hoja de Trabajo para listado'!$AB$155:$AB$1048576,0),MATCH((CUADRO!M$5&amp;$E108),'Hoja de Trabajo para listado'!$AB$151:$BA$151,0)),0)+IFERROR(INDEX('Hoja de Trabajo para listado'!$BC$155:$CB$1048576,MATCH($A108,'Hoja de Trabajo para listado'!$BC$155:$BC$1048576,0),MATCH((CUADRO!M$5&amp;$E108),'Hoja de Trabajo para listado'!$BC$151:$CB$151,0)),0)+IFERROR(INDEX('Hoja de Trabajo para listado'!$DE$153:$DG$274,MATCH($A108,'Hoja de Trabajo para listado'!$DE$153:$DE$1048576,0),MATCH((CUADRO!M$5&amp;$E108),'Hoja de Trabajo para listado'!$DE$151:$DG$151,0)),0)+IFERROR(INDEX('Hoja de Trabajo para listado'!$CD$155:$DC$1048576,MATCH($A108,'Hoja de Trabajo para listado'!$CD$155:$CD$1048576,0),MATCH((CUADRO!M$5&amp;$E108),'Hoja de Trabajo para listado'!$CD$151:$DC$151,0)),0)</f>
        <v>0</v>
      </c>
      <c r="N108" s="243">
        <f ca="1">+IFERROR(INDEX('Hoja de Trabajo para listado'!$A$155:$Z$1048576,MATCH($A108,'Hoja de Trabajo para listado'!$A$155:$A$1048576,0),MATCH((CUADRO!N$5&amp;$E108),'Hoja de Trabajo para listado'!$A$151:$Z$151,0)),0)+IFERROR(INDEX('Hoja de Trabajo para listado'!$AB$155:$BA$1048576,MATCH($A108,'Hoja de Trabajo para listado'!$AB$155:$AB$1048576,0),MATCH((CUADRO!N$5&amp;$E108),'Hoja de Trabajo para listado'!$AB$151:$BA$151,0)),0)+IFERROR(INDEX('Hoja de Trabajo para listado'!$BC$155:$CB$1048576,MATCH($A108,'Hoja de Trabajo para listado'!$BC$155:$BC$1048576,0),MATCH((CUADRO!N$5&amp;$E108),'Hoja de Trabajo para listado'!$BC$151:$CB$151,0)),0)+IFERROR(INDEX('Hoja de Trabajo para listado'!$DE$153:$DG$274,MATCH($A108,'Hoja de Trabajo para listado'!$DE$153:$DE$1048576,0),MATCH((CUADRO!N$5&amp;$E108),'Hoja de Trabajo para listado'!$DE$151:$DG$151,0)),0)+IFERROR(INDEX('Hoja de Trabajo para listado'!$CD$155:$DC$1048576,MATCH($A108,'Hoja de Trabajo para listado'!$CD$155:$CD$1048576,0),MATCH((CUADRO!N$5&amp;$E108),'Hoja de Trabajo para listado'!$CD$151:$DC$151,0)),0)</f>
        <v>0</v>
      </c>
      <c r="O108" s="243">
        <f ca="1">+IFERROR(INDEX('Hoja de Trabajo para listado'!$A$155:$Z$1048576,MATCH($A108,'Hoja de Trabajo para listado'!$A$155:$A$1048576,0),MATCH((CUADRO!O$5&amp;$E108),'Hoja de Trabajo para listado'!$A$151:$Z$151,0)),0)+IFERROR(INDEX('Hoja de Trabajo para listado'!$AB$155:$BA$1048576,MATCH($A108,'Hoja de Trabajo para listado'!$AB$155:$AB$1048576,0),MATCH((CUADRO!O$5&amp;$E108),'Hoja de Trabajo para listado'!$AB$151:$BA$151,0)),0)+IFERROR(INDEX('Hoja de Trabajo para listado'!$BC$155:$CB$1048576,MATCH($A108,'Hoja de Trabajo para listado'!$BC$155:$BC$1048576,0),MATCH((CUADRO!O$5&amp;$E108),'Hoja de Trabajo para listado'!$BC$151:$CB$151,0)),0)+IFERROR(INDEX('Hoja de Trabajo para listado'!$DE$153:$DG$274,MATCH($A108,'Hoja de Trabajo para listado'!$DE$153:$DE$1048576,0),MATCH((CUADRO!O$5&amp;$E108),'Hoja de Trabajo para listado'!$DE$151:$DG$151,0)),0)+IFERROR(INDEX('Hoja de Trabajo para listado'!$CD$155:$DC$1048576,MATCH($A108,'Hoja de Trabajo para listado'!$CD$155:$CD$1048576,0),MATCH((CUADRO!O$5&amp;$E108),'Hoja de Trabajo para listado'!$CD$151:$DC$151,0)),0)</f>
        <v>0</v>
      </c>
      <c r="P108" s="243">
        <f ca="1">+IFERROR(INDEX('Hoja de Trabajo para listado'!$A$155:$Z$1048576,MATCH($A108,'Hoja de Trabajo para listado'!$A$155:$A$1048576,0),MATCH((CUADRO!P$5&amp;$E108),'Hoja de Trabajo para listado'!$A$151:$Z$151,0)),0)+IFERROR(INDEX('Hoja de Trabajo para listado'!$AB$155:$BA$1048576,MATCH($A108,'Hoja de Trabajo para listado'!$AB$155:$AB$1048576,0),MATCH((CUADRO!P$5&amp;$E108),'Hoja de Trabajo para listado'!$AB$151:$BA$151,0)),0)+IFERROR(INDEX('Hoja de Trabajo para listado'!$BC$155:$CB$1048576,MATCH($A108,'Hoja de Trabajo para listado'!$BC$155:$BC$1048576,0),MATCH((CUADRO!P$5&amp;$E108),'Hoja de Trabajo para listado'!$BC$151:$CB$151,0)),0)+IFERROR(INDEX('Hoja de Trabajo para listado'!$DE$153:$DG$274,MATCH($A108,'Hoja de Trabajo para listado'!$DE$153:$DE$1048576,0),MATCH((CUADRO!P$5&amp;$E108),'Hoja de Trabajo para listado'!$DE$151:$DG$151,0)),0)+IFERROR(INDEX('Hoja de Trabajo para listado'!$CD$155:$DC$1048576,MATCH($A108,'Hoja de Trabajo para listado'!$CD$155:$CD$1048576,0),MATCH((CUADRO!P$5&amp;$E108),'Hoja de Trabajo para listado'!$CD$151:$DC$151,0)),0)</f>
        <v>0</v>
      </c>
      <c r="Q108" s="243">
        <f ca="1">+IFERROR(INDEX('Hoja de Trabajo para listado'!$A$155:$Z$1048576,MATCH($A108,'Hoja de Trabajo para listado'!$A$155:$A$1048576,0),MATCH((CUADRO!Q$5&amp;$E108),'Hoja de Trabajo para listado'!$A$151:$Z$151,0)),0)+IFERROR(INDEX('Hoja de Trabajo para listado'!$AB$155:$BA$1048576,MATCH($A108,'Hoja de Trabajo para listado'!$AB$155:$AB$1048576,0),MATCH((CUADRO!Q$5&amp;$E108),'Hoja de Trabajo para listado'!$AB$151:$BA$151,0)),0)+IFERROR(INDEX('Hoja de Trabajo para listado'!$BC$155:$CB$1048576,MATCH($A108,'Hoja de Trabajo para listado'!$BC$155:$BC$1048576,0),MATCH((CUADRO!Q$5&amp;$E108),'Hoja de Trabajo para listado'!$BC$151:$CB$151,0)),0)+IFERROR(INDEX('Hoja de Trabajo para listado'!$DE$153:$DG$274,MATCH($A108,'Hoja de Trabajo para listado'!$DE$153:$DE$1048576,0),MATCH((CUADRO!Q$5&amp;$E108),'Hoja de Trabajo para listado'!$DE$151:$DG$151,0)),0)+IFERROR(INDEX('Hoja de Trabajo para listado'!$CD$155:$DC$1048576,MATCH($A108,'Hoja de Trabajo para listado'!$CD$155:$CD$1048576,0),MATCH((CUADRO!Q$5&amp;$E108),'Hoja de Trabajo para listado'!$CD$151:$DC$151,0)),0)</f>
        <v>0</v>
      </c>
      <c r="R108" s="243">
        <f t="shared" ca="1" si="5"/>
        <v>0</v>
      </c>
      <c r="S108" s="243"/>
      <c r="T108" s="243">
        <f ca="1">+T109</f>
        <v>0</v>
      </c>
      <c r="U108" s="242">
        <f t="shared" si="6"/>
        <v>1</v>
      </c>
      <c r="V108" s="333" t="str">
        <f>+VLOOKUP(A108,bd_lista!$A$3:$E$590,5,FALSE)</f>
        <v>Instituciones Descentralizadas</v>
      </c>
      <c r="W108" s="383" t="str">
        <f>+V108</f>
        <v>Instituciones Descentralizadas</v>
      </c>
      <c r="X108" s="242">
        <f>+VLOOKUP(A108,[3]Sheet1!$A$13:$D$744,4,FALSE)</f>
        <v>86</v>
      </c>
      <c r="Y108" s="242" t="str">
        <f>+VLOOKUP(X108,bd_lista!$A$3:$C$590,3,FALSE)</f>
        <v>Ministerio de Medio Ambiente y Agua</v>
      </c>
      <c r="Z108" s="294">
        <f>+X108</f>
        <v>86</v>
      </c>
      <c r="AA108" s="295" t="str">
        <f>+Y108</f>
        <v>Ministerio de Medio Ambiente y Agua</v>
      </c>
    </row>
    <row r="109" spans="1:27" ht="15" hidden="1" customHeight="1">
      <c r="A109" s="32">
        <v>154</v>
      </c>
      <c r="B109" s="389"/>
      <c r="C109" s="333" t="str">
        <f>+VLOOKUP(A109,bd_lista!$A$3:$C$590,3,FALSE)</f>
        <v>Museo Nacional de Historia Natural</v>
      </c>
      <c r="D109" s="386"/>
      <c r="E109" s="333" t="s">
        <v>1305</v>
      </c>
      <c r="F109" s="245">
        <f ca="1">+IFERROR(INDEX('Hoja de Trabajo para listado'!$A$155:$Z$1048576,MATCH($A109,'Hoja de Trabajo para listado'!$A$155:$A$1048576,0),MATCH((CUADRO!F$5&amp;$E109),'Hoja de Trabajo para listado'!$A$151:$Z$151,0)),0)+IFERROR(INDEX('Hoja de Trabajo para listado'!$AB$155:$BA$1048576,MATCH($A109,'Hoja de Trabajo para listado'!$AB$155:$AB$1048576,0),MATCH((CUADRO!F$5&amp;$E109),'Hoja de Trabajo para listado'!$AB$151:$BA$151,0)),0)+IFERROR(INDEX('Hoja de Trabajo para listado'!$BC$155:$CB$1048576,MATCH($A109,'Hoja de Trabajo para listado'!$BC$155:$BC$1048576,0),MATCH((CUADRO!F$5&amp;$E109),'Hoja de Trabajo para listado'!$BC$151:$CB$151,0)),0)+IFERROR(INDEX('Hoja de Trabajo para listado'!$DE$153:$DG$274,MATCH($A109,'Hoja de Trabajo para listado'!$DE$153:$DE$1048576,0),MATCH((CUADRO!F$5&amp;$E109),'Hoja de Trabajo para listado'!$DE$151:$DG$151,0)),0)+IFERROR(INDEX('Hoja de Trabajo para listado'!$CD$155:$DC$1048576,MATCH($A109,'Hoja de Trabajo para listado'!$CD$155:$CD$1048576,0),MATCH((CUADRO!F$5&amp;$E109),'Hoja de Trabajo para listado'!$CD$151:$DC$151,0)),0)</f>
        <v>0</v>
      </c>
      <c r="G109" s="245">
        <f ca="1">+IFERROR(INDEX('Hoja de Trabajo para listado'!$A$155:$Z$1048576,MATCH($A109,'Hoja de Trabajo para listado'!$A$155:$A$1048576,0),MATCH((CUADRO!G$5&amp;$E109),'Hoja de Trabajo para listado'!$A$151:$Z$151,0)),0)+IFERROR(INDEX('Hoja de Trabajo para listado'!$AB$155:$BA$1048576,MATCH($A109,'Hoja de Trabajo para listado'!$AB$155:$AB$1048576,0),MATCH((CUADRO!G$5&amp;$E109),'Hoja de Trabajo para listado'!$AB$151:$BA$151,0)),0)+IFERROR(INDEX('Hoja de Trabajo para listado'!$BC$155:$CB$1048576,MATCH($A109,'Hoja de Trabajo para listado'!$BC$155:$BC$1048576,0),MATCH((CUADRO!G$5&amp;$E109),'Hoja de Trabajo para listado'!$BC$151:$CB$151,0)),0)+IFERROR(INDEX('Hoja de Trabajo para listado'!$DE$153:$DG$274,MATCH($A109,'Hoja de Trabajo para listado'!$DE$153:$DE$1048576,0),MATCH((CUADRO!G$5&amp;$E109),'Hoja de Trabajo para listado'!$DE$151:$DG$151,0)),0)+IFERROR(INDEX('Hoja de Trabajo para listado'!$CD$155:$DC$1048576,MATCH($A109,'Hoja de Trabajo para listado'!$CD$155:$CD$1048576,0),MATCH((CUADRO!G$5&amp;$E109),'Hoja de Trabajo para listado'!$CD$151:$DC$151,0)),0)</f>
        <v>0</v>
      </c>
      <c r="H109" s="245">
        <f ca="1">+IFERROR(INDEX('Hoja de Trabajo para listado'!$A$155:$Z$1048576,MATCH($A109,'Hoja de Trabajo para listado'!$A$155:$A$1048576,0),MATCH((CUADRO!H$5&amp;$E109),'Hoja de Trabajo para listado'!$A$151:$Z$151,0)),0)+IFERROR(INDEX('Hoja de Trabajo para listado'!$AB$155:$BA$1048576,MATCH($A109,'Hoja de Trabajo para listado'!$AB$155:$AB$1048576,0),MATCH((CUADRO!H$5&amp;$E109),'Hoja de Trabajo para listado'!$AB$151:$BA$151,0)),0)+IFERROR(INDEX('Hoja de Trabajo para listado'!$BC$155:$CB$1048576,MATCH($A109,'Hoja de Trabajo para listado'!$BC$155:$BC$1048576,0),MATCH((CUADRO!H$5&amp;$E109),'Hoja de Trabajo para listado'!$BC$151:$CB$151,0)),0)+IFERROR(INDEX('Hoja de Trabajo para listado'!$DE$153:$DG$274,MATCH($A109,'Hoja de Trabajo para listado'!$DE$153:$DE$1048576,0),MATCH((CUADRO!H$5&amp;$E109),'Hoja de Trabajo para listado'!$DE$151:$DG$151,0)),0)+IFERROR(INDEX('Hoja de Trabajo para listado'!$CD$155:$DC$1048576,MATCH($A109,'Hoja de Trabajo para listado'!$CD$155:$CD$1048576,0),MATCH((CUADRO!H$5&amp;$E109),'Hoja de Trabajo para listado'!$CD$151:$DC$151,0)),0)</f>
        <v>0</v>
      </c>
      <c r="I109" s="245">
        <f ca="1">+IFERROR(INDEX('Hoja de Trabajo para listado'!$A$155:$Z$1048576,MATCH($A109,'Hoja de Trabajo para listado'!$A$155:$A$1048576,0),MATCH((CUADRO!I$5&amp;$E109),'Hoja de Trabajo para listado'!$A$151:$Z$151,0)),0)+IFERROR(INDEX('Hoja de Trabajo para listado'!$AB$155:$BA$1048576,MATCH($A109,'Hoja de Trabajo para listado'!$AB$155:$AB$1048576,0),MATCH((CUADRO!I$5&amp;$E109),'Hoja de Trabajo para listado'!$AB$151:$BA$151,0)),0)+IFERROR(INDEX('Hoja de Trabajo para listado'!$BC$155:$CB$1048576,MATCH($A109,'Hoja de Trabajo para listado'!$BC$155:$BC$1048576,0),MATCH((CUADRO!I$5&amp;$E109),'Hoja de Trabajo para listado'!$BC$151:$CB$151,0)),0)+IFERROR(INDEX('Hoja de Trabajo para listado'!$DE$153:$DG$274,MATCH($A109,'Hoja de Trabajo para listado'!$DE$153:$DE$1048576,0),MATCH((CUADRO!I$5&amp;$E109),'Hoja de Trabajo para listado'!$DE$151:$DG$151,0)),0)+IFERROR(INDEX('Hoja de Trabajo para listado'!$CD$155:$DC$1048576,MATCH($A109,'Hoja de Trabajo para listado'!$CD$155:$CD$1048576,0),MATCH((CUADRO!I$5&amp;$E109),'Hoja de Trabajo para listado'!$CD$151:$DC$151,0)),0)</f>
        <v>0</v>
      </c>
      <c r="J109" s="245">
        <f ca="1">+IFERROR(INDEX('Hoja de Trabajo para listado'!$A$155:$Z$1048576,MATCH($A109,'Hoja de Trabajo para listado'!$A$155:$A$1048576,0),MATCH((CUADRO!J$5&amp;$E109),'Hoja de Trabajo para listado'!$A$151:$Z$151,0)),0)+IFERROR(INDEX('Hoja de Trabajo para listado'!$AB$155:$BA$1048576,MATCH($A109,'Hoja de Trabajo para listado'!$AB$155:$AB$1048576,0),MATCH((CUADRO!J$5&amp;$E109),'Hoja de Trabajo para listado'!$AB$151:$BA$151,0)),0)+IFERROR(INDEX('Hoja de Trabajo para listado'!$BC$155:$CB$1048576,MATCH($A109,'Hoja de Trabajo para listado'!$BC$155:$BC$1048576,0),MATCH((CUADRO!J$5&amp;$E109),'Hoja de Trabajo para listado'!$BC$151:$CB$151,0)),0)+IFERROR(INDEX('Hoja de Trabajo para listado'!$DE$153:$DG$274,MATCH($A109,'Hoja de Trabajo para listado'!$DE$153:$DE$1048576,0),MATCH((CUADRO!J$5&amp;$E109),'Hoja de Trabajo para listado'!$DE$151:$DG$151,0)),0)+IFERROR(INDEX('Hoja de Trabajo para listado'!$CD$155:$DC$1048576,MATCH($A109,'Hoja de Trabajo para listado'!$CD$155:$CD$1048576,0),MATCH((CUADRO!J$5&amp;$E109),'Hoja de Trabajo para listado'!$CD$151:$DC$151,0)),0)</f>
        <v>0</v>
      </c>
      <c r="K109" s="245">
        <f ca="1">+IFERROR(INDEX('Hoja de Trabajo para listado'!$A$155:$Z$1048576,MATCH($A109,'Hoja de Trabajo para listado'!$A$155:$A$1048576,0),MATCH((CUADRO!K$5&amp;$E109),'Hoja de Trabajo para listado'!$A$151:$Z$151,0)),0)+IFERROR(INDEX('Hoja de Trabajo para listado'!$AB$155:$BA$1048576,MATCH($A109,'Hoja de Trabajo para listado'!$AB$155:$AB$1048576,0),MATCH((CUADRO!K$5&amp;$E109),'Hoja de Trabajo para listado'!$AB$151:$BA$151,0)),0)+IFERROR(INDEX('Hoja de Trabajo para listado'!$BC$155:$CB$1048576,MATCH($A109,'Hoja de Trabajo para listado'!$BC$155:$BC$1048576,0),MATCH((CUADRO!K$5&amp;$E109),'Hoja de Trabajo para listado'!$BC$151:$CB$151,0)),0)+IFERROR(INDEX('Hoja de Trabajo para listado'!$DE$153:$DG$274,MATCH($A109,'Hoja de Trabajo para listado'!$DE$153:$DE$1048576,0),MATCH((CUADRO!K$5&amp;$E109),'Hoja de Trabajo para listado'!$DE$151:$DG$151,0)),0)+IFERROR(INDEX('Hoja de Trabajo para listado'!$CD$155:$DC$1048576,MATCH($A109,'Hoja de Trabajo para listado'!$CD$155:$CD$1048576,0),MATCH((CUADRO!K$5&amp;$E109),'Hoja de Trabajo para listado'!$CD$151:$DC$151,0)),0)</f>
        <v>0</v>
      </c>
      <c r="L109" s="245">
        <f ca="1">+IFERROR(INDEX('Hoja de Trabajo para listado'!$A$155:$Z$1048576,MATCH($A109,'Hoja de Trabajo para listado'!$A$155:$A$1048576,0),MATCH((CUADRO!L$5&amp;$E109),'Hoja de Trabajo para listado'!$A$151:$Z$151,0)),0)+IFERROR(INDEX('Hoja de Trabajo para listado'!$AB$155:$BA$1048576,MATCH($A109,'Hoja de Trabajo para listado'!$AB$155:$AB$1048576,0),MATCH((CUADRO!L$5&amp;$E109),'Hoja de Trabajo para listado'!$AB$151:$BA$151,0)),0)+IFERROR(INDEX('Hoja de Trabajo para listado'!$BC$155:$CB$1048576,MATCH($A109,'Hoja de Trabajo para listado'!$BC$155:$BC$1048576,0),MATCH((CUADRO!L$5&amp;$E109),'Hoja de Trabajo para listado'!$BC$151:$CB$151,0)),0)+IFERROR(INDEX('Hoja de Trabajo para listado'!$DE$153:$DG$274,MATCH($A109,'Hoja de Trabajo para listado'!$DE$153:$DE$1048576,0),MATCH((CUADRO!L$5&amp;$E109),'Hoja de Trabajo para listado'!$DE$151:$DG$151,0)),0)+IFERROR(INDEX('Hoja de Trabajo para listado'!$CD$155:$DC$1048576,MATCH($A109,'Hoja de Trabajo para listado'!$CD$155:$CD$1048576,0),MATCH((CUADRO!L$5&amp;$E109),'Hoja de Trabajo para listado'!$CD$151:$DC$151,0)),0)</f>
        <v>0</v>
      </c>
      <c r="M109" s="245">
        <f ca="1">+IFERROR(INDEX('Hoja de Trabajo para listado'!$A$155:$Z$1048576,MATCH($A109,'Hoja de Trabajo para listado'!$A$155:$A$1048576,0),MATCH((CUADRO!M$5&amp;$E109),'Hoja de Trabajo para listado'!$A$151:$Z$151,0)),0)+IFERROR(INDEX('Hoja de Trabajo para listado'!$AB$155:$BA$1048576,MATCH($A109,'Hoja de Trabajo para listado'!$AB$155:$AB$1048576,0),MATCH((CUADRO!M$5&amp;$E109),'Hoja de Trabajo para listado'!$AB$151:$BA$151,0)),0)+IFERROR(INDEX('Hoja de Trabajo para listado'!$BC$155:$CB$1048576,MATCH($A109,'Hoja de Trabajo para listado'!$BC$155:$BC$1048576,0),MATCH((CUADRO!M$5&amp;$E109),'Hoja de Trabajo para listado'!$BC$151:$CB$151,0)),0)+IFERROR(INDEX('Hoja de Trabajo para listado'!$DE$153:$DG$274,MATCH($A109,'Hoja de Trabajo para listado'!$DE$153:$DE$1048576,0),MATCH((CUADRO!M$5&amp;$E109),'Hoja de Trabajo para listado'!$DE$151:$DG$151,0)),0)+IFERROR(INDEX('Hoja de Trabajo para listado'!$CD$155:$DC$1048576,MATCH($A109,'Hoja de Trabajo para listado'!$CD$155:$CD$1048576,0),MATCH((CUADRO!M$5&amp;$E109),'Hoja de Trabajo para listado'!$CD$151:$DC$151,0)),0)</f>
        <v>0</v>
      </c>
      <c r="N109" s="245">
        <f ca="1">+IFERROR(INDEX('Hoja de Trabajo para listado'!$A$155:$Z$1048576,MATCH($A109,'Hoja de Trabajo para listado'!$A$155:$A$1048576,0),MATCH((CUADRO!N$5&amp;$E109),'Hoja de Trabajo para listado'!$A$151:$Z$151,0)),0)+IFERROR(INDEX('Hoja de Trabajo para listado'!$AB$155:$BA$1048576,MATCH($A109,'Hoja de Trabajo para listado'!$AB$155:$AB$1048576,0),MATCH((CUADRO!N$5&amp;$E109),'Hoja de Trabajo para listado'!$AB$151:$BA$151,0)),0)+IFERROR(INDEX('Hoja de Trabajo para listado'!$BC$155:$CB$1048576,MATCH($A109,'Hoja de Trabajo para listado'!$BC$155:$BC$1048576,0),MATCH((CUADRO!N$5&amp;$E109),'Hoja de Trabajo para listado'!$BC$151:$CB$151,0)),0)+IFERROR(INDEX('Hoja de Trabajo para listado'!$DE$153:$DG$274,MATCH($A109,'Hoja de Trabajo para listado'!$DE$153:$DE$1048576,0),MATCH((CUADRO!N$5&amp;$E109),'Hoja de Trabajo para listado'!$DE$151:$DG$151,0)),0)+IFERROR(INDEX('Hoja de Trabajo para listado'!$CD$155:$DC$1048576,MATCH($A109,'Hoja de Trabajo para listado'!$CD$155:$CD$1048576,0),MATCH((CUADRO!N$5&amp;$E109),'Hoja de Trabajo para listado'!$CD$151:$DC$151,0)),0)</f>
        <v>0</v>
      </c>
      <c r="O109" s="245">
        <f ca="1">+IFERROR(INDEX('Hoja de Trabajo para listado'!$A$155:$Z$1048576,MATCH($A109,'Hoja de Trabajo para listado'!$A$155:$A$1048576,0),MATCH((CUADRO!O$5&amp;$E109),'Hoja de Trabajo para listado'!$A$151:$Z$151,0)),0)+IFERROR(INDEX('Hoja de Trabajo para listado'!$AB$155:$BA$1048576,MATCH($A109,'Hoja de Trabajo para listado'!$AB$155:$AB$1048576,0),MATCH((CUADRO!O$5&amp;$E109),'Hoja de Trabajo para listado'!$AB$151:$BA$151,0)),0)+IFERROR(INDEX('Hoja de Trabajo para listado'!$BC$155:$CB$1048576,MATCH($A109,'Hoja de Trabajo para listado'!$BC$155:$BC$1048576,0),MATCH((CUADRO!O$5&amp;$E109),'Hoja de Trabajo para listado'!$BC$151:$CB$151,0)),0)+IFERROR(INDEX('Hoja de Trabajo para listado'!$DE$153:$DG$274,MATCH($A109,'Hoja de Trabajo para listado'!$DE$153:$DE$1048576,0),MATCH((CUADRO!O$5&amp;$E109),'Hoja de Trabajo para listado'!$DE$151:$DG$151,0)),0)+IFERROR(INDEX('Hoja de Trabajo para listado'!$CD$155:$DC$1048576,MATCH($A109,'Hoja de Trabajo para listado'!$CD$155:$CD$1048576,0),MATCH((CUADRO!O$5&amp;$E109),'Hoja de Trabajo para listado'!$CD$151:$DC$151,0)),0)</f>
        <v>0</v>
      </c>
      <c r="P109" s="245">
        <f ca="1">+IFERROR(INDEX('Hoja de Trabajo para listado'!$A$155:$Z$1048576,MATCH($A109,'Hoja de Trabajo para listado'!$A$155:$A$1048576,0),MATCH((CUADRO!P$5&amp;$E109),'Hoja de Trabajo para listado'!$A$151:$Z$151,0)),0)+IFERROR(INDEX('Hoja de Trabajo para listado'!$AB$155:$BA$1048576,MATCH($A109,'Hoja de Trabajo para listado'!$AB$155:$AB$1048576,0),MATCH((CUADRO!P$5&amp;$E109),'Hoja de Trabajo para listado'!$AB$151:$BA$151,0)),0)+IFERROR(INDEX('Hoja de Trabajo para listado'!$BC$155:$CB$1048576,MATCH($A109,'Hoja de Trabajo para listado'!$BC$155:$BC$1048576,0),MATCH((CUADRO!P$5&amp;$E109),'Hoja de Trabajo para listado'!$BC$151:$CB$151,0)),0)+IFERROR(INDEX('Hoja de Trabajo para listado'!$DE$153:$DG$274,MATCH($A109,'Hoja de Trabajo para listado'!$DE$153:$DE$1048576,0),MATCH((CUADRO!P$5&amp;$E109),'Hoja de Trabajo para listado'!$DE$151:$DG$151,0)),0)+IFERROR(INDEX('Hoja de Trabajo para listado'!$CD$155:$DC$1048576,MATCH($A109,'Hoja de Trabajo para listado'!$CD$155:$CD$1048576,0),MATCH((CUADRO!P$5&amp;$E109),'Hoja de Trabajo para listado'!$CD$151:$DC$151,0)),0)</f>
        <v>0</v>
      </c>
      <c r="Q109" s="245">
        <f ca="1">+IFERROR(INDEX('Hoja de Trabajo para listado'!$A$155:$Z$1048576,MATCH($A109,'Hoja de Trabajo para listado'!$A$155:$A$1048576,0),MATCH((CUADRO!Q$5&amp;$E109),'Hoja de Trabajo para listado'!$A$151:$Z$151,0)),0)+IFERROR(INDEX('Hoja de Trabajo para listado'!$AB$155:$BA$1048576,MATCH($A109,'Hoja de Trabajo para listado'!$AB$155:$AB$1048576,0),MATCH((CUADRO!Q$5&amp;$E109),'Hoja de Trabajo para listado'!$AB$151:$BA$151,0)),0)+IFERROR(INDEX('Hoja de Trabajo para listado'!$BC$155:$CB$1048576,MATCH($A109,'Hoja de Trabajo para listado'!$BC$155:$BC$1048576,0),MATCH((CUADRO!Q$5&amp;$E109),'Hoja de Trabajo para listado'!$BC$151:$CB$151,0)),0)+IFERROR(INDEX('Hoja de Trabajo para listado'!$DE$153:$DG$274,MATCH($A109,'Hoja de Trabajo para listado'!$DE$153:$DE$1048576,0),MATCH((CUADRO!Q$5&amp;$E109),'Hoja de Trabajo para listado'!$DE$151:$DG$151,0)),0)+IFERROR(INDEX('Hoja de Trabajo para listado'!$CD$155:$DC$1048576,MATCH($A109,'Hoja de Trabajo para listado'!$CD$155:$CD$1048576,0),MATCH((CUADRO!Q$5&amp;$E109),'Hoja de Trabajo para listado'!$CD$151:$DC$151,0)),0)</f>
        <v>0</v>
      </c>
      <c r="R109" s="245">
        <f t="shared" ca="1" si="5"/>
        <v>0</v>
      </c>
      <c r="S109" s="245">
        <f ca="1">+R108+R109</f>
        <v>0</v>
      </c>
      <c r="T109" s="245">
        <f ca="1">+S109</f>
        <v>0</v>
      </c>
      <c r="U109" s="244">
        <f t="shared" si="6"/>
        <v>2</v>
      </c>
      <c r="V109" s="333" t="str">
        <f>+VLOOKUP(A109,bd_lista!$A$3:$E$590,5,FALSE)</f>
        <v>Instituciones Descentralizadas</v>
      </c>
      <c r="W109" s="384"/>
      <c r="X109" s="242">
        <f>+VLOOKUP(A109,[3]Sheet1!$A$13:$D$744,4,FALSE)</f>
        <v>86</v>
      </c>
      <c r="Y109" s="242" t="str">
        <f>+VLOOKUP(X109,bd_lista!$A$3:$C$590,3,FALSE)</f>
        <v>Ministerio de Medio Ambiente y Agua</v>
      </c>
      <c r="Z109" s="292"/>
      <c r="AA109" s="293"/>
    </row>
    <row r="110" spans="1:27" ht="15" customHeight="1">
      <c r="A110" s="251">
        <v>155</v>
      </c>
      <c r="B110" s="388">
        <f>+A110</f>
        <v>155</v>
      </c>
      <c r="C110" s="247" t="str">
        <f>+VLOOKUP(A110,bd_lista!$A$3:$C$590,3,FALSE)</f>
        <v>Dirección del Notariado Plurinacional</v>
      </c>
      <c r="D110" s="385" t="str">
        <f>+C110</f>
        <v>Dirección del Notariado Plurinacional</v>
      </c>
      <c r="E110" s="247" t="s">
        <v>1304</v>
      </c>
      <c r="F110" s="243">
        <f ca="1">+IFERROR(INDEX('Hoja de Trabajo para listado'!$A$155:$Z$1048576,MATCH($A110,'Hoja de Trabajo para listado'!$A$155:$A$1048576,0),MATCH((CUADRO!F$5&amp;$E110),'Hoja de Trabajo para listado'!$A$151:$Z$151,0)),0)+IFERROR(INDEX('Hoja de Trabajo para listado'!$AB$155:$BA$1048576,MATCH($A110,'Hoja de Trabajo para listado'!$AB$155:$AB$1048576,0),MATCH((CUADRO!F$5&amp;$E110),'Hoja de Trabajo para listado'!$AB$151:$BA$151,0)),0)+IFERROR(INDEX('Hoja de Trabajo para listado'!$BC$155:$CB$1048576,MATCH($A110,'Hoja de Trabajo para listado'!$BC$155:$BC$1048576,0),MATCH((CUADRO!F$5&amp;$E110),'Hoja de Trabajo para listado'!$BC$151:$CB$151,0)),0)+IFERROR(INDEX('Hoja de Trabajo para listado'!$DE$153:$DG$274,MATCH($A110,'Hoja de Trabajo para listado'!$DE$153:$DE$1048576,0),MATCH((CUADRO!F$5&amp;$E110),'Hoja de Trabajo para listado'!$DE$151:$DG$151,0)),0)+IFERROR(INDEX('Hoja de Trabajo para listado'!$CD$155:$DC$1048576,MATCH($A110,'Hoja de Trabajo para listado'!$CD$155:$CD$1048576,0),MATCH((CUADRO!F$5&amp;$E110),'Hoja de Trabajo para listado'!$CD$151:$DC$151,0)),0)</f>
        <v>0</v>
      </c>
      <c r="G110" s="243">
        <f ca="1">+IFERROR(INDEX('Hoja de Trabajo para listado'!$A$155:$Z$1048576,MATCH($A110,'Hoja de Trabajo para listado'!$A$155:$A$1048576,0),MATCH((CUADRO!G$5&amp;$E110),'Hoja de Trabajo para listado'!$A$151:$Z$151,0)),0)+IFERROR(INDEX('Hoja de Trabajo para listado'!$AB$155:$BA$1048576,MATCH($A110,'Hoja de Trabajo para listado'!$AB$155:$AB$1048576,0),MATCH((CUADRO!G$5&amp;$E110),'Hoja de Trabajo para listado'!$AB$151:$BA$151,0)),0)+IFERROR(INDEX('Hoja de Trabajo para listado'!$BC$155:$CB$1048576,MATCH($A110,'Hoja de Trabajo para listado'!$BC$155:$BC$1048576,0),MATCH((CUADRO!G$5&amp;$E110),'Hoja de Trabajo para listado'!$BC$151:$CB$151,0)),0)+IFERROR(INDEX('Hoja de Trabajo para listado'!$DE$153:$DG$274,MATCH($A110,'Hoja de Trabajo para listado'!$DE$153:$DE$1048576,0),MATCH((CUADRO!G$5&amp;$E110),'Hoja de Trabajo para listado'!$DE$151:$DG$151,0)),0)+IFERROR(INDEX('Hoja de Trabajo para listado'!$CD$155:$DC$1048576,MATCH($A110,'Hoja de Trabajo para listado'!$CD$155:$CD$1048576,0),MATCH((CUADRO!G$5&amp;$E110),'Hoja de Trabajo para listado'!$CD$151:$DC$151,0)),0)</f>
        <v>0</v>
      </c>
      <c r="H110" s="243">
        <f ca="1">+IFERROR(INDEX('Hoja de Trabajo para listado'!$A$155:$Z$1048576,MATCH($A110,'Hoja de Trabajo para listado'!$A$155:$A$1048576,0),MATCH((CUADRO!H$5&amp;$E110),'Hoja de Trabajo para listado'!$A$151:$Z$151,0)),0)+IFERROR(INDEX('Hoja de Trabajo para listado'!$AB$155:$BA$1048576,MATCH($A110,'Hoja de Trabajo para listado'!$AB$155:$AB$1048576,0),MATCH((CUADRO!H$5&amp;$E110),'Hoja de Trabajo para listado'!$AB$151:$BA$151,0)),0)+IFERROR(INDEX('Hoja de Trabajo para listado'!$BC$155:$CB$1048576,MATCH($A110,'Hoja de Trabajo para listado'!$BC$155:$BC$1048576,0),MATCH((CUADRO!H$5&amp;$E110),'Hoja de Trabajo para listado'!$BC$151:$CB$151,0)),0)+IFERROR(INDEX('Hoja de Trabajo para listado'!$DE$153:$DG$274,MATCH($A110,'Hoja de Trabajo para listado'!$DE$153:$DE$1048576,0),MATCH((CUADRO!H$5&amp;$E110),'Hoja de Trabajo para listado'!$DE$151:$DG$151,0)),0)+IFERROR(INDEX('Hoja de Trabajo para listado'!$CD$155:$DC$1048576,MATCH($A110,'Hoja de Trabajo para listado'!$CD$155:$CD$1048576,0),MATCH((CUADRO!H$5&amp;$E110),'Hoja de Trabajo para listado'!$CD$151:$DC$151,0)),0)</f>
        <v>0</v>
      </c>
      <c r="I110" s="243">
        <f ca="1">+IFERROR(INDEX('Hoja de Trabajo para listado'!$A$155:$Z$1048576,MATCH($A110,'Hoja de Trabajo para listado'!$A$155:$A$1048576,0),MATCH((CUADRO!I$5&amp;$E110),'Hoja de Trabajo para listado'!$A$151:$Z$151,0)),0)+IFERROR(INDEX('Hoja de Trabajo para listado'!$AB$155:$BA$1048576,MATCH($A110,'Hoja de Trabajo para listado'!$AB$155:$AB$1048576,0),MATCH((CUADRO!I$5&amp;$E110),'Hoja de Trabajo para listado'!$AB$151:$BA$151,0)),0)+IFERROR(INDEX('Hoja de Trabajo para listado'!$BC$155:$CB$1048576,MATCH($A110,'Hoja de Trabajo para listado'!$BC$155:$BC$1048576,0),MATCH((CUADRO!I$5&amp;$E110),'Hoja de Trabajo para listado'!$BC$151:$CB$151,0)),0)+IFERROR(INDEX('Hoja de Trabajo para listado'!$DE$153:$DG$274,MATCH($A110,'Hoja de Trabajo para listado'!$DE$153:$DE$1048576,0),MATCH((CUADRO!I$5&amp;$E110),'Hoja de Trabajo para listado'!$DE$151:$DG$151,0)),0)+IFERROR(INDEX('Hoja de Trabajo para listado'!$CD$155:$DC$1048576,MATCH($A110,'Hoja de Trabajo para listado'!$CD$155:$CD$1048576,0),MATCH((CUADRO!I$5&amp;$E110),'Hoja de Trabajo para listado'!$CD$151:$DC$151,0)),0)</f>
        <v>0</v>
      </c>
      <c r="J110" s="243">
        <f ca="1">+IFERROR(INDEX('Hoja de Trabajo para listado'!$A$155:$Z$1048576,MATCH($A110,'Hoja de Trabajo para listado'!$A$155:$A$1048576,0),MATCH((CUADRO!J$5&amp;$E110),'Hoja de Trabajo para listado'!$A$151:$Z$151,0)),0)+IFERROR(INDEX('Hoja de Trabajo para listado'!$AB$155:$BA$1048576,MATCH($A110,'Hoja de Trabajo para listado'!$AB$155:$AB$1048576,0),MATCH((CUADRO!J$5&amp;$E110),'Hoja de Trabajo para listado'!$AB$151:$BA$151,0)),0)+IFERROR(INDEX('Hoja de Trabajo para listado'!$BC$155:$CB$1048576,MATCH($A110,'Hoja de Trabajo para listado'!$BC$155:$BC$1048576,0),MATCH((CUADRO!J$5&amp;$E110),'Hoja de Trabajo para listado'!$BC$151:$CB$151,0)),0)+IFERROR(INDEX('Hoja de Trabajo para listado'!$DE$153:$DG$274,MATCH($A110,'Hoja de Trabajo para listado'!$DE$153:$DE$1048576,0),MATCH((CUADRO!J$5&amp;$E110),'Hoja de Trabajo para listado'!$DE$151:$DG$151,0)),0)+IFERROR(INDEX('Hoja de Trabajo para listado'!$CD$155:$DC$1048576,MATCH($A110,'Hoja de Trabajo para listado'!$CD$155:$CD$1048576,0),MATCH((CUADRO!J$5&amp;$E110),'Hoja de Trabajo para listado'!$CD$151:$DC$151,0)),0)</f>
        <v>0</v>
      </c>
      <c r="K110" s="243">
        <f ca="1">+IFERROR(INDEX('Hoja de Trabajo para listado'!$A$155:$Z$1048576,MATCH($A110,'Hoja de Trabajo para listado'!$A$155:$A$1048576,0),MATCH((CUADRO!K$5&amp;$E110),'Hoja de Trabajo para listado'!$A$151:$Z$151,0)),0)+IFERROR(INDEX('Hoja de Trabajo para listado'!$AB$155:$BA$1048576,MATCH($A110,'Hoja de Trabajo para listado'!$AB$155:$AB$1048576,0),MATCH((CUADRO!K$5&amp;$E110),'Hoja de Trabajo para listado'!$AB$151:$BA$151,0)),0)+IFERROR(INDEX('Hoja de Trabajo para listado'!$BC$155:$CB$1048576,MATCH($A110,'Hoja de Trabajo para listado'!$BC$155:$BC$1048576,0),MATCH((CUADRO!K$5&amp;$E110),'Hoja de Trabajo para listado'!$BC$151:$CB$151,0)),0)+IFERROR(INDEX('Hoja de Trabajo para listado'!$DE$153:$DG$274,MATCH($A110,'Hoja de Trabajo para listado'!$DE$153:$DE$1048576,0),MATCH((CUADRO!K$5&amp;$E110),'Hoja de Trabajo para listado'!$DE$151:$DG$151,0)),0)+IFERROR(INDEX('Hoja de Trabajo para listado'!$CD$155:$DC$1048576,MATCH($A110,'Hoja de Trabajo para listado'!$CD$155:$CD$1048576,0),MATCH((CUADRO!K$5&amp;$E110),'Hoja de Trabajo para listado'!$CD$151:$DC$151,0)),0)</f>
        <v>0</v>
      </c>
      <c r="L110" s="243">
        <f ca="1">+IFERROR(INDEX('Hoja de Trabajo para listado'!$A$155:$Z$1048576,MATCH($A110,'Hoja de Trabajo para listado'!$A$155:$A$1048576,0),MATCH((CUADRO!L$5&amp;$E110),'Hoja de Trabajo para listado'!$A$151:$Z$151,0)),0)+IFERROR(INDEX('Hoja de Trabajo para listado'!$AB$155:$BA$1048576,MATCH($A110,'Hoja de Trabajo para listado'!$AB$155:$AB$1048576,0),MATCH((CUADRO!L$5&amp;$E110),'Hoja de Trabajo para listado'!$AB$151:$BA$151,0)),0)+IFERROR(INDEX('Hoja de Trabajo para listado'!$BC$155:$CB$1048576,MATCH($A110,'Hoja de Trabajo para listado'!$BC$155:$BC$1048576,0),MATCH((CUADRO!L$5&amp;$E110),'Hoja de Trabajo para listado'!$BC$151:$CB$151,0)),0)+IFERROR(INDEX('Hoja de Trabajo para listado'!$DE$153:$DG$274,MATCH($A110,'Hoja de Trabajo para listado'!$DE$153:$DE$1048576,0),MATCH((CUADRO!L$5&amp;$E110),'Hoja de Trabajo para listado'!$DE$151:$DG$151,0)),0)+IFERROR(INDEX('Hoja de Trabajo para listado'!$CD$155:$DC$1048576,MATCH($A110,'Hoja de Trabajo para listado'!$CD$155:$CD$1048576,0),MATCH((CUADRO!L$5&amp;$E110),'Hoja de Trabajo para listado'!$CD$151:$DC$151,0)),0)</f>
        <v>0</v>
      </c>
      <c r="M110" s="243">
        <f ca="1">+IFERROR(INDEX('Hoja de Trabajo para listado'!$A$155:$Z$1048576,MATCH($A110,'Hoja de Trabajo para listado'!$A$155:$A$1048576,0),MATCH((CUADRO!M$5&amp;$E110),'Hoja de Trabajo para listado'!$A$151:$Z$151,0)),0)+IFERROR(INDEX('Hoja de Trabajo para listado'!$AB$155:$BA$1048576,MATCH($A110,'Hoja de Trabajo para listado'!$AB$155:$AB$1048576,0),MATCH((CUADRO!M$5&amp;$E110),'Hoja de Trabajo para listado'!$AB$151:$BA$151,0)),0)+IFERROR(INDEX('Hoja de Trabajo para listado'!$BC$155:$CB$1048576,MATCH($A110,'Hoja de Trabajo para listado'!$BC$155:$BC$1048576,0),MATCH((CUADRO!M$5&amp;$E110),'Hoja de Trabajo para listado'!$BC$151:$CB$151,0)),0)+IFERROR(INDEX('Hoja de Trabajo para listado'!$DE$153:$DG$274,MATCH($A110,'Hoja de Trabajo para listado'!$DE$153:$DE$1048576,0),MATCH((CUADRO!M$5&amp;$E110),'Hoja de Trabajo para listado'!$DE$151:$DG$151,0)),0)+IFERROR(INDEX('Hoja de Trabajo para listado'!$CD$155:$DC$1048576,MATCH($A110,'Hoja de Trabajo para listado'!$CD$155:$CD$1048576,0),MATCH((CUADRO!M$5&amp;$E110),'Hoja de Trabajo para listado'!$CD$151:$DC$151,0)),0)</f>
        <v>0</v>
      </c>
      <c r="N110" s="243">
        <f ca="1">+IFERROR(INDEX('Hoja de Trabajo para listado'!$A$155:$Z$1048576,MATCH($A110,'Hoja de Trabajo para listado'!$A$155:$A$1048576,0),MATCH((CUADRO!N$5&amp;$E110),'Hoja de Trabajo para listado'!$A$151:$Z$151,0)),0)+IFERROR(INDEX('Hoja de Trabajo para listado'!$AB$155:$BA$1048576,MATCH($A110,'Hoja de Trabajo para listado'!$AB$155:$AB$1048576,0),MATCH((CUADRO!N$5&amp;$E110),'Hoja de Trabajo para listado'!$AB$151:$BA$151,0)),0)+IFERROR(INDEX('Hoja de Trabajo para listado'!$BC$155:$CB$1048576,MATCH($A110,'Hoja de Trabajo para listado'!$BC$155:$BC$1048576,0),MATCH((CUADRO!N$5&amp;$E110),'Hoja de Trabajo para listado'!$BC$151:$CB$151,0)),0)+IFERROR(INDEX('Hoja de Trabajo para listado'!$DE$153:$DG$274,MATCH($A110,'Hoja de Trabajo para listado'!$DE$153:$DE$1048576,0),MATCH((CUADRO!N$5&amp;$E110),'Hoja de Trabajo para listado'!$DE$151:$DG$151,0)),0)+IFERROR(INDEX('Hoja de Trabajo para listado'!$CD$155:$DC$1048576,MATCH($A110,'Hoja de Trabajo para listado'!$CD$155:$CD$1048576,0),MATCH((CUADRO!N$5&amp;$E110),'Hoja de Trabajo para listado'!$CD$151:$DC$151,0)),0)</f>
        <v>0</v>
      </c>
      <c r="O110" s="243">
        <f ca="1">+IFERROR(INDEX('Hoja de Trabajo para listado'!$A$155:$Z$1048576,MATCH($A110,'Hoja de Trabajo para listado'!$A$155:$A$1048576,0),MATCH((CUADRO!O$5&amp;$E110),'Hoja de Trabajo para listado'!$A$151:$Z$151,0)),0)+IFERROR(INDEX('Hoja de Trabajo para listado'!$AB$155:$BA$1048576,MATCH($A110,'Hoja de Trabajo para listado'!$AB$155:$AB$1048576,0),MATCH((CUADRO!O$5&amp;$E110),'Hoja de Trabajo para listado'!$AB$151:$BA$151,0)),0)+IFERROR(INDEX('Hoja de Trabajo para listado'!$BC$155:$CB$1048576,MATCH($A110,'Hoja de Trabajo para listado'!$BC$155:$BC$1048576,0),MATCH((CUADRO!O$5&amp;$E110),'Hoja de Trabajo para listado'!$BC$151:$CB$151,0)),0)+IFERROR(INDEX('Hoja de Trabajo para listado'!$DE$153:$DG$274,MATCH($A110,'Hoja de Trabajo para listado'!$DE$153:$DE$1048576,0),MATCH((CUADRO!O$5&amp;$E110),'Hoja de Trabajo para listado'!$DE$151:$DG$151,0)),0)+IFERROR(INDEX('Hoja de Trabajo para listado'!$CD$155:$DC$1048576,MATCH($A110,'Hoja de Trabajo para listado'!$CD$155:$CD$1048576,0),MATCH((CUADRO!O$5&amp;$E110),'Hoja de Trabajo para listado'!$CD$151:$DC$151,0)),0)</f>
        <v>0</v>
      </c>
      <c r="P110" s="243">
        <f ca="1">+IFERROR(INDEX('Hoja de Trabajo para listado'!$A$155:$Z$1048576,MATCH($A110,'Hoja de Trabajo para listado'!$A$155:$A$1048576,0),MATCH((CUADRO!P$5&amp;$E110),'Hoja de Trabajo para listado'!$A$151:$Z$151,0)),0)+IFERROR(INDEX('Hoja de Trabajo para listado'!$AB$155:$BA$1048576,MATCH($A110,'Hoja de Trabajo para listado'!$AB$155:$AB$1048576,0),MATCH((CUADRO!P$5&amp;$E110),'Hoja de Trabajo para listado'!$AB$151:$BA$151,0)),0)+IFERROR(INDEX('Hoja de Trabajo para listado'!$BC$155:$CB$1048576,MATCH($A110,'Hoja de Trabajo para listado'!$BC$155:$BC$1048576,0),MATCH((CUADRO!P$5&amp;$E110),'Hoja de Trabajo para listado'!$BC$151:$CB$151,0)),0)+IFERROR(INDEX('Hoja de Trabajo para listado'!$DE$153:$DG$274,MATCH($A110,'Hoja de Trabajo para listado'!$DE$153:$DE$1048576,0),MATCH((CUADRO!P$5&amp;$E110),'Hoja de Trabajo para listado'!$DE$151:$DG$151,0)),0)+IFERROR(INDEX('Hoja de Trabajo para listado'!$CD$155:$DC$1048576,MATCH($A110,'Hoja de Trabajo para listado'!$CD$155:$CD$1048576,0),MATCH((CUADRO!P$5&amp;$E110),'Hoja de Trabajo para listado'!$CD$151:$DC$151,0)),0)</f>
        <v>0</v>
      </c>
      <c r="Q110" s="243">
        <f ca="1">+IFERROR(INDEX('Hoja de Trabajo para listado'!$A$155:$Z$1048576,MATCH($A110,'Hoja de Trabajo para listado'!$A$155:$A$1048576,0),MATCH((CUADRO!Q$5&amp;$E110),'Hoja de Trabajo para listado'!$A$151:$Z$151,0)),0)+IFERROR(INDEX('Hoja de Trabajo para listado'!$AB$155:$BA$1048576,MATCH($A110,'Hoja de Trabajo para listado'!$AB$155:$AB$1048576,0),MATCH((CUADRO!Q$5&amp;$E110),'Hoja de Trabajo para listado'!$AB$151:$BA$151,0)),0)+IFERROR(INDEX('Hoja de Trabajo para listado'!$BC$155:$CB$1048576,MATCH($A110,'Hoja de Trabajo para listado'!$BC$155:$BC$1048576,0),MATCH((CUADRO!Q$5&amp;$E110),'Hoja de Trabajo para listado'!$BC$151:$CB$151,0)),0)+IFERROR(INDEX('Hoja de Trabajo para listado'!$DE$153:$DG$274,MATCH($A110,'Hoja de Trabajo para listado'!$DE$153:$DE$1048576,0),MATCH((CUADRO!Q$5&amp;$E110),'Hoja de Trabajo para listado'!$DE$151:$DG$151,0)),0)+IFERROR(INDEX('Hoja de Trabajo para listado'!$CD$155:$DC$1048576,MATCH($A110,'Hoja de Trabajo para listado'!$CD$155:$CD$1048576,0),MATCH((CUADRO!Q$5&amp;$E110),'Hoja de Trabajo para listado'!$CD$151:$DC$151,0)),0)</f>
        <v>0</v>
      </c>
      <c r="R110" s="243">
        <f t="shared" ca="1" si="5"/>
        <v>0</v>
      </c>
      <c r="S110" s="243"/>
      <c r="T110" s="243">
        <f ca="1">+T111</f>
        <v>11688.47</v>
      </c>
      <c r="U110" s="242">
        <f t="shared" si="6"/>
        <v>1</v>
      </c>
      <c r="V110" s="333" t="str">
        <f>+VLOOKUP(A110,bd_lista!$A$3:$E$590,5,FALSE)</f>
        <v>Instituciones Descentralizadas</v>
      </c>
      <c r="W110" s="383" t="str">
        <f>+V110</f>
        <v>Instituciones Descentralizadas</v>
      </c>
      <c r="X110" s="242">
        <f>+VLOOKUP(A110,[3]Sheet1!$A$13:$D$744,4,FALSE)</f>
        <v>30</v>
      </c>
      <c r="Y110" s="242" t="str">
        <f>+VLOOKUP(X110,bd_lista!$A$3:$C$590,3,FALSE)</f>
        <v>Ministerio de Justicia y Transparencia Institucional</v>
      </c>
      <c r="Z110" s="294">
        <f>+X110</f>
        <v>30</v>
      </c>
      <c r="AA110" s="319" t="str">
        <f>+Y110</f>
        <v>Ministerio de Justicia y Transparencia Institucional</v>
      </c>
    </row>
    <row r="111" spans="1:27" ht="15" customHeight="1">
      <c r="A111" s="32">
        <v>155</v>
      </c>
      <c r="B111" s="389"/>
      <c r="C111" s="333" t="str">
        <f>+VLOOKUP(A111,bd_lista!$A$3:$C$590,3,FALSE)</f>
        <v>Dirección del Notariado Plurinacional</v>
      </c>
      <c r="D111" s="386"/>
      <c r="E111" s="333" t="s">
        <v>1305</v>
      </c>
      <c r="F111" s="245">
        <f ca="1">+IFERROR(INDEX('Hoja de Trabajo para listado'!$A$155:$Z$1048576,MATCH($A111,'Hoja de Trabajo para listado'!$A$155:$A$1048576,0),MATCH((CUADRO!F$5&amp;$E111),'Hoja de Trabajo para listado'!$A$151:$Z$151,0)),0)+IFERROR(INDEX('Hoja de Trabajo para listado'!$AB$155:$BA$1048576,MATCH($A111,'Hoja de Trabajo para listado'!$AB$155:$AB$1048576,0),MATCH((CUADRO!F$5&amp;$E111),'Hoja de Trabajo para listado'!$AB$151:$BA$151,0)),0)+IFERROR(INDEX('Hoja de Trabajo para listado'!$BC$155:$CB$1048576,MATCH($A111,'Hoja de Trabajo para listado'!$BC$155:$BC$1048576,0),MATCH((CUADRO!F$5&amp;$E111),'Hoja de Trabajo para listado'!$BC$151:$CB$151,0)),0)+IFERROR(INDEX('Hoja de Trabajo para listado'!$DE$153:$DG$274,MATCH($A111,'Hoja de Trabajo para listado'!$DE$153:$DE$1048576,0),MATCH((CUADRO!F$5&amp;$E111),'Hoja de Trabajo para listado'!$DE$151:$DG$151,0)),0)+IFERROR(INDEX('Hoja de Trabajo para listado'!$CD$155:$DC$1048576,MATCH($A111,'Hoja de Trabajo para listado'!$CD$155:$CD$1048576,0),MATCH((CUADRO!F$5&amp;$E111),'Hoja de Trabajo para listado'!$CD$151:$DC$151,0)),0)</f>
        <v>501</v>
      </c>
      <c r="G111" s="245">
        <f ca="1">+IFERROR(INDEX('Hoja de Trabajo para listado'!$A$155:$Z$1048576,MATCH($A111,'Hoja de Trabajo para listado'!$A$155:$A$1048576,0),MATCH((CUADRO!G$5&amp;$E111),'Hoja de Trabajo para listado'!$A$151:$Z$151,0)),0)+IFERROR(INDEX('Hoja de Trabajo para listado'!$AB$155:$BA$1048576,MATCH($A111,'Hoja de Trabajo para listado'!$AB$155:$AB$1048576,0),MATCH((CUADRO!G$5&amp;$E111),'Hoja de Trabajo para listado'!$AB$151:$BA$151,0)),0)+IFERROR(INDEX('Hoja de Trabajo para listado'!$BC$155:$CB$1048576,MATCH($A111,'Hoja de Trabajo para listado'!$BC$155:$BC$1048576,0),MATCH((CUADRO!G$5&amp;$E111),'Hoja de Trabajo para listado'!$BC$151:$CB$151,0)),0)+IFERROR(INDEX('Hoja de Trabajo para listado'!$DE$153:$DG$274,MATCH($A111,'Hoja de Trabajo para listado'!$DE$153:$DE$1048576,0),MATCH((CUADRO!G$5&amp;$E111),'Hoja de Trabajo para listado'!$DE$151:$DG$151,0)),0)+IFERROR(INDEX('Hoja de Trabajo para listado'!$CD$155:$DC$1048576,MATCH($A111,'Hoja de Trabajo para listado'!$CD$155:$CD$1048576,0),MATCH((CUADRO!G$5&amp;$E111),'Hoja de Trabajo para listado'!$CD$151:$DC$151,0)),0)</f>
        <v>11187.47</v>
      </c>
      <c r="H111" s="245">
        <f ca="1">+IFERROR(INDEX('Hoja de Trabajo para listado'!$A$155:$Z$1048576,MATCH($A111,'Hoja de Trabajo para listado'!$A$155:$A$1048576,0),MATCH((CUADRO!H$5&amp;$E111),'Hoja de Trabajo para listado'!$A$151:$Z$151,0)),0)+IFERROR(INDEX('Hoja de Trabajo para listado'!$AB$155:$BA$1048576,MATCH($A111,'Hoja de Trabajo para listado'!$AB$155:$AB$1048576,0),MATCH((CUADRO!H$5&amp;$E111),'Hoja de Trabajo para listado'!$AB$151:$BA$151,0)),0)+IFERROR(INDEX('Hoja de Trabajo para listado'!$BC$155:$CB$1048576,MATCH($A111,'Hoja de Trabajo para listado'!$BC$155:$BC$1048576,0),MATCH((CUADRO!H$5&amp;$E111),'Hoja de Trabajo para listado'!$BC$151:$CB$151,0)),0)+IFERROR(INDEX('Hoja de Trabajo para listado'!$DE$153:$DG$274,MATCH($A111,'Hoja de Trabajo para listado'!$DE$153:$DE$1048576,0),MATCH((CUADRO!H$5&amp;$E111),'Hoja de Trabajo para listado'!$DE$151:$DG$151,0)),0)+IFERROR(INDEX('Hoja de Trabajo para listado'!$CD$155:$DC$1048576,MATCH($A111,'Hoja de Trabajo para listado'!$CD$155:$CD$1048576,0),MATCH((CUADRO!H$5&amp;$E111),'Hoja de Trabajo para listado'!$CD$151:$DC$151,0)),0)</f>
        <v>0</v>
      </c>
      <c r="I111" s="245">
        <f ca="1">+IFERROR(INDEX('Hoja de Trabajo para listado'!$A$155:$Z$1048576,MATCH($A111,'Hoja de Trabajo para listado'!$A$155:$A$1048576,0),MATCH((CUADRO!I$5&amp;$E111),'Hoja de Trabajo para listado'!$A$151:$Z$151,0)),0)+IFERROR(INDEX('Hoja de Trabajo para listado'!$AB$155:$BA$1048576,MATCH($A111,'Hoja de Trabajo para listado'!$AB$155:$AB$1048576,0),MATCH((CUADRO!I$5&amp;$E111),'Hoja de Trabajo para listado'!$AB$151:$BA$151,0)),0)+IFERROR(INDEX('Hoja de Trabajo para listado'!$BC$155:$CB$1048576,MATCH($A111,'Hoja de Trabajo para listado'!$BC$155:$BC$1048576,0),MATCH((CUADRO!I$5&amp;$E111),'Hoja de Trabajo para listado'!$BC$151:$CB$151,0)),0)+IFERROR(INDEX('Hoja de Trabajo para listado'!$DE$153:$DG$274,MATCH($A111,'Hoja de Trabajo para listado'!$DE$153:$DE$1048576,0),MATCH((CUADRO!I$5&amp;$E111),'Hoja de Trabajo para listado'!$DE$151:$DG$151,0)),0)+IFERROR(INDEX('Hoja de Trabajo para listado'!$CD$155:$DC$1048576,MATCH($A111,'Hoja de Trabajo para listado'!$CD$155:$CD$1048576,0),MATCH((CUADRO!I$5&amp;$E111),'Hoja de Trabajo para listado'!$CD$151:$DC$151,0)),0)</f>
        <v>0</v>
      </c>
      <c r="J111" s="245">
        <f ca="1">+IFERROR(INDEX('Hoja de Trabajo para listado'!$A$155:$Z$1048576,MATCH($A111,'Hoja de Trabajo para listado'!$A$155:$A$1048576,0),MATCH((CUADRO!J$5&amp;$E111),'Hoja de Trabajo para listado'!$A$151:$Z$151,0)),0)+IFERROR(INDEX('Hoja de Trabajo para listado'!$AB$155:$BA$1048576,MATCH($A111,'Hoja de Trabajo para listado'!$AB$155:$AB$1048576,0),MATCH((CUADRO!J$5&amp;$E111),'Hoja de Trabajo para listado'!$AB$151:$BA$151,0)),0)+IFERROR(INDEX('Hoja de Trabajo para listado'!$BC$155:$CB$1048576,MATCH($A111,'Hoja de Trabajo para listado'!$BC$155:$BC$1048576,0),MATCH((CUADRO!J$5&amp;$E111),'Hoja de Trabajo para listado'!$BC$151:$CB$151,0)),0)+IFERROR(INDEX('Hoja de Trabajo para listado'!$DE$153:$DG$274,MATCH($A111,'Hoja de Trabajo para listado'!$DE$153:$DE$1048576,0),MATCH((CUADRO!J$5&amp;$E111),'Hoja de Trabajo para listado'!$DE$151:$DG$151,0)),0)+IFERROR(INDEX('Hoja de Trabajo para listado'!$CD$155:$DC$1048576,MATCH($A111,'Hoja de Trabajo para listado'!$CD$155:$CD$1048576,0),MATCH((CUADRO!J$5&amp;$E111),'Hoja de Trabajo para listado'!$CD$151:$DC$151,0)),0)</f>
        <v>0</v>
      </c>
      <c r="K111" s="245">
        <f ca="1">+IFERROR(INDEX('Hoja de Trabajo para listado'!$A$155:$Z$1048576,MATCH($A111,'Hoja de Trabajo para listado'!$A$155:$A$1048576,0),MATCH((CUADRO!K$5&amp;$E111),'Hoja de Trabajo para listado'!$A$151:$Z$151,0)),0)+IFERROR(INDEX('Hoja de Trabajo para listado'!$AB$155:$BA$1048576,MATCH($A111,'Hoja de Trabajo para listado'!$AB$155:$AB$1048576,0),MATCH((CUADRO!K$5&amp;$E111),'Hoja de Trabajo para listado'!$AB$151:$BA$151,0)),0)+IFERROR(INDEX('Hoja de Trabajo para listado'!$BC$155:$CB$1048576,MATCH($A111,'Hoja de Trabajo para listado'!$BC$155:$BC$1048576,0),MATCH((CUADRO!K$5&amp;$E111),'Hoja de Trabajo para listado'!$BC$151:$CB$151,0)),0)+IFERROR(INDEX('Hoja de Trabajo para listado'!$DE$153:$DG$274,MATCH($A111,'Hoja de Trabajo para listado'!$DE$153:$DE$1048576,0),MATCH((CUADRO!K$5&amp;$E111),'Hoja de Trabajo para listado'!$DE$151:$DG$151,0)),0)+IFERROR(INDEX('Hoja de Trabajo para listado'!$CD$155:$DC$1048576,MATCH($A111,'Hoja de Trabajo para listado'!$CD$155:$CD$1048576,0),MATCH((CUADRO!K$5&amp;$E111),'Hoja de Trabajo para listado'!$CD$151:$DC$151,0)),0)</f>
        <v>0</v>
      </c>
      <c r="L111" s="245">
        <f ca="1">+IFERROR(INDEX('Hoja de Trabajo para listado'!$A$155:$Z$1048576,MATCH($A111,'Hoja de Trabajo para listado'!$A$155:$A$1048576,0),MATCH((CUADRO!L$5&amp;$E111),'Hoja de Trabajo para listado'!$A$151:$Z$151,0)),0)+IFERROR(INDEX('Hoja de Trabajo para listado'!$AB$155:$BA$1048576,MATCH($A111,'Hoja de Trabajo para listado'!$AB$155:$AB$1048576,0),MATCH((CUADRO!L$5&amp;$E111),'Hoja de Trabajo para listado'!$AB$151:$BA$151,0)),0)+IFERROR(INDEX('Hoja de Trabajo para listado'!$BC$155:$CB$1048576,MATCH($A111,'Hoja de Trabajo para listado'!$BC$155:$BC$1048576,0),MATCH((CUADRO!L$5&amp;$E111),'Hoja de Trabajo para listado'!$BC$151:$CB$151,0)),0)+IFERROR(INDEX('Hoja de Trabajo para listado'!$DE$153:$DG$274,MATCH($A111,'Hoja de Trabajo para listado'!$DE$153:$DE$1048576,0),MATCH((CUADRO!L$5&amp;$E111),'Hoja de Trabajo para listado'!$DE$151:$DG$151,0)),0)+IFERROR(INDEX('Hoja de Trabajo para listado'!$CD$155:$DC$1048576,MATCH($A111,'Hoja de Trabajo para listado'!$CD$155:$CD$1048576,0),MATCH((CUADRO!L$5&amp;$E111),'Hoja de Trabajo para listado'!$CD$151:$DC$151,0)),0)</f>
        <v>0</v>
      </c>
      <c r="M111" s="245">
        <f ca="1">+IFERROR(INDEX('Hoja de Trabajo para listado'!$A$155:$Z$1048576,MATCH($A111,'Hoja de Trabajo para listado'!$A$155:$A$1048576,0),MATCH((CUADRO!M$5&amp;$E111),'Hoja de Trabajo para listado'!$A$151:$Z$151,0)),0)+IFERROR(INDEX('Hoja de Trabajo para listado'!$AB$155:$BA$1048576,MATCH($A111,'Hoja de Trabajo para listado'!$AB$155:$AB$1048576,0),MATCH((CUADRO!M$5&amp;$E111),'Hoja de Trabajo para listado'!$AB$151:$BA$151,0)),0)+IFERROR(INDEX('Hoja de Trabajo para listado'!$BC$155:$CB$1048576,MATCH($A111,'Hoja de Trabajo para listado'!$BC$155:$BC$1048576,0),MATCH((CUADRO!M$5&amp;$E111),'Hoja de Trabajo para listado'!$BC$151:$CB$151,0)),0)+IFERROR(INDEX('Hoja de Trabajo para listado'!$DE$153:$DG$274,MATCH($A111,'Hoja de Trabajo para listado'!$DE$153:$DE$1048576,0),MATCH((CUADRO!M$5&amp;$E111),'Hoja de Trabajo para listado'!$DE$151:$DG$151,0)),0)+IFERROR(INDEX('Hoja de Trabajo para listado'!$CD$155:$DC$1048576,MATCH($A111,'Hoja de Trabajo para listado'!$CD$155:$CD$1048576,0),MATCH((CUADRO!M$5&amp;$E111),'Hoja de Trabajo para listado'!$CD$151:$DC$151,0)),0)</f>
        <v>0</v>
      </c>
      <c r="N111" s="245">
        <f ca="1">+IFERROR(INDEX('Hoja de Trabajo para listado'!$A$155:$Z$1048576,MATCH($A111,'Hoja de Trabajo para listado'!$A$155:$A$1048576,0),MATCH((CUADRO!N$5&amp;$E111),'Hoja de Trabajo para listado'!$A$151:$Z$151,0)),0)+IFERROR(INDEX('Hoja de Trabajo para listado'!$AB$155:$BA$1048576,MATCH($A111,'Hoja de Trabajo para listado'!$AB$155:$AB$1048576,0),MATCH((CUADRO!N$5&amp;$E111),'Hoja de Trabajo para listado'!$AB$151:$BA$151,0)),0)+IFERROR(INDEX('Hoja de Trabajo para listado'!$BC$155:$CB$1048576,MATCH($A111,'Hoja de Trabajo para listado'!$BC$155:$BC$1048576,0),MATCH((CUADRO!N$5&amp;$E111),'Hoja de Trabajo para listado'!$BC$151:$CB$151,0)),0)+IFERROR(INDEX('Hoja de Trabajo para listado'!$DE$153:$DG$274,MATCH($A111,'Hoja de Trabajo para listado'!$DE$153:$DE$1048576,0),MATCH((CUADRO!N$5&amp;$E111),'Hoja de Trabajo para listado'!$DE$151:$DG$151,0)),0)+IFERROR(INDEX('Hoja de Trabajo para listado'!$CD$155:$DC$1048576,MATCH($A111,'Hoja de Trabajo para listado'!$CD$155:$CD$1048576,0),MATCH((CUADRO!N$5&amp;$E111),'Hoja de Trabajo para listado'!$CD$151:$DC$151,0)),0)</f>
        <v>0</v>
      </c>
      <c r="O111" s="245">
        <f ca="1">+IFERROR(INDEX('Hoja de Trabajo para listado'!$A$155:$Z$1048576,MATCH($A111,'Hoja de Trabajo para listado'!$A$155:$A$1048576,0),MATCH((CUADRO!O$5&amp;$E111),'Hoja de Trabajo para listado'!$A$151:$Z$151,0)),0)+IFERROR(INDEX('Hoja de Trabajo para listado'!$AB$155:$BA$1048576,MATCH($A111,'Hoja de Trabajo para listado'!$AB$155:$AB$1048576,0),MATCH((CUADRO!O$5&amp;$E111),'Hoja de Trabajo para listado'!$AB$151:$BA$151,0)),0)+IFERROR(INDEX('Hoja de Trabajo para listado'!$BC$155:$CB$1048576,MATCH($A111,'Hoja de Trabajo para listado'!$BC$155:$BC$1048576,0),MATCH((CUADRO!O$5&amp;$E111),'Hoja de Trabajo para listado'!$BC$151:$CB$151,0)),0)+IFERROR(INDEX('Hoja de Trabajo para listado'!$DE$153:$DG$274,MATCH($A111,'Hoja de Trabajo para listado'!$DE$153:$DE$1048576,0),MATCH((CUADRO!O$5&amp;$E111),'Hoja de Trabajo para listado'!$DE$151:$DG$151,0)),0)+IFERROR(INDEX('Hoja de Trabajo para listado'!$CD$155:$DC$1048576,MATCH($A111,'Hoja de Trabajo para listado'!$CD$155:$CD$1048576,0),MATCH((CUADRO!O$5&amp;$E111),'Hoja de Trabajo para listado'!$CD$151:$DC$151,0)),0)</f>
        <v>0</v>
      </c>
      <c r="P111" s="245">
        <f ca="1">+IFERROR(INDEX('Hoja de Trabajo para listado'!$A$155:$Z$1048576,MATCH($A111,'Hoja de Trabajo para listado'!$A$155:$A$1048576,0),MATCH((CUADRO!P$5&amp;$E111),'Hoja de Trabajo para listado'!$A$151:$Z$151,0)),0)+IFERROR(INDEX('Hoja de Trabajo para listado'!$AB$155:$BA$1048576,MATCH($A111,'Hoja de Trabajo para listado'!$AB$155:$AB$1048576,0),MATCH((CUADRO!P$5&amp;$E111),'Hoja de Trabajo para listado'!$AB$151:$BA$151,0)),0)+IFERROR(INDEX('Hoja de Trabajo para listado'!$BC$155:$CB$1048576,MATCH($A111,'Hoja de Trabajo para listado'!$BC$155:$BC$1048576,0),MATCH((CUADRO!P$5&amp;$E111),'Hoja de Trabajo para listado'!$BC$151:$CB$151,0)),0)+IFERROR(INDEX('Hoja de Trabajo para listado'!$DE$153:$DG$274,MATCH($A111,'Hoja de Trabajo para listado'!$DE$153:$DE$1048576,0),MATCH((CUADRO!P$5&amp;$E111),'Hoja de Trabajo para listado'!$DE$151:$DG$151,0)),0)+IFERROR(INDEX('Hoja de Trabajo para listado'!$CD$155:$DC$1048576,MATCH($A111,'Hoja de Trabajo para listado'!$CD$155:$CD$1048576,0),MATCH((CUADRO!P$5&amp;$E111),'Hoja de Trabajo para listado'!$CD$151:$DC$151,0)),0)</f>
        <v>0</v>
      </c>
      <c r="Q111" s="245">
        <f ca="1">+IFERROR(INDEX('Hoja de Trabajo para listado'!$A$155:$Z$1048576,MATCH($A111,'Hoja de Trabajo para listado'!$A$155:$A$1048576,0),MATCH((CUADRO!Q$5&amp;$E111),'Hoja de Trabajo para listado'!$A$151:$Z$151,0)),0)+IFERROR(INDEX('Hoja de Trabajo para listado'!$AB$155:$BA$1048576,MATCH($A111,'Hoja de Trabajo para listado'!$AB$155:$AB$1048576,0),MATCH((CUADRO!Q$5&amp;$E111),'Hoja de Trabajo para listado'!$AB$151:$BA$151,0)),0)+IFERROR(INDEX('Hoja de Trabajo para listado'!$BC$155:$CB$1048576,MATCH($A111,'Hoja de Trabajo para listado'!$BC$155:$BC$1048576,0),MATCH((CUADRO!Q$5&amp;$E111),'Hoja de Trabajo para listado'!$BC$151:$CB$151,0)),0)+IFERROR(INDEX('Hoja de Trabajo para listado'!$DE$153:$DG$274,MATCH($A111,'Hoja de Trabajo para listado'!$DE$153:$DE$1048576,0),MATCH((CUADRO!Q$5&amp;$E111),'Hoja de Trabajo para listado'!$DE$151:$DG$151,0)),0)+IFERROR(INDEX('Hoja de Trabajo para listado'!$CD$155:$DC$1048576,MATCH($A111,'Hoja de Trabajo para listado'!$CD$155:$CD$1048576,0),MATCH((CUADRO!Q$5&amp;$E111),'Hoja de Trabajo para listado'!$CD$151:$DC$151,0)),0)</f>
        <v>0</v>
      </c>
      <c r="R111" s="245">
        <f t="shared" ca="1" si="5"/>
        <v>11688.47</v>
      </c>
      <c r="S111" s="245">
        <f ca="1">+R110+R111</f>
        <v>11688.47</v>
      </c>
      <c r="T111" s="245">
        <f ca="1">+S111</f>
        <v>11688.47</v>
      </c>
      <c r="U111" s="244">
        <f t="shared" si="6"/>
        <v>2</v>
      </c>
      <c r="V111" s="333" t="str">
        <f>+VLOOKUP(A111,bd_lista!$A$3:$E$590,5,FALSE)</f>
        <v>Instituciones Descentralizadas</v>
      </c>
      <c r="W111" s="384"/>
      <c r="X111" s="242">
        <f>+VLOOKUP(A111,[3]Sheet1!$A$13:$D$744,4,FALSE)</f>
        <v>30</v>
      </c>
      <c r="Y111" s="242" t="str">
        <f>+VLOOKUP(X111,bd_lista!$A$3:$C$590,3,FALSE)</f>
        <v>Ministerio de Justicia y Transparencia Institucional</v>
      </c>
      <c r="Z111" s="292"/>
      <c r="AA111" s="321"/>
    </row>
    <row r="112" spans="1:27" ht="15" hidden="1" customHeight="1">
      <c r="A112" s="251">
        <v>156</v>
      </c>
      <c r="B112" s="388">
        <f>+A112</f>
        <v>156</v>
      </c>
      <c r="C112" s="247" t="str">
        <f>+VLOOKUP(A112,bd_lista!$A$3:$C$590,3,FALSE)</f>
        <v>Servicio Plurinacional de Asistencia a la Víctima</v>
      </c>
      <c r="D112" s="385" t="str">
        <f>+C112</f>
        <v>Servicio Plurinacional de Asistencia a la Víctima</v>
      </c>
      <c r="E112" s="247" t="s">
        <v>1304</v>
      </c>
      <c r="F112" s="243">
        <f ca="1">+IFERROR(INDEX('Hoja de Trabajo para listado'!$A$155:$Z$1048576,MATCH($A112,'Hoja de Trabajo para listado'!$A$155:$A$1048576,0),MATCH((CUADRO!F$5&amp;$E112),'Hoja de Trabajo para listado'!$A$151:$Z$151,0)),0)+IFERROR(INDEX('Hoja de Trabajo para listado'!$AB$155:$BA$1048576,MATCH($A112,'Hoja de Trabajo para listado'!$AB$155:$AB$1048576,0),MATCH((CUADRO!F$5&amp;$E112),'Hoja de Trabajo para listado'!$AB$151:$BA$151,0)),0)+IFERROR(INDEX('Hoja de Trabajo para listado'!$BC$155:$CB$1048576,MATCH($A112,'Hoja de Trabajo para listado'!$BC$155:$BC$1048576,0),MATCH((CUADRO!F$5&amp;$E112),'Hoja de Trabajo para listado'!$BC$151:$CB$151,0)),0)+IFERROR(INDEX('Hoja de Trabajo para listado'!$DE$153:$DG$274,MATCH($A112,'Hoja de Trabajo para listado'!$DE$153:$DE$1048576,0),MATCH((CUADRO!F$5&amp;$E112),'Hoja de Trabajo para listado'!$DE$151:$DG$151,0)),0)+IFERROR(INDEX('Hoja de Trabajo para listado'!$CD$155:$DC$1048576,MATCH($A112,'Hoja de Trabajo para listado'!$CD$155:$CD$1048576,0),MATCH((CUADRO!F$5&amp;$E112),'Hoja de Trabajo para listado'!$CD$151:$DC$151,0)),0)</f>
        <v>0</v>
      </c>
      <c r="G112" s="243">
        <f ca="1">+IFERROR(INDEX('Hoja de Trabajo para listado'!$A$155:$Z$1048576,MATCH($A112,'Hoja de Trabajo para listado'!$A$155:$A$1048576,0),MATCH((CUADRO!G$5&amp;$E112),'Hoja de Trabajo para listado'!$A$151:$Z$151,0)),0)+IFERROR(INDEX('Hoja de Trabajo para listado'!$AB$155:$BA$1048576,MATCH($A112,'Hoja de Trabajo para listado'!$AB$155:$AB$1048576,0),MATCH((CUADRO!G$5&amp;$E112),'Hoja de Trabajo para listado'!$AB$151:$BA$151,0)),0)+IFERROR(INDEX('Hoja de Trabajo para listado'!$BC$155:$CB$1048576,MATCH($A112,'Hoja de Trabajo para listado'!$BC$155:$BC$1048576,0),MATCH((CUADRO!G$5&amp;$E112),'Hoja de Trabajo para listado'!$BC$151:$CB$151,0)),0)+IFERROR(INDEX('Hoja de Trabajo para listado'!$DE$153:$DG$274,MATCH($A112,'Hoja de Trabajo para listado'!$DE$153:$DE$1048576,0),MATCH((CUADRO!G$5&amp;$E112),'Hoja de Trabajo para listado'!$DE$151:$DG$151,0)),0)+IFERROR(INDEX('Hoja de Trabajo para listado'!$CD$155:$DC$1048576,MATCH($A112,'Hoja de Trabajo para listado'!$CD$155:$CD$1048576,0),MATCH((CUADRO!G$5&amp;$E112),'Hoja de Trabajo para listado'!$CD$151:$DC$151,0)),0)</f>
        <v>0</v>
      </c>
      <c r="H112" s="243">
        <f ca="1">+IFERROR(INDEX('Hoja de Trabajo para listado'!$A$155:$Z$1048576,MATCH($A112,'Hoja de Trabajo para listado'!$A$155:$A$1048576,0),MATCH((CUADRO!H$5&amp;$E112),'Hoja de Trabajo para listado'!$A$151:$Z$151,0)),0)+IFERROR(INDEX('Hoja de Trabajo para listado'!$AB$155:$BA$1048576,MATCH($A112,'Hoja de Trabajo para listado'!$AB$155:$AB$1048576,0),MATCH((CUADRO!H$5&amp;$E112),'Hoja de Trabajo para listado'!$AB$151:$BA$151,0)),0)+IFERROR(INDEX('Hoja de Trabajo para listado'!$BC$155:$CB$1048576,MATCH($A112,'Hoja de Trabajo para listado'!$BC$155:$BC$1048576,0),MATCH((CUADRO!H$5&amp;$E112),'Hoja de Trabajo para listado'!$BC$151:$CB$151,0)),0)+IFERROR(INDEX('Hoja de Trabajo para listado'!$DE$153:$DG$274,MATCH($A112,'Hoja de Trabajo para listado'!$DE$153:$DE$1048576,0),MATCH((CUADRO!H$5&amp;$E112),'Hoja de Trabajo para listado'!$DE$151:$DG$151,0)),0)+IFERROR(INDEX('Hoja de Trabajo para listado'!$CD$155:$DC$1048576,MATCH($A112,'Hoja de Trabajo para listado'!$CD$155:$CD$1048576,0),MATCH((CUADRO!H$5&amp;$E112),'Hoja de Trabajo para listado'!$CD$151:$DC$151,0)),0)</f>
        <v>0</v>
      </c>
      <c r="I112" s="243">
        <f ca="1">+IFERROR(INDEX('Hoja de Trabajo para listado'!$A$155:$Z$1048576,MATCH($A112,'Hoja de Trabajo para listado'!$A$155:$A$1048576,0),MATCH((CUADRO!I$5&amp;$E112),'Hoja de Trabajo para listado'!$A$151:$Z$151,0)),0)+IFERROR(INDEX('Hoja de Trabajo para listado'!$AB$155:$BA$1048576,MATCH($A112,'Hoja de Trabajo para listado'!$AB$155:$AB$1048576,0),MATCH((CUADRO!I$5&amp;$E112),'Hoja de Trabajo para listado'!$AB$151:$BA$151,0)),0)+IFERROR(INDEX('Hoja de Trabajo para listado'!$BC$155:$CB$1048576,MATCH($A112,'Hoja de Trabajo para listado'!$BC$155:$BC$1048576,0),MATCH((CUADRO!I$5&amp;$E112),'Hoja de Trabajo para listado'!$BC$151:$CB$151,0)),0)+IFERROR(INDEX('Hoja de Trabajo para listado'!$DE$153:$DG$274,MATCH($A112,'Hoja de Trabajo para listado'!$DE$153:$DE$1048576,0),MATCH((CUADRO!I$5&amp;$E112),'Hoja de Trabajo para listado'!$DE$151:$DG$151,0)),0)+IFERROR(INDEX('Hoja de Trabajo para listado'!$CD$155:$DC$1048576,MATCH($A112,'Hoja de Trabajo para listado'!$CD$155:$CD$1048576,0),MATCH((CUADRO!I$5&amp;$E112),'Hoja de Trabajo para listado'!$CD$151:$DC$151,0)),0)</f>
        <v>0</v>
      </c>
      <c r="J112" s="243">
        <f ca="1">+IFERROR(INDEX('Hoja de Trabajo para listado'!$A$155:$Z$1048576,MATCH($A112,'Hoja de Trabajo para listado'!$A$155:$A$1048576,0),MATCH((CUADRO!J$5&amp;$E112),'Hoja de Trabajo para listado'!$A$151:$Z$151,0)),0)+IFERROR(INDEX('Hoja de Trabajo para listado'!$AB$155:$BA$1048576,MATCH($A112,'Hoja de Trabajo para listado'!$AB$155:$AB$1048576,0),MATCH((CUADRO!J$5&amp;$E112),'Hoja de Trabajo para listado'!$AB$151:$BA$151,0)),0)+IFERROR(INDEX('Hoja de Trabajo para listado'!$BC$155:$CB$1048576,MATCH($A112,'Hoja de Trabajo para listado'!$BC$155:$BC$1048576,0),MATCH((CUADRO!J$5&amp;$E112),'Hoja de Trabajo para listado'!$BC$151:$CB$151,0)),0)+IFERROR(INDEX('Hoja de Trabajo para listado'!$DE$153:$DG$274,MATCH($A112,'Hoja de Trabajo para listado'!$DE$153:$DE$1048576,0),MATCH((CUADRO!J$5&amp;$E112),'Hoja de Trabajo para listado'!$DE$151:$DG$151,0)),0)+IFERROR(INDEX('Hoja de Trabajo para listado'!$CD$155:$DC$1048576,MATCH($A112,'Hoja de Trabajo para listado'!$CD$155:$CD$1048576,0),MATCH((CUADRO!J$5&amp;$E112),'Hoja de Trabajo para listado'!$CD$151:$DC$151,0)),0)</f>
        <v>0</v>
      </c>
      <c r="K112" s="243">
        <f ca="1">+IFERROR(INDEX('Hoja de Trabajo para listado'!$A$155:$Z$1048576,MATCH($A112,'Hoja de Trabajo para listado'!$A$155:$A$1048576,0),MATCH((CUADRO!K$5&amp;$E112),'Hoja de Trabajo para listado'!$A$151:$Z$151,0)),0)+IFERROR(INDEX('Hoja de Trabajo para listado'!$AB$155:$BA$1048576,MATCH($A112,'Hoja de Trabajo para listado'!$AB$155:$AB$1048576,0),MATCH((CUADRO!K$5&amp;$E112),'Hoja de Trabajo para listado'!$AB$151:$BA$151,0)),0)+IFERROR(INDEX('Hoja de Trabajo para listado'!$BC$155:$CB$1048576,MATCH($A112,'Hoja de Trabajo para listado'!$BC$155:$BC$1048576,0),MATCH((CUADRO!K$5&amp;$E112),'Hoja de Trabajo para listado'!$BC$151:$CB$151,0)),0)+IFERROR(INDEX('Hoja de Trabajo para listado'!$DE$153:$DG$274,MATCH($A112,'Hoja de Trabajo para listado'!$DE$153:$DE$1048576,0),MATCH((CUADRO!K$5&amp;$E112),'Hoja de Trabajo para listado'!$DE$151:$DG$151,0)),0)+IFERROR(INDEX('Hoja de Trabajo para listado'!$CD$155:$DC$1048576,MATCH($A112,'Hoja de Trabajo para listado'!$CD$155:$CD$1048576,0),MATCH((CUADRO!K$5&amp;$E112),'Hoja de Trabajo para listado'!$CD$151:$DC$151,0)),0)</f>
        <v>0</v>
      </c>
      <c r="L112" s="243">
        <f ca="1">+IFERROR(INDEX('Hoja de Trabajo para listado'!$A$155:$Z$1048576,MATCH($A112,'Hoja de Trabajo para listado'!$A$155:$A$1048576,0),MATCH((CUADRO!L$5&amp;$E112),'Hoja de Trabajo para listado'!$A$151:$Z$151,0)),0)+IFERROR(INDEX('Hoja de Trabajo para listado'!$AB$155:$BA$1048576,MATCH($A112,'Hoja de Trabajo para listado'!$AB$155:$AB$1048576,0),MATCH((CUADRO!L$5&amp;$E112),'Hoja de Trabajo para listado'!$AB$151:$BA$151,0)),0)+IFERROR(INDEX('Hoja de Trabajo para listado'!$BC$155:$CB$1048576,MATCH($A112,'Hoja de Trabajo para listado'!$BC$155:$BC$1048576,0),MATCH((CUADRO!L$5&amp;$E112),'Hoja de Trabajo para listado'!$BC$151:$CB$151,0)),0)+IFERROR(INDEX('Hoja de Trabajo para listado'!$DE$153:$DG$274,MATCH($A112,'Hoja de Trabajo para listado'!$DE$153:$DE$1048576,0),MATCH((CUADRO!L$5&amp;$E112),'Hoja de Trabajo para listado'!$DE$151:$DG$151,0)),0)+IFERROR(INDEX('Hoja de Trabajo para listado'!$CD$155:$DC$1048576,MATCH($A112,'Hoja de Trabajo para listado'!$CD$155:$CD$1048576,0),MATCH((CUADRO!L$5&amp;$E112),'Hoja de Trabajo para listado'!$CD$151:$DC$151,0)),0)</f>
        <v>0</v>
      </c>
      <c r="M112" s="243">
        <f ca="1">+IFERROR(INDEX('Hoja de Trabajo para listado'!$A$155:$Z$1048576,MATCH($A112,'Hoja de Trabajo para listado'!$A$155:$A$1048576,0),MATCH((CUADRO!M$5&amp;$E112),'Hoja de Trabajo para listado'!$A$151:$Z$151,0)),0)+IFERROR(INDEX('Hoja de Trabajo para listado'!$AB$155:$BA$1048576,MATCH($A112,'Hoja de Trabajo para listado'!$AB$155:$AB$1048576,0),MATCH((CUADRO!M$5&amp;$E112),'Hoja de Trabajo para listado'!$AB$151:$BA$151,0)),0)+IFERROR(INDEX('Hoja de Trabajo para listado'!$BC$155:$CB$1048576,MATCH($A112,'Hoja de Trabajo para listado'!$BC$155:$BC$1048576,0),MATCH((CUADRO!M$5&amp;$E112),'Hoja de Trabajo para listado'!$BC$151:$CB$151,0)),0)+IFERROR(INDEX('Hoja de Trabajo para listado'!$DE$153:$DG$274,MATCH($A112,'Hoja de Trabajo para listado'!$DE$153:$DE$1048576,0),MATCH((CUADRO!M$5&amp;$E112),'Hoja de Trabajo para listado'!$DE$151:$DG$151,0)),0)+IFERROR(INDEX('Hoja de Trabajo para listado'!$CD$155:$DC$1048576,MATCH($A112,'Hoja de Trabajo para listado'!$CD$155:$CD$1048576,0),MATCH((CUADRO!M$5&amp;$E112),'Hoja de Trabajo para listado'!$CD$151:$DC$151,0)),0)</f>
        <v>0</v>
      </c>
      <c r="N112" s="243">
        <f ca="1">+IFERROR(INDEX('Hoja de Trabajo para listado'!$A$155:$Z$1048576,MATCH($A112,'Hoja de Trabajo para listado'!$A$155:$A$1048576,0),MATCH((CUADRO!N$5&amp;$E112),'Hoja de Trabajo para listado'!$A$151:$Z$151,0)),0)+IFERROR(INDEX('Hoja de Trabajo para listado'!$AB$155:$BA$1048576,MATCH($A112,'Hoja de Trabajo para listado'!$AB$155:$AB$1048576,0),MATCH((CUADRO!N$5&amp;$E112),'Hoja de Trabajo para listado'!$AB$151:$BA$151,0)),0)+IFERROR(INDEX('Hoja de Trabajo para listado'!$BC$155:$CB$1048576,MATCH($A112,'Hoja de Trabajo para listado'!$BC$155:$BC$1048576,0),MATCH((CUADRO!N$5&amp;$E112),'Hoja de Trabajo para listado'!$BC$151:$CB$151,0)),0)+IFERROR(INDEX('Hoja de Trabajo para listado'!$DE$153:$DG$274,MATCH($A112,'Hoja de Trabajo para listado'!$DE$153:$DE$1048576,0),MATCH((CUADRO!N$5&amp;$E112),'Hoja de Trabajo para listado'!$DE$151:$DG$151,0)),0)+IFERROR(INDEX('Hoja de Trabajo para listado'!$CD$155:$DC$1048576,MATCH($A112,'Hoja de Trabajo para listado'!$CD$155:$CD$1048576,0),MATCH((CUADRO!N$5&amp;$E112),'Hoja de Trabajo para listado'!$CD$151:$DC$151,0)),0)</f>
        <v>0</v>
      </c>
      <c r="O112" s="243">
        <f ca="1">+IFERROR(INDEX('Hoja de Trabajo para listado'!$A$155:$Z$1048576,MATCH($A112,'Hoja de Trabajo para listado'!$A$155:$A$1048576,0),MATCH((CUADRO!O$5&amp;$E112),'Hoja de Trabajo para listado'!$A$151:$Z$151,0)),0)+IFERROR(INDEX('Hoja de Trabajo para listado'!$AB$155:$BA$1048576,MATCH($A112,'Hoja de Trabajo para listado'!$AB$155:$AB$1048576,0),MATCH((CUADRO!O$5&amp;$E112),'Hoja de Trabajo para listado'!$AB$151:$BA$151,0)),0)+IFERROR(INDEX('Hoja de Trabajo para listado'!$BC$155:$CB$1048576,MATCH($A112,'Hoja de Trabajo para listado'!$BC$155:$BC$1048576,0),MATCH((CUADRO!O$5&amp;$E112),'Hoja de Trabajo para listado'!$BC$151:$CB$151,0)),0)+IFERROR(INDEX('Hoja de Trabajo para listado'!$DE$153:$DG$274,MATCH($A112,'Hoja de Trabajo para listado'!$DE$153:$DE$1048576,0),MATCH((CUADRO!O$5&amp;$E112),'Hoja de Trabajo para listado'!$DE$151:$DG$151,0)),0)+IFERROR(INDEX('Hoja de Trabajo para listado'!$CD$155:$DC$1048576,MATCH($A112,'Hoja de Trabajo para listado'!$CD$155:$CD$1048576,0),MATCH((CUADRO!O$5&amp;$E112),'Hoja de Trabajo para listado'!$CD$151:$DC$151,0)),0)</f>
        <v>0</v>
      </c>
      <c r="P112" s="243">
        <f ca="1">+IFERROR(INDEX('Hoja de Trabajo para listado'!$A$155:$Z$1048576,MATCH($A112,'Hoja de Trabajo para listado'!$A$155:$A$1048576,0),MATCH((CUADRO!P$5&amp;$E112),'Hoja de Trabajo para listado'!$A$151:$Z$151,0)),0)+IFERROR(INDEX('Hoja de Trabajo para listado'!$AB$155:$BA$1048576,MATCH($A112,'Hoja de Trabajo para listado'!$AB$155:$AB$1048576,0),MATCH((CUADRO!P$5&amp;$E112),'Hoja de Trabajo para listado'!$AB$151:$BA$151,0)),0)+IFERROR(INDEX('Hoja de Trabajo para listado'!$BC$155:$CB$1048576,MATCH($A112,'Hoja de Trabajo para listado'!$BC$155:$BC$1048576,0),MATCH((CUADRO!P$5&amp;$E112),'Hoja de Trabajo para listado'!$BC$151:$CB$151,0)),0)+IFERROR(INDEX('Hoja de Trabajo para listado'!$DE$153:$DG$274,MATCH($A112,'Hoja de Trabajo para listado'!$DE$153:$DE$1048576,0),MATCH((CUADRO!P$5&amp;$E112),'Hoja de Trabajo para listado'!$DE$151:$DG$151,0)),0)+IFERROR(INDEX('Hoja de Trabajo para listado'!$CD$155:$DC$1048576,MATCH($A112,'Hoja de Trabajo para listado'!$CD$155:$CD$1048576,0),MATCH((CUADRO!P$5&amp;$E112),'Hoja de Trabajo para listado'!$CD$151:$DC$151,0)),0)</f>
        <v>0</v>
      </c>
      <c r="Q112" s="243">
        <f ca="1">+IFERROR(INDEX('Hoja de Trabajo para listado'!$A$155:$Z$1048576,MATCH($A112,'Hoja de Trabajo para listado'!$A$155:$A$1048576,0),MATCH((CUADRO!Q$5&amp;$E112),'Hoja de Trabajo para listado'!$A$151:$Z$151,0)),0)+IFERROR(INDEX('Hoja de Trabajo para listado'!$AB$155:$BA$1048576,MATCH($A112,'Hoja de Trabajo para listado'!$AB$155:$AB$1048576,0),MATCH((CUADRO!Q$5&amp;$E112),'Hoja de Trabajo para listado'!$AB$151:$BA$151,0)),0)+IFERROR(INDEX('Hoja de Trabajo para listado'!$BC$155:$CB$1048576,MATCH($A112,'Hoja de Trabajo para listado'!$BC$155:$BC$1048576,0),MATCH((CUADRO!Q$5&amp;$E112),'Hoja de Trabajo para listado'!$BC$151:$CB$151,0)),0)+IFERROR(INDEX('Hoja de Trabajo para listado'!$DE$153:$DG$274,MATCH($A112,'Hoja de Trabajo para listado'!$DE$153:$DE$1048576,0),MATCH((CUADRO!Q$5&amp;$E112),'Hoja de Trabajo para listado'!$DE$151:$DG$151,0)),0)+IFERROR(INDEX('Hoja de Trabajo para listado'!$CD$155:$DC$1048576,MATCH($A112,'Hoja de Trabajo para listado'!$CD$155:$CD$1048576,0),MATCH((CUADRO!Q$5&amp;$E112),'Hoja de Trabajo para listado'!$CD$151:$DC$151,0)),0)</f>
        <v>0</v>
      </c>
      <c r="R112" s="243">
        <f t="shared" ca="1" si="5"/>
        <v>0</v>
      </c>
      <c r="S112" s="243"/>
      <c r="T112" s="243">
        <f ca="1">+T113</f>
        <v>0</v>
      </c>
      <c r="U112" s="242">
        <f t="shared" si="6"/>
        <v>1</v>
      </c>
      <c r="V112" s="333" t="str">
        <f>+VLOOKUP(A112,bd_lista!$A$3:$E$590,5,FALSE)</f>
        <v>Instituciones Descentralizadas</v>
      </c>
      <c r="W112" s="383" t="str">
        <f>+V112</f>
        <v>Instituciones Descentralizadas</v>
      </c>
      <c r="X112" s="242">
        <f>+VLOOKUP(A112,[3]Sheet1!$A$13:$D$744,4,FALSE)</f>
        <v>30</v>
      </c>
      <c r="Y112" s="242" t="str">
        <f>+VLOOKUP(X112,bd_lista!$A$3:$C$590,3,FALSE)</f>
        <v>Ministerio de Justicia y Transparencia Institucional</v>
      </c>
      <c r="Z112" s="294">
        <f>+X112</f>
        <v>30</v>
      </c>
      <c r="AA112" s="319" t="str">
        <f>+Y112</f>
        <v>Ministerio de Justicia y Transparencia Institucional</v>
      </c>
    </row>
    <row r="113" spans="1:27" ht="15" hidden="1" customHeight="1">
      <c r="A113" s="32">
        <v>156</v>
      </c>
      <c r="B113" s="389"/>
      <c r="C113" s="333" t="str">
        <f>+VLOOKUP(A113,bd_lista!$A$3:$C$590,3,FALSE)</f>
        <v>Servicio Plurinacional de Asistencia a la Víctima</v>
      </c>
      <c r="D113" s="386"/>
      <c r="E113" s="333" t="s">
        <v>1305</v>
      </c>
      <c r="F113" s="245">
        <f ca="1">+IFERROR(INDEX('Hoja de Trabajo para listado'!$A$155:$Z$1048576,MATCH($A113,'Hoja de Trabajo para listado'!$A$155:$A$1048576,0),MATCH((CUADRO!F$5&amp;$E113),'Hoja de Trabajo para listado'!$A$151:$Z$151,0)),0)+IFERROR(INDEX('Hoja de Trabajo para listado'!$AB$155:$BA$1048576,MATCH($A113,'Hoja de Trabajo para listado'!$AB$155:$AB$1048576,0),MATCH((CUADRO!F$5&amp;$E113),'Hoja de Trabajo para listado'!$AB$151:$BA$151,0)),0)+IFERROR(INDEX('Hoja de Trabajo para listado'!$BC$155:$CB$1048576,MATCH($A113,'Hoja de Trabajo para listado'!$BC$155:$BC$1048576,0),MATCH((CUADRO!F$5&amp;$E113),'Hoja de Trabajo para listado'!$BC$151:$CB$151,0)),0)+IFERROR(INDEX('Hoja de Trabajo para listado'!$DE$153:$DG$274,MATCH($A113,'Hoja de Trabajo para listado'!$DE$153:$DE$1048576,0),MATCH((CUADRO!F$5&amp;$E113),'Hoja de Trabajo para listado'!$DE$151:$DG$151,0)),0)+IFERROR(INDEX('Hoja de Trabajo para listado'!$CD$155:$DC$1048576,MATCH($A113,'Hoja de Trabajo para listado'!$CD$155:$CD$1048576,0),MATCH((CUADRO!F$5&amp;$E113),'Hoja de Trabajo para listado'!$CD$151:$DC$151,0)),0)</f>
        <v>0</v>
      </c>
      <c r="G113" s="245">
        <f ca="1">+IFERROR(INDEX('Hoja de Trabajo para listado'!$A$155:$Z$1048576,MATCH($A113,'Hoja de Trabajo para listado'!$A$155:$A$1048576,0),MATCH((CUADRO!G$5&amp;$E113),'Hoja de Trabajo para listado'!$A$151:$Z$151,0)),0)+IFERROR(INDEX('Hoja de Trabajo para listado'!$AB$155:$BA$1048576,MATCH($A113,'Hoja de Trabajo para listado'!$AB$155:$AB$1048576,0),MATCH((CUADRO!G$5&amp;$E113),'Hoja de Trabajo para listado'!$AB$151:$BA$151,0)),0)+IFERROR(INDEX('Hoja de Trabajo para listado'!$BC$155:$CB$1048576,MATCH($A113,'Hoja de Trabajo para listado'!$BC$155:$BC$1048576,0),MATCH((CUADRO!G$5&amp;$E113),'Hoja de Trabajo para listado'!$BC$151:$CB$151,0)),0)+IFERROR(INDEX('Hoja de Trabajo para listado'!$DE$153:$DG$274,MATCH($A113,'Hoja de Trabajo para listado'!$DE$153:$DE$1048576,0),MATCH((CUADRO!G$5&amp;$E113),'Hoja de Trabajo para listado'!$DE$151:$DG$151,0)),0)+IFERROR(INDEX('Hoja de Trabajo para listado'!$CD$155:$DC$1048576,MATCH($A113,'Hoja de Trabajo para listado'!$CD$155:$CD$1048576,0),MATCH((CUADRO!G$5&amp;$E113),'Hoja de Trabajo para listado'!$CD$151:$DC$151,0)),0)</f>
        <v>0</v>
      </c>
      <c r="H113" s="245">
        <f ca="1">+IFERROR(INDEX('Hoja de Trabajo para listado'!$A$155:$Z$1048576,MATCH($A113,'Hoja de Trabajo para listado'!$A$155:$A$1048576,0),MATCH((CUADRO!H$5&amp;$E113),'Hoja de Trabajo para listado'!$A$151:$Z$151,0)),0)+IFERROR(INDEX('Hoja de Trabajo para listado'!$AB$155:$BA$1048576,MATCH($A113,'Hoja de Trabajo para listado'!$AB$155:$AB$1048576,0),MATCH((CUADRO!H$5&amp;$E113),'Hoja de Trabajo para listado'!$AB$151:$BA$151,0)),0)+IFERROR(INDEX('Hoja de Trabajo para listado'!$BC$155:$CB$1048576,MATCH($A113,'Hoja de Trabajo para listado'!$BC$155:$BC$1048576,0),MATCH((CUADRO!H$5&amp;$E113),'Hoja de Trabajo para listado'!$BC$151:$CB$151,0)),0)+IFERROR(INDEX('Hoja de Trabajo para listado'!$DE$153:$DG$274,MATCH($A113,'Hoja de Trabajo para listado'!$DE$153:$DE$1048576,0),MATCH((CUADRO!H$5&amp;$E113),'Hoja de Trabajo para listado'!$DE$151:$DG$151,0)),0)+IFERROR(INDEX('Hoja de Trabajo para listado'!$CD$155:$DC$1048576,MATCH($A113,'Hoja de Trabajo para listado'!$CD$155:$CD$1048576,0),MATCH((CUADRO!H$5&amp;$E113),'Hoja de Trabajo para listado'!$CD$151:$DC$151,0)),0)</f>
        <v>0</v>
      </c>
      <c r="I113" s="245">
        <f ca="1">+IFERROR(INDEX('Hoja de Trabajo para listado'!$A$155:$Z$1048576,MATCH($A113,'Hoja de Trabajo para listado'!$A$155:$A$1048576,0),MATCH((CUADRO!I$5&amp;$E113),'Hoja de Trabajo para listado'!$A$151:$Z$151,0)),0)+IFERROR(INDEX('Hoja de Trabajo para listado'!$AB$155:$BA$1048576,MATCH($A113,'Hoja de Trabajo para listado'!$AB$155:$AB$1048576,0),MATCH((CUADRO!I$5&amp;$E113),'Hoja de Trabajo para listado'!$AB$151:$BA$151,0)),0)+IFERROR(INDEX('Hoja de Trabajo para listado'!$BC$155:$CB$1048576,MATCH($A113,'Hoja de Trabajo para listado'!$BC$155:$BC$1048576,0),MATCH((CUADRO!I$5&amp;$E113),'Hoja de Trabajo para listado'!$BC$151:$CB$151,0)),0)+IFERROR(INDEX('Hoja de Trabajo para listado'!$DE$153:$DG$274,MATCH($A113,'Hoja de Trabajo para listado'!$DE$153:$DE$1048576,0),MATCH((CUADRO!I$5&amp;$E113),'Hoja de Trabajo para listado'!$DE$151:$DG$151,0)),0)+IFERROR(INDEX('Hoja de Trabajo para listado'!$CD$155:$DC$1048576,MATCH($A113,'Hoja de Trabajo para listado'!$CD$155:$CD$1048576,0),MATCH((CUADRO!I$5&amp;$E113),'Hoja de Trabajo para listado'!$CD$151:$DC$151,0)),0)</f>
        <v>0</v>
      </c>
      <c r="J113" s="245">
        <f ca="1">+IFERROR(INDEX('Hoja de Trabajo para listado'!$A$155:$Z$1048576,MATCH($A113,'Hoja de Trabajo para listado'!$A$155:$A$1048576,0),MATCH((CUADRO!J$5&amp;$E113),'Hoja de Trabajo para listado'!$A$151:$Z$151,0)),0)+IFERROR(INDEX('Hoja de Trabajo para listado'!$AB$155:$BA$1048576,MATCH($A113,'Hoja de Trabajo para listado'!$AB$155:$AB$1048576,0),MATCH((CUADRO!J$5&amp;$E113),'Hoja de Trabajo para listado'!$AB$151:$BA$151,0)),0)+IFERROR(INDEX('Hoja de Trabajo para listado'!$BC$155:$CB$1048576,MATCH($A113,'Hoja de Trabajo para listado'!$BC$155:$BC$1048576,0),MATCH((CUADRO!J$5&amp;$E113),'Hoja de Trabajo para listado'!$BC$151:$CB$151,0)),0)+IFERROR(INDEX('Hoja de Trabajo para listado'!$DE$153:$DG$274,MATCH($A113,'Hoja de Trabajo para listado'!$DE$153:$DE$1048576,0),MATCH((CUADRO!J$5&amp;$E113),'Hoja de Trabajo para listado'!$DE$151:$DG$151,0)),0)+IFERROR(INDEX('Hoja de Trabajo para listado'!$CD$155:$DC$1048576,MATCH($A113,'Hoja de Trabajo para listado'!$CD$155:$CD$1048576,0),MATCH((CUADRO!J$5&amp;$E113),'Hoja de Trabajo para listado'!$CD$151:$DC$151,0)),0)</f>
        <v>0</v>
      </c>
      <c r="K113" s="245">
        <f ca="1">+IFERROR(INDEX('Hoja de Trabajo para listado'!$A$155:$Z$1048576,MATCH($A113,'Hoja de Trabajo para listado'!$A$155:$A$1048576,0),MATCH((CUADRO!K$5&amp;$E113),'Hoja de Trabajo para listado'!$A$151:$Z$151,0)),0)+IFERROR(INDEX('Hoja de Trabajo para listado'!$AB$155:$BA$1048576,MATCH($A113,'Hoja de Trabajo para listado'!$AB$155:$AB$1048576,0),MATCH((CUADRO!K$5&amp;$E113),'Hoja de Trabajo para listado'!$AB$151:$BA$151,0)),0)+IFERROR(INDEX('Hoja de Trabajo para listado'!$BC$155:$CB$1048576,MATCH($A113,'Hoja de Trabajo para listado'!$BC$155:$BC$1048576,0),MATCH((CUADRO!K$5&amp;$E113),'Hoja de Trabajo para listado'!$BC$151:$CB$151,0)),0)+IFERROR(INDEX('Hoja de Trabajo para listado'!$DE$153:$DG$274,MATCH($A113,'Hoja de Trabajo para listado'!$DE$153:$DE$1048576,0),MATCH((CUADRO!K$5&amp;$E113),'Hoja de Trabajo para listado'!$DE$151:$DG$151,0)),0)+IFERROR(INDEX('Hoja de Trabajo para listado'!$CD$155:$DC$1048576,MATCH($A113,'Hoja de Trabajo para listado'!$CD$155:$CD$1048576,0),MATCH((CUADRO!K$5&amp;$E113),'Hoja de Trabajo para listado'!$CD$151:$DC$151,0)),0)</f>
        <v>0</v>
      </c>
      <c r="L113" s="245">
        <f ca="1">+IFERROR(INDEX('Hoja de Trabajo para listado'!$A$155:$Z$1048576,MATCH($A113,'Hoja de Trabajo para listado'!$A$155:$A$1048576,0),MATCH((CUADRO!L$5&amp;$E113),'Hoja de Trabajo para listado'!$A$151:$Z$151,0)),0)+IFERROR(INDEX('Hoja de Trabajo para listado'!$AB$155:$BA$1048576,MATCH($A113,'Hoja de Trabajo para listado'!$AB$155:$AB$1048576,0),MATCH((CUADRO!L$5&amp;$E113),'Hoja de Trabajo para listado'!$AB$151:$BA$151,0)),0)+IFERROR(INDEX('Hoja de Trabajo para listado'!$BC$155:$CB$1048576,MATCH($A113,'Hoja de Trabajo para listado'!$BC$155:$BC$1048576,0),MATCH((CUADRO!L$5&amp;$E113),'Hoja de Trabajo para listado'!$BC$151:$CB$151,0)),0)+IFERROR(INDEX('Hoja de Trabajo para listado'!$DE$153:$DG$274,MATCH($A113,'Hoja de Trabajo para listado'!$DE$153:$DE$1048576,0),MATCH((CUADRO!L$5&amp;$E113),'Hoja de Trabajo para listado'!$DE$151:$DG$151,0)),0)+IFERROR(INDEX('Hoja de Trabajo para listado'!$CD$155:$DC$1048576,MATCH($A113,'Hoja de Trabajo para listado'!$CD$155:$CD$1048576,0),MATCH((CUADRO!L$5&amp;$E113),'Hoja de Trabajo para listado'!$CD$151:$DC$151,0)),0)</f>
        <v>0</v>
      </c>
      <c r="M113" s="245">
        <f ca="1">+IFERROR(INDEX('Hoja de Trabajo para listado'!$A$155:$Z$1048576,MATCH($A113,'Hoja de Trabajo para listado'!$A$155:$A$1048576,0),MATCH((CUADRO!M$5&amp;$E113),'Hoja de Trabajo para listado'!$A$151:$Z$151,0)),0)+IFERROR(INDEX('Hoja de Trabajo para listado'!$AB$155:$BA$1048576,MATCH($A113,'Hoja de Trabajo para listado'!$AB$155:$AB$1048576,0),MATCH((CUADRO!M$5&amp;$E113),'Hoja de Trabajo para listado'!$AB$151:$BA$151,0)),0)+IFERROR(INDEX('Hoja de Trabajo para listado'!$BC$155:$CB$1048576,MATCH($A113,'Hoja de Trabajo para listado'!$BC$155:$BC$1048576,0),MATCH((CUADRO!M$5&amp;$E113),'Hoja de Trabajo para listado'!$BC$151:$CB$151,0)),0)+IFERROR(INDEX('Hoja de Trabajo para listado'!$DE$153:$DG$274,MATCH($A113,'Hoja de Trabajo para listado'!$DE$153:$DE$1048576,0),MATCH((CUADRO!M$5&amp;$E113),'Hoja de Trabajo para listado'!$DE$151:$DG$151,0)),0)+IFERROR(INDEX('Hoja de Trabajo para listado'!$CD$155:$DC$1048576,MATCH($A113,'Hoja de Trabajo para listado'!$CD$155:$CD$1048576,0),MATCH((CUADRO!M$5&amp;$E113),'Hoja de Trabajo para listado'!$CD$151:$DC$151,0)),0)</f>
        <v>0</v>
      </c>
      <c r="N113" s="245">
        <f ca="1">+IFERROR(INDEX('Hoja de Trabajo para listado'!$A$155:$Z$1048576,MATCH($A113,'Hoja de Trabajo para listado'!$A$155:$A$1048576,0),MATCH((CUADRO!N$5&amp;$E113),'Hoja de Trabajo para listado'!$A$151:$Z$151,0)),0)+IFERROR(INDEX('Hoja de Trabajo para listado'!$AB$155:$BA$1048576,MATCH($A113,'Hoja de Trabajo para listado'!$AB$155:$AB$1048576,0),MATCH((CUADRO!N$5&amp;$E113),'Hoja de Trabajo para listado'!$AB$151:$BA$151,0)),0)+IFERROR(INDEX('Hoja de Trabajo para listado'!$BC$155:$CB$1048576,MATCH($A113,'Hoja de Trabajo para listado'!$BC$155:$BC$1048576,0),MATCH((CUADRO!N$5&amp;$E113),'Hoja de Trabajo para listado'!$BC$151:$CB$151,0)),0)+IFERROR(INDEX('Hoja de Trabajo para listado'!$DE$153:$DG$274,MATCH($A113,'Hoja de Trabajo para listado'!$DE$153:$DE$1048576,0),MATCH((CUADRO!N$5&amp;$E113),'Hoja de Trabajo para listado'!$DE$151:$DG$151,0)),0)+IFERROR(INDEX('Hoja de Trabajo para listado'!$CD$155:$DC$1048576,MATCH($A113,'Hoja de Trabajo para listado'!$CD$155:$CD$1048576,0),MATCH((CUADRO!N$5&amp;$E113),'Hoja de Trabajo para listado'!$CD$151:$DC$151,0)),0)</f>
        <v>0</v>
      </c>
      <c r="O113" s="245">
        <f ca="1">+IFERROR(INDEX('Hoja de Trabajo para listado'!$A$155:$Z$1048576,MATCH($A113,'Hoja de Trabajo para listado'!$A$155:$A$1048576,0),MATCH((CUADRO!O$5&amp;$E113),'Hoja de Trabajo para listado'!$A$151:$Z$151,0)),0)+IFERROR(INDEX('Hoja de Trabajo para listado'!$AB$155:$BA$1048576,MATCH($A113,'Hoja de Trabajo para listado'!$AB$155:$AB$1048576,0),MATCH((CUADRO!O$5&amp;$E113),'Hoja de Trabajo para listado'!$AB$151:$BA$151,0)),0)+IFERROR(INDEX('Hoja de Trabajo para listado'!$BC$155:$CB$1048576,MATCH($A113,'Hoja de Trabajo para listado'!$BC$155:$BC$1048576,0),MATCH((CUADRO!O$5&amp;$E113),'Hoja de Trabajo para listado'!$BC$151:$CB$151,0)),0)+IFERROR(INDEX('Hoja de Trabajo para listado'!$DE$153:$DG$274,MATCH($A113,'Hoja de Trabajo para listado'!$DE$153:$DE$1048576,0),MATCH((CUADRO!O$5&amp;$E113),'Hoja de Trabajo para listado'!$DE$151:$DG$151,0)),0)+IFERROR(INDEX('Hoja de Trabajo para listado'!$CD$155:$DC$1048576,MATCH($A113,'Hoja de Trabajo para listado'!$CD$155:$CD$1048576,0),MATCH((CUADRO!O$5&amp;$E113),'Hoja de Trabajo para listado'!$CD$151:$DC$151,0)),0)</f>
        <v>0</v>
      </c>
      <c r="P113" s="245">
        <f ca="1">+IFERROR(INDEX('Hoja de Trabajo para listado'!$A$155:$Z$1048576,MATCH($A113,'Hoja de Trabajo para listado'!$A$155:$A$1048576,0),MATCH((CUADRO!P$5&amp;$E113),'Hoja de Trabajo para listado'!$A$151:$Z$151,0)),0)+IFERROR(INDEX('Hoja de Trabajo para listado'!$AB$155:$BA$1048576,MATCH($A113,'Hoja de Trabajo para listado'!$AB$155:$AB$1048576,0),MATCH((CUADRO!P$5&amp;$E113),'Hoja de Trabajo para listado'!$AB$151:$BA$151,0)),0)+IFERROR(INDEX('Hoja de Trabajo para listado'!$BC$155:$CB$1048576,MATCH($A113,'Hoja de Trabajo para listado'!$BC$155:$BC$1048576,0),MATCH((CUADRO!P$5&amp;$E113),'Hoja de Trabajo para listado'!$BC$151:$CB$151,0)),0)+IFERROR(INDEX('Hoja de Trabajo para listado'!$DE$153:$DG$274,MATCH($A113,'Hoja de Trabajo para listado'!$DE$153:$DE$1048576,0),MATCH((CUADRO!P$5&amp;$E113),'Hoja de Trabajo para listado'!$DE$151:$DG$151,0)),0)+IFERROR(INDEX('Hoja de Trabajo para listado'!$CD$155:$DC$1048576,MATCH($A113,'Hoja de Trabajo para listado'!$CD$155:$CD$1048576,0),MATCH((CUADRO!P$5&amp;$E113),'Hoja de Trabajo para listado'!$CD$151:$DC$151,0)),0)</f>
        <v>0</v>
      </c>
      <c r="Q113" s="245">
        <f ca="1">+IFERROR(INDEX('Hoja de Trabajo para listado'!$A$155:$Z$1048576,MATCH($A113,'Hoja de Trabajo para listado'!$A$155:$A$1048576,0),MATCH((CUADRO!Q$5&amp;$E113),'Hoja de Trabajo para listado'!$A$151:$Z$151,0)),0)+IFERROR(INDEX('Hoja de Trabajo para listado'!$AB$155:$BA$1048576,MATCH($A113,'Hoja de Trabajo para listado'!$AB$155:$AB$1048576,0),MATCH((CUADRO!Q$5&amp;$E113),'Hoja de Trabajo para listado'!$AB$151:$BA$151,0)),0)+IFERROR(INDEX('Hoja de Trabajo para listado'!$BC$155:$CB$1048576,MATCH($A113,'Hoja de Trabajo para listado'!$BC$155:$BC$1048576,0),MATCH((CUADRO!Q$5&amp;$E113),'Hoja de Trabajo para listado'!$BC$151:$CB$151,0)),0)+IFERROR(INDEX('Hoja de Trabajo para listado'!$DE$153:$DG$274,MATCH($A113,'Hoja de Trabajo para listado'!$DE$153:$DE$1048576,0),MATCH((CUADRO!Q$5&amp;$E113),'Hoja de Trabajo para listado'!$DE$151:$DG$151,0)),0)+IFERROR(INDEX('Hoja de Trabajo para listado'!$CD$155:$DC$1048576,MATCH($A113,'Hoja de Trabajo para listado'!$CD$155:$CD$1048576,0),MATCH((CUADRO!Q$5&amp;$E113),'Hoja de Trabajo para listado'!$CD$151:$DC$151,0)),0)</f>
        <v>0</v>
      </c>
      <c r="R113" s="245">
        <f t="shared" ca="1" si="5"/>
        <v>0</v>
      </c>
      <c r="S113" s="245">
        <f ca="1">+R112+R113</f>
        <v>0</v>
      </c>
      <c r="T113" s="245">
        <f ca="1">+S113</f>
        <v>0</v>
      </c>
      <c r="U113" s="244">
        <f t="shared" si="6"/>
        <v>2</v>
      </c>
      <c r="V113" s="333" t="str">
        <f>+VLOOKUP(A113,bd_lista!$A$3:$E$590,5,FALSE)</f>
        <v>Instituciones Descentralizadas</v>
      </c>
      <c r="W113" s="384"/>
      <c r="X113" s="242">
        <f>+VLOOKUP(A113,[3]Sheet1!$A$13:$D$744,4,FALSE)</f>
        <v>30</v>
      </c>
      <c r="Y113" s="242" t="str">
        <f>+VLOOKUP(X113,bd_lista!$A$3:$C$590,3,FALSE)</f>
        <v>Ministerio de Justicia y Transparencia Institucional</v>
      </c>
      <c r="Z113" s="292"/>
      <c r="AA113" s="321"/>
    </row>
    <row r="114" spans="1:27" ht="15" hidden="1" customHeight="1">
      <c r="A114" s="251">
        <v>157</v>
      </c>
      <c r="B114" s="388">
        <f>+A114</f>
        <v>157</v>
      </c>
      <c r="C114" s="247" t="str">
        <f>+VLOOKUP(A114,bd_lista!$A$3:$C$590,3,FALSE)</f>
        <v>Servicio para la Prevención de la Tortura</v>
      </c>
      <c r="D114" s="385" t="str">
        <f>+C114</f>
        <v>Servicio para la Prevención de la Tortura</v>
      </c>
      <c r="E114" s="247" t="s">
        <v>1304</v>
      </c>
      <c r="F114" s="243">
        <f ca="1">+IFERROR(INDEX('Hoja de Trabajo para listado'!$A$155:$Z$1048576,MATCH($A114,'Hoja de Trabajo para listado'!$A$155:$A$1048576,0),MATCH((CUADRO!F$5&amp;$E114),'Hoja de Trabajo para listado'!$A$151:$Z$151,0)),0)+IFERROR(INDEX('Hoja de Trabajo para listado'!$AB$155:$BA$1048576,MATCH($A114,'Hoja de Trabajo para listado'!$AB$155:$AB$1048576,0),MATCH((CUADRO!F$5&amp;$E114),'Hoja de Trabajo para listado'!$AB$151:$BA$151,0)),0)+IFERROR(INDEX('Hoja de Trabajo para listado'!$BC$155:$CB$1048576,MATCH($A114,'Hoja de Trabajo para listado'!$BC$155:$BC$1048576,0),MATCH((CUADRO!F$5&amp;$E114),'Hoja de Trabajo para listado'!$BC$151:$CB$151,0)),0)+IFERROR(INDEX('Hoja de Trabajo para listado'!$DE$153:$DG$274,MATCH($A114,'Hoja de Trabajo para listado'!$DE$153:$DE$1048576,0),MATCH((CUADRO!F$5&amp;$E114),'Hoja de Trabajo para listado'!$DE$151:$DG$151,0)),0)+IFERROR(INDEX('Hoja de Trabajo para listado'!$CD$155:$DC$1048576,MATCH($A114,'Hoja de Trabajo para listado'!$CD$155:$CD$1048576,0),MATCH((CUADRO!F$5&amp;$E114),'Hoja de Trabajo para listado'!$CD$151:$DC$151,0)),0)</f>
        <v>0</v>
      </c>
      <c r="G114" s="243">
        <f ca="1">+IFERROR(INDEX('Hoja de Trabajo para listado'!$A$155:$Z$1048576,MATCH($A114,'Hoja de Trabajo para listado'!$A$155:$A$1048576,0),MATCH((CUADRO!G$5&amp;$E114),'Hoja de Trabajo para listado'!$A$151:$Z$151,0)),0)+IFERROR(INDEX('Hoja de Trabajo para listado'!$AB$155:$BA$1048576,MATCH($A114,'Hoja de Trabajo para listado'!$AB$155:$AB$1048576,0),MATCH((CUADRO!G$5&amp;$E114),'Hoja de Trabajo para listado'!$AB$151:$BA$151,0)),0)+IFERROR(INDEX('Hoja de Trabajo para listado'!$BC$155:$CB$1048576,MATCH($A114,'Hoja de Trabajo para listado'!$BC$155:$BC$1048576,0),MATCH((CUADRO!G$5&amp;$E114),'Hoja de Trabajo para listado'!$BC$151:$CB$151,0)),0)+IFERROR(INDEX('Hoja de Trabajo para listado'!$DE$153:$DG$274,MATCH($A114,'Hoja de Trabajo para listado'!$DE$153:$DE$1048576,0),MATCH((CUADRO!G$5&amp;$E114),'Hoja de Trabajo para listado'!$DE$151:$DG$151,0)),0)+IFERROR(INDEX('Hoja de Trabajo para listado'!$CD$155:$DC$1048576,MATCH($A114,'Hoja de Trabajo para listado'!$CD$155:$CD$1048576,0),MATCH((CUADRO!G$5&amp;$E114),'Hoja de Trabajo para listado'!$CD$151:$DC$151,0)),0)</f>
        <v>0</v>
      </c>
      <c r="H114" s="243">
        <f ca="1">+IFERROR(INDEX('Hoja de Trabajo para listado'!$A$155:$Z$1048576,MATCH($A114,'Hoja de Trabajo para listado'!$A$155:$A$1048576,0),MATCH((CUADRO!H$5&amp;$E114),'Hoja de Trabajo para listado'!$A$151:$Z$151,0)),0)+IFERROR(INDEX('Hoja de Trabajo para listado'!$AB$155:$BA$1048576,MATCH($A114,'Hoja de Trabajo para listado'!$AB$155:$AB$1048576,0),MATCH((CUADRO!H$5&amp;$E114),'Hoja de Trabajo para listado'!$AB$151:$BA$151,0)),0)+IFERROR(INDEX('Hoja de Trabajo para listado'!$BC$155:$CB$1048576,MATCH($A114,'Hoja de Trabajo para listado'!$BC$155:$BC$1048576,0),MATCH((CUADRO!H$5&amp;$E114),'Hoja de Trabajo para listado'!$BC$151:$CB$151,0)),0)+IFERROR(INDEX('Hoja de Trabajo para listado'!$DE$153:$DG$274,MATCH($A114,'Hoja de Trabajo para listado'!$DE$153:$DE$1048576,0),MATCH((CUADRO!H$5&amp;$E114),'Hoja de Trabajo para listado'!$DE$151:$DG$151,0)),0)+IFERROR(INDEX('Hoja de Trabajo para listado'!$CD$155:$DC$1048576,MATCH($A114,'Hoja de Trabajo para listado'!$CD$155:$CD$1048576,0),MATCH((CUADRO!H$5&amp;$E114),'Hoja de Trabajo para listado'!$CD$151:$DC$151,0)),0)</f>
        <v>0</v>
      </c>
      <c r="I114" s="243">
        <f ca="1">+IFERROR(INDEX('Hoja de Trabajo para listado'!$A$155:$Z$1048576,MATCH($A114,'Hoja de Trabajo para listado'!$A$155:$A$1048576,0),MATCH((CUADRO!I$5&amp;$E114),'Hoja de Trabajo para listado'!$A$151:$Z$151,0)),0)+IFERROR(INDEX('Hoja de Trabajo para listado'!$AB$155:$BA$1048576,MATCH($A114,'Hoja de Trabajo para listado'!$AB$155:$AB$1048576,0),MATCH((CUADRO!I$5&amp;$E114),'Hoja de Trabajo para listado'!$AB$151:$BA$151,0)),0)+IFERROR(INDEX('Hoja de Trabajo para listado'!$BC$155:$CB$1048576,MATCH($A114,'Hoja de Trabajo para listado'!$BC$155:$BC$1048576,0),MATCH((CUADRO!I$5&amp;$E114),'Hoja de Trabajo para listado'!$BC$151:$CB$151,0)),0)+IFERROR(INDEX('Hoja de Trabajo para listado'!$DE$153:$DG$274,MATCH($A114,'Hoja de Trabajo para listado'!$DE$153:$DE$1048576,0),MATCH((CUADRO!I$5&amp;$E114),'Hoja de Trabajo para listado'!$DE$151:$DG$151,0)),0)+IFERROR(INDEX('Hoja de Trabajo para listado'!$CD$155:$DC$1048576,MATCH($A114,'Hoja de Trabajo para listado'!$CD$155:$CD$1048576,0),MATCH((CUADRO!I$5&amp;$E114),'Hoja de Trabajo para listado'!$CD$151:$DC$151,0)),0)</f>
        <v>0</v>
      </c>
      <c r="J114" s="243">
        <f ca="1">+IFERROR(INDEX('Hoja de Trabajo para listado'!$A$155:$Z$1048576,MATCH($A114,'Hoja de Trabajo para listado'!$A$155:$A$1048576,0),MATCH((CUADRO!J$5&amp;$E114),'Hoja de Trabajo para listado'!$A$151:$Z$151,0)),0)+IFERROR(INDEX('Hoja de Trabajo para listado'!$AB$155:$BA$1048576,MATCH($A114,'Hoja de Trabajo para listado'!$AB$155:$AB$1048576,0),MATCH((CUADRO!J$5&amp;$E114),'Hoja de Trabajo para listado'!$AB$151:$BA$151,0)),0)+IFERROR(INDEX('Hoja de Trabajo para listado'!$BC$155:$CB$1048576,MATCH($A114,'Hoja de Trabajo para listado'!$BC$155:$BC$1048576,0),MATCH((CUADRO!J$5&amp;$E114),'Hoja de Trabajo para listado'!$BC$151:$CB$151,0)),0)+IFERROR(INDEX('Hoja de Trabajo para listado'!$DE$153:$DG$274,MATCH($A114,'Hoja de Trabajo para listado'!$DE$153:$DE$1048576,0),MATCH((CUADRO!J$5&amp;$E114),'Hoja de Trabajo para listado'!$DE$151:$DG$151,0)),0)+IFERROR(INDEX('Hoja de Trabajo para listado'!$CD$155:$DC$1048576,MATCH($A114,'Hoja de Trabajo para listado'!$CD$155:$CD$1048576,0),MATCH((CUADRO!J$5&amp;$E114),'Hoja de Trabajo para listado'!$CD$151:$DC$151,0)),0)</f>
        <v>0</v>
      </c>
      <c r="K114" s="243">
        <f ca="1">+IFERROR(INDEX('Hoja de Trabajo para listado'!$A$155:$Z$1048576,MATCH($A114,'Hoja de Trabajo para listado'!$A$155:$A$1048576,0),MATCH((CUADRO!K$5&amp;$E114),'Hoja de Trabajo para listado'!$A$151:$Z$151,0)),0)+IFERROR(INDEX('Hoja de Trabajo para listado'!$AB$155:$BA$1048576,MATCH($A114,'Hoja de Trabajo para listado'!$AB$155:$AB$1048576,0),MATCH((CUADRO!K$5&amp;$E114),'Hoja de Trabajo para listado'!$AB$151:$BA$151,0)),0)+IFERROR(INDEX('Hoja de Trabajo para listado'!$BC$155:$CB$1048576,MATCH($A114,'Hoja de Trabajo para listado'!$BC$155:$BC$1048576,0),MATCH((CUADRO!K$5&amp;$E114),'Hoja de Trabajo para listado'!$BC$151:$CB$151,0)),0)+IFERROR(INDEX('Hoja de Trabajo para listado'!$DE$153:$DG$274,MATCH($A114,'Hoja de Trabajo para listado'!$DE$153:$DE$1048576,0),MATCH((CUADRO!K$5&amp;$E114),'Hoja de Trabajo para listado'!$DE$151:$DG$151,0)),0)+IFERROR(INDEX('Hoja de Trabajo para listado'!$CD$155:$DC$1048576,MATCH($A114,'Hoja de Trabajo para listado'!$CD$155:$CD$1048576,0),MATCH((CUADRO!K$5&amp;$E114),'Hoja de Trabajo para listado'!$CD$151:$DC$151,0)),0)</f>
        <v>0</v>
      </c>
      <c r="L114" s="243">
        <f ca="1">+IFERROR(INDEX('Hoja de Trabajo para listado'!$A$155:$Z$1048576,MATCH($A114,'Hoja de Trabajo para listado'!$A$155:$A$1048576,0),MATCH((CUADRO!L$5&amp;$E114),'Hoja de Trabajo para listado'!$A$151:$Z$151,0)),0)+IFERROR(INDEX('Hoja de Trabajo para listado'!$AB$155:$BA$1048576,MATCH($A114,'Hoja de Trabajo para listado'!$AB$155:$AB$1048576,0),MATCH((CUADRO!L$5&amp;$E114),'Hoja de Trabajo para listado'!$AB$151:$BA$151,0)),0)+IFERROR(INDEX('Hoja de Trabajo para listado'!$BC$155:$CB$1048576,MATCH($A114,'Hoja de Trabajo para listado'!$BC$155:$BC$1048576,0),MATCH((CUADRO!L$5&amp;$E114),'Hoja de Trabajo para listado'!$BC$151:$CB$151,0)),0)+IFERROR(INDEX('Hoja de Trabajo para listado'!$DE$153:$DG$274,MATCH($A114,'Hoja de Trabajo para listado'!$DE$153:$DE$1048576,0),MATCH((CUADRO!L$5&amp;$E114),'Hoja de Trabajo para listado'!$DE$151:$DG$151,0)),0)+IFERROR(INDEX('Hoja de Trabajo para listado'!$CD$155:$DC$1048576,MATCH($A114,'Hoja de Trabajo para listado'!$CD$155:$CD$1048576,0),MATCH((CUADRO!L$5&amp;$E114),'Hoja de Trabajo para listado'!$CD$151:$DC$151,0)),0)</f>
        <v>0</v>
      </c>
      <c r="M114" s="243">
        <f ca="1">+IFERROR(INDEX('Hoja de Trabajo para listado'!$A$155:$Z$1048576,MATCH($A114,'Hoja de Trabajo para listado'!$A$155:$A$1048576,0),MATCH((CUADRO!M$5&amp;$E114),'Hoja de Trabajo para listado'!$A$151:$Z$151,0)),0)+IFERROR(INDEX('Hoja de Trabajo para listado'!$AB$155:$BA$1048576,MATCH($A114,'Hoja de Trabajo para listado'!$AB$155:$AB$1048576,0),MATCH((CUADRO!M$5&amp;$E114),'Hoja de Trabajo para listado'!$AB$151:$BA$151,0)),0)+IFERROR(INDEX('Hoja de Trabajo para listado'!$BC$155:$CB$1048576,MATCH($A114,'Hoja de Trabajo para listado'!$BC$155:$BC$1048576,0),MATCH((CUADRO!M$5&amp;$E114),'Hoja de Trabajo para listado'!$BC$151:$CB$151,0)),0)+IFERROR(INDEX('Hoja de Trabajo para listado'!$DE$153:$DG$274,MATCH($A114,'Hoja de Trabajo para listado'!$DE$153:$DE$1048576,0),MATCH((CUADRO!M$5&amp;$E114),'Hoja de Trabajo para listado'!$DE$151:$DG$151,0)),0)+IFERROR(INDEX('Hoja de Trabajo para listado'!$CD$155:$DC$1048576,MATCH($A114,'Hoja de Trabajo para listado'!$CD$155:$CD$1048576,0),MATCH((CUADRO!M$5&amp;$E114),'Hoja de Trabajo para listado'!$CD$151:$DC$151,0)),0)</f>
        <v>0</v>
      </c>
      <c r="N114" s="243">
        <f ca="1">+IFERROR(INDEX('Hoja de Trabajo para listado'!$A$155:$Z$1048576,MATCH($A114,'Hoja de Trabajo para listado'!$A$155:$A$1048576,0),MATCH((CUADRO!N$5&amp;$E114),'Hoja de Trabajo para listado'!$A$151:$Z$151,0)),0)+IFERROR(INDEX('Hoja de Trabajo para listado'!$AB$155:$BA$1048576,MATCH($A114,'Hoja de Trabajo para listado'!$AB$155:$AB$1048576,0),MATCH((CUADRO!N$5&amp;$E114),'Hoja de Trabajo para listado'!$AB$151:$BA$151,0)),0)+IFERROR(INDEX('Hoja de Trabajo para listado'!$BC$155:$CB$1048576,MATCH($A114,'Hoja de Trabajo para listado'!$BC$155:$BC$1048576,0),MATCH((CUADRO!N$5&amp;$E114),'Hoja de Trabajo para listado'!$BC$151:$CB$151,0)),0)+IFERROR(INDEX('Hoja de Trabajo para listado'!$DE$153:$DG$274,MATCH($A114,'Hoja de Trabajo para listado'!$DE$153:$DE$1048576,0),MATCH((CUADRO!N$5&amp;$E114),'Hoja de Trabajo para listado'!$DE$151:$DG$151,0)),0)+IFERROR(INDEX('Hoja de Trabajo para listado'!$CD$155:$DC$1048576,MATCH($A114,'Hoja de Trabajo para listado'!$CD$155:$CD$1048576,0),MATCH((CUADRO!N$5&amp;$E114),'Hoja de Trabajo para listado'!$CD$151:$DC$151,0)),0)</f>
        <v>0</v>
      </c>
      <c r="O114" s="243">
        <f ca="1">+IFERROR(INDEX('Hoja de Trabajo para listado'!$A$155:$Z$1048576,MATCH($A114,'Hoja de Trabajo para listado'!$A$155:$A$1048576,0),MATCH((CUADRO!O$5&amp;$E114),'Hoja de Trabajo para listado'!$A$151:$Z$151,0)),0)+IFERROR(INDEX('Hoja de Trabajo para listado'!$AB$155:$BA$1048576,MATCH($A114,'Hoja de Trabajo para listado'!$AB$155:$AB$1048576,0),MATCH((CUADRO!O$5&amp;$E114),'Hoja de Trabajo para listado'!$AB$151:$BA$151,0)),0)+IFERROR(INDEX('Hoja de Trabajo para listado'!$BC$155:$CB$1048576,MATCH($A114,'Hoja de Trabajo para listado'!$BC$155:$BC$1048576,0),MATCH((CUADRO!O$5&amp;$E114),'Hoja de Trabajo para listado'!$BC$151:$CB$151,0)),0)+IFERROR(INDEX('Hoja de Trabajo para listado'!$DE$153:$DG$274,MATCH($A114,'Hoja de Trabajo para listado'!$DE$153:$DE$1048576,0),MATCH((CUADRO!O$5&amp;$E114),'Hoja de Trabajo para listado'!$DE$151:$DG$151,0)),0)+IFERROR(INDEX('Hoja de Trabajo para listado'!$CD$155:$DC$1048576,MATCH($A114,'Hoja de Trabajo para listado'!$CD$155:$CD$1048576,0),MATCH((CUADRO!O$5&amp;$E114),'Hoja de Trabajo para listado'!$CD$151:$DC$151,0)),0)</f>
        <v>0</v>
      </c>
      <c r="P114" s="243">
        <f ca="1">+IFERROR(INDEX('Hoja de Trabajo para listado'!$A$155:$Z$1048576,MATCH($A114,'Hoja de Trabajo para listado'!$A$155:$A$1048576,0),MATCH((CUADRO!P$5&amp;$E114),'Hoja de Trabajo para listado'!$A$151:$Z$151,0)),0)+IFERROR(INDEX('Hoja de Trabajo para listado'!$AB$155:$BA$1048576,MATCH($A114,'Hoja de Trabajo para listado'!$AB$155:$AB$1048576,0),MATCH((CUADRO!P$5&amp;$E114),'Hoja de Trabajo para listado'!$AB$151:$BA$151,0)),0)+IFERROR(INDEX('Hoja de Trabajo para listado'!$BC$155:$CB$1048576,MATCH($A114,'Hoja de Trabajo para listado'!$BC$155:$BC$1048576,0),MATCH((CUADRO!P$5&amp;$E114),'Hoja de Trabajo para listado'!$BC$151:$CB$151,0)),0)+IFERROR(INDEX('Hoja de Trabajo para listado'!$DE$153:$DG$274,MATCH($A114,'Hoja de Trabajo para listado'!$DE$153:$DE$1048576,0),MATCH((CUADRO!P$5&amp;$E114),'Hoja de Trabajo para listado'!$DE$151:$DG$151,0)),0)+IFERROR(INDEX('Hoja de Trabajo para listado'!$CD$155:$DC$1048576,MATCH($A114,'Hoja de Trabajo para listado'!$CD$155:$CD$1048576,0),MATCH((CUADRO!P$5&amp;$E114),'Hoja de Trabajo para listado'!$CD$151:$DC$151,0)),0)</f>
        <v>0</v>
      </c>
      <c r="Q114" s="243">
        <f ca="1">+IFERROR(INDEX('Hoja de Trabajo para listado'!$A$155:$Z$1048576,MATCH($A114,'Hoja de Trabajo para listado'!$A$155:$A$1048576,0),MATCH((CUADRO!Q$5&amp;$E114),'Hoja de Trabajo para listado'!$A$151:$Z$151,0)),0)+IFERROR(INDEX('Hoja de Trabajo para listado'!$AB$155:$BA$1048576,MATCH($A114,'Hoja de Trabajo para listado'!$AB$155:$AB$1048576,0),MATCH((CUADRO!Q$5&amp;$E114),'Hoja de Trabajo para listado'!$AB$151:$BA$151,0)),0)+IFERROR(INDEX('Hoja de Trabajo para listado'!$BC$155:$CB$1048576,MATCH($A114,'Hoja de Trabajo para listado'!$BC$155:$BC$1048576,0),MATCH((CUADRO!Q$5&amp;$E114),'Hoja de Trabajo para listado'!$BC$151:$CB$151,0)),0)+IFERROR(INDEX('Hoja de Trabajo para listado'!$DE$153:$DG$274,MATCH($A114,'Hoja de Trabajo para listado'!$DE$153:$DE$1048576,0),MATCH((CUADRO!Q$5&amp;$E114),'Hoja de Trabajo para listado'!$DE$151:$DG$151,0)),0)+IFERROR(INDEX('Hoja de Trabajo para listado'!$CD$155:$DC$1048576,MATCH($A114,'Hoja de Trabajo para listado'!$CD$155:$CD$1048576,0),MATCH((CUADRO!Q$5&amp;$E114),'Hoja de Trabajo para listado'!$CD$151:$DC$151,0)),0)</f>
        <v>0</v>
      </c>
      <c r="R114" s="243">
        <f t="shared" ca="1" si="5"/>
        <v>0</v>
      </c>
      <c r="S114" s="243"/>
      <c r="T114" s="243">
        <f ca="1">+T115</f>
        <v>0</v>
      </c>
      <c r="U114" s="242">
        <f t="shared" si="6"/>
        <v>1</v>
      </c>
      <c r="V114" s="333" t="str">
        <f>+VLOOKUP(A114,bd_lista!$A$3:$E$590,5,FALSE)</f>
        <v>Instituciones Descentralizadas</v>
      </c>
      <c r="W114" s="383" t="str">
        <f>+V114</f>
        <v>Instituciones Descentralizadas</v>
      </c>
      <c r="X114" s="242">
        <f>+VLOOKUP(A114,[3]Sheet1!$A$13:$D$744,4,FALSE)</f>
        <v>30</v>
      </c>
      <c r="Y114" s="242" t="str">
        <f>+VLOOKUP(X114,bd_lista!$A$3:$C$590,3,FALSE)</f>
        <v>Ministerio de Justicia y Transparencia Institucional</v>
      </c>
      <c r="Z114" s="294">
        <f>+X114</f>
        <v>30</v>
      </c>
      <c r="AA114" s="295" t="str">
        <f>+Y114</f>
        <v>Ministerio de Justicia y Transparencia Institucional</v>
      </c>
    </row>
    <row r="115" spans="1:27" ht="15" hidden="1" customHeight="1">
      <c r="A115" s="32">
        <v>157</v>
      </c>
      <c r="B115" s="389"/>
      <c r="C115" s="333" t="str">
        <f>+VLOOKUP(A115,bd_lista!$A$3:$C$590,3,FALSE)</f>
        <v>Servicio para la Prevención de la Tortura</v>
      </c>
      <c r="D115" s="386"/>
      <c r="E115" s="333" t="s">
        <v>1305</v>
      </c>
      <c r="F115" s="245">
        <f ca="1">+IFERROR(INDEX('Hoja de Trabajo para listado'!$A$155:$Z$1048576,MATCH($A115,'Hoja de Trabajo para listado'!$A$155:$A$1048576,0),MATCH((CUADRO!F$5&amp;$E115),'Hoja de Trabajo para listado'!$A$151:$Z$151,0)),0)+IFERROR(INDEX('Hoja de Trabajo para listado'!$AB$155:$BA$1048576,MATCH($A115,'Hoja de Trabajo para listado'!$AB$155:$AB$1048576,0),MATCH((CUADRO!F$5&amp;$E115),'Hoja de Trabajo para listado'!$AB$151:$BA$151,0)),0)+IFERROR(INDEX('Hoja de Trabajo para listado'!$BC$155:$CB$1048576,MATCH($A115,'Hoja de Trabajo para listado'!$BC$155:$BC$1048576,0),MATCH((CUADRO!F$5&amp;$E115),'Hoja de Trabajo para listado'!$BC$151:$CB$151,0)),0)+IFERROR(INDEX('Hoja de Trabajo para listado'!$DE$153:$DG$274,MATCH($A115,'Hoja de Trabajo para listado'!$DE$153:$DE$1048576,0),MATCH((CUADRO!F$5&amp;$E115),'Hoja de Trabajo para listado'!$DE$151:$DG$151,0)),0)+IFERROR(INDEX('Hoja de Trabajo para listado'!$CD$155:$DC$1048576,MATCH($A115,'Hoja de Trabajo para listado'!$CD$155:$CD$1048576,0),MATCH((CUADRO!F$5&amp;$E115),'Hoja de Trabajo para listado'!$CD$151:$DC$151,0)),0)</f>
        <v>0</v>
      </c>
      <c r="G115" s="245">
        <f ca="1">+IFERROR(INDEX('Hoja de Trabajo para listado'!$A$155:$Z$1048576,MATCH($A115,'Hoja de Trabajo para listado'!$A$155:$A$1048576,0),MATCH((CUADRO!G$5&amp;$E115),'Hoja de Trabajo para listado'!$A$151:$Z$151,0)),0)+IFERROR(INDEX('Hoja de Trabajo para listado'!$AB$155:$BA$1048576,MATCH($A115,'Hoja de Trabajo para listado'!$AB$155:$AB$1048576,0),MATCH((CUADRO!G$5&amp;$E115),'Hoja de Trabajo para listado'!$AB$151:$BA$151,0)),0)+IFERROR(INDEX('Hoja de Trabajo para listado'!$BC$155:$CB$1048576,MATCH($A115,'Hoja de Trabajo para listado'!$BC$155:$BC$1048576,0),MATCH((CUADRO!G$5&amp;$E115),'Hoja de Trabajo para listado'!$BC$151:$CB$151,0)),0)+IFERROR(INDEX('Hoja de Trabajo para listado'!$DE$153:$DG$274,MATCH($A115,'Hoja de Trabajo para listado'!$DE$153:$DE$1048576,0),MATCH((CUADRO!G$5&amp;$E115),'Hoja de Trabajo para listado'!$DE$151:$DG$151,0)),0)+IFERROR(INDEX('Hoja de Trabajo para listado'!$CD$155:$DC$1048576,MATCH($A115,'Hoja de Trabajo para listado'!$CD$155:$CD$1048576,0),MATCH((CUADRO!G$5&amp;$E115),'Hoja de Trabajo para listado'!$CD$151:$DC$151,0)),0)</f>
        <v>0</v>
      </c>
      <c r="H115" s="245">
        <f ca="1">+IFERROR(INDEX('Hoja de Trabajo para listado'!$A$155:$Z$1048576,MATCH($A115,'Hoja de Trabajo para listado'!$A$155:$A$1048576,0),MATCH((CUADRO!H$5&amp;$E115),'Hoja de Trabajo para listado'!$A$151:$Z$151,0)),0)+IFERROR(INDEX('Hoja de Trabajo para listado'!$AB$155:$BA$1048576,MATCH($A115,'Hoja de Trabajo para listado'!$AB$155:$AB$1048576,0),MATCH((CUADRO!H$5&amp;$E115),'Hoja de Trabajo para listado'!$AB$151:$BA$151,0)),0)+IFERROR(INDEX('Hoja de Trabajo para listado'!$BC$155:$CB$1048576,MATCH($A115,'Hoja de Trabajo para listado'!$BC$155:$BC$1048576,0),MATCH((CUADRO!H$5&amp;$E115),'Hoja de Trabajo para listado'!$BC$151:$CB$151,0)),0)+IFERROR(INDEX('Hoja de Trabajo para listado'!$DE$153:$DG$274,MATCH($A115,'Hoja de Trabajo para listado'!$DE$153:$DE$1048576,0),MATCH((CUADRO!H$5&amp;$E115),'Hoja de Trabajo para listado'!$DE$151:$DG$151,0)),0)+IFERROR(INDEX('Hoja de Trabajo para listado'!$CD$155:$DC$1048576,MATCH($A115,'Hoja de Trabajo para listado'!$CD$155:$CD$1048576,0),MATCH((CUADRO!H$5&amp;$E115),'Hoja de Trabajo para listado'!$CD$151:$DC$151,0)),0)</f>
        <v>0</v>
      </c>
      <c r="I115" s="245">
        <f ca="1">+IFERROR(INDEX('Hoja de Trabajo para listado'!$A$155:$Z$1048576,MATCH($A115,'Hoja de Trabajo para listado'!$A$155:$A$1048576,0),MATCH((CUADRO!I$5&amp;$E115),'Hoja de Trabajo para listado'!$A$151:$Z$151,0)),0)+IFERROR(INDEX('Hoja de Trabajo para listado'!$AB$155:$BA$1048576,MATCH($A115,'Hoja de Trabajo para listado'!$AB$155:$AB$1048576,0),MATCH((CUADRO!I$5&amp;$E115),'Hoja de Trabajo para listado'!$AB$151:$BA$151,0)),0)+IFERROR(INDEX('Hoja de Trabajo para listado'!$BC$155:$CB$1048576,MATCH($A115,'Hoja de Trabajo para listado'!$BC$155:$BC$1048576,0),MATCH((CUADRO!I$5&amp;$E115),'Hoja de Trabajo para listado'!$BC$151:$CB$151,0)),0)+IFERROR(INDEX('Hoja de Trabajo para listado'!$DE$153:$DG$274,MATCH($A115,'Hoja de Trabajo para listado'!$DE$153:$DE$1048576,0),MATCH((CUADRO!I$5&amp;$E115),'Hoja de Trabajo para listado'!$DE$151:$DG$151,0)),0)+IFERROR(INDEX('Hoja de Trabajo para listado'!$CD$155:$DC$1048576,MATCH($A115,'Hoja de Trabajo para listado'!$CD$155:$CD$1048576,0),MATCH((CUADRO!I$5&amp;$E115),'Hoja de Trabajo para listado'!$CD$151:$DC$151,0)),0)</f>
        <v>0</v>
      </c>
      <c r="J115" s="245">
        <f ca="1">+IFERROR(INDEX('Hoja de Trabajo para listado'!$A$155:$Z$1048576,MATCH($A115,'Hoja de Trabajo para listado'!$A$155:$A$1048576,0),MATCH((CUADRO!J$5&amp;$E115),'Hoja de Trabajo para listado'!$A$151:$Z$151,0)),0)+IFERROR(INDEX('Hoja de Trabajo para listado'!$AB$155:$BA$1048576,MATCH($A115,'Hoja de Trabajo para listado'!$AB$155:$AB$1048576,0),MATCH((CUADRO!J$5&amp;$E115),'Hoja de Trabajo para listado'!$AB$151:$BA$151,0)),0)+IFERROR(INDEX('Hoja de Trabajo para listado'!$BC$155:$CB$1048576,MATCH($A115,'Hoja de Trabajo para listado'!$BC$155:$BC$1048576,0),MATCH((CUADRO!J$5&amp;$E115),'Hoja de Trabajo para listado'!$BC$151:$CB$151,0)),0)+IFERROR(INDEX('Hoja de Trabajo para listado'!$DE$153:$DG$274,MATCH($A115,'Hoja de Trabajo para listado'!$DE$153:$DE$1048576,0),MATCH((CUADRO!J$5&amp;$E115),'Hoja de Trabajo para listado'!$DE$151:$DG$151,0)),0)+IFERROR(INDEX('Hoja de Trabajo para listado'!$CD$155:$DC$1048576,MATCH($A115,'Hoja de Trabajo para listado'!$CD$155:$CD$1048576,0),MATCH((CUADRO!J$5&amp;$E115),'Hoja de Trabajo para listado'!$CD$151:$DC$151,0)),0)</f>
        <v>0</v>
      </c>
      <c r="K115" s="245">
        <f ca="1">+IFERROR(INDEX('Hoja de Trabajo para listado'!$A$155:$Z$1048576,MATCH($A115,'Hoja de Trabajo para listado'!$A$155:$A$1048576,0),MATCH((CUADRO!K$5&amp;$E115),'Hoja de Trabajo para listado'!$A$151:$Z$151,0)),0)+IFERROR(INDEX('Hoja de Trabajo para listado'!$AB$155:$BA$1048576,MATCH($A115,'Hoja de Trabajo para listado'!$AB$155:$AB$1048576,0),MATCH((CUADRO!K$5&amp;$E115),'Hoja de Trabajo para listado'!$AB$151:$BA$151,0)),0)+IFERROR(INDEX('Hoja de Trabajo para listado'!$BC$155:$CB$1048576,MATCH($A115,'Hoja de Trabajo para listado'!$BC$155:$BC$1048576,0),MATCH((CUADRO!K$5&amp;$E115),'Hoja de Trabajo para listado'!$BC$151:$CB$151,0)),0)+IFERROR(INDEX('Hoja de Trabajo para listado'!$DE$153:$DG$274,MATCH($A115,'Hoja de Trabajo para listado'!$DE$153:$DE$1048576,0),MATCH((CUADRO!K$5&amp;$E115),'Hoja de Trabajo para listado'!$DE$151:$DG$151,0)),0)+IFERROR(INDEX('Hoja de Trabajo para listado'!$CD$155:$DC$1048576,MATCH($A115,'Hoja de Trabajo para listado'!$CD$155:$CD$1048576,0),MATCH((CUADRO!K$5&amp;$E115),'Hoja de Trabajo para listado'!$CD$151:$DC$151,0)),0)</f>
        <v>0</v>
      </c>
      <c r="L115" s="245">
        <f ca="1">+IFERROR(INDEX('Hoja de Trabajo para listado'!$A$155:$Z$1048576,MATCH($A115,'Hoja de Trabajo para listado'!$A$155:$A$1048576,0),MATCH((CUADRO!L$5&amp;$E115),'Hoja de Trabajo para listado'!$A$151:$Z$151,0)),0)+IFERROR(INDEX('Hoja de Trabajo para listado'!$AB$155:$BA$1048576,MATCH($A115,'Hoja de Trabajo para listado'!$AB$155:$AB$1048576,0),MATCH((CUADRO!L$5&amp;$E115),'Hoja de Trabajo para listado'!$AB$151:$BA$151,0)),0)+IFERROR(INDEX('Hoja de Trabajo para listado'!$BC$155:$CB$1048576,MATCH($A115,'Hoja de Trabajo para listado'!$BC$155:$BC$1048576,0),MATCH((CUADRO!L$5&amp;$E115),'Hoja de Trabajo para listado'!$BC$151:$CB$151,0)),0)+IFERROR(INDEX('Hoja de Trabajo para listado'!$DE$153:$DG$274,MATCH($A115,'Hoja de Trabajo para listado'!$DE$153:$DE$1048576,0),MATCH((CUADRO!L$5&amp;$E115),'Hoja de Trabajo para listado'!$DE$151:$DG$151,0)),0)+IFERROR(INDEX('Hoja de Trabajo para listado'!$CD$155:$DC$1048576,MATCH($A115,'Hoja de Trabajo para listado'!$CD$155:$CD$1048576,0),MATCH((CUADRO!L$5&amp;$E115),'Hoja de Trabajo para listado'!$CD$151:$DC$151,0)),0)</f>
        <v>0</v>
      </c>
      <c r="M115" s="245">
        <f ca="1">+IFERROR(INDEX('Hoja de Trabajo para listado'!$A$155:$Z$1048576,MATCH($A115,'Hoja de Trabajo para listado'!$A$155:$A$1048576,0),MATCH((CUADRO!M$5&amp;$E115),'Hoja de Trabajo para listado'!$A$151:$Z$151,0)),0)+IFERROR(INDEX('Hoja de Trabajo para listado'!$AB$155:$BA$1048576,MATCH($A115,'Hoja de Trabajo para listado'!$AB$155:$AB$1048576,0),MATCH((CUADRO!M$5&amp;$E115),'Hoja de Trabajo para listado'!$AB$151:$BA$151,0)),0)+IFERROR(INDEX('Hoja de Trabajo para listado'!$BC$155:$CB$1048576,MATCH($A115,'Hoja de Trabajo para listado'!$BC$155:$BC$1048576,0),MATCH((CUADRO!M$5&amp;$E115),'Hoja de Trabajo para listado'!$BC$151:$CB$151,0)),0)+IFERROR(INDEX('Hoja de Trabajo para listado'!$DE$153:$DG$274,MATCH($A115,'Hoja de Trabajo para listado'!$DE$153:$DE$1048576,0),MATCH((CUADRO!M$5&amp;$E115),'Hoja de Trabajo para listado'!$DE$151:$DG$151,0)),0)+IFERROR(INDEX('Hoja de Trabajo para listado'!$CD$155:$DC$1048576,MATCH($A115,'Hoja de Trabajo para listado'!$CD$155:$CD$1048576,0),MATCH((CUADRO!M$5&amp;$E115),'Hoja de Trabajo para listado'!$CD$151:$DC$151,0)),0)</f>
        <v>0</v>
      </c>
      <c r="N115" s="245">
        <f ca="1">+IFERROR(INDEX('Hoja de Trabajo para listado'!$A$155:$Z$1048576,MATCH($A115,'Hoja de Trabajo para listado'!$A$155:$A$1048576,0),MATCH((CUADRO!N$5&amp;$E115),'Hoja de Trabajo para listado'!$A$151:$Z$151,0)),0)+IFERROR(INDEX('Hoja de Trabajo para listado'!$AB$155:$BA$1048576,MATCH($A115,'Hoja de Trabajo para listado'!$AB$155:$AB$1048576,0),MATCH((CUADRO!N$5&amp;$E115),'Hoja de Trabajo para listado'!$AB$151:$BA$151,0)),0)+IFERROR(INDEX('Hoja de Trabajo para listado'!$BC$155:$CB$1048576,MATCH($A115,'Hoja de Trabajo para listado'!$BC$155:$BC$1048576,0),MATCH((CUADRO!N$5&amp;$E115),'Hoja de Trabajo para listado'!$BC$151:$CB$151,0)),0)+IFERROR(INDEX('Hoja de Trabajo para listado'!$DE$153:$DG$274,MATCH($A115,'Hoja de Trabajo para listado'!$DE$153:$DE$1048576,0),MATCH((CUADRO!N$5&amp;$E115),'Hoja de Trabajo para listado'!$DE$151:$DG$151,0)),0)+IFERROR(INDEX('Hoja de Trabajo para listado'!$CD$155:$DC$1048576,MATCH($A115,'Hoja de Trabajo para listado'!$CD$155:$CD$1048576,0),MATCH((CUADRO!N$5&amp;$E115),'Hoja de Trabajo para listado'!$CD$151:$DC$151,0)),0)</f>
        <v>0</v>
      </c>
      <c r="O115" s="245">
        <f ca="1">+IFERROR(INDEX('Hoja de Trabajo para listado'!$A$155:$Z$1048576,MATCH($A115,'Hoja de Trabajo para listado'!$A$155:$A$1048576,0),MATCH((CUADRO!O$5&amp;$E115),'Hoja de Trabajo para listado'!$A$151:$Z$151,0)),0)+IFERROR(INDEX('Hoja de Trabajo para listado'!$AB$155:$BA$1048576,MATCH($A115,'Hoja de Trabajo para listado'!$AB$155:$AB$1048576,0),MATCH((CUADRO!O$5&amp;$E115),'Hoja de Trabajo para listado'!$AB$151:$BA$151,0)),0)+IFERROR(INDEX('Hoja de Trabajo para listado'!$BC$155:$CB$1048576,MATCH($A115,'Hoja de Trabajo para listado'!$BC$155:$BC$1048576,0),MATCH((CUADRO!O$5&amp;$E115),'Hoja de Trabajo para listado'!$BC$151:$CB$151,0)),0)+IFERROR(INDEX('Hoja de Trabajo para listado'!$DE$153:$DG$274,MATCH($A115,'Hoja de Trabajo para listado'!$DE$153:$DE$1048576,0),MATCH((CUADRO!O$5&amp;$E115),'Hoja de Trabajo para listado'!$DE$151:$DG$151,0)),0)+IFERROR(INDEX('Hoja de Trabajo para listado'!$CD$155:$DC$1048576,MATCH($A115,'Hoja de Trabajo para listado'!$CD$155:$CD$1048576,0),MATCH((CUADRO!O$5&amp;$E115),'Hoja de Trabajo para listado'!$CD$151:$DC$151,0)),0)</f>
        <v>0</v>
      </c>
      <c r="P115" s="245">
        <f ca="1">+IFERROR(INDEX('Hoja de Trabajo para listado'!$A$155:$Z$1048576,MATCH($A115,'Hoja de Trabajo para listado'!$A$155:$A$1048576,0),MATCH((CUADRO!P$5&amp;$E115),'Hoja de Trabajo para listado'!$A$151:$Z$151,0)),0)+IFERROR(INDEX('Hoja de Trabajo para listado'!$AB$155:$BA$1048576,MATCH($A115,'Hoja de Trabajo para listado'!$AB$155:$AB$1048576,0),MATCH((CUADRO!P$5&amp;$E115),'Hoja de Trabajo para listado'!$AB$151:$BA$151,0)),0)+IFERROR(INDEX('Hoja de Trabajo para listado'!$BC$155:$CB$1048576,MATCH($A115,'Hoja de Trabajo para listado'!$BC$155:$BC$1048576,0),MATCH((CUADRO!P$5&amp;$E115),'Hoja de Trabajo para listado'!$BC$151:$CB$151,0)),0)+IFERROR(INDEX('Hoja de Trabajo para listado'!$DE$153:$DG$274,MATCH($A115,'Hoja de Trabajo para listado'!$DE$153:$DE$1048576,0),MATCH((CUADRO!P$5&amp;$E115),'Hoja de Trabajo para listado'!$DE$151:$DG$151,0)),0)+IFERROR(INDEX('Hoja de Trabajo para listado'!$CD$155:$DC$1048576,MATCH($A115,'Hoja de Trabajo para listado'!$CD$155:$CD$1048576,0),MATCH((CUADRO!P$5&amp;$E115),'Hoja de Trabajo para listado'!$CD$151:$DC$151,0)),0)</f>
        <v>0</v>
      </c>
      <c r="Q115" s="245">
        <f ca="1">+IFERROR(INDEX('Hoja de Trabajo para listado'!$A$155:$Z$1048576,MATCH($A115,'Hoja de Trabajo para listado'!$A$155:$A$1048576,0),MATCH((CUADRO!Q$5&amp;$E115),'Hoja de Trabajo para listado'!$A$151:$Z$151,0)),0)+IFERROR(INDEX('Hoja de Trabajo para listado'!$AB$155:$BA$1048576,MATCH($A115,'Hoja de Trabajo para listado'!$AB$155:$AB$1048576,0),MATCH((CUADRO!Q$5&amp;$E115),'Hoja de Trabajo para listado'!$AB$151:$BA$151,0)),0)+IFERROR(INDEX('Hoja de Trabajo para listado'!$BC$155:$CB$1048576,MATCH($A115,'Hoja de Trabajo para listado'!$BC$155:$BC$1048576,0),MATCH((CUADRO!Q$5&amp;$E115),'Hoja de Trabajo para listado'!$BC$151:$CB$151,0)),0)+IFERROR(INDEX('Hoja de Trabajo para listado'!$DE$153:$DG$274,MATCH($A115,'Hoja de Trabajo para listado'!$DE$153:$DE$1048576,0),MATCH((CUADRO!Q$5&amp;$E115),'Hoja de Trabajo para listado'!$DE$151:$DG$151,0)),0)+IFERROR(INDEX('Hoja de Trabajo para listado'!$CD$155:$DC$1048576,MATCH($A115,'Hoja de Trabajo para listado'!$CD$155:$CD$1048576,0),MATCH((CUADRO!Q$5&amp;$E115),'Hoja de Trabajo para listado'!$CD$151:$DC$151,0)),0)</f>
        <v>0</v>
      </c>
      <c r="R115" s="245">
        <f t="shared" ca="1" si="5"/>
        <v>0</v>
      </c>
      <c r="S115" s="245">
        <f ca="1">+R114+R115</f>
        <v>0</v>
      </c>
      <c r="T115" s="245">
        <f ca="1">+S115</f>
        <v>0</v>
      </c>
      <c r="U115" s="244">
        <f t="shared" si="6"/>
        <v>2</v>
      </c>
      <c r="V115" s="333" t="str">
        <f>+VLOOKUP(A115,bd_lista!$A$3:$E$590,5,FALSE)</f>
        <v>Instituciones Descentralizadas</v>
      </c>
      <c r="W115" s="384"/>
      <c r="X115" s="242">
        <f>+VLOOKUP(A115,[3]Sheet1!$A$13:$D$744,4,FALSE)</f>
        <v>30</v>
      </c>
      <c r="Y115" s="242" t="str">
        <f>+VLOOKUP(X115,bd_lista!$A$3:$C$590,3,FALSE)</f>
        <v>Ministerio de Justicia y Transparencia Institucional</v>
      </c>
      <c r="Z115" s="292"/>
      <c r="AA115" s="293"/>
    </row>
    <row r="116" spans="1:27" customFormat="1" ht="15" hidden="1" customHeight="1">
      <c r="A116" s="251">
        <v>159</v>
      </c>
      <c r="B116" s="388">
        <f>+A116</f>
        <v>159</v>
      </c>
      <c r="C116" s="247" t="str">
        <f>+VLOOKUP(A116,bd_lista!$A$3:$C$590,3,FALSE)</f>
        <v>OficinaTécnica para el Fortalecimiento de la Empresa Pública</v>
      </c>
      <c r="D116" s="385" t="str">
        <f>+C116</f>
        <v>OficinaTécnica para el Fortalecimiento de la Empresa Pública</v>
      </c>
      <c r="E116" s="247" t="s">
        <v>1304</v>
      </c>
      <c r="F116" s="243">
        <f ca="1">+IFERROR(INDEX('Hoja de Trabajo para listado'!$A$155:$Z$1048576,MATCH($A116,'Hoja de Trabajo para listado'!$A$155:$A$1048576,0),MATCH((CUADRO!F$5&amp;$E116),'Hoja de Trabajo para listado'!$A$151:$Z$151,0)),0)+IFERROR(INDEX('Hoja de Trabajo para listado'!$AB$155:$BA$1048576,MATCH($A116,'Hoja de Trabajo para listado'!$AB$155:$AB$1048576,0),MATCH((CUADRO!F$5&amp;$E116),'Hoja de Trabajo para listado'!$AB$151:$BA$151,0)),0)+IFERROR(INDEX('Hoja de Trabajo para listado'!$BC$155:$CB$1048576,MATCH($A116,'Hoja de Trabajo para listado'!$BC$155:$BC$1048576,0),MATCH((CUADRO!F$5&amp;$E116),'Hoja de Trabajo para listado'!$BC$151:$CB$151,0)),0)+IFERROR(INDEX('Hoja de Trabajo para listado'!$DE$153:$DG$274,MATCH($A116,'Hoja de Trabajo para listado'!$DE$153:$DE$1048576,0),MATCH((CUADRO!F$5&amp;$E116),'Hoja de Trabajo para listado'!$DE$151:$DG$151,0)),0)+IFERROR(INDEX('Hoja de Trabajo para listado'!$CD$155:$DC$1048576,MATCH($A116,'Hoja de Trabajo para listado'!$CD$155:$CD$1048576,0),MATCH((CUADRO!F$5&amp;$E116),'Hoja de Trabajo para listado'!$CD$151:$DC$151,0)),0)</f>
        <v>0</v>
      </c>
      <c r="G116" s="243">
        <f ca="1">+IFERROR(INDEX('Hoja de Trabajo para listado'!$A$155:$Z$1048576,MATCH($A116,'Hoja de Trabajo para listado'!$A$155:$A$1048576,0),MATCH((CUADRO!G$5&amp;$E116),'Hoja de Trabajo para listado'!$A$151:$Z$151,0)),0)+IFERROR(INDEX('Hoja de Trabajo para listado'!$AB$155:$BA$1048576,MATCH($A116,'Hoja de Trabajo para listado'!$AB$155:$AB$1048576,0),MATCH((CUADRO!G$5&amp;$E116),'Hoja de Trabajo para listado'!$AB$151:$BA$151,0)),0)+IFERROR(INDEX('Hoja de Trabajo para listado'!$BC$155:$CB$1048576,MATCH($A116,'Hoja de Trabajo para listado'!$BC$155:$BC$1048576,0),MATCH((CUADRO!G$5&amp;$E116),'Hoja de Trabajo para listado'!$BC$151:$CB$151,0)),0)+IFERROR(INDEX('Hoja de Trabajo para listado'!$DE$153:$DG$274,MATCH($A116,'Hoja de Trabajo para listado'!$DE$153:$DE$1048576,0),MATCH((CUADRO!G$5&amp;$E116),'Hoja de Trabajo para listado'!$DE$151:$DG$151,0)),0)+IFERROR(INDEX('Hoja de Trabajo para listado'!$CD$155:$DC$1048576,MATCH($A116,'Hoja de Trabajo para listado'!$CD$155:$CD$1048576,0),MATCH((CUADRO!G$5&amp;$E116),'Hoja de Trabajo para listado'!$CD$151:$DC$151,0)),0)</f>
        <v>0</v>
      </c>
      <c r="H116" s="243">
        <f ca="1">+IFERROR(INDEX('Hoja de Trabajo para listado'!$A$155:$Z$1048576,MATCH($A116,'Hoja de Trabajo para listado'!$A$155:$A$1048576,0),MATCH((CUADRO!H$5&amp;$E116),'Hoja de Trabajo para listado'!$A$151:$Z$151,0)),0)+IFERROR(INDEX('Hoja de Trabajo para listado'!$AB$155:$BA$1048576,MATCH($A116,'Hoja de Trabajo para listado'!$AB$155:$AB$1048576,0),MATCH((CUADRO!H$5&amp;$E116),'Hoja de Trabajo para listado'!$AB$151:$BA$151,0)),0)+IFERROR(INDEX('Hoja de Trabajo para listado'!$BC$155:$CB$1048576,MATCH($A116,'Hoja de Trabajo para listado'!$BC$155:$BC$1048576,0),MATCH((CUADRO!H$5&amp;$E116),'Hoja de Trabajo para listado'!$BC$151:$CB$151,0)),0)+IFERROR(INDEX('Hoja de Trabajo para listado'!$DE$153:$DG$274,MATCH($A116,'Hoja de Trabajo para listado'!$DE$153:$DE$1048576,0),MATCH((CUADRO!H$5&amp;$E116),'Hoja de Trabajo para listado'!$DE$151:$DG$151,0)),0)+IFERROR(INDEX('Hoja de Trabajo para listado'!$CD$155:$DC$1048576,MATCH($A116,'Hoja de Trabajo para listado'!$CD$155:$CD$1048576,0),MATCH((CUADRO!H$5&amp;$E116),'Hoja de Trabajo para listado'!$CD$151:$DC$151,0)),0)</f>
        <v>0</v>
      </c>
      <c r="I116" s="243">
        <f ca="1">+IFERROR(INDEX('Hoja de Trabajo para listado'!$A$155:$Z$1048576,MATCH($A116,'Hoja de Trabajo para listado'!$A$155:$A$1048576,0),MATCH((CUADRO!I$5&amp;$E116),'Hoja de Trabajo para listado'!$A$151:$Z$151,0)),0)+IFERROR(INDEX('Hoja de Trabajo para listado'!$AB$155:$BA$1048576,MATCH($A116,'Hoja de Trabajo para listado'!$AB$155:$AB$1048576,0),MATCH((CUADRO!I$5&amp;$E116),'Hoja de Trabajo para listado'!$AB$151:$BA$151,0)),0)+IFERROR(INDEX('Hoja de Trabajo para listado'!$BC$155:$CB$1048576,MATCH($A116,'Hoja de Trabajo para listado'!$BC$155:$BC$1048576,0),MATCH((CUADRO!I$5&amp;$E116),'Hoja de Trabajo para listado'!$BC$151:$CB$151,0)),0)+IFERROR(INDEX('Hoja de Trabajo para listado'!$DE$153:$DG$274,MATCH($A116,'Hoja de Trabajo para listado'!$DE$153:$DE$1048576,0),MATCH((CUADRO!I$5&amp;$E116),'Hoja de Trabajo para listado'!$DE$151:$DG$151,0)),0)+IFERROR(INDEX('Hoja de Trabajo para listado'!$CD$155:$DC$1048576,MATCH($A116,'Hoja de Trabajo para listado'!$CD$155:$CD$1048576,0),MATCH((CUADRO!I$5&amp;$E116),'Hoja de Trabajo para listado'!$CD$151:$DC$151,0)),0)</f>
        <v>0</v>
      </c>
      <c r="J116" s="243">
        <f ca="1">+IFERROR(INDEX('Hoja de Trabajo para listado'!$A$155:$Z$1048576,MATCH($A116,'Hoja de Trabajo para listado'!$A$155:$A$1048576,0),MATCH((CUADRO!J$5&amp;$E116),'Hoja de Trabajo para listado'!$A$151:$Z$151,0)),0)+IFERROR(INDEX('Hoja de Trabajo para listado'!$AB$155:$BA$1048576,MATCH($A116,'Hoja de Trabajo para listado'!$AB$155:$AB$1048576,0),MATCH((CUADRO!J$5&amp;$E116),'Hoja de Trabajo para listado'!$AB$151:$BA$151,0)),0)+IFERROR(INDEX('Hoja de Trabajo para listado'!$BC$155:$CB$1048576,MATCH($A116,'Hoja de Trabajo para listado'!$BC$155:$BC$1048576,0),MATCH((CUADRO!J$5&amp;$E116),'Hoja de Trabajo para listado'!$BC$151:$CB$151,0)),0)+IFERROR(INDEX('Hoja de Trabajo para listado'!$DE$153:$DG$274,MATCH($A116,'Hoja de Trabajo para listado'!$DE$153:$DE$1048576,0),MATCH((CUADRO!J$5&amp;$E116),'Hoja de Trabajo para listado'!$DE$151:$DG$151,0)),0)+IFERROR(INDEX('Hoja de Trabajo para listado'!$CD$155:$DC$1048576,MATCH($A116,'Hoja de Trabajo para listado'!$CD$155:$CD$1048576,0),MATCH((CUADRO!J$5&amp;$E116),'Hoja de Trabajo para listado'!$CD$151:$DC$151,0)),0)</f>
        <v>0</v>
      </c>
      <c r="K116" s="243">
        <f ca="1">+IFERROR(INDEX('Hoja de Trabajo para listado'!$A$155:$Z$1048576,MATCH($A116,'Hoja de Trabajo para listado'!$A$155:$A$1048576,0),MATCH((CUADRO!K$5&amp;$E116),'Hoja de Trabajo para listado'!$A$151:$Z$151,0)),0)+IFERROR(INDEX('Hoja de Trabajo para listado'!$AB$155:$BA$1048576,MATCH($A116,'Hoja de Trabajo para listado'!$AB$155:$AB$1048576,0),MATCH((CUADRO!K$5&amp;$E116),'Hoja de Trabajo para listado'!$AB$151:$BA$151,0)),0)+IFERROR(INDEX('Hoja de Trabajo para listado'!$BC$155:$CB$1048576,MATCH($A116,'Hoja de Trabajo para listado'!$BC$155:$BC$1048576,0),MATCH((CUADRO!K$5&amp;$E116),'Hoja de Trabajo para listado'!$BC$151:$CB$151,0)),0)+IFERROR(INDEX('Hoja de Trabajo para listado'!$DE$153:$DG$274,MATCH($A116,'Hoja de Trabajo para listado'!$DE$153:$DE$1048576,0),MATCH((CUADRO!K$5&amp;$E116),'Hoja de Trabajo para listado'!$DE$151:$DG$151,0)),0)+IFERROR(INDEX('Hoja de Trabajo para listado'!$CD$155:$DC$1048576,MATCH($A116,'Hoja de Trabajo para listado'!$CD$155:$CD$1048576,0),MATCH((CUADRO!K$5&amp;$E116),'Hoja de Trabajo para listado'!$CD$151:$DC$151,0)),0)</f>
        <v>0</v>
      </c>
      <c r="L116" s="243">
        <f ca="1">+IFERROR(INDEX('Hoja de Trabajo para listado'!$A$155:$Z$1048576,MATCH($A116,'Hoja de Trabajo para listado'!$A$155:$A$1048576,0),MATCH((CUADRO!L$5&amp;$E116),'Hoja de Trabajo para listado'!$A$151:$Z$151,0)),0)+IFERROR(INDEX('Hoja de Trabajo para listado'!$AB$155:$BA$1048576,MATCH($A116,'Hoja de Trabajo para listado'!$AB$155:$AB$1048576,0),MATCH((CUADRO!L$5&amp;$E116),'Hoja de Trabajo para listado'!$AB$151:$BA$151,0)),0)+IFERROR(INDEX('Hoja de Trabajo para listado'!$BC$155:$CB$1048576,MATCH($A116,'Hoja de Trabajo para listado'!$BC$155:$BC$1048576,0),MATCH((CUADRO!L$5&amp;$E116),'Hoja de Trabajo para listado'!$BC$151:$CB$151,0)),0)+IFERROR(INDEX('Hoja de Trabajo para listado'!$DE$153:$DG$274,MATCH($A116,'Hoja de Trabajo para listado'!$DE$153:$DE$1048576,0),MATCH((CUADRO!L$5&amp;$E116),'Hoja de Trabajo para listado'!$DE$151:$DG$151,0)),0)+IFERROR(INDEX('Hoja de Trabajo para listado'!$CD$155:$DC$1048576,MATCH($A116,'Hoja de Trabajo para listado'!$CD$155:$CD$1048576,0),MATCH((CUADRO!L$5&amp;$E116),'Hoja de Trabajo para listado'!$CD$151:$DC$151,0)),0)</f>
        <v>0</v>
      </c>
      <c r="M116" s="243">
        <f ca="1">+IFERROR(INDEX('Hoja de Trabajo para listado'!$A$155:$Z$1048576,MATCH($A116,'Hoja de Trabajo para listado'!$A$155:$A$1048576,0),MATCH((CUADRO!M$5&amp;$E116),'Hoja de Trabajo para listado'!$A$151:$Z$151,0)),0)+IFERROR(INDEX('Hoja de Trabajo para listado'!$AB$155:$BA$1048576,MATCH($A116,'Hoja de Trabajo para listado'!$AB$155:$AB$1048576,0),MATCH((CUADRO!M$5&amp;$E116),'Hoja de Trabajo para listado'!$AB$151:$BA$151,0)),0)+IFERROR(INDEX('Hoja de Trabajo para listado'!$BC$155:$CB$1048576,MATCH($A116,'Hoja de Trabajo para listado'!$BC$155:$BC$1048576,0),MATCH((CUADRO!M$5&amp;$E116),'Hoja de Trabajo para listado'!$BC$151:$CB$151,0)),0)+IFERROR(INDEX('Hoja de Trabajo para listado'!$DE$153:$DG$274,MATCH($A116,'Hoja de Trabajo para listado'!$DE$153:$DE$1048576,0),MATCH((CUADRO!M$5&amp;$E116),'Hoja de Trabajo para listado'!$DE$151:$DG$151,0)),0)+IFERROR(INDEX('Hoja de Trabajo para listado'!$CD$155:$DC$1048576,MATCH($A116,'Hoja de Trabajo para listado'!$CD$155:$CD$1048576,0),MATCH((CUADRO!M$5&amp;$E116),'Hoja de Trabajo para listado'!$CD$151:$DC$151,0)),0)</f>
        <v>0</v>
      </c>
      <c r="N116" s="243">
        <f ca="1">+IFERROR(INDEX('Hoja de Trabajo para listado'!$A$155:$Z$1048576,MATCH($A116,'Hoja de Trabajo para listado'!$A$155:$A$1048576,0),MATCH((CUADRO!N$5&amp;$E116),'Hoja de Trabajo para listado'!$A$151:$Z$151,0)),0)+IFERROR(INDEX('Hoja de Trabajo para listado'!$AB$155:$BA$1048576,MATCH($A116,'Hoja de Trabajo para listado'!$AB$155:$AB$1048576,0),MATCH((CUADRO!N$5&amp;$E116),'Hoja de Trabajo para listado'!$AB$151:$BA$151,0)),0)+IFERROR(INDEX('Hoja de Trabajo para listado'!$BC$155:$CB$1048576,MATCH($A116,'Hoja de Trabajo para listado'!$BC$155:$BC$1048576,0),MATCH((CUADRO!N$5&amp;$E116),'Hoja de Trabajo para listado'!$BC$151:$CB$151,0)),0)+IFERROR(INDEX('Hoja de Trabajo para listado'!$DE$153:$DG$274,MATCH($A116,'Hoja de Trabajo para listado'!$DE$153:$DE$1048576,0),MATCH((CUADRO!N$5&amp;$E116),'Hoja de Trabajo para listado'!$DE$151:$DG$151,0)),0)+IFERROR(INDEX('Hoja de Trabajo para listado'!$CD$155:$DC$1048576,MATCH($A116,'Hoja de Trabajo para listado'!$CD$155:$CD$1048576,0),MATCH((CUADRO!N$5&amp;$E116),'Hoja de Trabajo para listado'!$CD$151:$DC$151,0)),0)</f>
        <v>0</v>
      </c>
      <c r="O116" s="243">
        <f ca="1">+IFERROR(INDEX('Hoja de Trabajo para listado'!$A$155:$Z$1048576,MATCH($A116,'Hoja de Trabajo para listado'!$A$155:$A$1048576,0),MATCH((CUADRO!O$5&amp;$E116),'Hoja de Trabajo para listado'!$A$151:$Z$151,0)),0)+IFERROR(INDEX('Hoja de Trabajo para listado'!$AB$155:$BA$1048576,MATCH($A116,'Hoja de Trabajo para listado'!$AB$155:$AB$1048576,0),MATCH((CUADRO!O$5&amp;$E116),'Hoja de Trabajo para listado'!$AB$151:$BA$151,0)),0)+IFERROR(INDEX('Hoja de Trabajo para listado'!$BC$155:$CB$1048576,MATCH($A116,'Hoja de Trabajo para listado'!$BC$155:$BC$1048576,0),MATCH((CUADRO!O$5&amp;$E116),'Hoja de Trabajo para listado'!$BC$151:$CB$151,0)),0)+IFERROR(INDEX('Hoja de Trabajo para listado'!$DE$153:$DG$274,MATCH($A116,'Hoja de Trabajo para listado'!$DE$153:$DE$1048576,0),MATCH((CUADRO!O$5&amp;$E116),'Hoja de Trabajo para listado'!$DE$151:$DG$151,0)),0)+IFERROR(INDEX('Hoja de Trabajo para listado'!$CD$155:$DC$1048576,MATCH($A116,'Hoja de Trabajo para listado'!$CD$155:$CD$1048576,0),MATCH((CUADRO!O$5&amp;$E116),'Hoja de Trabajo para listado'!$CD$151:$DC$151,0)),0)</f>
        <v>0</v>
      </c>
      <c r="P116" s="243">
        <f ca="1">+IFERROR(INDEX('Hoja de Trabajo para listado'!$A$155:$Z$1048576,MATCH($A116,'Hoja de Trabajo para listado'!$A$155:$A$1048576,0),MATCH((CUADRO!P$5&amp;$E116),'Hoja de Trabajo para listado'!$A$151:$Z$151,0)),0)+IFERROR(INDEX('Hoja de Trabajo para listado'!$AB$155:$BA$1048576,MATCH($A116,'Hoja de Trabajo para listado'!$AB$155:$AB$1048576,0),MATCH((CUADRO!P$5&amp;$E116),'Hoja de Trabajo para listado'!$AB$151:$BA$151,0)),0)+IFERROR(INDEX('Hoja de Trabajo para listado'!$BC$155:$CB$1048576,MATCH($A116,'Hoja de Trabajo para listado'!$BC$155:$BC$1048576,0),MATCH((CUADRO!P$5&amp;$E116),'Hoja de Trabajo para listado'!$BC$151:$CB$151,0)),0)+IFERROR(INDEX('Hoja de Trabajo para listado'!$DE$153:$DG$274,MATCH($A116,'Hoja de Trabajo para listado'!$DE$153:$DE$1048576,0),MATCH((CUADRO!P$5&amp;$E116),'Hoja de Trabajo para listado'!$DE$151:$DG$151,0)),0)+IFERROR(INDEX('Hoja de Trabajo para listado'!$CD$155:$DC$1048576,MATCH($A116,'Hoja de Trabajo para listado'!$CD$155:$CD$1048576,0),MATCH((CUADRO!P$5&amp;$E116),'Hoja de Trabajo para listado'!$CD$151:$DC$151,0)),0)</f>
        <v>0</v>
      </c>
      <c r="Q116" s="243">
        <f ca="1">+IFERROR(INDEX('Hoja de Trabajo para listado'!$A$155:$Z$1048576,MATCH($A116,'Hoja de Trabajo para listado'!$A$155:$A$1048576,0),MATCH((CUADRO!Q$5&amp;$E116),'Hoja de Trabajo para listado'!$A$151:$Z$151,0)),0)+IFERROR(INDEX('Hoja de Trabajo para listado'!$AB$155:$BA$1048576,MATCH($A116,'Hoja de Trabajo para listado'!$AB$155:$AB$1048576,0),MATCH((CUADRO!Q$5&amp;$E116),'Hoja de Trabajo para listado'!$AB$151:$BA$151,0)),0)+IFERROR(INDEX('Hoja de Trabajo para listado'!$BC$155:$CB$1048576,MATCH($A116,'Hoja de Trabajo para listado'!$BC$155:$BC$1048576,0),MATCH((CUADRO!Q$5&amp;$E116),'Hoja de Trabajo para listado'!$BC$151:$CB$151,0)),0)+IFERROR(INDEX('Hoja de Trabajo para listado'!$DE$153:$DG$274,MATCH($A116,'Hoja de Trabajo para listado'!$DE$153:$DE$1048576,0),MATCH((CUADRO!Q$5&amp;$E116),'Hoja de Trabajo para listado'!$DE$151:$DG$151,0)),0)+IFERROR(INDEX('Hoja de Trabajo para listado'!$CD$155:$DC$1048576,MATCH($A116,'Hoja de Trabajo para listado'!$CD$155:$CD$1048576,0),MATCH((CUADRO!Q$5&amp;$E116),'Hoja de Trabajo para listado'!$CD$151:$DC$151,0)),0)</f>
        <v>0</v>
      </c>
      <c r="R116" s="243">
        <f t="shared" ca="1" si="5"/>
        <v>0</v>
      </c>
      <c r="S116" s="243"/>
      <c r="T116" s="243">
        <f ca="1">+T117</f>
        <v>0</v>
      </c>
      <c r="U116" s="242">
        <f t="shared" si="6"/>
        <v>1</v>
      </c>
      <c r="V116" s="333" t="str">
        <f>+VLOOKUP(A116,bd_lista!$A$3:$E$590,5,FALSE)</f>
        <v>Instituciones Descentralizadas</v>
      </c>
      <c r="W116" s="383" t="str">
        <f>+V116</f>
        <v>Instituciones Descentralizadas</v>
      </c>
      <c r="X116" s="242">
        <f>+VLOOKUP(A116,[3]Sheet1!$A$13:$D$744,4,FALSE)</f>
        <v>25</v>
      </c>
      <c r="Y116" s="242" t="str">
        <f>+VLOOKUP(X116,bd_lista!$A$3:$C$590,3,FALSE)</f>
        <v>Ministerio de la Presidencia</v>
      </c>
      <c r="Z116" s="294">
        <f>+X116</f>
        <v>25</v>
      </c>
      <c r="AA116" s="295" t="str">
        <f>+Y116</f>
        <v>Ministerio de la Presidencia</v>
      </c>
    </row>
    <row r="117" spans="1:27" customFormat="1" ht="15" hidden="1" customHeight="1">
      <c r="A117" s="32">
        <v>159</v>
      </c>
      <c r="B117" s="389"/>
      <c r="C117" s="333" t="str">
        <f>+VLOOKUP(A117,bd_lista!$A$3:$C$590,3,FALSE)</f>
        <v>OficinaTécnica para el Fortalecimiento de la Empresa Pública</v>
      </c>
      <c r="D117" s="386"/>
      <c r="E117" s="333" t="s">
        <v>1305</v>
      </c>
      <c r="F117" s="245">
        <f ca="1">+IFERROR(INDEX('Hoja de Trabajo para listado'!$A$155:$Z$1048576,MATCH($A117,'Hoja de Trabajo para listado'!$A$155:$A$1048576,0),MATCH((CUADRO!F$5&amp;$E117),'Hoja de Trabajo para listado'!$A$151:$Z$151,0)),0)+IFERROR(INDEX('Hoja de Trabajo para listado'!$AB$155:$BA$1048576,MATCH($A117,'Hoja de Trabajo para listado'!$AB$155:$AB$1048576,0),MATCH((CUADRO!F$5&amp;$E117),'Hoja de Trabajo para listado'!$AB$151:$BA$151,0)),0)+IFERROR(INDEX('Hoja de Trabajo para listado'!$BC$155:$CB$1048576,MATCH($A117,'Hoja de Trabajo para listado'!$BC$155:$BC$1048576,0),MATCH((CUADRO!F$5&amp;$E117),'Hoja de Trabajo para listado'!$BC$151:$CB$151,0)),0)+IFERROR(INDEX('Hoja de Trabajo para listado'!$DE$153:$DG$274,MATCH($A117,'Hoja de Trabajo para listado'!$DE$153:$DE$1048576,0),MATCH((CUADRO!F$5&amp;$E117),'Hoja de Trabajo para listado'!$DE$151:$DG$151,0)),0)+IFERROR(INDEX('Hoja de Trabajo para listado'!$CD$155:$DC$1048576,MATCH($A117,'Hoja de Trabajo para listado'!$CD$155:$CD$1048576,0),MATCH((CUADRO!F$5&amp;$E117),'Hoja de Trabajo para listado'!$CD$151:$DC$151,0)),0)</f>
        <v>0</v>
      </c>
      <c r="G117" s="245">
        <f ca="1">+IFERROR(INDEX('Hoja de Trabajo para listado'!$A$155:$Z$1048576,MATCH($A117,'Hoja de Trabajo para listado'!$A$155:$A$1048576,0),MATCH((CUADRO!G$5&amp;$E117),'Hoja de Trabajo para listado'!$A$151:$Z$151,0)),0)+IFERROR(INDEX('Hoja de Trabajo para listado'!$AB$155:$BA$1048576,MATCH($A117,'Hoja de Trabajo para listado'!$AB$155:$AB$1048576,0),MATCH((CUADRO!G$5&amp;$E117),'Hoja de Trabajo para listado'!$AB$151:$BA$151,0)),0)+IFERROR(INDEX('Hoja de Trabajo para listado'!$BC$155:$CB$1048576,MATCH($A117,'Hoja de Trabajo para listado'!$BC$155:$BC$1048576,0),MATCH((CUADRO!G$5&amp;$E117),'Hoja de Trabajo para listado'!$BC$151:$CB$151,0)),0)+IFERROR(INDEX('Hoja de Trabajo para listado'!$DE$153:$DG$274,MATCH($A117,'Hoja de Trabajo para listado'!$DE$153:$DE$1048576,0),MATCH((CUADRO!G$5&amp;$E117),'Hoja de Trabajo para listado'!$DE$151:$DG$151,0)),0)+IFERROR(INDEX('Hoja de Trabajo para listado'!$CD$155:$DC$1048576,MATCH($A117,'Hoja de Trabajo para listado'!$CD$155:$CD$1048576,0),MATCH((CUADRO!G$5&amp;$E117),'Hoja de Trabajo para listado'!$CD$151:$DC$151,0)),0)</f>
        <v>0</v>
      </c>
      <c r="H117" s="245">
        <f ca="1">+IFERROR(INDEX('Hoja de Trabajo para listado'!$A$155:$Z$1048576,MATCH($A117,'Hoja de Trabajo para listado'!$A$155:$A$1048576,0),MATCH((CUADRO!H$5&amp;$E117),'Hoja de Trabajo para listado'!$A$151:$Z$151,0)),0)+IFERROR(INDEX('Hoja de Trabajo para listado'!$AB$155:$BA$1048576,MATCH($A117,'Hoja de Trabajo para listado'!$AB$155:$AB$1048576,0),MATCH((CUADRO!H$5&amp;$E117),'Hoja de Trabajo para listado'!$AB$151:$BA$151,0)),0)+IFERROR(INDEX('Hoja de Trabajo para listado'!$BC$155:$CB$1048576,MATCH($A117,'Hoja de Trabajo para listado'!$BC$155:$BC$1048576,0),MATCH((CUADRO!H$5&amp;$E117),'Hoja de Trabajo para listado'!$BC$151:$CB$151,0)),0)+IFERROR(INDEX('Hoja de Trabajo para listado'!$DE$153:$DG$274,MATCH($A117,'Hoja de Trabajo para listado'!$DE$153:$DE$1048576,0),MATCH((CUADRO!H$5&amp;$E117),'Hoja de Trabajo para listado'!$DE$151:$DG$151,0)),0)+IFERROR(INDEX('Hoja de Trabajo para listado'!$CD$155:$DC$1048576,MATCH($A117,'Hoja de Trabajo para listado'!$CD$155:$CD$1048576,0),MATCH((CUADRO!H$5&amp;$E117),'Hoja de Trabajo para listado'!$CD$151:$DC$151,0)),0)</f>
        <v>0</v>
      </c>
      <c r="I117" s="245">
        <f ca="1">+IFERROR(INDEX('Hoja de Trabajo para listado'!$A$155:$Z$1048576,MATCH($A117,'Hoja de Trabajo para listado'!$A$155:$A$1048576,0),MATCH((CUADRO!I$5&amp;$E117),'Hoja de Trabajo para listado'!$A$151:$Z$151,0)),0)+IFERROR(INDEX('Hoja de Trabajo para listado'!$AB$155:$BA$1048576,MATCH($A117,'Hoja de Trabajo para listado'!$AB$155:$AB$1048576,0),MATCH((CUADRO!I$5&amp;$E117),'Hoja de Trabajo para listado'!$AB$151:$BA$151,0)),0)+IFERROR(INDEX('Hoja de Trabajo para listado'!$BC$155:$CB$1048576,MATCH($A117,'Hoja de Trabajo para listado'!$BC$155:$BC$1048576,0),MATCH((CUADRO!I$5&amp;$E117),'Hoja de Trabajo para listado'!$BC$151:$CB$151,0)),0)+IFERROR(INDEX('Hoja de Trabajo para listado'!$DE$153:$DG$274,MATCH($A117,'Hoja de Trabajo para listado'!$DE$153:$DE$1048576,0),MATCH((CUADRO!I$5&amp;$E117),'Hoja de Trabajo para listado'!$DE$151:$DG$151,0)),0)+IFERROR(INDEX('Hoja de Trabajo para listado'!$CD$155:$DC$1048576,MATCH($A117,'Hoja de Trabajo para listado'!$CD$155:$CD$1048576,0),MATCH((CUADRO!I$5&amp;$E117),'Hoja de Trabajo para listado'!$CD$151:$DC$151,0)),0)</f>
        <v>0</v>
      </c>
      <c r="J117" s="245">
        <f ca="1">+IFERROR(INDEX('Hoja de Trabajo para listado'!$A$155:$Z$1048576,MATCH($A117,'Hoja de Trabajo para listado'!$A$155:$A$1048576,0),MATCH((CUADRO!J$5&amp;$E117),'Hoja de Trabajo para listado'!$A$151:$Z$151,0)),0)+IFERROR(INDEX('Hoja de Trabajo para listado'!$AB$155:$BA$1048576,MATCH($A117,'Hoja de Trabajo para listado'!$AB$155:$AB$1048576,0),MATCH((CUADRO!J$5&amp;$E117),'Hoja de Trabajo para listado'!$AB$151:$BA$151,0)),0)+IFERROR(INDEX('Hoja de Trabajo para listado'!$BC$155:$CB$1048576,MATCH($A117,'Hoja de Trabajo para listado'!$BC$155:$BC$1048576,0),MATCH((CUADRO!J$5&amp;$E117),'Hoja de Trabajo para listado'!$BC$151:$CB$151,0)),0)+IFERROR(INDEX('Hoja de Trabajo para listado'!$DE$153:$DG$274,MATCH($A117,'Hoja de Trabajo para listado'!$DE$153:$DE$1048576,0),MATCH((CUADRO!J$5&amp;$E117),'Hoja de Trabajo para listado'!$DE$151:$DG$151,0)),0)+IFERROR(INDEX('Hoja de Trabajo para listado'!$CD$155:$DC$1048576,MATCH($A117,'Hoja de Trabajo para listado'!$CD$155:$CD$1048576,0),MATCH((CUADRO!J$5&amp;$E117),'Hoja de Trabajo para listado'!$CD$151:$DC$151,0)),0)</f>
        <v>0</v>
      </c>
      <c r="K117" s="245">
        <f ca="1">+IFERROR(INDEX('Hoja de Trabajo para listado'!$A$155:$Z$1048576,MATCH($A117,'Hoja de Trabajo para listado'!$A$155:$A$1048576,0),MATCH((CUADRO!K$5&amp;$E117),'Hoja de Trabajo para listado'!$A$151:$Z$151,0)),0)+IFERROR(INDEX('Hoja de Trabajo para listado'!$AB$155:$BA$1048576,MATCH($A117,'Hoja de Trabajo para listado'!$AB$155:$AB$1048576,0),MATCH((CUADRO!K$5&amp;$E117),'Hoja de Trabajo para listado'!$AB$151:$BA$151,0)),0)+IFERROR(INDEX('Hoja de Trabajo para listado'!$BC$155:$CB$1048576,MATCH($A117,'Hoja de Trabajo para listado'!$BC$155:$BC$1048576,0),MATCH((CUADRO!K$5&amp;$E117),'Hoja de Trabajo para listado'!$BC$151:$CB$151,0)),0)+IFERROR(INDEX('Hoja de Trabajo para listado'!$DE$153:$DG$274,MATCH($A117,'Hoja de Trabajo para listado'!$DE$153:$DE$1048576,0),MATCH((CUADRO!K$5&amp;$E117),'Hoja de Trabajo para listado'!$DE$151:$DG$151,0)),0)+IFERROR(INDEX('Hoja de Trabajo para listado'!$CD$155:$DC$1048576,MATCH($A117,'Hoja de Trabajo para listado'!$CD$155:$CD$1048576,0),MATCH((CUADRO!K$5&amp;$E117),'Hoja de Trabajo para listado'!$CD$151:$DC$151,0)),0)</f>
        <v>0</v>
      </c>
      <c r="L117" s="245">
        <f ca="1">+IFERROR(INDEX('Hoja de Trabajo para listado'!$A$155:$Z$1048576,MATCH($A117,'Hoja de Trabajo para listado'!$A$155:$A$1048576,0),MATCH((CUADRO!L$5&amp;$E117),'Hoja de Trabajo para listado'!$A$151:$Z$151,0)),0)+IFERROR(INDEX('Hoja de Trabajo para listado'!$AB$155:$BA$1048576,MATCH($A117,'Hoja de Trabajo para listado'!$AB$155:$AB$1048576,0),MATCH((CUADRO!L$5&amp;$E117),'Hoja de Trabajo para listado'!$AB$151:$BA$151,0)),0)+IFERROR(INDEX('Hoja de Trabajo para listado'!$BC$155:$CB$1048576,MATCH($A117,'Hoja de Trabajo para listado'!$BC$155:$BC$1048576,0),MATCH((CUADRO!L$5&amp;$E117),'Hoja de Trabajo para listado'!$BC$151:$CB$151,0)),0)+IFERROR(INDEX('Hoja de Trabajo para listado'!$DE$153:$DG$274,MATCH($A117,'Hoja de Trabajo para listado'!$DE$153:$DE$1048576,0),MATCH((CUADRO!L$5&amp;$E117),'Hoja de Trabajo para listado'!$DE$151:$DG$151,0)),0)+IFERROR(INDEX('Hoja de Trabajo para listado'!$CD$155:$DC$1048576,MATCH($A117,'Hoja de Trabajo para listado'!$CD$155:$CD$1048576,0),MATCH((CUADRO!L$5&amp;$E117),'Hoja de Trabajo para listado'!$CD$151:$DC$151,0)),0)</f>
        <v>0</v>
      </c>
      <c r="M117" s="245">
        <f ca="1">+IFERROR(INDEX('Hoja de Trabajo para listado'!$A$155:$Z$1048576,MATCH($A117,'Hoja de Trabajo para listado'!$A$155:$A$1048576,0),MATCH((CUADRO!M$5&amp;$E117),'Hoja de Trabajo para listado'!$A$151:$Z$151,0)),0)+IFERROR(INDEX('Hoja de Trabajo para listado'!$AB$155:$BA$1048576,MATCH($A117,'Hoja de Trabajo para listado'!$AB$155:$AB$1048576,0),MATCH((CUADRO!M$5&amp;$E117),'Hoja de Trabajo para listado'!$AB$151:$BA$151,0)),0)+IFERROR(INDEX('Hoja de Trabajo para listado'!$BC$155:$CB$1048576,MATCH($A117,'Hoja de Trabajo para listado'!$BC$155:$BC$1048576,0),MATCH((CUADRO!M$5&amp;$E117),'Hoja de Trabajo para listado'!$BC$151:$CB$151,0)),0)+IFERROR(INDEX('Hoja de Trabajo para listado'!$DE$153:$DG$274,MATCH($A117,'Hoja de Trabajo para listado'!$DE$153:$DE$1048576,0),MATCH((CUADRO!M$5&amp;$E117),'Hoja de Trabajo para listado'!$DE$151:$DG$151,0)),0)+IFERROR(INDEX('Hoja de Trabajo para listado'!$CD$155:$DC$1048576,MATCH($A117,'Hoja de Trabajo para listado'!$CD$155:$CD$1048576,0),MATCH((CUADRO!M$5&amp;$E117),'Hoja de Trabajo para listado'!$CD$151:$DC$151,0)),0)</f>
        <v>0</v>
      </c>
      <c r="N117" s="245">
        <f ca="1">+IFERROR(INDEX('Hoja de Trabajo para listado'!$A$155:$Z$1048576,MATCH($A117,'Hoja de Trabajo para listado'!$A$155:$A$1048576,0),MATCH((CUADRO!N$5&amp;$E117),'Hoja de Trabajo para listado'!$A$151:$Z$151,0)),0)+IFERROR(INDEX('Hoja de Trabajo para listado'!$AB$155:$BA$1048576,MATCH($A117,'Hoja de Trabajo para listado'!$AB$155:$AB$1048576,0),MATCH((CUADRO!N$5&amp;$E117),'Hoja de Trabajo para listado'!$AB$151:$BA$151,0)),0)+IFERROR(INDEX('Hoja de Trabajo para listado'!$BC$155:$CB$1048576,MATCH($A117,'Hoja de Trabajo para listado'!$BC$155:$BC$1048576,0),MATCH((CUADRO!N$5&amp;$E117),'Hoja de Trabajo para listado'!$BC$151:$CB$151,0)),0)+IFERROR(INDEX('Hoja de Trabajo para listado'!$DE$153:$DG$274,MATCH($A117,'Hoja de Trabajo para listado'!$DE$153:$DE$1048576,0),MATCH((CUADRO!N$5&amp;$E117),'Hoja de Trabajo para listado'!$DE$151:$DG$151,0)),0)+IFERROR(INDEX('Hoja de Trabajo para listado'!$CD$155:$DC$1048576,MATCH($A117,'Hoja de Trabajo para listado'!$CD$155:$CD$1048576,0),MATCH((CUADRO!N$5&amp;$E117),'Hoja de Trabajo para listado'!$CD$151:$DC$151,0)),0)</f>
        <v>0</v>
      </c>
      <c r="O117" s="245">
        <f ca="1">+IFERROR(INDEX('Hoja de Trabajo para listado'!$A$155:$Z$1048576,MATCH($A117,'Hoja de Trabajo para listado'!$A$155:$A$1048576,0),MATCH((CUADRO!O$5&amp;$E117),'Hoja de Trabajo para listado'!$A$151:$Z$151,0)),0)+IFERROR(INDEX('Hoja de Trabajo para listado'!$AB$155:$BA$1048576,MATCH($A117,'Hoja de Trabajo para listado'!$AB$155:$AB$1048576,0),MATCH((CUADRO!O$5&amp;$E117),'Hoja de Trabajo para listado'!$AB$151:$BA$151,0)),0)+IFERROR(INDEX('Hoja de Trabajo para listado'!$BC$155:$CB$1048576,MATCH($A117,'Hoja de Trabajo para listado'!$BC$155:$BC$1048576,0),MATCH((CUADRO!O$5&amp;$E117),'Hoja de Trabajo para listado'!$BC$151:$CB$151,0)),0)+IFERROR(INDEX('Hoja de Trabajo para listado'!$DE$153:$DG$274,MATCH($A117,'Hoja de Trabajo para listado'!$DE$153:$DE$1048576,0),MATCH((CUADRO!O$5&amp;$E117),'Hoja de Trabajo para listado'!$DE$151:$DG$151,0)),0)+IFERROR(INDEX('Hoja de Trabajo para listado'!$CD$155:$DC$1048576,MATCH($A117,'Hoja de Trabajo para listado'!$CD$155:$CD$1048576,0),MATCH((CUADRO!O$5&amp;$E117),'Hoja de Trabajo para listado'!$CD$151:$DC$151,0)),0)</f>
        <v>0</v>
      </c>
      <c r="P117" s="245">
        <f ca="1">+IFERROR(INDEX('Hoja de Trabajo para listado'!$A$155:$Z$1048576,MATCH($A117,'Hoja de Trabajo para listado'!$A$155:$A$1048576,0),MATCH((CUADRO!P$5&amp;$E117),'Hoja de Trabajo para listado'!$A$151:$Z$151,0)),0)+IFERROR(INDEX('Hoja de Trabajo para listado'!$AB$155:$BA$1048576,MATCH($A117,'Hoja de Trabajo para listado'!$AB$155:$AB$1048576,0),MATCH((CUADRO!P$5&amp;$E117),'Hoja de Trabajo para listado'!$AB$151:$BA$151,0)),0)+IFERROR(INDEX('Hoja de Trabajo para listado'!$BC$155:$CB$1048576,MATCH($A117,'Hoja de Trabajo para listado'!$BC$155:$BC$1048576,0),MATCH((CUADRO!P$5&amp;$E117),'Hoja de Trabajo para listado'!$BC$151:$CB$151,0)),0)+IFERROR(INDEX('Hoja de Trabajo para listado'!$DE$153:$DG$274,MATCH($A117,'Hoja de Trabajo para listado'!$DE$153:$DE$1048576,0),MATCH((CUADRO!P$5&amp;$E117),'Hoja de Trabajo para listado'!$DE$151:$DG$151,0)),0)+IFERROR(INDEX('Hoja de Trabajo para listado'!$CD$155:$DC$1048576,MATCH($A117,'Hoja de Trabajo para listado'!$CD$155:$CD$1048576,0),MATCH((CUADRO!P$5&amp;$E117),'Hoja de Trabajo para listado'!$CD$151:$DC$151,0)),0)</f>
        <v>0</v>
      </c>
      <c r="Q117" s="245">
        <f ca="1">+IFERROR(INDEX('Hoja de Trabajo para listado'!$A$155:$Z$1048576,MATCH($A117,'Hoja de Trabajo para listado'!$A$155:$A$1048576,0),MATCH((CUADRO!Q$5&amp;$E117),'Hoja de Trabajo para listado'!$A$151:$Z$151,0)),0)+IFERROR(INDEX('Hoja de Trabajo para listado'!$AB$155:$BA$1048576,MATCH($A117,'Hoja de Trabajo para listado'!$AB$155:$AB$1048576,0),MATCH((CUADRO!Q$5&amp;$E117),'Hoja de Trabajo para listado'!$AB$151:$BA$151,0)),0)+IFERROR(INDEX('Hoja de Trabajo para listado'!$BC$155:$CB$1048576,MATCH($A117,'Hoja de Trabajo para listado'!$BC$155:$BC$1048576,0),MATCH((CUADRO!Q$5&amp;$E117),'Hoja de Trabajo para listado'!$BC$151:$CB$151,0)),0)+IFERROR(INDEX('Hoja de Trabajo para listado'!$DE$153:$DG$274,MATCH($A117,'Hoja de Trabajo para listado'!$DE$153:$DE$1048576,0),MATCH((CUADRO!Q$5&amp;$E117),'Hoja de Trabajo para listado'!$DE$151:$DG$151,0)),0)+IFERROR(INDEX('Hoja de Trabajo para listado'!$CD$155:$DC$1048576,MATCH($A117,'Hoja de Trabajo para listado'!$CD$155:$CD$1048576,0),MATCH((CUADRO!Q$5&amp;$E117),'Hoja de Trabajo para listado'!$CD$151:$DC$151,0)),0)</f>
        <v>0</v>
      </c>
      <c r="R117" s="245">
        <f t="shared" ca="1" si="5"/>
        <v>0</v>
      </c>
      <c r="S117" s="245">
        <f ca="1">+R116+R117</f>
        <v>0</v>
      </c>
      <c r="T117" s="245">
        <f ca="1">+S117</f>
        <v>0</v>
      </c>
      <c r="U117" s="244">
        <f t="shared" si="6"/>
        <v>2</v>
      </c>
      <c r="V117" s="333" t="str">
        <f>+VLOOKUP(A117,bd_lista!$A$3:$E$590,5,FALSE)</f>
        <v>Instituciones Descentralizadas</v>
      </c>
      <c r="W117" s="384"/>
      <c r="X117" s="242">
        <f>+VLOOKUP(A117,[3]Sheet1!$A$13:$D$744,4,FALSE)</f>
        <v>25</v>
      </c>
      <c r="Y117" s="242" t="str">
        <f>+VLOOKUP(X117,bd_lista!$A$3:$C$590,3,FALSE)</f>
        <v>Ministerio de la Presidencia</v>
      </c>
      <c r="Z117" s="292"/>
      <c r="AA117" s="293"/>
    </row>
    <row r="118" spans="1:27" ht="15" customHeight="1">
      <c r="A118" s="32">
        <v>163</v>
      </c>
      <c r="B118" s="388">
        <f>+A118</f>
        <v>163</v>
      </c>
      <c r="C118" s="247" t="str">
        <f>+VLOOKUP(A118,bd_lista!$A$3:$C$590,3,FALSE)</f>
        <v>Agencia Nacional de Hidrocarburos</v>
      </c>
      <c r="D118" s="385" t="str">
        <f>+C118</f>
        <v>Agencia Nacional de Hidrocarburos</v>
      </c>
      <c r="E118" s="247" t="s">
        <v>1304</v>
      </c>
      <c r="F118" s="243">
        <f ca="1">+IFERROR(INDEX('Hoja de Trabajo para listado'!$A$155:$Z$1048576,MATCH($A118,'Hoja de Trabajo para listado'!$A$155:$A$1048576,0),MATCH((CUADRO!F$5&amp;$E118),'Hoja de Trabajo para listado'!$A$151:$Z$151,0)),0)+IFERROR(INDEX('Hoja de Trabajo para listado'!$AB$155:$BA$1048576,MATCH($A118,'Hoja de Trabajo para listado'!$AB$155:$AB$1048576,0),MATCH((CUADRO!F$5&amp;$E118),'Hoja de Trabajo para listado'!$AB$151:$BA$151,0)),0)+IFERROR(INDEX('Hoja de Trabajo para listado'!$BC$155:$CB$1048576,MATCH($A118,'Hoja de Trabajo para listado'!$BC$155:$BC$1048576,0),MATCH((CUADRO!F$5&amp;$E118),'Hoja de Trabajo para listado'!$BC$151:$CB$151,0)),0)+IFERROR(INDEX('Hoja de Trabajo para listado'!$DE$153:$DG$274,MATCH($A118,'Hoja de Trabajo para listado'!$DE$153:$DE$1048576,0),MATCH((CUADRO!F$5&amp;$E118),'Hoja de Trabajo para listado'!$DE$151:$DG$151,0)),0)+IFERROR(INDEX('Hoja de Trabajo para listado'!$CD$155:$DC$1048576,MATCH($A118,'Hoja de Trabajo para listado'!$CD$155:$CD$1048576,0),MATCH((CUADRO!F$5&amp;$E118),'Hoja de Trabajo para listado'!$CD$151:$DC$151,0)),0)</f>
        <v>0</v>
      </c>
      <c r="G118" s="243">
        <f ca="1">+IFERROR(INDEX('Hoja de Trabajo para listado'!$A$155:$Z$1048576,MATCH($A118,'Hoja de Trabajo para listado'!$A$155:$A$1048576,0),MATCH((CUADRO!G$5&amp;$E118),'Hoja de Trabajo para listado'!$A$151:$Z$151,0)),0)+IFERROR(INDEX('Hoja de Trabajo para listado'!$AB$155:$BA$1048576,MATCH($A118,'Hoja de Trabajo para listado'!$AB$155:$AB$1048576,0),MATCH((CUADRO!G$5&amp;$E118),'Hoja de Trabajo para listado'!$AB$151:$BA$151,0)),0)+IFERROR(INDEX('Hoja de Trabajo para listado'!$BC$155:$CB$1048576,MATCH($A118,'Hoja de Trabajo para listado'!$BC$155:$BC$1048576,0),MATCH((CUADRO!G$5&amp;$E118),'Hoja de Trabajo para listado'!$BC$151:$CB$151,0)),0)+IFERROR(INDEX('Hoja de Trabajo para listado'!$DE$153:$DG$274,MATCH($A118,'Hoja de Trabajo para listado'!$DE$153:$DE$1048576,0),MATCH((CUADRO!G$5&amp;$E118),'Hoja de Trabajo para listado'!$DE$151:$DG$151,0)),0)+IFERROR(INDEX('Hoja de Trabajo para listado'!$CD$155:$DC$1048576,MATCH($A118,'Hoja de Trabajo para listado'!$CD$155:$CD$1048576,0),MATCH((CUADRO!G$5&amp;$E118),'Hoja de Trabajo para listado'!$CD$151:$DC$151,0)),0)</f>
        <v>0</v>
      </c>
      <c r="H118" s="243">
        <f ca="1">+IFERROR(INDEX('Hoja de Trabajo para listado'!$A$155:$Z$1048576,MATCH($A118,'Hoja de Trabajo para listado'!$A$155:$A$1048576,0),MATCH((CUADRO!H$5&amp;$E118),'Hoja de Trabajo para listado'!$A$151:$Z$151,0)),0)+IFERROR(INDEX('Hoja de Trabajo para listado'!$AB$155:$BA$1048576,MATCH($A118,'Hoja de Trabajo para listado'!$AB$155:$AB$1048576,0),MATCH((CUADRO!H$5&amp;$E118),'Hoja de Trabajo para listado'!$AB$151:$BA$151,0)),0)+IFERROR(INDEX('Hoja de Trabajo para listado'!$BC$155:$CB$1048576,MATCH($A118,'Hoja de Trabajo para listado'!$BC$155:$BC$1048576,0),MATCH((CUADRO!H$5&amp;$E118),'Hoja de Trabajo para listado'!$BC$151:$CB$151,0)),0)+IFERROR(INDEX('Hoja de Trabajo para listado'!$DE$153:$DG$274,MATCH($A118,'Hoja de Trabajo para listado'!$DE$153:$DE$1048576,0),MATCH((CUADRO!H$5&amp;$E118),'Hoja de Trabajo para listado'!$DE$151:$DG$151,0)),0)+IFERROR(INDEX('Hoja de Trabajo para listado'!$CD$155:$DC$1048576,MATCH($A118,'Hoja de Trabajo para listado'!$CD$155:$CD$1048576,0),MATCH((CUADRO!H$5&amp;$E118),'Hoja de Trabajo para listado'!$CD$151:$DC$151,0)),0)</f>
        <v>0</v>
      </c>
      <c r="I118" s="243">
        <f ca="1">+IFERROR(INDEX('Hoja de Trabajo para listado'!$A$155:$Z$1048576,MATCH($A118,'Hoja de Trabajo para listado'!$A$155:$A$1048576,0),MATCH((CUADRO!I$5&amp;$E118),'Hoja de Trabajo para listado'!$A$151:$Z$151,0)),0)+IFERROR(INDEX('Hoja de Trabajo para listado'!$AB$155:$BA$1048576,MATCH($A118,'Hoja de Trabajo para listado'!$AB$155:$AB$1048576,0),MATCH((CUADRO!I$5&amp;$E118),'Hoja de Trabajo para listado'!$AB$151:$BA$151,0)),0)+IFERROR(INDEX('Hoja de Trabajo para listado'!$BC$155:$CB$1048576,MATCH($A118,'Hoja de Trabajo para listado'!$BC$155:$BC$1048576,0),MATCH((CUADRO!I$5&amp;$E118),'Hoja de Trabajo para listado'!$BC$151:$CB$151,0)),0)+IFERROR(INDEX('Hoja de Trabajo para listado'!$DE$153:$DG$274,MATCH($A118,'Hoja de Trabajo para listado'!$DE$153:$DE$1048576,0),MATCH((CUADRO!I$5&amp;$E118),'Hoja de Trabajo para listado'!$DE$151:$DG$151,0)),0)+IFERROR(INDEX('Hoja de Trabajo para listado'!$CD$155:$DC$1048576,MATCH($A118,'Hoja de Trabajo para listado'!$CD$155:$CD$1048576,0),MATCH((CUADRO!I$5&amp;$E118),'Hoja de Trabajo para listado'!$CD$151:$DC$151,0)),0)</f>
        <v>0</v>
      </c>
      <c r="J118" s="243">
        <f ca="1">+IFERROR(INDEX('Hoja de Trabajo para listado'!$A$155:$Z$1048576,MATCH($A118,'Hoja de Trabajo para listado'!$A$155:$A$1048576,0),MATCH((CUADRO!J$5&amp;$E118),'Hoja de Trabajo para listado'!$A$151:$Z$151,0)),0)+IFERROR(INDEX('Hoja de Trabajo para listado'!$AB$155:$BA$1048576,MATCH($A118,'Hoja de Trabajo para listado'!$AB$155:$AB$1048576,0),MATCH((CUADRO!J$5&amp;$E118),'Hoja de Trabajo para listado'!$AB$151:$BA$151,0)),0)+IFERROR(INDEX('Hoja de Trabajo para listado'!$BC$155:$CB$1048576,MATCH($A118,'Hoja de Trabajo para listado'!$BC$155:$BC$1048576,0),MATCH((CUADRO!J$5&amp;$E118),'Hoja de Trabajo para listado'!$BC$151:$CB$151,0)),0)+IFERROR(INDEX('Hoja de Trabajo para listado'!$DE$153:$DG$274,MATCH($A118,'Hoja de Trabajo para listado'!$DE$153:$DE$1048576,0),MATCH((CUADRO!J$5&amp;$E118),'Hoja de Trabajo para listado'!$DE$151:$DG$151,0)),0)+IFERROR(INDEX('Hoja de Trabajo para listado'!$CD$155:$DC$1048576,MATCH($A118,'Hoja de Trabajo para listado'!$CD$155:$CD$1048576,0),MATCH((CUADRO!J$5&amp;$E118),'Hoja de Trabajo para listado'!$CD$151:$DC$151,0)),0)</f>
        <v>0</v>
      </c>
      <c r="K118" s="243">
        <f ca="1">+IFERROR(INDEX('Hoja de Trabajo para listado'!$A$155:$Z$1048576,MATCH($A118,'Hoja de Trabajo para listado'!$A$155:$A$1048576,0),MATCH((CUADRO!K$5&amp;$E118),'Hoja de Trabajo para listado'!$A$151:$Z$151,0)),0)+IFERROR(INDEX('Hoja de Trabajo para listado'!$AB$155:$BA$1048576,MATCH($A118,'Hoja de Trabajo para listado'!$AB$155:$AB$1048576,0),MATCH((CUADRO!K$5&amp;$E118),'Hoja de Trabajo para listado'!$AB$151:$BA$151,0)),0)+IFERROR(INDEX('Hoja de Trabajo para listado'!$BC$155:$CB$1048576,MATCH($A118,'Hoja de Trabajo para listado'!$BC$155:$BC$1048576,0),MATCH((CUADRO!K$5&amp;$E118),'Hoja de Trabajo para listado'!$BC$151:$CB$151,0)),0)+IFERROR(INDEX('Hoja de Trabajo para listado'!$DE$153:$DG$274,MATCH($A118,'Hoja de Trabajo para listado'!$DE$153:$DE$1048576,0),MATCH((CUADRO!K$5&amp;$E118),'Hoja de Trabajo para listado'!$DE$151:$DG$151,0)),0)+IFERROR(INDEX('Hoja de Trabajo para listado'!$CD$155:$DC$1048576,MATCH($A118,'Hoja de Trabajo para listado'!$CD$155:$CD$1048576,0),MATCH((CUADRO!K$5&amp;$E118),'Hoja de Trabajo para listado'!$CD$151:$DC$151,0)),0)</f>
        <v>0</v>
      </c>
      <c r="L118" s="243">
        <f ca="1">+IFERROR(INDEX('Hoja de Trabajo para listado'!$A$155:$Z$1048576,MATCH($A118,'Hoja de Trabajo para listado'!$A$155:$A$1048576,0),MATCH((CUADRO!L$5&amp;$E118),'Hoja de Trabajo para listado'!$A$151:$Z$151,0)),0)+IFERROR(INDEX('Hoja de Trabajo para listado'!$AB$155:$BA$1048576,MATCH($A118,'Hoja de Trabajo para listado'!$AB$155:$AB$1048576,0),MATCH((CUADRO!L$5&amp;$E118),'Hoja de Trabajo para listado'!$AB$151:$BA$151,0)),0)+IFERROR(INDEX('Hoja de Trabajo para listado'!$BC$155:$CB$1048576,MATCH($A118,'Hoja de Trabajo para listado'!$BC$155:$BC$1048576,0),MATCH((CUADRO!L$5&amp;$E118),'Hoja de Trabajo para listado'!$BC$151:$CB$151,0)),0)+IFERROR(INDEX('Hoja de Trabajo para listado'!$DE$153:$DG$274,MATCH($A118,'Hoja de Trabajo para listado'!$DE$153:$DE$1048576,0),MATCH((CUADRO!L$5&amp;$E118),'Hoja de Trabajo para listado'!$DE$151:$DG$151,0)),0)+IFERROR(INDEX('Hoja de Trabajo para listado'!$CD$155:$DC$1048576,MATCH($A118,'Hoja de Trabajo para listado'!$CD$155:$CD$1048576,0),MATCH((CUADRO!L$5&amp;$E118),'Hoja de Trabajo para listado'!$CD$151:$DC$151,0)),0)</f>
        <v>0</v>
      </c>
      <c r="M118" s="243">
        <f ca="1">+IFERROR(INDEX('Hoja de Trabajo para listado'!$A$155:$Z$1048576,MATCH($A118,'Hoja de Trabajo para listado'!$A$155:$A$1048576,0),MATCH((CUADRO!M$5&amp;$E118),'Hoja de Trabajo para listado'!$A$151:$Z$151,0)),0)+IFERROR(INDEX('Hoja de Trabajo para listado'!$AB$155:$BA$1048576,MATCH($A118,'Hoja de Trabajo para listado'!$AB$155:$AB$1048576,0),MATCH((CUADRO!M$5&amp;$E118),'Hoja de Trabajo para listado'!$AB$151:$BA$151,0)),0)+IFERROR(INDEX('Hoja de Trabajo para listado'!$BC$155:$CB$1048576,MATCH($A118,'Hoja de Trabajo para listado'!$BC$155:$BC$1048576,0),MATCH((CUADRO!M$5&amp;$E118),'Hoja de Trabajo para listado'!$BC$151:$CB$151,0)),0)+IFERROR(INDEX('Hoja de Trabajo para listado'!$DE$153:$DG$274,MATCH($A118,'Hoja de Trabajo para listado'!$DE$153:$DE$1048576,0),MATCH((CUADRO!M$5&amp;$E118),'Hoja de Trabajo para listado'!$DE$151:$DG$151,0)),0)+IFERROR(INDEX('Hoja de Trabajo para listado'!$CD$155:$DC$1048576,MATCH($A118,'Hoja de Trabajo para listado'!$CD$155:$CD$1048576,0),MATCH((CUADRO!M$5&amp;$E118),'Hoja de Trabajo para listado'!$CD$151:$DC$151,0)),0)</f>
        <v>0</v>
      </c>
      <c r="N118" s="243">
        <f ca="1">+IFERROR(INDEX('Hoja de Trabajo para listado'!$A$155:$Z$1048576,MATCH($A118,'Hoja de Trabajo para listado'!$A$155:$A$1048576,0),MATCH((CUADRO!N$5&amp;$E118),'Hoja de Trabajo para listado'!$A$151:$Z$151,0)),0)+IFERROR(INDEX('Hoja de Trabajo para listado'!$AB$155:$BA$1048576,MATCH($A118,'Hoja de Trabajo para listado'!$AB$155:$AB$1048576,0),MATCH((CUADRO!N$5&amp;$E118),'Hoja de Trabajo para listado'!$AB$151:$BA$151,0)),0)+IFERROR(INDEX('Hoja de Trabajo para listado'!$BC$155:$CB$1048576,MATCH($A118,'Hoja de Trabajo para listado'!$BC$155:$BC$1048576,0),MATCH((CUADRO!N$5&amp;$E118),'Hoja de Trabajo para listado'!$BC$151:$CB$151,0)),0)+IFERROR(INDEX('Hoja de Trabajo para listado'!$DE$153:$DG$274,MATCH($A118,'Hoja de Trabajo para listado'!$DE$153:$DE$1048576,0),MATCH((CUADRO!N$5&amp;$E118),'Hoja de Trabajo para listado'!$DE$151:$DG$151,0)),0)+IFERROR(INDEX('Hoja de Trabajo para listado'!$CD$155:$DC$1048576,MATCH($A118,'Hoja de Trabajo para listado'!$CD$155:$CD$1048576,0),MATCH((CUADRO!N$5&amp;$E118),'Hoja de Trabajo para listado'!$CD$151:$DC$151,0)),0)</f>
        <v>0</v>
      </c>
      <c r="O118" s="243">
        <f ca="1">+IFERROR(INDEX('Hoja de Trabajo para listado'!$A$155:$Z$1048576,MATCH($A118,'Hoja de Trabajo para listado'!$A$155:$A$1048576,0),MATCH((CUADRO!O$5&amp;$E118),'Hoja de Trabajo para listado'!$A$151:$Z$151,0)),0)+IFERROR(INDEX('Hoja de Trabajo para listado'!$AB$155:$BA$1048576,MATCH($A118,'Hoja de Trabajo para listado'!$AB$155:$AB$1048576,0),MATCH((CUADRO!O$5&amp;$E118),'Hoja de Trabajo para listado'!$AB$151:$BA$151,0)),0)+IFERROR(INDEX('Hoja de Trabajo para listado'!$BC$155:$CB$1048576,MATCH($A118,'Hoja de Trabajo para listado'!$BC$155:$BC$1048576,0),MATCH((CUADRO!O$5&amp;$E118),'Hoja de Trabajo para listado'!$BC$151:$CB$151,0)),0)+IFERROR(INDEX('Hoja de Trabajo para listado'!$DE$153:$DG$274,MATCH($A118,'Hoja de Trabajo para listado'!$DE$153:$DE$1048576,0),MATCH((CUADRO!O$5&amp;$E118),'Hoja de Trabajo para listado'!$DE$151:$DG$151,0)),0)+IFERROR(INDEX('Hoja de Trabajo para listado'!$CD$155:$DC$1048576,MATCH($A118,'Hoja de Trabajo para listado'!$CD$155:$CD$1048576,0),MATCH((CUADRO!O$5&amp;$E118),'Hoja de Trabajo para listado'!$CD$151:$DC$151,0)),0)</f>
        <v>0</v>
      </c>
      <c r="P118" s="243">
        <f ca="1">+IFERROR(INDEX('Hoja de Trabajo para listado'!$A$155:$Z$1048576,MATCH($A118,'Hoja de Trabajo para listado'!$A$155:$A$1048576,0),MATCH((CUADRO!P$5&amp;$E118),'Hoja de Trabajo para listado'!$A$151:$Z$151,0)),0)+IFERROR(INDEX('Hoja de Trabajo para listado'!$AB$155:$BA$1048576,MATCH($A118,'Hoja de Trabajo para listado'!$AB$155:$AB$1048576,0),MATCH((CUADRO!P$5&amp;$E118),'Hoja de Trabajo para listado'!$AB$151:$BA$151,0)),0)+IFERROR(INDEX('Hoja de Trabajo para listado'!$BC$155:$CB$1048576,MATCH($A118,'Hoja de Trabajo para listado'!$BC$155:$BC$1048576,0),MATCH((CUADRO!P$5&amp;$E118),'Hoja de Trabajo para listado'!$BC$151:$CB$151,0)),0)+IFERROR(INDEX('Hoja de Trabajo para listado'!$DE$153:$DG$274,MATCH($A118,'Hoja de Trabajo para listado'!$DE$153:$DE$1048576,0),MATCH((CUADRO!P$5&amp;$E118),'Hoja de Trabajo para listado'!$DE$151:$DG$151,0)),0)+IFERROR(INDEX('Hoja de Trabajo para listado'!$CD$155:$DC$1048576,MATCH($A118,'Hoja de Trabajo para listado'!$CD$155:$CD$1048576,0),MATCH((CUADRO!P$5&amp;$E118),'Hoja de Trabajo para listado'!$CD$151:$DC$151,0)),0)</f>
        <v>0</v>
      </c>
      <c r="Q118" s="243">
        <f ca="1">+IFERROR(INDEX('Hoja de Trabajo para listado'!$A$155:$Z$1048576,MATCH($A118,'Hoja de Trabajo para listado'!$A$155:$A$1048576,0),MATCH((CUADRO!Q$5&amp;$E118),'Hoja de Trabajo para listado'!$A$151:$Z$151,0)),0)+IFERROR(INDEX('Hoja de Trabajo para listado'!$AB$155:$BA$1048576,MATCH($A118,'Hoja de Trabajo para listado'!$AB$155:$AB$1048576,0),MATCH((CUADRO!Q$5&amp;$E118),'Hoja de Trabajo para listado'!$AB$151:$BA$151,0)),0)+IFERROR(INDEX('Hoja de Trabajo para listado'!$BC$155:$CB$1048576,MATCH($A118,'Hoja de Trabajo para listado'!$BC$155:$BC$1048576,0),MATCH((CUADRO!Q$5&amp;$E118),'Hoja de Trabajo para listado'!$BC$151:$CB$151,0)),0)+IFERROR(INDEX('Hoja de Trabajo para listado'!$DE$153:$DG$274,MATCH($A118,'Hoja de Trabajo para listado'!$DE$153:$DE$1048576,0),MATCH((CUADRO!Q$5&amp;$E118),'Hoja de Trabajo para listado'!$DE$151:$DG$151,0)),0)+IFERROR(INDEX('Hoja de Trabajo para listado'!$CD$155:$DC$1048576,MATCH($A118,'Hoja de Trabajo para listado'!$CD$155:$CD$1048576,0),MATCH((CUADRO!Q$5&amp;$E118),'Hoja de Trabajo para listado'!$CD$151:$DC$151,0)),0)</f>
        <v>0</v>
      </c>
      <c r="R118" s="243">
        <f t="shared" ca="1" si="5"/>
        <v>0</v>
      </c>
      <c r="S118" s="243"/>
      <c r="T118" s="243">
        <f ca="1">+T119</f>
        <v>932311.76</v>
      </c>
      <c r="U118" s="242">
        <f t="shared" si="6"/>
        <v>1</v>
      </c>
      <c r="V118" s="333" t="str">
        <f>+VLOOKUP(A118,bd_lista!$A$3:$E$590,5,FALSE)</f>
        <v>Instituciones Descentralizadas</v>
      </c>
      <c r="W118" s="383" t="str">
        <f>+V118</f>
        <v>Instituciones Descentralizadas</v>
      </c>
      <c r="X118" s="242">
        <f>+VLOOKUP(A118,[3]Sheet1!$A$13:$D$744,4,FALSE)</f>
        <v>78</v>
      </c>
      <c r="Y118" s="242" t="str">
        <f>+VLOOKUP(X118,bd_lista!$A$3:$C$590,3,FALSE)</f>
        <v>Ministerio de Hidrocarburos y Energías</v>
      </c>
      <c r="Z118" s="294">
        <f>+X118</f>
        <v>78</v>
      </c>
      <c r="AA118" s="319" t="str">
        <f>+Y118</f>
        <v>Ministerio de Hidrocarburos y Energías</v>
      </c>
    </row>
    <row r="119" spans="1:27" ht="15" customHeight="1">
      <c r="A119" s="32">
        <v>163</v>
      </c>
      <c r="B119" s="389"/>
      <c r="C119" s="333" t="str">
        <f>+VLOOKUP(A119,bd_lista!$A$3:$C$590,3,FALSE)</f>
        <v>Agencia Nacional de Hidrocarburos</v>
      </c>
      <c r="D119" s="386"/>
      <c r="E119" s="333" t="s">
        <v>1305</v>
      </c>
      <c r="F119" s="245">
        <f ca="1">+IFERROR(INDEX('Hoja de Trabajo para listado'!$A$155:$Z$1048576,MATCH($A119,'Hoja de Trabajo para listado'!$A$155:$A$1048576,0),MATCH((CUADRO!F$5&amp;$E119),'Hoja de Trabajo para listado'!$A$151:$Z$151,0)),0)+IFERROR(INDEX('Hoja de Trabajo para listado'!$AB$155:$BA$1048576,MATCH($A119,'Hoja de Trabajo para listado'!$AB$155:$AB$1048576,0),MATCH((CUADRO!F$5&amp;$E119),'Hoja de Trabajo para listado'!$AB$151:$BA$151,0)),0)+IFERROR(INDEX('Hoja de Trabajo para listado'!$BC$155:$CB$1048576,MATCH($A119,'Hoja de Trabajo para listado'!$BC$155:$BC$1048576,0),MATCH((CUADRO!F$5&amp;$E119),'Hoja de Trabajo para listado'!$BC$151:$CB$151,0)),0)+IFERROR(INDEX('Hoja de Trabajo para listado'!$DE$153:$DG$274,MATCH($A119,'Hoja de Trabajo para listado'!$DE$153:$DE$1048576,0),MATCH((CUADRO!F$5&amp;$E119),'Hoja de Trabajo para listado'!$DE$151:$DG$151,0)),0)+IFERROR(INDEX('Hoja de Trabajo para listado'!$CD$155:$DC$1048576,MATCH($A119,'Hoja de Trabajo para listado'!$CD$155:$CD$1048576,0),MATCH((CUADRO!F$5&amp;$E119),'Hoja de Trabajo para listado'!$CD$151:$DC$151,0)),0)</f>
        <v>9030.0300000000007</v>
      </c>
      <c r="G119" s="245">
        <f ca="1">+IFERROR(INDEX('Hoja de Trabajo para listado'!$A$155:$Z$1048576,MATCH($A119,'Hoja de Trabajo para listado'!$A$155:$A$1048576,0),MATCH((CUADRO!G$5&amp;$E119),'Hoja de Trabajo para listado'!$A$151:$Z$151,0)),0)+IFERROR(INDEX('Hoja de Trabajo para listado'!$AB$155:$BA$1048576,MATCH($A119,'Hoja de Trabajo para listado'!$AB$155:$AB$1048576,0),MATCH((CUADRO!G$5&amp;$E119),'Hoja de Trabajo para listado'!$AB$151:$BA$151,0)),0)+IFERROR(INDEX('Hoja de Trabajo para listado'!$BC$155:$CB$1048576,MATCH($A119,'Hoja de Trabajo para listado'!$BC$155:$BC$1048576,0),MATCH((CUADRO!G$5&amp;$E119),'Hoja de Trabajo para listado'!$BC$151:$CB$151,0)),0)+IFERROR(INDEX('Hoja de Trabajo para listado'!$DE$153:$DG$274,MATCH($A119,'Hoja de Trabajo para listado'!$DE$153:$DE$1048576,0),MATCH((CUADRO!G$5&amp;$E119),'Hoja de Trabajo para listado'!$DE$151:$DG$151,0)),0)+IFERROR(INDEX('Hoja de Trabajo para listado'!$CD$155:$DC$1048576,MATCH($A119,'Hoja de Trabajo para listado'!$CD$155:$CD$1048576,0),MATCH((CUADRO!G$5&amp;$E119),'Hoja de Trabajo para listado'!$CD$151:$DC$151,0)),0)</f>
        <v>923281.73</v>
      </c>
      <c r="H119" s="245">
        <f ca="1">+IFERROR(INDEX('Hoja de Trabajo para listado'!$A$155:$Z$1048576,MATCH($A119,'Hoja de Trabajo para listado'!$A$155:$A$1048576,0),MATCH((CUADRO!H$5&amp;$E119),'Hoja de Trabajo para listado'!$A$151:$Z$151,0)),0)+IFERROR(INDEX('Hoja de Trabajo para listado'!$AB$155:$BA$1048576,MATCH($A119,'Hoja de Trabajo para listado'!$AB$155:$AB$1048576,0),MATCH((CUADRO!H$5&amp;$E119),'Hoja de Trabajo para listado'!$AB$151:$BA$151,0)),0)+IFERROR(INDEX('Hoja de Trabajo para listado'!$BC$155:$CB$1048576,MATCH($A119,'Hoja de Trabajo para listado'!$BC$155:$BC$1048576,0),MATCH((CUADRO!H$5&amp;$E119),'Hoja de Trabajo para listado'!$BC$151:$CB$151,0)),0)+IFERROR(INDEX('Hoja de Trabajo para listado'!$DE$153:$DG$274,MATCH($A119,'Hoja de Trabajo para listado'!$DE$153:$DE$1048576,0),MATCH((CUADRO!H$5&amp;$E119),'Hoja de Trabajo para listado'!$DE$151:$DG$151,0)),0)+IFERROR(INDEX('Hoja de Trabajo para listado'!$CD$155:$DC$1048576,MATCH($A119,'Hoja de Trabajo para listado'!$CD$155:$CD$1048576,0),MATCH((CUADRO!H$5&amp;$E119),'Hoja de Trabajo para listado'!$CD$151:$DC$151,0)),0)</f>
        <v>0</v>
      </c>
      <c r="I119" s="245">
        <f ca="1">+IFERROR(INDEX('Hoja de Trabajo para listado'!$A$155:$Z$1048576,MATCH($A119,'Hoja de Trabajo para listado'!$A$155:$A$1048576,0),MATCH((CUADRO!I$5&amp;$E119),'Hoja de Trabajo para listado'!$A$151:$Z$151,0)),0)+IFERROR(INDEX('Hoja de Trabajo para listado'!$AB$155:$BA$1048576,MATCH($A119,'Hoja de Trabajo para listado'!$AB$155:$AB$1048576,0),MATCH((CUADRO!I$5&amp;$E119),'Hoja de Trabajo para listado'!$AB$151:$BA$151,0)),0)+IFERROR(INDEX('Hoja de Trabajo para listado'!$BC$155:$CB$1048576,MATCH($A119,'Hoja de Trabajo para listado'!$BC$155:$BC$1048576,0),MATCH((CUADRO!I$5&amp;$E119),'Hoja de Trabajo para listado'!$BC$151:$CB$151,0)),0)+IFERROR(INDEX('Hoja de Trabajo para listado'!$DE$153:$DG$274,MATCH($A119,'Hoja de Trabajo para listado'!$DE$153:$DE$1048576,0),MATCH((CUADRO!I$5&amp;$E119),'Hoja de Trabajo para listado'!$DE$151:$DG$151,0)),0)+IFERROR(INDEX('Hoja de Trabajo para listado'!$CD$155:$DC$1048576,MATCH($A119,'Hoja de Trabajo para listado'!$CD$155:$CD$1048576,0),MATCH((CUADRO!I$5&amp;$E119),'Hoja de Trabajo para listado'!$CD$151:$DC$151,0)),0)</f>
        <v>0</v>
      </c>
      <c r="J119" s="245">
        <f ca="1">+IFERROR(INDEX('Hoja de Trabajo para listado'!$A$155:$Z$1048576,MATCH($A119,'Hoja de Trabajo para listado'!$A$155:$A$1048576,0),MATCH((CUADRO!J$5&amp;$E119),'Hoja de Trabajo para listado'!$A$151:$Z$151,0)),0)+IFERROR(INDEX('Hoja de Trabajo para listado'!$AB$155:$BA$1048576,MATCH($A119,'Hoja de Trabajo para listado'!$AB$155:$AB$1048576,0),MATCH((CUADRO!J$5&amp;$E119),'Hoja de Trabajo para listado'!$AB$151:$BA$151,0)),0)+IFERROR(INDEX('Hoja de Trabajo para listado'!$BC$155:$CB$1048576,MATCH($A119,'Hoja de Trabajo para listado'!$BC$155:$BC$1048576,0),MATCH((CUADRO!J$5&amp;$E119),'Hoja de Trabajo para listado'!$BC$151:$CB$151,0)),0)+IFERROR(INDEX('Hoja de Trabajo para listado'!$DE$153:$DG$274,MATCH($A119,'Hoja de Trabajo para listado'!$DE$153:$DE$1048576,0),MATCH((CUADRO!J$5&amp;$E119),'Hoja de Trabajo para listado'!$DE$151:$DG$151,0)),0)+IFERROR(INDEX('Hoja de Trabajo para listado'!$CD$155:$DC$1048576,MATCH($A119,'Hoja de Trabajo para listado'!$CD$155:$CD$1048576,0),MATCH((CUADRO!J$5&amp;$E119),'Hoja de Trabajo para listado'!$CD$151:$DC$151,0)),0)</f>
        <v>0</v>
      </c>
      <c r="K119" s="245">
        <f ca="1">+IFERROR(INDEX('Hoja de Trabajo para listado'!$A$155:$Z$1048576,MATCH($A119,'Hoja de Trabajo para listado'!$A$155:$A$1048576,0),MATCH((CUADRO!K$5&amp;$E119),'Hoja de Trabajo para listado'!$A$151:$Z$151,0)),0)+IFERROR(INDEX('Hoja de Trabajo para listado'!$AB$155:$BA$1048576,MATCH($A119,'Hoja de Trabajo para listado'!$AB$155:$AB$1048576,0),MATCH((CUADRO!K$5&amp;$E119),'Hoja de Trabajo para listado'!$AB$151:$BA$151,0)),0)+IFERROR(INDEX('Hoja de Trabajo para listado'!$BC$155:$CB$1048576,MATCH($A119,'Hoja de Trabajo para listado'!$BC$155:$BC$1048576,0),MATCH((CUADRO!K$5&amp;$E119),'Hoja de Trabajo para listado'!$BC$151:$CB$151,0)),0)+IFERROR(INDEX('Hoja de Trabajo para listado'!$DE$153:$DG$274,MATCH($A119,'Hoja de Trabajo para listado'!$DE$153:$DE$1048576,0),MATCH((CUADRO!K$5&amp;$E119),'Hoja de Trabajo para listado'!$DE$151:$DG$151,0)),0)+IFERROR(INDEX('Hoja de Trabajo para listado'!$CD$155:$DC$1048576,MATCH($A119,'Hoja de Trabajo para listado'!$CD$155:$CD$1048576,0),MATCH((CUADRO!K$5&amp;$E119),'Hoja de Trabajo para listado'!$CD$151:$DC$151,0)),0)</f>
        <v>0</v>
      </c>
      <c r="L119" s="245">
        <f ca="1">+IFERROR(INDEX('Hoja de Trabajo para listado'!$A$155:$Z$1048576,MATCH($A119,'Hoja de Trabajo para listado'!$A$155:$A$1048576,0),MATCH((CUADRO!L$5&amp;$E119),'Hoja de Trabajo para listado'!$A$151:$Z$151,0)),0)+IFERROR(INDEX('Hoja de Trabajo para listado'!$AB$155:$BA$1048576,MATCH($A119,'Hoja de Trabajo para listado'!$AB$155:$AB$1048576,0),MATCH((CUADRO!L$5&amp;$E119),'Hoja de Trabajo para listado'!$AB$151:$BA$151,0)),0)+IFERROR(INDEX('Hoja de Trabajo para listado'!$BC$155:$CB$1048576,MATCH($A119,'Hoja de Trabajo para listado'!$BC$155:$BC$1048576,0),MATCH((CUADRO!L$5&amp;$E119),'Hoja de Trabajo para listado'!$BC$151:$CB$151,0)),0)+IFERROR(INDEX('Hoja de Trabajo para listado'!$DE$153:$DG$274,MATCH($A119,'Hoja de Trabajo para listado'!$DE$153:$DE$1048576,0),MATCH((CUADRO!L$5&amp;$E119),'Hoja de Trabajo para listado'!$DE$151:$DG$151,0)),0)+IFERROR(INDEX('Hoja de Trabajo para listado'!$CD$155:$DC$1048576,MATCH($A119,'Hoja de Trabajo para listado'!$CD$155:$CD$1048576,0),MATCH((CUADRO!L$5&amp;$E119),'Hoja de Trabajo para listado'!$CD$151:$DC$151,0)),0)</f>
        <v>0</v>
      </c>
      <c r="M119" s="245">
        <f ca="1">+IFERROR(INDEX('Hoja de Trabajo para listado'!$A$155:$Z$1048576,MATCH($A119,'Hoja de Trabajo para listado'!$A$155:$A$1048576,0),MATCH((CUADRO!M$5&amp;$E119),'Hoja de Trabajo para listado'!$A$151:$Z$151,0)),0)+IFERROR(INDEX('Hoja de Trabajo para listado'!$AB$155:$BA$1048576,MATCH($A119,'Hoja de Trabajo para listado'!$AB$155:$AB$1048576,0),MATCH((CUADRO!M$5&amp;$E119),'Hoja de Trabajo para listado'!$AB$151:$BA$151,0)),0)+IFERROR(INDEX('Hoja de Trabajo para listado'!$BC$155:$CB$1048576,MATCH($A119,'Hoja de Trabajo para listado'!$BC$155:$BC$1048576,0),MATCH((CUADRO!M$5&amp;$E119),'Hoja de Trabajo para listado'!$BC$151:$CB$151,0)),0)+IFERROR(INDEX('Hoja de Trabajo para listado'!$DE$153:$DG$274,MATCH($A119,'Hoja de Trabajo para listado'!$DE$153:$DE$1048576,0),MATCH((CUADRO!M$5&amp;$E119),'Hoja de Trabajo para listado'!$DE$151:$DG$151,0)),0)+IFERROR(INDEX('Hoja de Trabajo para listado'!$CD$155:$DC$1048576,MATCH($A119,'Hoja de Trabajo para listado'!$CD$155:$CD$1048576,0),MATCH((CUADRO!M$5&amp;$E119),'Hoja de Trabajo para listado'!$CD$151:$DC$151,0)),0)</f>
        <v>0</v>
      </c>
      <c r="N119" s="245">
        <f ca="1">+IFERROR(INDEX('Hoja de Trabajo para listado'!$A$155:$Z$1048576,MATCH($A119,'Hoja de Trabajo para listado'!$A$155:$A$1048576,0),MATCH((CUADRO!N$5&amp;$E119),'Hoja de Trabajo para listado'!$A$151:$Z$151,0)),0)+IFERROR(INDEX('Hoja de Trabajo para listado'!$AB$155:$BA$1048576,MATCH($A119,'Hoja de Trabajo para listado'!$AB$155:$AB$1048576,0),MATCH((CUADRO!N$5&amp;$E119),'Hoja de Trabajo para listado'!$AB$151:$BA$151,0)),0)+IFERROR(INDEX('Hoja de Trabajo para listado'!$BC$155:$CB$1048576,MATCH($A119,'Hoja de Trabajo para listado'!$BC$155:$BC$1048576,0),MATCH((CUADRO!N$5&amp;$E119),'Hoja de Trabajo para listado'!$BC$151:$CB$151,0)),0)+IFERROR(INDEX('Hoja de Trabajo para listado'!$DE$153:$DG$274,MATCH($A119,'Hoja de Trabajo para listado'!$DE$153:$DE$1048576,0),MATCH((CUADRO!N$5&amp;$E119),'Hoja de Trabajo para listado'!$DE$151:$DG$151,0)),0)+IFERROR(INDEX('Hoja de Trabajo para listado'!$CD$155:$DC$1048576,MATCH($A119,'Hoja de Trabajo para listado'!$CD$155:$CD$1048576,0),MATCH((CUADRO!N$5&amp;$E119),'Hoja de Trabajo para listado'!$CD$151:$DC$151,0)),0)</f>
        <v>0</v>
      </c>
      <c r="O119" s="245">
        <f ca="1">+IFERROR(INDEX('Hoja de Trabajo para listado'!$A$155:$Z$1048576,MATCH($A119,'Hoja de Trabajo para listado'!$A$155:$A$1048576,0),MATCH((CUADRO!O$5&amp;$E119),'Hoja de Trabajo para listado'!$A$151:$Z$151,0)),0)+IFERROR(INDEX('Hoja de Trabajo para listado'!$AB$155:$BA$1048576,MATCH($A119,'Hoja de Trabajo para listado'!$AB$155:$AB$1048576,0),MATCH((CUADRO!O$5&amp;$E119),'Hoja de Trabajo para listado'!$AB$151:$BA$151,0)),0)+IFERROR(INDEX('Hoja de Trabajo para listado'!$BC$155:$CB$1048576,MATCH($A119,'Hoja de Trabajo para listado'!$BC$155:$BC$1048576,0),MATCH((CUADRO!O$5&amp;$E119),'Hoja de Trabajo para listado'!$BC$151:$CB$151,0)),0)+IFERROR(INDEX('Hoja de Trabajo para listado'!$DE$153:$DG$274,MATCH($A119,'Hoja de Trabajo para listado'!$DE$153:$DE$1048576,0),MATCH((CUADRO!O$5&amp;$E119),'Hoja de Trabajo para listado'!$DE$151:$DG$151,0)),0)+IFERROR(INDEX('Hoja de Trabajo para listado'!$CD$155:$DC$1048576,MATCH($A119,'Hoja de Trabajo para listado'!$CD$155:$CD$1048576,0),MATCH((CUADRO!O$5&amp;$E119),'Hoja de Trabajo para listado'!$CD$151:$DC$151,0)),0)</f>
        <v>0</v>
      </c>
      <c r="P119" s="245">
        <f ca="1">+IFERROR(INDEX('Hoja de Trabajo para listado'!$A$155:$Z$1048576,MATCH($A119,'Hoja de Trabajo para listado'!$A$155:$A$1048576,0),MATCH((CUADRO!P$5&amp;$E119),'Hoja de Trabajo para listado'!$A$151:$Z$151,0)),0)+IFERROR(INDEX('Hoja de Trabajo para listado'!$AB$155:$BA$1048576,MATCH($A119,'Hoja de Trabajo para listado'!$AB$155:$AB$1048576,0),MATCH((CUADRO!P$5&amp;$E119),'Hoja de Trabajo para listado'!$AB$151:$BA$151,0)),0)+IFERROR(INDEX('Hoja de Trabajo para listado'!$BC$155:$CB$1048576,MATCH($A119,'Hoja de Trabajo para listado'!$BC$155:$BC$1048576,0),MATCH((CUADRO!P$5&amp;$E119),'Hoja de Trabajo para listado'!$BC$151:$CB$151,0)),0)+IFERROR(INDEX('Hoja de Trabajo para listado'!$DE$153:$DG$274,MATCH($A119,'Hoja de Trabajo para listado'!$DE$153:$DE$1048576,0),MATCH((CUADRO!P$5&amp;$E119),'Hoja de Trabajo para listado'!$DE$151:$DG$151,0)),0)+IFERROR(INDEX('Hoja de Trabajo para listado'!$CD$155:$DC$1048576,MATCH($A119,'Hoja de Trabajo para listado'!$CD$155:$CD$1048576,0),MATCH((CUADRO!P$5&amp;$E119),'Hoja de Trabajo para listado'!$CD$151:$DC$151,0)),0)</f>
        <v>0</v>
      </c>
      <c r="Q119" s="245">
        <f ca="1">+IFERROR(INDEX('Hoja de Trabajo para listado'!$A$155:$Z$1048576,MATCH($A119,'Hoja de Trabajo para listado'!$A$155:$A$1048576,0),MATCH((CUADRO!Q$5&amp;$E119),'Hoja de Trabajo para listado'!$A$151:$Z$151,0)),0)+IFERROR(INDEX('Hoja de Trabajo para listado'!$AB$155:$BA$1048576,MATCH($A119,'Hoja de Trabajo para listado'!$AB$155:$AB$1048576,0),MATCH((CUADRO!Q$5&amp;$E119),'Hoja de Trabajo para listado'!$AB$151:$BA$151,0)),0)+IFERROR(INDEX('Hoja de Trabajo para listado'!$BC$155:$CB$1048576,MATCH($A119,'Hoja de Trabajo para listado'!$BC$155:$BC$1048576,0),MATCH((CUADRO!Q$5&amp;$E119),'Hoja de Trabajo para listado'!$BC$151:$CB$151,0)),0)+IFERROR(INDEX('Hoja de Trabajo para listado'!$DE$153:$DG$274,MATCH($A119,'Hoja de Trabajo para listado'!$DE$153:$DE$1048576,0),MATCH((CUADRO!Q$5&amp;$E119),'Hoja de Trabajo para listado'!$DE$151:$DG$151,0)),0)+IFERROR(INDEX('Hoja de Trabajo para listado'!$CD$155:$DC$1048576,MATCH($A119,'Hoja de Trabajo para listado'!$CD$155:$CD$1048576,0),MATCH((CUADRO!Q$5&amp;$E119),'Hoja de Trabajo para listado'!$CD$151:$DC$151,0)),0)</f>
        <v>0</v>
      </c>
      <c r="R119" s="245">
        <f t="shared" ca="1" si="5"/>
        <v>932311.76</v>
      </c>
      <c r="S119" s="245">
        <f ca="1">+R118+R119</f>
        <v>932311.76</v>
      </c>
      <c r="T119" s="245">
        <f ca="1">+S119</f>
        <v>932311.76</v>
      </c>
      <c r="U119" s="244">
        <f t="shared" si="6"/>
        <v>2</v>
      </c>
      <c r="V119" s="333" t="str">
        <f>+VLOOKUP(A119,bd_lista!$A$3:$E$590,5,FALSE)</f>
        <v>Instituciones Descentralizadas</v>
      </c>
      <c r="W119" s="384"/>
      <c r="X119" s="242">
        <f>+VLOOKUP(A119,[3]Sheet1!$A$13:$D$744,4,FALSE)</f>
        <v>78</v>
      </c>
      <c r="Y119" s="242" t="str">
        <f>+VLOOKUP(X119,bd_lista!$A$3:$C$590,3,FALSE)</f>
        <v>Ministerio de Hidrocarburos y Energías</v>
      </c>
      <c r="Z119" s="292"/>
      <c r="AA119" s="321"/>
    </row>
    <row r="120" spans="1:27" ht="15" customHeight="1">
      <c r="A120" s="251">
        <v>169</v>
      </c>
      <c r="B120" s="388">
        <f>+A120</f>
        <v>169</v>
      </c>
      <c r="C120" s="247" t="str">
        <f>+VLOOKUP(A120,bd_lista!$A$3:$C$590,3,FALSE)</f>
        <v>Autoridad General de Impugnación Tributaria</v>
      </c>
      <c r="D120" s="385" t="str">
        <f>+C120</f>
        <v>Autoridad General de Impugnación Tributaria</v>
      </c>
      <c r="E120" s="247" t="s">
        <v>1304</v>
      </c>
      <c r="F120" s="243">
        <f ca="1">+IFERROR(INDEX('Hoja de Trabajo para listado'!$A$155:$Z$1048576,MATCH($A120,'Hoja de Trabajo para listado'!$A$155:$A$1048576,0),MATCH((CUADRO!F$5&amp;$E120),'Hoja de Trabajo para listado'!$A$151:$Z$151,0)),0)+IFERROR(INDEX('Hoja de Trabajo para listado'!$AB$155:$BA$1048576,MATCH($A120,'Hoja de Trabajo para listado'!$AB$155:$AB$1048576,0),MATCH((CUADRO!F$5&amp;$E120),'Hoja de Trabajo para listado'!$AB$151:$BA$151,0)),0)+IFERROR(INDEX('Hoja de Trabajo para listado'!$BC$155:$CB$1048576,MATCH($A120,'Hoja de Trabajo para listado'!$BC$155:$BC$1048576,0),MATCH((CUADRO!F$5&amp;$E120),'Hoja de Trabajo para listado'!$BC$151:$CB$151,0)),0)+IFERROR(INDEX('Hoja de Trabajo para listado'!$DE$153:$DG$274,MATCH($A120,'Hoja de Trabajo para listado'!$DE$153:$DE$1048576,0),MATCH((CUADRO!F$5&amp;$E120),'Hoja de Trabajo para listado'!$DE$151:$DG$151,0)),0)+IFERROR(INDEX('Hoja de Trabajo para listado'!$CD$155:$DC$1048576,MATCH($A120,'Hoja de Trabajo para listado'!$CD$155:$CD$1048576,0),MATCH((CUADRO!F$5&amp;$E120),'Hoja de Trabajo para listado'!$CD$151:$DC$151,0)),0)</f>
        <v>0</v>
      </c>
      <c r="G120" s="243">
        <f ca="1">+IFERROR(INDEX('Hoja de Trabajo para listado'!$A$155:$Z$1048576,MATCH($A120,'Hoja de Trabajo para listado'!$A$155:$A$1048576,0),MATCH((CUADRO!G$5&amp;$E120),'Hoja de Trabajo para listado'!$A$151:$Z$151,0)),0)+IFERROR(INDEX('Hoja de Trabajo para listado'!$AB$155:$BA$1048576,MATCH($A120,'Hoja de Trabajo para listado'!$AB$155:$AB$1048576,0),MATCH((CUADRO!G$5&amp;$E120),'Hoja de Trabajo para listado'!$AB$151:$BA$151,0)),0)+IFERROR(INDEX('Hoja de Trabajo para listado'!$BC$155:$CB$1048576,MATCH($A120,'Hoja de Trabajo para listado'!$BC$155:$BC$1048576,0),MATCH((CUADRO!G$5&amp;$E120),'Hoja de Trabajo para listado'!$BC$151:$CB$151,0)),0)+IFERROR(INDEX('Hoja de Trabajo para listado'!$DE$153:$DG$274,MATCH($A120,'Hoja de Trabajo para listado'!$DE$153:$DE$1048576,0),MATCH((CUADRO!G$5&amp;$E120),'Hoja de Trabajo para listado'!$DE$151:$DG$151,0)),0)+IFERROR(INDEX('Hoja de Trabajo para listado'!$CD$155:$DC$1048576,MATCH($A120,'Hoja de Trabajo para listado'!$CD$155:$CD$1048576,0),MATCH((CUADRO!G$5&amp;$E120),'Hoja de Trabajo para listado'!$CD$151:$DC$151,0)),0)</f>
        <v>0</v>
      </c>
      <c r="H120" s="243">
        <f ca="1">+IFERROR(INDEX('Hoja de Trabajo para listado'!$A$155:$Z$1048576,MATCH($A120,'Hoja de Trabajo para listado'!$A$155:$A$1048576,0),MATCH((CUADRO!H$5&amp;$E120),'Hoja de Trabajo para listado'!$A$151:$Z$151,0)),0)+IFERROR(INDEX('Hoja de Trabajo para listado'!$AB$155:$BA$1048576,MATCH($A120,'Hoja de Trabajo para listado'!$AB$155:$AB$1048576,0),MATCH((CUADRO!H$5&amp;$E120),'Hoja de Trabajo para listado'!$AB$151:$BA$151,0)),0)+IFERROR(INDEX('Hoja de Trabajo para listado'!$BC$155:$CB$1048576,MATCH($A120,'Hoja de Trabajo para listado'!$BC$155:$BC$1048576,0),MATCH((CUADRO!H$5&amp;$E120),'Hoja de Trabajo para listado'!$BC$151:$CB$151,0)),0)+IFERROR(INDEX('Hoja de Trabajo para listado'!$DE$153:$DG$274,MATCH($A120,'Hoja de Trabajo para listado'!$DE$153:$DE$1048576,0),MATCH((CUADRO!H$5&amp;$E120),'Hoja de Trabajo para listado'!$DE$151:$DG$151,0)),0)+IFERROR(INDEX('Hoja de Trabajo para listado'!$CD$155:$DC$1048576,MATCH($A120,'Hoja de Trabajo para listado'!$CD$155:$CD$1048576,0),MATCH((CUADRO!H$5&amp;$E120),'Hoja de Trabajo para listado'!$CD$151:$DC$151,0)),0)</f>
        <v>0</v>
      </c>
      <c r="I120" s="243">
        <f ca="1">+IFERROR(INDEX('Hoja de Trabajo para listado'!$A$155:$Z$1048576,MATCH($A120,'Hoja de Trabajo para listado'!$A$155:$A$1048576,0),MATCH((CUADRO!I$5&amp;$E120),'Hoja de Trabajo para listado'!$A$151:$Z$151,0)),0)+IFERROR(INDEX('Hoja de Trabajo para listado'!$AB$155:$BA$1048576,MATCH($A120,'Hoja de Trabajo para listado'!$AB$155:$AB$1048576,0),MATCH((CUADRO!I$5&amp;$E120),'Hoja de Trabajo para listado'!$AB$151:$BA$151,0)),0)+IFERROR(INDEX('Hoja de Trabajo para listado'!$BC$155:$CB$1048576,MATCH($A120,'Hoja de Trabajo para listado'!$BC$155:$BC$1048576,0),MATCH((CUADRO!I$5&amp;$E120),'Hoja de Trabajo para listado'!$BC$151:$CB$151,0)),0)+IFERROR(INDEX('Hoja de Trabajo para listado'!$DE$153:$DG$274,MATCH($A120,'Hoja de Trabajo para listado'!$DE$153:$DE$1048576,0),MATCH((CUADRO!I$5&amp;$E120),'Hoja de Trabajo para listado'!$DE$151:$DG$151,0)),0)+IFERROR(INDEX('Hoja de Trabajo para listado'!$CD$155:$DC$1048576,MATCH($A120,'Hoja de Trabajo para listado'!$CD$155:$CD$1048576,0),MATCH((CUADRO!I$5&amp;$E120),'Hoja de Trabajo para listado'!$CD$151:$DC$151,0)),0)</f>
        <v>0</v>
      </c>
      <c r="J120" s="243">
        <f ca="1">+IFERROR(INDEX('Hoja de Trabajo para listado'!$A$155:$Z$1048576,MATCH($A120,'Hoja de Trabajo para listado'!$A$155:$A$1048576,0),MATCH((CUADRO!J$5&amp;$E120),'Hoja de Trabajo para listado'!$A$151:$Z$151,0)),0)+IFERROR(INDEX('Hoja de Trabajo para listado'!$AB$155:$BA$1048576,MATCH($A120,'Hoja de Trabajo para listado'!$AB$155:$AB$1048576,0),MATCH((CUADRO!J$5&amp;$E120),'Hoja de Trabajo para listado'!$AB$151:$BA$151,0)),0)+IFERROR(INDEX('Hoja de Trabajo para listado'!$BC$155:$CB$1048576,MATCH($A120,'Hoja de Trabajo para listado'!$BC$155:$BC$1048576,0),MATCH((CUADRO!J$5&amp;$E120),'Hoja de Trabajo para listado'!$BC$151:$CB$151,0)),0)+IFERROR(INDEX('Hoja de Trabajo para listado'!$DE$153:$DG$274,MATCH($A120,'Hoja de Trabajo para listado'!$DE$153:$DE$1048576,0),MATCH((CUADRO!J$5&amp;$E120),'Hoja de Trabajo para listado'!$DE$151:$DG$151,0)),0)+IFERROR(INDEX('Hoja de Trabajo para listado'!$CD$155:$DC$1048576,MATCH($A120,'Hoja de Trabajo para listado'!$CD$155:$CD$1048576,0),MATCH((CUADRO!J$5&amp;$E120),'Hoja de Trabajo para listado'!$CD$151:$DC$151,0)),0)</f>
        <v>0</v>
      </c>
      <c r="K120" s="243">
        <f ca="1">+IFERROR(INDEX('Hoja de Trabajo para listado'!$A$155:$Z$1048576,MATCH($A120,'Hoja de Trabajo para listado'!$A$155:$A$1048576,0),MATCH((CUADRO!K$5&amp;$E120),'Hoja de Trabajo para listado'!$A$151:$Z$151,0)),0)+IFERROR(INDEX('Hoja de Trabajo para listado'!$AB$155:$BA$1048576,MATCH($A120,'Hoja de Trabajo para listado'!$AB$155:$AB$1048576,0),MATCH((CUADRO!K$5&amp;$E120),'Hoja de Trabajo para listado'!$AB$151:$BA$151,0)),0)+IFERROR(INDEX('Hoja de Trabajo para listado'!$BC$155:$CB$1048576,MATCH($A120,'Hoja de Trabajo para listado'!$BC$155:$BC$1048576,0),MATCH((CUADRO!K$5&amp;$E120),'Hoja de Trabajo para listado'!$BC$151:$CB$151,0)),0)+IFERROR(INDEX('Hoja de Trabajo para listado'!$DE$153:$DG$274,MATCH($A120,'Hoja de Trabajo para listado'!$DE$153:$DE$1048576,0),MATCH((CUADRO!K$5&amp;$E120),'Hoja de Trabajo para listado'!$DE$151:$DG$151,0)),0)+IFERROR(INDEX('Hoja de Trabajo para listado'!$CD$155:$DC$1048576,MATCH($A120,'Hoja de Trabajo para listado'!$CD$155:$CD$1048576,0),MATCH((CUADRO!K$5&amp;$E120),'Hoja de Trabajo para listado'!$CD$151:$DC$151,0)),0)</f>
        <v>0</v>
      </c>
      <c r="L120" s="243">
        <f ca="1">+IFERROR(INDEX('Hoja de Trabajo para listado'!$A$155:$Z$1048576,MATCH($A120,'Hoja de Trabajo para listado'!$A$155:$A$1048576,0),MATCH((CUADRO!L$5&amp;$E120),'Hoja de Trabajo para listado'!$A$151:$Z$151,0)),0)+IFERROR(INDEX('Hoja de Trabajo para listado'!$AB$155:$BA$1048576,MATCH($A120,'Hoja de Trabajo para listado'!$AB$155:$AB$1048576,0),MATCH((CUADRO!L$5&amp;$E120),'Hoja de Trabajo para listado'!$AB$151:$BA$151,0)),0)+IFERROR(INDEX('Hoja de Trabajo para listado'!$BC$155:$CB$1048576,MATCH($A120,'Hoja de Trabajo para listado'!$BC$155:$BC$1048576,0),MATCH((CUADRO!L$5&amp;$E120),'Hoja de Trabajo para listado'!$BC$151:$CB$151,0)),0)+IFERROR(INDEX('Hoja de Trabajo para listado'!$DE$153:$DG$274,MATCH($A120,'Hoja de Trabajo para listado'!$DE$153:$DE$1048576,0),MATCH((CUADRO!L$5&amp;$E120),'Hoja de Trabajo para listado'!$DE$151:$DG$151,0)),0)+IFERROR(INDEX('Hoja de Trabajo para listado'!$CD$155:$DC$1048576,MATCH($A120,'Hoja de Trabajo para listado'!$CD$155:$CD$1048576,0),MATCH((CUADRO!L$5&amp;$E120),'Hoja de Trabajo para listado'!$CD$151:$DC$151,0)),0)</f>
        <v>0</v>
      </c>
      <c r="M120" s="243">
        <f ca="1">+IFERROR(INDEX('Hoja de Trabajo para listado'!$A$155:$Z$1048576,MATCH($A120,'Hoja de Trabajo para listado'!$A$155:$A$1048576,0),MATCH((CUADRO!M$5&amp;$E120),'Hoja de Trabajo para listado'!$A$151:$Z$151,0)),0)+IFERROR(INDEX('Hoja de Trabajo para listado'!$AB$155:$BA$1048576,MATCH($A120,'Hoja de Trabajo para listado'!$AB$155:$AB$1048576,0),MATCH((CUADRO!M$5&amp;$E120),'Hoja de Trabajo para listado'!$AB$151:$BA$151,0)),0)+IFERROR(INDEX('Hoja de Trabajo para listado'!$BC$155:$CB$1048576,MATCH($A120,'Hoja de Trabajo para listado'!$BC$155:$BC$1048576,0),MATCH((CUADRO!M$5&amp;$E120),'Hoja de Trabajo para listado'!$BC$151:$CB$151,0)),0)+IFERROR(INDEX('Hoja de Trabajo para listado'!$DE$153:$DG$274,MATCH($A120,'Hoja de Trabajo para listado'!$DE$153:$DE$1048576,0),MATCH((CUADRO!M$5&amp;$E120),'Hoja de Trabajo para listado'!$DE$151:$DG$151,0)),0)+IFERROR(INDEX('Hoja de Trabajo para listado'!$CD$155:$DC$1048576,MATCH($A120,'Hoja de Trabajo para listado'!$CD$155:$CD$1048576,0),MATCH((CUADRO!M$5&amp;$E120),'Hoja de Trabajo para listado'!$CD$151:$DC$151,0)),0)</f>
        <v>0</v>
      </c>
      <c r="N120" s="243">
        <f ca="1">+IFERROR(INDEX('Hoja de Trabajo para listado'!$A$155:$Z$1048576,MATCH($A120,'Hoja de Trabajo para listado'!$A$155:$A$1048576,0),MATCH((CUADRO!N$5&amp;$E120),'Hoja de Trabajo para listado'!$A$151:$Z$151,0)),0)+IFERROR(INDEX('Hoja de Trabajo para listado'!$AB$155:$BA$1048576,MATCH($A120,'Hoja de Trabajo para listado'!$AB$155:$AB$1048576,0),MATCH((CUADRO!N$5&amp;$E120),'Hoja de Trabajo para listado'!$AB$151:$BA$151,0)),0)+IFERROR(INDEX('Hoja de Trabajo para listado'!$BC$155:$CB$1048576,MATCH($A120,'Hoja de Trabajo para listado'!$BC$155:$BC$1048576,0),MATCH((CUADRO!N$5&amp;$E120),'Hoja de Trabajo para listado'!$BC$151:$CB$151,0)),0)+IFERROR(INDEX('Hoja de Trabajo para listado'!$DE$153:$DG$274,MATCH($A120,'Hoja de Trabajo para listado'!$DE$153:$DE$1048576,0),MATCH((CUADRO!N$5&amp;$E120),'Hoja de Trabajo para listado'!$DE$151:$DG$151,0)),0)+IFERROR(INDEX('Hoja de Trabajo para listado'!$CD$155:$DC$1048576,MATCH($A120,'Hoja de Trabajo para listado'!$CD$155:$CD$1048576,0),MATCH((CUADRO!N$5&amp;$E120),'Hoja de Trabajo para listado'!$CD$151:$DC$151,0)),0)</f>
        <v>0</v>
      </c>
      <c r="O120" s="243">
        <f ca="1">+IFERROR(INDEX('Hoja de Trabajo para listado'!$A$155:$Z$1048576,MATCH($A120,'Hoja de Trabajo para listado'!$A$155:$A$1048576,0),MATCH((CUADRO!O$5&amp;$E120),'Hoja de Trabajo para listado'!$A$151:$Z$151,0)),0)+IFERROR(INDEX('Hoja de Trabajo para listado'!$AB$155:$BA$1048576,MATCH($A120,'Hoja de Trabajo para listado'!$AB$155:$AB$1048576,0),MATCH((CUADRO!O$5&amp;$E120),'Hoja de Trabajo para listado'!$AB$151:$BA$151,0)),0)+IFERROR(INDEX('Hoja de Trabajo para listado'!$BC$155:$CB$1048576,MATCH($A120,'Hoja de Trabajo para listado'!$BC$155:$BC$1048576,0),MATCH((CUADRO!O$5&amp;$E120),'Hoja de Trabajo para listado'!$BC$151:$CB$151,0)),0)+IFERROR(INDEX('Hoja de Trabajo para listado'!$DE$153:$DG$274,MATCH($A120,'Hoja de Trabajo para listado'!$DE$153:$DE$1048576,0),MATCH((CUADRO!O$5&amp;$E120),'Hoja de Trabajo para listado'!$DE$151:$DG$151,0)),0)+IFERROR(INDEX('Hoja de Trabajo para listado'!$CD$155:$DC$1048576,MATCH($A120,'Hoja de Trabajo para listado'!$CD$155:$CD$1048576,0),MATCH((CUADRO!O$5&amp;$E120),'Hoja de Trabajo para listado'!$CD$151:$DC$151,0)),0)</f>
        <v>0</v>
      </c>
      <c r="P120" s="243">
        <f ca="1">+IFERROR(INDEX('Hoja de Trabajo para listado'!$A$155:$Z$1048576,MATCH($A120,'Hoja de Trabajo para listado'!$A$155:$A$1048576,0),MATCH((CUADRO!P$5&amp;$E120),'Hoja de Trabajo para listado'!$A$151:$Z$151,0)),0)+IFERROR(INDEX('Hoja de Trabajo para listado'!$AB$155:$BA$1048576,MATCH($A120,'Hoja de Trabajo para listado'!$AB$155:$AB$1048576,0),MATCH((CUADRO!P$5&amp;$E120),'Hoja de Trabajo para listado'!$AB$151:$BA$151,0)),0)+IFERROR(INDEX('Hoja de Trabajo para listado'!$BC$155:$CB$1048576,MATCH($A120,'Hoja de Trabajo para listado'!$BC$155:$BC$1048576,0),MATCH((CUADRO!P$5&amp;$E120),'Hoja de Trabajo para listado'!$BC$151:$CB$151,0)),0)+IFERROR(INDEX('Hoja de Trabajo para listado'!$DE$153:$DG$274,MATCH($A120,'Hoja de Trabajo para listado'!$DE$153:$DE$1048576,0),MATCH((CUADRO!P$5&amp;$E120),'Hoja de Trabajo para listado'!$DE$151:$DG$151,0)),0)+IFERROR(INDEX('Hoja de Trabajo para listado'!$CD$155:$DC$1048576,MATCH($A120,'Hoja de Trabajo para listado'!$CD$155:$CD$1048576,0),MATCH((CUADRO!P$5&amp;$E120),'Hoja de Trabajo para listado'!$CD$151:$DC$151,0)),0)</f>
        <v>0</v>
      </c>
      <c r="Q120" s="243">
        <f ca="1">+IFERROR(INDEX('Hoja de Trabajo para listado'!$A$155:$Z$1048576,MATCH($A120,'Hoja de Trabajo para listado'!$A$155:$A$1048576,0),MATCH((CUADRO!Q$5&amp;$E120),'Hoja de Trabajo para listado'!$A$151:$Z$151,0)),0)+IFERROR(INDEX('Hoja de Trabajo para listado'!$AB$155:$BA$1048576,MATCH($A120,'Hoja de Trabajo para listado'!$AB$155:$AB$1048576,0),MATCH((CUADRO!Q$5&amp;$E120),'Hoja de Trabajo para listado'!$AB$151:$BA$151,0)),0)+IFERROR(INDEX('Hoja de Trabajo para listado'!$BC$155:$CB$1048576,MATCH($A120,'Hoja de Trabajo para listado'!$BC$155:$BC$1048576,0),MATCH((CUADRO!Q$5&amp;$E120),'Hoja de Trabajo para listado'!$BC$151:$CB$151,0)),0)+IFERROR(INDEX('Hoja de Trabajo para listado'!$DE$153:$DG$274,MATCH($A120,'Hoja de Trabajo para listado'!$DE$153:$DE$1048576,0),MATCH((CUADRO!Q$5&amp;$E120),'Hoja de Trabajo para listado'!$DE$151:$DG$151,0)),0)+IFERROR(INDEX('Hoja de Trabajo para listado'!$CD$155:$DC$1048576,MATCH($A120,'Hoja de Trabajo para listado'!$CD$155:$CD$1048576,0),MATCH((CUADRO!Q$5&amp;$E120),'Hoja de Trabajo para listado'!$CD$151:$DC$151,0)),0)</f>
        <v>0</v>
      </c>
      <c r="R120" s="243">
        <f t="shared" ca="1" si="5"/>
        <v>0</v>
      </c>
      <c r="S120" s="243"/>
      <c r="T120" s="243">
        <f ca="1">+T121</f>
        <v>844</v>
      </c>
      <c r="U120" s="242">
        <f t="shared" si="6"/>
        <v>1</v>
      </c>
      <c r="V120" s="333" t="str">
        <f>+VLOOKUP(A120,bd_lista!$A$3:$E$590,5,FALSE)</f>
        <v>Instituciones Descentralizadas</v>
      </c>
      <c r="W120" s="383" t="str">
        <f>+V120</f>
        <v>Instituciones Descentralizadas</v>
      </c>
      <c r="X120" s="242">
        <f>+VLOOKUP(A120,[3]Sheet1!$A$13:$D$744,4,FALSE)</f>
        <v>35</v>
      </c>
      <c r="Y120" s="242" t="str">
        <f>+VLOOKUP(X120,bd_lista!$A$3:$C$590,3,FALSE)</f>
        <v>Ministerio de Economía y Finanzas Públicas</v>
      </c>
      <c r="Z120" s="294">
        <f>+X120</f>
        <v>35</v>
      </c>
      <c r="AA120" s="319" t="str">
        <f>+Y120</f>
        <v>Ministerio de Economía y Finanzas Públicas</v>
      </c>
    </row>
    <row r="121" spans="1:27" ht="15" customHeight="1">
      <c r="A121" s="32">
        <v>169</v>
      </c>
      <c r="B121" s="389"/>
      <c r="C121" s="333" t="str">
        <f>+VLOOKUP(A121,bd_lista!$A$3:$C$590,3,FALSE)</f>
        <v>Autoridad General de Impugnación Tributaria</v>
      </c>
      <c r="D121" s="386"/>
      <c r="E121" s="333" t="s">
        <v>1305</v>
      </c>
      <c r="F121" s="245">
        <f ca="1">+IFERROR(INDEX('Hoja de Trabajo para listado'!$A$155:$Z$1048576,MATCH($A121,'Hoja de Trabajo para listado'!$A$155:$A$1048576,0),MATCH((CUADRO!F$5&amp;$E121),'Hoja de Trabajo para listado'!$A$151:$Z$151,0)),0)+IFERROR(INDEX('Hoja de Trabajo para listado'!$AB$155:$BA$1048576,MATCH($A121,'Hoja de Trabajo para listado'!$AB$155:$AB$1048576,0),MATCH((CUADRO!F$5&amp;$E121),'Hoja de Trabajo para listado'!$AB$151:$BA$151,0)),0)+IFERROR(INDEX('Hoja de Trabajo para listado'!$BC$155:$CB$1048576,MATCH($A121,'Hoja de Trabajo para listado'!$BC$155:$BC$1048576,0),MATCH((CUADRO!F$5&amp;$E121),'Hoja de Trabajo para listado'!$BC$151:$CB$151,0)),0)+IFERROR(INDEX('Hoja de Trabajo para listado'!$DE$153:$DG$274,MATCH($A121,'Hoja de Trabajo para listado'!$DE$153:$DE$1048576,0),MATCH((CUADRO!F$5&amp;$E121),'Hoja de Trabajo para listado'!$DE$151:$DG$151,0)),0)+IFERROR(INDEX('Hoja de Trabajo para listado'!$CD$155:$DC$1048576,MATCH($A121,'Hoja de Trabajo para listado'!$CD$155:$CD$1048576,0),MATCH((CUADRO!F$5&amp;$E121),'Hoja de Trabajo para listado'!$CD$151:$DC$151,0)),0)</f>
        <v>0</v>
      </c>
      <c r="G121" s="245">
        <f ca="1">+IFERROR(INDEX('Hoja de Trabajo para listado'!$A$155:$Z$1048576,MATCH($A121,'Hoja de Trabajo para listado'!$A$155:$A$1048576,0),MATCH((CUADRO!G$5&amp;$E121),'Hoja de Trabajo para listado'!$A$151:$Z$151,0)),0)+IFERROR(INDEX('Hoja de Trabajo para listado'!$AB$155:$BA$1048576,MATCH($A121,'Hoja de Trabajo para listado'!$AB$155:$AB$1048576,0),MATCH((CUADRO!G$5&amp;$E121),'Hoja de Trabajo para listado'!$AB$151:$BA$151,0)),0)+IFERROR(INDEX('Hoja de Trabajo para listado'!$BC$155:$CB$1048576,MATCH($A121,'Hoja de Trabajo para listado'!$BC$155:$BC$1048576,0),MATCH((CUADRO!G$5&amp;$E121),'Hoja de Trabajo para listado'!$BC$151:$CB$151,0)),0)+IFERROR(INDEX('Hoja de Trabajo para listado'!$DE$153:$DG$274,MATCH($A121,'Hoja de Trabajo para listado'!$DE$153:$DE$1048576,0),MATCH((CUADRO!G$5&amp;$E121),'Hoja de Trabajo para listado'!$DE$151:$DG$151,0)),0)+IFERROR(INDEX('Hoja de Trabajo para listado'!$CD$155:$DC$1048576,MATCH($A121,'Hoja de Trabajo para listado'!$CD$155:$CD$1048576,0),MATCH((CUADRO!G$5&amp;$E121),'Hoja de Trabajo para listado'!$CD$151:$DC$151,0)),0)</f>
        <v>844</v>
      </c>
      <c r="H121" s="245">
        <f ca="1">+IFERROR(INDEX('Hoja de Trabajo para listado'!$A$155:$Z$1048576,MATCH($A121,'Hoja de Trabajo para listado'!$A$155:$A$1048576,0),MATCH((CUADRO!H$5&amp;$E121),'Hoja de Trabajo para listado'!$A$151:$Z$151,0)),0)+IFERROR(INDEX('Hoja de Trabajo para listado'!$AB$155:$BA$1048576,MATCH($A121,'Hoja de Trabajo para listado'!$AB$155:$AB$1048576,0),MATCH((CUADRO!H$5&amp;$E121),'Hoja de Trabajo para listado'!$AB$151:$BA$151,0)),0)+IFERROR(INDEX('Hoja de Trabajo para listado'!$BC$155:$CB$1048576,MATCH($A121,'Hoja de Trabajo para listado'!$BC$155:$BC$1048576,0),MATCH((CUADRO!H$5&amp;$E121),'Hoja de Trabajo para listado'!$BC$151:$CB$151,0)),0)+IFERROR(INDEX('Hoja de Trabajo para listado'!$DE$153:$DG$274,MATCH($A121,'Hoja de Trabajo para listado'!$DE$153:$DE$1048576,0),MATCH((CUADRO!H$5&amp;$E121),'Hoja de Trabajo para listado'!$DE$151:$DG$151,0)),0)+IFERROR(INDEX('Hoja de Trabajo para listado'!$CD$155:$DC$1048576,MATCH($A121,'Hoja de Trabajo para listado'!$CD$155:$CD$1048576,0),MATCH((CUADRO!H$5&amp;$E121),'Hoja de Trabajo para listado'!$CD$151:$DC$151,0)),0)</f>
        <v>0</v>
      </c>
      <c r="I121" s="245">
        <f ca="1">+IFERROR(INDEX('Hoja de Trabajo para listado'!$A$155:$Z$1048576,MATCH($A121,'Hoja de Trabajo para listado'!$A$155:$A$1048576,0),MATCH((CUADRO!I$5&amp;$E121),'Hoja de Trabajo para listado'!$A$151:$Z$151,0)),0)+IFERROR(INDEX('Hoja de Trabajo para listado'!$AB$155:$BA$1048576,MATCH($A121,'Hoja de Trabajo para listado'!$AB$155:$AB$1048576,0),MATCH((CUADRO!I$5&amp;$E121),'Hoja de Trabajo para listado'!$AB$151:$BA$151,0)),0)+IFERROR(INDEX('Hoja de Trabajo para listado'!$BC$155:$CB$1048576,MATCH($A121,'Hoja de Trabajo para listado'!$BC$155:$BC$1048576,0),MATCH((CUADRO!I$5&amp;$E121),'Hoja de Trabajo para listado'!$BC$151:$CB$151,0)),0)+IFERROR(INDEX('Hoja de Trabajo para listado'!$DE$153:$DG$274,MATCH($A121,'Hoja de Trabajo para listado'!$DE$153:$DE$1048576,0),MATCH((CUADRO!I$5&amp;$E121),'Hoja de Trabajo para listado'!$DE$151:$DG$151,0)),0)+IFERROR(INDEX('Hoja de Trabajo para listado'!$CD$155:$DC$1048576,MATCH($A121,'Hoja de Trabajo para listado'!$CD$155:$CD$1048576,0),MATCH((CUADRO!I$5&amp;$E121),'Hoja de Trabajo para listado'!$CD$151:$DC$151,0)),0)</f>
        <v>0</v>
      </c>
      <c r="J121" s="245">
        <f ca="1">+IFERROR(INDEX('Hoja de Trabajo para listado'!$A$155:$Z$1048576,MATCH($A121,'Hoja de Trabajo para listado'!$A$155:$A$1048576,0),MATCH((CUADRO!J$5&amp;$E121),'Hoja de Trabajo para listado'!$A$151:$Z$151,0)),0)+IFERROR(INDEX('Hoja de Trabajo para listado'!$AB$155:$BA$1048576,MATCH($A121,'Hoja de Trabajo para listado'!$AB$155:$AB$1048576,0),MATCH((CUADRO!J$5&amp;$E121),'Hoja de Trabajo para listado'!$AB$151:$BA$151,0)),0)+IFERROR(INDEX('Hoja de Trabajo para listado'!$BC$155:$CB$1048576,MATCH($A121,'Hoja de Trabajo para listado'!$BC$155:$BC$1048576,0),MATCH((CUADRO!J$5&amp;$E121),'Hoja de Trabajo para listado'!$BC$151:$CB$151,0)),0)+IFERROR(INDEX('Hoja de Trabajo para listado'!$DE$153:$DG$274,MATCH($A121,'Hoja de Trabajo para listado'!$DE$153:$DE$1048576,0),MATCH((CUADRO!J$5&amp;$E121),'Hoja de Trabajo para listado'!$DE$151:$DG$151,0)),0)+IFERROR(INDEX('Hoja de Trabajo para listado'!$CD$155:$DC$1048576,MATCH($A121,'Hoja de Trabajo para listado'!$CD$155:$CD$1048576,0),MATCH((CUADRO!J$5&amp;$E121),'Hoja de Trabajo para listado'!$CD$151:$DC$151,0)),0)</f>
        <v>0</v>
      </c>
      <c r="K121" s="245">
        <f ca="1">+IFERROR(INDEX('Hoja de Trabajo para listado'!$A$155:$Z$1048576,MATCH($A121,'Hoja de Trabajo para listado'!$A$155:$A$1048576,0),MATCH((CUADRO!K$5&amp;$E121),'Hoja de Trabajo para listado'!$A$151:$Z$151,0)),0)+IFERROR(INDEX('Hoja de Trabajo para listado'!$AB$155:$BA$1048576,MATCH($A121,'Hoja de Trabajo para listado'!$AB$155:$AB$1048576,0),MATCH((CUADRO!K$5&amp;$E121),'Hoja de Trabajo para listado'!$AB$151:$BA$151,0)),0)+IFERROR(INDEX('Hoja de Trabajo para listado'!$BC$155:$CB$1048576,MATCH($A121,'Hoja de Trabajo para listado'!$BC$155:$BC$1048576,0),MATCH((CUADRO!K$5&amp;$E121),'Hoja de Trabajo para listado'!$BC$151:$CB$151,0)),0)+IFERROR(INDEX('Hoja de Trabajo para listado'!$DE$153:$DG$274,MATCH($A121,'Hoja de Trabajo para listado'!$DE$153:$DE$1048576,0),MATCH((CUADRO!K$5&amp;$E121),'Hoja de Trabajo para listado'!$DE$151:$DG$151,0)),0)+IFERROR(INDEX('Hoja de Trabajo para listado'!$CD$155:$DC$1048576,MATCH($A121,'Hoja de Trabajo para listado'!$CD$155:$CD$1048576,0),MATCH((CUADRO!K$5&amp;$E121),'Hoja de Trabajo para listado'!$CD$151:$DC$151,0)),0)</f>
        <v>0</v>
      </c>
      <c r="L121" s="245">
        <f ca="1">+IFERROR(INDEX('Hoja de Trabajo para listado'!$A$155:$Z$1048576,MATCH($A121,'Hoja de Trabajo para listado'!$A$155:$A$1048576,0),MATCH((CUADRO!L$5&amp;$E121),'Hoja de Trabajo para listado'!$A$151:$Z$151,0)),0)+IFERROR(INDEX('Hoja de Trabajo para listado'!$AB$155:$BA$1048576,MATCH($A121,'Hoja de Trabajo para listado'!$AB$155:$AB$1048576,0),MATCH((CUADRO!L$5&amp;$E121),'Hoja de Trabajo para listado'!$AB$151:$BA$151,0)),0)+IFERROR(INDEX('Hoja de Trabajo para listado'!$BC$155:$CB$1048576,MATCH($A121,'Hoja de Trabajo para listado'!$BC$155:$BC$1048576,0),MATCH((CUADRO!L$5&amp;$E121),'Hoja de Trabajo para listado'!$BC$151:$CB$151,0)),0)+IFERROR(INDEX('Hoja de Trabajo para listado'!$DE$153:$DG$274,MATCH($A121,'Hoja de Trabajo para listado'!$DE$153:$DE$1048576,0),MATCH((CUADRO!L$5&amp;$E121),'Hoja de Trabajo para listado'!$DE$151:$DG$151,0)),0)+IFERROR(INDEX('Hoja de Trabajo para listado'!$CD$155:$DC$1048576,MATCH($A121,'Hoja de Trabajo para listado'!$CD$155:$CD$1048576,0),MATCH((CUADRO!L$5&amp;$E121),'Hoja de Trabajo para listado'!$CD$151:$DC$151,0)),0)</f>
        <v>0</v>
      </c>
      <c r="M121" s="245">
        <f ca="1">+IFERROR(INDEX('Hoja de Trabajo para listado'!$A$155:$Z$1048576,MATCH($A121,'Hoja de Trabajo para listado'!$A$155:$A$1048576,0),MATCH((CUADRO!M$5&amp;$E121),'Hoja de Trabajo para listado'!$A$151:$Z$151,0)),0)+IFERROR(INDEX('Hoja de Trabajo para listado'!$AB$155:$BA$1048576,MATCH($A121,'Hoja de Trabajo para listado'!$AB$155:$AB$1048576,0),MATCH((CUADRO!M$5&amp;$E121),'Hoja de Trabajo para listado'!$AB$151:$BA$151,0)),0)+IFERROR(INDEX('Hoja de Trabajo para listado'!$BC$155:$CB$1048576,MATCH($A121,'Hoja de Trabajo para listado'!$BC$155:$BC$1048576,0),MATCH((CUADRO!M$5&amp;$E121),'Hoja de Trabajo para listado'!$BC$151:$CB$151,0)),0)+IFERROR(INDEX('Hoja de Trabajo para listado'!$DE$153:$DG$274,MATCH($A121,'Hoja de Trabajo para listado'!$DE$153:$DE$1048576,0),MATCH((CUADRO!M$5&amp;$E121),'Hoja de Trabajo para listado'!$DE$151:$DG$151,0)),0)+IFERROR(INDEX('Hoja de Trabajo para listado'!$CD$155:$DC$1048576,MATCH($A121,'Hoja de Trabajo para listado'!$CD$155:$CD$1048576,0),MATCH((CUADRO!M$5&amp;$E121),'Hoja de Trabajo para listado'!$CD$151:$DC$151,0)),0)</f>
        <v>0</v>
      </c>
      <c r="N121" s="245">
        <f ca="1">+IFERROR(INDEX('Hoja de Trabajo para listado'!$A$155:$Z$1048576,MATCH($A121,'Hoja de Trabajo para listado'!$A$155:$A$1048576,0),MATCH((CUADRO!N$5&amp;$E121),'Hoja de Trabajo para listado'!$A$151:$Z$151,0)),0)+IFERROR(INDEX('Hoja de Trabajo para listado'!$AB$155:$BA$1048576,MATCH($A121,'Hoja de Trabajo para listado'!$AB$155:$AB$1048576,0),MATCH((CUADRO!N$5&amp;$E121),'Hoja de Trabajo para listado'!$AB$151:$BA$151,0)),0)+IFERROR(INDEX('Hoja de Trabajo para listado'!$BC$155:$CB$1048576,MATCH($A121,'Hoja de Trabajo para listado'!$BC$155:$BC$1048576,0),MATCH((CUADRO!N$5&amp;$E121),'Hoja de Trabajo para listado'!$BC$151:$CB$151,0)),0)+IFERROR(INDEX('Hoja de Trabajo para listado'!$DE$153:$DG$274,MATCH($A121,'Hoja de Trabajo para listado'!$DE$153:$DE$1048576,0),MATCH((CUADRO!N$5&amp;$E121),'Hoja de Trabajo para listado'!$DE$151:$DG$151,0)),0)+IFERROR(INDEX('Hoja de Trabajo para listado'!$CD$155:$DC$1048576,MATCH($A121,'Hoja de Trabajo para listado'!$CD$155:$CD$1048576,0),MATCH((CUADRO!N$5&amp;$E121),'Hoja de Trabajo para listado'!$CD$151:$DC$151,0)),0)</f>
        <v>0</v>
      </c>
      <c r="O121" s="245">
        <f ca="1">+IFERROR(INDEX('Hoja de Trabajo para listado'!$A$155:$Z$1048576,MATCH($A121,'Hoja de Trabajo para listado'!$A$155:$A$1048576,0),MATCH((CUADRO!O$5&amp;$E121),'Hoja de Trabajo para listado'!$A$151:$Z$151,0)),0)+IFERROR(INDEX('Hoja de Trabajo para listado'!$AB$155:$BA$1048576,MATCH($A121,'Hoja de Trabajo para listado'!$AB$155:$AB$1048576,0),MATCH((CUADRO!O$5&amp;$E121),'Hoja de Trabajo para listado'!$AB$151:$BA$151,0)),0)+IFERROR(INDEX('Hoja de Trabajo para listado'!$BC$155:$CB$1048576,MATCH($A121,'Hoja de Trabajo para listado'!$BC$155:$BC$1048576,0),MATCH((CUADRO!O$5&amp;$E121),'Hoja de Trabajo para listado'!$BC$151:$CB$151,0)),0)+IFERROR(INDEX('Hoja de Trabajo para listado'!$DE$153:$DG$274,MATCH($A121,'Hoja de Trabajo para listado'!$DE$153:$DE$1048576,0),MATCH((CUADRO!O$5&amp;$E121),'Hoja de Trabajo para listado'!$DE$151:$DG$151,0)),0)+IFERROR(INDEX('Hoja de Trabajo para listado'!$CD$155:$DC$1048576,MATCH($A121,'Hoja de Trabajo para listado'!$CD$155:$CD$1048576,0),MATCH((CUADRO!O$5&amp;$E121),'Hoja de Trabajo para listado'!$CD$151:$DC$151,0)),0)</f>
        <v>0</v>
      </c>
      <c r="P121" s="245">
        <f ca="1">+IFERROR(INDEX('Hoja de Trabajo para listado'!$A$155:$Z$1048576,MATCH($A121,'Hoja de Trabajo para listado'!$A$155:$A$1048576,0),MATCH((CUADRO!P$5&amp;$E121),'Hoja de Trabajo para listado'!$A$151:$Z$151,0)),0)+IFERROR(INDEX('Hoja de Trabajo para listado'!$AB$155:$BA$1048576,MATCH($A121,'Hoja de Trabajo para listado'!$AB$155:$AB$1048576,0),MATCH((CUADRO!P$5&amp;$E121),'Hoja de Trabajo para listado'!$AB$151:$BA$151,0)),0)+IFERROR(INDEX('Hoja de Trabajo para listado'!$BC$155:$CB$1048576,MATCH($A121,'Hoja de Trabajo para listado'!$BC$155:$BC$1048576,0),MATCH((CUADRO!P$5&amp;$E121),'Hoja de Trabajo para listado'!$BC$151:$CB$151,0)),0)+IFERROR(INDEX('Hoja de Trabajo para listado'!$DE$153:$DG$274,MATCH($A121,'Hoja de Trabajo para listado'!$DE$153:$DE$1048576,0),MATCH((CUADRO!P$5&amp;$E121),'Hoja de Trabajo para listado'!$DE$151:$DG$151,0)),0)+IFERROR(INDEX('Hoja de Trabajo para listado'!$CD$155:$DC$1048576,MATCH($A121,'Hoja de Trabajo para listado'!$CD$155:$CD$1048576,0),MATCH((CUADRO!P$5&amp;$E121),'Hoja de Trabajo para listado'!$CD$151:$DC$151,0)),0)</f>
        <v>0</v>
      </c>
      <c r="Q121" s="245">
        <f ca="1">+IFERROR(INDEX('Hoja de Trabajo para listado'!$A$155:$Z$1048576,MATCH($A121,'Hoja de Trabajo para listado'!$A$155:$A$1048576,0),MATCH((CUADRO!Q$5&amp;$E121),'Hoja de Trabajo para listado'!$A$151:$Z$151,0)),0)+IFERROR(INDEX('Hoja de Trabajo para listado'!$AB$155:$BA$1048576,MATCH($A121,'Hoja de Trabajo para listado'!$AB$155:$AB$1048576,0),MATCH((CUADRO!Q$5&amp;$E121),'Hoja de Trabajo para listado'!$AB$151:$BA$151,0)),0)+IFERROR(INDEX('Hoja de Trabajo para listado'!$BC$155:$CB$1048576,MATCH($A121,'Hoja de Trabajo para listado'!$BC$155:$BC$1048576,0),MATCH((CUADRO!Q$5&amp;$E121),'Hoja de Trabajo para listado'!$BC$151:$CB$151,0)),0)+IFERROR(INDEX('Hoja de Trabajo para listado'!$DE$153:$DG$274,MATCH($A121,'Hoja de Trabajo para listado'!$DE$153:$DE$1048576,0),MATCH((CUADRO!Q$5&amp;$E121),'Hoja de Trabajo para listado'!$DE$151:$DG$151,0)),0)+IFERROR(INDEX('Hoja de Trabajo para listado'!$CD$155:$DC$1048576,MATCH($A121,'Hoja de Trabajo para listado'!$CD$155:$CD$1048576,0),MATCH((CUADRO!Q$5&amp;$E121),'Hoja de Trabajo para listado'!$CD$151:$DC$151,0)),0)</f>
        <v>0</v>
      </c>
      <c r="R121" s="245">
        <f t="shared" ca="1" si="5"/>
        <v>844</v>
      </c>
      <c r="S121" s="245">
        <f ca="1">+R120+R121</f>
        <v>844</v>
      </c>
      <c r="T121" s="245">
        <f ca="1">+S121</f>
        <v>844</v>
      </c>
      <c r="U121" s="244">
        <f t="shared" si="6"/>
        <v>2</v>
      </c>
      <c r="V121" s="333" t="str">
        <f>+VLOOKUP(A121,bd_lista!$A$3:$E$590,5,FALSE)</f>
        <v>Instituciones Descentralizadas</v>
      </c>
      <c r="W121" s="384"/>
      <c r="X121" s="242">
        <f>+VLOOKUP(A121,[3]Sheet1!$A$13:$D$744,4,FALSE)</f>
        <v>35</v>
      </c>
      <c r="Y121" s="242" t="str">
        <f>+VLOOKUP(X121,bd_lista!$A$3:$C$590,3,FALSE)</f>
        <v>Ministerio de Economía y Finanzas Públicas</v>
      </c>
      <c r="Z121" s="292"/>
      <c r="AA121" s="321"/>
    </row>
    <row r="122" spans="1:27" ht="15" customHeight="1">
      <c r="A122" s="251">
        <v>170</v>
      </c>
      <c r="B122" s="388">
        <f>+A122</f>
        <v>170</v>
      </c>
      <c r="C122" s="247" t="str">
        <f>+VLOOKUP(A122,bd_lista!$A$3:$C$590,3,FALSE)</f>
        <v>Escuela Militar de Ingeniería</v>
      </c>
      <c r="D122" s="385" t="str">
        <f>+C122</f>
        <v>Escuela Militar de Ingeniería</v>
      </c>
      <c r="E122" s="247" t="s">
        <v>1304</v>
      </c>
      <c r="F122" s="243">
        <f ca="1">+IFERROR(INDEX('Hoja de Trabajo para listado'!$A$155:$Z$1048576,MATCH($A122,'Hoja de Trabajo para listado'!$A$155:$A$1048576,0),MATCH((CUADRO!F$5&amp;$E122),'Hoja de Trabajo para listado'!$A$151:$Z$151,0)),0)+IFERROR(INDEX('Hoja de Trabajo para listado'!$AB$155:$BA$1048576,MATCH($A122,'Hoja de Trabajo para listado'!$AB$155:$AB$1048576,0),MATCH((CUADRO!F$5&amp;$E122),'Hoja de Trabajo para listado'!$AB$151:$BA$151,0)),0)+IFERROR(INDEX('Hoja de Trabajo para listado'!$BC$155:$CB$1048576,MATCH($A122,'Hoja de Trabajo para listado'!$BC$155:$BC$1048576,0),MATCH((CUADRO!F$5&amp;$E122),'Hoja de Trabajo para listado'!$BC$151:$CB$151,0)),0)+IFERROR(INDEX('Hoja de Trabajo para listado'!$DE$153:$DG$274,MATCH($A122,'Hoja de Trabajo para listado'!$DE$153:$DE$1048576,0),MATCH((CUADRO!F$5&amp;$E122),'Hoja de Trabajo para listado'!$DE$151:$DG$151,0)),0)+IFERROR(INDEX('Hoja de Trabajo para listado'!$CD$155:$DC$1048576,MATCH($A122,'Hoja de Trabajo para listado'!$CD$155:$CD$1048576,0),MATCH((CUADRO!F$5&amp;$E122),'Hoja de Trabajo para listado'!$CD$151:$DC$151,0)),0)</f>
        <v>0</v>
      </c>
      <c r="G122" s="243">
        <f ca="1">+IFERROR(INDEX('Hoja de Trabajo para listado'!$A$155:$Z$1048576,MATCH($A122,'Hoja de Trabajo para listado'!$A$155:$A$1048576,0),MATCH((CUADRO!G$5&amp;$E122),'Hoja de Trabajo para listado'!$A$151:$Z$151,0)),0)+IFERROR(INDEX('Hoja de Trabajo para listado'!$AB$155:$BA$1048576,MATCH($A122,'Hoja de Trabajo para listado'!$AB$155:$AB$1048576,0),MATCH((CUADRO!G$5&amp;$E122),'Hoja de Trabajo para listado'!$AB$151:$BA$151,0)),0)+IFERROR(INDEX('Hoja de Trabajo para listado'!$BC$155:$CB$1048576,MATCH($A122,'Hoja de Trabajo para listado'!$BC$155:$BC$1048576,0),MATCH((CUADRO!G$5&amp;$E122),'Hoja de Trabajo para listado'!$BC$151:$CB$151,0)),0)+IFERROR(INDEX('Hoja de Trabajo para listado'!$DE$153:$DG$274,MATCH($A122,'Hoja de Trabajo para listado'!$DE$153:$DE$1048576,0),MATCH((CUADRO!G$5&amp;$E122),'Hoja de Trabajo para listado'!$DE$151:$DG$151,0)),0)+IFERROR(INDEX('Hoja de Trabajo para listado'!$CD$155:$DC$1048576,MATCH($A122,'Hoja de Trabajo para listado'!$CD$155:$CD$1048576,0),MATCH((CUADRO!G$5&amp;$E122),'Hoja de Trabajo para listado'!$CD$151:$DC$151,0)),0)</f>
        <v>0</v>
      </c>
      <c r="H122" s="243">
        <f ca="1">+IFERROR(INDEX('Hoja de Trabajo para listado'!$A$155:$Z$1048576,MATCH($A122,'Hoja de Trabajo para listado'!$A$155:$A$1048576,0),MATCH((CUADRO!H$5&amp;$E122),'Hoja de Trabajo para listado'!$A$151:$Z$151,0)),0)+IFERROR(INDEX('Hoja de Trabajo para listado'!$AB$155:$BA$1048576,MATCH($A122,'Hoja de Trabajo para listado'!$AB$155:$AB$1048576,0),MATCH((CUADRO!H$5&amp;$E122),'Hoja de Trabajo para listado'!$AB$151:$BA$151,0)),0)+IFERROR(INDEX('Hoja de Trabajo para listado'!$BC$155:$CB$1048576,MATCH($A122,'Hoja de Trabajo para listado'!$BC$155:$BC$1048576,0),MATCH((CUADRO!H$5&amp;$E122),'Hoja de Trabajo para listado'!$BC$151:$CB$151,0)),0)+IFERROR(INDEX('Hoja de Trabajo para listado'!$DE$153:$DG$274,MATCH($A122,'Hoja de Trabajo para listado'!$DE$153:$DE$1048576,0),MATCH((CUADRO!H$5&amp;$E122),'Hoja de Trabajo para listado'!$DE$151:$DG$151,0)),0)+IFERROR(INDEX('Hoja de Trabajo para listado'!$CD$155:$DC$1048576,MATCH($A122,'Hoja de Trabajo para listado'!$CD$155:$CD$1048576,0),MATCH((CUADRO!H$5&amp;$E122),'Hoja de Trabajo para listado'!$CD$151:$DC$151,0)),0)</f>
        <v>0</v>
      </c>
      <c r="I122" s="243">
        <f ca="1">+IFERROR(INDEX('Hoja de Trabajo para listado'!$A$155:$Z$1048576,MATCH($A122,'Hoja de Trabajo para listado'!$A$155:$A$1048576,0),MATCH((CUADRO!I$5&amp;$E122),'Hoja de Trabajo para listado'!$A$151:$Z$151,0)),0)+IFERROR(INDEX('Hoja de Trabajo para listado'!$AB$155:$BA$1048576,MATCH($A122,'Hoja de Trabajo para listado'!$AB$155:$AB$1048576,0),MATCH((CUADRO!I$5&amp;$E122),'Hoja de Trabajo para listado'!$AB$151:$BA$151,0)),0)+IFERROR(INDEX('Hoja de Trabajo para listado'!$BC$155:$CB$1048576,MATCH($A122,'Hoja de Trabajo para listado'!$BC$155:$BC$1048576,0),MATCH((CUADRO!I$5&amp;$E122),'Hoja de Trabajo para listado'!$BC$151:$CB$151,0)),0)+IFERROR(INDEX('Hoja de Trabajo para listado'!$DE$153:$DG$274,MATCH($A122,'Hoja de Trabajo para listado'!$DE$153:$DE$1048576,0),MATCH((CUADRO!I$5&amp;$E122),'Hoja de Trabajo para listado'!$DE$151:$DG$151,0)),0)+IFERROR(INDEX('Hoja de Trabajo para listado'!$CD$155:$DC$1048576,MATCH($A122,'Hoja de Trabajo para listado'!$CD$155:$CD$1048576,0),MATCH((CUADRO!I$5&amp;$E122),'Hoja de Trabajo para listado'!$CD$151:$DC$151,0)),0)</f>
        <v>0</v>
      </c>
      <c r="J122" s="243">
        <f ca="1">+IFERROR(INDEX('Hoja de Trabajo para listado'!$A$155:$Z$1048576,MATCH($A122,'Hoja de Trabajo para listado'!$A$155:$A$1048576,0),MATCH((CUADRO!J$5&amp;$E122),'Hoja de Trabajo para listado'!$A$151:$Z$151,0)),0)+IFERROR(INDEX('Hoja de Trabajo para listado'!$AB$155:$BA$1048576,MATCH($A122,'Hoja de Trabajo para listado'!$AB$155:$AB$1048576,0),MATCH((CUADRO!J$5&amp;$E122),'Hoja de Trabajo para listado'!$AB$151:$BA$151,0)),0)+IFERROR(INDEX('Hoja de Trabajo para listado'!$BC$155:$CB$1048576,MATCH($A122,'Hoja de Trabajo para listado'!$BC$155:$BC$1048576,0),MATCH((CUADRO!J$5&amp;$E122),'Hoja de Trabajo para listado'!$BC$151:$CB$151,0)),0)+IFERROR(INDEX('Hoja de Trabajo para listado'!$DE$153:$DG$274,MATCH($A122,'Hoja de Trabajo para listado'!$DE$153:$DE$1048576,0),MATCH((CUADRO!J$5&amp;$E122),'Hoja de Trabajo para listado'!$DE$151:$DG$151,0)),0)+IFERROR(INDEX('Hoja de Trabajo para listado'!$CD$155:$DC$1048576,MATCH($A122,'Hoja de Trabajo para listado'!$CD$155:$CD$1048576,0),MATCH((CUADRO!J$5&amp;$E122),'Hoja de Trabajo para listado'!$CD$151:$DC$151,0)),0)</f>
        <v>0</v>
      </c>
      <c r="K122" s="243">
        <f ca="1">+IFERROR(INDEX('Hoja de Trabajo para listado'!$A$155:$Z$1048576,MATCH($A122,'Hoja de Trabajo para listado'!$A$155:$A$1048576,0),MATCH((CUADRO!K$5&amp;$E122),'Hoja de Trabajo para listado'!$A$151:$Z$151,0)),0)+IFERROR(INDEX('Hoja de Trabajo para listado'!$AB$155:$BA$1048576,MATCH($A122,'Hoja de Trabajo para listado'!$AB$155:$AB$1048576,0),MATCH((CUADRO!K$5&amp;$E122),'Hoja de Trabajo para listado'!$AB$151:$BA$151,0)),0)+IFERROR(INDEX('Hoja de Trabajo para listado'!$BC$155:$CB$1048576,MATCH($A122,'Hoja de Trabajo para listado'!$BC$155:$BC$1048576,0),MATCH((CUADRO!K$5&amp;$E122),'Hoja de Trabajo para listado'!$BC$151:$CB$151,0)),0)+IFERROR(INDEX('Hoja de Trabajo para listado'!$DE$153:$DG$274,MATCH($A122,'Hoja de Trabajo para listado'!$DE$153:$DE$1048576,0),MATCH((CUADRO!K$5&amp;$E122),'Hoja de Trabajo para listado'!$DE$151:$DG$151,0)),0)+IFERROR(INDEX('Hoja de Trabajo para listado'!$CD$155:$DC$1048576,MATCH($A122,'Hoja de Trabajo para listado'!$CD$155:$CD$1048576,0),MATCH((CUADRO!K$5&amp;$E122),'Hoja de Trabajo para listado'!$CD$151:$DC$151,0)),0)</f>
        <v>0</v>
      </c>
      <c r="L122" s="243">
        <f ca="1">+IFERROR(INDEX('Hoja de Trabajo para listado'!$A$155:$Z$1048576,MATCH($A122,'Hoja de Trabajo para listado'!$A$155:$A$1048576,0),MATCH((CUADRO!L$5&amp;$E122),'Hoja de Trabajo para listado'!$A$151:$Z$151,0)),0)+IFERROR(INDEX('Hoja de Trabajo para listado'!$AB$155:$BA$1048576,MATCH($A122,'Hoja de Trabajo para listado'!$AB$155:$AB$1048576,0),MATCH((CUADRO!L$5&amp;$E122),'Hoja de Trabajo para listado'!$AB$151:$BA$151,0)),0)+IFERROR(INDEX('Hoja de Trabajo para listado'!$BC$155:$CB$1048576,MATCH($A122,'Hoja de Trabajo para listado'!$BC$155:$BC$1048576,0),MATCH((CUADRO!L$5&amp;$E122),'Hoja de Trabajo para listado'!$BC$151:$CB$151,0)),0)+IFERROR(INDEX('Hoja de Trabajo para listado'!$DE$153:$DG$274,MATCH($A122,'Hoja de Trabajo para listado'!$DE$153:$DE$1048576,0),MATCH((CUADRO!L$5&amp;$E122),'Hoja de Trabajo para listado'!$DE$151:$DG$151,0)),0)+IFERROR(INDEX('Hoja de Trabajo para listado'!$CD$155:$DC$1048576,MATCH($A122,'Hoja de Trabajo para listado'!$CD$155:$CD$1048576,0),MATCH((CUADRO!L$5&amp;$E122),'Hoja de Trabajo para listado'!$CD$151:$DC$151,0)),0)</f>
        <v>0</v>
      </c>
      <c r="M122" s="243">
        <f ca="1">+IFERROR(INDEX('Hoja de Trabajo para listado'!$A$155:$Z$1048576,MATCH($A122,'Hoja de Trabajo para listado'!$A$155:$A$1048576,0),MATCH((CUADRO!M$5&amp;$E122),'Hoja de Trabajo para listado'!$A$151:$Z$151,0)),0)+IFERROR(INDEX('Hoja de Trabajo para listado'!$AB$155:$BA$1048576,MATCH($A122,'Hoja de Trabajo para listado'!$AB$155:$AB$1048576,0),MATCH((CUADRO!M$5&amp;$E122),'Hoja de Trabajo para listado'!$AB$151:$BA$151,0)),0)+IFERROR(INDEX('Hoja de Trabajo para listado'!$BC$155:$CB$1048576,MATCH($A122,'Hoja de Trabajo para listado'!$BC$155:$BC$1048576,0),MATCH((CUADRO!M$5&amp;$E122),'Hoja de Trabajo para listado'!$BC$151:$CB$151,0)),0)+IFERROR(INDEX('Hoja de Trabajo para listado'!$DE$153:$DG$274,MATCH($A122,'Hoja de Trabajo para listado'!$DE$153:$DE$1048576,0),MATCH((CUADRO!M$5&amp;$E122),'Hoja de Trabajo para listado'!$DE$151:$DG$151,0)),0)+IFERROR(INDEX('Hoja de Trabajo para listado'!$CD$155:$DC$1048576,MATCH($A122,'Hoja de Trabajo para listado'!$CD$155:$CD$1048576,0),MATCH((CUADRO!M$5&amp;$E122),'Hoja de Trabajo para listado'!$CD$151:$DC$151,0)),0)</f>
        <v>0</v>
      </c>
      <c r="N122" s="243">
        <f ca="1">+IFERROR(INDEX('Hoja de Trabajo para listado'!$A$155:$Z$1048576,MATCH($A122,'Hoja de Trabajo para listado'!$A$155:$A$1048576,0),MATCH((CUADRO!N$5&amp;$E122),'Hoja de Trabajo para listado'!$A$151:$Z$151,0)),0)+IFERROR(INDEX('Hoja de Trabajo para listado'!$AB$155:$BA$1048576,MATCH($A122,'Hoja de Trabajo para listado'!$AB$155:$AB$1048576,0),MATCH((CUADRO!N$5&amp;$E122),'Hoja de Trabajo para listado'!$AB$151:$BA$151,0)),0)+IFERROR(INDEX('Hoja de Trabajo para listado'!$BC$155:$CB$1048576,MATCH($A122,'Hoja de Trabajo para listado'!$BC$155:$BC$1048576,0),MATCH((CUADRO!N$5&amp;$E122),'Hoja de Trabajo para listado'!$BC$151:$CB$151,0)),0)+IFERROR(INDEX('Hoja de Trabajo para listado'!$DE$153:$DG$274,MATCH($A122,'Hoja de Trabajo para listado'!$DE$153:$DE$1048576,0),MATCH((CUADRO!N$5&amp;$E122),'Hoja de Trabajo para listado'!$DE$151:$DG$151,0)),0)+IFERROR(INDEX('Hoja de Trabajo para listado'!$CD$155:$DC$1048576,MATCH($A122,'Hoja de Trabajo para listado'!$CD$155:$CD$1048576,0),MATCH((CUADRO!N$5&amp;$E122),'Hoja de Trabajo para listado'!$CD$151:$DC$151,0)),0)</f>
        <v>0</v>
      </c>
      <c r="O122" s="243">
        <f ca="1">+IFERROR(INDEX('Hoja de Trabajo para listado'!$A$155:$Z$1048576,MATCH($A122,'Hoja de Trabajo para listado'!$A$155:$A$1048576,0),MATCH((CUADRO!O$5&amp;$E122),'Hoja de Trabajo para listado'!$A$151:$Z$151,0)),0)+IFERROR(INDEX('Hoja de Trabajo para listado'!$AB$155:$BA$1048576,MATCH($A122,'Hoja de Trabajo para listado'!$AB$155:$AB$1048576,0),MATCH((CUADRO!O$5&amp;$E122),'Hoja de Trabajo para listado'!$AB$151:$BA$151,0)),0)+IFERROR(INDEX('Hoja de Trabajo para listado'!$BC$155:$CB$1048576,MATCH($A122,'Hoja de Trabajo para listado'!$BC$155:$BC$1048576,0),MATCH((CUADRO!O$5&amp;$E122),'Hoja de Trabajo para listado'!$BC$151:$CB$151,0)),0)+IFERROR(INDEX('Hoja de Trabajo para listado'!$DE$153:$DG$274,MATCH($A122,'Hoja de Trabajo para listado'!$DE$153:$DE$1048576,0),MATCH((CUADRO!O$5&amp;$E122),'Hoja de Trabajo para listado'!$DE$151:$DG$151,0)),0)+IFERROR(INDEX('Hoja de Trabajo para listado'!$CD$155:$DC$1048576,MATCH($A122,'Hoja de Trabajo para listado'!$CD$155:$CD$1048576,0),MATCH((CUADRO!O$5&amp;$E122),'Hoja de Trabajo para listado'!$CD$151:$DC$151,0)),0)</f>
        <v>0</v>
      </c>
      <c r="P122" s="243">
        <f ca="1">+IFERROR(INDEX('Hoja de Trabajo para listado'!$A$155:$Z$1048576,MATCH($A122,'Hoja de Trabajo para listado'!$A$155:$A$1048576,0),MATCH((CUADRO!P$5&amp;$E122),'Hoja de Trabajo para listado'!$A$151:$Z$151,0)),0)+IFERROR(INDEX('Hoja de Trabajo para listado'!$AB$155:$BA$1048576,MATCH($A122,'Hoja de Trabajo para listado'!$AB$155:$AB$1048576,0),MATCH((CUADRO!P$5&amp;$E122),'Hoja de Trabajo para listado'!$AB$151:$BA$151,0)),0)+IFERROR(INDEX('Hoja de Trabajo para listado'!$BC$155:$CB$1048576,MATCH($A122,'Hoja de Trabajo para listado'!$BC$155:$BC$1048576,0),MATCH((CUADRO!P$5&amp;$E122),'Hoja de Trabajo para listado'!$BC$151:$CB$151,0)),0)+IFERROR(INDEX('Hoja de Trabajo para listado'!$DE$153:$DG$274,MATCH($A122,'Hoja de Trabajo para listado'!$DE$153:$DE$1048576,0),MATCH((CUADRO!P$5&amp;$E122),'Hoja de Trabajo para listado'!$DE$151:$DG$151,0)),0)+IFERROR(INDEX('Hoja de Trabajo para listado'!$CD$155:$DC$1048576,MATCH($A122,'Hoja de Trabajo para listado'!$CD$155:$CD$1048576,0),MATCH((CUADRO!P$5&amp;$E122),'Hoja de Trabajo para listado'!$CD$151:$DC$151,0)),0)</f>
        <v>0</v>
      </c>
      <c r="Q122" s="243">
        <f ca="1">+IFERROR(INDEX('Hoja de Trabajo para listado'!$A$155:$Z$1048576,MATCH($A122,'Hoja de Trabajo para listado'!$A$155:$A$1048576,0),MATCH((CUADRO!Q$5&amp;$E122),'Hoja de Trabajo para listado'!$A$151:$Z$151,0)),0)+IFERROR(INDEX('Hoja de Trabajo para listado'!$AB$155:$BA$1048576,MATCH($A122,'Hoja de Trabajo para listado'!$AB$155:$AB$1048576,0),MATCH((CUADRO!Q$5&amp;$E122),'Hoja de Trabajo para listado'!$AB$151:$BA$151,0)),0)+IFERROR(INDEX('Hoja de Trabajo para listado'!$BC$155:$CB$1048576,MATCH($A122,'Hoja de Trabajo para listado'!$BC$155:$BC$1048576,0),MATCH((CUADRO!Q$5&amp;$E122),'Hoja de Trabajo para listado'!$BC$151:$CB$151,0)),0)+IFERROR(INDEX('Hoja de Trabajo para listado'!$DE$153:$DG$274,MATCH($A122,'Hoja de Trabajo para listado'!$DE$153:$DE$1048576,0),MATCH((CUADRO!Q$5&amp;$E122),'Hoja de Trabajo para listado'!$DE$151:$DG$151,0)),0)+IFERROR(INDEX('Hoja de Trabajo para listado'!$CD$155:$DC$1048576,MATCH($A122,'Hoja de Trabajo para listado'!$CD$155:$CD$1048576,0),MATCH((CUADRO!Q$5&amp;$E122),'Hoja de Trabajo para listado'!$CD$151:$DC$151,0)),0)</f>
        <v>0</v>
      </c>
      <c r="R122" s="243">
        <f t="shared" ca="1" si="5"/>
        <v>0</v>
      </c>
      <c r="S122" s="243"/>
      <c r="T122" s="243">
        <f ca="1">+T123</f>
        <v>3152697.810000001</v>
      </c>
      <c r="U122" s="242">
        <f t="shared" si="6"/>
        <v>1</v>
      </c>
      <c r="V122" s="333" t="str">
        <f>+VLOOKUP(A122,bd_lista!$A$3:$E$590,5,FALSE)</f>
        <v>Instituciones Descentralizadas</v>
      </c>
      <c r="W122" s="383" t="str">
        <f>+V122</f>
        <v>Instituciones Descentralizadas</v>
      </c>
      <c r="X122" s="242">
        <f>+VLOOKUP(A122,[3]Sheet1!$A$13:$D$744,4,FALSE)</f>
        <v>20</v>
      </c>
      <c r="Y122" s="242" t="str">
        <f>+VLOOKUP(X122,bd_lista!$A$3:$C$590,3,FALSE)</f>
        <v>Ministerio de Defensa</v>
      </c>
      <c r="Z122" s="294">
        <f>+X122</f>
        <v>20</v>
      </c>
      <c r="AA122" s="295" t="str">
        <f>+Y122</f>
        <v>Ministerio de Defensa</v>
      </c>
    </row>
    <row r="123" spans="1:27" ht="15" customHeight="1">
      <c r="A123" s="32">
        <v>170</v>
      </c>
      <c r="B123" s="389"/>
      <c r="C123" s="333" t="str">
        <f>+VLOOKUP(A123,bd_lista!$A$3:$C$590,3,FALSE)</f>
        <v>Escuela Militar de Ingeniería</v>
      </c>
      <c r="D123" s="386"/>
      <c r="E123" s="333" t="s">
        <v>1305</v>
      </c>
      <c r="F123" s="245">
        <f ca="1">+IFERROR(INDEX('Hoja de Trabajo para listado'!$A$155:$Z$1048576,MATCH($A123,'Hoja de Trabajo para listado'!$A$155:$A$1048576,0),MATCH((CUADRO!F$5&amp;$E123),'Hoja de Trabajo para listado'!$A$151:$Z$151,0)),0)+IFERROR(INDEX('Hoja de Trabajo para listado'!$AB$155:$BA$1048576,MATCH($A123,'Hoja de Trabajo para listado'!$AB$155:$AB$1048576,0),MATCH((CUADRO!F$5&amp;$E123),'Hoja de Trabajo para listado'!$AB$151:$BA$151,0)),0)+IFERROR(INDEX('Hoja de Trabajo para listado'!$BC$155:$CB$1048576,MATCH($A123,'Hoja de Trabajo para listado'!$BC$155:$BC$1048576,0),MATCH((CUADRO!F$5&amp;$E123),'Hoja de Trabajo para listado'!$BC$151:$CB$151,0)),0)+IFERROR(INDEX('Hoja de Trabajo para listado'!$DE$153:$DG$274,MATCH($A123,'Hoja de Trabajo para listado'!$DE$153:$DE$1048576,0),MATCH((CUADRO!F$5&amp;$E123),'Hoja de Trabajo para listado'!$DE$151:$DG$151,0)),0)+IFERROR(INDEX('Hoja de Trabajo para listado'!$CD$155:$DC$1048576,MATCH($A123,'Hoja de Trabajo para listado'!$CD$155:$CD$1048576,0),MATCH((CUADRO!F$5&amp;$E123),'Hoja de Trabajo para listado'!$CD$151:$DC$151,0)),0)</f>
        <v>0</v>
      </c>
      <c r="G123" s="245">
        <f ca="1">+IFERROR(INDEX('Hoja de Trabajo para listado'!$A$155:$Z$1048576,MATCH($A123,'Hoja de Trabajo para listado'!$A$155:$A$1048576,0),MATCH((CUADRO!G$5&amp;$E123),'Hoja de Trabajo para listado'!$A$151:$Z$151,0)),0)+IFERROR(INDEX('Hoja de Trabajo para listado'!$AB$155:$BA$1048576,MATCH($A123,'Hoja de Trabajo para listado'!$AB$155:$AB$1048576,0),MATCH((CUADRO!G$5&amp;$E123),'Hoja de Trabajo para listado'!$AB$151:$BA$151,0)),0)+IFERROR(INDEX('Hoja de Trabajo para listado'!$BC$155:$CB$1048576,MATCH($A123,'Hoja de Trabajo para listado'!$BC$155:$BC$1048576,0),MATCH((CUADRO!G$5&amp;$E123),'Hoja de Trabajo para listado'!$BC$151:$CB$151,0)),0)+IFERROR(INDEX('Hoja de Trabajo para listado'!$DE$153:$DG$274,MATCH($A123,'Hoja de Trabajo para listado'!$DE$153:$DE$1048576,0),MATCH((CUADRO!G$5&amp;$E123),'Hoja de Trabajo para listado'!$DE$151:$DG$151,0)),0)+IFERROR(INDEX('Hoja de Trabajo para listado'!$CD$155:$DC$1048576,MATCH($A123,'Hoja de Trabajo para listado'!$CD$155:$CD$1048576,0),MATCH((CUADRO!G$5&amp;$E123),'Hoja de Trabajo para listado'!$CD$151:$DC$151,0)),0)</f>
        <v>3152697.810000001</v>
      </c>
      <c r="H123" s="245">
        <f ca="1">+IFERROR(INDEX('Hoja de Trabajo para listado'!$A$155:$Z$1048576,MATCH($A123,'Hoja de Trabajo para listado'!$A$155:$A$1048576,0),MATCH((CUADRO!H$5&amp;$E123),'Hoja de Trabajo para listado'!$A$151:$Z$151,0)),0)+IFERROR(INDEX('Hoja de Trabajo para listado'!$AB$155:$BA$1048576,MATCH($A123,'Hoja de Trabajo para listado'!$AB$155:$AB$1048576,0),MATCH((CUADRO!H$5&amp;$E123),'Hoja de Trabajo para listado'!$AB$151:$BA$151,0)),0)+IFERROR(INDEX('Hoja de Trabajo para listado'!$BC$155:$CB$1048576,MATCH($A123,'Hoja de Trabajo para listado'!$BC$155:$BC$1048576,0),MATCH((CUADRO!H$5&amp;$E123),'Hoja de Trabajo para listado'!$BC$151:$CB$151,0)),0)+IFERROR(INDEX('Hoja de Trabajo para listado'!$DE$153:$DG$274,MATCH($A123,'Hoja de Trabajo para listado'!$DE$153:$DE$1048576,0),MATCH((CUADRO!H$5&amp;$E123),'Hoja de Trabajo para listado'!$DE$151:$DG$151,0)),0)+IFERROR(INDEX('Hoja de Trabajo para listado'!$CD$155:$DC$1048576,MATCH($A123,'Hoja de Trabajo para listado'!$CD$155:$CD$1048576,0),MATCH((CUADRO!H$5&amp;$E123),'Hoja de Trabajo para listado'!$CD$151:$DC$151,0)),0)</f>
        <v>0</v>
      </c>
      <c r="I123" s="245">
        <f ca="1">+IFERROR(INDEX('Hoja de Trabajo para listado'!$A$155:$Z$1048576,MATCH($A123,'Hoja de Trabajo para listado'!$A$155:$A$1048576,0),MATCH((CUADRO!I$5&amp;$E123),'Hoja de Trabajo para listado'!$A$151:$Z$151,0)),0)+IFERROR(INDEX('Hoja de Trabajo para listado'!$AB$155:$BA$1048576,MATCH($A123,'Hoja de Trabajo para listado'!$AB$155:$AB$1048576,0),MATCH((CUADRO!I$5&amp;$E123),'Hoja de Trabajo para listado'!$AB$151:$BA$151,0)),0)+IFERROR(INDEX('Hoja de Trabajo para listado'!$BC$155:$CB$1048576,MATCH($A123,'Hoja de Trabajo para listado'!$BC$155:$BC$1048576,0),MATCH((CUADRO!I$5&amp;$E123),'Hoja de Trabajo para listado'!$BC$151:$CB$151,0)),0)+IFERROR(INDEX('Hoja de Trabajo para listado'!$DE$153:$DG$274,MATCH($A123,'Hoja de Trabajo para listado'!$DE$153:$DE$1048576,0),MATCH((CUADRO!I$5&amp;$E123),'Hoja de Trabajo para listado'!$DE$151:$DG$151,0)),0)+IFERROR(INDEX('Hoja de Trabajo para listado'!$CD$155:$DC$1048576,MATCH($A123,'Hoja de Trabajo para listado'!$CD$155:$CD$1048576,0),MATCH((CUADRO!I$5&amp;$E123),'Hoja de Trabajo para listado'!$CD$151:$DC$151,0)),0)</f>
        <v>0</v>
      </c>
      <c r="J123" s="245">
        <f ca="1">+IFERROR(INDEX('Hoja de Trabajo para listado'!$A$155:$Z$1048576,MATCH($A123,'Hoja de Trabajo para listado'!$A$155:$A$1048576,0),MATCH((CUADRO!J$5&amp;$E123),'Hoja de Trabajo para listado'!$A$151:$Z$151,0)),0)+IFERROR(INDEX('Hoja de Trabajo para listado'!$AB$155:$BA$1048576,MATCH($A123,'Hoja de Trabajo para listado'!$AB$155:$AB$1048576,0),MATCH((CUADRO!J$5&amp;$E123),'Hoja de Trabajo para listado'!$AB$151:$BA$151,0)),0)+IFERROR(INDEX('Hoja de Trabajo para listado'!$BC$155:$CB$1048576,MATCH($A123,'Hoja de Trabajo para listado'!$BC$155:$BC$1048576,0),MATCH((CUADRO!J$5&amp;$E123),'Hoja de Trabajo para listado'!$BC$151:$CB$151,0)),0)+IFERROR(INDEX('Hoja de Trabajo para listado'!$DE$153:$DG$274,MATCH($A123,'Hoja de Trabajo para listado'!$DE$153:$DE$1048576,0),MATCH((CUADRO!J$5&amp;$E123),'Hoja de Trabajo para listado'!$DE$151:$DG$151,0)),0)+IFERROR(INDEX('Hoja de Trabajo para listado'!$CD$155:$DC$1048576,MATCH($A123,'Hoja de Trabajo para listado'!$CD$155:$CD$1048576,0),MATCH((CUADRO!J$5&amp;$E123),'Hoja de Trabajo para listado'!$CD$151:$DC$151,0)),0)</f>
        <v>0</v>
      </c>
      <c r="K123" s="245">
        <f ca="1">+IFERROR(INDEX('Hoja de Trabajo para listado'!$A$155:$Z$1048576,MATCH($A123,'Hoja de Trabajo para listado'!$A$155:$A$1048576,0),MATCH((CUADRO!K$5&amp;$E123),'Hoja de Trabajo para listado'!$A$151:$Z$151,0)),0)+IFERROR(INDEX('Hoja de Trabajo para listado'!$AB$155:$BA$1048576,MATCH($A123,'Hoja de Trabajo para listado'!$AB$155:$AB$1048576,0),MATCH((CUADRO!K$5&amp;$E123),'Hoja de Trabajo para listado'!$AB$151:$BA$151,0)),0)+IFERROR(INDEX('Hoja de Trabajo para listado'!$BC$155:$CB$1048576,MATCH($A123,'Hoja de Trabajo para listado'!$BC$155:$BC$1048576,0),MATCH((CUADRO!K$5&amp;$E123),'Hoja de Trabajo para listado'!$BC$151:$CB$151,0)),0)+IFERROR(INDEX('Hoja de Trabajo para listado'!$DE$153:$DG$274,MATCH($A123,'Hoja de Trabajo para listado'!$DE$153:$DE$1048576,0),MATCH((CUADRO!K$5&amp;$E123),'Hoja de Trabajo para listado'!$DE$151:$DG$151,0)),0)+IFERROR(INDEX('Hoja de Trabajo para listado'!$CD$155:$DC$1048576,MATCH($A123,'Hoja de Trabajo para listado'!$CD$155:$CD$1048576,0),MATCH((CUADRO!K$5&amp;$E123),'Hoja de Trabajo para listado'!$CD$151:$DC$151,0)),0)</f>
        <v>0</v>
      </c>
      <c r="L123" s="245">
        <f ca="1">+IFERROR(INDEX('Hoja de Trabajo para listado'!$A$155:$Z$1048576,MATCH($A123,'Hoja de Trabajo para listado'!$A$155:$A$1048576,0),MATCH((CUADRO!L$5&amp;$E123),'Hoja de Trabajo para listado'!$A$151:$Z$151,0)),0)+IFERROR(INDEX('Hoja de Trabajo para listado'!$AB$155:$BA$1048576,MATCH($A123,'Hoja de Trabajo para listado'!$AB$155:$AB$1048576,0),MATCH((CUADRO!L$5&amp;$E123),'Hoja de Trabajo para listado'!$AB$151:$BA$151,0)),0)+IFERROR(INDEX('Hoja de Trabajo para listado'!$BC$155:$CB$1048576,MATCH($A123,'Hoja de Trabajo para listado'!$BC$155:$BC$1048576,0),MATCH((CUADRO!L$5&amp;$E123),'Hoja de Trabajo para listado'!$BC$151:$CB$151,0)),0)+IFERROR(INDEX('Hoja de Trabajo para listado'!$DE$153:$DG$274,MATCH($A123,'Hoja de Trabajo para listado'!$DE$153:$DE$1048576,0),MATCH((CUADRO!L$5&amp;$E123),'Hoja de Trabajo para listado'!$DE$151:$DG$151,0)),0)+IFERROR(INDEX('Hoja de Trabajo para listado'!$CD$155:$DC$1048576,MATCH($A123,'Hoja de Trabajo para listado'!$CD$155:$CD$1048576,0),MATCH((CUADRO!L$5&amp;$E123),'Hoja de Trabajo para listado'!$CD$151:$DC$151,0)),0)</f>
        <v>0</v>
      </c>
      <c r="M123" s="245">
        <f ca="1">+IFERROR(INDEX('Hoja de Trabajo para listado'!$A$155:$Z$1048576,MATCH($A123,'Hoja de Trabajo para listado'!$A$155:$A$1048576,0),MATCH((CUADRO!M$5&amp;$E123),'Hoja de Trabajo para listado'!$A$151:$Z$151,0)),0)+IFERROR(INDEX('Hoja de Trabajo para listado'!$AB$155:$BA$1048576,MATCH($A123,'Hoja de Trabajo para listado'!$AB$155:$AB$1048576,0),MATCH((CUADRO!M$5&amp;$E123),'Hoja de Trabajo para listado'!$AB$151:$BA$151,0)),0)+IFERROR(INDEX('Hoja de Trabajo para listado'!$BC$155:$CB$1048576,MATCH($A123,'Hoja de Trabajo para listado'!$BC$155:$BC$1048576,0),MATCH((CUADRO!M$5&amp;$E123),'Hoja de Trabajo para listado'!$BC$151:$CB$151,0)),0)+IFERROR(INDEX('Hoja de Trabajo para listado'!$DE$153:$DG$274,MATCH($A123,'Hoja de Trabajo para listado'!$DE$153:$DE$1048576,0),MATCH((CUADRO!M$5&amp;$E123),'Hoja de Trabajo para listado'!$DE$151:$DG$151,0)),0)+IFERROR(INDEX('Hoja de Trabajo para listado'!$CD$155:$DC$1048576,MATCH($A123,'Hoja de Trabajo para listado'!$CD$155:$CD$1048576,0),MATCH((CUADRO!M$5&amp;$E123),'Hoja de Trabajo para listado'!$CD$151:$DC$151,0)),0)</f>
        <v>0</v>
      </c>
      <c r="N123" s="245">
        <f ca="1">+IFERROR(INDEX('Hoja de Trabajo para listado'!$A$155:$Z$1048576,MATCH($A123,'Hoja de Trabajo para listado'!$A$155:$A$1048576,0),MATCH((CUADRO!N$5&amp;$E123),'Hoja de Trabajo para listado'!$A$151:$Z$151,0)),0)+IFERROR(INDEX('Hoja de Trabajo para listado'!$AB$155:$BA$1048576,MATCH($A123,'Hoja de Trabajo para listado'!$AB$155:$AB$1048576,0),MATCH((CUADRO!N$5&amp;$E123),'Hoja de Trabajo para listado'!$AB$151:$BA$151,0)),0)+IFERROR(INDEX('Hoja de Trabajo para listado'!$BC$155:$CB$1048576,MATCH($A123,'Hoja de Trabajo para listado'!$BC$155:$BC$1048576,0),MATCH((CUADRO!N$5&amp;$E123),'Hoja de Trabajo para listado'!$BC$151:$CB$151,0)),0)+IFERROR(INDEX('Hoja de Trabajo para listado'!$DE$153:$DG$274,MATCH($A123,'Hoja de Trabajo para listado'!$DE$153:$DE$1048576,0),MATCH((CUADRO!N$5&amp;$E123),'Hoja de Trabajo para listado'!$DE$151:$DG$151,0)),0)+IFERROR(INDEX('Hoja de Trabajo para listado'!$CD$155:$DC$1048576,MATCH($A123,'Hoja de Trabajo para listado'!$CD$155:$CD$1048576,0),MATCH((CUADRO!N$5&amp;$E123),'Hoja de Trabajo para listado'!$CD$151:$DC$151,0)),0)</f>
        <v>0</v>
      </c>
      <c r="O123" s="245">
        <f ca="1">+IFERROR(INDEX('Hoja de Trabajo para listado'!$A$155:$Z$1048576,MATCH($A123,'Hoja de Trabajo para listado'!$A$155:$A$1048576,0),MATCH((CUADRO!O$5&amp;$E123),'Hoja de Trabajo para listado'!$A$151:$Z$151,0)),0)+IFERROR(INDEX('Hoja de Trabajo para listado'!$AB$155:$BA$1048576,MATCH($A123,'Hoja de Trabajo para listado'!$AB$155:$AB$1048576,0),MATCH((CUADRO!O$5&amp;$E123),'Hoja de Trabajo para listado'!$AB$151:$BA$151,0)),0)+IFERROR(INDEX('Hoja de Trabajo para listado'!$BC$155:$CB$1048576,MATCH($A123,'Hoja de Trabajo para listado'!$BC$155:$BC$1048576,0),MATCH((CUADRO!O$5&amp;$E123),'Hoja de Trabajo para listado'!$BC$151:$CB$151,0)),0)+IFERROR(INDEX('Hoja de Trabajo para listado'!$DE$153:$DG$274,MATCH($A123,'Hoja de Trabajo para listado'!$DE$153:$DE$1048576,0),MATCH((CUADRO!O$5&amp;$E123),'Hoja de Trabajo para listado'!$DE$151:$DG$151,0)),0)+IFERROR(INDEX('Hoja de Trabajo para listado'!$CD$155:$DC$1048576,MATCH($A123,'Hoja de Trabajo para listado'!$CD$155:$CD$1048576,0),MATCH((CUADRO!O$5&amp;$E123),'Hoja de Trabajo para listado'!$CD$151:$DC$151,0)),0)</f>
        <v>0</v>
      </c>
      <c r="P123" s="245">
        <f ca="1">+IFERROR(INDEX('Hoja de Trabajo para listado'!$A$155:$Z$1048576,MATCH($A123,'Hoja de Trabajo para listado'!$A$155:$A$1048576,0),MATCH((CUADRO!P$5&amp;$E123),'Hoja de Trabajo para listado'!$A$151:$Z$151,0)),0)+IFERROR(INDEX('Hoja de Trabajo para listado'!$AB$155:$BA$1048576,MATCH($A123,'Hoja de Trabajo para listado'!$AB$155:$AB$1048576,0),MATCH((CUADRO!P$5&amp;$E123),'Hoja de Trabajo para listado'!$AB$151:$BA$151,0)),0)+IFERROR(INDEX('Hoja de Trabajo para listado'!$BC$155:$CB$1048576,MATCH($A123,'Hoja de Trabajo para listado'!$BC$155:$BC$1048576,0),MATCH((CUADRO!P$5&amp;$E123),'Hoja de Trabajo para listado'!$BC$151:$CB$151,0)),0)+IFERROR(INDEX('Hoja de Trabajo para listado'!$DE$153:$DG$274,MATCH($A123,'Hoja de Trabajo para listado'!$DE$153:$DE$1048576,0),MATCH((CUADRO!P$5&amp;$E123),'Hoja de Trabajo para listado'!$DE$151:$DG$151,0)),0)+IFERROR(INDEX('Hoja de Trabajo para listado'!$CD$155:$DC$1048576,MATCH($A123,'Hoja de Trabajo para listado'!$CD$155:$CD$1048576,0),MATCH((CUADRO!P$5&amp;$E123),'Hoja de Trabajo para listado'!$CD$151:$DC$151,0)),0)</f>
        <v>0</v>
      </c>
      <c r="Q123" s="245">
        <f ca="1">+IFERROR(INDEX('Hoja de Trabajo para listado'!$A$155:$Z$1048576,MATCH($A123,'Hoja de Trabajo para listado'!$A$155:$A$1048576,0),MATCH((CUADRO!Q$5&amp;$E123),'Hoja de Trabajo para listado'!$A$151:$Z$151,0)),0)+IFERROR(INDEX('Hoja de Trabajo para listado'!$AB$155:$BA$1048576,MATCH($A123,'Hoja de Trabajo para listado'!$AB$155:$AB$1048576,0),MATCH((CUADRO!Q$5&amp;$E123),'Hoja de Trabajo para listado'!$AB$151:$BA$151,0)),0)+IFERROR(INDEX('Hoja de Trabajo para listado'!$BC$155:$CB$1048576,MATCH($A123,'Hoja de Trabajo para listado'!$BC$155:$BC$1048576,0),MATCH((CUADRO!Q$5&amp;$E123),'Hoja de Trabajo para listado'!$BC$151:$CB$151,0)),0)+IFERROR(INDEX('Hoja de Trabajo para listado'!$DE$153:$DG$274,MATCH($A123,'Hoja de Trabajo para listado'!$DE$153:$DE$1048576,0),MATCH((CUADRO!Q$5&amp;$E123),'Hoja de Trabajo para listado'!$DE$151:$DG$151,0)),0)+IFERROR(INDEX('Hoja de Trabajo para listado'!$CD$155:$DC$1048576,MATCH($A123,'Hoja de Trabajo para listado'!$CD$155:$CD$1048576,0),MATCH((CUADRO!Q$5&amp;$E123),'Hoja de Trabajo para listado'!$CD$151:$DC$151,0)),0)</f>
        <v>0</v>
      </c>
      <c r="R123" s="245">
        <f t="shared" ca="1" si="5"/>
        <v>3152697.810000001</v>
      </c>
      <c r="S123" s="245">
        <f ca="1">+R122+R123</f>
        <v>3152697.810000001</v>
      </c>
      <c r="T123" s="245">
        <f ca="1">+S123</f>
        <v>3152697.810000001</v>
      </c>
      <c r="U123" s="244">
        <f t="shared" si="6"/>
        <v>2</v>
      </c>
      <c r="V123" s="333" t="str">
        <f>+VLOOKUP(A123,bd_lista!$A$3:$E$590,5,FALSE)</f>
        <v>Instituciones Descentralizadas</v>
      </c>
      <c r="W123" s="384"/>
      <c r="X123" s="242">
        <f>+VLOOKUP(A123,[3]Sheet1!$A$13:$D$744,4,FALSE)</f>
        <v>20</v>
      </c>
      <c r="Y123" s="242" t="str">
        <f>+VLOOKUP(X123,bd_lista!$A$3:$C$590,3,FALSE)</f>
        <v>Ministerio de Defensa</v>
      </c>
      <c r="Z123" s="292"/>
      <c r="AA123" s="293"/>
    </row>
    <row r="124" spans="1:27" customFormat="1" ht="15" hidden="1" customHeight="1">
      <c r="A124" s="251">
        <v>171</v>
      </c>
      <c r="B124" s="388">
        <f>+A124</f>
        <v>171</v>
      </c>
      <c r="C124" s="247" t="str">
        <f>+VLOOKUP(A124,bd_lista!$A$3:$C$590,3,FALSE)</f>
        <v>Centro de Investigación Agrícola Tropical</v>
      </c>
      <c r="D124" s="385" t="str">
        <f>+C124</f>
        <v>Centro de Investigación Agrícola Tropical</v>
      </c>
      <c r="E124" s="247" t="s">
        <v>1304</v>
      </c>
      <c r="F124" s="243">
        <f ca="1">+IFERROR(INDEX('Hoja de Trabajo para listado'!$A$155:$Z$1048576,MATCH($A124,'Hoja de Trabajo para listado'!$A$155:$A$1048576,0),MATCH((CUADRO!F$5&amp;$E124),'Hoja de Trabajo para listado'!$A$151:$Z$151,0)),0)+IFERROR(INDEX('Hoja de Trabajo para listado'!$AB$155:$BA$1048576,MATCH($A124,'Hoja de Trabajo para listado'!$AB$155:$AB$1048576,0),MATCH((CUADRO!F$5&amp;$E124),'Hoja de Trabajo para listado'!$AB$151:$BA$151,0)),0)+IFERROR(INDEX('Hoja de Trabajo para listado'!$BC$155:$CB$1048576,MATCH($A124,'Hoja de Trabajo para listado'!$BC$155:$BC$1048576,0),MATCH((CUADRO!F$5&amp;$E124),'Hoja de Trabajo para listado'!$BC$151:$CB$151,0)),0)+IFERROR(INDEX('Hoja de Trabajo para listado'!$DE$153:$DG$274,MATCH($A124,'Hoja de Trabajo para listado'!$DE$153:$DE$1048576,0),MATCH((CUADRO!F$5&amp;$E124),'Hoja de Trabajo para listado'!$DE$151:$DG$151,0)),0)+IFERROR(INDEX('Hoja de Trabajo para listado'!$CD$155:$DC$1048576,MATCH($A124,'Hoja de Trabajo para listado'!$CD$155:$CD$1048576,0),MATCH((CUADRO!F$5&amp;$E124),'Hoja de Trabajo para listado'!$CD$151:$DC$151,0)),0)</f>
        <v>0</v>
      </c>
      <c r="G124" s="243">
        <f ca="1">+IFERROR(INDEX('Hoja de Trabajo para listado'!$A$155:$Z$1048576,MATCH($A124,'Hoja de Trabajo para listado'!$A$155:$A$1048576,0),MATCH((CUADRO!G$5&amp;$E124),'Hoja de Trabajo para listado'!$A$151:$Z$151,0)),0)+IFERROR(INDEX('Hoja de Trabajo para listado'!$AB$155:$BA$1048576,MATCH($A124,'Hoja de Trabajo para listado'!$AB$155:$AB$1048576,0),MATCH((CUADRO!G$5&amp;$E124),'Hoja de Trabajo para listado'!$AB$151:$BA$151,0)),0)+IFERROR(INDEX('Hoja de Trabajo para listado'!$BC$155:$CB$1048576,MATCH($A124,'Hoja de Trabajo para listado'!$BC$155:$BC$1048576,0),MATCH((CUADRO!G$5&amp;$E124),'Hoja de Trabajo para listado'!$BC$151:$CB$151,0)),0)+IFERROR(INDEX('Hoja de Trabajo para listado'!$DE$153:$DG$274,MATCH($A124,'Hoja de Trabajo para listado'!$DE$153:$DE$1048576,0),MATCH((CUADRO!G$5&amp;$E124),'Hoja de Trabajo para listado'!$DE$151:$DG$151,0)),0)+IFERROR(INDEX('Hoja de Trabajo para listado'!$CD$155:$DC$1048576,MATCH($A124,'Hoja de Trabajo para listado'!$CD$155:$CD$1048576,0),MATCH((CUADRO!G$5&amp;$E124),'Hoja de Trabajo para listado'!$CD$151:$DC$151,0)),0)</f>
        <v>0</v>
      </c>
      <c r="H124" s="243">
        <f ca="1">+IFERROR(INDEX('Hoja de Trabajo para listado'!$A$155:$Z$1048576,MATCH($A124,'Hoja de Trabajo para listado'!$A$155:$A$1048576,0),MATCH((CUADRO!H$5&amp;$E124),'Hoja de Trabajo para listado'!$A$151:$Z$151,0)),0)+IFERROR(INDEX('Hoja de Trabajo para listado'!$AB$155:$BA$1048576,MATCH($A124,'Hoja de Trabajo para listado'!$AB$155:$AB$1048576,0),MATCH((CUADRO!H$5&amp;$E124),'Hoja de Trabajo para listado'!$AB$151:$BA$151,0)),0)+IFERROR(INDEX('Hoja de Trabajo para listado'!$BC$155:$CB$1048576,MATCH($A124,'Hoja de Trabajo para listado'!$BC$155:$BC$1048576,0),MATCH((CUADRO!H$5&amp;$E124),'Hoja de Trabajo para listado'!$BC$151:$CB$151,0)),0)+IFERROR(INDEX('Hoja de Trabajo para listado'!$DE$153:$DG$274,MATCH($A124,'Hoja de Trabajo para listado'!$DE$153:$DE$1048576,0),MATCH((CUADRO!H$5&amp;$E124),'Hoja de Trabajo para listado'!$DE$151:$DG$151,0)),0)+IFERROR(INDEX('Hoja de Trabajo para listado'!$CD$155:$DC$1048576,MATCH($A124,'Hoja de Trabajo para listado'!$CD$155:$CD$1048576,0),MATCH((CUADRO!H$5&amp;$E124),'Hoja de Trabajo para listado'!$CD$151:$DC$151,0)),0)</f>
        <v>0</v>
      </c>
      <c r="I124" s="243">
        <f ca="1">+IFERROR(INDEX('Hoja de Trabajo para listado'!$A$155:$Z$1048576,MATCH($A124,'Hoja de Trabajo para listado'!$A$155:$A$1048576,0),MATCH((CUADRO!I$5&amp;$E124),'Hoja de Trabajo para listado'!$A$151:$Z$151,0)),0)+IFERROR(INDEX('Hoja de Trabajo para listado'!$AB$155:$BA$1048576,MATCH($A124,'Hoja de Trabajo para listado'!$AB$155:$AB$1048576,0),MATCH((CUADRO!I$5&amp;$E124),'Hoja de Trabajo para listado'!$AB$151:$BA$151,0)),0)+IFERROR(INDEX('Hoja de Trabajo para listado'!$BC$155:$CB$1048576,MATCH($A124,'Hoja de Trabajo para listado'!$BC$155:$BC$1048576,0),MATCH((CUADRO!I$5&amp;$E124),'Hoja de Trabajo para listado'!$BC$151:$CB$151,0)),0)+IFERROR(INDEX('Hoja de Trabajo para listado'!$DE$153:$DG$274,MATCH($A124,'Hoja de Trabajo para listado'!$DE$153:$DE$1048576,0),MATCH((CUADRO!I$5&amp;$E124),'Hoja de Trabajo para listado'!$DE$151:$DG$151,0)),0)+IFERROR(INDEX('Hoja de Trabajo para listado'!$CD$155:$DC$1048576,MATCH($A124,'Hoja de Trabajo para listado'!$CD$155:$CD$1048576,0),MATCH((CUADRO!I$5&amp;$E124),'Hoja de Trabajo para listado'!$CD$151:$DC$151,0)),0)</f>
        <v>0</v>
      </c>
      <c r="J124" s="243">
        <f ca="1">+IFERROR(INDEX('Hoja de Trabajo para listado'!$A$155:$Z$1048576,MATCH($A124,'Hoja de Trabajo para listado'!$A$155:$A$1048576,0),MATCH((CUADRO!J$5&amp;$E124),'Hoja de Trabajo para listado'!$A$151:$Z$151,0)),0)+IFERROR(INDEX('Hoja de Trabajo para listado'!$AB$155:$BA$1048576,MATCH($A124,'Hoja de Trabajo para listado'!$AB$155:$AB$1048576,0),MATCH((CUADRO!J$5&amp;$E124),'Hoja de Trabajo para listado'!$AB$151:$BA$151,0)),0)+IFERROR(INDEX('Hoja de Trabajo para listado'!$BC$155:$CB$1048576,MATCH($A124,'Hoja de Trabajo para listado'!$BC$155:$BC$1048576,0),MATCH((CUADRO!J$5&amp;$E124),'Hoja de Trabajo para listado'!$BC$151:$CB$151,0)),0)+IFERROR(INDEX('Hoja de Trabajo para listado'!$DE$153:$DG$274,MATCH($A124,'Hoja de Trabajo para listado'!$DE$153:$DE$1048576,0),MATCH((CUADRO!J$5&amp;$E124),'Hoja de Trabajo para listado'!$DE$151:$DG$151,0)),0)+IFERROR(INDEX('Hoja de Trabajo para listado'!$CD$155:$DC$1048576,MATCH($A124,'Hoja de Trabajo para listado'!$CD$155:$CD$1048576,0),MATCH((CUADRO!J$5&amp;$E124),'Hoja de Trabajo para listado'!$CD$151:$DC$151,0)),0)</f>
        <v>0</v>
      </c>
      <c r="K124" s="243">
        <f ca="1">+IFERROR(INDEX('Hoja de Trabajo para listado'!$A$155:$Z$1048576,MATCH($A124,'Hoja de Trabajo para listado'!$A$155:$A$1048576,0),MATCH((CUADRO!K$5&amp;$E124),'Hoja de Trabajo para listado'!$A$151:$Z$151,0)),0)+IFERROR(INDEX('Hoja de Trabajo para listado'!$AB$155:$BA$1048576,MATCH($A124,'Hoja de Trabajo para listado'!$AB$155:$AB$1048576,0),MATCH((CUADRO!K$5&amp;$E124),'Hoja de Trabajo para listado'!$AB$151:$BA$151,0)),0)+IFERROR(INDEX('Hoja de Trabajo para listado'!$BC$155:$CB$1048576,MATCH($A124,'Hoja de Trabajo para listado'!$BC$155:$BC$1048576,0),MATCH((CUADRO!K$5&amp;$E124),'Hoja de Trabajo para listado'!$BC$151:$CB$151,0)),0)+IFERROR(INDEX('Hoja de Trabajo para listado'!$DE$153:$DG$274,MATCH($A124,'Hoja de Trabajo para listado'!$DE$153:$DE$1048576,0),MATCH((CUADRO!K$5&amp;$E124),'Hoja de Trabajo para listado'!$DE$151:$DG$151,0)),0)+IFERROR(INDEX('Hoja de Trabajo para listado'!$CD$155:$DC$1048576,MATCH($A124,'Hoja de Trabajo para listado'!$CD$155:$CD$1048576,0),MATCH((CUADRO!K$5&amp;$E124),'Hoja de Trabajo para listado'!$CD$151:$DC$151,0)),0)</f>
        <v>0</v>
      </c>
      <c r="L124" s="243">
        <f ca="1">+IFERROR(INDEX('Hoja de Trabajo para listado'!$A$155:$Z$1048576,MATCH($A124,'Hoja de Trabajo para listado'!$A$155:$A$1048576,0),MATCH((CUADRO!L$5&amp;$E124),'Hoja de Trabajo para listado'!$A$151:$Z$151,0)),0)+IFERROR(INDEX('Hoja de Trabajo para listado'!$AB$155:$BA$1048576,MATCH($A124,'Hoja de Trabajo para listado'!$AB$155:$AB$1048576,0),MATCH((CUADRO!L$5&amp;$E124),'Hoja de Trabajo para listado'!$AB$151:$BA$151,0)),0)+IFERROR(INDEX('Hoja de Trabajo para listado'!$BC$155:$CB$1048576,MATCH($A124,'Hoja de Trabajo para listado'!$BC$155:$BC$1048576,0),MATCH((CUADRO!L$5&amp;$E124),'Hoja de Trabajo para listado'!$BC$151:$CB$151,0)),0)+IFERROR(INDEX('Hoja de Trabajo para listado'!$DE$153:$DG$274,MATCH($A124,'Hoja de Trabajo para listado'!$DE$153:$DE$1048576,0),MATCH((CUADRO!L$5&amp;$E124),'Hoja de Trabajo para listado'!$DE$151:$DG$151,0)),0)+IFERROR(INDEX('Hoja de Trabajo para listado'!$CD$155:$DC$1048576,MATCH($A124,'Hoja de Trabajo para listado'!$CD$155:$CD$1048576,0),MATCH((CUADRO!L$5&amp;$E124),'Hoja de Trabajo para listado'!$CD$151:$DC$151,0)),0)</f>
        <v>0</v>
      </c>
      <c r="M124" s="243">
        <f ca="1">+IFERROR(INDEX('Hoja de Trabajo para listado'!$A$155:$Z$1048576,MATCH($A124,'Hoja de Trabajo para listado'!$A$155:$A$1048576,0),MATCH((CUADRO!M$5&amp;$E124),'Hoja de Trabajo para listado'!$A$151:$Z$151,0)),0)+IFERROR(INDEX('Hoja de Trabajo para listado'!$AB$155:$BA$1048576,MATCH($A124,'Hoja de Trabajo para listado'!$AB$155:$AB$1048576,0),MATCH((CUADRO!M$5&amp;$E124),'Hoja de Trabajo para listado'!$AB$151:$BA$151,0)),0)+IFERROR(INDEX('Hoja de Trabajo para listado'!$BC$155:$CB$1048576,MATCH($A124,'Hoja de Trabajo para listado'!$BC$155:$BC$1048576,0),MATCH((CUADRO!M$5&amp;$E124),'Hoja de Trabajo para listado'!$BC$151:$CB$151,0)),0)+IFERROR(INDEX('Hoja de Trabajo para listado'!$DE$153:$DG$274,MATCH($A124,'Hoja de Trabajo para listado'!$DE$153:$DE$1048576,0),MATCH((CUADRO!M$5&amp;$E124),'Hoja de Trabajo para listado'!$DE$151:$DG$151,0)),0)+IFERROR(INDEX('Hoja de Trabajo para listado'!$CD$155:$DC$1048576,MATCH($A124,'Hoja de Trabajo para listado'!$CD$155:$CD$1048576,0),MATCH((CUADRO!M$5&amp;$E124),'Hoja de Trabajo para listado'!$CD$151:$DC$151,0)),0)</f>
        <v>0</v>
      </c>
      <c r="N124" s="243">
        <f ca="1">+IFERROR(INDEX('Hoja de Trabajo para listado'!$A$155:$Z$1048576,MATCH($A124,'Hoja de Trabajo para listado'!$A$155:$A$1048576,0),MATCH((CUADRO!N$5&amp;$E124),'Hoja de Trabajo para listado'!$A$151:$Z$151,0)),0)+IFERROR(INDEX('Hoja de Trabajo para listado'!$AB$155:$BA$1048576,MATCH($A124,'Hoja de Trabajo para listado'!$AB$155:$AB$1048576,0),MATCH((CUADRO!N$5&amp;$E124),'Hoja de Trabajo para listado'!$AB$151:$BA$151,0)),0)+IFERROR(INDEX('Hoja de Trabajo para listado'!$BC$155:$CB$1048576,MATCH($A124,'Hoja de Trabajo para listado'!$BC$155:$BC$1048576,0),MATCH((CUADRO!N$5&amp;$E124),'Hoja de Trabajo para listado'!$BC$151:$CB$151,0)),0)+IFERROR(INDEX('Hoja de Trabajo para listado'!$DE$153:$DG$274,MATCH($A124,'Hoja de Trabajo para listado'!$DE$153:$DE$1048576,0),MATCH((CUADRO!N$5&amp;$E124),'Hoja de Trabajo para listado'!$DE$151:$DG$151,0)),0)+IFERROR(INDEX('Hoja de Trabajo para listado'!$CD$155:$DC$1048576,MATCH($A124,'Hoja de Trabajo para listado'!$CD$155:$CD$1048576,0),MATCH((CUADRO!N$5&amp;$E124),'Hoja de Trabajo para listado'!$CD$151:$DC$151,0)),0)</f>
        <v>0</v>
      </c>
      <c r="O124" s="243">
        <f ca="1">+IFERROR(INDEX('Hoja de Trabajo para listado'!$A$155:$Z$1048576,MATCH($A124,'Hoja de Trabajo para listado'!$A$155:$A$1048576,0),MATCH((CUADRO!O$5&amp;$E124),'Hoja de Trabajo para listado'!$A$151:$Z$151,0)),0)+IFERROR(INDEX('Hoja de Trabajo para listado'!$AB$155:$BA$1048576,MATCH($A124,'Hoja de Trabajo para listado'!$AB$155:$AB$1048576,0),MATCH((CUADRO!O$5&amp;$E124),'Hoja de Trabajo para listado'!$AB$151:$BA$151,0)),0)+IFERROR(INDEX('Hoja de Trabajo para listado'!$BC$155:$CB$1048576,MATCH($A124,'Hoja de Trabajo para listado'!$BC$155:$BC$1048576,0),MATCH((CUADRO!O$5&amp;$E124),'Hoja de Trabajo para listado'!$BC$151:$CB$151,0)),0)+IFERROR(INDEX('Hoja de Trabajo para listado'!$DE$153:$DG$274,MATCH($A124,'Hoja de Trabajo para listado'!$DE$153:$DE$1048576,0),MATCH((CUADRO!O$5&amp;$E124),'Hoja de Trabajo para listado'!$DE$151:$DG$151,0)),0)+IFERROR(INDEX('Hoja de Trabajo para listado'!$CD$155:$DC$1048576,MATCH($A124,'Hoja de Trabajo para listado'!$CD$155:$CD$1048576,0),MATCH((CUADRO!O$5&amp;$E124),'Hoja de Trabajo para listado'!$CD$151:$DC$151,0)),0)</f>
        <v>0</v>
      </c>
      <c r="P124" s="243">
        <f ca="1">+IFERROR(INDEX('Hoja de Trabajo para listado'!$A$155:$Z$1048576,MATCH($A124,'Hoja de Trabajo para listado'!$A$155:$A$1048576,0),MATCH((CUADRO!P$5&amp;$E124),'Hoja de Trabajo para listado'!$A$151:$Z$151,0)),0)+IFERROR(INDEX('Hoja de Trabajo para listado'!$AB$155:$BA$1048576,MATCH($A124,'Hoja de Trabajo para listado'!$AB$155:$AB$1048576,0),MATCH((CUADRO!P$5&amp;$E124),'Hoja de Trabajo para listado'!$AB$151:$BA$151,0)),0)+IFERROR(INDEX('Hoja de Trabajo para listado'!$BC$155:$CB$1048576,MATCH($A124,'Hoja de Trabajo para listado'!$BC$155:$BC$1048576,0),MATCH((CUADRO!P$5&amp;$E124),'Hoja de Trabajo para listado'!$BC$151:$CB$151,0)),0)+IFERROR(INDEX('Hoja de Trabajo para listado'!$DE$153:$DG$274,MATCH($A124,'Hoja de Trabajo para listado'!$DE$153:$DE$1048576,0),MATCH((CUADRO!P$5&amp;$E124),'Hoja de Trabajo para listado'!$DE$151:$DG$151,0)),0)+IFERROR(INDEX('Hoja de Trabajo para listado'!$CD$155:$DC$1048576,MATCH($A124,'Hoja de Trabajo para listado'!$CD$155:$CD$1048576,0),MATCH((CUADRO!P$5&amp;$E124),'Hoja de Trabajo para listado'!$CD$151:$DC$151,0)),0)</f>
        <v>0</v>
      </c>
      <c r="Q124" s="243">
        <f ca="1">+IFERROR(INDEX('Hoja de Trabajo para listado'!$A$155:$Z$1048576,MATCH($A124,'Hoja de Trabajo para listado'!$A$155:$A$1048576,0),MATCH((CUADRO!Q$5&amp;$E124),'Hoja de Trabajo para listado'!$A$151:$Z$151,0)),0)+IFERROR(INDEX('Hoja de Trabajo para listado'!$AB$155:$BA$1048576,MATCH($A124,'Hoja de Trabajo para listado'!$AB$155:$AB$1048576,0),MATCH((CUADRO!Q$5&amp;$E124),'Hoja de Trabajo para listado'!$AB$151:$BA$151,0)),0)+IFERROR(INDEX('Hoja de Trabajo para listado'!$BC$155:$CB$1048576,MATCH($A124,'Hoja de Trabajo para listado'!$BC$155:$BC$1048576,0),MATCH((CUADRO!Q$5&amp;$E124),'Hoja de Trabajo para listado'!$BC$151:$CB$151,0)),0)+IFERROR(INDEX('Hoja de Trabajo para listado'!$DE$153:$DG$274,MATCH($A124,'Hoja de Trabajo para listado'!$DE$153:$DE$1048576,0),MATCH((CUADRO!Q$5&amp;$E124),'Hoja de Trabajo para listado'!$DE$151:$DG$151,0)),0)+IFERROR(INDEX('Hoja de Trabajo para listado'!$CD$155:$DC$1048576,MATCH($A124,'Hoja de Trabajo para listado'!$CD$155:$CD$1048576,0),MATCH((CUADRO!Q$5&amp;$E124),'Hoja de Trabajo para listado'!$CD$151:$DC$151,0)),0)</f>
        <v>0</v>
      </c>
      <c r="R124" s="243">
        <f t="shared" ca="1" si="5"/>
        <v>0</v>
      </c>
      <c r="S124" s="243"/>
      <c r="T124" s="243">
        <f ca="1">+T125</f>
        <v>0</v>
      </c>
      <c r="U124" s="242">
        <f t="shared" si="6"/>
        <v>1</v>
      </c>
      <c r="V124" s="333" t="str">
        <f>+VLOOKUP(A124,bd_lista!$A$3:$E$590,5,FALSE)</f>
        <v>Instituciones Descentralizadas</v>
      </c>
      <c r="W124" s="383" t="str">
        <f>+V124</f>
        <v>Instituciones Descentralizadas</v>
      </c>
      <c r="X124" s="242">
        <f>+VLOOKUP(A124,[3]Sheet1!$A$13:$D$744,4,FALSE)</f>
        <v>0</v>
      </c>
      <c r="Y124" s="242" t="e">
        <f>+VLOOKUP(X124,bd_lista!$A$3:$C$590,3,FALSE)</f>
        <v>#N/A</v>
      </c>
      <c r="Z124" s="294">
        <f>+X124</f>
        <v>0</v>
      </c>
      <c r="AA124" s="295" t="e">
        <f>+Y124</f>
        <v>#N/A</v>
      </c>
    </row>
    <row r="125" spans="1:27" customFormat="1" ht="15" hidden="1" customHeight="1">
      <c r="A125" s="32">
        <v>171</v>
      </c>
      <c r="B125" s="389"/>
      <c r="C125" s="333" t="str">
        <f>+VLOOKUP(A125,bd_lista!$A$3:$C$590,3,FALSE)</f>
        <v>Centro de Investigación Agrícola Tropical</v>
      </c>
      <c r="D125" s="386"/>
      <c r="E125" s="333" t="s">
        <v>1305</v>
      </c>
      <c r="F125" s="245">
        <f ca="1">+IFERROR(INDEX('Hoja de Trabajo para listado'!$A$155:$Z$1048576,MATCH($A125,'Hoja de Trabajo para listado'!$A$155:$A$1048576,0),MATCH((CUADRO!F$5&amp;$E125),'Hoja de Trabajo para listado'!$A$151:$Z$151,0)),0)+IFERROR(INDEX('Hoja de Trabajo para listado'!$AB$155:$BA$1048576,MATCH($A125,'Hoja de Trabajo para listado'!$AB$155:$AB$1048576,0),MATCH((CUADRO!F$5&amp;$E125),'Hoja de Trabajo para listado'!$AB$151:$BA$151,0)),0)+IFERROR(INDEX('Hoja de Trabajo para listado'!$BC$155:$CB$1048576,MATCH($A125,'Hoja de Trabajo para listado'!$BC$155:$BC$1048576,0),MATCH((CUADRO!F$5&amp;$E125),'Hoja de Trabajo para listado'!$BC$151:$CB$151,0)),0)+IFERROR(INDEX('Hoja de Trabajo para listado'!$DE$153:$DG$274,MATCH($A125,'Hoja de Trabajo para listado'!$DE$153:$DE$1048576,0),MATCH((CUADRO!F$5&amp;$E125),'Hoja de Trabajo para listado'!$DE$151:$DG$151,0)),0)+IFERROR(INDEX('Hoja de Trabajo para listado'!$CD$155:$DC$1048576,MATCH($A125,'Hoja de Trabajo para listado'!$CD$155:$CD$1048576,0),MATCH((CUADRO!F$5&amp;$E125),'Hoja de Trabajo para listado'!$CD$151:$DC$151,0)),0)</f>
        <v>0</v>
      </c>
      <c r="G125" s="245">
        <f ca="1">+IFERROR(INDEX('Hoja de Trabajo para listado'!$A$155:$Z$1048576,MATCH($A125,'Hoja de Trabajo para listado'!$A$155:$A$1048576,0),MATCH((CUADRO!G$5&amp;$E125),'Hoja de Trabajo para listado'!$A$151:$Z$151,0)),0)+IFERROR(INDEX('Hoja de Trabajo para listado'!$AB$155:$BA$1048576,MATCH($A125,'Hoja de Trabajo para listado'!$AB$155:$AB$1048576,0),MATCH((CUADRO!G$5&amp;$E125),'Hoja de Trabajo para listado'!$AB$151:$BA$151,0)),0)+IFERROR(INDEX('Hoja de Trabajo para listado'!$BC$155:$CB$1048576,MATCH($A125,'Hoja de Trabajo para listado'!$BC$155:$BC$1048576,0),MATCH((CUADRO!G$5&amp;$E125),'Hoja de Trabajo para listado'!$BC$151:$CB$151,0)),0)+IFERROR(INDEX('Hoja de Trabajo para listado'!$DE$153:$DG$274,MATCH($A125,'Hoja de Trabajo para listado'!$DE$153:$DE$1048576,0),MATCH((CUADRO!G$5&amp;$E125),'Hoja de Trabajo para listado'!$DE$151:$DG$151,0)),0)+IFERROR(INDEX('Hoja de Trabajo para listado'!$CD$155:$DC$1048576,MATCH($A125,'Hoja de Trabajo para listado'!$CD$155:$CD$1048576,0),MATCH((CUADRO!G$5&amp;$E125),'Hoja de Trabajo para listado'!$CD$151:$DC$151,0)),0)</f>
        <v>0</v>
      </c>
      <c r="H125" s="245">
        <f ca="1">+IFERROR(INDEX('Hoja de Trabajo para listado'!$A$155:$Z$1048576,MATCH($A125,'Hoja de Trabajo para listado'!$A$155:$A$1048576,0),MATCH((CUADRO!H$5&amp;$E125),'Hoja de Trabajo para listado'!$A$151:$Z$151,0)),0)+IFERROR(INDEX('Hoja de Trabajo para listado'!$AB$155:$BA$1048576,MATCH($A125,'Hoja de Trabajo para listado'!$AB$155:$AB$1048576,0),MATCH((CUADRO!H$5&amp;$E125),'Hoja de Trabajo para listado'!$AB$151:$BA$151,0)),0)+IFERROR(INDEX('Hoja de Trabajo para listado'!$BC$155:$CB$1048576,MATCH($A125,'Hoja de Trabajo para listado'!$BC$155:$BC$1048576,0),MATCH((CUADRO!H$5&amp;$E125),'Hoja de Trabajo para listado'!$BC$151:$CB$151,0)),0)+IFERROR(INDEX('Hoja de Trabajo para listado'!$DE$153:$DG$274,MATCH($A125,'Hoja de Trabajo para listado'!$DE$153:$DE$1048576,0),MATCH((CUADRO!H$5&amp;$E125),'Hoja de Trabajo para listado'!$DE$151:$DG$151,0)),0)+IFERROR(INDEX('Hoja de Trabajo para listado'!$CD$155:$DC$1048576,MATCH($A125,'Hoja de Trabajo para listado'!$CD$155:$CD$1048576,0),MATCH((CUADRO!H$5&amp;$E125),'Hoja de Trabajo para listado'!$CD$151:$DC$151,0)),0)</f>
        <v>0</v>
      </c>
      <c r="I125" s="245">
        <f ca="1">+IFERROR(INDEX('Hoja de Trabajo para listado'!$A$155:$Z$1048576,MATCH($A125,'Hoja de Trabajo para listado'!$A$155:$A$1048576,0),MATCH((CUADRO!I$5&amp;$E125),'Hoja de Trabajo para listado'!$A$151:$Z$151,0)),0)+IFERROR(INDEX('Hoja de Trabajo para listado'!$AB$155:$BA$1048576,MATCH($A125,'Hoja de Trabajo para listado'!$AB$155:$AB$1048576,0),MATCH((CUADRO!I$5&amp;$E125),'Hoja de Trabajo para listado'!$AB$151:$BA$151,0)),0)+IFERROR(INDEX('Hoja de Trabajo para listado'!$BC$155:$CB$1048576,MATCH($A125,'Hoja de Trabajo para listado'!$BC$155:$BC$1048576,0),MATCH((CUADRO!I$5&amp;$E125),'Hoja de Trabajo para listado'!$BC$151:$CB$151,0)),0)+IFERROR(INDEX('Hoja de Trabajo para listado'!$DE$153:$DG$274,MATCH($A125,'Hoja de Trabajo para listado'!$DE$153:$DE$1048576,0),MATCH((CUADRO!I$5&amp;$E125),'Hoja de Trabajo para listado'!$DE$151:$DG$151,0)),0)+IFERROR(INDEX('Hoja de Trabajo para listado'!$CD$155:$DC$1048576,MATCH($A125,'Hoja de Trabajo para listado'!$CD$155:$CD$1048576,0),MATCH((CUADRO!I$5&amp;$E125),'Hoja de Trabajo para listado'!$CD$151:$DC$151,0)),0)</f>
        <v>0</v>
      </c>
      <c r="J125" s="245">
        <f ca="1">+IFERROR(INDEX('Hoja de Trabajo para listado'!$A$155:$Z$1048576,MATCH($A125,'Hoja de Trabajo para listado'!$A$155:$A$1048576,0),MATCH((CUADRO!J$5&amp;$E125),'Hoja de Trabajo para listado'!$A$151:$Z$151,0)),0)+IFERROR(INDEX('Hoja de Trabajo para listado'!$AB$155:$BA$1048576,MATCH($A125,'Hoja de Trabajo para listado'!$AB$155:$AB$1048576,0),MATCH((CUADRO!J$5&amp;$E125),'Hoja de Trabajo para listado'!$AB$151:$BA$151,0)),0)+IFERROR(INDEX('Hoja de Trabajo para listado'!$BC$155:$CB$1048576,MATCH($A125,'Hoja de Trabajo para listado'!$BC$155:$BC$1048576,0),MATCH((CUADRO!J$5&amp;$E125),'Hoja de Trabajo para listado'!$BC$151:$CB$151,0)),0)+IFERROR(INDEX('Hoja de Trabajo para listado'!$DE$153:$DG$274,MATCH($A125,'Hoja de Trabajo para listado'!$DE$153:$DE$1048576,0),MATCH((CUADRO!J$5&amp;$E125),'Hoja de Trabajo para listado'!$DE$151:$DG$151,0)),0)+IFERROR(INDEX('Hoja de Trabajo para listado'!$CD$155:$DC$1048576,MATCH($A125,'Hoja de Trabajo para listado'!$CD$155:$CD$1048576,0),MATCH((CUADRO!J$5&amp;$E125),'Hoja de Trabajo para listado'!$CD$151:$DC$151,0)),0)</f>
        <v>0</v>
      </c>
      <c r="K125" s="245">
        <f ca="1">+IFERROR(INDEX('Hoja de Trabajo para listado'!$A$155:$Z$1048576,MATCH($A125,'Hoja de Trabajo para listado'!$A$155:$A$1048576,0),MATCH((CUADRO!K$5&amp;$E125),'Hoja de Trabajo para listado'!$A$151:$Z$151,0)),0)+IFERROR(INDEX('Hoja de Trabajo para listado'!$AB$155:$BA$1048576,MATCH($A125,'Hoja de Trabajo para listado'!$AB$155:$AB$1048576,0),MATCH((CUADRO!K$5&amp;$E125),'Hoja de Trabajo para listado'!$AB$151:$BA$151,0)),0)+IFERROR(INDEX('Hoja de Trabajo para listado'!$BC$155:$CB$1048576,MATCH($A125,'Hoja de Trabajo para listado'!$BC$155:$BC$1048576,0),MATCH((CUADRO!K$5&amp;$E125),'Hoja de Trabajo para listado'!$BC$151:$CB$151,0)),0)+IFERROR(INDEX('Hoja de Trabajo para listado'!$DE$153:$DG$274,MATCH($A125,'Hoja de Trabajo para listado'!$DE$153:$DE$1048576,0),MATCH((CUADRO!K$5&amp;$E125),'Hoja de Trabajo para listado'!$DE$151:$DG$151,0)),0)+IFERROR(INDEX('Hoja de Trabajo para listado'!$CD$155:$DC$1048576,MATCH($A125,'Hoja de Trabajo para listado'!$CD$155:$CD$1048576,0),MATCH((CUADRO!K$5&amp;$E125),'Hoja de Trabajo para listado'!$CD$151:$DC$151,0)),0)</f>
        <v>0</v>
      </c>
      <c r="L125" s="245">
        <f ca="1">+IFERROR(INDEX('Hoja de Trabajo para listado'!$A$155:$Z$1048576,MATCH($A125,'Hoja de Trabajo para listado'!$A$155:$A$1048576,0),MATCH((CUADRO!L$5&amp;$E125),'Hoja de Trabajo para listado'!$A$151:$Z$151,0)),0)+IFERROR(INDEX('Hoja de Trabajo para listado'!$AB$155:$BA$1048576,MATCH($A125,'Hoja de Trabajo para listado'!$AB$155:$AB$1048576,0),MATCH((CUADRO!L$5&amp;$E125),'Hoja de Trabajo para listado'!$AB$151:$BA$151,0)),0)+IFERROR(INDEX('Hoja de Trabajo para listado'!$BC$155:$CB$1048576,MATCH($A125,'Hoja de Trabajo para listado'!$BC$155:$BC$1048576,0),MATCH((CUADRO!L$5&amp;$E125),'Hoja de Trabajo para listado'!$BC$151:$CB$151,0)),0)+IFERROR(INDEX('Hoja de Trabajo para listado'!$DE$153:$DG$274,MATCH($A125,'Hoja de Trabajo para listado'!$DE$153:$DE$1048576,0),MATCH((CUADRO!L$5&amp;$E125),'Hoja de Trabajo para listado'!$DE$151:$DG$151,0)),0)+IFERROR(INDEX('Hoja de Trabajo para listado'!$CD$155:$DC$1048576,MATCH($A125,'Hoja de Trabajo para listado'!$CD$155:$CD$1048576,0),MATCH((CUADRO!L$5&amp;$E125),'Hoja de Trabajo para listado'!$CD$151:$DC$151,0)),0)</f>
        <v>0</v>
      </c>
      <c r="M125" s="245">
        <f ca="1">+IFERROR(INDEX('Hoja de Trabajo para listado'!$A$155:$Z$1048576,MATCH($A125,'Hoja de Trabajo para listado'!$A$155:$A$1048576,0),MATCH((CUADRO!M$5&amp;$E125),'Hoja de Trabajo para listado'!$A$151:$Z$151,0)),0)+IFERROR(INDEX('Hoja de Trabajo para listado'!$AB$155:$BA$1048576,MATCH($A125,'Hoja de Trabajo para listado'!$AB$155:$AB$1048576,0),MATCH((CUADRO!M$5&amp;$E125),'Hoja de Trabajo para listado'!$AB$151:$BA$151,0)),0)+IFERROR(INDEX('Hoja de Trabajo para listado'!$BC$155:$CB$1048576,MATCH($A125,'Hoja de Trabajo para listado'!$BC$155:$BC$1048576,0),MATCH((CUADRO!M$5&amp;$E125),'Hoja de Trabajo para listado'!$BC$151:$CB$151,0)),0)+IFERROR(INDEX('Hoja de Trabajo para listado'!$DE$153:$DG$274,MATCH($A125,'Hoja de Trabajo para listado'!$DE$153:$DE$1048576,0),MATCH((CUADRO!M$5&amp;$E125),'Hoja de Trabajo para listado'!$DE$151:$DG$151,0)),0)+IFERROR(INDEX('Hoja de Trabajo para listado'!$CD$155:$DC$1048576,MATCH($A125,'Hoja de Trabajo para listado'!$CD$155:$CD$1048576,0),MATCH((CUADRO!M$5&amp;$E125),'Hoja de Trabajo para listado'!$CD$151:$DC$151,0)),0)</f>
        <v>0</v>
      </c>
      <c r="N125" s="245">
        <f ca="1">+IFERROR(INDEX('Hoja de Trabajo para listado'!$A$155:$Z$1048576,MATCH($A125,'Hoja de Trabajo para listado'!$A$155:$A$1048576,0),MATCH((CUADRO!N$5&amp;$E125),'Hoja de Trabajo para listado'!$A$151:$Z$151,0)),0)+IFERROR(INDEX('Hoja de Trabajo para listado'!$AB$155:$BA$1048576,MATCH($A125,'Hoja de Trabajo para listado'!$AB$155:$AB$1048576,0),MATCH((CUADRO!N$5&amp;$E125),'Hoja de Trabajo para listado'!$AB$151:$BA$151,0)),0)+IFERROR(INDEX('Hoja de Trabajo para listado'!$BC$155:$CB$1048576,MATCH($A125,'Hoja de Trabajo para listado'!$BC$155:$BC$1048576,0),MATCH((CUADRO!N$5&amp;$E125),'Hoja de Trabajo para listado'!$BC$151:$CB$151,0)),0)+IFERROR(INDEX('Hoja de Trabajo para listado'!$DE$153:$DG$274,MATCH($A125,'Hoja de Trabajo para listado'!$DE$153:$DE$1048576,0),MATCH((CUADRO!N$5&amp;$E125),'Hoja de Trabajo para listado'!$DE$151:$DG$151,0)),0)+IFERROR(INDEX('Hoja de Trabajo para listado'!$CD$155:$DC$1048576,MATCH($A125,'Hoja de Trabajo para listado'!$CD$155:$CD$1048576,0),MATCH((CUADRO!N$5&amp;$E125),'Hoja de Trabajo para listado'!$CD$151:$DC$151,0)),0)</f>
        <v>0</v>
      </c>
      <c r="O125" s="245">
        <f ca="1">+IFERROR(INDEX('Hoja de Trabajo para listado'!$A$155:$Z$1048576,MATCH($A125,'Hoja de Trabajo para listado'!$A$155:$A$1048576,0),MATCH((CUADRO!O$5&amp;$E125),'Hoja de Trabajo para listado'!$A$151:$Z$151,0)),0)+IFERROR(INDEX('Hoja de Trabajo para listado'!$AB$155:$BA$1048576,MATCH($A125,'Hoja de Trabajo para listado'!$AB$155:$AB$1048576,0),MATCH((CUADRO!O$5&amp;$E125),'Hoja de Trabajo para listado'!$AB$151:$BA$151,0)),0)+IFERROR(INDEX('Hoja de Trabajo para listado'!$BC$155:$CB$1048576,MATCH($A125,'Hoja de Trabajo para listado'!$BC$155:$BC$1048576,0),MATCH((CUADRO!O$5&amp;$E125),'Hoja de Trabajo para listado'!$BC$151:$CB$151,0)),0)+IFERROR(INDEX('Hoja de Trabajo para listado'!$DE$153:$DG$274,MATCH($A125,'Hoja de Trabajo para listado'!$DE$153:$DE$1048576,0),MATCH((CUADRO!O$5&amp;$E125),'Hoja de Trabajo para listado'!$DE$151:$DG$151,0)),0)+IFERROR(INDEX('Hoja de Trabajo para listado'!$CD$155:$DC$1048576,MATCH($A125,'Hoja de Trabajo para listado'!$CD$155:$CD$1048576,0),MATCH((CUADRO!O$5&amp;$E125),'Hoja de Trabajo para listado'!$CD$151:$DC$151,0)),0)</f>
        <v>0</v>
      </c>
      <c r="P125" s="245">
        <f ca="1">+IFERROR(INDEX('Hoja de Trabajo para listado'!$A$155:$Z$1048576,MATCH($A125,'Hoja de Trabajo para listado'!$A$155:$A$1048576,0),MATCH((CUADRO!P$5&amp;$E125),'Hoja de Trabajo para listado'!$A$151:$Z$151,0)),0)+IFERROR(INDEX('Hoja de Trabajo para listado'!$AB$155:$BA$1048576,MATCH($A125,'Hoja de Trabajo para listado'!$AB$155:$AB$1048576,0),MATCH((CUADRO!P$5&amp;$E125),'Hoja de Trabajo para listado'!$AB$151:$BA$151,0)),0)+IFERROR(INDEX('Hoja de Trabajo para listado'!$BC$155:$CB$1048576,MATCH($A125,'Hoja de Trabajo para listado'!$BC$155:$BC$1048576,0),MATCH((CUADRO!P$5&amp;$E125),'Hoja de Trabajo para listado'!$BC$151:$CB$151,0)),0)+IFERROR(INDEX('Hoja de Trabajo para listado'!$DE$153:$DG$274,MATCH($A125,'Hoja de Trabajo para listado'!$DE$153:$DE$1048576,0),MATCH((CUADRO!P$5&amp;$E125),'Hoja de Trabajo para listado'!$DE$151:$DG$151,0)),0)+IFERROR(INDEX('Hoja de Trabajo para listado'!$CD$155:$DC$1048576,MATCH($A125,'Hoja de Trabajo para listado'!$CD$155:$CD$1048576,0),MATCH((CUADRO!P$5&amp;$E125),'Hoja de Trabajo para listado'!$CD$151:$DC$151,0)),0)</f>
        <v>0</v>
      </c>
      <c r="Q125" s="245">
        <f ca="1">+IFERROR(INDEX('Hoja de Trabajo para listado'!$A$155:$Z$1048576,MATCH($A125,'Hoja de Trabajo para listado'!$A$155:$A$1048576,0),MATCH((CUADRO!Q$5&amp;$E125),'Hoja de Trabajo para listado'!$A$151:$Z$151,0)),0)+IFERROR(INDEX('Hoja de Trabajo para listado'!$AB$155:$BA$1048576,MATCH($A125,'Hoja de Trabajo para listado'!$AB$155:$AB$1048576,0),MATCH((CUADRO!Q$5&amp;$E125),'Hoja de Trabajo para listado'!$AB$151:$BA$151,0)),0)+IFERROR(INDEX('Hoja de Trabajo para listado'!$BC$155:$CB$1048576,MATCH($A125,'Hoja de Trabajo para listado'!$BC$155:$BC$1048576,0),MATCH((CUADRO!Q$5&amp;$E125),'Hoja de Trabajo para listado'!$BC$151:$CB$151,0)),0)+IFERROR(INDEX('Hoja de Trabajo para listado'!$DE$153:$DG$274,MATCH($A125,'Hoja de Trabajo para listado'!$DE$153:$DE$1048576,0),MATCH((CUADRO!Q$5&amp;$E125),'Hoja de Trabajo para listado'!$DE$151:$DG$151,0)),0)+IFERROR(INDEX('Hoja de Trabajo para listado'!$CD$155:$DC$1048576,MATCH($A125,'Hoja de Trabajo para listado'!$CD$155:$CD$1048576,0),MATCH((CUADRO!Q$5&amp;$E125),'Hoja de Trabajo para listado'!$CD$151:$DC$151,0)),0)</f>
        <v>0</v>
      </c>
      <c r="R125" s="245">
        <f t="shared" ca="1" si="5"/>
        <v>0</v>
      </c>
      <c r="S125" s="245">
        <f ca="1">+R124+R125</f>
        <v>0</v>
      </c>
      <c r="T125" s="245">
        <f ca="1">+S125</f>
        <v>0</v>
      </c>
      <c r="U125" s="244">
        <f t="shared" si="6"/>
        <v>2</v>
      </c>
      <c r="V125" s="333" t="str">
        <f>+VLOOKUP(A125,bd_lista!$A$3:$E$590,5,FALSE)</f>
        <v>Instituciones Descentralizadas</v>
      </c>
      <c r="W125" s="384"/>
      <c r="X125" s="242">
        <f>+VLOOKUP(A125,[3]Sheet1!$A$13:$D$744,4,FALSE)</f>
        <v>0</v>
      </c>
      <c r="Y125" s="242" t="e">
        <f>+VLOOKUP(X125,bd_lista!$A$3:$C$590,3,FALSE)</f>
        <v>#N/A</v>
      </c>
      <c r="Z125" s="292"/>
      <c r="AA125" s="293"/>
    </row>
    <row r="126" spans="1:27" ht="15" customHeight="1">
      <c r="A126" s="32">
        <v>190</v>
      </c>
      <c r="B126" s="388">
        <f>+A126</f>
        <v>190</v>
      </c>
      <c r="C126" s="247" t="str">
        <f>+VLOOKUP(A126,bd_lista!$A$3:$C$590,3,FALSE)</f>
        <v>Autoridad Jurisdiccional Administrativa Minera</v>
      </c>
      <c r="D126" s="385" t="str">
        <f>+C126</f>
        <v>Autoridad Jurisdiccional Administrativa Minera</v>
      </c>
      <c r="E126" s="247" t="s">
        <v>1304</v>
      </c>
      <c r="F126" s="243">
        <f ca="1">+IFERROR(INDEX('Hoja de Trabajo para listado'!$A$155:$Z$1048576,MATCH($A126,'Hoja de Trabajo para listado'!$A$155:$A$1048576,0),MATCH((CUADRO!F$5&amp;$E126),'Hoja de Trabajo para listado'!$A$151:$Z$151,0)),0)+IFERROR(INDEX('Hoja de Trabajo para listado'!$AB$155:$BA$1048576,MATCH($A126,'Hoja de Trabajo para listado'!$AB$155:$AB$1048576,0),MATCH((CUADRO!F$5&amp;$E126),'Hoja de Trabajo para listado'!$AB$151:$BA$151,0)),0)+IFERROR(INDEX('Hoja de Trabajo para listado'!$BC$155:$CB$1048576,MATCH($A126,'Hoja de Trabajo para listado'!$BC$155:$BC$1048576,0),MATCH((CUADRO!F$5&amp;$E126),'Hoja de Trabajo para listado'!$BC$151:$CB$151,0)),0)+IFERROR(INDEX('Hoja de Trabajo para listado'!$DE$153:$DG$274,MATCH($A126,'Hoja de Trabajo para listado'!$DE$153:$DE$1048576,0),MATCH((CUADRO!F$5&amp;$E126),'Hoja de Trabajo para listado'!$DE$151:$DG$151,0)),0)+IFERROR(INDEX('Hoja de Trabajo para listado'!$CD$155:$DC$1048576,MATCH($A126,'Hoja de Trabajo para listado'!$CD$155:$CD$1048576,0),MATCH((CUADRO!F$5&amp;$E126),'Hoja de Trabajo para listado'!$CD$151:$DC$151,0)),0)</f>
        <v>0</v>
      </c>
      <c r="G126" s="243">
        <f ca="1">+IFERROR(INDEX('Hoja de Trabajo para listado'!$A$155:$Z$1048576,MATCH($A126,'Hoja de Trabajo para listado'!$A$155:$A$1048576,0),MATCH((CUADRO!G$5&amp;$E126),'Hoja de Trabajo para listado'!$A$151:$Z$151,0)),0)+IFERROR(INDEX('Hoja de Trabajo para listado'!$AB$155:$BA$1048576,MATCH($A126,'Hoja de Trabajo para listado'!$AB$155:$AB$1048576,0),MATCH((CUADRO!G$5&amp;$E126),'Hoja de Trabajo para listado'!$AB$151:$BA$151,0)),0)+IFERROR(INDEX('Hoja de Trabajo para listado'!$BC$155:$CB$1048576,MATCH($A126,'Hoja de Trabajo para listado'!$BC$155:$BC$1048576,0),MATCH((CUADRO!G$5&amp;$E126),'Hoja de Trabajo para listado'!$BC$151:$CB$151,0)),0)+IFERROR(INDEX('Hoja de Trabajo para listado'!$DE$153:$DG$274,MATCH($A126,'Hoja de Trabajo para listado'!$DE$153:$DE$1048576,0),MATCH((CUADRO!G$5&amp;$E126),'Hoja de Trabajo para listado'!$DE$151:$DG$151,0)),0)+IFERROR(INDEX('Hoja de Trabajo para listado'!$CD$155:$DC$1048576,MATCH($A126,'Hoja de Trabajo para listado'!$CD$155:$CD$1048576,0),MATCH((CUADRO!G$5&amp;$E126),'Hoja de Trabajo para listado'!$CD$151:$DC$151,0)),0)</f>
        <v>0</v>
      </c>
      <c r="H126" s="243">
        <f ca="1">+IFERROR(INDEX('Hoja de Trabajo para listado'!$A$155:$Z$1048576,MATCH($A126,'Hoja de Trabajo para listado'!$A$155:$A$1048576,0),MATCH((CUADRO!H$5&amp;$E126),'Hoja de Trabajo para listado'!$A$151:$Z$151,0)),0)+IFERROR(INDEX('Hoja de Trabajo para listado'!$AB$155:$BA$1048576,MATCH($A126,'Hoja de Trabajo para listado'!$AB$155:$AB$1048576,0),MATCH((CUADRO!H$5&amp;$E126),'Hoja de Trabajo para listado'!$AB$151:$BA$151,0)),0)+IFERROR(INDEX('Hoja de Trabajo para listado'!$BC$155:$CB$1048576,MATCH($A126,'Hoja de Trabajo para listado'!$BC$155:$BC$1048576,0),MATCH((CUADRO!H$5&amp;$E126),'Hoja de Trabajo para listado'!$BC$151:$CB$151,0)),0)+IFERROR(INDEX('Hoja de Trabajo para listado'!$DE$153:$DG$274,MATCH($A126,'Hoja de Trabajo para listado'!$DE$153:$DE$1048576,0),MATCH((CUADRO!H$5&amp;$E126),'Hoja de Trabajo para listado'!$DE$151:$DG$151,0)),0)+IFERROR(INDEX('Hoja de Trabajo para listado'!$CD$155:$DC$1048576,MATCH($A126,'Hoja de Trabajo para listado'!$CD$155:$CD$1048576,0),MATCH((CUADRO!H$5&amp;$E126),'Hoja de Trabajo para listado'!$CD$151:$DC$151,0)),0)</f>
        <v>0</v>
      </c>
      <c r="I126" s="243">
        <f ca="1">+IFERROR(INDEX('Hoja de Trabajo para listado'!$A$155:$Z$1048576,MATCH($A126,'Hoja de Trabajo para listado'!$A$155:$A$1048576,0),MATCH((CUADRO!I$5&amp;$E126),'Hoja de Trabajo para listado'!$A$151:$Z$151,0)),0)+IFERROR(INDEX('Hoja de Trabajo para listado'!$AB$155:$BA$1048576,MATCH($A126,'Hoja de Trabajo para listado'!$AB$155:$AB$1048576,0),MATCH((CUADRO!I$5&amp;$E126),'Hoja de Trabajo para listado'!$AB$151:$BA$151,0)),0)+IFERROR(INDEX('Hoja de Trabajo para listado'!$BC$155:$CB$1048576,MATCH($A126,'Hoja de Trabajo para listado'!$BC$155:$BC$1048576,0),MATCH((CUADRO!I$5&amp;$E126),'Hoja de Trabajo para listado'!$BC$151:$CB$151,0)),0)+IFERROR(INDEX('Hoja de Trabajo para listado'!$DE$153:$DG$274,MATCH($A126,'Hoja de Trabajo para listado'!$DE$153:$DE$1048576,0),MATCH((CUADRO!I$5&amp;$E126),'Hoja de Trabajo para listado'!$DE$151:$DG$151,0)),0)+IFERROR(INDEX('Hoja de Trabajo para listado'!$CD$155:$DC$1048576,MATCH($A126,'Hoja de Trabajo para listado'!$CD$155:$CD$1048576,0),MATCH((CUADRO!I$5&amp;$E126),'Hoja de Trabajo para listado'!$CD$151:$DC$151,0)),0)</f>
        <v>0</v>
      </c>
      <c r="J126" s="243">
        <f ca="1">+IFERROR(INDEX('Hoja de Trabajo para listado'!$A$155:$Z$1048576,MATCH($A126,'Hoja de Trabajo para listado'!$A$155:$A$1048576,0),MATCH((CUADRO!J$5&amp;$E126),'Hoja de Trabajo para listado'!$A$151:$Z$151,0)),0)+IFERROR(INDEX('Hoja de Trabajo para listado'!$AB$155:$BA$1048576,MATCH($A126,'Hoja de Trabajo para listado'!$AB$155:$AB$1048576,0),MATCH((CUADRO!J$5&amp;$E126),'Hoja de Trabajo para listado'!$AB$151:$BA$151,0)),0)+IFERROR(INDEX('Hoja de Trabajo para listado'!$BC$155:$CB$1048576,MATCH($A126,'Hoja de Trabajo para listado'!$BC$155:$BC$1048576,0),MATCH((CUADRO!J$5&amp;$E126),'Hoja de Trabajo para listado'!$BC$151:$CB$151,0)),0)+IFERROR(INDEX('Hoja de Trabajo para listado'!$DE$153:$DG$274,MATCH($A126,'Hoja de Trabajo para listado'!$DE$153:$DE$1048576,0),MATCH((CUADRO!J$5&amp;$E126),'Hoja de Trabajo para listado'!$DE$151:$DG$151,0)),0)+IFERROR(INDEX('Hoja de Trabajo para listado'!$CD$155:$DC$1048576,MATCH($A126,'Hoja de Trabajo para listado'!$CD$155:$CD$1048576,0),MATCH((CUADRO!J$5&amp;$E126),'Hoja de Trabajo para listado'!$CD$151:$DC$151,0)),0)</f>
        <v>0</v>
      </c>
      <c r="K126" s="243">
        <f ca="1">+IFERROR(INDEX('Hoja de Trabajo para listado'!$A$155:$Z$1048576,MATCH($A126,'Hoja de Trabajo para listado'!$A$155:$A$1048576,0),MATCH((CUADRO!K$5&amp;$E126),'Hoja de Trabajo para listado'!$A$151:$Z$151,0)),0)+IFERROR(INDEX('Hoja de Trabajo para listado'!$AB$155:$BA$1048576,MATCH($A126,'Hoja de Trabajo para listado'!$AB$155:$AB$1048576,0),MATCH((CUADRO!K$5&amp;$E126),'Hoja de Trabajo para listado'!$AB$151:$BA$151,0)),0)+IFERROR(INDEX('Hoja de Trabajo para listado'!$BC$155:$CB$1048576,MATCH($A126,'Hoja de Trabajo para listado'!$BC$155:$BC$1048576,0),MATCH((CUADRO!K$5&amp;$E126),'Hoja de Trabajo para listado'!$BC$151:$CB$151,0)),0)+IFERROR(INDEX('Hoja de Trabajo para listado'!$DE$153:$DG$274,MATCH($A126,'Hoja de Trabajo para listado'!$DE$153:$DE$1048576,0),MATCH((CUADRO!K$5&amp;$E126),'Hoja de Trabajo para listado'!$DE$151:$DG$151,0)),0)+IFERROR(INDEX('Hoja de Trabajo para listado'!$CD$155:$DC$1048576,MATCH($A126,'Hoja de Trabajo para listado'!$CD$155:$CD$1048576,0),MATCH((CUADRO!K$5&amp;$E126),'Hoja de Trabajo para listado'!$CD$151:$DC$151,0)),0)</f>
        <v>0</v>
      </c>
      <c r="L126" s="243">
        <f ca="1">+IFERROR(INDEX('Hoja de Trabajo para listado'!$A$155:$Z$1048576,MATCH($A126,'Hoja de Trabajo para listado'!$A$155:$A$1048576,0),MATCH((CUADRO!L$5&amp;$E126),'Hoja de Trabajo para listado'!$A$151:$Z$151,0)),0)+IFERROR(INDEX('Hoja de Trabajo para listado'!$AB$155:$BA$1048576,MATCH($A126,'Hoja de Trabajo para listado'!$AB$155:$AB$1048576,0),MATCH((CUADRO!L$5&amp;$E126),'Hoja de Trabajo para listado'!$AB$151:$BA$151,0)),0)+IFERROR(INDEX('Hoja de Trabajo para listado'!$BC$155:$CB$1048576,MATCH($A126,'Hoja de Trabajo para listado'!$BC$155:$BC$1048576,0),MATCH((CUADRO!L$5&amp;$E126),'Hoja de Trabajo para listado'!$BC$151:$CB$151,0)),0)+IFERROR(INDEX('Hoja de Trabajo para listado'!$DE$153:$DG$274,MATCH($A126,'Hoja de Trabajo para listado'!$DE$153:$DE$1048576,0),MATCH((CUADRO!L$5&amp;$E126),'Hoja de Trabajo para listado'!$DE$151:$DG$151,0)),0)+IFERROR(INDEX('Hoja de Trabajo para listado'!$CD$155:$DC$1048576,MATCH($A126,'Hoja de Trabajo para listado'!$CD$155:$CD$1048576,0),MATCH((CUADRO!L$5&amp;$E126),'Hoja de Trabajo para listado'!$CD$151:$DC$151,0)),0)</f>
        <v>0</v>
      </c>
      <c r="M126" s="243">
        <f ca="1">+IFERROR(INDEX('Hoja de Trabajo para listado'!$A$155:$Z$1048576,MATCH($A126,'Hoja de Trabajo para listado'!$A$155:$A$1048576,0),MATCH((CUADRO!M$5&amp;$E126),'Hoja de Trabajo para listado'!$A$151:$Z$151,0)),0)+IFERROR(INDEX('Hoja de Trabajo para listado'!$AB$155:$BA$1048576,MATCH($A126,'Hoja de Trabajo para listado'!$AB$155:$AB$1048576,0),MATCH((CUADRO!M$5&amp;$E126),'Hoja de Trabajo para listado'!$AB$151:$BA$151,0)),0)+IFERROR(INDEX('Hoja de Trabajo para listado'!$BC$155:$CB$1048576,MATCH($A126,'Hoja de Trabajo para listado'!$BC$155:$BC$1048576,0),MATCH((CUADRO!M$5&amp;$E126),'Hoja de Trabajo para listado'!$BC$151:$CB$151,0)),0)+IFERROR(INDEX('Hoja de Trabajo para listado'!$DE$153:$DG$274,MATCH($A126,'Hoja de Trabajo para listado'!$DE$153:$DE$1048576,0),MATCH((CUADRO!M$5&amp;$E126),'Hoja de Trabajo para listado'!$DE$151:$DG$151,0)),0)+IFERROR(INDEX('Hoja de Trabajo para listado'!$CD$155:$DC$1048576,MATCH($A126,'Hoja de Trabajo para listado'!$CD$155:$CD$1048576,0),MATCH((CUADRO!M$5&amp;$E126),'Hoja de Trabajo para listado'!$CD$151:$DC$151,0)),0)</f>
        <v>0</v>
      </c>
      <c r="N126" s="243">
        <f ca="1">+IFERROR(INDEX('Hoja de Trabajo para listado'!$A$155:$Z$1048576,MATCH($A126,'Hoja de Trabajo para listado'!$A$155:$A$1048576,0),MATCH((CUADRO!N$5&amp;$E126),'Hoja de Trabajo para listado'!$A$151:$Z$151,0)),0)+IFERROR(INDEX('Hoja de Trabajo para listado'!$AB$155:$BA$1048576,MATCH($A126,'Hoja de Trabajo para listado'!$AB$155:$AB$1048576,0),MATCH((CUADRO!N$5&amp;$E126),'Hoja de Trabajo para listado'!$AB$151:$BA$151,0)),0)+IFERROR(INDEX('Hoja de Trabajo para listado'!$BC$155:$CB$1048576,MATCH($A126,'Hoja de Trabajo para listado'!$BC$155:$BC$1048576,0),MATCH((CUADRO!N$5&amp;$E126),'Hoja de Trabajo para listado'!$BC$151:$CB$151,0)),0)+IFERROR(INDEX('Hoja de Trabajo para listado'!$DE$153:$DG$274,MATCH($A126,'Hoja de Trabajo para listado'!$DE$153:$DE$1048576,0),MATCH((CUADRO!N$5&amp;$E126),'Hoja de Trabajo para listado'!$DE$151:$DG$151,0)),0)+IFERROR(INDEX('Hoja de Trabajo para listado'!$CD$155:$DC$1048576,MATCH($A126,'Hoja de Trabajo para listado'!$CD$155:$CD$1048576,0),MATCH((CUADRO!N$5&amp;$E126),'Hoja de Trabajo para listado'!$CD$151:$DC$151,0)),0)</f>
        <v>0</v>
      </c>
      <c r="O126" s="243">
        <f ca="1">+IFERROR(INDEX('Hoja de Trabajo para listado'!$A$155:$Z$1048576,MATCH($A126,'Hoja de Trabajo para listado'!$A$155:$A$1048576,0),MATCH((CUADRO!O$5&amp;$E126),'Hoja de Trabajo para listado'!$A$151:$Z$151,0)),0)+IFERROR(INDEX('Hoja de Trabajo para listado'!$AB$155:$BA$1048576,MATCH($A126,'Hoja de Trabajo para listado'!$AB$155:$AB$1048576,0),MATCH((CUADRO!O$5&amp;$E126),'Hoja de Trabajo para listado'!$AB$151:$BA$151,0)),0)+IFERROR(INDEX('Hoja de Trabajo para listado'!$BC$155:$CB$1048576,MATCH($A126,'Hoja de Trabajo para listado'!$BC$155:$BC$1048576,0),MATCH((CUADRO!O$5&amp;$E126),'Hoja de Trabajo para listado'!$BC$151:$CB$151,0)),0)+IFERROR(INDEX('Hoja de Trabajo para listado'!$DE$153:$DG$274,MATCH($A126,'Hoja de Trabajo para listado'!$DE$153:$DE$1048576,0),MATCH((CUADRO!O$5&amp;$E126),'Hoja de Trabajo para listado'!$DE$151:$DG$151,0)),0)+IFERROR(INDEX('Hoja de Trabajo para listado'!$CD$155:$DC$1048576,MATCH($A126,'Hoja de Trabajo para listado'!$CD$155:$CD$1048576,0),MATCH((CUADRO!O$5&amp;$E126),'Hoja de Trabajo para listado'!$CD$151:$DC$151,0)),0)</f>
        <v>0</v>
      </c>
      <c r="P126" s="243">
        <f ca="1">+IFERROR(INDEX('Hoja de Trabajo para listado'!$A$155:$Z$1048576,MATCH($A126,'Hoja de Trabajo para listado'!$A$155:$A$1048576,0),MATCH((CUADRO!P$5&amp;$E126),'Hoja de Trabajo para listado'!$A$151:$Z$151,0)),0)+IFERROR(INDEX('Hoja de Trabajo para listado'!$AB$155:$BA$1048576,MATCH($A126,'Hoja de Trabajo para listado'!$AB$155:$AB$1048576,0),MATCH((CUADRO!P$5&amp;$E126),'Hoja de Trabajo para listado'!$AB$151:$BA$151,0)),0)+IFERROR(INDEX('Hoja de Trabajo para listado'!$BC$155:$CB$1048576,MATCH($A126,'Hoja de Trabajo para listado'!$BC$155:$BC$1048576,0),MATCH((CUADRO!P$5&amp;$E126),'Hoja de Trabajo para listado'!$BC$151:$CB$151,0)),0)+IFERROR(INDEX('Hoja de Trabajo para listado'!$DE$153:$DG$274,MATCH($A126,'Hoja de Trabajo para listado'!$DE$153:$DE$1048576,0),MATCH((CUADRO!P$5&amp;$E126),'Hoja de Trabajo para listado'!$DE$151:$DG$151,0)),0)+IFERROR(INDEX('Hoja de Trabajo para listado'!$CD$155:$DC$1048576,MATCH($A126,'Hoja de Trabajo para listado'!$CD$155:$CD$1048576,0),MATCH((CUADRO!P$5&amp;$E126),'Hoja de Trabajo para listado'!$CD$151:$DC$151,0)),0)</f>
        <v>0</v>
      </c>
      <c r="Q126" s="243">
        <f ca="1">+IFERROR(INDEX('Hoja de Trabajo para listado'!$A$155:$Z$1048576,MATCH($A126,'Hoja de Trabajo para listado'!$A$155:$A$1048576,0),MATCH((CUADRO!Q$5&amp;$E126),'Hoja de Trabajo para listado'!$A$151:$Z$151,0)),0)+IFERROR(INDEX('Hoja de Trabajo para listado'!$AB$155:$BA$1048576,MATCH($A126,'Hoja de Trabajo para listado'!$AB$155:$AB$1048576,0),MATCH((CUADRO!Q$5&amp;$E126),'Hoja de Trabajo para listado'!$AB$151:$BA$151,0)),0)+IFERROR(INDEX('Hoja de Trabajo para listado'!$BC$155:$CB$1048576,MATCH($A126,'Hoja de Trabajo para listado'!$BC$155:$BC$1048576,0),MATCH((CUADRO!Q$5&amp;$E126),'Hoja de Trabajo para listado'!$BC$151:$CB$151,0)),0)+IFERROR(INDEX('Hoja de Trabajo para listado'!$DE$153:$DG$274,MATCH($A126,'Hoja de Trabajo para listado'!$DE$153:$DE$1048576,0),MATCH((CUADRO!Q$5&amp;$E126),'Hoja de Trabajo para listado'!$DE$151:$DG$151,0)),0)+IFERROR(INDEX('Hoja de Trabajo para listado'!$CD$155:$DC$1048576,MATCH($A126,'Hoja de Trabajo para listado'!$CD$155:$CD$1048576,0),MATCH((CUADRO!Q$5&amp;$E126),'Hoja de Trabajo para listado'!$CD$151:$DC$151,0)),0)</f>
        <v>0</v>
      </c>
      <c r="R126" s="243">
        <f t="shared" ca="1" si="5"/>
        <v>0</v>
      </c>
      <c r="S126" s="243"/>
      <c r="T126" s="243">
        <f ca="1">+T127</f>
        <v>9773.16</v>
      </c>
      <c r="U126" s="242">
        <f t="shared" si="6"/>
        <v>1</v>
      </c>
      <c r="V126" s="333" t="str">
        <f>+VLOOKUP(A126,bd_lista!$A$3:$E$590,5,FALSE)</f>
        <v>Instituciones Descentralizadas</v>
      </c>
      <c r="W126" s="383" t="str">
        <f>+V126</f>
        <v>Instituciones Descentralizadas</v>
      </c>
      <c r="X126" s="242">
        <f>+VLOOKUP(A126,[3]Sheet1!$A$13:$D$744,4,FALSE)</f>
        <v>76</v>
      </c>
      <c r="Y126" s="242" t="str">
        <f>+VLOOKUP(X126,bd_lista!$A$3:$C$590,3,FALSE)</f>
        <v>Ministerio de Minería y Metalurgia</v>
      </c>
      <c r="Z126" s="294">
        <f>+X126</f>
        <v>76</v>
      </c>
      <c r="AA126" s="319" t="str">
        <f>+Y126</f>
        <v>Ministerio de Minería y Metalurgia</v>
      </c>
    </row>
    <row r="127" spans="1:27" ht="15" customHeight="1">
      <c r="A127" s="32">
        <v>190</v>
      </c>
      <c r="B127" s="389"/>
      <c r="C127" s="333" t="str">
        <f>+VLOOKUP(A127,bd_lista!$A$3:$C$590,3,FALSE)</f>
        <v>Autoridad Jurisdiccional Administrativa Minera</v>
      </c>
      <c r="D127" s="386"/>
      <c r="E127" s="333" t="s">
        <v>1305</v>
      </c>
      <c r="F127" s="245">
        <f ca="1">+IFERROR(INDEX('Hoja de Trabajo para listado'!$A$155:$Z$1048576,MATCH($A127,'Hoja de Trabajo para listado'!$A$155:$A$1048576,0),MATCH((CUADRO!F$5&amp;$E127),'Hoja de Trabajo para listado'!$A$151:$Z$151,0)),0)+IFERROR(INDEX('Hoja de Trabajo para listado'!$AB$155:$BA$1048576,MATCH($A127,'Hoja de Trabajo para listado'!$AB$155:$AB$1048576,0),MATCH((CUADRO!F$5&amp;$E127),'Hoja de Trabajo para listado'!$AB$151:$BA$151,0)),0)+IFERROR(INDEX('Hoja de Trabajo para listado'!$BC$155:$CB$1048576,MATCH($A127,'Hoja de Trabajo para listado'!$BC$155:$BC$1048576,0),MATCH((CUADRO!F$5&amp;$E127),'Hoja de Trabajo para listado'!$BC$151:$CB$151,0)),0)+IFERROR(INDEX('Hoja de Trabajo para listado'!$DE$153:$DG$274,MATCH($A127,'Hoja de Trabajo para listado'!$DE$153:$DE$1048576,0),MATCH((CUADRO!F$5&amp;$E127),'Hoja de Trabajo para listado'!$DE$151:$DG$151,0)),0)+IFERROR(INDEX('Hoja de Trabajo para listado'!$CD$155:$DC$1048576,MATCH($A127,'Hoja de Trabajo para listado'!$CD$155:$CD$1048576,0),MATCH((CUADRO!F$5&amp;$E127),'Hoja de Trabajo para listado'!$CD$151:$DC$151,0)),0)</f>
        <v>0</v>
      </c>
      <c r="G127" s="245">
        <f ca="1">+IFERROR(INDEX('Hoja de Trabajo para listado'!$A$155:$Z$1048576,MATCH($A127,'Hoja de Trabajo para listado'!$A$155:$A$1048576,0),MATCH((CUADRO!G$5&amp;$E127),'Hoja de Trabajo para listado'!$A$151:$Z$151,0)),0)+IFERROR(INDEX('Hoja de Trabajo para listado'!$AB$155:$BA$1048576,MATCH($A127,'Hoja de Trabajo para listado'!$AB$155:$AB$1048576,0),MATCH((CUADRO!G$5&amp;$E127),'Hoja de Trabajo para listado'!$AB$151:$BA$151,0)),0)+IFERROR(INDEX('Hoja de Trabajo para listado'!$BC$155:$CB$1048576,MATCH($A127,'Hoja de Trabajo para listado'!$BC$155:$BC$1048576,0),MATCH((CUADRO!G$5&amp;$E127),'Hoja de Trabajo para listado'!$BC$151:$CB$151,0)),0)+IFERROR(INDEX('Hoja de Trabajo para listado'!$DE$153:$DG$274,MATCH($A127,'Hoja de Trabajo para listado'!$DE$153:$DE$1048576,0),MATCH((CUADRO!G$5&amp;$E127),'Hoja de Trabajo para listado'!$DE$151:$DG$151,0)),0)+IFERROR(INDEX('Hoja de Trabajo para listado'!$CD$155:$DC$1048576,MATCH($A127,'Hoja de Trabajo para listado'!$CD$155:$CD$1048576,0),MATCH((CUADRO!G$5&amp;$E127),'Hoja de Trabajo para listado'!$CD$151:$DC$151,0)),0)</f>
        <v>9773.16</v>
      </c>
      <c r="H127" s="245">
        <f ca="1">+IFERROR(INDEX('Hoja de Trabajo para listado'!$A$155:$Z$1048576,MATCH($A127,'Hoja de Trabajo para listado'!$A$155:$A$1048576,0),MATCH((CUADRO!H$5&amp;$E127),'Hoja de Trabajo para listado'!$A$151:$Z$151,0)),0)+IFERROR(INDEX('Hoja de Trabajo para listado'!$AB$155:$BA$1048576,MATCH($A127,'Hoja de Trabajo para listado'!$AB$155:$AB$1048576,0),MATCH((CUADRO!H$5&amp;$E127),'Hoja de Trabajo para listado'!$AB$151:$BA$151,0)),0)+IFERROR(INDEX('Hoja de Trabajo para listado'!$BC$155:$CB$1048576,MATCH($A127,'Hoja de Trabajo para listado'!$BC$155:$BC$1048576,0),MATCH((CUADRO!H$5&amp;$E127),'Hoja de Trabajo para listado'!$BC$151:$CB$151,0)),0)+IFERROR(INDEX('Hoja de Trabajo para listado'!$DE$153:$DG$274,MATCH($A127,'Hoja de Trabajo para listado'!$DE$153:$DE$1048576,0),MATCH((CUADRO!H$5&amp;$E127),'Hoja de Trabajo para listado'!$DE$151:$DG$151,0)),0)+IFERROR(INDEX('Hoja de Trabajo para listado'!$CD$155:$DC$1048576,MATCH($A127,'Hoja de Trabajo para listado'!$CD$155:$CD$1048576,0),MATCH((CUADRO!H$5&amp;$E127),'Hoja de Trabajo para listado'!$CD$151:$DC$151,0)),0)</f>
        <v>0</v>
      </c>
      <c r="I127" s="245">
        <f ca="1">+IFERROR(INDEX('Hoja de Trabajo para listado'!$A$155:$Z$1048576,MATCH($A127,'Hoja de Trabajo para listado'!$A$155:$A$1048576,0),MATCH((CUADRO!I$5&amp;$E127),'Hoja de Trabajo para listado'!$A$151:$Z$151,0)),0)+IFERROR(INDEX('Hoja de Trabajo para listado'!$AB$155:$BA$1048576,MATCH($A127,'Hoja de Trabajo para listado'!$AB$155:$AB$1048576,0),MATCH((CUADRO!I$5&amp;$E127),'Hoja de Trabajo para listado'!$AB$151:$BA$151,0)),0)+IFERROR(INDEX('Hoja de Trabajo para listado'!$BC$155:$CB$1048576,MATCH($A127,'Hoja de Trabajo para listado'!$BC$155:$BC$1048576,0),MATCH((CUADRO!I$5&amp;$E127),'Hoja de Trabajo para listado'!$BC$151:$CB$151,0)),0)+IFERROR(INDEX('Hoja de Trabajo para listado'!$DE$153:$DG$274,MATCH($A127,'Hoja de Trabajo para listado'!$DE$153:$DE$1048576,0),MATCH((CUADRO!I$5&amp;$E127),'Hoja de Trabajo para listado'!$DE$151:$DG$151,0)),0)+IFERROR(INDEX('Hoja de Trabajo para listado'!$CD$155:$DC$1048576,MATCH($A127,'Hoja de Trabajo para listado'!$CD$155:$CD$1048576,0),MATCH((CUADRO!I$5&amp;$E127),'Hoja de Trabajo para listado'!$CD$151:$DC$151,0)),0)</f>
        <v>0</v>
      </c>
      <c r="J127" s="245">
        <f ca="1">+IFERROR(INDEX('Hoja de Trabajo para listado'!$A$155:$Z$1048576,MATCH($A127,'Hoja de Trabajo para listado'!$A$155:$A$1048576,0),MATCH((CUADRO!J$5&amp;$E127),'Hoja de Trabajo para listado'!$A$151:$Z$151,0)),0)+IFERROR(INDEX('Hoja de Trabajo para listado'!$AB$155:$BA$1048576,MATCH($A127,'Hoja de Trabajo para listado'!$AB$155:$AB$1048576,0),MATCH((CUADRO!J$5&amp;$E127),'Hoja de Trabajo para listado'!$AB$151:$BA$151,0)),0)+IFERROR(INDEX('Hoja de Trabajo para listado'!$BC$155:$CB$1048576,MATCH($A127,'Hoja de Trabajo para listado'!$BC$155:$BC$1048576,0),MATCH((CUADRO!J$5&amp;$E127),'Hoja de Trabajo para listado'!$BC$151:$CB$151,0)),0)+IFERROR(INDEX('Hoja de Trabajo para listado'!$DE$153:$DG$274,MATCH($A127,'Hoja de Trabajo para listado'!$DE$153:$DE$1048576,0),MATCH((CUADRO!J$5&amp;$E127),'Hoja de Trabajo para listado'!$DE$151:$DG$151,0)),0)+IFERROR(INDEX('Hoja de Trabajo para listado'!$CD$155:$DC$1048576,MATCH($A127,'Hoja de Trabajo para listado'!$CD$155:$CD$1048576,0),MATCH((CUADRO!J$5&amp;$E127),'Hoja de Trabajo para listado'!$CD$151:$DC$151,0)),0)</f>
        <v>0</v>
      </c>
      <c r="K127" s="245">
        <f ca="1">+IFERROR(INDEX('Hoja de Trabajo para listado'!$A$155:$Z$1048576,MATCH($A127,'Hoja de Trabajo para listado'!$A$155:$A$1048576,0),MATCH((CUADRO!K$5&amp;$E127),'Hoja de Trabajo para listado'!$A$151:$Z$151,0)),0)+IFERROR(INDEX('Hoja de Trabajo para listado'!$AB$155:$BA$1048576,MATCH($A127,'Hoja de Trabajo para listado'!$AB$155:$AB$1048576,0),MATCH((CUADRO!K$5&amp;$E127),'Hoja de Trabajo para listado'!$AB$151:$BA$151,0)),0)+IFERROR(INDEX('Hoja de Trabajo para listado'!$BC$155:$CB$1048576,MATCH($A127,'Hoja de Trabajo para listado'!$BC$155:$BC$1048576,0),MATCH((CUADRO!K$5&amp;$E127),'Hoja de Trabajo para listado'!$BC$151:$CB$151,0)),0)+IFERROR(INDEX('Hoja de Trabajo para listado'!$DE$153:$DG$274,MATCH($A127,'Hoja de Trabajo para listado'!$DE$153:$DE$1048576,0),MATCH((CUADRO!K$5&amp;$E127),'Hoja de Trabajo para listado'!$DE$151:$DG$151,0)),0)+IFERROR(INDEX('Hoja de Trabajo para listado'!$CD$155:$DC$1048576,MATCH($A127,'Hoja de Trabajo para listado'!$CD$155:$CD$1048576,0),MATCH((CUADRO!K$5&amp;$E127),'Hoja de Trabajo para listado'!$CD$151:$DC$151,0)),0)</f>
        <v>0</v>
      </c>
      <c r="L127" s="245">
        <f ca="1">+IFERROR(INDEX('Hoja de Trabajo para listado'!$A$155:$Z$1048576,MATCH($A127,'Hoja de Trabajo para listado'!$A$155:$A$1048576,0),MATCH((CUADRO!L$5&amp;$E127),'Hoja de Trabajo para listado'!$A$151:$Z$151,0)),0)+IFERROR(INDEX('Hoja de Trabajo para listado'!$AB$155:$BA$1048576,MATCH($A127,'Hoja de Trabajo para listado'!$AB$155:$AB$1048576,0),MATCH((CUADRO!L$5&amp;$E127),'Hoja de Trabajo para listado'!$AB$151:$BA$151,0)),0)+IFERROR(INDEX('Hoja de Trabajo para listado'!$BC$155:$CB$1048576,MATCH($A127,'Hoja de Trabajo para listado'!$BC$155:$BC$1048576,0),MATCH((CUADRO!L$5&amp;$E127),'Hoja de Trabajo para listado'!$BC$151:$CB$151,0)),0)+IFERROR(INDEX('Hoja de Trabajo para listado'!$DE$153:$DG$274,MATCH($A127,'Hoja de Trabajo para listado'!$DE$153:$DE$1048576,0),MATCH((CUADRO!L$5&amp;$E127),'Hoja de Trabajo para listado'!$DE$151:$DG$151,0)),0)+IFERROR(INDEX('Hoja de Trabajo para listado'!$CD$155:$DC$1048576,MATCH($A127,'Hoja de Trabajo para listado'!$CD$155:$CD$1048576,0),MATCH((CUADRO!L$5&amp;$E127),'Hoja de Trabajo para listado'!$CD$151:$DC$151,0)),0)</f>
        <v>0</v>
      </c>
      <c r="M127" s="245">
        <f ca="1">+IFERROR(INDEX('Hoja de Trabajo para listado'!$A$155:$Z$1048576,MATCH($A127,'Hoja de Trabajo para listado'!$A$155:$A$1048576,0),MATCH((CUADRO!M$5&amp;$E127),'Hoja de Trabajo para listado'!$A$151:$Z$151,0)),0)+IFERROR(INDEX('Hoja de Trabajo para listado'!$AB$155:$BA$1048576,MATCH($A127,'Hoja de Trabajo para listado'!$AB$155:$AB$1048576,0),MATCH((CUADRO!M$5&amp;$E127),'Hoja de Trabajo para listado'!$AB$151:$BA$151,0)),0)+IFERROR(INDEX('Hoja de Trabajo para listado'!$BC$155:$CB$1048576,MATCH($A127,'Hoja de Trabajo para listado'!$BC$155:$BC$1048576,0),MATCH((CUADRO!M$5&amp;$E127),'Hoja de Trabajo para listado'!$BC$151:$CB$151,0)),0)+IFERROR(INDEX('Hoja de Trabajo para listado'!$DE$153:$DG$274,MATCH($A127,'Hoja de Trabajo para listado'!$DE$153:$DE$1048576,0),MATCH((CUADRO!M$5&amp;$E127),'Hoja de Trabajo para listado'!$DE$151:$DG$151,0)),0)+IFERROR(INDEX('Hoja de Trabajo para listado'!$CD$155:$DC$1048576,MATCH($A127,'Hoja de Trabajo para listado'!$CD$155:$CD$1048576,0),MATCH((CUADRO!M$5&amp;$E127),'Hoja de Trabajo para listado'!$CD$151:$DC$151,0)),0)</f>
        <v>0</v>
      </c>
      <c r="N127" s="245">
        <f ca="1">+IFERROR(INDEX('Hoja de Trabajo para listado'!$A$155:$Z$1048576,MATCH($A127,'Hoja de Trabajo para listado'!$A$155:$A$1048576,0),MATCH((CUADRO!N$5&amp;$E127),'Hoja de Trabajo para listado'!$A$151:$Z$151,0)),0)+IFERROR(INDEX('Hoja de Trabajo para listado'!$AB$155:$BA$1048576,MATCH($A127,'Hoja de Trabajo para listado'!$AB$155:$AB$1048576,0),MATCH((CUADRO!N$5&amp;$E127),'Hoja de Trabajo para listado'!$AB$151:$BA$151,0)),0)+IFERROR(INDEX('Hoja de Trabajo para listado'!$BC$155:$CB$1048576,MATCH($A127,'Hoja de Trabajo para listado'!$BC$155:$BC$1048576,0),MATCH((CUADRO!N$5&amp;$E127),'Hoja de Trabajo para listado'!$BC$151:$CB$151,0)),0)+IFERROR(INDEX('Hoja de Trabajo para listado'!$DE$153:$DG$274,MATCH($A127,'Hoja de Trabajo para listado'!$DE$153:$DE$1048576,0),MATCH((CUADRO!N$5&amp;$E127),'Hoja de Trabajo para listado'!$DE$151:$DG$151,0)),0)+IFERROR(INDEX('Hoja de Trabajo para listado'!$CD$155:$DC$1048576,MATCH($A127,'Hoja de Trabajo para listado'!$CD$155:$CD$1048576,0),MATCH((CUADRO!N$5&amp;$E127),'Hoja de Trabajo para listado'!$CD$151:$DC$151,0)),0)</f>
        <v>0</v>
      </c>
      <c r="O127" s="245">
        <f ca="1">+IFERROR(INDEX('Hoja de Trabajo para listado'!$A$155:$Z$1048576,MATCH($A127,'Hoja de Trabajo para listado'!$A$155:$A$1048576,0),MATCH((CUADRO!O$5&amp;$E127),'Hoja de Trabajo para listado'!$A$151:$Z$151,0)),0)+IFERROR(INDEX('Hoja de Trabajo para listado'!$AB$155:$BA$1048576,MATCH($A127,'Hoja de Trabajo para listado'!$AB$155:$AB$1048576,0),MATCH((CUADRO!O$5&amp;$E127),'Hoja de Trabajo para listado'!$AB$151:$BA$151,0)),0)+IFERROR(INDEX('Hoja de Trabajo para listado'!$BC$155:$CB$1048576,MATCH($A127,'Hoja de Trabajo para listado'!$BC$155:$BC$1048576,0),MATCH((CUADRO!O$5&amp;$E127),'Hoja de Trabajo para listado'!$BC$151:$CB$151,0)),0)+IFERROR(INDEX('Hoja de Trabajo para listado'!$DE$153:$DG$274,MATCH($A127,'Hoja de Trabajo para listado'!$DE$153:$DE$1048576,0),MATCH((CUADRO!O$5&amp;$E127),'Hoja de Trabajo para listado'!$DE$151:$DG$151,0)),0)+IFERROR(INDEX('Hoja de Trabajo para listado'!$CD$155:$DC$1048576,MATCH($A127,'Hoja de Trabajo para listado'!$CD$155:$CD$1048576,0),MATCH((CUADRO!O$5&amp;$E127),'Hoja de Trabajo para listado'!$CD$151:$DC$151,0)),0)</f>
        <v>0</v>
      </c>
      <c r="P127" s="245">
        <f ca="1">+IFERROR(INDEX('Hoja de Trabajo para listado'!$A$155:$Z$1048576,MATCH($A127,'Hoja de Trabajo para listado'!$A$155:$A$1048576,0),MATCH((CUADRO!P$5&amp;$E127),'Hoja de Trabajo para listado'!$A$151:$Z$151,0)),0)+IFERROR(INDEX('Hoja de Trabajo para listado'!$AB$155:$BA$1048576,MATCH($A127,'Hoja de Trabajo para listado'!$AB$155:$AB$1048576,0),MATCH((CUADRO!P$5&amp;$E127),'Hoja de Trabajo para listado'!$AB$151:$BA$151,0)),0)+IFERROR(INDEX('Hoja de Trabajo para listado'!$BC$155:$CB$1048576,MATCH($A127,'Hoja de Trabajo para listado'!$BC$155:$BC$1048576,0),MATCH((CUADRO!P$5&amp;$E127),'Hoja de Trabajo para listado'!$BC$151:$CB$151,0)),0)+IFERROR(INDEX('Hoja de Trabajo para listado'!$DE$153:$DG$274,MATCH($A127,'Hoja de Trabajo para listado'!$DE$153:$DE$1048576,0),MATCH((CUADRO!P$5&amp;$E127),'Hoja de Trabajo para listado'!$DE$151:$DG$151,0)),0)+IFERROR(INDEX('Hoja de Trabajo para listado'!$CD$155:$DC$1048576,MATCH($A127,'Hoja de Trabajo para listado'!$CD$155:$CD$1048576,0),MATCH((CUADRO!P$5&amp;$E127),'Hoja de Trabajo para listado'!$CD$151:$DC$151,0)),0)</f>
        <v>0</v>
      </c>
      <c r="Q127" s="245">
        <f ca="1">+IFERROR(INDEX('Hoja de Trabajo para listado'!$A$155:$Z$1048576,MATCH($A127,'Hoja de Trabajo para listado'!$A$155:$A$1048576,0),MATCH((CUADRO!Q$5&amp;$E127),'Hoja de Trabajo para listado'!$A$151:$Z$151,0)),0)+IFERROR(INDEX('Hoja de Trabajo para listado'!$AB$155:$BA$1048576,MATCH($A127,'Hoja de Trabajo para listado'!$AB$155:$AB$1048576,0),MATCH((CUADRO!Q$5&amp;$E127),'Hoja de Trabajo para listado'!$AB$151:$BA$151,0)),0)+IFERROR(INDEX('Hoja de Trabajo para listado'!$BC$155:$CB$1048576,MATCH($A127,'Hoja de Trabajo para listado'!$BC$155:$BC$1048576,0),MATCH((CUADRO!Q$5&amp;$E127),'Hoja de Trabajo para listado'!$BC$151:$CB$151,0)),0)+IFERROR(INDEX('Hoja de Trabajo para listado'!$DE$153:$DG$274,MATCH($A127,'Hoja de Trabajo para listado'!$DE$153:$DE$1048576,0),MATCH((CUADRO!Q$5&amp;$E127),'Hoja de Trabajo para listado'!$DE$151:$DG$151,0)),0)+IFERROR(INDEX('Hoja de Trabajo para listado'!$CD$155:$DC$1048576,MATCH($A127,'Hoja de Trabajo para listado'!$CD$155:$CD$1048576,0),MATCH((CUADRO!Q$5&amp;$E127),'Hoja de Trabajo para listado'!$CD$151:$DC$151,0)),0)</f>
        <v>0</v>
      </c>
      <c r="R127" s="245">
        <f t="shared" ca="1" si="5"/>
        <v>9773.16</v>
      </c>
      <c r="S127" s="245">
        <f ca="1">+R126+R127</f>
        <v>9773.16</v>
      </c>
      <c r="T127" s="245">
        <f ca="1">+S127</f>
        <v>9773.16</v>
      </c>
      <c r="U127" s="244">
        <f t="shared" si="6"/>
        <v>2</v>
      </c>
      <c r="V127" s="333" t="str">
        <f>+VLOOKUP(A127,bd_lista!$A$3:$E$590,5,FALSE)</f>
        <v>Instituciones Descentralizadas</v>
      </c>
      <c r="W127" s="384"/>
      <c r="X127" s="242">
        <f>+VLOOKUP(A127,[3]Sheet1!$A$13:$D$744,4,FALSE)</f>
        <v>76</v>
      </c>
      <c r="Y127" s="242" t="str">
        <f>+VLOOKUP(X127,bd_lista!$A$3:$C$590,3,FALSE)</f>
        <v>Ministerio de Minería y Metalurgia</v>
      </c>
      <c r="Z127" s="292"/>
      <c r="AA127" s="321"/>
    </row>
    <row r="128" spans="1:27" ht="15" customHeight="1">
      <c r="A128" s="251">
        <v>192</v>
      </c>
      <c r="B128" s="388">
        <f>+A128</f>
        <v>192</v>
      </c>
      <c r="C128" s="247" t="str">
        <f>+VLOOKUP(A128,bd_lista!$A$3:$C$590,3,FALSE)</f>
        <v>Servicio al Mejoramiento de la Navegación Amazónica</v>
      </c>
      <c r="D128" s="385" t="str">
        <f>+C128</f>
        <v>Servicio al Mejoramiento de la Navegación Amazónica</v>
      </c>
      <c r="E128" s="247" t="s">
        <v>1304</v>
      </c>
      <c r="F128" s="243">
        <f ca="1">+IFERROR(INDEX('Hoja de Trabajo para listado'!$A$155:$Z$1048576,MATCH($A128,'Hoja de Trabajo para listado'!$A$155:$A$1048576,0),MATCH((CUADRO!F$5&amp;$E128),'Hoja de Trabajo para listado'!$A$151:$Z$151,0)),0)+IFERROR(INDEX('Hoja de Trabajo para listado'!$AB$155:$BA$1048576,MATCH($A128,'Hoja de Trabajo para listado'!$AB$155:$AB$1048576,0),MATCH((CUADRO!F$5&amp;$E128),'Hoja de Trabajo para listado'!$AB$151:$BA$151,0)),0)+IFERROR(INDEX('Hoja de Trabajo para listado'!$BC$155:$CB$1048576,MATCH($A128,'Hoja de Trabajo para listado'!$BC$155:$BC$1048576,0),MATCH((CUADRO!F$5&amp;$E128),'Hoja de Trabajo para listado'!$BC$151:$CB$151,0)),0)+IFERROR(INDEX('Hoja de Trabajo para listado'!$DE$153:$DG$274,MATCH($A128,'Hoja de Trabajo para listado'!$DE$153:$DE$1048576,0),MATCH((CUADRO!F$5&amp;$E128),'Hoja de Trabajo para listado'!$DE$151:$DG$151,0)),0)+IFERROR(INDEX('Hoja de Trabajo para listado'!$CD$155:$DC$1048576,MATCH($A128,'Hoja de Trabajo para listado'!$CD$155:$CD$1048576,0),MATCH((CUADRO!F$5&amp;$E128),'Hoja de Trabajo para listado'!$CD$151:$DC$151,0)),0)</f>
        <v>0</v>
      </c>
      <c r="G128" s="243">
        <f ca="1">+IFERROR(INDEX('Hoja de Trabajo para listado'!$A$155:$Z$1048576,MATCH($A128,'Hoja de Trabajo para listado'!$A$155:$A$1048576,0),MATCH((CUADRO!G$5&amp;$E128),'Hoja de Trabajo para listado'!$A$151:$Z$151,0)),0)+IFERROR(INDEX('Hoja de Trabajo para listado'!$AB$155:$BA$1048576,MATCH($A128,'Hoja de Trabajo para listado'!$AB$155:$AB$1048576,0),MATCH((CUADRO!G$5&amp;$E128),'Hoja de Trabajo para listado'!$AB$151:$BA$151,0)),0)+IFERROR(INDEX('Hoja de Trabajo para listado'!$BC$155:$CB$1048576,MATCH($A128,'Hoja de Trabajo para listado'!$BC$155:$BC$1048576,0),MATCH((CUADRO!G$5&amp;$E128),'Hoja de Trabajo para listado'!$BC$151:$CB$151,0)),0)+IFERROR(INDEX('Hoja de Trabajo para listado'!$DE$153:$DG$274,MATCH($A128,'Hoja de Trabajo para listado'!$DE$153:$DE$1048576,0),MATCH((CUADRO!G$5&amp;$E128),'Hoja de Trabajo para listado'!$DE$151:$DG$151,0)),0)+IFERROR(INDEX('Hoja de Trabajo para listado'!$CD$155:$DC$1048576,MATCH($A128,'Hoja de Trabajo para listado'!$CD$155:$CD$1048576,0),MATCH((CUADRO!G$5&amp;$E128),'Hoja de Trabajo para listado'!$CD$151:$DC$151,0)),0)</f>
        <v>0</v>
      </c>
      <c r="H128" s="243">
        <f ca="1">+IFERROR(INDEX('Hoja de Trabajo para listado'!$A$155:$Z$1048576,MATCH($A128,'Hoja de Trabajo para listado'!$A$155:$A$1048576,0),MATCH((CUADRO!H$5&amp;$E128),'Hoja de Trabajo para listado'!$A$151:$Z$151,0)),0)+IFERROR(INDEX('Hoja de Trabajo para listado'!$AB$155:$BA$1048576,MATCH($A128,'Hoja de Trabajo para listado'!$AB$155:$AB$1048576,0),MATCH((CUADRO!H$5&amp;$E128),'Hoja de Trabajo para listado'!$AB$151:$BA$151,0)),0)+IFERROR(INDEX('Hoja de Trabajo para listado'!$BC$155:$CB$1048576,MATCH($A128,'Hoja de Trabajo para listado'!$BC$155:$BC$1048576,0),MATCH((CUADRO!H$5&amp;$E128),'Hoja de Trabajo para listado'!$BC$151:$CB$151,0)),0)+IFERROR(INDEX('Hoja de Trabajo para listado'!$DE$153:$DG$274,MATCH($A128,'Hoja de Trabajo para listado'!$DE$153:$DE$1048576,0),MATCH((CUADRO!H$5&amp;$E128),'Hoja de Trabajo para listado'!$DE$151:$DG$151,0)),0)+IFERROR(INDEX('Hoja de Trabajo para listado'!$CD$155:$DC$1048576,MATCH($A128,'Hoja de Trabajo para listado'!$CD$155:$CD$1048576,0),MATCH((CUADRO!H$5&amp;$E128),'Hoja de Trabajo para listado'!$CD$151:$DC$151,0)),0)</f>
        <v>0</v>
      </c>
      <c r="I128" s="243">
        <f ca="1">+IFERROR(INDEX('Hoja de Trabajo para listado'!$A$155:$Z$1048576,MATCH($A128,'Hoja de Trabajo para listado'!$A$155:$A$1048576,0),MATCH((CUADRO!I$5&amp;$E128),'Hoja de Trabajo para listado'!$A$151:$Z$151,0)),0)+IFERROR(INDEX('Hoja de Trabajo para listado'!$AB$155:$BA$1048576,MATCH($A128,'Hoja de Trabajo para listado'!$AB$155:$AB$1048576,0),MATCH((CUADRO!I$5&amp;$E128),'Hoja de Trabajo para listado'!$AB$151:$BA$151,0)),0)+IFERROR(INDEX('Hoja de Trabajo para listado'!$BC$155:$CB$1048576,MATCH($A128,'Hoja de Trabajo para listado'!$BC$155:$BC$1048576,0),MATCH((CUADRO!I$5&amp;$E128),'Hoja de Trabajo para listado'!$BC$151:$CB$151,0)),0)+IFERROR(INDEX('Hoja de Trabajo para listado'!$DE$153:$DG$274,MATCH($A128,'Hoja de Trabajo para listado'!$DE$153:$DE$1048576,0),MATCH((CUADRO!I$5&amp;$E128),'Hoja de Trabajo para listado'!$DE$151:$DG$151,0)),0)+IFERROR(INDEX('Hoja de Trabajo para listado'!$CD$155:$DC$1048576,MATCH($A128,'Hoja de Trabajo para listado'!$CD$155:$CD$1048576,0),MATCH((CUADRO!I$5&amp;$E128),'Hoja de Trabajo para listado'!$CD$151:$DC$151,0)),0)</f>
        <v>0</v>
      </c>
      <c r="J128" s="243">
        <f ca="1">+IFERROR(INDEX('Hoja de Trabajo para listado'!$A$155:$Z$1048576,MATCH($A128,'Hoja de Trabajo para listado'!$A$155:$A$1048576,0),MATCH((CUADRO!J$5&amp;$E128),'Hoja de Trabajo para listado'!$A$151:$Z$151,0)),0)+IFERROR(INDEX('Hoja de Trabajo para listado'!$AB$155:$BA$1048576,MATCH($A128,'Hoja de Trabajo para listado'!$AB$155:$AB$1048576,0),MATCH((CUADRO!J$5&amp;$E128),'Hoja de Trabajo para listado'!$AB$151:$BA$151,0)),0)+IFERROR(INDEX('Hoja de Trabajo para listado'!$BC$155:$CB$1048576,MATCH($A128,'Hoja de Trabajo para listado'!$BC$155:$BC$1048576,0),MATCH((CUADRO!J$5&amp;$E128),'Hoja de Trabajo para listado'!$BC$151:$CB$151,0)),0)+IFERROR(INDEX('Hoja de Trabajo para listado'!$DE$153:$DG$274,MATCH($A128,'Hoja de Trabajo para listado'!$DE$153:$DE$1048576,0),MATCH((CUADRO!J$5&amp;$E128),'Hoja de Trabajo para listado'!$DE$151:$DG$151,0)),0)+IFERROR(INDEX('Hoja de Trabajo para listado'!$CD$155:$DC$1048576,MATCH($A128,'Hoja de Trabajo para listado'!$CD$155:$CD$1048576,0),MATCH((CUADRO!J$5&amp;$E128),'Hoja de Trabajo para listado'!$CD$151:$DC$151,0)),0)</f>
        <v>0</v>
      </c>
      <c r="K128" s="243">
        <f ca="1">+IFERROR(INDEX('Hoja de Trabajo para listado'!$A$155:$Z$1048576,MATCH($A128,'Hoja de Trabajo para listado'!$A$155:$A$1048576,0),MATCH((CUADRO!K$5&amp;$E128),'Hoja de Trabajo para listado'!$A$151:$Z$151,0)),0)+IFERROR(INDEX('Hoja de Trabajo para listado'!$AB$155:$BA$1048576,MATCH($A128,'Hoja de Trabajo para listado'!$AB$155:$AB$1048576,0),MATCH((CUADRO!K$5&amp;$E128),'Hoja de Trabajo para listado'!$AB$151:$BA$151,0)),0)+IFERROR(INDEX('Hoja de Trabajo para listado'!$BC$155:$CB$1048576,MATCH($A128,'Hoja de Trabajo para listado'!$BC$155:$BC$1048576,0),MATCH((CUADRO!K$5&amp;$E128),'Hoja de Trabajo para listado'!$BC$151:$CB$151,0)),0)+IFERROR(INDEX('Hoja de Trabajo para listado'!$DE$153:$DG$274,MATCH($A128,'Hoja de Trabajo para listado'!$DE$153:$DE$1048576,0),MATCH((CUADRO!K$5&amp;$E128),'Hoja de Trabajo para listado'!$DE$151:$DG$151,0)),0)+IFERROR(INDEX('Hoja de Trabajo para listado'!$CD$155:$DC$1048576,MATCH($A128,'Hoja de Trabajo para listado'!$CD$155:$CD$1048576,0),MATCH((CUADRO!K$5&amp;$E128),'Hoja de Trabajo para listado'!$CD$151:$DC$151,0)),0)</f>
        <v>0</v>
      </c>
      <c r="L128" s="243">
        <f ca="1">+IFERROR(INDEX('Hoja de Trabajo para listado'!$A$155:$Z$1048576,MATCH($A128,'Hoja de Trabajo para listado'!$A$155:$A$1048576,0),MATCH((CUADRO!L$5&amp;$E128),'Hoja de Trabajo para listado'!$A$151:$Z$151,0)),0)+IFERROR(INDEX('Hoja de Trabajo para listado'!$AB$155:$BA$1048576,MATCH($A128,'Hoja de Trabajo para listado'!$AB$155:$AB$1048576,0),MATCH((CUADRO!L$5&amp;$E128),'Hoja de Trabajo para listado'!$AB$151:$BA$151,0)),0)+IFERROR(INDEX('Hoja de Trabajo para listado'!$BC$155:$CB$1048576,MATCH($A128,'Hoja de Trabajo para listado'!$BC$155:$BC$1048576,0),MATCH((CUADRO!L$5&amp;$E128),'Hoja de Trabajo para listado'!$BC$151:$CB$151,0)),0)+IFERROR(INDEX('Hoja de Trabajo para listado'!$DE$153:$DG$274,MATCH($A128,'Hoja de Trabajo para listado'!$DE$153:$DE$1048576,0),MATCH((CUADRO!L$5&amp;$E128),'Hoja de Trabajo para listado'!$DE$151:$DG$151,0)),0)+IFERROR(INDEX('Hoja de Trabajo para listado'!$CD$155:$DC$1048576,MATCH($A128,'Hoja de Trabajo para listado'!$CD$155:$CD$1048576,0),MATCH((CUADRO!L$5&amp;$E128),'Hoja de Trabajo para listado'!$CD$151:$DC$151,0)),0)</f>
        <v>0</v>
      </c>
      <c r="M128" s="243">
        <f ca="1">+IFERROR(INDEX('Hoja de Trabajo para listado'!$A$155:$Z$1048576,MATCH($A128,'Hoja de Trabajo para listado'!$A$155:$A$1048576,0),MATCH((CUADRO!M$5&amp;$E128),'Hoja de Trabajo para listado'!$A$151:$Z$151,0)),0)+IFERROR(INDEX('Hoja de Trabajo para listado'!$AB$155:$BA$1048576,MATCH($A128,'Hoja de Trabajo para listado'!$AB$155:$AB$1048576,0),MATCH((CUADRO!M$5&amp;$E128),'Hoja de Trabajo para listado'!$AB$151:$BA$151,0)),0)+IFERROR(INDEX('Hoja de Trabajo para listado'!$BC$155:$CB$1048576,MATCH($A128,'Hoja de Trabajo para listado'!$BC$155:$BC$1048576,0),MATCH((CUADRO!M$5&amp;$E128),'Hoja de Trabajo para listado'!$BC$151:$CB$151,0)),0)+IFERROR(INDEX('Hoja de Trabajo para listado'!$DE$153:$DG$274,MATCH($A128,'Hoja de Trabajo para listado'!$DE$153:$DE$1048576,0),MATCH((CUADRO!M$5&amp;$E128),'Hoja de Trabajo para listado'!$DE$151:$DG$151,0)),0)+IFERROR(INDEX('Hoja de Trabajo para listado'!$CD$155:$DC$1048576,MATCH($A128,'Hoja de Trabajo para listado'!$CD$155:$CD$1048576,0),MATCH((CUADRO!M$5&amp;$E128),'Hoja de Trabajo para listado'!$CD$151:$DC$151,0)),0)</f>
        <v>0</v>
      </c>
      <c r="N128" s="243">
        <f ca="1">+IFERROR(INDEX('Hoja de Trabajo para listado'!$A$155:$Z$1048576,MATCH($A128,'Hoja de Trabajo para listado'!$A$155:$A$1048576,0),MATCH((CUADRO!N$5&amp;$E128),'Hoja de Trabajo para listado'!$A$151:$Z$151,0)),0)+IFERROR(INDEX('Hoja de Trabajo para listado'!$AB$155:$BA$1048576,MATCH($A128,'Hoja de Trabajo para listado'!$AB$155:$AB$1048576,0),MATCH((CUADRO!N$5&amp;$E128),'Hoja de Trabajo para listado'!$AB$151:$BA$151,0)),0)+IFERROR(INDEX('Hoja de Trabajo para listado'!$BC$155:$CB$1048576,MATCH($A128,'Hoja de Trabajo para listado'!$BC$155:$BC$1048576,0),MATCH((CUADRO!N$5&amp;$E128),'Hoja de Trabajo para listado'!$BC$151:$CB$151,0)),0)+IFERROR(INDEX('Hoja de Trabajo para listado'!$DE$153:$DG$274,MATCH($A128,'Hoja de Trabajo para listado'!$DE$153:$DE$1048576,0),MATCH((CUADRO!N$5&amp;$E128),'Hoja de Trabajo para listado'!$DE$151:$DG$151,0)),0)+IFERROR(INDEX('Hoja de Trabajo para listado'!$CD$155:$DC$1048576,MATCH($A128,'Hoja de Trabajo para listado'!$CD$155:$CD$1048576,0),MATCH((CUADRO!N$5&amp;$E128),'Hoja de Trabajo para listado'!$CD$151:$DC$151,0)),0)</f>
        <v>0</v>
      </c>
      <c r="O128" s="243">
        <f ca="1">+IFERROR(INDEX('Hoja de Trabajo para listado'!$A$155:$Z$1048576,MATCH($A128,'Hoja de Trabajo para listado'!$A$155:$A$1048576,0),MATCH((CUADRO!O$5&amp;$E128),'Hoja de Trabajo para listado'!$A$151:$Z$151,0)),0)+IFERROR(INDEX('Hoja de Trabajo para listado'!$AB$155:$BA$1048576,MATCH($A128,'Hoja de Trabajo para listado'!$AB$155:$AB$1048576,0),MATCH((CUADRO!O$5&amp;$E128),'Hoja de Trabajo para listado'!$AB$151:$BA$151,0)),0)+IFERROR(INDEX('Hoja de Trabajo para listado'!$BC$155:$CB$1048576,MATCH($A128,'Hoja de Trabajo para listado'!$BC$155:$BC$1048576,0),MATCH((CUADRO!O$5&amp;$E128),'Hoja de Trabajo para listado'!$BC$151:$CB$151,0)),0)+IFERROR(INDEX('Hoja de Trabajo para listado'!$DE$153:$DG$274,MATCH($A128,'Hoja de Trabajo para listado'!$DE$153:$DE$1048576,0),MATCH((CUADRO!O$5&amp;$E128),'Hoja de Trabajo para listado'!$DE$151:$DG$151,0)),0)+IFERROR(INDEX('Hoja de Trabajo para listado'!$CD$155:$DC$1048576,MATCH($A128,'Hoja de Trabajo para listado'!$CD$155:$CD$1048576,0),MATCH((CUADRO!O$5&amp;$E128),'Hoja de Trabajo para listado'!$CD$151:$DC$151,0)),0)</f>
        <v>0</v>
      </c>
      <c r="P128" s="243">
        <f ca="1">+IFERROR(INDEX('Hoja de Trabajo para listado'!$A$155:$Z$1048576,MATCH($A128,'Hoja de Trabajo para listado'!$A$155:$A$1048576,0),MATCH((CUADRO!P$5&amp;$E128),'Hoja de Trabajo para listado'!$A$151:$Z$151,0)),0)+IFERROR(INDEX('Hoja de Trabajo para listado'!$AB$155:$BA$1048576,MATCH($A128,'Hoja de Trabajo para listado'!$AB$155:$AB$1048576,0),MATCH((CUADRO!P$5&amp;$E128),'Hoja de Trabajo para listado'!$AB$151:$BA$151,0)),0)+IFERROR(INDEX('Hoja de Trabajo para listado'!$BC$155:$CB$1048576,MATCH($A128,'Hoja de Trabajo para listado'!$BC$155:$BC$1048576,0),MATCH((CUADRO!P$5&amp;$E128),'Hoja de Trabajo para listado'!$BC$151:$CB$151,0)),0)+IFERROR(INDEX('Hoja de Trabajo para listado'!$DE$153:$DG$274,MATCH($A128,'Hoja de Trabajo para listado'!$DE$153:$DE$1048576,0),MATCH((CUADRO!P$5&amp;$E128),'Hoja de Trabajo para listado'!$DE$151:$DG$151,0)),0)+IFERROR(INDEX('Hoja de Trabajo para listado'!$CD$155:$DC$1048576,MATCH($A128,'Hoja de Trabajo para listado'!$CD$155:$CD$1048576,0),MATCH((CUADRO!P$5&amp;$E128),'Hoja de Trabajo para listado'!$CD$151:$DC$151,0)),0)</f>
        <v>0</v>
      </c>
      <c r="Q128" s="243">
        <f ca="1">+IFERROR(INDEX('Hoja de Trabajo para listado'!$A$155:$Z$1048576,MATCH($A128,'Hoja de Trabajo para listado'!$A$155:$A$1048576,0),MATCH((CUADRO!Q$5&amp;$E128),'Hoja de Trabajo para listado'!$A$151:$Z$151,0)),0)+IFERROR(INDEX('Hoja de Trabajo para listado'!$AB$155:$BA$1048576,MATCH($A128,'Hoja de Trabajo para listado'!$AB$155:$AB$1048576,0),MATCH((CUADRO!Q$5&amp;$E128),'Hoja de Trabajo para listado'!$AB$151:$BA$151,0)),0)+IFERROR(INDEX('Hoja de Trabajo para listado'!$BC$155:$CB$1048576,MATCH($A128,'Hoja de Trabajo para listado'!$BC$155:$BC$1048576,0),MATCH((CUADRO!Q$5&amp;$E128),'Hoja de Trabajo para listado'!$BC$151:$CB$151,0)),0)+IFERROR(INDEX('Hoja de Trabajo para listado'!$DE$153:$DG$274,MATCH($A128,'Hoja de Trabajo para listado'!$DE$153:$DE$1048576,0),MATCH((CUADRO!Q$5&amp;$E128),'Hoja de Trabajo para listado'!$DE$151:$DG$151,0)),0)+IFERROR(INDEX('Hoja de Trabajo para listado'!$CD$155:$DC$1048576,MATCH($A128,'Hoja de Trabajo para listado'!$CD$155:$CD$1048576,0),MATCH((CUADRO!Q$5&amp;$E128),'Hoja de Trabajo para listado'!$CD$151:$DC$151,0)),0)</f>
        <v>0</v>
      </c>
      <c r="R128" s="243">
        <f t="shared" ca="1" si="5"/>
        <v>0</v>
      </c>
      <c r="S128" s="243"/>
      <c r="T128" s="243">
        <f ca="1">+T129</f>
        <v>830087</v>
      </c>
      <c r="U128" s="242">
        <f t="shared" si="6"/>
        <v>1</v>
      </c>
      <c r="V128" s="333" t="str">
        <f>+VLOOKUP(A128,bd_lista!$A$3:$E$590,5,FALSE)</f>
        <v>Instituciones Descentralizadas</v>
      </c>
      <c r="W128" s="383" t="str">
        <f>+V128</f>
        <v>Instituciones Descentralizadas</v>
      </c>
      <c r="X128" s="242">
        <f>+VLOOKUP(A128,[3]Sheet1!$A$13:$D$744,4,FALSE)</f>
        <v>81</v>
      </c>
      <c r="Y128" s="242" t="str">
        <f>+VLOOKUP(X128,bd_lista!$A$3:$C$590,3,FALSE)</f>
        <v>Ministerio de Obras Públicas, Servicios y Vivienda</v>
      </c>
      <c r="Z128" s="294">
        <f>+X128</f>
        <v>81</v>
      </c>
      <c r="AA128" s="319" t="str">
        <f>+Y128</f>
        <v>Ministerio de Obras Públicas, Servicios y Vivienda</v>
      </c>
    </row>
    <row r="129" spans="1:27" ht="15" customHeight="1">
      <c r="A129" s="32">
        <v>192</v>
      </c>
      <c r="B129" s="389"/>
      <c r="C129" s="333" t="str">
        <f>+VLOOKUP(A129,bd_lista!$A$3:$C$590,3,FALSE)</f>
        <v>Servicio al Mejoramiento de la Navegación Amazónica</v>
      </c>
      <c r="D129" s="386"/>
      <c r="E129" s="333" t="s">
        <v>1305</v>
      </c>
      <c r="F129" s="245">
        <f ca="1">+IFERROR(INDEX('Hoja de Trabajo para listado'!$A$155:$Z$1048576,MATCH($A129,'Hoja de Trabajo para listado'!$A$155:$A$1048576,0),MATCH((CUADRO!F$5&amp;$E129),'Hoja de Trabajo para listado'!$A$151:$Z$151,0)),0)+IFERROR(INDEX('Hoja de Trabajo para listado'!$AB$155:$BA$1048576,MATCH($A129,'Hoja de Trabajo para listado'!$AB$155:$AB$1048576,0),MATCH((CUADRO!F$5&amp;$E129),'Hoja de Trabajo para listado'!$AB$151:$BA$151,0)),0)+IFERROR(INDEX('Hoja de Trabajo para listado'!$BC$155:$CB$1048576,MATCH($A129,'Hoja de Trabajo para listado'!$BC$155:$BC$1048576,0),MATCH((CUADRO!F$5&amp;$E129),'Hoja de Trabajo para listado'!$BC$151:$CB$151,0)),0)+IFERROR(INDEX('Hoja de Trabajo para listado'!$DE$153:$DG$274,MATCH($A129,'Hoja de Trabajo para listado'!$DE$153:$DE$1048576,0),MATCH((CUADRO!F$5&amp;$E129),'Hoja de Trabajo para listado'!$DE$151:$DG$151,0)),0)+IFERROR(INDEX('Hoja de Trabajo para listado'!$CD$155:$DC$1048576,MATCH($A129,'Hoja de Trabajo para listado'!$CD$155:$CD$1048576,0),MATCH((CUADRO!F$5&amp;$E129),'Hoja de Trabajo para listado'!$CD$151:$DC$151,0)),0)</f>
        <v>0</v>
      </c>
      <c r="G129" s="245">
        <f ca="1">+IFERROR(INDEX('Hoja de Trabajo para listado'!$A$155:$Z$1048576,MATCH($A129,'Hoja de Trabajo para listado'!$A$155:$A$1048576,0),MATCH((CUADRO!G$5&amp;$E129),'Hoja de Trabajo para listado'!$A$151:$Z$151,0)),0)+IFERROR(INDEX('Hoja de Trabajo para listado'!$AB$155:$BA$1048576,MATCH($A129,'Hoja de Trabajo para listado'!$AB$155:$AB$1048576,0),MATCH((CUADRO!G$5&amp;$E129),'Hoja de Trabajo para listado'!$AB$151:$BA$151,0)),0)+IFERROR(INDEX('Hoja de Trabajo para listado'!$BC$155:$CB$1048576,MATCH($A129,'Hoja de Trabajo para listado'!$BC$155:$BC$1048576,0),MATCH((CUADRO!G$5&amp;$E129),'Hoja de Trabajo para listado'!$BC$151:$CB$151,0)),0)+IFERROR(INDEX('Hoja de Trabajo para listado'!$DE$153:$DG$274,MATCH($A129,'Hoja de Trabajo para listado'!$DE$153:$DE$1048576,0),MATCH((CUADRO!G$5&amp;$E129),'Hoja de Trabajo para listado'!$DE$151:$DG$151,0)),0)+IFERROR(INDEX('Hoja de Trabajo para listado'!$CD$155:$DC$1048576,MATCH($A129,'Hoja de Trabajo para listado'!$CD$155:$CD$1048576,0),MATCH((CUADRO!G$5&amp;$E129),'Hoja de Trabajo para listado'!$CD$151:$DC$151,0)),0)</f>
        <v>830087</v>
      </c>
      <c r="H129" s="245">
        <f ca="1">+IFERROR(INDEX('Hoja de Trabajo para listado'!$A$155:$Z$1048576,MATCH($A129,'Hoja de Trabajo para listado'!$A$155:$A$1048576,0),MATCH((CUADRO!H$5&amp;$E129),'Hoja de Trabajo para listado'!$A$151:$Z$151,0)),0)+IFERROR(INDEX('Hoja de Trabajo para listado'!$AB$155:$BA$1048576,MATCH($A129,'Hoja de Trabajo para listado'!$AB$155:$AB$1048576,0),MATCH((CUADRO!H$5&amp;$E129),'Hoja de Trabajo para listado'!$AB$151:$BA$151,0)),0)+IFERROR(INDEX('Hoja de Trabajo para listado'!$BC$155:$CB$1048576,MATCH($A129,'Hoja de Trabajo para listado'!$BC$155:$BC$1048576,0),MATCH((CUADRO!H$5&amp;$E129),'Hoja de Trabajo para listado'!$BC$151:$CB$151,0)),0)+IFERROR(INDEX('Hoja de Trabajo para listado'!$DE$153:$DG$274,MATCH($A129,'Hoja de Trabajo para listado'!$DE$153:$DE$1048576,0),MATCH((CUADRO!H$5&amp;$E129),'Hoja de Trabajo para listado'!$DE$151:$DG$151,0)),0)+IFERROR(INDEX('Hoja de Trabajo para listado'!$CD$155:$DC$1048576,MATCH($A129,'Hoja de Trabajo para listado'!$CD$155:$CD$1048576,0),MATCH((CUADRO!H$5&amp;$E129),'Hoja de Trabajo para listado'!$CD$151:$DC$151,0)),0)</f>
        <v>0</v>
      </c>
      <c r="I129" s="245">
        <f ca="1">+IFERROR(INDEX('Hoja de Trabajo para listado'!$A$155:$Z$1048576,MATCH($A129,'Hoja de Trabajo para listado'!$A$155:$A$1048576,0),MATCH((CUADRO!I$5&amp;$E129),'Hoja de Trabajo para listado'!$A$151:$Z$151,0)),0)+IFERROR(INDEX('Hoja de Trabajo para listado'!$AB$155:$BA$1048576,MATCH($A129,'Hoja de Trabajo para listado'!$AB$155:$AB$1048576,0),MATCH((CUADRO!I$5&amp;$E129),'Hoja de Trabajo para listado'!$AB$151:$BA$151,0)),0)+IFERROR(INDEX('Hoja de Trabajo para listado'!$BC$155:$CB$1048576,MATCH($A129,'Hoja de Trabajo para listado'!$BC$155:$BC$1048576,0),MATCH((CUADRO!I$5&amp;$E129),'Hoja de Trabajo para listado'!$BC$151:$CB$151,0)),0)+IFERROR(INDEX('Hoja de Trabajo para listado'!$DE$153:$DG$274,MATCH($A129,'Hoja de Trabajo para listado'!$DE$153:$DE$1048576,0),MATCH((CUADRO!I$5&amp;$E129),'Hoja de Trabajo para listado'!$DE$151:$DG$151,0)),0)+IFERROR(INDEX('Hoja de Trabajo para listado'!$CD$155:$DC$1048576,MATCH($A129,'Hoja de Trabajo para listado'!$CD$155:$CD$1048576,0),MATCH((CUADRO!I$5&amp;$E129),'Hoja de Trabajo para listado'!$CD$151:$DC$151,0)),0)</f>
        <v>0</v>
      </c>
      <c r="J129" s="245">
        <f ca="1">+IFERROR(INDEX('Hoja de Trabajo para listado'!$A$155:$Z$1048576,MATCH($A129,'Hoja de Trabajo para listado'!$A$155:$A$1048576,0),MATCH((CUADRO!J$5&amp;$E129),'Hoja de Trabajo para listado'!$A$151:$Z$151,0)),0)+IFERROR(INDEX('Hoja de Trabajo para listado'!$AB$155:$BA$1048576,MATCH($A129,'Hoja de Trabajo para listado'!$AB$155:$AB$1048576,0),MATCH((CUADRO!J$5&amp;$E129),'Hoja de Trabajo para listado'!$AB$151:$BA$151,0)),0)+IFERROR(INDEX('Hoja de Trabajo para listado'!$BC$155:$CB$1048576,MATCH($A129,'Hoja de Trabajo para listado'!$BC$155:$BC$1048576,0),MATCH((CUADRO!J$5&amp;$E129),'Hoja de Trabajo para listado'!$BC$151:$CB$151,0)),0)+IFERROR(INDEX('Hoja de Trabajo para listado'!$DE$153:$DG$274,MATCH($A129,'Hoja de Trabajo para listado'!$DE$153:$DE$1048576,0),MATCH((CUADRO!J$5&amp;$E129),'Hoja de Trabajo para listado'!$DE$151:$DG$151,0)),0)+IFERROR(INDEX('Hoja de Trabajo para listado'!$CD$155:$DC$1048576,MATCH($A129,'Hoja de Trabajo para listado'!$CD$155:$CD$1048576,0),MATCH((CUADRO!J$5&amp;$E129),'Hoja de Trabajo para listado'!$CD$151:$DC$151,0)),0)</f>
        <v>0</v>
      </c>
      <c r="K129" s="245">
        <f ca="1">+IFERROR(INDEX('Hoja de Trabajo para listado'!$A$155:$Z$1048576,MATCH($A129,'Hoja de Trabajo para listado'!$A$155:$A$1048576,0),MATCH((CUADRO!K$5&amp;$E129),'Hoja de Trabajo para listado'!$A$151:$Z$151,0)),0)+IFERROR(INDEX('Hoja de Trabajo para listado'!$AB$155:$BA$1048576,MATCH($A129,'Hoja de Trabajo para listado'!$AB$155:$AB$1048576,0),MATCH((CUADRO!K$5&amp;$E129),'Hoja de Trabajo para listado'!$AB$151:$BA$151,0)),0)+IFERROR(INDEX('Hoja de Trabajo para listado'!$BC$155:$CB$1048576,MATCH($A129,'Hoja de Trabajo para listado'!$BC$155:$BC$1048576,0),MATCH((CUADRO!K$5&amp;$E129),'Hoja de Trabajo para listado'!$BC$151:$CB$151,0)),0)+IFERROR(INDEX('Hoja de Trabajo para listado'!$DE$153:$DG$274,MATCH($A129,'Hoja de Trabajo para listado'!$DE$153:$DE$1048576,0),MATCH((CUADRO!K$5&amp;$E129),'Hoja de Trabajo para listado'!$DE$151:$DG$151,0)),0)+IFERROR(INDEX('Hoja de Trabajo para listado'!$CD$155:$DC$1048576,MATCH($A129,'Hoja de Trabajo para listado'!$CD$155:$CD$1048576,0),MATCH((CUADRO!K$5&amp;$E129),'Hoja de Trabajo para listado'!$CD$151:$DC$151,0)),0)</f>
        <v>0</v>
      </c>
      <c r="L129" s="245">
        <f ca="1">+IFERROR(INDEX('Hoja de Trabajo para listado'!$A$155:$Z$1048576,MATCH($A129,'Hoja de Trabajo para listado'!$A$155:$A$1048576,0),MATCH((CUADRO!L$5&amp;$E129),'Hoja de Trabajo para listado'!$A$151:$Z$151,0)),0)+IFERROR(INDEX('Hoja de Trabajo para listado'!$AB$155:$BA$1048576,MATCH($A129,'Hoja de Trabajo para listado'!$AB$155:$AB$1048576,0),MATCH((CUADRO!L$5&amp;$E129),'Hoja de Trabajo para listado'!$AB$151:$BA$151,0)),0)+IFERROR(INDEX('Hoja de Trabajo para listado'!$BC$155:$CB$1048576,MATCH($A129,'Hoja de Trabajo para listado'!$BC$155:$BC$1048576,0),MATCH((CUADRO!L$5&amp;$E129),'Hoja de Trabajo para listado'!$BC$151:$CB$151,0)),0)+IFERROR(INDEX('Hoja de Trabajo para listado'!$DE$153:$DG$274,MATCH($A129,'Hoja de Trabajo para listado'!$DE$153:$DE$1048576,0),MATCH((CUADRO!L$5&amp;$E129),'Hoja de Trabajo para listado'!$DE$151:$DG$151,0)),0)+IFERROR(INDEX('Hoja de Trabajo para listado'!$CD$155:$DC$1048576,MATCH($A129,'Hoja de Trabajo para listado'!$CD$155:$CD$1048576,0),MATCH((CUADRO!L$5&amp;$E129),'Hoja de Trabajo para listado'!$CD$151:$DC$151,0)),0)</f>
        <v>0</v>
      </c>
      <c r="M129" s="245">
        <f ca="1">+IFERROR(INDEX('Hoja de Trabajo para listado'!$A$155:$Z$1048576,MATCH($A129,'Hoja de Trabajo para listado'!$A$155:$A$1048576,0),MATCH((CUADRO!M$5&amp;$E129),'Hoja de Trabajo para listado'!$A$151:$Z$151,0)),0)+IFERROR(INDEX('Hoja de Trabajo para listado'!$AB$155:$BA$1048576,MATCH($A129,'Hoja de Trabajo para listado'!$AB$155:$AB$1048576,0),MATCH((CUADRO!M$5&amp;$E129),'Hoja de Trabajo para listado'!$AB$151:$BA$151,0)),0)+IFERROR(INDEX('Hoja de Trabajo para listado'!$BC$155:$CB$1048576,MATCH($A129,'Hoja de Trabajo para listado'!$BC$155:$BC$1048576,0),MATCH((CUADRO!M$5&amp;$E129),'Hoja de Trabajo para listado'!$BC$151:$CB$151,0)),0)+IFERROR(INDEX('Hoja de Trabajo para listado'!$DE$153:$DG$274,MATCH($A129,'Hoja de Trabajo para listado'!$DE$153:$DE$1048576,0),MATCH((CUADRO!M$5&amp;$E129),'Hoja de Trabajo para listado'!$DE$151:$DG$151,0)),0)+IFERROR(INDEX('Hoja de Trabajo para listado'!$CD$155:$DC$1048576,MATCH($A129,'Hoja de Trabajo para listado'!$CD$155:$CD$1048576,0),MATCH((CUADRO!M$5&amp;$E129),'Hoja de Trabajo para listado'!$CD$151:$DC$151,0)),0)</f>
        <v>0</v>
      </c>
      <c r="N129" s="245">
        <f ca="1">+IFERROR(INDEX('Hoja de Trabajo para listado'!$A$155:$Z$1048576,MATCH($A129,'Hoja de Trabajo para listado'!$A$155:$A$1048576,0),MATCH((CUADRO!N$5&amp;$E129),'Hoja de Trabajo para listado'!$A$151:$Z$151,0)),0)+IFERROR(INDEX('Hoja de Trabajo para listado'!$AB$155:$BA$1048576,MATCH($A129,'Hoja de Trabajo para listado'!$AB$155:$AB$1048576,0),MATCH((CUADRO!N$5&amp;$E129),'Hoja de Trabajo para listado'!$AB$151:$BA$151,0)),0)+IFERROR(INDEX('Hoja de Trabajo para listado'!$BC$155:$CB$1048576,MATCH($A129,'Hoja de Trabajo para listado'!$BC$155:$BC$1048576,0),MATCH((CUADRO!N$5&amp;$E129),'Hoja de Trabajo para listado'!$BC$151:$CB$151,0)),0)+IFERROR(INDEX('Hoja de Trabajo para listado'!$DE$153:$DG$274,MATCH($A129,'Hoja de Trabajo para listado'!$DE$153:$DE$1048576,0),MATCH((CUADRO!N$5&amp;$E129),'Hoja de Trabajo para listado'!$DE$151:$DG$151,0)),0)+IFERROR(INDEX('Hoja de Trabajo para listado'!$CD$155:$DC$1048576,MATCH($A129,'Hoja de Trabajo para listado'!$CD$155:$CD$1048576,0),MATCH((CUADRO!N$5&amp;$E129),'Hoja de Trabajo para listado'!$CD$151:$DC$151,0)),0)</f>
        <v>0</v>
      </c>
      <c r="O129" s="245">
        <f ca="1">+IFERROR(INDEX('Hoja de Trabajo para listado'!$A$155:$Z$1048576,MATCH($A129,'Hoja de Trabajo para listado'!$A$155:$A$1048576,0),MATCH((CUADRO!O$5&amp;$E129),'Hoja de Trabajo para listado'!$A$151:$Z$151,0)),0)+IFERROR(INDEX('Hoja de Trabajo para listado'!$AB$155:$BA$1048576,MATCH($A129,'Hoja de Trabajo para listado'!$AB$155:$AB$1048576,0),MATCH((CUADRO!O$5&amp;$E129),'Hoja de Trabajo para listado'!$AB$151:$BA$151,0)),0)+IFERROR(INDEX('Hoja de Trabajo para listado'!$BC$155:$CB$1048576,MATCH($A129,'Hoja de Trabajo para listado'!$BC$155:$BC$1048576,0),MATCH((CUADRO!O$5&amp;$E129),'Hoja de Trabajo para listado'!$BC$151:$CB$151,0)),0)+IFERROR(INDEX('Hoja de Trabajo para listado'!$DE$153:$DG$274,MATCH($A129,'Hoja de Trabajo para listado'!$DE$153:$DE$1048576,0),MATCH((CUADRO!O$5&amp;$E129),'Hoja de Trabajo para listado'!$DE$151:$DG$151,0)),0)+IFERROR(INDEX('Hoja de Trabajo para listado'!$CD$155:$DC$1048576,MATCH($A129,'Hoja de Trabajo para listado'!$CD$155:$CD$1048576,0),MATCH((CUADRO!O$5&amp;$E129),'Hoja de Trabajo para listado'!$CD$151:$DC$151,0)),0)</f>
        <v>0</v>
      </c>
      <c r="P129" s="245">
        <f ca="1">+IFERROR(INDEX('Hoja de Trabajo para listado'!$A$155:$Z$1048576,MATCH($A129,'Hoja de Trabajo para listado'!$A$155:$A$1048576,0),MATCH((CUADRO!P$5&amp;$E129),'Hoja de Trabajo para listado'!$A$151:$Z$151,0)),0)+IFERROR(INDEX('Hoja de Trabajo para listado'!$AB$155:$BA$1048576,MATCH($A129,'Hoja de Trabajo para listado'!$AB$155:$AB$1048576,0),MATCH((CUADRO!P$5&amp;$E129),'Hoja de Trabajo para listado'!$AB$151:$BA$151,0)),0)+IFERROR(INDEX('Hoja de Trabajo para listado'!$BC$155:$CB$1048576,MATCH($A129,'Hoja de Trabajo para listado'!$BC$155:$BC$1048576,0),MATCH((CUADRO!P$5&amp;$E129),'Hoja de Trabajo para listado'!$BC$151:$CB$151,0)),0)+IFERROR(INDEX('Hoja de Trabajo para listado'!$DE$153:$DG$274,MATCH($A129,'Hoja de Trabajo para listado'!$DE$153:$DE$1048576,0),MATCH((CUADRO!P$5&amp;$E129),'Hoja de Trabajo para listado'!$DE$151:$DG$151,0)),0)+IFERROR(INDEX('Hoja de Trabajo para listado'!$CD$155:$DC$1048576,MATCH($A129,'Hoja de Trabajo para listado'!$CD$155:$CD$1048576,0),MATCH((CUADRO!P$5&amp;$E129),'Hoja de Trabajo para listado'!$CD$151:$DC$151,0)),0)</f>
        <v>0</v>
      </c>
      <c r="Q129" s="245">
        <f ca="1">+IFERROR(INDEX('Hoja de Trabajo para listado'!$A$155:$Z$1048576,MATCH($A129,'Hoja de Trabajo para listado'!$A$155:$A$1048576,0),MATCH((CUADRO!Q$5&amp;$E129),'Hoja de Trabajo para listado'!$A$151:$Z$151,0)),0)+IFERROR(INDEX('Hoja de Trabajo para listado'!$AB$155:$BA$1048576,MATCH($A129,'Hoja de Trabajo para listado'!$AB$155:$AB$1048576,0),MATCH((CUADRO!Q$5&amp;$E129),'Hoja de Trabajo para listado'!$AB$151:$BA$151,0)),0)+IFERROR(INDEX('Hoja de Trabajo para listado'!$BC$155:$CB$1048576,MATCH($A129,'Hoja de Trabajo para listado'!$BC$155:$BC$1048576,0),MATCH((CUADRO!Q$5&amp;$E129),'Hoja de Trabajo para listado'!$BC$151:$CB$151,0)),0)+IFERROR(INDEX('Hoja de Trabajo para listado'!$DE$153:$DG$274,MATCH($A129,'Hoja de Trabajo para listado'!$DE$153:$DE$1048576,0),MATCH((CUADRO!Q$5&amp;$E129),'Hoja de Trabajo para listado'!$DE$151:$DG$151,0)),0)+IFERROR(INDEX('Hoja de Trabajo para listado'!$CD$155:$DC$1048576,MATCH($A129,'Hoja de Trabajo para listado'!$CD$155:$CD$1048576,0),MATCH((CUADRO!Q$5&amp;$E129),'Hoja de Trabajo para listado'!$CD$151:$DC$151,0)),0)</f>
        <v>0</v>
      </c>
      <c r="R129" s="245">
        <f t="shared" ca="1" si="5"/>
        <v>830087</v>
      </c>
      <c r="S129" s="245">
        <f ca="1">+R128+R129</f>
        <v>830087</v>
      </c>
      <c r="T129" s="245">
        <f ca="1">+S129</f>
        <v>830087</v>
      </c>
      <c r="U129" s="244">
        <f t="shared" si="6"/>
        <v>2</v>
      </c>
      <c r="V129" s="333" t="str">
        <f>+VLOOKUP(A129,bd_lista!$A$3:$E$590,5,FALSE)</f>
        <v>Instituciones Descentralizadas</v>
      </c>
      <c r="W129" s="384"/>
      <c r="X129" s="242">
        <f>+VLOOKUP(A129,[3]Sheet1!$A$13:$D$744,4,FALSE)</f>
        <v>81</v>
      </c>
      <c r="Y129" s="242" t="str">
        <f>+VLOOKUP(X129,bd_lista!$A$3:$C$590,3,FALSE)</f>
        <v>Ministerio de Obras Públicas, Servicios y Vivienda</v>
      </c>
      <c r="Z129" s="292"/>
      <c r="AA129" s="321"/>
    </row>
    <row r="130" spans="1:27" ht="15" hidden="1" customHeight="1">
      <c r="A130" s="251">
        <v>197</v>
      </c>
      <c r="B130" s="388">
        <f>+A130</f>
        <v>197</v>
      </c>
      <c r="C130" s="247" t="str">
        <f>+VLOOKUP(A130,bd_lista!$A$3:$C$590,3,FALSE)</f>
        <v>DIRECCIÓN ESTRATÉGICA DE REIVINDICACION MARÍTIMA, SILALA Y RECURSOS HÍDRICOS INTERNACIONALES</v>
      </c>
      <c r="D130" s="385" t="str">
        <f>+C130</f>
        <v>DIRECCIÓN ESTRATÉGICA DE REIVINDICACION MARÍTIMA, SILALA Y RECURSOS HÍDRICOS INTERNACIONALES</v>
      </c>
      <c r="E130" s="247" t="s">
        <v>1304</v>
      </c>
      <c r="F130" s="243">
        <f ca="1">+IFERROR(INDEX('Hoja de Trabajo para listado'!$A$155:$Z$1048576,MATCH($A130,'Hoja de Trabajo para listado'!$A$155:$A$1048576,0),MATCH((CUADRO!F$5&amp;$E130),'Hoja de Trabajo para listado'!$A$151:$Z$151,0)),0)+IFERROR(INDEX('Hoja de Trabajo para listado'!$AB$155:$BA$1048576,MATCH($A130,'Hoja de Trabajo para listado'!$AB$155:$AB$1048576,0),MATCH((CUADRO!F$5&amp;$E130),'Hoja de Trabajo para listado'!$AB$151:$BA$151,0)),0)+IFERROR(INDEX('Hoja de Trabajo para listado'!$BC$155:$CB$1048576,MATCH($A130,'Hoja de Trabajo para listado'!$BC$155:$BC$1048576,0),MATCH((CUADRO!F$5&amp;$E130),'Hoja de Trabajo para listado'!$BC$151:$CB$151,0)),0)+IFERROR(INDEX('Hoja de Trabajo para listado'!$DE$153:$DG$274,MATCH($A130,'Hoja de Trabajo para listado'!$DE$153:$DE$1048576,0),MATCH((CUADRO!F$5&amp;$E130),'Hoja de Trabajo para listado'!$DE$151:$DG$151,0)),0)+IFERROR(INDEX('Hoja de Trabajo para listado'!$CD$155:$DC$1048576,MATCH($A130,'Hoja de Trabajo para listado'!$CD$155:$CD$1048576,0),MATCH((CUADRO!F$5&amp;$E130),'Hoja de Trabajo para listado'!$CD$151:$DC$151,0)),0)</f>
        <v>0</v>
      </c>
      <c r="G130" s="243">
        <f ca="1">+IFERROR(INDEX('Hoja de Trabajo para listado'!$A$155:$Z$1048576,MATCH($A130,'Hoja de Trabajo para listado'!$A$155:$A$1048576,0),MATCH((CUADRO!G$5&amp;$E130),'Hoja de Trabajo para listado'!$A$151:$Z$151,0)),0)+IFERROR(INDEX('Hoja de Trabajo para listado'!$AB$155:$BA$1048576,MATCH($A130,'Hoja de Trabajo para listado'!$AB$155:$AB$1048576,0),MATCH((CUADRO!G$5&amp;$E130),'Hoja de Trabajo para listado'!$AB$151:$BA$151,0)),0)+IFERROR(INDEX('Hoja de Trabajo para listado'!$BC$155:$CB$1048576,MATCH($A130,'Hoja de Trabajo para listado'!$BC$155:$BC$1048576,0),MATCH((CUADRO!G$5&amp;$E130),'Hoja de Trabajo para listado'!$BC$151:$CB$151,0)),0)+IFERROR(INDEX('Hoja de Trabajo para listado'!$DE$153:$DG$274,MATCH($A130,'Hoja de Trabajo para listado'!$DE$153:$DE$1048576,0),MATCH((CUADRO!G$5&amp;$E130),'Hoja de Trabajo para listado'!$DE$151:$DG$151,0)),0)+IFERROR(INDEX('Hoja de Trabajo para listado'!$CD$155:$DC$1048576,MATCH($A130,'Hoja de Trabajo para listado'!$CD$155:$CD$1048576,0),MATCH((CUADRO!G$5&amp;$E130),'Hoja de Trabajo para listado'!$CD$151:$DC$151,0)),0)</f>
        <v>0</v>
      </c>
      <c r="H130" s="243">
        <f ca="1">+IFERROR(INDEX('Hoja de Trabajo para listado'!$A$155:$Z$1048576,MATCH($A130,'Hoja de Trabajo para listado'!$A$155:$A$1048576,0),MATCH((CUADRO!H$5&amp;$E130),'Hoja de Trabajo para listado'!$A$151:$Z$151,0)),0)+IFERROR(INDEX('Hoja de Trabajo para listado'!$AB$155:$BA$1048576,MATCH($A130,'Hoja de Trabajo para listado'!$AB$155:$AB$1048576,0),MATCH((CUADRO!H$5&amp;$E130),'Hoja de Trabajo para listado'!$AB$151:$BA$151,0)),0)+IFERROR(INDEX('Hoja de Trabajo para listado'!$BC$155:$CB$1048576,MATCH($A130,'Hoja de Trabajo para listado'!$BC$155:$BC$1048576,0),MATCH((CUADRO!H$5&amp;$E130),'Hoja de Trabajo para listado'!$BC$151:$CB$151,0)),0)+IFERROR(INDEX('Hoja de Trabajo para listado'!$DE$153:$DG$274,MATCH($A130,'Hoja de Trabajo para listado'!$DE$153:$DE$1048576,0),MATCH((CUADRO!H$5&amp;$E130),'Hoja de Trabajo para listado'!$DE$151:$DG$151,0)),0)+IFERROR(INDEX('Hoja de Trabajo para listado'!$CD$155:$DC$1048576,MATCH($A130,'Hoja de Trabajo para listado'!$CD$155:$CD$1048576,0),MATCH((CUADRO!H$5&amp;$E130),'Hoja de Trabajo para listado'!$CD$151:$DC$151,0)),0)</f>
        <v>0</v>
      </c>
      <c r="I130" s="243">
        <f ca="1">+IFERROR(INDEX('Hoja de Trabajo para listado'!$A$155:$Z$1048576,MATCH($A130,'Hoja de Trabajo para listado'!$A$155:$A$1048576,0),MATCH((CUADRO!I$5&amp;$E130),'Hoja de Trabajo para listado'!$A$151:$Z$151,0)),0)+IFERROR(INDEX('Hoja de Trabajo para listado'!$AB$155:$BA$1048576,MATCH($A130,'Hoja de Trabajo para listado'!$AB$155:$AB$1048576,0),MATCH((CUADRO!I$5&amp;$E130),'Hoja de Trabajo para listado'!$AB$151:$BA$151,0)),0)+IFERROR(INDEX('Hoja de Trabajo para listado'!$BC$155:$CB$1048576,MATCH($A130,'Hoja de Trabajo para listado'!$BC$155:$BC$1048576,0),MATCH((CUADRO!I$5&amp;$E130),'Hoja de Trabajo para listado'!$BC$151:$CB$151,0)),0)+IFERROR(INDEX('Hoja de Trabajo para listado'!$DE$153:$DG$274,MATCH($A130,'Hoja de Trabajo para listado'!$DE$153:$DE$1048576,0),MATCH((CUADRO!I$5&amp;$E130),'Hoja de Trabajo para listado'!$DE$151:$DG$151,0)),0)+IFERROR(INDEX('Hoja de Trabajo para listado'!$CD$155:$DC$1048576,MATCH($A130,'Hoja de Trabajo para listado'!$CD$155:$CD$1048576,0),MATCH((CUADRO!I$5&amp;$E130),'Hoja de Trabajo para listado'!$CD$151:$DC$151,0)),0)</f>
        <v>0</v>
      </c>
      <c r="J130" s="243">
        <f ca="1">+IFERROR(INDEX('Hoja de Trabajo para listado'!$A$155:$Z$1048576,MATCH($A130,'Hoja de Trabajo para listado'!$A$155:$A$1048576,0),MATCH((CUADRO!J$5&amp;$E130),'Hoja de Trabajo para listado'!$A$151:$Z$151,0)),0)+IFERROR(INDEX('Hoja de Trabajo para listado'!$AB$155:$BA$1048576,MATCH($A130,'Hoja de Trabajo para listado'!$AB$155:$AB$1048576,0),MATCH((CUADRO!J$5&amp;$E130),'Hoja de Trabajo para listado'!$AB$151:$BA$151,0)),0)+IFERROR(INDEX('Hoja de Trabajo para listado'!$BC$155:$CB$1048576,MATCH($A130,'Hoja de Trabajo para listado'!$BC$155:$BC$1048576,0),MATCH((CUADRO!J$5&amp;$E130),'Hoja de Trabajo para listado'!$BC$151:$CB$151,0)),0)+IFERROR(INDEX('Hoja de Trabajo para listado'!$DE$153:$DG$274,MATCH($A130,'Hoja de Trabajo para listado'!$DE$153:$DE$1048576,0),MATCH((CUADRO!J$5&amp;$E130),'Hoja de Trabajo para listado'!$DE$151:$DG$151,0)),0)+IFERROR(INDEX('Hoja de Trabajo para listado'!$CD$155:$DC$1048576,MATCH($A130,'Hoja de Trabajo para listado'!$CD$155:$CD$1048576,0),MATCH((CUADRO!J$5&amp;$E130),'Hoja de Trabajo para listado'!$CD$151:$DC$151,0)),0)</f>
        <v>0</v>
      </c>
      <c r="K130" s="243">
        <f ca="1">+IFERROR(INDEX('Hoja de Trabajo para listado'!$A$155:$Z$1048576,MATCH($A130,'Hoja de Trabajo para listado'!$A$155:$A$1048576,0),MATCH((CUADRO!K$5&amp;$E130),'Hoja de Trabajo para listado'!$A$151:$Z$151,0)),0)+IFERROR(INDEX('Hoja de Trabajo para listado'!$AB$155:$BA$1048576,MATCH($A130,'Hoja de Trabajo para listado'!$AB$155:$AB$1048576,0),MATCH((CUADRO!K$5&amp;$E130),'Hoja de Trabajo para listado'!$AB$151:$BA$151,0)),0)+IFERROR(INDEX('Hoja de Trabajo para listado'!$BC$155:$CB$1048576,MATCH($A130,'Hoja de Trabajo para listado'!$BC$155:$BC$1048576,0),MATCH((CUADRO!K$5&amp;$E130),'Hoja de Trabajo para listado'!$BC$151:$CB$151,0)),0)+IFERROR(INDEX('Hoja de Trabajo para listado'!$DE$153:$DG$274,MATCH($A130,'Hoja de Trabajo para listado'!$DE$153:$DE$1048576,0),MATCH((CUADRO!K$5&amp;$E130),'Hoja de Trabajo para listado'!$DE$151:$DG$151,0)),0)+IFERROR(INDEX('Hoja de Trabajo para listado'!$CD$155:$DC$1048576,MATCH($A130,'Hoja de Trabajo para listado'!$CD$155:$CD$1048576,0),MATCH((CUADRO!K$5&amp;$E130),'Hoja de Trabajo para listado'!$CD$151:$DC$151,0)),0)</f>
        <v>0</v>
      </c>
      <c r="L130" s="243">
        <f ca="1">+IFERROR(INDEX('Hoja de Trabajo para listado'!$A$155:$Z$1048576,MATCH($A130,'Hoja de Trabajo para listado'!$A$155:$A$1048576,0),MATCH((CUADRO!L$5&amp;$E130),'Hoja de Trabajo para listado'!$A$151:$Z$151,0)),0)+IFERROR(INDEX('Hoja de Trabajo para listado'!$AB$155:$BA$1048576,MATCH($A130,'Hoja de Trabajo para listado'!$AB$155:$AB$1048576,0),MATCH((CUADRO!L$5&amp;$E130),'Hoja de Trabajo para listado'!$AB$151:$BA$151,0)),0)+IFERROR(INDEX('Hoja de Trabajo para listado'!$BC$155:$CB$1048576,MATCH($A130,'Hoja de Trabajo para listado'!$BC$155:$BC$1048576,0),MATCH((CUADRO!L$5&amp;$E130),'Hoja de Trabajo para listado'!$BC$151:$CB$151,0)),0)+IFERROR(INDEX('Hoja de Trabajo para listado'!$DE$153:$DG$274,MATCH($A130,'Hoja de Trabajo para listado'!$DE$153:$DE$1048576,0),MATCH((CUADRO!L$5&amp;$E130),'Hoja de Trabajo para listado'!$DE$151:$DG$151,0)),0)+IFERROR(INDEX('Hoja de Trabajo para listado'!$CD$155:$DC$1048576,MATCH($A130,'Hoja de Trabajo para listado'!$CD$155:$CD$1048576,0),MATCH((CUADRO!L$5&amp;$E130),'Hoja de Trabajo para listado'!$CD$151:$DC$151,0)),0)</f>
        <v>0</v>
      </c>
      <c r="M130" s="243">
        <f ca="1">+IFERROR(INDEX('Hoja de Trabajo para listado'!$A$155:$Z$1048576,MATCH($A130,'Hoja de Trabajo para listado'!$A$155:$A$1048576,0),MATCH((CUADRO!M$5&amp;$E130),'Hoja de Trabajo para listado'!$A$151:$Z$151,0)),0)+IFERROR(INDEX('Hoja de Trabajo para listado'!$AB$155:$BA$1048576,MATCH($A130,'Hoja de Trabajo para listado'!$AB$155:$AB$1048576,0),MATCH((CUADRO!M$5&amp;$E130),'Hoja de Trabajo para listado'!$AB$151:$BA$151,0)),0)+IFERROR(INDEX('Hoja de Trabajo para listado'!$BC$155:$CB$1048576,MATCH($A130,'Hoja de Trabajo para listado'!$BC$155:$BC$1048576,0),MATCH((CUADRO!M$5&amp;$E130),'Hoja de Trabajo para listado'!$BC$151:$CB$151,0)),0)+IFERROR(INDEX('Hoja de Trabajo para listado'!$DE$153:$DG$274,MATCH($A130,'Hoja de Trabajo para listado'!$DE$153:$DE$1048576,0),MATCH((CUADRO!M$5&amp;$E130),'Hoja de Trabajo para listado'!$DE$151:$DG$151,0)),0)+IFERROR(INDEX('Hoja de Trabajo para listado'!$CD$155:$DC$1048576,MATCH($A130,'Hoja de Trabajo para listado'!$CD$155:$CD$1048576,0),MATCH((CUADRO!M$5&amp;$E130),'Hoja de Trabajo para listado'!$CD$151:$DC$151,0)),0)</f>
        <v>0</v>
      </c>
      <c r="N130" s="243">
        <f ca="1">+IFERROR(INDEX('Hoja de Trabajo para listado'!$A$155:$Z$1048576,MATCH($A130,'Hoja de Trabajo para listado'!$A$155:$A$1048576,0),MATCH((CUADRO!N$5&amp;$E130),'Hoja de Trabajo para listado'!$A$151:$Z$151,0)),0)+IFERROR(INDEX('Hoja de Trabajo para listado'!$AB$155:$BA$1048576,MATCH($A130,'Hoja de Trabajo para listado'!$AB$155:$AB$1048576,0),MATCH((CUADRO!N$5&amp;$E130),'Hoja de Trabajo para listado'!$AB$151:$BA$151,0)),0)+IFERROR(INDEX('Hoja de Trabajo para listado'!$BC$155:$CB$1048576,MATCH($A130,'Hoja de Trabajo para listado'!$BC$155:$BC$1048576,0),MATCH((CUADRO!N$5&amp;$E130),'Hoja de Trabajo para listado'!$BC$151:$CB$151,0)),0)+IFERROR(INDEX('Hoja de Trabajo para listado'!$DE$153:$DG$274,MATCH($A130,'Hoja de Trabajo para listado'!$DE$153:$DE$1048576,0),MATCH((CUADRO!N$5&amp;$E130),'Hoja de Trabajo para listado'!$DE$151:$DG$151,0)),0)+IFERROR(INDEX('Hoja de Trabajo para listado'!$CD$155:$DC$1048576,MATCH($A130,'Hoja de Trabajo para listado'!$CD$155:$CD$1048576,0),MATCH((CUADRO!N$5&amp;$E130),'Hoja de Trabajo para listado'!$CD$151:$DC$151,0)),0)</f>
        <v>0</v>
      </c>
      <c r="O130" s="243">
        <f ca="1">+IFERROR(INDEX('Hoja de Trabajo para listado'!$A$155:$Z$1048576,MATCH($A130,'Hoja de Trabajo para listado'!$A$155:$A$1048576,0),MATCH((CUADRO!O$5&amp;$E130),'Hoja de Trabajo para listado'!$A$151:$Z$151,0)),0)+IFERROR(INDEX('Hoja de Trabajo para listado'!$AB$155:$BA$1048576,MATCH($A130,'Hoja de Trabajo para listado'!$AB$155:$AB$1048576,0),MATCH((CUADRO!O$5&amp;$E130),'Hoja de Trabajo para listado'!$AB$151:$BA$151,0)),0)+IFERROR(INDEX('Hoja de Trabajo para listado'!$BC$155:$CB$1048576,MATCH($A130,'Hoja de Trabajo para listado'!$BC$155:$BC$1048576,0),MATCH((CUADRO!O$5&amp;$E130),'Hoja de Trabajo para listado'!$BC$151:$CB$151,0)),0)+IFERROR(INDEX('Hoja de Trabajo para listado'!$DE$153:$DG$274,MATCH($A130,'Hoja de Trabajo para listado'!$DE$153:$DE$1048576,0),MATCH((CUADRO!O$5&amp;$E130),'Hoja de Trabajo para listado'!$DE$151:$DG$151,0)),0)+IFERROR(INDEX('Hoja de Trabajo para listado'!$CD$155:$DC$1048576,MATCH($A130,'Hoja de Trabajo para listado'!$CD$155:$CD$1048576,0),MATCH((CUADRO!O$5&amp;$E130),'Hoja de Trabajo para listado'!$CD$151:$DC$151,0)),0)</f>
        <v>0</v>
      </c>
      <c r="P130" s="243">
        <f ca="1">+IFERROR(INDEX('Hoja de Trabajo para listado'!$A$155:$Z$1048576,MATCH($A130,'Hoja de Trabajo para listado'!$A$155:$A$1048576,0),MATCH((CUADRO!P$5&amp;$E130),'Hoja de Trabajo para listado'!$A$151:$Z$151,0)),0)+IFERROR(INDEX('Hoja de Trabajo para listado'!$AB$155:$BA$1048576,MATCH($A130,'Hoja de Trabajo para listado'!$AB$155:$AB$1048576,0),MATCH((CUADRO!P$5&amp;$E130),'Hoja de Trabajo para listado'!$AB$151:$BA$151,0)),0)+IFERROR(INDEX('Hoja de Trabajo para listado'!$BC$155:$CB$1048576,MATCH($A130,'Hoja de Trabajo para listado'!$BC$155:$BC$1048576,0),MATCH((CUADRO!P$5&amp;$E130),'Hoja de Trabajo para listado'!$BC$151:$CB$151,0)),0)+IFERROR(INDEX('Hoja de Trabajo para listado'!$DE$153:$DG$274,MATCH($A130,'Hoja de Trabajo para listado'!$DE$153:$DE$1048576,0),MATCH((CUADRO!P$5&amp;$E130),'Hoja de Trabajo para listado'!$DE$151:$DG$151,0)),0)+IFERROR(INDEX('Hoja de Trabajo para listado'!$CD$155:$DC$1048576,MATCH($A130,'Hoja de Trabajo para listado'!$CD$155:$CD$1048576,0),MATCH((CUADRO!P$5&amp;$E130),'Hoja de Trabajo para listado'!$CD$151:$DC$151,0)),0)</f>
        <v>0</v>
      </c>
      <c r="Q130" s="243">
        <f ca="1">+IFERROR(INDEX('Hoja de Trabajo para listado'!$A$155:$Z$1048576,MATCH($A130,'Hoja de Trabajo para listado'!$A$155:$A$1048576,0),MATCH((CUADRO!Q$5&amp;$E130),'Hoja de Trabajo para listado'!$A$151:$Z$151,0)),0)+IFERROR(INDEX('Hoja de Trabajo para listado'!$AB$155:$BA$1048576,MATCH($A130,'Hoja de Trabajo para listado'!$AB$155:$AB$1048576,0),MATCH((CUADRO!Q$5&amp;$E130),'Hoja de Trabajo para listado'!$AB$151:$BA$151,0)),0)+IFERROR(INDEX('Hoja de Trabajo para listado'!$BC$155:$CB$1048576,MATCH($A130,'Hoja de Trabajo para listado'!$BC$155:$BC$1048576,0),MATCH((CUADRO!Q$5&amp;$E130),'Hoja de Trabajo para listado'!$BC$151:$CB$151,0)),0)+IFERROR(INDEX('Hoja de Trabajo para listado'!$DE$153:$DG$274,MATCH($A130,'Hoja de Trabajo para listado'!$DE$153:$DE$1048576,0),MATCH((CUADRO!Q$5&amp;$E130),'Hoja de Trabajo para listado'!$DE$151:$DG$151,0)),0)+IFERROR(INDEX('Hoja de Trabajo para listado'!$CD$155:$DC$1048576,MATCH($A130,'Hoja de Trabajo para listado'!$CD$155:$CD$1048576,0),MATCH((CUADRO!Q$5&amp;$E130),'Hoja de Trabajo para listado'!$CD$151:$DC$151,0)),0)</f>
        <v>0</v>
      </c>
      <c r="R130" s="243">
        <f t="shared" ca="1" si="5"/>
        <v>0</v>
      </c>
      <c r="S130" s="243"/>
      <c r="T130" s="243">
        <f ca="1">+T131</f>
        <v>0</v>
      </c>
      <c r="U130" s="242">
        <f t="shared" si="6"/>
        <v>1</v>
      </c>
      <c r="V130" s="333" t="str">
        <f>+VLOOKUP(A130,bd_lista!$A$3:$E$590,5,FALSE)</f>
        <v>Instituciones Descentralizadas</v>
      </c>
      <c r="W130" s="383" t="str">
        <f>+V130</f>
        <v>Instituciones Descentralizadas</v>
      </c>
      <c r="X130" s="242">
        <f>+VLOOKUP(A130,[3]Sheet1!$A$13:$D$744,4,FALSE)</f>
        <v>10</v>
      </c>
      <c r="Y130" s="242" t="str">
        <f>+VLOOKUP(X130,bd_lista!$A$3:$C$590,3,FALSE)</f>
        <v>Ministerio de Relaciones Exteriores</v>
      </c>
      <c r="Z130" s="294">
        <f>+X130</f>
        <v>10</v>
      </c>
      <c r="AA130" s="319" t="str">
        <f>+Y130</f>
        <v>Ministerio de Relaciones Exteriores</v>
      </c>
    </row>
    <row r="131" spans="1:27" ht="15" hidden="1" customHeight="1">
      <c r="A131" s="32">
        <v>197</v>
      </c>
      <c r="B131" s="389"/>
      <c r="C131" s="333" t="str">
        <f>+VLOOKUP(A131,bd_lista!$A$3:$C$590,3,FALSE)</f>
        <v>DIRECCIÓN ESTRATÉGICA DE REIVINDICACION MARÍTIMA, SILALA Y RECURSOS HÍDRICOS INTERNACIONALES</v>
      </c>
      <c r="D131" s="386"/>
      <c r="E131" s="333" t="s">
        <v>1305</v>
      </c>
      <c r="F131" s="245">
        <f ca="1">+IFERROR(INDEX('Hoja de Trabajo para listado'!$A$155:$Z$1048576,MATCH($A131,'Hoja de Trabajo para listado'!$A$155:$A$1048576,0),MATCH((CUADRO!F$5&amp;$E131),'Hoja de Trabajo para listado'!$A$151:$Z$151,0)),0)+IFERROR(INDEX('Hoja de Trabajo para listado'!$AB$155:$BA$1048576,MATCH($A131,'Hoja de Trabajo para listado'!$AB$155:$AB$1048576,0),MATCH((CUADRO!F$5&amp;$E131),'Hoja de Trabajo para listado'!$AB$151:$BA$151,0)),0)+IFERROR(INDEX('Hoja de Trabajo para listado'!$BC$155:$CB$1048576,MATCH($A131,'Hoja de Trabajo para listado'!$BC$155:$BC$1048576,0),MATCH((CUADRO!F$5&amp;$E131),'Hoja de Trabajo para listado'!$BC$151:$CB$151,0)),0)+IFERROR(INDEX('Hoja de Trabajo para listado'!$DE$153:$DG$274,MATCH($A131,'Hoja de Trabajo para listado'!$DE$153:$DE$1048576,0),MATCH((CUADRO!F$5&amp;$E131),'Hoja de Trabajo para listado'!$DE$151:$DG$151,0)),0)+IFERROR(INDEX('Hoja de Trabajo para listado'!$CD$155:$DC$1048576,MATCH($A131,'Hoja de Trabajo para listado'!$CD$155:$CD$1048576,0),MATCH((CUADRO!F$5&amp;$E131),'Hoja de Trabajo para listado'!$CD$151:$DC$151,0)),0)</f>
        <v>0</v>
      </c>
      <c r="G131" s="245">
        <f ca="1">+IFERROR(INDEX('Hoja de Trabajo para listado'!$A$155:$Z$1048576,MATCH($A131,'Hoja de Trabajo para listado'!$A$155:$A$1048576,0),MATCH((CUADRO!G$5&amp;$E131),'Hoja de Trabajo para listado'!$A$151:$Z$151,0)),0)+IFERROR(INDEX('Hoja de Trabajo para listado'!$AB$155:$BA$1048576,MATCH($A131,'Hoja de Trabajo para listado'!$AB$155:$AB$1048576,0),MATCH((CUADRO!G$5&amp;$E131),'Hoja de Trabajo para listado'!$AB$151:$BA$151,0)),0)+IFERROR(INDEX('Hoja de Trabajo para listado'!$BC$155:$CB$1048576,MATCH($A131,'Hoja de Trabajo para listado'!$BC$155:$BC$1048576,0),MATCH((CUADRO!G$5&amp;$E131),'Hoja de Trabajo para listado'!$BC$151:$CB$151,0)),0)+IFERROR(INDEX('Hoja de Trabajo para listado'!$DE$153:$DG$274,MATCH($A131,'Hoja de Trabajo para listado'!$DE$153:$DE$1048576,0),MATCH((CUADRO!G$5&amp;$E131),'Hoja de Trabajo para listado'!$DE$151:$DG$151,0)),0)+IFERROR(INDEX('Hoja de Trabajo para listado'!$CD$155:$DC$1048576,MATCH($A131,'Hoja de Trabajo para listado'!$CD$155:$CD$1048576,0),MATCH((CUADRO!G$5&amp;$E131),'Hoja de Trabajo para listado'!$CD$151:$DC$151,0)),0)</f>
        <v>0</v>
      </c>
      <c r="H131" s="245">
        <f ca="1">+IFERROR(INDEX('Hoja de Trabajo para listado'!$A$155:$Z$1048576,MATCH($A131,'Hoja de Trabajo para listado'!$A$155:$A$1048576,0),MATCH((CUADRO!H$5&amp;$E131),'Hoja de Trabajo para listado'!$A$151:$Z$151,0)),0)+IFERROR(INDEX('Hoja de Trabajo para listado'!$AB$155:$BA$1048576,MATCH($A131,'Hoja de Trabajo para listado'!$AB$155:$AB$1048576,0),MATCH((CUADRO!H$5&amp;$E131),'Hoja de Trabajo para listado'!$AB$151:$BA$151,0)),0)+IFERROR(INDEX('Hoja de Trabajo para listado'!$BC$155:$CB$1048576,MATCH($A131,'Hoja de Trabajo para listado'!$BC$155:$BC$1048576,0),MATCH((CUADRO!H$5&amp;$E131),'Hoja de Trabajo para listado'!$BC$151:$CB$151,0)),0)+IFERROR(INDEX('Hoja de Trabajo para listado'!$DE$153:$DG$274,MATCH($A131,'Hoja de Trabajo para listado'!$DE$153:$DE$1048576,0),MATCH((CUADRO!H$5&amp;$E131),'Hoja de Trabajo para listado'!$DE$151:$DG$151,0)),0)+IFERROR(INDEX('Hoja de Trabajo para listado'!$CD$155:$DC$1048576,MATCH($A131,'Hoja de Trabajo para listado'!$CD$155:$CD$1048576,0),MATCH((CUADRO!H$5&amp;$E131),'Hoja de Trabajo para listado'!$CD$151:$DC$151,0)),0)</f>
        <v>0</v>
      </c>
      <c r="I131" s="245">
        <f ca="1">+IFERROR(INDEX('Hoja de Trabajo para listado'!$A$155:$Z$1048576,MATCH($A131,'Hoja de Trabajo para listado'!$A$155:$A$1048576,0),MATCH((CUADRO!I$5&amp;$E131),'Hoja de Trabajo para listado'!$A$151:$Z$151,0)),0)+IFERROR(INDEX('Hoja de Trabajo para listado'!$AB$155:$BA$1048576,MATCH($A131,'Hoja de Trabajo para listado'!$AB$155:$AB$1048576,0),MATCH((CUADRO!I$5&amp;$E131),'Hoja de Trabajo para listado'!$AB$151:$BA$151,0)),0)+IFERROR(INDEX('Hoja de Trabajo para listado'!$BC$155:$CB$1048576,MATCH($A131,'Hoja de Trabajo para listado'!$BC$155:$BC$1048576,0),MATCH((CUADRO!I$5&amp;$E131),'Hoja de Trabajo para listado'!$BC$151:$CB$151,0)),0)+IFERROR(INDEX('Hoja de Trabajo para listado'!$DE$153:$DG$274,MATCH($A131,'Hoja de Trabajo para listado'!$DE$153:$DE$1048576,0),MATCH((CUADRO!I$5&amp;$E131),'Hoja de Trabajo para listado'!$DE$151:$DG$151,0)),0)+IFERROR(INDEX('Hoja de Trabajo para listado'!$CD$155:$DC$1048576,MATCH($A131,'Hoja de Trabajo para listado'!$CD$155:$CD$1048576,0),MATCH((CUADRO!I$5&amp;$E131),'Hoja de Trabajo para listado'!$CD$151:$DC$151,0)),0)</f>
        <v>0</v>
      </c>
      <c r="J131" s="245">
        <f ca="1">+IFERROR(INDEX('Hoja de Trabajo para listado'!$A$155:$Z$1048576,MATCH($A131,'Hoja de Trabajo para listado'!$A$155:$A$1048576,0),MATCH((CUADRO!J$5&amp;$E131),'Hoja de Trabajo para listado'!$A$151:$Z$151,0)),0)+IFERROR(INDEX('Hoja de Trabajo para listado'!$AB$155:$BA$1048576,MATCH($A131,'Hoja de Trabajo para listado'!$AB$155:$AB$1048576,0),MATCH((CUADRO!J$5&amp;$E131),'Hoja de Trabajo para listado'!$AB$151:$BA$151,0)),0)+IFERROR(INDEX('Hoja de Trabajo para listado'!$BC$155:$CB$1048576,MATCH($A131,'Hoja de Trabajo para listado'!$BC$155:$BC$1048576,0),MATCH((CUADRO!J$5&amp;$E131),'Hoja de Trabajo para listado'!$BC$151:$CB$151,0)),0)+IFERROR(INDEX('Hoja de Trabajo para listado'!$DE$153:$DG$274,MATCH($A131,'Hoja de Trabajo para listado'!$DE$153:$DE$1048576,0),MATCH((CUADRO!J$5&amp;$E131),'Hoja de Trabajo para listado'!$DE$151:$DG$151,0)),0)+IFERROR(INDEX('Hoja de Trabajo para listado'!$CD$155:$DC$1048576,MATCH($A131,'Hoja de Trabajo para listado'!$CD$155:$CD$1048576,0),MATCH((CUADRO!J$5&amp;$E131),'Hoja de Trabajo para listado'!$CD$151:$DC$151,0)),0)</f>
        <v>0</v>
      </c>
      <c r="K131" s="245">
        <f ca="1">+IFERROR(INDEX('Hoja de Trabajo para listado'!$A$155:$Z$1048576,MATCH($A131,'Hoja de Trabajo para listado'!$A$155:$A$1048576,0),MATCH((CUADRO!K$5&amp;$E131),'Hoja de Trabajo para listado'!$A$151:$Z$151,0)),0)+IFERROR(INDEX('Hoja de Trabajo para listado'!$AB$155:$BA$1048576,MATCH($A131,'Hoja de Trabajo para listado'!$AB$155:$AB$1048576,0),MATCH((CUADRO!K$5&amp;$E131),'Hoja de Trabajo para listado'!$AB$151:$BA$151,0)),0)+IFERROR(INDEX('Hoja de Trabajo para listado'!$BC$155:$CB$1048576,MATCH($A131,'Hoja de Trabajo para listado'!$BC$155:$BC$1048576,0),MATCH((CUADRO!K$5&amp;$E131),'Hoja de Trabajo para listado'!$BC$151:$CB$151,0)),0)+IFERROR(INDEX('Hoja de Trabajo para listado'!$DE$153:$DG$274,MATCH($A131,'Hoja de Trabajo para listado'!$DE$153:$DE$1048576,0),MATCH((CUADRO!K$5&amp;$E131),'Hoja de Trabajo para listado'!$DE$151:$DG$151,0)),0)+IFERROR(INDEX('Hoja de Trabajo para listado'!$CD$155:$DC$1048576,MATCH($A131,'Hoja de Trabajo para listado'!$CD$155:$CD$1048576,0),MATCH((CUADRO!K$5&amp;$E131),'Hoja de Trabajo para listado'!$CD$151:$DC$151,0)),0)</f>
        <v>0</v>
      </c>
      <c r="L131" s="245">
        <f ca="1">+IFERROR(INDEX('Hoja de Trabajo para listado'!$A$155:$Z$1048576,MATCH($A131,'Hoja de Trabajo para listado'!$A$155:$A$1048576,0),MATCH((CUADRO!L$5&amp;$E131),'Hoja de Trabajo para listado'!$A$151:$Z$151,0)),0)+IFERROR(INDEX('Hoja de Trabajo para listado'!$AB$155:$BA$1048576,MATCH($A131,'Hoja de Trabajo para listado'!$AB$155:$AB$1048576,0),MATCH((CUADRO!L$5&amp;$E131),'Hoja de Trabajo para listado'!$AB$151:$BA$151,0)),0)+IFERROR(INDEX('Hoja de Trabajo para listado'!$BC$155:$CB$1048576,MATCH($A131,'Hoja de Trabajo para listado'!$BC$155:$BC$1048576,0),MATCH((CUADRO!L$5&amp;$E131),'Hoja de Trabajo para listado'!$BC$151:$CB$151,0)),0)+IFERROR(INDEX('Hoja de Trabajo para listado'!$DE$153:$DG$274,MATCH($A131,'Hoja de Trabajo para listado'!$DE$153:$DE$1048576,0),MATCH((CUADRO!L$5&amp;$E131),'Hoja de Trabajo para listado'!$DE$151:$DG$151,0)),0)+IFERROR(INDEX('Hoja de Trabajo para listado'!$CD$155:$DC$1048576,MATCH($A131,'Hoja de Trabajo para listado'!$CD$155:$CD$1048576,0),MATCH((CUADRO!L$5&amp;$E131),'Hoja de Trabajo para listado'!$CD$151:$DC$151,0)),0)</f>
        <v>0</v>
      </c>
      <c r="M131" s="245">
        <f ca="1">+IFERROR(INDEX('Hoja de Trabajo para listado'!$A$155:$Z$1048576,MATCH($A131,'Hoja de Trabajo para listado'!$A$155:$A$1048576,0),MATCH((CUADRO!M$5&amp;$E131),'Hoja de Trabajo para listado'!$A$151:$Z$151,0)),0)+IFERROR(INDEX('Hoja de Trabajo para listado'!$AB$155:$BA$1048576,MATCH($A131,'Hoja de Trabajo para listado'!$AB$155:$AB$1048576,0),MATCH((CUADRO!M$5&amp;$E131),'Hoja de Trabajo para listado'!$AB$151:$BA$151,0)),0)+IFERROR(INDEX('Hoja de Trabajo para listado'!$BC$155:$CB$1048576,MATCH($A131,'Hoja de Trabajo para listado'!$BC$155:$BC$1048576,0),MATCH((CUADRO!M$5&amp;$E131),'Hoja de Trabajo para listado'!$BC$151:$CB$151,0)),0)+IFERROR(INDEX('Hoja de Trabajo para listado'!$DE$153:$DG$274,MATCH($A131,'Hoja de Trabajo para listado'!$DE$153:$DE$1048576,0),MATCH((CUADRO!M$5&amp;$E131),'Hoja de Trabajo para listado'!$DE$151:$DG$151,0)),0)+IFERROR(INDEX('Hoja de Trabajo para listado'!$CD$155:$DC$1048576,MATCH($A131,'Hoja de Trabajo para listado'!$CD$155:$CD$1048576,0),MATCH((CUADRO!M$5&amp;$E131),'Hoja de Trabajo para listado'!$CD$151:$DC$151,0)),0)</f>
        <v>0</v>
      </c>
      <c r="N131" s="245">
        <f ca="1">+IFERROR(INDEX('Hoja de Trabajo para listado'!$A$155:$Z$1048576,MATCH($A131,'Hoja de Trabajo para listado'!$A$155:$A$1048576,0),MATCH((CUADRO!N$5&amp;$E131),'Hoja de Trabajo para listado'!$A$151:$Z$151,0)),0)+IFERROR(INDEX('Hoja de Trabajo para listado'!$AB$155:$BA$1048576,MATCH($A131,'Hoja de Trabajo para listado'!$AB$155:$AB$1048576,0),MATCH((CUADRO!N$5&amp;$E131),'Hoja de Trabajo para listado'!$AB$151:$BA$151,0)),0)+IFERROR(INDEX('Hoja de Trabajo para listado'!$BC$155:$CB$1048576,MATCH($A131,'Hoja de Trabajo para listado'!$BC$155:$BC$1048576,0),MATCH((CUADRO!N$5&amp;$E131),'Hoja de Trabajo para listado'!$BC$151:$CB$151,0)),0)+IFERROR(INDEX('Hoja de Trabajo para listado'!$DE$153:$DG$274,MATCH($A131,'Hoja de Trabajo para listado'!$DE$153:$DE$1048576,0),MATCH((CUADRO!N$5&amp;$E131),'Hoja de Trabajo para listado'!$DE$151:$DG$151,0)),0)+IFERROR(INDEX('Hoja de Trabajo para listado'!$CD$155:$DC$1048576,MATCH($A131,'Hoja de Trabajo para listado'!$CD$155:$CD$1048576,0),MATCH((CUADRO!N$5&amp;$E131),'Hoja de Trabajo para listado'!$CD$151:$DC$151,0)),0)</f>
        <v>0</v>
      </c>
      <c r="O131" s="245">
        <f ca="1">+IFERROR(INDEX('Hoja de Trabajo para listado'!$A$155:$Z$1048576,MATCH($A131,'Hoja de Trabajo para listado'!$A$155:$A$1048576,0),MATCH((CUADRO!O$5&amp;$E131),'Hoja de Trabajo para listado'!$A$151:$Z$151,0)),0)+IFERROR(INDEX('Hoja de Trabajo para listado'!$AB$155:$BA$1048576,MATCH($A131,'Hoja de Trabajo para listado'!$AB$155:$AB$1048576,0),MATCH((CUADRO!O$5&amp;$E131),'Hoja de Trabajo para listado'!$AB$151:$BA$151,0)),0)+IFERROR(INDEX('Hoja de Trabajo para listado'!$BC$155:$CB$1048576,MATCH($A131,'Hoja de Trabajo para listado'!$BC$155:$BC$1048576,0),MATCH((CUADRO!O$5&amp;$E131),'Hoja de Trabajo para listado'!$BC$151:$CB$151,0)),0)+IFERROR(INDEX('Hoja de Trabajo para listado'!$DE$153:$DG$274,MATCH($A131,'Hoja de Trabajo para listado'!$DE$153:$DE$1048576,0),MATCH((CUADRO!O$5&amp;$E131),'Hoja de Trabajo para listado'!$DE$151:$DG$151,0)),0)+IFERROR(INDEX('Hoja de Trabajo para listado'!$CD$155:$DC$1048576,MATCH($A131,'Hoja de Trabajo para listado'!$CD$155:$CD$1048576,0),MATCH((CUADRO!O$5&amp;$E131),'Hoja de Trabajo para listado'!$CD$151:$DC$151,0)),0)</f>
        <v>0</v>
      </c>
      <c r="P131" s="245">
        <f ca="1">+IFERROR(INDEX('Hoja de Trabajo para listado'!$A$155:$Z$1048576,MATCH($A131,'Hoja de Trabajo para listado'!$A$155:$A$1048576,0),MATCH((CUADRO!P$5&amp;$E131),'Hoja de Trabajo para listado'!$A$151:$Z$151,0)),0)+IFERROR(INDEX('Hoja de Trabajo para listado'!$AB$155:$BA$1048576,MATCH($A131,'Hoja de Trabajo para listado'!$AB$155:$AB$1048576,0),MATCH((CUADRO!P$5&amp;$E131),'Hoja de Trabajo para listado'!$AB$151:$BA$151,0)),0)+IFERROR(INDEX('Hoja de Trabajo para listado'!$BC$155:$CB$1048576,MATCH($A131,'Hoja de Trabajo para listado'!$BC$155:$BC$1048576,0),MATCH((CUADRO!P$5&amp;$E131),'Hoja de Trabajo para listado'!$BC$151:$CB$151,0)),0)+IFERROR(INDEX('Hoja de Trabajo para listado'!$DE$153:$DG$274,MATCH($A131,'Hoja de Trabajo para listado'!$DE$153:$DE$1048576,0),MATCH((CUADRO!P$5&amp;$E131),'Hoja de Trabajo para listado'!$DE$151:$DG$151,0)),0)+IFERROR(INDEX('Hoja de Trabajo para listado'!$CD$155:$DC$1048576,MATCH($A131,'Hoja de Trabajo para listado'!$CD$155:$CD$1048576,0),MATCH((CUADRO!P$5&amp;$E131),'Hoja de Trabajo para listado'!$CD$151:$DC$151,0)),0)</f>
        <v>0</v>
      </c>
      <c r="Q131" s="245">
        <f ca="1">+IFERROR(INDEX('Hoja de Trabajo para listado'!$A$155:$Z$1048576,MATCH($A131,'Hoja de Trabajo para listado'!$A$155:$A$1048576,0),MATCH((CUADRO!Q$5&amp;$E131),'Hoja de Trabajo para listado'!$A$151:$Z$151,0)),0)+IFERROR(INDEX('Hoja de Trabajo para listado'!$AB$155:$BA$1048576,MATCH($A131,'Hoja de Trabajo para listado'!$AB$155:$AB$1048576,0),MATCH((CUADRO!Q$5&amp;$E131),'Hoja de Trabajo para listado'!$AB$151:$BA$151,0)),0)+IFERROR(INDEX('Hoja de Trabajo para listado'!$BC$155:$CB$1048576,MATCH($A131,'Hoja de Trabajo para listado'!$BC$155:$BC$1048576,0),MATCH((CUADRO!Q$5&amp;$E131),'Hoja de Trabajo para listado'!$BC$151:$CB$151,0)),0)+IFERROR(INDEX('Hoja de Trabajo para listado'!$DE$153:$DG$274,MATCH($A131,'Hoja de Trabajo para listado'!$DE$153:$DE$1048576,0),MATCH((CUADRO!Q$5&amp;$E131),'Hoja de Trabajo para listado'!$DE$151:$DG$151,0)),0)+IFERROR(INDEX('Hoja de Trabajo para listado'!$CD$155:$DC$1048576,MATCH($A131,'Hoja de Trabajo para listado'!$CD$155:$CD$1048576,0),MATCH((CUADRO!Q$5&amp;$E131),'Hoja de Trabajo para listado'!$CD$151:$DC$151,0)),0)</f>
        <v>0</v>
      </c>
      <c r="R131" s="245">
        <f t="shared" ca="1" si="5"/>
        <v>0</v>
      </c>
      <c r="S131" s="245">
        <f ca="1">+R130+R131</f>
        <v>0</v>
      </c>
      <c r="T131" s="245">
        <f ca="1">+S131</f>
        <v>0</v>
      </c>
      <c r="U131" s="244">
        <f t="shared" si="6"/>
        <v>2</v>
      </c>
      <c r="V131" s="333" t="str">
        <f>+VLOOKUP(A131,bd_lista!$A$3:$E$590,5,FALSE)</f>
        <v>Instituciones Descentralizadas</v>
      </c>
      <c r="W131" s="384"/>
      <c r="X131" s="242">
        <f>+VLOOKUP(A131,[3]Sheet1!$A$13:$D$744,4,FALSE)</f>
        <v>10</v>
      </c>
      <c r="Y131" s="242" t="str">
        <f>+VLOOKUP(X131,bd_lista!$A$3:$C$590,3,FALSE)</f>
        <v>Ministerio de Relaciones Exteriores</v>
      </c>
      <c r="Z131" s="292"/>
      <c r="AA131" s="321"/>
    </row>
    <row r="132" spans="1:27" ht="15" hidden="1" customHeight="1">
      <c r="A132" s="251">
        <v>200</v>
      </c>
      <c r="B132" s="388">
        <f>+A132</f>
        <v>200</v>
      </c>
      <c r="C132" s="247" t="str">
        <f>+VLOOKUP(A132,bd_lista!$A$3:$C$590,3,FALSE)</f>
        <v>Registro Único para la Administración Tributaria Municipal</v>
      </c>
      <c r="D132" s="385" t="str">
        <f>+C132</f>
        <v>Registro Único para la Administración Tributaria Municipal</v>
      </c>
      <c r="E132" s="247" t="s">
        <v>1304</v>
      </c>
      <c r="F132" s="243">
        <f ca="1">+IFERROR(INDEX('Hoja de Trabajo para listado'!$A$155:$Z$1048576,MATCH($A132,'Hoja de Trabajo para listado'!$A$155:$A$1048576,0),MATCH((CUADRO!F$5&amp;$E132),'Hoja de Trabajo para listado'!$A$151:$Z$151,0)),0)+IFERROR(INDEX('Hoja de Trabajo para listado'!$AB$155:$BA$1048576,MATCH($A132,'Hoja de Trabajo para listado'!$AB$155:$AB$1048576,0),MATCH((CUADRO!F$5&amp;$E132),'Hoja de Trabajo para listado'!$AB$151:$BA$151,0)),0)+IFERROR(INDEX('Hoja de Trabajo para listado'!$BC$155:$CB$1048576,MATCH($A132,'Hoja de Trabajo para listado'!$BC$155:$BC$1048576,0),MATCH((CUADRO!F$5&amp;$E132),'Hoja de Trabajo para listado'!$BC$151:$CB$151,0)),0)+IFERROR(INDEX('Hoja de Trabajo para listado'!$DE$153:$DG$274,MATCH($A132,'Hoja de Trabajo para listado'!$DE$153:$DE$1048576,0),MATCH((CUADRO!F$5&amp;$E132),'Hoja de Trabajo para listado'!$DE$151:$DG$151,0)),0)+IFERROR(INDEX('Hoja de Trabajo para listado'!$CD$155:$DC$1048576,MATCH($A132,'Hoja de Trabajo para listado'!$CD$155:$CD$1048576,0),MATCH((CUADRO!F$5&amp;$E132),'Hoja de Trabajo para listado'!$CD$151:$DC$151,0)),0)</f>
        <v>0</v>
      </c>
      <c r="G132" s="243">
        <f ca="1">+IFERROR(INDEX('Hoja de Trabajo para listado'!$A$155:$Z$1048576,MATCH($A132,'Hoja de Trabajo para listado'!$A$155:$A$1048576,0),MATCH((CUADRO!G$5&amp;$E132),'Hoja de Trabajo para listado'!$A$151:$Z$151,0)),0)+IFERROR(INDEX('Hoja de Trabajo para listado'!$AB$155:$BA$1048576,MATCH($A132,'Hoja de Trabajo para listado'!$AB$155:$AB$1048576,0),MATCH((CUADRO!G$5&amp;$E132),'Hoja de Trabajo para listado'!$AB$151:$BA$151,0)),0)+IFERROR(INDEX('Hoja de Trabajo para listado'!$BC$155:$CB$1048576,MATCH($A132,'Hoja de Trabajo para listado'!$BC$155:$BC$1048576,0),MATCH((CUADRO!G$5&amp;$E132),'Hoja de Trabajo para listado'!$BC$151:$CB$151,0)),0)+IFERROR(INDEX('Hoja de Trabajo para listado'!$DE$153:$DG$274,MATCH($A132,'Hoja de Trabajo para listado'!$DE$153:$DE$1048576,0),MATCH((CUADRO!G$5&amp;$E132),'Hoja de Trabajo para listado'!$DE$151:$DG$151,0)),0)+IFERROR(INDEX('Hoja de Trabajo para listado'!$CD$155:$DC$1048576,MATCH($A132,'Hoja de Trabajo para listado'!$CD$155:$CD$1048576,0),MATCH((CUADRO!G$5&amp;$E132),'Hoja de Trabajo para listado'!$CD$151:$DC$151,0)),0)</f>
        <v>0</v>
      </c>
      <c r="H132" s="243">
        <f ca="1">+IFERROR(INDEX('Hoja de Trabajo para listado'!$A$155:$Z$1048576,MATCH($A132,'Hoja de Trabajo para listado'!$A$155:$A$1048576,0),MATCH((CUADRO!H$5&amp;$E132),'Hoja de Trabajo para listado'!$A$151:$Z$151,0)),0)+IFERROR(INDEX('Hoja de Trabajo para listado'!$AB$155:$BA$1048576,MATCH($A132,'Hoja de Trabajo para listado'!$AB$155:$AB$1048576,0),MATCH((CUADRO!H$5&amp;$E132),'Hoja de Trabajo para listado'!$AB$151:$BA$151,0)),0)+IFERROR(INDEX('Hoja de Trabajo para listado'!$BC$155:$CB$1048576,MATCH($A132,'Hoja de Trabajo para listado'!$BC$155:$BC$1048576,0),MATCH((CUADRO!H$5&amp;$E132),'Hoja de Trabajo para listado'!$BC$151:$CB$151,0)),0)+IFERROR(INDEX('Hoja de Trabajo para listado'!$DE$153:$DG$274,MATCH($A132,'Hoja de Trabajo para listado'!$DE$153:$DE$1048576,0),MATCH((CUADRO!H$5&amp;$E132),'Hoja de Trabajo para listado'!$DE$151:$DG$151,0)),0)+IFERROR(INDEX('Hoja de Trabajo para listado'!$CD$155:$DC$1048576,MATCH($A132,'Hoja de Trabajo para listado'!$CD$155:$CD$1048576,0),MATCH((CUADRO!H$5&amp;$E132),'Hoja de Trabajo para listado'!$CD$151:$DC$151,0)),0)</f>
        <v>0</v>
      </c>
      <c r="I132" s="243">
        <f ca="1">+IFERROR(INDEX('Hoja de Trabajo para listado'!$A$155:$Z$1048576,MATCH($A132,'Hoja de Trabajo para listado'!$A$155:$A$1048576,0),MATCH((CUADRO!I$5&amp;$E132),'Hoja de Trabajo para listado'!$A$151:$Z$151,0)),0)+IFERROR(INDEX('Hoja de Trabajo para listado'!$AB$155:$BA$1048576,MATCH($A132,'Hoja de Trabajo para listado'!$AB$155:$AB$1048576,0),MATCH((CUADRO!I$5&amp;$E132),'Hoja de Trabajo para listado'!$AB$151:$BA$151,0)),0)+IFERROR(INDEX('Hoja de Trabajo para listado'!$BC$155:$CB$1048576,MATCH($A132,'Hoja de Trabajo para listado'!$BC$155:$BC$1048576,0),MATCH((CUADRO!I$5&amp;$E132),'Hoja de Trabajo para listado'!$BC$151:$CB$151,0)),0)+IFERROR(INDEX('Hoja de Trabajo para listado'!$DE$153:$DG$274,MATCH($A132,'Hoja de Trabajo para listado'!$DE$153:$DE$1048576,0),MATCH((CUADRO!I$5&amp;$E132),'Hoja de Trabajo para listado'!$DE$151:$DG$151,0)),0)+IFERROR(INDEX('Hoja de Trabajo para listado'!$CD$155:$DC$1048576,MATCH($A132,'Hoja de Trabajo para listado'!$CD$155:$CD$1048576,0),MATCH((CUADRO!I$5&amp;$E132),'Hoja de Trabajo para listado'!$CD$151:$DC$151,0)),0)</f>
        <v>0</v>
      </c>
      <c r="J132" s="243">
        <f ca="1">+IFERROR(INDEX('Hoja de Trabajo para listado'!$A$155:$Z$1048576,MATCH($A132,'Hoja de Trabajo para listado'!$A$155:$A$1048576,0),MATCH((CUADRO!J$5&amp;$E132),'Hoja de Trabajo para listado'!$A$151:$Z$151,0)),0)+IFERROR(INDEX('Hoja de Trabajo para listado'!$AB$155:$BA$1048576,MATCH($A132,'Hoja de Trabajo para listado'!$AB$155:$AB$1048576,0),MATCH((CUADRO!J$5&amp;$E132),'Hoja de Trabajo para listado'!$AB$151:$BA$151,0)),0)+IFERROR(INDEX('Hoja de Trabajo para listado'!$BC$155:$CB$1048576,MATCH($A132,'Hoja de Trabajo para listado'!$BC$155:$BC$1048576,0),MATCH((CUADRO!J$5&amp;$E132),'Hoja de Trabajo para listado'!$BC$151:$CB$151,0)),0)+IFERROR(INDEX('Hoja de Trabajo para listado'!$DE$153:$DG$274,MATCH($A132,'Hoja de Trabajo para listado'!$DE$153:$DE$1048576,0),MATCH((CUADRO!J$5&amp;$E132),'Hoja de Trabajo para listado'!$DE$151:$DG$151,0)),0)+IFERROR(INDEX('Hoja de Trabajo para listado'!$CD$155:$DC$1048576,MATCH($A132,'Hoja de Trabajo para listado'!$CD$155:$CD$1048576,0),MATCH((CUADRO!J$5&amp;$E132),'Hoja de Trabajo para listado'!$CD$151:$DC$151,0)),0)</f>
        <v>0</v>
      </c>
      <c r="K132" s="243">
        <f ca="1">+IFERROR(INDEX('Hoja de Trabajo para listado'!$A$155:$Z$1048576,MATCH($A132,'Hoja de Trabajo para listado'!$A$155:$A$1048576,0),MATCH((CUADRO!K$5&amp;$E132),'Hoja de Trabajo para listado'!$A$151:$Z$151,0)),0)+IFERROR(INDEX('Hoja de Trabajo para listado'!$AB$155:$BA$1048576,MATCH($A132,'Hoja de Trabajo para listado'!$AB$155:$AB$1048576,0),MATCH((CUADRO!K$5&amp;$E132),'Hoja de Trabajo para listado'!$AB$151:$BA$151,0)),0)+IFERROR(INDEX('Hoja de Trabajo para listado'!$BC$155:$CB$1048576,MATCH($A132,'Hoja de Trabajo para listado'!$BC$155:$BC$1048576,0),MATCH((CUADRO!K$5&amp;$E132),'Hoja de Trabajo para listado'!$BC$151:$CB$151,0)),0)+IFERROR(INDEX('Hoja de Trabajo para listado'!$DE$153:$DG$274,MATCH($A132,'Hoja de Trabajo para listado'!$DE$153:$DE$1048576,0),MATCH((CUADRO!K$5&amp;$E132),'Hoja de Trabajo para listado'!$DE$151:$DG$151,0)),0)+IFERROR(INDEX('Hoja de Trabajo para listado'!$CD$155:$DC$1048576,MATCH($A132,'Hoja de Trabajo para listado'!$CD$155:$CD$1048576,0),MATCH((CUADRO!K$5&amp;$E132),'Hoja de Trabajo para listado'!$CD$151:$DC$151,0)),0)</f>
        <v>0</v>
      </c>
      <c r="L132" s="243">
        <f ca="1">+IFERROR(INDEX('Hoja de Trabajo para listado'!$A$155:$Z$1048576,MATCH($A132,'Hoja de Trabajo para listado'!$A$155:$A$1048576,0),MATCH((CUADRO!L$5&amp;$E132),'Hoja de Trabajo para listado'!$A$151:$Z$151,0)),0)+IFERROR(INDEX('Hoja de Trabajo para listado'!$AB$155:$BA$1048576,MATCH($A132,'Hoja de Trabajo para listado'!$AB$155:$AB$1048576,0),MATCH((CUADRO!L$5&amp;$E132),'Hoja de Trabajo para listado'!$AB$151:$BA$151,0)),0)+IFERROR(INDEX('Hoja de Trabajo para listado'!$BC$155:$CB$1048576,MATCH($A132,'Hoja de Trabajo para listado'!$BC$155:$BC$1048576,0),MATCH((CUADRO!L$5&amp;$E132),'Hoja de Trabajo para listado'!$BC$151:$CB$151,0)),0)+IFERROR(INDEX('Hoja de Trabajo para listado'!$DE$153:$DG$274,MATCH($A132,'Hoja de Trabajo para listado'!$DE$153:$DE$1048576,0),MATCH((CUADRO!L$5&amp;$E132),'Hoja de Trabajo para listado'!$DE$151:$DG$151,0)),0)+IFERROR(INDEX('Hoja de Trabajo para listado'!$CD$155:$DC$1048576,MATCH($A132,'Hoja de Trabajo para listado'!$CD$155:$CD$1048576,0),MATCH((CUADRO!L$5&amp;$E132),'Hoja de Trabajo para listado'!$CD$151:$DC$151,0)),0)</f>
        <v>0</v>
      </c>
      <c r="M132" s="243">
        <f ca="1">+IFERROR(INDEX('Hoja de Trabajo para listado'!$A$155:$Z$1048576,MATCH($A132,'Hoja de Trabajo para listado'!$A$155:$A$1048576,0),MATCH((CUADRO!M$5&amp;$E132),'Hoja de Trabajo para listado'!$A$151:$Z$151,0)),0)+IFERROR(INDEX('Hoja de Trabajo para listado'!$AB$155:$BA$1048576,MATCH($A132,'Hoja de Trabajo para listado'!$AB$155:$AB$1048576,0),MATCH((CUADRO!M$5&amp;$E132),'Hoja de Trabajo para listado'!$AB$151:$BA$151,0)),0)+IFERROR(INDEX('Hoja de Trabajo para listado'!$BC$155:$CB$1048576,MATCH($A132,'Hoja de Trabajo para listado'!$BC$155:$BC$1048576,0),MATCH((CUADRO!M$5&amp;$E132),'Hoja de Trabajo para listado'!$BC$151:$CB$151,0)),0)+IFERROR(INDEX('Hoja de Trabajo para listado'!$DE$153:$DG$274,MATCH($A132,'Hoja de Trabajo para listado'!$DE$153:$DE$1048576,0),MATCH((CUADRO!M$5&amp;$E132),'Hoja de Trabajo para listado'!$DE$151:$DG$151,0)),0)+IFERROR(INDEX('Hoja de Trabajo para listado'!$CD$155:$DC$1048576,MATCH($A132,'Hoja de Trabajo para listado'!$CD$155:$CD$1048576,0),MATCH((CUADRO!M$5&amp;$E132),'Hoja de Trabajo para listado'!$CD$151:$DC$151,0)),0)</f>
        <v>0</v>
      </c>
      <c r="N132" s="243">
        <f ca="1">+IFERROR(INDEX('Hoja de Trabajo para listado'!$A$155:$Z$1048576,MATCH($A132,'Hoja de Trabajo para listado'!$A$155:$A$1048576,0),MATCH((CUADRO!N$5&amp;$E132),'Hoja de Trabajo para listado'!$A$151:$Z$151,0)),0)+IFERROR(INDEX('Hoja de Trabajo para listado'!$AB$155:$BA$1048576,MATCH($A132,'Hoja de Trabajo para listado'!$AB$155:$AB$1048576,0),MATCH((CUADRO!N$5&amp;$E132),'Hoja de Trabajo para listado'!$AB$151:$BA$151,0)),0)+IFERROR(INDEX('Hoja de Trabajo para listado'!$BC$155:$CB$1048576,MATCH($A132,'Hoja de Trabajo para listado'!$BC$155:$BC$1048576,0),MATCH((CUADRO!N$5&amp;$E132),'Hoja de Trabajo para listado'!$BC$151:$CB$151,0)),0)+IFERROR(INDEX('Hoja de Trabajo para listado'!$DE$153:$DG$274,MATCH($A132,'Hoja de Trabajo para listado'!$DE$153:$DE$1048576,0),MATCH((CUADRO!N$5&amp;$E132),'Hoja de Trabajo para listado'!$DE$151:$DG$151,0)),0)+IFERROR(INDEX('Hoja de Trabajo para listado'!$CD$155:$DC$1048576,MATCH($A132,'Hoja de Trabajo para listado'!$CD$155:$CD$1048576,0),MATCH((CUADRO!N$5&amp;$E132),'Hoja de Trabajo para listado'!$CD$151:$DC$151,0)),0)</f>
        <v>0</v>
      </c>
      <c r="O132" s="243">
        <f ca="1">+IFERROR(INDEX('Hoja de Trabajo para listado'!$A$155:$Z$1048576,MATCH($A132,'Hoja de Trabajo para listado'!$A$155:$A$1048576,0),MATCH((CUADRO!O$5&amp;$E132),'Hoja de Trabajo para listado'!$A$151:$Z$151,0)),0)+IFERROR(INDEX('Hoja de Trabajo para listado'!$AB$155:$BA$1048576,MATCH($A132,'Hoja de Trabajo para listado'!$AB$155:$AB$1048576,0),MATCH((CUADRO!O$5&amp;$E132),'Hoja de Trabajo para listado'!$AB$151:$BA$151,0)),0)+IFERROR(INDEX('Hoja de Trabajo para listado'!$BC$155:$CB$1048576,MATCH($A132,'Hoja de Trabajo para listado'!$BC$155:$BC$1048576,0),MATCH((CUADRO!O$5&amp;$E132),'Hoja de Trabajo para listado'!$BC$151:$CB$151,0)),0)+IFERROR(INDEX('Hoja de Trabajo para listado'!$DE$153:$DG$274,MATCH($A132,'Hoja de Trabajo para listado'!$DE$153:$DE$1048576,0),MATCH((CUADRO!O$5&amp;$E132),'Hoja de Trabajo para listado'!$DE$151:$DG$151,0)),0)+IFERROR(INDEX('Hoja de Trabajo para listado'!$CD$155:$DC$1048576,MATCH($A132,'Hoja de Trabajo para listado'!$CD$155:$CD$1048576,0),MATCH((CUADRO!O$5&amp;$E132),'Hoja de Trabajo para listado'!$CD$151:$DC$151,0)),0)</f>
        <v>0</v>
      </c>
      <c r="P132" s="243">
        <f ca="1">+IFERROR(INDEX('Hoja de Trabajo para listado'!$A$155:$Z$1048576,MATCH($A132,'Hoja de Trabajo para listado'!$A$155:$A$1048576,0),MATCH((CUADRO!P$5&amp;$E132),'Hoja de Trabajo para listado'!$A$151:$Z$151,0)),0)+IFERROR(INDEX('Hoja de Trabajo para listado'!$AB$155:$BA$1048576,MATCH($A132,'Hoja de Trabajo para listado'!$AB$155:$AB$1048576,0),MATCH((CUADRO!P$5&amp;$E132),'Hoja de Trabajo para listado'!$AB$151:$BA$151,0)),0)+IFERROR(INDEX('Hoja de Trabajo para listado'!$BC$155:$CB$1048576,MATCH($A132,'Hoja de Trabajo para listado'!$BC$155:$BC$1048576,0),MATCH((CUADRO!P$5&amp;$E132),'Hoja de Trabajo para listado'!$BC$151:$CB$151,0)),0)+IFERROR(INDEX('Hoja de Trabajo para listado'!$DE$153:$DG$274,MATCH($A132,'Hoja de Trabajo para listado'!$DE$153:$DE$1048576,0),MATCH((CUADRO!P$5&amp;$E132),'Hoja de Trabajo para listado'!$DE$151:$DG$151,0)),0)+IFERROR(INDEX('Hoja de Trabajo para listado'!$CD$155:$DC$1048576,MATCH($A132,'Hoja de Trabajo para listado'!$CD$155:$CD$1048576,0),MATCH((CUADRO!P$5&amp;$E132),'Hoja de Trabajo para listado'!$CD$151:$DC$151,0)),0)</f>
        <v>0</v>
      </c>
      <c r="Q132" s="243">
        <f ca="1">+IFERROR(INDEX('Hoja de Trabajo para listado'!$A$155:$Z$1048576,MATCH($A132,'Hoja de Trabajo para listado'!$A$155:$A$1048576,0),MATCH((CUADRO!Q$5&amp;$E132),'Hoja de Trabajo para listado'!$A$151:$Z$151,0)),0)+IFERROR(INDEX('Hoja de Trabajo para listado'!$AB$155:$BA$1048576,MATCH($A132,'Hoja de Trabajo para listado'!$AB$155:$AB$1048576,0),MATCH((CUADRO!Q$5&amp;$E132),'Hoja de Trabajo para listado'!$AB$151:$BA$151,0)),0)+IFERROR(INDEX('Hoja de Trabajo para listado'!$BC$155:$CB$1048576,MATCH($A132,'Hoja de Trabajo para listado'!$BC$155:$BC$1048576,0),MATCH((CUADRO!Q$5&amp;$E132),'Hoja de Trabajo para listado'!$BC$151:$CB$151,0)),0)+IFERROR(INDEX('Hoja de Trabajo para listado'!$DE$153:$DG$274,MATCH($A132,'Hoja de Trabajo para listado'!$DE$153:$DE$1048576,0),MATCH((CUADRO!Q$5&amp;$E132),'Hoja de Trabajo para listado'!$DE$151:$DG$151,0)),0)+IFERROR(INDEX('Hoja de Trabajo para listado'!$CD$155:$DC$1048576,MATCH($A132,'Hoja de Trabajo para listado'!$CD$155:$CD$1048576,0),MATCH((CUADRO!Q$5&amp;$E132),'Hoja de Trabajo para listado'!$CD$151:$DC$151,0)),0)</f>
        <v>0</v>
      </c>
      <c r="R132" s="243">
        <f t="shared" ca="1" si="5"/>
        <v>0</v>
      </c>
      <c r="S132" s="243"/>
      <c r="T132" s="243">
        <f ca="1">+T133</f>
        <v>0</v>
      </c>
      <c r="U132" s="242">
        <f t="shared" si="6"/>
        <v>1</v>
      </c>
      <c r="V132" s="333" t="str">
        <f>+VLOOKUP(A132,bd_lista!$A$3:$E$590,5,FALSE)</f>
        <v>Instituciones Descentralizadas</v>
      </c>
      <c r="W132" s="383" t="str">
        <f>+V132</f>
        <v>Instituciones Descentralizadas</v>
      </c>
      <c r="X132" s="242">
        <f>+VLOOKUP(A132,[3]Sheet1!$A$13:$D$744,4,FALSE)</f>
        <v>35</v>
      </c>
      <c r="Y132" s="242" t="str">
        <f>+VLOOKUP(X132,bd_lista!$A$3:$C$590,3,FALSE)</f>
        <v>Ministerio de Economía y Finanzas Públicas</v>
      </c>
      <c r="Z132" s="294">
        <f>+X132</f>
        <v>35</v>
      </c>
      <c r="AA132" s="319" t="str">
        <f>+Y132</f>
        <v>Ministerio de Economía y Finanzas Públicas</v>
      </c>
    </row>
    <row r="133" spans="1:27" ht="15" hidden="1" customHeight="1">
      <c r="A133" s="32">
        <v>200</v>
      </c>
      <c r="B133" s="389"/>
      <c r="C133" s="333" t="str">
        <f>+VLOOKUP(A133,bd_lista!$A$3:$C$590,3,FALSE)</f>
        <v>Registro Único para la Administración Tributaria Municipal</v>
      </c>
      <c r="D133" s="386"/>
      <c r="E133" s="333" t="s">
        <v>1305</v>
      </c>
      <c r="F133" s="245">
        <f ca="1">+IFERROR(INDEX('Hoja de Trabajo para listado'!$A$155:$Z$1048576,MATCH($A133,'Hoja de Trabajo para listado'!$A$155:$A$1048576,0),MATCH((CUADRO!F$5&amp;$E133),'Hoja de Trabajo para listado'!$A$151:$Z$151,0)),0)+IFERROR(INDEX('Hoja de Trabajo para listado'!$AB$155:$BA$1048576,MATCH($A133,'Hoja de Trabajo para listado'!$AB$155:$AB$1048576,0),MATCH((CUADRO!F$5&amp;$E133),'Hoja de Trabajo para listado'!$AB$151:$BA$151,0)),0)+IFERROR(INDEX('Hoja de Trabajo para listado'!$BC$155:$CB$1048576,MATCH($A133,'Hoja de Trabajo para listado'!$BC$155:$BC$1048576,0),MATCH((CUADRO!F$5&amp;$E133),'Hoja de Trabajo para listado'!$BC$151:$CB$151,0)),0)+IFERROR(INDEX('Hoja de Trabajo para listado'!$DE$153:$DG$274,MATCH($A133,'Hoja de Trabajo para listado'!$DE$153:$DE$1048576,0),MATCH((CUADRO!F$5&amp;$E133),'Hoja de Trabajo para listado'!$DE$151:$DG$151,0)),0)+IFERROR(INDEX('Hoja de Trabajo para listado'!$CD$155:$DC$1048576,MATCH($A133,'Hoja de Trabajo para listado'!$CD$155:$CD$1048576,0),MATCH((CUADRO!F$5&amp;$E133),'Hoja de Trabajo para listado'!$CD$151:$DC$151,0)),0)</f>
        <v>0</v>
      </c>
      <c r="G133" s="245">
        <f ca="1">+IFERROR(INDEX('Hoja de Trabajo para listado'!$A$155:$Z$1048576,MATCH($A133,'Hoja de Trabajo para listado'!$A$155:$A$1048576,0),MATCH((CUADRO!G$5&amp;$E133),'Hoja de Trabajo para listado'!$A$151:$Z$151,0)),0)+IFERROR(INDEX('Hoja de Trabajo para listado'!$AB$155:$BA$1048576,MATCH($A133,'Hoja de Trabajo para listado'!$AB$155:$AB$1048576,0),MATCH((CUADRO!G$5&amp;$E133),'Hoja de Trabajo para listado'!$AB$151:$BA$151,0)),0)+IFERROR(INDEX('Hoja de Trabajo para listado'!$BC$155:$CB$1048576,MATCH($A133,'Hoja de Trabajo para listado'!$BC$155:$BC$1048576,0),MATCH((CUADRO!G$5&amp;$E133),'Hoja de Trabajo para listado'!$BC$151:$CB$151,0)),0)+IFERROR(INDEX('Hoja de Trabajo para listado'!$DE$153:$DG$274,MATCH($A133,'Hoja de Trabajo para listado'!$DE$153:$DE$1048576,0),MATCH((CUADRO!G$5&amp;$E133),'Hoja de Trabajo para listado'!$DE$151:$DG$151,0)),0)+IFERROR(INDEX('Hoja de Trabajo para listado'!$CD$155:$DC$1048576,MATCH($A133,'Hoja de Trabajo para listado'!$CD$155:$CD$1048576,0),MATCH((CUADRO!G$5&amp;$E133),'Hoja de Trabajo para listado'!$CD$151:$DC$151,0)),0)</f>
        <v>0</v>
      </c>
      <c r="H133" s="245">
        <f ca="1">+IFERROR(INDEX('Hoja de Trabajo para listado'!$A$155:$Z$1048576,MATCH($A133,'Hoja de Trabajo para listado'!$A$155:$A$1048576,0),MATCH((CUADRO!H$5&amp;$E133),'Hoja de Trabajo para listado'!$A$151:$Z$151,0)),0)+IFERROR(INDEX('Hoja de Trabajo para listado'!$AB$155:$BA$1048576,MATCH($A133,'Hoja de Trabajo para listado'!$AB$155:$AB$1048576,0),MATCH((CUADRO!H$5&amp;$E133),'Hoja de Trabajo para listado'!$AB$151:$BA$151,0)),0)+IFERROR(INDEX('Hoja de Trabajo para listado'!$BC$155:$CB$1048576,MATCH($A133,'Hoja de Trabajo para listado'!$BC$155:$BC$1048576,0),MATCH((CUADRO!H$5&amp;$E133),'Hoja de Trabajo para listado'!$BC$151:$CB$151,0)),0)+IFERROR(INDEX('Hoja de Trabajo para listado'!$DE$153:$DG$274,MATCH($A133,'Hoja de Trabajo para listado'!$DE$153:$DE$1048576,0),MATCH((CUADRO!H$5&amp;$E133),'Hoja de Trabajo para listado'!$DE$151:$DG$151,0)),0)+IFERROR(INDEX('Hoja de Trabajo para listado'!$CD$155:$DC$1048576,MATCH($A133,'Hoja de Trabajo para listado'!$CD$155:$CD$1048576,0),MATCH((CUADRO!H$5&amp;$E133),'Hoja de Trabajo para listado'!$CD$151:$DC$151,0)),0)</f>
        <v>0</v>
      </c>
      <c r="I133" s="245">
        <f ca="1">+IFERROR(INDEX('Hoja de Trabajo para listado'!$A$155:$Z$1048576,MATCH($A133,'Hoja de Trabajo para listado'!$A$155:$A$1048576,0),MATCH((CUADRO!I$5&amp;$E133),'Hoja de Trabajo para listado'!$A$151:$Z$151,0)),0)+IFERROR(INDEX('Hoja de Trabajo para listado'!$AB$155:$BA$1048576,MATCH($A133,'Hoja de Trabajo para listado'!$AB$155:$AB$1048576,0),MATCH((CUADRO!I$5&amp;$E133),'Hoja de Trabajo para listado'!$AB$151:$BA$151,0)),0)+IFERROR(INDEX('Hoja de Trabajo para listado'!$BC$155:$CB$1048576,MATCH($A133,'Hoja de Trabajo para listado'!$BC$155:$BC$1048576,0),MATCH((CUADRO!I$5&amp;$E133),'Hoja de Trabajo para listado'!$BC$151:$CB$151,0)),0)+IFERROR(INDEX('Hoja de Trabajo para listado'!$DE$153:$DG$274,MATCH($A133,'Hoja de Trabajo para listado'!$DE$153:$DE$1048576,0),MATCH((CUADRO!I$5&amp;$E133),'Hoja de Trabajo para listado'!$DE$151:$DG$151,0)),0)+IFERROR(INDEX('Hoja de Trabajo para listado'!$CD$155:$DC$1048576,MATCH($A133,'Hoja de Trabajo para listado'!$CD$155:$CD$1048576,0),MATCH((CUADRO!I$5&amp;$E133),'Hoja de Trabajo para listado'!$CD$151:$DC$151,0)),0)</f>
        <v>0</v>
      </c>
      <c r="J133" s="245">
        <f ca="1">+IFERROR(INDEX('Hoja de Trabajo para listado'!$A$155:$Z$1048576,MATCH($A133,'Hoja de Trabajo para listado'!$A$155:$A$1048576,0),MATCH((CUADRO!J$5&amp;$E133),'Hoja de Trabajo para listado'!$A$151:$Z$151,0)),0)+IFERROR(INDEX('Hoja de Trabajo para listado'!$AB$155:$BA$1048576,MATCH($A133,'Hoja de Trabajo para listado'!$AB$155:$AB$1048576,0),MATCH((CUADRO!J$5&amp;$E133),'Hoja de Trabajo para listado'!$AB$151:$BA$151,0)),0)+IFERROR(INDEX('Hoja de Trabajo para listado'!$BC$155:$CB$1048576,MATCH($A133,'Hoja de Trabajo para listado'!$BC$155:$BC$1048576,0),MATCH((CUADRO!J$5&amp;$E133),'Hoja de Trabajo para listado'!$BC$151:$CB$151,0)),0)+IFERROR(INDEX('Hoja de Trabajo para listado'!$DE$153:$DG$274,MATCH($A133,'Hoja de Trabajo para listado'!$DE$153:$DE$1048576,0),MATCH((CUADRO!J$5&amp;$E133),'Hoja de Trabajo para listado'!$DE$151:$DG$151,0)),0)+IFERROR(INDEX('Hoja de Trabajo para listado'!$CD$155:$DC$1048576,MATCH($A133,'Hoja de Trabajo para listado'!$CD$155:$CD$1048576,0),MATCH((CUADRO!J$5&amp;$E133),'Hoja de Trabajo para listado'!$CD$151:$DC$151,0)),0)</f>
        <v>0</v>
      </c>
      <c r="K133" s="245">
        <f ca="1">+IFERROR(INDEX('Hoja de Trabajo para listado'!$A$155:$Z$1048576,MATCH($A133,'Hoja de Trabajo para listado'!$A$155:$A$1048576,0),MATCH((CUADRO!K$5&amp;$E133),'Hoja de Trabajo para listado'!$A$151:$Z$151,0)),0)+IFERROR(INDEX('Hoja de Trabajo para listado'!$AB$155:$BA$1048576,MATCH($A133,'Hoja de Trabajo para listado'!$AB$155:$AB$1048576,0),MATCH((CUADRO!K$5&amp;$E133),'Hoja de Trabajo para listado'!$AB$151:$BA$151,0)),0)+IFERROR(INDEX('Hoja de Trabajo para listado'!$BC$155:$CB$1048576,MATCH($A133,'Hoja de Trabajo para listado'!$BC$155:$BC$1048576,0),MATCH((CUADRO!K$5&amp;$E133),'Hoja de Trabajo para listado'!$BC$151:$CB$151,0)),0)+IFERROR(INDEX('Hoja de Trabajo para listado'!$DE$153:$DG$274,MATCH($A133,'Hoja de Trabajo para listado'!$DE$153:$DE$1048576,0),MATCH((CUADRO!K$5&amp;$E133),'Hoja de Trabajo para listado'!$DE$151:$DG$151,0)),0)+IFERROR(INDEX('Hoja de Trabajo para listado'!$CD$155:$DC$1048576,MATCH($A133,'Hoja de Trabajo para listado'!$CD$155:$CD$1048576,0),MATCH((CUADRO!K$5&amp;$E133),'Hoja de Trabajo para listado'!$CD$151:$DC$151,0)),0)</f>
        <v>0</v>
      </c>
      <c r="L133" s="245">
        <f ca="1">+IFERROR(INDEX('Hoja de Trabajo para listado'!$A$155:$Z$1048576,MATCH($A133,'Hoja de Trabajo para listado'!$A$155:$A$1048576,0),MATCH((CUADRO!L$5&amp;$E133),'Hoja de Trabajo para listado'!$A$151:$Z$151,0)),0)+IFERROR(INDEX('Hoja de Trabajo para listado'!$AB$155:$BA$1048576,MATCH($A133,'Hoja de Trabajo para listado'!$AB$155:$AB$1048576,0),MATCH((CUADRO!L$5&amp;$E133),'Hoja de Trabajo para listado'!$AB$151:$BA$151,0)),0)+IFERROR(INDEX('Hoja de Trabajo para listado'!$BC$155:$CB$1048576,MATCH($A133,'Hoja de Trabajo para listado'!$BC$155:$BC$1048576,0),MATCH((CUADRO!L$5&amp;$E133),'Hoja de Trabajo para listado'!$BC$151:$CB$151,0)),0)+IFERROR(INDEX('Hoja de Trabajo para listado'!$DE$153:$DG$274,MATCH($A133,'Hoja de Trabajo para listado'!$DE$153:$DE$1048576,0),MATCH((CUADRO!L$5&amp;$E133),'Hoja de Trabajo para listado'!$DE$151:$DG$151,0)),0)+IFERROR(INDEX('Hoja de Trabajo para listado'!$CD$155:$DC$1048576,MATCH($A133,'Hoja de Trabajo para listado'!$CD$155:$CD$1048576,0),MATCH((CUADRO!L$5&amp;$E133),'Hoja de Trabajo para listado'!$CD$151:$DC$151,0)),0)</f>
        <v>0</v>
      </c>
      <c r="M133" s="245">
        <f ca="1">+IFERROR(INDEX('Hoja de Trabajo para listado'!$A$155:$Z$1048576,MATCH($A133,'Hoja de Trabajo para listado'!$A$155:$A$1048576,0),MATCH((CUADRO!M$5&amp;$E133),'Hoja de Trabajo para listado'!$A$151:$Z$151,0)),0)+IFERROR(INDEX('Hoja de Trabajo para listado'!$AB$155:$BA$1048576,MATCH($A133,'Hoja de Trabajo para listado'!$AB$155:$AB$1048576,0),MATCH((CUADRO!M$5&amp;$E133),'Hoja de Trabajo para listado'!$AB$151:$BA$151,0)),0)+IFERROR(INDEX('Hoja de Trabajo para listado'!$BC$155:$CB$1048576,MATCH($A133,'Hoja de Trabajo para listado'!$BC$155:$BC$1048576,0),MATCH((CUADRO!M$5&amp;$E133),'Hoja de Trabajo para listado'!$BC$151:$CB$151,0)),0)+IFERROR(INDEX('Hoja de Trabajo para listado'!$DE$153:$DG$274,MATCH($A133,'Hoja de Trabajo para listado'!$DE$153:$DE$1048576,0),MATCH((CUADRO!M$5&amp;$E133),'Hoja de Trabajo para listado'!$DE$151:$DG$151,0)),0)+IFERROR(INDEX('Hoja de Trabajo para listado'!$CD$155:$DC$1048576,MATCH($A133,'Hoja de Trabajo para listado'!$CD$155:$CD$1048576,0),MATCH((CUADRO!M$5&amp;$E133),'Hoja de Trabajo para listado'!$CD$151:$DC$151,0)),0)</f>
        <v>0</v>
      </c>
      <c r="N133" s="245">
        <f ca="1">+IFERROR(INDEX('Hoja de Trabajo para listado'!$A$155:$Z$1048576,MATCH($A133,'Hoja de Trabajo para listado'!$A$155:$A$1048576,0),MATCH((CUADRO!N$5&amp;$E133),'Hoja de Trabajo para listado'!$A$151:$Z$151,0)),0)+IFERROR(INDEX('Hoja de Trabajo para listado'!$AB$155:$BA$1048576,MATCH($A133,'Hoja de Trabajo para listado'!$AB$155:$AB$1048576,0),MATCH((CUADRO!N$5&amp;$E133),'Hoja de Trabajo para listado'!$AB$151:$BA$151,0)),0)+IFERROR(INDEX('Hoja de Trabajo para listado'!$BC$155:$CB$1048576,MATCH($A133,'Hoja de Trabajo para listado'!$BC$155:$BC$1048576,0),MATCH((CUADRO!N$5&amp;$E133),'Hoja de Trabajo para listado'!$BC$151:$CB$151,0)),0)+IFERROR(INDEX('Hoja de Trabajo para listado'!$DE$153:$DG$274,MATCH($A133,'Hoja de Trabajo para listado'!$DE$153:$DE$1048576,0),MATCH((CUADRO!N$5&amp;$E133),'Hoja de Trabajo para listado'!$DE$151:$DG$151,0)),0)+IFERROR(INDEX('Hoja de Trabajo para listado'!$CD$155:$DC$1048576,MATCH($A133,'Hoja de Trabajo para listado'!$CD$155:$CD$1048576,0),MATCH((CUADRO!N$5&amp;$E133),'Hoja de Trabajo para listado'!$CD$151:$DC$151,0)),0)</f>
        <v>0</v>
      </c>
      <c r="O133" s="245">
        <f ca="1">+IFERROR(INDEX('Hoja de Trabajo para listado'!$A$155:$Z$1048576,MATCH($A133,'Hoja de Trabajo para listado'!$A$155:$A$1048576,0),MATCH((CUADRO!O$5&amp;$E133),'Hoja de Trabajo para listado'!$A$151:$Z$151,0)),0)+IFERROR(INDEX('Hoja de Trabajo para listado'!$AB$155:$BA$1048576,MATCH($A133,'Hoja de Trabajo para listado'!$AB$155:$AB$1048576,0),MATCH((CUADRO!O$5&amp;$E133),'Hoja de Trabajo para listado'!$AB$151:$BA$151,0)),0)+IFERROR(INDEX('Hoja de Trabajo para listado'!$BC$155:$CB$1048576,MATCH($A133,'Hoja de Trabajo para listado'!$BC$155:$BC$1048576,0),MATCH((CUADRO!O$5&amp;$E133),'Hoja de Trabajo para listado'!$BC$151:$CB$151,0)),0)+IFERROR(INDEX('Hoja de Trabajo para listado'!$DE$153:$DG$274,MATCH($A133,'Hoja de Trabajo para listado'!$DE$153:$DE$1048576,0),MATCH((CUADRO!O$5&amp;$E133),'Hoja de Trabajo para listado'!$DE$151:$DG$151,0)),0)+IFERROR(INDEX('Hoja de Trabajo para listado'!$CD$155:$DC$1048576,MATCH($A133,'Hoja de Trabajo para listado'!$CD$155:$CD$1048576,0),MATCH((CUADRO!O$5&amp;$E133),'Hoja de Trabajo para listado'!$CD$151:$DC$151,0)),0)</f>
        <v>0</v>
      </c>
      <c r="P133" s="245">
        <f ca="1">+IFERROR(INDEX('Hoja de Trabajo para listado'!$A$155:$Z$1048576,MATCH($A133,'Hoja de Trabajo para listado'!$A$155:$A$1048576,0),MATCH((CUADRO!P$5&amp;$E133),'Hoja de Trabajo para listado'!$A$151:$Z$151,0)),0)+IFERROR(INDEX('Hoja de Trabajo para listado'!$AB$155:$BA$1048576,MATCH($A133,'Hoja de Trabajo para listado'!$AB$155:$AB$1048576,0),MATCH((CUADRO!P$5&amp;$E133),'Hoja de Trabajo para listado'!$AB$151:$BA$151,0)),0)+IFERROR(INDEX('Hoja de Trabajo para listado'!$BC$155:$CB$1048576,MATCH($A133,'Hoja de Trabajo para listado'!$BC$155:$BC$1048576,0),MATCH((CUADRO!P$5&amp;$E133),'Hoja de Trabajo para listado'!$BC$151:$CB$151,0)),0)+IFERROR(INDEX('Hoja de Trabajo para listado'!$DE$153:$DG$274,MATCH($A133,'Hoja de Trabajo para listado'!$DE$153:$DE$1048576,0),MATCH((CUADRO!P$5&amp;$E133),'Hoja de Trabajo para listado'!$DE$151:$DG$151,0)),0)+IFERROR(INDEX('Hoja de Trabajo para listado'!$CD$155:$DC$1048576,MATCH($A133,'Hoja de Trabajo para listado'!$CD$155:$CD$1048576,0),MATCH((CUADRO!P$5&amp;$E133),'Hoja de Trabajo para listado'!$CD$151:$DC$151,0)),0)</f>
        <v>0</v>
      </c>
      <c r="Q133" s="245">
        <f ca="1">+IFERROR(INDEX('Hoja de Trabajo para listado'!$A$155:$Z$1048576,MATCH($A133,'Hoja de Trabajo para listado'!$A$155:$A$1048576,0),MATCH((CUADRO!Q$5&amp;$E133),'Hoja de Trabajo para listado'!$A$151:$Z$151,0)),0)+IFERROR(INDEX('Hoja de Trabajo para listado'!$AB$155:$BA$1048576,MATCH($A133,'Hoja de Trabajo para listado'!$AB$155:$AB$1048576,0),MATCH((CUADRO!Q$5&amp;$E133),'Hoja de Trabajo para listado'!$AB$151:$BA$151,0)),0)+IFERROR(INDEX('Hoja de Trabajo para listado'!$BC$155:$CB$1048576,MATCH($A133,'Hoja de Trabajo para listado'!$BC$155:$BC$1048576,0),MATCH((CUADRO!Q$5&amp;$E133),'Hoja de Trabajo para listado'!$BC$151:$CB$151,0)),0)+IFERROR(INDEX('Hoja de Trabajo para listado'!$DE$153:$DG$274,MATCH($A133,'Hoja de Trabajo para listado'!$DE$153:$DE$1048576,0),MATCH((CUADRO!Q$5&amp;$E133),'Hoja de Trabajo para listado'!$DE$151:$DG$151,0)),0)+IFERROR(INDEX('Hoja de Trabajo para listado'!$CD$155:$DC$1048576,MATCH($A133,'Hoja de Trabajo para listado'!$CD$155:$CD$1048576,0),MATCH((CUADRO!Q$5&amp;$E133),'Hoja de Trabajo para listado'!$CD$151:$DC$151,0)),0)</f>
        <v>0</v>
      </c>
      <c r="R133" s="245">
        <f t="shared" ca="1" si="5"/>
        <v>0</v>
      </c>
      <c r="S133" s="245">
        <f ca="1">+R132+R133</f>
        <v>0</v>
      </c>
      <c r="T133" s="245">
        <f ca="1">+S133</f>
        <v>0</v>
      </c>
      <c r="U133" s="244">
        <f t="shared" si="6"/>
        <v>2</v>
      </c>
      <c r="V133" s="333" t="str">
        <f>+VLOOKUP(A133,bd_lista!$A$3:$E$590,5,FALSE)</f>
        <v>Instituciones Descentralizadas</v>
      </c>
      <c r="W133" s="384"/>
      <c r="X133" s="242">
        <f>+VLOOKUP(A133,[3]Sheet1!$A$13:$D$744,4,FALSE)</f>
        <v>35</v>
      </c>
      <c r="Y133" s="242" t="str">
        <f>+VLOOKUP(X133,bd_lista!$A$3:$C$590,3,FALSE)</f>
        <v>Ministerio de Economía y Finanzas Públicas</v>
      </c>
      <c r="Z133" s="292"/>
      <c r="AA133" s="321"/>
    </row>
    <row r="134" spans="1:27" ht="15" hidden="1" customHeight="1">
      <c r="A134" s="251">
        <v>201</v>
      </c>
      <c r="B134" s="388">
        <f>+A134</f>
        <v>201</v>
      </c>
      <c r="C134" s="247" t="str">
        <f>+VLOOKUP(A134,bd_lista!$A$3:$C$590,3,FALSE)</f>
        <v>Agencia para el Des. de las Macroreg. y Zonas Fronterizas</v>
      </c>
      <c r="D134" s="385" t="str">
        <f>+C134</f>
        <v>Agencia para el Des. de las Macroreg. y Zonas Fronterizas</v>
      </c>
      <c r="E134" s="247" t="s">
        <v>1304</v>
      </c>
      <c r="F134" s="243">
        <f ca="1">+IFERROR(INDEX('Hoja de Trabajo para listado'!$A$155:$Z$1048576,MATCH($A134,'Hoja de Trabajo para listado'!$A$155:$A$1048576,0),MATCH((CUADRO!F$5&amp;$E134),'Hoja de Trabajo para listado'!$A$151:$Z$151,0)),0)+IFERROR(INDEX('Hoja de Trabajo para listado'!$AB$155:$BA$1048576,MATCH($A134,'Hoja de Trabajo para listado'!$AB$155:$AB$1048576,0),MATCH((CUADRO!F$5&amp;$E134),'Hoja de Trabajo para listado'!$AB$151:$BA$151,0)),0)+IFERROR(INDEX('Hoja de Trabajo para listado'!$BC$155:$CB$1048576,MATCH($A134,'Hoja de Trabajo para listado'!$BC$155:$BC$1048576,0),MATCH((CUADRO!F$5&amp;$E134),'Hoja de Trabajo para listado'!$BC$151:$CB$151,0)),0)+IFERROR(INDEX('Hoja de Trabajo para listado'!$DE$153:$DG$274,MATCH($A134,'Hoja de Trabajo para listado'!$DE$153:$DE$1048576,0),MATCH((CUADRO!F$5&amp;$E134),'Hoja de Trabajo para listado'!$DE$151:$DG$151,0)),0)+IFERROR(INDEX('Hoja de Trabajo para listado'!$CD$155:$DC$1048576,MATCH($A134,'Hoja de Trabajo para listado'!$CD$155:$CD$1048576,0),MATCH((CUADRO!F$5&amp;$E134),'Hoja de Trabajo para listado'!$CD$151:$DC$151,0)),0)</f>
        <v>0</v>
      </c>
      <c r="G134" s="243">
        <f ca="1">+IFERROR(INDEX('Hoja de Trabajo para listado'!$A$155:$Z$1048576,MATCH($A134,'Hoja de Trabajo para listado'!$A$155:$A$1048576,0),MATCH((CUADRO!G$5&amp;$E134),'Hoja de Trabajo para listado'!$A$151:$Z$151,0)),0)+IFERROR(INDEX('Hoja de Trabajo para listado'!$AB$155:$BA$1048576,MATCH($A134,'Hoja de Trabajo para listado'!$AB$155:$AB$1048576,0),MATCH((CUADRO!G$5&amp;$E134),'Hoja de Trabajo para listado'!$AB$151:$BA$151,0)),0)+IFERROR(INDEX('Hoja de Trabajo para listado'!$BC$155:$CB$1048576,MATCH($A134,'Hoja de Trabajo para listado'!$BC$155:$BC$1048576,0),MATCH((CUADRO!G$5&amp;$E134),'Hoja de Trabajo para listado'!$BC$151:$CB$151,0)),0)+IFERROR(INDEX('Hoja de Trabajo para listado'!$DE$153:$DG$274,MATCH($A134,'Hoja de Trabajo para listado'!$DE$153:$DE$1048576,0),MATCH((CUADRO!G$5&amp;$E134),'Hoja de Trabajo para listado'!$DE$151:$DG$151,0)),0)+IFERROR(INDEX('Hoja de Trabajo para listado'!$CD$155:$DC$1048576,MATCH($A134,'Hoja de Trabajo para listado'!$CD$155:$CD$1048576,0),MATCH((CUADRO!G$5&amp;$E134),'Hoja de Trabajo para listado'!$CD$151:$DC$151,0)),0)</f>
        <v>0</v>
      </c>
      <c r="H134" s="243">
        <f ca="1">+IFERROR(INDEX('Hoja de Trabajo para listado'!$A$155:$Z$1048576,MATCH($A134,'Hoja de Trabajo para listado'!$A$155:$A$1048576,0),MATCH((CUADRO!H$5&amp;$E134),'Hoja de Trabajo para listado'!$A$151:$Z$151,0)),0)+IFERROR(INDEX('Hoja de Trabajo para listado'!$AB$155:$BA$1048576,MATCH($A134,'Hoja de Trabajo para listado'!$AB$155:$AB$1048576,0),MATCH((CUADRO!H$5&amp;$E134),'Hoja de Trabajo para listado'!$AB$151:$BA$151,0)),0)+IFERROR(INDEX('Hoja de Trabajo para listado'!$BC$155:$CB$1048576,MATCH($A134,'Hoja de Trabajo para listado'!$BC$155:$BC$1048576,0),MATCH((CUADRO!H$5&amp;$E134),'Hoja de Trabajo para listado'!$BC$151:$CB$151,0)),0)+IFERROR(INDEX('Hoja de Trabajo para listado'!$DE$153:$DG$274,MATCH($A134,'Hoja de Trabajo para listado'!$DE$153:$DE$1048576,0),MATCH((CUADRO!H$5&amp;$E134),'Hoja de Trabajo para listado'!$DE$151:$DG$151,0)),0)+IFERROR(INDEX('Hoja de Trabajo para listado'!$CD$155:$DC$1048576,MATCH($A134,'Hoja de Trabajo para listado'!$CD$155:$CD$1048576,0),MATCH((CUADRO!H$5&amp;$E134),'Hoja de Trabajo para listado'!$CD$151:$DC$151,0)),0)</f>
        <v>0</v>
      </c>
      <c r="I134" s="243">
        <f ca="1">+IFERROR(INDEX('Hoja de Trabajo para listado'!$A$155:$Z$1048576,MATCH($A134,'Hoja de Trabajo para listado'!$A$155:$A$1048576,0),MATCH((CUADRO!I$5&amp;$E134),'Hoja de Trabajo para listado'!$A$151:$Z$151,0)),0)+IFERROR(INDEX('Hoja de Trabajo para listado'!$AB$155:$BA$1048576,MATCH($A134,'Hoja de Trabajo para listado'!$AB$155:$AB$1048576,0),MATCH((CUADRO!I$5&amp;$E134),'Hoja de Trabajo para listado'!$AB$151:$BA$151,0)),0)+IFERROR(INDEX('Hoja de Trabajo para listado'!$BC$155:$CB$1048576,MATCH($A134,'Hoja de Trabajo para listado'!$BC$155:$BC$1048576,0),MATCH((CUADRO!I$5&amp;$E134),'Hoja de Trabajo para listado'!$BC$151:$CB$151,0)),0)+IFERROR(INDEX('Hoja de Trabajo para listado'!$DE$153:$DG$274,MATCH($A134,'Hoja de Trabajo para listado'!$DE$153:$DE$1048576,0),MATCH((CUADRO!I$5&amp;$E134),'Hoja de Trabajo para listado'!$DE$151:$DG$151,0)),0)+IFERROR(INDEX('Hoja de Trabajo para listado'!$CD$155:$DC$1048576,MATCH($A134,'Hoja de Trabajo para listado'!$CD$155:$CD$1048576,0),MATCH((CUADRO!I$5&amp;$E134),'Hoja de Trabajo para listado'!$CD$151:$DC$151,0)),0)</f>
        <v>0</v>
      </c>
      <c r="J134" s="243">
        <f ca="1">+IFERROR(INDEX('Hoja de Trabajo para listado'!$A$155:$Z$1048576,MATCH($A134,'Hoja de Trabajo para listado'!$A$155:$A$1048576,0),MATCH((CUADRO!J$5&amp;$E134),'Hoja de Trabajo para listado'!$A$151:$Z$151,0)),0)+IFERROR(INDEX('Hoja de Trabajo para listado'!$AB$155:$BA$1048576,MATCH($A134,'Hoja de Trabajo para listado'!$AB$155:$AB$1048576,0),MATCH((CUADRO!J$5&amp;$E134),'Hoja de Trabajo para listado'!$AB$151:$BA$151,0)),0)+IFERROR(INDEX('Hoja de Trabajo para listado'!$BC$155:$CB$1048576,MATCH($A134,'Hoja de Trabajo para listado'!$BC$155:$BC$1048576,0),MATCH((CUADRO!J$5&amp;$E134),'Hoja de Trabajo para listado'!$BC$151:$CB$151,0)),0)+IFERROR(INDEX('Hoja de Trabajo para listado'!$DE$153:$DG$274,MATCH($A134,'Hoja de Trabajo para listado'!$DE$153:$DE$1048576,0),MATCH((CUADRO!J$5&amp;$E134),'Hoja de Trabajo para listado'!$DE$151:$DG$151,0)),0)+IFERROR(INDEX('Hoja de Trabajo para listado'!$CD$155:$DC$1048576,MATCH($A134,'Hoja de Trabajo para listado'!$CD$155:$CD$1048576,0),MATCH((CUADRO!J$5&amp;$E134),'Hoja de Trabajo para listado'!$CD$151:$DC$151,0)),0)</f>
        <v>0</v>
      </c>
      <c r="K134" s="243">
        <f ca="1">+IFERROR(INDEX('Hoja de Trabajo para listado'!$A$155:$Z$1048576,MATCH($A134,'Hoja de Trabajo para listado'!$A$155:$A$1048576,0),MATCH((CUADRO!K$5&amp;$E134),'Hoja de Trabajo para listado'!$A$151:$Z$151,0)),0)+IFERROR(INDEX('Hoja de Trabajo para listado'!$AB$155:$BA$1048576,MATCH($A134,'Hoja de Trabajo para listado'!$AB$155:$AB$1048576,0),MATCH((CUADRO!K$5&amp;$E134),'Hoja de Trabajo para listado'!$AB$151:$BA$151,0)),0)+IFERROR(INDEX('Hoja de Trabajo para listado'!$BC$155:$CB$1048576,MATCH($A134,'Hoja de Trabajo para listado'!$BC$155:$BC$1048576,0),MATCH((CUADRO!K$5&amp;$E134),'Hoja de Trabajo para listado'!$BC$151:$CB$151,0)),0)+IFERROR(INDEX('Hoja de Trabajo para listado'!$DE$153:$DG$274,MATCH($A134,'Hoja de Trabajo para listado'!$DE$153:$DE$1048576,0),MATCH((CUADRO!K$5&amp;$E134),'Hoja de Trabajo para listado'!$DE$151:$DG$151,0)),0)+IFERROR(INDEX('Hoja de Trabajo para listado'!$CD$155:$DC$1048576,MATCH($A134,'Hoja de Trabajo para listado'!$CD$155:$CD$1048576,0),MATCH((CUADRO!K$5&amp;$E134),'Hoja de Trabajo para listado'!$CD$151:$DC$151,0)),0)</f>
        <v>0</v>
      </c>
      <c r="L134" s="243">
        <f ca="1">+IFERROR(INDEX('Hoja de Trabajo para listado'!$A$155:$Z$1048576,MATCH($A134,'Hoja de Trabajo para listado'!$A$155:$A$1048576,0),MATCH((CUADRO!L$5&amp;$E134),'Hoja de Trabajo para listado'!$A$151:$Z$151,0)),0)+IFERROR(INDEX('Hoja de Trabajo para listado'!$AB$155:$BA$1048576,MATCH($A134,'Hoja de Trabajo para listado'!$AB$155:$AB$1048576,0),MATCH((CUADRO!L$5&amp;$E134),'Hoja de Trabajo para listado'!$AB$151:$BA$151,0)),0)+IFERROR(INDEX('Hoja de Trabajo para listado'!$BC$155:$CB$1048576,MATCH($A134,'Hoja de Trabajo para listado'!$BC$155:$BC$1048576,0),MATCH((CUADRO!L$5&amp;$E134),'Hoja de Trabajo para listado'!$BC$151:$CB$151,0)),0)+IFERROR(INDEX('Hoja de Trabajo para listado'!$DE$153:$DG$274,MATCH($A134,'Hoja de Trabajo para listado'!$DE$153:$DE$1048576,0),MATCH((CUADRO!L$5&amp;$E134),'Hoja de Trabajo para listado'!$DE$151:$DG$151,0)),0)+IFERROR(INDEX('Hoja de Trabajo para listado'!$CD$155:$DC$1048576,MATCH($A134,'Hoja de Trabajo para listado'!$CD$155:$CD$1048576,0),MATCH((CUADRO!L$5&amp;$E134),'Hoja de Trabajo para listado'!$CD$151:$DC$151,0)),0)</f>
        <v>0</v>
      </c>
      <c r="M134" s="243">
        <f ca="1">+IFERROR(INDEX('Hoja de Trabajo para listado'!$A$155:$Z$1048576,MATCH($A134,'Hoja de Trabajo para listado'!$A$155:$A$1048576,0),MATCH((CUADRO!M$5&amp;$E134),'Hoja de Trabajo para listado'!$A$151:$Z$151,0)),0)+IFERROR(INDEX('Hoja de Trabajo para listado'!$AB$155:$BA$1048576,MATCH($A134,'Hoja de Trabajo para listado'!$AB$155:$AB$1048576,0),MATCH((CUADRO!M$5&amp;$E134),'Hoja de Trabajo para listado'!$AB$151:$BA$151,0)),0)+IFERROR(INDEX('Hoja de Trabajo para listado'!$BC$155:$CB$1048576,MATCH($A134,'Hoja de Trabajo para listado'!$BC$155:$BC$1048576,0),MATCH((CUADRO!M$5&amp;$E134),'Hoja de Trabajo para listado'!$BC$151:$CB$151,0)),0)+IFERROR(INDEX('Hoja de Trabajo para listado'!$DE$153:$DG$274,MATCH($A134,'Hoja de Trabajo para listado'!$DE$153:$DE$1048576,0),MATCH((CUADRO!M$5&amp;$E134),'Hoja de Trabajo para listado'!$DE$151:$DG$151,0)),0)+IFERROR(INDEX('Hoja de Trabajo para listado'!$CD$155:$DC$1048576,MATCH($A134,'Hoja de Trabajo para listado'!$CD$155:$CD$1048576,0),MATCH((CUADRO!M$5&amp;$E134),'Hoja de Trabajo para listado'!$CD$151:$DC$151,0)),0)</f>
        <v>0</v>
      </c>
      <c r="N134" s="243">
        <f ca="1">+IFERROR(INDEX('Hoja de Trabajo para listado'!$A$155:$Z$1048576,MATCH($A134,'Hoja de Trabajo para listado'!$A$155:$A$1048576,0),MATCH((CUADRO!N$5&amp;$E134),'Hoja de Trabajo para listado'!$A$151:$Z$151,0)),0)+IFERROR(INDEX('Hoja de Trabajo para listado'!$AB$155:$BA$1048576,MATCH($A134,'Hoja de Trabajo para listado'!$AB$155:$AB$1048576,0),MATCH((CUADRO!N$5&amp;$E134),'Hoja de Trabajo para listado'!$AB$151:$BA$151,0)),0)+IFERROR(INDEX('Hoja de Trabajo para listado'!$BC$155:$CB$1048576,MATCH($A134,'Hoja de Trabajo para listado'!$BC$155:$BC$1048576,0),MATCH((CUADRO!N$5&amp;$E134),'Hoja de Trabajo para listado'!$BC$151:$CB$151,0)),0)+IFERROR(INDEX('Hoja de Trabajo para listado'!$DE$153:$DG$274,MATCH($A134,'Hoja de Trabajo para listado'!$DE$153:$DE$1048576,0),MATCH((CUADRO!N$5&amp;$E134),'Hoja de Trabajo para listado'!$DE$151:$DG$151,0)),0)+IFERROR(INDEX('Hoja de Trabajo para listado'!$CD$155:$DC$1048576,MATCH($A134,'Hoja de Trabajo para listado'!$CD$155:$CD$1048576,0),MATCH((CUADRO!N$5&amp;$E134),'Hoja de Trabajo para listado'!$CD$151:$DC$151,0)),0)</f>
        <v>0</v>
      </c>
      <c r="O134" s="243">
        <f ca="1">+IFERROR(INDEX('Hoja de Trabajo para listado'!$A$155:$Z$1048576,MATCH($A134,'Hoja de Trabajo para listado'!$A$155:$A$1048576,0),MATCH((CUADRO!O$5&amp;$E134),'Hoja de Trabajo para listado'!$A$151:$Z$151,0)),0)+IFERROR(INDEX('Hoja de Trabajo para listado'!$AB$155:$BA$1048576,MATCH($A134,'Hoja de Trabajo para listado'!$AB$155:$AB$1048576,0),MATCH((CUADRO!O$5&amp;$E134),'Hoja de Trabajo para listado'!$AB$151:$BA$151,0)),0)+IFERROR(INDEX('Hoja de Trabajo para listado'!$BC$155:$CB$1048576,MATCH($A134,'Hoja de Trabajo para listado'!$BC$155:$BC$1048576,0),MATCH((CUADRO!O$5&amp;$E134),'Hoja de Trabajo para listado'!$BC$151:$CB$151,0)),0)+IFERROR(INDEX('Hoja de Trabajo para listado'!$DE$153:$DG$274,MATCH($A134,'Hoja de Trabajo para listado'!$DE$153:$DE$1048576,0),MATCH((CUADRO!O$5&amp;$E134),'Hoja de Trabajo para listado'!$DE$151:$DG$151,0)),0)+IFERROR(INDEX('Hoja de Trabajo para listado'!$CD$155:$DC$1048576,MATCH($A134,'Hoja de Trabajo para listado'!$CD$155:$CD$1048576,0),MATCH((CUADRO!O$5&amp;$E134),'Hoja de Trabajo para listado'!$CD$151:$DC$151,0)),0)</f>
        <v>0</v>
      </c>
      <c r="P134" s="243">
        <f ca="1">+IFERROR(INDEX('Hoja de Trabajo para listado'!$A$155:$Z$1048576,MATCH($A134,'Hoja de Trabajo para listado'!$A$155:$A$1048576,0),MATCH((CUADRO!P$5&amp;$E134),'Hoja de Trabajo para listado'!$A$151:$Z$151,0)),0)+IFERROR(INDEX('Hoja de Trabajo para listado'!$AB$155:$BA$1048576,MATCH($A134,'Hoja de Trabajo para listado'!$AB$155:$AB$1048576,0),MATCH((CUADRO!P$5&amp;$E134),'Hoja de Trabajo para listado'!$AB$151:$BA$151,0)),0)+IFERROR(INDEX('Hoja de Trabajo para listado'!$BC$155:$CB$1048576,MATCH($A134,'Hoja de Trabajo para listado'!$BC$155:$BC$1048576,0),MATCH((CUADRO!P$5&amp;$E134),'Hoja de Trabajo para listado'!$BC$151:$CB$151,0)),0)+IFERROR(INDEX('Hoja de Trabajo para listado'!$DE$153:$DG$274,MATCH($A134,'Hoja de Trabajo para listado'!$DE$153:$DE$1048576,0),MATCH((CUADRO!P$5&amp;$E134),'Hoja de Trabajo para listado'!$DE$151:$DG$151,0)),0)+IFERROR(INDEX('Hoja de Trabajo para listado'!$CD$155:$DC$1048576,MATCH($A134,'Hoja de Trabajo para listado'!$CD$155:$CD$1048576,0),MATCH((CUADRO!P$5&amp;$E134),'Hoja de Trabajo para listado'!$CD$151:$DC$151,0)),0)</f>
        <v>0</v>
      </c>
      <c r="Q134" s="243">
        <f ca="1">+IFERROR(INDEX('Hoja de Trabajo para listado'!$A$155:$Z$1048576,MATCH($A134,'Hoja de Trabajo para listado'!$A$155:$A$1048576,0),MATCH((CUADRO!Q$5&amp;$E134),'Hoja de Trabajo para listado'!$A$151:$Z$151,0)),0)+IFERROR(INDEX('Hoja de Trabajo para listado'!$AB$155:$BA$1048576,MATCH($A134,'Hoja de Trabajo para listado'!$AB$155:$AB$1048576,0),MATCH((CUADRO!Q$5&amp;$E134),'Hoja de Trabajo para listado'!$AB$151:$BA$151,0)),0)+IFERROR(INDEX('Hoja de Trabajo para listado'!$BC$155:$CB$1048576,MATCH($A134,'Hoja de Trabajo para listado'!$BC$155:$BC$1048576,0),MATCH((CUADRO!Q$5&amp;$E134),'Hoja de Trabajo para listado'!$BC$151:$CB$151,0)),0)+IFERROR(INDEX('Hoja de Trabajo para listado'!$DE$153:$DG$274,MATCH($A134,'Hoja de Trabajo para listado'!$DE$153:$DE$1048576,0),MATCH((CUADRO!Q$5&amp;$E134),'Hoja de Trabajo para listado'!$DE$151:$DG$151,0)),0)+IFERROR(INDEX('Hoja de Trabajo para listado'!$CD$155:$DC$1048576,MATCH($A134,'Hoja de Trabajo para listado'!$CD$155:$CD$1048576,0),MATCH((CUADRO!Q$5&amp;$E134),'Hoja de Trabajo para listado'!$CD$151:$DC$151,0)),0)</f>
        <v>0</v>
      </c>
      <c r="R134" s="243">
        <f t="shared" ref="R134:R197" ca="1" si="7">+SUM(F134:Q134)</f>
        <v>0</v>
      </c>
      <c r="S134" s="243"/>
      <c r="T134" s="243">
        <f ca="1">+T135</f>
        <v>0</v>
      </c>
      <c r="U134" s="242">
        <f t="shared" ref="U134:U197" si="8">+IF(E134="Débitos",1,2)</f>
        <v>1</v>
      </c>
      <c r="V134" s="333" t="str">
        <f>+VLOOKUP(A134,bd_lista!$A$3:$E$590,5,FALSE)</f>
        <v>Instituciones Descentralizadas</v>
      </c>
      <c r="W134" s="383" t="str">
        <f>+V134</f>
        <v>Instituciones Descentralizadas</v>
      </c>
      <c r="X134" s="242">
        <f>+VLOOKUP(A134,[3]Sheet1!$A$13:$D$744,4,FALSE)</f>
        <v>66</v>
      </c>
      <c r="Y134" s="242" t="str">
        <f>+VLOOKUP(X134,bd_lista!$A$3:$C$590,3,FALSE)</f>
        <v>Ministerio de Planificación del Desarrollo</v>
      </c>
      <c r="Z134" s="294">
        <f>+X134</f>
        <v>66</v>
      </c>
      <c r="AA134" s="319" t="str">
        <f>+Y134</f>
        <v>Ministerio de Planificación del Desarrollo</v>
      </c>
    </row>
    <row r="135" spans="1:27" ht="15" hidden="1" customHeight="1">
      <c r="A135" s="32">
        <v>201</v>
      </c>
      <c r="B135" s="389"/>
      <c r="C135" s="333" t="str">
        <f>+VLOOKUP(A135,bd_lista!$A$3:$C$590,3,FALSE)</f>
        <v>Agencia para el Des. de las Macroreg. y Zonas Fronterizas</v>
      </c>
      <c r="D135" s="386"/>
      <c r="E135" s="333" t="s">
        <v>1305</v>
      </c>
      <c r="F135" s="245">
        <f ca="1">+IFERROR(INDEX('Hoja de Trabajo para listado'!$A$155:$Z$1048576,MATCH($A135,'Hoja de Trabajo para listado'!$A$155:$A$1048576,0),MATCH((CUADRO!F$5&amp;$E135),'Hoja de Trabajo para listado'!$A$151:$Z$151,0)),0)+IFERROR(INDEX('Hoja de Trabajo para listado'!$AB$155:$BA$1048576,MATCH($A135,'Hoja de Trabajo para listado'!$AB$155:$AB$1048576,0),MATCH((CUADRO!F$5&amp;$E135),'Hoja de Trabajo para listado'!$AB$151:$BA$151,0)),0)+IFERROR(INDEX('Hoja de Trabajo para listado'!$BC$155:$CB$1048576,MATCH($A135,'Hoja de Trabajo para listado'!$BC$155:$BC$1048576,0),MATCH((CUADRO!F$5&amp;$E135),'Hoja de Trabajo para listado'!$BC$151:$CB$151,0)),0)+IFERROR(INDEX('Hoja de Trabajo para listado'!$DE$153:$DG$274,MATCH($A135,'Hoja de Trabajo para listado'!$DE$153:$DE$1048576,0),MATCH((CUADRO!F$5&amp;$E135),'Hoja de Trabajo para listado'!$DE$151:$DG$151,0)),0)+IFERROR(INDEX('Hoja de Trabajo para listado'!$CD$155:$DC$1048576,MATCH($A135,'Hoja de Trabajo para listado'!$CD$155:$CD$1048576,0),MATCH((CUADRO!F$5&amp;$E135),'Hoja de Trabajo para listado'!$CD$151:$DC$151,0)),0)</f>
        <v>0</v>
      </c>
      <c r="G135" s="245">
        <f ca="1">+IFERROR(INDEX('Hoja de Trabajo para listado'!$A$155:$Z$1048576,MATCH($A135,'Hoja de Trabajo para listado'!$A$155:$A$1048576,0),MATCH((CUADRO!G$5&amp;$E135),'Hoja de Trabajo para listado'!$A$151:$Z$151,0)),0)+IFERROR(INDEX('Hoja de Trabajo para listado'!$AB$155:$BA$1048576,MATCH($A135,'Hoja de Trabajo para listado'!$AB$155:$AB$1048576,0),MATCH((CUADRO!G$5&amp;$E135),'Hoja de Trabajo para listado'!$AB$151:$BA$151,0)),0)+IFERROR(INDEX('Hoja de Trabajo para listado'!$BC$155:$CB$1048576,MATCH($A135,'Hoja de Trabajo para listado'!$BC$155:$BC$1048576,0),MATCH((CUADRO!G$5&amp;$E135),'Hoja de Trabajo para listado'!$BC$151:$CB$151,0)),0)+IFERROR(INDEX('Hoja de Trabajo para listado'!$DE$153:$DG$274,MATCH($A135,'Hoja de Trabajo para listado'!$DE$153:$DE$1048576,0),MATCH((CUADRO!G$5&amp;$E135),'Hoja de Trabajo para listado'!$DE$151:$DG$151,0)),0)+IFERROR(INDEX('Hoja de Trabajo para listado'!$CD$155:$DC$1048576,MATCH($A135,'Hoja de Trabajo para listado'!$CD$155:$CD$1048576,0),MATCH((CUADRO!G$5&amp;$E135),'Hoja de Trabajo para listado'!$CD$151:$DC$151,0)),0)</f>
        <v>0</v>
      </c>
      <c r="H135" s="245">
        <f ca="1">+IFERROR(INDEX('Hoja de Trabajo para listado'!$A$155:$Z$1048576,MATCH($A135,'Hoja de Trabajo para listado'!$A$155:$A$1048576,0),MATCH((CUADRO!H$5&amp;$E135),'Hoja de Trabajo para listado'!$A$151:$Z$151,0)),0)+IFERROR(INDEX('Hoja de Trabajo para listado'!$AB$155:$BA$1048576,MATCH($A135,'Hoja de Trabajo para listado'!$AB$155:$AB$1048576,0),MATCH((CUADRO!H$5&amp;$E135),'Hoja de Trabajo para listado'!$AB$151:$BA$151,0)),0)+IFERROR(INDEX('Hoja de Trabajo para listado'!$BC$155:$CB$1048576,MATCH($A135,'Hoja de Trabajo para listado'!$BC$155:$BC$1048576,0),MATCH((CUADRO!H$5&amp;$E135),'Hoja de Trabajo para listado'!$BC$151:$CB$151,0)),0)+IFERROR(INDEX('Hoja de Trabajo para listado'!$DE$153:$DG$274,MATCH($A135,'Hoja de Trabajo para listado'!$DE$153:$DE$1048576,0),MATCH((CUADRO!H$5&amp;$E135),'Hoja de Trabajo para listado'!$DE$151:$DG$151,0)),0)+IFERROR(INDEX('Hoja de Trabajo para listado'!$CD$155:$DC$1048576,MATCH($A135,'Hoja de Trabajo para listado'!$CD$155:$CD$1048576,0),MATCH((CUADRO!H$5&amp;$E135),'Hoja de Trabajo para listado'!$CD$151:$DC$151,0)),0)</f>
        <v>0</v>
      </c>
      <c r="I135" s="245">
        <f ca="1">+IFERROR(INDEX('Hoja de Trabajo para listado'!$A$155:$Z$1048576,MATCH($A135,'Hoja de Trabajo para listado'!$A$155:$A$1048576,0),MATCH((CUADRO!I$5&amp;$E135),'Hoja de Trabajo para listado'!$A$151:$Z$151,0)),0)+IFERROR(INDEX('Hoja de Trabajo para listado'!$AB$155:$BA$1048576,MATCH($A135,'Hoja de Trabajo para listado'!$AB$155:$AB$1048576,0),MATCH((CUADRO!I$5&amp;$E135),'Hoja de Trabajo para listado'!$AB$151:$BA$151,0)),0)+IFERROR(INDEX('Hoja de Trabajo para listado'!$BC$155:$CB$1048576,MATCH($A135,'Hoja de Trabajo para listado'!$BC$155:$BC$1048576,0),MATCH((CUADRO!I$5&amp;$E135),'Hoja de Trabajo para listado'!$BC$151:$CB$151,0)),0)+IFERROR(INDEX('Hoja de Trabajo para listado'!$DE$153:$DG$274,MATCH($A135,'Hoja de Trabajo para listado'!$DE$153:$DE$1048576,0),MATCH((CUADRO!I$5&amp;$E135),'Hoja de Trabajo para listado'!$DE$151:$DG$151,0)),0)+IFERROR(INDEX('Hoja de Trabajo para listado'!$CD$155:$DC$1048576,MATCH($A135,'Hoja de Trabajo para listado'!$CD$155:$CD$1048576,0),MATCH((CUADRO!I$5&amp;$E135),'Hoja de Trabajo para listado'!$CD$151:$DC$151,0)),0)</f>
        <v>0</v>
      </c>
      <c r="J135" s="245">
        <f ca="1">+IFERROR(INDEX('Hoja de Trabajo para listado'!$A$155:$Z$1048576,MATCH($A135,'Hoja de Trabajo para listado'!$A$155:$A$1048576,0),MATCH((CUADRO!J$5&amp;$E135),'Hoja de Trabajo para listado'!$A$151:$Z$151,0)),0)+IFERROR(INDEX('Hoja de Trabajo para listado'!$AB$155:$BA$1048576,MATCH($A135,'Hoja de Trabajo para listado'!$AB$155:$AB$1048576,0),MATCH((CUADRO!J$5&amp;$E135),'Hoja de Trabajo para listado'!$AB$151:$BA$151,0)),0)+IFERROR(INDEX('Hoja de Trabajo para listado'!$BC$155:$CB$1048576,MATCH($A135,'Hoja de Trabajo para listado'!$BC$155:$BC$1048576,0),MATCH((CUADRO!J$5&amp;$E135),'Hoja de Trabajo para listado'!$BC$151:$CB$151,0)),0)+IFERROR(INDEX('Hoja de Trabajo para listado'!$DE$153:$DG$274,MATCH($A135,'Hoja de Trabajo para listado'!$DE$153:$DE$1048576,0),MATCH((CUADRO!J$5&amp;$E135),'Hoja de Trabajo para listado'!$DE$151:$DG$151,0)),0)+IFERROR(INDEX('Hoja de Trabajo para listado'!$CD$155:$DC$1048576,MATCH($A135,'Hoja de Trabajo para listado'!$CD$155:$CD$1048576,0),MATCH((CUADRO!J$5&amp;$E135),'Hoja de Trabajo para listado'!$CD$151:$DC$151,0)),0)</f>
        <v>0</v>
      </c>
      <c r="K135" s="245">
        <f ca="1">+IFERROR(INDEX('Hoja de Trabajo para listado'!$A$155:$Z$1048576,MATCH($A135,'Hoja de Trabajo para listado'!$A$155:$A$1048576,0),MATCH((CUADRO!K$5&amp;$E135),'Hoja de Trabajo para listado'!$A$151:$Z$151,0)),0)+IFERROR(INDEX('Hoja de Trabajo para listado'!$AB$155:$BA$1048576,MATCH($A135,'Hoja de Trabajo para listado'!$AB$155:$AB$1048576,0),MATCH((CUADRO!K$5&amp;$E135),'Hoja de Trabajo para listado'!$AB$151:$BA$151,0)),0)+IFERROR(INDEX('Hoja de Trabajo para listado'!$BC$155:$CB$1048576,MATCH($A135,'Hoja de Trabajo para listado'!$BC$155:$BC$1048576,0),MATCH((CUADRO!K$5&amp;$E135),'Hoja de Trabajo para listado'!$BC$151:$CB$151,0)),0)+IFERROR(INDEX('Hoja de Trabajo para listado'!$DE$153:$DG$274,MATCH($A135,'Hoja de Trabajo para listado'!$DE$153:$DE$1048576,0),MATCH((CUADRO!K$5&amp;$E135),'Hoja de Trabajo para listado'!$DE$151:$DG$151,0)),0)+IFERROR(INDEX('Hoja de Trabajo para listado'!$CD$155:$DC$1048576,MATCH($A135,'Hoja de Trabajo para listado'!$CD$155:$CD$1048576,0),MATCH((CUADRO!K$5&amp;$E135),'Hoja de Trabajo para listado'!$CD$151:$DC$151,0)),0)</f>
        <v>0</v>
      </c>
      <c r="L135" s="245">
        <f ca="1">+IFERROR(INDEX('Hoja de Trabajo para listado'!$A$155:$Z$1048576,MATCH($A135,'Hoja de Trabajo para listado'!$A$155:$A$1048576,0),MATCH((CUADRO!L$5&amp;$E135),'Hoja de Trabajo para listado'!$A$151:$Z$151,0)),0)+IFERROR(INDEX('Hoja de Trabajo para listado'!$AB$155:$BA$1048576,MATCH($A135,'Hoja de Trabajo para listado'!$AB$155:$AB$1048576,0),MATCH((CUADRO!L$5&amp;$E135),'Hoja de Trabajo para listado'!$AB$151:$BA$151,0)),0)+IFERROR(INDEX('Hoja de Trabajo para listado'!$BC$155:$CB$1048576,MATCH($A135,'Hoja de Trabajo para listado'!$BC$155:$BC$1048576,0),MATCH((CUADRO!L$5&amp;$E135),'Hoja de Trabajo para listado'!$BC$151:$CB$151,0)),0)+IFERROR(INDEX('Hoja de Trabajo para listado'!$DE$153:$DG$274,MATCH($A135,'Hoja de Trabajo para listado'!$DE$153:$DE$1048576,0),MATCH((CUADRO!L$5&amp;$E135),'Hoja de Trabajo para listado'!$DE$151:$DG$151,0)),0)+IFERROR(INDEX('Hoja de Trabajo para listado'!$CD$155:$DC$1048576,MATCH($A135,'Hoja de Trabajo para listado'!$CD$155:$CD$1048576,0),MATCH((CUADRO!L$5&amp;$E135),'Hoja de Trabajo para listado'!$CD$151:$DC$151,0)),0)</f>
        <v>0</v>
      </c>
      <c r="M135" s="245">
        <f ca="1">+IFERROR(INDEX('Hoja de Trabajo para listado'!$A$155:$Z$1048576,MATCH($A135,'Hoja de Trabajo para listado'!$A$155:$A$1048576,0),MATCH((CUADRO!M$5&amp;$E135),'Hoja de Trabajo para listado'!$A$151:$Z$151,0)),0)+IFERROR(INDEX('Hoja de Trabajo para listado'!$AB$155:$BA$1048576,MATCH($A135,'Hoja de Trabajo para listado'!$AB$155:$AB$1048576,0),MATCH((CUADRO!M$5&amp;$E135),'Hoja de Trabajo para listado'!$AB$151:$BA$151,0)),0)+IFERROR(INDEX('Hoja de Trabajo para listado'!$BC$155:$CB$1048576,MATCH($A135,'Hoja de Trabajo para listado'!$BC$155:$BC$1048576,0),MATCH((CUADRO!M$5&amp;$E135),'Hoja de Trabajo para listado'!$BC$151:$CB$151,0)),0)+IFERROR(INDEX('Hoja de Trabajo para listado'!$DE$153:$DG$274,MATCH($A135,'Hoja de Trabajo para listado'!$DE$153:$DE$1048576,0),MATCH((CUADRO!M$5&amp;$E135),'Hoja de Trabajo para listado'!$DE$151:$DG$151,0)),0)+IFERROR(INDEX('Hoja de Trabajo para listado'!$CD$155:$DC$1048576,MATCH($A135,'Hoja de Trabajo para listado'!$CD$155:$CD$1048576,0),MATCH((CUADRO!M$5&amp;$E135),'Hoja de Trabajo para listado'!$CD$151:$DC$151,0)),0)</f>
        <v>0</v>
      </c>
      <c r="N135" s="245">
        <f ca="1">+IFERROR(INDEX('Hoja de Trabajo para listado'!$A$155:$Z$1048576,MATCH($A135,'Hoja de Trabajo para listado'!$A$155:$A$1048576,0),MATCH((CUADRO!N$5&amp;$E135),'Hoja de Trabajo para listado'!$A$151:$Z$151,0)),0)+IFERROR(INDEX('Hoja de Trabajo para listado'!$AB$155:$BA$1048576,MATCH($A135,'Hoja de Trabajo para listado'!$AB$155:$AB$1048576,0),MATCH((CUADRO!N$5&amp;$E135),'Hoja de Trabajo para listado'!$AB$151:$BA$151,0)),0)+IFERROR(INDEX('Hoja de Trabajo para listado'!$BC$155:$CB$1048576,MATCH($A135,'Hoja de Trabajo para listado'!$BC$155:$BC$1048576,0),MATCH((CUADRO!N$5&amp;$E135),'Hoja de Trabajo para listado'!$BC$151:$CB$151,0)),0)+IFERROR(INDEX('Hoja de Trabajo para listado'!$DE$153:$DG$274,MATCH($A135,'Hoja de Trabajo para listado'!$DE$153:$DE$1048576,0),MATCH((CUADRO!N$5&amp;$E135),'Hoja de Trabajo para listado'!$DE$151:$DG$151,0)),0)+IFERROR(INDEX('Hoja de Trabajo para listado'!$CD$155:$DC$1048576,MATCH($A135,'Hoja de Trabajo para listado'!$CD$155:$CD$1048576,0),MATCH((CUADRO!N$5&amp;$E135),'Hoja de Trabajo para listado'!$CD$151:$DC$151,0)),0)</f>
        <v>0</v>
      </c>
      <c r="O135" s="245">
        <f ca="1">+IFERROR(INDEX('Hoja de Trabajo para listado'!$A$155:$Z$1048576,MATCH($A135,'Hoja de Trabajo para listado'!$A$155:$A$1048576,0),MATCH((CUADRO!O$5&amp;$E135),'Hoja de Trabajo para listado'!$A$151:$Z$151,0)),0)+IFERROR(INDEX('Hoja de Trabajo para listado'!$AB$155:$BA$1048576,MATCH($A135,'Hoja de Trabajo para listado'!$AB$155:$AB$1048576,0),MATCH((CUADRO!O$5&amp;$E135),'Hoja de Trabajo para listado'!$AB$151:$BA$151,0)),0)+IFERROR(INDEX('Hoja de Trabajo para listado'!$BC$155:$CB$1048576,MATCH($A135,'Hoja de Trabajo para listado'!$BC$155:$BC$1048576,0),MATCH((CUADRO!O$5&amp;$E135),'Hoja de Trabajo para listado'!$BC$151:$CB$151,0)),0)+IFERROR(INDEX('Hoja de Trabajo para listado'!$DE$153:$DG$274,MATCH($A135,'Hoja de Trabajo para listado'!$DE$153:$DE$1048576,0),MATCH((CUADRO!O$5&amp;$E135),'Hoja de Trabajo para listado'!$DE$151:$DG$151,0)),0)+IFERROR(INDEX('Hoja de Trabajo para listado'!$CD$155:$DC$1048576,MATCH($A135,'Hoja de Trabajo para listado'!$CD$155:$CD$1048576,0),MATCH((CUADRO!O$5&amp;$E135),'Hoja de Trabajo para listado'!$CD$151:$DC$151,0)),0)</f>
        <v>0</v>
      </c>
      <c r="P135" s="245">
        <f ca="1">+IFERROR(INDEX('Hoja de Trabajo para listado'!$A$155:$Z$1048576,MATCH($A135,'Hoja de Trabajo para listado'!$A$155:$A$1048576,0),MATCH((CUADRO!P$5&amp;$E135),'Hoja de Trabajo para listado'!$A$151:$Z$151,0)),0)+IFERROR(INDEX('Hoja de Trabajo para listado'!$AB$155:$BA$1048576,MATCH($A135,'Hoja de Trabajo para listado'!$AB$155:$AB$1048576,0),MATCH((CUADRO!P$5&amp;$E135),'Hoja de Trabajo para listado'!$AB$151:$BA$151,0)),0)+IFERROR(INDEX('Hoja de Trabajo para listado'!$BC$155:$CB$1048576,MATCH($A135,'Hoja de Trabajo para listado'!$BC$155:$BC$1048576,0),MATCH((CUADRO!P$5&amp;$E135),'Hoja de Trabajo para listado'!$BC$151:$CB$151,0)),0)+IFERROR(INDEX('Hoja de Trabajo para listado'!$DE$153:$DG$274,MATCH($A135,'Hoja de Trabajo para listado'!$DE$153:$DE$1048576,0),MATCH((CUADRO!P$5&amp;$E135),'Hoja de Trabajo para listado'!$DE$151:$DG$151,0)),0)+IFERROR(INDEX('Hoja de Trabajo para listado'!$CD$155:$DC$1048576,MATCH($A135,'Hoja de Trabajo para listado'!$CD$155:$CD$1048576,0),MATCH((CUADRO!P$5&amp;$E135),'Hoja de Trabajo para listado'!$CD$151:$DC$151,0)),0)</f>
        <v>0</v>
      </c>
      <c r="Q135" s="245">
        <f ca="1">+IFERROR(INDEX('Hoja de Trabajo para listado'!$A$155:$Z$1048576,MATCH($A135,'Hoja de Trabajo para listado'!$A$155:$A$1048576,0),MATCH((CUADRO!Q$5&amp;$E135),'Hoja de Trabajo para listado'!$A$151:$Z$151,0)),0)+IFERROR(INDEX('Hoja de Trabajo para listado'!$AB$155:$BA$1048576,MATCH($A135,'Hoja de Trabajo para listado'!$AB$155:$AB$1048576,0),MATCH((CUADRO!Q$5&amp;$E135),'Hoja de Trabajo para listado'!$AB$151:$BA$151,0)),0)+IFERROR(INDEX('Hoja de Trabajo para listado'!$BC$155:$CB$1048576,MATCH($A135,'Hoja de Trabajo para listado'!$BC$155:$BC$1048576,0),MATCH((CUADRO!Q$5&amp;$E135),'Hoja de Trabajo para listado'!$BC$151:$CB$151,0)),0)+IFERROR(INDEX('Hoja de Trabajo para listado'!$DE$153:$DG$274,MATCH($A135,'Hoja de Trabajo para listado'!$DE$153:$DE$1048576,0),MATCH((CUADRO!Q$5&amp;$E135),'Hoja de Trabajo para listado'!$DE$151:$DG$151,0)),0)+IFERROR(INDEX('Hoja de Trabajo para listado'!$CD$155:$DC$1048576,MATCH($A135,'Hoja de Trabajo para listado'!$CD$155:$CD$1048576,0),MATCH((CUADRO!Q$5&amp;$E135),'Hoja de Trabajo para listado'!$CD$151:$DC$151,0)),0)</f>
        <v>0</v>
      </c>
      <c r="R135" s="245">
        <f t="shared" ca="1" si="7"/>
        <v>0</v>
      </c>
      <c r="S135" s="245">
        <f ca="1">+R134+R135</f>
        <v>0</v>
      </c>
      <c r="T135" s="245">
        <f ca="1">+S135</f>
        <v>0</v>
      </c>
      <c r="U135" s="244">
        <f t="shared" si="8"/>
        <v>2</v>
      </c>
      <c r="V135" s="333" t="str">
        <f>+VLOOKUP(A135,bd_lista!$A$3:$E$590,5,FALSE)</f>
        <v>Instituciones Descentralizadas</v>
      </c>
      <c r="W135" s="384"/>
      <c r="X135" s="242">
        <f>+VLOOKUP(A135,[3]Sheet1!$A$13:$D$744,4,FALSE)</f>
        <v>66</v>
      </c>
      <c r="Y135" s="242" t="str">
        <f>+VLOOKUP(X135,bd_lista!$A$3:$C$590,3,FALSE)</f>
        <v>Ministerio de Planificación del Desarrollo</v>
      </c>
      <c r="Z135" s="292"/>
      <c r="AA135" s="321"/>
    </row>
    <row r="136" spans="1:27" ht="15" customHeight="1">
      <c r="A136" s="251">
        <v>203</v>
      </c>
      <c r="B136" s="388">
        <f>+A136</f>
        <v>203</v>
      </c>
      <c r="C136" s="247" t="str">
        <f>+VLOOKUP(A136,bd_lista!$A$3:$C$590,3,FALSE)</f>
        <v>Autoridad de Supervisión del Sistema Financiero</v>
      </c>
      <c r="D136" s="385" t="str">
        <f>+C136</f>
        <v>Autoridad de Supervisión del Sistema Financiero</v>
      </c>
      <c r="E136" s="247" t="s">
        <v>1304</v>
      </c>
      <c r="F136" s="243">
        <f ca="1">+IFERROR(INDEX('Hoja de Trabajo para listado'!$A$155:$Z$1048576,MATCH($A136,'Hoja de Trabajo para listado'!$A$155:$A$1048576,0),MATCH((CUADRO!F$5&amp;$E136),'Hoja de Trabajo para listado'!$A$151:$Z$151,0)),0)+IFERROR(INDEX('Hoja de Trabajo para listado'!$AB$155:$BA$1048576,MATCH($A136,'Hoja de Trabajo para listado'!$AB$155:$AB$1048576,0),MATCH((CUADRO!F$5&amp;$E136),'Hoja de Trabajo para listado'!$AB$151:$BA$151,0)),0)+IFERROR(INDEX('Hoja de Trabajo para listado'!$BC$155:$CB$1048576,MATCH($A136,'Hoja de Trabajo para listado'!$BC$155:$BC$1048576,0),MATCH((CUADRO!F$5&amp;$E136),'Hoja de Trabajo para listado'!$BC$151:$CB$151,0)),0)+IFERROR(INDEX('Hoja de Trabajo para listado'!$DE$153:$DG$274,MATCH($A136,'Hoja de Trabajo para listado'!$DE$153:$DE$1048576,0),MATCH((CUADRO!F$5&amp;$E136),'Hoja de Trabajo para listado'!$DE$151:$DG$151,0)),0)+IFERROR(INDEX('Hoja de Trabajo para listado'!$CD$155:$DC$1048576,MATCH($A136,'Hoja de Trabajo para listado'!$CD$155:$CD$1048576,0),MATCH((CUADRO!F$5&amp;$E136),'Hoja de Trabajo para listado'!$CD$151:$DC$151,0)),0)</f>
        <v>0</v>
      </c>
      <c r="G136" s="243">
        <f ca="1">+IFERROR(INDEX('Hoja de Trabajo para listado'!$A$155:$Z$1048576,MATCH($A136,'Hoja de Trabajo para listado'!$A$155:$A$1048576,0),MATCH((CUADRO!G$5&amp;$E136),'Hoja de Trabajo para listado'!$A$151:$Z$151,0)),0)+IFERROR(INDEX('Hoja de Trabajo para listado'!$AB$155:$BA$1048576,MATCH($A136,'Hoja de Trabajo para listado'!$AB$155:$AB$1048576,0),MATCH((CUADRO!G$5&amp;$E136),'Hoja de Trabajo para listado'!$AB$151:$BA$151,0)),0)+IFERROR(INDEX('Hoja de Trabajo para listado'!$BC$155:$CB$1048576,MATCH($A136,'Hoja de Trabajo para listado'!$BC$155:$BC$1048576,0),MATCH((CUADRO!G$5&amp;$E136),'Hoja de Trabajo para listado'!$BC$151:$CB$151,0)),0)+IFERROR(INDEX('Hoja de Trabajo para listado'!$DE$153:$DG$274,MATCH($A136,'Hoja de Trabajo para listado'!$DE$153:$DE$1048576,0),MATCH((CUADRO!G$5&amp;$E136),'Hoja de Trabajo para listado'!$DE$151:$DG$151,0)),0)+IFERROR(INDEX('Hoja de Trabajo para listado'!$CD$155:$DC$1048576,MATCH($A136,'Hoja de Trabajo para listado'!$CD$155:$CD$1048576,0),MATCH((CUADRO!G$5&amp;$E136),'Hoja de Trabajo para listado'!$CD$151:$DC$151,0)),0)</f>
        <v>0</v>
      </c>
      <c r="H136" s="243">
        <f ca="1">+IFERROR(INDEX('Hoja de Trabajo para listado'!$A$155:$Z$1048576,MATCH($A136,'Hoja de Trabajo para listado'!$A$155:$A$1048576,0),MATCH((CUADRO!H$5&amp;$E136),'Hoja de Trabajo para listado'!$A$151:$Z$151,0)),0)+IFERROR(INDEX('Hoja de Trabajo para listado'!$AB$155:$BA$1048576,MATCH($A136,'Hoja de Trabajo para listado'!$AB$155:$AB$1048576,0),MATCH((CUADRO!H$5&amp;$E136),'Hoja de Trabajo para listado'!$AB$151:$BA$151,0)),0)+IFERROR(INDEX('Hoja de Trabajo para listado'!$BC$155:$CB$1048576,MATCH($A136,'Hoja de Trabajo para listado'!$BC$155:$BC$1048576,0),MATCH((CUADRO!H$5&amp;$E136),'Hoja de Trabajo para listado'!$BC$151:$CB$151,0)),0)+IFERROR(INDEX('Hoja de Trabajo para listado'!$DE$153:$DG$274,MATCH($A136,'Hoja de Trabajo para listado'!$DE$153:$DE$1048576,0),MATCH((CUADRO!H$5&amp;$E136),'Hoja de Trabajo para listado'!$DE$151:$DG$151,0)),0)+IFERROR(INDEX('Hoja de Trabajo para listado'!$CD$155:$DC$1048576,MATCH($A136,'Hoja de Trabajo para listado'!$CD$155:$CD$1048576,0),MATCH((CUADRO!H$5&amp;$E136),'Hoja de Trabajo para listado'!$CD$151:$DC$151,0)),0)</f>
        <v>0</v>
      </c>
      <c r="I136" s="243">
        <f ca="1">+IFERROR(INDEX('Hoja de Trabajo para listado'!$A$155:$Z$1048576,MATCH($A136,'Hoja de Trabajo para listado'!$A$155:$A$1048576,0),MATCH((CUADRO!I$5&amp;$E136),'Hoja de Trabajo para listado'!$A$151:$Z$151,0)),0)+IFERROR(INDEX('Hoja de Trabajo para listado'!$AB$155:$BA$1048576,MATCH($A136,'Hoja de Trabajo para listado'!$AB$155:$AB$1048576,0),MATCH((CUADRO!I$5&amp;$E136),'Hoja de Trabajo para listado'!$AB$151:$BA$151,0)),0)+IFERROR(INDEX('Hoja de Trabajo para listado'!$BC$155:$CB$1048576,MATCH($A136,'Hoja de Trabajo para listado'!$BC$155:$BC$1048576,0),MATCH((CUADRO!I$5&amp;$E136),'Hoja de Trabajo para listado'!$BC$151:$CB$151,0)),0)+IFERROR(INDEX('Hoja de Trabajo para listado'!$DE$153:$DG$274,MATCH($A136,'Hoja de Trabajo para listado'!$DE$153:$DE$1048576,0),MATCH((CUADRO!I$5&amp;$E136),'Hoja de Trabajo para listado'!$DE$151:$DG$151,0)),0)+IFERROR(INDEX('Hoja de Trabajo para listado'!$CD$155:$DC$1048576,MATCH($A136,'Hoja de Trabajo para listado'!$CD$155:$CD$1048576,0),MATCH((CUADRO!I$5&amp;$E136),'Hoja de Trabajo para listado'!$CD$151:$DC$151,0)),0)</f>
        <v>0</v>
      </c>
      <c r="J136" s="243">
        <f ca="1">+IFERROR(INDEX('Hoja de Trabajo para listado'!$A$155:$Z$1048576,MATCH($A136,'Hoja de Trabajo para listado'!$A$155:$A$1048576,0),MATCH((CUADRO!J$5&amp;$E136),'Hoja de Trabajo para listado'!$A$151:$Z$151,0)),0)+IFERROR(INDEX('Hoja de Trabajo para listado'!$AB$155:$BA$1048576,MATCH($A136,'Hoja de Trabajo para listado'!$AB$155:$AB$1048576,0),MATCH((CUADRO!J$5&amp;$E136),'Hoja de Trabajo para listado'!$AB$151:$BA$151,0)),0)+IFERROR(INDEX('Hoja de Trabajo para listado'!$BC$155:$CB$1048576,MATCH($A136,'Hoja de Trabajo para listado'!$BC$155:$BC$1048576,0),MATCH((CUADRO!J$5&amp;$E136),'Hoja de Trabajo para listado'!$BC$151:$CB$151,0)),0)+IFERROR(INDEX('Hoja de Trabajo para listado'!$DE$153:$DG$274,MATCH($A136,'Hoja de Trabajo para listado'!$DE$153:$DE$1048576,0),MATCH((CUADRO!J$5&amp;$E136),'Hoja de Trabajo para listado'!$DE$151:$DG$151,0)),0)+IFERROR(INDEX('Hoja de Trabajo para listado'!$CD$155:$DC$1048576,MATCH($A136,'Hoja de Trabajo para listado'!$CD$155:$CD$1048576,0),MATCH((CUADRO!J$5&amp;$E136),'Hoja de Trabajo para listado'!$CD$151:$DC$151,0)),0)</f>
        <v>0</v>
      </c>
      <c r="K136" s="243">
        <f ca="1">+IFERROR(INDEX('Hoja de Trabajo para listado'!$A$155:$Z$1048576,MATCH($A136,'Hoja de Trabajo para listado'!$A$155:$A$1048576,0),MATCH((CUADRO!K$5&amp;$E136),'Hoja de Trabajo para listado'!$A$151:$Z$151,0)),0)+IFERROR(INDEX('Hoja de Trabajo para listado'!$AB$155:$BA$1048576,MATCH($A136,'Hoja de Trabajo para listado'!$AB$155:$AB$1048576,0),MATCH((CUADRO!K$5&amp;$E136),'Hoja de Trabajo para listado'!$AB$151:$BA$151,0)),0)+IFERROR(INDEX('Hoja de Trabajo para listado'!$BC$155:$CB$1048576,MATCH($A136,'Hoja de Trabajo para listado'!$BC$155:$BC$1048576,0),MATCH((CUADRO!K$5&amp;$E136),'Hoja de Trabajo para listado'!$BC$151:$CB$151,0)),0)+IFERROR(INDEX('Hoja de Trabajo para listado'!$DE$153:$DG$274,MATCH($A136,'Hoja de Trabajo para listado'!$DE$153:$DE$1048576,0),MATCH((CUADRO!K$5&amp;$E136),'Hoja de Trabajo para listado'!$DE$151:$DG$151,0)),0)+IFERROR(INDEX('Hoja de Trabajo para listado'!$CD$155:$DC$1048576,MATCH($A136,'Hoja de Trabajo para listado'!$CD$155:$CD$1048576,0),MATCH((CUADRO!K$5&amp;$E136),'Hoja de Trabajo para listado'!$CD$151:$DC$151,0)),0)</f>
        <v>0</v>
      </c>
      <c r="L136" s="243">
        <f ca="1">+IFERROR(INDEX('Hoja de Trabajo para listado'!$A$155:$Z$1048576,MATCH($A136,'Hoja de Trabajo para listado'!$A$155:$A$1048576,0),MATCH((CUADRO!L$5&amp;$E136),'Hoja de Trabajo para listado'!$A$151:$Z$151,0)),0)+IFERROR(INDEX('Hoja de Trabajo para listado'!$AB$155:$BA$1048576,MATCH($A136,'Hoja de Trabajo para listado'!$AB$155:$AB$1048576,0),MATCH((CUADRO!L$5&amp;$E136),'Hoja de Trabajo para listado'!$AB$151:$BA$151,0)),0)+IFERROR(INDEX('Hoja de Trabajo para listado'!$BC$155:$CB$1048576,MATCH($A136,'Hoja de Trabajo para listado'!$BC$155:$BC$1048576,0),MATCH((CUADRO!L$5&amp;$E136),'Hoja de Trabajo para listado'!$BC$151:$CB$151,0)),0)+IFERROR(INDEX('Hoja de Trabajo para listado'!$DE$153:$DG$274,MATCH($A136,'Hoja de Trabajo para listado'!$DE$153:$DE$1048576,0),MATCH((CUADRO!L$5&amp;$E136),'Hoja de Trabajo para listado'!$DE$151:$DG$151,0)),0)+IFERROR(INDEX('Hoja de Trabajo para listado'!$CD$155:$DC$1048576,MATCH($A136,'Hoja de Trabajo para listado'!$CD$155:$CD$1048576,0),MATCH((CUADRO!L$5&amp;$E136),'Hoja de Trabajo para listado'!$CD$151:$DC$151,0)),0)</f>
        <v>0</v>
      </c>
      <c r="M136" s="243">
        <f ca="1">+IFERROR(INDEX('Hoja de Trabajo para listado'!$A$155:$Z$1048576,MATCH($A136,'Hoja de Trabajo para listado'!$A$155:$A$1048576,0),MATCH((CUADRO!M$5&amp;$E136),'Hoja de Trabajo para listado'!$A$151:$Z$151,0)),0)+IFERROR(INDEX('Hoja de Trabajo para listado'!$AB$155:$BA$1048576,MATCH($A136,'Hoja de Trabajo para listado'!$AB$155:$AB$1048576,0),MATCH((CUADRO!M$5&amp;$E136),'Hoja de Trabajo para listado'!$AB$151:$BA$151,0)),0)+IFERROR(INDEX('Hoja de Trabajo para listado'!$BC$155:$CB$1048576,MATCH($A136,'Hoja de Trabajo para listado'!$BC$155:$BC$1048576,0),MATCH((CUADRO!M$5&amp;$E136),'Hoja de Trabajo para listado'!$BC$151:$CB$151,0)),0)+IFERROR(INDEX('Hoja de Trabajo para listado'!$DE$153:$DG$274,MATCH($A136,'Hoja de Trabajo para listado'!$DE$153:$DE$1048576,0),MATCH((CUADRO!M$5&amp;$E136),'Hoja de Trabajo para listado'!$DE$151:$DG$151,0)),0)+IFERROR(INDEX('Hoja de Trabajo para listado'!$CD$155:$DC$1048576,MATCH($A136,'Hoja de Trabajo para listado'!$CD$155:$CD$1048576,0),MATCH((CUADRO!M$5&amp;$E136),'Hoja de Trabajo para listado'!$CD$151:$DC$151,0)),0)</f>
        <v>0</v>
      </c>
      <c r="N136" s="243">
        <f ca="1">+IFERROR(INDEX('Hoja de Trabajo para listado'!$A$155:$Z$1048576,MATCH($A136,'Hoja de Trabajo para listado'!$A$155:$A$1048576,0),MATCH((CUADRO!N$5&amp;$E136),'Hoja de Trabajo para listado'!$A$151:$Z$151,0)),0)+IFERROR(INDEX('Hoja de Trabajo para listado'!$AB$155:$BA$1048576,MATCH($A136,'Hoja de Trabajo para listado'!$AB$155:$AB$1048576,0),MATCH((CUADRO!N$5&amp;$E136),'Hoja de Trabajo para listado'!$AB$151:$BA$151,0)),0)+IFERROR(INDEX('Hoja de Trabajo para listado'!$BC$155:$CB$1048576,MATCH($A136,'Hoja de Trabajo para listado'!$BC$155:$BC$1048576,0),MATCH((CUADRO!N$5&amp;$E136),'Hoja de Trabajo para listado'!$BC$151:$CB$151,0)),0)+IFERROR(INDEX('Hoja de Trabajo para listado'!$DE$153:$DG$274,MATCH($A136,'Hoja de Trabajo para listado'!$DE$153:$DE$1048576,0),MATCH((CUADRO!N$5&amp;$E136),'Hoja de Trabajo para listado'!$DE$151:$DG$151,0)),0)+IFERROR(INDEX('Hoja de Trabajo para listado'!$CD$155:$DC$1048576,MATCH($A136,'Hoja de Trabajo para listado'!$CD$155:$CD$1048576,0),MATCH((CUADRO!N$5&amp;$E136),'Hoja de Trabajo para listado'!$CD$151:$DC$151,0)),0)</f>
        <v>0</v>
      </c>
      <c r="O136" s="243">
        <f ca="1">+IFERROR(INDEX('Hoja de Trabajo para listado'!$A$155:$Z$1048576,MATCH($A136,'Hoja de Trabajo para listado'!$A$155:$A$1048576,0),MATCH((CUADRO!O$5&amp;$E136),'Hoja de Trabajo para listado'!$A$151:$Z$151,0)),0)+IFERROR(INDEX('Hoja de Trabajo para listado'!$AB$155:$BA$1048576,MATCH($A136,'Hoja de Trabajo para listado'!$AB$155:$AB$1048576,0),MATCH((CUADRO!O$5&amp;$E136),'Hoja de Trabajo para listado'!$AB$151:$BA$151,0)),0)+IFERROR(INDEX('Hoja de Trabajo para listado'!$BC$155:$CB$1048576,MATCH($A136,'Hoja de Trabajo para listado'!$BC$155:$BC$1048576,0),MATCH((CUADRO!O$5&amp;$E136),'Hoja de Trabajo para listado'!$BC$151:$CB$151,0)),0)+IFERROR(INDEX('Hoja de Trabajo para listado'!$DE$153:$DG$274,MATCH($A136,'Hoja de Trabajo para listado'!$DE$153:$DE$1048576,0),MATCH((CUADRO!O$5&amp;$E136),'Hoja de Trabajo para listado'!$DE$151:$DG$151,0)),0)+IFERROR(INDEX('Hoja de Trabajo para listado'!$CD$155:$DC$1048576,MATCH($A136,'Hoja de Trabajo para listado'!$CD$155:$CD$1048576,0),MATCH((CUADRO!O$5&amp;$E136),'Hoja de Trabajo para listado'!$CD$151:$DC$151,0)),0)</f>
        <v>0</v>
      </c>
      <c r="P136" s="243">
        <f ca="1">+IFERROR(INDEX('Hoja de Trabajo para listado'!$A$155:$Z$1048576,MATCH($A136,'Hoja de Trabajo para listado'!$A$155:$A$1048576,0),MATCH((CUADRO!P$5&amp;$E136),'Hoja de Trabajo para listado'!$A$151:$Z$151,0)),0)+IFERROR(INDEX('Hoja de Trabajo para listado'!$AB$155:$BA$1048576,MATCH($A136,'Hoja de Trabajo para listado'!$AB$155:$AB$1048576,0),MATCH((CUADRO!P$5&amp;$E136),'Hoja de Trabajo para listado'!$AB$151:$BA$151,0)),0)+IFERROR(INDEX('Hoja de Trabajo para listado'!$BC$155:$CB$1048576,MATCH($A136,'Hoja de Trabajo para listado'!$BC$155:$BC$1048576,0),MATCH((CUADRO!P$5&amp;$E136),'Hoja de Trabajo para listado'!$BC$151:$CB$151,0)),0)+IFERROR(INDEX('Hoja de Trabajo para listado'!$DE$153:$DG$274,MATCH($A136,'Hoja de Trabajo para listado'!$DE$153:$DE$1048576,0),MATCH((CUADRO!P$5&amp;$E136),'Hoja de Trabajo para listado'!$DE$151:$DG$151,0)),0)+IFERROR(INDEX('Hoja de Trabajo para listado'!$CD$155:$DC$1048576,MATCH($A136,'Hoja de Trabajo para listado'!$CD$155:$CD$1048576,0),MATCH((CUADRO!P$5&amp;$E136),'Hoja de Trabajo para listado'!$CD$151:$DC$151,0)),0)</f>
        <v>0</v>
      </c>
      <c r="Q136" s="243">
        <f ca="1">+IFERROR(INDEX('Hoja de Trabajo para listado'!$A$155:$Z$1048576,MATCH($A136,'Hoja de Trabajo para listado'!$A$155:$A$1048576,0),MATCH((CUADRO!Q$5&amp;$E136),'Hoja de Trabajo para listado'!$A$151:$Z$151,0)),0)+IFERROR(INDEX('Hoja de Trabajo para listado'!$AB$155:$BA$1048576,MATCH($A136,'Hoja de Trabajo para listado'!$AB$155:$AB$1048576,0),MATCH((CUADRO!Q$5&amp;$E136),'Hoja de Trabajo para listado'!$AB$151:$BA$151,0)),0)+IFERROR(INDEX('Hoja de Trabajo para listado'!$BC$155:$CB$1048576,MATCH($A136,'Hoja de Trabajo para listado'!$BC$155:$BC$1048576,0),MATCH((CUADRO!Q$5&amp;$E136),'Hoja de Trabajo para listado'!$BC$151:$CB$151,0)),0)+IFERROR(INDEX('Hoja de Trabajo para listado'!$DE$153:$DG$274,MATCH($A136,'Hoja de Trabajo para listado'!$DE$153:$DE$1048576,0),MATCH((CUADRO!Q$5&amp;$E136),'Hoja de Trabajo para listado'!$DE$151:$DG$151,0)),0)+IFERROR(INDEX('Hoja de Trabajo para listado'!$CD$155:$DC$1048576,MATCH($A136,'Hoja de Trabajo para listado'!$CD$155:$CD$1048576,0),MATCH((CUADRO!Q$5&amp;$E136),'Hoja de Trabajo para listado'!$CD$151:$DC$151,0)),0)</f>
        <v>0</v>
      </c>
      <c r="R136" s="243">
        <f t="shared" ca="1" si="7"/>
        <v>0</v>
      </c>
      <c r="S136" s="243"/>
      <c r="T136" s="243">
        <f ca="1">+T137</f>
        <v>804065.1</v>
      </c>
      <c r="U136" s="242">
        <f t="shared" si="8"/>
        <v>1</v>
      </c>
      <c r="V136" s="333" t="str">
        <f>+VLOOKUP(A136,bd_lista!$A$3:$E$590,5,FALSE)</f>
        <v>Instituciones Descentralizadas</v>
      </c>
      <c r="W136" s="383" t="str">
        <f>+V136</f>
        <v>Instituciones Descentralizadas</v>
      </c>
      <c r="X136" s="242">
        <f>+VLOOKUP(A136,[3]Sheet1!$A$13:$D$744,4,FALSE)</f>
        <v>35</v>
      </c>
      <c r="Y136" s="242" t="str">
        <f>+VLOOKUP(X136,bd_lista!$A$3:$C$590,3,FALSE)</f>
        <v>Ministerio de Economía y Finanzas Públicas</v>
      </c>
      <c r="Z136" s="294">
        <f>+X136</f>
        <v>35</v>
      </c>
      <c r="AA136" s="319" t="str">
        <f>+Y136</f>
        <v>Ministerio de Economía y Finanzas Públicas</v>
      </c>
    </row>
    <row r="137" spans="1:27" ht="15" customHeight="1">
      <c r="A137" s="32">
        <v>203</v>
      </c>
      <c r="B137" s="389"/>
      <c r="C137" s="333" t="str">
        <f>+VLOOKUP(A137,bd_lista!$A$3:$C$590,3,FALSE)</f>
        <v>Autoridad de Supervisión del Sistema Financiero</v>
      </c>
      <c r="D137" s="386"/>
      <c r="E137" s="333" t="s">
        <v>1305</v>
      </c>
      <c r="F137" s="245">
        <f ca="1">+IFERROR(INDEX('Hoja de Trabajo para listado'!$A$155:$Z$1048576,MATCH($A137,'Hoja de Trabajo para listado'!$A$155:$A$1048576,0),MATCH((CUADRO!F$5&amp;$E137),'Hoja de Trabajo para listado'!$A$151:$Z$151,0)),0)+IFERROR(INDEX('Hoja de Trabajo para listado'!$AB$155:$BA$1048576,MATCH($A137,'Hoja de Trabajo para listado'!$AB$155:$AB$1048576,0),MATCH((CUADRO!F$5&amp;$E137),'Hoja de Trabajo para listado'!$AB$151:$BA$151,0)),0)+IFERROR(INDEX('Hoja de Trabajo para listado'!$BC$155:$CB$1048576,MATCH($A137,'Hoja de Trabajo para listado'!$BC$155:$BC$1048576,0),MATCH((CUADRO!F$5&amp;$E137),'Hoja de Trabajo para listado'!$BC$151:$CB$151,0)),0)+IFERROR(INDEX('Hoja de Trabajo para listado'!$DE$153:$DG$274,MATCH($A137,'Hoja de Trabajo para listado'!$DE$153:$DE$1048576,0),MATCH((CUADRO!F$5&amp;$E137),'Hoja de Trabajo para listado'!$DE$151:$DG$151,0)),0)+IFERROR(INDEX('Hoja de Trabajo para listado'!$CD$155:$DC$1048576,MATCH($A137,'Hoja de Trabajo para listado'!$CD$155:$CD$1048576,0),MATCH((CUADRO!F$5&amp;$E137),'Hoja de Trabajo para listado'!$CD$151:$DC$151,0)),0)</f>
        <v>66.599999999999994</v>
      </c>
      <c r="G137" s="245">
        <f ca="1">+IFERROR(INDEX('Hoja de Trabajo para listado'!$A$155:$Z$1048576,MATCH($A137,'Hoja de Trabajo para listado'!$A$155:$A$1048576,0),MATCH((CUADRO!G$5&amp;$E137),'Hoja de Trabajo para listado'!$A$151:$Z$151,0)),0)+IFERROR(INDEX('Hoja de Trabajo para listado'!$AB$155:$BA$1048576,MATCH($A137,'Hoja de Trabajo para listado'!$AB$155:$AB$1048576,0),MATCH((CUADRO!G$5&amp;$E137),'Hoja de Trabajo para listado'!$AB$151:$BA$151,0)),0)+IFERROR(INDEX('Hoja de Trabajo para listado'!$BC$155:$CB$1048576,MATCH($A137,'Hoja de Trabajo para listado'!$BC$155:$BC$1048576,0),MATCH((CUADRO!G$5&amp;$E137),'Hoja de Trabajo para listado'!$BC$151:$CB$151,0)),0)+IFERROR(INDEX('Hoja de Trabajo para listado'!$DE$153:$DG$274,MATCH($A137,'Hoja de Trabajo para listado'!$DE$153:$DE$1048576,0),MATCH((CUADRO!G$5&amp;$E137),'Hoja de Trabajo para listado'!$DE$151:$DG$151,0)),0)+IFERROR(INDEX('Hoja de Trabajo para listado'!$CD$155:$DC$1048576,MATCH($A137,'Hoja de Trabajo para listado'!$CD$155:$CD$1048576,0),MATCH((CUADRO!G$5&amp;$E137),'Hoja de Trabajo para listado'!$CD$151:$DC$151,0)),0)</f>
        <v>803998.5</v>
      </c>
      <c r="H137" s="245">
        <f ca="1">+IFERROR(INDEX('Hoja de Trabajo para listado'!$A$155:$Z$1048576,MATCH($A137,'Hoja de Trabajo para listado'!$A$155:$A$1048576,0),MATCH((CUADRO!H$5&amp;$E137),'Hoja de Trabajo para listado'!$A$151:$Z$151,0)),0)+IFERROR(INDEX('Hoja de Trabajo para listado'!$AB$155:$BA$1048576,MATCH($A137,'Hoja de Trabajo para listado'!$AB$155:$AB$1048576,0),MATCH((CUADRO!H$5&amp;$E137),'Hoja de Trabajo para listado'!$AB$151:$BA$151,0)),0)+IFERROR(INDEX('Hoja de Trabajo para listado'!$BC$155:$CB$1048576,MATCH($A137,'Hoja de Trabajo para listado'!$BC$155:$BC$1048576,0),MATCH((CUADRO!H$5&amp;$E137),'Hoja de Trabajo para listado'!$BC$151:$CB$151,0)),0)+IFERROR(INDEX('Hoja de Trabajo para listado'!$DE$153:$DG$274,MATCH($A137,'Hoja de Trabajo para listado'!$DE$153:$DE$1048576,0),MATCH((CUADRO!H$5&amp;$E137),'Hoja de Trabajo para listado'!$DE$151:$DG$151,0)),0)+IFERROR(INDEX('Hoja de Trabajo para listado'!$CD$155:$DC$1048576,MATCH($A137,'Hoja de Trabajo para listado'!$CD$155:$CD$1048576,0),MATCH((CUADRO!H$5&amp;$E137),'Hoja de Trabajo para listado'!$CD$151:$DC$151,0)),0)</f>
        <v>0</v>
      </c>
      <c r="I137" s="245">
        <f ca="1">+IFERROR(INDEX('Hoja de Trabajo para listado'!$A$155:$Z$1048576,MATCH($A137,'Hoja de Trabajo para listado'!$A$155:$A$1048576,0),MATCH((CUADRO!I$5&amp;$E137),'Hoja de Trabajo para listado'!$A$151:$Z$151,0)),0)+IFERROR(INDEX('Hoja de Trabajo para listado'!$AB$155:$BA$1048576,MATCH($A137,'Hoja de Trabajo para listado'!$AB$155:$AB$1048576,0),MATCH((CUADRO!I$5&amp;$E137),'Hoja de Trabajo para listado'!$AB$151:$BA$151,0)),0)+IFERROR(INDEX('Hoja de Trabajo para listado'!$BC$155:$CB$1048576,MATCH($A137,'Hoja de Trabajo para listado'!$BC$155:$BC$1048576,0),MATCH((CUADRO!I$5&amp;$E137),'Hoja de Trabajo para listado'!$BC$151:$CB$151,0)),0)+IFERROR(INDEX('Hoja de Trabajo para listado'!$DE$153:$DG$274,MATCH($A137,'Hoja de Trabajo para listado'!$DE$153:$DE$1048576,0),MATCH((CUADRO!I$5&amp;$E137),'Hoja de Trabajo para listado'!$DE$151:$DG$151,0)),0)+IFERROR(INDEX('Hoja de Trabajo para listado'!$CD$155:$DC$1048576,MATCH($A137,'Hoja de Trabajo para listado'!$CD$155:$CD$1048576,0),MATCH((CUADRO!I$5&amp;$E137),'Hoja de Trabajo para listado'!$CD$151:$DC$151,0)),0)</f>
        <v>0</v>
      </c>
      <c r="J137" s="245">
        <f ca="1">+IFERROR(INDEX('Hoja de Trabajo para listado'!$A$155:$Z$1048576,MATCH($A137,'Hoja de Trabajo para listado'!$A$155:$A$1048576,0),MATCH((CUADRO!J$5&amp;$E137),'Hoja de Trabajo para listado'!$A$151:$Z$151,0)),0)+IFERROR(INDEX('Hoja de Trabajo para listado'!$AB$155:$BA$1048576,MATCH($A137,'Hoja de Trabajo para listado'!$AB$155:$AB$1048576,0),MATCH((CUADRO!J$5&amp;$E137),'Hoja de Trabajo para listado'!$AB$151:$BA$151,0)),0)+IFERROR(INDEX('Hoja de Trabajo para listado'!$BC$155:$CB$1048576,MATCH($A137,'Hoja de Trabajo para listado'!$BC$155:$BC$1048576,0),MATCH((CUADRO!J$5&amp;$E137),'Hoja de Trabajo para listado'!$BC$151:$CB$151,0)),0)+IFERROR(INDEX('Hoja de Trabajo para listado'!$DE$153:$DG$274,MATCH($A137,'Hoja de Trabajo para listado'!$DE$153:$DE$1048576,0),MATCH((CUADRO!J$5&amp;$E137),'Hoja de Trabajo para listado'!$DE$151:$DG$151,0)),0)+IFERROR(INDEX('Hoja de Trabajo para listado'!$CD$155:$DC$1048576,MATCH($A137,'Hoja de Trabajo para listado'!$CD$155:$CD$1048576,0),MATCH((CUADRO!J$5&amp;$E137),'Hoja de Trabajo para listado'!$CD$151:$DC$151,0)),0)</f>
        <v>0</v>
      </c>
      <c r="K137" s="245">
        <f ca="1">+IFERROR(INDEX('Hoja de Trabajo para listado'!$A$155:$Z$1048576,MATCH($A137,'Hoja de Trabajo para listado'!$A$155:$A$1048576,0),MATCH((CUADRO!K$5&amp;$E137),'Hoja de Trabajo para listado'!$A$151:$Z$151,0)),0)+IFERROR(INDEX('Hoja de Trabajo para listado'!$AB$155:$BA$1048576,MATCH($A137,'Hoja de Trabajo para listado'!$AB$155:$AB$1048576,0),MATCH((CUADRO!K$5&amp;$E137),'Hoja de Trabajo para listado'!$AB$151:$BA$151,0)),0)+IFERROR(INDEX('Hoja de Trabajo para listado'!$BC$155:$CB$1048576,MATCH($A137,'Hoja de Trabajo para listado'!$BC$155:$BC$1048576,0),MATCH((CUADRO!K$5&amp;$E137),'Hoja de Trabajo para listado'!$BC$151:$CB$151,0)),0)+IFERROR(INDEX('Hoja de Trabajo para listado'!$DE$153:$DG$274,MATCH($A137,'Hoja de Trabajo para listado'!$DE$153:$DE$1048576,0),MATCH((CUADRO!K$5&amp;$E137),'Hoja de Trabajo para listado'!$DE$151:$DG$151,0)),0)+IFERROR(INDEX('Hoja de Trabajo para listado'!$CD$155:$DC$1048576,MATCH($A137,'Hoja de Trabajo para listado'!$CD$155:$CD$1048576,0),MATCH((CUADRO!K$5&amp;$E137),'Hoja de Trabajo para listado'!$CD$151:$DC$151,0)),0)</f>
        <v>0</v>
      </c>
      <c r="L137" s="245">
        <f ca="1">+IFERROR(INDEX('Hoja de Trabajo para listado'!$A$155:$Z$1048576,MATCH($A137,'Hoja de Trabajo para listado'!$A$155:$A$1048576,0),MATCH((CUADRO!L$5&amp;$E137),'Hoja de Trabajo para listado'!$A$151:$Z$151,0)),0)+IFERROR(INDEX('Hoja de Trabajo para listado'!$AB$155:$BA$1048576,MATCH($A137,'Hoja de Trabajo para listado'!$AB$155:$AB$1048576,0),MATCH((CUADRO!L$5&amp;$E137),'Hoja de Trabajo para listado'!$AB$151:$BA$151,0)),0)+IFERROR(INDEX('Hoja de Trabajo para listado'!$BC$155:$CB$1048576,MATCH($A137,'Hoja de Trabajo para listado'!$BC$155:$BC$1048576,0),MATCH((CUADRO!L$5&amp;$E137),'Hoja de Trabajo para listado'!$BC$151:$CB$151,0)),0)+IFERROR(INDEX('Hoja de Trabajo para listado'!$DE$153:$DG$274,MATCH($A137,'Hoja de Trabajo para listado'!$DE$153:$DE$1048576,0),MATCH((CUADRO!L$5&amp;$E137),'Hoja de Trabajo para listado'!$DE$151:$DG$151,0)),0)+IFERROR(INDEX('Hoja de Trabajo para listado'!$CD$155:$DC$1048576,MATCH($A137,'Hoja de Trabajo para listado'!$CD$155:$CD$1048576,0),MATCH((CUADRO!L$5&amp;$E137),'Hoja de Trabajo para listado'!$CD$151:$DC$151,0)),0)</f>
        <v>0</v>
      </c>
      <c r="M137" s="245">
        <f ca="1">+IFERROR(INDEX('Hoja de Trabajo para listado'!$A$155:$Z$1048576,MATCH($A137,'Hoja de Trabajo para listado'!$A$155:$A$1048576,0),MATCH((CUADRO!M$5&amp;$E137),'Hoja de Trabajo para listado'!$A$151:$Z$151,0)),0)+IFERROR(INDEX('Hoja de Trabajo para listado'!$AB$155:$BA$1048576,MATCH($A137,'Hoja de Trabajo para listado'!$AB$155:$AB$1048576,0),MATCH((CUADRO!M$5&amp;$E137),'Hoja de Trabajo para listado'!$AB$151:$BA$151,0)),0)+IFERROR(INDEX('Hoja de Trabajo para listado'!$BC$155:$CB$1048576,MATCH($A137,'Hoja de Trabajo para listado'!$BC$155:$BC$1048576,0),MATCH((CUADRO!M$5&amp;$E137),'Hoja de Trabajo para listado'!$BC$151:$CB$151,0)),0)+IFERROR(INDEX('Hoja de Trabajo para listado'!$DE$153:$DG$274,MATCH($A137,'Hoja de Trabajo para listado'!$DE$153:$DE$1048576,0),MATCH((CUADRO!M$5&amp;$E137),'Hoja de Trabajo para listado'!$DE$151:$DG$151,0)),0)+IFERROR(INDEX('Hoja de Trabajo para listado'!$CD$155:$DC$1048576,MATCH($A137,'Hoja de Trabajo para listado'!$CD$155:$CD$1048576,0),MATCH((CUADRO!M$5&amp;$E137),'Hoja de Trabajo para listado'!$CD$151:$DC$151,0)),0)</f>
        <v>0</v>
      </c>
      <c r="N137" s="245">
        <f ca="1">+IFERROR(INDEX('Hoja de Trabajo para listado'!$A$155:$Z$1048576,MATCH($A137,'Hoja de Trabajo para listado'!$A$155:$A$1048576,0),MATCH((CUADRO!N$5&amp;$E137),'Hoja de Trabajo para listado'!$A$151:$Z$151,0)),0)+IFERROR(INDEX('Hoja de Trabajo para listado'!$AB$155:$BA$1048576,MATCH($A137,'Hoja de Trabajo para listado'!$AB$155:$AB$1048576,0),MATCH((CUADRO!N$5&amp;$E137),'Hoja de Trabajo para listado'!$AB$151:$BA$151,0)),0)+IFERROR(INDEX('Hoja de Trabajo para listado'!$BC$155:$CB$1048576,MATCH($A137,'Hoja de Trabajo para listado'!$BC$155:$BC$1048576,0),MATCH((CUADRO!N$5&amp;$E137),'Hoja de Trabajo para listado'!$BC$151:$CB$151,0)),0)+IFERROR(INDEX('Hoja de Trabajo para listado'!$DE$153:$DG$274,MATCH($A137,'Hoja de Trabajo para listado'!$DE$153:$DE$1048576,0),MATCH((CUADRO!N$5&amp;$E137),'Hoja de Trabajo para listado'!$DE$151:$DG$151,0)),0)+IFERROR(INDEX('Hoja de Trabajo para listado'!$CD$155:$DC$1048576,MATCH($A137,'Hoja de Trabajo para listado'!$CD$155:$CD$1048576,0),MATCH((CUADRO!N$5&amp;$E137),'Hoja de Trabajo para listado'!$CD$151:$DC$151,0)),0)</f>
        <v>0</v>
      </c>
      <c r="O137" s="245">
        <f ca="1">+IFERROR(INDEX('Hoja de Trabajo para listado'!$A$155:$Z$1048576,MATCH($A137,'Hoja de Trabajo para listado'!$A$155:$A$1048576,0),MATCH((CUADRO!O$5&amp;$E137),'Hoja de Trabajo para listado'!$A$151:$Z$151,0)),0)+IFERROR(INDEX('Hoja de Trabajo para listado'!$AB$155:$BA$1048576,MATCH($A137,'Hoja de Trabajo para listado'!$AB$155:$AB$1048576,0),MATCH((CUADRO!O$5&amp;$E137),'Hoja de Trabajo para listado'!$AB$151:$BA$151,0)),0)+IFERROR(INDEX('Hoja de Trabajo para listado'!$BC$155:$CB$1048576,MATCH($A137,'Hoja de Trabajo para listado'!$BC$155:$BC$1048576,0),MATCH((CUADRO!O$5&amp;$E137),'Hoja de Trabajo para listado'!$BC$151:$CB$151,0)),0)+IFERROR(INDEX('Hoja de Trabajo para listado'!$DE$153:$DG$274,MATCH($A137,'Hoja de Trabajo para listado'!$DE$153:$DE$1048576,0),MATCH((CUADRO!O$5&amp;$E137),'Hoja de Trabajo para listado'!$DE$151:$DG$151,0)),0)+IFERROR(INDEX('Hoja de Trabajo para listado'!$CD$155:$DC$1048576,MATCH($A137,'Hoja de Trabajo para listado'!$CD$155:$CD$1048576,0),MATCH((CUADRO!O$5&amp;$E137),'Hoja de Trabajo para listado'!$CD$151:$DC$151,0)),0)</f>
        <v>0</v>
      </c>
      <c r="P137" s="245">
        <f ca="1">+IFERROR(INDEX('Hoja de Trabajo para listado'!$A$155:$Z$1048576,MATCH($A137,'Hoja de Trabajo para listado'!$A$155:$A$1048576,0),MATCH((CUADRO!P$5&amp;$E137),'Hoja de Trabajo para listado'!$A$151:$Z$151,0)),0)+IFERROR(INDEX('Hoja de Trabajo para listado'!$AB$155:$BA$1048576,MATCH($A137,'Hoja de Trabajo para listado'!$AB$155:$AB$1048576,0),MATCH((CUADRO!P$5&amp;$E137),'Hoja de Trabajo para listado'!$AB$151:$BA$151,0)),0)+IFERROR(INDEX('Hoja de Trabajo para listado'!$BC$155:$CB$1048576,MATCH($A137,'Hoja de Trabajo para listado'!$BC$155:$BC$1048576,0),MATCH((CUADRO!P$5&amp;$E137),'Hoja de Trabajo para listado'!$BC$151:$CB$151,0)),0)+IFERROR(INDEX('Hoja de Trabajo para listado'!$DE$153:$DG$274,MATCH($A137,'Hoja de Trabajo para listado'!$DE$153:$DE$1048576,0),MATCH((CUADRO!P$5&amp;$E137),'Hoja de Trabajo para listado'!$DE$151:$DG$151,0)),0)+IFERROR(INDEX('Hoja de Trabajo para listado'!$CD$155:$DC$1048576,MATCH($A137,'Hoja de Trabajo para listado'!$CD$155:$CD$1048576,0),MATCH((CUADRO!P$5&amp;$E137),'Hoja de Trabajo para listado'!$CD$151:$DC$151,0)),0)</f>
        <v>0</v>
      </c>
      <c r="Q137" s="245">
        <f ca="1">+IFERROR(INDEX('Hoja de Trabajo para listado'!$A$155:$Z$1048576,MATCH($A137,'Hoja de Trabajo para listado'!$A$155:$A$1048576,0),MATCH((CUADRO!Q$5&amp;$E137),'Hoja de Trabajo para listado'!$A$151:$Z$151,0)),0)+IFERROR(INDEX('Hoja de Trabajo para listado'!$AB$155:$BA$1048576,MATCH($A137,'Hoja de Trabajo para listado'!$AB$155:$AB$1048576,0),MATCH((CUADRO!Q$5&amp;$E137),'Hoja de Trabajo para listado'!$AB$151:$BA$151,0)),0)+IFERROR(INDEX('Hoja de Trabajo para listado'!$BC$155:$CB$1048576,MATCH($A137,'Hoja de Trabajo para listado'!$BC$155:$BC$1048576,0),MATCH((CUADRO!Q$5&amp;$E137),'Hoja de Trabajo para listado'!$BC$151:$CB$151,0)),0)+IFERROR(INDEX('Hoja de Trabajo para listado'!$DE$153:$DG$274,MATCH($A137,'Hoja de Trabajo para listado'!$DE$153:$DE$1048576,0),MATCH((CUADRO!Q$5&amp;$E137),'Hoja de Trabajo para listado'!$DE$151:$DG$151,0)),0)+IFERROR(INDEX('Hoja de Trabajo para listado'!$CD$155:$DC$1048576,MATCH($A137,'Hoja de Trabajo para listado'!$CD$155:$CD$1048576,0),MATCH((CUADRO!Q$5&amp;$E137),'Hoja de Trabajo para listado'!$CD$151:$DC$151,0)),0)</f>
        <v>0</v>
      </c>
      <c r="R137" s="245">
        <f t="shared" ca="1" si="7"/>
        <v>804065.1</v>
      </c>
      <c r="S137" s="245">
        <f ca="1">+R136+R137</f>
        <v>804065.1</v>
      </c>
      <c r="T137" s="245">
        <f ca="1">+S137</f>
        <v>804065.1</v>
      </c>
      <c r="U137" s="244">
        <f t="shared" si="8"/>
        <v>2</v>
      </c>
      <c r="V137" s="333" t="str">
        <f>+VLOOKUP(A137,bd_lista!$A$3:$E$590,5,FALSE)</f>
        <v>Instituciones Descentralizadas</v>
      </c>
      <c r="W137" s="384"/>
      <c r="X137" s="242">
        <f>+VLOOKUP(A137,[3]Sheet1!$A$13:$D$744,4,FALSE)</f>
        <v>35</v>
      </c>
      <c r="Y137" s="242" t="str">
        <f>+VLOOKUP(X137,bd_lista!$A$3:$C$590,3,FALSE)</f>
        <v>Ministerio de Economía y Finanzas Públicas</v>
      </c>
      <c r="Z137" s="292"/>
      <c r="AA137" s="321"/>
    </row>
    <row r="138" spans="1:27" ht="15" customHeight="1">
      <c r="A138" s="251">
        <v>206</v>
      </c>
      <c r="B138" s="388">
        <f>+A138</f>
        <v>206</v>
      </c>
      <c r="C138" s="247" t="str">
        <f>+VLOOKUP(A138,bd_lista!$A$3:$C$590,3,FALSE)</f>
        <v>Instituto Nacional de Estadística</v>
      </c>
      <c r="D138" s="385" t="str">
        <f>+C138</f>
        <v>Instituto Nacional de Estadística</v>
      </c>
      <c r="E138" s="247" t="s">
        <v>1304</v>
      </c>
      <c r="F138" s="243">
        <f ca="1">+IFERROR(INDEX('Hoja de Trabajo para listado'!$A$155:$Z$1048576,MATCH($A138,'Hoja de Trabajo para listado'!$A$155:$A$1048576,0),MATCH((CUADRO!F$5&amp;$E138),'Hoja de Trabajo para listado'!$A$151:$Z$151,0)),0)+IFERROR(INDEX('Hoja de Trabajo para listado'!$AB$155:$BA$1048576,MATCH($A138,'Hoja de Trabajo para listado'!$AB$155:$AB$1048576,0),MATCH((CUADRO!F$5&amp;$E138),'Hoja de Trabajo para listado'!$AB$151:$BA$151,0)),0)+IFERROR(INDEX('Hoja de Trabajo para listado'!$BC$155:$CB$1048576,MATCH($A138,'Hoja de Trabajo para listado'!$BC$155:$BC$1048576,0),MATCH((CUADRO!F$5&amp;$E138),'Hoja de Trabajo para listado'!$BC$151:$CB$151,0)),0)+IFERROR(INDEX('Hoja de Trabajo para listado'!$DE$153:$DG$274,MATCH($A138,'Hoja de Trabajo para listado'!$DE$153:$DE$1048576,0),MATCH((CUADRO!F$5&amp;$E138),'Hoja de Trabajo para listado'!$DE$151:$DG$151,0)),0)+IFERROR(INDEX('Hoja de Trabajo para listado'!$CD$155:$DC$1048576,MATCH($A138,'Hoja de Trabajo para listado'!$CD$155:$CD$1048576,0),MATCH((CUADRO!F$5&amp;$E138),'Hoja de Trabajo para listado'!$CD$151:$DC$151,0)),0)</f>
        <v>0</v>
      </c>
      <c r="G138" s="243">
        <f ca="1">+IFERROR(INDEX('Hoja de Trabajo para listado'!$A$155:$Z$1048576,MATCH($A138,'Hoja de Trabajo para listado'!$A$155:$A$1048576,0),MATCH((CUADRO!G$5&amp;$E138),'Hoja de Trabajo para listado'!$A$151:$Z$151,0)),0)+IFERROR(INDEX('Hoja de Trabajo para listado'!$AB$155:$BA$1048576,MATCH($A138,'Hoja de Trabajo para listado'!$AB$155:$AB$1048576,0),MATCH((CUADRO!G$5&amp;$E138),'Hoja de Trabajo para listado'!$AB$151:$BA$151,0)),0)+IFERROR(INDEX('Hoja de Trabajo para listado'!$BC$155:$CB$1048576,MATCH($A138,'Hoja de Trabajo para listado'!$BC$155:$BC$1048576,0),MATCH((CUADRO!G$5&amp;$E138),'Hoja de Trabajo para listado'!$BC$151:$CB$151,0)),0)+IFERROR(INDEX('Hoja de Trabajo para listado'!$DE$153:$DG$274,MATCH($A138,'Hoja de Trabajo para listado'!$DE$153:$DE$1048576,0),MATCH((CUADRO!G$5&amp;$E138),'Hoja de Trabajo para listado'!$DE$151:$DG$151,0)),0)+IFERROR(INDEX('Hoja de Trabajo para listado'!$CD$155:$DC$1048576,MATCH($A138,'Hoja de Trabajo para listado'!$CD$155:$CD$1048576,0),MATCH((CUADRO!G$5&amp;$E138),'Hoja de Trabajo para listado'!$CD$151:$DC$151,0)),0)</f>
        <v>17150000</v>
      </c>
      <c r="H138" s="243">
        <f ca="1">+IFERROR(INDEX('Hoja de Trabajo para listado'!$A$155:$Z$1048576,MATCH($A138,'Hoja de Trabajo para listado'!$A$155:$A$1048576,0),MATCH((CUADRO!H$5&amp;$E138),'Hoja de Trabajo para listado'!$A$151:$Z$151,0)),0)+IFERROR(INDEX('Hoja de Trabajo para listado'!$AB$155:$BA$1048576,MATCH($A138,'Hoja de Trabajo para listado'!$AB$155:$AB$1048576,0),MATCH((CUADRO!H$5&amp;$E138),'Hoja de Trabajo para listado'!$AB$151:$BA$151,0)),0)+IFERROR(INDEX('Hoja de Trabajo para listado'!$BC$155:$CB$1048576,MATCH($A138,'Hoja de Trabajo para listado'!$BC$155:$BC$1048576,0),MATCH((CUADRO!H$5&amp;$E138),'Hoja de Trabajo para listado'!$BC$151:$CB$151,0)),0)+IFERROR(INDEX('Hoja de Trabajo para listado'!$DE$153:$DG$274,MATCH($A138,'Hoja de Trabajo para listado'!$DE$153:$DE$1048576,0),MATCH((CUADRO!H$5&amp;$E138),'Hoja de Trabajo para listado'!$DE$151:$DG$151,0)),0)+IFERROR(INDEX('Hoja de Trabajo para listado'!$CD$155:$DC$1048576,MATCH($A138,'Hoja de Trabajo para listado'!$CD$155:$CD$1048576,0),MATCH((CUADRO!H$5&amp;$E138),'Hoja de Trabajo para listado'!$CD$151:$DC$151,0)),0)</f>
        <v>0</v>
      </c>
      <c r="I138" s="243">
        <f ca="1">+IFERROR(INDEX('Hoja de Trabajo para listado'!$A$155:$Z$1048576,MATCH($A138,'Hoja de Trabajo para listado'!$A$155:$A$1048576,0),MATCH((CUADRO!I$5&amp;$E138),'Hoja de Trabajo para listado'!$A$151:$Z$151,0)),0)+IFERROR(INDEX('Hoja de Trabajo para listado'!$AB$155:$BA$1048576,MATCH($A138,'Hoja de Trabajo para listado'!$AB$155:$AB$1048576,0),MATCH((CUADRO!I$5&amp;$E138),'Hoja de Trabajo para listado'!$AB$151:$BA$151,0)),0)+IFERROR(INDEX('Hoja de Trabajo para listado'!$BC$155:$CB$1048576,MATCH($A138,'Hoja de Trabajo para listado'!$BC$155:$BC$1048576,0),MATCH((CUADRO!I$5&amp;$E138),'Hoja de Trabajo para listado'!$BC$151:$CB$151,0)),0)+IFERROR(INDEX('Hoja de Trabajo para listado'!$DE$153:$DG$274,MATCH($A138,'Hoja de Trabajo para listado'!$DE$153:$DE$1048576,0),MATCH((CUADRO!I$5&amp;$E138),'Hoja de Trabajo para listado'!$DE$151:$DG$151,0)),0)+IFERROR(INDEX('Hoja de Trabajo para listado'!$CD$155:$DC$1048576,MATCH($A138,'Hoja de Trabajo para listado'!$CD$155:$CD$1048576,0),MATCH((CUADRO!I$5&amp;$E138),'Hoja de Trabajo para listado'!$CD$151:$DC$151,0)),0)</f>
        <v>0</v>
      </c>
      <c r="J138" s="243">
        <f ca="1">+IFERROR(INDEX('Hoja de Trabajo para listado'!$A$155:$Z$1048576,MATCH($A138,'Hoja de Trabajo para listado'!$A$155:$A$1048576,0),MATCH((CUADRO!J$5&amp;$E138),'Hoja de Trabajo para listado'!$A$151:$Z$151,0)),0)+IFERROR(INDEX('Hoja de Trabajo para listado'!$AB$155:$BA$1048576,MATCH($A138,'Hoja de Trabajo para listado'!$AB$155:$AB$1048576,0),MATCH((CUADRO!J$5&amp;$E138),'Hoja de Trabajo para listado'!$AB$151:$BA$151,0)),0)+IFERROR(INDEX('Hoja de Trabajo para listado'!$BC$155:$CB$1048576,MATCH($A138,'Hoja de Trabajo para listado'!$BC$155:$BC$1048576,0),MATCH((CUADRO!J$5&amp;$E138),'Hoja de Trabajo para listado'!$BC$151:$CB$151,0)),0)+IFERROR(INDEX('Hoja de Trabajo para listado'!$DE$153:$DG$274,MATCH($A138,'Hoja de Trabajo para listado'!$DE$153:$DE$1048576,0),MATCH((CUADRO!J$5&amp;$E138),'Hoja de Trabajo para listado'!$DE$151:$DG$151,0)),0)+IFERROR(INDEX('Hoja de Trabajo para listado'!$CD$155:$DC$1048576,MATCH($A138,'Hoja de Trabajo para listado'!$CD$155:$CD$1048576,0),MATCH((CUADRO!J$5&amp;$E138),'Hoja de Trabajo para listado'!$CD$151:$DC$151,0)),0)</f>
        <v>0</v>
      </c>
      <c r="K138" s="243">
        <f ca="1">+IFERROR(INDEX('Hoja de Trabajo para listado'!$A$155:$Z$1048576,MATCH($A138,'Hoja de Trabajo para listado'!$A$155:$A$1048576,0),MATCH((CUADRO!K$5&amp;$E138),'Hoja de Trabajo para listado'!$A$151:$Z$151,0)),0)+IFERROR(INDEX('Hoja de Trabajo para listado'!$AB$155:$BA$1048576,MATCH($A138,'Hoja de Trabajo para listado'!$AB$155:$AB$1048576,0),MATCH((CUADRO!K$5&amp;$E138),'Hoja de Trabajo para listado'!$AB$151:$BA$151,0)),0)+IFERROR(INDEX('Hoja de Trabajo para listado'!$BC$155:$CB$1048576,MATCH($A138,'Hoja de Trabajo para listado'!$BC$155:$BC$1048576,0),MATCH((CUADRO!K$5&amp;$E138),'Hoja de Trabajo para listado'!$BC$151:$CB$151,0)),0)+IFERROR(INDEX('Hoja de Trabajo para listado'!$DE$153:$DG$274,MATCH($A138,'Hoja de Trabajo para listado'!$DE$153:$DE$1048576,0),MATCH((CUADRO!K$5&amp;$E138),'Hoja de Trabajo para listado'!$DE$151:$DG$151,0)),0)+IFERROR(INDEX('Hoja de Trabajo para listado'!$CD$155:$DC$1048576,MATCH($A138,'Hoja de Trabajo para listado'!$CD$155:$CD$1048576,0),MATCH((CUADRO!K$5&amp;$E138),'Hoja de Trabajo para listado'!$CD$151:$DC$151,0)),0)</f>
        <v>0</v>
      </c>
      <c r="L138" s="243">
        <f ca="1">+IFERROR(INDEX('Hoja de Trabajo para listado'!$A$155:$Z$1048576,MATCH($A138,'Hoja de Trabajo para listado'!$A$155:$A$1048576,0),MATCH((CUADRO!L$5&amp;$E138),'Hoja de Trabajo para listado'!$A$151:$Z$151,0)),0)+IFERROR(INDEX('Hoja de Trabajo para listado'!$AB$155:$BA$1048576,MATCH($A138,'Hoja de Trabajo para listado'!$AB$155:$AB$1048576,0),MATCH((CUADRO!L$5&amp;$E138),'Hoja de Trabajo para listado'!$AB$151:$BA$151,0)),0)+IFERROR(INDEX('Hoja de Trabajo para listado'!$BC$155:$CB$1048576,MATCH($A138,'Hoja de Trabajo para listado'!$BC$155:$BC$1048576,0),MATCH((CUADRO!L$5&amp;$E138),'Hoja de Trabajo para listado'!$BC$151:$CB$151,0)),0)+IFERROR(INDEX('Hoja de Trabajo para listado'!$DE$153:$DG$274,MATCH($A138,'Hoja de Trabajo para listado'!$DE$153:$DE$1048576,0),MATCH((CUADRO!L$5&amp;$E138),'Hoja de Trabajo para listado'!$DE$151:$DG$151,0)),0)+IFERROR(INDEX('Hoja de Trabajo para listado'!$CD$155:$DC$1048576,MATCH($A138,'Hoja de Trabajo para listado'!$CD$155:$CD$1048576,0),MATCH((CUADRO!L$5&amp;$E138),'Hoja de Trabajo para listado'!$CD$151:$DC$151,0)),0)</f>
        <v>0</v>
      </c>
      <c r="M138" s="243">
        <f ca="1">+IFERROR(INDEX('Hoja de Trabajo para listado'!$A$155:$Z$1048576,MATCH($A138,'Hoja de Trabajo para listado'!$A$155:$A$1048576,0),MATCH((CUADRO!M$5&amp;$E138),'Hoja de Trabajo para listado'!$A$151:$Z$151,0)),0)+IFERROR(INDEX('Hoja de Trabajo para listado'!$AB$155:$BA$1048576,MATCH($A138,'Hoja de Trabajo para listado'!$AB$155:$AB$1048576,0),MATCH((CUADRO!M$5&amp;$E138),'Hoja de Trabajo para listado'!$AB$151:$BA$151,0)),0)+IFERROR(INDEX('Hoja de Trabajo para listado'!$BC$155:$CB$1048576,MATCH($A138,'Hoja de Trabajo para listado'!$BC$155:$BC$1048576,0),MATCH((CUADRO!M$5&amp;$E138),'Hoja de Trabajo para listado'!$BC$151:$CB$151,0)),0)+IFERROR(INDEX('Hoja de Trabajo para listado'!$DE$153:$DG$274,MATCH($A138,'Hoja de Trabajo para listado'!$DE$153:$DE$1048576,0),MATCH((CUADRO!M$5&amp;$E138),'Hoja de Trabajo para listado'!$DE$151:$DG$151,0)),0)+IFERROR(INDEX('Hoja de Trabajo para listado'!$CD$155:$DC$1048576,MATCH($A138,'Hoja de Trabajo para listado'!$CD$155:$CD$1048576,0),MATCH((CUADRO!M$5&amp;$E138),'Hoja de Trabajo para listado'!$CD$151:$DC$151,0)),0)</f>
        <v>0</v>
      </c>
      <c r="N138" s="243">
        <f ca="1">+IFERROR(INDEX('Hoja de Trabajo para listado'!$A$155:$Z$1048576,MATCH($A138,'Hoja de Trabajo para listado'!$A$155:$A$1048576,0),MATCH((CUADRO!N$5&amp;$E138),'Hoja de Trabajo para listado'!$A$151:$Z$151,0)),0)+IFERROR(INDEX('Hoja de Trabajo para listado'!$AB$155:$BA$1048576,MATCH($A138,'Hoja de Trabajo para listado'!$AB$155:$AB$1048576,0),MATCH((CUADRO!N$5&amp;$E138),'Hoja de Trabajo para listado'!$AB$151:$BA$151,0)),0)+IFERROR(INDEX('Hoja de Trabajo para listado'!$BC$155:$CB$1048576,MATCH($A138,'Hoja de Trabajo para listado'!$BC$155:$BC$1048576,0),MATCH((CUADRO!N$5&amp;$E138),'Hoja de Trabajo para listado'!$BC$151:$CB$151,0)),0)+IFERROR(INDEX('Hoja de Trabajo para listado'!$DE$153:$DG$274,MATCH($A138,'Hoja de Trabajo para listado'!$DE$153:$DE$1048576,0),MATCH((CUADRO!N$5&amp;$E138),'Hoja de Trabajo para listado'!$DE$151:$DG$151,0)),0)+IFERROR(INDEX('Hoja de Trabajo para listado'!$CD$155:$DC$1048576,MATCH($A138,'Hoja de Trabajo para listado'!$CD$155:$CD$1048576,0),MATCH((CUADRO!N$5&amp;$E138),'Hoja de Trabajo para listado'!$CD$151:$DC$151,0)),0)</f>
        <v>0</v>
      </c>
      <c r="O138" s="243">
        <f ca="1">+IFERROR(INDEX('Hoja de Trabajo para listado'!$A$155:$Z$1048576,MATCH($A138,'Hoja de Trabajo para listado'!$A$155:$A$1048576,0),MATCH((CUADRO!O$5&amp;$E138),'Hoja de Trabajo para listado'!$A$151:$Z$151,0)),0)+IFERROR(INDEX('Hoja de Trabajo para listado'!$AB$155:$BA$1048576,MATCH($A138,'Hoja de Trabajo para listado'!$AB$155:$AB$1048576,0),MATCH((CUADRO!O$5&amp;$E138),'Hoja de Trabajo para listado'!$AB$151:$BA$151,0)),0)+IFERROR(INDEX('Hoja de Trabajo para listado'!$BC$155:$CB$1048576,MATCH($A138,'Hoja de Trabajo para listado'!$BC$155:$BC$1048576,0),MATCH((CUADRO!O$5&amp;$E138),'Hoja de Trabajo para listado'!$BC$151:$CB$151,0)),0)+IFERROR(INDEX('Hoja de Trabajo para listado'!$DE$153:$DG$274,MATCH($A138,'Hoja de Trabajo para listado'!$DE$153:$DE$1048576,0),MATCH((CUADRO!O$5&amp;$E138),'Hoja de Trabajo para listado'!$DE$151:$DG$151,0)),0)+IFERROR(INDEX('Hoja de Trabajo para listado'!$CD$155:$DC$1048576,MATCH($A138,'Hoja de Trabajo para listado'!$CD$155:$CD$1048576,0),MATCH((CUADRO!O$5&amp;$E138),'Hoja de Trabajo para listado'!$CD$151:$DC$151,0)),0)</f>
        <v>0</v>
      </c>
      <c r="P138" s="243">
        <f ca="1">+IFERROR(INDEX('Hoja de Trabajo para listado'!$A$155:$Z$1048576,MATCH($A138,'Hoja de Trabajo para listado'!$A$155:$A$1048576,0),MATCH((CUADRO!P$5&amp;$E138),'Hoja de Trabajo para listado'!$A$151:$Z$151,0)),0)+IFERROR(INDEX('Hoja de Trabajo para listado'!$AB$155:$BA$1048576,MATCH($A138,'Hoja de Trabajo para listado'!$AB$155:$AB$1048576,0),MATCH((CUADRO!P$5&amp;$E138),'Hoja de Trabajo para listado'!$AB$151:$BA$151,0)),0)+IFERROR(INDEX('Hoja de Trabajo para listado'!$BC$155:$CB$1048576,MATCH($A138,'Hoja de Trabajo para listado'!$BC$155:$BC$1048576,0),MATCH((CUADRO!P$5&amp;$E138),'Hoja de Trabajo para listado'!$BC$151:$CB$151,0)),0)+IFERROR(INDEX('Hoja de Trabajo para listado'!$DE$153:$DG$274,MATCH($A138,'Hoja de Trabajo para listado'!$DE$153:$DE$1048576,0),MATCH((CUADRO!P$5&amp;$E138),'Hoja de Trabajo para listado'!$DE$151:$DG$151,0)),0)+IFERROR(INDEX('Hoja de Trabajo para listado'!$CD$155:$DC$1048576,MATCH($A138,'Hoja de Trabajo para listado'!$CD$155:$CD$1048576,0),MATCH((CUADRO!P$5&amp;$E138),'Hoja de Trabajo para listado'!$CD$151:$DC$151,0)),0)</f>
        <v>0</v>
      </c>
      <c r="Q138" s="243">
        <f ca="1">+IFERROR(INDEX('Hoja de Trabajo para listado'!$A$155:$Z$1048576,MATCH($A138,'Hoja de Trabajo para listado'!$A$155:$A$1048576,0),MATCH((CUADRO!Q$5&amp;$E138),'Hoja de Trabajo para listado'!$A$151:$Z$151,0)),0)+IFERROR(INDEX('Hoja de Trabajo para listado'!$AB$155:$BA$1048576,MATCH($A138,'Hoja de Trabajo para listado'!$AB$155:$AB$1048576,0),MATCH((CUADRO!Q$5&amp;$E138),'Hoja de Trabajo para listado'!$AB$151:$BA$151,0)),0)+IFERROR(INDEX('Hoja de Trabajo para listado'!$BC$155:$CB$1048576,MATCH($A138,'Hoja de Trabajo para listado'!$BC$155:$BC$1048576,0),MATCH((CUADRO!Q$5&amp;$E138),'Hoja de Trabajo para listado'!$BC$151:$CB$151,0)),0)+IFERROR(INDEX('Hoja de Trabajo para listado'!$DE$153:$DG$274,MATCH($A138,'Hoja de Trabajo para listado'!$DE$153:$DE$1048576,0),MATCH((CUADRO!Q$5&amp;$E138),'Hoja de Trabajo para listado'!$DE$151:$DG$151,0)),0)+IFERROR(INDEX('Hoja de Trabajo para listado'!$CD$155:$DC$1048576,MATCH($A138,'Hoja de Trabajo para listado'!$CD$155:$CD$1048576,0),MATCH((CUADRO!Q$5&amp;$E138),'Hoja de Trabajo para listado'!$CD$151:$DC$151,0)),0)</f>
        <v>0</v>
      </c>
      <c r="R138" s="243">
        <f t="shared" ca="1" si="7"/>
        <v>17150000</v>
      </c>
      <c r="S138" s="243"/>
      <c r="T138" s="243">
        <f ca="1">+T139</f>
        <v>34314362.5</v>
      </c>
      <c r="U138" s="242">
        <f t="shared" si="8"/>
        <v>1</v>
      </c>
      <c r="V138" s="333" t="str">
        <f>+VLOOKUP(A138,bd_lista!$A$3:$E$590,5,FALSE)</f>
        <v>Instituciones Descentralizadas</v>
      </c>
      <c r="W138" s="383" t="str">
        <f>+V138</f>
        <v>Instituciones Descentralizadas</v>
      </c>
      <c r="X138" s="242">
        <f>+VLOOKUP(A138,[3]Sheet1!$A$13:$D$744,4,FALSE)</f>
        <v>66</v>
      </c>
      <c r="Y138" s="242" t="str">
        <f>+VLOOKUP(X138,bd_lista!$A$3:$C$590,3,FALSE)</f>
        <v>Ministerio de Planificación del Desarrollo</v>
      </c>
      <c r="Z138" s="294">
        <f>+X138</f>
        <v>66</v>
      </c>
      <c r="AA138" s="319" t="str">
        <f>+Y138</f>
        <v>Ministerio de Planificación del Desarrollo</v>
      </c>
    </row>
    <row r="139" spans="1:27" ht="15" customHeight="1">
      <c r="A139" s="32">
        <v>206</v>
      </c>
      <c r="B139" s="389"/>
      <c r="C139" s="333" t="str">
        <f>+VLOOKUP(A139,bd_lista!$A$3:$C$590,3,FALSE)</f>
        <v>Instituto Nacional de Estadística</v>
      </c>
      <c r="D139" s="386"/>
      <c r="E139" s="333" t="s">
        <v>1305</v>
      </c>
      <c r="F139" s="245">
        <f ca="1">+IFERROR(INDEX('Hoja de Trabajo para listado'!$A$155:$Z$1048576,MATCH($A139,'Hoja de Trabajo para listado'!$A$155:$A$1048576,0),MATCH((CUADRO!F$5&amp;$E139),'Hoja de Trabajo para listado'!$A$151:$Z$151,0)),0)+IFERROR(INDEX('Hoja de Trabajo para listado'!$AB$155:$BA$1048576,MATCH($A139,'Hoja de Trabajo para listado'!$AB$155:$AB$1048576,0),MATCH((CUADRO!F$5&amp;$E139),'Hoja de Trabajo para listado'!$AB$151:$BA$151,0)),0)+IFERROR(INDEX('Hoja de Trabajo para listado'!$BC$155:$CB$1048576,MATCH($A139,'Hoja de Trabajo para listado'!$BC$155:$BC$1048576,0),MATCH((CUADRO!F$5&amp;$E139),'Hoja de Trabajo para listado'!$BC$151:$CB$151,0)),0)+IFERROR(INDEX('Hoja de Trabajo para listado'!$DE$153:$DG$274,MATCH($A139,'Hoja de Trabajo para listado'!$DE$153:$DE$1048576,0),MATCH((CUADRO!F$5&amp;$E139),'Hoja de Trabajo para listado'!$DE$151:$DG$151,0)),0)+IFERROR(INDEX('Hoja de Trabajo para listado'!$CD$155:$DC$1048576,MATCH($A139,'Hoja de Trabajo para listado'!$CD$155:$CD$1048576,0),MATCH((CUADRO!F$5&amp;$E139),'Hoja de Trabajo para listado'!$CD$151:$DC$151,0)),0)</f>
        <v>14184.65</v>
      </c>
      <c r="G139" s="245">
        <f ca="1">+IFERROR(INDEX('Hoja de Trabajo para listado'!$A$155:$Z$1048576,MATCH($A139,'Hoja de Trabajo para listado'!$A$155:$A$1048576,0),MATCH((CUADRO!G$5&amp;$E139),'Hoja de Trabajo para listado'!$A$151:$Z$151,0)),0)+IFERROR(INDEX('Hoja de Trabajo para listado'!$AB$155:$BA$1048576,MATCH($A139,'Hoja de Trabajo para listado'!$AB$155:$AB$1048576,0),MATCH((CUADRO!G$5&amp;$E139),'Hoja de Trabajo para listado'!$AB$151:$BA$151,0)),0)+IFERROR(INDEX('Hoja de Trabajo para listado'!$BC$155:$CB$1048576,MATCH($A139,'Hoja de Trabajo para listado'!$BC$155:$BC$1048576,0),MATCH((CUADRO!G$5&amp;$E139),'Hoja de Trabajo para listado'!$BC$151:$CB$151,0)),0)+IFERROR(INDEX('Hoja de Trabajo para listado'!$DE$153:$DG$274,MATCH($A139,'Hoja de Trabajo para listado'!$DE$153:$DE$1048576,0),MATCH((CUADRO!G$5&amp;$E139),'Hoja de Trabajo para listado'!$DE$151:$DG$151,0)),0)+IFERROR(INDEX('Hoja de Trabajo para listado'!$CD$155:$DC$1048576,MATCH($A139,'Hoja de Trabajo para listado'!$CD$155:$CD$1048576,0),MATCH((CUADRO!G$5&amp;$E139),'Hoja de Trabajo para listado'!$CD$151:$DC$151,0)),0)</f>
        <v>17150177.850000001</v>
      </c>
      <c r="H139" s="245">
        <f ca="1">+IFERROR(INDEX('Hoja de Trabajo para listado'!$A$155:$Z$1048576,MATCH($A139,'Hoja de Trabajo para listado'!$A$155:$A$1048576,0),MATCH((CUADRO!H$5&amp;$E139),'Hoja de Trabajo para listado'!$A$151:$Z$151,0)),0)+IFERROR(INDEX('Hoja de Trabajo para listado'!$AB$155:$BA$1048576,MATCH($A139,'Hoja de Trabajo para listado'!$AB$155:$AB$1048576,0),MATCH((CUADRO!H$5&amp;$E139),'Hoja de Trabajo para listado'!$AB$151:$BA$151,0)),0)+IFERROR(INDEX('Hoja de Trabajo para listado'!$BC$155:$CB$1048576,MATCH($A139,'Hoja de Trabajo para listado'!$BC$155:$BC$1048576,0),MATCH((CUADRO!H$5&amp;$E139),'Hoja de Trabajo para listado'!$BC$151:$CB$151,0)),0)+IFERROR(INDEX('Hoja de Trabajo para listado'!$DE$153:$DG$274,MATCH($A139,'Hoja de Trabajo para listado'!$DE$153:$DE$1048576,0),MATCH((CUADRO!H$5&amp;$E139),'Hoja de Trabajo para listado'!$DE$151:$DG$151,0)),0)+IFERROR(INDEX('Hoja de Trabajo para listado'!$CD$155:$DC$1048576,MATCH($A139,'Hoja de Trabajo para listado'!$CD$155:$CD$1048576,0),MATCH((CUADRO!H$5&amp;$E139),'Hoja de Trabajo para listado'!$CD$151:$DC$151,0)),0)</f>
        <v>0</v>
      </c>
      <c r="I139" s="245">
        <f ca="1">+IFERROR(INDEX('Hoja de Trabajo para listado'!$A$155:$Z$1048576,MATCH($A139,'Hoja de Trabajo para listado'!$A$155:$A$1048576,0),MATCH((CUADRO!I$5&amp;$E139),'Hoja de Trabajo para listado'!$A$151:$Z$151,0)),0)+IFERROR(INDEX('Hoja de Trabajo para listado'!$AB$155:$BA$1048576,MATCH($A139,'Hoja de Trabajo para listado'!$AB$155:$AB$1048576,0),MATCH((CUADRO!I$5&amp;$E139),'Hoja de Trabajo para listado'!$AB$151:$BA$151,0)),0)+IFERROR(INDEX('Hoja de Trabajo para listado'!$BC$155:$CB$1048576,MATCH($A139,'Hoja de Trabajo para listado'!$BC$155:$BC$1048576,0),MATCH((CUADRO!I$5&amp;$E139),'Hoja de Trabajo para listado'!$BC$151:$CB$151,0)),0)+IFERROR(INDEX('Hoja de Trabajo para listado'!$DE$153:$DG$274,MATCH($A139,'Hoja de Trabajo para listado'!$DE$153:$DE$1048576,0),MATCH((CUADRO!I$5&amp;$E139),'Hoja de Trabajo para listado'!$DE$151:$DG$151,0)),0)+IFERROR(INDEX('Hoja de Trabajo para listado'!$CD$155:$DC$1048576,MATCH($A139,'Hoja de Trabajo para listado'!$CD$155:$CD$1048576,0),MATCH((CUADRO!I$5&amp;$E139),'Hoja de Trabajo para listado'!$CD$151:$DC$151,0)),0)</f>
        <v>0</v>
      </c>
      <c r="J139" s="245">
        <f ca="1">+IFERROR(INDEX('Hoja de Trabajo para listado'!$A$155:$Z$1048576,MATCH($A139,'Hoja de Trabajo para listado'!$A$155:$A$1048576,0),MATCH((CUADRO!J$5&amp;$E139),'Hoja de Trabajo para listado'!$A$151:$Z$151,0)),0)+IFERROR(INDEX('Hoja de Trabajo para listado'!$AB$155:$BA$1048576,MATCH($A139,'Hoja de Trabajo para listado'!$AB$155:$AB$1048576,0),MATCH((CUADRO!J$5&amp;$E139),'Hoja de Trabajo para listado'!$AB$151:$BA$151,0)),0)+IFERROR(INDEX('Hoja de Trabajo para listado'!$BC$155:$CB$1048576,MATCH($A139,'Hoja de Trabajo para listado'!$BC$155:$BC$1048576,0),MATCH((CUADRO!J$5&amp;$E139),'Hoja de Trabajo para listado'!$BC$151:$CB$151,0)),0)+IFERROR(INDEX('Hoja de Trabajo para listado'!$DE$153:$DG$274,MATCH($A139,'Hoja de Trabajo para listado'!$DE$153:$DE$1048576,0),MATCH((CUADRO!J$5&amp;$E139),'Hoja de Trabajo para listado'!$DE$151:$DG$151,0)),0)+IFERROR(INDEX('Hoja de Trabajo para listado'!$CD$155:$DC$1048576,MATCH($A139,'Hoja de Trabajo para listado'!$CD$155:$CD$1048576,0),MATCH((CUADRO!J$5&amp;$E139),'Hoja de Trabajo para listado'!$CD$151:$DC$151,0)),0)</f>
        <v>0</v>
      </c>
      <c r="K139" s="245">
        <f ca="1">+IFERROR(INDEX('Hoja de Trabajo para listado'!$A$155:$Z$1048576,MATCH($A139,'Hoja de Trabajo para listado'!$A$155:$A$1048576,0),MATCH((CUADRO!K$5&amp;$E139),'Hoja de Trabajo para listado'!$A$151:$Z$151,0)),0)+IFERROR(INDEX('Hoja de Trabajo para listado'!$AB$155:$BA$1048576,MATCH($A139,'Hoja de Trabajo para listado'!$AB$155:$AB$1048576,0),MATCH((CUADRO!K$5&amp;$E139),'Hoja de Trabajo para listado'!$AB$151:$BA$151,0)),0)+IFERROR(INDEX('Hoja de Trabajo para listado'!$BC$155:$CB$1048576,MATCH($A139,'Hoja de Trabajo para listado'!$BC$155:$BC$1048576,0),MATCH((CUADRO!K$5&amp;$E139),'Hoja de Trabajo para listado'!$BC$151:$CB$151,0)),0)+IFERROR(INDEX('Hoja de Trabajo para listado'!$DE$153:$DG$274,MATCH($A139,'Hoja de Trabajo para listado'!$DE$153:$DE$1048576,0),MATCH((CUADRO!K$5&amp;$E139),'Hoja de Trabajo para listado'!$DE$151:$DG$151,0)),0)+IFERROR(INDEX('Hoja de Trabajo para listado'!$CD$155:$DC$1048576,MATCH($A139,'Hoja de Trabajo para listado'!$CD$155:$CD$1048576,0),MATCH((CUADRO!K$5&amp;$E139),'Hoja de Trabajo para listado'!$CD$151:$DC$151,0)),0)</f>
        <v>0</v>
      </c>
      <c r="L139" s="245">
        <f ca="1">+IFERROR(INDEX('Hoja de Trabajo para listado'!$A$155:$Z$1048576,MATCH($A139,'Hoja de Trabajo para listado'!$A$155:$A$1048576,0),MATCH((CUADRO!L$5&amp;$E139),'Hoja de Trabajo para listado'!$A$151:$Z$151,0)),0)+IFERROR(INDEX('Hoja de Trabajo para listado'!$AB$155:$BA$1048576,MATCH($A139,'Hoja de Trabajo para listado'!$AB$155:$AB$1048576,0),MATCH((CUADRO!L$5&amp;$E139),'Hoja de Trabajo para listado'!$AB$151:$BA$151,0)),0)+IFERROR(INDEX('Hoja de Trabajo para listado'!$BC$155:$CB$1048576,MATCH($A139,'Hoja de Trabajo para listado'!$BC$155:$BC$1048576,0),MATCH((CUADRO!L$5&amp;$E139),'Hoja de Trabajo para listado'!$BC$151:$CB$151,0)),0)+IFERROR(INDEX('Hoja de Trabajo para listado'!$DE$153:$DG$274,MATCH($A139,'Hoja de Trabajo para listado'!$DE$153:$DE$1048576,0),MATCH((CUADRO!L$5&amp;$E139),'Hoja de Trabajo para listado'!$DE$151:$DG$151,0)),0)+IFERROR(INDEX('Hoja de Trabajo para listado'!$CD$155:$DC$1048576,MATCH($A139,'Hoja de Trabajo para listado'!$CD$155:$CD$1048576,0),MATCH((CUADRO!L$5&amp;$E139),'Hoja de Trabajo para listado'!$CD$151:$DC$151,0)),0)</f>
        <v>0</v>
      </c>
      <c r="M139" s="245">
        <f ca="1">+IFERROR(INDEX('Hoja de Trabajo para listado'!$A$155:$Z$1048576,MATCH($A139,'Hoja de Trabajo para listado'!$A$155:$A$1048576,0),MATCH((CUADRO!M$5&amp;$E139),'Hoja de Trabajo para listado'!$A$151:$Z$151,0)),0)+IFERROR(INDEX('Hoja de Trabajo para listado'!$AB$155:$BA$1048576,MATCH($A139,'Hoja de Trabajo para listado'!$AB$155:$AB$1048576,0),MATCH((CUADRO!M$5&amp;$E139),'Hoja de Trabajo para listado'!$AB$151:$BA$151,0)),0)+IFERROR(INDEX('Hoja de Trabajo para listado'!$BC$155:$CB$1048576,MATCH($A139,'Hoja de Trabajo para listado'!$BC$155:$BC$1048576,0),MATCH((CUADRO!M$5&amp;$E139),'Hoja de Trabajo para listado'!$BC$151:$CB$151,0)),0)+IFERROR(INDEX('Hoja de Trabajo para listado'!$DE$153:$DG$274,MATCH($A139,'Hoja de Trabajo para listado'!$DE$153:$DE$1048576,0),MATCH((CUADRO!M$5&amp;$E139),'Hoja de Trabajo para listado'!$DE$151:$DG$151,0)),0)+IFERROR(INDEX('Hoja de Trabajo para listado'!$CD$155:$DC$1048576,MATCH($A139,'Hoja de Trabajo para listado'!$CD$155:$CD$1048576,0),MATCH((CUADRO!M$5&amp;$E139),'Hoja de Trabajo para listado'!$CD$151:$DC$151,0)),0)</f>
        <v>0</v>
      </c>
      <c r="N139" s="245">
        <f ca="1">+IFERROR(INDEX('Hoja de Trabajo para listado'!$A$155:$Z$1048576,MATCH($A139,'Hoja de Trabajo para listado'!$A$155:$A$1048576,0),MATCH((CUADRO!N$5&amp;$E139),'Hoja de Trabajo para listado'!$A$151:$Z$151,0)),0)+IFERROR(INDEX('Hoja de Trabajo para listado'!$AB$155:$BA$1048576,MATCH($A139,'Hoja de Trabajo para listado'!$AB$155:$AB$1048576,0),MATCH((CUADRO!N$5&amp;$E139),'Hoja de Trabajo para listado'!$AB$151:$BA$151,0)),0)+IFERROR(INDEX('Hoja de Trabajo para listado'!$BC$155:$CB$1048576,MATCH($A139,'Hoja de Trabajo para listado'!$BC$155:$BC$1048576,0),MATCH((CUADRO!N$5&amp;$E139),'Hoja de Trabajo para listado'!$BC$151:$CB$151,0)),0)+IFERROR(INDEX('Hoja de Trabajo para listado'!$DE$153:$DG$274,MATCH($A139,'Hoja de Trabajo para listado'!$DE$153:$DE$1048576,0),MATCH((CUADRO!N$5&amp;$E139),'Hoja de Trabajo para listado'!$DE$151:$DG$151,0)),0)+IFERROR(INDEX('Hoja de Trabajo para listado'!$CD$155:$DC$1048576,MATCH($A139,'Hoja de Trabajo para listado'!$CD$155:$CD$1048576,0),MATCH((CUADRO!N$5&amp;$E139),'Hoja de Trabajo para listado'!$CD$151:$DC$151,0)),0)</f>
        <v>0</v>
      </c>
      <c r="O139" s="245">
        <f ca="1">+IFERROR(INDEX('Hoja de Trabajo para listado'!$A$155:$Z$1048576,MATCH($A139,'Hoja de Trabajo para listado'!$A$155:$A$1048576,0),MATCH((CUADRO!O$5&amp;$E139),'Hoja de Trabajo para listado'!$A$151:$Z$151,0)),0)+IFERROR(INDEX('Hoja de Trabajo para listado'!$AB$155:$BA$1048576,MATCH($A139,'Hoja de Trabajo para listado'!$AB$155:$AB$1048576,0),MATCH((CUADRO!O$5&amp;$E139),'Hoja de Trabajo para listado'!$AB$151:$BA$151,0)),0)+IFERROR(INDEX('Hoja de Trabajo para listado'!$BC$155:$CB$1048576,MATCH($A139,'Hoja de Trabajo para listado'!$BC$155:$BC$1048576,0),MATCH((CUADRO!O$5&amp;$E139),'Hoja de Trabajo para listado'!$BC$151:$CB$151,0)),0)+IFERROR(INDEX('Hoja de Trabajo para listado'!$DE$153:$DG$274,MATCH($A139,'Hoja de Trabajo para listado'!$DE$153:$DE$1048576,0),MATCH((CUADRO!O$5&amp;$E139),'Hoja de Trabajo para listado'!$DE$151:$DG$151,0)),0)+IFERROR(INDEX('Hoja de Trabajo para listado'!$CD$155:$DC$1048576,MATCH($A139,'Hoja de Trabajo para listado'!$CD$155:$CD$1048576,0),MATCH((CUADRO!O$5&amp;$E139),'Hoja de Trabajo para listado'!$CD$151:$DC$151,0)),0)</f>
        <v>0</v>
      </c>
      <c r="P139" s="245">
        <f ca="1">+IFERROR(INDEX('Hoja de Trabajo para listado'!$A$155:$Z$1048576,MATCH($A139,'Hoja de Trabajo para listado'!$A$155:$A$1048576,0),MATCH((CUADRO!P$5&amp;$E139),'Hoja de Trabajo para listado'!$A$151:$Z$151,0)),0)+IFERROR(INDEX('Hoja de Trabajo para listado'!$AB$155:$BA$1048576,MATCH($A139,'Hoja de Trabajo para listado'!$AB$155:$AB$1048576,0),MATCH((CUADRO!P$5&amp;$E139),'Hoja de Trabajo para listado'!$AB$151:$BA$151,0)),0)+IFERROR(INDEX('Hoja de Trabajo para listado'!$BC$155:$CB$1048576,MATCH($A139,'Hoja de Trabajo para listado'!$BC$155:$BC$1048576,0),MATCH((CUADRO!P$5&amp;$E139),'Hoja de Trabajo para listado'!$BC$151:$CB$151,0)),0)+IFERROR(INDEX('Hoja de Trabajo para listado'!$DE$153:$DG$274,MATCH($A139,'Hoja de Trabajo para listado'!$DE$153:$DE$1048576,0),MATCH((CUADRO!P$5&amp;$E139),'Hoja de Trabajo para listado'!$DE$151:$DG$151,0)),0)+IFERROR(INDEX('Hoja de Trabajo para listado'!$CD$155:$DC$1048576,MATCH($A139,'Hoja de Trabajo para listado'!$CD$155:$CD$1048576,0),MATCH((CUADRO!P$5&amp;$E139),'Hoja de Trabajo para listado'!$CD$151:$DC$151,0)),0)</f>
        <v>0</v>
      </c>
      <c r="Q139" s="245">
        <f ca="1">+IFERROR(INDEX('Hoja de Trabajo para listado'!$A$155:$Z$1048576,MATCH($A139,'Hoja de Trabajo para listado'!$A$155:$A$1048576,0),MATCH((CUADRO!Q$5&amp;$E139),'Hoja de Trabajo para listado'!$A$151:$Z$151,0)),0)+IFERROR(INDEX('Hoja de Trabajo para listado'!$AB$155:$BA$1048576,MATCH($A139,'Hoja de Trabajo para listado'!$AB$155:$AB$1048576,0),MATCH((CUADRO!Q$5&amp;$E139),'Hoja de Trabajo para listado'!$AB$151:$BA$151,0)),0)+IFERROR(INDEX('Hoja de Trabajo para listado'!$BC$155:$CB$1048576,MATCH($A139,'Hoja de Trabajo para listado'!$BC$155:$BC$1048576,0),MATCH((CUADRO!Q$5&amp;$E139),'Hoja de Trabajo para listado'!$BC$151:$CB$151,0)),0)+IFERROR(INDEX('Hoja de Trabajo para listado'!$DE$153:$DG$274,MATCH($A139,'Hoja de Trabajo para listado'!$DE$153:$DE$1048576,0),MATCH((CUADRO!Q$5&amp;$E139),'Hoja de Trabajo para listado'!$DE$151:$DG$151,0)),0)+IFERROR(INDEX('Hoja de Trabajo para listado'!$CD$155:$DC$1048576,MATCH($A139,'Hoja de Trabajo para listado'!$CD$155:$CD$1048576,0),MATCH((CUADRO!Q$5&amp;$E139),'Hoja de Trabajo para listado'!$CD$151:$DC$151,0)),0)</f>
        <v>0</v>
      </c>
      <c r="R139" s="245">
        <f t="shared" ca="1" si="7"/>
        <v>17164362.5</v>
      </c>
      <c r="S139" s="245">
        <f ca="1">+R138+R139</f>
        <v>34314362.5</v>
      </c>
      <c r="T139" s="245">
        <f ca="1">+S139</f>
        <v>34314362.5</v>
      </c>
      <c r="U139" s="244">
        <f t="shared" si="8"/>
        <v>2</v>
      </c>
      <c r="V139" s="333" t="str">
        <f>+VLOOKUP(A139,bd_lista!$A$3:$E$590,5,FALSE)</f>
        <v>Instituciones Descentralizadas</v>
      </c>
      <c r="W139" s="384"/>
      <c r="X139" s="242">
        <f>+VLOOKUP(A139,[3]Sheet1!$A$13:$D$744,4,FALSE)</f>
        <v>66</v>
      </c>
      <c r="Y139" s="242" t="str">
        <f>+VLOOKUP(X139,bd_lista!$A$3:$C$590,3,FALSE)</f>
        <v>Ministerio de Planificación del Desarrollo</v>
      </c>
      <c r="Z139" s="292"/>
      <c r="AA139" s="321"/>
    </row>
    <row r="140" spans="1:27" ht="15" hidden="1" customHeight="1">
      <c r="A140" s="251">
        <v>210</v>
      </c>
      <c r="B140" s="388">
        <f>+A140</f>
        <v>210</v>
      </c>
      <c r="C140" s="247" t="str">
        <f>+VLOOKUP(A140,bd_lista!$A$3:$C$590,3,FALSE)</f>
        <v>Unidad de Análisis de Políticas Sociales y Económicas</v>
      </c>
      <c r="D140" s="385" t="str">
        <f>+C140</f>
        <v>Unidad de Análisis de Políticas Sociales y Económicas</v>
      </c>
      <c r="E140" s="247" t="s">
        <v>1304</v>
      </c>
      <c r="F140" s="243">
        <f ca="1">+IFERROR(INDEX('Hoja de Trabajo para listado'!$A$155:$Z$1048576,MATCH($A140,'Hoja de Trabajo para listado'!$A$155:$A$1048576,0),MATCH((CUADRO!F$5&amp;$E140),'Hoja de Trabajo para listado'!$A$151:$Z$151,0)),0)+IFERROR(INDEX('Hoja de Trabajo para listado'!$AB$155:$BA$1048576,MATCH($A140,'Hoja de Trabajo para listado'!$AB$155:$AB$1048576,0),MATCH((CUADRO!F$5&amp;$E140),'Hoja de Trabajo para listado'!$AB$151:$BA$151,0)),0)+IFERROR(INDEX('Hoja de Trabajo para listado'!$BC$155:$CB$1048576,MATCH($A140,'Hoja de Trabajo para listado'!$BC$155:$BC$1048576,0),MATCH((CUADRO!F$5&amp;$E140),'Hoja de Trabajo para listado'!$BC$151:$CB$151,0)),0)+IFERROR(INDEX('Hoja de Trabajo para listado'!$DE$153:$DG$274,MATCH($A140,'Hoja de Trabajo para listado'!$DE$153:$DE$1048576,0),MATCH((CUADRO!F$5&amp;$E140),'Hoja de Trabajo para listado'!$DE$151:$DG$151,0)),0)+IFERROR(INDEX('Hoja de Trabajo para listado'!$CD$155:$DC$1048576,MATCH($A140,'Hoja de Trabajo para listado'!$CD$155:$CD$1048576,0),MATCH((CUADRO!F$5&amp;$E140),'Hoja de Trabajo para listado'!$CD$151:$DC$151,0)),0)</f>
        <v>0</v>
      </c>
      <c r="G140" s="243">
        <f ca="1">+IFERROR(INDEX('Hoja de Trabajo para listado'!$A$155:$Z$1048576,MATCH($A140,'Hoja de Trabajo para listado'!$A$155:$A$1048576,0),MATCH((CUADRO!G$5&amp;$E140),'Hoja de Trabajo para listado'!$A$151:$Z$151,0)),0)+IFERROR(INDEX('Hoja de Trabajo para listado'!$AB$155:$BA$1048576,MATCH($A140,'Hoja de Trabajo para listado'!$AB$155:$AB$1048576,0),MATCH((CUADRO!G$5&amp;$E140),'Hoja de Trabajo para listado'!$AB$151:$BA$151,0)),0)+IFERROR(INDEX('Hoja de Trabajo para listado'!$BC$155:$CB$1048576,MATCH($A140,'Hoja de Trabajo para listado'!$BC$155:$BC$1048576,0),MATCH((CUADRO!G$5&amp;$E140),'Hoja de Trabajo para listado'!$BC$151:$CB$151,0)),0)+IFERROR(INDEX('Hoja de Trabajo para listado'!$DE$153:$DG$274,MATCH($A140,'Hoja de Trabajo para listado'!$DE$153:$DE$1048576,0),MATCH((CUADRO!G$5&amp;$E140),'Hoja de Trabajo para listado'!$DE$151:$DG$151,0)),0)+IFERROR(INDEX('Hoja de Trabajo para listado'!$CD$155:$DC$1048576,MATCH($A140,'Hoja de Trabajo para listado'!$CD$155:$CD$1048576,0),MATCH((CUADRO!G$5&amp;$E140),'Hoja de Trabajo para listado'!$CD$151:$DC$151,0)),0)</f>
        <v>0</v>
      </c>
      <c r="H140" s="243">
        <f ca="1">+IFERROR(INDEX('Hoja de Trabajo para listado'!$A$155:$Z$1048576,MATCH($A140,'Hoja de Trabajo para listado'!$A$155:$A$1048576,0),MATCH((CUADRO!H$5&amp;$E140),'Hoja de Trabajo para listado'!$A$151:$Z$151,0)),0)+IFERROR(INDEX('Hoja de Trabajo para listado'!$AB$155:$BA$1048576,MATCH($A140,'Hoja de Trabajo para listado'!$AB$155:$AB$1048576,0),MATCH((CUADRO!H$5&amp;$E140),'Hoja de Trabajo para listado'!$AB$151:$BA$151,0)),0)+IFERROR(INDEX('Hoja de Trabajo para listado'!$BC$155:$CB$1048576,MATCH($A140,'Hoja de Trabajo para listado'!$BC$155:$BC$1048576,0),MATCH((CUADRO!H$5&amp;$E140),'Hoja de Trabajo para listado'!$BC$151:$CB$151,0)),0)+IFERROR(INDEX('Hoja de Trabajo para listado'!$DE$153:$DG$274,MATCH($A140,'Hoja de Trabajo para listado'!$DE$153:$DE$1048576,0),MATCH((CUADRO!H$5&amp;$E140),'Hoja de Trabajo para listado'!$DE$151:$DG$151,0)),0)+IFERROR(INDEX('Hoja de Trabajo para listado'!$CD$155:$DC$1048576,MATCH($A140,'Hoja de Trabajo para listado'!$CD$155:$CD$1048576,0),MATCH((CUADRO!H$5&amp;$E140),'Hoja de Trabajo para listado'!$CD$151:$DC$151,0)),0)</f>
        <v>0</v>
      </c>
      <c r="I140" s="243">
        <f ca="1">+IFERROR(INDEX('Hoja de Trabajo para listado'!$A$155:$Z$1048576,MATCH($A140,'Hoja de Trabajo para listado'!$A$155:$A$1048576,0),MATCH((CUADRO!I$5&amp;$E140),'Hoja de Trabajo para listado'!$A$151:$Z$151,0)),0)+IFERROR(INDEX('Hoja de Trabajo para listado'!$AB$155:$BA$1048576,MATCH($A140,'Hoja de Trabajo para listado'!$AB$155:$AB$1048576,0),MATCH((CUADRO!I$5&amp;$E140),'Hoja de Trabajo para listado'!$AB$151:$BA$151,0)),0)+IFERROR(INDEX('Hoja de Trabajo para listado'!$BC$155:$CB$1048576,MATCH($A140,'Hoja de Trabajo para listado'!$BC$155:$BC$1048576,0),MATCH((CUADRO!I$5&amp;$E140),'Hoja de Trabajo para listado'!$BC$151:$CB$151,0)),0)+IFERROR(INDEX('Hoja de Trabajo para listado'!$DE$153:$DG$274,MATCH($A140,'Hoja de Trabajo para listado'!$DE$153:$DE$1048576,0),MATCH((CUADRO!I$5&amp;$E140),'Hoja de Trabajo para listado'!$DE$151:$DG$151,0)),0)+IFERROR(INDEX('Hoja de Trabajo para listado'!$CD$155:$DC$1048576,MATCH($A140,'Hoja de Trabajo para listado'!$CD$155:$CD$1048576,0),MATCH((CUADRO!I$5&amp;$E140),'Hoja de Trabajo para listado'!$CD$151:$DC$151,0)),0)</f>
        <v>0</v>
      </c>
      <c r="J140" s="243">
        <f ca="1">+IFERROR(INDEX('Hoja de Trabajo para listado'!$A$155:$Z$1048576,MATCH($A140,'Hoja de Trabajo para listado'!$A$155:$A$1048576,0),MATCH((CUADRO!J$5&amp;$E140),'Hoja de Trabajo para listado'!$A$151:$Z$151,0)),0)+IFERROR(INDEX('Hoja de Trabajo para listado'!$AB$155:$BA$1048576,MATCH($A140,'Hoja de Trabajo para listado'!$AB$155:$AB$1048576,0),MATCH((CUADRO!J$5&amp;$E140),'Hoja de Trabajo para listado'!$AB$151:$BA$151,0)),0)+IFERROR(INDEX('Hoja de Trabajo para listado'!$BC$155:$CB$1048576,MATCH($A140,'Hoja de Trabajo para listado'!$BC$155:$BC$1048576,0),MATCH((CUADRO!J$5&amp;$E140),'Hoja de Trabajo para listado'!$BC$151:$CB$151,0)),0)+IFERROR(INDEX('Hoja de Trabajo para listado'!$DE$153:$DG$274,MATCH($A140,'Hoja de Trabajo para listado'!$DE$153:$DE$1048576,0),MATCH((CUADRO!J$5&amp;$E140),'Hoja de Trabajo para listado'!$DE$151:$DG$151,0)),0)+IFERROR(INDEX('Hoja de Trabajo para listado'!$CD$155:$DC$1048576,MATCH($A140,'Hoja de Trabajo para listado'!$CD$155:$CD$1048576,0),MATCH((CUADRO!J$5&amp;$E140),'Hoja de Trabajo para listado'!$CD$151:$DC$151,0)),0)</f>
        <v>0</v>
      </c>
      <c r="K140" s="243">
        <f ca="1">+IFERROR(INDEX('Hoja de Trabajo para listado'!$A$155:$Z$1048576,MATCH($A140,'Hoja de Trabajo para listado'!$A$155:$A$1048576,0),MATCH((CUADRO!K$5&amp;$E140),'Hoja de Trabajo para listado'!$A$151:$Z$151,0)),0)+IFERROR(INDEX('Hoja de Trabajo para listado'!$AB$155:$BA$1048576,MATCH($A140,'Hoja de Trabajo para listado'!$AB$155:$AB$1048576,0),MATCH((CUADRO!K$5&amp;$E140),'Hoja de Trabajo para listado'!$AB$151:$BA$151,0)),0)+IFERROR(INDEX('Hoja de Trabajo para listado'!$BC$155:$CB$1048576,MATCH($A140,'Hoja de Trabajo para listado'!$BC$155:$BC$1048576,0),MATCH((CUADRO!K$5&amp;$E140),'Hoja de Trabajo para listado'!$BC$151:$CB$151,0)),0)+IFERROR(INDEX('Hoja de Trabajo para listado'!$DE$153:$DG$274,MATCH($A140,'Hoja de Trabajo para listado'!$DE$153:$DE$1048576,0),MATCH((CUADRO!K$5&amp;$E140),'Hoja de Trabajo para listado'!$DE$151:$DG$151,0)),0)+IFERROR(INDEX('Hoja de Trabajo para listado'!$CD$155:$DC$1048576,MATCH($A140,'Hoja de Trabajo para listado'!$CD$155:$CD$1048576,0),MATCH((CUADRO!K$5&amp;$E140),'Hoja de Trabajo para listado'!$CD$151:$DC$151,0)),0)</f>
        <v>0</v>
      </c>
      <c r="L140" s="243">
        <f ca="1">+IFERROR(INDEX('Hoja de Trabajo para listado'!$A$155:$Z$1048576,MATCH($A140,'Hoja de Trabajo para listado'!$A$155:$A$1048576,0),MATCH((CUADRO!L$5&amp;$E140),'Hoja de Trabajo para listado'!$A$151:$Z$151,0)),0)+IFERROR(INDEX('Hoja de Trabajo para listado'!$AB$155:$BA$1048576,MATCH($A140,'Hoja de Trabajo para listado'!$AB$155:$AB$1048576,0),MATCH((CUADRO!L$5&amp;$E140),'Hoja de Trabajo para listado'!$AB$151:$BA$151,0)),0)+IFERROR(INDEX('Hoja de Trabajo para listado'!$BC$155:$CB$1048576,MATCH($A140,'Hoja de Trabajo para listado'!$BC$155:$BC$1048576,0),MATCH((CUADRO!L$5&amp;$E140),'Hoja de Trabajo para listado'!$BC$151:$CB$151,0)),0)+IFERROR(INDEX('Hoja de Trabajo para listado'!$DE$153:$DG$274,MATCH($A140,'Hoja de Trabajo para listado'!$DE$153:$DE$1048576,0),MATCH((CUADRO!L$5&amp;$E140),'Hoja de Trabajo para listado'!$DE$151:$DG$151,0)),0)+IFERROR(INDEX('Hoja de Trabajo para listado'!$CD$155:$DC$1048576,MATCH($A140,'Hoja de Trabajo para listado'!$CD$155:$CD$1048576,0),MATCH((CUADRO!L$5&amp;$E140),'Hoja de Trabajo para listado'!$CD$151:$DC$151,0)),0)</f>
        <v>0</v>
      </c>
      <c r="M140" s="243">
        <f ca="1">+IFERROR(INDEX('Hoja de Trabajo para listado'!$A$155:$Z$1048576,MATCH($A140,'Hoja de Trabajo para listado'!$A$155:$A$1048576,0),MATCH((CUADRO!M$5&amp;$E140),'Hoja de Trabajo para listado'!$A$151:$Z$151,0)),0)+IFERROR(INDEX('Hoja de Trabajo para listado'!$AB$155:$BA$1048576,MATCH($A140,'Hoja de Trabajo para listado'!$AB$155:$AB$1048576,0),MATCH((CUADRO!M$5&amp;$E140),'Hoja de Trabajo para listado'!$AB$151:$BA$151,0)),0)+IFERROR(INDEX('Hoja de Trabajo para listado'!$BC$155:$CB$1048576,MATCH($A140,'Hoja de Trabajo para listado'!$BC$155:$BC$1048576,0),MATCH((CUADRO!M$5&amp;$E140),'Hoja de Trabajo para listado'!$BC$151:$CB$151,0)),0)+IFERROR(INDEX('Hoja de Trabajo para listado'!$DE$153:$DG$274,MATCH($A140,'Hoja de Trabajo para listado'!$DE$153:$DE$1048576,0),MATCH((CUADRO!M$5&amp;$E140),'Hoja de Trabajo para listado'!$DE$151:$DG$151,0)),0)+IFERROR(INDEX('Hoja de Trabajo para listado'!$CD$155:$DC$1048576,MATCH($A140,'Hoja de Trabajo para listado'!$CD$155:$CD$1048576,0),MATCH((CUADRO!M$5&amp;$E140),'Hoja de Trabajo para listado'!$CD$151:$DC$151,0)),0)</f>
        <v>0</v>
      </c>
      <c r="N140" s="243">
        <f ca="1">+IFERROR(INDEX('Hoja de Trabajo para listado'!$A$155:$Z$1048576,MATCH($A140,'Hoja de Trabajo para listado'!$A$155:$A$1048576,0),MATCH((CUADRO!N$5&amp;$E140),'Hoja de Trabajo para listado'!$A$151:$Z$151,0)),0)+IFERROR(INDEX('Hoja de Trabajo para listado'!$AB$155:$BA$1048576,MATCH($A140,'Hoja de Trabajo para listado'!$AB$155:$AB$1048576,0),MATCH((CUADRO!N$5&amp;$E140),'Hoja de Trabajo para listado'!$AB$151:$BA$151,0)),0)+IFERROR(INDEX('Hoja de Trabajo para listado'!$BC$155:$CB$1048576,MATCH($A140,'Hoja de Trabajo para listado'!$BC$155:$BC$1048576,0),MATCH((CUADRO!N$5&amp;$E140),'Hoja de Trabajo para listado'!$BC$151:$CB$151,0)),0)+IFERROR(INDEX('Hoja de Trabajo para listado'!$DE$153:$DG$274,MATCH($A140,'Hoja de Trabajo para listado'!$DE$153:$DE$1048576,0),MATCH((CUADRO!N$5&amp;$E140),'Hoja de Trabajo para listado'!$DE$151:$DG$151,0)),0)+IFERROR(INDEX('Hoja de Trabajo para listado'!$CD$155:$DC$1048576,MATCH($A140,'Hoja de Trabajo para listado'!$CD$155:$CD$1048576,0),MATCH((CUADRO!N$5&amp;$E140),'Hoja de Trabajo para listado'!$CD$151:$DC$151,0)),0)</f>
        <v>0</v>
      </c>
      <c r="O140" s="243">
        <f ca="1">+IFERROR(INDEX('Hoja de Trabajo para listado'!$A$155:$Z$1048576,MATCH($A140,'Hoja de Trabajo para listado'!$A$155:$A$1048576,0),MATCH((CUADRO!O$5&amp;$E140),'Hoja de Trabajo para listado'!$A$151:$Z$151,0)),0)+IFERROR(INDEX('Hoja de Trabajo para listado'!$AB$155:$BA$1048576,MATCH($A140,'Hoja de Trabajo para listado'!$AB$155:$AB$1048576,0),MATCH((CUADRO!O$5&amp;$E140),'Hoja de Trabajo para listado'!$AB$151:$BA$151,0)),0)+IFERROR(INDEX('Hoja de Trabajo para listado'!$BC$155:$CB$1048576,MATCH($A140,'Hoja de Trabajo para listado'!$BC$155:$BC$1048576,0),MATCH((CUADRO!O$5&amp;$E140),'Hoja de Trabajo para listado'!$BC$151:$CB$151,0)),0)+IFERROR(INDEX('Hoja de Trabajo para listado'!$DE$153:$DG$274,MATCH($A140,'Hoja de Trabajo para listado'!$DE$153:$DE$1048576,0),MATCH((CUADRO!O$5&amp;$E140),'Hoja de Trabajo para listado'!$DE$151:$DG$151,0)),0)+IFERROR(INDEX('Hoja de Trabajo para listado'!$CD$155:$DC$1048576,MATCH($A140,'Hoja de Trabajo para listado'!$CD$155:$CD$1048576,0),MATCH((CUADRO!O$5&amp;$E140),'Hoja de Trabajo para listado'!$CD$151:$DC$151,0)),0)</f>
        <v>0</v>
      </c>
      <c r="P140" s="243">
        <f ca="1">+IFERROR(INDEX('Hoja de Trabajo para listado'!$A$155:$Z$1048576,MATCH($A140,'Hoja de Trabajo para listado'!$A$155:$A$1048576,0),MATCH((CUADRO!P$5&amp;$E140),'Hoja de Trabajo para listado'!$A$151:$Z$151,0)),0)+IFERROR(INDEX('Hoja de Trabajo para listado'!$AB$155:$BA$1048576,MATCH($A140,'Hoja de Trabajo para listado'!$AB$155:$AB$1048576,0),MATCH((CUADRO!P$5&amp;$E140),'Hoja de Trabajo para listado'!$AB$151:$BA$151,0)),0)+IFERROR(INDEX('Hoja de Trabajo para listado'!$BC$155:$CB$1048576,MATCH($A140,'Hoja de Trabajo para listado'!$BC$155:$BC$1048576,0),MATCH((CUADRO!P$5&amp;$E140),'Hoja de Trabajo para listado'!$BC$151:$CB$151,0)),0)+IFERROR(INDEX('Hoja de Trabajo para listado'!$DE$153:$DG$274,MATCH($A140,'Hoja de Trabajo para listado'!$DE$153:$DE$1048576,0),MATCH((CUADRO!P$5&amp;$E140),'Hoja de Trabajo para listado'!$DE$151:$DG$151,0)),0)+IFERROR(INDEX('Hoja de Trabajo para listado'!$CD$155:$DC$1048576,MATCH($A140,'Hoja de Trabajo para listado'!$CD$155:$CD$1048576,0),MATCH((CUADRO!P$5&amp;$E140),'Hoja de Trabajo para listado'!$CD$151:$DC$151,0)),0)</f>
        <v>0</v>
      </c>
      <c r="Q140" s="243">
        <f ca="1">+IFERROR(INDEX('Hoja de Trabajo para listado'!$A$155:$Z$1048576,MATCH($A140,'Hoja de Trabajo para listado'!$A$155:$A$1048576,0),MATCH((CUADRO!Q$5&amp;$E140),'Hoja de Trabajo para listado'!$A$151:$Z$151,0)),0)+IFERROR(INDEX('Hoja de Trabajo para listado'!$AB$155:$BA$1048576,MATCH($A140,'Hoja de Trabajo para listado'!$AB$155:$AB$1048576,0),MATCH((CUADRO!Q$5&amp;$E140),'Hoja de Trabajo para listado'!$AB$151:$BA$151,0)),0)+IFERROR(INDEX('Hoja de Trabajo para listado'!$BC$155:$CB$1048576,MATCH($A140,'Hoja de Trabajo para listado'!$BC$155:$BC$1048576,0),MATCH((CUADRO!Q$5&amp;$E140),'Hoja de Trabajo para listado'!$BC$151:$CB$151,0)),0)+IFERROR(INDEX('Hoja de Trabajo para listado'!$DE$153:$DG$274,MATCH($A140,'Hoja de Trabajo para listado'!$DE$153:$DE$1048576,0),MATCH((CUADRO!Q$5&amp;$E140),'Hoja de Trabajo para listado'!$DE$151:$DG$151,0)),0)+IFERROR(INDEX('Hoja de Trabajo para listado'!$CD$155:$DC$1048576,MATCH($A140,'Hoja de Trabajo para listado'!$CD$155:$CD$1048576,0),MATCH((CUADRO!Q$5&amp;$E140),'Hoja de Trabajo para listado'!$CD$151:$DC$151,0)),0)</f>
        <v>0</v>
      </c>
      <c r="R140" s="243">
        <f t="shared" ca="1" si="7"/>
        <v>0</v>
      </c>
      <c r="S140" s="243"/>
      <c r="T140" s="243">
        <f ca="1">+T141</f>
        <v>0</v>
      </c>
      <c r="U140" s="242">
        <f t="shared" si="8"/>
        <v>1</v>
      </c>
      <c r="V140" s="333" t="str">
        <f>+VLOOKUP(A140,bd_lista!$A$3:$E$590,5,FALSE)</f>
        <v>Instituciones Descentralizadas</v>
      </c>
      <c r="W140" s="383" t="str">
        <f>+V140</f>
        <v>Instituciones Descentralizadas</v>
      </c>
      <c r="X140" s="242">
        <f>+VLOOKUP(A140,[3]Sheet1!$A$13:$D$744,4,FALSE)</f>
        <v>66</v>
      </c>
      <c r="Y140" s="242" t="str">
        <f>+VLOOKUP(X140,bd_lista!$A$3:$C$590,3,FALSE)</f>
        <v>Ministerio de Planificación del Desarrollo</v>
      </c>
      <c r="Z140" s="294">
        <f>+X140</f>
        <v>66</v>
      </c>
      <c r="AA140" s="319" t="str">
        <f>+Y140</f>
        <v>Ministerio de Planificación del Desarrollo</v>
      </c>
    </row>
    <row r="141" spans="1:27" ht="15" hidden="1" customHeight="1">
      <c r="A141" s="32">
        <v>210</v>
      </c>
      <c r="B141" s="389"/>
      <c r="C141" s="333" t="str">
        <f>+VLOOKUP(A141,bd_lista!$A$3:$C$590,3,FALSE)</f>
        <v>Unidad de Análisis de Políticas Sociales y Económicas</v>
      </c>
      <c r="D141" s="386"/>
      <c r="E141" s="333" t="s">
        <v>1305</v>
      </c>
      <c r="F141" s="245">
        <f ca="1">+IFERROR(INDEX('Hoja de Trabajo para listado'!$A$155:$Z$1048576,MATCH($A141,'Hoja de Trabajo para listado'!$A$155:$A$1048576,0),MATCH((CUADRO!F$5&amp;$E141),'Hoja de Trabajo para listado'!$A$151:$Z$151,0)),0)+IFERROR(INDEX('Hoja de Trabajo para listado'!$AB$155:$BA$1048576,MATCH($A141,'Hoja de Trabajo para listado'!$AB$155:$AB$1048576,0),MATCH((CUADRO!F$5&amp;$E141),'Hoja de Trabajo para listado'!$AB$151:$BA$151,0)),0)+IFERROR(INDEX('Hoja de Trabajo para listado'!$BC$155:$CB$1048576,MATCH($A141,'Hoja de Trabajo para listado'!$BC$155:$BC$1048576,0),MATCH((CUADRO!F$5&amp;$E141),'Hoja de Trabajo para listado'!$BC$151:$CB$151,0)),0)+IFERROR(INDEX('Hoja de Trabajo para listado'!$DE$153:$DG$274,MATCH($A141,'Hoja de Trabajo para listado'!$DE$153:$DE$1048576,0),MATCH((CUADRO!F$5&amp;$E141),'Hoja de Trabajo para listado'!$DE$151:$DG$151,0)),0)+IFERROR(INDEX('Hoja de Trabajo para listado'!$CD$155:$DC$1048576,MATCH($A141,'Hoja de Trabajo para listado'!$CD$155:$CD$1048576,0),MATCH((CUADRO!F$5&amp;$E141),'Hoja de Trabajo para listado'!$CD$151:$DC$151,0)),0)</f>
        <v>0</v>
      </c>
      <c r="G141" s="245">
        <f ca="1">+IFERROR(INDEX('Hoja de Trabajo para listado'!$A$155:$Z$1048576,MATCH($A141,'Hoja de Trabajo para listado'!$A$155:$A$1048576,0),MATCH((CUADRO!G$5&amp;$E141),'Hoja de Trabajo para listado'!$A$151:$Z$151,0)),0)+IFERROR(INDEX('Hoja de Trabajo para listado'!$AB$155:$BA$1048576,MATCH($A141,'Hoja de Trabajo para listado'!$AB$155:$AB$1048576,0),MATCH((CUADRO!G$5&amp;$E141),'Hoja de Trabajo para listado'!$AB$151:$BA$151,0)),0)+IFERROR(INDEX('Hoja de Trabajo para listado'!$BC$155:$CB$1048576,MATCH($A141,'Hoja de Trabajo para listado'!$BC$155:$BC$1048576,0),MATCH((CUADRO!G$5&amp;$E141),'Hoja de Trabajo para listado'!$BC$151:$CB$151,0)),0)+IFERROR(INDEX('Hoja de Trabajo para listado'!$DE$153:$DG$274,MATCH($A141,'Hoja de Trabajo para listado'!$DE$153:$DE$1048576,0),MATCH((CUADRO!G$5&amp;$E141),'Hoja de Trabajo para listado'!$DE$151:$DG$151,0)),0)+IFERROR(INDEX('Hoja de Trabajo para listado'!$CD$155:$DC$1048576,MATCH($A141,'Hoja de Trabajo para listado'!$CD$155:$CD$1048576,0),MATCH((CUADRO!G$5&amp;$E141),'Hoja de Trabajo para listado'!$CD$151:$DC$151,0)),0)</f>
        <v>0</v>
      </c>
      <c r="H141" s="245">
        <f ca="1">+IFERROR(INDEX('Hoja de Trabajo para listado'!$A$155:$Z$1048576,MATCH($A141,'Hoja de Trabajo para listado'!$A$155:$A$1048576,0),MATCH((CUADRO!H$5&amp;$E141),'Hoja de Trabajo para listado'!$A$151:$Z$151,0)),0)+IFERROR(INDEX('Hoja de Trabajo para listado'!$AB$155:$BA$1048576,MATCH($A141,'Hoja de Trabajo para listado'!$AB$155:$AB$1048576,0),MATCH((CUADRO!H$5&amp;$E141),'Hoja de Trabajo para listado'!$AB$151:$BA$151,0)),0)+IFERROR(INDEX('Hoja de Trabajo para listado'!$BC$155:$CB$1048576,MATCH($A141,'Hoja de Trabajo para listado'!$BC$155:$BC$1048576,0),MATCH((CUADRO!H$5&amp;$E141),'Hoja de Trabajo para listado'!$BC$151:$CB$151,0)),0)+IFERROR(INDEX('Hoja de Trabajo para listado'!$DE$153:$DG$274,MATCH($A141,'Hoja de Trabajo para listado'!$DE$153:$DE$1048576,0),MATCH((CUADRO!H$5&amp;$E141),'Hoja de Trabajo para listado'!$DE$151:$DG$151,0)),0)+IFERROR(INDEX('Hoja de Trabajo para listado'!$CD$155:$DC$1048576,MATCH($A141,'Hoja de Trabajo para listado'!$CD$155:$CD$1048576,0),MATCH((CUADRO!H$5&amp;$E141),'Hoja de Trabajo para listado'!$CD$151:$DC$151,0)),0)</f>
        <v>0</v>
      </c>
      <c r="I141" s="245">
        <f ca="1">+IFERROR(INDEX('Hoja de Trabajo para listado'!$A$155:$Z$1048576,MATCH($A141,'Hoja de Trabajo para listado'!$A$155:$A$1048576,0),MATCH((CUADRO!I$5&amp;$E141),'Hoja de Trabajo para listado'!$A$151:$Z$151,0)),0)+IFERROR(INDEX('Hoja de Trabajo para listado'!$AB$155:$BA$1048576,MATCH($A141,'Hoja de Trabajo para listado'!$AB$155:$AB$1048576,0),MATCH((CUADRO!I$5&amp;$E141),'Hoja de Trabajo para listado'!$AB$151:$BA$151,0)),0)+IFERROR(INDEX('Hoja de Trabajo para listado'!$BC$155:$CB$1048576,MATCH($A141,'Hoja de Trabajo para listado'!$BC$155:$BC$1048576,0),MATCH((CUADRO!I$5&amp;$E141),'Hoja de Trabajo para listado'!$BC$151:$CB$151,0)),0)+IFERROR(INDEX('Hoja de Trabajo para listado'!$DE$153:$DG$274,MATCH($A141,'Hoja de Trabajo para listado'!$DE$153:$DE$1048576,0),MATCH((CUADRO!I$5&amp;$E141),'Hoja de Trabajo para listado'!$DE$151:$DG$151,0)),0)+IFERROR(INDEX('Hoja de Trabajo para listado'!$CD$155:$DC$1048576,MATCH($A141,'Hoja de Trabajo para listado'!$CD$155:$CD$1048576,0),MATCH((CUADRO!I$5&amp;$E141),'Hoja de Trabajo para listado'!$CD$151:$DC$151,0)),0)</f>
        <v>0</v>
      </c>
      <c r="J141" s="245">
        <f ca="1">+IFERROR(INDEX('Hoja de Trabajo para listado'!$A$155:$Z$1048576,MATCH($A141,'Hoja de Trabajo para listado'!$A$155:$A$1048576,0),MATCH((CUADRO!J$5&amp;$E141),'Hoja de Trabajo para listado'!$A$151:$Z$151,0)),0)+IFERROR(INDEX('Hoja de Trabajo para listado'!$AB$155:$BA$1048576,MATCH($A141,'Hoja de Trabajo para listado'!$AB$155:$AB$1048576,0),MATCH((CUADRO!J$5&amp;$E141),'Hoja de Trabajo para listado'!$AB$151:$BA$151,0)),0)+IFERROR(INDEX('Hoja de Trabajo para listado'!$BC$155:$CB$1048576,MATCH($A141,'Hoja de Trabajo para listado'!$BC$155:$BC$1048576,0),MATCH((CUADRO!J$5&amp;$E141),'Hoja de Trabajo para listado'!$BC$151:$CB$151,0)),0)+IFERROR(INDEX('Hoja de Trabajo para listado'!$DE$153:$DG$274,MATCH($A141,'Hoja de Trabajo para listado'!$DE$153:$DE$1048576,0),MATCH((CUADRO!J$5&amp;$E141),'Hoja de Trabajo para listado'!$DE$151:$DG$151,0)),0)+IFERROR(INDEX('Hoja de Trabajo para listado'!$CD$155:$DC$1048576,MATCH($A141,'Hoja de Trabajo para listado'!$CD$155:$CD$1048576,0),MATCH((CUADRO!J$5&amp;$E141),'Hoja de Trabajo para listado'!$CD$151:$DC$151,0)),0)</f>
        <v>0</v>
      </c>
      <c r="K141" s="245">
        <f ca="1">+IFERROR(INDEX('Hoja de Trabajo para listado'!$A$155:$Z$1048576,MATCH($A141,'Hoja de Trabajo para listado'!$A$155:$A$1048576,0),MATCH((CUADRO!K$5&amp;$E141),'Hoja de Trabajo para listado'!$A$151:$Z$151,0)),0)+IFERROR(INDEX('Hoja de Trabajo para listado'!$AB$155:$BA$1048576,MATCH($A141,'Hoja de Trabajo para listado'!$AB$155:$AB$1048576,0),MATCH((CUADRO!K$5&amp;$E141),'Hoja de Trabajo para listado'!$AB$151:$BA$151,0)),0)+IFERROR(INDEX('Hoja de Trabajo para listado'!$BC$155:$CB$1048576,MATCH($A141,'Hoja de Trabajo para listado'!$BC$155:$BC$1048576,0),MATCH((CUADRO!K$5&amp;$E141),'Hoja de Trabajo para listado'!$BC$151:$CB$151,0)),0)+IFERROR(INDEX('Hoja de Trabajo para listado'!$DE$153:$DG$274,MATCH($A141,'Hoja de Trabajo para listado'!$DE$153:$DE$1048576,0),MATCH((CUADRO!K$5&amp;$E141),'Hoja de Trabajo para listado'!$DE$151:$DG$151,0)),0)+IFERROR(INDEX('Hoja de Trabajo para listado'!$CD$155:$DC$1048576,MATCH($A141,'Hoja de Trabajo para listado'!$CD$155:$CD$1048576,0),MATCH((CUADRO!K$5&amp;$E141),'Hoja de Trabajo para listado'!$CD$151:$DC$151,0)),0)</f>
        <v>0</v>
      </c>
      <c r="L141" s="245">
        <f ca="1">+IFERROR(INDEX('Hoja de Trabajo para listado'!$A$155:$Z$1048576,MATCH($A141,'Hoja de Trabajo para listado'!$A$155:$A$1048576,0),MATCH((CUADRO!L$5&amp;$E141),'Hoja de Trabajo para listado'!$A$151:$Z$151,0)),0)+IFERROR(INDEX('Hoja de Trabajo para listado'!$AB$155:$BA$1048576,MATCH($A141,'Hoja de Trabajo para listado'!$AB$155:$AB$1048576,0),MATCH((CUADRO!L$5&amp;$E141),'Hoja de Trabajo para listado'!$AB$151:$BA$151,0)),0)+IFERROR(INDEX('Hoja de Trabajo para listado'!$BC$155:$CB$1048576,MATCH($A141,'Hoja de Trabajo para listado'!$BC$155:$BC$1048576,0),MATCH((CUADRO!L$5&amp;$E141),'Hoja de Trabajo para listado'!$BC$151:$CB$151,0)),0)+IFERROR(INDEX('Hoja de Trabajo para listado'!$DE$153:$DG$274,MATCH($A141,'Hoja de Trabajo para listado'!$DE$153:$DE$1048576,0),MATCH((CUADRO!L$5&amp;$E141),'Hoja de Trabajo para listado'!$DE$151:$DG$151,0)),0)+IFERROR(INDEX('Hoja de Trabajo para listado'!$CD$155:$DC$1048576,MATCH($A141,'Hoja de Trabajo para listado'!$CD$155:$CD$1048576,0),MATCH((CUADRO!L$5&amp;$E141),'Hoja de Trabajo para listado'!$CD$151:$DC$151,0)),0)</f>
        <v>0</v>
      </c>
      <c r="M141" s="245">
        <f ca="1">+IFERROR(INDEX('Hoja de Trabajo para listado'!$A$155:$Z$1048576,MATCH($A141,'Hoja de Trabajo para listado'!$A$155:$A$1048576,0),MATCH((CUADRO!M$5&amp;$E141),'Hoja de Trabajo para listado'!$A$151:$Z$151,0)),0)+IFERROR(INDEX('Hoja de Trabajo para listado'!$AB$155:$BA$1048576,MATCH($A141,'Hoja de Trabajo para listado'!$AB$155:$AB$1048576,0),MATCH((CUADRO!M$5&amp;$E141),'Hoja de Trabajo para listado'!$AB$151:$BA$151,0)),0)+IFERROR(INDEX('Hoja de Trabajo para listado'!$BC$155:$CB$1048576,MATCH($A141,'Hoja de Trabajo para listado'!$BC$155:$BC$1048576,0),MATCH((CUADRO!M$5&amp;$E141),'Hoja de Trabajo para listado'!$BC$151:$CB$151,0)),0)+IFERROR(INDEX('Hoja de Trabajo para listado'!$DE$153:$DG$274,MATCH($A141,'Hoja de Trabajo para listado'!$DE$153:$DE$1048576,0),MATCH((CUADRO!M$5&amp;$E141),'Hoja de Trabajo para listado'!$DE$151:$DG$151,0)),0)+IFERROR(INDEX('Hoja de Trabajo para listado'!$CD$155:$DC$1048576,MATCH($A141,'Hoja de Trabajo para listado'!$CD$155:$CD$1048576,0),MATCH((CUADRO!M$5&amp;$E141),'Hoja de Trabajo para listado'!$CD$151:$DC$151,0)),0)</f>
        <v>0</v>
      </c>
      <c r="N141" s="245">
        <f ca="1">+IFERROR(INDEX('Hoja de Trabajo para listado'!$A$155:$Z$1048576,MATCH($A141,'Hoja de Trabajo para listado'!$A$155:$A$1048576,0),MATCH((CUADRO!N$5&amp;$E141),'Hoja de Trabajo para listado'!$A$151:$Z$151,0)),0)+IFERROR(INDEX('Hoja de Trabajo para listado'!$AB$155:$BA$1048576,MATCH($A141,'Hoja de Trabajo para listado'!$AB$155:$AB$1048576,0),MATCH((CUADRO!N$5&amp;$E141),'Hoja de Trabajo para listado'!$AB$151:$BA$151,0)),0)+IFERROR(INDEX('Hoja de Trabajo para listado'!$BC$155:$CB$1048576,MATCH($A141,'Hoja de Trabajo para listado'!$BC$155:$BC$1048576,0),MATCH((CUADRO!N$5&amp;$E141),'Hoja de Trabajo para listado'!$BC$151:$CB$151,0)),0)+IFERROR(INDEX('Hoja de Trabajo para listado'!$DE$153:$DG$274,MATCH($A141,'Hoja de Trabajo para listado'!$DE$153:$DE$1048576,0),MATCH((CUADRO!N$5&amp;$E141),'Hoja de Trabajo para listado'!$DE$151:$DG$151,0)),0)+IFERROR(INDEX('Hoja de Trabajo para listado'!$CD$155:$DC$1048576,MATCH($A141,'Hoja de Trabajo para listado'!$CD$155:$CD$1048576,0),MATCH((CUADRO!N$5&amp;$E141),'Hoja de Trabajo para listado'!$CD$151:$DC$151,0)),0)</f>
        <v>0</v>
      </c>
      <c r="O141" s="245">
        <f ca="1">+IFERROR(INDEX('Hoja de Trabajo para listado'!$A$155:$Z$1048576,MATCH($A141,'Hoja de Trabajo para listado'!$A$155:$A$1048576,0),MATCH((CUADRO!O$5&amp;$E141),'Hoja de Trabajo para listado'!$A$151:$Z$151,0)),0)+IFERROR(INDEX('Hoja de Trabajo para listado'!$AB$155:$BA$1048576,MATCH($A141,'Hoja de Trabajo para listado'!$AB$155:$AB$1048576,0),MATCH((CUADRO!O$5&amp;$E141),'Hoja de Trabajo para listado'!$AB$151:$BA$151,0)),0)+IFERROR(INDEX('Hoja de Trabajo para listado'!$BC$155:$CB$1048576,MATCH($A141,'Hoja de Trabajo para listado'!$BC$155:$BC$1048576,0),MATCH((CUADRO!O$5&amp;$E141),'Hoja de Trabajo para listado'!$BC$151:$CB$151,0)),0)+IFERROR(INDEX('Hoja de Trabajo para listado'!$DE$153:$DG$274,MATCH($A141,'Hoja de Trabajo para listado'!$DE$153:$DE$1048576,0),MATCH((CUADRO!O$5&amp;$E141),'Hoja de Trabajo para listado'!$DE$151:$DG$151,0)),0)+IFERROR(INDEX('Hoja de Trabajo para listado'!$CD$155:$DC$1048576,MATCH($A141,'Hoja de Trabajo para listado'!$CD$155:$CD$1048576,0),MATCH((CUADRO!O$5&amp;$E141),'Hoja de Trabajo para listado'!$CD$151:$DC$151,0)),0)</f>
        <v>0</v>
      </c>
      <c r="P141" s="245">
        <f ca="1">+IFERROR(INDEX('Hoja de Trabajo para listado'!$A$155:$Z$1048576,MATCH($A141,'Hoja de Trabajo para listado'!$A$155:$A$1048576,0),MATCH((CUADRO!P$5&amp;$E141),'Hoja de Trabajo para listado'!$A$151:$Z$151,0)),0)+IFERROR(INDEX('Hoja de Trabajo para listado'!$AB$155:$BA$1048576,MATCH($A141,'Hoja de Trabajo para listado'!$AB$155:$AB$1048576,0),MATCH((CUADRO!P$5&amp;$E141),'Hoja de Trabajo para listado'!$AB$151:$BA$151,0)),0)+IFERROR(INDEX('Hoja de Trabajo para listado'!$BC$155:$CB$1048576,MATCH($A141,'Hoja de Trabajo para listado'!$BC$155:$BC$1048576,0),MATCH((CUADRO!P$5&amp;$E141),'Hoja de Trabajo para listado'!$BC$151:$CB$151,0)),0)+IFERROR(INDEX('Hoja de Trabajo para listado'!$DE$153:$DG$274,MATCH($A141,'Hoja de Trabajo para listado'!$DE$153:$DE$1048576,0),MATCH((CUADRO!P$5&amp;$E141),'Hoja de Trabajo para listado'!$DE$151:$DG$151,0)),0)+IFERROR(INDEX('Hoja de Trabajo para listado'!$CD$155:$DC$1048576,MATCH($A141,'Hoja de Trabajo para listado'!$CD$155:$CD$1048576,0),MATCH((CUADRO!P$5&amp;$E141),'Hoja de Trabajo para listado'!$CD$151:$DC$151,0)),0)</f>
        <v>0</v>
      </c>
      <c r="Q141" s="245">
        <f ca="1">+IFERROR(INDEX('Hoja de Trabajo para listado'!$A$155:$Z$1048576,MATCH($A141,'Hoja de Trabajo para listado'!$A$155:$A$1048576,0),MATCH((CUADRO!Q$5&amp;$E141),'Hoja de Trabajo para listado'!$A$151:$Z$151,0)),0)+IFERROR(INDEX('Hoja de Trabajo para listado'!$AB$155:$BA$1048576,MATCH($A141,'Hoja de Trabajo para listado'!$AB$155:$AB$1048576,0),MATCH((CUADRO!Q$5&amp;$E141),'Hoja de Trabajo para listado'!$AB$151:$BA$151,0)),0)+IFERROR(INDEX('Hoja de Trabajo para listado'!$BC$155:$CB$1048576,MATCH($A141,'Hoja de Trabajo para listado'!$BC$155:$BC$1048576,0),MATCH((CUADRO!Q$5&amp;$E141),'Hoja de Trabajo para listado'!$BC$151:$CB$151,0)),0)+IFERROR(INDEX('Hoja de Trabajo para listado'!$DE$153:$DG$274,MATCH($A141,'Hoja de Trabajo para listado'!$DE$153:$DE$1048576,0),MATCH((CUADRO!Q$5&amp;$E141),'Hoja de Trabajo para listado'!$DE$151:$DG$151,0)),0)+IFERROR(INDEX('Hoja de Trabajo para listado'!$CD$155:$DC$1048576,MATCH($A141,'Hoja de Trabajo para listado'!$CD$155:$CD$1048576,0),MATCH((CUADRO!Q$5&amp;$E141),'Hoja de Trabajo para listado'!$CD$151:$DC$151,0)),0)</f>
        <v>0</v>
      </c>
      <c r="R141" s="245">
        <f t="shared" ca="1" si="7"/>
        <v>0</v>
      </c>
      <c r="S141" s="245">
        <f ca="1">+R140+R141</f>
        <v>0</v>
      </c>
      <c r="T141" s="245">
        <f ca="1">+S141</f>
        <v>0</v>
      </c>
      <c r="U141" s="244">
        <f t="shared" si="8"/>
        <v>2</v>
      </c>
      <c r="V141" s="333" t="str">
        <f>+VLOOKUP(A141,bd_lista!$A$3:$E$590,5,FALSE)</f>
        <v>Instituciones Descentralizadas</v>
      </c>
      <c r="W141" s="384"/>
      <c r="X141" s="242">
        <f>+VLOOKUP(A141,[3]Sheet1!$A$13:$D$744,4,FALSE)</f>
        <v>66</v>
      </c>
      <c r="Y141" s="242" t="str">
        <f>+VLOOKUP(X141,bd_lista!$A$3:$C$590,3,FALSE)</f>
        <v>Ministerio de Planificación del Desarrollo</v>
      </c>
      <c r="Z141" s="292"/>
      <c r="AA141" s="321"/>
    </row>
    <row r="142" spans="1:27" ht="15" customHeight="1">
      <c r="A142" s="251">
        <v>212</v>
      </c>
      <c r="B142" s="388">
        <f>+A142</f>
        <v>212</v>
      </c>
      <c r="C142" s="247" t="str">
        <f>+VLOOKUP(A142,bd_lista!$A$3:$C$590,3,FALSE)</f>
        <v>Instituto Nacional de Reforma Agraria</v>
      </c>
      <c r="D142" s="385" t="str">
        <f>+C142</f>
        <v>Instituto Nacional de Reforma Agraria</v>
      </c>
      <c r="E142" s="247" t="s">
        <v>1304</v>
      </c>
      <c r="F142" s="243">
        <f ca="1">+IFERROR(INDEX('Hoja de Trabajo para listado'!$A$155:$Z$1048576,MATCH($A142,'Hoja de Trabajo para listado'!$A$155:$A$1048576,0),MATCH((CUADRO!F$5&amp;$E142),'Hoja de Trabajo para listado'!$A$151:$Z$151,0)),0)+IFERROR(INDEX('Hoja de Trabajo para listado'!$AB$155:$BA$1048576,MATCH($A142,'Hoja de Trabajo para listado'!$AB$155:$AB$1048576,0),MATCH((CUADRO!F$5&amp;$E142),'Hoja de Trabajo para listado'!$AB$151:$BA$151,0)),0)+IFERROR(INDEX('Hoja de Trabajo para listado'!$BC$155:$CB$1048576,MATCH($A142,'Hoja de Trabajo para listado'!$BC$155:$BC$1048576,0),MATCH((CUADRO!F$5&amp;$E142),'Hoja de Trabajo para listado'!$BC$151:$CB$151,0)),0)+IFERROR(INDEX('Hoja de Trabajo para listado'!$DE$153:$DG$274,MATCH($A142,'Hoja de Trabajo para listado'!$DE$153:$DE$1048576,0),MATCH((CUADRO!F$5&amp;$E142),'Hoja de Trabajo para listado'!$DE$151:$DG$151,0)),0)+IFERROR(INDEX('Hoja de Trabajo para listado'!$CD$155:$DC$1048576,MATCH($A142,'Hoja de Trabajo para listado'!$CD$155:$CD$1048576,0),MATCH((CUADRO!F$5&amp;$E142),'Hoja de Trabajo para listado'!$CD$151:$DC$151,0)),0)</f>
        <v>0</v>
      </c>
      <c r="G142" s="243">
        <f ca="1">+IFERROR(INDEX('Hoja de Trabajo para listado'!$A$155:$Z$1048576,MATCH($A142,'Hoja de Trabajo para listado'!$A$155:$A$1048576,0),MATCH((CUADRO!G$5&amp;$E142),'Hoja de Trabajo para listado'!$A$151:$Z$151,0)),0)+IFERROR(INDEX('Hoja de Trabajo para listado'!$AB$155:$BA$1048576,MATCH($A142,'Hoja de Trabajo para listado'!$AB$155:$AB$1048576,0),MATCH((CUADRO!G$5&amp;$E142),'Hoja de Trabajo para listado'!$AB$151:$BA$151,0)),0)+IFERROR(INDEX('Hoja de Trabajo para listado'!$BC$155:$CB$1048576,MATCH($A142,'Hoja de Trabajo para listado'!$BC$155:$BC$1048576,0),MATCH((CUADRO!G$5&amp;$E142),'Hoja de Trabajo para listado'!$BC$151:$CB$151,0)),0)+IFERROR(INDEX('Hoja de Trabajo para listado'!$DE$153:$DG$274,MATCH($A142,'Hoja de Trabajo para listado'!$DE$153:$DE$1048576,0),MATCH((CUADRO!G$5&amp;$E142),'Hoja de Trabajo para listado'!$DE$151:$DG$151,0)),0)+IFERROR(INDEX('Hoja de Trabajo para listado'!$CD$155:$DC$1048576,MATCH($A142,'Hoja de Trabajo para listado'!$CD$155:$CD$1048576,0),MATCH((CUADRO!G$5&amp;$E142),'Hoja de Trabajo para listado'!$CD$151:$DC$151,0)),0)</f>
        <v>0</v>
      </c>
      <c r="H142" s="243">
        <f ca="1">+IFERROR(INDEX('Hoja de Trabajo para listado'!$A$155:$Z$1048576,MATCH($A142,'Hoja de Trabajo para listado'!$A$155:$A$1048576,0),MATCH((CUADRO!H$5&amp;$E142),'Hoja de Trabajo para listado'!$A$151:$Z$151,0)),0)+IFERROR(INDEX('Hoja de Trabajo para listado'!$AB$155:$BA$1048576,MATCH($A142,'Hoja de Trabajo para listado'!$AB$155:$AB$1048576,0),MATCH((CUADRO!H$5&amp;$E142),'Hoja de Trabajo para listado'!$AB$151:$BA$151,0)),0)+IFERROR(INDEX('Hoja de Trabajo para listado'!$BC$155:$CB$1048576,MATCH($A142,'Hoja de Trabajo para listado'!$BC$155:$BC$1048576,0),MATCH((CUADRO!H$5&amp;$E142),'Hoja de Trabajo para listado'!$BC$151:$CB$151,0)),0)+IFERROR(INDEX('Hoja de Trabajo para listado'!$DE$153:$DG$274,MATCH($A142,'Hoja de Trabajo para listado'!$DE$153:$DE$1048576,0),MATCH((CUADRO!H$5&amp;$E142),'Hoja de Trabajo para listado'!$DE$151:$DG$151,0)),0)+IFERROR(INDEX('Hoja de Trabajo para listado'!$CD$155:$DC$1048576,MATCH($A142,'Hoja de Trabajo para listado'!$CD$155:$CD$1048576,0),MATCH((CUADRO!H$5&amp;$E142),'Hoja de Trabajo para listado'!$CD$151:$DC$151,0)),0)</f>
        <v>0</v>
      </c>
      <c r="I142" s="243">
        <f ca="1">+IFERROR(INDEX('Hoja de Trabajo para listado'!$A$155:$Z$1048576,MATCH($A142,'Hoja de Trabajo para listado'!$A$155:$A$1048576,0),MATCH((CUADRO!I$5&amp;$E142),'Hoja de Trabajo para listado'!$A$151:$Z$151,0)),0)+IFERROR(INDEX('Hoja de Trabajo para listado'!$AB$155:$BA$1048576,MATCH($A142,'Hoja de Trabajo para listado'!$AB$155:$AB$1048576,0),MATCH((CUADRO!I$5&amp;$E142),'Hoja de Trabajo para listado'!$AB$151:$BA$151,0)),0)+IFERROR(INDEX('Hoja de Trabajo para listado'!$BC$155:$CB$1048576,MATCH($A142,'Hoja de Trabajo para listado'!$BC$155:$BC$1048576,0),MATCH((CUADRO!I$5&amp;$E142),'Hoja de Trabajo para listado'!$BC$151:$CB$151,0)),0)+IFERROR(INDEX('Hoja de Trabajo para listado'!$DE$153:$DG$274,MATCH($A142,'Hoja de Trabajo para listado'!$DE$153:$DE$1048576,0),MATCH((CUADRO!I$5&amp;$E142),'Hoja de Trabajo para listado'!$DE$151:$DG$151,0)),0)+IFERROR(INDEX('Hoja de Trabajo para listado'!$CD$155:$DC$1048576,MATCH($A142,'Hoja de Trabajo para listado'!$CD$155:$CD$1048576,0),MATCH((CUADRO!I$5&amp;$E142),'Hoja de Trabajo para listado'!$CD$151:$DC$151,0)),0)</f>
        <v>0</v>
      </c>
      <c r="J142" s="243">
        <f ca="1">+IFERROR(INDEX('Hoja de Trabajo para listado'!$A$155:$Z$1048576,MATCH($A142,'Hoja de Trabajo para listado'!$A$155:$A$1048576,0),MATCH((CUADRO!J$5&amp;$E142),'Hoja de Trabajo para listado'!$A$151:$Z$151,0)),0)+IFERROR(INDEX('Hoja de Trabajo para listado'!$AB$155:$BA$1048576,MATCH($A142,'Hoja de Trabajo para listado'!$AB$155:$AB$1048576,0),MATCH((CUADRO!J$5&amp;$E142),'Hoja de Trabajo para listado'!$AB$151:$BA$151,0)),0)+IFERROR(INDEX('Hoja de Trabajo para listado'!$BC$155:$CB$1048576,MATCH($A142,'Hoja de Trabajo para listado'!$BC$155:$BC$1048576,0),MATCH((CUADRO!J$5&amp;$E142),'Hoja de Trabajo para listado'!$BC$151:$CB$151,0)),0)+IFERROR(INDEX('Hoja de Trabajo para listado'!$DE$153:$DG$274,MATCH($A142,'Hoja de Trabajo para listado'!$DE$153:$DE$1048576,0),MATCH((CUADRO!J$5&amp;$E142),'Hoja de Trabajo para listado'!$DE$151:$DG$151,0)),0)+IFERROR(INDEX('Hoja de Trabajo para listado'!$CD$155:$DC$1048576,MATCH($A142,'Hoja de Trabajo para listado'!$CD$155:$CD$1048576,0),MATCH((CUADRO!J$5&amp;$E142),'Hoja de Trabajo para listado'!$CD$151:$DC$151,0)),0)</f>
        <v>0</v>
      </c>
      <c r="K142" s="243">
        <f ca="1">+IFERROR(INDEX('Hoja de Trabajo para listado'!$A$155:$Z$1048576,MATCH($A142,'Hoja de Trabajo para listado'!$A$155:$A$1048576,0),MATCH((CUADRO!K$5&amp;$E142),'Hoja de Trabajo para listado'!$A$151:$Z$151,0)),0)+IFERROR(INDEX('Hoja de Trabajo para listado'!$AB$155:$BA$1048576,MATCH($A142,'Hoja de Trabajo para listado'!$AB$155:$AB$1048576,0),MATCH((CUADRO!K$5&amp;$E142),'Hoja de Trabajo para listado'!$AB$151:$BA$151,0)),0)+IFERROR(INDEX('Hoja de Trabajo para listado'!$BC$155:$CB$1048576,MATCH($A142,'Hoja de Trabajo para listado'!$BC$155:$BC$1048576,0),MATCH((CUADRO!K$5&amp;$E142),'Hoja de Trabajo para listado'!$BC$151:$CB$151,0)),0)+IFERROR(INDEX('Hoja de Trabajo para listado'!$DE$153:$DG$274,MATCH($A142,'Hoja de Trabajo para listado'!$DE$153:$DE$1048576,0),MATCH((CUADRO!K$5&amp;$E142),'Hoja de Trabajo para listado'!$DE$151:$DG$151,0)),0)+IFERROR(INDEX('Hoja de Trabajo para listado'!$CD$155:$DC$1048576,MATCH($A142,'Hoja de Trabajo para listado'!$CD$155:$CD$1048576,0),MATCH((CUADRO!K$5&amp;$E142),'Hoja de Trabajo para listado'!$CD$151:$DC$151,0)),0)</f>
        <v>0</v>
      </c>
      <c r="L142" s="243">
        <f ca="1">+IFERROR(INDEX('Hoja de Trabajo para listado'!$A$155:$Z$1048576,MATCH($A142,'Hoja de Trabajo para listado'!$A$155:$A$1048576,0),MATCH((CUADRO!L$5&amp;$E142),'Hoja de Trabajo para listado'!$A$151:$Z$151,0)),0)+IFERROR(INDEX('Hoja de Trabajo para listado'!$AB$155:$BA$1048576,MATCH($A142,'Hoja de Trabajo para listado'!$AB$155:$AB$1048576,0),MATCH((CUADRO!L$5&amp;$E142),'Hoja de Trabajo para listado'!$AB$151:$BA$151,0)),0)+IFERROR(INDEX('Hoja de Trabajo para listado'!$BC$155:$CB$1048576,MATCH($A142,'Hoja de Trabajo para listado'!$BC$155:$BC$1048576,0),MATCH((CUADRO!L$5&amp;$E142),'Hoja de Trabajo para listado'!$BC$151:$CB$151,0)),0)+IFERROR(INDEX('Hoja de Trabajo para listado'!$DE$153:$DG$274,MATCH($A142,'Hoja de Trabajo para listado'!$DE$153:$DE$1048576,0),MATCH((CUADRO!L$5&amp;$E142),'Hoja de Trabajo para listado'!$DE$151:$DG$151,0)),0)+IFERROR(INDEX('Hoja de Trabajo para listado'!$CD$155:$DC$1048576,MATCH($A142,'Hoja de Trabajo para listado'!$CD$155:$CD$1048576,0),MATCH((CUADRO!L$5&amp;$E142),'Hoja de Trabajo para listado'!$CD$151:$DC$151,0)),0)</f>
        <v>0</v>
      </c>
      <c r="M142" s="243">
        <f ca="1">+IFERROR(INDEX('Hoja de Trabajo para listado'!$A$155:$Z$1048576,MATCH($A142,'Hoja de Trabajo para listado'!$A$155:$A$1048576,0),MATCH((CUADRO!M$5&amp;$E142),'Hoja de Trabajo para listado'!$A$151:$Z$151,0)),0)+IFERROR(INDEX('Hoja de Trabajo para listado'!$AB$155:$BA$1048576,MATCH($A142,'Hoja de Trabajo para listado'!$AB$155:$AB$1048576,0),MATCH((CUADRO!M$5&amp;$E142),'Hoja de Trabajo para listado'!$AB$151:$BA$151,0)),0)+IFERROR(INDEX('Hoja de Trabajo para listado'!$BC$155:$CB$1048576,MATCH($A142,'Hoja de Trabajo para listado'!$BC$155:$BC$1048576,0),MATCH((CUADRO!M$5&amp;$E142),'Hoja de Trabajo para listado'!$BC$151:$CB$151,0)),0)+IFERROR(INDEX('Hoja de Trabajo para listado'!$DE$153:$DG$274,MATCH($A142,'Hoja de Trabajo para listado'!$DE$153:$DE$1048576,0),MATCH((CUADRO!M$5&amp;$E142),'Hoja de Trabajo para listado'!$DE$151:$DG$151,0)),0)+IFERROR(INDEX('Hoja de Trabajo para listado'!$CD$155:$DC$1048576,MATCH($A142,'Hoja de Trabajo para listado'!$CD$155:$CD$1048576,0),MATCH((CUADRO!M$5&amp;$E142),'Hoja de Trabajo para listado'!$CD$151:$DC$151,0)),0)</f>
        <v>0</v>
      </c>
      <c r="N142" s="243">
        <f ca="1">+IFERROR(INDEX('Hoja de Trabajo para listado'!$A$155:$Z$1048576,MATCH($A142,'Hoja de Trabajo para listado'!$A$155:$A$1048576,0),MATCH((CUADRO!N$5&amp;$E142),'Hoja de Trabajo para listado'!$A$151:$Z$151,0)),0)+IFERROR(INDEX('Hoja de Trabajo para listado'!$AB$155:$BA$1048576,MATCH($A142,'Hoja de Trabajo para listado'!$AB$155:$AB$1048576,0),MATCH((CUADRO!N$5&amp;$E142),'Hoja de Trabajo para listado'!$AB$151:$BA$151,0)),0)+IFERROR(INDEX('Hoja de Trabajo para listado'!$BC$155:$CB$1048576,MATCH($A142,'Hoja de Trabajo para listado'!$BC$155:$BC$1048576,0),MATCH((CUADRO!N$5&amp;$E142),'Hoja de Trabajo para listado'!$BC$151:$CB$151,0)),0)+IFERROR(INDEX('Hoja de Trabajo para listado'!$DE$153:$DG$274,MATCH($A142,'Hoja de Trabajo para listado'!$DE$153:$DE$1048576,0),MATCH((CUADRO!N$5&amp;$E142),'Hoja de Trabajo para listado'!$DE$151:$DG$151,0)),0)+IFERROR(INDEX('Hoja de Trabajo para listado'!$CD$155:$DC$1048576,MATCH($A142,'Hoja de Trabajo para listado'!$CD$155:$CD$1048576,0),MATCH((CUADRO!N$5&amp;$E142),'Hoja de Trabajo para listado'!$CD$151:$DC$151,0)),0)</f>
        <v>0</v>
      </c>
      <c r="O142" s="243">
        <f ca="1">+IFERROR(INDEX('Hoja de Trabajo para listado'!$A$155:$Z$1048576,MATCH($A142,'Hoja de Trabajo para listado'!$A$155:$A$1048576,0),MATCH((CUADRO!O$5&amp;$E142),'Hoja de Trabajo para listado'!$A$151:$Z$151,0)),0)+IFERROR(INDEX('Hoja de Trabajo para listado'!$AB$155:$BA$1048576,MATCH($A142,'Hoja de Trabajo para listado'!$AB$155:$AB$1048576,0),MATCH((CUADRO!O$5&amp;$E142),'Hoja de Trabajo para listado'!$AB$151:$BA$151,0)),0)+IFERROR(INDEX('Hoja de Trabajo para listado'!$BC$155:$CB$1048576,MATCH($A142,'Hoja de Trabajo para listado'!$BC$155:$BC$1048576,0),MATCH((CUADRO!O$5&amp;$E142),'Hoja de Trabajo para listado'!$BC$151:$CB$151,0)),0)+IFERROR(INDEX('Hoja de Trabajo para listado'!$DE$153:$DG$274,MATCH($A142,'Hoja de Trabajo para listado'!$DE$153:$DE$1048576,0),MATCH((CUADRO!O$5&amp;$E142),'Hoja de Trabajo para listado'!$DE$151:$DG$151,0)),0)+IFERROR(INDEX('Hoja de Trabajo para listado'!$CD$155:$DC$1048576,MATCH($A142,'Hoja de Trabajo para listado'!$CD$155:$CD$1048576,0),MATCH((CUADRO!O$5&amp;$E142),'Hoja de Trabajo para listado'!$CD$151:$DC$151,0)),0)</f>
        <v>0</v>
      </c>
      <c r="P142" s="243">
        <f ca="1">+IFERROR(INDEX('Hoja de Trabajo para listado'!$A$155:$Z$1048576,MATCH($A142,'Hoja de Trabajo para listado'!$A$155:$A$1048576,0),MATCH((CUADRO!P$5&amp;$E142),'Hoja de Trabajo para listado'!$A$151:$Z$151,0)),0)+IFERROR(INDEX('Hoja de Trabajo para listado'!$AB$155:$BA$1048576,MATCH($A142,'Hoja de Trabajo para listado'!$AB$155:$AB$1048576,0),MATCH((CUADRO!P$5&amp;$E142),'Hoja de Trabajo para listado'!$AB$151:$BA$151,0)),0)+IFERROR(INDEX('Hoja de Trabajo para listado'!$BC$155:$CB$1048576,MATCH($A142,'Hoja de Trabajo para listado'!$BC$155:$BC$1048576,0),MATCH((CUADRO!P$5&amp;$E142),'Hoja de Trabajo para listado'!$BC$151:$CB$151,0)),0)+IFERROR(INDEX('Hoja de Trabajo para listado'!$DE$153:$DG$274,MATCH($A142,'Hoja de Trabajo para listado'!$DE$153:$DE$1048576,0),MATCH((CUADRO!P$5&amp;$E142),'Hoja de Trabajo para listado'!$DE$151:$DG$151,0)),0)+IFERROR(INDEX('Hoja de Trabajo para listado'!$CD$155:$DC$1048576,MATCH($A142,'Hoja de Trabajo para listado'!$CD$155:$CD$1048576,0),MATCH((CUADRO!P$5&amp;$E142),'Hoja de Trabajo para listado'!$CD$151:$DC$151,0)),0)</f>
        <v>0</v>
      </c>
      <c r="Q142" s="243">
        <f ca="1">+IFERROR(INDEX('Hoja de Trabajo para listado'!$A$155:$Z$1048576,MATCH($A142,'Hoja de Trabajo para listado'!$A$155:$A$1048576,0),MATCH((CUADRO!Q$5&amp;$E142),'Hoja de Trabajo para listado'!$A$151:$Z$151,0)),0)+IFERROR(INDEX('Hoja de Trabajo para listado'!$AB$155:$BA$1048576,MATCH($A142,'Hoja de Trabajo para listado'!$AB$155:$AB$1048576,0),MATCH((CUADRO!Q$5&amp;$E142),'Hoja de Trabajo para listado'!$AB$151:$BA$151,0)),0)+IFERROR(INDEX('Hoja de Trabajo para listado'!$BC$155:$CB$1048576,MATCH($A142,'Hoja de Trabajo para listado'!$BC$155:$BC$1048576,0),MATCH((CUADRO!Q$5&amp;$E142),'Hoja de Trabajo para listado'!$BC$151:$CB$151,0)),0)+IFERROR(INDEX('Hoja de Trabajo para listado'!$DE$153:$DG$274,MATCH($A142,'Hoja de Trabajo para listado'!$DE$153:$DE$1048576,0),MATCH((CUADRO!Q$5&amp;$E142),'Hoja de Trabajo para listado'!$DE$151:$DG$151,0)),0)+IFERROR(INDEX('Hoja de Trabajo para listado'!$CD$155:$DC$1048576,MATCH($A142,'Hoja de Trabajo para listado'!$CD$155:$CD$1048576,0),MATCH((CUADRO!Q$5&amp;$E142),'Hoja de Trabajo para listado'!$CD$151:$DC$151,0)),0)</f>
        <v>0</v>
      </c>
      <c r="R142" s="243">
        <f t="shared" ca="1" si="7"/>
        <v>0</v>
      </c>
      <c r="S142" s="243"/>
      <c r="T142" s="243">
        <f ca="1">+T143</f>
        <v>703252.23</v>
      </c>
      <c r="U142" s="242">
        <f t="shared" si="8"/>
        <v>1</v>
      </c>
      <c r="V142" s="333" t="str">
        <f>+VLOOKUP(A142,bd_lista!$A$3:$E$590,5,FALSE)</f>
        <v>Instituciones Descentralizadas</v>
      </c>
      <c r="W142" s="383" t="str">
        <f>+V142</f>
        <v>Instituciones Descentralizadas</v>
      </c>
      <c r="X142" s="242">
        <f>+VLOOKUP(A142,[3]Sheet1!$A$13:$D$744,4,FALSE)</f>
        <v>47</v>
      </c>
      <c r="Y142" s="242" t="str">
        <f>+VLOOKUP(X142,bd_lista!$A$3:$C$590,3,FALSE)</f>
        <v>Ministerio de Desarrollo Rural y Tierras</v>
      </c>
      <c r="Z142" s="294">
        <f>+X142</f>
        <v>47</v>
      </c>
      <c r="AA142" s="295" t="str">
        <f>+Y142</f>
        <v>Ministerio de Desarrollo Rural y Tierras</v>
      </c>
    </row>
    <row r="143" spans="1:27" ht="15" customHeight="1">
      <c r="A143" s="32">
        <v>212</v>
      </c>
      <c r="B143" s="389"/>
      <c r="C143" s="333" t="str">
        <f>+VLOOKUP(A143,bd_lista!$A$3:$C$590,3,FALSE)</f>
        <v>Instituto Nacional de Reforma Agraria</v>
      </c>
      <c r="D143" s="386"/>
      <c r="E143" s="333" t="s">
        <v>1305</v>
      </c>
      <c r="F143" s="245">
        <f ca="1">+IFERROR(INDEX('Hoja de Trabajo para listado'!$A$155:$Z$1048576,MATCH($A143,'Hoja de Trabajo para listado'!$A$155:$A$1048576,0),MATCH((CUADRO!F$5&amp;$E143),'Hoja de Trabajo para listado'!$A$151:$Z$151,0)),0)+IFERROR(INDEX('Hoja de Trabajo para listado'!$AB$155:$BA$1048576,MATCH($A143,'Hoja de Trabajo para listado'!$AB$155:$AB$1048576,0),MATCH((CUADRO!F$5&amp;$E143),'Hoja de Trabajo para listado'!$AB$151:$BA$151,0)),0)+IFERROR(INDEX('Hoja de Trabajo para listado'!$BC$155:$CB$1048576,MATCH($A143,'Hoja de Trabajo para listado'!$BC$155:$BC$1048576,0),MATCH((CUADRO!F$5&amp;$E143),'Hoja de Trabajo para listado'!$BC$151:$CB$151,0)),0)+IFERROR(INDEX('Hoja de Trabajo para listado'!$DE$153:$DG$274,MATCH($A143,'Hoja de Trabajo para listado'!$DE$153:$DE$1048576,0),MATCH((CUADRO!F$5&amp;$E143),'Hoja de Trabajo para listado'!$DE$151:$DG$151,0)),0)+IFERROR(INDEX('Hoja de Trabajo para listado'!$CD$155:$DC$1048576,MATCH($A143,'Hoja de Trabajo para listado'!$CD$155:$CD$1048576,0),MATCH((CUADRO!F$5&amp;$E143),'Hoja de Trabajo para listado'!$CD$151:$DC$151,0)),0)</f>
        <v>664911.87</v>
      </c>
      <c r="G143" s="245">
        <f ca="1">+IFERROR(INDEX('Hoja de Trabajo para listado'!$A$155:$Z$1048576,MATCH($A143,'Hoja de Trabajo para listado'!$A$155:$A$1048576,0),MATCH((CUADRO!G$5&amp;$E143),'Hoja de Trabajo para listado'!$A$151:$Z$151,0)),0)+IFERROR(INDEX('Hoja de Trabajo para listado'!$AB$155:$BA$1048576,MATCH($A143,'Hoja de Trabajo para listado'!$AB$155:$AB$1048576,0),MATCH((CUADRO!G$5&amp;$E143),'Hoja de Trabajo para listado'!$AB$151:$BA$151,0)),0)+IFERROR(INDEX('Hoja de Trabajo para listado'!$BC$155:$CB$1048576,MATCH($A143,'Hoja de Trabajo para listado'!$BC$155:$BC$1048576,0),MATCH((CUADRO!G$5&amp;$E143),'Hoja de Trabajo para listado'!$BC$151:$CB$151,0)),0)+IFERROR(INDEX('Hoja de Trabajo para listado'!$DE$153:$DG$274,MATCH($A143,'Hoja de Trabajo para listado'!$DE$153:$DE$1048576,0),MATCH((CUADRO!G$5&amp;$E143),'Hoja de Trabajo para listado'!$DE$151:$DG$151,0)),0)+IFERROR(INDEX('Hoja de Trabajo para listado'!$CD$155:$DC$1048576,MATCH($A143,'Hoja de Trabajo para listado'!$CD$155:$CD$1048576,0),MATCH((CUADRO!G$5&amp;$E143),'Hoja de Trabajo para listado'!$CD$151:$DC$151,0)),0)</f>
        <v>38340.36</v>
      </c>
      <c r="H143" s="245">
        <f ca="1">+IFERROR(INDEX('Hoja de Trabajo para listado'!$A$155:$Z$1048576,MATCH($A143,'Hoja de Trabajo para listado'!$A$155:$A$1048576,0),MATCH((CUADRO!H$5&amp;$E143),'Hoja de Trabajo para listado'!$A$151:$Z$151,0)),0)+IFERROR(INDEX('Hoja de Trabajo para listado'!$AB$155:$BA$1048576,MATCH($A143,'Hoja de Trabajo para listado'!$AB$155:$AB$1048576,0),MATCH((CUADRO!H$5&amp;$E143),'Hoja de Trabajo para listado'!$AB$151:$BA$151,0)),0)+IFERROR(INDEX('Hoja de Trabajo para listado'!$BC$155:$CB$1048576,MATCH($A143,'Hoja de Trabajo para listado'!$BC$155:$BC$1048576,0),MATCH((CUADRO!H$5&amp;$E143),'Hoja de Trabajo para listado'!$BC$151:$CB$151,0)),0)+IFERROR(INDEX('Hoja de Trabajo para listado'!$DE$153:$DG$274,MATCH($A143,'Hoja de Trabajo para listado'!$DE$153:$DE$1048576,0),MATCH((CUADRO!H$5&amp;$E143),'Hoja de Trabajo para listado'!$DE$151:$DG$151,0)),0)+IFERROR(INDEX('Hoja de Trabajo para listado'!$CD$155:$DC$1048576,MATCH($A143,'Hoja de Trabajo para listado'!$CD$155:$CD$1048576,0),MATCH((CUADRO!H$5&amp;$E143),'Hoja de Trabajo para listado'!$CD$151:$DC$151,0)),0)</f>
        <v>0</v>
      </c>
      <c r="I143" s="245">
        <f ca="1">+IFERROR(INDEX('Hoja de Trabajo para listado'!$A$155:$Z$1048576,MATCH($A143,'Hoja de Trabajo para listado'!$A$155:$A$1048576,0),MATCH((CUADRO!I$5&amp;$E143),'Hoja de Trabajo para listado'!$A$151:$Z$151,0)),0)+IFERROR(INDEX('Hoja de Trabajo para listado'!$AB$155:$BA$1048576,MATCH($A143,'Hoja de Trabajo para listado'!$AB$155:$AB$1048576,0),MATCH((CUADRO!I$5&amp;$E143),'Hoja de Trabajo para listado'!$AB$151:$BA$151,0)),0)+IFERROR(INDEX('Hoja de Trabajo para listado'!$BC$155:$CB$1048576,MATCH($A143,'Hoja de Trabajo para listado'!$BC$155:$BC$1048576,0),MATCH((CUADRO!I$5&amp;$E143),'Hoja de Trabajo para listado'!$BC$151:$CB$151,0)),0)+IFERROR(INDEX('Hoja de Trabajo para listado'!$DE$153:$DG$274,MATCH($A143,'Hoja de Trabajo para listado'!$DE$153:$DE$1048576,0),MATCH((CUADRO!I$5&amp;$E143),'Hoja de Trabajo para listado'!$DE$151:$DG$151,0)),0)+IFERROR(INDEX('Hoja de Trabajo para listado'!$CD$155:$DC$1048576,MATCH($A143,'Hoja de Trabajo para listado'!$CD$155:$CD$1048576,0),MATCH((CUADRO!I$5&amp;$E143),'Hoja de Trabajo para listado'!$CD$151:$DC$151,0)),0)</f>
        <v>0</v>
      </c>
      <c r="J143" s="245">
        <f ca="1">+IFERROR(INDEX('Hoja de Trabajo para listado'!$A$155:$Z$1048576,MATCH($A143,'Hoja de Trabajo para listado'!$A$155:$A$1048576,0),MATCH((CUADRO!J$5&amp;$E143),'Hoja de Trabajo para listado'!$A$151:$Z$151,0)),0)+IFERROR(INDEX('Hoja de Trabajo para listado'!$AB$155:$BA$1048576,MATCH($A143,'Hoja de Trabajo para listado'!$AB$155:$AB$1048576,0),MATCH((CUADRO!J$5&amp;$E143),'Hoja de Trabajo para listado'!$AB$151:$BA$151,0)),0)+IFERROR(INDEX('Hoja de Trabajo para listado'!$BC$155:$CB$1048576,MATCH($A143,'Hoja de Trabajo para listado'!$BC$155:$BC$1048576,0),MATCH((CUADRO!J$5&amp;$E143),'Hoja de Trabajo para listado'!$BC$151:$CB$151,0)),0)+IFERROR(INDEX('Hoja de Trabajo para listado'!$DE$153:$DG$274,MATCH($A143,'Hoja de Trabajo para listado'!$DE$153:$DE$1048576,0),MATCH((CUADRO!J$5&amp;$E143),'Hoja de Trabajo para listado'!$DE$151:$DG$151,0)),0)+IFERROR(INDEX('Hoja de Trabajo para listado'!$CD$155:$DC$1048576,MATCH($A143,'Hoja de Trabajo para listado'!$CD$155:$CD$1048576,0),MATCH((CUADRO!J$5&amp;$E143),'Hoja de Trabajo para listado'!$CD$151:$DC$151,0)),0)</f>
        <v>0</v>
      </c>
      <c r="K143" s="245">
        <f ca="1">+IFERROR(INDEX('Hoja de Trabajo para listado'!$A$155:$Z$1048576,MATCH($A143,'Hoja de Trabajo para listado'!$A$155:$A$1048576,0),MATCH((CUADRO!K$5&amp;$E143),'Hoja de Trabajo para listado'!$A$151:$Z$151,0)),0)+IFERROR(INDEX('Hoja de Trabajo para listado'!$AB$155:$BA$1048576,MATCH($A143,'Hoja de Trabajo para listado'!$AB$155:$AB$1048576,0),MATCH((CUADRO!K$5&amp;$E143),'Hoja de Trabajo para listado'!$AB$151:$BA$151,0)),0)+IFERROR(INDEX('Hoja de Trabajo para listado'!$BC$155:$CB$1048576,MATCH($A143,'Hoja de Trabajo para listado'!$BC$155:$BC$1048576,0),MATCH((CUADRO!K$5&amp;$E143),'Hoja de Trabajo para listado'!$BC$151:$CB$151,0)),0)+IFERROR(INDEX('Hoja de Trabajo para listado'!$DE$153:$DG$274,MATCH($A143,'Hoja de Trabajo para listado'!$DE$153:$DE$1048576,0),MATCH((CUADRO!K$5&amp;$E143),'Hoja de Trabajo para listado'!$DE$151:$DG$151,0)),0)+IFERROR(INDEX('Hoja de Trabajo para listado'!$CD$155:$DC$1048576,MATCH($A143,'Hoja de Trabajo para listado'!$CD$155:$CD$1048576,0),MATCH((CUADRO!K$5&amp;$E143),'Hoja de Trabajo para listado'!$CD$151:$DC$151,0)),0)</f>
        <v>0</v>
      </c>
      <c r="L143" s="245">
        <f ca="1">+IFERROR(INDEX('Hoja de Trabajo para listado'!$A$155:$Z$1048576,MATCH($A143,'Hoja de Trabajo para listado'!$A$155:$A$1048576,0),MATCH((CUADRO!L$5&amp;$E143),'Hoja de Trabajo para listado'!$A$151:$Z$151,0)),0)+IFERROR(INDEX('Hoja de Trabajo para listado'!$AB$155:$BA$1048576,MATCH($A143,'Hoja de Trabajo para listado'!$AB$155:$AB$1048576,0),MATCH((CUADRO!L$5&amp;$E143),'Hoja de Trabajo para listado'!$AB$151:$BA$151,0)),0)+IFERROR(INDEX('Hoja de Trabajo para listado'!$BC$155:$CB$1048576,MATCH($A143,'Hoja de Trabajo para listado'!$BC$155:$BC$1048576,0),MATCH((CUADRO!L$5&amp;$E143),'Hoja de Trabajo para listado'!$BC$151:$CB$151,0)),0)+IFERROR(INDEX('Hoja de Trabajo para listado'!$DE$153:$DG$274,MATCH($A143,'Hoja de Trabajo para listado'!$DE$153:$DE$1048576,0),MATCH((CUADRO!L$5&amp;$E143),'Hoja de Trabajo para listado'!$DE$151:$DG$151,0)),0)+IFERROR(INDEX('Hoja de Trabajo para listado'!$CD$155:$DC$1048576,MATCH($A143,'Hoja de Trabajo para listado'!$CD$155:$CD$1048576,0),MATCH((CUADRO!L$5&amp;$E143),'Hoja de Trabajo para listado'!$CD$151:$DC$151,0)),0)</f>
        <v>0</v>
      </c>
      <c r="M143" s="245">
        <f ca="1">+IFERROR(INDEX('Hoja de Trabajo para listado'!$A$155:$Z$1048576,MATCH($A143,'Hoja de Trabajo para listado'!$A$155:$A$1048576,0),MATCH((CUADRO!M$5&amp;$E143),'Hoja de Trabajo para listado'!$A$151:$Z$151,0)),0)+IFERROR(INDEX('Hoja de Trabajo para listado'!$AB$155:$BA$1048576,MATCH($A143,'Hoja de Trabajo para listado'!$AB$155:$AB$1048576,0),MATCH((CUADRO!M$5&amp;$E143),'Hoja de Trabajo para listado'!$AB$151:$BA$151,0)),0)+IFERROR(INDEX('Hoja de Trabajo para listado'!$BC$155:$CB$1048576,MATCH($A143,'Hoja de Trabajo para listado'!$BC$155:$BC$1048576,0),MATCH((CUADRO!M$5&amp;$E143),'Hoja de Trabajo para listado'!$BC$151:$CB$151,0)),0)+IFERROR(INDEX('Hoja de Trabajo para listado'!$DE$153:$DG$274,MATCH($A143,'Hoja de Trabajo para listado'!$DE$153:$DE$1048576,0),MATCH((CUADRO!M$5&amp;$E143),'Hoja de Trabajo para listado'!$DE$151:$DG$151,0)),0)+IFERROR(INDEX('Hoja de Trabajo para listado'!$CD$155:$DC$1048576,MATCH($A143,'Hoja de Trabajo para listado'!$CD$155:$CD$1048576,0),MATCH((CUADRO!M$5&amp;$E143),'Hoja de Trabajo para listado'!$CD$151:$DC$151,0)),0)</f>
        <v>0</v>
      </c>
      <c r="N143" s="245">
        <f ca="1">+IFERROR(INDEX('Hoja de Trabajo para listado'!$A$155:$Z$1048576,MATCH($A143,'Hoja de Trabajo para listado'!$A$155:$A$1048576,0),MATCH((CUADRO!N$5&amp;$E143),'Hoja de Trabajo para listado'!$A$151:$Z$151,0)),0)+IFERROR(INDEX('Hoja de Trabajo para listado'!$AB$155:$BA$1048576,MATCH($A143,'Hoja de Trabajo para listado'!$AB$155:$AB$1048576,0),MATCH((CUADRO!N$5&amp;$E143),'Hoja de Trabajo para listado'!$AB$151:$BA$151,0)),0)+IFERROR(INDEX('Hoja de Trabajo para listado'!$BC$155:$CB$1048576,MATCH($A143,'Hoja de Trabajo para listado'!$BC$155:$BC$1048576,0),MATCH((CUADRO!N$5&amp;$E143),'Hoja de Trabajo para listado'!$BC$151:$CB$151,0)),0)+IFERROR(INDEX('Hoja de Trabajo para listado'!$DE$153:$DG$274,MATCH($A143,'Hoja de Trabajo para listado'!$DE$153:$DE$1048576,0),MATCH((CUADRO!N$5&amp;$E143),'Hoja de Trabajo para listado'!$DE$151:$DG$151,0)),0)+IFERROR(INDEX('Hoja de Trabajo para listado'!$CD$155:$DC$1048576,MATCH($A143,'Hoja de Trabajo para listado'!$CD$155:$CD$1048576,0),MATCH((CUADRO!N$5&amp;$E143),'Hoja de Trabajo para listado'!$CD$151:$DC$151,0)),0)</f>
        <v>0</v>
      </c>
      <c r="O143" s="245">
        <f ca="1">+IFERROR(INDEX('Hoja de Trabajo para listado'!$A$155:$Z$1048576,MATCH($A143,'Hoja de Trabajo para listado'!$A$155:$A$1048576,0),MATCH((CUADRO!O$5&amp;$E143),'Hoja de Trabajo para listado'!$A$151:$Z$151,0)),0)+IFERROR(INDEX('Hoja de Trabajo para listado'!$AB$155:$BA$1048576,MATCH($A143,'Hoja de Trabajo para listado'!$AB$155:$AB$1048576,0),MATCH((CUADRO!O$5&amp;$E143),'Hoja de Trabajo para listado'!$AB$151:$BA$151,0)),0)+IFERROR(INDEX('Hoja de Trabajo para listado'!$BC$155:$CB$1048576,MATCH($A143,'Hoja de Trabajo para listado'!$BC$155:$BC$1048576,0),MATCH((CUADRO!O$5&amp;$E143),'Hoja de Trabajo para listado'!$BC$151:$CB$151,0)),0)+IFERROR(INDEX('Hoja de Trabajo para listado'!$DE$153:$DG$274,MATCH($A143,'Hoja de Trabajo para listado'!$DE$153:$DE$1048576,0),MATCH((CUADRO!O$5&amp;$E143),'Hoja de Trabajo para listado'!$DE$151:$DG$151,0)),0)+IFERROR(INDEX('Hoja de Trabajo para listado'!$CD$155:$DC$1048576,MATCH($A143,'Hoja de Trabajo para listado'!$CD$155:$CD$1048576,0),MATCH((CUADRO!O$5&amp;$E143),'Hoja de Trabajo para listado'!$CD$151:$DC$151,0)),0)</f>
        <v>0</v>
      </c>
      <c r="P143" s="245">
        <f ca="1">+IFERROR(INDEX('Hoja de Trabajo para listado'!$A$155:$Z$1048576,MATCH($A143,'Hoja de Trabajo para listado'!$A$155:$A$1048576,0),MATCH((CUADRO!P$5&amp;$E143),'Hoja de Trabajo para listado'!$A$151:$Z$151,0)),0)+IFERROR(INDEX('Hoja de Trabajo para listado'!$AB$155:$BA$1048576,MATCH($A143,'Hoja de Trabajo para listado'!$AB$155:$AB$1048576,0),MATCH((CUADRO!P$5&amp;$E143),'Hoja de Trabajo para listado'!$AB$151:$BA$151,0)),0)+IFERROR(INDEX('Hoja de Trabajo para listado'!$BC$155:$CB$1048576,MATCH($A143,'Hoja de Trabajo para listado'!$BC$155:$BC$1048576,0),MATCH((CUADRO!P$5&amp;$E143),'Hoja de Trabajo para listado'!$BC$151:$CB$151,0)),0)+IFERROR(INDEX('Hoja de Trabajo para listado'!$DE$153:$DG$274,MATCH($A143,'Hoja de Trabajo para listado'!$DE$153:$DE$1048576,0),MATCH((CUADRO!P$5&amp;$E143),'Hoja de Trabajo para listado'!$DE$151:$DG$151,0)),0)+IFERROR(INDEX('Hoja de Trabajo para listado'!$CD$155:$DC$1048576,MATCH($A143,'Hoja de Trabajo para listado'!$CD$155:$CD$1048576,0),MATCH((CUADRO!P$5&amp;$E143),'Hoja de Trabajo para listado'!$CD$151:$DC$151,0)),0)</f>
        <v>0</v>
      </c>
      <c r="Q143" s="245">
        <f ca="1">+IFERROR(INDEX('Hoja de Trabajo para listado'!$A$155:$Z$1048576,MATCH($A143,'Hoja de Trabajo para listado'!$A$155:$A$1048576,0),MATCH((CUADRO!Q$5&amp;$E143),'Hoja de Trabajo para listado'!$A$151:$Z$151,0)),0)+IFERROR(INDEX('Hoja de Trabajo para listado'!$AB$155:$BA$1048576,MATCH($A143,'Hoja de Trabajo para listado'!$AB$155:$AB$1048576,0),MATCH((CUADRO!Q$5&amp;$E143),'Hoja de Trabajo para listado'!$AB$151:$BA$151,0)),0)+IFERROR(INDEX('Hoja de Trabajo para listado'!$BC$155:$CB$1048576,MATCH($A143,'Hoja de Trabajo para listado'!$BC$155:$BC$1048576,0),MATCH((CUADRO!Q$5&amp;$E143),'Hoja de Trabajo para listado'!$BC$151:$CB$151,0)),0)+IFERROR(INDEX('Hoja de Trabajo para listado'!$DE$153:$DG$274,MATCH($A143,'Hoja de Trabajo para listado'!$DE$153:$DE$1048576,0),MATCH((CUADRO!Q$5&amp;$E143),'Hoja de Trabajo para listado'!$DE$151:$DG$151,0)),0)+IFERROR(INDEX('Hoja de Trabajo para listado'!$CD$155:$DC$1048576,MATCH($A143,'Hoja de Trabajo para listado'!$CD$155:$CD$1048576,0),MATCH((CUADRO!Q$5&amp;$E143),'Hoja de Trabajo para listado'!$CD$151:$DC$151,0)),0)</f>
        <v>0</v>
      </c>
      <c r="R143" s="245">
        <f t="shared" ca="1" si="7"/>
        <v>703252.23</v>
      </c>
      <c r="S143" s="245">
        <f ca="1">+R142+R143</f>
        <v>703252.23</v>
      </c>
      <c r="T143" s="245">
        <f ca="1">+S143</f>
        <v>703252.23</v>
      </c>
      <c r="U143" s="244">
        <f t="shared" si="8"/>
        <v>2</v>
      </c>
      <c r="V143" s="333" t="str">
        <f>+VLOOKUP(A143,bd_lista!$A$3:$E$590,5,FALSE)</f>
        <v>Instituciones Descentralizadas</v>
      </c>
      <c r="W143" s="384"/>
      <c r="X143" s="242">
        <f>+VLOOKUP(A143,[3]Sheet1!$A$13:$D$744,4,FALSE)</f>
        <v>47</v>
      </c>
      <c r="Y143" s="242" t="str">
        <f>+VLOOKUP(X143,bd_lista!$A$3:$C$590,3,FALSE)</f>
        <v>Ministerio de Desarrollo Rural y Tierras</v>
      </c>
      <c r="Z143" s="292"/>
      <c r="AA143" s="293"/>
    </row>
    <row r="144" spans="1:27" ht="15" customHeight="1">
      <c r="A144" s="251">
        <v>213</v>
      </c>
      <c r="B144" s="388">
        <f>+A144</f>
        <v>213</v>
      </c>
      <c r="C144" s="247" t="str">
        <f>+VLOOKUP(A144,bd_lista!$A$3:$C$590,3,FALSE)</f>
        <v>Servicio Nacional de Meteorología e Hidrología</v>
      </c>
      <c r="D144" s="385" t="str">
        <f>+C144</f>
        <v>Servicio Nacional de Meteorología e Hidrología</v>
      </c>
      <c r="E144" s="247" t="s">
        <v>1304</v>
      </c>
      <c r="F144" s="243">
        <f ca="1">+IFERROR(INDEX('Hoja de Trabajo para listado'!$A$155:$Z$1048576,MATCH($A144,'Hoja de Trabajo para listado'!$A$155:$A$1048576,0),MATCH((CUADRO!F$5&amp;$E144),'Hoja de Trabajo para listado'!$A$151:$Z$151,0)),0)+IFERROR(INDEX('Hoja de Trabajo para listado'!$AB$155:$BA$1048576,MATCH($A144,'Hoja de Trabajo para listado'!$AB$155:$AB$1048576,0),MATCH((CUADRO!F$5&amp;$E144),'Hoja de Trabajo para listado'!$AB$151:$BA$151,0)),0)+IFERROR(INDEX('Hoja de Trabajo para listado'!$BC$155:$CB$1048576,MATCH($A144,'Hoja de Trabajo para listado'!$BC$155:$BC$1048576,0),MATCH((CUADRO!F$5&amp;$E144),'Hoja de Trabajo para listado'!$BC$151:$CB$151,0)),0)+IFERROR(INDEX('Hoja de Trabajo para listado'!$DE$153:$DG$274,MATCH($A144,'Hoja de Trabajo para listado'!$DE$153:$DE$1048576,0),MATCH((CUADRO!F$5&amp;$E144),'Hoja de Trabajo para listado'!$DE$151:$DG$151,0)),0)+IFERROR(INDEX('Hoja de Trabajo para listado'!$CD$155:$DC$1048576,MATCH($A144,'Hoja de Trabajo para listado'!$CD$155:$CD$1048576,0),MATCH((CUADRO!F$5&amp;$E144),'Hoja de Trabajo para listado'!$CD$151:$DC$151,0)),0)</f>
        <v>0</v>
      </c>
      <c r="G144" s="243">
        <f ca="1">+IFERROR(INDEX('Hoja de Trabajo para listado'!$A$155:$Z$1048576,MATCH($A144,'Hoja de Trabajo para listado'!$A$155:$A$1048576,0),MATCH((CUADRO!G$5&amp;$E144),'Hoja de Trabajo para listado'!$A$151:$Z$151,0)),0)+IFERROR(INDEX('Hoja de Trabajo para listado'!$AB$155:$BA$1048576,MATCH($A144,'Hoja de Trabajo para listado'!$AB$155:$AB$1048576,0),MATCH((CUADRO!G$5&amp;$E144),'Hoja de Trabajo para listado'!$AB$151:$BA$151,0)),0)+IFERROR(INDEX('Hoja de Trabajo para listado'!$BC$155:$CB$1048576,MATCH($A144,'Hoja de Trabajo para listado'!$BC$155:$BC$1048576,0),MATCH((CUADRO!G$5&amp;$E144),'Hoja de Trabajo para listado'!$BC$151:$CB$151,0)),0)+IFERROR(INDEX('Hoja de Trabajo para listado'!$DE$153:$DG$274,MATCH($A144,'Hoja de Trabajo para listado'!$DE$153:$DE$1048576,0),MATCH((CUADRO!G$5&amp;$E144),'Hoja de Trabajo para listado'!$DE$151:$DG$151,0)),0)+IFERROR(INDEX('Hoja de Trabajo para listado'!$CD$155:$DC$1048576,MATCH($A144,'Hoja de Trabajo para listado'!$CD$155:$CD$1048576,0),MATCH((CUADRO!G$5&amp;$E144),'Hoja de Trabajo para listado'!$CD$151:$DC$151,0)),0)</f>
        <v>0</v>
      </c>
      <c r="H144" s="243">
        <f ca="1">+IFERROR(INDEX('Hoja de Trabajo para listado'!$A$155:$Z$1048576,MATCH($A144,'Hoja de Trabajo para listado'!$A$155:$A$1048576,0),MATCH((CUADRO!H$5&amp;$E144),'Hoja de Trabajo para listado'!$A$151:$Z$151,0)),0)+IFERROR(INDEX('Hoja de Trabajo para listado'!$AB$155:$BA$1048576,MATCH($A144,'Hoja de Trabajo para listado'!$AB$155:$AB$1048576,0),MATCH((CUADRO!H$5&amp;$E144),'Hoja de Trabajo para listado'!$AB$151:$BA$151,0)),0)+IFERROR(INDEX('Hoja de Trabajo para listado'!$BC$155:$CB$1048576,MATCH($A144,'Hoja de Trabajo para listado'!$BC$155:$BC$1048576,0),MATCH((CUADRO!H$5&amp;$E144),'Hoja de Trabajo para listado'!$BC$151:$CB$151,0)),0)+IFERROR(INDEX('Hoja de Trabajo para listado'!$DE$153:$DG$274,MATCH($A144,'Hoja de Trabajo para listado'!$DE$153:$DE$1048576,0),MATCH((CUADRO!H$5&amp;$E144),'Hoja de Trabajo para listado'!$DE$151:$DG$151,0)),0)+IFERROR(INDEX('Hoja de Trabajo para listado'!$CD$155:$DC$1048576,MATCH($A144,'Hoja de Trabajo para listado'!$CD$155:$CD$1048576,0),MATCH((CUADRO!H$5&amp;$E144),'Hoja de Trabajo para listado'!$CD$151:$DC$151,0)),0)</f>
        <v>0</v>
      </c>
      <c r="I144" s="243">
        <f ca="1">+IFERROR(INDEX('Hoja de Trabajo para listado'!$A$155:$Z$1048576,MATCH($A144,'Hoja de Trabajo para listado'!$A$155:$A$1048576,0),MATCH((CUADRO!I$5&amp;$E144),'Hoja de Trabajo para listado'!$A$151:$Z$151,0)),0)+IFERROR(INDEX('Hoja de Trabajo para listado'!$AB$155:$BA$1048576,MATCH($A144,'Hoja de Trabajo para listado'!$AB$155:$AB$1048576,0),MATCH((CUADRO!I$5&amp;$E144),'Hoja de Trabajo para listado'!$AB$151:$BA$151,0)),0)+IFERROR(INDEX('Hoja de Trabajo para listado'!$BC$155:$CB$1048576,MATCH($A144,'Hoja de Trabajo para listado'!$BC$155:$BC$1048576,0),MATCH((CUADRO!I$5&amp;$E144),'Hoja de Trabajo para listado'!$BC$151:$CB$151,0)),0)+IFERROR(INDEX('Hoja de Trabajo para listado'!$DE$153:$DG$274,MATCH($A144,'Hoja de Trabajo para listado'!$DE$153:$DE$1048576,0),MATCH((CUADRO!I$5&amp;$E144),'Hoja de Trabajo para listado'!$DE$151:$DG$151,0)),0)+IFERROR(INDEX('Hoja de Trabajo para listado'!$CD$155:$DC$1048576,MATCH($A144,'Hoja de Trabajo para listado'!$CD$155:$CD$1048576,0),MATCH((CUADRO!I$5&amp;$E144),'Hoja de Trabajo para listado'!$CD$151:$DC$151,0)),0)</f>
        <v>0</v>
      </c>
      <c r="J144" s="243">
        <f ca="1">+IFERROR(INDEX('Hoja de Trabajo para listado'!$A$155:$Z$1048576,MATCH($A144,'Hoja de Trabajo para listado'!$A$155:$A$1048576,0),MATCH((CUADRO!J$5&amp;$E144),'Hoja de Trabajo para listado'!$A$151:$Z$151,0)),0)+IFERROR(INDEX('Hoja de Trabajo para listado'!$AB$155:$BA$1048576,MATCH($A144,'Hoja de Trabajo para listado'!$AB$155:$AB$1048576,0),MATCH((CUADRO!J$5&amp;$E144),'Hoja de Trabajo para listado'!$AB$151:$BA$151,0)),0)+IFERROR(INDEX('Hoja de Trabajo para listado'!$BC$155:$CB$1048576,MATCH($A144,'Hoja de Trabajo para listado'!$BC$155:$BC$1048576,0),MATCH((CUADRO!J$5&amp;$E144),'Hoja de Trabajo para listado'!$BC$151:$CB$151,0)),0)+IFERROR(INDEX('Hoja de Trabajo para listado'!$DE$153:$DG$274,MATCH($A144,'Hoja de Trabajo para listado'!$DE$153:$DE$1048576,0),MATCH((CUADRO!J$5&amp;$E144),'Hoja de Trabajo para listado'!$DE$151:$DG$151,0)),0)+IFERROR(INDEX('Hoja de Trabajo para listado'!$CD$155:$DC$1048576,MATCH($A144,'Hoja de Trabajo para listado'!$CD$155:$CD$1048576,0),MATCH((CUADRO!J$5&amp;$E144),'Hoja de Trabajo para listado'!$CD$151:$DC$151,0)),0)</f>
        <v>0</v>
      </c>
      <c r="K144" s="243">
        <f ca="1">+IFERROR(INDEX('Hoja de Trabajo para listado'!$A$155:$Z$1048576,MATCH($A144,'Hoja de Trabajo para listado'!$A$155:$A$1048576,0),MATCH((CUADRO!K$5&amp;$E144),'Hoja de Trabajo para listado'!$A$151:$Z$151,0)),0)+IFERROR(INDEX('Hoja de Trabajo para listado'!$AB$155:$BA$1048576,MATCH($A144,'Hoja de Trabajo para listado'!$AB$155:$AB$1048576,0),MATCH((CUADRO!K$5&amp;$E144),'Hoja de Trabajo para listado'!$AB$151:$BA$151,0)),0)+IFERROR(INDEX('Hoja de Trabajo para listado'!$BC$155:$CB$1048576,MATCH($A144,'Hoja de Trabajo para listado'!$BC$155:$BC$1048576,0),MATCH((CUADRO!K$5&amp;$E144),'Hoja de Trabajo para listado'!$BC$151:$CB$151,0)),0)+IFERROR(INDEX('Hoja de Trabajo para listado'!$DE$153:$DG$274,MATCH($A144,'Hoja de Trabajo para listado'!$DE$153:$DE$1048576,0),MATCH((CUADRO!K$5&amp;$E144),'Hoja de Trabajo para listado'!$DE$151:$DG$151,0)),0)+IFERROR(INDEX('Hoja de Trabajo para listado'!$CD$155:$DC$1048576,MATCH($A144,'Hoja de Trabajo para listado'!$CD$155:$CD$1048576,0),MATCH((CUADRO!K$5&amp;$E144),'Hoja de Trabajo para listado'!$CD$151:$DC$151,0)),0)</f>
        <v>0</v>
      </c>
      <c r="L144" s="243">
        <f ca="1">+IFERROR(INDEX('Hoja de Trabajo para listado'!$A$155:$Z$1048576,MATCH($A144,'Hoja de Trabajo para listado'!$A$155:$A$1048576,0),MATCH((CUADRO!L$5&amp;$E144),'Hoja de Trabajo para listado'!$A$151:$Z$151,0)),0)+IFERROR(INDEX('Hoja de Trabajo para listado'!$AB$155:$BA$1048576,MATCH($A144,'Hoja de Trabajo para listado'!$AB$155:$AB$1048576,0),MATCH((CUADRO!L$5&amp;$E144),'Hoja de Trabajo para listado'!$AB$151:$BA$151,0)),0)+IFERROR(INDEX('Hoja de Trabajo para listado'!$BC$155:$CB$1048576,MATCH($A144,'Hoja de Trabajo para listado'!$BC$155:$BC$1048576,0),MATCH((CUADRO!L$5&amp;$E144),'Hoja de Trabajo para listado'!$BC$151:$CB$151,0)),0)+IFERROR(INDEX('Hoja de Trabajo para listado'!$DE$153:$DG$274,MATCH($A144,'Hoja de Trabajo para listado'!$DE$153:$DE$1048576,0),MATCH((CUADRO!L$5&amp;$E144),'Hoja de Trabajo para listado'!$DE$151:$DG$151,0)),0)+IFERROR(INDEX('Hoja de Trabajo para listado'!$CD$155:$DC$1048576,MATCH($A144,'Hoja de Trabajo para listado'!$CD$155:$CD$1048576,0),MATCH((CUADRO!L$5&amp;$E144),'Hoja de Trabajo para listado'!$CD$151:$DC$151,0)),0)</f>
        <v>0</v>
      </c>
      <c r="M144" s="243">
        <f ca="1">+IFERROR(INDEX('Hoja de Trabajo para listado'!$A$155:$Z$1048576,MATCH($A144,'Hoja de Trabajo para listado'!$A$155:$A$1048576,0),MATCH((CUADRO!M$5&amp;$E144),'Hoja de Trabajo para listado'!$A$151:$Z$151,0)),0)+IFERROR(INDEX('Hoja de Trabajo para listado'!$AB$155:$BA$1048576,MATCH($A144,'Hoja de Trabajo para listado'!$AB$155:$AB$1048576,0),MATCH((CUADRO!M$5&amp;$E144),'Hoja de Trabajo para listado'!$AB$151:$BA$151,0)),0)+IFERROR(INDEX('Hoja de Trabajo para listado'!$BC$155:$CB$1048576,MATCH($A144,'Hoja de Trabajo para listado'!$BC$155:$BC$1048576,0),MATCH((CUADRO!M$5&amp;$E144),'Hoja de Trabajo para listado'!$BC$151:$CB$151,0)),0)+IFERROR(INDEX('Hoja de Trabajo para listado'!$DE$153:$DG$274,MATCH($A144,'Hoja de Trabajo para listado'!$DE$153:$DE$1048576,0),MATCH((CUADRO!M$5&amp;$E144),'Hoja de Trabajo para listado'!$DE$151:$DG$151,0)),0)+IFERROR(INDEX('Hoja de Trabajo para listado'!$CD$155:$DC$1048576,MATCH($A144,'Hoja de Trabajo para listado'!$CD$155:$CD$1048576,0),MATCH((CUADRO!M$5&amp;$E144),'Hoja de Trabajo para listado'!$CD$151:$DC$151,0)),0)</f>
        <v>0</v>
      </c>
      <c r="N144" s="243">
        <f ca="1">+IFERROR(INDEX('Hoja de Trabajo para listado'!$A$155:$Z$1048576,MATCH($A144,'Hoja de Trabajo para listado'!$A$155:$A$1048576,0),MATCH((CUADRO!N$5&amp;$E144),'Hoja de Trabajo para listado'!$A$151:$Z$151,0)),0)+IFERROR(INDEX('Hoja de Trabajo para listado'!$AB$155:$BA$1048576,MATCH($A144,'Hoja de Trabajo para listado'!$AB$155:$AB$1048576,0),MATCH((CUADRO!N$5&amp;$E144),'Hoja de Trabajo para listado'!$AB$151:$BA$151,0)),0)+IFERROR(INDEX('Hoja de Trabajo para listado'!$BC$155:$CB$1048576,MATCH($A144,'Hoja de Trabajo para listado'!$BC$155:$BC$1048576,0),MATCH((CUADRO!N$5&amp;$E144),'Hoja de Trabajo para listado'!$BC$151:$CB$151,0)),0)+IFERROR(INDEX('Hoja de Trabajo para listado'!$DE$153:$DG$274,MATCH($A144,'Hoja de Trabajo para listado'!$DE$153:$DE$1048576,0),MATCH((CUADRO!N$5&amp;$E144),'Hoja de Trabajo para listado'!$DE$151:$DG$151,0)),0)+IFERROR(INDEX('Hoja de Trabajo para listado'!$CD$155:$DC$1048576,MATCH($A144,'Hoja de Trabajo para listado'!$CD$155:$CD$1048576,0),MATCH((CUADRO!N$5&amp;$E144),'Hoja de Trabajo para listado'!$CD$151:$DC$151,0)),0)</f>
        <v>0</v>
      </c>
      <c r="O144" s="243">
        <f ca="1">+IFERROR(INDEX('Hoja de Trabajo para listado'!$A$155:$Z$1048576,MATCH($A144,'Hoja de Trabajo para listado'!$A$155:$A$1048576,0),MATCH((CUADRO!O$5&amp;$E144),'Hoja de Trabajo para listado'!$A$151:$Z$151,0)),0)+IFERROR(INDEX('Hoja de Trabajo para listado'!$AB$155:$BA$1048576,MATCH($A144,'Hoja de Trabajo para listado'!$AB$155:$AB$1048576,0),MATCH((CUADRO!O$5&amp;$E144),'Hoja de Trabajo para listado'!$AB$151:$BA$151,0)),0)+IFERROR(INDEX('Hoja de Trabajo para listado'!$BC$155:$CB$1048576,MATCH($A144,'Hoja de Trabajo para listado'!$BC$155:$BC$1048576,0),MATCH((CUADRO!O$5&amp;$E144),'Hoja de Trabajo para listado'!$BC$151:$CB$151,0)),0)+IFERROR(INDEX('Hoja de Trabajo para listado'!$DE$153:$DG$274,MATCH($A144,'Hoja de Trabajo para listado'!$DE$153:$DE$1048576,0),MATCH((CUADRO!O$5&amp;$E144),'Hoja de Trabajo para listado'!$DE$151:$DG$151,0)),0)+IFERROR(INDEX('Hoja de Trabajo para listado'!$CD$155:$DC$1048576,MATCH($A144,'Hoja de Trabajo para listado'!$CD$155:$CD$1048576,0),MATCH((CUADRO!O$5&amp;$E144),'Hoja de Trabajo para listado'!$CD$151:$DC$151,0)),0)</f>
        <v>0</v>
      </c>
      <c r="P144" s="243">
        <f ca="1">+IFERROR(INDEX('Hoja de Trabajo para listado'!$A$155:$Z$1048576,MATCH($A144,'Hoja de Trabajo para listado'!$A$155:$A$1048576,0),MATCH((CUADRO!P$5&amp;$E144),'Hoja de Trabajo para listado'!$A$151:$Z$151,0)),0)+IFERROR(INDEX('Hoja de Trabajo para listado'!$AB$155:$BA$1048576,MATCH($A144,'Hoja de Trabajo para listado'!$AB$155:$AB$1048576,0),MATCH((CUADRO!P$5&amp;$E144),'Hoja de Trabajo para listado'!$AB$151:$BA$151,0)),0)+IFERROR(INDEX('Hoja de Trabajo para listado'!$BC$155:$CB$1048576,MATCH($A144,'Hoja de Trabajo para listado'!$BC$155:$BC$1048576,0),MATCH((CUADRO!P$5&amp;$E144),'Hoja de Trabajo para listado'!$BC$151:$CB$151,0)),0)+IFERROR(INDEX('Hoja de Trabajo para listado'!$DE$153:$DG$274,MATCH($A144,'Hoja de Trabajo para listado'!$DE$153:$DE$1048576,0),MATCH((CUADRO!P$5&amp;$E144),'Hoja de Trabajo para listado'!$DE$151:$DG$151,0)),0)+IFERROR(INDEX('Hoja de Trabajo para listado'!$CD$155:$DC$1048576,MATCH($A144,'Hoja de Trabajo para listado'!$CD$155:$CD$1048576,0),MATCH((CUADRO!P$5&amp;$E144),'Hoja de Trabajo para listado'!$CD$151:$DC$151,0)),0)</f>
        <v>0</v>
      </c>
      <c r="Q144" s="243">
        <f ca="1">+IFERROR(INDEX('Hoja de Trabajo para listado'!$A$155:$Z$1048576,MATCH($A144,'Hoja de Trabajo para listado'!$A$155:$A$1048576,0),MATCH((CUADRO!Q$5&amp;$E144),'Hoja de Trabajo para listado'!$A$151:$Z$151,0)),0)+IFERROR(INDEX('Hoja de Trabajo para listado'!$AB$155:$BA$1048576,MATCH($A144,'Hoja de Trabajo para listado'!$AB$155:$AB$1048576,0),MATCH((CUADRO!Q$5&amp;$E144),'Hoja de Trabajo para listado'!$AB$151:$BA$151,0)),0)+IFERROR(INDEX('Hoja de Trabajo para listado'!$BC$155:$CB$1048576,MATCH($A144,'Hoja de Trabajo para listado'!$BC$155:$BC$1048576,0),MATCH((CUADRO!Q$5&amp;$E144),'Hoja de Trabajo para listado'!$BC$151:$CB$151,0)),0)+IFERROR(INDEX('Hoja de Trabajo para listado'!$DE$153:$DG$274,MATCH($A144,'Hoja de Trabajo para listado'!$DE$153:$DE$1048576,0),MATCH((CUADRO!Q$5&amp;$E144),'Hoja de Trabajo para listado'!$DE$151:$DG$151,0)),0)+IFERROR(INDEX('Hoja de Trabajo para listado'!$CD$155:$DC$1048576,MATCH($A144,'Hoja de Trabajo para listado'!$CD$155:$CD$1048576,0),MATCH((CUADRO!Q$5&amp;$E144),'Hoja de Trabajo para listado'!$CD$151:$DC$151,0)),0)</f>
        <v>0</v>
      </c>
      <c r="R144" s="243">
        <f t="shared" ca="1" si="7"/>
        <v>0</v>
      </c>
      <c r="S144" s="243"/>
      <c r="T144" s="243">
        <f ca="1">+T145</f>
        <v>1100</v>
      </c>
      <c r="U144" s="242">
        <f t="shared" si="8"/>
        <v>1</v>
      </c>
      <c r="V144" s="333" t="str">
        <f>+VLOOKUP(A144,bd_lista!$A$3:$E$590,5,FALSE)</f>
        <v>Instituciones Descentralizadas</v>
      </c>
      <c r="W144" s="383" t="str">
        <f>+V144</f>
        <v>Instituciones Descentralizadas</v>
      </c>
      <c r="X144" s="242">
        <f>+VLOOKUP(A144,[3]Sheet1!$A$13:$D$744,4,FALSE)</f>
        <v>86</v>
      </c>
      <c r="Y144" s="242" t="str">
        <f>+VLOOKUP(X144,bd_lista!$A$3:$C$590,3,FALSE)</f>
        <v>Ministerio de Medio Ambiente y Agua</v>
      </c>
      <c r="Z144" s="294">
        <f>+X144</f>
        <v>86</v>
      </c>
      <c r="AA144" s="319" t="str">
        <f>+Y144</f>
        <v>Ministerio de Medio Ambiente y Agua</v>
      </c>
    </row>
    <row r="145" spans="1:27" ht="15" customHeight="1">
      <c r="A145" s="32">
        <v>213</v>
      </c>
      <c r="B145" s="389"/>
      <c r="C145" s="333" t="str">
        <f>+VLOOKUP(A145,bd_lista!$A$3:$C$590,3,FALSE)</f>
        <v>Servicio Nacional de Meteorología e Hidrología</v>
      </c>
      <c r="D145" s="386"/>
      <c r="E145" s="333" t="s">
        <v>1305</v>
      </c>
      <c r="F145" s="245">
        <f ca="1">+IFERROR(INDEX('Hoja de Trabajo para listado'!$A$155:$Z$1048576,MATCH($A145,'Hoja de Trabajo para listado'!$A$155:$A$1048576,0),MATCH((CUADRO!F$5&amp;$E145),'Hoja de Trabajo para listado'!$A$151:$Z$151,0)),0)+IFERROR(INDEX('Hoja de Trabajo para listado'!$AB$155:$BA$1048576,MATCH($A145,'Hoja de Trabajo para listado'!$AB$155:$AB$1048576,0),MATCH((CUADRO!F$5&amp;$E145),'Hoja de Trabajo para listado'!$AB$151:$BA$151,0)),0)+IFERROR(INDEX('Hoja de Trabajo para listado'!$BC$155:$CB$1048576,MATCH($A145,'Hoja de Trabajo para listado'!$BC$155:$BC$1048576,0),MATCH((CUADRO!F$5&amp;$E145),'Hoja de Trabajo para listado'!$BC$151:$CB$151,0)),0)+IFERROR(INDEX('Hoja de Trabajo para listado'!$DE$153:$DG$274,MATCH($A145,'Hoja de Trabajo para listado'!$DE$153:$DE$1048576,0),MATCH((CUADRO!F$5&amp;$E145),'Hoja de Trabajo para listado'!$DE$151:$DG$151,0)),0)+IFERROR(INDEX('Hoja de Trabajo para listado'!$CD$155:$DC$1048576,MATCH($A145,'Hoja de Trabajo para listado'!$CD$155:$CD$1048576,0),MATCH((CUADRO!F$5&amp;$E145),'Hoja de Trabajo para listado'!$CD$151:$DC$151,0)),0)</f>
        <v>0</v>
      </c>
      <c r="G145" s="245">
        <f ca="1">+IFERROR(INDEX('Hoja de Trabajo para listado'!$A$155:$Z$1048576,MATCH($A145,'Hoja de Trabajo para listado'!$A$155:$A$1048576,0),MATCH((CUADRO!G$5&amp;$E145),'Hoja de Trabajo para listado'!$A$151:$Z$151,0)),0)+IFERROR(INDEX('Hoja de Trabajo para listado'!$AB$155:$BA$1048576,MATCH($A145,'Hoja de Trabajo para listado'!$AB$155:$AB$1048576,0),MATCH((CUADRO!G$5&amp;$E145),'Hoja de Trabajo para listado'!$AB$151:$BA$151,0)),0)+IFERROR(INDEX('Hoja de Trabajo para listado'!$BC$155:$CB$1048576,MATCH($A145,'Hoja de Trabajo para listado'!$BC$155:$BC$1048576,0),MATCH((CUADRO!G$5&amp;$E145),'Hoja de Trabajo para listado'!$BC$151:$CB$151,0)),0)+IFERROR(INDEX('Hoja de Trabajo para listado'!$DE$153:$DG$274,MATCH($A145,'Hoja de Trabajo para listado'!$DE$153:$DE$1048576,0),MATCH((CUADRO!G$5&amp;$E145),'Hoja de Trabajo para listado'!$DE$151:$DG$151,0)),0)+IFERROR(INDEX('Hoja de Trabajo para listado'!$CD$155:$DC$1048576,MATCH($A145,'Hoja de Trabajo para listado'!$CD$155:$CD$1048576,0),MATCH((CUADRO!G$5&amp;$E145),'Hoja de Trabajo para listado'!$CD$151:$DC$151,0)),0)</f>
        <v>1100</v>
      </c>
      <c r="H145" s="245">
        <f ca="1">+IFERROR(INDEX('Hoja de Trabajo para listado'!$A$155:$Z$1048576,MATCH($A145,'Hoja de Trabajo para listado'!$A$155:$A$1048576,0),MATCH((CUADRO!H$5&amp;$E145),'Hoja de Trabajo para listado'!$A$151:$Z$151,0)),0)+IFERROR(INDEX('Hoja de Trabajo para listado'!$AB$155:$BA$1048576,MATCH($A145,'Hoja de Trabajo para listado'!$AB$155:$AB$1048576,0),MATCH((CUADRO!H$5&amp;$E145),'Hoja de Trabajo para listado'!$AB$151:$BA$151,0)),0)+IFERROR(INDEX('Hoja de Trabajo para listado'!$BC$155:$CB$1048576,MATCH($A145,'Hoja de Trabajo para listado'!$BC$155:$BC$1048576,0),MATCH((CUADRO!H$5&amp;$E145),'Hoja de Trabajo para listado'!$BC$151:$CB$151,0)),0)+IFERROR(INDEX('Hoja de Trabajo para listado'!$DE$153:$DG$274,MATCH($A145,'Hoja de Trabajo para listado'!$DE$153:$DE$1048576,0),MATCH((CUADRO!H$5&amp;$E145),'Hoja de Trabajo para listado'!$DE$151:$DG$151,0)),0)+IFERROR(INDEX('Hoja de Trabajo para listado'!$CD$155:$DC$1048576,MATCH($A145,'Hoja de Trabajo para listado'!$CD$155:$CD$1048576,0),MATCH((CUADRO!H$5&amp;$E145),'Hoja de Trabajo para listado'!$CD$151:$DC$151,0)),0)</f>
        <v>0</v>
      </c>
      <c r="I145" s="245">
        <f ca="1">+IFERROR(INDEX('Hoja de Trabajo para listado'!$A$155:$Z$1048576,MATCH($A145,'Hoja de Trabajo para listado'!$A$155:$A$1048576,0),MATCH((CUADRO!I$5&amp;$E145),'Hoja de Trabajo para listado'!$A$151:$Z$151,0)),0)+IFERROR(INDEX('Hoja de Trabajo para listado'!$AB$155:$BA$1048576,MATCH($A145,'Hoja de Trabajo para listado'!$AB$155:$AB$1048576,0),MATCH((CUADRO!I$5&amp;$E145),'Hoja de Trabajo para listado'!$AB$151:$BA$151,0)),0)+IFERROR(INDEX('Hoja de Trabajo para listado'!$BC$155:$CB$1048576,MATCH($A145,'Hoja de Trabajo para listado'!$BC$155:$BC$1048576,0),MATCH((CUADRO!I$5&amp;$E145),'Hoja de Trabajo para listado'!$BC$151:$CB$151,0)),0)+IFERROR(INDEX('Hoja de Trabajo para listado'!$DE$153:$DG$274,MATCH($A145,'Hoja de Trabajo para listado'!$DE$153:$DE$1048576,0),MATCH((CUADRO!I$5&amp;$E145),'Hoja de Trabajo para listado'!$DE$151:$DG$151,0)),0)+IFERROR(INDEX('Hoja de Trabajo para listado'!$CD$155:$DC$1048576,MATCH($A145,'Hoja de Trabajo para listado'!$CD$155:$CD$1048576,0),MATCH((CUADRO!I$5&amp;$E145),'Hoja de Trabajo para listado'!$CD$151:$DC$151,0)),0)</f>
        <v>0</v>
      </c>
      <c r="J145" s="245">
        <f ca="1">+IFERROR(INDEX('Hoja de Trabajo para listado'!$A$155:$Z$1048576,MATCH($A145,'Hoja de Trabajo para listado'!$A$155:$A$1048576,0),MATCH((CUADRO!J$5&amp;$E145),'Hoja de Trabajo para listado'!$A$151:$Z$151,0)),0)+IFERROR(INDEX('Hoja de Trabajo para listado'!$AB$155:$BA$1048576,MATCH($A145,'Hoja de Trabajo para listado'!$AB$155:$AB$1048576,0),MATCH((CUADRO!J$5&amp;$E145),'Hoja de Trabajo para listado'!$AB$151:$BA$151,0)),0)+IFERROR(INDEX('Hoja de Trabajo para listado'!$BC$155:$CB$1048576,MATCH($A145,'Hoja de Trabajo para listado'!$BC$155:$BC$1048576,0),MATCH((CUADRO!J$5&amp;$E145),'Hoja de Trabajo para listado'!$BC$151:$CB$151,0)),0)+IFERROR(INDEX('Hoja de Trabajo para listado'!$DE$153:$DG$274,MATCH($A145,'Hoja de Trabajo para listado'!$DE$153:$DE$1048576,0),MATCH((CUADRO!J$5&amp;$E145),'Hoja de Trabajo para listado'!$DE$151:$DG$151,0)),0)+IFERROR(INDEX('Hoja de Trabajo para listado'!$CD$155:$DC$1048576,MATCH($A145,'Hoja de Trabajo para listado'!$CD$155:$CD$1048576,0),MATCH((CUADRO!J$5&amp;$E145),'Hoja de Trabajo para listado'!$CD$151:$DC$151,0)),0)</f>
        <v>0</v>
      </c>
      <c r="K145" s="245">
        <f ca="1">+IFERROR(INDEX('Hoja de Trabajo para listado'!$A$155:$Z$1048576,MATCH($A145,'Hoja de Trabajo para listado'!$A$155:$A$1048576,0),MATCH((CUADRO!K$5&amp;$E145),'Hoja de Trabajo para listado'!$A$151:$Z$151,0)),0)+IFERROR(INDEX('Hoja de Trabajo para listado'!$AB$155:$BA$1048576,MATCH($A145,'Hoja de Trabajo para listado'!$AB$155:$AB$1048576,0),MATCH((CUADRO!K$5&amp;$E145),'Hoja de Trabajo para listado'!$AB$151:$BA$151,0)),0)+IFERROR(INDEX('Hoja de Trabajo para listado'!$BC$155:$CB$1048576,MATCH($A145,'Hoja de Trabajo para listado'!$BC$155:$BC$1048576,0),MATCH((CUADRO!K$5&amp;$E145),'Hoja de Trabajo para listado'!$BC$151:$CB$151,0)),0)+IFERROR(INDEX('Hoja de Trabajo para listado'!$DE$153:$DG$274,MATCH($A145,'Hoja de Trabajo para listado'!$DE$153:$DE$1048576,0),MATCH((CUADRO!K$5&amp;$E145),'Hoja de Trabajo para listado'!$DE$151:$DG$151,0)),0)+IFERROR(INDEX('Hoja de Trabajo para listado'!$CD$155:$DC$1048576,MATCH($A145,'Hoja de Trabajo para listado'!$CD$155:$CD$1048576,0),MATCH((CUADRO!K$5&amp;$E145),'Hoja de Trabajo para listado'!$CD$151:$DC$151,0)),0)</f>
        <v>0</v>
      </c>
      <c r="L145" s="245">
        <f ca="1">+IFERROR(INDEX('Hoja de Trabajo para listado'!$A$155:$Z$1048576,MATCH($A145,'Hoja de Trabajo para listado'!$A$155:$A$1048576,0),MATCH((CUADRO!L$5&amp;$E145),'Hoja de Trabajo para listado'!$A$151:$Z$151,0)),0)+IFERROR(INDEX('Hoja de Trabajo para listado'!$AB$155:$BA$1048576,MATCH($A145,'Hoja de Trabajo para listado'!$AB$155:$AB$1048576,0),MATCH((CUADRO!L$5&amp;$E145),'Hoja de Trabajo para listado'!$AB$151:$BA$151,0)),0)+IFERROR(INDEX('Hoja de Trabajo para listado'!$BC$155:$CB$1048576,MATCH($A145,'Hoja de Trabajo para listado'!$BC$155:$BC$1048576,0),MATCH((CUADRO!L$5&amp;$E145),'Hoja de Trabajo para listado'!$BC$151:$CB$151,0)),0)+IFERROR(INDEX('Hoja de Trabajo para listado'!$DE$153:$DG$274,MATCH($A145,'Hoja de Trabajo para listado'!$DE$153:$DE$1048576,0),MATCH((CUADRO!L$5&amp;$E145),'Hoja de Trabajo para listado'!$DE$151:$DG$151,0)),0)+IFERROR(INDEX('Hoja de Trabajo para listado'!$CD$155:$DC$1048576,MATCH($A145,'Hoja de Trabajo para listado'!$CD$155:$CD$1048576,0),MATCH((CUADRO!L$5&amp;$E145),'Hoja de Trabajo para listado'!$CD$151:$DC$151,0)),0)</f>
        <v>0</v>
      </c>
      <c r="M145" s="245">
        <f ca="1">+IFERROR(INDEX('Hoja de Trabajo para listado'!$A$155:$Z$1048576,MATCH($A145,'Hoja de Trabajo para listado'!$A$155:$A$1048576,0),MATCH((CUADRO!M$5&amp;$E145),'Hoja de Trabajo para listado'!$A$151:$Z$151,0)),0)+IFERROR(INDEX('Hoja de Trabajo para listado'!$AB$155:$BA$1048576,MATCH($A145,'Hoja de Trabajo para listado'!$AB$155:$AB$1048576,0),MATCH((CUADRO!M$5&amp;$E145),'Hoja de Trabajo para listado'!$AB$151:$BA$151,0)),0)+IFERROR(INDEX('Hoja de Trabajo para listado'!$BC$155:$CB$1048576,MATCH($A145,'Hoja de Trabajo para listado'!$BC$155:$BC$1048576,0),MATCH((CUADRO!M$5&amp;$E145),'Hoja de Trabajo para listado'!$BC$151:$CB$151,0)),0)+IFERROR(INDEX('Hoja de Trabajo para listado'!$DE$153:$DG$274,MATCH($A145,'Hoja de Trabajo para listado'!$DE$153:$DE$1048576,0),MATCH((CUADRO!M$5&amp;$E145),'Hoja de Trabajo para listado'!$DE$151:$DG$151,0)),0)+IFERROR(INDEX('Hoja de Trabajo para listado'!$CD$155:$DC$1048576,MATCH($A145,'Hoja de Trabajo para listado'!$CD$155:$CD$1048576,0),MATCH((CUADRO!M$5&amp;$E145),'Hoja de Trabajo para listado'!$CD$151:$DC$151,0)),0)</f>
        <v>0</v>
      </c>
      <c r="N145" s="245">
        <f ca="1">+IFERROR(INDEX('Hoja de Trabajo para listado'!$A$155:$Z$1048576,MATCH($A145,'Hoja de Trabajo para listado'!$A$155:$A$1048576,0),MATCH((CUADRO!N$5&amp;$E145),'Hoja de Trabajo para listado'!$A$151:$Z$151,0)),0)+IFERROR(INDEX('Hoja de Trabajo para listado'!$AB$155:$BA$1048576,MATCH($A145,'Hoja de Trabajo para listado'!$AB$155:$AB$1048576,0),MATCH((CUADRO!N$5&amp;$E145),'Hoja de Trabajo para listado'!$AB$151:$BA$151,0)),0)+IFERROR(INDEX('Hoja de Trabajo para listado'!$BC$155:$CB$1048576,MATCH($A145,'Hoja de Trabajo para listado'!$BC$155:$BC$1048576,0),MATCH((CUADRO!N$5&amp;$E145),'Hoja de Trabajo para listado'!$BC$151:$CB$151,0)),0)+IFERROR(INDEX('Hoja de Trabajo para listado'!$DE$153:$DG$274,MATCH($A145,'Hoja de Trabajo para listado'!$DE$153:$DE$1048576,0),MATCH((CUADRO!N$5&amp;$E145),'Hoja de Trabajo para listado'!$DE$151:$DG$151,0)),0)+IFERROR(INDEX('Hoja de Trabajo para listado'!$CD$155:$DC$1048576,MATCH($A145,'Hoja de Trabajo para listado'!$CD$155:$CD$1048576,0),MATCH((CUADRO!N$5&amp;$E145),'Hoja de Trabajo para listado'!$CD$151:$DC$151,0)),0)</f>
        <v>0</v>
      </c>
      <c r="O145" s="245">
        <f ca="1">+IFERROR(INDEX('Hoja de Trabajo para listado'!$A$155:$Z$1048576,MATCH($A145,'Hoja de Trabajo para listado'!$A$155:$A$1048576,0),MATCH((CUADRO!O$5&amp;$E145),'Hoja de Trabajo para listado'!$A$151:$Z$151,0)),0)+IFERROR(INDEX('Hoja de Trabajo para listado'!$AB$155:$BA$1048576,MATCH($A145,'Hoja de Trabajo para listado'!$AB$155:$AB$1048576,0),MATCH((CUADRO!O$5&amp;$E145),'Hoja de Trabajo para listado'!$AB$151:$BA$151,0)),0)+IFERROR(INDEX('Hoja de Trabajo para listado'!$BC$155:$CB$1048576,MATCH($A145,'Hoja de Trabajo para listado'!$BC$155:$BC$1048576,0),MATCH((CUADRO!O$5&amp;$E145),'Hoja de Trabajo para listado'!$BC$151:$CB$151,0)),0)+IFERROR(INDEX('Hoja de Trabajo para listado'!$DE$153:$DG$274,MATCH($A145,'Hoja de Trabajo para listado'!$DE$153:$DE$1048576,0),MATCH((CUADRO!O$5&amp;$E145),'Hoja de Trabajo para listado'!$DE$151:$DG$151,0)),0)+IFERROR(INDEX('Hoja de Trabajo para listado'!$CD$155:$DC$1048576,MATCH($A145,'Hoja de Trabajo para listado'!$CD$155:$CD$1048576,0),MATCH((CUADRO!O$5&amp;$E145),'Hoja de Trabajo para listado'!$CD$151:$DC$151,0)),0)</f>
        <v>0</v>
      </c>
      <c r="P145" s="245">
        <f ca="1">+IFERROR(INDEX('Hoja de Trabajo para listado'!$A$155:$Z$1048576,MATCH($A145,'Hoja de Trabajo para listado'!$A$155:$A$1048576,0),MATCH((CUADRO!P$5&amp;$E145),'Hoja de Trabajo para listado'!$A$151:$Z$151,0)),0)+IFERROR(INDEX('Hoja de Trabajo para listado'!$AB$155:$BA$1048576,MATCH($A145,'Hoja de Trabajo para listado'!$AB$155:$AB$1048576,0),MATCH((CUADRO!P$5&amp;$E145),'Hoja de Trabajo para listado'!$AB$151:$BA$151,0)),0)+IFERROR(INDEX('Hoja de Trabajo para listado'!$BC$155:$CB$1048576,MATCH($A145,'Hoja de Trabajo para listado'!$BC$155:$BC$1048576,0),MATCH((CUADRO!P$5&amp;$E145),'Hoja de Trabajo para listado'!$BC$151:$CB$151,0)),0)+IFERROR(INDEX('Hoja de Trabajo para listado'!$DE$153:$DG$274,MATCH($A145,'Hoja de Trabajo para listado'!$DE$153:$DE$1048576,0),MATCH((CUADRO!P$5&amp;$E145),'Hoja de Trabajo para listado'!$DE$151:$DG$151,0)),0)+IFERROR(INDEX('Hoja de Trabajo para listado'!$CD$155:$DC$1048576,MATCH($A145,'Hoja de Trabajo para listado'!$CD$155:$CD$1048576,0),MATCH((CUADRO!P$5&amp;$E145),'Hoja de Trabajo para listado'!$CD$151:$DC$151,0)),0)</f>
        <v>0</v>
      </c>
      <c r="Q145" s="245">
        <f ca="1">+IFERROR(INDEX('Hoja de Trabajo para listado'!$A$155:$Z$1048576,MATCH($A145,'Hoja de Trabajo para listado'!$A$155:$A$1048576,0),MATCH((CUADRO!Q$5&amp;$E145),'Hoja de Trabajo para listado'!$A$151:$Z$151,0)),0)+IFERROR(INDEX('Hoja de Trabajo para listado'!$AB$155:$BA$1048576,MATCH($A145,'Hoja de Trabajo para listado'!$AB$155:$AB$1048576,0),MATCH((CUADRO!Q$5&amp;$E145),'Hoja de Trabajo para listado'!$AB$151:$BA$151,0)),0)+IFERROR(INDEX('Hoja de Trabajo para listado'!$BC$155:$CB$1048576,MATCH($A145,'Hoja de Trabajo para listado'!$BC$155:$BC$1048576,0),MATCH((CUADRO!Q$5&amp;$E145),'Hoja de Trabajo para listado'!$BC$151:$CB$151,0)),0)+IFERROR(INDEX('Hoja de Trabajo para listado'!$DE$153:$DG$274,MATCH($A145,'Hoja de Trabajo para listado'!$DE$153:$DE$1048576,0),MATCH((CUADRO!Q$5&amp;$E145),'Hoja de Trabajo para listado'!$DE$151:$DG$151,0)),0)+IFERROR(INDEX('Hoja de Trabajo para listado'!$CD$155:$DC$1048576,MATCH($A145,'Hoja de Trabajo para listado'!$CD$155:$CD$1048576,0),MATCH((CUADRO!Q$5&amp;$E145),'Hoja de Trabajo para listado'!$CD$151:$DC$151,0)),0)</f>
        <v>0</v>
      </c>
      <c r="R145" s="245">
        <f t="shared" ca="1" si="7"/>
        <v>1100</v>
      </c>
      <c r="S145" s="245">
        <f ca="1">+R144+R145</f>
        <v>1100</v>
      </c>
      <c r="T145" s="245">
        <f ca="1">+S145</f>
        <v>1100</v>
      </c>
      <c r="U145" s="244">
        <f t="shared" si="8"/>
        <v>2</v>
      </c>
      <c r="V145" s="333" t="str">
        <f>+VLOOKUP(A145,bd_lista!$A$3:$E$590,5,FALSE)</f>
        <v>Instituciones Descentralizadas</v>
      </c>
      <c r="W145" s="384"/>
      <c r="X145" s="242">
        <f>+VLOOKUP(A145,[3]Sheet1!$A$13:$D$744,4,FALSE)</f>
        <v>86</v>
      </c>
      <c r="Y145" s="242" t="str">
        <f>+VLOOKUP(X145,bd_lista!$A$3:$C$590,3,FALSE)</f>
        <v>Ministerio de Medio Ambiente y Agua</v>
      </c>
      <c r="Z145" s="292"/>
      <c r="AA145" s="321"/>
    </row>
    <row r="146" spans="1:27" ht="15" customHeight="1">
      <c r="A146" s="251">
        <v>221</v>
      </c>
      <c r="B146" s="388">
        <f>+A146</f>
        <v>221</v>
      </c>
      <c r="C146" s="247" t="str">
        <f>+VLOOKUP(A146,bd_lista!$A$3:$C$590,3,FALSE)</f>
        <v>Serv. Nal. de Reg. y Control de la Comer. de Minerales y Metales</v>
      </c>
      <c r="D146" s="385" t="str">
        <f>+C146</f>
        <v>Serv. Nal. de Reg. y Control de la Comer. de Minerales y Metales</v>
      </c>
      <c r="E146" s="247" t="s">
        <v>1304</v>
      </c>
      <c r="F146" s="243">
        <f ca="1">+IFERROR(INDEX('Hoja de Trabajo para listado'!$A$155:$Z$1048576,MATCH($A146,'Hoja de Trabajo para listado'!$A$155:$A$1048576,0),MATCH((CUADRO!F$5&amp;$E146),'Hoja de Trabajo para listado'!$A$151:$Z$151,0)),0)+IFERROR(INDEX('Hoja de Trabajo para listado'!$AB$155:$BA$1048576,MATCH($A146,'Hoja de Trabajo para listado'!$AB$155:$AB$1048576,0),MATCH((CUADRO!F$5&amp;$E146),'Hoja de Trabajo para listado'!$AB$151:$BA$151,0)),0)+IFERROR(INDEX('Hoja de Trabajo para listado'!$BC$155:$CB$1048576,MATCH($A146,'Hoja de Trabajo para listado'!$BC$155:$BC$1048576,0),MATCH((CUADRO!F$5&amp;$E146),'Hoja de Trabajo para listado'!$BC$151:$CB$151,0)),0)+IFERROR(INDEX('Hoja de Trabajo para listado'!$DE$153:$DG$274,MATCH($A146,'Hoja de Trabajo para listado'!$DE$153:$DE$1048576,0),MATCH((CUADRO!F$5&amp;$E146),'Hoja de Trabajo para listado'!$DE$151:$DG$151,0)),0)+IFERROR(INDEX('Hoja de Trabajo para listado'!$CD$155:$DC$1048576,MATCH($A146,'Hoja de Trabajo para listado'!$CD$155:$CD$1048576,0),MATCH((CUADRO!F$5&amp;$E146),'Hoja de Trabajo para listado'!$CD$151:$DC$151,0)),0)</f>
        <v>0</v>
      </c>
      <c r="G146" s="243">
        <f ca="1">+IFERROR(INDEX('Hoja de Trabajo para listado'!$A$155:$Z$1048576,MATCH($A146,'Hoja de Trabajo para listado'!$A$155:$A$1048576,0),MATCH((CUADRO!G$5&amp;$E146),'Hoja de Trabajo para listado'!$A$151:$Z$151,0)),0)+IFERROR(INDEX('Hoja de Trabajo para listado'!$AB$155:$BA$1048576,MATCH($A146,'Hoja de Trabajo para listado'!$AB$155:$AB$1048576,0),MATCH((CUADRO!G$5&amp;$E146),'Hoja de Trabajo para listado'!$AB$151:$BA$151,0)),0)+IFERROR(INDEX('Hoja de Trabajo para listado'!$BC$155:$CB$1048576,MATCH($A146,'Hoja de Trabajo para listado'!$BC$155:$BC$1048576,0),MATCH((CUADRO!G$5&amp;$E146),'Hoja de Trabajo para listado'!$BC$151:$CB$151,0)),0)+IFERROR(INDEX('Hoja de Trabajo para listado'!$DE$153:$DG$274,MATCH($A146,'Hoja de Trabajo para listado'!$DE$153:$DE$1048576,0),MATCH((CUADRO!G$5&amp;$E146),'Hoja de Trabajo para listado'!$DE$151:$DG$151,0)),0)+IFERROR(INDEX('Hoja de Trabajo para listado'!$CD$155:$DC$1048576,MATCH($A146,'Hoja de Trabajo para listado'!$CD$155:$CD$1048576,0),MATCH((CUADRO!G$5&amp;$E146),'Hoja de Trabajo para listado'!$CD$151:$DC$151,0)),0)</f>
        <v>0</v>
      </c>
      <c r="H146" s="243">
        <f ca="1">+IFERROR(INDEX('Hoja de Trabajo para listado'!$A$155:$Z$1048576,MATCH($A146,'Hoja de Trabajo para listado'!$A$155:$A$1048576,0),MATCH((CUADRO!H$5&amp;$E146),'Hoja de Trabajo para listado'!$A$151:$Z$151,0)),0)+IFERROR(INDEX('Hoja de Trabajo para listado'!$AB$155:$BA$1048576,MATCH($A146,'Hoja de Trabajo para listado'!$AB$155:$AB$1048576,0),MATCH((CUADRO!H$5&amp;$E146),'Hoja de Trabajo para listado'!$AB$151:$BA$151,0)),0)+IFERROR(INDEX('Hoja de Trabajo para listado'!$BC$155:$CB$1048576,MATCH($A146,'Hoja de Trabajo para listado'!$BC$155:$BC$1048576,0),MATCH((CUADRO!H$5&amp;$E146),'Hoja de Trabajo para listado'!$BC$151:$CB$151,0)),0)+IFERROR(INDEX('Hoja de Trabajo para listado'!$DE$153:$DG$274,MATCH($A146,'Hoja de Trabajo para listado'!$DE$153:$DE$1048576,0),MATCH((CUADRO!H$5&amp;$E146),'Hoja de Trabajo para listado'!$DE$151:$DG$151,0)),0)+IFERROR(INDEX('Hoja de Trabajo para listado'!$CD$155:$DC$1048576,MATCH($A146,'Hoja de Trabajo para listado'!$CD$155:$CD$1048576,0),MATCH((CUADRO!H$5&amp;$E146),'Hoja de Trabajo para listado'!$CD$151:$DC$151,0)),0)</f>
        <v>0</v>
      </c>
      <c r="I146" s="243">
        <f ca="1">+IFERROR(INDEX('Hoja de Trabajo para listado'!$A$155:$Z$1048576,MATCH($A146,'Hoja de Trabajo para listado'!$A$155:$A$1048576,0),MATCH((CUADRO!I$5&amp;$E146),'Hoja de Trabajo para listado'!$A$151:$Z$151,0)),0)+IFERROR(INDEX('Hoja de Trabajo para listado'!$AB$155:$BA$1048576,MATCH($A146,'Hoja de Trabajo para listado'!$AB$155:$AB$1048576,0),MATCH((CUADRO!I$5&amp;$E146),'Hoja de Trabajo para listado'!$AB$151:$BA$151,0)),0)+IFERROR(INDEX('Hoja de Trabajo para listado'!$BC$155:$CB$1048576,MATCH($A146,'Hoja de Trabajo para listado'!$BC$155:$BC$1048576,0),MATCH((CUADRO!I$5&amp;$E146),'Hoja de Trabajo para listado'!$BC$151:$CB$151,0)),0)+IFERROR(INDEX('Hoja de Trabajo para listado'!$DE$153:$DG$274,MATCH($A146,'Hoja de Trabajo para listado'!$DE$153:$DE$1048576,0),MATCH((CUADRO!I$5&amp;$E146),'Hoja de Trabajo para listado'!$DE$151:$DG$151,0)),0)+IFERROR(INDEX('Hoja de Trabajo para listado'!$CD$155:$DC$1048576,MATCH($A146,'Hoja de Trabajo para listado'!$CD$155:$CD$1048576,0),MATCH((CUADRO!I$5&amp;$E146),'Hoja de Trabajo para listado'!$CD$151:$DC$151,0)),0)</f>
        <v>0</v>
      </c>
      <c r="J146" s="243">
        <f ca="1">+IFERROR(INDEX('Hoja de Trabajo para listado'!$A$155:$Z$1048576,MATCH($A146,'Hoja de Trabajo para listado'!$A$155:$A$1048576,0),MATCH((CUADRO!J$5&amp;$E146),'Hoja de Trabajo para listado'!$A$151:$Z$151,0)),0)+IFERROR(INDEX('Hoja de Trabajo para listado'!$AB$155:$BA$1048576,MATCH($A146,'Hoja de Trabajo para listado'!$AB$155:$AB$1048576,0),MATCH((CUADRO!J$5&amp;$E146),'Hoja de Trabajo para listado'!$AB$151:$BA$151,0)),0)+IFERROR(INDEX('Hoja de Trabajo para listado'!$BC$155:$CB$1048576,MATCH($A146,'Hoja de Trabajo para listado'!$BC$155:$BC$1048576,0),MATCH((CUADRO!J$5&amp;$E146),'Hoja de Trabajo para listado'!$BC$151:$CB$151,0)),0)+IFERROR(INDEX('Hoja de Trabajo para listado'!$DE$153:$DG$274,MATCH($A146,'Hoja de Trabajo para listado'!$DE$153:$DE$1048576,0),MATCH((CUADRO!J$5&amp;$E146),'Hoja de Trabajo para listado'!$DE$151:$DG$151,0)),0)+IFERROR(INDEX('Hoja de Trabajo para listado'!$CD$155:$DC$1048576,MATCH($A146,'Hoja de Trabajo para listado'!$CD$155:$CD$1048576,0),MATCH((CUADRO!J$5&amp;$E146),'Hoja de Trabajo para listado'!$CD$151:$DC$151,0)),0)</f>
        <v>0</v>
      </c>
      <c r="K146" s="243">
        <f ca="1">+IFERROR(INDEX('Hoja de Trabajo para listado'!$A$155:$Z$1048576,MATCH($A146,'Hoja de Trabajo para listado'!$A$155:$A$1048576,0),MATCH((CUADRO!K$5&amp;$E146),'Hoja de Trabajo para listado'!$A$151:$Z$151,0)),0)+IFERROR(INDEX('Hoja de Trabajo para listado'!$AB$155:$BA$1048576,MATCH($A146,'Hoja de Trabajo para listado'!$AB$155:$AB$1048576,0),MATCH((CUADRO!K$5&amp;$E146),'Hoja de Trabajo para listado'!$AB$151:$BA$151,0)),0)+IFERROR(INDEX('Hoja de Trabajo para listado'!$BC$155:$CB$1048576,MATCH($A146,'Hoja de Trabajo para listado'!$BC$155:$BC$1048576,0),MATCH((CUADRO!K$5&amp;$E146),'Hoja de Trabajo para listado'!$BC$151:$CB$151,0)),0)+IFERROR(INDEX('Hoja de Trabajo para listado'!$DE$153:$DG$274,MATCH($A146,'Hoja de Trabajo para listado'!$DE$153:$DE$1048576,0),MATCH((CUADRO!K$5&amp;$E146),'Hoja de Trabajo para listado'!$DE$151:$DG$151,0)),0)+IFERROR(INDEX('Hoja de Trabajo para listado'!$CD$155:$DC$1048576,MATCH($A146,'Hoja de Trabajo para listado'!$CD$155:$CD$1048576,0),MATCH((CUADRO!K$5&amp;$E146),'Hoja de Trabajo para listado'!$CD$151:$DC$151,0)),0)</f>
        <v>0</v>
      </c>
      <c r="L146" s="243">
        <f ca="1">+IFERROR(INDEX('Hoja de Trabajo para listado'!$A$155:$Z$1048576,MATCH($A146,'Hoja de Trabajo para listado'!$A$155:$A$1048576,0),MATCH((CUADRO!L$5&amp;$E146),'Hoja de Trabajo para listado'!$A$151:$Z$151,0)),0)+IFERROR(INDEX('Hoja de Trabajo para listado'!$AB$155:$BA$1048576,MATCH($A146,'Hoja de Trabajo para listado'!$AB$155:$AB$1048576,0),MATCH((CUADRO!L$5&amp;$E146),'Hoja de Trabajo para listado'!$AB$151:$BA$151,0)),0)+IFERROR(INDEX('Hoja de Trabajo para listado'!$BC$155:$CB$1048576,MATCH($A146,'Hoja de Trabajo para listado'!$BC$155:$BC$1048576,0),MATCH((CUADRO!L$5&amp;$E146),'Hoja de Trabajo para listado'!$BC$151:$CB$151,0)),0)+IFERROR(INDEX('Hoja de Trabajo para listado'!$DE$153:$DG$274,MATCH($A146,'Hoja de Trabajo para listado'!$DE$153:$DE$1048576,0),MATCH((CUADRO!L$5&amp;$E146),'Hoja de Trabajo para listado'!$DE$151:$DG$151,0)),0)+IFERROR(INDEX('Hoja de Trabajo para listado'!$CD$155:$DC$1048576,MATCH($A146,'Hoja de Trabajo para listado'!$CD$155:$CD$1048576,0),MATCH((CUADRO!L$5&amp;$E146),'Hoja de Trabajo para listado'!$CD$151:$DC$151,0)),0)</f>
        <v>0</v>
      </c>
      <c r="M146" s="243">
        <f ca="1">+IFERROR(INDEX('Hoja de Trabajo para listado'!$A$155:$Z$1048576,MATCH($A146,'Hoja de Trabajo para listado'!$A$155:$A$1048576,0),MATCH((CUADRO!M$5&amp;$E146),'Hoja de Trabajo para listado'!$A$151:$Z$151,0)),0)+IFERROR(INDEX('Hoja de Trabajo para listado'!$AB$155:$BA$1048576,MATCH($A146,'Hoja de Trabajo para listado'!$AB$155:$AB$1048576,0),MATCH((CUADRO!M$5&amp;$E146),'Hoja de Trabajo para listado'!$AB$151:$BA$151,0)),0)+IFERROR(INDEX('Hoja de Trabajo para listado'!$BC$155:$CB$1048576,MATCH($A146,'Hoja de Trabajo para listado'!$BC$155:$BC$1048576,0),MATCH((CUADRO!M$5&amp;$E146),'Hoja de Trabajo para listado'!$BC$151:$CB$151,0)),0)+IFERROR(INDEX('Hoja de Trabajo para listado'!$DE$153:$DG$274,MATCH($A146,'Hoja de Trabajo para listado'!$DE$153:$DE$1048576,0),MATCH((CUADRO!M$5&amp;$E146),'Hoja de Trabajo para listado'!$DE$151:$DG$151,0)),0)+IFERROR(INDEX('Hoja de Trabajo para listado'!$CD$155:$DC$1048576,MATCH($A146,'Hoja de Trabajo para listado'!$CD$155:$CD$1048576,0),MATCH((CUADRO!M$5&amp;$E146),'Hoja de Trabajo para listado'!$CD$151:$DC$151,0)),0)</f>
        <v>0</v>
      </c>
      <c r="N146" s="243">
        <f ca="1">+IFERROR(INDEX('Hoja de Trabajo para listado'!$A$155:$Z$1048576,MATCH($A146,'Hoja de Trabajo para listado'!$A$155:$A$1048576,0),MATCH((CUADRO!N$5&amp;$E146),'Hoja de Trabajo para listado'!$A$151:$Z$151,0)),0)+IFERROR(INDEX('Hoja de Trabajo para listado'!$AB$155:$BA$1048576,MATCH($A146,'Hoja de Trabajo para listado'!$AB$155:$AB$1048576,0),MATCH((CUADRO!N$5&amp;$E146),'Hoja de Trabajo para listado'!$AB$151:$BA$151,0)),0)+IFERROR(INDEX('Hoja de Trabajo para listado'!$BC$155:$CB$1048576,MATCH($A146,'Hoja de Trabajo para listado'!$BC$155:$BC$1048576,0),MATCH((CUADRO!N$5&amp;$E146),'Hoja de Trabajo para listado'!$BC$151:$CB$151,0)),0)+IFERROR(INDEX('Hoja de Trabajo para listado'!$DE$153:$DG$274,MATCH($A146,'Hoja de Trabajo para listado'!$DE$153:$DE$1048576,0),MATCH((CUADRO!N$5&amp;$E146),'Hoja de Trabajo para listado'!$DE$151:$DG$151,0)),0)+IFERROR(INDEX('Hoja de Trabajo para listado'!$CD$155:$DC$1048576,MATCH($A146,'Hoja de Trabajo para listado'!$CD$155:$CD$1048576,0),MATCH((CUADRO!N$5&amp;$E146),'Hoja de Trabajo para listado'!$CD$151:$DC$151,0)),0)</f>
        <v>0</v>
      </c>
      <c r="O146" s="243">
        <f ca="1">+IFERROR(INDEX('Hoja de Trabajo para listado'!$A$155:$Z$1048576,MATCH($A146,'Hoja de Trabajo para listado'!$A$155:$A$1048576,0),MATCH((CUADRO!O$5&amp;$E146),'Hoja de Trabajo para listado'!$A$151:$Z$151,0)),0)+IFERROR(INDEX('Hoja de Trabajo para listado'!$AB$155:$BA$1048576,MATCH($A146,'Hoja de Trabajo para listado'!$AB$155:$AB$1048576,0),MATCH((CUADRO!O$5&amp;$E146),'Hoja de Trabajo para listado'!$AB$151:$BA$151,0)),0)+IFERROR(INDEX('Hoja de Trabajo para listado'!$BC$155:$CB$1048576,MATCH($A146,'Hoja de Trabajo para listado'!$BC$155:$BC$1048576,0),MATCH((CUADRO!O$5&amp;$E146),'Hoja de Trabajo para listado'!$BC$151:$CB$151,0)),0)+IFERROR(INDEX('Hoja de Trabajo para listado'!$DE$153:$DG$274,MATCH($A146,'Hoja de Trabajo para listado'!$DE$153:$DE$1048576,0),MATCH((CUADRO!O$5&amp;$E146),'Hoja de Trabajo para listado'!$DE$151:$DG$151,0)),0)+IFERROR(INDEX('Hoja de Trabajo para listado'!$CD$155:$DC$1048576,MATCH($A146,'Hoja de Trabajo para listado'!$CD$155:$CD$1048576,0),MATCH((CUADRO!O$5&amp;$E146),'Hoja de Trabajo para listado'!$CD$151:$DC$151,0)),0)</f>
        <v>0</v>
      </c>
      <c r="P146" s="243">
        <f ca="1">+IFERROR(INDEX('Hoja de Trabajo para listado'!$A$155:$Z$1048576,MATCH($A146,'Hoja de Trabajo para listado'!$A$155:$A$1048576,0),MATCH((CUADRO!P$5&amp;$E146),'Hoja de Trabajo para listado'!$A$151:$Z$151,0)),0)+IFERROR(INDEX('Hoja de Trabajo para listado'!$AB$155:$BA$1048576,MATCH($A146,'Hoja de Trabajo para listado'!$AB$155:$AB$1048576,0),MATCH((CUADRO!P$5&amp;$E146),'Hoja de Trabajo para listado'!$AB$151:$BA$151,0)),0)+IFERROR(INDEX('Hoja de Trabajo para listado'!$BC$155:$CB$1048576,MATCH($A146,'Hoja de Trabajo para listado'!$BC$155:$BC$1048576,0),MATCH((CUADRO!P$5&amp;$E146),'Hoja de Trabajo para listado'!$BC$151:$CB$151,0)),0)+IFERROR(INDEX('Hoja de Trabajo para listado'!$DE$153:$DG$274,MATCH($A146,'Hoja de Trabajo para listado'!$DE$153:$DE$1048576,0),MATCH((CUADRO!P$5&amp;$E146),'Hoja de Trabajo para listado'!$DE$151:$DG$151,0)),0)+IFERROR(INDEX('Hoja de Trabajo para listado'!$CD$155:$DC$1048576,MATCH($A146,'Hoja de Trabajo para listado'!$CD$155:$CD$1048576,0),MATCH((CUADRO!P$5&amp;$E146),'Hoja de Trabajo para listado'!$CD$151:$DC$151,0)),0)</f>
        <v>0</v>
      </c>
      <c r="Q146" s="243">
        <f ca="1">+IFERROR(INDEX('Hoja de Trabajo para listado'!$A$155:$Z$1048576,MATCH($A146,'Hoja de Trabajo para listado'!$A$155:$A$1048576,0),MATCH((CUADRO!Q$5&amp;$E146),'Hoja de Trabajo para listado'!$A$151:$Z$151,0)),0)+IFERROR(INDEX('Hoja de Trabajo para listado'!$AB$155:$BA$1048576,MATCH($A146,'Hoja de Trabajo para listado'!$AB$155:$AB$1048576,0),MATCH((CUADRO!Q$5&amp;$E146),'Hoja de Trabajo para listado'!$AB$151:$BA$151,0)),0)+IFERROR(INDEX('Hoja de Trabajo para listado'!$BC$155:$CB$1048576,MATCH($A146,'Hoja de Trabajo para listado'!$BC$155:$BC$1048576,0),MATCH((CUADRO!Q$5&amp;$E146),'Hoja de Trabajo para listado'!$BC$151:$CB$151,0)),0)+IFERROR(INDEX('Hoja de Trabajo para listado'!$DE$153:$DG$274,MATCH($A146,'Hoja de Trabajo para listado'!$DE$153:$DE$1048576,0),MATCH((CUADRO!Q$5&amp;$E146),'Hoja de Trabajo para listado'!$DE$151:$DG$151,0)),0)+IFERROR(INDEX('Hoja de Trabajo para listado'!$CD$155:$DC$1048576,MATCH($A146,'Hoja de Trabajo para listado'!$CD$155:$CD$1048576,0),MATCH((CUADRO!Q$5&amp;$E146),'Hoja de Trabajo para listado'!$CD$151:$DC$151,0)),0)</f>
        <v>0</v>
      </c>
      <c r="R146" s="243">
        <f t="shared" ca="1" si="7"/>
        <v>0</v>
      </c>
      <c r="S146" s="243"/>
      <c r="T146" s="243">
        <f ca="1">+T147</f>
        <v>40599.199999999997</v>
      </c>
      <c r="U146" s="242">
        <f t="shared" si="8"/>
        <v>1</v>
      </c>
      <c r="V146" s="333" t="str">
        <f>+VLOOKUP(A146,bd_lista!$A$3:$E$590,5,FALSE)</f>
        <v>Instituciones Descentralizadas</v>
      </c>
      <c r="W146" s="383" t="str">
        <f>+V146</f>
        <v>Instituciones Descentralizadas</v>
      </c>
      <c r="X146" s="242">
        <f>+VLOOKUP(A146,[3]Sheet1!$A$13:$D$744,4,FALSE)</f>
        <v>76</v>
      </c>
      <c r="Y146" s="242" t="str">
        <f>+VLOOKUP(X146,bd_lista!$A$3:$C$590,3,FALSE)</f>
        <v>Ministerio de Minería y Metalurgia</v>
      </c>
      <c r="Z146" s="294">
        <f>+X146</f>
        <v>76</v>
      </c>
      <c r="AA146" s="319" t="str">
        <f>+Y146</f>
        <v>Ministerio de Minería y Metalurgia</v>
      </c>
    </row>
    <row r="147" spans="1:27" ht="15" customHeight="1">
      <c r="A147" s="32">
        <v>221</v>
      </c>
      <c r="B147" s="389"/>
      <c r="C147" s="333" t="str">
        <f>+VLOOKUP(A147,bd_lista!$A$3:$C$590,3,FALSE)</f>
        <v>Serv. Nal. de Reg. y Control de la Comer. de Minerales y Metales</v>
      </c>
      <c r="D147" s="386"/>
      <c r="E147" s="333" t="s">
        <v>1305</v>
      </c>
      <c r="F147" s="245">
        <f ca="1">+IFERROR(INDEX('Hoja de Trabajo para listado'!$A$155:$Z$1048576,MATCH($A147,'Hoja de Trabajo para listado'!$A$155:$A$1048576,0),MATCH((CUADRO!F$5&amp;$E147),'Hoja de Trabajo para listado'!$A$151:$Z$151,0)),0)+IFERROR(INDEX('Hoja de Trabajo para listado'!$AB$155:$BA$1048576,MATCH($A147,'Hoja de Trabajo para listado'!$AB$155:$AB$1048576,0),MATCH((CUADRO!F$5&amp;$E147),'Hoja de Trabajo para listado'!$AB$151:$BA$151,0)),0)+IFERROR(INDEX('Hoja de Trabajo para listado'!$BC$155:$CB$1048576,MATCH($A147,'Hoja de Trabajo para listado'!$BC$155:$BC$1048576,0),MATCH((CUADRO!F$5&amp;$E147),'Hoja de Trabajo para listado'!$BC$151:$CB$151,0)),0)+IFERROR(INDEX('Hoja de Trabajo para listado'!$DE$153:$DG$274,MATCH($A147,'Hoja de Trabajo para listado'!$DE$153:$DE$1048576,0),MATCH((CUADRO!F$5&amp;$E147),'Hoja de Trabajo para listado'!$DE$151:$DG$151,0)),0)+IFERROR(INDEX('Hoja de Trabajo para listado'!$CD$155:$DC$1048576,MATCH($A147,'Hoja de Trabajo para listado'!$CD$155:$CD$1048576,0),MATCH((CUADRO!F$5&amp;$E147),'Hoja de Trabajo para listado'!$CD$151:$DC$151,0)),0)</f>
        <v>38799.199999999997</v>
      </c>
      <c r="G147" s="245">
        <f ca="1">+IFERROR(INDEX('Hoja de Trabajo para listado'!$A$155:$Z$1048576,MATCH($A147,'Hoja de Trabajo para listado'!$A$155:$A$1048576,0),MATCH((CUADRO!G$5&amp;$E147),'Hoja de Trabajo para listado'!$A$151:$Z$151,0)),0)+IFERROR(INDEX('Hoja de Trabajo para listado'!$AB$155:$BA$1048576,MATCH($A147,'Hoja de Trabajo para listado'!$AB$155:$AB$1048576,0),MATCH((CUADRO!G$5&amp;$E147),'Hoja de Trabajo para listado'!$AB$151:$BA$151,0)),0)+IFERROR(INDEX('Hoja de Trabajo para listado'!$BC$155:$CB$1048576,MATCH($A147,'Hoja de Trabajo para listado'!$BC$155:$BC$1048576,0),MATCH((CUADRO!G$5&amp;$E147),'Hoja de Trabajo para listado'!$BC$151:$CB$151,0)),0)+IFERROR(INDEX('Hoja de Trabajo para listado'!$DE$153:$DG$274,MATCH($A147,'Hoja de Trabajo para listado'!$DE$153:$DE$1048576,0),MATCH((CUADRO!G$5&amp;$E147),'Hoja de Trabajo para listado'!$DE$151:$DG$151,0)),0)+IFERROR(INDEX('Hoja de Trabajo para listado'!$CD$155:$DC$1048576,MATCH($A147,'Hoja de Trabajo para listado'!$CD$155:$CD$1048576,0),MATCH((CUADRO!G$5&amp;$E147),'Hoja de Trabajo para listado'!$CD$151:$DC$151,0)),0)</f>
        <v>1800</v>
      </c>
      <c r="H147" s="245">
        <f ca="1">+IFERROR(INDEX('Hoja de Trabajo para listado'!$A$155:$Z$1048576,MATCH($A147,'Hoja de Trabajo para listado'!$A$155:$A$1048576,0),MATCH((CUADRO!H$5&amp;$E147),'Hoja de Trabajo para listado'!$A$151:$Z$151,0)),0)+IFERROR(INDEX('Hoja de Trabajo para listado'!$AB$155:$BA$1048576,MATCH($A147,'Hoja de Trabajo para listado'!$AB$155:$AB$1048576,0),MATCH((CUADRO!H$5&amp;$E147),'Hoja de Trabajo para listado'!$AB$151:$BA$151,0)),0)+IFERROR(INDEX('Hoja de Trabajo para listado'!$BC$155:$CB$1048576,MATCH($A147,'Hoja de Trabajo para listado'!$BC$155:$BC$1048576,0),MATCH((CUADRO!H$5&amp;$E147),'Hoja de Trabajo para listado'!$BC$151:$CB$151,0)),0)+IFERROR(INDEX('Hoja de Trabajo para listado'!$DE$153:$DG$274,MATCH($A147,'Hoja de Trabajo para listado'!$DE$153:$DE$1048576,0),MATCH((CUADRO!H$5&amp;$E147),'Hoja de Trabajo para listado'!$DE$151:$DG$151,0)),0)+IFERROR(INDEX('Hoja de Trabajo para listado'!$CD$155:$DC$1048576,MATCH($A147,'Hoja de Trabajo para listado'!$CD$155:$CD$1048576,0),MATCH((CUADRO!H$5&amp;$E147),'Hoja de Trabajo para listado'!$CD$151:$DC$151,0)),0)</f>
        <v>0</v>
      </c>
      <c r="I147" s="245">
        <f ca="1">+IFERROR(INDEX('Hoja de Trabajo para listado'!$A$155:$Z$1048576,MATCH($A147,'Hoja de Trabajo para listado'!$A$155:$A$1048576,0),MATCH((CUADRO!I$5&amp;$E147),'Hoja de Trabajo para listado'!$A$151:$Z$151,0)),0)+IFERROR(INDEX('Hoja de Trabajo para listado'!$AB$155:$BA$1048576,MATCH($A147,'Hoja de Trabajo para listado'!$AB$155:$AB$1048576,0),MATCH((CUADRO!I$5&amp;$E147),'Hoja de Trabajo para listado'!$AB$151:$BA$151,0)),0)+IFERROR(INDEX('Hoja de Trabajo para listado'!$BC$155:$CB$1048576,MATCH($A147,'Hoja de Trabajo para listado'!$BC$155:$BC$1048576,0),MATCH((CUADRO!I$5&amp;$E147),'Hoja de Trabajo para listado'!$BC$151:$CB$151,0)),0)+IFERROR(INDEX('Hoja de Trabajo para listado'!$DE$153:$DG$274,MATCH($A147,'Hoja de Trabajo para listado'!$DE$153:$DE$1048576,0),MATCH((CUADRO!I$5&amp;$E147),'Hoja de Trabajo para listado'!$DE$151:$DG$151,0)),0)+IFERROR(INDEX('Hoja de Trabajo para listado'!$CD$155:$DC$1048576,MATCH($A147,'Hoja de Trabajo para listado'!$CD$155:$CD$1048576,0),MATCH((CUADRO!I$5&amp;$E147),'Hoja de Trabajo para listado'!$CD$151:$DC$151,0)),0)</f>
        <v>0</v>
      </c>
      <c r="J147" s="245">
        <f ca="1">+IFERROR(INDEX('Hoja de Trabajo para listado'!$A$155:$Z$1048576,MATCH($A147,'Hoja de Trabajo para listado'!$A$155:$A$1048576,0),MATCH((CUADRO!J$5&amp;$E147),'Hoja de Trabajo para listado'!$A$151:$Z$151,0)),0)+IFERROR(INDEX('Hoja de Trabajo para listado'!$AB$155:$BA$1048576,MATCH($A147,'Hoja de Trabajo para listado'!$AB$155:$AB$1048576,0),MATCH((CUADRO!J$5&amp;$E147),'Hoja de Trabajo para listado'!$AB$151:$BA$151,0)),0)+IFERROR(INDEX('Hoja de Trabajo para listado'!$BC$155:$CB$1048576,MATCH($A147,'Hoja de Trabajo para listado'!$BC$155:$BC$1048576,0),MATCH((CUADRO!J$5&amp;$E147),'Hoja de Trabajo para listado'!$BC$151:$CB$151,0)),0)+IFERROR(INDEX('Hoja de Trabajo para listado'!$DE$153:$DG$274,MATCH($A147,'Hoja de Trabajo para listado'!$DE$153:$DE$1048576,0),MATCH((CUADRO!J$5&amp;$E147),'Hoja de Trabajo para listado'!$DE$151:$DG$151,0)),0)+IFERROR(INDEX('Hoja de Trabajo para listado'!$CD$155:$DC$1048576,MATCH($A147,'Hoja de Trabajo para listado'!$CD$155:$CD$1048576,0),MATCH((CUADRO!J$5&amp;$E147),'Hoja de Trabajo para listado'!$CD$151:$DC$151,0)),0)</f>
        <v>0</v>
      </c>
      <c r="K147" s="245">
        <f ca="1">+IFERROR(INDEX('Hoja de Trabajo para listado'!$A$155:$Z$1048576,MATCH($A147,'Hoja de Trabajo para listado'!$A$155:$A$1048576,0),MATCH((CUADRO!K$5&amp;$E147),'Hoja de Trabajo para listado'!$A$151:$Z$151,0)),0)+IFERROR(INDEX('Hoja de Trabajo para listado'!$AB$155:$BA$1048576,MATCH($A147,'Hoja de Trabajo para listado'!$AB$155:$AB$1048576,0),MATCH((CUADRO!K$5&amp;$E147),'Hoja de Trabajo para listado'!$AB$151:$BA$151,0)),0)+IFERROR(INDEX('Hoja de Trabajo para listado'!$BC$155:$CB$1048576,MATCH($A147,'Hoja de Trabajo para listado'!$BC$155:$BC$1048576,0),MATCH((CUADRO!K$5&amp;$E147),'Hoja de Trabajo para listado'!$BC$151:$CB$151,0)),0)+IFERROR(INDEX('Hoja de Trabajo para listado'!$DE$153:$DG$274,MATCH($A147,'Hoja de Trabajo para listado'!$DE$153:$DE$1048576,0),MATCH((CUADRO!K$5&amp;$E147),'Hoja de Trabajo para listado'!$DE$151:$DG$151,0)),0)+IFERROR(INDEX('Hoja de Trabajo para listado'!$CD$155:$DC$1048576,MATCH($A147,'Hoja de Trabajo para listado'!$CD$155:$CD$1048576,0),MATCH((CUADRO!K$5&amp;$E147),'Hoja de Trabajo para listado'!$CD$151:$DC$151,0)),0)</f>
        <v>0</v>
      </c>
      <c r="L147" s="245">
        <f ca="1">+IFERROR(INDEX('Hoja de Trabajo para listado'!$A$155:$Z$1048576,MATCH($A147,'Hoja de Trabajo para listado'!$A$155:$A$1048576,0),MATCH((CUADRO!L$5&amp;$E147),'Hoja de Trabajo para listado'!$A$151:$Z$151,0)),0)+IFERROR(INDEX('Hoja de Trabajo para listado'!$AB$155:$BA$1048576,MATCH($A147,'Hoja de Trabajo para listado'!$AB$155:$AB$1048576,0),MATCH((CUADRO!L$5&amp;$E147),'Hoja de Trabajo para listado'!$AB$151:$BA$151,0)),0)+IFERROR(INDEX('Hoja de Trabajo para listado'!$BC$155:$CB$1048576,MATCH($A147,'Hoja de Trabajo para listado'!$BC$155:$BC$1048576,0),MATCH((CUADRO!L$5&amp;$E147),'Hoja de Trabajo para listado'!$BC$151:$CB$151,0)),0)+IFERROR(INDEX('Hoja de Trabajo para listado'!$DE$153:$DG$274,MATCH($A147,'Hoja de Trabajo para listado'!$DE$153:$DE$1048576,0),MATCH((CUADRO!L$5&amp;$E147),'Hoja de Trabajo para listado'!$DE$151:$DG$151,0)),0)+IFERROR(INDEX('Hoja de Trabajo para listado'!$CD$155:$DC$1048576,MATCH($A147,'Hoja de Trabajo para listado'!$CD$155:$CD$1048576,0),MATCH((CUADRO!L$5&amp;$E147),'Hoja de Trabajo para listado'!$CD$151:$DC$151,0)),0)</f>
        <v>0</v>
      </c>
      <c r="M147" s="245">
        <f ca="1">+IFERROR(INDEX('Hoja de Trabajo para listado'!$A$155:$Z$1048576,MATCH($A147,'Hoja de Trabajo para listado'!$A$155:$A$1048576,0),MATCH((CUADRO!M$5&amp;$E147),'Hoja de Trabajo para listado'!$A$151:$Z$151,0)),0)+IFERROR(INDEX('Hoja de Trabajo para listado'!$AB$155:$BA$1048576,MATCH($A147,'Hoja de Trabajo para listado'!$AB$155:$AB$1048576,0),MATCH((CUADRO!M$5&amp;$E147),'Hoja de Trabajo para listado'!$AB$151:$BA$151,0)),0)+IFERROR(INDEX('Hoja de Trabajo para listado'!$BC$155:$CB$1048576,MATCH($A147,'Hoja de Trabajo para listado'!$BC$155:$BC$1048576,0),MATCH((CUADRO!M$5&amp;$E147),'Hoja de Trabajo para listado'!$BC$151:$CB$151,0)),0)+IFERROR(INDEX('Hoja de Trabajo para listado'!$DE$153:$DG$274,MATCH($A147,'Hoja de Trabajo para listado'!$DE$153:$DE$1048576,0),MATCH((CUADRO!M$5&amp;$E147),'Hoja de Trabajo para listado'!$DE$151:$DG$151,0)),0)+IFERROR(INDEX('Hoja de Trabajo para listado'!$CD$155:$DC$1048576,MATCH($A147,'Hoja de Trabajo para listado'!$CD$155:$CD$1048576,0),MATCH((CUADRO!M$5&amp;$E147),'Hoja de Trabajo para listado'!$CD$151:$DC$151,0)),0)</f>
        <v>0</v>
      </c>
      <c r="N147" s="245">
        <f ca="1">+IFERROR(INDEX('Hoja de Trabajo para listado'!$A$155:$Z$1048576,MATCH($A147,'Hoja de Trabajo para listado'!$A$155:$A$1048576,0),MATCH((CUADRO!N$5&amp;$E147),'Hoja de Trabajo para listado'!$A$151:$Z$151,0)),0)+IFERROR(INDEX('Hoja de Trabajo para listado'!$AB$155:$BA$1048576,MATCH($A147,'Hoja de Trabajo para listado'!$AB$155:$AB$1048576,0),MATCH((CUADRO!N$5&amp;$E147),'Hoja de Trabajo para listado'!$AB$151:$BA$151,0)),0)+IFERROR(INDEX('Hoja de Trabajo para listado'!$BC$155:$CB$1048576,MATCH($A147,'Hoja de Trabajo para listado'!$BC$155:$BC$1048576,0),MATCH((CUADRO!N$5&amp;$E147),'Hoja de Trabajo para listado'!$BC$151:$CB$151,0)),0)+IFERROR(INDEX('Hoja de Trabajo para listado'!$DE$153:$DG$274,MATCH($A147,'Hoja de Trabajo para listado'!$DE$153:$DE$1048576,0),MATCH((CUADRO!N$5&amp;$E147),'Hoja de Trabajo para listado'!$DE$151:$DG$151,0)),0)+IFERROR(INDEX('Hoja de Trabajo para listado'!$CD$155:$DC$1048576,MATCH($A147,'Hoja de Trabajo para listado'!$CD$155:$CD$1048576,0),MATCH((CUADRO!N$5&amp;$E147),'Hoja de Trabajo para listado'!$CD$151:$DC$151,0)),0)</f>
        <v>0</v>
      </c>
      <c r="O147" s="245">
        <f ca="1">+IFERROR(INDEX('Hoja de Trabajo para listado'!$A$155:$Z$1048576,MATCH($A147,'Hoja de Trabajo para listado'!$A$155:$A$1048576,0),MATCH((CUADRO!O$5&amp;$E147),'Hoja de Trabajo para listado'!$A$151:$Z$151,0)),0)+IFERROR(INDEX('Hoja de Trabajo para listado'!$AB$155:$BA$1048576,MATCH($A147,'Hoja de Trabajo para listado'!$AB$155:$AB$1048576,0),MATCH((CUADRO!O$5&amp;$E147),'Hoja de Trabajo para listado'!$AB$151:$BA$151,0)),0)+IFERROR(INDEX('Hoja de Trabajo para listado'!$BC$155:$CB$1048576,MATCH($A147,'Hoja de Trabajo para listado'!$BC$155:$BC$1048576,0),MATCH((CUADRO!O$5&amp;$E147),'Hoja de Trabajo para listado'!$BC$151:$CB$151,0)),0)+IFERROR(INDEX('Hoja de Trabajo para listado'!$DE$153:$DG$274,MATCH($A147,'Hoja de Trabajo para listado'!$DE$153:$DE$1048576,0),MATCH((CUADRO!O$5&amp;$E147),'Hoja de Trabajo para listado'!$DE$151:$DG$151,0)),0)+IFERROR(INDEX('Hoja de Trabajo para listado'!$CD$155:$DC$1048576,MATCH($A147,'Hoja de Trabajo para listado'!$CD$155:$CD$1048576,0),MATCH((CUADRO!O$5&amp;$E147),'Hoja de Trabajo para listado'!$CD$151:$DC$151,0)),0)</f>
        <v>0</v>
      </c>
      <c r="P147" s="245">
        <f ca="1">+IFERROR(INDEX('Hoja de Trabajo para listado'!$A$155:$Z$1048576,MATCH($A147,'Hoja de Trabajo para listado'!$A$155:$A$1048576,0),MATCH((CUADRO!P$5&amp;$E147),'Hoja de Trabajo para listado'!$A$151:$Z$151,0)),0)+IFERROR(INDEX('Hoja de Trabajo para listado'!$AB$155:$BA$1048576,MATCH($A147,'Hoja de Trabajo para listado'!$AB$155:$AB$1048576,0),MATCH((CUADRO!P$5&amp;$E147),'Hoja de Trabajo para listado'!$AB$151:$BA$151,0)),0)+IFERROR(INDEX('Hoja de Trabajo para listado'!$BC$155:$CB$1048576,MATCH($A147,'Hoja de Trabajo para listado'!$BC$155:$BC$1048576,0),MATCH((CUADRO!P$5&amp;$E147),'Hoja de Trabajo para listado'!$BC$151:$CB$151,0)),0)+IFERROR(INDEX('Hoja de Trabajo para listado'!$DE$153:$DG$274,MATCH($A147,'Hoja de Trabajo para listado'!$DE$153:$DE$1048576,0),MATCH((CUADRO!P$5&amp;$E147),'Hoja de Trabajo para listado'!$DE$151:$DG$151,0)),0)+IFERROR(INDEX('Hoja de Trabajo para listado'!$CD$155:$DC$1048576,MATCH($A147,'Hoja de Trabajo para listado'!$CD$155:$CD$1048576,0),MATCH((CUADRO!P$5&amp;$E147),'Hoja de Trabajo para listado'!$CD$151:$DC$151,0)),0)</f>
        <v>0</v>
      </c>
      <c r="Q147" s="245">
        <f ca="1">+IFERROR(INDEX('Hoja de Trabajo para listado'!$A$155:$Z$1048576,MATCH($A147,'Hoja de Trabajo para listado'!$A$155:$A$1048576,0),MATCH((CUADRO!Q$5&amp;$E147),'Hoja de Trabajo para listado'!$A$151:$Z$151,0)),0)+IFERROR(INDEX('Hoja de Trabajo para listado'!$AB$155:$BA$1048576,MATCH($A147,'Hoja de Trabajo para listado'!$AB$155:$AB$1048576,0),MATCH((CUADRO!Q$5&amp;$E147),'Hoja de Trabajo para listado'!$AB$151:$BA$151,0)),0)+IFERROR(INDEX('Hoja de Trabajo para listado'!$BC$155:$CB$1048576,MATCH($A147,'Hoja de Trabajo para listado'!$BC$155:$BC$1048576,0),MATCH((CUADRO!Q$5&amp;$E147),'Hoja de Trabajo para listado'!$BC$151:$CB$151,0)),0)+IFERROR(INDEX('Hoja de Trabajo para listado'!$DE$153:$DG$274,MATCH($A147,'Hoja de Trabajo para listado'!$DE$153:$DE$1048576,0),MATCH((CUADRO!Q$5&amp;$E147),'Hoja de Trabajo para listado'!$DE$151:$DG$151,0)),0)+IFERROR(INDEX('Hoja de Trabajo para listado'!$CD$155:$DC$1048576,MATCH($A147,'Hoja de Trabajo para listado'!$CD$155:$CD$1048576,0),MATCH((CUADRO!Q$5&amp;$E147),'Hoja de Trabajo para listado'!$CD$151:$DC$151,0)),0)</f>
        <v>0</v>
      </c>
      <c r="R147" s="245">
        <f t="shared" ca="1" si="7"/>
        <v>40599.199999999997</v>
      </c>
      <c r="S147" s="245">
        <f ca="1">+R146+R147</f>
        <v>40599.199999999997</v>
      </c>
      <c r="T147" s="245">
        <f ca="1">+S147</f>
        <v>40599.199999999997</v>
      </c>
      <c r="U147" s="244">
        <f t="shared" si="8"/>
        <v>2</v>
      </c>
      <c r="V147" s="333" t="str">
        <f>+VLOOKUP(A147,bd_lista!$A$3:$E$590,5,FALSE)</f>
        <v>Instituciones Descentralizadas</v>
      </c>
      <c r="W147" s="384"/>
      <c r="X147" s="242">
        <f>+VLOOKUP(A147,[3]Sheet1!$A$13:$D$744,4,FALSE)</f>
        <v>76</v>
      </c>
      <c r="Y147" s="242" t="str">
        <f>+VLOOKUP(X147,bd_lista!$A$3:$C$590,3,FALSE)</f>
        <v>Ministerio de Minería y Metalurgia</v>
      </c>
      <c r="Z147" s="292"/>
      <c r="AA147" s="321"/>
    </row>
    <row r="148" spans="1:27" ht="15" customHeight="1">
      <c r="A148" s="251">
        <v>222</v>
      </c>
      <c r="B148" s="388">
        <f>+A148</f>
        <v>222</v>
      </c>
      <c r="C148" s="247" t="str">
        <f>+VLOOKUP(A148,bd_lista!$A$3:$C$590,3,FALSE)</f>
        <v>Instituto Nacional de Innovación Agropecuaria y Forestal</v>
      </c>
      <c r="D148" s="385" t="str">
        <f>+C148</f>
        <v>Instituto Nacional de Innovación Agropecuaria y Forestal</v>
      </c>
      <c r="E148" s="247" t="s">
        <v>1304</v>
      </c>
      <c r="F148" s="243">
        <f ca="1">+IFERROR(INDEX('Hoja de Trabajo para listado'!$A$155:$Z$1048576,MATCH($A148,'Hoja de Trabajo para listado'!$A$155:$A$1048576,0),MATCH((CUADRO!F$5&amp;$E148),'Hoja de Trabajo para listado'!$A$151:$Z$151,0)),0)+IFERROR(INDEX('Hoja de Trabajo para listado'!$AB$155:$BA$1048576,MATCH($A148,'Hoja de Trabajo para listado'!$AB$155:$AB$1048576,0),MATCH((CUADRO!F$5&amp;$E148),'Hoja de Trabajo para listado'!$AB$151:$BA$151,0)),0)+IFERROR(INDEX('Hoja de Trabajo para listado'!$BC$155:$CB$1048576,MATCH($A148,'Hoja de Trabajo para listado'!$BC$155:$BC$1048576,0),MATCH((CUADRO!F$5&amp;$E148),'Hoja de Trabajo para listado'!$BC$151:$CB$151,0)),0)+IFERROR(INDEX('Hoja de Trabajo para listado'!$DE$153:$DG$274,MATCH($A148,'Hoja de Trabajo para listado'!$DE$153:$DE$1048576,0),MATCH((CUADRO!F$5&amp;$E148),'Hoja de Trabajo para listado'!$DE$151:$DG$151,0)),0)+IFERROR(INDEX('Hoja de Trabajo para listado'!$CD$155:$DC$1048576,MATCH($A148,'Hoja de Trabajo para listado'!$CD$155:$CD$1048576,0),MATCH((CUADRO!F$5&amp;$E148),'Hoja de Trabajo para listado'!$CD$151:$DC$151,0)),0)</f>
        <v>0</v>
      </c>
      <c r="G148" s="243">
        <f ca="1">+IFERROR(INDEX('Hoja de Trabajo para listado'!$A$155:$Z$1048576,MATCH($A148,'Hoja de Trabajo para listado'!$A$155:$A$1048576,0),MATCH((CUADRO!G$5&amp;$E148),'Hoja de Trabajo para listado'!$A$151:$Z$151,0)),0)+IFERROR(INDEX('Hoja de Trabajo para listado'!$AB$155:$BA$1048576,MATCH($A148,'Hoja de Trabajo para listado'!$AB$155:$AB$1048576,0),MATCH((CUADRO!G$5&amp;$E148),'Hoja de Trabajo para listado'!$AB$151:$BA$151,0)),0)+IFERROR(INDEX('Hoja de Trabajo para listado'!$BC$155:$CB$1048576,MATCH($A148,'Hoja de Trabajo para listado'!$BC$155:$BC$1048576,0),MATCH((CUADRO!G$5&amp;$E148),'Hoja de Trabajo para listado'!$BC$151:$CB$151,0)),0)+IFERROR(INDEX('Hoja de Trabajo para listado'!$DE$153:$DG$274,MATCH($A148,'Hoja de Trabajo para listado'!$DE$153:$DE$1048576,0),MATCH((CUADRO!G$5&amp;$E148),'Hoja de Trabajo para listado'!$DE$151:$DG$151,0)),0)+IFERROR(INDEX('Hoja de Trabajo para listado'!$CD$155:$DC$1048576,MATCH($A148,'Hoja de Trabajo para listado'!$CD$155:$CD$1048576,0),MATCH((CUADRO!G$5&amp;$E148),'Hoja de Trabajo para listado'!$CD$151:$DC$151,0)),0)</f>
        <v>120</v>
      </c>
      <c r="H148" s="243">
        <f ca="1">+IFERROR(INDEX('Hoja de Trabajo para listado'!$A$155:$Z$1048576,MATCH($A148,'Hoja de Trabajo para listado'!$A$155:$A$1048576,0),MATCH((CUADRO!H$5&amp;$E148),'Hoja de Trabajo para listado'!$A$151:$Z$151,0)),0)+IFERROR(INDEX('Hoja de Trabajo para listado'!$AB$155:$BA$1048576,MATCH($A148,'Hoja de Trabajo para listado'!$AB$155:$AB$1048576,0),MATCH((CUADRO!H$5&amp;$E148),'Hoja de Trabajo para listado'!$AB$151:$BA$151,0)),0)+IFERROR(INDEX('Hoja de Trabajo para listado'!$BC$155:$CB$1048576,MATCH($A148,'Hoja de Trabajo para listado'!$BC$155:$BC$1048576,0),MATCH((CUADRO!H$5&amp;$E148),'Hoja de Trabajo para listado'!$BC$151:$CB$151,0)),0)+IFERROR(INDEX('Hoja de Trabajo para listado'!$DE$153:$DG$274,MATCH($A148,'Hoja de Trabajo para listado'!$DE$153:$DE$1048576,0),MATCH((CUADRO!H$5&amp;$E148),'Hoja de Trabajo para listado'!$DE$151:$DG$151,0)),0)+IFERROR(INDEX('Hoja de Trabajo para listado'!$CD$155:$DC$1048576,MATCH($A148,'Hoja de Trabajo para listado'!$CD$155:$CD$1048576,0),MATCH((CUADRO!H$5&amp;$E148),'Hoja de Trabajo para listado'!$CD$151:$DC$151,0)),0)</f>
        <v>0</v>
      </c>
      <c r="I148" s="243">
        <f ca="1">+IFERROR(INDEX('Hoja de Trabajo para listado'!$A$155:$Z$1048576,MATCH($A148,'Hoja de Trabajo para listado'!$A$155:$A$1048576,0),MATCH((CUADRO!I$5&amp;$E148),'Hoja de Trabajo para listado'!$A$151:$Z$151,0)),0)+IFERROR(INDEX('Hoja de Trabajo para listado'!$AB$155:$BA$1048576,MATCH($A148,'Hoja de Trabajo para listado'!$AB$155:$AB$1048576,0),MATCH((CUADRO!I$5&amp;$E148),'Hoja de Trabajo para listado'!$AB$151:$BA$151,0)),0)+IFERROR(INDEX('Hoja de Trabajo para listado'!$BC$155:$CB$1048576,MATCH($A148,'Hoja de Trabajo para listado'!$BC$155:$BC$1048576,0),MATCH((CUADRO!I$5&amp;$E148),'Hoja de Trabajo para listado'!$BC$151:$CB$151,0)),0)+IFERROR(INDEX('Hoja de Trabajo para listado'!$DE$153:$DG$274,MATCH($A148,'Hoja de Trabajo para listado'!$DE$153:$DE$1048576,0),MATCH((CUADRO!I$5&amp;$E148),'Hoja de Trabajo para listado'!$DE$151:$DG$151,0)),0)+IFERROR(INDEX('Hoja de Trabajo para listado'!$CD$155:$DC$1048576,MATCH($A148,'Hoja de Trabajo para listado'!$CD$155:$CD$1048576,0),MATCH((CUADRO!I$5&amp;$E148),'Hoja de Trabajo para listado'!$CD$151:$DC$151,0)),0)</f>
        <v>0</v>
      </c>
      <c r="J148" s="243">
        <f ca="1">+IFERROR(INDEX('Hoja de Trabajo para listado'!$A$155:$Z$1048576,MATCH($A148,'Hoja de Trabajo para listado'!$A$155:$A$1048576,0),MATCH((CUADRO!J$5&amp;$E148),'Hoja de Trabajo para listado'!$A$151:$Z$151,0)),0)+IFERROR(INDEX('Hoja de Trabajo para listado'!$AB$155:$BA$1048576,MATCH($A148,'Hoja de Trabajo para listado'!$AB$155:$AB$1048576,0),MATCH((CUADRO!J$5&amp;$E148),'Hoja de Trabajo para listado'!$AB$151:$BA$151,0)),0)+IFERROR(INDEX('Hoja de Trabajo para listado'!$BC$155:$CB$1048576,MATCH($A148,'Hoja de Trabajo para listado'!$BC$155:$BC$1048576,0),MATCH((CUADRO!J$5&amp;$E148),'Hoja de Trabajo para listado'!$BC$151:$CB$151,0)),0)+IFERROR(INDEX('Hoja de Trabajo para listado'!$DE$153:$DG$274,MATCH($A148,'Hoja de Trabajo para listado'!$DE$153:$DE$1048576,0),MATCH((CUADRO!J$5&amp;$E148),'Hoja de Trabajo para listado'!$DE$151:$DG$151,0)),0)+IFERROR(INDEX('Hoja de Trabajo para listado'!$CD$155:$DC$1048576,MATCH($A148,'Hoja de Trabajo para listado'!$CD$155:$CD$1048576,0),MATCH((CUADRO!J$5&amp;$E148),'Hoja de Trabajo para listado'!$CD$151:$DC$151,0)),0)</f>
        <v>0</v>
      </c>
      <c r="K148" s="243">
        <f ca="1">+IFERROR(INDEX('Hoja de Trabajo para listado'!$A$155:$Z$1048576,MATCH($A148,'Hoja de Trabajo para listado'!$A$155:$A$1048576,0),MATCH((CUADRO!K$5&amp;$E148),'Hoja de Trabajo para listado'!$A$151:$Z$151,0)),0)+IFERROR(INDEX('Hoja de Trabajo para listado'!$AB$155:$BA$1048576,MATCH($A148,'Hoja de Trabajo para listado'!$AB$155:$AB$1048576,0),MATCH((CUADRO!K$5&amp;$E148),'Hoja de Trabajo para listado'!$AB$151:$BA$151,0)),0)+IFERROR(INDEX('Hoja de Trabajo para listado'!$BC$155:$CB$1048576,MATCH($A148,'Hoja de Trabajo para listado'!$BC$155:$BC$1048576,0),MATCH((CUADRO!K$5&amp;$E148),'Hoja de Trabajo para listado'!$BC$151:$CB$151,0)),0)+IFERROR(INDEX('Hoja de Trabajo para listado'!$DE$153:$DG$274,MATCH($A148,'Hoja de Trabajo para listado'!$DE$153:$DE$1048576,0),MATCH((CUADRO!K$5&amp;$E148),'Hoja de Trabajo para listado'!$DE$151:$DG$151,0)),0)+IFERROR(INDEX('Hoja de Trabajo para listado'!$CD$155:$DC$1048576,MATCH($A148,'Hoja de Trabajo para listado'!$CD$155:$CD$1048576,0),MATCH((CUADRO!K$5&amp;$E148),'Hoja de Trabajo para listado'!$CD$151:$DC$151,0)),0)</f>
        <v>0</v>
      </c>
      <c r="L148" s="243">
        <f ca="1">+IFERROR(INDEX('Hoja de Trabajo para listado'!$A$155:$Z$1048576,MATCH($A148,'Hoja de Trabajo para listado'!$A$155:$A$1048576,0),MATCH((CUADRO!L$5&amp;$E148),'Hoja de Trabajo para listado'!$A$151:$Z$151,0)),0)+IFERROR(INDEX('Hoja de Trabajo para listado'!$AB$155:$BA$1048576,MATCH($A148,'Hoja de Trabajo para listado'!$AB$155:$AB$1048576,0),MATCH((CUADRO!L$5&amp;$E148),'Hoja de Trabajo para listado'!$AB$151:$BA$151,0)),0)+IFERROR(INDEX('Hoja de Trabajo para listado'!$BC$155:$CB$1048576,MATCH($A148,'Hoja de Trabajo para listado'!$BC$155:$BC$1048576,0),MATCH((CUADRO!L$5&amp;$E148),'Hoja de Trabajo para listado'!$BC$151:$CB$151,0)),0)+IFERROR(INDEX('Hoja de Trabajo para listado'!$DE$153:$DG$274,MATCH($A148,'Hoja de Trabajo para listado'!$DE$153:$DE$1048576,0),MATCH((CUADRO!L$5&amp;$E148),'Hoja de Trabajo para listado'!$DE$151:$DG$151,0)),0)+IFERROR(INDEX('Hoja de Trabajo para listado'!$CD$155:$DC$1048576,MATCH($A148,'Hoja de Trabajo para listado'!$CD$155:$CD$1048576,0),MATCH((CUADRO!L$5&amp;$E148),'Hoja de Trabajo para listado'!$CD$151:$DC$151,0)),0)</f>
        <v>0</v>
      </c>
      <c r="M148" s="243">
        <f ca="1">+IFERROR(INDEX('Hoja de Trabajo para listado'!$A$155:$Z$1048576,MATCH($A148,'Hoja de Trabajo para listado'!$A$155:$A$1048576,0),MATCH((CUADRO!M$5&amp;$E148),'Hoja de Trabajo para listado'!$A$151:$Z$151,0)),0)+IFERROR(INDEX('Hoja de Trabajo para listado'!$AB$155:$BA$1048576,MATCH($A148,'Hoja de Trabajo para listado'!$AB$155:$AB$1048576,0),MATCH((CUADRO!M$5&amp;$E148),'Hoja de Trabajo para listado'!$AB$151:$BA$151,0)),0)+IFERROR(INDEX('Hoja de Trabajo para listado'!$BC$155:$CB$1048576,MATCH($A148,'Hoja de Trabajo para listado'!$BC$155:$BC$1048576,0),MATCH((CUADRO!M$5&amp;$E148),'Hoja de Trabajo para listado'!$BC$151:$CB$151,0)),0)+IFERROR(INDEX('Hoja de Trabajo para listado'!$DE$153:$DG$274,MATCH($A148,'Hoja de Trabajo para listado'!$DE$153:$DE$1048576,0),MATCH((CUADRO!M$5&amp;$E148),'Hoja de Trabajo para listado'!$DE$151:$DG$151,0)),0)+IFERROR(INDEX('Hoja de Trabajo para listado'!$CD$155:$DC$1048576,MATCH($A148,'Hoja de Trabajo para listado'!$CD$155:$CD$1048576,0),MATCH((CUADRO!M$5&amp;$E148),'Hoja de Trabajo para listado'!$CD$151:$DC$151,0)),0)</f>
        <v>0</v>
      </c>
      <c r="N148" s="243">
        <f ca="1">+IFERROR(INDEX('Hoja de Trabajo para listado'!$A$155:$Z$1048576,MATCH($A148,'Hoja de Trabajo para listado'!$A$155:$A$1048576,0),MATCH((CUADRO!N$5&amp;$E148),'Hoja de Trabajo para listado'!$A$151:$Z$151,0)),0)+IFERROR(INDEX('Hoja de Trabajo para listado'!$AB$155:$BA$1048576,MATCH($A148,'Hoja de Trabajo para listado'!$AB$155:$AB$1048576,0),MATCH((CUADRO!N$5&amp;$E148),'Hoja de Trabajo para listado'!$AB$151:$BA$151,0)),0)+IFERROR(INDEX('Hoja de Trabajo para listado'!$BC$155:$CB$1048576,MATCH($A148,'Hoja de Trabajo para listado'!$BC$155:$BC$1048576,0),MATCH((CUADRO!N$5&amp;$E148),'Hoja de Trabajo para listado'!$BC$151:$CB$151,0)),0)+IFERROR(INDEX('Hoja de Trabajo para listado'!$DE$153:$DG$274,MATCH($A148,'Hoja de Trabajo para listado'!$DE$153:$DE$1048576,0),MATCH((CUADRO!N$5&amp;$E148),'Hoja de Trabajo para listado'!$DE$151:$DG$151,0)),0)+IFERROR(INDEX('Hoja de Trabajo para listado'!$CD$155:$DC$1048576,MATCH($A148,'Hoja de Trabajo para listado'!$CD$155:$CD$1048576,0),MATCH((CUADRO!N$5&amp;$E148),'Hoja de Trabajo para listado'!$CD$151:$DC$151,0)),0)</f>
        <v>0</v>
      </c>
      <c r="O148" s="243">
        <f ca="1">+IFERROR(INDEX('Hoja de Trabajo para listado'!$A$155:$Z$1048576,MATCH($A148,'Hoja de Trabajo para listado'!$A$155:$A$1048576,0),MATCH((CUADRO!O$5&amp;$E148),'Hoja de Trabajo para listado'!$A$151:$Z$151,0)),0)+IFERROR(INDEX('Hoja de Trabajo para listado'!$AB$155:$BA$1048576,MATCH($A148,'Hoja de Trabajo para listado'!$AB$155:$AB$1048576,0),MATCH((CUADRO!O$5&amp;$E148),'Hoja de Trabajo para listado'!$AB$151:$BA$151,0)),0)+IFERROR(INDEX('Hoja de Trabajo para listado'!$BC$155:$CB$1048576,MATCH($A148,'Hoja de Trabajo para listado'!$BC$155:$BC$1048576,0),MATCH((CUADRO!O$5&amp;$E148),'Hoja de Trabajo para listado'!$BC$151:$CB$151,0)),0)+IFERROR(INDEX('Hoja de Trabajo para listado'!$DE$153:$DG$274,MATCH($A148,'Hoja de Trabajo para listado'!$DE$153:$DE$1048576,0),MATCH((CUADRO!O$5&amp;$E148),'Hoja de Trabajo para listado'!$DE$151:$DG$151,0)),0)+IFERROR(INDEX('Hoja de Trabajo para listado'!$CD$155:$DC$1048576,MATCH($A148,'Hoja de Trabajo para listado'!$CD$155:$CD$1048576,0),MATCH((CUADRO!O$5&amp;$E148),'Hoja de Trabajo para listado'!$CD$151:$DC$151,0)),0)</f>
        <v>0</v>
      </c>
      <c r="P148" s="243">
        <f ca="1">+IFERROR(INDEX('Hoja de Trabajo para listado'!$A$155:$Z$1048576,MATCH($A148,'Hoja de Trabajo para listado'!$A$155:$A$1048576,0),MATCH((CUADRO!P$5&amp;$E148),'Hoja de Trabajo para listado'!$A$151:$Z$151,0)),0)+IFERROR(INDEX('Hoja de Trabajo para listado'!$AB$155:$BA$1048576,MATCH($A148,'Hoja de Trabajo para listado'!$AB$155:$AB$1048576,0),MATCH((CUADRO!P$5&amp;$E148),'Hoja de Trabajo para listado'!$AB$151:$BA$151,0)),0)+IFERROR(INDEX('Hoja de Trabajo para listado'!$BC$155:$CB$1048576,MATCH($A148,'Hoja de Trabajo para listado'!$BC$155:$BC$1048576,0),MATCH((CUADRO!P$5&amp;$E148),'Hoja de Trabajo para listado'!$BC$151:$CB$151,0)),0)+IFERROR(INDEX('Hoja de Trabajo para listado'!$DE$153:$DG$274,MATCH($A148,'Hoja de Trabajo para listado'!$DE$153:$DE$1048576,0),MATCH((CUADRO!P$5&amp;$E148),'Hoja de Trabajo para listado'!$DE$151:$DG$151,0)),0)+IFERROR(INDEX('Hoja de Trabajo para listado'!$CD$155:$DC$1048576,MATCH($A148,'Hoja de Trabajo para listado'!$CD$155:$CD$1048576,0),MATCH((CUADRO!P$5&amp;$E148),'Hoja de Trabajo para listado'!$CD$151:$DC$151,0)),0)</f>
        <v>0</v>
      </c>
      <c r="Q148" s="243">
        <f ca="1">+IFERROR(INDEX('Hoja de Trabajo para listado'!$A$155:$Z$1048576,MATCH($A148,'Hoja de Trabajo para listado'!$A$155:$A$1048576,0),MATCH((CUADRO!Q$5&amp;$E148),'Hoja de Trabajo para listado'!$A$151:$Z$151,0)),0)+IFERROR(INDEX('Hoja de Trabajo para listado'!$AB$155:$BA$1048576,MATCH($A148,'Hoja de Trabajo para listado'!$AB$155:$AB$1048576,0),MATCH((CUADRO!Q$5&amp;$E148),'Hoja de Trabajo para listado'!$AB$151:$BA$151,0)),0)+IFERROR(INDEX('Hoja de Trabajo para listado'!$BC$155:$CB$1048576,MATCH($A148,'Hoja de Trabajo para listado'!$BC$155:$BC$1048576,0),MATCH((CUADRO!Q$5&amp;$E148),'Hoja de Trabajo para listado'!$BC$151:$CB$151,0)),0)+IFERROR(INDEX('Hoja de Trabajo para listado'!$DE$153:$DG$274,MATCH($A148,'Hoja de Trabajo para listado'!$DE$153:$DE$1048576,0),MATCH((CUADRO!Q$5&amp;$E148),'Hoja de Trabajo para listado'!$DE$151:$DG$151,0)),0)+IFERROR(INDEX('Hoja de Trabajo para listado'!$CD$155:$DC$1048576,MATCH($A148,'Hoja de Trabajo para listado'!$CD$155:$CD$1048576,0),MATCH((CUADRO!Q$5&amp;$E148),'Hoja de Trabajo para listado'!$CD$151:$DC$151,0)),0)</f>
        <v>0</v>
      </c>
      <c r="R148" s="243">
        <f t="shared" ca="1" si="7"/>
        <v>120</v>
      </c>
      <c r="S148" s="243"/>
      <c r="T148" s="243">
        <f ca="1">+T149</f>
        <v>1072830.0900000001</v>
      </c>
      <c r="U148" s="242">
        <f t="shared" si="8"/>
        <v>1</v>
      </c>
      <c r="V148" s="333" t="str">
        <f>+VLOOKUP(A148,bd_lista!$A$3:$E$590,5,FALSE)</f>
        <v>Instituciones Descentralizadas</v>
      </c>
      <c r="W148" s="383" t="str">
        <f>+V148</f>
        <v>Instituciones Descentralizadas</v>
      </c>
      <c r="X148" s="242">
        <f>+VLOOKUP(A148,[3]Sheet1!$A$13:$D$744,4,FALSE)</f>
        <v>47</v>
      </c>
      <c r="Y148" s="242" t="str">
        <f>+VLOOKUP(X148,bd_lista!$A$3:$C$590,3,FALSE)</f>
        <v>Ministerio de Desarrollo Rural y Tierras</v>
      </c>
      <c r="Z148" s="294">
        <f>+X148</f>
        <v>47</v>
      </c>
      <c r="AA148" s="319" t="str">
        <f>+Y148</f>
        <v>Ministerio de Desarrollo Rural y Tierras</v>
      </c>
    </row>
    <row r="149" spans="1:27" ht="15" customHeight="1">
      <c r="A149" s="32">
        <v>222</v>
      </c>
      <c r="B149" s="389"/>
      <c r="C149" s="333" t="str">
        <f>+VLOOKUP(A149,bd_lista!$A$3:$C$590,3,FALSE)</f>
        <v>Instituto Nacional de Innovación Agropecuaria y Forestal</v>
      </c>
      <c r="D149" s="386"/>
      <c r="E149" s="333" t="s">
        <v>1305</v>
      </c>
      <c r="F149" s="245">
        <f ca="1">+IFERROR(INDEX('Hoja de Trabajo para listado'!$A$155:$Z$1048576,MATCH($A149,'Hoja de Trabajo para listado'!$A$155:$A$1048576,0),MATCH((CUADRO!F$5&amp;$E149),'Hoja de Trabajo para listado'!$A$151:$Z$151,0)),0)+IFERROR(INDEX('Hoja de Trabajo para listado'!$AB$155:$BA$1048576,MATCH($A149,'Hoja de Trabajo para listado'!$AB$155:$AB$1048576,0),MATCH((CUADRO!F$5&amp;$E149),'Hoja de Trabajo para listado'!$AB$151:$BA$151,0)),0)+IFERROR(INDEX('Hoja de Trabajo para listado'!$BC$155:$CB$1048576,MATCH($A149,'Hoja de Trabajo para listado'!$BC$155:$BC$1048576,0),MATCH((CUADRO!F$5&amp;$E149),'Hoja de Trabajo para listado'!$BC$151:$CB$151,0)),0)+IFERROR(INDEX('Hoja de Trabajo para listado'!$DE$153:$DG$274,MATCH($A149,'Hoja de Trabajo para listado'!$DE$153:$DE$1048576,0),MATCH((CUADRO!F$5&amp;$E149),'Hoja de Trabajo para listado'!$DE$151:$DG$151,0)),0)+IFERROR(INDEX('Hoja de Trabajo para listado'!$CD$155:$DC$1048576,MATCH($A149,'Hoja de Trabajo para listado'!$CD$155:$CD$1048576,0),MATCH((CUADRO!F$5&amp;$E149),'Hoja de Trabajo para listado'!$CD$151:$DC$151,0)),0)</f>
        <v>14432.97</v>
      </c>
      <c r="G149" s="245">
        <f ca="1">+IFERROR(INDEX('Hoja de Trabajo para listado'!$A$155:$Z$1048576,MATCH($A149,'Hoja de Trabajo para listado'!$A$155:$A$1048576,0),MATCH((CUADRO!G$5&amp;$E149),'Hoja de Trabajo para listado'!$A$151:$Z$151,0)),0)+IFERROR(INDEX('Hoja de Trabajo para listado'!$AB$155:$BA$1048576,MATCH($A149,'Hoja de Trabajo para listado'!$AB$155:$AB$1048576,0),MATCH((CUADRO!G$5&amp;$E149),'Hoja de Trabajo para listado'!$AB$151:$BA$151,0)),0)+IFERROR(INDEX('Hoja de Trabajo para listado'!$BC$155:$CB$1048576,MATCH($A149,'Hoja de Trabajo para listado'!$BC$155:$BC$1048576,0),MATCH((CUADRO!G$5&amp;$E149),'Hoja de Trabajo para listado'!$BC$151:$CB$151,0)),0)+IFERROR(INDEX('Hoja de Trabajo para listado'!$DE$153:$DG$274,MATCH($A149,'Hoja de Trabajo para listado'!$DE$153:$DE$1048576,0),MATCH((CUADRO!G$5&amp;$E149),'Hoja de Trabajo para listado'!$DE$151:$DG$151,0)),0)+IFERROR(INDEX('Hoja de Trabajo para listado'!$CD$155:$DC$1048576,MATCH($A149,'Hoja de Trabajo para listado'!$CD$155:$CD$1048576,0),MATCH((CUADRO!G$5&amp;$E149),'Hoja de Trabajo para listado'!$CD$151:$DC$151,0)),0)</f>
        <v>1058277.1200000001</v>
      </c>
      <c r="H149" s="245">
        <f ca="1">+IFERROR(INDEX('Hoja de Trabajo para listado'!$A$155:$Z$1048576,MATCH($A149,'Hoja de Trabajo para listado'!$A$155:$A$1048576,0),MATCH((CUADRO!H$5&amp;$E149),'Hoja de Trabajo para listado'!$A$151:$Z$151,0)),0)+IFERROR(INDEX('Hoja de Trabajo para listado'!$AB$155:$BA$1048576,MATCH($A149,'Hoja de Trabajo para listado'!$AB$155:$AB$1048576,0),MATCH((CUADRO!H$5&amp;$E149),'Hoja de Trabajo para listado'!$AB$151:$BA$151,0)),0)+IFERROR(INDEX('Hoja de Trabajo para listado'!$BC$155:$CB$1048576,MATCH($A149,'Hoja de Trabajo para listado'!$BC$155:$BC$1048576,0),MATCH((CUADRO!H$5&amp;$E149),'Hoja de Trabajo para listado'!$BC$151:$CB$151,0)),0)+IFERROR(INDEX('Hoja de Trabajo para listado'!$DE$153:$DG$274,MATCH($A149,'Hoja de Trabajo para listado'!$DE$153:$DE$1048576,0),MATCH((CUADRO!H$5&amp;$E149),'Hoja de Trabajo para listado'!$DE$151:$DG$151,0)),0)+IFERROR(INDEX('Hoja de Trabajo para listado'!$CD$155:$DC$1048576,MATCH($A149,'Hoja de Trabajo para listado'!$CD$155:$CD$1048576,0),MATCH((CUADRO!H$5&amp;$E149),'Hoja de Trabajo para listado'!$CD$151:$DC$151,0)),0)</f>
        <v>0</v>
      </c>
      <c r="I149" s="245">
        <f ca="1">+IFERROR(INDEX('Hoja de Trabajo para listado'!$A$155:$Z$1048576,MATCH($A149,'Hoja de Trabajo para listado'!$A$155:$A$1048576,0),MATCH((CUADRO!I$5&amp;$E149),'Hoja de Trabajo para listado'!$A$151:$Z$151,0)),0)+IFERROR(INDEX('Hoja de Trabajo para listado'!$AB$155:$BA$1048576,MATCH($A149,'Hoja de Trabajo para listado'!$AB$155:$AB$1048576,0),MATCH((CUADRO!I$5&amp;$E149),'Hoja de Trabajo para listado'!$AB$151:$BA$151,0)),0)+IFERROR(INDEX('Hoja de Trabajo para listado'!$BC$155:$CB$1048576,MATCH($A149,'Hoja de Trabajo para listado'!$BC$155:$BC$1048576,0),MATCH((CUADRO!I$5&amp;$E149),'Hoja de Trabajo para listado'!$BC$151:$CB$151,0)),0)+IFERROR(INDEX('Hoja de Trabajo para listado'!$DE$153:$DG$274,MATCH($A149,'Hoja de Trabajo para listado'!$DE$153:$DE$1048576,0),MATCH((CUADRO!I$5&amp;$E149),'Hoja de Trabajo para listado'!$DE$151:$DG$151,0)),0)+IFERROR(INDEX('Hoja de Trabajo para listado'!$CD$155:$DC$1048576,MATCH($A149,'Hoja de Trabajo para listado'!$CD$155:$CD$1048576,0),MATCH((CUADRO!I$5&amp;$E149),'Hoja de Trabajo para listado'!$CD$151:$DC$151,0)),0)</f>
        <v>0</v>
      </c>
      <c r="J149" s="245">
        <f ca="1">+IFERROR(INDEX('Hoja de Trabajo para listado'!$A$155:$Z$1048576,MATCH($A149,'Hoja de Trabajo para listado'!$A$155:$A$1048576,0),MATCH((CUADRO!J$5&amp;$E149),'Hoja de Trabajo para listado'!$A$151:$Z$151,0)),0)+IFERROR(INDEX('Hoja de Trabajo para listado'!$AB$155:$BA$1048576,MATCH($A149,'Hoja de Trabajo para listado'!$AB$155:$AB$1048576,0),MATCH((CUADRO!J$5&amp;$E149),'Hoja de Trabajo para listado'!$AB$151:$BA$151,0)),0)+IFERROR(INDEX('Hoja de Trabajo para listado'!$BC$155:$CB$1048576,MATCH($A149,'Hoja de Trabajo para listado'!$BC$155:$BC$1048576,0),MATCH((CUADRO!J$5&amp;$E149),'Hoja de Trabajo para listado'!$BC$151:$CB$151,0)),0)+IFERROR(INDEX('Hoja de Trabajo para listado'!$DE$153:$DG$274,MATCH($A149,'Hoja de Trabajo para listado'!$DE$153:$DE$1048576,0),MATCH((CUADRO!J$5&amp;$E149),'Hoja de Trabajo para listado'!$DE$151:$DG$151,0)),0)+IFERROR(INDEX('Hoja de Trabajo para listado'!$CD$155:$DC$1048576,MATCH($A149,'Hoja de Trabajo para listado'!$CD$155:$CD$1048576,0),MATCH((CUADRO!J$5&amp;$E149),'Hoja de Trabajo para listado'!$CD$151:$DC$151,0)),0)</f>
        <v>0</v>
      </c>
      <c r="K149" s="245">
        <f ca="1">+IFERROR(INDEX('Hoja de Trabajo para listado'!$A$155:$Z$1048576,MATCH($A149,'Hoja de Trabajo para listado'!$A$155:$A$1048576,0),MATCH((CUADRO!K$5&amp;$E149),'Hoja de Trabajo para listado'!$A$151:$Z$151,0)),0)+IFERROR(INDEX('Hoja de Trabajo para listado'!$AB$155:$BA$1048576,MATCH($A149,'Hoja de Trabajo para listado'!$AB$155:$AB$1048576,0),MATCH((CUADRO!K$5&amp;$E149),'Hoja de Trabajo para listado'!$AB$151:$BA$151,0)),0)+IFERROR(INDEX('Hoja de Trabajo para listado'!$BC$155:$CB$1048576,MATCH($A149,'Hoja de Trabajo para listado'!$BC$155:$BC$1048576,0),MATCH((CUADRO!K$5&amp;$E149),'Hoja de Trabajo para listado'!$BC$151:$CB$151,0)),0)+IFERROR(INDEX('Hoja de Trabajo para listado'!$DE$153:$DG$274,MATCH($A149,'Hoja de Trabajo para listado'!$DE$153:$DE$1048576,0),MATCH((CUADRO!K$5&amp;$E149),'Hoja de Trabajo para listado'!$DE$151:$DG$151,0)),0)+IFERROR(INDEX('Hoja de Trabajo para listado'!$CD$155:$DC$1048576,MATCH($A149,'Hoja de Trabajo para listado'!$CD$155:$CD$1048576,0),MATCH((CUADRO!K$5&amp;$E149),'Hoja de Trabajo para listado'!$CD$151:$DC$151,0)),0)</f>
        <v>0</v>
      </c>
      <c r="L149" s="245">
        <f ca="1">+IFERROR(INDEX('Hoja de Trabajo para listado'!$A$155:$Z$1048576,MATCH($A149,'Hoja de Trabajo para listado'!$A$155:$A$1048576,0),MATCH((CUADRO!L$5&amp;$E149),'Hoja de Trabajo para listado'!$A$151:$Z$151,0)),0)+IFERROR(INDEX('Hoja de Trabajo para listado'!$AB$155:$BA$1048576,MATCH($A149,'Hoja de Trabajo para listado'!$AB$155:$AB$1048576,0),MATCH((CUADRO!L$5&amp;$E149),'Hoja de Trabajo para listado'!$AB$151:$BA$151,0)),0)+IFERROR(INDEX('Hoja de Trabajo para listado'!$BC$155:$CB$1048576,MATCH($A149,'Hoja de Trabajo para listado'!$BC$155:$BC$1048576,0),MATCH((CUADRO!L$5&amp;$E149),'Hoja de Trabajo para listado'!$BC$151:$CB$151,0)),0)+IFERROR(INDEX('Hoja de Trabajo para listado'!$DE$153:$DG$274,MATCH($A149,'Hoja de Trabajo para listado'!$DE$153:$DE$1048576,0),MATCH((CUADRO!L$5&amp;$E149),'Hoja de Trabajo para listado'!$DE$151:$DG$151,0)),0)+IFERROR(INDEX('Hoja de Trabajo para listado'!$CD$155:$DC$1048576,MATCH($A149,'Hoja de Trabajo para listado'!$CD$155:$CD$1048576,0),MATCH((CUADRO!L$5&amp;$E149),'Hoja de Trabajo para listado'!$CD$151:$DC$151,0)),0)</f>
        <v>0</v>
      </c>
      <c r="M149" s="245">
        <f ca="1">+IFERROR(INDEX('Hoja de Trabajo para listado'!$A$155:$Z$1048576,MATCH($A149,'Hoja de Trabajo para listado'!$A$155:$A$1048576,0),MATCH((CUADRO!M$5&amp;$E149),'Hoja de Trabajo para listado'!$A$151:$Z$151,0)),0)+IFERROR(INDEX('Hoja de Trabajo para listado'!$AB$155:$BA$1048576,MATCH($A149,'Hoja de Trabajo para listado'!$AB$155:$AB$1048576,0),MATCH((CUADRO!M$5&amp;$E149),'Hoja de Trabajo para listado'!$AB$151:$BA$151,0)),0)+IFERROR(INDEX('Hoja de Trabajo para listado'!$BC$155:$CB$1048576,MATCH($A149,'Hoja de Trabajo para listado'!$BC$155:$BC$1048576,0),MATCH((CUADRO!M$5&amp;$E149),'Hoja de Trabajo para listado'!$BC$151:$CB$151,0)),0)+IFERROR(INDEX('Hoja de Trabajo para listado'!$DE$153:$DG$274,MATCH($A149,'Hoja de Trabajo para listado'!$DE$153:$DE$1048576,0),MATCH((CUADRO!M$5&amp;$E149),'Hoja de Trabajo para listado'!$DE$151:$DG$151,0)),0)+IFERROR(INDEX('Hoja de Trabajo para listado'!$CD$155:$DC$1048576,MATCH($A149,'Hoja de Trabajo para listado'!$CD$155:$CD$1048576,0),MATCH((CUADRO!M$5&amp;$E149),'Hoja de Trabajo para listado'!$CD$151:$DC$151,0)),0)</f>
        <v>0</v>
      </c>
      <c r="N149" s="245">
        <f ca="1">+IFERROR(INDEX('Hoja de Trabajo para listado'!$A$155:$Z$1048576,MATCH($A149,'Hoja de Trabajo para listado'!$A$155:$A$1048576,0),MATCH((CUADRO!N$5&amp;$E149),'Hoja de Trabajo para listado'!$A$151:$Z$151,0)),0)+IFERROR(INDEX('Hoja de Trabajo para listado'!$AB$155:$BA$1048576,MATCH($A149,'Hoja de Trabajo para listado'!$AB$155:$AB$1048576,0),MATCH((CUADRO!N$5&amp;$E149),'Hoja de Trabajo para listado'!$AB$151:$BA$151,0)),0)+IFERROR(INDEX('Hoja de Trabajo para listado'!$BC$155:$CB$1048576,MATCH($A149,'Hoja de Trabajo para listado'!$BC$155:$BC$1048576,0),MATCH((CUADRO!N$5&amp;$E149),'Hoja de Trabajo para listado'!$BC$151:$CB$151,0)),0)+IFERROR(INDEX('Hoja de Trabajo para listado'!$DE$153:$DG$274,MATCH($A149,'Hoja de Trabajo para listado'!$DE$153:$DE$1048576,0),MATCH((CUADRO!N$5&amp;$E149),'Hoja de Trabajo para listado'!$DE$151:$DG$151,0)),0)+IFERROR(INDEX('Hoja de Trabajo para listado'!$CD$155:$DC$1048576,MATCH($A149,'Hoja de Trabajo para listado'!$CD$155:$CD$1048576,0),MATCH((CUADRO!N$5&amp;$E149),'Hoja de Trabajo para listado'!$CD$151:$DC$151,0)),0)</f>
        <v>0</v>
      </c>
      <c r="O149" s="245">
        <f ca="1">+IFERROR(INDEX('Hoja de Trabajo para listado'!$A$155:$Z$1048576,MATCH($A149,'Hoja de Trabajo para listado'!$A$155:$A$1048576,0),MATCH((CUADRO!O$5&amp;$E149),'Hoja de Trabajo para listado'!$A$151:$Z$151,0)),0)+IFERROR(INDEX('Hoja de Trabajo para listado'!$AB$155:$BA$1048576,MATCH($A149,'Hoja de Trabajo para listado'!$AB$155:$AB$1048576,0),MATCH((CUADRO!O$5&amp;$E149),'Hoja de Trabajo para listado'!$AB$151:$BA$151,0)),0)+IFERROR(INDEX('Hoja de Trabajo para listado'!$BC$155:$CB$1048576,MATCH($A149,'Hoja de Trabajo para listado'!$BC$155:$BC$1048576,0),MATCH((CUADRO!O$5&amp;$E149),'Hoja de Trabajo para listado'!$BC$151:$CB$151,0)),0)+IFERROR(INDEX('Hoja de Trabajo para listado'!$DE$153:$DG$274,MATCH($A149,'Hoja de Trabajo para listado'!$DE$153:$DE$1048576,0),MATCH((CUADRO!O$5&amp;$E149),'Hoja de Trabajo para listado'!$DE$151:$DG$151,0)),0)+IFERROR(INDEX('Hoja de Trabajo para listado'!$CD$155:$DC$1048576,MATCH($A149,'Hoja de Trabajo para listado'!$CD$155:$CD$1048576,0),MATCH((CUADRO!O$5&amp;$E149),'Hoja de Trabajo para listado'!$CD$151:$DC$151,0)),0)</f>
        <v>0</v>
      </c>
      <c r="P149" s="245">
        <f ca="1">+IFERROR(INDEX('Hoja de Trabajo para listado'!$A$155:$Z$1048576,MATCH($A149,'Hoja de Trabajo para listado'!$A$155:$A$1048576,0),MATCH((CUADRO!P$5&amp;$E149),'Hoja de Trabajo para listado'!$A$151:$Z$151,0)),0)+IFERROR(INDEX('Hoja de Trabajo para listado'!$AB$155:$BA$1048576,MATCH($A149,'Hoja de Trabajo para listado'!$AB$155:$AB$1048576,0),MATCH((CUADRO!P$5&amp;$E149),'Hoja de Trabajo para listado'!$AB$151:$BA$151,0)),0)+IFERROR(INDEX('Hoja de Trabajo para listado'!$BC$155:$CB$1048576,MATCH($A149,'Hoja de Trabajo para listado'!$BC$155:$BC$1048576,0),MATCH((CUADRO!P$5&amp;$E149),'Hoja de Trabajo para listado'!$BC$151:$CB$151,0)),0)+IFERROR(INDEX('Hoja de Trabajo para listado'!$DE$153:$DG$274,MATCH($A149,'Hoja de Trabajo para listado'!$DE$153:$DE$1048576,0),MATCH((CUADRO!P$5&amp;$E149),'Hoja de Trabajo para listado'!$DE$151:$DG$151,0)),0)+IFERROR(INDEX('Hoja de Trabajo para listado'!$CD$155:$DC$1048576,MATCH($A149,'Hoja de Trabajo para listado'!$CD$155:$CD$1048576,0),MATCH((CUADRO!P$5&amp;$E149),'Hoja de Trabajo para listado'!$CD$151:$DC$151,0)),0)</f>
        <v>0</v>
      </c>
      <c r="Q149" s="245">
        <f ca="1">+IFERROR(INDEX('Hoja de Trabajo para listado'!$A$155:$Z$1048576,MATCH($A149,'Hoja de Trabajo para listado'!$A$155:$A$1048576,0),MATCH((CUADRO!Q$5&amp;$E149),'Hoja de Trabajo para listado'!$A$151:$Z$151,0)),0)+IFERROR(INDEX('Hoja de Trabajo para listado'!$AB$155:$BA$1048576,MATCH($A149,'Hoja de Trabajo para listado'!$AB$155:$AB$1048576,0),MATCH((CUADRO!Q$5&amp;$E149),'Hoja de Trabajo para listado'!$AB$151:$BA$151,0)),0)+IFERROR(INDEX('Hoja de Trabajo para listado'!$BC$155:$CB$1048576,MATCH($A149,'Hoja de Trabajo para listado'!$BC$155:$BC$1048576,0),MATCH((CUADRO!Q$5&amp;$E149),'Hoja de Trabajo para listado'!$BC$151:$CB$151,0)),0)+IFERROR(INDEX('Hoja de Trabajo para listado'!$DE$153:$DG$274,MATCH($A149,'Hoja de Trabajo para listado'!$DE$153:$DE$1048576,0),MATCH((CUADRO!Q$5&amp;$E149),'Hoja de Trabajo para listado'!$DE$151:$DG$151,0)),0)+IFERROR(INDEX('Hoja de Trabajo para listado'!$CD$155:$DC$1048576,MATCH($A149,'Hoja de Trabajo para listado'!$CD$155:$CD$1048576,0),MATCH((CUADRO!Q$5&amp;$E149),'Hoja de Trabajo para listado'!$CD$151:$DC$151,0)),0)</f>
        <v>0</v>
      </c>
      <c r="R149" s="245">
        <f t="shared" ca="1" si="7"/>
        <v>1072710.0900000001</v>
      </c>
      <c r="S149" s="245">
        <f ca="1">+R148+R149</f>
        <v>1072830.0900000001</v>
      </c>
      <c r="T149" s="245">
        <f ca="1">+S149</f>
        <v>1072830.0900000001</v>
      </c>
      <c r="U149" s="244">
        <f t="shared" si="8"/>
        <v>2</v>
      </c>
      <c r="V149" s="333" t="str">
        <f>+VLOOKUP(A149,bd_lista!$A$3:$E$590,5,FALSE)</f>
        <v>Instituciones Descentralizadas</v>
      </c>
      <c r="W149" s="384"/>
      <c r="X149" s="242">
        <f>+VLOOKUP(A149,[3]Sheet1!$A$13:$D$744,4,FALSE)</f>
        <v>47</v>
      </c>
      <c r="Y149" s="242" t="str">
        <f>+VLOOKUP(X149,bd_lista!$A$3:$C$590,3,FALSE)</f>
        <v>Ministerio de Desarrollo Rural y Tierras</v>
      </c>
      <c r="Z149" s="292"/>
      <c r="AA149" s="321"/>
    </row>
    <row r="150" spans="1:27" ht="15" customHeight="1">
      <c r="A150" s="251">
        <v>223</v>
      </c>
      <c r="B150" s="388">
        <f>+A150</f>
        <v>223</v>
      </c>
      <c r="C150" s="247" t="str">
        <f>+VLOOKUP(A150,bd_lista!$A$3:$C$590,3,FALSE)</f>
        <v>Fondo Nacional de Desarrollo Forestal</v>
      </c>
      <c r="D150" s="385" t="str">
        <f>+C150</f>
        <v>Fondo Nacional de Desarrollo Forestal</v>
      </c>
      <c r="E150" s="247" t="s">
        <v>1304</v>
      </c>
      <c r="F150" s="243">
        <f ca="1">+IFERROR(INDEX('Hoja de Trabajo para listado'!$A$155:$Z$1048576,MATCH($A150,'Hoja de Trabajo para listado'!$A$155:$A$1048576,0),MATCH((CUADRO!F$5&amp;$E150),'Hoja de Trabajo para listado'!$A$151:$Z$151,0)),0)+IFERROR(INDEX('Hoja de Trabajo para listado'!$AB$155:$BA$1048576,MATCH($A150,'Hoja de Trabajo para listado'!$AB$155:$AB$1048576,0),MATCH((CUADRO!F$5&amp;$E150),'Hoja de Trabajo para listado'!$AB$151:$BA$151,0)),0)+IFERROR(INDEX('Hoja de Trabajo para listado'!$BC$155:$CB$1048576,MATCH($A150,'Hoja de Trabajo para listado'!$BC$155:$BC$1048576,0),MATCH((CUADRO!F$5&amp;$E150),'Hoja de Trabajo para listado'!$BC$151:$CB$151,0)),0)+IFERROR(INDEX('Hoja de Trabajo para listado'!$DE$153:$DG$274,MATCH($A150,'Hoja de Trabajo para listado'!$DE$153:$DE$1048576,0),MATCH((CUADRO!F$5&amp;$E150),'Hoja de Trabajo para listado'!$DE$151:$DG$151,0)),0)+IFERROR(INDEX('Hoja de Trabajo para listado'!$CD$155:$DC$1048576,MATCH($A150,'Hoja de Trabajo para listado'!$CD$155:$CD$1048576,0),MATCH((CUADRO!F$5&amp;$E150),'Hoja de Trabajo para listado'!$CD$151:$DC$151,0)),0)</f>
        <v>0</v>
      </c>
      <c r="G150" s="243">
        <f ca="1">+IFERROR(INDEX('Hoja de Trabajo para listado'!$A$155:$Z$1048576,MATCH($A150,'Hoja de Trabajo para listado'!$A$155:$A$1048576,0),MATCH((CUADRO!G$5&amp;$E150),'Hoja de Trabajo para listado'!$A$151:$Z$151,0)),0)+IFERROR(INDEX('Hoja de Trabajo para listado'!$AB$155:$BA$1048576,MATCH($A150,'Hoja de Trabajo para listado'!$AB$155:$AB$1048576,0),MATCH((CUADRO!G$5&amp;$E150),'Hoja de Trabajo para listado'!$AB$151:$BA$151,0)),0)+IFERROR(INDEX('Hoja de Trabajo para listado'!$BC$155:$CB$1048576,MATCH($A150,'Hoja de Trabajo para listado'!$BC$155:$BC$1048576,0),MATCH((CUADRO!G$5&amp;$E150),'Hoja de Trabajo para listado'!$BC$151:$CB$151,0)),0)+IFERROR(INDEX('Hoja de Trabajo para listado'!$DE$153:$DG$274,MATCH($A150,'Hoja de Trabajo para listado'!$DE$153:$DE$1048576,0),MATCH((CUADRO!G$5&amp;$E150),'Hoja de Trabajo para listado'!$DE$151:$DG$151,0)),0)+IFERROR(INDEX('Hoja de Trabajo para listado'!$CD$155:$DC$1048576,MATCH($A150,'Hoja de Trabajo para listado'!$CD$155:$CD$1048576,0),MATCH((CUADRO!G$5&amp;$E150),'Hoja de Trabajo para listado'!$CD$151:$DC$151,0)),0)</f>
        <v>0</v>
      </c>
      <c r="H150" s="243">
        <f ca="1">+IFERROR(INDEX('Hoja de Trabajo para listado'!$A$155:$Z$1048576,MATCH($A150,'Hoja de Trabajo para listado'!$A$155:$A$1048576,0),MATCH((CUADRO!H$5&amp;$E150),'Hoja de Trabajo para listado'!$A$151:$Z$151,0)),0)+IFERROR(INDEX('Hoja de Trabajo para listado'!$AB$155:$BA$1048576,MATCH($A150,'Hoja de Trabajo para listado'!$AB$155:$AB$1048576,0),MATCH((CUADRO!H$5&amp;$E150),'Hoja de Trabajo para listado'!$AB$151:$BA$151,0)),0)+IFERROR(INDEX('Hoja de Trabajo para listado'!$BC$155:$CB$1048576,MATCH($A150,'Hoja de Trabajo para listado'!$BC$155:$BC$1048576,0),MATCH((CUADRO!H$5&amp;$E150),'Hoja de Trabajo para listado'!$BC$151:$CB$151,0)),0)+IFERROR(INDEX('Hoja de Trabajo para listado'!$DE$153:$DG$274,MATCH($A150,'Hoja de Trabajo para listado'!$DE$153:$DE$1048576,0),MATCH((CUADRO!H$5&amp;$E150),'Hoja de Trabajo para listado'!$DE$151:$DG$151,0)),0)+IFERROR(INDEX('Hoja de Trabajo para listado'!$CD$155:$DC$1048576,MATCH($A150,'Hoja de Trabajo para listado'!$CD$155:$CD$1048576,0),MATCH((CUADRO!H$5&amp;$E150),'Hoja de Trabajo para listado'!$CD$151:$DC$151,0)),0)</f>
        <v>0</v>
      </c>
      <c r="I150" s="243">
        <f ca="1">+IFERROR(INDEX('Hoja de Trabajo para listado'!$A$155:$Z$1048576,MATCH($A150,'Hoja de Trabajo para listado'!$A$155:$A$1048576,0),MATCH((CUADRO!I$5&amp;$E150),'Hoja de Trabajo para listado'!$A$151:$Z$151,0)),0)+IFERROR(INDEX('Hoja de Trabajo para listado'!$AB$155:$BA$1048576,MATCH($A150,'Hoja de Trabajo para listado'!$AB$155:$AB$1048576,0),MATCH((CUADRO!I$5&amp;$E150),'Hoja de Trabajo para listado'!$AB$151:$BA$151,0)),0)+IFERROR(INDEX('Hoja de Trabajo para listado'!$BC$155:$CB$1048576,MATCH($A150,'Hoja de Trabajo para listado'!$BC$155:$BC$1048576,0),MATCH((CUADRO!I$5&amp;$E150),'Hoja de Trabajo para listado'!$BC$151:$CB$151,0)),0)+IFERROR(INDEX('Hoja de Trabajo para listado'!$DE$153:$DG$274,MATCH($A150,'Hoja de Trabajo para listado'!$DE$153:$DE$1048576,0),MATCH((CUADRO!I$5&amp;$E150),'Hoja de Trabajo para listado'!$DE$151:$DG$151,0)),0)+IFERROR(INDEX('Hoja de Trabajo para listado'!$CD$155:$DC$1048576,MATCH($A150,'Hoja de Trabajo para listado'!$CD$155:$CD$1048576,0),MATCH((CUADRO!I$5&amp;$E150),'Hoja de Trabajo para listado'!$CD$151:$DC$151,0)),0)</f>
        <v>0</v>
      </c>
      <c r="J150" s="243">
        <f ca="1">+IFERROR(INDEX('Hoja de Trabajo para listado'!$A$155:$Z$1048576,MATCH($A150,'Hoja de Trabajo para listado'!$A$155:$A$1048576,0),MATCH((CUADRO!J$5&amp;$E150),'Hoja de Trabajo para listado'!$A$151:$Z$151,0)),0)+IFERROR(INDEX('Hoja de Trabajo para listado'!$AB$155:$BA$1048576,MATCH($A150,'Hoja de Trabajo para listado'!$AB$155:$AB$1048576,0),MATCH((CUADRO!J$5&amp;$E150),'Hoja de Trabajo para listado'!$AB$151:$BA$151,0)),0)+IFERROR(INDEX('Hoja de Trabajo para listado'!$BC$155:$CB$1048576,MATCH($A150,'Hoja de Trabajo para listado'!$BC$155:$BC$1048576,0),MATCH((CUADRO!J$5&amp;$E150),'Hoja de Trabajo para listado'!$BC$151:$CB$151,0)),0)+IFERROR(INDEX('Hoja de Trabajo para listado'!$DE$153:$DG$274,MATCH($A150,'Hoja de Trabajo para listado'!$DE$153:$DE$1048576,0),MATCH((CUADRO!J$5&amp;$E150),'Hoja de Trabajo para listado'!$DE$151:$DG$151,0)),0)+IFERROR(INDEX('Hoja de Trabajo para listado'!$CD$155:$DC$1048576,MATCH($A150,'Hoja de Trabajo para listado'!$CD$155:$CD$1048576,0),MATCH((CUADRO!J$5&amp;$E150),'Hoja de Trabajo para listado'!$CD$151:$DC$151,0)),0)</f>
        <v>0</v>
      </c>
      <c r="K150" s="243">
        <f ca="1">+IFERROR(INDEX('Hoja de Trabajo para listado'!$A$155:$Z$1048576,MATCH($A150,'Hoja de Trabajo para listado'!$A$155:$A$1048576,0),MATCH((CUADRO!K$5&amp;$E150),'Hoja de Trabajo para listado'!$A$151:$Z$151,0)),0)+IFERROR(INDEX('Hoja de Trabajo para listado'!$AB$155:$BA$1048576,MATCH($A150,'Hoja de Trabajo para listado'!$AB$155:$AB$1048576,0),MATCH((CUADRO!K$5&amp;$E150),'Hoja de Trabajo para listado'!$AB$151:$BA$151,0)),0)+IFERROR(INDEX('Hoja de Trabajo para listado'!$BC$155:$CB$1048576,MATCH($A150,'Hoja de Trabajo para listado'!$BC$155:$BC$1048576,0),MATCH((CUADRO!K$5&amp;$E150),'Hoja de Trabajo para listado'!$BC$151:$CB$151,0)),0)+IFERROR(INDEX('Hoja de Trabajo para listado'!$DE$153:$DG$274,MATCH($A150,'Hoja de Trabajo para listado'!$DE$153:$DE$1048576,0),MATCH((CUADRO!K$5&amp;$E150),'Hoja de Trabajo para listado'!$DE$151:$DG$151,0)),0)+IFERROR(INDEX('Hoja de Trabajo para listado'!$CD$155:$DC$1048576,MATCH($A150,'Hoja de Trabajo para listado'!$CD$155:$CD$1048576,0),MATCH((CUADRO!K$5&amp;$E150),'Hoja de Trabajo para listado'!$CD$151:$DC$151,0)),0)</f>
        <v>0</v>
      </c>
      <c r="L150" s="243">
        <f ca="1">+IFERROR(INDEX('Hoja de Trabajo para listado'!$A$155:$Z$1048576,MATCH($A150,'Hoja de Trabajo para listado'!$A$155:$A$1048576,0),MATCH((CUADRO!L$5&amp;$E150),'Hoja de Trabajo para listado'!$A$151:$Z$151,0)),0)+IFERROR(INDEX('Hoja de Trabajo para listado'!$AB$155:$BA$1048576,MATCH($A150,'Hoja de Trabajo para listado'!$AB$155:$AB$1048576,0),MATCH((CUADRO!L$5&amp;$E150),'Hoja de Trabajo para listado'!$AB$151:$BA$151,0)),0)+IFERROR(INDEX('Hoja de Trabajo para listado'!$BC$155:$CB$1048576,MATCH($A150,'Hoja de Trabajo para listado'!$BC$155:$BC$1048576,0),MATCH((CUADRO!L$5&amp;$E150),'Hoja de Trabajo para listado'!$BC$151:$CB$151,0)),0)+IFERROR(INDEX('Hoja de Trabajo para listado'!$DE$153:$DG$274,MATCH($A150,'Hoja de Trabajo para listado'!$DE$153:$DE$1048576,0),MATCH((CUADRO!L$5&amp;$E150),'Hoja de Trabajo para listado'!$DE$151:$DG$151,0)),0)+IFERROR(INDEX('Hoja de Trabajo para listado'!$CD$155:$DC$1048576,MATCH($A150,'Hoja de Trabajo para listado'!$CD$155:$CD$1048576,0),MATCH((CUADRO!L$5&amp;$E150),'Hoja de Trabajo para listado'!$CD$151:$DC$151,0)),0)</f>
        <v>0</v>
      </c>
      <c r="M150" s="243">
        <f ca="1">+IFERROR(INDEX('Hoja de Trabajo para listado'!$A$155:$Z$1048576,MATCH($A150,'Hoja de Trabajo para listado'!$A$155:$A$1048576,0),MATCH((CUADRO!M$5&amp;$E150),'Hoja de Trabajo para listado'!$A$151:$Z$151,0)),0)+IFERROR(INDEX('Hoja de Trabajo para listado'!$AB$155:$BA$1048576,MATCH($A150,'Hoja de Trabajo para listado'!$AB$155:$AB$1048576,0),MATCH((CUADRO!M$5&amp;$E150),'Hoja de Trabajo para listado'!$AB$151:$BA$151,0)),0)+IFERROR(INDEX('Hoja de Trabajo para listado'!$BC$155:$CB$1048576,MATCH($A150,'Hoja de Trabajo para listado'!$BC$155:$BC$1048576,0),MATCH((CUADRO!M$5&amp;$E150),'Hoja de Trabajo para listado'!$BC$151:$CB$151,0)),0)+IFERROR(INDEX('Hoja de Trabajo para listado'!$DE$153:$DG$274,MATCH($A150,'Hoja de Trabajo para listado'!$DE$153:$DE$1048576,0),MATCH((CUADRO!M$5&amp;$E150),'Hoja de Trabajo para listado'!$DE$151:$DG$151,0)),0)+IFERROR(INDEX('Hoja de Trabajo para listado'!$CD$155:$DC$1048576,MATCH($A150,'Hoja de Trabajo para listado'!$CD$155:$CD$1048576,0),MATCH((CUADRO!M$5&amp;$E150),'Hoja de Trabajo para listado'!$CD$151:$DC$151,0)),0)</f>
        <v>0</v>
      </c>
      <c r="N150" s="243">
        <f ca="1">+IFERROR(INDEX('Hoja de Trabajo para listado'!$A$155:$Z$1048576,MATCH($A150,'Hoja de Trabajo para listado'!$A$155:$A$1048576,0),MATCH((CUADRO!N$5&amp;$E150),'Hoja de Trabajo para listado'!$A$151:$Z$151,0)),0)+IFERROR(INDEX('Hoja de Trabajo para listado'!$AB$155:$BA$1048576,MATCH($A150,'Hoja de Trabajo para listado'!$AB$155:$AB$1048576,0),MATCH((CUADRO!N$5&amp;$E150),'Hoja de Trabajo para listado'!$AB$151:$BA$151,0)),0)+IFERROR(INDEX('Hoja de Trabajo para listado'!$BC$155:$CB$1048576,MATCH($A150,'Hoja de Trabajo para listado'!$BC$155:$BC$1048576,0),MATCH((CUADRO!N$5&amp;$E150),'Hoja de Trabajo para listado'!$BC$151:$CB$151,0)),0)+IFERROR(INDEX('Hoja de Trabajo para listado'!$DE$153:$DG$274,MATCH($A150,'Hoja de Trabajo para listado'!$DE$153:$DE$1048576,0),MATCH((CUADRO!N$5&amp;$E150),'Hoja de Trabajo para listado'!$DE$151:$DG$151,0)),0)+IFERROR(INDEX('Hoja de Trabajo para listado'!$CD$155:$DC$1048576,MATCH($A150,'Hoja de Trabajo para listado'!$CD$155:$CD$1048576,0),MATCH((CUADRO!N$5&amp;$E150),'Hoja de Trabajo para listado'!$CD$151:$DC$151,0)),0)</f>
        <v>0</v>
      </c>
      <c r="O150" s="243">
        <f ca="1">+IFERROR(INDEX('Hoja de Trabajo para listado'!$A$155:$Z$1048576,MATCH($A150,'Hoja de Trabajo para listado'!$A$155:$A$1048576,0),MATCH((CUADRO!O$5&amp;$E150),'Hoja de Trabajo para listado'!$A$151:$Z$151,0)),0)+IFERROR(INDEX('Hoja de Trabajo para listado'!$AB$155:$BA$1048576,MATCH($A150,'Hoja de Trabajo para listado'!$AB$155:$AB$1048576,0),MATCH((CUADRO!O$5&amp;$E150),'Hoja de Trabajo para listado'!$AB$151:$BA$151,0)),0)+IFERROR(INDEX('Hoja de Trabajo para listado'!$BC$155:$CB$1048576,MATCH($A150,'Hoja de Trabajo para listado'!$BC$155:$BC$1048576,0),MATCH((CUADRO!O$5&amp;$E150),'Hoja de Trabajo para listado'!$BC$151:$CB$151,0)),0)+IFERROR(INDEX('Hoja de Trabajo para listado'!$DE$153:$DG$274,MATCH($A150,'Hoja de Trabajo para listado'!$DE$153:$DE$1048576,0),MATCH((CUADRO!O$5&amp;$E150),'Hoja de Trabajo para listado'!$DE$151:$DG$151,0)),0)+IFERROR(INDEX('Hoja de Trabajo para listado'!$CD$155:$DC$1048576,MATCH($A150,'Hoja de Trabajo para listado'!$CD$155:$CD$1048576,0),MATCH((CUADRO!O$5&amp;$E150),'Hoja de Trabajo para listado'!$CD$151:$DC$151,0)),0)</f>
        <v>0</v>
      </c>
      <c r="P150" s="243">
        <f ca="1">+IFERROR(INDEX('Hoja de Trabajo para listado'!$A$155:$Z$1048576,MATCH($A150,'Hoja de Trabajo para listado'!$A$155:$A$1048576,0),MATCH((CUADRO!P$5&amp;$E150),'Hoja de Trabajo para listado'!$A$151:$Z$151,0)),0)+IFERROR(INDEX('Hoja de Trabajo para listado'!$AB$155:$BA$1048576,MATCH($A150,'Hoja de Trabajo para listado'!$AB$155:$AB$1048576,0),MATCH((CUADRO!P$5&amp;$E150),'Hoja de Trabajo para listado'!$AB$151:$BA$151,0)),0)+IFERROR(INDEX('Hoja de Trabajo para listado'!$BC$155:$CB$1048576,MATCH($A150,'Hoja de Trabajo para listado'!$BC$155:$BC$1048576,0),MATCH((CUADRO!P$5&amp;$E150),'Hoja de Trabajo para listado'!$BC$151:$CB$151,0)),0)+IFERROR(INDEX('Hoja de Trabajo para listado'!$DE$153:$DG$274,MATCH($A150,'Hoja de Trabajo para listado'!$DE$153:$DE$1048576,0),MATCH((CUADRO!P$5&amp;$E150),'Hoja de Trabajo para listado'!$DE$151:$DG$151,0)),0)+IFERROR(INDEX('Hoja de Trabajo para listado'!$CD$155:$DC$1048576,MATCH($A150,'Hoja de Trabajo para listado'!$CD$155:$CD$1048576,0),MATCH((CUADRO!P$5&amp;$E150),'Hoja de Trabajo para listado'!$CD$151:$DC$151,0)),0)</f>
        <v>0</v>
      </c>
      <c r="Q150" s="243">
        <f ca="1">+IFERROR(INDEX('Hoja de Trabajo para listado'!$A$155:$Z$1048576,MATCH($A150,'Hoja de Trabajo para listado'!$A$155:$A$1048576,0),MATCH((CUADRO!Q$5&amp;$E150),'Hoja de Trabajo para listado'!$A$151:$Z$151,0)),0)+IFERROR(INDEX('Hoja de Trabajo para listado'!$AB$155:$BA$1048576,MATCH($A150,'Hoja de Trabajo para listado'!$AB$155:$AB$1048576,0),MATCH((CUADRO!Q$5&amp;$E150),'Hoja de Trabajo para listado'!$AB$151:$BA$151,0)),0)+IFERROR(INDEX('Hoja de Trabajo para listado'!$BC$155:$CB$1048576,MATCH($A150,'Hoja de Trabajo para listado'!$BC$155:$BC$1048576,0),MATCH((CUADRO!Q$5&amp;$E150),'Hoja de Trabajo para listado'!$BC$151:$CB$151,0)),0)+IFERROR(INDEX('Hoja de Trabajo para listado'!$DE$153:$DG$274,MATCH($A150,'Hoja de Trabajo para listado'!$DE$153:$DE$1048576,0),MATCH((CUADRO!Q$5&amp;$E150),'Hoja de Trabajo para listado'!$DE$151:$DG$151,0)),0)+IFERROR(INDEX('Hoja de Trabajo para listado'!$CD$155:$DC$1048576,MATCH($A150,'Hoja de Trabajo para listado'!$CD$155:$CD$1048576,0),MATCH((CUADRO!Q$5&amp;$E150),'Hoja de Trabajo para listado'!$CD$151:$DC$151,0)),0)</f>
        <v>0</v>
      </c>
      <c r="R150" s="243">
        <f t="shared" ca="1" si="7"/>
        <v>0</v>
      </c>
      <c r="S150" s="243"/>
      <c r="T150" s="243">
        <f ca="1">+T151</f>
        <v>3023661.15</v>
      </c>
      <c r="U150" s="242">
        <f t="shared" si="8"/>
        <v>1</v>
      </c>
      <c r="V150" s="333" t="str">
        <f>+VLOOKUP(A150,bd_lista!$A$3:$E$590,5,FALSE)</f>
        <v>Instituciones Descentralizadas</v>
      </c>
      <c r="W150" s="383" t="str">
        <f>+V150</f>
        <v>Instituciones Descentralizadas</v>
      </c>
      <c r="X150" s="242">
        <f>+VLOOKUP(A150,[3]Sheet1!$A$13:$D$744,4,FALSE)</f>
        <v>86</v>
      </c>
      <c r="Y150" s="242" t="str">
        <f>+VLOOKUP(X150,bd_lista!$A$3:$C$590,3,FALSE)</f>
        <v>Ministerio de Medio Ambiente y Agua</v>
      </c>
      <c r="Z150" s="294">
        <f>+X150</f>
        <v>86</v>
      </c>
      <c r="AA150" s="295" t="str">
        <f>+Y150</f>
        <v>Ministerio de Medio Ambiente y Agua</v>
      </c>
    </row>
    <row r="151" spans="1:27" ht="15" customHeight="1">
      <c r="A151" s="32">
        <v>223</v>
      </c>
      <c r="B151" s="389"/>
      <c r="C151" s="333" t="str">
        <f>+VLOOKUP(A151,bd_lista!$A$3:$C$590,3,FALSE)</f>
        <v>Fondo Nacional de Desarrollo Forestal</v>
      </c>
      <c r="D151" s="386"/>
      <c r="E151" s="333" t="s">
        <v>1305</v>
      </c>
      <c r="F151" s="245">
        <f ca="1">+IFERROR(INDEX('Hoja de Trabajo para listado'!$A$155:$Z$1048576,MATCH($A151,'Hoja de Trabajo para listado'!$A$155:$A$1048576,0),MATCH((CUADRO!F$5&amp;$E151),'Hoja de Trabajo para listado'!$A$151:$Z$151,0)),0)+IFERROR(INDEX('Hoja de Trabajo para listado'!$AB$155:$BA$1048576,MATCH($A151,'Hoja de Trabajo para listado'!$AB$155:$AB$1048576,0),MATCH((CUADRO!F$5&amp;$E151),'Hoja de Trabajo para listado'!$AB$151:$BA$151,0)),0)+IFERROR(INDEX('Hoja de Trabajo para listado'!$BC$155:$CB$1048576,MATCH($A151,'Hoja de Trabajo para listado'!$BC$155:$BC$1048576,0),MATCH((CUADRO!F$5&amp;$E151),'Hoja de Trabajo para listado'!$BC$151:$CB$151,0)),0)+IFERROR(INDEX('Hoja de Trabajo para listado'!$DE$153:$DG$274,MATCH($A151,'Hoja de Trabajo para listado'!$DE$153:$DE$1048576,0),MATCH((CUADRO!F$5&amp;$E151),'Hoja de Trabajo para listado'!$DE$151:$DG$151,0)),0)+IFERROR(INDEX('Hoja de Trabajo para listado'!$CD$155:$DC$1048576,MATCH($A151,'Hoja de Trabajo para listado'!$CD$155:$CD$1048576,0),MATCH((CUADRO!F$5&amp;$E151),'Hoja de Trabajo para listado'!$CD$151:$DC$151,0)),0)</f>
        <v>3023661.15</v>
      </c>
      <c r="G151" s="245">
        <f ca="1">+IFERROR(INDEX('Hoja de Trabajo para listado'!$A$155:$Z$1048576,MATCH($A151,'Hoja de Trabajo para listado'!$A$155:$A$1048576,0),MATCH((CUADRO!G$5&amp;$E151),'Hoja de Trabajo para listado'!$A$151:$Z$151,0)),0)+IFERROR(INDEX('Hoja de Trabajo para listado'!$AB$155:$BA$1048576,MATCH($A151,'Hoja de Trabajo para listado'!$AB$155:$AB$1048576,0),MATCH((CUADRO!G$5&amp;$E151),'Hoja de Trabajo para listado'!$AB$151:$BA$151,0)),0)+IFERROR(INDEX('Hoja de Trabajo para listado'!$BC$155:$CB$1048576,MATCH($A151,'Hoja de Trabajo para listado'!$BC$155:$BC$1048576,0),MATCH((CUADRO!G$5&amp;$E151),'Hoja de Trabajo para listado'!$BC$151:$CB$151,0)),0)+IFERROR(INDEX('Hoja de Trabajo para listado'!$DE$153:$DG$274,MATCH($A151,'Hoja de Trabajo para listado'!$DE$153:$DE$1048576,0),MATCH((CUADRO!G$5&amp;$E151),'Hoja de Trabajo para listado'!$DE$151:$DG$151,0)),0)+IFERROR(INDEX('Hoja de Trabajo para listado'!$CD$155:$DC$1048576,MATCH($A151,'Hoja de Trabajo para listado'!$CD$155:$CD$1048576,0),MATCH((CUADRO!G$5&amp;$E151),'Hoja de Trabajo para listado'!$CD$151:$DC$151,0)),0)</f>
        <v>0</v>
      </c>
      <c r="H151" s="245">
        <f ca="1">+IFERROR(INDEX('Hoja de Trabajo para listado'!$A$155:$Z$1048576,MATCH($A151,'Hoja de Trabajo para listado'!$A$155:$A$1048576,0),MATCH((CUADRO!H$5&amp;$E151),'Hoja de Trabajo para listado'!$A$151:$Z$151,0)),0)+IFERROR(INDEX('Hoja de Trabajo para listado'!$AB$155:$BA$1048576,MATCH($A151,'Hoja de Trabajo para listado'!$AB$155:$AB$1048576,0),MATCH((CUADRO!H$5&amp;$E151),'Hoja de Trabajo para listado'!$AB$151:$BA$151,0)),0)+IFERROR(INDEX('Hoja de Trabajo para listado'!$BC$155:$CB$1048576,MATCH($A151,'Hoja de Trabajo para listado'!$BC$155:$BC$1048576,0),MATCH((CUADRO!H$5&amp;$E151),'Hoja de Trabajo para listado'!$BC$151:$CB$151,0)),0)+IFERROR(INDEX('Hoja de Trabajo para listado'!$DE$153:$DG$274,MATCH($A151,'Hoja de Trabajo para listado'!$DE$153:$DE$1048576,0),MATCH((CUADRO!H$5&amp;$E151),'Hoja de Trabajo para listado'!$DE$151:$DG$151,0)),0)+IFERROR(INDEX('Hoja de Trabajo para listado'!$CD$155:$DC$1048576,MATCH($A151,'Hoja de Trabajo para listado'!$CD$155:$CD$1048576,0),MATCH((CUADRO!H$5&amp;$E151),'Hoja de Trabajo para listado'!$CD$151:$DC$151,0)),0)</f>
        <v>0</v>
      </c>
      <c r="I151" s="245">
        <f ca="1">+IFERROR(INDEX('Hoja de Trabajo para listado'!$A$155:$Z$1048576,MATCH($A151,'Hoja de Trabajo para listado'!$A$155:$A$1048576,0),MATCH((CUADRO!I$5&amp;$E151),'Hoja de Trabajo para listado'!$A$151:$Z$151,0)),0)+IFERROR(INDEX('Hoja de Trabajo para listado'!$AB$155:$BA$1048576,MATCH($A151,'Hoja de Trabajo para listado'!$AB$155:$AB$1048576,0),MATCH((CUADRO!I$5&amp;$E151),'Hoja de Trabajo para listado'!$AB$151:$BA$151,0)),0)+IFERROR(INDEX('Hoja de Trabajo para listado'!$BC$155:$CB$1048576,MATCH($A151,'Hoja de Trabajo para listado'!$BC$155:$BC$1048576,0),MATCH((CUADRO!I$5&amp;$E151),'Hoja de Trabajo para listado'!$BC$151:$CB$151,0)),0)+IFERROR(INDEX('Hoja de Trabajo para listado'!$DE$153:$DG$274,MATCH($A151,'Hoja de Trabajo para listado'!$DE$153:$DE$1048576,0),MATCH((CUADRO!I$5&amp;$E151),'Hoja de Trabajo para listado'!$DE$151:$DG$151,0)),0)+IFERROR(INDEX('Hoja de Trabajo para listado'!$CD$155:$DC$1048576,MATCH($A151,'Hoja de Trabajo para listado'!$CD$155:$CD$1048576,0),MATCH((CUADRO!I$5&amp;$E151),'Hoja de Trabajo para listado'!$CD$151:$DC$151,0)),0)</f>
        <v>0</v>
      </c>
      <c r="J151" s="245">
        <f ca="1">+IFERROR(INDEX('Hoja de Trabajo para listado'!$A$155:$Z$1048576,MATCH($A151,'Hoja de Trabajo para listado'!$A$155:$A$1048576,0),MATCH((CUADRO!J$5&amp;$E151),'Hoja de Trabajo para listado'!$A$151:$Z$151,0)),0)+IFERROR(INDEX('Hoja de Trabajo para listado'!$AB$155:$BA$1048576,MATCH($A151,'Hoja de Trabajo para listado'!$AB$155:$AB$1048576,0),MATCH((CUADRO!J$5&amp;$E151),'Hoja de Trabajo para listado'!$AB$151:$BA$151,0)),0)+IFERROR(INDEX('Hoja de Trabajo para listado'!$BC$155:$CB$1048576,MATCH($A151,'Hoja de Trabajo para listado'!$BC$155:$BC$1048576,0),MATCH((CUADRO!J$5&amp;$E151),'Hoja de Trabajo para listado'!$BC$151:$CB$151,0)),0)+IFERROR(INDEX('Hoja de Trabajo para listado'!$DE$153:$DG$274,MATCH($A151,'Hoja de Trabajo para listado'!$DE$153:$DE$1048576,0),MATCH((CUADRO!J$5&amp;$E151),'Hoja de Trabajo para listado'!$DE$151:$DG$151,0)),0)+IFERROR(INDEX('Hoja de Trabajo para listado'!$CD$155:$DC$1048576,MATCH($A151,'Hoja de Trabajo para listado'!$CD$155:$CD$1048576,0),MATCH((CUADRO!J$5&amp;$E151),'Hoja de Trabajo para listado'!$CD$151:$DC$151,0)),0)</f>
        <v>0</v>
      </c>
      <c r="K151" s="245">
        <f ca="1">+IFERROR(INDEX('Hoja de Trabajo para listado'!$A$155:$Z$1048576,MATCH($A151,'Hoja de Trabajo para listado'!$A$155:$A$1048576,0),MATCH((CUADRO!K$5&amp;$E151),'Hoja de Trabajo para listado'!$A$151:$Z$151,0)),0)+IFERROR(INDEX('Hoja de Trabajo para listado'!$AB$155:$BA$1048576,MATCH($A151,'Hoja de Trabajo para listado'!$AB$155:$AB$1048576,0),MATCH((CUADRO!K$5&amp;$E151),'Hoja de Trabajo para listado'!$AB$151:$BA$151,0)),0)+IFERROR(INDEX('Hoja de Trabajo para listado'!$BC$155:$CB$1048576,MATCH($A151,'Hoja de Trabajo para listado'!$BC$155:$BC$1048576,0),MATCH((CUADRO!K$5&amp;$E151),'Hoja de Trabajo para listado'!$BC$151:$CB$151,0)),0)+IFERROR(INDEX('Hoja de Trabajo para listado'!$DE$153:$DG$274,MATCH($A151,'Hoja de Trabajo para listado'!$DE$153:$DE$1048576,0),MATCH((CUADRO!K$5&amp;$E151),'Hoja de Trabajo para listado'!$DE$151:$DG$151,0)),0)+IFERROR(INDEX('Hoja de Trabajo para listado'!$CD$155:$DC$1048576,MATCH($A151,'Hoja de Trabajo para listado'!$CD$155:$CD$1048576,0),MATCH((CUADRO!K$5&amp;$E151),'Hoja de Trabajo para listado'!$CD$151:$DC$151,0)),0)</f>
        <v>0</v>
      </c>
      <c r="L151" s="245">
        <f ca="1">+IFERROR(INDEX('Hoja de Trabajo para listado'!$A$155:$Z$1048576,MATCH($A151,'Hoja de Trabajo para listado'!$A$155:$A$1048576,0),MATCH((CUADRO!L$5&amp;$E151),'Hoja de Trabajo para listado'!$A$151:$Z$151,0)),0)+IFERROR(INDEX('Hoja de Trabajo para listado'!$AB$155:$BA$1048576,MATCH($A151,'Hoja de Trabajo para listado'!$AB$155:$AB$1048576,0),MATCH((CUADRO!L$5&amp;$E151),'Hoja de Trabajo para listado'!$AB$151:$BA$151,0)),0)+IFERROR(INDEX('Hoja de Trabajo para listado'!$BC$155:$CB$1048576,MATCH($A151,'Hoja de Trabajo para listado'!$BC$155:$BC$1048576,0),MATCH((CUADRO!L$5&amp;$E151),'Hoja de Trabajo para listado'!$BC$151:$CB$151,0)),0)+IFERROR(INDEX('Hoja de Trabajo para listado'!$DE$153:$DG$274,MATCH($A151,'Hoja de Trabajo para listado'!$DE$153:$DE$1048576,0),MATCH((CUADRO!L$5&amp;$E151),'Hoja de Trabajo para listado'!$DE$151:$DG$151,0)),0)+IFERROR(INDEX('Hoja de Trabajo para listado'!$CD$155:$DC$1048576,MATCH($A151,'Hoja de Trabajo para listado'!$CD$155:$CD$1048576,0),MATCH((CUADRO!L$5&amp;$E151),'Hoja de Trabajo para listado'!$CD$151:$DC$151,0)),0)</f>
        <v>0</v>
      </c>
      <c r="M151" s="245">
        <f ca="1">+IFERROR(INDEX('Hoja de Trabajo para listado'!$A$155:$Z$1048576,MATCH($A151,'Hoja de Trabajo para listado'!$A$155:$A$1048576,0),MATCH((CUADRO!M$5&amp;$E151),'Hoja de Trabajo para listado'!$A$151:$Z$151,0)),0)+IFERROR(INDEX('Hoja de Trabajo para listado'!$AB$155:$BA$1048576,MATCH($A151,'Hoja de Trabajo para listado'!$AB$155:$AB$1048576,0),MATCH((CUADRO!M$5&amp;$E151),'Hoja de Trabajo para listado'!$AB$151:$BA$151,0)),0)+IFERROR(INDEX('Hoja de Trabajo para listado'!$BC$155:$CB$1048576,MATCH($A151,'Hoja de Trabajo para listado'!$BC$155:$BC$1048576,0),MATCH((CUADRO!M$5&amp;$E151),'Hoja de Trabajo para listado'!$BC$151:$CB$151,0)),0)+IFERROR(INDEX('Hoja de Trabajo para listado'!$DE$153:$DG$274,MATCH($A151,'Hoja de Trabajo para listado'!$DE$153:$DE$1048576,0),MATCH((CUADRO!M$5&amp;$E151),'Hoja de Trabajo para listado'!$DE$151:$DG$151,0)),0)+IFERROR(INDEX('Hoja de Trabajo para listado'!$CD$155:$DC$1048576,MATCH($A151,'Hoja de Trabajo para listado'!$CD$155:$CD$1048576,0),MATCH((CUADRO!M$5&amp;$E151),'Hoja de Trabajo para listado'!$CD$151:$DC$151,0)),0)</f>
        <v>0</v>
      </c>
      <c r="N151" s="245">
        <f ca="1">+IFERROR(INDEX('Hoja de Trabajo para listado'!$A$155:$Z$1048576,MATCH($A151,'Hoja de Trabajo para listado'!$A$155:$A$1048576,0),MATCH((CUADRO!N$5&amp;$E151),'Hoja de Trabajo para listado'!$A$151:$Z$151,0)),0)+IFERROR(INDEX('Hoja de Trabajo para listado'!$AB$155:$BA$1048576,MATCH($A151,'Hoja de Trabajo para listado'!$AB$155:$AB$1048576,0),MATCH((CUADRO!N$5&amp;$E151),'Hoja de Trabajo para listado'!$AB$151:$BA$151,0)),0)+IFERROR(INDEX('Hoja de Trabajo para listado'!$BC$155:$CB$1048576,MATCH($A151,'Hoja de Trabajo para listado'!$BC$155:$BC$1048576,0),MATCH((CUADRO!N$5&amp;$E151),'Hoja de Trabajo para listado'!$BC$151:$CB$151,0)),0)+IFERROR(INDEX('Hoja de Trabajo para listado'!$DE$153:$DG$274,MATCH($A151,'Hoja de Trabajo para listado'!$DE$153:$DE$1048576,0),MATCH((CUADRO!N$5&amp;$E151),'Hoja de Trabajo para listado'!$DE$151:$DG$151,0)),0)+IFERROR(INDEX('Hoja de Trabajo para listado'!$CD$155:$DC$1048576,MATCH($A151,'Hoja de Trabajo para listado'!$CD$155:$CD$1048576,0),MATCH((CUADRO!N$5&amp;$E151),'Hoja de Trabajo para listado'!$CD$151:$DC$151,0)),0)</f>
        <v>0</v>
      </c>
      <c r="O151" s="245">
        <f ca="1">+IFERROR(INDEX('Hoja de Trabajo para listado'!$A$155:$Z$1048576,MATCH($A151,'Hoja de Trabajo para listado'!$A$155:$A$1048576,0),MATCH((CUADRO!O$5&amp;$E151),'Hoja de Trabajo para listado'!$A$151:$Z$151,0)),0)+IFERROR(INDEX('Hoja de Trabajo para listado'!$AB$155:$BA$1048576,MATCH($A151,'Hoja de Trabajo para listado'!$AB$155:$AB$1048576,0),MATCH((CUADRO!O$5&amp;$E151),'Hoja de Trabajo para listado'!$AB$151:$BA$151,0)),0)+IFERROR(INDEX('Hoja de Trabajo para listado'!$BC$155:$CB$1048576,MATCH($A151,'Hoja de Trabajo para listado'!$BC$155:$BC$1048576,0),MATCH((CUADRO!O$5&amp;$E151),'Hoja de Trabajo para listado'!$BC$151:$CB$151,0)),0)+IFERROR(INDEX('Hoja de Trabajo para listado'!$DE$153:$DG$274,MATCH($A151,'Hoja de Trabajo para listado'!$DE$153:$DE$1048576,0),MATCH((CUADRO!O$5&amp;$E151),'Hoja de Trabajo para listado'!$DE$151:$DG$151,0)),0)+IFERROR(INDEX('Hoja de Trabajo para listado'!$CD$155:$DC$1048576,MATCH($A151,'Hoja de Trabajo para listado'!$CD$155:$CD$1048576,0),MATCH((CUADRO!O$5&amp;$E151),'Hoja de Trabajo para listado'!$CD$151:$DC$151,0)),0)</f>
        <v>0</v>
      </c>
      <c r="P151" s="245">
        <f ca="1">+IFERROR(INDEX('Hoja de Trabajo para listado'!$A$155:$Z$1048576,MATCH($A151,'Hoja de Trabajo para listado'!$A$155:$A$1048576,0),MATCH((CUADRO!P$5&amp;$E151),'Hoja de Trabajo para listado'!$A$151:$Z$151,0)),0)+IFERROR(INDEX('Hoja de Trabajo para listado'!$AB$155:$BA$1048576,MATCH($A151,'Hoja de Trabajo para listado'!$AB$155:$AB$1048576,0),MATCH((CUADRO!P$5&amp;$E151),'Hoja de Trabajo para listado'!$AB$151:$BA$151,0)),0)+IFERROR(INDEX('Hoja de Trabajo para listado'!$BC$155:$CB$1048576,MATCH($A151,'Hoja de Trabajo para listado'!$BC$155:$BC$1048576,0),MATCH((CUADRO!P$5&amp;$E151),'Hoja de Trabajo para listado'!$BC$151:$CB$151,0)),0)+IFERROR(INDEX('Hoja de Trabajo para listado'!$DE$153:$DG$274,MATCH($A151,'Hoja de Trabajo para listado'!$DE$153:$DE$1048576,0),MATCH((CUADRO!P$5&amp;$E151),'Hoja de Trabajo para listado'!$DE$151:$DG$151,0)),0)+IFERROR(INDEX('Hoja de Trabajo para listado'!$CD$155:$DC$1048576,MATCH($A151,'Hoja de Trabajo para listado'!$CD$155:$CD$1048576,0),MATCH((CUADRO!P$5&amp;$E151),'Hoja de Trabajo para listado'!$CD$151:$DC$151,0)),0)</f>
        <v>0</v>
      </c>
      <c r="Q151" s="245">
        <f ca="1">+IFERROR(INDEX('Hoja de Trabajo para listado'!$A$155:$Z$1048576,MATCH($A151,'Hoja de Trabajo para listado'!$A$155:$A$1048576,0),MATCH((CUADRO!Q$5&amp;$E151),'Hoja de Trabajo para listado'!$A$151:$Z$151,0)),0)+IFERROR(INDEX('Hoja de Trabajo para listado'!$AB$155:$BA$1048576,MATCH($A151,'Hoja de Trabajo para listado'!$AB$155:$AB$1048576,0),MATCH((CUADRO!Q$5&amp;$E151),'Hoja de Trabajo para listado'!$AB$151:$BA$151,0)),0)+IFERROR(INDEX('Hoja de Trabajo para listado'!$BC$155:$CB$1048576,MATCH($A151,'Hoja de Trabajo para listado'!$BC$155:$BC$1048576,0),MATCH((CUADRO!Q$5&amp;$E151),'Hoja de Trabajo para listado'!$BC$151:$CB$151,0)),0)+IFERROR(INDEX('Hoja de Trabajo para listado'!$DE$153:$DG$274,MATCH($A151,'Hoja de Trabajo para listado'!$DE$153:$DE$1048576,0),MATCH((CUADRO!Q$5&amp;$E151),'Hoja de Trabajo para listado'!$DE$151:$DG$151,0)),0)+IFERROR(INDEX('Hoja de Trabajo para listado'!$CD$155:$DC$1048576,MATCH($A151,'Hoja de Trabajo para listado'!$CD$155:$CD$1048576,0),MATCH((CUADRO!Q$5&amp;$E151),'Hoja de Trabajo para listado'!$CD$151:$DC$151,0)),0)</f>
        <v>0</v>
      </c>
      <c r="R151" s="245">
        <f t="shared" ca="1" si="7"/>
        <v>3023661.15</v>
      </c>
      <c r="S151" s="245">
        <f ca="1">+R150+R151</f>
        <v>3023661.15</v>
      </c>
      <c r="T151" s="245">
        <f ca="1">+S151</f>
        <v>3023661.15</v>
      </c>
      <c r="U151" s="244">
        <f t="shared" si="8"/>
        <v>2</v>
      </c>
      <c r="V151" s="333" t="str">
        <f>+VLOOKUP(A151,bd_lista!$A$3:$E$590,5,FALSE)</f>
        <v>Instituciones Descentralizadas</v>
      </c>
      <c r="W151" s="384"/>
      <c r="X151" s="242">
        <f>+VLOOKUP(A151,[3]Sheet1!$A$13:$D$744,4,FALSE)</f>
        <v>86</v>
      </c>
      <c r="Y151" s="242" t="str">
        <f>+VLOOKUP(X151,bd_lista!$A$3:$C$590,3,FALSE)</f>
        <v>Ministerio de Medio Ambiente y Agua</v>
      </c>
      <c r="Z151" s="292"/>
      <c r="AA151" s="293"/>
    </row>
    <row r="152" spans="1:27" ht="15" customHeight="1">
      <c r="A152" s="251">
        <v>224</v>
      </c>
      <c r="B152" s="388">
        <f>+A152</f>
        <v>224</v>
      </c>
      <c r="C152" s="247" t="str">
        <f>+VLOOKUP(A152,bd_lista!$A$3:$C$590,3,FALSE)</f>
        <v>Insumos Bolivia</v>
      </c>
      <c r="D152" s="385" t="str">
        <f>+C152</f>
        <v>Insumos Bolivia</v>
      </c>
      <c r="E152" s="247" t="s">
        <v>1304</v>
      </c>
      <c r="F152" s="243">
        <f ca="1">+IFERROR(INDEX('Hoja de Trabajo para listado'!$A$155:$Z$1048576,MATCH($A152,'Hoja de Trabajo para listado'!$A$155:$A$1048576,0),MATCH((CUADRO!F$5&amp;$E152),'Hoja de Trabajo para listado'!$A$151:$Z$151,0)),0)+IFERROR(INDEX('Hoja de Trabajo para listado'!$AB$155:$BA$1048576,MATCH($A152,'Hoja de Trabajo para listado'!$AB$155:$AB$1048576,0),MATCH((CUADRO!F$5&amp;$E152),'Hoja de Trabajo para listado'!$AB$151:$BA$151,0)),0)+IFERROR(INDEX('Hoja de Trabajo para listado'!$BC$155:$CB$1048576,MATCH($A152,'Hoja de Trabajo para listado'!$BC$155:$BC$1048576,0),MATCH((CUADRO!F$5&amp;$E152),'Hoja de Trabajo para listado'!$BC$151:$CB$151,0)),0)+IFERROR(INDEX('Hoja de Trabajo para listado'!$DE$153:$DG$274,MATCH($A152,'Hoja de Trabajo para listado'!$DE$153:$DE$1048576,0),MATCH((CUADRO!F$5&amp;$E152),'Hoja de Trabajo para listado'!$DE$151:$DG$151,0)),0)+IFERROR(INDEX('Hoja de Trabajo para listado'!$CD$155:$DC$1048576,MATCH($A152,'Hoja de Trabajo para listado'!$CD$155:$CD$1048576,0),MATCH((CUADRO!F$5&amp;$E152),'Hoja de Trabajo para listado'!$CD$151:$DC$151,0)),0)</f>
        <v>0</v>
      </c>
      <c r="G152" s="243">
        <f ca="1">+IFERROR(INDEX('Hoja de Trabajo para listado'!$A$155:$Z$1048576,MATCH($A152,'Hoja de Trabajo para listado'!$A$155:$A$1048576,0),MATCH((CUADRO!G$5&amp;$E152),'Hoja de Trabajo para listado'!$A$151:$Z$151,0)),0)+IFERROR(INDEX('Hoja de Trabajo para listado'!$AB$155:$BA$1048576,MATCH($A152,'Hoja de Trabajo para listado'!$AB$155:$AB$1048576,0),MATCH((CUADRO!G$5&amp;$E152),'Hoja de Trabajo para listado'!$AB$151:$BA$151,0)),0)+IFERROR(INDEX('Hoja de Trabajo para listado'!$BC$155:$CB$1048576,MATCH($A152,'Hoja de Trabajo para listado'!$BC$155:$BC$1048576,0),MATCH((CUADRO!G$5&amp;$E152),'Hoja de Trabajo para listado'!$BC$151:$CB$151,0)),0)+IFERROR(INDEX('Hoja de Trabajo para listado'!$DE$153:$DG$274,MATCH($A152,'Hoja de Trabajo para listado'!$DE$153:$DE$1048576,0),MATCH((CUADRO!G$5&amp;$E152),'Hoja de Trabajo para listado'!$DE$151:$DG$151,0)),0)+IFERROR(INDEX('Hoja de Trabajo para listado'!$CD$155:$DC$1048576,MATCH($A152,'Hoja de Trabajo para listado'!$CD$155:$CD$1048576,0),MATCH((CUADRO!G$5&amp;$E152),'Hoja de Trabajo para listado'!$CD$151:$DC$151,0)),0)</f>
        <v>0</v>
      </c>
      <c r="H152" s="243">
        <f ca="1">+IFERROR(INDEX('Hoja de Trabajo para listado'!$A$155:$Z$1048576,MATCH($A152,'Hoja de Trabajo para listado'!$A$155:$A$1048576,0),MATCH((CUADRO!H$5&amp;$E152),'Hoja de Trabajo para listado'!$A$151:$Z$151,0)),0)+IFERROR(INDEX('Hoja de Trabajo para listado'!$AB$155:$BA$1048576,MATCH($A152,'Hoja de Trabajo para listado'!$AB$155:$AB$1048576,0),MATCH((CUADRO!H$5&amp;$E152),'Hoja de Trabajo para listado'!$AB$151:$BA$151,0)),0)+IFERROR(INDEX('Hoja de Trabajo para listado'!$BC$155:$CB$1048576,MATCH($A152,'Hoja de Trabajo para listado'!$BC$155:$BC$1048576,0),MATCH((CUADRO!H$5&amp;$E152),'Hoja de Trabajo para listado'!$BC$151:$CB$151,0)),0)+IFERROR(INDEX('Hoja de Trabajo para listado'!$DE$153:$DG$274,MATCH($A152,'Hoja de Trabajo para listado'!$DE$153:$DE$1048576,0),MATCH((CUADRO!H$5&amp;$E152),'Hoja de Trabajo para listado'!$DE$151:$DG$151,0)),0)+IFERROR(INDEX('Hoja de Trabajo para listado'!$CD$155:$DC$1048576,MATCH($A152,'Hoja de Trabajo para listado'!$CD$155:$CD$1048576,0),MATCH((CUADRO!H$5&amp;$E152),'Hoja de Trabajo para listado'!$CD$151:$DC$151,0)),0)</f>
        <v>0</v>
      </c>
      <c r="I152" s="243">
        <f ca="1">+IFERROR(INDEX('Hoja de Trabajo para listado'!$A$155:$Z$1048576,MATCH($A152,'Hoja de Trabajo para listado'!$A$155:$A$1048576,0),MATCH((CUADRO!I$5&amp;$E152),'Hoja de Trabajo para listado'!$A$151:$Z$151,0)),0)+IFERROR(INDEX('Hoja de Trabajo para listado'!$AB$155:$BA$1048576,MATCH($A152,'Hoja de Trabajo para listado'!$AB$155:$AB$1048576,0),MATCH((CUADRO!I$5&amp;$E152),'Hoja de Trabajo para listado'!$AB$151:$BA$151,0)),0)+IFERROR(INDEX('Hoja de Trabajo para listado'!$BC$155:$CB$1048576,MATCH($A152,'Hoja de Trabajo para listado'!$BC$155:$BC$1048576,0),MATCH((CUADRO!I$5&amp;$E152),'Hoja de Trabajo para listado'!$BC$151:$CB$151,0)),0)+IFERROR(INDEX('Hoja de Trabajo para listado'!$DE$153:$DG$274,MATCH($A152,'Hoja de Trabajo para listado'!$DE$153:$DE$1048576,0),MATCH((CUADRO!I$5&amp;$E152),'Hoja de Trabajo para listado'!$DE$151:$DG$151,0)),0)+IFERROR(INDEX('Hoja de Trabajo para listado'!$CD$155:$DC$1048576,MATCH($A152,'Hoja de Trabajo para listado'!$CD$155:$CD$1048576,0),MATCH((CUADRO!I$5&amp;$E152),'Hoja de Trabajo para listado'!$CD$151:$DC$151,0)),0)</f>
        <v>0</v>
      </c>
      <c r="J152" s="243">
        <f ca="1">+IFERROR(INDEX('Hoja de Trabajo para listado'!$A$155:$Z$1048576,MATCH($A152,'Hoja de Trabajo para listado'!$A$155:$A$1048576,0),MATCH((CUADRO!J$5&amp;$E152),'Hoja de Trabajo para listado'!$A$151:$Z$151,0)),0)+IFERROR(INDEX('Hoja de Trabajo para listado'!$AB$155:$BA$1048576,MATCH($A152,'Hoja de Trabajo para listado'!$AB$155:$AB$1048576,0),MATCH((CUADRO!J$5&amp;$E152),'Hoja de Trabajo para listado'!$AB$151:$BA$151,0)),0)+IFERROR(INDEX('Hoja de Trabajo para listado'!$BC$155:$CB$1048576,MATCH($A152,'Hoja de Trabajo para listado'!$BC$155:$BC$1048576,0),MATCH((CUADRO!J$5&amp;$E152),'Hoja de Trabajo para listado'!$BC$151:$CB$151,0)),0)+IFERROR(INDEX('Hoja de Trabajo para listado'!$DE$153:$DG$274,MATCH($A152,'Hoja de Trabajo para listado'!$DE$153:$DE$1048576,0),MATCH((CUADRO!J$5&amp;$E152),'Hoja de Trabajo para listado'!$DE$151:$DG$151,0)),0)+IFERROR(INDEX('Hoja de Trabajo para listado'!$CD$155:$DC$1048576,MATCH($A152,'Hoja de Trabajo para listado'!$CD$155:$CD$1048576,0),MATCH((CUADRO!J$5&amp;$E152),'Hoja de Trabajo para listado'!$CD$151:$DC$151,0)),0)</f>
        <v>0</v>
      </c>
      <c r="K152" s="243">
        <f ca="1">+IFERROR(INDEX('Hoja de Trabajo para listado'!$A$155:$Z$1048576,MATCH($A152,'Hoja de Trabajo para listado'!$A$155:$A$1048576,0),MATCH((CUADRO!K$5&amp;$E152),'Hoja de Trabajo para listado'!$A$151:$Z$151,0)),0)+IFERROR(INDEX('Hoja de Trabajo para listado'!$AB$155:$BA$1048576,MATCH($A152,'Hoja de Trabajo para listado'!$AB$155:$AB$1048576,0),MATCH((CUADRO!K$5&amp;$E152),'Hoja de Trabajo para listado'!$AB$151:$BA$151,0)),0)+IFERROR(INDEX('Hoja de Trabajo para listado'!$BC$155:$CB$1048576,MATCH($A152,'Hoja de Trabajo para listado'!$BC$155:$BC$1048576,0),MATCH((CUADRO!K$5&amp;$E152),'Hoja de Trabajo para listado'!$BC$151:$CB$151,0)),0)+IFERROR(INDEX('Hoja de Trabajo para listado'!$DE$153:$DG$274,MATCH($A152,'Hoja de Trabajo para listado'!$DE$153:$DE$1048576,0),MATCH((CUADRO!K$5&amp;$E152),'Hoja de Trabajo para listado'!$DE$151:$DG$151,0)),0)+IFERROR(INDEX('Hoja de Trabajo para listado'!$CD$155:$DC$1048576,MATCH($A152,'Hoja de Trabajo para listado'!$CD$155:$CD$1048576,0),MATCH((CUADRO!K$5&amp;$E152),'Hoja de Trabajo para listado'!$CD$151:$DC$151,0)),0)</f>
        <v>0</v>
      </c>
      <c r="L152" s="243">
        <f ca="1">+IFERROR(INDEX('Hoja de Trabajo para listado'!$A$155:$Z$1048576,MATCH($A152,'Hoja de Trabajo para listado'!$A$155:$A$1048576,0),MATCH((CUADRO!L$5&amp;$E152),'Hoja de Trabajo para listado'!$A$151:$Z$151,0)),0)+IFERROR(INDEX('Hoja de Trabajo para listado'!$AB$155:$BA$1048576,MATCH($A152,'Hoja de Trabajo para listado'!$AB$155:$AB$1048576,0),MATCH((CUADRO!L$5&amp;$E152),'Hoja de Trabajo para listado'!$AB$151:$BA$151,0)),0)+IFERROR(INDEX('Hoja de Trabajo para listado'!$BC$155:$CB$1048576,MATCH($A152,'Hoja de Trabajo para listado'!$BC$155:$BC$1048576,0),MATCH((CUADRO!L$5&amp;$E152),'Hoja de Trabajo para listado'!$BC$151:$CB$151,0)),0)+IFERROR(INDEX('Hoja de Trabajo para listado'!$DE$153:$DG$274,MATCH($A152,'Hoja de Trabajo para listado'!$DE$153:$DE$1048576,0),MATCH((CUADRO!L$5&amp;$E152),'Hoja de Trabajo para listado'!$DE$151:$DG$151,0)),0)+IFERROR(INDEX('Hoja de Trabajo para listado'!$CD$155:$DC$1048576,MATCH($A152,'Hoja de Trabajo para listado'!$CD$155:$CD$1048576,0),MATCH((CUADRO!L$5&amp;$E152),'Hoja de Trabajo para listado'!$CD$151:$DC$151,0)),0)</f>
        <v>0</v>
      </c>
      <c r="M152" s="243">
        <f ca="1">+IFERROR(INDEX('Hoja de Trabajo para listado'!$A$155:$Z$1048576,MATCH($A152,'Hoja de Trabajo para listado'!$A$155:$A$1048576,0),MATCH((CUADRO!M$5&amp;$E152),'Hoja de Trabajo para listado'!$A$151:$Z$151,0)),0)+IFERROR(INDEX('Hoja de Trabajo para listado'!$AB$155:$BA$1048576,MATCH($A152,'Hoja de Trabajo para listado'!$AB$155:$AB$1048576,0),MATCH((CUADRO!M$5&amp;$E152),'Hoja de Trabajo para listado'!$AB$151:$BA$151,0)),0)+IFERROR(INDEX('Hoja de Trabajo para listado'!$BC$155:$CB$1048576,MATCH($A152,'Hoja de Trabajo para listado'!$BC$155:$BC$1048576,0),MATCH((CUADRO!M$5&amp;$E152),'Hoja de Trabajo para listado'!$BC$151:$CB$151,0)),0)+IFERROR(INDEX('Hoja de Trabajo para listado'!$DE$153:$DG$274,MATCH($A152,'Hoja de Trabajo para listado'!$DE$153:$DE$1048576,0),MATCH((CUADRO!M$5&amp;$E152),'Hoja de Trabajo para listado'!$DE$151:$DG$151,0)),0)+IFERROR(INDEX('Hoja de Trabajo para listado'!$CD$155:$DC$1048576,MATCH($A152,'Hoja de Trabajo para listado'!$CD$155:$CD$1048576,0),MATCH((CUADRO!M$5&amp;$E152),'Hoja de Trabajo para listado'!$CD$151:$DC$151,0)),0)</f>
        <v>0</v>
      </c>
      <c r="N152" s="243">
        <f ca="1">+IFERROR(INDEX('Hoja de Trabajo para listado'!$A$155:$Z$1048576,MATCH($A152,'Hoja de Trabajo para listado'!$A$155:$A$1048576,0),MATCH((CUADRO!N$5&amp;$E152),'Hoja de Trabajo para listado'!$A$151:$Z$151,0)),0)+IFERROR(INDEX('Hoja de Trabajo para listado'!$AB$155:$BA$1048576,MATCH($A152,'Hoja de Trabajo para listado'!$AB$155:$AB$1048576,0),MATCH((CUADRO!N$5&amp;$E152),'Hoja de Trabajo para listado'!$AB$151:$BA$151,0)),0)+IFERROR(INDEX('Hoja de Trabajo para listado'!$BC$155:$CB$1048576,MATCH($A152,'Hoja de Trabajo para listado'!$BC$155:$BC$1048576,0),MATCH((CUADRO!N$5&amp;$E152),'Hoja de Trabajo para listado'!$BC$151:$CB$151,0)),0)+IFERROR(INDEX('Hoja de Trabajo para listado'!$DE$153:$DG$274,MATCH($A152,'Hoja de Trabajo para listado'!$DE$153:$DE$1048576,0),MATCH((CUADRO!N$5&amp;$E152),'Hoja de Trabajo para listado'!$DE$151:$DG$151,0)),0)+IFERROR(INDEX('Hoja de Trabajo para listado'!$CD$155:$DC$1048576,MATCH($A152,'Hoja de Trabajo para listado'!$CD$155:$CD$1048576,0),MATCH((CUADRO!N$5&amp;$E152),'Hoja de Trabajo para listado'!$CD$151:$DC$151,0)),0)</f>
        <v>0</v>
      </c>
      <c r="O152" s="243">
        <f ca="1">+IFERROR(INDEX('Hoja de Trabajo para listado'!$A$155:$Z$1048576,MATCH($A152,'Hoja de Trabajo para listado'!$A$155:$A$1048576,0),MATCH((CUADRO!O$5&amp;$E152),'Hoja de Trabajo para listado'!$A$151:$Z$151,0)),0)+IFERROR(INDEX('Hoja de Trabajo para listado'!$AB$155:$BA$1048576,MATCH($A152,'Hoja de Trabajo para listado'!$AB$155:$AB$1048576,0),MATCH((CUADRO!O$5&amp;$E152),'Hoja de Trabajo para listado'!$AB$151:$BA$151,0)),0)+IFERROR(INDEX('Hoja de Trabajo para listado'!$BC$155:$CB$1048576,MATCH($A152,'Hoja de Trabajo para listado'!$BC$155:$BC$1048576,0),MATCH((CUADRO!O$5&amp;$E152),'Hoja de Trabajo para listado'!$BC$151:$CB$151,0)),0)+IFERROR(INDEX('Hoja de Trabajo para listado'!$DE$153:$DG$274,MATCH($A152,'Hoja de Trabajo para listado'!$DE$153:$DE$1048576,0),MATCH((CUADRO!O$5&amp;$E152),'Hoja de Trabajo para listado'!$DE$151:$DG$151,0)),0)+IFERROR(INDEX('Hoja de Trabajo para listado'!$CD$155:$DC$1048576,MATCH($A152,'Hoja de Trabajo para listado'!$CD$155:$CD$1048576,0),MATCH((CUADRO!O$5&amp;$E152),'Hoja de Trabajo para listado'!$CD$151:$DC$151,0)),0)</f>
        <v>0</v>
      </c>
      <c r="P152" s="243">
        <f ca="1">+IFERROR(INDEX('Hoja de Trabajo para listado'!$A$155:$Z$1048576,MATCH($A152,'Hoja de Trabajo para listado'!$A$155:$A$1048576,0),MATCH((CUADRO!P$5&amp;$E152),'Hoja de Trabajo para listado'!$A$151:$Z$151,0)),0)+IFERROR(INDEX('Hoja de Trabajo para listado'!$AB$155:$BA$1048576,MATCH($A152,'Hoja de Trabajo para listado'!$AB$155:$AB$1048576,0),MATCH((CUADRO!P$5&amp;$E152),'Hoja de Trabajo para listado'!$AB$151:$BA$151,0)),0)+IFERROR(INDEX('Hoja de Trabajo para listado'!$BC$155:$CB$1048576,MATCH($A152,'Hoja de Trabajo para listado'!$BC$155:$BC$1048576,0),MATCH((CUADRO!P$5&amp;$E152),'Hoja de Trabajo para listado'!$BC$151:$CB$151,0)),0)+IFERROR(INDEX('Hoja de Trabajo para listado'!$DE$153:$DG$274,MATCH($A152,'Hoja de Trabajo para listado'!$DE$153:$DE$1048576,0),MATCH((CUADRO!P$5&amp;$E152),'Hoja de Trabajo para listado'!$DE$151:$DG$151,0)),0)+IFERROR(INDEX('Hoja de Trabajo para listado'!$CD$155:$DC$1048576,MATCH($A152,'Hoja de Trabajo para listado'!$CD$155:$CD$1048576,0),MATCH((CUADRO!P$5&amp;$E152),'Hoja de Trabajo para listado'!$CD$151:$DC$151,0)),0)</f>
        <v>0</v>
      </c>
      <c r="Q152" s="243">
        <f ca="1">+IFERROR(INDEX('Hoja de Trabajo para listado'!$A$155:$Z$1048576,MATCH($A152,'Hoja de Trabajo para listado'!$A$155:$A$1048576,0),MATCH((CUADRO!Q$5&amp;$E152),'Hoja de Trabajo para listado'!$A$151:$Z$151,0)),0)+IFERROR(INDEX('Hoja de Trabajo para listado'!$AB$155:$BA$1048576,MATCH($A152,'Hoja de Trabajo para listado'!$AB$155:$AB$1048576,0),MATCH((CUADRO!Q$5&amp;$E152),'Hoja de Trabajo para listado'!$AB$151:$BA$151,0)),0)+IFERROR(INDEX('Hoja de Trabajo para listado'!$BC$155:$CB$1048576,MATCH($A152,'Hoja de Trabajo para listado'!$BC$155:$BC$1048576,0),MATCH((CUADRO!Q$5&amp;$E152),'Hoja de Trabajo para listado'!$BC$151:$CB$151,0)),0)+IFERROR(INDEX('Hoja de Trabajo para listado'!$DE$153:$DG$274,MATCH($A152,'Hoja de Trabajo para listado'!$DE$153:$DE$1048576,0),MATCH((CUADRO!Q$5&amp;$E152),'Hoja de Trabajo para listado'!$DE$151:$DG$151,0)),0)+IFERROR(INDEX('Hoja de Trabajo para listado'!$CD$155:$DC$1048576,MATCH($A152,'Hoja de Trabajo para listado'!$CD$155:$CD$1048576,0),MATCH((CUADRO!Q$5&amp;$E152),'Hoja de Trabajo para listado'!$CD$151:$DC$151,0)),0)</f>
        <v>0</v>
      </c>
      <c r="R152" s="243">
        <f t="shared" ca="1" si="7"/>
        <v>0</v>
      </c>
      <c r="S152" s="243"/>
      <c r="T152" s="243">
        <f ca="1">+T153</f>
        <v>95</v>
      </c>
      <c r="U152" s="242">
        <f t="shared" si="8"/>
        <v>1</v>
      </c>
      <c r="V152" s="333" t="str">
        <f>+VLOOKUP(A152,bd_lista!$A$3:$E$590,5,FALSE)</f>
        <v>Instituciones Descentralizadas</v>
      </c>
      <c r="W152" s="383" t="str">
        <f>+V152</f>
        <v>Instituciones Descentralizadas</v>
      </c>
      <c r="X152" s="242">
        <f>+VLOOKUP(A152,[3]Sheet1!$A$13:$D$744,4,FALSE)</f>
        <v>41</v>
      </c>
      <c r="Y152" s="242" t="str">
        <f>+VLOOKUP(X152,bd_lista!$A$3:$C$590,3,FALSE)</f>
        <v>Ministerio de Desarrollo Productivo y Economía Plural</v>
      </c>
      <c r="Z152" s="294">
        <f>+X152</f>
        <v>41</v>
      </c>
      <c r="AA152" s="319" t="str">
        <f>+Y152</f>
        <v>Ministerio de Desarrollo Productivo y Economía Plural</v>
      </c>
    </row>
    <row r="153" spans="1:27" ht="15" customHeight="1">
      <c r="A153" s="32">
        <v>224</v>
      </c>
      <c r="B153" s="389"/>
      <c r="C153" s="333" t="str">
        <f>+VLOOKUP(A153,bd_lista!$A$3:$C$590,3,FALSE)</f>
        <v>Insumos Bolivia</v>
      </c>
      <c r="D153" s="386"/>
      <c r="E153" s="333" t="s">
        <v>1305</v>
      </c>
      <c r="F153" s="245">
        <f ca="1">+IFERROR(INDEX('Hoja de Trabajo para listado'!$A$155:$Z$1048576,MATCH($A153,'Hoja de Trabajo para listado'!$A$155:$A$1048576,0),MATCH((CUADRO!F$5&amp;$E153),'Hoja de Trabajo para listado'!$A$151:$Z$151,0)),0)+IFERROR(INDEX('Hoja de Trabajo para listado'!$AB$155:$BA$1048576,MATCH($A153,'Hoja de Trabajo para listado'!$AB$155:$AB$1048576,0),MATCH((CUADRO!F$5&amp;$E153),'Hoja de Trabajo para listado'!$AB$151:$BA$151,0)),0)+IFERROR(INDEX('Hoja de Trabajo para listado'!$BC$155:$CB$1048576,MATCH($A153,'Hoja de Trabajo para listado'!$BC$155:$BC$1048576,0),MATCH((CUADRO!F$5&amp;$E153),'Hoja de Trabajo para listado'!$BC$151:$CB$151,0)),0)+IFERROR(INDEX('Hoja de Trabajo para listado'!$DE$153:$DG$274,MATCH($A153,'Hoja de Trabajo para listado'!$DE$153:$DE$1048576,0),MATCH((CUADRO!F$5&amp;$E153),'Hoja de Trabajo para listado'!$DE$151:$DG$151,0)),0)+IFERROR(INDEX('Hoja de Trabajo para listado'!$CD$155:$DC$1048576,MATCH($A153,'Hoja de Trabajo para listado'!$CD$155:$CD$1048576,0),MATCH((CUADRO!F$5&amp;$E153),'Hoja de Trabajo para listado'!$CD$151:$DC$151,0)),0)</f>
        <v>0</v>
      </c>
      <c r="G153" s="245">
        <f ca="1">+IFERROR(INDEX('Hoja de Trabajo para listado'!$A$155:$Z$1048576,MATCH($A153,'Hoja de Trabajo para listado'!$A$155:$A$1048576,0),MATCH((CUADRO!G$5&amp;$E153),'Hoja de Trabajo para listado'!$A$151:$Z$151,0)),0)+IFERROR(INDEX('Hoja de Trabajo para listado'!$AB$155:$BA$1048576,MATCH($A153,'Hoja de Trabajo para listado'!$AB$155:$AB$1048576,0),MATCH((CUADRO!G$5&amp;$E153),'Hoja de Trabajo para listado'!$AB$151:$BA$151,0)),0)+IFERROR(INDEX('Hoja de Trabajo para listado'!$BC$155:$CB$1048576,MATCH($A153,'Hoja de Trabajo para listado'!$BC$155:$BC$1048576,0),MATCH((CUADRO!G$5&amp;$E153),'Hoja de Trabajo para listado'!$BC$151:$CB$151,0)),0)+IFERROR(INDEX('Hoja de Trabajo para listado'!$DE$153:$DG$274,MATCH($A153,'Hoja de Trabajo para listado'!$DE$153:$DE$1048576,0),MATCH((CUADRO!G$5&amp;$E153),'Hoja de Trabajo para listado'!$DE$151:$DG$151,0)),0)+IFERROR(INDEX('Hoja de Trabajo para listado'!$CD$155:$DC$1048576,MATCH($A153,'Hoja de Trabajo para listado'!$CD$155:$CD$1048576,0),MATCH((CUADRO!G$5&amp;$E153),'Hoja de Trabajo para listado'!$CD$151:$DC$151,0)),0)</f>
        <v>95</v>
      </c>
      <c r="H153" s="245">
        <f ca="1">+IFERROR(INDEX('Hoja de Trabajo para listado'!$A$155:$Z$1048576,MATCH($A153,'Hoja de Trabajo para listado'!$A$155:$A$1048576,0),MATCH((CUADRO!H$5&amp;$E153),'Hoja de Trabajo para listado'!$A$151:$Z$151,0)),0)+IFERROR(INDEX('Hoja de Trabajo para listado'!$AB$155:$BA$1048576,MATCH($A153,'Hoja de Trabajo para listado'!$AB$155:$AB$1048576,0),MATCH((CUADRO!H$5&amp;$E153),'Hoja de Trabajo para listado'!$AB$151:$BA$151,0)),0)+IFERROR(INDEX('Hoja de Trabajo para listado'!$BC$155:$CB$1048576,MATCH($A153,'Hoja de Trabajo para listado'!$BC$155:$BC$1048576,0),MATCH((CUADRO!H$5&amp;$E153),'Hoja de Trabajo para listado'!$BC$151:$CB$151,0)),0)+IFERROR(INDEX('Hoja de Trabajo para listado'!$DE$153:$DG$274,MATCH($A153,'Hoja de Trabajo para listado'!$DE$153:$DE$1048576,0),MATCH((CUADRO!H$5&amp;$E153),'Hoja de Trabajo para listado'!$DE$151:$DG$151,0)),0)+IFERROR(INDEX('Hoja de Trabajo para listado'!$CD$155:$DC$1048576,MATCH($A153,'Hoja de Trabajo para listado'!$CD$155:$CD$1048576,0),MATCH((CUADRO!H$5&amp;$E153),'Hoja de Trabajo para listado'!$CD$151:$DC$151,0)),0)</f>
        <v>0</v>
      </c>
      <c r="I153" s="245">
        <f ca="1">+IFERROR(INDEX('Hoja de Trabajo para listado'!$A$155:$Z$1048576,MATCH($A153,'Hoja de Trabajo para listado'!$A$155:$A$1048576,0),MATCH((CUADRO!I$5&amp;$E153),'Hoja de Trabajo para listado'!$A$151:$Z$151,0)),0)+IFERROR(INDEX('Hoja de Trabajo para listado'!$AB$155:$BA$1048576,MATCH($A153,'Hoja de Trabajo para listado'!$AB$155:$AB$1048576,0),MATCH((CUADRO!I$5&amp;$E153),'Hoja de Trabajo para listado'!$AB$151:$BA$151,0)),0)+IFERROR(INDEX('Hoja de Trabajo para listado'!$BC$155:$CB$1048576,MATCH($A153,'Hoja de Trabajo para listado'!$BC$155:$BC$1048576,0),MATCH((CUADRO!I$5&amp;$E153),'Hoja de Trabajo para listado'!$BC$151:$CB$151,0)),0)+IFERROR(INDEX('Hoja de Trabajo para listado'!$DE$153:$DG$274,MATCH($A153,'Hoja de Trabajo para listado'!$DE$153:$DE$1048576,0),MATCH((CUADRO!I$5&amp;$E153),'Hoja de Trabajo para listado'!$DE$151:$DG$151,0)),0)+IFERROR(INDEX('Hoja de Trabajo para listado'!$CD$155:$DC$1048576,MATCH($A153,'Hoja de Trabajo para listado'!$CD$155:$CD$1048576,0),MATCH((CUADRO!I$5&amp;$E153),'Hoja de Trabajo para listado'!$CD$151:$DC$151,0)),0)</f>
        <v>0</v>
      </c>
      <c r="J153" s="245">
        <f ca="1">+IFERROR(INDEX('Hoja de Trabajo para listado'!$A$155:$Z$1048576,MATCH($A153,'Hoja de Trabajo para listado'!$A$155:$A$1048576,0),MATCH((CUADRO!J$5&amp;$E153),'Hoja de Trabajo para listado'!$A$151:$Z$151,0)),0)+IFERROR(INDEX('Hoja de Trabajo para listado'!$AB$155:$BA$1048576,MATCH($A153,'Hoja de Trabajo para listado'!$AB$155:$AB$1048576,0),MATCH((CUADRO!J$5&amp;$E153),'Hoja de Trabajo para listado'!$AB$151:$BA$151,0)),0)+IFERROR(INDEX('Hoja de Trabajo para listado'!$BC$155:$CB$1048576,MATCH($A153,'Hoja de Trabajo para listado'!$BC$155:$BC$1048576,0),MATCH((CUADRO!J$5&amp;$E153),'Hoja de Trabajo para listado'!$BC$151:$CB$151,0)),0)+IFERROR(INDEX('Hoja de Trabajo para listado'!$DE$153:$DG$274,MATCH($A153,'Hoja de Trabajo para listado'!$DE$153:$DE$1048576,0),MATCH((CUADRO!J$5&amp;$E153),'Hoja de Trabajo para listado'!$DE$151:$DG$151,0)),0)+IFERROR(INDEX('Hoja de Trabajo para listado'!$CD$155:$DC$1048576,MATCH($A153,'Hoja de Trabajo para listado'!$CD$155:$CD$1048576,0),MATCH((CUADRO!J$5&amp;$E153),'Hoja de Trabajo para listado'!$CD$151:$DC$151,0)),0)</f>
        <v>0</v>
      </c>
      <c r="K153" s="245">
        <f ca="1">+IFERROR(INDEX('Hoja de Trabajo para listado'!$A$155:$Z$1048576,MATCH($A153,'Hoja de Trabajo para listado'!$A$155:$A$1048576,0),MATCH((CUADRO!K$5&amp;$E153),'Hoja de Trabajo para listado'!$A$151:$Z$151,0)),0)+IFERROR(INDEX('Hoja de Trabajo para listado'!$AB$155:$BA$1048576,MATCH($A153,'Hoja de Trabajo para listado'!$AB$155:$AB$1048576,0),MATCH((CUADRO!K$5&amp;$E153),'Hoja de Trabajo para listado'!$AB$151:$BA$151,0)),0)+IFERROR(INDEX('Hoja de Trabajo para listado'!$BC$155:$CB$1048576,MATCH($A153,'Hoja de Trabajo para listado'!$BC$155:$BC$1048576,0),MATCH((CUADRO!K$5&amp;$E153),'Hoja de Trabajo para listado'!$BC$151:$CB$151,0)),0)+IFERROR(INDEX('Hoja de Trabajo para listado'!$DE$153:$DG$274,MATCH($A153,'Hoja de Trabajo para listado'!$DE$153:$DE$1048576,0),MATCH((CUADRO!K$5&amp;$E153),'Hoja de Trabajo para listado'!$DE$151:$DG$151,0)),0)+IFERROR(INDEX('Hoja de Trabajo para listado'!$CD$155:$DC$1048576,MATCH($A153,'Hoja de Trabajo para listado'!$CD$155:$CD$1048576,0),MATCH((CUADRO!K$5&amp;$E153),'Hoja de Trabajo para listado'!$CD$151:$DC$151,0)),0)</f>
        <v>0</v>
      </c>
      <c r="L153" s="245">
        <f ca="1">+IFERROR(INDEX('Hoja de Trabajo para listado'!$A$155:$Z$1048576,MATCH($A153,'Hoja de Trabajo para listado'!$A$155:$A$1048576,0),MATCH((CUADRO!L$5&amp;$E153),'Hoja de Trabajo para listado'!$A$151:$Z$151,0)),0)+IFERROR(INDEX('Hoja de Trabajo para listado'!$AB$155:$BA$1048576,MATCH($A153,'Hoja de Trabajo para listado'!$AB$155:$AB$1048576,0),MATCH((CUADRO!L$5&amp;$E153),'Hoja de Trabajo para listado'!$AB$151:$BA$151,0)),0)+IFERROR(INDEX('Hoja de Trabajo para listado'!$BC$155:$CB$1048576,MATCH($A153,'Hoja de Trabajo para listado'!$BC$155:$BC$1048576,0),MATCH((CUADRO!L$5&amp;$E153),'Hoja de Trabajo para listado'!$BC$151:$CB$151,0)),0)+IFERROR(INDEX('Hoja de Trabajo para listado'!$DE$153:$DG$274,MATCH($A153,'Hoja de Trabajo para listado'!$DE$153:$DE$1048576,0),MATCH((CUADRO!L$5&amp;$E153),'Hoja de Trabajo para listado'!$DE$151:$DG$151,0)),0)+IFERROR(INDEX('Hoja de Trabajo para listado'!$CD$155:$DC$1048576,MATCH($A153,'Hoja de Trabajo para listado'!$CD$155:$CD$1048576,0),MATCH((CUADRO!L$5&amp;$E153),'Hoja de Trabajo para listado'!$CD$151:$DC$151,0)),0)</f>
        <v>0</v>
      </c>
      <c r="M153" s="245">
        <f ca="1">+IFERROR(INDEX('Hoja de Trabajo para listado'!$A$155:$Z$1048576,MATCH($A153,'Hoja de Trabajo para listado'!$A$155:$A$1048576,0),MATCH((CUADRO!M$5&amp;$E153),'Hoja de Trabajo para listado'!$A$151:$Z$151,0)),0)+IFERROR(INDEX('Hoja de Trabajo para listado'!$AB$155:$BA$1048576,MATCH($A153,'Hoja de Trabajo para listado'!$AB$155:$AB$1048576,0),MATCH((CUADRO!M$5&amp;$E153),'Hoja de Trabajo para listado'!$AB$151:$BA$151,0)),0)+IFERROR(INDEX('Hoja de Trabajo para listado'!$BC$155:$CB$1048576,MATCH($A153,'Hoja de Trabajo para listado'!$BC$155:$BC$1048576,0),MATCH((CUADRO!M$5&amp;$E153),'Hoja de Trabajo para listado'!$BC$151:$CB$151,0)),0)+IFERROR(INDEX('Hoja de Trabajo para listado'!$DE$153:$DG$274,MATCH($A153,'Hoja de Trabajo para listado'!$DE$153:$DE$1048576,0),MATCH((CUADRO!M$5&amp;$E153),'Hoja de Trabajo para listado'!$DE$151:$DG$151,0)),0)+IFERROR(INDEX('Hoja de Trabajo para listado'!$CD$155:$DC$1048576,MATCH($A153,'Hoja de Trabajo para listado'!$CD$155:$CD$1048576,0),MATCH((CUADRO!M$5&amp;$E153),'Hoja de Trabajo para listado'!$CD$151:$DC$151,0)),0)</f>
        <v>0</v>
      </c>
      <c r="N153" s="245">
        <f ca="1">+IFERROR(INDEX('Hoja de Trabajo para listado'!$A$155:$Z$1048576,MATCH($A153,'Hoja de Trabajo para listado'!$A$155:$A$1048576,0),MATCH((CUADRO!N$5&amp;$E153),'Hoja de Trabajo para listado'!$A$151:$Z$151,0)),0)+IFERROR(INDEX('Hoja de Trabajo para listado'!$AB$155:$BA$1048576,MATCH($A153,'Hoja de Trabajo para listado'!$AB$155:$AB$1048576,0),MATCH((CUADRO!N$5&amp;$E153),'Hoja de Trabajo para listado'!$AB$151:$BA$151,0)),0)+IFERROR(INDEX('Hoja de Trabajo para listado'!$BC$155:$CB$1048576,MATCH($A153,'Hoja de Trabajo para listado'!$BC$155:$BC$1048576,0),MATCH((CUADRO!N$5&amp;$E153),'Hoja de Trabajo para listado'!$BC$151:$CB$151,0)),0)+IFERROR(INDEX('Hoja de Trabajo para listado'!$DE$153:$DG$274,MATCH($A153,'Hoja de Trabajo para listado'!$DE$153:$DE$1048576,0),MATCH((CUADRO!N$5&amp;$E153),'Hoja de Trabajo para listado'!$DE$151:$DG$151,0)),0)+IFERROR(INDEX('Hoja de Trabajo para listado'!$CD$155:$DC$1048576,MATCH($A153,'Hoja de Trabajo para listado'!$CD$155:$CD$1048576,0),MATCH((CUADRO!N$5&amp;$E153),'Hoja de Trabajo para listado'!$CD$151:$DC$151,0)),0)</f>
        <v>0</v>
      </c>
      <c r="O153" s="245">
        <f ca="1">+IFERROR(INDEX('Hoja de Trabajo para listado'!$A$155:$Z$1048576,MATCH($A153,'Hoja de Trabajo para listado'!$A$155:$A$1048576,0),MATCH((CUADRO!O$5&amp;$E153),'Hoja de Trabajo para listado'!$A$151:$Z$151,0)),0)+IFERROR(INDEX('Hoja de Trabajo para listado'!$AB$155:$BA$1048576,MATCH($A153,'Hoja de Trabajo para listado'!$AB$155:$AB$1048576,0),MATCH((CUADRO!O$5&amp;$E153),'Hoja de Trabajo para listado'!$AB$151:$BA$151,0)),0)+IFERROR(INDEX('Hoja de Trabajo para listado'!$BC$155:$CB$1048576,MATCH($A153,'Hoja de Trabajo para listado'!$BC$155:$BC$1048576,0),MATCH((CUADRO!O$5&amp;$E153),'Hoja de Trabajo para listado'!$BC$151:$CB$151,0)),0)+IFERROR(INDEX('Hoja de Trabajo para listado'!$DE$153:$DG$274,MATCH($A153,'Hoja de Trabajo para listado'!$DE$153:$DE$1048576,0),MATCH((CUADRO!O$5&amp;$E153),'Hoja de Trabajo para listado'!$DE$151:$DG$151,0)),0)+IFERROR(INDEX('Hoja de Trabajo para listado'!$CD$155:$DC$1048576,MATCH($A153,'Hoja de Trabajo para listado'!$CD$155:$CD$1048576,0),MATCH((CUADRO!O$5&amp;$E153),'Hoja de Trabajo para listado'!$CD$151:$DC$151,0)),0)</f>
        <v>0</v>
      </c>
      <c r="P153" s="245">
        <f ca="1">+IFERROR(INDEX('Hoja de Trabajo para listado'!$A$155:$Z$1048576,MATCH($A153,'Hoja de Trabajo para listado'!$A$155:$A$1048576,0),MATCH((CUADRO!P$5&amp;$E153),'Hoja de Trabajo para listado'!$A$151:$Z$151,0)),0)+IFERROR(INDEX('Hoja de Trabajo para listado'!$AB$155:$BA$1048576,MATCH($A153,'Hoja de Trabajo para listado'!$AB$155:$AB$1048576,0),MATCH((CUADRO!P$5&amp;$E153),'Hoja de Trabajo para listado'!$AB$151:$BA$151,0)),0)+IFERROR(INDEX('Hoja de Trabajo para listado'!$BC$155:$CB$1048576,MATCH($A153,'Hoja de Trabajo para listado'!$BC$155:$BC$1048576,0),MATCH((CUADRO!P$5&amp;$E153),'Hoja de Trabajo para listado'!$BC$151:$CB$151,0)),0)+IFERROR(INDEX('Hoja de Trabajo para listado'!$DE$153:$DG$274,MATCH($A153,'Hoja de Trabajo para listado'!$DE$153:$DE$1048576,0),MATCH((CUADRO!P$5&amp;$E153),'Hoja de Trabajo para listado'!$DE$151:$DG$151,0)),0)+IFERROR(INDEX('Hoja de Trabajo para listado'!$CD$155:$DC$1048576,MATCH($A153,'Hoja de Trabajo para listado'!$CD$155:$CD$1048576,0),MATCH((CUADRO!P$5&amp;$E153),'Hoja de Trabajo para listado'!$CD$151:$DC$151,0)),0)</f>
        <v>0</v>
      </c>
      <c r="Q153" s="245">
        <f ca="1">+IFERROR(INDEX('Hoja de Trabajo para listado'!$A$155:$Z$1048576,MATCH($A153,'Hoja de Trabajo para listado'!$A$155:$A$1048576,0),MATCH((CUADRO!Q$5&amp;$E153),'Hoja de Trabajo para listado'!$A$151:$Z$151,0)),0)+IFERROR(INDEX('Hoja de Trabajo para listado'!$AB$155:$BA$1048576,MATCH($A153,'Hoja de Trabajo para listado'!$AB$155:$AB$1048576,0),MATCH((CUADRO!Q$5&amp;$E153),'Hoja de Trabajo para listado'!$AB$151:$BA$151,0)),0)+IFERROR(INDEX('Hoja de Trabajo para listado'!$BC$155:$CB$1048576,MATCH($A153,'Hoja de Trabajo para listado'!$BC$155:$BC$1048576,0),MATCH((CUADRO!Q$5&amp;$E153),'Hoja de Trabajo para listado'!$BC$151:$CB$151,0)),0)+IFERROR(INDEX('Hoja de Trabajo para listado'!$DE$153:$DG$274,MATCH($A153,'Hoja de Trabajo para listado'!$DE$153:$DE$1048576,0),MATCH((CUADRO!Q$5&amp;$E153),'Hoja de Trabajo para listado'!$DE$151:$DG$151,0)),0)+IFERROR(INDEX('Hoja de Trabajo para listado'!$CD$155:$DC$1048576,MATCH($A153,'Hoja de Trabajo para listado'!$CD$155:$CD$1048576,0),MATCH((CUADRO!Q$5&amp;$E153),'Hoja de Trabajo para listado'!$CD$151:$DC$151,0)),0)</f>
        <v>0</v>
      </c>
      <c r="R153" s="245">
        <f t="shared" ca="1" si="7"/>
        <v>95</v>
      </c>
      <c r="S153" s="245">
        <f ca="1">+R152+R153</f>
        <v>95</v>
      </c>
      <c r="T153" s="245">
        <f ca="1">+S153</f>
        <v>95</v>
      </c>
      <c r="U153" s="244">
        <f t="shared" si="8"/>
        <v>2</v>
      </c>
      <c r="V153" s="333" t="str">
        <f>+VLOOKUP(A153,bd_lista!$A$3:$E$590,5,FALSE)</f>
        <v>Instituciones Descentralizadas</v>
      </c>
      <c r="W153" s="384"/>
      <c r="X153" s="242">
        <f>+VLOOKUP(A153,[3]Sheet1!$A$13:$D$744,4,FALSE)</f>
        <v>41</v>
      </c>
      <c r="Y153" s="242" t="str">
        <f>+VLOOKUP(X153,bd_lista!$A$3:$C$590,3,FALSE)</f>
        <v>Ministerio de Desarrollo Productivo y Economía Plural</v>
      </c>
      <c r="Z153" s="292"/>
      <c r="AA153" s="321"/>
    </row>
    <row r="154" spans="1:27" ht="15" hidden="1" customHeight="1">
      <c r="A154" s="251">
        <v>225</v>
      </c>
      <c r="B154" s="388">
        <f>+A154</f>
        <v>225</v>
      </c>
      <c r="C154" s="247" t="str">
        <f>+VLOOKUP(A154,bd_lista!$A$3:$C$590,3,FALSE)</f>
        <v>Serv. Nal. para la Sostenibilidad en Saneamiento Básico</v>
      </c>
      <c r="D154" s="385" t="str">
        <f>+C154</f>
        <v>Serv. Nal. para la Sostenibilidad en Saneamiento Básico</v>
      </c>
      <c r="E154" s="247" t="s">
        <v>1304</v>
      </c>
      <c r="F154" s="243">
        <f ca="1">+IFERROR(INDEX('Hoja de Trabajo para listado'!$A$155:$Z$1048576,MATCH($A154,'Hoja de Trabajo para listado'!$A$155:$A$1048576,0),MATCH((CUADRO!F$5&amp;$E154),'Hoja de Trabajo para listado'!$A$151:$Z$151,0)),0)+IFERROR(INDEX('Hoja de Trabajo para listado'!$AB$155:$BA$1048576,MATCH($A154,'Hoja de Trabajo para listado'!$AB$155:$AB$1048576,0),MATCH((CUADRO!F$5&amp;$E154),'Hoja de Trabajo para listado'!$AB$151:$BA$151,0)),0)+IFERROR(INDEX('Hoja de Trabajo para listado'!$BC$155:$CB$1048576,MATCH($A154,'Hoja de Trabajo para listado'!$BC$155:$BC$1048576,0),MATCH((CUADRO!F$5&amp;$E154),'Hoja de Trabajo para listado'!$BC$151:$CB$151,0)),0)+IFERROR(INDEX('Hoja de Trabajo para listado'!$DE$153:$DG$274,MATCH($A154,'Hoja de Trabajo para listado'!$DE$153:$DE$1048576,0),MATCH((CUADRO!F$5&amp;$E154),'Hoja de Trabajo para listado'!$DE$151:$DG$151,0)),0)+IFERROR(INDEX('Hoja de Trabajo para listado'!$CD$155:$DC$1048576,MATCH($A154,'Hoja de Trabajo para listado'!$CD$155:$CD$1048576,0),MATCH((CUADRO!F$5&amp;$E154),'Hoja de Trabajo para listado'!$CD$151:$DC$151,0)),0)</f>
        <v>0</v>
      </c>
      <c r="G154" s="243">
        <f ca="1">+IFERROR(INDEX('Hoja de Trabajo para listado'!$A$155:$Z$1048576,MATCH($A154,'Hoja de Trabajo para listado'!$A$155:$A$1048576,0),MATCH((CUADRO!G$5&amp;$E154),'Hoja de Trabajo para listado'!$A$151:$Z$151,0)),0)+IFERROR(INDEX('Hoja de Trabajo para listado'!$AB$155:$BA$1048576,MATCH($A154,'Hoja de Trabajo para listado'!$AB$155:$AB$1048576,0),MATCH((CUADRO!G$5&amp;$E154),'Hoja de Trabajo para listado'!$AB$151:$BA$151,0)),0)+IFERROR(INDEX('Hoja de Trabajo para listado'!$BC$155:$CB$1048576,MATCH($A154,'Hoja de Trabajo para listado'!$BC$155:$BC$1048576,0),MATCH((CUADRO!G$5&amp;$E154),'Hoja de Trabajo para listado'!$BC$151:$CB$151,0)),0)+IFERROR(INDEX('Hoja de Trabajo para listado'!$DE$153:$DG$274,MATCH($A154,'Hoja de Trabajo para listado'!$DE$153:$DE$1048576,0),MATCH((CUADRO!G$5&amp;$E154),'Hoja de Trabajo para listado'!$DE$151:$DG$151,0)),0)+IFERROR(INDEX('Hoja de Trabajo para listado'!$CD$155:$DC$1048576,MATCH($A154,'Hoja de Trabajo para listado'!$CD$155:$CD$1048576,0),MATCH((CUADRO!G$5&amp;$E154),'Hoja de Trabajo para listado'!$CD$151:$DC$151,0)),0)</f>
        <v>0</v>
      </c>
      <c r="H154" s="243">
        <f ca="1">+IFERROR(INDEX('Hoja de Trabajo para listado'!$A$155:$Z$1048576,MATCH($A154,'Hoja de Trabajo para listado'!$A$155:$A$1048576,0),MATCH((CUADRO!H$5&amp;$E154),'Hoja de Trabajo para listado'!$A$151:$Z$151,0)),0)+IFERROR(INDEX('Hoja de Trabajo para listado'!$AB$155:$BA$1048576,MATCH($A154,'Hoja de Trabajo para listado'!$AB$155:$AB$1048576,0),MATCH((CUADRO!H$5&amp;$E154),'Hoja de Trabajo para listado'!$AB$151:$BA$151,0)),0)+IFERROR(INDEX('Hoja de Trabajo para listado'!$BC$155:$CB$1048576,MATCH($A154,'Hoja de Trabajo para listado'!$BC$155:$BC$1048576,0),MATCH((CUADRO!H$5&amp;$E154),'Hoja de Trabajo para listado'!$BC$151:$CB$151,0)),0)+IFERROR(INDEX('Hoja de Trabajo para listado'!$DE$153:$DG$274,MATCH($A154,'Hoja de Trabajo para listado'!$DE$153:$DE$1048576,0),MATCH((CUADRO!H$5&amp;$E154),'Hoja de Trabajo para listado'!$DE$151:$DG$151,0)),0)+IFERROR(INDEX('Hoja de Trabajo para listado'!$CD$155:$DC$1048576,MATCH($A154,'Hoja de Trabajo para listado'!$CD$155:$CD$1048576,0),MATCH((CUADRO!H$5&amp;$E154),'Hoja de Trabajo para listado'!$CD$151:$DC$151,0)),0)</f>
        <v>0</v>
      </c>
      <c r="I154" s="243">
        <f ca="1">+IFERROR(INDEX('Hoja de Trabajo para listado'!$A$155:$Z$1048576,MATCH($A154,'Hoja de Trabajo para listado'!$A$155:$A$1048576,0),MATCH((CUADRO!I$5&amp;$E154),'Hoja de Trabajo para listado'!$A$151:$Z$151,0)),0)+IFERROR(INDEX('Hoja de Trabajo para listado'!$AB$155:$BA$1048576,MATCH($A154,'Hoja de Trabajo para listado'!$AB$155:$AB$1048576,0),MATCH((CUADRO!I$5&amp;$E154),'Hoja de Trabajo para listado'!$AB$151:$BA$151,0)),0)+IFERROR(INDEX('Hoja de Trabajo para listado'!$BC$155:$CB$1048576,MATCH($A154,'Hoja de Trabajo para listado'!$BC$155:$BC$1048576,0),MATCH((CUADRO!I$5&amp;$E154),'Hoja de Trabajo para listado'!$BC$151:$CB$151,0)),0)+IFERROR(INDEX('Hoja de Trabajo para listado'!$DE$153:$DG$274,MATCH($A154,'Hoja de Trabajo para listado'!$DE$153:$DE$1048576,0),MATCH((CUADRO!I$5&amp;$E154),'Hoja de Trabajo para listado'!$DE$151:$DG$151,0)),0)+IFERROR(INDEX('Hoja de Trabajo para listado'!$CD$155:$DC$1048576,MATCH($A154,'Hoja de Trabajo para listado'!$CD$155:$CD$1048576,0),MATCH((CUADRO!I$5&amp;$E154),'Hoja de Trabajo para listado'!$CD$151:$DC$151,0)),0)</f>
        <v>0</v>
      </c>
      <c r="J154" s="243">
        <f ca="1">+IFERROR(INDEX('Hoja de Trabajo para listado'!$A$155:$Z$1048576,MATCH($A154,'Hoja de Trabajo para listado'!$A$155:$A$1048576,0),MATCH((CUADRO!J$5&amp;$E154),'Hoja de Trabajo para listado'!$A$151:$Z$151,0)),0)+IFERROR(INDEX('Hoja de Trabajo para listado'!$AB$155:$BA$1048576,MATCH($A154,'Hoja de Trabajo para listado'!$AB$155:$AB$1048576,0),MATCH((CUADRO!J$5&amp;$E154),'Hoja de Trabajo para listado'!$AB$151:$BA$151,0)),0)+IFERROR(INDEX('Hoja de Trabajo para listado'!$BC$155:$CB$1048576,MATCH($A154,'Hoja de Trabajo para listado'!$BC$155:$BC$1048576,0),MATCH((CUADRO!J$5&amp;$E154),'Hoja de Trabajo para listado'!$BC$151:$CB$151,0)),0)+IFERROR(INDEX('Hoja de Trabajo para listado'!$DE$153:$DG$274,MATCH($A154,'Hoja de Trabajo para listado'!$DE$153:$DE$1048576,0),MATCH((CUADRO!J$5&amp;$E154),'Hoja de Trabajo para listado'!$DE$151:$DG$151,0)),0)+IFERROR(INDEX('Hoja de Trabajo para listado'!$CD$155:$DC$1048576,MATCH($A154,'Hoja de Trabajo para listado'!$CD$155:$CD$1048576,0),MATCH((CUADRO!J$5&amp;$E154),'Hoja de Trabajo para listado'!$CD$151:$DC$151,0)),0)</f>
        <v>0</v>
      </c>
      <c r="K154" s="243">
        <f ca="1">+IFERROR(INDEX('Hoja de Trabajo para listado'!$A$155:$Z$1048576,MATCH($A154,'Hoja de Trabajo para listado'!$A$155:$A$1048576,0),MATCH((CUADRO!K$5&amp;$E154),'Hoja de Trabajo para listado'!$A$151:$Z$151,0)),0)+IFERROR(INDEX('Hoja de Trabajo para listado'!$AB$155:$BA$1048576,MATCH($A154,'Hoja de Trabajo para listado'!$AB$155:$AB$1048576,0),MATCH((CUADRO!K$5&amp;$E154),'Hoja de Trabajo para listado'!$AB$151:$BA$151,0)),0)+IFERROR(INDEX('Hoja de Trabajo para listado'!$BC$155:$CB$1048576,MATCH($A154,'Hoja de Trabajo para listado'!$BC$155:$BC$1048576,0),MATCH((CUADRO!K$5&amp;$E154),'Hoja de Trabajo para listado'!$BC$151:$CB$151,0)),0)+IFERROR(INDEX('Hoja de Trabajo para listado'!$DE$153:$DG$274,MATCH($A154,'Hoja de Trabajo para listado'!$DE$153:$DE$1048576,0),MATCH((CUADRO!K$5&amp;$E154),'Hoja de Trabajo para listado'!$DE$151:$DG$151,0)),0)+IFERROR(INDEX('Hoja de Trabajo para listado'!$CD$155:$DC$1048576,MATCH($A154,'Hoja de Trabajo para listado'!$CD$155:$CD$1048576,0),MATCH((CUADRO!K$5&amp;$E154),'Hoja de Trabajo para listado'!$CD$151:$DC$151,0)),0)</f>
        <v>0</v>
      </c>
      <c r="L154" s="243">
        <f ca="1">+IFERROR(INDEX('Hoja de Trabajo para listado'!$A$155:$Z$1048576,MATCH($A154,'Hoja de Trabajo para listado'!$A$155:$A$1048576,0),MATCH((CUADRO!L$5&amp;$E154),'Hoja de Trabajo para listado'!$A$151:$Z$151,0)),0)+IFERROR(INDEX('Hoja de Trabajo para listado'!$AB$155:$BA$1048576,MATCH($A154,'Hoja de Trabajo para listado'!$AB$155:$AB$1048576,0),MATCH((CUADRO!L$5&amp;$E154),'Hoja de Trabajo para listado'!$AB$151:$BA$151,0)),0)+IFERROR(INDEX('Hoja de Trabajo para listado'!$BC$155:$CB$1048576,MATCH($A154,'Hoja de Trabajo para listado'!$BC$155:$BC$1048576,0),MATCH((CUADRO!L$5&amp;$E154),'Hoja de Trabajo para listado'!$BC$151:$CB$151,0)),0)+IFERROR(INDEX('Hoja de Trabajo para listado'!$DE$153:$DG$274,MATCH($A154,'Hoja de Trabajo para listado'!$DE$153:$DE$1048576,0),MATCH((CUADRO!L$5&amp;$E154),'Hoja de Trabajo para listado'!$DE$151:$DG$151,0)),0)+IFERROR(INDEX('Hoja de Trabajo para listado'!$CD$155:$DC$1048576,MATCH($A154,'Hoja de Trabajo para listado'!$CD$155:$CD$1048576,0),MATCH((CUADRO!L$5&amp;$E154),'Hoja de Trabajo para listado'!$CD$151:$DC$151,0)),0)</f>
        <v>0</v>
      </c>
      <c r="M154" s="243">
        <f ca="1">+IFERROR(INDEX('Hoja de Trabajo para listado'!$A$155:$Z$1048576,MATCH($A154,'Hoja de Trabajo para listado'!$A$155:$A$1048576,0),MATCH((CUADRO!M$5&amp;$E154),'Hoja de Trabajo para listado'!$A$151:$Z$151,0)),0)+IFERROR(INDEX('Hoja de Trabajo para listado'!$AB$155:$BA$1048576,MATCH($A154,'Hoja de Trabajo para listado'!$AB$155:$AB$1048576,0),MATCH((CUADRO!M$5&amp;$E154),'Hoja de Trabajo para listado'!$AB$151:$BA$151,0)),0)+IFERROR(INDEX('Hoja de Trabajo para listado'!$BC$155:$CB$1048576,MATCH($A154,'Hoja de Trabajo para listado'!$BC$155:$BC$1048576,0),MATCH((CUADRO!M$5&amp;$E154),'Hoja de Trabajo para listado'!$BC$151:$CB$151,0)),0)+IFERROR(INDEX('Hoja de Trabajo para listado'!$DE$153:$DG$274,MATCH($A154,'Hoja de Trabajo para listado'!$DE$153:$DE$1048576,0),MATCH((CUADRO!M$5&amp;$E154),'Hoja de Trabajo para listado'!$DE$151:$DG$151,0)),0)+IFERROR(INDEX('Hoja de Trabajo para listado'!$CD$155:$DC$1048576,MATCH($A154,'Hoja de Trabajo para listado'!$CD$155:$CD$1048576,0),MATCH((CUADRO!M$5&amp;$E154),'Hoja de Trabajo para listado'!$CD$151:$DC$151,0)),0)</f>
        <v>0</v>
      </c>
      <c r="N154" s="243">
        <f ca="1">+IFERROR(INDEX('Hoja de Trabajo para listado'!$A$155:$Z$1048576,MATCH($A154,'Hoja de Trabajo para listado'!$A$155:$A$1048576,0),MATCH((CUADRO!N$5&amp;$E154),'Hoja de Trabajo para listado'!$A$151:$Z$151,0)),0)+IFERROR(INDEX('Hoja de Trabajo para listado'!$AB$155:$BA$1048576,MATCH($A154,'Hoja de Trabajo para listado'!$AB$155:$AB$1048576,0),MATCH((CUADRO!N$5&amp;$E154),'Hoja de Trabajo para listado'!$AB$151:$BA$151,0)),0)+IFERROR(INDEX('Hoja de Trabajo para listado'!$BC$155:$CB$1048576,MATCH($A154,'Hoja de Trabajo para listado'!$BC$155:$BC$1048576,0),MATCH((CUADRO!N$5&amp;$E154),'Hoja de Trabajo para listado'!$BC$151:$CB$151,0)),0)+IFERROR(INDEX('Hoja de Trabajo para listado'!$DE$153:$DG$274,MATCH($A154,'Hoja de Trabajo para listado'!$DE$153:$DE$1048576,0),MATCH((CUADRO!N$5&amp;$E154),'Hoja de Trabajo para listado'!$DE$151:$DG$151,0)),0)+IFERROR(INDEX('Hoja de Trabajo para listado'!$CD$155:$DC$1048576,MATCH($A154,'Hoja de Trabajo para listado'!$CD$155:$CD$1048576,0),MATCH((CUADRO!N$5&amp;$E154),'Hoja de Trabajo para listado'!$CD$151:$DC$151,0)),0)</f>
        <v>0</v>
      </c>
      <c r="O154" s="243">
        <f ca="1">+IFERROR(INDEX('Hoja de Trabajo para listado'!$A$155:$Z$1048576,MATCH($A154,'Hoja de Trabajo para listado'!$A$155:$A$1048576,0),MATCH((CUADRO!O$5&amp;$E154),'Hoja de Trabajo para listado'!$A$151:$Z$151,0)),0)+IFERROR(INDEX('Hoja de Trabajo para listado'!$AB$155:$BA$1048576,MATCH($A154,'Hoja de Trabajo para listado'!$AB$155:$AB$1048576,0),MATCH((CUADRO!O$5&amp;$E154),'Hoja de Trabajo para listado'!$AB$151:$BA$151,0)),0)+IFERROR(INDEX('Hoja de Trabajo para listado'!$BC$155:$CB$1048576,MATCH($A154,'Hoja de Trabajo para listado'!$BC$155:$BC$1048576,0),MATCH((CUADRO!O$5&amp;$E154),'Hoja de Trabajo para listado'!$BC$151:$CB$151,0)),0)+IFERROR(INDEX('Hoja de Trabajo para listado'!$DE$153:$DG$274,MATCH($A154,'Hoja de Trabajo para listado'!$DE$153:$DE$1048576,0),MATCH((CUADRO!O$5&amp;$E154),'Hoja de Trabajo para listado'!$DE$151:$DG$151,0)),0)+IFERROR(INDEX('Hoja de Trabajo para listado'!$CD$155:$DC$1048576,MATCH($A154,'Hoja de Trabajo para listado'!$CD$155:$CD$1048576,0),MATCH((CUADRO!O$5&amp;$E154),'Hoja de Trabajo para listado'!$CD$151:$DC$151,0)),0)</f>
        <v>0</v>
      </c>
      <c r="P154" s="243">
        <f ca="1">+IFERROR(INDEX('Hoja de Trabajo para listado'!$A$155:$Z$1048576,MATCH($A154,'Hoja de Trabajo para listado'!$A$155:$A$1048576,0),MATCH((CUADRO!P$5&amp;$E154),'Hoja de Trabajo para listado'!$A$151:$Z$151,0)),0)+IFERROR(INDEX('Hoja de Trabajo para listado'!$AB$155:$BA$1048576,MATCH($A154,'Hoja de Trabajo para listado'!$AB$155:$AB$1048576,0),MATCH((CUADRO!P$5&amp;$E154),'Hoja de Trabajo para listado'!$AB$151:$BA$151,0)),0)+IFERROR(INDEX('Hoja de Trabajo para listado'!$BC$155:$CB$1048576,MATCH($A154,'Hoja de Trabajo para listado'!$BC$155:$BC$1048576,0),MATCH((CUADRO!P$5&amp;$E154),'Hoja de Trabajo para listado'!$BC$151:$CB$151,0)),0)+IFERROR(INDEX('Hoja de Trabajo para listado'!$DE$153:$DG$274,MATCH($A154,'Hoja de Trabajo para listado'!$DE$153:$DE$1048576,0),MATCH((CUADRO!P$5&amp;$E154),'Hoja de Trabajo para listado'!$DE$151:$DG$151,0)),0)+IFERROR(INDEX('Hoja de Trabajo para listado'!$CD$155:$DC$1048576,MATCH($A154,'Hoja de Trabajo para listado'!$CD$155:$CD$1048576,0),MATCH((CUADRO!P$5&amp;$E154),'Hoja de Trabajo para listado'!$CD$151:$DC$151,0)),0)</f>
        <v>0</v>
      </c>
      <c r="Q154" s="243">
        <f ca="1">+IFERROR(INDEX('Hoja de Trabajo para listado'!$A$155:$Z$1048576,MATCH($A154,'Hoja de Trabajo para listado'!$A$155:$A$1048576,0),MATCH((CUADRO!Q$5&amp;$E154),'Hoja de Trabajo para listado'!$A$151:$Z$151,0)),0)+IFERROR(INDEX('Hoja de Trabajo para listado'!$AB$155:$BA$1048576,MATCH($A154,'Hoja de Trabajo para listado'!$AB$155:$AB$1048576,0),MATCH((CUADRO!Q$5&amp;$E154),'Hoja de Trabajo para listado'!$AB$151:$BA$151,0)),0)+IFERROR(INDEX('Hoja de Trabajo para listado'!$BC$155:$CB$1048576,MATCH($A154,'Hoja de Trabajo para listado'!$BC$155:$BC$1048576,0),MATCH((CUADRO!Q$5&amp;$E154),'Hoja de Trabajo para listado'!$BC$151:$CB$151,0)),0)+IFERROR(INDEX('Hoja de Trabajo para listado'!$DE$153:$DG$274,MATCH($A154,'Hoja de Trabajo para listado'!$DE$153:$DE$1048576,0),MATCH((CUADRO!Q$5&amp;$E154),'Hoja de Trabajo para listado'!$DE$151:$DG$151,0)),0)+IFERROR(INDEX('Hoja de Trabajo para listado'!$CD$155:$DC$1048576,MATCH($A154,'Hoja de Trabajo para listado'!$CD$155:$CD$1048576,0),MATCH((CUADRO!Q$5&amp;$E154),'Hoja de Trabajo para listado'!$CD$151:$DC$151,0)),0)</f>
        <v>0</v>
      </c>
      <c r="R154" s="243">
        <f t="shared" ca="1" si="7"/>
        <v>0</v>
      </c>
      <c r="S154" s="243"/>
      <c r="T154" s="243">
        <f ca="1">+T155</f>
        <v>0</v>
      </c>
      <c r="U154" s="242">
        <f t="shared" si="8"/>
        <v>1</v>
      </c>
      <c r="V154" s="333" t="str">
        <f>+VLOOKUP(A154,bd_lista!$A$3:$E$590,5,FALSE)</f>
        <v>Instituciones Descentralizadas</v>
      </c>
      <c r="W154" s="383" t="str">
        <f>+V154</f>
        <v>Instituciones Descentralizadas</v>
      </c>
      <c r="X154" s="242">
        <f>+VLOOKUP(A154,[3]Sheet1!$A$13:$D$744,4,FALSE)</f>
        <v>86</v>
      </c>
      <c r="Y154" s="242" t="str">
        <f>+VLOOKUP(X154,bd_lista!$A$3:$C$590,3,FALSE)</f>
        <v>Ministerio de Medio Ambiente y Agua</v>
      </c>
      <c r="Z154" s="294">
        <f>+X154</f>
        <v>86</v>
      </c>
      <c r="AA154" s="319" t="str">
        <f>+Y154</f>
        <v>Ministerio de Medio Ambiente y Agua</v>
      </c>
    </row>
    <row r="155" spans="1:27" ht="15" hidden="1" customHeight="1">
      <c r="A155" s="32">
        <v>225</v>
      </c>
      <c r="B155" s="389"/>
      <c r="C155" s="333" t="str">
        <f>+VLOOKUP(A155,bd_lista!$A$3:$C$590,3,FALSE)</f>
        <v>Serv. Nal. para la Sostenibilidad en Saneamiento Básico</v>
      </c>
      <c r="D155" s="386"/>
      <c r="E155" s="333" t="s">
        <v>1305</v>
      </c>
      <c r="F155" s="245">
        <f ca="1">+IFERROR(INDEX('Hoja de Trabajo para listado'!$A$155:$Z$1048576,MATCH($A155,'Hoja de Trabajo para listado'!$A$155:$A$1048576,0),MATCH((CUADRO!F$5&amp;$E155),'Hoja de Trabajo para listado'!$A$151:$Z$151,0)),0)+IFERROR(INDEX('Hoja de Trabajo para listado'!$AB$155:$BA$1048576,MATCH($A155,'Hoja de Trabajo para listado'!$AB$155:$AB$1048576,0),MATCH((CUADRO!F$5&amp;$E155),'Hoja de Trabajo para listado'!$AB$151:$BA$151,0)),0)+IFERROR(INDEX('Hoja de Trabajo para listado'!$BC$155:$CB$1048576,MATCH($A155,'Hoja de Trabajo para listado'!$BC$155:$BC$1048576,0),MATCH((CUADRO!F$5&amp;$E155),'Hoja de Trabajo para listado'!$BC$151:$CB$151,0)),0)+IFERROR(INDEX('Hoja de Trabajo para listado'!$DE$153:$DG$274,MATCH($A155,'Hoja de Trabajo para listado'!$DE$153:$DE$1048576,0),MATCH((CUADRO!F$5&amp;$E155),'Hoja de Trabajo para listado'!$DE$151:$DG$151,0)),0)+IFERROR(INDEX('Hoja de Trabajo para listado'!$CD$155:$DC$1048576,MATCH($A155,'Hoja de Trabajo para listado'!$CD$155:$CD$1048576,0),MATCH((CUADRO!F$5&amp;$E155),'Hoja de Trabajo para listado'!$CD$151:$DC$151,0)),0)</f>
        <v>0</v>
      </c>
      <c r="G155" s="245">
        <f ca="1">+IFERROR(INDEX('Hoja de Trabajo para listado'!$A$155:$Z$1048576,MATCH($A155,'Hoja de Trabajo para listado'!$A$155:$A$1048576,0),MATCH((CUADRO!G$5&amp;$E155),'Hoja de Trabajo para listado'!$A$151:$Z$151,0)),0)+IFERROR(INDEX('Hoja de Trabajo para listado'!$AB$155:$BA$1048576,MATCH($A155,'Hoja de Trabajo para listado'!$AB$155:$AB$1048576,0),MATCH((CUADRO!G$5&amp;$E155),'Hoja de Trabajo para listado'!$AB$151:$BA$151,0)),0)+IFERROR(INDEX('Hoja de Trabajo para listado'!$BC$155:$CB$1048576,MATCH($A155,'Hoja de Trabajo para listado'!$BC$155:$BC$1048576,0),MATCH((CUADRO!G$5&amp;$E155),'Hoja de Trabajo para listado'!$BC$151:$CB$151,0)),0)+IFERROR(INDEX('Hoja de Trabajo para listado'!$DE$153:$DG$274,MATCH($A155,'Hoja de Trabajo para listado'!$DE$153:$DE$1048576,0),MATCH((CUADRO!G$5&amp;$E155),'Hoja de Trabajo para listado'!$DE$151:$DG$151,0)),0)+IFERROR(INDEX('Hoja de Trabajo para listado'!$CD$155:$DC$1048576,MATCH($A155,'Hoja de Trabajo para listado'!$CD$155:$CD$1048576,0),MATCH((CUADRO!G$5&amp;$E155),'Hoja de Trabajo para listado'!$CD$151:$DC$151,0)),0)</f>
        <v>0</v>
      </c>
      <c r="H155" s="245">
        <f ca="1">+IFERROR(INDEX('Hoja de Trabajo para listado'!$A$155:$Z$1048576,MATCH($A155,'Hoja de Trabajo para listado'!$A$155:$A$1048576,0),MATCH((CUADRO!H$5&amp;$E155),'Hoja de Trabajo para listado'!$A$151:$Z$151,0)),0)+IFERROR(INDEX('Hoja de Trabajo para listado'!$AB$155:$BA$1048576,MATCH($A155,'Hoja de Trabajo para listado'!$AB$155:$AB$1048576,0),MATCH((CUADRO!H$5&amp;$E155),'Hoja de Trabajo para listado'!$AB$151:$BA$151,0)),0)+IFERROR(INDEX('Hoja de Trabajo para listado'!$BC$155:$CB$1048576,MATCH($A155,'Hoja de Trabajo para listado'!$BC$155:$BC$1048576,0),MATCH((CUADRO!H$5&amp;$E155),'Hoja de Trabajo para listado'!$BC$151:$CB$151,0)),0)+IFERROR(INDEX('Hoja de Trabajo para listado'!$DE$153:$DG$274,MATCH($A155,'Hoja de Trabajo para listado'!$DE$153:$DE$1048576,0),MATCH((CUADRO!H$5&amp;$E155),'Hoja de Trabajo para listado'!$DE$151:$DG$151,0)),0)+IFERROR(INDEX('Hoja de Trabajo para listado'!$CD$155:$DC$1048576,MATCH($A155,'Hoja de Trabajo para listado'!$CD$155:$CD$1048576,0),MATCH((CUADRO!H$5&amp;$E155),'Hoja de Trabajo para listado'!$CD$151:$DC$151,0)),0)</f>
        <v>0</v>
      </c>
      <c r="I155" s="245">
        <f ca="1">+IFERROR(INDEX('Hoja de Trabajo para listado'!$A$155:$Z$1048576,MATCH($A155,'Hoja de Trabajo para listado'!$A$155:$A$1048576,0),MATCH((CUADRO!I$5&amp;$E155),'Hoja de Trabajo para listado'!$A$151:$Z$151,0)),0)+IFERROR(INDEX('Hoja de Trabajo para listado'!$AB$155:$BA$1048576,MATCH($A155,'Hoja de Trabajo para listado'!$AB$155:$AB$1048576,0),MATCH((CUADRO!I$5&amp;$E155),'Hoja de Trabajo para listado'!$AB$151:$BA$151,0)),0)+IFERROR(INDEX('Hoja de Trabajo para listado'!$BC$155:$CB$1048576,MATCH($A155,'Hoja de Trabajo para listado'!$BC$155:$BC$1048576,0),MATCH((CUADRO!I$5&amp;$E155),'Hoja de Trabajo para listado'!$BC$151:$CB$151,0)),0)+IFERROR(INDEX('Hoja de Trabajo para listado'!$DE$153:$DG$274,MATCH($A155,'Hoja de Trabajo para listado'!$DE$153:$DE$1048576,0),MATCH((CUADRO!I$5&amp;$E155),'Hoja de Trabajo para listado'!$DE$151:$DG$151,0)),0)+IFERROR(INDEX('Hoja de Trabajo para listado'!$CD$155:$DC$1048576,MATCH($A155,'Hoja de Trabajo para listado'!$CD$155:$CD$1048576,0),MATCH((CUADRO!I$5&amp;$E155),'Hoja de Trabajo para listado'!$CD$151:$DC$151,0)),0)</f>
        <v>0</v>
      </c>
      <c r="J155" s="245">
        <f ca="1">+IFERROR(INDEX('Hoja de Trabajo para listado'!$A$155:$Z$1048576,MATCH($A155,'Hoja de Trabajo para listado'!$A$155:$A$1048576,0),MATCH((CUADRO!J$5&amp;$E155),'Hoja de Trabajo para listado'!$A$151:$Z$151,0)),0)+IFERROR(INDEX('Hoja de Trabajo para listado'!$AB$155:$BA$1048576,MATCH($A155,'Hoja de Trabajo para listado'!$AB$155:$AB$1048576,0),MATCH((CUADRO!J$5&amp;$E155),'Hoja de Trabajo para listado'!$AB$151:$BA$151,0)),0)+IFERROR(INDEX('Hoja de Trabajo para listado'!$BC$155:$CB$1048576,MATCH($A155,'Hoja de Trabajo para listado'!$BC$155:$BC$1048576,0),MATCH((CUADRO!J$5&amp;$E155),'Hoja de Trabajo para listado'!$BC$151:$CB$151,0)),0)+IFERROR(INDEX('Hoja de Trabajo para listado'!$DE$153:$DG$274,MATCH($A155,'Hoja de Trabajo para listado'!$DE$153:$DE$1048576,0),MATCH((CUADRO!J$5&amp;$E155),'Hoja de Trabajo para listado'!$DE$151:$DG$151,0)),0)+IFERROR(INDEX('Hoja de Trabajo para listado'!$CD$155:$DC$1048576,MATCH($A155,'Hoja de Trabajo para listado'!$CD$155:$CD$1048576,0),MATCH((CUADRO!J$5&amp;$E155),'Hoja de Trabajo para listado'!$CD$151:$DC$151,0)),0)</f>
        <v>0</v>
      </c>
      <c r="K155" s="245">
        <f ca="1">+IFERROR(INDEX('Hoja de Trabajo para listado'!$A$155:$Z$1048576,MATCH($A155,'Hoja de Trabajo para listado'!$A$155:$A$1048576,0),MATCH((CUADRO!K$5&amp;$E155),'Hoja de Trabajo para listado'!$A$151:$Z$151,0)),0)+IFERROR(INDEX('Hoja de Trabajo para listado'!$AB$155:$BA$1048576,MATCH($A155,'Hoja de Trabajo para listado'!$AB$155:$AB$1048576,0),MATCH((CUADRO!K$5&amp;$E155),'Hoja de Trabajo para listado'!$AB$151:$BA$151,0)),0)+IFERROR(INDEX('Hoja de Trabajo para listado'!$BC$155:$CB$1048576,MATCH($A155,'Hoja de Trabajo para listado'!$BC$155:$BC$1048576,0),MATCH((CUADRO!K$5&amp;$E155),'Hoja de Trabajo para listado'!$BC$151:$CB$151,0)),0)+IFERROR(INDEX('Hoja de Trabajo para listado'!$DE$153:$DG$274,MATCH($A155,'Hoja de Trabajo para listado'!$DE$153:$DE$1048576,0),MATCH((CUADRO!K$5&amp;$E155),'Hoja de Trabajo para listado'!$DE$151:$DG$151,0)),0)+IFERROR(INDEX('Hoja de Trabajo para listado'!$CD$155:$DC$1048576,MATCH($A155,'Hoja de Trabajo para listado'!$CD$155:$CD$1048576,0),MATCH((CUADRO!K$5&amp;$E155),'Hoja de Trabajo para listado'!$CD$151:$DC$151,0)),0)</f>
        <v>0</v>
      </c>
      <c r="L155" s="245">
        <f ca="1">+IFERROR(INDEX('Hoja de Trabajo para listado'!$A$155:$Z$1048576,MATCH($A155,'Hoja de Trabajo para listado'!$A$155:$A$1048576,0),MATCH((CUADRO!L$5&amp;$E155),'Hoja de Trabajo para listado'!$A$151:$Z$151,0)),0)+IFERROR(INDEX('Hoja de Trabajo para listado'!$AB$155:$BA$1048576,MATCH($A155,'Hoja de Trabajo para listado'!$AB$155:$AB$1048576,0),MATCH((CUADRO!L$5&amp;$E155),'Hoja de Trabajo para listado'!$AB$151:$BA$151,0)),0)+IFERROR(INDEX('Hoja de Trabajo para listado'!$BC$155:$CB$1048576,MATCH($A155,'Hoja de Trabajo para listado'!$BC$155:$BC$1048576,0),MATCH((CUADRO!L$5&amp;$E155),'Hoja de Trabajo para listado'!$BC$151:$CB$151,0)),0)+IFERROR(INDEX('Hoja de Trabajo para listado'!$DE$153:$DG$274,MATCH($A155,'Hoja de Trabajo para listado'!$DE$153:$DE$1048576,0),MATCH((CUADRO!L$5&amp;$E155),'Hoja de Trabajo para listado'!$DE$151:$DG$151,0)),0)+IFERROR(INDEX('Hoja de Trabajo para listado'!$CD$155:$DC$1048576,MATCH($A155,'Hoja de Trabajo para listado'!$CD$155:$CD$1048576,0),MATCH((CUADRO!L$5&amp;$E155),'Hoja de Trabajo para listado'!$CD$151:$DC$151,0)),0)</f>
        <v>0</v>
      </c>
      <c r="M155" s="245">
        <f ca="1">+IFERROR(INDEX('Hoja de Trabajo para listado'!$A$155:$Z$1048576,MATCH($A155,'Hoja de Trabajo para listado'!$A$155:$A$1048576,0),MATCH((CUADRO!M$5&amp;$E155),'Hoja de Trabajo para listado'!$A$151:$Z$151,0)),0)+IFERROR(INDEX('Hoja de Trabajo para listado'!$AB$155:$BA$1048576,MATCH($A155,'Hoja de Trabajo para listado'!$AB$155:$AB$1048576,0),MATCH((CUADRO!M$5&amp;$E155),'Hoja de Trabajo para listado'!$AB$151:$BA$151,0)),0)+IFERROR(INDEX('Hoja de Trabajo para listado'!$BC$155:$CB$1048576,MATCH($A155,'Hoja de Trabajo para listado'!$BC$155:$BC$1048576,0),MATCH((CUADRO!M$5&amp;$E155),'Hoja de Trabajo para listado'!$BC$151:$CB$151,0)),0)+IFERROR(INDEX('Hoja de Trabajo para listado'!$DE$153:$DG$274,MATCH($A155,'Hoja de Trabajo para listado'!$DE$153:$DE$1048576,0),MATCH((CUADRO!M$5&amp;$E155),'Hoja de Trabajo para listado'!$DE$151:$DG$151,0)),0)+IFERROR(INDEX('Hoja de Trabajo para listado'!$CD$155:$DC$1048576,MATCH($A155,'Hoja de Trabajo para listado'!$CD$155:$CD$1048576,0),MATCH((CUADRO!M$5&amp;$E155),'Hoja de Trabajo para listado'!$CD$151:$DC$151,0)),0)</f>
        <v>0</v>
      </c>
      <c r="N155" s="245">
        <f ca="1">+IFERROR(INDEX('Hoja de Trabajo para listado'!$A$155:$Z$1048576,MATCH($A155,'Hoja de Trabajo para listado'!$A$155:$A$1048576,0),MATCH((CUADRO!N$5&amp;$E155),'Hoja de Trabajo para listado'!$A$151:$Z$151,0)),0)+IFERROR(INDEX('Hoja de Trabajo para listado'!$AB$155:$BA$1048576,MATCH($A155,'Hoja de Trabajo para listado'!$AB$155:$AB$1048576,0),MATCH((CUADRO!N$5&amp;$E155),'Hoja de Trabajo para listado'!$AB$151:$BA$151,0)),0)+IFERROR(INDEX('Hoja de Trabajo para listado'!$BC$155:$CB$1048576,MATCH($A155,'Hoja de Trabajo para listado'!$BC$155:$BC$1048576,0),MATCH((CUADRO!N$5&amp;$E155),'Hoja de Trabajo para listado'!$BC$151:$CB$151,0)),0)+IFERROR(INDEX('Hoja de Trabajo para listado'!$DE$153:$DG$274,MATCH($A155,'Hoja de Trabajo para listado'!$DE$153:$DE$1048576,0),MATCH((CUADRO!N$5&amp;$E155),'Hoja de Trabajo para listado'!$DE$151:$DG$151,0)),0)+IFERROR(INDEX('Hoja de Trabajo para listado'!$CD$155:$DC$1048576,MATCH($A155,'Hoja de Trabajo para listado'!$CD$155:$CD$1048576,0),MATCH((CUADRO!N$5&amp;$E155),'Hoja de Trabajo para listado'!$CD$151:$DC$151,0)),0)</f>
        <v>0</v>
      </c>
      <c r="O155" s="245">
        <f ca="1">+IFERROR(INDEX('Hoja de Trabajo para listado'!$A$155:$Z$1048576,MATCH($A155,'Hoja de Trabajo para listado'!$A$155:$A$1048576,0),MATCH((CUADRO!O$5&amp;$E155),'Hoja de Trabajo para listado'!$A$151:$Z$151,0)),0)+IFERROR(INDEX('Hoja de Trabajo para listado'!$AB$155:$BA$1048576,MATCH($A155,'Hoja de Trabajo para listado'!$AB$155:$AB$1048576,0),MATCH((CUADRO!O$5&amp;$E155),'Hoja de Trabajo para listado'!$AB$151:$BA$151,0)),0)+IFERROR(INDEX('Hoja de Trabajo para listado'!$BC$155:$CB$1048576,MATCH($A155,'Hoja de Trabajo para listado'!$BC$155:$BC$1048576,0),MATCH((CUADRO!O$5&amp;$E155),'Hoja de Trabajo para listado'!$BC$151:$CB$151,0)),0)+IFERROR(INDEX('Hoja de Trabajo para listado'!$DE$153:$DG$274,MATCH($A155,'Hoja de Trabajo para listado'!$DE$153:$DE$1048576,0),MATCH((CUADRO!O$5&amp;$E155),'Hoja de Trabajo para listado'!$DE$151:$DG$151,0)),0)+IFERROR(INDEX('Hoja de Trabajo para listado'!$CD$155:$DC$1048576,MATCH($A155,'Hoja de Trabajo para listado'!$CD$155:$CD$1048576,0),MATCH((CUADRO!O$5&amp;$E155),'Hoja de Trabajo para listado'!$CD$151:$DC$151,0)),0)</f>
        <v>0</v>
      </c>
      <c r="P155" s="245">
        <f ca="1">+IFERROR(INDEX('Hoja de Trabajo para listado'!$A$155:$Z$1048576,MATCH($A155,'Hoja de Trabajo para listado'!$A$155:$A$1048576,0),MATCH((CUADRO!P$5&amp;$E155),'Hoja de Trabajo para listado'!$A$151:$Z$151,0)),0)+IFERROR(INDEX('Hoja de Trabajo para listado'!$AB$155:$BA$1048576,MATCH($A155,'Hoja de Trabajo para listado'!$AB$155:$AB$1048576,0),MATCH((CUADRO!P$5&amp;$E155),'Hoja de Trabajo para listado'!$AB$151:$BA$151,0)),0)+IFERROR(INDEX('Hoja de Trabajo para listado'!$BC$155:$CB$1048576,MATCH($A155,'Hoja de Trabajo para listado'!$BC$155:$BC$1048576,0),MATCH((CUADRO!P$5&amp;$E155),'Hoja de Trabajo para listado'!$BC$151:$CB$151,0)),0)+IFERROR(INDEX('Hoja de Trabajo para listado'!$DE$153:$DG$274,MATCH($A155,'Hoja de Trabajo para listado'!$DE$153:$DE$1048576,0),MATCH((CUADRO!P$5&amp;$E155),'Hoja de Trabajo para listado'!$DE$151:$DG$151,0)),0)+IFERROR(INDEX('Hoja de Trabajo para listado'!$CD$155:$DC$1048576,MATCH($A155,'Hoja de Trabajo para listado'!$CD$155:$CD$1048576,0),MATCH((CUADRO!P$5&amp;$E155),'Hoja de Trabajo para listado'!$CD$151:$DC$151,0)),0)</f>
        <v>0</v>
      </c>
      <c r="Q155" s="245">
        <f ca="1">+IFERROR(INDEX('Hoja de Trabajo para listado'!$A$155:$Z$1048576,MATCH($A155,'Hoja de Trabajo para listado'!$A$155:$A$1048576,0),MATCH((CUADRO!Q$5&amp;$E155),'Hoja de Trabajo para listado'!$A$151:$Z$151,0)),0)+IFERROR(INDEX('Hoja de Trabajo para listado'!$AB$155:$BA$1048576,MATCH($A155,'Hoja de Trabajo para listado'!$AB$155:$AB$1048576,0),MATCH((CUADRO!Q$5&amp;$E155),'Hoja de Trabajo para listado'!$AB$151:$BA$151,0)),0)+IFERROR(INDEX('Hoja de Trabajo para listado'!$BC$155:$CB$1048576,MATCH($A155,'Hoja de Trabajo para listado'!$BC$155:$BC$1048576,0),MATCH((CUADRO!Q$5&amp;$E155),'Hoja de Trabajo para listado'!$BC$151:$CB$151,0)),0)+IFERROR(INDEX('Hoja de Trabajo para listado'!$DE$153:$DG$274,MATCH($A155,'Hoja de Trabajo para listado'!$DE$153:$DE$1048576,0),MATCH((CUADRO!Q$5&amp;$E155),'Hoja de Trabajo para listado'!$DE$151:$DG$151,0)),0)+IFERROR(INDEX('Hoja de Trabajo para listado'!$CD$155:$DC$1048576,MATCH($A155,'Hoja de Trabajo para listado'!$CD$155:$CD$1048576,0),MATCH((CUADRO!Q$5&amp;$E155),'Hoja de Trabajo para listado'!$CD$151:$DC$151,0)),0)</f>
        <v>0</v>
      </c>
      <c r="R155" s="245">
        <f t="shared" ca="1" si="7"/>
        <v>0</v>
      </c>
      <c r="S155" s="245">
        <f ca="1">+R154+R155</f>
        <v>0</v>
      </c>
      <c r="T155" s="245">
        <f ca="1">+S155</f>
        <v>0</v>
      </c>
      <c r="U155" s="244">
        <f t="shared" si="8"/>
        <v>2</v>
      </c>
      <c r="V155" s="333" t="str">
        <f>+VLOOKUP(A155,bd_lista!$A$3:$E$590,5,FALSE)</f>
        <v>Instituciones Descentralizadas</v>
      </c>
      <c r="W155" s="384"/>
      <c r="X155" s="242">
        <f>+VLOOKUP(A155,[3]Sheet1!$A$13:$D$744,4,FALSE)</f>
        <v>86</v>
      </c>
      <c r="Y155" s="242" t="str">
        <f>+VLOOKUP(X155,bd_lista!$A$3:$C$590,3,FALSE)</f>
        <v>Ministerio de Medio Ambiente y Agua</v>
      </c>
      <c r="Z155" s="292"/>
      <c r="AA155" s="321"/>
    </row>
    <row r="156" spans="1:27" ht="15" hidden="1" customHeight="1">
      <c r="A156" s="251">
        <v>226</v>
      </c>
      <c r="B156" s="388">
        <f>+A156</f>
        <v>226</v>
      </c>
      <c r="C156" s="247" t="str">
        <f>+VLOOKUP(A156,bd_lista!$A$3:$C$590,3,FALSE)</f>
        <v>Servicio Estatal de Autonomías</v>
      </c>
      <c r="D156" s="385" t="str">
        <f>+C156</f>
        <v>Servicio Estatal de Autonomías</v>
      </c>
      <c r="E156" s="247" t="s">
        <v>1304</v>
      </c>
      <c r="F156" s="243">
        <f ca="1">+IFERROR(INDEX('Hoja de Trabajo para listado'!$A$155:$Z$1048576,MATCH($A156,'Hoja de Trabajo para listado'!$A$155:$A$1048576,0),MATCH((CUADRO!F$5&amp;$E156),'Hoja de Trabajo para listado'!$A$151:$Z$151,0)),0)+IFERROR(INDEX('Hoja de Trabajo para listado'!$AB$155:$BA$1048576,MATCH($A156,'Hoja de Trabajo para listado'!$AB$155:$AB$1048576,0),MATCH((CUADRO!F$5&amp;$E156),'Hoja de Trabajo para listado'!$AB$151:$BA$151,0)),0)+IFERROR(INDEX('Hoja de Trabajo para listado'!$BC$155:$CB$1048576,MATCH($A156,'Hoja de Trabajo para listado'!$BC$155:$BC$1048576,0),MATCH((CUADRO!F$5&amp;$E156),'Hoja de Trabajo para listado'!$BC$151:$CB$151,0)),0)+IFERROR(INDEX('Hoja de Trabajo para listado'!$DE$153:$DG$274,MATCH($A156,'Hoja de Trabajo para listado'!$DE$153:$DE$1048576,0),MATCH((CUADRO!F$5&amp;$E156),'Hoja de Trabajo para listado'!$DE$151:$DG$151,0)),0)+IFERROR(INDEX('Hoja de Trabajo para listado'!$CD$155:$DC$1048576,MATCH($A156,'Hoja de Trabajo para listado'!$CD$155:$CD$1048576,0),MATCH((CUADRO!F$5&amp;$E156),'Hoja de Trabajo para listado'!$CD$151:$DC$151,0)),0)</f>
        <v>0</v>
      </c>
      <c r="G156" s="243">
        <f ca="1">+IFERROR(INDEX('Hoja de Trabajo para listado'!$A$155:$Z$1048576,MATCH($A156,'Hoja de Trabajo para listado'!$A$155:$A$1048576,0),MATCH((CUADRO!G$5&amp;$E156),'Hoja de Trabajo para listado'!$A$151:$Z$151,0)),0)+IFERROR(INDEX('Hoja de Trabajo para listado'!$AB$155:$BA$1048576,MATCH($A156,'Hoja de Trabajo para listado'!$AB$155:$AB$1048576,0),MATCH((CUADRO!G$5&amp;$E156),'Hoja de Trabajo para listado'!$AB$151:$BA$151,0)),0)+IFERROR(INDEX('Hoja de Trabajo para listado'!$BC$155:$CB$1048576,MATCH($A156,'Hoja de Trabajo para listado'!$BC$155:$BC$1048576,0),MATCH((CUADRO!G$5&amp;$E156),'Hoja de Trabajo para listado'!$BC$151:$CB$151,0)),0)+IFERROR(INDEX('Hoja de Trabajo para listado'!$DE$153:$DG$274,MATCH($A156,'Hoja de Trabajo para listado'!$DE$153:$DE$1048576,0),MATCH((CUADRO!G$5&amp;$E156),'Hoja de Trabajo para listado'!$DE$151:$DG$151,0)),0)+IFERROR(INDEX('Hoja de Trabajo para listado'!$CD$155:$DC$1048576,MATCH($A156,'Hoja de Trabajo para listado'!$CD$155:$CD$1048576,0),MATCH((CUADRO!G$5&amp;$E156),'Hoja de Trabajo para listado'!$CD$151:$DC$151,0)),0)</f>
        <v>0</v>
      </c>
      <c r="H156" s="243">
        <f ca="1">+IFERROR(INDEX('Hoja de Trabajo para listado'!$A$155:$Z$1048576,MATCH($A156,'Hoja de Trabajo para listado'!$A$155:$A$1048576,0),MATCH((CUADRO!H$5&amp;$E156),'Hoja de Trabajo para listado'!$A$151:$Z$151,0)),0)+IFERROR(INDEX('Hoja de Trabajo para listado'!$AB$155:$BA$1048576,MATCH($A156,'Hoja de Trabajo para listado'!$AB$155:$AB$1048576,0),MATCH((CUADRO!H$5&amp;$E156),'Hoja de Trabajo para listado'!$AB$151:$BA$151,0)),0)+IFERROR(INDEX('Hoja de Trabajo para listado'!$BC$155:$CB$1048576,MATCH($A156,'Hoja de Trabajo para listado'!$BC$155:$BC$1048576,0),MATCH((CUADRO!H$5&amp;$E156),'Hoja de Trabajo para listado'!$BC$151:$CB$151,0)),0)+IFERROR(INDEX('Hoja de Trabajo para listado'!$DE$153:$DG$274,MATCH($A156,'Hoja de Trabajo para listado'!$DE$153:$DE$1048576,0),MATCH((CUADRO!H$5&amp;$E156),'Hoja de Trabajo para listado'!$DE$151:$DG$151,0)),0)+IFERROR(INDEX('Hoja de Trabajo para listado'!$CD$155:$DC$1048576,MATCH($A156,'Hoja de Trabajo para listado'!$CD$155:$CD$1048576,0),MATCH((CUADRO!H$5&amp;$E156),'Hoja de Trabajo para listado'!$CD$151:$DC$151,0)),0)</f>
        <v>0</v>
      </c>
      <c r="I156" s="243">
        <f ca="1">+IFERROR(INDEX('Hoja de Trabajo para listado'!$A$155:$Z$1048576,MATCH($A156,'Hoja de Trabajo para listado'!$A$155:$A$1048576,0),MATCH((CUADRO!I$5&amp;$E156),'Hoja de Trabajo para listado'!$A$151:$Z$151,0)),0)+IFERROR(INDEX('Hoja de Trabajo para listado'!$AB$155:$BA$1048576,MATCH($A156,'Hoja de Trabajo para listado'!$AB$155:$AB$1048576,0),MATCH((CUADRO!I$5&amp;$E156),'Hoja de Trabajo para listado'!$AB$151:$BA$151,0)),0)+IFERROR(INDEX('Hoja de Trabajo para listado'!$BC$155:$CB$1048576,MATCH($A156,'Hoja de Trabajo para listado'!$BC$155:$BC$1048576,0),MATCH((CUADRO!I$5&amp;$E156),'Hoja de Trabajo para listado'!$BC$151:$CB$151,0)),0)+IFERROR(INDEX('Hoja de Trabajo para listado'!$DE$153:$DG$274,MATCH($A156,'Hoja de Trabajo para listado'!$DE$153:$DE$1048576,0),MATCH((CUADRO!I$5&amp;$E156),'Hoja de Trabajo para listado'!$DE$151:$DG$151,0)),0)+IFERROR(INDEX('Hoja de Trabajo para listado'!$CD$155:$DC$1048576,MATCH($A156,'Hoja de Trabajo para listado'!$CD$155:$CD$1048576,0),MATCH((CUADRO!I$5&amp;$E156),'Hoja de Trabajo para listado'!$CD$151:$DC$151,0)),0)</f>
        <v>0</v>
      </c>
      <c r="J156" s="243">
        <f ca="1">+IFERROR(INDEX('Hoja de Trabajo para listado'!$A$155:$Z$1048576,MATCH($A156,'Hoja de Trabajo para listado'!$A$155:$A$1048576,0),MATCH((CUADRO!J$5&amp;$E156),'Hoja de Trabajo para listado'!$A$151:$Z$151,0)),0)+IFERROR(INDEX('Hoja de Trabajo para listado'!$AB$155:$BA$1048576,MATCH($A156,'Hoja de Trabajo para listado'!$AB$155:$AB$1048576,0),MATCH((CUADRO!J$5&amp;$E156),'Hoja de Trabajo para listado'!$AB$151:$BA$151,0)),0)+IFERROR(INDEX('Hoja de Trabajo para listado'!$BC$155:$CB$1048576,MATCH($A156,'Hoja de Trabajo para listado'!$BC$155:$BC$1048576,0),MATCH((CUADRO!J$5&amp;$E156),'Hoja de Trabajo para listado'!$BC$151:$CB$151,0)),0)+IFERROR(INDEX('Hoja de Trabajo para listado'!$DE$153:$DG$274,MATCH($A156,'Hoja de Trabajo para listado'!$DE$153:$DE$1048576,0),MATCH((CUADRO!J$5&amp;$E156),'Hoja de Trabajo para listado'!$DE$151:$DG$151,0)),0)+IFERROR(INDEX('Hoja de Trabajo para listado'!$CD$155:$DC$1048576,MATCH($A156,'Hoja de Trabajo para listado'!$CD$155:$CD$1048576,0),MATCH((CUADRO!J$5&amp;$E156),'Hoja de Trabajo para listado'!$CD$151:$DC$151,0)),0)</f>
        <v>0</v>
      </c>
      <c r="K156" s="243">
        <f ca="1">+IFERROR(INDEX('Hoja de Trabajo para listado'!$A$155:$Z$1048576,MATCH($A156,'Hoja de Trabajo para listado'!$A$155:$A$1048576,0),MATCH((CUADRO!K$5&amp;$E156),'Hoja de Trabajo para listado'!$A$151:$Z$151,0)),0)+IFERROR(INDEX('Hoja de Trabajo para listado'!$AB$155:$BA$1048576,MATCH($A156,'Hoja de Trabajo para listado'!$AB$155:$AB$1048576,0),MATCH((CUADRO!K$5&amp;$E156),'Hoja de Trabajo para listado'!$AB$151:$BA$151,0)),0)+IFERROR(INDEX('Hoja de Trabajo para listado'!$BC$155:$CB$1048576,MATCH($A156,'Hoja de Trabajo para listado'!$BC$155:$BC$1048576,0),MATCH((CUADRO!K$5&amp;$E156),'Hoja de Trabajo para listado'!$BC$151:$CB$151,0)),0)+IFERROR(INDEX('Hoja de Trabajo para listado'!$DE$153:$DG$274,MATCH($A156,'Hoja de Trabajo para listado'!$DE$153:$DE$1048576,0),MATCH((CUADRO!K$5&amp;$E156),'Hoja de Trabajo para listado'!$DE$151:$DG$151,0)),0)+IFERROR(INDEX('Hoja de Trabajo para listado'!$CD$155:$DC$1048576,MATCH($A156,'Hoja de Trabajo para listado'!$CD$155:$CD$1048576,0),MATCH((CUADRO!K$5&amp;$E156),'Hoja de Trabajo para listado'!$CD$151:$DC$151,0)),0)</f>
        <v>0</v>
      </c>
      <c r="L156" s="243">
        <f ca="1">+IFERROR(INDEX('Hoja de Trabajo para listado'!$A$155:$Z$1048576,MATCH($A156,'Hoja de Trabajo para listado'!$A$155:$A$1048576,0),MATCH((CUADRO!L$5&amp;$E156),'Hoja de Trabajo para listado'!$A$151:$Z$151,0)),0)+IFERROR(INDEX('Hoja de Trabajo para listado'!$AB$155:$BA$1048576,MATCH($A156,'Hoja de Trabajo para listado'!$AB$155:$AB$1048576,0),MATCH((CUADRO!L$5&amp;$E156),'Hoja de Trabajo para listado'!$AB$151:$BA$151,0)),0)+IFERROR(INDEX('Hoja de Trabajo para listado'!$BC$155:$CB$1048576,MATCH($A156,'Hoja de Trabajo para listado'!$BC$155:$BC$1048576,0),MATCH((CUADRO!L$5&amp;$E156),'Hoja de Trabajo para listado'!$BC$151:$CB$151,0)),0)+IFERROR(INDEX('Hoja de Trabajo para listado'!$DE$153:$DG$274,MATCH($A156,'Hoja de Trabajo para listado'!$DE$153:$DE$1048576,0),MATCH((CUADRO!L$5&amp;$E156),'Hoja de Trabajo para listado'!$DE$151:$DG$151,0)),0)+IFERROR(INDEX('Hoja de Trabajo para listado'!$CD$155:$DC$1048576,MATCH($A156,'Hoja de Trabajo para listado'!$CD$155:$CD$1048576,0),MATCH((CUADRO!L$5&amp;$E156),'Hoja de Trabajo para listado'!$CD$151:$DC$151,0)),0)</f>
        <v>0</v>
      </c>
      <c r="M156" s="243">
        <f ca="1">+IFERROR(INDEX('Hoja de Trabajo para listado'!$A$155:$Z$1048576,MATCH($A156,'Hoja de Trabajo para listado'!$A$155:$A$1048576,0),MATCH((CUADRO!M$5&amp;$E156),'Hoja de Trabajo para listado'!$A$151:$Z$151,0)),0)+IFERROR(INDEX('Hoja de Trabajo para listado'!$AB$155:$BA$1048576,MATCH($A156,'Hoja de Trabajo para listado'!$AB$155:$AB$1048576,0),MATCH((CUADRO!M$5&amp;$E156),'Hoja de Trabajo para listado'!$AB$151:$BA$151,0)),0)+IFERROR(INDEX('Hoja de Trabajo para listado'!$BC$155:$CB$1048576,MATCH($A156,'Hoja de Trabajo para listado'!$BC$155:$BC$1048576,0),MATCH((CUADRO!M$5&amp;$E156),'Hoja de Trabajo para listado'!$BC$151:$CB$151,0)),0)+IFERROR(INDEX('Hoja de Trabajo para listado'!$DE$153:$DG$274,MATCH($A156,'Hoja de Trabajo para listado'!$DE$153:$DE$1048576,0),MATCH((CUADRO!M$5&amp;$E156),'Hoja de Trabajo para listado'!$DE$151:$DG$151,0)),0)+IFERROR(INDEX('Hoja de Trabajo para listado'!$CD$155:$DC$1048576,MATCH($A156,'Hoja de Trabajo para listado'!$CD$155:$CD$1048576,0),MATCH((CUADRO!M$5&amp;$E156),'Hoja de Trabajo para listado'!$CD$151:$DC$151,0)),0)</f>
        <v>0</v>
      </c>
      <c r="N156" s="243">
        <f ca="1">+IFERROR(INDEX('Hoja de Trabajo para listado'!$A$155:$Z$1048576,MATCH($A156,'Hoja de Trabajo para listado'!$A$155:$A$1048576,0),MATCH((CUADRO!N$5&amp;$E156),'Hoja de Trabajo para listado'!$A$151:$Z$151,0)),0)+IFERROR(INDEX('Hoja de Trabajo para listado'!$AB$155:$BA$1048576,MATCH($A156,'Hoja de Trabajo para listado'!$AB$155:$AB$1048576,0),MATCH((CUADRO!N$5&amp;$E156),'Hoja de Trabajo para listado'!$AB$151:$BA$151,0)),0)+IFERROR(INDEX('Hoja de Trabajo para listado'!$BC$155:$CB$1048576,MATCH($A156,'Hoja de Trabajo para listado'!$BC$155:$BC$1048576,0),MATCH((CUADRO!N$5&amp;$E156),'Hoja de Trabajo para listado'!$BC$151:$CB$151,0)),0)+IFERROR(INDEX('Hoja de Trabajo para listado'!$DE$153:$DG$274,MATCH($A156,'Hoja de Trabajo para listado'!$DE$153:$DE$1048576,0),MATCH((CUADRO!N$5&amp;$E156),'Hoja de Trabajo para listado'!$DE$151:$DG$151,0)),0)+IFERROR(INDEX('Hoja de Trabajo para listado'!$CD$155:$DC$1048576,MATCH($A156,'Hoja de Trabajo para listado'!$CD$155:$CD$1048576,0),MATCH((CUADRO!N$5&amp;$E156),'Hoja de Trabajo para listado'!$CD$151:$DC$151,0)),0)</f>
        <v>0</v>
      </c>
      <c r="O156" s="243">
        <f ca="1">+IFERROR(INDEX('Hoja de Trabajo para listado'!$A$155:$Z$1048576,MATCH($A156,'Hoja de Trabajo para listado'!$A$155:$A$1048576,0),MATCH((CUADRO!O$5&amp;$E156),'Hoja de Trabajo para listado'!$A$151:$Z$151,0)),0)+IFERROR(INDEX('Hoja de Trabajo para listado'!$AB$155:$BA$1048576,MATCH($A156,'Hoja de Trabajo para listado'!$AB$155:$AB$1048576,0),MATCH((CUADRO!O$5&amp;$E156),'Hoja de Trabajo para listado'!$AB$151:$BA$151,0)),0)+IFERROR(INDEX('Hoja de Trabajo para listado'!$BC$155:$CB$1048576,MATCH($A156,'Hoja de Trabajo para listado'!$BC$155:$BC$1048576,0),MATCH((CUADRO!O$5&amp;$E156),'Hoja de Trabajo para listado'!$BC$151:$CB$151,0)),0)+IFERROR(INDEX('Hoja de Trabajo para listado'!$DE$153:$DG$274,MATCH($A156,'Hoja de Trabajo para listado'!$DE$153:$DE$1048576,0),MATCH((CUADRO!O$5&amp;$E156),'Hoja de Trabajo para listado'!$DE$151:$DG$151,0)),0)+IFERROR(INDEX('Hoja de Trabajo para listado'!$CD$155:$DC$1048576,MATCH($A156,'Hoja de Trabajo para listado'!$CD$155:$CD$1048576,0),MATCH((CUADRO!O$5&amp;$E156),'Hoja de Trabajo para listado'!$CD$151:$DC$151,0)),0)</f>
        <v>0</v>
      </c>
      <c r="P156" s="243">
        <f ca="1">+IFERROR(INDEX('Hoja de Trabajo para listado'!$A$155:$Z$1048576,MATCH($A156,'Hoja de Trabajo para listado'!$A$155:$A$1048576,0),MATCH((CUADRO!P$5&amp;$E156),'Hoja de Trabajo para listado'!$A$151:$Z$151,0)),0)+IFERROR(INDEX('Hoja de Trabajo para listado'!$AB$155:$BA$1048576,MATCH($A156,'Hoja de Trabajo para listado'!$AB$155:$AB$1048576,0),MATCH((CUADRO!P$5&amp;$E156),'Hoja de Trabajo para listado'!$AB$151:$BA$151,0)),0)+IFERROR(INDEX('Hoja de Trabajo para listado'!$BC$155:$CB$1048576,MATCH($A156,'Hoja de Trabajo para listado'!$BC$155:$BC$1048576,0),MATCH((CUADRO!P$5&amp;$E156),'Hoja de Trabajo para listado'!$BC$151:$CB$151,0)),0)+IFERROR(INDEX('Hoja de Trabajo para listado'!$DE$153:$DG$274,MATCH($A156,'Hoja de Trabajo para listado'!$DE$153:$DE$1048576,0),MATCH((CUADRO!P$5&amp;$E156),'Hoja de Trabajo para listado'!$DE$151:$DG$151,0)),0)+IFERROR(INDEX('Hoja de Trabajo para listado'!$CD$155:$DC$1048576,MATCH($A156,'Hoja de Trabajo para listado'!$CD$155:$CD$1048576,0),MATCH((CUADRO!P$5&amp;$E156),'Hoja de Trabajo para listado'!$CD$151:$DC$151,0)),0)</f>
        <v>0</v>
      </c>
      <c r="Q156" s="243">
        <f ca="1">+IFERROR(INDEX('Hoja de Trabajo para listado'!$A$155:$Z$1048576,MATCH($A156,'Hoja de Trabajo para listado'!$A$155:$A$1048576,0),MATCH((CUADRO!Q$5&amp;$E156),'Hoja de Trabajo para listado'!$A$151:$Z$151,0)),0)+IFERROR(INDEX('Hoja de Trabajo para listado'!$AB$155:$BA$1048576,MATCH($A156,'Hoja de Trabajo para listado'!$AB$155:$AB$1048576,0),MATCH((CUADRO!Q$5&amp;$E156),'Hoja de Trabajo para listado'!$AB$151:$BA$151,0)),0)+IFERROR(INDEX('Hoja de Trabajo para listado'!$BC$155:$CB$1048576,MATCH($A156,'Hoja de Trabajo para listado'!$BC$155:$BC$1048576,0),MATCH((CUADRO!Q$5&amp;$E156),'Hoja de Trabajo para listado'!$BC$151:$CB$151,0)),0)+IFERROR(INDEX('Hoja de Trabajo para listado'!$DE$153:$DG$274,MATCH($A156,'Hoja de Trabajo para listado'!$DE$153:$DE$1048576,0),MATCH((CUADRO!Q$5&amp;$E156),'Hoja de Trabajo para listado'!$DE$151:$DG$151,0)),0)+IFERROR(INDEX('Hoja de Trabajo para listado'!$CD$155:$DC$1048576,MATCH($A156,'Hoja de Trabajo para listado'!$CD$155:$CD$1048576,0),MATCH((CUADRO!Q$5&amp;$E156),'Hoja de Trabajo para listado'!$CD$151:$DC$151,0)),0)</f>
        <v>0</v>
      </c>
      <c r="R156" s="243">
        <f t="shared" ca="1" si="7"/>
        <v>0</v>
      </c>
      <c r="S156" s="243"/>
      <c r="T156" s="243">
        <f ca="1">+T157</f>
        <v>0</v>
      </c>
      <c r="U156" s="242">
        <f t="shared" si="8"/>
        <v>1</v>
      </c>
      <c r="V156" s="333" t="str">
        <f>+VLOOKUP(A156,bd_lista!$A$3:$E$590,5,FALSE)</f>
        <v>Instituciones Descentralizadas</v>
      </c>
      <c r="W156" s="383" t="str">
        <f>+V156</f>
        <v>Instituciones Descentralizadas</v>
      </c>
      <c r="X156" s="242">
        <f>+VLOOKUP(A156,[3]Sheet1!$A$13:$D$744,4,FALSE)</f>
        <v>25</v>
      </c>
      <c r="Y156" s="242" t="str">
        <f>+VLOOKUP(X156,bd_lista!$A$3:$C$590,3,FALSE)</f>
        <v>Ministerio de la Presidencia</v>
      </c>
      <c r="Z156" s="294">
        <f>+X156</f>
        <v>25</v>
      </c>
      <c r="AA156" s="319" t="str">
        <f>+Y156</f>
        <v>Ministerio de la Presidencia</v>
      </c>
    </row>
    <row r="157" spans="1:27" ht="15" hidden="1" customHeight="1">
      <c r="A157" s="32">
        <v>226</v>
      </c>
      <c r="B157" s="389"/>
      <c r="C157" s="333" t="str">
        <f>+VLOOKUP(A157,bd_lista!$A$3:$C$590,3,FALSE)</f>
        <v>Servicio Estatal de Autonomías</v>
      </c>
      <c r="D157" s="386"/>
      <c r="E157" s="333" t="s">
        <v>1305</v>
      </c>
      <c r="F157" s="245">
        <f ca="1">+IFERROR(INDEX('Hoja de Trabajo para listado'!$A$155:$Z$1048576,MATCH($A157,'Hoja de Trabajo para listado'!$A$155:$A$1048576,0),MATCH((CUADRO!F$5&amp;$E157),'Hoja de Trabajo para listado'!$A$151:$Z$151,0)),0)+IFERROR(INDEX('Hoja de Trabajo para listado'!$AB$155:$BA$1048576,MATCH($A157,'Hoja de Trabajo para listado'!$AB$155:$AB$1048576,0),MATCH((CUADRO!F$5&amp;$E157),'Hoja de Trabajo para listado'!$AB$151:$BA$151,0)),0)+IFERROR(INDEX('Hoja de Trabajo para listado'!$BC$155:$CB$1048576,MATCH($A157,'Hoja de Trabajo para listado'!$BC$155:$BC$1048576,0),MATCH((CUADRO!F$5&amp;$E157),'Hoja de Trabajo para listado'!$BC$151:$CB$151,0)),0)+IFERROR(INDEX('Hoja de Trabajo para listado'!$DE$153:$DG$274,MATCH($A157,'Hoja de Trabajo para listado'!$DE$153:$DE$1048576,0),MATCH((CUADRO!F$5&amp;$E157),'Hoja de Trabajo para listado'!$DE$151:$DG$151,0)),0)+IFERROR(INDEX('Hoja de Trabajo para listado'!$CD$155:$DC$1048576,MATCH($A157,'Hoja de Trabajo para listado'!$CD$155:$CD$1048576,0),MATCH((CUADRO!F$5&amp;$E157),'Hoja de Trabajo para listado'!$CD$151:$DC$151,0)),0)</f>
        <v>0</v>
      </c>
      <c r="G157" s="245">
        <f ca="1">+IFERROR(INDEX('Hoja de Trabajo para listado'!$A$155:$Z$1048576,MATCH($A157,'Hoja de Trabajo para listado'!$A$155:$A$1048576,0),MATCH((CUADRO!G$5&amp;$E157),'Hoja de Trabajo para listado'!$A$151:$Z$151,0)),0)+IFERROR(INDEX('Hoja de Trabajo para listado'!$AB$155:$BA$1048576,MATCH($A157,'Hoja de Trabajo para listado'!$AB$155:$AB$1048576,0),MATCH((CUADRO!G$5&amp;$E157),'Hoja de Trabajo para listado'!$AB$151:$BA$151,0)),0)+IFERROR(INDEX('Hoja de Trabajo para listado'!$BC$155:$CB$1048576,MATCH($A157,'Hoja de Trabajo para listado'!$BC$155:$BC$1048576,0),MATCH((CUADRO!G$5&amp;$E157),'Hoja de Trabajo para listado'!$BC$151:$CB$151,0)),0)+IFERROR(INDEX('Hoja de Trabajo para listado'!$DE$153:$DG$274,MATCH($A157,'Hoja de Trabajo para listado'!$DE$153:$DE$1048576,0),MATCH((CUADRO!G$5&amp;$E157),'Hoja de Trabajo para listado'!$DE$151:$DG$151,0)),0)+IFERROR(INDEX('Hoja de Trabajo para listado'!$CD$155:$DC$1048576,MATCH($A157,'Hoja de Trabajo para listado'!$CD$155:$CD$1048576,0),MATCH((CUADRO!G$5&amp;$E157),'Hoja de Trabajo para listado'!$CD$151:$DC$151,0)),0)</f>
        <v>0</v>
      </c>
      <c r="H157" s="245">
        <f ca="1">+IFERROR(INDEX('Hoja de Trabajo para listado'!$A$155:$Z$1048576,MATCH($A157,'Hoja de Trabajo para listado'!$A$155:$A$1048576,0),MATCH((CUADRO!H$5&amp;$E157),'Hoja de Trabajo para listado'!$A$151:$Z$151,0)),0)+IFERROR(INDEX('Hoja de Trabajo para listado'!$AB$155:$BA$1048576,MATCH($A157,'Hoja de Trabajo para listado'!$AB$155:$AB$1048576,0),MATCH((CUADRO!H$5&amp;$E157),'Hoja de Trabajo para listado'!$AB$151:$BA$151,0)),0)+IFERROR(INDEX('Hoja de Trabajo para listado'!$BC$155:$CB$1048576,MATCH($A157,'Hoja de Trabajo para listado'!$BC$155:$BC$1048576,0),MATCH((CUADRO!H$5&amp;$E157),'Hoja de Trabajo para listado'!$BC$151:$CB$151,0)),0)+IFERROR(INDEX('Hoja de Trabajo para listado'!$DE$153:$DG$274,MATCH($A157,'Hoja de Trabajo para listado'!$DE$153:$DE$1048576,0),MATCH((CUADRO!H$5&amp;$E157),'Hoja de Trabajo para listado'!$DE$151:$DG$151,0)),0)+IFERROR(INDEX('Hoja de Trabajo para listado'!$CD$155:$DC$1048576,MATCH($A157,'Hoja de Trabajo para listado'!$CD$155:$CD$1048576,0),MATCH((CUADRO!H$5&amp;$E157),'Hoja de Trabajo para listado'!$CD$151:$DC$151,0)),0)</f>
        <v>0</v>
      </c>
      <c r="I157" s="245">
        <f ca="1">+IFERROR(INDEX('Hoja de Trabajo para listado'!$A$155:$Z$1048576,MATCH($A157,'Hoja de Trabajo para listado'!$A$155:$A$1048576,0),MATCH((CUADRO!I$5&amp;$E157),'Hoja de Trabajo para listado'!$A$151:$Z$151,0)),0)+IFERROR(INDEX('Hoja de Trabajo para listado'!$AB$155:$BA$1048576,MATCH($A157,'Hoja de Trabajo para listado'!$AB$155:$AB$1048576,0),MATCH((CUADRO!I$5&amp;$E157),'Hoja de Trabajo para listado'!$AB$151:$BA$151,0)),0)+IFERROR(INDEX('Hoja de Trabajo para listado'!$BC$155:$CB$1048576,MATCH($A157,'Hoja de Trabajo para listado'!$BC$155:$BC$1048576,0),MATCH((CUADRO!I$5&amp;$E157),'Hoja de Trabajo para listado'!$BC$151:$CB$151,0)),0)+IFERROR(INDEX('Hoja de Trabajo para listado'!$DE$153:$DG$274,MATCH($A157,'Hoja de Trabajo para listado'!$DE$153:$DE$1048576,0),MATCH((CUADRO!I$5&amp;$E157),'Hoja de Trabajo para listado'!$DE$151:$DG$151,0)),0)+IFERROR(INDEX('Hoja de Trabajo para listado'!$CD$155:$DC$1048576,MATCH($A157,'Hoja de Trabajo para listado'!$CD$155:$CD$1048576,0),MATCH((CUADRO!I$5&amp;$E157),'Hoja de Trabajo para listado'!$CD$151:$DC$151,0)),0)</f>
        <v>0</v>
      </c>
      <c r="J157" s="245">
        <f ca="1">+IFERROR(INDEX('Hoja de Trabajo para listado'!$A$155:$Z$1048576,MATCH($A157,'Hoja de Trabajo para listado'!$A$155:$A$1048576,0),MATCH((CUADRO!J$5&amp;$E157),'Hoja de Trabajo para listado'!$A$151:$Z$151,0)),0)+IFERROR(INDEX('Hoja de Trabajo para listado'!$AB$155:$BA$1048576,MATCH($A157,'Hoja de Trabajo para listado'!$AB$155:$AB$1048576,0),MATCH((CUADRO!J$5&amp;$E157),'Hoja de Trabajo para listado'!$AB$151:$BA$151,0)),0)+IFERROR(INDEX('Hoja de Trabajo para listado'!$BC$155:$CB$1048576,MATCH($A157,'Hoja de Trabajo para listado'!$BC$155:$BC$1048576,0),MATCH((CUADRO!J$5&amp;$E157),'Hoja de Trabajo para listado'!$BC$151:$CB$151,0)),0)+IFERROR(INDEX('Hoja de Trabajo para listado'!$DE$153:$DG$274,MATCH($A157,'Hoja de Trabajo para listado'!$DE$153:$DE$1048576,0),MATCH((CUADRO!J$5&amp;$E157),'Hoja de Trabajo para listado'!$DE$151:$DG$151,0)),0)+IFERROR(INDEX('Hoja de Trabajo para listado'!$CD$155:$DC$1048576,MATCH($A157,'Hoja de Trabajo para listado'!$CD$155:$CD$1048576,0),MATCH((CUADRO!J$5&amp;$E157),'Hoja de Trabajo para listado'!$CD$151:$DC$151,0)),0)</f>
        <v>0</v>
      </c>
      <c r="K157" s="245">
        <f ca="1">+IFERROR(INDEX('Hoja de Trabajo para listado'!$A$155:$Z$1048576,MATCH($A157,'Hoja de Trabajo para listado'!$A$155:$A$1048576,0),MATCH((CUADRO!K$5&amp;$E157),'Hoja de Trabajo para listado'!$A$151:$Z$151,0)),0)+IFERROR(INDEX('Hoja de Trabajo para listado'!$AB$155:$BA$1048576,MATCH($A157,'Hoja de Trabajo para listado'!$AB$155:$AB$1048576,0),MATCH((CUADRO!K$5&amp;$E157),'Hoja de Trabajo para listado'!$AB$151:$BA$151,0)),0)+IFERROR(INDEX('Hoja de Trabajo para listado'!$BC$155:$CB$1048576,MATCH($A157,'Hoja de Trabajo para listado'!$BC$155:$BC$1048576,0),MATCH((CUADRO!K$5&amp;$E157),'Hoja de Trabajo para listado'!$BC$151:$CB$151,0)),0)+IFERROR(INDEX('Hoja de Trabajo para listado'!$DE$153:$DG$274,MATCH($A157,'Hoja de Trabajo para listado'!$DE$153:$DE$1048576,0),MATCH((CUADRO!K$5&amp;$E157),'Hoja de Trabajo para listado'!$DE$151:$DG$151,0)),0)+IFERROR(INDEX('Hoja de Trabajo para listado'!$CD$155:$DC$1048576,MATCH($A157,'Hoja de Trabajo para listado'!$CD$155:$CD$1048576,0),MATCH((CUADRO!K$5&amp;$E157),'Hoja de Trabajo para listado'!$CD$151:$DC$151,0)),0)</f>
        <v>0</v>
      </c>
      <c r="L157" s="245">
        <f ca="1">+IFERROR(INDEX('Hoja de Trabajo para listado'!$A$155:$Z$1048576,MATCH($A157,'Hoja de Trabajo para listado'!$A$155:$A$1048576,0),MATCH((CUADRO!L$5&amp;$E157),'Hoja de Trabajo para listado'!$A$151:$Z$151,0)),0)+IFERROR(INDEX('Hoja de Trabajo para listado'!$AB$155:$BA$1048576,MATCH($A157,'Hoja de Trabajo para listado'!$AB$155:$AB$1048576,0),MATCH((CUADRO!L$5&amp;$E157),'Hoja de Trabajo para listado'!$AB$151:$BA$151,0)),0)+IFERROR(INDEX('Hoja de Trabajo para listado'!$BC$155:$CB$1048576,MATCH($A157,'Hoja de Trabajo para listado'!$BC$155:$BC$1048576,0),MATCH((CUADRO!L$5&amp;$E157),'Hoja de Trabajo para listado'!$BC$151:$CB$151,0)),0)+IFERROR(INDEX('Hoja de Trabajo para listado'!$DE$153:$DG$274,MATCH($A157,'Hoja de Trabajo para listado'!$DE$153:$DE$1048576,0),MATCH((CUADRO!L$5&amp;$E157),'Hoja de Trabajo para listado'!$DE$151:$DG$151,0)),0)+IFERROR(INDEX('Hoja de Trabajo para listado'!$CD$155:$DC$1048576,MATCH($A157,'Hoja de Trabajo para listado'!$CD$155:$CD$1048576,0),MATCH((CUADRO!L$5&amp;$E157),'Hoja de Trabajo para listado'!$CD$151:$DC$151,0)),0)</f>
        <v>0</v>
      </c>
      <c r="M157" s="245">
        <f ca="1">+IFERROR(INDEX('Hoja de Trabajo para listado'!$A$155:$Z$1048576,MATCH($A157,'Hoja de Trabajo para listado'!$A$155:$A$1048576,0),MATCH((CUADRO!M$5&amp;$E157),'Hoja de Trabajo para listado'!$A$151:$Z$151,0)),0)+IFERROR(INDEX('Hoja de Trabajo para listado'!$AB$155:$BA$1048576,MATCH($A157,'Hoja de Trabajo para listado'!$AB$155:$AB$1048576,0),MATCH((CUADRO!M$5&amp;$E157),'Hoja de Trabajo para listado'!$AB$151:$BA$151,0)),0)+IFERROR(INDEX('Hoja de Trabajo para listado'!$BC$155:$CB$1048576,MATCH($A157,'Hoja de Trabajo para listado'!$BC$155:$BC$1048576,0),MATCH((CUADRO!M$5&amp;$E157),'Hoja de Trabajo para listado'!$BC$151:$CB$151,0)),0)+IFERROR(INDEX('Hoja de Trabajo para listado'!$DE$153:$DG$274,MATCH($A157,'Hoja de Trabajo para listado'!$DE$153:$DE$1048576,0),MATCH((CUADRO!M$5&amp;$E157),'Hoja de Trabajo para listado'!$DE$151:$DG$151,0)),0)+IFERROR(INDEX('Hoja de Trabajo para listado'!$CD$155:$DC$1048576,MATCH($A157,'Hoja de Trabajo para listado'!$CD$155:$CD$1048576,0),MATCH((CUADRO!M$5&amp;$E157),'Hoja de Trabajo para listado'!$CD$151:$DC$151,0)),0)</f>
        <v>0</v>
      </c>
      <c r="N157" s="245">
        <f ca="1">+IFERROR(INDEX('Hoja de Trabajo para listado'!$A$155:$Z$1048576,MATCH($A157,'Hoja de Trabajo para listado'!$A$155:$A$1048576,0),MATCH((CUADRO!N$5&amp;$E157),'Hoja de Trabajo para listado'!$A$151:$Z$151,0)),0)+IFERROR(INDEX('Hoja de Trabajo para listado'!$AB$155:$BA$1048576,MATCH($A157,'Hoja de Trabajo para listado'!$AB$155:$AB$1048576,0),MATCH((CUADRO!N$5&amp;$E157),'Hoja de Trabajo para listado'!$AB$151:$BA$151,0)),0)+IFERROR(INDEX('Hoja de Trabajo para listado'!$BC$155:$CB$1048576,MATCH($A157,'Hoja de Trabajo para listado'!$BC$155:$BC$1048576,0),MATCH((CUADRO!N$5&amp;$E157),'Hoja de Trabajo para listado'!$BC$151:$CB$151,0)),0)+IFERROR(INDEX('Hoja de Trabajo para listado'!$DE$153:$DG$274,MATCH($A157,'Hoja de Trabajo para listado'!$DE$153:$DE$1048576,0),MATCH((CUADRO!N$5&amp;$E157),'Hoja de Trabajo para listado'!$DE$151:$DG$151,0)),0)+IFERROR(INDEX('Hoja de Trabajo para listado'!$CD$155:$DC$1048576,MATCH($A157,'Hoja de Trabajo para listado'!$CD$155:$CD$1048576,0),MATCH((CUADRO!N$5&amp;$E157),'Hoja de Trabajo para listado'!$CD$151:$DC$151,0)),0)</f>
        <v>0</v>
      </c>
      <c r="O157" s="245">
        <f ca="1">+IFERROR(INDEX('Hoja de Trabajo para listado'!$A$155:$Z$1048576,MATCH($A157,'Hoja de Trabajo para listado'!$A$155:$A$1048576,0),MATCH((CUADRO!O$5&amp;$E157),'Hoja de Trabajo para listado'!$A$151:$Z$151,0)),0)+IFERROR(INDEX('Hoja de Trabajo para listado'!$AB$155:$BA$1048576,MATCH($A157,'Hoja de Trabajo para listado'!$AB$155:$AB$1048576,0),MATCH((CUADRO!O$5&amp;$E157),'Hoja de Trabajo para listado'!$AB$151:$BA$151,0)),0)+IFERROR(INDEX('Hoja de Trabajo para listado'!$BC$155:$CB$1048576,MATCH($A157,'Hoja de Trabajo para listado'!$BC$155:$BC$1048576,0),MATCH((CUADRO!O$5&amp;$E157),'Hoja de Trabajo para listado'!$BC$151:$CB$151,0)),0)+IFERROR(INDEX('Hoja de Trabajo para listado'!$DE$153:$DG$274,MATCH($A157,'Hoja de Trabajo para listado'!$DE$153:$DE$1048576,0),MATCH((CUADRO!O$5&amp;$E157),'Hoja de Trabajo para listado'!$DE$151:$DG$151,0)),0)+IFERROR(INDEX('Hoja de Trabajo para listado'!$CD$155:$DC$1048576,MATCH($A157,'Hoja de Trabajo para listado'!$CD$155:$CD$1048576,0),MATCH((CUADRO!O$5&amp;$E157),'Hoja de Trabajo para listado'!$CD$151:$DC$151,0)),0)</f>
        <v>0</v>
      </c>
      <c r="P157" s="245">
        <f ca="1">+IFERROR(INDEX('Hoja de Trabajo para listado'!$A$155:$Z$1048576,MATCH($A157,'Hoja de Trabajo para listado'!$A$155:$A$1048576,0),MATCH((CUADRO!P$5&amp;$E157),'Hoja de Trabajo para listado'!$A$151:$Z$151,0)),0)+IFERROR(INDEX('Hoja de Trabajo para listado'!$AB$155:$BA$1048576,MATCH($A157,'Hoja de Trabajo para listado'!$AB$155:$AB$1048576,0),MATCH((CUADRO!P$5&amp;$E157),'Hoja de Trabajo para listado'!$AB$151:$BA$151,0)),0)+IFERROR(INDEX('Hoja de Trabajo para listado'!$BC$155:$CB$1048576,MATCH($A157,'Hoja de Trabajo para listado'!$BC$155:$BC$1048576,0),MATCH((CUADRO!P$5&amp;$E157),'Hoja de Trabajo para listado'!$BC$151:$CB$151,0)),0)+IFERROR(INDEX('Hoja de Trabajo para listado'!$DE$153:$DG$274,MATCH($A157,'Hoja de Trabajo para listado'!$DE$153:$DE$1048576,0),MATCH((CUADRO!P$5&amp;$E157),'Hoja de Trabajo para listado'!$DE$151:$DG$151,0)),0)+IFERROR(INDEX('Hoja de Trabajo para listado'!$CD$155:$DC$1048576,MATCH($A157,'Hoja de Trabajo para listado'!$CD$155:$CD$1048576,0),MATCH((CUADRO!P$5&amp;$E157),'Hoja de Trabajo para listado'!$CD$151:$DC$151,0)),0)</f>
        <v>0</v>
      </c>
      <c r="Q157" s="245">
        <f ca="1">+IFERROR(INDEX('Hoja de Trabajo para listado'!$A$155:$Z$1048576,MATCH($A157,'Hoja de Trabajo para listado'!$A$155:$A$1048576,0),MATCH((CUADRO!Q$5&amp;$E157),'Hoja de Trabajo para listado'!$A$151:$Z$151,0)),0)+IFERROR(INDEX('Hoja de Trabajo para listado'!$AB$155:$BA$1048576,MATCH($A157,'Hoja de Trabajo para listado'!$AB$155:$AB$1048576,0),MATCH((CUADRO!Q$5&amp;$E157),'Hoja de Trabajo para listado'!$AB$151:$BA$151,0)),0)+IFERROR(INDEX('Hoja de Trabajo para listado'!$BC$155:$CB$1048576,MATCH($A157,'Hoja de Trabajo para listado'!$BC$155:$BC$1048576,0),MATCH((CUADRO!Q$5&amp;$E157),'Hoja de Trabajo para listado'!$BC$151:$CB$151,0)),0)+IFERROR(INDEX('Hoja de Trabajo para listado'!$DE$153:$DG$274,MATCH($A157,'Hoja de Trabajo para listado'!$DE$153:$DE$1048576,0),MATCH((CUADRO!Q$5&amp;$E157),'Hoja de Trabajo para listado'!$DE$151:$DG$151,0)),0)+IFERROR(INDEX('Hoja de Trabajo para listado'!$CD$155:$DC$1048576,MATCH($A157,'Hoja de Trabajo para listado'!$CD$155:$CD$1048576,0),MATCH((CUADRO!Q$5&amp;$E157),'Hoja de Trabajo para listado'!$CD$151:$DC$151,0)),0)</f>
        <v>0</v>
      </c>
      <c r="R157" s="245">
        <f t="shared" ca="1" si="7"/>
        <v>0</v>
      </c>
      <c r="S157" s="245">
        <f ca="1">+R156+R157</f>
        <v>0</v>
      </c>
      <c r="T157" s="245">
        <f ca="1">+S157</f>
        <v>0</v>
      </c>
      <c r="U157" s="244">
        <f t="shared" si="8"/>
        <v>2</v>
      </c>
      <c r="V157" s="333" t="str">
        <f>+VLOOKUP(A157,bd_lista!$A$3:$E$590,5,FALSE)</f>
        <v>Instituciones Descentralizadas</v>
      </c>
      <c r="W157" s="384"/>
      <c r="X157" s="242">
        <f>+VLOOKUP(A157,[3]Sheet1!$A$13:$D$744,4,FALSE)</f>
        <v>25</v>
      </c>
      <c r="Y157" s="242" t="str">
        <f>+VLOOKUP(X157,bd_lista!$A$3:$C$590,3,FALSE)</f>
        <v>Ministerio de la Presidencia</v>
      </c>
      <c r="Z157" s="292"/>
      <c r="AA157" s="321"/>
    </row>
    <row r="158" spans="1:27" ht="15" hidden="1" customHeight="1">
      <c r="A158" s="251">
        <v>227</v>
      </c>
      <c r="B158" s="388">
        <f>+A158</f>
        <v>227</v>
      </c>
      <c r="C158" s="247" t="str">
        <f>+VLOOKUP(A158,bd_lista!$A$3:$C$590,3,FALSE)</f>
        <v>Zona Franca Comercial e Industrial de Cobija</v>
      </c>
      <c r="D158" s="385" t="str">
        <f>+C158</f>
        <v>Zona Franca Comercial e Industrial de Cobija</v>
      </c>
      <c r="E158" s="247" t="s">
        <v>1304</v>
      </c>
      <c r="F158" s="243">
        <f ca="1">+IFERROR(INDEX('Hoja de Trabajo para listado'!$A$155:$Z$1048576,MATCH($A158,'Hoja de Trabajo para listado'!$A$155:$A$1048576,0),MATCH((CUADRO!F$5&amp;$E158),'Hoja de Trabajo para listado'!$A$151:$Z$151,0)),0)+IFERROR(INDEX('Hoja de Trabajo para listado'!$AB$155:$BA$1048576,MATCH($A158,'Hoja de Trabajo para listado'!$AB$155:$AB$1048576,0),MATCH((CUADRO!F$5&amp;$E158),'Hoja de Trabajo para listado'!$AB$151:$BA$151,0)),0)+IFERROR(INDEX('Hoja de Trabajo para listado'!$BC$155:$CB$1048576,MATCH($A158,'Hoja de Trabajo para listado'!$BC$155:$BC$1048576,0),MATCH((CUADRO!F$5&amp;$E158),'Hoja de Trabajo para listado'!$BC$151:$CB$151,0)),0)+IFERROR(INDEX('Hoja de Trabajo para listado'!$DE$153:$DG$274,MATCH($A158,'Hoja de Trabajo para listado'!$DE$153:$DE$1048576,0),MATCH((CUADRO!F$5&amp;$E158),'Hoja de Trabajo para listado'!$DE$151:$DG$151,0)),0)+IFERROR(INDEX('Hoja de Trabajo para listado'!$CD$155:$DC$1048576,MATCH($A158,'Hoja de Trabajo para listado'!$CD$155:$CD$1048576,0),MATCH((CUADRO!F$5&amp;$E158),'Hoja de Trabajo para listado'!$CD$151:$DC$151,0)),0)</f>
        <v>0</v>
      </c>
      <c r="G158" s="243">
        <f ca="1">+IFERROR(INDEX('Hoja de Trabajo para listado'!$A$155:$Z$1048576,MATCH($A158,'Hoja de Trabajo para listado'!$A$155:$A$1048576,0),MATCH((CUADRO!G$5&amp;$E158),'Hoja de Trabajo para listado'!$A$151:$Z$151,0)),0)+IFERROR(INDEX('Hoja de Trabajo para listado'!$AB$155:$BA$1048576,MATCH($A158,'Hoja de Trabajo para listado'!$AB$155:$AB$1048576,0),MATCH((CUADRO!G$5&amp;$E158),'Hoja de Trabajo para listado'!$AB$151:$BA$151,0)),0)+IFERROR(INDEX('Hoja de Trabajo para listado'!$BC$155:$CB$1048576,MATCH($A158,'Hoja de Trabajo para listado'!$BC$155:$BC$1048576,0),MATCH((CUADRO!G$5&amp;$E158),'Hoja de Trabajo para listado'!$BC$151:$CB$151,0)),0)+IFERROR(INDEX('Hoja de Trabajo para listado'!$DE$153:$DG$274,MATCH($A158,'Hoja de Trabajo para listado'!$DE$153:$DE$1048576,0),MATCH((CUADRO!G$5&amp;$E158),'Hoja de Trabajo para listado'!$DE$151:$DG$151,0)),0)+IFERROR(INDEX('Hoja de Trabajo para listado'!$CD$155:$DC$1048576,MATCH($A158,'Hoja de Trabajo para listado'!$CD$155:$CD$1048576,0),MATCH((CUADRO!G$5&amp;$E158),'Hoja de Trabajo para listado'!$CD$151:$DC$151,0)),0)</f>
        <v>0</v>
      </c>
      <c r="H158" s="243">
        <f ca="1">+IFERROR(INDEX('Hoja de Trabajo para listado'!$A$155:$Z$1048576,MATCH($A158,'Hoja de Trabajo para listado'!$A$155:$A$1048576,0),MATCH((CUADRO!H$5&amp;$E158),'Hoja de Trabajo para listado'!$A$151:$Z$151,0)),0)+IFERROR(INDEX('Hoja de Trabajo para listado'!$AB$155:$BA$1048576,MATCH($A158,'Hoja de Trabajo para listado'!$AB$155:$AB$1048576,0),MATCH((CUADRO!H$5&amp;$E158),'Hoja de Trabajo para listado'!$AB$151:$BA$151,0)),0)+IFERROR(INDEX('Hoja de Trabajo para listado'!$BC$155:$CB$1048576,MATCH($A158,'Hoja de Trabajo para listado'!$BC$155:$BC$1048576,0),MATCH((CUADRO!H$5&amp;$E158),'Hoja de Trabajo para listado'!$BC$151:$CB$151,0)),0)+IFERROR(INDEX('Hoja de Trabajo para listado'!$DE$153:$DG$274,MATCH($A158,'Hoja de Trabajo para listado'!$DE$153:$DE$1048576,0),MATCH((CUADRO!H$5&amp;$E158),'Hoja de Trabajo para listado'!$DE$151:$DG$151,0)),0)+IFERROR(INDEX('Hoja de Trabajo para listado'!$CD$155:$DC$1048576,MATCH($A158,'Hoja de Trabajo para listado'!$CD$155:$CD$1048576,0),MATCH((CUADRO!H$5&amp;$E158),'Hoja de Trabajo para listado'!$CD$151:$DC$151,0)),0)</f>
        <v>0</v>
      </c>
      <c r="I158" s="243">
        <f ca="1">+IFERROR(INDEX('Hoja de Trabajo para listado'!$A$155:$Z$1048576,MATCH($A158,'Hoja de Trabajo para listado'!$A$155:$A$1048576,0),MATCH((CUADRO!I$5&amp;$E158),'Hoja de Trabajo para listado'!$A$151:$Z$151,0)),0)+IFERROR(INDEX('Hoja de Trabajo para listado'!$AB$155:$BA$1048576,MATCH($A158,'Hoja de Trabajo para listado'!$AB$155:$AB$1048576,0),MATCH((CUADRO!I$5&amp;$E158),'Hoja de Trabajo para listado'!$AB$151:$BA$151,0)),0)+IFERROR(INDEX('Hoja de Trabajo para listado'!$BC$155:$CB$1048576,MATCH($A158,'Hoja de Trabajo para listado'!$BC$155:$BC$1048576,0),MATCH((CUADRO!I$5&amp;$E158),'Hoja de Trabajo para listado'!$BC$151:$CB$151,0)),0)+IFERROR(INDEX('Hoja de Trabajo para listado'!$DE$153:$DG$274,MATCH($A158,'Hoja de Trabajo para listado'!$DE$153:$DE$1048576,0),MATCH((CUADRO!I$5&amp;$E158),'Hoja de Trabajo para listado'!$DE$151:$DG$151,0)),0)+IFERROR(INDEX('Hoja de Trabajo para listado'!$CD$155:$DC$1048576,MATCH($A158,'Hoja de Trabajo para listado'!$CD$155:$CD$1048576,0),MATCH((CUADRO!I$5&amp;$E158),'Hoja de Trabajo para listado'!$CD$151:$DC$151,0)),0)</f>
        <v>0</v>
      </c>
      <c r="J158" s="243">
        <f ca="1">+IFERROR(INDEX('Hoja de Trabajo para listado'!$A$155:$Z$1048576,MATCH($A158,'Hoja de Trabajo para listado'!$A$155:$A$1048576,0),MATCH((CUADRO!J$5&amp;$E158),'Hoja de Trabajo para listado'!$A$151:$Z$151,0)),0)+IFERROR(INDEX('Hoja de Trabajo para listado'!$AB$155:$BA$1048576,MATCH($A158,'Hoja de Trabajo para listado'!$AB$155:$AB$1048576,0),MATCH((CUADRO!J$5&amp;$E158),'Hoja de Trabajo para listado'!$AB$151:$BA$151,0)),0)+IFERROR(INDEX('Hoja de Trabajo para listado'!$BC$155:$CB$1048576,MATCH($A158,'Hoja de Trabajo para listado'!$BC$155:$BC$1048576,0),MATCH((CUADRO!J$5&amp;$E158),'Hoja de Trabajo para listado'!$BC$151:$CB$151,0)),0)+IFERROR(INDEX('Hoja de Trabajo para listado'!$DE$153:$DG$274,MATCH($A158,'Hoja de Trabajo para listado'!$DE$153:$DE$1048576,0),MATCH((CUADRO!J$5&amp;$E158),'Hoja de Trabajo para listado'!$DE$151:$DG$151,0)),0)+IFERROR(INDEX('Hoja de Trabajo para listado'!$CD$155:$DC$1048576,MATCH($A158,'Hoja de Trabajo para listado'!$CD$155:$CD$1048576,0),MATCH((CUADRO!J$5&amp;$E158),'Hoja de Trabajo para listado'!$CD$151:$DC$151,0)),0)</f>
        <v>0</v>
      </c>
      <c r="K158" s="243">
        <f ca="1">+IFERROR(INDEX('Hoja de Trabajo para listado'!$A$155:$Z$1048576,MATCH($A158,'Hoja de Trabajo para listado'!$A$155:$A$1048576,0),MATCH((CUADRO!K$5&amp;$E158),'Hoja de Trabajo para listado'!$A$151:$Z$151,0)),0)+IFERROR(INDEX('Hoja de Trabajo para listado'!$AB$155:$BA$1048576,MATCH($A158,'Hoja de Trabajo para listado'!$AB$155:$AB$1048576,0),MATCH((CUADRO!K$5&amp;$E158),'Hoja de Trabajo para listado'!$AB$151:$BA$151,0)),0)+IFERROR(INDEX('Hoja de Trabajo para listado'!$BC$155:$CB$1048576,MATCH($A158,'Hoja de Trabajo para listado'!$BC$155:$BC$1048576,0),MATCH((CUADRO!K$5&amp;$E158),'Hoja de Trabajo para listado'!$BC$151:$CB$151,0)),0)+IFERROR(INDEX('Hoja de Trabajo para listado'!$DE$153:$DG$274,MATCH($A158,'Hoja de Trabajo para listado'!$DE$153:$DE$1048576,0),MATCH((CUADRO!K$5&amp;$E158),'Hoja de Trabajo para listado'!$DE$151:$DG$151,0)),0)+IFERROR(INDEX('Hoja de Trabajo para listado'!$CD$155:$DC$1048576,MATCH($A158,'Hoja de Trabajo para listado'!$CD$155:$CD$1048576,0),MATCH((CUADRO!K$5&amp;$E158),'Hoja de Trabajo para listado'!$CD$151:$DC$151,0)),0)</f>
        <v>0</v>
      </c>
      <c r="L158" s="243">
        <f ca="1">+IFERROR(INDEX('Hoja de Trabajo para listado'!$A$155:$Z$1048576,MATCH($A158,'Hoja de Trabajo para listado'!$A$155:$A$1048576,0),MATCH((CUADRO!L$5&amp;$E158),'Hoja de Trabajo para listado'!$A$151:$Z$151,0)),0)+IFERROR(INDEX('Hoja de Trabajo para listado'!$AB$155:$BA$1048576,MATCH($A158,'Hoja de Trabajo para listado'!$AB$155:$AB$1048576,0),MATCH((CUADRO!L$5&amp;$E158),'Hoja de Trabajo para listado'!$AB$151:$BA$151,0)),0)+IFERROR(INDEX('Hoja de Trabajo para listado'!$BC$155:$CB$1048576,MATCH($A158,'Hoja de Trabajo para listado'!$BC$155:$BC$1048576,0),MATCH((CUADRO!L$5&amp;$E158),'Hoja de Trabajo para listado'!$BC$151:$CB$151,0)),0)+IFERROR(INDEX('Hoja de Trabajo para listado'!$DE$153:$DG$274,MATCH($A158,'Hoja de Trabajo para listado'!$DE$153:$DE$1048576,0),MATCH((CUADRO!L$5&amp;$E158),'Hoja de Trabajo para listado'!$DE$151:$DG$151,0)),0)+IFERROR(INDEX('Hoja de Trabajo para listado'!$CD$155:$DC$1048576,MATCH($A158,'Hoja de Trabajo para listado'!$CD$155:$CD$1048576,0),MATCH((CUADRO!L$5&amp;$E158),'Hoja de Trabajo para listado'!$CD$151:$DC$151,0)),0)</f>
        <v>0</v>
      </c>
      <c r="M158" s="243">
        <f ca="1">+IFERROR(INDEX('Hoja de Trabajo para listado'!$A$155:$Z$1048576,MATCH($A158,'Hoja de Trabajo para listado'!$A$155:$A$1048576,0),MATCH((CUADRO!M$5&amp;$E158),'Hoja de Trabajo para listado'!$A$151:$Z$151,0)),0)+IFERROR(INDEX('Hoja de Trabajo para listado'!$AB$155:$BA$1048576,MATCH($A158,'Hoja de Trabajo para listado'!$AB$155:$AB$1048576,0),MATCH((CUADRO!M$5&amp;$E158),'Hoja de Trabajo para listado'!$AB$151:$BA$151,0)),0)+IFERROR(INDEX('Hoja de Trabajo para listado'!$BC$155:$CB$1048576,MATCH($A158,'Hoja de Trabajo para listado'!$BC$155:$BC$1048576,0),MATCH((CUADRO!M$5&amp;$E158),'Hoja de Trabajo para listado'!$BC$151:$CB$151,0)),0)+IFERROR(INDEX('Hoja de Trabajo para listado'!$DE$153:$DG$274,MATCH($A158,'Hoja de Trabajo para listado'!$DE$153:$DE$1048576,0),MATCH((CUADRO!M$5&amp;$E158),'Hoja de Trabajo para listado'!$DE$151:$DG$151,0)),0)+IFERROR(INDEX('Hoja de Trabajo para listado'!$CD$155:$DC$1048576,MATCH($A158,'Hoja de Trabajo para listado'!$CD$155:$CD$1048576,0),MATCH((CUADRO!M$5&amp;$E158),'Hoja de Trabajo para listado'!$CD$151:$DC$151,0)),0)</f>
        <v>0</v>
      </c>
      <c r="N158" s="243">
        <f ca="1">+IFERROR(INDEX('Hoja de Trabajo para listado'!$A$155:$Z$1048576,MATCH($A158,'Hoja de Trabajo para listado'!$A$155:$A$1048576,0),MATCH((CUADRO!N$5&amp;$E158),'Hoja de Trabajo para listado'!$A$151:$Z$151,0)),0)+IFERROR(INDEX('Hoja de Trabajo para listado'!$AB$155:$BA$1048576,MATCH($A158,'Hoja de Trabajo para listado'!$AB$155:$AB$1048576,0),MATCH((CUADRO!N$5&amp;$E158),'Hoja de Trabajo para listado'!$AB$151:$BA$151,0)),0)+IFERROR(INDEX('Hoja de Trabajo para listado'!$BC$155:$CB$1048576,MATCH($A158,'Hoja de Trabajo para listado'!$BC$155:$BC$1048576,0),MATCH((CUADRO!N$5&amp;$E158),'Hoja de Trabajo para listado'!$BC$151:$CB$151,0)),0)+IFERROR(INDEX('Hoja de Trabajo para listado'!$DE$153:$DG$274,MATCH($A158,'Hoja de Trabajo para listado'!$DE$153:$DE$1048576,0),MATCH((CUADRO!N$5&amp;$E158),'Hoja de Trabajo para listado'!$DE$151:$DG$151,0)),0)+IFERROR(INDEX('Hoja de Trabajo para listado'!$CD$155:$DC$1048576,MATCH($A158,'Hoja de Trabajo para listado'!$CD$155:$CD$1048576,0),MATCH((CUADRO!N$5&amp;$E158),'Hoja de Trabajo para listado'!$CD$151:$DC$151,0)),0)</f>
        <v>0</v>
      </c>
      <c r="O158" s="243">
        <f ca="1">+IFERROR(INDEX('Hoja de Trabajo para listado'!$A$155:$Z$1048576,MATCH($A158,'Hoja de Trabajo para listado'!$A$155:$A$1048576,0),MATCH((CUADRO!O$5&amp;$E158),'Hoja de Trabajo para listado'!$A$151:$Z$151,0)),0)+IFERROR(INDEX('Hoja de Trabajo para listado'!$AB$155:$BA$1048576,MATCH($A158,'Hoja de Trabajo para listado'!$AB$155:$AB$1048576,0),MATCH((CUADRO!O$5&amp;$E158),'Hoja de Trabajo para listado'!$AB$151:$BA$151,0)),0)+IFERROR(INDEX('Hoja de Trabajo para listado'!$BC$155:$CB$1048576,MATCH($A158,'Hoja de Trabajo para listado'!$BC$155:$BC$1048576,0),MATCH((CUADRO!O$5&amp;$E158),'Hoja de Trabajo para listado'!$BC$151:$CB$151,0)),0)+IFERROR(INDEX('Hoja de Trabajo para listado'!$DE$153:$DG$274,MATCH($A158,'Hoja de Trabajo para listado'!$DE$153:$DE$1048576,0),MATCH((CUADRO!O$5&amp;$E158),'Hoja de Trabajo para listado'!$DE$151:$DG$151,0)),0)+IFERROR(INDEX('Hoja de Trabajo para listado'!$CD$155:$DC$1048576,MATCH($A158,'Hoja de Trabajo para listado'!$CD$155:$CD$1048576,0),MATCH((CUADRO!O$5&amp;$E158),'Hoja de Trabajo para listado'!$CD$151:$DC$151,0)),0)</f>
        <v>0</v>
      </c>
      <c r="P158" s="243">
        <f ca="1">+IFERROR(INDEX('Hoja de Trabajo para listado'!$A$155:$Z$1048576,MATCH($A158,'Hoja de Trabajo para listado'!$A$155:$A$1048576,0),MATCH((CUADRO!P$5&amp;$E158),'Hoja de Trabajo para listado'!$A$151:$Z$151,0)),0)+IFERROR(INDEX('Hoja de Trabajo para listado'!$AB$155:$BA$1048576,MATCH($A158,'Hoja de Trabajo para listado'!$AB$155:$AB$1048576,0),MATCH((CUADRO!P$5&amp;$E158),'Hoja de Trabajo para listado'!$AB$151:$BA$151,0)),0)+IFERROR(INDEX('Hoja de Trabajo para listado'!$BC$155:$CB$1048576,MATCH($A158,'Hoja de Trabajo para listado'!$BC$155:$BC$1048576,0),MATCH((CUADRO!P$5&amp;$E158),'Hoja de Trabajo para listado'!$BC$151:$CB$151,0)),0)+IFERROR(INDEX('Hoja de Trabajo para listado'!$DE$153:$DG$274,MATCH($A158,'Hoja de Trabajo para listado'!$DE$153:$DE$1048576,0),MATCH((CUADRO!P$5&amp;$E158),'Hoja de Trabajo para listado'!$DE$151:$DG$151,0)),0)+IFERROR(INDEX('Hoja de Trabajo para listado'!$CD$155:$DC$1048576,MATCH($A158,'Hoja de Trabajo para listado'!$CD$155:$CD$1048576,0),MATCH((CUADRO!P$5&amp;$E158),'Hoja de Trabajo para listado'!$CD$151:$DC$151,0)),0)</f>
        <v>0</v>
      </c>
      <c r="Q158" s="243">
        <f ca="1">+IFERROR(INDEX('Hoja de Trabajo para listado'!$A$155:$Z$1048576,MATCH($A158,'Hoja de Trabajo para listado'!$A$155:$A$1048576,0),MATCH((CUADRO!Q$5&amp;$E158),'Hoja de Trabajo para listado'!$A$151:$Z$151,0)),0)+IFERROR(INDEX('Hoja de Trabajo para listado'!$AB$155:$BA$1048576,MATCH($A158,'Hoja de Trabajo para listado'!$AB$155:$AB$1048576,0),MATCH((CUADRO!Q$5&amp;$E158),'Hoja de Trabajo para listado'!$AB$151:$BA$151,0)),0)+IFERROR(INDEX('Hoja de Trabajo para listado'!$BC$155:$CB$1048576,MATCH($A158,'Hoja de Trabajo para listado'!$BC$155:$BC$1048576,0),MATCH((CUADRO!Q$5&amp;$E158),'Hoja de Trabajo para listado'!$BC$151:$CB$151,0)),0)+IFERROR(INDEX('Hoja de Trabajo para listado'!$DE$153:$DG$274,MATCH($A158,'Hoja de Trabajo para listado'!$DE$153:$DE$1048576,0),MATCH((CUADRO!Q$5&amp;$E158),'Hoja de Trabajo para listado'!$DE$151:$DG$151,0)),0)+IFERROR(INDEX('Hoja de Trabajo para listado'!$CD$155:$DC$1048576,MATCH($A158,'Hoja de Trabajo para listado'!$CD$155:$CD$1048576,0),MATCH((CUADRO!Q$5&amp;$E158),'Hoja de Trabajo para listado'!$CD$151:$DC$151,0)),0)</f>
        <v>0</v>
      </c>
      <c r="R158" s="243">
        <f t="shared" ca="1" si="7"/>
        <v>0</v>
      </c>
      <c r="S158" s="243"/>
      <c r="T158" s="243">
        <f ca="1">+T159</f>
        <v>0</v>
      </c>
      <c r="U158" s="242">
        <f t="shared" si="8"/>
        <v>1</v>
      </c>
      <c r="V158" s="333" t="str">
        <f>+VLOOKUP(A158,bd_lista!$A$3:$E$590,5,FALSE)</f>
        <v>Instituciones Descentralizadas</v>
      </c>
      <c r="W158" s="383" t="str">
        <f>+V158</f>
        <v>Instituciones Descentralizadas</v>
      </c>
      <c r="X158" s="242">
        <f>+VLOOKUP(A158,[3]Sheet1!$A$13:$D$744,4,FALSE)</f>
        <v>41</v>
      </c>
      <c r="Y158" s="242" t="str">
        <f>+VLOOKUP(X158,bd_lista!$A$3:$C$590,3,FALSE)</f>
        <v>Ministerio de Desarrollo Productivo y Economía Plural</v>
      </c>
      <c r="Z158" s="294">
        <f>+X158</f>
        <v>41</v>
      </c>
      <c r="AA158" s="319" t="str">
        <f>+Y158</f>
        <v>Ministerio de Desarrollo Productivo y Economía Plural</v>
      </c>
    </row>
    <row r="159" spans="1:27" ht="15" hidden="1" customHeight="1">
      <c r="A159" s="32">
        <v>227</v>
      </c>
      <c r="B159" s="389"/>
      <c r="C159" s="333" t="str">
        <f>+VLOOKUP(A159,bd_lista!$A$3:$C$590,3,FALSE)</f>
        <v>Zona Franca Comercial e Industrial de Cobija</v>
      </c>
      <c r="D159" s="386"/>
      <c r="E159" s="333" t="s">
        <v>1305</v>
      </c>
      <c r="F159" s="245">
        <f ca="1">+IFERROR(INDEX('Hoja de Trabajo para listado'!$A$155:$Z$1048576,MATCH($A159,'Hoja de Trabajo para listado'!$A$155:$A$1048576,0),MATCH((CUADRO!F$5&amp;$E159),'Hoja de Trabajo para listado'!$A$151:$Z$151,0)),0)+IFERROR(INDEX('Hoja de Trabajo para listado'!$AB$155:$BA$1048576,MATCH($A159,'Hoja de Trabajo para listado'!$AB$155:$AB$1048576,0),MATCH((CUADRO!F$5&amp;$E159),'Hoja de Trabajo para listado'!$AB$151:$BA$151,0)),0)+IFERROR(INDEX('Hoja de Trabajo para listado'!$BC$155:$CB$1048576,MATCH($A159,'Hoja de Trabajo para listado'!$BC$155:$BC$1048576,0),MATCH((CUADRO!F$5&amp;$E159),'Hoja de Trabajo para listado'!$BC$151:$CB$151,0)),0)+IFERROR(INDEX('Hoja de Trabajo para listado'!$DE$153:$DG$274,MATCH($A159,'Hoja de Trabajo para listado'!$DE$153:$DE$1048576,0),MATCH((CUADRO!F$5&amp;$E159),'Hoja de Trabajo para listado'!$DE$151:$DG$151,0)),0)+IFERROR(INDEX('Hoja de Trabajo para listado'!$CD$155:$DC$1048576,MATCH($A159,'Hoja de Trabajo para listado'!$CD$155:$CD$1048576,0),MATCH((CUADRO!F$5&amp;$E159),'Hoja de Trabajo para listado'!$CD$151:$DC$151,0)),0)</f>
        <v>0</v>
      </c>
      <c r="G159" s="245">
        <f ca="1">+IFERROR(INDEX('Hoja de Trabajo para listado'!$A$155:$Z$1048576,MATCH($A159,'Hoja de Trabajo para listado'!$A$155:$A$1048576,0),MATCH((CUADRO!G$5&amp;$E159),'Hoja de Trabajo para listado'!$A$151:$Z$151,0)),0)+IFERROR(INDEX('Hoja de Trabajo para listado'!$AB$155:$BA$1048576,MATCH($A159,'Hoja de Trabajo para listado'!$AB$155:$AB$1048576,0),MATCH((CUADRO!G$5&amp;$E159),'Hoja de Trabajo para listado'!$AB$151:$BA$151,0)),0)+IFERROR(INDEX('Hoja de Trabajo para listado'!$BC$155:$CB$1048576,MATCH($A159,'Hoja de Trabajo para listado'!$BC$155:$BC$1048576,0),MATCH((CUADRO!G$5&amp;$E159),'Hoja de Trabajo para listado'!$BC$151:$CB$151,0)),0)+IFERROR(INDEX('Hoja de Trabajo para listado'!$DE$153:$DG$274,MATCH($A159,'Hoja de Trabajo para listado'!$DE$153:$DE$1048576,0),MATCH((CUADRO!G$5&amp;$E159),'Hoja de Trabajo para listado'!$DE$151:$DG$151,0)),0)+IFERROR(INDEX('Hoja de Trabajo para listado'!$CD$155:$DC$1048576,MATCH($A159,'Hoja de Trabajo para listado'!$CD$155:$CD$1048576,0),MATCH((CUADRO!G$5&amp;$E159),'Hoja de Trabajo para listado'!$CD$151:$DC$151,0)),0)</f>
        <v>0</v>
      </c>
      <c r="H159" s="245">
        <f ca="1">+IFERROR(INDEX('Hoja de Trabajo para listado'!$A$155:$Z$1048576,MATCH($A159,'Hoja de Trabajo para listado'!$A$155:$A$1048576,0),MATCH((CUADRO!H$5&amp;$E159),'Hoja de Trabajo para listado'!$A$151:$Z$151,0)),0)+IFERROR(INDEX('Hoja de Trabajo para listado'!$AB$155:$BA$1048576,MATCH($A159,'Hoja de Trabajo para listado'!$AB$155:$AB$1048576,0),MATCH((CUADRO!H$5&amp;$E159),'Hoja de Trabajo para listado'!$AB$151:$BA$151,0)),0)+IFERROR(INDEX('Hoja de Trabajo para listado'!$BC$155:$CB$1048576,MATCH($A159,'Hoja de Trabajo para listado'!$BC$155:$BC$1048576,0),MATCH((CUADRO!H$5&amp;$E159),'Hoja de Trabajo para listado'!$BC$151:$CB$151,0)),0)+IFERROR(INDEX('Hoja de Trabajo para listado'!$DE$153:$DG$274,MATCH($A159,'Hoja de Trabajo para listado'!$DE$153:$DE$1048576,0),MATCH((CUADRO!H$5&amp;$E159),'Hoja de Trabajo para listado'!$DE$151:$DG$151,0)),0)+IFERROR(INDEX('Hoja de Trabajo para listado'!$CD$155:$DC$1048576,MATCH($A159,'Hoja de Trabajo para listado'!$CD$155:$CD$1048576,0),MATCH((CUADRO!H$5&amp;$E159),'Hoja de Trabajo para listado'!$CD$151:$DC$151,0)),0)</f>
        <v>0</v>
      </c>
      <c r="I159" s="245">
        <f ca="1">+IFERROR(INDEX('Hoja de Trabajo para listado'!$A$155:$Z$1048576,MATCH($A159,'Hoja de Trabajo para listado'!$A$155:$A$1048576,0),MATCH((CUADRO!I$5&amp;$E159),'Hoja de Trabajo para listado'!$A$151:$Z$151,0)),0)+IFERROR(INDEX('Hoja de Trabajo para listado'!$AB$155:$BA$1048576,MATCH($A159,'Hoja de Trabajo para listado'!$AB$155:$AB$1048576,0),MATCH((CUADRO!I$5&amp;$E159),'Hoja de Trabajo para listado'!$AB$151:$BA$151,0)),0)+IFERROR(INDEX('Hoja de Trabajo para listado'!$BC$155:$CB$1048576,MATCH($A159,'Hoja de Trabajo para listado'!$BC$155:$BC$1048576,0),MATCH((CUADRO!I$5&amp;$E159),'Hoja de Trabajo para listado'!$BC$151:$CB$151,0)),0)+IFERROR(INDEX('Hoja de Trabajo para listado'!$DE$153:$DG$274,MATCH($A159,'Hoja de Trabajo para listado'!$DE$153:$DE$1048576,0),MATCH((CUADRO!I$5&amp;$E159),'Hoja de Trabajo para listado'!$DE$151:$DG$151,0)),0)+IFERROR(INDEX('Hoja de Trabajo para listado'!$CD$155:$DC$1048576,MATCH($A159,'Hoja de Trabajo para listado'!$CD$155:$CD$1048576,0),MATCH((CUADRO!I$5&amp;$E159),'Hoja de Trabajo para listado'!$CD$151:$DC$151,0)),0)</f>
        <v>0</v>
      </c>
      <c r="J159" s="245">
        <f ca="1">+IFERROR(INDEX('Hoja de Trabajo para listado'!$A$155:$Z$1048576,MATCH($A159,'Hoja de Trabajo para listado'!$A$155:$A$1048576,0),MATCH((CUADRO!J$5&amp;$E159),'Hoja de Trabajo para listado'!$A$151:$Z$151,0)),0)+IFERROR(INDEX('Hoja de Trabajo para listado'!$AB$155:$BA$1048576,MATCH($A159,'Hoja de Trabajo para listado'!$AB$155:$AB$1048576,0),MATCH((CUADRO!J$5&amp;$E159),'Hoja de Trabajo para listado'!$AB$151:$BA$151,0)),0)+IFERROR(INDEX('Hoja de Trabajo para listado'!$BC$155:$CB$1048576,MATCH($A159,'Hoja de Trabajo para listado'!$BC$155:$BC$1048576,0),MATCH((CUADRO!J$5&amp;$E159),'Hoja de Trabajo para listado'!$BC$151:$CB$151,0)),0)+IFERROR(INDEX('Hoja de Trabajo para listado'!$DE$153:$DG$274,MATCH($A159,'Hoja de Trabajo para listado'!$DE$153:$DE$1048576,0),MATCH((CUADRO!J$5&amp;$E159),'Hoja de Trabajo para listado'!$DE$151:$DG$151,0)),0)+IFERROR(INDEX('Hoja de Trabajo para listado'!$CD$155:$DC$1048576,MATCH($A159,'Hoja de Trabajo para listado'!$CD$155:$CD$1048576,0),MATCH((CUADRO!J$5&amp;$E159),'Hoja de Trabajo para listado'!$CD$151:$DC$151,0)),0)</f>
        <v>0</v>
      </c>
      <c r="K159" s="245">
        <f ca="1">+IFERROR(INDEX('Hoja de Trabajo para listado'!$A$155:$Z$1048576,MATCH($A159,'Hoja de Trabajo para listado'!$A$155:$A$1048576,0),MATCH((CUADRO!K$5&amp;$E159),'Hoja de Trabajo para listado'!$A$151:$Z$151,0)),0)+IFERROR(INDEX('Hoja de Trabajo para listado'!$AB$155:$BA$1048576,MATCH($A159,'Hoja de Trabajo para listado'!$AB$155:$AB$1048576,0),MATCH((CUADRO!K$5&amp;$E159),'Hoja de Trabajo para listado'!$AB$151:$BA$151,0)),0)+IFERROR(INDEX('Hoja de Trabajo para listado'!$BC$155:$CB$1048576,MATCH($A159,'Hoja de Trabajo para listado'!$BC$155:$BC$1048576,0),MATCH((CUADRO!K$5&amp;$E159),'Hoja de Trabajo para listado'!$BC$151:$CB$151,0)),0)+IFERROR(INDEX('Hoja de Trabajo para listado'!$DE$153:$DG$274,MATCH($A159,'Hoja de Trabajo para listado'!$DE$153:$DE$1048576,0),MATCH((CUADRO!K$5&amp;$E159),'Hoja de Trabajo para listado'!$DE$151:$DG$151,0)),0)+IFERROR(INDEX('Hoja de Trabajo para listado'!$CD$155:$DC$1048576,MATCH($A159,'Hoja de Trabajo para listado'!$CD$155:$CD$1048576,0),MATCH((CUADRO!K$5&amp;$E159),'Hoja de Trabajo para listado'!$CD$151:$DC$151,0)),0)</f>
        <v>0</v>
      </c>
      <c r="L159" s="245">
        <f ca="1">+IFERROR(INDEX('Hoja de Trabajo para listado'!$A$155:$Z$1048576,MATCH($A159,'Hoja de Trabajo para listado'!$A$155:$A$1048576,0),MATCH((CUADRO!L$5&amp;$E159),'Hoja de Trabajo para listado'!$A$151:$Z$151,0)),0)+IFERROR(INDEX('Hoja de Trabajo para listado'!$AB$155:$BA$1048576,MATCH($A159,'Hoja de Trabajo para listado'!$AB$155:$AB$1048576,0),MATCH((CUADRO!L$5&amp;$E159),'Hoja de Trabajo para listado'!$AB$151:$BA$151,0)),0)+IFERROR(INDEX('Hoja de Trabajo para listado'!$BC$155:$CB$1048576,MATCH($A159,'Hoja de Trabajo para listado'!$BC$155:$BC$1048576,0),MATCH((CUADRO!L$5&amp;$E159),'Hoja de Trabajo para listado'!$BC$151:$CB$151,0)),0)+IFERROR(INDEX('Hoja de Trabajo para listado'!$DE$153:$DG$274,MATCH($A159,'Hoja de Trabajo para listado'!$DE$153:$DE$1048576,0),MATCH((CUADRO!L$5&amp;$E159),'Hoja de Trabajo para listado'!$DE$151:$DG$151,0)),0)+IFERROR(INDEX('Hoja de Trabajo para listado'!$CD$155:$DC$1048576,MATCH($A159,'Hoja de Trabajo para listado'!$CD$155:$CD$1048576,0),MATCH((CUADRO!L$5&amp;$E159),'Hoja de Trabajo para listado'!$CD$151:$DC$151,0)),0)</f>
        <v>0</v>
      </c>
      <c r="M159" s="245">
        <f ca="1">+IFERROR(INDEX('Hoja de Trabajo para listado'!$A$155:$Z$1048576,MATCH($A159,'Hoja de Trabajo para listado'!$A$155:$A$1048576,0),MATCH((CUADRO!M$5&amp;$E159),'Hoja de Trabajo para listado'!$A$151:$Z$151,0)),0)+IFERROR(INDEX('Hoja de Trabajo para listado'!$AB$155:$BA$1048576,MATCH($A159,'Hoja de Trabajo para listado'!$AB$155:$AB$1048576,0),MATCH((CUADRO!M$5&amp;$E159),'Hoja de Trabajo para listado'!$AB$151:$BA$151,0)),0)+IFERROR(INDEX('Hoja de Trabajo para listado'!$BC$155:$CB$1048576,MATCH($A159,'Hoja de Trabajo para listado'!$BC$155:$BC$1048576,0),MATCH((CUADRO!M$5&amp;$E159),'Hoja de Trabajo para listado'!$BC$151:$CB$151,0)),0)+IFERROR(INDEX('Hoja de Trabajo para listado'!$DE$153:$DG$274,MATCH($A159,'Hoja de Trabajo para listado'!$DE$153:$DE$1048576,0),MATCH((CUADRO!M$5&amp;$E159),'Hoja de Trabajo para listado'!$DE$151:$DG$151,0)),0)+IFERROR(INDEX('Hoja de Trabajo para listado'!$CD$155:$DC$1048576,MATCH($A159,'Hoja de Trabajo para listado'!$CD$155:$CD$1048576,0),MATCH((CUADRO!M$5&amp;$E159),'Hoja de Trabajo para listado'!$CD$151:$DC$151,0)),0)</f>
        <v>0</v>
      </c>
      <c r="N159" s="245">
        <f ca="1">+IFERROR(INDEX('Hoja de Trabajo para listado'!$A$155:$Z$1048576,MATCH($A159,'Hoja de Trabajo para listado'!$A$155:$A$1048576,0),MATCH((CUADRO!N$5&amp;$E159),'Hoja de Trabajo para listado'!$A$151:$Z$151,0)),0)+IFERROR(INDEX('Hoja de Trabajo para listado'!$AB$155:$BA$1048576,MATCH($A159,'Hoja de Trabajo para listado'!$AB$155:$AB$1048576,0),MATCH((CUADRO!N$5&amp;$E159),'Hoja de Trabajo para listado'!$AB$151:$BA$151,0)),0)+IFERROR(INDEX('Hoja de Trabajo para listado'!$BC$155:$CB$1048576,MATCH($A159,'Hoja de Trabajo para listado'!$BC$155:$BC$1048576,0),MATCH((CUADRO!N$5&amp;$E159),'Hoja de Trabajo para listado'!$BC$151:$CB$151,0)),0)+IFERROR(INDEX('Hoja de Trabajo para listado'!$DE$153:$DG$274,MATCH($A159,'Hoja de Trabajo para listado'!$DE$153:$DE$1048576,0),MATCH((CUADRO!N$5&amp;$E159),'Hoja de Trabajo para listado'!$DE$151:$DG$151,0)),0)+IFERROR(INDEX('Hoja de Trabajo para listado'!$CD$155:$DC$1048576,MATCH($A159,'Hoja de Trabajo para listado'!$CD$155:$CD$1048576,0),MATCH((CUADRO!N$5&amp;$E159),'Hoja de Trabajo para listado'!$CD$151:$DC$151,0)),0)</f>
        <v>0</v>
      </c>
      <c r="O159" s="245">
        <f ca="1">+IFERROR(INDEX('Hoja de Trabajo para listado'!$A$155:$Z$1048576,MATCH($A159,'Hoja de Trabajo para listado'!$A$155:$A$1048576,0),MATCH((CUADRO!O$5&amp;$E159),'Hoja de Trabajo para listado'!$A$151:$Z$151,0)),0)+IFERROR(INDEX('Hoja de Trabajo para listado'!$AB$155:$BA$1048576,MATCH($A159,'Hoja de Trabajo para listado'!$AB$155:$AB$1048576,0),MATCH((CUADRO!O$5&amp;$E159),'Hoja de Trabajo para listado'!$AB$151:$BA$151,0)),0)+IFERROR(INDEX('Hoja de Trabajo para listado'!$BC$155:$CB$1048576,MATCH($A159,'Hoja de Trabajo para listado'!$BC$155:$BC$1048576,0),MATCH((CUADRO!O$5&amp;$E159),'Hoja de Trabajo para listado'!$BC$151:$CB$151,0)),0)+IFERROR(INDEX('Hoja de Trabajo para listado'!$DE$153:$DG$274,MATCH($A159,'Hoja de Trabajo para listado'!$DE$153:$DE$1048576,0),MATCH((CUADRO!O$5&amp;$E159),'Hoja de Trabajo para listado'!$DE$151:$DG$151,0)),0)+IFERROR(INDEX('Hoja de Trabajo para listado'!$CD$155:$DC$1048576,MATCH($A159,'Hoja de Trabajo para listado'!$CD$155:$CD$1048576,0),MATCH((CUADRO!O$5&amp;$E159),'Hoja de Trabajo para listado'!$CD$151:$DC$151,0)),0)</f>
        <v>0</v>
      </c>
      <c r="P159" s="245">
        <f ca="1">+IFERROR(INDEX('Hoja de Trabajo para listado'!$A$155:$Z$1048576,MATCH($A159,'Hoja de Trabajo para listado'!$A$155:$A$1048576,0),MATCH((CUADRO!P$5&amp;$E159),'Hoja de Trabajo para listado'!$A$151:$Z$151,0)),0)+IFERROR(INDEX('Hoja de Trabajo para listado'!$AB$155:$BA$1048576,MATCH($A159,'Hoja de Trabajo para listado'!$AB$155:$AB$1048576,0),MATCH((CUADRO!P$5&amp;$E159),'Hoja de Trabajo para listado'!$AB$151:$BA$151,0)),0)+IFERROR(INDEX('Hoja de Trabajo para listado'!$BC$155:$CB$1048576,MATCH($A159,'Hoja de Trabajo para listado'!$BC$155:$BC$1048576,0),MATCH((CUADRO!P$5&amp;$E159),'Hoja de Trabajo para listado'!$BC$151:$CB$151,0)),0)+IFERROR(INDEX('Hoja de Trabajo para listado'!$DE$153:$DG$274,MATCH($A159,'Hoja de Trabajo para listado'!$DE$153:$DE$1048576,0),MATCH((CUADRO!P$5&amp;$E159),'Hoja de Trabajo para listado'!$DE$151:$DG$151,0)),0)+IFERROR(INDEX('Hoja de Trabajo para listado'!$CD$155:$DC$1048576,MATCH($A159,'Hoja de Trabajo para listado'!$CD$155:$CD$1048576,0),MATCH((CUADRO!P$5&amp;$E159),'Hoja de Trabajo para listado'!$CD$151:$DC$151,0)),0)</f>
        <v>0</v>
      </c>
      <c r="Q159" s="245">
        <f ca="1">+IFERROR(INDEX('Hoja de Trabajo para listado'!$A$155:$Z$1048576,MATCH($A159,'Hoja de Trabajo para listado'!$A$155:$A$1048576,0),MATCH((CUADRO!Q$5&amp;$E159),'Hoja de Trabajo para listado'!$A$151:$Z$151,0)),0)+IFERROR(INDEX('Hoja de Trabajo para listado'!$AB$155:$BA$1048576,MATCH($A159,'Hoja de Trabajo para listado'!$AB$155:$AB$1048576,0),MATCH((CUADRO!Q$5&amp;$E159),'Hoja de Trabajo para listado'!$AB$151:$BA$151,0)),0)+IFERROR(INDEX('Hoja de Trabajo para listado'!$BC$155:$CB$1048576,MATCH($A159,'Hoja de Trabajo para listado'!$BC$155:$BC$1048576,0),MATCH((CUADRO!Q$5&amp;$E159),'Hoja de Trabajo para listado'!$BC$151:$CB$151,0)),0)+IFERROR(INDEX('Hoja de Trabajo para listado'!$DE$153:$DG$274,MATCH($A159,'Hoja de Trabajo para listado'!$DE$153:$DE$1048576,0),MATCH((CUADRO!Q$5&amp;$E159),'Hoja de Trabajo para listado'!$DE$151:$DG$151,0)),0)+IFERROR(INDEX('Hoja de Trabajo para listado'!$CD$155:$DC$1048576,MATCH($A159,'Hoja de Trabajo para listado'!$CD$155:$CD$1048576,0),MATCH((CUADRO!Q$5&amp;$E159),'Hoja de Trabajo para listado'!$CD$151:$DC$151,0)),0)</f>
        <v>0</v>
      </c>
      <c r="R159" s="245">
        <f t="shared" ca="1" si="7"/>
        <v>0</v>
      </c>
      <c r="S159" s="245">
        <f ca="1">+R158+R159</f>
        <v>0</v>
      </c>
      <c r="T159" s="245">
        <f ca="1">+S159</f>
        <v>0</v>
      </c>
      <c r="U159" s="244">
        <f t="shared" si="8"/>
        <v>2</v>
      </c>
      <c r="V159" s="333" t="str">
        <f>+VLOOKUP(A159,bd_lista!$A$3:$E$590,5,FALSE)</f>
        <v>Instituciones Descentralizadas</v>
      </c>
      <c r="W159" s="384"/>
      <c r="X159" s="242">
        <f>+VLOOKUP(A159,[3]Sheet1!$A$13:$D$744,4,FALSE)</f>
        <v>41</v>
      </c>
      <c r="Y159" s="242" t="str">
        <f>+VLOOKUP(X159,bd_lista!$A$3:$C$590,3,FALSE)</f>
        <v>Ministerio de Desarrollo Productivo y Economía Plural</v>
      </c>
      <c r="Z159" s="292"/>
      <c r="AA159" s="321"/>
    </row>
    <row r="160" spans="1:27" customFormat="1" ht="15" customHeight="1">
      <c r="A160" s="251">
        <v>234</v>
      </c>
      <c r="B160" s="388">
        <f>+A160</f>
        <v>234</v>
      </c>
      <c r="C160" s="247" t="str">
        <f>+VLOOKUP(A160,bd_lista!$A$3:$C$590,3,FALSE)</f>
        <v xml:space="preserve">Servicio Geológico Minero </v>
      </c>
      <c r="D160" s="385" t="str">
        <f>+C160</f>
        <v xml:space="preserve">Servicio Geológico Minero </v>
      </c>
      <c r="E160" s="247" t="s">
        <v>1304</v>
      </c>
      <c r="F160" s="243">
        <f ca="1">+IFERROR(INDEX('Hoja de Trabajo para listado'!$A$155:$Z$1048576,MATCH($A160,'Hoja de Trabajo para listado'!$A$155:$A$1048576,0),MATCH((CUADRO!F$5&amp;$E160),'Hoja de Trabajo para listado'!$A$151:$Z$151,0)),0)+IFERROR(INDEX('Hoja de Trabajo para listado'!$AB$155:$BA$1048576,MATCH($A160,'Hoja de Trabajo para listado'!$AB$155:$AB$1048576,0),MATCH((CUADRO!F$5&amp;$E160),'Hoja de Trabajo para listado'!$AB$151:$BA$151,0)),0)+IFERROR(INDEX('Hoja de Trabajo para listado'!$BC$155:$CB$1048576,MATCH($A160,'Hoja de Trabajo para listado'!$BC$155:$BC$1048576,0),MATCH((CUADRO!F$5&amp;$E160),'Hoja de Trabajo para listado'!$BC$151:$CB$151,0)),0)+IFERROR(INDEX('Hoja de Trabajo para listado'!$DE$153:$DG$274,MATCH($A160,'Hoja de Trabajo para listado'!$DE$153:$DE$1048576,0),MATCH((CUADRO!F$5&amp;$E160),'Hoja de Trabajo para listado'!$DE$151:$DG$151,0)),0)+IFERROR(INDEX('Hoja de Trabajo para listado'!$CD$155:$DC$1048576,MATCH($A160,'Hoja de Trabajo para listado'!$CD$155:$CD$1048576,0),MATCH((CUADRO!F$5&amp;$E160),'Hoja de Trabajo para listado'!$CD$151:$DC$151,0)),0)</f>
        <v>0</v>
      </c>
      <c r="G160" s="243">
        <f ca="1">+IFERROR(INDEX('Hoja de Trabajo para listado'!$A$155:$Z$1048576,MATCH($A160,'Hoja de Trabajo para listado'!$A$155:$A$1048576,0),MATCH((CUADRO!G$5&amp;$E160),'Hoja de Trabajo para listado'!$A$151:$Z$151,0)),0)+IFERROR(INDEX('Hoja de Trabajo para listado'!$AB$155:$BA$1048576,MATCH($A160,'Hoja de Trabajo para listado'!$AB$155:$AB$1048576,0),MATCH((CUADRO!G$5&amp;$E160),'Hoja de Trabajo para listado'!$AB$151:$BA$151,0)),0)+IFERROR(INDEX('Hoja de Trabajo para listado'!$BC$155:$CB$1048576,MATCH($A160,'Hoja de Trabajo para listado'!$BC$155:$BC$1048576,0),MATCH((CUADRO!G$5&amp;$E160),'Hoja de Trabajo para listado'!$BC$151:$CB$151,0)),0)+IFERROR(INDEX('Hoja de Trabajo para listado'!$DE$153:$DG$274,MATCH($A160,'Hoja de Trabajo para listado'!$DE$153:$DE$1048576,0),MATCH((CUADRO!G$5&amp;$E160),'Hoja de Trabajo para listado'!$DE$151:$DG$151,0)),0)+IFERROR(INDEX('Hoja de Trabajo para listado'!$CD$155:$DC$1048576,MATCH($A160,'Hoja de Trabajo para listado'!$CD$155:$CD$1048576,0),MATCH((CUADRO!G$5&amp;$E160),'Hoja de Trabajo para listado'!$CD$151:$DC$151,0)),0)</f>
        <v>0</v>
      </c>
      <c r="H160" s="243">
        <f ca="1">+IFERROR(INDEX('Hoja de Trabajo para listado'!$A$155:$Z$1048576,MATCH($A160,'Hoja de Trabajo para listado'!$A$155:$A$1048576,0),MATCH((CUADRO!H$5&amp;$E160),'Hoja de Trabajo para listado'!$A$151:$Z$151,0)),0)+IFERROR(INDEX('Hoja de Trabajo para listado'!$AB$155:$BA$1048576,MATCH($A160,'Hoja de Trabajo para listado'!$AB$155:$AB$1048576,0),MATCH((CUADRO!H$5&amp;$E160),'Hoja de Trabajo para listado'!$AB$151:$BA$151,0)),0)+IFERROR(INDEX('Hoja de Trabajo para listado'!$BC$155:$CB$1048576,MATCH($A160,'Hoja de Trabajo para listado'!$BC$155:$BC$1048576,0),MATCH((CUADRO!H$5&amp;$E160),'Hoja de Trabajo para listado'!$BC$151:$CB$151,0)),0)+IFERROR(INDEX('Hoja de Trabajo para listado'!$DE$153:$DG$274,MATCH($A160,'Hoja de Trabajo para listado'!$DE$153:$DE$1048576,0),MATCH((CUADRO!H$5&amp;$E160),'Hoja de Trabajo para listado'!$DE$151:$DG$151,0)),0)+IFERROR(INDEX('Hoja de Trabajo para listado'!$CD$155:$DC$1048576,MATCH($A160,'Hoja de Trabajo para listado'!$CD$155:$CD$1048576,0),MATCH((CUADRO!H$5&amp;$E160),'Hoja de Trabajo para listado'!$CD$151:$DC$151,0)),0)</f>
        <v>0</v>
      </c>
      <c r="I160" s="243">
        <f ca="1">+IFERROR(INDEX('Hoja de Trabajo para listado'!$A$155:$Z$1048576,MATCH($A160,'Hoja de Trabajo para listado'!$A$155:$A$1048576,0),MATCH((CUADRO!I$5&amp;$E160),'Hoja de Trabajo para listado'!$A$151:$Z$151,0)),0)+IFERROR(INDEX('Hoja de Trabajo para listado'!$AB$155:$BA$1048576,MATCH($A160,'Hoja de Trabajo para listado'!$AB$155:$AB$1048576,0),MATCH((CUADRO!I$5&amp;$E160),'Hoja de Trabajo para listado'!$AB$151:$BA$151,0)),0)+IFERROR(INDEX('Hoja de Trabajo para listado'!$BC$155:$CB$1048576,MATCH($A160,'Hoja de Trabajo para listado'!$BC$155:$BC$1048576,0),MATCH((CUADRO!I$5&amp;$E160),'Hoja de Trabajo para listado'!$BC$151:$CB$151,0)),0)+IFERROR(INDEX('Hoja de Trabajo para listado'!$DE$153:$DG$274,MATCH($A160,'Hoja de Trabajo para listado'!$DE$153:$DE$1048576,0),MATCH((CUADRO!I$5&amp;$E160),'Hoja de Trabajo para listado'!$DE$151:$DG$151,0)),0)+IFERROR(INDEX('Hoja de Trabajo para listado'!$CD$155:$DC$1048576,MATCH($A160,'Hoja de Trabajo para listado'!$CD$155:$CD$1048576,0),MATCH((CUADRO!I$5&amp;$E160),'Hoja de Trabajo para listado'!$CD$151:$DC$151,0)),0)</f>
        <v>0</v>
      </c>
      <c r="J160" s="243">
        <f ca="1">+IFERROR(INDEX('Hoja de Trabajo para listado'!$A$155:$Z$1048576,MATCH($A160,'Hoja de Trabajo para listado'!$A$155:$A$1048576,0),MATCH((CUADRO!J$5&amp;$E160),'Hoja de Trabajo para listado'!$A$151:$Z$151,0)),0)+IFERROR(INDEX('Hoja de Trabajo para listado'!$AB$155:$BA$1048576,MATCH($A160,'Hoja de Trabajo para listado'!$AB$155:$AB$1048576,0),MATCH((CUADRO!J$5&amp;$E160),'Hoja de Trabajo para listado'!$AB$151:$BA$151,0)),0)+IFERROR(INDEX('Hoja de Trabajo para listado'!$BC$155:$CB$1048576,MATCH($A160,'Hoja de Trabajo para listado'!$BC$155:$BC$1048576,0),MATCH((CUADRO!J$5&amp;$E160),'Hoja de Trabajo para listado'!$BC$151:$CB$151,0)),0)+IFERROR(INDEX('Hoja de Trabajo para listado'!$DE$153:$DG$274,MATCH($A160,'Hoja de Trabajo para listado'!$DE$153:$DE$1048576,0),MATCH((CUADRO!J$5&amp;$E160),'Hoja de Trabajo para listado'!$DE$151:$DG$151,0)),0)+IFERROR(INDEX('Hoja de Trabajo para listado'!$CD$155:$DC$1048576,MATCH($A160,'Hoja de Trabajo para listado'!$CD$155:$CD$1048576,0),MATCH((CUADRO!J$5&amp;$E160),'Hoja de Trabajo para listado'!$CD$151:$DC$151,0)),0)</f>
        <v>0</v>
      </c>
      <c r="K160" s="243">
        <f ca="1">+IFERROR(INDEX('Hoja de Trabajo para listado'!$A$155:$Z$1048576,MATCH($A160,'Hoja de Trabajo para listado'!$A$155:$A$1048576,0),MATCH((CUADRO!K$5&amp;$E160),'Hoja de Trabajo para listado'!$A$151:$Z$151,0)),0)+IFERROR(INDEX('Hoja de Trabajo para listado'!$AB$155:$BA$1048576,MATCH($A160,'Hoja de Trabajo para listado'!$AB$155:$AB$1048576,0),MATCH((CUADRO!K$5&amp;$E160),'Hoja de Trabajo para listado'!$AB$151:$BA$151,0)),0)+IFERROR(INDEX('Hoja de Trabajo para listado'!$BC$155:$CB$1048576,MATCH($A160,'Hoja de Trabajo para listado'!$BC$155:$BC$1048576,0),MATCH((CUADRO!K$5&amp;$E160),'Hoja de Trabajo para listado'!$BC$151:$CB$151,0)),0)+IFERROR(INDEX('Hoja de Trabajo para listado'!$DE$153:$DG$274,MATCH($A160,'Hoja de Trabajo para listado'!$DE$153:$DE$1048576,0),MATCH((CUADRO!K$5&amp;$E160),'Hoja de Trabajo para listado'!$DE$151:$DG$151,0)),0)+IFERROR(INDEX('Hoja de Trabajo para listado'!$CD$155:$DC$1048576,MATCH($A160,'Hoja de Trabajo para listado'!$CD$155:$CD$1048576,0),MATCH((CUADRO!K$5&amp;$E160),'Hoja de Trabajo para listado'!$CD$151:$DC$151,0)),0)</f>
        <v>0</v>
      </c>
      <c r="L160" s="243">
        <f ca="1">+IFERROR(INDEX('Hoja de Trabajo para listado'!$A$155:$Z$1048576,MATCH($A160,'Hoja de Trabajo para listado'!$A$155:$A$1048576,0),MATCH((CUADRO!L$5&amp;$E160),'Hoja de Trabajo para listado'!$A$151:$Z$151,0)),0)+IFERROR(INDEX('Hoja de Trabajo para listado'!$AB$155:$BA$1048576,MATCH($A160,'Hoja de Trabajo para listado'!$AB$155:$AB$1048576,0),MATCH((CUADRO!L$5&amp;$E160),'Hoja de Trabajo para listado'!$AB$151:$BA$151,0)),0)+IFERROR(INDEX('Hoja de Trabajo para listado'!$BC$155:$CB$1048576,MATCH($A160,'Hoja de Trabajo para listado'!$BC$155:$BC$1048576,0),MATCH((CUADRO!L$5&amp;$E160),'Hoja de Trabajo para listado'!$BC$151:$CB$151,0)),0)+IFERROR(INDEX('Hoja de Trabajo para listado'!$DE$153:$DG$274,MATCH($A160,'Hoja de Trabajo para listado'!$DE$153:$DE$1048576,0),MATCH((CUADRO!L$5&amp;$E160),'Hoja de Trabajo para listado'!$DE$151:$DG$151,0)),0)+IFERROR(INDEX('Hoja de Trabajo para listado'!$CD$155:$DC$1048576,MATCH($A160,'Hoja de Trabajo para listado'!$CD$155:$CD$1048576,0),MATCH((CUADRO!L$5&amp;$E160),'Hoja de Trabajo para listado'!$CD$151:$DC$151,0)),0)</f>
        <v>0</v>
      </c>
      <c r="M160" s="243">
        <f ca="1">+IFERROR(INDEX('Hoja de Trabajo para listado'!$A$155:$Z$1048576,MATCH($A160,'Hoja de Trabajo para listado'!$A$155:$A$1048576,0),MATCH((CUADRO!M$5&amp;$E160),'Hoja de Trabajo para listado'!$A$151:$Z$151,0)),0)+IFERROR(INDEX('Hoja de Trabajo para listado'!$AB$155:$BA$1048576,MATCH($A160,'Hoja de Trabajo para listado'!$AB$155:$AB$1048576,0),MATCH((CUADRO!M$5&amp;$E160),'Hoja de Trabajo para listado'!$AB$151:$BA$151,0)),0)+IFERROR(INDEX('Hoja de Trabajo para listado'!$BC$155:$CB$1048576,MATCH($A160,'Hoja de Trabajo para listado'!$BC$155:$BC$1048576,0),MATCH((CUADRO!M$5&amp;$E160),'Hoja de Trabajo para listado'!$BC$151:$CB$151,0)),0)+IFERROR(INDEX('Hoja de Trabajo para listado'!$DE$153:$DG$274,MATCH($A160,'Hoja de Trabajo para listado'!$DE$153:$DE$1048576,0),MATCH((CUADRO!M$5&amp;$E160),'Hoja de Trabajo para listado'!$DE$151:$DG$151,0)),0)+IFERROR(INDEX('Hoja de Trabajo para listado'!$CD$155:$DC$1048576,MATCH($A160,'Hoja de Trabajo para listado'!$CD$155:$CD$1048576,0),MATCH((CUADRO!M$5&amp;$E160),'Hoja de Trabajo para listado'!$CD$151:$DC$151,0)),0)</f>
        <v>0</v>
      </c>
      <c r="N160" s="243">
        <f ca="1">+IFERROR(INDEX('Hoja de Trabajo para listado'!$A$155:$Z$1048576,MATCH($A160,'Hoja de Trabajo para listado'!$A$155:$A$1048576,0),MATCH((CUADRO!N$5&amp;$E160),'Hoja de Trabajo para listado'!$A$151:$Z$151,0)),0)+IFERROR(INDEX('Hoja de Trabajo para listado'!$AB$155:$BA$1048576,MATCH($A160,'Hoja de Trabajo para listado'!$AB$155:$AB$1048576,0),MATCH((CUADRO!N$5&amp;$E160),'Hoja de Trabajo para listado'!$AB$151:$BA$151,0)),0)+IFERROR(INDEX('Hoja de Trabajo para listado'!$BC$155:$CB$1048576,MATCH($A160,'Hoja de Trabajo para listado'!$BC$155:$BC$1048576,0),MATCH((CUADRO!N$5&amp;$E160),'Hoja de Trabajo para listado'!$BC$151:$CB$151,0)),0)+IFERROR(INDEX('Hoja de Trabajo para listado'!$DE$153:$DG$274,MATCH($A160,'Hoja de Trabajo para listado'!$DE$153:$DE$1048576,0),MATCH((CUADRO!N$5&amp;$E160),'Hoja de Trabajo para listado'!$DE$151:$DG$151,0)),0)+IFERROR(INDEX('Hoja de Trabajo para listado'!$CD$155:$DC$1048576,MATCH($A160,'Hoja de Trabajo para listado'!$CD$155:$CD$1048576,0),MATCH((CUADRO!N$5&amp;$E160),'Hoja de Trabajo para listado'!$CD$151:$DC$151,0)),0)</f>
        <v>0</v>
      </c>
      <c r="O160" s="243">
        <f ca="1">+IFERROR(INDEX('Hoja de Trabajo para listado'!$A$155:$Z$1048576,MATCH($A160,'Hoja de Trabajo para listado'!$A$155:$A$1048576,0),MATCH((CUADRO!O$5&amp;$E160),'Hoja de Trabajo para listado'!$A$151:$Z$151,0)),0)+IFERROR(INDEX('Hoja de Trabajo para listado'!$AB$155:$BA$1048576,MATCH($A160,'Hoja de Trabajo para listado'!$AB$155:$AB$1048576,0),MATCH((CUADRO!O$5&amp;$E160),'Hoja de Trabajo para listado'!$AB$151:$BA$151,0)),0)+IFERROR(INDEX('Hoja de Trabajo para listado'!$BC$155:$CB$1048576,MATCH($A160,'Hoja de Trabajo para listado'!$BC$155:$BC$1048576,0),MATCH((CUADRO!O$5&amp;$E160),'Hoja de Trabajo para listado'!$BC$151:$CB$151,0)),0)+IFERROR(INDEX('Hoja de Trabajo para listado'!$DE$153:$DG$274,MATCH($A160,'Hoja de Trabajo para listado'!$DE$153:$DE$1048576,0),MATCH((CUADRO!O$5&amp;$E160),'Hoja de Trabajo para listado'!$DE$151:$DG$151,0)),0)+IFERROR(INDEX('Hoja de Trabajo para listado'!$CD$155:$DC$1048576,MATCH($A160,'Hoja de Trabajo para listado'!$CD$155:$CD$1048576,0),MATCH((CUADRO!O$5&amp;$E160),'Hoja de Trabajo para listado'!$CD$151:$DC$151,0)),0)</f>
        <v>0</v>
      </c>
      <c r="P160" s="243">
        <f ca="1">+IFERROR(INDEX('Hoja de Trabajo para listado'!$A$155:$Z$1048576,MATCH($A160,'Hoja de Trabajo para listado'!$A$155:$A$1048576,0),MATCH((CUADRO!P$5&amp;$E160),'Hoja de Trabajo para listado'!$A$151:$Z$151,0)),0)+IFERROR(INDEX('Hoja de Trabajo para listado'!$AB$155:$BA$1048576,MATCH($A160,'Hoja de Trabajo para listado'!$AB$155:$AB$1048576,0),MATCH((CUADRO!P$5&amp;$E160),'Hoja de Trabajo para listado'!$AB$151:$BA$151,0)),0)+IFERROR(INDEX('Hoja de Trabajo para listado'!$BC$155:$CB$1048576,MATCH($A160,'Hoja de Trabajo para listado'!$BC$155:$BC$1048576,0),MATCH((CUADRO!P$5&amp;$E160),'Hoja de Trabajo para listado'!$BC$151:$CB$151,0)),0)+IFERROR(INDEX('Hoja de Trabajo para listado'!$DE$153:$DG$274,MATCH($A160,'Hoja de Trabajo para listado'!$DE$153:$DE$1048576,0),MATCH((CUADRO!P$5&amp;$E160),'Hoja de Trabajo para listado'!$DE$151:$DG$151,0)),0)+IFERROR(INDEX('Hoja de Trabajo para listado'!$CD$155:$DC$1048576,MATCH($A160,'Hoja de Trabajo para listado'!$CD$155:$CD$1048576,0),MATCH((CUADRO!P$5&amp;$E160),'Hoja de Trabajo para listado'!$CD$151:$DC$151,0)),0)</f>
        <v>0</v>
      </c>
      <c r="Q160" s="243">
        <f ca="1">+IFERROR(INDEX('Hoja de Trabajo para listado'!$A$155:$Z$1048576,MATCH($A160,'Hoja de Trabajo para listado'!$A$155:$A$1048576,0),MATCH((CUADRO!Q$5&amp;$E160),'Hoja de Trabajo para listado'!$A$151:$Z$151,0)),0)+IFERROR(INDEX('Hoja de Trabajo para listado'!$AB$155:$BA$1048576,MATCH($A160,'Hoja de Trabajo para listado'!$AB$155:$AB$1048576,0),MATCH((CUADRO!Q$5&amp;$E160),'Hoja de Trabajo para listado'!$AB$151:$BA$151,0)),0)+IFERROR(INDEX('Hoja de Trabajo para listado'!$BC$155:$CB$1048576,MATCH($A160,'Hoja de Trabajo para listado'!$BC$155:$BC$1048576,0),MATCH((CUADRO!Q$5&amp;$E160),'Hoja de Trabajo para listado'!$BC$151:$CB$151,0)),0)+IFERROR(INDEX('Hoja de Trabajo para listado'!$DE$153:$DG$274,MATCH($A160,'Hoja de Trabajo para listado'!$DE$153:$DE$1048576,0),MATCH((CUADRO!Q$5&amp;$E160),'Hoja de Trabajo para listado'!$DE$151:$DG$151,0)),0)+IFERROR(INDEX('Hoja de Trabajo para listado'!$CD$155:$DC$1048576,MATCH($A160,'Hoja de Trabajo para listado'!$CD$155:$CD$1048576,0),MATCH((CUADRO!Q$5&amp;$E160),'Hoja de Trabajo para listado'!$CD$151:$DC$151,0)),0)</f>
        <v>0</v>
      </c>
      <c r="R160" s="243">
        <f t="shared" ca="1" si="7"/>
        <v>0</v>
      </c>
      <c r="S160" s="243"/>
      <c r="T160" s="243">
        <f ca="1">+T161</f>
        <v>117427.64000000001</v>
      </c>
      <c r="U160" s="242">
        <f t="shared" si="8"/>
        <v>1</v>
      </c>
      <c r="V160" s="333" t="str">
        <f>+VLOOKUP(A160,bd_lista!$A$3:$E$590,5,FALSE)</f>
        <v>Instituciones Descentralizadas</v>
      </c>
      <c r="W160" s="383" t="str">
        <f>+V160</f>
        <v>Instituciones Descentralizadas</v>
      </c>
      <c r="X160" s="242">
        <f>+VLOOKUP(A160,[3]Sheet1!$A$13:$D$744,4,FALSE)</f>
        <v>76</v>
      </c>
      <c r="Y160" s="242" t="str">
        <f>+VLOOKUP(X160,bd_lista!$A$3:$C$590,3,FALSE)</f>
        <v>Ministerio de Minería y Metalurgia</v>
      </c>
      <c r="Z160" s="294">
        <f>+X160</f>
        <v>76</v>
      </c>
      <c r="AA160" s="319" t="str">
        <f>+Y160</f>
        <v>Ministerio de Minería y Metalurgia</v>
      </c>
    </row>
    <row r="161" spans="1:27" customFormat="1" ht="15" customHeight="1">
      <c r="A161" s="32">
        <v>234</v>
      </c>
      <c r="B161" s="389"/>
      <c r="C161" s="333" t="str">
        <f>+VLOOKUP(A161,bd_lista!$A$3:$C$590,3,FALSE)</f>
        <v xml:space="preserve">Servicio Geológico Minero </v>
      </c>
      <c r="D161" s="386"/>
      <c r="E161" s="333" t="s">
        <v>1305</v>
      </c>
      <c r="F161" s="245">
        <f ca="1">+IFERROR(INDEX('Hoja de Trabajo para listado'!$A$155:$Z$1048576,MATCH($A161,'Hoja de Trabajo para listado'!$A$155:$A$1048576,0),MATCH((CUADRO!F$5&amp;$E161),'Hoja de Trabajo para listado'!$A$151:$Z$151,0)),0)+IFERROR(INDEX('Hoja de Trabajo para listado'!$AB$155:$BA$1048576,MATCH($A161,'Hoja de Trabajo para listado'!$AB$155:$AB$1048576,0),MATCH((CUADRO!F$5&amp;$E161),'Hoja de Trabajo para listado'!$AB$151:$BA$151,0)),0)+IFERROR(INDEX('Hoja de Trabajo para listado'!$BC$155:$CB$1048576,MATCH($A161,'Hoja de Trabajo para listado'!$BC$155:$BC$1048576,0),MATCH((CUADRO!F$5&amp;$E161),'Hoja de Trabajo para listado'!$BC$151:$CB$151,0)),0)+IFERROR(INDEX('Hoja de Trabajo para listado'!$DE$153:$DG$274,MATCH($A161,'Hoja de Trabajo para listado'!$DE$153:$DE$1048576,0),MATCH((CUADRO!F$5&amp;$E161),'Hoja de Trabajo para listado'!$DE$151:$DG$151,0)),0)+IFERROR(INDEX('Hoja de Trabajo para listado'!$CD$155:$DC$1048576,MATCH($A161,'Hoja de Trabajo para listado'!$CD$155:$CD$1048576,0),MATCH((CUADRO!F$5&amp;$E161),'Hoja de Trabajo para listado'!$CD$151:$DC$151,0)),0)</f>
        <v>0</v>
      </c>
      <c r="G161" s="245">
        <f ca="1">+IFERROR(INDEX('Hoja de Trabajo para listado'!$A$155:$Z$1048576,MATCH($A161,'Hoja de Trabajo para listado'!$A$155:$A$1048576,0),MATCH((CUADRO!G$5&amp;$E161),'Hoja de Trabajo para listado'!$A$151:$Z$151,0)),0)+IFERROR(INDEX('Hoja de Trabajo para listado'!$AB$155:$BA$1048576,MATCH($A161,'Hoja de Trabajo para listado'!$AB$155:$AB$1048576,0),MATCH((CUADRO!G$5&amp;$E161),'Hoja de Trabajo para listado'!$AB$151:$BA$151,0)),0)+IFERROR(INDEX('Hoja de Trabajo para listado'!$BC$155:$CB$1048576,MATCH($A161,'Hoja de Trabajo para listado'!$BC$155:$BC$1048576,0),MATCH((CUADRO!G$5&amp;$E161),'Hoja de Trabajo para listado'!$BC$151:$CB$151,0)),0)+IFERROR(INDEX('Hoja de Trabajo para listado'!$DE$153:$DG$274,MATCH($A161,'Hoja de Trabajo para listado'!$DE$153:$DE$1048576,0),MATCH((CUADRO!G$5&amp;$E161),'Hoja de Trabajo para listado'!$DE$151:$DG$151,0)),0)+IFERROR(INDEX('Hoja de Trabajo para listado'!$CD$155:$DC$1048576,MATCH($A161,'Hoja de Trabajo para listado'!$CD$155:$CD$1048576,0),MATCH((CUADRO!G$5&amp;$E161),'Hoja de Trabajo para listado'!$CD$151:$DC$151,0)),0)</f>
        <v>117427.64000000001</v>
      </c>
      <c r="H161" s="245">
        <f ca="1">+IFERROR(INDEX('Hoja de Trabajo para listado'!$A$155:$Z$1048576,MATCH($A161,'Hoja de Trabajo para listado'!$A$155:$A$1048576,0),MATCH((CUADRO!H$5&amp;$E161),'Hoja de Trabajo para listado'!$A$151:$Z$151,0)),0)+IFERROR(INDEX('Hoja de Trabajo para listado'!$AB$155:$BA$1048576,MATCH($A161,'Hoja de Trabajo para listado'!$AB$155:$AB$1048576,0),MATCH((CUADRO!H$5&amp;$E161),'Hoja de Trabajo para listado'!$AB$151:$BA$151,0)),0)+IFERROR(INDEX('Hoja de Trabajo para listado'!$BC$155:$CB$1048576,MATCH($A161,'Hoja de Trabajo para listado'!$BC$155:$BC$1048576,0),MATCH((CUADRO!H$5&amp;$E161),'Hoja de Trabajo para listado'!$BC$151:$CB$151,0)),0)+IFERROR(INDEX('Hoja de Trabajo para listado'!$DE$153:$DG$274,MATCH($A161,'Hoja de Trabajo para listado'!$DE$153:$DE$1048576,0),MATCH((CUADRO!H$5&amp;$E161),'Hoja de Trabajo para listado'!$DE$151:$DG$151,0)),0)+IFERROR(INDEX('Hoja de Trabajo para listado'!$CD$155:$DC$1048576,MATCH($A161,'Hoja de Trabajo para listado'!$CD$155:$CD$1048576,0),MATCH((CUADRO!H$5&amp;$E161),'Hoja de Trabajo para listado'!$CD$151:$DC$151,0)),0)</f>
        <v>0</v>
      </c>
      <c r="I161" s="245">
        <f ca="1">+IFERROR(INDEX('Hoja de Trabajo para listado'!$A$155:$Z$1048576,MATCH($A161,'Hoja de Trabajo para listado'!$A$155:$A$1048576,0),MATCH((CUADRO!I$5&amp;$E161),'Hoja de Trabajo para listado'!$A$151:$Z$151,0)),0)+IFERROR(INDEX('Hoja de Trabajo para listado'!$AB$155:$BA$1048576,MATCH($A161,'Hoja de Trabajo para listado'!$AB$155:$AB$1048576,0),MATCH((CUADRO!I$5&amp;$E161),'Hoja de Trabajo para listado'!$AB$151:$BA$151,0)),0)+IFERROR(INDEX('Hoja de Trabajo para listado'!$BC$155:$CB$1048576,MATCH($A161,'Hoja de Trabajo para listado'!$BC$155:$BC$1048576,0),MATCH((CUADRO!I$5&amp;$E161),'Hoja de Trabajo para listado'!$BC$151:$CB$151,0)),0)+IFERROR(INDEX('Hoja de Trabajo para listado'!$DE$153:$DG$274,MATCH($A161,'Hoja de Trabajo para listado'!$DE$153:$DE$1048576,0),MATCH((CUADRO!I$5&amp;$E161),'Hoja de Trabajo para listado'!$DE$151:$DG$151,0)),0)+IFERROR(INDEX('Hoja de Trabajo para listado'!$CD$155:$DC$1048576,MATCH($A161,'Hoja de Trabajo para listado'!$CD$155:$CD$1048576,0),MATCH((CUADRO!I$5&amp;$E161),'Hoja de Trabajo para listado'!$CD$151:$DC$151,0)),0)</f>
        <v>0</v>
      </c>
      <c r="J161" s="245">
        <f ca="1">+IFERROR(INDEX('Hoja de Trabajo para listado'!$A$155:$Z$1048576,MATCH($A161,'Hoja de Trabajo para listado'!$A$155:$A$1048576,0),MATCH((CUADRO!J$5&amp;$E161),'Hoja de Trabajo para listado'!$A$151:$Z$151,0)),0)+IFERROR(INDEX('Hoja de Trabajo para listado'!$AB$155:$BA$1048576,MATCH($A161,'Hoja de Trabajo para listado'!$AB$155:$AB$1048576,0),MATCH((CUADRO!J$5&amp;$E161),'Hoja de Trabajo para listado'!$AB$151:$BA$151,0)),0)+IFERROR(INDEX('Hoja de Trabajo para listado'!$BC$155:$CB$1048576,MATCH($A161,'Hoja de Trabajo para listado'!$BC$155:$BC$1048576,0),MATCH((CUADRO!J$5&amp;$E161),'Hoja de Trabajo para listado'!$BC$151:$CB$151,0)),0)+IFERROR(INDEX('Hoja de Trabajo para listado'!$DE$153:$DG$274,MATCH($A161,'Hoja de Trabajo para listado'!$DE$153:$DE$1048576,0),MATCH((CUADRO!J$5&amp;$E161),'Hoja de Trabajo para listado'!$DE$151:$DG$151,0)),0)+IFERROR(INDEX('Hoja de Trabajo para listado'!$CD$155:$DC$1048576,MATCH($A161,'Hoja de Trabajo para listado'!$CD$155:$CD$1048576,0),MATCH((CUADRO!J$5&amp;$E161),'Hoja de Trabajo para listado'!$CD$151:$DC$151,0)),0)</f>
        <v>0</v>
      </c>
      <c r="K161" s="245">
        <f ca="1">+IFERROR(INDEX('Hoja de Trabajo para listado'!$A$155:$Z$1048576,MATCH($A161,'Hoja de Trabajo para listado'!$A$155:$A$1048576,0),MATCH((CUADRO!K$5&amp;$E161),'Hoja de Trabajo para listado'!$A$151:$Z$151,0)),0)+IFERROR(INDEX('Hoja de Trabajo para listado'!$AB$155:$BA$1048576,MATCH($A161,'Hoja de Trabajo para listado'!$AB$155:$AB$1048576,0),MATCH((CUADRO!K$5&amp;$E161),'Hoja de Trabajo para listado'!$AB$151:$BA$151,0)),0)+IFERROR(INDEX('Hoja de Trabajo para listado'!$BC$155:$CB$1048576,MATCH($A161,'Hoja de Trabajo para listado'!$BC$155:$BC$1048576,0),MATCH((CUADRO!K$5&amp;$E161),'Hoja de Trabajo para listado'!$BC$151:$CB$151,0)),0)+IFERROR(INDEX('Hoja de Trabajo para listado'!$DE$153:$DG$274,MATCH($A161,'Hoja de Trabajo para listado'!$DE$153:$DE$1048576,0),MATCH((CUADRO!K$5&amp;$E161),'Hoja de Trabajo para listado'!$DE$151:$DG$151,0)),0)+IFERROR(INDEX('Hoja de Trabajo para listado'!$CD$155:$DC$1048576,MATCH($A161,'Hoja de Trabajo para listado'!$CD$155:$CD$1048576,0),MATCH((CUADRO!K$5&amp;$E161),'Hoja de Trabajo para listado'!$CD$151:$DC$151,0)),0)</f>
        <v>0</v>
      </c>
      <c r="L161" s="245">
        <f ca="1">+IFERROR(INDEX('Hoja de Trabajo para listado'!$A$155:$Z$1048576,MATCH($A161,'Hoja de Trabajo para listado'!$A$155:$A$1048576,0),MATCH((CUADRO!L$5&amp;$E161),'Hoja de Trabajo para listado'!$A$151:$Z$151,0)),0)+IFERROR(INDEX('Hoja de Trabajo para listado'!$AB$155:$BA$1048576,MATCH($A161,'Hoja de Trabajo para listado'!$AB$155:$AB$1048576,0),MATCH((CUADRO!L$5&amp;$E161),'Hoja de Trabajo para listado'!$AB$151:$BA$151,0)),0)+IFERROR(INDEX('Hoja de Trabajo para listado'!$BC$155:$CB$1048576,MATCH($A161,'Hoja de Trabajo para listado'!$BC$155:$BC$1048576,0),MATCH((CUADRO!L$5&amp;$E161),'Hoja de Trabajo para listado'!$BC$151:$CB$151,0)),0)+IFERROR(INDEX('Hoja de Trabajo para listado'!$DE$153:$DG$274,MATCH($A161,'Hoja de Trabajo para listado'!$DE$153:$DE$1048576,0),MATCH((CUADRO!L$5&amp;$E161),'Hoja de Trabajo para listado'!$DE$151:$DG$151,0)),0)+IFERROR(INDEX('Hoja de Trabajo para listado'!$CD$155:$DC$1048576,MATCH($A161,'Hoja de Trabajo para listado'!$CD$155:$CD$1048576,0),MATCH((CUADRO!L$5&amp;$E161),'Hoja de Trabajo para listado'!$CD$151:$DC$151,0)),0)</f>
        <v>0</v>
      </c>
      <c r="M161" s="245">
        <f ca="1">+IFERROR(INDEX('Hoja de Trabajo para listado'!$A$155:$Z$1048576,MATCH($A161,'Hoja de Trabajo para listado'!$A$155:$A$1048576,0),MATCH((CUADRO!M$5&amp;$E161),'Hoja de Trabajo para listado'!$A$151:$Z$151,0)),0)+IFERROR(INDEX('Hoja de Trabajo para listado'!$AB$155:$BA$1048576,MATCH($A161,'Hoja de Trabajo para listado'!$AB$155:$AB$1048576,0),MATCH((CUADRO!M$5&amp;$E161),'Hoja de Trabajo para listado'!$AB$151:$BA$151,0)),0)+IFERROR(INDEX('Hoja de Trabajo para listado'!$BC$155:$CB$1048576,MATCH($A161,'Hoja de Trabajo para listado'!$BC$155:$BC$1048576,0),MATCH((CUADRO!M$5&amp;$E161),'Hoja de Trabajo para listado'!$BC$151:$CB$151,0)),0)+IFERROR(INDEX('Hoja de Trabajo para listado'!$DE$153:$DG$274,MATCH($A161,'Hoja de Trabajo para listado'!$DE$153:$DE$1048576,0),MATCH((CUADRO!M$5&amp;$E161),'Hoja de Trabajo para listado'!$DE$151:$DG$151,0)),0)+IFERROR(INDEX('Hoja de Trabajo para listado'!$CD$155:$DC$1048576,MATCH($A161,'Hoja de Trabajo para listado'!$CD$155:$CD$1048576,0),MATCH((CUADRO!M$5&amp;$E161),'Hoja de Trabajo para listado'!$CD$151:$DC$151,0)),0)</f>
        <v>0</v>
      </c>
      <c r="N161" s="245">
        <f ca="1">+IFERROR(INDEX('Hoja de Trabajo para listado'!$A$155:$Z$1048576,MATCH($A161,'Hoja de Trabajo para listado'!$A$155:$A$1048576,0),MATCH((CUADRO!N$5&amp;$E161),'Hoja de Trabajo para listado'!$A$151:$Z$151,0)),0)+IFERROR(INDEX('Hoja de Trabajo para listado'!$AB$155:$BA$1048576,MATCH($A161,'Hoja de Trabajo para listado'!$AB$155:$AB$1048576,0),MATCH((CUADRO!N$5&amp;$E161),'Hoja de Trabajo para listado'!$AB$151:$BA$151,0)),0)+IFERROR(INDEX('Hoja de Trabajo para listado'!$BC$155:$CB$1048576,MATCH($A161,'Hoja de Trabajo para listado'!$BC$155:$BC$1048576,0),MATCH((CUADRO!N$5&amp;$E161),'Hoja de Trabajo para listado'!$BC$151:$CB$151,0)),0)+IFERROR(INDEX('Hoja de Trabajo para listado'!$DE$153:$DG$274,MATCH($A161,'Hoja de Trabajo para listado'!$DE$153:$DE$1048576,0),MATCH((CUADRO!N$5&amp;$E161),'Hoja de Trabajo para listado'!$DE$151:$DG$151,0)),0)+IFERROR(INDEX('Hoja de Trabajo para listado'!$CD$155:$DC$1048576,MATCH($A161,'Hoja de Trabajo para listado'!$CD$155:$CD$1048576,0),MATCH((CUADRO!N$5&amp;$E161),'Hoja de Trabajo para listado'!$CD$151:$DC$151,0)),0)</f>
        <v>0</v>
      </c>
      <c r="O161" s="245">
        <f ca="1">+IFERROR(INDEX('Hoja de Trabajo para listado'!$A$155:$Z$1048576,MATCH($A161,'Hoja de Trabajo para listado'!$A$155:$A$1048576,0),MATCH((CUADRO!O$5&amp;$E161),'Hoja de Trabajo para listado'!$A$151:$Z$151,0)),0)+IFERROR(INDEX('Hoja de Trabajo para listado'!$AB$155:$BA$1048576,MATCH($A161,'Hoja de Trabajo para listado'!$AB$155:$AB$1048576,0),MATCH((CUADRO!O$5&amp;$E161),'Hoja de Trabajo para listado'!$AB$151:$BA$151,0)),0)+IFERROR(INDEX('Hoja de Trabajo para listado'!$BC$155:$CB$1048576,MATCH($A161,'Hoja de Trabajo para listado'!$BC$155:$BC$1048576,0),MATCH((CUADRO!O$5&amp;$E161),'Hoja de Trabajo para listado'!$BC$151:$CB$151,0)),0)+IFERROR(INDEX('Hoja de Trabajo para listado'!$DE$153:$DG$274,MATCH($A161,'Hoja de Trabajo para listado'!$DE$153:$DE$1048576,0),MATCH((CUADRO!O$5&amp;$E161),'Hoja de Trabajo para listado'!$DE$151:$DG$151,0)),0)+IFERROR(INDEX('Hoja de Trabajo para listado'!$CD$155:$DC$1048576,MATCH($A161,'Hoja de Trabajo para listado'!$CD$155:$CD$1048576,0),MATCH((CUADRO!O$5&amp;$E161),'Hoja de Trabajo para listado'!$CD$151:$DC$151,0)),0)</f>
        <v>0</v>
      </c>
      <c r="P161" s="245">
        <f ca="1">+IFERROR(INDEX('Hoja de Trabajo para listado'!$A$155:$Z$1048576,MATCH($A161,'Hoja de Trabajo para listado'!$A$155:$A$1048576,0),MATCH((CUADRO!P$5&amp;$E161),'Hoja de Trabajo para listado'!$A$151:$Z$151,0)),0)+IFERROR(INDEX('Hoja de Trabajo para listado'!$AB$155:$BA$1048576,MATCH($A161,'Hoja de Trabajo para listado'!$AB$155:$AB$1048576,0),MATCH((CUADRO!P$5&amp;$E161),'Hoja de Trabajo para listado'!$AB$151:$BA$151,0)),0)+IFERROR(INDEX('Hoja de Trabajo para listado'!$BC$155:$CB$1048576,MATCH($A161,'Hoja de Trabajo para listado'!$BC$155:$BC$1048576,0),MATCH((CUADRO!P$5&amp;$E161),'Hoja de Trabajo para listado'!$BC$151:$CB$151,0)),0)+IFERROR(INDEX('Hoja de Trabajo para listado'!$DE$153:$DG$274,MATCH($A161,'Hoja de Trabajo para listado'!$DE$153:$DE$1048576,0),MATCH((CUADRO!P$5&amp;$E161),'Hoja de Trabajo para listado'!$DE$151:$DG$151,0)),0)+IFERROR(INDEX('Hoja de Trabajo para listado'!$CD$155:$DC$1048576,MATCH($A161,'Hoja de Trabajo para listado'!$CD$155:$CD$1048576,0),MATCH((CUADRO!P$5&amp;$E161),'Hoja de Trabajo para listado'!$CD$151:$DC$151,0)),0)</f>
        <v>0</v>
      </c>
      <c r="Q161" s="245">
        <f ca="1">+IFERROR(INDEX('Hoja de Trabajo para listado'!$A$155:$Z$1048576,MATCH($A161,'Hoja de Trabajo para listado'!$A$155:$A$1048576,0),MATCH((CUADRO!Q$5&amp;$E161),'Hoja de Trabajo para listado'!$A$151:$Z$151,0)),0)+IFERROR(INDEX('Hoja de Trabajo para listado'!$AB$155:$BA$1048576,MATCH($A161,'Hoja de Trabajo para listado'!$AB$155:$AB$1048576,0),MATCH((CUADRO!Q$5&amp;$E161),'Hoja de Trabajo para listado'!$AB$151:$BA$151,0)),0)+IFERROR(INDEX('Hoja de Trabajo para listado'!$BC$155:$CB$1048576,MATCH($A161,'Hoja de Trabajo para listado'!$BC$155:$BC$1048576,0),MATCH((CUADRO!Q$5&amp;$E161),'Hoja de Trabajo para listado'!$BC$151:$CB$151,0)),0)+IFERROR(INDEX('Hoja de Trabajo para listado'!$DE$153:$DG$274,MATCH($A161,'Hoja de Trabajo para listado'!$DE$153:$DE$1048576,0),MATCH((CUADRO!Q$5&amp;$E161),'Hoja de Trabajo para listado'!$DE$151:$DG$151,0)),0)+IFERROR(INDEX('Hoja de Trabajo para listado'!$CD$155:$DC$1048576,MATCH($A161,'Hoja de Trabajo para listado'!$CD$155:$CD$1048576,0),MATCH((CUADRO!Q$5&amp;$E161),'Hoja de Trabajo para listado'!$CD$151:$DC$151,0)),0)</f>
        <v>0</v>
      </c>
      <c r="R161" s="245">
        <f t="shared" ca="1" si="7"/>
        <v>117427.64000000001</v>
      </c>
      <c r="S161" s="245">
        <f ca="1">+R160+R161</f>
        <v>117427.64000000001</v>
      </c>
      <c r="T161" s="245">
        <f ca="1">+S161</f>
        <v>117427.64000000001</v>
      </c>
      <c r="U161" s="244">
        <f t="shared" si="8"/>
        <v>2</v>
      </c>
      <c r="V161" s="333" t="str">
        <f>+VLOOKUP(A161,bd_lista!$A$3:$E$590,5,FALSE)</f>
        <v>Instituciones Descentralizadas</v>
      </c>
      <c r="W161" s="384"/>
      <c r="X161" s="242">
        <f>+VLOOKUP(A161,[3]Sheet1!$A$13:$D$744,4,FALSE)</f>
        <v>76</v>
      </c>
      <c r="Y161" s="242" t="str">
        <f>+VLOOKUP(X161,bd_lista!$A$3:$C$590,3,FALSE)</f>
        <v>Ministerio de Minería y Metalurgia</v>
      </c>
      <c r="Z161" s="292"/>
      <c r="AA161" s="321"/>
    </row>
    <row r="162" spans="1:27" ht="15" hidden="1" customHeight="1">
      <c r="A162" s="32">
        <v>243</v>
      </c>
      <c r="B162" s="388">
        <f>+A162</f>
        <v>243</v>
      </c>
      <c r="C162" s="247" t="str">
        <f>+VLOOKUP(A162,bd_lista!$A$3:$C$590,3,FALSE)</f>
        <v>Servicio Nacional de Hidrografía Naval</v>
      </c>
      <c r="D162" s="385" t="str">
        <f>+C162</f>
        <v>Servicio Nacional de Hidrografía Naval</v>
      </c>
      <c r="E162" s="247" t="s">
        <v>1304</v>
      </c>
      <c r="F162" s="243">
        <f ca="1">+IFERROR(INDEX('Hoja de Trabajo para listado'!$A$155:$Z$1048576,MATCH($A162,'Hoja de Trabajo para listado'!$A$155:$A$1048576,0),MATCH((CUADRO!F$5&amp;$E162),'Hoja de Trabajo para listado'!$A$151:$Z$151,0)),0)+IFERROR(INDEX('Hoja de Trabajo para listado'!$AB$155:$BA$1048576,MATCH($A162,'Hoja de Trabajo para listado'!$AB$155:$AB$1048576,0),MATCH((CUADRO!F$5&amp;$E162),'Hoja de Trabajo para listado'!$AB$151:$BA$151,0)),0)+IFERROR(INDEX('Hoja de Trabajo para listado'!$BC$155:$CB$1048576,MATCH($A162,'Hoja de Trabajo para listado'!$BC$155:$BC$1048576,0),MATCH((CUADRO!F$5&amp;$E162),'Hoja de Trabajo para listado'!$BC$151:$CB$151,0)),0)+IFERROR(INDEX('Hoja de Trabajo para listado'!$DE$153:$DG$274,MATCH($A162,'Hoja de Trabajo para listado'!$DE$153:$DE$1048576,0),MATCH((CUADRO!F$5&amp;$E162),'Hoja de Trabajo para listado'!$DE$151:$DG$151,0)),0)+IFERROR(INDEX('Hoja de Trabajo para listado'!$CD$155:$DC$1048576,MATCH($A162,'Hoja de Trabajo para listado'!$CD$155:$CD$1048576,0),MATCH((CUADRO!F$5&amp;$E162),'Hoja de Trabajo para listado'!$CD$151:$DC$151,0)),0)</f>
        <v>0</v>
      </c>
      <c r="G162" s="243">
        <f ca="1">+IFERROR(INDEX('Hoja de Trabajo para listado'!$A$155:$Z$1048576,MATCH($A162,'Hoja de Trabajo para listado'!$A$155:$A$1048576,0),MATCH((CUADRO!G$5&amp;$E162),'Hoja de Trabajo para listado'!$A$151:$Z$151,0)),0)+IFERROR(INDEX('Hoja de Trabajo para listado'!$AB$155:$BA$1048576,MATCH($A162,'Hoja de Trabajo para listado'!$AB$155:$AB$1048576,0),MATCH((CUADRO!G$5&amp;$E162),'Hoja de Trabajo para listado'!$AB$151:$BA$151,0)),0)+IFERROR(INDEX('Hoja de Trabajo para listado'!$BC$155:$CB$1048576,MATCH($A162,'Hoja de Trabajo para listado'!$BC$155:$BC$1048576,0),MATCH((CUADRO!G$5&amp;$E162),'Hoja de Trabajo para listado'!$BC$151:$CB$151,0)),0)+IFERROR(INDEX('Hoja de Trabajo para listado'!$DE$153:$DG$274,MATCH($A162,'Hoja de Trabajo para listado'!$DE$153:$DE$1048576,0),MATCH((CUADRO!G$5&amp;$E162),'Hoja de Trabajo para listado'!$DE$151:$DG$151,0)),0)+IFERROR(INDEX('Hoja de Trabajo para listado'!$CD$155:$DC$1048576,MATCH($A162,'Hoja de Trabajo para listado'!$CD$155:$CD$1048576,0),MATCH((CUADRO!G$5&amp;$E162),'Hoja de Trabajo para listado'!$CD$151:$DC$151,0)),0)</f>
        <v>0</v>
      </c>
      <c r="H162" s="243">
        <f ca="1">+IFERROR(INDEX('Hoja de Trabajo para listado'!$A$155:$Z$1048576,MATCH($A162,'Hoja de Trabajo para listado'!$A$155:$A$1048576,0),MATCH((CUADRO!H$5&amp;$E162),'Hoja de Trabajo para listado'!$A$151:$Z$151,0)),0)+IFERROR(INDEX('Hoja de Trabajo para listado'!$AB$155:$BA$1048576,MATCH($A162,'Hoja de Trabajo para listado'!$AB$155:$AB$1048576,0),MATCH((CUADRO!H$5&amp;$E162),'Hoja de Trabajo para listado'!$AB$151:$BA$151,0)),0)+IFERROR(INDEX('Hoja de Trabajo para listado'!$BC$155:$CB$1048576,MATCH($A162,'Hoja de Trabajo para listado'!$BC$155:$BC$1048576,0),MATCH((CUADRO!H$5&amp;$E162),'Hoja de Trabajo para listado'!$BC$151:$CB$151,0)),0)+IFERROR(INDEX('Hoja de Trabajo para listado'!$DE$153:$DG$274,MATCH($A162,'Hoja de Trabajo para listado'!$DE$153:$DE$1048576,0),MATCH((CUADRO!H$5&amp;$E162),'Hoja de Trabajo para listado'!$DE$151:$DG$151,0)),0)+IFERROR(INDEX('Hoja de Trabajo para listado'!$CD$155:$DC$1048576,MATCH($A162,'Hoja de Trabajo para listado'!$CD$155:$CD$1048576,0),MATCH((CUADRO!H$5&amp;$E162),'Hoja de Trabajo para listado'!$CD$151:$DC$151,0)),0)</f>
        <v>0</v>
      </c>
      <c r="I162" s="243">
        <f ca="1">+IFERROR(INDEX('Hoja de Trabajo para listado'!$A$155:$Z$1048576,MATCH($A162,'Hoja de Trabajo para listado'!$A$155:$A$1048576,0),MATCH((CUADRO!I$5&amp;$E162),'Hoja de Trabajo para listado'!$A$151:$Z$151,0)),0)+IFERROR(INDEX('Hoja de Trabajo para listado'!$AB$155:$BA$1048576,MATCH($A162,'Hoja de Trabajo para listado'!$AB$155:$AB$1048576,0),MATCH((CUADRO!I$5&amp;$E162),'Hoja de Trabajo para listado'!$AB$151:$BA$151,0)),0)+IFERROR(INDEX('Hoja de Trabajo para listado'!$BC$155:$CB$1048576,MATCH($A162,'Hoja de Trabajo para listado'!$BC$155:$BC$1048576,0),MATCH((CUADRO!I$5&amp;$E162),'Hoja de Trabajo para listado'!$BC$151:$CB$151,0)),0)+IFERROR(INDEX('Hoja de Trabajo para listado'!$DE$153:$DG$274,MATCH($A162,'Hoja de Trabajo para listado'!$DE$153:$DE$1048576,0),MATCH((CUADRO!I$5&amp;$E162),'Hoja de Trabajo para listado'!$DE$151:$DG$151,0)),0)+IFERROR(INDEX('Hoja de Trabajo para listado'!$CD$155:$DC$1048576,MATCH($A162,'Hoja de Trabajo para listado'!$CD$155:$CD$1048576,0),MATCH((CUADRO!I$5&amp;$E162),'Hoja de Trabajo para listado'!$CD$151:$DC$151,0)),0)</f>
        <v>0</v>
      </c>
      <c r="J162" s="243">
        <f ca="1">+IFERROR(INDEX('Hoja de Trabajo para listado'!$A$155:$Z$1048576,MATCH($A162,'Hoja de Trabajo para listado'!$A$155:$A$1048576,0),MATCH((CUADRO!J$5&amp;$E162),'Hoja de Trabajo para listado'!$A$151:$Z$151,0)),0)+IFERROR(INDEX('Hoja de Trabajo para listado'!$AB$155:$BA$1048576,MATCH($A162,'Hoja de Trabajo para listado'!$AB$155:$AB$1048576,0),MATCH((CUADRO!J$5&amp;$E162),'Hoja de Trabajo para listado'!$AB$151:$BA$151,0)),0)+IFERROR(INDEX('Hoja de Trabajo para listado'!$BC$155:$CB$1048576,MATCH($A162,'Hoja de Trabajo para listado'!$BC$155:$BC$1048576,0),MATCH((CUADRO!J$5&amp;$E162),'Hoja de Trabajo para listado'!$BC$151:$CB$151,0)),0)+IFERROR(INDEX('Hoja de Trabajo para listado'!$DE$153:$DG$274,MATCH($A162,'Hoja de Trabajo para listado'!$DE$153:$DE$1048576,0),MATCH((CUADRO!J$5&amp;$E162),'Hoja de Trabajo para listado'!$DE$151:$DG$151,0)),0)+IFERROR(INDEX('Hoja de Trabajo para listado'!$CD$155:$DC$1048576,MATCH($A162,'Hoja de Trabajo para listado'!$CD$155:$CD$1048576,0),MATCH((CUADRO!J$5&amp;$E162),'Hoja de Trabajo para listado'!$CD$151:$DC$151,0)),0)</f>
        <v>0</v>
      </c>
      <c r="K162" s="243">
        <f ca="1">+IFERROR(INDEX('Hoja de Trabajo para listado'!$A$155:$Z$1048576,MATCH($A162,'Hoja de Trabajo para listado'!$A$155:$A$1048576,0),MATCH((CUADRO!K$5&amp;$E162),'Hoja de Trabajo para listado'!$A$151:$Z$151,0)),0)+IFERROR(INDEX('Hoja de Trabajo para listado'!$AB$155:$BA$1048576,MATCH($A162,'Hoja de Trabajo para listado'!$AB$155:$AB$1048576,0),MATCH((CUADRO!K$5&amp;$E162),'Hoja de Trabajo para listado'!$AB$151:$BA$151,0)),0)+IFERROR(INDEX('Hoja de Trabajo para listado'!$BC$155:$CB$1048576,MATCH($A162,'Hoja de Trabajo para listado'!$BC$155:$BC$1048576,0),MATCH((CUADRO!K$5&amp;$E162),'Hoja de Trabajo para listado'!$BC$151:$CB$151,0)),0)+IFERROR(INDEX('Hoja de Trabajo para listado'!$DE$153:$DG$274,MATCH($A162,'Hoja de Trabajo para listado'!$DE$153:$DE$1048576,0),MATCH((CUADRO!K$5&amp;$E162),'Hoja de Trabajo para listado'!$DE$151:$DG$151,0)),0)+IFERROR(INDEX('Hoja de Trabajo para listado'!$CD$155:$DC$1048576,MATCH($A162,'Hoja de Trabajo para listado'!$CD$155:$CD$1048576,0),MATCH((CUADRO!K$5&amp;$E162),'Hoja de Trabajo para listado'!$CD$151:$DC$151,0)),0)</f>
        <v>0</v>
      </c>
      <c r="L162" s="243">
        <f ca="1">+IFERROR(INDEX('Hoja de Trabajo para listado'!$A$155:$Z$1048576,MATCH($A162,'Hoja de Trabajo para listado'!$A$155:$A$1048576,0),MATCH((CUADRO!L$5&amp;$E162),'Hoja de Trabajo para listado'!$A$151:$Z$151,0)),0)+IFERROR(INDEX('Hoja de Trabajo para listado'!$AB$155:$BA$1048576,MATCH($A162,'Hoja de Trabajo para listado'!$AB$155:$AB$1048576,0),MATCH((CUADRO!L$5&amp;$E162),'Hoja de Trabajo para listado'!$AB$151:$BA$151,0)),0)+IFERROR(INDEX('Hoja de Trabajo para listado'!$BC$155:$CB$1048576,MATCH($A162,'Hoja de Trabajo para listado'!$BC$155:$BC$1048576,0),MATCH((CUADRO!L$5&amp;$E162),'Hoja de Trabajo para listado'!$BC$151:$CB$151,0)),0)+IFERROR(INDEX('Hoja de Trabajo para listado'!$DE$153:$DG$274,MATCH($A162,'Hoja de Trabajo para listado'!$DE$153:$DE$1048576,0),MATCH((CUADRO!L$5&amp;$E162),'Hoja de Trabajo para listado'!$DE$151:$DG$151,0)),0)+IFERROR(INDEX('Hoja de Trabajo para listado'!$CD$155:$DC$1048576,MATCH($A162,'Hoja de Trabajo para listado'!$CD$155:$CD$1048576,0),MATCH((CUADRO!L$5&amp;$E162),'Hoja de Trabajo para listado'!$CD$151:$DC$151,0)),0)</f>
        <v>0</v>
      </c>
      <c r="M162" s="243">
        <f ca="1">+IFERROR(INDEX('Hoja de Trabajo para listado'!$A$155:$Z$1048576,MATCH($A162,'Hoja de Trabajo para listado'!$A$155:$A$1048576,0),MATCH((CUADRO!M$5&amp;$E162),'Hoja de Trabajo para listado'!$A$151:$Z$151,0)),0)+IFERROR(INDEX('Hoja de Trabajo para listado'!$AB$155:$BA$1048576,MATCH($A162,'Hoja de Trabajo para listado'!$AB$155:$AB$1048576,0),MATCH((CUADRO!M$5&amp;$E162),'Hoja de Trabajo para listado'!$AB$151:$BA$151,0)),0)+IFERROR(INDEX('Hoja de Trabajo para listado'!$BC$155:$CB$1048576,MATCH($A162,'Hoja de Trabajo para listado'!$BC$155:$BC$1048576,0),MATCH((CUADRO!M$5&amp;$E162),'Hoja de Trabajo para listado'!$BC$151:$CB$151,0)),0)+IFERROR(INDEX('Hoja de Trabajo para listado'!$DE$153:$DG$274,MATCH($A162,'Hoja de Trabajo para listado'!$DE$153:$DE$1048576,0),MATCH((CUADRO!M$5&amp;$E162),'Hoja de Trabajo para listado'!$DE$151:$DG$151,0)),0)+IFERROR(INDEX('Hoja de Trabajo para listado'!$CD$155:$DC$1048576,MATCH($A162,'Hoja de Trabajo para listado'!$CD$155:$CD$1048576,0),MATCH((CUADRO!M$5&amp;$E162),'Hoja de Trabajo para listado'!$CD$151:$DC$151,0)),0)</f>
        <v>0</v>
      </c>
      <c r="N162" s="243">
        <f ca="1">+IFERROR(INDEX('Hoja de Trabajo para listado'!$A$155:$Z$1048576,MATCH($A162,'Hoja de Trabajo para listado'!$A$155:$A$1048576,0),MATCH((CUADRO!N$5&amp;$E162),'Hoja de Trabajo para listado'!$A$151:$Z$151,0)),0)+IFERROR(INDEX('Hoja de Trabajo para listado'!$AB$155:$BA$1048576,MATCH($A162,'Hoja de Trabajo para listado'!$AB$155:$AB$1048576,0),MATCH((CUADRO!N$5&amp;$E162),'Hoja de Trabajo para listado'!$AB$151:$BA$151,0)),0)+IFERROR(INDEX('Hoja de Trabajo para listado'!$BC$155:$CB$1048576,MATCH($A162,'Hoja de Trabajo para listado'!$BC$155:$BC$1048576,0),MATCH((CUADRO!N$5&amp;$E162),'Hoja de Trabajo para listado'!$BC$151:$CB$151,0)),0)+IFERROR(INDEX('Hoja de Trabajo para listado'!$DE$153:$DG$274,MATCH($A162,'Hoja de Trabajo para listado'!$DE$153:$DE$1048576,0),MATCH((CUADRO!N$5&amp;$E162),'Hoja de Trabajo para listado'!$DE$151:$DG$151,0)),0)+IFERROR(INDEX('Hoja de Trabajo para listado'!$CD$155:$DC$1048576,MATCH($A162,'Hoja de Trabajo para listado'!$CD$155:$CD$1048576,0),MATCH((CUADRO!N$5&amp;$E162),'Hoja de Trabajo para listado'!$CD$151:$DC$151,0)),0)</f>
        <v>0</v>
      </c>
      <c r="O162" s="243">
        <f ca="1">+IFERROR(INDEX('Hoja de Trabajo para listado'!$A$155:$Z$1048576,MATCH($A162,'Hoja de Trabajo para listado'!$A$155:$A$1048576,0),MATCH((CUADRO!O$5&amp;$E162),'Hoja de Trabajo para listado'!$A$151:$Z$151,0)),0)+IFERROR(INDEX('Hoja de Trabajo para listado'!$AB$155:$BA$1048576,MATCH($A162,'Hoja de Trabajo para listado'!$AB$155:$AB$1048576,0),MATCH((CUADRO!O$5&amp;$E162),'Hoja de Trabajo para listado'!$AB$151:$BA$151,0)),0)+IFERROR(INDEX('Hoja de Trabajo para listado'!$BC$155:$CB$1048576,MATCH($A162,'Hoja de Trabajo para listado'!$BC$155:$BC$1048576,0),MATCH((CUADRO!O$5&amp;$E162),'Hoja de Trabajo para listado'!$BC$151:$CB$151,0)),0)+IFERROR(INDEX('Hoja de Trabajo para listado'!$DE$153:$DG$274,MATCH($A162,'Hoja de Trabajo para listado'!$DE$153:$DE$1048576,0),MATCH((CUADRO!O$5&amp;$E162),'Hoja de Trabajo para listado'!$DE$151:$DG$151,0)),0)+IFERROR(INDEX('Hoja de Trabajo para listado'!$CD$155:$DC$1048576,MATCH($A162,'Hoja de Trabajo para listado'!$CD$155:$CD$1048576,0),MATCH((CUADRO!O$5&amp;$E162),'Hoja de Trabajo para listado'!$CD$151:$DC$151,0)),0)</f>
        <v>0</v>
      </c>
      <c r="P162" s="243">
        <f ca="1">+IFERROR(INDEX('Hoja de Trabajo para listado'!$A$155:$Z$1048576,MATCH($A162,'Hoja de Trabajo para listado'!$A$155:$A$1048576,0),MATCH((CUADRO!P$5&amp;$E162),'Hoja de Trabajo para listado'!$A$151:$Z$151,0)),0)+IFERROR(INDEX('Hoja de Trabajo para listado'!$AB$155:$BA$1048576,MATCH($A162,'Hoja de Trabajo para listado'!$AB$155:$AB$1048576,0),MATCH((CUADRO!P$5&amp;$E162),'Hoja de Trabajo para listado'!$AB$151:$BA$151,0)),0)+IFERROR(INDEX('Hoja de Trabajo para listado'!$BC$155:$CB$1048576,MATCH($A162,'Hoja de Trabajo para listado'!$BC$155:$BC$1048576,0),MATCH((CUADRO!P$5&amp;$E162),'Hoja de Trabajo para listado'!$BC$151:$CB$151,0)),0)+IFERROR(INDEX('Hoja de Trabajo para listado'!$DE$153:$DG$274,MATCH($A162,'Hoja de Trabajo para listado'!$DE$153:$DE$1048576,0),MATCH((CUADRO!P$5&amp;$E162),'Hoja de Trabajo para listado'!$DE$151:$DG$151,0)),0)+IFERROR(INDEX('Hoja de Trabajo para listado'!$CD$155:$DC$1048576,MATCH($A162,'Hoja de Trabajo para listado'!$CD$155:$CD$1048576,0),MATCH((CUADRO!P$5&amp;$E162),'Hoja de Trabajo para listado'!$CD$151:$DC$151,0)),0)</f>
        <v>0</v>
      </c>
      <c r="Q162" s="243">
        <f ca="1">+IFERROR(INDEX('Hoja de Trabajo para listado'!$A$155:$Z$1048576,MATCH($A162,'Hoja de Trabajo para listado'!$A$155:$A$1048576,0),MATCH((CUADRO!Q$5&amp;$E162),'Hoja de Trabajo para listado'!$A$151:$Z$151,0)),0)+IFERROR(INDEX('Hoja de Trabajo para listado'!$AB$155:$BA$1048576,MATCH($A162,'Hoja de Trabajo para listado'!$AB$155:$AB$1048576,0),MATCH((CUADRO!Q$5&amp;$E162),'Hoja de Trabajo para listado'!$AB$151:$BA$151,0)),0)+IFERROR(INDEX('Hoja de Trabajo para listado'!$BC$155:$CB$1048576,MATCH($A162,'Hoja de Trabajo para listado'!$BC$155:$BC$1048576,0),MATCH((CUADRO!Q$5&amp;$E162),'Hoja de Trabajo para listado'!$BC$151:$CB$151,0)),0)+IFERROR(INDEX('Hoja de Trabajo para listado'!$DE$153:$DG$274,MATCH($A162,'Hoja de Trabajo para listado'!$DE$153:$DE$1048576,0),MATCH((CUADRO!Q$5&amp;$E162),'Hoja de Trabajo para listado'!$DE$151:$DG$151,0)),0)+IFERROR(INDEX('Hoja de Trabajo para listado'!$CD$155:$DC$1048576,MATCH($A162,'Hoja de Trabajo para listado'!$CD$155:$CD$1048576,0),MATCH((CUADRO!Q$5&amp;$E162),'Hoja de Trabajo para listado'!$CD$151:$DC$151,0)),0)</f>
        <v>0</v>
      </c>
      <c r="R162" s="243">
        <f t="shared" ca="1" si="7"/>
        <v>0</v>
      </c>
      <c r="S162" s="243"/>
      <c r="T162" s="243">
        <f ca="1">+T163</f>
        <v>0</v>
      </c>
      <c r="U162" s="242">
        <f t="shared" si="8"/>
        <v>1</v>
      </c>
      <c r="V162" s="333" t="str">
        <f>+VLOOKUP(A162,bd_lista!$A$3:$E$590,5,FALSE)</f>
        <v>Instituciones Descentralizadas</v>
      </c>
      <c r="W162" s="383" t="str">
        <f>+V162</f>
        <v>Instituciones Descentralizadas</v>
      </c>
      <c r="X162" s="242">
        <f>+VLOOKUP(A162,[3]Sheet1!$A$13:$D$744,4,FALSE)</f>
        <v>20</v>
      </c>
      <c r="Y162" s="242" t="str">
        <f>+VLOOKUP(X162,bd_lista!$A$3:$C$590,3,FALSE)</f>
        <v>Ministerio de Defensa</v>
      </c>
      <c r="Z162" s="294">
        <f>+X162</f>
        <v>20</v>
      </c>
      <c r="AA162" s="295" t="str">
        <f>+Y162</f>
        <v>Ministerio de Defensa</v>
      </c>
    </row>
    <row r="163" spans="1:27" ht="15" hidden="1" customHeight="1">
      <c r="A163" s="32">
        <v>243</v>
      </c>
      <c r="B163" s="389"/>
      <c r="C163" s="333" t="str">
        <f>+VLOOKUP(A163,bd_lista!$A$3:$C$590,3,FALSE)</f>
        <v>Servicio Nacional de Hidrografía Naval</v>
      </c>
      <c r="D163" s="386"/>
      <c r="E163" s="333" t="s">
        <v>1305</v>
      </c>
      <c r="F163" s="245">
        <f ca="1">+IFERROR(INDEX('Hoja de Trabajo para listado'!$A$155:$Z$1048576,MATCH($A163,'Hoja de Trabajo para listado'!$A$155:$A$1048576,0),MATCH((CUADRO!F$5&amp;$E163),'Hoja de Trabajo para listado'!$A$151:$Z$151,0)),0)+IFERROR(INDEX('Hoja de Trabajo para listado'!$AB$155:$BA$1048576,MATCH($A163,'Hoja de Trabajo para listado'!$AB$155:$AB$1048576,0),MATCH((CUADRO!F$5&amp;$E163),'Hoja de Trabajo para listado'!$AB$151:$BA$151,0)),0)+IFERROR(INDEX('Hoja de Trabajo para listado'!$BC$155:$CB$1048576,MATCH($A163,'Hoja de Trabajo para listado'!$BC$155:$BC$1048576,0),MATCH((CUADRO!F$5&amp;$E163),'Hoja de Trabajo para listado'!$BC$151:$CB$151,0)),0)+IFERROR(INDEX('Hoja de Trabajo para listado'!$DE$153:$DG$274,MATCH($A163,'Hoja de Trabajo para listado'!$DE$153:$DE$1048576,0),MATCH((CUADRO!F$5&amp;$E163),'Hoja de Trabajo para listado'!$DE$151:$DG$151,0)),0)+IFERROR(INDEX('Hoja de Trabajo para listado'!$CD$155:$DC$1048576,MATCH($A163,'Hoja de Trabajo para listado'!$CD$155:$CD$1048576,0),MATCH((CUADRO!F$5&amp;$E163),'Hoja de Trabajo para listado'!$CD$151:$DC$151,0)),0)</f>
        <v>0</v>
      </c>
      <c r="G163" s="245">
        <f ca="1">+IFERROR(INDEX('Hoja de Trabajo para listado'!$A$155:$Z$1048576,MATCH($A163,'Hoja de Trabajo para listado'!$A$155:$A$1048576,0),MATCH((CUADRO!G$5&amp;$E163),'Hoja de Trabajo para listado'!$A$151:$Z$151,0)),0)+IFERROR(INDEX('Hoja de Trabajo para listado'!$AB$155:$BA$1048576,MATCH($A163,'Hoja de Trabajo para listado'!$AB$155:$AB$1048576,0),MATCH((CUADRO!G$5&amp;$E163),'Hoja de Trabajo para listado'!$AB$151:$BA$151,0)),0)+IFERROR(INDEX('Hoja de Trabajo para listado'!$BC$155:$CB$1048576,MATCH($A163,'Hoja de Trabajo para listado'!$BC$155:$BC$1048576,0),MATCH((CUADRO!G$5&amp;$E163),'Hoja de Trabajo para listado'!$BC$151:$CB$151,0)),0)+IFERROR(INDEX('Hoja de Trabajo para listado'!$DE$153:$DG$274,MATCH($A163,'Hoja de Trabajo para listado'!$DE$153:$DE$1048576,0),MATCH((CUADRO!G$5&amp;$E163),'Hoja de Trabajo para listado'!$DE$151:$DG$151,0)),0)+IFERROR(INDEX('Hoja de Trabajo para listado'!$CD$155:$DC$1048576,MATCH($A163,'Hoja de Trabajo para listado'!$CD$155:$CD$1048576,0),MATCH((CUADRO!G$5&amp;$E163),'Hoja de Trabajo para listado'!$CD$151:$DC$151,0)),0)</f>
        <v>0</v>
      </c>
      <c r="H163" s="245">
        <f ca="1">+IFERROR(INDEX('Hoja de Trabajo para listado'!$A$155:$Z$1048576,MATCH($A163,'Hoja de Trabajo para listado'!$A$155:$A$1048576,0),MATCH((CUADRO!H$5&amp;$E163),'Hoja de Trabajo para listado'!$A$151:$Z$151,0)),0)+IFERROR(INDEX('Hoja de Trabajo para listado'!$AB$155:$BA$1048576,MATCH($A163,'Hoja de Trabajo para listado'!$AB$155:$AB$1048576,0),MATCH((CUADRO!H$5&amp;$E163),'Hoja de Trabajo para listado'!$AB$151:$BA$151,0)),0)+IFERROR(INDEX('Hoja de Trabajo para listado'!$BC$155:$CB$1048576,MATCH($A163,'Hoja de Trabajo para listado'!$BC$155:$BC$1048576,0),MATCH((CUADRO!H$5&amp;$E163),'Hoja de Trabajo para listado'!$BC$151:$CB$151,0)),0)+IFERROR(INDEX('Hoja de Trabajo para listado'!$DE$153:$DG$274,MATCH($A163,'Hoja de Trabajo para listado'!$DE$153:$DE$1048576,0),MATCH((CUADRO!H$5&amp;$E163),'Hoja de Trabajo para listado'!$DE$151:$DG$151,0)),0)+IFERROR(INDEX('Hoja de Trabajo para listado'!$CD$155:$DC$1048576,MATCH($A163,'Hoja de Trabajo para listado'!$CD$155:$CD$1048576,0),MATCH((CUADRO!H$5&amp;$E163),'Hoja de Trabajo para listado'!$CD$151:$DC$151,0)),0)</f>
        <v>0</v>
      </c>
      <c r="I163" s="245">
        <f ca="1">+IFERROR(INDEX('Hoja de Trabajo para listado'!$A$155:$Z$1048576,MATCH($A163,'Hoja de Trabajo para listado'!$A$155:$A$1048576,0),MATCH((CUADRO!I$5&amp;$E163),'Hoja de Trabajo para listado'!$A$151:$Z$151,0)),0)+IFERROR(INDEX('Hoja de Trabajo para listado'!$AB$155:$BA$1048576,MATCH($A163,'Hoja de Trabajo para listado'!$AB$155:$AB$1048576,0),MATCH((CUADRO!I$5&amp;$E163),'Hoja de Trabajo para listado'!$AB$151:$BA$151,0)),0)+IFERROR(INDEX('Hoja de Trabajo para listado'!$BC$155:$CB$1048576,MATCH($A163,'Hoja de Trabajo para listado'!$BC$155:$BC$1048576,0),MATCH((CUADRO!I$5&amp;$E163),'Hoja de Trabajo para listado'!$BC$151:$CB$151,0)),0)+IFERROR(INDEX('Hoja de Trabajo para listado'!$DE$153:$DG$274,MATCH($A163,'Hoja de Trabajo para listado'!$DE$153:$DE$1048576,0),MATCH((CUADRO!I$5&amp;$E163),'Hoja de Trabajo para listado'!$DE$151:$DG$151,0)),0)+IFERROR(INDEX('Hoja de Trabajo para listado'!$CD$155:$DC$1048576,MATCH($A163,'Hoja de Trabajo para listado'!$CD$155:$CD$1048576,0),MATCH((CUADRO!I$5&amp;$E163),'Hoja de Trabajo para listado'!$CD$151:$DC$151,0)),0)</f>
        <v>0</v>
      </c>
      <c r="J163" s="245">
        <f ca="1">+IFERROR(INDEX('Hoja de Trabajo para listado'!$A$155:$Z$1048576,MATCH($A163,'Hoja de Trabajo para listado'!$A$155:$A$1048576,0),MATCH((CUADRO!J$5&amp;$E163),'Hoja de Trabajo para listado'!$A$151:$Z$151,0)),0)+IFERROR(INDEX('Hoja de Trabajo para listado'!$AB$155:$BA$1048576,MATCH($A163,'Hoja de Trabajo para listado'!$AB$155:$AB$1048576,0),MATCH((CUADRO!J$5&amp;$E163),'Hoja de Trabajo para listado'!$AB$151:$BA$151,0)),0)+IFERROR(INDEX('Hoja de Trabajo para listado'!$BC$155:$CB$1048576,MATCH($A163,'Hoja de Trabajo para listado'!$BC$155:$BC$1048576,0),MATCH((CUADRO!J$5&amp;$E163),'Hoja de Trabajo para listado'!$BC$151:$CB$151,0)),0)+IFERROR(INDEX('Hoja de Trabajo para listado'!$DE$153:$DG$274,MATCH($A163,'Hoja de Trabajo para listado'!$DE$153:$DE$1048576,0),MATCH((CUADRO!J$5&amp;$E163),'Hoja de Trabajo para listado'!$DE$151:$DG$151,0)),0)+IFERROR(INDEX('Hoja de Trabajo para listado'!$CD$155:$DC$1048576,MATCH($A163,'Hoja de Trabajo para listado'!$CD$155:$CD$1048576,0),MATCH((CUADRO!J$5&amp;$E163),'Hoja de Trabajo para listado'!$CD$151:$DC$151,0)),0)</f>
        <v>0</v>
      </c>
      <c r="K163" s="245">
        <f ca="1">+IFERROR(INDEX('Hoja de Trabajo para listado'!$A$155:$Z$1048576,MATCH($A163,'Hoja de Trabajo para listado'!$A$155:$A$1048576,0),MATCH((CUADRO!K$5&amp;$E163),'Hoja de Trabajo para listado'!$A$151:$Z$151,0)),0)+IFERROR(INDEX('Hoja de Trabajo para listado'!$AB$155:$BA$1048576,MATCH($A163,'Hoja de Trabajo para listado'!$AB$155:$AB$1048576,0),MATCH((CUADRO!K$5&amp;$E163),'Hoja de Trabajo para listado'!$AB$151:$BA$151,0)),0)+IFERROR(INDEX('Hoja de Trabajo para listado'!$BC$155:$CB$1048576,MATCH($A163,'Hoja de Trabajo para listado'!$BC$155:$BC$1048576,0),MATCH((CUADRO!K$5&amp;$E163),'Hoja de Trabajo para listado'!$BC$151:$CB$151,0)),0)+IFERROR(INDEX('Hoja de Trabajo para listado'!$DE$153:$DG$274,MATCH($A163,'Hoja de Trabajo para listado'!$DE$153:$DE$1048576,0),MATCH((CUADRO!K$5&amp;$E163),'Hoja de Trabajo para listado'!$DE$151:$DG$151,0)),0)+IFERROR(INDEX('Hoja de Trabajo para listado'!$CD$155:$DC$1048576,MATCH($A163,'Hoja de Trabajo para listado'!$CD$155:$CD$1048576,0),MATCH((CUADRO!K$5&amp;$E163),'Hoja de Trabajo para listado'!$CD$151:$DC$151,0)),0)</f>
        <v>0</v>
      </c>
      <c r="L163" s="245">
        <f ca="1">+IFERROR(INDEX('Hoja de Trabajo para listado'!$A$155:$Z$1048576,MATCH($A163,'Hoja de Trabajo para listado'!$A$155:$A$1048576,0),MATCH((CUADRO!L$5&amp;$E163),'Hoja de Trabajo para listado'!$A$151:$Z$151,0)),0)+IFERROR(INDEX('Hoja de Trabajo para listado'!$AB$155:$BA$1048576,MATCH($A163,'Hoja de Trabajo para listado'!$AB$155:$AB$1048576,0),MATCH((CUADRO!L$5&amp;$E163),'Hoja de Trabajo para listado'!$AB$151:$BA$151,0)),0)+IFERROR(INDEX('Hoja de Trabajo para listado'!$BC$155:$CB$1048576,MATCH($A163,'Hoja de Trabajo para listado'!$BC$155:$BC$1048576,0),MATCH((CUADRO!L$5&amp;$E163),'Hoja de Trabajo para listado'!$BC$151:$CB$151,0)),0)+IFERROR(INDEX('Hoja de Trabajo para listado'!$DE$153:$DG$274,MATCH($A163,'Hoja de Trabajo para listado'!$DE$153:$DE$1048576,0),MATCH((CUADRO!L$5&amp;$E163),'Hoja de Trabajo para listado'!$DE$151:$DG$151,0)),0)+IFERROR(INDEX('Hoja de Trabajo para listado'!$CD$155:$DC$1048576,MATCH($A163,'Hoja de Trabajo para listado'!$CD$155:$CD$1048576,0),MATCH((CUADRO!L$5&amp;$E163),'Hoja de Trabajo para listado'!$CD$151:$DC$151,0)),0)</f>
        <v>0</v>
      </c>
      <c r="M163" s="245">
        <f ca="1">+IFERROR(INDEX('Hoja de Trabajo para listado'!$A$155:$Z$1048576,MATCH($A163,'Hoja de Trabajo para listado'!$A$155:$A$1048576,0),MATCH((CUADRO!M$5&amp;$E163),'Hoja de Trabajo para listado'!$A$151:$Z$151,0)),0)+IFERROR(INDEX('Hoja de Trabajo para listado'!$AB$155:$BA$1048576,MATCH($A163,'Hoja de Trabajo para listado'!$AB$155:$AB$1048576,0),MATCH((CUADRO!M$5&amp;$E163),'Hoja de Trabajo para listado'!$AB$151:$BA$151,0)),0)+IFERROR(INDEX('Hoja de Trabajo para listado'!$BC$155:$CB$1048576,MATCH($A163,'Hoja de Trabajo para listado'!$BC$155:$BC$1048576,0),MATCH((CUADRO!M$5&amp;$E163),'Hoja de Trabajo para listado'!$BC$151:$CB$151,0)),0)+IFERROR(INDEX('Hoja de Trabajo para listado'!$DE$153:$DG$274,MATCH($A163,'Hoja de Trabajo para listado'!$DE$153:$DE$1048576,0),MATCH((CUADRO!M$5&amp;$E163),'Hoja de Trabajo para listado'!$DE$151:$DG$151,0)),0)+IFERROR(INDEX('Hoja de Trabajo para listado'!$CD$155:$DC$1048576,MATCH($A163,'Hoja de Trabajo para listado'!$CD$155:$CD$1048576,0),MATCH((CUADRO!M$5&amp;$E163),'Hoja de Trabajo para listado'!$CD$151:$DC$151,0)),0)</f>
        <v>0</v>
      </c>
      <c r="N163" s="245">
        <f ca="1">+IFERROR(INDEX('Hoja de Trabajo para listado'!$A$155:$Z$1048576,MATCH($A163,'Hoja de Trabajo para listado'!$A$155:$A$1048576,0),MATCH((CUADRO!N$5&amp;$E163),'Hoja de Trabajo para listado'!$A$151:$Z$151,0)),0)+IFERROR(INDEX('Hoja de Trabajo para listado'!$AB$155:$BA$1048576,MATCH($A163,'Hoja de Trabajo para listado'!$AB$155:$AB$1048576,0),MATCH((CUADRO!N$5&amp;$E163),'Hoja de Trabajo para listado'!$AB$151:$BA$151,0)),0)+IFERROR(INDEX('Hoja de Trabajo para listado'!$BC$155:$CB$1048576,MATCH($A163,'Hoja de Trabajo para listado'!$BC$155:$BC$1048576,0),MATCH((CUADRO!N$5&amp;$E163),'Hoja de Trabajo para listado'!$BC$151:$CB$151,0)),0)+IFERROR(INDEX('Hoja de Trabajo para listado'!$DE$153:$DG$274,MATCH($A163,'Hoja de Trabajo para listado'!$DE$153:$DE$1048576,0),MATCH((CUADRO!N$5&amp;$E163),'Hoja de Trabajo para listado'!$DE$151:$DG$151,0)),0)+IFERROR(INDEX('Hoja de Trabajo para listado'!$CD$155:$DC$1048576,MATCH($A163,'Hoja de Trabajo para listado'!$CD$155:$CD$1048576,0),MATCH((CUADRO!N$5&amp;$E163),'Hoja de Trabajo para listado'!$CD$151:$DC$151,0)),0)</f>
        <v>0</v>
      </c>
      <c r="O163" s="245">
        <f ca="1">+IFERROR(INDEX('Hoja de Trabajo para listado'!$A$155:$Z$1048576,MATCH($A163,'Hoja de Trabajo para listado'!$A$155:$A$1048576,0),MATCH((CUADRO!O$5&amp;$E163),'Hoja de Trabajo para listado'!$A$151:$Z$151,0)),0)+IFERROR(INDEX('Hoja de Trabajo para listado'!$AB$155:$BA$1048576,MATCH($A163,'Hoja de Trabajo para listado'!$AB$155:$AB$1048576,0),MATCH((CUADRO!O$5&amp;$E163),'Hoja de Trabajo para listado'!$AB$151:$BA$151,0)),0)+IFERROR(INDEX('Hoja de Trabajo para listado'!$BC$155:$CB$1048576,MATCH($A163,'Hoja de Trabajo para listado'!$BC$155:$BC$1048576,0),MATCH((CUADRO!O$5&amp;$E163),'Hoja de Trabajo para listado'!$BC$151:$CB$151,0)),0)+IFERROR(INDEX('Hoja de Trabajo para listado'!$DE$153:$DG$274,MATCH($A163,'Hoja de Trabajo para listado'!$DE$153:$DE$1048576,0),MATCH((CUADRO!O$5&amp;$E163),'Hoja de Trabajo para listado'!$DE$151:$DG$151,0)),0)+IFERROR(INDEX('Hoja de Trabajo para listado'!$CD$155:$DC$1048576,MATCH($A163,'Hoja de Trabajo para listado'!$CD$155:$CD$1048576,0),MATCH((CUADRO!O$5&amp;$E163),'Hoja de Trabajo para listado'!$CD$151:$DC$151,0)),0)</f>
        <v>0</v>
      </c>
      <c r="P163" s="245">
        <f ca="1">+IFERROR(INDEX('Hoja de Trabajo para listado'!$A$155:$Z$1048576,MATCH($A163,'Hoja de Trabajo para listado'!$A$155:$A$1048576,0),MATCH((CUADRO!P$5&amp;$E163),'Hoja de Trabajo para listado'!$A$151:$Z$151,0)),0)+IFERROR(INDEX('Hoja de Trabajo para listado'!$AB$155:$BA$1048576,MATCH($A163,'Hoja de Trabajo para listado'!$AB$155:$AB$1048576,0),MATCH((CUADRO!P$5&amp;$E163),'Hoja de Trabajo para listado'!$AB$151:$BA$151,0)),0)+IFERROR(INDEX('Hoja de Trabajo para listado'!$BC$155:$CB$1048576,MATCH($A163,'Hoja de Trabajo para listado'!$BC$155:$BC$1048576,0),MATCH((CUADRO!P$5&amp;$E163),'Hoja de Trabajo para listado'!$BC$151:$CB$151,0)),0)+IFERROR(INDEX('Hoja de Trabajo para listado'!$DE$153:$DG$274,MATCH($A163,'Hoja de Trabajo para listado'!$DE$153:$DE$1048576,0),MATCH((CUADRO!P$5&amp;$E163),'Hoja de Trabajo para listado'!$DE$151:$DG$151,0)),0)+IFERROR(INDEX('Hoja de Trabajo para listado'!$CD$155:$DC$1048576,MATCH($A163,'Hoja de Trabajo para listado'!$CD$155:$CD$1048576,0),MATCH((CUADRO!P$5&amp;$E163),'Hoja de Trabajo para listado'!$CD$151:$DC$151,0)),0)</f>
        <v>0</v>
      </c>
      <c r="Q163" s="245">
        <f ca="1">+IFERROR(INDEX('Hoja de Trabajo para listado'!$A$155:$Z$1048576,MATCH($A163,'Hoja de Trabajo para listado'!$A$155:$A$1048576,0),MATCH((CUADRO!Q$5&amp;$E163),'Hoja de Trabajo para listado'!$A$151:$Z$151,0)),0)+IFERROR(INDEX('Hoja de Trabajo para listado'!$AB$155:$BA$1048576,MATCH($A163,'Hoja de Trabajo para listado'!$AB$155:$AB$1048576,0),MATCH((CUADRO!Q$5&amp;$E163),'Hoja de Trabajo para listado'!$AB$151:$BA$151,0)),0)+IFERROR(INDEX('Hoja de Trabajo para listado'!$BC$155:$CB$1048576,MATCH($A163,'Hoja de Trabajo para listado'!$BC$155:$BC$1048576,0),MATCH((CUADRO!Q$5&amp;$E163),'Hoja de Trabajo para listado'!$BC$151:$CB$151,0)),0)+IFERROR(INDEX('Hoja de Trabajo para listado'!$DE$153:$DG$274,MATCH($A163,'Hoja de Trabajo para listado'!$DE$153:$DE$1048576,0),MATCH((CUADRO!Q$5&amp;$E163),'Hoja de Trabajo para listado'!$DE$151:$DG$151,0)),0)+IFERROR(INDEX('Hoja de Trabajo para listado'!$CD$155:$DC$1048576,MATCH($A163,'Hoja de Trabajo para listado'!$CD$155:$CD$1048576,0),MATCH((CUADRO!Q$5&amp;$E163),'Hoja de Trabajo para listado'!$CD$151:$DC$151,0)),0)</f>
        <v>0</v>
      </c>
      <c r="R163" s="245">
        <f t="shared" ca="1" si="7"/>
        <v>0</v>
      </c>
      <c r="S163" s="245">
        <f ca="1">+R162+R163</f>
        <v>0</v>
      </c>
      <c r="T163" s="245">
        <f ca="1">+S163</f>
        <v>0</v>
      </c>
      <c r="U163" s="244">
        <f t="shared" si="8"/>
        <v>2</v>
      </c>
      <c r="V163" s="333" t="str">
        <f>+VLOOKUP(A163,bd_lista!$A$3:$E$590,5,FALSE)</f>
        <v>Instituciones Descentralizadas</v>
      </c>
      <c r="W163" s="384"/>
      <c r="X163" s="242">
        <f>+VLOOKUP(A163,[3]Sheet1!$A$13:$D$744,4,FALSE)</f>
        <v>20</v>
      </c>
      <c r="Y163" s="242" t="str">
        <f>+VLOOKUP(X163,bd_lista!$A$3:$C$590,3,FALSE)</f>
        <v>Ministerio de Defensa</v>
      </c>
      <c r="Z163" s="292"/>
      <c r="AA163" s="293"/>
    </row>
    <row r="164" spans="1:27" ht="15" customHeight="1">
      <c r="A164" s="251">
        <v>244</v>
      </c>
      <c r="B164" s="388">
        <f>+A164</f>
        <v>244</v>
      </c>
      <c r="C164" s="247" t="str">
        <f>+VLOOKUP(A164,bd_lista!$A$3:$C$590,3,FALSE)</f>
        <v>Servicio Nacional de Aerofotogrametría</v>
      </c>
      <c r="D164" s="385" t="str">
        <f>+C164</f>
        <v>Servicio Nacional de Aerofotogrametría</v>
      </c>
      <c r="E164" s="247" t="s">
        <v>1304</v>
      </c>
      <c r="F164" s="243">
        <f ca="1">+IFERROR(INDEX('Hoja de Trabajo para listado'!$A$155:$Z$1048576,MATCH($A164,'Hoja de Trabajo para listado'!$A$155:$A$1048576,0),MATCH((CUADRO!F$5&amp;$E164),'Hoja de Trabajo para listado'!$A$151:$Z$151,0)),0)+IFERROR(INDEX('Hoja de Trabajo para listado'!$AB$155:$BA$1048576,MATCH($A164,'Hoja de Trabajo para listado'!$AB$155:$AB$1048576,0),MATCH((CUADRO!F$5&amp;$E164),'Hoja de Trabajo para listado'!$AB$151:$BA$151,0)),0)+IFERROR(INDEX('Hoja de Trabajo para listado'!$BC$155:$CB$1048576,MATCH($A164,'Hoja de Trabajo para listado'!$BC$155:$BC$1048576,0),MATCH((CUADRO!F$5&amp;$E164),'Hoja de Trabajo para listado'!$BC$151:$CB$151,0)),0)+IFERROR(INDEX('Hoja de Trabajo para listado'!$DE$153:$DG$274,MATCH($A164,'Hoja de Trabajo para listado'!$DE$153:$DE$1048576,0),MATCH((CUADRO!F$5&amp;$E164),'Hoja de Trabajo para listado'!$DE$151:$DG$151,0)),0)+IFERROR(INDEX('Hoja de Trabajo para listado'!$CD$155:$DC$1048576,MATCH($A164,'Hoja de Trabajo para listado'!$CD$155:$CD$1048576,0),MATCH((CUADRO!F$5&amp;$E164),'Hoja de Trabajo para listado'!$CD$151:$DC$151,0)),0)</f>
        <v>0</v>
      </c>
      <c r="G164" s="243">
        <f ca="1">+IFERROR(INDEX('Hoja de Trabajo para listado'!$A$155:$Z$1048576,MATCH($A164,'Hoja de Trabajo para listado'!$A$155:$A$1048576,0),MATCH((CUADRO!G$5&amp;$E164),'Hoja de Trabajo para listado'!$A$151:$Z$151,0)),0)+IFERROR(INDEX('Hoja de Trabajo para listado'!$AB$155:$BA$1048576,MATCH($A164,'Hoja de Trabajo para listado'!$AB$155:$AB$1048576,0),MATCH((CUADRO!G$5&amp;$E164),'Hoja de Trabajo para listado'!$AB$151:$BA$151,0)),0)+IFERROR(INDEX('Hoja de Trabajo para listado'!$BC$155:$CB$1048576,MATCH($A164,'Hoja de Trabajo para listado'!$BC$155:$BC$1048576,0),MATCH((CUADRO!G$5&amp;$E164),'Hoja de Trabajo para listado'!$BC$151:$CB$151,0)),0)+IFERROR(INDEX('Hoja de Trabajo para listado'!$DE$153:$DG$274,MATCH($A164,'Hoja de Trabajo para listado'!$DE$153:$DE$1048576,0),MATCH((CUADRO!G$5&amp;$E164),'Hoja de Trabajo para listado'!$DE$151:$DG$151,0)),0)+IFERROR(INDEX('Hoja de Trabajo para listado'!$CD$155:$DC$1048576,MATCH($A164,'Hoja de Trabajo para listado'!$CD$155:$CD$1048576,0),MATCH((CUADRO!G$5&amp;$E164),'Hoja de Trabajo para listado'!$CD$151:$DC$151,0)),0)</f>
        <v>0</v>
      </c>
      <c r="H164" s="243">
        <f ca="1">+IFERROR(INDEX('Hoja de Trabajo para listado'!$A$155:$Z$1048576,MATCH($A164,'Hoja de Trabajo para listado'!$A$155:$A$1048576,0),MATCH((CUADRO!H$5&amp;$E164),'Hoja de Trabajo para listado'!$A$151:$Z$151,0)),0)+IFERROR(INDEX('Hoja de Trabajo para listado'!$AB$155:$BA$1048576,MATCH($A164,'Hoja de Trabajo para listado'!$AB$155:$AB$1048576,0),MATCH((CUADRO!H$5&amp;$E164),'Hoja de Trabajo para listado'!$AB$151:$BA$151,0)),0)+IFERROR(INDEX('Hoja de Trabajo para listado'!$BC$155:$CB$1048576,MATCH($A164,'Hoja de Trabajo para listado'!$BC$155:$BC$1048576,0),MATCH((CUADRO!H$5&amp;$E164),'Hoja de Trabajo para listado'!$BC$151:$CB$151,0)),0)+IFERROR(INDEX('Hoja de Trabajo para listado'!$DE$153:$DG$274,MATCH($A164,'Hoja de Trabajo para listado'!$DE$153:$DE$1048576,0),MATCH((CUADRO!H$5&amp;$E164),'Hoja de Trabajo para listado'!$DE$151:$DG$151,0)),0)+IFERROR(INDEX('Hoja de Trabajo para listado'!$CD$155:$DC$1048576,MATCH($A164,'Hoja de Trabajo para listado'!$CD$155:$CD$1048576,0),MATCH((CUADRO!H$5&amp;$E164),'Hoja de Trabajo para listado'!$CD$151:$DC$151,0)),0)</f>
        <v>0</v>
      </c>
      <c r="I164" s="243">
        <f ca="1">+IFERROR(INDEX('Hoja de Trabajo para listado'!$A$155:$Z$1048576,MATCH($A164,'Hoja de Trabajo para listado'!$A$155:$A$1048576,0),MATCH((CUADRO!I$5&amp;$E164),'Hoja de Trabajo para listado'!$A$151:$Z$151,0)),0)+IFERROR(INDEX('Hoja de Trabajo para listado'!$AB$155:$BA$1048576,MATCH($A164,'Hoja de Trabajo para listado'!$AB$155:$AB$1048576,0),MATCH((CUADRO!I$5&amp;$E164),'Hoja de Trabajo para listado'!$AB$151:$BA$151,0)),0)+IFERROR(INDEX('Hoja de Trabajo para listado'!$BC$155:$CB$1048576,MATCH($A164,'Hoja de Trabajo para listado'!$BC$155:$BC$1048576,0),MATCH((CUADRO!I$5&amp;$E164),'Hoja de Trabajo para listado'!$BC$151:$CB$151,0)),0)+IFERROR(INDEX('Hoja de Trabajo para listado'!$DE$153:$DG$274,MATCH($A164,'Hoja de Trabajo para listado'!$DE$153:$DE$1048576,0),MATCH((CUADRO!I$5&amp;$E164),'Hoja de Trabajo para listado'!$DE$151:$DG$151,0)),0)+IFERROR(INDEX('Hoja de Trabajo para listado'!$CD$155:$DC$1048576,MATCH($A164,'Hoja de Trabajo para listado'!$CD$155:$CD$1048576,0),MATCH((CUADRO!I$5&amp;$E164),'Hoja de Trabajo para listado'!$CD$151:$DC$151,0)),0)</f>
        <v>0</v>
      </c>
      <c r="J164" s="243">
        <f ca="1">+IFERROR(INDEX('Hoja de Trabajo para listado'!$A$155:$Z$1048576,MATCH($A164,'Hoja de Trabajo para listado'!$A$155:$A$1048576,0),MATCH((CUADRO!J$5&amp;$E164),'Hoja de Trabajo para listado'!$A$151:$Z$151,0)),0)+IFERROR(INDEX('Hoja de Trabajo para listado'!$AB$155:$BA$1048576,MATCH($A164,'Hoja de Trabajo para listado'!$AB$155:$AB$1048576,0),MATCH((CUADRO!J$5&amp;$E164),'Hoja de Trabajo para listado'!$AB$151:$BA$151,0)),0)+IFERROR(INDEX('Hoja de Trabajo para listado'!$BC$155:$CB$1048576,MATCH($A164,'Hoja de Trabajo para listado'!$BC$155:$BC$1048576,0),MATCH((CUADRO!J$5&amp;$E164),'Hoja de Trabajo para listado'!$BC$151:$CB$151,0)),0)+IFERROR(INDEX('Hoja de Trabajo para listado'!$DE$153:$DG$274,MATCH($A164,'Hoja de Trabajo para listado'!$DE$153:$DE$1048576,0),MATCH((CUADRO!J$5&amp;$E164),'Hoja de Trabajo para listado'!$DE$151:$DG$151,0)),0)+IFERROR(INDEX('Hoja de Trabajo para listado'!$CD$155:$DC$1048576,MATCH($A164,'Hoja de Trabajo para listado'!$CD$155:$CD$1048576,0),MATCH((CUADRO!J$5&amp;$E164),'Hoja de Trabajo para listado'!$CD$151:$DC$151,0)),0)</f>
        <v>0</v>
      </c>
      <c r="K164" s="243">
        <f ca="1">+IFERROR(INDEX('Hoja de Trabajo para listado'!$A$155:$Z$1048576,MATCH($A164,'Hoja de Trabajo para listado'!$A$155:$A$1048576,0),MATCH((CUADRO!K$5&amp;$E164),'Hoja de Trabajo para listado'!$A$151:$Z$151,0)),0)+IFERROR(INDEX('Hoja de Trabajo para listado'!$AB$155:$BA$1048576,MATCH($A164,'Hoja de Trabajo para listado'!$AB$155:$AB$1048576,0),MATCH((CUADRO!K$5&amp;$E164),'Hoja de Trabajo para listado'!$AB$151:$BA$151,0)),0)+IFERROR(INDEX('Hoja de Trabajo para listado'!$BC$155:$CB$1048576,MATCH($A164,'Hoja de Trabajo para listado'!$BC$155:$BC$1048576,0),MATCH((CUADRO!K$5&amp;$E164),'Hoja de Trabajo para listado'!$BC$151:$CB$151,0)),0)+IFERROR(INDEX('Hoja de Trabajo para listado'!$DE$153:$DG$274,MATCH($A164,'Hoja de Trabajo para listado'!$DE$153:$DE$1048576,0),MATCH((CUADRO!K$5&amp;$E164),'Hoja de Trabajo para listado'!$DE$151:$DG$151,0)),0)+IFERROR(INDEX('Hoja de Trabajo para listado'!$CD$155:$DC$1048576,MATCH($A164,'Hoja de Trabajo para listado'!$CD$155:$CD$1048576,0),MATCH((CUADRO!K$5&amp;$E164),'Hoja de Trabajo para listado'!$CD$151:$DC$151,0)),0)</f>
        <v>0</v>
      </c>
      <c r="L164" s="243">
        <f ca="1">+IFERROR(INDEX('Hoja de Trabajo para listado'!$A$155:$Z$1048576,MATCH($A164,'Hoja de Trabajo para listado'!$A$155:$A$1048576,0),MATCH((CUADRO!L$5&amp;$E164),'Hoja de Trabajo para listado'!$A$151:$Z$151,0)),0)+IFERROR(INDEX('Hoja de Trabajo para listado'!$AB$155:$BA$1048576,MATCH($A164,'Hoja de Trabajo para listado'!$AB$155:$AB$1048576,0),MATCH((CUADRO!L$5&amp;$E164),'Hoja de Trabajo para listado'!$AB$151:$BA$151,0)),0)+IFERROR(INDEX('Hoja de Trabajo para listado'!$BC$155:$CB$1048576,MATCH($A164,'Hoja de Trabajo para listado'!$BC$155:$BC$1048576,0),MATCH((CUADRO!L$5&amp;$E164),'Hoja de Trabajo para listado'!$BC$151:$CB$151,0)),0)+IFERROR(INDEX('Hoja de Trabajo para listado'!$DE$153:$DG$274,MATCH($A164,'Hoja de Trabajo para listado'!$DE$153:$DE$1048576,0),MATCH((CUADRO!L$5&amp;$E164),'Hoja de Trabajo para listado'!$DE$151:$DG$151,0)),0)+IFERROR(INDEX('Hoja de Trabajo para listado'!$CD$155:$DC$1048576,MATCH($A164,'Hoja de Trabajo para listado'!$CD$155:$CD$1048576,0),MATCH((CUADRO!L$5&amp;$E164),'Hoja de Trabajo para listado'!$CD$151:$DC$151,0)),0)</f>
        <v>0</v>
      </c>
      <c r="M164" s="243">
        <f ca="1">+IFERROR(INDEX('Hoja de Trabajo para listado'!$A$155:$Z$1048576,MATCH($A164,'Hoja de Trabajo para listado'!$A$155:$A$1048576,0),MATCH((CUADRO!M$5&amp;$E164),'Hoja de Trabajo para listado'!$A$151:$Z$151,0)),0)+IFERROR(INDEX('Hoja de Trabajo para listado'!$AB$155:$BA$1048576,MATCH($A164,'Hoja de Trabajo para listado'!$AB$155:$AB$1048576,0),MATCH((CUADRO!M$5&amp;$E164),'Hoja de Trabajo para listado'!$AB$151:$BA$151,0)),0)+IFERROR(INDEX('Hoja de Trabajo para listado'!$BC$155:$CB$1048576,MATCH($A164,'Hoja de Trabajo para listado'!$BC$155:$BC$1048576,0),MATCH((CUADRO!M$5&amp;$E164),'Hoja de Trabajo para listado'!$BC$151:$CB$151,0)),0)+IFERROR(INDEX('Hoja de Trabajo para listado'!$DE$153:$DG$274,MATCH($A164,'Hoja de Trabajo para listado'!$DE$153:$DE$1048576,0),MATCH((CUADRO!M$5&amp;$E164),'Hoja de Trabajo para listado'!$DE$151:$DG$151,0)),0)+IFERROR(INDEX('Hoja de Trabajo para listado'!$CD$155:$DC$1048576,MATCH($A164,'Hoja de Trabajo para listado'!$CD$155:$CD$1048576,0),MATCH((CUADRO!M$5&amp;$E164),'Hoja de Trabajo para listado'!$CD$151:$DC$151,0)),0)</f>
        <v>0</v>
      </c>
      <c r="N164" s="243">
        <f ca="1">+IFERROR(INDEX('Hoja de Trabajo para listado'!$A$155:$Z$1048576,MATCH($A164,'Hoja de Trabajo para listado'!$A$155:$A$1048576,0),MATCH((CUADRO!N$5&amp;$E164),'Hoja de Trabajo para listado'!$A$151:$Z$151,0)),0)+IFERROR(INDEX('Hoja de Trabajo para listado'!$AB$155:$BA$1048576,MATCH($A164,'Hoja de Trabajo para listado'!$AB$155:$AB$1048576,0),MATCH((CUADRO!N$5&amp;$E164),'Hoja de Trabajo para listado'!$AB$151:$BA$151,0)),0)+IFERROR(INDEX('Hoja de Trabajo para listado'!$BC$155:$CB$1048576,MATCH($A164,'Hoja de Trabajo para listado'!$BC$155:$BC$1048576,0),MATCH((CUADRO!N$5&amp;$E164),'Hoja de Trabajo para listado'!$BC$151:$CB$151,0)),0)+IFERROR(INDEX('Hoja de Trabajo para listado'!$DE$153:$DG$274,MATCH($A164,'Hoja de Trabajo para listado'!$DE$153:$DE$1048576,0),MATCH((CUADRO!N$5&amp;$E164),'Hoja de Trabajo para listado'!$DE$151:$DG$151,0)),0)+IFERROR(INDEX('Hoja de Trabajo para listado'!$CD$155:$DC$1048576,MATCH($A164,'Hoja de Trabajo para listado'!$CD$155:$CD$1048576,0),MATCH((CUADRO!N$5&amp;$E164),'Hoja de Trabajo para listado'!$CD$151:$DC$151,0)),0)</f>
        <v>0</v>
      </c>
      <c r="O164" s="243">
        <f ca="1">+IFERROR(INDEX('Hoja de Trabajo para listado'!$A$155:$Z$1048576,MATCH($A164,'Hoja de Trabajo para listado'!$A$155:$A$1048576,0),MATCH((CUADRO!O$5&amp;$E164),'Hoja de Trabajo para listado'!$A$151:$Z$151,0)),0)+IFERROR(INDEX('Hoja de Trabajo para listado'!$AB$155:$BA$1048576,MATCH($A164,'Hoja de Trabajo para listado'!$AB$155:$AB$1048576,0),MATCH((CUADRO!O$5&amp;$E164),'Hoja de Trabajo para listado'!$AB$151:$BA$151,0)),0)+IFERROR(INDEX('Hoja de Trabajo para listado'!$BC$155:$CB$1048576,MATCH($A164,'Hoja de Trabajo para listado'!$BC$155:$BC$1048576,0),MATCH((CUADRO!O$5&amp;$E164),'Hoja de Trabajo para listado'!$BC$151:$CB$151,0)),0)+IFERROR(INDEX('Hoja de Trabajo para listado'!$DE$153:$DG$274,MATCH($A164,'Hoja de Trabajo para listado'!$DE$153:$DE$1048576,0),MATCH((CUADRO!O$5&amp;$E164),'Hoja de Trabajo para listado'!$DE$151:$DG$151,0)),0)+IFERROR(INDEX('Hoja de Trabajo para listado'!$CD$155:$DC$1048576,MATCH($A164,'Hoja de Trabajo para listado'!$CD$155:$CD$1048576,0),MATCH((CUADRO!O$5&amp;$E164),'Hoja de Trabajo para listado'!$CD$151:$DC$151,0)),0)</f>
        <v>0</v>
      </c>
      <c r="P164" s="243">
        <f ca="1">+IFERROR(INDEX('Hoja de Trabajo para listado'!$A$155:$Z$1048576,MATCH($A164,'Hoja de Trabajo para listado'!$A$155:$A$1048576,0),MATCH((CUADRO!P$5&amp;$E164),'Hoja de Trabajo para listado'!$A$151:$Z$151,0)),0)+IFERROR(INDEX('Hoja de Trabajo para listado'!$AB$155:$BA$1048576,MATCH($A164,'Hoja de Trabajo para listado'!$AB$155:$AB$1048576,0),MATCH((CUADRO!P$5&amp;$E164),'Hoja de Trabajo para listado'!$AB$151:$BA$151,0)),0)+IFERROR(INDEX('Hoja de Trabajo para listado'!$BC$155:$CB$1048576,MATCH($A164,'Hoja de Trabajo para listado'!$BC$155:$BC$1048576,0),MATCH((CUADRO!P$5&amp;$E164),'Hoja de Trabajo para listado'!$BC$151:$CB$151,0)),0)+IFERROR(INDEX('Hoja de Trabajo para listado'!$DE$153:$DG$274,MATCH($A164,'Hoja de Trabajo para listado'!$DE$153:$DE$1048576,0),MATCH((CUADRO!P$5&amp;$E164),'Hoja de Trabajo para listado'!$DE$151:$DG$151,0)),0)+IFERROR(INDEX('Hoja de Trabajo para listado'!$CD$155:$DC$1048576,MATCH($A164,'Hoja de Trabajo para listado'!$CD$155:$CD$1048576,0),MATCH((CUADRO!P$5&amp;$E164),'Hoja de Trabajo para listado'!$CD$151:$DC$151,0)),0)</f>
        <v>0</v>
      </c>
      <c r="Q164" s="243">
        <f ca="1">+IFERROR(INDEX('Hoja de Trabajo para listado'!$A$155:$Z$1048576,MATCH($A164,'Hoja de Trabajo para listado'!$A$155:$A$1048576,0),MATCH((CUADRO!Q$5&amp;$E164),'Hoja de Trabajo para listado'!$A$151:$Z$151,0)),0)+IFERROR(INDEX('Hoja de Trabajo para listado'!$AB$155:$BA$1048576,MATCH($A164,'Hoja de Trabajo para listado'!$AB$155:$AB$1048576,0),MATCH((CUADRO!Q$5&amp;$E164),'Hoja de Trabajo para listado'!$AB$151:$BA$151,0)),0)+IFERROR(INDEX('Hoja de Trabajo para listado'!$BC$155:$CB$1048576,MATCH($A164,'Hoja de Trabajo para listado'!$BC$155:$BC$1048576,0),MATCH((CUADRO!Q$5&amp;$E164),'Hoja de Trabajo para listado'!$BC$151:$CB$151,0)),0)+IFERROR(INDEX('Hoja de Trabajo para listado'!$DE$153:$DG$274,MATCH($A164,'Hoja de Trabajo para listado'!$DE$153:$DE$1048576,0),MATCH((CUADRO!Q$5&amp;$E164),'Hoja de Trabajo para listado'!$DE$151:$DG$151,0)),0)+IFERROR(INDEX('Hoja de Trabajo para listado'!$CD$155:$DC$1048576,MATCH($A164,'Hoja de Trabajo para listado'!$CD$155:$CD$1048576,0),MATCH((CUADRO!Q$5&amp;$E164),'Hoja de Trabajo para listado'!$CD$151:$DC$151,0)),0)</f>
        <v>0</v>
      </c>
      <c r="R164" s="243">
        <f t="shared" ca="1" si="7"/>
        <v>0</v>
      </c>
      <c r="S164" s="243"/>
      <c r="T164" s="243">
        <f ca="1">+T165</f>
        <v>216657.84</v>
      </c>
      <c r="U164" s="242">
        <f t="shared" si="8"/>
        <v>1</v>
      </c>
      <c r="V164" s="333" t="str">
        <f>+VLOOKUP(A164,bd_lista!$A$3:$E$590,5,FALSE)</f>
        <v>Instituciones Descentralizadas</v>
      </c>
      <c r="W164" s="383" t="str">
        <f>+V164</f>
        <v>Instituciones Descentralizadas</v>
      </c>
      <c r="X164" s="242">
        <f>+VLOOKUP(A164,[3]Sheet1!$A$13:$D$744,4,FALSE)</f>
        <v>20</v>
      </c>
      <c r="Y164" s="242" t="str">
        <f>+VLOOKUP(X164,bd_lista!$A$3:$C$590,3,FALSE)</f>
        <v>Ministerio de Defensa</v>
      </c>
      <c r="Z164" s="294">
        <f>+X164</f>
        <v>20</v>
      </c>
      <c r="AA164" s="319" t="str">
        <f>+Y164</f>
        <v>Ministerio de Defensa</v>
      </c>
    </row>
    <row r="165" spans="1:27" ht="15" customHeight="1">
      <c r="A165" s="32">
        <v>244</v>
      </c>
      <c r="B165" s="389"/>
      <c r="C165" s="333" t="str">
        <f>+VLOOKUP(A165,bd_lista!$A$3:$C$590,3,FALSE)</f>
        <v>Servicio Nacional de Aerofotogrametría</v>
      </c>
      <c r="D165" s="386"/>
      <c r="E165" s="333" t="s">
        <v>1305</v>
      </c>
      <c r="F165" s="245">
        <f ca="1">+IFERROR(INDEX('Hoja de Trabajo para listado'!$A$155:$Z$1048576,MATCH($A165,'Hoja de Trabajo para listado'!$A$155:$A$1048576,0),MATCH((CUADRO!F$5&amp;$E165),'Hoja de Trabajo para listado'!$A$151:$Z$151,0)),0)+IFERROR(INDEX('Hoja de Trabajo para listado'!$AB$155:$BA$1048576,MATCH($A165,'Hoja de Trabajo para listado'!$AB$155:$AB$1048576,0),MATCH((CUADRO!F$5&amp;$E165),'Hoja de Trabajo para listado'!$AB$151:$BA$151,0)),0)+IFERROR(INDEX('Hoja de Trabajo para listado'!$BC$155:$CB$1048576,MATCH($A165,'Hoja de Trabajo para listado'!$BC$155:$BC$1048576,0),MATCH((CUADRO!F$5&amp;$E165),'Hoja de Trabajo para listado'!$BC$151:$CB$151,0)),0)+IFERROR(INDEX('Hoja de Trabajo para listado'!$DE$153:$DG$274,MATCH($A165,'Hoja de Trabajo para listado'!$DE$153:$DE$1048576,0),MATCH((CUADRO!F$5&amp;$E165),'Hoja de Trabajo para listado'!$DE$151:$DG$151,0)),0)+IFERROR(INDEX('Hoja de Trabajo para listado'!$CD$155:$DC$1048576,MATCH($A165,'Hoja de Trabajo para listado'!$CD$155:$CD$1048576,0),MATCH((CUADRO!F$5&amp;$E165),'Hoja de Trabajo para listado'!$CD$151:$DC$151,0)),0)</f>
        <v>0</v>
      </c>
      <c r="G165" s="245">
        <f ca="1">+IFERROR(INDEX('Hoja de Trabajo para listado'!$A$155:$Z$1048576,MATCH($A165,'Hoja de Trabajo para listado'!$A$155:$A$1048576,0),MATCH((CUADRO!G$5&amp;$E165),'Hoja de Trabajo para listado'!$A$151:$Z$151,0)),0)+IFERROR(INDEX('Hoja de Trabajo para listado'!$AB$155:$BA$1048576,MATCH($A165,'Hoja de Trabajo para listado'!$AB$155:$AB$1048576,0),MATCH((CUADRO!G$5&amp;$E165),'Hoja de Trabajo para listado'!$AB$151:$BA$151,0)),0)+IFERROR(INDEX('Hoja de Trabajo para listado'!$BC$155:$CB$1048576,MATCH($A165,'Hoja de Trabajo para listado'!$BC$155:$BC$1048576,0),MATCH((CUADRO!G$5&amp;$E165),'Hoja de Trabajo para listado'!$BC$151:$CB$151,0)),0)+IFERROR(INDEX('Hoja de Trabajo para listado'!$DE$153:$DG$274,MATCH($A165,'Hoja de Trabajo para listado'!$DE$153:$DE$1048576,0),MATCH((CUADRO!G$5&amp;$E165),'Hoja de Trabajo para listado'!$DE$151:$DG$151,0)),0)+IFERROR(INDEX('Hoja de Trabajo para listado'!$CD$155:$DC$1048576,MATCH($A165,'Hoja de Trabajo para listado'!$CD$155:$CD$1048576,0),MATCH((CUADRO!G$5&amp;$E165),'Hoja de Trabajo para listado'!$CD$151:$DC$151,0)),0)</f>
        <v>216657.84</v>
      </c>
      <c r="H165" s="245">
        <f ca="1">+IFERROR(INDEX('Hoja de Trabajo para listado'!$A$155:$Z$1048576,MATCH($A165,'Hoja de Trabajo para listado'!$A$155:$A$1048576,0),MATCH((CUADRO!H$5&amp;$E165),'Hoja de Trabajo para listado'!$A$151:$Z$151,0)),0)+IFERROR(INDEX('Hoja de Trabajo para listado'!$AB$155:$BA$1048576,MATCH($A165,'Hoja de Trabajo para listado'!$AB$155:$AB$1048576,0),MATCH((CUADRO!H$5&amp;$E165),'Hoja de Trabajo para listado'!$AB$151:$BA$151,0)),0)+IFERROR(INDEX('Hoja de Trabajo para listado'!$BC$155:$CB$1048576,MATCH($A165,'Hoja de Trabajo para listado'!$BC$155:$BC$1048576,0),MATCH((CUADRO!H$5&amp;$E165),'Hoja de Trabajo para listado'!$BC$151:$CB$151,0)),0)+IFERROR(INDEX('Hoja de Trabajo para listado'!$DE$153:$DG$274,MATCH($A165,'Hoja de Trabajo para listado'!$DE$153:$DE$1048576,0),MATCH((CUADRO!H$5&amp;$E165),'Hoja de Trabajo para listado'!$DE$151:$DG$151,0)),0)+IFERROR(INDEX('Hoja de Trabajo para listado'!$CD$155:$DC$1048576,MATCH($A165,'Hoja de Trabajo para listado'!$CD$155:$CD$1048576,0),MATCH((CUADRO!H$5&amp;$E165),'Hoja de Trabajo para listado'!$CD$151:$DC$151,0)),0)</f>
        <v>0</v>
      </c>
      <c r="I165" s="245">
        <f ca="1">+IFERROR(INDEX('Hoja de Trabajo para listado'!$A$155:$Z$1048576,MATCH($A165,'Hoja de Trabajo para listado'!$A$155:$A$1048576,0),MATCH((CUADRO!I$5&amp;$E165),'Hoja de Trabajo para listado'!$A$151:$Z$151,0)),0)+IFERROR(INDEX('Hoja de Trabajo para listado'!$AB$155:$BA$1048576,MATCH($A165,'Hoja de Trabajo para listado'!$AB$155:$AB$1048576,0),MATCH((CUADRO!I$5&amp;$E165),'Hoja de Trabajo para listado'!$AB$151:$BA$151,0)),0)+IFERROR(INDEX('Hoja de Trabajo para listado'!$BC$155:$CB$1048576,MATCH($A165,'Hoja de Trabajo para listado'!$BC$155:$BC$1048576,0),MATCH((CUADRO!I$5&amp;$E165),'Hoja de Trabajo para listado'!$BC$151:$CB$151,0)),0)+IFERROR(INDEX('Hoja de Trabajo para listado'!$DE$153:$DG$274,MATCH($A165,'Hoja de Trabajo para listado'!$DE$153:$DE$1048576,0),MATCH((CUADRO!I$5&amp;$E165),'Hoja de Trabajo para listado'!$DE$151:$DG$151,0)),0)+IFERROR(INDEX('Hoja de Trabajo para listado'!$CD$155:$DC$1048576,MATCH($A165,'Hoja de Trabajo para listado'!$CD$155:$CD$1048576,0),MATCH((CUADRO!I$5&amp;$E165),'Hoja de Trabajo para listado'!$CD$151:$DC$151,0)),0)</f>
        <v>0</v>
      </c>
      <c r="J165" s="245">
        <f ca="1">+IFERROR(INDEX('Hoja de Trabajo para listado'!$A$155:$Z$1048576,MATCH($A165,'Hoja de Trabajo para listado'!$A$155:$A$1048576,0),MATCH((CUADRO!J$5&amp;$E165),'Hoja de Trabajo para listado'!$A$151:$Z$151,0)),0)+IFERROR(INDEX('Hoja de Trabajo para listado'!$AB$155:$BA$1048576,MATCH($A165,'Hoja de Trabajo para listado'!$AB$155:$AB$1048576,0),MATCH((CUADRO!J$5&amp;$E165),'Hoja de Trabajo para listado'!$AB$151:$BA$151,0)),0)+IFERROR(INDEX('Hoja de Trabajo para listado'!$BC$155:$CB$1048576,MATCH($A165,'Hoja de Trabajo para listado'!$BC$155:$BC$1048576,0),MATCH((CUADRO!J$5&amp;$E165),'Hoja de Trabajo para listado'!$BC$151:$CB$151,0)),0)+IFERROR(INDEX('Hoja de Trabajo para listado'!$DE$153:$DG$274,MATCH($A165,'Hoja de Trabajo para listado'!$DE$153:$DE$1048576,0),MATCH((CUADRO!J$5&amp;$E165),'Hoja de Trabajo para listado'!$DE$151:$DG$151,0)),0)+IFERROR(INDEX('Hoja de Trabajo para listado'!$CD$155:$DC$1048576,MATCH($A165,'Hoja de Trabajo para listado'!$CD$155:$CD$1048576,0),MATCH((CUADRO!J$5&amp;$E165),'Hoja de Trabajo para listado'!$CD$151:$DC$151,0)),0)</f>
        <v>0</v>
      </c>
      <c r="K165" s="245">
        <f ca="1">+IFERROR(INDEX('Hoja de Trabajo para listado'!$A$155:$Z$1048576,MATCH($A165,'Hoja de Trabajo para listado'!$A$155:$A$1048576,0),MATCH((CUADRO!K$5&amp;$E165),'Hoja de Trabajo para listado'!$A$151:$Z$151,0)),0)+IFERROR(INDEX('Hoja de Trabajo para listado'!$AB$155:$BA$1048576,MATCH($A165,'Hoja de Trabajo para listado'!$AB$155:$AB$1048576,0),MATCH((CUADRO!K$5&amp;$E165),'Hoja de Trabajo para listado'!$AB$151:$BA$151,0)),0)+IFERROR(INDEX('Hoja de Trabajo para listado'!$BC$155:$CB$1048576,MATCH($A165,'Hoja de Trabajo para listado'!$BC$155:$BC$1048576,0),MATCH((CUADRO!K$5&amp;$E165),'Hoja de Trabajo para listado'!$BC$151:$CB$151,0)),0)+IFERROR(INDEX('Hoja de Trabajo para listado'!$DE$153:$DG$274,MATCH($A165,'Hoja de Trabajo para listado'!$DE$153:$DE$1048576,0),MATCH((CUADRO!K$5&amp;$E165),'Hoja de Trabajo para listado'!$DE$151:$DG$151,0)),0)+IFERROR(INDEX('Hoja de Trabajo para listado'!$CD$155:$DC$1048576,MATCH($A165,'Hoja de Trabajo para listado'!$CD$155:$CD$1048576,0),MATCH((CUADRO!K$5&amp;$E165),'Hoja de Trabajo para listado'!$CD$151:$DC$151,0)),0)</f>
        <v>0</v>
      </c>
      <c r="L165" s="245">
        <f ca="1">+IFERROR(INDEX('Hoja de Trabajo para listado'!$A$155:$Z$1048576,MATCH($A165,'Hoja de Trabajo para listado'!$A$155:$A$1048576,0),MATCH((CUADRO!L$5&amp;$E165),'Hoja de Trabajo para listado'!$A$151:$Z$151,0)),0)+IFERROR(INDEX('Hoja de Trabajo para listado'!$AB$155:$BA$1048576,MATCH($A165,'Hoja de Trabajo para listado'!$AB$155:$AB$1048576,0),MATCH((CUADRO!L$5&amp;$E165),'Hoja de Trabajo para listado'!$AB$151:$BA$151,0)),0)+IFERROR(INDEX('Hoja de Trabajo para listado'!$BC$155:$CB$1048576,MATCH($A165,'Hoja de Trabajo para listado'!$BC$155:$BC$1048576,0),MATCH((CUADRO!L$5&amp;$E165),'Hoja de Trabajo para listado'!$BC$151:$CB$151,0)),0)+IFERROR(INDEX('Hoja de Trabajo para listado'!$DE$153:$DG$274,MATCH($A165,'Hoja de Trabajo para listado'!$DE$153:$DE$1048576,0),MATCH((CUADRO!L$5&amp;$E165),'Hoja de Trabajo para listado'!$DE$151:$DG$151,0)),0)+IFERROR(INDEX('Hoja de Trabajo para listado'!$CD$155:$DC$1048576,MATCH($A165,'Hoja de Trabajo para listado'!$CD$155:$CD$1048576,0),MATCH((CUADRO!L$5&amp;$E165),'Hoja de Trabajo para listado'!$CD$151:$DC$151,0)),0)</f>
        <v>0</v>
      </c>
      <c r="M165" s="245">
        <f ca="1">+IFERROR(INDEX('Hoja de Trabajo para listado'!$A$155:$Z$1048576,MATCH($A165,'Hoja de Trabajo para listado'!$A$155:$A$1048576,0),MATCH((CUADRO!M$5&amp;$E165),'Hoja de Trabajo para listado'!$A$151:$Z$151,0)),0)+IFERROR(INDEX('Hoja de Trabajo para listado'!$AB$155:$BA$1048576,MATCH($A165,'Hoja de Trabajo para listado'!$AB$155:$AB$1048576,0),MATCH((CUADRO!M$5&amp;$E165),'Hoja de Trabajo para listado'!$AB$151:$BA$151,0)),0)+IFERROR(INDEX('Hoja de Trabajo para listado'!$BC$155:$CB$1048576,MATCH($A165,'Hoja de Trabajo para listado'!$BC$155:$BC$1048576,0),MATCH((CUADRO!M$5&amp;$E165),'Hoja de Trabajo para listado'!$BC$151:$CB$151,0)),0)+IFERROR(INDEX('Hoja de Trabajo para listado'!$DE$153:$DG$274,MATCH($A165,'Hoja de Trabajo para listado'!$DE$153:$DE$1048576,0),MATCH((CUADRO!M$5&amp;$E165),'Hoja de Trabajo para listado'!$DE$151:$DG$151,0)),0)+IFERROR(INDEX('Hoja de Trabajo para listado'!$CD$155:$DC$1048576,MATCH($A165,'Hoja de Trabajo para listado'!$CD$155:$CD$1048576,0),MATCH((CUADRO!M$5&amp;$E165),'Hoja de Trabajo para listado'!$CD$151:$DC$151,0)),0)</f>
        <v>0</v>
      </c>
      <c r="N165" s="245">
        <f ca="1">+IFERROR(INDEX('Hoja de Trabajo para listado'!$A$155:$Z$1048576,MATCH($A165,'Hoja de Trabajo para listado'!$A$155:$A$1048576,0),MATCH((CUADRO!N$5&amp;$E165),'Hoja de Trabajo para listado'!$A$151:$Z$151,0)),0)+IFERROR(INDEX('Hoja de Trabajo para listado'!$AB$155:$BA$1048576,MATCH($A165,'Hoja de Trabajo para listado'!$AB$155:$AB$1048576,0),MATCH((CUADRO!N$5&amp;$E165),'Hoja de Trabajo para listado'!$AB$151:$BA$151,0)),0)+IFERROR(INDEX('Hoja de Trabajo para listado'!$BC$155:$CB$1048576,MATCH($A165,'Hoja de Trabajo para listado'!$BC$155:$BC$1048576,0),MATCH((CUADRO!N$5&amp;$E165),'Hoja de Trabajo para listado'!$BC$151:$CB$151,0)),0)+IFERROR(INDEX('Hoja de Trabajo para listado'!$DE$153:$DG$274,MATCH($A165,'Hoja de Trabajo para listado'!$DE$153:$DE$1048576,0),MATCH((CUADRO!N$5&amp;$E165),'Hoja de Trabajo para listado'!$DE$151:$DG$151,0)),0)+IFERROR(INDEX('Hoja de Trabajo para listado'!$CD$155:$DC$1048576,MATCH($A165,'Hoja de Trabajo para listado'!$CD$155:$CD$1048576,0),MATCH((CUADRO!N$5&amp;$E165),'Hoja de Trabajo para listado'!$CD$151:$DC$151,0)),0)</f>
        <v>0</v>
      </c>
      <c r="O165" s="245">
        <f ca="1">+IFERROR(INDEX('Hoja de Trabajo para listado'!$A$155:$Z$1048576,MATCH($A165,'Hoja de Trabajo para listado'!$A$155:$A$1048576,0),MATCH((CUADRO!O$5&amp;$E165),'Hoja de Trabajo para listado'!$A$151:$Z$151,0)),0)+IFERROR(INDEX('Hoja de Trabajo para listado'!$AB$155:$BA$1048576,MATCH($A165,'Hoja de Trabajo para listado'!$AB$155:$AB$1048576,0),MATCH((CUADRO!O$5&amp;$E165),'Hoja de Trabajo para listado'!$AB$151:$BA$151,0)),0)+IFERROR(INDEX('Hoja de Trabajo para listado'!$BC$155:$CB$1048576,MATCH($A165,'Hoja de Trabajo para listado'!$BC$155:$BC$1048576,0),MATCH((CUADRO!O$5&amp;$E165),'Hoja de Trabajo para listado'!$BC$151:$CB$151,0)),0)+IFERROR(INDEX('Hoja de Trabajo para listado'!$DE$153:$DG$274,MATCH($A165,'Hoja de Trabajo para listado'!$DE$153:$DE$1048576,0),MATCH((CUADRO!O$5&amp;$E165),'Hoja de Trabajo para listado'!$DE$151:$DG$151,0)),0)+IFERROR(INDEX('Hoja de Trabajo para listado'!$CD$155:$DC$1048576,MATCH($A165,'Hoja de Trabajo para listado'!$CD$155:$CD$1048576,0),MATCH((CUADRO!O$5&amp;$E165),'Hoja de Trabajo para listado'!$CD$151:$DC$151,0)),0)</f>
        <v>0</v>
      </c>
      <c r="P165" s="245">
        <f ca="1">+IFERROR(INDEX('Hoja de Trabajo para listado'!$A$155:$Z$1048576,MATCH($A165,'Hoja de Trabajo para listado'!$A$155:$A$1048576,0),MATCH((CUADRO!P$5&amp;$E165),'Hoja de Trabajo para listado'!$A$151:$Z$151,0)),0)+IFERROR(INDEX('Hoja de Trabajo para listado'!$AB$155:$BA$1048576,MATCH($A165,'Hoja de Trabajo para listado'!$AB$155:$AB$1048576,0),MATCH((CUADRO!P$5&amp;$E165),'Hoja de Trabajo para listado'!$AB$151:$BA$151,0)),0)+IFERROR(INDEX('Hoja de Trabajo para listado'!$BC$155:$CB$1048576,MATCH($A165,'Hoja de Trabajo para listado'!$BC$155:$BC$1048576,0),MATCH((CUADRO!P$5&amp;$E165),'Hoja de Trabajo para listado'!$BC$151:$CB$151,0)),0)+IFERROR(INDEX('Hoja de Trabajo para listado'!$DE$153:$DG$274,MATCH($A165,'Hoja de Trabajo para listado'!$DE$153:$DE$1048576,0),MATCH((CUADRO!P$5&amp;$E165),'Hoja de Trabajo para listado'!$DE$151:$DG$151,0)),0)+IFERROR(INDEX('Hoja de Trabajo para listado'!$CD$155:$DC$1048576,MATCH($A165,'Hoja de Trabajo para listado'!$CD$155:$CD$1048576,0),MATCH((CUADRO!P$5&amp;$E165),'Hoja de Trabajo para listado'!$CD$151:$DC$151,0)),0)</f>
        <v>0</v>
      </c>
      <c r="Q165" s="245">
        <f ca="1">+IFERROR(INDEX('Hoja de Trabajo para listado'!$A$155:$Z$1048576,MATCH($A165,'Hoja de Trabajo para listado'!$A$155:$A$1048576,0),MATCH((CUADRO!Q$5&amp;$E165),'Hoja de Trabajo para listado'!$A$151:$Z$151,0)),0)+IFERROR(INDEX('Hoja de Trabajo para listado'!$AB$155:$BA$1048576,MATCH($A165,'Hoja de Trabajo para listado'!$AB$155:$AB$1048576,0),MATCH((CUADRO!Q$5&amp;$E165),'Hoja de Trabajo para listado'!$AB$151:$BA$151,0)),0)+IFERROR(INDEX('Hoja de Trabajo para listado'!$BC$155:$CB$1048576,MATCH($A165,'Hoja de Trabajo para listado'!$BC$155:$BC$1048576,0),MATCH((CUADRO!Q$5&amp;$E165),'Hoja de Trabajo para listado'!$BC$151:$CB$151,0)),0)+IFERROR(INDEX('Hoja de Trabajo para listado'!$DE$153:$DG$274,MATCH($A165,'Hoja de Trabajo para listado'!$DE$153:$DE$1048576,0),MATCH((CUADRO!Q$5&amp;$E165),'Hoja de Trabajo para listado'!$DE$151:$DG$151,0)),0)+IFERROR(INDEX('Hoja de Trabajo para listado'!$CD$155:$DC$1048576,MATCH($A165,'Hoja de Trabajo para listado'!$CD$155:$CD$1048576,0),MATCH((CUADRO!Q$5&amp;$E165),'Hoja de Trabajo para listado'!$CD$151:$DC$151,0)),0)</f>
        <v>0</v>
      </c>
      <c r="R165" s="245">
        <f t="shared" ca="1" si="7"/>
        <v>216657.84</v>
      </c>
      <c r="S165" s="245">
        <f ca="1">+R164+R165</f>
        <v>216657.84</v>
      </c>
      <c r="T165" s="245">
        <f ca="1">+S165</f>
        <v>216657.84</v>
      </c>
      <c r="U165" s="244">
        <f t="shared" si="8"/>
        <v>2</v>
      </c>
      <c r="V165" s="333" t="str">
        <f>+VLOOKUP(A165,bd_lista!$A$3:$E$590,5,FALSE)</f>
        <v>Instituciones Descentralizadas</v>
      </c>
      <c r="W165" s="384"/>
      <c r="X165" s="242">
        <f>+VLOOKUP(A165,[3]Sheet1!$A$13:$D$744,4,FALSE)</f>
        <v>20</v>
      </c>
      <c r="Y165" s="242" t="str">
        <f>+VLOOKUP(X165,bd_lista!$A$3:$C$590,3,FALSE)</f>
        <v>Ministerio de Defensa</v>
      </c>
      <c r="Z165" s="292"/>
      <c r="AA165" s="321"/>
    </row>
    <row r="166" spans="1:27" ht="15" hidden="1" customHeight="1">
      <c r="A166" s="251">
        <v>245</v>
      </c>
      <c r="B166" s="388">
        <f>+A166</f>
        <v>245</v>
      </c>
      <c r="C166" s="247" t="str">
        <f>+VLOOKUP(A166,bd_lista!$A$3:$C$590,3,FALSE)</f>
        <v>Servicio Geodésico de Mapas</v>
      </c>
      <c r="D166" s="385" t="str">
        <f>+C166</f>
        <v>Servicio Geodésico de Mapas</v>
      </c>
      <c r="E166" s="247" t="s">
        <v>1304</v>
      </c>
      <c r="F166" s="243">
        <f ca="1">+IFERROR(INDEX('Hoja de Trabajo para listado'!$A$155:$Z$1048576,MATCH($A166,'Hoja de Trabajo para listado'!$A$155:$A$1048576,0),MATCH((CUADRO!F$5&amp;$E166),'Hoja de Trabajo para listado'!$A$151:$Z$151,0)),0)+IFERROR(INDEX('Hoja de Trabajo para listado'!$AB$155:$BA$1048576,MATCH($A166,'Hoja de Trabajo para listado'!$AB$155:$AB$1048576,0),MATCH((CUADRO!F$5&amp;$E166),'Hoja de Trabajo para listado'!$AB$151:$BA$151,0)),0)+IFERROR(INDEX('Hoja de Trabajo para listado'!$BC$155:$CB$1048576,MATCH($A166,'Hoja de Trabajo para listado'!$BC$155:$BC$1048576,0),MATCH((CUADRO!F$5&amp;$E166),'Hoja de Trabajo para listado'!$BC$151:$CB$151,0)),0)+IFERROR(INDEX('Hoja de Trabajo para listado'!$DE$153:$DG$274,MATCH($A166,'Hoja de Trabajo para listado'!$DE$153:$DE$1048576,0),MATCH((CUADRO!F$5&amp;$E166),'Hoja de Trabajo para listado'!$DE$151:$DG$151,0)),0)+IFERROR(INDEX('Hoja de Trabajo para listado'!$CD$155:$DC$1048576,MATCH($A166,'Hoja de Trabajo para listado'!$CD$155:$CD$1048576,0),MATCH((CUADRO!F$5&amp;$E166),'Hoja de Trabajo para listado'!$CD$151:$DC$151,0)),0)</f>
        <v>0</v>
      </c>
      <c r="G166" s="243">
        <f ca="1">+IFERROR(INDEX('Hoja de Trabajo para listado'!$A$155:$Z$1048576,MATCH($A166,'Hoja de Trabajo para listado'!$A$155:$A$1048576,0),MATCH((CUADRO!G$5&amp;$E166),'Hoja de Trabajo para listado'!$A$151:$Z$151,0)),0)+IFERROR(INDEX('Hoja de Trabajo para listado'!$AB$155:$BA$1048576,MATCH($A166,'Hoja de Trabajo para listado'!$AB$155:$AB$1048576,0),MATCH((CUADRO!G$5&amp;$E166),'Hoja de Trabajo para listado'!$AB$151:$BA$151,0)),0)+IFERROR(INDEX('Hoja de Trabajo para listado'!$BC$155:$CB$1048576,MATCH($A166,'Hoja de Trabajo para listado'!$BC$155:$BC$1048576,0),MATCH((CUADRO!G$5&amp;$E166),'Hoja de Trabajo para listado'!$BC$151:$CB$151,0)),0)+IFERROR(INDEX('Hoja de Trabajo para listado'!$DE$153:$DG$274,MATCH($A166,'Hoja de Trabajo para listado'!$DE$153:$DE$1048576,0),MATCH((CUADRO!G$5&amp;$E166),'Hoja de Trabajo para listado'!$DE$151:$DG$151,0)),0)+IFERROR(INDEX('Hoja de Trabajo para listado'!$CD$155:$DC$1048576,MATCH($A166,'Hoja de Trabajo para listado'!$CD$155:$CD$1048576,0),MATCH((CUADRO!G$5&amp;$E166),'Hoja de Trabajo para listado'!$CD$151:$DC$151,0)),0)</f>
        <v>0</v>
      </c>
      <c r="H166" s="243">
        <f ca="1">+IFERROR(INDEX('Hoja de Trabajo para listado'!$A$155:$Z$1048576,MATCH($A166,'Hoja de Trabajo para listado'!$A$155:$A$1048576,0),MATCH((CUADRO!H$5&amp;$E166),'Hoja de Trabajo para listado'!$A$151:$Z$151,0)),0)+IFERROR(INDEX('Hoja de Trabajo para listado'!$AB$155:$BA$1048576,MATCH($A166,'Hoja de Trabajo para listado'!$AB$155:$AB$1048576,0),MATCH((CUADRO!H$5&amp;$E166),'Hoja de Trabajo para listado'!$AB$151:$BA$151,0)),0)+IFERROR(INDEX('Hoja de Trabajo para listado'!$BC$155:$CB$1048576,MATCH($A166,'Hoja de Trabajo para listado'!$BC$155:$BC$1048576,0),MATCH((CUADRO!H$5&amp;$E166),'Hoja de Trabajo para listado'!$BC$151:$CB$151,0)),0)+IFERROR(INDEX('Hoja de Trabajo para listado'!$DE$153:$DG$274,MATCH($A166,'Hoja de Trabajo para listado'!$DE$153:$DE$1048576,0),MATCH((CUADRO!H$5&amp;$E166),'Hoja de Trabajo para listado'!$DE$151:$DG$151,0)),0)+IFERROR(INDEX('Hoja de Trabajo para listado'!$CD$155:$DC$1048576,MATCH($A166,'Hoja de Trabajo para listado'!$CD$155:$CD$1048576,0),MATCH((CUADRO!H$5&amp;$E166),'Hoja de Trabajo para listado'!$CD$151:$DC$151,0)),0)</f>
        <v>0</v>
      </c>
      <c r="I166" s="243">
        <f ca="1">+IFERROR(INDEX('Hoja de Trabajo para listado'!$A$155:$Z$1048576,MATCH($A166,'Hoja de Trabajo para listado'!$A$155:$A$1048576,0),MATCH((CUADRO!I$5&amp;$E166),'Hoja de Trabajo para listado'!$A$151:$Z$151,0)),0)+IFERROR(INDEX('Hoja de Trabajo para listado'!$AB$155:$BA$1048576,MATCH($A166,'Hoja de Trabajo para listado'!$AB$155:$AB$1048576,0),MATCH((CUADRO!I$5&amp;$E166),'Hoja de Trabajo para listado'!$AB$151:$BA$151,0)),0)+IFERROR(INDEX('Hoja de Trabajo para listado'!$BC$155:$CB$1048576,MATCH($A166,'Hoja de Trabajo para listado'!$BC$155:$BC$1048576,0),MATCH((CUADRO!I$5&amp;$E166),'Hoja de Trabajo para listado'!$BC$151:$CB$151,0)),0)+IFERROR(INDEX('Hoja de Trabajo para listado'!$DE$153:$DG$274,MATCH($A166,'Hoja de Trabajo para listado'!$DE$153:$DE$1048576,0),MATCH((CUADRO!I$5&amp;$E166),'Hoja de Trabajo para listado'!$DE$151:$DG$151,0)),0)+IFERROR(INDEX('Hoja de Trabajo para listado'!$CD$155:$DC$1048576,MATCH($A166,'Hoja de Trabajo para listado'!$CD$155:$CD$1048576,0),MATCH((CUADRO!I$5&amp;$E166),'Hoja de Trabajo para listado'!$CD$151:$DC$151,0)),0)</f>
        <v>0</v>
      </c>
      <c r="J166" s="243">
        <f ca="1">+IFERROR(INDEX('Hoja de Trabajo para listado'!$A$155:$Z$1048576,MATCH($A166,'Hoja de Trabajo para listado'!$A$155:$A$1048576,0),MATCH((CUADRO!J$5&amp;$E166),'Hoja de Trabajo para listado'!$A$151:$Z$151,0)),0)+IFERROR(INDEX('Hoja de Trabajo para listado'!$AB$155:$BA$1048576,MATCH($A166,'Hoja de Trabajo para listado'!$AB$155:$AB$1048576,0),MATCH((CUADRO!J$5&amp;$E166),'Hoja de Trabajo para listado'!$AB$151:$BA$151,0)),0)+IFERROR(INDEX('Hoja de Trabajo para listado'!$BC$155:$CB$1048576,MATCH($A166,'Hoja de Trabajo para listado'!$BC$155:$BC$1048576,0),MATCH((CUADRO!J$5&amp;$E166),'Hoja de Trabajo para listado'!$BC$151:$CB$151,0)),0)+IFERROR(INDEX('Hoja de Trabajo para listado'!$DE$153:$DG$274,MATCH($A166,'Hoja de Trabajo para listado'!$DE$153:$DE$1048576,0),MATCH((CUADRO!J$5&amp;$E166),'Hoja de Trabajo para listado'!$DE$151:$DG$151,0)),0)+IFERROR(INDEX('Hoja de Trabajo para listado'!$CD$155:$DC$1048576,MATCH($A166,'Hoja de Trabajo para listado'!$CD$155:$CD$1048576,0),MATCH((CUADRO!J$5&amp;$E166),'Hoja de Trabajo para listado'!$CD$151:$DC$151,0)),0)</f>
        <v>0</v>
      </c>
      <c r="K166" s="243">
        <f ca="1">+IFERROR(INDEX('Hoja de Trabajo para listado'!$A$155:$Z$1048576,MATCH($A166,'Hoja de Trabajo para listado'!$A$155:$A$1048576,0),MATCH((CUADRO!K$5&amp;$E166),'Hoja de Trabajo para listado'!$A$151:$Z$151,0)),0)+IFERROR(INDEX('Hoja de Trabajo para listado'!$AB$155:$BA$1048576,MATCH($A166,'Hoja de Trabajo para listado'!$AB$155:$AB$1048576,0),MATCH((CUADRO!K$5&amp;$E166),'Hoja de Trabajo para listado'!$AB$151:$BA$151,0)),0)+IFERROR(INDEX('Hoja de Trabajo para listado'!$BC$155:$CB$1048576,MATCH($A166,'Hoja de Trabajo para listado'!$BC$155:$BC$1048576,0),MATCH((CUADRO!K$5&amp;$E166),'Hoja de Trabajo para listado'!$BC$151:$CB$151,0)),0)+IFERROR(INDEX('Hoja de Trabajo para listado'!$DE$153:$DG$274,MATCH($A166,'Hoja de Trabajo para listado'!$DE$153:$DE$1048576,0),MATCH((CUADRO!K$5&amp;$E166),'Hoja de Trabajo para listado'!$DE$151:$DG$151,0)),0)+IFERROR(INDEX('Hoja de Trabajo para listado'!$CD$155:$DC$1048576,MATCH($A166,'Hoja de Trabajo para listado'!$CD$155:$CD$1048576,0),MATCH((CUADRO!K$5&amp;$E166),'Hoja de Trabajo para listado'!$CD$151:$DC$151,0)),0)</f>
        <v>0</v>
      </c>
      <c r="L166" s="243">
        <f ca="1">+IFERROR(INDEX('Hoja de Trabajo para listado'!$A$155:$Z$1048576,MATCH($A166,'Hoja de Trabajo para listado'!$A$155:$A$1048576,0),MATCH((CUADRO!L$5&amp;$E166),'Hoja de Trabajo para listado'!$A$151:$Z$151,0)),0)+IFERROR(INDEX('Hoja de Trabajo para listado'!$AB$155:$BA$1048576,MATCH($A166,'Hoja de Trabajo para listado'!$AB$155:$AB$1048576,0),MATCH((CUADRO!L$5&amp;$E166),'Hoja de Trabajo para listado'!$AB$151:$BA$151,0)),0)+IFERROR(INDEX('Hoja de Trabajo para listado'!$BC$155:$CB$1048576,MATCH($A166,'Hoja de Trabajo para listado'!$BC$155:$BC$1048576,0),MATCH((CUADRO!L$5&amp;$E166),'Hoja de Trabajo para listado'!$BC$151:$CB$151,0)),0)+IFERROR(INDEX('Hoja de Trabajo para listado'!$DE$153:$DG$274,MATCH($A166,'Hoja de Trabajo para listado'!$DE$153:$DE$1048576,0),MATCH((CUADRO!L$5&amp;$E166),'Hoja de Trabajo para listado'!$DE$151:$DG$151,0)),0)+IFERROR(INDEX('Hoja de Trabajo para listado'!$CD$155:$DC$1048576,MATCH($A166,'Hoja de Trabajo para listado'!$CD$155:$CD$1048576,0),MATCH((CUADRO!L$5&amp;$E166),'Hoja de Trabajo para listado'!$CD$151:$DC$151,0)),0)</f>
        <v>0</v>
      </c>
      <c r="M166" s="243">
        <f ca="1">+IFERROR(INDEX('Hoja de Trabajo para listado'!$A$155:$Z$1048576,MATCH($A166,'Hoja de Trabajo para listado'!$A$155:$A$1048576,0),MATCH((CUADRO!M$5&amp;$E166),'Hoja de Trabajo para listado'!$A$151:$Z$151,0)),0)+IFERROR(INDEX('Hoja de Trabajo para listado'!$AB$155:$BA$1048576,MATCH($A166,'Hoja de Trabajo para listado'!$AB$155:$AB$1048576,0),MATCH((CUADRO!M$5&amp;$E166),'Hoja de Trabajo para listado'!$AB$151:$BA$151,0)),0)+IFERROR(INDEX('Hoja de Trabajo para listado'!$BC$155:$CB$1048576,MATCH($A166,'Hoja de Trabajo para listado'!$BC$155:$BC$1048576,0),MATCH((CUADRO!M$5&amp;$E166),'Hoja de Trabajo para listado'!$BC$151:$CB$151,0)),0)+IFERROR(INDEX('Hoja de Trabajo para listado'!$DE$153:$DG$274,MATCH($A166,'Hoja de Trabajo para listado'!$DE$153:$DE$1048576,0),MATCH((CUADRO!M$5&amp;$E166),'Hoja de Trabajo para listado'!$DE$151:$DG$151,0)),0)+IFERROR(INDEX('Hoja de Trabajo para listado'!$CD$155:$DC$1048576,MATCH($A166,'Hoja de Trabajo para listado'!$CD$155:$CD$1048576,0),MATCH((CUADRO!M$5&amp;$E166),'Hoja de Trabajo para listado'!$CD$151:$DC$151,0)),0)</f>
        <v>0</v>
      </c>
      <c r="N166" s="243">
        <f ca="1">+IFERROR(INDEX('Hoja de Trabajo para listado'!$A$155:$Z$1048576,MATCH($A166,'Hoja de Trabajo para listado'!$A$155:$A$1048576,0),MATCH((CUADRO!N$5&amp;$E166),'Hoja de Trabajo para listado'!$A$151:$Z$151,0)),0)+IFERROR(INDEX('Hoja de Trabajo para listado'!$AB$155:$BA$1048576,MATCH($A166,'Hoja de Trabajo para listado'!$AB$155:$AB$1048576,0),MATCH((CUADRO!N$5&amp;$E166),'Hoja de Trabajo para listado'!$AB$151:$BA$151,0)),0)+IFERROR(INDEX('Hoja de Trabajo para listado'!$BC$155:$CB$1048576,MATCH($A166,'Hoja de Trabajo para listado'!$BC$155:$BC$1048576,0),MATCH((CUADRO!N$5&amp;$E166),'Hoja de Trabajo para listado'!$BC$151:$CB$151,0)),0)+IFERROR(INDEX('Hoja de Trabajo para listado'!$DE$153:$DG$274,MATCH($A166,'Hoja de Trabajo para listado'!$DE$153:$DE$1048576,0),MATCH((CUADRO!N$5&amp;$E166),'Hoja de Trabajo para listado'!$DE$151:$DG$151,0)),0)+IFERROR(INDEX('Hoja de Trabajo para listado'!$CD$155:$DC$1048576,MATCH($A166,'Hoja de Trabajo para listado'!$CD$155:$CD$1048576,0),MATCH((CUADRO!N$5&amp;$E166),'Hoja de Trabajo para listado'!$CD$151:$DC$151,0)),0)</f>
        <v>0</v>
      </c>
      <c r="O166" s="243">
        <f ca="1">+IFERROR(INDEX('Hoja de Trabajo para listado'!$A$155:$Z$1048576,MATCH($A166,'Hoja de Trabajo para listado'!$A$155:$A$1048576,0),MATCH((CUADRO!O$5&amp;$E166),'Hoja de Trabajo para listado'!$A$151:$Z$151,0)),0)+IFERROR(INDEX('Hoja de Trabajo para listado'!$AB$155:$BA$1048576,MATCH($A166,'Hoja de Trabajo para listado'!$AB$155:$AB$1048576,0),MATCH((CUADRO!O$5&amp;$E166),'Hoja de Trabajo para listado'!$AB$151:$BA$151,0)),0)+IFERROR(INDEX('Hoja de Trabajo para listado'!$BC$155:$CB$1048576,MATCH($A166,'Hoja de Trabajo para listado'!$BC$155:$BC$1048576,0),MATCH((CUADRO!O$5&amp;$E166),'Hoja de Trabajo para listado'!$BC$151:$CB$151,0)),0)+IFERROR(INDEX('Hoja de Trabajo para listado'!$DE$153:$DG$274,MATCH($A166,'Hoja de Trabajo para listado'!$DE$153:$DE$1048576,0),MATCH((CUADRO!O$5&amp;$E166),'Hoja de Trabajo para listado'!$DE$151:$DG$151,0)),0)+IFERROR(INDEX('Hoja de Trabajo para listado'!$CD$155:$DC$1048576,MATCH($A166,'Hoja de Trabajo para listado'!$CD$155:$CD$1048576,0),MATCH((CUADRO!O$5&amp;$E166),'Hoja de Trabajo para listado'!$CD$151:$DC$151,0)),0)</f>
        <v>0</v>
      </c>
      <c r="P166" s="243">
        <f ca="1">+IFERROR(INDEX('Hoja de Trabajo para listado'!$A$155:$Z$1048576,MATCH($A166,'Hoja de Trabajo para listado'!$A$155:$A$1048576,0),MATCH((CUADRO!P$5&amp;$E166),'Hoja de Trabajo para listado'!$A$151:$Z$151,0)),0)+IFERROR(INDEX('Hoja de Trabajo para listado'!$AB$155:$BA$1048576,MATCH($A166,'Hoja de Trabajo para listado'!$AB$155:$AB$1048576,0),MATCH((CUADRO!P$5&amp;$E166),'Hoja de Trabajo para listado'!$AB$151:$BA$151,0)),0)+IFERROR(INDEX('Hoja de Trabajo para listado'!$BC$155:$CB$1048576,MATCH($A166,'Hoja de Trabajo para listado'!$BC$155:$BC$1048576,0),MATCH((CUADRO!P$5&amp;$E166),'Hoja de Trabajo para listado'!$BC$151:$CB$151,0)),0)+IFERROR(INDEX('Hoja de Trabajo para listado'!$DE$153:$DG$274,MATCH($A166,'Hoja de Trabajo para listado'!$DE$153:$DE$1048576,0),MATCH((CUADRO!P$5&amp;$E166),'Hoja de Trabajo para listado'!$DE$151:$DG$151,0)),0)+IFERROR(INDEX('Hoja de Trabajo para listado'!$CD$155:$DC$1048576,MATCH($A166,'Hoja de Trabajo para listado'!$CD$155:$CD$1048576,0),MATCH((CUADRO!P$5&amp;$E166),'Hoja de Trabajo para listado'!$CD$151:$DC$151,0)),0)</f>
        <v>0</v>
      </c>
      <c r="Q166" s="243">
        <f ca="1">+IFERROR(INDEX('Hoja de Trabajo para listado'!$A$155:$Z$1048576,MATCH($A166,'Hoja de Trabajo para listado'!$A$155:$A$1048576,0),MATCH((CUADRO!Q$5&amp;$E166),'Hoja de Trabajo para listado'!$A$151:$Z$151,0)),0)+IFERROR(INDEX('Hoja de Trabajo para listado'!$AB$155:$BA$1048576,MATCH($A166,'Hoja de Trabajo para listado'!$AB$155:$AB$1048576,0),MATCH((CUADRO!Q$5&amp;$E166),'Hoja de Trabajo para listado'!$AB$151:$BA$151,0)),0)+IFERROR(INDEX('Hoja de Trabajo para listado'!$BC$155:$CB$1048576,MATCH($A166,'Hoja de Trabajo para listado'!$BC$155:$BC$1048576,0),MATCH((CUADRO!Q$5&amp;$E166),'Hoja de Trabajo para listado'!$BC$151:$CB$151,0)),0)+IFERROR(INDEX('Hoja de Trabajo para listado'!$DE$153:$DG$274,MATCH($A166,'Hoja de Trabajo para listado'!$DE$153:$DE$1048576,0),MATCH((CUADRO!Q$5&amp;$E166),'Hoja de Trabajo para listado'!$DE$151:$DG$151,0)),0)+IFERROR(INDEX('Hoja de Trabajo para listado'!$CD$155:$DC$1048576,MATCH($A166,'Hoja de Trabajo para listado'!$CD$155:$CD$1048576,0),MATCH((CUADRO!Q$5&amp;$E166),'Hoja de Trabajo para listado'!$CD$151:$DC$151,0)),0)</f>
        <v>0</v>
      </c>
      <c r="R166" s="243">
        <f t="shared" ca="1" si="7"/>
        <v>0</v>
      </c>
      <c r="S166" s="243"/>
      <c r="T166" s="243">
        <f ca="1">+T167</f>
        <v>0</v>
      </c>
      <c r="U166" s="242">
        <f t="shared" si="8"/>
        <v>1</v>
      </c>
      <c r="V166" s="333" t="str">
        <f>+VLOOKUP(A166,bd_lista!$A$3:$E$590,5,FALSE)</f>
        <v>Instituciones Descentralizadas</v>
      </c>
      <c r="W166" s="383" t="str">
        <f>+V166</f>
        <v>Instituciones Descentralizadas</v>
      </c>
      <c r="X166" s="242">
        <f>+VLOOKUP(A166,[3]Sheet1!$A$13:$D$744,4,FALSE)</f>
        <v>20</v>
      </c>
      <c r="Y166" s="242" t="str">
        <f>+VLOOKUP(X166,bd_lista!$A$3:$C$590,3,FALSE)</f>
        <v>Ministerio de Defensa</v>
      </c>
      <c r="Z166" s="294">
        <f>+X166</f>
        <v>20</v>
      </c>
      <c r="AA166" s="295" t="str">
        <f>+Y166</f>
        <v>Ministerio de Defensa</v>
      </c>
    </row>
    <row r="167" spans="1:27" ht="15" hidden="1" customHeight="1">
      <c r="A167" s="32">
        <v>245</v>
      </c>
      <c r="B167" s="389"/>
      <c r="C167" s="333" t="str">
        <f>+VLOOKUP(A167,bd_lista!$A$3:$C$590,3,FALSE)</f>
        <v>Servicio Geodésico de Mapas</v>
      </c>
      <c r="D167" s="386"/>
      <c r="E167" s="333" t="s">
        <v>1305</v>
      </c>
      <c r="F167" s="245">
        <f ca="1">+IFERROR(INDEX('Hoja de Trabajo para listado'!$A$155:$Z$1048576,MATCH($A167,'Hoja de Trabajo para listado'!$A$155:$A$1048576,0),MATCH((CUADRO!F$5&amp;$E167),'Hoja de Trabajo para listado'!$A$151:$Z$151,0)),0)+IFERROR(INDEX('Hoja de Trabajo para listado'!$AB$155:$BA$1048576,MATCH($A167,'Hoja de Trabajo para listado'!$AB$155:$AB$1048576,0),MATCH((CUADRO!F$5&amp;$E167),'Hoja de Trabajo para listado'!$AB$151:$BA$151,0)),0)+IFERROR(INDEX('Hoja de Trabajo para listado'!$BC$155:$CB$1048576,MATCH($A167,'Hoja de Trabajo para listado'!$BC$155:$BC$1048576,0),MATCH((CUADRO!F$5&amp;$E167),'Hoja de Trabajo para listado'!$BC$151:$CB$151,0)),0)+IFERROR(INDEX('Hoja de Trabajo para listado'!$DE$153:$DG$274,MATCH($A167,'Hoja de Trabajo para listado'!$DE$153:$DE$1048576,0),MATCH((CUADRO!F$5&amp;$E167),'Hoja de Trabajo para listado'!$DE$151:$DG$151,0)),0)+IFERROR(INDEX('Hoja de Trabajo para listado'!$CD$155:$DC$1048576,MATCH($A167,'Hoja de Trabajo para listado'!$CD$155:$CD$1048576,0),MATCH((CUADRO!F$5&amp;$E167),'Hoja de Trabajo para listado'!$CD$151:$DC$151,0)),0)</f>
        <v>0</v>
      </c>
      <c r="G167" s="245">
        <f ca="1">+IFERROR(INDEX('Hoja de Trabajo para listado'!$A$155:$Z$1048576,MATCH($A167,'Hoja de Trabajo para listado'!$A$155:$A$1048576,0),MATCH((CUADRO!G$5&amp;$E167),'Hoja de Trabajo para listado'!$A$151:$Z$151,0)),0)+IFERROR(INDEX('Hoja de Trabajo para listado'!$AB$155:$BA$1048576,MATCH($A167,'Hoja de Trabajo para listado'!$AB$155:$AB$1048576,0),MATCH((CUADRO!G$5&amp;$E167),'Hoja de Trabajo para listado'!$AB$151:$BA$151,0)),0)+IFERROR(INDEX('Hoja de Trabajo para listado'!$BC$155:$CB$1048576,MATCH($A167,'Hoja de Trabajo para listado'!$BC$155:$BC$1048576,0),MATCH((CUADRO!G$5&amp;$E167),'Hoja de Trabajo para listado'!$BC$151:$CB$151,0)),0)+IFERROR(INDEX('Hoja de Trabajo para listado'!$DE$153:$DG$274,MATCH($A167,'Hoja de Trabajo para listado'!$DE$153:$DE$1048576,0),MATCH((CUADRO!G$5&amp;$E167),'Hoja de Trabajo para listado'!$DE$151:$DG$151,0)),0)+IFERROR(INDEX('Hoja de Trabajo para listado'!$CD$155:$DC$1048576,MATCH($A167,'Hoja de Trabajo para listado'!$CD$155:$CD$1048576,0),MATCH((CUADRO!G$5&amp;$E167),'Hoja de Trabajo para listado'!$CD$151:$DC$151,0)),0)</f>
        <v>0</v>
      </c>
      <c r="H167" s="245">
        <f ca="1">+IFERROR(INDEX('Hoja de Trabajo para listado'!$A$155:$Z$1048576,MATCH($A167,'Hoja de Trabajo para listado'!$A$155:$A$1048576,0),MATCH((CUADRO!H$5&amp;$E167),'Hoja de Trabajo para listado'!$A$151:$Z$151,0)),0)+IFERROR(INDEX('Hoja de Trabajo para listado'!$AB$155:$BA$1048576,MATCH($A167,'Hoja de Trabajo para listado'!$AB$155:$AB$1048576,0),MATCH((CUADRO!H$5&amp;$E167),'Hoja de Trabajo para listado'!$AB$151:$BA$151,0)),0)+IFERROR(INDEX('Hoja de Trabajo para listado'!$BC$155:$CB$1048576,MATCH($A167,'Hoja de Trabajo para listado'!$BC$155:$BC$1048576,0),MATCH((CUADRO!H$5&amp;$E167),'Hoja de Trabajo para listado'!$BC$151:$CB$151,0)),0)+IFERROR(INDEX('Hoja de Trabajo para listado'!$DE$153:$DG$274,MATCH($A167,'Hoja de Trabajo para listado'!$DE$153:$DE$1048576,0),MATCH((CUADRO!H$5&amp;$E167),'Hoja de Trabajo para listado'!$DE$151:$DG$151,0)),0)+IFERROR(INDEX('Hoja de Trabajo para listado'!$CD$155:$DC$1048576,MATCH($A167,'Hoja de Trabajo para listado'!$CD$155:$CD$1048576,0),MATCH((CUADRO!H$5&amp;$E167),'Hoja de Trabajo para listado'!$CD$151:$DC$151,0)),0)</f>
        <v>0</v>
      </c>
      <c r="I167" s="245">
        <f ca="1">+IFERROR(INDEX('Hoja de Trabajo para listado'!$A$155:$Z$1048576,MATCH($A167,'Hoja de Trabajo para listado'!$A$155:$A$1048576,0),MATCH((CUADRO!I$5&amp;$E167),'Hoja de Trabajo para listado'!$A$151:$Z$151,0)),0)+IFERROR(INDEX('Hoja de Trabajo para listado'!$AB$155:$BA$1048576,MATCH($A167,'Hoja de Trabajo para listado'!$AB$155:$AB$1048576,0),MATCH((CUADRO!I$5&amp;$E167),'Hoja de Trabajo para listado'!$AB$151:$BA$151,0)),0)+IFERROR(INDEX('Hoja de Trabajo para listado'!$BC$155:$CB$1048576,MATCH($A167,'Hoja de Trabajo para listado'!$BC$155:$BC$1048576,0),MATCH((CUADRO!I$5&amp;$E167),'Hoja de Trabajo para listado'!$BC$151:$CB$151,0)),0)+IFERROR(INDEX('Hoja de Trabajo para listado'!$DE$153:$DG$274,MATCH($A167,'Hoja de Trabajo para listado'!$DE$153:$DE$1048576,0),MATCH((CUADRO!I$5&amp;$E167),'Hoja de Trabajo para listado'!$DE$151:$DG$151,0)),0)+IFERROR(INDEX('Hoja de Trabajo para listado'!$CD$155:$DC$1048576,MATCH($A167,'Hoja de Trabajo para listado'!$CD$155:$CD$1048576,0),MATCH((CUADRO!I$5&amp;$E167),'Hoja de Trabajo para listado'!$CD$151:$DC$151,0)),0)</f>
        <v>0</v>
      </c>
      <c r="J167" s="245">
        <f ca="1">+IFERROR(INDEX('Hoja de Trabajo para listado'!$A$155:$Z$1048576,MATCH($A167,'Hoja de Trabajo para listado'!$A$155:$A$1048576,0),MATCH((CUADRO!J$5&amp;$E167),'Hoja de Trabajo para listado'!$A$151:$Z$151,0)),0)+IFERROR(INDEX('Hoja de Trabajo para listado'!$AB$155:$BA$1048576,MATCH($A167,'Hoja de Trabajo para listado'!$AB$155:$AB$1048576,0),MATCH((CUADRO!J$5&amp;$E167),'Hoja de Trabajo para listado'!$AB$151:$BA$151,0)),0)+IFERROR(INDEX('Hoja de Trabajo para listado'!$BC$155:$CB$1048576,MATCH($A167,'Hoja de Trabajo para listado'!$BC$155:$BC$1048576,0),MATCH((CUADRO!J$5&amp;$E167),'Hoja de Trabajo para listado'!$BC$151:$CB$151,0)),0)+IFERROR(INDEX('Hoja de Trabajo para listado'!$DE$153:$DG$274,MATCH($A167,'Hoja de Trabajo para listado'!$DE$153:$DE$1048576,0),MATCH((CUADRO!J$5&amp;$E167),'Hoja de Trabajo para listado'!$DE$151:$DG$151,0)),0)+IFERROR(INDEX('Hoja de Trabajo para listado'!$CD$155:$DC$1048576,MATCH($A167,'Hoja de Trabajo para listado'!$CD$155:$CD$1048576,0),MATCH((CUADRO!J$5&amp;$E167),'Hoja de Trabajo para listado'!$CD$151:$DC$151,0)),0)</f>
        <v>0</v>
      </c>
      <c r="K167" s="245">
        <f ca="1">+IFERROR(INDEX('Hoja de Trabajo para listado'!$A$155:$Z$1048576,MATCH($A167,'Hoja de Trabajo para listado'!$A$155:$A$1048576,0),MATCH((CUADRO!K$5&amp;$E167),'Hoja de Trabajo para listado'!$A$151:$Z$151,0)),0)+IFERROR(INDEX('Hoja de Trabajo para listado'!$AB$155:$BA$1048576,MATCH($A167,'Hoja de Trabajo para listado'!$AB$155:$AB$1048576,0),MATCH((CUADRO!K$5&amp;$E167),'Hoja de Trabajo para listado'!$AB$151:$BA$151,0)),0)+IFERROR(INDEX('Hoja de Trabajo para listado'!$BC$155:$CB$1048576,MATCH($A167,'Hoja de Trabajo para listado'!$BC$155:$BC$1048576,0),MATCH((CUADRO!K$5&amp;$E167),'Hoja de Trabajo para listado'!$BC$151:$CB$151,0)),0)+IFERROR(INDEX('Hoja de Trabajo para listado'!$DE$153:$DG$274,MATCH($A167,'Hoja de Trabajo para listado'!$DE$153:$DE$1048576,0),MATCH((CUADRO!K$5&amp;$E167),'Hoja de Trabajo para listado'!$DE$151:$DG$151,0)),0)+IFERROR(INDEX('Hoja de Trabajo para listado'!$CD$155:$DC$1048576,MATCH($A167,'Hoja de Trabajo para listado'!$CD$155:$CD$1048576,0),MATCH((CUADRO!K$5&amp;$E167),'Hoja de Trabajo para listado'!$CD$151:$DC$151,0)),0)</f>
        <v>0</v>
      </c>
      <c r="L167" s="245">
        <f ca="1">+IFERROR(INDEX('Hoja de Trabajo para listado'!$A$155:$Z$1048576,MATCH($A167,'Hoja de Trabajo para listado'!$A$155:$A$1048576,0),MATCH((CUADRO!L$5&amp;$E167),'Hoja de Trabajo para listado'!$A$151:$Z$151,0)),0)+IFERROR(INDEX('Hoja de Trabajo para listado'!$AB$155:$BA$1048576,MATCH($A167,'Hoja de Trabajo para listado'!$AB$155:$AB$1048576,0),MATCH((CUADRO!L$5&amp;$E167),'Hoja de Trabajo para listado'!$AB$151:$BA$151,0)),0)+IFERROR(INDEX('Hoja de Trabajo para listado'!$BC$155:$CB$1048576,MATCH($A167,'Hoja de Trabajo para listado'!$BC$155:$BC$1048576,0),MATCH((CUADRO!L$5&amp;$E167),'Hoja de Trabajo para listado'!$BC$151:$CB$151,0)),0)+IFERROR(INDEX('Hoja de Trabajo para listado'!$DE$153:$DG$274,MATCH($A167,'Hoja de Trabajo para listado'!$DE$153:$DE$1048576,0),MATCH((CUADRO!L$5&amp;$E167),'Hoja de Trabajo para listado'!$DE$151:$DG$151,0)),0)+IFERROR(INDEX('Hoja de Trabajo para listado'!$CD$155:$DC$1048576,MATCH($A167,'Hoja de Trabajo para listado'!$CD$155:$CD$1048576,0),MATCH((CUADRO!L$5&amp;$E167),'Hoja de Trabajo para listado'!$CD$151:$DC$151,0)),0)</f>
        <v>0</v>
      </c>
      <c r="M167" s="245">
        <f ca="1">+IFERROR(INDEX('Hoja de Trabajo para listado'!$A$155:$Z$1048576,MATCH($A167,'Hoja de Trabajo para listado'!$A$155:$A$1048576,0),MATCH((CUADRO!M$5&amp;$E167),'Hoja de Trabajo para listado'!$A$151:$Z$151,0)),0)+IFERROR(INDEX('Hoja de Trabajo para listado'!$AB$155:$BA$1048576,MATCH($A167,'Hoja de Trabajo para listado'!$AB$155:$AB$1048576,0),MATCH((CUADRO!M$5&amp;$E167),'Hoja de Trabajo para listado'!$AB$151:$BA$151,0)),0)+IFERROR(INDEX('Hoja de Trabajo para listado'!$BC$155:$CB$1048576,MATCH($A167,'Hoja de Trabajo para listado'!$BC$155:$BC$1048576,0),MATCH((CUADRO!M$5&amp;$E167),'Hoja de Trabajo para listado'!$BC$151:$CB$151,0)),0)+IFERROR(INDEX('Hoja de Trabajo para listado'!$DE$153:$DG$274,MATCH($A167,'Hoja de Trabajo para listado'!$DE$153:$DE$1048576,0),MATCH((CUADRO!M$5&amp;$E167),'Hoja de Trabajo para listado'!$DE$151:$DG$151,0)),0)+IFERROR(INDEX('Hoja de Trabajo para listado'!$CD$155:$DC$1048576,MATCH($A167,'Hoja de Trabajo para listado'!$CD$155:$CD$1048576,0),MATCH((CUADRO!M$5&amp;$E167),'Hoja de Trabajo para listado'!$CD$151:$DC$151,0)),0)</f>
        <v>0</v>
      </c>
      <c r="N167" s="245">
        <f ca="1">+IFERROR(INDEX('Hoja de Trabajo para listado'!$A$155:$Z$1048576,MATCH($A167,'Hoja de Trabajo para listado'!$A$155:$A$1048576,0),MATCH((CUADRO!N$5&amp;$E167),'Hoja de Trabajo para listado'!$A$151:$Z$151,0)),0)+IFERROR(INDEX('Hoja de Trabajo para listado'!$AB$155:$BA$1048576,MATCH($A167,'Hoja de Trabajo para listado'!$AB$155:$AB$1048576,0),MATCH((CUADRO!N$5&amp;$E167),'Hoja de Trabajo para listado'!$AB$151:$BA$151,0)),0)+IFERROR(INDEX('Hoja de Trabajo para listado'!$BC$155:$CB$1048576,MATCH($A167,'Hoja de Trabajo para listado'!$BC$155:$BC$1048576,0),MATCH((CUADRO!N$5&amp;$E167),'Hoja de Trabajo para listado'!$BC$151:$CB$151,0)),0)+IFERROR(INDEX('Hoja de Trabajo para listado'!$DE$153:$DG$274,MATCH($A167,'Hoja de Trabajo para listado'!$DE$153:$DE$1048576,0),MATCH((CUADRO!N$5&amp;$E167),'Hoja de Trabajo para listado'!$DE$151:$DG$151,0)),0)+IFERROR(INDEX('Hoja de Trabajo para listado'!$CD$155:$DC$1048576,MATCH($A167,'Hoja de Trabajo para listado'!$CD$155:$CD$1048576,0),MATCH((CUADRO!N$5&amp;$E167),'Hoja de Trabajo para listado'!$CD$151:$DC$151,0)),0)</f>
        <v>0</v>
      </c>
      <c r="O167" s="245">
        <f ca="1">+IFERROR(INDEX('Hoja de Trabajo para listado'!$A$155:$Z$1048576,MATCH($A167,'Hoja de Trabajo para listado'!$A$155:$A$1048576,0),MATCH((CUADRO!O$5&amp;$E167),'Hoja de Trabajo para listado'!$A$151:$Z$151,0)),0)+IFERROR(INDEX('Hoja de Trabajo para listado'!$AB$155:$BA$1048576,MATCH($A167,'Hoja de Trabajo para listado'!$AB$155:$AB$1048576,0),MATCH((CUADRO!O$5&amp;$E167),'Hoja de Trabajo para listado'!$AB$151:$BA$151,0)),0)+IFERROR(INDEX('Hoja de Trabajo para listado'!$BC$155:$CB$1048576,MATCH($A167,'Hoja de Trabajo para listado'!$BC$155:$BC$1048576,0),MATCH((CUADRO!O$5&amp;$E167),'Hoja de Trabajo para listado'!$BC$151:$CB$151,0)),0)+IFERROR(INDEX('Hoja de Trabajo para listado'!$DE$153:$DG$274,MATCH($A167,'Hoja de Trabajo para listado'!$DE$153:$DE$1048576,0),MATCH((CUADRO!O$5&amp;$E167),'Hoja de Trabajo para listado'!$DE$151:$DG$151,0)),0)+IFERROR(INDEX('Hoja de Trabajo para listado'!$CD$155:$DC$1048576,MATCH($A167,'Hoja de Trabajo para listado'!$CD$155:$CD$1048576,0),MATCH((CUADRO!O$5&amp;$E167),'Hoja de Trabajo para listado'!$CD$151:$DC$151,0)),0)</f>
        <v>0</v>
      </c>
      <c r="P167" s="245">
        <f ca="1">+IFERROR(INDEX('Hoja de Trabajo para listado'!$A$155:$Z$1048576,MATCH($A167,'Hoja de Trabajo para listado'!$A$155:$A$1048576,0),MATCH((CUADRO!P$5&amp;$E167),'Hoja de Trabajo para listado'!$A$151:$Z$151,0)),0)+IFERROR(INDEX('Hoja de Trabajo para listado'!$AB$155:$BA$1048576,MATCH($A167,'Hoja de Trabajo para listado'!$AB$155:$AB$1048576,0),MATCH((CUADRO!P$5&amp;$E167),'Hoja de Trabajo para listado'!$AB$151:$BA$151,0)),0)+IFERROR(INDEX('Hoja de Trabajo para listado'!$BC$155:$CB$1048576,MATCH($A167,'Hoja de Trabajo para listado'!$BC$155:$BC$1048576,0),MATCH((CUADRO!P$5&amp;$E167),'Hoja de Trabajo para listado'!$BC$151:$CB$151,0)),0)+IFERROR(INDEX('Hoja de Trabajo para listado'!$DE$153:$DG$274,MATCH($A167,'Hoja de Trabajo para listado'!$DE$153:$DE$1048576,0),MATCH((CUADRO!P$5&amp;$E167),'Hoja de Trabajo para listado'!$DE$151:$DG$151,0)),0)+IFERROR(INDEX('Hoja de Trabajo para listado'!$CD$155:$DC$1048576,MATCH($A167,'Hoja de Trabajo para listado'!$CD$155:$CD$1048576,0),MATCH((CUADRO!P$5&amp;$E167),'Hoja de Trabajo para listado'!$CD$151:$DC$151,0)),0)</f>
        <v>0</v>
      </c>
      <c r="Q167" s="245">
        <f ca="1">+IFERROR(INDEX('Hoja de Trabajo para listado'!$A$155:$Z$1048576,MATCH($A167,'Hoja de Trabajo para listado'!$A$155:$A$1048576,0),MATCH((CUADRO!Q$5&amp;$E167),'Hoja de Trabajo para listado'!$A$151:$Z$151,0)),0)+IFERROR(INDEX('Hoja de Trabajo para listado'!$AB$155:$BA$1048576,MATCH($A167,'Hoja de Trabajo para listado'!$AB$155:$AB$1048576,0),MATCH((CUADRO!Q$5&amp;$E167),'Hoja de Trabajo para listado'!$AB$151:$BA$151,0)),0)+IFERROR(INDEX('Hoja de Trabajo para listado'!$BC$155:$CB$1048576,MATCH($A167,'Hoja de Trabajo para listado'!$BC$155:$BC$1048576,0),MATCH((CUADRO!Q$5&amp;$E167),'Hoja de Trabajo para listado'!$BC$151:$CB$151,0)),0)+IFERROR(INDEX('Hoja de Trabajo para listado'!$DE$153:$DG$274,MATCH($A167,'Hoja de Trabajo para listado'!$DE$153:$DE$1048576,0),MATCH((CUADRO!Q$5&amp;$E167),'Hoja de Trabajo para listado'!$DE$151:$DG$151,0)),0)+IFERROR(INDEX('Hoja de Trabajo para listado'!$CD$155:$DC$1048576,MATCH($A167,'Hoja de Trabajo para listado'!$CD$155:$CD$1048576,0),MATCH((CUADRO!Q$5&amp;$E167),'Hoja de Trabajo para listado'!$CD$151:$DC$151,0)),0)</f>
        <v>0</v>
      </c>
      <c r="R167" s="245">
        <f t="shared" ca="1" si="7"/>
        <v>0</v>
      </c>
      <c r="S167" s="245">
        <f ca="1">+R166+R167</f>
        <v>0</v>
      </c>
      <c r="T167" s="245">
        <f ca="1">+S167</f>
        <v>0</v>
      </c>
      <c r="U167" s="244">
        <f t="shared" si="8"/>
        <v>2</v>
      </c>
      <c r="V167" s="333" t="str">
        <f>+VLOOKUP(A167,bd_lista!$A$3:$E$590,5,FALSE)</f>
        <v>Instituciones Descentralizadas</v>
      </c>
      <c r="W167" s="384"/>
      <c r="X167" s="242">
        <f>+VLOOKUP(A167,[3]Sheet1!$A$13:$D$744,4,FALSE)</f>
        <v>20</v>
      </c>
      <c r="Y167" s="242" t="str">
        <f>+VLOOKUP(X167,bd_lista!$A$3:$C$590,3,FALSE)</f>
        <v>Ministerio de Defensa</v>
      </c>
      <c r="Z167" s="292"/>
      <c r="AA167" s="293"/>
    </row>
    <row r="168" spans="1:27" ht="15" customHeight="1">
      <c r="A168" s="251">
        <v>249</v>
      </c>
      <c r="B168" s="388">
        <f>+A168</f>
        <v>249</v>
      </c>
      <c r="C168" s="247" t="str">
        <f>+VLOOKUP(A168,bd_lista!$A$3:$C$590,3,FALSE)</f>
        <v>Central de Abastecimiento y Suministros de Salud</v>
      </c>
      <c r="D168" s="385" t="str">
        <f>+C168</f>
        <v>Central de Abastecimiento y Suministros de Salud</v>
      </c>
      <c r="E168" s="247" t="s">
        <v>1304</v>
      </c>
      <c r="F168" s="243">
        <f ca="1">+IFERROR(INDEX('Hoja de Trabajo para listado'!$A$155:$Z$1048576,MATCH($A168,'Hoja de Trabajo para listado'!$A$155:$A$1048576,0),MATCH((CUADRO!F$5&amp;$E168),'Hoja de Trabajo para listado'!$A$151:$Z$151,0)),0)+IFERROR(INDEX('Hoja de Trabajo para listado'!$AB$155:$BA$1048576,MATCH($A168,'Hoja de Trabajo para listado'!$AB$155:$AB$1048576,0),MATCH((CUADRO!F$5&amp;$E168),'Hoja de Trabajo para listado'!$AB$151:$BA$151,0)),0)+IFERROR(INDEX('Hoja de Trabajo para listado'!$BC$155:$CB$1048576,MATCH($A168,'Hoja de Trabajo para listado'!$BC$155:$BC$1048576,0),MATCH((CUADRO!F$5&amp;$E168),'Hoja de Trabajo para listado'!$BC$151:$CB$151,0)),0)+IFERROR(INDEX('Hoja de Trabajo para listado'!$DE$153:$DG$274,MATCH($A168,'Hoja de Trabajo para listado'!$DE$153:$DE$1048576,0),MATCH((CUADRO!F$5&amp;$E168),'Hoja de Trabajo para listado'!$DE$151:$DG$151,0)),0)+IFERROR(INDEX('Hoja de Trabajo para listado'!$CD$155:$DC$1048576,MATCH($A168,'Hoja de Trabajo para listado'!$CD$155:$CD$1048576,0),MATCH((CUADRO!F$5&amp;$E168),'Hoja de Trabajo para listado'!$CD$151:$DC$151,0)),0)</f>
        <v>0</v>
      </c>
      <c r="G168" s="243">
        <f ca="1">+IFERROR(INDEX('Hoja de Trabajo para listado'!$A$155:$Z$1048576,MATCH($A168,'Hoja de Trabajo para listado'!$A$155:$A$1048576,0),MATCH((CUADRO!G$5&amp;$E168),'Hoja de Trabajo para listado'!$A$151:$Z$151,0)),0)+IFERROR(INDEX('Hoja de Trabajo para listado'!$AB$155:$BA$1048576,MATCH($A168,'Hoja de Trabajo para listado'!$AB$155:$AB$1048576,0),MATCH((CUADRO!G$5&amp;$E168),'Hoja de Trabajo para listado'!$AB$151:$BA$151,0)),0)+IFERROR(INDEX('Hoja de Trabajo para listado'!$BC$155:$CB$1048576,MATCH($A168,'Hoja de Trabajo para listado'!$BC$155:$BC$1048576,0),MATCH((CUADRO!G$5&amp;$E168),'Hoja de Trabajo para listado'!$BC$151:$CB$151,0)),0)+IFERROR(INDEX('Hoja de Trabajo para listado'!$DE$153:$DG$274,MATCH($A168,'Hoja de Trabajo para listado'!$DE$153:$DE$1048576,0),MATCH((CUADRO!G$5&amp;$E168),'Hoja de Trabajo para listado'!$DE$151:$DG$151,0)),0)+IFERROR(INDEX('Hoja de Trabajo para listado'!$CD$155:$DC$1048576,MATCH($A168,'Hoja de Trabajo para listado'!$CD$155:$CD$1048576,0),MATCH((CUADRO!G$5&amp;$E168),'Hoja de Trabajo para listado'!$CD$151:$DC$151,0)),0)</f>
        <v>0</v>
      </c>
      <c r="H168" s="243">
        <f ca="1">+IFERROR(INDEX('Hoja de Trabajo para listado'!$A$155:$Z$1048576,MATCH($A168,'Hoja de Trabajo para listado'!$A$155:$A$1048576,0),MATCH((CUADRO!H$5&amp;$E168),'Hoja de Trabajo para listado'!$A$151:$Z$151,0)),0)+IFERROR(INDEX('Hoja de Trabajo para listado'!$AB$155:$BA$1048576,MATCH($A168,'Hoja de Trabajo para listado'!$AB$155:$AB$1048576,0),MATCH((CUADRO!H$5&amp;$E168),'Hoja de Trabajo para listado'!$AB$151:$BA$151,0)),0)+IFERROR(INDEX('Hoja de Trabajo para listado'!$BC$155:$CB$1048576,MATCH($A168,'Hoja de Trabajo para listado'!$BC$155:$BC$1048576,0),MATCH((CUADRO!H$5&amp;$E168),'Hoja de Trabajo para listado'!$BC$151:$CB$151,0)),0)+IFERROR(INDEX('Hoja de Trabajo para listado'!$DE$153:$DG$274,MATCH($A168,'Hoja de Trabajo para listado'!$DE$153:$DE$1048576,0),MATCH((CUADRO!H$5&amp;$E168),'Hoja de Trabajo para listado'!$DE$151:$DG$151,0)),0)+IFERROR(INDEX('Hoja de Trabajo para listado'!$CD$155:$DC$1048576,MATCH($A168,'Hoja de Trabajo para listado'!$CD$155:$CD$1048576,0),MATCH((CUADRO!H$5&amp;$E168),'Hoja de Trabajo para listado'!$CD$151:$DC$151,0)),0)</f>
        <v>0</v>
      </c>
      <c r="I168" s="243">
        <f ca="1">+IFERROR(INDEX('Hoja de Trabajo para listado'!$A$155:$Z$1048576,MATCH($A168,'Hoja de Trabajo para listado'!$A$155:$A$1048576,0),MATCH((CUADRO!I$5&amp;$E168),'Hoja de Trabajo para listado'!$A$151:$Z$151,0)),0)+IFERROR(INDEX('Hoja de Trabajo para listado'!$AB$155:$BA$1048576,MATCH($A168,'Hoja de Trabajo para listado'!$AB$155:$AB$1048576,0),MATCH((CUADRO!I$5&amp;$E168),'Hoja de Trabajo para listado'!$AB$151:$BA$151,0)),0)+IFERROR(INDEX('Hoja de Trabajo para listado'!$BC$155:$CB$1048576,MATCH($A168,'Hoja de Trabajo para listado'!$BC$155:$BC$1048576,0),MATCH((CUADRO!I$5&amp;$E168),'Hoja de Trabajo para listado'!$BC$151:$CB$151,0)),0)+IFERROR(INDEX('Hoja de Trabajo para listado'!$DE$153:$DG$274,MATCH($A168,'Hoja de Trabajo para listado'!$DE$153:$DE$1048576,0),MATCH((CUADRO!I$5&amp;$E168),'Hoja de Trabajo para listado'!$DE$151:$DG$151,0)),0)+IFERROR(INDEX('Hoja de Trabajo para listado'!$CD$155:$DC$1048576,MATCH($A168,'Hoja de Trabajo para listado'!$CD$155:$CD$1048576,0),MATCH((CUADRO!I$5&amp;$E168),'Hoja de Trabajo para listado'!$CD$151:$DC$151,0)),0)</f>
        <v>0</v>
      </c>
      <c r="J168" s="243">
        <f ca="1">+IFERROR(INDEX('Hoja de Trabajo para listado'!$A$155:$Z$1048576,MATCH($A168,'Hoja de Trabajo para listado'!$A$155:$A$1048576,0),MATCH((CUADRO!J$5&amp;$E168),'Hoja de Trabajo para listado'!$A$151:$Z$151,0)),0)+IFERROR(INDEX('Hoja de Trabajo para listado'!$AB$155:$BA$1048576,MATCH($A168,'Hoja de Trabajo para listado'!$AB$155:$AB$1048576,0),MATCH((CUADRO!J$5&amp;$E168),'Hoja de Trabajo para listado'!$AB$151:$BA$151,0)),0)+IFERROR(INDEX('Hoja de Trabajo para listado'!$BC$155:$CB$1048576,MATCH($A168,'Hoja de Trabajo para listado'!$BC$155:$BC$1048576,0),MATCH((CUADRO!J$5&amp;$E168),'Hoja de Trabajo para listado'!$BC$151:$CB$151,0)),0)+IFERROR(INDEX('Hoja de Trabajo para listado'!$DE$153:$DG$274,MATCH($A168,'Hoja de Trabajo para listado'!$DE$153:$DE$1048576,0),MATCH((CUADRO!J$5&amp;$E168),'Hoja de Trabajo para listado'!$DE$151:$DG$151,0)),0)+IFERROR(INDEX('Hoja de Trabajo para listado'!$CD$155:$DC$1048576,MATCH($A168,'Hoja de Trabajo para listado'!$CD$155:$CD$1048576,0),MATCH((CUADRO!J$5&amp;$E168),'Hoja de Trabajo para listado'!$CD$151:$DC$151,0)),0)</f>
        <v>0</v>
      </c>
      <c r="K168" s="243">
        <f ca="1">+IFERROR(INDEX('Hoja de Trabajo para listado'!$A$155:$Z$1048576,MATCH($A168,'Hoja de Trabajo para listado'!$A$155:$A$1048576,0),MATCH((CUADRO!K$5&amp;$E168),'Hoja de Trabajo para listado'!$A$151:$Z$151,0)),0)+IFERROR(INDEX('Hoja de Trabajo para listado'!$AB$155:$BA$1048576,MATCH($A168,'Hoja de Trabajo para listado'!$AB$155:$AB$1048576,0),MATCH((CUADRO!K$5&amp;$E168),'Hoja de Trabajo para listado'!$AB$151:$BA$151,0)),0)+IFERROR(INDEX('Hoja de Trabajo para listado'!$BC$155:$CB$1048576,MATCH($A168,'Hoja de Trabajo para listado'!$BC$155:$BC$1048576,0),MATCH((CUADRO!K$5&amp;$E168),'Hoja de Trabajo para listado'!$BC$151:$CB$151,0)),0)+IFERROR(INDEX('Hoja de Trabajo para listado'!$DE$153:$DG$274,MATCH($A168,'Hoja de Trabajo para listado'!$DE$153:$DE$1048576,0),MATCH((CUADRO!K$5&amp;$E168),'Hoja de Trabajo para listado'!$DE$151:$DG$151,0)),0)+IFERROR(INDEX('Hoja de Trabajo para listado'!$CD$155:$DC$1048576,MATCH($A168,'Hoja de Trabajo para listado'!$CD$155:$CD$1048576,0),MATCH((CUADRO!K$5&amp;$E168),'Hoja de Trabajo para listado'!$CD$151:$DC$151,0)),0)</f>
        <v>0</v>
      </c>
      <c r="L168" s="243">
        <f ca="1">+IFERROR(INDEX('Hoja de Trabajo para listado'!$A$155:$Z$1048576,MATCH($A168,'Hoja de Trabajo para listado'!$A$155:$A$1048576,0),MATCH((CUADRO!L$5&amp;$E168),'Hoja de Trabajo para listado'!$A$151:$Z$151,0)),0)+IFERROR(INDEX('Hoja de Trabajo para listado'!$AB$155:$BA$1048576,MATCH($A168,'Hoja de Trabajo para listado'!$AB$155:$AB$1048576,0),MATCH((CUADRO!L$5&amp;$E168),'Hoja de Trabajo para listado'!$AB$151:$BA$151,0)),0)+IFERROR(INDEX('Hoja de Trabajo para listado'!$BC$155:$CB$1048576,MATCH($A168,'Hoja de Trabajo para listado'!$BC$155:$BC$1048576,0),MATCH((CUADRO!L$5&amp;$E168),'Hoja de Trabajo para listado'!$BC$151:$CB$151,0)),0)+IFERROR(INDEX('Hoja de Trabajo para listado'!$DE$153:$DG$274,MATCH($A168,'Hoja de Trabajo para listado'!$DE$153:$DE$1048576,0),MATCH((CUADRO!L$5&amp;$E168),'Hoja de Trabajo para listado'!$DE$151:$DG$151,0)),0)+IFERROR(INDEX('Hoja de Trabajo para listado'!$CD$155:$DC$1048576,MATCH($A168,'Hoja de Trabajo para listado'!$CD$155:$CD$1048576,0),MATCH((CUADRO!L$5&amp;$E168),'Hoja de Trabajo para listado'!$CD$151:$DC$151,0)),0)</f>
        <v>0</v>
      </c>
      <c r="M168" s="243">
        <f ca="1">+IFERROR(INDEX('Hoja de Trabajo para listado'!$A$155:$Z$1048576,MATCH($A168,'Hoja de Trabajo para listado'!$A$155:$A$1048576,0),MATCH((CUADRO!M$5&amp;$E168),'Hoja de Trabajo para listado'!$A$151:$Z$151,0)),0)+IFERROR(INDEX('Hoja de Trabajo para listado'!$AB$155:$BA$1048576,MATCH($A168,'Hoja de Trabajo para listado'!$AB$155:$AB$1048576,0),MATCH((CUADRO!M$5&amp;$E168),'Hoja de Trabajo para listado'!$AB$151:$BA$151,0)),0)+IFERROR(INDEX('Hoja de Trabajo para listado'!$BC$155:$CB$1048576,MATCH($A168,'Hoja de Trabajo para listado'!$BC$155:$BC$1048576,0),MATCH((CUADRO!M$5&amp;$E168),'Hoja de Trabajo para listado'!$BC$151:$CB$151,0)),0)+IFERROR(INDEX('Hoja de Trabajo para listado'!$DE$153:$DG$274,MATCH($A168,'Hoja de Trabajo para listado'!$DE$153:$DE$1048576,0),MATCH((CUADRO!M$5&amp;$E168),'Hoja de Trabajo para listado'!$DE$151:$DG$151,0)),0)+IFERROR(INDEX('Hoja de Trabajo para listado'!$CD$155:$DC$1048576,MATCH($A168,'Hoja de Trabajo para listado'!$CD$155:$CD$1048576,0),MATCH((CUADRO!M$5&amp;$E168),'Hoja de Trabajo para listado'!$CD$151:$DC$151,0)),0)</f>
        <v>0</v>
      </c>
      <c r="N168" s="243">
        <f ca="1">+IFERROR(INDEX('Hoja de Trabajo para listado'!$A$155:$Z$1048576,MATCH($A168,'Hoja de Trabajo para listado'!$A$155:$A$1048576,0),MATCH((CUADRO!N$5&amp;$E168),'Hoja de Trabajo para listado'!$A$151:$Z$151,0)),0)+IFERROR(INDEX('Hoja de Trabajo para listado'!$AB$155:$BA$1048576,MATCH($A168,'Hoja de Trabajo para listado'!$AB$155:$AB$1048576,0),MATCH((CUADRO!N$5&amp;$E168),'Hoja de Trabajo para listado'!$AB$151:$BA$151,0)),0)+IFERROR(INDEX('Hoja de Trabajo para listado'!$BC$155:$CB$1048576,MATCH($A168,'Hoja de Trabajo para listado'!$BC$155:$BC$1048576,0),MATCH((CUADRO!N$5&amp;$E168),'Hoja de Trabajo para listado'!$BC$151:$CB$151,0)),0)+IFERROR(INDEX('Hoja de Trabajo para listado'!$DE$153:$DG$274,MATCH($A168,'Hoja de Trabajo para listado'!$DE$153:$DE$1048576,0),MATCH((CUADRO!N$5&amp;$E168),'Hoja de Trabajo para listado'!$DE$151:$DG$151,0)),0)+IFERROR(INDEX('Hoja de Trabajo para listado'!$CD$155:$DC$1048576,MATCH($A168,'Hoja de Trabajo para listado'!$CD$155:$CD$1048576,0),MATCH((CUADRO!N$5&amp;$E168),'Hoja de Trabajo para listado'!$CD$151:$DC$151,0)),0)</f>
        <v>0</v>
      </c>
      <c r="O168" s="243">
        <f ca="1">+IFERROR(INDEX('Hoja de Trabajo para listado'!$A$155:$Z$1048576,MATCH($A168,'Hoja de Trabajo para listado'!$A$155:$A$1048576,0),MATCH((CUADRO!O$5&amp;$E168),'Hoja de Trabajo para listado'!$A$151:$Z$151,0)),0)+IFERROR(INDEX('Hoja de Trabajo para listado'!$AB$155:$BA$1048576,MATCH($A168,'Hoja de Trabajo para listado'!$AB$155:$AB$1048576,0),MATCH((CUADRO!O$5&amp;$E168),'Hoja de Trabajo para listado'!$AB$151:$BA$151,0)),0)+IFERROR(INDEX('Hoja de Trabajo para listado'!$BC$155:$CB$1048576,MATCH($A168,'Hoja de Trabajo para listado'!$BC$155:$BC$1048576,0),MATCH((CUADRO!O$5&amp;$E168),'Hoja de Trabajo para listado'!$BC$151:$CB$151,0)),0)+IFERROR(INDEX('Hoja de Trabajo para listado'!$DE$153:$DG$274,MATCH($A168,'Hoja de Trabajo para listado'!$DE$153:$DE$1048576,0),MATCH((CUADRO!O$5&amp;$E168),'Hoja de Trabajo para listado'!$DE$151:$DG$151,0)),0)+IFERROR(INDEX('Hoja de Trabajo para listado'!$CD$155:$DC$1048576,MATCH($A168,'Hoja de Trabajo para listado'!$CD$155:$CD$1048576,0),MATCH((CUADRO!O$5&amp;$E168),'Hoja de Trabajo para listado'!$CD$151:$DC$151,0)),0)</f>
        <v>0</v>
      </c>
      <c r="P168" s="243">
        <f ca="1">+IFERROR(INDEX('Hoja de Trabajo para listado'!$A$155:$Z$1048576,MATCH($A168,'Hoja de Trabajo para listado'!$A$155:$A$1048576,0),MATCH((CUADRO!P$5&amp;$E168),'Hoja de Trabajo para listado'!$A$151:$Z$151,0)),0)+IFERROR(INDEX('Hoja de Trabajo para listado'!$AB$155:$BA$1048576,MATCH($A168,'Hoja de Trabajo para listado'!$AB$155:$AB$1048576,0),MATCH((CUADRO!P$5&amp;$E168),'Hoja de Trabajo para listado'!$AB$151:$BA$151,0)),0)+IFERROR(INDEX('Hoja de Trabajo para listado'!$BC$155:$CB$1048576,MATCH($A168,'Hoja de Trabajo para listado'!$BC$155:$BC$1048576,0),MATCH((CUADRO!P$5&amp;$E168),'Hoja de Trabajo para listado'!$BC$151:$CB$151,0)),0)+IFERROR(INDEX('Hoja de Trabajo para listado'!$DE$153:$DG$274,MATCH($A168,'Hoja de Trabajo para listado'!$DE$153:$DE$1048576,0),MATCH((CUADRO!P$5&amp;$E168),'Hoja de Trabajo para listado'!$DE$151:$DG$151,0)),0)+IFERROR(INDEX('Hoja de Trabajo para listado'!$CD$155:$DC$1048576,MATCH($A168,'Hoja de Trabajo para listado'!$CD$155:$CD$1048576,0),MATCH((CUADRO!P$5&amp;$E168),'Hoja de Trabajo para listado'!$CD$151:$DC$151,0)),0)</f>
        <v>0</v>
      </c>
      <c r="Q168" s="243">
        <f ca="1">+IFERROR(INDEX('Hoja de Trabajo para listado'!$A$155:$Z$1048576,MATCH($A168,'Hoja de Trabajo para listado'!$A$155:$A$1048576,0),MATCH((CUADRO!Q$5&amp;$E168),'Hoja de Trabajo para listado'!$A$151:$Z$151,0)),0)+IFERROR(INDEX('Hoja de Trabajo para listado'!$AB$155:$BA$1048576,MATCH($A168,'Hoja de Trabajo para listado'!$AB$155:$AB$1048576,0),MATCH((CUADRO!Q$5&amp;$E168),'Hoja de Trabajo para listado'!$AB$151:$BA$151,0)),0)+IFERROR(INDEX('Hoja de Trabajo para listado'!$BC$155:$CB$1048576,MATCH($A168,'Hoja de Trabajo para listado'!$BC$155:$BC$1048576,0),MATCH((CUADRO!Q$5&amp;$E168),'Hoja de Trabajo para listado'!$BC$151:$CB$151,0)),0)+IFERROR(INDEX('Hoja de Trabajo para listado'!$DE$153:$DG$274,MATCH($A168,'Hoja de Trabajo para listado'!$DE$153:$DE$1048576,0),MATCH((CUADRO!Q$5&amp;$E168),'Hoja de Trabajo para listado'!$DE$151:$DG$151,0)),0)+IFERROR(INDEX('Hoja de Trabajo para listado'!$CD$155:$DC$1048576,MATCH($A168,'Hoja de Trabajo para listado'!$CD$155:$CD$1048576,0),MATCH((CUADRO!Q$5&amp;$E168),'Hoja de Trabajo para listado'!$CD$151:$DC$151,0)),0)</f>
        <v>0</v>
      </c>
      <c r="R168" s="243">
        <f t="shared" ca="1" si="7"/>
        <v>0</v>
      </c>
      <c r="S168" s="243"/>
      <c r="T168" s="243">
        <f ca="1">+T169</f>
        <v>12.139999999999999</v>
      </c>
      <c r="U168" s="242">
        <f t="shared" si="8"/>
        <v>1</v>
      </c>
      <c r="V168" s="333" t="str">
        <f>+VLOOKUP(A168,bd_lista!$A$3:$E$590,5,FALSE)</f>
        <v>Instituciones Descentralizadas</v>
      </c>
      <c r="W168" s="383" t="str">
        <f>+V168</f>
        <v>Instituciones Descentralizadas</v>
      </c>
      <c r="X168" s="242">
        <f>+VLOOKUP(A168,[3]Sheet1!$A$13:$D$744,4,FALSE)</f>
        <v>46</v>
      </c>
      <c r="Y168" s="242" t="str">
        <f>+VLOOKUP(X168,bd_lista!$A$3:$C$590,3,FALSE)</f>
        <v>Ministerio de Salud y Deportes</v>
      </c>
      <c r="Z168" s="294">
        <f>+X168</f>
        <v>46</v>
      </c>
      <c r="AA168" s="295" t="str">
        <f>+Y168</f>
        <v>Ministerio de Salud y Deportes</v>
      </c>
    </row>
    <row r="169" spans="1:27" ht="15" customHeight="1">
      <c r="A169" s="32">
        <v>249</v>
      </c>
      <c r="B169" s="389"/>
      <c r="C169" s="333" t="str">
        <f>+VLOOKUP(A169,bd_lista!$A$3:$C$590,3,FALSE)</f>
        <v>Central de Abastecimiento y Suministros de Salud</v>
      </c>
      <c r="D169" s="386"/>
      <c r="E169" s="333" t="s">
        <v>1305</v>
      </c>
      <c r="F169" s="245">
        <f ca="1">+IFERROR(INDEX('Hoja de Trabajo para listado'!$A$155:$Z$1048576,MATCH($A169,'Hoja de Trabajo para listado'!$A$155:$A$1048576,0),MATCH((CUADRO!F$5&amp;$E169),'Hoja de Trabajo para listado'!$A$151:$Z$151,0)),0)+IFERROR(INDEX('Hoja de Trabajo para listado'!$AB$155:$BA$1048576,MATCH($A169,'Hoja de Trabajo para listado'!$AB$155:$AB$1048576,0),MATCH((CUADRO!F$5&amp;$E169),'Hoja de Trabajo para listado'!$AB$151:$BA$151,0)),0)+IFERROR(INDEX('Hoja de Trabajo para listado'!$BC$155:$CB$1048576,MATCH($A169,'Hoja de Trabajo para listado'!$BC$155:$BC$1048576,0),MATCH((CUADRO!F$5&amp;$E169),'Hoja de Trabajo para listado'!$BC$151:$CB$151,0)),0)+IFERROR(INDEX('Hoja de Trabajo para listado'!$DE$153:$DG$274,MATCH($A169,'Hoja de Trabajo para listado'!$DE$153:$DE$1048576,0),MATCH((CUADRO!F$5&amp;$E169),'Hoja de Trabajo para listado'!$DE$151:$DG$151,0)),0)+IFERROR(INDEX('Hoja de Trabajo para listado'!$CD$155:$DC$1048576,MATCH($A169,'Hoja de Trabajo para listado'!$CD$155:$CD$1048576,0),MATCH((CUADRO!F$5&amp;$E169),'Hoja de Trabajo para listado'!$CD$151:$DC$151,0)),0)</f>
        <v>12.139999999999999</v>
      </c>
      <c r="G169" s="245">
        <f ca="1">+IFERROR(INDEX('Hoja de Trabajo para listado'!$A$155:$Z$1048576,MATCH($A169,'Hoja de Trabajo para listado'!$A$155:$A$1048576,0),MATCH((CUADRO!G$5&amp;$E169),'Hoja de Trabajo para listado'!$A$151:$Z$151,0)),0)+IFERROR(INDEX('Hoja de Trabajo para listado'!$AB$155:$BA$1048576,MATCH($A169,'Hoja de Trabajo para listado'!$AB$155:$AB$1048576,0),MATCH((CUADRO!G$5&amp;$E169),'Hoja de Trabajo para listado'!$AB$151:$BA$151,0)),0)+IFERROR(INDEX('Hoja de Trabajo para listado'!$BC$155:$CB$1048576,MATCH($A169,'Hoja de Trabajo para listado'!$BC$155:$BC$1048576,0),MATCH((CUADRO!G$5&amp;$E169),'Hoja de Trabajo para listado'!$BC$151:$CB$151,0)),0)+IFERROR(INDEX('Hoja de Trabajo para listado'!$DE$153:$DG$274,MATCH($A169,'Hoja de Trabajo para listado'!$DE$153:$DE$1048576,0),MATCH((CUADRO!G$5&amp;$E169),'Hoja de Trabajo para listado'!$DE$151:$DG$151,0)),0)+IFERROR(INDEX('Hoja de Trabajo para listado'!$CD$155:$DC$1048576,MATCH($A169,'Hoja de Trabajo para listado'!$CD$155:$CD$1048576,0),MATCH((CUADRO!G$5&amp;$E169),'Hoja de Trabajo para listado'!$CD$151:$DC$151,0)),0)</f>
        <v>0</v>
      </c>
      <c r="H169" s="245">
        <f ca="1">+IFERROR(INDEX('Hoja de Trabajo para listado'!$A$155:$Z$1048576,MATCH($A169,'Hoja de Trabajo para listado'!$A$155:$A$1048576,0),MATCH((CUADRO!H$5&amp;$E169),'Hoja de Trabajo para listado'!$A$151:$Z$151,0)),0)+IFERROR(INDEX('Hoja de Trabajo para listado'!$AB$155:$BA$1048576,MATCH($A169,'Hoja de Trabajo para listado'!$AB$155:$AB$1048576,0),MATCH((CUADRO!H$5&amp;$E169),'Hoja de Trabajo para listado'!$AB$151:$BA$151,0)),0)+IFERROR(INDEX('Hoja de Trabajo para listado'!$BC$155:$CB$1048576,MATCH($A169,'Hoja de Trabajo para listado'!$BC$155:$BC$1048576,0),MATCH((CUADRO!H$5&amp;$E169),'Hoja de Trabajo para listado'!$BC$151:$CB$151,0)),0)+IFERROR(INDEX('Hoja de Trabajo para listado'!$DE$153:$DG$274,MATCH($A169,'Hoja de Trabajo para listado'!$DE$153:$DE$1048576,0),MATCH((CUADRO!H$5&amp;$E169),'Hoja de Trabajo para listado'!$DE$151:$DG$151,0)),0)+IFERROR(INDEX('Hoja de Trabajo para listado'!$CD$155:$DC$1048576,MATCH($A169,'Hoja de Trabajo para listado'!$CD$155:$CD$1048576,0),MATCH((CUADRO!H$5&amp;$E169),'Hoja de Trabajo para listado'!$CD$151:$DC$151,0)),0)</f>
        <v>0</v>
      </c>
      <c r="I169" s="245">
        <f ca="1">+IFERROR(INDEX('Hoja de Trabajo para listado'!$A$155:$Z$1048576,MATCH($A169,'Hoja de Trabajo para listado'!$A$155:$A$1048576,0),MATCH((CUADRO!I$5&amp;$E169),'Hoja de Trabajo para listado'!$A$151:$Z$151,0)),0)+IFERROR(INDEX('Hoja de Trabajo para listado'!$AB$155:$BA$1048576,MATCH($A169,'Hoja de Trabajo para listado'!$AB$155:$AB$1048576,0),MATCH((CUADRO!I$5&amp;$E169),'Hoja de Trabajo para listado'!$AB$151:$BA$151,0)),0)+IFERROR(INDEX('Hoja de Trabajo para listado'!$BC$155:$CB$1048576,MATCH($A169,'Hoja de Trabajo para listado'!$BC$155:$BC$1048576,0),MATCH((CUADRO!I$5&amp;$E169),'Hoja de Trabajo para listado'!$BC$151:$CB$151,0)),0)+IFERROR(INDEX('Hoja de Trabajo para listado'!$DE$153:$DG$274,MATCH($A169,'Hoja de Trabajo para listado'!$DE$153:$DE$1048576,0),MATCH((CUADRO!I$5&amp;$E169),'Hoja de Trabajo para listado'!$DE$151:$DG$151,0)),0)+IFERROR(INDEX('Hoja de Trabajo para listado'!$CD$155:$DC$1048576,MATCH($A169,'Hoja de Trabajo para listado'!$CD$155:$CD$1048576,0),MATCH((CUADRO!I$5&amp;$E169),'Hoja de Trabajo para listado'!$CD$151:$DC$151,0)),0)</f>
        <v>0</v>
      </c>
      <c r="J169" s="245">
        <f ca="1">+IFERROR(INDEX('Hoja de Trabajo para listado'!$A$155:$Z$1048576,MATCH($A169,'Hoja de Trabajo para listado'!$A$155:$A$1048576,0),MATCH((CUADRO!J$5&amp;$E169),'Hoja de Trabajo para listado'!$A$151:$Z$151,0)),0)+IFERROR(INDEX('Hoja de Trabajo para listado'!$AB$155:$BA$1048576,MATCH($A169,'Hoja de Trabajo para listado'!$AB$155:$AB$1048576,0),MATCH((CUADRO!J$5&amp;$E169),'Hoja de Trabajo para listado'!$AB$151:$BA$151,0)),0)+IFERROR(INDEX('Hoja de Trabajo para listado'!$BC$155:$CB$1048576,MATCH($A169,'Hoja de Trabajo para listado'!$BC$155:$BC$1048576,0),MATCH((CUADRO!J$5&amp;$E169),'Hoja de Trabajo para listado'!$BC$151:$CB$151,0)),0)+IFERROR(INDEX('Hoja de Trabajo para listado'!$DE$153:$DG$274,MATCH($A169,'Hoja de Trabajo para listado'!$DE$153:$DE$1048576,0),MATCH((CUADRO!J$5&amp;$E169),'Hoja de Trabajo para listado'!$DE$151:$DG$151,0)),0)+IFERROR(INDEX('Hoja de Trabajo para listado'!$CD$155:$DC$1048576,MATCH($A169,'Hoja de Trabajo para listado'!$CD$155:$CD$1048576,0),MATCH((CUADRO!J$5&amp;$E169),'Hoja de Trabajo para listado'!$CD$151:$DC$151,0)),0)</f>
        <v>0</v>
      </c>
      <c r="K169" s="245">
        <f ca="1">+IFERROR(INDEX('Hoja de Trabajo para listado'!$A$155:$Z$1048576,MATCH($A169,'Hoja de Trabajo para listado'!$A$155:$A$1048576,0),MATCH((CUADRO!K$5&amp;$E169),'Hoja de Trabajo para listado'!$A$151:$Z$151,0)),0)+IFERROR(INDEX('Hoja de Trabajo para listado'!$AB$155:$BA$1048576,MATCH($A169,'Hoja de Trabajo para listado'!$AB$155:$AB$1048576,0),MATCH((CUADRO!K$5&amp;$E169),'Hoja de Trabajo para listado'!$AB$151:$BA$151,0)),0)+IFERROR(INDEX('Hoja de Trabajo para listado'!$BC$155:$CB$1048576,MATCH($A169,'Hoja de Trabajo para listado'!$BC$155:$BC$1048576,0),MATCH((CUADRO!K$5&amp;$E169),'Hoja de Trabajo para listado'!$BC$151:$CB$151,0)),0)+IFERROR(INDEX('Hoja de Trabajo para listado'!$DE$153:$DG$274,MATCH($A169,'Hoja de Trabajo para listado'!$DE$153:$DE$1048576,0),MATCH((CUADRO!K$5&amp;$E169),'Hoja de Trabajo para listado'!$DE$151:$DG$151,0)),0)+IFERROR(INDEX('Hoja de Trabajo para listado'!$CD$155:$DC$1048576,MATCH($A169,'Hoja de Trabajo para listado'!$CD$155:$CD$1048576,0),MATCH((CUADRO!K$5&amp;$E169),'Hoja de Trabajo para listado'!$CD$151:$DC$151,0)),0)</f>
        <v>0</v>
      </c>
      <c r="L169" s="245">
        <f ca="1">+IFERROR(INDEX('Hoja de Trabajo para listado'!$A$155:$Z$1048576,MATCH($A169,'Hoja de Trabajo para listado'!$A$155:$A$1048576,0),MATCH((CUADRO!L$5&amp;$E169),'Hoja de Trabajo para listado'!$A$151:$Z$151,0)),0)+IFERROR(INDEX('Hoja de Trabajo para listado'!$AB$155:$BA$1048576,MATCH($A169,'Hoja de Trabajo para listado'!$AB$155:$AB$1048576,0),MATCH((CUADRO!L$5&amp;$E169),'Hoja de Trabajo para listado'!$AB$151:$BA$151,0)),0)+IFERROR(INDEX('Hoja de Trabajo para listado'!$BC$155:$CB$1048576,MATCH($A169,'Hoja de Trabajo para listado'!$BC$155:$BC$1048576,0),MATCH((CUADRO!L$5&amp;$E169),'Hoja de Trabajo para listado'!$BC$151:$CB$151,0)),0)+IFERROR(INDEX('Hoja de Trabajo para listado'!$DE$153:$DG$274,MATCH($A169,'Hoja de Trabajo para listado'!$DE$153:$DE$1048576,0),MATCH((CUADRO!L$5&amp;$E169),'Hoja de Trabajo para listado'!$DE$151:$DG$151,0)),0)+IFERROR(INDEX('Hoja de Trabajo para listado'!$CD$155:$DC$1048576,MATCH($A169,'Hoja de Trabajo para listado'!$CD$155:$CD$1048576,0),MATCH((CUADRO!L$5&amp;$E169),'Hoja de Trabajo para listado'!$CD$151:$DC$151,0)),0)</f>
        <v>0</v>
      </c>
      <c r="M169" s="245">
        <f ca="1">+IFERROR(INDEX('Hoja de Trabajo para listado'!$A$155:$Z$1048576,MATCH($A169,'Hoja de Trabajo para listado'!$A$155:$A$1048576,0),MATCH((CUADRO!M$5&amp;$E169),'Hoja de Trabajo para listado'!$A$151:$Z$151,0)),0)+IFERROR(INDEX('Hoja de Trabajo para listado'!$AB$155:$BA$1048576,MATCH($A169,'Hoja de Trabajo para listado'!$AB$155:$AB$1048576,0),MATCH((CUADRO!M$5&amp;$E169),'Hoja de Trabajo para listado'!$AB$151:$BA$151,0)),0)+IFERROR(INDEX('Hoja de Trabajo para listado'!$BC$155:$CB$1048576,MATCH($A169,'Hoja de Trabajo para listado'!$BC$155:$BC$1048576,0),MATCH((CUADRO!M$5&amp;$E169),'Hoja de Trabajo para listado'!$BC$151:$CB$151,0)),0)+IFERROR(INDEX('Hoja de Trabajo para listado'!$DE$153:$DG$274,MATCH($A169,'Hoja de Trabajo para listado'!$DE$153:$DE$1048576,0),MATCH((CUADRO!M$5&amp;$E169),'Hoja de Trabajo para listado'!$DE$151:$DG$151,0)),0)+IFERROR(INDEX('Hoja de Trabajo para listado'!$CD$155:$DC$1048576,MATCH($A169,'Hoja de Trabajo para listado'!$CD$155:$CD$1048576,0),MATCH((CUADRO!M$5&amp;$E169),'Hoja de Trabajo para listado'!$CD$151:$DC$151,0)),0)</f>
        <v>0</v>
      </c>
      <c r="N169" s="245">
        <f ca="1">+IFERROR(INDEX('Hoja de Trabajo para listado'!$A$155:$Z$1048576,MATCH($A169,'Hoja de Trabajo para listado'!$A$155:$A$1048576,0),MATCH((CUADRO!N$5&amp;$E169),'Hoja de Trabajo para listado'!$A$151:$Z$151,0)),0)+IFERROR(INDEX('Hoja de Trabajo para listado'!$AB$155:$BA$1048576,MATCH($A169,'Hoja de Trabajo para listado'!$AB$155:$AB$1048576,0),MATCH((CUADRO!N$5&amp;$E169),'Hoja de Trabajo para listado'!$AB$151:$BA$151,0)),0)+IFERROR(INDEX('Hoja de Trabajo para listado'!$BC$155:$CB$1048576,MATCH($A169,'Hoja de Trabajo para listado'!$BC$155:$BC$1048576,0),MATCH((CUADRO!N$5&amp;$E169),'Hoja de Trabajo para listado'!$BC$151:$CB$151,0)),0)+IFERROR(INDEX('Hoja de Trabajo para listado'!$DE$153:$DG$274,MATCH($A169,'Hoja de Trabajo para listado'!$DE$153:$DE$1048576,0),MATCH((CUADRO!N$5&amp;$E169),'Hoja de Trabajo para listado'!$DE$151:$DG$151,0)),0)+IFERROR(INDEX('Hoja de Trabajo para listado'!$CD$155:$DC$1048576,MATCH($A169,'Hoja de Trabajo para listado'!$CD$155:$CD$1048576,0),MATCH((CUADRO!N$5&amp;$E169),'Hoja de Trabajo para listado'!$CD$151:$DC$151,0)),0)</f>
        <v>0</v>
      </c>
      <c r="O169" s="245">
        <f ca="1">+IFERROR(INDEX('Hoja de Trabajo para listado'!$A$155:$Z$1048576,MATCH($A169,'Hoja de Trabajo para listado'!$A$155:$A$1048576,0),MATCH((CUADRO!O$5&amp;$E169),'Hoja de Trabajo para listado'!$A$151:$Z$151,0)),0)+IFERROR(INDEX('Hoja de Trabajo para listado'!$AB$155:$BA$1048576,MATCH($A169,'Hoja de Trabajo para listado'!$AB$155:$AB$1048576,0),MATCH((CUADRO!O$5&amp;$E169),'Hoja de Trabajo para listado'!$AB$151:$BA$151,0)),0)+IFERROR(INDEX('Hoja de Trabajo para listado'!$BC$155:$CB$1048576,MATCH($A169,'Hoja de Trabajo para listado'!$BC$155:$BC$1048576,0),MATCH((CUADRO!O$5&amp;$E169),'Hoja de Trabajo para listado'!$BC$151:$CB$151,0)),0)+IFERROR(INDEX('Hoja de Trabajo para listado'!$DE$153:$DG$274,MATCH($A169,'Hoja de Trabajo para listado'!$DE$153:$DE$1048576,0),MATCH((CUADRO!O$5&amp;$E169),'Hoja de Trabajo para listado'!$DE$151:$DG$151,0)),0)+IFERROR(INDEX('Hoja de Trabajo para listado'!$CD$155:$DC$1048576,MATCH($A169,'Hoja de Trabajo para listado'!$CD$155:$CD$1048576,0),MATCH((CUADRO!O$5&amp;$E169),'Hoja de Trabajo para listado'!$CD$151:$DC$151,0)),0)</f>
        <v>0</v>
      </c>
      <c r="P169" s="245">
        <f ca="1">+IFERROR(INDEX('Hoja de Trabajo para listado'!$A$155:$Z$1048576,MATCH($A169,'Hoja de Trabajo para listado'!$A$155:$A$1048576,0),MATCH((CUADRO!P$5&amp;$E169),'Hoja de Trabajo para listado'!$A$151:$Z$151,0)),0)+IFERROR(INDEX('Hoja de Trabajo para listado'!$AB$155:$BA$1048576,MATCH($A169,'Hoja de Trabajo para listado'!$AB$155:$AB$1048576,0),MATCH((CUADRO!P$5&amp;$E169),'Hoja de Trabajo para listado'!$AB$151:$BA$151,0)),0)+IFERROR(INDEX('Hoja de Trabajo para listado'!$BC$155:$CB$1048576,MATCH($A169,'Hoja de Trabajo para listado'!$BC$155:$BC$1048576,0),MATCH((CUADRO!P$5&amp;$E169),'Hoja de Trabajo para listado'!$BC$151:$CB$151,0)),0)+IFERROR(INDEX('Hoja de Trabajo para listado'!$DE$153:$DG$274,MATCH($A169,'Hoja de Trabajo para listado'!$DE$153:$DE$1048576,0),MATCH((CUADRO!P$5&amp;$E169),'Hoja de Trabajo para listado'!$DE$151:$DG$151,0)),0)+IFERROR(INDEX('Hoja de Trabajo para listado'!$CD$155:$DC$1048576,MATCH($A169,'Hoja de Trabajo para listado'!$CD$155:$CD$1048576,0),MATCH((CUADRO!P$5&amp;$E169),'Hoja de Trabajo para listado'!$CD$151:$DC$151,0)),0)</f>
        <v>0</v>
      </c>
      <c r="Q169" s="245">
        <f ca="1">+IFERROR(INDEX('Hoja de Trabajo para listado'!$A$155:$Z$1048576,MATCH($A169,'Hoja de Trabajo para listado'!$A$155:$A$1048576,0),MATCH((CUADRO!Q$5&amp;$E169),'Hoja de Trabajo para listado'!$A$151:$Z$151,0)),0)+IFERROR(INDEX('Hoja de Trabajo para listado'!$AB$155:$BA$1048576,MATCH($A169,'Hoja de Trabajo para listado'!$AB$155:$AB$1048576,0),MATCH((CUADRO!Q$5&amp;$E169),'Hoja de Trabajo para listado'!$AB$151:$BA$151,0)),0)+IFERROR(INDEX('Hoja de Trabajo para listado'!$BC$155:$CB$1048576,MATCH($A169,'Hoja de Trabajo para listado'!$BC$155:$BC$1048576,0),MATCH((CUADRO!Q$5&amp;$E169),'Hoja de Trabajo para listado'!$BC$151:$CB$151,0)),0)+IFERROR(INDEX('Hoja de Trabajo para listado'!$DE$153:$DG$274,MATCH($A169,'Hoja de Trabajo para listado'!$DE$153:$DE$1048576,0),MATCH((CUADRO!Q$5&amp;$E169),'Hoja de Trabajo para listado'!$DE$151:$DG$151,0)),0)+IFERROR(INDEX('Hoja de Trabajo para listado'!$CD$155:$DC$1048576,MATCH($A169,'Hoja de Trabajo para listado'!$CD$155:$CD$1048576,0),MATCH((CUADRO!Q$5&amp;$E169),'Hoja de Trabajo para listado'!$CD$151:$DC$151,0)),0)</f>
        <v>0</v>
      </c>
      <c r="R169" s="245">
        <f t="shared" ca="1" si="7"/>
        <v>12.139999999999999</v>
      </c>
      <c r="S169" s="245">
        <f ca="1">+R168+R169</f>
        <v>12.139999999999999</v>
      </c>
      <c r="T169" s="245">
        <f ca="1">+S169</f>
        <v>12.139999999999999</v>
      </c>
      <c r="U169" s="244">
        <f t="shared" si="8"/>
        <v>2</v>
      </c>
      <c r="V169" s="333" t="str">
        <f>+VLOOKUP(A169,bd_lista!$A$3:$E$590,5,FALSE)</f>
        <v>Instituciones Descentralizadas</v>
      </c>
      <c r="W169" s="384"/>
      <c r="X169" s="242">
        <f>+VLOOKUP(A169,[3]Sheet1!$A$13:$D$744,4,FALSE)</f>
        <v>46</v>
      </c>
      <c r="Y169" s="242" t="str">
        <f>+VLOOKUP(X169,bd_lista!$A$3:$C$590,3,FALSE)</f>
        <v>Ministerio de Salud y Deportes</v>
      </c>
      <c r="Z169" s="292"/>
      <c r="AA169" s="293"/>
    </row>
    <row r="170" spans="1:27" ht="15" hidden="1" customHeight="1">
      <c r="A170" s="251">
        <v>251</v>
      </c>
      <c r="B170" s="388">
        <f>+A170</f>
        <v>251</v>
      </c>
      <c r="C170" s="247" t="str">
        <f>+VLOOKUP(A170,bd_lista!$A$3:$C$590,3,FALSE)</f>
        <v>Instituto Nacional de Salud Ocupacional</v>
      </c>
      <c r="D170" s="385" t="str">
        <f>+C170</f>
        <v>Instituto Nacional de Salud Ocupacional</v>
      </c>
      <c r="E170" s="247" t="s">
        <v>1304</v>
      </c>
      <c r="F170" s="243">
        <f ca="1">+IFERROR(INDEX('Hoja de Trabajo para listado'!$A$155:$Z$1048576,MATCH($A170,'Hoja de Trabajo para listado'!$A$155:$A$1048576,0),MATCH((CUADRO!F$5&amp;$E170),'Hoja de Trabajo para listado'!$A$151:$Z$151,0)),0)+IFERROR(INDEX('Hoja de Trabajo para listado'!$AB$155:$BA$1048576,MATCH($A170,'Hoja de Trabajo para listado'!$AB$155:$AB$1048576,0),MATCH((CUADRO!F$5&amp;$E170),'Hoja de Trabajo para listado'!$AB$151:$BA$151,0)),0)+IFERROR(INDEX('Hoja de Trabajo para listado'!$BC$155:$CB$1048576,MATCH($A170,'Hoja de Trabajo para listado'!$BC$155:$BC$1048576,0),MATCH((CUADRO!F$5&amp;$E170),'Hoja de Trabajo para listado'!$BC$151:$CB$151,0)),0)+IFERROR(INDEX('Hoja de Trabajo para listado'!$DE$153:$DG$274,MATCH($A170,'Hoja de Trabajo para listado'!$DE$153:$DE$1048576,0),MATCH((CUADRO!F$5&amp;$E170),'Hoja de Trabajo para listado'!$DE$151:$DG$151,0)),0)+IFERROR(INDEX('Hoja de Trabajo para listado'!$CD$155:$DC$1048576,MATCH($A170,'Hoja de Trabajo para listado'!$CD$155:$CD$1048576,0),MATCH((CUADRO!F$5&amp;$E170),'Hoja de Trabajo para listado'!$CD$151:$DC$151,0)),0)</f>
        <v>0</v>
      </c>
      <c r="G170" s="243">
        <f ca="1">+IFERROR(INDEX('Hoja de Trabajo para listado'!$A$155:$Z$1048576,MATCH($A170,'Hoja de Trabajo para listado'!$A$155:$A$1048576,0),MATCH((CUADRO!G$5&amp;$E170),'Hoja de Trabajo para listado'!$A$151:$Z$151,0)),0)+IFERROR(INDEX('Hoja de Trabajo para listado'!$AB$155:$BA$1048576,MATCH($A170,'Hoja de Trabajo para listado'!$AB$155:$AB$1048576,0),MATCH((CUADRO!G$5&amp;$E170),'Hoja de Trabajo para listado'!$AB$151:$BA$151,0)),0)+IFERROR(INDEX('Hoja de Trabajo para listado'!$BC$155:$CB$1048576,MATCH($A170,'Hoja de Trabajo para listado'!$BC$155:$BC$1048576,0),MATCH((CUADRO!G$5&amp;$E170),'Hoja de Trabajo para listado'!$BC$151:$CB$151,0)),0)+IFERROR(INDEX('Hoja de Trabajo para listado'!$DE$153:$DG$274,MATCH($A170,'Hoja de Trabajo para listado'!$DE$153:$DE$1048576,0),MATCH((CUADRO!G$5&amp;$E170),'Hoja de Trabajo para listado'!$DE$151:$DG$151,0)),0)+IFERROR(INDEX('Hoja de Trabajo para listado'!$CD$155:$DC$1048576,MATCH($A170,'Hoja de Trabajo para listado'!$CD$155:$CD$1048576,0),MATCH((CUADRO!G$5&amp;$E170),'Hoja de Trabajo para listado'!$CD$151:$DC$151,0)),0)</f>
        <v>0</v>
      </c>
      <c r="H170" s="243">
        <f ca="1">+IFERROR(INDEX('Hoja de Trabajo para listado'!$A$155:$Z$1048576,MATCH($A170,'Hoja de Trabajo para listado'!$A$155:$A$1048576,0),MATCH((CUADRO!H$5&amp;$E170),'Hoja de Trabajo para listado'!$A$151:$Z$151,0)),0)+IFERROR(INDEX('Hoja de Trabajo para listado'!$AB$155:$BA$1048576,MATCH($A170,'Hoja de Trabajo para listado'!$AB$155:$AB$1048576,0),MATCH((CUADRO!H$5&amp;$E170),'Hoja de Trabajo para listado'!$AB$151:$BA$151,0)),0)+IFERROR(INDEX('Hoja de Trabajo para listado'!$BC$155:$CB$1048576,MATCH($A170,'Hoja de Trabajo para listado'!$BC$155:$BC$1048576,0),MATCH((CUADRO!H$5&amp;$E170),'Hoja de Trabajo para listado'!$BC$151:$CB$151,0)),0)+IFERROR(INDEX('Hoja de Trabajo para listado'!$DE$153:$DG$274,MATCH($A170,'Hoja de Trabajo para listado'!$DE$153:$DE$1048576,0),MATCH((CUADRO!H$5&amp;$E170),'Hoja de Trabajo para listado'!$DE$151:$DG$151,0)),0)+IFERROR(INDEX('Hoja de Trabajo para listado'!$CD$155:$DC$1048576,MATCH($A170,'Hoja de Trabajo para listado'!$CD$155:$CD$1048576,0),MATCH((CUADRO!H$5&amp;$E170),'Hoja de Trabajo para listado'!$CD$151:$DC$151,0)),0)</f>
        <v>0</v>
      </c>
      <c r="I170" s="243">
        <f ca="1">+IFERROR(INDEX('Hoja de Trabajo para listado'!$A$155:$Z$1048576,MATCH($A170,'Hoja de Trabajo para listado'!$A$155:$A$1048576,0),MATCH((CUADRO!I$5&amp;$E170),'Hoja de Trabajo para listado'!$A$151:$Z$151,0)),0)+IFERROR(INDEX('Hoja de Trabajo para listado'!$AB$155:$BA$1048576,MATCH($A170,'Hoja de Trabajo para listado'!$AB$155:$AB$1048576,0),MATCH((CUADRO!I$5&amp;$E170),'Hoja de Trabajo para listado'!$AB$151:$BA$151,0)),0)+IFERROR(INDEX('Hoja de Trabajo para listado'!$BC$155:$CB$1048576,MATCH($A170,'Hoja de Trabajo para listado'!$BC$155:$BC$1048576,0),MATCH((CUADRO!I$5&amp;$E170),'Hoja de Trabajo para listado'!$BC$151:$CB$151,0)),0)+IFERROR(INDEX('Hoja de Trabajo para listado'!$DE$153:$DG$274,MATCH($A170,'Hoja de Trabajo para listado'!$DE$153:$DE$1048576,0),MATCH((CUADRO!I$5&amp;$E170),'Hoja de Trabajo para listado'!$DE$151:$DG$151,0)),0)+IFERROR(INDEX('Hoja de Trabajo para listado'!$CD$155:$DC$1048576,MATCH($A170,'Hoja de Trabajo para listado'!$CD$155:$CD$1048576,0),MATCH((CUADRO!I$5&amp;$E170),'Hoja de Trabajo para listado'!$CD$151:$DC$151,0)),0)</f>
        <v>0</v>
      </c>
      <c r="J170" s="243">
        <f ca="1">+IFERROR(INDEX('Hoja de Trabajo para listado'!$A$155:$Z$1048576,MATCH($A170,'Hoja de Trabajo para listado'!$A$155:$A$1048576,0),MATCH((CUADRO!J$5&amp;$E170),'Hoja de Trabajo para listado'!$A$151:$Z$151,0)),0)+IFERROR(INDEX('Hoja de Trabajo para listado'!$AB$155:$BA$1048576,MATCH($A170,'Hoja de Trabajo para listado'!$AB$155:$AB$1048576,0),MATCH((CUADRO!J$5&amp;$E170),'Hoja de Trabajo para listado'!$AB$151:$BA$151,0)),0)+IFERROR(INDEX('Hoja de Trabajo para listado'!$BC$155:$CB$1048576,MATCH($A170,'Hoja de Trabajo para listado'!$BC$155:$BC$1048576,0),MATCH((CUADRO!J$5&amp;$E170),'Hoja de Trabajo para listado'!$BC$151:$CB$151,0)),0)+IFERROR(INDEX('Hoja de Trabajo para listado'!$DE$153:$DG$274,MATCH($A170,'Hoja de Trabajo para listado'!$DE$153:$DE$1048576,0),MATCH((CUADRO!J$5&amp;$E170),'Hoja de Trabajo para listado'!$DE$151:$DG$151,0)),0)+IFERROR(INDEX('Hoja de Trabajo para listado'!$CD$155:$DC$1048576,MATCH($A170,'Hoja de Trabajo para listado'!$CD$155:$CD$1048576,0),MATCH((CUADRO!J$5&amp;$E170),'Hoja de Trabajo para listado'!$CD$151:$DC$151,0)),0)</f>
        <v>0</v>
      </c>
      <c r="K170" s="243">
        <f ca="1">+IFERROR(INDEX('Hoja de Trabajo para listado'!$A$155:$Z$1048576,MATCH($A170,'Hoja de Trabajo para listado'!$A$155:$A$1048576,0),MATCH((CUADRO!K$5&amp;$E170),'Hoja de Trabajo para listado'!$A$151:$Z$151,0)),0)+IFERROR(INDEX('Hoja de Trabajo para listado'!$AB$155:$BA$1048576,MATCH($A170,'Hoja de Trabajo para listado'!$AB$155:$AB$1048576,0),MATCH((CUADRO!K$5&amp;$E170),'Hoja de Trabajo para listado'!$AB$151:$BA$151,0)),0)+IFERROR(INDEX('Hoja de Trabajo para listado'!$BC$155:$CB$1048576,MATCH($A170,'Hoja de Trabajo para listado'!$BC$155:$BC$1048576,0),MATCH((CUADRO!K$5&amp;$E170),'Hoja de Trabajo para listado'!$BC$151:$CB$151,0)),0)+IFERROR(INDEX('Hoja de Trabajo para listado'!$DE$153:$DG$274,MATCH($A170,'Hoja de Trabajo para listado'!$DE$153:$DE$1048576,0),MATCH((CUADRO!K$5&amp;$E170),'Hoja de Trabajo para listado'!$DE$151:$DG$151,0)),0)+IFERROR(INDEX('Hoja de Trabajo para listado'!$CD$155:$DC$1048576,MATCH($A170,'Hoja de Trabajo para listado'!$CD$155:$CD$1048576,0),MATCH((CUADRO!K$5&amp;$E170),'Hoja de Trabajo para listado'!$CD$151:$DC$151,0)),0)</f>
        <v>0</v>
      </c>
      <c r="L170" s="243">
        <f ca="1">+IFERROR(INDEX('Hoja de Trabajo para listado'!$A$155:$Z$1048576,MATCH($A170,'Hoja de Trabajo para listado'!$A$155:$A$1048576,0),MATCH((CUADRO!L$5&amp;$E170),'Hoja de Trabajo para listado'!$A$151:$Z$151,0)),0)+IFERROR(INDEX('Hoja de Trabajo para listado'!$AB$155:$BA$1048576,MATCH($A170,'Hoja de Trabajo para listado'!$AB$155:$AB$1048576,0),MATCH((CUADRO!L$5&amp;$E170),'Hoja de Trabajo para listado'!$AB$151:$BA$151,0)),0)+IFERROR(INDEX('Hoja de Trabajo para listado'!$BC$155:$CB$1048576,MATCH($A170,'Hoja de Trabajo para listado'!$BC$155:$BC$1048576,0),MATCH((CUADRO!L$5&amp;$E170),'Hoja de Trabajo para listado'!$BC$151:$CB$151,0)),0)+IFERROR(INDEX('Hoja de Trabajo para listado'!$DE$153:$DG$274,MATCH($A170,'Hoja de Trabajo para listado'!$DE$153:$DE$1048576,0),MATCH((CUADRO!L$5&amp;$E170),'Hoja de Trabajo para listado'!$DE$151:$DG$151,0)),0)+IFERROR(INDEX('Hoja de Trabajo para listado'!$CD$155:$DC$1048576,MATCH($A170,'Hoja de Trabajo para listado'!$CD$155:$CD$1048576,0),MATCH((CUADRO!L$5&amp;$E170),'Hoja de Trabajo para listado'!$CD$151:$DC$151,0)),0)</f>
        <v>0</v>
      </c>
      <c r="M170" s="243">
        <f ca="1">+IFERROR(INDEX('Hoja de Trabajo para listado'!$A$155:$Z$1048576,MATCH($A170,'Hoja de Trabajo para listado'!$A$155:$A$1048576,0),MATCH((CUADRO!M$5&amp;$E170),'Hoja de Trabajo para listado'!$A$151:$Z$151,0)),0)+IFERROR(INDEX('Hoja de Trabajo para listado'!$AB$155:$BA$1048576,MATCH($A170,'Hoja de Trabajo para listado'!$AB$155:$AB$1048576,0),MATCH((CUADRO!M$5&amp;$E170),'Hoja de Trabajo para listado'!$AB$151:$BA$151,0)),0)+IFERROR(INDEX('Hoja de Trabajo para listado'!$BC$155:$CB$1048576,MATCH($A170,'Hoja de Trabajo para listado'!$BC$155:$BC$1048576,0),MATCH((CUADRO!M$5&amp;$E170),'Hoja de Trabajo para listado'!$BC$151:$CB$151,0)),0)+IFERROR(INDEX('Hoja de Trabajo para listado'!$DE$153:$DG$274,MATCH($A170,'Hoja de Trabajo para listado'!$DE$153:$DE$1048576,0),MATCH((CUADRO!M$5&amp;$E170),'Hoja de Trabajo para listado'!$DE$151:$DG$151,0)),0)+IFERROR(INDEX('Hoja de Trabajo para listado'!$CD$155:$DC$1048576,MATCH($A170,'Hoja de Trabajo para listado'!$CD$155:$CD$1048576,0),MATCH((CUADRO!M$5&amp;$E170),'Hoja de Trabajo para listado'!$CD$151:$DC$151,0)),0)</f>
        <v>0</v>
      </c>
      <c r="N170" s="243">
        <f ca="1">+IFERROR(INDEX('Hoja de Trabajo para listado'!$A$155:$Z$1048576,MATCH($A170,'Hoja de Trabajo para listado'!$A$155:$A$1048576,0),MATCH((CUADRO!N$5&amp;$E170),'Hoja de Trabajo para listado'!$A$151:$Z$151,0)),0)+IFERROR(INDEX('Hoja de Trabajo para listado'!$AB$155:$BA$1048576,MATCH($A170,'Hoja de Trabajo para listado'!$AB$155:$AB$1048576,0),MATCH((CUADRO!N$5&amp;$E170),'Hoja de Trabajo para listado'!$AB$151:$BA$151,0)),0)+IFERROR(INDEX('Hoja de Trabajo para listado'!$BC$155:$CB$1048576,MATCH($A170,'Hoja de Trabajo para listado'!$BC$155:$BC$1048576,0),MATCH((CUADRO!N$5&amp;$E170),'Hoja de Trabajo para listado'!$BC$151:$CB$151,0)),0)+IFERROR(INDEX('Hoja de Trabajo para listado'!$DE$153:$DG$274,MATCH($A170,'Hoja de Trabajo para listado'!$DE$153:$DE$1048576,0),MATCH((CUADRO!N$5&amp;$E170),'Hoja de Trabajo para listado'!$DE$151:$DG$151,0)),0)+IFERROR(INDEX('Hoja de Trabajo para listado'!$CD$155:$DC$1048576,MATCH($A170,'Hoja de Trabajo para listado'!$CD$155:$CD$1048576,0),MATCH((CUADRO!N$5&amp;$E170),'Hoja de Trabajo para listado'!$CD$151:$DC$151,0)),0)</f>
        <v>0</v>
      </c>
      <c r="O170" s="243">
        <f ca="1">+IFERROR(INDEX('Hoja de Trabajo para listado'!$A$155:$Z$1048576,MATCH($A170,'Hoja de Trabajo para listado'!$A$155:$A$1048576,0),MATCH((CUADRO!O$5&amp;$E170),'Hoja de Trabajo para listado'!$A$151:$Z$151,0)),0)+IFERROR(INDEX('Hoja de Trabajo para listado'!$AB$155:$BA$1048576,MATCH($A170,'Hoja de Trabajo para listado'!$AB$155:$AB$1048576,0),MATCH((CUADRO!O$5&amp;$E170),'Hoja de Trabajo para listado'!$AB$151:$BA$151,0)),0)+IFERROR(INDEX('Hoja de Trabajo para listado'!$BC$155:$CB$1048576,MATCH($A170,'Hoja de Trabajo para listado'!$BC$155:$BC$1048576,0),MATCH((CUADRO!O$5&amp;$E170),'Hoja de Trabajo para listado'!$BC$151:$CB$151,0)),0)+IFERROR(INDEX('Hoja de Trabajo para listado'!$DE$153:$DG$274,MATCH($A170,'Hoja de Trabajo para listado'!$DE$153:$DE$1048576,0),MATCH((CUADRO!O$5&amp;$E170),'Hoja de Trabajo para listado'!$DE$151:$DG$151,0)),0)+IFERROR(INDEX('Hoja de Trabajo para listado'!$CD$155:$DC$1048576,MATCH($A170,'Hoja de Trabajo para listado'!$CD$155:$CD$1048576,0),MATCH((CUADRO!O$5&amp;$E170),'Hoja de Trabajo para listado'!$CD$151:$DC$151,0)),0)</f>
        <v>0</v>
      </c>
      <c r="P170" s="243">
        <f ca="1">+IFERROR(INDEX('Hoja de Trabajo para listado'!$A$155:$Z$1048576,MATCH($A170,'Hoja de Trabajo para listado'!$A$155:$A$1048576,0),MATCH((CUADRO!P$5&amp;$E170),'Hoja de Trabajo para listado'!$A$151:$Z$151,0)),0)+IFERROR(INDEX('Hoja de Trabajo para listado'!$AB$155:$BA$1048576,MATCH($A170,'Hoja de Trabajo para listado'!$AB$155:$AB$1048576,0),MATCH((CUADRO!P$5&amp;$E170),'Hoja de Trabajo para listado'!$AB$151:$BA$151,0)),0)+IFERROR(INDEX('Hoja de Trabajo para listado'!$BC$155:$CB$1048576,MATCH($A170,'Hoja de Trabajo para listado'!$BC$155:$BC$1048576,0),MATCH((CUADRO!P$5&amp;$E170),'Hoja de Trabajo para listado'!$BC$151:$CB$151,0)),0)+IFERROR(INDEX('Hoja de Trabajo para listado'!$DE$153:$DG$274,MATCH($A170,'Hoja de Trabajo para listado'!$DE$153:$DE$1048576,0),MATCH((CUADRO!P$5&amp;$E170),'Hoja de Trabajo para listado'!$DE$151:$DG$151,0)),0)+IFERROR(INDEX('Hoja de Trabajo para listado'!$CD$155:$DC$1048576,MATCH($A170,'Hoja de Trabajo para listado'!$CD$155:$CD$1048576,0),MATCH((CUADRO!P$5&amp;$E170),'Hoja de Trabajo para listado'!$CD$151:$DC$151,0)),0)</f>
        <v>0</v>
      </c>
      <c r="Q170" s="243">
        <f ca="1">+IFERROR(INDEX('Hoja de Trabajo para listado'!$A$155:$Z$1048576,MATCH($A170,'Hoja de Trabajo para listado'!$A$155:$A$1048576,0),MATCH((CUADRO!Q$5&amp;$E170),'Hoja de Trabajo para listado'!$A$151:$Z$151,0)),0)+IFERROR(INDEX('Hoja de Trabajo para listado'!$AB$155:$BA$1048576,MATCH($A170,'Hoja de Trabajo para listado'!$AB$155:$AB$1048576,0),MATCH((CUADRO!Q$5&amp;$E170),'Hoja de Trabajo para listado'!$AB$151:$BA$151,0)),0)+IFERROR(INDEX('Hoja de Trabajo para listado'!$BC$155:$CB$1048576,MATCH($A170,'Hoja de Trabajo para listado'!$BC$155:$BC$1048576,0),MATCH((CUADRO!Q$5&amp;$E170),'Hoja de Trabajo para listado'!$BC$151:$CB$151,0)),0)+IFERROR(INDEX('Hoja de Trabajo para listado'!$DE$153:$DG$274,MATCH($A170,'Hoja de Trabajo para listado'!$DE$153:$DE$1048576,0),MATCH((CUADRO!Q$5&amp;$E170),'Hoja de Trabajo para listado'!$DE$151:$DG$151,0)),0)+IFERROR(INDEX('Hoja de Trabajo para listado'!$CD$155:$DC$1048576,MATCH($A170,'Hoja de Trabajo para listado'!$CD$155:$CD$1048576,0),MATCH((CUADRO!Q$5&amp;$E170),'Hoja de Trabajo para listado'!$CD$151:$DC$151,0)),0)</f>
        <v>0</v>
      </c>
      <c r="R170" s="243">
        <f t="shared" ca="1" si="7"/>
        <v>0</v>
      </c>
      <c r="S170" s="243"/>
      <c r="T170" s="243">
        <f ca="1">+T171</f>
        <v>0</v>
      </c>
      <c r="U170" s="242">
        <f t="shared" si="8"/>
        <v>1</v>
      </c>
      <c r="V170" s="333" t="str">
        <f>+VLOOKUP(A170,bd_lista!$A$3:$E$590,5,FALSE)</f>
        <v>Instituciones Descentralizadas</v>
      </c>
      <c r="W170" s="383" t="str">
        <f>+V170</f>
        <v>Instituciones Descentralizadas</v>
      </c>
      <c r="X170" s="242">
        <f>+VLOOKUP(A170,[3]Sheet1!$A$13:$D$744,4,FALSE)</f>
        <v>46</v>
      </c>
      <c r="Y170" s="242" t="str">
        <f>+VLOOKUP(X170,bd_lista!$A$3:$C$590,3,FALSE)</f>
        <v>Ministerio de Salud y Deportes</v>
      </c>
      <c r="Z170" s="294">
        <f>+X170</f>
        <v>46</v>
      </c>
      <c r="AA170" s="319" t="str">
        <f>+Y170</f>
        <v>Ministerio de Salud y Deportes</v>
      </c>
    </row>
    <row r="171" spans="1:27" ht="15" hidden="1" customHeight="1">
      <c r="A171" s="32">
        <v>251</v>
      </c>
      <c r="B171" s="389"/>
      <c r="C171" s="333" t="str">
        <f>+VLOOKUP(A171,bd_lista!$A$3:$C$590,3,FALSE)</f>
        <v>Instituto Nacional de Salud Ocupacional</v>
      </c>
      <c r="D171" s="386"/>
      <c r="E171" s="333" t="s">
        <v>1305</v>
      </c>
      <c r="F171" s="245">
        <f ca="1">+IFERROR(INDEX('Hoja de Trabajo para listado'!$A$155:$Z$1048576,MATCH($A171,'Hoja de Trabajo para listado'!$A$155:$A$1048576,0),MATCH((CUADRO!F$5&amp;$E171),'Hoja de Trabajo para listado'!$A$151:$Z$151,0)),0)+IFERROR(INDEX('Hoja de Trabajo para listado'!$AB$155:$BA$1048576,MATCH($A171,'Hoja de Trabajo para listado'!$AB$155:$AB$1048576,0),MATCH((CUADRO!F$5&amp;$E171),'Hoja de Trabajo para listado'!$AB$151:$BA$151,0)),0)+IFERROR(INDEX('Hoja de Trabajo para listado'!$BC$155:$CB$1048576,MATCH($A171,'Hoja de Trabajo para listado'!$BC$155:$BC$1048576,0),MATCH((CUADRO!F$5&amp;$E171),'Hoja de Trabajo para listado'!$BC$151:$CB$151,0)),0)+IFERROR(INDEX('Hoja de Trabajo para listado'!$DE$153:$DG$274,MATCH($A171,'Hoja de Trabajo para listado'!$DE$153:$DE$1048576,0),MATCH((CUADRO!F$5&amp;$E171),'Hoja de Trabajo para listado'!$DE$151:$DG$151,0)),0)+IFERROR(INDEX('Hoja de Trabajo para listado'!$CD$155:$DC$1048576,MATCH($A171,'Hoja de Trabajo para listado'!$CD$155:$CD$1048576,0),MATCH((CUADRO!F$5&amp;$E171),'Hoja de Trabajo para listado'!$CD$151:$DC$151,0)),0)</f>
        <v>0</v>
      </c>
      <c r="G171" s="245">
        <f ca="1">+IFERROR(INDEX('Hoja de Trabajo para listado'!$A$155:$Z$1048576,MATCH($A171,'Hoja de Trabajo para listado'!$A$155:$A$1048576,0),MATCH((CUADRO!G$5&amp;$E171),'Hoja de Trabajo para listado'!$A$151:$Z$151,0)),0)+IFERROR(INDEX('Hoja de Trabajo para listado'!$AB$155:$BA$1048576,MATCH($A171,'Hoja de Trabajo para listado'!$AB$155:$AB$1048576,0),MATCH((CUADRO!G$5&amp;$E171),'Hoja de Trabajo para listado'!$AB$151:$BA$151,0)),0)+IFERROR(INDEX('Hoja de Trabajo para listado'!$BC$155:$CB$1048576,MATCH($A171,'Hoja de Trabajo para listado'!$BC$155:$BC$1048576,0),MATCH((CUADRO!G$5&amp;$E171),'Hoja de Trabajo para listado'!$BC$151:$CB$151,0)),0)+IFERROR(INDEX('Hoja de Trabajo para listado'!$DE$153:$DG$274,MATCH($A171,'Hoja de Trabajo para listado'!$DE$153:$DE$1048576,0),MATCH((CUADRO!G$5&amp;$E171),'Hoja de Trabajo para listado'!$DE$151:$DG$151,0)),0)+IFERROR(INDEX('Hoja de Trabajo para listado'!$CD$155:$DC$1048576,MATCH($A171,'Hoja de Trabajo para listado'!$CD$155:$CD$1048576,0),MATCH((CUADRO!G$5&amp;$E171),'Hoja de Trabajo para listado'!$CD$151:$DC$151,0)),0)</f>
        <v>0</v>
      </c>
      <c r="H171" s="245">
        <f ca="1">+IFERROR(INDEX('Hoja de Trabajo para listado'!$A$155:$Z$1048576,MATCH($A171,'Hoja de Trabajo para listado'!$A$155:$A$1048576,0),MATCH((CUADRO!H$5&amp;$E171),'Hoja de Trabajo para listado'!$A$151:$Z$151,0)),0)+IFERROR(INDEX('Hoja de Trabajo para listado'!$AB$155:$BA$1048576,MATCH($A171,'Hoja de Trabajo para listado'!$AB$155:$AB$1048576,0),MATCH((CUADRO!H$5&amp;$E171),'Hoja de Trabajo para listado'!$AB$151:$BA$151,0)),0)+IFERROR(INDEX('Hoja de Trabajo para listado'!$BC$155:$CB$1048576,MATCH($A171,'Hoja de Trabajo para listado'!$BC$155:$BC$1048576,0),MATCH((CUADRO!H$5&amp;$E171),'Hoja de Trabajo para listado'!$BC$151:$CB$151,0)),0)+IFERROR(INDEX('Hoja de Trabajo para listado'!$DE$153:$DG$274,MATCH($A171,'Hoja de Trabajo para listado'!$DE$153:$DE$1048576,0),MATCH((CUADRO!H$5&amp;$E171),'Hoja de Trabajo para listado'!$DE$151:$DG$151,0)),0)+IFERROR(INDEX('Hoja de Trabajo para listado'!$CD$155:$DC$1048576,MATCH($A171,'Hoja de Trabajo para listado'!$CD$155:$CD$1048576,0),MATCH((CUADRO!H$5&amp;$E171),'Hoja de Trabajo para listado'!$CD$151:$DC$151,0)),0)</f>
        <v>0</v>
      </c>
      <c r="I171" s="245">
        <f ca="1">+IFERROR(INDEX('Hoja de Trabajo para listado'!$A$155:$Z$1048576,MATCH($A171,'Hoja de Trabajo para listado'!$A$155:$A$1048576,0),MATCH((CUADRO!I$5&amp;$E171),'Hoja de Trabajo para listado'!$A$151:$Z$151,0)),0)+IFERROR(INDEX('Hoja de Trabajo para listado'!$AB$155:$BA$1048576,MATCH($A171,'Hoja de Trabajo para listado'!$AB$155:$AB$1048576,0),MATCH((CUADRO!I$5&amp;$E171),'Hoja de Trabajo para listado'!$AB$151:$BA$151,0)),0)+IFERROR(INDEX('Hoja de Trabajo para listado'!$BC$155:$CB$1048576,MATCH($A171,'Hoja de Trabajo para listado'!$BC$155:$BC$1048576,0),MATCH((CUADRO!I$5&amp;$E171),'Hoja de Trabajo para listado'!$BC$151:$CB$151,0)),0)+IFERROR(INDEX('Hoja de Trabajo para listado'!$DE$153:$DG$274,MATCH($A171,'Hoja de Trabajo para listado'!$DE$153:$DE$1048576,0),MATCH((CUADRO!I$5&amp;$E171),'Hoja de Trabajo para listado'!$DE$151:$DG$151,0)),0)+IFERROR(INDEX('Hoja de Trabajo para listado'!$CD$155:$DC$1048576,MATCH($A171,'Hoja de Trabajo para listado'!$CD$155:$CD$1048576,0),MATCH((CUADRO!I$5&amp;$E171),'Hoja de Trabajo para listado'!$CD$151:$DC$151,0)),0)</f>
        <v>0</v>
      </c>
      <c r="J171" s="245">
        <f ca="1">+IFERROR(INDEX('Hoja de Trabajo para listado'!$A$155:$Z$1048576,MATCH($A171,'Hoja de Trabajo para listado'!$A$155:$A$1048576,0),MATCH((CUADRO!J$5&amp;$E171),'Hoja de Trabajo para listado'!$A$151:$Z$151,0)),0)+IFERROR(INDEX('Hoja de Trabajo para listado'!$AB$155:$BA$1048576,MATCH($A171,'Hoja de Trabajo para listado'!$AB$155:$AB$1048576,0),MATCH((CUADRO!J$5&amp;$E171),'Hoja de Trabajo para listado'!$AB$151:$BA$151,0)),0)+IFERROR(INDEX('Hoja de Trabajo para listado'!$BC$155:$CB$1048576,MATCH($A171,'Hoja de Trabajo para listado'!$BC$155:$BC$1048576,0),MATCH((CUADRO!J$5&amp;$E171),'Hoja de Trabajo para listado'!$BC$151:$CB$151,0)),0)+IFERROR(INDEX('Hoja de Trabajo para listado'!$DE$153:$DG$274,MATCH($A171,'Hoja de Trabajo para listado'!$DE$153:$DE$1048576,0),MATCH((CUADRO!J$5&amp;$E171),'Hoja de Trabajo para listado'!$DE$151:$DG$151,0)),0)+IFERROR(INDEX('Hoja de Trabajo para listado'!$CD$155:$DC$1048576,MATCH($A171,'Hoja de Trabajo para listado'!$CD$155:$CD$1048576,0),MATCH((CUADRO!J$5&amp;$E171),'Hoja de Trabajo para listado'!$CD$151:$DC$151,0)),0)</f>
        <v>0</v>
      </c>
      <c r="K171" s="245">
        <f ca="1">+IFERROR(INDEX('Hoja de Trabajo para listado'!$A$155:$Z$1048576,MATCH($A171,'Hoja de Trabajo para listado'!$A$155:$A$1048576,0),MATCH((CUADRO!K$5&amp;$E171),'Hoja de Trabajo para listado'!$A$151:$Z$151,0)),0)+IFERROR(INDEX('Hoja de Trabajo para listado'!$AB$155:$BA$1048576,MATCH($A171,'Hoja de Trabajo para listado'!$AB$155:$AB$1048576,0),MATCH((CUADRO!K$5&amp;$E171),'Hoja de Trabajo para listado'!$AB$151:$BA$151,0)),0)+IFERROR(INDEX('Hoja de Trabajo para listado'!$BC$155:$CB$1048576,MATCH($A171,'Hoja de Trabajo para listado'!$BC$155:$BC$1048576,0),MATCH((CUADRO!K$5&amp;$E171),'Hoja de Trabajo para listado'!$BC$151:$CB$151,0)),0)+IFERROR(INDEX('Hoja de Trabajo para listado'!$DE$153:$DG$274,MATCH($A171,'Hoja de Trabajo para listado'!$DE$153:$DE$1048576,0),MATCH((CUADRO!K$5&amp;$E171),'Hoja de Trabajo para listado'!$DE$151:$DG$151,0)),0)+IFERROR(INDEX('Hoja de Trabajo para listado'!$CD$155:$DC$1048576,MATCH($A171,'Hoja de Trabajo para listado'!$CD$155:$CD$1048576,0),MATCH((CUADRO!K$5&amp;$E171),'Hoja de Trabajo para listado'!$CD$151:$DC$151,0)),0)</f>
        <v>0</v>
      </c>
      <c r="L171" s="245">
        <f ca="1">+IFERROR(INDEX('Hoja de Trabajo para listado'!$A$155:$Z$1048576,MATCH($A171,'Hoja de Trabajo para listado'!$A$155:$A$1048576,0),MATCH((CUADRO!L$5&amp;$E171),'Hoja de Trabajo para listado'!$A$151:$Z$151,0)),0)+IFERROR(INDEX('Hoja de Trabajo para listado'!$AB$155:$BA$1048576,MATCH($A171,'Hoja de Trabajo para listado'!$AB$155:$AB$1048576,0),MATCH((CUADRO!L$5&amp;$E171),'Hoja de Trabajo para listado'!$AB$151:$BA$151,0)),0)+IFERROR(INDEX('Hoja de Trabajo para listado'!$BC$155:$CB$1048576,MATCH($A171,'Hoja de Trabajo para listado'!$BC$155:$BC$1048576,0),MATCH((CUADRO!L$5&amp;$E171),'Hoja de Trabajo para listado'!$BC$151:$CB$151,0)),0)+IFERROR(INDEX('Hoja de Trabajo para listado'!$DE$153:$DG$274,MATCH($A171,'Hoja de Trabajo para listado'!$DE$153:$DE$1048576,0),MATCH((CUADRO!L$5&amp;$E171),'Hoja de Trabajo para listado'!$DE$151:$DG$151,0)),0)+IFERROR(INDEX('Hoja de Trabajo para listado'!$CD$155:$DC$1048576,MATCH($A171,'Hoja de Trabajo para listado'!$CD$155:$CD$1048576,0),MATCH((CUADRO!L$5&amp;$E171),'Hoja de Trabajo para listado'!$CD$151:$DC$151,0)),0)</f>
        <v>0</v>
      </c>
      <c r="M171" s="245">
        <f ca="1">+IFERROR(INDEX('Hoja de Trabajo para listado'!$A$155:$Z$1048576,MATCH($A171,'Hoja de Trabajo para listado'!$A$155:$A$1048576,0),MATCH((CUADRO!M$5&amp;$E171),'Hoja de Trabajo para listado'!$A$151:$Z$151,0)),0)+IFERROR(INDEX('Hoja de Trabajo para listado'!$AB$155:$BA$1048576,MATCH($A171,'Hoja de Trabajo para listado'!$AB$155:$AB$1048576,0),MATCH((CUADRO!M$5&amp;$E171),'Hoja de Trabajo para listado'!$AB$151:$BA$151,0)),0)+IFERROR(INDEX('Hoja de Trabajo para listado'!$BC$155:$CB$1048576,MATCH($A171,'Hoja de Trabajo para listado'!$BC$155:$BC$1048576,0),MATCH((CUADRO!M$5&amp;$E171),'Hoja de Trabajo para listado'!$BC$151:$CB$151,0)),0)+IFERROR(INDEX('Hoja de Trabajo para listado'!$DE$153:$DG$274,MATCH($A171,'Hoja de Trabajo para listado'!$DE$153:$DE$1048576,0),MATCH((CUADRO!M$5&amp;$E171),'Hoja de Trabajo para listado'!$DE$151:$DG$151,0)),0)+IFERROR(INDEX('Hoja de Trabajo para listado'!$CD$155:$DC$1048576,MATCH($A171,'Hoja de Trabajo para listado'!$CD$155:$CD$1048576,0),MATCH((CUADRO!M$5&amp;$E171),'Hoja de Trabajo para listado'!$CD$151:$DC$151,0)),0)</f>
        <v>0</v>
      </c>
      <c r="N171" s="245">
        <f ca="1">+IFERROR(INDEX('Hoja de Trabajo para listado'!$A$155:$Z$1048576,MATCH($A171,'Hoja de Trabajo para listado'!$A$155:$A$1048576,0),MATCH((CUADRO!N$5&amp;$E171),'Hoja de Trabajo para listado'!$A$151:$Z$151,0)),0)+IFERROR(INDEX('Hoja de Trabajo para listado'!$AB$155:$BA$1048576,MATCH($A171,'Hoja de Trabajo para listado'!$AB$155:$AB$1048576,0),MATCH((CUADRO!N$5&amp;$E171),'Hoja de Trabajo para listado'!$AB$151:$BA$151,0)),0)+IFERROR(INDEX('Hoja de Trabajo para listado'!$BC$155:$CB$1048576,MATCH($A171,'Hoja de Trabajo para listado'!$BC$155:$BC$1048576,0),MATCH((CUADRO!N$5&amp;$E171),'Hoja de Trabajo para listado'!$BC$151:$CB$151,0)),0)+IFERROR(INDEX('Hoja de Trabajo para listado'!$DE$153:$DG$274,MATCH($A171,'Hoja de Trabajo para listado'!$DE$153:$DE$1048576,0),MATCH((CUADRO!N$5&amp;$E171),'Hoja de Trabajo para listado'!$DE$151:$DG$151,0)),0)+IFERROR(INDEX('Hoja de Trabajo para listado'!$CD$155:$DC$1048576,MATCH($A171,'Hoja de Trabajo para listado'!$CD$155:$CD$1048576,0),MATCH((CUADRO!N$5&amp;$E171),'Hoja de Trabajo para listado'!$CD$151:$DC$151,0)),0)</f>
        <v>0</v>
      </c>
      <c r="O171" s="245">
        <f ca="1">+IFERROR(INDEX('Hoja de Trabajo para listado'!$A$155:$Z$1048576,MATCH($A171,'Hoja de Trabajo para listado'!$A$155:$A$1048576,0),MATCH((CUADRO!O$5&amp;$E171),'Hoja de Trabajo para listado'!$A$151:$Z$151,0)),0)+IFERROR(INDEX('Hoja de Trabajo para listado'!$AB$155:$BA$1048576,MATCH($A171,'Hoja de Trabajo para listado'!$AB$155:$AB$1048576,0),MATCH((CUADRO!O$5&amp;$E171),'Hoja de Trabajo para listado'!$AB$151:$BA$151,0)),0)+IFERROR(INDEX('Hoja de Trabajo para listado'!$BC$155:$CB$1048576,MATCH($A171,'Hoja de Trabajo para listado'!$BC$155:$BC$1048576,0),MATCH((CUADRO!O$5&amp;$E171),'Hoja de Trabajo para listado'!$BC$151:$CB$151,0)),0)+IFERROR(INDEX('Hoja de Trabajo para listado'!$DE$153:$DG$274,MATCH($A171,'Hoja de Trabajo para listado'!$DE$153:$DE$1048576,0),MATCH((CUADRO!O$5&amp;$E171),'Hoja de Trabajo para listado'!$DE$151:$DG$151,0)),0)+IFERROR(INDEX('Hoja de Trabajo para listado'!$CD$155:$DC$1048576,MATCH($A171,'Hoja de Trabajo para listado'!$CD$155:$CD$1048576,0),MATCH((CUADRO!O$5&amp;$E171),'Hoja de Trabajo para listado'!$CD$151:$DC$151,0)),0)</f>
        <v>0</v>
      </c>
      <c r="P171" s="245">
        <f ca="1">+IFERROR(INDEX('Hoja de Trabajo para listado'!$A$155:$Z$1048576,MATCH($A171,'Hoja de Trabajo para listado'!$A$155:$A$1048576,0),MATCH((CUADRO!P$5&amp;$E171),'Hoja de Trabajo para listado'!$A$151:$Z$151,0)),0)+IFERROR(INDEX('Hoja de Trabajo para listado'!$AB$155:$BA$1048576,MATCH($A171,'Hoja de Trabajo para listado'!$AB$155:$AB$1048576,0),MATCH((CUADRO!P$5&amp;$E171),'Hoja de Trabajo para listado'!$AB$151:$BA$151,0)),0)+IFERROR(INDEX('Hoja de Trabajo para listado'!$BC$155:$CB$1048576,MATCH($A171,'Hoja de Trabajo para listado'!$BC$155:$BC$1048576,0),MATCH((CUADRO!P$5&amp;$E171),'Hoja de Trabajo para listado'!$BC$151:$CB$151,0)),0)+IFERROR(INDEX('Hoja de Trabajo para listado'!$DE$153:$DG$274,MATCH($A171,'Hoja de Trabajo para listado'!$DE$153:$DE$1048576,0),MATCH((CUADRO!P$5&amp;$E171),'Hoja de Trabajo para listado'!$DE$151:$DG$151,0)),0)+IFERROR(INDEX('Hoja de Trabajo para listado'!$CD$155:$DC$1048576,MATCH($A171,'Hoja de Trabajo para listado'!$CD$155:$CD$1048576,0),MATCH((CUADRO!P$5&amp;$E171),'Hoja de Trabajo para listado'!$CD$151:$DC$151,0)),0)</f>
        <v>0</v>
      </c>
      <c r="Q171" s="245">
        <f ca="1">+IFERROR(INDEX('Hoja de Trabajo para listado'!$A$155:$Z$1048576,MATCH($A171,'Hoja de Trabajo para listado'!$A$155:$A$1048576,0),MATCH((CUADRO!Q$5&amp;$E171),'Hoja de Trabajo para listado'!$A$151:$Z$151,0)),0)+IFERROR(INDEX('Hoja de Trabajo para listado'!$AB$155:$BA$1048576,MATCH($A171,'Hoja de Trabajo para listado'!$AB$155:$AB$1048576,0),MATCH((CUADRO!Q$5&amp;$E171),'Hoja de Trabajo para listado'!$AB$151:$BA$151,0)),0)+IFERROR(INDEX('Hoja de Trabajo para listado'!$BC$155:$CB$1048576,MATCH($A171,'Hoja de Trabajo para listado'!$BC$155:$BC$1048576,0),MATCH((CUADRO!Q$5&amp;$E171),'Hoja de Trabajo para listado'!$BC$151:$CB$151,0)),0)+IFERROR(INDEX('Hoja de Trabajo para listado'!$DE$153:$DG$274,MATCH($A171,'Hoja de Trabajo para listado'!$DE$153:$DE$1048576,0),MATCH((CUADRO!Q$5&amp;$E171),'Hoja de Trabajo para listado'!$DE$151:$DG$151,0)),0)+IFERROR(INDEX('Hoja de Trabajo para listado'!$CD$155:$DC$1048576,MATCH($A171,'Hoja de Trabajo para listado'!$CD$155:$CD$1048576,0),MATCH((CUADRO!Q$5&amp;$E171),'Hoja de Trabajo para listado'!$CD$151:$DC$151,0)),0)</f>
        <v>0</v>
      </c>
      <c r="R171" s="245">
        <f t="shared" ca="1" si="7"/>
        <v>0</v>
      </c>
      <c r="S171" s="245">
        <f ca="1">+R170+R171</f>
        <v>0</v>
      </c>
      <c r="T171" s="245">
        <f ca="1">+S171</f>
        <v>0</v>
      </c>
      <c r="U171" s="244">
        <f t="shared" si="8"/>
        <v>2</v>
      </c>
      <c r="V171" s="333" t="str">
        <f>+VLOOKUP(A171,bd_lista!$A$3:$E$590,5,FALSE)</f>
        <v>Instituciones Descentralizadas</v>
      </c>
      <c r="W171" s="384"/>
      <c r="X171" s="242">
        <f>+VLOOKUP(A171,[3]Sheet1!$A$13:$D$744,4,FALSE)</f>
        <v>46</v>
      </c>
      <c r="Y171" s="242" t="str">
        <f>+VLOOKUP(X171,bd_lista!$A$3:$C$590,3,FALSE)</f>
        <v>Ministerio de Salud y Deportes</v>
      </c>
      <c r="Z171" s="292"/>
      <c r="AA171" s="321"/>
    </row>
    <row r="172" spans="1:27" customFormat="1" ht="15" customHeight="1">
      <c r="A172" s="251">
        <v>253</v>
      </c>
      <c r="B172" s="388">
        <f>+A172</f>
        <v>253</v>
      </c>
      <c r="C172" s="247" t="str">
        <f>+VLOOKUP(A172,bd_lista!$A$3:$C$590,3,FALSE)</f>
        <v>Entidad Ejecutora de Medio Ambiente y Agua</v>
      </c>
      <c r="D172" s="385" t="str">
        <f>+C172</f>
        <v>Entidad Ejecutora de Medio Ambiente y Agua</v>
      </c>
      <c r="E172" s="247" t="s">
        <v>1304</v>
      </c>
      <c r="F172" s="243">
        <f ca="1">+IFERROR(INDEX('Hoja de Trabajo para listado'!$A$155:$Z$1048576,MATCH($A172,'Hoja de Trabajo para listado'!$A$155:$A$1048576,0),MATCH((CUADRO!F$5&amp;$E172),'Hoja de Trabajo para listado'!$A$151:$Z$151,0)),0)+IFERROR(INDEX('Hoja de Trabajo para listado'!$AB$155:$BA$1048576,MATCH($A172,'Hoja de Trabajo para listado'!$AB$155:$AB$1048576,0),MATCH((CUADRO!F$5&amp;$E172),'Hoja de Trabajo para listado'!$AB$151:$BA$151,0)),0)+IFERROR(INDEX('Hoja de Trabajo para listado'!$BC$155:$CB$1048576,MATCH($A172,'Hoja de Trabajo para listado'!$BC$155:$BC$1048576,0),MATCH((CUADRO!F$5&amp;$E172),'Hoja de Trabajo para listado'!$BC$151:$CB$151,0)),0)+IFERROR(INDEX('Hoja de Trabajo para listado'!$DE$153:$DG$274,MATCH($A172,'Hoja de Trabajo para listado'!$DE$153:$DE$1048576,0),MATCH((CUADRO!F$5&amp;$E172),'Hoja de Trabajo para listado'!$DE$151:$DG$151,0)),0)+IFERROR(INDEX('Hoja de Trabajo para listado'!$CD$155:$DC$1048576,MATCH($A172,'Hoja de Trabajo para listado'!$CD$155:$CD$1048576,0),MATCH((CUADRO!F$5&amp;$E172),'Hoja de Trabajo para listado'!$CD$151:$DC$151,0)),0)</f>
        <v>0</v>
      </c>
      <c r="G172" s="243">
        <f ca="1">+IFERROR(INDEX('Hoja de Trabajo para listado'!$A$155:$Z$1048576,MATCH($A172,'Hoja de Trabajo para listado'!$A$155:$A$1048576,0),MATCH((CUADRO!G$5&amp;$E172),'Hoja de Trabajo para listado'!$A$151:$Z$151,0)),0)+IFERROR(INDEX('Hoja de Trabajo para listado'!$AB$155:$BA$1048576,MATCH($A172,'Hoja de Trabajo para listado'!$AB$155:$AB$1048576,0),MATCH((CUADRO!G$5&amp;$E172),'Hoja de Trabajo para listado'!$AB$151:$BA$151,0)),0)+IFERROR(INDEX('Hoja de Trabajo para listado'!$BC$155:$CB$1048576,MATCH($A172,'Hoja de Trabajo para listado'!$BC$155:$BC$1048576,0),MATCH((CUADRO!G$5&amp;$E172),'Hoja de Trabajo para listado'!$BC$151:$CB$151,0)),0)+IFERROR(INDEX('Hoja de Trabajo para listado'!$DE$153:$DG$274,MATCH($A172,'Hoja de Trabajo para listado'!$DE$153:$DE$1048576,0),MATCH((CUADRO!G$5&amp;$E172),'Hoja de Trabajo para listado'!$DE$151:$DG$151,0)),0)+IFERROR(INDEX('Hoja de Trabajo para listado'!$CD$155:$DC$1048576,MATCH($A172,'Hoja de Trabajo para listado'!$CD$155:$CD$1048576,0),MATCH((CUADRO!G$5&amp;$E172),'Hoja de Trabajo para listado'!$CD$151:$DC$151,0)),0)</f>
        <v>66186.720000000001</v>
      </c>
      <c r="H172" s="243">
        <f ca="1">+IFERROR(INDEX('Hoja de Trabajo para listado'!$A$155:$Z$1048576,MATCH($A172,'Hoja de Trabajo para listado'!$A$155:$A$1048576,0),MATCH((CUADRO!H$5&amp;$E172),'Hoja de Trabajo para listado'!$A$151:$Z$151,0)),0)+IFERROR(INDEX('Hoja de Trabajo para listado'!$AB$155:$BA$1048576,MATCH($A172,'Hoja de Trabajo para listado'!$AB$155:$AB$1048576,0),MATCH((CUADRO!H$5&amp;$E172),'Hoja de Trabajo para listado'!$AB$151:$BA$151,0)),0)+IFERROR(INDEX('Hoja de Trabajo para listado'!$BC$155:$CB$1048576,MATCH($A172,'Hoja de Trabajo para listado'!$BC$155:$BC$1048576,0),MATCH((CUADRO!H$5&amp;$E172),'Hoja de Trabajo para listado'!$BC$151:$CB$151,0)),0)+IFERROR(INDEX('Hoja de Trabajo para listado'!$DE$153:$DG$274,MATCH($A172,'Hoja de Trabajo para listado'!$DE$153:$DE$1048576,0),MATCH((CUADRO!H$5&amp;$E172),'Hoja de Trabajo para listado'!$DE$151:$DG$151,0)),0)+IFERROR(INDEX('Hoja de Trabajo para listado'!$CD$155:$DC$1048576,MATCH($A172,'Hoja de Trabajo para listado'!$CD$155:$CD$1048576,0),MATCH((CUADRO!H$5&amp;$E172),'Hoja de Trabajo para listado'!$CD$151:$DC$151,0)),0)</f>
        <v>0</v>
      </c>
      <c r="I172" s="243">
        <f ca="1">+IFERROR(INDEX('Hoja de Trabajo para listado'!$A$155:$Z$1048576,MATCH($A172,'Hoja de Trabajo para listado'!$A$155:$A$1048576,0),MATCH((CUADRO!I$5&amp;$E172),'Hoja de Trabajo para listado'!$A$151:$Z$151,0)),0)+IFERROR(INDEX('Hoja de Trabajo para listado'!$AB$155:$BA$1048576,MATCH($A172,'Hoja de Trabajo para listado'!$AB$155:$AB$1048576,0),MATCH((CUADRO!I$5&amp;$E172),'Hoja de Trabajo para listado'!$AB$151:$BA$151,0)),0)+IFERROR(INDEX('Hoja de Trabajo para listado'!$BC$155:$CB$1048576,MATCH($A172,'Hoja de Trabajo para listado'!$BC$155:$BC$1048576,0),MATCH((CUADRO!I$5&amp;$E172),'Hoja de Trabajo para listado'!$BC$151:$CB$151,0)),0)+IFERROR(INDEX('Hoja de Trabajo para listado'!$DE$153:$DG$274,MATCH($A172,'Hoja de Trabajo para listado'!$DE$153:$DE$1048576,0),MATCH((CUADRO!I$5&amp;$E172),'Hoja de Trabajo para listado'!$DE$151:$DG$151,0)),0)+IFERROR(INDEX('Hoja de Trabajo para listado'!$CD$155:$DC$1048576,MATCH($A172,'Hoja de Trabajo para listado'!$CD$155:$CD$1048576,0),MATCH((CUADRO!I$5&amp;$E172),'Hoja de Trabajo para listado'!$CD$151:$DC$151,0)),0)</f>
        <v>0</v>
      </c>
      <c r="J172" s="243">
        <f ca="1">+IFERROR(INDEX('Hoja de Trabajo para listado'!$A$155:$Z$1048576,MATCH($A172,'Hoja de Trabajo para listado'!$A$155:$A$1048576,0),MATCH((CUADRO!J$5&amp;$E172),'Hoja de Trabajo para listado'!$A$151:$Z$151,0)),0)+IFERROR(INDEX('Hoja de Trabajo para listado'!$AB$155:$BA$1048576,MATCH($A172,'Hoja de Trabajo para listado'!$AB$155:$AB$1048576,0),MATCH((CUADRO!J$5&amp;$E172),'Hoja de Trabajo para listado'!$AB$151:$BA$151,0)),0)+IFERROR(INDEX('Hoja de Trabajo para listado'!$BC$155:$CB$1048576,MATCH($A172,'Hoja de Trabajo para listado'!$BC$155:$BC$1048576,0),MATCH((CUADRO!J$5&amp;$E172),'Hoja de Trabajo para listado'!$BC$151:$CB$151,0)),0)+IFERROR(INDEX('Hoja de Trabajo para listado'!$DE$153:$DG$274,MATCH($A172,'Hoja de Trabajo para listado'!$DE$153:$DE$1048576,0),MATCH((CUADRO!J$5&amp;$E172),'Hoja de Trabajo para listado'!$DE$151:$DG$151,0)),0)+IFERROR(INDEX('Hoja de Trabajo para listado'!$CD$155:$DC$1048576,MATCH($A172,'Hoja de Trabajo para listado'!$CD$155:$CD$1048576,0),MATCH((CUADRO!J$5&amp;$E172),'Hoja de Trabajo para listado'!$CD$151:$DC$151,0)),0)</f>
        <v>0</v>
      </c>
      <c r="K172" s="243">
        <f ca="1">+IFERROR(INDEX('Hoja de Trabajo para listado'!$A$155:$Z$1048576,MATCH($A172,'Hoja de Trabajo para listado'!$A$155:$A$1048576,0),MATCH((CUADRO!K$5&amp;$E172),'Hoja de Trabajo para listado'!$A$151:$Z$151,0)),0)+IFERROR(INDEX('Hoja de Trabajo para listado'!$AB$155:$BA$1048576,MATCH($A172,'Hoja de Trabajo para listado'!$AB$155:$AB$1048576,0),MATCH((CUADRO!K$5&amp;$E172),'Hoja de Trabajo para listado'!$AB$151:$BA$151,0)),0)+IFERROR(INDEX('Hoja de Trabajo para listado'!$BC$155:$CB$1048576,MATCH($A172,'Hoja de Trabajo para listado'!$BC$155:$BC$1048576,0),MATCH((CUADRO!K$5&amp;$E172),'Hoja de Trabajo para listado'!$BC$151:$CB$151,0)),0)+IFERROR(INDEX('Hoja de Trabajo para listado'!$DE$153:$DG$274,MATCH($A172,'Hoja de Trabajo para listado'!$DE$153:$DE$1048576,0),MATCH((CUADRO!K$5&amp;$E172),'Hoja de Trabajo para listado'!$DE$151:$DG$151,0)),0)+IFERROR(INDEX('Hoja de Trabajo para listado'!$CD$155:$DC$1048576,MATCH($A172,'Hoja de Trabajo para listado'!$CD$155:$CD$1048576,0),MATCH((CUADRO!K$5&amp;$E172),'Hoja de Trabajo para listado'!$CD$151:$DC$151,0)),0)</f>
        <v>0</v>
      </c>
      <c r="L172" s="243">
        <f ca="1">+IFERROR(INDEX('Hoja de Trabajo para listado'!$A$155:$Z$1048576,MATCH($A172,'Hoja de Trabajo para listado'!$A$155:$A$1048576,0),MATCH((CUADRO!L$5&amp;$E172),'Hoja de Trabajo para listado'!$A$151:$Z$151,0)),0)+IFERROR(INDEX('Hoja de Trabajo para listado'!$AB$155:$BA$1048576,MATCH($A172,'Hoja de Trabajo para listado'!$AB$155:$AB$1048576,0),MATCH((CUADRO!L$5&amp;$E172),'Hoja de Trabajo para listado'!$AB$151:$BA$151,0)),0)+IFERROR(INDEX('Hoja de Trabajo para listado'!$BC$155:$CB$1048576,MATCH($A172,'Hoja de Trabajo para listado'!$BC$155:$BC$1048576,0),MATCH((CUADRO!L$5&amp;$E172),'Hoja de Trabajo para listado'!$BC$151:$CB$151,0)),0)+IFERROR(INDEX('Hoja de Trabajo para listado'!$DE$153:$DG$274,MATCH($A172,'Hoja de Trabajo para listado'!$DE$153:$DE$1048576,0),MATCH((CUADRO!L$5&amp;$E172),'Hoja de Trabajo para listado'!$DE$151:$DG$151,0)),0)+IFERROR(INDEX('Hoja de Trabajo para listado'!$CD$155:$DC$1048576,MATCH($A172,'Hoja de Trabajo para listado'!$CD$155:$CD$1048576,0),MATCH((CUADRO!L$5&amp;$E172),'Hoja de Trabajo para listado'!$CD$151:$DC$151,0)),0)</f>
        <v>0</v>
      </c>
      <c r="M172" s="243">
        <f ca="1">+IFERROR(INDEX('Hoja de Trabajo para listado'!$A$155:$Z$1048576,MATCH($A172,'Hoja de Trabajo para listado'!$A$155:$A$1048576,0),MATCH((CUADRO!M$5&amp;$E172),'Hoja de Trabajo para listado'!$A$151:$Z$151,0)),0)+IFERROR(INDEX('Hoja de Trabajo para listado'!$AB$155:$BA$1048576,MATCH($A172,'Hoja de Trabajo para listado'!$AB$155:$AB$1048576,0),MATCH((CUADRO!M$5&amp;$E172),'Hoja de Trabajo para listado'!$AB$151:$BA$151,0)),0)+IFERROR(INDEX('Hoja de Trabajo para listado'!$BC$155:$CB$1048576,MATCH($A172,'Hoja de Trabajo para listado'!$BC$155:$BC$1048576,0),MATCH((CUADRO!M$5&amp;$E172),'Hoja de Trabajo para listado'!$BC$151:$CB$151,0)),0)+IFERROR(INDEX('Hoja de Trabajo para listado'!$DE$153:$DG$274,MATCH($A172,'Hoja de Trabajo para listado'!$DE$153:$DE$1048576,0),MATCH((CUADRO!M$5&amp;$E172),'Hoja de Trabajo para listado'!$DE$151:$DG$151,0)),0)+IFERROR(INDEX('Hoja de Trabajo para listado'!$CD$155:$DC$1048576,MATCH($A172,'Hoja de Trabajo para listado'!$CD$155:$CD$1048576,0),MATCH((CUADRO!M$5&amp;$E172),'Hoja de Trabajo para listado'!$CD$151:$DC$151,0)),0)</f>
        <v>0</v>
      </c>
      <c r="N172" s="243">
        <f ca="1">+IFERROR(INDEX('Hoja de Trabajo para listado'!$A$155:$Z$1048576,MATCH($A172,'Hoja de Trabajo para listado'!$A$155:$A$1048576,0),MATCH((CUADRO!N$5&amp;$E172),'Hoja de Trabajo para listado'!$A$151:$Z$151,0)),0)+IFERROR(INDEX('Hoja de Trabajo para listado'!$AB$155:$BA$1048576,MATCH($A172,'Hoja de Trabajo para listado'!$AB$155:$AB$1048576,0),MATCH((CUADRO!N$5&amp;$E172),'Hoja de Trabajo para listado'!$AB$151:$BA$151,0)),0)+IFERROR(INDEX('Hoja de Trabajo para listado'!$BC$155:$CB$1048576,MATCH($A172,'Hoja de Trabajo para listado'!$BC$155:$BC$1048576,0),MATCH((CUADRO!N$5&amp;$E172),'Hoja de Trabajo para listado'!$BC$151:$CB$151,0)),0)+IFERROR(INDEX('Hoja de Trabajo para listado'!$DE$153:$DG$274,MATCH($A172,'Hoja de Trabajo para listado'!$DE$153:$DE$1048576,0),MATCH((CUADRO!N$5&amp;$E172),'Hoja de Trabajo para listado'!$DE$151:$DG$151,0)),0)+IFERROR(INDEX('Hoja de Trabajo para listado'!$CD$155:$DC$1048576,MATCH($A172,'Hoja de Trabajo para listado'!$CD$155:$CD$1048576,0),MATCH((CUADRO!N$5&amp;$E172),'Hoja de Trabajo para listado'!$CD$151:$DC$151,0)),0)</f>
        <v>0</v>
      </c>
      <c r="O172" s="243">
        <f ca="1">+IFERROR(INDEX('Hoja de Trabajo para listado'!$A$155:$Z$1048576,MATCH($A172,'Hoja de Trabajo para listado'!$A$155:$A$1048576,0),MATCH((CUADRO!O$5&amp;$E172),'Hoja de Trabajo para listado'!$A$151:$Z$151,0)),0)+IFERROR(INDEX('Hoja de Trabajo para listado'!$AB$155:$BA$1048576,MATCH($A172,'Hoja de Trabajo para listado'!$AB$155:$AB$1048576,0),MATCH((CUADRO!O$5&amp;$E172),'Hoja de Trabajo para listado'!$AB$151:$BA$151,0)),0)+IFERROR(INDEX('Hoja de Trabajo para listado'!$BC$155:$CB$1048576,MATCH($A172,'Hoja de Trabajo para listado'!$BC$155:$BC$1048576,0),MATCH((CUADRO!O$5&amp;$E172),'Hoja de Trabajo para listado'!$BC$151:$CB$151,0)),0)+IFERROR(INDEX('Hoja de Trabajo para listado'!$DE$153:$DG$274,MATCH($A172,'Hoja de Trabajo para listado'!$DE$153:$DE$1048576,0),MATCH((CUADRO!O$5&amp;$E172),'Hoja de Trabajo para listado'!$DE$151:$DG$151,0)),0)+IFERROR(INDEX('Hoja de Trabajo para listado'!$CD$155:$DC$1048576,MATCH($A172,'Hoja de Trabajo para listado'!$CD$155:$CD$1048576,0),MATCH((CUADRO!O$5&amp;$E172),'Hoja de Trabajo para listado'!$CD$151:$DC$151,0)),0)</f>
        <v>0</v>
      </c>
      <c r="P172" s="243">
        <f ca="1">+IFERROR(INDEX('Hoja de Trabajo para listado'!$A$155:$Z$1048576,MATCH($A172,'Hoja de Trabajo para listado'!$A$155:$A$1048576,0),MATCH((CUADRO!P$5&amp;$E172),'Hoja de Trabajo para listado'!$A$151:$Z$151,0)),0)+IFERROR(INDEX('Hoja de Trabajo para listado'!$AB$155:$BA$1048576,MATCH($A172,'Hoja de Trabajo para listado'!$AB$155:$AB$1048576,0),MATCH((CUADRO!P$5&amp;$E172),'Hoja de Trabajo para listado'!$AB$151:$BA$151,0)),0)+IFERROR(INDEX('Hoja de Trabajo para listado'!$BC$155:$CB$1048576,MATCH($A172,'Hoja de Trabajo para listado'!$BC$155:$BC$1048576,0),MATCH((CUADRO!P$5&amp;$E172),'Hoja de Trabajo para listado'!$BC$151:$CB$151,0)),0)+IFERROR(INDEX('Hoja de Trabajo para listado'!$DE$153:$DG$274,MATCH($A172,'Hoja de Trabajo para listado'!$DE$153:$DE$1048576,0),MATCH((CUADRO!P$5&amp;$E172),'Hoja de Trabajo para listado'!$DE$151:$DG$151,0)),0)+IFERROR(INDEX('Hoja de Trabajo para listado'!$CD$155:$DC$1048576,MATCH($A172,'Hoja de Trabajo para listado'!$CD$155:$CD$1048576,0),MATCH((CUADRO!P$5&amp;$E172),'Hoja de Trabajo para listado'!$CD$151:$DC$151,0)),0)</f>
        <v>0</v>
      </c>
      <c r="Q172" s="243">
        <f ca="1">+IFERROR(INDEX('Hoja de Trabajo para listado'!$A$155:$Z$1048576,MATCH($A172,'Hoja de Trabajo para listado'!$A$155:$A$1048576,0),MATCH((CUADRO!Q$5&amp;$E172),'Hoja de Trabajo para listado'!$A$151:$Z$151,0)),0)+IFERROR(INDEX('Hoja de Trabajo para listado'!$AB$155:$BA$1048576,MATCH($A172,'Hoja de Trabajo para listado'!$AB$155:$AB$1048576,0),MATCH((CUADRO!Q$5&amp;$E172),'Hoja de Trabajo para listado'!$AB$151:$BA$151,0)),0)+IFERROR(INDEX('Hoja de Trabajo para listado'!$BC$155:$CB$1048576,MATCH($A172,'Hoja de Trabajo para listado'!$BC$155:$BC$1048576,0),MATCH((CUADRO!Q$5&amp;$E172),'Hoja de Trabajo para listado'!$BC$151:$CB$151,0)),0)+IFERROR(INDEX('Hoja de Trabajo para listado'!$DE$153:$DG$274,MATCH($A172,'Hoja de Trabajo para listado'!$DE$153:$DE$1048576,0),MATCH((CUADRO!Q$5&amp;$E172),'Hoja de Trabajo para listado'!$DE$151:$DG$151,0)),0)+IFERROR(INDEX('Hoja de Trabajo para listado'!$CD$155:$DC$1048576,MATCH($A172,'Hoja de Trabajo para listado'!$CD$155:$CD$1048576,0),MATCH((CUADRO!Q$5&amp;$E172),'Hoja de Trabajo para listado'!$CD$151:$DC$151,0)),0)</f>
        <v>0</v>
      </c>
      <c r="R172" s="243">
        <f t="shared" ca="1" si="7"/>
        <v>66186.720000000001</v>
      </c>
      <c r="S172" s="243"/>
      <c r="T172" s="243">
        <f ca="1">+T173</f>
        <v>9357382.7000000011</v>
      </c>
      <c r="U172" s="242">
        <f t="shared" si="8"/>
        <v>1</v>
      </c>
      <c r="V172" s="333" t="str">
        <f>+VLOOKUP(A172,bd_lista!$A$3:$E$590,5,FALSE)</f>
        <v>Instituciones Descentralizadas</v>
      </c>
      <c r="W172" s="383" t="str">
        <f>+V172</f>
        <v>Instituciones Descentralizadas</v>
      </c>
      <c r="X172" s="242">
        <f>+VLOOKUP(A172,[3]Sheet1!$A$13:$D$744,4,FALSE)</f>
        <v>86</v>
      </c>
      <c r="Y172" s="242" t="str">
        <f>+VLOOKUP(X172,bd_lista!$A$3:$C$590,3,FALSE)</f>
        <v>Ministerio de Medio Ambiente y Agua</v>
      </c>
      <c r="Z172" s="294">
        <f>+X172</f>
        <v>86</v>
      </c>
      <c r="AA172" s="295" t="str">
        <f>+Y172</f>
        <v>Ministerio de Medio Ambiente y Agua</v>
      </c>
    </row>
    <row r="173" spans="1:27" customFormat="1" ht="15" customHeight="1">
      <c r="A173" s="32">
        <v>253</v>
      </c>
      <c r="B173" s="389"/>
      <c r="C173" s="333" t="str">
        <f>+VLOOKUP(A173,bd_lista!$A$3:$C$590,3,FALSE)</f>
        <v>Entidad Ejecutora de Medio Ambiente y Agua</v>
      </c>
      <c r="D173" s="386"/>
      <c r="E173" s="333" t="s">
        <v>1305</v>
      </c>
      <c r="F173" s="245">
        <f ca="1">+IFERROR(INDEX('Hoja de Trabajo para listado'!$A$155:$Z$1048576,MATCH($A173,'Hoja de Trabajo para listado'!$A$155:$A$1048576,0),MATCH((CUADRO!F$5&amp;$E173),'Hoja de Trabajo para listado'!$A$151:$Z$151,0)),0)+IFERROR(INDEX('Hoja de Trabajo para listado'!$AB$155:$BA$1048576,MATCH($A173,'Hoja de Trabajo para listado'!$AB$155:$AB$1048576,0),MATCH((CUADRO!F$5&amp;$E173),'Hoja de Trabajo para listado'!$AB$151:$BA$151,0)),0)+IFERROR(INDEX('Hoja de Trabajo para listado'!$BC$155:$CB$1048576,MATCH($A173,'Hoja de Trabajo para listado'!$BC$155:$BC$1048576,0),MATCH((CUADRO!F$5&amp;$E173),'Hoja de Trabajo para listado'!$BC$151:$CB$151,0)),0)+IFERROR(INDEX('Hoja de Trabajo para listado'!$DE$153:$DG$274,MATCH($A173,'Hoja de Trabajo para listado'!$DE$153:$DE$1048576,0),MATCH((CUADRO!F$5&amp;$E173),'Hoja de Trabajo para listado'!$DE$151:$DG$151,0)),0)+IFERROR(INDEX('Hoja de Trabajo para listado'!$CD$155:$DC$1048576,MATCH($A173,'Hoja de Trabajo para listado'!$CD$155:$CD$1048576,0),MATCH((CUADRO!F$5&amp;$E173),'Hoja de Trabajo para listado'!$CD$151:$DC$151,0)),0)</f>
        <v>0</v>
      </c>
      <c r="G173" s="245">
        <f ca="1">+IFERROR(INDEX('Hoja de Trabajo para listado'!$A$155:$Z$1048576,MATCH($A173,'Hoja de Trabajo para listado'!$A$155:$A$1048576,0),MATCH((CUADRO!G$5&amp;$E173),'Hoja de Trabajo para listado'!$A$151:$Z$151,0)),0)+IFERROR(INDEX('Hoja de Trabajo para listado'!$AB$155:$BA$1048576,MATCH($A173,'Hoja de Trabajo para listado'!$AB$155:$AB$1048576,0),MATCH((CUADRO!G$5&amp;$E173),'Hoja de Trabajo para listado'!$AB$151:$BA$151,0)),0)+IFERROR(INDEX('Hoja de Trabajo para listado'!$BC$155:$CB$1048576,MATCH($A173,'Hoja de Trabajo para listado'!$BC$155:$BC$1048576,0),MATCH((CUADRO!G$5&amp;$E173),'Hoja de Trabajo para listado'!$BC$151:$CB$151,0)),0)+IFERROR(INDEX('Hoja de Trabajo para listado'!$DE$153:$DG$274,MATCH($A173,'Hoja de Trabajo para listado'!$DE$153:$DE$1048576,0),MATCH((CUADRO!G$5&amp;$E173),'Hoja de Trabajo para listado'!$DE$151:$DG$151,0)),0)+IFERROR(INDEX('Hoja de Trabajo para listado'!$CD$155:$DC$1048576,MATCH($A173,'Hoja de Trabajo para listado'!$CD$155:$CD$1048576,0),MATCH((CUADRO!G$5&amp;$E173),'Hoja de Trabajo para listado'!$CD$151:$DC$151,0)),0)</f>
        <v>9291195.9800000004</v>
      </c>
      <c r="H173" s="245">
        <f ca="1">+IFERROR(INDEX('Hoja de Trabajo para listado'!$A$155:$Z$1048576,MATCH($A173,'Hoja de Trabajo para listado'!$A$155:$A$1048576,0),MATCH((CUADRO!H$5&amp;$E173),'Hoja de Trabajo para listado'!$A$151:$Z$151,0)),0)+IFERROR(INDEX('Hoja de Trabajo para listado'!$AB$155:$BA$1048576,MATCH($A173,'Hoja de Trabajo para listado'!$AB$155:$AB$1048576,0),MATCH((CUADRO!H$5&amp;$E173),'Hoja de Trabajo para listado'!$AB$151:$BA$151,0)),0)+IFERROR(INDEX('Hoja de Trabajo para listado'!$BC$155:$CB$1048576,MATCH($A173,'Hoja de Trabajo para listado'!$BC$155:$BC$1048576,0),MATCH((CUADRO!H$5&amp;$E173),'Hoja de Trabajo para listado'!$BC$151:$CB$151,0)),0)+IFERROR(INDEX('Hoja de Trabajo para listado'!$DE$153:$DG$274,MATCH($A173,'Hoja de Trabajo para listado'!$DE$153:$DE$1048576,0),MATCH((CUADRO!H$5&amp;$E173),'Hoja de Trabajo para listado'!$DE$151:$DG$151,0)),0)+IFERROR(INDEX('Hoja de Trabajo para listado'!$CD$155:$DC$1048576,MATCH($A173,'Hoja de Trabajo para listado'!$CD$155:$CD$1048576,0),MATCH((CUADRO!H$5&amp;$E173),'Hoja de Trabajo para listado'!$CD$151:$DC$151,0)),0)</f>
        <v>0</v>
      </c>
      <c r="I173" s="245">
        <f ca="1">+IFERROR(INDEX('Hoja de Trabajo para listado'!$A$155:$Z$1048576,MATCH($A173,'Hoja de Trabajo para listado'!$A$155:$A$1048576,0),MATCH((CUADRO!I$5&amp;$E173),'Hoja de Trabajo para listado'!$A$151:$Z$151,0)),0)+IFERROR(INDEX('Hoja de Trabajo para listado'!$AB$155:$BA$1048576,MATCH($A173,'Hoja de Trabajo para listado'!$AB$155:$AB$1048576,0),MATCH((CUADRO!I$5&amp;$E173),'Hoja de Trabajo para listado'!$AB$151:$BA$151,0)),0)+IFERROR(INDEX('Hoja de Trabajo para listado'!$BC$155:$CB$1048576,MATCH($A173,'Hoja de Trabajo para listado'!$BC$155:$BC$1048576,0),MATCH((CUADRO!I$5&amp;$E173),'Hoja de Trabajo para listado'!$BC$151:$CB$151,0)),0)+IFERROR(INDEX('Hoja de Trabajo para listado'!$DE$153:$DG$274,MATCH($A173,'Hoja de Trabajo para listado'!$DE$153:$DE$1048576,0),MATCH((CUADRO!I$5&amp;$E173),'Hoja de Trabajo para listado'!$DE$151:$DG$151,0)),0)+IFERROR(INDEX('Hoja de Trabajo para listado'!$CD$155:$DC$1048576,MATCH($A173,'Hoja de Trabajo para listado'!$CD$155:$CD$1048576,0),MATCH((CUADRO!I$5&amp;$E173),'Hoja de Trabajo para listado'!$CD$151:$DC$151,0)),0)</f>
        <v>0</v>
      </c>
      <c r="J173" s="245">
        <f ca="1">+IFERROR(INDEX('Hoja de Trabajo para listado'!$A$155:$Z$1048576,MATCH($A173,'Hoja de Trabajo para listado'!$A$155:$A$1048576,0),MATCH((CUADRO!J$5&amp;$E173),'Hoja de Trabajo para listado'!$A$151:$Z$151,0)),0)+IFERROR(INDEX('Hoja de Trabajo para listado'!$AB$155:$BA$1048576,MATCH($A173,'Hoja de Trabajo para listado'!$AB$155:$AB$1048576,0),MATCH((CUADRO!J$5&amp;$E173),'Hoja de Trabajo para listado'!$AB$151:$BA$151,0)),0)+IFERROR(INDEX('Hoja de Trabajo para listado'!$BC$155:$CB$1048576,MATCH($A173,'Hoja de Trabajo para listado'!$BC$155:$BC$1048576,0),MATCH((CUADRO!J$5&amp;$E173),'Hoja de Trabajo para listado'!$BC$151:$CB$151,0)),0)+IFERROR(INDEX('Hoja de Trabajo para listado'!$DE$153:$DG$274,MATCH($A173,'Hoja de Trabajo para listado'!$DE$153:$DE$1048576,0),MATCH((CUADRO!J$5&amp;$E173),'Hoja de Trabajo para listado'!$DE$151:$DG$151,0)),0)+IFERROR(INDEX('Hoja de Trabajo para listado'!$CD$155:$DC$1048576,MATCH($A173,'Hoja de Trabajo para listado'!$CD$155:$CD$1048576,0),MATCH((CUADRO!J$5&amp;$E173),'Hoja de Trabajo para listado'!$CD$151:$DC$151,0)),0)</f>
        <v>0</v>
      </c>
      <c r="K173" s="245">
        <f ca="1">+IFERROR(INDEX('Hoja de Trabajo para listado'!$A$155:$Z$1048576,MATCH($A173,'Hoja de Trabajo para listado'!$A$155:$A$1048576,0),MATCH((CUADRO!K$5&amp;$E173),'Hoja de Trabajo para listado'!$A$151:$Z$151,0)),0)+IFERROR(INDEX('Hoja de Trabajo para listado'!$AB$155:$BA$1048576,MATCH($A173,'Hoja de Trabajo para listado'!$AB$155:$AB$1048576,0),MATCH((CUADRO!K$5&amp;$E173),'Hoja de Trabajo para listado'!$AB$151:$BA$151,0)),0)+IFERROR(INDEX('Hoja de Trabajo para listado'!$BC$155:$CB$1048576,MATCH($A173,'Hoja de Trabajo para listado'!$BC$155:$BC$1048576,0),MATCH((CUADRO!K$5&amp;$E173),'Hoja de Trabajo para listado'!$BC$151:$CB$151,0)),0)+IFERROR(INDEX('Hoja de Trabajo para listado'!$DE$153:$DG$274,MATCH($A173,'Hoja de Trabajo para listado'!$DE$153:$DE$1048576,0),MATCH((CUADRO!K$5&amp;$E173),'Hoja de Trabajo para listado'!$DE$151:$DG$151,0)),0)+IFERROR(INDEX('Hoja de Trabajo para listado'!$CD$155:$DC$1048576,MATCH($A173,'Hoja de Trabajo para listado'!$CD$155:$CD$1048576,0),MATCH((CUADRO!K$5&amp;$E173),'Hoja de Trabajo para listado'!$CD$151:$DC$151,0)),0)</f>
        <v>0</v>
      </c>
      <c r="L173" s="245">
        <f ca="1">+IFERROR(INDEX('Hoja de Trabajo para listado'!$A$155:$Z$1048576,MATCH($A173,'Hoja de Trabajo para listado'!$A$155:$A$1048576,0),MATCH((CUADRO!L$5&amp;$E173),'Hoja de Trabajo para listado'!$A$151:$Z$151,0)),0)+IFERROR(INDEX('Hoja de Trabajo para listado'!$AB$155:$BA$1048576,MATCH($A173,'Hoja de Trabajo para listado'!$AB$155:$AB$1048576,0),MATCH((CUADRO!L$5&amp;$E173),'Hoja de Trabajo para listado'!$AB$151:$BA$151,0)),0)+IFERROR(INDEX('Hoja de Trabajo para listado'!$BC$155:$CB$1048576,MATCH($A173,'Hoja de Trabajo para listado'!$BC$155:$BC$1048576,0),MATCH((CUADRO!L$5&amp;$E173),'Hoja de Trabajo para listado'!$BC$151:$CB$151,0)),0)+IFERROR(INDEX('Hoja de Trabajo para listado'!$DE$153:$DG$274,MATCH($A173,'Hoja de Trabajo para listado'!$DE$153:$DE$1048576,0),MATCH((CUADRO!L$5&amp;$E173),'Hoja de Trabajo para listado'!$DE$151:$DG$151,0)),0)+IFERROR(INDEX('Hoja de Trabajo para listado'!$CD$155:$DC$1048576,MATCH($A173,'Hoja de Trabajo para listado'!$CD$155:$CD$1048576,0),MATCH((CUADRO!L$5&amp;$E173),'Hoja de Trabajo para listado'!$CD$151:$DC$151,0)),0)</f>
        <v>0</v>
      </c>
      <c r="M173" s="245">
        <f ca="1">+IFERROR(INDEX('Hoja de Trabajo para listado'!$A$155:$Z$1048576,MATCH($A173,'Hoja de Trabajo para listado'!$A$155:$A$1048576,0),MATCH((CUADRO!M$5&amp;$E173),'Hoja de Trabajo para listado'!$A$151:$Z$151,0)),0)+IFERROR(INDEX('Hoja de Trabajo para listado'!$AB$155:$BA$1048576,MATCH($A173,'Hoja de Trabajo para listado'!$AB$155:$AB$1048576,0),MATCH((CUADRO!M$5&amp;$E173),'Hoja de Trabajo para listado'!$AB$151:$BA$151,0)),0)+IFERROR(INDEX('Hoja de Trabajo para listado'!$BC$155:$CB$1048576,MATCH($A173,'Hoja de Trabajo para listado'!$BC$155:$BC$1048576,0),MATCH((CUADRO!M$5&amp;$E173),'Hoja de Trabajo para listado'!$BC$151:$CB$151,0)),0)+IFERROR(INDEX('Hoja de Trabajo para listado'!$DE$153:$DG$274,MATCH($A173,'Hoja de Trabajo para listado'!$DE$153:$DE$1048576,0),MATCH((CUADRO!M$5&amp;$E173),'Hoja de Trabajo para listado'!$DE$151:$DG$151,0)),0)+IFERROR(INDEX('Hoja de Trabajo para listado'!$CD$155:$DC$1048576,MATCH($A173,'Hoja de Trabajo para listado'!$CD$155:$CD$1048576,0),MATCH((CUADRO!M$5&amp;$E173),'Hoja de Trabajo para listado'!$CD$151:$DC$151,0)),0)</f>
        <v>0</v>
      </c>
      <c r="N173" s="245">
        <f ca="1">+IFERROR(INDEX('Hoja de Trabajo para listado'!$A$155:$Z$1048576,MATCH($A173,'Hoja de Trabajo para listado'!$A$155:$A$1048576,0),MATCH((CUADRO!N$5&amp;$E173),'Hoja de Trabajo para listado'!$A$151:$Z$151,0)),0)+IFERROR(INDEX('Hoja de Trabajo para listado'!$AB$155:$BA$1048576,MATCH($A173,'Hoja de Trabajo para listado'!$AB$155:$AB$1048576,0),MATCH((CUADRO!N$5&amp;$E173),'Hoja de Trabajo para listado'!$AB$151:$BA$151,0)),0)+IFERROR(INDEX('Hoja de Trabajo para listado'!$BC$155:$CB$1048576,MATCH($A173,'Hoja de Trabajo para listado'!$BC$155:$BC$1048576,0),MATCH((CUADRO!N$5&amp;$E173),'Hoja de Trabajo para listado'!$BC$151:$CB$151,0)),0)+IFERROR(INDEX('Hoja de Trabajo para listado'!$DE$153:$DG$274,MATCH($A173,'Hoja de Trabajo para listado'!$DE$153:$DE$1048576,0),MATCH((CUADRO!N$5&amp;$E173),'Hoja de Trabajo para listado'!$DE$151:$DG$151,0)),0)+IFERROR(INDEX('Hoja de Trabajo para listado'!$CD$155:$DC$1048576,MATCH($A173,'Hoja de Trabajo para listado'!$CD$155:$CD$1048576,0),MATCH((CUADRO!N$5&amp;$E173),'Hoja de Trabajo para listado'!$CD$151:$DC$151,0)),0)</f>
        <v>0</v>
      </c>
      <c r="O173" s="245">
        <f ca="1">+IFERROR(INDEX('Hoja de Trabajo para listado'!$A$155:$Z$1048576,MATCH($A173,'Hoja de Trabajo para listado'!$A$155:$A$1048576,0),MATCH((CUADRO!O$5&amp;$E173),'Hoja de Trabajo para listado'!$A$151:$Z$151,0)),0)+IFERROR(INDEX('Hoja de Trabajo para listado'!$AB$155:$BA$1048576,MATCH($A173,'Hoja de Trabajo para listado'!$AB$155:$AB$1048576,0),MATCH((CUADRO!O$5&amp;$E173),'Hoja de Trabajo para listado'!$AB$151:$BA$151,0)),0)+IFERROR(INDEX('Hoja de Trabajo para listado'!$BC$155:$CB$1048576,MATCH($A173,'Hoja de Trabajo para listado'!$BC$155:$BC$1048576,0),MATCH((CUADRO!O$5&amp;$E173),'Hoja de Trabajo para listado'!$BC$151:$CB$151,0)),0)+IFERROR(INDEX('Hoja de Trabajo para listado'!$DE$153:$DG$274,MATCH($A173,'Hoja de Trabajo para listado'!$DE$153:$DE$1048576,0),MATCH((CUADRO!O$5&amp;$E173),'Hoja de Trabajo para listado'!$DE$151:$DG$151,0)),0)+IFERROR(INDEX('Hoja de Trabajo para listado'!$CD$155:$DC$1048576,MATCH($A173,'Hoja de Trabajo para listado'!$CD$155:$CD$1048576,0),MATCH((CUADRO!O$5&amp;$E173),'Hoja de Trabajo para listado'!$CD$151:$DC$151,0)),0)</f>
        <v>0</v>
      </c>
      <c r="P173" s="245">
        <f ca="1">+IFERROR(INDEX('Hoja de Trabajo para listado'!$A$155:$Z$1048576,MATCH($A173,'Hoja de Trabajo para listado'!$A$155:$A$1048576,0),MATCH((CUADRO!P$5&amp;$E173),'Hoja de Trabajo para listado'!$A$151:$Z$151,0)),0)+IFERROR(INDEX('Hoja de Trabajo para listado'!$AB$155:$BA$1048576,MATCH($A173,'Hoja de Trabajo para listado'!$AB$155:$AB$1048576,0),MATCH((CUADRO!P$5&amp;$E173),'Hoja de Trabajo para listado'!$AB$151:$BA$151,0)),0)+IFERROR(INDEX('Hoja de Trabajo para listado'!$BC$155:$CB$1048576,MATCH($A173,'Hoja de Trabajo para listado'!$BC$155:$BC$1048576,0),MATCH((CUADRO!P$5&amp;$E173),'Hoja de Trabajo para listado'!$BC$151:$CB$151,0)),0)+IFERROR(INDEX('Hoja de Trabajo para listado'!$DE$153:$DG$274,MATCH($A173,'Hoja de Trabajo para listado'!$DE$153:$DE$1048576,0),MATCH((CUADRO!P$5&amp;$E173),'Hoja de Trabajo para listado'!$DE$151:$DG$151,0)),0)+IFERROR(INDEX('Hoja de Trabajo para listado'!$CD$155:$DC$1048576,MATCH($A173,'Hoja de Trabajo para listado'!$CD$155:$CD$1048576,0),MATCH((CUADRO!P$5&amp;$E173),'Hoja de Trabajo para listado'!$CD$151:$DC$151,0)),0)</f>
        <v>0</v>
      </c>
      <c r="Q173" s="245">
        <f ca="1">+IFERROR(INDEX('Hoja de Trabajo para listado'!$A$155:$Z$1048576,MATCH($A173,'Hoja de Trabajo para listado'!$A$155:$A$1048576,0),MATCH((CUADRO!Q$5&amp;$E173),'Hoja de Trabajo para listado'!$A$151:$Z$151,0)),0)+IFERROR(INDEX('Hoja de Trabajo para listado'!$AB$155:$BA$1048576,MATCH($A173,'Hoja de Trabajo para listado'!$AB$155:$AB$1048576,0),MATCH((CUADRO!Q$5&amp;$E173),'Hoja de Trabajo para listado'!$AB$151:$BA$151,0)),0)+IFERROR(INDEX('Hoja de Trabajo para listado'!$BC$155:$CB$1048576,MATCH($A173,'Hoja de Trabajo para listado'!$BC$155:$BC$1048576,0),MATCH((CUADRO!Q$5&amp;$E173),'Hoja de Trabajo para listado'!$BC$151:$CB$151,0)),0)+IFERROR(INDEX('Hoja de Trabajo para listado'!$DE$153:$DG$274,MATCH($A173,'Hoja de Trabajo para listado'!$DE$153:$DE$1048576,0),MATCH((CUADRO!Q$5&amp;$E173),'Hoja de Trabajo para listado'!$DE$151:$DG$151,0)),0)+IFERROR(INDEX('Hoja de Trabajo para listado'!$CD$155:$DC$1048576,MATCH($A173,'Hoja de Trabajo para listado'!$CD$155:$CD$1048576,0),MATCH((CUADRO!Q$5&amp;$E173),'Hoja de Trabajo para listado'!$CD$151:$DC$151,0)),0)</f>
        <v>0</v>
      </c>
      <c r="R173" s="245">
        <f t="shared" ca="1" si="7"/>
        <v>9291195.9800000004</v>
      </c>
      <c r="S173" s="245">
        <f ca="1">+R172+R173</f>
        <v>9357382.7000000011</v>
      </c>
      <c r="T173" s="245">
        <f ca="1">+S173</f>
        <v>9357382.7000000011</v>
      </c>
      <c r="U173" s="244">
        <f t="shared" si="8"/>
        <v>2</v>
      </c>
      <c r="V173" s="333" t="str">
        <f>+VLOOKUP(A173,bd_lista!$A$3:$E$590,5,FALSE)</f>
        <v>Instituciones Descentralizadas</v>
      </c>
      <c r="W173" s="384"/>
      <c r="X173" s="242">
        <f>+VLOOKUP(A173,[3]Sheet1!$A$13:$D$744,4,FALSE)</f>
        <v>86</v>
      </c>
      <c r="Y173" s="242" t="str">
        <f>+VLOOKUP(X173,bd_lista!$A$3:$C$590,3,FALSE)</f>
        <v>Ministerio de Medio Ambiente y Agua</v>
      </c>
      <c r="Z173" s="292"/>
      <c r="AA173" s="293"/>
    </row>
    <row r="174" spans="1:27" ht="15" customHeight="1">
      <c r="A174" s="32">
        <v>254</v>
      </c>
      <c r="B174" s="388">
        <f>+A174</f>
        <v>254</v>
      </c>
      <c r="C174" s="247" t="str">
        <f>+VLOOKUP(A174,bd_lista!$A$3:$C$590,3,FALSE)</f>
        <v>Instituto del Seguro Agrario</v>
      </c>
      <c r="D174" s="385" t="str">
        <f>+C174</f>
        <v>Instituto del Seguro Agrario</v>
      </c>
      <c r="E174" s="247" t="s">
        <v>1304</v>
      </c>
      <c r="F174" s="243">
        <f ca="1">+IFERROR(INDEX('Hoja de Trabajo para listado'!$A$155:$Z$1048576,MATCH($A174,'Hoja de Trabajo para listado'!$A$155:$A$1048576,0),MATCH((CUADRO!F$5&amp;$E174),'Hoja de Trabajo para listado'!$A$151:$Z$151,0)),0)+IFERROR(INDEX('Hoja de Trabajo para listado'!$AB$155:$BA$1048576,MATCH($A174,'Hoja de Trabajo para listado'!$AB$155:$AB$1048576,0),MATCH((CUADRO!F$5&amp;$E174),'Hoja de Trabajo para listado'!$AB$151:$BA$151,0)),0)+IFERROR(INDEX('Hoja de Trabajo para listado'!$BC$155:$CB$1048576,MATCH($A174,'Hoja de Trabajo para listado'!$BC$155:$BC$1048576,0),MATCH((CUADRO!F$5&amp;$E174),'Hoja de Trabajo para listado'!$BC$151:$CB$151,0)),0)+IFERROR(INDEX('Hoja de Trabajo para listado'!$DE$153:$DG$274,MATCH($A174,'Hoja de Trabajo para listado'!$DE$153:$DE$1048576,0),MATCH((CUADRO!F$5&amp;$E174),'Hoja de Trabajo para listado'!$DE$151:$DG$151,0)),0)+IFERROR(INDEX('Hoja de Trabajo para listado'!$CD$155:$DC$1048576,MATCH($A174,'Hoja de Trabajo para listado'!$CD$155:$CD$1048576,0),MATCH((CUADRO!F$5&amp;$E174),'Hoja de Trabajo para listado'!$CD$151:$DC$151,0)),0)</f>
        <v>0</v>
      </c>
      <c r="G174" s="243">
        <f ca="1">+IFERROR(INDEX('Hoja de Trabajo para listado'!$A$155:$Z$1048576,MATCH($A174,'Hoja de Trabajo para listado'!$A$155:$A$1048576,0),MATCH((CUADRO!G$5&amp;$E174),'Hoja de Trabajo para listado'!$A$151:$Z$151,0)),0)+IFERROR(INDEX('Hoja de Trabajo para listado'!$AB$155:$BA$1048576,MATCH($A174,'Hoja de Trabajo para listado'!$AB$155:$AB$1048576,0),MATCH((CUADRO!G$5&amp;$E174),'Hoja de Trabajo para listado'!$AB$151:$BA$151,0)),0)+IFERROR(INDEX('Hoja de Trabajo para listado'!$BC$155:$CB$1048576,MATCH($A174,'Hoja de Trabajo para listado'!$BC$155:$BC$1048576,0),MATCH((CUADRO!G$5&amp;$E174),'Hoja de Trabajo para listado'!$BC$151:$CB$151,0)),0)+IFERROR(INDEX('Hoja de Trabajo para listado'!$DE$153:$DG$274,MATCH($A174,'Hoja de Trabajo para listado'!$DE$153:$DE$1048576,0),MATCH((CUADRO!G$5&amp;$E174),'Hoja de Trabajo para listado'!$DE$151:$DG$151,0)),0)+IFERROR(INDEX('Hoja de Trabajo para listado'!$CD$155:$DC$1048576,MATCH($A174,'Hoja de Trabajo para listado'!$CD$155:$CD$1048576,0),MATCH((CUADRO!G$5&amp;$E174),'Hoja de Trabajo para listado'!$CD$151:$DC$151,0)),0)</f>
        <v>0</v>
      </c>
      <c r="H174" s="243">
        <f ca="1">+IFERROR(INDEX('Hoja de Trabajo para listado'!$A$155:$Z$1048576,MATCH($A174,'Hoja de Trabajo para listado'!$A$155:$A$1048576,0),MATCH((CUADRO!H$5&amp;$E174),'Hoja de Trabajo para listado'!$A$151:$Z$151,0)),0)+IFERROR(INDEX('Hoja de Trabajo para listado'!$AB$155:$BA$1048576,MATCH($A174,'Hoja de Trabajo para listado'!$AB$155:$AB$1048576,0),MATCH((CUADRO!H$5&amp;$E174),'Hoja de Trabajo para listado'!$AB$151:$BA$151,0)),0)+IFERROR(INDEX('Hoja de Trabajo para listado'!$BC$155:$CB$1048576,MATCH($A174,'Hoja de Trabajo para listado'!$BC$155:$BC$1048576,0),MATCH((CUADRO!H$5&amp;$E174),'Hoja de Trabajo para listado'!$BC$151:$CB$151,0)),0)+IFERROR(INDEX('Hoja de Trabajo para listado'!$DE$153:$DG$274,MATCH($A174,'Hoja de Trabajo para listado'!$DE$153:$DE$1048576,0),MATCH((CUADRO!H$5&amp;$E174),'Hoja de Trabajo para listado'!$DE$151:$DG$151,0)),0)+IFERROR(INDEX('Hoja de Trabajo para listado'!$CD$155:$DC$1048576,MATCH($A174,'Hoja de Trabajo para listado'!$CD$155:$CD$1048576,0),MATCH((CUADRO!H$5&amp;$E174),'Hoja de Trabajo para listado'!$CD$151:$DC$151,0)),0)</f>
        <v>0</v>
      </c>
      <c r="I174" s="243">
        <f ca="1">+IFERROR(INDEX('Hoja de Trabajo para listado'!$A$155:$Z$1048576,MATCH($A174,'Hoja de Trabajo para listado'!$A$155:$A$1048576,0),MATCH((CUADRO!I$5&amp;$E174),'Hoja de Trabajo para listado'!$A$151:$Z$151,0)),0)+IFERROR(INDEX('Hoja de Trabajo para listado'!$AB$155:$BA$1048576,MATCH($A174,'Hoja de Trabajo para listado'!$AB$155:$AB$1048576,0),MATCH((CUADRO!I$5&amp;$E174),'Hoja de Trabajo para listado'!$AB$151:$BA$151,0)),0)+IFERROR(INDEX('Hoja de Trabajo para listado'!$BC$155:$CB$1048576,MATCH($A174,'Hoja de Trabajo para listado'!$BC$155:$BC$1048576,0),MATCH((CUADRO!I$5&amp;$E174),'Hoja de Trabajo para listado'!$BC$151:$CB$151,0)),0)+IFERROR(INDEX('Hoja de Trabajo para listado'!$DE$153:$DG$274,MATCH($A174,'Hoja de Trabajo para listado'!$DE$153:$DE$1048576,0),MATCH((CUADRO!I$5&amp;$E174),'Hoja de Trabajo para listado'!$DE$151:$DG$151,0)),0)+IFERROR(INDEX('Hoja de Trabajo para listado'!$CD$155:$DC$1048576,MATCH($A174,'Hoja de Trabajo para listado'!$CD$155:$CD$1048576,0),MATCH((CUADRO!I$5&amp;$E174),'Hoja de Trabajo para listado'!$CD$151:$DC$151,0)),0)</f>
        <v>0</v>
      </c>
      <c r="J174" s="243">
        <f ca="1">+IFERROR(INDEX('Hoja de Trabajo para listado'!$A$155:$Z$1048576,MATCH($A174,'Hoja de Trabajo para listado'!$A$155:$A$1048576,0),MATCH((CUADRO!J$5&amp;$E174),'Hoja de Trabajo para listado'!$A$151:$Z$151,0)),0)+IFERROR(INDEX('Hoja de Trabajo para listado'!$AB$155:$BA$1048576,MATCH($A174,'Hoja de Trabajo para listado'!$AB$155:$AB$1048576,0),MATCH((CUADRO!J$5&amp;$E174),'Hoja de Trabajo para listado'!$AB$151:$BA$151,0)),0)+IFERROR(INDEX('Hoja de Trabajo para listado'!$BC$155:$CB$1048576,MATCH($A174,'Hoja de Trabajo para listado'!$BC$155:$BC$1048576,0),MATCH((CUADRO!J$5&amp;$E174),'Hoja de Trabajo para listado'!$BC$151:$CB$151,0)),0)+IFERROR(INDEX('Hoja de Trabajo para listado'!$DE$153:$DG$274,MATCH($A174,'Hoja de Trabajo para listado'!$DE$153:$DE$1048576,0),MATCH((CUADRO!J$5&amp;$E174),'Hoja de Trabajo para listado'!$DE$151:$DG$151,0)),0)+IFERROR(INDEX('Hoja de Trabajo para listado'!$CD$155:$DC$1048576,MATCH($A174,'Hoja de Trabajo para listado'!$CD$155:$CD$1048576,0),MATCH((CUADRO!J$5&amp;$E174),'Hoja de Trabajo para listado'!$CD$151:$DC$151,0)),0)</f>
        <v>0</v>
      </c>
      <c r="K174" s="243">
        <f ca="1">+IFERROR(INDEX('Hoja de Trabajo para listado'!$A$155:$Z$1048576,MATCH($A174,'Hoja de Trabajo para listado'!$A$155:$A$1048576,0),MATCH((CUADRO!K$5&amp;$E174),'Hoja de Trabajo para listado'!$A$151:$Z$151,0)),0)+IFERROR(INDEX('Hoja de Trabajo para listado'!$AB$155:$BA$1048576,MATCH($A174,'Hoja de Trabajo para listado'!$AB$155:$AB$1048576,0),MATCH((CUADRO!K$5&amp;$E174),'Hoja de Trabajo para listado'!$AB$151:$BA$151,0)),0)+IFERROR(INDEX('Hoja de Trabajo para listado'!$BC$155:$CB$1048576,MATCH($A174,'Hoja de Trabajo para listado'!$BC$155:$BC$1048576,0),MATCH((CUADRO!K$5&amp;$E174),'Hoja de Trabajo para listado'!$BC$151:$CB$151,0)),0)+IFERROR(INDEX('Hoja de Trabajo para listado'!$DE$153:$DG$274,MATCH($A174,'Hoja de Trabajo para listado'!$DE$153:$DE$1048576,0),MATCH((CUADRO!K$5&amp;$E174),'Hoja de Trabajo para listado'!$DE$151:$DG$151,0)),0)+IFERROR(INDEX('Hoja de Trabajo para listado'!$CD$155:$DC$1048576,MATCH($A174,'Hoja de Trabajo para listado'!$CD$155:$CD$1048576,0),MATCH((CUADRO!K$5&amp;$E174),'Hoja de Trabajo para listado'!$CD$151:$DC$151,0)),0)</f>
        <v>0</v>
      </c>
      <c r="L174" s="243">
        <f ca="1">+IFERROR(INDEX('Hoja de Trabajo para listado'!$A$155:$Z$1048576,MATCH($A174,'Hoja de Trabajo para listado'!$A$155:$A$1048576,0),MATCH((CUADRO!L$5&amp;$E174),'Hoja de Trabajo para listado'!$A$151:$Z$151,0)),0)+IFERROR(INDEX('Hoja de Trabajo para listado'!$AB$155:$BA$1048576,MATCH($A174,'Hoja de Trabajo para listado'!$AB$155:$AB$1048576,0),MATCH((CUADRO!L$5&amp;$E174),'Hoja de Trabajo para listado'!$AB$151:$BA$151,0)),0)+IFERROR(INDEX('Hoja de Trabajo para listado'!$BC$155:$CB$1048576,MATCH($A174,'Hoja de Trabajo para listado'!$BC$155:$BC$1048576,0),MATCH((CUADRO!L$5&amp;$E174),'Hoja de Trabajo para listado'!$BC$151:$CB$151,0)),0)+IFERROR(INDEX('Hoja de Trabajo para listado'!$DE$153:$DG$274,MATCH($A174,'Hoja de Trabajo para listado'!$DE$153:$DE$1048576,0),MATCH((CUADRO!L$5&amp;$E174),'Hoja de Trabajo para listado'!$DE$151:$DG$151,0)),0)+IFERROR(INDEX('Hoja de Trabajo para listado'!$CD$155:$DC$1048576,MATCH($A174,'Hoja de Trabajo para listado'!$CD$155:$CD$1048576,0),MATCH((CUADRO!L$5&amp;$E174),'Hoja de Trabajo para listado'!$CD$151:$DC$151,0)),0)</f>
        <v>0</v>
      </c>
      <c r="M174" s="243">
        <f ca="1">+IFERROR(INDEX('Hoja de Trabajo para listado'!$A$155:$Z$1048576,MATCH($A174,'Hoja de Trabajo para listado'!$A$155:$A$1048576,0),MATCH((CUADRO!M$5&amp;$E174),'Hoja de Trabajo para listado'!$A$151:$Z$151,0)),0)+IFERROR(INDEX('Hoja de Trabajo para listado'!$AB$155:$BA$1048576,MATCH($A174,'Hoja de Trabajo para listado'!$AB$155:$AB$1048576,0),MATCH((CUADRO!M$5&amp;$E174),'Hoja de Trabajo para listado'!$AB$151:$BA$151,0)),0)+IFERROR(INDEX('Hoja de Trabajo para listado'!$BC$155:$CB$1048576,MATCH($A174,'Hoja de Trabajo para listado'!$BC$155:$BC$1048576,0),MATCH((CUADRO!M$5&amp;$E174),'Hoja de Trabajo para listado'!$BC$151:$CB$151,0)),0)+IFERROR(INDEX('Hoja de Trabajo para listado'!$DE$153:$DG$274,MATCH($A174,'Hoja de Trabajo para listado'!$DE$153:$DE$1048576,0),MATCH((CUADRO!M$5&amp;$E174),'Hoja de Trabajo para listado'!$DE$151:$DG$151,0)),0)+IFERROR(INDEX('Hoja de Trabajo para listado'!$CD$155:$DC$1048576,MATCH($A174,'Hoja de Trabajo para listado'!$CD$155:$CD$1048576,0),MATCH((CUADRO!M$5&amp;$E174),'Hoja de Trabajo para listado'!$CD$151:$DC$151,0)),0)</f>
        <v>0</v>
      </c>
      <c r="N174" s="243">
        <f ca="1">+IFERROR(INDEX('Hoja de Trabajo para listado'!$A$155:$Z$1048576,MATCH($A174,'Hoja de Trabajo para listado'!$A$155:$A$1048576,0),MATCH((CUADRO!N$5&amp;$E174),'Hoja de Trabajo para listado'!$A$151:$Z$151,0)),0)+IFERROR(INDEX('Hoja de Trabajo para listado'!$AB$155:$BA$1048576,MATCH($A174,'Hoja de Trabajo para listado'!$AB$155:$AB$1048576,0),MATCH((CUADRO!N$5&amp;$E174),'Hoja de Trabajo para listado'!$AB$151:$BA$151,0)),0)+IFERROR(INDEX('Hoja de Trabajo para listado'!$BC$155:$CB$1048576,MATCH($A174,'Hoja de Trabajo para listado'!$BC$155:$BC$1048576,0),MATCH((CUADRO!N$5&amp;$E174),'Hoja de Trabajo para listado'!$BC$151:$CB$151,0)),0)+IFERROR(INDEX('Hoja de Trabajo para listado'!$DE$153:$DG$274,MATCH($A174,'Hoja de Trabajo para listado'!$DE$153:$DE$1048576,0),MATCH((CUADRO!N$5&amp;$E174),'Hoja de Trabajo para listado'!$DE$151:$DG$151,0)),0)+IFERROR(INDEX('Hoja de Trabajo para listado'!$CD$155:$DC$1048576,MATCH($A174,'Hoja de Trabajo para listado'!$CD$155:$CD$1048576,0),MATCH((CUADRO!N$5&amp;$E174),'Hoja de Trabajo para listado'!$CD$151:$DC$151,0)),0)</f>
        <v>0</v>
      </c>
      <c r="O174" s="243">
        <f ca="1">+IFERROR(INDEX('Hoja de Trabajo para listado'!$A$155:$Z$1048576,MATCH($A174,'Hoja de Trabajo para listado'!$A$155:$A$1048576,0),MATCH((CUADRO!O$5&amp;$E174),'Hoja de Trabajo para listado'!$A$151:$Z$151,0)),0)+IFERROR(INDEX('Hoja de Trabajo para listado'!$AB$155:$BA$1048576,MATCH($A174,'Hoja de Trabajo para listado'!$AB$155:$AB$1048576,0),MATCH((CUADRO!O$5&amp;$E174),'Hoja de Trabajo para listado'!$AB$151:$BA$151,0)),0)+IFERROR(INDEX('Hoja de Trabajo para listado'!$BC$155:$CB$1048576,MATCH($A174,'Hoja de Trabajo para listado'!$BC$155:$BC$1048576,0),MATCH((CUADRO!O$5&amp;$E174),'Hoja de Trabajo para listado'!$BC$151:$CB$151,0)),0)+IFERROR(INDEX('Hoja de Trabajo para listado'!$DE$153:$DG$274,MATCH($A174,'Hoja de Trabajo para listado'!$DE$153:$DE$1048576,0),MATCH((CUADRO!O$5&amp;$E174),'Hoja de Trabajo para listado'!$DE$151:$DG$151,0)),0)+IFERROR(INDEX('Hoja de Trabajo para listado'!$CD$155:$DC$1048576,MATCH($A174,'Hoja de Trabajo para listado'!$CD$155:$CD$1048576,0),MATCH((CUADRO!O$5&amp;$E174),'Hoja de Trabajo para listado'!$CD$151:$DC$151,0)),0)</f>
        <v>0</v>
      </c>
      <c r="P174" s="243">
        <f ca="1">+IFERROR(INDEX('Hoja de Trabajo para listado'!$A$155:$Z$1048576,MATCH($A174,'Hoja de Trabajo para listado'!$A$155:$A$1048576,0),MATCH((CUADRO!P$5&amp;$E174),'Hoja de Trabajo para listado'!$A$151:$Z$151,0)),0)+IFERROR(INDEX('Hoja de Trabajo para listado'!$AB$155:$BA$1048576,MATCH($A174,'Hoja de Trabajo para listado'!$AB$155:$AB$1048576,0),MATCH((CUADRO!P$5&amp;$E174),'Hoja de Trabajo para listado'!$AB$151:$BA$151,0)),0)+IFERROR(INDEX('Hoja de Trabajo para listado'!$BC$155:$CB$1048576,MATCH($A174,'Hoja de Trabajo para listado'!$BC$155:$BC$1048576,0),MATCH((CUADRO!P$5&amp;$E174),'Hoja de Trabajo para listado'!$BC$151:$CB$151,0)),0)+IFERROR(INDEX('Hoja de Trabajo para listado'!$DE$153:$DG$274,MATCH($A174,'Hoja de Trabajo para listado'!$DE$153:$DE$1048576,0),MATCH((CUADRO!P$5&amp;$E174),'Hoja de Trabajo para listado'!$DE$151:$DG$151,0)),0)+IFERROR(INDEX('Hoja de Trabajo para listado'!$CD$155:$DC$1048576,MATCH($A174,'Hoja de Trabajo para listado'!$CD$155:$CD$1048576,0),MATCH((CUADRO!P$5&amp;$E174),'Hoja de Trabajo para listado'!$CD$151:$DC$151,0)),0)</f>
        <v>0</v>
      </c>
      <c r="Q174" s="243">
        <f ca="1">+IFERROR(INDEX('Hoja de Trabajo para listado'!$A$155:$Z$1048576,MATCH($A174,'Hoja de Trabajo para listado'!$A$155:$A$1048576,0),MATCH((CUADRO!Q$5&amp;$E174),'Hoja de Trabajo para listado'!$A$151:$Z$151,0)),0)+IFERROR(INDEX('Hoja de Trabajo para listado'!$AB$155:$BA$1048576,MATCH($A174,'Hoja de Trabajo para listado'!$AB$155:$AB$1048576,0),MATCH((CUADRO!Q$5&amp;$E174),'Hoja de Trabajo para listado'!$AB$151:$BA$151,0)),0)+IFERROR(INDEX('Hoja de Trabajo para listado'!$BC$155:$CB$1048576,MATCH($A174,'Hoja de Trabajo para listado'!$BC$155:$BC$1048576,0),MATCH((CUADRO!Q$5&amp;$E174),'Hoja de Trabajo para listado'!$BC$151:$CB$151,0)),0)+IFERROR(INDEX('Hoja de Trabajo para listado'!$DE$153:$DG$274,MATCH($A174,'Hoja de Trabajo para listado'!$DE$153:$DE$1048576,0),MATCH((CUADRO!Q$5&amp;$E174),'Hoja de Trabajo para listado'!$DE$151:$DG$151,0)),0)+IFERROR(INDEX('Hoja de Trabajo para listado'!$CD$155:$DC$1048576,MATCH($A174,'Hoja de Trabajo para listado'!$CD$155:$CD$1048576,0),MATCH((CUADRO!Q$5&amp;$E174),'Hoja de Trabajo para listado'!$CD$151:$DC$151,0)),0)</f>
        <v>0</v>
      </c>
      <c r="R174" s="243">
        <f t="shared" ca="1" si="7"/>
        <v>0</v>
      </c>
      <c r="S174" s="243"/>
      <c r="T174" s="243">
        <f ca="1">+T175</f>
        <v>950</v>
      </c>
      <c r="U174" s="242">
        <f t="shared" si="8"/>
        <v>1</v>
      </c>
      <c r="V174" s="333" t="str">
        <f>+VLOOKUP(A174,bd_lista!$A$3:$E$590,5,FALSE)</f>
        <v>Instituciones Descentralizadas</v>
      </c>
      <c r="W174" s="383" t="str">
        <f>+V174</f>
        <v>Instituciones Descentralizadas</v>
      </c>
      <c r="X174" s="242">
        <f>+VLOOKUP(A174,[3]Sheet1!$A$13:$D$744,4,FALSE)</f>
        <v>47</v>
      </c>
      <c r="Y174" s="242" t="str">
        <f>+VLOOKUP(X174,bd_lista!$A$3:$C$590,3,FALSE)</f>
        <v>Ministerio de Desarrollo Rural y Tierras</v>
      </c>
      <c r="Z174" s="294">
        <f>+X174</f>
        <v>47</v>
      </c>
      <c r="AA174" s="319" t="str">
        <f>+Y174</f>
        <v>Ministerio de Desarrollo Rural y Tierras</v>
      </c>
    </row>
    <row r="175" spans="1:27" ht="15" customHeight="1">
      <c r="A175" s="32">
        <v>254</v>
      </c>
      <c r="B175" s="389"/>
      <c r="C175" s="333" t="str">
        <f>+VLOOKUP(A175,bd_lista!$A$3:$C$590,3,FALSE)</f>
        <v>Instituto del Seguro Agrario</v>
      </c>
      <c r="D175" s="386"/>
      <c r="E175" s="333" t="s">
        <v>1305</v>
      </c>
      <c r="F175" s="245">
        <f ca="1">+IFERROR(INDEX('Hoja de Trabajo para listado'!$A$155:$Z$1048576,MATCH($A175,'Hoja de Trabajo para listado'!$A$155:$A$1048576,0),MATCH((CUADRO!F$5&amp;$E175),'Hoja de Trabajo para listado'!$A$151:$Z$151,0)),0)+IFERROR(INDEX('Hoja de Trabajo para listado'!$AB$155:$BA$1048576,MATCH($A175,'Hoja de Trabajo para listado'!$AB$155:$AB$1048576,0),MATCH((CUADRO!F$5&amp;$E175),'Hoja de Trabajo para listado'!$AB$151:$BA$151,0)),0)+IFERROR(INDEX('Hoja de Trabajo para listado'!$BC$155:$CB$1048576,MATCH($A175,'Hoja de Trabajo para listado'!$BC$155:$BC$1048576,0),MATCH((CUADRO!F$5&amp;$E175),'Hoja de Trabajo para listado'!$BC$151:$CB$151,0)),0)+IFERROR(INDEX('Hoja de Trabajo para listado'!$DE$153:$DG$274,MATCH($A175,'Hoja de Trabajo para listado'!$DE$153:$DE$1048576,0),MATCH((CUADRO!F$5&amp;$E175),'Hoja de Trabajo para listado'!$DE$151:$DG$151,0)),0)+IFERROR(INDEX('Hoja de Trabajo para listado'!$CD$155:$DC$1048576,MATCH($A175,'Hoja de Trabajo para listado'!$CD$155:$CD$1048576,0),MATCH((CUADRO!F$5&amp;$E175),'Hoja de Trabajo para listado'!$CD$151:$DC$151,0)),0)</f>
        <v>950</v>
      </c>
      <c r="G175" s="245">
        <f ca="1">+IFERROR(INDEX('Hoja de Trabajo para listado'!$A$155:$Z$1048576,MATCH($A175,'Hoja de Trabajo para listado'!$A$155:$A$1048576,0),MATCH((CUADRO!G$5&amp;$E175),'Hoja de Trabajo para listado'!$A$151:$Z$151,0)),0)+IFERROR(INDEX('Hoja de Trabajo para listado'!$AB$155:$BA$1048576,MATCH($A175,'Hoja de Trabajo para listado'!$AB$155:$AB$1048576,0),MATCH((CUADRO!G$5&amp;$E175),'Hoja de Trabajo para listado'!$AB$151:$BA$151,0)),0)+IFERROR(INDEX('Hoja de Trabajo para listado'!$BC$155:$CB$1048576,MATCH($A175,'Hoja de Trabajo para listado'!$BC$155:$BC$1048576,0),MATCH((CUADRO!G$5&amp;$E175),'Hoja de Trabajo para listado'!$BC$151:$CB$151,0)),0)+IFERROR(INDEX('Hoja de Trabajo para listado'!$DE$153:$DG$274,MATCH($A175,'Hoja de Trabajo para listado'!$DE$153:$DE$1048576,0),MATCH((CUADRO!G$5&amp;$E175),'Hoja de Trabajo para listado'!$DE$151:$DG$151,0)),0)+IFERROR(INDEX('Hoja de Trabajo para listado'!$CD$155:$DC$1048576,MATCH($A175,'Hoja de Trabajo para listado'!$CD$155:$CD$1048576,0),MATCH((CUADRO!G$5&amp;$E175),'Hoja de Trabajo para listado'!$CD$151:$DC$151,0)),0)</f>
        <v>0</v>
      </c>
      <c r="H175" s="245">
        <f ca="1">+IFERROR(INDEX('Hoja de Trabajo para listado'!$A$155:$Z$1048576,MATCH($A175,'Hoja de Trabajo para listado'!$A$155:$A$1048576,0),MATCH((CUADRO!H$5&amp;$E175),'Hoja de Trabajo para listado'!$A$151:$Z$151,0)),0)+IFERROR(INDEX('Hoja de Trabajo para listado'!$AB$155:$BA$1048576,MATCH($A175,'Hoja de Trabajo para listado'!$AB$155:$AB$1048576,0),MATCH((CUADRO!H$5&amp;$E175),'Hoja de Trabajo para listado'!$AB$151:$BA$151,0)),0)+IFERROR(INDEX('Hoja de Trabajo para listado'!$BC$155:$CB$1048576,MATCH($A175,'Hoja de Trabajo para listado'!$BC$155:$BC$1048576,0),MATCH((CUADRO!H$5&amp;$E175),'Hoja de Trabajo para listado'!$BC$151:$CB$151,0)),0)+IFERROR(INDEX('Hoja de Trabajo para listado'!$DE$153:$DG$274,MATCH($A175,'Hoja de Trabajo para listado'!$DE$153:$DE$1048576,0),MATCH((CUADRO!H$5&amp;$E175),'Hoja de Trabajo para listado'!$DE$151:$DG$151,0)),0)+IFERROR(INDEX('Hoja de Trabajo para listado'!$CD$155:$DC$1048576,MATCH($A175,'Hoja de Trabajo para listado'!$CD$155:$CD$1048576,0),MATCH((CUADRO!H$5&amp;$E175),'Hoja de Trabajo para listado'!$CD$151:$DC$151,0)),0)</f>
        <v>0</v>
      </c>
      <c r="I175" s="245">
        <f ca="1">+IFERROR(INDEX('Hoja de Trabajo para listado'!$A$155:$Z$1048576,MATCH($A175,'Hoja de Trabajo para listado'!$A$155:$A$1048576,0),MATCH((CUADRO!I$5&amp;$E175),'Hoja de Trabajo para listado'!$A$151:$Z$151,0)),0)+IFERROR(INDEX('Hoja de Trabajo para listado'!$AB$155:$BA$1048576,MATCH($A175,'Hoja de Trabajo para listado'!$AB$155:$AB$1048576,0),MATCH((CUADRO!I$5&amp;$E175),'Hoja de Trabajo para listado'!$AB$151:$BA$151,0)),0)+IFERROR(INDEX('Hoja de Trabajo para listado'!$BC$155:$CB$1048576,MATCH($A175,'Hoja de Trabajo para listado'!$BC$155:$BC$1048576,0),MATCH((CUADRO!I$5&amp;$E175),'Hoja de Trabajo para listado'!$BC$151:$CB$151,0)),0)+IFERROR(INDEX('Hoja de Trabajo para listado'!$DE$153:$DG$274,MATCH($A175,'Hoja de Trabajo para listado'!$DE$153:$DE$1048576,0),MATCH((CUADRO!I$5&amp;$E175),'Hoja de Trabajo para listado'!$DE$151:$DG$151,0)),0)+IFERROR(INDEX('Hoja de Trabajo para listado'!$CD$155:$DC$1048576,MATCH($A175,'Hoja de Trabajo para listado'!$CD$155:$CD$1048576,0),MATCH((CUADRO!I$5&amp;$E175),'Hoja de Trabajo para listado'!$CD$151:$DC$151,0)),0)</f>
        <v>0</v>
      </c>
      <c r="J175" s="245">
        <f ca="1">+IFERROR(INDEX('Hoja de Trabajo para listado'!$A$155:$Z$1048576,MATCH($A175,'Hoja de Trabajo para listado'!$A$155:$A$1048576,0),MATCH((CUADRO!J$5&amp;$E175),'Hoja de Trabajo para listado'!$A$151:$Z$151,0)),0)+IFERROR(INDEX('Hoja de Trabajo para listado'!$AB$155:$BA$1048576,MATCH($A175,'Hoja de Trabajo para listado'!$AB$155:$AB$1048576,0),MATCH((CUADRO!J$5&amp;$E175),'Hoja de Trabajo para listado'!$AB$151:$BA$151,0)),0)+IFERROR(INDEX('Hoja de Trabajo para listado'!$BC$155:$CB$1048576,MATCH($A175,'Hoja de Trabajo para listado'!$BC$155:$BC$1048576,0),MATCH((CUADRO!J$5&amp;$E175),'Hoja de Trabajo para listado'!$BC$151:$CB$151,0)),0)+IFERROR(INDEX('Hoja de Trabajo para listado'!$DE$153:$DG$274,MATCH($A175,'Hoja de Trabajo para listado'!$DE$153:$DE$1048576,0),MATCH((CUADRO!J$5&amp;$E175),'Hoja de Trabajo para listado'!$DE$151:$DG$151,0)),0)+IFERROR(INDEX('Hoja de Trabajo para listado'!$CD$155:$DC$1048576,MATCH($A175,'Hoja de Trabajo para listado'!$CD$155:$CD$1048576,0),MATCH((CUADRO!J$5&amp;$E175),'Hoja de Trabajo para listado'!$CD$151:$DC$151,0)),0)</f>
        <v>0</v>
      </c>
      <c r="K175" s="245">
        <f ca="1">+IFERROR(INDEX('Hoja de Trabajo para listado'!$A$155:$Z$1048576,MATCH($A175,'Hoja de Trabajo para listado'!$A$155:$A$1048576,0),MATCH((CUADRO!K$5&amp;$E175),'Hoja de Trabajo para listado'!$A$151:$Z$151,0)),0)+IFERROR(INDEX('Hoja de Trabajo para listado'!$AB$155:$BA$1048576,MATCH($A175,'Hoja de Trabajo para listado'!$AB$155:$AB$1048576,0),MATCH((CUADRO!K$5&amp;$E175),'Hoja de Trabajo para listado'!$AB$151:$BA$151,0)),0)+IFERROR(INDEX('Hoja de Trabajo para listado'!$BC$155:$CB$1048576,MATCH($A175,'Hoja de Trabajo para listado'!$BC$155:$BC$1048576,0),MATCH((CUADRO!K$5&amp;$E175),'Hoja de Trabajo para listado'!$BC$151:$CB$151,0)),0)+IFERROR(INDEX('Hoja de Trabajo para listado'!$DE$153:$DG$274,MATCH($A175,'Hoja de Trabajo para listado'!$DE$153:$DE$1048576,0),MATCH((CUADRO!K$5&amp;$E175),'Hoja de Trabajo para listado'!$DE$151:$DG$151,0)),0)+IFERROR(INDEX('Hoja de Trabajo para listado'!$CD$155:$DC$1048576,MATCH($A175,'Hoja de Trabajo para listado'!$CD$155:$CD$1048576,0),MATCH((CUADRO!K$5&amp;$E175),'Hoja de Trabajo para listado'!$CD$151:$DC$151,0)),0)</f>
        <v>0</v>
      </c>
      <c r="L175" s="245">
        <f ca="1">+IFERROR(INDEX('Hoja de Trabajo para listado'!$A$155:$Z$1048576,MATCH($A175,'Hoja de Trabajo para listado'!$A$155:$A$1048576,0),MATCH((CUADRO!L$5&amp;$E175),'Hoja de Trabajo para listado'!$A$151:$Z$151,0)),0)+IFERROR(INDEX('Hoja de Trabajo para listado'!$AB$155:$BA$1048576,MATCH($A175,'Hoja de Trabajo para listado'!$AB$155:$AB$1048576,0),MATCH((CUADRO!L$5&amp;$E175),'Hoja de Trabajo para listado'!$AB$151:$BA$151,0)),0)+IFERROR(INDEX('Hoja de Trabajo para listado'!$BC$155:$CB$1048576,MATCH($A175,'Hoja de Trabajo para listado'!$BC$155:$BC$1048576,0),MATCH((CUADRO!L$5&amp;$E175),'Hoja de Trabajo para listado'!$BC$151:$CB$151,0)),0)+IFERROR(INDEX('Hoja de Trabajo para listado'!$DE$153:$DG$274,MATCH($A175,'Hoja de Trabajo para listado'!$DE$153:$DE$1048576,0),MATCH((CUADRO!L$5&amp;$E175),'Hoja de Trabajo para listado'!$DE$151:$DG$151,0)),0)+IFERROR(INDEX('Hoja de Trabajo para listado'!$CD$155:$DC$1048576,MATCH($A175,'Hoja de Trabajo para listado'!$CD$155:$CD$1048576,0),MATCH((CUADRO!L$5&amp;$E175),'Hoja de Trabajo para listado'!$CD$151:$DC$151,0)),0)</f>
        <v>0</v>
      </c>
      <c r="M175" s="245">
        <f ca="1">+IFERROR(INDEX('Hoja de Trabajo para listado'!$A$155:$Z$1048576,MATCH($A175,'Hoja de Trabajo para listado'!$A$155:$A$1048576,0),MATCH((CUADRO!M$5&amp;$E175),'Hoja de Trabajo para listado'!$A$151:$Z$151,0)),0)+IFERROR(INDEX('Hoja de Trabajo para listado'!$AB$155:$BA$1048576,MATCH($A175,'Hoja de Trabajo para listado'!$AB$155:$AB$1048576,0),MATCH((CUADRO!M$5&amp;$E175),'Hoja de Trabajo para listado'!$AB$151:$BA$151,0)),0)+IFERROR(INDEX('Hoja de Trabajo para listado'!$BC$155:$CB$1048576,MATCH($A175,'Hoja de Trabajo para listado'!$BC$155:$BC$1048576,0),MATCH((CUADRO!M$5&amp;$E175),'Hoja de Trabajo para listado'!$BC$151:$CB$151,0)),0)+IFERROR(INDEX('Hoja de Trabajo para listado'!$DE$153:$DG$274,MATCH($A175,'Hoja de Trabajo para listado'!$DE$153:$DE$1048576,0),MATCH((CUADRO!M$5&amp;$E175),'Hoja de Trabajo para listado'!$DE$151:$DG$151,0)),0)+IFERROR(INDEX('Hoja de Trabajo para listado'!$CD$155:$DC$1048576,MATCH($A175,'Hoja de Trabajo para listado'!$CD$155:$CD$1048576,0),MATCH((CUADRO!M$5&amp;$E175),'Hoja de Trabajo para listado'!$CD$151:$DC$151,0)),0)</f>
        <v>0</v>
      </c>
      <c r="N175" s="245">
        <f ca="1">+IFERROR(INDEX('Hoja de Trabajo para listado'!$A$155:$Z$1048576,MATCH($A175,'Hoja de Trabajo para listado'!$A$155:$A$1048576,0),MATCH((CUADRO!N$5&amp;$E175),'Hoja de Trabajo para listado'!$A$151:$Z$151,0)),0)+IFERROR(INDEX('Hoja de Trabajo para listado'!$AB$155:$BA$1048576,MATCH($A175,'Hoja de Trabajo para listado'!$AB$155:$AB$1048576,0),MATCH((CUADRO!N$5&amp;$E175),'Hoja de Trabajo para listado'!$AB$151:$BA$151,0)),0)+IFERROR(INDEX('Hoja de Trabajo para listado'!$BC$155:$CB$1048576,MATCH($A175,'Hoja de Trabajo para listado'!$BC$155:$BC$1048576,0),MATCH((CUADRO!N$5&amp;$E175),'Hoja de Trabajo para listado'!$BC$151:$CB$151,0)),0)+IFERROR(INDEX('Hoja de Trabajo para listado'!$DE$153:$DG$274,MATCH($A175,'Hoja de Trabajo para listado'!$DE$153:$DE$1048576,0),MATCH((CUADRO!N$5&amp;$E175),'Hoja de Trabajo para listado'!$DE$151:$DG$151,0)),0)+IFERROR(INDEX('Hoja de Trabajo para listado'!$CD$155:$DC$1048576,MATCH($A175,'Hoja de Trabajo para listado'!$CD$155:$CD$1048576,0),MATCH((CUADRO!N$5&amp;$E175),'Hoja de Trabajo para listado'!$CD$151:$DC$151,0)),0)</f>
        <v>0</v>
      </c>
      <c r="O175" s="245">
        <f ca="1">+IFERROR(INDEX('Hoja de Trabajo para listado'!$A$155:$Z$1048576,MATCH($A175,'Hoja de Trabajo para listado'!$A$155:$A$1048576,0),MATCH((CUADRO!O$5&amp;$E175),'Hoja de Trabajo para listado'!$A$151:$Z$151,0)),0)+IFERROR(INDEX('Hoja de Trabajo para listado'!$AB$155:$BA$1048576,MATCH($A175,'Hoja de Trabajo para listado'!$AB$155:$AB$1048576,0),MATCH((CUADRO!O$5&amp;$E175),'Hoja de Trabajo para listado'!$AB$151:$BA$151,0)),0)+IFERROR(INDEX('Hoja de Trabajo para listado'!$BC$155:$CB$1048576,MATCH($A175,'Hoja de Trabajo para listado'!$BC$155:$BC$1048576,0),MATCH((CUADRO!O$5&amp;$E175),'Hoja de Trabajo para listado'!$BC$151:$CB$151,0)),0)+IFERROR(INDEX('Hoja de Trabajo para listado'!$DE$153:$DG$274,MATCH($A175,'Hoja de Trabajo para listado'!$DE$153:$DE$1048576,0),MATCH((CUADRO!O$5&amp;$E175),'Hoja de Trabajo para listado'!$DE$151:$DG$151,0)),0)+IFERROR(INDEX('Hoja de Trabajo para listado'!$CD$155:$DC$1048576,MATCH($A175,'Hoja de Trabajo para listado'!$CD$155:$CD$1048576,0),MATCH((CUADRO!O$5&amp;$E175),'Hoja de Trabajo para listado'!$CD$151:$DC$151,0)),0)</f>
        <v>0</v>
      </c>
      <c r="P175" s="245">
        <f ca="1">+IFERROR(INDEX('Hoja de Trabajo para listado'!$A$155:$Z$1048576,MATCH($A175,'Hoja de Trabajo para listado'!$A$155:$A$1048576,0),MATCH((CUADRO!P$5&amp;$E175),'Hoja de Trabajo para listado'!$A$151:$Z$151,0)),0)+IFERROR(INDEX('Hoja de Trabajo para listado'!$AB$155:$BA$1048576,MATCH($A175,'Hoja de Trabajo para listado'!$AB$155:$AB$1048576,0),MATCH((CUADRO!P$5&amp;$E175),'Hoja de Trabajo para listado'!$AB$151:$BA$151,0)),0)+IFERROR(INDEX('Hoja de Trabajo para listado'!$BC$155:$CB$1048576,MATCH($A175,'Hoja de Trabajo para listado'!$BC$155:$BC$1048576,0),MATCH((CUADRO!P$5&amp;$E175),'Hoja de Trabajo para listado'!$BC$151:$CB$151,0)),0)+IFERROR(INDEX('Hoja de Trabajo para listado'!$DE$153:$DG$274,MATCH($A175,'Hoja de Trabajo para listado'!$DE$153:$DE$1048576,0),MATCH((CUADRO!P$5&amp;$E175),'Hoja de Trabajo para listado'!$DE$151:$DG$151,0)),0)+IFERROR(INDEX('Hoja de Trabajo para listado'!$CD$155:$DC$1048576,MATCH($A175,'Hoja de Trabajo para listado'!$CD$155:$CD$1048576,0),MATCH((CUADRO!P$5&amp;$E175),'Hoja de Trabajo para listado'!$CD$151:$DC$151,0)),0)</f>
        <v>0</v>
      </c>
      <c r="Q175" s="245">
        <f ca="1">+IFERROR(INDEX('Hoja de Trabajo para listado'!$A$155:$Z$1048576,MATCH($A175,'Hoja de Trabajo para listado'!$A$155:$A$1048576,0),MATCH((CUADRO!Q$5&amp;$E175),'Hoja de Trabajo para listado'!$A$151:$Z$151,0)),0)+IFERROR(INDEX('Hoja de Trabajo para listado'!$AB$155:$BA$1048576,MATCH($A175,'Hoja de Trabajo para listado'!$AB$155:$AB$1048576,0),MATCH((CUADRO!Q$5&amp;$E175),'Hoja de Trabajo para listado'!$AB$151:$BA$151,0)),0)+IFERROR(INDEX('Hoja de Trabajo para listado'!$BC$155:$CB$1048576,MATCH($A175,'Hoja de Trabajo para listado'!$BC$155:$BC$1048576,0),MATCH((CUADRO!Q$5&amp;$E175),'Hoja de Trabajo para listado'!$BC$151:$CB$151,0)),0)+IFERROR(INDEX('Hoja de Trabajo para listado'!$DE$153:$DG$274,MATCH($A175,'Hoja de Trabajo para listado'!$DE$153:$DE$1048576,0),MATCH((CUADRO!Q$5&amp;$E175),'Hoja de Trabajo para listado'!$DE$151:$DG$151,0)),0)+IFERROR(INDEX('Hoja de Trabajo para listado'!$CD$155:$DC$1048576,MATCH($A175,'Hoja de Trabajo para listado'!$CD$155:$CD$1048576,0),MATCH((CUADRO!Q$5&amp;$E175),'Hoja de Trabajo para listado'!$CD$151:$DC$151,0)),0)</f>
        <v>0</v>
      </c>
      <c r="R175" s="245">
        <f t="shared" ca="1" si="7"/>
        <v>950</v>
      </c>
      <c r="S175" s="245">
        <f ca="1">+R174+R175</f>
        <v>950</v>
      </c>
      <c r="T175" s="245">
        <f ca="1">+S175</f>
        <v>950</v>
      </c>
      <c r="U175" s="244">
        <f t="shared" si="8"/>
        <v>2</v>
      </c>
      <c r="V175" s="333" t="str">
        <f>+VLOOKUP(A175,bd_lista!$A$3:$E$590,5,FALSE)</f>
        <v>Instituciones Descentralizadas</v>
      </c>
      <c r="W175" s="384"/>
      <c r="X175" s="242">
        <f>+VLOOKUP(A175,[3]Sheet1!$A$13:$D$744,4,FALSE)</f>
        <v>47</v>
      </c>
      <c r="Y175" s="242" t="str">
        <f>+VLOOKUP(X175,bd_lista!$A$3:$C$590,3,FALSE)</f>
        <v>Ministerio de Desarrollo Rural y Tierras</v>
      </c>
      <c r="Z175" s="292"/>
      <c r="AA175" s="321"/>
    </row>
    <row r="176" spans="1:27" ht="15" customHeight="1">
      <c r="A176" s="251">
        <v>265</v>
      </c>
      <c r="B176" s="388">
        <f>+A176</f>
        <v>265</v>
      </c>
      <c r="C176" s="247" t="str">
        <f>+VLOOKUP(A176,bd_lista!$A$3:$C$590,3,FALSE)</f>
        <v>Direc. Dptal. de Educación  Chuquisaca</v>
      </c>
      <c r="D176" s="385" t="str">
        <f>+C176</f>
        <v>Direc. Dptal. de Educación  Chuquisaca</v>
      </c>
      <c r="E176" s="247" t="s">
        <v>1304</v>
      </c>
      <c r="F176" s="243">
        <f ca="1">+IFERROR(INDEX('Hoja de Trabajo para listado'!$A$155:$Z$1048576,MATCH($A176,'Hoja de Trabajo para listado'!$A$155:$A$1048576,0),MATCH((CUADRO!F$5&amp;$E176),'Hoja de Trabajo para listado'!$A$151:$Z$151,0)),0)+IFERROR(INDEX('Hoja de Trabajo para listado'!$AB$155:$BA$1048576,MATCH($A176,'Hoja de Trabajo para listado'!$AB$155:$AB$1048576,0),MATCH((CUADRO!F$5&amp;$E176),'Hoja de Trabajo para listado'!$AB$151:$BA$151,0)),0)+IFERROR(INDEX('Hoja de Trabajo para listado'!$BC$155:$CB$1048576,MATCH($A176,'Hoja de Trabajo para listado'!$BC$155:$BC$1048576,0),MATCH((CUADRO!F$5&amp;$E176),'Hoja de Trabajo para listado'!$BC$151:$CB$151,0)),0)+IFERROR(INDEX('Hoja de Trabajo para listado'!$DE$153:$DG$274,MATCH($A176,'Hoja de Trabajo para listado'!$DE$153:$DE$1048576,0),MATCH((CUADRO!F$5&amp;$E176),'Hoja de Trabajo para listado'!$DE$151:$DG$151,0)),0)+IFERROR(INDEX('Hoja de Trabajo para listado'!$CD$155:$DC$1048576,MATCH($A176,'Hoja de Trabajo para listado'!$CD$155:$CD$1048576,0),MATCH((CUADRO!F$5&amp;$E176),'Hoja de Trabajo para listado'!$CD$151:$DC$151,0)),0)</f>
        <v>0</v>
      </c>
      <c r="G176" s="243">
        <f ca="1">+IFERROR(INDEX('Hoja de Trabajo para listado'!$A$155:$Z$1048576,MATCH($A176,'Hoja de Trabajo para listado'!$A$155:$A$1048576,0),MATCH((CUADRO!G$5&amp;$E176),'Hoja de Trabajo para listado'!$A$151:$Z$151,0)),0)+IFERROR(INDEX('Hoja de Trabajo para listado'!$AB$155:$BA$1048576,MATCH($A176,'Hoja de Trabajo para listado'!$AB$155:$AB$1048576,0),MATCH((CUADRO!G$5&amp;$E176),'Hoja de Trabajo para listado'!$AB$151:$BA$151,0)),0)+IFERROR(INDEX('Hoja de Trabajo para listado'!$BC$155:$CB$1048576,MATCH($A176,'Hoja de Trabajo para listado'!$BC$155:$BC$1048576,0),MATCH((CUADRO!G$5&amp;$E176),'Hoja de Trabajo para listado'!$BC$151:$CB$151,0)),0)+IFERROR(INDEX('Hoja de Trabajo para listado'!$DE$153:$DG$274,MATCH($A176,'Hoja de Trabajo para listado'!$DE$153:$DE$1048576,0),MATCH((CUADRO!G$5&amp;$E176),'Hoja de Trabajo para listado'!$DE$151:$DG$151,0)),0)+IFERROR(INDEX('Hoja de Trabajo para listado'!$CD$155:$DC$1048576,MATCH($A176,'Hoja de Trabajo para listado'!$CD$155:$CD$1048576,0),MATCH((CUADRO!G$5&amp;$E176),'Hoja de Trabajo para listado'!$CD$151:$DC$151,0)),0)</f>
        <v>0</v>
      </c>
      <c r="H176" s="243">
        <f ca="1">+IFERROR(INDEX('Hoja de Trabajo para listado'!$A$155:$Z$1048576,MATCH($A176,'Hoja de Trabajo para listado'!$A$155:$A$1048576,0),MATCH((CUADRO!H$5&amp;$E176),'Hoja de Trabajo para listado'!$A$151:$Z$151,0)),0)+IFERROR(INDEX('Hoja de Trabajo para listado'!$AB$155:$BA$1048576,MATCH($A176,'Hoja de Trabajo para listado'!$AB$155:$AB$1048576,0),MATCH((CUADRO!H$5&amp;$E176),'Hoja de Trabajo para listado'!$AB$151:$BA$151,0)),0)+IFERROR(INDEX('Hoja de Trabajo para listado'!$BC$155:$CB$1048576,MATCH($A176,'Hoja de Trabajo para listado'!$BC$155:$BC$1048576,0),MATCH((CUADRO!H$5&amp;$E176),'Hoja de Trabajo para listado'!$BC$151:$CB$151,0)),0)+IFERROR(INDEX('Hoja de Trabajo para listado'!$DE$153:$DG$274,MATCH($A176,'Hoja de Trabajo para listado'!$DE$153:$DE$1048576,0),MATCH((CUADRO!H$5&amp;$E176),'Hoja de Trabajo para listado'!$DE$151:$DG$151,0)),0)+IFERROR(INDEX('Hoja de Trabajo para listado'!$CD$155:$DC$1048576,MATCH($A176,'Hoja de Trabajo para listado'!$CD$155:$CD$1048576,0),MATCH((CUADRO!H$5&amp;$E176),'Hoja de Trabajo para listado'!$CD$151:$DC$151,0)),0)</f>
        <v>0</v>
      </c>
      <c r="I176" s="243">
        <f ca="1">+IFERROR(INDEX('Hoja de Trabajo para listado'!$A$155:$Z$1048576,MATCH($A176,'Hoja de Trabajo para listado'!$A$155:$A$1048576,0),MATCH((CUADRO!I$5&amp;$E176),'Hoja de Trabajo para listado'!$A$151:$Z$151,0)),0)+IFERROR(INDEX('Hoja de Trabajo para listado'!$AB$155:$BA$1048576,MATCH($A176,'Hoja de Trabajo para listado'!$AB$155:$AB$1048576,0),MATCH((CUADRO!I$5&amp;$E176),'Hoja de Trabajo para listado'!$AB$151:$BA$151,0)),0)+IFERROR(INDEX('Hoja de Trabajo para listado'!$BC$155:$CB$1048576,MATCH($A176,'Hoja de Trabajo para listado'!$BC$155:$BC$1048576,0),MATCH((CUADRO!I$5&amp;$E176),'Hoja de Trabajo para listado'!$BC$151:$CB$151,0)),0)+IFERROR(INDEX('Hoja de Trabajo para listado'!$DE$153:$DG$274,MATCH($A176,'Hoja de Trabajo para listado'!$DE$153:$DE$1048576,0),MATCH((CUADRO!I$5&amp;$E176),'Hoja de Trabajo para listado'!$DE$151:$DG$151,0)),0)+IFERROR(INDEX('Hoja de Trabajo para listado'!$CD$155:$DC$1048576,MATCH($A176,'Hoja de Trabajo para listado'!$CD$155:$CD$1048576,0),MATCH((CUADRO!I$5&amp;$E176),'Hoja de Trabajo para listado'!$CD$151:$DC$151,0)),0)</f>
        <v>0</v>
      </c>
      <c r="J176" s="243">
        <f ca="1">+IFERROR(INDEX('Hoja de Trabajo para listado'!$A$155:$Z$1048576,MATCH($A176,'Hoja de Trabajo para listado'!$A$155:$A$1048576,0),MATCH((CUADRO!J$5&amp;$E176),'Hoja de Trabajo para listado'!$A$151:$Z$151,0)),0)+IFERROR(INDEX('Hoja de Trabajo para listado'!$AB$155:$BA$1048576,MATCH($A176,'Hoja de Trabajo para listado'!$AB$155:$AB$1048576,0),MATCH((CUADRO!J$5&amp;$E176),'Hoja de Trabajo para listado'!$AB$151:$BA$151,0)),0)+IFERROR(INDEX('Hoja de Trabajo para listado'!$BC$155:$CB$1048576,MATCH($A176,'Hoja de Trabajo para listado'!$BC$155:$BC$1048576,0),MATCH((CUADRO!J$5&amp;$E176),'Hoja de Trabajo para listado'!$BC$151:$CB$151,0)),0)+IFERROR(INDEX('Hoja de Trabajo para listado'!$DE$153:$DG$274,MATCH($A176,'Hoja de Trabajo para listado'!$DE$153:$DE$1048576,0),MATCH((CUADRO!J$5&amp;$E176),'Hoja de Trabajo para listado'!$DE$151:$DG$151,0)),0)+IFERROR(INDEX('Hoja de Trabajo para listado'!$CD$155:$DC$1048576,MATCH($A176,'Hoja de Trabajo para listado'!$CD$155:$CD$1048576,0),MATCH((CUADRO!J$5&amp;$E176),'Hoja de Trabajo para listado'!$CD$151:$DC$151,0)),0)</f>
        <v>0</v>
      </c>
      <c r="K176" s="243">
        <f ca="1">+IFERROR(INDEX('Hoja de Trabajo para listado'!$A$155:$Z$1048576,MATCH($A176,'Hoja de Trabajo para listado'!$A$155:$A$1048576,0),MATCH((CUADRO!K$5&amp;$E176),'Hoja de Trabajo para listado'!$A$151:$Z$151,0)),0)+IFERROR(INDEX('Hoja de Trabajo para listado'!$AB$155:$BA$1048576,MATCH($A176,'Hoja de Trabajo para listado'!$AB$155:$AB$1048576,0),MATCH((CUADRO!K$5&amp;$E176),'Hoja de Trabajo para listado'!$AB$151:$BA$151,0)),0)+IFERROR(INDEX('Hoja de Trabajo para listado'!$BC$155:$CB$1048576,MATCH($A176,'Hoja de Trabajo para listado'!$BC$155:$BC$1048576,0),MATCH((CUADRO!K$5&amp;$E176),'Hoja de Trabajo para listado'!$BC$151:$CB$151,0)),0)+IFERROR(INDEX('Hoja de Trabajo para listado'!$DE$153:$DG$274,MATCH($A176,'Hoja de Trabajo para listado'!$DE$153:$DE$1048576,0),MATCH((CUADRO!K$5&amp;$E176),'Hoja de Trabajo para listado'!$DE$151:$DG$151,0)),0)+IFERROR(INDEX('Hoja de Trabajo para listado'!$CD$155:$DC$1048576,MATCH($A176,'Hoja de Trabajo para listado'!$CD$155:$CD$1048576,0),MATCH((CUADRO!K$5&amp;$E176),'Hoja de Trabajo para listado'!$CD$151:$DC$151,0)),0)</f>
        <v>0</v>
      </c>
      <c r="L176" s="243">
        <f ca="1">+IFERROR(INDEX('Hoja de Trabajo para listado'!$A$155:$Z$1048576,MATCH($A176,'Hoja de Trabajo para listado'!$A$155:$A$1048576,0),MATCH((CUADRO!L$5&amp;$E176),'Hoja de Trabajo para listado'!$A$151:$Z$151,0)),0)+IFERROR(INDEX('Hoja de Trabajo para listado'!$AB$155:$BA$1048576,MATCH($A176,'Hoja de Trabajo para listado'!$AB$155:$AB$1048576,0),MATCH((CUADRO!L$5&amp;$E176),'Hoja de Trabajo para listado'!$AB$151:$BA$151,0)),0)+IFERROR(INDEX('Hoja de Trabajo para listado'!$BC$155:$CB$1048576,MATCH($A176,'Hoja de Trabajo para listado'!$BC$155:$BC$1048576,0),MATCH((CUADRO!L$5&amp;$E176),'Hoja de Trabajo para listado'!$BC$151:$CB$151,0)),0)+IFERROR(INDEX('Hoja de Trabajo para listado'!$DE$153:$DG$274,MATCH($A176,'Hoja de Trabajo para listado'!$DE$153:$DE$1048576,0),MATCH((CUADRO!L$5&amp;$E176),'Hoja de Trabajo para listado'!$DE$151:$DG$151,0)),0)+IFERROR(INDEX('Hoja de Trabajo para listado'!$CD$155:$DC$1048576,MATCH($A176,'Hoja de Trabajo para listado'!$CD$155:$CD$1048576,0),MATCH((CUADRO!L$5&amp;$E176),'Hoja de Trabajo para listado'!$CD$151:$DC$151,0)),0)</f>
        <v>0</v>
      </c>
      <c r="M176" s="243">
        <f ca="1">+IFERROR(INDEX('Hoja de Trabajo para listado'!$A$155:$Z$1048576,MATCH($A176,'Hoja de Trabajo para listado'!$A$155:$A$1048576,0),MATCH((CUADRO!M$5&amp;$E176),'Hoja de Trabajo para listado'!$A$151:$Z$151,0)),0)+IFERROR(INDEX('Hoja de Trabajo para listado'!$AB$155:$BA$1048576,MATCH($A176,'Hoja de Trabajo para listado'!$AB$155:$AB$1048576,0),MATCH((CUADRO!M$5&amp;$E176),'Hoja de Trabajo para listado'!$AB$151:$BA$151,0)),0)+IFERROR(INDEX('Hoja de Trabajo para listado'!$BC$155:$CB$1048576,MATCH($A176,'Hoja de Trabajo para listado'!$BC$155:$BC$1048576,0),MATCH((CUADRO!M$5&amp;$E176),'Hoja de Trabajo para listado'!$BC$151:$CB$151,0)),0)+IFERROR(INDEX('Hoja de Trabajo para listado'!$DE$153:$DG$274,MATCH($A176,'Hoja de Trabajo para listado'!$DE$153:$DE$1048576,0),MATCH((CUADRO!M$5&amp;$E176),'Hoja de Trabajo para listado'!$DE$151:$DG$151,0)),0)+IFERROR(INDEX('Hoja de Trabajo para listado'!$CD$155:$DC$1048576,MATCH($A176,'Hoja de Trabajo para listado'!$CD$155:$CD$1048576,0),MATCH((CUADRO!M$5&amp;$E176),'Hoja de Trabajo para listado'!$CD$151:$DC$151,0)),0)</f>
        <v>0</v>
      </c>
      <c r="N176" s="243">
        <f ca="1">+IFERROR(INDEX('Hoja de Trabajo para listado'!$A$155:$Z$1048576,MATCH($A176,'Hoja de Trabajo para listado'!$A$155:$A$1048576,0),MATCH((CUADRO!N$5&amp;$E176),'Hoja de Trabajo para listado'!$A$151:$Z$151,0)),0)+IFERROR(INDEX('Hoja de Trabajo para listado'!$AB$155:$BA$1048576,MATCH($A176,'Hoja de Trabajo para listado'!$AB$155:$AB$1048576,0),MATCH((CUADRO!N$5&amp;$E176),'Hoja de Trabajo para listado'!$AB$151:$BA$151,0)),0)+IFERROR(INDEX('Hoja de Trabajo para listado'!$BC$155:$CB$1048576,MATCH($A176,'Hoja de Trabajo para listado'!$BC$155:$BC$1048576,0),MATCH((CUADRO!N$5&amp;$E176),'Hoja de Trabajo para listado'!$BC$151:$CB$151,0)),0)+IFERROR(INDEX('Hoja de Trabajo para listado'!$DE$153:$DG$274,MATCH($A176,'Hoja de Trabajo para listado'!$DE$153:$DE$1048576,0),MATCH((CUADRO!N$5&amp;$E176),'Hoja de Trabajo para listado'!$DE$151:$DG$151,0)),0)+IFERROR(INDEX('Hoja de Trabajo para listado'!$CD$155:$DC$1048576,MATCH($A176,'Hoja de Trabajo para listado'!$CD$155:$CD$1048576,0),MATCH((CUADRO!N$5&amp;$E176),'Hoja de Trabajo para listado'!$CD$151:$DC$151,0)),0)</f>
        <v>0</v>
      </c>
      <c r="O176" s="243">
        <f ca="1">+IFERROR(INDEX('Hoja de Trabajo para listado'!$A$155:$Z$1048576,MATCH($A176,'Hoja de Trabajo para listado'!$A$155:$A$1048576,0),MATCH((CUADRO!O$5&amp;$E176),'Hoja de Trabajo para listado'!$A$151:$Z$151,0)),0)+IFERROR(INDEX('Hoja de Trabajo para listado'!$AB$155:$BA$1048576,MATCH($A176,'Hoja de Trabajo para listado'!$AB$155:$AB$1048576,0),MATCH((CUADRO!O$5&amp;$E176),'Hoja de Trabajo para listado'!$AB$151:$BA$151,0)),0)+IFERROR(INDEX('Hoja de Trabajo para listado'!$BC$155:$CB$1048576,MATCH($A176,'Hoja de Trabajo para listado'!$BC$155:$BC$1048576,0),MATCH((CUADRO!O$5&amp;$E176),'Hoja de Trabajo para listado'!$BC$151:$CB$151,0)),0)+IFERROR(INDEX('Hoja de Trabajo para listado'!$DE$153:$DG$274,MATCH($A176,'Hoja de Trabajo para listado'!$DE$153:$DE$1048576,0),MATCH((CUADRO!O$5&amp;$E176),'Hoja de Trabajo para listado'!$DE$151:$DG$151,0)),0)+IFERROR(INDEX('Hoja de Trabajo para listado'!$CD$155:$DC$1048576,MATCH($A176,'Hoja de Trabajo para listado'!$CD$155:$CD$1048576,0),MATCH((CUADRO!O$5&amp;$E176),'Hoja de Trabajo para listado'!$CD$151:$DC$151,0)),0)</f>
        <v>0</v>
      </c>
      <c r="P176" s="243">
        <f ca="1">+IFERROR(INDEX('Hoja de Trabajo para listado'!$A$155:$Z$1048576,MATCH($A176,'Hoja de Trabajo para listado'!$A$155:$A$1048576,0),MATCH((CUADRO!P$5&amp;$E176),'Hoja de Trabajo para listado'!$A$151:$Z$151,0)),0)+IFERROR(INDEX('Hoja de Trabajo para listado'!$AB$155:$BA$1048576,MATCH($A176,'Hoja de Trabajo para listado'!$AB$155:$AB$1048576,0),MATCH((CUADRO!P$5&amp;$E176),'Hoja de Trabajo para listado'!$AB$151:$BA$151,0)),0)+IFERROR(INDEX('Hoja de Trabajo para listado'!$BC$155:$CB$1048576,MATCH($A176,'Hoja de Trabajo para listado'!$BC$155:$BC$1048576,0),MATCH((CUADRO!P$5&amp;$E176),'Hoja de Trabajo para listado'!$BC$151:$CB$151,0)),0)+IFERROR(INDEX('Hoja de Trabajo para listado'!$DE$153:$DG$274,MATCH($A176,'Hoja de Trabajo para listado'!$DE$153:$DE$1048576,0),MATCH((CUADRO!P$5&amp;$E176),'Hoja de Trabajo para listado'!$DE$151:$DG$151,0)),0)+IFERROR(INDEX('Hoja de Trabajo para listado'!$CD$155:$DC$1048576,MATCH($A176,'Hoja de Trabajo para listado'!$CD$155:$CD$1048576,0),MATCH((CUADRO!P$5&amp;$E176),'Hoja de Trabajo para listado'!$CD$151:$DC$151,0)),0)</f>
        <v>0</v>
      </c>
      <c r="Q176" s="243">
        <f ca="1">+IFERROR(INDEX('Hoja de Trabajo para listado'!$A$155:$Z$1048576,MATCH($A176,'Hoja de Trabajo para listado'!$A$155:$A$1048576,0),MATCH((CUADRO!Q$5&amp;$E176),'Hoja de Trabajo para listado'!$A$151:$Z$151,0)),0)+IFERROR(INDEX('Hoja de Trabajo para listado'!$AB$155:$BA$1048576,MATCH($A176,'Hoja de Trabajo para listado'!$AB$155:$AB$1048576,0),MATCH((CUADRO!Q$5&amp;$E176),'Hoja de Trabajo para listado'!$AB$151:$BA$151,0)),0)+IFERROR(INDEX('Hoja de Trabajo para listado'!$BC$155:$CB$1048576,MATCH($A176,'Hoja de Trabajo para listado'!$BC$155:$BC$1048576,0),MATCH((CUADRO!Q$5&amp;$E176),'Hoja de Trabajo para listado'!$BC$151:$CB$151,0)),0)+IFERROR(INDEX('Hoja de Trabajo para listado'!$DE$153:$DG$274,MATCH($A176,'Hoja de Trabajo para listado'!$DE$153:$DE$1048576,0),MATCH((CUADRO!Q$5&amp;$E176),'Hoja de Trabajo para listado'!$DE$151:$DG$151,0)),0)+IFERROR(INDEX('Hoja de Trabajo para listado'!$CD$155:$DC$1048576,MATCH($A176,'Hoja de Trabajo para listado'!$CD$155:$CD$1048576,0),MATCH((CUADRO!Q$5&amp;$E176),'Hoja de Trabajo para listado'!$CD$151:$DC$151,0)),0)</f>
        <v>0</v>
      </c>
      <c r="R176" s="243">
        <f t="shared" ca="1" si="7"/>
        <v>0</v>
      </c>
      <c r="S176" s="243"/>
      <c r="T176" s="243">
        <f ca="1">+T177</f>
        <v>3097.91</v>
      </c>
      <c r="U176" s="242">
        <f t="shared" si="8"/>
        <v>1</v>
      </c>
      <c r="V176" s="333" t="str">
        <f>+VLOOKUP(A176,bd_lista!$A$3:$E$590,5,FALSE)</f>
        <v>Instituciones Descentralizadas</v>
      </c>
      <c r="W176" s="383" t="str">
        <f>+V176</f>
        <v>Instituciones Descentralizadas</v>
      </c>
      <c r="X176" s="242">
        <f>+VLOOKUP(A176,[3]Sheet1!$A$13:$D$744,4,FALSE)</f>
        <v>16</v>
      </c>
      <c r="Y176" s="242" t="str">
        <f>+VLOOKUP(X176,bd_lista!$A$3:$C$590,3,FALSE)</f>
        <v>Ministerio de Educación</v>
      </c>
      <c r="Z176" s="294">
        <f>+X176</f>
        <v>16</v>
      </c>
      <c r="AA176" s="319" t="str">
        <f>+Y176</f>
        <v>Ministerio de Educación</v>
      </c>
    </row>
    <row r="177" spans="1:27" ht="15" customHeight="1">
      <c r="A177" s="32">
        <v>265</v>
      </c>
      <c r="B177" s="389"/>
      <c r="C177" s="333" t="str">
        <f>+VLOOKUP(A177,bd_lista!$A$3:$C$590,3,FALSE)</f>
        <v>Direc. Dptal. de Educación  Chuquisaca</v>
      </c>
      <c r="D177" s="386"/>
      <c r="E177" s="333" t="s">
        <v>1305</v>
      </c>
      <c r="F177" s="245">
        <f ca="1">+IFERROR(INDEX('Hoja de Trabajo para listado'!$A$155:$Z$1048576,MATCH($A177,'Hoja de Trabajo para listado'!$A$155:$A$1048576,0),MATCH((CUADRO!F$5&amp;$E177),'Hoja de Trabajo para listado'!$A$151:$Z$151,0)),0)+IFERROR(INDEX('Hoja de Trabajo para listado'!$AB$155:$BA$1048576,MATCH($A177,'Hoja de Trabajo para listado'!$AB$155:$AB$1048576,0),MATCH((CUADRO!F$5&amp;$E177),'Hoja de Trabajo para listado'!$AB$151:$BA$151,0)),0)+IFERROR(INDEX('Hoja de Trabajo para listado'!$BC$155:$CB$1048576,MATCH($A177,'Hoja de Trabajo para listado'!$BC$155:$BC$1048576,0),MATCH((CUADRO!F$5&amp;$E177),'Hoja de Trabajo para listado'!$BC$151:$CB$151,0)),0)+IFERROR(INDEX('Hoja de Trabajo para listado'!$DE$153:$DG$274,MATCH($A177,'Hoja de Trabajo para listado'!$DE$153:$DE$1048576,0),MATCH((CUADRO!F$5&amp;$E177),'Hoja de Trabajo para listado'!$DE$151:$DG$151,0)),0)+IFERROR(INDEX('Hoja de Trabajo para listado'!$CD$155:$DC$1048576,MATCH($A177,'Hoja de Trabajo para listado'!$CD$155:$CD$1048576,0),MATCH((CUADRO!F$5&amp;$E177),'Hoja de Trabajo para listado'!$CD$151:$DC$151,0)),0)</f>
        <v>3097.91</v>
      </c>
      <c r="G177" s="245">
        <f ca="1">+IFERROR(INDEX('Hoja de Trabajo para listado'!$A$155:$Z$1048576,MATCH($A177,'Hoja de Trabajo para listado'!$A$155:$A$1048576,0),MATCH((CUADRO!G$5&amp;$E177),'Hoja de Trabajo para listado'!$A$151:$Z$151,0)),0)+IFERROR(INDEX('Hoja de Trabajo para listado'!$AB$155:$BA$1048576,MATCH($A177,'Hoja de Trabajo para listado'!$AB$155:$AB$1048576,0),MATCH((CUADRO!G$5&amp;$E177),'Hoja de Trabajo para listado'!$AB$151:$BA$151,0)),0)+IFERROR(INDEX('Hoja de Trabajo para listado'!$BC$155:$CB$1048576,MATCH($A177,'Hoja de Trabajo para listado'!$BC$155:$BC$1048576,0),MATCH((CUADRO!G$5&amp;$E177),'Hoja de Trabajo para listado'!$BC$151:$CB$151,0)),0)+IFERROR(INDEX('Hoja de Trabajo para listado'!$DE$153:$DG$274,MATCH($A177,'Hoja de Trabajo para listado'!$DE$153:$DE$1048576,0),MATCH((CUADRO!G$5&amp;$E177),'Hoja de Trabajo para listado'!$DE$151:$DG$151,0)),0)+IFERROR(INDEX('Hoja de Trabajo para listado'!$CD$155:$DC$1048576,MATCH($A177,'Hoja de Trabajo para listado'!$CD$155:$CD$1048576,0),MATCH((CUADRO!G$5&amp;$E177),'Hoja de Trabajo para listado'!$CD$151:$DC$151,0)),0)</f>
        <v>0</v>
      </c>
      <c r="H177" s="245">
        <f ca="1">+IFERROR(INDEX('Hoja de Trabajo para listado'!$A$155:$Z$1048576,MATCH($A177,'Hoja de Trabajo para listado'!$A$155:$A$1048576,0),MATCH((CUADRO!H$5&amp;$E177),'Hoja de Trabajo para listado'!$A$151:$Z$151,0)),0)+IFERROR(INDEX('Hoja de Trabajo para listado'!$AB$155:$BA$1048576,MATCH($A177,'Hoja de Trabajo para listado'!$AB$155:$AB$1048576,0),MATCH((CUADRO!H$5&amp;$E177),'Hoja de Trabajo para listado'!$AB$151:$BA$151,0)),0)+IFERROR(INDEX('Hoja de Trabajo para listado'!$BC$155:$CB$1048576,MATCH($A177,'Hoja de Trabajo para listado'!$BC$155:$BC$1048576,0),MATCH((CUADRO!H$5&amp;$E177),'Hoja de Trabajo para listado'!$BC$151:$CB$151,0)),0)+IFERROR(INDEX('Hoja de Trabajo para listado'!$DE$153:$DG$274,MATCH($A177,'Hoja de Trabajo para listado'!$DE$153:$DE$1048576,0),MATCH((CUADRO!H$5&amp;$E177),'Hoja de Trabajo para listado'!$DE$151:$DG$151,0)),0)+IFERROR(INDEX('Hoja de Trabajo para listado'!$CD$155:$DC$1048576,MATCH($A177,'Hoja de Trabajo para listado'!$CD$155:$CD$1048576,0),MATCH((CUADRO!H$5&amp;$E177),'Hoja de Trabajo para listado'!$CD$151:$DC$151,0)),0)</f>
        <v>0</v>
      </c>
      <c r="I177" s="245">
        <f ca="1">+IFERROR(INDEX('Hoja de Trabajo para listado'!$A$155:$Z$1048576,MATCH($A177,'Hoja de Trabajo para listado'!$A$155:$A$1048576,0),MATCH((CUADRO!I$5&amp;$E177),'Hoja de Trabajo para listado'!$A$151:$Z$151,0)),0)+IFERROR(INDEX('Hoja de Trabajo para listado'!$AB$155:$BA$1048576,MATCH($A177,'Hoja de Trabajo para listado'!$AB$155:$AB$1048576,0),MATCH((CUADRO!I$5&amp;$E177),'Hoja de Trabajo para listado'!$AB$151:$BA$151,0)),0)+IFERROR(INDEX('Hoja de Trabajo para listado'!$BC$155:$CB$1048576,MATCH($A177,'Hoja de Trabajo para listado'!$BC$155:$BC$1048576,0),MATCH((CUADRO!I$5&amp;$E177),'Hoja de Trabajo para listado'!$BC$151:$CB$151,0)),0)+IFERROR(INDEX('Hoja de Trabajo para listado'!$DE$153:$DG$274,MATCH($A177,'Hoja de Trabajo para listado'!$DE$153:$DE$1048576,0),MATCH((CUADRO!I$5&amp;$E177),'Hoja de Trabajo para listado'!$DE$151:$DG$151,0)),0)+IFERROR(INDEX('Hoja de Trabajo para listado'!$CD$155:$DC$1048576,MATCH($A177,'Hoja de Trabajo para listado'!$CD$155:$CD$1048576,0),MATCH((CUADRO!I$5&amp;$E177),'Hoja de Trabajo para listado'!$CD$151:$DC$151,0)),0)</f>
        <v>0</v>
      </c>
      <c r="J177" s="245">
        <f ca="1">+IFERROR(INDEX('Hoja de Trabajo para listado'!$A$155:$Z$1048576,MATCH($A177,'Hoja de Trabajo para listado'!$A$155:$A$1048576,0),MATCH((CUADRO!J$5&amp;$E177),'Hoja de Trabajo para listado'!$A$151:$Z$151,0)),0)+IFERROR(INDEX('Hoja de Trabajo para listado'!$AB$155:$BA$1048576,MATCH($A177,'Hoja de Trabajo para listado'!$AB$155:$AB$1048576,0),MATCH((CUADRO!J$5&amp;$E177),'Hoja de Trabajo para listado'!$AB$151:$BA$151,0)),0)+IFERROR(INDEX('Hoja de Trabajo para listado'!$BC$155:$CB$1048576,MATCH($A177,'Hoja de Trabajo para listado'!$BC$155:$BC$1048576,0),MATCH((CUADRO!J$5&amp;$E177),'Hoja de Trabajo para listado'!$BC$151:$CB$151,0)),0)+IFERROR(INDEX('Hoja de Trabajo para listado'!$DE$153:$DG$274,MATCH($A177,'Hoja de Trabajo para listado'!$DE$153:$DE$1048576,0),MATCH((CUADRO!J$5&amp;$E177),'Hoja de Trabajo para listado'!$DE$151:$DG$151,0)),0)+IFERROR(INDEX('Hoja de Trabajo para listado'!$CD$155:$DC$1048576,MATCH($A177,'Hoja de Trabajo para listado'!$CD$155:$CD$1048576,0),MATCH((CUADRO!J$5&amp;$E177),'Hoja de Trabajo para listado'!$CD$151:$DC$151,0)),0)</f>
        <v>0</v>
      </c>
      <c r="K177" s="245">
        <f ca="1">+IFERROR(INDEX('Hoja de Trabajo para listado'!$A$155:$Z$1048576,MATCH($A177,'Hoja de Trabajo para listado'!$A$155:$A$1048576,0),MATCH((CUADRO!K$5&amp;$E177),'Hoja de Trabajo para listado'!$A$151:$Z$151,0)),0)+IFERROR(INDEX('Hoja de Trabajo para listado'!$AB$155:$BA$1048576,MATCH($A177,'Hoja de Trabajo para listado'!$AB$155:$AB$1048576,0),MATCH((CUADRO!K$5&amp;$E177),'Hoja de Trabajo para listado'!$AB$151:$BA$151,0)),0)+IFERROR(INDEX('Hoja de Trabajo para listado'!$BC$155:$CB$1048576,MATCH($A177,'Hoja de Trabajo para listado'!$BC$155:$BC$1048576,0),MATCH((CUADRO!K$5&amp;$E177),'Hoja de Trabajo para listado'!$BC$151:$CB$151,0)),0)+IFERROR(INDEX('Hoja de Trabajo para listado'!$DE$153:$DG$274,MATCH($A177,'Hoja de Trabajo para listado'!$DE$153:$DE$1048576,0),MATCH((CUADRO!K$5&amp;$E177),'Hoja de Trabajo para listado'!$DE$151:$DG$151,0)),0)+IFERROR(INDEX('Hoja de Trabajo para listado'!$CD$155:$DC$1048576,MATCH($A177,'Hoja de Trabajo para listado'!$CD$155:$CD$1048576,0),MATCH((CUADRO!K$5&amp;$E177),'Hoja de Trabajo para listado'!$CD$151:$DC$151,0)),0)</f>
        <v>0</v>
      </c>
      <c r="L177" s="245">
        <f ca="1">+IFERROR(INDEX('Hoja de Trabajo para listado'!$A$155:$Z$1048576,MATCH($A177,'Hoja de Trabajo para listado'!$A$155:$A$1048576,0),MATCH((CUADRO!L$5&amp;$E177),'Hoja de Trabajo para listado'!$A$151:$Z$151,0)),0)+IFERROR(INDEX('Hoja de Trabajo para listado'!$AB$155:$BA$1048576,MATCH($A177,'Hoja de Trabajo para listado'!$AB$155:$AB$1048576,0),MATCH((CUADRO!L$5&amp;$E177),'Hoja de Trabajo para listado'!$AB$151:$BA$151,0)),0)+IFERROR(INDEX('Hoja de Trabajo para listado'!$BC$155:$CB$1048576,MATCH($A177,'Hoja de Trabajo para listado'!$BC$155:$BC$1048576,0),MATCH((CUADRO!L$5&amp;$E177),'Hoja de Trabajo para listado'!$BC$151:$CB$151,0)),0)+IFERROR(INDEX('Hoja de Trabajo para listado'!$DE$153:$DG$274,MATCH($A177,'Hoja de Trabajo para listado'!$DE$153:$DE$1048576,0),MATCH((CUADRO!L$5&amp;$E177),'Hoja de Trabajo para listado'!$DE$151:$DG$151,0)),0)+IFERROR(INDEX('Hoja de Trabajo para listado'!$CD$155:$DC$1048576,MATCH($A177,'Hoja de Trabajo para listado'!$CD$155:$CD$1048576,0),MATCH((CUADRO!L$5&amp;$E177),'Hoja de Trabajo para listado'!$CD$151:$DC$151,0)),0)</f>
        <v>0</v>
      </c>
      <c r="M177" s="245">
        <f ca="1">+IFERROR(INDEX('Hoja de Trabajo para listado'!$A$155:$Z$1048576,MATCH($A177,'Hoja de Trabajo para listado'!$A$155:$A$1048576,0),MATCH((CUADRO!M$5&amp;$E177),'Hoja de Trabajo para listado'!$A$151:$Z$151,0)),0)+IFERROR(INDEX('Hoja de Trabajo para listado'!$AB$155:$BA$1048576,MATCH($A177,'Hoja de Trabajo para listado'!$AB$155:$AB$1048576,0),MATCH((CUADRO!M$5&amp;$E177),'Hoja de Trabajo para listado'!$AB$151:$BA$151,0)),0)+IFERROR(INDEX('Hoja de Trabajo para listado'!$BC$155:$CB$1048576,MATCH($A177,'Hoja de Trabajo para listado'!$BC$155:$BC$1048576,0),MATCH((CUADRO!M$5&amp;$E177),'Hoja de Trabajo para listado'!$BC$151:$CB$151,0)),0)+IFERROR(INDEX('Hoja de Trabajo para listado'!$DE$153:$DG$274,MATCH($A177,'Hoja de Trabajo para listado'!$DE$153:$DE$1048576,0),MATCH((CUADRO!M$5&amp;$E177),'Hoja de Trabajo para listado'!$DE$151:$DG$151,0)),0)+IFERROR(INDEX('Hoja de Trabajo para listado'!$CD$155:$DC$1048576,MATCH($A177,'Hoja de Trabajo para listado'!$CD$155:$CD$1048576,0),MATCH((CUADRO!M$5&amp;$E177),'Hoja de Trabajo para listado'!$CD$151:$DC$151,0)),0)</f>
        <v>0</v>
      </c>
      <c r="N177" s="245">
        <f ca="1">+IFERROR(INDEX('Hoja de Trabajo para listado'!$A$155:$Z$1048576,MATCH($A177,'Hoja de Trabajo para listado'!$A$155:$A$1048576,0),MATCH((CUADRO!N$5&amp;$E177),'Hoja de Trabajo para listado'!$A$151:$Z$151,0)),0)+IFERROR(INDEX('Hoja de Trabajo para listado'!$AB$155:$BA$1048576,MATCH($A177,'Hoja de Trabajo para listado'!$AB$155:$AB$1048576,0),MATCH((CUADRO!N$5&amp;$E177),'Hoja de Trabajo para listado'!$AB$151:$BA$151,0)),0)+IFERROR(INDEX('Hoja de Trabajo para listado'!$BC$155:$CB$1048576,MATCH($A177,'Hoja de Trabajo para listado'!$BC$155:$BC$1048576,0),MATCH((CUADRO!N$5&amp;$E177),'Hoja de Trabajo para listado'!$BC$151:$CB$151,0)),0)+IFERROR(INDEX('Hoja de Trabajo para listado'!$DE$153:$DG$274,MATCH($A177,'Hoja de Trabajo para listado'!$DE$153:$DE$1048576,0),MATCH((CUADRO!N$5&amp;$E177),'Hoja de Trabajo para listado'!$DE$151:$DG$151,0)),0)+IFERROR(INDEX('Hoja de Trabajo para listado'!$CD$155:$DC$1048576,MATCH($A177,'Hoja de Trabajo para listado'!$CD$155:$CD$1048576,0),MATCH((CUADRO!N$5&amp;$E177),'Hoja de Trabajo para listado'!$CD$151:$DC$151,0)),0)</f>
        <v>0</v>
      </c>
      <c r="O177" s="245">
        <f ca="1">+IFERROR(INDEX('Hoja de Trabajo para listado'!$A$155:$Z$1048576,MATCH($A177,'Hoja de Trabajo para listado'!$A$155:$A$1048576,0),MATCH((CUADRO!O$5&amp;$E177),'Hoja de Trabajo para listado'!$A$151:$Z$151,0)),0)+IFERROR(INDEX('Hoja de Trabajo para listado'!$AB$155:$BA$1048576,MATCH($A177,'Hoja de Trabajo para listado'!$AB$155:$AB$1048576,0),MATCH((CUADRO!O$5&amp;$E177),'Hoja de Trabajo para listado'!$AB$151:$BA$151,0)),0)+IFERROR(INDEX('Hoja de Trabajo para listado'!$BC$155:$CB$1048576,MATCH($A177,'Hoja de Trabajo para listado'!$BC$155:$BC$1048576,0),MATCH((CUADRO!O$5&amp;$E177),'Hoja de Trabajo para listado'!$BC$151:$CB$151,0)),0)+IFERROR(INDEX('Hoja de Trabajo para listado'!$DE$153:$DG$274,MATCH($A177,'Hoja de Trabajo para listado'!$DE$153:$DE$1048576,0),MATCH((CUADRO!O$5&amp;$E177),'Hoja de Trabajo para listado'!$DE$151:$DG$151,0)),0)+IFERROR(INDEX('Hoja de Trabajo para listado'!$CD$155:$DC$1048576,MATCH($A177,'Hoja de Trabajo para listado'!$CD$155:$CD$1048576,0),MATCH((CUADRO!O$5&amp;$E177),'Hoja de Trabajo para listado'!$CD$151:$DC$151,0)),0)</f>
        <v>0</v>
      </c>
      <c r="P177" s="245">
        <f ca="1">+IFERROR(INDEX('Hoja de Trabajo para listado'!$A$155:$Z$1048576,MATCH($A177,'Hoja de Trabajo para listado'!$A$155:$A$1048576,0),MATCH((CUADRO!P$5&amp;$E177),'Hoja de Trabajo para listado'!$A$151:$Z$151,0)),0)+IFERROR(INDEX('Hoja de Trabajo para listado'!$AB$155:$BA$1048576,MATCH($A177,'Hoja de Trabajo para listado'!$AB$155:$AB$1048576,0),MATCH((CUADRO!P$5&amp;$E177),'Hoja de Trabajo para listado'!$AB$151:$BA$151,0)),0)+IFERROR(INDEX('Hoja de Trabajo para listado'!$BC$155:$CB$1048576,MATCH($A177,'Hoja de Trabajo para listado'!$BC$155:$BC$1048576,0),MATCH((CUADRO!P$5&amp;$E177),'Hoja de Trabajo para listado'!$BC$151:$CB$151,0)),0)+IFERROR(INDEX('Hoja de Trabajo para listado'!$DE$153:$DG$274,MATCH($A177,'Hoja de Trabajo para listado'!$DE$153:$DE$1048576,0),MATCH((CUADRO!P$5&amp;$E177),'Hoja de Trabajo para listado'!$DE$151:$DG$151,0)),0)+IFERROR(INDEX('Hoja de Trabajo para listado'!$CD$155:$DC$1048576,MATCH($A177,'Hoja de Trabajo para listado'!$CD$155:$CD$1048576,0),MATCH((CUADRO!P$5&amp;$E177),'Hoja de Trabajo para listado'!$CD$151:$DC$151,0)),0)</f>
        <v>0</v>
      </c>
      <c r="Q177" s="245">
        <f ca="1">+IFERROR(INDEX('Hoja de Trabajo para listado'!$A$155:$Z$1048576,MATCH($A177,'Hoja de Trabajo para listado'!$A$155:$A$1048576,0),MATCH((CUADRO!Q$5&amp;$E177),'Hoja de Trabajo para listado'!$A$151:$Z$151,0)),0)+IFERROR(INDEX('Hoja de Trabajo para listado'!$AB$155:$BA$1048576,MATCH($A177,'Hoja de Trabajo para listado'!$AB$155:$AB$1048576,0),MATCH((CUADRO!Q$5&amp;$E177),'Hoja de Trabajo para listado'!$AB$151:$BA$151,0)),0)+IFERROR(INDEX('Hoja de Trabajo para listado'!$BC$155:$CB$1048576,MATCH($A177,'Hoja de Trabajo para listado'!$BC$155:$BC$1048576,0),MATCH((CUADRO!Q$5&amp;$E177),'Hoja de Trabajo para listado'!$BC$151:$CB$151,0)),0)+IFERROR(INDEX('Hoja de Trabajo para listado'!$DE$153:$DG$274,MATCH($A177,'Hoja de Trabajo para listado'!$DE$153:$DE$1048576,0),MATCH((CUADRO!Q$5&amp;$E177),'Hoja de Trabajo para listado'!$DE$151:$DG$151,0)),0)+IFERROR(INDEX('Hoja de Trabajo para listado'!$CD$155:$DC$1048576,MATCH($A177,'Hoja de Trabajo para listado'!$CD$155:$CD$1048576,0),MATCH((CUADRO!Q$5&amp;$E177),'Hoja de Trabajo para listado'!$CD$151:$DC$151,0)),0)</f>
        <v>0</v>
      </c>
      <c r="R177" s="245">
        <f t="shared" ca="1" si="7"/>
        <v>3097.91</v>
      </c>
      <c r="S177" s="245">
        <f ca="1">+R176+R177</f>
        <v>3097.91</v>
      </c>
      <c r="T177" s="245">
        <f ca="1">+S177</f>
        <v>3097.91</v>
      </c>
      <c r="U177" s="244">
        <f t="shared" si="8"/>
        <v>2</v>
      </c>
      <c r="V177" s="333" t="str">
        <f>+VLOOKUP(A177,bd_lista!$A$3:$E$590,5,FALSE)</f>
        <v>Instituciones Descentralizadas</v>
      </c>
      <c r="W177" s="384"/>
      <c r="X177" s="242">
        <f>+VLOOKUP(A177,[3]Sheet1!$A$13:$D$744,4,FALSE)</f>
        <v>16</v>
      </c>
      <c r="Y177" s="242" t="str">
        <f>+VLOOKUP(X177,bd_lista!$A$3:$C$590,3,FALSE)</f>
        <v>Ministerio de Educación</v>
      </c>
      <c r="Z177" s="292"/>
      <c r="AA177" s="321"/>
    </row>
    <row r="178" spans="1:27" ht="15" hidden="1" customHeight="1">
      <c r="A178" s="251">
        <v>266</v>
      </c>
      <c r="B178" s="388">
        <f>+A178</f>
        <v>266</v>
      </c>
      <c r="C178" s="247" t="str">
        <f>+VLOOKUP(A178,bd_lista!$A$3:$C$590,3,FALSE)</f>
        <v>Direc. Dptal. de Educación La Paz</v>
      </c>
      <c r="D178" s="385" t="str">
        <f>+C178</f>
        <v>Direc. Dptal. de Educación La Paz</v>
      </c>
      <c r="E178" s="247" t="s">
        <v>1304</v>
      </c>
      <c r="F178" s="243">
        <f ca="1">+IFERROR(INDEX('Hoja de Trabajo para listado'!$A$155:$Z$1048576,MATCH($A178,'Hoja de Trabajo para listado'!$A$155:$A$1048576,0),MATCH((CUADRO!F$5&amp;$E178),'Hoja de Trabajo para listado'!$A$151:$Z$151,0)),0)+IFERROR(INDEX('Hoja de Trabajo para listado'!$AB$155:$BA$1048576,MATCH($A178,'Hoja de Trabajo para listado'!$AB$155:$AB$1048576,0),MATCH((CUADRO!F$5&amp;$E178),'Hoja de Trabajo para listado'!$AB$151:$BA$151,0)),0)+IFERROR(INDEX('Hoja de Trabajo para listado'!$BC$155:$CB$1048576,MATCH($A178,'Hoja de Trabajo para listado'!$BC$155:$BC$1048576,0),MATCH((CUADRO!F$5&amp;$E178),'Hoja de Trabajo para listado'!$BC$151:$CB$151,0)),0)+IFERROR(INDEX('Hoja de Trabajo para listado'!$DE$153:$DG$274,MATCH($A178,'Hoja de Trabajo para listado'!$DE$153:$DE$1048576,0),MATCH((CUADRO!F$5&amp;$E178),'Hoja de Trabajo para listado'!$DE$151:$DG$151,0)),0)+IFERROR(INDEX('Hoja de Trabajo para listado'!$CD$155:$DC$1048576,MATCH($A178,'Hoja de Trabajo para listado'!$CD$155:$CD$1048576,0),MATCH((CUADRO!F$5&amp;$E178),'Hoja de Trabajo para listado'!$CD$151:$DC$151,0)),0)</f>
        <v>0</v>
      </c>
      <c r="G178" s="243">
        <f ca="1">+IFERROR(INDEX('Hoja de Trabajo para listado'!$A$155:$Z$1048576,MATCH($A178,'Hoja de Trabajo para listado'!$A$155:$A$1048576,0),MATCH((CUADRO!G$5&amp;$E178),'Hoja de Trabajo para listado'!$A$151:$Z$151,0)),0)+IFERROR(INDEX('Hoja de Trabajo para listado'!$AB$155:$BA$1048576,MATCH($A178,'Hoja de Trabajo para listado'!$AB$155:$AB$1048576,0),MATCH((CUADRO!G$5&amp;$E178),'Hoja de Trabajo para listado'!$AB$151:$BA$151,0)),0)+IFERROR(INDEX('Hoja de Trabajo para listado'!$BC$155:$CB$1048576,MATCH($A178,'Hoja de Trabajo para listado'!$BC$155:$BC$1048576,0),MATCH((CUADRO!G$5&amp;$E178),'Hoja de Trabajo para listado'!$BC$151:$CB$151,0)),0)+IFERROR(INDEX('Hoja de Trabajo para listado'!$DE$153:$DG$274,MATCH($A178,'Hoja de Trabajo para listado'!$DE$153:$DE$1048576,0),MATCH((CUADRO!G$5&amp;$E178),'Hoja de Trabajo para listado'!$DE$151:$DG$151,0)),0)+IFERROR(INDEX('Hoja de Trabajo para listado'!$CD$155:$DC$1048576,MATCH($A178,'Hoja de Trabajo para listado'!$CD$155:$CD$1048576,0),MATCH((CUADRO!G$5&amp;$E178),'Hoja de Trabajo para listado'!$CD$151:$DC$151,0)),0)</f>
        <v>0</v>
      </c>
      <c r="H178" s="243">
        <f ca="1">+IFERROR(INDEX('Hoja de Trabajo para listado'!$A$155:$Z$1048576,MATCH($A178,'Hoja de Trabajo para listado'!$A$155:$A$1048576,0),MATCH((CUADRO!H$5&amp;$E178),'Hoja de Trabajo para listado'!$A$151:$Z$151,0)),0)+IFERROR(INDEX('Hoja de Trabajo para listado'!$AB$155:$BA$1048576,MATCH($A178,'Hoja de Trabajo para listado'!$AB$155:$AB$1048576,0),MATCH((CUADRO!H$5&amp;$E178),'Hoja de Trabajo para listado'!$AB$151:$BA$151,0)),0)+IFERROR(INDEX('Hoja de Trabajo para listado'!$BC$155:$CB$1048576,MATCH($A178,'Hoja de Trabajo para listado'!$BC$155:$BC$1048576,0),MATCH((CUADRO!H$5&amp;$E178),'Hoja de Trabajo para listado'!$BC$151:$CB$151,0)),0)+IFERROR(INDEX('Hoja de Trabajo para listado'!$DE$153:$DG$274,MATCH($A178,'Hoja de Trabajo para listado'!$DE$153:$DE$1048576,0),MATCH((CUADRO!H$5&amp;$E178),'Hoja de Trabajo para listado'!$DE$151:$DG$151,0)),0)+IFERROR(INDEX('Hoja de Trabajo para listado'!$CD$155:$DC$1048576,MATCH($A178,'Hoja de Trabajo para listado'!$CD$155:$CD$1048576,0),MATCH((CUADRO!H$5&amp;$E178),'Hoja de Trabajo para listado'!$CD$151:$DC$151,0)),0)</f>
        <v>0</v>
      </c>
      <c r="I178" s="243">
        <f ca="1">+IFERROR(INDEX('Hoja de Trabajo para listado'!$A$155:$Z$1048576,MATCH($A178,'Hoja de Trabajo para listado'!$A$155:$A$1048576,0),MATCH((CUADRO!I$5&amp;$E178),'Hoja de Trabajo para listado'!$A$151:$Z$151,0)),0)+IFERROR(INDEX('Hoja de Trabajo para listado'!$AB$155:$BA$1048576,MATCH($A178,'Hoja de Trabajo para listado'!$AB$155:$AB$1048576,0),MATCH((CUADRO!I$5&amp;$E178),'Hoja de Trabajo para listado'!$AB$151:$BA$151,0)),0)+IFERROR(INDEX('Hoja de Trabajo para listado'!$BC$155:$CB$1048576,MATCH($A178,'Hoja de Trabajo para listado'!$BC$155:$BC$1048576,0),MATCH((CUADRO!I$5&amp;$E178),'Hoja de Trabajo para listado'!$BC$151:$CB$151,0)),0)+IFERROR(INDEX('Hoja de Trabajo para listado'!$DE$153:$DG$274,MATCH($A178,'Hoja de Trabajo para listado'!$DE$153:$DE$1048576,0),MATCH((CUADRO!I$5&amp;$E178),'Hoja de Trabajo para listado'!$DE$151:$DG$151,0)),0)+IFERROR(INDEX('Hoja de Trabajo para listado'!$CD$155:$DC$1048576,MATCH($A178,'Hoja de Trabajo para listado'!$CD$155:$CD$1048576,0),MATCH((CUADRO!I$5&amp;$E178),'Hoja de Trabajo para listado'!$CD$151:$DC$151,0)),0)</f>
        <v>0</v>
      </c>
      <c r="J178" s="243">
        <f ca="1">+IFERROR(INDEX('Hoja de Trabajo para listado'!$A$155:$Z$1048576,MATCH($A178,'Hoja de Trabajo para listado'!$A$155:$A$1048576,0),MATCH((CUADRO!J$5&amp;$E178),'Hoja de Trabajo para listado'!$A$151:$Z$151,0)),0)+IFERROR(INDEX('Hoja de Trabajo para listado'!$AB$155:$BA$1048576,MATCH($A178,'Hoja de Trabajo para listado'!$AB$155:$AB$1048576,0),MATCH((CUADRO!J$5&amp;$E178),'Hoja de Trabajo para listado'!$AB$151:$BA$151,0)),0)+IFERROR(INDEX('Hoja de Trabajo para listado'!$BC$155:$CB$1048576,MATCH($A178,'Hoja de Trabajo para listado'!$BC$155:$BC$1048576,0),MATCH((CUADRO!J$5&amp;$E178),'Hoja de Trabajo para listado'!$BC$151:$CB$151,0)),0)+IFERROR(INDEX('Hoja de Trabajo para listado'!$DE$153:$DG$274,MATCH($A178,'Hoja de Trabajo para listado'!$DE$153:$DE$1048576,0),MATCH((CUADRO!J$5&amp;$E178),'Hoja de Trabajo para listado'!$DE$151:$DG$151,0)),0)+IFERROR(INDEX('Hoja de Trabajo para listado'!$CD$155:$DC$1048576,MATCH($A178,'Hoja de Trabajo para listado'!$CD$155:$CD$1048576,0),MATCH((CUADRO!J$5&amp;$E178),'Hoja de Trabajo para listado'!$CD$151:$DC$151,0)),0)</f>
        <v>0</v>
      </c>
      <c r="K178" s="243">
        <f ca="1">+IFERROR(INDEX('Hoja de Trabajo para listado'!$A$155:$Z$1048576,MATCH($A178,'Hoja de Trabajo para listado'!$A$155:$A$1048576,0),MATCH((CUADRO!K$5&amp;$E178),'Hoja de Trabajo para listado'!$A$151:$Z$151,0)),0)+IFERROR(INDEX('Hoja de Trabajo para listado'!$AB$155:$BA$1048576,MATCH($A178,'Hoja de Trabajo para listado'!$AB$155:$AB$1048576,0),MATCH((CUADRO!K$5&amp;$E178),'Hoja de Trabajo para listado'!$AB$151:$BA$151,0)),0)+IFERROR(INDEX('Hoja de Trabajo para listado'!$BC$155:$CB$1048576,MATCH($A178,'Hoja de Trabajo para listado'!$BC$155:$BC$1048576,0),MATCH((CUADRO!K$5&amp;$E178),'Hoja de Trabajo para listado'!$BC$151:$CB$151,0)),0)+IFERROR(INDEX('Hoja de Trabajo para listado'!$DE$153:$DG$274,MATCH($A178,'Hoja de Trabajo para listado'!$DE$153:$DE$1048576,0),MATCH((CUADRO!K$5&amp;$E178),'Hoja de Trabajo para listado'!$DE$151:$DG$151,0)),0)+IFERROR(INDEX('Hoja de Trabajo para listado'!$CD$155:$DC$1048576,MATCH($A178,'Hoja de Trabajo para listado'!$CD$155:$CD$1048576,0),MATCH((CUADRO!K$5&amp;$E178),'Hoja de Trabajo para listado'!$CD$151:$DC$151,0)),0)</f>
        <v>0</v>
      </c>
      <c r="L178" s="243">
        <f ca="1">+IFERROR(INDEX('Hoja de Trabajo para listado'!$A$155:$Z$1048576,MATCH($A178,'Hoja de Trabajo para listado'!$A$155:$A$1048576,0),MATCH((CUADRO!L$5&amp;$E178),'Hoja de Trabajo para listado'!$A$151:$Z$151,0)),0)+IFERROR(INDEX('Hoja de Trabajo para listado'!$AB$155:$BA$1048576,MATCH($A178,'Hoja de Trabajo para listado'!$AB$155:$AB$1048576,0),MATCH((CUADRO!L$5&amp;$E178),'Hoja de Trabajo para listado'!$AB$151:$BA$151,0)),0)+IFERROR(INDEX('Hoja de Trabajo para listado'!$BC$155:$CB$1048576,MATCH($A178,'Hoja de Trabajo para listado'!$BC$155:$BC$1048576,0),MATCH((CUADRO!L$5&amp;$E178),'Hoja de Trabajo para listado'!$BC$151:$CB$151,0)),0)+IFERROR(INDEX('Hoja de Trabajo para listado'!$DE$153:$DG$274,MATCH($A178,'Hoja de Trabajo para listado'!$DE$153:$DE$1048576,0),MATCH((CUADRO!L$5&amp;$E178),'Hoja de Trabajo para listado'!$DE$151:$DG$151,0)),0)+IFERROR(INDEX('Hoja de Trabajo para listado'!$CD$155:$DC$1048576,MATCH($A178,'Hoja de Trabajo para listado'!$CD$155:$CD$1048576,0),MATCH((CUADRO!L$5&amp;$E178),'Hoja de Trabajo para listado'!$CD$151:$DC$151,0)),0)</f>
        <v>0</v>
      </c>
      <c r="M178" s="243">
        <f ca="1">+IFERROR(INDEX('Hoja de Trabajo para listado'!$A$155:$Z$1048576,MATCH($A178,'Hoja de Trabajo para listado'!$A$155:$A$1048576,0),MATCH((CUADRO!M$5&amp;$E178),'Hoja de Trabajo para listado'!$A$151:$Z$151,0)),0)+IFERROR(INDEX('Hoja de Trabajo para listado'!$AB$155:$BA$1048576,MATCH($A178,'Hoja de Trabajo para listado'!$AB$155:$AB$1048576,0),MATCH((CUADRO!M$5&amp;$E178),'Hoja de Trabajo para listado'!$AB$151:$BA$151,0)),0)+IFERROR(INDEX('Hoja de Trabajo para listado'!$BC$155:$CB$1048576,MATCH($A178,'Hoja de Trabajo para listado'!$BC$155:$BC$1048576,0),MATCH((CUADRO!M$5&amp;$E178),'Hoja de Trabajo para listado'!$BC$151:$CB$151,0)),0)+IFERROR(INDEX('Hoja de Trabajo para listado'!$DE$153:$DG$274,MATCH($A178,'Hoja de Trabajo para listado'!$DE$153:$DE$1048576,0),MATCH((CUADRO!M$5&amp;$E178),'Hoja de Trabajo para listado'!$DE$151:$DG$151,0)),0)+IFERROR(INDEX('Hoja de Trabajo para listado'!$CD$155:$DC$1048576,MATCH($A178,'Hoja de Trabajo para listado'!$CD$155:$CD$1048576,0),MATCH((CUADRO!M$5&amp;$E178),'Hoja de Trabajo para listado'!$CD$151:$DC$151,0)),0)</f>
        <v>0</v>
      </c>
      <c r="N178" s="243">
        <f ca="1">+IFERROR(INDEX('Hoja de Trabajo para listado'!$A$155:$Z$1048576,MATCH($A178,'Hoja de Trabajo para listado'!$A$155:$A$1048576,0),MATCH((CUADRO!N$5&amp;$E178),'Hoja de Trabajo para listado'!$A$151:$Z$151,0)),0)+IFERROR(INDEX('Hoja de Trabajo para listado'!$AB$155:$BA$1048576,MATCH($A178,'Hoja de Trabajo para listado'!$AB$155:$AB$1048576,0),MATCH((CUADRO!N$5&amp;$E178),'Hoja de Trabajo para listado'!$AB$151:$BA$151,0)),0)+IFERROR(INDEX('Hoja de Trabajo para listado'!$BC$155:$CB$1048576,MATCH($A178,'Hoja de Trabajo para listado'!$BC$155:$BC$1048576,0),MATCH((CUADRO!N$5&amp;$E178),'Hoja de Trabajo para listado'!$BC$151:$CB$151,0)),0)+IFERROR(INDEX('Hoja de Trabajo para listado'!$DE$153:$DG$274,MATCH($A178,'Hoja de Trabajo para listado'!$DE$153:$DE$1048576,0),MATCH((CUADRO!N$5&amp;$E178),'Hoja de Trabajo para listado'!$DE$151:$DG$151,0)),0)+IFERROR(INDEX('Hoja de Trabajo para listado'!$CD$155:$DC$1048576,MATCH($A178,'Hoja de Trabajo para listado'!$CD$155:$CD$1048576,0),MATCH((CUADRO!N$5&amp;$E178),'Hoja de Trabajo para listado'!$CD$151:$DC$151,0)),0)</f>
        <v>0</v>
      </c>
      <c r="O178" s="243">
        <f ca="1">+IFERROR(INDEX('Hoja de Trabajo para listado'!$A$155:$Z$1048576,MATCH($A178,'Hoja de Trabajo para listado'!$A$155:$A$1048576,0),MATCH((CUADRO!O$5&amp;$E178),'Hoja de Trabajo para listado'!$A$151:$Z$151,0)),0)+IFERROR(INDEX('Hoja de Trabajo para listado'!$AB$155:$BA$1048576,MATCH($A178,'Hoja de Trabajo para listado'!$AB$155:$AB$1048576,0),MATCH((CUADRO!O$5&amp;$E178),'Hoja de Trabajo para listado'!$AB$151:$BA$151,0)),0)+IFERROR(INDEX('Hoja de Trabajo para listado'!$BC$155:$CB$1048576,MATCH($A178,'Hoja de Trabajo para listado'!$BC$155:$BC$1048576,0),MATCH((CUADRO!O$5&amp;$E178),'Hoja de Trabajo para listado'!$BC$151:$CB$151,0)),0)+IFERROR(INDEX('Hoja de Trabajo para listado'!$DE$153:$DG$274,MATCH($A178,'Hoja de Trabajo para listado'!$DE$153:$DE$1048576,0),MATCH((CUADRO!O$5&amp;$E178),'Hoja de Trabajo para listado'!$DE$151:$DG$151,0)),0)+IFERROR(INDEX('Hoja de Trabajo para listado'!$CD$155:$DC$1048576,MATCH($A178,'Hoja de Trabajo para listado'!$CD$155:$CD$1048576,0),MATCH((CUADRO!O$5&amp;$E178),'Hoja de Trabajo para listado'!$CD$151:$DC$151,0)),0)</f>
        <v>0</v>
      </c>
      <c r="P178" s="243">
        <f ca="1">+IFERROR(INDEX('Hoja de Trabajo para listado'!$A$155:$Z$1048576,MATCH($A178,'Hoja de Trabajo para listado'!$A$155:$A$1048576,0),MATCH((CUADRO!P$5&amp;$E178),'Hoja de Trabajo para listado'!$A$151:$Z$151,0)),0)+IFERROR(INDEX('Hoja de Trabajo para listado'!$AB$155:$BA$1048576,MATCH($A178,'Hoja de Trabajo para listado'!$AB$155:$AB$1048576,0),MATCH((CUADRO!P$5&amp;$E178),'Hoja de Trabajo para listado'!$AB$151:$BA$151,0)),0)+IFERROR(INDEX('Hoja de Trabajo para listado'!$BC$155:$CB$1048576,MATCH($A178,'Hoja de Trabajo para listado'!$BC$155:$BC$1048576,0),MATCH((CUADRO!P$5&amp;$E178),'Hoja de Trabajo para listado'!$BC$151:$CB$151,0)),0)+IFERROR(INDEX('Hoja de Trabajo para listado'!$DE$153:$DG$274,MATCH($A178,'Hoja de Trabajo para listado'!$DE$153:$DE$1048576,0),MATCH((CUADRO!P$5&amp;$E178),'Hoja de Trabajo para listado'!$DE$151:$DG$151,0)),0)+IFERROR(INDEX('Hoja de Trabajo para listado'!$CD$155:$DC$1048576,MATCH($A178,'Hoja de Trabajo para listado'!$CD$155:$CD$1048576,0),MATCH((CUADRO!P$5&amp;$E178),'Hoja de Trabajo para listado'!$CD$151:$DC$151,0)),0)</f>
        <v>0</v>
      </c>
      <c r="Q178" s="243">
        <f ca="1">+IFERROR(INDEX('Hoja de Trabajo para listado'!$A$155:$Z$1048576,MATCH($A178,'Hoja de Trabajo para listado'!$A$155:$A$1048576,0),MATCH((CUADRO!Q$5&amp;$E178),'Hoja de Trabajo para listado'!$A$151:$Z$151,0)),0)+IFERROR(INDEX('Hoja de Trabajo para listado'!$AB$155:$BA$1048576,MATCH($A178,'Hoja de Trabajo para listado'!$AB$155:$AB$1048576,0),MATCH((CUADRO!Q$5&amp;$E178),'Hoja de Trabajo para listado'!$AB$151:$BA$151,0)),0)+IFERROR(INDEX('Hoja de Trabajo para listado'!$BC$155:$CB$1048576,MATCH($A178,'Hoja de Trabajo para listado'!$BC$155:$BC$1048576,0),MATCH((CUADRO!Q$5&amp;$E178),'Hoja de Trabajo para listado'!$BC$151:$CB$151,0)),0)+IFERROR(INDEX('Hoja de Trabajo para listado'!$DE$153:$DG$274,MATCH($A178,'Hoja de Trabajo para listado'!$DE$153:$DE$1048576,0),MATCH((CUADRO!Q$5&amp;$E178),'Hoja de Trabajo para listado'!$DE$151:$DG$151,0)),0)+IFERROR(INDEX('Hoja de Trabajo para listado'!$CD$155:$DC$1048576,MATCH($A178,'Hoja de Trabajo para listado'!$CD$155:$CD$1048576,0),MATCH((CUADRO!Q$5&amp;$E178),'Hoja de Trabajo para listado'!$CD$151:$DC$151,0)),0)</f>
        <v>0</v>
      </c>
      <c r="R178" s="243">
        <f t="shared" ca="1" si="7"/>
        <v>0</v>
      </c>
      <c r="S178" s="243"/>
      <c r="T178" s="243">
        <f ca="1">+T179</f>
        <v>0</v>
      </c>
      <c r="U178" s="242">
        <f t="shared" si="8"/>
        <v>1</v>
      </c>
      <c r="V178" s="333" t="str">
        <f>+VLOOKUP(A178,bd_lista!$A$3:$E$590,5,FALSE)</f>
        <v>Instituciones Descentralizadas</v>
      </c>
      <c r="W178" s="383" t="str">
        <f>+V178</f>
        <v>Instituciones Descentralizadas</v>
      </c>
      <c r="X178" s="242">
        <f>+VLOOKUP(A178,[3]Sheet1!$A$13:$D$744,4,FALSE)</f>
        <v>16</v>
      </c>
      <c r="Y178" s="242" t="str">
        <f>+VLOOKUP(X178,bd_lista!$A$3:$C$590,3,FALSE)</f>
        <v>Ministerio de Educación</v>
      </c>
      <c r="Z178" s="294">
        <f>+X178</f>
        <v>16</v>
      </c>
      <c r="AA178" s="319" t="str">
        <f>+Y178</f>
        <v>Ministerio de Educación</v>
      </c>
    </row>
    <row r="179" spans="1:27" ht="15" hidden="1" customHeight="1">
      <c r="A179" s="32">
        <v>266</v>
      </c>
      <c r="B179" s="389"/>
      <c r="C179" s="333" t="str">
        <f>+VLOOKUP(A179,bd_lista!$A$3:$C$590,3,FALSE)</f>
        <v>Direc. Dptal. de Educación La Paz</v>
      </c>
      <c r="D179" s="386"/>
      <c r="E179" s="333" t="s">
        <v>1305</v>
      </c>
      <c r="F179" s="245">
        <f ca="1">+IFERROR(INDEX('Hoja de Trabajo para listado'!$A$155:$Z$1048576,MATCH($A179,'Hoja de Trabajo para listado'!$A$155:$A$1048576,0),MATCH((CUADRO!F$5&amp;$E179),'Hoja de Trabajo para listado'!$A$151:$Z$151,0)),0)+IFERROR(INDEX('Hoja de Trabajo para listado'!$AB$155:$BA$1048576,MATCH($A179,'Hoja de Trabajo para listado'!$AB$155:$AB$1048576,0),MATCH((CUADRO!F$5&amp;$E179),'Hoja de Trabajo para listado'!$AB$151:$BA$151,0)),0)+IFERROR(INDEX('Hoja de Trabajo para listado'!$BC$155:$CB$1048576,MATCH($A179,'Hoja de Trabajo para listado'!$BC$155:$BC$1048576,0),MATCH((CUADRO!F$5&amp;$E179),'Hoja de Trabajo para listado'!$BC$151:$CB$151,0)),0)+IFERROR(INDEX('Hoja de Trabajo para listado'!$DE$153:$DG$274,MATCH($A179,'Hoja de Trabajo para listado'!$DE$153:$DE$1048576,0),MATCH((CUADRO!F$5&amp;$E179),'Hoja de Trabajo para listado'!$DE$151:$DG$151,0)),0)+IFERROR(INDEX('Hoja de Trabajo para listado'!$CD$155:$DC$1048576,MATCH($A179,'Hoja de Trabajo para listado'!$CD$155:$CD$1048576,0),MATCH((CUADRO!F$5&amp;$E179),'Hoja de Trabajo para listado'!$CD$151:$DC$151,0)),0)</f>
        <v>0</v>
      </c>
      <c r="G179" s="245">
        <f ca="1">+IFERROR(INDEX('Hoja de Trabajo para listado'!$A$155:$Z$1048576,MATCH($A179,'Hoja de Trabajo para listado'!$A$155:$A$1048576,0),MATCH((CUADRO!G$5&amp;$E179),'Hoja de Trabajo para listado'!$A$151:$Z$151,0)),0)+IFERROR(INDEX('Hoja de Trabajo para listado'!$AB$155:$BA$1048576,MATCH($A179,'Hoja de Trabajo para listado'!$AB$155:$AB$1048576,0),MATCH((CUADRO!G$5&amp;$E179),'Hoja de Trabajo para listado'!$AB$151:$BA$151,0)),0)+IFERROR(INDEX('Hoja de Trabajo para listado'!$BC$155:$CB$1048576,MATCH($A179,'Hoja de Trabajo para listado'!$BC$155:$BC$1048576,0),MATCH((CUADRO!G$5&amp;$E179),'Hoja de Trabajo para listado'!$BC$151:$CB$151,0)),0)+IFERROR(INDEX('Hoja de Trabajo para listado'!$DE$153:$DG$274,MATCH($A179,'Hoja de Trabajo para listado'!$DE$153:$DE$1048576,0),MATCH((CUADRO!G$5&amp;$E179),'Hoja de Trabajo para listado'!$DE$151:$DG$151,0)),0)+IFERROR(INDEX('Hoja de Trabajo para listado'!$CD$155:$DC$1048576,MATCH($A179,'Hoja de Trabajo para listado'!$CD$155:$CD$1048576,0),MATCH((CUADRO!G$5&amp;$E179),'Hoja de Trabajo para listado'!$CD$151:$DC$151,0)),0)</f>
        <v>0</v>
      </c>
      <c r="H179" s="245">
        <f ca="1">+IFERROR(INDEX('Hoja de Trabajo para listado'!$A$155:$Z$1048576,MATCH($A179,'Hoja de Trabajo para listado'!$A$155:$A$1048576,0),MATCH((CUADRO!H$5&amp;$E179),'Hoja de Trabajo para listado'!$A$151:$Z$151,0)),0)+IFERROR(INDEX('Hoja de Trabajo para listado'!$AB$155:$BA$1048576,MATCH($A179,'Hoja de Trabajo para listado'!$AB$155:$AB$1048576,0),MATCH((CUADRO!H$5&amp;$E179),'Hoja de Trabajo para listado'!$AB$151:$BA$151,0)),0)+IFERROR(INDEX('Hoja de Trabajo para listado'!$BC$155:$CB$1048576,MATCH($A179,'Hoja de Trabajo para listado'!$BC$155:$BC$1048576,0),MATCH((CUADRO!H$5&amp;$E179),'Hoja de Trabajo para listado'!$BC$151:$CB$151,0)),0)+IFERROR(INDEX('Hoja de Trabajo para listado'!$DE$153:$DG$274,MATCH($A179,'Hoja de Trabajo para listado'!$DE$153:$DE$1048576,0),MATCH((CUADRO!H$5&amp;$E179),'Hoja de Trabajo para listado'!$DE$151:$DG$151,0)),0)+IFERROR(INDEX('Hoja de Trabajo para listado'!$CD$155:$DC$1048576,MATCH($A179,'Hoja de Trabajo para listado'!$CD$155:$CD$1048576,0),MATCH((CUADRO!H$5&amp;$E179),'Hoja de Trabajo para listado'!$CD$151:$DC$151,0)),0)</f>
        <v>0</v>
      </c>
      <c r="I179" s="245">
        <f ca="1">+IFERROR(INDEX('Hoja de Trabajo para listado'!$A$155:$Z$1048576,MATCH($A179,'Hoja de Trabajo para listado'!$A$155:$A$1048576,0),MATCH((CUADRO!I$5&amp;$E179),'Hoja de Trabajo para listado'!$A$151:$Z$151,0)),0)+IFERROR(INDEX('Hoja de Trabajo para listado'!$AB$155:$BA$1048576,MATCH($A179,'Hoja de Trabajo para listado'!$AB$155:$AB$1048576,0),MATCH((CUADRO!I$5&amp;$E179),'Hoja de Trabajo para listado'!$AB$151:$BA$151,0)),0)+IFERROR(INDEX('Hoja de Trabajo para listado'!$BC$155:$CB$1048576,MATCH($A179,'Hoja de Trabajo para listado'!$BC$155:$BC$1048576,0),MATCH((CUADRO!I$5&amp;$E179),'Hoja de Trabajo para listado'!$BC$151:$CB$151,0)),0)+IFERROR(INDEX('Hoja de Trabajo para listado'!$DE$153:$DG$274,MATCH($A179,'Hoja de Trabajo para listado'!$DE$153:$DE$1048576,0),MATCH((CUADRO!I$5&amp;$E179),'Hoja de Trabajo para listado'!$DE$151:$DG$151,0)),0)+IFERROR(INDEX('Hoja de Trabajo para listado'!$CD$155:$DC$1048576,MATCH($A179,'Hoja de Trabajo para listado'!$CD$155:$CD$1048576,0),MATCH((CUADRO!I$5&amp;$E179),'Hoja de Trabajo para listado'!$CD$151:$DC$151,0)),0)</f>
        <v>0</v>
      </c>
      <c r="J179" s="245">
        <f ca="1">+IFERROR(INDEX('Hoja de Trabajo para listado'!$A$155:$Z$1048576,MATCH($A179,'Hoja de Trabajo para listado'!$A$155:$A$1048576,0),MATCH((CUADRO!J$5&amp;$E179),'Hoja de Trabajo para listado'!$A$151:$Z$151,0)),0)+IFERROR(INDEX('Hoja de Trabajo para listado'!$AB$155:$BA$1048576,MATCH($A179,'Hoja de Trabajo para listado'!$AB$155:$AB$1048576,0),MATCH((CUADRO!J$5&amp;$E179),'Hoja de Trabajo para listado'!$AB$151:$BA$151,0)),0)+IFERROR(INDEX('Hoja de Trabajo para listado'!$BC$155:$CB$1048576,MATCH($A179,'Hoja de Trabajo para listado'!$BC$155:$BC$1048576,0),MATCH((CUADRO!J$5&amp;$E179),'Hoja de Trabajo para listado'!$BC$151:$CB$151,0)),0)+IFERROR(INDEX('Hoja de Trabajo para listado'!$DE$153:$DG$274,MATCH($A179,'Hoja de Trabajo para listado'!$DE$153:$DE$1048576,0),MATCH((CUADRO!J$5&amp;$E179),'Hoja de Trabajo para listado'!$DE$151:$DG$151,0)),0)+IFERROR(INDEX('Hoja de Trabajo para listado'!$CD$155:$DC$1048576,MATCH($A179,'Hoja de Trabajo para listado'!$CD$155:$CD$1048576,0),MATCH((CUADRO!J$5&amp;$E179),'Hoja de Trabajo para listado'!$CD$151:$DC$151,0)),0)</f>
        <v>0</v>
      </c>
      <c r="K179" s="245">
        <f ca="1">+IFERROR(INDEX('Hoja de Trabajo para listado'!$A$155:$Z$1048576,MATCH($A179,'Hoja de Trabajo para listado'!$A$155:$A$1048576,0),MATCH((CUADRO!K$5&amp;$E179),'Hoja de Trabajo para listado'!$A$151:$Z$151,0)),0)+IFERROR(INDEX('Hoja de Trabajo para listado'!$AB$155:$BA$1048576,MATCH($A179,'Hoja de Trabajo para listado'!$AB$155:$AB$1048576,0),MATCH((CUADRO!K$5&amp;$E179),'Hoja de Trabajo para listado'!$AB$151:$BA$151,0)),0)+IFERROR(INDEX('Hoja de Trabajo para listado'!$BC$155:$CB$1048576,MATCH($A179,'Hoja de Trabajo para listado'!$BC$155:$BC$1048576,0),MATCH((CUADRO!K$5&amp;$E179),'Hoja de Trabajo para listado'!$BC$151:$CB$151,0)),0)+IFERROR(INDEX('Hoja de Trabajo para listado'!$DE$153:$DG$274,MATCH($A179,'Hoja de Trabajo para listado'!$DE$153:$DE$1048576,0),MATCH((CUADRO!K$5&amp;$E179),'Hoja de Trabajo para listado'!$DE$151:$DG$151,0)),0)+IFERROR(INDEX('Hoja de Trabajo para listado'!$CD$155:$DC$1048576,MATCH($A179,'Hoja de Trabajo para listado'!$CD$155:$CD$1048576,0),MATCH((CUADRO!K$5&amp;$E179),'Hoja de Trabajo para listado'!$CD$151:$DC$151,0)),0)</f>
        <v>0</v>
      </c>
      <c r="L179" s="245">
        <f ca="1">+IFERROR(INDEX('Hoja de Trabajo para listado'!$A$155:$Z$1048576,MATCH($A179,'Hoja de Trabajo para listado'!$A$155:$A$1048576,0),MATCH((CUADRO!L$5&amp;$E179),'Hoja de Trabajo para listado'!$A$151:$Z$151,0)),0)+IFERROR(INDEX('Hoja de Trabajo para listado'!$AB$155:$BA$1048576,MATCH($A179,'Hoja de Trabajo para listado'!$AB$155:$AB$1048576,0),MATCH((CUADRO!L$5&amp;$E179),'Hoja de Trabajo para listado'!$AB$151:$BA$151,0)),0)+IFERROR(INDEX('Hoja de Trabajo para listado'!$BC$155:$CB$1048576,MATCH($A179,'Hoja de Trabajo para listado'!$BC$155:$BC$1048576,0),MATCH((CUADRO!L$5&amp;$E179),'Hoja de Trabajo para listado'!$BC$151:$CB$151,0)),0)+IFERROR(INDEX('Hoja de Trabajo para listado'!$DE$153:$DG$274,MATCH($A179,'Hoja de Trabajo para listado'!$DE$153:$DE$1048576,0),MATCH((CUADRO!L$5&amp;$E179),'Hoja de Trabajo para listado'!$DE$151:$DG$151,0)),0)+IFERROR(INDEX('Hoja de Trabajo para listado'!$CD$155:$DC$1048576,MATCH($A179,'Hoja de Trabajo para listado'!$CD$155:$CD$1048576,0),MATCH((CUADRO!L$5&amp;$E179),'Hoja de Trabajo para listado'!$CD$151:$DC$151,0)),0)</f>
        <v>0</v>
      </c>
      <c r="M179" s="245">
        <f ca="1">+IFERROR(INDEX('Hoja de Trabajo para listado'!$A$155:$Z$1048576,MATCH($A179,'Hoja de Trabajo para listado'!$A$155:$A$1048576,0),MATCH((CUADRO!M$5&amp;$E179),'Hoja de Trabajo para listado'!$A$151:$Z$151,0)),0)+IFERROR(INDEX('Hoja de Trabajo para listado'!$AB$155:$BA$1048576,MATCH($A179,'Hoja de Trabajo para listado'!$AB$155:$AB$1048576,0),MATCH((CUADRO!M$5&amp;$E179),'Hoja de Trabajo para listado'!$AB$151:$BA$151,0)),0)+IFERROR(INDEX('Hoja de Trabajo para listado'!$BC$155:$CB$1048576,MATCH($A179,'Hoja de Trabajo para listado'!$BC$155:$BC$1048576,0),MATCH((CUADRO!M$5&amp;$E179),'Hoja de Trabajo para listado'!$BC$151:$CB$151,0)),0)+IFERROR(INDEX('Hoja de Trabajo para listado'!$DE$153:$DG$274,MATCH($A179,'Hoja de Trabajo para listado'!$DE$153:$DE$1048576,0),MATCH((CUADRO!M$5&amp;$E179),'Hoja de Trabajo para listado'!$DE$151:$DG$151,0)),0)+IFERROR(INDEX('Hoja de Trabajo para listado'!$CD$155:$DC$1048576,MATCH($A179,'Hoja de Trabajo para listado'!$CD$155:$CD$1048576,0),MATCH((CUADRO!M$5&amp;$E179),'Hoja de Trabajo para listado'!$CD$151:$DC$151,0)),0)</f>
        <v>0</v>
      </c>
      <c r="N179" s="245">
        <f ca="1">+IFERROR(INDEX('Hoja de Trabajo para listado'!$A$155:$Z$1048576,MATCH($A179,'Hoja de Trabajo para listado'!$A$155:$A$1048576,0),MATCH((CUADRO!N$5&amp;$E179),'Hoja de Trabajo para listado'!$A$151:$Z$151,0)),0)+IFERROR(INDEX('Hoja de Trabajo para listado'!$AB$155:$BA$1048576,MATCH($A179,'Hoja de Trabajo para listado'!$AB$155:$AB$1048576,0),MATCH((CUADRO!N$5&amp;$E179),'Hoja de Trabajo para listado'!$AB$151:$BA$151,0)),0)+IFERROR(INDEX('Hoja de Trabajo para listado'!$BC$155:$CB$1048576,MATCH($A179,'Hoja de Trabajo para listado'!$BC$155:$BC$1048576,0),MATCH((CUADRO!N$5&amp;$E179),'Hoja de Trabajo para listado'!$BC$151:$CB$151,0)),0)+IFERROR(INDEX('Hoja de Trabajo para listado'!$DE$153:$DG$274,MATCH($A179,'Hoja de Trabajo para listado'!$DE$153:$DE$1048576,0),MATCH((CUADRO!N$5&amp;$E179),'Hoja de Trabajo para listado'!$DE$151:$DG$151,0)),0)+IFERROR(INDEX('Hoja de Trabajo para listado'!$CD$155:$DC$1048576,MATCH($A179,'Hoja de Trabajo para listado'!$CD$155:$CD$1048576,0),MATCH((CUADRO!N$5&amp;$E179),'Hoja de Trabajo para listado'!$CD$151:$DC$151,0)),0)</f>
        <v>0</v>
      </c>
      <c r="O179" s="245">
        <f ca="1">+IFERROR(INDEX('Hoja de Trabajo para listado'!$A$155:$Z$1048576,MATCH($A179,'Hoja de Trabajo para listado'!$A$155:$A$1048576,0),MATCH((CUADRO!O$5&amp;$E179),'Hoja de Trabajo para listado'!$A$151:$Z$151,0)),0)+IFERROR(INDEX('Hoja de Trabajo para listado'!$AB$155:$BA$1048576,MATCH($A179,'Hoja de Trabajo para listado'!$AB$155:$AB$1048576,0),MATCH((CUADRO!O$5&amp;$E179),'Hoja de Trabajo para listado'!$AB$151:$BA$151,0)),0)+IFERROR(INDEX('Hoja de Trabajo para listado'!$BC$155:$CB$1048576,MATCH($A179,'Hoja de Trabajo para listado'!$BC$155:$BC$1048576,0),MATCH((CUADRO!O$5&amp;$E179),'Hoja de Trabajo para listado'!$BC$151:$CB$151,0)),0)+IFERROR(INDEX('Hoja de Trabajo para listado'!$DE$153:$DG$274,MATCH($A179,'Hoja de Trabajo para listado'!$DE$153:$DE$1048576,0),MATCH((CUADRO!O$5&amp;$E179),'Hoja de Trabajo para listado'!$DE$151:$DG$151,0)),0)+IFERROR(INDEX('Hoja de Trabajo para listado'!$CD$155:$DC$1048576,MATCH($A179,'Hoja de Trabajo para listado'!$CD$155:$CD$1048576,0),MATCH((CUADRO!O$5&amp;$E179),'Hoja de Trabajo para listado'!$CD$151:$DC$151,0)),0)</f>
        <v>0</v>
      </c>
      <c r="P179" s="245">
        <f ca="1">+IFERROR(INDEX('Hoja de Trabajo para listado'!$A$155:$Z$1048576,MATCH($A179,'Hoja de Trabajo para listado'!$A$155:$A$1048576,0),MATCH((CUADRO!P$5&amp;$E179),'Hoja de Trabajo para listado'!$A$151:$Z$151,0)),0)+IFERROR(INDEX('Hoja de Trabajo para listado'!$AB$155:$BA$1048576,MATCH($A179,'Hoja de Trabajo para listado'!$AB$155:$AB$1048576,0),MATCH((CUADRO!P$5&amp;$E179),'Hoja de Trabajo para listado'!$AB$151:$BA$151,0)),0)+IFERROR(INDEX('Hoja de Trabajo para listado'!$BC$155:$CB$1048576,MATCH($A179,'Hoja de Trabajo para listado'!$BC$155:$BC$1048576,0),MATCH((CUADRO!P$5&amp;$E179),'Hoja de Trabajo para listado'!$BC$151:$CB$151,0)),0)+IFERROR(INDEX('Hoja de Trabajo para listado'!$DE$153:$DG$274,MATCH($A179,'Hoja de Trabajo para listado'!$DE$153:$DE$1048576,0),MATCH((CUADRO!P$5&amp;$E179),'Hoja de Trabajo para listado'!$DE$151:$DG$151,0)),0)+IFERROR(INDEX('Hoja de Trabajo para listado'!$CD$155:$DC$1048576,MATCH($A179,'Hoja de Trabajo para listado'!$CD$155:$CD$1048576,0),MATCH((CUADRO!P$5&amp;$E179),'Hoja de Trabajo para listado'!$CD$151:$DC$151,0)),0)</f>
        <v>0</v>
      </c>
      <c r="Q179" s="364">
        <f ca="1">+IFERROR(INDEX('Hoja de Trabajo para listado'!$A$155:$Z$1048576,MATCH($A179,'Hoja de Trabajo para listado'!$A$155:$A$1048576,0),MATCH((CUADRO!Q$5&amp;$E179),'Hoja de Trabajo para listado'!$A$151:$Z$151,0)),0)+IFERROR(INDEX('Hoja de Trabajo para listado'!$AB$155:$BA$1048576,MATCH($A179,'Hoja de Trabajo para listado'!$AB$155:$AB$1048576,0),MATCH((CUADRO!Q$5&amp;$E179),'Hoja de Trabajo para listado'!$AB$151:$BA$151,0)),0)+IFERROR(INDEX('Hoja de Trabajo para listado'!$BC$155:$CB$1048576,MATCH($A179,'Hoja de Trabajo para listado'!$BC$155:$BC$1048576,0),MATCH((CUADRO!Q$5&amp;$E179),'Hoja de Trabajo para listado'!$BC$151:$CB$151,0)),0)+IFERROR(INDEX('Hoja de Trabajo para listado'!$DE$153:$DG$274,MATCH($A179,'Hoja de Trabajo para listado'!$DE$153:$DE$1048576,0),MATCH((CUADRO!Q$5&amp;$E179),'Hoja de Trabajo para listado'!$DE$151:$DG$151,0)),0)+IFERROR(INDEX('Hoja de Trabajo para listado'!$CD$155:$DC$1048576,MATCH($A179,'Hoja de Trabajo para listado'!$CD$155:$CD$1048576,0),MATCH((CUADRO!Q$5&amp;$E179),'Hoja de Trabajo para listado'!$CD$151:$DC$151,0)),0)</f>
        <v>0</v>
      </c>
      <c r="R179" s="245">
        <f t="shared" ca="1" si="7"/>
        <v>0</v>
      </c>
      <c r="S179" s="245">
        <f ca="1">+R178+R179</f>
        <v>0</v>
      </c>
      <c r="T179" s="245">
        <f ca="1">+S179</f>
        <v>0</v>
      </c>
      <c r="U179" s="244">
        <f t="shared" si="8"/>
        <v>2</v>
      </c>
      <c r="V179" s="333" t="str">
        <f>+VLOOKUP(A179,bd_lista!$A$3:$E$590,5,FALSE)</f>
        <v>Instituciones Descentralizadas</v>
      </c>
      <c r="W179" s="384"/>
      <c r="X179" s="242">
        <f>+VLOOKUP(A179,[3]Sheet1!$A$13:$D$744,4,FALSE)</f>
        <v>16</v>
      </c>
      <c r="Y179" s="242" t="str">
        <f>+VLOOKUP(X179,bd_lista!$A$3:$C$590,3,FALSE)</f>
        <v>Ministerio de Educación</v>
      </c>
      <c r="Z179" s="292"/>
      <c r="AA179" s="321"/>
    </row>
    <row r="180" spans="1:27" ht="15" customHeight="1">
      <c r="A180" s="251">
        <v>267</v>
      </c>
      <c r="B180" s="388">
        <f>+A180</f>
        <v>267</v>
      </c>
      <c r="C180" s="247" t="str">
        <f>+VLOOKUP(A180,bd_lista!$A$3:$C$590,3,FALSE)</f>
        <v>Direc. Dptal. de Educación Cochabamba</v>
      </c>
      <c r="D180" s="385" t="str">
        <f>+C180</f>
        <v>Direc. Dptal. de Educación Cochabamba</v>
      </c>
      <c r="E180" s="247" t="s">
        <v>1304</v>
      </c>
      <c r="F180" s="243">
        <f ca="1">+IFERROR(INDEX('Hoja de Trabajo para listado'!$A$155:$Z$1048576,MATCH($A180,'Hoja de Trabajo para listado'!$A$155:$A$1048576,0),MATCH((CUADRO!F$5&amp;$E180),'Hoja de Trabajo para listado'!$A$151:$Z$151,0)),0)+IFERROR(INDEX('Hoja de Trabajo para listado'!$AB$155:$BA$1048576,MATCH($A180,'Hoja de Trabajo para listado'!$AB$155:$AB$1048576,0),MATCH((CUADRO!F$5&amp;$E180),'Hoja de Trabajo para listado'!$AB$151:$BA$151,0)),0)+IFERROR(INDEX('Hoja de Trabajo para listado'!$BC$155:$CB$1048576,MATCH($A180,'Hoja de Trabajo para listado'!$BC$155:$BC$1048576,0),MATCH((CUADRO!F$5&amp;$E180),'Hoja de Trabajo para listado'!$BC$151:$CB$151,0)),0)+IFERROR(INDEX('Hoja de Trabajo para listado'!$DE$153:$DG$274,MATCH($A180,'Hoja de Trabajo para listado'!$DE$153:$DE$1048576,0),MATCH((CUADRO!F$5&amp;$E180),'Hoja de Trabajo para listado'!$DE$151:$DG$151,0)),0)+IFERROR(INDEX('Hoja de Trabajo para listado'!$CD$155:$DC$1048576,MATCH($A180,'Hoja de Trabajo para listado'!$CD$155:$CD$1048576,0),MATCH((CUADRO!F$5&amp;$E180),'Hoja de Trabajo para listado'!$CD$151:$DC$151,0)),0)</f>
        <v>0</v>
      </c>
      <c r="G180" s="243">
        <f ca="1">+IFERROR(INDEX('Hoja de Trabajo para listado'!$A$155:$Z$1048576,MATCH($A180,'Hoja de Trabajo para listado'!$A$155:$A$1048576,0),MATCH((CUADRO!G$5&amp;$E180),'Hoja de Trabajo para listado'!$A$151:$Z$151,0)),0)+IFERROR(INDEX('Hoja de Trabajo para listado'!$AB$155:$BA$1048576,MATCH($A180,'Hoja de Trabajo para listado'!$AB$155:$AB$1048576,0),MATCH((CUADRO!G$5&amp;$E180),'Hoja de Trabajo para listado'!$AB$151:$BA$151,0)),0)+IFERROR(INDEX('Hoja de Trabajo para listado'!$BC$155:$CB$1048576,MATCH($A180,'Hoja de Trabajo para listado'!$BC$155:$BC$1048576,0),MATCH((CUADRO!G$5&amp;$E180),'Hoja de Trabajo para listado'!$BC$151:$CB$151,0)),0)+IFERROR(INDEX('Hoja de Trabajo para listado'!$DE$153:$DG$274,MATCH($A180,'Hoja de Trabajo para listado'!$DE$153:$DE$1048576,0),MATCH((CUADRO!G$5&amp;$E180),'Hoja de Trabajo para listado'!$DE$151:$DG$151,0)),0)+IFERROR(INDEX('Hoja de Trabajo para listado'!$CD$155:$DC$1048576,MATCH($A180,'Hoja de Trabajo para listado'!$CD$155:$CD$1048576,0),MATCH((CUADRO!G$5&amp;$E180),'Hoja de Trabajo para listado'!$CD$151:$DC$151,0)),0)</f>
        <v>0</v>
      </c>
      <c r="H180" s="243">
        <f ca="1">+IFERROR(INDEX('Hoja de Trabajo para listado'!$A$155:$Z$1048576,MATCH($A180,'Hoja de Trabajo para listado'!$A$155:$A$1048576,0),MATCH((CUADRO!H$5&amp;$E180),'Hoja de Trabajo para listado'!$A$151:$Z$151,0)),0)+IFERROR(INDEX('Hoja de Trabajo para listado'!$AB$155:$BA$1048576,MATCH($A180,'Hoja de Trabajo para listado'!$AB$155:$AB$1048576,0),MATCH((CUADRO!H$5&amp;$E180),'Hoja de Trabajo para listado'!$AB$151:$BA$151,0)),0)+IFERROR(INDEX('Hoja de Trabajo para listado'!$BC$155:$CB$1048576,MATCH($A180,'Hoja de Trabajo para listado'!$BC$155:$BC$1048576,0),MATCH((CUADRO!H$5&amp;$E180),'Hoja de Trabajo para listado'!$BC$151:$CB$151,0)),0)+IFERROR(INDEX('Hoja de Trabajo para listado'!$DE$153:$DG$274,MATCH($A180,'Hoja de Trabajo para listado'!$DE$153:$DE$1048576,0),MATCH((CUADRO!H$5&amp;$E180),'Hoja de Trabajo para listado'!$DE$151:$DG$151,0)),0)+IFERROR(INDEX('Hoja de Trabajo para listado'!$CD$155:$DC$1048576,MATCH($A180,'Hoja de Trabajo para listado'!$CD$155:$CD$1048576,0),MATCH((CUADRO!H$5&amp;$E180),'Hoja de Trabajo para listado'!$CD$151:$DC$151,0)),0)</f>
        <v>0</v>
      </c>
      <c r="I180" s="243">
        <f ca="1">+IFERROR(INDEX('Hoja de Trabajo para listado'!$A$155:$Z$1048576,MATCH($A180,'Hoja de Trabajo para listado'!$A$155:$A$1048576,0),MATCH((CUADRO!I$5&amp;$E180),'Hoja de Trabajo para listado'!$A$151:$Z$151,0)),0)+IFERROR(INDEX('Hoja de Trabajo para listado'!$AB$155:$BA$1048576,MATCH($A180,'Hoja de Trabajo para listado'!$AB$155:$AB$1048576,0),MATCH((CUADRO!I$5&amp;$E180),'Hoja de Trabajo para listado'!$AB$151:$BA$151,0)),0)+IFERROR(INDEX('Hoja de Trabajo para listado'!$BC$155:$CB$1048576,MATCH($A180,'Hoja de Trabajo para listado'!$BC$155:$BC$1048576,0),MATCH((CUADRO!I$5&amp;$E180),'Hoja de Trabajo para listado'!$BC$151:$CB$151,0)),0)+IFERROR(INDEX('Hoja de Trabajo para listado'!$DE$153:$DG$274,MATCH($A180,'Hoja de Trabajo para listado'!$DE$153:$DE$1048576,0),MATCH((CUADRO!I$5&amp;$E180),'Hoja de Trabajo para listado'!$DE$151:$DG$151,0)),0)+IFERROR(INDEX('Hoja de Trabajo para listado'!$CD$155:$DC$1048576,MATCH($A180,'Hoja de Trabajo para listado'!$CD$155:$CD$1048576,0),MATCH((CUADRO!I$5&amp;$E180),'Hoja de Trabajo para listado'!$CD$151:$DC$151,0)),0)</f>
        <v>0</v>
      </c>
      <c r="J180" s="243">
        <f ca="1">+IFERROR(INDEX('Hoja de Trabajo para listado'!$A$155:$Z$1048576,MATCH($A180,'Hoja de Trabajo para listado'!$A$155:$A$1048576,0),MATCH((CUADRO!J$5&amp;$E180),'Hoja de Trabajo para listado'!$A$151:$Z$151,0)),0)+IFERROR(INDEX('Hoja de Trabajo para listado'!$AB$155:$BA$1048576,MATCH($A180,'Hoja de Trabajo para listado'!$AB$155:$AB$1048576,0),MATCH((CUADRO!J$5&amp;$E180),'Hoja de Trabajo para listado'!$AB$151:$BA$151,0)),0)+IFERROR(INDEX('Hoja de Trabajo para listado'!$BC$155:$CB$1048576,MATCH($A180,'Hoja de Trabajo para listado'!$BC$155:$BC$1048576,0),MATCH((CUADRO!J$5&amp;$E180),'Hoja de Trabajo para listado'!$BC$151:$CB$151,0)),0)+IFERROR(INDEX('Hoja de Trabajo para listado'!$DE$153:$DG$274,MATCH($A180,'Hoja de Trabajo para listado'!$DE$153:$DE$1048576,0),MATCH((CUADRO!J$5&amp;$E180),'Hoja de Trabajo para listado'!$DE$151:$DG$151,0)),0)+IFERROR(INDEX('Hoja de Trabajo para listado'!$CD$155:$DC$1048576,MATCH($A180,'Hoja de Trabajo para listado'!$CD$155:$CD$1048576,0),MATCH((CUADRO!J$5&amp;$E180),'Hoja de Trabajo para listado'!$CD$151:$DC$151,0)),0)</f>
        <v>0</v>
      </c>
      <c r="K180" s="243">
        <f ca="1">+IFERROR(INDEX('Hoja de Trabajo para listado'!$A$155:$Z$1048576,MATCH($A180,'Hoja de Trabajo para listado'!$A$155:$A$1048576,0),MATCH((CUADRO!K$5&amp;$E180),'Hoja de Trabajo para listado'!$A$151:$Z$151,0)),0)+IFERROR(INDEX('Hoja de Trabajo para listado'!$AB$155:$BA$1048576,MATCH($A180,'Hoja de Trabajo para listado'!$AB$155:$AB$1048576,0),MATCH((CUADRO!K$5&amp;$E180),'Hoja de Trabajo para listado'!$AB$151:$BA$151,0)),0)+IFERROR(INDEX('Hoja de Trabajo para listado'!$BC$155:$CB$1048576,MATCH($A180,'Hoja de Trabajo para listado'!$BC$155:$BC$1048576,0),MATCH((CUADRO!K$5&amp;$E180),'Hoja de Trabajo para listado'!$BC$151:$CB$151,0)),0)+IFERROR(INDEX('Hoja de Trabajo para listado'!$DE$153:$DG$274,MATCH($A180,'Hoja de Trabajo para listado'!$DE$153:$DE$1048576,0),MATCH((CUADRO!K$5&amp;$E180),'Hoja de Trabajo para listado'!$DE$151:$DG$151,0)),0)+IFERROR(INDEX('Hoja de Trabajo para listado'!$CD$155:$DC$1048576,MATCH($A180,'Hoja de Trabajo para listado'!$CD$155:$CD$1048576,0),MATCH((CUADRO!K$5&amp;$E180),'Hoja de Trabajo para listado'!$CD$151:$DC$151,0)),0)</f>
        <v>0</v>
      </c>
      <c r="L180" s="243">
        <f ca="1">+IFERROR(INDEX('Hoja de Trabajo para listado'!$A$155:$Z$1048576,MATCH($A180,'Hoja de Trabajo para listado'!$A$155:$A$1048576,0),MATCH((CUADRO!L$5&amp;$E180),'Hoja de Trabajo para listado'!$A$151:$Z$151,0)),0)+IFERROR(INDEX('Hoja de Trabajo para listado'!$AB$155:$BA$1048576,MATCH($A180,'Hoja de Trabajo para listado'!$AB$155:$AB$1048576,0),MATCH((CUADRO!L$5&amp;$E180),'Hoja de Trabajo para listado'!$AB$151:$BA$151,0)),0)+IFERROR(INDEX('Hoja de Trabajo para listado'!$BC$155:$CB$1048576,MATCH($A180,'Hoja de Trabajo para listado'!$BC$155:$BC$1048576,0),MATCH((CUADRO!L$5&amp;$E180),'Hoja de Trabajo para listado'!$BC$151:$CB$151,0)),0)+IFERROR(INDEX('Hoja de Trabajo para listado'!$DE$153:$DG$274,MATCH($A180,'Hoja de Trabajo para listado'!$DE$153:$DE$1048576,0),MATCH((CUADRO!L$5&amp;$E180),'Hoja de Trabajo para listado'!$DE$151:$DG$151,0)),0)+IFERROR(INDEX('Hoja de Trabajo para listado'!$CD$155:$DC$1048576,MATCH($A180,'Hoja de Trabajo para listado'!$CD$155:$CD$1048576,0),MATCH((CUADRO!L$5&amp;$E180),'Hoja de Trabajo para listado'!$CD$151:$DC$151,0)),0)</f>
        <v>0</v>
      </c>
      <c r="M180" s="243">
        <f ca="1">+IFERROR(INDEX('Hoja de Trabajo para listado'!$A$155:$Z$1048576,MATCH($A180,'Hoja de Trabajo para listado'!$A$155:$A$1048576,0),MATCH((CUADRO!M$5&amp;$E180),'Hoja de Trabajo para listado'!$A$151:$Z$151,0)),0)+IFERROR(INDEX('Hoja de Trabajo para listado'!$AB$155:$BA$1048576,MATCH($A180,'Hoja de Trabajo para listado'!$AB$155:$AB$1048576,0),MATCH((CUADRO!M$5&amp;$E180),'Hoja de Trabajo para listado'!$AB$151:$BA$151,0)),0)+IFERROR(INDEX('Hoja de Trabajo para listado'!$BC$155:$CB$1048576,MATCH($A180,'Hoja de Trabajo para listado'!$BC$155:$BC$1048576,0),MATCH((CUADRO!M$5&amp;$E180),'Hoja de Trabajo para listado'!$BC$151:$CB$151,0)),0)+IFERROR(INDEX('Hoja de Trabajo para listado'!$DE$153:$DG$274,MATCH($A180,'Hoja de Trabajo para listado'!$DE$153:$DE$1048576,0),MATCH((CUADRO!M$5&amp;$E180),'Hoja de Trabajo para listado'!$DE$151:$DG$151,0)),0)+IFERROR(INDEX('Hoja de Trabajo para listado'!$CD$155:$DC$1048576,MATCH($A180,'Hoja de Trabajo para listado'!$CD$155:$CD$1048576,0),MATCH((CUADRO!M$5&amp;$E180),'Hoja de Trabajo para listado'!$CD$151:$DC$151,0)),0)</f>
        <v>0</v>
      </c>
      <c r="N180" s="243">
        <f ca="1">+IFERROR(INDEX('Hoja de Trabajo para listado'!$A$155:$Z$1048576,MATCH($A180,'Hoja de Trabajo para listado'!$A$155:$A$1048576,0),MATCH((CUADRO!N$5&amp;$E180),'Hoja de Trabajo para listado'!$A$151:$Z$151,0)),0)+IFERROR(INDEX('Hoja de Trabajo para listado'!$AB$155:$BA$1048576,MATCH($A180,'Hoja de Trabajo para listado'!$AB$155:$AB$1048576,0),MATCH((CUADRO!N$5&amp;$E180),'Hoja de Trabajo para listado'!$AB$151:$BA$151,0)),0)+IFERROR(INDEX('Hoja de Trabajo para listado'!$BC$155:$CB$1048576,MATCH($A180,'Hoja de Trabajo para listado'!$BC$155:$BC$1048576,0),MATCH((CUADRO!N$5&amp;$E180),'Hoja de Trabajo para listado'!$BC$151:$CB$151,0)),0)+IFERROR(INDEX('Hoja de Trabajo para listado'!$DE$153:$DG$274,MATCH($A180,'Hoja de Trabajo para listado'!$DE$153:$DE$1048576,0),MATCH((CUADRO!N$5&amp;$E180),'Hoja de Trabajo para listado'!$DE$151:$DG$151,0)),0)+IFERROR(INDEX('Hoja de Trabajo para listado'!$CD$155:$DC$1048576,MATCH($A180,'Hoja de Trabajo para listado'!$CD$155:$CD$1048576,0),MATCH((CUADRO!N$5&amp;$E180),'Hoja de Trabajo para listado'!$CD$151:$DC$151,0)),0)</f>
        <v>0</v>
      </c>
      <c r="O180" s="243">
        <f ca="1">+IFERROR(INDEX('Hoja de Trabajo para listado'!$A$155:$Z$1048576,MATCH($A180,'Hoja de Trabajo para listado'!$A$155:$A$1048576,0),MATCH((CUADRO!O$5&amp;$E180),'Hoja de Trabajo para listado'!$A$151:$Z$151,0)),0)+IFERROR(INDEX('Hoja de Trabajo para listado'!$AB$155:$BA$1048576,MATCH($A180,'Hoja de Trabajo para listado'!$AB$155:$AB$1048576,0),MATCH((CUADRO!O$5&amp;$E180),'Hoja de Trabajo para listado'!$AB$151:$BA$151,0)),0)+IFERROR(INDEX('Hoja de Trabajo para listado'!$BC$155:$CB$1048576,MATCH($A180,'Hoja de Trabajo para listado'!$BC$155:$BC$1048576,0),MATCH((CUADRO!O$5&amp;$E180),'Hoja de Trabajo para listado'!$BC$151:$CB$151,0)),0)+IFERROR(INDEX('Hoja de Trabajo para listado'!$DE$153:$DG$274,MATCH($A180,'Hoja de Trabajo para listado'!$DE$153:$DE$1048576,0),MATCH((CUADRO!O$5&amp;$E180),'Hoja de Trabajo para listado'!$DE$151:$DG$151,0)),0)+IFERROR(INDEX('Hoja de Trabajo para listado'!$CD$155:$DC$1048576,MATCH($A180,'Hoja de Trabajo para listado'!$CD$155:$CD$1048576,0),MATCH((CUADRO!O$5&amp;$E180),'Hoja de Trabajo para listado'!$CD$151:$DC$151,0)),0)</f>
        <v>0</v>
      </c>
      <c r="P180" s="243">
        <f ca="1">+IFERROR(INDEX('Hoja de Trabajo para listado'!$A$155:$Z$1048576,MATCH($A180,'Hoja de Trabajo para listado'!$A$155:$A$1048576,0),MATCH((CUADRO!P$5&amp;$E180),'Hoja de Trabajo para listado'!$A$151:$Z$151,0)),0)+IFERROR(INDEX('Hoja de Trabajo para listado'!$AB$155:$BA$1048576,MATCH($A180,'Hoja de Trabajo para listado'!$AB$155:$AB$1048576,0),MATCH((CUADRO!P$5&amp;$E180),'Hoja de Trabajo para listado'!$AB$151:$BA$151,0)),0)+IFERROR(INDEX('Hoja de Trabajo para listado'!$BC$155:$CB$1048576,MATCH($A180,'Hoja de Trabajo para listado'!$BC$155:$BC$1048576,0),MATCH((CUADRO!P$5&amp;$E180),'Hoja de Trabajo para listado'!$BC$151:$CB$151,0)),0)+IFERROR(INDEX('Hoja de Trabajo para listado'!$DE$153:$DG$274,MATCH($A180,'Hoja de Trabajo para listado'!$DE$153:$DE$1048576,0),MATCH((CUADRO!P$5&amp;$E180),'Hoja de Trabajo para listado'!$DE$151:$DG$151,0)),0)+IFERROR(INDEX('Hoja de Trabajo para listado'!$CD$155:$DC$1048576,MATCH($A180,'Hoja de Trabajo para listado'!$CD$155:$CD$1048576,0),MATCH((CUADRO!P$5&amp;$E180),'Hoja de Trabajo para listado'!$CD$151:$DC$151,0)),0)</f>
        <v>0</v>
      </c>
      <c r="Q180" s="243">
        <f ca="1">+IFERROR(INDEX('Hoja de Trabajo para listado'!$A$155:$Z$1048576,MATCH($A180,'Hoja de Trabajo para listado'!$A$155:$A$1048576,0),MATCH((CUADRO!Q$5&amp;$E180),'Hoja de Trabajo para listado'!$A$151:$Z$151,0)),0)+IFERROR(INDEX('Hoja de Trabajo para listado'!$AB$155:$BA$1048576,MATCH($A180,'Hoja de Trabajo para listado'!$AB$155:$AB$1048576,0),MATCH((CUADRO!Q$5&amp;$E180),'Hoja de Trabajo para listado'!$AB$151:$BA$151,0)),0)+IFERROR(INDEX('Hoja de Trabajo para listado'!$BC$155:$CB$1048576,MATCH($A180,'Hoja de Trabajo para listado'!$BC$155:$BC$1048576,0),MATCH((CUADRO!Q$5&amp;$E180),'Hoja de Trabajo para listado'!$BC$151:$CB$151,0)),0)+IFERROR(INDEX('Hoja de Trabajo para listado'!$DE$153:$DG$274,MATCH($A180,'Hoja de Trabajo para listado'!$DE$153:$DE$1048576,0),MATCH((CUADRO!Q$5&amp;$E180),'Hoja de Trabajo para listado'!$DE$151:$DG$151,0)),0)+IFERROR(INDEX('Hoja de Trabajo para listado'!$CD$155:$DC$1048576,MATCH($A180,'Hoja de Trabajo para listado'!$CD$155:$CD$1048576,0),MATCH((CUADRO!Q$5&amp;$E180),'Hoja de Trabajo para listado'!$CD$151:$DC$151,0)),0)</f>
        <v>0</v>
      </c>
      <c r="R180" s="243">
        <f t="shared" ca="1" si="7"/>
        <v>0</v>
      </c>
      <c r="S180" s="243"/>
      <c r="T180" s="243">
        <f ca="1">+T181</f>
        <v>973627.66</v>
      </c>
      <c r="U180" s="242">
        <f t="shared" si="8"/>
        <v>1</v>
      </c>
      <c r="V180" s="333" t="str">
        <f>+VLOOKUP(A180,bd_lista!$A$3:$E$590,5,FALSE)</f>
        <v>Instituciones Descentralizadas</v>
      </c>
      <c r="W180" s="383" t="str">
        <f>+V180</f>
        <v>Instituciones Descentralizadas</v>
      </c>
      <c r="X180" s="242">
        <f>+VLOOKUP(A180,[3]Sheet1!$A$13:$D$744,4,FALSE)</f>
        <v>16</v>
      </c>
      <c r="Y180" s="242" t="str">
        <f>+VLOOKUP(X180,bd_lista!$A$3:$C$590,3,FALSE)</f>
        <v>Ministerio de Educación</v>
      </c>
      <c r="Z180" s="294">
        <f>+X180</f>
        <v>16</v>
      </c>
      <c r="AA180" s="295" t="str">
        <f>+Y180</f>
        <v>Ministerio de Educación</v>
      </c>
    </row>
    <row r="181" spans="1:27" ht="15" customHeight="1">
      <c r="A181" s="32">
        <v>267</v>
      </c>
      <c r="B181" s="389"/>
      <c r="C181" s="333" t="str">
        <f>+VLOOKUP(A181,bd_lista!$A$3:$C$590,3,FALSE)</f>
        <v>Direc. Dptal. de Educación Cochabamba</v>
      </c>
      <c r="D181" s="386"/>
      <c r="E181" s="333" t="s">
        <v>1305</v>
      </c>
      <c r="F181" s="245">
        <f ca="1">+IFERROR(INDEX('Hoja de Trabajo para listado'!$A$155:$Z$1048576,MATCH($A181,'Hoja de Trabajo para listado'!$A$155:$A$1048576,0),MATCH((CUADRO!F$5&amp;$E181),'Hoja de Trabajo para listado'!$A$151:$Z$151,0)),0)+IFERROR(INDEX('Hoja de Trabajo para listado'!$AB$155:$BA$1048576,MATCH($A181,'Hoja de Trabajo para listado'!$AB$155:$AB$1048576,0),MATCH((CUADRO!F$5&amp;$E181),'Hoja de Trabajo para listado'!$AB$151:$BA$151,0)),0)+IFERROR(INDEX('Hoja de Trabajo para listado'!$BC$155:$CB$1048576,MATCH($A181,'Hoja de Trabajo para listado'!$BC$155:$BC$1048576,0),MATCH((CUADRO!F$5&amp;$E181),'Hoja de Trabajo para listado'!$BC$151:$CB$151,0)),0)+IFERROR(INDEX('Hoja de Trabajo para listado'!$DE$153:$DG$274,MATCH($A181,'Hoja de Trabajo para listado'!$DE$153:$DE$1048576,0),MATCH((CUADRO!F$5&amp;$E181),'Hoja de Trabajo para listado'!$DE$151:$DG$151,0)),0)+IFERROR(INDEX('Hoja de Trabajo para listado'!$CD$155:$DC$1048576,MATCH($A181,'Hoja de Trabajo para listado'!$CD$155:$CD$1048576,0),MATCH((CUADRO!F$5&amp;$E181),'Hoja de Trabajo para listado'!$CD$151:$DC$151,0)),0)</f>
        <v>973627.66</v>
      </c>
      <c r="G181" s="245">
        <f ca="1">+IFERROR(INDEX('Hoja de Trabajo para listado'!$A$155:$Z$1048576,MATCH($A181,'Hoja de Trabajo para listado'!$A$155:$A$1048576,0),MATCH((CUADRO!G$5&amp;$E181),'Hoja de Trabajo para listado'!$A$151:$Z$151,0)),0)+IFERROR(INDEX('Hoja de Trabajo para listado'!$AB$155:$BA$1048576,MATCH($A181,'Hoja de Trabajo para listado'!$AB$155:$AB$1048576,0),MATCH((CUADRO!G$5&amp;$E181),'Hoja de Trabajo para listado'!$AB$151:$BA$151,0)),0)+IFERROR(INDEX('Hoja de Trabajo para listado'!$BC$155:$CB$1048576,MATCH($A181,'Hoja de Trabajo para listado'!$BC$155:$BC$1048576,0),MATCH((CUADRO!G$5&amp;$E181),'Hoja de Trabajo para listado'!$BC$151:$CB$151,0)),0)+IFERROR(INDEX('Hoja de Trabajo para listado'!$DE$153:$DG$274,MATCH($A181,'Hoja de Trabajo para listado'!$DE$153:$DE$1048576,0),MATCH((CUADRO!G$5&amp;$E181),'Hoja de Trabajo para listado'!$DE$151:$DG$151,0)),0)+IFERROR(INDEX('Hoja de Trabajo para listado'!$CD$155:$DC$1048576,MATCH($A181,'Hoja de Trabajo para listado'!$CD$155:$CD$1048576,0),MATCH((CUADRO!G$5&amp;$E181),'Hoja de Trabajo para listado'!$CD$151:$DC$151,0)),0)</f>
        <v>0</v>
      </c>
      <c r="H181" s="245">
        <f ca="1">+IFERROR(INDEX('Hoja de Trabajo para listado'!$A$155:$Z$1048576,MATCH($A181,'Hoja de Trabajo para listado'!$A$155:$A$1048576,0),MATCH((CUADRO!H$5&amp;$E181),'Hoja de Trabajo para listado'!$A$151:$Z$151,0)),0)+IFERROR(INDEX('Hoja de Trabajo para listado'!$AB$155:$BA$1048576,MATCH($A181,'Hoja de Trabajo para listado'!$AB$155:$AB$1048576,0),MATCH((CUADRO!H$5&amp;$E181),'Hoja de Trabajo para listado'!$AB$151:$BA$151,0)),0)+IFERROR(INDEX('Hoja de Trabajo para listado'!$BC$155:$CB$1048576,MATCH($A181,'Hoja de Trabajo para listado'!$BC$155:$BC$1048576,0),MATCH((CUADRO!H$5&amp;$E181),'Hoja de Trabajo para listado'!$BC$151:$CB$151,0)),0)+IFERROR(INDEX('Hoja de Trabajo para listado'!$DE$153:$DG$274,MATCH($A181,'Hoja de Trabajo para listado'!$DE$153:$DE$1048576,0),MATCH((CUADRO!H$5&amp;$E181),'Hoja de Trabajo para listado'!$DE$151:$DG$151,0)),0)+IFERROR(INDEX('Hoja de Trabajo para listado'!$CD$155:$DC$1048576,MATCH($A181,'Hoja de Trabajo para listado'!$CD$155:$CD$1048576,0),MATCH((CUADRO!H$5&amp;$E181),'Hoja de Trabajo para listado'!$CD$151:$DC$151,0)),0)</f>
        <v>0</v>
      </c>
      <c r="I181" s="245">
        <f ca="1">+IFERROR(INDEX('Hoja de Trabajo para listado'!$A$155:$Z$1048576,MATCH($A181,'Hoja de Trabajo para listado'!$A$155:$A$1048576,0),MATCH((CUADRO!I$5&amp;$E181),'Hoja de Trabajo para listado'!$A$151:$Z$151,0)),0)+IFERROR(INDEX('Hoja de Trabajo para listado'!$AB$155:$BA$1048576,MATCH($A181,'Hoja de Trabajo para listado'!$AB$155:$AB$1048576,0),MATCH((CUADRO!I$5&amp;$E181),'Hoja de Trabajo para listado'!$AB$151:$BA$151,0)),0)+IFERROR(INDEX('Hoja de Trabajo para listado'!$BC$155:$CB$1048576,MATCH($A181,'Hoja de Trabajo para listado'!$BC$155:$BC$1048576,0),MATCH((CUADRO!I$5&amp;$E181),'Hoja de Trabajo para listado'!$BC$151:$CB$151,0)),0)+IFERROR(INDEX('Hoja de Trabajo para listado'!$DE$153:$DG$274,MATCH($A181,'Hoja de Trabajo para listado'!$DE$153:$DE$1048576,0),MATCH((CUADRO!I$5&amp;$E181),'Hoja de Trabajo para listado'!$DE$151:$DG$151,0)),0)+IFERROR(INDEX('Hoja de Trabajo para listado'!$CD$155:$DC$1048576,MATCH($A181,'Hoja de Trabajo para listado'!$CD$155:$CD$1048576,0),MATCH((CUADRO!I$5&amp;$E181),'Hoja de Trabajo para listado'!$CD$151:$DC$151,0)),0)</f>
        <v>0</v>
      </c>
      <c r="J181" s="245">
        <f ca="1">+IFERROR(INDEX('Hoja de Trabajo para listado'!$A$155:$Z$1048576,MATCH($A181,'Hoja de Trabajo para listado'!$A$155:$A$1048576,0),MATCH((CUADRO!J$5&amp;$E181),'Hoja de Trabajo para listado'!$A$151:$Z$151,0)),0)+IFERROR(INDEX('Hoja de Trabajo para listado'!$AB$155:$BA$1048576,MATCH($A181,'Hoja de Trabajo para listado'!$AB$155:$AB$1048576,0),MATCH((CUADRO!J$5&amp;$E181),'Hoja de Trabajo para listado'!$AB$151:$BA$151,0)),0)+IFERROR(INDEX('Hoja de Trabajo para listado'!$BC$155:$CB$1048576,MATCH($A181,'Hoja de Trabajo para listado'!$BC$155:$BC$1048576,0),MATCH((CUADRO!J$5&amp;$E181),'Hoja de Trabajo para listado'!$BC$151:$CB$151,0)),0)+IFERROR(INDEX('Hoja de Trabajo para listado'!$DE$153:$DG$274,MATCH($A181,'Hoja de Trabajo para listado'!$DE$153:$DE$1048576,0),MATCH((CUADRO!J$5&amp;$E181),'Hoja de Trabajo para listado'!$DE$151:$DG$151,0)),0)+IFERROR(INDEX('Hoja de Trabajo para listado'!$CD$155:$DC$1048576,MATCH($A181,'Hoja de Trabajo para listado'!$CD$155:$CD$1048576,0),MATCH((CUADRO!J$5&amp;$E181),'Hoja de Trabajo para listado'!$CD$151:$DC$151,0)),0)</f>
        <v>0</v>
      </c>
      <c r="K181" s="245">
        <f ca="1">+IFERROR(INDEX('Hoja de Trabajo para listado'!$A$155:$Z$1048576,MATCH($A181,'Hoja de Trabajo para listado'!$A$155:$A$1048576,0),MATCH((CUADRO!K$5&amp;$E181),'Hoja de Trabajo para listado'!$A$151:$Z$151,0)),0)+IFERROR(INDEX('Hoja de Trabajo para listado'!$AB$155:$BA$1048576,MATCH($A181,'Hoja de Trabajo para listado'!$AB$155:$AB$1048576,0),MATCH((CUADRO!K$5&amp;$E181),'Hoja de Trabajo para listado'!$AB$151:$BA$151,0)),0)+IFERROR(INDEX('Hoja de Trabajo para listado'!$BC$155:$CB$1048576,MATCH($A181,'Hoja de Trabajo para listado'!$BC$155:$BC$1048576,0),MATCH((CUADRO!K$5&amp;$E181),'Hoja de Trabajo para listado'!$BC$151:$CB$151,0)),0)+IFERROR(INDEX('Hoja de Trabajo para listado'!$DE$153:$DG$274,MATCH($A181,'Hoja de Trabajo para listado'!$DE$153:$DE$1048576,0),MATCH((CUADRO!K$5&amp;$E181),'Hoja de Trabajo para listado'!$DE$151:$DG$151,0)),0)+IFERROR(INDEX('Hoja de Trabajo para listado'!$CD$155:$DC$1048576,MATCH($A181,'Hoja de Trabajo para listado'!$CD$155:$CD$1048576,0),MATCH((CUADRO!K$5&amp;$E181),'Hoja de Trabajo para listado'!$CD$151:$DC$151,0)),0)</f>
        <v>0</v>
      </c>
      <c r="L181" s="245">
        <f ca="1">+IFERROR(INDEX('Hoja de Trabajo para listado'!$A$155:$Z$1048576,MATCH($A181,'Hoja de Trabajo para listado'!$A$155:$A$1048576,0),MATCH((CUADRO!L$5&amp;$E181),'Hoja de Trabajo para listado'!$A$151:$Z$151,0)),0)+IFERROR(INDEX('Hoja de Trabajo para listado'!$AB$155:$BA$1048576,MATCH($A181,'Hoja de Trabajo para listado'!$AB$155:$AB$1048576,0),MATCH((CUADRO!L$5&amp;$E181),'Hoja de Trabajo para listado'!$AB$151:$BA$151,0)),0)+IFERROR(INDEX('Hoja de Trabajo para listado'!$BC$155:$CB$1048576,MATCH($A181,'Hoja de Trabajo para listado'!$BC$155:$BC$1048576,0),MATCH((CUADRO!L$5&amp;$E181),'Hoja de Trabajo para listado'!$BC$151:$CB$151,0)),0)+IFERROR(INDEX('Hoja de Trabajo para listado'!$DE$153:$DG$274,MATCH($A181,'Hoja de Trabajo para listado'!$DE$153:$DE$1048576,0),MATCH((CUADRO!L$5&amp;$E181),'Hoja de Trabajo para listado'!$DE$151:$DG$151,0)),0)+IFERROR(INDEX('Hoja de Trabajo para listado'!$CD$155:$DC$1048576,MATCH($A181,'Hoja de Trabajo para listado'!$CD$155:$CD$1048576,0),MATCH((CUADRO!L$5&amp;$E181),'Hoja de Trabajo para listado'!$CD$151:$DC$151,0)),0)</f>
        <v>0</v>
      </c>
      <c r="M181" s="245">
        <f ca="1">+IFERROR(INDEX('Hoja de Trabajo para listado'!$A$155:$Z$1048576,MATCH($A181,'Hoja de Trabajo para listado'!$A$155:$A$1048576,0),MATCH((CUADRO!M$5&amp;$E181),'Hoja de Trabajo para listado'!$A$151:$Z$151,0)),0)+IFERROR(INDEX('Hoja de Trabajo para listado'!$AB$155:$BA$1048576,MATCH($A181,'Hoja de Trabajo para listado'!$AB$155:$AB$1048576,0),MATCH((CUADRO!M$5&amp;$E181),'Hoja de Trabajo para listado'!$AB$151:$BA$151,0)),0)+IFERROR(INDEX('Hoja de Trabajo para listado'!$BC$155:$CB$1048576,MATCH($A181,'Hoja de Trabajo para listado'!$BC$155:$BC$1048576,0),MATCH((CUADRO!M$5&amp;$E181),'Hoja de Trabajo para listado'!$BC$151:$CB$151,0)),0)+IFERROR(INDEX('Hoja de Trabajo para listado'!$DE$153:$DG$274,MATCH($A181,'Hoja de Trabajo para listado'!$DE$153:$DE$1048576,0),MATCH((CUADRO!M$5&amp;$E181),'Hoja de Trabajo para listado'!$DE$151:$DG$151,0)),0)+IFERROR(INDEX('Hoja de Trabajo para listado'!$CD$155:$DC$1048576,MATCH($A181,'Hoja de Trabajo para listado'!$CD$155:$CD$1048576,0),MATCH((CUADRO!M$5&amp;$E181),'Hoja de Trabajo para listado'!$CD$151:$DC$151,0)),0)</f>
        <v>0</v>
      </c>
      <c r="N181" s="245">
        <f ca="1">+IFERROR(INDEX('Hoja de Trabajo para listado'!$A$155:$Z$1048576,MATCH($A181,'Hoja de Trabajo para listado'!$A$155:$A$1048576,0),MATCH((CUADRO!N$5&amp;$E181),'Hoja de Trabajo para listado'!$A$151:$Z$151,0)),0)+IFERROR(INDEX('Hoja de Trabajo para listado'!$AB$155:$BA$1048576,MATCH($A181,'Hoja de Trabajo para listado'!$AB$155:$AB$1048576,0),MATCH((CUADRO!N$5&amp;$E181),'Hoja de Trabajo para listado'!$AB$151:$BA$151,0)),0)+IFERROR(INDEX('Hoja de Trabajo para listado'!$BC$155:$CB$1048576,MATCH($A181,'Hoja de Trabajo para listado'!$BC$155:$BC$1048576,0),MATCH((CUADRO!N$5&amp;$E181),'Hoja de Trabajo para listado'!$BC$151:$CB$151,0)),0)+IFERROR(INDEX('Hoja de Trabajo para listado'!$DE$153:$DG$274,MATCH($A181,'Hoja de Trabajo para listado'!$DE$153:$DE$1048576,0),MATCH((CUADRO!N$5&amp;$E181),'Hoja de Trabajo para listado'!$DE$151:$DG$151,0)),0)+IFERROR(INDEX('Hoja de Trabajo para listado'!$CD$155:$DC$1048576,MATCH($A181,'Hoja de Trabajo para listado'!$CD$155:$CD$1048576,0),MATCH((CUADRO!N$5&amp;$E181),'Hoja de Trabajo para listado'!$CD$151:$DC$151,0)),0)</f>
        <v>0</v>
      </c>
      <c r="O181" s="245">
        <f ca="1">+IFERROR(INDEX('Hoja de Trabajo para listado'!$A$155:$Z$1048576,MATCH($A181,'Hoja de Trabajo para listado'!$A$155:$A$1048576,0),MATCH((CUADRO!O$5&amp;$E181),'Hoja de Trabajo para listado'!$A$151:$Z$151,0)),0)+IFERROR(INDEX('Hoja de Trabajo para listado'!$AB$155:$BA$1048576,MATCH($A181,'Hoja de Trabajo para listado'!$AB$155:$AB$1048576,0),MATCH((CUADRO!O$5&amp;$E181),'Hoja de Trabajo para listado'!$AB$151:$BA$151,0)),0)+IFERROR(INDEX('Hoja de Trabajo para listado'!$BC$155:$CB$1048576,MATCH($A181,'Hoja de Trabajo para listado'!$BC$155:$BC$1048576,0),MATCH((CUADRO!O$5&amp;$E181),'Hoja de Trabajo para listado'!$BC$151:$CB$151,0)),0)+IFERROR(INDEX('Hoja de Trabajo para listado'!$DE$153:$DG$274,MATCH($A181,'Hoja de Trabajo para listado'!$DE$153:$DE$1048576,0),MATCH((CUADRO!O$5&amp;$E181),'Hoja de Trabajo para listado'!$DE$151:$DG$151,0)),0)+IFERROR(INDEX('Hoja de Trabajo para listado'!$CD$155:$DC$1048576,MATCH($A181,'Hoja de Trabajo para listado'!$CD$155:$CD$1048576,0),MATCH((CUADRO!O$5&amp;$E181),'Hoja de Trabajo para listado'!$CD$151:$DC$151,0)),0)</f>
        <v>0</v>
      </c>
      <c r="P181" s="245">
        <f ca="1">+IFERROR(INDEX('Hoja de Trabajo para listado'!$A$155:$Z$1048576,MATCH($A181,'Hoja de Trabajo para listado'!$A$155:$A$1048576,0),MATCH((CUADRO!P$5&amp;$E181),'Hoja de Trabajo para listado'!$A$151:$Z$151,0)),0)+IFERROR(INDEX('Hoja de Trabajo para listado'!$AB$155:$BA$1048576,MATCH($A181,'Hoja de Trabajo para listado'!$AB$155:$AB$1048576,0),MATCH((CUADRO!P$5&amp;$E181),'Hoja de Trabajo para listado'!$AB$151:$BA$151,0)),0)+IFERROR(INDEX('Hoja de Trabajo para listado'!$BC$155:$CB$1048576,MATCH($A181,'Hoja de Trabajo para listado'!$BC$155:$BC$1048576,0),MATCH((CUADRO!P$5&amp;$E181),'Hoja de Trabajo para listado'!$BC$151:$CB$151,0)),0)+IFERROR(INDEX('Hoja de Trabajo para listado'!$DE$153:$DG$274,MATCH($A181,'Hoja de Trabajo para listado'!$DE$153:$DE$1048576,0),MATCH((CUADRO!P$5&amp;$E181),'Hoja de Trabajo para listado'!$DE$151:$DG$151,0)),0)+IFERROR(INDEX('Hoja de Trabajo para listado'!$CD$155:$DC$1048576,MATCH($A181,'Hoja de Trabajo para listado'!$CD$155:$CD$1048576,0),MATCH((CUADRO!P$5&amp;$E181),'Hoja de Trabajo para listado'!$CD$151:$DC$151,0)),0)</f>
        <v>0</v>
      </c>
      <c r="Q181" s="245">
        <f ca="1">+IFERROR(INDEX('Hoja de Trabajo para listado'!$A$155:$Z$1048576,MATCH($A181,'Hoja de Trabajo para listado'!$A$155:$A$1048576,0),MATCH((CUADRO!Q$5&amp;$E181),'Hoja de Trabajo para listado'!$A$151:$Z$151,0)),0)+IFERROR(INDEX('Hoja de Trabajo para listado'!$AB$155:$BA$1048576,MATCH($A181,'Hoja de Trabajo para listado'!$AB$155:$AB$1048576,0),MATCH((CUADRO!Q$5&amp;$E181),'Hoja de Trabajo para listado'!$AB$151:$BA$151,0)),0)+IFERROR(INDEX('Hoja de Trabajo para listado'!$BC$155:$CB$1048576,MATCH($A181,'Hoja de Trabajo para listado'!$BC$155:$BC$1048576,0),MATCH((CUADRO!Q$5&amp;$E181),'Hoja de Trabajo para listado'!$BC$151:$CB$151,0)),0)+IFERROR(INDEX('Hoja de Trabajo para listado'!$DE$153:$DG$274,MATCH($A181,'Hoja de Trabajo para listado'!$DE$153:$DE$1048576,0),MATCH((CUADRO!Q$5&amp;$E181),'Hoja de Trabajo para listado'!$DE$151:$DG$151,0)),0)+IFERROR(INDEX('Hoja de Trabajo para listado'!$CD$155:$DC$1048576,MATCH($A181,'Hoja de Trabajo para listado'!$CD$155:$CD$1048576,0),MATCH((CUADRO!Q$5&amp;$E181),'Hoja de Trabajo para listado'!$CD$151:$DC$151,0)),0)</f>
        <v>0</v>
      </c>
      <c r="R181" s="245">
        <f t="shared" ca="1" si="7"/>
        <v>973627.66</v>
      </c>
      <c r="S181" s="245">
        <f ca="1">+R180+R181</f>
        <v>973627.66</v>
      </c>
      <c r="T181" s="245">
        <f ca="1">+S181</f>
        <v>973627.66</v>
      </c>
      <c r="U181" s="244">
        <f t="shared" si="8"/>
        <v>2</v>
      </c>
      <c r="V181" s="333" t="str">
        <f>+VLOOKUP(A181,bd_lista!$A$3:$E$590,5,FALSE)</f>
        <v>Instituciones Descentralizadas</v>
      </c>
      <c r="W181" s="384"/>
      <c r="X181" s="242">
        <f>+VLOOKUP(A181,[3]Sheet1!$A$13:$D$744,4,FALSE)</f>
        <v>16</v>
      </c>
      <c r="Y181" s="242" t="str">
        <f>+VLOOKUP(X181,bd_lista!$A$3:$C$590,3,FALSE)</f>
        <v>Ministerio de Educación</v>
      </c>
      <c r="Z181" s="292"/>
      <c r="AA181" s="293"/>
    </row>
    <row r="182" spans="1:27" ht="15" hidden="1" customHeight="1">
      <c r="A182" s="251">
        <v>268</v>
      </c>
      <c r="B182" s="388">
        <f>+A182</f>
        <v>268</v>
      </c>
      <c r="C182" s="247" t="str">
        <f>+VLOOKUP(A182,bd_lista!$A$3:$C$590,3,FALSE)</f>
        <v>Direc. Dptal. de Educación Oruro</v>
      </c>
      <c r="D182" s="385" t="str">
        <f>+C182</f>
        <v>Direc. Dptal. de Educación Oruro</v>
      </c>
      <c r="E182" s="247" t="s">
        <v>1304</v>
      </c>
      <c r="F182" s="243">
        <f ca="1">+IFERROR(INDEX('Hoja de Trabajo para listado'!$A$155:$Z$1048576,MATCH($A182,'Hoja de Trabajo para listado'!$A$155:$A$1048576,0),MATCH((CUADRO!F$5&amp;$E182),'Hoja de Trabajo para listado'!$A$151:$Z$151,0)),0)+IFERROR(INDEX('Hoja de Trabajo para listado'!$AB$155:$BA$1048576,MATCH($A182,'Hoja de Trabajo para listado'!$AB$155:$AB$1048576,0),MATCH((CUADRO!F$5&amp;$E182),'Hoja de Trabajo para listado'!$AB$151:$BA$151,0)),0)+IFERROR(INDEX('Hoja de Trabajo para listado'!$BC$155:$CB$1048576,MATCH($A182,'Hoja de Trabajo para listado'!$BC$155:$BC$1048576,0),MATCH((CUADRO!F$5&amp;$E182),'Hoja de Trabajo para listado'!$BC$151:$CB$151,0)),0)+IFERROR(INDEX('Hoja de Trabajo para listado'!$DE$153:$DG$274,MATCH($A182,'Hoja de Trabajo para listado'!$DE$153:$DE$1048576,0),MATCH((CUADRO!F$5&amp;$E182),'Hoja de Trabajo para listado'!$DE$151:$DG$151,0)),0)+IFERROR(INDEX('Hoja de Trabajo para listado'!$CD$155:$DC$1048576,MATCH($A182,'Hoja de Trabajo para listado'!$CD$155:$CD$1048576,0),MATCH((CUADRO!F$5&amp;$E182),'Hoja de Trabajo para listado'!$CD$151:$DC$151,0)),0)</f>
        <v>0</v>
      </c>
      <c r="G182" s="243">
        <f ca="1">+IFERROR(INDEX('Hoja de Trabajo para listado'!$A$155:$Z$1048576,MATCH($A182,'Hoja de Trabajo para listado'!$A$155:$A$1048576,0),MATCH((CUADRO!G$5&amp;$E182),'Hoja de Trabajo para listado'!$A$151:$Z$151,0)),0)+IFERROR(INDEX('Hoja de Trabajo para listado'!$AB$155:$BA$1048576,MATCH($A182,'Hoja de Trabajo para listado'!$AB$155:$AB$1048576,0),MATCH((CUADRO!G$5&amp;$E182),'Hoja de Trabajo para listado'!$AB$151:$BA$151,0)),0)+IFERROR(INDEX('Hoja de Trabajo para listado'!$BC$155:$CB$1048576,MATCH($A182,'Hoja de Trabajo para listado'!$BC$155:$BC$1048576,0),MATCH((CUADRO!G$5&amp;$E182),'Hoja de Trabajo para listado'!$BC$151:$CB$151,0)),0)+IFERROR(INDEX('Hoja de Trabajo para listado'!$DE$153:$DG$274,MATCH($A182,'Hoja de Trabajo para listado'!$DE$153:$DE$1048576,0),MATCH((CUADRO!G$5&amp;$E182),'Hoja de Trabajo para listado'!$DE$151:$DG$151,0)),0)+IFERROR(INDEX('Hoja de Trabajo para listado'!$CD$155:$DC$1048576,MATCH($A182,'Hoja de Trabajo para listado'!$CD$155:$CD$1048576,0),MATCH((CUADRO!G$5&amp;$E182),'Hoja de Trabajo para listado'!$CD$151:$DC$151,0)),0)</f>
        <v>0</v>
      </c>
      <c r="H182" s="243">
        <f ca="1">+IFERROR(INDEX('Hoja de Trabajo para listado'!$A$155:$Z$1048576,MATCH($A182,'Hoja de Trabajo para listado'!$A$155:$A$1048576,0),MATCH((CUADRO!H$5&amp;$E182),'Hoja de Trabajo para listado'!$A$151:$Z$151,0)),0)+IFERROR(INDEX('Hoja de Trabajo para listado'!$AB$155:$BA$1048576,MATCH($A182,'Hoja de Trabajo para listado'!$AB$155:$AB$1048576,0),MATCH((CUADRO!H$5&amp;$E182),'Hoja de Trabajo para listado'!$AB$151:$BA$151,0)),0)+IFERROR(INDEX('Hoja de Trabajo para listado'!$BC$155:$CB$1048576,MATCH($A182,'Hoja de Trabajo para listado'!$BC$155:$BC$1048576,0),MATCH((CUADRO!H$5&amp;$E182),'Hoja de Trabajo para listado'!$BC$151:$CB$151,0)),0)+IFERROR(INDEX('Hoja de Trabajo para listado'!$DE$153:$DG$274,MATCH($A182,'Hoja de Trabajo para listado'!$DE$153:$DE$1048576,0),MATCH((CUADRO!H$5&amp;$E182),'Hoja de Trabajo para listado'!$DE$151:$DG$151,0)),0)+IFERROR(INDEX('Hoja de Trabajo para listado'!$CD$155:$DC$1048576,MATCH($A182,'Hoja de Trabajo para listado'!$CD$155:$CD$1048576,0),MATCH((CUADRO!H$5&amp;$E182),'Hoja de Trabajo para listado'!$CD$151:$DC$151,0)),0)</f>
        <v>0</v>
      </c>
      <c r="I182" s="243">
        <f ca="1">+IFERROR(INDEX('Hoja de Trabajo para listado'!$A$155:$Z$1048576,MATCH($A182,'Hoja de Trabajo para listado'!$A$155:$A$1048576,0),MATCH((CUADRO!I$5&amp;$E182),'Hoja de Trabajo para listado'!$A$151:$Z$151,0)),0)+IFERROR(INDEX('Hoja de Trabajo para listado'!$AB$155:$BA$1048576,MATCH($A182,'Hoja de Trabajo para listado'!$AB$155:$AB$1048576,0),MATCH((CUADRO!I$5&amp;$E182),'Hoja de Trabajo para listado'!$AB$151:$BA$151,0)),0)+IFERROR(INDEX('Hoja de Trabajo para listado'!$BC$155:$CB$1048576,MATCH($A182,'Hoja de Trabajo para listado'!$BC$155:$BC$1048576,0),MATCH((CUADRO!I$5&amp;$E182),'Hoja de Trabajo para listado'!$BC$151:$CB$151,0)),0)+IFERROR(INDEX('Hoja de Trabajo para listado'!$DE$153:$DG$274,MATCH($A182,'Hoja de Trabajo para listado'!$DE$153:$DE$1048576,0),MATCH((CUADRO!I$5&amp;$E182),'Hoja de Trabajo para listado'!$DE$151:$DG$151,0)),0)+IFERROR(INDEX('Hoja de Trabajo para listado'!$CD$155:$DC$1048576,MATCH($A182,'Hoja de Trabajo para listado'!$CD$155:$CD$1048576,0),MATCH((CUADRO!I$5&amp;$E182),'Hoja de Trabajo para listado'!$CD$151:$DC$151,0)),0)</f>
        <v>0</v>
      </c>
      <c r="J182" s="243">
        <f ca="1">+IFERROR(INDEX('Hoja de Trabajo para listado'!$A$155:$Z$1048576,MATCH($A182,'Hoja de Trabajo para listado'!$A$155:$A$1048576,0),MATCH((CUADRO!J$5&amp;$E182),'Hoja de Trabajo para listado'!$A$151:$Z$151,0)),0)+IFERROR(INDEX('Hoja de Trabajo para listado'!$AB$155:$BA$1048576,MATCH($A182,'Hoja de Trabajo para listado'!$AB$155:$AB$1048576,0),MATCH((CUADRO!J$5&amp;$E182),'Hoja de Trabajo para listado'!$AB$151:$BA$151,0)),0)+IFERROR(INDEX('Hoja de Trabajo para listado'!$BC$155:$CB$1048576,MATCH($A182,'Hoja de Trabajo para listado'!$BC$155:$BC$1048576,0),MATCH((CUADRO!J$5&amp;$E182),'Hoja de Trabajo para listado'!$BC$151:$CB$151,0)),0)+IFERROR(INDEX('Hoja de Trabajo para listado'!$DE$153:$DG$274,MATCH($A182,'Hoja de Trabajo para listado'!$DE$153:$DE$1048576,0),MATCH((CUADRO!J$5&amp;$E182),'Hoja de Trabajo para listado'!$DE$151:$DG$151,0)),0)+IFERROR(INDEX('Hoja de Trabajo para listado'!$CD$155:$DC$1048576,MATCH($A182,'Hoja de Trabajo para listado'!$CD$155:$CD$1048576,0),MATCH((CUADRO!J$5&amp;$E182),'Hoja de Trabajo para listado'!$CD$151:$DC$151,0)),0)</f>
        <v>0</v>
      </c>
      <c r="K182" s="243">
        <f ca="1">+IFERROR(INDEX('Hoja de Trabajo para listado'!$A$155:$Z$1048576,MATCH($A182,'Hoja de Trabajo para listado'!$A$155:$A$1048576,0),MATCH((CUADRO!K$5&amp;$E182),'Hoja de Trabajo para listado'!$A$151:$Z$151,0)),0)+IFERROR(INDEX('Hoja de Trabajo para listado'!$AB$155:$BA$1048576,MATCH($A182,'Hoja de Trabajo para listado'!$AB$155:$AB$1048576,0),MATCH((CUADRO!K$5&amp;$E182),'Hoja de Trabajo para listado'!$AB$151:$BA$151,0)),0)+IFERROR(INDEX('Hoja de Trabajo para listado'!$BC$155:$CB$1048576,MATCH($A182,'Hoja de Trabajo para listado'!$BC$155:$BC$1048576,0),MATCH((CUADRO!K$5&amp;$E182),'Hoja de Trabajo para listado'!$BC$151:$CB$151,0)),0)+IFERROR(INDEX('Hoja de Trabajo para listado'!$DE$153:$DG$274,MATCH($A182,'Hoja de Trabajo para listado'!$DE$153:$DE$1048576,0),MATCH((CUADRO!K$5&amp;$E182),'Hoja de Trabajo para listado'!$DE$151:$DG$151,0)),0)+IFERROR(INDEX('Hoja de Trabajo para listado'!$CD$155:$DC$1048576,MATCH($A182,'Hoja de Trabajo para listado'!$CD$155:$CD$1048576,0),MATCH((CUADRO!K$5&amp;$E182),'Hoja de Trabajo para listado'!$CD$151:$DC$151,0)),0)</f>
        <v>0</v>
      </c>
      <c r="L182" s="243">
        <f ca="1">+IFERROR(INDEX('Hoja de Trabajo para listado'!$A$155:$Z$1048576,MATCH($A182,'Hoja de Trabajo para listado'!$A$155:$A$1048576,0),MATCH((CUADRO!L$5&amp;$E182),'Hoja de Trabajo para listado'!$A$151:$Z$151,0)),0)+IFERROR(INDEX('Hoja de Trabajo para listado'!$AB$155:$BA$1048576,MATCH($A182,'Hoja de Trabajo para listado'!$AB$155:$AB$1048576,0),MATCH((CUADRO!L$5&amp;$E182),'Hoja de Trabajo para listado'!$AB$151:$BA$151,0)),0)+IFERROR(INDEX('Hoja de Trabajo para listado'!$BC$155:$CB$1048576,MATCH($A182,'Hoja de Trabajo para listado'!$BC$155:$BC$1048576,0),MATCH((CUADRO!L$5&amp;$E182),'Hoja de Trabajo para listado'!$BC$151:$CB$151,0)),0)+IFERROR(INDEX('Hoja de Trabajo para listado'!$DE$153:$DG$274,MATCH($A182,'Hoja de Trabajo para listado'!$DE$153:$DE$1048576,0),MATCH((CUADRO!L$5&amp;$E182),'Hoja de Trabajo para listado'!$DE$151:$DG$151,0)),0)+IFERROR(INDEX('Hoja de Trabajo para listado'!$CD$155:$DC$1048576,MATCH($A182,'Hoja de Trabajo para listado'!$CD$155:$CD$1048576,0),MATCH((CUADRO!L$5&amp;$E182),'Hoja de Trabajo para listado'!$CD$151:$DC$151,0)),0)</f>
        <v>0</v>
      </c>
      <c r="M182" s="243">
        <f ca="1">+IFERROR(INDEX('Hoja de Trabajo para listado'!$A$155:$Z$1048576,MATCH($A182,'Hoja de Trabajo para listado'!$A$155:$A$1048576,0),MATCH((CUADRO!M$5&amp;$E182),'Hoja de Trabajo para listado'!$A$151:$Z$151,0)),0)+IFERROR(INDEX('Hoja de Trabajo para listado'!$AB$155:$BA$1048576,MATCH($A182,'Hoja de Trabajo para listado'!$AB$155:$AB$1048576,0),MATCH((CUADRO!M$5&amp;$E182),'Hoja de Trabajo para listado'!$AB$151:$BA$151,0)),0)+IFERROR(INDEX('Hoja de Trabajo para listado'!$BC$155:$CB$1048576,MATCH($A182,'Hoja de Trabajo para listado'!$BC$155:$BC$1048576,0),MATCH((CUADRO!M$5&amp;$E182),'Hoja de Trabajo para listado'!$BC$151:$CB$151,0)),0)+IFERROR(INDEX('Hoja de Trabajo para listado'!$DE$153:$DG$274,MATCH($A182,'Hoja de Trabajo para listado'!$DE$153:$DE$1048576,0),MATCH((CUADRO!M$5&amp;$E182),'Hoja de Trabajo para listado'!$DE$151:$DG$151,0)),0)+IFERROR(INDEX('Hoja de Trabajo para listado'!$CD$155:$DC$1048576,MATCH($A182,'Hoja de Trabajo para listado'!$CD$155:$CD$1048576,0),MATCH((CUADRO!M$5&amp;$E182),'Hoja de Trabajo para listado'!$CD$151:$DC$151,0)),0)</f>
        <v>0</v>
      </c>
      <c r="N182" s="243">
        <f ca="1">+IFERROR(INDEX('Hoja de Trabajo para listado'!$A$155:$Z$1048576,MATCH($A182,'Hoja de Trabajo para listado'!$A$155:$A$1048576,0),MATCH((CUADRO!N$5&amp;$E182),'Hoja de Trabajo para listado'!$A$151:$Z$151,0)),0)+IFERROR(INDEX('Hoja de Trabajo para listado'!$AB$155:$BA$1048576,MATCH($A182,'Hoja de Trabajo para listado'!$AB$155:$AB$1048576,0),MATCH((CUADRO!N$5&amp;$E182),'Hoja de Trabajo para listado'!$AB$151:$BA$151,0)),0)+IFERROR(INDEX('Hoja de Trabajo para listado'!$BC$155:$CB$1048576,MATCH($A182,'Hoja de Trabajo para listado'!$BC$155:$BC$1048576,0),MATCH((CUADRO!N$5&amp;$E182),'Hoja de Trabajo para listado'!$BC$151:$CB$151,0)),0)+IFERROR(INDEX('Hoja de Trabajo para listado'!$DE$153:$DG$274,MATCH($A182,'Hoja de Trabajo para listado'!$DE$153:$DE$1048576,0),MATCH((CUADRO!N$5&amp;$E182),'Hoja de Trabajo para listado'!$DE$151:$DG$151,0)),0)+IFERROR(INDEX('Hoja de Trabajo para listado'!$CD$155:$DC$1048576,MATCH($A182,'Hoja de Trabajo para listado'!$CD$155:$CD$1048576,0),MATCH((CUADRO!N$5&amp;$E182),'Hoja de Trabajo para listado'!$CD$151:$DC$151,0)),0)</f>
        <v>0</v>
      </c>
      <c r="O182" s="243">
        <f ca="1">+IFERROR(INDEX('Hoja de Trabajo para listado'!$A$155:$Z$1048576,MATCH($A182,'Hoja de Trabajo para listado'!$A$155:$A$1048576,0),MATCH((CUADRO!O$5&amp;$E182),'Hoja de Trabajo para listado'!$A$151:$Z$151,0)),0)+IFERROR(INDEX('Hoja de Trabajo para listado'!$AB$155:$BA$1048576,MATCH($A182,'Hoja de Trabajo para listado'!$AB$155:$AB$1048576,0),MATCH((CUADRO!O$5&amp;$E182),'Hoja de Trabajo para listado'!$AB$151:$BA$151,0)),0)+IFERROR(INDEX('Hoja de Trabajo para listado'!$BC$155:$CB$1048576,MATCH($A182,'Hoja de Trabajo para listado'!$BC$155:$BC$1048576,0),MATCH((CUADRO!O$5&amp;$E182),'Hoja de Trabajo para listado'!$BC$151:$CB$151,0)),0)+IFERROR(INDEX('Hoja de Trabajo para listado'!$DE$153:$DG$274,MATCH($A182,'Hoja de Trabajo para listado'!$DE$153:$DE$1048576,0),MATCH((CUADRO!O$5&amp;$E182),'Hoja de Trabajo para listado'!$DE$151:$DG$151,0)),0)+IFERROR(INDEX('Hoja de Trabajo para listado'!$CD$155:$DC$1048576,MATCH($A182,'Hoja de Trabajo para listado'!$CD$155:$CD$1048576,0),MATCH((CUADRO!O$5&amp;$E182),'Hoja de Trabajo para listado'!$CD$151:$DC$151,0)),0)</f>
        <v>0</v>
      </c>
      <c r="P182" s="243">
        <f ca="1">+IFERROR(INDEX('Hoja de Trabajo para listado'!$A$155:$Z$1048576,MATCH($A182,'Hoja de Trabajo para listado'!$A$155:$A$1048576,0),MATCH((CUADRO!P$5&amp;$E182),'Hoja de Trabajo para listado'!$A$151:$Z$151,0)),0)+IFERROR(INDEX('Hoja de Trabajo para listado'!$AB$155:$BA$1048576,MATCH($A182,'Hoja de Trabajo para listado'!$AB$155:$AB$1048576,0),MATCH((CUADRO!P$5&amp;$E182),'Hoja de Trabajo para listado'!$AB$151:$BA$151,0)),0)+IFERROR(INDEX('Hoja de Trabajo para listado'!$BC$155:$CB$1048576,MATCH($A182,'Hoja de Trabajo para listado'!$BC$155:$BC$1048576,0),MATCH((CUADRO!P$5&amp;$E182),'Hoja de Trabajo para listado'!$BC$151:$CB$151,0)),0)+IFERROR(INDEX('Hoja de Trabajo para listado'!$DE$153:$DG$274,MATCH($A182,'Hoja de Trabajo para listado'!$DE$153:$DE$1048576,0),MATCH((CUADRO!P$5&amp;$E182),'Hoja de Trabajo para listado'!$DE$151:$DG$151,0)),0)+IFERROR(INDEX('Hoja de Trabajo para listado'!$CD$155:$DC$1048576,MATCH($A182,'Hoja de Trabajo para listado'!$CD$155:$CD$1048576,0),MATCH((CUADRO!P$5&amp;$E182),'Hoja de Trabajo para listado'!$CD$151:$DC$151,0)),0)</f>
        <v>0</v>
      </c>
      <c r="Q182" s="243">
        <f ca="1">+IFERROR(INDEX('Hoja de Trabajo para listado'!$A$155:$Z$1048576,MATCH($A182,'Hoja de Trabajo para listado'!$A$155:$A$1048576,0),MATCH((CUADRO!Q$5&amp;$E182),'Hoja de Trabajo para listado'!$A$151:$Z$151,0)),0)+IFERROR(INDEX('Hoja de Trabajo para listado'!$AB$155:$BA$1048576,MATCH($A182,'Hoja de Trabajo para listado'!$AB$155:$AB$1048576,0),MATCH((CUADRO!Q$5&amp;$E182),'Hoja de Trabajo para listado'!$AB$151:$BA$151,0)),0)+IFERROR(INDEX('Hoja de Trabajo para listado'!$BC$155:$CB$1048576,MATCH($A182,'Hoja de Trabajo para listado'!$BC$155:$BC$1048576,0),MATCH((CUADRO!Q$5&amp;$E182),'Hoja de Trabajo para listado'!$BC$151:$CB$151,0)),0)+IFERROR(INDEX('Hoja de Trabajo para listado'!$DE$153:$DG$274,MATCH($A182,'Hoja de Trabajo para listado'!$DE$153:$DE$1048576,0),MATCH((CUADRO!Q$5&amp;$E182),'Hoja de Trabajo para listado'!$DE$151:$DG$151,0)),0)+IFERROR(INDEX('Hoja de Trabajo para listado'!$CD$155:$DC$1048576,MATCH($A182,'Hoja de Trabajo para listado'!$CD$155:$CD$1048576,0),MATCH((CUADRO!Q$5&amp;$E182),'Hoja de Trabajo para listado'!$CD$151:$DC$151,0)),0)</f>
        <v>0</v>
      </c>
      <c r="R182" s="243">
        <f t="shared" ca="1" si="7"/>
        <v>0</v>
      </c>
      <c r="S182" s="243"/>
      <c r="T182" s="243">
        <f ca="1">+T183</f>
        <v>0</v>
      </c>
      <c r="U182" s="242">
        <f t="shared" si="8"/>
        <v>1</v>
      </c>
      <c r="V182" s="333" t="str">
        <f>+VLOOKUP(A182,bd_lista!$A$3:$E$590,5,FALSE)</f>
        <v>Instituciones Descentralizadas</v>
      </c>
      <c r="W182" s="383" t="str">
        <f>+V182</f>
        <v>Instituciones Descentralizadas</v>
      </c>
      <c r="X182" s="242">
        <f>+VLOOKUP(A182,[3]Sheet1!$A$13:$D$744,4,FALSE)</f>
        <v>16</v>
      </c>
      <c r="Y182" s="242" t="str">
        <f>+VLOOKUP(X182,bd_lista!$A$3:$C$590,3,FALSE)</f>
        <v>Ministerio de Educación</v>
      </c>
      <c r="Z182" s="294">
        <f>+X182</f>
        <v>16</v>
      </c>
      <c r="AA182" s="319" t="str">
        <f>+Y182</f>
        <v>Ministerio de Educación</v>
      </c>
    </row>
    <row r="183" spans="1:27" ht="15" hidden="1" customHeight="1">
      <c r="A183" s="32">
        <v>268</v>
      </c>
      <c r="B183" s="389"/>
      <c r="C183" s="333" t="str">
        <f>+VLOOKUP(A183,bd_lista!$A$3:$C$590,3,FALSE)</f>
        <v>Direc. Dptal. de Educación Oruro</v>
      </c>
      <c r="D183" s="386"/>
      <c r="E183" s="333" t="s">
        <v>1305</v>
      </c>
      <c r="F183" s="245">
        <f ca="1">+IFERROR(INDEX('Hoja de Trabajo para listado'!$A$155:$Z$1048576,MATCH($A183,'Hoja de Trabajo para listado'!$A$155:$A$1048576,0),MATCH((CUADRO!F$5&amp;$E183),'Hoja de Trabajo para listado'!$A$151:$Z$151,0)),0)+IFERROR(INDEX('Hoja de Trabajo para listado'!$AB$155:$BA$1048576,MATCH($A183,'Hoja de Trabajo para listado'!$AB$155:$AB$1048576,0),MATCH((CUADRO!F$5&amp;$E183),'Hoja de Trabajo para listado'!$AB$151:$BA$151,0)),0)+IFERROR(INDEX('Hoja de Trabajo para listado'!$BC$155:$CB$1048576,MATCH($A183,'Hoja de Trabajo para listado'!$BC$155:$BC$1048576,0),MATCH((CUADRO!F$5&amp;$E183),'Hoja de Trabajo para listado'!$BC$151:$CB$151,0)),0)+IFERROR(INDEX('Hoja de Trabajo para listado'!$DE$153:$DG$274,MATCH($A183,'Hoja de Trabajo para listado'!$DE$153:$DE$1048576,0),MATCH((CUADRO!F$5&amp;$E183),'Hoja de Trabajo para listado'!$DE$151:$DG$151,0)),0)+IFERROR(INDEX('Hoja de Trabajo para listado'!$CD$155:$DC$1048576,MATCH($A183,'Hoja de Trabajo para listado'!$CD$155:$CD$1048576,0),MATCH((CUADRO!F$5&amp;$E183),'Hoja de Trabajo para listado'!$CD$151:$DC$151,0)),0)</f>
        <v>0</v>
      </c>
      <c r="G183" s="245">
        <f ca="1">+IFERROR(INDEX('Hoja de Trabajo para listado'!$A$155:$Z$1048576,MATCH($A183,'Hoja de Trabajo para listado'!$A$155:$A$1048576,0),MATCH((CUADRO!G$5&amp;$E183),'Hoja de Trabajo para listado'!$A$151:$Z$151,0)),0)+IFERROR(INDEX('Hoja de Trabajo para listado'!$AB$155:$BA$1048576,MATCH($A183,'Hoja de Trabajo para listado'!$AB$155:$AB$1048576,0),MATCH((CUADRO!G$5&amp;$E183),'Hoja de Trabajo para listado'!$AB$151:$BA$151,0)),0)+IFERROR(INDEX('Hoja de Trabajo para listado'!$BC$155:$CB$1048576,MATCH($A183,'Hoja de Trabajo para listado'!$BC$155:$BC$1048576,0),MATCH((CUADRO!G$5&amp;$E183),'Hoja de Trabajo para listado'!$BC$151:$CB$151,0)),0)+IFERROR(INDEX('Hoja de Trabajo para listado'!$DE$153:$DG$274,MATCH($A183,'Hoja de Trabajo para listado'!$DE$153:$DE$1048576,0),MATCH((CUADRO!G$5&amp;$E183),'Hoja de Trabajo para listado'!$DE$151:$DG$151,0)),0)+IFERROR(INDEX('Hoja de Trabajo para listado'!$CD$155:$DC$1048576,MATCH($A183,'Hoja de Trabajo para listado'!$CD$155:$CD$1048576,0),MATCH((CUADRO!G$5&amp;$E183),'Hoja de Trabajo para listado'!$CD$151:$DC$151,0)),0)</f>
        <v>0</v>
      </c>
      <c r="H183" s="245">
        <f ca="1">+IFERROR(INDEX('Hoja de Trabajo para listado'!$A$155:$Z$1048576,MATCH($A183,'Hoja de Trabajo para listado'!$A$155:$A$1048576,0),MATCH((CUADRO!H$5&amp;$E183),'Hoja de Trabajo para listado'!$A$151:$Z$151,0)),0)+IFERROR(INDEX('Hoja de Trabajo para listado'!$AB$155:$BA$1048576,MATCH($A183,'Hoja de Trabajo para listado'!$AB$155:$AB$1048576,0),MATCH((CUADRO!H$5&amp;$E183),'Hoja de Trabajo para listado'!$AB$151:$BA$151,0)),0)+IFERROR(INDEX('Hoja de Trabajo para listado'!$BC$155:$CB$1048576,MATCH($A183,'Hoja de Trabajo para listado'!$BC$155:$BC$1048576,0),MATCH((CUADRO!H$5&amp;$E183),'Hoja de Trabajo para listado'!$BC$151:$CB$151,0)),0)+IFERROR(INDEX('Hoja de Trabajo para listado'!$DE$153:$DG$274,MATCH($A183,'Hoja de Trabajo para listado'!$DE$153:$DE$1048576,0),MATCH((CUADRO!H$5&amp;$E183),'Hoja de Trabajo para listado'!$DE$151:$DG$151,0)),0)+IFERROR(INDEX('Hoja de Trabajo para listado'!$CD$155:$DC$1048576,MATCH($A183,'Hoja de Trabajo para listado'!$CD$155:$CD$1048576,0),MATCH((CUADRO!H$5&amp;$E183),'Hoja de Trabajo para listado'!$CD$151:$DC$151,0)),0)</f>
        <v>0</v>
      </c>
      <c r="I183" s="245">
        <f ca="1">+IFERROR(INDEX('Hoja de Trabajo para listado'!$A$155:$Z$1048576,MATCH($A183,'Hoja de Trabajo para listado'!$A$155:$A$1048576,0),MATCH((CUADRO!I$5&amp;$E183),'Hoja de Trabajo para listado'!$A$151:$Z$151,0)),0)+IFERROR(INDEX('Hoja de Trabajo para listado'!$AB$155:$BA$1048576,MATCH($A183,'Hoja de Trabajo para listado'!$AB$155:$AB$1048576,0),MATCH((CUADRO!I$5&amp;$E183),'Hoja de Trabajo para listado'!$AB$151:$BA$151,0)),0)+IFERROR(INDEX('Hoja de Trabajo para listado'!$BC$155:$CB$1048576,MATCH($A183,'Hoja de Trabajo para listado'!$BC$155:$BC$1048576,0),MATCH((CUADRO!I$5&amp;$E183),'Hoja de Trabajo para listado'!$BC$151:$CB$151,0)),0)+IFERROR(INDEX('Hoja de Trabajo para listado'!$DE$153:$DG$274,MATCH($A183,'Hoja de Trabajo para listado'!$DE$153:$DE$1048576,0),MATCH((CUADRO!I$5&amp;$E183),'Hoja de Trabajo para listado'!$DE$151:$DG$151,0)),0)+IFERROR(INDEX('Hoja de Trabajo para listado'!$CD$155:$DC$1048576,MATCH($A183,'Hoja de Trabajo para listado'!$CD$155:$CD$1048576,0),MATCH((CUADRO!I$5&amp;$E183),'Hoja de Trabajo para listado'!$CD$151:$DC$151,0)),0)</f>
        <v>0</v>
      </c>
      <c r="J183" s="245">
        <f ca="1">+IFERROR(INDEX('Hoja de Trabajo para listado'!$A$155:$Z$1048576,MATCH($A183,'Hoja de Trabajo para listado'!$A$155:$A$1048576,0),MATCH((CUADRO!J$5&amp;$E183),'Hoja de Trabajo para listado'!$A$151:$Z$151,0)),0)+IFERROR(INDEX('Hoja de Trabajo para listado'!$AB$155:$BA$1048576,MATCH($A183,'Hoja de Trabajo para listado'!$AB$155:$AB$1048576,0),MATCH((CUADRO!J$5&amp;$E183),'Hoja de Trabajo para listado'!$AB$151:$BA$151,0)),0)+IFERROR(INDEX('Hoja de Trabajo para listado'!$BC$155:$CB$1048576,MATCH($A183,'Hoja de Trabajo para listado'!$BC$155:$BC$1048576,0),MATCH((CUADRO!J$5&amp;$E183),'Hoja de Trabajo para listado'!$BC$151:$CB$151,0)),0)+IFERROR(INDEX('Hoja de Trabajo para listado'!$DE$153:$DG$274,MATCH($A183,'Hoja de Trabajo para listado'!$DE$153:$DE$1048576,0),MATCH((CUADRO!J$5&amp;$E183),'Hoja de Trabajo para listado'!$DE$151:$DG$151,0)),0)+IFERROR(INDEX('Hoja de Trabajo para listado'!$CD$155:$DC$1048576,MATCH($A183,'Hoja de Trabajo para listado'!$CD$155:$CD$1048576,0),MATCH((CUADRO!J$5&amp;$E183),'Hoja de Trabajo para listado'!$CD$151:$DC$151,0)),0)</f>
        <v>0</v>
      </c>
      <c r="K183" s="245">
        <f ca="1">+IFERROR(INDEX('Hoja de Trabajo para listado'!$A$155:$Z$1048576,MATCH($A183,'Hoja de Trabajo para listado'!$A$155:$A$1048576,0),MATCH((CUADRO!K$5&amp;$E183),'Hoja de Trabajo para listado'!$A$151:$Z$151,0)),0)+IFERROR(INDEX('Hoja de Trabajo para listado'!$AB$155:$BA$1048576,MATCH($A183,'Hoja de Trabajo para listado'!$AB$155:$AB$1048576,0),MATCH((CUADRO!K$5&amp;$E183),'Hoja de Trabajo para listado'!$AB$151:$BA$151,0)),0)+IFERROR(INDEX('Hoja de Trabajo para listado'!$BC$155:$CB$1048576,MATCH($A183,'Hoja de Trabajo para listado'!$BC$155:$BC$1048576,0),MATCH((CUADRO!K$5&amp;$E183),'Hoja de Trabajo para listado'!$BC$151:$CB$151,0)),0)+IFERROR(INDEX('Hoja de Trabajo para listado'!$DE$153:$DG$274,MATCH($A183,'Hoja de Trabajo para listado'!$DE$153:$DE$1048576,0),MATCH((CUADRO!K$5&amp;$E183),'Hoja de Trabajo para listado'!$DE$151:$DG$151,0)),0)+IFERROR(INDEX('Hoja de Trabajo para listado'!$CD$155:$DC$1048576,MATCH($A183,'Hoja de Trabajo para listado'!$CD$155:$CD$1048576,0),MATCH((CUADRO!K$5&amp;$E183),'Hoja de Trabajo para listado'!$CD$151:$DC$151,0)),0)</f>
        <v>0</v>
      </c>
      <c r="L183" s="245">
        <f ca="1">+IFERROR(INDEX('Hoja de Trabajo para listado'!$A$155:$Z$1048576,MATCH($A183,'Hoja de Trabajo para listado'!$A$155:$A$1048576,0),MATCH((CUADRO!L$5&amp;$E183),'Hoja de Trabajo para listado'!$A$151:$Z$151,0)),0)+IFERROR(INDEX('Hoja de Trabajo para listado'!$AB$155:$BA$1048576,MATCH($A183,'Hoja de Trabajo para listado'!$AB$155:$AB$1048576,0),MATCH((CUADRO!L$5&amp;$E183),'Hoja de Trabajo para listado'!$AB$151:$BA$151,0)),0)+IFERROR(INDEX('Hoja de Trabajo para listado'!$BC$155:$CB$1048576,MATCH($A183,'Hoja de Trabajo para listado'!$BC$155:$BC$1048576,0),MATCH((CUADRO!L$5&amp;$E183),'Hoja de Trabajo para listado'!$BC$151:$CB$151,0)),0)+IFERROR(INDEX('Hoja de Trabajo para listado'!$DE$153:$DG$274,MATCH($A183,'Hoja de Trabajo para listado'!$DE$153:$DE$1048576,0),MATCH((CUADRO!L$5&amp;$E183),'Hoja de Trabajo para listado'!$DE$151:$DG$151,0)),0)+IFERROR(INDEX('Hoja de Trabajo para listado'!$CD$155:$DC$1048576,MATCH($A183,'Hoja de Trabajo para listado'!$CD$155:$CD$1048576,0),MATCH((CUADRO!L$5&amp;$E183),'Hoja de Trabajo para listado'!$CD$151:$DC$151,0)),0)</f>
        <v>0</v>
      </c>
      <c r="M183" s="245">
        <f ca="1">+IFERROR(INDEX('Hoja de Trabajo para listado'!$A$155:$Z$1048576,MATCH($A183,'Hoja de Trabajo para listado'!$A$155:$A$1048576,0),MATCH((CUADRO!M$5&amp;$E183),'Hoja de Trabajo para listado'!$A$151:$Z$151,0)),0)+IFERROR(INDEX('Hoja de Trabajo para listado'!$AB$155:$BA$1048576,MATCH($A183,'Hoja de Trabajo para listado'!$AB$155:$AB$1048576,0),MATCH((CUADRO!M$5&amp;$E183),'Hoja de Trabajo para listado'!$AB$151:$BA$151,0)),0)+IFERROR(INDEX('Hoja de Trabajo para listado'!$BC$155:$CB$1048576,MATCH($A183,'Hoja de Trabajo para listado'!$BC$155:$BC$1048576,0),MATCH((CUADRO!M$5&amp;$E183),'Hoja de Trabajo para listado'!$BC$151:$CB$151,0)),0)+IFERROR(INDEX('Hoja de Trabajo para listado'!$DE$153:$DG$274,MATCH($A183,'Hoja de Trabajo para listado'!$DE$153:$DE$1048576,0),MATCH((CUADRO!M$5&amp;$E183),'Hoja de Trabajo para listado'!$DE$151:$DG$151,0)),0)+IFERROR(INDEX('Hoja de Trabajo para listado'!$CD$155:$DC$1048576,MATCH($A183,'Hoja de Trabajo para listado'!$CD$155:$CD$1048576,0),MATCH((CUADRO!M$5&amp;$E183),'Hoja de Trabajo para listado'!$CD$151:$DC$151,0)),0)</f>
        <v>0</v>
      </c>
      <c r="N183" s="245">
        <f ca="1">+IFERROR(INDEX('Hoja de Trabajo para listado'!$A$155:$Z$1048576,MATCH($A183,'Hoja de Trabajo para listado'!$A$155:$A$1048576,0),MATCH((CUADRO!N$5&amp;$E183),'Hoja de Trabajo para listado'!$A$151:$Z$151,0)),0)+IFERROR(INDEX('Hoja de Trabajo para listado'!$AB$155:$BA$1048576,MATCH($A183,'Hoja de Trabajo para listado'!$AB$155:$AB$1048576,0),MATCH((CUADRO!N$5&amp;$E183),'Hoja de Trabajo para listado'!$AB$151:$BA$151,0)),0)+IFERROR(INDEX('Hoja de Trabajo para listado'!$BC$155:$CB$1048576,MATCH($A183,'Hoja de Trabajo para listado'!$BC$155:$BC$1048576,0),MATCH((CUADRO!N$5&amp;$E183),'Hoja de Trabajo para listado'!$BC$151:$CB$151,0)),0)+IFERROR(INDEX('Hoja de Trabajo para listado'!$DE$153:$DG$274,MATCH($A183,'Hoja de Trabajo para listado'!$DE$153:$DE$1048576,0),MATCH((CUADRO!N$5&amp;$E183),'Hoja de Trabajo para listado'!$DE$151:$DG$151,0)),0)+IFERROR(INDEX('Hoja de Trabajo para listado'!$CD$155:$DC$1048576,MATCH($A183,'Hoja de Trabajo para listado'!$CD$155:$CD$1048576,0),MATCH((CUADRO!N$5&amp;$E183),'Hoja de Trabajo para listado'!$CD$151:$DC$151,0)),0)</f>
        <v>0</v>
      </c>
      <c r="O183" s="245">
        <f ca="1">+IFERROR(INDEX('Hoja de Trabajo para listado'!$A$155:$Z$1048576,MATCH($A183,'Hoja de Trabajo para listado'!$A$155:$A$1048576,0),MATCH((CUADRO!O$5&amp;$E183),'Hoja de Trabajo para listado'!$A$151:$Z$151,0)),0)+IFERROR(INDEX('Hoja de Trabajo para listado'!$AB$155:$BA$1048576,MATCH($A183,'Hoja de Trabajo para listado'!$AB$155:$AB$1048576,0),MATCH((CUADRO!O$5&amp;$E183),'Hoja de Trabajo para listado'!$AB$151:$BA$151,0)),0)+IFERROR(INDEX('Hoja de Trabajo para listado'!$BC$155:$CB$1048576,MATCH($A183,'Hoja de Trabajo para listado'!$BC$155:$BC$1048576,0),MATCH((CUADRO!O$5&amp;$E183),'Hoja de Trabajo para listado'!$BC$151:$CB$151,0)),0)+IFERROR(INDEX('Hoja de Trabajo para listado'!$DE$153:$DG$274,MATCH($A183,'Hoja de Trabajo para listado'!$DE$153:$DE$1048576,0),MATCH((CUADRO!O$5&amp;$E183),'Hoja de Trabajo para listado'!$DE$151:$DG$151,0)),0)+IFERROR(INDEX('Hoja de Trabajo para listado'!$CD$155:$DC$1048576,MATCH($A183,'Hoja de Trabajo para listado'!$CD$155:$CD$1048576,0),MATCH((CUADRO!O$5&amp;$E183),'Hoja de Trabajo para listado'!$CD$151:$DC$151,0)),0)</f>
        <v>0</v>
      </c>
      <c r="P183" s="245">
        <f ca="1">+IFERROR(INDEX('Hoja de Trabajo para listado'!$A$155:$Z$1048576,MATCH($A183,'Hoja de Trabajo para listado'!$A$155:$A$1048576,0),MATCH((CUADRO!P$5&amp;$E183),'Hoja de Trabajo para listado'!$A$151:$Z$151,0)),0)+IFERROR(INDEX('Hoja de Trabajo para listado'!$AB$155:$BA$1048576,MATCH($A183,'Hoja de Trabajo para listado'!$AB$155:$AB$1048576,0),MATCH((CUADRO!P$5&amp;$E183),'Hoja de Trabajo para listado'!$AB$151:$BA$151,0)),0)+IFERROR(INDEX('Hoja de Trabajo para listado'!$BC$155:$CB$1048576,MATCH($A183,'Hoja de Trabajo para listado'!$BC$155:$BC$1048576,0),MATCH((CUADRO!P$5&amp;$E183),'Hoja de Trabajo para listado'!$BC$151:$CB$151,0)),0)+IFERROR(INDEX('Hoja de Trabajo para listado'!$DE$153:$DG$274,MATCH($A183,'Hoja de Trabajo para listado'!$DE$153:$DE$1048576,0),MATCH((CUADRO!P$5&amp;$E183),'Hoja de Trabajo para listado'!$DE$151:$DG$151,0)),0)+IFERROR(INDEX('Hoja de Trabajo para listado'!$CD$155:$DC$1048576,MATCH($A183,'Hoja de Trabajo para listado'!$CD$155:$CD$1048576,0),MATCH((CUADRO!P$5&amp;$E183),'Hoja de Trabajo para listado'!$CD$151:$DC$151,0)),0)</f>
        <v>0</v>
      </c>
      <c r="Q183" s="245">
        <f ca="1">+IFERROR(INDEX('Hoja de Trabajo para listado'!$A$155:$Z$1048576,MATCH($A183,'Hoja de Trabajo para listado'!$A$155:$A$1048576,0),MATCH((CUADRO!Q$5&amp;$E183),'Hoja de Trabajo para listado'!$A$151:$Z$151,0)),0)+IFERROR(INDEX('Hoja de Trabajo para listado'!$AB$155:$BA$1048576,MATCH($A183,'Hoja de Trabajo para listado'!$AB$155:$AB$1048576,0),MATCH((CUADRO!Q$5&amp;$E183),'Hoja de Trabajo para listado'!$AB$151:$BA$151,0)),0)+IFERROR(INDEX('Hoja de Trabajo para listado'!$BC$155:$CB$1048576,MATCH($A183,'Hoja de Trabajo para listado'!$BC$155:$BC$1048576,0),MATCH((CUADRO!Q$5&amp;$E183),'Hoja de Trabajo para listado'!$BC$151:$CB$151,0)),0)+IFERROR(INDEX('Hoja de Trabajo para listado'!$DE$153:$DG$274,MATCH($A183,'Hoja de Trabajo para listado'!$DE$153:$DE$1048576,0),MATCH((CUADRO!Q$5&amp;$E183),'Hoja de Trabajo para listado'!$DE$151:$DG$151,0)),0)+IFERROR(INDEX('Hoja de Trabajo para listado'!$CD$155:$DC$1048576,MATCH($A183,'Hoja de Trabajo para listado'!$CD$155:$CD$1048576,0),MATCH((CUADRO!Q$5&amp;$E183),'Hoja de Trabajo para listado'!$CD$151:$DC$151,0)),0)</f>
        <v>0</v>
      </c>
      <c r="R183" s="245">
        <f t="shared" ca="1" si="7"/>
        <v>0</v>
      </c>
      <c r="S183" s="245">
        <f ca="1">+R182+R183</f>
        <v>0</v>
      </c>
      <c r="T183" s="245">
        <f ca="1">+S183</f>
        <v>0</v>
      </c>
      <c r="U183" s="244">
        <f t="shared" si="8"/>
        <v>2</v>
      </c>
      <c r="V183" s="333" t="str">
        <f>+VLOOKUP(A183,bd_lista!$A$3:$E$590,5,FALSE)</f>
        <v>Instituciones Descentralizadas</v>
      </c>
      <c r="W183" s="384"/>
      <c r="X183" s="242">
        <f>+VLOOKUP(A183,[3]Sheet1!$A$13:$D$744,4,FALSE)</f>
        <v>16</v>
      </c>
      <c r="Y183" s="242" t="str">
        <f>+VLOOKUP(X183,bd_lista!$A$3:$C$590,3,FALSE)</f>
        <v>Ministerio de Educación</v>
      </c>
      <c r="Z183" s="292"/>
      <c r="AA183" s="321"/>
    </row>
    <row r="184" spans="1:27" ht="15" customHeight="1">
      <c r="A184" s="251">
        <v>269</v>
      </c>
      <c r="B184" s="388">
        <f>+A184</f>
        <v>269</v>
      </c>
      <c r="C184" s="247" t="str">
        <f>+VLOOKUP(A184,bd_lista!$A$3:$C$590,3,FALSE)</f>
        <v>Direc. Dptal. de Educación Potosí</v>
      </c>
      <c r="D184" s="385" t="str">
        <f>+C184</f>
        <v>Direc. Dptal. de Educación Potosí</v>
      </c>
      <c r="E184" s="247" t="s">
        <v>1304</v>
      </c>
      <c r="F184" s="243">
        <f ca="1">+IFERROR(INDEX('Hoja de Trabajo para listado'!$A$155:$Z$1048576,MATCH($A184,'Hoja de Trabajo para listado'!$A$155:$A$1048576,0),MATCH((CUADRO!F$5&amp;$E184),'Hoja de Trabajo para listado'!$A$151:$Z$151,0)),0)+IFERROR(INDEX('Hoja de Trabajo para listado'!$AB$155:$BA$1048576,MATCH($A184,'Hoja de Trabajo para listado'!$AB$155:$AB$1048576,0),MATCH((CUADRO!F$5&amp;$E184),'Hoja de Trabajo para listado'!$AB$151:$BA$151,0)),0)+IFERROR(INDEX('Hoja de Trabajo para listado'!$BC$155:$CB$1048576,MATCH($A184,'Hoja de Trabajo para listado'!$BC$155:$BC$1048576,0),MATCH((CUADRO!F$5&amp;$E184),'Hoja de Trabajo para listado'!$BC$151:$CB$151,0)),0)+IFERROR(INDEX('Hoja de Trabajo para listado'!$DE$153:$DG$274,MATCH($A184,'Hoja de Trabajo para listado'!$DE$153:$DE$1048576,0),MATCH((CUADRO!F$5&amp;$E184),'Hoja de Trabajo para listado'!$DE$151:$DG$151,0)),0)+IFERROR(INDEX('Hoja de Trabajo para listado'!$CD$155:$DC$1048576,MATCH($A184,'Hoja de Trabajo para listado'!$CD$155:$CD$1048576,0),MATCH((CUADRO!F$5&amp;$E184),'Hoja de Trabajo para listado'!$CD$151:$DC$151,0)),0)</f>
        <v>0</v>
      </c>
      <c r="G184" s="243">
        <f ca="1">+IFERROR(INDEX('Hoja de Trabajo para listado'!$A$155:$Z$1048576,MATCH($A184,'Hoja de Trabajo para listado'!$A$155:$A$1048576,0),MATCH((CUADRO!G$5&amp;$E184),'Hoja de Trabajo para listado'!$A$151:$Z$151,0)),0)+IFERROR(INDEX('Hoja de Trabajo para listado'!$AB$155:$BA$1048576,MATCH($A184,'Hoja de Trabajo para listado'!$AB$155:$AB$1048576,0),MATCH((CUADRO!G$5&amp;$E184),'Hoja de Trabajo para listado'!$AB$151:$BA$151,0)),0)+IFERROR(INDEX('Hoja de Trabajo para listado'!$BC$155:$CB$1048576,MATCH($A184,'Hoja de Trabajo para listado'!$BC$155:$BC$1048576,0),MATCH((CUADRO!G$5&amp;$E184),'Hoja de Trabajo para listado'!$BC$151:$CB$151,0)),0)+IFERROR(INDEX('Hoja de Trabajo para listado'!$DE$153:$DG$274,MATCH($A184,'Hoja de Trabajo para listado'!$DE$153:$DE$1048576,0),MATCH((CUADRO!G$5&amp;$E184),'Hoja de Trabajo para listado'!$DE$151:$DG$151,0)),0)+IFERROR(INDEX('Hoja de Trabajo para listado'!$CD$155:$DC$1048576,MATCH($A184,'Hoja de Trabajo para listado'!$CD$155:$CD$1048576,0),MATCH((CUADRO!G$5&amp;$E184),'Hoja de Trabajo para listado'!$CD$151:$DC$151,0)),0)</f>
        <v>0</v>
      </c>
      <c r="H184" s="243">
        <f ca="1">+IFERROR(INDEX('Hoja de Trabajo para listado'!$A$155:$Z$1048576,MATCH($A184,'Hoja de Trabajo para listado'!$A$155:$A$1048576,0),MATCH((CUADRO!H$5&amp;$E184),'Hoja de Trabajo para listado'!$A$151:$Z$151,0)),0)+IFERROR(INDEX('Hoja de Trabajo para listado'!$AB$155:$BA$1048576,MATCH($A184,'Hoja de Trabajo para listado'!$AB$155:$AB$1048576,0),MATCH((CUADRO!H$5&amp;$E184),'Hoja de Trabajo para listado'!$AB$151:$BA$151,0)),0)+IFERROR(INDEX('Hoja de Trabajo para listado'!$BC$155:$CB$1048576,MATCH($A184,'Hoja de Trabajo para listado'!$BC$155:$BC$1048576,0),MATCH((CUADRO!H$5&amp;$E184),'Hoja de Trabajo para listado'!$BC$151:$CB$151,0)),0)+IFERROR(INDEX('Hoja de Trabajo para listado'!$DE$153:$DG$274,MATCH($A184,'Hoja de Trabajo para listado'!$DE$153:$DE$1048576,0),MATCH((CUADRO!H$5&amp;$E184),'Hoja de Trabajo para listado'!$DE$151:$DG$151,0)),0)+IFERROR(INDEX('Hoja de Trabajo para listado'!$CD$155:$DC$1048576,MATCH($A184,'Hoja de Trabajo para listado'!$CD$155:$CD$1048576,0),MATCH((CUADRO!H$5&amp;$E184),'Hoja de Trabajo para listado'!$CD$151:$DC$151,0)),0)</f>
        <v>0</v>
      </c>
      <c r="I184" s="243">
        <f ca="1">+IFERROR(INDEX('Hoja de Trabajo para listado'!$A$155:$Z$1048576,MATCH($A184,'Hoja de Trabajo para listado'!$A$155:$A$1048576,0),MATCH((CUADRO!I$5&amp;$E184),'Hoja de Trabajo para listado'!$A$151:$Z$151,0)),0)+IFERROR(INDEX('Hoja de Trabajo para listado'!$AB$155:$BA$1048576,MATCH($A184,'Hoja de Trabajo para listado'!$AB$155:$AB$1048576,0),MATCH((CUADRO!I$5&amp;$E184),'Hoja de Trabajo para listado'!$AB$151:$BA$151,0)),0)+IFERROR(INDEX('Hoja de Trabajo para listado'!$BC$155:$CB$1048576,MATCH($A184,'Hoja de Trabajo para listado'!$BC$155:$BC$1048576,0),MATCH((CUADRO!I$5&amp;$E184),'Hoja de Trabajo para listado'!$BC$151:$CB$151,0)),0)+IFERROR(INDEX('Hoja de Trabajo para listado'!$DE$153:$DG$274,MATCH($A184,'Hoja de Trabajo para listado'!$DE$153:$DE$1048576,0),MATCH((CUADRO!I$5&amp;$E184),'Hoja de Trabajo para listado'!$DE$151:$DG$151,0)),0)+IFERROR(INDEX('Hoja de Trabajo para listado'!$CD$155:$DC$1048576,MATCH($A184,'Hoja de Trabajo para listado'!$CD$155:$CD$1048576,0),MATCH((CUADRO!I$5&amp;$E184),'Hoja de Trabajo para listado'!$CD$151:$DC$151,0)),0)</f>
        <v>0</v>
      </c>
      <c r="J184" s="243">
        <f ca="1">+IFERROR(INDEX('Hoja de Trabajo para listado'!$A$155:$Z$1048576,MATCH($A184,'Hoja de Trabajo para listado'!$A$155:$A$1048576,0),MATCH((CUADRO!J$5&amp;$E184),'Hoja de Trabajo para listado'!$A$151:$Z$151,0)),0)+IFERROR(INDEX('Hoja de Trabajo para listado'!$AB$155:$BA$1048576,MATCH($A184,'Hoja de Trabajo para listado'!$AB$155:$AB$1048576,0),MATCH((CUADRO!J$5&amp;$E184),'Hoja de Trabajo para listado'!$AB$151:$BA$151,0)),0)+IFERROR(INDEX('Hoja de Trabajo para listado'!$BC$155:$CB$1048576,MATCH($A184,'Hoja de Trabajo para listado'!$BC$155:$BC$1048576,0),MATCH((CUADRO!J$5&amp;$E184),'Hoja de Trabajo para listado'!$BC$151:$CB$151,0)),0)+IFERROR(INDEX('Hoja de Trabajo para listado'!$DE$153:$DG$274,MATCH($A184,'Hoja de Trabajo para listado'!$DE$153:$DE$1048576,0),MATCH((CUADRO!J$5&amp;$E184),'Hoja de Trabajo para listado'!$DE$151:$DG$151,0)),0)+IFERROR(INDEX('Hoja de Trabajo para listado'!$CD$155:$DC$1048576,MATCH($A184,'Hoja de Trabajo para listado'!$CD$155:$CD$1048576,0),MATCH((CUADRO!J$5&amp;$E184),'Hoja de Trabajo para listado'!$CD$151:$DC$151,0)),0)</f>
        <v>0</v>
      </c>
      <c r="K184" s="243">
        <f ca="1">+IFERROR(INDEX('Hoja de Trabajo para listado'!$A$155:$Z$1048576,MATCH($A184,'Hoja de Trabajo para listado'!$A$155:$A$1048576,0),MATCH((CUADRO!K$5&amp;$E184),'Hoja de Trabajo para listado'!$A$151:$Z$151,0)),0)+IFERROR(INDEX('Hoja de Trabajo para listado'!$AB$155:$BA$1048576,MATCH($A184,'Hoja de Trabajo para listado'!$AB$155:$AB$1048576,0),MATCH((CUADRO!K$5&amp;$E184),'Hoja de Trabajo para listado'!$AB$151:$BA$151,0)),0)+IFERROR(INDEX('Hoja de Trabajo para listado'!$BC$155:$CB$1048576,MATCH($A184,'Hoja de Trabajo para listado'!$BC$155:$BC$1048576,0),MATCH((CUADRO!K$5&amp;$E184),'Hoja de Trabajo para listado'!$BC$151:$CB$151,0)),0)+IFERROR(INDEX('Hoja de Trabajo para listado'!$DE$153:$DG$274,MATCH($A184,'Hoja de Trabajo para listado'!$DE$153:$DE$1048576,0),MATCH((CUADRO!K$5&amp;$E184),'Hoja de Trabajo para listado'!$DE$151:$DG$151,0)),0)+IFERROR(INDEX('Hoja de Trabajo para listado'!$CD$155:$DC$1048576,MATCH($A184,'Hoja de Trabajo para listado'!$CD$155:$CD$1048576,0),MATCH((CUADRO!K$5&amp;$E184),'Hoja de Trabajo para listado'!$CD$151:$DC$151,0)),0)</f>
        <v>0</v>
      </c>
      <c r="L184" s="243">
        <f ca="1">+IFERROR(INDEX('Hoja de Trabajo para listado'!$A$155:$Z$1048576,MATCH($A184,'Hoja de Trabajo para listado'!$A$155:$A$1048576,0),MATCH((CUADRO!L$5&amp;$E184),'Hoja de Trabajo para listado'!$A$151:$Z$151,0)),0)+IFERROR(INDEX('Hoja de Trabajo para listado'!$AB$155:$BA$1048576,MATCH($A184,'Hoja de Trabajo para listado'!$AB$155:$AB$1048576,0),MATCH((CUADRO!L$5&amp;$E184),'Hoja de Trabajo para listado'!$AB$151:$BA$151,0)),0)+IFERROR(INDEX('Hoja de Trabajo para listado'!$BC$155:$CB$1048576,MATCH($A184,'Hoja de Trabajo para listado'!$BC$155:$BC$1048576,0),MATCH((CUADRO!L$5&amp;$E184),'Hoja de Trabajo para listado'!$BC$151:$CB$151,0)),0)+IFERROR(INDEX('Hoja de Trabajo para listado'!$DE$153:$DG$274,MATCH($A184,'Hoja de Trabajo para listado'!$DE$153:$DE$1048576,0),MATCH((CUADRO!L$5&amp;$E184),'Hoja de Trabajo para listado'!$DE$151:$DG$151,0)),0)+IFERROR(INDEX('Hoja de Trabajo para listado'!$CD$155:$DC$1048576,MATCH($A184,'Hoja de Trabajo para listado'!$CD$155:$CD$1048576,0),MATCH((CUADRO!L$5&amp;$E184),'Hoja de Trabajo para listado'!$CD$151:$DC$151,0)),0)</f>
        <v>0</v>
      </c>
      <c r="M184" s="243">
        <f ca="1">+IFERROR(INDEX('Hoja de Trabajo para listado'!$A$155:$Z$1048576,MATCH($A184,'Hoja de Trabajo para listado'!$A$155:$A$1048576,0),MATCH((CUADRO!M$5&amp;$E184),'Hoja de Trabajo para listado'!$A$151:$Z$151,0)),0)+IFERROR(INDEX('Hoja de Trabajo para listado'!$AB$155:$BA$1048576,MATCH($A184,'Hoja de Trabajo para listado'!$AB$155:$AB$1048576,0),MATCH((CUADRO!M$5&amp;$E184),'Hoja de Trabajo para listado'!$AB$151:$BA$151,0)),0)+IFERROR(INDEX('Hoja de Trabajo para listado'!$BC$155:$CB$1048576,MATCH($A184,'Hoja de Trabajo para listado'!$BC$155:$BC$1048576,0),MATCH((CUADRO!M$5&amp;$E184),'Hoja de Trabajo para listado'!$BC$151:$CB$151,0)),0)+IFERROR(INDEX('Hoja de Trabajo para listado'!$DE$153:$DG$274,MATCH($A184,'Hoja de Trabajo para listado'!$DE$153:$DE$1048576,0),MATCH((CUADRO!M$5&amp;$E184),'Hoja de Trabajo para listado'!$DE$151:$DG$151,0)),0)+IFERROR(INDEX('Hoja de Trabajo para listado'!$CD$155:$DC$1048576,MATCH($A184,'Hoja de Trabajo para listado'!$CD$155:$CD$1048576,0),MATCH((CUADRO!M$5&amp;$E184),'Hoja de Trabajo para listado'!$CD$151:$DC$151,0)),0)</f>
        <v>0</v>
      </c>
      <c r="N184" s="243">
        <f ca="1">+IFERROR(INDEX('Hoja de Trabajo para listado'!$A$155:$Z$1048576,MATCH($A184,'Hoja de Trabajo para listado'!$A$155:$A$1048576,0),MATCH((CUADRO!N$5&amp;$E184),'Hoja de Trabajo para listado'!$A$151:$Z$151,0)),0)+IFERROR(INDEX('Hoja de Trabajo para listado'!$AB$155:$BA$1048576,MATCH($A184,'Hoja de Trabajo para listado'!$AB$155:$AB$1048576,0),MATCH((CUADRO!N$5&amp;$E184),'Hoja de Trabajo para listado'!$AB$151:$BA$151,0)),0)+IFERROR(INDEX('Hoja de Trabajo para listado'!$BC$155:$CB$1048576,MATCH($A184,'Hoja de Trabajo para listado'!$BC$155:$BC$1048576,0),MATCH((CUADRO!N$5&amp;$E184),'Hoja de Trabajo para listado'!$BC$151:$CB$151,0)),0)+IFERROR(INDEX('Hoja de Trabajo para listado'!$DE$153:$DG$274,MATCH($A184,'Hoja de Trabajo para listado'!$DE$153:$DE$1048576,0),MATCH((CUADRO!N$5&amp;$E184),'Hoja de Trabajo para listado'!$DE$151:$DG$151,0)),0)+IFERROR(INDEX('Hoja de Trabajo para listado'!$CD$155:$DC$1048576,MATCH($A184,'Hoja de Trabajo para listado'!$CD$155:$CD$1048576,0),MATCH((CUADRO!N$5&amp;$E184),'Hoja de Trabajo para listado'!$CD$151:$DC$151,0)),0)</f>
        <v>0</v>
      </c>
      <c r="O184" s="243">
        <f ca="1">+IFERROR(INDEX('Hoja de Trabajo para listado'!$A$155:$Z$1048576,MATCH($A184,'Hoja de Trabajo para listado'!$A$155:$A$1048576,0),MATCH((CUADRO!O$5&amp;$E184),'Hoja de Trabajo para listado'!$A$151:$Z$151,0)),0)+IFERROR(INDEX('Hoja de Trabajo para listado'!$AB$155:$BA$1048576,MATCH($A184,'Hoja de Trabajo para listado'!$AB$155:$AB$1048576,0),MATCH((CUADRO!O$5&amp;$E184),'Hoja de Trabajo para listado'!$AB$151:$BA$151,0)),0)+IFERROR(INDEX('Hoja de Trabajo para listado'!$BC$155:$CB$1048576,MATCH($A184,'Hoja de Trabajo para listado'!$BC$155:$BC$1048576,0),MATCH((CUADRO!O$5&amp;$E184),'Hoja de Trabajo para listado'!$BC$151:$CB$151,0)),0)+IFERROR(INDEX('Hoja de Trabajo para listado'!$DE$153:$DG$274,MATCH($A184,'Hoja de Trabajo para listado'!$DE$153:$DE$1048576,0),MATCH((CUADRO!O$5&amp;$E184),'Hoja de Trabajo para listado'!$DE$151:$DG$151,0)),0)+IFERROR(INDEX('Hoja de Trabajo para listado'!$CD$155:$DC$1048576,MATCH($A184,'Hoja de Trabajo para listado'!$CD$155:$CD$1048576,0),MATCH((CUADRO!O$5&amp;$E184),'Hoja de Trabajo para listado'!$CD$151:$DC$151,0)),0)</f>
        <v>0</v>
      </c>
      <c r="P184" s="243">
        <f ca="1">+IFERROR(INDEX('Hoja de Trabajo para listado'!$A$155:$Z$1048576,MATCH($A184,'Hoja de Trabajo para listado'!$A$155:$A$1048576,0),MATCH((CUADRO!P$5&amp;$E184),'Hoja de Trabajo para listado'!$A$151:$Z$151,0)),0)+IFERROR(INDEX('Hoja de Trabajo para listado'!$AB$155:$BA$1048576,MATCH($A184,'Hoja de Trabajo para listado'!$AB$155:$AB$1048576,0),MATCH((CUADRO!P$5&amp;$E184),'Hoja de Trabajo para listado'!$AB$151:$BA$151,0)),0)+IFERROR(INDEX('Hoja de Trabajo para listado'!$BC$155:$CB$1048576,MATCH($A184,'Hoja de Trabajo para listado'!$BC$155:$BC$1048576,0),MATCH((CUADRO!P$5&amp;$E184),'Hoja de Trabajo para listado'!$BC$151:$CB$151,0)),0)+IFERROR(INDEX('Hoja de Trabajo para listado'!$DE$153:$DG$274,MATCH($A184,'Hoja de Trabajo para listado'!$DE$153:$DE$1048576,0),MATCH((CUADRO!P$5&amp;$E184),'Hoja de Trabajo para listado'!$DE$151:$DG$151,0)),0)+IFERROR(INDEX('Hoja de Trabajo para listado'!$CD$155:$DC$1048576,MATCH($A184,'Hoja de Trabajo para listado'!$CD$155:$CD$1048576,0),MATCH((CUADRO!P$5&amp;$E184),'Hoja de Trabajo para listado'!$CD$151:$DC$151,0)),0)</f>
        <v>0</v>
      </c>
      <c r="Q184" s="243">
        <f ca="1">+IFERROR(INDEX('Hoja de Trabajo para listado'!$A$155:$Z$1048576,MATCH($A184,'Hoja de Trabajo para listado'!$A$155:$A$1048576,0),MATCH((CUADRO!Q$5&amp;$E184),'Hoja de Trabajo para listado'!$A$151:$Z$151,0)),0)+IFERROR(INDEX('Hoja de Trabajo para listado'!$AB$155:$BA$1048576,MATCH($A184,'Hoja de Trabajo para listado'!$AB$155:$AB$1048576,0),MATCH((CUADRO!Q$5&amp;$E184),'Hoja de Trabajo para listado'!$AB$151:$BA$151,0)),0)+IFERROR(INDEX('Hoja de Trabajo para listado'!$BC$155:$CB$1048576,MATCH($A184,'Hoja de Trabajo para listado'!$BC$155:$BC$1048576,0),MATCH((CUADRO!Q$5&amp;$E184),'Hoja de Trabajo para listado'!$BC$151:$CB$151,0)),0)+IFERROR(INDEX('Hoja de Trabajo para listado'!$DE$153:$DG$274,MATCH($A184,'Hoja de Trabajo para listado'!$DE$153:$DE$1048576,0),MATCH((CUADRO!Q$5&amp;$E184),'Hoja de Trabajo para listado'!$DE$151:$DG$151,0)),0)+IFERROR(INDEX('Hoja de Trabajo para listado'!$CD$155:$DC$1048576,MATCH($A184,'Hoja de Trabajo para listado'!$CD$155:$CD$1048576,0),MATCH((CUADRO!Q$5&amp;$E184),'Hoja de Trabajo para listado'!$CD$151:$DC$151,0)),0)</f>
        <v>0</v>
      </c>
      <c r="R184" s="243">
        <f t="shared" ca="1" si="7"/>
        <v>0</v>
      </c>
      <c r="S184" s="243"/>
      <c r="T184" s="243">
        <f ca="1">+T185</f>
        <v>371811.38</v>
      </c>
      <c r="U184" s="242">
        <f t="shared" si="8"/>
        <v>1</v>
      </c>
      <c r="V184" s="333" t="str">
        <f>+VLOOKUP(A184,bd_lista!$A$3:$E$590,5,FALSE)</f>
        <v>Instituciones Descentralizadas</v>
      </c>
      <c r="W184" s="383" t="str">
        <f>+V184</f>
        <v>Instituciones Descentralizadas</v>
      </c>
      <c r="X184" s="242">
        <f>+VLOOKUP(A184,[3]Sheet1!$A$13:$D$744,4,FALSE)</f>
        <v>16</v>
      </c>
      <c r="Y184" s="242" t="str">
        <f>+VLOOKUP(X184,bd_lista!$A$3:$C$590,3,FALSE)</f>
        <v>Ministerio de Educación</v>
      </c>
      <c r="Z184" s="294">
        <f>+X184</f>
        <v>16</v>
      </c>
      <c r="AA184" s="319" t="str">
        <f>+Y184</f>
        <v>Ministerio de Educación</v>
      </c>
    </row>
    <row r="185" spans="1:27" ht="15" customHeight="1">
      <c r="A185" s="32">
        <v>269</v>
      </c>
      <c r="B185" s="389"/>
      <c r="C185" s="333" t="str">
        <f>+VLOOKUP(A185,bd_lista!$A$3:$C$590,3,FALSE)</f>
        <v>Direc. Dptal. de Educación Potosí</v>
      </c>
      <c r="D185" s="386"/>
      <c r="E185" s="333" t="s">
        <v>1305</v>
      </c>
      <c r="F185" s="245">
        <f ca="1">+IFERROR(INDEX('Hoja de Trabajo para listado'!$A$155:$Z$1048576,MATCH($A185,'Hoja de Trabajo para listado'!$A$155:$A$1048576,0),MATCH((CUADRO!F$5&amp;$E185),'Hoja de Trabajo para listado'!$A$151:$Z$151,0)),0)+IFERROR(INDEX('Hoja de Trabajo para listado'!$AB$155:$BA$1048576,MATCH($A185,'Hoja de Trabajo para listado'!$AB$155:$AB$1048576,0),MATCH((CUADRO!F$5&amp;$E185),'Hoja de Trabajo para listado'!$AB$151:$BA$151,0)),0)+IFERROR(INDEX('Hoja de Trabajo para listado'!$BC$155:$CB$1048576,MATCH($A185,'Hoja de Trabajo para listado'!$BC$155:$BC$1048576,0),MATCH((CUADRO!F$5&amp;$E185),'Hoja de Trabajo para listado'!$BC$151:$CB$151,0)),0)+IFERROR(INDEX('Hoja de Trabajo para listado'!$DE$153:$DG$274,MATCH($A185,'Hoja de Trabajo para listado'!$DE$153:$DE$1048576,0),MATCH((CUADRO!F$5&amp;$E185),'Hoja de Trabajo para listado'!$DE$151:$DG$151,0)),0)+IFERROR(INDEX('Hoja de Trabajo para listado'!$CD$155:$DC$1048576,MATCH($A185,'Hoja de Trabajo para listado'!$CD$155:$CD$1048576,0),MATCH((CUADRO!F$5&amp;$E185),'Hoja de Trabajo para listado'!$CD$151:$DC$151,0)),0)</f>
        <v>154763.38000000003</v>
      </c>
      <c r="G185" s="245">
        <f ca="1">+IFERROR(INDEX('Hoja de Trabajo para listado'!$A$155:$Z$1048576,MATCH($A185,'Hoja de Trabajo para listado'!$A$155:$A$1048576,0),MATCH((CUADRO!G$5&amp;$E185),'Hoja de Trabajo para listado'!$A$151:$Z$151,0)),0)+IFERROR(INDEX('Hoja de Trabajo para listado'!$AB$155:$BA$1048576,MATCH($A185,'Hoja de Trabajo para listado'!$AB$155:$AB$1048576,0),MATCH((CUADRO!G$5&amp;$E185),'Hoja de Trabajo para listado'!$AB$151:$BA$151,0)),0)+IFERROR(INDEX('Hoja de Trabajo para listado'!$BC$155:$CB$1048576,MATCH($A185,'Hoja de Trabajo para listado'!$BC$155:$BC$1048576,0),MATCH((CUADRO!G$5&amp;$E185),'Hoja de Trabajo para listado'!$BC$151:$CB$151,0)),0)+IFERROR(INDEX('Hoja de Trabajo para listado'!$DE$153:$DG$274,MATCH($A185,'Hoja de Trabajo para listado'!$DE$153:$DE$1048576,0),MATCH((CUADRO!G$5&amp;$E185),'Hoja de Trabajo para listado'!$DE$151:$DG$151,0)),0)+IFERROR(INDEX('Hoja de Trabajo para listado'!$CD$155:$DC$1048576,MATCH($A185,'Hoja de Trabajo para listado'!$CD$155:$CD$1048576,0),MATCH((CUADRO!G$5&amp;$E185),'Hoja de Trabajo para listado'!$CD$151:$DC$151,0)),0)</f>
        <v>217048</v>
      </c>
      <c r="H185" s="245">
        <f ca="1">+IFERROR(INDEX('Hoja de Trabajo para listado'!$A$155:$Z$1048576,MATCH($A185,'Hoja de Trabajo para listado'!$A$155:$A$1048576,0),MATCH((CUADRO!H$5&amp;$E185),'Hoja de Trabajo para listado'!$A$151:$Z$151,0)),0)+IFERROR(INDEX('Hoja de Trabajo para listado'!$AB$155:$BA$1048576,MATCH($A185,'Hoja de Trabajo para listado'!$AB$155:$AB$1048576,0),MATCH((CUADRO!H$5&amp;$E185),'Hoja de Trabajo para listado'!$AB$151:$BA$151,0)),0)+IFERROR(INDEX('Hoja de Trabajo para listado'!$BC$155:$CB$1048576,MATCH($A185,'Hoja de Trabajo para listado'!$BC$155:$BC$1048576,0),MATCH((CUADRO!H$5&amp;$E185),'Hoja de Trabajo para listado'!$BC$151:$CB$151,0)),0)+IFERROR(INDEX('Hoja de Trabajo para listado'!$DE$153:$DG$274,MATCH($A185,'Hoja de Trabajo para listado'!$DE$153:$DE$1048576,0),MATCH((CUADRO!H$5&amp;$E185),'Hoja de Trabajo para listado'!$DE$151:$DG$151,0)),0)+IFERROR(INDEX('Hoja de Trabajo para listado'!$CD$155:$DC$1048576,MATCH($A185,'Hoja de Trabajo para listado'!$CD$155:$CD$1048576,0),MATCH((CUADRO!H$5&amp;$E185),'Hoja de Trabajo para listado'!$CD$151:$DC$151,0)),0)</f>
        <v>0</v>
      </c>
      <c r="I185" s="245">
        <f ca="1">+IFERROR(INDEX('Hoja de Trabajo para listado'!$A$155:$Z$1048576,MATCH($A185,'Hoja de Trabajo para listado'!$A$155:$A$1048576,0),MATCH((CUADRO!I$5&amp;$E185),'Hoja de Trabajo para listado'!$A$151:$Z$151,0)),0)+IFERROR(INDEX('Hoja de Trabajo para listado'!$AB$155:$BA$1048576,MATCH($A185,'Hoja de Trabajo para listado'!$AB$155:$AB$1048576,0),MATCH((CUADRO!I$5&amp;$E185),'Hoja de Trabajo para listado'!$AB$151:$BA$151,0)),0)+IFERROR(INDEX('Hoja de Trabajo para listado'!$BC$155:$CB$1048576,MATCH($A185,'Hoja de Trabajo para listado'!$BC$155:$BC$1048576,0),MATCH((CUADRO!I$5&amp;$E185),'Hoja de Trabajo para listado'!$BC$151:$CB$151,0)),0)+IFERROR(INDEX('Hoja de Trabajo para listado'!$DE$153:$DG$274,MATCH($A185,'Hoja de Trabajo para listado'!$DE$153:$DE$1048576,0),MATCH((CUADRO!I$5&amp;$E185),'Hoja de Trabajo para listado'!$DE$151:$DG$151,0)),0)+IFERROR(INDEX('Hoja de Trabajo para listado'!$CD$155:$DC$1048576,MATCH($A185,'Hoja de Trabajo para listado'!$CD$155:$CD$1048576,0),MATCH((CUADRO!I$5&amp;$E185),'Hoja de Trabajo para listado'!$CD$151:$DC$151,0)),0)</f>
        <v>0</v>
      </c>
      <c r="J185" s="245">
        <f ca="1">+IFERROR(INDEX('Hoja de Trabajo para listado'!$A$155:$Z$1048576,MATCH($A185,'Hoja de Trabajo para listado'!$A$155:$A$1048576,0),MATCH((CUADRO!J$5&amp;$E185),'Hoja de Trabajo para listado'!$A$151:$Z$151,0)),0)+IFERROR(INDEX('Hoja de Trabajo para listado'!$AB$155:$BA$1048576,MATCH($A185,'Hoja de Trabajo para listado'!$AB$155:$AB$1048576,0),MATCH((CUADRO!J$5&amp;$E185),'Hoja de Trabajo para listado'!$AB$151:$BA$151,0)),0)+IFERROR(INDEX('Hoja de Trabajo para listado'!$BC$155:$CB$1048576,MATCH($A185,'Hoja de Trabajo para listado'!$BC$155:$BC$1048576,0),MATCH((CUADRO!J$5&amp;$E185),'Hoja de Trabajo para listado'!$BC$151:$CB$151,0)),0)+IFERROR(INDEX('Hoja de Trabajo para listado'!$DE$153:$DG$274,MATCH($A185,'Hoja de Trabajo para listado'!$DE$153:$DE$1048576,0),MATCH((CUADRO!J$5&amp;$E185),'Hoja de Trabajo para listado'!$DE$151:$DG$151,0)),0)+IFERROR(INDEX('Hoja de Trabajo para listado'!$CD$155:$DC$1048576,MATCH($A185,'Hoja de Trabajo para listado'!$CD$155:$CD$1048576,0),MATCH((CUADRO!J$5&amp;$E185),'Hoja de Trabajo para listado'!$CD$151:$DC$151,0)),0)</f>
        <v>0</v>
      </c>
      <c r="K185" s="245">
        <f ca="1">+IFERROR(INDEX('Hoja de Trabajo para listado'!$A$155:$Z$1048576,MATCH($A185,'Hoja de Trabajo para listado'!$A$155:$A$1048576,0),MATCH((CUADRO!K$5&amp;$E185),'Hoja de Trabajo para listado'!$A$151:$Z$151,0)),0)+IFERROR(INDEX('Hoja de Trabajo para listado'!$AB$155:$BA$1048576,MATCH($A185,'Hoja de Trabajo para listado'!$AB$155:$AB$1048576,0),MATCH((CUADRO!K$5&amp;$E185),'Hoja de Trabajo para listado'!$AB$151:$BA$151,0)),0)+IFERROR(INDEX('Hoja de Trabajo para listado'!$BC$155:$CB$1048576,MATCH($A185,'Hoja de Trabajo para listado'!$BC$155:$BC$1048576,0),MATCH((CUADRO!K$5&amp;$E185),'Hoja de Trabajo para listado'!$BC$151:$CB$151,0)),0)+IFERROR(INDEX('Hoja de Trabajo para listado'!$DE$153:$DG$274,MATCH($A185,'Hoja de Trabajo para listado'!$DE$153:$DE$1048576,0),MATCH((CUADRO!K$5&amp;$E185),'Hoja de Trabajo para listado'!$DE$151:$DG$151,0)),0)+IFERROR(INDEX('Hoja de Trabajo para listado'!$CD$155:$DC$1048576,MATCH($A185,'Hoja de Trabajo para listado'!$CD$155:$CD$1048576,0),MATCH((CUADRO!K$5&amp;$E185),'Hoja de Trabajo para listado'!$CD$151:$DC$151,0)),0)</f>
        <v>0</v>
      </c>
      <c r="L185" s="245">
        <f ca="1">+IFERROR(INDEX('Hoja de Trabajo para listado'!$A$155:$Z$1048576,MATCH($A185,'Hoja de Trabajo para listado'!$A$155:$A$1048576,0),MATCH((CUADRO!L$5&amp;$E185),'Hoja de Trabajo para listado'!$A$151:$Z$151,0)),0)+IFERROR(INDEX('Hoja de Trabajo para listado'!$AB$155:$BA$1048576,MATCH($A185,'Hoja de Trabajo para listado'!$AB$155:$AB$1048576,0),MATCH((CUADRO!L$5&amp;$E185),'Hoja de Trabajo para listado'!$AB$151:$BA$151,0)),0)+IFERROR(INDEX('Hoja de Trabajo para listado'!$BC$155:$CB$1048576,MATCH($A185,'Hoja de Trabajo para listado'!$BC$155:$BC$1048576,0),MATCH((CUADRO!L$5&amp;$E185),'Hoja de Trabajo para listado'!$BC$151:$CB$151,0)),0)+IFERROR(INDEX('Hoja de Trabajo para listado'!$DE$153:$DG$274,MATCH($A185,'Hoja de Trabajo para listado'!$DE$153:$DE$1048576,0),MATCH((CUADRO!L$5&amp;$E185),'Hoja de Trabajo para listado'!$DE$151:$DG$151,0)),0)+IFERROR(INDEX('Hoja de Trabajo para listado'!$CD$155:$DC$1048576,MATCH($A185,'Hoja de Trabajo para listado'!$CD$155:$CD$1048576,0),MATCH((CUADRO!L$5&amp;$E185),'Hoja de Trabajo para listado'!$CD$151:$DC$151,0)),0)</f>
        <v>0</v>
      </c>
      <c r="M185" s="245">
        <f ca="1">+IFERROR(INDEX('Hoja de Trabajo para listado'!$A$155:$Z$1048576,MATCH($A185,'Hoja de Trabajo para listado'!$A$155:$A$1048576,0),MATCH((CUADRO!M$5&amp;$E185),'Hoja de Trabajo para listado'!$A$151:$Z$151,0)),0)+IFERROR(INDEX('Hoja de Trabajo para listado'!$AB$155:$BA$1048576,MATCH($A185,'Hoja de Trabajo para listado'!$AB$155:$AB$1048576,0),MATCH((CUADRO!M$5&amp;$E185),'Hoja de Trabajo para listado'!$AB$151:$BA$151,0)),0)+IFERROR(INDEX('Hoja de Trabajo para listado'!$BC$155:$CB$1048576,MATCH($A185,'Hoja de Trabajo para listado'!$BC$155:$BC$1048576,0),MATCH((CUADRO!M$5&amp;$E185),'Hoja de Trabajo para listado'!$BC$151:$CB$151,0)),0)+IFERROR(INDEX('Hoja de Trabajo para listado'!$DE$153:$DG$274,MATCH($A185,'Hoja de Trabajo para listado'!$DE$153:$DE$1048576,0),MATCH((CUADRO!M$5&amp;$E185),'Hoja de Trabajo para listado'!$DE$151:$DG$151,0)),0)+IFERROR(INDEX('Hoja de Trabajo para listado'!$CD$155:$DC$1048576,MATCH($A185,'Hoja de Trabajo para listado'!$CD$155:$CD$1048576,0),MATCH((CUADRO!M$5&amp;$E185),'Hoja de Trabajo para listado'!$CD$151:$DC$151,0)),0)</f>
        <v>0</v>
      </c>
      <c r="N185" s="245">
        <f ca="1">+IFERROR(INDEX('Hoja de Trabajo para listado'!$A$155:$Z$1048576,MATCH($A185,'Hoja de Trabajo para listado'!$A$155:$A$1048576,0),MATCH((CUADRO!N$5&amp;$E185),'Hoja de Trabajo para listado'!$A$151:$Z$151,0)),0)+IFERROR(INDEX('Hoja de Trabajo para listado'!$AB$155:$BA$1048576,MATCH($A185,'Hoja de Trabajo para listado'!$AB$155:$AB$1048576,0),MATCH((CUADRO!N$5&amp;$E185),'Hoja de Trabajo para listado'!$AB$151:$BA$151,0)),0)+IFERROR(INDEX('Hoja de Trabajo para listado'!$BC$155:$CB$1048576,MATCH($A185,'Hoja de Trabajo para listado'!$BC$155:$BC$1048576,0),MATCH((CUADRO!N$5&amp;$E185),'Hoja de Trabajo para listado'!$BC$151:$CB$151,0)),0)+IFERROR(INDEX('Hoja de Trabajo para listado'!$DE$153:$DG$274,MATCH($A185,'Hoja de Trabajo para listado'!$DE$153:$DE$1048576,0),MATCH((CUADRO!N$5&amp;$E185),'Hoja de Trabajo para listado'!$DE$151:$DG$151,0)),0)+IFERROR(INDEX('Hoja de Trabajo para listado'!$CD$155:$DC$1048576,MATCH($A185,'Hoja de Trabajo para listado'!$CD$155:$CD$1048576,0),MATCH((CUADRO!N$5&amp;$E185),'Hoja de Trabajo para listado'!$CD$151:$DC$151,0)),0)</f>
        <v>0</v>
      </c>
      <c r="O185" s="245">
        <f ca="1">+IFERROR(INDEX('Hoja de Trabajo para listado'!$A$155:$Z$1048576,MATCH($A185,'Hoja de Trabajo para listado'!$A$155:$A$1048576,0),MATCH((CUADRO!O$5&amp;$E185),'Hoja de Trabajo para listado'!$A$151:$Z$151,0)),0)+IFERROR(INDEX('Hoja de Trabajo para listado'!$AB$155:$BA$1048576,MATCH($A185,'Hoja de Trabajo para listado'!$AB$155:$AB$1048576,0),MATCH((CUADRO!O$5&amp;$E185),'Hoja de Trabajo para listado'!$AB$151:$BA$151,0)),0)+IFERROR(INDEX('Hoja de Trabajo para listado'!$BC$155:$CB$1048576,MATCH($A185,'Hoja de Trabajo para listado'!$BC$155:$BC$1048576,0),MATCH((CUADRO!O$5&amp;$E185),'Hoja de Trabajo para listado'!$BC$151:$CB$151,0)),0)+IFERROR(INDEX('Hoja de Trabajo para listado'!$DE$153:$DG$274,MATCH($A185,'Hoja de Trabajo para listado'!$DE$153:$DE$1048576,0),MATCH((CUADRO!O$5&amp;$E185),'Hoja de Trabajo para listado'!$DE$151:$DG$151,0)),0)+IFERROR(INDEX('Hoja de Trabajo para listado'!$CD$155:$DC$1048576,MATCH($A185,'Hoja de Trabajo para listado'!$CD$155:$CD$1048576,0),MATCH((CUADRO!O$5&amp;$E185),'Hoja de Trabajo para listado'!$CD$151:$DC$151,0)),0)</f>
        <v>0</v>
      </c>
      <c r="P185" s="245">
        <f ca="1">+IFERROR(INDEX('Hoja de Trabajo para listado'!$A$155:$Z$1048576,MATCH($A185,'Hoja de Trabajo para listado'!$A$155:$A$1048576,0),MATCH((CUADRO!P$5&amp;$E185),'Hoja de Trabajo para listado'!$A$151:$Z$151,0)),0)+IFERROR(INDEX('Hoja de Trabajo para listado'!$AB$155:$BA$1048576,MATCH($A185,'Hoja de Trabajo para listado'!$AB$155:$AB$1048576,0),MATCH((CUADRO!P$5&amp;$E185),'Hoja de Trabajo para listado'!$AB$151:$BA$151,0)),0)+IFERROR(INDEX('Hoja de Trabajo para listado'!$BC$155:$CB$1048576,MATCH($A185,'Hoja de Trabajo para listado'!$BC$155:$BC$1048576,0),MATCH((CUADRO!P$5&amp;$E185),'Hoja de Trabajo para listado'!$BC$151:$CB$151,0)),0)+IFERROR(INDEX('Hoja de Trabajo para listado'!$DE$153:$DG$274,MATCH($A185,'Hoja de Trabajo para listado'!$DE$153:$DE$1048576,0),MATCH((CUADRO!P$5&amp;$E185),'Hoja de Trabajo para listado'!$DE$151:$DG$151,0)),0)+IFERROR(INDEX('Hoja de Trabajo para listado'!$CD$155:$DC$1048576,MATCH($A185,'Hoja de Trabajo para listado'!$CD$155:$CD$1048576,0),MATCH((CUADRO!P$5&amp;$E185),'Hoja de Trabajo para listado'!$CD$151:$DC$151,0)),0)</f>
        <v>0</v>
      </c>
      <c r="Q185" s="245">
        <f ca="1">+IFERROR(INDEX('Hoja de Trabajo para listado'!$A$155:$Z$1048576,MATCH($A185,'Hoja de Trabajo para listado'!$A$155:$A$1048576,0),MATCH((CUADRO!Q$5&amp;$E185),'Hoja de Trabajo para listado'!$A$151:$Z$151,0)),0)+IFERROR(INDEX('Hoja de Trabajo para listado'!$AB$155:$BA$1048576,MATCH($A185,'Hoja de Trabajo para listado'!$AB$155:$AB$1048576,0),MATCH((CUADRO!Q$5&amp;$E185),'Hoja de Trabajo para listado'!$AB$151:$BA$151,0)),0)+IFERROR(INDEX('Hoja de Trabajo para listado'!$BC$155:$CB$1048576,MATCH($A185,'Hoja de Trabajo para listado'!$BC$155:$BC$1048576,0),MATCH((CUADRO!Q$5&amp;$E185),'Hoja de Trabajo para listado'!$BC$151:$CB$151,0)),0)+IFERROR(INDEX('Hoja de Trabajo para listado'!$DE$153:$DG$274,MATCH($A185,'Hoja de Trabajo para listado'!$DE$153:$DE$1048576,0),MATCH((CUADRO!Q$5&amp;$E185),'Hoja de Trabajo para listado'!$DE$151:$DG$151,0)),0)+IFERROR(INDEX('Hoja de Trabajo para listado'!$CD$155:$DC$1048576,MATCH($A185,'Hoja de Trabajo para listado'!$CD$155:$CD$1048576,0),MATCH((CUADRO!Q$5&amp;$E185),'Hoja de Trabajo para listado'!$CD$151:$DC$151,0)),0)</f>
        <v>0</v>
      </c>
      <c r="R185" s="245">
        <f t="shared" ca="1" si="7"/>
        <v>371811.38</v>
      </c>
      <c r="S185" s="245">
        <f ca="1">+R184+R185</f>
        <v>371811.38</v>
      </c>
      <c r="T185" s="245">
        <f ca="1">+S185</f>
        <v>371811.38</v>
      </c>
      <c r="U185" s="244">
        <f t="shared" si="8"/>
        <v>2</v>
      </c>
      <c r="V185" s="333" t="str">
        <f>+VLOOKUP(A185,bd_lista!$A$3:$E$590,5,FALSE)</f>
        <v>Instituciones Descentralizadas</v>
      </c>
      <c r="W185" s="384"/>
      <c r="X185" s="242">
        <f>+VLOOKUP(A185,[3]Sheet1!$A$13:$D$744,4,FALSE)</f>
        <v>16</v>
      </c>
      <c r="Y185" s="242" t="str">
        <f>+VLOOKUP(X185,bd_lista!$A$3:$C$590,3,FALSE)</f>
        <v>Ministerio de Educación</v>
      </c>
      <c r="Z185" s="292"/>
      <c r="AA185" s="321"/>
    </row>
    <row r="186" spans="1:27" customFormat="1" ht="15" hidden="1" customHeight="1">
      <c r="A186" s="251">
        <v>270</v>
      </c>
      <c r="B186" s="388">
        <f>+A186</f>
        <v>270</v>
      </c>
      <c r="C186" s="247" t="str">
        <f>+VLOOKUP(A186,bd_lista!$A$3:$C$590,3,FALSE)</f>
        <v>Direc. Dptal. de Educación Tarija</v>
      </c>
      <c r="D186" s="385" t="str">
        <f>+C186</f>
        <v>Direc. Dptal. de Educación Tarija</v>
      </c>
      <c r="E186" s="247" t="s">
        <v>1304</v>
      </c>
      <c r="F186" s="243">
        <f ca="1">+IFERROR(INDEX('Hoja de Trabajo para listado'!$A$155:$Z$1048576,MATCH($A186,'Hoja de Trabajo para listado'!$A$155:$A$1048576,0),MATCH((CUADRO!F$5&amp;$E186),'Hoja de Trabajo para listado'!$A$151:$Z$151,0)),0)+IFERROR(INDEX('Hoja de Trabajo para listado'!$AB$155:$BA$1048576,MATCH($A186,'Hoja de Trabajo para listado'!$AB$155:$AB$1048576,0),MATCH((CUADRO!F$5&amp;$E186),'Hoja de Trabajo para listado'!$AB$151:$BA$151,0)),0)+IFERROR(INDEX('Hoja de Trabajo para listado'!$BC$155:$CB$1048576,MATCH($A186,'Hoja de Trabajo para listado'!$BC$155:$BC$1048576,0),MATCH((CUADRO!F$5&amp;$E186),'Hoja de Trabajo para listado'!$BC$151:$CB$151,0)),0)+IFERROR(INDEX('Hoja de Trabajo para listado'!$DE$153:$DG$274,MATCH($A186,'Hoja de Trabajo para listado'!$DE$153:$DE$1048576,0),MATCH((CUADRO!F$5&amp;$E186),'Hoja de Trabajo para listado'!$DE$151:$DG$151,0)),0)+IFERROR(INDEX('Hoja de Trabajo para listado'!$CD$155:$DC$1048576,MATCH($A186,'Hoja de Trabajo para listado'!$CD$155:$CD$1048576,0),MATCH((CUADRO!F$5&amp;$E186),'Hoja de Trabajo para listado'!$CD$151:$DC$151,0)),0)</f>
        <v>0</v>
      </c>
      <c r="G186" s="243">
        <f ca="1">+IFERROR(INDEX('Hoja de Trabajo para listado'!$A$155:$Z$1048576,MATCH($A186,'Hoja de Trabajo para listado'!$A$155:$A$1048576,0),MATCH((CUADRO!G$5&amp;$E186),'Hoja de Trabajo para listado'!$A$151:$Z$151,0)),0)+IFERROR(INDEX('Hoja de Trabajo para listado'!$AB$155:$BA$1048576,MATCH($A186,'Hoja de Trabajo para listado'!$AB$155:$AB$1048576,0),MATCH((CUADRO!G$5&amp;$E186),'Hoja de Trabajo para listado'!$AB$151:$BA$151,0)),0)+IFERROR(INDEX('Hoja de Trabajo para listado'!$BC$155:$CB$1048576,MATCH($A186,'Hoja de Trabajo para listado'!$BC$155:$BC$1048576,0),MATCH((CUADRO!G$5&amp;$E186),'Hoja de Trabajo para listado'!$BC$151:$CB$151,0)),0)+IFERROR(INDEX('Hoja de Trabajo para listado'!$DE$153:$DG$274,MATCH($A186,'Hoja de Trabajo para listado'!$DE$153:$DE$1048576,0),MATCH((CUADRO!G$5&amp;$E186),'Hoja de Trabajo para listado'!$DE$151:$DG$151,0)),0)+IFERROR(INDEX('Hoja de Trabajo para listado'!$CD$155:$DC$1048576,MATCH($A186,'Hoja de Trabajo para listado'!$CD$155:$CD$1048576,0),MATCH((CUADRO!G$5&amp;$E186),'Hoja de Trabajo para listado'!$CD$151:$DC$151,0)),0)</f>
        <v>0</v>
      </c>
      <c r="H186" s="243">
        <f ca="1">+IFERROR(INDEX('Hoja de Trabajo para listado'!$A$155:$Z$1048576,MATCH($A186,'Hoja de Trabajo para listado'!$A$155:$A$1048576,0),MATCH((CUADRO!H$5&amp;$E186),'Hoja de Trabajo para listado'!$A$151:$Z$151,0)),0)+IFERROR(INDEX('Hoja de Trabajo para listado'!$AB$155:$BA$1048576,MATCH($A186,'Hoja de Trabajo para listado'!$AB$155:$AB$1048576,0),MATCH((CUADRO!H$5&amp;$E186),'Hoja de Trabajo para listado'!$AB$151:$BA$151,0)),0)+IFERROR(INDEX('Hoja de Trabajo para listado'!$BC$155:$CB$1048576,MATCH($A186,'Hoja de Trabajo para listado'!$BC$155:$BC$1048576,0),MATCH((CUADRO!H$5&amp;$E186),'Hoja de Trabajo para listado'!$BC$151:$CB$151,0)),0)+IFERROR(INDEX('Hoja de Trabajo para listado'!$DE$153:$DG$274,MATCH($A186,'Hoja de Trabajo para listado'!$DE$153:$DE$1048576,0),MATCH((CUADRO!H$5&amp;$E186),'Hoja de Trabajo para listado'!$DE$151:$DG$151,0)),0)+IFERROR(INDEX('Hoja de Trabajo para listado'!$CD$155:$DC$1048576,MATCH($A186,'Hoja de Trabajo para listado'!$CD$155:$CD$1048576,0),MATCH((CUADRO!H$5&amp;$E186),'Hoja de Trabajo para listado'!$CD$151:$DC$151,0)),0)</f>
        <v>0</v>
      </c>
      <c r="I186" s="243">
        <f ca="1">+IFERROR(INDEX('Hoja de Trabajo para listado'!$A$155:$Z$1048576,MATCH($A186,'Hoja de Trabajo para listado'!$A$155:$A$1048576,0),MATCH((CUADRO!I$5&amp;$E186),'Hoja de Trabajo para listado'!$A$151:$Z$151,0)),0)+IFERROR(INDEX('Hoja de Trabajo para listado'!$AB$155:$BA$1048576,MATCH($A186,'Hoja de Trabajo para listado'!$AB$155:$AB$1048576,0),MATCH((CUADRO!I$5&amp;$E186),'Hoja de Trabajo para listado'!$AB$151:$BA$151,0)),0)+IFERROR(INDEX('Hoja de Trabajo para listado'!$BC$155:$CB$1048576,MATCH($A186,'Hoja de Trabajo para listado'!$BC$155:$BC$1048576,0),MATCH((CUADRO!I$5&amp;$E186),'Hoja de Trabajo para listado'!$BC$151:$CB$151,0)),0)+IFERROR(INDEX('Hoja de Trabajo para listado'!$DE$153:$DG$274,MATCH($A186,'Hoja de Trabajo para listado'!$DE$153:$DE$1048576,0),MATCH((CUADRO!I$5&amp;$E186),'Hoja de Trabajo para listado'!$DE$151:$DG$151,0)),0)+IFERROR(INDEX('Hoja de Trabajo para listado'!$CD$155:$DC$1048576,MATCH($A186,'Hoja de Trabajo para listado'!$CD$155:$CD$1048576,0),MATCH((CUADRO!I$5&amp;$E186),'Hoja de Trabajo para listado'!$CD$151:$DC$151,0)),0)</f>
        <v>0</v>
      </c>
      <c r="J186" s="243">
        <f ca="1">+IFERROR(INDEX('Hoja de Trabajo para listado'!$A$155:$Z$1048576,MATCH($A186,'Hoja de Trabajo para listado'!$A$155:$A$1048576,0),MATCH((CUADRO!J$5&amp;$E186),'Hoja de Trabajo para listado'!$A$151:$Z$151,0)),0)+IFERROR(INDEX('Hoja de Trabajo para listado'!$AB$155:$BA$1048576,MATCH($A186,'Hoja de Trabajo para listado'!$AB$155:$AB$1048576,0),MATCH((CUADRO!J$5&amp;$E186),'Hoja de Trabajo para listado'!$AB$151:$BA$151,0)),0)+IFERROR(INDEX('Hoja de Trabajo para listado'!$BC$155:$CB$1048576,MATCH($A186,'Hoja de Trabajo para listado'!$BC$155:$BC$1048576,0),MATCH((CUADRO!J$5&amp;$E186),'Hoja de Trabajo para listado'!$BC$151:$CB$151,0)),0)+IFERROR(INDEX('Hoja de Trabajo para listado'!$DE$153:$DG$274,MATCH($A186,'Hoja de Trabajo para listado'!$DE$153:$DE$1048576,0),MATCH((CUADRO!J$5&amp;$E186),'Hoja de Trabajo para listado'!$DE$151:$DG$151,0)),0)+IFERROR(INDEX('Hoja de Trabajo para listado'!$CD$155:$DC$1048576,MATCH($A186,'Hoja de Trabajo para listado'!$CD$155:$CD$1048576,0),MATCH((CUADRO!J$5&amp;$E186),'Hoja de Trabajo para listado'!$CD$151:$DC$151,0)),0)</f>
        <v>0</v>
      </c>
      <c r="K186" s="243">
        <f ca="1">+IFERROR(INDEX('Hoja de Trabajo para listado'!$A$155:$Z$1048576,MATCH($A186,'Hoja de Trabajo para listado'!$A$155:$A$1048576,0),MATCH((CUADRO!K$5&amp;$E186),'Hoja de Trabajo para listado'!$A$151:$Z$151,0)),0)+IFERROR(INDEX('Hoja de Trabajo para listado'!$AB$155:$BA$1048576,MATCH($A186,'Hoja de Trabajo para listado'!$AB$155:$AB$1048576,0),MATCH((CUADRO!K$5&amp;$E186),'Hoja de Trabajo para listado'!$AB$151:$BA$151,0)),0)+IFERROR(INDEX('Hoja de Trabajo para listado'!$BC$155:$CB$1048576,MATCH($A186,'Hoja de Trabajo para listado'!$BC$155:$BC$1048576,0),MATCH((CUADRO!K$5&amp;$E186),'Hoja de Trabajo para listado'!$BC$151:$CB$151,0)),0)+IFERROR(INDEX('Hoja de Trabajo para listado'!$DE$153:$DG$274,MATCH($A186,'Hoja de Trabajo para listado'!$DE$153:$DE$1048576,0),MATCH((CUADRO!K$5&amp;$E186),'Hoja de Trabajo para listado'!$DE$151:$DG$151,0)),0)+IFERROR(INDEX('Hoja de Trabajo para listado'!$CD$155:$DC$1048576,MATCH($A186,'Hoja de Trabajo para listado'!$CD$155:$CD$1048576,0),MATCH((CUADRO!K$5&amp;$E186),'Hoja de Trabajo para listado'!$CD$151:$DC$151,0)),0)</f>
        <v>0</v>
      </c>
      <c r="L186" s="243">
        <f ca="1">+IFERROR(INDEX('Hoja de Trabajo para listado'!$A$155:$Z$1048576,MATCH($A186,'Hoja de Trabajo para listado'!$A$155:$A$1048576,0),MATCH((CUADRO!L$5&amp;$E186),'Hoja de Trabajo para listado'!$A$151:$Z$151,0)),0)+IFERROR(INDEX('Hoja de Trabajo para listado'!$AB$155:$BA$1048576,MATCH($A186,'Hoja de Trabajo para listado'!$AB$155:$AB$1048576,0),MATCH((CUADRO!L$5&amp;$E186),'Hoja de Trabajo para listado'!$AB$151:$BA$151,0)),0)+IFERROR(INDEX('Hoja de Trabajo para listado'!$BC$155:$CB$1048576,MATCH($A186,'Hoja de Trabajo para listado'!$BC$155:$BC$1048576,0),MATCH((CUADRO!L$5&amp;$E186),'Hoja de Trabajo para listado'!$BC$151:$CB$151,0)),0)+IFERROR(INDEX('Hoja de Trabajo para listado'!$DE$153:$DG$274,MATCH($A186,'Hoja de Trabajo para listado'!$DE$153:$DE$1048576,0),MATCH((CUADRO!L$5&amp;$E186),'Hoja de Trabajo para listado'!$DE$151:$DG$151,0)),0)+IFERROR(INDEX('Hoja de Trabajo para listado'!$CD$155:$DC$1048576,MATCH($A186,'Hoja de Trabajo para listado'!$CD$155:$CD$1048576,0),MATCH((CUADRO!L$5&amp;$E186),'Hoja de Trabajo para listado'!$CD$151:$DC$151,0)),0)</f>
        <v>0</v>
      </c>
      <c r="M186" s="243">
        <f ca="1">+IFERROR(INDEX('Hoja de Trabajo para listado'!$A$155:$Z$1048576,MATCH($A186,'Hoja de Trabajo para listado'!$A$155:$A$1048576,0),MATCH((CUADRO!M$5&amp;$E186),'Hoja de Trabajo para listado'!$A$151:$Z$151,0)),0)+IFERROR(INDEX('Hoja de Trabajo para listado'!$AB$155:$BA$1048576,MATCH($A186,'Hoja de Trabajo para listado'!$AB$155:$AB$1048576,0),MATCH((CUADRO!M$5&amp;$E186),'Hoja de Trabajo para listado'!$AB$151:$BA$151,0)),0)+IFERROR(INDEX('Hoja de Trabajo para listado'!$BC$155:$CB$1048576,MATCH($A186,'Hoja de Trabajo para listado'!$BC$155:$BC$1048576,0),MATCH((CUADRO!M$5&amp;$E186),'Hoja de Trabajo para listado'!$BC$151:$CB$151,0)),0)+IFERROR(INDEX('Hoja de Trabajo para listado'!$DE$153:$DG$274,MATCH($A186,'Hoja de Trabajo para listado'!$DE$153:$DE$1048576,0),MATCH((CUADRO!M$5&amp;$E186),'Hoja de Trabajo para listado'!$DE$151:$DG$151,0)),0)+IFERROR(INDEX('Hoja de Trabajo para listado'!$CD$155:$DC$1048576,MATCH($A186,'Hoja de Trabajo para listado'!$CD$155:$CD$1048576,0),MATCH((CUADRO!M$5&amp;$E186),'Hoja de Trabajo para listado'!$CD$151:$DC$151,0)),0)</f>
        <v>0</v>
      </c>
      <c r="N186" s="243">
        <f ca="1">+IFERROR(INDEX('Hoja de Trabajo para listado'!$A$155:$Z$1048576,MATCH($A186,'Hoja de Trabajo para listado'!$A$155:$A$1048576,0),MATCH((CUADRO!N$5&amp;$E186),'Hoja de Trabajo para listado'!$A$151:$Z$151,0)),0)+IFERROR(INDEX('Hoja de Trabajo para listado'!$AB$155:$BA$1048576,MATCH($A186,'Hoja de Trabajo para listado'!$AB$155:$AB$1048576,0),MATCH((CUADRO!N$5&amp;$E186),'Hoja de Trabajo para listado'!$AB$151:$BA$151,0)),0)+IFERROR(INDEX('Hoja de Trabajo para listado'!$BC$155:$CB$1048576,MATCH($A186,'Hoja de Trabajo para listado'!$BC$155:$BC$1048576,0),MATCH((CUADRO!N$5&amp;$E186),'Hoja de Trabajo para listado'!$BC$151:$CB$151,0)),0)+IFERROR(INDEX('Hoja de Trabajo para listado'!$DE$153:$DG$274,MATCH($A186,'Hoja de Trabajo para listado'!$DE$153:$DE$1048576,0),MATCH((CUADRO!N$5&amp;$E186),'Hoja de Trabajo para listado'!$DE$151:$DG$151,0)),0)+IFERROR(INDEX('Hoja de Trabajo para listado'!$CD$155:$DC$1048576,MATCH($A186,'Hoja de Trabajo para listado'!$CD$155:$CD$1048576,0),MATCH((CUADRO!N$5&amp;$E186),'Hoja de Trabajo para listado'!$CD$151:$DC$151,0)),0)</f>
        <v>0</v>
      </c>
      <c r="O186" s="243">
        <f ca="1">+IFERROR(INDEX('Hoja de Trabajo para listado'!$A$155:$Z$1048576,MATCH($A186,'Hoja de Trabajo para listado'!$A$155:$A$1048576,0),MATCH((CUADRO!O$5&amp;$E186),'Hoja de Trabajo para listado'!$A$151:$Z$151,0)),0)+IFERROR(INDEX('Hoja de Trabajo para listado'!$AB$155:$BA$1048576,MATCH($A186,'Hoja de Trabajo para listado'!$AB$155:$AB$1048576,0),MATCH((CUADRO!O$5&amp;$E186),'Hoja de Trabajo para listado'!$AB$151:$BA$151,0)),0)+IFERROR(INDEX('Hoja de Trabajo para listado'!$BC$155:$CB$1048576,MATCH($A186,'Hoja de Trabajo para listado'!$BC$155:$BC$1048576,0),MATCH((CUADRO!O$5&amp;$E186),'Hoja de Trabajo para listado'!$BC$151:$CB$151,0)),0)+IFERROR(INDEX('Hoja de Trabajo para listado'!$DE$153:$DG$274,MATCH($A186,'Hoja de Trabajo para listado'!$DE$153:$DE$1048576,0),MATCH((CUADRO!O$5&amp;$E186),'Hoja de Trabajo para listado'!$DE$151:$DG$151,0)),0)+IFERROR(INDEX('Hoja de Trabajo para listado'!$CD$155:$DC$1048576,MATCH($A186,'Hoja de Trabajo para listado'!$CD$155:$CD$1048576,0),MATCH((CUADRO!O$5&amp;$E186),'Hoja de Trabajo para listado'!$CD$151:$DC$151,0)),0)</f>
        <v>0</v>
      </c>
      <c r="P186" s="243">
        <f ca="1">+IFERROR(INDEX('Hoja de Trabajo para listado'!$A$155:$Z$1048576,MATCH($A186,'Hoja de Trabajo para listado'!$A$155:$A$1048576,0),MATCH((CUADRO!P$5&amp;$E186),'Hoja de Trabajo para listado'!$A$151:$Z$151,0)),0)+IFERROR(INDEX('Hoja de Trabajo para listado'!$AB$155:$BA$1048576,MATCH($A186,'Hoja de Trabajo para listado'!$AB$155:$AB$1048576,0),MATCH((CUADRO!P$5&amp;$E186),'Hoja de Trabajo para listado'!$AB$151:$BA$151,0)),0)+IFERROR(INDEX('Hoja de Trabajo para listado'!$BC$155:$CB$1048576,MATCH($A186,'Hoja de Trabajo para listado'!$BC$155:$BC$1048576,0),MATCH((CUADRO!P$5&amp;$E186),'Hoja de Trabajo para listado'!$BC$151:$CB$151,0)),0)+IFERROR(INDEX('Hoja de Trabajo para listado'!$DE$153:$DG$274,MATCH($A186,'Hoja de Trabajo para listado'!$DE$153:$DE$1048576,0),MATCH((CUADRO!P$5&amp;$E186),'Hoja de Trabajo para listado'!$DE$151:$DG$151,0)),0)+IFERROR(INDEX('Hoja de Trabajo para listado'!$CD$155:$DC$1048576,MATCH($A186,'Hoja de Trabajo para listado'!$CD$155:$CD$1048576,0),MATCH((CUADRO!P$5&amp;$E186),'Hoja de Trabajo para listado'!$CD$151:$DC$151,0)),0)</f>
        <v>0</v>
      </c>
      <c r="Q186" s="243">
        <f ca="1">+IFERROR(INDEX('Hoja de Trabajo para listado'!$A$155:$Z$1048576,MATCH($A186,'Hoja de Trabajo para listado'!$A$155:$A$1048576,0),MATCH((CUADRO!Q$5&amp;$E186),'Hoja de Trabajo para listado'!$A$151:$Z$151,0)),0)+IFERROR(INDEX('Hoja de Trabajo para listado'!$AB$155:$BA$1048576,MATCH($A186,'Hoja de Trabajo para listado'!$AB$155:$AB$1048576,0),MATCH((CUADRO!Q$5&amp;$E186),'Hoja de Trabajo para listado'!$AB$151:$BA$151,0)),0)+IFERROR(INDEX('Hoja de Trabajo para listado'!$BC$155:$CB$1048576,MATCH($A186,'Hoja de Trabajo para listado'!$BC$155:$BC$1048576,0),MATCH((CUADRO!Q$5&amp;$E186),'Hoja de Trabajo para listado'!$BC$151:$CB$151,0)),0)+IFERROR(INDEX('Hoja de Trabajo para listado'!$DE$153:$DG$274,MATCH($A186,'Hoja de Trabajo para listado'!$DE$153:$DE$1048576,0),MATCH((CUADRO!Q$5&amp;$E186),'Hoja de Trabajo para listado'!$DE$151:$DG$151,0)),0)+IFERROR(INDEX('Hoja de Trabajo para listado'!$CD$155:$DC$1048576,MATCH($A186,'Hoja de Trabajo para listado'!$CD$155:$CD$1048576,0),MATCH((CUADRO!Q$5&amp;$E186),'Hoja de Trabajo para listado'!$CD$151:$DC$151,0)),0)</f>
        <v>0</v>
      </c>
      <c r="R186" s="243">
        <f t="shared" ca="1" si="7"/>
        <v>0</v>
      </c>
      <c r="S186" s="243"/>
      <c r="T186" s="243">
        <f ca="1">+T187</f>
        <v>0</v>
      </c>
      <c r="U186" s="242">
        <f t="shared" si="8"/>
        <v>1</v>
      </c>
      <c r="V186" s="333" t="str">
        <f>+VLOOKUP(A186,bd_lista!$A$3:$E$590,5,FALSE)</f>
        <v>Instituciones Descentralizadas</v>
      </c>
      <c r="W186" s="383" t="str">
        <f>+V186</f>
        <v>Instituciones Descentralizadas</v>
      </c>
      <c r="X186" s="242">
        <f>+VLOOKUP(A186,[3]Sheet1!$A$13:$D$744,4,FALSE)</f>
        <v>16</v>
      </c>
      <c r="Y186" s="242" t="str">
        <f>+VLOOKUP(X186,bd_lista!$A$3:$C$590,3,FALSE)</f>
        <v>Ministerio de Educación</v>
      </c>
      <c r="Z186" s="294">
        <f>+X186</f>
        <v>16</v>
      </c>
      <c r="AA186" s="319" t="str">
        <f>+Y186</f>
        <v>Ministerio de Educación</v>
      </c>
    </row>
    <row r="187" spans="1:27" customFormat="1" ht="15" hidden="1" customHeight="1">
      <c r="A187" s="32">
        <v>270</v>
      </c>
      <c r="B187" s="389"/>
      <c r="C187" s="333" t="str">
        <f>+VLOOKUP(A187,bd_lista!$A$3:$C$590,3,FALSE)</f>
        <v>Direc. Dptal. de Educación Tarija</v>
      </c>
      <c r="D187" s="386"/>
      <c r="E187" s="333" t="s">
        <v>1305</v>
      </c>
      <c r="F187" s="245">
        <f ca="1">+IFERROR(INDEX('Hoja de Trabajo para listado'!$A$155:$Z$1048576,MATCH($A187,'Hoja de Trabajo para listado'!$A$155:$A$1048576,0),MATCH((CUADRO!F$5&amp;$E187),'Hoja de Trabajo para listado'!$A$151:$Z$151,0)),0)+IFERROR(INDEX('Hoja de Trabajo para listado'!$AB$155:$BA$1048576,MATCH($A187,'Hoja de Trabajo para listado'!$AB$155:$AB$1048576,0),MATCH((CUADRO!F$5&amp;$E187),'Hoja de Trabajo para listado'!$AB$151:$BA$151,0)),0)+IFERROR(INDEX('Hoja de Trabajo para listado'!$BC$155:$CB$1048576,MATCH($A187,'Hoja de Trabajo para listado'!$BC$155:$BC$1048576,0),MATCH((CUADRO!F$5&amp;$E187),'Hoja de Trabajo para listado'!$BC$151:$CB$151,0)),0)+IFERROR(INDEX('Hoja de Trabajo para listado'!$DE$153:$DG$274,MATCH($A187,'Hoja de Trabajo para listado'!$DE$153:$DE$1048576,0),MATCH((CUADRO!F$5&amp;$E187),'Hoja de Trabajo para listado'!$DE$151:$DG$151,0)),0)+IFERROR(INDEX('Hoja de Trabajo para listado'!$CD$155:$DC$1048576,MATCH($A187,'Hoja de Trabajo para listado'!$CD$155:$CD$1048576,0),MATCH((CUADRO!F$5&amp;$E187),'Hoja de Trabajo para listado'!$CD$151:$DC$151,0)),0)</f>
        <v>0</v>
      </c>
      <c r="G187" s="245">
        <f ca="1">+IFERROR(INDEX('Hoja de Trabajo para listado'!$A$155:$Z$1048576,MATCH($A187,'Hoja de Trabajo para listado'!$A$155:$A$1048576,0),MATCH((CUADRO!G$5&amp;$E187),'Hoja de Trabajo para listado'!$A$151:$Z$151,0)),0)+IFERROR(INDEX('Hoja de Trabajo para listado'!$AB$155:$BA$1048576,MATCH($A187,'Hoja de Trabajo para listado'!$AB$155:$AB$1048576,0),MATCH((CUADRO!G$5&amp;$E187),'Hoja de Trabajo para listado'!$AB$151:$BA$151,0)),0)+IFERROR(INDEX('Hoja de Trabajo para listado'!$BC$155:$CB$1048576,MATCH($A187,'Hoja de Trabajo para listado'!$BC$155:$BC$1048576,0),MATCH((CUADRO!G$5&amp;$E187),'Hoja de Trabajo para listado'!$BC$151:$CB$151,0)),0)+IFERROR(INDEX('Hoja de Trabajo para listado'!$DE$153:$DG$274,MATCH($A187,'Hoja de Trabajo para listado'!$DE$153:$DE$1048576,0),MATCH((CUADRO!G$5&amp;$E187),'Hoja de Trabajo para listado'!$DE$151:$DG$151,0)),0)+IFERROR(INDEX('Hoja de Trabajo para listado'!$CD$155:$DC$1048576,MATCH($A187,'Hoja de Trabajo para listado'!$CD$155:$CD$1048576,0),MATCH((CUADRO!G$5&amp;$E187),'Hoja de Trabajo para listado'!$CD$151:$DC$151,0)),0)</f>
        <v>0</v>
      </c>
      <c r="H187" s="245">
        <f ca="1">+IFERROR(INDEX('Hoja de Trabajo para listado'!$A$155:$Z$1048576,MATCH($A187,'Hoja de Trabajo para listado'!$A$155:$A$1048576,0),MATCH((CUADRO!H$5&amp;$E187),'Hoja de Trabajo para listado'!$A$151:$Z$151,0)),0)+IFERROR(INDEX('Hoja de Trabajo para listado'!$AB$155:$BA$1048576,MATCH($A187,'Hoja de Trabajo para listado'!$AB$155:$AB$1048576,0),MATCH((CUADRO!H$5&amp;$E187),'Hoja de Trabajo para listado'!$AB$151:$BA$151,0)),0)+IFERROR(INDEX('Hoja de Trabajo para listado'!$BC$155:$CB$1048576,MATCH($A187,'Hoja de Trabajo para listado'!$BC$155:$BC$1048576,0),MATCH((CUADRO!H$5&amp;$E187),'Hoja de Trabajo para listado'!$BC$151:$CB$151,0)),0)+IFERROR(INDEX('Hoja de Trabajo para listado'!$DE$153:$DG$274,MATCH($A187,'Hoja de Trabajo para listado'!$DE$153:$DE$1048576,0),MATCH((CUADRO!H$5&amp;$E187),'Hoja de Trabajo para listado'!$DE$151:$DG$151,0)),0)+IFERROR(INDEX('Hoja de Trabajo para listado'!$CD$155:$DC$1048576,MATCH($A187,'Hoja de Trabajo para listado'!$CD$155:$CD$1048576,0),MATCH((CUADRO!H$5&amp;$E187),'Hoja de Trabajo para listado'!$CD$151:$DC$151,0)),0)</f>
        <v>0</v>
      </c>
      <c r="I187" s="245">
        <f ca="1">+IFERROR(INDEX('Hoja de Trabajo para listado'!$A$155:$Z$1048576,MATCH($A187,'Hoja de Trabajo para listado'!$A$155:$A$1048576,0),MATCH((CUADRO!I$5&amp;$E187),'Hoja de Trabajo para listado'!$A$151:$Z$151,0)),0)+IFERROR(INDEX('Hoja de Trabajo para listado'!$AB$155:$BA$1048576,MATCH($A187,'Hoja de Trabajo para listado'!$AB$155:$AB$1048576,0),MATCH((CUADRO!I$5&amp;$E187),'Hoja de Trabajo para listado'!$AB$151:$BA$151,0)),0)+IFERROR(INDEX('Hoja de Trabajo para listado'!$BC$155:$CB$1048576,MATCH($A187,'Hoja de Trabajo para listado'!$BC$155:$BC$1048576,0),MATCH((CUADRO!I$5&amp;$E187),'Hoja de Trabajo para listado'!$BC$151:$CB$151,0)),0)+IFERROR(INDEX('Hoja de Trabajo para listado'!$DE$153:$DG$274,MATCH($A187,'Hoja de Trabajo para listado'!$DE$153:$DE$1048576,0),MATCH((CUADRO!I$5&amp;$E187),'Hoja de Trabajo para listado'!$DE$151:$DG$151,0)),0)+IFERROR(INDEX('Hoja de Trabajo para listado'!$CD$155:$DC$1048576,MATCH($A187,'Hoja de Trabajo para listado'!$CD$155:$CD$1048576,0),MATCH((CUADRO!I$5&amp;$E187),'Hoja de Trabajo para listado'!$CD$151:$DC$151,0)),0)</f>
        <v>0</v>
      </c>
      <c r="J187" s="245">
        <f ca="1">+IFERROR(INDEX('Hoja de Trabajo para listado'!$A$155:$Z$1048576,MATCH($A187,'Hoja de Trabajo para listado'!$A$155:$A$1048576,0),MATCH((CUADRO!J$5&amp;$E187),'Hoja de Trabajo para listado'!$A$151:$Z$151,0)),0)+IFERROR(INDEX('Hoja de Trabajo para listado'!$AB$155:$BA$1048576,MATCH($A187,'Hoja de Trabajo para listado'!$AB$155:$AB$1048576,0),MATCH((CUADRO!J$5&amp;$E187),'Hoja de Trabajo para listado'!$AB$151:$BA$151,0)),0)+IFERROR(INDEX('Hoja de Trabajo para listado'!$BC$155:$CB$1048576,MATCH($A187,'Hoja de Trabajo para listado'!$BC$155:$BC$1048576,0),MATCH((CUADRO!J$5&amp;$E187),'Hoja de Trabajo para listado'!$BC$151:$CB$151,0)),0)+IFERROR(INDEX('Hoja de Trabajo para listado'!$DE$153:$DG$274,MATCH($A187,'Hoja de Trabajo para listado'!$DE$153:$DE$1048576,0),MATCH((CUADRO!J$5&amp;$E187),'Hoja de Trabajo para listado'!$DE$151:$DG$151,0)),0)+IFERROR(INDEX('Hoja de Trabajo para listado'!$CD$155:$DC$1048576,MATCH($A187,'Hoja de Trabajo para listado'!$CD$155:$CD$1048576,0),MATCH((CUADRO!J$5&amp;$E187),'Hoja de Trabajo para listado'!$CD$151:$DC$151,0)),0)</f>
        <v>0</v>
      </c>
      <c r="K187" s="245">
        <f ca="1">+IFERROR(INDEX('Hoja de Trabajo para listado'!$A$155:$Z$1048576,MATCH($A187,'Hoja de Trabajo para listado'!$A$155:$A$1048576,0),MATCH((CUADRO!K$5&amp;$E187),'Hoja de Trabajo para listado'!$A$151:$Z$151,0)),0)+IFERROR(INDEX('Hoja de Trabajo para listado'!$AB$155:$BA$1048576,MATCH($A187,'Hoja de Trabajo para listado'!$AB$155:$AB$1048576,0),MATCH((CUADRO!K$5&amp;$E187),'Hoja de Trabajo para listado'!$AB$151:$BA$151,0)),0)+IFERROR(INDEX('Hoja de Trabajo para listado'!$BC$155:$CB$1048576,MATCH($A187,'Hoja de Trabajo para listado'!$BC$155:$BC$1048576,0),MATCH((CUADRO!K$5&amp;$E187),'Hoja de Trabajo para listado'!$BC$151:$CB$151,0)),0)+IFERROR(INDEX('Hoja de Trabajo para listado'!$DE$153:$DG$274,MATCH($A187,'Hoja de Trabajo para listado'!$DE$153:$DE$1048576,0),MATCH((CUADRO!K$5&amp;$E187),'Hoja de Trabajo para listado'!$DE$151:$DG$151,0)),0)+IFERROR(INDEX('Hoja de Trabajo para listado'!$CD$155:$DC$1048576,MATCH($A187,'Hoja de Trabajo para listado'!$CD$155:$CD$1048576,0),MATCH((CUADRO!K$5&amp;$E187),'Hoja de Trabajo para listado'!$CD$151:$DC$151,0)),0)</f>
        <v>0</v>
      </c>
      <c r="L187" s="245">
        <f ca="1">+IFERROR(INDEX('Hoja de Trabajo para listado'!$A$155:$Z$1048576,MATCH($A187,'Hoja de Trabajo para listado'!$A$155:$A$1048576,0),MATCH((CUADRO!L$5&amp;$E187),'Hoja de Trabajo para listado'!$A$151:$Z$151,0)),0)+IFERROR(INDEX('Hoja de Trabajo para listado'!$AB$155:$BA$1048576,MATCH($A187,'Hoja de Trabajo para listado'!$AB$155:$AB$1048576,0),MATCH((CUADRO!L$5&amp;$E187),'Hoja de Trabajo para listado'!$AB$151:$BA$151,0)),0)+IFERROR(INDEX('Hoja de Trabajo para listado'!$BC$155:$CB$1048576,MATCH($A187,'Hoja de Trabajo para listado'!$BC$155:$BC$1048576,0),MATCH((CUADRO!L$5&amp;$E187),'Hoja de Trabajo para listado'!$BC$151:$CB$151,0)),0)+IFERROR(INDEX('Hoja de Trabajo para listado'!$DE$153:$DG$274,MATCH($A187,'Hoja de Trabajo para listado'!$DE$153:$DE$1048576,0),MATCH((CUADRO!L$5&amp;$E187),'Hoja de Trabajo para listado'!$DE$151:$DG$151,0)),0)+IFERROR(INDEX('Hoja de Trabajo para listado'!$CD$155:$DC$1048576,MATCH($A187,'Hoja de Trabajo para listado'!$CD$155:$CD$1048576,0),MATCH((CUADRO!L$5&amp;$E187),'Hoja de Trabajo para listado'!$CD$151:$DC$151,0)),0)</f>
        <v>0</v>
      </c>
      <c r="M187" s="245">
        <f ca="1">+IFERROR(INDEX('Hoja de Trabajo para listado'!$A$155:$Z$1048576,MATCH($A187,'Hoja de Trabajo para listado'!$A$155:$A$1048576,0),MATCH((CUADRO!M$5&amp;$E187),'Hoja de Trabajo para listado'!$A$151:$Z$151,0)),0)+IFERROR(INDEX('Hoja de Trabajo para listado'!$AB$155:$BA$1048576,MATCH($A187,'Hoja de Trabajo para listado'!$AB$155:$AB$1048576,0),MATCH((CUADRO!M$5&amp;$E187),'Hoja de Trabajo para listado'!$AB$151:$BA$151,0)),0)+IFERROR(INDEX('Hoja de Trabajo para listado'!$BC$155:$CB$1048576,MATCH($A187,'Hoja de Trabajo para listado'!$BC$155:$BC$1048576,0),MATCH((CUADRO!M$5&amp;$E187),'Hoja de Trabajo para listado'!$BC$151:$CB$151,0)),0)+IFERROR(INDEX('Hoja de Trabajo para listado'!$DE$153:$DG$274,MATCH($A187,'Hoja de Trabajo para listado'!$DE$153:$DE$1048576,0),MATCH((CUADRO!M$5&amp;$E187),'Hoja de Trabajo para listado'!$DE$151:$DG$151,0)),0)+IFERROR(INDEX('Hoja de Trabajo para listado'!$CD$155:$DC$1048576,MATCH($A187,'Hoja de Trabajo para listado'!$CD$155:$CD$1048576,0),MATCH((CUADRO!M$5&amp;$E187),'Hoja de Trabajo para listado'!$CD$151:$DC$151,0)),0)</f>
        <v>0</v>
      </c>
      <c r="N187" s="245">
        <f ca="1">+IFERROR(INDEX('Hoja de Trabajo para listado'!$A$155:$Z$1048576,MATCH($A187,'Hoja de Trabajo para listado'!$A$155:$A$1048576,0),MATCH((CUADRO!N$5&amp;$E187),'Hoja de Trabajo para listado'!$A$151:$Z$151,0)),0)+IFERROR(INDEX('Hoja de Trabajo para listado'!$AB$155:$BA$1048576,MATCH($A187,'Hoja de Trabajo para listado'!$AB$155:$AB$1048576,0),MATCH((CUADRO!N$5&amp;$E187),'Hoja de Trabajo para listado'!$AB$151:$BA$151,0)),0)+IFERROR(INDEX('Hoja de Trabajo para listado'!$BC$155:$CB$1048576,MATCH($A187,'Hoja de Trabajo para listado'!$BC$155:$BC$1048576,0),MATCH((CUADRO!N$5&amp;$E187),'Hoja de Trabajo para listado'!$BC$151:$CB$151,0)),0)+IFERROR(INDEX('Hoja de Trabajo para listado'!$DE$153:$DG$274,MATCH($A187,'Hoja de Trabajo para listado'!$DE$153:$DE$1048576,0),MATCH((CUADRO!N$5&amp;$E187),'Hoja de Trabajo para listado'!$DE$151:$DG$151,0)),0)+IFERROR(INDEX('Hoja de Trabajo para listado'!$CD$155:$DC$1048576,MATCH($A187,'Hoja de Trabajo para listado'!$CD$155:$CD$1048576,0),MATCH((CUADRO!N$5&amp;$E187),'Hoja de Trabajo para listado'!$CD$151:$DC$151,0)),0)</f>
        <v>0</v>
      </c>
      <c r="O187" s="245">
        <f ca="1">+IFERROR(INDEX('Hoja de Trabajo para listado'!$A$155:$Z$1048576,MATCH($A187,'Hoja de Trabajo para listado'!$A$155:$A$1048576,0),MATCH((CUADRO!O$5&amp;$E187),'Hoja de Trabajo para listado'!$A$151:$Z$151,0)),0)+IFERROR(INDEX('Hoja de Trabajo para listado'!$AB$155:$BA$1048576,MATCH($A187,'Hoja de Trabajo para listado'!$AB$155:$AB$1048576,0),MATCH((CUADRO!O$5&amp;$E187),'Hoja de Trabajo para listado'!$AB$151:$BA$151,0)),0)+IFERROR(INDEX('Hoja de Trabajo para listado'!$BC$155:$CB$1048576,MATCH($A187,'Hoja de Trabajo para listado'!$BC$155:$BC$1048576,0),MATCH((CUADRO!O$5&amp;$E187),'Hoja de Trabajo para listado'!$BC$151:$CB$151,0)),0)+IFERROR(INDEX('Hoja de Trabajo para listado'!$DE$153:$DG$274,MATCH($A187,'Hoja de Trabajo para listado'!$DE$153:$DE$1048576,0),MATCH((CUADRO!O$5&amp;$E187),'Hoja de Trabajo para listado'!$DE$151:$DG$151,0)),0)+IFERROR(INDEX('Hoja de Trabajo para listado'!$CD$155:$DC$1048576,MATCH($A187,'Hoja de Trabajo para listado'!$CD$155:$CD$1048576,0),MATCH((CUADRO!O$5&amp;$E187),'Hoja de Trabajo para listado'!$CD$151:$DC$151,0)),0)</f>
        <v>0</v>
      </c>
      <c r="P187" s="245">
        <f ca="1">+IFERROR(INDEX('Hoja de Trabajo para listado'!$A$155:$Z$1048576,MATCH($A187,'Hoja de Trabajo para listado'!$A$155:$A$1048576,0),MATCH((CUADRO!P$5&amp;$E187),'Hoja de Trabajo para listado'!$A$151:$Z$151,0)),0)+IFERROR(INDEX('Hoja de Trabajo para listado'!$AB$155:$BA$1048576,MATCH($A187,'Hoja de Trabajo para listado'!$AB$155:$AB$1048576,0),MATCH((CUADRO!P$5&amp;$E187),'Hoja de Trabajo para listado'!$AB$151:$BA$151,0)),0)+IFERROR(INDEX('Hoja de Trabajo para listado'!$BC$155:$CB$1048576,MATCH($A187,'Hoja de Trabajo para listado'!$BC$155:$BC$1048576,0),MATCH((CUADRO!P$5&amp;$E187),'Hoja de Trabajo para listado'!$BC$151:$CB$151,0)),0)+IFERROR(INDEX('Hoja de Trabajo para listado'!$DE$153:$DG$274,MATCH($A187,'Hoja de Trabajo para listado'!$DE$153:$DE$1048576,0),MATCH((CUADRO!P$5&amp;$E187),'Hoja de Trabajo para listado'!$DE$151:$DG$151,0)),0)+IFERROR(INDEX('Hoja de Trabajo para listado'!$CD$155:$DC$1048576,MATCH($A187,'Hoja de Trabajo para listado'!$CD$155:$CD$1048576,0),MATCH((CUADRO!P$5&amp;$E187),'Hoja de Trabajo para listado'!$CD$151:$DC$151,0)),0)</f>
        <v>0</v>
      </c>
      <c r="Q187" s="245">
        <f ca="1">+IFERROR(INDEX('Hoja de Trabajo para listado'!$A$155:$Z$1048576,MATCH($A187,'Hoja de Trabajo para listado'!$A$155:$A$1048576,0),MATCH((CUADRO!Q$5&amp;$E187),'Hoja de Trabajo para listado'!$A$151:$Z$151,0)),0)+IFERROR(INDEX('Hoja de Trabajo para listado'!$AB$155:$BA$1048576,MATCH($A187,'Hoja de Trabajo para listado'!$AB$155:$AB$1048576,0),MATCH((CUADRO!Q$5&amp;$E187),'Hoja de Trabajo para listado'!$AB$151:$BA$151,0)),0)+IFERROR(INDEX('Hoja de Trabajo para listado'!$BC$155:$CB$1048576,MATCH($A187,'Hoja de Trabajo para listado'!$BC$155:$BC$1048576,0),MATCH((CUADRO!Q$5&amp;$E187),'Hoja de Trabajo para listado'!$BC$151:$CB$151,0)),0)+IFERROR(INDEX('Hoja de Trabajo para listado'!$DE$153:$DG$274,MATCH($A187,'Hoja de Trabajo para listado'!$DE$153:$DE$1048576,0),MATCH((CUADRO!Q$5&amp;$E187),'Hoja de Trabajo para listado'!$DE$151:$DG$151,0)),0)+IFERROR(INDEX('Hoja de Trabajo para listado'!$CD$155:$DC$1048576,MATCH($A187,'Hoja de Trabajo para listado'!$CD$155:$CD$1048576,0),MATCH((CUADRO!Q$5&amp;$E187),'Hoja de Trabajo para listado'!$CD$151:$DC$151,0)),0)</f>
        <v>0</v>
      </c>
      <c r="R187" s="245">
        <f t="shared" ca="1" si="7"/>
        <v>0</v>
      </c>
      <c r="S187" s="245">
        <f ca="1">+R186+R187</f>
        <v>0</v>
      </c>
      <c r="T187" s="245">
        <f ca="1">+S187</f>
        <v>0</v>
      </c>
      <c r="U187" s="244">
        <f t="shared" si="8"/>
        <v>2</v>
      </c>
      <c r="V187" s="333" t="str">
        <f>+VLOOKUP(A187,bd_lista!$A$3:$E$590,5,FALSE)</f>
        <v>Instituciones Descentralizadas</v>
      </c>
      <c r="W187" s="384"/>
      <c r="X187" s="242">
        <f>+VLOOKUP(A187,[3]Sheet1!$A$13:$D$744,4,FALSE)</f>
        <v>16</v>
      </c>
      <c r="Y187" s="242" t="str">
        <f>+VLOOKUP(X187,bd_lista!$A$3:$C$590,3,FALSE)</f>
        <v>Ministerio de Educación</v>
      </c>
      <c r="Z187" s="292"/>
      <c r="AA187" s="321"/>
    </row>
    <row r="188" spans="1:27" customFormat="1" ht="15" hidden="1" customHeight="1">
      <c r="A188" s="32">
        <v>271</v>
      </c>
      <c r="B188" s="388">
        <f>+A188</f>
        <v>271</v>
      </c>
      <c r="C188" s="247" t="str">
        <f>+VLOOKUP(A188,bd_lista!$A$3:$C$590,3,FALSE)</f>
        <v>Direc. Dptal. de Educación Santa Cruz</v>
      </c>
      <c r="D188" s="385" t="str">
        <f>+C188</f>
        <v>Direc. Dptal. de Educación Santa Cruz</v>
      </c>
      <c r="E188" s="247" t="s">
        <v>1304</v>
      </c>
      <c r="F188" s="243">
        <f ca="1">+IFERROR(INDEX('Hoja de Trabajo para listado'!$A$155:$Z$1048576,MATCH($A188,'Hoja de Trabajo para listado'!$A$155:$A$1048576,0),MATCH((CUADRO!F$5&amp;$E188),'Hoja de Trabajo para listado'!$A$151:$Z$151,0)),0)+IFERROR(INDEX('Hoja de Trabajo para listado'!$AB$155:$BA$1048576,MATCH($A188,'Hoja de Trabajo para listado'!$AB$155:$AB$1048576,0),MATCH((CUADRO!F$5&amp;$E188),'Hoja de Trabajo para listado'!$AB$151:$BA$151,0)),0)+IFERROR(INDEX('Hoja de Trabajo para listado'!$BC$155:$CB$1048576,MATCH($A188,'Hoja de Trabajo para listado'!$BC$155:$BC$1048576,0),MATCH((CUADRO!F$5&amp;$E188),'Hoja de Trabajo para listado'!$BC$151:$CB$151,0)),0)+IFERROR(INDEX('Hoja de Trabajo para listado'!$DE$153:$DG$274,MATCH($A188,'Hoja de Trabajo para listado'!$DE$153:$DE$1048576,0),MATCH((CUADRO!F$5&amp;$E188),'Hoja de Trabajo para listado'!$DE$151:$DG$151,0)),0)+IFERROR(INDEX('Hoja de Trabajo para listado'!$CD$155:$DC$1048576,MATCH($A188,'Hoja de Trabajo para listado'!$CD$155:$CD$1048576,0),MATCH((CUADRO!F$5&amp;$E188),'Hoja de Trabajo para listado'!$CD$151:$DC$151,0)),0)</f>
        <v>0</v>
      </c>
      <c r="G188" s="243">
        <f ca="1">+IFERROR(INDEX('Hoja de Trabajo para listado'!$A$155:$Z$1048576,MATCH($A188,'Hoja de Trabajo para listado'!$A$155:$A$1048576,0),MATCH((CUADRO!G$5&amp;$E188),'Hoja de Trabajo para listado'!$A$151:$Z$151,0)),0)+IFERROR(INDEX('Hoja de Trabajo para listado'!$AB$155:$BA$1048576,MATCH($A188,'Hoja de Trabajo para listado'!$AB$155:$AB$1048576,0),MATCH((CUADRO!G$5&amp;$E188),'Hoja de Trabajo para listado'!$AB$151:$BA$151,0)),0)+IFERROR(INDEX('Hoja de Trabajo para listado'!$BC$155:$CB$1048576,MATCH($A188,'Hoja de Trabajo para listado'!$BC$155:$BC$1048576,0),MATCH((CUADRO!G$5&amp;$E188),'Hoja de Trabajo para listado'!$BC$151:$CB$151,0)),0)+IFERROR(INDEX('Hoja de Trabajo para listado'!$DE$153:$DG$274,MATCH($A188,'Hoja de Trabajo para listado'!$DE$153:$DE$1048576,0),MATCH((CUADRO!G$5&amp;$E188),'Hoja de Trabajo para listado'!$DE$151:$DG$151,0)),0)+IFERROR(INDEX('Hoja de Trabajo para listado'!$CD$155:$DC$1048576,MATCH($A188,'Hoja de Trabajo para listado'!$CD$155:$CD$1048576,0),MATCH((CUADRO!G$5&amp;$E188),'Hoja de Trabajo para listado'!$CD$151:$DC$151,0)),0)</f>
        <v>0</v>
      </c>
      <c r="H188" s="243">
        <f ca="1">+IFERROR(INDEX('Hoja de Trabajo para listado'!$A$155:$Z$1048576,MATCH($A188,'Hoja de Trabajo para listado'!$A$155:$A$1048576,0),MATCH((CUADRO!H$5&amp;$E188),'Hoja de Trabajo para listado'!$A$151:$Z$151,0)),0)+IFERROR(INDEX('Hoja de Trabajo para listado'!$AB$155:$BA$1048576,MATCH($A188,'Hoja de Trabajo para listado'!$AB$155:$AB$1048576,0),MATCH((CUADRO!H$5&amp;$E188),'Hoja de Trabajo para listado'!$AB$151:$BA$151,0)),0)+IFERROR(INDEX('Hoja de Trabajo para listado'!$BC$155:$CB$1048576,MATCH($A188,'Hoja de Trabajo para listado'!$BC$155:$BC$1048576,0),MATCH((CUADRO!H$5&amp;$E188),'Hoja de Trabajo para listado'!$BC$151:$CB$151,0)),0)+IFERROR(INDEX('Hoja de Trabajo para listado'!$DE$153:$DG$274,MATCH($A188,'Hoja de Trabajo para listado'!$DE$153:$DE$1048576,0),MATCH((CUADRO!H$5&amp;$E188),'Hoja de Trabajo para listado'!$DE$151:$DG$151,0)),0)+IFERROR(INDEX('Hoja de Trabajo para listado'!$CD$155:$DC$1048576,MATCH($A188,'Hoja de Trabajo para listado'!$CD$155:$CD$1048576,0),MATCH((CUADRO!H$5&amp;$E188),'Hoja de Trabajo para listado'!$CD$151:$DC$151,0)),0)</f>
        <v>0</v>
      </c>
      <c r="I188" s="243">
        <f ca="1">+IFERROR(INDEX('Hoja de Trabajo para listado'!$A$155:$Z$1048576,MATCH($A188,'Hoja de Trabajo para listado'!$A$155:$A$1048576,0),MATCH((CUADRO!I$5&amp;$E188),'Hoja de Trabajo para listado'!$A$151:$Z$151,0)),0)+IFERROR(INDEX('Hoja de Trabajo para listado'!$AB$155:$BA$1048576,MATCH($A188,'Hoja de Trabajo para listado'!$AB$155:$AB$1048576,0),MATCH((CUADRO!I$5&amp;$E188),'Hoja de Trabajo para listado'!$AB$151:$BA$151,0)),0)+IFERROR(INDEX('Hoja de Trabajo para listado'!$BC$155:$CB$1048576,MATCH($A188,'Hoja de Trabajo para listado'!$BC$155:$BC$1048576,0),MATCH((CUADRO!I$5&amp;$E188),'Hoja de Trabajo para listado'!$BC$151:$CB$151,0)),0)+IFERROR(INDEX('Hoja de Trabajo para listado'!$DE$153:$DG$274,MATCH($A188,'Hoja de Trabajo para listado'!$DE$153:$DE$1048576,0),MATCH((CUADRO!I$5&amp;$E188),'Hoja de Trabajo para listado'!$DE$151:$DG$151,0)),0)+IFERROR(INDEX('Hoja de Trabajo para listado'!$CD$155:$DC$1048576,MATCH($A188,'Hoja de Trabajo para listado'!$CD$155:$CD$1048576,0),MATCH((CUADRO!I$5&amp;$E188),'Hoja de Trabajo para listado'!$CD$151:$DC$151,0)),0)</f>
        <v>0</v>
      </c>
      <c r="J188" s="243">
        <f ca="1">+IFERROR(INDEX('Hoja de Trabajo para listado'!$A$155:$Z$1048576,MATCH($A188,'Hoja de Trabajo para listado'!$A$155:$A$1048576,0),MATCH((CUADRO!J$5&amp;$E188),'Hoja de Trabajo para listado'!$A$151:$Z$151,0)),0)+IFERROR(INDEX('Hoja de Trabajo para listado'!$AB$155:$BA$1048576,MATCH($A188,'Hoja de Trabajo para listado'!$AB$155:$AB$1048576,0),MATCH((CUADRO!J$5&amp;$E188),'Hoja de Trabajo para listado'!$AB$151:$BA$151,0)),0)+IFERROR(INDEX('Hoja de Trabajo para listado'!$BC$155:$CB$1048576,MATCH($A188,'Hoja de Trabajo para listado'!$BC$155:$BC$1048576,0),MATCH((CUADRO!J$5&amp;$E188),'Hoja de Trabajo para listado'!$BC$151:$CB$151,0)),0)+IFERROR(INDEX('Hoja de Trabajo para listado'!$DE$153:$DG$274,MATCH($A188,'Hoja de Trabajo para listado'!$DE$153:$DE$1048576,0),MATCH((CUADRO!J$5&amp;$E188),'Hoja de Trabajo para listado'!$DE$151:$DG$151,0)),0)+IFERROR(INDEX('Hoja de Trabajo para listado'!$CD$155:$DC$1048576,MATCH($A188,'Hoja de Trabajo para listado'!$CD$155:$CD$1048576,0),MATCH((CUADRO!J$5&amp;$E188),'Hoja de Trabajo para listado'!$CD$151:$DC$151,0)),0)</f>
        <v>0</v>
      </c>
      <c r="K188" s="243">
        <f ca="1">+IFERROR(INDEX('Hoja de Trabajo para listado'!$A$155:$Z$1048576,MATCH($A188,'Hoja de Trabajo para listado'!$A$155:$A$1048576,0),MATCH((CUADRO!K$5&amp;$E188),'Hoja de Trabajo para listado'!$A$151:$Z$151,0)),0)+IFERROR(INDEX('Hoja de Trabajo para listado'!$AB$155:$BA$1048576,MATCH($A188,'Hoja de Trabajo para listado'!$AB$155:$AB$1048576,0),MATCH((CUADRO!K$5&amp;$E188),'Hoja de Trabajo para listado'!$AB$151:$BA$151,0)),0)+IFERROR(INDEX('Hoja de Trabajo para listado'!$BC$155:$CB$1048576,MATCH($A188,'Hoja de Trabajo para listado'!$BC$155:$BC$1048576,0),MATCH((CUADRO!K$5&amp;$E188),'Hoja de Trabajo para listado'!$BC$151:$CB$151,0)),0)+IFERROR(INDEX('Hoja de Trabajo para listado'!$DE$153:$DG$274,MATCH($A188,'Hoja de Trabajo para listado'!$DE$153:$DE$1048576,0),MATCH((CUADRO!K$5&amp;$E188),'Hoja de Trabajo para listado'!$DE$151:$DG$151,0)),0)+IFERROR(INDEX('Hoja de Trabajo para listado'!$CD$155:$DC$1048576,MATCH($A188,'Hoja de Trabajo para listado'!$CD$155:$CD$1048576,0),MATCH((CUADRO!K$5&amp;$E188),'Hoja de Trabajo para listado'!$CD$151:$DC$151,0)),0)</f>
        <v>0</v>
      </c>
      <c r="L188" s="243">
        <f ca="1">+IFERROR(INDEX('Hoja de Trabajo para listado'!$A$155:$Z$1048576,MATCH($A188,'Hoja de Trabajo para listado'!$A$155:$A$1048576,0),MATCH((CUADRO!L$5&amp;$E188),'Hoja de Trabajo para listado'!$A$151:$Z$151,0)),0)+IFERROR(INDEX('Hoja de Trabajo para listado'!$AB$155:$BA$1048576,MATCH($A188,'Hoja de Trabajo para listado'!$AB$155:$AB$1048576,0),MATCH((CUADRO!L$5&amp;$E188),'Hoja de Trabajo para listado'!$AB$151:$BA$151,0)),0)+IFERROR(INDEX('Hoja de Trabajo para listado'!$BC$155:$CB$1048576,MATCH($A188,'Hoja de Trabajo para listado'!$BC$155:$BC$1048576,0),MATCH((CUADRO!L$5&amp;$E188),'Hoja de Trabajo para listado'!$BC$151:$CB$151,0)),0)+IFERROR(INDEX('Hoja de Trabajo para listado'!$DE$153:$DG$274,MATCH($A188,'Hoja de Trabajo para listado'!$DE$153:$DE$1048576,0),MATCH((CUADRO!L$5&amp;$E188),'Hoja de Trabajo para listado'!$DE$151:$DG$151,0)),0)+IFERROR(INDEX('Hoja de Trabajo para listado'!$CD$155:$DC$1048576,MATCH($A188,'Hoja de Trabajo para listado'!$CD$155:$CD$1048576,0),MATCH((CUADRO!L$5&amp;$E188),'Hoja de Trabajo para listado'!$CD$151:$DC$151,0)),0)</f>
        <v>0</v>
      </c>
      <c r="M188" s="243">
        <f ca="1">+IFERROR(INDEX('Hoja de Trabajo para listado'!$A$155:$Z$1048576,MATCH($A188,'Hoja de Trabajo para listado'!$A$155:$A$1048576,0),MATCH((CUADRO!M$5&amp;$E188),'Hoja de Trabajo para listado'!$A$151:$Z$151,0)),0)+IFERROR(INDEX('Hoja de Trabajo para listado'!$AB$155:$BA$1048576,MATCH($A188,'Hoja de Trabajo para listado'!$AB$155:$AB$1048576,0),MATCH((CUADRO!M$5&amp;$E188),'Hoja de Trabajo para listado'!$AB$151:$BA$151,0)),0)+IFERROR(INDEX('Hoja de Trabajo para listado'!$BC$155:$CB$1048576,MATCH($A188,'Hoja de Trabajo para listado'!$BC$155:$BC$1048576,0),MATCH((CUADRO!M$5&amp;$E188),'Hoja de Trabajo para listado'!$BC$151:$CB$151,0)),0)+IFERROR(INDEX('Hoja de Trabajo para listado'!$DE$153:$DG$274,MATCH($A188,'Hoja de Trabajo para listado'!$DE$153:$DE$1048576,0),MATCH((CUADRO!M$5&amp;$E188),'Hoja de Trabajo para listado'!$DE$151:$DG$151,0)),0)+IFERROR(INDEX('Hoja de Trabajo para listado'!$CD$155:$DC$1048576,MATCH($A188,'Hoja de Trabajo para listado'!$CD$155:$CD$1048576,0),MATCH((CUADRO!M$5&amp;$E188),'Hoja de Trabajo para listado'!$CD$151:$DC$151,0)),0)</f>
        <v>0</v>
      </c>
      <c r="N188" s="243">
        <f ca="1">+IFERROR(INDEX('Hoja de Trabajo para listado'!$A$155:$Z$1048576,MATCH($A188,'Hoja de Trabajo para listado'!$A$155:$A$1048576,0),MATCH((CUADRO!N$5&amp;$E188),'Hoja de Trabajo para listado'!$A$151:$Z$151,0)),0)+IFERROR(INDEX('Hoja de Trabajo para listado'!$AB$155:$BA$1048576,MATCH($A188,'Hoja de Trabajo para listado'!$AB$155:$AB$1048576,0),MATCH((CUADRO!N$5&amp;$E188),'Hoja de Trabajo para listado'!$AB$151:$BA$151,0)),0)+IFERROR(INDEX('Hoja de Trabajo para listado'!$BC$155:$CB$1048576,MATCH($A188,'Hoja de Trabajo para listado'!$BC$155:$BC$1048576,0),MATCH((CUADRO!N$5&amp;$E188),'Hoja de Trabajo para listado'!$BC$151:$CB$151,0)),0)+IFERROR(INDEX('Hoja de Trabajo para listado'!$DE$153:$DG$274,MATCH($A188,'Hoja de Trabajo para listado'!$DE$153:$DE$1048576,0),MATCH((CUADRO!N$5&amp;$E188),'Hoja de Trabajo para listado'!$DE$151:$DG$151,0)),0)+IFERROR(INDEX('Hoja de Trabajo para listado'!$CD$155:$DC$1048576,MATCH($A188,'Hoja de Trabajo para listado'!$CD$155:$CD$1048576,0),MATCH((CUADRO!N$5&amp;$E188),'Hoja de Trabajo para listado'!$CD$151:$DC$151,0)),0)</f>
        <v>0</v>
      </c>
      <c r="O188" s="243">
        <f ca="1">+IFERROR(INDEX('Hoja de Trabajo para listado'!$A$155:$Z$1048576,MATCH($A188,'Hoja de Trabajo para listado'!$A$155:$A$1048576,0),MATCH((CUADRO!O$5&amp;$E188),'Hoja de Trabajo para listado'!$A$151:$Z$151,0)),0)+IFERROR(INDEX('Hoja de Trabajo para listado'!$AB$155:$BA$1048576,MATCH($A188,'Hoja de Trabajo para listado'!$AB$155:$AB$1048576,0),MATCH((CUADRO!O$5&amp;$E188),'Hoja de Trabajo para listado'!$AB$151:$BA$151,0)),0)+IFERROR(INDEX('Hoja de Trabajo para listado'!$BC$155:$CB$1048576,MATCH($A188,'Hoja de Trabajo para listado'!$BC$155:$BC$1048576,0),MATCH((CUADRO!O$5&amp;$E188),'Hoja de Trabajo para listado'!$BC$151:$CB$151,0)),0)+IFERROR(INDEX('Hoja de Trabajo para listado'!$DE$153:$DG$274,MATCH($A188,'Hoja de Trabajo para listado'!$DE$153:$DE$1048576,0),MATCH((CUADRO!O$5&amp;$E188),'Hoja de Trabajo para listado'!$DE$151:$DG$151,0)),0)+IFERROR(INDEX('Hoja de Trabajo para listado'!$CD$155:$DC$1048576,MATCH($A188,'Hoja de Trabajo para listado'!$CD$155:$CD$1048576,0),MATCH((CUADRO!O$5&amp;$E188),'Hoja de Trabajo para listado'!$CD$151:$DC$151,0)),0)</f>
        <v>0</v>
      </c>
      <c r="P188" s="243">
        <f ca="1">+IFERROR(INDEX('Hoja de Trabajo para listado'!$A$155:$Z$1048576,MATCH($A188,'Hoja de Trabajo para listado'!$A$155:$A$1048576,0),MATCH((CUADRO!P$5&amp;$E188),'Hoja de Trabajo para listado'!$A$151:$Z$151,0)),0)+IFERROR(INDEX('Hoja de Trabajo para listado'!$AB$155:$BA$1048576,MATCH($A188,'Hoja de Trabajo para listado'!$AB$155:$AB$1048576,0),MATCH((CUADRO!P$5&amp;$E188),'Hoja de Trabajo para listado'!$AB$151:$BA$151,0)),0)+IFERROR(INDEX('Hoja de Trabajo para listado'!$BC$155:$CB$1048576,MATCH($A188,'Hoja de Trabajo para listado'!$BC$155:$BC$1048576,0),MATCH((CUADRO!P$5&amp;$E188),'Hoja de Trabajo para listado'!$BC$151:$CB$151,0)),0)+IFERROR(INDEX('Hoja de Trabajo para listado'!$DE$153:$DG$274,MATCH($A188,'Hoja de Trabajo para listado'!$DE$153:$DE$1048576,0),MATCH((CUADRO!P$5&amp;$E188),'Hoja de Trabajo para listado'!$DE$151:$DG$151,0)),0)+IFERROR(INDEX('Hoja de Trabajo para listado'!$CD$155:$DC$1048576,MATCH($A188,'Hoja de Trabajo para listado'!$CD$155:$CD$1048576,0),MATCH((CUADRO!P$5&amp;$E188),'Hoja de Trabajo para listado'!$CD$151:$DC$151,0)),0)</f>
        <v>0</v>
      </c>
      <c r="Q188" s="243">
        <f ca="1">+IFERROR(INDEX('Hoja de Trabajo para listado'!$A$155:$Z$1048576,MATCH($A188,'Hoja de Trabajo para listado'!$A$155:$A$1048576,0),MATCH((CUADRO!Q$5&amp;$E188),'Hoja de Trabajo para listado'!$A$151:$Z$151,0)),0)+IFERROR(INDEX('Hoja de Trabajo para listado'!$AB$155:$BA$1048576,MATCH($A188,'Hoja de Trabajo para listado'!$AB$155:$AB$1048576,0),MATCH((CUADRO!Q$5&amp;$E188),'Hoja de Trabajo para listado'!$AB$151:$BA$151,0)),0)+IFERROR(INDEX('Hoja de Trabajo para listado'!$BC$155:$CB$1048576,MATCH($A188,'Hoja de Trabajo para listado'!$BC$155:$BC$1048576,0),MATCH((CUADRO!Q$5&amp;$E188),'Hoja de Trabajo para listado'!$BC$151:$CB$151,0)),0)+IFERROR(INDEX('Hoja de Trabajo para listado'!$DE$153:$DG$274,MATCH($A188,'Hoja de Trabajo para listado'!$DE$153:$DE$1048576,0),MATCH((CUADRO!Q$5&amp;$E188),'Hoja de Trabajo para listado'!$DE$151:$DG$151,0)),0)+IFERROR(INDEX('Hoja de Trabajo para listado'!$CD$155:$DC$1048576,MATCH($A188,'Hoja de Trabajo para listado'!$CD$155:$CD$1048576,0),MATCH((CUADRO!Q$5&amp;$E188),'Hoja de Trabajo para listado'!$CD$151:$DC$151,0)),0)</f>
        <v>0</v>
      </c>
      <c r="R188" s="243">
        <f t="shared" ca="1" si="7"/>
        <v>0</v>
      </c>
      <c r="S188" s="243"/>
      <c r="T188" s="243">
        <f ca="1">+T189</f>
        <v>0</v>
      </c>
      <c r="U188" s="242">
        <f t="shared" si="8"/>
        <v>1</v>
      </c>
      <c r="V188" s="333" t="str">
        <f>+VLOOKUP(A188,bd_lista!$A$3:$E$590,5,FALSE)</f>
        <v>Instituciones Descentralizadas</v>
      </c>
      <c r="W188" s="383" t="str">
        <f>+V188</f>
        <v>Instituciones Descentralizadas</v>
      </c>
      <c r="X188" s="242">
        <f>+VLOOKUP(A188,[3]Sheet1!$A$13:$D$744,4,FALSE)</f>
        <v>16</v>
      </c>
      <c r="Y188" s="242" t="str">
        <f>+VLOOKUP(X188,bd_lista!$A$3:$C$590,3,FALSE)</f>
        <v>Ministerio de Educación</v>
      </c>
      <c r="Z188" s="294">
        <f>+X188</f>
        <v>16</v>
      </c>
      <c r="AA188" s="319" t="str">
        <f>+Y188</f>
        <v>Ministerio de Educación</v>
      </c>
    </row>
    <row r="189" spans="1:27" customFormat="1" ht="15" hidden="1" customHeight="1">
      <c r="A189" s="32">
        <v>271</v>
      </c>
      <c r="B189" s="389"/>
      <c r="C189" s="333" t="str">
        <f>+VLOOKUP(A189,bd_lista!$A$3:$C$590,3,FALSE)</f>
        <v>Direc. Dptal. de Educación Santa Cruz</v>
      </c>
      <c r="D189" s="386"/>
      <c r="E189" s="333" t="s">
        <v>1305</v>
      </c>
      <c r="F189" s="245">
        <f ca="1">+IFERROR(INDEX('Hoja de Trabajo para listado'!$A$155:$Z$1048576,MATCH($A189,'Hoja de Trabajo para listado'!$A$155:$A$1048576,0),MATCH((CUADRO!F$5&amp;$E189),'Hoja de Trabajo para listado'!$A$151:$Z$151,0)),0)+IFERROR(INDEX('Hoja de Trabajo para listado'!$AB$155:$BA$1048576,MATCH($A189,'Hoja de Trabajo para listado'!$AB$155:$AB$1048576,0),MATCH((CUADRO!F$5&amp;$E189),'Hoja de Trabajo para listado'!$AB$151:$BA$151,0)),0)+IFERROR(INDEX('Hoja de Trabajo para listado'!$BC$155:$CB$1048576,MATCH($A189,'Hoja de Trabajo para listado'!$BC$155:$BC$1048576,0),MATCH((CUADRO!F$5&amp;$E189),'Hoja de Trabajo para listado'!$BC$151:$CB$151,0)),0)+IFERROR(INDEX('Hoja de Trabajo para listado'!$DE$153:$DG$274,MATCH($A189,'Hoja de Trabajo para listado'!$DE$153:$DE$1048576,0),MATCH((CUADRO!F$5&amp;$E189),'Hoja de Trabajo para listado'!$DE$151:$DG$151,0)),0)+IFERROR(INDEX('Hoja de Trabajo para listado'!$CD$155:$DC$1048576,MATCH($A189,'Hoja de Trabajo para listado'!$CD$155:$CD$1048576,0),MATCH((CUADRO!F$5&amp;$E189),'Hoja de Trabajo para listado'!$CD$151:$DC$151,0)),0)</f>
        <v>0</v>
      </c>
      <c r="G189" s="245">
        <f ca="1">+IFERROR(INDEX('Hoja de Trabajo para listado'!$A$155:$Z$1048576,MATCH($A189,'Hoja de Trabajo para listado'!$A$155:$A$1048576,0),MATCH((CUADRO!G$5&amp;$E189),'Hoja de Trabajo para listado'!$A$151:$Z$151,0)),0)+IFERROR(INDEX('Hoja de Trabajo para listado'!$AB$155:$BA$1048576,MATCH($A189,'Hoja de Trabajo para listado'!$AB$155:$AB$1048576,0),MATCH((CUADRO!G$5&amp;$E189),'Hoja de Trabajo para listado'!$AB$151:$BA$151,0)),0)+IFERROR(INDEX('Hoja de Trabajo para listado'!$BC$155:$CB$1048576,MATCH($A189,'Hoja de Trabajo para listado'!$BC$155:$BC$1048576,0),MATCH((CUADRO!G$5&amp;$E189),'Hoja de Trabajo para listado'!$BC$151:$CB$151,0)),0)+IFERROR(INDEX('Hoja de Trabajo para listado'!$DE$153:$DG$274,MATCH($A189,'Hoja de Trabajo para listado'!$DE$153:$DE$1048576,0),MATCH((CUADRO!G$5&amp;$E189),'Hoja de Trabajo para listado'!$DE$151:$DG$151,0)),0)+IFERROR(INDEX('Hoja de Trabajo para listado'!$CD$155:$DC$1048576,MATCH($A189,'Hoja de Trabajo para listado'!$CD$155:$CD$1048576,0),MATCH((CUADRO!G$5&amp;$E189),'Hoja de Trabajo para listado'!$CD$151:$DC$151,0)),0)</f>
        <v>0</v>
      </c>
      <c r="H189" s="245">
        <f ca="1">+IFERROR(INDEX('Hoja de Trabajo para listado'!$A$155:$Z$1048576,MATCH($A189,'Hoja de Trabajo para listado'!$A$155:$A$1048576,0),MATCH((CUADRO!H$5&amp;$E189),'Hoja de Trabajo para listado'!$A$151:$Z$151,0)),0)+IFERROR(INDEX('Hoja de Trabajo para listado'!$AB$155:$BA$1048576,MATCH($A189,'Hoja de Trabajo para listado'!$AB$155:$AB$1048576,0),MATCH((CUADRO!H$5&amp;$E189),'Hoja de Trabajo para listado'!$AB$151:$BA$151,0)),0)+IFERROR(INDEX('Hoja de Trabajo para listado'!$BC$155:$CB$1048576,MATCH($A189,'Hoja de Trabajo para listado'!$BC$155:$BC$1048576,0),MATCH((CUADRO!H$5&amp;$E189),'Hoja de Trabajo para listado'!$BC$151:$CB$151,0)),0)+IFERROR(INDEX('Hoja de Trabajo para listado'!$DE$153:$DG$274,MATCH($A189,'Hoja de Trabajo para listado'!$DE$153:$DE$1048576,0),MATCH((CUADRO!H$5&amp;$E189),'Hoja de Trabajo para listado'!$DE$151:$DG$151,0)),0)+IFERROR(INDEX('Hoja de Trabajo para listado'!$CD$155:$DC$1048576,MATCH($A189,'Hoja de Trabajo para listado'!$CD$155:$CD$1048576,0),MATCH((CUADRO!H$5&amp;$E189),'Hoja de Trabajo para listado'!$CD$151:$DC$151,0)),0)</f>
        <v>0</v>
      </c>
      <c r="I189" s="245">
        <f ca="1">+IFERROR(INDEX('Hoja de Trabajo para listado'!$A$155:$Z$1048576,MATCH($A189,'Hoja de Trabajo para listado'!$A$155:$A$1048576,0),MATCH((CUADRO!I$5&amp;$E189),'Hoja de Trabajo para listado'!$A$151:$Z$151,0)),0)+IFERROR(INDEX('Hoja de Trabajo para listado'!$AB$155:$BA$1048576,MATCH($A189,'Hoja de Trabajo para listado'!$AB$155:$AB$1048576,0),MATCH((CUADRO!I$5&amp;$E189),'Hoja de Trabajo para listado'!$AB$151:$BA$151,0)),0)+IFERROR(INDEX('Hoja de Trabajo para listado'!$BC$155:$CB$1048576,MATCH($A189,'Hoja de Trabajo para listado'!$BC$155:$BC$1048576,0),MATCH((CUADRO!I$5&amp;$E189),'Hoja de Trabajo para listado'!$BC$151:$CB$151,0)),0)+IFERROR(INDEX('Hoja de Trabajo para listado'!$DE$153:$DG$274,MATCH($A189,'Hoja de Trabajo para listado'!$DE$153:$DE$1048576,0),MATCH((CUADRO!I$5&amp;$E189),'Hoja de Trabajo para listado'!$DE$151:$DG$151,0)),0)+IFERROR(INDEX('Hoja de Trabajo para listado'!$CD$155:$DC$1048576,MATCH($A189,'Hoja de Trabajo para listado'!$CD$155:$CD$1048576,0),MATCH((CUADRO!I$5&amp;$E189),'Hoja de Trabajo para listado'!$CD$151:$DC$151,0)),0)</f>
        <v>0</v>
      </c>
      <c r="J189" s="245">
        <f ca="1">+IFERROR(INDEX('Hoja de Trabajo para listado'!$A$155:$Z$1048576,MATCH($A189,'Hoja de Trabajo para listado'!$A$155:$A$1048576,0),MATCH((CUADRO!J$5&amp;$E189),'Hoja de Trabajo para listado'!$A$151:$Z$151,0)),0)+IFERROR(INDEX('Hoja de Trabajo para listado'!$AB$155:$BA$1048576,MATCH($A189,'Hoja de Trabajo para listado'!$AB$155:$AB$1048576,0),MATCH((CUADRO!J$5&amp;$E189),'Hoja de Trabajo para listado'!$AB$151:$BA$151,0)),0)+IFERROR(INDEX('Hoja de Trabajo para listado'!$BC$155:$CB$1048576,MATCH($A189,'Hoja de Trabajo para listado'!$BC$155:$BC$1048576,0),MATCH((CUADRO!J$5&amp;$E189),'Hoja de Trabajo para listado'!$BC$151:$CB$151,0)),0)+IFERROR(INDEX('Hoja de Trabajo para listado'!$DE$153:$DG$274,MATCH($A189,'Hoja de Trabajo para listado'!$DE$153:$DE$1048576,0),MATCH((CUADRO!J$5&amp;$E189),'Hoja de Trabajo para listado'!$DE$151:$DG$151,0)),0)+IFERROR(INDEX('Hoja de Trabajo para listado'!$CD$155:$DC$1048576,MATCH($A189,'Hoja de Trabajo para listado'!$CD$155:$CD$1048576,0),MATCH((CUADRO!J$5&amp;$E189),'Hoja de Trabajo para listado'!$CD$151:$DC$151,0)),0)</f>
        <v>0</v>
      </c>
      <c r="K189" s="245">
        <f ca="1">+IFERROR(INDEX('Hoja de Trabajo para listado'!$A$155:$Z$1048576,MATCH($A189,'Hoja de Trabajo para listado'!$A$155:$A$1048576,0),MATCH((CUADRO!K$5&amp;$E189),'Hoja de Trabajo para listado'!$A$151:$Z$151,0)),0)+IFERROR(INDEX('Hoja de Trabajo para listado'!$AB$155:$BA$1048576,MATCH($A189,'Hoja de Trabajo para listado'!$AB$155:$AB$1048576,0),MATCH((CUADRO!K$5&amp;$E189),'Hoja de Trabajo para listado'!$AB$151:$BA$151,0)),0)+IFERROR(INDEX('Hoja de Trabajo para listado'!$BC$155:$CB$1048576,MATCH($A189,'Hoja de Trabajo para listado'!$BC$155:$BC$1048576,0),MATCH((CUADRO!K$5&amp;$E189),'Hoja de Trabajo para listado'!$BC$151:$CB$151,0)),0)+IFERROR(INDEX('Hoja de Trabajo para listado'!$DE$153:$DG$274,MATCH($A189,'Hoja de Trabajo para listado'!$DE$153:$DE$1048576,0),MATCH((CUADRO!K$5&amp;$E189),'Hoja de Trabajo para listado'!$DE$151:$DG$151,0)),0)+IFERROR(INDEX('Hoja de Trabajo para listado'!$CD$155:$DC$1048576,MATCH($A189,'Hoja de Trabajo para listado'!$CD$155:$CD$1048576,0),MATCH((CUADRO!K$5&amp;$E189),'Hoja de Trabajo para listado'!$CD$151:$DC$151,0)),0)</f>
        <v>0</v>
      </c>
      <c r="L189" s="245">
        <f ca="1">+IFERROR(INDEX('Hoja de Trabajo para listado'!$A$155:$Z$1048576,MATCH($A189,'Hoja de Trabajo para listado'!$A$155:$A$1048576,0),MATCH((CUADRO!L$5&amp;$E189),'Hoja de Trabajo para listado'!$A$151:$Z$151,0)),0)+IFERROR(INDEX('Hoja de Trabajo para listado'!$AB$155:$BA$1048576,MATCH($A189,'Hoja de Trabajo para listado'!$AB$155:$AB$1048576,0),MATCH((CUADRO!L$5&amp;$E189),'Hoja de Trabajo para listado'!$AB$151:$BA$151,0)),0)+IFERROR(INDEX('Hoja de Trabajo para listado'!$BC$155:$CB$1048576,MATCH($A189,'Hoja de Trabajo para listado'!$BC$155:$BC$1048576,0),MATCH((CUADRO!L$5&amp;$E189),'Hoja de Trabajo para listado'!$BC$151:$CB$151,0)),0)+IFERROR(INDEX('Hoja de Trabajo para listado'!$DE$153:$DG$274,MATCH($A189,'Hoja de Trabajo para listado'!$DE$153:$DE$1048576,0),MATCH((CUADRO!L$5&amp;$E189),'Hoja de Trabajo para listado'!$DE$151:$DG$151,0)),0)+IFERROR(INDEX('Hoja de Trabajo para listado'!$CD$155:$DC$1048576,MATCH($A189,'Hoja de Trabajo para listado'!$CD$155:$CD$1048576,0),MATCH((CUADRO!L$5&amp;$E189),'Hoja de Trabajo para listado'!$CD$151:$DC$151,0)),0)</f>
        <v>0</v>
      </c>
      <c r="M189" s="245">
        <f ca="1">+IFERROR(INDEX('Hoja de Trabajo para listado'!$A$155:$Z$1048576,MATCH($A189,'Hoja de Trabajo para listado'!$A$155:$A$1048576,0),MATCH((CUADRO!M$5&amp;$E189),'Hoja de Trabajo para listado'!$A$151:$Z$151,0)),0)+IFERROR(INDEX('Hoja de Trabajo para listado'!$AB$155:$BA$1048576,MATCH($A189,'Hoja de Trabajo para listado'!$AB$155:$AB$1048576,0),MATCH((CUADRO!M$5&amp;$E189),'Hoja de Trabajo para listado'!$AB$151:$BA$151,0)),0)+IFERROR(INDEX('Hoja de Trabajo para listado'!$BC$155:$CB$1048576,MATCH($A189,'Hoja de Trabajo para listado'!$BC$155:$BC$1048576,0),MATCH((CUADRO!M$5&amp;$E189),'Hoja de Trabajo para listado'!$BC$151:$CB$151,0)),0)+IFERROR(INDEX('Hoja de Trabajo para listado'!$DE$153:$DG$274,MATCH($A189,'Hoja de Trabajo para listado'!$DE$153:$DE$1048576,0),MATCH((CUADRO!M$5&amp;$E189),'Hoja de Trabajo para listado'!$DE$151:$DG$151,0)),0)+IFERROR(INDEX('Hoja de Trabajo para listado'!$CD$155:$DC$1048576,MATCH($A189,'Hoja de Trabajo para listado'!$CD$155:$CD$1048576,0),MATCH((CUADRO!M$5&amp;$E189),'Hoja de Trabajo para listado'!$CD$151:$DC$151,0)),0)</f>
        <v>0</v>
      </c>
      <c r="N189" s="245">
        <f ca="1">+IFERROR(INDEX('Hoja de Trabajo para listado'!$A$155:$Z$1048576,MATCH($A189,'Hoja de Trabajo para listado'!$A$155:$A$1048576,0),MATCH((CUADRO!N$5&amp;$E189),'Hoja de Trabajo para listado'!$A$151:$Z$151,0)),0)+IFERROR(INDEX('Hoja de Trabajo para listado'!$AB$155:$BA$1048576,MATCH($A189,'Hoja de Trabajo para listado'!$AB$155:$AB$1048576,0),MATCH((CUADRO!N$5&amp;$E189),'Hoja de Trabajo para listado'!$AB$151:$BA$151,0)),0)+IFERROR(INDEX('Hoja de Trabajo para listado'!$BC$155:$CB$1048576,MATCH($A189,'Hoja de Trabajo para listado'!$BC$155:$BC$1048576,0),MATCH((CUADRO!N$5&amp;$E189),'Hoja de Trabajo para listado'!$BC$151:$CB$151,0)),0)+IFERROR(INDEX('Hoja de Trabajo para listado'!$DE$153:$DG$274,MATCH($A189,'Hoja de Trabajo para listado'!$DE$153:$DE$1048576,0),MATCH((CUADRO!N$5&amp;$E189),'Hoja de Trabajo para listado'!$DE$151:$DG$151,0)),0)+IFERROR(INDEX('Hoja de Trabajo para listado'!$CD$155:$DC$1048576,MATCH($A189,'Hoja de Trabajo para listado'!$CD$155:$CD$1048576,0),MATCH((CUADRO!N$5&amp;$E189),'Hoja de Trabajo para listado'!$CD$151:$DC$151,0)),0)</f>
        <v>0</v>
      </c>
      <c r="O189" s="245">
        <f ca="1">+IFERROR(INDEX('Hoja de Trabajo para listado'!$A$155:$Z$1048576,MATCH($A189,'Hoja de Trabajo para listado'!$A$155:$A$1048576,0),MATCH((CUADRO!O$5&amp;$E189),'Hoja de Trabajo para listado'!$A$151:$Z$151,0)),0)+IFERROR(INDEX('Hoja de Trabajo para listado'!$AB$155:$BA$1048576,MATCH($A189,'Hoja de Trabajo para listado'!$AB$155:$AB$1048576,0),MATCH((CUADRO!O$5&amp;$E189),'Hoja de Trabajo para listado'!$AB$151:$BA$151,0)),0)+IFERROR(INDEX('Hoja de Trabajo para listado'!$BC$155:$CB$1048576,MATCH($A189,'Hoja de Trabajo para listado'!$BC$155:$BC$1048576,0),MATCH((CUADRO!O$5&amp;$E189),'Hoja de Trabajo para listado'!$BC$151:$CB$151,0)),0)+IFERROR(INDEX('Hoja de Trabajo para listado'!$DE$153:$DG$274,MATCH($A189,'Hoja de Trabajo para listado'!$DE$153:$DE$1048576,0),MATCH((CUADRO!O$5&amp;$E189),'Hoja de Trabajo para listado'!$DE$151:$DG$151,0)),0)+IFERROR(INDEX('Hoja de Trabajo para listado'!$CD$155:$DC$1048576,MATCH($A189,'Hoja de Trabajo para listado'!$CD$155:$CD$1048576,0),MATCH((CUADRO!O$5&amp;$E189),'Hoja de Trabajo para listado'!$CD$151:$DC$151,0)),0)</f>
        <v>0</v>
      </c>
      <c r="P189" s="245">
        <f ca="1">+IFERROR(INDEX('Hoja de Trabajo para listado'!$A$155:$Z$1048576,MATCH($A189,'Hoja de Trabajo para listado'!$A$155:$A$1048576,0),MATCH((CUADRO!P$5&amp;$E189),'Hoja de Trabajo para listado'!$A$151:$Z$151,0)),0)+IFERROR(INDEX('Hoja de Trabajo para listado'!$AB$155:$BA$1048576,MATCH($A189,'Hoja de Trabajo para listado'!$AB$155:$AB$1048576,0),MATCH((CUADRO!P$5&amp;$E189),'Hoja de Trabajo para listado'!$AB$151:$BA$151,0)),0)+IFERROR(INDEX('Hoja de Trabajo para listado'!$BC$155:$CB$1048576,MATCH($A189,'Hoja de Trabajo para listado'!$BC$155:$BC$1048576,0),MATCH((CUADRO!P$5&amp;$E189),'Hoja de Trabajo para listado'!$BC$151:$CB$151,0)),0)+IFERROR(INDEX('Hoja de Trabajo para listado'!$DE$153:$DG$274,MATCH($A189,'Hoja de Trabajo para listado'!$DE$153:$DE$1048576,0),MATCH((CUADRO!P$5&amp;$E189),'Hoja de Trabajo para listado'!$DE$151:$DG$151,0)),0)+IFERROR(INDEX('Hoja de Trabajo para listado'!$CD$155:$DC$1048576,MATCH($A189,'Hoja de Trabajo para listado'!$CD$155:$CD$1048576,0),MATCH((CUADRO!P$5&amp;$E189),'Hoja de Trabajo para listado'!$CD$151:$DC$151,0)),0)</f>
        <v>0</v>
      </c>
      <c r="Q189" s="245">
        <f ca="1">+IFERROR(INDEX('Hoja de Trabajo para listado'!$A$155:$Z$1048576,MATCH($A189,'Hoja de Trabajo para listado'!$A$155:$A$1048576,0),MATCH((CUADRO!Q$5&amp;$E189),'Hoja de Trabajo para listado'!$A$151:$Z$151,0)),0)+IFERROR(INDEX('Hoja de Trabajo para listado'!$AB$155:$BA$1048576,MATCH($A189,'Hoja de Trabajo para listado'!$AB$155:$AB$1048576,0),MATCH((CUADRO!Q$5&amp;$E189),'Hoja de Trabajo para listado'!$AB$151:$BA$151,0)),0)+IFERROR(INDEX('Hoja de Trabajo para listado'!$BC$155:$CB$1048576,MATCH($A189,'Hoja de Trabajo para listado'!$BC$155:$BC$1048576,0),MATCH((CUADRO!Q$5&amp;$E189),'Hoja de Trabajo para listado'!$BC$151:$CB$151,0)),0)+IFERROR(INDEX('Hoja de Trabajo para listado'!$DE$153:$DG$274,MATCH($A189,'Hoja de Trabajo para listado'!$DE$153:$DE$1048576,0),MATCH((CUADRO!Q$5&amp;$E189),'Hoja de Trabajo para listado'!$DE$151:$DG$151,0)),0)+IFERROR(INDEX('Hoja de Trabajo para listado'!$CD$155:$DC$1048576,MATCH($A189,'Hoja de Trabajo para listado'!$CD$155:$CD$1048576,0),MATCH((CUADRO!Q$5&amp;$E189),'Hoja de Trabajo para listado'!$CD$151:$DC$151,0)),0)</f>
        <v>0</v>
      </c>
      <c r="R189" s="245">
        <f t="shared" ca="1" si="7"/>
        <v>0</v>
      </c>
      <c r="S189" s="245">
        <f ca="1">+R188+R189</f>
        <v>0</v>
      </c>
      <c r="T189" s="245">
        <f ca="1">+S189</f>
        <v>0</v>
      </c>
      <c r="U189" s="244">
        <f t="shared" si="8"/>
        <v>2</v>
      </c>
      <c r="V189" s="333" t="str">
        <f>+VLOOKUP(A189,bd_lista!$A$3:$E$590,5,FALSE)</f>
        <v>Instituciones Descentralizadas</v>
      </c>
      <c r="W189" s="384"/>
      <c r="X189" s="242">
        <f>+VLOOKUP(A189,[3]Sheet1!$A$13:$D$744,4,FALSE)</f>
        <v>16</v>
      </c>
      <c r="Y189" s="242" t="str">
        <f>+VLOOKUP(X189,bd_lista!$A$3:$C$590,3,FALSE)</f>
        <v>Ministerio de Educación</v>
      </c>
      <c r="Z189" s="292"/>
      <c r="AA189" s="321"/>
    </row>
    <row r="190" spans="1:27" customFormat="1" ht="15" hidden="1" customHeight="1">
      <c r="A190" s="32">
        <v>272</v>
      </c>
      <c r="B190" s="388">
        <f>+A190</f>
        <v>272</v>
      </c>
      <c r="C190" s="247" t="str">
        <f>+VLOOKUP(A190,bd_lista!$A$3:$C$590,3,FALSE)</f>
        <v>Direc. Dptal. de Educación Beni</v>
      </c>
      <c r="D190" s="385" t="str">
        <f>+C190</f>
        <v>Direc. Dptal. de Educación Beni</v>
      </c>
      <c r="E190" s="247" t="s">
        <v>1304</v>
      </c>
      <c r="F190" s="243">
        <f ca="1">+IFERROR(INDEX('Hoja de Trabajo para listado'!$A$155:$Z$1048576,MATCH($A190,'Hoja de Trabajo para listado'!$A$155:$A$1048576,0),MATCH((CUADRO!F$5&amp;$E190),'Hoja de Trabajo para listado'!$A$151:$Z$151,0)),0)+IFERROR(INDEX('Hoja de Trabajo para listado'!$AB$155:$BA$1048576,MATCH($A190,'Hoja de Trabajo para listado'!$AB$155:$AB$1048576,0),MATCH((CUADRO!F$5&amp;$E190),'Hoja de Trabajo para listado'!$AB$151:$BA$151,0)),0)+IFERROR(INDEX('Hoja de Trabajo para listado'!$BC$155:$CB$1048576,MATCH($A190,'Hoja de Trabajo para listado'!$BC$155:$BC$1048576,0),MATCH((CUADRO!F$5&amp;$E190),'Hoja de Trabajo para listado'!$BC$151:$CB$151,0)),0)+IFERROR(INDEX('Hoja de Trabajo para listado'!$DE$153:$DG$274,MATCH($A190,'Hoja de Trabajo para listado'!$DE$153:$DE$1048576,0),MATCH((CUADRO!F$5&amp;$E190),'Hoja de Trabajo para listado'!$DE$151:$DG$151,0)),0)+IFERROR(INDEX('Hoja de Trabajo para listado'!$CD$155:$DC$1048576,MATCH($A190,'Hoja de Trabajo para listado'!$CD$155:$CD$1048576,0),MATCH((CUADRO!F$5&amp;$E190),'Hoja de Trabajo para listado'!$CD$151:$DC$151,0)),0)</f>
        <v>0</v>
      </c>
      <c r="G190" s="243">
        <f ca="1">+IFERROR(INDEX('Hoja de Trabajo para listado'!$A$155:$Z$1048576,MATCH($A190,'Hoja de Trabajo para listado'!$A$155:$A$1048576,0),MATCH((CUADRO!G$5&amp;$E190),'Hoja de Trabajo para listado'!$A$151:$Z$151,0)),0)+IFERROR(INDEX('Hoja de Trabajo para listado'!$AB$155:$BA$1048576,MATCH($A190,'Hoja de Trabajo para listado'!$AB$155:$AB$1048576,0),MATCH((CUADRO!G$5&amp;$E190),'Hoja de Trabajo para listado'!$AB$151:$BA$151,0)),0)+IFERROR(INDEX('Hoja de Trabajo para listado'!$BC$155:$CB$1048576,MATCH($A190,'Hoja de Trabajo para listado'!$BC$155:$BC$1048576,0),MATCH((CUADRO!G$5&amp;$E190),'Hoja de Trabajo para listado'!$BC$151:$CB$151,0)),0)+IFERROR(INDEX('Hoja de Trabajo para listado'!$DE$153:$DG$274,MATCH($A190,'Hoja de Trabajo para listado'!$DE$153:$DE$1048576,0),MATCH((CUADRO!G$5&amp;$E190),'Hoja de Trabajo para listado'!$DE$151:$DG$151,0)),0)+IFERROR(INDEX('Hoja de Trabajo para listado'!$CD$155:$DC$1048576,MATCH($A190,'Hoja de Trabajo para listado'!$CD$155:$CD$1048576,0),MATCH((CUADRO!G$5&amp;$E190),'Hoja de Trabajo para listado'!$CD$151:$DC$151,0)),0)</f>
        <v>0</v>
      </c>
      <c r="H190" s="243">
        <f ca="1">+IFERROR(INDEX('Hoja de Trabajo para listado'!$A$155:$Z$1048576,MATCH($A190,'Hoja de Trabajo para listado'!$A$155:$A$1048576,0),MATCH((CUADRO!H$5&amp;$E190),'Hoja de Trabajo para listado'!$A$151:$Z$151,0)),0)+IFERROR(INDEX('Hoja de Trabajo para listado'!$AB$155:$BA$1048576,MATCH($A190,'Hoja de Trabajo para listado'!$AB$155:$AB$1048576,0),MATCH((CUADRO!H$5&amp;$E190),'Hoja de Trabajo para listado'!$AB$151:$BA$151,0)),0)+IFERROR(INDEX('Hoja de Trabajo para listado'!$BC$155:$CB$1048576,MATCH($A190,'Hoja de Trabajo para listado'!$BC$155:$BC$1048576,0),MATCH((CUADRO!H$5&amp;$E190),'Hoja de Trabajo para listado'!$BC$151:$CB$151,0)),0)+IFERROR(INDEX('Hoja de Trabajo para listado'!$DE$153:$DG$274,MATCH($A190,'Hoja de Trabajo para listado'!$DE$153:$DE$1048576,0),MATCH((CUADRO!H$5&amp;$E190),'Hoja de Trabajo para listado'!$DE$151:$DG$151,0)),0)+IFERROR(INDEX('Hoja de Trabajo para listado'!$CD$155:$DC$1048576,MATCH($A190,'Hoja de Trabajo para listado'!$CD$155:$CD$1048576,0),MATCH((CUADRO!H$5&amp;$E190),'Hoja de Trabajo para listado'!$CD$151:$DC$151,0)),0)</f>
        <v>0</v>
      </c>
      <c r="I190" s="243">
        <f ca="1">+IFERROR(INDEX('Hoja de Trabajo para listado'!$A$155:$Z$1048576,MATCH($A190,'Hoja de Trabajo para listado'!$A$155:$A$1048576,0),MATCH((CUADRO!I$5&amp;$E190),'Hoja de Trabajo para listado'!$A$151:$Z$151,0)),0)+IFERROR(INDEX('Hoja de Trabajo para listado'!$AB$155:$BA$1048576,MATCH($A190,'Hoja de Trabajo para listado'!$AB$155:$AB$1048576,0),MATCH((CUADRO!I$5&amp;$E190),'Hoja de Trabajo para listado'!$AB$151:$BA$151,0)),0)+IFERROR(INDEX('Hoja de Trabajo para listado'!$BC$155:$CB$1048576,MATCH($A190,'Hoja de Trabajo para listado'!$BC$155:$BC$1048576,0),MATCH((CUADRO!I$5&amp;$E190),'Hoja de Trabajo para listado'!$BC$151:$CB$151,0)),0)+IFERROR(INDEX('Hoja de Trabajo para listado'!$DE$153:$DG$274,MATCH($A190,'Hoja de Trabajo para listado'!$DE$153:$DE$1048576,0),MATCH((CUADRO!I$5&amp;$E190),'Hoja de Trabajo para listado'!$DE$151:$DG$151,0)),0)+IFERROR(INDEX('Hoja de Trabajo para listado'!$CD$155:$DC$1048576,MATCH($A190,'Hoja de Trabajo para listado'!$CD$155:$CD$1048576,0),MATCH((CUADRO!I$5&amp;$E190),'Hoja de Trabajo para listado'!$CD$151:$DC$151,0)),0)</f>
        <v>0</v>
      </c>
      <c r="J190" s="243">
        <f ca="1">+IFERROR(INDEX('Hoja de Trabajo para listado'!$A$155:$Z$1048576,MATCH($A190,'Hoja de Trabajo para listado'!$A$155:$A$1048576,0),MATCH((CUADRO!J$5&amp;$E190),'Hoja de Trabajo para listado'!$A$151:$Z$151,0)),0)+IFERROR(INDEX('Hoja de Trabajo para listado'!$AB$155:$BA$1048576,MATCH($A190,'Hoja de Trabajo para listado'!$AB$155:$AB$1048576,0),MATCH((CUADRO!J$5&amp;$E190),'Hoja de Trabajo para listado'!$AB$151:$BA$151,0)),0)+IFERROR(INDEX('Hoja de Trabajo para listado'!$BC$155:$CB$1048576,MATCH($A190,'Hoja de Trabajo para listado'!$BC$155:$BC$1048576,0),MATCH((CUADRO!J$5&amp;$E190),'Hoja de Trabajo para listado'!$BC$151:$CB$151,0)),0)+IFERROR(INDEX('Hoja de Trabajo para listado'!$DE$153:$DG$274,MATCH($A190,'Hoja de Trabajo para listado'!$DE$153:$DE$1048576,0),MATCH((CUADRO!J$5&amp;$E190),'Hoja de Trabajo para listado'!$DE$151:$DG$151,0)),0)+IFERROR(INDEX('Hoja de Trabajo para listado'!$CD$155:$DC$1048576,MATCH($A190,'Hoja de Trabajo para listado'!$CD$155:$CD$1048576,0),MATCH((CUADRO!J$5&amp;$E190),'Hoja de Trabajo para listado'!$CD$151:$DC$151,0)),0)</f>
        <v>0</v>
      </c>
      <c r="K190" s="243">
        <f ca="1">+IFERROR(INDEX('Hoja de Trabajo para listado'!$A$155:$Z$1048576,MATCH($A190,'Hoja de Trabajo para listado'!$A$155:$A$1048576,0),MATCH((CUADRO!K$5&amp;$E190),'Hoja de Trabajo para listado'!$A$151:$Z$151,0)),0)+IFERROR(INDEX('Hoja de Trabajo para listado'!$AB$155:$BA$1048576,MATCH($A190,'Hoja de Trabajo para listado'!$AB$155:$AB$1048576,0),MATCH((CUADRO!K$5&amp;$E190),'Hoja de Trabajo para listado'!$AB$151:$BA$151,0)),0)+IFERROR(INDEX('Hoja de Trabajo para listado'!$BC$155:$CB$1048576,MATCH($A190,'Hoja de Trabajo para listado'!$BC$155:$BC$1048576,0),MATCH((CUADRO!K$5&amp;$E190),'Hoja de Trabajo para listado'!$BC$151:$CB$151,0)),0)+IFERROR(INDEX('Hoja de Trabajo para listado'!$DE$153:$DG$274,MATCH($A190,'Hoja de Trabajo para listado'!$DE$153:$DE$1048576,0),MATCH((CUADRO!K$5&amp;$E190),'Hoja de Trabajo para listado'!$DE$151:$DG$151,0)),0)+IFERROR(INDEX('Hoja de Trabajo para listado'!$CD$155:$DC$1048576,MATCH($A190,'Hoja de Trabajo para listado'!$CD$155:$CD$1048576,0),MATCH((CUADRO!K$5&amp;$E190),'Hoja de Trabajo para listado'!$CD$151:$DC$151,0)),0)</f>
        <v>0</v>
      </c>
      <c r="L190" s="243">
        <f ca="1">+IFERROR(INDEX('Hoja de Trabajo para listado'!$A$155:$Z$1048576,MATCH($A190,'Hoja de Trabajo para listado'!$A$155:$A$1048576,0),MATCH((CUADRO!L$5&amp;$E190),'Hoja de Trabajo para listado'!$A$151:$Z$151,0)),0)+IFERROR(INDEX('Hoja de Trabajo para listado'!$AB$155:$BA$1048576,MATCH($A190,'Hoja de Trabajo para listado'!$AB$155:$AB$1048576,0),MATCH((CUADRO!L$5&amp;$E190),'Hoja de Trabajo para listado'!$AB$151:$BA$151,0)),0)+IFERROR(INDEX('Hoja de Trabajo para listado'!$BC$155:$CB$1048576,MATCH($A190,'Hoja de Trabajo para listado'!$BC$155:$BC$1048576,0),MATCH((CUADRO!L$5&amp;$E190),'Hoja de Trabajo para listado'!$BC$151:$CB$151,0)),0)+IFERROR(INDEX('Hoja de Trabajo para listado'!$DE$153:$DG$274,MATCH($A190,'Hoja de Trabajo para listado'!$DE$153:$DE$1048576,0),MATCH((CUADRO!L$5&amp;$E190),'Hoja de Trabajo para listado'!$DE$151:$DG$151,0)),0)+IFERROR(INDEX('Hoja de Trabajo para listado'!$CD$155:$DC$1048576,MATCH($A190,'Hoja de Trabajo para listado'!$CD$155:$CD$1048576,0),MATCH((CUADRO!L$5&amp;$E190),'Hoja de Trabajo para listado'!$CD$151:$DC$151,0)),0)</f>
        <v>0</v>
      </c>
      <c r="M190" s="243">
        <f ca="1">+IFERROR(INDEX('Hoja de Trabajo para listado'!$A$155:$Z$1048576,MATCH($A190,'Hoja de Trabajo para listado'!$A$155:$A$1048576,0),MATCH((CUADRO!M$5&amp;$E190),'Hoja de Trabajo para listado'!$A$151:$Z$151,0)),0)+IFERROR(INDEX('Hoja de Trabajo para listado'!$AB$155:$BA$1048576,MATCH($A190,'Hoja de Trabajo para listado'!$AB$155:$AB$1048576,0),MATCH((CUADRO!M$5&amp;$E190),'Hoja de Trabajo para listado'!$AB$151:$BA$151,0)),0)+IFERROR(INDEX('Hoja de Trabajo para listado'!$BC$155:$CB$1048576,MATCH($A190,'Hoja de Trabajo para listado'!$BC$155:$BC$1048576,0),MATCH((CUADRO!M$5&amp;$E190),'Hoja de Trabajo para listado'!$BC$151:$CB$151,0)),0)+IFERROR(INDEX('Hoja de Trabajo para listado'!$DE$153:$DG$274,MATCH($A190,'Hoja de Trabajo para listado'!$DE$153:$DE$1048576,0),MATCH((CUADRO!M$5&amp;$E190),'Hoja de Trabajo para listado'!$DE$151:$DG$151,0)),0)+IFERROR(INDEX('Hoja de Trabajo para listado'!$CD$155:$DC$1048576,MATCH($A190,'Hoja de Trabajo para listado'!$CD$155:$CD$1048576,0),MATCH((CUADRO!M$5&amp;$E190),'Hoja de Trabajo para listado'!$CD$151:$DC$151,0)),0)</f>
        <v>0</v>
      </c>
      <c r="N190" s="243">
        <f ca="1">+IFERROR(INDEX('Hoja de Trabajo para listado'!$A$155:$Z$1048576,MATCH($A190,'Hoja de Trabajo para listado'!$A$155:$A$1048576,0),MATCH((CUADRO!N$5&amp;$E190),'Hoja de Trabajo para listado'!$A$151:$Z$151,0)),0)+IFERROR(INDEX('Hoja de Trabajo para listado'!$AB$155:$BA$1048576,MATCH($A190,'Hoja de Trabajo para listado'!$AB$155:$AB$1048576,0),MATCH((CUADRO!N$5&amp;$E190),'Hoja de Trabajo para listado'!$AB$151:$BA$151,0)),0)+IFERROR(INDEX('Hoja de Trabajo para listado'!$BC$155:$CB$1048576,MATCH($A190,'Hoja de Trabajo para listado'!$BC$155:$BC$1048576,0),MATCH((CUADRO!N$5&amp;$E190),'Hoja de Trabajo para listado'!$BC$151:$CB$151,0)),0)+IFERROR(INDEX('Hoja de Trabajo para listado'!$DE$153:$DG$274,MATCH($A190,'Hoja de Trabajo para listado'!$DE$153:$DE$1048576,0),MATCH((CUADRO!N$5&amp;$E190),'Hoja de Trabajo para listado'!$DE$151:$DG$151,0)),0)+IFERROR(INDEX('Hoja de Trabajo para listado'!$CD$155:$DC$1048576,MATCH($A190,'Hoja de Trabajo para listado'!$CD$155:$CD$1048576,0),MATCH((CUADRO!N$5&amp;$E190),'Hoja de Trabajo para listado'!$CD$151:$DC$151,0)),0)</f>
        <v>0</v>
      </c>
      <c r="O190" s="243">
        <f ca="1">+IFERROR(INDEX('Hoja de Trabajo para listado'!$A$155:$Z$1048576,MATCH($A190,'Hoja de Trabajo para listado'!$A$155:$A$1048576,0),MATCH((CUADRO!O$5&amp;$E190),'Hoja de Trabajo para listado'!$A$151:$Z$151,0)),0)+IFERROR(INDEX('Hoja de Trabajo para listado'!$AB$155:$BA$1048576,MATCH($A190,'Hoja de Trabajo para listado'!$AB$155:$AB$1048576,0),MATCH((CUADRO!O$5&amp;$E190),'Hoja de Trabajo para listado'!$AB$151:$BA$151,0)),0)+IFERROR(INDEX('Hoja de Trabajo para listado'!$BC$155:$CB$1048576,MATCH($A190,'Hoja de Trabajo para listado'!$BC$155:$BC$1048576,0),MATCH((CUADRO!O$5&amp;$E190),'Hoja de Trabajo para listado'!$BC$151:$CB$151,0)),0)+IFERROR(INDEX('Hoja de Trabajo para listado'!$DE$153:$DG$274,MATCH($A190,'Hoja de Trabajo para listado'!$DE$153:$DE$1048576,0),MATCH((CUADRO!O$5&amp;$E190),'Hoja de Trabajo para listado'!$DE$151:$DG$151,0)),0)+IFERROR(INDEX('Hoja de Trabajo para listado'!$CD$155:$DC$1048576,MATCH($A190,'Hoja de Trabajo para listado'!$CD$155:$CD$1048576,0),MATCH((CUADRO!O$5&amp;$E190),'Hoja de Trabajo para listado'!$CD$151:$DC$151,0)),0)</f>
        <v>0</v>
      </c>
      <c r="P190" s="243">
        <f ca="1">+IFERROR(INDEX('Hoja de Trabajo para listado'!$A$155:$Z$1048576,MATCH($A190,'Hoja de Trabajo para listado'!$A$155:$A$1048576,0),MATCH((CUADRO!P$5&amp;$E190),'Hoja de Trabajo para listado'!$A$151:$Z$151,0)),0)+IFERROR(INDEX('Hoja de Trabajo para listado'!$AB$155:$BA$1048576,MATCH($A190,'Hoja de Trabajo para listado'!$AB$155:$AB$1048576,0),MATCH((CUADRO!P$5&amp;$E190),'Hoja de Trabajo para listado'!$AB$151:$BA$151,0)),0)+IFERROR(INDEX('Hoja de Trabajo para listado'!$BC$155:$CB$1048576,MATCH($A190,'Hoja de Trabajo para listado'!$BC$155:$BC$1048576,0),MATCH((CUADRO!P$5&amp;$E190),'Hoja de Trabajo para listado'!$BC$151:$CB$151,0)),0)+IFERROR(INDEX('Hoja de Trabajo para listado'!$DE$153:$DG$274,MATCH($A190,'Hoja de Trabajo para listado'!$DE$153:$DE$1048576,0),MATCH((CUADRO!P$5&amp;$E190),'Hoja de Trabajo para listado'!$DE$151:$DG$151,0)),0)+IFERROR(INDEX('Hoja de Trabajo para listado'!$CD$155:$DC$1048576,MATCH($A190,'Hoja de Trabajo para listado'!$CD$155:$CD$1048576,0),MATCH((CUADRO!P$5&amp;$E190),'Hoja de Trabajo para listado'!$CD$151:$DC$151,0)),0)</f>
        <v>0</v>
      </c>
      <c r="Q190" s="268">
        <f ca="1">+IFERROR(INDEX('Hoja de Trabajo para listado'!$A$155:$Z$1048576,MATCH($A190,'Hoja de Trabajo para listado'!$A$155:$A$1048576,0),MATCH((CUADRO!Q$5&amp;$E190),'Hoja de Trabajo para listado'!$A$151:$Z$151,0)),0)+IFERROR(INDEX('Hoja de Trabajo para listado'!$AB$155:$BA$1048576,MATCH($A190,'Hoja de Trabajo para listado'!$AB$155:$AB$1048576,0),MATCH((CUADRO!Q$5&amp;$E190),'Hoja de Trabajo para listado'!$AB$151:$BA$151,0)),0)+IFERROR(INDEX('Hoja de Trabajo para listado'!$BC$155:$CB$1048576,MATCH($A190,'Hoja de Trabajo para listado'!$BC$155:$BC$1048576,0),MATCH((CUADRO!Q$5&amp;$E190),'Hoja de Trabajo para listado'!$BC$151:$CB$151,0)),0)+IFERROR(INDEX('Hoja de Trabajo para listado'!$DE$153:$DG$274,MATCH($A190,'Hoja de Trabajo para listado'!$DE$153:$DE$1048576,0),MATCH((CUADRO!Q$5&amp;$E190),'Hoja de Trabajo para listado'!$DE$151:$DG$151,0)),0)+IFERROR(INDEX('Hoja de Trabajo para listado'!$CD$155:$DC$1048576,MATCH($A190,'Hoja de Trabajo para listado'!$CD$155:$CD$1048576,0),MATCH((CUADRO!Q$5&amp;$E190),'Hoja de Trabajo para listado'!$CD$151:$DC$151,0)),0)</f>
        <v>0</v>
      </c>
      <c r="R190" s="243">
        <f t="shared" ca="1" si="7"/>
        <v>0</v>
      </c>
      <c r="S190" s="243"/>
      <c r="T190" s="243">
        <f ca="1">+T191</f>
        <v>0</v>
      </c>
      <c r="U190" s="242">
        <f t="shared" si="8"/>
        <v>1</v>
      </c>
      <c r="V190" s="333" t="str">
        <f>+VLOOKUP(A190,bd_lista!$A$3:$E$590,5,FALSE)</f>
        <v>Instituciones Descentralizadas</v>
      </c>
      <c r="W190" s="383" t="str">
        <f>+V190</f>
        <v>Instituciones Descentralizadas</v>
      </c>
      <c r="X190" s="242">
        <f>+VLOOKUP(A190,[3]Sheet1!$A$13:$D$744,4,FALSE)</f>
        <v>16</v>
      </c>
      <c r="Y190" s="242" t="str">
        <f>+VLOOKUP(X190,bd_lista!$A$3:$C$590,3,FALSE)</f>
        <v>Ministerio de Educación</v>
      </c>
      <c r="Z190" s="294">
        <f>+X190</f>
        <v>16</v>
      </c>
      <c r="AA190" s="319" t="str">
        <f>+Y190</f>
        <v>Ministerio de Educación</v>
      </c>
    </row>
    <row r="191" spans="1:27" customFormat="1" ht="15" hidden="1" customHeight="1">
      <c r="A191" s="32">
        <v>272</v>
      </c>
      <c r="B191" s="389"/>
      <c r="C191" s="333" t="str">
        <f>+VLOOKUP(A191,bd_lista!$A$3:$C$590,3,FALSE)</f>
        <v>Direc. Dptal. de Educación Beni</v>
      </c>
      <c r="D191" s="386"/>
      <c r="E191" s="333" t="s">
        <v>1305</v>
      </c>
      <c r="F191" s="245">
        <f ca="1">+IFERROR(INDEX('Hoja de Trabajo para listado'!$A$155:$Z$1048576,MATCH($A191,'Hoja de Trabajo para listado'!$A$155:$A$1048576,0),MATCH((CUADRO!F$5&amp;$E191),'Hoja de Trabajo para listado'!$A$151:$Z$151,0)),0)+IFERROR(INDEX('Hoja de Trabajo para listado'!$AB$155:$BA$1048576,MATCH($A191,'Hoja de Trabajo para listado'!$AB$155:$AB$1048576,0),MATCH((CUADRO!F$5&amp;$E191),'Hoja de Trabajo para listado'!$AB$151:$BA$151,0)),0)+IFERROR(INDEX('Hoja de Trabajo para listado'!$BC$155:$CB$1048576,MATCH($A191,'Hoja de Trabajo para listado'!$BC$155:$BC$1048576,0),MATCH((CUADRO!F$5&amp;$E191),'Hoja de Trabajo para listado'!$BC$151:$CB$151,0)),0)+IFERROR(INDEX('Hoja de Trabajo para listado'!$DE$153:$DG$274,MATCH($A191,'Hoja de Trabajo para listado'!$DE$153:$DE$1048576,0),MATCH((CUADRO!F$5&amp;$E191),'Hoja de Trabajo para listado'!$DE$151:$DG$151,0)),0)+IFERROR(INDEX('Hoja de Trabajo para listado'!$CD$155:$DC$1048576,MATCH($A191,'Hoja de Trabajo para listado'!$CD$155:$CD$1048576,0),MATCH((CUADRO!F$5&amp;$E191),'Hoja de Trabajo para listado'!$CD$151:$DC$151,0)),0)</f>
        <v>0</v>
      </c>
      <c r="G191" s="245">
        <f ca="1">+IFERROR(INDEX('Hoja de Trabajo para listado'!$A$155:$Z$1048576,MATCH($A191,'Hoja de Trabajo para listado'!$A$155:$A$1048576,0),MATCH((CUADRO!G$5&amp;$E191),'Hoja de Trabajo para listado'!$A$151:$Z$151,0)),0)+IFERROR(INDEX('Hoja de Trabajo para listado'!$AB$155:$BA$1048576,MATCH($A191,'Hoja de Trabajo para listado'!$AB$155:$AB$1048576,0),MATCH((CUADRO!G$5&amp;$E191),'Hoja de Trabajo para listado'!$AB$151:$BA$151,0)),0)+IFERROR(INDEX('Hoja de Trabajo para listado'!$BC$155:$CB$1048576,MATCH($A191,'Hoja de Trabajo para listado'!$BC$155:$BC$1048576,0),MATCH((CUADRO!G$5&amp;$E191),'Hoja de Trabajo para listado'!$BC$151:$CB$151,0)),0)+IFERROR(INDEX('Hoja de Trabajo para listado'!$DE$153:$DG$274,MATCH($A191,'Hoja de Trabajo para listado'!$DE$153:$DE$1048576,0),MATCH((CUADRO!G$5&amp;$E191),'Hoja de Trabajo para listado'!$DE$151:$DG$151,0)),0)+IFERROR(INDEX('Hoja de Trabajo para listado'!$CD$155:$DC$1048576,MATCH($A191,'Hoja de Trabajo para listado'!$CD$155:$CD$1048576,0),MATCH((CUADRO!G$5&amp;$E191),'Hoja de Trabajo para listado'!$CD$151:$DC$151,0)),0)</f>
        <v>0</v>
      </c>
      <c r="H191" s="245">
        <f ca="1">+IFERROR(INDEX('Hoja de Trabajo para listado'!$A$155:$Z$1048576,MATCH($A191,'Hoja de Trabajo para listado'!$A$155:$A$1048576,0),MATCH((CUADRO!H$5&amp;$E191),'Hoja de Trabajo para listado'!$A$151:$Z$151,0)),0)+IFERROR(INDEX('Hoja de Trabajo para listado'!$AB$155:$BA$1048576,MATCH($A191,'Hoja de Trabajo para listado'!$AB$155:$AB$1048576,0),MATCH((CUADRO!H$5&amp;$E191),'Hoja de Trabajo para listado'!$AB$151:$BA$151,0)),0)+IFERROR(INDEX('Hoja de Trabajo para listado'!$BC$155:$CB$1048576,MATCH($A191,'Hoja de Trabajo para listado'!$BC$155:$BC$1048576,0),MATCH((CUADRO!H$5&amp;$E191),'Hoja de Trabajo para listado'!$BC$151:$CB$151,0)),0)+IFERROR(INDEX('Hoja de Trabajo para listado'!$DE$153:$DG$274,MATCH($A191,'Hoja de Trabajo para listado'!$DE$153:$DE$1048576,0),MATCH((CUADRO!H$5&amp;$E191),'Hoja de Trabajo para listado'!$DE$151:$DG$151,0)),0)+IFERROR(INDEX('Hoja de Trabajo para listado'!$CD$155:$DC$1048576,MATCH($A191,'Hoja de Trabajo para listado'!$CD$155:$CD$1048576,0),MATCH((CUADRO!H$5&amp;$E191),'Hoja de Trabajo para listado'!$CD$151:$DC$151,0)),0)</f>
        <v>0</v>
      </c>
      <c r="I191" s="245">
        <f ca="1">+IFERROR(INDEX('Hoja de Trabajo para listado'!$A$155:$Z$1048576,MATCH($A191,'Hoja de Trabajo para listado'!$A$155:$A$1048576,0),MATCH((CUADRO!I$5&amp;$E191),'Hoja de Trabajo para listado'!$A$151:$Z$151,0)),0)+IFERROR(INDEX('Hoja de Trabajo para listado'!$AB$155:$BA$1048576,MATCH($A191,'Hoja de Trabajo para listado'!$AB$155:$AB$1048576,0),MATCH((CUADRO!I$5&amp;$E191),'Hoja de Trabajo para listado'!$AB$151:$BA$151,0)),0)+IFERROR(INDEX('Hoja de Trabajo para listado'!$BC$155:$CB$1048576,MATCH($A191,'Hoja de Trabajo para listado'!$BC$155:$BC$1048576,0),MATCH((CUADRO!I$5&amp;$E191),'Hoja de Trabajo para listado'!$BC$151:$CB$151,0)),0)+IFERROR(INDEX('Hoja de Trabajo para listado'!$DE$153:$DG$274,MATCH($A191,'Hoja de Trabajo para listado'!$DE$153:$DE$1048576,0),MATCH((CUADRO!I$5&amp;$E191),'Hoja de Trabajo para listado'!$DE$151:$DG$151,0)),0)+IFERROR(INDEX('Hoja de Trabajo para listado'!$CD$155:$DC$1048576,MATCH($A191,'Hoja de Trabajo para listado'!$CD$155:$CD$1048576,0),MATCH((CUADRO!I$5&amp;$E191),'Hoja de Trabajo para listado'!$CD$151:$DC$151,0)),0)</f>
        <v>0</v>
      </c>
      <c r="J191" s="245">
        <f ca="1">+IFERROR(INDEX('Hoja de Trabajo para listado'!$A$155:$Z$1048576,MATCH($A191,'Hoja de Trabajo para listado'!$A$155:$A$1048576,0),MATCH((CUADRO!J$5&amp;$E191),'Hoja de Trabajo para listado'!$A$151:$Z$151,0)),0)+IFERROR(INDEX('Hoja de Trabajo para listado'!$AB$155:$BA$1048576,MATCH($A191,'Hoja de Trabajo para listado'!$AB$155:$AB$1048576,0),MATCH((CUADRO!J$5&amp;$E191),'Hoja de Trabajo para listado'!$AB$151:$BA$151,0)),0)+IFERROR(INDEX('Hoja de Trabajo para listado'!$BC$155:$CB$1048576,MATCH($A191,'Hoja de Trabajo para listado'!$BC$155:$BC$1048576,0),MATCH((CUADRO!J$5&amp;$E191),'Hoja de Trabajo para listado'!$BC$151:$CB$151,0)),0)+IFERROR(INDEX('Hoja de Trabajo para listado'!$DE$153:$DG$274,MATCH($A191,'Hoja de Trabajo para listado'!$DE$153:$DE$1048576,0),MATCH((CUADRO!J$5&amp;$E191),'Hoja de Trabajo para listado'!$DE$151:$DG$151,0)),0)+IFERROR(INDEX('Hoja de Trabajo para listado'!$CD$155:$DC$1048576,MATCH($A191,'Hoja de Trabajo para listado'!$CD$155:$CD$1048576,0),MATCH((CUADRO!J$5&amp;$E191),'Hoja de Trabajo para listado'!$CD$151:$DC$151,0)),0)</f>
        <v>0</v>
      </c>
      <c r="K191" s="245">
        <f ca="1">+IFERROR(INDEX('Hoja de Trabajo para listado'!$A$155:$Z$1048576,MATCH($A191,'Hoja de Trabajo para listado'!$A$155:$A$1048576,0),MATCH((CUADRO!K$5&amp;$E191),'Hoja de Trabajo para listado'!$A$151:$Z$151,0)),0)+IFERROR(INDEX('Hoja de Trabajo para listado'!$AB$155:$BA$1048576,MATCH($A191,'Hoja de Trabajo para listado'!$AB$155:$AB$1048576,0),MATCH((CUADRO!K$5&amp;$E191),'Hoja de Trabajo para listado'!$AB$151:$BA$151,0)),0)+IFERROR(INDEX('Hoja de Trabajo para listado'!$BC$155:$CB$1048576,MATCH($A191,'Hoja de Trabajo para listado'!$BC$155:$BC$1048576,0),MATCH((CUADRO!K$5&amp;$E191),'Hoja de Trabajo para listado'!$BC$151:$CB$151,0)),0)+IFERROR(INDEX('Hoja de Trabajo para listado'!$DE$153:$DG$274,MATCH($A191,'Hoja de Trabajo para listado'!$DE$153:$DE$1048576,0),MATCH((CUADRO!K$5&amp;$E191),'Hoja de Trabajo para listado'!$DE$151:$DG$151,0)),0)+IFERROR(INDEX('Hoja de Trabajo para listado'!$CD$155:$DC$1048576,MATCH($A191,'Hoja de Trabajo para listado'!$CD$155:$CD$1048576,0),MATCH((CUADRO!K$5&amp;$E191),'Hoja de Trabajo para listado'!$CD$151:$DC$151,0)),0)</f>
        <v>0</v>
      </c>
      <c r="L191" s="245">
        <f ca="1">+IFERROR(INDEX('Hoja de Trabajo para listado'!$A$155:$Z$1048576,MATCH($A191,'Hoja de Trabajo para listado'!$A$155:$A$1048576,0),MATCH((CUADRO!L$5&amp;$E191),'Hoja de Trabajo para listado'!$A$151:$Z$151,0)),0)+IFERROR(INDEX('Hoja de Trabajo para listado'!$AB$155:$BA$1048576,MATCH($A191,'Hoja de Trabajo para listado'!$AB$155:$AB$1048576,0),MATCH((CUADRO!L$5&amp;$E191),'Hoja de Trabajo para listado'!$AB$151:$BA$151,0)),0)+IFERROR(INDEX('Hoja de Trabajo para listado'!$BC$155:$CB$1048576,MATCH($A191,'Hoja de Trabajo para listado'!$BC$155:$BC$1048576,0),MATCH((CUADRO!L$5&amp;$E191),'Hoja de Trabajo para listado'!$BC$151:$CB$151,0)),0)+IFERROR(INDEX('Hoja de Trabajo para listado'!$DE$153:$DG$274,MATCH($A191,'Hoja de Trabajo para listado'!$DE$153:$DE$1048576,0),MATCH((CUADRO!L$5&amp;$E191),'Hoja de Trabajo para listado'!$DE$151:$DG$151,0)),0)+IFERROR(INDEX('Hoja de Trabajo para listado'!$CD$155:$DC$1048576,MATCH($A191,'Hoja de Trabajo para listado'!$CD$155:$CD$1048576,0),MATCH((CUADRO!L$5&amp;$E191),'Hoja de Trabajo para listado'!$CD$151:$DC$151,0)),0)</f>
        <v>0</v>
      </c>
      <c r="M191" s="245">
        <f ca="1">+IFERROR(INDEX('Hoja de Trabajo para listado'!$A$155:$Z$1048576,MATCH($A191,'Hoja de Trabajo para listado'!$A$155:$A$1048576,0),MATCH((CUADRO!M$5&amp;$E191),'Hoja de Trabajo para listado'!$A$151:$Z$151,0)),0)+IFERROR(INDEX('Hoja de Trabajo para listado'!$AB$155:$BA$1048576,MATCH($A191,'Hoja de Trabajo para listado'!$AB$155:$AB$1048576,0),MATCH((CUADRO!M$5&amp;$E191),'Hoja de Trabajo para listado'!$AB$151:$BA$151,0)),0)+IFERROR(INDEX('Hoja de Trabajo para listado'!$BC$155:$CB$1048576,MATCH($A191,'Hoja de Trabajo para listado'!$BC$155:$BC$1048576,0),MATCH((CUADRO!M$5&amp;$E191),'Hoja de Trabajo para listado'!$BC$151:$CB$151,0)),0)+IFERROR(INDEX('Hoja de Trabajo para listado'!$DE$153:$DG$274,MATCH($A191,'Hoja de Trabajo para listado'!$DE$153:$DE$1048576,0),MATCH((CUADRO!M$5&amp;$E191),'Hoja de Trabajo para listado'!$DE$151:$DG$151,0)),0)+IFERROR(INDEX('Hoja de Trabajo para listado'!$CD$155:$DC$1048576,MATCH($A191,'Hoja de Trabajo para listado'!$CD$155:$CD$1048576,0),MATCH((CUADRO!M$5&amp;$E191),'Hoja de Trabajo para listado'!$CD$151:$DC$151,0)),0)</f>
        <v>0</v>
      </c>
      <c r="N191" s="245">
        <f ca="1">+IFERROR(INDEX('Hoja de Trabajo para listado'!$A$155:$Z$1048576,MATCH($A191,'Hoja de Trabajo para listado'!$A$155:$A$1048576,0),MATCH((CUADRO!N$5&amp;$E191),'Hoja de Trabajo para listado'!$A$151:$Z$151,0)),0)+IFERROR(INDEX('Hoja de Trabajo para listado'!$AB$155:$BA$1048576,MATCH($A191,'Hoja de Trabajo para listado'!$AB$155:$AB$1048576,0),MATCH((CUADRO!N$5&amp;$E191),'Hoja de Trabajo para listado'!$AB$151:$BA$151,0)),0)+IFERROR(INDEX('Hoja de Trabajo para listado'!$BC$155:$CB$1048576,MATCH($A191,'Hoja de Trabajo para listado'!$BC$155:$BC$1048576,0),MATCH((CUADRO!N$5&amp;$E191),'Hoja de Trabajo para listado'!$BC$151:$CB$151,0)),0)+IFERROR(INDEX('Hoja de Trabajo para listado'!$DE$153:$DG$274,MATCH($A191,'Hoja de Trabajo para listado'!$DE$153:$DE$1048576,0),MATCH((CUADRO!N$5&amp;$E191),'Hoja de Trabajo para listado'!$DE$151:$DG$151,0)),0)+IFERROR(INDEX('Hoja de Trabajo para listado'!$CD$155:$DC$1048576,MATCH($A191,'Hoja de Trabajo para listado'!$CD$155:$CD$1048576,0),MATCH((CUADRO!N$5&amp;$E191),'Hoja de Trabajo para listado'!$CD$151:$DC$151,0)),0)</f>
        <v>0</v>
      </c>
      <c r="O191" s="245">
        <f ca="1">+IFERROR(INDEX('Hoja de Trabajo para listado'!$A$155:$Z$1048576,MATCH($A191,'Hoja de Trabajo para listado'!$A$155:$A$1048576,0),MATCH((CUADRO!O$5&amp;$E191),'Hoja de Trabajo para listado'!$A$151:$Z$151,0)),0)+IFERROR(INDEX('Hoja de Trabajo para listado'!$AB$155:$BA$1048576,MATCH($A191,'Hoja de Trabajo para listado'!$AB$155:$AB$1048576,0),MATCH((CUADRO!O$5&amp;$E191),'Hoja de Trabajo para listado'!$AB$151:$BA$151,0)),0)+IFERROR(INDEX('Hoja de Trabajo para listado'!$BC$155:$CB$1048576,MATCH($A191,'Hoja de Trabajo para listado'!$BC$155:$BC$1048576,0),MATCH((CUADRO!O$5&amp;$E191),'Hoja de Trabajo para listado'!$BC$151:$CB$151,0)),0)+IFERROR(INDEX('Hoja de Trabajo para listado'!$DE$153:$DG$274,MATCH($A191,'Hoja de Trabajo para listado'!$DE$153:$DE$1048576,0),MATCH((CUADRO!O$5&amp;$E191),'Hoja de Trabajo para listado'!$DE$151:$DG$151,0)),0)+IFERROR(INDEX('Hoja de Trabajo para listado'!$CD$155:$DC$1048576,MATCH($A191,'Hoja de Trabajo para listado'!$CD$155:$CD$1048576,0),MATCH((CUADRO!O$5&amp;$E191),'Hoja de Trabajo para listado'!$CD$151:$DC$151,0)),0)</f>
        <v>0</v>
      </c>
      <c r="P191" s="245">
        <f ca="1">+IFERROR(INDEX('Hoja de Trabajo para listado'!$A$155:$Z$1048576,MATCH($A191,'Hoja de Trabajo para listado'!$A$155:$A$1048576,0),MATCH((CUADRO!P$5&amp;$E191),'Hoja de Trabajo para listado'!$A$151:$Z$151,0)),0)+IFERROR(INDEX('Hoja de Trabajo para listado'!$AB$155:$BA$1048576,MATCH($A191,'Hoja de Trabajo para listado'!$AB$155:$AB$1048576,0),MATCH((CUADRO!P$5&amp;$E191),'Hoja de Trabajo para listado'!$AB$151:$BA$151,0)),0)+IFERROR(INDEX('Hoja de Trabajo para listado'!$BC$155:$CB$1048576,MATCH($A191,'Hoja de Trabajo para listado'!$BC$155:$BC$1048576,0),MATCH((CUADRO!P$5&amp;$E191),'Hoja de Trabajo para listado'!$BC$151:$CB$151,0)),0)+IFERROR(INDEX('Hoja de Trabajo para listado'!$DE$153:$DG$274,MATCH($A191,'Hoja de Trabajo para listado'!$DE$153:$DE$1048576,0),MATCH((CUADRO!P$5&amp;$E191),'Hoja de Trabajo para listado'!$DE$151:$DG$151,0)),0)+IFERROR(INDEX('Hoja de Trabajo para listado'!$CD$155:$DC$1048576,MATCH($A191,'Hoja de Trabajo para listado'!$CD$155:$CD$1048576,0),MATCH((CUADRO!P$5&amp;$E191),'Hoja de Trabajo para listado'!$CD$151:$DC$151,0)),0)</f>
        <v>0</v>
      </c>
      <c r="Q191" s="245">
        <f ca="1">+IFERROR(INDEX('Hoja de Trabajo para listado'!$A$155:$Z$1048576,MATCH($A191,'Hoja de Trabajo para listado'!$A$155:$A$1048576,0),MATCH((CUADRO!Q$5&amp;$E191),'Hoja de Trabajo para listado'!$A$151:$Z$151,0)),0)+IFERROR(INDEX('Hoja de Trabajo para listado'!$AB$155:$BA$1048576,MATCH($A191,'Hoja de Trabajo para listado'!$AB$155:$AB$1048576,0),MATCH((CUADRO!Q$5&amp;$E191),'Hoja de Trabajo para listado'!$AB$151:$BA$151,0)),0)+IFERROR(INDEX('Hoja de Trabajo para listado'!$BC$155:$CB$1048576,MATCH($A191,'Hoja de Trabajo para listado'!$BC$155:$BC$1048576,0),MATCH((CUADRO!Q$5&amp;$E191),'Hoja de Trabajo para listado'!$BC$151:$CB$151,0)),0)+IFERROR(INDEX('Hoja de Trabajo para listado'!$DE$153:$DG$274,MATCH($A191,'Hoja de Trabajo para listado'!$DE$153:$DE$1048576,0),MATCH((CUADRO!Q$5&amp;$E191),'Hoja de Trabajo para listado'!$DE$151:$DG$151,0)),0)+IFERROR(INDEX('Hoja de Trabajo para listado'!$CD$155:$DC$1048576,MATCH($A191,'Hoja de Trabajo para listado'!$CD$155:$CD$1048576,0),MATCH((CUADRO!Q$5&amp;$E191),'Hoja de Trabajo para listado'!$CD$151:$DC$151,0)),0)</f>
        <v>0</v>
      </c>
      <c r="R191" s="245">
        <f t="shared" ca="1" si="7"/>
        <v>0</v>
      </c>
      <c r="S191" s="245">
        <f ca="1">+R190+R191</f>
        <v>0</v>
      </c>
      <c r="T191" s="245">
        <f ca="1">+S191</f>
        <v>0</v>
      </c>
      <c r="U191" s="244">
        <f t="shared" si="8"/>
        <v>2</v>
      </c>
      <c r="V191" s="333" t="str">
        <f>+VLOOKUP(A191,bd_lista!$A$3:$E$590,5,FALSE)</f>
        <v>Instituciones Descentralizadas</v>
      </c>
      <c r="W191" s="384"/>
      <c r="X191" s="242">
        <f>+VLOOKUP(A191,[3]Sheet1!$A$13:$D$744,4,FALSE)</f>
        <v>16</v>
      </c>
      <c r="Y191" s="242" t="str">
        <f>+VLOOKUP(X191,bd_lista!$A$3:$C$590,3,FALSE)</f>
        <v>Ministerio de Educación</v>
      </c>
      <c r="Z191" s="292"/>
      <c r="AA191" s="321"/>
    </row>
    <row r="192" spans="1:27" ht="15" hidden="1" customHeight="1">
      <c r="A192" s="32">
        <v>273</v>
      </c>
      <c r="B192" s="388">
        <f>+A192</f>
        <v>273</v>
      </c>
      <c r="C192" s="247" t="str">
        <f>+VLOOKUP(A192,bd_lista!$A$3:$C$590,3,FALSE)</f>
        <v>Direc. Dptal. de Educación Pando</v>
      </c>
      <c r="D192" s="385" t="str">
        <f>+C192</f>
        <v>Direc. Dptal. de Educación Pando</v>
      </c>
      <c r="E192" s="247" t="s">
        <v>1304</v>
      </c>
      <c r="F192" s="243">
        <f ca="1">+IFERROR(INDEX('Hoja de Trabajo para listado'!$A$155:$Z$1048576,MATCH($A192,'Hoja de Trabajo para listado'!$A$155:$A$1048576,0),MATCH((CUADRO!F$5&amp;$E192),'Hoja de Trabajo para listado'!$A$151:$Z$151,0)),0)+IFERROR(INDEX('Hoja de Trabajo para listado'!$AB$155:$BA$1048576,MATCH($A192,'Hoja de Trabajo para listado'!$AB$155:$AB$1048576,0),MATCH((CUADRO!F$5&amp;$E192),'Hoja de Trabajo para listado'!$AB$151:$BA$151,0)),0)+IFERROR(INDEX('Hoja de Trabajo para listado'!$BC$155:$CB$1048576,MATCH($A192,'Hoja de Trabajo para listado'!$BC$155:$BC$1048576,0),MATCH((CUADRO!F$5&amp;$E192),'Hoja de Trabajo para listado'!$BC$151:$CB$151,0)),0)+IFERROR(INDEX('Hoja de Trabajo para listado'!$DE$153:$DG$274,MATCH($A192,'Hoja de Trabajo para listado'!$DE$153:$DE$1048576,0),MATCH((CUADRO!F$5&amp;$E192),'Hoja de Trabajo para listado'!$DE$151:$DG$151,0)),0)+IFERROR(INDEX('Hoja de Trabajo para listado'!$CD$155:$DC$1048576,MATCH($A192,'Hoja de Trabajo para listado'!$CD$155:$CD$1048576,0),MATCH((CUADRO!F$5&amp;$E192),'Hoja de Trabajo para listado'!$CD$151:$DC$151,0)),0)</f>
        <v>0</v>
      </c>
      <c r="G192" s="243">
        <f ca="1">+IFERROR(INDEX('Hoja de Trabajo para listado'!$A$155:$Z$1048576,MATCH($A192,'Hoja de Trabajo para listado'!$A$155:$A$1048576,0),MATCH((CUADRO!G$5&amp;$E192),'Hoja de Trabajo para listado'!$A$151:$Z$151,0)),0)+IFERROR(INDEX('Hoja de Trabajo para listado'!$AB$155:$BA$1048576,MATCH($A192,'Hoja de Trabajo para listado'!$AB$155:$AB$1048576,0),MATCH((CUADRO!G$5&amp;$E192),'Hoja de Trabajo para listado'!$AB$151:$BA$151,0)),0)+IFERROR(INDEX('Hoja de Trabajo para listado'!$BC$155:$CB$1048576,MATCH($A192,'Hoja de Trabajo para listado'!$BC$155:$BC$1048576,0),MATCH((CUADRO!G$5&amp;$E192),'Hoja de Trabajo para listado'!$BC$151:$CB$151,0)),0)+IFERROR(INDEX('Hoja de Trabajo para listado'!$DE$153:$DG$274,MATCH($A192,'Hoja de Trabajo para listado'!$DE$153:$DE$1048576,0),MATCH((CUADRO!G$5&amp;$E192),'Hoja de Trabajo para listado'!$DE$151:$DG$151,0)),0)+IFERROR(INDEX('Hoja de Trabajo para listado'!$CD$155:$DC$1048576,MATCH($A192,'Hoja de Trabajo para listado'!$CD$155:$CD$1048576,0),MATCH((CUADRO!G$5&amp;$E192),'Hoja de Trabajo para listado'!$CD$151:$DC$151,0)),0)</f>
        <v>0</v>
      </c>
      <c r="H192" s="243">
        <f ca="1">+IFERROR(INDEX('Hoja de Trabajo para listado'!$A$155:$Z$1048576,MATCH($A192,'Hoja de Trabajo para listado'!$A$155:$A$1048576,0),MATCH((CUADRO!H$5&amp;$E192),'Hoja de Trabajo para listado'!$A$151:$Z$151,0)),0)+IFERROR(INDEX('Hoja de Trabajo para listado'!$AB$155:$BA$1048576,MATCH($A192,'Hoja de Trabajo para listado'!$AB$155:$AB$1048576,0),MATCH((CUADRO!H$5&amp;$E192),'Hoja de Trabajo para listado'!$AB$151:$BA$151,0)),0)+IFERROR(INDEX('Hoja de Trabajo para listado'!$BC$155:$CB$1048576,MATCH($A192,'Hoja de Trabajo para listado'!$BC$155:$BC$1048576,0),MATCH((CUADRO!H$5&amp;$E192),'Hoja de Trabajo para listado'!$BC$151:$CB$151,0)),0)+IFERROR(INDEX('Hoja de Trabajo para listado'!$DE$153:$DG$274,MATCH($A192,'Hoja de Trabajo para listado'!$DE$153:$DE$1048576,0),MATCH((CUADRO!H$5&amp;$E192),'Hoja de Trabajo para listado'!$DE$151:$DG$151,0)),0)+IFERROR(INDEX('Hoja de Trabajo para listado'!$CD$155:$DC$1048576,MATCH($A192,'Hoja de Trabajo para listado'!$CD$155:$CD$1048576,0),MATCH((CUADRO!H$5&amp;$E192),'Hoja de Trabajo para listado'!$CD$151:$DC$151,0)),0)</f>
        <v>0</v>
      </c>
      <c r="I192" s="243">
        <f ca="1">+IFERROR(INDEX('Hoja de Trabajo para listado'!$A$155:$Z$1048576,MATCH($A192,'Hoja de Trabajo para listado'!$A$155:$A$1048576,0),MATCH((CUADRO!I$5&amp;$E192),'Hoja de Trabajo para listado'!$A$151:$Z$151,0)),0)+IFERROR(INDEX('Hoja de Trabajo para listado'!$AB$155:$BA$1048576,MATCH($A192,'Hoja de Trabajo para listado'!$AB$155:$AB$1048576,0),MATCH((CUADRO!I$5&amp;$E192),'Hoja de Trabajo para listado'!$AB$151:$BA$151,0)),0)+IFERROR(INDEX('Hoja de Trabajo para listado'!$BC$155:$CB$1048576,MATCH($A192,'Hoja de Trabajo para listado'!$BC$155:$BC$1048576,0),MATCH((CUADRO!I$5&amp;$E192),'Hoja de Trabajo para listado'!$BC$151:$CB$151,0)),0)+IFERROR(INDEX('Hoja de Trabajo para listado'!$DE$153:$DG$274,MATCH($A192,'Hoja de Trabajo para listado'!$DE$153:$DE$1048576,0),MATCH((CUADRO!I$5&amp;$E192),'Hoja de Trabajo para listado'!$DE$151:$DG$151,0)),0)+IFERROR(INDEX('Hoja de Trabajo para listado'!$CD$155:$DC$1048576,MATCH($A192,'Hoja de Trabajo para listado'!$CD$155:$CD$1048576,0),MATCH((CUADRO!I$5&amp;$E192),'Hoja de Trabajo para listado'!$CD$151:$DC$151,0)),0)</f>
        <v>0</v>
      </c>
      <c r="J192" s="243">
        <f ca="1">+IFERROR(INDEX('Hoja de Trabajo para listado'!$A$155:$Z$1048576,MATCH($A192,'Hoja de Trabajo para listado'!$A$155:$A$1048576,0),MATCH((CUADRO!J$5&amp;$E192),'Hoja de Trabajo para listado'!$A$151:$Z$151,0)),0)+IFERROR(INDEX('Hoja de Trabajo para listado'!$AB$155:$BA$1048576,MATCH($A192,'Hoja de Trabajo para listado'!$AB$155:$AB$1048576,0),MATCH((CUADRO!J$5&amp;$E192),'Hoja de Trabajo para listado'!$AB$151:$BA$151,0)),0)+IFERROR(INDEX('Hoja de Trabajo para listado'!$BC$155:$CB$1048576,MATCH($A192,'Hoja de Trabajo para listado'!$BC$155:$BC$1048576,0),MATCH((CUADRO!J$5&amp;$E192),'Hoja de Trabajo para listado'!$BC$151:$CB$151,0)),0)+IFERROR(INDEX('Hoja de Trabajo para listado'!$DE$153:$DG$274,MATCH($A192,'Hoja de Trabajo para listado'!$DE$153:$DE$1048576,0),MATCH((CUADRO!J$5&amp;$E192),'Hoja de Trabajo para listado'!$DE$151:$DG$151,0)),0)+IFERROR(INDEX('Hoja de Trabajo para listado'!$CD$155:$DC$1048576,MATCH($A192,'Hoja de Trabajo para listado'!$CD$155:$CD$1048576,0),MATCH((CUADRO!J$5&amp;$E192),'Hoja de Trabajo para listado'!$CD$151:$DC$151,0)),0)</f>
        <v>0</v>
      </c>
      <c r="K192" s="243">
        <f ca="1">+IFERROR(INDEX('Hoja de Trabajo para listado'!$A$155:$Z$1048576,MATCH($A192,'Hoja de Trabajo para listado'!$A$155:$A$1048576,0),MATCH((CUADRO!K$5&amp;$E192),'Hoja de Trabajo para listado'!$A$151:$Z$151,0)),0)+IFERROR(INDEX('Hoja de Trabajo para listado'!$AB$155:$BA$1048576,MATCH($A192,'Hoja de Trabajo para listado'!$AB$155:$AB$1048576,0),MATCH((CUADRO!K$5&amp;$E192),'Hoja de Trabajo para listado'!$AB$151:$BA$151,0)),0)+IFERROR(INDEX('Hoja de Trabajo para listado'!$BC$155:$CB$1048576,MATCH($A192,'Hoja de Trabajo para listado'!$BC$155:$BC$1048576,0),MATCH((CUADRO!K$5&amp;$E192),'Hoja de Trabajo para listado'!$BC$151:$CB$151,0)),0)+IFERROR(INDEX('Hoja de Trabajo para listado'!$DE$153:$DG$274,MATCH($A192,'Hoja de Trabajo para listado'!$DE$153:$DE$1048576,0),MATCH((CUADRO!K$5&amp;$E192),'Hoja de Trabajo para listado'!$DE$151:$DG$151,0)),0)+IFERROR(INDEX('Hoja de Trabajo para listado'!$CD$155:$DC$1048576,MATCH($A192,'Hoja de Trabajo para listado'!$CD$155:$CD$1048576,0),MATCH((CUADRO!K$5&amp;$E192),'Hoja de Trabajo para listado'!$CD$151:$DC$151,0)),0)</f>
        <v>0</v>
      </c>
      <c r="L192" s="243">
        <f ca="1">+IFERROR(INDEX('Hoja de Trabajo para listado'!$A$155:$Z$1048576,MATCH($A192,'Hoja de Trabajo para listado'!$A$155:$A$1048576,0),MATCH((CUADRO!L$5&amp;$E192),'Hoja de Trabajo para listado'!$A$151:$Z$151,0)),0)+IFERROR(INDEX('Hoja de Trabajo para listado'!$AB$155:$BA$1048576,MATCH($A192,'Hoja de Trabajo para listado'!$AB$155:$AB$1048576,0),MATCH((CUADRO!L$5&amp;$E192),'Hoja de Trabajo para listado'!$AB$151:$BA$151,0)),0)+IFERROR(INDEX('Hoja de Trabajo para listado'!$BC$155:$CB$1048576,MATCH($A192,'Hoja de Trabajo para listado'!$BC$155:$BC$1048576,0),MATCH((CUADRO!L$5&amp;$E192),'Hoja de Trabajo para listado'!$BC$151:$CB$151,0)),0)+IFERROR(INDEX('Hoja de Trabajo para listado'!$DE$153:$DG$274,MATCH($A192,'Hoja de Trabajo para listado'!$DE$153:$DE$1048576,0),MATCH((CUADRO!L$5&amp;$E192),'Hoja de Trabajo para listado'!$DE$151:$DG$151,0)),0)+IFERROR(INDEX('Hoja de Trabajo para listado'!$CD$155:$DC$1048576,MATCH($A192,'Hoja de Trabajo para listado'!$CD$155:$CD$1048576,0),MATCH((CUADRO!L$5&amp;$E192),'Hoja de Trabajo para listado'!$CD$151:$DC$151,0)),0)</f>
        <v>0</v>
      </c>
      <c r="M192" s="243">
        <f ca="1">+IFERROR(INDEX('Hoja de Trabajo para listado'!$A$155:$Z$1048576,MATCH($A192,'Hoja de Trabajo para listado'!$A$155:$A$1048576,0),MATCH((CUADRO!M$5&amp;$E192),'Hoja de Trabajo para listado'!$A$151:$Z$151,0)),0)+IFERROR(INDEX('Hoja de Trabajo para listado'!$AB$155:$BA$1048576,MATCH($A192,'Hoja de Trabajo para listado'!$AB$155:$AB$1048576,0),MATCH((CUADRO!M$5&amp;$E192),'Hoja de Trabajo para listado'!$AB$151:$BA$151,0)),0)+IFERROR(INDEX('Hoja de Trabajo para listado'!$BC$155:$CB$1048576,MATCH($A192,'Hoja de Trabajo para listado'!$BC$155:$BC$1048576,0),MATCH((CUADRO!M$5&amp;$E192),'Hoja de Trabajo para listado'!$BC$151:$CB$151,0)),0)+IFERROR(INDEX('Hoja de Trabajo para listado'!$DE$153:$DG$274,MATCH($A192,'Hoja de Trabajo para listado'!$DE$153:$DE$1048576,0),MATCH((CUADRO!M$5&amp;$E192),'Hoja de Trabajo para listado'!$DE$151:$DG$151,0)),0)+IFERROR(INDEX('Hoja de Trabajo para listado'!$CD$155:$DC$1048576,MATCH($A192,'Hoja de Trabajo para listado'!$CD$155:$CD$1048576,0),MATCH((CUADRO!M$5&amp;$E192),'Hoja de Trabajo para listado'!$CD$151:$DC$151,0)),0)</f>
        <v>0</v>
      </c>
      <c r="N192" s="243">
        <f ca="1">+IFERROR(INDEX('Hoja de Trabajo para listado'!$A$155:$Z$1048576,MATCH($A192,'Hoja de Trabajo para listado'!$A$155:$A$1048576,0),MATCH((CUADRO!N$5&amp;$E192),'Hoja de Trabajo para listado'!$A$151:$Z$151,0)),0)+IFERROR(INDEX('Hoja de Trabajo para listado'!$AB$155:$BA$1048576,MATCH($A192,'Hoja de Trabajo para listado'!$AB$155:$AB$1048576,0),MATCH((CUADRO!N$5&amp;$E192),'Hoja de Trabajo para listado'!$AB$151:$BA$151,0)),0)+IFERROR(INDEX('Hoja de Trabajo para listado'!$BC$155:$CB$1048576,MATCH($A192,'Hoja de Trabajo para listado'!$BC$155:$BC$1048576,0),MATCH((CUADRO!N$5&amp;$E192),'Hoja de Trabajo para listado'!$BC$151:$CB$151,0)),0)+IFERROR(INDEX('Hoja de Trabajo para listado'!$DE$153:$DG$274,MATCH($A192,'Hoja de Trabajo para listado'!$DE$153:$DE$1048576,0),MATCH((CUADRO!N$5&amp;$E192),'Hoja de Trabajo para listado'!$DE$151:$DG$151,0)),0)+IFERROR(INDEX('Hoja de Trabajo para listado'!$CD$155:$DC$1048576,MATCH($A192,'Hoja de Trabajo para listado'!$CD$155:$CD$1048576,0),MATCH((CUADRO!N$5&amp;$E192),'Hoja de Trabajo para listado'!$CD$151:$DC$151,0)),0)</f>
        <v>0</v>
      </c>
      <c r="O192" s="243">
        <f ca="1">+IFERROR(INDEX('Hoja de Trabajo para listado'!$A$155:$Z$1048576,MATCH($A192,'Hoja de Trabajo para listado'!$A$155:$A$1048576,0),MATCH((CUADRO!O$5&amp;$E192),'Hoja de Trabajo para listado'!$A$151:$Z$151,0)),0)+IFERROR(INDEX('Hoja de Trabajo para listado'!$AB$155:$BA$1048576,MATCH($A192,'Hoja de Trabajo para listado'!$AB$155:$AB$1048576,0),MATCH((CUADRO!O$5&amp;$E192),'Hoja de Trabajo para listado'!$AB$151:$BA$151,0)),0)+IFERROR(INDEX('Hoja de Trabajo para listado'!$BC$155:$CB$1048576,MATCH($A192,'Hoja de Trabajo para listado'!$BC$155:$BC$1048576,0),MATCH((CUADRO!O$5&amp;$E192),'Hoja de Trabajo para listado'!$BC$151:$CB$151,0)),0)+IFERROR(INDEX('Hoja de Trabajo para listado'!$DE$153:$DG$274,MATCH($A192,'Hoja de Trabajo para listado'!$DE$153:$DE$1048576,0),MATCH((CUADRO!O$5&amp;$E192),'Hoja de Trabajo para listado'!$DE$151:$DG$151,0)),0)+IFERROR(INDEX('Hoja de Trabajo para listado'!$CD$155:$DC$1048576,MATCH($A192,'Hoja de Trabajo para listado'!$CD$155:$CD$1048576,0),MATCH((CUADRO!O$5&amp;$E192),'Hoja de Trabajo para listado'!$CD$151:$DC$151,0)),0)</f>
        <v>0</v>
      </c>
      <c r="P192" s="243">
        <f ca="1">+IFERROR(INDEX('Hoja de Trabajo para listado'!$A$155:$Z$1048576,MATCH($A192,'Hoja de Trabajo para listado'!$A$155:$A$1048576,0),MATCH((CUADRO!P$5&amp;$E192),'Hoja de Trabajo para listado'!$A$151:$Z$151,0)),0)+IFERROR(INDEX('Hoja de Trabajo para listado'!$AB$155:$BA$1048576,MATCH($A192,'Hoja de Trabajo para listado'!$AB$155:$AB$1048576,0),MATCH((CUADRO!P$5&amp;$E192),'Hoja de Trabajo para listado'!$AB$151:$BA$151,0)),0)+IFERROR(INDEX('Hoja de Trabajo para listado'!$BC$155:$CB$1048576,MATCH($A192,'Hoja de Trabajo para listado'!$BC$155:$BC$1048576,0),MATCH((CUADRO!P$5&amp;$E192),'Hoja de Trabajo para listado'!$BC$151:$CB$151,0)),0)+IFERROR(INDEX('Hoja de Trabajo para listado'!$DE$153:$DG$274,MATCH($A192,'Hoja de Trabajo para listado'!$DE$153:$DE$1048576,0),MATCH((CUADRO!P$5&amp;$E192),'Hoja de Trabajo para listado'!$DE$151:$DG$151,0)),0)+IFERROR(INDEX('Hoja de Trabajo para listado'!$CD$155:$DC$1048576,MATCH($A192,'Hoja de Trabajo para listado'!$CD$155:$CD$1048576,0),MATCH((CUADRO!P$5&amp;$E192),'Hoja de Trabajo para listado'!$CD$151:$DC$151,0)),0)</f>
        <v>0</v>
      </c>
      <c r="Q192" s="268">
        <f ca="1">+IFERROR(INDEX('Hoja de Trabajo para listado'!$A$155:$Z$1048576,MATCH($A192,'Hoja de Trabajo para listado'!$A$155:$A$1048576,0),MATCH((CUADRO!Q$5&amp;$E192),'Hoja de Trabajo para listado'!$A$151:$Z$151,0)),0)+IFERROR(INDEX('Hoja de Trabajo para listado'!$AB$155:$BA$1048576,MATCH($A192,'Hoja de Trabajo para listado'!$AB$155:$AB$1048576,0),MATCH((CUADRO!Q$5&amp;$E192),'Hoja de Trabajo para listado'!$AB$151:$BA$151,0)),0)+IFERROR(INDEX('Hoja de Trabajo para listado'!$BC$155:$CB$1048576,MATCH($A192,'Hoja de Trabajo para listado'!$BC$155:$BC$1048576,0),MATCH((CUADRO!Q$5&amp;$E192),'Hoja de Trabajo para listado'!$BC$151:$CB$151,0)),0)+IFERROR(INDEX('Hoja de Trabajo para listado'!$DE$153:$DG$274,MATCH($A192,'Hoja de Trabajo para listado'!$DE$153:$DE$1048576,0),MATCH((CUADRO!Q$5&amp;$E192),'Hoja de Trabajo para listado'!$DE$151:$DG$151,0)),0)+IFERROR(INDEX('Hoja de Trabajo para listado'!$CD$155:$DC$1048576,MATCH($A192,'Hoja de Trabajo para listado'!$CD$155:$CD$1048576,0),MATCH((CUADRO!Q$5&amp;$E192),'Hoja de Trabajo para listado'!$CD$151:$DC$151,0)),0)</f>
        <v>0</v>
      </c>
      <c r="R192" s="243">
        <f t="shared" ca="1" si="7"/>
        <v>0</v>
      </c>
      <c r="S192" s="243"/>
      <c r="T192" s="243">
        <f ca="1">+T193</f>
        <v>0</v>
      </c>
      <c r="U192" s="242">
        <f t="shared" si="8"/>
        <v>1</v>
      </c>
      <c r="V192" s="333" t="str">
        <f>+VLOOKUP(A192,bd_lista!$A$3:$E$590,5,FALSE)</f>
        <v>Instituciones Descentralizadas</v>
      </c>
      <c r="W192" s="383" t="str">
        <f>+V192</f>
        <v>Instituciones Descentralizadas</v>
      </c>
      <c r="X192" s="242">
        <f>+VLOOKUP(A192,[3]Sheet1!$A$13:$D$744,4,FALSE)</f>
        <v>16</v>
      </c>
      <c r="Y192" s="242" t="str">
        <f>+VLOOKUP(X192,bd_lista!$A$3:$C$590,3,FALSE)</f>
        <v>Ministerio de Educación</v>
      </c>
      <c r="Z192" s="294">
        <f>+X192</f>
        <v>16</v>
      </c>
      <c r="AA192" s="319" t="str">
        <f>+Y192</f>
        <v>Ministerio de Educación</v>
      </c>
    </row>
    <row r="193" spans="1:27" ht="15" hidden="1" customHeight="1">
      <c r="A193" s="32">
        <v>273</v>
      </c>
      <c r="B193" s="389"/>
      <c r="C193" s="333" t="str">
        <f>+VLOOKUP(A193,bd_lista!$A$3:$C$590,3,FALSE)</f>
        <v>Direc. Dptal. de Educación Pando</v>
      </c>
      <c r="D193" s="386"/>
      <c r="E193" s="333" t="s">
        <v>1305</v>
      </c>
      <c r="F193" s="245">
        <f ca="1">+IFERROR(INDEX('Hoja de Trabajo para listado'!$A$155:$Z$1048576,MATCH($A193,'Hoja de Trabajo para listado'!$A$155:$A$1048576,0),MATCH((CUADRO!F$5&amp;$E193),'Hoja de Trabajo para listado'!$A$151:$Z$151,0)),0)+IFERROR(INDEX('Hoja de Trabajo para listado'!$AB$155:$BA$1048576,MATCH($A193,'Hoja de Trabajo para listado'!$AB$155:$AB$1048576,0),MATCH((CUADRO!F$5&amp;$E193),'Hoja de Trabajo para listado'!$AB$151:$BA$151,0)),0)+IFERROR(INDEX('Hoja de Trabajo para listado'!$BC$155:$CB$1048576,MATCH($A193,'Hoja de Trabajo para listado'!$BC$155:$BC$1048576,0),MATCH((CUADRO!F$5&amp;$E193),'Hoja de Trabajo para listado'!$BC$151:$CB$151,0)),0)+IFERROR(INDEX('Hoja de Trabajo para listado'!$DE$153:$DG$274,MATCH($A193,'Hoja de Trabajo para listado'!$DE$153:$DE$1048576,0),MATCH((CUADRO!F$5&amp;$E193),'Hoja de Trabajo para listado'!$DE$151:$DG$151,0)),0)+IFERROR(INDEX('Hoja de Trabajo para listado'!$CD$155:$DC$1048576,MATCH($A193,'Hoja de Trabajo para listado'!$CD$155:$CD$1048576,0),MATCH((CUADRO!F$5&amp;$E193),'Hoja de Trabajo para listado'!$CD$151:$DC$151,0)),0)</f>
        <v>0</v>
      </c>
      <c r="G193" s="245">
        <f ca="1">+IFERROR(INDEX('Hoja de Trabajo para listado'!$A$155:$Z$1048576,MATCH($A193,'Hoja de Trabajo para listado'!$A$155:$A$1048576,0),MATCH((CUADRO!G$5&amp;$E193),'Hoja de Trabajo para listado'!$A$151:$Z$151,0)),0)+IFERROR(INDEX('Hoja de Trabajo para listado'!$AB$155:$BA$1048576,MATCH($A193,'Hoja de Trabajo para listado'!$AB$155:$AB$1048576,0),MATCH((CUADRO!G$5&amp;$E193),'Hoja de Trabajo para listado'!$AB$151:$BA$151,0)),0)+IFERROR(INDEX('Hoja de Trabajo para listado'!$BC$155:$CB$1048576,MATCH($A193,'Hoja de Trabajo para listado'!$BC$155:$BC$1048576,0),MATCH((CUADRO!G$5&amp;$E193),'Hoja de Trabajo para listado'!$BC$151:$CB$151,0)),0)+IFERROR(INDEX('Hoja de Trabajo para listado'!$DE$153:$DG$274,MATCH($A193,'Hoja de Trabajo para listado'!$DE$153:$DE$1048576,0),MATCH((CUADRO!G$5&amp;$E193),'Hoja de Trabajo para listado'!$DE$151:$DG$151,0)),0)+IFERROR(INDEX('Hoja de Trabajo para listado'!$CD$155:$DC$1048576,MATCH($A193,'Hoja de Trabajo para listado'!$CD$155:$CD$1048576,0),MATCH((CUADRO!G$5&amp;$E193),'Hoja de Trabajo para listado'!$CD$151:$DC$151,0)),0)</f>
        <v>0</v>
      </c>
      <c r="H193" s="245">
        <f ca="1">+IFERROR(INDEX('Hoja de Trabajo para listado'!$A$155:$Z$1048576,MATCH($A193,'Hoja de Trabajo para listado'!$A$155:$A$1048576,0),MATCH((CUADRO!H$5&amp;$E193),'Hoja de Trabajo para listado'!$A$151:$Z$151,0)),0)+IFERROR(INDEX('Hoja de Trabajo para listado'!$AB$155:$BA$1048576,MATCH($A193,'Hoja de Trabajo para listado'!$AB$155:$AB$1048576,0),MATCH((CUADRO!H$5&amp;$E193),'Hoja de Trabajo para listado'!$AB$151:$BA$151,0)),0)+IFERROR(INDEX('Hoja de Trabajo para listado'!$BC$155:$CB$1048576,MATCH($A193,'Hoja de Trabajo para listado'!$BC$155:$BC$1048576,0),MATCH((CUADRO!H$5&amp;$E193),'Hoja de Trabajo para listado'!$BC$151:$CB$151,0)),0)+IFERROR(INDEX('Hoja de Trabajo para listado'!$DE$153:$DG$274,MATCH($A193,'Hoja de Trabajo para listado'!$DE$153:$DE$1048576,0),MATCH((CUADRO!H$5&amp;$E193),'Hoja de Trabajo para listado'!$DE$151:$DG$151,0)),0)+IFERROR(INDEX('Hoja de Trabajo para listado'!$CD$155:$DC$1048576,MATCH($A193,'Hoja de Trabajo para listado'!$CD$155:$CD$1048576,0),MATCH((CUADRO!H$5&amp;$E193),'Hoja de Trabajo para listado'!$CD$151:$DC$151,0)),0)</f>
        <v>0</v>
      </c>
      <c r="I193" s="245">
        <f ca="1">+IFERROR(INDEX('Hoja de Trabajo para listado'!$A$155:$Z$1048576,MATCH($A193,'Hoja de Trabajo para listado'!$A$155:$A$1048576,0),MATCH((CUADRO!I$5&amp;$E193),'Hoja de Trabajo para listado'!$A$151:$Z$151,0)),0)+IFERROR(INDEX('Hoja de Trabajo para listado'!$AB$155:$BA$1048576,MATCH($A193,'Hoja de Trabajo para listado'!$AB$155:$AB$1048576,0),MATCH((CUADRO!I$5&amp;$E193),'Hoja de Trabajo para listado'!$AB$151:$BA$151,0)),0)+IFERROR(INDEX('Hoja de Trabajo para listado'!$BC$155:$CB$1048576,MATCH($A193,'Hoja de Trabajo para listado'!$BC$155:$BC$1048576,0),MATCH((CUADRO!I$5&amp;$E193),'Hoja de Trabajo para listado'!$BC$151:$CB$151,0)),0)+IFERROR(INDEX('Hoja de Trabajo para listado'!$DE$153:$DG$274,MATCH($A193,'Hoja de Trabajo para listado'!$DE$153:$DE$1048576,0),MATCH((CUADRO!I$5&amp;$E193),'Hoja de Trabajo para listado'!$DE$151:$DG$151,0)),0)+IFERROR(INDEX('Hoja de Trabajo para listado'!$CD$155:$DC$1048576,MATCH($A193,'Hoja de Trabajo para listado'!$CD$155:$CD$1048576,0),MATCH((CUADRO!I$5&amp;$E193),'Hoja de Trabajo para listado'!$CD$151:$DC$151,0)),0)</f>
        <v>0</v>
      </c>
      <c r="J193" s="245">
        <f ca="1">+IFERROR(INDEX('Hoja de Trabajo para listado'!$A$155:$Z$1048576,MATCH($A193,'Hoja de Trabajo para listado'!$A$155:$A$1048576,0),MATCH((CUADRO!J$5&amp;$E193),'Hoja de Trabajo para listado'!$A$151:$Z$151,0)),0)+IFERROR(INDEX('Hoja de Trabajo para listado'!$AB$155:$BA$1048576,MATCH($A193,'Hoja de Trabajo para listado'!$AB$155:$AB$1048576,0),MATCH((CUADRO!J$5&amp;$E193),'Hoja de Trabajo para listado'!$AB$151:$BA$151,0)),0)+IFERROR(INDEX('Hoja de Trabajo para listado'!$BC$155:$CB$1048576,MATCH($A193,'Hoja de Trabajo para listado'!$BC$155:$BC$1048576,0),MATCH((CUADRO!J$5&amp;$E193),'Hoja de Trabajo para listado'!$BC$151:$CB$151,0)),0)+IFERROR(INDEX('Hoja de Trabajo para listado'!$DE$153:$DG$274,MATCH($A193,'Hoja de Trabajo para listado'!$DE$153:$DE$1048576,0),MATCH((CUADRO!J$5&amp;$E193),'Hoja de Trabajo para listado'!$DE$151:$DG$151,0)),0)+IFERROR(INDEX('Hoja de Trabajo para listado'!$CD$155:$DC$1048576,MATCH($A193,'Hoja de Trabajo para listado'!$CD$155:$CD$1048576,0),MATCH((CUADRO!J$5&amp;$E193),'Hoja de Trabajo para listado'!$CD$151:$DC$151,0)),0)</f>
        <v>0</v>
      </c>
      <c r="K193" s="245">
        <f ca="1">+IFERROR(INDEX('Hoja de Trabajo para listado'!$A$155:$Z$1048576,MATCH($A193,'Hoja de Trabajo para listado'!$A$155:$A$1048576,0),MATCH((CUADRO!K$5&amp;$E193),'Hoja de Trabajo para listado'!$A$151:$Z$151,0)),0)+IFERROR(INDEX('Hoja de Trabajo para listado'!$AB$155:$BA$1048576,MATCH($A193,'Hoja de Trabajo para listado'!$AB$155:$AB$1048576,0),MATCH((CUADRO!K$5&amp;$E193),'Hoja de Trabajo para listado'!$AB$151:$BA$151,0)),0)+IFERROR(INDEX('Hoja de Trabajo para listado'!$BC$155:$CB$1048576,MATCH($A193,'Hoja de Trabajo para listado'!$BC$155:$BC$1048576,0),MATCH((CUADRO!K$5&amp;$E193),'Hoja de Trabajo para listado'!$BC$151:$CB$151,0)),0)+IFERROR(INDEX('Hoja de Trabajo para listado'!$DE$153:$DG$274,MATCH($A193,'Hoja de Trabajo para listado'!$DE$153:$DE$1048576,0),MATCH((CUADRO!K$5&amp;$E193),'Hoja de Trabajo para listado'!$DE$151:$DG$151,0)),0)+IFERROR(INDEX('Hoja de Trabajo para listado'!$CD$155:$DC$1048576,MATCH($A193,'Hoja de Trabajo para listado'!$CD$155:$CD$1048576,0),MATCH((CUADRO!K$5&amp;$E193),'Hoja de Trabajo para listado'!$CD$151:$DC$151,0)),0)</f>
        <v>0</v>
      </c>
      <c r="L193" s="245">
        <f ca="1">+IFERROR(INDEX('Hoja de Trabajo para listado'!$A$155:$Z$1048576,MATCH($A193,'Hoja de Trabajo para listado'!$A$155:$A$1048576,0),MATCH((CUADRO!L$5&amp;$E193),'Hoja de Trabajo para listado'!$A$151:$Z$151,0)),0)+IFERROR(INDEX('Hoja de Trabajo para listado'!$AB$155:$BA$1048576,MATCH($A193,'Hoja de Trabajo para listado'!$AB$155:$AB$1048576,0),MATCH((CUADRO!L$5&amp;$E193),'Hoja de Trabajo para listado'!$AB$151:$BA$151,0)),0)+IFERROR(INDEX('Hoja de Trabajo para listado'!$BC$155:$CB$1048576,MATCH($A193,'Hoja de Trabajo para listado'!$BC$155:$BC$1048576,0),MATCH((CUADRO!L$5&amp;$E193),'Hoja de Trabajo para listado'!$BC$151:$CB$151,0)),0)+IFERROR(INDEX('Hoja de Trabajo para listado'!$DE$153:$DG$274,MATCH($A193,'Hoja de Trabajo para listado'!$DE$153:$DE$1048576,0),MATCH((CUADRO!L$5&amp;$E193),'Hoja de Trabajo para listado'!$DE$151:$DG$151,0)),0)+IFERROR(INDEX('Hoja de Trabajo para listado'!$CD$155:$DC$1048576,MATCH($A193,'Hoja de Trabajo para listado'!$CD$155:$CD$1048576,0),MATCH((CUADRO!L$5&amp;$E193),'Hoja de Trabajo para listado'!$CD$151:$DC$151,0)),0)</f>
        <v>0</v>
      </c>
      <c r="M193" s="245">
        <f ca="1">+IFERROR(INDEX('Hoja de Trabajo para listado'!$A$155:$Z$1048576,MATCH($A193,'Hoja de Trabajo para listado'!$A$155:$A$1048576,0),MATCH((CUADRO!M$5&amp;$E193),'Hoja de Trabajo para listado'!$A$151:$Z$151,0)),0)+IFERROR(INDEX('Hoja de Trabajo para listado'!$AB$155:$BA$1048576,MATCH($A193,'Hoja de Trabajo para listado'!$AB$155:$AB$1048576,0),MATCH((CUADRO!M$5&amp;$E193),'Hoja de Trabajo para listado'!$AB$151:$BA$151,0)),0)+IFERROR(INDEX('Hoja de Trabajo para listado'!$BC$155:$CB$1048576,MATCH($A193,'Hoja de Trabajo para listado'!$BC$155:$BC$1048576,0),MATCH((CUADRO!M$5&amp;$E193),'Hoja de Trabajo para listado'!$BC$151:$CB$151,0)),0)+IFERROR(INDEX('Hoja de Trabajo para listado'!$DE$153:$DG$274,MATCH($A193,'Hoja de Trabajo para listado'!$DE$153:$DE$1048576,0),MATCH((CUADRO!M$5&amp;$E193),'Hoja de Trabajo para listado'!$DE$151:$DG$151,0)),0)+IFERROR(INDEX('Hoja de Trabajo para listado'!$CD$155:$DC$1048576,MATCH($A193,'Hoja de Trabajo para listado'!$CD$155:$CD$1048576,0),MATCH((CUADRO!M$5&amp;$E193),'Hoja de Trabajo para listado'!$CD$151:$DC$151,0)),0)</f>
        <v>0</v>
      </c>
      <c r="N193" s="245">
        <f ca="1">+IFERROR(INDEX('Hoja de Trabajo para listado'!$A$155:$Z$1048576,MATCH($A193,'Hoja de Trabajo para listado'!$A$155:$A$1048576,0),MATCH((CUADRO!N$5&amp;$E193),'Hoja de Trabajo para listado'!$A$151:$Z$151,0)),0)+IFERROR(INDEX('Hoja de Trabajo para listado'!$AB$155:$BA$1048576,MATCH($A193,'Hoja de Trabajo para listado'!$AB$155:$AB$1048576,0),MATCH((CUADRO!N$5&amp;$E193),'Hoja de Trabajo para listado'!$AB$151:$BA$151,0)),0)+IFERROR(INDEX('Hoja de Trabajo para listado'!$BC$155:$CB$1048576,MATCH($A193,'Hoja de Trabajo para listado'!$BC$155:$BC$1048576,0),MATCH((CUADRO!N$5&amp;$E193),'Hoja de Trabajo para listado'!$BC$151:$CB$151,0)),0)+IFERROR(INDEX('Hoja de Trabajo para listado'!$DE$153:$DG$274,MATCH($A193,'Hoja de Trabajo para listado'!$DE$153:$DE$1048576,0),MATCH((CUADRO!N$5&amp;$E193),'Hoja de Trabajo para listado'!$DE$151:$DG$151,0)),0)+IFERROR(INDEX('Hoja de Trabajo para listado'!$CD$155:$DC$1048576,MATCH($A193,'Hoja de Trabajo para listado'!$CD$155:$CD$1048576,0),MATCH((CUADRO!N$5&amp;$E193),'Hoja de Trabajo para listado'!$CD$151:$DC$151,0)),0)</f>
        <v>0</v>
      </c>
      <c r="O193" s="245">
        <f ca="1">+IFERROR(INDEX('Hoja de Trabajo para listado'!$A$155:$Z$1048576,MATCH($A193,'Hoja de Trabajo para listado'!$A$155:$A$1048576,0),MATCH((CUADRO!O$5&amp;$E193),'Hoja de Trabajo para listado'!$A$151:$Z$151,0)),0)+IFERROR(INDEX('Hoja de Trabajo para listado'!$AB$155:$BA$1048576,MATCH($A193,'Hoja de Trabajo para listado'!$AB$155:$AB$1048576,0),MATCH((CUADRO!O$5&amp;$E193),'Hoja de Trabajo para listado'!$AB$151:$BA$151,0)),0)+IFERROR(INDEX('Hoja de Trabajo para listado'!$BC$155:$CB$1048576,MATCH($A193,'Hoja de Trabajo para listado'!$BC$155:$BC$1048576,0),MATCH((CUADRO!O$5&amp;$E193),'Hoja de Trabajo para listado'!$BC$151:$CB$151,0)),0)+IFERROR(INDEX('Hoja de Trabajo para listado'!$DE$153:$DG$274,MATCH($A193,'Hoja de Trabajo para listado'!$DE$153:$DE$1048576,0),MATCH((CUADRO!O$5&amp;$E193),'Hoja de Trabajo para listado'!$DE$151:$DG$151,0)),0)+IFERROR(INDEX('Hoja de Trabajo para listado'!$CD$155:$DC$1048576,MATCH($A193,'Hoja de Trabajo para listado'!$CD$155:$CD$1048576,0),MATCH((CUADRO!O$5&amp;$E193),'Hoja de Trabajo para listado'!$CD$151:$DC$151,0)),0)</f>
        <v>0</v>
      </c>
      <c r="P193" s="245">
        <f ca="1">+IFERROR(INDEX('Hoja de Trabajo para listado'!$A$155:$Z$1048576,MATCH($A193,'Hoja de Trabajo para listado'!$A$155:$A$1048576,0),MATCH((CUADRO!P$5&amp;$E193),'Hoja de Trabajo para listado'!$A$151:$Z$151,0)),0)+IFERROR(INDEX('Hoja de Trabajo para listado'!$AB$155:$BA$1048576,MATCH($A193,'Hoja de Trabajo para listado'!$AB$155:$AB$1048576,0),MATCH((CUADRO!P$5&amp;$E193),'Hoja de Trabajo para listado'!$AB$151:$BA$151,0)),0)+IFERROR(INDEX('Hoja de Trabajo para listado'!$BC$155:$CB$1048576,MATCH($A193,'Hoja de Trabajo para listado'!$BC$155:$BC$1048576,0),MATCH((CUADRO!P$5&amp;$E193),'Hoja de Trabajo para listado'!$BC$151:$CB$151,0)),0)+IFERROR(INDEX('Hoja de Trabajo para listado'!$DE$153:$DG$274,MATCH($A193,'Hoja de Trabajo para listado'!$DE$153:$DE$1048576,0),MATCH((CUADRO!P$5&amp;$E193),'Hoja de Trabajo para listado'!$DE$151:$DG$151,0)),0)+IFERROR(INDEX('Hoja de Trabajo para listado'!$CD$155:$DC$1048576,MATCH($A193,'Hoja de Trabajo para listado'!$CD$155:$CD$1048576,0),MATCH((CUADRO!P$5&amp;$E193),'Hoja de Trabajo para listado'!$CD$151:$DC$151,0)),0)</f>
        <v>0</v>
      </c>
      <c r="Q193" s="245">
        <f ca="1">+IFERROR(INDEX('Hoja de Trabajo para listado'!$A$155:$Z$1048576,MATCH($A193,'Hoja de Trabajo para listado'!$A$155:$A$1048576,0),MATCH((CUADRO!Q$5&amp;$E193),'Hoja de Trabajo para listado'!$A$151:$Z$151,0)),0)+IFERROR(INDEX('Hoja de Trabajo para listado'!$AB$155:$BA$1048576,MATCH($A193,'Hoja de Trabajo para listado'!$AB$155:$AB$1048576,0),MATCH((CUADRO!Q$5&amp;$E193),'Hoja de Trabajo para listado'!$AB$151:$BA$151,0)),0)+IFERROR(INDEX('Hoja de Trabajo para listado'!$BC$155:$CB$1048576,MATCH($A193,'Hoja de Trabajo para listado'!$BC$155:$BC$1048576,0),MATCH((CUADRO!Q$5&amp;$E193),'Hoja de Trabajo para listado'!$BC$151:$CB$151,0)),0)+IFERROR(INDEX('Hoja de Trabajo para listado'!$DE$153:$DG$274,MATCH($A193,'Hoja de Trabajo para listado'!$DE$153:$DE$1048576,0),MATCH((CUADRO!Q$5&amp;$E193),'Hoja de Trabajo para listado'!$DE$151:$DG$151,0)),0)+IFERROR(INDEX('Hoja de Trabajo para listado'!$CD$155:$DC$1048576,MATCH($A193,'Hoja de Trabajo para listado'!$CD$155:$CD$1048576,0),MATCH((CUADRO!Q$5&amp;$E193),'Hoja de Trabajo para listado'!$CD$151:$DC$151,0)),0)</f>
        <v>0</v>
      </c>
      <c r="R193" s="245">
        <f t="shared" ca="1" si="7"/>
        <v>0</v>
      </c>
      <c r="S193" s="245">
        <f ca="1">+R192+R193</f>
        <v>0</v>
      </c>
      <c r="T193" s="245">
        <f ca="1">+S193</f>
        <v>0</v>
      </c>
      <c r="U193" s="244">
        <f t="shared" si="8"/>
        <v>2</v>
      </c>
      <c r="V193" s="333" t="str">
        <f>+VLOOKUP(A193,bd_lista!$A$3:$E$590,5,FALSE)</f>
        <v>Instituciones Descentralizadas</v>
      </c>
      <c r="W193" s="384"/>
      <c r="X193" s="242">
        <f>+VLOOKUP(A193,[3]Sheet1!$A$13:$D$744,4,FALSE)</f>
        <v>16</v>
      </c>
      <c r="Y193" s="242" t="str">
        <f>+VLOOKUP(X193,bd_lista!$A$3:$C$590,3,FALSE)</f>
        <v>Ministerio de Educación</v>
      </c>
      <c r="Z193" s="292"/>
      <c r="AA193" s="321"/>
    </row>
    <row r="194" spans="1:27" ht="15" hidden="1" customHeight="1">
      <c r="A194" s="251">
        <v>281</v>
      </c>
      <c r="B194" s="388">
        <f>+A194</f>
        <v>281</v>
      </c>
      <c r="C194" s="247" t="str">
        <f>+VLOOKUP(A194,bd_lista!$A$3:$C$590,3,FALSE)</f>
        <v>Oficina Técnica Nacional de los Ríos Pilcomayo y Bermejo</v>
      </c>
      <c r="D194" s="385" t="str">
        <f>+C194</f>
        <v>Oficina Técnica Nacional de los Ríos Pilcomayo y Bermejo</v>
      </c>
      <c r="E194" s="247" t="s">
        <v>1304</v>
      </c>
      <c r="F194" s="243">
        <f ca="1">+IFERROR(INDEX('Hoja de Trabajo para listado'!$A$155:$Z$1048576,MATCH($A194,'Hoja de Trabajo para listado'!$A$155:$A$1048576,0),MATCH((CUADRO!F$5&amp;$E194),'Hoja de Trabajo para listado'!$A$151:$Z$151,0)),0)+IFERROR(INDEX('Hoja de Trabajo para listado'!$AB$155:$BA$1048576,MATCH($A194,'Hoja de Trabajo para listado'!$AB$155:$AB$1048576,0),MATCH((CUADRO!F$5&amp;$E194),'Hoja de Trabajo para listado'!$AB$151:$BA$151,0)),0)+IFERROR(INDEX('Hoja de Trabajo para listado'!$BC$155:$CB$1048576,MATCH($A194,'Hoja de Trabajo para listado'!$BC$155:$BC$1048576,0),MATCH((CUADRO!F$5&amp;$E194),'Hoja de Trabajo para listado'!$BC$151:$CB$151,0)),0)+IFERROR(INDEX('Hoja de Trabajo para listado'!$DE$153:$DG$274,MATCH($A194,'Hoja de Trabajo para listado'!$DE$153:$DE$1048576,0),MATCH((CUADRO!F$5&amp;$E194),'Hoja de Trabajo para listado'!$DE$151:$DG$151,0)),0)+IFERROR(INDEX('Hoja de Trabajo para listado'!$CD$155:$DC$1048576,MATCH($A194,'Hoja de Trabajo para listado'!$CD$155:$CD$1048576,0),MATCH((CUADRO!F$5&amp;$E194),'Hoja de Trabajo para listado'!$CD$151:$DC$151,0)),0)</f>
        <v>0</v>
      </c>
      <c r="G194" s="243">
        <f ca="1">+IFERROR(INDEX('Hoja de Trabajo para listado'!$A$155:$Z$1048576,MATCH($A194,'Hoja de Trabajo para listado'!$A$155:$A$1048576,0),MATCH((CUADRO!G$5&amp;$E194),'Hoja de Trabajo para listado'!$A$151:$Z$151,0)),0)+IFERROR(INDEX('Hoja de Trabajo para listado'!$AB$155:$BA$1048576,MATCH($A194,'Hoja de Trabajo para listado'!$AB$155:$AB$1048576,0),MATCH((CUADRO!G$5&amp;$E194),'Hoja de Trabajo para listado'!$AB$151:$BA$151,0)),0)+IFERROR(INDEX('Hoja de Trabajo para listado'!$BC$155:$CB$1048576,MATCH($A194,'Hoja de Trabajo para listado'!$BC$155:$BC$1048576,0),MATCH((CUADRO!G$5&amp;$E194),'Hoja de Trabajo para listado'!$BC$151:$CB$151,0)),0)+IFERROR(INDEX('Hoja de Trabajo para listado'!$DE$153:$DG$274,MATCH($A194,'Hoja de Trabajo para listado'!$DE$153:$DE$1048576,0),MATCH((CUADRO!G$5&amp;$E194),'Hoja de Trabajo para listado'!$DE$151:$DG$151,0)),0)+IFERROR(INDEX('Hoja de Trabajo para listado'!$CD$155:$DC$1048576,MATCH($A194,'Hoja de Trabajo para listado'!$CD$155:$CD$1048576,0),MATCH((CUADRO!G$5&amp;$E194),'Hoja de Trabajo para listado'!$CD$151:$DC$151,0)),0)</f>
        <v>0</v>
      </c>
      <c r="H194" s="243">
        <f ca="1">+IFERROR(INDEX('Hoja de Trabajo para listado'!$A$155:$Z$1048576,MATCH($A194,'Hoja de Trabajo para listado'!$A$155:$A$1048576,0),MATCH((CUADRO!H$5&amp;$E194),'Hoja de Trabajo para listado'!$A$151:$Z$151,0)),0)+IFERROR(INDEX('Hoja de Trabajo para listado'!$AB$155:$BA$1048576,MATCH($A194,'Hoja de Trabajo para listado'!$AB$155:$AB$1048576,0),MATCH((CUADRO!H$5&amp;$E194),'Hoja de Trabajo para listado'!$AB$151:$BA$151,0)),0)+IFERROR(INDEX('Hoja de Trabajo para listado'!$BC$155:$CB$1048576,MATCH($A194,'Hoja de Trabajo para listado'!$BC$155:$BC$1048576,0),MATCH((CUADRO!H$5&amp;$E194),'Hoja de Trabajo para listado'!$BC$151:$CB$151,0)),0)+IFERROR(INDEX('Hoja de Trabajo para listado'!$DE$153:$DG$274,MATCH($A194,'Hoja de Trabajo para listado'!$DE$153:$DE$1048576,0),MATCH((CUADRO!H$5&amp;$E194),'Hoja de Trabajo para listado'!$DE$151:$DG$151,0)),0)+IFERROR(INDEX('Hoja de Trabajo para listado'!$CD$155:$DC$1048576,MATCH($A194,'Hoja de Trabajo para listado'!$CD$155:$CD$1048576,0),MATCH((CUADRO!H$5&amp;$E194),'Hoja de Trabajo para listado'!$CD$151:$DC$151,0)),0)</f>
        <v>0</v>
      </c>
      <c r="I194" s="243">
        <f ca="1">+IFERROR(INDEX('Hoja de Trabajo para listado'!$A$155:$Z$1048576,MATCH($A194,'Hoja de Trabajo para listado'!$A$155:$A$1048576,0),MATCH((CUADRO!I$5&amp;$E194),'Hoja de Trabajo para listado'!$A$151:$Z$151,0)),0)+IFERROR(INDEX('Hoja de Trabajo para listado'!$AB$155:$BA$1048576,MATCH($A194,'Hoja de Trabajo para listado'!$AB$155:$AB$1048576,0),MATCH((CUADRO!I$5&amp;$E194),'Hoja de Trabajo para listado'!$AB$151:$BA$151,0)),0)+IFERROR(INDEX('Hoja de Trabajo para listado'!$BC$155:$CB$1048576,MATCH($A194,'Hoja de Trabajo para listado'!$BC$155:$BC$1048576,0),MATCH((CUADRO!I$5&amp;$E194),'Hoja de Trabajo para listado'!$BC$151:$CB$151,0)),0)+IFERROR(INDEX('Hoja de Trabajo para listado'!$DE$153:$DG$274,MATCH($A194,'Hoja de Trabajo para listado'!$DE$153:$DE$1048576,0),MATCH((CUADRO!I$5&amp;$E194),'Hoja de Trabajo para listado'!$DE$151:$DG$151,0)),0)+IFERROR(INDEX('Hoja de Trabajo para listado'!$CD$155:$DC$1048576,MATCH($A194,'Hoja de Trabajo para listado'!$CD$155:$CD$1048576,0),MATCH((CUADRO!I$5&amp;$E194),'Hoja de Trabajo para listado'!$CD$151:$DC$151,0)),0)</f>
        <v>0</v>
      </c>
      <c r="J194" s="243">
        <f ca="1">+IFERROR(INDEX('Hoja de Trabajo para listado'!$A$155:$Z$1048576,MATCH($A194,'Hoja de Trabajo para listado'!$A$155:$A$1048576,0),MATCH((CUADRO!J$5&amp;$E194),'Hoja de Trabajo para listado'!$A$151:$Z$151,0)),0)+IFERROR(INDEX('Hoja de Trabajo para listado'!$AB$155:$BA$1048576,MATCH($A194,'Hoja de Trabajo para listado'!$AB$155:$AB$1048576,0),MATCH((CUADRO!J$5&amp;$E194),'Hoja de Trabajo para listado'!$AB$151:$BA$151,0)),0)+IFERROR(INDEX('Hoja de Trabajo para listado'!$BC$155:$CB$1048576,MATCH($A194,'Hoja de Trabajo para listado'!$BC$155:$BC$1048576,0),MATCH((CUADRO!J$5&amp;$E194),'Hoja de Trabajo para listado'!$BC$151:$CB$151,0)),0)+IFERROR(INDEX('Hoja de Trabajo para listado'!$DE$153:$DG$274,MATCH($A194,'Hoja de Trabajo para listado'!$DE$153:$DE$1048576,0),MATCH((CUADRO!J$5&amp;$E194),'Hoja de Trabajo para listado'!$DE$151:$DG$151,0)),0)+IFERROR(INDEX('Hoja de Trabajo para listado'!$CD$155:$DC$1048576,MATCH($A194,'Hoja de Trabajo para listado'!$CD$155:$CD$1048576,0),MATCH((CUADRO!J$5&amp;$E194),'Hoja de Trabajo para listado'!$CD$151:$DC$151,0)),0)</f>
        <v>0</v>
      </c>
      <c r="K194" s="243">
        <f ca="1">+IFERROR(INDEX('Hoja de Trabajo para listado'!$A$155:$Z$1048576,MATCH($A194,'Hoja de Trabajo para listado'!$A$155:$A$1048576,0),MATCH((CUADRO!K$5&amp;$E194),'Hoja de Trabajo para listado'!$A$151:$Z$151,0)),0)+IFERROR(INDEX('Hoja de Trabajo para listado'!$AB$155:$BA$1048576,MATCH($A194,'Hoja de Trabajo para listado'!$AB$155:$AB$1048576,0),MATCH((CUADRO!K$5&amp;$E194),'Hoja de Trabajo para listado'!$AB$151:$BA$151,0)),0)+IFERROR(INDEX('Hoja de Trabajo para listado'!$BC$155:$CB$1048576,MATCH($A194,'Hoja de Trabajo para listado'!$BC$155:$BC$1048576,0),MATCH((CUADRO!K$5&amp;$E194),'Hoja de Trabajo para listado'!$BC$151:$CB$151,0)),0)+IFERROR(INDEX('Hoja de Trabajo para listado'!$DE$153:$DG$274,MATCH($A194,'Hoja de Trabajo para listado'!$DE$153:$DE$1048576,0),MATCH((CUADRO!K$5&amp;$E194),'Hoja de Trabajo para listado'!$DE$151:$DG$151,0)),0)+IFERROR(INDEX('Hoja de Trabajo para listado'!$CD$155:$DC$1048576,MATCH($A194,'Hoja de Trabajo para listado'!$CD$155:$CD$1048576,0),MATCH((CUADRO!K$5&amp;$E194),'Hoja de Trabajo para listado'!$CD$151:$DC$151,0)),0)</f>
        <v>0</v>
      </c>
      <c r="L194" s="243">
        <f ca="1">+IFERROR(INDEX('Hoja de Trabajo para listado'!$A$155:$Z$1048576,MATCH($A194,'Hoja de Trabajo para listado'!$A$155:$A$1048576,0),MATCH((CUADRO!L$5&amp;$E194),'Hoja de Trabajo para listado'!$A$151:$Z$151,0)),0)+IFERROR(INDEX('Hoja de Trabajo para listado'!$AB$155:$BA$1048576,MATCH($A194,'Hoja de Trabajo para listado'!$AB$155:$AB$1048576,0),MATCH((CUADRO!L$5&amp;$E194),'Hoja de Trabajo para listado'!$AB$151:$BA$151,0)),0)+IFERROR(INDEX('Hoja de Trabajo para listado'!$BC$155:$CB$1048576,MATCH($A194,'Hoja de Trabajo para listado'!$BC$155:$BC$1048576,0),MATCH((CUADRO!L$5&amp;$E194),'Hoja de Trabajo para listado'!$BC$151:$CB$151,0)),0)+IFERROR(INDEX('Hoja de Trabajo para listado'!$DE$153:$DG$274,MATCH($A194,'Hoja de Trabajo para listado'!$DE$153:$DE$1048576,0),MATCH((CUADRO!L$5&amp;$E194),'Hoja de Trabajo para listado'!$DE$151:$DG$151,0)),0)+IFERROR(INDEX('Hoja de Trabajo para listado'!$CD$155:$DC$1048576,MATCH($A194,'Hoja de Trabajo para listado'!$CD$155:$CD$1048576,0),MATCH((CUADRO!L$5&amp;$E194),'Hoja de Trabajo para listado'!$CD$151:$DC$151,0)),0)</f>
        <v>0</v>
      </c>
      <c r="M194" s="243">
        <f ca="1">+IFERROR(INDEX('Hoja de Trabajo para listado'!$A$155:$Z$1048576,MATCH($A194,'Hoja de Trabajo para listado'!$A$155:$A$1048576,0),MATCH((CUADRO!M$5&amp;$E194),'Hoja de Trabajo para listado'!$A$151:$Z$151,0)),0)+IFERROR(INDEX('Hoja de Trabajo para listado'!$AB$155:$BA$1048576,MATCH($A194,'Hoja de Trabajo para listado'!$AB$155:$AB$1048576,0),MATCH((CUADRO!M$5&amp;$E194),'Hoja de Trabajo para listado'!$AB$151:$BA$151,0)),0)+IFERROR(INDEX('Hoja de Trabajo para listado'!$BC$155:$CB$1048576,MATCH($A194,'Hoja de Trabajo para listado'!$BC$155:$BC$1048576,0),MATCH((CUADRO!M$5&amp;$E194),'Hoja de Trabajo para listado'!$BC$151:$CB$151,0)),0)+IFERROR(INDEX('Hoja de Trabajo para listado'!$DE$153:$DG$274,MATCH($A194,'Hoja de Trabajo para listado'!$DE$153:$DE$1048576,0),MATCH((CUADRO!M$5&amp;$E194),'Hoja de Trabajo para listado'!$DE$151:$DG$151,0)),0)+IFERROR(INDEX('Hoja de Trabajo para listado'!$CD$155:$DC$1048576,MATCH($A194,'Hoja de Trabajo para listado'!$CD$155:$CD$1048576,0),MATCH((CUADRO!M$5&amp;$E194),'Hoja de Trabajo para listado'!$CD$151:$DC$151,0)),0)</f>
        <v>0</v>
      </c>
      <c r="N194" s="243">
        <f ca="1">+IFERROR(INDEX('Hoja de Trabajo para listado'!$A$155:$Z$1048576,MATCH($A194,'Hoja de Trabajo para listado'!$A$155:$A$1048576,0),MATCH((CUADRO!N$5&amp;$E194),'Hoja de Trabajo para listado'!$A$151:$Z$151,0)),0)+IFERROR(INDEX('Hoja de Trabajo para listado'!$AB$155:$BA$1048576,MATCH($A194,'Hoja de Trabajo para listado'!$AB$155:$AB$1048576,0),MATCH((CUADRO!N$5&amp;$E194),'Hoja de Trabajo para listado'!$AB$151:$BA$151,0)),0)+IFERROR(INDEX('Hoja de Trabajo para listado'!$BC$155:$CB$1048576,MATCH($A194,'Hoja de Trabajo para listado'!$BC$155:$BC$1048576,0),MATCH((CUADRO!N$5&amp;$E194),'Hoja de Trabajo para listado'!$BC$151:$CB$151,0)),0)+IFERROR(INDEX('Hoja de Trabajo para listado'!$DE$153:$DG$274,MATCH($A194,'Hoja de Trabajo para listado'!$DE$153:$DE$1048576,0),MATCH((CUADRO!N$5&amp;$E194),'Hoja de Trabajo para listado'!$DE$151:$DG$151,0)),0)+IFERROR(INDEX('Hoja de Trabajo para listado'!$CD$155:$DC$1048576,MATCH($A194,'Hoja de Trabajo para listado'!$CD$155:$CD$1048576,0),MATCH((CUADRO!N$5&amp;$E194),'Hoja de Trabajo para listado'!$CD$151:$DC$151,0)),0)</f>
        <v>0</v>
      </c>
      <c r="O194" s="243">
        <f ca="1">+IFERROR(INDEX('Hoja de Trabajo para listado'!$A$155:$Z$1048576,MATCH($A194,'Hoja de Trabajo para listado'!$A$155:$A$1048576,0),MATCH((CUADRO!O$5&amp;$E194),'Hoja de Trabajo para listado'!$A$151:$Z$151,0)),0)+IFERROR(INDEX('Hoja de Trabajo para listado'!$AB$155:$BA$1048576,MATCH($A194,'Hoja de Trabajo para listado'!$AB$155:$AB$1048576,0),MATCH((CUADRO!O$5&amp;$E194),'Hoja de Trabajo para listado'!$AB$151:$BA$151,0)),0)+IFERROR(INDEX('Hoja de Trabajo para listado'!$BC$155:$CB$1048576,MATCH($A194,'Hoja de Trabajo para listado'!$BC$155:$BC$1048576,0),MATCH((CUADRO!O$5&amp;$E194),'Hoja de Trabajo para listado'!$BC$151:$CB$151,0)),0)+IFERROR(INDEX('Hoja de Trabajo para listado'!$DE$153:$DG$274,MATCH($A194,'Hoja de Trabajo para listado'!$DE$153:$DE$1048576,0),MATCH((CUADRO!O$5&amp;$E194),'Hoja de Trabajo para listado'!$DE$151:$DG$151,0)),0)+IFERROR(INDEX('Hoja de Trabajo para listado'!$CD$155:$DC$1048576,MATCH($A194,'Hoja de Trabajo para listado'!$CD$155:$CD$1048576,0),MATCH((CUADRO!O$5&amp;$E194),'Hoja de Trabajo para listado'!$CD$151:$DC$151,0)),0)</f>
        <v>0</v>
      </c>
      <c r="P194" s="243">
        <f ca="1">+IFERROR(INDEX('Hoja de Trabajo para listado'!$A$155:$Z$1048576,MATCH($A194,'Hoja de Trabajo para listado'!$A$155:$A$1048576,0),MATCH((CUADRO!P$5&amp;$E194),'Hoja de Trabajo para listado'!$A$151:$Z$151,0)),0)+IFERROR(INDEX('Hoja de Trabajo para listado'!$AB$155:$BA$1048576,MATCH($A194,'Hoja de Trabajo para listado'!$AB$155:$AB$1048576,0),MATCH((CUADRO!P$5&amp;$E194),'Hoja de Trabajo para listado'!$AB$151:$BA$151,0)),0)+IFERROR(INDEX('Hoja de Trabajo para listado'!$BC$155:$CB$1048576,MATCH($A194,'Hoja de Trabajo para listado'!$BC$155:$BC$1048576,0),MATCH((CUADRO!P$5&amp;$E194),'Hoja de Trabajo para listado'!$BC$151:$CB$151,0)),0)+IFERROR(INDEX('Hoja de Trabajo para listado'!$DE$153:$DG$274,MATCH($A194,'Hoja de Trabajo para listado'!$DE$153:$DE$1048576,0),MATCH((CUADRO!P$5&amp;$E194),'Hoja de Trabajo para listado'!$DE$151:$DG$151,0)),0)+IFERROR(INDEX('Hoja de Trabajo para listado'!$CD$155:$DC$1048576,MATCH($A194,'Hoja de Trabajo para listado'!$CD$155:$CD$1048576,0),MATCH((CUADRO!P$5&amp;$E194),'Hoja de Trabajo para listado'!$CD$151:$DC$151,0)),0)</f>
        <v>0</v>
      </c>
      <c r="Q194" s="243">
        <f ca="1">+IFERROR(INDEX('Hoja de Trabajo para listado'!$A$155:$Z$1048576,MATCH($A194,'Hoja de Trabajo para listado'!$A$155:$A$1048576,0),MATCH((CUADRO!Q$5&amp;$E194),'Hoja de Trabajo para listado'!$A$151:$Z$151,0)),0)+IFERROR(INDEX('Hoja de Trabajo para listado'!$AB$155:$BA$1048576,MATCH($A194,'Hoja de Trabajo para listado'!$AB$155:$AB$1048576,0),MATCH((CUADRO!Q$5&amp;$E194),'Hoja de Trabajo para listado'!$AB$151:$BA$151,0)),0)+IFERROR(INDEX('Hoja de Trabajo para listado'!$BC$155:$CB$1048576,MATCH($A194,'Hoja de Trabajo para listado'!$BC$155:$BC$1048576,0),MATCH((CUADRO!Q$5&amp;$E194),'Hoja de Trabajo para listado'!$BC$151:$CB$151,0)),0)+IFERROR(INDEX('Hoja de Trabajo para listado'!$DE$153:$DG$274,MATCH($A194,'Hoja de Trabajo para listado'!$DE$153:$DE$1048576,0),MATCH((CUADRO!Q$5&amp;$E194),'Hoja de Trabajo para listado'!$DE$151:$DG$151,0)),0)+IFERROR(INDEX('Hoja de Trabajo para listado'!$CD$155:$DC$1048576,MATCH($A194,'Hoja de Trabajo para listado'!$CD$155:$CD$1048576,0),MATCH((CUADRO!Q$5&amp;$E194),'Hoja de Trabajo para listado'!$CD$151:$DC$151,0)),0)</f>
        <v>0</v>
      </c>
      <c r="R194" s="243">
        <f t="shared" ca="1" si="7"/>
        <v>0</v>
      </c>
      <c r="S194" s="243"/>
      <c r="T194" s="243">
        <f ca="1">+T195</f>
        <v>0</v>
      </c>
      <c r="U194" s="242">
        <f t="shared" si="8"/>
        <v>1</v>
      </c>
      <c r="V194" s="333" t="str">
        <f>+VLOOKUP(A194,bd_lista!$A$3:$E$590,5,FALSE)</f>
        <v>Instituciones Descentralizadas</v>
      </c>
      <c r="W194" s="383" t="str">
        <f>+V194</f>
        <v>Instituciones Descentralizadas</v>
      </c>
      <c r="X194" s="242">
        <f>+VLOOKUP(A194,[3]Sheet1!$A$13:$D$744,4,FALSE)</f>
        <v>86</v>
      </c>
      <c r="Y194" s="242" t="str">
        <f>+VLOOKUP(X194,bd_lista!$A$3:$C$590,3,FALSE)</f>
        <v>Ministerio de Medio Ambiente y Agua</v>
      </c>
      <c r="Z194" s="294">
        <f>+X194</f>
        <v>86</v>
      </c>
      <c r="AA194" s="319" t="str">
        <f>+Y194</f>
        <v>Ministerio de Medio Ambiente y Agua</v>
      </c>
    </row>
    <row r="195" spans="1:27" ht="15" hidden="1" customHeight="1">
      <c r="A195" s="32">
        <v>281</v>
      </c>
      <c r="B195" s="389"/>
      <c r="C195" s="333" t="str">
        <f>+VLOOKUP(A195,bd_lista!$A$3:$C$590,3,FALSE)</f>
        <v>Oficina Técnica Nacional de los Ríos Pilcomayo y Bermejo</v>
      </c>
      <c r="D195" s="386"/>
      <c r="E195" s="333" t="s">
        <v>1305</v>
      </c>
      <c r="F195" s="245">
        <f ca="1">+IFERROR(INDEX('Hoja de Trabajo para listado'!$A$155:$Z$1048576,MATCH($A195,'Hoja de Trabajo para listado'!$A$155:$A$1048576,0),MATCH((CUADRO!F$5&amp;$E195),'Hoja de Trabajo para listado'!$A$151:$Z$151,0)),0)+IFERROR(INDEX('Hoja de Trabajo para listado'!$AB$155:$BA$1048576,MATCH($A195,'Hoja de Trabajo para listado'!$AB$155:$AB$1048576,0),MATCH((CUADRO!F$5&amp;$E195),'Hoja de Trabajo para listado'!$AB$151:$BA$151,0)),0)+IFERROR(INDEX('Hoja de Trabajo para listado'!$BC$155:$CB$1048576,MATCH($A195,'Hoja de Trabajo para listado'!$BC$155:$BC$1048576,0),MATCH((CUADRO!F$5&amp;$E195),'Hoja de Trabajo para listado'!$BC$151:$CB$151,0)),0)+IFERROR(INDEX('Hoja de Trabajo para listado'!$DE$153:$DG$274,MATCH($A195,'Hoja de Trabajo para listado'!$DE$153:$DE$1048576,0),MATCH((CUADRO!F$5&amp;$E195),'Hoja de Trabajo para listado'!$DE$151:$DG$151,0)),0)+IFERROR(INDEX('Hoja de Trabajo para listado'!$CD$155:$DC$1048576,MATCH($A195,'Hoja de Trabajo para listado'!$CD$155:$CD$1048576,0),MATCH((CUADRO!F$5&amp;$E195),'Hoja de Trabajo para listado'!$CD$151:$DC$151,0)),0)</f>
        <v>0</v>
      </c>
      <c r="G195" s="245">
        <f ca="1">+IFERROR(INDEX('Hoja de Trabajo para listado'!$A$155:$Z$1048576,MATCH($A195,'Hoja de Trabajo para listado'!$A$155:$A$1048576,0),MATCH((CUADRO!G$5&amp;$E195),'Hoja de Trabajo para listado'!$A$151:$Z$151,0)),0)+IFERROR(INDEX('Hoja de Trabajo para listado'!$AB$155:$BA$1048576,MATCH($A195,'Hoja de Trabajo para listado'!$AB$155:$AB$1048576,0),MATCH((CUADRO!G$5&amp;$E195),'Hoja de Trabajo para listado'!$AB$151:$BA$151,0)),0)+IFERROR(INDEX('Hoja de Trabajo para listado'!$BC$155:$CB$1048576,MATCH($A195,'Hoja de Trabajo para listado'!$BC$155:$BC$1048576,0),MATCH((CUADRO!G$5&amp;$E195),'Hoja de Trabajo para listado'!$BC$151:$CB$151,0)),0)+IFERROR(INDEX('Hoja de Trabajo para listado'!$DE$153:$DG$274,MATCH($A195,'Hoja de Trabajo para listado'!$DE$153:$DE$1048576,0),MATCH((CUADRO!G$5&amp;$E195),'Hoja de Trabajo para listado'!$DE$151:$DG$151,0)),0)+IFERROR(INDEX('Hoja de Trabajo para listado'!$CD$155:$DC$1048576,MATCH($A195,'Hoja de Trabajo para listado'!$CD$155:$CD$1048576,0),MATCH((CUADRO!G$5&amp;$E195),'Hoja de Trabajo para listado'!$CD$151:$DC$151,0)),0)</f>
        <v>0</v>
      </c>
      <c r="H195" s="245">
        <f ca="1">+IFERROR(INDEX('Hoja de Trabajo para listado'!$A$155:$Z$1048576,MATCH($A195,'Hoja de Trabajo para listado'!$A$155:$A$1048576,0),MATCH((CUADRO!H$5&amp;$E195),'Hoja de Trabajo para listado'!$A$151:$Z$151,0)),0)+IFERROR(INDEX('Hoja de Trabajo para listado'!$AB$155:$BA$1048576,MATCH($A195,'Hoja de Trabajo para listado'!$AB$155:$AB$1048576,0),MATCH((CUADRO!H$5&amp;$E195),'Hoja de Trabajo para listado'!$AB$151:$BA$151,0)),0)+IFERROR(INDEX('Hoja de Trabajo para listado'!$BC$155:$CB$1048576,MATCH($A195,'Hoja de Trabajo para listado'!$BC$155:$BC$1048576,0),MATCH((CUADRO!H$5&amp;$E195),'Hoja de Trabajo para listado'!$BC$151:$CB$151,0)),0)+IFERROR(INDEX('Hoja de Trabajo para listado'!$DE$153:$DG$274,MATCH($A195,'Hoja de Trabajo para listado'!$DE$153:$DE$1048576,0),MATCH((CUADRO!H$5&amp;$E195),'Hoja de Trabajo para listado'!$DE$151:$DG$151,0)),0)+IFERROR(INDEX('Hoja de Trabajo para listado'!$CD$155:$DC$1048576,MATCH($A195,'Hoja de Trabajo para listado'!$CD$155:$CD$1048576,0),MATCH((CUADRO!H$5&amp;$E195),'Hoja de Trabajo para listado'!$CD$151:$DC$151,0)),0)</f>
        <v>0</v>
      </c>
      <c r="I195" s="245">
        <f ca="1">+IFERROR(INDEX('Hoja de Trabajo para listado'!$A$155:$Z$1048576,MATCH($A195,'Hoja de Trabajo para listado'!$A$155:$A$1048576,0),MATCH((CUADRO!I$5&amp;$E195),'Hoja de Trabajo para listado'!$A$151:$Z$151,0)),0)+IFERROR(INDEX('Hoja de Trabajo para listado'!$AB$155:$BA$1048576,MATCH($A195,'Hoja de Trabajo para listado'!$AB$155:$AB$1048576,0),MATCH((CUADRO!I$5&amp;$E195),'Hoja de Trabajo para listado'!$AB$151:$BA$151,0)),0)+IFERROR(INDEX('Hoja de Trabajo para listado'!$BC$155:$CB$1048576,MATCH($A195,'Hoja de Trabajo para listado'!$BC$155:$BC$1048576,0),MATCH((CUADRO!I$5&amp;$E195),'Hoja de Trabajo para listado'!$BC$151:$CB$151,0)),0)+IFERROR(INDEX('Hoja de Trabajo para listado'!$DE$153:$DG$274,MATCH($A195,'Hoja de Trabajo para listado'!$DE$153:$DE$1048576,0),MATCH((CUADRO!I$5&amp;$E195),'Hoja de Trabajo para listado'!$DE$151:$DG$151,0)),0)+IFERROR(INDEX('Hoja de Trabajo para listado'!$CD$155:$DC$1048576,MATCH($A195,'Hoja de Trabajo para listado'!$CD$155:$CD$1048576,0),MATCH((CUADRO!I$5&amp;$E195),'Hoja de Trabajo para listado'!$CD$151:$DC$151,0)),0)</f>
        <v>0</v>
      </c>
      <c r="J195" s="245">
        <f ca="1">+IFERROR(INDEX('Hoja de Trabajo para listado'!$A$155:$Z$1048576,MATCH($A195,'Hoja de Trabajo para listado'!$A$155:$A$1048576,0),MATCH((CUADRO!J$5&amp;$E195),'Hoja de Trabajo para listado'!$A$151:$Z$151,0)),0)+IFERROR(INDEX('Hoja de Trabajo para listado'!$AB$155:$BA$1048576,MATCH($A195,'Hoja de Trabajo para listado'!$AB$155:$AB$1048576,0),MATCH((CUADRO!J$5&amp;$E195),'Hoja de Trabajo para listado'!$AB$151:$BA$151,0)),0)+IFERROR(INDEX('Hoja de Trabajo para listado'!$BC$155:$CB$1048576,MATCH($A195,'Hoja de Trabajo para listado'!$BC$155:$BC$1048576,0),MATCH((CUADRO!J$5&amp;$E195),'Hoja de Trabajo para listado'!$BC$151:$CB$151,0)),0)+IFERROR(INDEX('Hoja de Trabajo para listado'!$DE$153:$DG$274,MATCH($A195,'Hoja de Trabajo para listado'!$DE$153:$DE$1048576,0),MATCH((CUADRO!J$5&amp;$E195),'Hoja de Trabajo para listado'!$DE$151:$DG$151,0)),0)+IFERROR(INDEX('Hoja de Trabajo para listado'!$CD$155:$DC$1048576,MATCH($A195,'Hoja de Trabajo para listado'!$CD$155:$CD$1048576,0),MATCH((CUADRO!J$5&amp;$E195),'Hoja de Trabajo para listado'!$CD$151:$DC$151,0)),0)</f>
        <v>0</v>
      </c>
      <c r="K195" s="245">
        <f ca="1">+IFERROR(INDEX('Hoja de Trabajo para listado'!$A$155:$Z$1048576,MATCH($A195,'Hoja de Trabajo para listado'!$A$155:$A$1048576,0),MATCH((CUADRO!K$5&amp;$E195),'Hoja de Trabajo para listado'!$A$151:$Z$151,0)),0)+IFERROR(INDEX('Hoja de Trabajo para listado'!$AB$155:$BA$1048576,MATCH($A195,'Hoja de Trabajo para listado'!$AB$155:$AB$1048576,0),MATCH((CUADRO!K$5&amp;$E195),'Hoja de Trabajo para listado'!$AB$151:$BA$151,0)),0)+IFERROR(INDEX('Hoja de Trabajo para listado'!$BC$155:$CB$1048576,MATCH($A195,'Hoja de Trabajo para listado'!$BC$155:$BC$1048576,0),MATCH((CUADRO!K$5&amp;$E195),'Hoja de Trabajo para listado'!$BC$151:$CB$151,0)),0)+IFERROR(INDEX('Hoja de Trabajo para listado'!$DE$153:$DG$274,MATCH($A195,'Hoja de Trabajo para listado'!$DE$153:$DE$1048576,0),MATCH((CUADRO!K$5&amp;$E195),'Hoja de Trabajo para listado'!$DE$151:$DG$151,0)),0)+IFERROR(INDEX('Hoja de Trabajo para listado'!$CD$155:$DC$1048576,MATCH($A195,'Hoja de Trabajo para listado'!$CD$155:$CD$1048576,0),MATCH((CUADRO!K$5&amp;$E195),'Hoja de Trabajo para listado'!$CD$151:$DC$151,0)),0)</f>
        <v>0</v>
      </c>
      <c r="L195" s="245">
        <f ca="1">+IFERROR(INDEX('Hoja de Trabajo para listado'!$A$155:$Z$1048576,MATCH($A195,'Hoja de Trabajo para listado'!$A$155:$A$1048576,0),MATCH((CUADRO!L$5&amp;$E195),'Hoja de Trabajo para listado'!$A$151:$Z$151,0)),0)+IFERROR(INDEX('Hoja de Trabajo para listado'!$AB$155:$BA$1048576,MATCH($A195,'Hoja de Trabajo para listado'!$AB$155:$AB$1048576,0),MATCH((CUADRO!L$5&amp;$E195),'Hoja de Trabajo para listado'!$AB$151:$BA$151,0)),0)+IFERROR(INDEX('Hoja de Trabajo para listado'!$BC$155:$CB$1048576,MATCH($A195,'Hoja de Trabajo para listado'!$BC$155:$BC$1048576,0),MATCH((CUADRO!L$5&amp;$E195),'Hoja de Trabajo para listado'!$BC$151:$CB$151,0)),0)+IFERROR(INDEX('Hoja de Trabajo para listado'!$DE$153:$DG$274,MATCH($A195,'Hoja de Trabajo para listado'!$DE$153:$DE$1048576,0),MATCH((CUADRO!L$5&amp;$E195),'Hoja de Trabajo para listado'!$DE$151:$DG$151,0)),0)+IFERROR(INDEX('Hoja de Trabajo para listado'!$CD$155:$DC$1048576,MATCH($A195,'Hoja de Trabajo para listado'!$CD$155:$CD$1048576,0),MATCH((CUADRO!L$5&amp;$E195),'Hoja de Trabajo para listado'!$CD$151:$DC$151,0)),0)</f>
        <v>0</v>
      </c>
      <c r="M195" s="245">
        <f ca="1">+IFERROR(INDEX('Hoja de Trabajo para listado'!$A$155:$Z$1048576,MATCH($A195,'Hoja de Trabajo para listado'!$A$155:$A$1048576,0),MATCH((CUADRO!M$5&amp;$E195),'Hoja de Trabajo para listado'!$A$151:$Z$151,0)),0)+IFERROR(INDEX('Hoja de Trabajo para listado'!$AB$155:$BA$1048576,MATCH($A195,'Hoja de Trabajo para listado'!$AB$155:$AB$1048576,0),MATCH((CUADRO!M$5&amp;$E195),'Hoja de Trabajo para listado'!$AB$151:$BA$151,0)),0)+IFERROR(INDEX('Hoja de Trabajo para listado'!$BC$155:$CB$1048576,MATCH($A195,'Hoja de Trabajo para listado'!$BC$155:$BC$1048576,0),MATCH((CUADRO!M$5&amp;$E195),'Hoja de Trabajo para listado'!$BC$151:$CB$151,0)),0)+IFERROR(INDEX('Hoja de Trabajo para listado'!$DE$153:$DG$274,MATCH($A195,'Hoja de Trabajo para listado'!$DE$153:$DE$1048576,0),MATCH((CUADRO!M$5&amp;$E195),'Hoja de Trabajo para listado'!$DE$151:$DG$151,0)),0)+IFERROR(INDEX('Hoja de Trabajo para listado'!$CD$155:$DC$1048576,MATCH($A195,'Hoja de Trabajo para listado'!$CD$155:$CD$1048576,0),MATCH((CUADRO!M$5&amp;$E195),'Hoja de Trabajo para listado'!$CD$151:$DC$151,0)),0)</f>
        <v>0</v>
      </c>
      <c r="N195" s="245">
        <f ca="1">+IFERROR(INDEX('Hoja de Trabajo para listado'!$A$155:$Z$1048576,MATCH($A195,'Hoja de Trabajo para listado'!$A$155:$A$1048576,0),MATCH((CUADRO!N$5&amp;$E195),'Hoja de Trabajo para listado'!$A$151:$Z$151,0)),0)+IFERROR(INDEX('Hoja de Trabajo para listado'!$AB$155:$BA$1048576,MATCH($A195,'Hoja de Trabajo para listado'!$AB$155:$AB$1048576,0),MATCH((CUADRO!N$5&amp;$E195),'Hoja de Trabajo para listado'!$AB$151:$BA$151,0)),0)+IFERROR(INDEX('Hoja de Trabajo para listado'!$BC$155:$CB$1048576,MATCH($A195,'Hoja de Trabajo para listado'!$BC$155:$BC$1048576,0),MATCH((CUADRO!N$5&amp;$E195),'Hoja de Trabajo para listado'!$BC$151:$CB$151,0)),0)+IFERROR(INDEX('Hoja de Trabajo para listado'!$DE$153:$DG$274,MATCH($A195,'Hoja de Trabajo para listado'!$DE$153:$DE$1048576,0),MATCH((CUADRO!N$5&amp;$E195),'Hoja de Trabajo para listado'!$DE$151:$DG$151,0)),0)+IFERROR(INDEX('Hoja de Trabajo para listado'!$CD$155:$DC$1048576,MATCH($A195,'Hoja de Trabajo para listado'!$CD$155:$CD$1048576,0),MATCH((CUADRO!N$5&amp;$E195),'Hoja de Trabajo para listado'!$CD$151:$DC$151,0)),0)</f>
        <v>0</v>
      </c>
      <c r="O195" s="245">
        <f ca="1">+IFERROR(INDEX('Hoja de Trabajo para listado'!$A$155:$Z$1048576,MATCH($A195,'Hoja de Trabajo para listado'!$A$155:$A$1048576,0),MATCH((CUADRO!O$5&amp;$E195),'Hoja de Trabajo para listado'!$A$151:$Z$151,0)),0)+IFERROR(INDEX('Hoja de Trabajo para listado'!$AB$155:$BA$1048576,MATCH($A195,'Hoja de Trabajo para listado'!$AB$155:$AB$1048576,0),MATCH((CUADRO!O$5&amp;$E195),'Hoja de Trabajo para listado'!$AB$151:$BA$151,0)),0)+IFERROR(INDEX('Hoja de Trabajo para listado'!$BC$155:$CB$1048576,MATCH($A195,'Hoja de Trabajo para listado'!$BC$155:$BC$1048576,0),MATCH((CUADRO!O$5&amp;$E195),'Hoja de Trabajo para listado'!$BC$151:$CB$151,0)),0)+IFERROR(INDEX('Hoja de Trabajo para listado'!$DE$153:$DG$274,MATCH($A195,'Hoja de Trabajo para listado'!$DE$153:$DE$1048576,0),MATCH((CUADRO!O$5&amp;$E195),'Hoja de Trabajo para listado'!$DE$151:$DG$151,0)),0)+IFERROR(INDEX('Hoja de Trabajo para listado'!$CD$155:$DC$1048576,MATCH($A195,'Hoja de Trabajo para listado'!$CD$155:$CD$1048576,0),MATCH((CUADRO!O$5&amp;$E195),'Hoja de Trabajo para listado'!$CD$151:$DC$151,0)),0)</f>
        <v>0</v>
      </c>
      <c r="P195" s="245">
        <f ca="1">+IFERROR(INDEX('Hoja de Trabajo para listado'!$A$155:$Z$1048576,MATCH($A195,'Hoja de Trabajo para listado'!$A$155:$A$1048576,0),MATCH((CUADRO!P$5&amp;$E195),'Hoja de Trabajo para listado'!$A$151:$Z$151,0)),0)+IFERROR(INDEX('Hoja de Trabajo para listado'!$AB$155:$BA$1048576,MATCH($A195,'Hoja de Trabajo para listado'!$AB$155:$AB$1048576,0),MATCH((CUADRO!P$5&amp;$E195),'Hoja de Trabajo para listado'!$AB$151:$BA$151,0)),0)+IFERROR(INDEX('Hoja de Trabajo para listado'!$BC$155:$CB$1048576,MATCH($A195,'Hoja de Trabajo para listado'!$BC$155:$BC$1048576,0),MATCH((CUADRO!P$5&amp;$E195),'Hoja de Trabajo para listado'!$BC$151:$CB$151,0)),0)+IFERROR(INDEX('Hoja de Trabajo para listado'!$DE$153:$DG$274,MATCH($A195,'Hoja de Trabajo para listado'!$DE$153:$DE$1048576,0),MATCH((CUADRO!P$5&amp;$E195),'Hoja de Trabajo para listado'!$DE$151:$DG$151,0)),0)+IFERROR(INDEX('Hoja de Trabajo para listado'!$CD$155:$DC$1048576,MATCH($A195,'Hoja de Trabajo para listado'!$CD$155:$CD$1048576,0),MATCH((CUADRO!P$5&amp;$E195),'Hoja de Trabajo para listado'!$CD$151:$DC$151,0)),0)</f>
        <v>0</v>
      </c>
      <c r="Q195" s="245">
        <f ca="1">+IFERROR(INDEX('Hoja de Trabajo para listado'!$A$155:$Z$1048576,MATCH($A195,'Hoja de Trabajo para listado'!$A$155:$A$1048576,0),MATCH((CUADRO!Q$5&amp;$E195),'Hoja de Trabajo para listado'!$A$151:$Z$151,0)),0)+IFERROR(INDEX('Hoja de Trabajo para listado'!$AB$155:$BA$1048576,MATCH($A195,'Hoja de Trabajo para listado'!$AB$155:$AB$1048576,0),MATCH((CUADRO!Q$5&amp;$E195),'Hoja de Trabajo para listado'!$AB$151:$BA$151,0)),0)+IFERROR(INDEX('Hoja de Trabajo para listado'!$BC$155:$CB$1048576,MATCH($A195,'Hoja de Trabajo para listado'!$BC$155:$BC$1048576,0),MATCH((CUADRO!Q$5&amp;$E195),'Hoja de Trabajo para listado'!$BC$151:$CB$151,0)),0)+IFERROR(INDEX('Hoja de Trabajo para listado'!$DE$153:$DG$274,MATCH($A195,'Hoja de Trabajo para listado'!$DE$153:$DE$1048576,0),MATCH((CUADRO!Q$5&amp;$E195),'Hoja de Trabajo para listado'!$DE$151:$DG$151,0)),0)+IFERROR(INDEX('Hoja de Trabajo para listado'!$CD$155:$DC$1048576,MATCH($A195,'Hoja de Trabajo para listado'!$CD$155:$CD$1048576,0),MATCH((CUADRO!Q$5&amp;$E195),'Hoja de Trabajo para listado'!$CD$151:$DC$151,0)),0)</f>
        <v>0</v>
      </c>
      <c r="R195" s="245">
        <f t="shared" ca="1" si="7"/>
        <v>0</v>
      </c>
      <c r="S195" s="245">
        <f ca="1">+R194+R195</f>
        <v>0</v>
      </c>
      <c r="T195" s="245">
        <f ca="1">+S195</f>
        <v>0</v>
      </c>
      <c r="U195" s="244">
        <f t="shared" si="8"/>
        <v>2</v>
      </c>
      <c r="V195" s="333" t="str">
        <f>+VLOOKUP(A195,bd_lista!$A$3:$E$590,5,FALSE)</f>
        <v>Instituciones Descentralizadas</v>
      </c>
      <c r="W195" s="384"/>
      <c r="X195" s="242">
        <f>+VLOOKUP(A195,[3]Sheet1!$A$13:$D$744,4,FALSE)</f>
        <v>86</v>
      </c>
      <c r="Y195" s="242" t="str">
        <f>+VLOOKUP(X195,bd_lista!$A$3:$C$590,3,FALSE)</f>
        <v>Ministerio de Medio Ambiente y Agua</v>
      </c>
      <c r="Z195" s="292"/>
      <c r="AA195" s="321"/>
    </row>
    <row r="196" spans="1:27" ht="15" customHeight="1">
      <c r="A196" s="251">
        <v>283</v>
      </c>
      <c r="B196" s="388">
        <f>+A196</f>
        <v>283</v>
      </c>
      <c r="C196" s="247" t="str">
        <f>+VLOOKUP(A196,bd_lista!$A$3:$C$590,3,FALSE)</f>
        <v>Aduana Nacional</v>
      </c>
      <c r="D196" s="385" t="str">
        <f>+C196</f>
        <v>Aduana Nacional</v>
      </c>
      <c r="E196" s="247" t="s">
        <v>1304</v>
      </c>
      <c r="F196" s="243">
        <f ca="1">+IFERROR(INDEX('Hoja de Trabajo para listado'!$A$155:$Z$1048576,MATCH($A196,'Hoja de Trabajo para listado'!$A$155:$A$1048576,0),MATCH((CUADRO!F$5&amp;$E196),'Hoja de Trabajo para listado'!$A$151:$Z$151,0)),0)+IFERROR(INDEX('Hoja de Trabajo para listado'!$AB$155:$BA$1048576,MATCH($A196,'Hoja de Trabajo para listado'!$AB$155:$AB$1048576,0),MATCH((CUADRO!F$5&amp;$E196),'Hoja de Trabajo para listado'!$AB$151:$BA$151,0)),0)+IFERROR(INDEX('Hoja de Trabajo para listado'!$BC$155:$CB$1048576,MATCH($A196,'Hoja de Trabajo para listado'!$BC$155:$BC$1048576,0),MATCH((CUADRO!F$5&amp;$E196),'Hoja de Trabajo para listado'!$BC$151:$CB$151,0)),0)+IFERROR(INDEX('Hoja de Trabajo para listado'!$DE$153:$DG$274,MATCH($A196,'Hoja de Trabajo para listado'!$DE$153:$DE$1048576,0),MATCH((CUADRO!F$5&amp;$E196),'Hoja de Trabajo para listado'!$DE$151:$DG$151,0)),0)+IFERROR(INDEX('Hoja de Trabajo para listado'!$CD$155:$DC$1048576,MATCH($A196,'Hoja de Trabajo para listado'!$CD$155:$CD$1048576,0),MATCH((CUADRO!F$5&amp;$E196),'Hoja de Trabajo para listado'!$CD$151:$DC$151,0)),0)</f>
        <v>0</v>
      </c>
      <c r="G196" s="243">
        <f ca="1">+IFERROR(INDEX('Hoja de Trabajo para listado'!$A$155:$Z$1048576,MATCH($A196,'Hoja de Trabajo para listado'!$A$155:$A$1048576,0),MATCH((CUADRO!G$5&amp;$E196),'Hoja de Trabajo para listado'!$A$151:$Z$151,0)),0)+IFERROR(INDEX('Hoja de Trabajo para listado'!$AB$155:$BA$1048576,MATCH($A196,'Hoja de Trabajo para listado'!$AB$155:$AB$1048576,0),MATCH((CUADRO!G$5&amp;$E196),'Hoja de Trabajo para listado'!$AB$151:$BA$151,0)),0)+IFERROR(INDEX('Hoja de Trabajo para listado'!$BC$155:$CB$1048576,MATCH($A196,'Hoja de Trabajo para listado'!$BC$155:$BC$1048576,0),MATCH((CUADRO!G$5&amp;$E196),'Hoja de Trabajo para listado'!$BC$151:$CB$151,0)),0)+IFERROR(INDEX('Hoja de Trabajo para listado'!$DE$153:$DG$274,MATCH($A196,'Hoja de Trabajo para listado'!$DE$153:$DE$1048576,0),MATCH((CUADRO!G$5&amp;$E196),'Hoja de Trabajo para listado'!$DE$151:$DG$151,0)),0)+IFERROR(INDEX('Hoja de Trabajo para listado'!$CD$155:$DC$1048576,MATCH($A196,'Hoja de Trabajo para listado'!$CD$155:$CD$1048576,0),MATCH((CUADRO!G$5&amp;$E196),'Hoja de Trabajo para listado'!$CD$151:$DC$151,0)),0)</f>
        <v>0</v>
      </c>
      <c r="H196" s="243">
        <f ca="1">+IFERROR(INDEX('Hoja de Trabajo para listado'!$A$155:$Z$1048576,MATCH($A196,'Hoja de Trabajo para listado'!$A$155:$A$1048576,0),MATCH((CUADRO!H$5&amp;$E196),'Hoja de Trabajo para listado'!$A$151:$Z$151,0)),0)+IFERROR(INDEX('Hoja de Trabajo para listado'!$AB$155:$BA$1048576,MATCH($A196,'Hoja de Trabajo para listado'!$AB$155:$AB$1048576,0),MATCH((CUADRO!H$5&amp;$E196),'Hoja de Trabajo para listado'!$AB$151:$BA$151,0)),0)+IFERROR(INDEX('Hoja de Trabajo para listado'!$BC$155:$CB$1048576,MATCH($A196,'Hoja de Trabajo para listado'!$BC$155:$BC$1048576,0),MATCH((CUADRO!H$5&amp;$E196),'Hoja de Trabajo para listado'!$BC$151:$CB$151,0)),0)+IFERROR(INDEX('Hoja de Trabajo para listado'!$DE$153:$DG$274,MATCH($A196,'Hoja de Trabajo para listado'!$DE$153:$DE$1048576,0),MATCH((CUADRO!H$5&amp;$E196),'Hoja de Trabajo para listado'!$DE$151:$DG$151,0)),0)+IFERROR(INDEX('Hoja de Trabajo para listado'!$CD$155:$DC$1048576,MATCH($A196,'Hoja de Trabajo para listado'!$CD$155:$CD$1048576,0),MATCH((CUADRO!H$5&amp;$E196),'Hoja de Trabajo para listado'!$CD$151:$DC$151,0)),0)</f>
        <v>0</v>
      </c>
      <c r="I196" s="243">
        <f ca="1">+IFERROR(INDEX('Hoja de Trabajo para listado'!$A$155:$Z$1048576,MATCH($A196,'Hoja de Trabajo para listado'!$A$155:$A$1048576,0),MATCH((CUADRO!I$5&amp;$E196),'Hoja de Trabajo para listado'!$A$151:$Z$151,0)),0)+IFERROR(INDEX('Hoja de Trabajo para listado'!$AB$155:$BA$1048576,MATCH($A196,'Hoja de Trabajo para listado'!$AB$155:$AB$1048576,0),MATCH((CUADRO!I$5&amp;$E196),'Hoja de Trabajo para listado'!$AB$151:$BA$151,0)),0)+IFERROR(INDEX('Hoja de Trabajo para listado'!$BC$155:$CB$1048576,MATCH($A196,'Hoja de Trabajo para listado'!$BC$155:$BC$1048576,0),MATCH((CUADRO!I$5&amp;$E196),'Hoja de Trabajo para listado'!$BC$151:$CB$151,0)),0)+IFERROR(INDEX('Hoja de Trabajo para listado'!$DE$153:$DG$274,MATCH($A196,'Hoja de Trabajo para listado'!$DE$153:$DE$1048576,0),MATCH((CUADRO!I$5&amp;$E196),'Hoja de Trabajo para listado'!$DE$151:$DG$151,0)),0)+IFERROR(INDEX('Hoja de Trabajo para listado'!$CD$155:$DC$1048576,MATCH($A196,'Hoja de Trabajo para listado'!$CD$155:$CD$1048576,0),MATCH((CUADRO!I$5&amp;$E196),'Hoja de Trabajo para listado'!$CD$151:$DC$151,0)),0)</f>
        <v>0</v>
      </c>
      <c r="J196" s="243">
        <f ca="1">+IFERROR(INDEX('Hoja de Trabajo para listado'!$A$155:$Z$1048576,MATCH($A196,'Hoja de Trabajo para listado'!$A$155:$A$1048576,0),MATCH((CUADRO!J$5&amp;$E196),'Hoja de Trabajo para listado'!$A$151:$Z$151,0)),0)+IFERROR(INDEX('Hoja de Trabajo para listado'!$AB$155:$BA$1048576,MATCH($A196,'Hoja de Trabajo para listado'!$AB$155:$AB$1048576,0),MATCH((CUADRO!J$5&amp;$E196),'Hoja de Trabajo para listado'!$AB$151:$BA$151,0)),0)+IFERROR(INDEX('Hoja de Trabajo para listado'!$BC$155:$CB$1048576,MATCH($A196,'Hoja de Trabajo para listado'!$BC$155:$BC$1048576,0),MATCH((CUADRO!J$5&amp;$E196),'Hoja de Trabajo para listado'!$BC$151:$CB$151,0)),0)+IFERROR(INDEX('Hoja de Trabajo para listado'!$DE$153:$DG$274,MATCH($A196,'Hoja de Trabajo para listado'!$DE$153:$DE$1048576,0),MATCH((CUADRO!J$5&amp;$E196),'Hoja de Trabajo para listado'!$DE$151:$DG$151,0)),0)+IFERROR(INDEX('Hoja de Trabajo para listado'!$CD$155:$DC$1048576,MATCH($A196,'Hoja de Trabajo para listado'!$CD$155:$CD$1048576,0),MATCH((CUADRO!J$5&amp;$E196),'Hoja de Trabajo para listado'!$CD$151:$DC$151,0)),0)</f>
        <v>0</v>
      </c>
      <c r="K196" s="243">
        <f ca="1">+IFERROR(INDEX('Hoja de Trabajo para listado'!$A$155:$Z$1048576,MATCH($A196,'Hoja de Trabajo para listado'!$A$155:$A$1048576,0),MATCH((CUADRO!K$5&amp;$E196),'Hoja de Trabajo para listado'!$A$151:$Z$151,0)),0)+IFERROR(INDEX('Hoja de Trabajo para listado'!$AB$155:$BA$1048576,MATCH($A196,'Hoja de Trabajo para listado'!$AB$155:$AB$1048576,0),MATCH((CUADRO!K$5&amp;$E196),'Hoja de Trabajo para listado'!$AB$151:$BA$151,0)),0)+IFERROR(INDEX('Hoja de Trabajo para listado'!$BC$155:$CB$1048576,MATCH($A196,'Hoja de Trabajo para listado'!$BC$155:$BC$1048576,0),MATCH((CUADRO!K$5&amp;$E196),'Hoja de Trabajo para listado'!$BC$151:$CB$151,0)),0)+IFERROR(INDEX('Hoja de Trabajo para listado'!$DE$153:$DG$274,MATCH($A196,'Hoja de Trabajo para listado'!$DE$153:$DE$1048576,0),MATCH((CUADRO!K$5&amp;$E196),'Hoja de Trabajo para listado'!$DE$151:$DG$151,0)),0)+IFERROR(INDEX('Hoja de Trabajo para listado'!$CD$155:$DC$1048576,MATCH($A196,'Hoja de Trabajo para listado'!$CD$155:$CD$1048576,0),MATCH((CUADRO!K$5&amp;$E196),'Hoja de Trabajo para listado'!$CD$151:$DC$151,0)),0)</f>
        <v>0</v>
      </c>
      <c r="L196" s="243">
        <f ca="1">+IFERROR(INDEX('Hoja de Trabajo para listado'!$A$155:$Z$1048576,MATCH($A196,'Hoja de Trabajo para listado'!$A$155:$A$1048576,0),MATCH((CUADRO!L$5&amp;$E196),'Hoja de Trabajo para listado'!$A$151:$Z$151,0)),0)+IFERROR(INDEX('Hoja de Trabajo para listado'!$AB$155:$BA$1048576,MATCH($A196,'Hoja de Trabajo para listado'!$AB$155:$AB$1048576,0),MATCH((CUADRO!L$5&amp;$E196),'Hoja de Trabajo para listado'!$AB$151:$BA$151,0)),0)+IFERROR(INDEX('Hoja de Trabajo para listado'!$BC$155:$CB$1048576,MATCH($A196,'Hoja de Trabajo para listado'!$BC$155:$BC$1048576,0),MATCH((CUADRO!L$5&amp;$E196),'Hoja de Trabajo para listado'!$BC$151:$CB$151,0)),0)+IFERROR(INDEX('Hoja de Trabajo para listado'!$DE$153:$DG$274,MATCH($A196,'Hoja de Trabajo para listado'!$DE$153:$DE$1048576,0),MATCH((CUADRO!L$5&amp;$E196),'Hoja de Trabajo para listado'!$DE$151:$DG$151,0)),0)+IFERROR(INDEX('Hoja de Trabajo para listado'!$CD$155:$DC$1048576,MATCH($A196,'Hoja de Trabajo para listado'!$CD$155:$CD$1048576,0),MATCH((CUADRO!L$5&amp;$E196),'Hoja de Trabajo para listado'!$CD$151:$DC$151,0)),0)</f>
        <v>0</v>
      </c>
      <c r="M196" s="243">
        <f ca="1">+IFERROR(INDEX('Hoja de Trabajo para listado'!$A$155:$Z$1048576,MATCH($A196,'Hoja de Trabajo para listado'!$A$155:$A$1048576,0),MATCH((CUADRO!M$5&amp;$E196),'Hoja de Trabajo para listado'!$A$151:$Z$151,0)),0)+IFERROR(INDEX('Hoja de Trabajo para listado'!$AB$155:$BA$1048576,MATCH($A196,'Hoja de Trabajo para listado'!$AB$155:$AB$1048576,0),MATCH((CUADRO!M$5&amp;$E196),'Hoja de Trabajo para listado'!$AB$151:$BA$151,0)),0)+IFERROR(INDEX('Hoja de Trabajo para listado'!$BC$155:$CB$1048576,MATCH($A196,'Hoja de Trabajo para listado'!$BC$155:$BC$1048576,0),MATCH((CUADRO!M$5&amp;$E196),'Hoja de Trabajo para listado'!$BC$151:$CB$151,0)),0)+IFERROR(INDEX('Hoja de Trabajo para listado'!$DE$153:$DG$274,MATCH($A196,'Hoja de Trabajo para listado'!$DE$153:$DE$1048576,0),MATCH((CUADRO!M$5&amp;$E196),'Hoja de Trabajo para listado'!$DE$151:$DG$151,0)),0)+IFERROR(INDEX('Hoja de Trabajo para listado'!$CD$155:$DC$1048576,MATCH($A196,'Hoja de Trabajo para listado'!$CD$155:$CD$1048576,0),MATCH((CUADRO!M$5&amp;$E196),'Hoja de Trabajo para listado'!$CD$151:$DC$151,0)),0)</f>
        <v>0</v>
      </c>
      <c r="N196" s="243">
        <f ca="1">+IFERROR(INDEX('Hoja de Trabajo para listado'!$A$155:$Z$1048576,MATCH($A196,'Hoja de Trabajo para listado'!$A$155:$A$1048576,0),MATCH((CUADRO!N$5&amp;$E196),'Hoja de Trabajo para listado'!$A$151:$Z$151,0)),0)+IFERROR(INDEX('Hoja de Trabajo para listado'!$AB$155:$BA$1048576,MATCH($A196,'Hoja de Trabajo para listado'!$AB$155:$AB$1048576,0),MATCH((CUADRO!N$5&amp;$E196),'Hoja de Trabajo para listado'!$AB$151:$BA$151,0)),0)+IFERROR(INDEX('Hoja de Trabajo para listado'!$BC$155:$CB$1048576,MATCH($A196,'Hoja de Trabajo para listado'!$BC$155:$BC$1048576,0),MATCH((CUADRO!N$5&amp;$E196),'Hoja de Trabajo para listado'!$BC$151:$CB$151,0)),0)+IFERROR(INDEX('Hoja de Trabajo para listado'!$DE$153:$DG$274,MATCH($A196,'Hoja de Trabajo para listado'!$DE$153:$DE$1048576,0),MATCH((CUADRO!N$5&amp;$E196),'Hoja de Trabajo para listado'!$DE$151:$DG$151,0)),0)+IFERROR(INDEX('Hoja de Trabajo para listado'!$CD$155:$DC$1048576,MATCH($A196,'Hoja de Trabajo para listado'!$CD$155:$CD$1048576,0),MATCH((CUADRO!N$5&amp;$E196),'Hoja de Trabajo para listado'!$CD$151:$DC$151,0)),0)</f>
        <v>0</v>
      </c>
      <c r="O196" s="243">
        <f ca="1">+IFERROR(INDEX('Hoja de Trabajo para listado'!$A$155:$Z$1048576,MATCH($A196,'Hoja de Trabajo para listado'!$A$155:$A$1048576,0),MATCH((CUADRO!O$5&amp;$E196),'Hoja de Trabajo para listado'!$A$151:$Z$151,0)),0)+IFERROR(INDEX('Hoja de Trabajo para listado'!$AB$155:$BA$1048576,MATCH($A196,'Hoja de Trabajo para listado'!$AB$155:$AB$1048576,0),MATCH((CUADRO!O$5&amp;$E196),'Hoja de Trabajo para listado'!$AB$151:$BA$151,0)),0)+IFERROR(INDEX('Hoja de Trabajo para listado'!$BC$155:$CB$1048576,MATCH($A196,'Hoja de Trabajo para listado'!$BC$155:$BC$1048576,0),MATCH((CUADRO!O$5&amp;$E196),'Hoja de Trabajo para listado'!$BC$151:$CB$151,0)),0)+IFERROR(INDEX('Hoja de Trabajo para listado'!$DE$153:$DG$274,MATCH($A196,'Hoja de Trabajo para listado'!$DE$153:$DE$1048576,0),MATCH((CUADRO!O$5&amp;$E196),'Hoja de Trabajo para listado'!$DE$151:$DG$151,0)),0)+IFERROR(INDEX('Hoja de Trabajo para listado'!$CD$155:$DC$1048576,MATCH($A196,'Hoja de Trabajo para listado'!$CD$155:$CD$1048576,0),MATCH((CUADRO!O$5&amp;$E196),'Hoja de Trabajo para listado'!$CD$151:$DC$151,0)),0)</f>
        <v>0</v>
      </c>
      <c r="P196" s="243">
        <f ca="1">+IFERROR(INDEX('Hoja de Trabajo para listado'!$A$155:$Z$1048576,MATCH($A196,'Hoja de Trabajo para listado'!$A$155:$A$1048576,0),MATCH((CUADRO!P$5&amp;$E196),'Hoja de Trabajo para listado'!$A$151:$Z$151,0)),0)+IFERROR(INDEX('Hoja de Trabajo para listado'!$AB$155:$BA$1048576,MATCH($A196,'Hoja de Trabajo para listado'!$AB$155:$AB$1048576,0),MATCH((CUADRO!P$5&amp;$E196),'Hoja de Trabajo para listado'!$AB$151:$BA$151,0)),0)+IFERROR(INDEX('Hoja de Trabajo para listado'!$BC$155:$CB$1048576,MATCH($A196,'Hoja de Trabajo para listado'!$BC$155:$BC$1048576,0),MATCH((CUADRO!P$5&amp;$E196),'Hoja de Trabajo para listado'!$BC$151:$CB$151,0)),0)+IFERROR(INDEX('Hoja de Trabajo para listado'!$DE$153:$DG$274,MATCH($A196,'Hoja de Trabajo para listado'!$DE$153:$DE$1048576,0),MATCH((CUADRO!P$5&amp;$E196),'Hoja de Trabajo para listado'!$DE$151:$DG$151,0)),0)+IFERROR(INDEX('Hoja de Trabajo para listado'!$CD$155:$DC$1048576,MATCH($A196,'Hoja de Trabajo para listado'!$CD$155:$CD$1048576,0),MATCH((CUADRO!P$5&amp;$E196),'Hoja de Trabajo para listado'!$CD$151:$DC$151,0)),0)</f>
        <v>0</v>
      </c>
      <c r="Q196" s="243">
        <f ca="1">+IFERROR(INDEX('Hoja de Trabajo para listado'!$A$155:$Z$1048576,MATCH($A196,'Hoja de Trabajo para listado'!$A$155:$A$1048576,0),MATCH((CUADRO!Q$5&amp;$E196),'Hoja de Trabajo para listado'!$A$151:$Z$151,0)),0)+IFERROR(INDEX('Hoja de Trabajo para listado'!$AB$155:$BA$1048576,MATCH($A196,'Hoja de Trabajo para listado'!$AB$155:$AB$1048576,0),MATCH((CUADRO!Q$5&amp;$E196),'Hoja de Trabajo para listado'!$AB$151:$BA$151,0)),0)+IFERROR(INDEX('Hoja de Trabajo para listado'!$BC$155:$CB$1048576,MATCH($A196,'Hoja de Trabajo para listado'!$BC$155:$BC$1048576,0),MATCH((CUADRO!Q$5&amp;$E196),'Hoja de Trabajo para listado'!$BC$151:$CB$151,0)),0)+IFERROR(INDEX('Hoja de Trabajo para listado'!$DE$153:$DG$274,MATCH($A196,'Hoja de Trabajo para listado'!$DE$153:$DE$1048576,0),MATCH((CUADRO!Q$5&amp;$E196),'Hoja de Trabajo para listado'!$DE$151:$DG$151,0)),0)+IFERROR(INDEX('Hoja de Trabajo para listado'!$CD$155:$DC$1048576,MATCH($A196,'Hoja de Trabajo para listado'!$CD$155:$CD$1048576,0),MATCH((CUADRO!Q$5&amp;$E196),'Hoja de Trabajo para listado'!$CD$151:$DC$151,0)),0)</f>
        <v>0</v>
      </c>
      <c r="R196" s="243">
        <f t="shared" ca="1" si="7"/>
        <v>0</v>
      </c>
      <c r="S196" s="243"/>
      <c r="T196" s="243">
        <f ca="1">+T197</f>
        <v>20251454.449999999</v>
      </c>
      <c r="U196" s="242">
        <f t="shared" si="8"/>
        <v>1</v>
      </c>
      <c r="V196" s="333" t="str">
        <f>+VLOOKUP(A196,bd_lista!$A$3:$E$590,5,FALSE)</f>
        <v>Instituciones Descentralizadas</v>
      </c>
      <c r="W196" s="383" t="str">
        <f>+V196</f>
        <v>Instituciones Descentralizadas</v>
      </c>
      <c r="X196" s="242">
        <f>+VLOOKUP(A196,[3]Sheet1!$A$13:$D$744,4,FALSE)</f>
        <v>35</v>
      </c>
      <c r="Y196" s="242" t="str">
        <f>+VLOOKUP(X196,bd_lista!$A$3:$C$590,3,FALSE)</f>
        <v>Ministerio de Economía y Finanzas Públicas</v>
      </c>
      <c r="Z196" s="294">
        <f>+X196</f>
        <v>35</v>
      </c>
      <c r="AA196" s="319" t="str">
        <f>+Y196</f>
        <v>Ministerio de Economía y Finanzas Públicas</v>
      </c>
    </row>
    <row r="197" spans="1:27" ht="15" customHeight="1">
      <c r="A197" s="32">
        <v>283</v>
      </c>
      <c r="B197" s="389"/>
      <c r="C197" s="333" t="str">
        <f>+VLOOKUP(A197,bd_lista!$A$3:$C$590,3,FALSE)</f>
        <v>Aduana Nacional</v>
      </c>
      <c r="D197" s="386"/>
      <c r="E197" s="333" t="s">
        <v>1305</v>
      </c>
      <c r="F197" s="245">
        <f ca="1">+IFERROR(INDEX('Hoja de Trabajo para listado'!$A$155:$Z$1048576,MATCH($A197,'Hoja de Trabajo para listado'!$A$155:$A$1048576,0),MATCH((CUADRO!F$5&amp;$E197),'Hoja de Trabajo para listado'!$A$151:$Z$151,0)),0)+IFERROR(INDEX('Hoja de Trabajo para listado'!$AB$155:$BA$1048576,MATCH($A197,'Hoja de Trabajo para listado'!$AB$155:$AB$1048576,0),MATCH((CUADRO!F$5&amp;$E197),'Hoja de Trabajo para listado'!$AB$151:$BA$151,0)),0)+IFERROR(INDEX('Hoja de Trabajo para listado'!$BC$155:$CB$1048576,MATCH($A197,'Hoja de Trabajo para listado'!$BC$155:$BC$1048576,0),MATCH((CUADRO!F$5&amp;$E197),'Hoja de Trabajo para listado'!$BC$151:$CB$151,0)),0)+IFERROR(INDEX('Hoja de Trabajo para listado'!$DE$153:$DG$274,MATCH($A197,'Hoja de Trabajo para listado'!$DE$153:$DE$1048576,0),MATCH((CUADRO!F$5&amp;$E197),'Hoja de Trabajo para listado'!$DE$151:$DG$151,0)),0)+IFERROR(INDEX('Hoja de Trabajo para listado'!$CD$155:$DC$1048576,MATCH($A197,'Hoja de Trabajo para listado'!$CD$155:$CD$1048576,0),MATCH((CUADRO!F$5&amp;$E197),'Hoja de Trabajo para listado'!$CD$151:$DC$151,0)),0)</f>
        <v>1610.7</v>
      </c>
      <c r="G197" s="245">
        <f ca="1">+IFERROR(INDEX('Hoja de Trabajo para listado'!$A$155:$Z$1048576,MATCH($A197,'Hoja de Trabajo para listado'!$A$155:$A$1048576,0),MATCH((CUADRO!G$5&amp;$E197),'Hoja de Trabajo para listado'!$A$151:$Z$151,0)),0)+IFERROR(INDEX('Hoja de Trabajo para listado'!$AB$155:$BA$1048576,MATCH($A197,'Hoja de Trabajo para listado'!$AB$155:$AB$1048576,0),MATCH((CUADRO!G$5&amp;$E197),'Hoja de Trabajo para listado'!$AB$151:$BA$151,0)),0)+IFERROR(INDEX('Hoja de Trabajo para listado'!$BC$155:$CB$1048576,MATCH($A197,'Hoja de Trabajo para listado'!$BC$155:$BC$1048576,0),MATCH((CUADRO!G$5&amp;$E197),'Hoja de Trabajo para listado'!$BC$151:$CB$151,0)),0)+IFERROR(INDEX('Hoja de Trabajo para listado'!$DE$153:$DG$274,MATCH($A197,'Hoja de Trabajo para listado'!$DE$153:$DE$1048576,0),MATCH((CUADRO!G$5&amp;$E197),'Hoja de Trabajo para listado'!$DE$151:$DG$151,0)),0)+IFERROR(INDEX('Hoja de Trabajo para listado'!$CD$155:$DC$1048576,MATCH($A197,'Hoja de Trabajo para listado'!$CD$155:$CD$1048576,0),MATCH((CUADRO!G$5&amp;$E197),'Hoja de Trabajo para listado'!$CD$151:$DC$151,0)),0)</f>
        <v>20249843.75</v>
      </c>
      <c r="H197" s="245">
        <f ca="1">+IFERROR(INDEX('Hoja de Trabajo para listado'!$A$155:$Z$1048576,MATCH($A197,'Hoja de Trabajo para listado'!$A$155:$A$1048576,0),MATCH((CUADRO!H$5&amp;$E197),'Hoja de Trabajo para listado'!$A$151:$Z$151,0)),0)+IFERROR(INDEX('Hoja de Trabajo para listado'!$AB$155:$BA$1048576,MATCH($A197,'Hoja de Trabajo para listado'!$AB$155:$AB$1048576,0),MATCH((CUADRO!H$5&amp;$E197),'Hoja de Trabajo para listado'!$AB$151:$BA$151,0)),0)+IFERROR(INDEX('Hoja de Trabajo para listado'!$BC$155:$CB$1048576,MATCH($A197,'Hoja de Trabajo para listado'!$BC$155:$BC$1048576,0),MATCH((CUADRO!H$5&amp;$E197),'Hoja de Trabajo para listado'!$BC$151:$CB$151,0)),0)+IFERROR(INDEX('Hoja de Trabajo para listado'!$DE$153:$DG$274,MATCH($A197,'Hoja de Trabajo para listado'!$DE$153:$DE$1048576,0),MATCH((CUADRO!H$5&amp;$E197),'Hoja de Trabajo para listado'!$DE$151:$DG$151,0)),0)+IFERROR(INDEX('Hoja de Trabajo para listado'!$CD$155:$DC$1048576,MATCH($A197,'Hoja de Trabajo para listado'!$CD$155:$CD$1048576,0),MATCH((CUADRO!H$5&amp;$E197),'Hoja de Trabajo para listado'!$CD$151:$DC$151,0)),0)</f>
        <v>0</v>
      </c>
      <c r="I197" s="245">
        <f ca="1">+IFERROR(INDEX('Hoja de Trabajo para listado'!$A$155:$Z$1048576,MATCH($A197,'Hoja de Trabajo para listado'!$A$155:$A$1048576,0),MATCH((CUADRO!I$5&amp;$E197),'Hoja de Trabajo para listado'!$A$151:$Z$151,0)),0)+IFERROR(INDEX('Hoja de Trabajo para listado'!$AB$155:$BA$1048576,MATCH($A197,'Hoja de Trabajo para listado'!$AB$155:$AB$1048576,0),MATCH((CUADRO!I$5&amp;$E197),'Hoja de Trabajo para listado'!$AB$151:$BA$151,0)),0)+IFERROR(INDEX('Hoja de Trabajo para listado'!$BC$155:$CB$1048576,MATCH($A197,'Hoja de Trabajo para listado'!$BC$155:$BC$1048576,0),MATCH((CUADRO!I$5&amp;$E197),'Hoja de Trabajo para listado'!$BC$151:$CB$151,0)),0)+IFERROR(INDEX('Hoja de Trabajo para listado'!$DE$153:$DG$274,MATCH($A197,'Hoja de Trabajo para listado'!$DE$153:$DE$1048576,0),MATCH((CUADRO!I$5&amp;$E197),'Hoja de Trabajo para listado'!$DE$151:$DG$151,0)),0)+IFERROR(INDEX('Hoja de Trabajo para listado'!$CD$155:$DC$1048576,MATCH($A197,'Hoja de Trabajo para listado'!$CD$155:$CD$1048576,0),MATCH((CUADRO!I$5&amp;$E197),'Hoja de Trabajo para listado'!$CD$151:$DC$151,0)),0)</f>
        <v>0</v>
      </c>
      <c r="J197" s="245">
        <f ca="1">+IFERROR(INDEX('Hoja de Trabajo para listado'!$A$155:$Z$1048576,MATCH($A197,'Hoja de Trabajo para listado'!$A$155:$A$1048576,0),MATCH((CUADRO!J$5&amp;$E197),'Hoja de Trabajo para listado'!$A$151:$Z$151,0)),0)+IFERROR(INDEX('Hoja de Trabajo para listado'!$AB$155:$BA$1048576,MATCH($A197,'Hoja de Trabajo para listado'!$AB$155:$AB$1048576,0),MATCH((CUADRO!J$5&amp;$E197),'Hoja de Trabajo para listado'!$AB$151:$BA$151,0)),0)+IFERROR(INDEX('Hoja de Trabajo para listado'!$BC$155:$CB$1048576,MATCH($A197,'Hoja de Trabajo para listado'!$BC$155:$BC$1048576,0),MATCH((CUADRO!J$5&amp;$E197),'Hoja de Trabajo para listado'!$BC$151:$CB$151,0)),0)+IFERROR(INDEX('Hoja de Trabajo para listado'!$DE$153:$DG$274,MATCH($A197,'Hoja de Trabajo para listado'!$DE$153:$DE$1048576,0),MATCH((CUADRO!J$5&amp;$E197),'Hoja de Trabajo para listado'!$DE$151:$DG$151,0)),0)+IFERROR(INDEX('Hoja de Trabajo para listado'!$CD$155:$DC$1048576,MATCH($A197,'Hoja de Trabajo para listado'!$CD$155:$CD$1048576,0),MATCH((CUADRO!J$5&amp;$E197),'Hoja de Trabajo para listado'!$CD$151:$DC$151,0)),0)</f>
        <v>0</v>
      </c>
      <c r="K197" s="245">
        <f ca="1">+IFERROR(INDEX('Hoja de Trabajo para listado'!$A$155:$Z$1048576,MATCH($A197,'Hoja de Trabajo para listado'!$A$155:$A$1048576,0),MATCH((CUADRO!K$5&amp;$E197),'Hoja de Trabajo para listado'!$A$151:$Z$151,0)),0)+IFERROR(INDEX('Hoja de Trabajo para listado'!$AB$155:$BA$1048576,MATCH($A197,'Hoja de Trabajo para listado'!$AB$155:$AB$1048576,0),MATCH((CUADRO!K$5&amp;$E197),'Hoja de Trabajo para listado'!$AB$151:$BA$151,0)),0)+IFERROR(INDEX('Hoja de Trabajo para listado'!$BC$155:$CB$1048576,MATCH($A197,'Hoja de Trabajo para listado'!$BC$155:$BC$1048576,0),MATCH((CUADRO!K$5&amp;$E197),'Hoja de Trabajo para listado'!$BC$151:$CB$151,0)),0)+IFERROR(INDEX('Hoja de Trabajo para listado'!$DE$153:$DG$274,MATCH($A197,'Hoja de Trabajo para listado'!$DE$153:$DE$1048576,0),MATCH((CUADRO!K$5&amp;$E197),'Hoja de Trabajo para listado'!$DE$151:$DG$151,0)),0)+IFERROR(INDEX('Hoja de Trabajo para listado'!$CD$155:$DC$1048576,MATCH($A197,'Hoja de Trabajo para listado'!$CD$155:$CD$1048576,0),MATCH((CUADRO!K$5&amp;$E197),'Hoja de Trabajo para listado'!$CD$151:$DC$151,0)),0)</f>
        <v>0</v>
      </c>
      <c r="L197" s="245">
        <f ca="1">+IFERROR(INDEX('Hoja de Trabajo para listado'!$A$155:$Z$1048576,MATCH($A197,'Hoja de Trabajo para listado'!$A$155:$A$1048576,0),MATCH((CUADRO!L$5&amp;$E197),'Hoja de Trabajo para listado'!$A$151:$Z$151,0)),0)+IFERROR(INDEX('Hoja de Trabajo para listado'!$AB$155:$BA$1048576,MATCH($A197,'Hoja de Trabajo para listado'!$AB$155:$AB$1048576,0),MATCH((CUADRO!L$5&amp;$E197),'Hoja de Trabajo para listado'!$AB$151:$BA$151,0)),0)+IFERROR(INDEX('Hoja de Trabajo para listado'!$BC$155:$CB$1048576,MATCH($A197,'Hoja de Trabajo para listado'!$BC$155:$BC$1048576,0),MATCH((CUADRO!L$5&amp;$E197),'Hoja de Trabajo para listado'!$BC$151:$CB$151,0)),0)+IFERROR(INDEX('Hoja de Trabajo para listado'!$DE$153:$DG$274,MATCH($A197,'Hoja de Trabajo para listado'!$DE$153:$DE$1048576,0),MATCH((CUADRO!L$5&amp;$E197),'Hoja de Trabajo para listado'!$DE$151:$DG$151,0)),0)+IFERROR(INDEX('Hoja de Trabajo para listado'!$CD$155:$DC$1048576,MATCH($A197,'Hoja de Trabajo para listado'!$CD$155:$CD$1048576,0),MATCH((CUADRO!L$5&amp;$E197),'Hoja de Trabajo para listado'!$CD$151:$DC$151,0)),0)</f>
        <v>0</v>
      </c>
      <c r="M197" s="245">
        <f ca="1">+IFERROR(INDEX('Hoja de Trabajo para listado'!$A$155:$Z$1048576,MATCH($A197,'Hoja de Trabajo para listado'!$A$155:$A$1048576,0),MATCH((CUADRO!M$5&amp;$E197),'Hoja de Trabajo para listado'!$A$151:$Z$151,0)),0)+IFERROR(INDEX('Hoja de Trabajo para listado'!$AB$155:$BA$1048576,MATCH($A197,'Hoja de Trabajo para listado'!$AB$155:$AB$1048576,0),MATCH((CUADRO!M$5&amp;$E197),'Hoja de Trabajo para listado'!$AB$151:$BA$151,0)),0)+IFERROR(INDEX('Hoja de Trabajo para listado'!$BC$155:$CB$1048576,MATCH($A197,'Hoja de Trabajo para listado'!$BC$155:$BC$1048576,0),MATCH((CUADRO!M$5&amp;$E197),'Hoja de Trabajo para listado'!$BC$151:$CB$151,0)),0)+IFERROR(INDEX('Hoja de Trabajo para listado'!$DE$153:$DG$274,MATCH($A197,'Hoja de Trabajo para listado'!$DE$153:$DE$1048576,0),MATCH((CUADRO!M$5&amp;$E197),'Hoja de Trabajo para listado'!$DE$151:$DG$151,0)),0)+IFERROR(INDEX('Hoja de Trabajo para listado'!$CD$155:$DC$1048576,MATCH($A197,'Hoja de Trabajo para listado'!$CD$155:$CD$1048576,0),MATCH((CUADRO!M$5&amp;$E197),'Hoja de Trabajo para listado'!$CD$151:$DC$151,0)),0)</f>
        <v>0</v>
      </c>
      <c r="N197" s="245">
        <f ca="1">+IFERROR(INDEX('Hoja de Trabajo para listado'!$A$155:$Z$1048576,MATCH($A197,'Hoja de Trabajo para listado'!$A$155:$A$1048576,0),MATCH((CUADRO!N$5&amp;$E197),'Hoja de Trabajo para listado'!$A$151:$Z$151,0)),0)+IFERROR(INDEX('Hoja de Trabajo para listado'!$AB$155:$BA$1048576,MATCH($A197,'Hoja de Trabajo para listado'!$AB$155:$AB$1048576,0),MATCH((CUADRO!N$5&amp;$E197),'Hoja de Trabajo para listado'!$AB$151:$BA$151,0)),0)+IFERROR(INDEX('Hoja de Trabajo para listado'!$BC$155:$CB$1048576,MATCH($A197,'Hoja de Trabajo para listado'!$BC$155:$BC$1048576,0),MATCH((CUADRO!N$5&amp;$E197),'Hoja de Trabajo para listado'!$BC$151:$CB$151,0)),0)+IFERROR(INDEX('Hoja de Trabajo para listado'!$DE$153:$DG$274,MATCH($A197,'Hoja de Trabajo para listado'!$DE$153:$DE$1048576,0),MATCH((CUADRO!N$5&amp;$E197),'Hoja de Trabajo para listado'!$DE$151:$DG$151,0)),0)+IFERROR(INDEX('Hoja de Trabajo para listado'!$CD$155:$DC$1048576,MATCH($A197,'Hoja de Trabajo para listado'!$CD$155:$CD$1048576,0),MATCH((CUADRO!N$5&amp;$E197),'Hoja de Trabajo para listado'!$CD$151:$DC$151,0)),0)</f>
        <v>0</v>
      </c>
      <c r="O197" s="245">
        <f ca="1">+IFERROR(INDEX('Hoja de Trabajo para listado'!$A$155:$Z$1048576,MATCH($A197,'Hoja de Trabajo para listado'!$A$155:$A$1048576,0),MATCH((CUADRO!O$5&amp;$E197),'Hoja de Trabajo para listado'!$A$151:$Z$151,0)),0)+IFERROR(INDEX('Hoja de Trabajo para listado'!$AB$155:$BA$1048576,MATCH($A197,'Hoja de Trabajo para listado'!$AB$155:$AB$1048576,0),MATCH((CUADRO!O$5&amp;$E197),'Hoja de Trabajo para listado'!$AB$151:$BA$151,0)),0)+IFERROR(INDEX('Hoja de Trabajo para listado'!$BC$155:$CB$1048576,MATCH($A197,'Hoja de Trabajo para listado'!$BC$155:$BC$1048576,0),MATCH((CUADRO!O$5&amp;$E197),'Hoja de Trabajo para listado'!$BC$151:$CB$151,0)),0)+IFERROR(INDEX('Hoja de Trabajo para listado'!$DE$153:$DG$274,MATCH($A197,'Hoja de Trabajo para listado'!$DE$153:$DE$1048576,0),MATCH((CUADRO!O$5&amp;$E197),'Hoja de Trabajo para listado'!$DE$151:$DG$151,0)),0)+IFERROR(INDEX('Hoja de Trabajo para listado'!$CD$155:$DC$1048576,MATCH($A197,'Hoja de Trabajo para listado'!$CD$155:$CD$1048576,0),MATCH((CUADRO!O$5&amp;$E197),'Hoja de Trabajo para listado'!$CD$151:$DC$151,0)),0)</f>
        <v>0</v>
      </c>
      <c r="P197" s="245">
        <f ca="1">+IFERROR(INDEX('Hoja de Trabajo para listado'!$A$155:$Z$1048576,MATCH($A197,'Hoja de Trabajo para listado'!$A$155:$A$1048576,0),MATCH((CUADRO!P$5&amp;$E197),'Hoja de Trabajo para listado'!$A$151:$Z$151,0)),0)+IFERROR(INDEX('Hoja de Trabajo para listado'!$AB$155:$BA$1048576,MATCH($A197,'Hoja de Trabajo para listado'!$AB$155:$AB$1048576,0),MATCH((CUADRO!P$5&amp;$E197),'Hoja de Trabajo para listado'!$AB$151:$BA$151,0)),0)+IFERROR(INDEX('Hoja de Trabajo para listado'!$BC$155:$CB$1048576,MATCH($A197,'Hoja de Trabajo para listado'!$BC$155:$BC$1048576,0),MATCH((CUADRO!P$5&amp;$E197),'Hoja de Trabajo para listado'!$BC$151:$CB$151,0)),0)+IFERROR(INDEX('Hoja de Trabajo para listado'!$DE$153:$DG$274,MATCH($A197,'Hoja de Trabajo para listado'!$DE$153:$DE$1048576,0),MATCH((CUADRO!P$5&amp;$E197),'Hoja de Trabajo para listado'!$DE$151:$DG$151,0)),0)+IFERROR(INDEX('Hoja de Trabajo para listado'!$CD$155:$DC$1048576,MATCH($A197,'Hoja de Trabajo para listado'!$CD$155:$CD$1048576,0),MATCH((CUADRO!P$5&amp;$E197),'Hoja de Trabajo para listado'!$CD$151:$DC$151,0)),0)</f>
        <v>0</v>
      </c>
      <c r="Q197" s="245">
        <f ca="1">+IFERROR(INDEX('Hoja de Trabajo para listado'!$A$155:$Z$1048576,MATCH($A197,'Hoja de Trabajo para listado'!$A$155:$A$1048576,0),MATCH((CUADRO!Q$5&amp;$E197),'Hoja de Trabajo para listado'!$A$151:$Z$151,0)),0)+IFERROR(INDEX('Hoja de Trabajo para listado'!$AB$155:$BA$1048576,MATCH($A197,'Hoja de Trabajo para listado'!$AB$155:$AB$1048576,0),MATCH((CUADRO!Q$5&amp;$E197),'Hoja de Trabajo para listado'!$AB$151:$BA$151,0)),0)+IFERROR(INDEX('Hoja de Trabajo para listado'!$BC$155:$CB$1048576,MATCH($A197,'Hoja de Trabajo para listado'!$BC$155:$BC$1048576,0),MATCH((CUADRO!Q$5&amp;$E197),'Hoja de Trabajo para listado'!$BC$151:$CB$151,0)),0)+IFERROR(INDEX('Hoja de Trabajo para listado'!$DE$153:$DG$274,MATCH($A197,'Hoja de Trabajo para listado'!$DE$153:$DE$1048576,0),MATCH((CUADRO!Q$5&amp;$E197),'Hoja de Trabajo para listado'!$DE$151:$DG$151,0)),0)+IFERROR(INDEX('Hoja de Trabajo para listado'!$CD$155:$DC$1048576,MATCH($A197,'Hoja de Trabajo para listado'!$CD$155:$CD$1048576,0),MATCH((CUADRO!Q$5&amp;$E197),'Hoja de Trabajo para listado'!$CD$151:$DC$151,0)),0)</f>
        <v>0</v>
      </c>
      <c r="R197" s="245">
        <f t="shared" ca="1" si="7"/>
        <v>20251454.449999999</v>
      </c>
      <c r="S197" s="245">
        <f ca="1">+R196+R197</f>
        <v>20251454.449999999</v>
      </c>
      <c r="T197" s="245">
        <f ca="1">+S197</f>
        <v>20251454.449999999</v>
      </c>
      <c r="U197" s="244">
        <f t="shared" si="8"/>
        <v>2</v>
      </c>
      <c r="V197" s="333" t="str">
        <f>+VLOOKUP(A197,bd_lista!$A$3:$E$590,5,FALSE)</f>
        <v>Instituciones Descentralizadas</v>
      </c>
      <c r="W197" s="384"/>
      <c r="X197" s="242">
        <f>+VLOOKUP(A197,[3]Sheet1!$A$13:$D$744,4,FALSE)</f>
        <v>35</v>
      </c>
      <c r="Y197" s="242" t="str">
        <f>+VLOOKUP(X197,bd_lista!$A$3:$C$590,3,FALSE)</f>
        <v>Ministerio de Economía y Finanzas Públicas</v>
      </c>
      <c r="Z197" s="292"/>
      <c r="AA197" s="321"/>
    </row>
    <row r="198" spans="1:27" ht="15" customHeight="1">
      <c r="A198" s="251">
        <v>287</v>
      </c>
      <c r="B198" s="388">
        <f>+A198</f>
        <v>287</v>
      </c>
      <c r="C198" s="247" t="str">
        <f>+VLOOKUP(A198,bd_lista!$A$3:$C$590,3,FALSE)</f>
        <v>Fondo Nacional de Inversión Productiva y Social</v>
      </c>
      <c r="D198" s="385" t="str">
        <f>+C198</f>
        <v>Fondo Nacional de Inversión Productiva y Social</v>
      </c>
      <c r="E198" s="247" t="s">
        <v>1304</v>
      </c>
      <c r="F198" s="243">
        <f ca="1">+IFERROR(INDEX('Hoja de Trabajo para listado'!$A$155:$Z$1048576,MATCH($A198,'Hoja de Trabajo para listado'!$A$155:$A$1048576,0),MATCH((CUADRO!F$5&amp;$E198),'Hoja de Trabajo para listado'!$A$151:$Z$151,0)),0)+IFERROR(INDEX('Hoja de Trabajo para listado'!$AB$155:$BA$1048576,MATCH($A198,'Hoja de Trabajo para listado'!$AB$155:$AB$1048576,0),MATCH((CUADRO!F$5&amp;$E198),'Hoja de Trabajo para listado'!$AB$151:$BA$151,0)),0)+IFERROR(INDEX('Hoja de Trabajo para listado'!$BC$155:$CB$1048576,MATCH($A198,'Hoja de Trabajo para listado'!$BC$155:$BC$1048576,0),MATCH((CUADRO!F$5&amp;$E198),'Hoja de Trabajo para listado'!$BC$151:$CB$151,0)),0)+IFERROR(INDEX('Hoja de Trabajo para listado'!$DE$153:$DG$274,MATCH($A198,'Hoja de Trabajo para listado'!$DE$153:$DE$1048576,0),MATCH((CUADRO!F$5&amp;$E198),'Hoja de Trabajo para listado'!$DE$151:$DG$151,0)),0)+IFERROR(INDEX('Hoja de Trabajo para listado'!$CD$155:$DC$1048576,MATCH($A198,'Hoja de Trabajo para listado'!$CD$155:$CD$1048576,0),MATCH((CUADRO!F$5&amp;$E198),'Hoja de Trabajo para listado'!$CD$151:$DC$151,0)),0)</f>
        <v>0</v>
      </c>
      <c r="G198" s="243">
        <f ca="1">+IFERROR(INDEX('Hoja de Trabajo para listado'!$A$155:$Z$1048576,MATCH($A198,'Hoja de Trabajo para listado'!$A$155:$A$1048576,0),MATCH((CUADRO!G$5&amp;$E198),'Hoja de Trabajo para listado'!$A$151:$Z$151,0)),0)+IFERROR(INDEX('Hoja de Trabajo para listado'!$AB$155:$BA$1048576,MATCH($A198,'Hoja de Trabajo para listado'!$AB$155:$AB$1048576,0),MATCH((CUADRO!G$5&amp;$E198),'Hoja de Trabajo para listado'!$AB$151:$BA$151,0)),0)+IFERROR(INDEX('Hoja de Trabajo para listado'!$BC$155:$CB$1048576,MATCH($A198,'Hoja de Trabajo para listado'!$BC$155:$BC$1048576,0),MATCH((CUADRO!G$5&amp;$E198),'Hoja de Trabajo para listado'!$BC$151:$CB$151,0)),0)+IFERROR(INDEX('Hoja de Trabajo para listado'!$DE$153:$DG$274,MATCH($A198,'Hoja de Trabajo para listado'!$DE$153:$DE$1048576,0),MATCH((CUADRO!G$5&amp;$E198),'Hoja de Trabajo para listado'!$DE$151:$DG$151,0)),0)+IFERROR(INDEX('Hoja de Trabajo para listado'!$CD$155:$DC$1048576,MATCH($A198,'Hoja de Trabajo para listado'!$CD$155:$CD$1048576,0),MATCH((CUADRO!G$5&amp;$E198),'Hoja de Trabajo para listado'!$CD$151:$DC$151,0)),0)</f>
        <v>0</v>
      </c>
      <c r="H198" s="243">
        <f ca="1">+IFERROR(INDEX('Hoja de Trabajo para listado'!$A$155:$Z$1048576,MATCH($A198,'Hoja de Trabajo para listado'!$A$155:$A$1048576,0),MATCH((CUADRO!H$5&amp;$E198),'Hoja de Trabajo para listado'!$A$151:$Z$151,0)),0)+IFERROR(INDEX('Hoja de Trabajo para listado'!$AB$155:$BA$1048576,MATCH($A198,'Hoja de Trabajo para listado'!$AB$155:$AB$1048576,0),MATCH((CUADRO!H$5&amp;$E198),'Hoja de Trabajo para listado'!$AB$151:$BA$151,0)),0)+IFERROR(INDEX('Hoja de Trabajo para listado'!$BC$155:$CB$1048576,MATCH($A198,'Hoja de Trabajo para listado'!$BC$155:$BC$1048576,0),MATCH((CUADRO!H$5&amp;$E198),'Hoja de Trabajo para listado'!$BC$151:$CB$151,0)),0)+IFERROR(INDEX('Hoja de Trabajo para listado'!$DE$153:$DG$274,MATCH($A198,'Hoja de Trabajo para listado'!$DE$153:$DE$1048576,0),MATCH((CUADRO!H$5&amp;$E198),'Hoja de Trabajo para listado'!$DE$151:$DG$151,0)),0)+IFERROR(INDEX('Hoja de Trabajo para listado'!$CD$155:$DC$1048576,MATCH($A198,'Hoja de Trabajo para listado'!$CD$155:$CD$1048576,0),MATCH((CUADRO!H$5&amp;$E198),'Hoja de Trabajo para listado'!$CD$151:$DC$151,0)),0)</f>
        <v>0</v>
      </c>
      <c r="I198" s="243">
        <f ca="1">+IFERROR(INDEX('Hoja de Trabajo para listado'!$A$155:$Z$1048576,MATCH($A198,'Hoja de Trabajo para listado'!$A$155:$A$1048576,0),MATCH((CUADRO!I$5&amp;$E198),'Hoja de Trabajo para listado'!$A$151:$Z$151,0)),0)+IFERROR(INDEX('Hoja de Trabajo para listado'!$AB$155:$BA$1048576,MATCH($A198,'Hoja de Trabajo para listado'!$AB$155:$AB$1048576,0),MATCH((CUADRO!I$5&amp;$E198),'Hoja de Trabajo para listado'!$AB$151:$BA$151,0)),0)+IFERROR(INDEX('Hoja de Trabajo para listado'!$BC$155:$CB$1048576,MATCH($A198,'Hoja de Trabajo para listado'!$BC$155:$BC$1048576,0),MATCH((CUADRO!I$5&amp;$E198),'Hoja de Trabajo para listado'!$BC$151:$CB$151,0)),0)+IFERROR(INDEX('Hoja de Trabajo para listado'!$DE$153:$DG$274,MATCH($A198,'Hoja de Trabajo para listado'!$DE$153:$DE$1048576,0),MATCH((CUADRO!I$5&amp;$E198),'Hoja de Trabajo para listado'!$DE$151:$DG$151,0)),0)+IFERROR(INDEX('Hoja de Trabajo para listado'!$CD$155:$DC$1048576,MATCH($A198,'Hoja de Trabajo para listado'!$CD$155:$CD$1048576,0),MATCH((CUADRO!I$5&amp;$E198),'Hoja de Trabajo para listado'!$CD$151:$DC$151,0)),0)</f>
        <v>0</v>
      </c>
      <c r="J198" s="243">
        <f ca="1">+IFERROR(INDEX('Hoja de Trabajo para listado'!$A$155:$Z$1048576,MATCH($A198,'Hoja de Trabajo para listado'!$A$155:$A$1048576,0),MATCH((CUADRO!J$5&amp;$E198),'Hoja de Trabajo para listado'!$A$151:$Z$151,0)),0)+IFERROR(INDEX('Hoja de Trabajo para listado'!$AB$155:$BA$1048576,MATCH($A198,'Hoja de Trabajo para listado'!$AB$155:$AB$1048576,0),MATCH((CUADRO!J$5&amp;$E198),'Hoja de Trabajo para listado'!$AB$151:$BA$151,0)),0)+IFERROR(INDEX('Hoja de Trabajo para listado'!$BC$155:$CB$1048576,MATCH($A198,'Hoja de Trabajo para listado'!$BC$155:$BC$1048576,0),MATCH((CUADRO!J$5&amp;$E198),'Hoja de Trabajo para listado'!$BC$151:$CB$151,0)),0)+IFERROR(INDEX('Hoja de Trabajo para listado'!$DE$153:$DG$274,MATCH($A198,'Hoja de Trabajo para listado'!$DE$153:$DE$1048576,0),MATCH((CUADRO!J$5&amp;$E198),'Hoja de Trabajo para listado'!$DE$151:$DG$151,0)),0)+IFERROR(INDEX('Hoja de Trabajo para listado'!$CD$155:$DC$1048576,MATCH($A198,'Hoja de Trabajo para listado'!$CD$155:$CD$1048576,0),MATCH((CUADRO!J$5&amp;$E198),'Hoja de Trabajo para listado'!$CD$151:$DC$151,0)),0)</f>
        <v>0</v>
      </c>
      <c r="K198" s="243">
        <f ca="1">+IFERROR(INDEX('Hoja de Trabajo para listado'!$A$155:$Z$1048576,MATCH($A198,'Hoja de Trabajo para listado'!$A$155:$A$1048576,0),MATCH((CUADRO!K$5&amp;$E198),'Hoja de Trabajo para listado'!$A$151:$Z$151,0)),0)+IFERROR(INDEX('Hoja de Trabajo para listado'!$AB$155:$BA$1048576,MATCH($A198,'Hoja de Trabajo para listado'!$AB$155:$AB$1048576,0),MATCH((CUADRO!K$5&amp;$E198),'Hoja de Trabajo para listado'!$AB$151:$BA$151,0)),0)+IFERROR(INDEX('Hoja de Trabajo para listado'!$BC$155:$CB$1048576,MATCH($A198,'Hoja de Trabajo para listado'!$BC$155:$BC$1048576,0),MATCH((CUADRO!K$5&amp;$E198),'Hoja de Trabajo para listado'!$BC$151:$CB$151,0)),0)+IFERROR(INDEX('Hoja de Trabajo para listado'!$DE$153:$DG$274,MATCH($A198,'Hoja de Trabajo para listado'!$DE$153:$DE$1048576,0),MATCH((CUADRO!K$5&amp;$E198),'Hoja de Trabajo para listado'!$DE$151:$DG$151,0)),0)+IFERROR(INDEX('Hoja de Trabajo para listado'!$CD$155:$DC$1048576,MATCH($A198,'Hoja de Trabajo para listado'!$CD$155:$CD$1048576,0),MATCH((CUADRO!K$5&amp;$E198),'Hoja de Trabajo para listado'!$CD$151:$DC$151,0)),0)</f>
        <v>0</v>
      </c>
      <c r="L198" s="243">
        <f ca="1">+IFERROR(INDEX('Hoja de Trabajo para listado'!$A$155:$Z$1048576,MATCH($A198,'Hoja de Trabajo para listado'!$A$155:$A$1048576,0),MATCH((CUADRO!L$5&amp;$E198),'Hoja de Trabajo para listado'!$A$151:$Z$151,0)),0)+IFERROR(INDEX('Hoja de Trabajo para listado'!$AB$155:$BA$1048576,MATCH($A198,'Hoja de Trabajo para listado'!$AB$155:$AB$1048576,0),MATCH((CUADRO!L$5&amp;$E198),'Hoja de Trabajo para listado'!$AB$151:$BA$151,0)),0)+IFERROR(INDEX('Hoja de Trabajo para listado'!$BC$155:$CB$1048576,MATCH($A198,'Hoja de Trabajo para listado'!$BC$155:$BC$1048576,0),MATCH((CUADRO!L$5&amp;$E198),'Hoja de Trabajo para listado'!$BC$151:$CB$151,0)),0)+IFERROR(INDEX('Hoja de Trabajo para listado'!$DE$153:$DG$274,MATCH($A198,'Hoja de Trabajo para listado'!$DE$153:$DE$1048576,0),MATCH((CUADRO!L$5&amp;$E198),'Hoja de Trabajo para listado'!$DE$151:$DG$151,0)),0)+IFERROR(INDEX('Hoja de Trabajo para listado'!$CD$155:$DC$1048576,MATCH($A198,'Hoja de Trabajo para listado'!$CD$155:$CD$1048576,0),MATCH((CUADRO!L$5&amp;$E198),'Hoja de Trabajo para listado'!$CD$151:$DC$151,0)),0)</f>
        <v>0</v>
      </c>
      <c r="M198" s="243">
        <f ca="1">+IFERROR(INDEX('Hoja de Trabajo para listado'!$A$155:$Z$1048576,MATCH($A198,'Hoja de Trabajo para listado'!$A$155:$A$1048576,0),MATCH((CUADRO!M$5&amp;$E198),'Hoja de Trabajo para listado'!$A$151:$Z$151,0)),0)+IFERROR(INDEX('Hoja de Trabajo para listado'!$AB$155:$BA$1048576,MATCH($A198,'Hoja de Trabajo para listado'!$AB$155:$AB$1048576,0),MATCH((CUADRO!M$5&amp;$E198),'Hoja de Trabajo para listado'!$AB$151:$BA$151,0)),0)+IFERROR(INDEX('Hoja de Trabajo para listado'!$BC$155:$CB$1048576,MATCH($A198,'Hoja de Trabajo para listado'!$BC$155:$BC$1048576,0),MATCH((CUADRO!M$5&amp;$E198),'Hoja de Trabajo para listado'!$BC$151:$CB$151,0)),0)+IFERROR(INDEX('Hoja de Trabajo para listado'!$DE$153:$DG$274,MATCH($A198,'Hoja de Trabajo para listado'!$DE$153:$DE$1048576,0),MATCH((CUADRO!M$5&amp;$E198),'Hoja de Trabajo para listado'!$DE$151:$DG$151,0)),0)+IFERROR(INDEX('Hoja de Trabajo para listado'!$CD$155:$DC$1048576,MATCH($A198,'Hoja de Trabajo para listado'!$CD$155:$CD$1048576,0),MATCH((CUADRO!M$5&amp;$E198),'Hoja de Trabajo para listado'!$CD$151:$DC$151,0)),0)</f>
        <v>0</v>
      </c>
      <c r="N198" s="243">
        <f ca="1">+IFERROR(INDEX('Hoja de Trabajo para listado'!$A$155:$Z$1048576,MATCH($A198,'Hoja de Trabajo para listado'!$A$155:$A$1048576,0),MATCH((CUADRO!N$5&amp;$E198),'Hoja de Trabajo para listado'!$A$151:$Z$151,0)),0)+IFERROR(INDEX('Hoja de Trabajo para listado'!$AB$155:$BA$1048576,MATCH($A198,'Hoja de Trabajo para listado'!$AB$155:$AB$1048576,0),MATCH((CUADRO!N$5&amp;$E198),'Hoja de Trabajo para listado'!$AB$151:$BA$151,0)),0)+IFERROR(INDEX('Hoja de Trabajo para listado'!$BC$155:$CB$1048576,MATCH($A198,'Hoja de Trabajo para listado'!$BC$155:$BC$1048576,0),MATCH((CUADRO!N$5&amp;$E198),'Hoja de Trabajo para listado'!$BC$151:$CB$151,0)),0)+IFERROR(INDEX('Hoja de Trabajo para listado'!$DE$153:$DG$274,MATCH($A198,'Hoja de Trabajo para listado'!$DE$153:$DE$1048576,0),MATCH((CUADRO!N$5&amp;$E198),'Hoja de Trabajo para listado'!$DE$151:$DG$151,0)),0)+IFERROR(INDEX('Hoja de Trabajo para listado'!$CD$155:$DC$1048576,MATCH($A198,'Hoja de Trabajo para listado'!$CD$155:$CD$1048576,0),MATCH((CUADRO!N$5&amp;$E198),'Hoja de Trabajo para listado'!$CD$151:$DC$151,0)),0)</f>
        <v>0</v>
      </c>
      <c r="O198" s="243">
        <f ca="1">+IFERROR(INDEX('Hoja de Trabajo para listado'!$A$155:$Z$1048576,MATCH($A198,'Hoja de Trabajo para listado'!$A$155:$A$1048576,0),MATCH((CUADRO!O$5&amp;$E198),'Hoja de Trabajo para listado'!$A$151:$Z$151,0)),0)+IFERROR(INDEX('Hoja de Trabajo para listado'!$AB$155:$BA$1048576,MATCH($A198,'Hoja de Trabajo para listado'!$AB$155:$AB$1048576,0),MATCH((CUADRO!O$5&amp;$E198),'Hoja de Trabajo para listado'!$AB$151:$BA$151,0)),0)+IFERROR(INDEX('Hoja de Trabajo para listado'!$BC$155:$CB$1048576,MATCH($A198,'Hoja de Trabajo para listado'!$BC$155:$BC$1048576,0),MATCH((CUADRO!O$5&amp;$E198),'Hoja de Trabajo para listado'!$BC$151:$CB$151,0)),0)+IFERROR(INDEX('Hoja de Trabajo para listado'!$DE$153:$DG$274,MATCH($A198,'Hoja de Trabajo para listado'!$DE$153:$DE$1048576,0),MATCH((CUADRO!O$5&amp;$E198),'Hoja de Trabajo para listado'!$DE$151:$DG$151,0)),0)+IFERROR(INDEX('Hoja de Trabajo para listado'!$CD$155:$DC$1048576,MATCH($A198,'Hoja de Trabajo para listado'!$CD$155:$CD$1048576,0),MATCH((CUADRO!O$5&amp;$E198),'Hoja de Trabajo para listado'!$CD$151:$DC$151,0)),0)</f>
        <v>0</v>
      </c>
      <c r="P198" s="243">
        <f ca="1">+IFERROR(INDEX('Hoja de Trabajo para listado'!$A$155:$Z$1048576,MATCH($A198,'Hoja de Trabajo para listado'!$A$155:$A$1048576,0),MATCH((CUADRO!P$5&amp;$E198),'Hoja de Trabajo para listado'!$A$151:$Z$151,0)),0)+IFERROR(INDEX('Hoja de Trabajo para listado'!$AB$155:$BA$1048576,MATCH($A198,'Hoja de Trabajo para listado'!$AB$155:$AB$1048576,0),MATCH((CUADRO!P$5&amp;$E198),'Hoja de Trabajo para listado'!$AB$151:$BA$151,0)),0)+IFERROR(INDEX('Hoja de Trabajo para listado'!$BC$155:$CB$1048576,MATCH($A198,'Hoja de Trabajo para listado'!$BC$155:$BC$1048576,0),MATCH((CUADRO!P$5&amp;$E198),'Hoja de Trabajo para listado'!$BC$151:$CB$151,0)),0)+IFERROR(INDEX('Hoja de Trabajo para listado'!$DE$153:$DG$274,MATCH($A198,'Hoja de Trabajo para listado'!$DE$153:$DE$1048576,0),MATCH((CUADRO!P$5&amp;$E198),'Hoja de Trabajo para listado'!$DE$151:$DG$151,0)),0)+IFERROR(INDEX('Hoja de Trabajo para listado'!$CD$155:$DC$1048576,MATCH($A198,'Hoja de Trabajo para listado'!$CD$155:$CD$1048576,0),MATCH((CUADRO!P$5&amp;$E198),'Hoja de Trabajo para listado'!$CD$151:$DC$151,0)),0)</f>
        <v>0</v>
      </c>
      <c r="Q198" s="243">
        <f ca="1">+IFERROR(INDEX('Hoja de Trabajo para listado'!$A$155:$Z$1048576,MATCH($A198,'Hoja de Trabajo para listado'!$A$155:$A$1048576,0),MATCH((CUADRO!Q$5&amp;$E198),'Hoja de Trabajo para listado'!$A$151:$Z$151,0)),0)+IFERROR(INDEX('Hoja de Trabajo para listado'!$AB$155:$BA$1048576,MATCH($A198,'Hoja de Trabajo para listado'!$AB$155:$AB$1048576,0),MATCH((CUADRO!Q$5&amp;$E198),'Hoja de Trabajo para listado'!$AB$151:$BA$151,0)),0)+IFERROR(INDEX('Hoja de Trabajo para listado'!$BC$155:$CB$1048576,MATCH($A198,'Hoja de Trabajo para listado'!$BC$155:$BC$1048576,0),MATCH((CUADRO!Q$5&amp;$E198),'Hoja de Trabajo para listado'!$BC$151:$CB$151,0)),0)+IFERROR(INDEX('Hoja de Trabajo para listado'!$DE$153:$DG$274,MATCH($A198,'Hoja de Trabajo para listado'!$DE$153:$DE$1048576,0),MATCH((CUADRO!Q$5&amp;$E198),'Hoja de Trabajo para listado'!$DE$151:$DG$151,0)),0)+IFERROR(INDEX('Hoja de Trabajo para listado'!$CD$155:$DC$1048576,MATCH($A198,'Hoja de Trabajo para listado'!$CD$155:$CD$1048576,0),MATCH((CUADRO!Q$5&amp;$E198),'Hoja de Trabajo para listado'!$CD$151:$DC$151,0)),0)</f>
        <v>0</v>
      </c>
      <c r="R198" s="243">
        <f t="shared" ref="R198:R261" ca="1" si="9">+SUM(F198:Q198)</f>
        <v>0</v>
      </c>
      <c r="S198" s="243"/>
      <c r="T198" s="243">
        <f ca="1">+T199</f>
        <v>1532348.64</v>
      </c>
      <c r="U198" s="242">
        <f t="shared" ref="U198:U261" si="10">+IF(E198="Débitos",1,2)</f>
        <v>1</v>
      </c>
      <c r="V198" s="333" t="str">
        <f>+VLOOKUP(A198,bd_lista!$A$3:$E$590,5,FALSE)</f>
        <v>Instituciones Descentralizadas</v>
      </c>
      <c r="W198" s="383" t="str">
        <f>+V198</f>
        <v>Instituciones Descentralizadas</v>
      </c>
      <c r="X198" s="242">
        <f>+VLOOKUP(A198,[3]Sheet1!$A$13:$D$744,4,FALSE)</f>
        <v>66</v>
      </c>
      <c r="Y198" s="242" t="str">
        <f>+VLOOKUP(X198,bd_lista!$A$3:$C$590,3,FALSE)</f>
        <v>Ministerio de Planificación del Desarrollo</v>
      </c>
      <c r="Z198" s="294">
        <f>+X198</f>
        <v>66</v>
      </c>
      <c r="AA198" s="319" t="str">
        <f>+Y198</f>
        <v>Ministerio de Planificación del Desarrollo</v>
      </c>
    </row>
    <row r="199" spans="1:27" ht="15" customHeight="1">
      <c r="A199" s="32">
        <v>287</v>
      </c>
      <c r="B199" s="389"/>
      <c r="C199" s="333" t="str">
        <f>+VLOOKUP(A199,bd_lista!$A$3:$C$590,3,FALSE)</f>
        <v>Fondo Nacional de Inversión Productiva y Social</v>
      </c>
      <c r="D199" s="386"/>
      <c r="E199" s="333" t="s">
        <v>1305</v>
      </c>
      <c r="F199" s="245">
        <f ca="1">+IFERROR(INDEX('Hoja de Trabajo para listado'!$A$155:$Z$1048576,MATCH($A199,'Hoja de Trabajo para listado'!$A$155:$A$1048576,0),MATCH((CUADRO!F$5&amp;$E199),'Hoja de Trabajo para listado'!$A$151:$Z$151,0)),0)+IFERROR(INDEX('Hoja de Trabajo para listado'!$AB$155:$BA$1048576,MATCH($A199,'Hoja de Trabajo para listado'!$AB$155:$AB$1048576,0),MATCH((CUADRO!F$5&amp;$E199),'Hoja de Trabajo para listado'!$AB$151:$BA$151,0)),0)+IFERROR(INDEX('Hoja de Trabajo para listado'!$BC$155:$CB$1048576,MATCH($A199,'Hoja de Trabajo para listado'!$BC$155:$BC$1048576,0),MATCH((CUADRO!F$5&amp;$E199),'Hoja de Trabajo para listado'!$BC$151:$CB$151,0)),0)+IFERROR(INDEX('Hoja de Trabajo para listado'!$DE$153:$DG$274,MATCH($A199,'Hoja de Trabajo para listado'!$DE$153:$DE$1048576,0),MATCH((CUADRO!F$5&amp;$E199),'Hoja de Trabajo para listado'!$DE$151:$DG$151,0)),0)+IFERROR(INDEX('Hoja de Trabajo para listado'!$CD$155:$DC$1048576,MATCH($A199,'Hoja de Trabajo para listado'!$CD$155:$CD$1048576,0),MATCH((CUADRO!F$5&amp;$E199),'Hoja de Trabajo para listado'!$CD$151:$DC$151,0)),0)</f>
        <v>0</v>
      </c>
      <c r="G199" s="245">
        <f ca="1">+IFERROR(INDEX('Hoja de Trabajo para listado'!$A$155:$Z$1048576,MATCH($A199,'Hoja de Trabajo para listado'!$A$155:$A$1048576,0),MATCH((CUADRO!G$5&amp;$E199),'Hoja de Trabajo para listado'!$A$151:$Z$151,0)),0)+IFERROR(INDEX('Hoja de Trabajo para listado'!$AB$155:$BA$1048576,MATCH($A199,'Hoja de Trabajo para listado'!$AB$155:$AB$1048576,0),MATCH((CUADRO!G$5&amp;$E199),'Hoja de Trabajo para listado'!$AB$151:$BA$151,0)),0)+IFERROR(INDEX('Hoja de Trabajo para listado'!$BC$155:$CB$1048576,MATCH($A199,'Hoja de Trabajo para listado'!$BC$155:$BC$1048576,0),MATCH((CUADRO!G$5&amp;$E199),'Hoja de Trabajo para listado'!$BC$151:$CB$151,0)),0)+IFERROR(INDEX('Hoja de Trabajo para listado'!$DE$153:$DG$274,MATCH($A199,'Hoja de Trabajo para listado'!$DE$153:$DE$1048576,0),MATCH((CUADRO!G$5&amp;$E199),'Hoja de Trabajo para listado'!$DE$151:$DG$151,0)),0)+IFERROR(INDEX('Hoja de Trabajo para listado'!$CD$155:$DC$1048576,MATCH($A199,'Hoja de Trabajo para listado'!$CD$155:$CD$1048576,0),MATCH((CUADRO!G$5&amp;$E199),'Hoja de Trabajo para listado'!$CD$151:$DC$151,0)),0)</f>
        <v>1532348.64</v>
      </c>
      <c r="H199" s="245">
        <f ca="1">+IFERROR(INDEX('Hoja de Trabajo para listado'!$A$155:$Z$1048576,MATCH($A199,'Hoja de Trabajo para listado'!$A$155:$A$1048576,0),MATCH((CUADRO!H$5&amp;$E199),'Hoja de Trabajo para listado'!$A$151:$Z$151,0)),0)+IFERROR(INDEX('Hoja de Trabajo para listado'!$AB$155:$BA$1048576,MATCH($A199,'Hoja de Trabajo para listado'!$AB$155:$AB$1048576,0),MATCH((CUADRO!H$5&amp;$E199),'Hoja de Trabajo para listado'!$AB$151:$BA$151,0)),0)+IFERROR(INDEX('Hoja de Trabajo para listado'!$BC$155:$CB$1048576,MATCH($A199,'Hoja de Trabajo para listado'!$BC$155:$BC$1048576,0),MATCH((CUADRO!H$5&amp;$E199),'Hoja de Trabajo para listado'!$BC$151:$CB$151,0)),0)+IFERROR(INDEX('Hoja de Trabajo para listado'!$DE$153:$DG$274,MATCH($A199,'Hoja de Trabajo para listado'!$DE$153:$DE$1048576,0),MATCH((CUADRO!H$5&amp;$E199),'Hoja de Trabajo para listado'!$DE$151:$DG$151,0)),0)+IFERROR(INDEX('Hoja de Trabajo para listado'!$CD$155:$DC$1048576,MATCH($A199,'Hoja de Trabajo para listado'!$CD$155:$CD$1048576,0),MATCH((CUADRO!H$5&amp;$E199),'Hoja de Trabajo para listado'!$CD$151:$DC$151,0)),0)</f>
        <v>0</v>
      </c>
      <c r="I199" s="245">
        <f ca="1">+IFERROR(INDEX('Hoja de Trabajo para listado'!$A$155:$Z$1048576,MATCH($A199,'Hoja de Trabajo para listado'!$A$155:$A$1048576,0),MATCH((CUADRO!I$5&amp;$E199),'Hoja de Trabajo para listado'!$A$151:$Z$151,0)),0)+IFERROR(INDEX('Hoja de Trabajo para listado'!$AB$155:$BA$1048576,MATCH($A199,'Hoja de Trabajo para listado'!$AB$155:$AB$1048576,0),MATCH((CUADRO!I$5&amp;$E199),'Hoja de Trabajo para listado'!$AB$151:$BA$151,0)),0)+IFERROR(INDEX('Hoja de Trabajo para listado'!$BC$155:$CB$1048576,MATCH($A199,'Hoja de Trabajo para listado'!$BC$155:$BC$1048576,0),MATCH((CUADRO!I$5&amp;$E199),'Hoja de Trabajo para listado'!$BC$151:$CB$151,0)),0)+IFERROR(INDEX('Hoja de Trabajo para listado'!$DE$153:$DG$274,MATCH($A199,'Hoja de Trabajo para listado'!$DE$153:$DE$1048576,0),MATCH((CUADRO!I$5&amp;$E199),'Hoja de Trabajo para listado'!$DE$151:$DG$151,0)),0)+IFERROR(INDEX('Hoja de Trabajo para listado'!$CD$155:$DC$1048576,MATCH($A199,'Hoja de Trabajo para listado'!$CD$155:$CD$1048576,0),MATCH((CUADRO!I$5&amp;$E199),'Hoja de Trabajo para listado'!$CD$151:$DC$151,0)),0)</f>
        <v>0</v>
      </c>
      <c r="J199" s="245">
        <f ca="1">+IFERROR(INDEX('Hoja de Trabajo para listado'!$A$155:$Z$1048576,MATCH($A199,'Hoja de Trabajo para listado'!$A$155:$A$1048576,0),MATCH((CUADRO!J$5&amp;$E199),'Hoja de Trabajo para listado'!$A$151:$Z$151,0)),0)+IFERROR(INDEX('Hoja de Trabajo para listado'!$AB$155:$BA$1048576,MATCH($A199,'Hoja de Trabajo para listado'!$AB$155:$AB$1048576,0),MATCH((CUADRO!J$5&amp;$E199),'Hoja de Trabajo para listado'!$AB$151:$BA$151,0)),0)+IFERROR(INDEX('Hoja de Trabajo para listado'!$BC$155:$CB$1048576,MATCH($A199,'Hoja de Trabajo para listado'!$BC$155:$BC$1048576,0),MATCH((CUADRO!J$5&amp;$E199),'Hoja de Trabajo para listado'!$BC$151:$CB$151,0)),0)+IFERROR(INDEX('Hoja de Trabajo para listado'!$DE$153:$DG$274,MATCH($A199,'Hoja de Trabajo para listado'!$DE$153:$DE$1048576,0),MATCH((CUADRO!J$5&amp;$E199),'Hoja de Trabajo para listado'!$DE$151:$DG$151,0)),0)+IFERROR(INDEX('Hoja de Trabajo para listado'!$CD$155:$DC$1048576,MATCH($A199,'Hoja de Trabajo para listado'!$CD$155:$CD$1048576,0),MATCH((CUADRO!J$5&amp;$E199),'Hoja de Trabajo para listado'!$CD$151:$DC$151,0)),0)</f>
        <v>0</v>
      </c>
      <c r="K199" s="245">
        <f ca="1">+IFERROR(INDEX('Hoja de Trabajo para listado'!$A$155:$Z$1048576,MATCH($A199,'Hoja de Trabajo para listado'!$A$155:$A$1048576,0),MATCH((CUADRO!K$5&amp;$E199),'Hoja de Trabajo para listado'!$A$151:$Z$151,0)),0)+IFERROR(INDEX('Hoja de Trabajo para listado'!$AB$155:$BA$1048576,MATCH($A199,'Hoja de Trabajo para listado'!$AB$155:$AB$1048576,0),MATCH((CUADRO!K$5&amp;$E199),'Hoja de Trabajo para listado'!$AB$151:$BA$151,0)),0)+IFERROR(INDEX('Hoja de Trabajo para listado'!$BC$155:$CB$1048576,MATCH($A199,'Hoja de Trabajo para listado'!$BC$155:$BC$1048576,0),MATCH((CUADRO!K$5&amp;$E199),'Hoja de Trabajo para listado'!$BC$151:$CB$151,0)),0)+IFERROR(INDEX('Hoja de Trabajo para listado'!$DE$153:$DG$274,MATCH($A199,'Hoja de Trabajo para listado'!$DE$153:$DE$1048576,0),MATCH((CUADRO!K$5&amp;$E199),'Hoja de Trabajo para listado'!$DE$151:$DG$151,0)),0)+IFERROR(INDEX('Hoja de Trabajo para listado'!$CD$155:$DC$1048576,MATCH($A199,'Hoja de Trabajo para listado'!$CD$155:$CD$1048576,0),MATCH((CUADRO!K$5&amp;$E199),'Hoja de Trabajo para listado'!$CD$151:$DC$151,0)),0)</f>
        <v>0</v>
      </c>
      <c r="L199" s="245">
        <f ca="1">+IFERROR(INDEX('Hoja de Trabajo para listado'!$A$155:$Z$1048576,MATCH($A199,'Hoja de Trabajo para listado'!$A$155:$A$1048576,0),MATCH((CUADRO!L$5&amp;$E199),'Hoja de Trabajo para listado'!$A$151:$Z$151,0)),0)+IFERROR(INDEX('Hoja de Trabajo para listado'!$AB$155:$BA$1048576,MATCH($A199,'Hoja de Trabajo para listado'!$AB$155:$AB$1048576,0),MATCH((CUADRO!L$5&amp;$E199),'Hoja de Trabajo para listado'!$AB$151:$BA$151,0)),0)+IFERROR(INDEX('Hoja de Trabajo para listado'!$BC$155:$CB$1048576,MATCH($A199,'Hoja de Trabajo para listado'!$BC$155:$BC$1048576,0),MATCH((CUADRO!L$5&amp;$E199),'Hoja de Trabajo para listado'!$BC$151:$CB$151,0)),0)+IFERROR(INDEX('Hoja de Trabajo para listado'!$DE$153:$DG$274,MATCH($A199,'Hoja de Trabajo para listado'!$DE$153:$DE$1048576,0),MATCH((CUADRO!L$5&amp;$E199),'Hoja de Trabajo para listado'!$DE$151:$DG$151,0)),0)+IFERROR(INDEX('Hoja de Trabajo para listado'!$CD$155:$DC$1048576,MATCH($A199,'Hoja de Trabajo para listado'!$CD$155:$CD$1048576,0),MATCH((CUADRO!L$5&amp;$E199),'Hoja de Trabajo para listado'!$CD$151:$DC$151,0)),0)</f>
        <v>0</v>
      </c>
      <c r="M199" s="245">
        <f ca="1">+IFERROR(INDEX('Hoja de Trabajo para listado'!$A$155:$Z$1048576,MATCH($A199,'Hoja de Trabajo para listado'!$A$155:$A$1048576,0),MATCH((CUADRO!M$5&amp;$E199),'Hoja de Trabajo para listado'!$A$151:$Z$151,0)),0)+IFERROR(INDEX('Hoja de Trabajo para listado'!$AB$155:$BA$1048576,MATCH($A199,'Hoja de Trabajo para listado'!$AB$155:$AB$1048576,0),MATCH((CUADRO!M$5&amp;$E199),'Hoja de Trabajo para listado'!$AB$151:$BA$151,0)),0)+IFERROR(INDEX('Hoja de Trabajo para listado'!$BC$155:$CB$1048576,MATCH($A199,'Hoja de Trabajo para listado'!$BC$155:$BC$1048576,0),MATCH((CUADRO!M$5&amp;$E199),'Hoja de Trabajo para listado'!$BC$151:$CB$151,0)),0)+IFERROR(INDEX('Hoja de Trabajo para listado'!$DE$153:$DG$274,MATCH($A199,'Hoja de Trabajo para listado'!$DE$153:$DE$1048576,0),MATCH((CUADRO!M$5&amp;$E199),'Hoja de Trabajo para listado'!$DE$151:$DG$151,0)),0)+IFERROR(INDEX('Hoja de Trabajo para listado'!$CD$155:$DC$1048576,MATCH($A199,'Hoja de Trabajo para listado'!$CD$155:$CD$1048576,0),MATCH((CUADRO!M$5&amp;$E199),'Hoja de Trabajo para listado'!$CD$151:$DC$151,0)),0)</f>
        <v>0</v>
      </c>
      <c r="N199" s="245">
        <f ca="1">+IFERROR(INDEX('Hoja de Trabajo para listado'!$A$155:$Z$1048576,MATCH($A199,'Hoja de Trabajo para listado'!$A$155:$A$1048576,0),MATCH((CUADRO!N$5&amp;$E199),'Hoja de Trabajo para listado'!$A$151:$Z$151,0)),0)+IFERROR(INDEX('Hoja de Trabajo para listado'!$AB$155:$BA$1048576,MATCH($A199,'Hoja de Trabajo para listado'!$AB$155:$AB$1048576,0),MATCH((CUADRO!N$5&amp;$E199),'Hoja de Trabajo para listado'!$AB$151:$BA$151,0)),0)+IFERROR(INDEX('Hoja de Trabajo para listado'!$BC$155:$CB$1048576,MATCH($A199,'Hoja de Trabajo para listado'!$BC$155:$BC$1048576,0),MATCH((CUADRO!N$5&amp;$E199),'Hoja de Trabajo para listado'!$BC$151:$CB$151,0)),0)+IFERROR(INDEX('Hoja de Trabajo para listado'!$DE$153:$DG$274,MATCH($A199,'Hoja de Trabajo para listado'!$DE$153:$DE$1048576,0),MATCH((CUADRO!N$5&amp;$E199),'Hoja de Trabajo para listado'!$DE$151:$DG$151,0)),0)+IFERROR(INDEX('Hoja de Trabajo para listado'!$CD$155:$DC$1048576,MATCH($A199,'Hoja de Trabajo para listado'!$CD$155:$CD$1048576,0),MATCH((CUADRO!N$5&amp;$E199),'Hoja de Trabajo para listado'!$CD$151:$DC$151,0)),0)</f>
        <v>0</v>
      </c>
      <c r="O199" s="245">
        <f ca="1">+IFERROR(INDEX('Hoja de Trabajo para listado'!$A$155:$Z$1048576,MATCH($A199,'Hoja de Trabajo para listado'!$A$155:$A$1048576,0),MATCH((CUADRO!O$5&amp;$E199),'Hoja de Trabajo para listado'!$A$151:$Z$151,0)),0)+IFERROR(INDEX('Hoja de Trabajo para listado'!$AB$155:$BA$1048576,MATCH($A199,'Hoja de Trabajo para listado'!$AB$155:$AB$1048576,0),MATCH((CUADRO!O$5&amp;$E199),'Hoja de Trabajo para listado'!$AB$151:$BA$151,0)),0)+IFERROR(INDEX('Hoja de Trabajo para listado'!$BC$155:$CB$1048576,MATCH($A199,'Hoja de Trabajo para listado'!$BC$155:$BC$1048576,0),MATCH((CUADRO!O$5&amp;$E199),'Hoja de Trabajo para listado'!$BC$151:$CB$151,0)),0)+IFERROR(INDEX('Hoja de Trabajo para listado'!$DE$153:$DG$274,MATCH($A199,'Hoja de Trabajo para listado'!$DE$153:$DE$1048576,0),MATCH((CUADRO!O$5&amp;$E199),'Hoja de Trabajo para listado'!$DE$151:$DG$151,0)),0)+IFERROR(INDEX('Hoja de Trabajo para listado'!$CD$155:$DC$1048576,MATCH($A199,'Hoja de Trabajo para listado'!$CD$155:$CD$1048576,0),MATCH((CUADRO!O$5&amp;$E199),'Hoja de Trabajo para listado'!$CD$151:$DC$151,0)),0)</f>
        <v>0</v>
      </c>
      <c r="P199" s="245">
        <f ca="1">+IFERROR(INDEX('Hoja de Trabajo para listado'!$A$155:$Z$1048576,MATCH($A199,'Hoja de Trabajo para listado'!$A$155:$A$1048576,0),MATCH((CUADRO!P$5&amp;$E199),'Hoja de Trabajo para listado'!$A$151:$Z$151,0)),0)+IFERROR(INDEX('Hoja de Trabajo para listado'!$AB$155:$BA$1048576,MATCH($A199,'Hoja de Trabajo para listado'!$AB$155:$AB$1048576,0),MATCH((CUADRO!P$5&amp;$E199),'Hoja de Trabajo para listado'!$AB$151:$BA$151,0)),0)+IFERROR(INDEX('Hoja de Trabajo para listado'!$BC$155:$CB$1048576,MATCH($A199,'Hoja de Trabajo para listado'!$BC$155:$BC$1048576,0),MATCH((CUADRO!P$5&amp;$E199),'Hoja de Trabajo para listado'!$BC$151:$CB$151,0)),0)+IFERROR(INDEX('Hoja de Trabajo para listado'!$DE$153:$DG$274,MATCH($A199,'Hoja de Trabajo para listado'!$DE$153:$DE$1048576,0),MATCH((CUADRO!P$5&amp;$E199),'Hoja de Trabajo para listado'!$DE$151:$DG$151,0)),0)+IFERROR(INDEX('Hoja de Trabajo para listado'!$CD$155:$DC$1048576,MATCH($A199,'Hoja de Trabajo para listado'!$CD$155:$CD$1048576,0),MATCH((CUADRO!P$5&amp;$E199),'Hoja de Trabajo para listado'!$CD$151:$DC$151,0)),0)</f>
        <v>0</v>
      </c>
      <c r="Q199" s="245">
        <f ca="1">+IFERROR(INDEX('Hoja de Trabajo para listado'!$A$155:$Z$1048576,MATCH($A199,'Hoja de Trabajo para listado'!$A$155:$A$1048576,0),MATCH((CUADRO!Q$5&amp;$E199),'Hoja de Trabajo para listado'!$A$151:$Z$151,0)),0)+IFERROR(INDEX('Hoja de Trabajo para listado'!$AB$155:$BA$1048576,MATCH($A199,'Hoja de Trabajo para listado'!$AB$155:$AB$1048576,0),MATCH((CUADRO!Q$5&amp;$E199),'Hoja de Trabajo para listado'!$AB$151:$BA$151,0)),0)+IFERROR(INDEX('Hoja de Trabajo para listado'!$BC$155:$CB$1048576,MATCH($A199,'Hoja de Trabajo para listado'!$BC$155:$BC$1048576,0),MATCH((CUADRO!Q$5&amp;$E199),'Hoja de Trabajo para listado'!$BC$151:$CB$151,0)),0)+IFERROR(INDEX('Hoja de Trabajo para listado'!$DE$153:$DG$274,MATCH($A199,'Hoja de Trabajo para listado'!$DE$153:$DE$1048576,0),MATCH((CUADRO!Q$5&amp;$E199),'Hoja de Trabajo para listado'!$DE$151:$DG$151,0)),0)+IFERROR(INDEX('Hoja de Trabajo para listado'!$CD$155:$DC$1048576,MATCH($A199,'Hoja de Trabajo para listado'!$CD$155:$CD$1048576,0),MATCH((CUADRO!Q$5&amp;$E199),'Hoja de Trabajo para listado'!$CD$151:$DC$151,0)),0)</f>
        <v>0</v>
      </c>
      <c r="R199" s="245">
        <f t="shared" ca="1" si="9"/>
        <v>1532348.64</v>
      </c>
      <c r="S199" s="245">
        <f ca="1">+R198+R199</f>
        <v>1532348.64</v>
      </c>
      <c r="T199" s="245">
        <f ca="1">+S199</f>
        <v>1532348.64</v>
      </c>
      <c r="U199" s="244">
        <f t="shared" si="10"/>
        <v>2</v>
      </c>
      <c r="V199" s="333" t="str">
        <f>+VLOOKUP(A199,bd_lista!$A$3:$E$590,5,FALSE)</f>
        <v>Instituciones Descentralizadas</v>
      </c>
      <c r="W199" s="384"/>
      <c r="X199" s="242">
        <f>+VLOOKUP(A199,[3]Sheet1!$A$13:$D$744,4,FALSE)</f>
        <v>66</v>
      </c>
      <c r="Y199" s="242" t="str">
        <f>+VLOOKUP(X199,bd_lista!$A$3:$C$590,3,FALSE)</f>
        <v>Ministerio de Planificación del Desarrollo</v>
      </c>
      <c r="Z199" s="292"/>
      <c r="AA199" s="321"/>
    </row>
    <row r="200" spans="1:27" customFormat="1" ht="15" hidden="1" customHeight="1">
      <c r="A200" s="251">
        <v>288</v>
      </c>
      <c r="B200" s="388">
        <f>+A200</f>
        <v>288</v>
      </c>
      <c r="C200" s="247" t="str">
        <f>+VLOOKUP(A200,bd_lista!$A$3:$C$590,3,FALSE)</f>
        <v>Servicio Nacional de Riego</v>
      </c>
      <c r="D200" s="385" t="str">
        <f>+C200</f>
        <v>Servicio Nacional de Riego</v>
      </c>
      <c r="E200" s="247" t="s">
        <v>1304</v>
      </c>
      <c r="F200" s="243">
        <f ca="1">+IFERROR(INDEX('Hoja de Trabajo para listado'!$A$155:$Z$1048576,MATCH($A200,'Hoja de Trabajo para listado'!$A$155:$A$1048576,0),MATCH((CUADRO!F$5&amp;$E200),'Hoja de Trabajo para listado'!$A$151:$Z$151,0)),0)+IFERROR(INDEX('Hoja de Trabajo para listado'!$AB$155:$BA$1048576,MATCH($A200,'Hoja de Trabajo para listado'!$AB$155:$AB$1048576,0),MATCH((CUADRO!F$5&amp;$E200),'Hoja de Trabajo para listado'!$AB$151:$BA$151,0)),0)+IFERROR(INDEX('Hoja de Trabajo para listado'!$BC$155:$CB$1048576,MATCH($A200,'Hoja de Trabajo para listado'!$BC$155:$BC$1048576,0),MATCH((CUADRO!F$5&amp;$E200),'Hoja de Trabajo para listado'!$BC$151:$CB$151,0)),0)+IFERROR(INDEX('Hoja de Trabajo para listado'!$DE$153:$DG$274,MATCH($A200,'Hoja de Trabajo para listado'!$DE$153:$DE$1048576,0),MATCH((CUADRO!F$5&amp;$E200),'Hoja de Trabajo para listado'!$DE$151:$DG$151,0)),0)+IFERROR(INDEX('Hoja de Trabajo para listado'!$CD$155:$DC$1048576,MATCH($A200,'Hoja de Trabajo para listado'!$CD$155:$CD$1048576,0),MATCH((CUADRO!F$5&amp;$E200),'Hoja de Trabajo para listado'!$CD$151:$DC$151,0)),0)</f>
        <v>0</v>
      </c>
      <c r="G200" s="243">
        <f ca="1">+IFERROR(INDEX('Hoja de Trabajo para listado'!$A$155:$Z$1048576,MATCH($A200,'Hoja de Trabajo para listado'!$A$155:$A$1048576,0),MATCH((CUADRO!G$5&amp;$E200),'Hoja de Trabajo para listado'!$A$151:$Z$151,0)),0)+IFERROR(INDEX('Hoja de Trabajo para listado'!$AB$155:$BA$1048576,MATCH($A200,'Hoja de Trabajo para listado'!$AB$155:$AB$1048576,0),MATCH((CUADRO!G$5&amp;$E200),'Hoja de Trabajo para listado'!$AB$151:$BA$151,0)),0)+IFERROR(INDEX('Hoja de Trabajo para listado'!$BC$155:$CB$1048576,MATCH($A200,'Hoja de Trabajo para listado'!$BC$155:$BC$1048576,0),MATCH((CUADRO!G$5&amp;$E200),'Hoja de Trabajo para listado'!$BC$151:$CB$151,0)),0)+IFERROR(INDEX('Hoja de Trabajo para listado'!$DE$153:$DG$274,MATCH($A200,'Hoja de Trabajo para listado'!$DE$153:$DE$1048576,0),MATCH((CUADRO!G$5&amp;$E200),'Hoja de Trabajo para listado'!$DE$151:$DG$151,0)),0)+IFERROR(INDEX('Hoja de Trabajo para listado'!$CD$155:$DC$1048576,MATCH($A200,'Hoja de Trabajo para listado'!$CD$155:$CD$1048576,0),MATCH((CUADRO!G$5&amp;$E200),'Hoja de Trabajo para listado'!$CD$151:$DC$151,0)),0)</f>
        <v>0</v>
      </c>
      <c r="H200" s="243">
        <f ca="1">+IFERROR(INDEX('Hoja de Trabajo para listado'!$A$155:$Z$1048576,MATCH($A200,'Hoja de Trabajo para listado'!$A$155:$A$1048576,0),MATCH((CUADRO!H$5&amp;$E200),'Hoja de Trabajo para listado'!$A$151:$Z$151,0)),0)+IFERROR(INDEX('Hoja de Trabajo para listado'!$AB$155:$BA$1048576,MATCH($A200,'Hoja de Trabajo para listado'!$AB$155:$AB$1048576,0),MATCH((CUADRO!H$5&amp;$E200),'Hoja de Trabajo para listado'!$AB$151:$BA$151,0)),0)+IFERROR(INDEX('Hoja de Trabajo para listado'!$BC$155:$CB$1048576,MATCH($A200,'Hoja de Trabajo para listado'!$BC$155:$BC$1048576,0),MATCH((CUADRO!H$5&amp;$E200),'Hoja de Trabajo para listado'!$BC$151:$CB$151,0)),0)+IFERROR(INDEX('Hoja de Trabajo para listado'!$DE$153:$DG$274,MATCH($A200,'Hoja de Trabajo para listado'!$DE$153:$DE$1048576,0),MATCH((CUADRO!H$5&amp;$E200),'Hoja de Trabajo para listado'!$DE$151:$DG$151,0)),0)+IFERROR(INDEX('Hoja de Trabajo para listado'!$CD$155:$DC$1048576,MATCH($A200,'Hoja de Trabajo para listado'!$CD$155:$CD$1048576,0),MATCH((CUADRO!H$5&amp;$E200),'Hoja de Trabajo para listado'!$CD$151:$DC$151,0)),0)</f>
        <v>0</v>
      </c>
      <c r="I200" s="243">
        <f ca="1">+IFERROR(INDEX('Hoja de Trabajo para listado'!$A$155:$Z$1048576,MATCH($A200,'Hoja de Trabajo para listado'!$A$155:$A$1048576,0),MATCH((CUADRO!I$5&amp;$E200),'Hoja de Trabajo para listado'!$A$151:$Z$151,0)),0)+IFERROR(INDEX('Hoja de Trabajo para listado'!$AB$155:$BA$1048576,MATCH($A200,'Hoja de Trabajo para listado'!$AB$155:$AB$1048576,0),MATCH((CUADRO!I$5&amp;$E200),'Hoja de Trabajo para listado'!$AB$151:$BA$151,0)),0)+IFERROR(INDEX('Hoja de Trabajo para listado'!$BC$155:$CB$1048576,MATCH($A200,'Hoja de Trabajo para listado'!$BC$155:$BC$1048576,0),MATCH((CUADRO!I$5&amp;$E200),'Hoja de Trabajo para listado'!$BC$151:$CB$151,0)),0)+IFERROR(INDEX('Hoja de Trabajo para listado'!$DE$153:$DG$274,MATCH($A200,'Hoja de Trabajo para listado'!$DE$153:$DE$1048576,0),MATCH((CUADRO!I$5&amp;$E200),'Hoja de Trabajo para listado'!$DE$151:$DG$151,0)),0)+IFERROR(INDEX('Hoja de Trabajo para listado'!$CD$155:$DC$1048576,MATCH($A200,'Hoja de Trabajo para listado'!$CD$155:$CD$1048576,0),MATCH((CUADRO!I$5&amp;$E200),'Hoja de Trabajo para listado'!$CD$151:$DC$151,0)),0)</f>
        <v>0</v>
      </c>
      <c r="J200" s="243">
        <f ca="1">+IFERROR(INDEX('Hoja de Trabajo para listado'!$A$155:$Z$1048576,MATCH($A200,'Hoja de Trabajo para listado'!$A$155:$A$1048576,0),MATCH((CUADRO!J$5&amp;$E200),'Hoja de Trabajo para listado'!$A$151:$Z$151,0)),0)+IFERROR(INDEX('Hoja de Trabajo para listado'!$AB$155:$BA$1048576,MATCH($A200,'Hoja de Trabajo para listado'!$AB$155:$AB$1048576,0),MATCH((CUADRO!J$5&amp;$E200),'Hoja de Trabajo para listado'!$AB$151:$BA$151,0)),0)+IFERROR(INDEX('Hoja de Trabajo para listado'!$BC$155:$CB$1048576,MATCH($A200,'Hoja de Trabajo para listado'!$BC$155:$BC$1048576,0),MATCH((CUADRO!J$5&amp;$E200),'Hoja de Trabajo para listado'!$BC$151:$CB$151,0)),0)+IFERROR(INDEX('Hoja de Trabajo para listado'!$DE$153:$DG$274,MATCH($A200,'Hoja de Trabajo para listado'!$DE$153:$DE$1048576,0),MATCH((CUADRO!J$5&amp;$E200),'Hoja de Trabajo para listado'!$DE$151:$DG$151,0)),0)+IFERROR(INDEX('Hoja de Trabajo para listado'!$CD$155:$DC$1048576,MATCH($A200,'Hoja de Trabajo para listado'!$CD$155:$CD$1048576,0),MATCH((CUADRO!J$5&amp;$E200),'Hoja de Trabajo para listado'!$CD$151:$DC$151,0)),0)</f>
        <v>0</v>
      </c>
      <c r="K200" s="243">
        <f ca="1">+IFERROR(INDEX('Hoja de Trabajo para listado'!$A$155:$Z$1048576,MATCH($A200,'Hoja de Trabajo para listado'!$A$155:$A$1048576,0),MATCH((CUADRO!K$5&amp;$E200),'Hoja de Trabajo para listado'!$A$151:$Z$151,0)),0)+IFERROR(INDEX('Hoja de Trabajo para listado'!$AB$155:$BA$1048576,MATCH($A200,'Hoja de Trabajo para listado'!$AB$155:$AB$1048576,0),MATCH((CUADRO!K$5&amp;$E200),'Hoja de Trabajo para listado'!$AB$151:$BA$151,0)),0)+IFERROR(INDEX('Hoja de Trabajo para listado'!$BC$155:$CB$1048576,MATCH($A200,'Hoja de Trabajo para listado'!$BC$155:$BC$1048576,0),MATCH((CUADRO!K$5&amp;$E200),'Hoja de Trabajo para listado'!$BC$151:$CB$151,0)),0)+IFERROR(INDEX('Hoja de Trabajo para listado'!$DE$153:$DG$274,MATCH($A200,'Hoja de Trabajo para listado'!$DE$153:$DE$1048576,0),MATCH((CUADRO!K$5&amp;$E200),'Hoja de Trabajo para listado'!$DE$151:$DG$151,0)),0)+IFERROR(INDEX('Hoja de Trabajo para listado'!$CD$155:$DC$1048576,MATCH($A200,'Hoja de Trabajo para listado'!$CD$155:$CD$1048576,0),MATCH((CUADRO!K$5&amp;$E200),'Hoja de Trabajo para listado'!$CD$151:$DC$151,0)),0)</f>
        <v>0</v>
      </c>
      <c r="L200" s="243">
        <f ca="1">+IFERROR(INDEX('Hoja de Trabajo para listado'!$A$155:$Z$1048576,MATCH($A200,'Hoja de Trabajo para listado'!$A$155:$A$1048576,0),MATCH((CUADRO!L$5&amp;$E200),'Hoja de Trabajo para listado'!$A$151:$Z$151,0)),0)+IFERROR(INDEX('Hoja de Trabajo para listado'!$AB$155:$BA$1048576,MATCH($A200,'Hoja de Trabajo para listado'!$AB$155:$AB$1048576,0),MATCH((CUADRO!L$5&amp;$E200),'Hoja de Trabajo para listado'!$AB$151:$BA$151,0)),0)+IFERROR(INDEX('Hoja de Trabajo para listado'!$BC$155:$CB$1048576,MATCH($A200,'Hoja de Trabajo para listado'!$BC$155:$BC$1048576,0),MATCH((CUADRO!L$5&amp;$E200),'Hoja de Trabajo para listado'!$BC$151:$CB$151,0)),0)+IFERROR(INDEX('Hoja de Trabajo para listado'!$DE$153:$DG$274,MATCH($A200,'Hoja de Trabajo para listado'!$DE$153:$DE$1048576,0),MATCH((CUADRO!L$5&amp;$E200),'Hoja de Trabajo para listado'!$DE$151:$DG$151,0)),0)+IFERROR(INDEX('Hoja de Trabajo para listado'!$CD$155:$DC$1048576,MATCH($A200,'Hoja de Trabajo para listado'!$CD$155:$CD$1048576,0),MATCH((CUADRO!L$5&amp;$E200),'Hoja de Trabajo para listado'!$CD$151:$DC$151,0)),0)</f>
        <v>0</v>
      </c>
      <c r="M200" s="243">
        <f ca="1">+IFERROR(INDEX('Hoja de Trabajo para listado'!$A$155:$Z$1048576,MATCH($A200,'Hoja de Trabajo para listado'!$A$155:$A$1048576,0),MATCH((CUADRO!M$5&amp;$E200),'Hoja de Trabajo para listado'!$A$151:$Z$151,0)),0)+IFERROR(INDEX('Hoja de Trabajo para listado'!$AB$155:$BA$1048576,MATCH($A200,'Hoja de Trabajo para listado'!$AB$155:$AB$1048576,0),MATCH((CUADRO!M$5&amp;$E200),'Hoja de Trabajo para listado'!$AB$151:$BA$151,0)),0)+IFERROR(INDEX('Hoja de Trabajo para listado'!$BC$155:$CB$1048576,MATCH($A200,'Hoja de Trabajo para listado'!$BC$155:$BC$1048576,0),MATCH((CUADRO!M$5&amp;$E200),'Hoja de Trabajo para listado'!$BC$151:$CB$151,0)),0)+IFERROR(INDEX('Hoja de Trabajo para listado'!$DE$153:$DG$274,MATCH($A200,'Hoja de Trabajo para listado'!$DE$153:$DE$1048576,0),MATCH((CUADRO!M$5&amp;$E200),'Hoja de Trabajo para listado'!$DE$151:$DG$151,0)),0)+IFERROR(INDEX('Hoja de Trabajo para listado'!$CD$155:$DC$1048576,MATCH($A200,'Hoja de Trabajo para listado'!$CD$155:$CD$1048576,0),MATCH((CUADRO!M$5&amp;$E200),'Hoja de Trabajo para listado'!$CD$151:$DC$151,0)),0)</f>
        <v>0</v>
      </c>
      <c r="N200" s="243">
        <f ca="1">+IFERROR(INDEX('Hoja de Trabajo para listado'!$A$155:$Z$1048576,MATCH($A200,'Hoja de Trabajo para listado'!$A$155:$A$1048576,0),MATCH((CUADRO!N$5&amp;$E200),'Hoja de Trabajo para listado'!$A$151:$Z$151,0)),0)+IFERROR(INDEX('Hoja de Trabajo para listado'!$AB$155:$BA$1048576,MATCH($A200,'Hoja de Trabajo para listado'!$AB$155:$AB$1048576,0),MATCH((CUADRO!N$5&amp;$E200),'Hoja de Trabajo para listado'!$AB$151:$BA$151,0)),0)+IFERROR(INDEX('Hoja de Trabajo para listado'!$BC$155:$CB$1048576,MATCH($A200,'Hoja de Trabajo para listado'!$BC$155:$BC$1048576,0),MATCH((CUADRO!N$5&amp;$E200),'Hoja de Trabajo para listado'!$BC$151:$CB$151,0)),0)+IFERROR(INDEX('Hoja de Trabajo para listado'!$DE$153:$DG$274,MATCH($A200,'Hoja de Trabajo para listado'!$DE$153:$DE$1048576,0),MATCH((CUADRO!N$5&amp;$E200),'Hoja de Trabajo para listado'!$DE$151:$DG$151,0)),0)+IFERROR(INDEX('Hoja de Trabajo para listado'!$CD$155:$DC$1048576,MATCH($A200,'Hoja de Trabajo para listado'!$CD$155:$CD$1048576,0),MATCH((CUADRO!N$5&amp;$E200),'Hoja de Trabajo para listado'!$CD$151:$DC$151,0)),0)</f>
        <v>0</v>
      </c>
      <c r="O200" s="243">
        <f ca="1">+IFERROR(INDEX('Hoja de Trabajo para listado'!$A$155:$Z$1048576,MATCH($A200,'Hoja de Trabajo para listado'!$A$155:$A$1048576,0),MATCH((CUADRO!O$5&amp;$E200),'Hoja de Trabajo para listado'!$A$151:$Z$151,0)),0)+IFERROR(INDEX('Hoja de Trabajo para listado'!$AB$155:$BA$1048576,MATCH($A200,'Hoja de Trabajo para listado'!$AB$155:$AB$1048576,0),MATCH((CUADRO!O$5&amp;$E200),'Hoja de Trabajo para listado'!$AB$151:$BA$151,0)),0)+IFERROR(INDEX('Hoja de Trabajo para listado'!$BC$155:$CB$1048576,MATCH($A200,'Hoja de Trabajo para listado'!$BC$155:$BC$1048576,0),MATCH((CUADRO!O$5&amp;$E200),'Hoja de Trabajo para listado'!$BC$151:$CB$151,0)),0)+IFERROR(INDEX('Hoja de Trabajo para listado'!$DE$153:$DG$274,MATCH($A200,'Hoja de Trabajo para listado'!$DE$153:$DE$1048576,0),MATCH((CUADRO!O$5&amp;$E200),'Hoja de Trabajo para listado'!$DE$151:$DG$151,0)),0)+IFERROR(INDEX('Hoja de Trabajo para listado'!$CD$155:$DC$1048576,MATCH($A200,'Hoja de Trabajo para listado'!$CD$155:$CD$1048576,0),MATCH((CUADRO!O$5&amp;$E200),'Hoja de Trabajo para listado'!$CD$151:$DC$151,0)),0)</f>
        <v>0</v>
      </c>
      <c r="P200" s="243">
        <f ca="1">+IFERROR(INDEX('Hoja de Trabajo para listado'!$A$155:$Z$1048576,MATCH($A200,'Hoja de Trabajo para listado'!$A$155:$A$1048576,0),MATCH((CUADRO!P$5&amp;$E200),'Hoja de Trabajo para listado'!$A$151:$Z$151,0)),0)+IFERROR(INDEX('Hoja de Trabajo para listado'!$AB$155:$BA$1048576,MATCH($A200,'Hoja de Trabajo para listado'!$AB$155:$AB$1048576,0),MATCH((CUADRO!P$5&amp;$E200),'Hoja de Trabajo para listado'!$AB$151:$BA$151,0)),0)+IFERROR(INDEX('Hoja de Trabajo para listado'!$BC$155:$CB$1048576,MATCH($A200,'Hoja de Trabajo para listado'!$BC$155:$BC$1048576,0),MATCH((CUADRO!P$5&amp;$E200),'Hoja de Trabajo para listado'!$BC$151:$CB$151,0)),0)+IFERROR(INDEX('Hoja de Trabajo para listado'!$DE$153:$DG$274,MATCH($A200,'Hoja de Trabajo para listado'!$DE$153:$DE$1048576,0),MATCH((CUADRO!P$5&amp;$E200),'Hoja de Trabajo para listado'!$DE$151:$DG$151,0)),0)+IFERROR(INDEX('Hoja de Trabajo para listado'!$CD$155:$DC$1048576,MATCH($A200,'Hoja de Trabajo para listado'!$CD$155:$CD$1048576,0),MATCH((CUADRO!P$5&amp;$E200),'Hoja de Trabajo para listado'!$CD$151:$DC$151,0)),0)</f>
        <v>0</v>
      </c>
      <c r="Q200" s="243">
        <f ca="1">+IFERROR(INDEX('Hoja de Trabajo para listado'!$A$155:$Z$1048576,MATCH($A200,'Hoja de Trabajo para listado'!$A$155:$A$1048576,0),MATCH((CUADRO!Q$5&amp;$E200),'Hoja de Trabajo para listado'!$A$151:$Z$151,0)),0)+IFERROR(INDEX('Hoja de Trabajo para listado'!$AB$155:$BA$1048576,MATCH($A200,'Hoja de Trabajo para listado'!$AB$155:$AB$1048576,0),MATCH((CUADRO!Q$5&amp;$E200),'Hoja de Trabajo para listado'!$AB$151:$BA$151,0)),0)+IFERROR(INDEX('Hoja de Trabajo para listado'!$BC$155:$CB$1048576,MATCH($A200,'Hoja de Trabajo para listado'!$BC$155:$BC$1048576,0),MATCH((CUADRO!Q$5&amp;$E200),'Hoja de Trabajo para listado'!$BC$151:$CB$151,0)),0)+IFERROR(INDEX('Hoja de Trabajo para listado'!$DE$153:$DG$274,MATCH($A200,'Hoja de Trabajo para listado'!$DE$153:$DE$1048576,0),MATCH((CUADRO!Q$5&amp;$E200),'Hoja de Trabajo para listado'!$DE$151:$DG$151,0)),0)+IFERROR(INDEX('Hoja de Trabajo para listado'!$CD$155:$DC$1048576,MATCH($A200,'Hoja de Trabajo para listado'!$CD$155:$CD$1048576,0),MATCH((CUADRO!Q$5&amp;$E200),'Hoja de Trabajo para listado'!$CD$151:$DC$151,0)),0)</f>
        <v>0</v>
      </c>
      <c r="R200" s="243">
        <f t="shared" ca="1" si="9"/>
        <v>0</v>
      </c>
      <c r="S200" s="243"/>
      <c r="T200" s="243">
        <f ca="1">+T201</f>
        <v>0</v>
      </c>
      <c r="U200" s="242">
        <f t="shared" si="10"/>
        <v>1</v>
      </c>
      <c r="V200" s="333" t="str">
        <f>+VLOOKUP(A200,bd_lista!$A$3:$E$590,5,FALSE)</f>
        <v>Instituciones Descentralizadas</v>
      </c>
      <c r="W200" s="383" t="str">
        <f>+V200</f>
        <v>Instituciones Descentralizadas</v>
      </c>
      <c r="X200" s="242">
        <f>+VLOOKUP(A200,[3]Sheet1!$A$13:$D$744,4,FALSE)</f>
        <v>86</v>
      </c>
      <c r="Y200" s="242" t="str">
        <f>+VLOOKUP(X200,bd_lista!$A$3:$C$590,3,FALSE)</f>
        <v>Ministerio de Medio Ambiente y Agua</v>
      </c>
      <c r="Z200" s="294">
        <f>+X200</f>
        <v>86</v>
      </c>
      <c r="AA200" s="319" t="str">
        <f>+Y200</f>
        <v>Ministerio de Medio Ambiente y Agua</v>
      </c>
    </row>
    <row r="201" spans="1:27" customFormat="1" ht="15" hidden="1" customHeight="1">
      <c r="A201" s="32">
        <v>288</v>
      </c>
      <c r="B201" s="389"/>
      <c r="C201" s="333" t="str">
        <f>+VLOOKUP(A201,bd_lista!$A$3:$C$590,3,FALSE)</f>
        <v>Servicio Nacional de Riego</v>
      </c>
      <c r="D201" s="386"/>
      <c r="E201" s="333" t="s">
        <v>1305</v>
      </c>
      <c r="F201" s="245">
        <f ca="1">+IFERROR(INDEX('Hoja de Trabajo para listado'!$A$155:$Z$1048576,MATCH($A201,'Hoja de Trabajo para listado'!$A$155:$A$1048576,0),MATCH((CUADRO!F$5&amp;$E201),'Hoja de Trabajo para listado'!$A$151:$Z$151,0)),0)+IFERROR(INDEX('Hoja de Trabajo para listado'!$AB$155:$BA$1048576,MATCH($A201,'Hoja de Trabajo para listado'!$AB$155:$AB$1048576,0),MATCH((CUADRO!F$5&amp;$E201),'Hoja de Trabajo para listado'!$AB$151:$BA$151,0)),0)+IFERROR(INDEX('Hoja de Trabajo para listado'!$BC$155:$CB$1048576,MATCH($A201,'Hoja de Trabajo para listado'!$BC$155:$BC$1048576,0),MATCH((CUADRO!F$5&amp;$E201),'Hoja de Trabajo para listado'!$BC$151:$CB$151,0)),0)+IFERROR(INDEX('Hoja de Trabajo para listado'!$DE$153:$DG$274,MATCH($A201,'Hoja de Trabajo para listado'!$DE$153:$DE$1048576,0),MATCH((CUADRO!F$5&amp;$E201),'Hoja de Trabajo para listado'!$DE$151:$DG$151,0)),0)+IFERROR(INDEX('Hoja de Trabajo para listado'!$CD$155:$DC$1048576,MATCH($A201,'Hoja de Trabajo para listado'!$CD$155:$CD$1048576,0),MATCH((CUADRO!F$5&amp;$E201),'Hoja de Trabajo para listado'!$CD$151:$DC$151,0)),0)</f>
        <v>0</v>
      </c>
      <c r="G201" s="245">
        <f ca="1">+IFERROR(INDEX('Hoja de Trabajo para listado'!$A$155:$Z$1048576,MATCH($A201,'Hoja de Trabajo para listado'!$A$155:$A$1048576,0),MATCH((CUADRO!G$5&amp;$E201),'Hoja de Trabajo para listado'!$A$151:$Z$151,0)),0)+IFERROR(INDEX('Hoja de Trabajo para listado'!$AB$155:$BA$1048576,MATCH($A201,'Hoja de Trabajo para listado'!$AB$155:$AB$1048576,0),MATCH((CUADRO!G$5&amp;$E201),'Hoja de Trabajo para listado'!$AB$151:$BA$151,0)),0)+IFERROR(INDEX('Hoja de Trabajo para listado'!$BC$155:$CB$1048576,MATCH($A201,'Hoja de Trabajo para listado'!$BC$155:$BC$1048576,0),MATCH((CUADRO!G$5&amp;$E201),'Hoja de Trabajo para listado'!$BC$151:$CB$151,0)),0)+IFERROR(INDEX('Hoja de Trabajo para listado'!$DE$153:$DG$274,MATCH($A201,'Hoja de Trabajo para listado'!$DE$153:$DE$1048576,0),MATCH((CUADRO!G$5&amp;$E201),'Hoja de Trabajo para listado'!$DE$151:$DG$151,0)),0)+IFERROR(INDEX('Hoja de Trabajo para listado'!$CD$155:$DC$1048576,MATCH($A201,'Hoja de Trabajo para listado'!$CD$155:$CD$1048576,0),MATCH((CUADRO!G$5&amp;$E201),'Hoja de Trabajo para listado'!$CD$151:$DC$151,0)),0)</f>
        <v>0</v>
      </c>
      <c r="H201" s="245">
        <f ca="1">+IFERROR(INDEX('Hoja de Trabajo para listado'!$A$155:$Z$1048576,MATCH($A201,'Hoja de Trabajo para listado'!$A$155:$A$1048576,0),MATCH((CUADRO!H$5&amp;$E201),'Hoja de Trabajo para listado'!$A$151:$Z$151,0)),0)+IFERROR(INDEX('Hoja de Trabajo para listado'!$AB$155:$BA$1048576,MATCH($A201,'Hoja de Trabajo para listado'!$AB$155:$AB$1048576,0),MATCH((CUADRO!H$5&amp;$E201),'Hoja de Trabajo para listado'!$AB$151:$BA$151,0)),0)+IFERROR(INDEX('Hoja de Trabajo para listado'!$BC$155:$CB$1048576,MATCH($A201,'Hoja de Trabajo para listado'!$BC$155:$BC$1048576,0),MATCH((CUADRO!H$5&amp;$E201),'Hoja de Trabajo para listado'!$BC$151:$CB$151,0)),0)+IFERROR(INDEX('Hoja de Trabajo para listado'!$DE$153:$DG$274,MATCH($A201,'Hoja de Trabajo para listado'!$DE$153:$DE$1048576,0),MATCH((CUADRO!H$5&amp;$E201),'Hoja de Trabajo para listado'!$DE$151:$DG$151,0)),0)+IFERROR(INDEX('Hoja de Trabajo para listado'!$CD$155:$DC$1048576,MATCH($A201,'Hoja de Trabajo para listado'!$CD$155:$CD$1048576,0),MATCH((CUADRO!H$5&amp;$E201),'Hoja de Trabajo para listado'!$CD$151:$DC$151,0)),0)</f>
        <v>0</v>
      </c>
      <c r="I201" s="245">
        <f ca="1">+IFERROR(INDEX('Hoja de Trabajo para listado'!$A$155:$Z$1048576,MATCH($A201,'Hoja de Trabajo para listado'!$A$155:$A$1048576,0),MATCH((CUADRO!I$5&amp;$E201),'Hoja de Trabajo para listado'!$A$151:$Z$151,0)),0)+IFERROR(INDEX('Hoja de Trabajo para listado'!$AB$155:$BA$1048576,MATCH($A201,'Hoja de Trabajo para listado'!$AB$155:$AB$1048576,0),MATCH((CUADRO!I$5&amp;$E201),'Hoja de Trabajo para listado'!$AB$151:$BA$151,0)),0)+IFERROR(INDEX('Hoja de Trabajo para listado'!$BC$155:$CB$1048576,MATCH($A201,'Hoja de Trabajo para listado'!$BC$155:$BC$1048576,0),MATCH((CUADRO!I$5&amp;$E201),'Hoja de Trabajo para listado'!$BC$151:$CB$151,0)),0)+IFERROR(INDEX('Hoja de Trabajo para listado'!$DE$153:$DG$274,MATCH($A201,'Hoja de Trabajo para listado'!$DE$153:$DE$1048576,0),MATCH((CUADRO!I$5&amp;$E201),'Hoja de Trabajo para listado'!$DE$151:$DG$151,0)),0)+IFERROR(INDEX('Hoja de Trabajo para listado'!$CD$155:$DC$1048576,MATCH($A201,'Hoja de Trabajo para listado'!$CD$155:$CD$1048576,0),MATCH((CUADRO!I$5&amp;$E201),'Hoja de Trabajo para listado'!$CD$151:$DC$151,0)),0)</f>
        <v>0</v>
      </c>
      <c r="J201" s="245">
        <f ca="1">+IFERROR(INDEX('Hoja de Trabajo para listado'!$A$155:$Z$1048576,MATCH($A201,'Hoja de Trabajo para listado'!$A$155:$A$1048576,0),MATCH((CUADRO!J$5&amp;$E201),'Hoja de Trabajo para listado'!$A$151:$Z$151,0)),0)+IFERROR(INDEX('Hoja de Trabajo para listado'!$AB$155:$BA$1048576,MATCH($A201,'Hoja de Trabajo para listado'!$AB$155:$AB$1048576,0),MATCH((CUADRO!J$5&amp;$E201),'Hoja de Trabajo para listado'!$AB$151:$BA$151,0)),0)+IFERROR(INDEX('Hoja de Trabajo para listado'!$BC$155:$CB$1048576,MATCH($A201,'Hoja de Trabajo para listado'!$BC$155:$BC$1048576,0),MATCH((CUADRO!J$5&amp;$E201),'Hoja de Trabajo para listado'!$BC$151:$CB$151,0)),0)+IFERROR(INDEX('Hoja de Trabajo para listado'!$DE$153:$DG$274,MATCH($A201,'Hoja de Trabajo para listado'!$DE$153:$DE$1048576,0),MATCH((CUADRO!J$5&amp;$E201),'Hoja de Trabajo para listado'!$DE$151:$DG$151,0)),0)+IFERROR(INDEX('Hoja de Trabajo para listado'!$CD$155:$DC$1048576,MATCH($A201,'Hoja de Trabajo para listado'!$CD$155:$CD$1048576,0),MATCH((CUADRO!J$5&amp;$E201),'Hoja de Trabajo para listado'!$CD$151:$DC$151,0)),0)</f>
        <v>0</v>
      </c>
      <c r="K201" s="245">
        <f ca="1">+IFERROR(INDEX('Hoja de Trabajo para listado'!$A$155:$Z$1048576,MATCH($A201,'Hoja de Trabajo para listado'!$A$155:$A$1048576,0),MATCH((CUADRO!K$5&amp;$E201),'Hoja de Trabajo para listado'!$A$151:$Z$151,0)),0)+IFERROR(INDEX('Hoja de Trabajo para listado'!$AB$155:$BA$1048576,MATCH($A201,'Hoja de Trabajo para listado'!$AB$155:$AB$1048576,0),MATCH((CUADRO!K$5&amp;$E201),'Hoja de Trabajo para listado'!$AB$151:$BA$151,0)),0)+IFERROR(INDEX('Hoja de Trabajo para listado'!$BC$155:$CB$1048576,MATCH($A201,'Hoja de Trabajo para listado'!$BC$155:$BC$1048576,0),MATCH((CUADRO!K$5&amp;$E201),'Hoja de Trabajo para listado'!$BC$151:$CB$151,0)),0)+IFERROR(INDEX('Hoja de Trabajo para listado'!$DE$153:$DG$274,MATCH($A201,'Hoja de Trabajo para listado'!$DE$153:$DE$1048576,0),MATCH((CUADRO!K$5&amp;$E201),'Hoja de Trabajo para listado'!$DE$151:$DG$151,0)),0)+IFERROR(INDEX('Hoja de Trabajo para listado'!$CD$155:$DC$1048576,MATCH($A201,'Hoja de Trabajo para listado'!$CD$155:$CD$1048576,0),MATCH((CUADRO!K$5&amp;$E201),'Hoja de Trabajo para listado'!$CD$151:$DC$151,0)),0)</f>
        <v>0</v>
      </c>
      <c r="L201" s="245">
        <f ca="1">+IFERROR(INDEX('Hoja de Trabajo para listado'!$A$155:$Z$1048576,MATCH($A201,'Hoja de Trabajo para listado'!$A$155:$A$1048576,0),MATCH((CUADRO!L$5&amp;$E201),'Hoja de Trabajo para listado'!$A$151:$Z$151,0)),0)+IFERROR(INDEX('Hoja de Trabajo para listado'!$AB$155:$BA$1048576,MATCH($A201,'Hoja de Trabajo para listado'!$AB$155:$AB$1048576,0),MATCH((CUADRO!L$5&amp;$E201),'Hoja de Trabajo para listado'!$AB$151:$BA$151,0)),0)+IFERROR(INDEX('Hoja de Trabajo para listado'!$BC$155:$CB$1048576,MATCH($A201,'Hoja de Trabajo para listado'!$BC$155:$BC$1048576,0),MATCH((CUADRO!L$5&amp;$E201),'Hoja de Trabajo para listado'!$BC$151:$CB$151,0)),0)+IFERROR(INDEX('Hoja de Trabajo para listado'!$DE$153:$DG$274,MATCH($A201,'Hoja de Trabajo para listado'!$DE$153:$DE$1048576,0),MATCH((CUADRO!L$5&amp;$E201),'Hoja de Trabajo para listado'!$DE$151:$DG$151,0)),0)+IFERROR(INDEX('Hoja de Trabajo para listado'!$CD$155:$DC$1048576,MATCH($A201,'Hoja de Trabajo para listado'!$CD$155:$CD$1048576,0),MATCH((CUADRO!L$5&amp;$E201),'Hoja de Trabajo para listado'!$CD$151:$DC$151,0)),0)</f>
        <v>0</v>
      </c>
      <c r="M201" s="245">
        <f ca="1">+IFERROR(INDEX('Hoja de Trabajo para listado'!$A$155:$Z$1048576,MATCH($A201,'Hoja de Trabajo para listado'!$A$155:$A$1048576,0),MATCH((CUADRO!M$5&amp;$E201),'Hoja de Trabajo para listado'!$A$151:$Z$151,0)),0)+IFERROR(INDEX('Hoja de Trabajo para listado'!$AB$155:$BA$1048576,MATCH($A201,'Hoja de Trabajo para listado'!$AB$155:$AB$1048576,0),MATCH((CUADRO!M$5&amp;$E201),'Hoja de Trabajo para listado'!$AB$151:$BA$151,0)),0)+IFERROR(INDEX('Hoja de Trabajo para listado'!$BC$155:$CB$1048576,MATCH($A201,'Hoja de Trabajo para listado'!$BC$155:$BC$1048576,0),MATCH((CUADRO!M$5&amp;$E201),'Hoja de Trabajo para listado'!$BC$151:$CB$151,0)),0)+IFERROR(INDEX('Hoja de Trabajo para listado'!$DE$153:$DG$274,MATCH($A201,'Hoja de Trabajo para listado'!$DE$153:$DE$1048576,0),MATCH((CUADRO!M$5&amp;$E201),'Hoja de Trabajo para listado'!$DE$151:$DG$151,0)),0)+IFERROR(INDEX('Hoja de Trabajo para listado'!$CD$155:$DC$1048576,MATCH($A201,'Hoja de Trabajo para listado'!$CD$155:$CD$1048576,0),MATCH((CUADRO!M$5&amp;$E201),'Hoja de Trabajo para listado'!$CD$151:$DC$151,0)),0)</f>
        <v>0</v>
      </c>
      <c r="N201" s="245">
        <f ca="1">+IFERROR(INDEX('Hoja de Trabajo para listado'!$A$155:$Z$1048576,MATCH($A201,'Hoja de Trabajo para listado'!$A$155:$A$1048576,0),MATCH((CUADRO!N$5&amp;$E201),'Hoja de Trabajo para listado'!$A$151:$Z$151,0)),0)+IFERROR(INDEX('Hoja de Trabajo para listado'!$AB$155:$BA$1048576,MATCH($A201,'Hoja de Trabajo para listado'!$AB$155:$AB$1048576,0),MATCH((CUADRO!N$5&amp;$E201),'Hoja de Trabajo para listado'!$AB$151:$BA$151,0)),0)+IFERROR(INDEX('Hoja de Trabajo para listado'!$BC$155:$CB$1048576,MATCH($A201,'Hoja de Trabajo para listado'!$BC$155:$BC$1048576,0),MATCH((CUADRO!N$5&amp;$E201),'Hoja de Trabajo para listado'!$BC$151:$CB$151,0)),0)+IFERROR(INDEX('Hoja de Trabajo para listado'!$DE$153:$DG$274,MATCH($A201,'Hoja de Trabajo para listado'!$DE$153:$DE$1048576,0),MATCH((CUADRO!N$5&amp;$E201),'Hoja de Trabajo para listado'!$DE$151:$DG$151,0)),0)+IFERROR(INDEX('Hoja de Trabajo para listado'!$CD$155:$DC$1048576,MATCH($A201,'Hoja de Trabajo para listado'!$CD$155:$CD$1048576,0),MATCH((CUADRO!N$5&amp;$E201),'Hoja de Trabajo para listado'!$CD$151:$DC$151,0)),0)</f>
        <v>0</v>
      </c>
      <c r="O201" s="245">
        <f ca="1">+IFERROR(INDEX('Hoja de Trabajo para listado'!$A$155:$Z$1048576,MATCH($A201,'Hoja de Trabajo para listado'!$A$155:$A$1048576,0),MATCH((CUADRO!O$5&amp;$E201),'Hoja de Trabajo para listado'!$A$151:$Z$151,0)),0)+IFERROR(INDEX('Hoja de Trabajo para listado'!$AB$155:$BA$1048576,MATCH($A201,'Hoja de Trabajo para listado'!$AB$155:$AB$1048576,0),MATCH((CUADRO!O$5&amp;$E201),'Hoja de Trabajo para listado'!$AB$151:$BA$151,0)),0)+IFERROR(INDEX('Hoja de Trabajo para listado'!$BC$155:$CB$1048576,MATCH($A201,'Hoja de Trabajo para listado'!$BC$155:$BC$1048576,0),MATCH((CUADRO!O$5&amp;$E201),'Hoja de Trabajo para listado'!$BC$151:$CB$151,0)),0)+IFERROR(INDEX('Hoja de Trabajo para listado'!$DE$153:$DG$274,MATCH($A201,'Hoja de Trabajo para listado'!$DE$153:$DE$1048576,0),MATCH((CUADRO!O$5&amp;$E201),'Hoja de Trabajo para listado'!$DE$151:$DG$151,0)),0)+IFERROR(INDEX('Hoja de Trabajo para listado'!$CD$155:$DC$1048576,MATCH($A201,'Hoja de Trabajo para listado'!$CD$155:$CD$1048576,0),MATCH((CUADRO!O$5&amp;$E201),'Hoja de Trabajo para listado'!$CD$151:$DC$151,0)),0)</f>
        <v>0</v>
      </c>
      <c r="P201" s="245">
        <f ca="1">+IFERROR(INDEX('Hoja de Trabajo para listado'!$A$155:$Z$1048576,MATCH($A201,'Hoja de Trabajo para listado'!$A$155:$A$1048576,0),MATCH((CUADRO!P$5&amp;$E201),'Hoja de Trabajo para listado'!$A$151:$Z$151,0)),0)+IFERROR(INDEX('Hoja de Trabajo para listado'!$AB$155:$BA$1048576,MATCH($A201,'Hoja de Trabajo para listado'!$AB$155:$AB$1048576,0),MATCH((CUADRO!P$5&amp;$E201),'Hoja de Trabajo para listado'!$AB$151:$BA$151,0)),0)+IFERROR(INDEX('Hoja de Trabajo para listado'!$BC$155:$CB$1048576,MATCH($A201,'Hoja de Trabajo para listado'!$BC$155:$BC$1048576,0),MATCH((CUADRO!P$5&amp;$E201),'Hoja de Trabajo para listado'!$BC$151:$CB$151,0)),0)+IFERROR(INDEX('Hoja de Trabajo para listado'!$DE$153:$DG$274,MATCH($A201,'Hoja de Trabajo para listado'!$DE$153:$DE$1048576,0),MATCH((CUADRO!P$5&amp;$E201),'Hoja de Trabajo para listado'!$DE$151:$DG$151,0)),0)+IFERROR(INDEX('Hoja de Trabajo para listado'!$CD$155:$DC$1048576,MATCH($A201,'Hoja de Trabajo para listado'!$CD$155:$CD$1048576,0),MATCH((CUADRO!P$5&amp;$E201),'Hoja de Trabajo para listado'!$CD$151:$DC$151,0)),0)</f>
        <v>0</v>
      </c>
      <c r="Q201" s="245">
        <f ca="1">+IFERROR(INDEX('Hoja de Trabajo para listado'!$A$155:$Z$1048576,MATCH($A201,'Hoja de Trabajo para listado'!$A$155:$A$1048576,0),MATCH((CUADRO!Q$5&amp;$E201),'Hoja de Trabajo para listado'!$A$151:$Z$151,0)),0)+IFERROR(INDEX('Hoja de Trabajo para listado'!$AB$155:$BA$1048576,MATCH($A201,'Hoja de Trabajo para listado'!$AB$155:$AB$1048576,0),MATCH((CUADRO!Q$5&amp;$E201),'Hoja de Trabajo para listado'!$AB$151:$BA$151,0)),0)+IFERROR(INDEX('Hoja de Trabajo para listado'!$BC$155:$CB$1048576,MATCH($A201,'Hoja de Trabajo para listado'!$BC$155:$BC$1048576,0),MATCH((CUADRO!Q$5&amp;$E201),'Hoja de Trabajo para listado'!$BC$151:$CB$151,0)),0)+IFERROR(INDEX('Hoja de Trabajo para listado'!$DE$153:$DG$274,MATCH($A201,'Hoja de Trabajo para listado'!$DE$153:$DE$1048576,0),MATCH((CUADRO!Q$5&amp;$E201),'Hoja de Trabajo para listado'!$DE$151:$DG$151,0)),0)+IFERROR(INDEX('Hoja de Trabajo para listado'!$CD$155:$DC$1048576,MATCH($A201,'Hoja de Trabajo para listado'!$CD$155:$CD$1048576,0),MATCH((CUADRO!Q$5&amp;$E201),'Hoja de Trabajo para listado'!$CD$151:$DC$151,0)),0)</f>
        <v>0</v>
      </c>
      <c r="R201" s="245">
        <f t="shared" ca="1" si="9"/>
        <v>0</v>
      </c>
      <c r="S201" s="245">
        <f ca="1">+R200+R201</f>
        <v>0</v>
      </c>
      <c r="T201" s="245">
        <f ca="1">+S201</f>
        <v>0</v>
      </c>
      <c r="U201" s="244">
        <f t="shared" si="10"/>
        <v>2</v>
      </c>
      <c r="V201" s="333" t="str">
        <f>+VLOOKUP(A201,bd_lista!$A$3:$E$590,5,FALSE)</f>
        <v>Instituciones Descentralizadas</v>
      </c>
      <c r="W201" s="384"/>
      <c r="X201" s="242">
        <f>+VLOOKUP(A201,[3]Sheet1!$A$13:$D$744,4,FALSE)</f>
        <v>86</v>
      </c>
      <c r="Y201" s="242" t="str">
        <f>+VLOOKUP(X201,bd_lista!$A$3:$C$590,3,FALSE)</f>
        <v>Ministerio de Medio Ambiente y Agua</v>
      </c>
      <c r="Z201" s="292"/>
      <c r="AA201" s="321"/>
    </row>
    <row r="202" spans="1:27" ht="15" customHeight="1">
      <c r="A202" s="32">
        <v>290</v>
      </c>
      <c r="B202" s="388">
        <f>+A202</f>
        <v>290</v>
      </c>
      <c r="C202" s="247" t="str">
        <f>+VLOOKUP(A202,bd_lista!$A$3:$C$590,3,FALSE)</f>
        <v>Servicio de Impuestos Nacionales</v>
      </c>
      <c r="D202" s="385" t="str">
        <f>+C202</f>
        <v>Servicio de Impuestos Nacionales</v>
      </c>
      <c r="E202" s="247" t="s">
        <v>1304</v>
      </c>
      <c r="F202" s="243">
        <f ca="1">+IFERROR(INDEX('Hoja de Trabajo para listado'!$A$155:$Z$1048576,MATCH($A202,'Hoja de Trabajo para listado'!$A$155:$A$1048576,0),MATCH((CUADRO!F$5&amp;$E202),'Hoja de Trabajo para listado'!$A$151:$Z$151,0)),0)+IFERROR(INDEX('Hoja de Trabajo para listado'!$AB$155:$BA$1048576,MATCH($A202,'Hoja de Trabajo para listado'!$AB$155:$AB$1048576,0),MATCH((CUADRO!F$5&amp;$E202),'Hoja de Trabajo para listado'!$AB$151:$BA$151,0)),0)+IFERROR(INDEX('Hoja de Trabajo para listado'!$BC$155:$CB$1048576,MATCH($A202,'Hoja de Trabajo para listado'!$BC$155:$BC$1048576,0),MATCH((CUADRO!F$5&amp;$E202),'Hoja de Trabajo para listado'!$BC$151:$CB$151,0)),0)+IFERROR(INDEX('Hoja de Trabajo para listado'!$DE$153:$DG$274,MATCH($A202,'Hoja de Trabajo para listado'!$DE$153:$DE$1048576,0),MATCH((CUADRO!F$5&amp;$E202),'Hoja de Trabajo para listado'!$DE$151:$DG$151,0)),0)+IFERROR(INDEX('Hoja de Trabajo para listado'!$CD$155:$DC$1048576,MATCH($A202,'Hoja de Trabajo para listado'!$CD$155:$CD$1048576,0),MATCH((CUADRO!F$5&amp;$E202),'Hoja de Trabajo para listado'!$CD$151:$DC$151,0)),0)</f>
        <v>0</v>
      </c>
      <c r="G202" s="243">
        <f ca="1">+IFERROR(INDEX('Hoja de Trabajo para listado'!$A$155:$Z$1048576,MATCH($A202,'Hoja de Trabajo para listado'!$A$155:$A$1048576,0),MATCH((CUADRO!G$5&amp;$E202),'Hoja de Trabajo para listado'!$A$151:$Z$151,0)),0)+IFERROR(INDEX('Hoja de Trabajo para listado'!$AB$155:$BA$1048576,MATCH($A202,'Hoja de Trabajo para listado'!$AB$155:$AB$1048576,0),MATCH((CUADRO!G$5&amp;$E202),'Hoja de Trabajo para listado'!$AB$151:$BA$151,0)),0)+IFERROR(INDEX('Hoja de Trabajo para listado'!$BC$155:$CB$1048576,MATCH($A202,'Hoja de Trabajo para listado'!$BC$155:$BC$1048576,0),MATCH((CUADRO!G$5&amp;$E202),'Hoja de Trabajo para listado'!$BC$151:$CB$151,0)),0)+IFERROR(INDEX('Hoja de Trabajo para listado'!$DE$153:$DG$274,MATCH($A202,'Hoja de Trabajo para listado'!$DE$153:$DE$1048576,0),MATCH((CUADRO!G$5&amp;$E202),'Hoja de Trabajo para listado'!$DE$151:$DG$151,0)),0)+IFERROR(INDEX('Hoja de Trabajo para listado'!$CD$155:$DC$1048576,MATCH($A202,'Hoja de Trabajo para listado'!$CD$155:$CD$1048576,0),MATCH((CUADRO!G$5&amp;$E202),'Hoja de Trabajo para listado'!$CD$151:$DC$151,0)),0)</f>
        <v>0</v>
      </c>
      <c r="H202" s="243">
        <f ca="1">+IFERROR(INDEX('Hoja de Trabajo para listado'!$A$155:$Z$1048576,MATCH($A202,'Hoja de Trabajo para listado'!$A$155:$A$1048576,0),MATCH((CUADRO!H$5&amp;$E202),'Hoja de Trabajo para listado'!$A$151:$Z$151,0)),0)+IFERROR(INDEX('Hoja de Trabajo para listado'!$AB$155:$BA$1048576,MATCH($A202,'Hoja de Trabajo para listado'!$AB$155:$AB$1048576,0),MATCH((CUADRO!H$5&amp;$E202),'Hoja de Trabajo para listado'!$AB$151:$BA$151,0)),0)+IFERROR(INDEX('Hoja de Trabajo para listado'!$BC$155:$CB$1048576,MATCH($A202,'Hoja de Trabajo para listado'!$BC$155:$BC$1048576,0),MATCH((CUADRO!H$5&amp;$E202),'Hoja de Trabajo para listado'!$BC$151:$CB$151,0)),0)+IFERROR(INDEX('Hoja de Trabajo para listado'!$DE$153:$DG$274,MATCH($A202,'Hoja de Trabajo para listado'!$DE$153:$DE$1048576,0),MATCH((CUADRO!H$5&amp;$E202),'Hoja de Trabajo para listado'!$DE$151:$DG$151,0)),0)+IFERROR(INDEX('Hoja de Trabajo para listado'!$CD$155:$DC$1048576,MATCH($A202,'Hoja de Trabajo para listado'!$CD$155:$CD$1048576,0),MATCH((CUADRO!H$5&amp;$E202),'Hoja de Trabajo para listado'!$CD$151:$DC$151,0)),0)</f>
        <v>0</v>
      </c>
      <c r="I202" s="243">
        <f ca="1">+IFERROR(INDEX('Hoja de Trabajo para listado'!$A$155:$Z$1048576,MATCH($A202,'Hoja de Trabajo para listado'!$A$155:$A$1048576,0),MATCH((CUADRO!I$5&amp;$E202),'Hoja de Trabajo para listado'!$A$151:$Z$151,0)),0)+IFERROR(INDEX('Hoja de Trabajo para listado'!$AB$155:$BA$1048576,MATCH($A202,'Hoja de Trabajo para listado'!$AB$155:$AB$1048576,0),MATCH((CUADRO!I$5&amp;$E202),'Hoja de Trabajo para listado'!$AB$151:$BA$151,0)),0)+IFERROR(INDEX('Hoja de Trabajo para listado'!$BC$155:$CB$1048576,MATCH($A202,'Hoja de Trabajo para listado'!$BC$155:$BC$1048576,0),MATCH((CUADRO!I$5&amp;$E202),'Hoja de Trabajo para listado'!$BC$151:$CB$151,0)),0)+IFERROR(INDEX('Hoja de Trabajo para listado'!$DE$153:$DG$274,MATCH($A202,'Hoja de Trabajo para listado'!$DE$153:$DE$1048576,0),MATCH((CUADRO!I$5&amp;$E202),'Hoja de Trabajo para listado'!$DE$151:$DG$151,0)),0)+IFERROR(INDEX('Hoja de Trabajo para listado'!$CD$155:$DC$1048576,MATCH($A202,'Hoja de Trabajo para listado'!$CD$155:$CD$1048576,0),MATCH((CUADRO!I$5&amp;$E202),'Hoja de Trabajo para listado'!$CD$151:$DC$151,0)),0)</f>
        <v>0</v>
      </c>
      <c r="J202" s="243">
        <f ca="1">+IFERROR(INDEX('Hoja de Trabajo para listado'!$A$155:$Z$1048576,MATCH($A202,'Hoja de Trabajo para listado'!$A$155:$A$1048576,0),MATCH((CUADRO!J$5&amp;$E202),'Hoja de Trabajo para listado'!$A$151:$Z$151,0)),0)+IFERROR(INDEX('Hoja de Trabajo para listado'!$AB$155:$BA$1048576,MATCH($A202,'Hoja de Trabajo para listado'!$AB$155:$AB$1048576,0),MATCH((CUADRO!J$5&amp;$E202),'Hoja de Trabajo para listado'!$AB$151:$BA$151,0)),0)+IFERROR(INDEX('Hoja de Trabajo para listado'!$BC$155:$CB$1048576,MATCH($A202,'Hoja de Trabajo para listado'!$BC$155:$BC$1048576,0),MATCH((CUADRO!J$5&amp;$E202),'Hoja de Trabajo para listado'!$BC$151:$CB$151,0)),0)+IFERROR(INDEX('Hoja de Trabajo para listado'!$DE$153:$DG$274,MATCH($A202,'Hoja de Trabajo para listado'!$DE$153:$DE$1048576,0),MATCH((CUADRO!J$5&amp;$E202),'Hoja de Trabajo para listado'!$DE$151:$DG$151,0)),0)+IFERROR(INDEX('Hoja de Trabajo para listado'!$CD$155:$DC$1048576,MATCH($A202,'Hoja de Trabajo para listado'!$CD$155:$CD$1048576,0),MATCH((CUADRO!J$5&amp;$E202),'Hoja de Trabajo para listado'!$CD$151:$DC$151,0)),0)</f>
        <v>0</v>
      </c>
      <c r="K202" s="243">
        <f ca="1">+IFERROR(INDEX('Hoja de Trabajo para listado'!$A$155:$Z$1048576,MATCH($A202,'Hoja de Trabajo para listado'!$A$155:$A$1048576,0),MATCH((CUADRO!K$5&amp;$E202),'Hoja de Trabajo para listado'!$A$151:$Z$151,0)),0)+IFERROR(INDEX('Hoja de Trabajo para listado'!$AB$155:$BA$1048576,MATCH($A202,'Hoja de Trabajo para listado'!$AB$155:$AB$1048576,0),MATCH((CUADRO!K$5&amp;$E202),'Hoja de Trabajo para listado'!$AB$151:$BA$151,0)),0)+IFERROR(INDEX('Hoja de Trabajo para listado'!$BC$155:$CB$1048576,MATCH($A202,'Hoja de Trabajo para listado'!$BC$155:$BC$1048576,0),MATCH((CUADRO!K$5&amp;$E202),'Hoja de Trabajo para listado'!$BC$151:$CB$151,0)),0)+IFERROR(INDEX('Hoja de Trabajo para listado'!$DE$153:$DG$274,MATCH($A202,'Hoja de Trabajo para listado'!$DE$153:$DE$1048576,0),MATCH((CUADRO!K$5&amp;$E202),'Hoja de Trabajo para listado'!$DE$151:$DG$151,0)),0)+IFERROR(INDEX('Hoja de Trabajo para listado'!$CD$155:$DC$1048576,MATCH($A202,'Hoja de Trabajo para listado'!$CD$155:$CD$1048576,0),MATCH((CUADRO!K$5&amp;$E202),'Hoja de Trabajo para listado'!$CD$151:$DC$151,0)),0)</f>
        <v>0</v>
      </c>
      <c r="L202" s="243">
        <f ca="1">+IFERROR(INDEX('Hoja de Trabajo para listado'!$A$155:$Z$1048576,MATCH($A202,'Hoja de Trabajo para listado'!$A$155:$A$1048576,0),MATCH((CUADRO!L$5&amp;$E202),'Hoja de Trabajo para listado'!$A$151:$Z$151,0)),0)+IFERROR(INDEX('Hoja de Trabajo para listado'!$AB$155:$BA$1048576,MATCH($A202,'Hoja de Trabajo para listado'!$AB$155:$AB$1048576,0),MATCH((CUADRO!L$5&amp;$E202),'Hoja de Trabajo para listado'!$AB$151:$BA$151,0)),0)+IFERROR(INDEX('Hoja de Trabajo para listado'!$BC$155:$CB$1048576,MATCH($A202,'Hoja de Trabajo para listado'!$BC$155:$BC$1048576,0),MATCH((CUADRO!L$5&amp;$E202),'Hoja de Trabajo para listado'!$BC$151:$CB$151,0)),0)+IFERROR(INDEX('Hoja de Trabajo para listado'!$DE$153:$DG$274,MATCH($A202,'Hoja de Trabajo para listado'!$DE$153:$DE$1048576,0),MATCH((CUADRO!L$5&amp;$E202),'Hoja de Trabajo para listado'!$DE$151:$DG$151,0)),0)+IFERROR(INDEX('Hoja de Trabajo para listado'!$CD$155:$DC$1048576,MATCH($A202,'Hoja de Trabajo para listado'!$CD$155:$CD$1048576,0),MATCH((CUADRO!L$5&amp;$E202),'Hoja de Trabajo para listado'!$CD$151:$DC$151,0)),0)</f>
        <v>0</v>
      </c>
      <c r="M202" s="243">
        <f ca="1">+IFERROR(INDEX('Hoja de Trabajo para listado'!$A$155:$Z$1048576,MATCH($A202,'Hoja de Trabajo para listado'!$A$155:$A$1048576,0),MATCH((CUADRO!M$5&amp;$E202),'Hoja de Trabajo para listado'!$A$151:$Z$151,0)),0)+IFERROR(INDEX('Hoja de Trabajo para listado'!$AB$155:$BA$1048576,MATCH($A202,'Hoja de Trabajo para listado'!$AB$155:$AB$1048576,0),MATCH((CUADRO!M$5&amp;$E202),'Hoja de Trabajo para listado'!$AB$151:$BA$151,0)),0)+IFERROR(INDEX('Hoja de Trabajo para listado'!$BC$155:$CB$1048576,MATCH($A202,'Hoja de Trabajo para listado'!$BC$155:$BC$1048576,0),MATCH((CUADRO!M$5&amp;$E202),'Hoja de Trabajo para listado'!$BC$151:$CB$151,0)),0)+IFERROR(INDEX('Hoja de Trabajo para listado'!$DE$153:$DG$274,MATCH($A202,'Hoja de Trabajo para listado'!$DE$153:$DE$1048576,0),MATCH((CUADRO!M$5&amp;$E202),'Hoja de Trabajo para listado'!$DE$151:$DG$151,0)),0)+IFERROR(INDEX('Hoja de Trabajo para listado'!$CD$155:$DC$1048576,MATCH($A202,'Hoja de Trabajo para listado'!$CD$155:$CD$1048576,0),MATCH((CUADRO!M$5&amp;$E202),'Hoja de Trabajo para listado'!$CD$151:$DC$151,0)),0)</f>
        <v>0</v>
      </c>
      <c r="N202" s="243">
        <f ca="1">+IFERROR(INDEX('Hoja de Trabajo para listado'!$A$155:$Z$1048576,MATCH($A202,'Hoja de Trabajo para listado'!$A$155:$A$1048576,0),MATCH((CUADRO!N$5&amp;$E202),'Hoja de Trabajo para listado'!$A$151:$Z$151,0)),0)+IFERROR(INDEX('Hoja de Trabajo para listado'!$AB$155:$BA$1048576,MATCH($A202,'Hoja de Trabajo para listado'!$AB$155:$AB$1048576,0),MATCH((CUADRO!N$5&amp;$E202),'Hoja de Trabajo para listado'!$AB$151:$BA$151,0)),0)+IFERROR(INDEX('Hoja de Trabajo para listado'!$BC$155:$CB$1048576,MATCH($A202,'Hoja de Trabajo para listado'!$BC$155:$BC$1048576,0),MATCH((CUADRO!N$5&amp;$E202),'Hoja de Trabajo para listado'!$BC$151:$CB$151,0)),0)+IFERROR(INDEX('Hoja de Trabajo para listado'!$DE$153:$DG$274,MATCH($A202,'Hoja de Trabajo para listado'!$DE$153:$DE$1048576,0),MATCH((CUADRO!N$5&amp;$E202),'Hoja de Trabajo para listado'!$DE$151:$DG$151,0)),0)+IFERROR(INDEX('Hoja de Trabajo para listado'!$CD$155:$DC$1048576,MATCH($A202,'Hoja de Trabajo para listado'!$CD$155:$CD$1048576,0),MATCH((CUADRO!N$5&amp;$E202),'Hoja de Trabajo para listado'!$CD$151:$DC$151,0)),0)</f>
        <v>0</v>
      </c>
      <c r="O202" s="243">
        <f ca="1">+IFERROR(INDEX('Hoja de Trabajo para listado'!$A$155:$Z$1048576,MATCH($A202,'Hoja de Trabajo para listado'!$A$155:$A$1048576,0),MATCH((CUADRO!O$5&amp;$E202),'Hoja de Trabajo para listado'!$A$151:$Z$151,0)),0)+IFERROR(INDEX('Hoja de Trabajo para listado'!$AB$155:$BA$1048576,MATCH($A202,'Hoja de Trabajo para listado'!$AB$155:$AB$1048576,0),MATCH((CUADRO!O$5&amp;$E202),'Hoja de Trabajo para listado'!$AB$151:$BA$151,0)),0)+IFERROR(INDEX('Hoja de Trabajo para listado'!$BC$155:$CB$1048576,MATCH($A202,'Hoja de Trabajo para listado'!$BC$155:$BC$1048576,0),MATCH((CUADRO!O$5&amp;$E202),'Hoja de Trabajo para listado'!$BC$151:$CB$151,0)),0)+IFERROR(INDEX('Hoja de Trabajo para listado'!$DE$153:$DG$274,MATCH($A202,'Hoja de Trabajo para listado'!$DE$153:$DE$1048576,0),MATCH((CUADRO!O$5&amp;$E202),'Hoja de Trabajo para listado'!$DE$151:$DG$151,0)),0)+IFERROR(INDEX('Hoja de Trabajo para listado'!$CD$155:$DC$1048576,MATCH($A202,'Hoja de Trabajo para listado'!$CD$155:$CD$1048576,0),MATCH((CUADRO!O$5&amp;$E202),'Hoja de Trabajo para listado'!$CD$151:$DC$151,0)),0)</f>
        <v>0</v>
      </c>
      <c r="P202" s="243">
        <f ca="1">+IFERROR(INDEX('Hoja de Trabajo para listado'!$A$155:$Z$1048576,MATCH($A202,'Hoja de Trabajo para listado'!$A$155:$A$1048576,0),MATCH((CUADRO!P$5&amp;$E202),'Hoja de Trabajo para listado'!$A$151:$Z$151,0)),0)+IFERROR(INDEX('Hoja de Trabajo para listado'!$AB$155:$BA$1048576,MATCH($A202,'Hoja de Trabajo para listado'!$AB$155:$AB$1048576,0),MATCH((CUADRO!P$5&amp;$E202),'Hoja de Trabajo para listado'!$AB$151:$BA$151,0)),0)+IFERROR(INDEX('Hoja de Trabajo para listado'!$BC$155:$CB$1048576,MATCH($A202,'Hoja de Trabajo para listado'!$BC$155:$BC$1048576,0),MATCH((CUADRO!P$5&amp;$E202),'Hoja de Trabajo para listado'!$BC$151:$CB$151,0)),0)+IFERROR(INDEX('Hoja de Trabajo para listado'!$DE$153:$DG$274,MATCH($A202,'Hoja de Trabajo para listado'!$DE$153:$DE$1048576,0),MATCH((CUADRO!P$5&amp;$E202),'Hoja de Trabajo para listado'!$DE$151:$DG$151,0)),0)+IFERROR(INDEX('Hoja de Trabajo para listado'!$CD$155:$DC$1048576,MATCH($A202,'Hoja de Trabajo para listado'!$CD$155:$CD$1048576,0),MATCH((CUADRO!P$5&amp;$E202),'Hoja de Trabajo para listado'!$CD$151:$DC$151,0)),0)</f>
        <v>0</v>
      </c>
      <c r="Q202" s="243">
        <f ca="1">+IFERROR(INDEX('Hoja de Trabajo para listado'!$A$155:$Z$1048576,MATCH($A202,'Hoja de Trabajo para listado'!$A$155:$A$1048576,0),MATCH((CUADRO!Q$5&amp;$E202),'Hoja de Trabajo para listado'!$A$151:$Z$151,0)),0)+IFERROR(INDEX('Hoja de Trabajo para listado'!$AB$155:$BA$1048576,MATCH($A202,'Hoja de Trabajo para listado'!$AB$155:$AB$1048576,0),MATCH((CUADRO!Q$5&amp;$E202),'Hoja de Trabajo para listado'!$AB$151:$BA$151,0)),0)+IFERROR(INDEX('Hoja de Trabajo para listado'!$BC$155:$CB$1048576,MATCH($A202,'Hoja de Trabajo para listado'!$BC$155:$BC$1048576,0),MATCH((CUADRO!Q$5&amp;$E202),'Hoja de Trabajo para listado'!$BC$151:$CB$151,0)),0)+IFERROR(INDEX('Hoja de Trabajo para listado'!$DE$153:$DG$274,MATCH($A202,'Hoja de Trabajo para listado'!$DE$153:$DE$1048576,0),MATCH((CUADRO!Q$5&amp;$E202),'Hoja de Trabajo para listado'!$DE$151:$DG$151,0)),0)+IFERROR(INDEX('Hoja de Trabajo para listado'!$CD$155:$DC$1048576,MATCH($A202,'Hoja de Trabajo para listado'!$CD$155:$CD$1048576,0),MATCH((CUADRO!Q$5&amp;$E202),'Hoja de Trabajo para listado'!$CD$151:$DC$151,0)),0)</f>
        <v>0</v>
      </c>
      <c r="R202" s="243">
        <f t="shared" ca="1" si="9"/>
        <v>0</v>
      </c>
      <c r="S202" s="243"/>
      <c r="T202" s="243">
        <f ca="1">+T203</f>
        <v>314574.48</v>
      </c>
      <c r="U202" s="242">
        <f t="shared" si="10"/>
        <v>1</v>
      </c>
      <c r="V202" s="333" t="str">
        <f>+VLOOKUP(A202,bd_lista!$A$3:$E$590,5,FALSE)</f>
        <v>Instituciones Descentralizadas</v>
      </c>
      <c r="W202" s="383" t="str">
        <f>+V202</f>
        <v>Instituciones Descentralizadas</v>
      </c>
      <c r="X202" s="242">
        <f>+VLOOKUP(A202,[3]Sheet1!$A$13:$D$744,4,FALSE)</f>
        <v>35</v>
      </c>
      <c r="Y202" s="242" t="str">
        <f>+VLOOKUP(X202,bd_lista!$A$3:$C$590,3,FALSE)</f>
        <v>Ministerio de Economía y Finanzas Públicas</v>
      </c>
      <c r="Z202" s="294">
        <f>+X202</f>
        <v>35</v>
      </c>
      <c r="AA202" s="318" t="str">
        <f>+Y202</f>
        <v>Ministerio de Economía y Finanzas Públicas</v>
      </c>
    </row>
    <row r="203" spans="1:27" ht="15" customHeight="1">
      <c r="A203" s="32">
        <v>290</v>
      </c>
      <c r="B203" s="389"/>
      <c r="C203" s="333" t="str">
        <f>+VLOOKUP(A203,bd_lista!$A$3:$C$590,3,FALSE)</f>
        <v>Servicio de Impuestos Nacionales</v>
      </c>
      <c r="D203" s="386"/>
      <c r="E203" s="333" t="s">
        <v>1305</v>
      </c>
      <c r="F203" s="245">
        <f ca="1">+IFERROR(INDEX('Hoja de Trabajo para listado'!$A$155:$Z$1048576,MATCH($A203,'Hoja de Trabajo para listado'!$A$155:$A$1048576,0),MATCH((CUADRO!F$5&amp;$E203),'Hoja de Trabajo para listado'!$A$151:$Z$151,0)),0)+IFERROR(INDEX('Hoja de Trabajo para listado'!$AB$155:$BA$1048576,MATCH($A203,'Hoja de Trabajo para listado'!$AB$155:$AB$1048576,0),MATCH((CUADRO!F$5&amp;$E203),'Hoja de Trabajo para listado'!$AB$151:$BA$151,0)),0)+IFERROR(INDEX('Hoja de Trabajo para listado'!$BC$155:$CB$1048576,MATCH($A203,'Hoja de Trabajo para listado'!$BC$155:$BC$1048576,0),MATCH((CUADRO!F$5&amp;$E203),'Hoja de Trabajo para listado'!$BC$151:$CB$151,0)),0)+IFERROR(INDEX('Hoja de Trabajo para listado'!$DE$153:$DG$274,MATCH($A203,'Hoja de Trabajo para listado'!$DE$153:$DE$1048576,0),MATCH((CUADRO!F$5&amp;$E203),'Hoja de Trabajo para listado'!$DE$151:$DG$151,0)),0)+IFERROR(INDEX('Hoja de Trabajo para listado'!$CD$155:$DC$1048576,MATCH($A203,'Hoja de Trabajo para listado'!$CD$155:$CD$1048576,0),MATCH((CUADRO!F$5&amp;$E203),'Hoja de Trabajo para listado'!$CD$151:$DC$151,0)),0)</f>
        <v>0</v>
      </c>
      <c r="G203" s="245">
        <f ca="1">+IFERROR(INDEX('Hoja de Trabajo para listado'!$A$155:$Z$1048576,MATCH($A203,'Hoja de Trabajo para listado'!$A$155:$A$1048576,0),MATCH((CUADRO!G$5&amp;$E203),'Hoja de Trabajo para listado'!$A$151:$Z$151,0)),0)+IFERROR(INDEX('Hoja de Trabajo para listado'!$AB$155:$BA$1048576,MATCH($A203,'Hoja de Trabajo para listado'!$AB$155:$AB$1048576,0),MATCH((CUADRO!G$5&amp;$E203),'Hoja de Trabajo para listado'!$AB$151:$BA$151,0)),0)+IFERROR(INDEX('Hoja de Trabajo para listado'!$BC$155:$CB$1048576,MATCH($A203,'Hoja de Trabajo para listado'!$BC$155:$BC$1048576,0),MATCH((CUADRO!G$5&amp;$E203),'Hoja de Trabajo para listado'!$BC$151:$CB$151,0)),0)+IFERROR(INDEX('Hoja de Trabajo para listado'!$DE$153:$DG$274,MATCH($A203,'Hoja de Trabajo para listado'!$DE$153:$DE$1048576,0),MATCH((CUADRO!G$5&amp;$E203),'Hoja de Trabajo para listado'!$DE$151:$DG$151,0)),0)+IFERROR(INDEX('Hoja de Trabajo para listado'!$CD$155:$DC$1048576,MATCH($A203,'Hoja de Trabajo para listado'!$CD$155:$CD$1048576,0),MATCH((CUADRO!G$5&amp;$E203),'Hoja de Trabajo para listado'!$CD$151:$DC$151,0)),0)</f>
        <v>314574.48</v>
      </c>
      <c r="H203" s="245">
        <f ca="1">+IFERROR(INDEX('Hoja de Trabajo para listado'!$A$155:$Z$1048576,MATCH($A203,'Hoja de Trabajo para listado'!$A$155:$A$1048576,0),MATCH((CUADRO!H$5&amp;$E203),'Hoja de Trabajo para listado'!$A$151:$Z$151,0)),0)+IFERROR(INDEX('Hoja de Trabajo para listado'!$AB$155:$BA$1048576,MATCH($A203,'Hoja de Trabajo para listado'!$AB$155:$AB$1048576,0),MATCH((CUADRO!H$5&amp;$E203),'Hoja de Trabajo para listado'!$AB$151:$BA$151,0)),0)+IFERROR(INDEX('Hoja de Trabajo para listado'!$BC$155:$CB$1048576,MATCH($A203,'Hoja de Trabajo para listado'!$BC$155:$BC$1048576,0),MATCH((CUADRO!H$5&amp;$E203),'Hoja de Trabajo para listado'!$BC$151:$CB$151,0)),0)+IFERROR(INDEX('Hoja de Trabajo para listado'!$DE$153:$DG$274,MATCH($A203,'Hoja de Trabajo para listado'!$DE$153:$DE$1048576,0),MATCH((CUADRO!H$5&amp;$E203),'Hoja de Trabajo para listado'!$DE$151:$DG$151,0)),0)+IFERROR(INDEX('Hoja de Trabajo para listado'!$CD$155:$DC$1048576,MATCH($A203,'Hoja de Trabajo para listado'!$CD$155:$CD$1048576,0),MATCH((CUADRO!H$5&amp;$E203),'Hoja de Trabajo para listado'!$CD$151:$DC$151,0)),0)</f>
        <v>0</v>
      </c>
      <c r="I203" s="245">
        <f ca="1">+IFERROR(INDEX('Hoja de Trabajo para listado'!$A$155:$Z$1048576,MATCH($A203,'Hoja de Trabajo para listado'!$A$155:$A$1048576,0),MATCH((CUADRO!I$5&amp;$E203),'Hoja de Trabajo para listado'!$A$151:$Z$151,0)),0)+IFERROR(INDEX('Hoja de Trabajo para listado'!$AB$155:$BA$1048576,MATCH($A203,'Hoja de Trabajo para listado'!$AB$155:$AB$1048576,0),MATCH((CUADRO!I$5&amp;$E203),'Hoja de Trabajo para listado'!$AB$151:$BA$151,0)),0)+IFERROR(INDEX('Hoja de Trabajo para listado'!$BC$155:$CB$1048576,MATCH($A203,'Hoja de Trabajo para listado'!$BC$155:$BC$1048576,0),MATCH((CUADRO!I$5&amp;$E203),'Hoja de Trabajo para listado'!$BC$151:$CB$151,0)),0)+IFERROR(INDEX('Hoja de Trabajo para listado'!$DE$153:$DG$274,MATCH($A203,'Hoja de Trabajo para listado'!$DE$153:$DE$1048576,0),MATCH((CUADRO!I$5&amp;$E203),'Hoja de Trabajo para listado'!$DE$151:$DG$151,0)),0)+IFERROR(INDEX('Hoja de Trabajo para listado'!$CD$155:$DC$1048576,MATCH($A203,'Hoja de Trabajo para listado'!$CD$155:$CD$1048576,0),MATCH((CUADRO!I$5&amp;$E203),'Hoja de Trabajo para listado'!$CD$151:$DC$151,0)),0)</f>
        <v>0</v>
      </c>
      <c r="J203" s="245">
        <f ca="1">+IFERROR(INDEX('Hoja de Trabajo para listado'!$A$155:$Z$1048576,MATCH($A203,'Hoja de Trabajo para listado'!$A$155:$A$1048576,0),MATCH((CUADRO!J$5&amp;$E203),'Hoja de Trabajo para listado'!$A$151:$Z$151,0)),0)+IFERROR(INDEX('Hoja de Trabajo para listado'!$AB$155:$BA$1048576,MATCH($A203,'Hoja de Trabajo para listado'!$AB$155:$AB$1048576,0),MATCH((CUADRO!J$5&amp;$E203),'Hoja de Trabajo para listado'!$AB$151:$BA$151,0)),0)+IFERROR(INDEX('Hoja de Trabajo para listado'!$BC$155:$CB$1048576,MATCH($A203,'Hoja de Trabajo para listado'!$BC$155:$BC$1048576,0),MATCH((CUADRO!J$5&amp;$E203),'Hoja de Trabajo para listado'!$BC$151:$CB$151,0)),0)+IFERROR(INDEX('Hoja de Trabajo para listado'!$DE$153:$DG$274,MATCH($A203,'Hoja de Trabajo para listado'!$DE$153:$DE$1048576,0),MATCH((CUADRO!J$5&amp;$E203),'Hoja de Trabajo para listado'!$DE$151:$DG$151,0)),0)+IFERROR(INDEX('Hoja de Trabajo para listado'!$CD$155:$DC$1048576,MATCH($A203,'Hoja de Trabajo para listado'!$CD$155:$CD$1048576,0),MATCH((CUADRO!J$5&amp;$E203),'Hoja de Trabajo para listado'!$CD$151:$DC$151,0)),0)</f>
        <v>0</v>
      </c>
      <c r="K203" s="245">
        <f ca="1">+IFERROR(INDEX('Hoja de Trabajo para listado'!$A$155:$Z$1048576,MATCH($A203,'Hoja de Trabajo para listado'!$A$155:$A$1048576,0),MATCH((CUADRO!K$5&amp;$E203),'Hoja de Trabajo para listado'!$A$151:$Z$151,0)),0)+IFERROR(INDEX('Hoja de Trabajo para listado'!$AB$155:$BA$1048576,MATCH($A203,'Hoja de Trabajo para listado'!$AB$155:$AB$1048576,0),MATCH((CUADRO!K$5&amp;$E203),'Hoja de Trabajo para listado'!$AB$151:$BA$151,0)),0)+IFERROR(INDEX('Hoja de Trabajo para listado'!$BC$155:$CB$1048576,MATCH($A203,'Hoja de Trabajo para listado'!$BC$155:$BC$1048576,0),MATCH((CUADRO!K$5&amp;$E203),'Hoja de Trabajo para listado'!$BC$151:$CB$151,0)),0)+IFERROR(INDEX('Hoja de Trabajo para listado'!$DE$153:$DG$274,MATCH($A203,'Hoja de Trabajo para listado'!$DE$153:$DE$1048576,0),MATCH((CUADRO!K$5&amp;$E203),'Hoja de Trabajo para listado'!$DE$151:$DG$151,0)),0)+IFERROR(INDEX('Hoja de Trabajo para listado'!$CD$155:$DC$1048576,MATCH($A203,'Hoja de Trabajo para listado'!$CD$155:$CD$1048576,0),MATCH((CUADRO!K$5&amp;$E203),'Hoja de Trabajo para listado'!$CD$151:$DC$151,0)),0)</f>
        <v>0</v>
      </c>
      <c r="L203" s="245">
        <f ca="1">+IFERROR(INDEX('Hoja de Trabajo para listado'!$A$155:$Z$1048576,MATCH($A203,'Hoja de Trabajo para listado'!$A$155:$A$1048576,0),MATCH((CUADRO!L$5&amp;$E203),'Hoja de Trabajo para listado'!$A$151:$Z$151,0)),0)+IFERROR(INDEX('Hoja de Trabajo para listado'!$AB$155:$BA$1048576,MATCH($A203,'Hoja de Trabajo para listado'!$AB$155:$AB$1048576,0),MATCH((CUADRO!L$5&amp;$E203),'Hoja de Trabajo para listado'!$AB$151:$BA$151,0)),0)+IFERROR(INDEX('Hoja de Trabajo para listado'!$BC$155:$CB$1048576,MATCH($A203,'Hoja de Trabajo para listado'!$BC$155:$BC$1048576,0),MATCH((CUADRO!L$5&amp;$E203),'Hoja de Trabajo para listado'!$BC$151:$CB$151,0)),0)+IFERROR(INDEX('Hoja de Trabajo para listado'!$DE$153:$DG$274,MATCH($A203,'Hoja de Trabajo para listado'!$DE$153:$DE$1048576,0),MATCH((CUADRO!L$5&amp;$E203),'Hoja de Trabajo para listado'!$DE$151:$DG$151,0)),0)+IFERROR(INDEX('Hoja de Trabajo para listado'!$CD$155:$DC$1048576,MATCH($A203,'Hoja de Trabajo para listado'!$CD$155:$CD$1048576,0),MATCH((CUADRO!L$5&amp;$E203),'Hoja de Trabajo para listado'!$CD$151:$DC$151,0)),0)</f>
        <v>0</v>
      </c>
      <c r="M203" s="245">
        <f ca="1">+IFERROR(INDEX('Hoja de Trabajo para listado'!$A$155:$Z$1048576,MATCH($A203,'Hoja de Trabajo para listado'!$A$155:$A$1048576,0),MATCH((CUADRO!M$5&amp;$E203),'Hoja de Trabajo para listado'!$A$151:$Z$151,0)),0)+IFERROR(INDEX('Hoja de Trabajo para listado'!$AB$155:$BA$1048576,MATCH($A203,'Hoja de Trabajo para listado'!$AB$155:$AB$1048576,0),MATCH((CUADRO!M$5&amp;$E203),'Hoja de Trabajo para listado'!$AB$151:$BA$151,0)),0)+IFERROR(INDEX('Hoja de Trabajo para listado'!$BC$155:$CB$1048576,MATCH($A203,'Hoja de Trabajo para listado'!$BC$155:$BC$1048576,0),MATCH((CUADRO!M$5&amp;$E203),'Hoja de Trabajo para listado'!$BC$151:$CB$151,0)),0)+IFERROR(INDEX('Hoja de Trabajo para listado'!$DE$153:$DG$274,MATCH($A203,'Hoja de Trabajo para listado'!$DE$153:$DE$1048576,0),MATCH((CUADRO!M$5&amp;$E203),'Hoja de Trabajo para listado'!$DE$151:$DG$151,0)),0)+IFERROR(INDEX('Hoja de Trabajo para listado'!$CD$155:$DC$1048576,MATCH($A203,'Hoja de Trabajo para listado'!$CD$155:$CD$1048576,0),MATCH((CUADRO!M$5&amp;$E203),'Hoja de Trabajo para listado'!$CD$151:$DC$151,0)),0)</f>
        <v>0</v>
      </c>
      <c r="N203" s="245">
        <f ca="1">+IFERROR(INDEX('Hoja de Trabajo para listado'!$A$155:$Z$1048576,MATCH($A203,'Hoja de Trabajo para listado'!$A$155:$A$1048576,0),MATCH((CUADRO!N$5&amp;$E203),'Hoja de Trabajo para listado'!$A$151:$Z$151,0)),0)+IFERROR(INDEX('Hoja de Trabajo para listado'!$AB$155:$BA$1048576,MATCH($A203,'Hoja de Trabajo para listado'!$AB$155:$AB$1048576,0),MATCH((CUADRO!N$5&amp;$E203),'Hoja de Trabajo para listado'!$AB$151:$BA$151,0)),0)+IFERROR(INDEX('Hoja de Trabajo para listado'!$BC$155:$CB$1048576,MATCH($A203,'Hoja de Trabajo para listado'!$BC$155:$BC$1048576,0),MATCH((CUADRO!N$5&amp;$E203),'Hoja de Trabajo para listado'!$BC$151:$CB$151,0)),0)+IFERROR(INDEX('Hoja de Trabajo para listado'!$DE$153:$DG$274,MATCH($A203,'Hoja de Trabajo para listado'!$DE$153:$DE$1048576,0),MATCH((CUADRO!N$5&amp;$E203),'Hoja de Trabajo para listado'!$DE$151:$DG$151,0)),0)+IFERROR(INDEX('Hoja de Trabajo para listado'!$CD$155:$DC$1048576,MATCH($A203,'Hoja de Trabajo para listado'!$CD$155:$CD$1048576,0),MATCH((CUADRO!N$5&amp;$E203),'Hoja de Trabajo para listado'!$CD$151:$DC$151,0)),0)</f>
        <v>0</v>
      </c>
      <c r="O203" s="245">
        <f ca="1">+IFERROR(INDEX('Hoja de Trabajo para listado'!$A$155:$Z$1048576,MATCH($A203,'Hoja de Trabajo para listado'!$A$155:$A$1048576,0),MATCH((CUADRO!O$5&amp;$E203),'Hoja de Trabajo para listado'!$A$151:$Z$151,0)),0)+IFERROR(INDEX('Hoja de Trabajo para listado'!$AB$155:$BA$1048576,MATCH($A203,'Hoja de Trabajo para listado'!$AB$155:$AB$1048576,0),MATCH((CUADRO!O$5&amp;$E203),'Hoja de Trabajo para listado'!$AB$151:$BA$151,0)),0)+IFERROR(INDEX('Hoja de Trabajo para listado'!$BC$155:$CB$1048576,MATCH($A203,'Hoja de Trabajo para listado'!$BC$155:$BC$1048576,0),MATCH((CUADRO!O$5&amp;$E203),'Hoja de Trabajo para listado'!$BC$151:$CB$151,0)),0)+IFERROR(INDEX('Hoja de Trabajo para listado'!$DE$153:$DG$274,MATCH($A203,'Hoja de Trabajo para listado'!$DE$153:$DE$1048576,0),MATCH((CUADRO!O$5&amp;$E203),'Hoja de Trabajo para listado'!$DE$151:$DG$151,0)),0)+IFERROR(INDEX('Hoja de Trabajo para listado'!$CD$155:$DC$1048576,MATCH($A203,'Hoja de Trabajo para listado'!$CD$155:$CD$1048576,0),MATCH((CUADRO!O$5&amp;$E203),'Hoja de Trabajo para listado'!$CD$151:$DC$151,0)),0)</f>
        <v>0</v>
      </c>
      <c r="P203" s="245">
        <f ca="1">+IFERROR(INDEX('Hoja de Trabajo para listado'!$A$155:$Z$1048576,MATCH($A203,'Hoja de Trabajo para listado'!$A$155:$A$1048576,0),MATCH((CUADRO!P$5&amp;$E203),'Hoja de Trabajo para listado'!$A$151:$Z$151,0)),0)+IFERROR(INDEX('Hoja de Trabajo para listado'!$AB$155:$BA$1048576,MATCH($A203,'Hoja de Trabajo para listado'!$AB$155:$AB$1048576,0),MATCH((CUADRO!P$5&amp;$E203),'Hoja de Trabajo para listado'!$AB$151:$BA$151,0)),0)+IFERROR(INDEX('Hoja de Trabajo para listado'!$BC$155:$CB$1048576,MATCH($A203,'Hoja de Trabajo para listado'!$BC$155:$BC$1048576,0),MATCH((CUADRO!P$5&amp;$E203),'Hoja de Trabajo para listado'!$BC$151:$CB$151,0)),0)+IFERROR(INDEX('Hoja de Trabajo para listado'!$DE$153:$DG$274,MATCH($A203,'Hoja de Trabajo para listado'!$DE$153:$DE$1048576,0),MATCH((CUADRO!P$5&amp;$E203),'Hoja de Trabajo para listado'!$DE$151:$DG$151,0)),0)+IFERROR(INDEX('Hoja de Trabajo para listado'!$CD$155:$DC$1048576,MATCH($A203,'Hoja de Trabajo para listado'!$CD$155:$CD$1048576,0),MATCH((CUADRO!P$5&amp;$E203),'Hoja de Trabajo para listado'!$CD$151:$DC$151,0)),0)</f>
        <v>0</v>
      </c>
      <c r="Q203" s="245">
        <f ca="1">+IFERROR(INDEX('Hoja de Trabajo para listado'!$A$155:$Z$1048576,MATCH($A203,'Hoja de Trabajo para listado'!$A$155:$A$1048576,0),MATCH((CUADRO!Q$5&amp;$E203),'Hoja de Trabajo para listado'!$A$151:$Z$151,0)),0)+IFERROR(INDEX('Hoja de Trabajo para listado'!$AB$155:$BA$1048576,MATCH($A203,'Hoja de Trabajo para listado'!$AB$155:$AB$1048576,0),MATCH((CUADRO!Q$5&amp;$E203),'Hoja de Trabajo para listado'!$AB$151:$BA$151,0)),0)+IFERROR(INDEX('Hoja de Trabajo para listado'!$BC$155:$CB$1048576,MATCH($A203,'Hoja de Trabajo para listado'!$BC$155:$BC$1048576,0),MATCH((CUADRO!Q$5&amp;$E203),'Hoja de Trabajo para listado'!$BC$151:$CB$151,0)),0)+IFERROR(INDEX('Hoja de Trabajo para listado'!$DE$153:$DG$274,MATCH($A203,'Hoja de Trabajo para listado'!$DE$153:$DE$1048576,0),MATCH((CUADRO!Q$5&amp;$E203),'Hoja de Trabajo para listado'!$DE$151:$DG$151,0)),0)+IFERROR(INDEX('Hoja de Trabajo para listado'!$CD$155:$DC$1048576,MATCH($A203,'Hoja de Trabajo para listado'!$CD$155:$CD$1048576,0),MATCH((CUADRO!Q$5&amp;$E203),'Hoja de Trabajo para listado'!$CD$151:$DC$151,0)),0)</f>
        <v>0</v>
      </c>
      <c r="R203" s="245">
        <f t="shared" ca="1" si="9"/>
        <v>314574.48</v>
      </c>
      <c r="S203" s="245">
        <f ca="1">+R202+R203</f>
        <v>314574.48</v>
      </c>
      <c r="T203" s="245">
        <f ca="1">+S203</f>
        <v>314574.48</v>
      </c>
      <c r="U203" s="244">
        <f t="shared" si="10"/>
        <v>2</v>
      </c>
      <c r="V203" s="333" t="str">
        <f>+VLOOKUP(A203,bd_lista!$A$3:$E$590,5,FALSE)</f>
        <v>Instituciones Descentralizadas</v>
      </c>
      <c r="W203" s="384"/>
      <c r="X203" s="242">
        <f>+VLOOKUP(A203,[3]Sheet1!$A$13:$D$744,4,FALSE)</f>
        <v>35</v>
      </c>
      <c r="Y203" s="242" t="str">
        <f>+VLOOKUP(X203,bd_lista!$A$3:$C$590,3,FALSE)</f>
        <v>Ministerio de Economía y Finanzas Públicas</v>
      </c>
      <c r="Z203" s="292"/>
      <c r="AA203" s="320"/>
    </row>
    <row r="204" spans="1:27" ht="15" customHeight="1">
      <c r="A204" s="251">
        <v>291</v>
      </c>
      <c r="B204" s="388">
        <f>+A204</f>
        <v>291</v>
      </c>
      <c r="C204" s="247" t="str">
        <f>+VLOOKUP(A204,bd_lista!$A$3:$C$590,3,FALSE)</f>
        <v>Administradora Boliviana de Carreteras</v>
      </c>
      <c r="D204" s="385" t="str">
        <f>+C204</f>
        <v>Administradora Boliviana de Carreteras</v>
      </c>
      <c r="E204" s="247" t="s">
        <v>1304</v>
      </c>
      <c r="F204" s="243">
        <f ca="1">+IFERROR(INDEX('Hoja de Trabajo para listado'!$A$155:$Z$1048576,MATCH($A204,'Hoja de Trabajo para listado'!$A$155:$A$1048576,0),MATCH((CUADRO!F$5&amp;$E204),'Hoja de Trabajo para listado'!$A$151:$Z$151,0)),0)+IFERROR(INDEX('Hoja de Trabajo para listado'!$AB$155:$BA$1048576,MATCH($A204,'Hoja de Trabajo para listado'!$AB$155:$AB$1048576,0),MATCH((CUADRO!F$5&amp;$E204),'Hoja de Trabajo para listado'!$AB$151:$BA$151,0)),0)+IFERROR(INDEX('Hoja de Trabajo para listado'!$BC$155:$CB$1048576,MATCH($A204,'Hoja de Trabajo para listado'!$BC$155:$BC$1048576,0),MATCH((CUADRO!F$5&amp;$E204),'Hoja de Trabajo para listado'!$BC$151:$CB$151,0)),0)+IFERROR(INDEX('Hoja de Trabajo para listado'!$DE$153:$DG$274,MATCH($A204,'Hoja de Trabajo para listado'!$DE$153:$DE$1048576,0),MATCH((CUADRO!F$5&amp;$E204),'Hoja de Trabajo para listado'!$DE$151:$DG$151,0)),0)+IFERROR(INDEX('Hoja de Trabajo para listado'!$CD$155:$DC$1048576,MATCH($A204,'Hoja de Trabajo para listado'!$CD$155:$CD$1048576,0),MATCH((CUADRO!F$5&amp;$E204),'Hoja de Trabajo para listado'!$CD$151:$DC$151,0)),0)</f>
        <v>34986377.659999996</v>
      </c>
      <c r="G204" s="243">
        <f ca="1">+IFERROR(INDEX('Hoja de Trabajo para listado'!$A$155:$Z$1048576,MATCH($A204,'Hoja de Trabajo para listado'!$A$155:$A$1048576,0),MATCH((CUADRO!G$5&amp;$E204),'Hoja de Trabajo para listado'!$A$151:$Z$151,0)),0)+IFERROR(INDEX('Hoja de Trabajo para listado'!$AB$155:$BA$1048576,MATCH($A204,'Hoja de Trabajo para listado'!$AB$155:$AB$1048576,0),MATCH((CUADRO!G$5&amp;$E204),'Hoja de Trabajo para listado'!$AB$151:$BA$151,0)),0)+IFERROR(INDEX('Hoja de Trabajo para listado'!$BC$155:$CB$1048576,MATCH($A204,'Hoja de Trabajo para listado'!$BC$155:$BC$1048576,0),MATCH((CUADRO!G$5&amp;$E204),'Hoja de Trabajo para listado'!$BC$151:$CB$151,0)),0)+IFERROR(INDEX('Hoja de Trabajo para listado'!$DE$153:$DG$274,MATCH($A204,'Hoja de Trabajo para listado'!$DE$153:$DE$1048576,0),MATCH((CUADRO!G$5&amp;$E204),'Hoja de Trabajo para listado'!$DE$151:$DG$151,0)),0)+IFERROR(INDEX('Hoja de Trabajo para listado'!$CD$155:$DC$1048576,MATCH($A204,'Hoja de Trabajo para listado'!$CD$155:$CD$1048576,0),MATCH((CUADRO!G$5&amp;$E204),'Hoja de Trabajo para listado'!$CD$151:$DC$151,0)),0)</f>
        <v>198989166.49700001</v>
      </c>
      <c r="H204" s="243">
        <f ca="1">+IFERROR(INDEX('Hoja de Trabajo para listado'!$A$155:$Z$1048576,MATCH($A204,'Hoja de Trabajo para listado'!$A$155:$A$1048576,0),MATCH((CUADRO!H$5&amp;$E204),'Hoja de Trabajo para listado'!$A$151:$Z$151,0)),0)+IFERROR(INDEX('Hoja de Trabajo para listado'!$AB$155:$BA$1048576,MATCH($A204,'Hoja de Trabajo para listado'!$AB$155:$AB$1048576,0),MATCH((CUADRO!H$5&amp;$E204),'Hoja de Trabajo para listado'!$AB$151:$BA$151,0)),0)+IFERROR(INDEX('Hoja de Trabajo para listado'!$BC$155:$CB$1048576,MATCH($A204,'Hoja de Trabajo para listado'!$BC$155:$BC$1048576,0),MATCH((CUADRO!H$5&amp;$E204),'Hoja de Trabajo para listado'!$BC$151:$CB$151,0)),0)+IFERROR(INDEX('Hoja de Trabajo para listado'!$DE$153:$DG$274,MATCH($A204,'Hoja de Trabajo para listado'!$DE$153:$DE$1048576,0),MATCH((CUADRO!H$5&amp;$E204),'Hoja de Trabajo para listado'!$DE$151:$DG$151,0)),0)+IFERROR(INDEX('Hoja de Trabajo para listado'!$CD$155:$DC$1048576,MATCH($A204,'Hoja de Trabajo para listado'!$CD$155:$CD$1048576,0),MATCH((CUADRO!H$5&amp;$E204),'Hoja de Trabajo para listado'!$CD$151:$DC$151,0)),0)</f>
        <v>0</v>
      </c>
      <c r="I204" s="243">
        <f ca="1">+IFERROR(INDEX('Hoja de Trabajo para listado'!$A$155:$Z$1048576,MATCH($A204,'Hoja de Trabajo para listado'!$A$155:$A$1048576,0),MATCH((CUADRO!I$5&amp;$E204),'Hoja de Trabajo para listado'!$A$151:$Z$151,0)),0)+IFERROR(INDEX('Hoja de Trabajo para listado'!$AB$155:$BA$1048576,MATCH($A204,'Hoja de Trabajo para listado'!$AB$155:$AB$1048576,0),MATCH((CUADRO!I$5&amp;$E204),'Hoja de Trabajo para listado'!$AB$151:$BA$151,0)),0)+IFERROR(INDEX('Hoja de Trabajo para listado'!$BC$155:$CB$1048576,MATCH($A204,'Hoja de Trabajo para listado'!$BC$155:$BC$1048576,0),MATCH((CUADRO!I$5&amp;$E204),'Hoja de Trabajo para listado'!$BC$151:$CB$151,0)),0)+IFERROR(INDEX('Hoja de Trabajo para listado'!$DE$153:$DG$274,MATCH($A204,'Hoja de Trabajo para listado'!$DE$153:$DE$1048576,0),MATCH((CUADRO!I$5&amp;$E204),'Hoja de Trabajo para listado'!$DE$151:$DG$151,0)),0)+IFERROR(INDEX('Hoja de Trabajo para listado'!$CD$155:$DC$1048576,MATCH($A204,'Hoja de Trabajo para listado'!$CD$155:$CD$1048576,0),MATCH((CUADRO!I$5&amp;$E204),'Hoja de Trabajo para listado'!$CD$151:$DC$151,0)),0)</f>
        <v>0</v>
      </c>
      <c r="J204" s="243">
        <f ca="1">+IFERROR(INDEX('Hoja de Trabajo para listado'!$A$155:$Z$1048576,MATCH($A204,'Hoja de Trabajo para listado'!$A$155:$A$1048576,0),MATCH((CUADRO!J$5&amp;$E204),'Hoja de Trabajo para listado'!$A$151:$Z$151,0)),0)+IFERROR(INDEX('Hoja de Trabajo para listado'!$AB$155:$BA$1048576,MATCH($A204,'Hoja de Trabajo para listado'!$AB$155:$AB$1048576,0),MATCH((CUADRO!J$5&amp;$E204),'Hoja de Trabajo para listado'!$AB$151:$BA$151,0)),0)+IFERROR(INDEX('Hoja de Trabajo para listado'!$BC$155:$CB$1048576,MATCH($A204,'Hoja de Trabajo para listado'!$BC$155:$BC$1048576,0),MATCH((CUADRO!J$5&amp;$E204),'Hoja de Trabajo para listado'!$BC$151:$CB$151,0)),0)+IFERROR(INDEX('Hoja de Trabajo para listado'!$DE$153:$DG$274,MATCH($A204,'Hoja de Trabajo para listado'!$DE$153:$DE$1048576,0),MATCH((CUADRO!J$5&amp;$E204),'Hoja de Trabajo para listado'!$DE$151:$DG$151,0)),0)+IFERROR(INDEX('Hoja de Trabajo para listado'!$CD$155:$DC$1048576,MATCH($A204,'Hoja de Trabajo para listado'!$CD$155:$CD$1048576,0),MATCH((CUADRO!J$5&amp;$E204),'Hoja de Trabajo para listado'!$CD$151:$DC$151,0)),0)</f>
        <v>0</v>
      </c>
      <c r="K204" s="243">
        <f ca="1">+IFERROR(INDEX('Hoja de Trabajo para listado'!$A$155:$Z$1048576,MATCH($A204,'Hoja de Trabajo para listado'!$A$155:$A$1048576,0),MATCH((CUADRO!K$5&amp;$E204),'Hoja de Trabajo para listado'!$A$151:$Z$151,0)),0)+IFERROR(INDEX('Hoja de Trabajo para listado'!$AB$155:$BA$1048576,MATCH($A204,'Hoja de Trabajo para listado'!$AB$155:$AB$1048576,0),MATCH((CUADRO!K$5&amp;$E204),'Hoja de Trabajo para listado'!$AB$151:$BA$151,0)),0)+IFERROR(INDEX('Hoja de Trabajo para listado'!$BC$155:$CB$1048576,MATCH($A204,'Hoja de Trabajo para listado'!$BC$155:$BC$1048576,0),MATCH((CUADRO!K$5&amp;$E204),'Hoja de Trabajo para listado'!$BC$151:$CB$151,0)),0)+IFERROR(INDEX('Hoja de Trabajo para listado'!$DE$153:$DG$274,MATCH($A204,'Hoja de Trabajo para listado'!$DE$153:$DE$1048576,0),MATCH((CUADRO!K$5&amp;$E204),'Hoja de Trabajo para listado'!$DE$151:$DG$151,0)),0)+IFERROR(INDEX('Hoja de Trabajo para listado'!$CD$155:$DC$1048576,MATCH($A204,'Hoja de Trabajo para listado'!$CD$155:$CD$1048576,0),MATCH((CUADRO!K$5&amp;$E204),'Hoja de Trabajo para listado'!$CD$151:$DC$151,0)),0)</f>
        <v>0</v>
      </c>
      <c r="L204" s="243">
        <f ca="1">+IFERROR(INDEX('Hoja de Trabajo para listado'!$A$155:$Z$1048576,MATCH($A204,'Hoja de Trabajo para listado'!$A$155:$A$1048576,0),MATCH((CUADRO!L$5&amp;$E204),'Hoja de Trabajo para listado'!$A$151:$Z$151,0)),0)+IFERROR(INDEX('Hoja de Trabajo para listado'!$AB$155:$BA$1048576,MATCH($A204,'Hoja de Trabajo para listado'!$AB$155:$AB$1048576,0),MATCH((CUADRO!L$5&amp;$E204),'Hoja de Trabajo para listado'!$AB$151:$BA$151,0)),0)+IFERROR(INDEX('Hoja de Trabajo para listado'!$BC$155:$CB$1048576,MATCH($A204,'Hoja de Trabajo para listado'!$BC$155:$BC$1048576,0),MATCH((CUADRO!L$5&amp;$E204),'Hoja de Trabajo para listado'!$BC$151:$CB$151,0)),0)+IFERROR(INDEX('Hoja de Trabajo para listado'!$DE$153:$DG$274,MATCH($A204,'Hoja de Trabajo para listado'!$DE$153:$DE$1048576,0),MATCH((CUADRO!L$5&amp;$E204),'Hoja de Trabajo para listado'!$DE$151:$DG$151,0)),0)+IFERROR(INDEX('Hoja de Trabajo para listado'!$CD$155:$DC$1048576,MATCH($A204,'Hoja de Trabajo para listado'!$CD$155:$CD$1048576,0),MATCH((CUADRO!L$5&amp;$E204),'Hoja de Trabajo para listado'!$CD$151:$DC$151,0)),0)</f>
        <v>0</v>
      </c>
      <c r="M204" s="243">
        <f ca="1">+IFERROR(INDEX('Hoja de Trabajo para listado'!$A$155:$Z$1048576,MATCH($A204,'Hoja de Trabajo para listado'!$A$155:$A$1048576,0),MATCH((CUADRO!M$5&amp;$E204),'Hoja de Trabajo para listado'!$A$151:$Z$151,0)),0)+IFERROR(INDEX('Hoja de Trabajo para listado'!$AB$155:$BA$1048576,MATCH($A204,'Hoja de Trabajo para listado'!$AB$155:$AB$1048576,0),MATCH((CUADRO!M$5&amp;$E204),'Hoja de Trabajo para listado'!$AB$151:$BA$151,0)),0)+IFERROR(INDEX('Hoja de Trabajo para listado'!$BC$155:$CB$1048576,MATCH($A204,'Hoja de Trabajo para listado'!$BC$155:$BC$1048576,0),MATCH((CUADRO!M$5&amp;$E204),'Hoja de Trabajo para listado'!$BC$151:$CB$151,0)),0)+IFERROR(INDEX('Hoja de Trabajo para listado'!$DE$153:$DG$274,MATCH($A204,'Hoja de Trabajo para listado'!$DE$153:$DE$1048576,0),MATCH((CUADRO!M$5&amp;$E204),'Hoja de Trabajo para listado'!$DE$151:$DG$151,0)),0)+IFERROR(INDEX('Hoja de Trabajo para listado'!$CD$155:$DC$1048576,MATCH($A204,'Hoja de Trabajo para listado'!$CD$155:$CD$1048576,0),MATCH((CUADRO!M$5&amp;$E204),'Hoja de Trabajo para listado'!$CD$151:$DC$151,0)),0)</f>
        <v>0</v>
      </c>
      <c r="N204" s="243">
        <f ca="1">+IFERROR(INDEX('Hoja de Trabajo para listado'!$A$155:$Z$1048576,MATCH($A204,'Hoja de Trabajo para listado'!$A$155:$A$1048576,0),MATCH((CUADRO!N$5&amp;$E204),'Hoja de Trabajo para listado'!$A$151:$Z$151,0)),0)+IFERROR(INDEX('Hoja de Trabajo para listado'!$AB$155:$BA$1048576,MATCH($A204,'Hoja de Trabajo para listado'!$AB$155:$AB$1048576,0),MATCH((CUADRO!N$5&amp;$E204),'Hoja de Trabajo para listado'!$AB$151:$BA$151,0)),0)+IFERROR(INDEX('Hoja de Trabajo para listado'!$BC$155:$CB$1048576,MATCH($A204,'Hoja de Trabajo para listado'!$BC$155:$BC$1048576,0),MATCH((CUADRO!N$5&amp;$E204),'Hoja de Trabajo para listado'!$BC$151:$CB$151,0)),0)+IFERROR(INDEX('Hoja de Trabajo para listado'!$DE$153:$DG$274,MATCH($A204,'Hoja de Trabajo para listado'!$DE$153:$DE$1048576,0),MATCH((CUADRO!N$5&amp;$E204),'Hoja de Trabajo para listado'!$DE$151:$DG$151,0)),0)+IFERROR(INDEX('Hoja de Trabajo para listado'!$CD$155:$DC$1048576,MATCH($A204,'Hoja de Trabajo para listado'!$CD$155:$CD$1048576,0),MATCH((CUADRO!N$5&amp;$E204),'Hoja de Trabajo para listado'!$CD$151:$DC$151,0)),0)</f>
        <v>0</v>
      </c>
      <c r="O204" s="243">
        <f ca="1">+IFERROR(INDEX('Hoja de Trabajo para listado'!$A$155:$Z$1048576,MATCH($A204,'Hoja de Trabajo para listado'!$A$155:$A$1048576,0),MATCH((CUADRO!O$5&amp;$E204),'Hoja de Trabajo para listado'!$A$151:$Z$151,0)),0)+IFERROR(INDEX('Hoja de Trabajo para listado'!$AB$155:$BA$1048576,MATCH($A204,'Hoja de Trabajo para listado'!$AB$155:$AB$1048576,0),MATCH((CUADRO!O$5&amp;$E204),'Hoja de Trabajo para listado'!$AB$151:$BA$151,0)),0)+IFERROR(INDEX('Hoja de Trabajo para listado'!$BC$155:$CB$1048576,MATCH($A204,'Hoja de Trabajo para listado'!$BC$155:$BC$1048576,0),MATCH((CUADRO!O$5&amp;$E204),'Hoja de Trabajo para listado'!$BC$151:$CB$151,0)),0)+IFERROR(INDEX('Hoja de Trabajo para listado'!$DE$153:$DG$274,MATCH($A204,'Hoja de Trabajo para listado'!$DE$153:$DE$1048576,0),MATCH((CUADRO!O$5&amp;$E204),'Hoja de Trabajo para listado'!$DE$151:$DG$151,0)),0)+IFERROR(INDEX('Hoja de Trabajo para listado'!$CD$155:$DC$1048576,MATCH($A204,'Hoja de Trabajo para listado'!$CD$155:$CD$1048576,0),MATCH((CUADRO!O$5&amp;$E204),'Hoja de Trabajo para listado'!$CD$151:$DC$151,0)),0)</f>
        <v>0</v>
      </c>
      <c r="P204" s="243">
        <f ca="1">+IFERROR(INDEX('Hoja de Trabajo para listado'!$A$155:$Z$1048576,MATCH($A204,'Hoja de Trabajo para listado'!$A$155:$A$1048576,0),MATCH((CUADRO!P$5&amp;$E204),'Hoja de Trabajo para listado'!$A$151:$Z$151,0)),0)+IFERROR(INDEX('Hoja de Trabajo para listado'!$AB$155:$BA$1048576,MATCH($A204,'Hoja de Trabajo para listado'!$AB$155:$AB$1048576,0),MATCH((CUADRO!P$5&amp;$E204),'Hoja de Trabajo para listado'!$AB$151:$BA$151,0)),0)+IFERROR(INDEX('Hoja de Trabajo para listado'!$BC$155:$CB$1048576,MATCH($A204,'Hoja de Trabajo para listado'!$BC$155:$BC$1048576,0),MATCH((CUADRO!P$5&amp;$E204),'Hoja de Trabajo para listado'!$BC$151:$CB$151,0)),0)+IFERROR(INDEX('Hoja de Trabajo para listado'!$DE$153:$DG$274,MATCH($A204,'Hoja de Trabajo para listado'!$DE$153:$DE$1048576,0),MATCH((CUADRO!P$5&amp;$E204),'Hoja de Trabajo para listado'!$DE$151:$DG$151,0)),0)+IFERROR(INDEX('Hoja de Trabajo para listado'!$CD$155:$DC$1048576,MATCH($A204,'Hoja de Trabajo para listado'!$CD$155:$CD$1048576,0),MATCH((CUADRO!P$5&amp;$E204),'Hoja de Trabajo para listado'!$CD$151:$DC$151,0)),0)</f>
        <v>0</v>
      </c>
      <c r="Q204" s="243">
        <f ca="1">+IFERROR(INDEX('Hoja de Trabajo para listado'!$A$155:$Z$1048576,MATCH($A204,'Hoja de Trabajo para listado'!$A$155:$A$1048576,0),MATCH((CUADRO!Q$5&amp;$E204),'Hoja de Trabajo para listado'!$A$151:$Z$151,0)),0)+IFERROR(INDEX('Hoja de Trabajo para listado'!$AB$155:$BA$1048576,MATCH($A204,'Hoja de Trabajo para listado'!$AB$155:$AB$1048576,0),MATCH((CUADRO!Q$5&amp;$E204),'Hoja de Trabajo para listado'!$AB$151:$BA$151,0)),0)+IFERROR(INDEX('Hoja de Trabajo para listado'!$BC$155:$CB$1048576,MATCH($A204,'Hoja de Trabajo para listado'!$BC$155:$BC$1048576,0),MATCH((CUADRO!Q$5&amp;$E204),'Hoja de Trabajo para listado'!$BC$151:$CB$151,0)),0)+IFERROR(INDEX('Hoja de Trabajo para listado'!$DE$153:$DG$274,MATCH($A204,'Hoja de Trabajo para listado'!$DE$153:$DE$1048576,0),MATCH((CUADRO!Q$5&amp;$E204),'Hoja de Trabajo para listado'!$DE$151:$DG$151,0)),0)+IFERROR(INDEX('Hoja de Trabajo para listado'!$CD$155:$DC$1048576,MATCH($A204,'Hoja de Trabajo para listado'!$CD$155:$CD$1048576,0),MATCH((CUADRO!Q$5&amp;$E204),'Hoja de Trabajo para listado'!$CD$151:$DC$151,0)),0)</f>
        <v>0</v>
      </c>
      <c r="R204" s="243">
        <f t="shared" ca="1" si="9"/>
        <v>233975544.15700001</v>
      </c>
      <c r="S204" s="243"/>
      <c r="T204" s="243">
        <f ca="1">+T205</f>
        <v>584628838.37699997</v>
      </c>
      <c r="U204" s="242">
        <f t="shared" si="10"/>
        <v>1</v>
      </c>
      <c r="V204" s="333" t="str">
        <f>+VLOOKUP(A204,bd_lista!$A$3:$E$590,5,FALSE)</f>
        <v>Instituciones Descentralizadas</v>
      </c>
      <c r="W204" s="383" t="str">
        <f>+V204</f>
        <v>Instituciones Descentralizadas</v>
      </c>
      <c r="X204" s="242">
        <f>+VLOOKUP(A204,[3]Sheet1!$A$13:$D$744,4,FALSE)</f>
        <v>81</v>
      </c>
      <c r="Y204" s="242" t="str">
        <f>+VLOOKUP(X204,bd_lista!$A$3:$C$590,3,FALSE)</f>
        <v>Ministerio de Obras Públicas, Servicios y Vivienda</v>
      </c>
      <c r="Z204" s="294">
        <f>+X204</f>
        <v>81</v>
      </c>
      <c r="AA204" s="319" t="str">
        <f>+Y204</f>
        <v>Ministerio de Obras Públicas, Servicios y Vivienda</v>
      </c>
    </row>
    <row r="205" spans="1:27" ht="15" customHeight="1">
      <c r="A205" s="32">
        <v>291</v>
      </c>
      <c r="B205" s="389"/>
      <c r="C205" s="333" t="str">
        <f>+VLOOKUP(A205,bd_lista!$A$3:$C$590,3,FALSE)</f>
        <v>Administradora Boliviana de Carreteras</v>
      </c>
      <c r="D205" s="386"/>
      <c r="E205" s="333" t="s">
        <v>1305</v>
      </c>
      <c r="F205" s="245">
        <f ca="1">+IFERROR(INDEX('Hoja de Trabajo para listado'!$A$155:$Z$1048576,MATCH($A205,'Hoja de Trabajo para listado'!$A$155:$A$1048576,0),MATCH((CUADRO!F$5&amp;$E205),'Hoja de Trabajo para listado'!$A$151:$Z$151,0)),0)+IFERROR(INDEX('Hoja de Trabajo para listado'!$AB$155:$BA$1048576,MATCH($A205,'Hoja de Trabajo para listado'!$AB$155:$AB$1048576,0),MATCH((CUADRO!F$5&amp;$E205),'Hoja de Trabajo para listado'!$AB$151:$BA$151,0)),0)+IFERROR(INDEX('Hoja de Trabajo para listado'!$BC$155:$CB$1048576,MATCH($A205,'Hoja de Trabajo para listado'!$BC$155:$BC$1048576,0),MATCH((CUADRO!F$5&amp;$E205),'Hoja de Trabajo para listado'!$BC$151:$CB$151,0)),0)+IFERROR(INDEX('Hoja de Trabajo para listado'!$DE$153:$DG$274,MATCH($A205,'Hoja de Trabajo para listado'!$DE$153:$DE$1048576,0),MATCH((CUADRO!F$5&amp;$E205),'Hoja de Trabajo para listado'!$DE$151:$DG$151,0)),0)+IFERROR(INDEX('Hoja de Trabajo para listado'!$CD$155:$DC$1048576,MATCH($A205,'Hoja de Trabajo para listado'!$CD$155:$CD$1048576,0),MATCH((CUADRO!F$5&amp;$E205),'Hoja de Trabajo para listado'!$CD$151:$DC$151,0)),0)</f>
        <v>140801845.75</v>
      </c>
      <c r="G205" s="245">
        <f ca="1">+IFERROR(INDEX('Hoja de Trabajo para listado'!$A$155:$Z$1048576,MATCH($A205,'Hoja de Trabajo para listado'!$A$155:$A$1048576,0),MATCH((CUADRO!G$5&amp;$E205),'Hoja de Trabajo para listado'!$A$151:$Z$151,0)),0)+IFERROR(INDEX('Hoja de Trabajo para listado'!$AB$155:$BA$1048576,MATCH($A205,'Hoja de Trabajo para listado'!$AB$155:$AB$1048576,0),MATCH((CUADRO!G$5&amp;$E205),'Hoja de Trabajo para listado'!$AB$151:$BA$151,0)),0)+IFERROR(INDEX('Hoja de Trabajo para listado'!$BC$155:$CB$1048576,MATCH($A205,'Hoja de Trabajo para listado'!$BC$155:$BC$1048576,0),MATCH((CUADRO!G$5&amp;$E205),'Hoja de Trabajo para listado'!$BC$151:$CB$151,0)),0)+IFERROR(INDEX('Hoja de Trabajo para listado'!$DE$153:$DG$274,MATCH($A205,'Hoja de Trabajo para listado'!$DE$153:$DE$1048576,0),MATCH((CUADRO!G$5&amp;$E205),'Hoja de Trabajo para listado'!$DE$151:$DG$151,0)),0)+IFERROR(INDEX('Hoja de Trabajo para listado'!$CD$155:$DC$1048576,MATCH($A205,'Hoja de Trabajo para listado'!$CD$155:$CD$1048576,0),MATCH((CUADRO!G$5&amp;$E205),'Hoja de Trabajo para listado'!$CD$151:$DC$151,0)),0)</f>
        <v>209851448.46999997</v>
      </c>
      <c r="H205" s="245">
        <f ca="1">+IFERROR(INDEX('Hoja de Trabajo para listado'!$A$155:$Z$1048576,MATCH($A205,'Hoja de Trabajo para listado'!$A$155:$A$1048576,0),MATCH((CUADRO!H$5&amp;$E205),'Hoja de Trabajo para listado'!$A$151:$Z$151,0)),0)+IFERROR(INDEX('Hoja de Trabajo para listado'!$AB$155:$BA$1048576,MATCH($A205,'Hoja de Trabajo para listado'!$AB$155:$AB$1048576,0),MATCH((CUADRO!H$5&amp;$E205),'Hoja de Trabajo para listado'!$AB$151:$BA$151,0)),0)+IFERROR(INDEX('Hoja de Trabajo para listado'!$BC$155:$CB$1048576,MATCH($A205,'Hoja de Trabajo para listado'!$BC$155:$BC$1048576,0),MATCH((CUADRO!H$5&amp;$E205),'Hoja de Trabajo para listado'!$BC$151:$CB$151,0)),0)+IFERROR(INDEX('Hoja de Trabajo para listado'!$DE$153:$DG$274,MATCH($A205,'Hoja de Trabajo para listado'!$DE$153:$DE$1048576,0),MATCH((CUADRO!H$5&amp;$E205),'Hoja de Trabajo para listado'!$DE$151:$DG$151,0)),0)+IFERROR(INDEX('Hoja de Trabajo para listado'!$CD$155:$DC$1048576,MATCH($A205,'Hoja de Trabajo para listado'!$CD$155:$CD$1048576,0),MATCH((CUADRO!H$5&amp;$E205),'Hoja de Trabajo para listado'!$CD$151:$DC$151,0)),0)</f>
        <v>0</v>
      </c>
      <c r="I205" s="245">
        <f ca="1">+IFERROR(INDEX('Hoja de Trabajo para listado'!$A$155:$Z$1048576,MATCH($A205,'Hoja de Trabajo para listado'!$A$155:$A$1048576,0),MATCH((CUADRO!I$5&amp;$E205),'Hoja de Trabajo para listado'!$A$151:$Z$151,0)),0)+IFERROR(INDEX('Hoja de Trabajo para listado'!$AB$155:$BA$1048576,MATCH($A205,'Hoja de Trabajo para listado'!$AB$155:$AB$1048576,0),MATCH((CUADRO!I$5&amp;$E205),'Hoja de Trabajo para listado'!$AB$151:$BA$151,0)),0)+IFERROR(INDEX('Hoja de Trabajo para listado'!$BC$155:$CB$1048576,MATCH($A205,'Hoja de Trabajo para listado'!$BC$155:$BC$1048576,0),MATCH((CUADRO!I$5&amp;$E205),'Hoja de Trabajo para listado'!$BC$151:$CB$151,0)),0)+IFERROR(INDEX('Hoja de Trabajo para listado'!$DE$153:$DG$274,MATCH($A205,'Hoja de Trabajo para listado'!$DE$153:$DE$1048576,0),MATCH((CUADRO!I$5&amp;$E205),'Hoja de Trabajo para listado'!$DE$151:$DG$151,0)),0)+IFERROR(INDEX('Hoja de Trabajo para listado'!$CD$155:$DC$1048576,MATCH($A205,'Hoja de Trabajo para listado'!$CD$155:$CD$1048576,0),MATCH((CUADRO!I$5&amp;$E205),'Hoja de Trabajo para listado'!$CD$151:$DC$151,0)),0)</f>
        <v>0</v>
      </c>
      <c r="J205" s="245">
        <f ca="1">+IFERROR(INDEX('Hoja de Trabajo para listado'!$A$155:$Z$1048576,MATCH($A205,'Hoja de Trabajo para listado'!$A$155:$A$1048576,0),MATCH((CUADRO!J$5&amp;$E205),'Hoja de Trabajo para listado'!$A$151:$Z$151,0)),0)+IFERROR(INDEX('Hoja de Trabajo para listado'!$AB$155:$BA$1048576,MATCH($A205,'Hoja de Trabajo para listado'!$AB$155:$AB$1048576,0),MATCH((CUADRO!J$5&amp;$E205),'Hoja de Trabajo para listado'!$AB$151:$BA$151,0)),0)+IFERROR(INDEX('Hoja de Trabajo para listado'!$BC$155:$CB$1048576,MATCH($A205,'Hoja de Trabajo para listado'!$BC$155:$BC$1048576,0),MATCH((CUADRO!J$5&amp;$E205),'Hoja de Trabajo para listado'!$BC$151:$CB$151,0)),0)+IFERROR(INDEX('Hoja de Trabajo para listado'!$DE$153:$DG$274,MATCH($A205,'Hoja de Trabajo para listado'!$DE$153:$DE$1048576,0),MATCH((CUADRO!J$5&amp;$E205),'Hoja de Trabajo para listado'!$DE$151:$DG$151,0)),0)+IFERROR(INDEX('Hoja de Trabajo para listado'!$CD$155:$DC$1048576,MATCH($A205,'Hoja de Trabajo para listado'!$CD$155:$CD$1048576,0),MATCH((CUADRO!J$5&amp;$E205),'Hoja de Trabajo para listado'!$CD$151:$DC$151,0)),0)</f>
        <v>0</v>
      </c>
      <c r="K205" s="245">
        <f ca="1">+IFERROR(INDEX('Hoja de Trabajo para listado'!$A$155:$Z$1048576,MATCH($A205,'Hoja de Trabajo para listado'!$A$155:$A$1048576,0),MATCH((CUADRO!K$5&amp;$E205),'Hoja de Trabajo para listado'!$A$151:$Z$151,0)),0)+IFERROR(INDEX('Hoja de Trabajo para listado'!$AB$155:$BA$1048576,MATCH($A205,'Hoja de Trabajo para listado'!$AB$155:$AB$1048576,0),MATCH((CUADRO!K$5&amp;$E205),'Hoja de Trabajo para listado'!$AB$151:$BA$151,0)),0)+IFERROR(INDEX('Hoja de Trabajo para listado'!$BC$155:$CB$1048576,MATCH($A205,'Hoja de Trabajo para listado'!$BC$155:$BC$1048576,0),MATCH((CUADRO!K$5&amp;$E205),'Hoja de Trabajo para listado'!$BC$151:$CB$151,0)),0)+IFERROR(INDEX('Hoja de Trabajo para listado'!$DE$153:$DG$274,MATCH($A205,'Hoja de Trabajo para listado'!$DE$153:$DE$1048576,0),MATCH((CUADRO!K$5&amp;$E205),'Hoja de Trabajo para listado'!$DE$151:$DG$151,0)),0)+IFERROR(INDEX('Hoja de Trabajo para listado'!$CD$155:$DC$1048576,MATCH($A205,'Hoja de Trabajo para listado'!$CD$155:$CD$1048576,0),MATCH((CUADRO!K$5&amp;$E205),'Hoja de Trabajo para listado'!$CD$151:$DC$151,0)),0)</f>
        <v>0</v>
      </c>
      <c r="L205" s="245">
        <f ca="1">+IFERROR(INDEX('Hoja de Trabajo para listado'!$A$155:$Z$1048576,MATCH($A205,'Hoja de Trabajo para listado'!$A$155:$A$1048576,0),MATCH((CUADRO!L$5&amp;$E205),'Hoja de Trabajo para listado'!$A$151:$Z$151,0)),0)+IFERROR(INDEX('Hoja de Trabajo para listado'!$AB$155:$BA$1048576,MATCH($A205,'Hoja de Trabajo para listado'!$AB$155:$AB$1048576,0),MATCH((CUADRO!L$5&amp;$E205),'Hoja de Trabajo para listado'!$AB$151:$BA$151,0)),0)+IFERROR(INDEX('Hoja de Trabajo para listado'!$BC$155:$CB$1048576,MATCH($A205,'Hoja de Trabajo para listado'!$BC$155:$BC$1048576,0),MATCH((CUADRO!L$5&amp;$E205),'Hoja de Trabajo para listado'!$BC$151:$CB$151,0)),0)+IFERROR(INDEX('Hoja de Trabajo para listado'!$DE$153:$DG$274,MATCH($A205,'Hoja de Trabajo para listado'!$DE$153:$DE$1048576,0),MATCH((CUADRO!L$5&amp;$E205),'Hoja de Trabajo para listado'!$DE$151:$DG$151,0)),0)+IFERROR(INDEX('Hoja de Trabajo para listado'!$CD$155:$DC$1048576,MATCH($A205,'Hoja de Trabajo para listado'!$CD$155:$CD$1048576,0),MATCH((CUADRO!L$5&amp;$E205),'Hoja de Trabajo para listado'!$CD$151:$DC$151,0)),0)</f>
        <v>0</v>
      </c>
      <c r="M205" s="245">
        <f ca="1">+IFERROR(INDEX('Hoja de Trabajo para listado'!$A$155:$Z$1048576,MATCH($A205,'Hoja de Trabajo para listado'!$A$155:$A$1048576,0),MATCH((CUADRO!M$5&amp;$E205),'Hoja de Trabajo para listado'!$A$151:$Z$151,0)),0)+IFERROR(INDEX('Hoja de Trabajo para listado'!$AB$155:$BA$1048576,MATCH($A205,'Hoja de Trabajo para listado'!$AB$155:$AB$1048576,0),MATCH((CUADRO!M$5&amp;$E205),'Hoja de Trabajo para listado'!$AB$151:$BA$151,0)),0)+IFERROR(INDEX('Hoja de Trabajo para listado'!$BC$155:$CB$1048576,MATCH($A205,'Hoja de Trabajo para listado'!$BC$155:$BC$1048576,0),MATCH((CUADRO!M$5&amp;$E205),'Hoja de Trabajo para listado'!$BC$151:$CB$151,0)),0)+IFERROR(INDEX('Hoja de Trabajo para listado'!$DE$153:$DG$274,MATCH($A205,'Hoja de Trabajo para listado'!$DE$153:$DE$1048576,0),MATCH((CUADRO!M$5&amp;$E205),'Hoja de Trabajo para listado'!$DE$151:$DG$151,0)),0)+IFERROR(INDEX('Hoja de Trabajo para listado'!$CD$155:$DC$1048576,MATCH($A205,'Hoja de Trabajo para listado'!$CD$155:$CD$1048576,0),MATCH((CUADRO!M$5&amp;$E205),'Hoja de Trabajo para listado'!$CD$151:$DC$151,0)),0)</f>
        <v>0</v>
      </c>
      <c r="N205" s="245">
        <f ca="1">+IFERROR(INDEX('Hoja de Trabajo para listado'!$A$155:$Z$1048576,MATCH($A205,'Hoja de Trabajo para listado'!$A$155:$A$1048576,0),MATCH((CUADRO!N$5&amp;$E205),'Hoja de Trabajo para listado'!$A$151:$Z$151,0)),0)+IFERROR(INDEX('Hoja de Trabajo para listado'!$AB$155:$BA$1048576,MATCH($A205,'Hoja de Trabajo para listado'!$AB$155:$AB$1048576,0),MATCH((CUADRO!N$5&amp;$E205),'Hoja de Trabajo para listado'!$AB$151:$BA$151,0)),0)+IFERROR(INDEX('Hoja de Trabajo para listado'!$BC$155:$CB$1048576,MATCH($A205,'Hoja de Trabajo para listado'!$BC$155:$BC$1048576,0),MATCH((CUADRO!N$5&amp;$E205),'Hoja de Trabajo para listado'!$BC$151:$CB$151,0)),0)+IFERROR(INDEX('Hoja de Trabajo para listado'!$DE$153:$DG$274,MATCH($A205,'Hoja de Trabajo para listado'!$DE$153:$DE$1048576,0),MATCH((CUADRO!N$5&amp;$E205),'Hoja de Trabajo para listado'!$DE$151:$DG$151,0)),0)+IFERROR(INDEX('Hoja de Trabajo para listado'!$CD$155:$DC$1048576,MATCH($A205,'Hoja de Trabajo para listado'!$CD$155:$CD$1048576,0),MATCH((CUADRO!N$5&amp;$E205),'Hoja de Trabajo para listado'!$CD$151:$DC$151,0)),0)</f>
        <v>0</v>
      </c>
      <c r="O205" s="245">
        <f ca="1">+IFERROR(INDEX('Hoja de Trabajo para listado'!$A$155:$Z$1048576,MATCH($A205,'Hoja de Trabajo para listado'!$A$155:$A$1048576,0),MATCH((CUADRO!O$5&amp;$E205),'Hoja de Trabajo para listado'!$A$151:$Z$151,0)),0)+IFERROR(INDEX('Hoja de Trabajo para listado'!$AB$155:$BA$1048576,MATCH($A205,'Hoja de Trabajo para listado'!$AB$155:$AB$1048576,0),MATCH((CUADRO!O$5&amp;$E205),'Hoja de Trabajo para listado'!$AB$151:$BA$151,0)),0)+IFERROR(INDEX('Hoja de Trabajo para listado'!$BC$155:$CB$1048576,MATCH($A205,'Hoja de Trabajo para listado'!$BC$155:$BC$1048576,0),MATCH((CUADRO!O$5&amp;$E205),'Hoja de Trabajo para listado'!$BC$151:$CB$151,0)),0)+IFERROR(INDEX('Hoja de Trabajo para listado'!$DE$153:$DG$274,MATCH($A205,'Hoja de Trabajo para listado'!$DE$153:$DE$1048576,0),MATCH((CUADRO!O$5&amp;$E205),'Hoja de Trabajo para listado'!$DE$151:$DG$151,0)),0)+IFERROR(INDEX('Hoja de Trabajo para listado'!$CD$155:$DC$1048576,MATCH($A205,'Hoja de Trabajo para listado'!$CD$155:$CD$1048576,0),MATCH((CUADRO!O$5&amp;$E205),'Hoja de Trabajo para listado'!$CD$151:$DC$151,0)),0)</f>
        <v>0</v>
      </c>
      <c r="P205" s="245">
        <f ca="1">+IFERROR(INDEX('Hoja de Trabajo para listado'!$A$155:$Z$1048576,MATCH($A205,'Hoja de Trabajo para listado'!$A$155:$A$1048576,0),MATCH((CUADRO!P$5&amp;$E205),'Hoja de Trabajo para listado'!$A$151:$Z$151,0)),0)+IFERROR(INDEX('Hoja de Trabajo para listado'!$AB$155:$BA$1048576,MATCH($A205,'Hoja de Trabajo para listado'!$AB$155:$AB$1048576,0),MATCH((CUADRO!P$5&amp;$E205),'Hoja de Trabajo para listado'!$AB$151:$BA$151,0)),0)+IFERROR(INDEX('Hoja de Trabajo para listado'!$BC$155:$CB$1048576,MATCH($A205,'Hoja de Trabajo para listado'!$BC$155:$BC$1048576,0),MATCH((CUADRO!P$5&amp;$E205),'Hoja de Trabajo para listado'!$BC$151:$CB$151,0)),0)+IFERROR(INDEX('Hoja de Trabajo para listado'!$DE$153:$DG$274,MATCH($A205,'Hoja de Trabajo para listado'!$DE$153:$DE$1048576,0),MATCH((CUADRO!P$5&amp;$E205),'Hoja de Trabajo para listado'!$DE$151:$DG$151,0)),0)+IFERROR(INDEX('Hoja de Trabajo para listado'!$CD$155:$DC$1048576,MATCH($A205,'Hoja de Trabajo para listado'!$CD$155:$CD$1048576,0),MATCH((CUADRO!P$5&amp;$E205),'Hoja de Trabajo para listado'!$CD$151:$DC$151,0)),0)</f>
        <v>0</v>
      </c>
      <c r="Q205" s="245">
        <f ca="1">+IFERROR(INDEX('Hoja de Trabajo para listado'!$A$155:$Z$1048576,MATCH($A205,'Hoja de Trabajo para listado'!$A$155:$A$1048576,0),MATCH((CUADRO!Q$5&amp;$E205),'Hoja de Trabajo para listado'!$A$151:$Z$151,0)),0)+IFERROR(INDEX('Hoja de Trabajo para listado'!$AB$155:$BA$1048576,MATCH($A205,'Hoja de Trabajo para listado'!$AB$155:$AB$1048576,0),MATCH((CUADRO!Q$5&amp;$E205),'Hoja de Trabajo para listado'!$AB$151:$BA$151,0)),0)+IFERROR(INDEX('Hoja de Trabajo para listado'!$BC$155:$CB$1048576,MATCH($A205,'Hoja de Trabajo para listado'!$BC$155:$BC$1048576,0),MATCH((CUADRO!Q$5&amp;$E205),'Hoja de Trabajo para listado'!$BC$151:$CB$151,0)),0)+IFERROR(INDEX('Hoja de Trabajo para listado'!$DE$153:$DG$274,MATCH($A205,'Hoja de Trabajo para listado'!$DE$153:$DE$1048576,0),MATCH((CUADRO!Q$5&amp;$E205),'Hoja de Trabajo para listado'!$DE$151:$DG$151,0)),0)+IFERROR(INDEX('Hoja de Trabajo para listado'!$CD$155:$DC$1048576,MATCH($A205,'Hoja de Trabajo para listado'!$CD$155:$CD$1048576,0),MATCH((CUADRO!Q$5&amp;$E205),'Hoja de Trabajo para listado'!$CD$151:$DC$151,0)),0)</f>
        <v>0</v>
      </c>
      <c r="R205" s="245">
        <f t="shared" ca="1" si="9"/>
        <v>350653294.21999997</v>
      </c>
      <c r="S205" s="245">
        <f ca="1">+R204+R205</f>
        <v>584628838.37699997</v>
      </c>
      <c r="T205" s="245">
        <f ca="1">+S205</f>
        <v>584628838.37699997</v>
      </c>
      <c r="U205" s="244">
        <f t="shared" si="10"/>
        <v>2</v>
      </c>
      <c r="V205" s="333" t="str">
        <f>+VLOOKUP(A205,bd_lista!$A$3:$E$590,5,FALSE)</f>
        <v>Instituciones Descentralizadas</v>
      </c>
      <c r="W205" s="384"/>
      <c r="X205" s="242">
        <f>+VLOOKUP(A205,[3]Sheet1!$A$13:$D$744,4,FALSE)</f>
        <v>81</v>
      </c>
      <c r="Y205" s="242" t="str">
        <f>+VLOOKUP(X205,bd_lista!$A$3:$C$590,3,FALSE)</f>
        <v>Ministerio de Obras Públicas, Servicios y Vivienda</v>
      </c>
      <c r="Z205" s="292"/>
      <c r="AA205" s="321"/>
    </row>
    <row r="206" spans="1:27" ht="15" customHeight="1">
      <c r="A206" s="251">
        <v>292</v>
      </c>
      <c r="B206" s="388">
        <f>+A206</f>
        <v>292</v>
      </c>
      <c r="C206" s="247" t="str">
        <f>+VLOOKUP(A206,bd_lista!$A$3:$C$590,3,FALSE)</f>
        <v>Vías Bolivia</v>
      </c>
      <c r="D206" s="385" t="str">
        <f>+C206</f>
        <v>Vías Bolivia</v>
      </c>
      <c r="E206" s="247" t="s">
        <v>1304</v>
      </c>
      <c r="F206" s="243">
        <f ca="1">+IFERROR(INDEX('Hoja de Trabajo para listado'!$A$155:$Z$1048576,MATCH($A206,'Hoja de Trabajo para listado'!$A$155:$A$1048576,0),MATCH((CUADRO!F$5&amp;$E206),'Hoja de Trabajo para listado'!$A$151:$Z$151,0)),0)+IFERROR(INDEX('Hoja de Trabajo para listado'!$AB$155:$BA$1048576,MATCH($A206,'Hoja de Trabajo para listado'!$AB$155:$AB$1048576,0),MATCH((CUADRO!F$5&amp;$E206),'Hoja de Trabajo para listado'!$AB$151:$BA$151,0)),0)+IFERROR(INDEX('Hoja de Trabajo para listado'!$BC$155:$CB$1048576,MATCH($A206,'Hoja de Trabajo para listado'!$BC$155:$BC$1048576,0),MATCH((CUADRO!F$5&amp;$E206),'Hoja de Trabajo para listado'!$BC$151:$CB$151,0)),0)+IFERROR(INDEX('Hoja de Trabajo para listado'!$DE$153:$DG$274,MATCH($A206,'Hoja de Trabajo para listado'!$DE$153:$DE$1048576,0),MATCH((CUADRO!F$5&amp;$E206),'Hoja de Trabajo para listado'!$DE$151:$DG$151,0)),0)+IFERROR(INDEX('Hoja de Trabajo para listado'!$CD$155:$DC$1048576,MATCH($A206,'Hoja de Trabajo para listado'!$CD$155:$CD$1048576,0),MATCH((CUADRO!F$5&amp;$E206),'Hoja de Trabajo para listado'!$CD$151:$DC$151,0)),0)</f>
        <v>0</v>
      </c>
      <c r="G206" s="243">
        <f ca="1">+IFERROR(INDEX('Hoja de Trabajo para listado'!$A$155:$Z$1048576,MATCH($A206,'Hoja de Trabajo para listado'!$A$155:$A$1048576,0),MATCH((CUADRO!G$5&amp;$E206),'Hoja de Trabajo para listado'!$A$151:$Z$151,0)),0)+IFERROR(INDEX('Hoja de Trabajo para listado'!$AB$155:$BA$1048576,MATCH($A206,'Hoja de Trabajo para listado'!$AB$155:$AB$1048576,0),MATCH((CUADRO!G$5&amp;$E206),'Hoja de Trabajo para listado'!$AB$151:$BA$151,0)),0)+IFERROR(INDEX('Hoja de Trabajo para listado'!$BC$155:$CB$1048576,MATCH($A206,'Hoja de Trabajo para listado'!$BC$155:$BC$1048576,0),MATCH((CUADRO!G$5&amp;$E206),'Hoja de Trabajo para listado'!$BC$151:$CB$151,0)),0)+IFERROR(INDEX('Hoja de Trabajo para listado'!$DE$153:$DG$274,MATCH($A206,'Hoja de Trabajo para listado'!$DE$153:$DE$1048576,0),MATCH((CUADRO!G$5&amp;$E206),'Hoja de Trabajo para listado'!$DE$151:$DG$151,0)),0)+IFERROR(INDEX('Hoja de Trabajo para listado'!$CD$155:$DC$1048576,MATCH($A206,'Hoja de Trabajo para listado'!$CD$155:$CD$1048576,0),MATCH((CUADRO!G$5&amp;$E206),'Hoja de Trabajo para listado'!$CD$151:$DC$151,0)),0)</f>
        <v>0</v>
      </c>
      <c r="H206" s="243">
        <f ca="1">+IFERROR(INDEX('Hoja de Trabajo para listado'!$A$155:$Z$1048576,MATCH($A206,'Hoja de Trabajo para listado'!$A$155:$A$1048576,0),MATCH((CUADRO!H$5&amp;$E206),'Hoja de Trabajo para listado'!$A$151:$Z$151,0)),0)+IFERROR(INDEX('Hoja de Trabajo para listado'!$AB$155:$BA$1048576,MATCH($A206,'Hoja de Trabajo para listado'!$AB$155:$AB$1048576,0),MATCH((CUADRO!H$5&amp;$E206),'Hoja de Trabajo para listado'!$AB$151:$BA$151,0)),0)+IFERROR(INDEX('Hoja de Trabajo para listado'!$BC$155:$CB$1048576,MATCH($A206,'Hoja de Trabajo para listado'!$BC$155:$BC$1048576,0),MATCH((CUADRO!H$5&amp;$E206),'Hoja de Trabajo para listado'!$BC$151:$CB$151,0)),0)+IFERROR(INDEX('Hoja de Trabajo para listado'!$DE$153:$DG$274,MATCH($A206,'Hoja de Trabajo para listado'!$DE$153:$DE$1048576,0),MATCH((CUADRO!H$5&amp;$E206),'Hoja de Trabajo para listado'!$DE$151:$DG$151,0)),0)+IFERROR(INDEX('Hoja de Trabajo para listado'!$CD$155:$DC$1048576,MATCH($A206,'Hoja de Trabajo para listado'!$CD$155:$CD$1048576,0),MATCH((CUADRO!H$5&amp;$E206),'Hoja de Trabajo para listado'!$CD$151:$DC$151,0)),0)</f>
        <v>0</v>
      </c>
      <c r="I206" s="243">
        <f ca="1">+IFERROR(INDEX('Hoja de Trabajo para listado'!$A$155:$Z$1048576,MATCH($A206,'Hoja de Trabajo para listado'!$A$155:$A$1048576,0),MATCH((CUADRO!I$5&amp;$E206),'Hoja de Trabajo para listado'!$A$151:$Z$151,0)),0)+IFERROR(INDEX('Hoja de Trabajo para listado'!$AB$155:$BA$1048576,MATCH($A206,'Hoja de Trabajo para listado'!$AB$155:$AB$1048576,0),MATCH((CUADRO!I$5&amp;$E206),'Hoja de Trabajo para listado'!$AB$151:$BA$151,0)),0)+IFERROR(INDEX('Hoja de Trabajo para listado'!$BC$155:$CB$1048576,MATCH($A206,'Hoja de Trabajo para listado'!$BC$155:$BC$1048576,0),MATCH((CUADRO!I$5&amp;$E206),'Hoja de Trabajo para listado'!$BC$151:$CB$151,0)),0)+IFERROR(INDEX('Hoja de Trabajo para listado'!$DE$153:$DG$274,MATCH($A206,'Hoja de Trabajo para listado'!$DE$153:$DE$1048576,0),MATCH((CUADRO!I$5&amp;$E206),'Hoja de Trabajo para listado'!$DE$151:$DG$151,0)),0)+IFERROR(INDEX('Hoja de Trabajo para listado'!$CD$155:$DC$1048576,MATCH($A206,'Hoja de Trabajo para listado'!$CD$155:$CD$1048576,0),MATCH((CUADRO!I$5&amp;$E206),'Hoja de Trabajo para listado'!$CD$151:$DC$151,0)),0)</f>
        <v>0</v>
      </c>
      <c r="J206" s="243">
        <f ca="1">+IFERROR(INDEX('Hoja de Trabajo para listado'!$A$155:$Z$1048576,MATCH($A206,'Hoja de Trabajo para listado'!$A$155:$A$1048576,0),MATCH((CUADRO!J$5&amp;$E206),'Hoja de Trabajo para listado'!$A$151:$Z$151,0)),0)+IFERROR(INDEX('Hoja de Trabajo para listado'!$AB$155:$BA$1048576,MATCH($A206,'Hoja de Trabajo para listado'!$AB$155:$AB$1048576,0),MATCH((CUADRO!J$5&amp;$E206),'Hoja de Trabajo para listado'!$AB$151:$BA$151,0)),0)+IFERROR(INDEX('Hoja de Trabajo para listado'!$BC$155:$CB$1048576,MATCH($A206,'Hoja de Trabajo para listado'!$BC$155:$BC$1048576,0),MATCH((CUADRO!J$5&amp;$E206),'Hoja de Trabajo para listado'!$BC$151:$CB$151,0)),0)+IFERROR(INDEX('Hoja de Trabajo para listado'!$DE$153:$DG$274,MATCH($A206,'Hoja de Trabajo para listado'!$DE$153:$DE$1048576,0),MATCH((CUADRO!J$5&amp;$E206),'Hoja de Trabajo para listado'!$DE$151:$DG$151,0)),0)+IFERROR(INDEX('Hoja de Trabajo para listado'!$CD$155:$DC$1048576,MATCH($A206,'Hoja de Trabajo para listado'!$CD$155:$CD$1048576,0),MATCH((CUADRO!J$5&amp;$E206),'Hoja de Trabajo para listado'!$CD$151:$DC$151,0)),0)</f>
        <v>0</v>
      </c>
      <c r="K206" s="243">
        <f ca="1">+IFERROR(INDEX('Hoja de Trabajo para listado'!$A$155:$Z$1048576,MATCH($A206,'Hoja de Trabajo para listado'!$A$155:$A$1048576,0),MATCH((CUADRO!K$5&amp;$E206),'Hoja de Trabajo para listado'!$A$151:$Z$151,0)),0)+IFERROR(INDEX('Hoja de Trabajo para listado'!$AB$155:$BA$1048576,MATCH($A206,'Hoja de Trabajo para listado'!$AB$155:$AB$1048576,0),MATCH((CUADRO!K$5&amp;$E206),'Hoja de Trabajo para listado'!$AB$151:$BA$151,0)),0)+IFERROR(INDEX('Hoja de Trabajo para listado'!$BC$155:$CB$1048576,MATCH($A206,'Hoja de Trabajo para listado'!$BC$155:$BC$1048576,0),MATCH((CUADRO!K$5&amp;$E206),'Hoja de Trabajo para listado'!$BC$151:$CB$151,0)),0)+IFERROR(INDEX('Hoja de Trabajo para listado'!$DE$153:$DG$274,MATCH($A206,'Hoja de Trabajo para listado'!$DE$153:$DE$1048576,0),MATCH((CUADRO!K$5&amp;$E206),'Hoja de Trabajo para listado'!$DE$151:$DG$151,0)),0)+IFERROR(INDEX('Hoja de Trabajo para listado'!$CD$155:$DC$1048576,MATCH($A206,'Hoja de Trabajo para listado'!$CD$155:$CD$1048576,0),MATCH((CUADRO!K$5&amp;$E206),'Hoja de Trabajo para listado'!$CD$151:$DC$151,0)),0)</f>
        <v>0</v>
      </c>
      <c r="L206" s="243">
        <f ca="1">+IFERROR(INDEX('Hoja de Trabajo para listado'!$A$155:$Z$1048576,MATCH($A206,'Hoja de Trabajo para listado'!$A$155:$A$1048576,0),MATCH((CUADRO!L$5&amp;$E206),'Hoja de Trabajo para listado'!$A$151:$Z$151,0)),0)+IFERROR(INDEX('Hoja de Trabajo para listado'!$AB$155:$BA$1048576,MATCH($A206,'Hoja de Trabajo para listado'!$AB$155:$AB$1048576,0),MATCH((CUADRO!L$5&amp;$E206),'Hoja de Trabajo para listado'!$AB$151:$BA$151,0)),0)+IFERROR(INDEX('Hoja de Trabajo para listado'!$BC$155:$CB$1048576,MATCH($A206,'Hoja de Trabajo para listado'!$BC$155:$BC$1048576,0),MATCH((CUADRO!L$5&amp;$E206),'Hoja de Trabajo para listado'!$BC$151:$CB$151,0)),0)+IFERROR(INDEX('Hoja de Trabajo para listado'!$DE$153:$DG$274,MATCH($A206,'Hoja de Trabajo para listado'!$DE$153:$DE$1048576,0),MATCH((CUADRO!L$5&amp;$E206),'Hoja de Trabajo para listado'!$DE$151:$DG$151,0)),0)+IFERROR(INDEX('Hoja de Trabajo para listado'!$CD$155:$DC$1048576,MATCH($A206,'Hoja de Trabajo para listado'!$CD$155:$CD$1048576,0),MATCH((CUADRO!L$5&amp;$E206),'Hoja de Trabajo para listado'!$CD$151:$DC$151,0)),0)</f>
        <v>0</v>
      </c>
      <c r="M206" s="243">
        <f ca="1">+IFERROR(INDEX('Hoja de Trabajo para listado'!$A$155:$Z$1048576,MATCH($A206,'Hoja de Trabajo para listado'!$A$155:$A$1048576,0),MATCH((CUADRO!M$5&amp;$E206),'Hoja de Trabajo para listado'!$A$151:$Z$151,0)),0)+IFERROR(INDEX('Hoja de Trabajo para listado'!$AB$155:$BA$1048576,MATCH($A206,'Hoja de Trabajo para listado'!$AB$155:$AB$1048576,0),MATCH((CUADRO!M$5&amp;$E206),'Hoja de Trabajo para listado'!$AB$151:$BA$151,0)),0)+IFERROR(INDEX('Hoja de Trabajo para listado'!$BC$155:$CB$1048576,MATCH($A206,'Hoja de Trabajo para listado'!$BC$155:$BC$1048576,0),MATCH((CUADRO!M$5&amp;$E206),'Hoja de Trabajo para listado'!$BC$151:$CB$151,0)),0)+IFERROR(INDEX('Hoja de Trabajo para listado'!$DE$153:$DG$274,MATCH($A206,'Hoja de Trabajo para listado'!$DE$153:$DE$1048576,0),MATCH((CUADRO!M$5&amp;$E206),'Hoja de Trabajo para listado'!$DE$151:$DG$151,0)),0)+IFERROR(INDEX('Hoja de Trabajo para listado'!$CD$155:$DC$1048576,MATCH($A206,'Hoja de Trabajo para listado'!$CD$155:$CD$1048576,0),MATCH((CUADRO!M$5&amp;$E206),'Hoja de Trabajo para listado'!$CD$151:$DC$151,0)),0)</f>
        <v>0</v>
      </c>
      <c r="N206" s="243">
        <f ca="1">+IFERROR(INDEX('Hoja de Trabajo para listado'!$A$155:$Z$1048576,MATCH($A206,'Hoja de Trabajo para listado'!$A$155:$A$1048576,0),MATCH((CUADRO!N$5&amp;$E206),'Hoja de Trabajo para listado'!$A$151:$Z$151,0)),0)+IFERROR(INDEX('Hoja de Trabajo para listado'!$AB$155:$BA$1048576,MATCH($A206,'Hoja de Trabajo para listado'!$AB$155:$AB$1048576,0),MATCH((CUADRO!N$5&amp;$E206),'Hoja de Trabajo para listado'!$AB$151:$BA$151,0)),0)+IFERROR(INDEX('Hoja de Trabajo para listado'!$BC$155:$CB$1048576,MATCH($A206,'Hoja de Trabajo para listado'!$BC$155:$BC$1048576,0),MATCH((CUADRO!N$5&amp;$E206),'Hoja de Trabajo para listado'!$BC$151:$CB$151,0)),0)+IFERROR(INDEX('Hoja de Trabajo para listado'!$DE$153:$DG$274,MATCH($A206,'Hoja de Trabajo para listado'!$DE$153:$DE$1048576,0),MATCH((CUADRO!N$5&amp;$E206),'Hoja de Trabajo para listado'!$DE$151:$DG$151,0)),0)+IFERROR(INDEX('Hoja de Trabajo para listado'!$CD$155:$DC$1048576,MATCH($A206,'Hoja de Trabajo para listado'!$CD$155:$CD$1048576,0),MATCH((CUADRO!N$5&amp;$E206),'Hoja de Trabajo para listado'!$CD$151:$DC$151,0)),0)</f>
        <v>0</v>
      </c>
      <c r="O206" s="243">
        <f ca="1">+IFERROR(INDEX('Hoja de Trabajo para listado'!$A$155:$Z$1048576,MATCH($A206,'Hoja de Trabajo para listado'!$A$155:$A$1048576,0),MATCH((CUADRO!O$5&amp;$E206),'Hoja de Trabajo para listado'!$A$151:$Z$151,0)),0)+IFERROR(INDEX('Hoja de Trabajo para listado'!$AB$155:$BA$1048576,MATCH($A206,'Hoja de Trabajo para listado'!$AB$155:$AB$1048576,0),MATCH((CUADRO!O$5&amp;$E206),'Hoja de Trabajo para listado'!$AB$151:$BA$151,0)),0)+IFERROR(INDEX('Hoja de Trabajo para listado'!$BC$155:$CB$1048576,MATCH($A206,'Hoja de Trabajo para listado'!$BC$155:$BC$1048576,0),MATCH((CUADRO!O$5&amp;$E206),'Hoja de Trabajo para listado'!$BC$151:$CB$151,0)),0)+IFERROR(INDEX('Hoja de Trabajo para listado'!$DE$153:$DG$274,MATCH($A206,'Hoja de Trabajo para listado'!$DE$153:$DE$1048576,0),MATCH((CUADRO!O$5&amp;$E206),'Hoja de Trabajo para listado'!$DE$151:$DG$151,0)),0)+IFERROR(INDEX('Hoja de Trabajo para listado'!$CD$155:$DC$1048576,MATCH($A206,'Hoja de Trabajo para listado'!$CD$155:$CD$1048576,0),MATCH((CUADRO!O$5&amp;$E206),'Hoja de Trabajo para listado'!$CD$151:$DC$151,0)),0)</f>
        <v>0</v>
      </c>
      <c r="P206" s="243">
        <f ca="1">+IFERROR(INDEX('Hoja de Trabajo para listado'!$A$155:$Z$1048576,MATCH($A206,'Hoja de Trabajo para listado'!$A$155:$A$1048576,0),MATCH((CUADRO!P$5&amp;$E206),'Hoja de Trabajo para listado'!$A$151:$Z$151,0)),0)+IFERROR(INDEX('Hoja de Trabajo para listado'!$AB$155:$BA$1048576,MATCH($A206,'Hoja de Trabajo para listado'!$AB$155:$AB$1048576,0),MATCH((CUADRO!P$5&amp;$E206),'Hoja de Trabajo para listado'!$AB$151:$BA$151,0)),0)+IFERROR(INDEX('Hoja de Trabajo para listado'!$BC$155:$CB$1048576,MATCH($A206,'Hoja de Trabajo para listado'!$BC$155:$BC$1048576,0),MATCH((CUADRO!P$5&amp;$E206),'Hoja de Trabajo para listado'!$BC$151:$CB$151,0)),0)+IFERROR(INDEX('Hoja de Trabajo para listado'!$DE$153:$DG$274,MATCH($A206,'Hoja de Trabajo para listado'!$DE$153:$DE$1048576,0),MATCH((CUADRO!P$5&amp;$E206),'Hoja de Trabajo para listado'!$DE$151:$DG$151,0)),0)+IFERROR(INDEX('Hoja de Trabajo para listado'!$CD$155:$DC$1048576,MATCH($A206,'Hoja de Trabajo para listado'!$CD$155:$CD$1048576,0),MATCH((CUADRO!P$5&amp;$E206),'Hoja de Trabajo para listado'!$CD$151:$DC$151,0)),0)</f>
        <v>0</v>
      </c>
      <c r="Q206" s="243">
        <f ca="1">+IFERROR(INDEX('Hoja de Trabajo para listado'!$A$155:$Z$1048576,MATCH($A206,'Hoja de Trabajo para listado'!$A$155:$A$1048576,0),MATCH((CUADRO!Q$5&amp;$E206),'Hoja de Trabajo para listado'!$A$151:$Z$151,0)),0)+IFERROR(INDEX('Hoja de Trabajo para listado'!$AB$155:$BA$1048576,MATCH($A206,'Hoja de Trabajo para listado'!$AB$155:$AB$1048576,0),MATCH((CUADRO!Q$5&amp;$E206),'Hoja de Trabajo para listado'!$AB$151:$BA$151,0)),0)+IFERROR(INDEX('Hoja de Trabajo para listado'!$BC$155:$CB$1048576,MATCH($A206,'Hoja de Trabajo para listado'!$BC$155:$BC$1048576,0),MATCH((CUADRO!Q$5&amp;$E206),'Hoja de Trabajo para listado'!$BC$151:$CB$151,0)),0)+IFERROR(INDEX('Hoja de Trabajo para listado'!$DE$153:$DG$274,MATCH($A206,'Hoja de Trabajo para listado'!$DE$153:$DE$1048576,0),MATCH((CUADRO!Q$5&amp;$E206),'Hoja de Trabajo para listado'!$DE$151:$DG$151,0)),0)+IFERROR(INDEX('Hoja de Trabajo para listado'!$CD$155:$DC$1048576,MATCH($A206,'Hoja de Trabajo para listado'!$CD$155:$CD$1048576,0),MATCH((CUADRO!Q$5&amp;$E206),'Hoja de Trabajo para listado'!$CD$151:$DC$151,0)),0)</f>
        <v>0</v>
      </c>
      <c r="R206" s="243">
        <f t="shared" ca="1" si="9"/>
        <v>0</v>
      </c>
      <c r="S206" s="243"/>
      <c r="T206" s="243">
        <f ca="1">+T207</f>
        <v>43486.28</v>
      </c>
      <c r="U206" s="242">
        <f t="shared" si="10"/>
        <v>1</v>
      </c>
      <c r="V206" s="333" t="str">
        <f>+VLOOKUP(A206,bd_lista!$A$3:$E$590,5,FALSE)</f>
        <v>Instituciones Descentralizadas</v>
      </c>
      <c r="W206" s="383" t="str">
        <f>+V206</f>
        <v>Instituciones Descentralizadas</v>
      </c>
      <c r="X206" s="242">
        <f>+VLOOKUP(A206,[3]Sheet1!$A$13:$D$744,4,FALSE)</f>
        <v>81</v>
      </c>
      <c r="Y206" s="242" t="str">
        <f>+VLOOKUP(X206,bd_lista!$A$3:$C$590,3,FALSE)</f>
        <v>Ministerio de Obras Públicas, Servicios y Vivienda</v>
      </c>
      <c r="Z206" s="294">
        <f>+X206</f>
        <v>81</v>
      </c>
      <c r="AA206" s="295" t="str">
        <f>+Y206</f>
        <v>Ministerio de Obras Públicas, Servicios y Vivienda</v>
      </c>
    </row>
    <row r="207" spans="1:27" ht="15" customHeight="1">
      <c r="A207" s="32">
        <v>292</v>
      </c>
      <c r="B207" s="389"/>
      <c r="C207" s="333" t="str">
        <f>+VLOOKUP(A207,bd_lista!$A$3:$C$590,3,FALSE)</f>
        <v>Vías Bolivia</v>
      </c>
      <c r="D207" s="386"/>
      <c r="E207" s="333" t="s">
        <v>1305</v>
      </c>
      <c r="F207" s="245">
        <f ca="1">+IFERROR(INDEX('Hoja de Trabajo para listado'!$A$155:$Z$1048576,MATCH($A207,'Hoja de Trabajo para listado'!$A$155:$A$1048576,0),MATCH((CUADRO!F$5&amp;$E207),'Hoja de Trabajo para listado'!$A$151:$Z$151,0)),0)+IFERROR(INDEX('Hoja de Trabajo para listado'!$AB$155:$BA$1048576,MATCH($A207,'Hoja de Trabajo para listado'!$AB$155:$AB$1048576,0),MATCH((CUADRO!F$5&amp;$E207),'Hoja de Trabajo para listado'!$AB$151:$BA$151,0)),0)+IFERROR(INDEX('Hoja de Trabajo para listado'!$BC$155:$CB$1048576,MATCH($A207,'Hoja de Trabajo para listado'!$BC$155:$BC$1048576,0),MATCH((CUADRO!F$5&amp;$E207),'Hoja de Trabajo para listado'!$BC$151:$CB$151,0)),0)+IFERROR(INDEX('Hoja de Trabajo para listado'!$DE$153:$DG$274,MATCH($A207,'Hoja de Trabajo para listado'!$DE$153:$DE$1048576,0),MATCH((CUADRO!F$5&amp;$E207),'Hoja de Trabajo para listado'!$DE$151:$DG$151,0)),0)+IFERROR(INDEX('Hoja de Trabajo para listado'!$CD$155:$DC$1048576,MATCH($A207,'Hoja de Trabajo para listado'!$CD$155:$CD$1048576,0),MATCH((CUADRO!F$5&amp;$E207),'Hoja de Trabajo para listado'!$CD$151:$DC$151,0)),0)</f>
        <v>374</v>
      </c>
      <c r="G207" s="245">
        <f ca="1">+IFERROR(INDEX('Hoja de Trabajo para listado'!$A$155:$Z$1048576,MATCH($A207,'Hoja de Trabajo para listado'!$A$155:$A$1048576,0),MATCH((CUADRO!G$5&amp;$E207),'Hoja de Trabajo para listado'!$A$151:$Z$151,0)),0)+IFERROR(INDEX('Hoja de Trabajo para listado'!$AB$155:$BA$1048576,MATCH($A207,'Hoja de Trabajo para listado'!$AB$155:$AB$1048576,0),MATCH((CUADRO!G$5&amp;$E207),'Hoja de Trabajo para listado'!$AB$151:$BA$151,0)),0)+IFERROR(INDEX('Hoja de Trabajo para listado'!$BC$155:$CB$1048576,MATCH($A207,'Hoja de Trabajo para listado'!$BC$155:$BC$1048576,0),MATCH((CUADRO!G$5&amp;$E207),'Hoja de Trabajo para listado'!$BC$151:$CB$151,0)),0)+IFERROR(INDEX('Hoja de Trabajo para listado'!$DE$153:$DG$274,MATCH($A207,'Hoja de Trabajo para listado'!$DE$153:$DE$1048576,0),MATCH((CUADRO!G$5&amp;$E207),'Hoja de Trabajo para listado'!$DE$151:$DG$151,0)),0)+IFERROR(INDEX('Hoja de Trabajo para listado'!$CD$155:$DC$1048576,MATCH($A207,'Hoja de Trabajo para listado'!$CD$155:$CD$1048576,0),MATCH((CUADRO!G$5&amp;$E207),'Hoja de Trabajo para listado'!$CD$151:$DC$151,0)),0)</f>
        <v>43112.28</v>
      </c>
      <c r="H207" s="245">
        <f ca="1">+IFERROR(INDEX('Hoja de Trabajo para listado'!$A$155:$Z$1048576,MATCH($A207,'Hoja de Trabajo para listado'!$A$155:$A$1048576,0),MATCH((CUADRO!H$5&amp;$E207),'Hoja de Trabajo para listado'!$A$151:$Z$151,0)),0)+IFERROR(INDEX('Hoja de Trabajo para listado'!$AB$155:$BA$1048576,MATCH($A207,'Hoja de Trabajo para listado'!$AB$155:$AB$1048576,0),MATCH((CUADRO!H$5&amp;$E207),'Hoja de Trabajo para listado'!$AB$151:$BA$151,0)),0)+IFERROR(INDEX('Hoja de Trabajo para listado'!$BC$155:$CB$1048576,MATCH($A207,'Hoja de Trabajo para listado'!$BC$155:$BC$1048576,0),MATCH((CUADRO!H$5&amp;$E207),'Hoja de Trabajo para listado'!$BC$151:$CB$151,0)),0)+IFERROR(INDEX('Hoja de Trabajo para listado'!$DE$153:$DG$274,MATCH($A207,'Hoja de Trabajo para listado'!$DE$153:$DE$1048576,0),MATCH((CUADRO!H$5&amp;$E207),'Hoja de Trabajo para listado'!$DE$151:$DG$151,0)),0)+IFERROR(INDEX('Hoja de Trabajo para listado'!$CD$155:$DC$1048576,MATCH($A207,'Hoja de Trabajo para listado'!$CD$155:$CD$1048576,0),MATCH((CUADRO!H$5&amp;$E207),'Hoja de Trabajo para listado'!$CD$151:$DC$151,0)),0)</f>
        <v>0</v>
      </c>
      <c r="I207" s="245">
        <f ca="1">+IFERROR(INDEX('Hoja de Trabajo para listado'!$A$155:$Z$1048576,MATCH($A207,'Hoja de Trabajo para listado'!$A$155:$A$1048576,0),MATCH((CUADRO!I$5&amp;$E207),'Hoja de Trabajo para listado'!$A$151:$Z$151,0)),0)+IFERROR(INDEX('Hoja de Trabajo para listado'!$AB$155:$BA$1048576,MATCH($A207,'Hoja de Trabajo para listado'!$AB$155:$AB$1048576,0),MATCH((CUADRO!I$5&amp;$E207),'Hoja de Trabajo para listado'!$AB$151:$BA$151,0)),0)+IFERROR(INDEX('Hoja de Trabajo para listado'!$BC$155:$CB$1048576,MATCH($A207,'Hoja de Trabajo para listado'!$BC$155:$BC$1048576,0),MATCH((CUADRO!I$5&amp;$E207),'Hoja de Trabajo para listado'!$BC$151:$CB$151,0)),0)+IFERROR(INDEX('Hoja de Trabajo para listado'!$DE$153:$DG$274,MATCH($A207,'Hoja de Trabajo para listado'!$DE$153:$DE$1048576,0),MATCH((CUADRO!I$5&amp;$E207),'Hoja de Trabajo para listado'!$DE$151:$DG$151,0)),0)+IFERROR(INDEX('Hoja de Trabajo para listado'!$CD$155:$DC$1048576,MATCH($A207,'Hoja de Trabajo para listado'!$CD$155:$CD$1048576,0),MATCH((CUADRO!I$5&amp;$E207),'Hoja de Trabajo para listado'!$CD$151:$DC$151,0)),0)</f>
        <v>0</v>
      </c>
      <c r="J207" s="245">
        <f ca="1">+IFERROR(INDEX('Hoja de Trabajo para listado'!$A$155:$Z$1048576,MATCH($A207,'Hoja de Trabajo para listado'!$A$155:$A$1048576,0),MATCH((CUADRO!J$5&amp;$E207),'Hoja de Trabajo para listado'!$A$151:$Z$151,0)),0)+IFERROR(INDEX('Hoja de Trabajo para listado'!$AB$155:$BA$1048576,MATCH($A207,'Hoja de Trabajo para listado'!$AB$155:$AB$1048576,0),MATCH((CUADRO!J$5&amp;$E207),'Hoja de Trabajo para listado'!$AB$151:$BA$151,0)),0)+IFERROR(INDEX('Hoja de Trabajo para listado'!$BC$155:$CB$1048576,MATCH($A207,'Hoja de Trabajo para listado'!$BC$155:$BC$1048576,0),MATCH((CUADRO!J$5&amp;$E207),'Hoja de Trabajo para listado'!$BC$151:$CB$151,0)),0)+IFERROR(INDEX('Hoja de Trabajo para listado'!$DE$153:$DG$274,MATCH($A207,'Hoja de Trabajo para listado'!$DE$153:$DE$1048576,0),MATCH((CUADRO!J$5&amp;$E207),'Hoja de Trabajo para listado'!$DE$151:$DG$151,0)),0)+IFERROR(INDEX('Hoja de Trabajo para listado'!$CD$155:$DC$1048576,MATCH($A207,'Hoja de Trabajo para listado'!$CD$155:$CD$1048576,0),MATCH((CUADRO!J$5&amp;$E207),'Hoja de Trabajo para listado'!$CD$151:$DC$151,0)),0)</f>
        <v>0</v>
      </c>
      <c r="K207" s="245">
        <f ca="1">+IFERROR(INDEX('Hoja de Trabajo para listado'!$A$155:$Z$1048576,MATCH($A207,'Hoja de Trabajo para listado'!$A$155:$A$1048576,0),MATCH((CUADRO!K$5&amp;$E207),'Hoja de Trabajo para listado'!$A$151:$Z$151,0)),0)+IFERROR(INDEX('Hoja de Trabajo para listado'!$AB$155:$BA$1048576,MATCH($A207,'Hoja de Trabajo para listado'!$AB$155:$AB$1048576,0),MATCH((CUADRO!K$5&amp;$E207),'Hoja de Trabajo para listado'!$AB$151:$BA$151,0)),0)+IFERROR(INDEX('Hoja de Trabajo para listado'!$BC$155:$CB$1048576,MATCH($A207,'Hoja de Trabajo para listado'!$BC$155:$BC$1048576,0),MATCH((CUADRO!K$5&amp;$E207),'Hoja de Trabajo para listado'!$BC$151:$CB$151,0)),0)+IFERROR(INDEX('Hoja de Trabajo para listado'!$DE$153:$DG$274,MATCH($A207,'Hoja de Trabajo para listado'!$DE$153:$DE$1048576,0),MATCH((CUADRO!K$5&amp;$E207),'Hoja de Trabajo para listado'!$DE$151:$DG$151,0)),0)+IFERROR(INDEX('Hoja de Trabajo para listado'!$CD$155:$DC$1048576,MATCH($A207,'Hoja de Trabajo para listado'!$CD$155:$CD$1048576,0),MATCH((CUADRO!K$5&amp;$E207),'Hoja de Trabajo para listado'!$CD$151:$DC$151,0)),0)</f>
        <v>0</v>
      </c>
      <c r="L207" s="245">
        <f ca="1">+IFERROR(INDEX('Hoja de Trabajo para listado'!$A$155:$Z$1048576,MATCH($A207,'Hoja de Trabajo para listado'!$A$155:$A$1048576,0),MATCH((CUADRO!L$5&amp;$E207),'Hoja de Trabajo para listado'!$A$151:$Z$151,0)),0)+IFERROR(INDEX('Hoja de Trabajo para listado'!$AB$155:$BA$1048576,MATCH($A207,'Hoja de Trabajo para listado'!$AB$155:$AB$1048576,0),MATCH((CUADRO!L$5&amp;$E207),'Hoja de Trabajo para listado'!$AB$151:$BA$151,0)),0)+IFERROR(INDEX('Hoja de Trabajo para listado'!$BC$155:$CB$1048576,MATCH($A207,'Hoja de Trabajo para listado'!$BC$155:$BC$1048576,0),MATCH((CUADRO!L$5&amp;$E207),'Hoja de Trabajo para listado'!$BC$151:$CB$151,0)),0)+IFERROR(INDEX('Hoja de Trabajo para listado'!$DE$153:$DG$274,MATCH($A207,'Hoja de Trabajo para listado'!$DE$153:$DE$1048576,0),MATCH((CUADRO!L$5&amp;$E207),'Hoja de Trabajo para listado'!$DE$151:$DG$151,0)),0)+IFERROR(INDEX('Hoja de Trabajo para listado'!$CD$155:$DC$1048576,MATCH($A207,'Hoja de Trabajo para listado'!$CD$155:$CD$1048576,0),MATCH((CUADRO!L$5&amp;$E207),'Hoja de Trabajo para listado'!$CD$151:$DC$151,0)),0)</f>
        <v>0</v>
      </c>
      <c r="M207" s="245">
        <f ca="1">+IFERROR(INDEX('Hoja de Trabajo para listado'!$A$155:$Z$1048576,MATCH($A207,'Hoja de Trabajo para listado'!$A$155:$A$1048576,0),MATCH((CUADRO!M$5&amp;$E207),'Hoja de Trabajo para listado'!$A$151:$Z$151,0)),0)+IFERROR(INDEX('Hoja de Trabajo para listado'!$AB$155:$BA$1048576,MATCH($A207,'Hoja de Trabajo para listado'!$AB$155:$AB$1048576,0),MATCH((CUADRO!M$5&amp;$E207),'Hoja de Trabajo para listado'!$AB$151:$BA$151,0)),0)+IFERROR(INDEX('Hoja de Trabajo para listado'!$BC$155:$CB$1048576,MATCH($A207,'Hoja de Trabajo para listado'!$BC$155:$BC$1048576,0),MATCH((CUADRO!M$5&amp;$E207),'Hoja de Trabajo para listado'!$BC$151:$CB$151,0)),0)+IFERROR(INDEX('Hoja de Trabajo para listado'!$DE$153:$DG$274,MATCH($A207,'Hoja de Trabajo para listado'!$DE$153:$DE$1048576,0),MATCH((CUADRO!M$5&amp;$E207),'Hoja de Trabajo para listado'!$DE$151:$DG$151,0)),0)+IFERROR(INDEX('Hoja de Trabajo para listado'!$CD$155:$DC$1048576,MATCH($A207,'Hoja de Trabajo para listado'!$CD$155:$CD$1048576,0),MATCH((CUADRO!M$5&amp;$E207),'Hoja de Trabajo para listado'!$CD$151:$DC$151,0)),0)</f>
        <v>0</v>
      </c>
      <c r="N207" s="245">
        <f ca="1">+IFERROR(INDEX('Hoja de Trabajo para listado'!$A$155:$Z$1048576,MATCH($A207,'Hoja de Trabajo para listado'!$A$155:$A$1048576,0),MATCH((CUADRO!N$5&amp;$E207),'Hoja de Trabajo para listado'!$A$151:$Z$151,0)),0)+IFERROR(INDEX('Hoja de Trabajo para listado'!$AB$155:$BA$1048576,MATCH($A207,'Hoja de Trabajo para listado'!$AB$155:$AB$1048576,0),MATCH((CUADRO!N$5&amp;$E207),'Hoja de Trabajo para listado'!$AB$151:$BA$151,0)),0)+IFERROR(INDEX('Hoja de Trabajo para listado'!$BC$155:$CB$1048576,MATCH($A207,'Hoja de Trabajo para listado'!$BC$155:$BC$1048576,0),MATCH((CUADRO!N$5&amp;$E207),'Hoja de Trabajo para listado'!$BC$151:$CB$151,0)),0)+IFERROR(INDEX('Hoja de Trabajo para listado'!$DE$153:$DG$274,MATCH($A207,'Hoja de Trabajo para listado'!$DE$153:$DE$1048576,0),MATCH((CUADRO!N$5&amp;$E207),'Hoja de Trabajo para listado'!$DE$151:$DG$151,0)),0)+IFERROR(INDEX('Hoja de Trabajo para listado'!$CD$155:$DC$1048576,MATCH($A207,'Hoja de Trabajo para listado'!$CD$155:$CD$1048576,0),MATCH((CUADRO!N$5&amp;$E207),'Hoja de Trabajo para listado'!$CD$151:$DC$151,0)),0)</f>
        <v>0</v>
      </c>
      <c r="O207" s="245">
        <f ca="1">+IFERROR(INDEX('Hoja de Trabajo para listado'!$A$155:$Z$1048576,MATCH($A207,'Hoja de Trabajo para listado'!$A$155:$A$1048576,0),MATCH((CUADRO!O$5&amp;$E207),'Hoja de Trabajo para listado'!$A$151:$Z$151,0)),0)+IFERROR(INDEX('Hoja de Trabajo para listado'!$AB$155:$BA$1048576,MATCH($A207,'Hoja de Trabajo para listado'!$AB$155:$AB$1048576,0),MATCH((CUADRO!O$5&amp;$E207),'Hoja de Trabajo para listado'!$AB$151:$BA$151,0)),0)+IFERROR(INDEX('Hoja de Trabajo para listado'!$BC$155:$CB$1048576,MATCH($A207,'Hoja de Trabajo para listado'!$BC$155:$BC$1048576,0),MATCH((CUADRO!O$5&amp;$E207),'Hoja de Trabajo para listado'!$BC$151:$CB$151,0)),0)+IFERROR(INDEX('Hoja de Trabajo para listado'!$DE$153:$DG$274,MATCH($A207,'Hoja de Trabajo para listado'!$DE$153:$DE$1048576,0),MATCH((CUADRO!O$5&amp;$E207),'Hoja de Trabajo para listado'!$DE$151:$DG$151,0)),0)+IFERROR(INDEX('Hoja de Trabajo para listado'!$CD$155:$DC$1048576,MATCH($A207,'Hoja de Trabajo para listado'!$CD$155:$CD$1048576,0),MATCH((CUADRO!O$5&amp;$E207),'Hoja de Trabajo para listado'!$CD$151:$DC$151,0)),0)</f>
        <v>0</v>
      </c>
      <c r="P207" s="245">
        <f ca="1">+IFERROR(INDEX('Hoja de Trabajo para listado'!$A$155:$Z$1048576,MATCH($A207,'Hoja de Trabajo para listado'!$A$155:$A$1048576,0),MATCH((CUADRO!P$5&amp;$E207),'Hoja de Trabajo para listado'!$A$151:$Z$151,0)),0)+IFERROR(INDEX('Hoja de Trabajo para listado'!$AB$155:$BA$1048576,MATCH($A207,'Hoja de Trabajo para listado'!$AB$155:$AB$1048576,0),MATCH((CUADRO!P$5&amp;$E207),'Hoja de Trabajo para listado'!$AB$151:$BA$151,0)),0)+IFERROR(INDEX('Hoja de Trabajo para listado'!$BC$155:$CB$1048576,MATCH($A207,'Hoja de Trabajo para listado'!$BC$155:$BC$1048576,0),MATCH((CUADRO!P$5&amp;$E207),'Hoja de Trabajo para listado'!$BC$151:$CB$151,0)),0)+IFERROR(INDEX('Hoja de Trabajo para listado'!$DE$153:$DG$274,MATCH($A207,'Hoja de Trabajo para listado'!$DE$153:$DE$1048576,0),MATCH((CUADRO!P$5&amp;$E207),'Hoja de Trabajo para listado'!$DE$151:$DG$151,0)),0)+IFERROR(INDEX('Hoja de Trabajo para listado'!$CD$155:$DC$1048576,MATCH($A207,'Hoja de Trabajo para listado'!$CD$155:$CD$1048576,0),MATCH((CUADRO!P$5&amp;$E207),'Hoja de Trabajo para listado'!$CD$151:$DC$151,0)),0)</f>
        <v>0</v>
      </c>
      <c r="Q207" s="245">
        <f ca="1">+IFERROR(INDEX('Hoja de Trabajo para listado'!$A$155:$Z$1048576,MATCH($A207,'Hoja de Trabajo para listado'!$A$155:$A$1048576,0),MATCH((CUADRO!Q$5&amp;$E207),'Hoja de Trabajo para listado'!$A$151:$Z$151,0)),0)+IFERROR(INDEX('Hoja de Trabajo para listado'!$AB$155:$BA$1048576,MATCH($A207,'Hoja de Trabajo para listado'!$AB$155:$AB$1048576,0),MATCH((CUADRO!Q$5&amp;$E207),'Hoja de Trabajo para listado'!$AB$151:$BA$151,0)),0)+IFERROR(INDEX('Hoja de Trabajo para listado'!$BC$155:$CB$1048576,MATCH($A207,'Hoja de Trabajo para listado'!$BC$155:$BC$1048576,0),MATCH((CUADRO!Q$5&amp;$E207),'Hoja de Trabajo para listado'!$BC$151:$CB$151,0)),0)+IFERROR(INDEX('Hoja de Trabajo para listado'!$DE$153:$DG$274,MATCH($A207,'Hoja de Trabajo para listado'!$DE$153:$DE$1048576,0),MATCH((CUADRO!Q$5&amp;$E207),'Hoja de Trabajo para listado'!$DE$151:$DG$151,0)),0)+IFERROR(INDEX('Hoja de Trabajo para listado'!$CD$155:$DC$1048576,MATCH($A207,'Hoja de Trabajo para listado'!$CD$155:$CD$1048576,0),MATCH((CUADRO!Q$5&amp;$E207),'Hoja de Trabajo para listado'!$CD$151:$DC$151,0)),0)</f>
        <v>0</v>
      </c>
      <c r="R207" s="245">
        <f t="shared" ca="1" si="9"/>
        <v>43486.28</v>
      </c>
      <c r="S207" s="245">
        <f ca="1">+R206+R207</f>
        <v>43486.28</v>
      </c>
      <c r="T207" s="245">
        <f ca="1">+S207</f>
        <v>43486.28</v>
      </c>
      <c r="U207" s="244">
        <f t="shared" si="10"/>
        <v>2</v>
      </c>
      <c r="V207" s="333" t="str">
        <f>+VLOOKUP(A207,bd_lista!$A$3:$E$590,5,FALSE)</f>
        <v>Instituciones Descentralizadas</v>
      </c>
      <c r="W207" s="384"/>
      <c r="X207" s="242">
        <f>+VLOOKUP(A207,[3]Sheet1!$A$13:$D$744,4,FALSE)</f>
        <v>81</v>
      </c>
      <c r="Y207" s="242" t="str">
        <f>+VLOOKUP(X207,bd_lista!$A$3:$C$590,3,FALSE)</f>
        <v>Ministerio de Obras Públicas, Servicios y Vivienda</v>
      </c>
      <c r="Z207" s="292"/>
      <c r="AA207" s="293"/>
    </row>
    <row r="208" spans="1:27" ht="15" customHeight="1">
      <c r="A208" s="251">
        <v>293</v>
      </c>
      <c r="B208" s="388">
        <f>+A208</f>
        <v>293</v>
      </c>
      <c r="C208" s="247" t="str">
        <f>+VLOOKUP(A208,bd_lista!$A$3:$C$590,3,FALSE)</f>
        <v>Fundación Cultural del Banco Central de Bolivia</v>
      </c>
      <c r="D208" s="385" t="str">
        <f>+C208</f>
        <v>Fundación Cultural del Banco Central de Bolivia</v>
      </c>
      <c r="E208" s="247" t="s">
        <v>1304</v>
      </c>
      <c r="F208" s="243">
        <f ca="1">+IFERROR(INDEX('Hoja de Trabajo para listado'!$A$155:$Z$1048576,MATCH($A208,'Hoja de Trabajo para listado'!$A$155:$A$1048576,0),MATCH((CUADRO!F$5&amp;$E208),'Hoja de Trabajo para listado'!$A$151:$Z$151,0)),0)+IFERROR(INDEX('Hoja de Trabajo para listado'!$AB$155:$BA$1048576,MATCH($A208,'Hoja de Trabajo para listado'!$AB$155:$AB$1048576,0),MATCH((CUADRO!F$5&amp;$E208),'Hoja de Trabajo para listado'!$AB$151:$BA$151,0)),0)+IFERROR(INDEX('Hoja de Trabajo para listado'!$BC$155:$CB$1048576,MATCH($A208,'Hoja de Trabajo para listado'!$BC$155:$BC$1048576,0),MATCH((CUADRO!F$5&amp;$E208),'Hoja de Trabajo para listado'!$BC$151:$CB$151,0)),0)+IFERROR(INDEX('Hoja de Trabajo para listado'!$DE$153:$DG$274,MATCH($A208,'Hoja de Trabajo para listado'!$DE$153:$DE$1048576,0),MATCH((CUADRO!F$5&amp;$E208),'Hoja de Trabajo para listado'!$DE$151:$DG$151,0)),0)+IFERROR(INDEX('Hoja de Trabajo para listado'!$CD$155:$DC$1048576,MATCH($A208,'Hoja de Trabajo para listado'!$CD$155:$CD$1048576,0),MATCH((CUADRO!F$5&amp;$E208),'Hoja de Trabajo para listado'!$CD$151:$DC$151,0)),0)</f>
        <v>0</v>
      </c>
      <c r="G208" s="243">
        <f ca="1">+IFERROR(INDEX('Hoja de Trabajo para listado'!$A$155:$Z$1048576,MATCH($A208,'Hoja de Trabajo para listado'!$A$155:$A$1048576,0),MATCH((CUADRO!G$5&amp;$E208),'Hoja de Trabajo para listado'!$A$151:$Z$151,0)),0)+IFERROR(INDEX('Hoja de Trabajo para listado'!$AB$155:$BA$1048576,MATCH($A208,'Hoja de Trabajo para listado'!$AB$155:$AB$1048576,0),MATCH((CUADRO!G$5&amp;$E208),'Hoja de Trabajo para listado'!$AB$151:$BA$151,0)),0)+IFERROR(INDEX('Hoja de Trabajo para listado'!$BC$155:$CB$1048576,MATCH($A208,'Hoja de Trabajo para listado'!$BC$155:$BC$1048576,0),MATCH((CUADRO!G$5&amp;$E208),'Hoja de Trabajo para listado'!$BC$151:$CB$151,0)),0)+IFERROR(INDEX('Hoja de Trabajo para listado'!$DE$153:$DG$274,MATCH($A208,'Hoja de Trabajo para listado'!$DE$153:$DE$1048576,0),MATCH((CUADRO!G$5&amp;$E208),'Hoja de Trabajo para listado'!$DE$151:$DG$151,0)),0)+IFERROR(INDEX('Hoja de Trabajo para listado'!$CD$155:$DC$1048576,MATCH($A208,'Hoja de Trabajo para listado'!$CD$155:$CD$1048576,0),MATCH((CUADRO!G$5&amp;$E208),'Hoja de Trabajo para listado'!$CD$151:$DC$151,0)),0)</f>
        <v>0</v>
      </c>
      <c r="H208" s="243">
        <f ca="1">+IFERROR(INDEX('Hoja de Trabajo para listado'!$A$155:$Z$1048576,MATCH($A208,'Hoja de Trabajo para listado'!$A$155:$A$1048576,0),MATCH((CUADRO!H$5&amp;$E208),'Hoja de Trabajo para listado'!$A$151:$Z$151,0)),0)+IFERROR(INDEX('Hoja de Trabajo para listado'!$AB$155:$BA$1048576,MATCH($A208,'Hoja de Trabajo para listado'!$AB$155:$AB$1048576,0),MATCH((CUADRO!H$5&amp;$E208),'Hoja de Trabajo para listado'!$AB$151:$BA$151,0)),0)+IFERROR(INDEX('Hoja de Trabajo para listado'!$BC$155:$CB$1048576,MATCH($A208,'Hoja de Trabajo para listado'!$BC$155:$BC$1048576,0),MATCH((CUADRO!H$5&amp;$E208),'Hoja de Trabajo para listado'!$BC$151:$CB$151,0)),0)+IFERROR(INDEX('Hoja de Trabajo para listado'!$DE$153:$DG$274,MATCH($A208,'Hoja de Trabajo para listado'!$DE$153:$DE$1048576,0),MATCH((CUADRO!H$5&amp;$E208),'Hoja de Trabajo para listado'!$DE$151:$DG$151,0)),0)+IFERROR(INDEX('Hoja de Trabajo para listado'!$CD$155:$DC$1048576,MATCH($A208,'Hoja de Trabajo para listado'!$CD$155:$CD$1048576,0),MATCH((CUADRO!H$5&amp;$E208),'Hoja de Trabajo para listado'!$CD$151:$DC$151,0)),0)</f>
        <v>0</v>
      </c>
      <c r="I208" s="243">
        <f ca="1">+IFERROR(INDEX('Hoja de Trabajo para listado'!$A$155:$Z$1048576,MATCH($A208,'Hoja de Trabajo para listado'!$A$155:$A$1048576,0),MATCH((CUADRO!I$5&amp;$E208),'Hoja de Trabajo para listado'!$A$151:$Z$151,0)),0)+IFERROR(INDEX('Hoja de Trabajo para listado'!$AB$155:$BA$1048576,MATCH($A208,'Hoja de Trabajo para listado'!$AB$155:$AB$1048576,0),MATCH((CUADRO!I$5&amp;$E208),'Hoja de Trabajo para listado'!$AB$151:$BA$151,0)),0)+IFERROR(INDEX('Hoja de Trabajo para listado'!$BC$155:$CB$1048576,MATCH($A208,'Hoja de Trabajo para listado'!$BC$155:$BC$1048576,0),MATCH((CUADRO!I$5&amp;$E208),'Hoja de Trabajo para listado'!$BC$151:$CB$151,0)),0)+IFERROR(INDEX('Hoja de Trabajo para listado'!$DE$153:$DG$274,MATCH($A208,'Hoja de Trabajo para listado'!$DE$153:$DE$1048576,0),MATCH((CUADRO!I$5&amp;$E208),'Hoja de Trabajo para listado'!$DE$151:$DG$151,0)),0)+IFERROR(INDEX('Hoja de Trabajo para listado'!$CD$155:$DC$1048576,MATCH($A208,'Hoja de Trabajo para listado'!$CD$155:$CD$1048576,0),MATCH((CUADRO!I$5&amp;$E208),'Hoja de Trabajo para listado'!$CD$151:$DC$151,0)),0)</f>
        <v>0</v>
      </c>
      <c r="J208" s="243">
        <f ca="1">+IFERROR(INDEX('Hoja de Trabajo para listado'!$A$155:$Z$1048576,MATCH($A208,'Hoja de Trabajo para listado'!$A$155:$A$1048576,0),MATCH((CUADRO!J$5&amp;$E208),'Hoja de Trabajo para listado'!$A$151:$Z$151,0)),0)+IFERROR(INDEX('Hoja de Trabajo para listado'!$AB$155:$BA$1048576,MATCH($A208,'Hoja de Trabajo para listado'!$AB$155:$AB$1048576,0),MATCH((CUADRO!J$5&amp;$E208),'Hoja de Trabajo para listado'!$AB$151:$BA$151,0)),0)+IFERROR(INDEX('Hoja de Trabajo para listado'!$BC$155:$CB$1048576,MATCH($A208,'Hoja de Trabajo para listado'!$BC$155:$BC$1048576,0),MATCH((CUADRO!J$5&amp;$E208),'Hoja de Trabajo para listado'!$BC$151:$CB$151,0)),0)+IFERROR(INDEX('Hoja de Trabajo para listado'!$DE$153:$DG$274,MATCH($A208,'Hoja de Trabajo para listado'!$DE$153:$DE$1048576,0),MATCH((CUADRO!J$5&amp;$E208),'Hoja de Trabajo para listado'!$DE$151:$DG$151,0)),0)+IFERROR(INDEX('Hoja de Trabajo para listado'!$CD$155:$DC$1048576,MATCH($A208,'Hoja de Trabajo para listado'!$CD$155:$CD$1048576,0),MATCH((CUADRO!J$5&amp;$E208),'Hoja de Trabajo para listado'!$CD$151:$DC$151,0)),0)</f>
        <v>0</v>
      </c>
      <c r="K208" s="243">
        <f ca="1">+IFERROR(INDEX('Hoja de Trabajo para listado'!$A$155:$Z$1048576,MATCH($A208,'Hoja de Trabajo para listado'!$A$155:$A$1048576,0),MATCH((CUADRO!K$5&amp;$E208),'Hoja de Trabajo para listado'!$A$151:$Z$151,0)),0)+IFERROR(INDEX('Hoja de Trabajo para listado'!$AB$155:$BA$1048576,MATCH($A208,'Hoja de Trabajo para listado'!$AB$155:$AB$1048576,0),MATCH((CUADRO!K$5&amp;$E208),'Hoja de Trabajo para listado'!$AB$151:$BA$151,0)),0)+IFERROR(INDEX('Hoja de Trabajo para listado'!$BC$155:$CB$1048576,MATCH($A208,'Hoja de Trabajo para listado'!$BC$155:$BC$1048576,0),MATCH((CUADRO!K$5&amp;$E208),'Hoja de Trabajo para listado'!$BC$151:$CB$151,0)),0)+IFERROR(INDEX('Hoja de Trabajo para listado'!$DE$153:$DG$274,MATCH($A208,'Hoja de Trabajo para listado'!$DE$153:$DE$1048576,0),MATCH((CUADRO!K$5&amp;$E208),'Hoja de Trabajo para listado'!$DE$151:$DG$151,0)),0)+IFERROR(INDEX('Hoja de Trabajo para listado'!$CD$155:$DC$1048576,MATCH($A208,'Hoja de Trabajo para listado'!$CD$155:$CD$1048576,0),MATCH((CUADRO!K$5&amp;$E208),'Hoja de Trabajo para listado'!$CD$151:$DC$151,0)),0)</f>
        <v>0</v>
      </c>
      <c r="L208" s="243">
        <f ca="1">+IFERROR(INDEX('Hoja de Trabajo para listado'!$A$155:$Z$1048576,MATCH($A208,'Hoja de Trabajo para listado'!$A$155:$A$1048576,0),MATCH((CUADRO!L$5&amp;$E208),'Hoja de Trabajo para listado'!$A$151:$Z$151,0)),0)+IFERROR(INDEX('Hoja de Trabajo para listado'!$AB$155:$BA$1048576,MATCH($A208,'Hoja de Trabajo para listado'!$AB$155:$AB$1048576,0),MATCH((CUADRO!L$5&amp;$E208),'Hoja de Trabajo para listado'!$AB$151:$BA$151,0)),0)+IFERROR(INDEX('Hoja de Trabajo para listado'!$BC$155:$CB$1048576,MATCH($A208,'Hoja de Trabajo para listado'!$BC$155:$BC$1048576,0),MATCH((CUADRO!L$5&amp;$E208),'Hoja de Trabajo para listado'!$BC$151:$CB$151,0)),0)+IFERROR(INDEX('Hoja de Trabajo para listado'!$DE$153:$DG$274,MATCH($A208,'Hoja de Trabajo para listado'!$DE$153:$DE$1048576,0),MATCH((CUADRO!L$5&amp;$E208),'Hoja de Trabajo para listado'!$DE$151:$DG$151,0)),0)+IFERROR(INDEX('Hoja de Trabajo para listado'!$CD$155:$DC$1048576,MATCH($A208,'Hoja de Trabajo para listado'!$CD$155:$CD$1048576,0),MATCH((CUADRO!L$5&amp;$E208),'Hoja de Trabajo para listado'!$CD$151:$DC$151,0)),0)</f>
        <v>0</v>
      </c>
      <c r="M208" s="243">
        <f ca="1">+IFERROR(INDEX('Hoja de Trabajo para listado'!$A$155:$Z$1048576,MATCH($A208,'Hoja de Trabajo para listado'!$A$155:$A$1048576,0),MATCH((CUADRO!M$5&amp;$E208),'Hoja de Trabajo para listado'!$A$151:$Z$151,0)),0)+IFERROR(INDEX('Hoja de Trabajo para listado'!$AB$155:$BA$1048576,MATCH($A208,'Hoja de Trabajo para listado'!$AB$155:$AB$1048576,0),MATCH((CUADRO!M$5&amp;$E208),'Hoja de Trabajo para listado'!$AB$151:$BA$151,0)),0)+IFERROR(INDEX('Hoja de Trabajo para listado'!$BC$155:$CB$1048576,MATCH($A208,'Hoja de Trabajo para listado'!$BC$155:$BC$1048576,0),MATCH((CUADRO!M$5&amp;$E208),'Hoja de Trabajo para listado'!$BC$151:$CB$151,0)),0)+IFERROR(INDEX('Hoja de Trabajo para listado'!$DE$153:$DG$274,MATCH($A208,'Hoja de Trabajo para listado'!$DE$153:$DE$1048576,0),MATCH((CUADRO!M$5&amp;$E208),'Hoja de Trabajo para listado'!$DE$151:$DG$151,0)),0)+IFERROR(INDEX('Hoja de Trabajo para listado'!$CD$155:$DC$1048576,MATCH($A208,'Hoja de Trabajo para listado'!$CD$155:$CD$1048576,0),MATCH((CUADRO!M$5&amp;$E208),'Hoja de Trabajo para listado'!$CD$151:$DC$151,0)),0)</f>
        <v>0</v>
      </c>
      <c r="N208" s="243">
        <f ca="1">+IFERROR(INDEX('Hoja de Trabajo para listado'!$A$155:$Z$1048576,MATCH($A208,'Hoja de Trabajo para listado'!$A$155:$A$1048576,0),MATCH((CUADRO!N$5&amp;$E208),'Hoja de Trabajo para listado'!$A$151:$Z$151,0)),0)+IFERROR(INDEX('Hoja de Trabajo para listado'!$AB$155:$BA$1048576,MATCH($A208,'Hoja de Trabajo para listado'!$AB$155:$AB$1048576,0),MATCH((CUADRO!N$5&amp;$E208),'Hoja de Trabajo para listado'!$AB$151:$BA$151,0)),0)+IFERROR(INDEX('Hoja de Trabajo para listado'!$BC$155:$CB$1048576,MATCH($A208,'Hoja de Trabajo para listado'!$BC$155:$BC$1048576,0),MATCH((CUADRO!N$5&amp;$E208),'Hoja de Trabajo para listado'!$BC$151:$CB$151,0)),0)+IFERROR(INDEX('Hoja de Trabajo para listado'!$DE$153:$DG$274,MATCH($A208,'Hoja de Trabajo para listado'!$DE$153:$DE$1048576,0),MATCH((CUADRO!N$5&amp;$E208),'Hoja de Trabajo para listado'!$DE$151:$DG$151,0)),0)+IFERROR(INDEX('Hoja de Trabajo para listado'!$CD$155:$DC$1048576,MATCH($A208,'Hoja de Trabajo para listado'!$CD$155:$CD$1048576,0),MATCH((CUADRO!N$5&amp;$E208),'Hoja de Trabajo para listado'!$CD$151:$DC$151,0)),0)</f>
        <v>0</v>
      </c>
      <c r="O208" s="243">
        <f ca="1">+IFERROR(INDEX('Hoja de Trabajo para listado'!$A$155:$Z$1048576,MATCH($A208,'Hoja de Trabajo para listado'!$A$155:$A$1048576,0),MATCH((CUADRO!O$5&amp;$E208),'Hoja de Trabajo para listado'!$A$151:$Z$151,0)),0)+IFERROR(INDEX('Hoja de Trabajo para listado'!$AB$155:$BA$1048576,MATCH($A208,'Hoja de Trabajo para listado'!$AB$155:$AB$1048576,0),MATCH((CUADRO!O$5&amp;$E208),'Hoja de Trabajo para listado'!$AB$151:$BA$151,0)),0)+IFERROR(INDEX('Hoja de Trabajo para listado'!$BC$155:$CB$1048576,MATCH($A208,'Hoja de Trabajo para listado'!$BC$155:$BC$1048576,0),MATCH((CUADRO!O$5&amp;$E208),'Hoja de Trabajo para listado'!$BC$151:$CB$151,0)),0)+IFERROR(INDEX('Hoja de Trabajo para listado'!$DE$153:$DG$274,MATCH($A208,'Hoja de Trabajo para listado'!$DE$153:$DE$1048576,0),MATCH((CUADRO!O$5&amp;$E208),'Hoja de Trabajo para listado'!$DE$151:$DG$151,0)),0)+IFERROR(INDEX('Hoja de Trabajo para listado'!$CD$155:$DC$1048576,MATCH($A208,'Hoja de Trabajo para listado'!$CD$155:$CD$1048576,0),MATCH((CUADRO!O$5&amp;$E208),'Hoja de Trabajo para listado'!$CD$151:$DC$151,0)),0)</f>
        <v>0</v>
      </c>
      <c r="P208" s="243">
        <f ca="1">+IFERROR(INDEX('Hoja de Trabajo para listado'!$A$155:$Z$1048576,MATCH($A208,'Hoja de Trabajo para listado'!$A$155:$A$1048576,0),MATCH((CUADRO!P$5&amp;$E208),'Hoja de Trabajo para listado'!$A$151:$Z$151,0)),0)+IFERROR(INDEX('Hoja de Trabajo para listado'!$AB$155:$BA$1048576,MATCH($A208,'Hoja de Trabajo para listado'!$AB$155:$AB$1048576,0),MATCH((CUADRO!P$5&amp;$E208),'Hoja de Trabajo para listado'!$AB$151:$BA$151,0)),0)+IFERROR(INDEX('Hoja de Trabajo para listado'!$BC$155:$CB$1048576,MATCH($A208,'Hoja de Trabajo para listado'!$BC$155:$BC$1048576,0),MATCH((CUADRO!P$5&amp;$E208),'Hoja de Trabajo para listado'!$BC$151:$CB$151,0)),0)+IFERROR(INDEX('Hoja de Trabajo para listado'!$DE$153:$DG$274,MATCH($A208,'Hoja de Trabajo para listado'!$DE$153:$DE$1048576,0),MATCH((CUADRO!P$5&amp;$E208),'Hoja de Trabajo para listado'!$DE$151:$DG$151,0)),0)+IFERROR(INDEX('Hoja de Trabajo para listado'!$CD$155:$DC$1048576,MATCH($A208,'Hoja de Trabajo para listado'!$CD$155:$CD$1048576,0),MATCH((CUADRO!P$5&amp;$E208),'Hoja de Trabajo para listado'!$CD$151:$DC$151,0)),0)</f>
        <v>0</v>
      </c>
      <c r="Q208" s="243">
        <f ca="1">+IFERROR(INDEX('Hoja de Trabajo para listado'!$A$155:$Z$1048576,MATCH($A208,'Hoja de Trabajo para listado'!$A$155:$A$1048576,0),MATCH((CUADRO!Q$5&amp;$E208),'Hoja de Trabajo para listado'!$A$151:$Z$151,0)),0)+IFERROR(INDEX('Hoja de Trabajo para listado'!$AB$155:$BA$1048576,MATCH($A208,'Hoja de Trabajo para listado'!$AB$155:$AB$1048576,0),MATCH((CUADRO!Q$5&amp;$E208),'Hoja de Trabajo para listado'!$AB$151:$BA$151,0)),0)+IFERROR(INDEX('Hoja de Trabajo para listado'!$BC$155:$CB$1048576,MATCH($A208,'Hoja de Trabajo para listado'!$BC$155:$BC$1048576,0),MATCH((CUADRO!Q$5&amp;$E208),'Hoja de Trabajo para listado'!$BC$151:$CB$151,0)),0)+IFERROR(INDEX('Hoja de Trabajo para listado'!$DE$153:$DG$274,MATCH($A208,'Hoja de Trabajo para listado'!$DE$153:$DE$1048576,0),MATCH((CUADRO!Q$5&amp;$E208),'Hoja de Trabajo para listado'!$DE$151:$DG$151,0)),0)+IFERROR(INDEX('Hoja de Trabajo para listado'!$CD$155:$DC$1048576,MATCH($A208,'Hoja de Trabajo para listado'!$CD$155:$CD$1048576,0),MATCH((CUADRO!Q$5&amp;$E208),'Hoja de Trabajo para listado'!$CD$151:$DC$151,0)),0)</f>
        <v>0</v>
      </c>
      <c r="R208" s="243">
        <f t="shared" ca="1" si="9"/>
        <v>0</v>
      </c>
      <c r="S208" s="243"/>
      <c r="T208" s="243">
        <f ca="1">+T209</f>
        <v>16971.27</v>
      </c>
      <c r="U208" s="242">
        <f t="shared" si="10"/>
        <v>1</v>
      </c>
      <c r="V208" s="333" t="str">
        <f>+VLOOKUP(A208,bd_lista!$A$3:$E$590,5,FALSE)</f>
        <v>Instituciones Descentralizadas</v>
      </c>
      <c r="W208" s="383" t="str">
        <f>+V208</f>
        <v>Instituciones Descentralizadas</v>
      </c>
      <c r="X208" s="242">
        <f>+VLOOKUP(A208,[3]Sheet1!$A$13:$D$744,4,FALSE)</f>
        <v>951</v>
      </c>
      <c r="Y208" s="242" t="str">
        <f>+VLOOKUP(X208,bd_lista!$A$3:$C$590,3,FALSE)</f>
        <v>Banco Central de Bolivia</v>
      </c>
      <c r="Z208" s="294">
        <f>+X208</f>
        <v>951</v>
      </c>
      <c r="AA208" s="319" t="str">
        <f>+Y208</f>
        <v>Banco Central de Bolivia</v>
      </c>
    </row>
    <row r="209" spans="1:27" ht="15" customHeight="1">
      <c r="A209" s="32">
        <v>293</v>
      </c>
      <c r="B209" s="389"/>
      <c r="C209" s="333" t="str">
        <f>+VLOOKUP(A209,bd_lista!$A$3:$C$590,3,FALSE)</f>
        <v>Fundación Cultural del Banco Central de Bolivia</v>
      </c>
      <c r="D209" s="386"/>
      <c r="E209" s="333" t="s">
        <v>1305</v>
      </c>
      <c r="F209" s="245">
        <f ca="1">+IFERROR(INDEX('Hoja de Trabajo para listado'!$A$155:$Z$1048576,MATCH($A209,'Hoja de Trabajo para listado'!$A$155:$A$1048576,0),MATCH((CUADRO!F$5&amp;$E209),'Hoja de Trabajo para listado'!$A$151:$Z$151,0)),0)+IFERROR(INDEX('Hoja de Trabajo para listado'!$AB$155:$BA$1048576,MATCH($A209,'Hoja de Trabajo para listado'!$AB$155:$AB$1048576,0),MATCH((CUADRO!F$5&amp;$E209),'Hoja de Trabajo para listado'!$AB$151:$BA$151,0)),0)+IFERROR(INDEX('Hoja de Trabajo para listado'!$BC$155:$CB$1048576,MATCH($A209,'Hoja de Trabajo para listado'!$BC$155:$BC$1048576,0),MATCH((CUADRO!F$5&amp;$E209),'Hoja de Trabajo para listado'!$BC$151:$CB$151,0)),0)+IFERROR(INDEX('Hoja de Trabajo para listado'!$DE$153:$DG$274,MATCH($A209,'Hoja de Trabajo para listado'!$DE$153:$DE$1048576,0),MATCH((CUADRO!F$5&amp;$E209),'Hoja de Trabajo para listado'!$DE$151:$DG$151,0)),0)+IFERROR(INDEX('Hoja de Trabajo para listado'!$CD$155:$DC$1048576,MATCH($A209,'Hoja de Trabajo para listado'!$CD$155:$CD$1048576,0),MATCH((CUADRO!F$5&amp;$E209),'Hoja de Trabajo para listado'!$CD$151:$DC$151,0)),0)</f>
        <v>206</v>
      </c>
      <c r="G209" s="245">
        <f ca="1">+IFERROR(INDEX('Hoja de Trabajo para listado'!$A$155:$Z$1048576,MATCH($A209,'Hoja de Trabajo para listado'!$A$155:$A$1048576,0),MATCH((CUADRO!G$5&amp;$E209),'Hoja de Trabajo para listado'!$A$151:$Z$151,0)),0)+IFERROR(INDEX('Hoja de Trabajo para listado'!$AB$155:$BA$1048576,MATCH($A209,'Hoja de Trabajo para listado'!$AB$155:$AB$1048576,0),MATCH((CUADRO!G$5&amp;$E209),'Hoja de Trabajo para listado'!$AB$151:$BA$151,0)),0)+IFERROR(INDEX('Hoja de Trabajo para listado'!$BC$155:$CB$1048576,MATCH($A209,'Hoja de Trabajo para listado'!$BC$155:$BC$1048576,0),MATCH((CUADRO!G$5&amp;$E209),'Hoja de Trabajo para listado'!$BC$151:$CB$151,0)),0)+IFERROR(INDEX('Hoja de Trabajo para listado'!$DE$153:$DG$274,MATCH($A209,'Hoja de Trabajo para listado'!$DE$153:$DE$1048576,0),MATCH((CUADRO!G$5&amp;$E209),'Hoja de Trabajo para listado'!$DE$151:$DG$151,0)),0)+IFERROR(INDEX('Hoja de Trabajo para listado'!$CD$155:$DC$1048576,MATCH($A209,'Hoja de Trabajo para listado'!$CD$155:$CD$1048576,0),MATCH((CUADRO!G$5&amp;$E209),'Hoja de Trabajo para listado'!$CD$151:$DC$151,0)),0)</f>
        <v>16765.27</v>
      </c>
      <c r="H209" s="245">
        <f ca="1">+IFERROR(INDEX('Hoja de Trabajo para listado'!$A$155:$Z$1048576,MATCH($A209,'Hoja de Trabajo para listado'!$A$155:$A$1048576,0),MATCH((CUADRO!H$5&amp;$E209),'Hoja de Trabajo para listado'!$A$151:$Z$151,0)),0)+IFERROR(INDEX('Hoja de Trabajo para listado'!$AB$155:$BA$1048576,MATCH($A209,'Hoja de Trabajo para listado'!$AB$155:$AB$1048576,0),MATCH((CUADRO!H$5&amp;$E209),'Hoja de Trabajo para listado'!$AB$151:$BA$151,0)),0)+IFERROR(INDEX('Hoja de Trabajo para listado'!$BC$155:$CB$1048576,MATCH($A209,'Hoja de Trabajo para listado'!$BC$155:$BC$1048576,0),MATCH((CUADRO!H$5&amp;$E209),'Hoja de Trabajo para listado'!$BC$151:$CB$151,0)),0)+IFERROR(INDEX('Hoja de Trabajo para listado'!$DE$153:$DG$274,MATCH($A209,'Hoja de Trabajo para listado'!$DE$153:$DE$1048576,0),MATCH((CUADRO!H$5&amp;$E209),'Hoja de Trabajo para listado'!$DE$151:$DG$151,0)),0)+IFERROR(INDEX('Hoja de Trabajo para listado'!$CD$155:$DC$1048576,MATCH($A209,'Hoja de Trabajo para listado'!$CD$155:$CD$1048576,0),MATCH((CUADRO!H$5&amp;$E209),'Hoja de Trabajo para listado'!$CD$151:$DC$151,0)),0)</f>
        <v>0</v>
      </c>
      <c r="I209" s="245">
        <f ca="1">+IFERROR(INDEX('Hoja de Trabajo para listado'!$A$155:$Z$1048576,MATCH($A209,'Hoja de Trabajo para listado'!$A$155:$A$1048576,0),MATCH((CUADRO!I$5&amp;$E209),'Hoja de Trabajo para listado'!$A$151:$Z$151,0)),0)+IFERROR(INDEX('Hoja de Trabajo para listado'!$AB$155:$BA$1048576,MATCH($A209,'Hoja de Trabajo para listado'!$AB$155:$AB$1048576,0),MATCH((CUADRO!I$5&amp;$E209),'Hoja de Trabajo para listado'!$AB$151:$BA$151,0)),0)+IFERROR(INDEX('Hoja de Trabajo para listado'!$BC$155:$CB$1048576,MATCH($A209,'Hoja de Trabajo para listado'!$BC$155:$BC$1048576,0),MATCH((CUADRO!I$5&amp;$E209),'Hoja de Trabajo para listado'!$BC$151:$CB$151,0)),0)+IFERROR(INDEX('Hoja de Trabajo para listado'!$DE$153:$DG$274,MATCH($A209,'Hoja de Trabajo para listado'!$DE$153:$DE$1048576,0),MATCH((CUADRO!I$5&amp;$E209),'Hoja de Trabajo para listado'!$DE$151:$DG$151,0)),0)+IFERROR(INDEX('Hoja de Trabajo para listado'!$CD$155:$DC$1048576,MATCH($A209,'Hoja de Trabajo para listado'!$CD$155:$CD$1048576,0),MATCH((CUADRO!I$5&amp;$E209),'Hoja de Trabajo para listado'!$CD$151:$DC$151,0)),0)</f>
        <v>0</v>
      </c>
      <c r="J209" s="245">
        <f ca="1">+IFERROR(INDEX('Hoja de Trabajo para listado'!$A$155:$Z$1048576,MATCH($A209,'Hoja de Trabajo para listado'!$A$155:$A$1048576,0),MATCH((CUADRO!J$5&amp;$E209),'Hoja de Trabajo para listado'!$A$151:$Z$151,0)),0)+IFERROR(INDEX('Hoja de Trabajo para listado'!$AB$155:$BA$1048576,MATCH($A209,'Hoja de Trabajo para listado'!$AB$155:$AB$1048576,0),MATCH((CUADRO!J$5&amp;$E209),'Hoja de Trabajo para listado'!$AB$151:$BA$151,0)),0)+IFERROR(INDEX('Hoja de Trabajo para listado'!$BC$155:$CB$1048576,MATCH($A209,'Hoja de Trabajo para listado'!$BC$155:$BC$1048576,0),MATCH((CUADRO!J$5&amp;$E209),'Hoja de Trabajo para listado'!$BC$151:$CB$151,0)),0)+IFERROR(INDEX('Hoja de Trabajo para listado'!$DE$153:$DG$274,MATCH($A209,'Hoja de Trabajo para listado'!$DE$153:$DE$1048576,0),MATCH((CUADRO!J$5&amp;$E209),'Hoja de Trabajo para listado'!$DE$151:$DG$151,0)),0)+IFERROR(INDEX('Hoja de Trabajo para listado'!$CD$155:$DC$1048576,MATCH($A209,'Hoja de Trabajo para listado'!$CD$155:$CD$1048576,0),MATCH((CUADRO!J$5&amp;$E209),'Hoja de Trabajo para listado'!$CD$151:$DC$151,0)),0)</f>
        <v>0</v>
      </c>
      <c r="K209" s="245">
        <f ca="1">+IFERROR(INDEX('Hoja de Trabajo para listado'!$A$155:$Z$1048576,MATCH($A209,'Hoja de Trabajo para listado'!$A$155:$A$1048576,0),MATCH((CUADRO!K$5&amp;$E209),'Hoja de Trabajo para listado'!$A$151:$Z$151,0)),0)+IFERROR(INDEX('Hoja de Trabajo para listado'!$AB$155:$BA$1048576,MATCH($A209,'Hoja de Trabajo para listado'!$AB$155:$AB$1048576,0),MATCH((CUADRO!K$5&amp;$E209),'Hoja de Trabajo para listado'!$AB$151:$BA$151,0)),0)+IFERROR(INDEX('Hoja de Trabajo para listado'!$BC$155:$CB$1048576,MATCH($A209,'Hoja de Trabajo para listado'!$BC$155:$BC$1048576,0),MATCH((CUADRO!K$5&amp;$E209),'Hoja de Trabajo para listado'!$BC$151:$CB$151,0)),0)+IFERROR(INDEX('Hoja de Trabajo para listado'!$DE$153:$DG$274,MATCH($A209,'Hoja de Trabajo para listado'!$DE$153:$DE$1048576,0),MATCH((CUADRO!K$5&amp;$E209),'Hoja de Trabajo para listado'!$DE$151:$DG$151,0)),0)+IFERROR(INDEX('Hoja de Trabajo para listado'!$CD$155:$DC$1048576,MATCH($A209,'Hoja de Trabajo para listado'!$CD$155:$CD$1048576,0),MATCH((CUADRO!K$5&amp;$E209),'Hoja de Trabajo para listado'!$CD$151:$DC$151,0)),0)</f>
        <v>0</v>
      </c>
      <c r="L209" s="245">
        <f ca="1">+IFERROR(INDEX('Hoja de Trabajo para listado'!$A$155:$Z$1048576,MATCH($A209,'Hoja de Trabajo para listado'!$A$155:$A$1048576,0),MATCH((CUADRO!L$5&amp;$E209),'Hoja de Trabajo para listado'!$A$151:$Z$151,0)),0)+IFERROR(INDEX('Hoja de Trabajo para listado'!$AB$155:$BA$1048576,MATCH($A209,'Hoja de Trabajo para listado'!$AB$155:$AB$1048576,0),MATCH((CUADRO!L$5&amp;$E209),'Hoja de Trabajo para listado'!$AB$151:$BA$151,0)),0)+IFERROR(INDEX('Hoja de Trabajo para listado'!$BC$155:$CB$1048576,MATCH($A209,'Hoja de Trabajo para listado'!$BC$155:$BC$1048576,0),MATCH((CUADRO!L$5&amp;$E209),'Hoja de Trabajo para listado'!$BC$151:$CB$151,0)),0)+IFERROR(INDEX('Hoja de Trabajo para listado'!$DE$153:$DG$274,MATCH($A209,'Hoja de Trabajo para listado'!$DE$153:$DE$1048576,0),MATCH((CUADRO!L$5&amp;$E209),'Hoja de Trabajo para listado'!$DE$151:$DG$151,0)),0)+IFERROR(INDEX('Hoja de Trabajo para listado'!$CD$155:$DC$1048576,MATCH($A209,'Hoja de Trabajo para listado'!$CD$155:$CD$1048576,0),MATCH((CUADRO!L$5&amp;$E209),'Hoja de Trabajo para listado'!$CD$151:$DC$151,0)),0)</f>
        <v>0</v>
      </c>
      <c r="M209" s="245">
        <f ca="1">+IFERROR(INDEX('Hoja de Trabajo para listado'!$A$155:$Z$1048576,MATCH($A209,'Hoja de Trabajo para listado'!$A$155:$A$1048576,0),MATCH((CUADRO!M$5&amp;$E209),'Hoja de Trabajo para listado'!$A$151:$Z$151,0)),0)+IFERROR(INDEX('Hoja de Trabajo para listado'!$AB$155:$BA$1048576,MATCH($A209,'Hoja de Trabajo para listado'!$AB$155:$AB$1048576,0),MATCH((CUADRO!M$5&amp;$E209),'Hoja de Trabajo para listado'!$AB$151:$BA$151,0)),0)+IFERROR(INDEX('Hoja de Trabajo para listado'!$BC$155:$CB$1048576,MATCH($A209,'Hoja de Trabajo para listado'!$BC$155:$BC$1048576,0),MATCH((CUADRO!M$5&amp;$E209),'Hoja de Trabajo para listado'!$BC$151:$CB$151,0)),0)+IFERROR(INDEX('Hoja de Trabajo para listado'!$DE$153:$DG$274,MATCH($A209,'Hoja de Trabajo para listado'!$DE$153:$DE$1048576,0),MATCH((CUADRO!M$5&amp;$E209),'Hoja de Trabajo para listado'!$DE$151:$DG$151,0)),0)+IFERROR(INDEX('Hoja de Trabajo para listado'!$CD$155:$DC$1048576,MATCH($A209,'Hoja de Trabajo para listado'!$CD$155:$CD$1048576,0),MATCH((CUADRO!M$5&amp;$E209),'Hoja de Trabajo para listado'!$CD$151:$DC$151,0)),0)</f>
        <v>0</v>
      </c>
      <c r="N209" s="245">
        <f ca="1">+IFERROR(INDEX('Hoja de Trabajo para listado'!$A$155:$Z$1048576,MATCH($A209,'Hoja de Trabajo para listado'!$A$155:$A$1048576,0),MATCH((CUADRO!N$5&amp;$E209),'Hoja de Trabajo para listado'!$A$151:$Z$151,0)),0)+IFERROR(INDEX('Hoja de Trabajo para listado'!$AB$155:$BA$1048576,MATCH($A209,'Hoja de Trabajo para listado'!$AB$155:$AB$1048576,0),MATCH((CUADRO!N$5&amp;$E209),'Hoja de Trabajo para listado'!$AB$151:$BA$151,0)),0)+IFERROR(INDEX('Hoja de Trabajo para listado'!$BC$155:$CB$1048576,MATCH($A209,'Hoja de Trabajo para listado'!$BC$155:$BC$1048576,0),MATCH((CUADRO!N$5&amp;$E209),'Hoja de Trabajo para listado'!$BC$151:$CB$151,0)),0)+IFERROR(INDEX('Hoja de Trabajo para listado'!$DE$153:$DG$274,MATCH($A209,'Hoja de Trabajo para listado'!$DE$153:$DE$1048576,0),MATCH((CUADRO!N$5&amp;$E209),'Hoja de Trabajo para listado'!$DE$151:$DG$151,0)),0)+IFERROR(INDEX('Hoja de Trabajo para listado'!$CD$155:$DC$1048576,MATCH($A209,'Hoja de Trabajo para listado'!$CD$155:$CD$1048576,0),MATCH((CUADRO!N$5&amp;$E209),'Hoja de Trabajo para listado'!$CD$151:$DC$151,0)),0)</f>
        <v>0</v>
      </c>
      <c r="O209" s="245">
        <f ca="1">+IFERROR(INDEX('Hoja de Trabajo para listado'!$A$155:$Z$1048576,MATCH($A209,'Hoja de Trabajo para listado'!$A$155:$A$1048576,0),MATCH((CUADRO!O$5&amp;$E209),'Hoja de Trabajo para listado'!$A$151:$Z$151,0)),0)+IFERROR(INDEX('Hoja de Trabajo para listado'!$AB$155:$BA$1048576,MATCH($A209,'Hoja de Trabajo para listado'!$AB$155:$AB$1048576,0),MATCH((CUADRO!O$5&amp;$E209),'Hoja de Trabajo para listado'!$AB$151:$BA$151,0)),0)+IFERROR(INDEX('Hoja de Trabajo para listado'!$BC$155:$CB$1048576,MATCH($A209,'Hoja de Trabajo para listado'!$BC$155:$BC$1048576,0),MATCH((CUADRO!O$5&amp;$E209),'Hoja de Trabajo para listado'!$BC$151:$CB$151,0)),0)+IFERROR(INDEX('Hoja de Trabajo para listado'!$DE$153:$DG$274,MATCH($A209,'Hoja de Trabajo para listado'!$DE$153:$DE$1048576,0),MATCH((CUADRO!O$5&amp;$E209),'Hoja de Trabajo para listado'!$DE$151:$DG$151,0)),0)+IFERROR(INDEX('Hoja de Trabajo para listado'!$CD$155:$DC$1048576,MATCH($A209,'Hoja de Trabajo para listado'!$CD$155:$CD$1048576,0),MATCH((CUADRO!O$5&amp;$E209),'Hoja de Trabajo para listado'!$CD$151:$DC$151,0)),0)</f>
        <v>0</v>
      </c>
      <c r="P209" s="245">
        <f ca="1">+IFERROR(INDEX('Hoja de Trabajo para listado'!$A$155:$Z$1048576,MATCH($A209,'Hoja de Trabajo para listado'!$A$155:$A$1048576,0),MATCH((CUADRO!P$5&amp;$E209),'Hoja de Trabajo para listado'!$A$151:$Z$151,0)),0)+IFERROR(INDEX('Hoja de Trabajo para listado'!$AB$155:$BA$1048576,MATCH($A209,'Hoja de Trabajo para listado'!$AB$155:$AB$1048576,0),MATCH((CUADRO!P$5&amp;$E209),'Hoja de Trabajo para listado'!$AB$151:$BA$151,0)),0)+IFERROR(INDEX('Hoja de Trabajo para listado'!$BC$155:$CB$1048576,MATCH($A209,'Hoja de Trabajo para listado'!$BC$155:$BC$1048576,0),MATCH((CUADRO!P$5&amp;$E209),'Hoja de Trabajo para listado'!$BC$151:$CB$151,0)),0)+IFERROR(INDEX('Hoja de Trabajo para listado'!$DE$153:$DG$274,MATCH($A209,'Hoja de Trabajo para listado'!$DE$153:$DE$1048576,0),MATCH((CUADRO!P$5&amp;$E209),'Hoja de Trabajo para listado'!$DE$151:$DG$151,0)),0)+IFERROR(INDEX('Hoja de Trabajo para listado'!$CD$155:$DC$1048576,MATCH($A209,'Hoja de Trabajo para listado'!$CD$155:$CD$1048576,0),MATCH((CUADRO!P$5&amp;$E209),'Hoja de Trabajo para listado'!$CD$151:$DC$151,0)),0)</f>
        <v>0</v>
      </c>
      <c r="Q209" s="245">
        <f ca="1">+IFERROR(INDEX('Hoja de Trabajo para listado'!$A$155:$Z$1048576,MATCH($A209,'Hoja de Trabajo para listado'!$A$155:$A$1048576,0),MATCH((CUADRO!Q$5&amp;$E209),'Hoja de Trabajo para listado'!$A$151:$Z$151,0)),0)+IFERROR(INDEX('Hoja de Trabajo para listado'!$AB$155:$BA$1048576,MATCH($A209,'Hoja de Trabajo para listado'!$AB$155:$AB$1048576,0),MATCH((CUADRO!Q$5&amp;$E209),'Hoja de Trabajo para listado'!$AB$151:$BA$151,0)),0)+IFERROR(INDEX('Hoja de Trabajo para listado'!$BC$155:$CB$1048576,MATCH($A209,'Hoja de Trabajo para listado'!$BC$155:$BC$1048576,0),MATCH((CUADRO!Q$5&amp;$E209),'Hoja de Trabajo para listado'!$BC$151:$CB$151,0)),0)+IFERROR(INDEX('Hoja de Trabajo para listado'!$DE$153:$DG$274,MATCH($A209,'Hoja de Trabajo para listado'!$DE$153:$DE$1048576,0),MATCH((CUADRO!Q$5&amp;$E209),'Hoja de Trabajo para listado'!$DE$151:$DG$151,0)),0)+IFERROR(INDEX('Hoja de Trabajo para listado'!$CD$155:$DC$1048576,MATCH($A209,'Hoja de Trabajo para listado'!$CD$155:$CD$1048576,0),MATCH((CUADRO!Q$5&amp;$E209),'Hoja de Trabajo para listado'!$CD$151:$DC$151,0)),0)</f>
        <v>0</v>
      </c>
      <c r="R209" s="245">
        <f t="shared" ca="1" si="9"/>
        <v>16971.27</v>
      </c>
      <c r="S209" s="245">
        <f ca="1">+R208+R209</f>
        <v>16971.27</v>
      </c>
      <c r="T209" s="245">
        <f ca="1">+S209</f>
        <v>16971.27</v>
      </c>
      <c r="U209" s="244">
        <f t="shared" si="10"/>
        <v>2</v>
      </c>
      <c r="V209" s="333" t="str">
        <f>+VLOOKUP(A209,bd_lista!$A$3:$E$590,5,FALSE)</f>
        <v>Instituciones Descentralizadas</v>
      </c>
      <c r="W209" s="384"/>
      <c r="X209" s="242">
        <f>+VLOOKUP(A209,[3]Sheet1!$A$13:$D$744,4,FALSE)</f>
        <v>951</v>
      </c>
      <c r="Y209" s="242" t="str">
        <f>+VLOOKUP(X209,bd_lista!$A$3:$C$590,3,FALSE)</f>
        <v>Banco Central de Bolivia</v>
      </c>
      <c r="Z209" s="292"/>
      <c r="AA209" s="321"/>
    </row>
    <row r="210" spans="1:27" customFormat="1" ht="15" customHeight="1">
      <c r="A210" s="251">
        <v>294</v>
      </c>
      <c r="B210" s="388">
        <f>+A210</f>
        <v>294</v>
      </c>
      <c r="C210" s="247" t="str">
        <f>+VLOOKUP(A210,bd_lista!$A$3:$C$590,3,FALSE)</f>
        <v>Univ. Indígena Bol. Comun. Intercultl Prod. Tupak Katari</v>
      </c>
      <c r="D210" s="385" t="str">
        <f>+C210</f>
        <v>Univ. Indígena Bol. Comun. Intercultl Prod. Tupak Katari</v>
      </c>
      <c r="E210" s="247" t="s">
        <v>1304</v>
      </c>
      <c r="F210" s="243">
        <f ca="1">+IFERROR(INDEX('Hoja de Trabajo para listado'!$A$155:$Z$1048576,MATCH($A210,'Hoja de Trabajo para listado'!$A$155:$A$1048576,0),MATCH((CUADRO!F$5&amp;$E210),'Hoja de Trabajo para listado'!$A$151:$Z$151,0)),0)+IFERROR(INDEX('Hoja de Trabajo para listado'!$AB$155:$BA$1048576,MATCH($A210,'Hoja de Trabajo para listado'!$AB$155:$AB$1048576,0),MATCH((CUADRO!F$5&amp;$E210),'Hoja de Trabajo para listado'!$AB$151:$BA$151,0)),0)+IFERROR(INDEX('Hoja de Trabajo para listado'!$BC$155:$CB$1048576,MATCH($A210,'Hoja de Trabajo para listado'!$BC$155:$BC$1048576,0),MATCH((CUADRO!F$5&amp;$E210),'Hoja de Trabajo para listado'!$BC$151:$CB$151,0)),0)+IFERROR(INDEX('Hoja de Trabajo para listado'!$DE$153:$DG$274,MATCH($A210,'Hoja de Trabajo para listado'!$DE$153:$DE$1048576,0),MATCH((CUADRO!F$5&amp;$E210),'Hoja de Trabajo para listado'!$DE$151:$DG$151,0)),0)+IFERROR(INDEX('Hoja de Trabajo para listado'!$CD$155:$DC$1048576,MATCH($A210,'Hoja de Trabajo para listado'!$CD$155:$CD$1048576,0),MATCH((CUADRO!F$5&amp;$E210),'Hoja de Trabajo para listado'!$CD$151:$DC$151,0)),0)</f>
        <v>0</v>
      </c>
      <c r="G210" s="243">
        <f ca="1">+IFERROR(INDEX('Hoja de Trabajo para listado'!$A$155:$Z$1048576,MATCH($A210,'Hoja de Trabajo para listado'!$A$155:$A$1048576,0),MATCH((CUADRO!G$5&amp;$E210),'Hoja de Trabajo para listado'!$A$151:$Z$151,0)),0)+IFERROR(INDEX('Hoja de Trabajo para listado'!$AB$155:$BA$1048576,MATCH($A210,'Hoja de Trabajo para listado'!$AB$155:$AB$1048576,0),MATCH((CUADRO!G$5&amp;$E210),'Hoja de Trabajo para listado'!$AB$151:$BA$151,0)),0)+IFERROR(INDEX('Hoja de Trabajo para listado'!$BC$155:$CB$1048576,MATCH($A210,'Hoja de Trabajo para listado'!$BC$155:$BC$1048576,0),MATCH((CUADRO!G$5&amp;$E210),'Hoja de Trabajo para listado'!$BC$151:$CB$151,0)),0)+IFERROR(INDEX('Hoja de Trabajo para listado'!$DE$153:$DG$274,MATCH($A210,'Hoja de Trabajo para listado'!$DE$153:$DE$1048576,0),MATCH((CUADRO!G$5&amp;$E210),'Hoja de Trabajo para listado'!$DE$151:$DG$151,0)),0)+IFERROR(INDEX('Hoja de Trabajo para listado'!$CD$155:$DC$1048576,MATCH($A210,'Hoja de Trabajo para listado'!$CD$155:$CD$1048576,0),MATCH((CUADRO!G$5&amp;$E210),'Hoja de Trabajo para listado'!$CD$151:$DC$151,0)),0)</f>
        <v>0</v>
      </c>
      <c r="H210" s="243">
        <f ca="1">+IFERROR(INDEX('Hoja de Trabajo para listado'!$A$155:$Z$1048576,MATCH($A210,'Hoja de Trabajo para listado'!$A$155:$A$1048576,0),MATCH((CUADRO!H$5&amp;$E210),'Hoja de Trabajo para listado'!$A$151:$Z$151,0)),0)+IFERROR(INDEX('Hoja de Trabajo para listado'!$AB$155:$BA$1048576,MATCH($A210,'Hoja de Trabajo para listado'!$AB$155:$AB$1048576,0),MATCH((CUADRO!H$5&amp;$E210),'Hoja de Trabajo para listado'!$AB$151:$BA$151,0)),0)+IFERROR(INDEX('Hoja de Trabajo para listado'!$BC$155:$CB$1048576,MATCH($A210,'Hoja de Trabajo para listado'!$BC$155:$BC$1048576,0),MATCH((CUADRO!H$5&amp;$E210),'Hoja de Trabajo para listado'!$BC$151:$CB$151,0)),0)+IFERROR(INDEX('Hoja de Trabajo para listado'!$DE$153:$DG$274,MATCH($A210,'Hoja de Trabajo para listado'!$DE$153:$DE$1048576,0),MATCH((CUADRO!H$5&amp;$E210),'Hoja de Trabajo para listado'!$DE$151:$DG$151,0)),0)+IFERROR(INDEX('Hoja de Trabajo para listado'!$CD$155:$DC$1048576,MATCH($A210,'Hoja de Trabajo para listado'!$CD$155:$CD$1048576,0),MATCH((CUADRO!H$5&amp;$E210),'Hoja de Trabajo para listado'!$CD$151:$DC$151,0)),0)</f>
        <v>0</v>
      </c>
      <c r="I210" s="243">
        <f ca="1">+IFERROR(INDEX('Hoja de Trabajo para listado'!$A$155:$Z$1048576,MATCH($A210,'Hoja de Trabajo para listado'!$A$155:$A$1048576,0),MATCH((CUADRO!I$5&amp;$E210),'Hoja de Trabajo para listado'!$A$151:$Z$151,0)),0)+IFERROR(INDEX('Hoja de Trabajo para listado'!$AB$155:$BA$1048576,MATCH($A210,'Hoja de Trabajo para listado'!$AB$155:$AB$1048576,0),MATCH((CUADRO!I$5&amp;$E210),'Hoja de Trabajo para listado'!$AB$151:$BA$151,0)),0)+IFERROR(INDEX('Hoja de Trabajo para listado'!$BC$155:$CB$1048576,MATCH($A210,'Hoja de Trabajo para listado'!$BC$155:$BC$1048576,0),MATCH((CUADRO!I$5&amp;$E210),'Hoja de Trabajo para listado'!$BC$151:$CB$151,0)),0)+IFERROR(INDEX('Hoja de Trabajo para listado'!$DE$153:$DG$274,MATCH($A210,'Hoja de Trabajo para listado'!$DE$153:$DE$1048576,0),MATCH((CUADRO!I$5&amp;$E210),'Hoja de Trabajo para listado'!$DE$151:$DG$151,0)),0)+IFERROR(INDEX('Hoja de Trabajo para listado'!$CD$155:$DC$1048576,MATCH($A210,'Hoja de Trabajo para listado'!$CD$155:$CD$1048576,0),MATCH((CUADRO!I$5&amp;$E210),'Hoja de Trabajo para listado'!$CD$151:$DC$151,0)),0)</f>
        <v>0</v>
      </c>
      <c r="J210" s="243">
        <f ca="1">+IFERROR(INDEX('Hoja de Trabajo para listado'!$A$155:$Z$1048576,MATCH($A210,'Hoja de Trabajo para listado'!$A$155:$A$1048576,0),MATCH((CUADRO!J$5&amp;$E210),'Hoja de Trabajo para listado'!$A$151:$Z$151,0)),0)+IFERROR(INDEX('Hoja de Trabajo para listado'!$AB$155:$BA$1048576,MATCH($A210,'Hoja de Trabajo para listado'!$AB$155:$AB$1048576,0),MATCH((CUADRO!J$5&amp;$E210),'Hoja de Trabajo para listado'!$AB$151:$BA$151,0)),0)+IFERROR(INDEX('Hoja de Trabajo para listado'!$BC$155:$CB$1048576,MATCH($A210,'Hoja de Trabajo para listado'!$BC$155:$BC$1048576,0),MATCH((CUADRO!J$5&amp;$E210),'Hoja de Trabajo para listado'!$BC$151:$CB$151,0)),0)+IFERROR(INDEX('Hoja de Trabajo para listado'!$DE$153:$DG$274,MATCH($A210,'Hoja de Trabajo para listado'!$DE$153:$DE$1048576,0),MATCH((CUADRO!J$5&amp;$E210),'Hoja de Trabajo para listado'!$DE$151:$DG$151,0)),0)+IFERROR(INDEX('Hoja de Trabajo para listado'!$CD$155:$DC$1048576,MATCH($A210,'Hoja de Trabajo para listado'!$CD$155:$CD$1048576,0),MATCH((CUADRO!J$5&amp;$E210),'Hoja de Trabajo para listado'!$CD$151:$DC$151,0)),0)</f>
        <v>0</v>
      </c>
      <c r="K210" s="243">
        <f ca="1">+IFERROR(INDEX('Hoja de Trabajo para listado'!$A$155:$Z$1048576,MATCH($A210,'Hoja de Trabajo para listado'!$A$155:$A$1048576,0),MATCH((CUADRO!K$5&amp;$E210),'Hoja de Trabajo para listado'!$A$151:$Z$151,0)),0)+IFERROR(INDEX('Hoja de Trabajo para listado'!$AB$155:$BA$1048576,MATCH($A210,'Hoja de Trabajo para listado'!$AB$155:$AB$1048576,0),MATCH((CUADRO!K$5&amp;$E210),'Hoja de Trabajo para listado'!$AB$151:$BA$151,0)),0)+IFERROR(INDEX('Hoja de Trabajo para listado'!$BC$155:$CB$1048576,MATCH($A210,'Hoja de Trabajo para listado'!$BC$155:$BC$1048576,0),MATCH((CUADRO!K$5&amp;$E210),'Hoja de Trabajo para listado'!$BC$151:$CB$151,0)),0)+IFERROR(INDEX('Hoja de Trabajo para listado'!$DE$153:$DG$274,MATCH($A210,'Hoja de Trabajo para listado'!$DE$153:$DE$1048576,0),MATCH((CUADRO!K$5&amp;$E210),'Hoja de Trabajo para listado'!$DE$151:$DG$151,0)),0)+IFERROR(INDEX('Hoja de Trabajo para listado'!$CD$155:$DC$1048576,MATCH($A210,'Hoja de Trabajo para listado'!$CD$155:$CD$1048576,0),MATCH((CUADRO!K$5&amp;$E210),'Hoja de Trabajo para listado'!$CD$151:$DC$151,0)),0)</f>
        <v>0</v>
      </c>
      <c r="L210" s="243">
        <f ca="1">+IFERROR(INDEX('Hoja de Trabajo para listado'!$A$155:$Z$1048576,MATCH($A210,'Hoja de Trabajo para listado'!$A$155:$A$1048576,0),MATCH((CUADRO!L$5&amp;$E210),'Hoja de Trabajo para listado'!$A$151:$Z$151,0)),0)+IFERROR(INDEX('Hoja de Trabajo para listado'!$AB$155:$BA$1048576,MATCH($A210,'Hoja de Trabajo para listado'!$AB$155:$AB$1048576,0),MATCH((CUADRO!L$5&amp;$E210),'Hoja de Trabajo para listado'!$AB$151:$BA$151,0)),0)+IFERROR(INDEX('Hoja de Trabajo para listado'!$BC$155:$CB$1048576,MATCH($A210,'Hoja de Trabajo para listado'!$BC$155:$BC$1048576,0),MATCH((CUADRO!L$5&amp;$E210),'Hoja de Trabajo para listado'!$BC$151:$CB$151,0)),0)+IFERROR(INDEX('Hoja de Trabajo para listado'!$DE$153:$DG$274,MATCH($A210,'Hoja de Trabajo para listado'!$DE$153:$DE$1048576,0),MATCH((CUADRO!L$5&amp;$E210),'Hoja de Trabajo para listado'!$DE$151:$DG$151,0)),0)+IFERROR(INDEX('Hoja de Trabajo para listado'!$CD$155:$DC$1048576,MATCH($A210,'Hoja de Trabajo para listado'!$CD$155:$CD$1048576,0),MATCH((CUADRO!L$5&amp;$E210),'Hoja de Trabajo para listado'!$CD$151:$DC$151,0)),0)</f>
        <v>0</v>
      </c>
      <c r="M210" s="243">
        <f ca="1">+IFERROR(INDEX('Hoja de Trabajo para listado'!$A$155:$Z$1048576,MATCH($A210,'Hoja de Trabajo para listado'!$A$155:$A$1048576,0),MATCH((CUADRO!M$5&amp;$E210),'Hoja de Trabajo para listado'!$A$151:$Z$151,0)),0)+IFERROR(INDEX('Hoja de Trabajo para listado'!$AB$155:$BA$1048576,MATCH($A210,'Hoja de Trabajo para listado'!$AB$155:$AB$1048576,0),MATCH((CUADRO!M$5&amp;$E210),'Hoja de Trabajo para listado'!$AB$151:$BA$151,0)),0)+IFERROR(INDEX('Hoja de Trabajo para listado'!$BC$155:$CB$1048576,MATCH($A210,'Hoja de Trabajo para listado'!$BC$155:$BC$1048576,0),MATCH((CUADRO!M$5&amp;$E210),'Hoja de Trabajo para listado'!$BC$151:$CB$151,0)),0)+IFERROR(INDEX('Hoja de Trabajo para listado'!$DE$153:$DG$274,MATCH($A210,'Hoja de Trabajo para listado'!$DE$153:$DE$1048576,0),MATCH((CUADRO!M$5&amp;$E210),'Hoja de Trabajo para listado'!$DE$151:$DG$151,0)),0)+IFERROR(INDEX('Hoja de Trabajo para listado'!$CD$155:$DC$1048576,MATCH($A210,'Hoja de Trabajo para listado'!$CD$155:$CD$1048576,0),MATCH((CUADRO!M$5&amp;$E210),'Hoja de Trabajo para listado'!$CD$151:$DC$151,0)),0)</f>
        <v>0</v>
      </c>
      <c r="N210" s="243">
        <f ca="1">+IFERROR(INDEX('Hoja de Trabajo para listado'!$A$155:$Z$1048576,MATCH($A210,'Hoja de Trabajo para listado'!$A$155:$A$1048576,0),MATCH((CUADRO!N$5&amp;$E210),'Hoja de Trabajo para listado'!$A$151:$Z$151,0)),0)+IFERROR(INDEX('Hoja de Trabajo para listado'!$AB$155:$BA$1048576,MATCH($A210,'Hoja de Trabajo para listado'!$AB$155:$AB$1048576,0),MATCH((CUADRO!N$5&amp;$E210),'Hoja de Trabajo para listado'!$AB$151:$BA$151,0)),0)+IFERROR(INDEX('Hoja de Trabajo para listado'!$BC$155:$CB$1048576,MATCH($A210,'Hoja de Trabajo para listado'!$BC$155:$BC$1048576,0),MATCH((CUADRO!N$5&amp;$E210),'Hoja de Trabajo para listado'!$BC$151:$CB$151,0)),0)+IFERROR(INDEX('Hoja de Trabajo para listado'!$DE$153:$DG$274,MATCH($A210,'Hoja de Trabajo para listado'!$DE$153:$DE$1048576,0),MATCH((CUADRO!N$5&amp;$E210),'Hoja de Trabajo para listado'!$DE$151:$DG$151,0)),0)+IFERROR(INDEX('Hoja de Trabajo para listado'!$CD$155:$DC$1048576,MATCH($A210,'Hoja de Trabajo para listado'!$CD$155:$CD$1048576,0),MATCH((CUADRO!N$5&amp;$E210),'Hoja de Trabajo para listado'!$CD$151:$DC$151,0)),0)</f>
        <v>0</v>
      </c>
      <c r="O210" s="243">
        <f ca="1">+IFERROR(INDEX('Hoja de Trabajo para listado'!$A$155:$Z$1048576,MATCH($A210,'Hoja de Trabajo para listado'!$A$155:$A$1048576,0),MATCH((CUADRO!O$5&amp;$E210),'Hoja de Trabajo para listado'!$A$151:$Z$151,0)),0)+IFERROR(INDEX('Hoja de Trabajo para listado'!$AB$155:$BA$1048576,MATCH($A210,'Hoja de Trabajo para listado'!$AB$155:$AB$1048576,0),MATCH((CUADRO!O$5&amp;$E210),'Hoja de Trabajo para listado'!$AB$151:$BA$151,0)),0)+IFERROR(INDEX('Hoja de Trabajo para listado'!$BC$155:$CB$1048576,MATCH($A210,'Hoja de Trabajo para listado'!$BC$155:$BC$1048576,0),MATCH((CUADRO!O$5&amp;$E210),'Hoja de Trabajo para listado'!$BC$151:$CB$151,0)),0)+IFERROR(INDEX('Hoja de Trabajo para listado'!$DE$153:$DG$274,MATCH($A210,'Hoja de Trabajo para listado'!$DE$153:$DE$1048576,0),MATCH((CUADRO!O$5&amp;$E210),'Hoja de Trabajo para listado'!$DE$151:$DG$151,0)),0)+IFERROR(INDEX('Hoja de Trabajo para listado'!$CD$155:$DC$1048576,MATCH($A210,'Hoja de Trabajo para listado'!$CD$155:$CD$1048576,0),MATCH((CUADRO!O$5&amp;$E210),'Hoja de Trabajo para listado'!$CD$151:$DC$151,0)),0)</f>
        <v>0</v>
      </c>
      <c r="P210" s="243">
        <f ca="1">+IFERROR(INDEX('Hoja de Trabajo para listado'!$A$155:$Z$1048576,MATCH($A210,'Hoja de Trabajo para listado'!$A$155:$A$1048576,0),MATCH((CUADRO!P$5&amp;$E210),'Hoja de Trabajo para listado'!$A$151:$Z$151,0)),0)+IFERROR(INDEX('Hoja de Trabajo para listado'!$AB$155:$BA$1048576,MATCH($A210,'Hoja de Trabajo para listado'!$AB$155:$AB$1048576,0),MATCH((CUADRO!P$5&amp;$E210),'Hoja de Trabajo para listado'!$AB$151:$BA$151,0)),0)+IFERROR(INDEX('Hoja de Trabajo para listado'!$BC$155:$CB$1048576,MATCH($A210,'Hoja de Trabajo para listado'!$BC$155:$BC$1048576,0),MATCH((CUADRO!P$5&amp;$E210),'Hoja de Trabajo para listado'!$BC$151:$CB$151,0)),0)+IFERROR(INDEX('Hoja de Trabajo para listado'!$DE$153:$DG$274,MATCH($A210,'Hoja de Trabajo para listado'!$DE$153:$DE$1048576,0),MATCH((CUADRO!P$5&amp;$E210),'Hoja de Trabajo para listado'!$DE$151:$DG$151,0)),0)+IFERROR(INDEX('Hoja de Trabajo para listado'!$CD$155:$DC$1048576,MATCH($A210,'Hoja de Trabajo para listado'!$CD$155:$CD$1048576,0),MATCH((CUADRO!P$5&amp;$E210),'Hoja de Trabajo para listado'!$CD$151:$DC$151,0)),0)</f>
        <v>0</v>
      </c>
      <c r="Q210" s="243">
        <f ca="1">+IFERROR(INDEX('Hoja de Trabajo para listado'!$A$155:$Z$1048576,MATCH($A210,'Hoja de Trabajo para listado'!$A$155:$A$1048576,0),MATCH((CUADRO!Q$5&amp;$E210),'Hoja de Trabajo para listado'!$A$151:$Z$151,0)),0)+IFERROR(INDEX('Hoja de Trabajo para listado'!$AB$155:$BA$1048576,MATCH($A210,'Hoja de Trabajo para listado'!$AB$155:$AB$1048576,0),MATCH((CUADRO!Q$5&amp;$E210),'Hoja de Trabajo para listado'!$AB$151:$BA$151,0)),0)+IFERROR(INDEX('Hoja de Trabajo para listado'!$BC$155:$CB$1048576,MATCH($A210,'Hoja de Trabajo para listado'!$BC$155:$BC$1048576,0),MATCH((CUADRO!Q$5&amp;$E210),'Hoja de Trabajo para listado'!$BC$151:$CB$151,0)),0)+IFERROR(INDEX('Hoja de Trabajo para listado'!$DE$153:$DG$274,MATCH($A210,'Hoja de Trabajo para listado'!$DE$153:$DE$1048576,0),MATCH((CUADRO!Q$5&amp;$E210),'Hoja de Trabajo para listado'!$DE$151:$DG$151,0)),0)+IFERROR(INDEX('Hoja de Trabajo para listado'!$CD$155:$DC$1048576,MATCH($A210,'Hoja de Trabajo para listado'!$CD$155:$CD$1048576,0),MATCH((CUADRO!Q$5&amp;$E210),'Hoja de Trabajo para listado'!$CD$151:$DC$151,0)),0)</f>
        <v>0</v>
      </c>
      <c r="R210" s="243">
        <f t="shared" ca="1" si="9"/>
        <v>0</v>
      </c>
      <c r="S210" s="268"/>
      <c r="T210" s="243">
        <f ca="1">+T211</f>
        <v>500806</v>
      </c>
      <c r="U210" s="242">
        <f t="shared" si="10"/>
        <v>1</v>
      </c>
      <c r="V210" s="333" t="str">
        <f>+VLOOKUP(A210,bd_lista!$A$3:$E$590,5,FALSE)</f>
        <v>Instituciones Descentralizadas</v>
      </c>
      <c r="W210" s="383" t="str">
        <f>+V210</f>
        <v>Instituciones Descentralizadas</v>
      </c>
      <c r="X210" s="242">
        <f>+VLOOKUP(A210,[3]Sheet1!$A$13:$D$744,4,FALSE)</f>
        <v>16</v>
      </c>
      <c r="Y210" s="242" t="str">
        <f>+VLOOKUP(X210,bd_lista!$A$3:$C$590,3,FALSE)</f>
        <v>Ministerio de Educación</v>
      </c>
      <c r="Z210" s="294">
        <f>+X210</f>
        <v>16</v>
      </c>
      <c r="AA210" s="319" t="str">
        <f>+Y210</f>
        <v>Ministerio de Educación</v>
      </c>
    </row>
    <row r="211" spans="1:27" customFormat="1" ht="15" customHeight="1">
      <c r="A211" s="32">
        <v>294</v>
      </c>
      <c r="B211" s="389"/>
      <c r="C211" s="333" t="str">
        <f>+VLOOKUP(A211,bd_lista!$A$3:$C$590,3,FALSE)</f>
        <v>Univ. Indígena Bol. Comun. Intercultl Prod. Tupak Katari</v>
      </c>
      <c r="D211" s="386"/>
      <c r="E211" s="333" t="s">
        <v>1305</v>
      </c>
      <c r="F211" s="245">
        <f ca="1">+IFERROR(INDEX('Hoja de Trabajo para listado'!$A$155:$Z$1048576,MATCH($A211,'Hoja de Trabajo para listado'!$A$155:$A$1048576,0),MATCH((CUADRO!F$5&amp;$E211),'Hoja de Trabajo para listado'!$A$151:$Z$151,0)),0)+IFERROR(INDEX('Hoja de Trabajo para listado'!$AB$155:$BA$1048576,MATCH($A211,'Hoja de Trabajo para listado'!$AB$155:$AB$1048576,0),MATCH((CUADRO!F$5&amp;$E211),'Hoja de Trabajo para listado'!$AB$151:$BA$151,0)),0)+IFERROR(INDEX('Hoja de Trabajo para listado'!$BC$155:$CB$1048576,MATCH($A211,'Hoja de Trabajo para listado'!$BC$155:$BC$1048576,0),MATCH((CUADRO!F$5&amp;$E211),'Hoja de Trabajo para listado'!$BC$151:$CB$151,0)),0)+IFERROR(INDEX('Hoja de Trabajo para listado'!$DE$153:$DG$274,MATCH($A211,'Hoja de Trabajo para listado'!$DE$153:$DE$1048576,0),MATCH((CUADRO!F$5&amp;$E211),'Hoja de Trabajo para listado'!$DE$151:$DG$151,0)),0)+IFERROR(INDEX('Hoja de Trabajo para listado'!$CD$155:$DC$1048576,MATCH($A211,'Hoja de Trabajo para listado'!$CD$155:$CD$1048576,0),MATCH((CUADRO!F$5&amp;$E211),'Hoja de Trabajo para listado'!$CD$151:$DC$151,0)),0)</f>
        <v>0</v>
      </c>
      <c r="G211" s="245">
        <f ca="1">+IFERROR(INDEX('Hoja de Trabajo para listado'!$A$155:$Z$1048576,MATCH($A211,'Hoja de Trabajo para listado'!$A$155:$A$1048576,0),MATCH((CUADRO!G$5&amp;$E211),'Hoja de Trabajo para listado'!$A$151:$Z$151,0)),0)+IFERROR(INDEX('Hoja de Trabajo para listado'!$AB$155:$BA$1048576,MATCH($A211,'Hoja de Trabajo para listado'!$AB$155:$AB$1048576,0),MATCH((CUADRO!G$5&amp;$E211),'Hoja de Trabajo para listado'!$AB$151:$BA$151,0)),0)+IFERROR(INDEX('Hoja de Trabajo para listado'!$BC$155:$CB$1048576,MATCH($A211,'Hoja de Trabajo para listado'!$BC$155:$BC$1048576,0),MATCH((CUADRO!G$5&amp;$E211),'Hoja de Trabajo para listado'!$BC$151:$CB$151,0)),0)+IFERROR(INDEX('Hoja de Trabajo para listado'!$DE$153:$DG$274,MATCH($A211,'Hoja de Trabajo para listado'!$DE$153:$DE$1048576,0),MATCH((CUADRO!G$5&amp;$E211),'Hoja de Trabajo para listado'!$DE$151:$DG$151,0)),0)+IFERROR(INDEX('Hoja de Trabajo para listado'!$CD$155:$DC$1048576,MATCH($A211,'Hoja de Trabajo para listado'!$CD$155:$CD$1048576,0),MATCH((CUADRO!G$5&amp;$E211),'Hoja de Trabajo para listado'!$CD$151:$DC$151,0)),0)</f>
        <v>500806</v>
      </c>
      <c r="H211" s="245">
        <f ca="1">+IFERROR(INDEX('Hoja de Trabajo para listado'!$A$155:$Z$1048576,MATCH($A211,'Hoja de Trabajo para listado'!$A$155:$A$1048576,0),MATCH((CUADRO!H$5&amp;$E211),'Hoja de Trabajo para listado'!$A$151:$Z$151,0)),0)+IFERROR(INDEX('Hoja de Trabajo para listado'!$AB$155:$BA$1048576,MATCH($A211,'Hoja de Trabajo para listado'!$AB$155:$AB$1048576,0),MATCH((CUADRO!H$5&amp;$E211),'Hoja de Trabajo para listado'!$AB$151:$BA$151,0)),0)+IFERROR(INDEX('Hoja de Trabajo para listado'!$BC$155:$CB$1048576,MATCH($A211,'Hoja de Trabajo para listado'!$BC$155:$BC$1048576,0),MATCH((CUADRO!H$5&amp;$E211),'Hoja de Trabajo para listado'!$BC$151:$CB$151,0)),0)+IFERROR(INDEX('Hoja de Trabajo para listado'!$DE$153:$DG$274,MATCH($A211,'Hoja de Trabajo para listado'!$DE$153:$DE$1048576,0),MATCH((CUADRO!H$5&amp;$E211),'Hoja de Trabajo para listado'!$DE$151:$DG$151,0)),0)+IFERROR(INDEX('Hoja de Trabajo para listado'!$CD$155:$DC$1048576,MATCH($A211,'Hoja de Trabajo para listado'!$CD$155:$CD$1048576,0),MATCH((CUADRO!H$5&amp;$E211),'Hoja de Trabajo para listado'!$CD$151:$DC$151,0)),0)</f>
        <v>0</v>
      </c>
      <c r="I211" s="245">
        <f ca="1">+IFERROR(INDEX('Hoja de Trabajo para listado'!$A$155:$Z$1048576,MATCH($A211,'Hoja de Trabajo para listado'!$A$155:$A$1048576,0),MATCH((CUADRO!I$5&amp;$E211),'Hoja de Trabajo para listado'!$A$151:$Z$151,0)),0)+IFERROR(INDEX('Hoja de Trabajo para listado'!$AB$155:$BA$1048576,MATCH($A211,'Hoja de Trabajo para listado'!$AB$155:$AB$1048576,0),MATCH((CUADRO!I$5&amp;$E211),'Hoja de Trabajo para listado'!$AB$151:$BA$151,0)),0)+IFERROR(INDEX('Hoja de Trabajo para listado'!$BC$155:$CB$1048576,MATCH($A211,'Hoja de Trabajo para listado'!$BC$155:$BC$1048576,0),MATCH((CUADRO!I$5&amp;$E211),'Hoja de Trabajo para listado'!$BC$151:$CB$151,0)),0)+IFERROR(INDEX('Hoja de Trabajo para listado'!$DE$153:$DG$274,MATCH($A211,'Hoja de Trabajo para listado'!$DE$153:$DE$1048576,0),MATCH((CUADRO!I$5&amp;$E211),'Hoja de Trabajo para listado'!$DE$151:$DG$151,0)),0)+IFERROR(INDEX('Hoja de Trabajo para listado'!$CD$155:$DC$1048576,MATCH($A211,'Hoja de Trabajo para listado'!$CD$155:$CD$1048576,0),MATCH((CUADRO!I$5&amp;$E211),'Hoja de Trabajo para listado'!$CD$151:$DC$151,0)),0)</f>
        <v>0</v>
      </c>
      <c r="J211" s="245">
        <f ca="1">+IFERROR(INDEX('Hoja de Trabajo para listado'!$A$155:$Z$1048576,MATCH($A211,'Hoja de Trabajo para listado'!$A$155:$A$1048576,0),MATCH((CUADRO!J$5&amp;$E211),'Hoja de Trabajo para listado'!$A$151:$Z$151,0)),0)+IFERROR(INDEX('Hoja de Trabajo para listado'!$AB$155:$BA$1048576,MATCH($A211,'Hoja de Trabajo para listado'!$AB$155:$AB$1048576,0),MATCH((CUADRO!J$5&amp;$E211),'Hoja de Trabajo para listado'!$AB$151:$BA$151,0)),0)+IFERROR(INDEX('Hoja de Trabajo para listado'!$BC$155:$CB$1048576,MATCH($A211,'Hoja de Trabajo para listado'!$BC$155:$BC$1048576,0),MATCH((CUADRO!J$5&amp;$E211),'Hoja de Trabajo para listado'!$BC$151:$CB$151,0)),0)+IFERROR(INDEX('Hoja de Trabajo para listado'!$DE$153:$DG$274,MATCH($A211,'Hoja de Trabajo para listado'!$DE$153:$DE$1048576,0),MATCH((CUADRO!J$5&amp;$E211),'Hoja de Trabajo para listado'!$DE$151:$DG$151,0)),0)+IFERROR(INDEX('Hoja de Trabajo para listado'!$CD$155:$DC$1048576,MATCH($A211,'Hoja de Trabajo para listado'!$CD$155:$CD$1048576,0),MATCH((CUADRO!J$5&amp;$E211),'Hoja de Trabajo para listado'!$CD$151:$DC$151,0)),0)</f>
        <v>0</v>
      </c>
      <c r="K211" s="245">
        <f ca="1">+IFERROR(INDEX('Hoja de Trabajo para listado'!$A$155:$Z$1048576,MATCH($A211,'Hoja de Trabajo para listado'!$A$155:$A$1048576,0),MATCH((CUADRO!K$5&amp;$E211),'Hoja de Trabajo para listado'!$A$151:$Z$151,0)),0)+IFERROR(INDEX('Hoja de Trabajo para listado'!$AB$155:$BA$1048576,MATCH($A211,'Hoja de Trabajo para listado'!$AB$155:$AB$1048576,0),MATCH((CUADRO!K$5&amp;$E211),'Hoja de Trabajo para listado'!$AB$151:$BA$151,0)),0)+IFERROR(INDEX('Hoja de Trabajo para listado'!$BC$155:$CB$1048576,MATCH($A211,'Hoja de Trabajo para listado'!$BC$155:$BC$1048576,0),MATCH((CUADRO!K$5&amp;$E211),'Hoja de Trabajo para listado'!$BC$151:$CB$151,0)),0)+IFERROR(INDEX('Hoja de Trabajo para listado'!$DE$153:$DG$274,MATCH($A211,'Hoja de Trabajo para listado'!$DE$153:$DE$1048576,0),MATCH((CUADRO!K$5&amp;$E211),'Hoja de Trabajo para listado'!$DE$151:$DG$151,0)),0)+IFERROR(INDEX('Hoja de Trabajo para listado'!$CD$155:$DC$1048576,MATCH($A211,'Hoja de Trabajo para listado'!$CD$155:$CD$1048576,0),MATCH((CUADRO!K$5&amp;$E211),'Hoja de Trabajo para listado'!$CD$151:$DC$151,0)),0)</f>
        <v>0</v>
      </c>
      <c r="L211" s="245">
        <f ca="1">+IFERROR(INDEX('Hoja de Trabajo para listado'!$A$155:$Z$1048576,MATCH($A211,'Hoja de Trabajo para listado'!$A$155:$A$1048576,0),MATCH((CUADRO!L$5&amp;$E211),'Hoja de Trabajo para listado'!$A$151:$Z$151,0)),0)+IFERROR(INDEX('Hoja de Trabajo para listado'!$AB$155:$BA$1048576,MATCH($A211,'Hoja de Trabajo para listado'!$AB$155:$AB$1048576,0),MATCH((CUADRO!L$5&amp;$E211),'Hoja de Trabajo para listado'!$AB$151:$BA$151,0)),0)+IFERROR(INDEX('Hoja de Trabajo para listado'!$BC$155:$CB$1048576,MATCH($A211,'Hoja de Trabajo para listado'!$BC$155:$BC$1048576,0),MATCH((CUADRO!L$5&amp;$E211),'Hoja de Trabajo para listado'!$BC$151:$CB$151,0)),0)+IFERROR(INDEX('Hoja de Trabajo para listado'!$DE$153:$DG$274,MATCH($A211,'Hoja de Trabajo para listado'!$DE$153:$DE$1048576,0),MATCH((CUADRO!L$5&amp;$E211),'Hoja de Trabajo para listado'!$DE$151:$DG$151,0)),0)+IFERROR(INDEX('Hoja de Trabajo para listado'!$CD$155:$DC$1048576,MATCH($A211,'Hoja de Trabajo para listado'!$CD$155:$CD$1048576,0),MATCH((CUADRO!L$5&amp;$E211),'Hoja de Trabajo para listado'!$CD$151:$DC$151,0)),0)</f>
        <v>0</v>
      </c>
      <c r="M211" s="245">
        <f ca="1">+IFERROR(INDEX('Hoja de Trabajo para listado'!$A$155:$Z$1048576,MATCH($A211,'Hoja de Trabajo para listado'!$A$155:$A$1048576,0),MATCH((CUADRO!M$5&amp;$E211),'Hoja de Trabajo para listado'!$A$151:$Z$151,0)),0)+IFERROR(INDEX('Hoja de Trabajo para listado'!$AB$155:$BA$1048576,MATCH($A211,'Hoja de Trabajo para listado'!$AB$155:$AB$1048576,0),MATCH((CUADRO!M$5&amp;$E211),'Hoja de Trabajo para listado'!$AB$151:$BA$151,0)),0)+IFERROR(INDEX('Hoja de Trabajo para listado'!$BC$155:$CB$1048576,MATCH($A211,'Hoja de Trabajo para listado'!$BC$155:$BC$1048576,0),MATCH((CUADRO!M$5&amp;$E211),'Hoja de Trabajo para listado'!$BC$151:$CB$151,0)),0)+IFERROR(INDEX('Hoja de Trabajo para listado'!$DE$153:$DG$274,MATCH($A211,'Hoja de Trabajo para listado'!$DE$153:$DE$1048576,0),MATCH((CUADRO!M$5&amp;$E211),'Hoja de Trabajo para listado'!$DE$151:$DG$151,0)),0)+IFERROR(INDEX('Hoja de Trabajo para listado'!$CD$155:$DC$1048576,MATCH($A211,'Hoja de Trabajo para listado'!$CD$155:$CD$1048576,0),MATCH((CUADRO!M$5&amp;$E211),'Hoja de Trabajo para listado'!$CD$151:$DC$151,0)),0)</f>
        <v>0</v>
      </c>
      <c r="N211" s="245">
        <f ca="1">+IFERROR(INDEX('Hoja de Trabajo para listado'!$A$155:$Z$1048576,MATCH($A211,'Hoja de Trabajo para listado'!$A$155:$A$1048576,0),MATCH((CUADRO!N$5&amp;$E211),'Hoja de Trabajo para listado'!$A$151:$Z$151,0)),0)+IFERROR(INDEX('Hoja de Trabajo para listado'!$AB$155:$BA$1048576,MATCH($A211,'Hoja de Trabajo para listado'!$AB$155:$AB$1048576,0),MATCH((CUADRO!N$5&amp;$E211),'Hoja de Trabajo para listado'!$AB$151:$BA$151,0)),0)+IFERROR(INDEX('Hoja de Trabajo para listado'!$BC$155:$CB$1048576,MATCH($A211,'Hoja de Trabajo para listado'!$BC$155:$BC$1048576,0),MATCH((CUADRO!N$5&amp;$E211),'Hoja de Trabajo para listado'!$BC$151:$CB$151,0)),0)+IFERROR(INDEX('Hoja de Trabajo para listado'!$DE$153:$DG$274,MATCH($A211,'Hoja de Trabajo para listado'!$DE$153:$DE$1048576,0),MATCH((CUADRO!N$5&amp;$E211),'Hoja de Trabajo para listado'!$DE$151:$DG$151,0)),0)+IFERROR(INDEX('Hoja de Trabajo para listado'!$CD$155:$DC$1048576,MATCH($A211,'Hoja de Trabajo para listado'!$CD$155:$CD$1048576,0),MATCH((CUADRO!N$5&amp;$E211),'Hoja de Trabajo para listado'!$CD$151:$DC$151,0)),0)</f>
        <v>0</v>
      </c>
      <c r="O211" s="245">
        <f ca="1">+IFERROR(INDEX('Hoja de Trabajo para listado'!$A$155:$Z$1048576,MATCH($A211,'Hoja de Trabajo para listado'!$A$155:$A$1048576,0),MATCH((CUADRO!O$5&amp;$E211),'Hoja de Trabajo para listado'!$A$151:$Z$151,0)),0)+IFERROR(INDEX('Hoja de Trabajo para listado'!$AB$155:$BA$1048576,MATCH($A211,'Hoja de Trabajo para listado'!$AB$155:$AB$1048576,0),MATCH((CUADRO!O$5&amp;$E211),'Hoja de Trabajo para listado'!$AB$151:$BA$151,0)),0)+IFERROR(INDEX('Hoja de Trabajo para listado'!$BC$155:$CB$1048576,MATCH($A211,'Hoja de Trabajo para listado'!$BC$155:$BC$1048576,0),MATCH((CUADRO!O$5&amp;$E211),'Hoja de Trabajo para listado'!$BC$151:$CB$151,0)),0)+IFERROR(INDEX('Hoja de Trabajo para listado'!$DE$153:$DG$274,MATCH($A211,'Hoja de Trabajo para listado'!$DE$153:$DE$1048576,0),MATCH((CUADRO!O$5&amp;$E211),'Hoja de Trabajo para listado'!$DE$151:$DG$151,0)),0)+IFERROR(INDEX('Hoja de Trabajo para listado'!$CD$155:$DC$1048576,MATCH($A211,'Hoja de Trabajo para listado'!$CD$155:$CD$1048576,0),MATCH((CUADRO!O$5&amp;$E211),'Hoja de Trabajo para listado'!$CD$151:$DC$151,0)),0)</f>
        <v>0</v>
      </c>
      <c r="P211" s="245">
        <f ca="1">+IFERROR(INDEX('Hoja de Trabajo para listado'!$A$155:$Z$1048576,MATCH($A211,'Hoja de Trabajo para listado'!$A$155:$A$1048576,0),MATCH((CUADRO!P$5&amp;$E211),'Hoja de Trabajo para listado'!$A$151:$Z$151,0)),0)+IFERROR(INDEX('Hoja de Trabajo para listado'!$AB$155:$BA$1048576,MATCH($A211,'Hoja de Trabajo para listado'!$AB$155:$AB$1048576,0),MATCH((CUADRO!P$5&amp;$E211),'Hoja de Trabajo para listado'!$AB$151:$BA$151,0)),0)+IFERROR(INDEX('Hoja de Trabajo para listado'!$BC$155:$CB$1048576,MATCH($A211,'Hoja de Trabajo para listado'!$BC$155:$BC$1048576,0),MATCH((CUADRO!P$5&amp;$E211),'Hoja de Trabajo para listado'!$BC$151:$CB$151,0)),0)+IFERROR(INDEX('Hoja de Trabajo para listado'!$DE$153:$DG$274,MATCH($A211,'Hoja de Trabajo para listado'!$DE$153:$DE$1048576,0),MATCH((CUADRO!P$5&amp;$E211),'Hoja de Trabajo para listado'!$DE$151:$DG$151,0)),0)+IFERROR(INDEX('Hoja de Trabajo para listado'!$CD$155:$DC$1048576,MATCH($A211,'Hoja de Trabajo para listado'!$CD$155:$CD$1048576,0),MATCH((CUADRO!P$5&amp;$E211),'Hoja de Trabajo para listado'!$CD$151:$DC$151,0)),0)</f>
        <v>0</v>
      </c>
      <c r="Q211" s="245">
        <f ca="1">+IFERROR(INDEX('Hoja de Trabajo para listado'!$A$155:$Z$1048576,MATCH($A211,'Hoja de Trabajo para listado'!$A$155:$A$1048576,0),MATCH((CUADRO!Q$5&amp;$E211),'Hoja de Trabajo para listado'!$A$151:$Z$151,0)),0)+IFERROR(INDEX('Hoja de Trabajo para listado'!$AB$155:$BA$1048576,MATCH($A211,'Hoja de Trabajo para listado'!$AB$155:$AB$1048576,0),MATCH((CUADRO!Q$5&amp;$E211),'Hoja de Trabajo para listado'!$AB$151:$BA$151,0)),0)+IFERROR(INDEX('Hoja de Trabajo para listado'!$BC$155:$CB$1048576,MATCH($A211,'Hoja de Trabajo para listado'!$BC$155:$BC$1048576,0),MATCH((CUADRO!Q$5&amp;$E211),'Hoja de Trabajo para listado'!$BC$151:$CB$151,0)),0)+IFERROR(INDEX('Hoja de Trabajo para listado'!$DE$153:$DG$274,MATCH($A211,'Hoja de Trabajo para listado'!$DE$153:$DE$1048576,0),MATCH((CUADRO!Q$5&amp;$E211),'Hoja de Trabajo para listado'!$DE$151:$DG$151,0)),0)+IFERROR(INDEX('Hoja de Trabajo para listado'!$CD$155:$DC$1048576,MATCH($A211,'Hoja de Trabajo para listado'!$CD$155:$CD$1048576,0),MATCH((CUADRO!Q$5&amp;$E211),'Hoja de Trabajo para listado'!$CD$151:$DC$151,0)),0)</f>
        <v>0</v>
      </c>
      <c r="R211" s="245">
        <f t="shared" ca="1" si="9"/>
        <v>500806</v>
      </c>
      <c r="S211" s="245">
        <f ca="1">+R210+R211</f>
        <v>500806</v>
      </c>
      <c r="T211" s="243">
        <f ca="1">+S211</f>
        <v>500806</v>
      </c>
      <c r="U211" s="242">
        <f t="shared" si="10"/>
        <v>2</v>
      </c>
      <c r="V211" s="333" t="str">
        <f>+VLOOKUP(A211,bd_lista!$A$3:$E$590,5,FALSE)</f>
        <v>Instituciones Descentralizadas</v>
      </c>
      <c r="W211" s="384"/>
      <c r="X211" s="242">
        <f>+VLOOKUP(A211,[3]Sheet1!$A$13:$D$744,4,FALSE)</f>
        <v>16</v>
      </c>
      <c r="Y211" s="242" t="str">
        <f>+VLOOKUP(X211,bd_lista!$A$3:$C$590,3,FALSE)</f>
        <v>Ministerio de Educación</v>
      </c>
      <c r="Z211" s="292"/>
      <c r="AA211" s="321"/>
    </row>
    <row r="212" spans="1:27" customFormat="1" ht="15" customHeight="1">
      <c r="A212" s="32">
        <v>295</v>
      </c>
      <c r="B212" s="388">
        <f>+A212</f>
        <v>295</v>
      </c>
      <c r="C212" s="247" t="str">
        <f>+VLOOKUP(A212,bd_lista!$A$3:$C$590,3,FALSE)</f>
        <v>Univ. Indígena Bol. Comun. Intercult Prod. Casimiro Huanca</v>
      </c>
      <c r="D212" s="385" t="str">
        <f>+C212</f>
        <v>Univ. Indígena Bol. Comun. Intercult Prod. Casimiro Huanca</v>
      </c>
      <c r="E212" s="247" t="s">
        <v>1304</v>
      </c>
      <c r="F212" s="243">
        <f ca="1">+IFERROR(INDEX('Hoja de Trabajo para listado'!$A$155:$Z$1048576,MATCH($A212,'Hoja de Trabajo para listado'!$A$155:$A$1048576,0),MATCH((CUADRO!F$5&amp;$E212),'Hoja de Trabajo para listado'!$A$151:$Z$151,0)),0)+IFERROR(INDEX('Hoja de Trabajo para listado'!$AB$155:$BA$1048576,MATCH($A212,'Hoja de Trabajo para listado'!$AB$155:$AB$1048576,0),MATCH((CUADRO!F$5&amp;$E212),'Hoja de Trabajo para listado'!$AB$151:$BA$151,0)),0)+IFERROR(INDEX('Hoja de Trabajo para listado'!$BC$155:$CB$1048576,MATCH($A212,'Hoja de Trabajo para listado'!$BC$155:$BC$1048576,0),MATCH((CUADRO!F$5&amp;$E212),'Hoja de Trabajo para listado'!$BC$151:$CB$151,0)),0)+IFERROR(INDEX('Hoja de Trabajo para listado'!$DE$153:$DG$274,MATCH($A212,'Hoja de Trabajo para listado'!$DE$153:$DE$1048576,0),MATCH((CUADRO!F$5&amp;$E212),'Hoja de Trabajo para listado'!$DE$151:$DG$151,0)),0)+IFERROR(INDEX('Hoja de Trabajo para listado'!$CD$155:$DC$1048576,MATCH($A212,'Hoja de Trabajo para listado'!$CD$155:$CD$1048576,0),MATCH((CUADRO!F$5&amp;$E212),'Hoja de Trabajo para listado'!$CD$151:$DC$151,0)),0)</f>
        <v>0</v>
      </c>
      <c r="G212" s="243">
        <f ca="1">+IFERROR(INDEX('Hoja de Trabajo para listado'!$A$155:$Z$1048576,MATCH($A212,'Hoja de Trabajo para listado'!$A$155:$A$1048576,0),MATCH((CUADRO!G$5&amp;$E212),'Hoja de Trabajo para listado'!$A$151:$Z$151,0)),0)+IFERROR(INDEX('Hoja de Trabajo para listado'!$AB$155:$BA$1048576,MATCH($A212,'Hoja de Trabajo para listado'!$AB$155:$AB$1048576,0),MATCH((CUADRO!G$5&amp;$E212),'Hoja de Trabajo para listado'!$AB$151:$BA$151,0)),0)+IFERROR(INDEX('Hoja de Trabajo para listado'!$BC$155:$CB$1048576,MATCH($A212,'Hoja de Trabajo para listado'!$BC$155:$BC$1048576,0),MATCH((CUADRO!G$5&amp;$E212),'Hoja de Trabajo para listado'!$BC$151:$CB$151,0)),0)+IFERROR(INDEX('Hoja de Trabajo para listado'!$DE$153:$DG$274,MATCH($A212,'Hoja de Trabajo para listado'!$DE$153:$DE$1048576,0),MATCH((CUADRO!G$5&amp;$E212),'Hoja de Trabajo para listado'!$DE$151:$DG$151,0)),0)+IFERROR(INDEX('Hoja de Trabajo para listado'!$CD$155:$DC$1048576,MATCH($A212,'Hoja de Trabajo para listado'!$CD$155:$CD$1048576,0),MATCH((CUADRO!G$5&amp;$E212),'Hoja de Trabajo para listado'!$CD$151:$DC$151,0)),0)</f>
        <v>0</v>
      </c>
      <c r="H212" s="243">
        <f ca="1">+IFERROR(INDEX('Hoja de Trabajo para listado'!$A$155:$Z$1048576,MATCH($A212,'Hoja de Trabajo para listado'!$A$155:$A$1048576,0),MATCH((CUADRO!H$5&amp;$E212),'Hoja de Trabajo para listado'!$A$151:$Z$151,0)),0)+IFERROR(INDEX('Hoja de Trabajo para listado'!$AB$155:$BA$1048576,MATCH($A212,'Hoja de Trabajo para listado'!$AB$155:$AB$1048576,0),MATCH((CUADRO!H$5&amp;$E212),'Hoja de Trabajo para listado'!$AB$151:$BA$151,0)),0)+IFERROR(INDEX('Hoja de Trabajo para listado'!$BC$155:$CB$1048576,MATCH($A212,'Hoja de Trabajo para listado'!$BC$155:$BC$1048576,0),MATCH((CUADRO!H$5&amp;$E212),'Hoja de Trabajo para listado'!$BC$151:$CB$151,0)),0)+IFERROR(INDEX('Hoja de Trabajo para listado'!$DE$153:$DG$274,MATCH($A212,'Hoja de Trabajo para listado'!$DE$153:$DE$1048576,0),MATCH((CUADRO!H$5&amp;$E212),'Hoja de Trabajo para listado'!$DE$151:$DG$151,0)),0)+IFERROR(INDEX('Hoja de Trabajo para listado'!$CD$155:$DC$1048576,MATCH($A212,'Hoja de Trabajo para listado'!$CD$155:$CD$1048576,0),MATCH((CUADRO!H$5&amp;$E212),'Hoja de Trabajo para listado'!$CD$151:$DC$151,0)),0)</f>
        <v>0</v>
      </c>
      <c r="I212" s="243">
        <f ca="1">+IFERROR(INDEX('Hoja de Trabajo para listado'!$A$155:$Z$1048576,MATCH($A212,'Hoja de Trabajo para listado'!$A$155:$A$1048576,0),MATCH((CUADRO!I$5&amp;$E212),'Hoja de Trabajo para listado'!$A$151:$Z$151,0)),0)+IFERROR(INDEX('Hoja de Trabajo para listado'!$AB$155:$BA$1048576,MATCH($A212,'Hoja de Trabajo para listado'!$AB$155:$AB$1048576,0),MATCH((CUADRO!I$5&amp;$E212),'Hoja de Trabajo para listado'!$AB$151:$BA$151,0)),0)+IFERROR(INDEX('Hoja de Trabajo para listado'!$BC$155:$CB$1048576,MATCH($A212,'Hoja de Trabajo para listado'!$BC$155:$BC$1048576,0),MATCH((CUADRO!I$5&amp;$E212),'Hoja de Trabajo para listado'!$BC$151:$CB$151,0)),0)+IFERROR(INDEX('Hoja de Trabajo para listado'!$DE$153:$DG$274,MATCH($A212,'Hoja de Trabajo para listado'!$DE$153:$DE$1048576,0),MATCH((CUADRO!I$5&amp;$E212),'Hoja de Trabajo para listado'!$DE$151:$DG$151,0)),0)+IFERROR(INDEX('Hoja de Trabajo para listado'!$CD$155:$DC$1048576,MATCH($A212,'Hoja de Trabajo para listado'!$CD$155:$CD$1048576,0),MATCH((CUADRO!I$5&amp;$E212),'Hoja de Trabajo para listado'!$CD$151:$DC$151,0)),0)</f>
        <v>0</v>
      </c>
      <c r="J212" s="243">
        <f ca="1">+IFERROR(INDEX('Hoja de Trabajo para listado'!$A$155:$Z$1048576,MATCH($A212,'Hoja de Trabajo para listado'!$A$155:$A$1048576,0),MATCH((CUADRO!J$5&amp;$E212),'Hoja de Trabajo para listado'!$A$151:$Z$151,0)),0)+IFERROR(INDEX('Hoja de Trabajo para listado'!$AB$155:$BA$1048576,MATCH($A212,'Hoja de Trabajo para listado'!$AB$155:$AB$1048576,0),MATCH((CUADRO!J$5&amp;$E212),'Hoja de Trabajo para listado'!$AB$151:$BA$151,0)),0)+IFERROR(INDEX('Hoja de Trabajo para listado'!$BC$155:$CB$1048576,MATCH($A212,'Hoja de Trabajo para listado'!$BC$155:$BC$1048576,0),MATCH((CUADRO!J$5&amp;$E212),'Hoja de Trabajo para listado'!$BC$151:$CB$151,0)),0)+IFERROR(INDEX('Hoja de Trabajo para listado'!$DE$153:$DG$274,MATCH($A212,'Hoja de Trabajo para listado'!$DE$153:$DE$1048576,0),MATCH((CUADRO!J$5&amp;$E212),'Hoja de Trabajo para listado'!$DE$151:$DG$151,0)),0)+IFERROR(INDEX('Hoja de Trabajo para listado'!$CD$155:$DC$1048576,MATCH($A212,'Hoja de Trabajo para listado'!$CD$155:$CD$1048576,0),MATCH((CUADRO!J$5&amp;$E212),'Hoja de Trabajo para listado'!$CD$151:$DC$151,0)),0)</f>
        <v>0</v>
      </c>
      <c r="K212" s="243">
        <f ca="1">+IFERROR(INDEX('Hoja de Trabajo para listado'!$A$155:$Z$1048576,MATCH($A212,'Hoja de Trabajo para listado'!$A$155:$A$1048576,0),MATCH((CUADRO!K$5&amp;$E212),'Hoja de Trabajo para listado'!$A$151:$Z$151,0)),0)+IFERROR(INDEX('Hoja de Trabajo para listado'!$AB$155:$BA$1048576,MATCH($A212,'Hoja de Trabajo para listado'!$AB$155:$AB$1048576,0),MATCH((CUADRO!K$5&amp;$E212),'Hoja de Trabajo para listado'!$AB$151:$BA$151,0)),0)+IFERROR(INDEX('Hoja de Trabajo para listado'!$BC$155:$CB$1048576,MATCH($A212,'Hoja de Trabajo para listado'!$BC$155:$BC$1048576,0),MATCH((CUADRO!K$5&amp;$E212),'Hoja de Trabajo para listado'!$BC$151:$CB$151,0)),0)+IFERROR(INDEX('Hoja de Trabajo para listado'!$DE$153:$DG$274,MATCH($A212,'Hoja de Trabajo para listado'!$DE$153:$DE$1048576,0),MATCH((CUADRO!K$5&amp;$E212),'Hoja de Trabajo para listado'!$DE$151:$DG$151,0)),0)+IFERROR(INDEX('Hoja de Trabajo para listado'!$CD$155:$DC$1048576,MATCH($A212,'Hoja de Trabajo para listado'!$CD$155:$CD$1048576,0),MATCH((CUADRO!K$5&amp;$E212),'Hoja de Trabajo para listado'!$CD$151:$DC$151,0)),0)</f>
        <v>0</v>
      </c>
      <c r="L212" s="243">
        <f ca="1">+IFERROR(INDEX('Hoja de Trabajo para listado'!$A$155:$Z$1048576,MATCH($A212,'Hoja de Trabajo para listado'!$A$155:$A$1048576,0),MATCH((CUADRO!L$5&amp;$E212),'Hoja de Trabajo para listado'!$A$151:$Z$151,0)),0)+IFERROR(INDEX('Hoja de Trabajo para listado'!$AB$155:$BA$1048576,MATCH($A212,'Hoja de Trabajo para listado'!$AB$155:$AB$1048576,0),MATCH((CUADRO!L$5&amp;$E212),'Hoja de Trabajo para listado'!$AB$151:$BA$151,0)),0)+IFERROR(INDEX('Hoja de Trabajo para listado'!$BC$155:$CB$1048576,MATCH($A212,'Hoja de Trabajo para listado'!$BC$155:$BC$1048576,0),MATCH((CUADRO!L$5&amp;$E212),'Hoja de Trabajo para listado'!$BC$151:$CB$151,0)),0)+IFERROR(INDEX('Hoja de Trabajo para listado'!$DE$153:$DG$274,MATCH($A212,'Hoja de Trabajo para listado'!$DE$153:$DE$1048576,0),MATCH((CUADRO!L$5&amp;$E212),'Hoja de Trabajo para listado'!$DE$151:$DG$151,0)),0)+IFERROR(INDEX('Hoja de Trabajo para listado'!$CD$155:$DC$1048576,MATCH($A212,'Hoja de Trabajo para listado'!$CD$155:$CD$1048576,0),MATCH((CUADRO!L$5&amp;$E212),'Hoja de Trabajo para listado'!$CD$151:$DC$151,0)),0)</f>
        <v>0</v>
      </c>
      <c r="M212" s="243">
        <f ca="1">+IFERROR(INDEX('Hoja de Trabajo para listado'!$A$155:$Z$1048576,MATCH($A212,'Hoja de Trabajo para listado'!$A$155:$A$1048576,0),MATCH((CUADRO!M$5&amp;$E212),'Hoja de Trabajo para listado'!$A$151:$Z$151,0)),0)+IFERROR(INDEX('Hoja de Trabajo para listado'!$AB$155:$BA$1048576,MATCH($A212,'Hoja de Trabajo para listado'!$AB$155:$AB$1048576,0),MATCH((CUADRO!M$5&amp;$E212),'Hoja de Trabajo para listado'!$AB$151:$BA$151,0)),0)+IFERROR(INDEX('Hoja de Trabajo para listado'!$BC$155:$CB$1048576,MATCH($A212,'Hoja de Trabajo para listado'!$BC$155:$BC$1048576,0),MATCH((CUADRO!M$5&amp;$E212),'Hoja de Trabajo para listado'!$BC$151:$CB$151,0)),0)+IFERROR(INDEX('Hoja de Trabajo para listado'!$DE$153:$DG$274,MATCH($A212,'Hoja de Trabajo para listado'!$DE$153:$DE$1048576,0),MATCH((CUADRO!M$5&amp;$E212),'Hoja de Trabajo para listado'!$DE$151:$DG$151,0)),0)+IFERROR(INDEX('Hoja de Trabajo para listado'!$CD$155:$DC$1048576,MATCH($A212,'Hoja de Trabajo para listado'!$CD$155:$CD$1048576,0),MATCH((CUADRO!M$5&amp;$E212),'Hoja de Trabajo para listado'!$CD$151:$DC$151,0)),0)</f>
        <v>0</v>
      </c>
      <c r="N212" s="243">
        <f ca="1">+IFERROR(INDEX('Hoja de Trabajo para listado'!$A$155:$Z$1048576,MATCH($A212,'Hoja de Trabajo para listado'!$A$155:$A$1048576,0),MATCH((CUADRO!N$5&amp;$E212),'Hoja de Trabajo para listado'!$A$151:$Z$151,0)),0)+IFERROR(INDEX('Hoja de Trabajo para listado'!$AB$155:$BA$1048576,MATCH($A212,'Hoja de Trabajo para listado'!$AB$155:$AB$1048576,0),MATCH((CUADRO!N$5&amp;$E212),'Hoja de Trabajo para listado'!$AB$151:$BA$151,0)),0)+IFERROR(INDEX('Hoja de Trabajo para listado'!$BC$155:$CB$1048576,MATCH($A212,'Hoja de Trabajo para listado'!$BC$155:$BC$1048576,0),MATCH((CUADRO!N$5&amp;$E212),'Hoja de Trabajo para listado'!$BC$151:$CB$151,0)),0)+IFERROR(INDEX('Hoja de Trabajo para listado'!$DE$153:$DG$274,MATCH($A212,'Hoja de Trabajo para listado'!$DE$153:$DE$1048576,0),MATCH((CUADRO!N$5&amp;$E212),'Hoja de Trabajo para listado'!$DE$151:$DG$151,0)),0)+IFERROR(INDEX('Hoja de Trabajo para listado'!$CD$155:$DC$1048576,MATCH($A212,'Hoja de Trabajo para listado'!$CD$155:$CD$1048576,0),MATCH((CUADRO!N$5&amp;$E212),'Hoja de Trabajo para listado'!$CD$151:$DC$151,0)),0)</f>
        <v>0</v>
      </c>
      <c r="O212" s="243">
        <f ca="1">+IFERROR(INDEX('Hoja de Trabajo para listado'!$A$155:$Z$1048576,MATCH($A212,'Hoja de Trabajo para listado'!$A$155:$A$1048576,0),MATCH((CUADRO!O$5&amp;$E212),'Hoja de Trabajo para listado'!$A$151:$Z$151,0)),0)+IFERROR(INDEX('Hoja de Trabajo para listado'!$AB$155:$BA$1048576,MATCH($A212,'Hoja de Trabajo para listado'!$AB$155:$AB$1048576,0),MATCH((CUADRO!O$5&amp;$E212),'Hoja de Trabajo para listado'!$AB$151:$BA$151,0)),0)+IFERROR(INDEX('Hoja de Trabajo para listado'!$BC$155:$CB$1048576,MATCH($A212,'Hoja de Trabajo para listado'!$BC$155:$BC$1048576,0),MATCH((CUADRO!O$5&amp;$E212),'Hoja de Trabajo para listado'!$BC$151:$CB$151,0)),0)+IFERROR(INDEX('Hoja de Trabajo para listado'!$DE$153:$DG$274,MATCH($A212,'Hoja de Trabajo para listado'!$DE$153:$DE$1048576,0),MATCH((CUADRO!O$5&amp;$E212),'Hoja de Trabajo para listado'!$DE$151:$DG$151,0)),0)+IFERROR(INDEX('Hoja de Trabajo para listado'!$CD$155:$DC$1048576,MATCH($A212,'Hoja de Trabajo para listado'!$CD$155:$CD$1048576,0),MATCH((CUADRO!O$5&amp;$E212),'Hoja de Trabajo para listado'!$CD$151:$DC$151,0)),0)</f>
        <v>0</v>
      </c>
      <c r="P212" s="243">
        <f ca="1">+IFERROR(INDEX('Hoja de Trabajo para listado'!$A$155:$Z$1048576,MATCH($A212,'Hoja de Trabajo para listado'!$A$155:$A$1048576,0),MATCH((CUADRO!P$5&amp;$E212),'Hoja de Trabajo para listado'!$A$151:$Z$151,0)),0)+IFERROR(INDEX('Hoja de Trabajo para listado'!$AB$155:$BA$1048576,MATCH($A212,'Hoja de Trabajo para listado'!$AB$155:$AB$1048576,0),MATCH((CUADRO!P$5&amp;$E212),'Hoja de Trabajo para listado'!$AB$151:$BA$151,0)),0)+IFERROR(INDEX('Hoja de Trabajo para listado'!$BC$155:$CB$1048576,MATCH($A212,'Hoja de Trabajo para listado'!$BC$155:$BC$1048576,0),MATCH((CUADRO!P$5&amp;$E212),'Hoja de Trabajo para listado'!$BC$151:$CB$151,0)),0)+IFERROR(INDEX('Hoja de Trabajo para listado'!$DE$153:$DG$274,MATCH($A212,'Hoja de Trabajo para listado'!$DE$153:$DE$1048576,0),MATCH((CUADRO!P$5&amp;$E212),'Hoja de Trabajo para listado'!$DE$151:$DG$151,0)),0)+IFERROR(INDEX('Hoja de Trabajo para listado'!$CD$155:$DC$1048576,MATCH($A212,'Hoja de Trabajo para listado'!$CD$155:$CD$1048576,0),MATCH((CUADRO!P$5&amp;$E212),'Hoja de Trabajo para listado'!$CD$151:$DC$151,0)),0)</f>
        <v>0</v>
      </c>
      <c r="Q212" s="243">
        <f ca="1">+IFERROR(INDEX('Hoja de Trabajo para listado'!$A$155:$Z$1048576,MATCH($A212,'Hoja de Trabajo para listado'!$A$155:$A$1048576,0),MATCH((CUADRO!Q$5&amp;$E212),'Hoja de Trabajo para listado'!$A$151:$Z$151,0)),0)+IFERROR(INDEX('Hoja de Trabajo para listado'!$AB$155:$BA$1048576,MATCH($A212,'Hoja de Trabajo para listado'!$AB$155:$AB$1048576,0),MATCH((CUADRO!Q$5&amp;$E212),'Hoja de Trabajo para listado'!$AB$151:$BA$151,0)),0)+IFERROR(INDEX('Hoja de Trabajo para listado'!$BC$155:$CB$1048576,MATCH($A212,'Hoja de Trabajo para listado'!$BC$155:$BC$1048576,0),MATCH((CUADRO!Q$5&amp;$E212),'Hoja de Trabajo para listado'!$BC$151:$CB$151,0)),0)+IFERROR(INDEX('Hoja de Trabajo para listado'!$DE$153:$DG$274,MATCH($A212,'Hoja de Trabajo para listado'!$DE$153:$DE$1048576,0),MATCH((CUADRO!Q$5&amp;$E212),'Hoja de Trabajo para listado'!$DE$151:$DG$151,0)),0)+IFERROR(INDEX('Hoja de Trabajo para listado'!$CD$155:$DC$1048576,MATCH($A212,'Hoja de Trabajo para listado'!$CD$155:$CD$1048576,0),MATCH((CUADRO!Q$5&amp;$E212),'Hoja de Trabajo para listado'!$CD$151:$DC$151,0)),0)</f>
        <v>0</v>
      </c>
      <c r="R212" s="243">
        <f t="shared" ca="1" si="9"/>
        <v>0</v>
      </c>
      <c r="S212" s="243"/>
      <c r="T212" s="243">
        <f ca="1">+T213</f>
        <v>480</v>
      </c>
      <c r="U212" s="242">
        <f t="shared" si="10"/>
        <v>1</v>
      </c>
      <c r="V212" s="333" t="str">
        <f>+VLOOKUP(A212,bd_lista!$A$3:$E$590,5,FALSE)</f>
        <v>Instituciones Descentralizadas</v>
      </c>
      <c r="W212" s="383" t="str">
        <f>+V212</f>
        <v>Instituciones Descentralizadas</v>
      </c>
      <c r="X212" s="242">
        <f>+VLOOKUP(A212,[3]Sheet1!$A$13:$D$744,4,FALSE)</f>
        <v>16</v>
      </c>
      <c r="Y212" s="242" t="str">
        <f>+VLOOKUP(X212,bd_lista!$A$3:$C$590,3,FALSE)</f>
        <v>Ministerio de Educación</v>
      </c>
      <c r="Z212" s="294">
        <f>+X212</f>
        <v>16</v>
      </c>
      <c r="AA212" s="319" t="str">
        <f>+Y212</f>
        <v>Ministerio de Educación</v>
      </c>
    </row>
    <row r="213" spans="1:27" customFormat="1" ht="15" customHeight="1">
      <c r="A213" s="32">
        <v>295</v>
      </c>
      <c r="B213" s="389"/>
      <c r="C213" s="333" t="str">
        <f>+VLOOKUP(A213,bd_lista!$A$3:$C$590,3,FALSE)</f>
        <v>Univ. Indígena Bol. Comun. Intercult Prod. Casimiro Huanca</v>
      </c>
      <c r="D213" s="386"/>
      <c r="E213" s="333" t="s">
        <v>1305</v>
      </c>
      <c r="F213" s="245">
        <f ca="1">+IFERROR(INDEX('Hoja de Trabajo para listado'!$A$155:$Z$1048576,MATCH($A213,'Hoja de Trabajo para listado'!$A$155:$A$1048576,0),MATCH((CUADRO!F$5&amp;$E213),'Hoja de Trabajo para listado'!$A$151:$Z$151,0)),0)+IFERROR(INDEX('Hoja de Trabajo para listado'!$AB$155:$BA$1048576,MATCH($A213,'Hoja de Trabajo para listado'!$AB$155:$AB$1048576,0),MATCH((CUADRO!F$5&amp;$E213),'Hoja de Trabajo para listado'!$AB$151:$BA$151,0)),0)+IFERROR(INDEX('Hoja de Trabajo para listado'!$BC$155:$CB$1048576,MATCH($A213,'Hoja de Trabajo para listado'!$BC$155:$BC$1048576,0),MATCH((CUADRO!F$5&amp;$E213),'Hoja de Trabajo para listado'!$BC$151:$CB$151,0)),0)+IFERROR(INDEX('Hoja de Trabajo para listado'!$DE$153:$DG$274,MATCH($A213,'Hoja de Trabajo para listado'!$DE$153:$DE$1048576,0),MATCH((CUADRO!F$5&amp;$E213),'Hoja de Trabajo para listado'!$DE$151:$DG$151,0)),0)+IFERROR(INDEX('Hoja de Trabajo para listado'!$CD$155:$DC$1048576,MATCH($A213,'Hoja de Trabajo para listado'!$CD$155:$CD$1048576,0),MATCH((CUADRO!F$5&amp;$E213),'Hoja de Trabajo para listado'!$CD$151:$DC$151,0)),0)</f>
        <v>0</v>
      </c>
      <c r="G213" s="245">
        <f ca="1">+IFERROR(INDEX('Hoja de Trabajo para listado'!$A$155:$Z$1048576,MATCH($A213,'Hoja de Trabajo para listado'!$A$155:$A$1048576,0),MATCH((CUADRO!G$5&amp;$E213),'Hoja de Trabajo para listado'!$A$151:$Z$151,0)),0)+IFERROR(INDEX('Hoja de Trabajo para listado'!$AB$155:$BA$1048576,MATCH($A213,'Hoja de Trabajo para listado'!$AB$155:$AB$1048576,0),MATCH((CUADRO!G$5&amp;$E213),'Hoja de Trabajo para listado'!$AB$151:$BA$151,0)),0)+IFERROR(INDEX('Hoja de Trabajo para listado'!$BC$155:$CB$1048576,MATCH($A213,'Hoja de Trabajo para listado'!$BC$155:$BC$1048576,0),MATCH((CUADRO!G$5&amp;$E213),'Hoja de Trabajo para listado'!$BC$151:$CB$151,0)),0)+IFERROR(INDEX('Hoja de Trabajo para listado'!$DE$153:$DG$274,MATCH($A213,'Hoja de Trabajo para listado'!$DE$153:$DE$1048576,0),MATCH((CUADRO!G$5&amp;$E213),'Hoja de Trabajo para listado'!$DE$151:$DG$151,0)),0)+IFERROR(INDEX('Hoja de Trabajo para listado'!$CD$155:$DC$1048576,MATCH($A213,'Hoja de Trabajo para listado'!$CD$155:$CD$1048576,0),MATCH((CUADRO!G$5&amp;$E213),'Hoja de Trabajo para listado'!$CD$151:$DC$151,0)),0)</f>
        <v>480</v>
      </c>
      <c r="H213" s="245">
        <f ca="1">+IFERROR(INDEX('Hoja de Trabajo para listado'!$A$155:$Z$1048576,MATCH($A213,'Hoja de Trabajo para listado'!$A$155:$A$1048576,0),MATCH((CUADRO!H$5&amp;$E213),'Hoja de Trabajo para listado'!$A$151:$Z$151,0)),0)+IFERROR(INDEX('Hoja de Trabajo para listado'!$AB$155:$BA$1048576,MATCH($A213,'Hoja de Trabajo para listado'!$AB$155:$AB$1048576,0),MATCH((CUADRO!H$5&amp;$E213),'Hoja de Trabajo para listado'!$AB$151:$BA$151,0)),0)+IFERROR(INDEX('Hoja de Trabajo para listado'!$BC$155:$CB$1048576,MATCH($A213,'Hoja de Trabajo para listado'!$BC$155:$BC$1048576,0),MATCH((CUADRO!H$5&amp;$E213),'Hoja de Trabajo para listado'!$BC$151:$CB$151,0)),0)+IFERROR(INDEX('Hoja de Trabajo para listado'!$DE$153:$DG$274,MATCH($A213,'Hoja de Trabajo para listado'!$DE$153:$DE$1048576,0),MATCH((CUADRO!H$5&amp;$E213),'Hoja de Trabajo para listado'!$DE$151:$DG$151,0)),0)+IFERROR(INDEX('Hoja de Trabajo para listado'!$CD$155:$DC$1048576,MATCH($A213,'Hoja de Trabajo para listado'!$CD$155:$CD$1048576,0),MATCH((CUADRO!H$5&amp;$E213),'Hoja de Trabajo para listado'!$CD$151:$DC$151,0)),0)</f>
        <v>0</v>
      </c>
      <c r="I213" s="245">
        <f ca="1">+IFERROR(INDEX('Hoja de Trabajo para listado'!$A$155:$Z$1048576,MATCH($A213,'Hoja de Trabajo para listado'!$A$155:$A$1048576,0),MATCH((CUADRO!I$5&amp;$E213),'Hoja de Trabajo para listado'!$A$151:$Z$151,0)),0)+IFERROR(INDEX('Hoja de Trabajo para listado'!$AB$155:$BA$1048576,MATCH($A213,'Hoja de Trabajo para listado'!$AB$155:$AB$1048576,0),MATCH((CUADRO!I$5&amp;$E213),'Hoja de Trabajo para listado'!$AB$151:$BA$151,0)),0)+IFERROR(INDEX('Hoja de Trabajo para listado'!$BC$155:$CB$1048576,MATCH($A213,'Hoja de Trabajo para listado'!$BC$155:$BC$1048576,0),MATCH((CUADRO!I$5&amp;$E213),'Hoja de Trabajo para listado'!$BC$151:$CB$151,0)),0)+IFERROR(INDEX('Hoja de Trabajo para listado'!$DE$153:$DG$274,MATCH($A213,'Hoja de Trabajo para listado'!$DE$153:$DE$1048576,0),MATCH((CUADRO!I$5&amp;$E213),'Hoja de Trabajo para listado'!$DE$151:$DG$151,0)),0)+IFERROR(INDEX('Hoja de Trabajo para listado'!$CD$155:$DC$1048576,MATCH($A213,'Hoja de Trabajo para listado'!$CD$155:$CD$1048576,0),MATCH((CUADRO!I$5&amp;$E213),'Hoja de Trabajo para listado'!$CD$151:$DC$151,0)),0)</f>
        <v>0</v>
      </c>
      <c r="J213" s="245">
        <f ca="1">+IFERROR(INDEX('Hoja de Trabajo para listado'!$A$155:$Z$1048576,MATCH($A213,'Hoja de Trabajo para listado'!$A$155:$A$1048576,0),MATCH((CUADRO!J$5&amp;$E213),'Hoja de Trabajo para listado'!$A$151:$Z$151,0)),0)+IFERROR(INDEX('Hoja de Trabajo para listado'!$AB$155:$BA$1048576,MATCH($A213,'Hoja de Trabajo para listado'!$AB$155:$AB$1048576,0),MATCH((CUADRO!J$5&amp;$E213),'Hoja de Trabajo para listado'!$AB$151:$BA$151,0)),0)+IFERROR(INDEX('Hoja de Trabajo para listado'!$BC$155:$CB$1048576,MATCH($A213,'Hoja de Trabajo para listado'!$BC$155:$BC$1048576,0),MATCH((CUADRO!J$5&amp;$E213),'Hoja de Trabajo para listado'!$BC$151:$CB$151,0)),0)+IFERROR(INDEX('Hoja de Trabajo para listado'!$DE$153:$DG$274,MATCH($A213,'Hoja de Trabajo para listado'!$DE$153:$DE$1048576,0),MATCH((CUADRO!J$5&amp;$E213),'Hoja de Trabajo para listado'!$DE$151:$DG$151,0)),0)+IFERROR(INDEX('Hoja de Trabajo para listado'!$CD$155:$DC$1048576,MATCH($A213,'Hoja de Trabajo para listado'!$CD$155:$CD$1048576,0),MATCH((CUADRO!J$5&amp;$E213),'Hoja de Trabajo para listado'!$CD$151:$DC$151,0)),0)</f>
        <v>0</v>
      </c>
      <c r="K213" s="245">
        <f ca="1">+IFERROR(INDEX('Hoja de Trabajo para listado'!$A$155:$Z$1048576,MATCH($A213,'Hoja de Trabajo para listado'!$A$155:$A$1048576,0),MATCH((CUADRO!K$5&amp;$E213),'Hoja de Trabajo para listado'!$A$151:$Z$151,0)),0)+IFERROR(INDEX('Hoja de Trabajo para listado'!$AB$155:$BA$1048576,MATCH($A213,'Hoja de Trabajo para listado'!$AB$155:$AB$1048576,0),MATCH((CUADRO!K$5&amp;$E213),'Hoja de Trabajo para listado'!$AB$151:$BA$151,0)),0)+IFERROR(INDEX('Hoja de Trabajo para listado'!$BC$155:$CB$1048576,MATCH($A213,'Hoja de Trabajo para listado'!$BC$155:$BC$1048576,0),MATCH((CUADRO!K$5&amp;$E213),'Hoja de Trabajo para listado'!$BC$151:$CB$151,0)),0)+IFERROR(INDEX('Hoja de Trabajo para listado'!$DE$153:$DG$274,MATCH($A213,'Hoja de Trabajo para listado'!$DE$153:$DE$1048576,0),MATCH((CUADRO!K$5&amp;$E213),'Hoja de Trabajo para listado'!$DE$151:$DG$151,0)),0)+IFERROR(INDEX('Hoja de Trabajo para listado'!$CD$155:$DC$1048576,MATCH($A213,'Hoja de Trabajo para listado'!$CD$155:$CD$1048576,0),MATCH((CUADRO!K$5&amp;$E213),'Hoja de Trabajo para listado'!$CD$151:$DC$151,0)),0)</f>
        <v>0</v>
      </c>
      <c r="L213" s="245">
        <f ca="1">+IFERROR(INDEX('Hoja de Trabajo para listado'!$A$155:$Z$1048576,MATCH($A213,'Hoja de Trabajo para listado'!$A$155:$A$1048576,0),MATCH((CUADRO!L$5&amp;$E213),'Hoja de Trabajo para listado'!$A$151:$Z$151,0)),0)+IFERROR(INDEX('Hoja de Trabajo para listado'!$AB$155:$BA$1048576,MATCH($A213,'Hoja de Trabajo para listado'!$AB$155:$AB$1048576,0),MATCH((CUADRO!L$5&amp;$E213),'Hoja de Trabajo para listado'!$AB$151:$BA$151,0)),0)+IFERROR(INDEX('Hoja de Trabajo para listado'!$BC$155:$CB$1048576,MATCH($A213,'Hoja de Trabajo para listado'!$BC$155:$BC$1048576,0),MATCH((CUADRO!L$5&amp;$E213),'Hoja de Trabajo para listado'!$BC$151:$CB$151,0)),0)+IFERROR(INDEX('Hoja de Trabajo para listado'!$DE$153:$DG$274,MATCH($A213,'Hoja de Trabajo para listado'!$DE$153:$DE$1048576,0),MATCH((CUADRO!L$5&amp;$E213),'Hoja de Trabajo para listado'!$DE$151:$DG$151,0)),0)+IFERROR(INDEX('Hoja de Trabajo para listado'!$CD$155:$DC$1048576,MATCH($A213,'Hoja de Trabajo para listado'!$CD$155:$CD$1048576,0),MATCH((CUADRO!L$5&amp;$E213),'Hoja de Trabajo para listado'!$CD$151:$DC$151,0)),0)</f>
        <v>0</v>
      </c>
      <c r="M213" s="245">
        <f ca="1">+IFERROR(INDEX('Hoja de Trabajo para listado'!$A$155:$Z$1048576,MATCH($A213,'Hoja de Trabajo para listado'!$A$155:$A$1048576,0),MATCH((CUADRO!M$5&amp;$E213),'Hoja de Trabajo para listado'!$A$151:$Z$151,0)),0)+IFERROR(INDEX('Hoja de Trabajo para listado'!$AB$155:$BA$1048576,MATCH($A213,'Hoja de Trabajo para listado'!$AB$155:$AB$1048576,0),MATCH((CUADRO!M$5&amp;$E213),'Hoja de Trabajo para listado'!$AB$151:$BA$151,0)),0)+IFERROR(INDEX('Hoja de Trabajo para listado'!$BC$155:$CB$1048576,MATCH($A213,'Hoja de Trabajo para listado'!$BC$155:$BC$1048576,0),MATCH((CUADRO!M$5&amp;$E213),'Hoja de Trabajo para listado'!$BC$151:$CB$151,0)),0)+IFERROR(INDEX('Hoja de Trabajo para listado'!$DE$153:$DG$274,MATCH($A213,'Hoja de Trabajo para listado'!$DE$153:$DE$1048576,0),MATCH((CUADRO!M$5&amp;$E213),'Hoja de Trabajo para listado'!$DE$151:$DG$151,0)),0)+IFERROR(INDEX('Hoja de Trabajo para listado'!$CD$155:$DC$1048576,MATCH($A213,'Hoja de Trabajo para listado'!$CD$155:$CD$1048576,0),MATCH((CUADRO!M$5&amp;$E213),'Hoja de Trabajo para listado'!$CD$151:$DC$151,0)),0)</f>
        <v>0</v>
      </c>
      <c r="N213" s="245">
        <f ca="1">+IFERROR(INDEX('Hoja de Trabajo para listado'!$A$155:$Z$1048576,MATCH($A213,'Hoja de Trabajo para listado'!$A$155:$A$1048576,0),MATCH((CUADRO!N$5&amp;$E213),'Hoja de Trabajo para listado'!$A$151:$Z$151,0)),0)+IFERROR(INDEX('Hoja de Trabajo para listado'!$AB$155:$BA$1048576,MATCH($A213,'Hoja de Trabajo para listado'!$AB$155:$AB$1048576,0),MATCH((CUADRO!N$5&amp;$E213),'Hoja de Trabajo para listado'!$AB$151:$BA$151,0)),0)+IFERROR(INDEX('Hoja de Trabajo para listado'!$BC$155:$CB$1048576,MATCH($A213,'Hoja de Trabajo para listado'!$BC$155:$BC$1048576,0),MATCH((CUADRO!N$5&amp;$E213),'Hoja de Trabajo para listado'!$BC$151:$CB$151,0)),0)+IFERROR(INDEX('Hoja de Trabajo para listado'!$DE$153:$DG$274,MATCH($A213,'Hoja de Trabajo para listado'!$DE$153:$DE$1048576,0),MATCH((CUADRO!N$5&amp;$E213),'Hoja de Trabajo para listado'!$DE$151:$DG$151,0)),0)+IFERROR(INDEX('Hoja de Trabajo para listado'!$CD$155:$DC$1048576,MATCH($A213,'Hoja de Trabajo para listado'!$CD$155:$CD$1048576,0),MATCH((CUADRO!N$5&amp;$E213),'Hoja de Trabajo para listado'!$CD$151:$DC$151,0)),0)</f>
        <v>0</v>
      </c>
      <c r="O213" s="245">
        <f ca="1">+IFERROR(INDEX('Hoja de Trabajo para listado'!$A$155:$Z$1048576,MATCH($A213,'Hoja de Trabajo para listado'!$A$155:$A$1048576,0),MATCH((CUADRO!O$5&amp;$E213),'Hoja de Trabajo para listado'!$A$151:$Z$151,0)),0)+IFERROR(INDEX('Hoja de Trabajo para listado'!$AB$155:$BA$1048576,MATCH($A213,'Hoja de Trabajo para listado'!$AB$155:$AB$1048576,0),MATCH((CUADRO!O$5&amp;$E213),'Hoja de Trabajo para listado'!$AB$151:$BA$151,0)),0)+IFERROR(INDEX('Hoja de Trabajo para listado'!$BC$155:$CB$1048576,MATCH($A213,'Hoja de Trabajo para listado'!$BC$155:$BC$1048576,0),MATCH((CUADRO!O$5&amp;$E213),'Hoja de Trabajo para listado'!$BC$151:$CB$151,0)),0)+IFERROR(INDEX('Hoja de Trabajo para listado'!$DE$153:$DG$274,MATCH($A213,'Hoja de Trabajo para listado'!$DE$153:$DE$1048576,0),MATCH((CUADRO!O$5&amp;$E213),'Hoja de Trabajo para listado'!$DE$151:$DG$151,0)),0)+IFERROR(INDEX('Hoja de Trabajo para listado'!$CD$155:$DC$1048576,MATCH($A213,'Hoja de Trabajo para listado'!$CD$155:$CD$1048576,0),MATCH((CUADRO!O$5&amp;$E213),'Hoja de Trabajo para listado'!$CD$151:$DC$151,0)),0)</f>
        <v>0</v>
      </c>
      <c r="P213" s="245">
        <f ca="1">+IFERROR(INDEX('Hoja de Trabajo para listado'!$A$155:$Z$1048576,MATCH($A213,'Hoja de Trabajo para listado'!$A$155:$A$1048576,0),MATCH((CUADRO!P$5&amp;$E213),'Hoja de Trabajo para listado'!$A$151:$Z$151,0)),0)+IFERROR(INDEX('Hoja de Trabajo para listado'!$AB$155:$BA$1048576,MATCH($A213,'Hoja de Trabajo para listado'!$AB$155:$AB$1048576,0),MATCH((CUADRO!P$5&amp;$E213),'Hoja de Trabajo para listado'!$AB$151:$BA$151,0)),0)+IFERROR(INDEX('Hoja de Trabajo para listado'!$BC$155:$CB$1048576,MATCH($A213,'Hoja de Trabajo para listado'!$BC$155:$BC$1048576,0),MATCH((CUADRO!P$5&amp;$E213),'Hoja de Trabajo para listado'!$BC$151:$CB$151,0)),0)+IFERROR(INDEX('Hoja de Trabajo para listado'!$DE$153:$DG$274,MATCH($A213,'Hoja de Trabajo para listado'!$DE$153:$DE$1048576,0),MATCH((CUADRO!P$5&amp;$E213),'Hoja de Trabajo para listado'!$DE$151:$DG$151,0)),0)+IFERROR(INDEX('Hoja de Trabajo para listado'!$CD$155:$DC$1048576,MATCH($A213,'Hoja de Trabajo para listado'!$CD$155:$CD$1048576,0),MATCH((CUADRO!P$5&amp;$E213),'Hoja de Trabajo para listado'!$CD$151:$DC$151,0)),0)</f>
        <v>0</v>
      </c>
      <c r="Q213" s="245">
        <f ca="1">+IFERROR(INDEX('Hoja de Trabajo para listado'!$A$155:$Z$1048576,MATCH($A213,'Hoja de Trabajo para listado'!$A$155:$A$1048576,0),MATCH((CUADRO!Q$5&amp;$E213),'Hoja de Trabajo para listado'!$A$151:$Z$151,0)),0)+IFERROR(INDEX('Hoja de Trabajo para listado'!$AB$155:$BA$1048576,MATCH($A213,'Hoja de Trabajo para listado'!$AB$155:$AB$1048576,0),MATCH((CUADRO!Q$5&amp;$E213),'Hoja de Trabajo para listado'!$AB$151:$BA$151,0)),0)+IFERROR(INDEX('Hoja de Trabajo para listado'!$BC$155:$CB$1048576,MATCH($A213,'Hoja de Trabajo para listado'!$BC$155:$BC$1048576,0),MATCH((CUADRO!Q$5&amp;$E213),'Hoja de Trabajo para listado'!$BC$151:$CB$151,0)),0)+IFERROR(INDEX('Hoja de Trabajo para listado'!$DE$153:$DG$274,MATCH($A213,'Hoja de Trabajo para listado'!$DE$153:$DE$1048576,0),MATCH((CUADRO!Q$5&amp;$E213),'Hoja de Trabajo para listado'!$DE$151:$DG$151,0)),0)+IFERROR(INDEX('Hoja de Trabajo para listado'!$CD$155:$DC$1048576,MATCH($A213,'Hoja de Trabajo para listado'!$CD$155:$CD$1048576,0),MATCH((CUADRO!Q$5&amp;$E213),'Hoja de Trabajo para listado'!$CD$151:$DC$151,0)),0)</f>
        <v>0</v>
      </c>
      <c r="R213" s="245">
        <f t="shared" ca="1" si="9"/>
        <v>480</v>
      </c>
      <c r="S213" s="245">
        <f ca="1">+R212+R213</f>
        <v>480</v>
      </c>
      <c r="T213" s="243">
        <f ca="1">+S213</f>
        <v>480</v>
      </c>
      <c r="U213" s="242">
        <f t="shared" si="10"/>
        <v>2</v>
      </c>
      <c r="V213" s="333" t="str">
        <f>+VLOOKUP(A213,bd_lista!$A$3:$E$590,5,FALSE)</f>
        <v>Instituciones Descentralizadas</v>
      </c>
      <c r="W213" s="384"/>
      <c r="X213" s="242">
        <f>+VLOOKUP(A213,[3]Sheet1!$A$13:$D$744,4,FALSE)</f>
        <v>16</v>
      </c>
      <c r="Y213" s="242" t="str">
        <f>+VLOOKUP(X213,bd_lista!$A$3:$C$590,3,FALSE)</f>
        <v>Ministerio de Educación</v>
      </c>
      <c r="Z213" s="292"/>
      <c r="AA213" s="321"/>
    </row>
    <row r="214" spans="1:27" customFormat="1" ht="15" customHeight="1">
      <c r="A214" s="32">
        <v>296</v>
      </c>
      <c r="B214" s="388">
        <f>+A214</f>
        <v>296</v>
      </c>
      <c r="C214" s="247" t="str">
        <f>+VLOOKUP(A214,bd_lista!$A$3:$C$590,3,FALSE)</f>
        <v>Univ. Indígena Bol. Comun. Intercult Prod. Apiaguaiki Tupa</v>
      </c>
      <c r="D214" s="385" t="str">
        <f>+C214</f>
        <v>Univ. Indígena Bol. Comun. Intercult Prod. Apiaguaiki Tupa</v>
      </c>
      <c r="E214" s="247" t="s">
        <v>1304</v>
      </c>
      <c r="F214" s="243">
        <f ca="1">+IFERROR(INDEX('Hoja de Trabajo para listado'!$A$155:$Z$1048576,MATCH($A214,'Hoja de Trabajo para listado'!$A$155:$A$1048576,0),MATCH((CUADRO!F$5&amp;$E214),'Hoja de Trabajo para listado'!$A$151:$Z$151,0)),0)+IFERROR(INDEX('Hoja de Trabajo para listado'!$AB$155:$BA$1048576,MATCH($A214,'Hoja de Trabajo para listado'!$AB$155:$AB$1048576,0),MATCH((CUADRO!F$5&amp;$E214),'Hoja de Trabajo para listado'!$AB$151:$BA$151,0)),0)+IFERROR(INDEX('Hoja de Trabajo para listado'!$BC$155:$CB$1048576,MATCH($A214,'Hoja de Trabajo para listado'!$BC$155:$BC$1048576,0),MATCH((CUADRO!F$5&amp;$E214),'Hoja de Trabajo para listado'!$BC$151:$CB$151,0)),0)+IFERROR(INDEX('Hoja de Trabajo para listado'!$DE$153:$DG$274,MATCH($A214,'Hoja de Trabajo para listado'!$DE$153:$DE$1048576,0),MATCH((CUADRO!F$5&amp;$E214),'Hoja de Trabajo para listado'!$DE$151:$DG$151,0)),0)+IFERROR(INDEX('Hoja de Trabajo para listado'!$CD$155:$DC$1048576,MATCH($A214,'Hoja de Trabajo para listado'!$CD$155:$CD$1048576,0),MATCH((CUADRO!F$5&amp;$E214),'Hoja de Trabajo para listado'!$CD$151:$DC$151,0)),0)</f>
        <v>0</v>
      </c>
      <c r="G214" s="243">
        <f ca="1">+IFERROR(INDEX('Hoja de Trabajo para listado'!$A$155:$Z$1048576,MATCH($A214,'Hoja de Trabajo para listado'!$A$155:$A$1048576,0),MATCH((CUADRO!G$5&amp;$E214),'Hoja de Trabajo para listado'!$A$151:$Z$151,0)),0)+IFERROR(INDEX('Hoja de Trabajo para listado'!$AB$155:$BA$1048576,MATCH($A214,'Hoja de Trabajo para listado'!$AB$155:$AB$1048576,0),MATCH((CUADRO!G$5&amp;$E214),'Hoja de Trabajo para listado'!$AB$151:$BA$151,0)),0)+IFERROR(INDEX('Hoja de Trabajo para listado'!$BC$155:$CB$1048576,MATCH($A214,'Hoja de Trabajo para listado'!$BC$155:$BC$1048576,0),MATCH((CUADRO!G$5&amp;$E214),'Hoja de Trabajo para listado'!$BC$151:$CB$151,0)),0)+IFERROR(INDEX('Hoja de Trabajo para listado'!$DE$153:$DG$274,MATCH($A214,'Hoja de Trabajo para listado'!$DE$153:$DE$1048576,0),MATCH((CUADRO!G$5&amp;$E214),'Hoja de Trabajo para listado'!$DE$151:$DG$151,0)),0)+IFERROR(INDEX('Hoja de Trabajo para listado'!$CD$155:$DC$1048576,MATCH($A214,'Hoja de Trabajo para listado'!$CD$155:$CD$1048576,0),MATCH((CUADRO!G$5&amp;$E214),'Hoja de Trabajo para listado'!$CD$151:$DC$151,0)),0)</f>
        <v>0</v>
      </c>
      <c r="H214" s="243">
        <f ca="1">+IFERROR(INDEX('Hoja de Trabajo para listado'!$A$155:$Z$1048576,MATCH($A214,'Hoja de Trabajo para listado'!$A$155:$A$1048576,0),MATCH((CUADRO!H$5&amp;$E214),'Hoja de Trabajo para listado'!$A$151:$Z$151,0)),0)+IFERROR(INDEX('Hoja de Trabajo para listado'!$AB$155:$BA$1048576,MATCH($A214,'Hoja de Trabajo para listado'!$AB$155:$AB$1048576,0),MATCH((CUADRO!H$5&amp;$E214),'Hoja de Trabajo para listado'!$AB$151:$BA$151,0)),0)+IFERROR(INDEX('Hoja de Trabajo para listado'!$BC$155:$CB$1048576,MATCH($A214,'Hoja de Trabajo para listado'!$BC$155:$BC$1048576,0),MATCH((CUADRO!H$5&amp;$E214),'Hoja de Trabajo para listado'!$BC$151:$CB$151,0)),0)+IFERROR(INDEX('Hoja de Trabajo para listado'!$DE$153:$DG$274,MATCH($A214,'Hoja de Trabajo para listado'!$DE$153:$DE$1048576,0),MATCH((CUADRO!H$5&amp;$E214),'Hoja de Trabajo para listado'!$DE$151:$DG$151,0)),0)+IFERROR(INDEX('Hoja de Trabajo para listado'!$CD$155:$DC$1048576,MATCH($A214,'Hoja de Trabajo para listado'!$CD$155:$CD$1048576,0),MATCH((CUADRO!H$5&amp;$E214),'Hoja de Trabajo para listado'!$CD$151:$DC$151,0)),0)</f>
        <v>0</v>
      </c>
      <c r="I214" s="243">
        <f ca="1">+IFERROR(INDEX('Hoja de Trabajo para listado'!$A$155:$Z$1048576,MATCH($A214,'Hoja de Trabajo para listado'!$A$155:$A$1048576,0),MATCH((CUADRO!I$5&amp;$E214),'Hoja de Trabajo para listado'!$A$151:$Z$151,0)),0)+IFERROR(INDEX('Hoja de Trabajo para listado'!$AB$155:$BA$1048576,MATCH($A214,'Hoja de Trabajo para listado'!$AB$155:$AB$1048576,0),MATCH((CUADRO!I$5&amp;$E214),'Hoja de Trabajo para listado'!$AB$151:$BA$151,0)),0)+IFERROR(INDEX('Hoja de Trabajo para listado'!$BC$155:$CB$1048576,MATCH($A214,'Hoja de Trabajo para listado'!$BC$155:$BC$1048576,0),MATCH((CUADRO!I$5&amp;$E214),'Hoja de Trabajo para listado'!$BC$151:$CB$151,0)),0)+IFERROR(INDEX('Hoja de Trabajo para listado'!$DE$153:$DG$274,MATCH($A214,'Hoja de Trabajo para listado'!$DE$153:$DE$1048576,0),MATCH((CUADRO!I$5&amp;$E214),'Hoja de Trabajo para listado'!$DE$151:$DG$151,0)),0)+IFERROR(INDEX('Hoja de Trabajo para listado'!$CD$155:$DC$1048576,MATCH($A214,'Hoja de Trabajo para listado'!$CD$155:$CD$1048576,0),MATCH((CUADRO!I$5&amp;$E214),'Hoja de Trabajo para listado'!$CD$151:$DC$151,0)),0)</f>
        <v>0</v>
      </c>
      <c r="J214" s="243">
        <f ca="1">+IFERROR(INDEX('Hoja de Trabajo para listado'!$A$155:$Z$1048576,MATCH($A214,'Hoja de Trabajo para listado'!$A$155:$A$1048576,0),MATCH((CUADRO!J$5&amp;$E214),'Hoja de Trabajo para listado'!$A$151:$Z$151,0)),0)+IFERROR(INDEX('Hoja de Trabajo para listado'!$AB$155:$BA$1048576,MATCH($A214,'Hoja de Trabajo para listado'!$AB$155:$AB$1048576,0),MATCH((CUADRO!J$5&amp;$E214),'Hoja de Trabajo para listado'!$AB$151:$BA$151,0)),0)+IFERROR(INDEX('Hoja de Trabajo para listado'!$BC$155:$CB$1048576,MATCH($A214,'Hoja de Trabajo para listado'!$BC$155:$BC$1048576,0),MATCH((CUADRO!J$5&amp;$E214),'Hoja de Trabajo para listado'!$BC$151:$CB$151,0)),0)+IFERROR(INDEX('Hoja de Trabajo para listado'!$DE$153:$DG$274,MATCH($A214,'Hoja de Trabajo para listado'!$DE$153:$DE$1048576,0),MATCH((CUADRO!J$5&amp;$E214),'Hoja de Trabajo para listado'!$DE$151:$DG$151,0)),0)+IFERROR(INDEX('Hoja de Trabajo para listado'!$CD$155:$DC$1048576,MATCH($A214,'Hoja de Trabajo para listado'!$CD$155:$CD$1048576,0),MATCH((CUADRO!J$5&amp;$E214),'Hoja de Trabajo para listado'!$CD$151:$DC$151,0)),0)</f>
        <v>0</v>
      </c>
      <c r="K214" s="243">
        <f ca="1">+IFERROR(INDEX('Hoja de Trabajo para listado'!$A$155:$Z$1048576,MATCH($A214,'Hoja de Trabajo para listado'!$A$155:$A$1048576,0),MATCH((CUADRO!K$5&amp;$E214),'Hoja de Trabajo para listado'!$A$151:$Z$151,0)),0)+IFERROR(INDEX('Hoja de Trabajo para listado'!$AB$155:$BA$1048576,MATCH($A214,'Hoja de Trabajo para listado'!$AB$155:$AB$1048576,0),MATCH((CUADRO!K$5&amp;$E214),'Hoja de Trabajo para listado'!$AB$151:$BA$151,0)),0)+IFERROR(INDEX('Hoja de Trabajo para listado'!$BC$155:$CB$1048576,MATCH($A214,'Hoja de Trabajo para listado'!$BC$155:$BC$1048576,0),MATCH((CUADRO!K$5&amp;$E214),'Hoja de Trabajo para listado'!$BC$151:$CB$151,0)),0)+IFERROR(INDEX('Hoja de Trabajo para listado'!$DE$153:$DG$274,MATCH($A214,'Hoja de Trabajo para listado'!$DE$153:$DE$1048576,0),MATCH((CUADRO!K$5&amp;$E214),'Hoja de Trabajo para listado'!$DE$151:$DG$151,0)),0)+IFERROR(INDEX('Hoja de Trabajo para listado'!$CD$155:$DC$1048576,MATCH($A214,'Hoja de Trabajo para listado'!$CD$155:$CD$1048576,0),MATCH((CUADRO!K$5&amp;$E214),'Hoja de Trabajo para listado'!$CD$151:$DC$151,0)),0)</f>
        <v>0</v>
      </c>
      <c r="L214" s="243">
        <f ca="1">+IFERROR(INDEX('Hoja de Trabajo para listado'!$A$155:$Z$1048576,MATCH($A214,'Hoja de Trabajo para listado'!$A$155:$A$1048576,0),MATCH((CUADRO!L$5&amp;$E214),'Hoja de Trabajo para listado'!$A$151:$Z$151,0)),0)+IFERROR(INDEX('Hoja de Trabajo para listado'!$AB$155:$BA$1048576,MATCH($A214,'Hoja de Trabajo para listado'!$AB$155:$AB$1048576,0),MATCH((CUADRO!L$5&amp;$E214),'Hoja de Trabajo para listado'!$AB$151:$BA$151,0)),0)+IFERROR(INDEX('Hoja de Trabajo para listado'!$BC$155:$CB$1048576,MATCH($A214,'Hoja de Trabajo para listado'!$BC$155:$BC$1048576,0),MATCH((CUADRO!L$5&amp;$E214),'Hoja de Trabajo para listado'!$BC$151:$CB$151,0)),0)+IFERROR(INDEX('Hoja de Trabajo para listado'!$DE$153:$DG$274,MATCH($A214,'Hoja de Trabajo para listado'!$DE$153:$DE$1048576,0),MATCH((CUADRO!L$5&amp;$E214),'Hoja de Trabajo para listado'!$DE$151:$DG$151,0)),0)+IFERROR(INDEX('Hoja de Trabajo para listado'!$CD$155:$DC$1048576,MATCH($A214,'Hoja de Trabajo para listado'!$CD$155:$CD$1048576,0),MATCH((CUADRO!L$5&amp;$E214),'Hoja de Trabajo para listado'!$CD$151:$DC$151,0)),0)</f>
        <v>0</v>
      </c>
      <c r="M214" s="243">
        <f ca="1">+IFERROR(INDEX('Hoja de Trabajo para listado'!$A$155:$Z$1048576,MATCH($A214,'Hoja de Trabajo para listado'!$A$155:$A$1048576,0),MATCH((CUADRO!M$5&amp;$E214),'Hoja de Trabajo para listado'!$A$151:$Z$151,0)),0)+IFERROR(INDEX('Hoja de Trabajo para listado'!$AB$155:$BA$1048576,MATCH($A214,'Hoja de Trabajo para listado'!$AB$155:$AB$1048576,0),MATCH((CUADRO!M$5&amp;$E214),'Hoja de Trabajo para listado'!$AB$151:$BA$151,0)),0)+IFERROR(INDEX('Hoja de Trabajo para listado'!$BC$155:$CB$1048576,MATCH($A214,'Hoja de Trabajo para listado'!$BC$155:$BC$1048576,0),MATCH((CUADRO!M$5&amp;$E214),'Hoja de Trabajo para listado'!$BC$151:$CB$151,0)),0)+IFERROR(INDEX('Hoja de Trabajo para listado'!$DE$153:$DG$274,MATCH($A214,'Hoja de Trabajo para listado'!$DE$153:$DE$1048576,0),MATCH((CUADRO!M$5&amp;$E214),'Hoja de Trabajo para listado'!$DE$151:$DG$151,0)),0)+IFERROR(INDEX('Hoja de Trabajo para listado'!$CD$155:$DC$1048576,MATCH($A214,'Hoja de Trabajo para listado'!$CD$155:$CD$1048576,0),MATCH((CUADRO!M$5&amp;$E214),'Hoja de Trabajo para listado'!$CD$151:$DC$151,0)),0)</f>
        <v>0</v>
      </c>
      <c r="N214" s="243">
        <f ca="1">+IFERROR(INDEX('Hoja de Trabajo para listado'!$A$155:$Z$1048576,MATCH($A214,'Hoja de Trabajo para listado'!$A$155:$A$1048576,0),MATCH((CUADRO!N$5&amp;$E214),'Hoja de Trabajo para listado'!$A$151:$Z$151,0)),0)+IFERROR(INDEX('Hoja de Trabajo para listado'!$AB$155:$BA$1048576,MATCH($A214,'Hoja de Trabajo para listado'!$AB$155:$AB$1048576,0),MATCH((CUADRO!N$5&amp;$E214),'Hoja de Trabajo para listado'!$AB$151:$BA$151,0)),0)+IFERROR(INDEX('Hoja de Trabajo para listado'!$BC$155:$CB$1048576,MATCH($A214,'Hoja de Trabajo para listado'!$BC$155:$BC$1048576,0),MATCH((CUADRO!N$5&amp;$E214),'Hoja de Trabajo para listado'!$BC$151:$CB$151,0)),0)+IFERROR(INDEX('Hoja de Trabajo para listado'!$DE$153:$DG$274,MATCH($A214,'Hoja de Trabajo para listado'!$DE$153:$DE$1048576,0),MATCH((CUADRO!N$5&amp;$E214),'Hoja de Trabajo para listado'!$DE$151:$DG$151,0)),0)+IFERROR(INDEX('Hoja de Trabajo para listado'!$CD$155:$DC$1048576,MATCH($A214,'Hoja de Trabajo para listado'!$CD$155:$CD$1048576,0),MATCH((CUADRO!N$5&amp;$E214),'Hoja de Trabajo para listado'!$CD$151:$DC$151,0)),0)</f>
        <v>0</v>
      </c>
      <c r="O214" s="243">
        <f ca="1">+IFERROR(INDEX('Hoja de Trabajo para listado'!$A$155:$Z$1048576,MATCH($A214,'Hoja de Trabajo para listado'!$A$155:$A$1048576,0),MATCH((CUADRO!O$5&amp;$E214),'Hoja de Trabajo para listado'!$A$151:$Z$151,0)),0)+IFERROR(INDEX('Hoja de Trabajo para listado'!$AB$155:$BA$1048576,MATCH($A214,'Hoja de Trabajo para listado'!$AB$155:$AB$1048576,0),MATCH((CUADRO!O$5&amp;$E214),'Hoja de Trabajo para listado'!$AB$151:$BA$151,0)),0)+IFERROR(INDEX('Hoja de Trabajo para listado'!$BC$155:$CB$1048576,MATCH($A214,'Hoja de Trabajo para listado'!$BC$155:$BC$1048576,0),MATCH((CUADRO!O$5&amp;$E214),'Hoja de Trabajo para listado'!$BC$151:$CB$151,0)),0)+IFERROR(INDEX('Hoja de Trabajo para listado'!$DE$153:$DG$274,MATCH($A214,'Hoja de Trabajo para listado'!$DE$153:$DE$1048576,0),MATCH((CUADRO!O$5&amp;$E214),'Hoja de Trabajo para listado'!$DE$151:$DG$151,0)),0)+IFERROR(INDEX('Hoja de Trabajo para listado'!$CD$155:$DC$1048576,MATCH($A214,'Hoja de Trabajo para listado'!$CD$155:$CD$1048576,0),MATCH((CUADRO!O$5&amp;$E214),'Hoja de Trabajo para listado'!$CD$151:$DC$151,0)),0)</f>
        <v>0</v>
      </c>
      <c r="P214" s="243">
        <f ca="1">+IFERROR(INDEX('Hoja de Trabajo para listado'!$A$155:$Z$1048576,MATCH($A214,'Hoja de Trabajo para listado'!$A$155:$A$1048576,0),MATCH((CUADRO!P$5&amp;$E214),'Hoja de Trabajo para listado'!$A$151:$Z$151,0)),0)+IFERROR(INDEX('Hoja de Trabajo para listado'!$AB$155:$BA$1048576,MATCH($A214,'Hoja de Trabajo para listado'!$AB$155:$AB$1048576,0),MATCH((CUADRO!P$5&amp;$E214),'Hoja de Trabajo para listado'!$AB$151:$BA$151,0)),0)+IFERROR(INDEX('Hoja de Trabajo para listado'!$BC$155:$CB$1048576,MATCH($A214,'Hoja de Trabajo para listado'!$BC$155:$BC$1048576,0),MATCH((CUADRO!P$5&amp;$E214),'Hoja de Trabajo para listado'!$BC$151:$CB$151,0)),0)+IFERROR(INDEX('Hoja de Trabajo para listado'!$DE$153:$DG$274,MATCH($A214,'Hoja de Trabajo para listado'!$DE$153:$DE$1048576,0),MATCH((CUADRO!P$5&amp;$E214),'Hoja de Trabajo para listado'!$DE$151:$DG$151,0)),0)+IFERROR(INDEX('Hoja de Trabajo para listado'!$CD$155:$DC$1048576,MATCH($A214,'Hoja de Trabajo para listado'!$CD$155:$CD$1048576,0),MATCH((CUADRO!P$5&amp;$E214),'Hoja de Trabajo para listado'!$CD$151:$DC$151,0)),0)</f>
        <v>0</v>
      </c>
      <c r="Q214" s="243">
        <f ca="1">+IFERROR(INDEX('Hoja de Trabajo para listado'!$A$155:$Z$1048576,MATCH($A214,'Hoja de Trabajo para listado'!$A$155:$A$1048576,0),MATCH((CUADRO!Q$5&amp;$E214),'Hoja de Trabajo para listado'!$A$151:$Z$151,0)),0)+IFERROR(INDEX('Hoja de Trabajo para listado'!$AB$155:$BA$1048576,MATCH($A214,'Hoja de Trabajo para listado'!$AB$155:$AB$1048576,0),MATCH((CUADRO!Q$5&amp;$E214),'Hoja de Trabajo para listado'!$AB$151:$BA$151,0)),0)+IFERROR(INDEX('Hoja de Trabajo para listado'!$BC$155:$CB$1048576,MATCH($A214,'Hoja de Trabajo para listado'!$BC$155:$BC$1048576,0),MATCH((CUADRO!Q$5&amp;$E214),'Hoja de Trabajo para listado'!$BC$151:$CB$151,0)),0)+IFERROR(INDEX('Hoja de Trabajo para listado'!$DE$153:$DG$274,MATCH($A214,'Hoja de Trabajo para listado'!$DE$153:$DE$1048576,0),MATCH((CUADRO!Q$5&amp;$E214),'Hoja de Trabajo para listado'!$DE$151:$DG$151,0)),0)+IFERROR(INDEX('Hoja de Trabajo para listado'!$CD$155:$DC$1048576,MATCH($A214,'Hoja de Trabajo para listado'!$CD$155:$CD$1048576,0),MATCH((CUADRO!Q$5&amp;$E214),'Hoja de Trabajo para listado'!$CD$151:$DC$151,0)),0)</f>
        <v>0</v>
      </c>
      <c r="R214" s="243">
        <f t="shared" ca="1" si="9"/>
        <v>0</v>
      </c>
      <c r="S214" s="245"/>
      <c r="T214" s="243">
        <f ca="1">+T215</f>
        <v>40011</v>
      </c>
      <c r="U214" s="242">
        <f t="shared" si="10"/>
        <v>1</v>
      </c>
      <c r="V214" s="333" t="str">
        <f>+VLOOKUP(A214,bd_lista!$A$3:$E$590,5,FALSE)</f>
        <v>Instituciones Descentralizadas</v>
      </c>
      <c r="W214" s="383" t="str">
        <f>+V214</f>
        <v>Instituciones Descentralizadas</v>
      </c>
      <c r="X214" s="242">
        <f>+VLOOKUP(A214,[3]Sheet1!$A$13:$D$744,4,FALSE)</f>
        <v>16</v>
      </c>
      <c r="Y214" s="242" t="str">
        <f>+VLOOKUP(X214,bd_lista!$A$3:$C$590,3,FALSE)</f>
        <v>Ministerio de Educación</v>
      </c>
      <c r="Z214" s="294">
        <f>+X214</f>
        <v>16</v>
      </c>
      <c r="AA214" s="318" t="str">
        <f>+Y214</f>
        <v>Ministerio de Educación</v>
      </c>
    </row>
    <row r="215" spans="1:27" customFormat="1" ht="15" customHeight="1">
      <c r="A215" s="32">
        <v>296</v>
      </c>
      <c r="B215" s="389"/>
      <c r="C215" s="333" t="str">
        <f>+VLOOKUP(A215,bd_lista!$A$3:$C$590,3,FALSE)</f>
        <v>Univ. Indígena Bol. Comun. Intercult Prod. Apiaguaiki Tupa</v>
      </c>
      <c r="D215" s="386"/>
      <c r="E215" s="333" t="s">
        <v>1305</v>
      </c>
      <c r="F215" s="245">
        <f ca="1">+IFERROR(INDEX('Hoja de Trabajo para listado'!$A$155:$Z$1048576,MATCH($A215,'Hoja de Trabajo para listado'!$A$155:$A$1048576,0),MATCH((CUADRO!F$5&amp;$E215),'Hoja de Trabajo para listado'!$A$151:$Z$151,0)),0)+IFERROR(INDEX('Hoja de Trabajo para listado'!$AB$155:$BA$1048576,MATCH($A215,'Hoja de Trabajo para listado'!$AB$155:$AB$1048576,0),MATCH((CUADRO!F$5&amp;$E215),'Hoja de Trabajo para listado'!$AB$151:$BA$151,0)),0)+IFERROR(INDEX('Hoja de Trabajo para listado'!$BC$155:$CB$1048576,MATCH($A215,'Hoja de Trabajo para listado'!$BC$155:$BC$1048576,0),MATCH((CUADRO!F$5&amp;$E215),'Hoja de Trabajo para listado'!$BC$151:$CB$151,0)),0)+IFERROR(INDEX('Hoja de Trabajo para listado'!$DE$153:$DG$274,MATCH($A215,'Hoja de Trabajo para listado'!$DE$153:$DE$1048576,0),MATCH((CUADRO!F$5&amp;$E215),'Hoja de Trabajo para listado'!$DE$151:$DG$151,0)),0)+IFERROR(INDEX('Hoja de Trabajo para listado'!$CD$155:$DC$1048576,MATCH($A215,'Hoja de Trabajo para listado'!$CD$155:$CD$1048576,0),MATCH((CUADRO!F$5&amp;$E215),'Hoja de Trabajo para listado'!$CD$151:$DC$151,0)),0)</f>
        <v>0</v>
      </c>
      <c r="G215" s="245">
        <f ca="1">+IFERROR(INDEX('Hoja de Trabajo para listado'!$A$155:$Z$1048576,MATCH($A215,'Hoja de Trabajo para listado'!$A$155:$A$1048576,0),MATCH((CUADRO!G$5&amp;$E215),'Hoja de Trabajo para listado'!$A$151:$Z$151,0)),0)+IFERROR(INDEX('Hoja de Trabajo para listado'!$AB$155:$BA$1048576,MATCH($A215,'Hoja de Trabajo para listado'!$AB$155:$AB$1048576,0),MATCH((CUADRO!G$5&amp;$E215),'Hoja de Trabajo para listado'!$AB$151:$BA$151,0)),0)+IFERROR(INDEX('Hoja de Trabajo para listado'!$BC$155:$CB$1048576,MATCH($A215,'Hoja de Trabajo para listado'!$BC$155:$BC$1048576,0),MATCH((CUADRO!G$5&amp;$E215),'Hoja de Trabajo para listado'!$BC$151:$CB$151,0)),0)+IFERROR(INDEX('Hoja de Trabajo para listado'!$DE$153:$DG$274,MATCH($A215,'Hoja de Trabajo para listado'!$DE$153:$DE$1048576,0),MATCH((CUADRO!G$5&amp;$E215),'Hoja de Trabajo para listado'!$DE$151:$DG$151,0)),0)+IFERROR(INDEX('Hoja de Trabajo para listado'!$CD$155:$DC$1048576,MATCH($A215,'Hoja de Trabajo para listado'!$CD$155:$CD$1048576,0),MATCH((CUADRO!G$5&amp;$E215),'Hoja de Trabajo para listado'!$CD$151:$DC$151,0)),0)</f>
        <v>40011</v>
      </c>
      <c r="H215" s="245">
        <f ca="1">+IFERROR(INDEX('Hoja de Trabajo para listado'!$A$155:$Z$1048576,MATCH($A215,'Hoja de Trabajo para listado'!$A$155:$A$1048576,0),MATCH((CUADRO!H$5&amp;$E215),'Hoja de Trabajo para listado'!$A$151:$Z$151,0)),0)+IFERROR(INDEX('Hoja de Trabajo para listado'!$AB$155:$BA$1048576,MATCH($A215,'Hoja de Trabajo para listado'!$AB$155:$AB$1048576,0),MATCH((CUADRO!H$5&amp;$E215),'Hoja de Trabajo para listado'!$AB$151:$BA$151,0)),0)+IFERROR(INDEX('Hoja de Trabajo para listado'!$BC$155:$CB$1048576,MATCH($A215,'Hoja de Trabajo para listado'!$BC$155:$BC$1048576,0),MATCH((CUADRO!H$5&amp;$E215),'Hoja de Trabajo para listado'!$BC$151:$CB$151,0)),0)+IFERROR(INDEX('Hoja de Trabajo para listado'!$DE$153:$DG$274,MATCH($A215,'Hoja de Trabajo para listado'!$DE$153:$DE$1048576,0),MATCH((CUADRO!H$5&amp;$E215),'Hoja de Trabajo para listado'!$DE$151:$DG$151,0)),0)+IFERROR(INDEX('Hoja de Trabajo para listado'!$CD$155:$DC$1048576,MATCH($A215,'Hoja de Trabajo para listado'!$CD$155:$CD$1048576,0),MATCH((CUADRO!H$5&amp;$E215),'Hoja de Trabajo para listado'!$CD$151:$DC$151,0)),0)</f>
        <v>0</v>
      </c>
      <c r="I215" s="245">
        <f ca="1">+IFERROR(INDEX('Hoja de Trabajo para listado'!$A$155:$Z$1048576,MATCH($A215,'Hoja de Trabajo para listado'!$A$155:$A$1048576,0),MATCH((CUADRO!I$5&amp;$E215),'Hoja de Trabajo para listado'!$A$151:$Z$151,0)),0)+IFERROR(INDEX('Hoja de Trabajo para listado'!$AB$155:$BA$1048576,MATCH($A215,'Hoja de Trabajo para listado'!$AB$155:$AB$1048576,0),MATCH((CUADRO!I$5&amp;$E215),'Hoja de Trabajo para listado'!$AB$151:$BA$151,0)),0)+IFERROR(INDEX('Hoja de Trabajo para listado'!$BC$155:$CB$1048576,MATCH($A215,'Hoja de Trabajo para listado'!$BC$155:$BC$1048576,0),MATCH((CUADRO!I$5&amp;$E215),'Hoja de Trabajo para listado'!$BC$151:$CB$151,0)),0)+IFERROR(INDEX('Hoja de Trabajo para listado'!$DE$153:$DG$274,MATCH($A215,'Hoja de Trabajo para listado'!$DE$153:$DE$1048576,0),MATCH((CUADRO!I$5&amp;$E215),'Hoja de Trabajo para listado'!$DE$151:$DG$151,0)),0)+IFERROR(INDEX('Hoja de Trabajo para listado'!$CD$155:$DC$1048576,MATCH($A215,'Hoja de Trabajo para listado'!$CD$155:$CD$1048576,0),MATCH((CUADRO!I$5&amp;$E215),'Hoja de Trabajo para listado'!$CD$151:$DC$151,0)),0)</f>
        <v>0</v>
      </c>
      <c r="J215" s="245">
        <f ca="1">+IFERROR(INDEX('Hoja de Trabajo para listado'!$A$155:$Z$1048576,MATCH($A215,'Hoja de Trabajo para listado'!$A$155:$A$1048576,0),MATCH((CUADRO!J$5&amp;$E215),'Hoja de Trabajo para listado'!$A$151:$Z$151,0)),0)+IFERROR(INDEX('Hoja de Trabajo para listado'!$AB$155:$BA$1048576,MATCH($A215,'Hoja de Trabajo para listado'!$AB$155:$AB$1048576,0),MATCH((CUADRO!J$5&amp;$E215),'Hoja de Trabajo para listado'!$AB$151:$BA$151,0)),0)+IFERROR(INDEX('Hoja de Trabajo para listado'!$BC$155:$CB$1048576,MATCH($A215,'Hoja de Trabajo para listado'!$BC$155:$BC$1048576,0),MATCH((CUADRO!J$5&amp;$E215),'Hoja de Trabajo para listado'!$BC$151:$CB$151,0)),0)+IFERROR(INDEX('Hoja de Trabajo para listado'!$DE$153:$DG$274,MATCH($A215,'Hoja de Trabajo para listado'!$DE$153:$DE$1048576,0),MATCH((CUADRO!J$5&amp;$E215),'Hoja de Trabajo para listado'!$DE$151:$DG$151,0)),0)+IFERROR(INDEX('Hoja de Trabajo para listado'!$CD$155:$DC$1048576,MATCH($A215,'Hoja de Trabajo para listado'!$CD$155:$CD$1048576,0),MATCH((CUADRO!J$5&amp;$E215),'Hoja de Trabajo para listado'!$CD$151:$DC$151,0)),0)</f>
        <v>0</v>
      </c>
      <c r="K215" s="245">
        <f ca="1">+IFERROR(INDEX('Hoja de Trabajo para listado'!$A$155:$Z$1048576,MATCH($A215,'Hoja de Trabajo para listado'!$A$155:$A$1048576,0),MATCH((CUADRO!K$5&amp;$E215),'Hoja de Trabajo para listado'!$A$151:$Z$151,0)),0)+IFERROR(INDEX('Hoja de Trabajo para listado'!$AB$155:$BA$1048576,MATCH($A215,'Hoja de Trabajo para listado'!$AB$155:$AB$1048576,0),MATCH((CUADRO!K$5&amp;$E215),'Hoja de Trabajo para listado'!$AB$151:$BA$151,0)),0)+IFERROR(INDEX('Hoja de Trabajo para listado'!$BC$155:$CB$1048576,MATCH($A215,'Hoja de Trabajo para listado'!$BC$155:$BC$1048576,0),MATCH((CUADRO!K$5&amp;$E215),'Hoja de Trabajo para listado'!$BC$151:$CB$151,0)),0)+IFERROR(INDEX('Hoja de Trabajo para listado'!$DE$153:$DG$274,MATCH($A215,'Hoja de Trabajo para listado'!$DE$153:$DE$1048576,0),MATCH((CUADRO!K$5&amp;$E215),'Hoja de Trabajo para listado'!$DE$151:$DG$151,0)),0)+IFERROR(INDEX('Hoja de Trabajo para listado'!$CD$155:$DC$1048576,MATCH($A215,'Hoja de Trabajo para listado'!$CD$155:$CD$1048576,0),MATCH((CUADRO!K$5&amp;$E215),'Hoja de Trabajo para listado'!$CD$151:$DC$151,0)),0)</f>
        <v>0</v>
      </c>
      <c r="L215" s="245">
        <f ca="1">+IFERROR(INDEX('Hoja de Trabajo para listado'!$A$155:$Z$1048576,MATCH($A215,'Hoja de Trabajo para listado'!$A$155:$A$1048576,0),MATCH((CUADRO!L$5&amp;$E215),'Hoja de Trabajo para listado'!$A$151:$Z$151,0)),0)+IFERROR(INDEX('Hoja de Trabajo para listado'!$AB$155:$BA$1048576,MATCH($A215,'Hoja de Trabajo para listado'!$AB$155:$AB$1048576,0),MATCH((CUADRO!L$5&amp;$E215),'Hoja de Trabajo para listado'!$AB$151:$BA$151,0)),0)+IFERROR(INDEX('Hoja de Trabajo para listado'!$BC$155:$CB$1048576,MATCH($A215,'Hoja de Trabajo para listado'!$BC$155:$BC$1048576,0),MATCH((CUADRO!L$5&amp;$E215),'Hoja de Trabajo para listado'!$BC$151:$CB$151,0)),0)+IFERROR(INDEX('Hoja de Trabajo para listado'!$DE$153:$DG$274,MATCH($A215,'Hoja de Trabajo para listado'!$DE$153:$DE$1048576,0),MATCH((CUADRO!L$5&amp;$E215),'Hoja de Trabajo para listado'!$DE$151:$DG$151,0)),0)+IFERROR(INDEX('Hoja de Trabajo para listado'!$CD$155:$DC$1048576,MATCH($A215,'Hoja de Trabajo para listado'!$CD$155:$CD$1048576,0),MATCH((CUADRO!L$5&amp;$E215),'Hoja de Trabajo para listado'!$CD$151:$DC$151,0)),0)</f>
        <v>0</v>
      </c>
      <c r="M215" s="245">
        <f ca="1">+IFERROR(INDEX('Hoja de Trabajo para listado'!$A$155:$Z$1048576,MATCH($A215,'Hoja de Trabajo para listado'!$A$155:$A$1048576,0),MATCH((CUADRO!M$5&amp;$E215),'Hoja de Trabajo para listado'!$A$151:$Z$151,0)),0)+IFERROR(INDEX('Hoja de Trabajo para listado'!$AB$155:$BA$1048576,MATCH($A215,'Hoja de Trabajo para listado'!$AB$155:$AB$1048576,0),MATCH((CUADRO!M$5&amp;$E215),'Hoja de Trabajo para listado'!$AB$151:$BA$151,0)),0)+IFERROR(INDEX('Hoja de Trabajo para listado'!$BC$155:$CB$1048576,MATCH($A215,'Hoja de Trabajo para listado'!$BC$155:$BC$1048576,0),MATCH((CUADRO!M$5&amp;$E215),'Hoja de Trabajo para listado'!$BC$151:$CB$151,0)),0)+IFERROR(INDEX('Hoja de Trabajo para listado'!$DE$153:$DG$274,MATCH($A215,'Hoja de Trabajo para listado'!$DE$153:$DE$1048576,0),MATCH((CUADRO!M$5&amp;$E215),'Hoja de Trabajo para listado'!$DE$151:$DG$151,0)),0)+IFERROR(INDEX('Hoja de Trabajo para listado'!$CD$155:$DC$1048576,MATCH($A215,'Hoja de Trabajo para listado'!$CD$155:$CD$1048576,0),MATCH((CUADRO!M$5&amp;$E215),'Hoja de Trabajo para listado'!$CD$151:$DC$151,0)),0)</f>
        <v>0</v>
      </c>
      <c r="N215" s="245">
        <f ca="1">+IFERROR(INDEX('Hoja de Trabajo para listado'!$A$155:$Z$1048576,MATCH($A215,'Hoja de Trabajo para listado'!$A$155:$A$1048576,0),MATCH((CUADRO!N$5&amp;$E215),'Hoja de Trabajo para listado'!$A$151:$Z$151,0)),0)+IFERROR(INDEX('Hoja de Trabajo para listado'!$AB$155:$BA$1048576,MATCH($A215,'Hoja de Trabajo para listado'!$AB$155:$AB$1048576,0),MATCH((CUADRO!N$5&amp;$E215),'Hoja de Trabajo para listado'!$AB$151:$BA$151,0)),0)+IFERROR(INDEX('Hoja de Trabajo para listado'!$BC$155:$CB$1048576,MATCH($A215,'Hoja de Trabajo para listado'!$BC$155:$BC$1048576,0),MATCH((CUADRO!N$5&amp;$E215),'Hoja de Trabajo para listado'!$BC$151:$CB$151,0)),0)+IFERROR(INDEX('Hoja de Trabajo para listado'!$DE$153:$DG$274,MATCH($A215,'Hoja de Trabajo para listado'!$DE$153:$DE$1048576,0),MATCH((CUADRO!N$5&amp;$E215),'Hoja de Trabajo para listado'!$DE$151:$DG$151,0)),0)+IFERROR(INDEX('Hoja de Trabajo para listado'!$CD$155:$DC$1048576,MATCH($A215,'Hoja de Trabajo para listado'!$CD$155:$CD$1048576,0),MATCH((CUADRO!N$5&amp;$E215),'Hoja de Trabajo para listado'!$CD$151:$DC$151,0)),0)</f>
        <v>0</v>
      </c>
      <c r="O215" s="245">
        <f ca="1">+IFERROR(INDEX('Hoja de Trabajo para listado'!$A$155:$Z$1048576,MATCH($A215,'Hoja de Trabajo para listado'!$A$155:$A$1048576,0),MATCH((CUADRO!O$5&amp;$E215),'Hoja de Trabajo para listado'!$A$151:$Z$151,0)),0)+IFERROR(INDEX('Hoja de Trabajo para listado'!$AB$155:$BA$1048576,MATCH($A215,'Hoja de Trabajo para listado'!$AB$155:$AB$1048576,0),MATCH((CUADRO!O$5&amp;$E215),'Hoja de Trabajo para listado'!$AB$151:$BA$151,0)),0)+IFERROR(INDEX('Hoja de Trabajo para listado'!$BC$155:$CB$1048576,MATCH($A215,'Hoja de Trabajo para listado'!$BC$155:$BC$1048576,0),MATCH((CUADRO!O$5&amp;$E215),'Hoja de Trabajo para listado'!$BC$151:$CB$151,0)),0)+IFERROR(INDEX('Hoja de Trabajo para listado'!$DE$153:$DG$274,MATCH($A215,'Hoja de Trabajo para listado'!$DE$153:$DE$1048576,0),MATCH((CUADRO!O$5&amp;$E215),'Hoja de Trabajo para listado'!$DE$151:$DG$151,0)),0)+IFERROR(INDEX('Hoja de Trabajo para listado'!$CD$155:$DC$1048576,MATCH($A215,'Hoja de Trabajo para listado'!$CD$155:$CD$1048576,0),MATCH((CUADRO!O$5&amp;$E215),'Hoja de Trabajo para listado'!$CD$151:$DC$151,0)),0)</f>
        <v>0</v>
      </c>
      <c r="P215" s="245">
        <f ca="1">+IFERROR(INDEX('Hoja de Trabajo para listado'!$A$155:$Z$1048576,MATCH($A215,'Hoja de Trabajo para listado'!$A$155:$A$1048576,0),MATCH((CUADRO!P$5&amp;$E215),'Hoja de Trabajo para listado'!$A$151:$Z$151,0)),0)+IFERROR(INDEX('Hoja de Trabajo para listado'!$AB$155:$BA$1048576,MATCH($A215,'Hoja de Trabajo para listado'!$AB$155:$AB$1048576,0),MATCH((CUADRO!P$5&amp;$E215),'Hoja de Trabajo para listado'!$AB$151:$BA$151,0)),0)+IFERROR(INDEX('Hoja de Trabajo para listado'!$BC$155:$CB$1048576,MATCH($A215,'Hoja de Trabajo para listado'!$BC$155:$BC$1048576,0),MATCH((CUADRO!P$5&amp;$E215),'Hoja de Trabajo para listado'!$BC$151:$CB$151,0)),0)+IFERROR(INDEX('Hoja de Trabajo para listado'!$DE$153:$DG$274,MATCH($A215,'Hoja de Trabajo para listado'!$DE$153:$DE$1048576,0),MATCH((CUADRO!P$5&amp;$E215),'Hoja de Trabajo para listado'!$DE$151:$DG$151,0)),0)+IFERROR(INDEX('Hoja de Trabajo para listado'!$CD$155:$DC$1048576,MATCH($A215,'Hoja de Trabajo para listado'!$CD$155:$CD$1048576,0),MATCH((CUADRO!P$5&amp;$E215),'Hoja de Trabajo para listado'!$CD$151:$DC$151,0)),0)</f>
        <v>0</v>
      </c>
      <c r="Q215" s="245">
        <f ca="1">+IFERROR(INDEX('Hoja de Trabajo para listado'!$A$155:$Z$1048576,MATCH($A215,'Hoja de Trabajo para listado'!$A$155:$A$1048576,0),MATCH((CUADRO!Q$5&amp;$E215),'Hoja de Trabajo para listado'!$A$151:$Z$151,0)),0)+IFERROR(INDEX('Hoja de Trabajo para listado'!$AB$155:$BA$1048576,MATCH($A215,'Hoja de Trabajo para listado'!$AB$155:$AB$1048576,0),MATCH((CUADRO!Q$5&amp;$E215),'Hoja de Trabajo para listado'!$AB$151:$BA$151,0)),0)+IFERROR(INDEX('Hoja de Trabajo para listado'!$BC$155:$CB$1048576,MATCH($A215,'Hoja de Trabajo para listado'!$BC$155:$BC$1048576,0),MATCH((CUADRO!Q$5&amp;$E215),'Hoja de Trabajo para listado'!$BC$151:$CB$151,0)),0)+IFERROR(INDEX('Hoja de Trabajo para listado'!$DE$153:$DG$274,MATCH($A215,'Hoja de Trabajo para listado'!$DE$153:$DE$1048576,0),MATCH((CUADRO!Q$5&amp;$E215),'Hoja de Trabajo para listado'!$DE$151:$DG$151,0)),0)+IFERROR(INDEX('Hoja de Trabajo para listado'!$CD$155:$DC$1048576,MATCH($A215,'Hoja de Trabajo para listado'!$CD$155:$CD$1048576,0),MATCH((CUADRO!Q$5&amp;$E215),'Hoja de Trabajo para listado'!$CD$151:$DC$151,0)),0)</f>
        <v>0</v>
      </c>
      <c r="R215" s="245">
        <f t="shared" ca="1" si="9"/>
        <v>40011</v>
      </c>
      <c r="S215" s="245">
        <f ca="1">+R214+R215</f>
        <v>40011</v>
      </c>
      <c r="T215" s="243">
        <f ca="1">+S215</f>
        <v>40011</v>
      </c>
      <c r="U215" s="242">
        <f t="shared" si="10"/>
        <v>2</v>
      </c>
      <c r="V215" s="333" t="str">
        <f>+VLOOKUP(A215,bd_lista!$A$3:$E$590,5,FALSE)</f>
        <v>Instituciones Descentralizadas</v>
      </c>
      <c r="W215" s="384"/>
      <c r="X215" s="242">
        <f>+VLOOKUP(A215,[3]Sheet1!$A$13:$D$744,4,FALSE)</f>
        <v>16</v>
      </c>
      <c r="Y215" s="242" t="str">
        <f>+VLOOKUP(X215,bd_lista!$A$3:$C$590,3,FALSE)</f>
        <v>Ministerio de Educación</v>
      </c>
      <c r="Z215" s="292"/>
      <c r="AA215" s="320"/>
    </row>
    <row r="216" spans="1:27" ht="15" hidden="1" customHeight="1">
      <c r="A216" s="32">
        <v>298</v>
      </c>
      <c r="B216" s="388">
        <f>+A216</f>
        <v>298</v>
      </c>
      <c r="C216" s="247" t="str">
        <f>+VLOOKUP(A216,bd_lista!$A$3:$C$590,3,FALSE)</f>
        <v>Servicio Departamental de Riego - Chuquisaca</v>
      </c>
      <c r="D216" s="385" t="str">
        <f>+C216</f>
        <v>Servicio Departamental de Riego - Chuquisaca</v>
      </c>
      <c r="E216" s="247" t="s">
        <v>1304</v>
      </c>
      <c r="F216" s="243">
        <f ca="1">+IFERROR(INDEX('Hoja de Trabajo para listado'!$A$155:$Z$1048576,MATCH($A216,'Hoja de Trabajo para listado'!$A$155:$A$1048576,0),MATCH((CUADRO!F$5&amp;$E216),'Hoja de Trabajo para listado'!$A$151:$Z$151,0)),0)+IFERROR(INDEX('Hoja de Trabajo para listado'!$AB$155:$BA$1048576,MATCH($A216,'Hoja de Trabajo para listado'!$AB$155:$AB$1048576,0),MATCH((CUADRO!F$5&amp;$E216),'Hoja de Trabajo para listado'!$AB$151:$BA$151,0)),0)+IFERROR(INDEX('Hoja de Trabajo para listado'!$BC$155:$CB$1048576,MATCH($A216,'Hoja de Trabajo para listado'!$BC$155:$BC$1048576,0),MATCH((CUADRO!F$5&amp;$E216),'Hoja de Trabajo para listado'!$BC$151:$CB$151,0)),0)+IFERROR(INDEX('Hoja de Trabajo para listado'!$DE$153:$DG$274,MATCH($A216,'Hoja de Trabajo para listado'!$DE$153:$DE$1048576,0),MATCH((CUADRO!F$5&amp;$E216),'Hoja de Trabajo para listado'!$DE$151:$DG$151,0)),0)+IFERROR(INDEX('Hoja de Trabajo para listado'!$CD$155:$DC$1048576,MATCH($A216,'Hoja de Trabajo para listado'!$CD$155:$CD$1048576,0),MATCH((CUADRO!F$5&amp;$E216),'Hoja de Trabajo para listado'!$CD$151:$DC$151,0)),0)</f>
        <v>0</v>
      </c>
      <c r="G216" s="243">
        <f ca="1">+IFERROR(INDEX('Hoja de Trabajo para listado'!$A$155:$Z$1048576,MATCH($A216,'Hoja de Trabajo para listado'!$A$155:$A$1048576,0),MATCH((CUADRO!G$5&amp;$E216),'Hoja de Trabajo para listado'!$A$151:$Z$151,0)),0)+IFERROR(INDEX('Hoja de Trabajo para listado'!$AB$155:$BA$1048576,MATCH($A216,'Hoja de Trabajo para listado'!$AB$155:$AB$1048576,0),MATCH((CUADRO!G$5&amp;$E216),'Hoja de Trabajo para listado'!$AB$151:$BA$151,0)),0)+IFERROR(INDEX('Hoja de Trabajo para listado'!$BC$155:$CB$1048576,MATCH($A216,'Hoja de Trabajo para listado'!$BC$155:$BC$1048576,0),MATCH((CUADRO!G$5&amp;$E216),'Hoja de Trabajo para listado'!$BC$151:$CB$151,0)),0)+IFERROR(INDEX('Hoja de Trabajo para listado'!$DE$153:$DG$274,MATCH($A216,'Hoja de Trabajo para listado'!$DE$153:$DE$1048576,0),MATCH((CUADRO!G$5&amp;$E216),'Hoja de Trabajo para listado'!$DE$151:$DG$151,0)),0)+IFERROR(INDEX('Hoja de Trabajo para listado'!$CD$155:$DC$1048576,MATCH($A216,'Hoja de Trabajo para listado'!$CD$155:$CD$1048576,0),MATCH((CUADRO!G$5&amp;$E216),'Hoja de Trabajo para listado'!$CD$151:$DC$151,0)),0)</f>
        <v>0</v>
      </c>
      <c r="H216" s="243">
        <f ca="1">+IFERROR(INDEX('Hoja de Trabajo para listado'!$A$155:$Z$1048576,MATCH($A216,'Hoja de Trabajo para listado'!$A$155:$A$1048576,0),MATCH((CUADRO!H$5&amp;$E216),'Hoja de Trabajo para listado'!$A$151:$Z$151,0)),0)+IFERROR(INDEX('Hoja de Trabajo para listado'!$AB$155:$BA$1048576,MATCH($A216,'Hoja de Trabajo para listado'!$AB$155:$AB$1048576,0),MATCH((CUADRO!H$5&amp;$E216),'Hoja de Trabajo para listado'!$AB$151:$BA$151,0)),0)+IFERROR(INDEX('Hoja de Trabajo para listado'!$BC$155:$CB$1048576,MATCH($A216,'Hoja de Trabajo para listado'!$BC$155:$BC$1048576,0),MATCH((CUADRO!H$5&amp;$E216),'Hoja de Trabajo para listado'!$BC$151:$CB$151,0)),0)+IFERROR(INDEX('Hoja de Trabajo para listado'!$DE$153:$DG$274,MATCH($A216,'Hoja de Trabajo para listado'!$DE$153:$DE$1048576,0),MATCH((CUADRO!H$5&amp;$E216),'Hoja de Trabajo para listado'!$DE$151:$DG$151,0)),0)+IFERROR(INDEX('Hoja de Trabajo para listado'!$CD$155:$DC$1048576,MATCH($A216,'Hoja de Trabajo para listado'!$CD$155:$CD$1048576,0),MATCH((CUADRO!H$5&amp;$E216),'Hoja de Trabajo para listado'!$CD$151:$DC$151,0)),0)</f>
        <v>0</v>
      </c>
      <c r="I216" s="243">
        <f ca="1">+IFERROR(INDEX('Hoja de Trabajo para listado'!$A$155:$Z$1048576,MATCH($A216,'Hoja de Trabajo para listado'!$A$155:$A$1048576,0),MATCH((CUADRO!I$5&amp;$E216),'Hoja de Trabajo para listado'!$A$151:$Z$151,0)),0)+IFERROR(INDEX('Hoja de Trabajo para listado'!$AB$155:$BA$1048576,MATCH($A216,'Hoja de Trabajo para listado'!$AB$155:$AB$1048576,0),MATCH((CUADRO!I$5&amp;$E216),'Hoja de Trabajo para listado'!$AB$151:$BA$151,0)),0)+IFERROR(INDEX('Hoja de Trabajo para listado'!$BC$155:$CB$1048576,MATCH($A216,'Hoja de Trabajo para listado'!$BC$155:$BC$1048576,0),MATCH((CUADRO!I$5&amp;$E216),'Hoja de Trabajo para listado'!$BC$151:$CB$151,0)),0)+IFERROR(INDEX('Hoja de Trabajo para listado'!$DE$153:$DG$274,MATCH($A216,'Hoja de Trabajo para listado'!$DE$153:$DE$1048576,0),MATCH((CUADRO!I$5&amp;$E216),'Hoja de Trabajo para listado'!$DE$151:$DG$151,0)),0)+IFERROR(INDEX('Hoja de Trabajo para listado'!$CD$155:$DC$1048576,MATCH($A216,'Hoja de Trabajo para listado'!$CD$155:$CD$1048576,0),MATCH((CUADRO!I$5&amp;$E216),'Hoja de Trabajo para listado'!$CD$151:$DC$151,0)),0)</f>
        <v>0</v>
      </c>
      <c r="J216" s="243">
        <f ca="1">+IFERROR(INDEX('Hoja de Trabajo para listado'!$A$155:$Z$1048576,MATCH($A216,'Hoja de Trabajo para listado'!$A$155:$A$1048576,0),MATCH((CUADRO!J$5&amp;$E216),'Hoja de Trabajo para listado'!$A$151:$Z$151,0)),0)+IFERROR(INDEX('Hoja de Trabajo para listado'!$AB$155:$BA$1048576,MATCH($A216,'Hoja de Trabajo para listado'!$AB$155:$AB$1048576,0),MATCH((CUADRO!J$5&amp;$E216),'Hoja de Trabajo para listado'!$AB$151:$BA$151,0)),0)+IFERROR(INDEX('Hoja de Trabajo para listado'!$BC$155:$CB$1048576,MATCH($A216,'Hoja de Trabajo para listado'!$BC$155:$BC$1048576,0),MATCH((CUADRO!J$5&amp;$E216),'Hoja de Trabajo para listado'!$BC$151:$CB$151,0)),0)+IFERROR(INDEX('Hoja de Trabajo para listado'!$DE$153:$DG$274,MATCH($A216,'Hoja de Trabajo para listado'!$DE$153:$DE$1048576,0),MATCH((CUADRO!J$5&amp;$E216),'Hoja de Trabajo para listado'!$DE$151:$DG$151,0)),0)+IFERROR(INDEX('Hoja de Trabajo para listado'!$CD$155:$DC$1048576,MATCH($A216,'Hoja de Trabajo para listado'!$CD$155:$CD$1048576,0),MATCH((CUADRO!J$5&amp;$E216),'Hoja de Trabajo para listado'!$CD$151:$DC$151,0)),0)</f>
        <v>0</v>
      </c>
      <c r="K216" s="243">
        <f ca="1">+IFERROR(INDEX('Hoja de Trabajo para listado'!$A$155:$Z$1048576,MATCH($A216,'Hoja de Trabajo para listado'!$A$155:$A$1048576,0),MATCH((CUADRO!K$5&amp;$E216),'Hoja de Trabajo para listado'!$A$151:$Z$151,0)),0)+IFERROR(INDEX('Hoja de Trabajo para listado'!$AB$155:$BA$1048576,MATCH($A216,'Hoja de Trabajo para listado'!$AB$155:$AB$1048576,0),MATCH((CUADRO!K$5&amp;$E216),'Hoja de Trabajo para listado'!$AB$151:$BA$151,0)),0)+IFERROR(INDEX('Hoja de Trabajo para listado'!$BC$155:$CB$1048576,MATCH($A216,'Hoja de Trabajo para listado'!$BC$155:$BC$1048576,0),MATCH((CUADRO!K$5&amp;$E216),'Hoja de Trabajo para listado'!$BC$151:$CB$151,0)),0)+IFERROR(INDEX('Hoja de Trabajo para listado'!$DE$153:$DG$274,MATCH($A216,'Hoja de Trabajo para listado'!$DE$153:$DE$1048576,0),MATCH((CUADRO!K$5&amp;$E216),'Hoja de Trabajo para listado'!$DE$151:$DG$151,0)),0)+IFERROR(INDEX('Hoja de Trabajo para listado'!$CD$155:$DC$1048576,MATCH($A216,'Hoja de Trabajo para listado'!$CD$155:$CD$1048576,0),MATCH((CUADRO!K$5&amp;$E216),'Hoja de Trabajo para listado'!$CD$151:$DC$151,0)),0)</f>
        <v>0</v>
      </c>
      <c r="L216" s="243">
        <f ca="1">+IFERROR(INDEX('Hoja de Trabajo para listado'!$A$155:$Z$1048576,MATCH($A216,'Hoja de Trabajo para listado'!$A$155:$A$1048576,0),MATCH((CUADRO!L$5&amp;$E216),'Hoja de Trabajo para listado'!$A$151:$Z$151,0)),0)+IFERROR(INDEX('Hoja de Trabajo para listado'!$AB$155:$BA$1048576,MATCH($A216,'Hoja de Trabajo para listado'!$AB$155:$AB$1048576,0),MATCH((CUADRO!L$5&amp;$E216),'Hoja de Trabajo para listado'!$AB$151:$BA$151,0)),0)+IFERROR(INDEX('Hoja de Trabajo para listado'!$BC$155:$CB$1048576,MATCH($A216,'Hoja de Trabajo para listado'!$BC$155:$BC$1048576,0),MATCH((CUADRO!L$5&amp;$E216),'Hoja de Trabajo para listado'!$BC$151:$CB$151,0)),0)+IFERROR(INDEX('Hoja de Trabajo para listado'!$DE$153:$DG$274,MATCH($A216,'Hoja de Trabajo para listado'!$DE$153:$DE$1048576,0),MATCH((CUADRO!L$5&amp;$E216),'Hoja de Trabajo para listado'!$DE$151:$DG$151,0)),0)+IFERROR(INDEX('Hoja de Trabajo para listado'!$CD$155:$DC$1048576,MATCH($A216,'Hoja de Trabajo para listado'!$CD$155:$CD$1048576,0),MATCH((CUADRO!L$5&amp;$E216),'Hoja de Trabajo para listado'!$CD$151:$DC$151,0)),0)</f>
        <v>0</v>
      </c>
      <c r="M216" s="243">
        <f ca="1">+IFERROR(INDEX('Hoja de Trabajo para listado'!$A$155:$Z$1048576,MATCH($A216,'Hoja de Trabajo para listado'!$A$155:$A$1048576,0),MATCH((CUADRO!M$5&amp;$E216),'Hoja de Trabajo para listado'!$A$151:$Z$151,0)),0)+IFERROR(INDEX('Hoja de Trabajo para listado'!$AB$155:$BA$1048576,MATCH($A216,'Hoja de Trabajo para listado'!$AB$155:$AB$1048576,0),MATCH((CUADRO!M$5&amp;$E216),'Hoja de Trabajo para listado'!$AB$151:$BA$151,0)),0)+IFERROR(INDEX('Hoja de Trabajo para listado'!$BC$155:$CB$1048576,MATCH($A216,'Hoja de Trabajo para listado'!$BC$155:$BC$1048576,0),MATCH((CUADRO!M$5&amp;$E216),'Hoja de Trabajo para listado'!$BC$151:$CB$151,0)),0)+IFERROR(INDEX('Hoja de Trabajo para listado'!$DE$153:$DG$274,MATCH($A216,'Hoja de Trabajo para listado'!$DE$153:$DE$1048576,0),MATCH((CUADRO!M$5&amp;$E216),'Hoja de Trabajo para listado'!$DE$151:$DG$151,0)),0)+IFERROR(INDEX('Hoja de Trabajo para listado'!$CD$155:$DC$1048576,MATCH($A216,'Hoja de Trabajo para listado'!$CD$155:$CD$1048576,0),MATCH((CUADRO!M$5&amp;$E216),'Hoja de Trabajo para listado'!$CD$151:$DC$151,0)),0)</f>
        <v>0</v>
      </c>
      <c r="N216" s="243">
        <f ca="1">+IFERROR(INDEX('Hoja de Trabajo para listado'!$A$155:$Z$1048576,MATCH($A216,'Hoja de Trabajo para listado'!$A$155:$A$1048576,0),MATCH((CUADRO!N$5&amp;$E216),'Hoja de Trabajo para listado'!$A$151:$Z$151,0)),0)+IFERROR(INDEX('Hoja de Trabajo para listado'!$AB$155:$BA$1048576,MATCH($A216,'Hoja de Trabajo para listado'!$AB$155:$AB$1048576,0),MATCH((CUADRO!N$5&amp;$E216),'Hoja de Trabajo para listado'!$AB$151:$BA$151,0)),0)+IFERROR(INDEX('Hoja de Trabajo para listado'!$BC$155:$CB$1048576,MATCH($A216,'Hoja de Trabajo para listado'!$BC$155:$BC$1048576,0),MATCH((CUADRO!N$5&amp;$E216),'Hoja de Trabajo para listado'!$BC$151:$CB$151,0)),0)+IFERROR(INDEX('Hoja de Trabajo para listado'!$DE$153:$DG$274,MATCH($A216,'Hoja de Trabajo para listado'!$DE$153:$DE$1048576,0),MATCH((CUADRO!N$5&amp;$E216),'Hoja de Trabajo para listado'!$DE$151:$DG$151,0)),0)+IFERROR(INDEX('Hoja de Trabajo para listado'!$CD$155:$DC$1048576,MATCH($A216,'Hoja de Trabajo para listado'!$CD$155:$CD$1048576,0),MATCH((CUADRO!N$5&amp;$E216),'Hoja de Trabajo para listado'!$CD$151:$DC$151,0)),0)</f>
        <v>0</v>
      </c>
      <c r="O216" s="243">
        <f ca="1">+IFERROR(INDEX('Hoja de Trabajo para listado'!$A$155:$Z$1048576,MATCH($A216,'Hoja de Trabajo para listado'!$A$155:$A$1048576,0),MATCH((CUADRO!O$5&amp;$E216),'Hoja de Trabajo para listado'!$A$151:$Z$151,0)),0)+IFERROR(INDEX('Hoja de Trabajo para listado'!$AB$155:$BA$1048576,MATCH($A216,'Hoja de Trabajo para listado'!$AB$155:$AB$1048576,0),MATCH((CUADRO!O$5&amp;$E216),'Hoja de Trabajo para listado'!$AB$151:$BA$151,0)),0)+IFERROR(INDEX('Hoja de Trabajo para listado'!$BC$155:$CB$1048576,MATCH($A216,'Hoja de Trabajo para listado'!$BC$155:$BC$1048576,0),MATCH((CUADRO!O$5&amp;$E216),'Hoja de Trabajo para listado'!$BC$151:$CB$151,0)),0)+IFERROR(INDEX('Hoja de Trabajo para listado'!$DE$153:$DG$274,MATCH($A216,'Hoja de Trabajo para listado'!$DE$153:$DE$1048576,0),MATCH((CUADRO!O$5&amp;$E216),'Hoja de Trabajo para listado'!$DE$151:$DG$151,0)),0)+IFERROR(INDEX('Hoja de Trabajo para listado'!$CD$155:$DC$1048576,MATCH($A216,'Hoja de Trabajo para listado'!$CD$155:$CD$1048576,0),MATCH((CUADRO!O$5&amp;$E216),'Hoja de Trabajo para listado'!$CD$151:$DC$151,0)),0)</f>
        <v>0</v>
      </c>
      <c r="P216" s="243">
        <f ca="1">+IFERROR(INDEX('Hoja de Trabajo para listado'!$A$155:$Z$1048576,MATCH($A216,'Hoja de Trabajo para listado'!$A$155:$A$1048576,0),MATCH((CUADRO!P$5&amp;$E216),'Hoja de Trabajo para listado'!$A$151:$Z$151,0)),0)+IFERROR(INDEX('Hoja de Trabajo para listado'!$AB$155:$BA$1048576,MATCH($A216,'Hoja de Trabajo para listado'!$AB$155:$AB$1048576,0),MATCH((CUADRO!P$5&amp;$E216),'Hoja de Trabajo para listado'!$AB$151:$BA$151,0)),0)+IFERROR(INDEX('Hoja de Trabajo para listado'!$BC$155:$CB$1048576,MATCH($A216,'Hoja de Trabajo para listado'!$BC$155:$BC$1048576,0),MATCH((CUADRO!P$5&amp;$E216),'Hoja de Trabajo para listado'!$BC$151:$CB$151,0)),0)+IFERROR(INDEX('Hoja de Trabajo para listado'!$DE$153:$DG$274,MATCH($A216,'Hoja de Trabajo para listado'!$DE$153:$DE$1048576,0),MATCH((CUADRO!P$5&amp;$E216),'Hoja de Trabajo para listado'!$DE$151:$DG$151,0)),0)+IFERROR(INDEX('Hoja de Trabajo para listado'!$CD$155:$DC$1048576,MATCH($A216,'Hoja de Trabajo para listado'!$CD$155:$CD$1048576,0),MATCH((CUADRO!P$5&amp;$E216),'Hoja de Trabajo para listado'!$CD$151:$DC$151,0)),0)</f>
        <v>0</v>
      </c>
      <c r="Q216" s="243">
        <f ca="1">+IFERROR(INDEX('Hoja de Trabajo para listado'!$A$155:$Z$1048576,MATCH($A216,'Hoja de Trabajo para listado'!$A$155:$A$1048576,0),MATCH((CUADRO!Q$5&amp;$E216),'Hoja de Trabajo para listado'!$A$151:$Z$151,0)),0)+IFERROR(INDEX('Hoja de Trabajo para listado'!$AB$155:$BA$1048576,MATCH($A216,'Hoja de Trabajo para listado'!$AB$155:$AB$1048576,0),MATCH((CUADRO!Q$5&amp;$E216),'Hoja de Trabajo para listado'!$AB$151:$BA$151,0)),0)+IFERROR(INDEX('Hoja de Trabajo para listado'!$BC$155:$CB$1048576,MATCH($A216,'Hoja de Trabajo para listado'!$BC$155:$BC$1048576,0),MATCH((CUADRO!Q$5&amp;$E216),'Hoja de Trabajo para listado'!$BC$151:$CB$151,0)),0)+IFERROR(INDEX('Hoja de Trabajo para listado'!$DE$153:$DG$274,MATCH($A216,'Hoja de Trabajo para listado'!$DE$153:$DE$1048576,0),MATCH((CUADRO!Q$5&amp;$E216),'Hoja de Trabajo para listado'!$DE$151:$DG$151,0)),0)+IFERROR(INDEX('Hoja de Trabajo para listado'!$CD$155:$DC$1048576,MATCH($A216,'Hoja de Trabajo para listado'!$CD$155:$CD$1048576,0),MATCH((CUADRO!Q$5&amp;$E216),'Hoja de Trabajo para listado'!$CD$151:$DC$151,0)),0)</f>
        <v>0</v>
      </c>
      <c r="R216" s="243">
        <f t="shared" ca="1" si="9"/>
        <v>0</v>
      </c>
      <c r="S216" s="243"/>
      <c r="T216" s="243">
        <f ca="1">+T217</f>
        <v>0</v>
      </c>
      <c r="U216" s="242">
        <f t="shared" si="10"/>
        <v>1</v>
      </c>
      <c r="V216" s="333" t="str">
        <f>+VLOOKUP(A216,bd_lista!$A$3:$E$590,5,FALSE)</f>
        <v>Instituciones Descentralizadas</v>
      </c>
      <c r="W216" s="383" t="str">
        <f>+V216</f>
        <v>Instituciones Descentralizadas</v>
      </c>
      <c r="X216" s="242">
        <f>+VLOOKUP(A216,[3]Sheet1!$A$13:$D$744,4,FALSE)</f>
        <v>86</v>
      </c>
      <c r="Y216" s="242" t="str">
        <f>+VLOOKUP(X216,bd_lista!$A$3:$C$590,3,FALSE)</f>
        <v>Ministerio de Medio Ambiente y Agua</v>
      </c>
      <c r="Z216" s="294">
        <f>+X216</f>
        <v>86</v>
      </c>
      <c r="AA216" s="295" t="str">
        <f>+Y216</f>
        <v>Ministerio de Medio Ambiente y Agua</v>
      </c>
    </row>
    <row r="217" spans="1:27" ht="15" hidden="1" customHeight="1">
      <c r="A217" s="32">
        <v>298</v>
      </c>
      <c r="B217" s="389"/>
      <c r="C217" s="333" t="str">
        <f>+VLOOKUP(A217,bd_lista!$A$3:$C$590,3,FALSE)</f>
        <v>Servicio Departamental de Riego - Chuquisaca</v>
      </c>
      <c r="D217" s="386"/>
      <c r="E217" s="333" t="s">
        <v>1305</v>
      </c>
      <c r="F217" s="245">
        <f ca="1">+IFERROR(INDEX('Hoja de Trabajo para listado'!$A$155:$Z$1048576,MATCH($A217,'Hoja de Trabajo para listado'!$A$155:$A$1048576,0),MATCH((CUADRO!F$5&amp;$E217),'Hoja de Trabajo para listado'!$A$151:$Z$151,0)),0)+IFERROR(INDEX('Hoja de Trabajo para listado'!$AB$155:$BA$1048576,MATCH($A217,'Hoja de Trabajo para listado'!$AB$155:$AB$1048576,0),MATCH((CUADRO!F$5&amp;$E217),'Hoja de Trabajo para listado'!$AB$151:$BA$151,0)),0)+IFERROR(INDEX('Hoja de Trabajo para listado'!$BC$155:$CB$1048576,MATCH($A217,'Hoja de Trabajo para listado'!$BC$155:$BC$1048576,0),MATCH((CUADRO!F$5&amp;$E217),'Hoja de Trabajo para listado'!$BC$151:$CB$151,0)),0)+IFERROR(INDEX('Hoja de Trabajo para listado'!$DE$153:$DG$274,MATCH($A217,'Hoja de Trabajo para listado'!$DE$153:$DE$1048576,0),MATCH((CUADRO!F$5&amp;$E217),'Hoja de Trabajo para listado'!$DE$151:$DG$151,0)),0)+IFERROR(INDEX('Hoja de Trabajo para listado'!$CD$155:$DC$1048576,MATCH($A217,'Hoja de Trabajo para listado'!$CD$155:$CD$1048576,0),MATCH((CUADRO!F$5&amp;$E217),'Hoja de Trabajo para listado'!$CD$151:$DC$151,0)),0)</f>
        <v>0</v>
      </c>
      <c r="G217" s="245">
        <f ca="1">+IFERROR(INDEX('Hoja de Trabajo para listado'!$A$155:$Z$1048576,MATCH($A217,'Hoja de Trabajo para listado'!$A$155:$A$1048576,0),MATCH((CUADRO!G$5&amp;$E217),'Hoja de Trabajo para listado'!$A$151:$Z$151,0)),0)+IFERROR(INDEX('Hoja de Trabajo para listado'!$AB$155:$BA$1048576,MATCH($A217,'Hoja de Trabajo para listado'!$AB$155:$AB$1048576,0),MATCH((CUADRO!G$5&amp;$E217),'Hoja de Trabajo para listado'!$AB$151:$BA$151,0)),0)+IFERROR(INDEX('Hoja de Trabajo para listado'!$BC$155:$CB$1048576,MATCH($A217,'Hoja de Trabajo para listado'!$BC$155:$BC$1048576,0),MATCH((CUADRO!G$5&amp;$E217),'Hoja de Trabajo para listado'!$BC$151:$CB$151,0)),0)+IFERROR(INDEX('Hoja de Trabajo para listado'!$DE$153:$DG$274,MATCH($A217,'Hoja de Trabajo para listado'!$DE$153:$DE$1048576,0),MATCH((CUADRO!G$5&amp;$E217),'Hoja de Trabajo para listado'!$DE$151:$DG$151,0)),0)+IFERROR(INDEX('Hoja de Trabajo para listado'!$CD$155:$DC$1048576,MATCH($A217,'Hoja de Trabajo para listado'!$CD$155:$CD$1048576,0),MATCH((CUADRO!G$5&amp;$E217),'Hoja de Trabajo para listado'!$CD$151:$DC$151,0)),0)</f>
        <v>0</v>
      </c>
      <c r="H217" s="245">
        <f ca="1">+IFERROR(INDEX('Hoja de Trabajo para listado'!$A$155:$Z$1048576,MATCH($A217,'Hoja de Trabajo para listado'!$A$155:$A$1048576,0),MATCH((CUADRO!H$5&amp;$E217),'Hoja de Trabajo para listado'!$A$151:$Z$151,0)),0)+IFERROR(INDEX('Hoja de Trabajo para listado'!$AB$155:$BA$1048576,MATCH($A217,'Hoja de Trabajo para listado'!$AB$155:$AB$1048576,0),MATCH((CUADRO!H$5&amp;$E217),'Hoja de Trabajo para listado'!$AB$151:$BA$151,0)),0)+IFERROR(INDEX('Hoja de Trabajo para listado'!$BC$155:$CB$1048576,MATCH($A217,'Hoja de Trabajo para listado'!$BC$155:$BC$1048576,0),MATCH((CUADRO!H$5&amp;$E217),'Hoja de Trabajo para listado'!$BC$151:$CB$151,0)),0)+IFERROR(INDEX('Hoja de Trabajo para listado'!$DE$153:$DG$274,MATCH($A217,'Hoja de Trabajo para listado'!$DE$153:$DE$1048576,0),MATCH((CUADRO!H$5&amp;$E217),'Hoja de Trabajo para listado'!$DE$151:$DG$151,0)),0)+IFERROR(INDEX('Hoja de Trabajo para listado'!$CD$155:$DC$1048576,MATCH($A217,'Hoja de Trabajo para listado'!$CD$155:$CD$1048576,0),MATCH((CUADRO!H$5&amp;$E217),'Hoja de Trabajo para listado'!$CD$151:$DC$151,0)),0)</f>
        <v>0</v>
      </c>
      <c r="I217" s="245">
        <f ca="1">+IFERROR(INDEX('Hoja de Trabajo para listado'!$A$155:$Z$1048576,MATCH($A217,'Hoja de Trabajo para listado'!$A$155:$A$1048576,0),MATCH((CUADRO!I$5&amp;$E217),'Hoja de Trabajo para listado'!$A$151:$Z$151,0)),0)+IFERROR(INDEX('Hoja de Trabajo para listado'!$AB$155:$BA$1048576,MATCH($A217,'Hoja de Trabajo para listado'!$AB$155:$AB$1048576,0),MATCH((CUADRO!I$5&amp;$E217),'Hoja de Trabajo para listado'!$AB$151:$BA$151,0)),0)+IFERROR(INDEX('Hoja de Trabajo para listado'!$BC$155:$CB$1048576,MATCH($A217,'Hoja de Trabajo para listado'!$BC$155:$BC$1048576,0),MATCH((CUADRO!I$5&amp;$E217),'Hoja de Trabajo para listado'!$BC$151:$CB$151,0)),0)+IFERROR(INDEX('Hoja de Trabajo para listado'!$DE$153:$DG$274,MATCH($A217,'Hoja de Trabajo para listado'!$DE$153:$DE$1048576,0),MATCH((CUADRO!I$5&amp;$E217),'Hoja de Trabajo para listado'!$DE$151:$DG$151,0)),0)+IFERROR(INDEX('Hoja de Trabajo para listado'!$CD$155:$DC$1048576,MATCH($A217,'Hoja de Trabajo para listado'!$CD$155:$CD$1048576,0),MATCH((CUADRO!I$5&amp;$E217),'Hoja de Trabajo para listado'!$CD$151:$DC$151,0)),0)</f>
        <v>0</v>
      </c>
      <c r="J217" s="245">
        <f ca="1">+IFERROR(INDEX('Hoja de Trabajo para listado'!$A$155:$Z$1048576,MATCH($A217,'Hoja de Trabajo para listado'!$A$155:$A$1048576,0),MATCH((CUADRO!J$5&amp;$E217),'Hoja de Trabajo para listado'!$A$151:$Z$151,0)),0)+IFERROR(INDEX('Hoja de Trabajo para listado'!$AB$155:$BA$1048576,MATCH($A217,'Hoja de Trabajo para listado'!$AB$155:$AB$1048576,0),MATCH((CUADRO!J$5&amp;$E217),'Hoja de Trabajo para listado'!$AB$151:$BA$151,0)),0)+IFERROR(INDEX('Hoja de Trabajo para listado'!$BC$155:$CB$1048576,MATCH($A217,'Hoja de Trabajo para listado'!$BC$155:$BC$1048576,0),MATCH((CUADRO!J$5&amp;$E217),'Hoja de Trabajo para listado'!$BC$151:$CB$151,0)),0)+IFERROR(INDEX('Hoja de Trabajo para listado'!$DE$153:$DG$274,MATCH($A217,'Hoja de Trabajo para listado'!$DE$153:$DE$1048576,0),MATCH((CUADRO!J$5&amp;$E217),'Hoja de Trabajo para listado'!$DE$151:$DG$151,0)),0)+IFERROR(INDEX('Hoja de Trabajo para listado'!$CD$155:$DC$1048576,MATCH($A217,'Hoja de Trabajo para listado'!$CD$155:$CD$1048576,0),MATCH((CUADRO!J$5&amp;$E217),'Hoja de Trabajo para listado'!$CD$151:$DC$151,0)),0)</f>
        <v>0</v>
      </c>
      <c r="K217" s="245">
        <f ca="1">+IFERROR(INDEX('Hoja de Trabajo para listado'!$A$155:$Z$1048576,MATCH($A217,'Hoja de Trabajo para listado'!$A$155:$A$1048576,0),MATCH((CUADRO!K$5&amp;$E217),'Hoja de Trabajo para listado'!$A$151:$Z$151,0)),0)+IFERROR(INDEX('Hoja de Trabajo para listado'!$AB$155:$BA$1048576,MATCH($A217,'Hoja de Trabajo para listado'!$AB$155:$AB$1048576,0),MATCH((CUADRO!K$5&amp;$E217),'Hoja de Trabajo para listado'!$AB$151:$BA$151,0)),0)+IFERROR(INDEX('Hoja de Trabajo para listado'!$BC$155:$CB$1048576,MATCH($A217,'Hoja de Trabajo para listado'!$BC$155:$BC$1048576,0),MATCH((CUADRO!K$5&amp;$E217),'Hoja de Trabajo para listado'!$BC$151:$CB$151,0)),0)+IFERROR(INDEX('Hoja de Trabajo para listado'!$DE$153:$DG$274,MATCH($A217,'Hoja de Trabajo para listado'!$DE$153:$DE$1048576,0),MATCH((CUADRO!K$5&amp;$E217),'Hoja de Trabajo para listado'!$DE$151:$DG$151,0)),0)+IFERROR(INDEX('Hoja de Trabajo para listado'!$CD$155:$DC$1048576,MATCH($A217,'Hoja de Trabajo para listado'!$CD$155:$CD$1048576,0),MATCH((CUADRO!K$5&amp;$E217),'Hoja de Trabajo para listado'!$CD$151:$DC$151,0)),0)</f>
        <v>0</v>
      </c>
      <c r="L217" s="245">
        <f ca="1">+IFERROR(INDEX('Hoja de Trabajo para listado'!$A$155:$Z$1048576,MATCH($A217,'Hoja de Trabajo para listado'!$A$155:$A$1048576,0),MATCH((CUADRO!L$5&amp;$E217),'Hoja de Trabajo para listado'!$A$151:$Z$151,0)),0)+IFERROR(INDEX('Hoja de Trabajo para listado'!$AB$155:$BA$1048576,MATCH($A217,'Hoja de Trabajo para listado'!$AB$155:$AB$1048576,0),MATCH((CUADRO!L$5&amp;$E217),'Hoja de Trabajo para listado'!$AB$151:$BA$151,0)),0)+IFERROR(INDEX('Hoja de Trabajo para listado'!$BC$155:$CB$1048576,MATCH($A217,'Hoja de Trabajo para listado'!$BC$155:$BC$1048576,0),MATCH((CUADRO!L$5&amp;$E217),'Hoja de Trabajo para listado'!$BC$151:$CB$151,0)),0)+IFERROR(INDEX('Hoja de Trabajo para listado'!$DE$153:$DG$274,MATCH($A217,'Hoja de Trabajo para listado'!$DE$153:$DE$1048576,0),MATCH((CUADRO!L$5&amp;$E217),'Hoja de Trabajo para listado'!$DE$151:$DG$151,0)),0)+IFERROR(INDEX('Hoja de Trabajo para listado'!$CD$155:$DC$1048576,MATCH($A217,'Hoja de Trabajo para listado'!$CD$155:$CD$1048576,0),MATCH((CUADRO!L$5&amp;$E217),'Hoja de Trabajo para listado'!$CD$151:$DC$151,0)),0)</f>
        <v>0</v>
      </c>
      <c r="M217" s="245">
        <f ca="1">+IFERROR(INDEX('Hoja de Trabajo para listado'!$A$155:$Z$1048576,MATCH($A217,'Hoja de Trabajo para listado'!$A$155:$A$1048576,0),MATCH((CUADRO!M$5&amp;$E217),'Hoja de Trabajo para listado'!$A$151:$Z$151,0)),0)+IFERROR(INDEX('Hoja de Trabajo para listado'!$AB$155:$BA$1048576,MATCH($A217,'Hoja de Trabajo para listado'!$AB$155:$AB$1048576,0),MATCH((CUADRO!M$5&amp;$E217),'Hoja de Trabajo para listado'!$AB$151:$BA$151,0)),0)+IFERROR(INDEX('Hoja de Trabajo para listado'!$BC$155:$CB$1048576,MATCH($A217,'Hoja de Trabajo para listado'!$BC$155:$BC$1048576,0),MATCH((CUADRO!M$5&amp;$E217),'Hoja de Trabajo para listado'!$BC$151:$CB$151,0)),0)+IFERROR(INDEX('Hoja de Trabajo para listado'!$DE$153:$DG$274,MATCH($A217,'Hoja de Trabajo para listado'!$DE$153:$DE$1048576,0),MATCH((CUADRO!M$5&amp;$E217),'Hoja de Trabajo para listado'!$DE$151:$DG$151,0)),0)+IFERROR(INDEX('Hoja de Trabajo para listado'!$CD$155:$DC$1048576,MATCH($A217,'Hoja de Trabajo para listado'!$CD$155:$CD$1048576,0),MATCH((CUADRO!M$5&amp;$E217),'Hoja de Trabajo para listado'!$CD$151:$DC$151,0)),0)</f>
        <v>0</v>
      </c>
      <c r="N217" s="245">
        <f ca="1">+IFERROR(INDEX('Hoja de Trabajo para listado'!$A$155:$Z$1048576,MATCH($A217,'Hoja de Trabajo para listado'!$A$155:$A$1048576,0),MATCH((CUADRO!N$5&amp;$E217),'Hoja de Trabajo para listado'!$A$151:$Z$151,0)),0)+IFERROR(INDEX('Hoja de Trabajo para listado'!$AB$155:$BA$1048576,MATCH($A217,'Hoja de Trabajo para listado'!$AB$155:$AB$1048576,0),MATCH((CUADRO!N$5&amp;$E217),'Hoja de Trabajo para listado'!$AB$151:$BA$151,0)),0)+IFERROR(INDEX('Hoja de Trabajo para listado'!$BC$155:$CB$1048576,MATCH($A217,'Hoja de Trabajo para listado'!$BC$155:$BC$1048576,0),MATCH((CUADRO!N$5&amp;$E217),'Hoja de Trabajo para listado'!$BC$151:$CB$151,0)),0)+IFERROR(INDEX('Hoja de Trabajo para listado'!$DE$153:$DG$274,MATCH($A217,'Hoja de Trabajo para listado'!$DE$153:$DE$1048576,0),MATCH((CUADRO!N$5&amp;$E217),'Hoja de Trabajo para listado'!$DE$151:$DG$151,0)),0)+IFERROR(INDEX('Hoja de Trabajo para listado'!$CD$155:$DC$1048576,MATCH($A217,'Hoja de Trabajo para listado'!$CD$155:$CD$1048576,0),MATCH((CUADRO!N$5&amp;$E217),'Hoja de Trabajo para listado'!$CD$151:$DC$151,0)),0)</f>
        <v>0</v>
      </c>
      <c r="O217" s="245">
        <f ca="1">+IFERROR(INDEX('Hoja de Trabajo para listado'!$A$155:$Z$1048576,MATCH($A217,'Hoja de Trabajo para listado'!$A$155:$A$1048576,0),MATCH((CUADRO!O$5&amp;$E217),'Hoja de Trabajo para listado'!$A$151:$Z$151,0)),0)+IFERROR(INDEX('Hoja de Trabajo para listado'!$AB$155:$BA$1048576,MATCH($A217,'Hoja de Trabajo para listado'!$AB$155:$AB$1048576,0),MATCH((CUADRO!O$5&amp;$E217),'Hoja de Trabajo para listado'!$AB$151:$BA$151,0)),0)+IFERROR(INDEX('Hoja de Trabajo para listado'!$BC$155:$CB$1048576,MATCH($A217,'Hoja de Trabajo para listado'!$BC$155:$BC$1048576,0),MATCH((CUADRO!O$5&amp;$E217),'Hoja de Trabajo para listado'!$BC$151:$CB$151,0)),0)+IFERROR(INDEX('Hoja de Trabajo para listado'!$DE$153:$DG$274,MATCH($A217,'Hoja de Trabajo para listado'!$DE$153:$DE$1048576,0),MATCH((CUADRO!O$5&amp;$E217),'Hoja de Trabajo para listado'!$DE$151:$DG$151,0)),0)+IFERROR(INDEX('Hoja de Trabajo para listado'!$CD$155:$DC$1048576,MATCH($A217,'Hoja de Trabajo para listado'!$CD$155:$CD$1048576,0),MATCH((CUADRO!O$5&amp;$E217),'Hoja de Trabajo para listado'!$CD$151:$DC$151,0)),0)</f>
        <v>0</v>
      </c>
      <c r="P217" s="245">
        <f ca="1">+IFERROR(INDEX('Hoja de Trabajo para listado'!$A$155:$Z$1048576,MATCH($A217,'Hoja de Trabajo para listado'!$A$155:$A$1048576,0),MATCH((CUADRO!P$5&amp;$E217),'Hoja de Trabajo para listado'!$A$151:$Z$151,0)),0)+IFERROR(INDEX('Hoja de Trabajo para listado'!$AB$155:$BA$1048576,MATCH($A217,'Hoja de Trabajo para listado'!$AB$155:$AB$1048576,0),MATCH((CUADRO!P$5&amp;$E217),'Hoja de Trabajo para listado'!$AB$151:$BA$151,0)),0)+IFERROR(INDEX('Hoja de Trabajo para listado'!$BC$155:$CB$1048576,MATCH($A217,'Hoja de Trabajo para listado'!$BC$155:$BC$1048576,0),MATCH((CUADRO!P$5&amp;$E217),'Hoja de Trabajo para listado'!$BC$151:$CB$151,0)),0)+IFERROR(INDEX('Hoja de Trabajo para listado'!$DE$153:$DG$274,MATCH($A217,'Hoja de Trabajo para listado'!$DE$153:$DE$1048576,0),MATCH((CUADRO!P$5&amp;$E217),'Hoja de Trabajo para listado'!$DE$151:$DG$151,0)),0)+IFERROR(INDEX('Hoja de Trabajo para listado'!$CD$155:$DC$1048576,MATCH($A217,'Hoja de Trabajo para listado'!$CD$155:$CD$1048576,0),MATCH((CUADRO!P$5&amp;$E217),'Hoja de Trabajo para listado'!$CD$151:$DC$151,0)),0)</f>
        <v>0</v>
      </c>
      <c r="Q217" s="245">
        <f ca="1">+IFERROR(INDEX('Hoja de Trabajo para listado'!$A$155:$Z$1048576,MATCH($A217,'Hoja de Trabajo para listado'!$A$155:$A$1048576,0),MATCH((CUADRO!Q$5&amp;$E217),'Hoja de Trabajo para listado'!$A$151:$Z$151,0)),0)+IFERROR(INDEX('Hoja de Trabajo para listado'!$AB$155:$BA$1048576,MATCH($A217,'Hoja de Trabajo para listado'!$AB$155:$AB$1048576,0),MATCH((CUADRO!Q$5&amp;$E217),'Hoja de Trabajo para listado'!$AB$151:$BA$151,0)),0)+IFERROR(INDEX('Hoja de Trabajo para listado'!$BC$155:$CB$1048576,MATCH($A217,'Hoja de Trabajo para listado'!$BC$155:$BC$1048576,0),MATCH((CUADRO!Q$5&amp;$E217),'Hoja de Trabajo para listado'!$BC$151:$CB$151,0)),0)+IFERROR(INDEX('Hoja de Trabajo para listado'!$DE$153:$DG$274,MATCH($A217,'Hoja de Trabajo para listado'!$DE$153:$DE$1048576,0),MATCH((CUADRO!Q$5&amp;$E217),'Hoja de Trabajo para listado'!$DE$151:$DG$151,0)),0)+IFERROR(INDEX('Hoja de Trabajo para listado'!$CD$155:$DC$1048576,MATCH($A217,'Hoja de Trabajo para listado'!$CD$155:$CD$1048576,0),MATCH((CUADRO!Q$5&amp;$E217),'Hoja de Trabajo para listado'!$CD$151:$DC$151,0)),0)</f>
        <v>0</v>
      </c>
      <c r="R217" s="245">
        <f t="shared" ca="1" si="9"/>
        <v>0</v>
      </c>
      <c r="S217" s="245">
        <f ca="1">+R216+R217</f>
        <v>0</v>
      </c>
      <c r="T217" s="245">
        <f ca="1">+S217</f>
        <v>0</v>
      </c>
      <c r="U217" s="244">
        <f t="shared" si="10"/>
        <v>2</v>
      </c>
      <c r="V217" s="333" t="str">
        <f>+VLOOKUP(A217,bd_lista!$A$3:$E$590,5,FALSE)</f>
        <v>Instituciones Descentralizadas</v>
      </c>
      <c r="W217" s="384"/>
      <c r="X217" s="242">
        <f>+VLOOKUP(A217,[3]Sheet1!$A$13:$D$744,4,FALSE)</f>
        <v>86</v>
      </c>
      <c r="Y217" s="242" t="str">
        <f>+VLOOKUP(X217,bd_lista!$A$3:$C$590,3,FALSE)</f>
        <v>Ministerio de Medio Ambiente y Agua</v>
      </c>
      <c r="Z217" s="292"/>
      <c r="AA217" s="293"/>
    </row>
    <row r="218" spans="1:27" ht="15" customHeight="1">
      <c r="A218" s="251">
        <v>299</v>
      </c>
      <c r="B218" s="388">
        <f>+A218</f>
        <v>299</v>
      </c>
      <c r="C218" s="247" t="str">
        <f>+VLOOKUP(A218,bd_lista!$A$3:$C$590,3,FALSE)</f>
        <v>Servicio Departamental de Riego - La Paz</v>
      </c>
      <c r="D218" s="385" t="str">
        <f>+C218</f>
        <v>Servicio Departamental de Riego - La Paz</v>
      </c>
      <c r="E218" s="247" t="s">
        <v>1304</v>
      </c>
      <c r="F218" s="243">
        <f ca="1">+IFERROR(INDEX('Hoja de Trabajo para listado'!$A$155:$Z$1048576,MATCH($A218,'Hoja de Trabajo para listado'!$A$155:$A$1048576,0),MATCH((CUADRO!F$5&amp;$E218),'Hoja de Trabajo para listado'!$A$151:$Z$151,0)),0)+IFERROR(INDEX('Hoja de Trabajo para listado'!$AB$155:$BA$1048576,MATCH($A218,'Hoja de Trabajo para listado'!$AB$155:$AB$1048576,0),MATCH((CUADRO!F$5&amp;$E218),'Hoja de Trabajo para listado'!$AB$151:$BA$151,0)),0)+IFERROR(INDEX('Hoja de Trabajo para listado'!$BC$155:$CB$1048576,MATCH($A218,'Hoja de Trabajo para listado'!$BC$155:$BC$1048576,0),MATCH((CUADRO!F$5&amp;$E218),'Hoja de Trabajo para listado'!$BC$151:$CB$151,0)),0)+IFERROR(INDEX('Hoja de Trabajo para listado'!$DE$153:$DG$274,MATCH($A218,'Hoja de Trabajo para listado'!$DE$153:$DE$1048576,0),MATCH((CUADRO!F$5&amp;$E218),'Hoja de Trabajo para listado'!$DE$151:$DG$151,0)),0)+IFERROR(INDEX('Hoja de Trabajo para listado'!$CD$155:$DC$1048576,MATCH($A218,'Hoja de Trabajo para listado'!$CD$155:$CD$1048576,0),MATCH((CUADRO!F$5&amp;$E218),'Hoja de Trabajo para listado'!$CD$151:$DC$151,0)),0)</f>
        <v>0</v>
      </c>
      <c r="G218" s="243">
        <f ca="1">+IFERROR(INDEX('Hoja de Trabajo para listado'!$A$155:$Z$1048576,MATCH($A218,'Hoja de Trabajo para listado'!$A$155:$A$1048576,0),MATCH((CUADRO!G$5&amp;$E218),'Hoja de Trabajo para listado'!$A$151:$Z$151,0)),0)+IFERROR(INDEX('Hoja de Trabajo para listado'!$AB$155:$BA$1048576,MATCH($A218,'Hoja de Trabajo para listado'!$AB$155:$AB$1048576,0),MATCH((CUADRO!G$5&amp;$E218),'Hoja de Trabajo para listado'!$AB$151:$BA$151,0)),0)+IFERROR(INDEX('Hoja de Trabajo para listado'!$BC$155:$CB$1048576,MATCH($A218,'Hoja de Trabajo para listado'!$BC$155:$BC$1048576,0),MATCH((CUADRO!G$5&amp;$E218),'Hoja de Trabajo para listado'!$BC$151:$CB$151,0)),0)+IFERROR(INDEX('Hoja de Trabajo para listado'!$DE$153:$DG$274,MATCH($A218,'Hoja de Trabajo para listado'!$DE$153:$DE$1048576,0),MATCH((CUADRO!G$5&amp;$E218),'Hoja de Trabajo para listado'!$DE$151:$DG$151,0)),0)+IFERROR(INDEX('Hoja de Trabajo para listado'!$CD$155:$DC$1048576,MATCH($A218,'Hoja de Trabajo para listado'!$CD$155:$CD$1048576,0),MATCH((CUADRO!G$5&amp;$E218),'Hoja de Trabajo para listado'!$CD$151:$DC$151,0)),0)</f>
        <v>0</v>
      </c>
      <c r="H218" s="243">
        <f ca="1">+IFERROR(INDEX('Hoja de Trabajo para listado'!$A$155:$Z$1048576,MATCH($A218,'Hoja de Trabajo para listado'!$A$155:$A$1048576,0),MATCH((CUADRO!H$5&amp;$E218),'Hoja de Trabajo para listado'!$A$151:$Z$151,0)),0)+IFERROR(INDEX('Hoja de Trabajo para listado'!$AB$155:$BA$1048576,MATCH($A218,'Hoja de Trabajo para listado'!$AB$155:$AB$1048576,0),MATCH((CUADRO!H$5&amp;$E218),'Hoja de Trabajo para listado'!$AB$151:$BA$151,0)),0)+IFERROR(INDEX('Hoja de Trabajo para listado'!$BC$155:$CB$1048576,MATCH($A218,'Hoja de Trabajo para listado'!$BC$155:$BC$1048576,0),MATCH((CUADRO!H$5&amp;$E218),'Hoja de Trabajo para listado'!$BC$151:$CB$151,0)),0)+IFERROR(INDEX('Hoja de Trabajo para listado'!$DE$153:$DG$274,MATCH($A218,'Hoja de Trabajo para listado'!$DE$153:$DE$1048576,0),MATCH((CUADRO!H$5&amp;$E218),'Hoja de Trabajo para listado'!$DE$151:$DG$151,0)),0)+IFERROR(INDEX('Hoja de Trabajo para listado'!$CD$155:$DC$1048576,MATCH($A218,'Hoja de Trabajo para listado'!$CD$155:$CD$1048576,0),MATCH((CUADRO!H$5&amp;$E218),'Hoja de Trabajo para listado'!$CD$151:$DC$151,0)),0)</f>
        <v>0</v>
      </c>
      <c r="I218" s="243">
        <f ca="1">+IFERROR(INDEX('Hoja de Trabajo para listado'!$A$155:$Z$1048576,MATCH($A218,'Hoja de Trabajo para listado'!$A$155:$A$1048576,0),MATCH((CUADRO!I$5&amp;$E218),'Hoja de Trabajo para listado'!$A$151:$Z$151,0)),0)+IFERROR(INDEX('Hoja de Trabajo para listado'!$AB$155:$BA$1048576,MATCH($A218,'Hoja de Trabajo para listado'!$AB$155:$AB$1048576,0),MATCH((CUADRO!I$5&amp;$E218),'Hoja de Trabajo para listado'!$AB$151:$BA$151,0)),0)+IFERROR(INDEX('Hoja de Trabajo para listado'!$BC$155:$CB$1048576,MATCH($A218,'Hoja de Trabajo para listado'!$BC$155:$BC$1048576,0),MATCH((CUADRO!I$5&amp;$E218),'Hoja de Trabajo para listado'!$BC$151:$CB$151,0)),0)+IFERROR(INDEX('Hoja de Trabajo para listado'!$DE$153:$DG$274,MATCH($A218,'Hoja de Trabajo para listado'!$DE$153:$DE$1048576,0),MATCH((CUADRO!I$5&amp;$E218),'Hoja de Trabajo para listado'!$DE$151:$DG$151,0)),0)+IFERROR(INDEX('Hoja de Trabajo para listado'!$CD$155:$DC$1048576,MATCH($A218,'Hoja de Trabajo para listado'!$CD$155:$CD$1048576,0),MATCH((CUADRO!I$5&amp;$E218),'Hoja de Trabajo para listado'!$CD$151:$DC$151,0)),0)</f>
        <v>0</v>
      </c>
      <c r="J218" s="243">
        <f ca="1">+IFERROR(INDEX('Hoja de Trabajo para listado'!$A$155:$Z$1048576,MATCH($A218,'Hoja de Trabajo para listado'!$A$155:$A$1048576,0),MATCH((CUADRO!J$5&amp;$E218),'Hoja de Trabajo para listado'!$A$151:$Z$151,0)),0)+IFERROR(INDEX('Hoja de Trabajo para listado'!$AB$155:$BA$1048576,MATCH($A218,'Hoja de Trabajo para listado'!$AB$155:$AB$1048576,0),MATCH((CUADRO!J$5&amp;$E218),'Hoja de Trabajo para listado'!$AB$151:$BA$151,0)),0)+IFERROR(INDEX('Hoja de Trabajo para listado'!$BC$155:$CB$1048576,MATCH($A218,'Hoja de Trabajo para listado'!$BC$155:$BC$1048576,0),MATCH((CUADRO!J$5&amp;$E218),'Hoja de Trabajo para listado'!$BC$151:$CB$151,0)),0)+IFERROR(INDEX('Hoja de Trabajo para listado'!$DE$153:$DG$274,MATCH($A218,'Hoja de Trabajo para listado'!$DE$153:$DE$1048576,0),MATCH((CUADRO!J$5&amp;$E218),'Hoja de Trabajo para listado'!$DE$151:$DG$151,0)),0)+IFERROR(INDEX('Hoja de Trabajo para listado'!$CD$155:$DC$1048576,MATCH($A218,'Hoja de Trabajo para listado'!$CD$155:$CD$1048576,0),MATCH((CUADRO!J$5&amp;$E218),'Hoja de Trabajo para listado'!$CD$151:$DC$151,0)),0)</f>
        <v>0</v>
      </c>
      <c r="K218" s="243">
        <f ca="1">+IFERROR(INDEX('Hoja de Trabajo para listado'!$A$155:$Z$1048576,MATCH($A218,'Hoja de Trabajo para listado'!$A$155:$A$1048576,0),MATCH((CUADRO!K$5&amp;$E218),'Hoja de Trabajo para listado'!$A$151:$Z$151,0)),0)+IFERROR(INDEX('Hoja de Trabajo para listado'!$AB$155:$BA$1048576,MATCH($A218,'Hoja de Trabajo para listado'!$AB$155:$AB$1048576,0),MATCH((CUADRO!K$5&amp;$E218),'Hoja de Trabajo para listado'!$AB$151:$BA$151,0)),0)+IFERROR(INDEX('Hoja de Trabajo para listado'!$BC$155:$CB$1048576,MATCH($A218,'Hoja de Trabajo para listado'!$BC$155:$BC$1048576,0),MATCH((CUADRO!K$5&amp;$E218),'Hoja de Trabajo para listado'!$BC$151:$CB$151,0)),0)+IFERROR(INDEX('Hoja de Trabajo para listado'!$DE$153:$DG$274,MATCH($A218,'Hoja de Trabajo para listado'!$DE$153:$DE$1048576,0),MATCH((CUADRO!K$5&amp;$E218),'Hoja de Trabajo para listado'!$DE$151:$DG$151,0)),0)+IFERROR(INDEX('Hoja de Trabajo para listado'!$CD$155:$DC$1048576,MATCH($A218,'Hoja de Trabajo para listado'!$CD$155:$CD$1048576,0),MATCH((CUADRO!K$5&amp;$E218),'Hoja de Trabajo para listado'!$CD$151:$DC$151,0)),0)</f>
        <v>0</v>
      </c>
      <c r="L218" s="243">
        <f ca="1">+IFERROR(INDEX('Hoja de Trabajo para listado'!$A$155:$Z$1048576,MATCH($A218,'Hoja de Trabajo para listado'!$A$155:$A$1048576,0),MATCH((CUADRO!L$5&amp;$E218),'Hoja de Trabajo para listado'!$A$151:$Z$151,0)),0)+IFERROR(INDEX('Hoja de Trabajo para listado'!$AB$155:$BA$1048576,MATCH($A218,'Hoja de Trabajo para listado'!$AB$155:$AB$1048576,0),MATCH((CUADRO!L$5&amp;$E218),'Hoja de Trabajo para listado'!$AB$151:$BA$151,0)),0)+IFERROR(INDEX('Hoja de Trabajo para listado'!$BC$155:$CB$1048576,MATCH($A218,'Hoja de Trabajo para listado'!$BC$155:$BC$1048576,0),MATCH((CUADRO!L$5&amp;$E218),'Hoja de Trabajo para listado'!$BC$151:$CB$151,0)),0)+IFERROR(INDEX('Hoja de Trabajo para listado'!$DE$153:$DG$274,MATCH($A218,'Hoja de Trabajo para listado'!$DE$153:$DE$1048576,0),MATCH((CUADRO!L$5&amp;$E218),'Hoja de Trabajo para listado'!$DE$151:$DG$151,0)),0)+IFERROR(INDEX('Hoja de Trabajo para listado'!$CD$155:$DC$1048576,MATCH($A218,'Hoja de Trabajo para listado'!$CD$155:$CD$1048576,0),MATCH((CUADRO!L$5&amp;$E218),'Hoja de Trabajo para listado'!$CD$151:$DC$151,0)),0)</f>
        <v>0</v>
      </c>
      <c r="M218" s="243">
        <f ca="1">+IFERROR(INDEX('Hoja de Trabajo para listado'!$A$155:$Z$1048576,MATCH($A218,'Hoja de Trabajo para listado'!$A$155:$A$1048576,0),MATCH((CUADRO!M$5&amp;$E218),'Hoja de Trabajo para listado'!$A$151:$Z$151,0)),0)+IFERROR(INDEX('Hoja de Trabajo para listado'!$AB$155:$BA$1048576,MATCH($A218,'Hoja de Trabajo para listado'!$AB$155:$AB$1048576,0),MATCH((CUADRO!M$5&amp;$E218),'Hoja de Trabajo para listado'!$AB$151:$BA$151,0)),0)+IFERROR(INDEX('Hoja de Trabajo para listado'!$BC$155:$CB$1048576,MATCH($A218,'Hoja de Trabajo para listado'!$BC$155:$BC$1048576,0),MATCH((CUADRO!M$5&amp;$E218),'Hoja de Trabajo para listado'!$BC$151:$CB$151,0)),0)+IFERROR(INDEX('Hoja de Trabajo para listado'!$DE$153:$DG$274,MATCH($A218,'Hoja de Trabajo para listado'!$DE$153:$DE$1048576,0),MATCH((CUADRO!M$5&amp;$E218),'Hoja de Trabajo para listado'!$DE$151:$DG$151,0)),0)+IFERROR(INDEX('Hoja de Trabajo para listado'!$CD$155:$DC$1048576,MATCH($A218,'Hoja de Trabajo para listado'!$CD$155:$CD$1048576,0),MATCH((CUADRO!M$5&amp;$E218),'Hoja de Trabajo para listado'!$CD$151:$DC$151,0)),0)</f>
        <v>0</v>
      </c>
      <c r="N218" s="243">
        <f ca="1">+IFERROR(INDEX('Hoja de Trabajo para listado'!$A$155:$Z$1048576,MATCH($A218,'Hoja de Trabajo para listado'!$A$155:$A$1048576,0),MATCH((CUADRO!N$5&amp;$E218),'Hoja de Trabajo para listado'!$A$151:$Z$151,0)),0)+IFERROR(INDEX('Hoja de Trabajo para listado'!$AB$155:$BA$1048576,MATCH($A218,'Hoja de Trabajo para listado'!$AB$155:$AB$1048576,0),MATCH((CUADRO!N$5&amp;$E218),'Hoja de Trabajo para listado'!$AB$151:$BA$151,0)),0)+IFERROR(INDEX('Hoja de Trabajo para listado'!$BC$155:$CB$1048576,MATCH($A218,'Hoja de Trabajo para listado'!$BC$155:$BC$1048576,0),MATCH((CUADRO!N$5&amp;$E218),'Hoja de Trabajo para listado'!$BC$151:$CB$151,0)),0)+IFERROR(INDEX('Hoja de Trabajo para listado'!$DE$153:$DG$274,MATCH($A218,'Hoja de Trabajo para listado'!$DE$153:$DE$1048576,0),MATCH((CUADRO!N$5&amp;$E218),'Hoja de Trabajo para listado'!$DE$151:$DG$151,0)),0)+IFERROR(INDEX('Hoja de Trabajo para listado'!$CD$155:$DC$1048576,MATCH($A218,'Hoja de Trabajo para listado'!$CD$155:$CD$1048576,0),MATCH((CUADRO!N$5&amp;$E218),'Hoja de Trabajo para listado'!$CD$151:$DC$151,0)),0)</f>
        <v>0</v>
      </c>
      <c r="O218" s="243">
        <f ca="1">+IFERROR(INDEX('Hoja de Trabajo para listado'!$A$155:$Z$1048576,MATCH($A218,'Hoja de Trabajo para listado'!$A$155:$A$1048576,0),MATCH((CUADRO!O$5&amp;$E218),'Hoja de Trabajo para listado'!$A$151:$Z$151,0)),0)+IFERROR(INDEX('Hoja de Trabajo para listado'!$AB$155:$BA$1048576,MATCH($A218,'Hoja de Trabajo para listado'!$AB$155:$AB$1048576,0),MATCH((CUADRO!O$5&amp;$E218),'Hoja de Trabajo para listado'!$AB$151:$BA$151,0)),0)+IFERROR(INDEX('Hoja de Trabajo para listado'!$BC$155:$CB$1048576,MATCH($A218,'Hoja de Trabajo para listado'!$BC$155:$BC$1048576,0),MATCH((CUADRO!O$5&amp;$E218),'Hoja de Trabajo para listado'!$BC$151:$CB$151,0)),0)+IFERROR(INDEX('Hoja de Trabajo para listado'!$DE$153:$DG$274,MATCH($A218,'Hoja de Trabajo para listado'!$DE$153:$DE$1048576,0),MATCH((CUADRO!O$5&amp;$E218),'Hoja de Trabajo para listado'!$DE$151:$DG$151,0)),0)+IFERROR(INDEX('Hoja de Trabajo para listado'!$CD$155:$DC$1048576,MATCH($A218,'Hoja de Trabajo para listado'!$CD$155:$CD$1048576,0),MATCH((CUADRO!O$5&amp;$E218),'Hoja de Trabajo para listado'!$CD$151:$DC$151,0)),0)</f>
        <v>0</v>
      </c>
      <c r="P218" s="243">
        <f ca="1">+IFERROR(INDEX('Hoja de Trabajo para listado'!$A$155:$Z$1048576,MATCH($A218,'Hoja de Trabajo para listado'!$A$155:$A$1048576,0),MATCH((CUADRO!P$5&amp;$E218),'Hoja de Trabajo para listado'!$A$151:$Z$151,0)),0)+IFERROR(INDEX('Hoja de Trabajo para listado'!$AB$155:$BA$1048576,MATCH($A218,'Hoja de Trabajo para listado'!$AB$155:$AB$1048576,0),MATCH((CUADRO!P$5&amp;$E218),'Hoja de Trabajo para listado'!$AB$151:$BA$151,0)),0)+IFERROR(INDEX('Hoja de Trabajo para listado'!$BC$155:$CB$1048576,MATCH($A218,'Hoja de Trabajo para listado'!$BC$155:$BC$1048576,0),MATCH((CUADRO!P$5&amp;$E218),'Hoja de Trabajo para listado'!$BC$151:$CB$151,0)),0)+IFERROR(INDEX('Hoja de Trabajo para listado'!$DE$153:$DG$274,MATCH($A218,'Hoja de Trabajo para listado'!$DE$153:$DE$1048576,0),MATCH((CUADRO!P$5&amp;$E218),'Hoja de Trabajo para listado'!$DE$151:$DG$151,0)),0)+IFERROR(INDEX('Hoja de Trabajo para listado'!$CD$155:$DC$1048576,MATCH($A218,'Hoja de Trabajo para listado'!$CD$155:$CD$1048576,0),MATCH((CUADRO!P$5&amp;$E218),'Hoja de Trabajo para listado'!$CD$151:$DC$151,0)),0)</f>
        <v>0</v>
      </c>
      <c r="Q218" s="243">
        <f ca="1">+IFERROR(INDEX('Hoja de Trabajo para listado'!$A$155:$Z$1048576,MATCH($A218,'Hoja de Trabajo para listado'!$A$155:$A$1048576,0),MATCH((CUADRO!Q$5&amp;$E218),'Hoja de Trabajo para listado'!$A$151:$Z$151,0)),0)+IFERROR(INDEX('Hoja de Trabajo para listado'!$AB$155:$BA$1048576,MATCH($A218,'Hoja de Trabajo para listado'!$AB$155:$AB$1048576,0),MATCH((CUADRO!Q$5&amp;$E218),'Hoja de Trabajo para listado'!$AB$151:$BA$151,0)),0)+IFERROR(INDEX('Hoja de Trabajo para listado'!$BC$155:$CB$1048576,MATCH($A218,'Hoja de Trabajo para listado'!$BC$155:$BC$1048576,0),MATCH((CUADRO!Q$5&amp;$E218),'Hoja de Trabajo para listado'!$BC$151:$CB$151,0)),0)+IFERROR(INDEX('Hoja de Trabajo para listado'!$DE$153:$DG$274,MATCH($A218,'Hoja de Trabajo para listado'!$DE$153:$DE$1048576,0),MATCH((CUADRO!Q$5&amp;$E218),'Hoja de Trabajo para listado'!$DE$151:$DG$151,0)),0)+IFERROR(INDEX('Hoja de Trabajo para listado'!$CD$155:$DC$1048576,MATCH($A218,'Hoja de Trabajo para listado'!$CD$155:$CD$1048576,0),MATCH((CUADRO!Q$5&amp;$E218),'Hoja de Trabajo para listado'!$CD$151:$DC$151,0)),0)</f>
        <v>0</v>
      </c>
      <c r="R218" s="243">
        <f t="shared" ca="1" si="9"/>
        <v>0</v>
      </c>
      <c r="S218" s="243"/>
      <c r="T218" s="243">
        <f ca="1">+T219</f>
        <v>190</v>
      </c>
      <c r="U218" s="242">
        <f t="shared" si="10"/>
        <v>1</v>
      </c>
      <c r="V218" s="333" t="str">
        <f>+VLOOKUP(A218,bd_lista!$A$3:$E$590,5,FALSE)</f>
        <v>Instituciones Descentralizadas</v>
      </c>
      <c r="W218" s="383" t="str">
        <f>+V218</f>
        <v>Instituciones Descentralizadas</v>
      </c>
      <c r="X218" s="242">
        <f>+VLOOKUP(A218,[3]Sheet1!$A$13:$D$744,4,FALSE)</f>
        <v>86</v>
      </c>
      <c r="Y218" s="242" t="str">
        <f>+VLOOKUP(X218,bd_lista!$A$3:$C$590,3,FALSE)</f>
        <v>Ministerio de Medio Ambiente y Agua</v>
      </c>
      <c r="Z218" s="294">
        <f>+X218</f>
        <v>86</v>
      </c>
      <c r="AA218" s="295" t="str">
        <f>+Y218</f>
        <v>Ministerio de Medio Ambiente y Agua</v>
      </c>
    </row>
    <row r="219" spans="1:27" ht="15" customHeight="1">
      <c r="A219" s="32">
        <v>299</v>
      </c>
      <c r="B219" s="389"/>
      <c r="C219" s="333" t="str">
        <f>+VLOOKUP(A219,bd_lista!$A$3:$C$590,3,FALSE)</f>
        <v>Servicio Departamental de Riego - La Paz</v>
      </c>
      <c r="D219" s="386"/>
      <c r="E219" s="333" t="s">
        <v>1305</v>
      </c>
      <c r="F219" s="245">
        <f ca="1">+IFERROR(INDEX('Hoja de Trabajo para listado'!$A$155:$Z$1048576,MATCH($A219,'Hoja de Trabajo para listado'!$A$155:$A$1048576,0),MATCH((CUADRO!F$5&amp;$E219),'Hoja de Trabajo para listado'!$A$151:$Z$151,0)),0)+IFERROR(INDEX('Hoja de Trabajo para listado'!$AB$155:$BA$1048576,MATCH($A219,'Hoja de Trabajo para listado'!$AB$155:$AB$1048576,0),MATCH((CUADRO!F$5&amp;$E219),'Hoja de Trabajo para listado'!$AB$151:$BA$151,0)),0)+IFERROR(INDEX('Hoja de Trabajo para listado'!$BC$155:$CB$1048576,MATCH($A219,'Hoja de Trabajo para listado'!$BC$155:$BC$1048576,0),MATCH((CUADRO!F$5&amp;$E219),'Hoja de Trabajo para listado'!$BC$151:$CB$151,0)),0)+IFERROR(INDEX('Hoja de Trabajo para listado'!$DE$153:$DG$274,MATCH($A219,'Hoja de Trabajo para listado'!$DE$153:$DE$1048576,0),MATCH((CUADRO!F$5&amp;$E219),'Hoja de Trabajo para listado'!$DE$151:$DG$151,0)),0)+IFERROR(INDEX('Hoja de Trabajo para listado'!$CD$155:$DC$1048576,MATCH($A219,'Hoja de Trabajo para listado'!$CD$155:$CD$1048576,0),MATCH((CUADRO!F$5&amp;$E219),'Hoja de Trabajo para listado'!$CD$151:$DC$151,0)),0)</f>
        <v>0</v>
      </c>
      <c r="G219" s="245">
        <f ca="1">+IFERROR(INDEX('Hoja de Trabajo para listado'!$A$155:$Z$1048576,MATCH($A219,'Hoja de Trabajo para listado'!$A$155:$A$1048576,0),MATCH((CUADRO!G$5&amp;$E219),'Hoja de Trabajo para listado'!$A$151:$Z$151,0)),0)+IFERROR(INDEX('Hoja de Trabajo para listado'!$AB$155:$BA$1048576,MATCH($A219,'Hoja de Trabajo para listado'!$AB$155:$AB$1048576,0),MATCH((CUADRO!G$5&amp;$E219),'Hoja de Trabajo para listado'!$AB$151:$BA$151,0)),0)+IFERROR(INDEX('Hoja de Trabajo para listado'!$BC$155:$CB$1048576,MATCH($A219,'Hoja de Trabajo para listado'!$BC$155:$BC$1048576,0),MATCH((CUADRO!G$5&amp;$E219),'Hoja de Trabajo para listado'!$BC$151:$CB$151,0)),0)+IFERROR(INDEX('Hoja de Trabajo para listado'!$DE$153:$DG$274,MATCH($A219,'Hoja de Trabajo para listado'!$DE$153:$DE$1048576,0),MATCH((CUADRO!G$5&amp;$E219),'Hoja de Trabajo para listado'!$DE$151:$DG$151,0)),0)+IFERROR(INDEX('Hoja de Trabajo para listado'!$CD$155:$DC$1048576,MATCH($A219,'Hoja de Trabajo para listado'!$CD$155:$CD$1048576,0),MATCH((CUADRO!G$5&amp;$E219),'Hoja de Trabajo para listado'!$CD$151:$DC$151,0)),0)</f>
        <v>190</v>
      </c>
      <c r="H219" s="245">
        <f ca="1">+IFERROR(INDEX('Hoja de Trabajo para listado'!$A$155:$Z$1048576,MATCH($A219,'Hoja de Trabajo para listado'!$A$155:$A$1048576,0),MATCH((CUADRO!H$5&amp;$E219),'Hoja de Trabajo para listado'!$A$151:$Z$151,0)),0)+IFERROR(INDEX('Hoja de Trabajo para listado'!$AB$155:$BA$1048576,MATCH($A219,'Hoja de Trabajo para listado'!$AB$155:$AB$1048576,0),MATCH((CUADRO!H$5&amp;$E219),'Hoja de Trabajo para listado'!$AB$151:$BA$151,0)),0)+IFERROR(INDEX('Hoja de Trabajo para listado'!$BC$155:$CB$1048576,MATCH($A219,'Hoja de Trabajo para listado'!$BC$155:$BC$1048576,0),MATCH((CUADRO!H$5&amp;$E219),'Hoja de Trabajo para listado'!$BC$151:$CB$151,0)),0)+IFERROR(INDEX('Hoja de Trabajo para listado'!$DE$153:$DG$274,MATCH($A219,'Hoja de Trabajo para listado'!$DE$153:$DE$1048576,0),MATCH((CUADRO!H$5&amp;$E219),'Hoja de Trabajo para listado'!$DE$151:$DG$151,0)),0)+IFERROR(INDEX('Hoja de Trabajo para listado'!$CD$155:$DC$1048576,MATCH($A219,'Hoja de Trabajo para listado'!$CD$155:$CD$1048576,0),MATCH((CUADRO!H$5&amp;$E219),'Hoja de Trabajo para listado'!$CD$151:$DC$151,0)),0)</f>
        <v>0</v>
      </c>
      <c r="I219" s="245">
        <f ca="1">+IFERROR(INDEX('Hoja de Trabajo para listado'!$A$155:$Z$1048576,MATCH($A219,'Hoja de Trabajo para listado'!$A$155:$A$1048576,0),MATCH((CUADRO!I$5&amp;$E219),'Hoja de Trabajo para listado'!$A$151:$Z$151,0)),0)+IFERROR(INDEX('Hoja de Trabajo para listado'!$AB$155:$BA$1048576,MATCH($A219,'Hoja de Trabajo para listado'!$AB$155:$AB$1048576,0),MATCH((CUADRO!I$5&amp;$E219),'Hoja de Trabajo para listado'!$AB$151:$BA$151,0)),0)+IFERROR(INDEX('Hoja de Trabajo para listado'!$BC$155:$CB$1048576,MATCH($A219,'Hoja de Trabajo para listado'!$BC$155:$BC$1048576,0),MATCH((CUADRO!I$5&amp;$E219),'Hoja de Trabajo para listado'!$BC$151:$CB$151,0)),0)+IFERROR(INDEX('Hoja de Trabajo para listado'!$DE$153:$DG$274,MATCH($A219,'Hoja de Trabajo para listado'!$DE$153:$DE$1048576,0),MATCH((CUADRO!I$5&amp;$E219),'Hoja de Trabajo para listado'!$DE$151:$DG$151,0)),0)+IFERROR(INDEX('Hoja de Trabajo para listado'!$CD$155:$DC$1048576,MATCH($A219,'Hoja de Trabajo para listado'!$CD$155:$CD$1048576,0),MATCH((CUADRO!I$5&amp;$E219),'Hoja de Trabajo para listado'!$CD$151:$DC$151,0)),0)</f>
        <v>0</v>
      </c>
      <c r="J219" s="245">
        <f ca="1">+IFERROR(INDEX('Hoja de Trabajo para listado'!$A$155:$Z$1048576,MATCH($A219,'Hoja de Trabajo para listado'!$A$155:$A$1048576,0),MATCH((CUADRO!J$5&amp;$E219),'Hoja de Trabajo para listado'!$A$151:$Z$151,0)),0)+IFERROR(INDEX('Hoja de Trabajo para listado'!$AB$155:$BA$1048576,MATCH($A219,'Hoja de Trabajo para listado'!$AB$155:$AB$1048576,0),MATCH((CUADRO!J$5&amp;$E219),'Hoja de Trabajo para listado'!$AB$151:$BA$151,0)),0)+IFERROR(INDEX('Hoja de Trabajo para listado'!$BC$155:$CB$1048576,MATCH($A219,'Hoja de Trabajo para listado'!$BC$155:$BC$1048576,0),MATCH((CUADRO!J$5&amp;$E219),'Hoja de Trabajo para listado'!$BC$151:$CB$151,0)),0)+IFERROR(INDEX('Hoja de Trabajo para listado'!$DE$153:$DG$274,MATCH($A219,'Hoja de Trabajo para listado'!$DE$153:$DE$1048576,0),MATCH((CUADRO!J$5&amp;$E219),'Hoja de Trabajo para listado'!$DE$151:$DG$151,0)),0)+IFERROR(INDEX('Hoja de Trabajo para listado'!$CD$155:$DC$1048576,MATCH($A219,'Hoja de Trabajo para listado'!$CD$155:$CD$1048576,0),MATCH((CUADRO!J$5&amp;$E219),'Hoja de Trabajo para listado'!$CD$151:$DC$151,0)),0)</f>
        <v>0</v>
      </c>
      <c r="K219" s="245">
        <f ca="1">+IFERROR(INDEX('Hoja de Trabajo para listado'!$A$155:$Z$1048576,MATCH($A219,'Hoja de Trabajo para listado'!$A$155:$A$1048576,0),MATCH((CUADRO!K$5&amp;$E219),'Hoja de Trabajo para listado'!$A$151:$Z$151,0)),0)+IFERROR(INDEX('Hoja de Trabajo para listado'!$AB$155:$BA$1048576,MATCH($A219,'Hoja de Trabajo para listado'!$AB$155:$AB$1048576,0),MATCH((CUADRO!K$5&amp;$E219),'Hoja de Trabajo para listado'!$AB$151:$BA$151,0)),0)+IFERROR(INDEX('Hoja de Trabajo para listado'!$BC$155:$CB$1048576,MATCH($A219,'Hoja de Trabajo para listado'!$BC$155:$BC$1048576,0),MATCH((CUADRO!K$5&amp;$E219),'Hoja de Trabajo para listado'!$BC$151:$CB$151,0)),0)+IFERROR(INDEX('Hoja de Trabajo para listado'!$DE$153:$DG$274,MATCH($A219,'Hoja de Trabajo para listado'!$DE$153:$DE$1048576,0),MATCH((CUADRO!K$5&amp;$E219),'Hoja de Trabajo para listado'!$DE$151:$DG$151,0)),0)+IFERROR(INDEX('Hoja de Trabajo para listado'!$CD$155:$DC$1048576,MATCH($A219,'Hoja de Trabajo para listado'!$CD$155:$CD$1048576,0),MATCH((CUADRO!K$5&amp;$E219),'Hoja de Trabajo para listado'!$CD$151:$DC$151,0)),0)</f>
        <v>0</v>
      </c>
      <c r="L219" s="245">
        <f ca="1">+IFERROR(INDEX('Hoja de Trabajo para listado'!$A$155:$Z$1048576,MATCH($A219,'Hoja de Trabajo para listado'!$A$155:$A$1048576,0),MATCH((CUADRO!L$5&amp;$E219),'Hoja de Trabajo para listado'!$A$151:$Z$151,0)),0)+IFERROR(INDEX('Hoja de Trabajo para listado'!$AB$155:$BA$1048576,MATCH($A219,'Hoja de Trabajo para listado'!$AB$155:$AB$1048576,0),MATCH((CUADRO!L$5&amp;$E219),'Hoja de Trabajo para listado'!$AB$151:$BA$151,0)),0)+IFERROR(INDEX('Hoja de Trabajo para listado'!$BC$155:$CB$1048576,MATCH($A219,'Hoja de Trabajo para listado'!$BC$155:$BC$1048576,0),MATCH((CUADRO!L$5&amp;$E219),'Hoja de Trabajo para listado'!$BC$151:$CB$151,0)),0)+IFERROR(INDEX('Hoja de Trabajo para listado'!$DE$153:$DG$274,MATCH($A219,'Hoja de Trabajo para listado'!$DE$153:$DE$1048576,0),MATCH((CUADRO!L$5&amp;$E219),'Hoja de Trabajo para listado'!$DE$151:$DG$151,0)),0)+IFERROR(INDEX('Hoja de Trabajo para listado'!$CD$155:$DC$1048576,MATCH($A219,'Hoja de Trabajo para listado'!$CD$155:$CD$1048576,0),MATCH((CUADRO!L$5&amp;$E219),'Hoja de Trabajo para listado'!$CD$151:$DC$151,0)),0)</f>
        <v>0</v>
      </c>
      <c r="M219" s="245">
        <f ca="1">+IFERROR(INDEX('Hoja de Trabajo para listado'!$A$155:$Z$1048576,MATCH($A219,'Hoja de Trabajo para listado'!$A$155:$A$1048576,0),MATCH((CUADRO!M$5&amp;$E219),'Hoja de Trabajo para listado'!$A$151:$Z$151,0)),0)+IFERROR(INDEX('Hoja de Trabajo para listado'!$AB$155:$BA$1048576,MATCH($A219,'Hoja de Trabajo para listado'!$AB$155:$AB$1048576,0),MATCH((CUADRO!M$5&amp;$E219),'Hoja de Trabajo para listado'!$AB$151:$BA$151,0)),0)+IFERROR(INDEX('Hoja de Trabajo para listado'!$BC$155:$CB$1048576,MATCH($A219,'Hoja de Trabajo para listado'!$BC$155:$BC$1048576,0),MATCH((CUADRO!M$5&amp;$E219),'Hoja de Trabajo para listado'!$BC$151:$CB$151,0)),0)+IFERROR(INDEX('Hoja de Trabajo para listado'!$DE$153:$DG$274,MATCH($A219,'Hoja de Trabajo para listado'!$DE$153:$DE$1048576,0),MATCH((CUADRO!M$5&amp;$E219),'Hoja de Trabajo para listado'!$DE$151:$DG$151,0)),0)+IFERROR(INDEX('Hoja de Trabajo para listado'!$CD$155:$DC$1048576,MATCH($A219,'Hoja de Trabajo para listado'!$CD$155:$CD$1048576,0),MATCH((CUADRO!M$5&amp;$E219),'Hoja de Trabajo para listado'!$CD$151:$DC$151,0)),0)</f>
        <v>0</v>
      </c>
      <c r="N219" s="245">
        <f ca="1">+IFERROR(INDEX('Hoja de Trabajo para listado'!$A$155:$Z$1048576,MATCH($A219,'Hoja de Trabajo para listado'!$A$155:$A$1048576,0),MATCH((CUADRO!N$5&amp;$E219),'Hoja de Trabajo para listado'!$A$151:$Z$151,0)),0)+IFERROR(INDEX('Hoja de Trabajo para listado'!$AB$155:$BA$1048576,MATCH($A219,'Hoja de Trabajo para listado'!$AB$155:$AB$1048576,0),MATCH((CUADRO!N$5&amp;$E219),'Hoja de Trabajo para listado'!$AB$151:$BA$151,0)),0)+IFERROR(INDEX('Hoja de Trabajo para listado'!$BC$155:$CB$1048576,MATCH($A219,'Hoja de Trabajo para listado'!$BC$155:$BC$1048576,0),MATCH((CUADRO!N$5&amp;$E219),'Hoja de Trabajo para listado'!$BC$151:$CB$151,0)),0)+IFERROR(INDEX('Hoja de Trabajo para listado'!$DE$153:$DG$274,MATCH($A219,'Hoja de Trabajo para listado'!$DE$153:$DE$1048576,0),MATCH((CUADRO!N$5&amp;$E219),'Hoja de Trabajo para listado'!$DE$151:$DG$151,0)),0)+IFERROR(INDEX('Hoja de Trabajo para listado'!$CD$155:$DC$1048576,MATCH($A219,'Hoja de Trabajo para listado'!$CD$155:$CD$1048576,0),MATCH((CUADRO!N$5&amp;$E219),'Hoja de Trabajo para listado'!$CD$151:$DC$151,0)),0)</f>
        <v>0</v>
      </c>
      <c r="O219" s="245">
        <f ca="1">+IFERROR(INDEX('Hoja de Trabajo para listado'!$A$155:$Z$1048576,MATCH($A219,'Hoja de Trabajo para listado'!$A$155:$A$1048576,0),MATCH((CUADRO!O$5&amp;$E219),'Hoja de Trabajo para listado'!$A$151:$Z$151,0)),0)+IFERROR(INDEX('Hoja de Trabajo para listado'!$AB$155:$BA$1048576,MATCH($A219,'Hoja de Trabajo para listado'!$AB$155:$AB$1048576,0),MATCH((CUADRO!O$5&amp;$E219),'Hoja de Trabajo para listado'!$AB$151:$BA$151,0)),0)+IFERROR(INDEX('Hoja de Trabajo para listado'!$BC$155:$CB$1048576,MATCH($A219,'Hoja de Trabajo para listado'!$BC$155:$BC$1048576,0),MATCH((CUADRO!O$5&amp;$E219),'Hoja de Trabajo para listado'!$BC$151:$CB$151,0)),0)+IFERROR(INDEX('Hoja de Trabajo para listado'!$DE$153:$DG$274,MATCH($A219,'Hoja de Trabajo para listado'!$DE$153:$DE$1048576,0),MATCH((CUADRO!O$5&amp;$E219),'Hoja de Trabajo para listado'!$DE$151:$DG$151,0)),0)+IFERROR(INDEX('Hoja de Trabajo para listado'!$CD$155:$DC$1048576,MATCH($A219,'Hoja de Trabajo para listado'!$CD$155:$CD$1048576,0),MATCH((CUADRO!O$5&amp;$E219),'Hoja de Trabajo para listado'!$CD$151:$DC$151,0)),0)</f>
        <v>0</v>
      </c>
      <c r="P219" s="245">
        <f ca="1">+IFERROR(INDEX('Hoja de Trabajo para listado'!$A$155:$Z$1048576,MATCH($A219,'Hoja de Trabajo para listado'!$A$155:$A$1048576,0),MATCH((CUADRO!P$5&amp;$E219),'Hoja de Trabajo para listado'!$A$151:$Z$151,0)),0)+IFERROR(INDEX('Hoja de Trabajo para listado'!$AB$155:$BA$1048576,MATCH($A219,'Hoja de Trabajo para listado'!$AB$155:$AB$1048576,0),MATCH((CUADRO!P$5&amp;$E219),'Hoja de Trabajo para listado'!$AB$151:$BA$151,0)),0)+IFERROR(INDEX('Hoja de Trabajo para listado'!$BC$155:$CB$1048576,MATCH($A219,'Hoja de Trabajo para listado'!$BC$155:$BC$1048576,0),MATCH((CUADRO!P$5&amp;$E219),'Hoja de Trabajo para listado'!$BC$151:$CB$151,0)),0)+IFERROR(INDEX('Hoja de Trabajo para listado'!$DE$153:$DG$274,MATCH($A219,'Hoja de Trabajo para listado'!$DE$153:$DE$1048576,0),MATCH((CUADRO!P$5&amp;$E219),'Hoja de Trabajo para listado'!$DE$151:$DG$151,0)),0)+IFERROR(INDEX('Hoja de Trabajo para listado'!$CD$155:$DC$1048576,MATCH($A219,'Hoja de Trabajo para listado'!$CD$155:$CD$1048576,0),MATCH((CUADRO!P$5&amp;$E219),'Hoja de Trabajo para listado'!$CD$151:$DC$151,0)),0)</f>
        <v>0</v>
      </c>
      <c r="Q219" s="245">
        <f ca="1">+IFERROR(INDEX('Hoja de Trabajo para listado'!$A$155:$Z$1048576,MATCH($A219,'Hoja de Trabajo para listado'!$A$155:$A$1048576,0),MATCH((CUADRO!Q$5&amp;$E219),'Hoja de Trabajo para listado'!$A$151:$Z$151,0)),0)+IFERROR(INDEX('Hoja de Trabajo para listado'!$AB$155:$BA$1048576,MATCH($A219,'Hoja de Trabajo para listado'!$AB$155:$AB$1048576,0),MATCH((CUADRO!Q$5&amp;$E219),'Hoja de Trabajo para listado'!$AB$151:$BA$151,0)),0)+IFERROR(INDEX('Hoja de Trabajo para listado'!$BC$155:$CB$1048576,MATCH($A219,'Hoja de Trabajo para listado'!$BC$155:$BC$1048576,0),MATCH((CUADRO!Q$5&amp;$E219),'Hoja de Trabajo para listado'!$BC$151:$CB$151,0)),0)+IFERROR(INDEX('Hoja de Trabajo para listado'!$DE$153:$DG$274,MATCH($A219,'Hoja de Trabajo para listado'!$DE$153:$DE$1048576,0),MATCH((CUADRO!Q$5&amp;$E219),'Hoja de Trabajo para listado'!$DE$151:$DG$151,0)),0)+IFERROR(INDEX('Hoja de Trabajo para listado'!$CD$155:$DC$1048576,MATCH($A219,'Hoja de Trabajo para listado'!$CD$155:$CD$1048576,0),MATCH((CUADRO!Q$5&amp;$E219),'Hoja de Trabajo para listado'!$CD$151:$DC$151,0)),0)</f>
        <v>0</v>
      </c>
      <c r="R219" s="245">
        <f t="shared" ca="1" si="9"/>
        <v>190</v>
      </c>
      <c r="S219" s="245">
        <f ca="1">+R218+R219</f>
        <v>190</v>
      </c>
      <c r="T219" s="245">
        <f ca="1">+S219</f>
        <v>190</v>
      </c>
      <c r="U219" s="244">
        <f t="shared" si="10"/>
        <v>2</v>
      </c>
      <c r="V219" s="333" t="str">
        <f>+VLOOKUP(A219,bd_lista!$A$3:$E$590,5,FALSE)</f>
        <v>Instituciones Descentralizadas</v>
      </c>
      <c r="W219" s="384"/>
      <c r="X219" s="242">
        <f>+VLOOKUP(A219,[3]Sheet1!$A$13:$D$744,4,FALSE)</f>
        <v>86</v>
      </c>
      <c r="Y219" s="242" t="str">
        <f>+VLOOKUP(X219,bd_lista!$A$3:$C$590,3,FALSE)</f>
        <v>Ministerio de Medio Ambiente y Agua</v>
      </c>
      <c r="Z219" s="292"/>
      <c r="AA219" s="293"/>
    </row>
    <row r="220" spans="1:27" ht="15" hidden="1" customHeight="1">
      <c r="A220" s="251">
        <v>300</v>
      </c>
      <c r="B220" s="388">
        <f>+A220</f>
        <v>300</v>
      </c>
      <c r="C220" s="247" t="str">
        <f>+VLOOKUP(A220,bd_lista!$A$3:$C$590,3,FALSE)</f>
        <v>Servicio Departamental de Riego - Cochabamba</v>
      </c>
      <c r="D220" s="385" t="str">
        <f>+C220</f>
        <v>Servicio Departamental de Riego - Cochabamba</v>
      </c>
      <c r="E220" s="247" t="s">
        <v>1304</v>
      </c>
      <c r="F220" s="243">
        <f ca="1">+IFERROR(INDEX('Hoja de Trabajo para listado'!$A$155:$Z$1048576,MATCH($A220,'Hoja de Trabajo para listado'!$A$155:$A$1048576,0),MATCH((CUADRO!F$5&amp;$E220),'Hoja de Trabajo para listado'!$A$151:$Z$151,0)),0)+IFERROR(INDEX('Hoja de Trabajo para listado'!$AB$155:$BA$1048576,MATCH($A220,'Hoja de Trabajo para listado'!$AB$155:$AB$1048576,0),MATCH((CUADRO!F$5&amp;$E220),'Hoja de Trabajo para listado'!$AB$151:$BA$151,0)),0)+IFERROR(INDEX('Hoja de Trabajo para listado'!$BC$155:$CB$1048576,MATCH($A220,'Hoja de Trabajo para listado'!$BC$155:$BC$1048576,0),MATCH((CUADRO!F$5&amp;$E220),'Hoja de Trabajo para listado'!$BC$151:$CB$151,0)),0)+IFERROR(INDEX('Hoja de Trabajo para listado'!$DE$153:$DG$274,MATCH($A220,'Hoja de Trabajo para listado'!$DE$153:$DE$1048576,0),MATCH((CUADRO!F$5&amp;$E220),'Hoja de Trabajo para listado'!$DE$151:$DG$151,0)),0)+IFERROR(INDEX('Hoja de Trabajo para listado'!$CD$155:$DC$1048576,MATCH($A220,'Hoja de Trabajo para listado'!$CD$155:$CD$1048576,0),MATCH((CUADRO!F$5&amp;$E220),'Hoja de Trabajo para listado'!$CD$151:$DC$151,0)),0)</f>
        <v>0</v>
      </c>
      <c r="G220" s="243">
        <f ca="1">+IFERROR(INDEX('Hoja de Trabajo para listado'!$A$155:$Z$1048576,MATCH($A220,'Hoja de Trabajo para listado'!$A$155:$A$1048576,0),MATCH((CUADRO!G$5&amp;$E220),'Hoja de Trabajo para listado'!$A$151:$Z$151,0)),0)+IFERROR(INDEX('Hoja de Trabajo para listado'!$AB$155:$BA$1048576,MATCH($A220,'Hoja de Trabajo para listado'!$AB$155:$AB$1048576,0),MATCH((CUADRO!G$5&amp;$E220),'Hoja de Trabajo para listado'!$AB$151:$BA$151,0)),0)+IFERROR(INDEX('Hoja de Trabajo para listado'!$BC$155:$CB$1048576,MATCH($A220,'Hoja de Trabajo para listado'!$BC$155:$BC$1048576,0),MATCH((CUADRO!G$5&amp;$E220),'Hoja de Trabajo para listado'!$BC$151:$CB$151,0)),0)+IFERROR(INDEX('Hoja de Trabajo para listado'!$DE$153:$DG$274,MATCH($A220,'Hoja de Trabajo para listado'!$DE$153:$DE$1048576,0),MATCH((CUADRO!G$5&amp;$E220),'Hoja de Trabajo para listado'!$DE$151:$DG$151,0)),0)+IFERROR(INDEX('Hoja de Trabajo para listado'!$CD$155:$DC$1048576,MATCH($A220,'Hoja de Trabajo para listado'!$CD$155:$CD$1048576,0),MATCH((CUADRO!G$5&amp;$E220),'Hoja de Trabajo para listado'!$CD$151:$DC$151,0)),0)</f>
        <v>0</v>
      </c>
      <c r="H220" s="243">
        <f ca="1">+IFERROR(INDEX('Hoja de Trabajo para listado'!$A$155:$Z$1048576,MATCH($A220,'Hoja de Trabajo para listado'!$A$155:$A$1048576,0),MATCH((CUADRO!H$5&amp;$E220),'Hoja de Trabajo para listado'!$A$151:$Z$151,0)),0)+IFERROR(INDEX('Hoja de Trabajo para listado'!$AB$155:$BA$1048576,MATCH($A220,'Hoja de Trabajo para listado'!$AB$155:$AB$1048576,0),MATCH((CUADRO!H$5&amp;$E220),'Hoja de Trabajo para listado'!$AB$151:$BA$151,0)),0)+IFERROR(INDEX('Hoja de Trabajo para listado'!$BC$155:$CB$1048576,MATCH($A220,'Hoja de Trabajo para listado'!$BC$155:$BC$1048576,0),MATCH((CUADRO!H$5&amp;$E220),'Hoja de Trabajo para listado'!$BC$151:$CB$151,0)),0)+IFERROR(INDEX('Hoja de Trabajo para listado'!$DE$153:$DG$274,MATCH($A220,'Hoja de Trabajo para listado'!$DE$153:$DE$1048576,0),MATCH((CUADRO!H$5&amp;$E220),'Hoja de Trabajo para listado'!$DE$151:$DG$151,0)),0)+IFERROR(INDEX('Hoja de Trabajo para listado'!$CD$155:$DC$1048576,MATCH($A220,'Hoja de Trabajo para listado'!$CD$155:$CD$1048576,0),MATCH((CUADRO!H$5&amp;$E220),'Hoja de Trabajo para listado'!$CD$151:$DC$151,0)),0)</f>
        <v>0</v>
      </c>
      <c r="I220" s="243">
        <f ca="1">+IFERROR(INDEX('Hoja de Trabajo para listado'!$A$155:$Z$1048576,MATCH($A220,'Hoja de Trabajo para listado'!$A$155:$A$1048576,0),MATCH((CUADRO!I$5&amp;$E220),'Hoja de Trabajo para listado'!$A$151:$Z$151,0)),0)+IFERROR(INDEX('Hoja de Trabajo para listado'!$AB$155:$BA$1048576,MATCH($A220,'Hoja de Trabajo para listado'!$AB$155:$AB$1048576,0),MATCH((CUADRO!I$5&amp;$E220),'Hoja de Trabajo para listado'!$AB$151:$BA$151,0)),0)+IFERROR(INDEX('Hoja de Trabajo para listado'!$BC$155:$CB$1048576,MATCH($A220,'Hoja de Trabajo para listado'!$BC$155:$BC$1048576,0),MATCH((CUADRO!I$5&amp;$E220),'Hoja de Trabajo para listado'!$BC$151:$CB$151,0)),0)+IFERROR(INDEX('Hoja de Trabajo para listado'!$DE$153:$DG$274,MATCH($A220,'Hoja de Trabajo para listado'!$DE$153:$DE$1048576,0),MATCH((CUADRO!I$5&amp;$E220),'Hoja de Trabajo para listado'!$DE$151:$DG$151,0)),0)+IFERROR(INDEX('Hoja de Trabajo para listado'!$CD$155:$DC$1048576,MATCH($A220,'Hoja de Trabajo para listado'!$CD$155:$CD$1048576,0),MATCH((CUADRO!I$5&amp;$E220),'Hoja de Trabajo para listado'!$CD$151:$DC$151,0)),0)</f>
        <v>0</v>
      </c>
      <c r="J220" s="243">
        <f ca="1">+IFERROR(INDEX('Hoja de Trabajo para listado'!$A$155:$Z$1048576,MATCH($A220,'Hoja de Trabajo para listado'!$A$155:$A$1048576,0),MATCH((CUADRO!J$5&amp;$E220),'Hoja de Trabajo para listado'!$A$151:$Z$151,0)),0)+IFERROR(INDEX('Hoja de Trabajo para listado'!$AB$155:$BA$1048576,MATCH($A220,'Hoja de Trabajo para listado'!$AB$155:$AB$1048576,0),MATCH((CUADRO!J$5&amp;$E220),'Hoja de Trabajo para listado'!$AB$151:$BA$151,0)),0)+IFERROR(INDEX('Hoja de Trabajo para listado'!$BC$155:$CB$1048576,MATCH($A220,'Hoja de Trabajo para listado'!$BC$155:$BC$1048576,0),MATCH((CUADRO!J$5&amp;$E220),'Hoja de Trabajo para listado'!$BC$151:$CB$151,0)),0)+IFERROR(INDEX('Hoja de Trabajo para listado'!$DE$153:$DG$274,MATCH($A220,'Hoja de Trabajo para listado'!$DE$153:$DE$1048576,0),MATCH((CUADRO!J$5&amp;$E220),'Hoja de Trabajo para listado'!$DE$151:$DG$151,0)),0)+IFERROR(INDEX('Hoja de Trabajo para listado'!$CD$155:$DC$1048576,MATCH($A220,'Hoja de Trabajo para listado'!$CD$155:$CD$1048576,0),MATCH((CUADRO!J$5&amp;$E220),'Hoja de Trabajo para listado'!$CD$151:$DC$151,0)),0)</f>
        <v>0</v>
      </c>
      <c r="K220" s="243">
        <f ca="1">+IFERROR(INDEX('Hoja de Trabajo para listado'!$A$155:$Z$1048576,MATCH($A220,'Hoja de Trabajo para listado'!$A$155:$A$1048576,0),MATCH((CUADRO!K$5&amp;$E220),'Hoja de Trabajo para listado'!$A$151:$Z$151,0)),0)+IFERROR(INDEX('Hoja de Trabajo para listado'!$AB$155:$BA$1048576,MATCH($A220,'Hoja de Trabajo para listado'!$AB$155:$AB$1048576,0),MATCH((CUADRO!K$5&amp;$E220),'Hoja de Trabajo para listado'!$AB$151:$BA$151,0)),0)+IFERROR(INDEX('Hoja de Trabajo para listado'!$BC$155:$CB$1048576,MATCH($A220,'Hoja de Trabajo para listado'!$BC$155:$BC$1048576,0),MATCH((CUADRO!K$5&amp;$E220),'Hoja de Trabajo para listado'!$BC$151:$CB$151,0)),0)+IFERROR(INDEX('Hoja de Trabajo para listado'!$DE$153:$DG$274,MATCH($A220,'Hoja de Trabajo para listado'!$DE$153:$DE$1048576,0),MATCH((CUADRO!K$5&amp;$E220),'Hoja de Trabajo para listado'!$DE$151:$DG$151,0)),0)+IFERROR(INDEX('Hoja de Trabajo para listado'!$CD$155:$DC$1048576,MATCH($A220,'Hoja de Trabajo para listado'!$CD$155:$CD$1048576,0),MATCH((CUADRO!K$5&amp;$E220),'Hoja de Trabajo para listado'!$CD$151:$DC$151,0)),0)</f>
        <v>0</v>
      </c>
      <c r="L220" s="243">
        <f ca="1">+IFERROR(INDEX('Hoja de Trabajo para listado'!$A$155:$Z$1048576,MATCH($A220,'Hoja de Trabajo para listado'!$A$155:$A$1048576,0),MATCH((CUADRO!L$5&amp;$E220),'Hoja de Trabajo para listado'!$A$151:$Z$151,0)),0)+IFERROR(INDEX('Hoja de Trabajo para listado'!$AB$155:$BA$1048576,MATCH($A220,'Hoja de Trabajo para listado'!$AB$155:$AB$1048576,0),MATCH((CUADRO!L$5&amp;$E220),'Hoja de Trabajo para listado'!$AB$151:$BA$151,0)),0)+IFERROR(INDEX('Hoja de Trabajo para listado'!$BC$155:$CB$1048576,MATCH($A220,'Hoja de Trabajo para listado'!$BC$155:$BC$1048576,0),MATCH((CUADRO!L$5&amp;$E220),'Hoja de Trabajo para listado'!$BC$151:$CB$151,0)),0)+IFERROR(INDEX('Hoja de Trabajo para listado'!$DE$153:$DG$274,MATCH($A220,'Hoja de Trabajo para listado'!$DE$153:$DE$1048576,0),MATCH((CUADRO!L$5&amp;$E220),'Hoja de Trabajo para listado'!$DE$151:$DG$151,0)),0)+IFERROR(INDEX('Hoja de Trabajo para listado'!$CD$155:$DC$1048576,MATCH($A220,'Hoja de Trabajo para listado'!$CD$155:$CD$1048576,0),MATCH((CUADRO!L$5&amp;$E220),'Hoja de Trabajo para listado'!$CD$151:$DC$151,0)),0)</f>
        <v>0</v>
      </c>
      <c r="M220" s="243">
        <f ca="1">+IFERROR(INDEX('Hoja de Trabajo para listado'!$A$155:$Z$1048576,MATCH($A220,'Hoja de Trabajo para listado'!$A$155:$A$1048576,0),MATCH((CUADRO!M$5&amp;$E220),'Hoja de Trabajo para listado'!$A$151:$Z$151,0)),0)+IFERROR(INDEX('Hoja de Trabajo para listado'!$AB$155:$BA$1048576,MATCH($A220,'Hoja de Trabajo para listado'!$AB$155:$AB$1048576,0),MATCH((CUADRO!M$5&amp;$E220),'Hoja de Trabajo para listado'!$AB$151:$BA$151,0)),0)+IFERROR(INDEX('Hoja de Trabajo para listado'!$BC$155:$CB$1048576,MATCH($A220,'Hoja de Trabajo para listado'!$BC$155:$BC$1048576,0),MATCH((CUADRO!M$5&amp;$E220),'Hoja de Trabajo para listado'!$BC$151:$CB$151,0)),0)+IFERROR(INDEX('Hoja de Trabajo para listado'!$DE$153:$DG$274,MATCH($A220,'Hoja de Trabajo para listado'!$DE$153:$DE$1048576,0),MATCH((CUADRO!M$5&amp;$E220),'Hoja de Trabajo para listado'!$DE$151:$DG$151,0)),0)+IFERROR(INDEX('Hoja de Trabajo para listado'!$CD$155:$DC$1048576,MATCH($A220,'Hoja de Trabajo para listado'!$CD$155:$CD$1048576,0),MATCH((CUADRO!M$5&amp;$E220),'Hoja de Trabajo para listado'!$CD$151:$DC$151,0)),0)</f>
        <v>0</v>
      </c>
      <c r="N220" s="243">
        <f ca="1">+IFERROR(INDEX('Hoja de Trabajo para listado'!$A$155:$Z$1048576,MATCH($A220,'Hoja de Trabajo para listado'!$A$155:$A$1048576,0),MATCH((CUADRO!N$5&amp;$E220),'Hoja de Trabajo para listado'!$A$151:$Z$151,0)),0)+IFERROR(INDEX('Hoja de Trabajo para listado'!$AB$155:$BA$1048576,MATCH($A220,'Hoja de Trabajo para listado'!$AB$155:$AB$1048576,0),MATCH((CUADRO!N$5&amp;$E220),'Hoja de Trabajo para listado'!$AB$151:$BA$151,0)),0)+IFERROR(INDEX('Hoja de Trabajo para listado'!$BC$155:$CB$1048576,MATCH($A220,'Hoja de Trabajo para listado'!$BC$155:$BC$1048576,0),MATCH((CUADRO!N$5&amp;$E220),'Hoja de Trabajo para listado'!$BC$151:$CB$151,0)),0)+IFERROR(INDEX('Hoja de Trabajo para listado'!$DE$153:$DG$274,MATCH($A220,'Hoja de Trabajo para listado'!$DE$153:$DE$1048576,0),MATCH((CUADRO!N$5&amp;$E220),'Hoja de Trabajo para listado'!$DE$151:$DG$151,0)),0)+IFERROR(INDEX('Hoja de Trabajo para listado'!$CD$155:$DC$1048576,MATCH($A220,'Hoja de Trabajo para listado'!$CD$155:$CD$1048576,0),MATCH((CUADRO!N$5&amp;$E220),'Hoja de Trabajo para listado'!$CD$151:$DC$151,0)),0)</f>
        <v>0</v>
      </c>
      <c r="O220" s="243">
        <f ca="1">+IFERROR(INDEX('Hoja de Trabajo para listado'!$A$155:$Z$1048576,MATCH($A220,'Hoja de Trabajo para listado'!$A$155:$A$1048576,0),MATCH((CUADRO!O$5&amp;$E220),'Hoja de Trabajo para listado'!$A$151:$Z$151,0)),0)+IFERROR(INDEX('Hoja de Trabajo para listado'!$AB$155:$BA$1048576,MATCH($A220,'Hoja de Trabajo para listado'!$AB$155:$AB$1048576,0),MATCH((CUADRO!O$5&amp;$E220),'Hoja de Trabajo para listado'!$AB$151:$BA$151,0)),0)+IFERROR(INDEX('Hoja de Trabajo para listado'!$BC$155:$CB$1048576,MATCH($A220,'Hoja de Trabajo para listado'!$BC$155:$BC$1048576,0),MATCH((CUADRO!O$5&amp;$E220),'Hoja de Trabajo para listado'!$BC$151:$CB$151,0)),0)+IFERROR(INDEX('Hoja de Trabajo para listado'!$DE$153:$DG$274,MATCH($A220,'Hoja de Trabajo para listado'!$DE$153:$DE$1048576,0),MATCH((CUADRO!O$5&amp;$E220),'Hoja de Trabajo para listado'!$DE$151:$DG$151,0)),0)+IFERROR(INDEX('Hoja de Trabajo para listado'!$CD$155:$DC$1048576,MATCH($A220,'Hoja de Trabajo para listado'!$CD$155:$CD$1048576,0),MATCH((CUADRO!O$5&amp;$E220),'Hoja de Trabajo para listado'!$CD$151:$DC$151,0)),0)</f>
        <v>0</v>
      </c>
      <c r="P220" s="243">
        <f ca="1">+IFERROR(INDEX('Hoja de Trabajo para listado'!$A$155:$Z$1048576,MATCH($A220,'Hoja de Trabajo para listado'!$A$155:$A$1048576,0),MATCH((CUADRO!P$5&amp;$E220),'Hoja de Trabajo para listado'!$A$151:$Z$151,0)),0)+IFERROR(INDEX('Hoja de Trabajo para listado'!$AB$155:$BA$1048576,MATCH($A220,'Hoja de Trabajo para listado'!$AB$155:$AB$1048576,0),MATCH((CUADRO!P$5&amp;$E220),'Hoja de Trabajo para listado'!$AB$151:$BA$151,0)),0)+IFERROR(INDEX('Hoja de Trabajo para listado'!$BC$155:$CB$1048576,MATCH($A220,'Hoja de Trabajo para listado'!$BC$155:$BC$1048576,0),MATCH((CUADRO!P$5&amp;$E220),'Hoja de Trabajo para listado'!$BC$151:$CB$151,0)),0)+IFERROR(INDEX('Hoja de Trabajo para listado'!$DE$153:$DG$274,MATCH($A220,'Hoja de Trabajo para listado'!$DE$153:$DE$1048576,0),MATCH((CUADRO!P$5&amp;$E220),'Hoja de Trabajo para listado'!$DE$151:$DG$151,0)),0)+IFERROR(INDEX('Hoja de Trabajo para listado'!$CD$155:$DC$1048576,MATCH($A220,'Hoja de Trabajo para listado'!$CD$155:$CD$1048576,0),MATCH((CUADRO!P$5&amp;$E220),'Hoja de Trabajo para listado'!$CD$151:$DC$151,0)),0)</f>
        <v>0</v>
      </c>
      <c r="Q220" s="243">
        <f ca="1">+IFERROR(INDEX('Hoja de Trabajo para listado'!$A$155:$Z$1048576,MATCH($A220,'Hoja de Trabajo para listado'!$A$155:$A$1048576,0),MATCH((CUADRO!Q$5&amp;$E220),'Hoja de Trabajo para listado'!$A$151:$Z$151,0)),0)+IFERROR(INDEX('Hoja de Trabajo para listado'!$AB$155:$BA$1048576,MATCH($A220,'Hoja de Trabajo para listado'!$AB$155:$AB$1048576,0),MATCH((CUADRO!Q$5&amp;$E220),'Hoja de Trabajo para listado'!$AB$151:$BA$151,0)),0)+IFERROR(INDEX('Hoja de Trabajo para listado'!$BC$155:$CB$1048576,MATCH($A220,'Hoja de Trabajo para listado'!$BC$155:$BC$1048576,0),MATCH((CUADRO!Q$5&amp;$E220),'Hoja de Trabajo para listado'!$BC$151:$CB$151,0)),0)+IFERROR(INDEX('Hoja de Trabajo para listado'!$DE$153:$DG$274,MATCH($A220,'Hoja de Trabajo para listado'!$DE$153:$DE$1048576,0),MATCH((CUADRO!Q$5&amp;$E220),'Hoja de Trabajo para listado'!$DE$151:$DG$151,0)),0)+IFERROR(INDEX('Hoja de Trabajo para listado'!$CD$155:$DC$1048576,MATCH($A220,'Hoja de Trabajo para listado'!$CD$155:$CD$1048576,0),MATCH((CUADRO!Q$5&amp;$E220),'Hoja de Trabajo para listado'!$CD$151:$DC$151,0)),0)</f>
        <v>0</v>
      </c>
      <c r="R220" s="243">
        <f t="shared" ca="1" si="9"/>
        <v>0</v>
      </c>
      <c r="S220" s="243"/>
      <c r="T220" s="243">
        <f ca="1">+T221</f>
        <v>0</v>
      </c>
      <c r="U220" s="242">
        <f t="shared" si="10"/>
        <v>1</v>
      </c>
      <c r="V220" s="333" t="str">
        <f>+VLOOKUP(A220,bd_lista!$A$3:$E$590,5,FALSE)</f>
        <v>Instituciones Descentralizadas</v>
      </c>
      <c r="W220" s="383" t="str">
        <f>+V220</f>
        <v>Instituciones Descentralizadas</v>
      </c>
      <c r="X220" s="242">
        <f>+VLOOKUP(A220,[3]Sheet1!$A$13:$D$744,4,FALSE)</f>
        <v>86</v>
      </c>
      <c r="Y220" s="242" t="str">
        <f>+VLOOKUP(X220,bd_lista!$A$3:$C$590,3,FALSE)</f>
        <v>Ministerio de Medio Ambiente y Agua</v>
      </c>
      <c r="Z220" s="294">
        <f>+X220</f>
        <v>86</v>
      </c>
      <c r="AA220" s="295" t="str">
        <f>+Y220</f>
        <v>Ministerio de Medio Ambiente y Agua</v>
      </c>
    </row>
    <row r="221" spans="1:27" ht="15" hidden="1" customHeight="1">
      <c r="A221" s="32">
        <v>300</v>
      </c>
      <c r="B221" s="389"/>
      <c r="C221" s="333" t="str">
        <f>+VLOOKUP(A221,bd_lista!$A$3:$C$590,3,FALSE)</f>
        <v>Servicio Departamental de Riego - Cochabamba</v>
      </c>
      <c r="D221" s="386"/>
      <c r="E221" s="333" t="s">
        <v>1305</v>
      </c>
      <c r="F221" s="245">
        <f ca="1">+IFERROR(INDEX('Hoja de Trabajo para listado'!$A$155:$Z$1048576,MATCH($A221,'Hoja de Trabajo para listado'!$A$155:$A$1048576,0),MATCH((CUADRO!F$5&amp;$E221),'Hoja de Trabajo para listado'!$A$151:$Z$151,0)),0)+IFERROR(INDEX('Hoja de Trabajo para listado'!$AB$155:$BA$1048576,MATCH($A221,'Hoja de Trabajo para listado'!$AB$155:$AB$1048576,0),MATCH((CUADRO!F$5&amp;$E221),'Hoja de Trabajo para listado'!$AB$151:$BA$151,0)),0)+IFERROR(INDEX('Hoja de Trabajo para listado'!$BC$155:$CB$1048576,MATCH($A221,'Hoja de Trabajo para listado'!$BC$155:$BC$1048576,0),MATCH((CUADRO!F$5&amp;$E221),'Hoja de Trabajo para listado'!$BC$151:$CB$151,0)),0)+IFERROR(INDEX('Hoja de Trabajo para listado'!$DE$153:$DG$274,MATCH($A221,'Hoja de Trabajo para listado'!$DE$153:$DE$1048576,0),MATCH((CUADRO!F$5&amp;$E221),'Hoja de Trabajo para listado'!$DE$151:$DG$151,0)),0)+IFERROR(INDEX('Hoja de Trabajo para listado'!$CD$155:$DC$1048576,MATCH($A221,'Hoja de Trabajo para listado'!$CD$155:$CD$1048576,0),MATCH((CUADRO!F$5&amp;$E221),'Hoja de Trabajo para listado'!$CD$151:$DC$151,0)),0)</f>
        <v>0</v>
      </c>
      <c r="G221" s="245">
        <f ca="1">+IFERROR(INDEX('Hoja de Trabajo para listado'!$A$155:$Z$1048576,MATCH($A221,'Hoja de Trabajo para listado'!$A$155:$A$1048576,0),MATCH((CUADRO!G$5&amp;$E221),'Hoja de Trabajo para listado'!$A$151:$Z$151,0)),0)+IFERROR(INDEX('Hoja de Trabajo para listado'!$AB$155:$BA$1048576,MATCH($A221,'Hoja de Trabajo para listado'!$AB$155:$AB$1048576,0),MATCH((CUADRO!G$5&amp;$E221),'Hoja de Trabajo para listado'!$AB$151:$BA$151,0)),0)+IFERROR(INDEX('Hoja de Trabajo para listado'!$BC$155:$CB$1048576,MATCH($A221,'Hoja de Trabajo para listado'!$BC$155:$BC$1048576,0),MATCH((CUADRO!G$5&amp;$E221),'Hoja de Trabajo para listado'!$BC$151:$CB$151,0)),0)+IFERROR(INDEX('Hoja de Trabajo para listado'!$DE$153:$DG$274,MATCH($A221,'Hoja de Trabajo para listado'!$DE$153:$DE$1048576,0),MATCH((CUADRO!G$5&amp;$E221),'Hoja de Trabajo para listado'!$DE$151:$DG$151,0)),0)+IFERROR(INDEX('Hoja de Trabajo para listado'!$CD$155:$DC$1048576,MATCH($A221,'Hoja de Trabajo para listado'!$CD$155:$CD$1048576,0),MATCH((CUADRO!G$5&amp;$E221),'Hoja de Trabajo para listado'!$CD$151:$DC$151,0)),0)</f>
        <v>0</v>
      </c>
      <c r="H221" s="245">
        <f ca="1">+IFERROR(INDEX('Hoja de Trabajo para listado'!$A$155:$Z$1048576,MATCH($A221,'Hoja de Trabajo para listado'!$A$155:$A$1048576,0),MATCH((CUADRO!H$5&amp;$E221),'Hoja de Trabajo para listado'!$A$151:$Z$151,0)),0)+IFERROR(INDEX('Hoja de Trabajo para listado'!$AB$155:$BA$1048576,MATCH($A221,'Hoja de Trabajo para listado'!$AB$155:$AB$1048576,0),MATCH((CUADRO!H$5&amp;$E221),'Hoja de Trabajo para listado'!$AB$151:$BA$151,0)),0)+IFERROR(INDEX('Hoja de Trabajo para listado'!$BC$155:$CB$1048576,MATCH($A221,'Hoja de Trabajo para listado'!$BC$155:$BC$1048576,0),MATCH((CUADRO!H$5&amp;$E221),'Hoja de Trabajo para listado'!$BC$151:$CB$151,0)),0)+IFERROR(INDEX('Hoja de Trabajo para listado'!$DE$153:$DG$274,MATCH($A221,'Hoja de Trabajo para listado'!$DE$153:$DE$1048576,0),MATCH((CUADRO!H$5&amp;$E221),'Hoja de Trabajo para listado'!$DE$151:$DG$151,0)),0)+IFERROR(INDEX('Hoja de Trabajo para listado'!$CD$155:$DC$1048576,MATCH($A221,'Hoja de Trabajo para listado'!$CD$155:$CD$1048576,0),MATCH((CUADRO!H$5&amp;$E221),'Hoja de Trabajo para listado'!$CD$151:$DC$151,0)),0)</f>
        <v>0</v>
      </c>
      <c r="I221" s="245">
        <f ca="1">+IFERROR(INDEX('Hoja de Trabajo para listado'!$A$155:$Z$1048576,MATCH($A221,'Hoja de Trabajo para listado'!$A$155:$A$1048576,0),MATCH((CUADRO!I$5&amp;$E221),'Hoja de Trabajo para listado'!$A$151:$Z$151,0)),0)+IFERROR(INDEX('Hoja de Trabajo para listado'!$AB$155:$BA$1048576,MATCH($A221,'Hoja de Trabajo para listado'!$AB$155:$AB$1048576,0),MATCH((CUADRO!I$5&amp;$E221),'Hoja de Trabajo para listado'!$AB$151:$BA$151,0)),0)+IFERROR(INDEX('Hoja de Trabajo para listado'!$BC$155:$CB$1048576,MATCH($A221,'Hoja de Trabajo para listado'!$BC$155:$BC$1048576,0),MATCH((CUADRO!I$5&amp;$E221),'Hoja de Trabajo para listado'!$BC$151:$CB$151,0)),0)+IFERROR(INDEX('Hoja de Trabajo para listado'!$DE$153:$DG$274,MATCH($A221,'Hoja de Trabajo para listado'!$DE$153:$DE$1048576,0),MATCH((CUADRO!I$5&amp;$E221),'Hoja de Trabajo para listado'!$DE$151:$DG$151,0)),0)+IFERROR(INDEX('Hoja de Trabajo para listado'!$CD$155:$DC$1048576,MATCH($A221,'Hoja de Trabajo para listado'!$CD$155:$CD$1048576,0),MATCH((CUADRO!I$5&amp;$E221),'Hoja de Trabajo para listado'!$CD$151:$DC$151,0)),0)</f>
        <v>0</v>
      </c>
      <c r="J221" s="245">
        <f ca="1">+IFERROR(INDEX('Hoja de Trabajo para listado'!$A$155:$Z$1048576,MATCH($A221,'Hoja de Trabajo para listado'!$A$155:$A$1048576,0),MATCH((CUADRO!J$5&amp;$E221),'Hoja de Trabajo para listado'!$A$151:$Z$151,0)),0)+IFERROR(INDEX('Hoja de Trabajo para listado'!$AB$155:$BA$1048576,MATCH($A221,'Hoja de Trabajo para listado'!$AB$155:$AB$1048576,0),MATCH((CUADRO!J$5&amp;$E221),'Hoja de Trabajo para listado'!$AB$151:$BA$151,0)),0)+IFERROR(INDEX('Hoja de Trabajo para listado'!$BC$155:$CB$1048576,MATCH($A221,'Hoja de Trabajo para listado'!$BC$155:$BC$1048576,0),MATCH((CUADRO!J$5&amp;$E221),'Hoja de Trabajo para listado'!$BC$151:$CB$151,0)),0)+IFERROR(INDEX('Hoja de Trabajo para listado'!$DE$153:$DG$274,MATCH($A221,'Hoja de Trabajo para listado'!$DE$153:$DE$1048576,0),MATCH((CUADRO!J$5&amp;$E221),'Hoja de Trabajo para listado'!$DE$151:$DG$151,0)),0)+IFERROR(INDEX('Hoja de Trabajo para listado'!$CD$155:$DC$1048576,MATCH($A221,'Hoja de Trabajo para listado'!$CD$155:$CD$1048576,0),MATCH((CUADRO!J$5&amp;$E221),'Hoja de Trabajo para listado'!$CD$151:$DC$151,0)),0)</f>
        <v>0</v>
      </c>
      <c r="K221" s="245">
        <f ca="1">+IFERROR(INDEX('Hoja de Trabajo para listado'!$A$155:$Z$1048576,MATCH($A221,'Hoja de Trabajo para listado'!$A$155:$A$1048576,0),MATCH((CUADRO!K$5&amp;$E221),'Hoja de Trabajo para listado'!$A$151:$Z$151,0)),0)+IFERROR(INDEX('Hoja de Trabajo para listado'!$AB$155:$BA$1048576,MATCH($A221,'Hoja de Trabajo para listado'!$AB$155:$AB$1048576,0),MATCH((CUADRO!K$5&amp;$E221),'Hoja de Trabajo para listado'!$AB$151:$BA$151,0)),0)+IFERROR(INDEX('Hoja de Trabajo para listado'!$BC$155:$CB$1048576,MATCH($A221,'Hoja de Trabajo para listado'!$BC$155:$BC$1048576,0),MATCH((CUADRO!K$5&amp;$E221),'Hoja de Trabajo para listado'!$BC$151:$CB$151,0)),0)+IFERROR(INDEX('Hoja de Trabajo para listado'!$DE$153:$DG$274,MATCH($A221,'Hoja de Trabajo para listado'!$DE$153:$DE$1048576,0),MATCH((CUADRO!K$5&amp;$E221),'Hoja de Trabajo para listado'!$DE$151:$DG$151,0)),0)+IFERROR(INDEX('Hoja de Trabajo para listado'!$CD$155:$DC$1048576,MATCH($A221,'Hoja de Trabajo para listado'!$CD$155:$CD$1048576,0),MATCH((CUADRO!K$5&amp;$E221),'Hoja de Trabajo para listado'!$CD$151:$DC$151,0)),0)</f>
        <v>0</v>
      </c>
      <c r="L221" s="245">
        <f ca="1">+IFERROR(INDEX('Hoja de Trabajo para listado'!$A$155:$Z$1048576,MATCH($A221,'Hoja de Trabajo para listado'!$A$155:$A$1048576,0),MATCH((CUADRO!L$5&amp;$E221),'Hoja de Trabajo para listado'!$A$151:$Z$151,0)),0)+IFERROR(INDEX('Hoja de Trabajo para listado'!$AB$155:$BA$1048576,MATCH($A221,'Hoja de Trabajo para listado'!$AB$155:$AB$1048576,0),MATCH((CUADRO!L$5&amp;$E221),'Hoja de Trabajo para listado'!$AB$151:$BA$151,0)),0)+IFERROR(INDEX('Hoja de Trabajo para listado'!$BC$155:$CB$1048576,MATCH($A221,'Hoja de Trabajo para listado'!$BC$155:$BC$1048576,0),MATCH((CUADRO!L$5&amp;$E221),'Hoja de Trabajo para listado'!$BC$151:$CB$151,0)),0)+IFERROR(INDEX('Hoja de Trabajo para listado'!$DE$153:$DG$274,MATCH($A221,'Hoja de Trabajo para listado'!$DE$153:$DE$1048576,0),MATCH((CUADRO!L$5&amp;$E221),'Hoja de Trabajo para listado'!$DE$151:$DG$151,0)),0)+IFERROR(INDEX('Hoja de Trabajo para listado'!$CD$155:$DC$1048576,MATCH($A221,'Hoja de Trabajo para listado'!$CD$155:$CD$1048576,0),MATCH((CUADRO!L$5&amp;$E221),'Hoja de Trabajo para listado'!$CD$151:$DC$151,0)),0)</f>
        <v>0</v>
      </c>
      <c r="M221" s="245">
        <f ca="1">+IFERROR(INDEX('Hoja de Trabajo para listado'!$A$155:$Z$1048576,MATCH($A221,'Hoja de Trabajo para listado'!$A$155:$A$1048576,0),MATCH((CUADRO!M$5&amp;$E221),'Hoja de Trabajo para listado'!$A$151:$Z$151,0)),0)+IFERROR(INDEX('Hoja de Trabajo para listado'!$AB$155:$BA$1048576,MATCH($A221,'Hoja de Trabajo para listado'!$AB$155:$AB$1048576,0),MATCH((CUADRO!M$5&amp;$E221),'Hoja de Trabajo para listado'!$AB$151:$BA$151,0)),0)+IFERROR(INDEX('Hoja de Trabajo para listado'!$BC$155:$CB$1048576,MATCH($A221,'Hoja de Trabajo para listado'!$BC$155:$BC$1048576,0),MATCH((CUADRO!M$5&amp;$E221),'Hoja de Trabajo para listado'!$BC$151:$CB$151,0)),0)+IFERROR(INDEX('Hoja de Trabajo para listado'!$DE$153:$DG$274,MATCH($A221,'Hoja de Trabajo para listado'!$DE$153:$DE$1048576,0),MATCH((CUADRO!M$5&amp;$E221),'Hoja de Trabajo para listado'!$DE$151:$DG$151,0)),0)+IFERROR(INDEX('Hoja de Trabajo para listado'!$CD$155:$DC$1048576,MATCH($A221,'Hoja de Trabajo para listado'!$CD$155:$CD$1048576,0),MATCH((CUADRO!M$5&amp;$E221),'Hoja de Trabajo para listado'!$CD$151:$DC$151,0)),0)</f>
        <v>0</v>
      </c>
      <c r="N221" s="245">
        <f ca="1">+IFERROR(INDEX('Hoja de Trabajo para listado'!$A$155:$Z$1048576,MATCH($A221,'Hoja de Trabajo para listado'!$A$155:$A$1048576,0),MATCH((CUADRO!N$5&amp;$E221),'Hoja de Trabajo para listado'!$A$151:$Z$151,0)),0)+IFERROR(INDEX('Hoja de Trabajo para listado'!$AB$155:$BA$1048576,MATCH($A221,'Hoja de Trabajo para listado'!$AB$155:$AB$1048576,0),MATCH((CUADRO!N$5&amp;$E221),'Hoja de Trabajo para listado'!$AB$151:$BA$151,0)),0)+IFERROR(INDEX('Hoja de Trabajo para listado'!$BC$155:$CB$1048576,MATCH($A221,'Hoja de Trabajo para listado'!$BC$155:$BC$1048576,0),MATCH((CUADRO!N$5&amp;$E221),'Hoja de Trabajo para listado'!$BC$151:$CB$151,0)),0)+IFERROR(INDEX('Hoja de Trabajo para listado'!$DE$153:$DG$274,MATCH($A221,'Hoja de Trabajo para listado'!$DE$153:$DE$1048576,0),MATCH((CUADRO!N$5&amp;$E221),'Hoja de Trabajo para listado'!$DE$151:$DG$151,0)),0)+IFERROR(INDEX('Hoja de Trabajo para listado'!$CD$155:$DC$1048576,MATCH($A221,'Hoja de Trabajo para listado'!$CD$155:$CD$1048576,0),MATCH((CUADRO!N$5&amp;$E221),'Hoja de Trabajo para listado'!$CD$151:$DC$151,0)),0)</f>
        <v>0</v>
      </c>
      <c r="O221" s="245">
        <f ca="1">+IFERROR(INDEX('Hoja de Trabajo para listado'!$A$155:$Z$1048576,MATCH($A221,'Hoja de Trabajo para listado'!$A$155:$A$1048576,0),MATCH((CUADRO!O$5&amp;$E221),'Hoja de Trabajo para listado'!$A$151:$Z$151,0)),0)+IFERROR(INDEX('Hoja de Trabajo para listado'!$AB$155:$BA$1048576,MATCH($A221,'Hoja de Trabajo para listado'!$AB$155:$AB$1048576,0),MATCH((CUADRO!O$5&amp;$E221),'Hoja de Trabajo para listado'!$AB$151:$BA$151,0)),0)+IFERROR(INDEX('Hoja de Trabajo para listado'!$BC$155:$CB$1048576,MATCH($A221,'Hoja de Trabajo para listado'!$BC$155:$BC$1048576,0),MATCH((CUADRO!O$5&amp;$E221),'Hoja de Trabajo para listado'!$BC$151:$CB$151,0)),0)+IFERROR(INDEX('Hoja de Trabajo para listado'!$DE$153:$DG$274,MATCH($A221,'Hoja de Trabajo para listado'!$DE$153:$DE$1048576,0),MATCH((CUADRO!O$5&amp;$E221),'Hoja de Trabajo para listado'!$DE$151:$DG$151,0)),0)+IFERROR(INDEX('Hoja de Trabajo para listado'!$CD$155:$DC$1048576,MATCH($A221,'Hoja de Trabajo para listado'!$CD$155:$CD$1048576,0),MATCH((CUADRO!O$5&amp;$E221),'Hoja de Trabajo para listado'!$CD$151:$DC$151,0)),0)</f>
        <v>0</v>
      </c>
      <c r="P221" s="245">
        <f ca="1">+IFERROR(INDEX('Hoja de Trabajo para listado'!$A$155:$Z$1048576,MATCH($A221,'Hoja de Trabajo para listado'!$A$155:$A$1048576,0),MATCH((CUADRO!P$5&amp;$E221),'Hoja de Trabajo para listado'!$A$151:$Z$151,0)),0)+IFERROR(INDEX('Hoja de Trabajo para listado'!$AB$155:$BA$1048576,MATCH($A221,'Hoja de Trabajo para listado'!$AB$155:$AB$1048576,0),MATCH((CUADRO!P$5&amp;$E221),'Hoja de Trabajo para listado'!$AB$151:$BA$151,0)),0)+IFERROR(INDEX('Hoja de Trabajo para listado'!$BC$155:$CB$1048576,MATCH($A221,'Hoja de Trabajo para listado'!$BC$155:$BC$1048576,0),MATCH((CUADRO!P$5&amp;$E221),'Hoja de Trabajo para listado'!$BC$151:$CB$151,0)),0)+IFERROR(INDEX('Hoja de Trabajo para listado'!$DE$153:$DG$274,MATCH($A221,'Hoja de Trabajo para listado'!$DE$153:$DE$1048576,0),MATCH((CUADRO!P$5&amp;$E221),'Hoja de Trabajo para listado'!$DE$151:$DG$151,0)),0)+IFERROR(INDEX('Hoja de Trabajo para listado'!$CD$155:$DC$1048576,MATCH($A221,'Hoja de Trabajo para listado'!$CD$155:$CD$1048576,0),MATCH((CUADRO!P$5&amp;$E221),'Hoja de Trabajo para listado'!$CD$151:$DC$151,0)),0)</f>
        <v>0</v>
      </c>
      <c r="Q221" s="245">
        <f ca="1">+IFERROR(INDEX('Hoja de Trabajo para listado'!$A$155:$Z$1048576,MATCH($A221,'Hoja de Trabajo para listado'!$A$155:$A$1048576,0),MATCH((CUADRO!Q$5&amp;$E221),'Hoja de Trabajo para listado'!$A$151:$Z$151,0)),0)+IFERROR(INDEX('Hoja de Trabajo para listado'!$AB$155:$BA$1048576,MATCH($A221,'Hoja de Trabajo para listado'!$AB$155:$AB$1048576,0),MATCH((CUADRO!Q$5&amp;$E221),'Hoja de Trabajo para listado'!$AB$151:$BA$151,0)),0)+IFERROR(INDEX('Hoja de Trabajo para listado'!$BC$155:$CB$1048576,MATCH($A221,'Hoja de Trabajo para listado'!$BC$155:$BC$1048576,0),MATCH((CUADRO!Q$5&amp;$E221),'Hoja de Trabajo para listado'!$BC$151:$CB$151,0)),0)+IFERROR(INDEX('Hoja de Trabajo para listado'!$DE$153:$DG$274,MATCH($A221,'Hoja de Trabajo para listado'!$DE$153:$DE$1048576,0),MATCH((CUADRO!Q$5&amp;$E221),'Hoja de Trabajo para listado'!$DE$151:$DG$151,0)),0)+IFERROR(INDEX('Hoja de Trabajo para listado'!$CD$155:$DC$1048576,MATCH($A221,'Hoja de Trabajo para listado'!$CD$155:$CD$1048576,0),MATCH((CUADRO!Q$5&amp;$E221),'Hoja de Trabajo para listado'!$CD$151:$DC$151,0)),0)</f>
        <v>0</v>
      </c>
      <c r="R221" s="245">
        <f t="shared" ca="1" si="9"/>
        <v>0</v>
      </c>
      <c r="S221" s="245">
        <f ca="1">+R220+R221</f>
        <v>0</v>
      </c>
      <c r="T221" s="245">
        <f ca="1">+S221</f>
        <v>0</v>
      </c>
      <c r="U221" s="244">
        <f t="shared" si="10"/>
        <v>2</v>
      </c>
      <c r="V221" s="333" t="str">
        <f>+VLOOKUP(A221,bd_lista!$A$3:$E$590,5,FALSE)</f>
        <v>Instituciones Descentralizadas</v>
      </c>
      <c r="W221" s="384"/>
      <c r="X221" s="242">
        <f>+VLOOKUP(A221,[3]Sheet1!$A$13:$D$744,4,FALSE)</f>
        <v>86</v>
      </c>
      <c r="Y221" s="242" t="str">
        <f>+VLOOKUP(X221,bd_lista!$A$3:$C$590,3,FALSE)</f>
        <v>Ministerio de Medio Ambiente y Agua</v>
      </c>
      <c r="Z221" s="292"/>
      <c r="AA221" s="293"/>
    </row>
    <row r="222" spans="1:27" ht="15" customHeight="1">
      <c r="A222" s="251">
        <v>301</v>
      </c>
      <c r="B222" s="388">
        <f>+A222</f>
        <v>301</v>
      </c>
      <c r="C222" s="247" t="str">
        <f>+VLOOKUP(A222,bd_lista!$A$3:$C$590,3,FALSE)</f>
        <v>Servicio Departamental de Riego - Oruro</v>
      </c>
      <c r="D222" s="385" t="str">
        <f>+C222</f>
        <v>Servicio Departamental de Riego - Oruro</v>
      </c>
      <c r="E222" s="247" t="s">
        <v>1304</v>
      </c>
      <c r="F222" s="243">
        <f ca="1">+IFERROR(INDEX('Hoja de Trabajo para listado'!$A$155:$Z$1048576,MATCH($A222,'Hoja de Trabajo para listado'!$A$155:$A$1048576,0),MATCH((CUADRO!F$5&amp;$E222),'Hoja de Trabajo para listado'!$A$151:$Z$151,0)),0)+IFERROR(INDEX('Hoja de Trabajo para listado'!$AB$155:$BA$1048576,MATCH($A222,'Hoja de Trabajo para listado'!$AB$155:$AB$1048576,0),MATCH((CUADRO!F$5&amp;$E222),'Hoja de Trabajo para listado'!$AB$151:$BA$151,0)),0)+IFERROR(INDEX('Hoja de Trabajo para listado'!$BC$155:$CB$1048576,MATCH($A222,'Hoja de Trabajo para listado'!$BC$155:$BC$1048576,0),MATCH((CUADRO!F$5&amp;$E222),'Hoja de Trabajo para listado'!$BC$151:$CB$151,0)),0)+IFERROR(INDEX('Hoja de Trabajo para listado'!$DE$153:$DG$274,MATCH($A222,'Hoja de Trabajo para listado'!$DE$153:$DE$1048576,0),MATCH((CUADRO!F$5&amp;$E222),'Hoja de Trabajo para listado'!$DE$151:$DG$151,0)),0)+IFERROR(INDEX('Hoja de Trabajo para listado'!$CD$155:$DC$1048576,MATCH($A222,'Hoja de Trabajo para listado'!$CD$155:$CD$1048576,0),MATCH((CUADRO!F$5&amp;$E222),'Hoja de Trabajo para listado'!$CD$151:$DC$151,0)),0)</f>
        <v>0</v>
      </c>
      <c r="G222" s="243">
        <f ca="1">+IFERROR(INDEX('Hoja de Trabajo para listado'!$A$155:$Z$1048576,MATCH($A222,'Hoja de Trabajo para listado'!$A$155:$A$1048576,0),MATCH((CUADRO!G$5&amp;$E222),'Hoja de Trabajo para listado'!$A$151:$Z$151,0)),0)+IFERROR(INDEX('Hoja de Trabajo para listado'!$AB$155:$BA$1048576,MATCH($A222,'Hoja de Trabajo para listado'!$AB$155:$AB$1048576,0),MATCH((CUADRO!G$5&amp;$E222),'Hoja de Trabajo para listado'!$AB$151:$BA$151,0)),0)+IFERROR(INDEX('Hoja de Trabajo para listado'!$BC$155:$CB$1048576,MATCH($A222,'Hoja de Trabajo para listado'!$BC$155:$BC$1048576,0),MATCH((CUADRO!G$5&amp;$E222),'Hoja de Trabajo para listado'!$BC$151:$CB$151,0)),0)+IFERROR(INDEX('Hoja de Trabajo para listado'!$DE$153:$DG$274,MATCH($A222,'Hoja de Trabajo para listado'!$DE$153:$DE$1048576,0),MATCH((CUADRO!G$5&amp;$E222),'Hoja de Trabajo para listado'!$DE$151:$DG$151,0)),0)+IFERROR(INDEX('Hoja de Trabajo para listado'!$CD$155:$DC$1048576,MATCH($A222,'Hoja de Trabajo para listado'!$CD$155:$CD$1048576,0),MATCH((CUADRO!G$5&amp;$E222),'Hoja de Trabajo para listado'!$CD$151:$DC$151,0)),0)</f>
        <v>0</v>
      </c>
      <c r="H222" s="243">
        <f ca="1">+IFERROR(INDEX('Hoja de Trabajo para listado'!$A$155:$Z$1048576,MATCH($A222,'Hoja de Trabajo para listado'!$A$155:$A$1048576,0),MATCH((CUADRO!H$5&amp;$E222),'Hoja de Trabajo para listado'!$A$151:$Z$151,0)),0)+IFERROR(INDEX('Hoja de Trabajo para listado'!$AB$155:$BA$1048576,MATCH($A222,'Hoja de Trabajo para listado'!$AB$155:$AB$1048576,0),MATCH((CUADRO!H$5&amp;$E222),'Hoja de Trabajo para listado'!$AB$151:$BA$151,0)),0)+IFERROR(INDEX('Hoja de Trabajo para listado'!$BC$155:$CB$1048576,MATCH($A222,'Hoja de Trabajo para listado'!$BC$155:$BC$1048576,0),MATCH((CUADRO!H$5&amp;$E222),'Hoja de Trabajo para listado'!$BC$151:$CB$151,0)),0)+IFERROR(INDEX('Hoja de Trabajo para listado'!$DE$153:$DG$274,MATCH($A222,'Hoja de Trabajo para listado'!$DE$153:$DE$1048576,0),MATCH((CUADRO!H$5&amp;$E222),'Hoja de Trabajo para listado'!$DE$151:$DG$151,0)),0)+IFERROR(INDEX('Hoja de Trabajo para listado'!$CD$155:$DC$1048576,MATCH($A222,'Hoja de Trabajo para listado'!$CD$155:$CD$1048576,0),MATCH((CUADRO!H$5&amp;$E222),'Hoja de Trabajo para listado'!$CD$151:$DC$151,0)),0)</f>
        <v>0</v>
      </c>
      <c r="I222" s="243">
        <f ca="1">+IFERROR(INDEX('Hoja de Trabajo para listado'!$A$155:$Z$1048576,MATCH($A222,'Hoja de Trabajo para listado'!$A$155:$A$1048576,0),MATCH((CUADRO!I$5&amp;$E222),'Hoja de Trabajo para listado'!$A$151:$Z$151,0)),0)+IFERROR(INDEX('Hoja de Trabajo para listado'!$AB$155:$BA$1048576,MATCH($A222,'Hoja de Trabajo para listado'!$AB$155:$AB$1048576,0),MATCH((CUADRO!I$5&amp;$E222),'Hoja de Trabajo para listado'!$AB$151:$BA$151,0)),0)+IFERROR(INDEX('Hoja de Trabajo para listado'!$BC$155:$CB$1048576,MATCH($A222,'Hoja de Trabajo para listado'!$BC$155:$BC$1048576,0),MATCH((CUADRO!I$5&amp;$E222),'Hoja de Trabajo para listado'!$BC$151:$CB$151,0)),0)+IFERROR(INDEX('Hoja de Trabajo para listado'!$DE$153:$DG$274,MATCH($A222,'Hoja de Trabajo para listado'!$DE$153:$DE$1048576,0),MATCH((CUADRO!I$5&amp;$E222),'Hoja de Trabajo para listado'!$DE$151:$DG$151,0)),0)+IFERROR(INDEX('Hoja de Trabajo para listado'!$CD$155:$DC$1048576,MATCH($A222,'Hoja de Trabajo para listado'!$CD$155:$CD$1048576,0),MATCH((CUADRO!I$5&amp;$E222),'Hoja de Trabajo para listado'!$CD$151:$DC$151,0)),0)</f>
        <v>0</v>
      </c>
      <c r="J222" s="243">
        <f ca="1">+IFERROR(INDEX('Hoja de Trabajo para listado'!$A$155:$Z$1048576,MATCH($A222,'Hoja de Trabajo para listado'!$A$155:$A$1048576,0),MATCH((CUADRO!J$5&amp;$E222),'Hoja de Trabajo para listado'!$A$151:$Z$151,0)),0)+IFERROR(INDEX('Hoja de Trabajo para listado'!$AB$155:$BA$1048576,MATCH($A222,'Hoja de Trabajo para listado'!$AB$155:$AB$1048576,0),MATCH((CUADRO!J$5&amp;$E222),'Hoja de Trabajo para listado'!$AB$151:$BA$151,0)),0)+IFERROR(INDEX('Hoja de Trabajo para listado'!$BC$155:$CB$1048576,MATCH($A222,'Hoja de Trabajo para listado'!$BC$155:$BC$1048576,0),MATCH((CUADRO!J$5&amp;$E222),'Hoja de Trabajo para listado'!$BC$151:$CB$151,0)),0)+IFERROR(INDEX('Hoja de Trabajo para listado'!$DE$153:$DG$274,MATCH($A222,'Hoja de Trabajo para listado'!$DE$153:$DE$1048576,0),MATCH((CUADRO!J$5&amp;$E222),'Hoja de Trabajo para listado'!$DE$151:$DG$151,0)),0)+IFERROR(INDEX('Hoja de Trabajo para listado'!$CD$155:$DC$1048576,MATCH($A222,'Hoja de Trabajo para listado'!$CD$155:$CD$1048576,0),MATCH((CUADRO!J$5&amp;$E222),'Hoja de Trabajo para listado'!$CD$151:$DC$151,0)),0)</f>
        <v>0</v>
      </c>
      <c r="K222" s="243">
        <f ca="1">+IFERROR(INDEX('Hoja de Trabajo para listado'!$A$155:$Z$1048576,MATCH($A222,'Hoja de Trabajo para listado'!$A$155:$A$1048576,0),MATCH((CUADRO!K$5&amp;$E222),'Hoja de Trabajo para listado'!$A$151:$Z$151,0)),0)+IFERROR(INDEX('Hoja de Trabajo para listado'!$AB$155:$BA$1048576,MATCH($A222,'Hoja de Trabajo para listado'!$AB$155:$AB$1048576,0),MATCH((CUADRO!K$5&amp;$E222),'Hoja de Trabajo para listado'!$AB$151:$BA$151,0)),0)+IFERROR(INDEX('Hoja de Trabajo para listado'!$BC$155:$CB$1048576,MATCH($A222,'Hoja de Trabajo para listado'!$BC$155:$BC$1048576,0),MATCH((CUADRO!K$5&amp;$E222),'Hoja de Trabajo para listado'!$BC$151:$CB$151,0)),0)+IFERROR(INDEX('Hoja de Trabajo para listado'!$DE$153:$DG$274,MATCH($A222,'Hoja de Trabajo para listado'!$DE$153:$DE$1048576,0),MATCH((CUADRO!K$5&amp;$E222),'Hoja de Trabajo para listado'!$DE$151:$DG$151,0)),0)+IFERROR(INDEX('Hoja de Trabajo para listado'!$CD$155:$DC$1048576,MATCH($A222,'Hoja de Trabajo para listado'!$CD$155:$CD$1048576,0),MATCH((CUADRO!K$5&amp;$E222),'Hoja de Trabajo para listado'!$CD$151:$DC$151,0)),0)</f>
        <v>0</v>
      </c>
      <c r="L222" s="243">
        <f ca="1">+IFERROR(INDEX('Hoja de Trabajo para listado'!$A$155:$Z$1048576,MATCH($A222,'Hoja de Trabajo para listado'!$A$155:$A$1048576,0),MATCH((CUADRO!L$5&amp;$E222),'Hoja de Trabajo para listado'!$A$151:$Z$151,0)),0)+IFERROR(INDEX('Hoja de Trabajo para listado'!$AB$155:$BA$1048576,MATCH($A222,'Hoja de Trabajo para listado'!$AB$155:$AB$1048576,0),MATCH((CUADRO!L$5&amp;$E222),'Hoja de Trabajo para listado'!$AB$151:$BA$151,0)),0)+IFERROR(INDEX('Hoja de Trabajo para listado'!$BC$155:$CB$1048576,MATCH($A222,'Hoja de Trabajo para listado'!$BC$155:$BC$1048576,0),MATCH((CUADRO!L$5&amp;$E222),'Hoja de Trabajo para listado'!$BC$151:$CB$151,0)),0)+IFERROR(INDEX('Hoja de Trabajo para listado'!$DE$153:$DG$274,MATCH($A222,'Hoja de Trabajo para listado'!$DE$153:$DE$1048576,0),MATCH((CUADRO!L$5&amp;$E222),'Hoja de Trabajo para listado'!$DE$151:$DG$151,0)),0)+IFERROR(INDEX('Hoja de Trabajo para listado'!$CD$155:$DC$1048576,MATCH($A222,'Hoja de Trabajo para listado'!$CD$155:$CD$1048576,0),MATCH((CUADRO!L$5&amp;$E222),'Hoja de Trabajo para listado'!$CD$151:$DC$151,0)),0)</f>
        <v>0</v>
      </c>
      <c r="M222" s="243">
        <f ca="1">+IFERROR(INDEX('Hoja de Trabajo para listado'!$A$155:$Z$1048576,MATCH($A222,'Hoja de Trabajo para listado'!$A$155:$A$1048576,0),MATCH((CUADRO!M$5&amp;$E222),'Hoja de Trabajo para listado'!$A$151:$Z$151,0)),0)+IFERROR(INDEX('Hoja de Trabajo para listado'!$AB$155:$BA$1048576,MATCH($A222,'Hoja de Trabajo para listado'!$AB$155:$AB$1048576,0),MATCH((CUADRO!M$5&amp;$E222),'Hoja de Trabajo para listado'!$AB$151:$BA$151,0)),0)+IFERROR(INDEX('Hoja de Trabajo para listado'!$BC$155:$CB$1048576,MATCH($A222,'Hoja de Trabajo para listado'!$BC$155:$BC$1048576,0),MATCH((CUADRO!M$5&amp;$E222),'Hoja de Trabajo para listado'!$BC$151:$CB$151,0)),0)+IFERROR(INDEX('Hoja de Trabajo para listado'!$DE$153:$DG$274,MATCH($A222,'Hoja de Trabajo para listado'!$DE$153:$DE$1048576,0),MATCH((CUADRO!M$5&amp;$E222),'Hoja de Trabajo para listado'!$DE$151:$DG$151,0)),0)+IFERROR(INDEX('Hoja de Trabajo para listado'!$CD$155:$DC$1048576,MATCH($A222,'Hoja de Trabajo para listado'!$CD$155:$CD$1048576,0),MATCH((CUADRO!M$5&amp;$E222),'Hoja de Trabajo para listado'!$CD$151:$DC$151,0)),0)</f>
        <v>0</v>
      </c>
      <c r="N222" s="243">
        <f ca="1">+IFERROR(INDEX('Hoja de Trabajo para listado'!$A$155:$Z$1048576,MATCH($A222,'Hoja de Trabajo para listado'!$A$155:$A$1048576,0),MATCH((CUADRO!N$5&amp;$E222),'Hoja de Trabajo para listado'!$A$151:$Z$151,0)),0)+IFERROR(INDEX('Hoja de Trabajo para listado'!$AB$155:$BA$1048576,MATCH($A222,'Hoja de Trabajo para listado'!$AB$155:$AB$1048576,0),MATCH((CUADRO!N$5&amp;$E222),'Hoja de Trabajo para listado'!$AB$151:$BA$151,0)),0)+IFERROR(INDEX('Hoja de Trabajo para listado'!$BC$155:$CB$1048576,MATCH($A222,'Hoja de Trabajo para listado'!$BC$155:$BC$1048576,0),MATCH((CUADRO!N$5&amp;$E222),'Hoja de Trabajo para listado'!$BC$151:$CB$151,0)),0)+IFERROR(INDEX('Hoja de Trabajo para listado'!$DE$153:$DG$274,MATCH($A222,'Hoja de Trabajo para listado'!$DE$153:$DE$1048576,0),MATCH((CUADRO!N$5&amp;$E222),'Hoja de Trabajo para listado'!$DE$151:$DG$151,0)),0)+IFERROR(INDEX('Hoja de Trabajo para listado'!$CD$155:$DC$1048576,MATCH($A222,'Hoja de Trabajo para listado'!$CD$155:$CD$1048576,0),MATCH((CUADRO!N$5&amp;$E222),'Hoja de Trabajo para listado'!$CD$151:$DC$151,0)),0)</f>
        <v>0</v>
      </c>
      <c r="O222" s="243">
        <f ca="1">+IFERROR(INDEX('Hoja de Trabajo para listado'!$A$155:$Z$1048576,MATCH($A222,'Hoja de Trabajo para listado'!$A$155:$A$1048576,0),MATCH((CUADRO!O$5&amp;$E222),'Hoja de Trabajo para listado'!$A$151:$Z$151,0)),0)+IFERROR(INDEX('Hoja de Trabajo para listado'!$AB$155:$BA$1048576,MATCH($A222,'Hoja de Trabajo para listado'!$AB$155:$AB$1048576,0),MATCH((CUADRO!O$5&amp;$E222),'Hoja de Trabajo para listado'!$AB$151:$BA$151,0)),0)+IFERROR(INDEX('Hoja de Trabajo para listado'!$BC$155:$CB$1048576,MATCH($A222,'Hoja de Trabajo para listado'!$BC$155:$BC$1048576,0),MATCH((CUADRO!O$5&amp;$E222),'Hoja de Trabajo para listado'!$BC$151:$CB$151,0)),0)+IFERROR(INDEX('Hoja de Trabajo para listado'!$DE$153:$DG$274,MATCH($A222,'Hoja de Trabajo para listado'!$DE$153:$DE$1048576,0),MATCH((CUADRO!O$5&amp;$E222),'Hoja de Trabajo para listado'!$DE$151:$DG$151,0)),0)+IFERROR(INDEX('Hoja de Trabajo para listado'!$CD$155:$DC$1048576,MATCH($A222,'Hoja de Trabajo para listado'!$CD$155:$CD$1048576,0),MATCH((CUADRO!O$5&amp;$E222),'Hoja de Trabajo para listado'!$CD$151:$DC$151,0)),0)</f>
        <v>0</v>
      </c>
      <c r="P222" s="243">
        <f ca="1">+IFERROR(INDEX('Hoja de Trabajo para listado'!$A$155:$Z$1048576,MATCH($A222,'Hoja de Trabajo para listado'!$A$155:$A$1048576,0),MATCH((CUADRO!P$5&amp;$E222),'Hoja de Trabajo para listado'!$A$151:$Z$151,0)),0)+IFERROR(INDEX('Hoja de Trabajo para listado'!$AB$155:$BA$1048576,MATCH($A222,'Hoja de Trabajo para listado'!$AB$155:$AB$1048576,0),MATCH((CUADRO!P$5&amp;$E222),'Hoja de Trabajo para listado'!$AB$151:$BA$151,0)),0)+IFERROR(INDEX('Hoja de Trabajo para listado'!$BC$155:$CB$1048576,MATCH($A222,'Hoja de Trabajo para listado'!$BC$155:$BC$1048576,0),MATCH((CUADRO!P$5&amp;$E222),'Hoja de Trabajo para listado'!$BC$151:$CB$151,0)),0)+IFERROR(INDEX('Hoja de Trabajo para listado'!$DE$153:$DG$274,MATCH($A222,'Hoja de Trabajo para listado'!$DE$153:$DE$1048576,0),MATCH((CUADRO!P$5&amp;$E222),'Hoja de Trabajo para listado'!$DE$151:$DG$151,0)),0)+IFERROR(INDEX('Hoja de Trabajo para listado'!$CD$155:$DC$1048576,MATCH($A222,'Hoja de Trabajo para listado'!$CD$155:$CD$1048576,0),MATCH((CUADRO!P$5&amp;$E222),'Hoja de Trabajo para listado'!$CD$151:$DC$151,0)),0)</f>
        <v>0</v>
      </c>
      <c r="Q222" s="243">
        <f ca="1">+IFERROR(INDEX('Hoja de Trabajo para listado'!$A$155:$Z$1048576,MATCH($A222,'Hoja de Trabajo para listado'!$A$155:$A$1048576,0),MATCH((CUADRO!Q$5&amp;$E222),'Hoja de Trabajo para listado'!$A$151:$Z$151,0)),0)+IFERROR(INDEX('Hoja de Trabajo para listado'!$AB$155:$BA$1048576,MATCH($A222,'Hoja de Trabajo para listado'!$AB$155:$AB$1048576,0),MATCH((CUADRO!Q$5&amp;$E222),'Hoja de Trabajo para listado'!$AB$151:$BA$151,0)),0)+IFERROR(INDEX('Hoja de Trabajo para listado'!$BC$155:$CB$1048576,MATCH($A222,'Hoja de Trabajo para listado'!$BC$155:$BC$1048576,0),MATCH((CUADRO!Q$5&amp;$E222),'Hoja de Trabajo para listado'!$BC$151:$CB$151,0)),0)+IFERROR(INDEX('Hoja de Trabajo para listado'!$DE$153:$DG$274,MATCH($A222,'Hoja de Trabajo para listado'!$DE$153:$DE$1048576,0),MATCH((CUADRO!Q$5&amp;$E222),'Hoja de Trabajo para listado'!$DE$151:$DG$151,0)),0)+IFERROR(INDEX('Hoja de Trabajo para listado'!$CD$155:$DC$1048576,MATCH($A222,'Hoja de Trabajo para listado'!$CD$155:$CD$1048576,0),MATCH((CUADRO!Q$5&amp;$E222),'Hoja de Trabajo para listado'!$CD$151:$DC$151,0)),0)</f>
        <v>0</v>
      </c>
      <c r="R222" s="243">
        <f t="shared" ca="1" si="9"/>
        <v>0</v>
      </c>
      <c r="S222" s="243"/>
      <c r="T222" s="243">
        <f ca="1">+T223</f>
        <v>1483920</v>
      </c>
      <c r="U222" s="242">
        <f t="shared" si="10"/>
        <v>1</v>
      </c>
      <c r="V222" s="333" t="str">
        <f>+VLOOKUP(A222,bd_lista!$A$3:$E$590,5,FALSE)</f>
        <v>Instituciones Descentralizadas</v>
      </c>
      <c r="W222" s="383" t="str">
        <f>+V222</f>
        <v>Instituciones Descentralizadas</v>
      </c>
      <c r="X222" s="242">
        <f>+VLOOKUP(A222,[3]Sheet1!$A$13:$D$744,4,FALSE)</f>
        <v>86</v>
      </c>
      <c r="Y222" s="242" t="str">
        <f>+VLOOKUP(X222,bd_lista!$A$3:$C$590,3,FALSE)</f>
        <v>Ministerio de Medio Ambiente y Agua</v>
      </c>
      <c r="Z222" s="294">
        <f>+X222</f>
        <v>86</v>
      </c>
      <c r="AA222" s="319" t="str">
        <f>+Y222</f>
        <v>Ministerio de Medio Ambiente y Agua</v>
      </c>
    </row>
    <row r="223" spans="1:27" ht="15" customHeight="1">
      <c r="A223" s="32">
        <v>301</v>
      </c>
      <c r="B223" s="389"/>
      <c r="C223" s="333" t="str">
        <f>+VLOOKUP(A223,bd_lista!$A$3:$C$590,3,FALSE)</f>
        <v>Servicio Departamental de Riego - Oruro</v>
      </c>
      <c r="D223" s="386"/>
      <c r="E223" s="333" t="s">
        <v>1305</v>
      </c>
      <c r="F223" s="245">
        <f ca="1">+IFERROR(INDEX('Hoja de Trabajo para listado'!$A$155:$Z$1048576,MATCH($A223,'Hoja de Trabajo para listado'!$A$155:$A$1048576,0),MATCH((CUADRO!F$5&amp;$E223),'Hoja de Trabajo para listado'!$A$151:$Z$151,0)),0)+IFERROR(INDEX('Hoja de Trabajo para listado'!$AB$155:$BA$1048576,MATCH($A223,'Hoja de Trabajo para listado'!$AB$155:$AB$1048576,0),MATCH((CUADRO!F$5&amp;$E223),'Hoja de Trabajo para listado'!$AB$151:$BA$151,0)),0)+IFERROR(INDEX('Hoja de Trabajo para listado'!$BC$155:$CB$1048576,MATCH($A223,'Hoja de Trabajo para listado'!$BC$155:$BC$1048576,0),MATCH((CUADRO!F$5&amp;$E223),'Hoja de Trabajo para listado'!$BC$151:$CB$151,0)),0)+IFERROR(INDEX('Hoja de Trabajo para listado'!$DE$153:$DG$274,MATCH($A223,'Hoja de Trabajo para listado'!$DE$153:$DE$1048576,0),MATCH((CUADRO!F$5&amp;$E223),'Hoja de Trabajo para listado'!$DE$151:$DG$151,0)),0)+IFERROR(INDEX('Hoja de Trabajo para listado'!$CD$155:$DC$1048576,MATCH($A223,'Hoja de Trabajo para listado'!$CD$155:$CD$1048576,0),MATCH((CUADRO!F$5&amp;$E223),'Hoja de Trabajo para listado'!$CD$151:$DC$151,0)),0)</f>
        <v>0</v>
      </c>
      <c r="G223" s="245">
        <f ca="1">+IFERROR(INDEX('Hoja de Trabajo para listado'!$A$155:$Z$1048576,MATCH($A223,'Hoja de Trabajo para listado'!$A$155:$A$1048576,0),MATCH((CUADRO!G$5&amp;$E223),'Hoja de Trabajo para listado'!$A$151:$Z$151,0)),0)+IFERROR(INDEX('Hoja de Trabajo para listado'!$AB$155:$BA$1048576,MATCH($A223,'Hoja de Trabajo para listado'!$AB$155:$AB$1048576,0),MATCH((CUADRO!G$5&amp;$E223),'Hoja de Trabajo para listado'!$AB$151:$BA$151,0)),0)+IFERROR(INDEX('Hoja de Trabajo para listado'!$BC$155:$CB$1048576,MATCH($A223,'Hoja de Trabajo para listado'!$BC$155:$BC$1048576,0),MATCH((CUADRO!G$5&amp;$E223),'Hoja de Trabajo para listado'!$BC$151:$CB$151,0)),0)+IFERROR(INDEX('Hoja de Trabajo para listado'!$DE$153:$DG$274,MATCH($A223,'Hoja de Trabajo para listado'!$DE$153:$DE$1048576,0),MATCH((CUADRO!G$5&amp;$E223),'Hoja de Trabajo para listado'!$DE$151:$DG$151,0)),0)+IFERROR(INDEX('Hoja de Trabajo para listado'!$CD$155:$DC$1048576,MATCH($A223,'Hoja de Trabajo para listado'!$CD$155:$CD$1048576,0),MATCH((CUADRO!G$5&amp;$E223),'Hoja de Trabajo para listado'!$CD$151:$DC$151,0)),0)</f>
        <v>1483920</v>
      </c>
      <c r="H223" s="245">
        <f ca="1">+IFERROR(INDEX('Hoja de Trabajo para listado'!$A$155:$Z$1048576,MATCH($A223,'Hoja de Trabajo para listado'!$A$155:$A$1048576,0),MATCH((CUADRO!H$5&amp;$E223),'Hoja de Trabajo para listado'!$A$151:$Z$151,0)),0)+IFERROR(INDEX('Hoja de Trabajo para listado'!$AB$155:$BA$1048576,MATCH($A223,'Hoja de Trabajo para listado'!$AB$155:$AB$1048576,0),MATCH((CUADRO!H$5&amp;$E223),'Hoja de Trabajo para listado'!$AB$151:$BA$151,0)),0)+IFERROR(INDEX('Hoja de Trabajo para listado'!$BC$155:$CB$1048576,MATCH($A223,'Hoja de Trabajo para listado'!$BC$155:$BC$1048576,0),MATCH((CUADRO!H$5&amp;$E223),'Hoja de Trabajo para listado'!$BC$151:$CB$151,0)),0)+IFERROR(INDEX('Hoja de Trabajo para listado'!$DE$153:$DG$274,MATCH($A223,'Hoja de Trabajo para listado'!$DE$153:$DE$1048576,0),MATCH((CUADRO!H$5&amp;$E223),'Hoja de Trabajo para listado'!$DE$151:$DG$151,0)),0)+IFERROR(INDEX('Hoja de Trabajo para listado'!$CD$155:$DC$1048576,MATCH($A223,'Hoja de Trabajo para listado'!$CD$155:$CD$1048576,0),MATCH((CUADRO!H$5&amp;$E223),'Hoja de Trabajo para listado'!$CD$151:$DC$151,0)),0)</f>
        <v>0</v>
      </c>
      <c r="I223" s="245">
        <f ca="1">+IFERROR(INDEX('Hoja de Trabajo para listado'!$A$155:$Z$1048576,MATCH($A223,'Hoja de Trabajo para listado'!$A$155:$A$1048576,0),MATCH((CUADRO!I$5&amp;$E223),'Hoja de Trabajo para listado'!$A$151:$Z$151,0)),0)+IFERROR(INDEX('Hoja de Trabajo para listado'!$AB$155:$BA$1048576,MATCH($A223,'Hoja de Trabajo para listado'!$AB$155:$AB$1048576,0),MATCH((CUADRO!I$5&amp;$E223),'Hoja de Trabajo para listado'!$AB$151:$BA$151,0)),0)+IFERROR(INDEX('Hoja de Trabajo para listado'!$BC$155:$CB$1048576,MATCH($A223,'Hoja de Trabajo para listado'!$BC$155:$BC$1048576,0),MATCH((CUADRO!I$5&amp;$E223),'Hoja de Trabajo para listado'!$BC$151:$CB$151,0)),0)+IFERROR(INDEX('Hoja de Trabajo para listado'!$DE$153:$DG$274,MATCH($A223,'Hoja de Trabajo para listado'!$DE$153:$DE$1048576,0),MATCH((CUADRO!I$5&amp;$E223),'Hoja de Trabajo para listado'!$DE$151:$DG$151,0)),0)+IFERROR(INDEX('Hoja de Trabajo para listado'!$CD$155:$DC$1048576,MATCH($A223,'Hoja de Trabajo para listado'!$CD$155:$CD$1048576,0),MATCH((CUADRO!I$5&amp;$E223),'Hoja de Trabajo para listado'!$CD$151:$DC$151,0)),0)</f>
        <v>0</v>
      </c>
      <c r="J223" s="245">
        <f ca="1">+IFERROR(INDEX('Hoja de Trabajo para listado'!$A$155:$Z$1048576,MATCH($A223,'Hoja de Trabajo para listado'!$A$155:$A$1048576,0),MATCH((CUADRO!J$5&amp;$E223),'Hoja de Trabajo para listado'!$A$151:$Z$151,0)),0)+IFERROR(INDEX('Hoja de Trabajo para listado'!$AB$155:$BA$1048576,MATCH($A223,'Hoja de Trabajo para listado'!$AB$155:$AB$1048576,0),MATCH((CUADRO!J$5&amp;$E223),'Hoja de Trabajo para listado'!$AB$151:$BA$151,0)),0)+IFERROR(INDEX('Hoja de Trabajo para listado'!$BC$155:$CB$1048576,MATCH($A223,'Hoja de Trabajo para listado'!$BC$155:$BC$1048576,0),MATCH((CUADRO!J$5&amp;$E223),'Hoja de Trabajo para listado'!$BC$151:$CB$151,0)),0)+IFERROR(INDEX('Hoja de Trabajo para listado'!$DE$153:$DG$274,MATCH($A223,'Hoja de Trabajo para listado'!$DE$153:$DE$1048576,0),MATCH((CUADRO!J$5&amp;$E223),'Hoja de Trabajo para listado'!$DE$151:$DG$151,0)),0)+IFERROR(INDEX('Hoja de Trabajo para listado'!$CD$155:$DC$1048576,MATCH($A223,'Hoja de Trabajo para listado'!$CD$155:$CD$1048576,0),MATCH((CUADRO!J$5&amp;$E223),'Hoja de Trabajo para listado'!$CD$151:$DC$151,0)),0)</f>
        <v>0</v>
      </c>
      <c r="K223" s="245">
        <f ca="1">+IFERROR(INDEX('Hoja de Trabajo para listado'!$A$155:$Z$1048576,MATCH($A223,'Hoja de Trabajo para listado'!$A$155:$A$1048576,0),MATCH((CUADRO!K$5&amp;$E223),'Hoja de Trabajo para listado'!$A$151:$Z$151,0)),0)+IFERROR(INDEX('Hoja de Trabajo para listado'!$AB$155:$BA$1048576,MATCH($A223,'Hoja de Trabajo para listado'!$AB$155:$AB$1048576,0),MATCH((CUADRO!K$5&amp;$E223),'Hoja de Trabajo para listado'!$AB$151:$BA$151,0)),0)+IFERROR(INDEX('Hoja de Trabajo para listado'!$BC$155:$CB$1048576,MATCH($A223,'Hoja de Trabajo para listado'!$BC$155:$BC$1048576,0),MATCH((CUADRO!K$5&amp;$E223),'Hoja de Trabajo para listado'!$BC$151:$CB$151,0)),0)+IFERROR(INDEX('Hoja de Trabajo para listado'!$DE$153:$DG$274,MATCH($A223,'Hoja de Trabajo para listado'!$DE$153:$DE$1048576,0),MATCH((CUADRO!K$5&amp;$E223),'Hoja de Trabajo para listado'!$DE$151:$DG$151,0)),0)+IFERROR(INDEX('Hoja de Trabajo para listado'!$CD$155:$DC$1048576,MATCH($A223,'Hoja de Trabajo para listado'!$CD$155:$CD$1048576,0),MATCH((CUADRO!K$5&amp;$E223),'Hoja de Trabajo para listado'!$CD$151:$DC$151,0)),0)</f>
        <v>0</v>
      </c>
      <c r="L223" s="245">
        <f ca="1">+IFERROR(INDEX('Hoja de Trabajo para listado'!$A$155:$Z$1048576,MATCH($A223,'Hoja de Trabajo para listado'!$A$155:$A$1048576,0),MATCH((CUADRO!L$5&amp;$E223),'Hoja de Trabajo para listado'!$A$151:$Z$151,0)),0)+IFERROR(INDEX('Hoja de Trabajo para listado'!$AB$155:$BA$1048576,MATCH($A223,'Hoja de Trabajo para listado'!$AB$155:$AB$1048576,0),MATCH((CUADRO!L$5&amp;$E223),'Hoja de Trabajo para listado'!$AB$151:$BA$151,0)),0)+IFERROR(INDEX('Hoja de Trabajo para listado'!$BC$155:$CB$1048576,MATCH($A223,'Hoja de Trabajo para listado'!$BC$155:$BC$1048576,0),MATCH((CUADRO!L$5&amp;$E223),'Hoja de Trabajo para listado'!$BC$151:$CB$151,0)),0)+IFERROR(INDEX('Hoja de Trabajo para listado'!$DE$153:$DG$274,MATCH($A223,'Hoja de Trabajo para listado'!$DE$153:$DE$1048576,0),MATCH((CUADRO!L$5&amp;$E223),'Hoja de Trabajo para listado'!$DE$151:$DG$151,0)),0)+IFERROR(INDEX('Hoja de Trabajo para listado'!$CD$155:$DC$1048576,MATCH($A223,'Hoja de Trabajo para listado'!$CD$155:$CD$1048576,0),MATCH((CUADRO!L$5&amp;$E223),'Hoja de Trabajo para listado'!$CD$151:$DC$151,0)),0)</f>
        <v>0</v>
      </c>
      <c r="M223" s="245">
        <f ca="1">+IFERROR(INDEX('Hoja de Trabajo para listado'!$A$155:$Z$1048576,MATCH($A223,'Hoja de Trabajo para listado'!$A$155:$A$1048576,0),MATCH((CUADRO!M$5&amp;$E223),'Hoja de Trabajo para listado'!$A$151:$Z$151,0)),0)+IFERROR(INDEX('Hoja de Trabajo para listado'!$AB$155:$BA$1048576,MATCH($A223,'Hoja de Trabajo para listado'!$AB$155:$AB$1048576,0),MATCH((CUADRO!M$5&amp;$E223),'Hoja de Trabajo para listado'!$AB$151:$BA$151,0)),0)+IFERROR(INDEX('Hoja de Trabajo para listado'!$BC$155:$CB$1048576,MATCH($A223,'Hoja de Trabajo para listado'!$BC$155:$BC$1048576,0),MATCH((CUADRO!M$5&amp;$E223),'Hoja de Trabajo para listado'!$BC$151:$CB$151,0)),0)+IFERROR(INDEX('Hoja de Trabajo para listado'!$DE$153:$DG$274,MATCH($A223,'Hoja de Trabajo para listado'!$DE$153:$DE$1048576,0),MATCH((CUADRO!M$5&amp;$E223),'Hoja de Trabajo para listado'!$DE$151:$DG$151,0)),0)+IFERROR(INDEX('Hoja de Trabajo para listado'!$CD$155:$DC$1048576,MATCH($A223,'Hoja de Trabajo para listado'!$CD$155:$CD$1048576,0),MATCH((CUADRO!M$5&amp;$E223),'Hoja de Trabajo para listado'!$CD$151:$DC$151,0)),0)</f>
        <v>0</v>
      </c>
      <c r="N223" s="245">
        <f ca="1">+IFERROR(INDEX('Hoja de Trabajo para listado'!$A$155:$Z$1048576,MATCH($A223,'Hoja de Trabajo para listado'!$A$155:$A$1048576,0),MATCH((CUADRO!N$5&amp;$E223),'Hoja de Trabajo para listado'!$A$151:$Z$151,0)),0)+IFERROR(INDEX('Hoja de Trabajo para listado'!$AB$155:$BA$1048576,MATCH($A223,'Hoja de Trabajo para listado'!$AB$155:$AB$1048576,0),MATCH((CUADRO!N$5&amp;$E223),'Hoja de Trabajo para listado'!$AB$151:$BA$151,0)),0)+IFERROR(INDEX('Hoja de Trabajo para listado'!$BC$155:$CB$1048576,MATCH($A223,'Hoja de Trabajo para listado'!$BC$155:$BC$1048576,0),MATCH((CUADRO!N$5&amp;$E223),'Hoja de Trabajo para listado'!$BC$151:$CB$151,0)),0)+IFERROR(INDEX('Hoja de Trabajo para listado'!$DE$153:$DG$274,MATCH($A223,'Hoja de Trabajo para listado'!$DE$153:$DE$1048576,0),MATCH((CUADRO!N$5&amp;$E223),'Hoja de Trabajo para listado'!$DE$151:$DG$151,0)),0)+IFERROR(INDEX('Hoja de Trabajo para listado'!$CD$155:$DC$1048576,MATCH($A223,'Hoja de Trabajo para listado'!$CD$155:$CD$1048576,0),MATCH((CUADRO!N$5&amp;$E223),'Hoja de Trabajo para listado'!$CD$151:$DC$151,0)),0)</f>
        <v>0</v>
      </c>
      <c r="O223" s="245">
        <f ca="1">+IFERROR(INDEX('Hoja de Trabajo para listado'!$A$155:$Z$1048576,MATCH($A223,'Hoja de Trabajo para listado'!$A$155:$A$1048576,0),MATCH((CUADRO!O$5&amp;$E223),'Hoja de Trabajo para listado'!$A$151:$Z$151,0)),0)+IFERROR(INDEX('Hoja de Trabajo para listado'!$AB$155:$BA$1048576,MATCH($A223,'Hoja de Trabajo para listado'!$AB$155:$AB$1048576,0),MATCH((CUADRO!O$5&amp;$E223),'Hoja de Trabajo para listado'!$AB$151:$BA$151,0)),0)+IFERROR(INDEX('Hoja de Trabajo para listado'!$BC$155:$CB$1048576,MATCH($A223,'Hoja de Trabajo para listado'!$BC$155:$BC$1048576,0),MATCH((CUADRO!O$5&amp;$E223),'Hoja de Trabajo para listado'!$BC$151:$CB$151,0)),0)+IFERROR(INDEX('Hoja de Trabajo para listado'!$DE$153:$DG$274,MATCH($A223,'Hoja de Trabajo para listado'!$DE$153:$DE$1048576,0),MATCH((CUADRO!O$5&amp;$E223),'Hoja de Trabajo para listado'!$DE$151:$DG$151,0)),0)+IFERROR(INDEX('Hoja de Trabajo para listado'!$CD$155:$DC$1048576,MATCH($A223,'Hoja de Trabajo para listado'!$CD$155:$CD$1048576,0),MATCH((CUADRO!O$5&amp;$E223),'Hoja de Trabajo para listado'!$CD$151:$DC$151,0)),0)</f>
        <v>0</v>
      </c>
      <c r="P223" s="245">
        <f ca="1">+IFERROR(INDEX('Hoja de Trabajo para listado'!$A$155:$Z$1048576,MATCH($A223,'Hoja de Trabajo para listado'!$A$155:$A$1048576,0),MATCH((CUADRO!P$5&amp;$E223),'Hoja de Trabajo para listado'!$A$151:$Z$151,0)),0)+IFERROR(INDEX('Hoja de Trabajo para listado'!$AB$155:$BA$1048576,MATCH($A223,'Hoja de Trabajo para listado'!$AB$155:$AB$1048576,0),MATCH((CUADRO!P$5&amp;$E223),'Hoja de Trabajo para listado'!$AB$151:$BA$151,0)),0)+IFERROR(INDEX('Hoja de Trabajo para listado'!$BC$155:$CB$1048576,MATCH($A223,'Hoja de Trabajo para listado'!$BC$155:$BC$1048576,0),MATCH((CUADRO!P$5&amp;$E223),'Hoja de Trabajo para listado'!$BC$151:$CB$151,0)),0)+IFERROR(INDEX('Hoja de Trabajo para listado'!$DE$153:$DG$274,MATCH($A223,'Hoja de Trabajo para listado'!$DE$153:$DE$1048576,0),MATCH((CUADRO!P$5&amp;$E223),'Hoja de Trabajo para listado'!$DE$151:$DG$151,0)),0)+IFERROR(INDEX('Hoja de Trabajo para listado'!$CD$155:$DC$1048576,MATCH($A223,'Hoja de Trabajo para listado'!$CD$155:$CD$1048576,0),MATCH((CUADRO!P$5&amp;$E223),'Hoja de Trabajo para listado'!$CD$151:$DC$151,0)),0)</f>
        <v>0</v>
      </c>
      <c r="Q223" s="245">
        <f ca="1">+IFERROR(INDEX('Hoja de Trabajo para listado'!$A$155:$Z$1048576,MATCH($A223,'Hoja de Trabajo para listado'!$A$155:$A$1048576,0),MATCH((CUADRO!Q$5&amp;$E223),'Hoja de Trabajo para listado'!$A$151:$Z$151,0)),0)+IFERROR(INDEX('Hoja de Trabajo para listado'!$AB$155:$BA$1048576,MATCH($A223,'Hoja de Trabajo para listado'!$AB$155:$AB$1048576,0),MATCH((CUADRO!Q$5&amp;$E223),'Hoja de Trabajo para listado'!$AB$151:$BA$151,0)),0)+IFERROR(INDEX('Hoja de Trabajo para listado'!$BC$155:$CB$1048576,MATCH($A223,'Hoja de Trabajo para listado'!$BC$155:$BC$1048576,0),MATCH((CUADRO!Q$5&amp;$E223),'Hoja de Trabajo para listado'!$BC$151:$CB$151,0)),0)+IFERROR(INDEX('Hoja de Trabajo para listado'!$DE$153:$DG$274,MATCH($A223,'Hoja de Trabajo para listado'!$DE$153:$DE$1048576,0),MATCH((CUADRO!Q$5&amp;$E223),'Hoja de Trabajo para listado'!$DE$151:$DG$151,0)),0)+IFERROR(INDEX('Hoja de Trabajo para listado'!$CD$155:$DC$1048576,MATCH($A223,'Hoja de Trabajo para listado'!$CD$155:$CD$1048576,0),MATCH((CUADRO!Q$5&amp;$E223),'Hoja de Trabajo para listado'!$CD$151:$DC$151,0)),0)</f>
        <v>0</v>
      </c>
      <c r="R223" s="245">
        <f t="shared" ca="1" si="9"/>
        <v>1483920</v>
      </c>
      <c r="S223" s="245">
        <f ca="1">+R222+R223</f>
        <v>1483920</v>
      </c>
      <c r="T223" s="245">
        <f ca="1">+S223</f>
        <v>1483920</v>
      </c>
      <c r="U223" s="244">
        <f t="shared" si="10"/>
        <v>2</v>
      </c>
      <c r="V223" s="333" t="str">
        <f>+VLOOKUP(A223,bd_lista!$A$3:$E$590,5,FALSE)</f>
        <v>Instituciones Descentralizadas</v>
      </c>
      <c r="W223" s="384"/>
      <c r="X223" s="242">
        <f>+VLOOKUP(A223,[3]Sheet1!$A$13:$D$744,4,FALSE)</f>
        <v>86</v>
      </c>
      <c r="Y223" s="242" t="str">
        <f>+VLOOKUP(X223,bd_lista!$A$3:$C$590,3,FALSE)</f>
        <v>Ministerio de Medio Ambiente y Agua</v>
      </c>
      <c r="Z223" s="292"/>
      <c r="AA223" s="321"/>
    </row>
    <row r="224" spans="1:27" ht="15" hidden="1" customHeight="1">
      <c r="A224" s="251">
        <v>302</v>
      </c>
      <c r="B224" s="388">
        <f>+A224</f>
        <v>302</v>
      </c>
      <c r="C224" s="247" t="str">
        <f>+VLOOKUP(A224,bd_lista!$A$3:$C$590,3,FALSE)</f>
        <v>Servicio Departamental de Riego - Potosí</v>
      </c>
      <c r="D224" s="385" t="str">
        <f>+C224</f>
        <v>Servicio Departamental de Riego - Potosí</v>
      </c>
      <c r="E224" s="247" t="s">
        <v>1304</v>
      </c>
      <c r="F224" s="243">
        <f ca="1">+IFERROR(INDEX('Hoja de Trabajo para listado'!$A$155:$Z$1048576,MATCH($A224,'Hoja de Trabajo para listado'!$A$155:$A$1048576,0),MATCH((CUADRO!F$5&amp;$E224),'Hoja de Trabajo para listado'!$A$151:$Z$151,0)),0)+IFERROR(INDEX('Hoja de Trabajo para listado'!$AB$155:$BA$1048576,MATCH($A224,'Hoja de Trabajo para listado'!$AB$155:$AB$1048576,0),MATCH((CUADRO!F$5&amp;$E224),'Hoja de Trabajo para listado'!$AB$151:$BA$151,0)),0)+IFERROR(INDEX('Hoja de Trabajo para listado'!$BC$155:$CB$1048576,MATCH($A224,'Hoja de Trabajo para listado'!$BC$155:$BC$1048576,0),MATCH((CUADRO!F$5&amp;$E224),'Hoja de Trabajo para listado'!$BC$151:$CB$151,0)),0)+IFERROR(INDEX('Hoja de Trabajo para listado'!$DE$153:$DG$274,MATCH($A224,'Hoja de Trabajo para listado'!$DE$153:$DE$1048576,0),MATCH((CUADRO!F$5&amp;$E224),'Hoja de Trabajo para listado'!$DE$151:$DG$151,0)),0)+IFERROR(INDEX('Hoja de Trabajo para listado'!$CD$155:$DC$1048576,MATCH($A224,'Hoja de Trabajo para listado'!$CD$155:$CD$1048576,0),MATCH((CUADRO!F$5&amp;$E224),'Hoja de Trabajo para listado'!$CD$151:$DC$151,0)),0)</f>
        <v>0</v>
      </c>
      <c r="G224" s="243">
        <f ca="1">+IFERROR(INDEX('Hoja de Trabajo para listado'!$A$155:$Z$1048576,MATCH($A224,'Hoja de Trabajo para listado'!$A$155:$A$1048576,0),MATCH((CUADRO!G$5&amp;$E224),'Hoja de Trabajo para listado'!$A$151:$Z$151,0)),0)+IFERROR(INDEX('Hoja de Trabajo para listado'!$AB$155:$BA$1048576,MATCH($A224,'Hoja de Trabajo para listado'!$AB$155:$AB$1048576,0),MATCH((CUADRO!G$5&amp;$E224),'Hoja de Trabajo para listado'!$AB$151:$BA$151,0)),0)+IFERROR(INDEX('Hoja de Trabajo para listado'!$BC$155:$CB$1048576,MATCH($A224,'Hoja de Trabajo para listado'!$BC$155:$BC$1048576,0),MATCH((CUADRO!G$5&amp;$E224),'Hoja de Trabajo para listado'!$BC$151:$CB$151,0)),0)+IFERROR(INDEX('Hoja de Trabajo para listado'!$DE$153:$DG$274,MATCH($A224,'Hoja de Trabajo para listado'!$DE$153:$DE$1048576,0),MATCH((CUADRO!G$5&amp;$E224),'Hoja de Trabajo para listado'!$DE$151:$DG$151,0)),0)+IFERROR(INDEX('Hoja de Trabajo para listado'!$CD$155:$DC$1048576,MATCH($A224,'Hoja de Trabajo para listado'!$CD$155:$CD$1048576,0),MATCH((CUADRO!G$5&amp;$E224),'Hoja de Trabajo para listado'!$CD$151:$DC$151,0)),0)</f>
        <v>0</v>
      </c>
      <c r="H224" s="243">
        <f ca="1">+IFERROR(INDEX('Hoja de Trabajo para listado'!$A$155:$Z$1048576,MATCH($A224,'Hoja de Trabajo para listado'!$A$155:$A$1048576,0),MATCH((CUADRO!H$5&amp;$E224),'Hoja de Trabajo para listado'!$A$151:$Z$151,0)),0)+IFERROR(INDEX('Hoja de Trabajo para listado'!$AB$155:$BA$1048576,MATCH($A224,'Hoja de Trabajo para listado'!$AB$155:$AB$1048576,0),MATCH((CUADRO!H$5&amp;$E224),'Hoja de Trabajo para listado'!$AB$151:$BA$151,0)),0)+IFERROR(INDEX('Hoja de Trabajo para listado'!$BC$155:$CB$1048576,MATCH($A224,'Hoja de Trabajo para listado'!$BC$155:$BC$1048576,0),MATCH((CUADRO!H$5&amp;$E224),'Hoja de Trabajo para listado'!$BC$151:$CB$151,0)),0)+IFERROR(INDEX('Hoja de Trabajo para listado'!$DE$153:$DG$274,MATCH($A224,'Hoja de Trabajo para listado'!$DE$153:$DE$1048576,0),MATCH((CUADRO!H$5&amp;$E224),'Hoja de Trabajo para listado'!$DE$151:$DG$151,0)),0)+IFERROR(INDEX('Hoja de Trabajo para listado'!$CD$155:$DC$1048576,MATCH($A224,'Hoja de Trabajo para listado'!$CD$155:$CD$1048576,0),MATCH((CUADRO!H$5&amp;$E224),'Hoja de Trabajo para listado'!$CD$151:$DC$151,0)),0)</f>
        <v>0</v>
      </c>
      <c r="I224" s="243">
        <f ca="1">+IFERROR(INDEX('Hoja de Trabajo para listado'!$A$155:$Z$1048576,MATCH($A224,'Hoja de Trabajo para listado'!$A$155:$A$1048576,0),MATCH((CUADRO!I$5&amp;$E224),'Hoja de Trabajo para listado'!$A$151:$Z$151,0)),0)+IFERROR(INDEX('Hoja de Trabajo para listado'!$AB$155:$BA$1048576,MATCH($A224,'Hoja de Trabajo para listado'!$AB$155:$AB$1048576,0),MATCH((CUADRO!I$5&amp;$E224),'Hoja de Trabajo para listado'!$AB$151:$BA$151,0)),0)+IFERROR(INDEX('Hoja de Trabajo para listado'!$BC$155:$CB$1048576,MATCH($A224,'Hoja de Trabajo para listado'!$BC$155:$BC$1048576,0),MATCH((CUADRO!I$5&amp;$E224),'Hoja de Trabajo para listado'!$BC$151:$CB$151,0)),0)+IFERROR(INDEX('Hoja de Trabajo para listado'!$DE$153:$DG$274,MATCH($A224,'Hoja de Trabajo para listado'!$DE$153:$DE$1048576,0),MATCH((CUADRO!I$5&amp;$E224),'Hoja de Trabajo para listado'!$DE$151:$DG$151,0)),0)+IFERROR(INDEX('Hoja de Trabajo para listado'!$CD$155:$DC$1048576,MATCH($A224,'Hoja de Trabajo para listado'!$CD$155:$CD$1048576,0),MATCH((CUADRO!I$5&amp;$E224),'Hoja de Trabajo para listado'!$CD$151:$DC$151,0)),0)</f>
        <v>0</v>
      </c>
      <c r="J224" s="243">
        <f ca="1">+IFERROR(INDEX('Hoja de Trabajo para listado'!$A$155:$Z$1048576,MATCH($A224,'Hoja de Trabajo para listado'!$A$155:$A$1048576,0),MATCH((CUADRO!J$5&amp;$E224),'Hoja de Trabajo para listado'!$A$151:$Z$151,0)),0)+IFERROR(INDEX('Hoja de Trabajo para listado'!$AB$155:$BA$1048576,MATCH($A224,'Hoja de Trabajo para listado'!$AB$155:$AB$1048576,0),MATCH((CUADRO!J$5&amp;$E224),'Hoja de Trabajo para listado'!$AB$151:$BA$151,0)),0)+IFERROR(INDEX('Hoja de Trabajo para listado'!$BC$155:$CB$1048576,MATCH($A224,'Hoja de Trabajo para listado'!$BC$155:$BC$1048576,0),MATCH((CUADRO!J$5&amp;$E224),'Hoja de Trabajo para listado'!$BC$151:$CB$151,0)),0)+IFERROR(INDEX('Hoja de Trabajo para listado'!$DE$153:$DG$274,MATCH($A224,'Hoja de Trabajo para listado'!$DE$153:$DE$1048576,0),MATCH((CUADRO!J$5&amp;$E224),'Hoja de Trabajo para listado'!$DE$151:$DG$151,0)),0)+IFERROR(INDEX('Hoja de Trabajo para listado'!$CD$155:$DC$1048576,MATCH($A224,'Hoja de Trabajo para listado'!$CD$155:$CD$1048576,0),MATCH((CUADRO!J$5&amp;$E224),'Hoja de Trabajo para listado'!$CD$151:$DC$151,0)),0)</f>
        <v>0</v>
      </c>
      <c r="K224" s="243">
        <f ca="1">+IFERROR(INDEX('Hoja de Trabajo para listado'!$A$155:$Z$1048576,MATCH($A224,'Hoja de Trabajo para listado'!$A$155:$A$1048576,0),MATCH((CUADRO!K$5&amp;$E224),'Hoja de Trabajo para listado'!$A$151:$Z$151,0)),0)+IFERROR(INDEX('Hoja de Trabajo para listado'!$AB$155:$BA$1048576,MATCH($A224,'Hoja de Trabajo para listado'!$AB$155:$AB$1048576,0),MATCH((CUADRO!K$5&amp;$E224),'Hoja de Trabajo para listado'!$AB$151:$BA$151,0)),0)+IFERROR(INDEX('Hoja de Trabajo para listado'!$BC$155:$CB$1048576,MATCH($A224,'Hoja de Trabajo para listado'!$BC$155:$BC$1048576,0),MATCH((CUADRO!K$5&amp;$E224),'Hoja de Trabajo para listado'!$BC$151:$CB$151,0)),0)+IFERROR(INDEX('Hoja de Trabajo para listado'!$DE$153:$DG$274,MATCH($A224,'Hoja de Trabajo para listado'!$DE$153:$DE$1048576,0),MATCH((CUADRO!K$5&amp;$E224),'Hoja de Trabajo para listado'!$DE$151:$DG$151,0)),0)+IFERROR(INDEX('Hoja de Trabajo para listado'!$CD$155:$DC$1048576,MATCH($A224,'Hoja de Trabajo para listado'!$CD$155:$CD$1048576,0),MATCH((CUADRO!K$5&amp;$E224),'Hoja de Trabajo para listado'!$CD$151:$DC$151,0)),0)</f>
        <v>0</v>
      </c>
      <c r="L224" s="243">
        <f ca="1">+IFERROR(INDEX('Hoja de Trabajo para listado'!$A$155:$Z$1048576,MATCH($A224,'Hoja de Trabajo para listado'!$A$155:$A$1048576,0),MATCH((CUADRO!L$5&amp;$E224),'Hoja de Trabajo para listado'!$A$151:$Z$151,0)),0)+IFERROR(INDEX('Hoja de Trabajo para listado'!$AB$155:$BA$1048576,MATCH($A224,'Hoja de Trabajo para listado'!$AB$155:$AB$1048576,0),MATCH((CUADRO!L$5&amp;$E224),'Hoja de Trabajo para listado'!$AB$151:$BA$151,0)),0)+IFERROR(INDEX('Hoja de Trabajo para listado'!$BC$155:$CB$1048576,MATCH($A224,'Hoja de Trabajo para listado'!$BC$155:$BC$1048576,0),MATCH((CUADRO!L$5&amp;$E224),'Hoja de Trabajo para listado'!$BC$151:$CB$151,0)),0)+IFERROR(INDEX('Hoja de Trabajo para listado'!$DE$153:$DG$274,MATCH($A224,'Hoja de Trabajo para listado'!$DE$153:$DE$1048576,0),MATCH((CUADRO!L$5&amp;$E224),'Hoja de Trabajo para listado'!$DE$151:$DG$151,0)),0)+IFERROR(INDEX('Hoja de Trabajo para listado'!$CD$155:$DC$1048576,MATCH($A224,'Hoja de Trabajo para listado'!$CD$155:$CD$1048576,0),MATCH((CUADRO!L$5&amp;$E224),'Hoja de Trabajo para listado'!$CD$151:$DC$151,0)),0)</f>
        <v>0</v>
      </c>
      <c r="M224" s="243">
        <f ca="1">+IFERROR(INDEX('Hoja de Trabajo para listado'!$A$155:$Z$1048576,MATCH($A224,'Hoja de Trabajo para listado'!$A$155:$A$1048576,0),MATCH((CUADRO!M$5&amp;$E224),'Hoja de Trabajo para listado'!$A$151:$Z$151,0)),0)+IFERROR(INDEX('Hoja de Trabajo para listado'!$AB$155:$BA$1048576,MATCH($A224,'Hoja de Trabajo para listado'!$AB$155:$AB$1048576,0),MATCH((CUADRO!M$5&amp;$E224),'Hoja de Trabajo para listado'!$AB$151:$BA$151,0)),0)+IFERROR(INDEX('Hoja de Trabajo para listado'!$BC$155:$CB$1048576,MATCH($A224,'Hoja de Trabajo para listado'!$BC$155:$BC$1048576,0),MATCH((CUADRO!M$5&amp;$E224),'Hoja de Trabajo para listado'!$BC$151:$CB$151,0)),0)+IFERROR(INDEX('Hoja de Trabajo para listado'!$DE$153:$DG$274,MATCH($A224,'Hoja de Trabajo para listado'!$DE$153:$DE$1048576,0),MATCH((CUADRO!M$5&amp;$E224),'Hoja de Trabajo para listado'!$DE$151:$DG$151,0)),0)+IFERROR(INDEX('Hoja de Trabajo para listado'!$CD$155:$DC$1048576,MATCH($A224,'Hoja de Trabajo para listado'!$CD$155:$CD$1048576,0),MATCH((CUADRO!M$5&amp;$E224),'Hoja de Trabajo para listado'!$CD$151:$DC$151,0)),0)</f>
        <v>0</v>
      </c>
      <c r="N224" s="243">
        <f ca="1">+IFERROR(INDEX('Hoja de Trabajo para listado'!$A$155:$Z$1048576,MATCH($A224,'Hoja de Trabajo para listado'!$A$155:$A$1048576,0),MATCH((CUADRO!N$5&amp;$E224),'Hoja de Trabajo para listado'!$A$151:$Z$151,0)),0)+IFERROR(INDEX('Hoja de Trabajo para listado'!$AB$155:$BA$1048576,MATCH($A224,'Hoja de Trabajo para listado'!$AB$155:$AB$1048576,0),MATCH((CUADRO!N$5&amp;$E224),'Hoja de Trabajo para listado'!$AB$151:$BA$151,0)),0)+IFERROR(INDEX('Hoja de Trabajo para listado'!$BC$155:$CB$1048576,MATCH($A224,'Hoja de Trabajo para listado'!$BC$155:$BC$1048576,0),MATCH((CUADRO!N$5&amp;$E224),'Hoja de Trabajo para listado'!$BC$151:$CB$151,0)),0)+IFERROR(INDEX('Hoja de Trabajo para listado'!$DE$153:$DG$274,MATCH($A224,'Hoja de Trabajo para listado'!$DE$153:$DE$1048576,0),MATCH((CUADRO!N$5&amp;$E224),'Hoja de Trabajo para listado'!$DE$151:$DG$151,0)),0)+IFERROR(INDEX('Hoja de Trabajo para listado'!$CD$155:$DC$1048576,MATCH($A224,'Hoja de Trabajo para listado'!$CD$155:$CD$1048576,0),MATCH((CUADRO!N$5&amp;$E224),'Hoja de Trabajo para listado'!$CD$151:$DC$151,0)),0)</f>
        <v>0</v>
      </c>
      <c r="O224" s="243">
        <f ca="1">+IFERROR(INDEX('Hoja de Trabajo para listado'!$A$155:$Z$1048576,MATCH($A224,'Hoja de Trabajo para listado'!$A$155:$A$1048576,0),MATCH((CUADRO!O$5&amp;$E224),'Hoja de Trabajo para listado'!$A$151:$Z$151,0)),0)+IFERROR(INDEX('Hoja de Trabajo para listado'!$AB$155:$BA$1048576,MATCH($A224,'Hoja de Trabajo para listado'!$AB$155:$AB$1048576,0),MATCH((CUADRO!O$5&amp;$E224),'Hoja de Trabajo para listado'!$AB$151:$BA$151,0)),0)+IFERROR(INDEX('Hoja de Trabajo para listado'!$BC$155:$CB$1048576,MATCH($A224,'Hoja de Trabajo para listado'!$BC$155:$BC$1048576,0),MATCH((CUADRO!O$5&amp;$E224),'Hoja de Trabajo para listado'!$BC$151:$CB$151,0)),0)+IFERROR(INDEX('Hoja de Trabajo para listado'!$DE$153:$DG$274,MATCH($A224,'Hoja de Trabajo para listado'!$DE$153:$DE$1048576,0),MATCH((CUADRO!O$5&amp;$E224),'Hoja de Trabajo para listado'!$DE$151:$DG$151,0)),0)+IFERROR(INDEX('Hoja de Trabajo para listado'!$CD$155:$DC$1048576,MATCH($A224,'Hoja de Trabajo para listado'!$CD$155:$CD$1048576,0),MATCH((CUADRO!O$5&amp;$E224),'Hoja de Trabajo para listado'!$CD$151:$DC$151,0)),0)</f>
        <v>0</v>
      </c>
      <c r="P224" s="243">
        <f ca="1">+IFERROR(INDEX('Hoja de Trabajo para listado'!$A$155:$Z$1048576,MATCH($A224,'Hoja de Trabajo para listado'!$A$155:$A$1048576,0),MATCH((CUADRO!P$5&amp;$E224),'Hoja de Trabajo para listado'!$A$151:$Z$151,0)),0)+IFERROR(INDEX('Hoja de Trabajo para listado'!$AB$155:$BA$1048576,MATCH($A224,'Hoja de Trabajo para listado'!$AB$155:$AB$1048576,0),MATCH((CUADRO!P$5&amp;$E224),'Hoja de Trabajo para listado'!$AB$151:$BA$151,0)),0)+IFERROR(INDEX('Hoja de Trabajo para listado'!$BC$155:$CB$1048576,MATCH($A224,'Hoja de Trabajo para listado'!$BC$155:$BC$1048576,0),MATCH((CUADRO!P$5&amp;$E224),'Hoja de Trabajo para listado'!$BC$151:$CB$151,0)),0)+IFERROR(INDEX('Hoja de Trabajo para listado'!$DE$153:$DG$274,MATCH($A224,'Hoja de Trabajo para listado'!$DE$153:$DE$1048576,0),MATCH((CUADRO!P$5&amp;$E224),'Hoja de Trabajo para listado'!$DE$151:$DG$151,0)),0)+IFERROR(INDEX('Hoja de Trabajo para listado'!$CD$155:$DC$1048576,MATCH($A224,'Hoja de Trabajo para listado'!$CD$155:$CD$1048576,0),MATCH((CUADRO!P$5&amp;$E224),'Hoja de Trabajo para listado'!$CD$151:$DC$151,0)),0)</f>
        <v>0</v>
      </c>
      <c r="Q224" s="243">
        <f ca="1">+IFERROR(INDEX('Hoja de Trabajo para listado'!$A$155:$Z$1048576,MATCH($A224,'Hoja de Trabajo para listado'!$A$155:$A$1048576,0),MATCH((CUADRO!Q$5&amp;$E224),'Hoja de Trabajo para listado'!$A$151:$Z$151,0)),0)+IFERROR(INDEX('Hoja de Trabajo para listado'!$AB$155:$BA$1048576,MATCH($A224,'Hoja de Trabajo para listado'!$AB$155:$AB$1048576,0),MATCH((CUADRO!Q$5&amp;$E224),'Hoja de Trabajo para listado'!$AB$151:$BA$151,0)),0)+IFERROR(INDEX('Hoja de Trabajo para listado'!$BC$155:$CB$1048576,MATCH($A224,'Hoja de Trabajo para listado'!$BC$155:$BC$1048576,0),MATCH((CUADRO!Q$5&amp;$E224),'Hoja de Trabajo para listado'!$BC$151:$CB$151,0)),0)+IFERROR(INDEX('Hoja de Trabajo para listado'!$DE$153:$DG$274,MATCH($A224,'Hoja de Trabajo para listado'!$DE$153:$DE$1048576,0),MATCH((CUADRO!Q$5&amp;$E224),'Hoja de Trabajo para listado'!$DE$151:$DG$151,0)),0)+IFERROR(INDEX('Hoja de Trabajo para listado'!$CD$155:$DC$1048576,MATCH($A224,'Hoja de Trabajo para listado'!$CD$155:$CD$1048576,0),MATCH((CUADRO!Q$5&amp;$E224),'Hoja de Trabajo para listado'!$CD$151:$DC$151,0)),0)</f>
        <v>0</v>
      </c>
      <c r="R224" s="243">
        <f t="shared" ca="1" si="9"/>
        <v>0</v>
      </c>
      <c r="S224" s="243"/>
      <c r="T224" s="243">
        <f ca="1">+T225</f>
        <v>0</v>
      </c>
      <c r="U224" s="242">
        <f t="shared" si="10"/>
        <v>1</v>
      </c>
      <c r="V224" s="333" t="str">
        <f>+VLOOKUP(A224,bd_lista!$A$3:$E$590,5,FALSE)</f>
        <v>Instituciones Descentralizadas</v>
      </c>
      <c r="W224" s="383" t="str">
        <f>+V224</f>
        <v>Instituciones Descentralizadas</v>
      </c>
      <c r="X224" s="242">
        <f>+VLOOKUP(A224,[3]Sheet1!$A$13:$D$744,4,FALSE)</f>
        <v>86</v>
      </c>
      <c r="Y224" s="242" t="str">
        <f>+VLOOKUP(X224,bd_lista!$A$3:$C$590,3,FALSE)</f>
        <v>Ministerio de Medio Ambiente y Agua</v>
      </c>
      <c r="Z224" s="294">
        <f>+X224</f>
        <v>86</v>
      </c>
      <c r="AA224" s="295" t="str">
        <f>+Y224</f>
        <v>Ministerio de Medio Ambiente y Agua</v>
      </c>
    </row>
    <row r="225" spans="1:27" ht="15" hidden="1" customHeight="1">
      <c r="A225" s="32">
        <v>302</v>
      </c>
      <c r="B225" s="389"/>
      <c r="C225" s="333" t="str">
        <f>+VLOOKUP(A225,bd_lista!$A$3:$C$590,3,FALSE)</f>
        <v>Servicio Departamental de Riego - Potosí</v>
      </c>
      <c r="D225" s="386"/>
      <c r="E225" s="333" t="s">
        <v>1305</v>
      </c>
      <c r="F225" s="245">
        <f ca="1">+IFERROR(INDEX('Hoja de Trabajo para listado'!$A$155:$Z$1048576,MATCH($A225,'Hoja de Trabajo para listado'!$A$155:$A$1048576,0),MATCH((CUADRO!F$5&amp;$E225),'Hoja de Trabajo para listado'!$A$151:$Z$151,0)),0)+IFERROR(INDEX('Hoja de Trabajo para listado'!$AB$155:$BA$1048576,MATCH($A225,'Hoja de Trabajo para listado'!$AB$155:$AB$1048576,0),MATCH((CUADRO!F$5&amp;$E225),'Hoja de Trabajo para listado'!$AB$151:$BA$151,0)),0)+IFERROR(INDEX('Hoja de Trabajo para listado'!$BC$155:$CB$1048576,MATCH($A225,'Hoja de Trabajo para listado'!$BC$155:$BC$1048576,0),MATCH((CUADRO!F$5&amp;$E225),'Hoja de Trabajo para listado'!$BC$151:$CB$151,0)),0)+IFERROR(INDEX('Hoja de Trabajo para listado'!$DE$153:$DG$274,MATCH($A225,'Hoja de Trabajo para listado'!$DE$153:$DE$1048576,0),MATCH((CUADRO!F$5&amp;$E225),'Hoja de Trabajo para listado'!$DE$151:$DG$151,0)),0)+IFERROR(INDEX('Hoja de Trabajo para listado'!$CD$155:$DC$1048576,MATCH($A225,'Hoja de Trabajo para listado'!$CD$155:$CD$1048576,0),MATCH((CUADRO!F$5&amp;$E225),'Hoja de Trabajo para listado'!$CD$151:$DC$151,0)),0)</f>
        <v>0</v>
      </c>
      <c r="G225" s="245">
        <f ca="1">+IFERROR(INDEX('Hoja de Trabajo para listado'!$A$155:$Z$1048576,MATCH($A225,'Hoja de Trabajo para listado'!$A$155:$A$1048576,0),MATCH((CUADRO!G$5&amp;$E225),'Hoja de Trabajo para listado'!$A$151:$Z$151,0)),0)+IFERROR(INDEX('Hoja de Trabajo para listado'!$AB$155:$BA$1048576,MATCH($A225,'Hoja de Trabajo para listado'!$AB$155:$AB$1048576,0),MATCH((CUADRO!G$5&amp;$E225),'Hoja de Trabajo para listado'!$AB$151:$BA$151,0)),0)+IFERROR(INDEX('Hoja de Trabajo para listado'!$BC$155:$CB$1048576,MATCH($A225,'Hoja de Trabajo para listado'!$BC$155:$BC$1048576,0),MATCH((CUADRO!G$5&amp;$E225),'Hoja de Trabajo para listado'!$BC$151:$CB$151,0)),0)+IFERROR(INDEX('Hoja de Trabajo para listado'!$DE$153:$DG$274,MATCH($A225,'Hoja de Trabajo para listado'!$DE$153:$DE$1048576,0),MATCH((CUADRO!G$5&amp;$E225),'Hoja de Trabajo para listado'!$DE$151:$DG$151,0)),0)+IFERROR(INDEX('Hoja de Trabajo para listado'!$CD$155:$DC$1048576,MATCH($A225,'Hoja de Trabajo para listado'!$CD$155:$CD$1048576,0),MATCH((CUADRO!G$5&amp;$E225),'Hoja de Trabajo para listado'!$CD$151:$DC$151,0)),0)</f>
        <v>0</v>
      </c>
      <c r="H225" s="245">
        <f ca="1">+IFERROR(INDEX('Hoja de Trabajo para listado'!$A$155:$Z$1048576,MATCH($A225,'Hoja de Trabajo para listado'!$A$155:$A$1048576,0),MATCH((CUADRO!H$5&amp;$E225),'Hoja de Trabajo para listado'!$A$151:$Z$151,0)),0)+IFERROR(INDEX('Hoja de Trabajo para listado'!$AB$155:$BA$1048576,MATCH($A225,'Hoja de Trabajo para listado'!$AB$155:$AB$1048576,0),MATCH((CUADRO!H$5&amp;$E225),'Hoja de Trabajo para listado'!$AB$151:$BA$151,0)),0)+IFERROR(INDEX('Hoja de Trabajo para listado'!$BC$155:$CB$1048576,MATCH($A225,'Hoja de Trabajo para listado'!$BC$155:$BC$1048576,0),MATCH((CUADRO!H$5&amp;$E225),'Hoja de Trabajo para listado'!$BC$151:$CB$151,0)),0)+IFERROR(INDEX('Hoja de Trabajo para listado'!$DE$153:$DG$274,MATCH($A225,'Hoja de Trabajo para listado'!$DE$153:$DE$1048576,0),MATCH((CUADRO!H$5&amp;$E225),'Hoja de Trabajo para listado'!$DE$151:$DG$151,0)),0)+IFERROR(INDEX('Hoja de Trabajo para listado'!$CD$155:$DC$1048576,MATCH($A225,'Hoja de Trabajo para listado'!$CD$155:$CD$1048576,0),MATCH((CUADRO!H$5&amp;$E225),'Hoja de Trabajo para listado'!$CD$151:$DC$151,0)),0)</f>
        <v>0</v>
      </c>
      <c r="I225" s="245">
        <f ca="1">+IFERROR(INDEX('Hoja de Trabajo para listado'!$A$155:$Z$1048576,MATCH($A225,'Hoja de Trabajo para listado'!$A$155:$A$1048576,0),MATCH((CUADRO!I$5&amp;$E225),'Hoja de Trabajo para listado'!$A$151:$Z$151,0)),0)+IFERROR(INDEX('Hoja de Trabajo para listado'!$AB$155:$BA$1048576,MATCH($A225,'Hoja de Trabajo para listado'!$AB$155:$AB$1048576,0),MATCH((CUADRO!I$5&amp;$E225),'Hoja de Trabajo para listado'!$AB$151:$BA$151,0)),0)+IFERROR(INDEX('Hoja de Trabajo para listado'!$BC$155:$CB$1048576,MATCH($A225,'Hoja de Trabajo para listado'!$BC$155:$BC$1048576,0),MATCH((CUADRO!I$5&amp;$E225),'Hoja de Trabajo para listado'!$BC$151:$CB$151,0)),0)+IFERROR(INDEX('Hoja de Trabajo para listado'!$DE$153:$DG$274,MATCH($A225,'Hoja de Trabajo para listado'!$DE$153:$DE$1048576,0),MATCH((CUADRO!I$5&amp;$E225),'Hoja de Trabajo para listado'!$DE$151:$DG$151,0)),0)+IFERROR(INDEX('Hoja de Trabajo para listado'!$CD$155:$DC$1048576,MATCH($A225,'Hoja de Trabajo para listado'!$CD$155:$CD$1048576,0),MATCH((CUADRO!I$5&amp;$E225),'Hoja de Trabajo para listado'!$CD$151:$DC$151,0)),0)</f>
        <v>0</v>
      </c>
      <c r="J225" s="245">
        <f ca="1">+IFERROR(INDEX('Hoja de Trabajo para listado'!$A$155:$Z$1048576,MATCH($A225,'Hoja de Trabajo para listado'!$A$155:$A$1048576,0),MATCH((CUADRO!J$5&amp;$E225),'Hoja de Trabajo para listado'!$A$151:$Z$151,0)),0)+IFERROR(INDEX('Hoja de Trabajo para listado'!$AB$155:$BA$1048576,MATCH($A225,'Hoja de Trabajo para listado'!$AB$155:$AB$1048576,0),MATCH((CUADRO!J$5&amp;$E225),'Hoja de Trabajo para listado'!$AB$151:$BA$151,0)),0)+IFERROR(INDEX('Hoja de Trabajo para listado'!$BC$155:$CB$1048576,MATCH($A225,'Hoja de Trabajo para listado'!$BC$155:$BC$1048576,0),MATCH((CUADRO!J$5&amp;$E225),'Hoja de Trabajo para listado'!$BC$151:$CB$151,0)),0)+IFERROR(INDEX('Hoja de Trabajo para listado'!$DE$153:$DG$274,MATCH($A225,'Hoja de Trabajo para listado'!$DE$153:$DE$1048576,0),MATCH((CUADRO!J$5&amp;$E225),'Hoja de Trabajo para listado'!$DE$151:$DG$151,0)),0)+IFERROR(INDEX('Hoja de Trabajo para listado'!$CD$155:$DC$1048576,MATCH($A225,'Hoja de Trabajo para listado'!$CD$155:$CD$1048576,0),MATCH((CUADRO!J$5&amp;$E225),'Hoja de Trabajo para listado'!$CD$151:$DC$151,0)),0)</f>
        <v>0</v>
      </c>
      <c r="K225" s="245">
        <f ca="1">+IFERROR(INDEX('Hoja de Trabajo para listado'!$A$155:$Z$1048576,MATCH($A225,'Hoja de Trabajo para listado'!$A$155:$A$1048576,0),MATCH((CUADRO!K$5&amp;$E225),'Hoja de Trabajo para listado'!$A$151:$Z$151,0)),0)+IFERROR(INDEX('Hoja de Trabajo para listado'!$AB$155:$BA$1048576,MATCH($A225,'Hoja de Trabajo para listado'!$AB$155:$AB$1048576,0),MATCH((CUADRO!K$5&amp;$E225),'Hoja de Trabajo para listado'!$AB$151:$BA$151,0)),0)+IFERROR(INDEX('Hoja de Trabajo para listado'!$BC$155:$CB$1048576,MATCH($A225,'Hoja de Trabajo para listado'!$BC$155:$BC$1048576,0),MATCH((CUADRO!K$5&amp;$E225),'Hoja de Trabajo para listado'!$BC$151:$CB$151,0)),0)+IFERROR(INDEX('Hoja de Trabajo para listado'!$DE$153:$DG$274,MATCH($A225,'Hoja de Trabajo para listado'!$DE$153:$DE$1048576,0),MATCH((CUADRO!K$5&amp;$E225),'Hoja de Trabajo para listado'!$DE$151:$DG$151,0)),0)+IFERROR(INDEX('Hoja de Trabajo para listado'!$CD$155:$DC$1048576,MATCH($A225,'Hoja de Trabajo para listado'!$CD$155:$CD$1048576,0),MATCH((CUADRO!K$5&amp;$E225),'Hoja de Trabajo para listado'!$CD$151:$DC$151,0)),0)</f>
        <v>0</v>
      </c>
      <c r="L225" s="245">
        <f ca="1">+IFERROR(INDEX('Hoja de Trabajo para listado'!$A$155:$Z$1048576,MATCH($A225,'Hoja de Trabajo para listado'!$A$155:$A$1048576,0),MATCH((CUADRO!L$5&amp;$E225),'Hoja de Trabajo para listado'!$A$151:$Z$151,0)),0)+IFERROR(INDEX('Hoja de Trabajo para listado'!$AB$155:$BA$1048576,MATCH($A225,'Hoja de Trabajo para listado'!$AB$155:$AB$1048576,0),MATCH((CUADRO!L$5&amp;$E225),'Hoja de Trabajo para listado'!$AB$151:$BA$151,0)),0)+IFERROR(INDEX('Hoja de Trabajo para listado'!$BC$155:$CB$1048576,MATCH($A225,'Hoja de Trabajo para listado'!$BC$155:$BC$1048576,0),MATCH((CUADRO!L$5&amp;$E225),'Hoja de Trabajo para listado'!$BC$151:$CB$151,0)),0)+IFERROR(INDEX('Hoja de Trabajo para listado'!$DE$153:$DG$274,MATCH($A225,'Hoja de Trabajo para listado'!$DE$153:$DE$1048576,0),MATCH((CUADRO!L$5&amp;$E225),'Hoja de Trabajo para listado'!$DE$151:$DG$151,0)),0)+IFERROR(INDEX('Hoja de Trabajo para listado'!$CD$155:$DC$1048576,MATCH($A225,'Hoja de Trabajo para listado'!$CD$155:$CD$1048576,0),MATCH((CUADRO!L$5&amp;$E225),'Hoja de Trabajo para listado'!$CD$151:$DC$151,0)),0)</f>
        <v>0</v>
      </c>
      <c r="M225" s="245">
        <f ca="1">+IFERROR(INDEX('Hoja de Trabajo para listado'!$A$155:$Z$1048576,MATCH($A225,'Hoja de Trabajo para listado'!$A$155:$A$1048576,0),MATCH((CUADRO!M$5&amp;$E225),'Hoja de Trabajo para listado'!$A$151:$Z$151,0)),0)+IFERROR(INDEX('Hoja de Trabajo para listado'!$AB$155:$BA$1048576,MATCH($A225,'Hoja de Trabajo para listado'!$AB$155:$AB$1048576,0),MATCH((CUADRO!M$5&amp;$E225),'Hoja de Trabajo para listado'!$AB$151:$BA$151,0)),0)+IFERROR(INDEX('Hoja de Trabajo para listado'!$BC$155:$CB$1048576,MATCH($A225,'Hoja de Trabajo para listado'!$BC$155:$BC$1048576,0),MATCH((CUADRO!M$5&amp;$E225),'Hoja de Trabajo para listado'!$BC$151:$CB$151,0)),0)+IFERROR(INDEX('Hoja de Trabajo para listado'!$DE$153:$DG$274,MATCH($A225,'Hoja de Trabajo para listado'!$DE$153:$DE$1048576,0),MATCH((CUADRO!M$5&amp;$E225),'Hoja de Trabajo para listado'!$DE$151:$DG$151,0)),0)+IFERROR(INDEX('Hoja de Trabajo para listado'!$CD$155:$DC$1048576,MATCH($A225,'Hoja de Trabajo para listado'!$CD$155:$CD$1048576,0),MATCH((CUADRO!M$5&amp;$E225),'Hoja de Trabajo para listado'!$CD$151:$DC$151,0)),0)</f>
        <v>0</v>
      </c>
      <c r="N225" s="245">
        <f ca="1">+IFERROR(INDEX('Hoja de Trabajo para listado'!$A$155:$Z$1048576,MATCH($A225,'Hoja de Trabajo para listado'!$A$155:$A$1048576,0),MATCH((CUADRO!N$5&amp;$E225),'Hoja de Trabajo para listado'!$A$151:$Z$151,0)),0)+IFERROR(INDEX('Hoja de Trabajo para listado'!$AB$155:$BA$1048576,MATCH($A225,'Hoja de Trabajo para listado'!$AB$155:$AB$1048576,0),MATCH((CUADRO!N$5&amp;$E225),'Hoja de Trabajo para listado'!$AB$151:$BA$151,0)),0)+IFERROR(INDEX('Hoja de Trabajo para listado'!$BC$155:$CB$1048576,MATCH($A225,'Hoja de Trabajo para listado'!$BC$155:$BC$1048576,0),MATCH((CUADRO!N$5&amp;$E225),'Hoja de Trabajo para listado'!$BC$151:$CB$151,0)),0)+IFERROR(INDEX('Hoja de Trabajo para listado'!$DE$153:$DG$274,MATCH($A225,'Hoja de Trabajo para listado'!$DE$153:$DE$1048576,0),MATCH((CUADRO!N$5&amp;$E225),'Hoja de Trabajo para listado'!$DE$151:$DG$151,0)),0)+IFERROR(INDEX('Hoja de Trabajo para listado'!$CD$155:$DC$1048576,MATCH($A225,'Hoja de Trabajo para listado'!$CD$155:$CD$1048576,0),MATCH((CUADRO!N$5&amp;$E225),'Hoja de Trabajo para listado'!$CD$151:$DC$151,0)),0)</f>
        <v>0</v>
      </c>
      <c r="O225" s="245">
        <f ca="1">+IFERROR(INDEX('Hoja de Trabajo para listado'!$A$155:$Z$1048576,MATCH($A225,'Hoja de Trabajo para listado'!$A$155:$A$1048576,0),MATCH((CUADRO!O$5&amp;$E225),'Hoja de Trabajo para listado'!$A$151:$Z$151,0)),0)+IFERROR(INDEX('Hoja de Trabajo para listado'!$AB$155:$BA$1048576,MATCH($A225,'Hoja de Trabajo para listado'!$AB$155:$AB$1048576,0),MATCH((CUADRO!O$5&amp;$E225),'Hoja de Trabajo para listado'!$AB$151:$BA$151,0)),0)+IFERROR(INDEX('Hoja de Trabajo para listado'!$BC$155:$CB$1048576,MATCH($A225,'Hoja de Trabajo para listado'!$BC$155:$BC$1048576,0),MATCH((CUADRO!O$5&amp;$E225),'Hoja de Trabajo para listado'!$BC$151:$CB$151,0)),0)+IFERROR(INDEX('Hoja de Trabajo para listado'!$DE$153:$DG$274,MATCH($A225,'Hoja de Trabajo para listado'!$DE$153:$DE$1048576,0),MATCH((CUADRO!O$5&amp;$E225),'Hoja de Trabajo para listado'!$DE$151:$DG$151,0)),0)+IFERROR(INDEX('Hoja de Trabajo para listado'!$CD$155:$DC$1048576,MATCH($A225,'Hoja de Trabajo para listado'!$CD$155:$CD$1048576,0),MATCH((CUADRO!O$5&amp;$E225),'Hoja de Trabajo para listado'!$CD$151:$DC$151,0)),0)</f>
        <v>0</v>
      </c>
      <c r="P225" s="245">
        <f ca="1">+IFERROR(INDEX('Hoja de Trabajo para listado'!$A$155:$Z$1048576,MATCH($A225,'Hoja de Trabajo para listado'!$A$155:$A$1048576,0),MATCH((CUADRO!P$5&amp;$E225),'Hoja de Trabajo para listado'!$A$151:$Z$151,0)),0)+IFERROR(INDEX('Hoja de Trabajo para listado'!$AB$155:$BA$1048576,MATCH($A225,'Hoja de Trabajo para listado'!$AB$155:$AB$1048576,0),MATCH((CUADRO!P$5&amp;$E225),'Hoja de Trabajo para listado'!$AB$151:$BA$151,0)),0)+IFERROR(INDEX('Hoja de Trabajo para listado'!$BC$155:$CB$1048576,MATCH($A225,'Hoja de Trabajo para listado'!$BC$155:$BC$1048576,0),MATCH((CUADRO!P$5&amp;$E225),'Hoja de Trabajo para listado'!$BC$151:$CB$151,0)),0)+IFERROR(INDEX('Hoja de Trabajo para listado'!$DE$153:$DG$274,MATCH($A225,'Hoja de Trabajo para listado'!$DE$153:$DE$1048576,0),MATCH((CUADRO!P$5&amp;$E225),'Hoja de Trabajo para listado'!$DE$151:$DG$151,0)),0)+IFERROR(INDEX('Hoja de Trabajo para listado'!$CD$155:$DC$1048576,MATCH($A225,'Hoja de Trabajo para listado'!$CD$155:$CD$1048576,0),MATCH((CUADRO!P$5&amp;$E225),'Hoja de Trabajo para listado'!$CD$151:$DC$151,0)),0)</f>
        <v>0</v>
      </c>
      <c r="Q225" s="245">
        <f ca="1">+IFERROR(INDEX('Hoja de Trabajo para listado'!$A$155:$Z$1048576,MATCH($A225,'Hoja de Trabajo para listado'!$A$155:$A$1048576,0),MATCH((CUADRO!Q$5&amp;$E225),'Hoja de Trabajo para listado'!$A$151:$Z$151,0)),0)+IFERROR(INDEX('Hoja de Trabajo para listado'!$AB$155:$BA$1048576,MATCH($A225,'Hoja de Trabajo para listado'!$AB$155:$AB$1048576,0),MATCH((CUADRO!Q$5&amp;$E225),'Hoja de Trabajo para listado'!$AB$151:$BA$151,0)),0)+IFERROR(INDEX('Hoja de Trabajo para listado'!$BC$155:$CB$1048576,MATCH($A225,'Hoja de Trabajo para listado'!$BC$155:$BC$1048576,0),MATCH((CUADRO!Q$5&amp;$E225),'Hoja de Trabajo para listado'!$BC$151:$CB$151,0)),0)+IFERROR(INDEX('Hoja de Trabajo para listado'!$DE$153:$DG$274,MATCH($A225,'Hoja de Trabajo para listado'!$DE$153:$DE$1048576,0),MATCH((CUADRO!Q$5&amp;$E225),'Hoja de Trabajo para listado'!$DE$151:$DG$151,0)),0)+IFERROR(INDEX('Hoja de Trabajo para listado'!$CD$155:$DC$1048576,MATCH($A225,'Hoja de Trabajo para listado'!$CD$155:$CD$1048576,0),MATCH((CUADRO!Q$5&amp;$E225),'Hoja de Trabajo para listado'!$CD$151:$DC$151,0)),0)</f>
        <v>0</v>
      </c>
      <c r="R225" s="245">
        <f t="shared" ca="1" si="9"/>
        <v>0</v>
      </c>
      <c r="S225" s="245">
        <f ca="1">+R224+R225</f>
        <v>0</v>
      </c>
      <c r="T225" s="245">
        <f ca="1">+S225</f>
        <v>0</v>
      </c>
      <c r="U225" s="244">
        <f t="shared" si="10"/>
        <v>2</v>
      </c>
      <c r="V225" s="333" t="str">
        <f>+VLOOKUP(A225,bd_lista!$A$3:$E$590,5,FALSE)</f>
        <v>Instituciones Descentralizadas</v>
      </c>
      <c r="W225" s="384"/>
      <c r="X225" s="242">
        <f>+VLOOKUP(A225,[3]Sheet1!$A$13:$D$744,4,FALSE)</f>
        <v>86</v>
      </c>
      <c r="Y225" s="242" t="str">
        <f>+VLOOKUP(X225,bd_lista!$A$3:$C$590,3,FALSE)</f>
        <v>Ministerio de Medio Ambiente y Agua</v>
      </c>
      <c r="Z225" s="292"/>
      <c r="AA225" s="293"/>
    </row>
    <row r="226" spans="1:27" ht="15" hidden="1" customHeight="1">
      <c r="A226" s="251">
        <v>303</v>
      </c>
      <c r="B226" s="388">
        <f>+A226</f>
        <v>303</v>
      </c>
      <c r="C226" s="247" t="str">
        <f>+VLOOKUP(A226,bd_lista!$A$3:$C$590,3,FALSE)</f>
        <v>Servicio Departamental de Riego - Tarija</v>
      </c>
      <c r="D226" s="385" t="str">
        <f>+C226</f>
        <v>Servicio Departamental de Riego - Tarija</v>
      </c>
      <c r="E226" s="247" t="s">
        <v>1304</v>
      </c>
      <c r="F226" s="243">
        <f ca="1">+IFERROR(INDEX('Hoja de Trabajo para listado'!$A$155:$Z$1048576,MATCH($A226,'Hoja de Trabajo para listado'!$A$155:$A$1048576,0),MATCH((CUADRO!F$5&amp;$E226),'Hoja de Trabajo para listado'!$A$151:$Z$151,0)),0)+IFERROR(INDEX('Hoja de Trabajo para listado'!$AB$155:$BA$1048576,MATCH($A226,'Hoja de Trabajo para listado'!$AB$155:$AB$1048576,0),MATCH((CUADRO!F$5&amp;$E226),'Hoja de Trabajo para listado'!$AB$151:$BA$151,0)),0)+IFERROR(INDEX('Hoja de Trabajo para listado'!$BC$155:$CB$1048576,MATCH($A226,'Hoja de Trabajo para listado'!$BC$155:$BC$1048576,0),MATCH((CUADRO!F$5&amp;$E226),'Hoja de Trabajo para listado'!$BC$151:$CB$151,0)),0)+IFERROR(INDEX('Hoja de Trabajo para listado'!$DE$153:$DG$274,MATCH($A226,'Hoja de Trabajo para listado'!$DE$153:$DE$1048576,0),MATCH((CUADRO!F$5&amp;$E226),'Hoja de Trabajo para listado'!$DE$151:$DG$151,0)),0)+IFERROR(INDEX('Hoja de Trabajo para listado'!$CD$155:$DC$1048576,MATCH($A226,'Hoja de Trabajo para listado'!$CD$155:$CD$1048576,0),MATCH((CUADRO!F$5&amp;$E226),'Hoja de Trabajo para listado'!$CD$151:$DC$151,0)),0)</f>
        <v>0</v>
      </c>
      <c r="G226" s="243">
        <f ca="1">+IFERROR(INDEX('Hoja de Trabajo para listado'!$A$155:$Z$1048576,MATCH($A226,'Hoja de Trabajo para listado'!$A$155:$A$1048576,0),MATCH((CUADRO!G$5&amp;$E226),'Hoja de Trabajo para listado'!$A$151:$Z$151,0)),0)+IFERROR(INDEX('Hoja de Trabajo para listado'!$AB$155:$BA$1048576,MATCH($A226,'Hoja de Trabajo para listado'!$AB$155:$AB$1048576,0),MATCH((CUADRO!G$5&amp;$E226),'Hoja de Trabajo para listado'!$AB$151:$BA$151,0)),0)+IFERROR(INDEX('Hoja de Trabajo para listado'!$BC$155:$CB$1048576,MATCH($A226,'Hoja de Trabajo para listado'!$BC$155:$BC$1048576,0),MATCH((CUADRO!G$5&amp;$E226),'Hoja de Trabajo para listado'!$BC$151:$CB$151,0)),0)+IFERROR(INDEX('Hoja de Trabajo para listado'!$DE$153:$DG$274,MATCH($A226,'Hoja de Trabajo para listado'!$DE$153:$DE$1048576,0),MATCH((CUADRO!G$5&amp;$E226),'Hoja de Trabajo para listado'!$DE$151:$DG$151,0)),0)+IFERROR(INDEX('Hoja de Trabajo para listado'!$CD$155:$DC$1048576,MATCH($A226,'Hoja de Trabajo para listado'!$CD$155:$CD$1048576,0),MATCH((CUADRO!G$5&amp;$E226),'Hoja de Trabajo para listado'!$CD$151:$DC$151,0)),0)</f>
        <v>0</v>
      </c>
      <c r="H226" s="243">
        <f ca="1">+IFERROR(INDEX('Hoja de Trabajo para listado'!$A$155:$Z$1048576,MATCH($A226,'Hoja de Trabajo para listado'!$A$155:$A$1048576,0),MATCH((CUADRO!H$5&amp;$E226),'Hoja de Trabajo para listado'!$A$151:$Z$151,0)),0)+IFERROR(INDEX('Hoja de Trabajo para listado'!$AB$155:$BA$1048576,MATCH($A226,'Hoja de Trabajo para listado'!$AB$155:$AB$1048576,0),MATCH((CUADRO!H$5&amp;$E226),'Hoja de Trabajo para listado'!$AB$151:$BA$151,0)),0)+IFERROR(INDEX('Hoja de Trabajo para listado'!$BC$155:$CB$1048576,MATCH($A226,'Hoja de Trabajo para listado'!$BC$155:$BC$1048576,0),MATCH((CUADRO!H$5&amp;$E226),'Hoja de Trabajo para listado'!$BC$151:$CB$151,0)),0)+IFERROR(INDEX('Hoja de Trabajo para listado'!$DE$153:$DG$274,MATCH($A226,'Hoja de Trabajo para listado'!$DE$153:$DE$1048576,0),MATCH((CUADRO!H$5&amp;$E226),'Hoja de Trabajo para listado'!$DE$151:$DG$151,0)),0)+IFERROR(INDEX('Hoja de Trabajo para listado'!$CD$155:$DC$1048576,MATCH($A226,'Hoja de Trabajo para listado'!$CD$155:$CD$1048576,0),MATCH((CUADRO!H$5&amp;$E226),'Hoja de Trabajo para listado'!$CD$151:$DC$151,0)),0)</f>
        <v>0</v>
      </c>
      <c r="I226" s="243">
        <f ca="1">+IFERROR(INDEX('Hoja de Trabajo para listado'!$A$155:$Z$1048576,MATCH($A226,'Hoja de Trabajo para listado'!$A$155:$A$1048576,0),MATCH((CUADRO!I$5&amp;$E226),'Hoja de Trabajo para listado'!$A$151:$Z$151,0)),0)+IFERROR(INDEX('Hoja de Trabajo para listado'!$AB$155:$BA$1048576,MATCH($A226,'Hoja de Trabajo para listado'!$AB$155:$AB$1048576,0),MATCH((CUADRO!I$5&amp;$E226),'Hoja de Trabajo para listado'!$AB$151:$BA$151,0)),0)+IFERROR(INDEX('Hoja de Trabajo para listado'!$BC$155:$CB$1048576,MATCH($A226,'Hoja de Trabajo para listado'!$BC$155:$BC$1048576,0),MATCH((CUADRO!I$5&amp;$E226),'Hoja de Trabajo para listado'!$BC$151:$CB$151,0)),0)+IFERROR(INDEX('Hoja de Trabajo para listado'!$DE$153:$DG$274,MATCH($A226,'Hoja de Trabajo para listado'!$DE$153:$DE$1048576,0),MATCH((CUADRO!I$5&amp;$E226),'Hoja de Trabajo para listado'!$DE$151:$DG$151,0)),0)+IFERROR(INDEX('Hoja de Trabajo para listado'!$CD$155:$DC$1048576,MATCH($A226,'Hoja de Trabajo para listado'!$CD$155:$CD$1048576,0),MATCH((CUADRO!I$5&amp;$E226),'Hoja de Trabajo para listado'!$CD$151:$DC$151,0)),0)</f>
        <v>0</v>
      </c>
      <c r="J226" s="243">
        <f ca="1">+IFERROR(INDEX('Hoja de Trabajo para listado'!$A$155:$Z$1048576,MATCH($A226,'Hoja de Trabajo para listado'!$A$155:$A$1048576,0),MATCH((CUADRO!J$5&amp;$E226),'Hoja de Trabajo para listado'!$A$151:$Z$151,0)),0)+IFERROR(INDEX('Hoja de Trabajo para listado'!$AB$155:$BA$1048576,MATCH($A226,'Hoja de Trabajo para listado'!$AB$155:$AB$1048576,0),MATCH((CUADRO!J$5&amp;$E226),'Hoja de Trabajo para listado'!$AB$151:$BA$151,0)),0)+IFERROR(INDEX('Hoja de Trabajo para listado'!$BC$155:$CB$1048576,MATCH($A226,'Hoja de Trabajo para listado'!$BC$155:$BC$1048576,0),MATCH((CUADRO!J$5&amp;$E226),'Hoja de Trabajo para listado'!$BC$151:$CB$151,0)),0)+IFERROR(INDEX('Hoja de Trabajo para listado'!$DE$153:$DG$274,MATCH($A226,'Hoja de Trabajo para listado'!$DE$153:$DE$1048576,0),MATCH((CUADRO!J$5&amp;$E226),'Hoja de Trabajo para listado'!$DE$151:$DG$151,0)),0)+IFERROR(INDEX('Hoja de Trabajo para listado'!$CD$155:$DC$1048576,MATCH($A226,'Hoja de Trabajo para listado'!$CD$155:$CD$1048576,0),MATCH((CUADRO!J$5&amp;$E226),'Hoja de Trabajo para listado'!$CD$151:$DC$151,0)),0)</f>
        <v>0</v>
      </c>
      <c r="K226" s="243">
        <f ca="1">+IFERROR(INDEX('Hoja de Trabajo para listado'!$A$155:$Z$1048576,MATCH($A226,'Hoja de Trabajo para listado'!$A$155:$A$1048576,0),MATCH((CUADRO!K$5&amp;$E226),'Hoja de Trabajo para listado'!$A$151:$Z$151,0)),0)+IFERROR(INDEX('Hoja de Trabajo para listado'!$AB$155:$BA$1048576,MATCH($A226,'Hoja de Trabajo para listado'!$AB$155:$AB$1048576,0),MATCH((CUADRO!K$5&amp;$E226),'Hoja de Trabajo para listado'!$AB$151:$BA$151,0)),0)+IFERROR(INDEX('Hoja de Trabajo para listado'!$BC$155:$CB$1048576,MATCH($A226,'Hoja de Trabajo para listado'!$BC$155:$BC$1048576,0),MATCH((CUADRO!K$5&amp;$E226),'Hoja de Trabajo para listado'!$BC$151:$CB$151,0)),0)+IFERROR(INDEX('Hoja de Trabajo para listado'!$DE$153:$DG$274,MATCH($A226,'Hoja de Trabajo para listado'!$DE$153:$DE$1048576,0),MATCH((CUADRO!K$5&amp;$E226),'Hoja de Trabajo para listado'!$DE$151:$DG$151,0)),0)+IFERROR(INDEX('Hoja de Trabajo para listado'!$CD$155:$DC$1048576,MATCH($A226,'Hoja de Trabajo para listado'!$CD$155:$CD$1048576,0),MATCH((CUADRO!K$5&amp;$E226),'Hoja de Trabajo para listado'!$CD$151:$DC$151,0)),0)</f>
        <v>0</v>
      </c>
      <c r="L226" s="243">
        <f ca="1">+IFERROR(INDEX('Hoja de Trabajo para listado'!$A$155:$Z$1048576,MATCH($A226,'Hoja de Trabajo para listado'!$A$155:$A$1048576,0),MATCH((CUADRO!L$5&amp;$E226),'Hoja de Trabajo para listado'!$A$151:$Z$151,0)),0)+IFERROR(INDEX('Hoja de Trabajo para listado'!$AB$155:$BA$1048576,MATCH($A226,'Hoja de Trabajo para listado'!$AB$155:$AB$1048576,0),MATCH((CUADRO!L$5&amp;$E226),'Hoja de Trabajo para listado'!$AB$151:$BA$151,0)),0)+IFERROR(INDEX('Hoja de Trabajo para listado'!$BC$155:$CB$1048576,MATCH($A226,'Hoja de Trabajo para listado'!$BC$155:$BC$1048576,0),MATCH((CUADRO!L$5&amp;$E226),'Hoja de Trabajo para listado'!$BC$151:$CB$151,0)),0)+IFERROR(INDEX('Hoja de Trabajo para listado'!$DE$153:$DG$274,MATCH($A226,'Hoja de Trabajo para listado'!$DE$153:$DE$1048576,0),MATCH((CUADRO!L$5&amp;$E226),'Hoja de Trabajo para listado'!$DE$151:$DG$151,0)),0)+IFERROR(INDEX('Hoja de Trabajo para listado'!$CD$155:$DC$1048576,MATCH($A226,'Hoja de Trabajo para listado'!$CD$155:$CD$1048576,0),MATCH((CUADRO!L$5&amp;$E226),'Hoja de Trabajo para listado'!$CD$151:$DC$151,0)),0)</f>
        <v>0</v>
      </c>
      <c r="M226" s="243">
        <f ca="1">+IFERROR(INDEX('Hoja de Trabajo para listado'!$A$155:$Z$1048576,MATCH($A226,'Hoja de Trabajo para listado'!$A$155:$A$1048576,0),MATCH((CUADRO!M$5&amp;$E226),'Hoja de Trabajo para listado'!$A$151:$Z$151,0)),0)+IFERROR(INDEX('Hoja de Trabajo para listado'!$AB$155:$BA$1048576,MATCH($A226,'Hoja de Trabajo para listado'!$AB$155:$AB$1048576,0),MATCH((CUADRO!M$5&amp;$E226),'Hoja de Trabajo para listado'!$AB$151:$BA$151,0)),0)+IFERROR(INDEX('Hoja de Trabajo para listado'!$BC$155:$CB$1048576,MATCH($A226,'Hoja de Trabajo para listado'!$BC$155:$BC$1048576,0),MATCH((CUADRO!M$5&amp;$E226),'Hoja de Trabajo para listado'!$BC$151:$CB$151,0)),0)+IFERROR(INDEX('Hoja de Trabajo para listado'!$DE$153:$DG$274,MATCH($A226,'Hoja de Trabajo para listado'!$DE$153:$DE$1048576,0),MATCH((CUADRO!M$5&amp;$E226),'Hoja de Trabajo para listado'!$DE$151:$DG$151,0)),0)+IFERROR(INDEX('Hoja de Trabajo para listado'!$CD$155:$DC$1048576,MATCH($A226,'Hoja de Trabajo para listado'!$CD$155:$CD$1048576,0),MATCH((CUADRO!M$5&amp;$E226),'Hoja de Trabajo para listado'!$CD$151:$DC$151,0)),0)</f>
        <v>0</v>
      </c>
      <c r="N226" s="243">
        <f ca="1">+IFERROR(INDEX('Hoja de Trabajo para listado'!$A$155:$Z$1048576,MATCH($A226,'Hoja de Trabajo para listado'!$A$155:$A$1048576,0),MATCH((CUADRO!N$5&amp;$E226),'Hoja de Trabajo para listado'!$A$151:$Z$151,0)),0)+IFERROR(INDEX('Hoja de Trabajo para listado'!$AB$155:$BA$1048576,MATCH($A226,'Hoja de Trabajo para listado'!$AB$155:$AB$1048576,0),MATCH((CUADRO!N$5&amp;$E226),'Hoja de Trabajo para listado'!$AB$151:$BA$151,0)),0)+IFERROR(INDEX('Hoja de Trabajo para listado'!$BC$155:$CB$1048576,MATCH($A226,'Hoja de Trabajo para listado'!$BC$155:$BC$1048576,0),MATCH((CUADRO!N$5&amp;$E226),'Hoja de Trabajo para listado'!$BC$151:$CB$151,0)),0)+IFERROR(INDEX('Hoja de Trabajo para listado'!$DE$153:$DG$274,MATCH($A226,'Hoja de Trabajo para listado'!$DE$153:$DE$1048576,0),MATCH((CUADRO!N$5&amp;$E226),'Hoja de Trabajo para listado'!$DE$151:$DG$151,0)),0)+IFERROR(INDEX('Hoja de Trabajo para listado'!$CD$155:$DC$1048576,MATCH($A226,'Hoja de Trabajo para listado'!$CD$155:$CD$1048576,0),MATCH((CUADRO!N$5&amp;$E226),'Hoja de Trabajo para listado'!$CD$151:$DC$151,0)),0)</f>
        <v>0</v>
      </c>
      <c r="O226" s="243">
        <f ca="1">+IFERROR(INDEX('Hoja de Trabajo para listado'!$A$155:$Z$1048576,MATCH($A226,'Hoja de Trabajo para listado'!$A$155:$A$1048576,0),MATCH((CUADRO!O$5&amp;$E226),'Hoja de Trabajo para listado'!$A$151:$Z$151,0)),0)+IFERROR(INDEX('Hoja de Trabajo para listado'!$AB$155:$BA$1048576,MATCH($A226,'Hoja de Trabajo para listado'!$AB$155:$AB$1048576,0),MATCH((CUADRO!O$5&amp;$E226),'Hoja de Trabajo para listado'!$AB$151:$BA$151,0)),0)+IFERROR(INDEX('Hoja de Trabajo para listado'!$BC$155:$CB$1048576,MATCH($A226,'Hoja de Trabajo para listado'!$BC$155:$BC$1048576,0),MATCH((CUADRO!O$5&amp;$E226),'Hoja de Trabajo para listado'!$BC$151:$CB$151,0)),0)+IFERROR(INDEX('Hoja de Trabajo para listado'!$DE$153:$DG$274,MATCH($A226,'Hoja de Trabajo para listado'!$DE$153:$DE$1048576,0),MATCH((CUADRO!O$5&amp;$E226),'Hoja de Trabajo para listado'!$DE$151:$DG$151,0)),0)+IFERROR(INDEX('Hoja de Trabajo para listado'!$CD$155:$DC$1048576,MATCH($A226,'Hoja de Trabajo para listado'!$CD$155:$CD$1048576,0),MATCH((CUADRO!O$5&amp;$E226),'Hoja de Trabajo para listado'!$CD$151:$DC$151,0)),0)</f>
        <v>0</v>
      </c>
      <c r="P226" s="243">
        <f ca="1">+IFERROR(INDEX('Hoja de Trabajo para listado'!$A$155:$Z$1048576,MATCH($A226,'Hoja de Trabajo para listado'!$A$155:$A$1048576,0),MATCH((CUADRO!P$5&amp;$E226),'Hoja de Trabajo para listado'!$A$151:$Z$151,0)),0)+IFERROR(INDEX('Hoja de Trabajo para listado'!$AB$155:$BA$1048576,MATCH($A226,'Hoja de Trabajo para listado'!$AB$155:$AB$1048576,0),MATCH((CUADRO!P$5&amp;$E226),'Hoja de Trabajo para listado'!$AB$151:$BA$151,0)),0)+IFERROR(INDEX('Hoja de Trabajo para listado'!$BC$155:$CB$1048576,MATCH($A226,'Hoja de Trabajo para listado'!$BC$155:$BC$1048576,0),MATCH((CUADRO!P$5&amp;$E226),'Hoja de Trabajo para listado'!$BC$151:$CB$151,0)),0)+IFERROR(INDEX('Hoja de Trabajo para listado'!$DE$153:$DG$274,MATCH($A226,'Hoja de Trabajo para listado'!$DE$153:$DE$1048576,0),MATCH((CUADRO!P$5&amp;$E226),'Hoja de Trabajo para listado'!$DE$151:$DG$151,0)),0)+IFERROR(INDEX('Hoja de Trabajo para listado'!$CD$155:$DC$1048576,MATCH($A226,'Hoja de Trabajo para listado'!$CD$155:$CD$1048576,0),MATCH((CUADRO!P$5&amp;$E226),'Hoja de Trabajo para listado'!$CD$151:$DC$151,0)),0)</f>
        <v>0</v>
      </c>
      <c r="Q226" s="243">
        <f ca="1">+IFERROR(INDEX('Hoja de Trabajo para listado'!$A$155:$Z$1048576,MATCH($A226,'Hoja de Trabajo para listado'!$A$155:$A$1048576,0),MATCH((CUADRO!Q$5&amp;$E226),'Hoja de Trabajo para listado'!$A$151:$Z$151,0)),0)+IFERROR(INDEX('Hoja de Trabajo para listado'!$AB$155:$BA$1048576,MATCH($A226,'Hoja de Trabajo para listado'!$AB$155:$AB$1048576,0),MATCH((CUADRO!Q$5&amp;$E226),'Hoja de Trabajo para listado'!$AB$151:$BA$151,0)),0)+IFERROR(INDEX('Hoja de Trabajo para listado'!$BC$155:$CB$1048576,MATCH($A226,'Hoja de Trabajo para listado'!$BC$155:$BC$1048576,0),MATCH((CUADRO!Q$5&amp;$E226),'Hoja de Trabajo para listado'!$BC$151:$CB$151,0)),0)+IFERROR(INDEX('Hoja de Trabajo para listado'!$DE$153:$DG$274,MATCH($A226,'Hoja de Trabajo para listado'!$DE$153:$DE$1048576,0),MATCH((CUADRO!Q$5&amp;$E226),'Hoja de Trabajo para listado'!$DE$151:$DG$151,0)),0)+IFERROR(INDEX('Hoja de Trabajo para listado'!$CD$155:$DC$1048576,MATCH($A226,'Hoja de Trabajo para listado'!$CD$155:$CD$1048576,0),MATCH((CUADRO!Q$5&amp;$E226),'Hoja de Trabajo para listado'!$CD$151:$DC$151,0)),0)</f>
        <v>0</v>
      </c>
      <c r="R226" s="243">
        <f t="shared" ca="1" si="9"/>
        <v>0</v>
      </c>
      <c r="S226" s="243"/>
      <c r="T226" s="243">
        <f ca="1">+T227</f>
        <v>0</v>
      </c>
      <c r="U226" s="242">
        <f t="shared" si="10"/>
        <v>1</v>
      </c>
      <c r="V226" s="333" t="str">
        <f>+VLOOKUP(A226,bd_lista!$A$3:$E$590,5,FALSE)</f>
        <v>Instituciones Descentralizadas</v>
      </c>
      <c r="W226" s="383" t="str">
        <f>+V226</f>
        <v>Instituciones Descentralizadas</v>
      </c>
      <c r="X226" s="242">
        <f>+VLOOKUP(A226,[3]Sheet1!$A$13:$D$744,4,FALSE)</f>
        <v>86</v>
      </c>
      <c r="Y226" s="242" t="str">
        <f>+VLOOKUP(X226,bd_lista!$A$3:$C$590,3,FALSE)</f>
        <v>Ministerio de Medio Ambiente y Agua</v>
      </c>
      <c r="Z226" s="294">
        <f>+X226</f>
        <v>86</v>
      </c>
      <c r="AA226" s="319" t="str">
        <f>+Y226</f>
        <v>Ministerio de Medio Ambiente y Agua</v>
      </c>
    </row>
    <row r="227" spans="1:27" ht="15" hidden="1" customHeight="1">
      <c r="A227" s="32">
        <v>303</v>
      </c>
      <c r="B227" s="389"/>
      <c r="C227" s="333" t="str">
        <f>+VLOOKUP(A227,bd_lista!$A$3:$C$590,3,FALSE)</f>
        <v>Servicio Departamental de Riego - Tarija</v>
      </c>
      <c r="D227" s="386"/>
      <c r="E227" s="333" t="s">
        <v>1305</v>
      </c>
      <c r="F227" s="245">
        <f ca="1">+IFERROR(INDEX('Hoja de Trabajo para listado'!$A$155:$Z$1048576,MATCH($A227,'Hoja de Trabajo para listado'!$A$155:$A$1048576,0),MATCH((CUADRO!F$5&amp;$E227),'Hoja de Trabajo para listado'!$A$151:$Z$151,0)),0)+IFERROR(INDEX('Hoja de Trabajo para listado'!$AB$155:$BA$1048576,MATCH($A227,'Hoja de Trabajo para listado'!$AB$155:$AB$1048576,0),MATCH((CUADRO!F$5&amp;$E227),'Hoja de Trabajo para listado'!$AB$151:$BA$151,0)),0)+IFERROR(INDEX('Hoja de Trabajo para listado'!$BC$155:$CB$1048576,MATCH($A227,'Hoja de Trabajo para listado'!$BC$155:$BC$1048576,0),MATCH((CUADRO!F$5&amp;$E227),'Hoja de Trabajo para listado'!$BC$151:$CB$151,0)),0)+IFERROR(INDEX('Hoja de Trabajo para listado'!$DE$153:$DG$274,MATCH($A227,'Hoja de Trabajo para listado'!$DE$153:$DE$1048576,0),MATCH((CUADRO!F$5&amp;$E227),'Hoja de Trabajo para listado'!$DE$151:$DG$151,0)),0)+IFERROR(INDEX('Hoja de Trabajo para listado'!$CD$155:$DC$1048576,MATCH($A227,'Hoja de Trabajo para listado'!$CD$155:$CD$1048576,0),MATCH((CUADRO!F$5&amp;$E227),'Hoja de Trabajo para listado'!$CD$151:$DC$151,0)),0)</f>
        <v>0</v>
      </c>
      <c r="G227" s="245">
        <f ca="1">+IFERROR(INDEX('Hoja de Trabajo para listado'!$A$155:$Z$1048576,MATCH($A227,'Hoja de Trabajo para listado'!$A$155:$A$1048576,0),MATCH((CUADRO!G$5&amp;$E227),'Hoja de Trabajo para listado'!$A$151:$Z$151,0)),0)+IFERROR(INDEX('Hoja de Trabajo para listado'!$AB$155:$BA$1048576,MATCH($A227,'Hoja de Trabajo para listado'!$AB$155:$AB$1048576,0),MATCH((CUADRO!G$5&amp;$E227),'Hoja de Trabajo para listado'!$AB$151:$BA$151,0)),0)+IFERROR(INDEX('Hoja de Trabajo para listado'!$BC$155:$CB$1048576,MATCH($A227,'Hoja de Trabajo para listado'!$BC$155:$BC$1048576,0),MATCH((CUADRO!G$5&amp;$E227),'Hoja de Trabajo para listado'!$BC$151:$CB$151,0)),0)+IFERROR(INDEX('Hoja de Trabajo para listado'!$DE$153:$DG$274,MATCH($A227,'Hoja de Trabajo para listado'!$DE$153:$DE$1048576,0),MATCH((CUADRO!G$5&amp;$E227),'Hoja de Trabajo para listado'!$DE$151:$DG$151,0)),0)+IFERROR(INDEX('Hoja de Trabajo para listado'!$CD$155:$DC$1048576,MATCH($A227,'Hoja de Trabajo para listado'!$CD$155:$CD$1048576,0),MATCH((CUADRO!G$5&amp;$E227),'Hoja de Trabajo para listado'!$CD$151:$DC$151,0)),0)</f>
        <v>0</v>
      </c>
      <c r="H227" s="245">
        <f ca="1">+IFERROR(INDEX('Hoja de Trabajo para listado'!$A$155:$Z$1048576,MATCH($A227,'Hoja de Trabajo para listado'!$A$155:$A$1048576,0),MATCH((CUADRO!H$5&amp;$E227),'Hoja de Trabajo para listado'!$A$151:$Z$151,0)),0)+IFERROR(INDEX('Hoja de Trabajo para listado'!$AB$155:$BA$1048576,MATCH($A227,'Hoja de Trabajo para listado'!$AB$155:$AB$1048576,0),MATCH((CUADRO!H$5&amp;$E227),'Hoja de Trabajo para listado'!$AB$151:$BA$151,0)),0)+IFERROR(INDEX('Hoja de Trabajo para listado'!$BC$155:$CB$1048576,MATCH($A227,'Hoja de Trabajo para listado'!$BC$155:$BC$1048576,0),MATCH((CUADRO!H$5&amp;$E227),'Hoja de Trabajo para listado'!$BC$151:$CB$151,0)),0)+IFERROR(INDEX('Hoja de Trabajo para listado'!$DE$153:$DG$274,MATCH($A227,'Hoja de Trabajo para listado'!$DE$153:$DE$1048576,0),MATCH((CUADRO!H$5&amp;$E227),'Hoja de Trabajo para listado'!$DE$151:$DG$151,0)),0)+IFERROR(INDEX('Hoja de Trabajo para listado'!$CD$155:$DC$1048576,MATCH($A227,'Hoja de Trabajo para listado'!$CD$155:$CD$1048576,0),MATCH((CUADRO!H$5&amp;$E227),'Hoja de Trabajo para listado'!$CD$151:$DC$151,0)),0)</f>
        <v>0</v>
      </c>
      <c r="I227" s="245">
        <f ca="1">+IFERROR(INDEX('Hoja de Trabajo para listado'!$A$155:$Z$1048576,MATCH($A227,'Hoja de Trabajo para listado'!$A$155:$A$1048576,0),MATCH((CUADRO!I$5&amp;$E227),'Hoja de Trabajo para listado'!$A$151:$Z$151,0)),0)+IFERROR(INDEX('Hoja de Trabajo para listado'!$AB$155:$BA$1048576,MATCH($A227,'Hoja de Trabajo para listado'!$AB$155:$AB$1048576,0),MATCH((CUADRO!I$5&amp;$E227),'Hoja de Trabajo para listado'!$AB$151:$BA$151,0)),0)+IFERROR(INDEX('Hoja de Trabajo para listado'!$BC$155:$CB$1048576,MATCH($A227,'Hoja de Trabajo para listado'!$BC$155:$BC$1048576,0),MATCH((CUADRO!I$5&amp;$E227),'Hoja de Trabajo para listado'!$BC$151:$CB$151,0)),0)+IFERROR(INDEX('Hoja de Trabajo para listado'!$DE$153:$DG$274,MATCH($A227,'Hoja de Trabajo para listado'!$DE$153:$DE$1048576,0),MATCH((CUADRO!I$5&amp;$E227),'Hoja de Trabajo para listado'!$DE$151:$DG$151,0)),0)+IFERROR(INDEX('Hoja de Trabajo para listado'!$CD$155:$DC$1048576,MATCH($A227,'Hoja de Trabajo para listado'!$CD$155:$CD$1048576,0),MATCH((CUADRO!I$5&amp;$E227),'Hoja de Trabajo para listado'!$CD$151:$DC$151,0)),0)</f>
        <v>0</v>
      </c>
      <c r="J227" s="245">
        <f ca="1">+IFERROR(INDEX('Hoja de Trabajo para listado'!$A$155:$Z$1048576,MATCH($A227,'Hoja de Trabajo para listado'!$A$155:$A$1048576,0),MATCH((CUADRO!J$5&amp;$E227),'Hoja de Trabajo para listado'!$A$151:$Z$151,0)),0)+IFERROR(INDEX('Hoja de Trabajo para listado'!$AB$155:$BA$1048576,MATCH($A227,'Hoja de Trabajo para listado'!$AB$155:$AB$1048576,0),MATCH((CUADRO!J$5&amp;$E227),'Hoja de Trabajo para listado'!$AB$151:$BA$151,0)),0)+IFERROR(INDEX('Hoja de Trabajo para listado'!$BC$155:$CB$1048576,MATCH($A227,'Hoja de Trabajo para listado'!$BC$155:$BC$1048576,0),MATCH((CUADRO!J$5&amp;$E227),'Hoja de Trabajo para listado'!$BC$151:$CB$151,0)),0)+IFERROR(INDEX('Hoja de Trabajo para listado'!$DE$153:$DG$274,MATCH($A227,'Hoja de Trabajo para listado'!$DE$153:$DE$1048576,0),MATCH((CUADRO!J$5&amp;$E227),'Hoja de Trabajo para listado'!$DE$151:$DG$151,0)),0)+IFERROR(INDEX('Hoja de Trabajo para listado'!$CD$155:$DC$1048576,MATCH($A227,'Hoja de Trabajo para listado'!$CD$155:$CD$1048576,0),MATCH((CUADRO!J$5&amp;$E227),'Hoja de Trabajo para listado'!$CD$151:$DC$151,0)),0)</f>
        <v>0</v>
      </c>
      <c r="K227" s="245">
        <f ca="1">+IFERROR(INDEX('Hoja de Trabajo para listado'!$A$155:$Z$1048576,MATCH($A227,'Hoja de Trabajo para listado'!$A$155:$A$1048576,0),MATCH((CUADRO!K$5&amp;$E227),'Hoja de Trabajo para listado'!$A$151:$Z$151,0)),0)+IFERROR(INDEX('Hoja de Trabajo para listado'!$AB$155:$BA$1048576,MATCH($A227,'Hoja de Trabajo para listado'!$AB$155:$AB$1048576,0),MATCH((CUADRO!K$5&amp;$E227),'Hoja de Trabajo para listado'!$AB$151:$BA$151,0)),0)+IFERROR(INDEX('Hoja de Trabajo para listado'!$BC$155:$CB$1048576,MATCH($A227,'Hoja de Trabajo para listado'!$BC$155:$BC$1048576,0),MATCH((CUADRO!K$5&amp;$E227),'Hoja de Trabajo para listado'!$BC$151:$CB$151,0)),0)+IFERROR(INDEX('Hoja de Trabajo para listado'!$DE$153:$DG$274,MATCH($A227,'Hoja de Trabajo para listado'!$DE$153:$DE$1048576,0),MATCH((CUADRO!K$5&amp;$E227),'Hoja de Trabajo para listado'!$DE$151:$DG$151,0)),0)+IFERROR(INDEX('Hoja de Trabajo para listado'!$CD$155:$DC$1048576,MATCH($A227,'Hoja de Trabajo para listado'!$CD$155:$CD$1048576,0),MATCH((CUADRO!K$5&amp;$E227),'Hoja de Trabajo para listado'!$CD$151:$DC$151,0)),0)</f>
        <v>0</v>
      </c>
      <c r="L227" s="245">
        <f ca="1">+IFERROR(INDEX('Hoja de Trabajo para listado'!$A$155:$Z$1048576,MATCH($A227,'Hoja de Trabajo para listado'!$A$155:$A$1048576,0),MATCH((CUADRO!L$5&amp;$E227),'Hoja de Trabajo para listado'!$A$151:$Z$151,0)),0)+IFERROR(INDEX('Hoja de Trabajo para listado'!$AB$155:$BA$1048576,MATCH($A227,'Hoja de Trabajo para listado'!$AB$155:$AB$1048576,0),MATCH((CUADRO!L$5&amp;$E227),'Hoja de Trabajo para listado'!$AB$151:$BA$151,0)),0)+IFERROR(INDEX('Hoja de Trabajo para listado'!$BC$155:$CB$1048576,MATCH($A227,'Hoja de Trabajo para listado'!$BC$155:$BC$1048576,0),MATCH((CUADRO!L$5&amp;$E227),'Hoja de Trabajo para listado'!$BC$151:$CB$151,0)),0)+IFERROR(INDEX('Hoja de Trabajo para listado'!$DE$153:$DG$274,MATCH($A227,'Hoja de Trabajo para listado'!$DE$153:$DE$1048576,0),MATCH((CUADRO!L$5&amp;$E227),'Hoja de Trabajo para listado'!$DE$151:$DG$151,0)),0)+IFERROR(INDEX('Hoja de Trabajo para listado'!$CD$155:$DC$1048576,MATCH($A227,'Hoja de Trabajo para listado'!$CD$155:$CD$1048576,0),MATCH((CUADRO!L$5&amp;$E227),'Hoja de Trabajo para listado'!$CD$151:$DC$151,0)),0)</f>
        <v>0</v>
      </c>
      <c r="M227" s="245">
        <f ca="1">+IFERROR(INDEX('Hoja de Trabajo para listado'!$A$155:$Z$1048576,MATCH($A227,'Hoja de Trabajo para listado'!$A$155:$A$1048576,0),MATCH((CUADRO!M$5&amp;$E227),'Hoja de Trabajo para listado'!$A$151:$Z$151,0)),0)+IFERROR(INDEX('Hoja de Trabajo para listado'!$AB$155:$BA$1048576,MATCH($A227,'Hoja de Trabajo para listado'!$AB$155:$AB$1048576,0),MATCH((CUADRO!M$5&amp;$E227),'Hoja de Trabajo para listado'!$AB$151:$BA$151,0)),0)+IFERROR(INDEX('Hoja de Trabajo para listado'!$BC$155:$CB$1048576,MATCH($A227,'Hoja de Trabajo para listado'!$BC$155:$BC$1048576,0),MATCH((CUADRO!M$5&amp;$E227),'Hoja de Trabajo para listado'!$BC$151:$CB$151,0)),0)+IFERROR(INDEX('Hoja de Trabajo para listado'!$DE$153:$DG$274,MATCH($A227,'Hoja de Trabajo para listado'!$DE$153:$DE$1048576,0),MATCH((CUADRO!M$5&amp;$E227),'Hoja de Trabajo para listado'!$DE$151:$DG$151,0)),0)+IFERROR(INDEX('Hoja de Trabajo para listado'!$CD$155:$DC$1048576,MATCH($A227,'Hoja de Trabajo para listado'!$CD$155:$CD$1048576,0),MATCH((CUADRO!M$5&amp;$E227),'Hoja de Trabajo para listado'!$CD$151:$DC$151,0)),0)</f>
        <v>0</v>
      </c>
      <c r="N227" s="245">
        <f ca="1">+IFERROR(INDEX('Hoja de Trabajo para listado'!$A$155:$Z$1048576,MATCH($A227,'Hoja de Trabajo para listado'!$A$155:$A$1048576,0),MATCH((CUADRO!N$5&amp;$E227),'Hoja de Trabajo para listado'!$A$151:$Z$151,0)),0)+IFERROR(INDEX('Hoja de Trabajo para listado'!$AB$155:$BA$1048576,MATCH($A227,'Hoja de Trabajo para listado'!$AB$155:$AB$1048576,0),MATCH((CUADRO!N$5&amp;$E227),'Hoja de Trabajo para listado'!$AB$151:$BA$151,0)),0)+IFERROR(INDEX('Hoja de Trabajo para listado'!$BC$155:$CB$1048576,MATCH($A227,'Hoja de Trabajo para listado'!$BC$155:$BC$1048576,0),MATCH((CUADRO!N$5&amp;$E227),'Hoja de Trabajo para listado'!$BC$151:$CB$151,0)),0)+IFERROR(INDEX('Hoja de Trabajo para listado'!$DE$153:$DG$274,MATCH($A227,'Hoja de Trabajo para listado'!$DE$153:$DE$1048576,0),MATCH((CUADRO!N$5&amp;$E227),'Hoja de Trabajo para listado'!$DE$151:$DG$151,0)),0)+IFERROR(INDEX('Hoja de Trabajo para listado'!$CD$155:$DC$1048576,MATCH($A227,'Hoja de Trabajo para listado'!$CD$155:$CD$1048576,0),MATCH((CUADRO!N$5&amp;$E227),'Hoja de Trabajo para listado'!$CD$151:$DC$151,0)),0)</f>
        <v>0</v>
      </c>
      <c r="O227" s="245">
        <f ca="1">+IFERROR(INDEX('Hoja de Trabajo para listado'!$A$155:$Z$1048576,MATCH($A227,'Hoja de Trabajo para listado'!$A$155:$A$1048576,0),MATCH((CUADRO!O$5&amp;$E227),'Hoja de Trabajo para listado'!$A$151:$Z$151,0)),0)+IFERROR(INDEX('Hoja de Trabajo para listado'!$AB$155:$BA$1048576,MATCH($A227,'Hoja de Trabajo para listado'!$AB$155:$AB$1048576,0),MATCH((CUADRO!O$5&amp;$E227),'Hoja de Trabajo para listado'!$AB$151:$BA$151,0)),0)+IFERROR(INDEX('Hoja de Trabajo para listado'!$BC$155:$CB$1048576,MATCH($A227,'Hoja de Trabajo para listado'!$BC$155:$BC$1048576,0),MATCH((CUADRO!O$5&amp;$E227),'Hoja de Trabajo para listado'!$BC$151:$CB$151,0)),0)+IFERROR(INDEX('Hoja de Trabajo para listado'!$DE$153:$DG$274,MATCH($A227,'Hoja de Trabajo para listado'!$DE$153:$DE$1048576,0),MATCH((CUADRO!O$5&amp;$E227),'Hoja de Trabajo para listado'!$DE$151:$DG$151,0)),0)+IFERROR(INDEX('Hoja de Trabajo para listado'!$CD$155:$DC$1048576,MATCH($A227,'Hoja de Trabajo para listado'!$CD$155:$CD$1048576,0),MATCH((CUADRO!O$5&amp;$E227),'Hoja de Trabajo para listado'!$CD$151:$DC$151,0)),0)</f>
        <v>0</v>
      </c>
      <c r="P227" s="245">
        <f ca="1">+IFERROR(INDEX('Hoja de Trabajo para listado'!$A$155:$Z$1048576,MATCH($A227,'Hoja de Trabajo para listado'!$A$155:$A$1048576,0),MATCH((CUADRO!P$5&amp;$E227),'Hoja de Trabajo para listado'!$A$151:$Z$151,0)),0)+IFERROR(INDEX('Hoja de Trabajo para listado'!$AB$155:$BA$1048576,MATCH($A227,'Hoja de Trabajo para listado'!$AB$155:$AB$1048576,0),MATCH((CUADRO!P$5&amp;$E227),'Hoja de Trabajo para listado'!$AB$151:$BA$151,0)),0)+IFERROR(INDEX('Hoja de Trabajo para listado'!$BC$155:$CB$1048576,MATCH($A227,'Hoja de Trabajo para listado'!$BC$155:$BC$1048576,0),MATCH((CUADRO!P$5&amp;$E227),'Hoja de Trabajo para listado'!$BC$151:$CB$151,0)),0)+IFERROR(INDEX('Hoja de Trabajo para listado'!$DE$153:$DG$274,MATCH($A227,'Hoja de Trabajo para listado'!$DE$153:$DE$1048576,0),MATCH((CUADRO!P$5&amp;$E227),'Hoja de Trabajo para listado'!$DE$151:$DG$151,0)),0)+IFERROR(INDEX('Hoja de Trabajo para listado'!$CD$155:$DC$1048576,MATCH($A227,'Hoja de Trabajo para listado'!$CD$155:$CD$1048576,0),MATCH((CUADRO!P$5&amp;$E227),'Hoja de Trabajo para listado'!$CD$151:$DC$151,0)),0)</f>
        <v>0</v>
      </c>
      <c r="Q227" s="245">
        <f ca="1">+IFERROR(INDEX('Hoja de Trabajo para listado'!$A$155:$Z$1048576,MATCH($A227,'Hoja de Trabajo para listado'!$A$155:$A$1048576,0),MATCH((CUADRO!Q$5&amp;$E227),'Hoja de Trabajo para listado'!$A$151:$Z$151,0)),0)+IFERROR(INDEX('Hoja de Trabajo para listado'!$AB$155:$BA$1048576,MATCH($A227,'Hoja de Trabajo para listado'!$AB$155:$AB$1048576,0),MATCH((CUADRO!Q$5&amp;$E227),'Hoja de Trabajo para listado'!$AB$151:$BA$151,0)),0)+IFERROR(INDEX('Hoja de Trabajo para listado'!$BC$155:$CB$1048576,MATCH($A227,'Hoja de Trabajo para listado'!$BC$155:$BC$1048576,0),MATCH((CUADRO!Q$5&amp;$E227),'Hoja de Trabajo para listado'!$BC$151:$CB$151,0)),0)+IFERROR(INDEX('Hoja de Trabajo para listado'!$DE$153:$DG$274,MATCH($A227,'Hoja de Trabajo para listado'!$DE$153:$DE$1048576,0),MATCH((CUADRO!Q$5&amp;$E227),'Hoja de Trabajo para listado'!$DE$151:$DG$151,0)),0)+IFERROR(INDEX('Hoja de Trabajo para listado'!$CD$155:$DC$1048576,MATCH($A227,'Hoja de Trabajo para listado'!$CD$155:$CD$1048576,0),MATCH((CUADRO!Q$5&amp;$E227),'Hoja de Trabajo para listado'!$CD$151:$DC$151,0)),0)</f>
        <v>0</v>
      </c>
      <c r="R227" s="245">
        <f t="shared" ca="1" si="9"/>
        <v>0</v>
      </c>
      <c r="S227" s="245">
        <f ca="1">+R226+R227</f>
        <v>0</v>
      </c>
      <c r="T227" s="245">
        <f ca="1">+S227</f>
        <v>0</v>
      </c>
      <c r="U227" s="244">
        <f t="shared" si="10"/>
        <v>2</v>
      </c>
      <c r="V227" s="333" t="str">
        <f>+VLOOKUP(A227,bd_lista!$A$3:$E$590,5,FALSE)</f>
        <v>Instituciones Descentralizadas</v>
      </c>
      <c r="W227" s="384"/>
      <c r="X227" s="242">
        <f>+VLOOKUP(A227,[3]Sheet1!$A$13:$D$744,4,FALSE)</f>
        <v>86</v>
      </c>
      <c r="Y227" s="242" t="str">
        <f>+VLOOKUP(X227,bd_lista!$A$3:$C$590,3,FALSE)</f>
        <v>Ministerio de Medio Ambiente y Agua</v>
      </c>
      <c r="Z227" s="292"/>
      <c r="AA227" s="321"/>
    </row>
    <row r="228" spans="1:27" ht="15" customHeight="1">
      <c r="A228" s="251">
        <v>309</v>
      </c>
      <c r="B228" s="388">
        <f>+A228</f>
        <v>309</v>
      </c>
      <c r="C228" s="247" t="str">
        <f>+VLOOKUP(A228,bd_lista!$A$3:$C$590,3,FALSE)</f>
        <v>Autoridad de Fiscalización del Juego</v>
      </c>
      <c r="D228" s="385" t="str">
        <f>+C228</f>
        <v>Autoridad de Fiscalización del Juego</v>
      </c>
      <c r="E228" s="247" t="s">
        <v>1304</v>
      </c>
      <c r="F228" s="243">
        <f ca="1">+IFERROR(INDEX('Hoja de Trabajo para listado'!$A$155:$Z$1048576,MATCH($A228,'Hoja de Trabajo para listado'!$A$155:$A$1048576,0),MATCH((CUADRO!F$5&amp;$E228),'Hoja de Trabajo para listado'!$A$151:$Z$151,0)),0)+IFERROR(INDEX('Hoja de Trabajo para listado'!$AB$155:$BA$1048576,MATCH($A228,'Hoja de Trabajo para listado'!$AB$155:$AB$1048576,0),MATCH((CUADRO!F$5&amp;$E228),'Hoja de Trabajo para listado'!$AB$151:$BA$151,0)),0)+IFERROR(INDEX('Hoja de Trabajo para listado'!$BC$155:$CB$1048576,MATCH($A228,'Hoja de Trabajo para listado'!$BC$155:$BC$1048576,0),MATCH((CUADRO!F$5&amp;$E228),'Hoja de Trabajo para listado'!$BC$151:$CB$151,0)),0)+IFERROR(INDEX('Hoja de Trabajo para listado'!$DE$153:$DG$274,MATCH($A228,'Hoja de Trabajo para listado'!$DE$153:$DE$1048576,0),MATCH((CUADRO!F$5&amp;$E228),'Hoja de Trabajo para listado'!$DE$151:$DG$151,0)),0)+IFERROR(INDEX('Hoja de Trabajo para listado'!$CD$155:$DC$1048576,MATCH($A228,'Hoja de Trabajo para listado'!$CD$155:$CD$1048576,0),MATCH((CUADRO!F$5&amp;$E228),'Hoja de Trabajo para listado'!$CD$151:$DC$151,0)),0)</f>
        <v>0</v>
      </c>
      <c r="G228" s="243">
        <f ca="1">+IFERROR(INDEX('Hoja de Trabajo para listado'!$A$155:$Z$1048576,MATCH($A228,'Hoja de Trabajo para listado'!$A$155:$A$1048576,0),MATCH((CUADRO!G$5&amp;$E228),'Hoja de Trabajo para listado'!$A$151:$Z$151,0)),0)+IFERROR(INDEX('Hoja de Trabajo para listado'!$AB$155:$BA$1048576,MATCH($A228,'Hoja de Trabajo para listado'!$AB$155:$AB$1048576,0),MATCH((CUADRO!G$5&amp;$E228),'Hoja de Trabajo para listado'!$AB$151:$BA$151,0)),0)+IFERROR(INDEX('Hoja de Trabajo para listado'!$BC$155:$CB$1048576,MATCH($A228,'Hoja de Trabajo para listado'!$BC$155:$BC$1048576,0),MATCH((CUADRO!G$5&amp;$E228),'Hoja de Trabajo para listado'!$BC$151:$CB$151,0)),0)+IFERROR(INDEX('Hoja de Trabajo para listado'!$DE$153:$DG$274,MATCH($A228,'Hoja de Trabajo para listado'!$DE$153:$DE$1048576,0),MATCH((CUADRO!G$5&amp;$E228),'Hoja de Trabajo para listado'!$DE$151:$DG$151,0)),0)+IFERROR(INDEX('Hoja de Trabajo para listado'!$CD$155:$DC$1048576,MATCH($A228,'Hoja de Trabajo para listado'!$CD$155:$CD$1048576,0),MATCH((CUADRO!G$5&amp;$E228),'Hoja de Trabajo para listado'!$CD$151:$DC$151,0)),0)</f>
        <v>0</v>
      </c>
      <c r="H228" s="243">
        <f ca="1">+IFERROR(INDEX('Hoja de Trabajo para listado'!$A$155:$Z$1048576,MATCH($A228,'Hoja de Trabajo para listado'!$A$155:$A$1048576,0),MATCH((CUADRO!H$5&amp;$E228),'Hoja de Trabajo para listado'!$A$151:$Z$151,0)),0)+IFERROR(INDEX('Hoja de Trabajo para listado'!$AB$155:$BA$1048576,MATCH($A228,'Hoja de Trabajo para listado'!$AB$155:$AB$1048576,0),MATCH((CUADRO!H$5&amp;$E228),'Hoja de Trabajo para listado'!$AB$151:$BA$151,0)),0)+IFERROR(INDEX('Hoja de Trabajo para listado'!$BC$155:$CB$1048576,MATCH($A228,'Hoja de Trabajo para listado'!$BC$155:$BC$1048576,0),MATCH((CUADRO!H$5&amp;$E228),'Hoja de Trabajo para listado'!$BC$151:$CB$151,0)),0)+IFERROR(INDEX('Hoja de Trabajo para listado'!$DE$153:$DG$274,MATCH($A228,'Hoja de Trabajo para listado'!$DE$153:$DE$1048576,0),MATCH((CUADRO!H$5&amp;$E228),'Hoja de Trabajo para listado'!$DE$151:$DG$151,0)),0)+IFERROR(INDEX('Hoja de Trabajo para listado'!$CD$155:$DC$1048576,MATCH($A228,'Hoja de Trabajo para listado'!$CD$155:$CD$1048576,0),MATCH((CUADRO!H$5&amp;$E228),'Hoja de Trabajo para listado'!$CD$151:$DC$151,0)),0)</f>
        <v>0</v>
      </c>
      <c r="I228" s="243">
        <f ca="1">+IFERROR(INDEX('Hoja de Trabajo para listado'!$A$155:$Z$1048576,MATCH($A228,'Hoja de Trabajo para listado'!$A$155:$A$1048576,0),MATCH((CUADRO!I$5&amp;$E228),'Hoja de Trabajo para listado'!$A$151:$Z$151,0)),0)+IFERROR(INDEX('Hoja de Trabajo para listado'!$AB$155:$BA$1048576,MATCH($A228,'Hoja de Trabajo para listado'!$AB$155:$AB$1048576,0),MATCH((CUADRO!I$5&amp;$E228),'Hoja de Trabajo para listado'!$AB$151:$BA$151,0)),0)+IFERROR(INDEX('Hoja de Trabajo para listado'!$BC$155:$CB$1048576,MATCH($A228,'Hoja de Trabajo para listado'!$BC$155:$BC$1048576,0),MATCH((CUADRO!I$5&amp;$E228),'Hoja de Trabajo para listado'!$BC$151:$CB$151,0)),0)+IFERROR(INDEX('Hoja de Trabajo para listado'!$DE$153:$DG$274,MATCH($A228,'Hoja de Trabajo para listado'!$DE$153:$DE$1048576,0),MATCH((CUADRO!I$5&amp;$E228),'Hoja de Trabajo para listado'!$DE$151:$DG$151,0)),0)+IFERROR(INDEX('Hoja de Trabajo para listado'!$CD$155:$DC$1048576,MATCH($A228,'Hoja de Trabajo para listado'!$CD$155:$CD$1048576,0),MATCH((CUADRO!I$5&amp;$E228),'Hoja de Trabajo para listado'!$CD$151:$DC$151,0)),0)</f>
        <v>0</v>
      </c>
      <c r="J228" s="243">
        <f ca="1">+IFERROR(INDEX('Hoja de Trabajo para listado'!$A$155:$Z$1048576,MATCH($A228,'Hoja de Trabajo para listado'!$A$155:$A$1048576,0),MATCH((CUADRO!J$5&amp;$E228),'Hoja de Trabajo para listado'!$A$151:$Z$151,0)),0)+IFERROR(INDEX('Hoja de Trabajo para listado'!$AB$155:$BA$1048576,MATCH($A228,'Hoja de Trabajo para listado'!$AB$155:$AB$1048576,0),MATCH((CUADRO!J$5&amp;$E228),'Hoja de Trabajo para listado'!$AB$151:$BA$151,0)),0)+IFERROR(INDEX('Hoja de Trabajo para listado'!$BC$155:$CB$1048576,MATCH($A228,'Hoja de Trabajo para listado'!$BC$155:$BC$1048576,0),MATCH((CUADRO!J$5&amp;$E228),'Hoja de Trabajo para listado'!$BC$151:$CB$151,0)),0)+IFERROR(INDEX('Hoja de Trabajo para listado'!$DE$153:$DG$274,MATCH($A228,'Hoja de Trabajo para listado'!$DE$153:$DE$1048576,0),MATCH((CUADRO!J$5&amp;$E228),'Hoja de Trabajo para listado'!$DE$151:$DG$151,0)),0)+IFERROR(INDEX('Hoja de Trabajo para listado'!$CD$155:$DC$1048576,MATCH($A228,'Hoja de Trabajo para listado'!$CD$155:$CD$1048576,0),MATCH((CUADRO!J$5&amp;$E228),'Hoja de Trabajo para listado'!$CD$151:$DC$151,0)),0)</f>
        <v>0</v>
      </c>
      <c r="K228" s="243">
        <f ca="1">+IFERROR(INDEX('Hoja de Trabajo para listado'!$A$155:$Z$1048576,MATCH($A228,'Hoja de Trabajo para listado'!$A$155:$A$1048576,0),MATCH((CUADRO!K$5&amp;$E228),'Hoja de Trabajo para listado'!$A$151:$Z$151,0)),0)+IFERROR(INDEX('Hoja de Trabajo para listado'!$AB$155:$BA$1048576,MATCH($A228,'Hoja de Trabajo para listado'!$AB$155:$AB$1048576,0),MATCH((CUADRO!K$5&amp;$E228),'Hoja de Trabajo para listado'!$AB$151:$BA$151,0)),0)+IFERROR(INDEX('Hoja de Trabajo para listado'!$BC$155:$CB$1048576,MATCH($A228,'Hoja de Trabajo para listado'!$BC$155:$BC$1048576,0),MATCH((CUADRO!K$5&amp;$E228),'Hoja de Trabajo para listado'!$BC$151:$CB$151,0)),0)+IFERROR(INDEX('Hoja de Trabajo para listado'!$DE$153:$DG$274,MATCH($A228,'Hoja de Trabajo para listado'!$DE$153:$DE$1048576,0),MATCH((CUADRO!K$5&amp;$E228),'Hoja de Trabajo para listado'!$DE$151:$DG$151,0)),0)+IFERROR(INDEX('Hoja de Trabajo para listado'!$CD$155:$DC$1048576,MATCH($A228,'Hoja de Trabajo para listado'!$CD$155:$CD$1048576,0),MATCH((CUADRO!K$5&amp;$E228),'Hoja de Trabajo para listado'!$CD$151:$DC$151,0)),0)</f>
        <v>0</v>
      </c>
      <c r="L228" s="243">
        <f ca="1">+IFERROR(INDEX('Hoja de Trabajo para listado'!$A$155:$Z$1048576,MATCH($A228,'Hoja de Trabajo para listado'!$A$155:$A$1048576,0),MATCH((CUADRO!L$5&amp;$E228),'Hoja de Trabajo para listado'!$A$151:$Z$151,0)),0)+IFERROR(INDEX('Hoja de Trabajo para listado'!$AB$155:$BA$1048576,MATCH($A228,'Hoja de Trabajo para listado'!$AB$155:$AB$1048576,0),MATCH((CUADRO!L$5&amp;$E228),'Hoja de Trabajo para listado'!$AB$151:$BA$151,0)),0)+IFERROR(INDEX('Hoja de Trabajo para listado'!$BC$155:$CB$1048576,MATCH($A228,'Hoja de Trabajo para listado'!$BC$155:$BC$1048576,0),MATCH((CUADRO!L$5&amp;$E228),'Hoja de Trabajo para listado'!$BC$151:$CB$151,0)),0)+IFERROR(INDEX('Hoja de Trabajo para listado'!$DE$153:$DG$274,MATCH($A228,'Hoja de Trabajo para listado'!$DE$153:$DE$1048576,0),MATCH((CUADRO!L$5&amp;$E228),'Hoja de Trabajo para listado'!$DE$151:$DG$151,0)),0)+IFERROR(INDEX('Hoja de Trabajo para listado'!$CD$155:$DC$1048576,MATCH($A228,'Hoja de Trabajo para listado'!$CD$155:$CD$1048576,0),MATCH((CUADRO!L$5&amp;$E228),'Hoja de Trabajo para listado'!$CD$151:$DC$151,0)),0)</f>
        <v>0</v>
      </c>
      <c r="M228" s="243">
        <f ca="1">+IFERROR(INDEX('Hoja de Trabajo para listado'!$A$155:$Z$1048576,MATCH($A228,'Hoja de Trabajo para listado'!$A$155:$A$1048576,0),MATCH((CUADRO!M$5&amp;$E228),'Hoja de Trabajo para listado'!$A$151:$Z$151,0)),0)+IFERROR(INDEX('Hoja de Trabajo para listado'!$AB$155:$BA$1048576,MATCH($A228,'Hoja de Trabajo para listado'!$AB$155:$AB$1048576,0),MATCH((CUADRO!M$5&amp;$E228),'Hoja de Trabajo para listado'!$AB$151:$BA$151,0)),0)+IFERROR(INDEX('Hoja de Trabajo para listado'!$BC$155:$CB$1048576,MATCH($A228,'Hoja de Trabajo para listado'!$BC$155:$BC$1048576,0),MATCH((CUADRO!M$5&amp;$E228),'Hoja de Trabajo para listado'!$BC$151:$CB$151,0)),0)+IFERROR(INDEX('Hoja de Trabajo para listado'!$DE$153:$DG$274,MATCH($A228,'Hoja de Trabajo para listado'!$DE$153:$DE$1048576,0),MATCH((CUADRO!M$5&amp;$E228),'Hoja de Trabajo para listado'!$DE$151:$DG$151,0)),0)+IFERROR(INDEX('Hoja de Trabajo para listado'!$CD$155:$DC$1048576,MATCH($A228,'Hoja de Trabajo para listado'!$CD$155:$CD$1048576,0),MATCH((CUADRO!M$5&amp;$E228),'Hoja de Trabajo para listado'!$CD$151:$DC$151,0)),0)</f>
        <v>0</v>
      </c>
      <c r="N228" s="243">
        <f ca="1">+IFERROR(INDEX('Hoja de Trabajo para listado'!$A$155:$Z$1048576,MATCH($A228,'Hoja de Trabajo para listado'!$A$155:$A$1048576,0),MATCH((CUADRO!N$5&amp;$E228),'Hoja de Trabajo para listado'!$A$151:$Z$151,0)),0)+IFERROR(INDEX('Hoja de Trabajo para listado'!$AB$155:$BA$1048576,MATCH($A228,'Hoja de Trabajo para listado'!$AB$155:$AB$1048576,0),MATCH((CUADRO!N$5&amp;$E228),'Hoja de Trabajo para listado'!$AB$151:$BA$151,0)),0)+IFERROR(INDEX('Hoja de Trabajo para listado'!$BC$155:$CB$1048576,MATCH($A228,'Hoja de Trabajo para listado'!$BC$155:$BC$1048576,0),MATCH((CUADRO!N$5&amp;$E228),'Hoja de Trabajo para listado'!$BC$151:$CB$151,0)),0)+IFERROR(INDEX('Hoja de Trabajo para listado'!$DE$153:$DG$274,MATCH($A228,'Hoja de Trabajo para listado'!$DE$153:$DE$1048576,0),MATCH((CUADRO!N$5&amp;$E228),'Hoja de Trabajo para listado'!$DE$151:$DG$151,0)),0)+IFERROR(INDEX('Hoja de Trabajo para listado'!$CD$155:$DC$1048576,MATCH($A228,'Hoja de Trabajo para listado'!$CD$155:$CD$1048576,0),MATCH((CUADRO!N$5&amp;$E228),'Hoja de Trabajo para listado'!$CD$151:$DC$151,0)),0)</f>
        <v>0</v>
      </c>
      <c r="O228" s="243">
        <f ca="1">+IFERROR(INDEX('Hoja de Trabajo para listado'!$A$155:$Z$1048576,MATCH($A228,'Hoja de Trabajo para listado'!$A$155:$A$1048576,0),MATCH((CUADRO!O$5&amp;$E228),'Hoja de Trabajo para listado'!$A$151:$Z$151,0)),0)+IFERROR(INDEX('Hoja de Trabajo para listado'!$AB$155:$BA$1048576,MATCH($A228,'Hoja de Trabajo para listado'!$AB$155:$AB$1048576,0),MATCH((CUADRO!O$5&amp;$E228),'Hoja de Trabajo para listado'!$AB$151:$BA$151,0)),0)+IFERROR(INDEX('Hoja de Trabajo para listado'!$BC$155:$CB$1048576,MATCH($A228,'Hoja de Trabajo para listado'!$BC$155:$BC$1048576,0),MATCH((CUADRO!O$5&amp;$E228),'Hoja de Trabajo para listado'!$BC$151:$CB$151,0)),0)+IFERROR(INDEX('Hoja de Trabajo para listado'!$DE$153:$DG$274,MATCH($A228,'Hoja de Trabajo para listado'!$DE$153:$DE$1048576,0),MATCH((CUADRO!O$5&amp;$E228),'Hoja de Trabajo para listado'!$DE$151:$DG$151,0)),0)+IFERROR(INDEX('Hoja de Trabajo para listado'!$CD$155:$DC$1048576,MATCH($A228,'Hoja de Trabajo para listado'!$CD$155:$CD$1048576,0),MATCH((CUADRO!O$5&amp;$E228),'Hoja de Trabajo para listado'!$CD$151:$DC$151,0)),0)</f>
        <v>0</v>
      </c>
      <c r="P228" s="243">
        <f ca="1">+IFERROR(INDEX('Hoja de Trabajo para listado'!$A$155:$Z$1048576,MATCH($A228,'Hoja de Trabajo para listado'!$A$155:$A$1048576,0),MATCH((CUADRO!P$5&amp;$E228),'Hoja de Trabajo para listado'!$A$151:$Z$151,0)),0)+IFERROR(INDEX('Hoja de Trabajo para listado'!$AB$155:$BA$1048576,MATCH($A228,'Hoja de Trabajo para listado'!$AB$155:$AB$1048576,0),MATCH((CUADRO!P$5&amp;$E228),'Hoja de Trabajo para listado'!$AB$151:$BA$151,0)),0)+IFERROR(INDEX('Hoja de Trabajo para listado'!$BC$155:$CB$1048576,MATCH($A228,'Hoja de Trabajo para listado'!$BC$155:$BC$1048576,0),MATCH((CUADRO!P$5&amp;$E228),'Hoja de Trabajo para listado'!$BC$151:$CB$151,0)),0)+IFERROR(INDEX('Hoja de Trabajo para listado'!$DE$153:$DG$274,MATCH($A228,'Hoja de Trabajo para listado'!$DE$153:$DE$1048576,0),MATCH((CUADRO!P$5&amp;$E228),'Hoja de Trabajo para listado'!$DE$151:$DG$151,0)),0)+IFERROR(INDEX('Hoja de Trabajo para listado'!$CD$155:$DC$1048576,MATCH($A228,'Hoja de Trabajo para listado'!$CD$155:$CD$1048576,0),MATCH((CUADRO!P$5&amp;$E228),'Hoja de Trabajo para listado'!$CD$151:$DC$151,0)),0)</f>
        <v>0</v>
      </c>
      <c r="Q228" s="243">
        <f ca="1">+IFERROR(INDEX('Hoja de Trabajo para listado'!$A$155:$Z$1048576,MATCH($A228,'Hoja de Trabajo para listado'!$A$155:$A$1048576,0),MATCH((CUADRO!Q$5&amp;$E228),'Hoja de Trabajo para listado'!$A$151:$Z$151,0)),0)+IFERROR(INDEX('Hoja de Trabajo para listado'!$AB$155:$BA$1048576,MATCH($A228,'Hoja de Trabajo para listado'!$AB$155:$AB$1048576,0),MATCH((CUADRO!Q$5&amp;$E228),'Hoja de Trabajo para listado'!$AB$151:$BA$151,0)),0)+IFERROR(INDEX('Hoja de Trabajo para listado'!$BC$155:$CB$1048576,MATCH($A228,'Hoja de Trabajo para listado'!$BC$155:$BC$1048576,0),MATCH((CUADRO!Q$5&amp;$E228),'Hoja de Trabajo para listado'!$BC$151:$CB$151,0)),0)+IFERROR(INDEX('Hoja de Trabajo para listado'!$DE$153:$DG$274,MATCH($A228,'Hoja de Trabajo para listado'!$DE$153:$DE$1048576,0),MATCH((CUADRO!Q$5&amp;$E228),'Hoja de Trabajo para listado'!$DE$151:$DG$151,0)),0)+IFERROR(INDEX('Hoja de Trabajo para listado'!$CD$155:$DC$1048576,MATCH($A228,'Hoja de Trabajo para listado'!$CD$155:$CD$1048576,0),MATCH((CUADRO!Q$5&amp;$E228),'Hoja de Trabajo para listado'!$CD$151:$DC$151,0)),0)</f>
        <v>0</v>
      </c>
      <c r="R228" s="243">
        <f t="shared" ca="1" si="9"/>
        <v>0</v>
      </c>
      <c r="S228" s="243"/>
      <c r="T228" s="243">
        <f ca="1">+T229</f>
        <v>414</v>
      </c>
      <c r="U228" s="242">
        <f t="shared" si="10"/>
        <v>1</v>
      </c>
      <c r="V228" s="333" t="str">
        <f>+VLOOKUP(A228,bd_lista!$A$3:$E$590,5,FALSE)</f>
        <v>Instituciones Descentralizadas</v>
      </c>
      <c r="W228" s="383" t="str">
        <f>+V228</f>
        <v>Instituciones Descentralizadas</v>
      </c>
      <c r="X228" s="242">
        <f>+VLOOKUP(A228,[3]Sheet1!$A$13:$D$744,4,FALSE)</f>
        <v>35</v>
      </c>
      <c r="Y228" s="242" t="str">
        <f>+VLOOKUP(X228,bd_lista!$A$3:$C$590,3,FALSE)</f>
        <v>Ministerio de Economía y Finanzas Públicas</v>
      </c>
      <c r="Z228" s="294">
        <f>+X228</f>
        <v>35</v>
      </c>
      <c r="AA228" s="319" t="str">
        <f>+Y228</f>
        <v>Ministerio de Economía y Finanzas Públicas</v>
      </c>
    </row>
    <row r="229" spans="1:27" ht="15" customHeight="1">
      <c r="A229" s="32">
        <v>309</v>
      </c>
      <c r="B229" s="389"/>
      <c r="C229" s="333" t="str">
        <f>+VLOOKUP(A229,bd_lista!$A$3:$C$590,3,FALSE)</f>
        <v>Autoridad de Fiscalización del Juego</v>
      </c>
      <c r="D229" s="386"/>
      <c r="E229" s="333" t="s">
        <v>1305</v>
      </c>
      <c r="F229" s="245">
        <f ca="1">+IFERROR(INDEX('Hoja de Trabajo para listado'!$A$155:$Z$1048576,MATCH($A229,'Hoja de Trabajo para listado'!$A$155:$A$1048576,0),MATCH((CUADRO!F$5&amp;$E229),'Hoja de Trabajo para listado'!$A$151:$Z$151,0)),0)+IFERROR(INDEX('Hoja de Trabajo para listado'!$AB$155:$BA$1048576,MATCH($A229,'Hoja de Trabajo para listado'!$AB$155:$AB$1048576,0),MATCH((CUADRO!F$5&amp;$E229),'Hoja de Trabajo para listado'!$AB$151:$BA$151,0)),0)+IFERROR(INDEX('Hoja de Trabajo para listado'!$BC$155:$CB$1048576,MATCH($A229,'Hoja de Trabajo para listado'!$BC$155:$BC$1048576,0),MATCH((CUADRO!F$5&amp;$E229),'Hoja de Trabajo para listado'!$BC$151:$CB$151,0)),0)+IFERROR(INDEX('Hoja de Trabajo para listado'!$DE$153:$DG$274,MATCH($A229,'Hoja de Trabajo para listado'!$DE$153:$DE$1048576,0),MATCH((CUADRO!F$5&amp;$E229),'Hoja de Trabajo para listado'!$DE$151:$DG$151,0)),0)+IFERROR(INDEX('Hoja de Trabajo para listado'!$CD$155:$DC$1048576,MATCH($A229,'Hoja de Trabajo para listado'!$CD$155:$CD$1048576,0),MATCH((CUADRO!F$5&amp;$E229),'Hoja de Trabajo para listado'!$CD$151:$DC$151,0)),0)</f>
        <v>414</v>
      </c>
      <c r="G229" s="245">
        <f ca="1">+IFERROR(INDEX('Hoja de Trabajo para listado'!$A$155:$Z$1048576,MATCH($A229,'Hoja de Trabajo para listado'!$A$155:$A$1048576,0),MATCH((CUADRO!G$5&amp;$E229),'Hoja de Trabajo para listado'!$A$151:$Z$151,0)),0)+IFERROR(INDEX('Hoja de Trabajo para listado'!$AB$155:$BA$1048576,MATCH($A229,'Hoja de Trabajo para listado'!$AB$155:$AB$1048576,0),MATCH((CUADRO!G$5&amp;$E229),'Hoja de Trabajo para listado'!$AB$151:$BA$151,0)),0)+IFERROR(INDEX('Hoja de Trabajo para listado'!$BC$155:$CB$1048576,MATCH($A229,'Hoja de Trabajo para listado'!$BC$155:$BC$1048576,0),MATCH((CUADRO!G$5&amp;$E229),'Hoja de Trabajo para listado'!$BC$151:$CB$151,0)),0)+IFERROR(INDEX('Hoja de Trabajo para listado'!$DE$153:$DG$274,MATCH($A229,'Hoja de Trabajo para listado'!$DE$153:$DE$1048576,0),MATCH((CUADRO!G$5&amp;$E229),'Hoja de Trabajo para listado'!$DE$151:$DG$151,0)),0)+IFERROR(INDEX('Hoja de Trabajo para listado'!$CD$155:$DC$1048576,MATCH($A229,'Hoja de Trabajo para listado'!$CD$155:$CD$1048576,0),MATCH((CUADRO!G$5&amp;$E229),'Hoja de Trabajo para listado'!$CD$151:$DC$151,0)),0)</f>
        <v>0</v>
      </c>
      <c r="H229" s="245">
        <f ca="1">+IFERROR(INDEX('Hoja de Trabajo para listado'!$A$155:$Z$1048576,MATCH($A229,'Hoja de Trabajo para listado'!$A$155:$A$1048576,0),MATCH((CUADRO!H$5&amp;$E229),'Hoja de Trabajo para listado'!$A$151:$Z$151,0)),0)+IFERROR(INDEX('Hoja de Trabajo para listado'!$AB$155:$BA$1048576,MATCH($A229,'Hoja de Trabajo para listado'!$AB$155:$AB$1048576,0),MATCH((CUADRO!H$5&amp;$E229),'Hoja de Trabajo para listado'!$AB$151:$BA$151,0)),0)+IFERROR(INDEX('Hoja de Trabajo para listado'!$BC$155:$CB$1048576,MATCH($A229,'Hoja de Trabajo para listado'!$BC$155:$BC$1048576,0),MATCH((CUADRO!H$5&amp;$E229),'Hoja de Trabajo para listado'!$BC$151:$CB$151,0)),0)+IFERROR(INDEX('Hoja de Trabajo para listado'!$DE$153:$DG$274,MATCH($A229,'Hoja de Trabajo para listado'!$DE$153:$DE$1048576,0),MATCH((CUADRO!H$5&amp;$E229),'Hoja de Trabajo para listado'!$DE$151:$DG$151,0)),0)+IFERROR(INDEX('Hoja de Trabajo para listado'!$CD$155:$DC$1048576,MATCH($A229,'Hoja de Trabajo para listado'!$CD$155:$CD$1048576,0),MATCH((CUADRO!H$5&amp;$E229),'Hoja de Trabajo para listado'!$CD$151:$DC$151,0)),0)</f>
        <v>0</v>
      </c>
      <c r="I229" s="245">
        <f ca="1">+IFERROR(INDEX('Hoja de Trabajo para listado'!$A$155:$Z$1048576,MATCH($A229,'Hoja de Trabajo para listado'!$A$155:$A$1048576,0),MATCH((CUADRO!I$5&amp;$E229),'Hoja de Trabajo para listado'!$A$151:$Z$151,0)),0)+IFERROR(INDEX('Hoja de Trabajo para listado'!$AB$155:$BA$1048576,MATCH($A229,'Hoja de Trabajo para listado'!$AB$155:$AB$1048576,0),MATCH((CUADRO!I$5&amp;$E229),'Hoja de Trabajo para listado'!$AB$151:$BA$151,0)),0)+IFERROR(INDEX('Hoja de Trabajo para listado'!$BC$155:$CB$1048576,MATCH($A229,'Hoja de Trabajo para listado'!$BC$155:$BC$1048576,0),MATCH((CUADRO!I$5&amp;$E229),'Hoja de Trabajo para listado'!$BC$151:$CB$151,0)),0)+IFERROR(INDEX('Hoja de Trabajo para listado'!$DE$153:$DG$274,MATCH($A229,'Hoja de Trabajo para listado'!$DE$153:$DE$1048576,0),MATCH((CUADRO!I$5&amp;$E229),'Hoja de Trabajo para listado'!$DE$151:$DG$151,0)),0)+IFERROR(INDEX('Hoja de Trabajo para listado'!$CD$155:$DC$1048576,MATCH($A229,'Hoja de Trabajo para listado'!$CD$155:$CD$1048576,0),MATCH((CUADRO!I$5&amp;$E229),'Hoja de Trabajo para listado'!$CD$151:$DC$151,0)),0)</f>
        <v>0</v>
      </c>
      <c r="J229" s="245">
        <f ca="1">+IFERROR(INDEX('Hoja de Trabajo para listado'!$A$155:$Z$1048576,MATCH($A229,'Hoja de Trabajo para listado'!$A$155:$A$1048576,0),MATCH((CUADRO!J$5&amp;$E229),'Hoja de Trabajo para listado'!$A$151:$Z$151,0)),0)+IFERROR(INDEX('Hoja de Trabajo para listado'!$AB$155:$BA$1048576,MATCH($A229,'Hoja de Trabajo para listado'!$AB$155:$AB$1048576,0),MATCH((CUADRO!J$5&amp;$E229),'Hoja de Trabajo para listado'!$AB$151:$BA$151,0)),0)+IFERROR(INDEX('Hoja de Trabajo para listado'!$BC$155:$CB$1048576,MATCH($A229,'Hoja de Trabajo para listado'!$BC$155:$BC$1048576,0),MATCH((CUADRO!J$5&amp;$E229),'Hoja de Trabajo para listado'!$BC$151:$CB$151,0)),0)+IFERROR(INDEX('Hoja de Trabajo para listado'!$DE$153:$DG$274,MATCH($A229,'Hoja de Trabajo para listado'!$DE$153:$DE$1048576,0),MATCH((CUADRO!J$5&amp;$E229),'Hoja de Trabajo para listado'!$DE$151:$DG$151,0)),0)+IFERROR(INDEX('Hoja de Trabajo para listado'!$CD$155:$DC$1048576,MATCH($A229,'Hoja de Trabajo para listado'!$CD$155:$CD$1048576,0),MATCH((CUADRO!J$5&amp;$E229),'Hoja de Trabajo para listado'!$CD$151:$DC$151,0)),0)</f>
        <v>0</v>
      </c>
      <c r="K229" s="245">
        <f ca="1">+IFERROR(INDEX('Hoja de Trabajo para listado'!$A$155:$Z$1048576,MATCH($A229,'Hoja de Trabajo para listado'!$A$155:$A$1048576,0),MATCH((CUADRO!K$5&amp;$E229),'Hoja de Trabajo para listado'!$A$151:$Z$151,0)),0)+IFERROR(INDEX('Hoja de Trabajo para listado'!$AB$155:$BA$1048576,MATCH($A229,'Hoja de Trabajo para listado'!$AB$155:$AB$1048576,0),MATCH((CUADRO!K$5&amp;$E229),'Hoja de Trabajo para listado'!$AB$151:$BA$151,0)),0)+IFERROR(INDEX('Hoja de Trabajo para listado'!$BC$155:$CB$1048576,MATCH($A229,'Hoja de Trabajo para listado'!$BC$155:$BC$1048576,0),MATCH((CUADRO!K$5&amp;$E229),'Hoja de Trabajo para listado'!$BC$151:$CB$151,0)),0)+IFERROR(INDEX('Hoja de Trabajo para listado'!$DE$153:$DG$274,MATCH($A229,'Hoja de Trabajo para listado'!$DE$153:$DE$1048576,0),MATCH((CUADRO!K$5&amp;$E229),'Hoja de Trabajo para listado'!$DE$151:$DG$151,0)),0)+IFERROR(INDEX('Hoja de Trabajo para listado'!$CD$155:$DC$1048576,MATCH($A229,'Hoja de Trabajo para listado'!$CD$155:$CD$1048576,0),MATCH((CUADRO!K$5&amp;$E229),'Hoja de Trabajo para listado'!$CD$151:$DC$151,0)),0)</f>
        <v>0</v>
      </c>
      <c r="L229" s="245">
        <f ca="1">+IFERROR(INDEX('Hoja de Trabajo para listado'!$A$155:$Z$1048576,MATCH($A229,'Hoja de Trabajo para listado'!$A$155:$A$1048576,0),MATCH((CUADRO!L$5&amp;$E229),'Hoja de Trabajo para listado'!$A$151:$Z$151,0)),0)+IFERROR(INDEX('Hoja de Trabajo para listado'!$AB$155:$BA$1048576,MATCH($A229,'Hoja de Trabajo para listado'!$AB$155:$AB$1048576,0),MATCH((CUADRO!L$5&amp;$E229),'Hoja de Trabajo para listado'!$AB$151:$BA$151,0)),0)+IFERROR(INDEX('Hoja de Trabajo para listado'!$BC$155:$CB$1048576,MATCH($A229,'Hoja de Trabajo para listado'!$BC$155:$BC$1048576,0),MATCH((CUADRO!L$5&amp;$E229),'Hoja de Trabajo para listado'!$BC$151:$CB$151,0)),0)+IFERROR(INDEX('Hoja de Trabajo para listado'!$DE$153:$DG$274,MATCH($A229,'Hoja de Trabajo para listado'!$DE$153:$DE$1048576,0),MATCH((CUADRO!L$5&amp;$E229),'Hoja de Trabajo para listado'!$DE$151:$DG$151,0)),0)+IFERROR(INDEX('Hoja de Trabajo para listado'!$CD$155:$DC$1048576,MATCH($A229,'Hoja de Trabajo para listado'!$CD$155:$CD$1048576,0),MATCH((CUADRO!L$5&amp;$E229),'Hoja de Trabajo para listado'!$CD$151:$DC$151,0)),0)</f>
        <v>0</v>
      </c>
      <c r="M229" s="245">
        <f ca="1">+IFERROR(INDEX('Hoja de Trabajo para listado'!$A$155:$Z$1048576,MATCH($A229,'Hoja de Trabajo para listado'!$A$155:$A$1048576,0),MATCH((CUADRO!M$5&amp;$E229),'Hoja de Trabajo para listado'!$A$151:$Z$151,0)),0)+IFERROR(INDEX('Hoja de Trabajo para listado'!$AB$155:$BA$1048576,MATCH($A229,'Hoja de Trabajo para listado'!$AB$155:$AB$1048576,0),MATCH((CUADRO!M$5&amp;$E229),'Hoja de Trabajo para listado'!$AB$151:$BA$151,0)),0)+IFERROR(INDEX('Hoja de Trabajo para listado'!$BC$155:$CB$1048576,MATCH($A229,'Hoja de Trabajo para listado'!$BC$155:$BC$1048576,0),MATCH((CUADRO!M$5&amp;$E229),'Hoja de Trabajo para listado'!$BC$151:$CB$151,0)),0)+IFERROR(INDEX('Hoja de Trabajo para listado'!$DE$153:$DG$274,MATCH($A229,'Hoja de Trabajo para listado'!$DE$153:$DE$1048576,0),MATCH((CUADRO!M$5&amp;$E229),'Hoja de Trabajo para listado'!$DE$151:$DG$151,0)),0)+IFERROR(INDEX('Hoja de Trabajo para listado'!$CD$155:$DC$1048576,MATCH($A229,'Hoja de Trabajo para listado'!$CD$155:$CD$1048576,0),MATCH((CUADRO!M$5&amp;$E229),'Hoja de Trabajo para listado'!$CD$151:$DC$151,0)),0)</f>
        <v>0</v>
      </c>
      <c r="N229" s="245">
        <f ca="1">+IFERROR(INDEX('Hoja de Trabajo para listado'!$A$155:$Z$1048576,MATCH($A229,'Hoja de Trabajo para listado'!$A$155:$A$1048576,0),MATCH((CUADRO!N$5&amp;$E229),'Hoja de Trabajo para listado'!$A$151:$Z$151,0)),0)+IFERROR(INDEX('Hoja de Trabajo para listado'!$AB$155:$BA$1048576,MATCH($A229,'Hoja de Trabajo para listado'!$AB$155:$AB$1048576,0),MATCH((CUADRO!N$5&amp;$E229),'Hoja de Trabajo para listado'!$AB$151:$BA$151,0)),0)+IFERROR(INDEX('Hoja de Trabajo para listado'!$BC$155:$CB$1048576,MATCH($A229,'Hoja de Trabajo para listado'!$BC$155:$BC$1048576,0),MATCH((CUADRO!N$5&amp;$E229),'Hoja de Trabajo para listado'!$BC$151:$CB$151,0)),0)+IFERROR(INDEX('Hoja de Trabajo para listado'!$DE$153:$DG$274,MATCH($A229,'Hoja de Trabajo para listado'!$DE$153:$DE$1048576,0),MATCH((CUADRO!N$5&amp;$E229),'Hoja de Trabajo para listado'!$DE$151:$DG$151,0)),0)+IFERROR(INDEX('Hoja de Trabajo para listado'!$CD$155:$DC$1048576,MATCH($A229,'Hoja de Trabajo para listado'!$CD$155:$CD$1048576,0),MATCH((CUADRO!N$5&amp;$E229),'Hoja de Trabajo para listado'!$CD$151:$DC$151,0)),0)</f>
        <v>0</v>
      </c>
      <c r="O229" s="245">
        <f ca="1">+IFERROR(INDEX('Hoja de Trabajo para listado'!$A$155:$Z$1048576,MATCH($A229,'Hoja de Trabajo para listado'!$A$155:$A$1048576,0),MATCH((CUADRO!O$5&amp;$E229),'Hoja de Trabajo para listado'!$A$151:$Z$151,0)),0)+IFERROR(INDEX('Hoja de Trabajo para listado'!$AB$155:$BA$1048576,MATCH($A229,'Hoja de Trabajo para listado'!$AB$155:$AB$1048576,0),MATCH((CUADRO!O$5&amp;$E229),'Hoja de Trabajo para listado'!$AB$151:$BA$151,0)),0)+IFERROR(INDEX('Hoja de Trabajo para listado'!$BC$155:$CB$1048576,MATCH($A229,'Hoja de Trabajo para listado'!$BC$155:$BC$1048576,0),MATCH((CUADRO!O$5&amp;$E229),'Hoja de Trabajo para listado'!$BC$151:$CB$151,0)),0)+IFERROR(INDEX('Hoja de Trabajo para listado'!$DE$153:$DG$274,MATCH($A229,'Hoja de Trabajo para listado'!$DE$153:$DE$1048576,0),MATCH((CUADRO!O$5&amp;$E229),'Hoja de Trabajo para listado'!$DE$151:$DG$151,0)),0)+IFERROR(INDEX('Hoja de Trabajo para listado'!$CD$155:$DC$1048576,MATCH($A229,'Hoja de Trabajo para listado'!$CD$155:$CD$1048576,0),MATCH((CUADRO!O$5&amp;$E229),'Hoja de Trabajo para listado'!$CD$151:$DC$151,0)),0)</f>
        <v>0</v>
      </c>
      <c r="P229" s="245">
        <f ca="1">+IFERROR(INDEX('Hoja de Trabajo para listado'!$A$155:$Z$1048576,MATCH($A229,'Hoja de Trabajo para listado'!$A$155:$A$1048576,0),MATCH((CUADRO!P$5&amp;$E229),'Hoja de Trabajo para listado'!$A$151:$Z$151,0)),0)+IFERROR(INDEX('Hoja de Trabajo para listado'!$AB$155:$BA$1048576,MATCH($A229,'Hoja de Trabajo para listado'!$AB$155:$AB$1048576,0),MATCH((CUADRO!P$5&amp;$E229),'Hoja de Trabajo para listado'!$AB$151:$BA$151,0)),0)+IFERROR(INDEX('Hoja de Trabajo para listado'!$BC$155:$CB$1048576,MATCH($A229,'Hoja de Trabajo para listado'!$BC$155:$BC$1048576,0),MATCH((CUADRO!P$5&amp;$E229),'Hoja de Trabajo para listado'!$BC$151:$CB$151,0)),0)+IFERROR(INDEX('Hoja de Trabajo para listado'!$DE$153:$DG$274,MATCH($A229,'Hoja de Trabajo para listado'!$DE$153:$DE$1048576,0),MATCH((CUADRO!P$5&amp;$E229),'Hoja de Trabajo para listado'!$DE$151:$DG$151,0)),0)+IFERROR(INDEX('Hoja de Trabajo para listado'!$CD$155:$DC$1048576,MATCH($A229,'Hoja de Trabajo para listado'!$CD$155:$CD$1048576,0),MATCH((CUADRO!P$5&amp;$E229),'Hoja de Trabajo para listado'!$CD$151:$DC$151,0)),0)</f>
        <v>0</v>
      </c>
      <c r="Q229" s="245">
        <f ca="1">+IFERROR(INDEX('Hoja de Trabajo para listado'!$A$155:$Z$1048576,MATCH($A229,'Hoja de Trabajo para listado'!$A$155:$A$1048576,0),MATCH((CUADRO!Q$5&amp;$E229),'Hoja de Trabajo para listado'!$A$151:$Z$151,0)),0)+IFERROR(INDEX('Hoja de Trabajo para listado'!$AB$155:$BA$1048576,MATCH($A229,'Hoja de Trabajo para listado'!$AB$155:$AB$1048576,0),MATCH((CUADRO!Q$5&amp;$E229),'Hoja de Trabajo para listado'!$AB$151:$BA$151,0)),0)+IFERROR(INDEX('Hoja de Trabajo para listado'!$BC$155:$CB$1048576,MATCH($A229,'Hoja de Trabajo para listado'!$BC$155:$BC$1048576,0),MATCH((CUADRO!Q$5&amp;$E229),'Hoja de Trabajo para listado'!$BC$151:$CB$151,0)),0)+IFERROR(INDEX('Hoja de Trabajo para listado'!$DE$153:$DG$274,MATCH($A229,'Hoja de Trabajo para listado'!$DE$153:$DE$1048576,0),MATCH((CUADRO!Q$5&amp;$E229),'Hoja de Trabajo para listado'!$DE$151:$DG$151,0)),0)+IFERROR(INDEX('Hoja de Trabajo para listado'!$CD$155:$DC$1048576,MATCH($A229,'Hoja de Trabajo para listado'!$CD$155:$CD$1048576,0),MATCH((CUADRO!Q$5&amp;$E229),'Hoja de Trabajo para listado'!$CD$151:$DC$151,0)),0)</f>
        <v>0</v>
      </c>
      <c r="R229" s="245">
        <f t="shared" ca="1" si="9"/>
        <v>414</v>
      </c>
      <c r="S229" s="245">
        <f ca="1">+R228+R229</f>
        <v>414</v>
      </c>
      <c r="T229" s="245">
        <f ca="1">+S229</f>
        <v>414</v>
      </c>
      <c r="U229" s="244">
        <f t="shared" si="10"/>
        <v>2</v>
      </c>
      <c r="V229" s="333" t="str">
        <f>+VLOOKUP(A229,bd_lista!$A$3:$E$590,5,FALSE)</f>
        <v>Instituciones Descentralizadas</v>
      </c>
      <c r="W229" s="384"/>
      <c r="X229" s="242">
        <f>+VLOOKUP(A229,[3]Sheet1!$A$13:$D$744,4,FALSE)</f>
        <v>35</v>
      </c>
      <c r="Y229" s="242" t="str">
        <f>+VLOOKUP(X229,bd_lista!$A$3:$C$590,3,FALSE)</f>
        <v>Ministerio de Economía y Finanzas Públicas</v>
      </c>
      <c r="Z229" s="292"/>
      <c r="AA229" s="321"/>
    </row>
    <row r="230" spans="1:27" ht="15" customHeight="1">
      <c r="A230" s="251">
        <v>310</v>
      </c>
      <c r="B230" s="388">
        <f>+A230</f>
        <v>310</v>
      </c>
      <c r="C230" s="247" t="str">
        <f>+VLOOKUP(A230,bd_lista!$A$3:$C$590,3,FALSE)</f>
        <v>Autoridad de Regulación y Fiscalización de Telecomunicaciones y Transportes</v>
      </c>
      <c r="D230" s="385" t="str">
        <f>+C230</f>
        <v>Autoridad de Regulación y Fiscalización de Telecomunicaciones y Transportes</v>
      </c>
      <c r="E230" s="247" t="s">
        <v>1304</v>
      </c>
      <c r="F230" s="243">
        <f ca="1">+IFERROR(INDEX('Hoja de Trabajo para listado'!$A$155:$Z$1048576,MATCH($A230,'Hoja de Trabajo para listado'!$A$155:$A$1048576,0),MATCH((CUADRO!F$5&amp;$E230),'Hoja de Trabajo para listado'!$A$151:$Z$151,0)),0)+IFERROR(INDEX('Hoja de Trabajo para listado'!$AB$155:$BA$1048576,MATCH($A230,'Hoja de Trabajo para listado'!$AB$155:$AB$1048576,0),MATCH((CUADRO!F$5&amp;$E230),'Hoja de Trabajo para listado'!$AB$151:$BA$151,0)),0)+IFERROR(INDEX('Hoja de Trabajo para listado'!$BC$155:$CB$1048576,MATCH($A230,'Hoja de Trabajo para listado'!$BC$155:$BC$1048576,0),MATCH((CUADRO!F$5&amp;$E230),'Hoja de Trabajo para listado'!$BC$151:$CB$151,0)),0)+IFERROR(INDEX('Hoja de Trabajo para listado'!$DE$153:$DG$274,MATCH($A230,'Hoja de Trabajo para listado'!$DE$153:$DE$1048576,0),MATCH((CUADRO!F$5&amp;$E230),'Hoja de Trabajo para listado'!$DE$151:$DG$151,0)),0)+IFERROR(INDEX('Hoja de Trabajo para listado'!$CD$155:$DC$1048576,MATCH($A230,'Hoja de Trabajo para listado'!$CD$155:$CD$1048576,0),MATCH((CUADRO!F$5&amp;$E230),'Hoja de Trabajo para listado'!$CD$151:$DC$151,0)),0)</f>
        <v>0</v>
      </c>
      <c r="G230" s="243">
        <f ca="1">+IFERROR(INDEX('Hoja de Trabajo para listado'!$A$155:$Z$1048576,MATCH($A230,'Hoja de Trabajo para listado'!$A$155:$A$1048576,0),MATCH((CUADRO!G$5&amp;$E230),'Hoja de Trabajo para listado'!$A$151:$Z$151,0)),0)+IFERROR(INDEX('Hoja de Trabajo para listado'!$AB$155:$BA$1048576,MATCH($A230,'Hoja de Trabajo para listado'!$AB$155:$AB$1048576,0),MATCH((CUADRO!G$5&amp;$E230),'Hoja de Trabajo para listado'!$AB$151:$BA$151,0)),0)+IFERROR(INDEX('Hoja de Trabajo para listado'!$BC$155:$CB$1048576,MATCH($A230,'Hoja de Trabajo para listado'!$BC$155:$BC$1048576,0),MATCH((CUADRO!G$5&amp;$E230),'Hoja de Trabajo para listado'!$BC$151:$CB$151,0)),0)+IFERROR(INDEX('Hoja de Trabajo para listado'!$DE$153:$DG$274,MATCH($A230,'Hoja de Trabajo para listado'!$DE$153:$DE$1048576,0),MATCH((CUADRO!G$5&amp;$E230),'Hoja de Trabajo para listado'!$DE$151:$DG$151,0)),0)+IFERROR(INDEX('Hoja de Trabajo para listado'!$CD$155:$DC$1048576,MATCH($A230,'Hoja de Trabajo para listado'!$CD$155:$CD$1048576,0),MATCH((CUADRO!G$5&amp;$E230),'Hoja de Trabajo para listado'!$CD$151:$DC$151,0)),0)</f>
        <v>0</v>
      </c>
      <c r="H230" s="243">
        <f ca="1">+IFERROR(INDEX('Hoja de Trabajo para listado'!$A$155:$Z$1048576,MATCH($A230,'Hoja de Trabajo para listado'!$A$155:$A$1048576,0),MATCH((CUADRO!H$5&amp;$E230),'Hoja de Trabajo para listado'!$A$151:$Z$151,0)),0)+IFERROR(INDEX('Hoja de Trabajo para listado'!$AB$155:$BA$1048576,MATCH($A230,'Hoja de Trabajo para listado'!$AB$155:$AB$1048576,0),MATCH((CUADRO!H$5&amp;$E230),'Hoja de Trabajo para listado'!$AB$151:$BA$151,0)),0)+IFERROR(INDEX('Hoja de Trabajo para listado'!$BC$155:$CB$1048576,MATCH($A230,'Hoja de Trabajo para listado'!$BC$155:$BC$1048576,0),MATCH((CUADRO!H$5&amp;$E230),'Hoja de Trabajo para listado'!$BC$151:$CB$151,0)),0)+IFERROR(INDEX('Hoja de Trabajo para listado'!$DE$153:$DG$274,MATCH($A230,'Hoja de Trabajo para listado'!$DE$153:$DE$1048576,0),MATCH((CUADRO!H$5&amp;$E230),'Hoja de Trabajo para listado'!$DE$151:$DG$151,0)),0)+IFERROR(INDEX('Hoja de Trabajo para listado'!$CD$155:$DC$1048576,MATCH($A230,'Hoja de Trabajo para listado'!$CD$155:$CD$1048576,0),MATCH((CUADRO!H$5&amp;$E230),'Hoja de Trabajo para listado'!$CD$151:$DC$151,0)),0)</f>
        <v>0</v>
      </c>
      <c r="I230" s="243">
        <f ca="1">+IFERROR(INDEX('Hoja de Trabajo para listado'!$A$155:$Z$1048576,MATCH($A230,'Hoja de Trabajo para listado'!$A$155:$A$1048576,0),MATCH((CUADRO!I$5&amp;$E230),'Hoja de Trabajo para listado'!$A$151:$Z$151,0)),0)+IFERROR(INDEX('Hoja de Trabajo para listado'!$AB$155:$BA$1048576,MATCH($A230,'Hoja de Trabajo para listado'!$AB$155:$AB$1048576,0),MATCH((CUADRO!I$5&amp;$E230),'Hoja de Trabajo para listado'!$AB$151:$BA$151,0)),0)+IFERROR(INDEX('Hoja de Trabajo para listado'!$BC$155:$CB$1048576,MATCH($A230,'Hoja de Trabajo para listado'!$BC$155:$BC$1048576,0),MATCH((CUADRO!I$5&amp;$E230),'Hoja de Trabajo para listado'!$BC$151:$CB$151,0)),0)+IFERROR(INDEX('Hoja de Trabajo para listado'!$DE$153:$DG$274,MATCH($A230,'Hoja de Trabajo para listado'!$DE$153:$DE$1048576,0),MATCH((CUADRO!I$5&amp;$E230),'Hoja de Trabajo para listado'!$DE$151:$DG$151,0)),0)+IFERROR(INDEX('Hoja de Trabajo para listado'!$CD$155:$DC$1048576,MATCH($A230,'Hoja de Trabajo para listado'!$CD$155:$CD$1048576,0),MATCH((CUADRO!I$5&amp;$E230),'Hoja de Trabajo para listado'!$CD$151:$DC$151,0)),0)</f>
        <v>0</v>
      </c>
      <c r="J230" s="243">
        <f ca="1">+IFERROR(INDEX('Hoja de Trabajo para listado'!$A$155:$Z$1048576,MATCH($A230,'Hoja de Trabajo para listado'!$A$155:$A$1048576,0),MATCH((CUADRO!J$5&amp;$E230),'Hoja de Trabajo para listado'!$A$151:$Z$151,0)),0)+IFERROR(INDEX('Hoja de Trabajo para listado'!$AB$155:$BA$1048576,MATCH($A230,'Hoja de Trabajo para listado'!$AB$155:$AB$1048576,0),MATCH((CUADRO!J$5&amp;$E230),'Hoja de Trabajo para listado'!$AB$151:$BA$151,0)),0)+IFERROR(INDEX('Hoja de Trabajo para listado'!$BC$155:$CB$1048576,MATCH($A230,'Hoja de Trabajo para listado'!$BC$155:$BC$1048576,0),MATCH((CUADRO!J$5&amp;$E230),'Hoja de Trabajo para listado'!$BC$151:$CB$151,0)),0)+IFERROR(INDEX('Hoja de Trabajo para listado'!$DE$153:$DG$274,MATCH($A230,'Hoja de Trabajo para listado'!$DE$153:$DE$1048576,0),MATCH((CUADRO!J$5&amp;$E230),'Hoja de Trabajo para listado'!$DE$151:$DG$151,0)),0)+IFERROR(INDEX('Hoja de Trabajo para listado'!$CD$155:$DC$1048576,MATCH($A230,'Hoja de Trabajo para listado'!$CD$155:$CD$1048576,0),MATCH((CUADRO!J$5&amp;$E230),'Hoja de Trabajo para listado'!$CD$151:$DC$151,0)),0)</f>
        <v>0</v>
      </c>
      <c r="K230" s="243">
        <f ca="1">+IFERROR(INDEX('Hoja de Trabajo para listado'!$A$155:$Z$1048576,MATCH($A230,'Hoja de Trabajo para listado'!$A$155:$A$1048576,0),MATCH((CUADRO!K$5&amp;$E230),'Hoja de Trabajo para listado'!$A$151:$Z$151,0)),0)+IFERROR(INDEX('Hoja de Trabajo para listado'!$AB$155:$BA$1048576,MATCH($A230,'Hoja de Trabajo para listado'!$AB$155:$AB$1048576,0),MATCH((CUADRO!K$5&amp;$E230),'Hoja de Trabajo para listado'!$AB$151:$BA$151,0)),0)+IFERROR(INDEX('Hoja de Trabajo para listado'!$BC$155:$CB$1048576,MATCH($A230,'Hoja de Trabajo para listado'!$BC$155:$BC$1048576,0),MATCH((CUADRO!K$5&amp;$E230),'Hoja de Trabajo para listado'!$BC$151:$CB$151,0)),0)+IFERROR(INDEX('Hoja de Trabajo para listado'!$DE$153:$DG$274,MATCH($A230,'Hoja de Trabajo para listado'!$DE$153:$DE$1048576,0),MATCH((CUADRO!K$5&amp;$E230),'Hoja de Trabajo para listado'!$DE$151:$DG$151,0)),0)+IFERROR(INDEX('Hoja de Trabajo para listado'!$CD$155:$DC$1048576,MATCH($A230,'Hoja de Trabajo para listado'!$CD$155:$CD$1048576,0),MATCH((CUADRO!K$5&amp;$E230),'Hoja de Trabajo para listado'!$CD$151:$DC$151,0)),0)</f>
        <v>0</v>
      </c>
      <c r="L230" s="243">
        <f ca="1">+IFERROR(INDEX('Hoja de Trabajo para listado'!$A$155:$Z$1048576,MATCH($A230,'Hoja de Trabajo para listado'!$A$155:$A$1048576,0),MATCH((CUADRO!L$5&amp;$E230),'Hoja de Trabajo para listado'!$A$151:$Z$151,0)),0)+IFERROR(INDEX('Hoja de Trabajo para listado'!$AB$155:$BA$1048576,MATCH($A230,'Hoja de Trabajo para listado'!$AB$155:$AB$1048576,0),MATCH((CUADRO!L$5&amp;$E230),'Hoja de Trabajo para listado'!$AB$151:$BA$151,0)),0)+IFERROR(INDEX('Hoja de Trabajo para listado'!$BC$155:$CB$1048576,MATCH($A230,'Hoja de Trabajo para listado'!$BC$155:$BC$1048576,0),MATCH((CUADRO!L$5&amp;$E230),'Hoja de Trabajo para listado'!$BC$151:$CB$151,0)),0)+IFERROR(INDEX('Hoja de Trabajo para listado'!$DE$153:$DG$274,MATCH($A230,'Hoja de Trabajo para listado'!$DE$153:$DE$1048576,0),MATCH((CUADRO!L$5&amp;$E230),'Hoja de Trabajo para listado'!$DE$151:$DG$151,0)),0)+IFERROR(INDEX('Hoja de Trabajo para listado'!$CD$155:$DC$1048576,MATCH($A230,'Hoja de Trabajo para listado'!$CD$155:$CD$1048576,0),MATCH((CUADRO!L$5&amp;$E230),'Hoja de Trabajo para listado'!$CD$151:$DC$151,0)),0)</f>
        <v>0</v>
      </c>
      <c r="M230" s="243">
        <f ca="1">+IFERROR(INDEX('Hoja de Trabajo para listado'!$A$155:$Z$1048576,MATCH($A230,'Hoja de Trabajo para listado'!$A$155:$A$1048576,0),MATCH((CUADRO!M$5&amp;$E230),'Hoja de Trabajo para listado'!$A$151:$Z$151,0)),0)+IFERROR(INDEX('Hoja de Trabajo para listado'!$AB$155:$BA$1048576,MATCH($A230,'Hoja de Trabajo para listado'!$AB$155:$AB$1048576,0),MATCH((CUADRO!M$5&amp;$E230),'Hoja de Trabajo para listado'!$AB$151:$BA$151,0)),0)+IFERROR(INDEX('Hoja de Trabajo para listado'!$BC$155:$CB$1048576,MATCH($A230,'Hoja de Trabajo para listado'!$BC$155:$BC$1048576,0),MATCH((CUADRO!M$5&amp;$E230),'Hoja de Trabajo para listado'!$BC$151:$CB$151,0)),0)+IFERROR(INDEX('Hoja de Trabajo para listado'!$DE$153:$DG$274,MATCH($A230,'Hoja de Trabajo para listado'!$DE$153:$DE$1048576,0),MATCH((CUADRO!M$5&amp;$E230),'Hoja de Trabajo para listado'!$DE$151:$DG$151,0)),0)+IFERROR(INDEX('Hoja de Trabajo para listado'!$CD$155:$DC$1048576,MATCH($A230,'Hoja de Trabajo para listado'!$CD$155:$CD$1048576,0),MATCH((CUADRO!M$5&amp;$E230),'Hoja de Trabajo para listado'!$CD$151:$DC$151,0)),0)</f>
        <v>0</v>
      </c>
      <c r="N230" s="243">
        <f ca="1">+IFERROR(INDEX('Hoja de Trabajo para listado'!$A$155:$Z$1048576,MATCH($A230,'Hoja de Trabajo para listado'!$A$155:$A$1048576,0),MATCH((CUADRO!N$5&amp;$E230),'Hoja de Trabajo para listado'!$A$151:$Z$151,0)),0)+IFERROR(INDEX('Hoja de Trabajo para listado'!$AB$155:$BA$1048576,MATCH($A230,'Hoja de Trabajo para listado'!$AB$155:$AB$1048576,0),MATCH((CUADRO!N$5&amp;$E230),'Hoja de Trabajo para listado'!$AB$151:$BA$151,0)),0)+IFERROR(INDEX('Hoja de Trabajo para listado'!$BC$155:$CB$1048576,MATCH($A230,'Hoja de Trabajo para listado'!$BC$155:$BC$1048576,0),MATCH((CUADRO!N$5&amp;$E230),'Hoja de Trabajo para listado'!$BC$151:$CB$151,0)),0)+IFERROR(INDEX('Hoja de Trabajo para listado'!$DE$153:$DG$274,MATCH($A230,'Hoja de Trabajo para listado'!$DE$153:$DE$1048576,0),MATCH((CUADRO!N$5&amp;$E230),'Hoja de Trabajo para listado'!$DE$151:$DG$151,0)),0)+IFERROR(INDEX('Hoja de Trabajo para listado'!$CD$155:$DC$1048576,MATCH($A230,'Hoja de Trabajo para listado'!$CD$155:$CD$1048576,0),MATCH((CUADRO!N$5&amp;$E230),'Hoja de Trabajo para listado'!$CD$151:$DC$151,0)),0)</f>
        <v>0</v>
      </c>
      <c r="O230" s="243">
        <f ca="1">+IFERROR(INDEX('Hoja de Trabajo para listado'!$A$155:$Z$1048576,MATCH($A230,'Hoja de Trabajo para listado'!$A$155:$A$1048576,0),MATCH((CUADRO!O$5&amp;$E230),'Hoja de Trabajo para listado'!$A$151:$Z$151,0)),0)+IFERROR(INDEX('Hoja de Trabajo para listado'!$AB$155:$BA$1048576,MATCH($A230,'Hoja de Trabajo para listado'!$AB$155:$AB$1048576,0),MATCH((CUADRO!O$5&amp;$E230),'Hoja de Trabajo para listado'!$AB$151:$BA$151,0)),0)+IFERROR(INDEX('Hoja de Trabajo para listado'!$BC$155:$CB$1048576,MATCH($A230,'Hoja de Trabajo para listado'!$BC$155:$BC$1048576,0),MATCH((CUADRO!O$5&amp;$E230),'Hoja de Trabajo para listado'!$BC$151:$CB$151,0)),0)+IFERROR(INDEX('Hoja de Trabajo para listado'!$DE$153:$DG$274,MATCH($A230,'Hoja de Trabajo para listado'!$DE$153:$DE$1048576,0),MATCH((CUADRO!O$5&amp;$E230),'Hoja de Trabajo para listado'!$DE$151:$DG$151,0)),0)+IFERROR(INDEX('Hoja de Trabajo para listado'!$CD$155:$DC$1048576,MATCH($A230,'Hoja de Trabajo para listado'!$CD$155:$CD$1048576,0),MATCH((CUADRO!O$5&amp;$E230),'Hoja de Trabajo para listado'!$CD$151:$DC$151,0)),0)</f>
        <v>0</v>
      </c>
      <c r="P230" s="243">
        <f ca="1">+IFERROR(INDEX('Hoja de Trabajo para listado'!$A$155:$Z$1048576,MATCH($A230,'Hoja de Trabajo para listado'!$A$155:$A$1048576,0),MATCH((CUADRO!P$5&amp;$E230),'Hoja de Trabajo para listado'!$A$151:$Z$151,0)),0)+IFERROR(INDEX('Hoja de Trabajo para listado'!$AB$155:$BA$1048576,MATCH($A230,'Hoja de Trabajo para listado'!$AB$155:$AB$1048576,0),MATCH((CUADRO!P$5&amp;$E230),'Hoja de Trabajo para listado'!$AB$151:$BA$151,0)),0)+IFERROR(INDEX('Hoja de Trabajo para listado'!$BC$155:$CB$1048576,MATCH($A230,'Hoja de Trabajo para listado'!$BC$155:$BC$1048576,0),MATCH((CUADRO!P$5&amp;$E230),'Hoja de Trabajo para listado'!$BC$151:$CB$151,0)),0)+IFERROR(INDEX('Hoja de Trabajo para listado'!$DE$153:$DG$274,MATCH($A230,'Hoja de Trabajo para listado'!$DE$153:$DE$1048576,0),MATCH((CUADRO!P$5&amp;$E230),'Hoja de Trabajo para listado'!$DE$151:$DG$151,0)),0)+IFERROR(INDEX('Hoja de Trabajo para listado'!$CD$155:$DC$1048576,MATCH($A230,'Hoja de Trabajo para listado'!$CD$155:$CD$1048576,0),MATCH((CUADRO!P$5&amp;$E230),'Hoja de Trabajo para listado'!$CD$151:$DC$151,0)),0)</f>
        <v>0</v>
      </c>
      <c r="Q230" s="243">
        <f ca="1">+IFERROR(INDEX('Hoja de Trabajo para listado'!$A$155:$Z$1048576,MATCH($A230,'Hoja de Trabajo para listado'!$A$155:$A$1048576,0),MATCH((CUADRO!Q$5&amp;$E230),'Hoja de Trabajo para listado'!$A$151:$Z$151,0)),0)+IFERROR(INDEX('Hoja de Trabajo para listado'!$AB$155:$BA$1048576,MATCH($A230,'Hoja de Trabajo para listado'!$AB$155:$AB$1048576,0),MATCH((CUADRO!Q$5&amp;$E230),'Hoja de Trabajo para listado'!$AB$151:$BA$151,0)),0)+IFERROR(INDEX('Hoja de Trabajo para listado'!$BC$155:$CB$1048576,MATCH($A230,'Hoja de Trabajo para listado'!$BC$155:$BC$1048576,0),MATCH((CUADRO!Q$5&amp;$E230),'Hoja de Trabajo para listado'!$BC$151:$CB$151,0)),0)+IFERROR(INDEX('Hoja de Trabajo para listado'!$DE$153:$DG$274,MATCH($A230,'Hoja de Trabajo para listado'!$DE$153:$DE$1048576,0),MATCH((CUADRO!Q$5&amp;$E230),'Hoja de Trabajo para listado'!$DE$151:$DG$151,0)),0)+IFERROR(INDEX('Hoja de Trabajo para listado'!$CD$155:$DC$1048576,MATCH($A230,'Hoja de Trabajo para listado'!$CD$155:$CD$1048576,0),MATCH((CUADRO!Q$5&amp;$E230),'Hoja de Trabajo para listado'!$CD$151:$DC$151,0)),0)</f>
        <v>0</v>
      </c>
      <c r="R230" s="243">
        <f t="shared" ca="1" si="9"/>
        <v>0</v>
      </c>
      <c r="S230" s="243"/>
      <c r="T230" s="243">
        <f ca="1">+T231</f>
        <v>3092436.3499999996</v>
      </c>
      <c r="U230" s="242">
        <f t="shared" si="10"/>
        <v>1</v>
      </c>
      <c r="V230" s="333" t="str">
        <f>+VLOOKUP(A230,bd_lista!$A$3:$E$590,5,FALSE)</f>
        <v>Instituciones Descentralizadas</v>
      </c>
      <c r="W230" s="383" t="str">
        <f>+V230</f>
        <v>Instituciones Descentralizadas</v>
      </c>
      <c r="X230" s="242">
        <f>+VLOOKUP(A230,[3]Sheet1!$A$13:$D$744,4,FALSE)</f>
        <v>81</v>
      </c>
      <c r="Y230" s="242" t="str">
        <f>+VLOOKUP(X230,bd_lista!$A$3:$C$590,3,FALSE)</f>
        <v>Ministerio de Obras Públicas, Servicios y Vivienda</v>
      </c>
      <c r="Z230" s="294">
        <f>+X230</f>
        <v>81</v>
      </c>
      <c r="AA230" s="295" t="str">
        <f>+Y230</f>
        <v>Ministerio de Obras Públicas, Servicios y Vivienda</v>
      </c>
    </row>
    <row r="231" spans="1:27" ht="15" customHeight="1">
      <c r="A231" s="32">
        <v>310</v>
      </c>
      <c r="B231" s="389"/>
      <c r="C231" s="333" t="str">
        <f>+VLOOKUP(A231,bd_lista!$A$3:$C$590,3,FALSE)</f>
        <v>Autoridad de Regulación y Fiscalización de Telecomunicaciones y Transportes</v>
      </c>
      <c r="D231" s="386"/>
      <c r="E231" s="333" t="s">
        <v>1305</v>
      </c>
      <c r="F231" s="245">
        <f ca="1">+IFERROR(INDEX('Hoja de Trabajo para listado'!$A$155:$Z$1048576,MATCH($A231,'Hoja de Trabajo para listado'!$A$155:$A$1048576,0),MATCH((CUADRO!F$5&amp;$E231),'Hoja de Trabajo para listado'!$A$151:$Z$151,0)),0)+IFERROR(INDEX('Hoja de Trabajo para listado'!$AB$155:$BA$1048576,MATCH($A231,'Hoja de Trabajo para listado'!$AB$155:$AB$1048576,0),MATCH((CUADRO!F$5&amp;$E231),'Hoja de Trabajo para listado'!$AB$151:$BA$151,0)),0)+IFERROR(INDEX('Hoja de Trabajo para listado'!$BC$155:$CB$1048576,MATCH($A231,'Hoja de Trabajo para listado'!$BC$155:$BC$1048576,0),MATCH((CUADRO!F$5&amp;$E231),'Hoja de Trabajo para listado'!$BC$151:$CB$151,0)),0)+IFERROR(INDEX('Hoja de Trabajo para listado'!$DE$153:$DG$274,MATCH($A231,'Hoja de Trabajo para listado'!$DE$153:$DE$1048576,0),MATCH((CUADRO!F$5&amp;$E231),'Hoja de Trabajo para listado'!$DE$151:$DG$151,0)),0)+IFERROR(INDEX('Hoja de Trabajo para listado'!$CD$155:$DC$1048576,MATCH($A231,'Hoja de Trabajo para listado'!$CD$155:$CD$1048576,0),MATCH((CUADRO!F$5&amp;$E231),'Hoja de Trabajo para listado'!$CD$151:$DC$151,0)),0)</f>
        <v>0</v>
      </c>
      <c r="G231" s="245">
        <f ca="1">+IFERROR(INDEX('Hoja de Trabajo para listado'!$A$155:$Z$1048576,MATCH($A231,'Hoja de Trabajo para listado'!$A$155:$A$1048576,0),MATCH((CUADRO!G$5&amp;$E231),'Hoja de Trabajo para listado'!$A$151:$Z$151,0)),0)+IFERROR(INDEX('Hoja de Trabajo para listado'!$AB$155:$BA$1048576,MATCH($A231,'Hoja de Trabajo para listado'!$AB$155:$AB$1048576,0),MATCH((CUADRO!G$5&amp;$E231),'Hoja de Trabajo para listado'!$AB$151:$BA$151,0)),0)+IFERROR(INDEX('Hoja de Trabajo para listado'!$BC$155:$CB$1048576,MATCH($A231,'Hoja de Trabajo para listado'!$BC$155:$BC$1048576,0),MATCH((CUADRO!G$5&amp;$E231),'Hoja de Trabajo para listado'!$BC$151:$CB$151,0)),0)+IFERROR(INDEX('Hoja de Trabajo para listado'!$DE$153:$DG$274,MATCH($A231,'Hoja de Trabajo para listado'!$DE$153:$DE$1048576,0),MATCH((CUADRO!G$5&amp;$E231),'Hoja de Trabajo para listado'!$DE$151:$DG$151,0)),0)+IFERROR(INDEX('Hoja de Trabajo para listado'!$CD$155:$DC$1048576,MATCH($A231,'Hoja de Trabajo para listado'!$CD$155:$CD$1048576,0),MATCH((CUADRO!G$5&amp;$E231),'Hoja de Trabajo para listado'!$CD$151:$DC$151,0)),0)</f>
        <v>3092436.3499999996</v>
      </c>
      <c r="H231" s="245">
        <f ca="1">+IFERROR(INDEX('Hoja de Trabajo para listado'!$A$155:$Z$1048576,MATCH($A231,'Hoja de Trabajo para listado'!$A$155:$A$1048576,0),MATCH((CUADRO!H$5&amp;$E231),'Hoja de Trabajo para listado'!$A$151:$Z$151,0)),0)+IFERROR(INDEX('Hoja de Trabajo para listado'!$AB$155:$BA$1048576,MATCH($A231,'Hoja de Trabajo para listado'!$AB$155:$AB$1048576,0),MATCH((CUADRO!H$5&amp;$E231),'Hoja de Trabajo para listado'!$AB$151:$BA$151,0)),0)+IFERROR(INDEX('Hoja de Trabajo para listado'!$BC$155:$CB$1048576,MATCH($A231,'Hoja de Trabajo para listado'!$BC$155:$BC$1048576,0),MATCH((CUADRO!H$5&amp;$E231),'Hoja de Trabajo para listado'!$BC$151:$CB$151,0)),0)+IFERROR(INDEX('Hoja de Trabajo para listado'!$DE$153:$DG$274,MATCH($A231,'Hoja de Trabajo para listado'!$DE$153:$DE$1048576,0),MATCH((CUADRO!H$5&amp;$E231),'Hoja de Trabajo para listado'!$DE$151:$DG$151,0)),0)+IFERROR(INDEX('Hoja de Trabajo para listado'!$CD$155:$DC$1048576,MATCH($A231,'Hoja de Trabajo para listado'!$CD$155:$CD$1048576,0),MATCH((CUADRO!H$5&amp;$E231),'Hoja de Trabajo para listado'!$CD$151:$DC$151,0)),0)</f>
        <v>0</v>
      </c>
      <c r="I231" s="245">
        <f ca="1">+IFERROR(INDEX('Hoja de Trabajo para listado'!$A$155:$Z$1048576,MATCH($A231,'Hoja de Trabajo para listado'!$A$155:$A$1048576,0),MATCH((CUADRO!I$5&amp;$E231),'Hoja de Trabajo para listado'!$A$151:$Z$151,0)),0)+IFERROR(INDEX('Hoja de Trabajo para listado'!$AB$155:$BA$1048576,MATCH($A231,'Hoja de Trabajo para listado'!$AB$155:$AB$1048576,0),MATCH((CUADRO!I$5&amp;$E231),'Hoja de Trabajo para listado'!$AB$151:$BA$151,0)),0)+IFERROR(INDEX('Hoja de Trabajo para listado'!$BC$155:$CB$1048576,MATCH($A231,'Hoja de Trabajo para listado'!$BC$155:$BC$1048576,0),MATCH((CUADRO!I$5&amp;$E231),'Hoja de Trabajo para listado'!$BC$151:$CB$151,0)),0)+IFERROR(INDEX('Hoja de Trabajo para listado'!$DE$153:$DG$274,MATCH($A231,'Hoja de Trabajo para listado'!$DE$153:$DE$1048576,0),MATCH((CUADRO!I$5&amp;$E231),'Hoja de Trabajo para listado'!$DE$151:$DG$151,0)),0)+IFERROR(INDEX('Hoja de Trabajo para listado'!$CD$155:$DC$1048576,MATCH($A231,'Hoja de Trabajo para listado'!$CD$155:$CD$1048576,0),MATCH((CUADRO!I$5&amp;$E231),'Hoja de Trabajo para listado'!$CD$151:$DC$151,0)),0)</f>
        <v>0</v>
      </c>
      <c r="J231" s="245">
        <f ca="1">+IFERROR(INDEX('Hoja de Trabajo para listado'!$A$155:$Z$1048576,MATCH($A231,'Hoja de Trabajo para listado'!$A$155:$A$1048576,0),MATCH((CUADRO!J$5&amp;$E231),'Hoja de Trabajo para listado'!$A$151:$Z$151,0)),0)+IFERROR(INDEX('Hoja de Trabajo para listado'!$AB$155:$BA$1048576,MATCH($A231,'Hoja de Trabajo para listado'!$AB$155:$AB$1048576,0),MATCH((CUADRO!J$5&amp;$E231),'Hoja de Trabajo para listado'!$AB$151:$BA$151,0)),0)+IFERROR(INDEX('Hoja de Trabajo para listado'!$BC$155:$CB$1048576,MATCH($A231,'Hoja de Trabajo para listado'!$BC$155:$BC$1048576,0),MATCH((CUADRO!J$5&amp;$E231),'Hoja de Trabajo para listado'!$BC$151:$CB$151,0)),0)+IFERROR(INDEX('Hoja de Trabajo para listado'!$DE$153:$DG$274,MATCH($A231,'Hoja de Trabajo para listado'!$DE$153:$DE$1048576,0),MATCH((CUADRO!J$5&amp;$E231),'Hoja de Trabajo para listado'!$DE$151:$DG$151,0)),0)+IFERROR(INDEX('Hoja de Trabajo para listado'!$CD$155:$DC$1048576,MATCH($A231,'Hoja de Trabajo para listado'!$CD$155:$CD$1048576,0),MATCH((CUADRO!J$5&amp;$E231),'Hoja de Trabajo para listado'!$CD$151:$DC$151,0)),0)</f>
        <v>0</v>
      </c>
      <c r="K231" s="245">
        <f ca="1">+IFERROR(INDEX('Hoja de Trabajo para listado'!$A$155:$Z$1048576,MATCH($A231,'Hoja de Trabajo para listado'!$A$155:$A$1048576,0),MATCH((CUADRO!K$5&amp;$E231),'Hoja de Trabajo para listado'!$A$151:$Z$151,0)),0)+IFERROR(INDEX('Hoja de Trabajo para listado'!$AB$155:$BA$1048576,MATCH($A231,'Hoja de Trabajo para listado'!$AB$155:$AB$1048576,0),MATCH((CUADRO!K$5&amp;$E231),'Hoja de Trabajo para listado'!$AB$151:$BA$151,0)),0)+IFERROR(INDEX('Hoja de Trabajo para listado'!$BC$155:$CB$1048576,MATCH($A231,'Hoja de Trabajo para listado'!$BC$155:$BC$1048576,0),MATCH((CUADRO!K$5&amp;$E231),'Hoja de Trabajo para listado'!$BC$151:$CB$151,0)),0)+IFERROR(INDEX('Hoja de Trabajo para listado'!$DE$153:$DG$274,MATCH($A231,'Hoja de Trabajo para listado'!$DE$153:$DE$1048576,0),MATCH((CUADRO!K$5&amp;$E231),'Hoja de Trabajo para listado'!$DE$151:$DG$151,0)),0)+IFERROR(INDEX('Hoja de Trabajo para listado'!$CD$155:$DC$1048576,MATCH($A231,'Hoja de Trabajo para listado'!$CD$155:$CD$1048576,0),MATCH((CUADRO!K$5&amp;$E231),'Hoja de Trabajo para listado'!$CD$151:$DC$151,0)),0)</f>
        <v>0</v>
      </c>
      <c r="L231" s="245">
        <f ca="1">+IFERROR(INDEX('Hoja de Trabajo para listado'!$A$155:$Z$1048576,MATCH($A231,'Hoja de Trabajo para listado'!$A$155:$A$1048576,0),MATCH((CUADRO!L$5&amp;$E231),'Hoja de Trabajo para listado'!$A$151:$Z$151,0)),0)+IFERROR(INDEX('Hoja de Trabajo para listado'!$AB$155:$BA$1048576,MATCH($A231,'Hoja de Trabajo para listado'!$AB$155:$AB$1048576,0),MATCH((CUADRO!L$5&amp;$E231),'Hoja de Trabajo para listado'!$AB$151:$BA$151,0)),0)+IFERROR(INDEX('Hoja de Trabajo para listado'!$BC$155:$CB$1048576,MATCH($A231,'Hoja de Trabajo para listado'!$BC$155:$BC$1048576,0),MATCH((CUADRO!L$5&amp;$E231),'Hoja de Trabajo para listado'!$BC$151:$CB$151,0)),0)+IFERROR(INDEX('Hoja de Trabajo para listado'!$DE$153:$DG$274,MATCH($A231,'Hoja de Trabajo para listado'!$DE$153:$DE$1048576,0),MATCH((CUADRO!L$5&amp;$E231),'Hoja de Trabajo para listado'!$DE$151:$DG$151,0)),0)+IFERROR(INDEX('Hoja de Trabajo para listado'!$CD$155:$DC$1048576,MATCH($A231,'Hoja de Trabajo para listado'!$CD$155:$CD$1048576,0),MATCH((CUADRO!L$5&amp;$E231),'Hoja de Trabajo para listado'!$CD$151:$DC$151,0)),0)</f>
        <v>0</v>
      </c>
      <c r="M231" s="245">
        <f ca="1">+IFERROR(INDEX('Hoja de Trabajo para listado'!$A$155:$Z$1048576,MATCH($A231,'Hoja de Trabajo para listado'!$A$155:$A$1048576,0),MATCH((CUADRO!M$5&amp;$E231),'Hoja de Trabajo para listado'!$A$151:$Z$151,0)),0)+IFERROR(INDEX('Hoja de Trabajo para listado'!$AB$155:$BA$1048576,MATCH($A231,'Hoja de Trabajo para listado'!$AB$155:$AB$1048576,0),MATCH((CUADRO!M$5&amp;$E231),'Hoja de Trabajo para listado'!$AB$151:$BA$151,0)),0)+IFERROR(INDEX('Hoja de Trabajo para listado'!$BC$155:$CB$1048576,MATCH($A231,'Hoja de Trabajo para listado'!$BC$155:$BC$1048576,0),MATCH((CUADRO!M$5&amp;$E231),'Hoja de Trabajo para listado'!$BC$151:$CB$151,0)),0)+IFERROR(INDEX('Hoja de Trabajo para listado'!$DE$153:$DG$274,MATCH($A231,'Hoja de Trabajo para listado'!$DE$153:$DE$1048576,0),MATCH((CUADRO!M$5&amp;$E231),'Hoja de Trabajo para listado'!$DE$151:$DG$151,0)),0)+IFERROR(INDEX('Hoja de Trabajo para listado'!$CD$155:$DC$1048576,MATCH($A231,'Hoja de Trabajo para listado'!$CD$155:$CD$1048576,0),MATCH((CUADRO!M$5&amp;$E231),'Hoja de Trabajo para listado'!$CD$151:$DC$151,0)),0)</f>
        <v>0</v>
      </c>
      <c r="N231" s="245">
        <f ca="1">+IFERROR(INDEX('Hoja de Trabajo para listado'!$A$155:$Z$1048576,MATCH($A231,'Hoja de Trabajo para listado'!$A$155:$A$1048576,0),MATCH((CUADRO!N$5&amp;$E231),'Hoja de Trabajo para listado'!$A$151:$Z$151,0)),0)+IFERROR(INDEX('Hoja de Trabajo para listado'!$AB$155:$BA$1048576,MATCH($A231,'Hoja de Trabajo para listado'!$AB$155:$AB$1048576,0),MATCH((CUADRO!N$5&amp;$E231),'Hoja de Trabajo para listado'!$AB$151:$BA$151,0)),0)+IFERROR(INDEX('Hoja de Trabajo para listado'!$BC$155:$CB$1048576,MATCH($A231,'Hoja de Trabajo para listado'!$BC$155:$BC$1048576,0),MATCH((CUADRO!N$5&amp;$E231),'Hoja de Trabajo para listado'!$BC$151:$CB$151,0)),0)+IFERROR(INDEX('Hoja de Trabajo para listado'!$DE$153:$DG$274,MATCH($A231,'Hoja de Trabajo para listado'!$DE$153:$DE$1048576,0),MATCH((CUADRO!N$5&amp;$E231),'Hoja de Trabajo para listado'!$DE$151:$DG$151,0)),0)+IFERROR(INDEX('Hoja de Trabajo para listado'!$CD$155:$DC$1048576,MATCH($A231,'Hoja de Trabajo para listado'!$CD$155:$CD$1048576,0),MATCH((CUADRO!N$5&amp;$E231),'Hoja de Trabajo para listado'!$CD$151:$DC$151,0)),0)</f>
        <v>0</v>
      </c>
      <c r="O231" s="245">
        <f ca="1">+IFERROR(INDEX('Hoja de Trabajo para listado'!$A$155:$Z$1048576,MATCH($A231,'Hoja de Trabajo para listado'!$A$155:$A$1048576,0),MATCH((CUADRO!O$5&amp;$E231),'Hoja de Trabajo para listado'!$A$151:$Z$151,0)),0)+IFERROR(INDEX('Hoja de Trabajo para listado'!$AB$155:$BA$1048576,MATCH($A231,'Hoja de Trabajo para listado'!$AB$155:$AB$1048576,0),MATCH((CUADRO!O$5&amp;$E231),'Hoja de Trabajo para listado'!$AB$151:$BA$151,0)),0)+IFERROR(INDEX('Hoja de Trabajo para listado'!$BC$155:$CB$1048576,MATCH($A231,'Hoja de Trabajo para listado'!$BC$155:$BC$1048576,0),MATCH((CUADRO!O$5&amp;$E231),'Hoja de Trabajo para listado'!$BC$151:$CB$151,0)),0)+IFERROR(INDEX('Hoja de Trabajo para listado'!$DE$153:$DG$274,MATCH($A231,'Hoja de Trabajo para listado'!$DE$153:$DE$1048576,0),MATCH((CUADRO!O$5&amp;$E231),'Hoja de Trabajo para listado'!$DE$151:$DG$151,0)),0)+IFERROR(INDEX('Hoja de Trabajo para listado'!$CD$155:$DC$1048576,MATCH($A231,'Hoja de Trabajo para listado'!$CD$155:$CD$1048576,0),MATCH((CUADRO!O$5&amp;$E231),'Hoja de Trabajo para listado'!$CD$151:$DC$151,0)),0)</f>
        <v>0</v>
      </c>
      <c r="P231" s="245">
        <f ca="1">+IFERROR(INDEX('Hoja de Trabajo para listado'!$A$155:$Z$1048576,MATCH($A231,'Hoja de Trabajo para listado'!$A$155:$A$1048576,0),MATCH((CUADRO!P$5&amp;$E231),'Hoja de Trabajo para listado'!$A$151:$Z$151,0)),0)+IFERROR(INDEX('Hoja de Trabajo para listado'!$AB$155:$BA$1048576,MATCH($A231,'Hoja de Trabajo para listado'!$AB$155:$AB$1048576,0),MATCH((CUADRO!P$5&amp;$E231),'Hoja de Trabajo para listado'!$AB$151:$BA$151,0)),0)+IFERROR(INDEX('Hoja de Trabajo para listado'!$BC$155:$CB$1048576,MATCH($A231,'Hoja de Trabajo para listado'!$BC$155:$BC$1048576,0),MATCH((CUADRO!P$5&amp;$E231),'Hoja de Trabajo para listado'!$BC$151:$CB$151,0)),0)+IFERROR(INDEX('Hoja de Trabajo para listado'!$DE$153:$DG$274,MATCH($A231,'Hoja de Trabajo para listado'!$DE$153:$DE$1048576,0),MATCH((CUADRO!P$5&amp;$E231),'Hoja de Trabajo para listado'!$DE$151:$DG$151,0)),0)+IFERROR(INDEX('Hoja de Trabajo para listado'!$CD$155:$DC$1048576,MATCH($A231,'Hoja de Trabajo para listado'!$CD$155:$CD$1048576,0),MATCH((CUADRO!P$5&amp;$E231),'Hoja de Trabajo para listado'!$CD$151:$DC$151,0)),0)</f>
        <v>0</v>
      </c>
      <c r="Q231" s="245">
        <f ca="1">+IFERROR(INDEX('Hoja de Trabajo para listado'!$A$155:$Z$1048576,MATCH($A231,'Hoja de Trabajo para listado'!$A$155:$A$1048576,0),MATCH((CUADRO!Q$5&amp;$E231),'Hoja de Trabajo para listado'!$A$151:$Z$151,0)),0)+IFERROR(INDEX('Hoja de Trabajo para listado'!$AB$155:$BA$1048576,MATCH($A231,'Hoja de Trabajo para listado'!$AB$155:$AB$1048576,0),MATCH((CUADRO!Q$5&amp;$E231),'Hoja de Trabajo para listado'!$AB$151:$BA$151,0)),0)+IFERROR(INDEX('Hoja de Trabajo para listado'!$BC$155:$CB$1048576,MATCH($A231,'Hoja de Trabajo para listado'!$BC$155:$BC$1048576,0),MATCH((CUADRO!Q$5&amp;$E231),'Hoja de Trabajo para listado'!$BC$151:$CB$151,0)),0)+IFERROR(INDEX('Hoja de Trabajo para listado'!$DE$153:$DG$274,MATCH($A231,'Hoja de Trabajo para listado'!$DE$153:$DE$1048576,0),MATCH((CUADRO!Q$5&amp;$E231),'Hoja de Trabajo para listado'!$DE$151:$DG$151,0)),0)+IFERROR(INDEX('Hoja de Trabajo para listado'!$CD$155:$DC$1048576,MATCH($A231,'Hoja de Trabajo para listado'!$CD$155:$CD$1048576,0),MATCH((CUADRO!Q$5&amp;$E231),'Hoja de Trabajo para listado'!$CD$151:$DC$151,0)),0)</f>
        <v>0</v>
      </c>
      <c r="R231" s="245">
        <f t="shared" ca="1" si="9"/>
        <v>3092436.3499999996</v>
      </c>
      <c r="S231" s="245">
        <f ca="1">+R230+R231</f>
        <v>3092436.3499999996</v>
      </c>
      <c r="T231" s="245">
        <f ca="1">+S231</f>
        <v>3092436.3499999996</v>
      </c>
      <c r="U231" s="244">
        <f t="shared" si="10"/>
        <v>2</v>
      </c>
      <c r="V231" s="333" t="str">
        <f>+VLOOKUP(A231,bd_lista!$A$3:$E$590,5,FALSE)</f>
        <v>Instituciones Descentralizadas</v>
      </c>
      <c r="W231" s="384"/>
      <c r="X231" s="242">
        <f>+VLOOKUP(A231,[3]Sheet1!$A$13:$D$744,4,FALSE)</f>
        <v>81</v>
      </c>
      <c r="Y231" s="242" t="str">
        <f>+VLOOKUP(X231,bd_lista!$A$3:$C$590,3,FALSE)</f>
        <v>Ministerio de Obras Públicas, Servicios y Vivienda</v>
      </c>
      <c r="Z231" s="292"/>
      <c r="AA231" s="293"/>
    </row>
    <row r="232" spans="1:27" customFormat="1" ht="15" hidden="1" customHeight="1">
      <c r="A232" s="251">
        <v>311</v>
      </c>
      <c r="B232" s="388">
        <f>+A232</f>
        <v>311</v>
      </c>
      <c r="C232" s="247" t="str">
        <f>+VLOOKUP(A232,bd_lista!$A$3:$C$590,3,FALSE)</f>
        <v>Autoridad de Fisc y Ctrol Soc de Agua Potable Saneam.Básico</v>
      </c>
      <c r="D232" s="385" t="str">
        <f>+C232</f>
        <v>Autoridad de Fisc y Ctrol Soc de Agua Potable Saneam.Básico</v>
      </c>
      <c r="E232" s="247" t="s">
        <v>1304</v>
      </c>
      <c r="F232" s="243">
        <f ca="1">+IFERROR(INDEX('Hoja de Trabajo para listado'!$A$155:$Z$1048576,MATCH($A232,'Hoja de Trabajo para listado'!$A$155:$A$1048576,0),MATCH((CUADRO!F$5&amp;$E232),'Hoja de Trabajo para listado'!$A$151:$Z$151,0)),0)+IFERROR(INDEX('Hoja de Trabajo para listado'!$AB$155:$BA$1048576,MATCH($A232,'Hoja de Trabajo para listado'!$AB$155:$AB$1048576,0),MATCH((CUADRO!F$5&amp;$E232),'Hoja de Trabajo para listado'!$AB$151:$BA$151,0)),0)+IFERROR(INDEX('Hoja de Trabajo para listado'!$BC$155:$CB$1048576,MATCH($A232,'Hoja de Trabajo para listado'!$BC$155:$BC$1048576,0),MATCH((CUADRO!F$5&amp;$E232),'Hoja de Trabajo para listado'!$BC$151:$CB$151,0)),0)+IFERROR(INDEX('Hoja de Trabajo para listado'!$DE$153:$DG$274,MATCH($A232,'Hoja de Trabajo para listado'!$DE$153:$DE$1048576,0),MATCH((CUADRO!F$5&amp;$E232),'Hoja de Trabajo para listado'!$DE$151:$DG$151,0)),0)+IFERROR(INDEX('Hoja de Trabajo para listado'!$CD$155:$DC$1048576,MATCH($A232,'Hoja de Trabajo para listado'!$CD$155:$CD$1048576,0),MATCH((CUADRO!F$5&amp;$E232),'Hoja de Trabajo para listado'!$CD$151:$DC$151,0)),0)</f>
        <v>0</v>
      </c>
      <c r="G232" s="243">
        <f ca="1">+IFERROR(INDEX('Hoja de Trabajo para listado'!$A$155:$Z$1048576,MATCH($A232,'Hoja de Trabajo para listado'!$A$155:$A$1048576,0),MATCH((CUADRO!G$5&amp;$E232),'Hoja de Trabajo para listado'!$A$151:$Z$151,0)),0)+IFERROR(INDEX('Hoja de Trabajo para listado'!$AB$155:$BA$1048576,MATCH($A232,'Hoja de Trabajo para listado'!$AB$155:$AB$1048576,0),MATCH((CUADRO!G$5&amp;$E232),'Hoja de Trabajo para listado'!$AB$151:$BA$151,0)),0)+IFERROR(INDEX('Hoja de Trabajo para listado'!$BC$155:$CB$1048576,MATCH($A232,'Hoja de Trabajo para listado'!$BC$155:$BC$1048576,0),MATCH((CUADRO!G$5&amp;$E232),'Hoja de Trabajo para listado'!$BC$151:$CB$151,0)),0)+IFERROR(INDEX('Hoja de Trabajo para listado'!$DE$153:$DG$274,MATCH($A232,'Hoja de Trabajo para listado'!$DE$153:$DE$1048576,0),MATCH((CUADRO!G$5&amp;$E232),'Hoja de Trabajo para listado'!$DE$151:$DG$151,0)),0)+IFERROR(INDEX('Hoja de Trabajo para listado'!$CD$155:$DC$1048576,MATCH($A232,'Hoja de Trabajo para listado'!$CD$155:$CD$1048576,0),MATCH((CUADRO!G$5&amp;$E232),'Hoja de Trabajo para listado'!$CD$151:$DC$151,0)),0)</f>
        <v>0</v>
      </c>
      <c r="H232" s="243">
        <f ca="1">+IFERROR(INDEX('Hoja de Trabajo para listado'!$A$155:$Z$1048576,MATCH($A232,'Hoja de Trabajo para listado'!$A$155:$A$1048576,0),MATCH((CUADRO!H$5&amp;$E232),'Hoja de Trabajo para listado'!$A$151:$Z$151,0)),0)+IFERROR(INDEX('Hoja de Trabajo para listado'!$AB$155:$BA$1048576,MATCH($A232,'Hoja de Trabajo para listado'!$AB$155:$AB$1048576,0),MATCH((CUADRO!H$5&amp;$E232),'Hoja de Trabajo para listado'!$AB$151:$BA$151,0)),0)+IFERROR(INDEX('Hoja de Trabajo para listado'!$BC$155:$CB$1048576,MATCH($A232,'Hoja de Trabajo para listado'!$BC$155:$BC$1048576,0),MATCH((CUADRO!H$5&amp;$E232),'Hoja de Trabajo para listado'!$BC$151:$CB$151,0)),0)+IFERROR(INDEX('Hoja de Trabajo para listado'!$DE$153:$DG$274,MATCH($A232,'Hoja de Trabajo para listado'!$DE$153:$DE$1048576,0),MATCH((CUADRO!H$5&amp;$E232),'Hoja de Trabajo para listado'!$DE$151:$DG$151,0)),0)+IFERROR(INDEX('Hoja de Trabajo para listado'!$CD$155:$DC$1048576,MATCH($A232,'Hoja de Trabajo para listado'!$CD$155:$CD$1048576,0),MATCH((CUADRO!H$5&amp;$E232),'Hoja de Trabajo para listado'!$CD$151:$DC$151,0)),0)</f>
        <v>0</v>
      </c>
      <c r="I232" s="243">
        <f ca="1">+IFERROR(INDEX('Hoja de Trabajo para listado'!$A$155:$Z$1048576,MATCH($A232,'Hoja de Trabajo para listado'!$A$155:$A$1048576,0),MATCH((CUADRO!I$5&amp;$E232),'Hoja de Trabajo para listado'!$A$151:$Z$151,0)),0)+IFERROR(INDEX('Hoja de Trabajo para listado'!$AB$155:$BA$1048576,MATCH($A232,'Hoja de Trabajo para listado'!$AB$155:$AB$1048576,0),MATCH((CUADRO!I$5&amp;$E232),'Hoja de Trabajo para listado'!$AB$151:$BA$151,0)),0)+IFERROR(INDEX('Hoja de Trabajo para listado'!$BC$155:$CB$1048576,MATCH($A232,'Hoja de Trabajo para listado'!$BC$155:$BC$1048576,0),MATCH((CUADRO!I$5&amp;$E232),'Hoja de Trabajo para listado'!$BC$151:$CB$151,0)),0)+IFERROR(INDEX('Hoja de Trabajo para listado'!$DE$153:$DG$274,MATCH($A232,'Hoja de Trabajo para listado'!$DE$153:$DE$1048576,0),MATCH((CUADRO!I$5&amp;$E232),'Hoja de Trabajo para listado'!$DE$151:$DG$151,0)),0)+IFERROR(INDEX('Hoja de Trabajo para listado'!$CD$155:$DC$1048576,MATCH($A232,'Hoja de Trabajo para listado'!$CD$155:$CD$1048576,0),MATCH((CUADRO!I$5&amp;$E232),'Hoja de Trabajo para listado'!$CD$151:$DC$151,0)),0)</f>
        <v>0</v>
      </c>
      <c r="J232" s="243">
        <f ca="1">+IFERROR(INDEX('Hoja de Trabajo para listado'!$A$155:$Z$1048576,MATCH($A232,'Hoja de Trabajo para listado'!$A$155:$A$1048576,0),MATCH((CUADRO!J$5&amp;$E232),'Hoja de Trabajo para listado'!$A$151:$Z$151,0)),0)+IFERROR(INDEX('Hoja de Trabajo para listado'!$AB$155:$BA$1048576,MATCH($A232,'Hoja de Trabajo para listado'!$AB$155:$AB$1048576,0),MATCH((CUADRO!J$5&amp;$E232),'Hoja de Trabajo para listado'!$AB$151:$BA$151,0)),0)+IFERROR(INDEX('Hoja de Trabajo para listado'!$BC$155:$CB$1048576,MATCH($A232,'Hoja de Trabajo para listado'!$BC$155:$BC$1048576,0),MATCH((CUADRO!J$5&amp;$E232),'Hoja de Trabajo para listado'!$BC$151:$CB$151,0)),0)+IFERROR(INDEX('Hoja de Trabajo para listado'!$DE$153:$DG$274,MATCH($A232,'Hoja de Trabajo para listado'!$DE$153:$DE$1048576,0),MATCH((CUADRO!J$5&amp;$E232),'Hoja de Trabajo para listado'!$DE$151:$DG$151,0)),0)+IFERROR(INDEX('Hoja de Trabajo para listado'!$CD$155:$DC$1048576,MATCH($A232,'Hoja de Trabajo para listado'!$CD$155:$CD$1048576,0),MATCH((CUADRO!J$5&amp;$E232),'Hoja de Trabajo para listado'!$CD$151:$DC$151,0)),0)</f>
        <v>0</v>
      </c>
      <c r="K232" s="243">
        <f ca="1">+IFERROR(INDEX('Hoja de Trabajo para listado'!$A$155:$Z$1048576,MATCH($A232,'Hoja de Trabajo para listado'!$A$155:$A$1048576,0),MATCH((CUADRO!K$5&amp;$E232),'Hoja de Trabajo para listado'!$A$151:$Z$151,0)),0)+IFERROR(INDEX('Hoja de Trabajo para listado'!$AB$155:$BA$1048576,MATCH($A232,'Hoja de Trabajo para listado'!$AB$155:$AB$1048576,0),MATCH((CUADRO!K$5&amp;$E232),'Hoja de Trabajo para listado'!$AB$151:$BA$151,0)),0)+IFERROR(INDEX('Hoja de Trabajo para listado'!$BC$155:$CB$1048576,MATCH($A232,'Hoja de Trabajo para listado'!$BC$155:$BC$1048576,0),MATCH((CUADRO!K$5&amp;$E232),'Hoja de Trabajo para listado'!$BC$151:$CB$151,0)),0)+IFERROR(INDEX('Hoja de Trabajo para listado'!$DE$153:$DG$274,MATCH($A232,'Hoja de Trabajo para listado'!$DE$153:$DE$1048576,0),MATCH((CUADRO!K$5&amp;$E232),'Hoja de Trabajo para listado'!$DE$151:$DG$151,0)),0)+IFERROR(INDEX('Hoja de Trabajo para listado'!$CD$155:$DC$1048576,MATCH($A232,'Hoja de Trabajo para listado'!$CD$155:$CD$1048576,0),MATCH((CUADRO!K$5&amp;$E232),'Hoja de Trabajo para listado'!$CD$151:$DC$151,0)),0)</f>
        <v>0</v>
      </c>
      <c r="L232" s="243">
        <f ca="1">+IFERROR(INDEX('Hoja de Trabajo para listado'!$A$155:$Z$1048576,MATCH($A232,'Hoja de Trabajo para listado'!$A$155:$A$1048576,0),MATCH((CUADRO!L$5&amp;$E232),'Hoja de Trabajo para listado'!$A$151:$Z$151,0)),0)+IFERROR(INDEX('Hoja de Trabajo para listado'!$AB$155:$BA$1048576,MATCH($A232,'Hoja de Trabajo para listado'!$AB$155:$AB$1048576,0),MATCH((CUADRO!L$5&amp;$E232),'Hoja de Trabajo para listado'!$AB$151:$BA$151,0)),0)+IFERROR(INDEX('Hoja de Trabajo para listado'!$BC$155:$CB$1048576,MATCH($A232,'Hoja de Trabajo para listado'!$BC$155:$BC$1048576,0),MATCH((CUADRO!L$5&amp;$E232),'Hoja de Trabajo para listado'!$BC$151:$CB$151,0)),0)+IFERROR(INDEX('Hoja de Trabajo para listado'!$DE$153:$DG$274,MATCH($A232,'Hoja de Trabajo para listado'!$DE$153:$DE$1048576,0),MATCH((CUADRO!L$5&amp;$E232),'Hoja de Trabajo para listado'!$DE$151:$DG$151,0)),0)+IFERROR(INDEX('Hoja de Trabajo para listado'!$CD$155:$DC$1048576,MATCH($A232,'Hoja de Trabajo para listado'!$CD$155:$CD$1048576,0),MATCH((CUADRO!L$5&amp;$E232),'Hoja de Trabajo para listado'!$CD$151:$DC$151,0)),0)</f>
        <v>0</v>
      </c>
      <c r="M232" s="243">
        <f ca="1">+IFERROR(INDEX('Hoja de Trabajo para listado'!$A$155:$Z$1048576,MATCH($A232,'Hoja de Trabajo para listado'!$A$155:$A$1048576,0),MATCH((CUADRO!M$5&amp;$E232),'Hoja de Trabajo para listado'!$A$151:$Z$151,0)),0)+IFERROR(INDEX('Hoja de Trabajo para listado'!$AB$155:$BA$1048576,MATCH($A232,'Hoja de Trabajo para listado'!$AB$155:$AB$1048576,0),MATCH((CUADRO!M$5&amp;$E232),'Hoja de Trabajo para listado'!$AB$151:$BA$151,0)),0)+IFERROR(INDEX('Hoja de Trabajo para listado'!$BC$155:$CB$1048576,MATCH($A232,'Hoja de Trabajo para listado'!$BC$155:$BC$1048576,0),MATCH((CUADRO!M$5&amp;$E232),'Hoja de Trabajo para listado'!$BC$151:$CB$151,0)),0)+IFERROR(INDEX('Hoja de Trabajo para listado'!$DE$153:$DG$274,MATCH($A232,'Hoja de Trabajo para listado'!$DE$153:$DE$1048576,0),MATCH((CUADRO!M$5&amp;$E232),'Hoja de Trabajo para listado'!$DE$151:$DG$151,0)),0)+IFERROR(INDEX('Hoja de Trabajo para listado'!$CD$155:$DC$1048576,MATCH($A232,'Hoja de Trabajo para listado'!$CD$155:$CD$1048576,0),MATCH((CUADRO!M$5&amp;$E232),'Hoja de Trabajo para listado'!$CD$151:$DC$151,0)),0)</f>
        <v>0</v>
      </c>
      <c r="N232" s="243">
        <f ca="1">+IFERROR(INDEX('Hoja de Trabajo para listado'!$A$155:$Z$1048576,MATCH($A232,'Hoja de Trabajo para listado'!$A$155:$A$1048576,0),MATCH((CUADRO!N$5&amp;$E232),'Hoja de Trabajo para listado'!$A$151:$Z$151,0)),0)+IFERROR(INDEX('Hoja de Trabajo para listado'!$AB$155:$BA$1048576,MATCH($A232,'Hoja de Trabajo para listado'!$AB$155:$AB$1048576,0),MATCH((CUADRO!N$5&amp;$E232),'Hoja de Trabajo para listado'!$AB$151:$BA$151,0)),0)+IFERROR(INDEX('Hoja de Trabajo para listado'!$BC$155:$CB$1048576,MATCH($A232,'Hoja de Trabajo para listado'!$BC$155:$BC$1048576,0),MATCH((CUADRO!N$5&amp;$E232),'Hoja de Trabajo para listado'!$BC$151:$CB$151,0)),0)+IFERROR(INDEX('Hoja de Trabajo para listado'!$DE$153:$DG$274,MATCH($A232,'Hoja de Trabajo para listado'!$DE$153:$DE$1048576,0),MATCH((CUADRO!N$5&amp;$E232),'Hoja de Trabajo para listado'!$DE$151:$DG$151,0)),0)+IFERROR(INDEX('Hoja de Trabajo para listado'!$CD$155:$DC$1048576,MATCH($A232,'Hoja de Trabajo para listado'!$CD$155:$CD$1048576,0),MATCH((CUADRO!N$5&amp;$E232),'Hoja de Trabajo para listado'!$CD$151:$DC$151,0)),0)</f>
        <v>0</v>
      </c>
      <c r="O232" s="243">
        <f ca="1">+IFERROR(INDEX('Hoja de Trabajo para listado'!$A$155:$Z$1048576,MATCH($A232,'Hoja de Trabajo para listado'!$A$155:$A$1048576,0),MATCH((CUADRO!O$5&amp;$E232),'Hoja de Trabajo para listado'!$A$151:$Z$151,0)),0)+IFERROR(INDEX('Hoja de Trabajo para listado'!$AB$155:$BA$1048576,MATCH($A232,'Hoja de Trabajo para listado'!$AB$155:$AB$1048576,0),MATCH((CUADRO!O$5&amp;$E232),'Hoja de Trabajo para listado'!$AB$151:$BA$151,0)),0)+IFERROR(INDEX('Hoja de Trabajo para listado'!$BC$155:$CB$1048576,MATCH($A232,'Hoja de Trabajo para listado'!$BC$155:$BC$1048576,0),MATCH((CUADRO!O$5&amp;$E232),'Hoja de Trabajo para listado'!$BC$151:$CB$151,0)),0)+IFERROR(INDEX('Hoja de Trabajo para listado'!$DE$153:$DG$274,MATCH($A232,'Hoja de Trabajo para listado'!$DE$153:$DE$1048576,0),MATCH((CUADRO!O$5&amp;$E232),'Hoja de Trabajo para listado'!$DE$151:$DG$151,0)),0)+IFERROR(INDEX('Hoja de Trabajo para listado'!$CD$155:$DC$1048576,MATCH($A232,'Hoja de Trabajo para listado'!$CD$155:$CD$1048576,0),MATCH((CUADRO!O$5&amp;$E232),'Hoja de Trabajo para listado'!$CD$151:$DC$151,0)),0)</f>
        <v>0</v>
      </c>
      <c r="P232" s="243">
        <f ca="1">+IFERROR(INDEX('Hoja de Trabajo para listado'!$A$155:$Z$1048576,MATCH($A232,'Hoja de Trabajo para listado'!$A$155:$A$1048576,0),MATCH((CUADRO!P$5&amp;$E232),'Hoja de Trabajo para listado'!$A$151:$Z$151,0)),0)+IFERROR(INDEX('Hoja de Trabajo para listado'!$AB$155:$BA$1048576,MATCH($A232,'Hoja de Trabajo para listado'!$AB$155:$AB$1048576,0),MATCH((CUADRO!P$5&amp;$E232),'Hoja de Trabajo para listado'!$AB$151:$BA$151,0)),0)+IFERROR(INDEX('Hoja de Trabajo para listado'!$BC$155:$CB$1048576,MATCH($A232,'Hoja de Trabajo para listado'!$BC$155:$BC$1048576,0),MATCH((CUADRO!P$5&amp;$E232),'Hoja de Trabajo para listado'!$BC$151:$CB$151,0)),0)+IFERROR(INDEX('Hoja de Trabajo para listado'!$DE$153:$DG$274,MATCH($A232,'Hoja de Trabajo para listado'!$DE$153:$DE$1048576,0),MATCH((CUADRO!P$5&amp;$E232),'Hoja de Trabajo para listado'!$DE$151:$DG$151,0)),0)+IFERROR(INDEX('Hoja de Trabajo para listado'!$CD$155:$DC$1048576,MATCH($A232,'Hoja de Trabajo para listado'!$CD$155:$CD$1048576,0),MATCH((CUADRO!P$5&amp;$E232),'Hoja de Trabajo para listado'!$CD$151:$DC$151,0)),0)</f>
        <v>0</v>
      </c>
      <c r="Q232" s="243">
        <f ca="1">+IFERROR(INDEX('Hoja de Trabajo para listado'!$A$155:$Z$1048576,MATCH($A232,'Hoja de Trabajo para listado'!$A$155:$A$1048576,0),MATCH((CUADRO!Q$5&amp;$E232),'Hoja de Trabajo para listado'!$A$151:$Z$151,0)),0)+IFERROR(INDEX('Hoja de Trabajo para listado'!$AB$155:$BA$1048576,MATCH($A232,'Hoja de Trabajo para listado'!$AB$155:$AB$1048576,0),MATCH((CUADRO!Q$5&amp;$E232),'Hoja de Trabajo para listado'!$AB$151:$BA$151,0)),0)+IFERROR(INDEX('Hoja de Trabajo para listado'!$BC$155:$CB$1048576,MATCH($A232,'Hoja de Trabajo para listado'!$BC$155:$BC$1048576,0),MATCH((CUADRO!Q$5&amp;$E232),'Hoja de Trabajo para listado'!$BC$151:$CB$151,0)),0)+IFERROR(INDEX('Hoja de Trabajo para listado'!$DE$153:$DG$274,MATCH($A232,'Hoja de Trabajo para listado'!$DE$153:$DE$1048576,0),MATCH((CUADRO!Q$5&amp;$E232),'Hoja de Trabajo para listado'!$DE$151:$DG$151,0)),0)+IFERROR(INDEX('Hoja de Trabajo para listado'!$CD$155:$DC$1048576,MATCH($A232,'Hoja de Trabajo para listado'!$CD$155:$CD$1048576,0),MATCH((CUADRO!Q$5&amp;$E232),'Hoja de Trabajo para listado'!$CD$151:$DC$151,0)),0)</f>
        <v>0</v>
      </c>
      <c r="R232" s="243">
        <f t="shared" ca="1" si="9"/>
        <v>0</v>
      </c>
      <c r="S232" s="243"/>
      <c r="T232" s="243">
        <f ca="1">+T233</f>
        <v>0</v>
      </c>
      <c r="U232" s="242">
        <f t="shared" si="10"/>
        <v>1</v>
      </c>
      <c r="V232" s="333" t="str">
        <f>+VLOOKUP(A232,bd_lista!$A$3:$E$590,5,FALSE)</f>
        <v>Instituciones Descentralizadas</v>
      </c>
      <c r="W232" s="383" t="str">
        <f>+V232</f>
        <v>Instituciones Descentralizadas</v>
      </c>
      <c r="X232" s="242">
        <f>+VLOOKUP(A232,[3]Sheet1!$A$13:$D$744,4,FALSE)</f>
        <v>86</v>
      </c>
      <c r="Y232" s="242" t="str">
        <f>+VLOOKUP(X232,bd_lista!$A$3:$C$590,3,FALSE)</f>
        <v>Ministerio de Medio Ambiente y Agua</v>
      </c>
      <c r="Z232" s="294">
        <f>+X232</f>
        <v>86</v>
      </c>
      <c r="AA232" s="295" t="str">
        <f>+Y232</f>
        <v>Ministerio de Medio Ambiente y Agua</v>
      </c>
    </row>
    <row r="233" spans="1:27" customFormat="1" ht="15" hidden="1" customHeight="1">
      <c r="A233" s="32">
        <v>311</v>
      </c>
      <c r="B233" s="389"/>
      <c r="C233" s="333" t="str">
        <f>+VLOOKUP(A233,bd_lista!$A$3:$C$590,3,FALSE)</f>
        <v>Autoridad de Fisc y Ctrol Soc de Agua Potable Saneam.Básico</v>
      </c>
      <c r="D233" s="386"/>
      <c r="E233" s="333" t="s">
        <v>1305</v>
      </c>
      <c r="F233" s="245">
        <f ca="1">+IFERROR(INDEX('Hoja de Trabajo para listado'!$A$155:$Z$1048576,MATCH($A233,'Hoja de Trabajo para listado'!$A$155:$A$1048576,0),MATCH((CUADRO!F$5&amp;$E233),'Hoja de Trabajo para listado'!$A$151:$Z$151,0)),0)+IFERROR(INDEX('Hoja de Trabajo para listado'!$AB$155:$BA$1048576,MATCH($A233,'Hoja de Trabajo para listado'!$AB$155:$AB$1048576,0),MATCH((CUADRO!F$5&amp;$E233),'Hoja de Trabajo para listado'!$AB$151:$BA$151,0)),0)+IFERROR(INDEX('Hoja de Trabajo para listado'!$BC$155:$CB$1048576,MATCH($A233,'Hoja de Trabajo para listado'!$BC$155:$BC$1048576,0),MATCH((CUADRO!F$5&amp;$E233),'Hoja de Trabajo para listado'!$BC$151:$CB$151,0)),0)+IFERROR(INDEX('Hoja de Trabajo para listado'!$DE$153:$DG$274,MATCH($A233,'Hoja de Trabajo para listado'!$DE$153:$DE$1048576,0),MATCH((CUADRO!F$5&amp;$E233),'Hoja de Trabajo para listado'!$DE$151:$DG$151,0)),0)+IFERROR(INDEX('Hoja de Trabajo para listado'!$CD$155:$DC$1048576,MATCH($A233,'Hoja de Trabajo para listado'!$CD$155:$CD$1048576,0),MATCH((CUADRO!F$5&amp;$E233),'Hoja de Trabajo para listado'!$CD$151:$DC$151,0)),0)</f>
        <v>0</v>
      </c>
      <c r="G233" s="245">
        <f ca="1">+IFERROR(INDEX('Hoja de Trabajo para listado'!$A$155:$Z$1048576,MATCH($A233,'Hoja de Trabajo para listado'!$A$155:$A$1048576,0),MATCH((CUADRO!G$5&amp;$E233),'Hoja de Trabajo para listado'!$A$151:$Z$151,0)),0)+IFERROR(INDEX('Hoja de Trabajo para listado'!$AB$155:$BA$1048576,MATCH($A233,'Hoja de Trabajo para listado'!$AB$155:$AB$1048576,0),MATCH((CUADRO!G$5&amp;$E233),'Hoja de Trabajo para listado'!$AB$151:$BA$151,0)),0)+IFERROR(INDEX('Hoja de Trabajo para listado'!$BC$155:$CB$1048576,MATCH($A233,'Hoja de Trabajo para listado'!$BC$155:$BC$1048576,0),MATCH((CUADRO!G$5&amp;$E233),'Hoja de Trabajo para listado'!$BC$151:$CB$151,0)),0)+IFERROR(INDEX('Hoja de Trabajo para listado'!$DE$153:$DG$274,MATCH($A233,'Hoja de Trabajo para listado'!$DE$153:$DE$1048576,0),MATCH((CUADRO!G$5&amp;$E233),'Hoja de Trabajo para listado'!$DE$151:$DG$151,0)),0)+IFERROR(INDEX('Hoja de Trabajo para listado'!$CD$155:$DC$1048576,MATCH($A233,'Hoja de Trabajo para listado'!$CD$155:$CD$1048576,0),MATCH((CUADRO!G$5&amp;$E233),'Hoja de Trabajo para listado'!$CD$151:$DC$151,0)),0)</f>
        <v>0</v>
      </c>
      <c r="H233" s="245">
        <f ca="1">+IFERROR(INDEX('Hoja de Trabajo para listado'!$A$155:$Z$1048576,MATCH($A233,'Hoja de Trabajo para listado'!$A$155:$A$1048576,0),MATCH((CUADRO!H$5&amp;$E233),'Hoja de Trabajo para listado'!$A$151:$Z$151,0)),0)+IFERROR(INDEX('Hoja de Trabajo para listado'!$AB$155:$BA$1048576,MATCH($A233,'Hoja de Trabajo para listado'!$AB$155:$AB$1048576,0),MATCH((CUADRO!H$5&amp;$E233),'Hoja de Trabajo para listado'!$AB$151:$BA$151,0)),0)+IFERROR(INDEX('Hoja de Trabajo para listado'!$BC$155:$CB$1048576,MATCH($A233,'Hoja de Trabajo para listado'!$BC$155:$BC$1048576,0),MATCH((CUADRO!H$5&amp;$E233),'Hoja de Trabajo para listado'!$BC$151:$CB$151,0)),0)+IFERROR(INDEX('Hoja de Trabajo para listado'!$DE$153:$DG$274,MATCH($A233,'Hoja de Trabajo para listado'!$DE$153:$DE$1048576,0),MATCH((CUADRO!H$5&amp;$E233),'Hoja de Trabajo para listado'!$DE$151:$DG$151,0)),0)+IFERROR(INDEX('Hoja de Trabajo para listado'!$CD$155:$DC$1048576,MATCH($A233,'Hoja de Trabajo para listado'!$CD$155:$CD$1048576,0),MATCH((CUADRO!H$5&amp;$E233),'Hoja de Trabajo para listado'!$CD$151:$DC$151,0)),0)</f>
        <v>0</v>
      </c>
      <c r="I233" s="245">
        <f ca="1">+IFERROR(INDEX('Hoja de Trabajo para listado'!$A$155:$Z$1048576,MATCH($A233,'Hoja de Trabajo para listado'!$A$155:$A$1048576,0),MATCH((CUADRO!I$5&amp;$E233),'Hoja de Trabajo para listado'!$A$151:$Z$151,0)),0)+IFERROR(INDEX('Hoja de Trabajo para listado'!$AB$155:$BA$1048576,MATCH($A233,'Hoja de Trabajo para listado'!$AB$155:$AB$1048576,0),MATCH((CUADRO!I$5&amp;$E233),'Hoja de Trabajo para listado'!$AB$151:$BA$151,0)),0)+IFERROR(INDEX('Hoja de Trabajo para listado'!$BC$155:$CB$1048576,MATCH($A233,'Hoja de Trabajo para listado'!$BC$155:$BC$1048576,0),MATCH((CUADRO!I$5&amp;$E233),'Hoja de Trabajo para listado'!$BC$151:$CB$151,0)),0)+IFERROR(INDEX('Hoja de Trabajo para listado'!$DE$153:$DG$274,MATCH($A233,'Hoja de Trabajo para listado'!$DE$153:$DE$1048576,0),MATCH((CUADRO!I$5&amp;$E233),'Hoja de Trabajo para listado'!$DE$151:$DG$151,0)),0)+IFERROR(INDEX('Hoja de Trabajo para listado'!$CD$155:$DC$1048576,MATCH($A233,'Hoja de Trabajo para listado'!$CD$155:$CD$1048576,0),MATCH((CUADRO!I$5&amp;$E233),'Hoja de Trabajo para listado'!$CD$151:$DC$151,0)),0)</f>
        <v>0</v>
      </c>
      <c r="J233" s="245">
        <f ca="1">+IFERROR(INDEX('Hoja de Trabajo para listado'!$A$155:$Z$1048576,MATCH($A233,'Hoja de Trabajo para listado'!$A$155:$A$1048576,0),MATCH((CUADRO!J$5&amp;$E233),'Hoja de Trabajo para listado'!$A$151:$Z$151,0)),0)+IFERROR(INDEX('Hoja de Trabajo para listado'!$AB$155:$BA$1048576,MATCH($A233,'Hoja de Trabajo para listado'!$AB$155:$AB$1048576,0),MATCH((CUADRO!J$5&amp;$E233),'Hoja de Trabajo para listado'!$AB$151:$BA$151,0)),0)+IFERROR(INDEX('Hoja de Trabajo para listado'!$BC$155:$CB$1048576,MATCH($A233,'Hoja de Trabajo para listado'!$BC$155:$BC$1048576,0),MATCH((CUADRO!J$5&amp;$E233),'Hoja de Trabajo para listado'!$BC$151:$CB$151,0)),0)+IFERROR(INDEX('Hoja de Trabajo para listado'!$DE$153:$DG$274,MATCH($A233,'Hoja de Trabajo para listado'!$DE$153:$DE$1048576,0),MATCH((CUADRO!J$5&amp;$E233),'Hoja de Trabajo para listado'!$DE$151:$DG$151,0)),0)+IFERROR(INDEX('Hoja de Trabajo para listado'!$CD$155:$DC$1048576,MATCH($A233,'Hoja de Trabajo para listado'!$CD$155:$CD$1048576,0),MATCH((CUADRO!J$5&amp;$E233),'Hoja de Trabajo para listado'!$CD$151:$DC$151,0)),0)</f>
        <v>0</v>
      </c>
      <c r="K233" s="245">
        <f ca="1">+IFERROR(INDEX('Hoja de Trabajo para listado'!$A$155:$Z$1048576,MATCH($A233,'Hoja de Trabajo para listado'!$A$155:$A$1048576,0),MATCH((CUADRO!K$5&amp;$E233),'Hoja de Trabajo para listado'!$A$151:$Z$151,0)),0)+IFERROR(INDEX('Hoja de Trabajo para listado'!$AB$155:$BA$1048576,MATCH($A233,'Hoja de Trabajo para listado'!$AB$155:$AB$1048576,0),MATCH((CUADRO!K$5&amp;$E233),'Hoja de Trabajo para listado'!$AB$151:$BA$151,0)),0)+IFERROR(INDEX('Hoja de Trabajo para listado'!$BC$155:$CB$1048576,MATCH($A233,'Hoja de Trabajo para listado'!$BC$155:$BC$1048576,0),MATCH((CUADRO!K$5&amp;$E233),'Hoja de Trabajo para listado'!$BC$151:$CB$151,0)),0)+IFERROR(INDEX('Hoja de Trabajo para listado'!$DE$153:$DG$274,MATCH($A233,'Hoja de Trabajo para listado'!$DE$153:$DE$1048576,0),MATCH((CUADRO!K$5&amp;$E233),'Hoja de Trabajo para listado'!$DE$151:$DG$151,0)),0)+IFERROR(INDEX('Hoja de Trabajo para listado'!$CD$155:$DC$1048576,MATCH($A233,'Hoja de Trabajo para listado'!$CD$155:$CD$1048576,0),MATCH((CUADRO!K$5&amp;$E233),'Hoja de Trabajo para listado'!$CD$151:$DC$151,0)),0)</f>
        <v>0</v>
      </c>
      <c r="L233" s="245">
        <f ca="1">+IFERROR(INDEX('Hoja de Trabajo para listado'!$A$155:$Z$1048576,MATCH($A233,'Hoja de Trabajo para listado'!$A$155:$A$1048576,0),MATCH((CUADRO!L$5&amp;$E233),'Hoja de Trabajo para listado'!$A$151:$Z$151,0)),0)+IFERROR(INDEX('Hoja de Trabajo para listado'!$AB$155:$BA$1048576,MATCH($A233,'Hoja de Trabajo para listado'!$AB$155:$AB$1048576,0),MATCH((CUADRO!L$5&amp;$E233),'Hoja de Trabajo para listado'!$AB$151:$BA$151,0)),0)+IFERROR(INDEX('Hoja de Trabajo para listado'!$BC$155:$CB$1048576,MATCH($A233,'Hoja de Trabajo para listado'!$BC$155:$BC$1048576,0),MATCH((CUADRO!L$5&amp;$E233),'Hoja de Trabajo para listado'!$BC$151:$CB$151,0)),0)+IFERROR(INDEX('Hoja de Trabajo para listado'!$DE$153:$DG$274,MATCH($A233,'Hoja de Trabajo para listado'!$DE$153:$DE$1048576,0),MATCH((CUADRO!L$5&amp;$E233),'Hoja de Trabajo para listado'!$DE$151:$DG$151,0)),0)+IFERROR(INDEX('Hoja de Trabajo para listado'!$CD$155:$DC$1048576,MATCH($A233,'Hoja de Trabajo para listado'!$CD$155:$CD$1048576,0),MATCH((CUADRO!L$5&amp;$E233),'Hoja de Trabajo para listado'!$CD$151:$DC$151,0)),0)</f>
        <v>0</v>
      </c>
      <c r="M233" s="245">
        <f ca="1">+IFERROR(INDEX('Hoja de Trabajo para listado'!$A$155:$Z$1048576,MATCH($A233,'Hoja de Trabajo para listado'!$A$155:$A$1048576,0),MATCH((CUADRO!M$5&amp;$E233),'Hoja de Trabajo para listado'!$A$151:$Z$151,0)),0)+IFERROR(INDEX('Hoja de Trabajo para listado'!$AB$155:$BA$1048576,MATCH($A233,'Hoja de Trabajo para listado'!$AB$155:$AB$1048576,0),MATCH((CUADRO!M$5&amp;$E233),'Hoja de Trabajo para listado'!$AB$151:$BA$151,0)),0)+IFERROR(INDEX('Hoja de Trabajo para listado'!$BC$155:$CB$1048576,MATCH($A233,'Hoja de Trabajo para listado'!$BC$155:$BC$1048576,0),MATCH((CUADRO!M$5&amp;$E233),'Hoja de Trabajo para listado'!$BC$151:$CB$151,0)),0)+IFERROR(INDEX('Hoja de Trabajo para listado'!$DE$153:$DG$274,MATCH($A233,'Hoja de Trabajo para listado'!$DE$153:$DE$1048576,0),MATCH((CUADRO!M$5&amp;$E233),'Hoja de Trabajo para listado'!$DE$151:$DG$151,0)),0)+IFERROR(INDEX('Hoja de Trabajo para listado'!$CD$155:$DC$1048576,MATCH($A233,'Hoja de Trabajo para listado'!$CD$155:$CD$1048576,0),MATCH((CUADRO!M$5&amp;$E233),'Hoja de Trabajo para listado'!$CD$151:$DC$151,0)),0)</f>
        <v>0</v>
      </c>
      <c r="N233" s="245">
        <f ca="1">+IFERROR(INDEX('Hoja de Trabajo para listado'!$A$155:$Z$1048576,MATCH($A233,'Hoja de Trabajo para listado'!$A$155:$A$1048576,0),MATCH((CUADRO!N$5&amp;$E233),'Hoja de Trabajo para listado'!$A$151:$Z$151,0)),0)+IFERROR(INDEX('Hoja de Trabajo para listado'!$AB$155:$BA$1048576,MATCH($A233,'Hoja de Trabajo para listado'!$AB$155:$AB$1048576,0),MATCH((CUADRO!N$5&amp;$E233),'Hoja de Trabajo para listado'!$AB$151:$BA$151,0)),0)+IFERROR(INDEX('Hoja de Trabajo para listado'!$BC$155:$CB$1048576,MATCH($A233,'Hoja de Trabajo para listado'!$BC$155:$BC$1048576,0),MATCH((CUADRO!N$5&amp;$E233),'Hoja de Trabajo para listado'!$BC$151:$CB$151,0)),0)+IFERROR(INDEX('Hoja de Trabajo para listado'!$DE$153:$DG$274,MATCH($A233,'Hoja de Trabajo para listado'!$DE$153:$DE$1048576,0),MATCH((CUADRO!N$5&amp;$E233),'Hoja de Trabajo para listado'!$DE$151:$DG$151,0)),0)+IFERROR(INDEX('Hoja de Trabajo para listado'!$CD$155:$DC$1048576,MATCH($A233,'Hoja de Trabajo para listado'!$CD$155:$CD$1048576,0),MATCH((CUADRO!N$5&amp;$E233),'Hoja de Trabajo para listado'!$CD$151:$DC$151,0)),0)</f>
        <v>0</v>
      </c>
      <c r="O233" s="245">
        <f ca="1">+IFERROR(INDEX('Hoja de Trabajo para listado'!$A$155:$Z$1048576,MATCH($A233,'Hoja de Trabajo para listado'!$A$155:$A$1048576,0),MATCH((CUADRO!O$5&amp;$E233),'Hoja de Trabajo para listado'!$A$151:$Z$151,0)),0)+IFERROR(INDEX('Hoja de Trabajo para listado'!$AB$155:$BA$1048576,MATCH($A233,'Hoja de Trabajo para listado'!$AB$155:$AB$1048576,0),MATCH((CUADRO!O$5&amp;$E233),'Hoja de Trabajo para listado'!$AB$151:$BA$151,0)),0)+IFERROR(INDEX('Hoja de Trabajo para listado'!$BC$155:$CB$1048576,MATCH($A233,'Hoja de Trabajo para listado'!$BC$155:$BC$1048576,0),MATCH((CUADRO!O$5&amp;$E233),'Hoja de Trabajo para listado'!$BC$151:$CB$151,0)),0)+IFERROR(INDEX('Hoja de Trabajo para listado'!$DE$153:$DG$274,MATCH($A233,'Hoja de Trabajo para listado'!$DE$153:$DE$1048576,0),MATCH((CUADRO!O$5&amp;$E233),'Hoja de Trabajo para listado'!$DE$151:$DG$151,0)),0)+IFERROR(INDEX('Hoja de Trabajo para listado'!$CD$155:$DC$1048576,MATCH($A233,'Hoja de Trabajo para listado'!$CD$155:$CD$1048576,0),MATCH((CUADRO!O$5&amp;$E233),'Hoja de Trabajo para listado'!$CD$151:$DC$151,0)),0)</f>
        <v>0</v>
      </c>
      <c r="P233" s="245">
        <f ca="1">+IFERROR(INDEX('Hoja de Trabajo para listado'!$A$155:$Z$1048576,MATCH($A233,'Hoja de Trabajo para listado'!$A$155:$A$1048576,0),MATCH((CUADRO!P$5&amp;$E233),'Hoja de Trabajo para listado'!$A$151:$Z$151,0)),0)+IFERROR(INDEX('Hoja de Trabajo para listado'!$AB$155:$BA$1048576,MATCH($A233,'Hoja de Trabajo para listado'!$AB$155:$AB$1048576,0),MATCH((CUADRO!P$5&amp;$E233),'Hoja de Trabajo para listado'!$AB$151:$BA$151,0)),0)+IFERROR(INDEX('Hoja de Trabajo para listado'!$BC$155:$CB$1048576,MATCH($A233,'Hoja de Trabajo para listado'!$BC$155:$BC$1048576,0),MATCH((CUADRO!P$5&amp;$E233),'Hoja de Trabajo para listado'!$BC$151:$CB$151,0)),0)+IFERROR(INDEX('Hoja de Trabajo para listado'!$DE$153:$DG$274,MATCH($A233,'Hoja de Trabajo para listado'!$DE$153:$DE$1048576,0),MATCH((CUADRO!P$5&amp;$E233),'Hoja de Trabajo para listado'!$DE$151:$DG$151,0)),0)+IFERROR(INDEX('Hoja de Trabajo para listado'!$CD$155:$DC$1048576,MATCH($A233,'Hoja de Trabajo para listado'!$CD$155:$CD$1048576,0),MATCH((CUADRO!P$5&amp;$E233),'Hoja de Trabajo para listado'!$CD$151:$DC$151,0)),0)</f>
        <v>0</v>
      </c>
      <c r="Q233" s="245">
        <f ca="1">+IFERROR(INDEX('Hoja de Trabajo para listado'!$A$155:$Z$1048576,MATCH($A233,'Hoja de Trabajo para listado'!$A$155:$A$1048576,0),MATCH((CUADRO!Q$5&amp;$E233),'Hoja de Trabajo para listado'!$A$151:$Z$151,0)),0)+IFERROR(INDEX('Hoja de Trabajo para listado'!$AB$155:$BA$1048576,MATCH($A233,'Hoja de Trabajo para listado'!$AB$155:$AB$1048576,0),MATCH((CUADRO!Q$5&amp;$E233),'Hoja de Trabajo para listado'!$AB$151:$BA$151,0)),0)+IFERROR(INDEX('Hoja de Trabajo para listado'!$BC$155:$CB$1048576,MATCH($A233,'Hoja de Trabajo para listado'!$BC$155:$BC$1048576,0),MATCH((CUADRO!Q$5&amp;$E233),'Hoja de Trabajo para listado'!$BC$151:$CB$151,0)),0)+IFERROR(INDEX('Hoja de Trabajo para listado'!$DE$153:$DG$274,MATCH($A233,'Hoja de Trabajo para listado'!$DE$153:$DE$1048576,0),MATCH((CUADRO!Q$5&amp;$E233),'Hoja de Trabajo para listado'!$DE$151:$DG$151,0)),0)+IFERROR(INDEX('Hoja de Trabajo para listado'!$CD$155:$DC$1048576,MATCH($A233,'Hoja de Trabajo para listado'!$CD$155:$CD$1048576,0),MATCH((CUADRO!Q$5&amp;$E233),'Hoja de Trabajo para listado'!$CD$151:$DC$151,0)),0)</f>
        <v>0</v>
      </c>
      <c r="R233" s="245">
        <f t="shared" ca="1" si="9"/>
        <v>0</v>
      </c>
      <c r="S233" s="245">
        <f ca="1">+R232+R233</f>
        <v>0</v>
      </c>
      <c r="T233" s="245">
        <f ca="1">+S233</f>
        <v>0</v>
      </c>
      <c r="U233" s="244">
        <f t="shared" si="10"/>
        <v>2</v>
      </c>
      <c r="V233" s="333" t="str">
        <f>+VLOOKUP(A233,bd_lista!$A$3:$E$590,5,FALSE)</f>
        <v>Instituciones Descentralizadas</v>
      </c>
      <c r="W233" s="384"/>
      <c r="X233" s="242">
        <f>+VLOOKUP(A233,[3]Sheet1!$A$13:$D$744,4,FALSE)</f>
        <v>86</v>
      </c>
      <c r="Y233" s="242" t="str">
        <f>+VLOOKUP(X233,bd_lista!$A$3:$C$590,3,FALSE)</f>
        <v>Ministerio de Medio Ambiente y Agua</v>
      </c>
      <c r="Z233" s="292"/>
      <c r="AA233" s="293"/>
    </row>
    <row r="234" spans="1:27" ht="16.5" customHeight="1">
      <c r="A234" s="32">
        <v>312</v>
      </c>
      <c r="B234" s="388">
        <f>+A234</f>
        <v>312</v>
      </c>
      <c r="C234" s="247" t="str">
        <f>+VLOOKUP(A234,bd_lista!$A$3:$C$590,3,FALSE)</f>
        <v>Autoridad de Fiscalizac. y Control Soc de Bosques y Tierras</v>
      </c>
      <c r="D234" s="385" t="str">
        <f>+C234</f>
        <v>Autoridad de Fiscalizac. y Control Soc de Bosques y Tierras</v>
      </c>
      <c r="E234" s="247" t="s">
        <v>1304</v>
      </c>
      <c r="F234" s="243">
        <f ca="1">+IFERROR(INDEX('Hoja de Trabajo para listado'!$A$155:$Z$1048576,MATCH($A234,'Hoja de Trabajo para listado'!$A$155:$A$1048576,0),MATCH((CUADRO!F$5&amp;$E234),'Hoja de Trabajo para listado'!$A$151:$Z$151,0)),0)+IFERROR(INDEX('Hoja de Trabajo para listado'!$AB$155:$BA$1048576,MATCH($A234,'Hoja de Trabajo para listado'!$AB$155:$AB$1048576,0),MATCH((CUADRO!F$5&amp;$E234),'Hoja de Trabajo para listado'!$AB$151:$BA$151,0)),0)+IFERROR(INDEX('Hoja de Trabajo para listado'!$BC$155:$CB$1048576,MATCH($A234,'Hoja de Trabajo para listado'!$BC$155:$BC$1048576,0),MATCH((CUADRO!F$5&amp;$E234),'Hoja de Trabajo para listado'!$BC$151:$CB$151,0)),0)+IFERROR(INDEX('Hoja de Trabajo para listado'!$DE$153:$DG$274,MATCH($A234,'Hoja de Trabajo para listado'!$DE$153:$DE$1048576,0),MATCH((CUADRO!F$5&amp;$E234),'Hoja de Trabajo para listado'!$DE$151:$DG$151,0)),0)+IFERROR(INDEX('Hoja de Trabajo para listado'!$CD$155:$DC$1048576,MATCH($A234,'Hoja de Trabajo para listado'!$CD$155:$CD$1048576,0),MATCH((CUADRO!F$5&amp;$E234),'Hoja de Trabajo para listado'!$CD$151:$DC$151,0)),0)</f>
        <v>0</v>
      </c>
      <c r="G234" s="243">
        <f ca="1">+IFERROR(INDEX('Hoja de Trabajo para listado'!$A$155:$Z$1048576,MATCH($A234,'Hoja de Trabajo para listado'!$A$155:$A$1048576,0),MATCH((CUADRO!G$5&amp;$E234),'Hoja de Trabajo para listado'!$A$151:$Z$151,0)),0)+IFERROR(INDEX('Hoja de Trabajo para listado'!$AB$155:$BA$1048576,MATCH($A234,'Hoja de Trabajo para listado'!$AB$155:$AB$1048576,0),MATCH((CUADRO!G$5&amp;$E234),'Hoja de Trabajo para listado'!$AB$151:$BA$151,0)),0)+IFERROR(INDEX('Hoja de Trabajo para listado'!$BC$155:$CB$1048576,MATCH($A234,'Hoja de Trabajo para listado'!$BC$155:$BC$1048576,0),MATCH((CUADRO!G$5&amp;$E234),'Hoja de Trabajo para listado'!$BC$151:$CB$151,0)),0)+IFERROR(INDEX('Hoja de Trabajo para listado'!$DE$153:$DG$274,MATCH($A234,'Hoja de Trabajo para listado'!$DE$153:$DE$1048576,0),MATCH((CUADRO!G$5&amp;$E234),'Hoja de Trabajo para listado'!$DE$151:$DG$151,0)),0)+IFERROR(INDEX('Hoja de Trabajo para listado'!$CD$155:$DC$1048576,MATCH($A234,'Hoja de Trabajo para listado'!$CD$155:$CD$1048576,0),MATCH((CUADRO!G$5&amp;$E234),'Hoja de Trabajo para listado'!$CD$151:$DC$151,0)),0)</f>
        <v>0</v>
      </c>
      <c r="H234" s="243">
        <f ca="1">+IFERROR(INDEX('Hoja de Trabajo para listado'!$A$155:$Z$1048576,MATCH($A234,'Hoja de Trabajo para listado'!$A$155:$A$1048576,0),MATCH((CUADRO!H$5&amp;$E234),'Hoja de Trabajo para listado'!$A$151:$Z$151,0)),0)+IFERROR(INDEX('Hoja de Trabajo para listado'!$AB$155:$BA$1048576,MATCH($A234,'Hoja de Trabajo para listado'!$AB$155:$AB$1048576,0),MATCH((CUADRO!H$5&amp;$E234),'Hoja de Trabajo para listado'!$AB$151:$BA$151,0)),0)+IFERROR(INDEX('Hoja de Trabajo para listado'!$BC$155:$CB$1048576,MATCH($A234,'Hoja de Trabajo para listado'!$BC$155:$BC$1048576,0),MATCH((CUADRO!H$5&amp;$E234),'Hoja de Trabajo para listado'!$BC$151:$CB$151,0)),0)+IFERROR(INDEX('Hoja de Trabajo para listado'!$DE$153:$DG$274,MATCH($A234,'Hoja de Trabajo para listado'!$DE$153:$DE$1048576,0),MATCH((CUADRO!H$5&amp;$E234),'Hoja de Trabajo para listado'!$DE$151:$DG$151,0)),0)+IFERROR(INDEX('Hoja de Trabajo para listado'!$CD$155:$DC$1048576,MATCH($A234,'Hoja de Trabajo para listado'!$CD$155:$CD$1048576,0),MATCH((CUADRO!H$5&amp;$E234),'Hoja de Trabajo para listado'!$CD$151:$DC$151,0)),0)</f>
        <v>0</v>
      </c>
      <c r="I234" s="243">
        <f ca="1">+IFERROR(INDEX('Hoja de Trabajo para listado'!$A$155:$Z$1048576,MATCH($A234,'Hoja de Trabajo para listado'!$A$155:$A$1048576,0),MATCH((CUADRO!I$5&amp;$E234),'Hoja de Trabajo para listado'!$A$151:$Z$151,0)),0)+IFERROR(INDEX('Hoja de Trabajo para listado'!$AB$155:$BA$1048576,MATCH($A234,'Hoja de Trabajo para listado'!$AB$155:$AB$1048576,0),MATCH((CUADRO!I$5&amp;$E234),'Hoja de Trabajo para listado'!$AB$151:$BA$151,0)),0)+IFERROR(INDEX('Hoja de Trabajo para listado'!$BC$155:$CB$1048576,MATCH($A234,'Hoja de Trabajo para listado'!$BC$155:$BC$1048576,0),MATCH((CUADRO!I$5&amp;$E234),'Hoja de Trabajo para listado'!$BC$151:$CB$151,0)),0)+IFERROR(INDEX('Hoja de Trabajo para listado'!$DE$153:$DG$274,MATCH($A234,'Hoja de Trabajo para listado'!$DE$153:$DE$1048576,0),MATCH((CUADRO!I$5&amp;$E234),'Hoja de Trabajo para listado'!$DE$151:$DG$151,0)),0)+IFERROR(INDEX('Hoja de Trabajo para listado'!$CD$155:$DC$1048576,MATCH($A234,'Hoja de Trabajo para listado'!$CD$155:$CD$1048576,0),MATCH((CUADRO!I$5&amp;$E234),'Hoja de Trabajo para listado'!$CD$151:$DC$151,0)),0)</f>
        <v>0</v>
      </c>
      <c r="J234" s="243">
        <f ca="1">+IFERROR(INDEX('Hoja de Trabajo para listado'!$A$155:$Z$1048576,MATCH($A234,'Hoja de Trabajo para listado'!$A$155:$A$1048576,0),MATCH((CUADRO!J$5&amp;$E234),'Hoja de Trabajo para listado'!$A$151:$Z$151,0)),0)+IFERROR(INDEX('Hoja de Trabajo para listado'!$AB$155:$BA$1048576,MATCH($A234,'Hoja de Trabajo para listado'!$AB$155:$AB$1048576,0),MATCH((CUADRO!J$5&amp;$E234),'Hoja de Trabajo para listado'!$AB$151:$BA$151,0)),0)+IFERROR(INDEX('Hoja de Trabajo para listado'!$BC$155:$CB$1048576,MATCH($A234,'Hoja de Trabajo para listado'!$BC$155:$BC$1048576,0),MATCH((CUADRO!J$5&amp;$E234),'Hoja de Trabajo para listado'!$BC$151:$CB$151,0)),0)+IFERROR(INDEX('Hoja de Trabajo para listado'!$DE$153:$DG$274,MATCH($A234,'Hoja de Trabajo para listado'!$DE$153:$DE$1048576,0),MATCH((CUADRO!J$5&amp;$E234),'Hoja de Trabajo para listado'!$DE$151:$DG$151,0)),0)+IFERROR(INDEX('Hoja de Trabajo para listado'!$CD$155:$DC$1048576,MATCH($A234,'Hoja de Trabajo para listado'!$CD$155:$CD$1048576,0),MATCH((CUADRO!J$5&amp;$E234),'Hoja de Trabajo para listado'!$CD$151:$DC$151,0)),0)</f>
        <v>0</v>
      </c>
      <c r="K234" s="243">
        <f ca="1">+IFERROR(INDEX('Hoja de Trabajo para listado'!$A$155:$Z$1048576,MATCH($A234,'Hoja de Trabajo para listado'!$A$155:$A$1048576,0),MATCH((CUADRO!K$5&amp;$E234),'Hoja de Trabajo para listado'!$A$151:$Z$151,0)),0)+IFERROR(INDEX('Hoja de Trabajo para listado'!$AB$155:$BA$1048576,MATCH($A234,'Hoja de Trabajo para listado'!$AB$155:$AB$1048576,0),MATCH((CUADRO!K$5&amp;$E234),'Hoja de Trabajo para listado'!$AB$151:$BA$151,0)),0)+IFERROR(INDEX('Hoja de Trabajo para listado'!$BC$155:$CB$1048576,MATCH($A234,'Hoja de Trabajo para listado'!$BC$155:$BC$1048576,0),MATCH((CUADRO!K$5&amp;$E234),'Hoja de Trabajo para listado'!$BC$151:$CB$151,0)),0)+IFERROR(INDEX('Hoja de Trabajo para listado'!$DE$153:$DG$274,MATCH($A234,'Hoja de Trabajo para listado'!$DE$153:$DE$1048576,0),MATCH((CUADRO!K$5&amp;$E234),'Hoja de Trabajo para listado'!$DE$151:$DG$151,0)),0)+IFERROR(INDEX('Hoja de Trabajo para listado'!$CD$155:$DC$1048576,MATCH($A234,'Hoja de Trabajo para listado'!$CD$155:$CD$1048576,0),MATCH((CUADRO!K$5&amp;$E234),'Hoja de Trabajo para listado'!$CD$151:$DC$151,0)),0)</f>
        <v>0</v>
      </c>
      <c r="L234" s="243">
        <f ca="1">+IFERROR(INDEX('Hoja de Trabajo para listado'!$A$155:$Z$1048576,MATCH($A234,'Hoja de Trabajo para listado'!$A$155:$A$1048576,0),MATCH((CUADRO!L$5&amp;$E234),'Hoja de Trabajo para listado'!$A$151:$Z$151,0)),0)+IFERROR(INDEX('Hoja de Trabajo para listado'!$AB$155:$BA$1048576,MATCH($A234,'Hoja de Trabajo para listado'!$AB$155:$AB$1048576,0),MATCH((CUADRO!L$5&amp;$E234),'Hoja de Trabajo para listado'!$AB$151:$BA$151,0)),0)+IFERROR(INDEX('Hoja de Trabajo para listado'!$BC$155:$CB$1048576,MATCH($A234,'Hoja de Trabajo para listado'!$BC$155:$BC$1048576,0),MATCH((CUADRO!L$5&amp;$E234),'Hoja de Trabajo para listado'!$BC$151:$CB$151,0)),0)+IFERROR(INDEX('Hoja de Trabajo para listado'!$DE$153:$DG$274,MATCH($A234,'Hoja de Trabajo para listado'!$DE$153:$DE$1048576,0),MATCH((CUADRO!L$5&amp;$E234),'Hoja de Trabajo para listado'!$DE$151:$DG$151,0)),0)+IFERROR(INDEX('Hoja de Trabajo para listado'!$CD$155:$DC$1048576,MATCH($A234,'Hoja de Trabajo para listado'!$CD$155:$CD$1048576,0),MATCH((CUADRO!L$5&amp;$E234),'Hoja de Trabajo para listado'!$CD$151:$DC$151,0)),0)</f>
        <v>0</v>
      </c>
      <c r="M234" s="243">
        <f ca="1">+IFERROR(INDEX('Hoja de Trabajo para listado'!$A$155:$Z$1048576,MATCH($A234,'Hoja de Trabajo para listado'!$A$155:$A$1048576,0),MATCH((CUADRO!M$5&amp;$E234),'Hoja de Trabajo para listado'!$A$151:$Z$151,0)),0)+IFERROR(INDEX('Hoja de Trabajo para listado'!$AB$155:$BA$1048576,MATCH($A234,'Hoja de Trabajo para listado'!$AB$155:$AB$1048576,0),MATCH((CUADRO!M$5&amp;$E234),'Hoja de Trabajo para listado'!$AB$151:$BA$151,0)),0)+IFERROR(INDEX('Hoja de Trabajo para listado'!$BC$155:$CB$1048576,MATCH($A234,'Hoja de Trabajo para listado'!$BC$155:$BC$1048576,0),MATCH((CUADRO!M$5&amp;$E234),'Hoja de Trabajo para listado'!$BC$151:$CB$151,0)),0)+IFERROR(INDEX('Hoja de Trabajo para listado'!$DE$153:$DG$274,MATCH($A234,'Hoja de Trabajo para listado'!$DE$153:$DE$1048576,0),MATCH((CUADRO!M$5&amp;$E234),'Hoja de Trabajo para listado'!$DE$151:$DG$151,0)),0)+IFERROR(INDEX('Hoja de Trabajo para listado'!$CD$155:$DC$1048576,MATCH($A234,'Hoja de Trabajo para listado'!$CD$155:$CD$1048576,0),MATCH((CUADRO!M$5&amp;$E234),'Hoja de Trabajo para listado'!$CD$151:$DC$151,0)),0)</f>
        <v>0</v>
      </c>
      <c r="N234" s="243">
        <f ca="1">+IFERROR(INDEX('Hoja de Trabajo para listado'!$A$155:$Z$1048576,MATCH($A234,'Hoja de Trabajo para listado'!$A$155:$A$1048576,0),MATCH((CUADRO!N$5&amp;$E234),'Hoja de Trabajo para listado'!$A$151:$Z$151,0)),0)+IFERROR(INDEX('Hoja de Trabajo para listado'!$AB$155:$BA$1048576,MATCH($A234,'Hoja de Trabajo para listado'!$AB$155:$AB$1048576,0),MATCH((CUADRO!N$5&amp;$E234),'Hoja de Trabajo para listado'!$AB$151:$BA$151,0)),0)+IFERROR(INDEX('Hoja de Trabajo para listado'!$BC$155:$CB$1048576,MATCH($A234,'Hoja de Trabajo para listado'!$BC$155:$BC$1048576,0),MATCH((CUADRO!N$5&amp;$E234),'Hoja de Trabajo para listado'!$BC$151:$CB$151,0)),0)+IFERROR(INDEX('Hoja de Trabajo para listado'!$DE$153:$DG$274,MATCH($A234,'Hoja de Trabajo para listado'!$DE$153:$DE$1048576,0),MATCH((CUADRO!N$5&amp;$E234),'Hoja de Trabajo para listado'!$DE$151:$DG$151,0)),0)+IFERROR(INDEX('Hoja de Trabajo para listado'!$CD$155:$DC$1048576,MATCH($A234,'Hoja de Trabajo para listado'!$CD$155:$CD$1048576,0),MATCH((CUADRO!N$5&amp;$E234),'Hoja de Trabajo para listado'!$CD$151:$DC$151,0)),0)</f>
        <v>0</v>
      </c>
      <c r="O234" s="243">
        <f ca="1">+IFERROR(INDEX('Hoja de Trabajo para listado'!$A$155:$Z$1048576,MATCH($A234,'Hoja de Trabajo para listado'!$A$155:$A$1048576,0),MATCH((CUADRO!O$5&amp;$E234),'Hoja de Trabajo para listado'!$A$151:$Z$151,0)),0)+IFERROR(INDEX('Hoja de Trabajo para listado'!$AB$155:$BA$1048576,MATCH($A234,'Hoja de Trabajo para listado'!$AB$155:$AB$1048576,0),MATCH((CUADRO!O$5&amp;$E234),'Hoja de Trabajo para listado'!$AB$151:$BA$151,0)),0)+IFERROR(INDEX('Hoja de Trabajo para listado'!$BC$155:$CB$1048576,MATCH($A234,'Hoja de Trabajo para listado'!$BC$155:$BC$1048576,0),MATCH((CUADRO!O$5&amp;$E234),'Hoja de Trabajo para listado'!$BC$151:$CB$151,0)),0)+IFERROR(INDEX('Hoja de Trabajo para listado'!$DE$153:$DG$274,MATCH($A234,'Hoja de Trabajo para listado'!$DE$153:$DE$1048576,0),MATCH((CUADRO!O$5&amp;$E234),'Hoja de Trabajo para listado'!$DE$151:$DG$151,0)),0)+IFERROR(INDEX('Hoja de Trabajo para listado'!$CD$155:$DC$1048576,MATCH($A234,'Hoja de Trabajo para listado'!$CD$155:$CD$1048576,0),MATCH((CUADRO!O$5&amp;$E234),'Hoja de Trabajo para listado'!$CD$151:$DC$151,0)),0)</f>
        <v>0</v>
      </c>
      <c r="P234" s="243">
        <f ca="1">+IFERROR(INDEX('Hoja de Trabajo para listado'!$A$155:$Z$1048576,MATCH($A234,'Hoja de Trabajo para listado'!$A$155:$A$1048576,0),MATCH((CUADRO!P$5&amp;$E234),'Hoja de Trabajo para listado'!$A$151:$Z$151,0)),0)+IFERROR(INDEX('Hoja de Trabajo para listado'!$AB$155:$BA$1048576,MATCH($A234,'Hoja de Trabajo para listado'!$AB$155:$AB$1048576,0),MATCH((CUADRO!P$5&amp;$E234),'Hoja de Trabajo para listado'!$AB$151:$BA$151,0)),0)+IFERROR(INDEX('Hoja de Trabajo para listado'!$BC$155:$CB$1048576,MATCH($A234,'Hoja de Trabajo para listado'!$BC$155:$BC$1048576,0),MATCH((CUADRO!P$5&amp;$E234),'Hoja de Trabajo para listado'!$BC$151:$CB$151,0)),0)+IFERROR(INDEX('Hoja de Trabajo para listado'!$DE$153:$DG$274,MATCH($A234,'Hoja de Trabajo para listado'!$DE$153:$DE$1048576,0),MATCH((CUADRO!P$5&amp;$E234),'Hoja de Trabajo para listado'!$DE$151:$DG$151,0)),0)+IFERROR(INDEX('Hoja de Trabajo para listado'!$CD$155:$DC$1048576,MATCH($A234,'Hoja de Trabajo para listado'!$CD$155:$CD$1048576,0),MATCH((CUADRO!P$5&amp;$E234),'Hoja de Trabajo para listado'!$CD$151:$DC$151,0)),0)</f>
        <v>0</v>
      </c>
      <c r="Q234" s="243">
        <f ca="1">+IFERROR(INDEX('Hoja de Trabajo para listado'!$A$155:$Z$1048576,MATCH($A234,'Hoja de Trabajo para listado'!$A$155:$A$1048576,0),MATCH((CUADRO!Q$5&amp;$E234),'Hoja de Trabajo para listado'!$A$151:$Z$151,0)),0)+IFERROR(INDEX('Hoja de Trabajo para listado'!$AB$155:$BA$1048576,MATCH($A234,'Hoja de Trabajo para listado'!$AB$155:$AB$1048576,0),MATCH((CUADRO!Q$5&amp;$E234),'Hoja de Trabajo para listado'!$AB$151:$BA$151,0)),0)+IFERROR(INDEX('Hoja de Trabajo para listado'!$BC$155:$CB$1048576,MATCH($A234,'Hoja de Trabajo para listado'!$BC$155:$BC$1048576,0),MATCH((CUADRO!Q$5&amp;$E234),'Hoja de Trabajo para listado'!$BC$151:$CB$151,0)),0)+IFERROR(INDEX('Hoja de Trabajo para listado'!$DE$153:$DG$274,MATCH($A234,'Hoja de Trabajo para listado'!$DE$153:$DE$1048576,0),MATCH((CUADRO!Q$5&amp;$E234),'Hoja de Trabajo para listado'!$DE$151:$DG$151,0)),0)+IFERROR(INDEX('Hoja de Trabajo para listado'!$CD$155:$DC$1048576,MATCH($A234,'Hoja de Trabajo para listado'!$CD$155:$CD$1048576,0),MATCH((CUADRO!Q$5&amp;$E234),'Hoja de Trabajo para listado'!$CD$151:$DC$151,0)),0)</f>
        <v>0</v>
      </c>
      <c r="R234" s="243">
        <f t="shared" ca="1" si="9"/>
        <v>0</v>
      </c>
      <c r="S234" s="243"/>
      <c r="T234" s="243">
        <f ca="1">+T235</f>
        <v>17785831.45000001</v>
      </c>
      <c r="U234" s="242">
        <f t="shared" si="10"/>
        <v>1</v>
      </c>
      <c r="V234" s="333" t="str">
        <f>+VLOOKUP(A234,bd_lista!$A$3:$E$590,5,FALSE)</f>
        <v>Instituciones Descentralizadas</v>
      </c>
      <c r="W234" s="383" t="str">
        <f>+V234</f>
        <v>Instituciones Descentralizadas</v>
      </c>
      <c r="X234" s="242">
        <f>+VLOOKUP(A234,[3]Sheet1!$A$13:$D$744,4,FALSE)</f>
        <v>86</v>
      </c>
      <c r="Y234" s="242" t="str">
        <f>+VLOOKUP(X234,bd_lista!$A$3:$C$590,3,FALSE)</f>
        <v>Ministerio de Medio Ambiente y Agua</v>
      </c>
      <c r="Z234" s="294">
        <f>+X234</f>
        <v>86</v>
      </c>
      <c r="AA234" s="319" t="str">
        <f>+Y234</f>
        <v>Ministerio de Medio Ambiente y Agua</v>
      </c>
    </row>
    <row r="235" spans="1:27" ht="15" customHeight="1">
      <c r="A235" s="32">
        <v>312</v>
      </c>
      <c r="B235" s="389"/>
      <c r="C235" s="333" t="str">
        <f>+VLOOKUP(A235,bd_lista!$A$3:$C$590,3,FALSE)</f>
        <v>Autoridad de Fiscalizac. y Control Soc de Bosques y Tierras</v>
      </c>
      <c r="D235" s="386"/>
      <c r="E235" s="333" t="s">
        <v>1305</v>
      </c>
      <c r="F235" s="245">
        <f ca="1">+IFERROR(INDEX('Hoja de Trabajo para listado'!$A$155:$Z$1048576,MATCH($A235,'Hoja de Trabajo para listado'!$A$155:$A$1048576,0),MATCH((CUADRO!F$5&amp;$E235),'Hoja de Trabajo para listado'!$A$151:$Z$151,0)),0)+IFERROR(INDEX('Hoja de Trabajo para listado'!$AB$155:$BA$1048576,MATCH($A235,'Hoja de Trabajo para listado'!$AB$155:$AB$1048576,0),MATCH((CUADRO!F$5&amp;$E235),'Hoja de Trabajo para listado'!$AB$151:$BA$151,0)),0)+IFERROR(INDEX('Hoja de Trabajo para listado'!$BC$155:$CB$1048576,MATCH($A235,'Hoja de Trabajo para listado'!$BC$155:$BC$1048576,0),MATCH((CUADRO!F$5&amp;$E235),'Hoja de Trabajo para listado'!$BC$151:$CB$151,0)),0)+IFERROR(INDEX('Hoja de Trabajo para listado'!$DE$153:$DG$274,MATCH($A235,'Hoja de Trabajo para listado'!$DE$153:$DE$1048576,0),MATCH((CUADRO!F$5&amp;$E235),'Hoja de Trabajo para listado'!$DE$151:$DG$151,0)),0)+IFERROR(INDEX('Hoja de Trabajo para listado'!$CD$155:$DC$1048576,MATCH($A235,'Hoja de Trabajo para listado'!$CD$155:$CD$1048576,0),MATCH((CUADRO!F$5&amp;$E235),'Hoja de Trabajo para listado'!$CD$151:$DC$151,0)),0)</f>
        <v>928</v>
      </c>
      <c r="G235" s="245">
        <f ca="1">+IFERROR(INDEX('Hoja de Trabajo para listado'!$A$155:$Z$1048576,MATCH($A235,'Hoja de Trabajo para listado'!$A$155:$A$1048576,0),MATCH((CUADRO!G$5&amp;$E235),'Hoja de Trabajo para listado'!$A$151:$Z$151,0)),0)+IFERROR(INDEX('Hoja de Trabajo para listado'!$AB$155:$BA$1048576,MATCH($A235,'Hoja de Trabajo para listado'!$AB$155:$AB$1048576,0),MATCH((CUADRO!G$5&amp;$E235),'Hoja de Trabajo para listado'!$AB$151:$BA$151,0)),0)+IFERROR(INDEX('Hoja de Trabajo para listado'!$BC$155:$CB$1048576,MATCH($A235,'Hoja de Trabajo para listado'!$BC$155:$BC$1048576,0),MATCH((CUADRO!G$5&amp;$E235),'Hoja de Trabajo para listado'!$BC$151:$CB$151,0)),0)+IFERROR(INDEX('Hoja de Trabajo para listado'!$DE$153:$DG$274,MATCH($A235,'Hoja de Trabajo para listado'!$DE$153:$DE$1048576,0),MATCH((CUADRO!G$5&amp;$E235),'Hoja de Trabajo para listado'!$DE$151:$DG$151,0)),0)+IFERROR(INDEX('Hoja de Trabajo para listado'!$CD$155:$DC$1048576,MATCH($A235,'Hoja de Trabajo para listado'!$CD$155:$CD$1048576,0),MATCH((CUADRO!G$5&amp;$E235),'Hoja de Trabajo para listado'!$CD$151:$DC$151,0)),0)</f>
        <v>17784903.45000001</v>
      </c>
      <c r="H235" s="245">
        <f ca="1">+IFERROR(INDEX('Hoja de Trabajo para listado'!$A$155:$Z$1048576,MATCH($A235,'Hoja de Trabajo para listado'!$A$155:$A$1048576,0),MATCH((CUADRO!H$5&amp;$E235),'Hoja de Trabajo para listado'!$A$151:$Z$151,0)),0)+IFERROR(INDEX('Hoja de Trabajo para listado'!$AB$155:$BA$1048576,MATCH($A235,'Hoja de Trabajo para listado'!$AB$155:$AB$1048576,0),MATCH((CUADRO!H$5&amp;$E235),'Hoja de Trabajo para listado'!$AB$151:$BA$151,0)),0)+IFERROR(INDEX('Hoja de Trabajo para listado'!$BC$155:$CB$1048576,MATCH($A235,'Hoja de Trabajo para listado'!$BC$155:$BC$1048576,0),MATCH((CUADRO!H$5&amp;$E235),'Hoja de Trabajo para listado'!$BC$151:$CB$151,0)),0)+IFERROR(INDEX('Hoja de Trabajo para listado'!$DE$153:$DG$274,MATCH($A235,'Hoja de Trabajo para listado'!$DE$153:$DE$1048576,0),MATCH((CUADRO!H$5&amp;$E235),'Hoja de Trabajo para listado'!$DE$151:$DG$151,0)),0)+IFERROR(INDEX('Hoja de Trabajo para listado'!$CD$155:$DC$1048576,MATCH($A235,'Hoja de Trabajo para listado'!$CD$155:$CD$1048576,0),MATCH((CUADRO!H$5&amp;$E235),'Hoja de Trabajo para listado'!$CD$151:$DC$151,0)),0)</f>
        <v>0</v>
      </c>
      <c r="I235" s="245">
        <f ca="1">+IFERROR(INDEX('Hoja de Trabajo para listado'!$A$155:$Z$1048576,MATCH($A235,'Hoja de Trabajo para listado'!$A$155:$A$1048576,0),MATCH((CUADRO!I$5&amp;$E235),'Hoja de Trabajo para listado'!$A$151:$Z$151,0)),0)+IFERROR(INDEX('Hoja de Trabajo para listado'!$AB$155:$BA$1048576,MATCH($A235,'Hoja de Trabajo para listado'!$AB$155:$AB$1048576,0),MATCH((CUADRO!I$5&amp;$E235),'Hoja de Trabajo para listado'!$AB$151:$BA$151,0)),0)+IFERROR(INDEX('Hoja de Trabajo para listado'!$BC$155:$CB$1048576,MATCH($A235,'Hoja de Trabajo para listado'!$BC$155:$BC$1048576,0),MATCH((CUADRO!I$5&amp;$E235),'Hoja de Trabajo para listado'!$BC$151:$CB$151,0)),0)+IFERROR(INDEX('Hoja de Trabajo para listado'!$DE$153:$DG$274,MATCH($A235,'Hoja de Trabajo para listado'!$DE$153:$DE$1048576,0),MATCH((CUADRO!I$5&amp;$E235),'Hoja de Trabajo para listado'!$DE$151:$DG$151,0)),0)+IFERROR(INDEX('Hoja de Trabajo para listado'!$CD$155:$DC$1048576,MATCH($A235,'Hoja de Trabajo para listado'!$CD$155:$CD$1048576,0),MATCH((CUADRO!I$5&amp;$E235),'Hoja de Trabajo para listado'!$CD$151:$DC$151,0)),0)</f>
        <v>0</v>
      </c>
      <c r="J235" s="245">
        <f ca="1">+IFERROR(INDEX('Hoja de Trabajo para listado'!$A$155:$Z$1048576,MATCH($A235,'Hoja de Trabajo para listado'!$A$155:$A$1048576,0),MATCH((CUADRO!J$5&amp;$E235),'Hoja de Trabajo para listado'!$A$151:$Z$151,0)),0)+IFERROR(INDEX('Hoja de Trabajo para listado'!$AB$155:$BA$1048576,MATCH($A235,'Hoja de Trabajo para listado'!$AB$155:$AB$1048576,0),MATCH((CUADRO!J$5&amp;$E235),'Hoja de Trabajo para listado'!$AB$151:$BA$151,0)),0)+IFERROR(INDEX('Hoja de Trabajo para listado'!$BC$155:$CB$1048576,MATCH($A235,'Hoja de Trabajo para listado'!$BC$155:$BC$1048576,0),MATCH((CUADRO!J$5&amp;$E235),'Hoja de Trabajo para listado'!$BC$151:$CB$151,0)),0)+IFERROR(INDEX('Hoja de Trabajo para listado'!$DE$153:$DG$274,MATCH($A235,'Hoja de Trabajo para listado'!$DE$153:$DE$1048576,0),MATCH((CUADRO!J$5&amp;$E235),'Hoja de Trabajo para listado'!$DE$151:$DG$151,0)),0)+IFERROR(INDEX('Hoja de Trabajo para listado'!$CD$155:$DC$1048576,MATCH($A235,'Hoja de Trabajo para listado'!$CD$155:$CD$1048576,0),MATCH((CUADRO!J$5&amp;$E235),'Hoja de Trabajo para listado'!$CD$151:$DC$151,0)),0)</f>
        <v>0</v>
      </c>
      <c r="K235" s="245">
        <f ca="1">+IFERROR(INDEX('Hoja de Trabajo para listado'!$A$155:$Z$1048576,MATCH($A235,'Hoja de Trabajo para listado'!$A$155:$A$1048576,0),MATCH((CUADRO!K$5&amp;$E235),'Hoja de Trabajo para listado'!$A$151:$Z$151,0)),0)+IFERROR(INDEX('Hoja de Trabajo para listado'!$AB$155:$BA$1048576,MATCH($A235,'Hoja de Trabajo para listado'!$AB$155:$AB$1048576,0),MATCH((CUADRO!K$5&amp;$E235),'Hoja de Trabajo para listado'!$AB$151:$BA$151,0)),0)+IFERROR(INDEX('Hoja de Trabajo para listado'!$BC$155:$CB$1048576,MATCH($A235,'Hoja de Trabajo para listado'!$BC$155:$BC$1048576,0),MATCH((CUADRO!K$5&amp;$E235),'Hoja de Trabajo para listado'!$BC$151:$CB$151,0)),0)+IFERROR(INDEX('Hoja de Trabajo para listado'!$DE$153:$DG$274,MATCH($A235,'Hoja de Trabajo para listado'!$DE$153:$DE$1048576,0),MATCH((CUADRO!K$5&amp;$E235),'Hoja de Trabajo para listado'!$DE$151:$DG$151,0)),0)+IFERROR(INDEX('Hoja de Trabajo para listado'!$CD$155:$DC$1048576,MATCH($A235,'Hoja de Trabajo para listado'!$CD$155:$CD$1048576,0),MATCH((CUADRO!K$5&amp;$E235),'Hoja de Trabajo para listado'!$CD$151:$DC$151,0)),0)</f>
        <v>0</v>
      </c>
      <c r="L235" s="245">
        <f ca="1">+IFERROR(INDEX('Hoja de Trabajo para listado'!$A$155:$Z$1048576,MATCH($A235,'Hoja de Trabajo para listado'!$A$155:$A$1048576,0),MATCH((CUADRO!L$5&amp;$E235),'Hoja de Trabajo para listado'!$A$151:$Z$151,0)),0)+IFERROR(INDEX('Hoja de Trabajo para listado'!$AB$155:$BA$1048576,MATCH($A235,'Hoja de Trabajo para listado'!$AB$155:$AB$1048576,0),MATCH((CUADRO!L$5&amp;$E235),'Hoja de Trabajo para listado'!$AB$151:$BA$151,0)),0)+IFERROR(INDEX('Hoja de Trabajo para listado'!$BC$155:$CB$1048576,MATCH($A235,'Hoja de Trabajo para listado'!$BC$155:$BC$1048576,0),MATCH((CUADRO!L$5&amp;$E235),'Hoja de Trabajo para listado'!$BC$151:$CB$151,0)),0)+IFERROR(INDEX('Hoja de Trabajo para listado'!$DE$153:$DG$274,MATCH($A235,'Hoja de Trabajo para listado'!$DE$153:$DE$1048576,0),MATCH((CUADRO!L$5&amp;$E235),'Hoja de Trabajo para listado'!$DE$151:$DG$151,0)),0)+IFERROR(INDEX('Hoja de Trabajo para listado'!$CD$155:$DC$1048576,MATCH($A235,'Hoja de Trabajo para listado'!$CD$155:$CD$1048576,0),MATCH((CUADRO!L$5&amp;$E235),'Hoja de Trabajo para listado'!$CD$151:$DC$151,0)),0)</f>
        <v>0</v>
      </c>
      <c r="M235" s="245">
        <f ca="1">+IFERROR(INDEX('Hoja de Trabajo para listado'!$A$155:$Z$1048576,MATCH($A235,'Hoja de Trabajo para listado'!$A$155:$A$1048576,0),MATCH((CUADRO!M$5&amp;$E235),'Hoja de Trabajo para listado'!$A$151:$Z$151,0)),0)+IFERROR(INDEX('Hoja de Trabajo para listado'!$AB$155:$BA$1048576,MATCH($A235,'Hoja de Trabajo para listado'!$AB$155:$AB$1048576,0),MATCH((CUADRO!M$5&amp;$E235),'Hoja de Trabajo para listado'!$AB$151:$BA$151,0)),0)+IFERROR(INDEX('Hoja de Trabajo para listado'!$BC$155:$CB$1048576,MATCH($A235,'Hoja de Trabajo para listado'!$BC$155:$BC$1048576,0),MATCH((CUADRO!M$5&amp;$E235),'Hoja de Trabajo para listado'!$BC$151:$CB$151,0)),0)+IFERROR(INDEX('Hoja de Trabajo para listado'!$DE$153:$DG$274,MATCH($A235,'Hoja de Trabajo para listado'!$DE$153:$DE$1048576,0),MATCH((CUADRO!M$5&amp;$E235),'Hoja de Trabajo para listado'!$DE$151:$DG$151,0)),0)+IFERROR(INDEX('Hoja de Trabajo para listado'!$CD$155:$DC$1048576,MATCH($A235,'Hoja de Trabajo para listado'!$CD$155:$CD$1048576,0),MATCH((CUADRO!M$5&amp;$E235),'Hoja de Trabajo para listado'!$CD$151:$DC$151,0)),0)</f>
        <v>0</v>
      </c>
      <c r="N235" s="245">
        <f ca="1">+IFERROR(INDEX('Hoja de Trabajo para listado'!$A$155:$Z$1048576,MATCH($A235,'Hoja de Trabajo para listado'!$A$155:$A$1048576,0),MATCH((CUADRO!N$5&amp;$E235),'Hoja de Trabajo para listado'!$A$151:$Z$151,0)),0)+IFERROR(INDEX('Hoja de Trabajo para listado'!$AB$155:$BA$1048576,MATCH($A235,'Hoja de Trabajo para listado'!$AB$155:$AB$1048576,0),MATCH((CUADRO!N$5&amp;$E235),'Hoja de Trabajo para listado'!$AB$151:$BA$151,0)),0)+IFERROR(INDEX('Hoja de Trabajo para listado'!$BC$155:$CB$1048576,MATCH($A235,'Hoja de Trabajo para listado'!$BC$155:$BC$1048576,0),MATCH((CUADRO!N$5&amp;$E235),'Hoja de Trabajo para listado'!$BC$151:$CB$151,0)),0)+IFERROR(INDEX('Hoja de Trabajo para listado'!$DE$153:$DG$274,MATCH($A235,'Hoja de Trabajo para listado'!$DE$153:$DE$1048576,0),MATCH((CUADRO!N$5&amp;$E235),'Hoja de Trabajo para listado'!$DE$151:$DG$151,0)),0)+IFERROR(INDEX('Hoja de Trabajo para listado'!$CD$155:$DC$1048576,MATCH($A235,'Hoja de Trabajo para listado'!$CD$155:$CD$1048576,0),MATCH((CUADRO!N$5&amp;$E235),'Hoja de Trabajo para listado'!$CD$151:$DC$151,0)),0)</f>
        <v>0</v>
      </c>
      <c r="O235" s="245">
        <f ca="1">+IFERROR(INDEX('Hoja de Trabajo para listado'!$A$155:$Z$1048576,MATCH($A235,'Hoja de Trabajo para listado'!$A$155:$A$1048576,0),MATCH((CUADRO!O$5&amp;$E235),'Hoja de Trabajo para listado'!$A$151:$Z$151,0)),0)+IFERROR(INDEX('Hoja de Trabajo para listado'!$AB$155:$BA$1048576,MATCH($A235,'Hoja de Trabajo para listado'!$AB$155:$AB$1048576,0),MATCH((CUADRO!O$5&amp;$E235),'Hoja de Trabajo para listado'!$AB$151:$BA$151,0)),0)+IFERROR(INDEX('Hoja de Trabajo para listado'!$BC$155:$CB$1048576,MATCH($A235,'Hoja de Trabajo para listado'!$BC$155:$BC$1048576,0),MATCH((CUADRO!O$5&amp;$E235),'Hoja de Trabajo para listado'!$BC$151:$CB$151,0)),0)+IFERROR(INDEX('Hoja de Trabajo para listado'!$DE$153:$DG$274,MATCH($A235,'Hoja de Trabajo para listado'!$DE$153:$DE$1048576,0),MATCH((CUADRO!O$5&amp;$E235),'Hoja de Trabajo para listado'!$DE$151:$DG$151,0)),0)+IFERROR(INDEX('Hoja de Trabajo para listado'!$CD$155:$DC$1048576,MATCH($A235,'Hoja de Trabajo para listado'!$CD$155:$CD$1048576,0),MATCH((CUADRO!O$5&amp;$E235),'Hoja de Trabajo para listado'!$CD$151:$DC$151,0)),0)</f>
        <v>0</v>
      </c>
      <c r="P235" s="245">
        <f ca="1">+IFERROR(INDEX('Hoja de Trabajo para listado'!$A$155:$Z$1048576,MATCH($A235,'Hoja de Trabajo para listado'!$A$155:$A$1048576,0),MATCH((CUADRO!P$5&amp;$E235),'Hoja de Trabajo para listado'!$A$151:$Z$151,0)),0)+IFERROR(INDEX('Hoja de Trabajo para listado'!$AB$155:$BA$1048576,MATCH($A235,'Hoja de Trabajo para listado'!$AB$155:$AB$1048576,0),MATCH((CUADRO!P$5&amp;$E235),'Hoja de Trabajo para listado'!$AB$151:$BA$151,0)),0)+IFERROR(INDEX('Hoja de Trabajo para listado'!$BC$155:$CB$1048576,MATCH($A235,'Hoja de Trabajo para listado'!$BC$155:$BC$1048576,0),MATCH((CUADRO!P$5&amp;$E235),'Hoja de Trabajo para listado'!$BC$151:$CB$151,0)),0)+IFERROR(INDEX('Hoja de Trabajo para listado'!$DE$153:$DG$274,MATCH($A235,'Hoja de Trabajo para listado'!$DE$153:$DE$1048576,0),MATCH((CUADRO!P$5&amp;$E235),'Hoja de Trabajo para listado'!$DE$151:$DG$151,0)),0)+IFERROR(INDEX('Hoja de Trabajo para listado'!$CD$155:$DC$1048576,MATCH($A235,'Hoja de Trabajo para listado'!$CD$155:$CD$1048576,0),MATCH((CUADRO!P$5&amp;$E235),'Hoja de Trabajo para listado'!$CD$151:$DC$151,0)),0)</f>
        <v>0</v>
      </c>
      <c r="Q235" s="245">
        <f ca="1">+IFERROR(INDEX('Hoja de Trabajo para listado'!$A$155:$Z$1048576,MATCH($A235,'Hoja de Trabajo para listado'!$A$155:$A$1048576,0),MATCH((CUADRO!Q$5&amp;$E235),'Hoja de Trabajo para listado'!$A$151:$Z$151,0)),0)+IFERROR(INDEX('Hoja de Trabajo para listado'!$AB$155:$BA$1048576,MATCH($A235,'Hoja de Trabajo para listado'!$AB$155:$AB$1048576,0),MATCH((CUADRO!Q$5&amp;$E235),'Hoja de Trabajo para listado'!$AB$151:$BA$151,0)),0)+IFERROR(INDEX('Hoja de Trabajo para listado'!$BC$155:$CB$1048576,MATCH($A235,'Hoja de Trabajo para listado'!$BC$155:$BC$1048576,0),MATCH((CUADRO!Q$5&amp;$E235),'Hoja de Trabajo para listado'!$BC$151:$CB$151,0)),0)+IFERROR(INDEX('Hoja de Trabajo para listado'!$DE$153:$DG$274,MATCH($A235,'Hoja de Trabajo para listado'!$DE$153:$DE$1048576,0),MATCH((CUADRO!Q$5&amp;$E235),'Hoja de Trabajo para listado'!$DE$151:$DG$151,0)),0)+IFERROR(INDEX('Hoja de Trabajo para listado'!$CD$155:$DC$1048576,MATCH($A235,'Hoja de Trabajo para listado'!$CD$155:$CD$1048576,0),MATCH((CUADRO!Q$5&amp;$E235),'Hoja de Trabajo para listado'!$CD$151:$DC$151,0)),0)</f>
        <v>0</v>
      </c>
      <c r="R235" s="245">
        <f t="shared" ca="1" si="9"/>
        <v>17785831.45000001</v>
      </c>
      <c r="S235" s="245">
        <f ca="1">+R234+R235</f>
        <v>17785831.45000001</v>
      </c>
      <c r="T235" s="245">
        <f ca="1">+S235</f>
        <v>17785831.45000001</v>
      </c>
      <c r="U235" s="244">
        <f t="shared" si="10"/>
        <v>2</v>
      </c>
      <c r="V235" s="333" t="str">
        <f>+VLOOKUP(A235,bd_lista!$A$3:$E$590,5,FALSE)</f>
        <v>Instituciones Descentralizadas</v>
      </c>
      <c r="W235" s="384"/>
      <c r="X235" s="242">
        <f>+VLOOKUP(A235,[3]Sheet1!$A$13:$D$744,4,FALSE)</f>
        <v>86</v>
      </c>
      <c r="Y235" s="242" t="str">
        <f>+VLOOKUP(X235,bd_lista!$A$3:$C$590,3,FALSE)</f>
        <v>Ministerio de Medio Ambiente y Agua</v>
      </c>
      <c r="Z235" s="292"/>
      <c r="AA235" s="321"/>
    </row>
    <row r="236" spans="1:27" ht="15" hidden="1" customHeight="1">
      <c r="A236" s="251">
        <v>313</v>
      </c>
      <c r="B236" s="388">
        <f>+A236</f>
        <v>313</v>
      </c>
      <c r="C236" s="247" t="str">
        <f>+VLOOKUP(A236,bd_lista!$A$3:$C$590,3,FALSE)</f>
        <v>Autoridad de Fiscalización y Control de Pensiones y Seguros - APS</v>
      </c>
      <c r="D236" s="385" t="str">
        <f>+C236</f>
        <v>Autoridad de Fiscalización y Control de Pensiones y Seguros - APS</v>
      </c>
      <c r="E236" s="247" t="s">
        <v>1304</v>
      </c>
      <c r="F236" s="243">
        <f ca="1">+IFERROR(INDEX('Hoja de Trabajo para listado'!$A$155:$Z$1048576,MATCH($A236,'Hoja de Trabajo para listado'!$A$155:$A$1048576,0),MATCH((CUADRO!F$5&amp;$E236),'Hoja de Trabajo para listado'!$A$151:$Z$151,0)),0)+IFERROR(INDEX('Hoja de Trabajo para listado'!$AB$155:$BA$1048576,MATCH($A236,'Hoja de Trabajo para listado'!$AB$155:$AB$1048576,0),MATCH((CUADRO!F$5&amp;$E236),'Hoja de Trabajo para listado'!$AB$151:$BA$151,0)),0)+IFERROR(INDEX('Hoja de Trabajo para listado'!$BC$155:$CB$1048576,MATCH($A236,'Hoja de Trabajo para listado'!$BC$155:$BC$1048576,0),MATCH((CUADRO!F$5&amp;$E236),'Hoja de Trabajo para listado'!$BC$151:$CB$151,0)),0)+IFERROR(INDEX('Hoja de Trabajo para listado'!$DE$153:$DG$274,MATCH($A236,'Hoja de Trabajo para listado'!$DE$153:$DE$1048576,0),MATCH((CUADRO!F$5&amp;$E236),'Hoja de Trabajo para listado'!$DE$151:$DG$151,0)),0)+IFERROR(INDEX('Hoja de Trabajo para listado'!$CD$155:$DC$1048576,MATCH($A236,'Hoja de Trabajo para listado'!$CD$155:$CD$1048576,0),MATCH((CUADRO!F$5&amp;$E236),'Hoja de Trabajo para listado'!$CD$151:$DC$151,0)),0)</f>
        <v>0</v>
      </c>
      <c r="G236" s="243">
        <f ca="1">+IFERROR(INDEX('Hoja de Trabajo para listado'!$A$155:$Z$1048576,MATCH($A236,'Hoja de Trabajo para listado'!$A$155:$A$1048576,0),MATCH((CUADRO!G$5&amp;$E236),'Hoja de Trabajo para listado'!$A$151:$Z$151,0)),0)+IFERROR(INDEX('Hoja de Trabajo para listado'!$AB$155:$BA$1048576,MATCH($A236,'Hoja de Trabajo para listado'!$AB$155:$AB$1048576,0),MATCH((CUADRO!G$5&amp;$E236),'Hoja de Trabajo para listado'!$AB$151:$BA$151,0)),0)+IFERROR(INDEX('Hoja de Trabajo para listado'!$BC$155:$CB$1048576,MATCH($A236,'Hoja de Trabajo para listado'!$BC$155:$BC$1048576,0),MATCH((CUADRO!G$5&amp;$E236),'Hoja de Trabajo para listado'!$BC$151:$CB$151,0)),0)+IFERROR(INDEX('Hoja de Trabajo para listado'!$DE$153:$DG$274,MATCH($A236,'Hoja de Trabajo para listado'!$DE$153:$DE$1048576,0),MATCH((CUADRO!G$5&amp;$E236),'Hoja de Trabajo para listado'!$DE$151:$DG$151,0)),0)+IFERROR(INDEX('Hoja de Trabajo para listado'!$CD$155:$DC$1048576,MATCH($A236,'Hoja de Trabajo para listado'!$CD$155:$CD$1048576,0),MATCH((CUADRO!G$5&amp;$E236),'Hoja de Trabajo para listado'!$CD$151:$DC$151,0)),0)</f>
        <v>0</v>
      </c>
      <c r="H236" s="243">
        <f ca="1">+IFERROR(INDEX('Hoja de Trabajo para listado'!$A$155:$Z$1048576,MATCH($A236,'Hoja de Trabajo para listado'!$A$155:$A$1048576,0),MATCH((CUADRO!H$5&amp;$E236),'Hoja de Trabajo para listado'!$A$151:$Z$151,0)),0)+IFERROR(INDEX('Hoja de Trabajo para listado'!$AB$155:$BA$1048576,MATCH($A236,'Hoja de Trabajo para listado'!$AB$155:$AB$1048576,0),MATCH((CUADRO!H$5&amp;$E236),'Hoja de Trabajo para listado'!$AB$151:$BA$151,0)),0)+IFERROR(INDEX('Hoja de Trabajo para listado'!$BC$155:$CB$1048576,MATCH($A236,'Hoja de Trabajo para listado'!$BC$155:$BC$1048576,0),MATCH((CUADRO!H$5&amp;$E236),'Hoja de Trabajo para listado'!$BC$151:$CB$151,0)),0)+IFERROR(INDEX('Hoja de Trabajo para listado'!$DE$153:$DG$274,MATCH($A236,'Hoja de Trabajo para listado'!$DE$153:$DE$1048576,0),MATCH((CUADRO!H$5&amp;$E236),'Hoja de Trabajo para listado'!$DE$151:$DG$151,0)),0)+IFERROR(INDEX('Hoja de Trabajo para listado'!$CD$155:$DC$1048576,MATCH($A236,'Hoja de Trabajo para listado'!$CD$155:$CD$1048576,0),MATCH((CUADRO!H$5&amp;$E236),'Hoja de Trabajo para listado'!$CD$151:$DC$151,0)),0)</f>
        <v>0</v>
      </c>
      <c r="I236" s="243">
        <f ca="1">+IFERROR(INDEX('Hoja de Trabajo para listado'!$A$155:$Z$1048576,MATCH($A236,'Hoja de Trabajo para listado'!$A$155:$A$1048576,0),MATCH((CUADRO!I$5&amp;$E236),'Hoja de Trabajo para listado'!$A$151:$Z$151,0)),0)+IFERROR(INDEX('Hoja de Trabajo para listado'!$AB$155:$BA$1048576,MATCH($A236,'Hoja de Trabajo para listado'!$AB$155:$AB$1048576,0),MATCH((CUADRO!I$5&amp;$E236),'Hoja de Trabajo para listado'!$AB$151:$BA$151,0)),0)+IFERROR(INDEX('Hoja de Trabajo para listado'!$BC$155:$CB$1048576,MATCH($A236,'Hoja de Trabajo para listado'!$BC$155:$BC$1048576,0),MATCH((CUADRO!I$5&amp;$E236),'Hoja de Trabajo para listado'!$BC$151:$CB$151,0)),0)+IFERROR(INDEX('Hoja de Trabajo para listado'!$DE$153:$DG$274,MATCH($A236,'Hoja de Trabajo para listado'!$DE$153:$DE$1048576,0),MATCH((CUADRO!I$5&amp;$E236),'Hoja de Trabajo para listado'!$DE$151:$DG$151,0)),0)+IFERROR(INDEX('Hoja de Trabajo para listado'!$CD$155:$DC$1048576,MATCH($A236,'Hoja de Trabajo para listado'!$CD$155:$CD$1048576,0),MATCH((CUADRO!I$5&amp;$E236),'Hoja de Trabajo para listado'!$CD$151:$DC$151,0)),0)</f>
        <v>0</v>
      </c>
      <c r="J236" s="243">
        <f ca="1">+IFERROR(INDEX('Hoja de Trabajo para listado'!$A$155:$Z$1048576,MATCH($A236,'Hoja de Trabajo para listado'!$A$155:$A$1048576,0),MATCH((CUADRO!J$5&amp;$E236),'Hoja de Trabajo para listado'!$A$151:$Z$151,0)),0)+IFERROR(INDEX('Hoja de Trabajo para listado'!$AB$155:$BA$1048576,MATCH($A236,'Hoja de Trabajo para listado'!$AB$155:$AB$1048576,0),MATCH((CUADRO!J$5&amp;$E236),'Hoja de Trabajo para listado'!$AB$151:$BA$151,0)),0)+IFERROR(INDEX('Hoja de Trabajo para listado'!$BC$155:$CB$1048576,MATCH($A236,'Hoja de Trabajo para listado'!$BC$155:$BC$1048576,0),MATCH((CUADRO!J$5&amp;$E236),'Hoja de Trabajo para listado'!$BC$151:$CB$151,0)),0)+IFERROR(INDEX('Hoja de Trabajo para listado'!$DE$153:$DG$274,MATCH($A236,'Hoja de Trabajo para listado'!$DE$153:$DE$1048576,0),MATCH((CUADRO!J$5&amp;$E236),'Hoja de Trabajo para listado'!$DE$151:$DG$151,0)),0)+IFERROR(INDEX('Hoja de Trabajo para listado'!$CD$155:$DC$1048576,MATCH($A236,'Hoja de Trabajo para listado'!$CD$155:$CD$1048576,0),MATCH((CUADRO!J$5&amp;$E236),'Hoja de Trabajo para listado'!$CD$151:$DC$151,0)),0)</f>
        <v>0</v>
      </c>
      <c r="K236" s="243">
        <f ca="1">+IFERROR(INDEX('Hoja de Trabajo para listado'!$A$155:$Z$1048576,MATCH($A236,'Hoja de Trabajo para listado'!$A$155:$A$1048576,0),MATCH((CUADRO!K$5&amp;$E236),'Hoja de Trabajo para listado'!$A$151:$Z$151,0)),0)+IFERROR(INDEX('Hoja de Trabajo para listado'!$AB$155:$BA$1048576,MATCH($A236,'Hoja de Trabajo para listado'!$AB$155:$AB$1048576,0),MATCH((CUADRO!K$5&amp;$E236),'Hoja de Trabajo para listado'!$AB$151:$BA$151,0)),0)+IFERROR(INDEX('Hoja de Trabajo para listado'!$BC$155:$CB$1048576,MATCH($A236,'Hoja de Trabajo para listado'!$BC$155:$BC$1048576,0),MATCH((CUADRO!K$5&amp;$E236),'Hoja de Trabajo para listado'!$BC$151:$CB$151,0)),0)+IFERROR(INDEX('Hoja de Trabajo para listado'!$DE$153:$DG$274,MATCH($A236,'Hoja de Trabajo para listado'!$DE$153:$DE$1048576,0),MATCH((CUADRO!K$5&amp;$E236),'Hoja de Trabajo para listado'!$DE$151:$DG$151,0)),0)+IFERROR(INDEX('Hoja de Trabajo para listado'!$CD$155:$DC$1048576,MATCH($A236,'Hoja de Trabajo para listado'!$CD$155:$CD$1048576,0),MATCH((CUADRO!K$5&amp;$E236),'Hoja de Trabajo para listado'!$CD$151:$DC$151,0)),0)</f>
        <v>0</v>
      </c>
      <c r="L236" s="243">
        <f ca="1">+IFERROR(INDEX('Hoja de Trabajo para listado'!$A$155:$Z$1048576,MATCH($A236,'Hoja de Trabajo para listado'!$A$155:$A$1048576,0),MATCH((CUADRO!L$5&amp;$E236),'Hoja de Trabajo para listado'!$A$151:$Z$151,0)),0)+IFERROR(INDEX('Hoja de Trabajo para listado'!$AB$155:$BA$1048576,MATCH($A236,'Hoja de Trabajo para listado'!$AB$155:$AB$1048576,0),MATCH((CUADRO!L$5&amp;$E236),'Hoja de Trabajo para listado'!$AB$151:$BA$151,0)),0)+IFERROR(INDEX('Hoja de Trabajo para listado'!$BC$155:$CB$1048576,MATCH($A236,'Hoja de Trabajo para listado'!$BC$155:$BC$1048576,0),MATCH((CUADRO!L$5&amp;$E236),'Hoja de Trabajo para listado'!$BC$151:$CB$151,0)),0)+IFERROR(INDEX('Hoja de Trabajo para listado'!$DE$153:$DG$274,MATCH($A236,'Hoja de Trabajo para listado'!$DE$153:$DE$1048576,0),MATCH((CUADRO!L$5&amp;$E236),'Hoja de Trabajo para listado'!$DE$151:$DG$151,0)),0)+IFERROR(INDEX('Hoja de Trabajo para listado'!$CD$155:$DC$1048576,MATCH($A236,'Hoja de Trabajo para listado'!$CD$155:$CD$1048576,0),MATCH((CUADRO!L$5&amp;$E236),'Hoja de Trabajo para listado'!$CD$151:$DC$151,0)),0)</f>
        <v>0</v>
      </c>
      <c r="M236" s="243">
        <f ca="1">+IFERROR(INDEX('Hoja de Trabajo para listado'!$A$155:$Z$1048576,MATCH($A236,'Hoja de Trabajo para listado'!$A$155:$A$1048576,0),MATCH((CUADRO!M$5&amp;$E236),'Hoja de Trabajo para listado'!$A$151:$Z$151,0)),0)+IFERROR(INDEX('Hoja de Trabajo para listado'!$AB$155:$BA$1048576,MATCH($A236,'Hoja de Trabajo para listado'!$AB$155:$AB$1048576,0),MATCH((CUADRO!M$5&amp;$E236),'Hoja de Trabajo para listado'!$AB$151:$BA$151,0)),0)+IFERROR(INDEX('Hoja de Trabajo para listado'!$BC$155:$CB$1048576,MATCH($A236,'Hoja de Trabajo para listado'!$BC$155:$BC$1048576,0),MATCH((CUADRO!M$5&amp;$E236),'Hoja de Trabajo para listado'!$BC$151:$CB$151,0)),0)+IFERROR(INDEX('Hoja de Trabajo para listado'!$DE$153:$DG$274,MATCH($A236,'Hoja de Trabajo para listado'!$DE$153:$DE$1048576,0),MATCH((CUADRO!M$5&amp;$E236),'Hoja de Trabajo para listado'!$DE$151:$DG$151,0)),0)+IFERROR(INDEX('Hoja de Trabajo para listado'!$CD$155:$DC$1048576,MATCH($A236,'Hoja de Trabajo para listado'!$CD$155:$CD$1048576,0),MATCH((CUADRO!M$5&amp;$E236),'Hoja de Trabajo para listado'!$CD$151:$DC$151,0)),0)</f>
        <v>0</v>
      </c>
      <c r="N236" s="243">
        <f ca="1">+IFERROR(INDEX('Hoja de Trabajo para listado'!$A$155:$Z$1048576,MATCH($A236,'Hoja de Trabajo para listado'!$A$155:$A$1048576,0),MATCH((CUADRO!N$5&amp;$E236),'Hoja de Trabajo para listado'!$A$151:$Z$151,0)),0)+IFERROR(INDEX('Hoja de Trabajo para listado'!$AB$155:$BA$1048576,MATCH($A236,'Hoja de Trabajo para listado'!$AB$155:$AB$1048576,0),MATCH((CUADRO!N$5&amp;$E236),'Hoja de Trabajo para listado'!$AB$151:$BA$151,0)),0)+IFERROR(INDEX('Hoja de Trabajo para listado'!$BC$155:$CB$1048576,MATCH($A236,'Hoja de Trabajo para listado'!$BC$155:$BC$1048576,0),MATCH((CUADRO!N$5&amp;$E236),'Hoja de Trabajo para listado'!$BC$151:$CB$151,0)),0)+IFERROR(INDEX('Hoja de Trabajo para listado'!$DE$153:$DG$274,MATCH($A236,'Hoja de Trabajo para listado'!$DE$153:$DE$1048576,0),MATCH((CUADRO!N$5&amp;$E236),'Hoja de Trabajo para listado'!$DE$151:$DG$151,0)),0)+IFERROR(INDEX('Hoja de Trabajo para listado'!$CD$155:$DC$1048576,MATCH($A236,'Hoja de Trabajo para listado'!$CD$155:$CD$1048576,0),MATCH((CUADRO!N$5&amp;$E236),'Hoja de Trabajo para listado'!$CD$151:$DC$151,0)),0)</f>
        <v>0</v>
      </c>
      <c r="O236" s="243">
        <f ca="1">+IFERROR(INDEX('Hoja de Trabajo para listado'!$A$155:$Z$1048576,MATCH($A236,'Hoja de Trabajo para listado'!$A$155:$A$1048576,0),MATCH((CUADRO!O$5&amp;$E236),'Hoja de Trabajo para listado'!$A$151:$Z$151,0)),0)+IFERROR(INDEX('Hoja de Trabajo para listado'!$AB$155:$BA$1048576,MATCH($A236,'Hoja de Trabajo para listado'!$AB$155:$AB$1048576,0),MATCH((CUADRO!O$5&amp;$E236),'Hoja de Trabajo para listado'!$AB$151:$BA$151,0)),0)+IFERROR(INDEX('Hoja de Trabajo para listado'!$BC$155:$CB$1048576,MATCH($A236,'Hoja de Trabajo para listado'!$BC$155:$BC$1048576,0),MATCH((CUADRO!O$5&amp;$E236),'Hoja de Trabajo para listado'!$BC$151:$CB$151,0)),0)+IFERROR(INDEX('Hoja de Trabajo para listado'!$DE$153:$DG$274,MATCH($A236,'Hoja de Trabajo para listado'!$DE$153:$DE$1048576,0),MATCH((CUADRO!O$5&amp;$E236),'Hoja de Trabajo para listado'!$DE$151:$DG$151,0)),0)+IFERROR(INDEX('Hoja de Trabajo para listado'!$CD$155:$DC$1048576,MATCH($A236,'Hoja de Trabajo para listado'!$CD$155:$CD$1048576,0),MATCH((CUADRO!O$5&amp;$E236),'Hoja de Trabajo para listado'!$CD$151:$DC$151,0)),0)</f>
        <v>0</v>
      </c>
      <c r="P236" s="243">
        <f ca="1">+IFERROR(INDEX('Hoja de Trabajo para listado'!$A$155:$Z$1048576,MATCH($A236,'Hoja de Trabajo para listado'!$A$155:$A$1048576,0),MATCH((CUADRO!P$5&amp;$E236),'Hoja de Trabajo para listado'!$A$151:$Z$151,0)),0)+IFERROR(INDEX('Hoja de Trabajo para listado'!$AB$155:$BA$1048576,MATCH($A236,'Hoja de Trabajo para listado'!$AB$155:$AB$1048576,0),MATCH((CUADRO!P$5&amp;$E236),'Hoja de Trabajo para listado'!$AB$151:$BA$151,0)),0)+IFERROR(INDEX('Hoja de Trabajo para listado'!$BC$155:$CB$1048576,MATCH($A236,'Hoja de Trabajo para listado'!$BC$155:$BC$1048576,0),MATCH((CUADRO!P$5&amp;$E236),'Hoja de Trabajo para listado'!$BC$151:$CB$151,0)),0)+IFERROR(INDEX('Hoja de Trabajo para listado'!$DE$153:$DG$274,MATCH($A236,'Hoja de Trabajo para listado'!$DE$153:$DE$1048576,0),MATCH((CUADRO!P$5&amp;$E236),'Hoja de Trabajo para listado'!$DE$151:$DG$151,0)),0)+IFERROR(INDEX('Hoja de Trabajo para listado'!$CD$155:$DC$1048576,MATCH($A236,'Hoja de Trabajo para listado'!$CD$155:$CD$1048576,0),MATCH((CUADRO!P$5&amp;$E236),'Hoja de Trabajo para listado'!$CD$151:$DC$151,0)),0)</f>
        <v>0</v>
      </c>
      <c r="Q236" s="243">
        <f ca="1">+IFERROR(INDEX('Hoja de Trabajo para listado'!$A$155:$Z$1048576,MATCH($A236,'Hoja de Trabajo para listado'!$A$155:$A$1048576,0),MATCH((CUADRO!Q$5&amp;$E236),'Hoja de Trabajo para listado'!$A$151:$Z$151,0)),0)+IFERROR(INDEX('Hoja de Trabajo para listado'!$AB$155:$BA$1048576,MATCH($A236,'Hoja de Trabajo para listado'!$AB$155:$AB$1048576,0),MATCH((CUADRO!Q$5&amp;$E236),'Hoja de Trabajo para listado'!$AB$151:$BA$151,0)),0)+IFERROR(INDEX('Hoja de Trabajo para listado'!$BC$155:$CB$1048576,MATCH($A236,'Hoja de Trabajo para listado'!$BC$155:$BC$1048576,0),MATCH((CUADRO!Q$5&amp;$E236),'Hoja de Trabajo para listado'!$BC$151:$CB$151,0)),0)+IFERROR(INDEX('Hoja de Trabajo para listado'!$DE$153:$DG$274,MATCH($A236,'Hoja de Trabajo para listado'!$DE$153:$DE$1048576,0),MATCH((CUADRO!Q$5&amp;$E236),'Hoja de Trabajo para listado'!$DE$151:$DG$151,0)),0)+IFERROR(INDEX('Hoja de Trabajo para listado'!$CD$155:$DC$1048576,MATCH($A236,'Hoja de Trabajo para listado'!$CD$155:$CD$1048576,0),MATCH((CUADRO!Q$5&amp;$E236),'Hoja de Trabajo para listado'!$CD$151:$DC$151,0)),0)</f>
        <v>0</v>
      </c>
      <c r="R236" s="243">
        <f t="shared" ca="1" si="9"/>
        <v>0</v>
      </c>
      <c r="S236" s="243"/>
      <c r="T236" s="243">
        <f ca="1">+T237</f>
        <v>0</v>
      </c>
      <c r="U236" s="242">
        <f t="shared" si="10"/>
        <v>1</v>
      </c>
      <c r="V236" s="333" t="str">
        <f>+VLOOKUP(A236,bd_lista!$A$3:$E$590,5,FALSE)</f>
        <v>Instituciones Descentralizadas</v>
      </c>
      <c r="W236" s="383" t="str">
        <f>+V236</f>
        <v>Instituciones Descentralizadas</v>
      </c>
      <c r="X236" s="242">
        <f>+VLOOKUP(A236,[3]Sheet1!$A$13:$D$744,4,FALSE)</f>
        <v>35</v>
      </c>
      <c r="Y236" s="242" t="str">
        <f>+VLOOKUP(X236,bd_lista!$A$3:$C$590,3,FALSE)</f>
        <v>Ministerio de Economía y Finanzas Públicas</v>
      </c>
      <c r="Z236" s="294">
        <f>+X236</f>
        <v>35</v>
      </c>
      <c r="AA236" s="295" t="str">
        <f>+Y236</f>
        <v>Ministerio de Economía y Finanzas Públicas</v>
      </c>
    </row>
    <row r="237" spans="1:27" ht="15" hidden="1" customHeight="1">
      <c r="A237" s="32">
        <v>313</v>
      </c>
      <c r="B237" s="389"/>
      <c r="C237" s="333" t="str">
        <f>+VLOOKUP(A237,bd_lista!$A$3:$C$590,3,FALSE)</f>
        <v>Autoridad de Fiscalización y Control de Pensiones y Seguros - APS</v>
      </c>
      <c r="D237" s="386"/>
      <c r="E237" s="333" t="s">
        <v>1305</v>
      </c>
      <c r="F237" s="245">
        <f ca="1">+IFERROR(INDEX('Hoja de Trabajo para listado'!$A$155:$Z$1048576,MATCH($A237,'Hoja de Trabajo para listado'!$A$155:$A$1048576,0),MATCH((CUADRO!F$5&amp;$E237),'Hoja de Trabajo para listado'!$A$151:$Z$151,0)),0)+IFERROR(INDEX('Hoja de Trabajo para listado'!$AB$155:$BA$1048576,MATCH($A237,'Hoja de Trabajo para listado'!$AB$155:$AB$1048576,0),MATCH((CUADRO!F$5&amp;$E237),'Hoja de Trabajo para listado'!$AB$151:$BA$151,0)),0)+IFERROR(INDEX('Hoja de Trabajo para listado'!$BC$155:$CB$1048576,MATCH($A237,'Hoja de Trabajo para listado'!$BC$155:$BC$1048576,0),MATCH((CUADRO!F$5&amp;$E237),'Hoja de Trabajo para listado'!$BC$151:$CB$151,0)),0)+IFERROR(INDEX('Hoja de Trabajo para listado'!$DE$153:$DG$274,MATCH($A237,'Hoja de Trabajo para listado'!$DE$153:$DE$1048576,0),MATCH((CUADRO!F$5&amp;$E237),'Hoja de Trabajo para listado'!$DE$151:$DG$151,0)),0)+IFERROR(INDEX('Hoja de Trabajo para listado'!$CD$155:$DC$1048576,MATCH($A237,'Hoja de Trabajo para listado'!$CD$155:$CD$1048576,0),MATCH((CUADRO!F$5&amp;$E237),'Hoja de Trabajo para listado'!$CD$151:$DC$151,0)),0)</f>
        <v>0</v>
      </c>
      <c r="G237" s="245">
        <f ca="1">+IFERROR(INDEX('Hoja de Trabajo para listado'!$A$155:$Z$1048576,MATCH($A237,'Hoja de Trabajo para listado'!$A$155:$A$1048576,0),MATCH((CUADRO!G$5&amp;$E237),'Hoja de Trabajo para listado'!$A$151:$Z$151,0)),0)+IFERROR(INDEX('Hoja de Trabajo para listado'!$AB$155:$BA$1048576,MATCH($A237,'Hoja de Trabajo para listado'!$AB$155:$AB$1048576,0),MATCH((CUADRO!G$5&amp;$E237),'Hoja de Trabajo para listado'!$AB$151:$BA$151,0)),0)+IFERROR(INDEX('Hoja de Trabajo para listado'!$BC$155:$CB$1048576,MATCH($A237,'Hoja de Trabajo para listado'!$BC$155:$BC$1048576,0),MATCH((CUADRO!G$5&amp;$E237),'Hoja de Trabajo para listado'!$BC$151:$CB$151,0)),0)+IFERROR(INDEX('Hoja de Trabajo para listado'!$DE$153:$DG$274,MATCH($A237,'Hoja de Trabajo para listado'!$DE$153:$DE$1048576,0),MATCH((CUADRO!G$5&amp;$E237),'Hoja de Trabajo para listado'!$DE$151:$DG$151,0)),0)+IFERROR(INDEX('Hoja de Trabajo para listado'!$CD$155:$DC$1048576,MATCH($A237,'Hoja de Trabajo para listado'!$CD$155:$CD$1048576,0),MATCH((CUADRO!G$5&amp;$E237),'Hoja de Trabajo para listado'!$CD$151:$DC$151,0)),0)</f>
        <v>0</v>
      </c>
      <c r="H237" s="245">
        <f ca="1">+IFERROR(INDEX('Hoja de Trabajo para listado'!$A$155:$Z$1048576,MATCH($A237,'Hoja de Trabajo para listado'!$A$155:$A$1048576,0),MATCH((CUADRO!H$5&amp;$E237),'Hoja de Trabajo para listado'!$A$151:$Z$151,0)),0)+IFERROR(INDEX('Hoja de Trabajo para listado'!$AB$155:$BA$1048576,MATCH($A237,'Hoja de Trabajo para listado'!$AB$155:$AB$1048576,0),MATCH((CUADRO!H$5&amp;$E237),'Hoja de Trabajo para listado'!$AB$151:$BA$151,0)),0)+IFERROR(INDEX('Hoja de Trabajo para listado'!$BC$155:$CB$1048576,MATCH($A237,'Hoja de Trabajo para listado'!$BC$155:$BC$1048576,0),MATCH((CUADRO!H$5&amp;$E237),'Hoja de Trabajo para listado'!$BC$151:$CB$151,0)),0)+IFERROR(INDEX('Hoja de Trabajo para listado'!$DE$153:$DG$274,MATCH($A237,'Hoja de Trabajo para listado'!$DE$153:$DE$1048576,0),MATCH((CUADRO!H$5&amp;$E237),'Hoja de Trabajo para listado'!$DE$151:$DG$151,0)),0)+IFERROR(INDEX('Hoja de Trabajo para listado'!$CD$155:$DC$1048576,MATCH($A237,'Hoja de Trabajo para listado'!$CD$155:$CD$1048576,0),MATCH((CUADRO!H$5&amp;$E237),'Hoja de Trabajo para listado'!$CD$151:$DC$151,0)),0)</f>
        <v>0</v>
      </c>
      <c r="I237" s="245">
        <f ca="1">+IFERROR(INDEX('Hoja de Trabajo para listado'!$A$155:$Z$1048576,MATCH($A237,'Hoja de Trabajo para listado'!$A$155:$A$1048576,0),MATCH((CUADRO!I$5&amp;$E237),'Hoja de Trabajo para listado'!$A$151:$Z$151,0)),0)+IFERROR(INDEX('Hoja de Trabajo para listado'!$AB$155:$BA$1048576,MATCH($A237,'Hoja de Trabajo para listado'!$AB$155:$AB$1048576,0),MATCH((CUADRO!I$5&amp;$E237),'Hoja de Trabajo para listado'!$AB$151:$BA$151,0)),0)+IFERROR(INDEX('Hoja de Trabajo para listado'!$BC$155:$CB$1048576,MATCH($A237,'Hoja de Trabajo para listado'!$BC$155:$BC$1048576,0),MATCH((CUADRO!I$5&amp;$E237),'Hoja de Trabajo para listado'!$BC$151:$CB$151,0)),0)+IFERROR(INDEX('Hoja de Trabajo para listado'!$DE$153:$DG$274,MATCH($A237,'Hoja de Trabajo para listado'!$DE$153:$DE$1048576,0),MATCH((CUADRO!I$5&amp;$E237),'Hoja de Trabajo para listado'!$DE$151:$DG$151,0)),0)+IFERROR(INDEX('Hoja de Trabajo para listado'!$CD$155:$DC$1048576,MATCH($A237,'Hoja de Trabajo para listado'!$CD$155:$CD$1048576,0),MATCH((CUADRO!I$5&amp;$E237),'Hoja de Trabajo para listado'!$CD$151:$DC$151,0)),0)</f>
        <v>0</v>
      </c>
      <c r="J237" s="245">
        <f ca="1">+IFERROR(INDEX('Hoja de Trabajo para listado'!$A$155:$Z$1048576,MATCH($A237,'Hoja de Trabajo para listado'!$A$155:$A$1048576,0),MATCH((CUADRO!J$5&amp;$E237),'Hoja de Trabajo para listado'!$A$151:$Z$151,0)),0)+IFERROR(INDEX('Hoja de Trabajo para listado'!$AB$155:$BA$1048576,MATCH($A237,'Hoja de Trabajo para listado'!$AB$155:$AB$1048576,0),MATCH((CUADRO!J$5&amp;$E237),'Hoja de Trabajo para listado'!$AB$151:$BA$151,0)),0)+IFERROR(INDEX('Hoja de Trabajo para listado'!$BC$155:$CB$1048576,MATCH($A237,'Hoja de Trabajo para listado'!$BC$155:$BC$1048576,0),MATCH((CUADRO!J$5&amp;$E237),'Hoja de Trabajo para listado'!$BC$151:$CB$151,0)),0)+IFERROR(INDEX('Hoja de Trabajo para listado'!$DE$153:$DG$274,MATCH($A237,'Hoja de Trabajo para listado'!$DE$153:$DE$1048576,0),MATCH((CUADRO!J$5&amp;$E237),'Hoja de Trabajo para listado'!$DE$151:$DG$151,0)),0)+IFERROR(INDEX('Hoja de Trabajo para listado'!$CD$155:$DC$1048576,MATCH($A237,'Hoja de Trabajo para listado'!$CD$155:$CD$1048576,0),MATCH((CUADRO!J$5&amp;$E237),'Hoja de Trabajo para listado'!$CD$151:$DC$151,0)),0)</f>
        <v>0</v>
      </c>
      <c r="K237" s="245">
        <f ca="1">+IFERROR(INDEX('Hoja de Trabajo para listado'!$A$155:$Z$1048576,MATCH($A237,'Hoja de Trabajo para listado'!$A$155:$A$1048576,0),MATCH((CUADRO!K$5&amp;$E237),'Hoja de Trabajo para listado'!$A$151:$Z$151,0)),0)+IFERROR(INDEX('Hoja de Trabajo para listado'!$AB$155:$BA$1048576,MATCH($A237,'Hoja de Trabajo para listado'!$AB$155:$AB$1048576,0),MATCH((CUADRO!K$5&amp;$E237),'Hoja de Trabajo para listado'!$AB$151:$BA$151,0)),0)+IFERROR(INDEX('Hoja de Trabajo para listado'!$BC$155:$CB$1048576,MATCH($A237,'Hoja de Trabajo para listado'!$BC$155:$BC$1048576,0),MATCH((CUADRO!K$5&amp;$E237),'Hoja de Trabajo para listado'!$BC$151:$CB$151,0)),0)+IFERROR(INDEX('Hoja de Trabajo para listado'!$DE$153:$DG$274,MATCH($A237,'Hoja de Trabajo para listado'!$DE$153:$DE$1048576,0),MATCH((CUADRO!K$5&amp;$E237),'Hoja de Trabajo para listado'!$DE$151:$DG$151,0)),0)+IFERROR(INDEX('Hoja de Trabajo para listado'!$CD$155:$DC$1048576,MATCH($A237,'Hoja de Trabajo para listado'!$CD$155:$CD$1048576,0),MATCH((CUADRO!K$5&amp;$E237),'Hoja de Trabajo para listado'!$CD$151:$DC$151,0)),0)</f>
        <v>0</v>
      </c>
      <c r="L237" s="245">
        <f ca="1">+IFERROR(INDEX('Hoja de Trabajo para listado'!$A$155:$Z$1048576,MATCH($A237,'Hoja de Trabajo para listado'!$A$155:$A$1048576,0),MATCH((CUADRO!L$5&amp;$E237),'Hoja de Trabajo para listado'!$A$151:$Z$151,0)),0)+IFERROR(INDEX('Hoja de Trabajo para listado'!$AB$155:$BA$1048576,MATCH($A237,'Hoja de Trabajo para listado'!$AB$155:$AB$1048576,0),MATCH((CUADRO!L$5&amp;$E237),'Hoja de Trabajo para listado'!$AB$151:$BA$151,0)),0)+IFERROR(INDEX('Hoja de Trabajo para listado'!$BC$155:$CB$1048576,MATCH($A237,'Hoja de Trabajo para listado'!$BC$155:$BC$1048576,0),MATCH((CUADRO!L$5&amp;$E237),'Hoja de Trabajo para listado'!$BC$151:$CB$151,0)),0)+IFERROR(INDEX('Hoja de Trabajo para listado'!$DE$153:$DG$274,MATCH($A237,'Hoja de Trabajo para listado'!$DE$153:$DE$1048576,0),MATCH((CUADRO!L$5&amp;$E237),'Hoja de Trabajo para listado'!$DE$151:$DG$151,0)),0)+IFERROR(INDEX('Hoja de Trabajo para listado'!$CD$155:$DC$1048576,MATCH($A237,'Hoja de Trabajo para listado'!$CD$155:$CD$1048576,0),MATCH((CUADRO!L$5&amp;$E237),'Hoja de Trabajo para listado'!$CD$151:$DC$151,0)),0)</f>
        <v>0</v>
      </c>
      <c r="M237" s="245">
        <f ca="1">+IFERROR(INDEX('Hoja de Trabajo para listado'!$A$155:$Z$1048576,MATCH($A237,'Hoja de Trabajo para listado'!$A$155:$A$1048576,0),MATCH((CUADRO!M$5&amp;$E237),'Hoja de Trabajo para listado'!$A$151:$Z$151,0)),0)+IFERROR(INDEX('Hoja de Trabajo para listado'!$AB$155:$BA$1048576,MATCH($A237,'Hoja de Trabajo para listado'!$AB$155:$AB$1048576,0),MATCH((CUADRO!M$5&amp;$E237),'Hoja de Trabajo para listado'!$AB$151:$BA$151,0)),0)+IFERROR(INDEX('Hoja de Trabajo para listado'!$BC$155:$CB$1048576,MATCH($A237,'Hoja de Trabajo para listado'!$BC$155:$BC$1048576,0),MATCH((CUADRO!M$5&amp;$E237),'Hoja de Trabajo para listado'!$BC$151:$CB$151,0)),0)+IFERROR(INDEX('Hoja de Trabajo para listado'!$DE$153:$DG$274,MATCH($A237,'Hoja de Trabajo para listado'!$DE$153:$DE$1048576,0),MATCH((CUADRO!M$5&amp;$E237),'Hoja de Trabajo para listado'!$DE$151:$DG$151,0)),0)+IFERROR(INDEX('Hoja de Trabajo para listado'!$CD$155:$DC$1048576,MATCH($A237,'Hoja de Trabajo para listado'!$CD$155:$CD$1048576,0),MATCH((CUADRO!M$5&amp;$E237),'Hoja de Trabajo para listado'!$CD$151:$DC$151,0)),0)</f>
        <v>0</v>
      </c>
      <c r="N237" s="245">
        <f ca="1">+IFERROR(INDEX('Hoja de Trabajo para listado'!$A$155:$Z$1048576,MATCH($A237,'Hoja de Trabajo para listado'!$A$155:$A$1048576,0),MATCH((CUADRO!N$5&amp;$E237),'Hoja de Trabajo para listado'!$A$151:$Z$151,0)),0)+IFERROR(INDEX('Hoja de Trabajo para listado'!$AB$155:$BA$1048576,MATCH($A237,'Hoja de Trabajo para listado'!$AB$155:$AB$1048576,0),MATCH((CUADRO!N$5&amp;$E237),'Hoja de Trabajo para listado'!$AB$151:$BA$151,0)),0)+IFERROR(INDEX('Hoja de Trabajo para listado'!$BC$155:$CB$1048576,MATCH($A237,'Hoja de Trabajo para listado'!$BC$155:$BC$1048576,0),MATCH((CUADRO!N$5&amp;$E237),'Hoja de Trabajo para listado'!$BC$151:$CB$151,0)),0)+IFERROR(INDEX('Hoja de Trabajo para listado'!$DE$153:$DG$274,MATCH($A237,'Hoja de Trabajo para listado'!$DE$153:$DE$1048576,0),MATCH((CUADRO!N$5&amp;$E237),'Hoja de Trabajo para listado'!$DE$151:$DG$151,0)),0)+IFERROR(INDEX('Hoja de Trabajo para listado'!$CD$155:$DC$1048576,MATCH($A237,'Hoja de Trabajo para listado'!$CD$155:$CD$1048576,0),MATCH((CUADRO!N$5&amp;$E237),'Hoja de Trabajo para listado'!$CD$151:$DC$151,0)),0)</f>
        <v>0</v>
      </c>
      <c r="O237" s="245">
        <f ca="1">+IFERROR(INDEX('Hoja de Trabajo para listado'!$A$155:$Z$1048576,MATCH($A237,'Hoja de Trabajo para listado'!$A$155:$A$1048576,0),MATCH((CUADRO!O$5&amp;$E237),'Hoja de Trabajo para listado'!$A$151:$Z$151,0)),0)+IFERROR(INDEX('Hoja de Trabajo para listado'!$AB$155:$BA$1048576,MATCH($A237,'Hoja de Trabajo para listado'!$AB$155:$AB$1048576,0),MATCH((CUADRO!O$5&amp;$E237),'Hoja de Trabajo para listado'!$AB$151:$BA$151,0)),0)+IFERROR(INDEX('Hoja de Trabajo para listado'!$BC$155:$CB$1048576,MATCH($A237,'Hoja de Trabajo para listado'!$BC$155:$BC$1048576,0),MATCH((CUADRO!O$5&amp;$E237),'Hoja de Trabajo para listado'!$BC$151:$CB$151,0)),0)+IFERROR(INDEX('Hoja de Trabajo para listado'!$DE$153:$DG$274,MATCH($A237,'Hoja de Trabajo para listado'!$DE$153:$DE$1048576,0),MATCH((CUADRO!O$5&amp;$E237),'Hoja de Trabajo para listado'!$DE$151:$DG$151,0)),0)+IFERROR(INDEX('Hoja de Trabajo para listado'!$CD$155:$DC$1048576,MATCH($A237,'Hoja de Trabajo para listado'!$CD$155:$CD$1048576,0),MATCH((CUADRO!O$5&amp;$E237),'Hoja de Trabajo para listado'!$CD$151:$DC$151,0)),0)</f>
        <v>0</v>
      </c>
      <c r="P237" s="245">
        <f ca="1">+IFERROR(INDEX('Hoja de Trabajo para listado'!$A$155:$Z$1048576,MATCH($A237,'Hoja de Trabajo para listado'!$A$155:$A$1048576,0),MATCH((CUADRO!P$5&amp;$E237),'Hoja de Trabajo para listado'!$A$151:$Z$151,0)),0)+IFERROR(INDEX('Hoja de Trabajo para listado'!$AB$155:$BA$1048576,MATCH($A237,'Hoja de Trabajo para listado'!$AB$155:$AB$1048576,0),MATCH((CUADRO!P$5&amp;$E237),'Hoja de Trabajo para listado'!$AB$151:$BA$151,0)),0)+IFERROR(INDEX('Hoja de Trabajo para listado'!$BC$155:$CB$1048576,MATCH($A237,'Hoja de Trabajo para listado'!$BC$155:$BC$1048576,0),MATCH((CUADRO!P$5&amp;$E237),'Hoja de Trabajo para listado'!$BC$151:$CB$151,0)),0)+IFERROR(INDEX('Hoja de Trabajo para listado'!$DE$153:$DG$274,MATCH($A237,'Hoja de Trabajo para listado'!$DE$153:$DE$1048576,0),MATCH((CUADRO!P$5&amp;$E237),'Hoja de Trabajo para listado'!$DE$151:$DG$151,0)),0)+IFERROR(INDEX('Hoja de Trabajo para listado'!$CD$155:$DC$1048576,MATCH($A237,'Hoja de Trabajo para listado'!$CD$155:$CD$1048576,0),MATCH((CUADRO!P$5&amp;$E237),'Hoja de Trabajo para listado'!$CD$151:$DC$151,0)),0)</f>
        <v>0</v>
      </c>
      <c r="Q237" s="245">
        <f ca="1">+IFERROR(INDEX('Hoja de Trabajo para listado'!$A$155:$Z$1048576,MATCH($A237,'Hoja de Trabajo para listado'!$A$155:$A$1048576,0),MATCH((CUADRO!Q$5&amp;$E237),'Hoja de Trabajo para listado'!$A$151:$Z$151,0)),0)+IFERROR(INDEX('Hoja de Trabajo para listado'!$AB$155:$BA$1048576,MATCH($A237,'Hoja de Trabajo para listado'!$AB$155:$AB$1048576,0),MATCH((CUADRO!Q$5&amp;$E237),'Hoja de Trabajo para listado'!$AB$151:$BA$151,0)),0)+IFERROR(INDEX('Hoja de Trabajo para listado'!$BC$155:$CB$1048576,MATCH($A237,'Hoja de Trabajo para listado'!$BC$155:$BC$1048576,0),MATCH((CUADRO!Q$5&amp;$E237),'Hoja de Trabajo para listado'!$BC$151:$CB$151,0)),0)+IFERROR(INDEX('Hoja de Trabajo para listado'!$DE$153:$DG$274,MATCH($A237,'Hoja de Trabajo para listado'!$DE$153:$DE$1048576,0),MATCH((CUADRO!Q$5&amp;$E237),'Hoja de Trabajo para listado'!$DE$151:$DG$151,0)),0)+IFERROR(INDEX('Hoja de Trabajo para listado'!$CD$155:$DC$1048576,MATCH($A237,'Hoja de Trabajo para listado'!$CD$155:$CD$1048576,0),MATCH((CUADRO!Q$5&amp;$E237),'Hoja de Trabajo para listado'!$CD$151:$DC$151,0)),0)</f>
        <v>0</v>
      </c>
      <c r="R237" s="245">
        <f t="shared" ca="1" si="9"/>
        <v>0</v>
      </c>
      <c r="S237" s="245">
        <f ca="1">+R236+R237</f>
        <v>0</v>
      </c>
      <c r="T237" s="245">
        <f ca="1">+S237</f>
        <v>0</v>
      </c>
      <c r="U237" s="244">
        <f t="shared" si="10"/>
        <v>2</v>
      </c>
      <c r="V237" s="333" t="str">
        <f>+VLOOKUP(A237,bd_lista!$A$3:$E$590,5,FALSE)</f>
        <v>Instituciones Descentralizadas</v>
      </c>
      <c r="W237" s="384"/>
      <c r="X237" s="242">
        <f>+VLOOKUP(A237,[3]Sheet1!$A$13:$D$744,4,FALSE)</f>
        <v>35</v>
      </c>
      <c r="Y237" s="242" t="str">
        <f>+VLOOKUP(X237,bd_lista!$A$3:$C$590,3,FALSE)</f>
        <v>Ministerio de Economía y Finanzas Públicas</v>
      </c>
      <c r="Z237" s="292"/>
      <c r="AA237" s="293"/>
    </row>
    <row r="238" spans="1:27" ht="15" hidden="1" customHeight="1">
      <c r="A238" s="251">
        <v>314</v>
      </c>
      <c r="B238" s="388">
        <f>+A238</f>
        <v>314</v>
      </c>
      <c r="C238" s="247" t="str">
        <f>+VLOOKUP(A238,bd_lista!$A$3:$C$590,3,FALSE)</f>
        <v>Autoridad de Fiscalización de Electricidad y Tecnología Nuclear</v>
      </c>
      <c r="D238" s="385" t="str">
        <f>+C238</f>
        <v>Autoridad de Fiscalización de Electricidad y Tecnología Nuclear</v>
      </c>
      <c r="E238" s="247" t="s">
        <v>1304</v>
      </c>
      <c r="F238" s="243">
        <f ca="1">+IFERROR(INDEX('Hoja de Trabajo para listado'!$A$155:$Z$1048576,MATCH($A238,'Hoja de Trabajo para listado'!$A$155:$A$1048576,0),MATCH((CUADRO!F$5&amp;$E238),'Hoja de Trabajo para listado'!$A$151:$Z$151,0)),0)+IFERROR(INDEX('Hoja de Trabajo para listado'!$AB$155:$BA$1048576,MATCH($A238,'Hoja de Trabajo para listado'!$AB$155:$AB$1048576,0),MATCH((CUADRO!F$5&amp;$E238),'Hoja de Trabajo para listado'!$AB$151:$BA$151,0)),0)+IFERROR(INDEX('Hoja de Trabajo para listado'!$BC$155:$CB$1048576,MATCH($A238,'Hoja de Trabajo para listado'!$BC$155:$BC$1048576,0),MATCH((CUADRO!F$5&amp;$E238),'Hoja de Trabajo para listado'!$BC$151:$CB$151,0)),0)+IFERROR(INDEX('Hoja de Trabajo para listado'!$DE$153:$DG$274,MATCH($A238,'Hoja de Trabajo para listado'!$DE$153:$DE$1048576,0),MATCH((CUADRO!F$5&amp;$E238),'Hoja de Trabajo para listado'!$DE$151:$DG$151,0)),0)+IFERROR(INDEX('Hoja de Trabajo para listado'!$CD$155:$DC$1048576,MATCH($A238,'Hoja de Trabajo para listado'!$CD$155:$CD$1048576,0),MATCH((CUADRO!F$5&amp;$E238),'Hoja de Trabajo para listado'!$CD$151:$DC$151,0)),0)</f>
        <v>0</v>
      </c>
      <c r="G238" s="243">
        <f ca="1">+IFERROR(INDEX('Hoja de Trabajo para listado'!$A$155:$Z$1048576,MATCH($A238,'Hoja de Trabajo para listado'!$A$155:$A$1048576,0),MATCH((CUADRO!G$5&amp;$E238),'Hoja de Trabajo para listado'!$A$151:$Z$151,0)),0)+IFERROR(INDEX('Hoja de Trabajo para listado'!$AB$155:$BA$1048576,MATCH($A238,'Hoja de Trabajo para listado'!$AB$155:$AB$1048576,0),MATCH((CUADRO!G$5&amp;$E238),'Hoja de Trabajo para listado'!$AB$151:$BA$151,0)),0)+IFERROR(INDEX('Hoja de Trabajo para listado'!$BC$155:$CB$1048576,MATCH($A238,'Hoja de Trabajo para listado'!$BC$155:$BC$1048576,0),MATCH((CUADRO!G$5&amp;$E238),'Hoja de Trabajo para listado'!$BC$151:$CB$151,0)),0)+IFERROR(INDEX('Hoja de Trabajo para listado'!$DE$153:$DG$274,MATCH($A238,'Hoja de Trabajo para listado'!$DE$153:$DE$1048576,0),MATCH((CUADRO!G$5&amp;$E238),'Hoja de Trabajo para listado'!$DE$151:$DG$151,0)),0)+IFERROR(INDEX('Hoja de Trabajo para listado'!$CD$155:$DC$1048576,MATCH($A238,'Hoja de Trabajo para listado'!$CD$155:$CD$1048576,0),MATCH((CUADRO!G$5&amp;$E238),'Hoja de Trabajo para listado'!$CD$151:$DC$151,0)),0)</f>
        <v>0</v>
      </c>
      <c r="H238" s="243">
        <f ca="1">+IFERROR(INDEX('Hoja de Trabajo para listado'!$A$155:$Z$1048576,MATCH($A238,'Hoja de Trabajo para listado'!$A$155:$A$1048576,0),MATCH((CUADRO!H$5&amp;$E238),'Hoja de Trabajo para listado'!$A$151:$Z$151,0)),0)+IFERROR(INDEX('Hoja de Trabajo para listado'!$AB$155:$BA$1048576,MATCH($A238,'Hoja de Trabajo para listado'!$AB$155:$AB$1048576,0),MATCH((CUADRO!H$5&amp;$E238),'Hoja de Trabajo para listado'!$AB$151:$BA$151,0)),0)+IFERROR(INDEX('Hoja de Trabajo para listado'!$BC$155:$CB$1048576,MATCH($A238,'Hoja de Trabajo para listado'!$BC$155:$BC$1048576,0),MATCH((CUADRO!H$5&amp;$E238),'Hoja de Trabajo para listado'!$BC$151:$CB$151,0)),0)+IFERROR(INDEX('Hoja de Trabajo para listado'!$DE$153:$DG$274,MATCH($A238,'Hoja de Trabajo para listado'!$DE$153:$DE$1048576,0),MATCH((CUADRO!H$5&amp;$E238),'Hoja de Trabajo para listado'!$DE$151:$DG$151,0)),0)+IFERROR(INDEX('Hoja de Trabajo para listado'!$CD$155:$DC$1048576,MATCH($A238,'Hoja de Trabajo para listado'!$CD$155:$CD$1048576,0),MATCH((CUADRO!H$5&amp;$E238),'Hoja de Trabajo para listado'!$CD$151:$DC$151,0)),0)</f>
        <v>0</v>
      </c>
      <c r="I238" s="243">
        <f ca="1">+IFERROR(INDEX('Hoja de Trabajo para listado'!$A$155:$Z$1048576,MATCH($A238,'Hoja de Trabajo para listado'!$A$155:$A$1048576,0),MATCH((CUADRO!I$5&amp;$E238),'Hoja de Trabajo para listado'!$A$151:$Z$151,0)),0)+IFERROR(INDEX('Hoja de Trabajo para listado'!$AB$155:$BA$1048576,MATCH($A238,'Hoja de Trabajo para listado'!$AB$155:$AB$1048576,0),MATCH((CUADRO!I$5&amp;$E238),'Hoja de Trabajo para listado'!$AB$151:$BA$151,0)),0)+IFERROR(INDEX('Hoja de Trabajo para listado'!$BC$155:$CB$1048576,MATCH($A238,'Hoja de Trabajo para listado'!$BC$155:$BC$1048576,0),MATCH((CUADRO!I$5&amp;$E238),'Hoja de Trabajo para listado'!$BC$151:$CB$151,0)),0)+IFERROR(INDEX('Hoja de Trabajo para listado'!$DE$153:$DG$274,MATCH($A238,'Hoja de Trabajo para listado'!$DE$153:$DE$1048576,0),MATCH((CUADRO!I$5&amp;$E238),'Hoja de Trabajo para listado'!$DE$151:$DG$151,0)),0)+IFERROR(INDEX('Hoja de Trabajo para listado'!$CD$155:$DC$1048576,MATCH($A238,'Hoja de Trabajo para listado'!$CD$155:$CD$1048576,0),MATCH((CUADRO!I$5&amp;$E238),'Hoja de Trabajo para listado'!$CD$151:$DC$151,0)),0)</f>
        <v>0</v>
      </c>
      <c r="J238" s="243">
        <f ca="1">+IFERROR(INDEX('Hoja de Trabajo para listado'!$A$155:$Z$1048576,MATCH($A238,'Hoja de Trabajo para listado'!$A$155:$A$1048576,0),MATCH((CUADRO!J$5&amp;$E238),'Hoja de Trabajo para listado'!$A$151:$Z$151,0)),0)+IFERROR(INDEX('Hoja de Trabajo para listado'!$AB$155:$BA$1048576,MATCH($A238,'Hoja de Trabajo para listado'!$AB$155:$AB$1048576,0),MATCH((CUADRO!J$5&amp;$E238),'Hoja de Trabajo para listado'!$AB$151:$BA$151,0)),0)+IFERROR(INDEX('Hoja de Trabajo para listado'!$BC$155:$CB$1048576,MATCH($A238,'Hoja de Trabajo para listado'!$BC$155:$BC$1048576,0),MATCH((CUADRO!J$5&amp;$E238),'Hoja de Trabajo para listado'!$BC$151:$CB$151,0)),0)+IFERROR(INDEX('Hoja de Trabajo para listado'!$DE$153:$DG$274,MATCH($A238,'Hoja de Trabajo para listado'!$DE$153:$DE$1048576,0),MATCH((CUADRO!J$5&amp;$E238),'Hoja de Trabajo para listado'!$DE$151:$DG$151,0)),0)+IFERROR(INDEX('Hoja de Trabajo para listado'!$CD$155:$DC$1048576,MATCH($A238,'Hoja de Trabajo para listado'!$CD$155:$CD$1048576,0),MATCH((CUADRO!J$5&amp;$E238),'Hoja de Trabajo para listado'!$CD$151:$DC$151,0)),0)</f>
        <v>0</v>
      </c>
      <c r="K238" s="243">
        <f ca="1">+IFERROR(INDEX('Hoja de Trabajo para listado'!$A$155:$Z$1048576,MATCH($A238,'Hoja de Trabajo para listado'!$A$155:$A$1048576,0),MATCH((CUADRO!K$5&amp;$E238),'Hoja de Trabajo para listado'!$A$151:$Z$151,0)),0)+IFERROR(INDEX('Hoja de Trabajo para listado'!$AB$155:$BA$1048576,MATCH($A238,'Hoja de Trabajo para listado'!$AB$155:$AB$1048576,0),MATCH((CUADRO!K$5&amp;$E238),'Hoja de Trabajo para listado'!$AB$151:$BA$151,0)),0)+IFERROR(INDEX('Hoja de Trabajo para listado'!$BC$155:$CB$1048576,MATCH($A238,'Hoja de Trabajo para listado'!$BC$155:$BC$1048576,0),MATCH((CUADRO!K$5&amp;$E238),'Hoja de Trabajo para listado'!$BC$151:$CB$151,0)),0)+IFERROR(INDEX('Hoja de Trabajo para listado'!$DE$153:$DG$274,MATCH($A238,'Hoja de Trabajo para listado'!$DE$153:$DE$1048576,0),MATCH((CUADRO!K$5&amp;$E238),'Hoja de Trabajo para listado'!$DE$151:$DG$151,0)),0)+IFERROR(INDEX('Hoja de Trabajo para listado'!$CD$155:$DC$1048576,MATCH($A238,'Hoja de Trabajo para listado'!$CD$155:$CD$1048576,0),MATCH((CUADRO!K$5&amp;$E238),'Hoja de Trabajo para listado'!$CD$151:$DC$151,0)),0)</f>
        <v>0</v>
      </c>
      <c r="L238" s="243">
        <f ca="1">+IFERROR(INDEX('Hoja de Trabajo para listado'!$A$155:$Z$1048576,MATCH($A238,'Hoja de Trabajo para listado'!$A$155:$A$1048576,0),MATCH((CUADRO!L$5&amp;$E238),'Hoja de Trabajo para listado'!$A$151:$Z$151,0)),0)+IFERROR(INDEX('Hoja de Trabajo para listado'!$AB$155:$BA$1048576,MATCH($A238,'Hoja de Trabajo para listado'!$AB$155:$AB$1048576,0),MATCH((CUADRO!L$5&amp;$E238),'Hoja de Trabajo para listado'!$AB$151:$BA$151,0)),0)+IFERROR(INDEX('Hoja de Trabajo para listado'!$BC$155:$CB$1048576,MATCH($A238,'Hoja de Trabajo para listado'!$BC$155:$BC$1048576,0),MATCH((CUADRO!L$5&amp;$E238),'Hoja de Trabajo para listado'!$BC$151:$CB$151,0)),0)+IFERROR(INDEX('Hoja de Trabajo para listado'!$DE$153:$DG$274,MATCH($A238,'Hoja de Trabajo para listado'!$DE$153:$DE$1048576,0),MATCH((CUADRO!L$5&amp;$E238),'Hoja de Trabajo para listado'!$DE$151:$DG$151,0)),0)+IFERROR(INDEX('Hoja de Trabajo para listado'!$CD$155:$DC$1048576,MATCH($A238,'Hoja de Trabajo para listado'!$CD$155:$CD$1048576,0),MATCH((CUADRO!L$5&amp;$E238),'Hoja de Trabajo para listado'!$CD$151:$DC$151,0)),0)</f>
        <v>0</v>
      </c>
      <c r="M238" s="243">
        <f ca="1">+IFERROR(INDEX('Hoja de Trabajo para listado'!$A$155:$Z$1048576,MATCH($A238,'Hoja de Trabajo para listado'!$A$155:$A$1048576,0),MATCH((CUADRO!M$5&amp;$E238),'Hoja de Trabajo para listado'!$A$151:$Z$151,0)),0)+IFERROR(INDEX('Hoja de Trabajo para listado'!$AB$155:$BA$1048576,MATCH($A238,'Hoja de Trabajo para listado'!$AB$155:$AB$1048576,0),MATCH((CUADRO!M$5&amp;$E238),'Hoja de Trabajo para listado'!$AB$151:$BA$151,0)),0)+IFERROR(INDEX('Hoja de Trabajo para listado'!$BC$155:$CB$1048576,MATCH($A238,'Hoja de Trabajo para listado'!$BC$155:$BC$1048576,0),MATCH((CUADRO!M$5&amp;$E238),'Hoja de Trabajo para listado'!$BC$151:$CB$151,0)),0)+IFERROR(INDEX('Hoja de Trabajo para listado'!$DE$153:$DG$274,MATCH($A238,'Hoja de Trabajo para listado'!$DE$153:$DE$1048576,0),MATCH((CUADRO!M$5&amp;$E238),'Hoja de Trabajo para listado'!$DE$151:$DG$151,0)),0)+IFERROR(INDEX('Hoja de Trabajo para listado'!$CD$155:$DC$1048576,MATCH($A238,'Hoja de Trabajo para listado'!$CD$155:$CD$1048576,0),MATCH((CUADRO!M$5&amp;$E238),'Hoja de Trabajo para listado'!$CD$151:$DC$151,0)),0)</f>
        <v>0</v>
      </c>
      <c r="N238" s="243">
        <f ca="1">+IFERROR(INDEX('Hoja de Trabajo para listado'!$A$155:$Z$1048576,MATCH($A238,'Hoja de Trabajo para listado'!$A$155:$A$1048576,0),MATCH((CUADRO!N$5&amp;$E238),'Hoja de Trabajo para listado'!$A$151:$Z$151,0)),0)+IFERROR(INDEX('Hoja de Trabajo para listado'!$AB$155:$BA$1048576,MATCH($A238,'Hoja de Trabajo para listado'!$AB$155:$AB$1048576,0),MATCH((CUADRO!N$5&amp;$E238),'Hoja de Trabajo para listado'!$AB$151:$BA$151,0)),0)+IFERROR(INDEX('Hoja de Trabajo para listado'!$BC$155:$CB$1048576,MATCH($A238,'Hoja de Trabajo para listado'!$BC$155:$BC$1048576,0),MATCH((CUADRO!N$5&amp;$E238),'Hoja de Trabajo para listado'!$BC$151:$CB$151,0)),0)+IFERROR(INDEX('Hoja de Trabajo para listado'!$DE$153:$DG$274,MATCH($A238,'Hoja de Trabajo para listado'!$DE$153:$DE$1048576,0),MATCH((CUADRO!N$5&amp;$E238),'Hoja de Trabajo para listado'!$DE$151:$DG$151,0)),0)+IFERROR(INDEX('Hoja de Trabajo para listado'!$CD$155:$DC$1048576,MATCH($A238,'Hoja de Trabajo para listado'!$CD$155:$CD$1048576,0),MATCH((CUADRO!N$5&amp;$E238),'Hoja de Trabajo para listado'!$CD$151:$DC$151,0)),0)</f>
        <v>0</v>
      </c>
      <c r="O238" s="243">
        <f ca="1">+IFERROR(INDEX('Hoja de Trabajo para listado'!$A$155:$Z$1048576,MATCH($A238,'Hoja de Trabajo para listado'!$A$155:$A$1048576,0),MATCH((CUADRO!O$5&amp;$E238),'Hoja de Trabajo para listado'!$A$151:$Z$151,0)),0)+IFERROR(INDEX('Hoja de Trabajo para listado'!$AB$155:$BA$1048576,MATCH($A238,'Hoja de Trabajo para listado'!$AB$155:$AB$1048576,0),MATCH((CUADRO!O$5&amp;$E238),'Hoja de Trabajo para listado'!$AB$151:$BA$151,0)),0)+IFERROR(INDEX('Hoja de Trabajo para listado'!$BC$155:$CB$1048576,MATCH($A238,'Hoja de Trabajo para listado'!$BC$155:$BC$1048576,0),MATCH((CUADRO!O$5&amp;$E238),'Hoja de Trabajo para listado'!$BC$151:$CB$151,0)),0)+IFERROR(INDEX('Hoja de Trabajo para listado'!$DE$153:$DG$274,MATCH($A238,'Hoja de Trabajo para listado'!$DE$153:$DE$1048576,0),MATCH((CUADRO!O$5&amp;$E238),'Hoja de Trabajo para listado'!$DE$151:$DG$151,0)),0)+IFERROR(INDEX('Hoja de Trabajo para listado'!$CD$155:$DC$1048576,MATCH($A238,'Hoja de Trabajo para listado'!$CD$155:$CD$1048576,0),MATCH((CUADRO!O$5&amp;$E238),'Hoja de Trabajo para listado'!$CD$151:$DC$151,0)),0)</f>
        <v>0</v>
      </c>
      <c r="P238" s="243">
        <f ca="1">+IFERROR(INDEX('Hoja de Trabajo para listado'!$A$155:$Z$1048576,MATCH($A238,'Hoja de Trabajo para listado'!$A$155:$A$1048576,0),MATCH((CUADRO!P$5&amp;$E238),'Hoja de Trabajo para listado'!$A$151:$Z$151,0)),0)+IFERROR(INDEX('Hoja de Trabajo para listado'!$AB$155:$BA$1048576,MATCH($A238,'Hoja de Trabajo para listado'!$AB$155:$AB$1048576,0),MATCH((CUADRO!P$5&amp;$E238),'Hoja de Trabajo para listado'!$AB$151:$BA$151,0)),0)+IFERROR(INDEX('Hoja de Trabajo para listado'!$BC$155:$CB$1048576,MATCH($A238,'Hoja de Trabajo para listado'!$BC$155:$BC$1048576,0),MATCH((CUADRO!P$5&amp;$E238),'Hoja de Trabajo para listado'!$BC$151:$CB$151,0)),0)+IFERROR(INDEX('Hoja de Trabajo para listado'!$DE$153:$DG$274,MATCH($A238,'Hoja de Trabajo para listado'!$DE$153:$DE$1048576,0),MATCH((CUADRO!P$5&amp;$E238),'Hoja de Trabajo para listado'!$DE$151:$DG$151,0)),0)+IFERROR(INDEX('Hoja de Trabajo para listado'!$CD$155:$DC$1048576,MATCH($A238,'Hoja de Trabajo para listado'!$CD$155:$CD$1048576,0),MATCH((CUADRO!P$5&amp;$E238),'Hoja de Trabajo para listado'!$CD$151:$DC$151,0)),0)</f>
        <v>0</v>
      </c>
      <c r="Q238" s="243">
        <f ca="1">+IFERROR(INDEX('Hoja de Trabajo para listado'!$A$155:$Z$1048576,MATCH($A238,'Hoja de Trabajo para listado'!$A$155:$A$1048576,0),MATCH((CUADRO!Q$5&amp;$E238),'Hoja de Trabajo para listado'!$A$151:$Z$151,0)),0)+IFERROR(INDEX('Hoja de Trabajo para listado'!$AB$155:$BA$1048576,MATCH($A238,'Hoja de Trabajo para listado'!$AB$155:$AB$1048576,0),MATCH((CUADRO!Q$5&amp;$E238),'Hoja de Trabajo para listado'!$AB$151:$BA$151,0)),0)+IFERROR(INDEX('Hoja de Trabajo para listado'!$BC$155:$CB$1048576,MATCH($A238,'Hoja de Trabajo para listado'!$BC$155:$BC$1048576,0),MATCH((CUADRO!Q$5&amp;$E238),'Hoja de Trabajo para listado'!$BC$151:$CB$151,0)),0)+IFERROR(INDEX('Hoja de Trabajo para listado'!$DE$153:$DG$274,MATCH($A238,'Hoja de Trabajo para listado'!$DE$153:$DE$1048576,0),MATCH((CUADRO!Q$5&amp;$E238),'Hoja de Trabajo para listado'!$DE$151:$DG$151,0)),0)+IFERROR(INDEX('Hoja de Trabajo para listado'!$CD$155:$DC$1048576,MATCH($A238,'Hoja de Trabajo para listado'!$CD$155:$CD$1048576,0),MATCH((CUADRO!Q$5&amp;$E238),'Hoja de Trabajo para listado'!$CD$151:$DC$151,0)),0)</f>
        <v>0</v>
      </c>
      <c r="R238" s="243">
        <f t="shared" ca="1" si="9"/>
        <v>0</v>
      </c>
      <c r="S238" s="243"/>
      <c r="T238" s="243">
        <f ca="1">+T239</f>
        <v>0</v>
      </c>
      <c r="U238" s="242">
        <f t="shared" si="10"/>
        <v>1</v>
      </c>
      <c r="V238" s="333" t="str">
        <f>+VLOOKUP(A238,bd_lista!$A$3:$E$590,5,FALSE)</f>
        <v>Instituciones Descentralizadas</v>
      </c>
      <c r="W238" s="383" t="str">
        <f>+V238</f>
        <v>Instituciones Descentralizadas</v>
      </c>
      <c r="X238" s="242">
        <v>78</v>
      </c>
      <c r="Y238" s="242" t="str">
        <f>+VLOOKUP(X238,bd_lista!$A$3:$C$590,3,FALSE)</f>
        <v>Ministerio de Hidrocarburos y Energías</v>
      </c>
      <c r="Z238" s="294">
        <f>+X238</f>
        <v>78</v>
      </c>
      <c r="AA238" s="295" t="str">
        <f>+Y238</f>
        <v>Ministerio de Hidrocarburos y Energías</v>
      </c>
    </row>
    <row r="239" spans="1:27" ht="15" hidden="1" customHeight="1">
      <c r="A239" s="32">
        <v>314</v>
      </c>
      <c r="B239" s="389"/>
      <c r="C239" s="333" t="str">
        <f>+VLOOKUP(A239,bd_lista!$A$3:$C$590,3,FALSE)</f>
        <v>Autoridad de Fiscalización de Electricidad y Tecnología Nuclear</v>
      </c>
      <c r="D239" s="386"/>
      <c r="E239" s="333" t="s">
        <v>1305</v>
      </c>
      <c r="F239" s="245">
        <f ca="1">+IFERROR(INDEX('Hoja de Trabajo para listado'!$A$155:$Z$1048576,MATCH($A239,'Hoja de Trabajo para listado'!$A$155:$A$1048576,0),MATCH((CUADRO!F$5&amp;$E239),'Hoja de Trabajo para listado'!$A$151:$Z$151,0)),0)+IFERROR(INDEX('Hoja de Trabajo para listado'!$AB$155:$BA$1048576,MATCH($A239,'Hoja de Trabajo para listado'!$AB$155:$AB$1048576,0),MATCH((CUADRO!F$5&amp;$E239),'Hoja de Trabajo para listado'!$AB$151:$BA$151,0)),0)+IFERROR(INDEX('Hoja de Trabajo para listado'!$BC$155:$CB$1048576,MATCH($A239,'Hoja de Trabajo para listado'!$BC$155:$BC$1048576,0),MATCH((CUADRO!F$5&amp;$E239),'Hoja de Trabajo para listado'!$BC$151:$CB$151,0)),0)+IFERROR(INDEX('Hoja de Trabajo para listado'!$DE$153:$DG$274,MATCH($A239,'Hoja de Trabajo para listado'!$DE$153:$DE$1048576,0),MATCH((CUADRO!F$5&amp;$E239),'Hoja de Trabajo para listado'!$DE$151:$DG$151,0)),0)+IFERROR(INDEX('Hoja de Trabajo para listado'!$CD$155:$DC$1048576,MATCH($A239,'Hoja de Trabajo para listado'!$CD$155:$CD$1048576,0),MATCH((CUADRO!F$5&amp;$E239),'Hoja de Trabajo para listado'!$CD$151:$DC$151,0)),0)</f>
        <v>0</v>
      </c>
      <c r="G239" s="245">
        <f ca="1">+IFERROR(INDEX('Hoja de Trabajo para listado'!$A$155:$Z$1048576,MATCH($A239,'Hoja de Trabajo para listado'!$A$155:$A$1048576,0),MATCH((CUADRO!G$5&amp;$E239),'Hoja de Trabajo para listado'!$A$151:$Z$151,0)),0)+IFERROR(INDEX('Hoja de Trabajo para listado'!$AB$155:$BA$1048576,MATCH($A239,'Hoja de Trabajo para listado'!$AB$155:$AB$1048576,0),MATCH((CUADRO!G$5&amp;$E239),'Hoja de Trabajo para listado'!$AB$151:$BA$151,0)),0)+IFERROR(INDEX('Hoja de Trabajo para listado'!$BC$155:$CB$1048576,MATCH($A239,'Hoja de Trabajo para listado'!$BC$155:$BC$1048576,0),MATCH((CUADRO!G$5&amp;$E239),'Hoja de Trabajo para listado'!$BC$151:$CB$151,0)),0)+IFERROR(INDEX('Hoja de Trabajo para listado'!$DE$153:$DG$274,MATCH($A239,'Hoja de Trabajo para listado'!$DE$153:$DE$1048576,0),MATCH((CUADRO!G$5&amp;$E239),'Hoja de Trabajo para listado'!$DE$151:$DG$151,0)),0)+IFERROR(INDEX('Hoja de Trabajo para listado'!$CD$155:$DC$1048576,MATCH($A239,'Hoja de Trabajo para listado'!$CD$155:$CD$1048576,0),MATCH((CUADRO!G$5&amp;$E239),'Hoja de Trabajo para listado'!$CD$151:$DC$151,0)),0)</f>
        <v>0</v>
      </c>
      <c r="H239" s="245">
        <f ca="1">+IFERROR(INDEX('Hoja de Trabajo para listado'!$A$155:$Z$1048576,MATCH($A239,'Hoja de Trabajo para listado'!$A$155:$A$1048576,0),MATCH((CUADRO!H$5&amp;$E239),'Hoja de Trabajo para listado'!$A$151:$Z$151,0)),0)+IFERROR(INDEX('Hoja de Trabajo para listado'!$AB$155:$BA$1048576,MATCH($A239,'Hoja de Trabajo para listado'!$AB$155:$AB$1048576,0),MATCH((CUADRO!H$5&amp;$E239),'Hoja de Trabajo para listado'!$AB$151:$BA$151,0)),0)+IFERROR(INDEX('Hoja de Trabajo para listado'!$BC$155:$CB$1048576,MATCH($A239,'Hoja de Trabajo para listado'!$BC$155:$BC$1048576,0),MATCH((CUADRO!H$5&amp;$E239),'Hoja de Trabajo para listado'!$BC$151:$CB$151,0)),0)+IFERROR(INDEX('Hoja de Trabajo para listado'!$DE$153:$DG$274,MATCH($A239,'Hoja de Trabajo para listado'!$DE$153:$DE$1048576,0),MATCH((CUADRO!H$5&amp;$E239),'Hoja de Trabajo para listado'!$DE$151:$DG$151,0)),0)+IFERROR(INDEX('Hoja de Trabajo para listado'!$CD$155:$DC$1048576,MATCH($A239,'Hoja de Trabajo para listado'!$CD$155:$CD$1048576,0),MATCH((CUADRO!H$5&amp;$E239),'Hoja de Trabajo para listado'!$CD$151:$DC$151,0)),0)</f>
        <v>0</v>
      </c>
      <c r="I239" s="245">
        <f ca="1">+IFERROR(INDEX('Hoja de Trabajo para listado'!$A$155:$Z$1048576,MATCH($A239,'Hoja de Trabajo para listado'!$A$155:$A$1048576,0),MATCH((CUADRO!I$5&amp;$E239),'Hoja de Trabajo para listado'!$A$151:$Z$151,0)),0)+IFERROR(INDEX('Hoja de Trabajo para listado'!$AB$155:$BA$1048576,MATCH($A239,'Hoja de Trabajo para listado'!$AB$155:$AB$1048576,0),MATCH((CUADRO!I$5&amp;$E239),'Hoja de Trabajo para listado'!$AB$151:$BA$151,0)),0)+IFERROR(INDEX('Hoja de Trabajo para listado'!$BC$155:$CB$1048576,MATCH($A239,'Hoja de Trabajo para listado'!$BC$155:$BC$1048576,0),MATCH((CUADRO!I$5&amp;$E239),'Hoja de Trabajo para listado'!$BC$151:$CB$151,0)),0)+IFERROR(INDEX('Hoja de Trabajo para listado'!$DE$153:$DG$274,MATCH($A239,'Hoja de Trabajo para listado'!$DE$153:$DE$1048576,0),MATCH((CUADRO!I$5&amp;$E239),'Hoja de Trabajo para listado'!$DE$151:$DG$151,0)),0)+IFERROR(INDEX('Hoja de Trabajo para listado'!$CD$155:$DC$1048576,MATCH($A239,'Hoja de Trabajo para listado'!$CD$155:$CD$1048576,0),MATCH((CUADRO!I$5&amp;$E239),'Hoja de Trabajo para listado'!$CD$151:$DC$151,0)),0)</f>
        <v>0</v>
      </c>
      <c r="J239" s="245">
        <f ca="1">+IFERROR(INDEX('Hoja de Trabajo para listado'!$A$155:$Z$1048576,MATCH($A239,'Hoja de Trabajo para listado'!$A$155:$A$1048576,0),MATCH((CUADRO!J$5&amp;$E239),'Hoja de Trabajo para listado'!$A$151:$Z$151,0)),0)+IFERROR(INDEX('Hoja de Trabajo para listado'!$AB$155:$BA$1048576,MATCH($A239,'Hoja de Trabajo para listado'!$AB$155:$AB$1048576,0),MATCH((CUADRO!J$5&amp;$E239),'Hoja de Trabajo para listado'!$AB$151:$BA$151,0)),0)+IFERROR(INDEX('Hoja de Trabajo para listado'!$BC$155:$CB$1048576,MATCH($A239,'Hoja de Trabajo para listado'!$BC$155:$BC$1048576,0),MATCH((CUADRO!J$5&amp;$E239),'Hoja de Trabajo para listado'!$BC$151:$CB$151,0)),0)+IFERROR(INDEX('Hoja de Trabajo para listado'!$DE$153:$DG$274,MATCH($A239,'Hoja de Trabajo para listado'!$DE$153:$DE$1048576,0),MATCH((CUADRO!J$5&amp;$E239),'Hoja de Trabajo para listado'!$DE$151:$DG$151,0)),0)+IFERROR(INDEX('Hoja de Trabajo para listado'!$CD$155:$DC$1048576,MATCH($A239,'Hoja de Trabajo para listado'!$CD$155:$CD$1048576,0),MATCH((CUADRO!J$5&amp;$E239),'Hoja de Trabajo para listado'!$CD$151:$DC$151,0)),0)</f>
        <v>0</v>
      </c>
      <c r="K239" s="245">
        <f ca="1">+IFERROR(INDEX('Hoja de Trabajo para listado'!$A$155:$Z$1048576,MATCH($A239,'Hoja de Trabajo para listado'!$A$155:$A$1048576,0),MATCH((CUADRO!K$5&amp;$E239),'Hoja de Trabajo para listado'!$A$151:$Z$151,0)),0)+IFERROR(INDEX('Hoja de Trabajo para listado'!$AB$155:$BA$1048576,MATCH($A239,'Hoja de Trabajo para listado'!$AB$155:$AB$1048576,0),MATCH((CUADRO!K$5&amp;$E239),'Hoja de Trabajo para listado'!$AB$151:$BA$151,0)),0)+IFERROR(INDEX('Hoja de Trabajo para listado'!$BC$155:$CB$1048576,MATCH($A239,'Hoja de Trabajo para listado'!$BC$155:$BC$1048576,0),MATCH((CUADRO!K$5&amp;$E239),'Hoja de Trabajo para listado'!$BC$151:$CB$151,0)),0)+IFERROR(INDEX('Hoja de Trabajo para listado'!$DE$153:$DG$274,MATCH($A239,'Hoja de Trabajo para listado'!$DE$153:$DE$1048576,0),MATCH((CUADRO!K$5&amp;$E239),'Hoja de Trabajo para listado'!$DE$151:$DG$151,0)),0)+IFERROR(INDEX('Hoja de Trabajo para listado'!$CD$155:$DC$1048576,MATCH($A239,'Hoja de Trabajo para listado'!$CD$155:$CD$1048576,0),MATCH((CUADRO!K$5&amp;$E239),'Hoja de Trabajo para listado'!$CD$151:$DC$151,0)),0)</f>
        <v>0</v>
      </c>
      <c r="L239" s="245">
        <f ca="1">+IFERROR(INDEX('Hoja de Trabajo para listado'!$A$155:$Z$1048576,MATCH($A239,'Hoja de Trabajo para listado'!$A$155:$A$1048576,0),MATCH((CUADRO!L$5&amp;$E239),'Hoja de Trabajo para listado'!$A$151:$Z$151,0)),0)+IFERROR(INDEX('Hoja de Trabajo para listado'!$AB$155:$BA$1048576,MATCH($A239,'Hoja de Trabajo para listado'!$AB$155:$AB$1048576,0),MATCH((CUADRO!L$5&amp;$E239),'Hoja de Trabajo para listado'!$AB$151:$BA$151,0)),0)+IFERROR(INDEX('Hoja de Trabajo para listado'!$BC$155:$CB$1048576,MATCH($A239,'Hoja de Trabajo para listado'!$BC$155:$BC$1048576,0),MATCH((CUADRO!L$5&amp;$E239),'Hoja de Trabajo para listado'!$BC$151:$CB$151,0)),0)+IFERROR(INDEX('Hoja de Trabajo para listado'!$DE$153:$DG$274,MATCH($A239,'Hoja de Trabajo para listado'!$DE$153:$DE$1048576,0),MATCH((CUADRO!L$5&amp;$E239),'Hoja de Trabajo para listado'!$DE$151:$DG$151,0)),0)+IFERROR(INDEX('Hoja de Trabajo para listado'!$CD$155:$DC$1048576,MATCH($A239,'Hoja de Trabajo para listado'!$CD$155:$CD$1048576,0),MATCH((CUADRO!L$5&amp;$E239),'Hoja de Trabajo para listado'!$CD$151:$DC$151,0)),0)</f>
        <v>0</v>
      </c>
      <c r="M239" s="245">
        <f ca="1">+IFERROR(INDEX('Hoja de Trabajo para listado'!$A$155:$Z$1048576,MATCH($A239,'Hoja de Trabajo para listado'!$A$155:$A$1048576,0),MATCH((CUADRO!M$5&amp;$E239),'Hoja de Trabajo para listado'!$A$151:$Z$151,0)),0)+IFERROR(INDEX('Hoja de Trabajo para listado'!$AB$155:$BA$1048576,MATCH($A239,'Hoja de Trabajo para listado'!$AB$155:$AB$1048576,0),MATCH((CUADRO!M$5&amp;$E239),'Hoja de Trabajo para listado'!$AB$151:$BA$151,0)),0)+IFERROR(INDEX('Hoja de Trabajo para listado'!$BC$155:$CB$1048576,MATCH($A239,'Hoja de Trabajo para listado'!$BC$155:$BC$1048576,0),MATCH((CUADRO!M$5&amp;$E239),'Hoja de Trabajo para listado'!$BC$151:$CB$151,0)),0)+IFERROR(INDEX('Hoja de Trabajo para listado'!$DE$153:$DG$274,MATCH($A239,'Hoja de Trabajo para listado'!$DE$153:$DE$1048576,0),MATCH((CUADRO!M$5&amp;$E239),'Hoja de Trabajo para listado'!$DE$151:$DG$151,0)),0)+IFERROR(INDEX('Hoja de Trabajo para listado'!$CD$155:$DC$1048576,MATCH($A239,'Hoja de Trabajo para listado'!$CD$155:$CD$1048576,0),MATCH((CUADRO!M$5&amp;$E239),'Hoja de Trabajo para listado'!$CD$151:$DC$151,0)),0)</f>
        <v>0</v>
      </c>
      <c r="N239" s="245">
        <f ca="1">+IFERROR(INDEX('Hoja de Trabajo para listado'!$A$155:$Z$1048576,MATCH($A239,'Hoja de Trabajo para listado'!$A$155:$A$1048576,0),MATCH((CUADRO!N$5&amp;$E239),'Hoja de Trabajo para listado'!$A$151:$Z$151,0)),0)+IFERROR(INDEX('Hoja de Trabajo para listado'!$AB$155:$BA$1048576,MATCH($A239,'Hoja de Trabajo para listado'!$AB$155:$AB$1048576,0),MATCH((CUADRO!N$5&amp;$E239),'Hoja de Trabajo para listado'!$AB$151:$BA$151,0)),0)+IFERROR(INDEX('Hoja de Trabajo para listado'!$BC$155:$CB$1048576,MATCH($A239,'Hoja de Trabajo para listado'!$BC$155:$BC$1048576,0),MATCH((CUADRO!N$5&amp;$E239),'Hoja de Trabajo para listado'!$BC$151:$CB$151,0)),0)+IFERROR(INDEX('Hoja de Trabajo para listado'!$DE$153:$DG$274,MATCH($A239,'Hoja de Trabajo para listado'!$DE$153:$DE$1048576,0),MATCH((CUADRO!N$5&amp;$E239),'Hoja de Trabajo para listado'!$DE$151:$DG$151,0)),0)+IFERROR(INDEX('Hoja de Trabajo para listado'!$CD$155:$DC$1048576,MATCH($A239,'Hoja de Trabajo para listado'!$CD$155:$CD$1048576,0),MATCH((CUADRO!N$5&amp;$E239),'Hoja de Trabajo para listado'!$CD$151:$DC$151,0)),0)</f>
        <v>0</v>
      </c>
      <c r="O239" s="245">
        <f ca="1">+IFERROR(INDEX('Hoja de Trabajo para listado'!$A$155:$Z$1048576,MATCH($A239,'Hoja de Trabajo para listado'!$A$155:$A$1048576,0),MATCH((CUADRO!O$5&amp;$E239),'Hoja de Trabajo para listado'!$A$151:$Z$151,0)),0)+IFERROR(INDEX('Hoja de Trabajo para listado'!$AB$155:$BA$1048576,MATCH($A239,'Hoja de Trabajo para listado'!$AB$155:$AB$1048576,0),MATCH((CUADRO!O$5&amp;$E239),'Hoja de Trabajo para listado'!$AB$151:$BA$151,0)),0)+IFERROR(INDEX('Hoja de Trabajo para listado'!$BC$155:$CB$1048576,MATCH($A239,'Hoja de Trabajo para listado'!$BC$155:$BC$1048576,0),MATCH((CUADRO!O$5&amp;$E239),'Hoja de Trabajo para listado'!$BC$151:$CB$151,0)),0)+IFERROR(INDEX('Hoja de Trabajo para listado'!$DE$153:$DG$274,MATCH($A239,'Hoja de Trabajo para listado'!$DE$153:$DE$1048576,0),MATCH((CUADRO!O$5&amp;$E239),'Hoja de Trabajo para listado'!$DE$151:$DG$151,0)),0)+IFERROR(INDEX('Hoja de Trabajo para listado'!$CD$155:$DC$1048576,MATCH($A239,'Hoja de Trabajo para listado'!$CD$155:$CD$1048576,0),MATCH((CUADRO!O$5&amp;$E239),'Hoja de Trabajo para listado'!$CD$151:$DC$151,0)),0)</f>
        <v>0</v>
      </c>
      <c r="P239" s="245">
        <f ca="1">+IFERROR(INDEX('Hoja de Trabajo para listado'!$A$155:$Z$1048576,MATCH($A239,'Hoja de Trabajo para listado'!$A$155:$A$1048576,0),MATCH((CUADRO!P$5&amp;$E239),'Hoja de Trabajo para listado'!$A$151:$Z$151,0)),0)+IFERROR(INDEX('Hoja de Trabajo para listado'!$AB$155:$BA$1048576,MATCH($A239,'Hoja de Trabajo para listado'!$AB$155:$AB$1048576,0),MATCH((CUADRO!P$5&amp;$E239),'Hoja de Trabajo para listado'!$AB$151:$BA$151,0)),0)+IFERROR(INDEX('Hoja de Trabajo para listado'!$BC$155:$CB$1048576,MATCH($A239,'Hoja de Trabajo para listado'!$BC$155:$BC$1048576,0),MATCH((CUADRO!P$5&amp;$E239),'Hoja de Trabajo para listado'!$BC$151:$CB$151,0)),0)+IFERROR(INDEX('Hoja de Trabajo para listado'!$DE$153:$DG$274,MATCH($A239,'Hoja de Trabajo para listado'!$DE$153:$DE$1048576,0),MATCH((CUADRO!P$5&amp;$E239),'Hoja de Trabajo para listado'!$DE$151:$DG$151,0)),0)+IFERROR(INDEX('Hoja de Trabajo para listado'!$CD$155:$DC$1048576,MATCH($A239,'Hoja de Trabajo para listado'!$CD$155:$CD$1048576,0),MATCH((CUADRO!P$5&amp;$E239),'Hoja de Trabajo para listado'!$CD$151:$DC$151,0)),0)</f>
        <v>0</v>
      </c>
      <c r="Q239" s="245">
        <f ca="1">+IFERROR(INDEX('Hoja de Trabajo para listado'!$A$155:$Z$1048576,MATCH($A239,'Hoja de Trabajo para listado'!$A$155:$A$1048576,0),MATCH((CUADRO!Q$5&amp;$E239),'Hoja de Trabajo para listado'!$A$151:$Z$151,0)),0)+IFERROR(INDEX('Hoja de Trabajo para listado'!$AB$155:$BA$1048576,MATCH($A239,'Hoja de Trabajo para listado'!$AB$155:$AB$1048576,0),MATCH((CUADRO!Q$5&amp;$E239),'Hoja de Trabajo para listado'!$AB$151:$BA$151,0)),0)+IFERROR(INDEX('Hoja de Trabajo para listado'!$BC$155:$CB$1048576,MATCH($A239,'Hoja de Trabajo para listado'!$BC$155:$BC$1048576,0),MATCH((CUADRO!Q$5&amp;$E239),'Hoja de Trabajo para listado'!$BC$151:$CB$151,0)),0)+IFERROR(INDEX('Hoja de Trabajo para listado'!$DE$153:$DG$274,MATCH($A239,'Hoja de Trabajo para listado'!$DE$153:$DE$1048576,0),MATCH((CUADRO!Q$5&amp;$E239),'Hoja de Trabajo para listado'!$DE$151:$DG$151,0)),0)+IFERROR(INDEX('Hoja de Trabajo para listado'!$CD$155:$DC$1048576,MATCH($A239,'Hoja de Trabajo para listado'!$CD$155:$CD$1048576,0),MATCH((CUADRO!Q$5&amp;$E239),'Hoja de Trabajo para listado'!$CD$151:$DC$151,0)),0)</f>
        <v>0</v>
      </c>
      <c r="R239" s="245">
        <f t="shared" ca="1" si="9"/>
        <v>0</v>
      </c>
      <c r="S239" s="245">
        <f ca="1">+R238+R239</f>
        <v>0</v>
      </c>
      <c r="T239" s="245">
        <f ca="1">+S239</f>
        <v>0</v>
      </c>
      <c r="U239" s="244">
        <f t="shared" si="10"/>
        <v>2</v>
      </c>
      <c r="V239" s="333" t="str">
        <f>+VLOOKUP(A239,bd_lista!$A$3:$E$590,5,FALSE)</f>
        <v>Instituciones Descentralizadas</v>
      </c>
      <c r="W239" s="384"/>
      <c r="X239" s="242">
        <v>78</v>
      </c>
      <c r="Y239" s="242" t="str">
        <f>+VLOOKUP(X239,bd_lista!$A$3:$C$590,3,FALSE)</f>
        <v>Ministerio de Hidrocarburos y Energías</v>
      </c>
      <c r="Z239" s="292"/>
      <c r="AA239" s="293"/>
    </row>
    <row r="240" spans="1:27" customFormat="1" ht="15" customHeight="1">
      <c r="A240" s="251">
        <v>315</v>
      </c>
      <c r="B240" s="388">
        <f>+A240</f>
        <v>315</v>
      </c>
      <c r="C240" s="247" t="str">
        <f>+VLOOKUP(A240,bd_lista!$A$3:$C$590,3,FALSE)</f>
        <v>Autoridad de Fiscalización de Empresas</v>
      </c>
      <c r="D240" s="385" t="str">
        <f>+C240</f>
        <v>Autoridad de Fiscalización de Empresas</v>
      </c>
      <c r="E240" s="247" t="s">
        <v>1304</v>
      </c>
      <c r="F240" s="243">
        <f ca="1">+IFERROR(INDEX('Hoja de Trabajo para listado'!$A$155:$Z$1048576,MATCH($A240,'Hoja de Trabajo para listado'!$A$155:$A$1048576,0),MATCH((CUADRO!F$5&amp;$E240),'Hoja de Trabajo para listado'!$A$151:$Z$151,0)),0)+IFERROR(INDEX('Hoja de Trabajo para listado'!$AB$155:$BA$1048576,MATCH($A240,'Hoja de Trabajo para listado'!$AB$155:$AB$1048576,0),MATCH((CUADRO!F$5&amp;$E240),'Hoja de Trabajo para listado'!$AB$151:$BA$151,0)),0)+IFERROR(INDEX('Hoja de Trabajo para listado'!$BC$155:$CB$1048576,MATCH($A240,'Hoja de Trabajo para listado'!$BC$155:$BC$1048576,0),MATCH((CUADRO!F$5&amp;$E240),'Hoja de Trabajo para listado'!$BC$151:$CB$151,0)),0)+IFERROR(INDEX('Hoja de Trabajo para listado'!$DE$153:$DG$274,MATCH($A240,'Hoja de Trabajo para listado'!$DE$153:$DE$1048576,0),MATCH((CUADRO!F$5&amp;$E240),'Hoja de Trabajo para listado'!$DE$151:$DG$151,0)),0)+IFERROR(INDEX('Hoja de Trabajo para listado'!$CD$155:$DC$1048576,MATCH($A240,'Hoja de Trabajo para listado'!$CD$155:$CD$1048576,0),MATCH((CUADRO!F$5&amp;$E240),'Hoja de Trabajo para listado'!$CD$151:$DC$151,0)),0)</f>
        <v>0</v>
      </c>
      <c r="G240" s="243">
        <f ca="1">+IFERROR(INDEX('Hoja de Trabajo para listado'!$A$155:$Z$1048576,MATCH($A240,'Hoja de Trabajo para listado'!$A$155:$A$1048576,0),MATCH((CUADRO!G$5&amp;$E240),'Hoja de Trabajo para listado'!$A$151:$Z$151,0)),0)+IFERROR(INDEX('Hoja de Trabajo para listado'!$AB$155:$BA$1048576,MATCH($A240,'Hoja de Trabajo para listado'!$AB$155:$AB$1048576,0),MATCH((CUADRO!G$5&amp;$E240),'Hoja de Trabajo para listado'!$AB$151:$BA$151,0)),0)+IFERROR(INDEX('Hoja de Trabajo para listado'!$BC$155:$CB$1048576,MATCH($A240,'Hoja de Trabajo para listado'!$BC$155:$BC$1048576,0),MATCH((CUADRO!G$5&amp;$E240),'Hoja de Trabajo para listado'!$BC$151:$CB$151,0)),0)+IFERROR(INDEX('Hoja de Trabajo para listado'!$DE$153:$DG$274,MATCH($A240,'Hoja de Trabajo para listado'!$DE$153:$DE$1048576,0),MATCH((CUADRO!G$5&amp;$E240),'Hoja de Trabajo para listado'!$DE$151:$DG$151,0)),0)+IFERROR(INDEX('Hoja de Trabajo para listado'!$CD$155:$DC$1048576,MATCH($A240,'Hoja de Trabajo para listado'!$CD$155:$CD$1048576,0),MATCH((CUADRO!G$5&amp;$E240),'Hoja de Trabajo para listado'!$CD$151:$DC$151,0)),0)</f>
        <v>0</v>
      </c>
      <c r="H240" s="243">
        <f ca="1">+IFERROR(INDEX('Hoja de Trabajo para listado'!$A$155:$Z$1048576,MATCH($A240,'Hoja de Trabajo para listado'!$A$155:$A$1048576,0),MATCH((CUADRO!H$5&amp;$E240),'Hoja de Trabajo para listado'!$A$151:$Z$151,0)),0)+IFERROR(INDEX('Hoja de Trabajo para listado'!$AB$155:$BA$1048576,MATCH($A240,'Hoja de Trabajo para listado'!$AB$155:$AB$1048576,0),MATCH((CUADRO!H$5&amp;$E240),'Hoja de Trabajo para listado'!$AB$151:$BA$151,0)),0)+IFERROR(INDEX('Hoja de Trabajo para listado'!$BC$155:$CB$1048576,MATCH($A240,'Hoja de Trabajo para listado'!$BC$155:$BC$1048576,0),MATCH((CUADRO!H$5&amp;$E240),'Hoja de Trabajo para listado'!$BC$151:$CB$151,0)),0)+IFERROR(INDEX('Hoja de Trabajo para listado'!$DE$153:$DG$274,MATCH($A240,'Hoja de Trabajo para listado'!$DE$153:$DE$1048576,0),MATCH((CUADRO!H$5&amp;$E240),'Hoja de Trabajo para listado'!$DE$151:$DG$151,0)),0)+IFERROR(INDEX('Hoja de Trabajo para listado'!$CD$155:$DC$1048576,MATCH($A240,'Hoja de Trabajo para listado'!$CD$155:$CD$1048576,0),MATCH((CUADRO!H$5&amp;$E240),'Hoja de Trabajo para listado'!$CD$151:$DC$151,0)),0)</f>
        <v>0</v>
      </c>
      <c r="I240" s="243">
        <f ca="1">+IFERROR(INDEX('Hoja de Trabajo para listado'!$A$155:$Z$1048576,MATCH($A240,'Hoja de Trabajo para listado'!$A$155:$A$1048576,0),MATCH((CUADRO!I$5&amp;$E240),'Hoja de Trabajo para listado'!$A$151:$Z$151,0)),0)+IFERROR(INDEX('Hoja de Trabajo para listado'!$AB$155:$BA$1048576,MATCH($A240,'Hoja de Trabajo para listado'!$AB$155:$AB$1048576,0),MATCH((CUADRO!I$5&amp;$E240),'Hoja de Trabajo para listado'!$AB$151:$BA$151,0)),0)+IFERROR(INDEX('Hoja de Trabajo para listado'!$BC$155:$CB$1048576,MATCH($A240,'Hoja de Trabajo para listado'!$BC$155:$BC$1048576,0),MATCH((CUADRO!I$5&amp;$E240),'Hoja de Trabajo para listado'!$BC$151:$CB$151,0)),0)+IFERROR(INDEX('Hoja de Trabajo para listado'!$DE$153:$DG$274,MATCH($A240,'Hoja de Trabajo para listado'!$DE$153:$DE$1048576,0),MATCH((CUADRO!I$5&amp;$E240),'Hoja de Trabajo para listado'!$DE$151:$DG$151,0)),0)+IFERROR(INDEX('Hoja de Trabajo para listado'!$CD$155:$DC$1048576,MATCH($A240,'Hoja de Trabajo para listado'!$CD$155:$CD$1048576,0),MATCH((CUADRO!I$5&amp;$E240),'Hoja de Trabajo para listado'!$CD$151:$DC$151,0)),0)</f>
        <v>0</v>
      </c>
      <c r="J240" s="243">
        <f ca="1">+IFERROR(INDEX('Hoja de Trabajo para listado'!$A$155:$Z$1048576,MATCH($A240,'Hoja de Trabajo para listado'!$A$155:$A$1048576,0),MATCH((CUADRO!J$5&amp;$E240),'Hoja de Trabajo para listado'!$A$151:$Z$151,0)),0)+IFERROR(INDEX('Hoja de Trabajo para listado'!$AB$155:$BA$1048576,MATCH($A240,'Hoja de Trabajo para listado'!$AB$155:$AB$1048576,0),MATCH((CUADRO!J$5&amp;$E240),'Hoja de Trabajo para listado'!$AB$151:$BA$151,0)),0)+IFERROR(INDEX('Hoja de Trabajo para listado'!$BC$155:$CB$1048576,MATCH($A240,'Hoja de Trabajo para listado'!$BC$155:$BC$1048576,0),MATCH((CUADRO!J$5&amp;$E240),'Hoja de Trabajo para listado'!$BC$151:$CB$151,0)),0)+IFERROR(INDEX('Hoja de Trabajo para listado'!$DE$153:$DG$274,MATCH($A240,'Hoja de Trabajo para listado'!$DE$153:$DE$1048576,0),MATCH((CUADRO!J$5&amp;$E240),'Hoja de Trabajo para listado'!$DE$151:$DG$151,0)),0)+IFERROR(INDEX('Hoja de Trabajo para listado'!$CD$155:$DC$1048576,MATCH($A240,'Hoja de Trabajo para listado'!$CD$155:$CD$1048576,0),MATCH((CUADRO!J$5&amp;$E240),'Hoja de Trabajo para listado'!$CD$151:$DC$151,0)),0)</f>
        <v>0</v>
      </c>
      <c r="K240" s="243">
        <f ca="1">+IFERROR(INDEX('Hoja de Trabajo para listado'!$A$155:$Z$1048576,MATCH($A240,'Hoja de Trabajo para listado'!$A$155:$A$1048576,0),MATCH((CUADRO!K$5&amp;$E240),'Hoja de Trabajo para listado'!$A$151:$Z$151,0)),0)+IFERROR(INDEX('Hoja de Trabajo para listado'!$AB$155:$BA$1048576,MATCH($A240,'Hoja de Trabajo para listado'!$AB$155:$AB$1048576,0),MATCH((CUADRO!K$5&amp;$E240),'Hoja de Trabajo para listado'!$AB$151:$BA$151,0)),0)+IFERROR(INDEX('Hoja de Trabajo para listado'!$BC$155:$CB$1048576,MATCH($A240,'Hoja de Trabajo para listado'!$BC$155:$BC$1048576,0),MATCH((CUADRO!K$5&amp;$E240),'Hoja de Trabajo para listado'!$BC$151:$CB$151,0)),0)+IFERROR(INDEX('Hoja de Trabajo para listado'!$DE$153:$DG$274,MATCH($A240,'Hoja de Trabajo para listado'!$DE$153:$DE$1048576,0),MATCH((CUADRO!K$5&amp;$E240),'Hoja de Trabajo para listado'!$DE$151:$DG$151,0)),0)+IFERROR(INDEX('Hoja de Trabajo para listado'!$CD$155:$DC$1048576,MATCH($A240,'Hoja de Trabajo para listado'!$CD$155:$CD$1048576,0),MATCH((CUADRO!K$5&amp;$E240),'Hoja de Trabajo para listado'!$CD$151:$DC$151,0)),0)</f>
        <v>0</v>
      </c>
      <c r="L240" s="243">
        <f ca="1">+IFERROR(INDEX('Hoja de Trabajo para listado'!$A$155:$Z$1048576,MATCH($A240,'Hoja de Trabajo para listado'!$A$155:$A$1048576,0),MATCH((CUADRO!L$5&amp;$E240),'Hoja de Trabajo para listado'!$A$151:$Z$151,0)),0)+IFERROR(INDEX('Hoja de Trabajo para listado'!$AB$155:$BA$1048576,MATCH($A240,'Hoja de Trabajo para listado'!$AB$155:$AB$1048576,0),MATCH((CUADRO!L$5&amp;$E240),'Hoja de Trabajo para listado'!$AB$151:$BA$151,0)),0)+IFERROR(INDEX('Hoja de Trabajo para listado'!$BC$155:$CB$1048576,MATCH($A240,'Hoja de Trabajo para listado'!$BC$155:$BC$1048576,0),MATCH((CUADRO!L$5&amp;$E240),'Hoja de Trabajo para listado'!$BC$151:$CB$151,0)),0)+IFERROR(INDEX('Hoja de Trabajo para listado'!$DE$153:$DG$274,MATCH($A240,'Hoja de Trabajo para listado'!$DE$153:$DE$1048576,0),MATCH((CUADRO!L$5&amp;$E240),'Hoja de Trabajo para listado'!$DE$151:$DG$151,0)),0)+IFERROR(INDEX('Hoja de Trabajo para listado'!$CD$155:$DC$1048576,MATCH($A240,'Hoja de Trabajo para listado'!$CD$155:$CD$1048576,0),MATCH((CUADRO!L$5&amp;$E240),'Hoja de Trabajo para listado'!$CD$151:$DC$151,0)),0)</f>
        <v>0</v>
      </c>
      <c r="M240" s="243">
        <f ca="1">+IFERROR(INDEX('Hoja de Trabajo para listado'!$A$155:$Z$1048576,MATCH($A240,'Hoja de Trabajo para listado'!$A$155:$A$1048576,0),MATCH((CUADRO!M$5&amp;$E240),'Hoja de Trabajo para listado'!$A$151:$Z$151,0)),0)+IFERROR(INDEX('Hoja de Trabajo para listado'!$AB$155:$BA$1048576,MATCH($A240,'Hoja de Trabajo para listado'!$AB$155:$AB$1048576,0),MATCH((CUADRO!M$5&amp;$E240),'Hoja de Trabajo para listado'!$AB$151:$BA$151,0)),0)+IFERROR(INDEX('Hoja de Trabajo para listado'!$BC$155:$CB$1048576,MATCH($A240,'Hoja de Trabajo para listado'!$BC$155:$BC$1048576,0),MATCH((CUADRO!M$5&amp;$E240),'Hoja de Trabajo para listado'!$BC$151:$CB$151,0)),0)+IFERROR(INDEX('Hoja de Trabajo para listado'!$DE$153:$DG$274,MATCH($A240,'Hoja de Trabajo para listado'!$DE$153:$DE$1048576,0),MATCH((CUADRO!M$5&amp;$E240),'Hoja de Trabajo para listado'!$DE$151:$DG$151,0)),0)+IFERROR(INDEX('Hoja de Trabajo para listado'!$CD$155:$DC$1048576,MATCH($A240,'Hoja de Trabajo para listado'!$CD$155:$CD$1048576,0),MATCH((CUADRO!M$5&amp;$E240),'Hoja de Trabajo para listado'!$CD$151:$DC$151,0)),0)</f>
        <v>0</v>
      </c>
      <c r="N240" s="243">
        <f ca="1">+IFERROR(INDEX('Hoja de Trabajo para listado'!$A$155:$Z$1048576,MATCH($A240,'Hoja de Trabajo para listado'!$A$155:$A$1048576,0),MATCH((CUADRO!N$5&amp;$E240),'Hoja de Trabajo para listado'!$A$151:$Z$151,0)),0)+IFERROR(INDEX('Hoja de Trabajo para listado'!$AB$155:$BA$1048576,MATCH($A240,'Hoja de Trabajo para listado'!$AB$155:$AB$1048576,0),MATCH((CUADRO!N$5&amp;$E240),'Hoja de Trabajo para listado'!$AB$151:$BA$151,0)),0)+IFERROR(INDEX('Hoja de Trabajo para listado'!$BC$155:$CB$1048576,MATCH($A240,'Hoja de Trabajo para listado'!$BC$155:$BC$1048576,0),MATCH((CUADRO!N$5&amp;$E240),'Hoja de Trabajo para listado'!$BC$151:$CB$151,0)),0)+IFERROR(INDEX('Hoja de Trabajo para listado'!$DE$153:$DG$274,MATCH($A240,'Hoja de Trabajo para listado'!$DE$153:$DE$1048576,0),MATCH((CUADRO!N$5&amp;$E240),'Hoja de Trabajo para listado'!$DE$151:$DG$151,0)),0)+IFERROR(INDEX('Hoja de Trabajo para listado'!$CD$155:$DC$1048576,MATCH($A240,'Hoja de Trabajo para listado'!$CD$155:$CD$1048576,0),MATCH((CUADRO!N$5&amp;$E240),'Hoja de Trabajo para listado'!$CD$151:$DC$151,0)),0)</f>
        <v>0</v>
      </c>
      <c r="O240" s="243">
        <f ca="1">+IFERROR(INDEX('Hoja de Trabajo para listado'!$A$155:$Z$1048576,MATCH($A240,'Hoja de Trabajo para listado'!$A$155:$A$1048576,0),MATCH((CUADRO!O$5&amp;$E240),'Hoja de Trabajo para listado'!$A$151:$Z$151,0)),0)+IFERROR(INDEX('Hoja de Trabajo para listado'!$AB$155:$BA$1048576,MATCH($A240,'Hoja de Trabajo para listado'!$AB$155:$AB$1048576,0),MATCH((CUADRO!O$5&amp;$E240),'Hoja de Trabajo para listado'!$AB$151:$BA$151,0)),0)+IFERROR(INDEX('Hoja de Trabajo para listado'!$BC$155:$CB$1048576,MATCH($A240,'Hoja de Trabajo para listado'!$BC$155:$BC$1048576,0),MATCH((CUADRO!O$5&amp;$E240),'Hoja de Trabajo para listado'!$BC$151:$CB$151,0)),0)+IFERROR(INDEX('Hoja de Trabajo para listado'!$DE$153:$DG$274,MATCH($A240,'Hoja de Trabajo para listado'!$DE$153:$DE$1048576,0),MATCH((CUADRO!O$5&amp;$E240),'Hoja de Trabajo para listado'!$DE$151:$DG$151,0)),0)+IFERROR(INDEX('Hoja de Trabajo para listado'!$CD$155:$DC$1048576,MATCH($A240,'Hoja de Trabajo para listado'!$CD$155:$CD$1048576,0),MATCH((CUADRO!O$5&amp;$E240),'Hoja de Trabajo para listado'!$CD$151:$DC$151,0)),0)</f>
        <v>0</v>
      </c>
      <c r="P240" s="243">
        <f ca="1">+IFERROR(INDEX('Hoja de Trabajo para listado'!$A$155:$Z$1048576,MATCH($A240,'Hoja de Trabajo para listado'!$A$155:$A$1048576,0),MATCH((CUADRO!P$5&amp;$E240),'Hoja de Trabajo para listado'!$A$151:$Z$151,0)),0)+IFERROR(INDEX('Hoja de Trabajo para listado'!$AB$155:$BA$1048576,MATCH($A240,'Hoja de Trabajo para listado'!$AB$155:$AB$1048576,0),MATCH((CUADRO!P$5&amp;$E240),'Hoja de Trabajo para listado'!$AB$151:$BA$151,0)),0)+IFERROR(INDEX('Hoja de Trabajo para listado'!$BC$155:$CB$1048576,MATCH($A240,'Hoja de Trabajo para listado'!$BC$155:$BC$1048576,0),MATCH((CUADRO!P$5&amp;$E240),'Hoja de Trabajo para listado'!$BC$151:$CB$151,0)),0)+IFERROR(INDEX('Hoja de Trabajo para listado'!$DE$153:$DG$274,MATCH($A240,'Hoja de Trabajo para listado'!$DE$153:$DE$1048576,0),MATCH((CUADRO!P$5&amp;$E240),'Hoja de Trabajo para listado'!$DE$151:$DG$151,0)),0)+IFERROR(INDEX('Hoja de Trabajo para listado'!$CD$155:$DC$1048576,MATCH($A240,'Hoja de Trabajo para listado'!$CD$155:$CD$1048576,0),MATCH((CUADRO!P$5&amp;$E240),'Hoja de Trabajo para listado'!$CD$151:$DC$151,0)),0)</f>
        <v>0</v>
      </c>
      <c r="Q240" s="243">
        <f ca="1">+IFERROR(INDEX('Hoja de Trabajo para listado'!$A$155:$Z$1048576,MATCH($A240,'Hoja de Trabajo para listado'!$A$155:$A$1048576,0),MATCH((CUADRO!Q$5&amp;$E240),'Hoja de Trabajo para listado'!$A$151:$Z$151,0)),0)+IFERROR(INDEX('Hoja de Trabajo para listado'!$AB$155:$BA$1048576,MATCH($A240,'Hoja de Trabajo para listado'!$AB$155:$AB$1048576,0),MATCH((CUADRO!Q$5&amp;$E240),'Hoja de Trabajo para listado'!$AB$151:$BA$151,0)),0)+IFERROR(INDEX('Hoja de Trabajo para listado'!$BC$155:$CB$1048576,MATCH($A240,'Hoja de Trabajo para listado'!$BC$155:$BC$1048576,0),MATCH((CUADRO!Q$5&amp;$E240),'Hoja de Trabajo para listado'!$BC$151:$CB$151,0)),0)+IFERROR(INDEX('Hoja de Trabajo para listado'!$DE$153:$DG$274,MATCH($A240,'Hoja de Trabajo para listado'!$DE$153:$DE$1048576,0),MATCH((CUADRO!Q$5&amp;$E240),'Hoja de Trabajo para listado'!$DE$151:$DG$151,0)),0)+IFERROR(INDEX('Hoja de Trabajo para listado'!$CD$155:$DC$1048576,MATCH($A240,'Hoja de Trabajo para listado'!$CD$155:$CD$1048576,0),MATCH((CUADRO!Q$5&amp;$E240),'Hoja de Trabajo para listado'!$CD$151:$DC$151,0)),0)</f>
        <v>0</v>
      </c>
      <c r="R240" s="243">
        <f t="shared" ca="1" si="9"/>
        <v>0</v>
      </c>
      <c r="S240" s="243"/>
      <c r="T240" s="243">
        <f ca="1">+T241</f>
        <v>563294.26</v>
      </c>
      <c r="U240" s="242">
        <f t="shared" si="10"/>
        <v>1</v>
      </c>
      <c r="V240" s="333" t="str">
        <f>+VLOOKUP(A240,bd_lista!$A$3:$E$590,5,FALSE)</f>
        <v>Instituciones Descentralizadas</v>
      </c>
      <c r="W240" s="383" t="str">
        <f>+V240</f>
        <v>Instituciones Descentralizadas</v>
      </c>
      <c r="X240" s="242">
        <f>+VLOOKUP(A240,[3]Sheet1!$A$13:$D$744,4,FALSE)</f>
        <v>41</v>
      </c>
      <c r="Y240" s="242" t="str">
        <f>+VLOOKUP(X240,bd_lista!$A$3:$C$590,3,FALSE)</f>
        <v>Ministerio de Desarrollo Productivo y Economía Plural</v>
      </c>
      <c r="Z240" s="294">
        <f>+X240</f>
        <v>41</v>
      </c>
      <c r="AA240" s="295" t="str">
        <f>+Y240</f>
        <v>Ministerio de Desarrollo Productivo y Economía Plural</v>
      </c>
    </row>
    <row r="241" spans="1:27" customFormat="1" ht="15" customHeight="1">
      <c r="A241" s="32">
        <v>315</v>
      </c>
      <c r="B241" s="389"/>
      <c r="C241" s="333" t="str">
        <f>+VLOOKUP(A241,bd_lista!$A$3:$C$590,3,FALSE)</f>
        <v>Autoridad de Fiscalización de Empresas</v>
      </c>
      <c r="D241" s="386"/>
      <c r="E241" s="333" t="s">
        <v>1305</v>
      </c>
      <c r="F241" s="245">
        <f ca="1">+IFERROR(INDEX('Hoja de Trabajo para listado'!$A$155:$Z$1048576,MATCH($A241,'Hoja de Trabajo para listado'!$A$155:$A$1048576,0),MATCH((CUADRO!F$5&amp;$E241),'Hoja de Trabajo para listado'!$A$151:$Z$151,0)),0)+IFERROR(INDEX('Hoja de Trabajo para listado'!$AB$155:$BA$1048576,MATCH($A241,'Hoja de Trabajo para listado'!$AB$155:$AB$1048576,0),MATCH((CUADRO!F$5&amp;$E241),'Hoja de Trabajo para listado'!$AB$151:$BA$151,0)),0)+IFERROR(INDEX('Hoja de Trabajo para listado'!$BC$155:$CB$1048576,MATCH($A241,'Hoja de Trabajo para listado'!$BC$155:$BC$1048576,0),MATCH((CUADRO!F$5&amp;$E241),'Hoja de Trabajo para listado'!$BC$151:$CB$151,0)),0)+IFERROR(INDEX('Hoja de Trabajo para listado'!$DE$153:$DG$274,MATCH($A241,'Hoja de Trabajo para listado'!$DE$153:$DE$1048576,0),MATCH((CUADRO!F$5&amp;$E241),'Hoja de Trabajo para listado'!$DE$151:$DG$151,0)),0)+IFERROR(INDEX('Hoja de Trabajo para listado'!$CD$155:$DC$1048576,MATCH($A241,'Hoja de Trabajo para listado'!$CD$155:$CD$1048576,0),MATCH((CUADRO!F$5&amp;$E241),'Hoja de Trabajo para listado'!$CD$151:$DC$151,0)),0)</f>
        <v>0</v>
      </c>
      <c r="G241" s="245">
        <f ca="1">+IFERROR(INDEX('Hoja de Trabajo para listado'!$A$155:$Z$1048576,MATCH($A241,'Hoja de Trabajo para listado'!$A$155:$A$1048576,0),MATCH((CUADRO!G$5&amp;$E241),'Hoja de Trabajo para listado'!$A$151:$Z$151,0)),0)+IFERROR(INDEX('Hoja de Trabajo para listado'!$AB$155:$BA$1048576,MATCH($A241,'Hoja de Trabajo para listado'!$AB$155:$AB$1048576,0),MATCH((CUADRO!G$5&amp;$E241),'Hoja de Trabajo para listado'!$AB$151:$BA$151,0)),0)+IFERROR(INDEX('Hoja de Trabajo para listado'!$BC$155:$CB$1048576,MATCH($A241,'Hoja de Trabajo para listado'!$BC$155:$BC$1048576,0),MATCH((CUADRO!G$5&amp;$E241),'Hoja de Trabajo para listado'!$BC$151:$CB$151,0)),0)+IFERROR(INDEX('Hoja de Trabajo para listado'!$DE$153:$DG$274,MATCH($A241,'Hoja de Trabajo para listado'!$DE$153:$DE$1048576,0),MATCH((CUADRO!G$5&amp;$E241),'Hoja de Trabajo para listado'!$DE$151:$DG$151,0)),0)+IFERROR(INDEX('Hoja de Trabajo para listado'!$CD$155:$DC$1048576,MATCH($A241,'Hoja de Trabajo para listado'!$CD$155:$CD$1048576,0),MATCH((CUADRO!G$5&amp;$E241),'Hoja de Trabajo para listado'!$CD$151:$DC$151,0)),0)</f>
        <v>563294.26</v>
      </c>
      <c r="H241" s="245">
        <f ca="1">+IFERROR(INDEX('Hoja de Trabajo para listado'!$A$155:$Z$1048576,MATCH($A241,'Hoja de Trabajo para listado'!$A$155:$A$1048576,0),MATCH((CUADRO!H$5&amp;$E241),'Hoja de Trabajo para listado'!$A$151:$Z$151,0)),0)+IFERROR(INDEX('Hoja de Trabajo para listado'!$AB$155:$BA$1048576,MATCH($A241,'Hoja de Trabajo para listado'!$AB$155:$AB$1048576,0),MATCH((CUADRO!H$5&amp;$E241),'Hoja de Trabajo para listado'!$AB$151:$BA$151,0)),0)+IFERROR(INDEX('Hoja de Trabajo para listado'!$BC$155:$CB$1048576,MATCH($A241,'Hoja de Trabajo para listado'!$BC$155:$BC$1048576,0),MATCH((CUADRO!H$5&amp;$E241),'Hoja de Trabajo para listado'!$BC$151:$CB$151,0)),0)+IFERROR(INDEX('Hoja de Trabajo para listado'!$DE$153:$DG$274,MATCH($A241,'Hoja de Trabajo para listado'!$DE$153:$DE$1048576,0),MATCH((CUADRO!H$5&amp;$E241),'Hoja de Trabajo para listado'!$DE$151:$DG$151,0)),0)+IFERROR(INDEX('Hoja de Trabajo para listado'!$CD$155:$DC$1048576,MATCH($A241,'Hoja de Trabajo para listado'!$CD$155:$CD$1048576,0),MATCH((CUADRO!H$5&amp;$E241),'Hoja de Trabajo para listado'!$CD$151:$DC$151,0)),0)</f>
        <v>0</v>
      </c>
      <c r="I241" s="245">
        <f ca="1">+IFERROR(INDEX('Hoja de Trabajo para listado'!$A$155:$Z$1048576,MATCH($A241,'Hoja de Trabajo para listado'!$A$155:$A$1048576,0),MATCH((CUADRO!I$5&amp;$E241),'Hoja de Trabajo para listado'!$A$151:$Z$151,0)),0)+IFERROR(INDEX('Hoja de Trabajo para listado'!$AB$155:$BA$1048576,MATCH($A241,'Hoja de Trabajo para listado'!$AB$155:$AB$1048576,0),MATCH((CUADRO!I$5&amp;$E241),'Hoja de Trabajo para listado'!$AB$151:$BA$151,0)),0)+IFERROR(INDEX('Hoja de Trabajo para listado'!$BC$155:$CB$1048576,MATCH($A241,'Hoja de Trabajo para listado'!$BC$155:$BC$1048576,0),MATCH((CUADRO!I$5&amp;$E241),'Hoja de Trabajo para listado'!$BC$151:$CB$151,0)),0)+IFERROR(INDEX('Hoja de Trabajo para listado'!$DE$153:$DG$274,MATCH($A241,'Hoja de Trabajo para listado'!$DE$153:$DE$1048576,0),MATCH((CUADRO!I$5&amp;$E241),'Hoja de Trabajo para listado'!$DE$151:$DG$151,0)),0)+IFERROR(INDEX('Hoja de Trabajo para listado'!$CD$155:$DC$1048576,MATCH($A241,'Hoja de Trabajo para listado'!$CD$155:$CD$1048576,0),MATCH((CUADRO!I$5&amp;$E241),'Hoja de Trabajo para listado'!$CD$151:$DC$151,0)),0)</f>
        <v>0</v>
      </c>
      <c r="J241" s="245">
        <f ca="1">+IFERROR(INDEX('Hoja de Trabajo para listado'!$A$155:$Z$1048576,MATCH($A241,'Hoja de Trabajo para listado'!$A$155:$A$1048576,0),MATCH((CUADRO!J$5&amp;$E241),'Hoja de Trabajo para listado'!$A$151:$Z$151,0)),0)+IFERROR(INDEX('Hoja de Trabajo para listado'!$AB$155:$BA$1048576,MATCH($A241,'Hoja de Trabajo para listado'!$AB$155:$AB$1048576,0),MATCH((CUADRO!J$5&amp;$E241),'Hoja de Trabajo para listado'!$AB$151:$BA$151,0)),0)+IFERROR(INDEX('Hoja de Trabajo para listado'!$BC$155:$CB$1048576,MATCH($A241,'Hoja de Trabajo para listado'!$BC$155:$BC$1048576,0),MATCH((CUADRO!J$5&amp;$E241),'Hoja de Trabajo para listado'!$BC$151:$CB$151,0)),0)+IFERROR(INDEX('Hoja de Trabajo para listado'!$DE$153:$DG$274,MATCH($A241,'Hoja de Trabajo para listado'!$DE$153:$DE$1048576,0),MATCH((CUADRO!J$5&amp;$E241),'Hoja de Trabajo para listado'!$DE$151:$DG$151,0)),0)+IFERROR(INDEX('Hoja de Trabajo para listado'!$CD$155:$DC$1048576,MATCH($A241,'Hoja de Trabajo para listado'!$CD$155:$CD$1048576,0),MATCH((CUADRO!J$5&amp;$E241),'Hoja de Trabajo para listado'!$CD$151:$DC$151,0)),0)</f>
        <v>0</v>
      </c>
      <c r="K241" s="245">
        <f ca="1">+IFERROR(INDEX('Hoja de Trabajo para listado'!$A$155:$Z$1048576,MATCH($A241,'Hoja de Trabajo para listado'!$A$155:$A$1048576,0),MATCH((CUADRO!K$5&amp;$E241),'Hoja de Trabajo para listado'!$A$151:$Z$151,0)),0)+IFERROR(INDEX('Hoja de Trabajo para listado'!$AB$155:$BA$1048576,MATCH($A241,'Hoja de Trabajo para listado'!$AB$155:$AB$1048576,0),MATCH((CUADRO!K$5&amp;$E241),'Hoja de Trabajo para listado'!$AB$151:$BA$151,0)),0)+IFERROR(INDEX('Hoja de Trabajo para listado'!$BC$155:$CB$1048576,MATCH($A241,'Hoja de Trabajo para listado'!$BC$155:$BC$1048576,0),MATCH((CUADRO!K$5&amp;$E241),'Hoja de Trabajo para listado'!$BC$151:$CB$151,0)),0)+IFERROR(INDEX('Hoja de Trabajo para listado'!$DE$153:$DG$274,MATCH($A241,'Hoja de Trabajo para listado'!$DE$153:$DE$1048576,0),MATCH((CUADRO!K$5&amp;$E241),'Hoja de Trabajo para listado'!$DE$151:$DG$151,0)),0)+IFERROR(INDEX('Hoja de Trabajo para listado'!$CD$155:$DC$1048576,MATCH($A241,'Hoja de Trabajo para listado'!$CD$155:$CD$1048576,0),MATCH((CUADRO!K$5&amp;$E241),'Hoja de Trabajo para listado'!$CD$151:$DC$151,0)),0)</f>
        <v>0</v>
      </c>
      <c r="L241" s="245">
        <f ca="1">+IFERROR(INDEX('Hoja de Trabajo para listado'!$A$155:$Z$1048576,MATCH($A241,'Hoja de Trabajo para listado'!$A$155:$A$1048576,0),MATCH((CUADRO!L$5&amp;$E241),'Hoja de Trabajo para listado'!$A$151:$Z$151,0)),0)+IFERROR(INDEX('Hoja de Trabajo para listado'!$AB$155:$BA$1048576,MATCH($A241,'Hoja de Trabajo para listado'!$AB$155:$AB$1048576,0),MATCH((CUADRO!L$5&amp;$E241),'Hoja de Trabajo para listado'!$AB$151:$BA$151,0)),0)+IFERROR(INDEX('Hoja de Trabajo para listado'!$BC$155:$CB$1048576,MATCH($A241,'Hoja de Trabajo para listado'!$BC$155:$BC$1048576,0),MATCH((CUADRO!L$5&amp;$E241),'Hoja de Trabajo para listado'!$BC$151:$CB$151,0)),0)+IFERROR(INDEX('Hoja de Trabajo para listado'!$DE$153:$DG$274,MATCH($A241,'Hoja de Trabajo para listado'!$DE$153:$DE$1048576,0),MATCH((CUADRO!L$5&amp;$E241),'Hoja de Trabajo para listado'!$DE$151:$DG$151,0)),0)+IFERROR(INDEX('Hoja de Trabajo para listado'!$CD$155:$DC$1048576,MATCH($A241,'Hoja de Trabajo para listado'!$CD$155:$CD$1048576,0),MATCH((CUADRO!L$5&amp;$E241),'Hoja de Trabajo para listado'!$CD$151:$DC$151,0)),0)</f>
        <v>0</v>
      </c>
      <c r="M241" s="245">
        <f ca="1">+IFERROR(INDEX('Hoja de Trabajo para listado'!$A$155:$Z$1048576,MATCH($A241,'Hoja de Trabajo para listado'!$A$155:$A$1048576,0),MATCH((CUADRO!M$5&amp;$E241),'Hoja de Trabajo para listado'!$A$151:$Z$151,0)),0)+IFERROR(INDEX('Hoja de Trabajo para listado'!$AB$155:$BA$1048576,MATCH($A241,'Hoja de Trabajo para listado'!$AB$155:$AB$1048576,0),MATCH((CUADRO!M$5&amp;$E241),'Hoja de Trabajo para listado'!$AB$151:$BA$151,0)),0)+IFERROR(INDEX('Hoja de Trabajo para listado'!$BC$155:$CB$1048576,MATCH($A241,'Hoja de Trabajo para listado'!$BC$155:$BC$1048576,0),MATCH((CUADRO!M$5&amp;$E241),'Hoja de Trabajo para listado'!$BC$151:$CB$151,0)),0)+IFERROR(INDEX('Hoja de Trabajo para listado'!$DE$153:$DG$274,MATCH($A241,'Hoja de Trabajo para listado'!$DE$153:$DE$1048576,0),MATCH((CUADRO!M$5&amp;$E241),'Hoja de Trabajo para listado'!$DE$151:$DG$151,0)),0)+IFERROR(INDEX('Hoja de Trabajo para listado'!$CD$155:$DC$1048576,MATCH($A241,'Hoja de Trabajo para listado'!$CD$155:$CD$1048576,0),MATCH((CUADRO!M$5&amp;$E241),'Hoja de Trabajo para listado'!$CD$151:$DC$151,0)),0)</f>
        <v>0</v>
      </c>
      <c r="N241" s="245">
        <f ca="1">+IFERROR(INDEX('Hoja de Trabajo para listado'!$A$155:$Z$1048576,MATCH($A241,'Hoja de Trabajo para listado'!$A$155:$A$1048576,0),MATCH((CUADRO!N$5&amp;$E241),'Hoja de Trabajo para listado'!$A$151:$Z$151,0)),0)+IFERROR(INDEX('Hoja de Trabajo para listado'!$AB$155:$BA$1048576,MATCH($A241,'Hoja de Trabajo para listado'!$AB$155:$AB$1048576,0),MATCH((CUADRO!N$5&amp;$E241),'Hoja de Trabajo para listado'!$AB$151:$BA$151,0)),0)+IFERROR(INDEX('Hoja de Trabajo para listado'!$BC$155:$CB$1048576,MATCH($A241,'Hoja de Trabajo para listado'!$BC$155:$BC$1048576,0),MATCH((CUADRO!N$5&amp;$E241),'Hoja de Trabajo para listado'!$BC$151:$CB$151,0)),0)+IFERROR(INDEX('Hoja de Trabajo para listado'!$DE$153:$DG$274,MATCH($A241,'Hoja de Trabajo para listado'!$DE$153:$DE$1048576,0),MATCH((CUADRO!N$5&amp;$E241),'Hoja de Trabajo para listado'!$DE$151:$DG$151,0)),0)+IFERROR(INDEX('Hoja de Trabajo para listado'!$CD$155:$DC$1048576,MATCH($A241,'Hoja de Trabajo para listado'!$CD$155:$CD$1048576,0),MATCH((CUADRO!N$5&amp;$E241),'Hoja de Trabajo para listado'!$CD$151:$DC$151,0)),0)</f>
        <v>0</v>
      </c>
      <c r="O241" s="245">
        <f ca="1">+IFERROR(INDEX('Hoja de Trabajo para listado'!$A$155:$Z$1048576,MATCH($A241,'Hoja de Trabajo para listado'!$A$155:$A$1048576,0),MATCH((CUADRO!O$5&amp;$E241),'Hoja de Trabajo para listado'!$A$151:$Z$151,0)),0)+IFERROR(INDEX('Hoja de Trabajo para listado'!$AB$155:$BA$1048576,MATCH($A241,'Hoja de Trabajo para listado'!$AB$155:$AB$1048576,0),MATCH((CUADRO!O$5&amp;$E241),'Hoja de Trabajo para listado'!$AB$151:$BA$151,0)),0)+IFERROR(INDEX('Hoja de Trabajo para listado'!$BC$155:$CB$1048576,MATCH($A241,'Hoja de Trabajo para listado'!$BC$155:$BC$1048576,0),MATCH((CUADRO!O$5&amp;$E241),'Hoja de Trabajo para listado'!$BC$151:$CB$151,0)),0)+IFERROR(INDEX('Hoja de Trabajo para listado'!$DE$153:$DG$274,MATCH($A241,'Hoja de Trabajo para listado'!$DE$153:$DE$1048576,0),MATCH((CUADRO!O$5&amp;$E241),'Hoja de Trabajo para listado'!$DE$151:$DG$151,0)),0)+IFERROR(INDEX('Hoja de Trabajo para listado'!$CD$155:$DC$1048576,MATCH($A241,'Hoja de Trabajo para listado'!$CD$155:$CD$1048576,0),MATCH((CUADRO!O$5&amp;$E241),'Hoja de Trabajo para listado'!$CD$151:$DC$151,0)),0)</f>
        <v>0</v>
      </c>
      <c r="P241" s="245">
        <f ca="1">+IFERROR(INDEX('Hoja de Trabajo para listado'!$A$155:$Z$1048576,MATCH($A241,'Hoja de Trabajo para listado'!$A$155:$A$1048576,0),MATCH((CUADRO!P$5&amp;$E241),'Hoja de Trabajo para listado'!$A$151:$Z$151,0)),0)+IFERROR(INDEX('Hoja de Trabajo para listado'!$AB$155:$BA$1048576,MATCH($A241,'Hoja de Trabajo para listado'!$AB$155:$AB$1048576,0),MATCH((CUADRO!P$5&amp;$E241),'Hoja de Trabajo para listado'!$AB$151:$BA$151,0)),0)+IFERROR(INDEX('Hoja de Trabajo para listado'!$BC$155:$CB$1048576,MATCH($A241,'Hoja de Trabajo para listado'!$BC$155:$BC$1048576,0),MATCH((CUADRO!P$5&amp;$E241),'Hoja de Trabajo para listado'!$BC$151:$CB$151,0)),0)+IFERROR(INDEX('Hoja de Trabajo para listado'!$DE$153:$DG$274,MATCH($A241,'Hoja de Trabajo para listado'!$DE$153:$DE$1048576,0),MATCH((CUADRO!P$5&amp;$E241),'Hoja de Trabajo para listado'!$DE$151:$DG$151,0)),0)+IFERROR(INDEX('Hoja de Trabajo para listado'!$CD$155:$DC$1048576,MATCH($A241,'Hoja de Trabajo para listado'!$CD$155:$CD$1048576,0),MATCH((CUADRO!P$5&amp;$E241),'Hoja de Trabajo para listado'!$CD$151:$DC$151,0)),0)</f>
        <v>0</v>
      </c>
      <c r="Q241" s="245">
        <f ca="1">+IFERROR(INDEX('Hoja de Trabajo para listado'!$A$155:$Z$1048576,MATCH($A241,'Hoja de Trabajo para listado'!$A$155:$A$1048576,0),MATCH((CUADRO!Q$5&amp;$E241),'Hoja de Trabajo para listado'!$A$151:$Z$151,0)),0)+IFERROR(INDEX('Hoja de Trabajo para listado'!$AB$155:$BA$1048576,MATCH($A241,'Hoja de Trabajo para listado'!$AB$155:$AB$1048576,0),MATCH((CUADRO!Q$5&amp;$E241),'Hoja de Trabajo para listado'!$AB$151:$BA$151,0)),0)+IFERROR(INDEX('Hoja de Trabajo para listado'!$BC$155:$CB$1048576,MATCH($A241,'Hoja de Trabajo para listado'!$BC$155:$BC$1048576,0),MATCH((CUADRO!Q$5&amp;$E241),'Hoja de Trabajo para listado'!$BC$151:$CB$151,0)),0)+IFERROR(INDEX('Hoja de Trabajo para listado'!$DE$153:$DG$274,MATCH($A241,'Hoja de Trabajo para listado'!$DE$153:$DE$1048576,0),MATCH((CUADRO!Q$5&amp;$E241),'Hoja de Trabajo para listado'!$DE$151:$DG$151,0)),0)+IFERROR(INDEX('Hoja de Trabajo para listado'!$CD$155:$DC$1048576,MATCH($A241,'Hoja de Trabajo para listado'!$CD$155:$CD$1048576,0),MATCH((CUADRO!Q$5&amp;$E241),'Hoja de Trabajo para listado'!$CD$151:$DC$151,0)),0)</f>
        <v>0</v>
      </c>
      <c r="R241" s="245">
        <f t="shared" ca="1" si="9"/>
        <v>563294.26</v>
      </c>
      <c r="S241" s="245">
        <f ca="1">+R240+R241</f>
        <v>563294.26</v>
      </c>
      <c r="T241" s="245">
        <f ca="1">+S241</f>
        <v>563294.26</v>
      </c>
      <c r="U241" s="244">
        <f t="shared" si="10"/>
        <v>2</v>
      </c>
      <c r="V241" s="333" t="str">
        <f>+VLOOKUP(A241,bd_lista!$A$3:$E$590,5,FALSE)</f>
        <v>Instituciones Descentralizadas</v>
      </c>
      <c r="W241" s="384"/>
      <c r="X241" s="242">
        <f>+VLOOKUP(A241,[3]Sheet1!$A$13:$D$744,4,FALSE)</f>
        <v>41</v>
      </c>
      <c r="Y241" s="242" t="str">
        <f>+VLOOKUP(X241,bd_lista!$A$3:$C$590,3,FALSE)</f>
        <v>Ministerio de Desarrollo Productivo y Economía Plural</v>
      </c>
      <c r="Z241" s="292"/>
      <c r="AA241" s="293"/>
    </row>
    <row r="242" spans="1:27" ht="15" customHeight="1">
      <c r="A242" s="32">
        <v>324</v>
      </c>
      <c r="B242" s="388">
        <f>+A242</f>
        <v>324</v>
      </c>
      <c r="C242" s="247" t="str">
        <f>+VLOOKUP(A242,bd_lista!$A$3:$C$590,3,FALSE)</f>
        <v>Escuela Boliviana Intercultural de Música</v>
      </c>
      <c r="D242" s="385" t="str">
        <f>+C242</f>
        <v>Escuela Boliviana Intercultural de Música</v>
      </c>
      <c r="E242" s="247" t="s">
        <v>1304</v>
      </c>
      <c r="F242" s="243">
        <f ca="1">+IFERROR(INDEX('Hoja de Trabajo para listado'!$A$155:$Z$1048576,MATCH($A242,'Hoja de Trabajo para listado'!$A$155:$A$1048576,0),MATCH((CUADRO!F$5&amp;$E242),'Hoja de Trabajo para listado'!$A$151:$Z$151,0)),0)+IFERROR(INDEX('Hoja de Trabajo para listado'!$AB$155:$BA$1048576,MATCH($A242,'Hoja de Trabajo para listado'!$AB$155:$AB$1048576,0),MATCH((CUADRO!F$5&amp;$E242),'Hoja de Trabajo para listado'!$AB$151:$BA$151,0)),0)+IFERROR(INDEX('Hoja de Trabajo para listado'!$BC$155:$CB$1048576,MATCH($A242,'Hoja de Trabajo para listado'!$BC$155:$BC$1048576,0),MATCH((CUADRO!F$5&amp;$E242),'Hoja de Trabajo para listado'!$BC$151:$CB$151,0)),0)+IFERROR(INDEX('Hoja de Trabajo para listado'!$DE$153:$DG$274,MATCH($A242,'Hoja de Trabajo para listado'!$DE$153:$DE$1048576,0),MATCH((CUADRO!F$5&amp;$E242),'Hoja de Trabajo para listado'!$DE$151:$DG$151,0)),0)+IFERROR(INDEX('Hoja de Trabajo para listado'!$CD$155:$DC$1048576,MATCH($A242,'Hoja de Trabajo para listado'!$CD$155:$CD$1048576,0),MATCH((CUADRO!F$5&amp;$E242),'Hoja de Trabajo para listado'!$CD$151:$DC$151,0)),0)</f>
        <v>0</v>
      </c>
      <c r="G242" s="243">
        <f ca="1">+IFERROR(INDEX('Hoja de Trabajo para listado'!$A$155:$Z$1048576,MATCH($A242,'Hoja de Trabajo para listado'!$A$155:$A$1048576,0),MATCH((CUADRO!G$5&amp;$E242),'Hoja de Trabajo para listado'!$A$151:$Z$151,0)),0)+IFERROR(INDEX('Hoja de Trabajo para listado'!$AB$155:$BA$1048576,MATCH($A242,'Hoja de Trabajo para listado'!$AB$155:$AB$1048576,0),MATCH((CUADRO!G$5&amp;$E242),'Hoja de Trabajo para listado'!$AB$151:$BA$151,0)),0)+IFERROR(INDEX('Hoja de Trabajo para listado'!$BC$155:$CB$1048576,MATCH($A242,'Hoja de Trabajo para listado'!$BC$155:$BC$1048576,0),MATCH((CUADRO!G$5&amp;$E242),'Hoja de Trabajo para listado'!$BC$151:$CB$151,0)),0)+IFERROR(INDEX('Hoja de Trabajo para listado'!$DE$153:$DG$274,MATCH($A242,'Hoja de Trabajo para listado'!$DE$153:$DE$1048576,0),MATCH((CUADRO!G$5&amp;$E242),'Hoja de Trabajo para listado'!$DE$151:$DG$151,0)),0)+IFERROR(INDEX('Hoja de Trabajo para listado'!$CD$155:$DC$1048576,MATCH($A242,'Hoja de Trabajo para listado'!$CD$155:$CD$1048576,0),MATCH((CUADRO!G$5&amp;$E242),'Hoja de Trabajo para listado'!$CD$151:$DC$151,0)),0)</f>
        <v>0</v>
      </c>
      <c r="H242" s="243">
        <f ca="1">+IFERROR(INDEX('Hoja de Trabajo para listado'!$A$155:$Z$1048576,MATCH($A242,'Hoja de Trabajo para listado'!$A$155:$A$1048576,0),MATCH((CUADRO!H$5&amp;$E242),'Hoja de Trabajo para listado'!$A$151:$Z$151,0)),0)+IFERROR(INDEX('Hoja de Trabajo para listado'!$AB$155:$BA$1048576,MATCH($A242,'Hoja de Trabajo para listado'!$AB$155:$AB$1048576,0),MATCH((CUADRO!H$5&amp;$E242),'Hoja de Trabajo para listado'!$AB$151:$BA$151,0)),0)+IFERROR(INDEX('Hoja de Trabajo para listado'!$BC$155:$CB$1048576,MATCH($A242,'Hoja de Trabajo para listado'!$BC$155:$BC$1048576,0),MATCH((CUADRO!H$5&amp;$E242),'Hoja de Trabajo para listado'!$BC$151:$CB$151,0)),0)+IFERROR(INDEX('Hoja de Trabajo para listado'!$DE$153:$DG$274,MATCH($A242,'Hoja de Trabajo para listado'!$DE$153:$DE$1048576,0),MATCH((CUADRO!H$5&amp;$E242),'Hoja de Trabajo para listado'!$DE$151:$DG$151,0)),0)+IFERROR(INDEX('Hoja de Trabajo para listado'!$CD$155:$DC$1048576,MATCH($A242,'Hoja de Trabajo para listado'!$CD$155:$CD$1048576,0),MATCH((CUADRO!H$5&amp;$E242),'Hoja de Trabajo para listado'!$CD$151:$DC$151,0)),0)</f>
        <v>0</v>
      </c>
      <c r="I242" s="243">
        <f ca="1">+IFERROR(INDEX('Hoja de Trabajo para listado'!$A$155:$Z$1048576,MATCH($A242,'Hoja de Trabajo para listado'!$A$155:$A$1048576,0),MATCH((CUADRO!I$5&amp;$E242),'Hoja de Trabajo para listado'!$A$151:$Z$151,0)),0)+IFERROR(INDEX('Hoja de Trabajo para listado'!$AB$155:$BA$1048576,MATCH($A242,'Hoja de Trabajo para listado'!$AB$155:$AB$1048576,0),MATCH((CUADRO!I$5&amp;$E242),'Hoja de Trabajo para listado'!$AB$151:$BA$151,0)),0)+IFERROR(INDEX('Hoja de Trabajo para listado'!$BC$155:$CB$1048576,MATCH($A242,'Hoja de Trabajo para listado'!$BC$155:$BC$1048576,0),MATCH((CUADRO!I$5&amp;$E242),'Hoja de Trabajo para listado'!$BC$151:$CB$151,0)),0)+IFERROR(INDEX('Hoja de Trabajo para listado'!$DE$153:$DG$274,MATCH($A242,'Hoja de Trabajo para listado'!$DE$153:$DE$1048576,0),MATCH((CUADRO!I$5&amp;$E242),'Hoja de Trabajo para listado'!$DE$151:$DG$151,0)),0)+IFERROR(INDEX('Hoja de Trabajo para listado'!$CD$155:$DC$1048576,MATCH($A242,'Hoja de Trabajo para listado'!$CD$155:$CD$1048576,0),MATCH((CUADRO!I$5&amp;$E242),'Hoja de Trabajo para listado'!$CD$151:$DC$151,0)),0)</f>
        <v>0</v>
      </c>
      <c r="J242" s="243">
        <f ca="1">+IFERROR(INDEX('Hoja de Trabajo para listado'!$A$155:$Z$1048576,MATCH($A242,'Hoja de Trabajo para listado'!$A$155:$A$1048576,0),MATCH((CUADRO!J$5&amp;$E242),'Hoja de Trabajo para listado'!$A$151:$Z$151,0)),0)+IFERROR(INDEX('Hoja de Trabajo para listado'!$AB$155:$BA$1048576,MATCH($A242,'Hoja de Trabajo para listado'!$AB$155:$AB$1048576,0),MATCH((CUADRO!J$5&amp;$E242),'Hoja de Trabajo para listado'!$AB$151:$BA$151,0)),0)+IFERROR(INDEX('Hoja de Trabajo para listado'!$BC$155:$CB$1048576,MATCH($A242,'Hoja de Trabajo para listado'!$BC$155:$BC$1048576,0),MATCH((CUADRO!J$5&amp;$E242),'Hoja de Trabajo para listado'!$BC$151:$CB$151,0)),0)+IFERROR(INDEX('Hoja de Trabajo para listado'!$DE$153:$DG$274,MATCH($A242,'Hoja de Trabajo para listado'!$DE$153:$DE$1048576,0),MATCH((CUADRO!J$5&amp;$E242),'Hoja de Trabajo para listado'!$DE$151:$DG$151,0)),0)+IFERROR(INDEX('Hoja de Trabajo para listado'!$CD$155:$DC$1048576,MATCH($A242,'Hoja de Trabajo para listado'!$CD$155:$CD$1048576,0),MATCH((CUADRO!J$5&amp;$E242),'Hoja de Trabajo para listado'!$CD$151:$DC$151,0)),0)</f>
        <v>0</v>
      </c>
      <c r="K242" s="243">
        <f ca="1">+IFERROR(INDEX('Hoja de Trabajo para listado'!$A$155:$Z$1048576,MATCH($A242,'Hoja de Trabajo para listado'!$A$155:$A$1048576,0),MATCH((CUADRO!K$5&amp;$E242),'Hoja de Trabajo para listado'!$A$151:$Z$151,0)),0)+IFERROR(INDEX('Hoja de Trabajo para listado'!$AB$155:$BA$1048576,MATCH($A242,'Hoja de Trabajo para listado'!$AB$155:$AB$1048576,0),MATCH((CUADRO!K$5&amp;$E242),'Hoja de Trabajo para listado'!$AB$151:$BA$151,0)),0)+IFERROR(INDEX('Hoja de Trabajo para listado'!$BC$155:$CB$1048576,MATCH($A242,'Hoja de Trabajo para listado'!$BC$155:$BC$1048576,0),MATCH((CUADRO!K$5&amp;$E242),'Hoja de Trabajo para listado'!$BC$151:$CB$151,0)),0)+IFERROR(INDEX('Hoja de Trabajo para listado'!$DE$153:$DG$274,MATCH($A242,'Hoja de Trabajo para listado'!$DE$153:$DE$1048576,0),MATCH((CUADRO!K$5&amp;$E242),'Hoja de Trabajo para listado'!$DE$151:$DG$151,0)),0)+IFERROR(INDEX('Hoja de Trabajo para listado'!$CD$155:$DC$1048576,MATCH($A242,'Hoja de Trabajo para listado'!$CD$155:$CD$1048576,0),MATCH((CUADRO!K$5&amp;$E242),'Hoja de Trabajo para listado'!$CD$151:$DC$151,0)),0)</f>
        <v>0</v>
      </c>
      <c r="L242" s="243">
        <f ca="1">+IFERROR(INDEX('Hoja de Trabajo para listado'!$A$155:$Z$1048576,MATCH($A242,'Hoja de Trabajo para listado'!$A$155:$A$1048576,0),MATCH((CUADRO!L$5&amp;$E242),'Hoja de Trabajo para listado'!$A$151:$Z$151,0)),0)+IFERROR(INDEX('Hoja de Trabajo para listado'!$AB$155:$BA$1048576,MATCH($A242,'Hoja de Trabajo para listado'!$AB$155:$AB$1048576,0),MATCH((CUADRO!L$5&amp;$E242),'Hoja de Trabajo para listado'!$AB$151:$BA$151,0)),0)+IFERROR(INDEX('Hoja de Trabajo para listado'!$BC$155:$CB$1048576,MATCH($A242,'Hoja de Trabajo para listado'!$BC$155:$BC$1048576,0),MATCH((CUADRO!L$5&amp;$E242),'Hoja de Trabajo para listado'!$BC$151:$CB$151,0)),0)+IFERROR(INDEX('Hoja de Trabajo para listado'!$DE$153:$DG$274,MATCH($A242,'Hoja de Trabajo para listado'!$DE$153:$DE$1048576,0),MATCH((CUADRO!L$5&amp;$E242),'Hoja de Trabajo para listado'!$DE$151:$DG$151,0)),0)+IFERROR(INDEX('Hoja de Trabajo para listado'!$CD$155:$DC$1048576,MATCH($A242,'Hoja de Trabajo para listado'!$CD$155:$CD$1048576,0),MATCH((CUADRO!L$5&amp;$E242),'Hoja de Trabajo para listado'!$CD$151:$DC$151,0)),0)</f>
        <v>0</v>
      </c>
      <c r="M242" s="243">
        <f ca="1">+IFERROR(INDEX('Hoja de Trabajo para listado'!$A$155:$Z$1048576,MATCH($A242,'Hoja de Trabajo para listado'!$A$155:$A$1048576,0),MATCH((CUADRO!M$5&amp;$E242),'Hoja de Trabajo para listado'!$A$151:$Z$151,0)),0)+IFERROR(INDEX('Hoja de Trabajo para listado'!$AB$155:$BA$1048576,MATCH($A242,'Hoja de Trabajo para listado'!$AB$155:$AB$1048576,0),MATCH((CUADRO!M$5&amp;$E242),'Hoja de Trabajo para listado'!$AB$151:$BA$151,0)),0)+IFERROR(INDEX('Hoja de Trabajo para listado'!$BC$155:$CB$1048576,MATCH($A242,'Hoja de Trabajo para listado'!$BC$155:$BC$1048576,0),MATCH((CUADRO!M$5&amp;$E242),'Hoja de Trabajo para listado'!$BC$151:$CB$151,0)),0)+IFERROR(INDEX('Hoja de Trabajo para listado'!$DE$153:$DG$274,MATCH($A242,'Hoja de Trabajo para listado'!$DE$153:$DE$1048576,0),MATCH((CUADRO!M$5&amp;$E242),'Hoja de Trabajo para listado'!$DE$151:$DG$151,0)),0)+IFERROR(INDEX('Hoja de Trabajo para listado'!$CD$155:$DC$1048576,MATCH($A242,'Hoja de Trabajo para listado'!$CD$155:$CD$1048576,0),MATCH((CUADRO!M$5&amp;$E242),'Hoja de Trabajo para listado'!$CD$151:$DC$151,0)),0)</f>
        <v>0</v>
      </c>
      <c r="N242" s="243">
        <f ca="1">+IFERROR(INDEX('Hoja de Trabajo para listado'!$A$155:$Z$1048576,MATCH($A242,'Hoja de Trabajo para listado'!$A$155:$A$1048576,0),MATCH((CUADRO!N$5&amp;$E242),'Hoja de Trabajo para listado'!$A$151:$Z$151,0)),0)+IFERROR(INDEX('Hoja de Trabajo para listado'!$AB$155:$BA$1048576,MATCH($A242,'Hoja de Trabajo para listado'!$AB$155:$AB$1048576,0),MATCH((CUADRO!N$5&amp;$E242),'Hoja de Trabajo para listado'!$AB$151:$BA$151,0)),0)+IFERROR(INDEX('Hoja de Trabajo para listado'!$BC$155:$CB$1048576,MATCH($A242,'Hoja de Trabajo para listado'!$BC$155:$BC$1048576,0),MATCH((CUADRO!N$5&amp;$E242),'Hoja de Trabajo para listado'!$BC$151:$CB$151,0)),0)+IFERROR(INDEX('Hoja de Trabajo para listado'!$DE$153:$DG$274,MATCH($A242,'Hoja de Trabajo para listado'!$DE$153:$DE$1048576,0),MATCH((CUADRO!N$5&amp;$E242),'Hoja de Trabajo para listado'!$DE$151:$DG$151,0)),0)+IFERROR(INDEX('Hoja de Trabajo para listado'!$CD$155:$DC$1048576,MATCH($A242,'Hoja de Trabajo para listado'!$CD$155:$CD$1048576,0),MATCH((CUADRO!N$5&amp;$E242),'Hoja de Trabajo para listado'!$CD$151:$DC$151,0)),0)</f>
        <v>0</v>
      </c>
      <c r="O242" s="243">
        <f ca="1">+IFERROR(INDEX('Hoja de Trabajo para listado'!$A$155:$Z$1048576,MATCH($A242,'Hoja de Trabajo para listado'!$A$155:$A$1048576,0),MATCH((CUADRO!O$5&amp;$E242),'Hoja de Trabajo para listado'!$A$151:$Z$151,0)),0)+IFERROR(INDEX('Hoja de Trabajo para listado'!$AB$155:$BA$1048576,MATCH($A242,'Hoja de Trabajo para listado'!$AB$155:$AB$1048576,0),MATCH((CUADRO!O$5&amp;$E242),'Hoja de Trabajo para listado'!$AB$151:$BA$151,0)),0)+IFERROR(INDEX('Hoja de Trabajo para listado'!$BC$155:$CB$1048576,MATCH($A242,'Hoja de Trabajo para listado'!$BC$155:$BC$1048576,0),MATCH((CUADRO!O$5&amp;$E242),'Hoja de Trabajo para listado'!$BC$151:$CB$151,0)),0)+IFERROR(INDEX('Hoja de Trabajo para listado'!$DE$153:$DG$274,MATCH($A242,'Hoja de Trabajo para listado'!$DE$153:$DE$1048576,0),MATCH((CUADRO!O$5&amp;$E242),'Hoja de Trabajo para listado'!$DE$151:$DG$151,0)),0)+IFERROR(INDEX('Hoja de Trabajo para listado'!$CD$155:$DC$1048576,MATCH($A242,'Hoja de Trabajo para listado'!$CD$155:$CD$1048576,0),MATCH((CUADRO!O$5&amp;$E242),'Hoja de Trabajo para listado'!$CD$151:$DC$151,0)),0)</f>
        <v>0</v>
      </c>
      <c r="P242" s="243">
        <f ca="1">+IFERROR(INDEX('Hoja de Trabajo para listado'!$A$155:$Z$1048576,MATCH($A242,'Hoja de Trabajo para listado'!$A$155:$A$1048576,0),MATCH((CUADRO!P$5&amp;$E242),'Hoja de Trabajo para listado'!$A$151:$Z$151,0)),0)+IFERROR(INDEX('Hoja de Trabajo para listado'!$AB$155:$BA$1048576,MATCH($A242,'Hoja de Trabajo para listado'!$AB$155:$AB$1048576,0),MATCH((CUADRO!P$5&amp;$E242),'Hoja de Trabajo para listado'!$AB$151:$BA$151,0)),0)+IFERROR(INDEX('Hoja de Trabajo para listado'!$BC$155:$CB$1048576,MATCH($A242,'Hoja de Trabajo para listado'!$BC$155:$BC$1048576,0),MATCH((CUADRO!P$5&amp;$E242),'Hoja de Trabajo para listado'!$BC$151:$CB$151,0)),0)+IFERROR(INDEX('Hoja de Trabajo para listado'!$DE$153:$DG$274,MATCH($A242,'Hoja de Trabajo para listado'!$DE$153:$DE$1048576,0),MATCH((CUADRO!P$5&amp;$E242),'Hoja de Trabajo para listado'!$DE$151:$DG$151,0)),0)+IFERROR(INDEX('Hoja de Trabajo para listado'!$CD$155:$DC$1048576,MATCH($A242,'Hoja de Trabajo para listado'!$CD$155:$CD$1048576,0),MATCH((CUADRO!P$5&amp;$E242),'Hoja de Trabajo para listado'!$CD$151:$DC$151,0)),0)</f>
        <v>0</v>
      </c>
      <c r="Q242" s="243">
        <f ca="1">+IFERROR(INDEX('Hoja de Trabajo para listado'!$A$155:$Z$1048576,MATCH($A242,'Hoja de Trabajo para listado'!$A$155:$A$1048576,0),MATCH((CUADRO!Q$5&amp;$E242),'Hoja de Trabajo para listado'!$A$151:$Z$151,0)),0)+IFERROR(INDEX('Hoja de Trabajo para listado'!$AB$155:$BA$1048576,MATCH($A242,'Hoja de Trabajo para listado'!$AB$155:$AB$1048576,0),MATCH((CUADRO!Q$5&amp;$E242),'Hoja de Trabajo para listado'!$AB$151:$BA$151,0)),0)+IFERROR(INDEX('Hoja de Trabajo para listado'!$BC$155:$CB$1048576,MATCH($A242,'Hoja de Trabajo para listado'!$BC$155:$BC$1048576,0),MATCH((CUADRO!Q$5&amp;$E242),'Hoja de Trabajo para listado'!$BC$151:$CB$151,0)),0)+IFERROR(INDEX('Hoja de Trabajo para listado'!$DE$153:$DG$274,MATCH($A242,'Hoja de Trabajo para listado'!$DE$153:$DE$1048576,0),MATCH((CUADRO!Q$5&amp;$E242),'Hoja de Trabajo para listado'!$DE$151:$DG$151,0)),0)+IFERROR(INDEX('Hoja de Trabajo para listado'!$CD$155:$DC$1048576,MATCH($A242,'Hoja de Trabajo para listado'!$CD$155:$CD$1048576,0),MATCH((CUADRO!Q$5&amp;$E242),'Hoja de Trabajo para listado'!$CD$151:$DC$151,0)),0)</f>
        <v>0</v>
      </c>
      <c r="R242" s="243">
        <f t="shared" ca="1" si="9"/>
        <v>0</v>
      </c>
      <c r="S242" s="243"/>
      <c r="T242" s="243">
        <f ca="1">+T243</f>
        <v>34263</v>
      </c>
      <c r="U242" s="242">
        <f t="shared" si="10"/>
        <v>1</v>
      </c>
      <c r="V242" s="333" t="str">
        <f>+VLOOKUP(A242,bd_lista!$A$3:$E$590,5,FALSE)</f>
        <v>Instituciones Descentralizadas</v>
      </c>
      <c r="W242" s="383" t="str">
        <f>+V242</f>
        <v>Instituciones Descentralizadas</v>
      </c>
      <c r="X242" s="242">
        <f>+VLOOKUP(A242,[3]Sheet1!$A$13:$D$744,4,FALSE)</f>
        <v>16</v>
      </c>
      <c r="Y242" s="242" t="str">
        <f>+VLOOKUP(X242,bd_lista!$A$3:$C$590,3,FALSE)</f>
        <v>Ministerio de Educación</v>
      </c>
      <c r="Z242" s="294">
        <f>+X242</f>
        <v>16</v>
      </c>
      <c r="AA242" s="295" t="str">
        <f>+Y242</f>
        <v>Ministerio de Educación</v>
      </c>
    </row>
    <row r="243" spans="1:27" ht="15" customHeight="1">
      <c r="A243" s="32">
        <v>324</v>
      </c>
      <c r="B243" s="389"/>
      <c r="C243" s="333" t="str">
        <f>+VLOOKUP(A243,bd_lista!$A$3:$C$590,3,FALSE)</f>
        <v>Escuela Boliviana Intercultural de Música</v>
      </c>
      <c r="D243" s="386"/>
      <c r="E243" s="333" t="s">
        <v>1305</v>
      </c>
      <c r="F243" s="245">
        <f ca="1">+IFERROR(INDEX('Hoja de Trabajo para listado'!$A$155:$Z$1048576,MATCH($A243,'Hoja de Trabajo para listado'!$A$155:$A$1048576,0),MATCH((CUADRO!F$5&amp;$E243),'Hoja de Trabajo para listado'!$A$151:$Z$151,0)),0)+IFERROR(INDEX('Hoja de Trabajo para listado'!$AB$155:$BA$1048576,MATCH($A243,'Hoja de Trabajo para listado'!$AB$155:$AB$1048576,0),MATCH((CUADRO!F$5&amp;$E243),'Hoja de Trabajo para listado'!$AB$151:$BA$151,0)),0)+IFERROR(INDEX('Hoja de Trabajo para listado'!$BC$155:$CB$1048576,MATCH($A243,'Hoja de Trabajo para listado'!$BC$155:$BC$1048576,0),MATCH((CUADRO!F$5&amp;$E243),'Hoja de Trabajo para listado'!$BC$151:$CB$151,0)),0)+IFERROR(INDEX('Hoja de Trabajo para listado'!$DE$153:$DG$274,MATCH($A243,'Hoja de Trabajo para listado'!$DE$153:$DE$1048576,0),MATCH((CUADRO!F$5&amp;$E243),'Hoja de Trabajo para listado'!$DE$151:$DG$151,0)),0)+IFERROR(INDEX('Hoja de Trabajo para listado'!$CD$155:$DC$1048576,MATCH($A243,'Hoja de Trabajo para listado'!$CD$155:$CD$1048576,0),MATCH((CUADRO!F$5&amp;$E243),'Hoja de Trabajo para listado'!$CD$151:$DC$151,0)),0)</f>
        <v>0</v>
      </c>
      <c r="G243" s="245">
        <f ca="1">+IFERROR(INDEX('Hoja de Trabajo para listado'!$A$155:$Z$1048576,MATCH($A243,'Hoja de Trabajo para listado'!$A$155:$A$1048576,0),MATCH((CUADRO!G$5&amp;$E243),'Hoja de Trabajo para listado'!$A$151:$Z$151,0)),0)+IFERROR(INDEX('Hoja de Trabajo para listado'!$AB$155:$BA$1048576,MATCH($A243,'Hoja de Trabajo para listado'!$AB$155:$AB$1048576,0),MATCH((CUADRO!G$5&amp;$E243),'Hoja de Trabajo para listado'!$AB$151:$BA$151,0)),0)+IFERROR(INDEX('Hoja de Trabajo para listado'!$BC$155:$CB$1048576,MATCH($A243,'Hoja de Trabajo para listado'!$BC$155:$BC$1048576,0),MATCH((CUADRO!G$5&amp;$E243),'Hoja de Trabajo para listado'!$BC$151:$CB$151,0)),0)+IFERROR(INDEX('Hoja de Trabajo para listado'!$DE$153:$DG$274,MATCH($A243,'Hoja de Trabajo para listado'!$DE$153:$DE$1048576,0),MATCH((CUADRO!G$5&amp;$E243),'Hoja de Trabajo para listado'!$DE$151:$DG$151,0)),0)+IFERROR(INDEX('Hoja de Trabajo para listado'!$CD$155:$DC$1048576,MATCH($A243,'Hoja de Trabajo para listado'!$CD$155:$CD$1048576,0),MATCH((CUADRO!G$5&amp;$E243),'Hoja de Trabajo para listado'!$CD$151:$DC$151,0)),0)</f>
        <v>34263</v>
      </c>
      <c r="H243" s="245">
        <f ca="1">+IFERROR(INDEX('Hoja de Trabajo para listado'!$A$155:$Z$1048576,MATCH($A243,'Hoja de Trabajo para listado'!$A$155:$A$1048576,0),MATCH((CUADRO!H$5&amp;$E243),'Hoja de Trabajo para listado'!$A$151:$Z$151,0)),0)+IFERROR(INDEX('Hoja de Trabajo para listado'!$AB$155:$BA$1048576,MATCH($A243,'Hoja de Trabajo para listado'!$AB$155:$AB$1048576,0),MATCH((CUADRO!H$5&amp;$E243),'Hoja de Trabajo para listado'!$AB$151:$BA$151,0)),0)+IFERROR(INDEX('Hoja de Trabajo para listado'!$BC$155:$CB$1048576,MATCH($A243,'Hoja de Trabajo para listado'!$BC$155:$BC$1048576,0),MATCH((CUADRO!H$5&amp;$E243),'Hoja de Trabajo para listado'!$BC$151:$CB$151,0)),0)+IFERROR(INDEX('Hoja de Trabajo para listado'!$DE$153:$DG$274,MATCH($A243,'Hoja de Trabajo para listado'!$DE$153:$DE$1048576,0),MATCH((CUADRO!H$5&amp;$E243),'Hoja de Trabajo para listado'!$DE$151:$DG$151,0)),0)+IFERROR(INDEX('Hoja de Trabajo para listado'!$CD$155:$DC$1048576,MATCH($A243,'Hoja de Trabajo para listado'!$CD$155:$CD$1048576,0),MATCH((CUADRO!H$5&amp;$E243),'Hoja de Trabajo para listado'!$CD$151:$DC$151,0)),0)</f>
        <v>0</v>
      </c>
      <c r="I243" s="245">
        <f ca="1">+IFERROR(INDEX('Hoja de Trabajo para listado'!$A$155:$Z$1048576,MATCH($A243,'Hoja de Trabajo para listado'!$A$155:$A$1048576,0),MATCH((CUADRO!I$5&amp;$E243),'Hoja de Trabajo para listado'!$A$151:$Z$151,0)),0)+IFERROR(INDEX('Hoja de Trabajo para listado'!$AB$155:$BA$1048576,MATCH($A243,'Hoja de Trabajo para listado'!$AB$155:$AB$1048576,0),MATCH((CUADRO!I$5&amp;$E243),'Hoja de Trabajo para listado'!$AB$151:$BA$151,0)),0)+IFERROR(INDEX('Hoja de Trabajo para listado'!$BC$155:$CB$1048576,MATCH($A243,'Hoja de Trabajo para listado'!$BC$155:$BC$1048576,0),MATCH((CUADRO!I$5&amp;$E243),'Hoja de Trabajo para listado'!$BC$151:$CB$151,0)),0)+IFERROR(INDEX('Hoja de Trabajo para listado'!$DE$153:$DG$274,MATCH($A243,'Hoja de Trabajo para listado'!$DE$153:$DE$1048576,0),MATCH((CUADRO!I$5&amp;$E243),'Hoja de Trabajo para listado'!$DE$151:$DG$151,0)),0)+IFERROR(INDEX('Hoja de Trabajo para listado'!$CD$155:$DC$1048576,MATCH($A243,'Hoja de Trabajo para listado'!$CD$155:$CD$1048576,0),MATCH((CUADRO!I$5&amp;$E243),'Hoja de Trabajo para listado'!$CD$151:$DC$151,0)),0)</f>
        <v>0</v>
      </c>
      <c r="J243" s="245">
        <f ca="1">+IFERROR(INDEX('Hoja de Trabajo para listado'!$A$155:$Z$1048576,MATCH($A243,'Hoja de Trabajo para listado'!$A$155:$A$1048576,0),MATCH((CUADRO!J$5&amp;$E243),'Hoja de Trabajo para listado'!$A$151:$Z$151,0)),0)+IFERROR(INDEX('Hoja de Trabajo para listado'!$AB$155:$BA$1048576,MATCH($A243,'Hoja de Trabajo para listado'!$AB$155:$AB$1048576,0),MATCH((CUADRO!J$5&amp;$E243),'Hoja de Trabajo para listado'!$AB$151:$BA$151,0)),0)+IFERROR(INDEX('Hoja de Trabajo para listado'!$BC$155:$CB$1048576,MATCH($A243,'Hoja de Trabajo para listado'!$BC$155:$BC$1048576,0),MATCH((CUADRO!J$5&amp;$E243),'Hoja de Trabajo para listado'!$BC$151:$CB$151,0)),0)+IFERROR(INDEX('Hoja de Trabajo para listado'!$DE$153:$DG$274,MATCH($A243,'Hoja de Trabajo para listado'!$DE$153:$DE$1048576,0),MATCH((CUADRO!J$5&amp;$E243),'Hoja de Trabajo para listado'!$DE$151:$DG$151,0)),0)+IFERROR(INDEX('Hoja de Trabajo para listado'!$CD$155:$DC$1048576,MATCH($A243,'Hoja de Trabajo para listado'!$CD$155:$CD$1048576,0),MATCH((CUADRO!J$5&amp;$E243),'Hoja de Trabajo para listado'!$CD$151:$DC$151,0)),0)</f>
        <v>0</v>
      </c>
      <c r="K243" s="245">
        <f ca="1">+IFERROR(INDEX('Hoja de Trabajo para listado'!$A$155:$Z$1048576,MATCH($A243,'Hoja de Trabajo para listado'!$A$155:$A$1048576,0),MATCH((CUADRO!K$5&amp;$E243),'Hoja de Trabajo para listado'!$A$151:$Z$151,0)),0)+IFERROR(INDEX('Hoja de Trabajo para listado'!$AB$155:$BA$1048576,MATCH($A243,'Hoja de Trabajo para listado'!$AB$155:$AB$1048576,0),MATCH((CUADRO!K$5&amp;$E243),'Hoja de Trabajo para listado'!$AB$151:$BA$151,0)),0)+IFERROR(INDEX('Hoja de Trabajo para listado'!$BC$155:$CB$1048576,MATCH($A243,'Hoja de Trabajo para listado'!$BC$155:$BC$1048576,0),MATCH((CUADRO!K$5&amp;$E243),'Hoja de Trabajo para listado'!$BC$151:$CB$151,0)),0)+IFERROR(INDEX('Hoja de Trabajo para listado'!$DE$153:$DG$274,MATCH($A243,'Hoja de Trabajo para listado'!$DE$153:$DE$1048576,0),MATCH((CUADRO!K$5&amp;$E243),'Hoja de Trabajo para listado'!$DE$151:$DG$151,0)),0)+IFERROR(INDEX('Hoja de Trabajo para listado'!$CD$155:$DC$1048576,MATCH($A243,'Hoja de Trabajo para listado'!$CD$155:$CD$1048576,0),MATCH((CUADRO!K$5&amp;$E243),'Hoja de Trabajo para listado'!$CD$151:$DC$151,0)),0)</f>
        <v>0</v>
      </c>
      <c r="L243" s="245">
        <f ca="1">+IFERROR(INDEX('Hoja de Trabajo para listado'!$A$155:$Z$1048576,MATCH($A243,'Hoja de Trabajo para listado'!$A$155:$A$1048576,0),MATCH((CUADRO!L$5&amp;$E243),'Hoja de Trabajo para listado'!$A$151:$Z$151,0)),0)+IFERROR(INDEX('Hoja de Trabajo para listado'!$AB$155:$BA$1048576,MATCH($A243,'Hoja de Trabajo para listado'!$AB$155:$AB$1048576,0),MATCH((CUADRO!L$5&amp;$E243),'Hoja de Trabajo para listado'!$AB$151:$BA$151,0)),0)+IFERROR(INDEX('Hoja de Trabajo para listado'!$BC$155:$CB$1048576,MATCH($A243,'Hoja de Trabajo para listado'!$BC$155:$BC$1048576,0),MATCH((CUADRO!L$5&amp;$E243),'Hoja de Trabajo para listado'!$BC$151:$CB$151,0)),0)+IFERROR(INDEX('Hoja de Trabajo para listado'!$DE$153:$DG$274,MATCH($A243,'Hoja de Trabajo para listado'!$DE$153:$DE$1048576,0),MATCH((CUADRO!L$5&amp;$E243),'Hoja de Trabajo para listado'!$DE$151:$DG$151,0)),0)+IFERROR(INDEX('Hoja de Trabajo para listado'!$CD$155:$DC$1048576,MATCH($A243,'Hoja de Trabajo para listado'!$CD$155:$CD$1048576,0),MATCH((CUADRO!L$5&amp;$E243),'Hoja de Trabajo para listado'!$CD$151:$DC$151,0)),0)</f>
        <v>0</v>
      </c>
      <c r="M243" s="245">
        <f ca="1">+IFERROR(INDEX('Hoja de Trabajo para listado'!$A$155:$Z$1048576,MATCH($A243,'Hoja de Trabajo para listado'!$A$155:$A$1048576,0),MATCH((CUADRO!M$5&amp;$E243),'Hoja de Trabajo para listado'!$A$151:$Z$151,0)),0)+IFERROR(INDEX('Hoja de Trabajo para listado'!$AB$155:$BA$1048576,MATCH($A243,'Hoja de Trabajo para listado'!$AB$155:$AB$1048576,0),MATCH((CUADRO!M$5&amp;$E243),'Hoja de Trabajo para listado'!$AB$151:$BA$151,0)),0)+IFERROR(INDEX('Hoja de Trabajo para listado'!$BC$155:$CB$1048576,MATCH($A243,'Hoja de Trabajo para listado'!$BC$155:$BC$1048576,0),MATCH((CUADRO!M$5&amp;$E243),'Hoja de Trabajo para listado'!$BC$151:$CB$151,0)),0)+IFERROR(INDEX('Hoja de Trabajo para listado'!$DE$153:$DG$274,MATCH($A243,'Hoja de Trabajo para listado'!$DE$153:$DE$1048576,0),MATCH((CUADRO!M$5&amp;$E243),'Hoja de Trabajo para listado'!$DE$151:$DG$151,0)),0)+IFERROR(INDEX('Hoja de Trabajo para listado'!$CD$155:$DC$1048576,MATCH($A243,'Hoja de Trabajo para listado'!$CD$155:$CD$1048576,0),MATCH((CUADRO!M$5&amp;$E243),'Hoja de Trabajo para listado'!$CD$151:$DC$151,0)),0)</f>
        <v>0</v>
      </c>
      <c r="N243" s="245">
        <f ca="1">+IFERROR(INDEX('Hoja de Trabajo para listado'!$A$155:$Z$1048576,MATCH($A243,'Hoja de Trabajo para listado'!$A$155:$A$1048576,0),MATCH((CUADRO!N$5&amp;$E243),'Hoja de Trabajo para listado'!$A$151:$Z$151,0)),0)+IFERROR(INDEX('Hoja de Trabajo para listado'!$AB$155:$BA$1048576,MATCH($A243,'Hoja de Trabajo para listado'!$AB$155:$AB$1048576,0),MATCH((CUADRO!N$5&amp;$E243),'Hoja de Trabajo para listado'!$AB$151:$BA$151,0)),0)+IFERROR(INDEX('Hoja de Trabajo para listado'!$BC$155:$CB$1048576,MATCH($A243,'Hoja de Trabajo para listado'!$BC$155:$BC$1048576,0),MATCH((CUADRO!N$5&amp;$E243),'Hoja de Trabajo para listado'!$BC$151:$CB$151,0)),0)+IFERROR(INDEX('Hoja de Trabajo para listado'!$DE$153:$DG$274,MATCH($A243,'Hoja de Trabajo para listado'!$DE$153:$DE$1048576,0),MATCH((CUADRO!N$5&amp;$E243),'Hoja de Trabajo para listado'!$DE$151:$DG$151,0)),0)+IFERROR(INDEX('Hoja de Trabajo para listado'!$CD$155:$DC$1048576,MATCH($A243,'Hoja de Trabajo para listado'!$CD$155:$CD$1048576,0),MATCH((CUADRO!N$5&amp;$E243),'Hoja de Trabajo para listado'!$CD$151:$DC$151,0)),0)</f>
        <v>0</v>
      </c>
      <c r="O243" s="245">
        <f ca="1">+IFERROR(INDEX('Hoja de Trabajo para listado'!$A$155:$Z$1048576,MATCH($A243,'Hoja de Trabajo para listado'!$A$155:$A$1048576,0),MATCH((CUADRO!O$5&amp;$E243),'Hoja de Trabajo para listado'!$A$151:$Z$151,0)),0)+IFERROR(INDEX('Hoja de Trabajo para listado'!$AB$155:$BA$1048576,MATCH($A243,'Hoja de Trabajo para listado'!$AB$155:$AB$1048576,0),MATCH((CUADRO!O$5&amp;$E243),'Hoja de Trabajo para listado'!$AB$151:$BA$151,0)),0)+IFERROR(INDEX('Hoja de Trabajo para listado'!$BC$155:$CB$1048576,MATCH($A243,'Hoja de Trabajo para listado'!$BC$155:$BC$1048576,0),MATCH((CUADRO!O$5&amp;$E243),'Hoja de Trabajo para listado'!$BC$151:$CB$151,0)),0)+IFERROR(INDEX('Hoja de Trabajo para listado'!$DE$153:$DG$274,MATCH($A243,'Hoja de Trabajo para listado'!$DE$153:$DE$1048576,0),MATCH((CUADRO!O$5&amp;$E243),'Hoja de Trabajo para listado'!$DE$151:$DG$151,0)),0)+IFERROR(INDEX('Hoja de Trabajo para listado'!$CD$155:$DC$1048576,MATCH($A243,'Hoja de Trabajo para listado'!$CD$155:$CD$1048576,0),MATCH((CUADRO!O$5&amp;$E243),'Hoja de Trabajo para listado'!$CD$151:$DC$151,0)),0)</f>
        <v>0</v>
      </c>
      <c r="P243" s="245">
        <f ca="1">+IFERROR(INDEX('Hoja de Trabajo para listado'!$A$155:$Z$1048576,MATCH($A243,'Hoja de Trabajo para listado'!$A$155:$A$1048576,0),MATCH((CUADRO!P$5&amp;$E243),'Hoja de Trabajo para listado'!$A$151:$Z$151,0)),0)+IFERROR(INDEX('Hoja de Trabajo para listado'!$AB$155:$BA$1048576,MATCH($A243,'Hoja de Trabajo para listado'!$AB$155:$AB$1048576,0),MATCH((CUADRO!P$5&amp;$E243),'Hoja de Trabajo para listado'!$AB$151:$BA$151,0)),0)+IFERROR(INDEX('Hoja de Trabajo para listado'!$BC$155:$CB$1048576,MATCH($A243,'Hoja de Trabajo para listado'!$BC$155:$BC$1048576,0),MATCH((CUADRO!P$5&amp;$E243),'Hoja de Trabajo para listado'!$BC$151:$CB$151,0)),0)+IFERROR(INDEX('Hoja de Trabajo para listado'!$DE$153:$DG$274,MATCH($A243,'Hoja de Trabajo para listado'!$DE$153:$DE$1048576,0),MATCH((CUADRO!P$5&amp;$E243),'Hoja de Trabajo para listado'!$DE$151:$DG$151,0)),0)+IFERROR(INDEX('Hoja de Trabajo para listado'!$CD$155:$DC$1048576,MATCH($A243,'Hoja de Trabajo para listado'!$CD$155:$CD$1048576,0),MATCH((CUADRO!P$5&amp;$E243),'Hoja de Trabajo para listado'!$CD$151:$DC$151,0)),0)</f>
        <v>0</v>
      </c>
      <c r="Q243" s="245">
        <f ca="1">+IFERROR(INDEX('Hoja de Trabajo para listado'!$A$155:$Z$1048576,MATCH($A243,'Hoja de Trabajo para listado'!$A$155:$A$1048576,0),MATCH((CUADRO!Q$5&amp;$E243),'Hoja de Trabajo para listado'!$A$151:$Z$151,0)),0)+IFERROR(INDEX('Hoja de Trabajo para listado'!$AB$155:$BA$1048576,MATCH($A243,'Hoja de Trabajo para listado'!$AB$155:$AB$1048576,0),MATCH((CUADRO!Q$5&amp;$E243),'Hoja de Trabajo para listado'!$AB$151:$BA$151,0)),0)+IFERROR(INDEX('Hoja de Trabajo para listado'!$BC$155:$CB$1048576,MATCH($A243,'Hoja de Trabajo para listado'!$BC$155:$BC$1048576,0),MATCH((CUADRO!Q$5&amp;$E243),'Hoja de Trabajo para listado'!$BC$151:$CB$151,0)),0)+IFERROR(INDEX('Hoja de Trabajo para listado'!$DE$153:$DG$274,MATCH($A243,'Hoja de Trabajo para listado'!$DE$153:$DE$1048576,0),MATCH((CUADRO!Q$5&amp;$E243),'Hoja de Trabajo para listado'!$DE$151:$DG$151,0)),0)+IFERROR(INDEX('Hoja de Trabajo para listado'!$CD$155:$DC$1048576,MATCH($A243,'Hoja de Trabajo para listado'!$CD$155:$CD$1048576,0),MATCH((CUADRO!Q$5&amp;$E243),'Hoja de Trabajo para listado'!$CD$151:$DC$151,0)),0)</f>
        <v>0</v>
      </c>
      <c r="R243" s="245">
        <f t="shared" ca="1" si="9"/>
        <v>34263</v>
      </c>
      <c r="S243" s="245">
        <f ca="1">+R242+R243</f>
        <v>34263</v>
      </c>
      <c r="T243" s="245">
        <f ca="1">+S243</f>
        <v>34263</v>
      </c>
      <c r="U243" s="244">
        <f t="shared" si="10"/>
        <v>2</v>
      </c>
      <c r="V243" s="333" t="str">
        <f>+VLOOKUP(A243,bd_lista!$A$3:$E$590,5,FALSE)</f>
        <v>Instituciones Descentralizadas</v>
      </c>
      <c r="W243" s="384"/>
      <c r="X243" s="242">
        <f>+VLOOKUP(A243,[3]Sheet1!$A$13:$D$744,4,FALSE)</f>
        <v>16</v>
      </c>
      <c r="Y243" s="242" t="str">
        <f>+VLOOKUP(X243,bd_lista!$A$3:$C$590,3,FALSE)</f>
        <v>Ministerio de Educación</v>
      </c>
      <c r="Z243" s="292"/>
      <c r="AA243" s="293"/>
    </row>
    <row r="244" spans="1:27" ht="15" customHeight="1">
      <c r="A244" s="251">
        <v>340</v>
      </c>
      <c r="B244" s="388">
        <f>+A244</f>
        <v>340</v>
      </c>
      <c r="C244" s="247" t="str">
        <f>+VLOOKUP(A244,bd_lista!$A$3:$C$590,3,FALSE)</f>
        <v>Servicio General de Identificación Personal</v>
      </c>
      <c r="D244" s="385" t="str">
        <f>+C244</f>
        <v>Servicio General de Identificación Personal</v>
      </c>
      <c r="E244" s="247" t="s">
        <v>1304</v>
      </c>
      <c r="F244" s="243">
        <f ca="1">+IFERROR(INDEX('Hoja de Trabajo para listado'!$A$155:$Z$1048576,MATCH($A244,'Hoja de Trabajo para listado'!$A$155:$A$1048576,0),MATCH((CUADRO!F$5&amp;$E244),'Hoja de Trabajo para listado'!$A$151:$Z$151,0)),0)+IFERROR(INDEX('Hoja de Trabajo para listado'!$AB$155:$BA$1048576,MATCH($A244,'Hoja de Trabajo para listado'!$AB$155:$AB$1048576,0),MATCH((CUADRO!F$5&amp;$E244),'Hoja de Trabajo para listado'!$AB$151:$BA$151,0)),0)+IFERROR(INDEX('Hoja de Trabajo para listado'!$BC$155:$CB$1048576,MATCH($A244,'Hoja de Trabajo para listado'!$BC$155:$BC$1048576,0),MATCH((CUADRO!F$5&amp;$E244),'Hoja de Trabajo para listado'!$BC$151:$CB$151,0)),0)+IFERROR(INDEX('Hoja de Trabajo para listado'!$DE$153:$DG$274,MATCH($A244,'Hoja de Trabajo para listado'!$DE$153:$DE$1048576,0),MATCH((CUADRO!F$5&amp;$E244),'Hoja de Trabajo para listado'!$DE$151:$DG$151,0)),0)+IFERROR(INDEX('Hoja de Trabajo para listado'!$CD$155:$DC$1048576,MATCH($A244,'Hoja de Trabajo para listado'!$CD$155:$CD$1048576,0),MATCH((CUADRO!F$5&amp;$E244),'Hoja de Trabajo para listado'!$CD$151:$DC$151,0)),0)</f>
        <v>0</v>
      </c>
      <c r="G244" s="243">
        <f ca="1">+IFERROR(INDEX('Hoja de Trabajo para listado'!$A$155:$Z$1048576,MATCH($A244,'Hoja de Trabajo para listado'!$A$155:$A$1048576,0),MATCH((CUADRO!G$5&amp;$E244),'Hoja de Trabajo para listado'!$A$151:$Z$151,0)),0)+IFERROR(INDEX('Hoja de Trabajo para listado'!$AB$155:$BA$1048576,MATCH($A244,'Hoja de Trabajo para listado'!$AB$155:$AB$1048576,0),MATCH((CUADRO!G$5&amp;$E244),'Hoja de Trabajo para listado'!$AB$151:$BA$151,0)),0)+IFERROR(INDEX('Hoja de Trabajo para listado'!$BC$155:$CB$1048576,MATCH($A244,'Hoja de Trabajo para listado'!$BC$155:$BC$1048576,0),MATCH((CUADRO!G$5&amp;$E244),'Hoja de Trabajo para listado'!$BC$151:$CB$151,0)),0)+IFERROR(INDEX('Hoja de Trabajo para listado'!$DE$153:$DG$274,MATCH($A244,'Hoja de Trabajo para listado'!$DE$153:$DE$1048576,0),MATCH((CUADRO!G$5&amp;$E244),'Hoja de Trabajo para listado'!$DE$151:$DG$151,0)),0)+IFERROR(INDEX('Hoja de Trabajo para listado'!$CD$155:$DC$1048576,MATCH($A244,'Hoja de Trabajo para listado'!$CD$155:$CD$1048576,0),MATCH((CUADRO!G$5&amp;$E244),'Hoja de Trabajo para listado'!$CD$151:$DC$151,0)),0)</f>
        <v>480</v>
      </c>
      <c r="H244" s="243">
        <f ca="1">+IFERROR(INDEX('Hoja de Trabajo para listado'!$A$155:$Z$1048576,MATCH($A244,'Hoja de Trabajo para listado'!$A$155:$A$1048576,0),MATCH((CUADRO!H$5&amp;$E244),'Hoja de Trabajo para listado'!$A$151:$Z$151,0)),0)+IFERROR(INDEX('Hoja de Trabajo para listado'!$AB$155:$BA$1048576,MATCH($A244,'Hoja de Trabajo para listado'!$AB$155:$AB$1048576,0),MATCH((CUADRO!H$5&amp;$E244),'Hoja de Trabajo para listado'!$AB$151:$BA$151,0)),0)+IFERROR(INDEX('Hoja de Trabajo para listado'!$BC$155:$CB$1048576,MATCH($A244,'Hoja de Trabajo para listado'!$BC$155:$BC$1048576,0),MATCH((CUADRO!H$5&amp;$E244),'Hoja de Trabajo para listado'!$BC$151:$CB$151,0)),0)+IFERROR(INDEX('Hoja de Trabajo para listado'!$DE$153:$DG$274,MATCH($A244,'Hoja de Trabajo para listado'!$DE$153:$DE$1048576,0),MATCH((CUADRO!H$5&amp;$E244),'Hoja de Trabajo para listado'!$DE$151:$DG$151,0)),0)+IFERROR(INDEX('Hoja de Trabajo para listado'!$CD$155:$DC$1048576,MATCH($A244,'Hoja de Trabajo para listado'!$CD$155:$CD$1048576,0),MATCH((CUADRO!H$5&amp;$E244),'Hoja de Trabajo para listado'!$CD$151:$DC$151,0)),0)</f>
        <v>0</v>
      </c>
      <c r="I244" s="243">
        <f ca="1">+IFERROR(INDEX('Hoja de Trabajo para listado'!$A$155:$Z$1048576,MATCH($A244,'Hoja de Trabajo para listado'!$A$155:$A$1048576,0),MATCH((CUADRO!I$5&amp;$E244),'Hoja de Trabajo para listado'!$A$151:$Z$151,0)),0)+IFERROR(INDEX('Hoja de Trabajo para listado'!$AB$155:$BA$1048576,MATCH($A244,'Hoja de Trabajo para listado'!$AB$155:$AB$1048576,0),MATCH((CUADRO!I$5&amp;$E244),'Hoja de Trabajo para listado'!$AB$151:$BA$151,0)),0)+IFERROR(INDEX('Hoja de Trabajo para listado'!$BC$155:$CB$1048576,MATCH($A244,'Hoja de Trabajo para listado'!$BC$155:$BC$1048576,0),MATCH((CUADRO!I$5&amp;$E244),'Hoja de Trabajo para listado'!$BC$151:$CB$151,0)),0)+IFERROR(INDEX('Hoja de Trabajo para listado'!$DE$153:$DG$274,MATCH($A244,'Hoja de Trabajo para listado'!$DE$153:$DE$1048576,0),MATCH((CUADRO!I$5&amp;$E244),'Hoja de Trabajo para listado'!$DE$151:$DG$151,0)),0)+IFERROR(INDEX('Hoja de Trabajo para listado'!$CD$155:$DC$1048576,MATCH($A244,'Hoja de Trabajo para listado'!$CD$155:$CD$1048576,0),MATCH((CUADRO!I$5&amp;$E244),'Hoja de Trabajo para listado'!$CD$151:$DC$151,0)),0)</f>
        <v>0</v>
      </c>
      <c r="J244" s="243">
        <f ca="1">+IFERROR(INDEX('Hoja de Trabajo para listado'!$A$155:$Z$1048576,MATCH($A244,'Hoja de Trabajo para listado'!$A$155:$A$1048576,0),MATCH((CUADRO!J$5&amp;$E244),'Hoja de Trabajo para listado'!$A$151:$Z$151,0)),0)+IFERROR(INDEX('Hoja de Trabajo para listado'!$AB$155:$BA$1048576,MATCH($A244,'Hoja de Trabajo para listado'!$AB$155:$AB$1048576,0),MATCH((CUADRO!J$5&amp;$E244),'Hoja de Trabajo para listado'!$AB$151:$BA$151,0)),0)+IFERROR(INDEX('Hoja de Trabajo para listado'!$BC$155:$CB$1048576,MATCH($A244,'Hoja de Trabajo para listado'!$BC$155:$BC$1048576,0),MATCH((CUADRO!J$5&amp;$E244),'Hoja de Trabajo para listado'!$BC$151:$CB$151,0)),0)+IFERROR(INDEX('Hoja de Trabajo para listado'!$DE$153:$DG$274,MATCH($A244,'Hoja de Trabajo para listado'!$DE$153:$DE$1048576,0),MATCH((CUADRO!J$5&amp;$E244),'Hoja de Trabajo para listado'!$DE$151:$DG$151,0)),0)+IFERROR(INDEX('Hoja de Trabajo para listado'!$CD$155:$DC$1048576,MATCH($A244,'Hoja de Trabajo para listado'!$CD$155:$CD$1048576,0),MATCH((CUADRO!J$5&amp;$E244),'Hoja de Trabajo para listado'!$CD$151:$DC$151,0)),0)</f>
        <v>0</v>
      </c>
      <c r="K244" s="243">
        <f ca="1">+IFERROR(INDEX('Hoja de Trabajo para listado'!$A$155:$Z$1048576,MATCH($A244,'Hoja de Trabajo para listado'!$A$155:$A$1048576,0),MATCH((CUADRO!K$5&amp;$E244),'Hoja de Trabajo para listado'!$A$151:$Z$151,0)),0)+IFERROR(INDEX('Hoja de Trabajo para listado'!$AB$155:$BA$1048576,MATCH($A244,'Hoja de Trabajo para listado'!$AB$155:$AB$1048576,0),MATCH((CUADRO!K$5&amp;$E244),'Hoja de Trabajo para listado'!$AB$151:$BA$151,0)),0)+IFERROR(INDEX('Hoja de Trabajo para listado'!$BC$155:$CB$1048576,MATCH($A244,'Hoja de Trabajo para listado'!$BC$155:$BC$1048576,0),MATCH((CUADRO!K$5&amp;$E244),'Hoja de Trabajo para listado'!$BC$151:$CB$151,0)),0)+IFERROR(INDEX('Hoja de Trabajo para listado'!$DE$153:$DG$274,MATCH($A244,'Hoja de Trabajo para listado'!$DE$153:$DE$1048576,0),MATCH((CUADRO!K$5&amp;$E244),'Hoja de Trabajo para listado'!$DE$151:$DG$151,0)),0)+IFERROR(INDEX('Hoja de Trabajo para listado'!$CD$155:$DC$1048576,MATCH($A244,'Hoja de Trabajo para listado'!$CD$155:$CD$1048576,0),MATCH((CUADRO!K$5&amp;$E244),'Hoja de Trabajo para listado'!$CD$151:$DC$151,0)),0)</f>
        <v>0</v>
      </c>
      <c r="L244" s="243">
        <f ca="1">+IFERROR(INDEX('Hoja de Trabajo para listado'!$A$155:$Z$1048576,MATCH($A244,'Hoja de Trabajo para listado'!$A$155:$A$1048576,0),MATCH((CUADRO!L$5&amp;$E244),'Hoja de Trabajo para listado'!$A$151:$Z$151,0)),0)+IFERROR(INDEX('Hoja de Trabajo para listado'!$AB$155:$BA$1048576,MATCH($A244,'Hoja de Trabajo para listado'!$AB$155:$AB$1048576,0),MATCH((CUADRO!L$5&amp;$E244),'Hoja de Trabajo para listado'!$AB$151:$BA$151,0)),0)+IFERROR(INDEX('Hoja de Trabajo para listado'!$BC$155:$CB$1048576,MATCH($A244,'Hoja de Trabajo para listado'!$BC$155:$BC$1048576,0),MATCH((CUADRO!L$5&amp;$E244),'Hoja de Trabajo para listado'!$BC$151:$CB$151,0)),0)+IFERROR(INDEX('Hoja de Trabajo para listado'!$DE$153:$DG$274,MATCH($A244,'Hoja de Trabajo para listado'!$DE$153:$DE$1048576,0),MATCH((CUADRO!L$5&amp;$E244),'Hoja de Trabajo para listado'!$DE$151:$DG$151,0)),0)+IFERROR(INDEX('Hoja de Trabajo para listado'!$CD$155:$DC$1048576,MATCH($A244,'Hoja de Trabajo para listado'!$CD$155:$CD$1048576,0),MATCH((CUADRO!L$5&amp;$E244),'Hoja de Trabajo para listado'!$CD$151:$DC$151,0)),0)</f>
        <v>0</v>
      </c>
      <c r="M244" s="243">
        <f ca="1">+IFERROR(INDEX('Hoja de Trabajo para listado'!$A$155:$Z$1048576,MATCH($A244,'Hoja de Trabajo para listado'!$A$155:$A$1048576,0),MATCH((CUADRO!M$5&amp;$E244),'Hoja de Trabajo para listado'!$A$151:$Z$151,0)),0)+IFERROR(INDEX('Hoja de Trabajo para listado'!$AB$155:$BA$1048576,MATCH($A244,'Hoja de Trabajo para listado'!$AB$155:$AB$1048576,0),MATCH((CUADRO!M$5&amp;$E244),'Hoja de Trabajo para listado'!$AB$151:$BA$151,0)),0)+IFERROR(INDEX('Hoja de Trabajo para listado'!$BC$155:$CB$1048576,MATCH($A244,'Hoja de Trabajo para listado'!$BC$155:$BC$1048576,0),MATCH((CUADRO!M$5&amp;$E244),'Hoja de Trabajo para listado'!$BC$151:$CB$151,0)),0)+IFERROR(INDEX('Hoja de Trabajo para listado'!$DE$153:$DG$274,MATCH($A244,'Hoja de Trabajo para listado'!$DE$153:$DE$1048576,0),MATCH((CUADRO!M$5&amp;$E244),'Hoja de Trabajo para listado'!$DE$151:$DG$151,0)),0)+IFERROR(INDEX('Hoja de Trabajo para listado'!$CD$155:$DC$1048576,MATCH($A244,'Hoja de Trabajo para listado'!$CD$155:$CD$1048576,0),MATCH((CUADRO!M$5&amp;$E244),'Hoja de Trabajo para listado'!$CD$151:$DC$151,0)),0)</f>
        <v>0</v>
      </c>
      <c r="N244" s="243">
        <f ca="1">+IFERROR(INDEX('Hoja de Trabajo para listado'!$A$155:$Z$1048576,MATCH($A244,'Hoja de Trabajo para listado'!$A$155:$A$1048576,0),MATCH((CUADRO!N$5&amp;$E244),'Hoja de Trabajo para listado'!$A$151:$Z$151,0)),0)+IFERROR(INDEX('Hoja de Trabajo para listado'!$AB$155:$BA$1048576,MATCH($A244,'Hoja de Trabajo para listado'!$AB$155:$AB$1048576,0),MATCH((CUADRO!N$5&amp;$E244),'Hoja de Trabajo para listado'!$AB$151:$BA$151,0)),0)+IFERROR(INDEX('Hoja de Trabajo para listado'!$BC$155:$CB$1048576,MATCH($A244,'Hoja de Trabajo para listado'!$BC$155:$BC$1048576,0),MATCH((CUADRO!N$5&amp;$E244),'Hoja de Trabajo para listado'!$BC$151:$CB$151,0)),0)+IFERROR(INDEX('Hoja de Trabajo para listado'!$DE$153:$DG$274,MATCH($A244,'Hoja de Trabajo para listado'!$DE$153:$DE$1048576,0),MATCH((CUADRO!N$5&amp;$E244),'Hoja de Trabajo para listado'!$DE$151:$DG$151,0)),0)+IFERROR(INDEX('Hoja de Trabajo para listado'!$CD$155:$DC$1048576,MATCH($A244,'Hoja de Trabajo para listado'!$CD$155:$CD$1048576,0),MATCH((CUADRO!N$5&amp;$E244),'Hoja de Trabajo para listado'!$CD$151:$DC$151,0)),0)</f>
        <v>0</v>
      </c>
      <c r="O244" s="243">
        <f ca="1">+IFERROR(INDEX('Hoja de Trabajo para listado'!$A$155:$Z$1048576,MATCH($A244,'Hoja de Trabajo para listado'!$A$155:$A$1048576,0),MATCH((CUADRO!O$5&amp;$E244),'Hoja de Trabajo para listado'!$A$151:$Z$151,0)),0)+IFERROR(INDEX('Hoja de Trabajo para listado'!$AB$155:$BA$1048576,MATCH($A244,'Hoja de Trabajo para listado'!$AB$155:$AB$1048576,0),MATCH((CUADRO!O$5&amp;$E244),'Hoja de Trabajo para listado'!$AB$151:$BA$151,0)),0)+IFERROR(INDEX('Hoja de Trabajo para listado'!$BC$155:$CB$1048576,MATCH($A244,'Hoja de Trabajo para listado'!$BC$155:$BC$1048576,0),MATCH((CUADRO!O$5&amp;$E244),'Hoja de Trabajo para listado'!$BC$151:$CB$151,0)),0)+IFERROR(INDEX('Hoja de Trabajo para listado'!$DE$153:$DG$274,MATCH($A244,'Hoja de Trabajo para listado'!$DE$153:$DE$1048576,0),MATCH((CUADRO!O$5&amp;$E244),'Hoja de Trabajo para listado'!$DE$151:$DG$151,0)),0)+IFERROR(INDEX('Hoja de Trabajo para listado'!$CD$155:$DC$1048576,MATCH($A244,'Hoja de Trabajo para listado'!$CD$155:$CD$1048576,0),MATCH((CUADRO!O$5&amp;$E244),'Hoja de Trabajo para listado'!$CD$151:$DC$151,0)),0)</f>
        <v>0</v>
      </c>
      <c r="P244" s="243">
        <f ca="1">+IFERROR(INDEX('Hoja de Trabajo para listado'!$A$155:$Z$1048576,MATCH($A244,'Hoja de Trabajo para listado'!$A$155:$A$1048576,0),MATCH((CUADRO!P$5&amp;$E244),'Hoja de Trabajo para listado'!$A$151:$Z$151,0)),0)+IFERROR(INDEX('Hoja de Trabajo para listado'!$AB$155:$BA$1048576,MATCH($A244,'Hoja de Trabajo para listado'!$AB$155:$AB$1048576,0),MATCH((CUADRO!P$5&amp;$E244),'Hoja de Trabajo para listado'!$AB$151:$BA$151,0)),0)+IFERROR(INDEX('Hoja de Trabajo para listado'!$BC$155:$CB$1048576,MATCH($A244,'Hoja de Trabajo para listado'!$BC$155:$BC$1048576,0),MATCH((CUADRO!P$5&amp;$E244),'Hoja de Trabajo para listado'!$BC$151:$CB$151,0)),0)+IFERROR(INDEX('Hoja de Trabajo para listado'!$DE$153:$DG$274,MATCH($A244,'Hoja de Trabajo para listado'!$DE$153:$DE$1048576,0),MATCH((CUADRO!P$5&amp;$E244),'Hoja de Trabajo para listado'!$DE$151:$DG$151,0)),0)+IFERROR(INDEX('Hoja de Trabajo para listado'!$CD$155:$DC$1048576,MATCH($A244,'Hoja de Trabajo para listado'!$CD$155:$CD$1048576,0),MATCH((CUADRO!P$5&amp;$E244),'Hoja de Trabajo para listado'!$CD$151:$DC$151,0)),0)</f>
        <v>0</v>
      </c>
      <c r="Q244" s="268">
        <f ca="1">+IFERROR(INDEX('Hoja de Trabajo para listado'!$A$155:$Z$1048576,MATCH($A244,'Hoja de Trabajo para listado'!$A$155:$A$1048576,0),MATCH((CUADRO!Q$5&amp;$E244),'Hoja de Trabajo para listado'!$A$151:$Z$151,0)),0)+IFERROR(INDEX('Hoja de Trabajo para listado'!$AB$155:$BA$1048576,MATCH($A244,'Hoja de Trabajo para listado'!$AB$155:$AB$1048576,0),MATCH((CUADRO!Q$5&amp;$E244),'Hoja de Trabajo para listado'!$AB$151:$BA$151,0)),0)+IFERROR(INDEX('Hoja de Trabajo para listado'!$BC$155:$CB$1048576,MATCH($A244,'Hoja de Trabajo para listado'!$BC$155:$BC$1048576,0),MATCH((CUADRO!Q$5&amp;$E244),'Hoja de Trabajo para listado'!$BC$151:$CB$151,0)),0)+IFERROR(INDEX('Hoja de Trabajo para listado'!$DE$153:$DG$274,MATCH($A244,'Hoja de Trabajo para listado'!$DE$153:$DE$1048576,0),MATCH((CUADRO!Q$5&amp;$E244),'Hoja de Trabajo para listado'!$DE$151:$DG$151,0)),0)+IFERROR(INDEX('Hoja de Trabajo para listado'!$CD$155:$DC$1048576,MATCH($A244,'Hoja de Trabajo para listado'!$CD$155:$CD$1048576,0),MATCH((CUADRO!Q$5&amp;$E244),'Hoja de Trabajo para listado'!$CD$151:$DC$151,0)),0)</f>
        <v>0</v>
      </c>
      <c r="R244" s="243">
        <f t="shared" ca="1" si="9"/>
        <v>480</v>
      </c>
      <c r="S244" s="243"/>
      <c r="T244" s="243">
        <f ca="1">+T245</f>
        <v>506014.67</v>
      </c>
      <c r="U244" s="242">
        <f t="shared" si="10"/>
        <v>1</v>
      </c>
      <c r="V244" s="333" t="str">
        <f>+VLOOKUP(A244,bd_lista!$A$3:$E$590,5,FALSE)</f>
        <v>Instituciones Descentralizadas</v>
      </c>
      <c r="W244" s="383" t="str">
        <f>+V244</f>
        <v>Instituciones Descentralizadas</v>
      </c>
      <c r="X244" s="242">
        <f>+VLOOKUP(A244,[3]Sheet1!$A$13:$D$744,4,FALSE)</f>
        <v>15</v>
      </c>
      <c r="Y244" s="242" t="str">
        <f>+VLOOKUP(X244,bd_lista!$A$3:$C$590,3,FALSE)</f>
        <v>Ministerio de Gobierno</v>
      </c>
      <c r="Z244" s="294">
        <f>+X244</f>
        <v>15</v>
      </c>
      <c r="AA244" s="319" t="str">
        <f>+Y244</f>
        <v>Ministerio de Gobierno</v>
      </c>
    </row>
    <row r="245" spans="1:27" ht="15" customHeight="1">
      <c r="A245" s="32">
        <v>340</v>
      </c>
      <c r="B245" s="389"/>
      <c r="C245" s="333" t="str">
        <f>+VLOOKUP(A245,bd_lista!$A$3:$C$590,3,FALSE)</f>
        <v>Servicio General de Identificación Personal</v>
      </c>
      <c r="D245" s="386"/>
      <c r="E245" s="333" t="s">
        <v>1305</v>
      </c>
      <c r="F245" s="245">
        <f ca="1">+IFERROR(INDEX('Hoja de Trabajo para listado'!$A$155:$Z$1048576,MATCH($A245,'Hoja de Trabajo para listado'!$A$155:$A$1048576,0),MATCH((CUADRO!F$5&amp;$E245),'Hoja de Trabajo para listado'!$A$151:$Z$151,0)),0)+IFERROR(INDEX('Hoja de Trabajo para listado'!$AB$155:$BA$1048576,MATCH($A245,'Hoja de Trabajo para listado'!$AB$155:$AB$1048576,0),MATCH((CUADRO!F$5&amp;$E245),'Hoja de Trabajo para listado'!$AB$151:$BA$151,0)),0)+IFERROR(INDEX('Hoja de Trabajo para listado'!$BC$155:$CB$1048576,MATCH($A245,'Hoja de Trabajo para listado'!$BC$155:$BC$1048576,0),MATCH((CUADRO!F$5&amp;$E245),'Hoja de Trabajo para listado'!$BC$151:$CB$151,0)),0)+IFERROR(INDEX('Hoja de Trabajo para listado'!$DE$153:$DG$274,MATCH($A245,'Hoja de Trabajo para listado'!$DE$153:$DE$1048576,0),MATCH((CUADRO!F$5&amp;$E245),'Hoja de Trabajo para listado'!$DE$151:$DG$151,0)),0)+IFERROR(INDEX('Hoja de Trabajo para listado'!$CD$155:$DC$1048576,MATCH($A245,'Hoja de Trabajo para listado'!$CD$155:$CD$1048576,0),MATCH((CUADRO!F$5&amp;$E245),'Hoja de Trabajo para listado'!$CD$151:$DC$151,0)),0)</f>
        <v>0</v>
      </c>
      <c r="G245" s="245">
        <f ca="1">+IFERROR(INDEX('Hoja de Trabajo para listado'!$A$155:$Z$1048576,MATCH($A245,'Hoja de Trabajo para listado'!$A$155:$A$1048576,0),MATCH((CUADRO!G$5&amp;$E245),'Hoja de Trabajo para listado'!$A$151:$Z$151,0)),0)+IFERROR(INDEX('Hoja de Trabajo para listado'!$AB$155:$BA$1048576,MATCH($A245,'Hoja de Trabajo para listado'!$AB$155:$AB$1048576,0),MATCH((CUADRO!G$5&amp;$E245),'Hoja de Trabajo para listado'!$AB$151:$BA$151,0)),0)+IFERROR(INDEX('Hoja de Trabajo para listado'!$BC$155:$CB$1048576,MATCH($A245,'Hoja de Trabajo para listado'!$BC$155:$BC$1048576,0),MATCH((CUADRO!G$5&amp;$E245),'Hoja de Trabajo para listado'!$BC$151:$CB$151,0)),0)+IFERROR(INDEX('Hoja de Trabajo para listado'!$DE$153:$DG$274,MATCH($A245,'Hoja de Trabajo para listado'!$DE$153:$DE$1048576,0),MATCH((CUADRO!G$5&amp;$E245),'Hoja de Trabajo para listado'!$DE$151:$DG$151,0)),0)+IFERROR(INDEX('Hoja de Trabajo para listado'!$CD$155:$DC$1048576,MATCH($A245,'Hoja de Trabajo para listado'!$CD$155:$CD$1048576,0),MATCH((CUADRO!G$5&amp;$E245),'Hoja de Trabajo para listado'!$CD$151:$DC$151,0)),0)</f>
        <v>505534.67</v>
      </c>
      <c r="H245" s="245">
        <f ca="1">+IFERROR(INDEX('Hoja de Trabajo para listado'!$A$155:$Z$1048576,MATCH($A245,'Hoja de Trabajo para listado'!$A$155:$A$1048576,0),MATCH((CUADRO!H$5&amp;$E245),'Hoja de Trabajo para listado'!$A$151:$Z$151,0)),0)+IFERROR(INDEX('Hoja de Trabajo para listado'!$AB$155:$BA$1048576,MATCH($A245,'Hoja de Trabajo para listado'!$AB$155:$AB$1048576,0),MATCH((CUADRO!H$5&amp;$E245),'Hoja de Trabajo para listado'!$AB$151:$BA$151,0)),0)+IFERROR(INDEX('Hoja de Trabajo para listado'!$BC$155:$CB$1048576,MATCH($A245,'Hoja de Trabajo para listado'!$BC$155:$BC$1048576,0),MATCH((CUADRO!H$5&amp;$E245),'Hoja de Trabajo para listado'!$BC$151:$CB$151,0)),0)+IFERROR(INDEX('Hoja de Trabajo para listado'!$DE$153:$DG$274,MATCH($A245,'Hoja de Trabajo para listado'!$DE$153:$DE$1048576,0),MATCH((CUADRO!H$5&amp;$E245),'Hoja de Trabajo para listado'!$DE$151:$DG$151,0)),0)+IFERROR(INDEX('Hoja de Trabajo para listado'!$CD$155:$DC$1048576,MATCH($A245,'Hoja de Trabajo para listado'!$CD$155:$CD$1048576,0),MATCH((CUADRO!H$5&amp;$E245),'Hoja de Trabajo para listado'!$CD$151:$DC$151,0)),0)</f>
        <v>0</v>
      </c>
      <c r="I245" s="245">
        <f ca="1">+IFERROR(INDEX('Hoja de Trabajo para listado'!$A$155:$Z$1048576,MATCH($A245,'Hoja de Trabajo para listado'!$A$155:$A$1048576,0),MATCH((CUADRO!I$5&amp;$E245),'Hoja de Trabajo para listado'!$A$151:$Z$151,0)),0)+IFERROR(INDEX('Hoja de Trabajo para listado'!$AB$155:$BA$1048576,MATCH($A245,'Hoja de Trabajo para listado'!$AB$155:$AB$1048576,0),MATCH((CUADRO!I$5&amp;$E245),'Hoja de Trabajo para listado'!$AB$151:$BA$151,0)),0)+IFERROR(INDEX('Hoja de Trabajo para listado'!$BC$155:$CB$1048576,MATCH($A245,'Hoja de Trabajo para listado'!$BC$155:$BC$1048576,0),MATCH((CUADRO!I$5&amp;$E245),'Hoja de Trabajo para listado'!$BC$151:$CB$151,0)),0)+IFERROR(INDEX('Hoja de Trabajo para listado'!$DE$153:$DG$274,MATCH($A245,'Hoja de Trabajo para listado'!$DE$153:$DE$1048576,0),MATCH((CUADRO!I$5&amp;$E245),'Hoja de Trabajo para listado'!$DE$151:$DG$151,0)),0)+IFERROR(INDEX('Hoja de Trabajo para listado'!$CD$155:$DC$1048576,MATCH($A245,'Hoja de Trabajo para listado'!$CD$155:$CD$1048576,0),MATCH((CUADRO!I$5&amp;$E245),'Hoja de Trabajo para listado'!$CD$151:$DC$151,0)),0)</f>
        <v>0</v>
      </c>
      <c r="J245" s="245">
        <f ca="1">+IFERROR(INDEX('Hoja de Trabajo para listado'!$A$155:$Z$1048576,MATCH($A245,'Hoja de Trabajo para listado'!$A$155:$A$1048576,0),MATCH((CUADRO!J$5&amp;$E245),'Hoja de Trabajo para listado'!$A$151:$Z$151,0)),0)+IFERROR(INDEX('Hoja de Trabajo para listado'!$AB$155:$BA$1048576,MATCH($A245,'Hoja de Trabajo para listado'!$AB$155:$AB$1048576,0),MATCH((CUADRO!J$5&amp;$E245),'Hoja de Trabajo para listado'!$AB$151:$BA$151,0)),0)+IFERROR(INDEX('Hoja de Trabajo para listado'!$BC$155:$CB$1048576,MATCH($A245,'Hoja de Trabajo para listado'!$BC$155:$BC$1048576,0),MATCH((CUADRO!J$5&amp;$E245),'Hoja de Trabajo para listado'!$BC$151:$CB$151,0)),0)+IFERROR(INDEX('Hoja de Trabajo para listado'!$DE$153:$DG$274,MATCH($A245,'Hoja de Trabajo para listado'!$DE$153:$DE$1048576,0),MATCH((CUADRO!J$5&amp;$E245),'Hoja de Trabajo para listado'!$DE$151:$DG$151,0)),0)+IFERROR(INDEX('Hoja de Trabajo para listado'!$CD$155:$DC$1048576,MATCH($A245,'Hoja de Trabajo para listado'!$CD$155:$CD$1048576,0),MATCH((CUADRO!J$5&amp;$E245),'Hoja de Trabajo para listado'!$CD$151:$DC$151,0)),0)</f>
        <v>0</v>
      </c>
      <c r="K245" s="245">
        <f ca="1">+IFERROR(INDEX('Hoja de Trabajo para listado'!$A$155:$Z$1048576,MATCH($A245,'Hoja de Trabajo para listado'!$A$155:$A$1048576,0),MATCH((CUADRO!K$5&amp;$E245),'Hoja de Trabajo para listado'!$A$151:$Z$151,0)),0)+IFERROR(INDEX('Hoja de Trabajo para listado'!$AB$155:$BA$1048576,MATCH($A245,'Hoja de Trabajo para listado'!$AB$155:$AB$1048576,0),MATCH((CUADRO!K$5&amp;$E245),'Hoja de Trabajo para listado'!$AB$151:$BA$151,0)),0)+IFERROR(INDEX('Hoja de Trabajo para listado'!$BC$155:$CB$1048576,MATCH($A245,'Hoja de Trabajo para listado'!$BC$155:$BC$1048576,0),MATCH((CUADRO!K$5&amp;$E245),'Hoja de Trabajo para listado'!$BC$151:$CB$151,0)),0)+IFERROR(INDEX('Hoja de Trabajo para listado'!$DE$153:$DG$274,MATCH($A245,'Hoja de Trabajo para listado'!$DE$153:$DE$1048576,0),MATCH((CUADRO!K$5&amp;$E245),'Hoja de Trabajo para listado'!$DE$151:$DG$151,0)),0)+IFERROR(INDEX('Hoja de Trabajo para listado'!$CD$155:$DC$1048576,MATCH($A245,'Hoja de Trabajo para listado'!$CD$155:$CD$1048576,0),MATCH((CUADRO!K$5&amp;$E245),'Hoja de Trabajo para listado'!$CD$151:$DC$151,0)),0)</f>
        <v>0</v>
      </c>
      <c r="L245" s="245">
        <f ca="1">+IFERROR(INDEX('Hoja de Trabajo para listado'!$A$155:$Z$1048576,MATCH($A245,'Hoja de Trabajo para listado'!$A$155:$A$1048576,0),MATCH((CUADRO!L$5&amp;$E245),'Hoja de Trabajo para listado'!$A$151:$Z$151,0)),0)+IFERROR(INDEX('Hoja de Trabajo para listado'!$AB$155:$BA$1048576,MATCH($A245,'Hoja de Trabajo para listado'!$AB$155:$AB$1048576,0),MATCH((CUADRO!L$5&amp;$E245),'Hoja de Trabajo para listado'!$AB$151:$BA$151,0)),0)+IFERROR(INDEX('Hoja de Trabajo para listado'!$BC$155:$CB$1048576,MATCH($A245,'Hoja de Trabajo para listado'!$BC$155:$BC$1048576,0),MATCH((CUADRO!L$5&amp;$E245),'Hoja de Trabajo para listado'!$BC$151:$CB$151,0)),0)+IFERROR(INDEX('Hoja de Trabajo para listado'!$DE$153:$DG$274,MATCH($A245,'Hoja de Trabajo para listado'!$DE$153:$DE$1048576,0),MATCH((CUADRO!L$5&amp;$E245),'Hoja de Trabajo para listado'!$DE$151:$DG$151,0)),0)+IFERROR(INDEX('Hoja de Trabajo para listado'!$CD$155:$DC$1048576,MATCH($A245,'Hoja de Trabajo para listado'!$CD$155:$CD$1048576,0),MATCH((CUADRO!L$5&amp;$E245),'Hoja de Trabajo para listado'!$CD$151:$DC$151,0)),0)</f>
        <v>0</v>
      </c>
      <c r="M245" s="245">
        <f ca="1">+IFERROR(INDEX('Hoja de Trabajo para listado'!$A$155:$Z$1048576,MATCH($A245,'Hoja de Trabajo para listado'!$A$155:$A$1048576,0),MATCH((CUADRO!M$5&amp;$E245),'Hoja de Trabajo para listado'!$A$151:$Z$151,0)),0)+IFERROR(INDEX('Hoja de Trabajo para listado'!$AB$155:$BA$1048576,MATCH($A245,'Hoja de Trabajo para listado'!$AB$155:$AB$1048576,0),MATCH((CUADRO!M$5&amp;$E245),'Hoja de Trabajo para listado'!$AB$151:$BA$151,0)),0)+IFERROR(INDEX('Hoja de Trabajo para listado'!$BC$155:$CB$1048576,MATCH($A245,'Hoja de Trabajo para listado'!$BC$155:$BC$1048576,0),MATCH((CUADRO!M$5&amp;$E245),'Hoja de Trabajo para listado'!$BC$151:$CB$151,0)),0)+IFERROR(INDEX('Hoja de Trabajo para listado'!$DE$153:$DG$274,MATCH($A245,'Hoja de Trabajo para listado'!$DE$153:$DE$1048576,0),MATCH((CUADRO!M$5&amp;$E245),'Hoja de Trabajo para listado'!$DE$151:$DG$151,0)),0)+IFERROR(INDEX('Hoja de Trabajo para listado'!$CD$155:$DC$1048576,MATCH($A245,'Hoja de Trabajo para listado'!$CD$155:$CD$1048576,0),MATCH((CUADRO!M$5&amp;$E245),'Hoja de Trabajo para listado'!$CD$151:$DC$151,0)),0)</f>
        <v>0</v>
      </c>
      <c r="N245" s="245">
        <f ca="1">+IFERROR(INDEX('Hoja de Trabajo para listado'!$A$155:$Z$1048576,MATCH($A245,'Hoja de Trabajo para listado'!$A$155:$A$1048576,0),MATCH((CUADRO!N$5&amp;$E245),'Hoja de Trabajo para listado'!$A$151:$Z$151,0)),0)+IFERROR(INDEX('Hoja de Trabajo para listado'!$AB$155:$BA$1048576,MATCH($A245,'Hoja de Trabajo para listado'!$AB$155:$AB$1048576,0),MATCH((CUADRO!N$5&amp;$E245),'Hoja de Trabajo para listado'!$AB$151:$BA$151,0)),0)+IFERROR(INDEX('Hoja de Trabajo para listado'!$BC$155:$CB$1048576,MATCH($A245,'Hoja de Trabajo para listado'!$BC$155:$BC$1048576,0),MATCH((CUADRO!N$5&amp;$E245),'Hoja de Trabajo para listado'!$BC$151:$CB$151,0)),0)+IFERROR(INDEX('Hoja de Trabajo para listado'!$DE$153:$DG$274,MATCH($A245,'Hoja de Trabajo para listado'!$DE$153:$DE$1048576,0),MATCH((CUADRO!N$5&amp;$E245),'Hoja de Trabajo para listado'!$DE$151:$DG$151,0)),0)+IFERROR(INDEX('Hoja de Trabajo para listado'!$CD$155:$DC$1048576,MATCH($A245,'Hoja de Trabajo para listado'!$CD$155:$CD$1048576,0),MATCH((CUADRO!N$5&amp;$E245),'Hoja de Trabajo para listado'!$CD$151:$DC$151,0)),0)</f>
        <v>0</v>
      </c>
      <c r="O245" s="245">
        <f ca="1">+IFERROR(INDEX('Hoja de Trabajo para listado'!$A$155:$Z$1048576,MATCH($A245,'Hoja de Trabajo para listado'!$A$155:$A$1048576,0),MATCH((CUADRO!O$5&amp;$E245),'Hoja de Trabajo para listado'!$A$151:$Z$151,0)),0)+IFERROR(INDEX('Hoja de Trabajo para listado'!$AB$155:$BA$1048576,MATCH($A245,'Hoja de Trabajo para listado'!$AB$155:$AB$1048576,0),MATCH((CUADRO!O$5&amp;$E245),'Hoja de Trabajo para listado'!$AB$151:$BA$151,0)),0)+IFERROR(INDEX('Hoja de Trabajo para listado'!$BC$155:$CB$1048576,MATCH($A245,'Hoja de Trabajo para listado'!$BC$155:$BC$1048576,0),MATCH((CUADRO!O$5&amp;$E245),'Hoja de Trabajo para listado'!$BC$151:$CB$151,0)),0)+IFERROR(INDEX('Hoja de Trabajo para listado'!$DE$153:$DG$274,MATCH($A245,'Hoja de Trabajo para listado'!$DE$153:$DE$1048576,0),MATCH((CUADRO!O$5&amp;$E245),'Hoja de Trabajo para listado'!$DE$151:$DG$151,0)),0)+IFERROR(INDEX('Hoja de Trabajo para listado'!$CD$155:$DC$1048576,MATCH($A245,'Hoja de Trabajo para listado'!$CD$155:$CD$1048576,0),MATCH((CUADRO!O$5&amp;$E245),'Hoja de Trabajo para listado'!$CD$151:$DC$151,0)),0)</f>
        <v>0</v>
      </c>
      <c r="P245" s="245">
        <f ca="1">+IFERROR(INDEX('Hoja de Trabajo para listado'!$A$155:$Z$1048576,MATCH($A245,'Hoja de Trabajo para listado'!$A$155:$A$1048576,0),MATCH((CUADRO!P$5&amp;$E245),'Hoja de Trabajo para listado'!$A$151:$Z$151,0)),0)+IFERROR(INDEX('Hoja de Trabajo para listado'!$AB$155:$BA$1048576,MATCH($A245,'Hoja de Trabajo para listado'!$AB$155:$AB$1048576,0),MATCH((CUADRO!P$5&amp;$E245),'Hoja de Trabajo para listado'!$AB$151:$BA$151,0)),0)+IFERROR(INDEX('Hoja de Trabajo para listado'!$BC$155:$CB$1048576,MATCH($A245,'Hoja de Trabajo para listado'!$BC$155:$BC$1048576,0),MATCH((CUADRO!P$5&amp;$E245),'Hoja de Trabajo para listado'!$BC$151:$CB$151,0)),0)+IFERROR(INDEX('Hoja de Trabajo para listado'!$DE$153:$DG$274,MATCH($A245,'Hoja de Trabajo para listado'!$DE$153:$DE$1048576,0),MATCH((CUADRO!P$5&amp;$E245),'Hoja de Trabajo para listado'!$DE$151:$DG$151,0)),0)+IFERROR(INDEX('Hoja de Trabajo para listado'!$CD$155:$DC$1048576,MATCH($A245,'Hoja de Trabajo para listado'!$CD$155:$CD$1048576,0),MATCH((CUADRO!P$5&amp;$E245),'Hoja de Trabajo para listado'!$CD$151:$DC$151,0)),0)</f>
        <v>0</v>
      </c>
      <c r="Q245" s="245">
        <f ca="1">+IFERROR(INDEX('Hoja de Trabajo para listado'!$A$155:$Z$1048576,MATCH($A245,'Hoja de Trabajo para listado'!$A$155:$A$1048576,0),MATCH((CUADRO!Q$5&amp;$E245),'Hoja de Trabajo para listado'!$A$151:$Z$151,0)),0)+IFERROR(INDEX('Hoja de Trabajo para listado'!$AB$155:$BA$1048576,MATCH($A245,'Hoja de Trabajo para listado'!$AB$155:$AB$1048576,0),MATCH((CUADRO!Q$5&amp;$E245),'Hoja de Trabajo para listado'!$AB$151:$BA$151,0)),0)+IFERROR(INDEX('Hoja de Trabajo para listado'!$BC$155:$CB$1048576,MATCH($A245,'Hoja de Trabajo para listado'!$BC$155:$BC$1048576,0),MATCH((CUADRO!Q$5&amp;$E245),'Hoja de Trabajo para listado'!$BC$151:$CB$151,0)),0)+IFERROR(INDEX('Hoja de Trabajo para listado'!$DE$153:$DG$274,MATCH($A245,'Hoja de Trabajo para listado'!$DE$153:$DE$1048576,0),MATCH((CUADRO!Q$5&amp;$E245),'Hoja de Trabajo para listado'!$DE$151:$DG$151,0)),0)+IFERROR(INDEX('Hoja de Trabajo para listado'!$CD$155:$DC$1048576,MATCH($A245,'Hoja de Trabajo para listado'!$CD$155:$CD$1048576,0),MATCH((CUADRO!Q$5&amp;$E245),'Hoja de Trabajo para listado'!$CD$151:$DC$151,0)),0)</f>
        <v>0</v>
      </c>
      <c r="R245" s="245">
        <f t="shared" ca="1" si="9"/>
        <v>505534.67</v>
      </c>
      <c r="S245" s="245">
        <f ca="1">+R244+R245</f>
        <v>506014.67</v>
      </c>
      <c r="T245" s="245">
        <f ca="1">+S245</f>
        <v>506014.67</v>
      </c>
      <c r="U245" s="244">
        <f t="shared" si="10"/>
        <v>2</v>
      </c>
      <c r="V245" s="333" t="str">
        <f>+VLOOKUP(A245,bd_lista!$A$3:$E$590,5,FALSE)</f>
        <v>Instituciones Descentralizadas</v>
      </c>
      <c r="W245" s="384"/>
      <c r="X245" s="242">
        <f>+VLOOKUP(A245,[3]Sheet1!$A$13:$D$744,4,FALSE)</f>
        <v>15</v>
      </c>
      <c r="Y245" s="242" t="str">
        <f>+VLOOKUP(X245,bd_lista!$A$3:$C$590,3,FALSE)</f>
        <v>Ministerio de Gobierno</v>
      </c>
      <c r="Z245" s="292"/>
      <c r="AA245" s="321"/>
    </row>
    <row r="246" spans="1:27" customFormat="1" ht="15" customHeight="1">
      <c r="A246" s="251">
        <v>342</v>
      </c>
      <c r="B246" s="388">
        <f>+A246</f>
        <v>342</v>
      </c>
      <c r="C246" s="247" t="str">
        <f>+VLOOKUP(A246,bd_lista!$A$3:$C$590,3,FALSE)</f>
        <v>Agencia Estatal de Vivienda</v>
      </c>
      <c r="D246" s="385" t="str">
        <f>+C246</f>
        <v>Agencia Estatal de Vivienda</v>
      </c>
      <c r="E246" s="247" t="s">
        <v>1304</v>
      </c>
      <c r="F246" s="243">
        <f ca="1">+IFERROR(INDEX('Hoja de Trabajo para listado'!$A$155:$Z$1048576,MATCH($A246,'Hoja de Trabajo para listado'!$A$155:$A$1048576,0),MATCH((CUADRO!F$5&amp;$E246),'Hoja de Trabajo para listado'!$A$151:$Z$151,0)),0)+IFERROR(INDEX('Hoja de Trabajo para listado'!$AB$155:$BA$1048576,MATCH($A246,'Hoja de Trabajo para listado'!$AB$155:$AB$1048576,0),MATCH((CUADRO!F$5&amp;$E246),'Hoja de Trabajo para listado'!$AB$151:$BA$151,0)),0)+IFERROR(INDEX('Hoja de Trabajo para listado'!$BC$155:$CB$1048576,MATCH($A246,'Hoja de Trabajo para listado'!$BC$155:$BC$1048576,0),MATCH((CUADRO!F$5&amp;$E246),'Hoja de Trabajo para listado'!$BC$151:$CB$151,0)),0)+IFERROR(INDEX('Hoja de Trabajo para listado'!$DE$153:$DG$274,MATCH($A246,'Hoja de Trabajo para listado'!$DE$153:$DE$1048576,0),MATCH((CUADRO!F$5&amp;$E246),'Hoja de Trabajo para listado'!$DE$151:$DG$151,0)),0)+IFERROR(INDEX('Hoja de Trabajo para listado'!$CD$155:$DC$1048576,MATCH($A246,'Hoja de Trabajo para listado'!$CD$155:$CD$1048576,0),MATCH((CUADRO!F$5&amp;$E246),'Hoja de Trabajo para listado'!$CD$151:$DC$151,0)),0)</f>
        <v>0</v>
      </c>
      <c r="G246" s="243">
        <f ca="1">+IFERROR(INDEX('Hoja de Trabajo para listado'!$A$155:$Z$1048576,MATCH($A246,'Hoja de Trabajo para listado'!$A$155:$A$1048576,0),MATCH((CUADRO!G$5&amp;$E246),'Hoja de Trabajo para listado'!$A$151:$Z$151,0)),0)+IFERROR(INDEX('Hoja de Trabajo para listado'!$AB$155:$BA$1048576,MATCH($A246,'Hoja de Trabajo para listado'!$AB$155:$AB$1048576,0),MATCH((CUADRO!G$5&amp;$E246),'Hoja de Trabajo para listado'!$AB$151:$BA$151,0)),0)+IFERROR(INDEX('Hoja de Trabajo para listado'!$BC$155:$CB$1048576,MATCH($A246,'Hoja de Trabajo para listado'!$BC$155:$BC$1048576,0),MATCH((CUADRO!G$5&amp;$E246),'Hoja de Trabajo para listado'!$BC$151:$CB$151,0)),0)+IFERROR(INDEX('Hoja de Trabajo para listado'!$DE$153:$DG$274,MATCH($A246,'Hoja de Trabajo para listado'!$DE$153:$DE$1048576,0),MATCH((CUADRO!G$5&amp;$E246),'Hoja de Trabajo para listado'!$DE$151:$DG$151,0)),0)+IFERROR(INDEX('Hoja de Trabajo para listado'!$CD$155:$DC$1048576,MATCH($A246,'Hoja de Trabajo para listado'!$CD$155:$CD$1048576,0),MATCH((CUADRO!G$5&amp;$E246),'Hoja de Trabajo para listado'!$CD$151:$DC$151,0)),0)</f>
        <v>0</v>
      </c>
      <c r="H246" s="243">
        <f ca="1">+IFERROR(INDEX('Hoja de Trabajo para listado'!$A$155:$Z$1048576,MATCH($A246,'Hoja de Trabajo para listado'!$A$155:$A$1048576,0),MATCH((CUADRO!H$5&amp;$E246),'Hoja de Trabajo para listado'!$A$151:$Z$151,0)),0)+IFERROR(INDEX('Hoja de Trabajo para listado'!$AB$155:$BA$1048576,MATCH($A246,'Hoja de Trabajo para listado'!$AB$155:$AB$1048576,0),MATCH((CUADRO!H$5&amp;$E246),'Hoja de Trabajo para listado'!$AB$151:$BA$151,0)),0)+IFERROR(INDEX('Hoja de Trabajo para listado'!$BC$155:$CB$1048576,MATCH($A246,'Hoja de Trabajo para listado'!$BC$155:$BC$1048576,0),MATCH((CUADRO!H$5&amp;$E246),'Hoja de Trabajo para listado'!$BC$151:$CB$151,0)),0)+IFERROR(INDEX('Hoja de Trabajo para listado'!$DE$153:$DG$274,MATCH($A246,'Hoja de Trabajo para listado'!$DE$153:$DE$1048576,0),MATCH((CUADRO!H$5&amp;$E246),'Hoja de Trabajo para listado'!$DE$151:$DG$151,0)),0)+IFERROR(INDEX('Hoja de Trabajo para listado'!$CD$155:$DC$1048576,MATCH($A246,'Hoja de Trabajo para listado'!$CD$155:$CD$1048576,0),MATCH((CUADRO!H$5&amp;$E246),'Hoja de Trabajo para listado'!$CD$151:$DC$151,0)),0)</f>
        <v>0</v>
      </c>
      <c r="I246" s="243">
        <f ca="1">+IFERROR(INDEX('Hoja de Trabajo para listado'!$A$155:$Z$1048576,MATCH($A246,'Hoja de Trabajo para listado'!$A$155:$A$1048576,0),MATCH((CUADRO!I$5&amp;$E246),'Hoja de Trabajo para listado'!$A$151:$Z$151,0)),0)+IFERROR(INDEX('Hoja de Trabajo para listado'!$AB$155:$BA$1048576,MATCH($A246,'Hoja de Trabajo para listado'!$AB$155:$AB$1048576,0),MATCH((CUADRO!I$5&amp;$E246),'Hoja de Trabajo para listado'!$AB$151:$BA$151,0)),0)+IFERROR(INDEX('Hoja de Trabajo para listado'!$BC$155:$CB$1048576,MATCH($A246,'Hoja de Trabajo para listado'!$BC$155:$BC$1048576,0),MATCH((CUADRO!I$5&amp;$E246),'Hoja de Trabajo para listado'!$BC$151:$CB$151,0)),0)+IFERROR(INDEX('Hoja de Trabajo para listado'!$DE$153:$DG$274,MATCH($A246,'Hoja de Trabajo para listado'!$DE$153:$DE$1048576,0),MATCH((CUADRO!I$5&amp;$E246),'Hoja de Trabajo para listado'!$DE$151:$DG$151,0)),0)+IFERROR(INDEX('Hoja de Trabajo para listado'!$CD$155:$DC$1048576,MATCH($A246,'Hoja de Trabajo para listado'!$CD$155:$CD$1048576,0),MATCH((CUADRO!I$5&amp;$E246),'Hoja de Trabajo para listado'!$CD$151:$DC$151,0)),0)</f>
        <v>0</v>
      </c>
      <c r="J246" s="243">
        <f ca="1">+IFERROR(INDEX('Hoja de Trabajo para listado'!$A$155:$Z$1048576,MATCH($A246,'Hoja de Trabajo para listado'!$A$155:$A$1048576,0),MATCH((CUADRO!J$5&amp;$E246),'Hoja de Trabajo para listado'!$A$151:$Z$151,0)),0)+IFERROR(INDEX('Hoja de Trabajo para listado'!$AB$155:$BA$1048576,MATCH($A246,'Hoja de Trabajo para listado'!$AB$155:$AB$1048576,0),MATCH((CUADRO!J$5&amp;$E246),'Hoja de Trabajo para listado'!$AB$151:$BA$151,0)),0)+IFERROR(INDEX('Hoja de Trabajo para listado'!$BC$155:$CB$1048576,MATCH($A246,'Hoja de Trabajo para listado'!$BC$155:$BC$1048576,0),MATCH((CUADRO!J$5&amp;$E246),'Hoja de Trabajo para listado'!$BC$151:$CB$151,0)),0)+IFERROR(INDEX('Hoja de Trabajo para listado'!$DE$153:$DG$274,MATCH($A246,'Hoja de Trabajo para listado'!$DE$153:$DE$1048576,0),MATCH((CUADRO!J$5&amp;$E246),'Hoja de Trabajo para listado'!$DE$151:$DG$151,0)),0)+IFERROR(INDEX('Hoja de Trabajo para listado'!$CD$155:$DC$1048576,MATCH($A246,'Hoja de Trabajo para listado'!$CD$155:$CD$1048576,0),MATCH((CUADRO!J$5&amp;$E246),'Hoja de Trabajo para listado'!$CD$151:$DC$151,0)),0)</f>
        <v>0</v>
      </c>
      <c r="K246" s="243">
        <f ca="1">+IFERROR(INDEX('Hoja de Trabajo para listado'!$A$155:$Z$1048576,MATCH($A246,'Hoja de Trabajo para listado'!$A$155:$A$1048576,0),MATCH((CUADRO!K$5&amp;$E246),'Hoja de Trabajo para listado'!$A$151:$Z$151,0)),0)+IFERROR(INDEX('Hoja de Trabajo para listado'!$AB$155:$BA$1048576,MATCH($A246,'Hoja de Trabajo para listado'!$AB$155:$AB$1048576,0),MATCH((CUADRO!K$5&amp;$E246),'Hoja de Trabajo para listado'!$AB$151:$BA$151,0)),0)+IFERROR(INDEX('Hoja de Trabajo para listado'!$BC$155:$CB$1048576,MATCH($A246,'Hoja de Trabajo para listado'!$BC$155:$BC$1048576,0),MATCH((CUADRO!K$5&amp;$E246),'Hoja de Trabajo para listado'!$BC$151:$CB$151,0)),0)+IFERROR(INDEX('Hoja de Trabajo para listado'!$DE$153:$DG$274,MATCH($A246,'Hoja de Trabajo para listado'!$DE$153:$DE$1048576,0),MATCH((CUADRO!K$5&amp;$E246),'Hoja de Trabajo para listado'!$DE$151:$DG$151,0)),0)+IFERROR(INDEX('Hoja de Trabajo para listado'!$CD$155:$DC$1048576,MATCH($A246,'Hoja de Trabajo para listado'!$CD$155:$CD$1048576,0),MATCH((CUADRO!K$5&amp;$E246),'Hoja de Trabajo para listado'!$CD$151:$DC$151,0)),0)</f>
        <v>0</v>
      </c>
      <c r="L246" s="243">
        <f ca="1">+IFERROR(INDEX('Hoja de Trabajo para listado'!$A$155:$Z$1048576,MATCH($A246,'Hoja de Trabajo para listado'!$A$155:$A$1048576,0),MATCH((CUADRO!L$5&amp;$E246),'Hoja de Trabajo para listado'!$A$151:$Z$151,0)),0)+IFERROR(INDEX('Hoja de Trabajo para listado'!$AB$155:$BA$1048576,MATCH($A246,'Hoja de Trabajo para listado'!$AB$155:$AB$1048576,0),MATCH((CUADRO!L$5&amp;$E246),'Hoja de Trabajo para listado'!$AB$151:$BA$151,0)),0)+IFERROR(INDEX('Hoja de Trabajo para listado'!$BC$155:$CB$1048576,MATCH($A246,'Hoja de Trabajo para listado'!$BC$155:$BC$1048576,0),MATCH((CUADRO!L$5&amp;$E246),'Hoja de Trabajo para listado'!$BC$151:$CB$151,0)),0)+IFERROR(INDEX('Hoja de Trabajo para listado'!$DE$153:$DG$274,MATCH($A246,'Hoja de Trabajo para listado'!$DE$153:$DE$1048576,0),MATCH((CUADRO!L$5&amp;$E246),'Hoja de Trabajo para listado'!$DE$151:$DG$151,0)),0)+IFERROR(INDEX('Hoja de Trabajo para listado'!$CD$155:$DC$1048576,MATCH($A246,'Hoja de Trabajo para listado'!$CD$155:$CD$1048576,0),MATCH((CUADRO!L$5&amp;$E246),'Hoja de Trabajo para listado'!$CD$151:$DC$151,0)),0)</f>
        <v>0</v>
      </c>
      <c r="M246" s="243">
        <f ca="1">+IFERROR(INDEX('Hoja de Trabajo para listado'!$A$155:$Z$1048576,MATCH($A246,'Hoja de Trabajo para listado'!$A$155:$A$1048576,0),MATCH((CUADRO!M$5&amp;$E246),'Hoja de Trabajo para listado'!$A$151:$Z$151,0)),0)+IFERROR(INDEX('Hoja de Trabajo para listado'!$AB$155:$BA$1048576,MATCH($A246,'Hoja de Trabajo para listado'!$AB$155:$AB$1048576,0),MATCH((CUADRO!M$5&amp;$E246),'Hoja de Trabajo para listado'!$AB$151:$BA$151,0)),0)+IFERROR(INDEX('Hoja de Trabajo para listado'!$BC$155:$CB$1048576,MATCH($A246,'Hoja de Trabajo para listado'!$BC$155:$BC$1048576,0),MATCH((CUADRO!M$5&amp;$E246),'Hoja de Trabajo para listado'!$BC$151:$CB$151,0)),0)+IFERROR(INDEX('Hoja de Trabajo para listado'!$DE$153:$DG$274,MATCH($A246,'Hoja de Trabajo para listado'!$DE$153:$DE$1048576,0),MATCH((CUADRO!M$5&amp;$E246),'Hoja de Trabajo para listado'!$DE$151:$DG$151,0)),0)+IFERROR(INDEX('Hoja de Trabajo para listado'!$CD$155:$DC$1048576,MATCH($A246,'Hoja de Trabajo para listado'!$CD$155:$CD$1048576,0),MATCH((CUADRO!M$5&amp;$E246),'Hoja de Trabajo para listado'!$CD$151:$DC$151,0)),0)</f>
        <v>0</v>
      </c>
      <c r="N246" s="243">
        <f ca="1">+IFERROR(INDEX('Hoja de Trabajo para listado'!$A$155:$Z$1048576,MATCH($A246,'Hoja de Trabajo para listado'!$A$155:$A$1048576,0),MATCH((CUADRO!N$5&amp;$E246),'Hoja de Trabajo para listado'!$A$151:$Z$151,0)),0)+IFERROR(INDEX('Hoja de Trabajo para listado'!$AB$155:$BA$1048576,MATCH($A246,'Hoja de Trabajo para listado'!$AB$155:$AB$1048576,0),MATCH((CUADRO!N$5&amp;$E246),'Hoja de Trabajo para listado'!$AB$151:$BA$151,0)),0)+IFERROR(INDEX('Hoja de Trabajo para listado'!$BC$155:$CB$1048576,MATCH($A246,'Hoja de Trabajo para listado'!$BC$155:$BC$1048576,0),MATCH((CUADRO!N$5&amp;$E246),'Hoja de Trabajo para listado'!$BC$151:$CB$151,0)),0)+IFERROR(INDEX('Hoja de Trabajo para listado'!$DE$153:$DG$274,MATCH($A246,'Hoja de Trabajo para listado'!$DE$153:$DE$1048576,0),MATCH((CUADRO!N$5&amp;$E246),'Hoja de Trabajo para listado'!$DE$151:$DG$151,0)),0)+IFERROR(INDEX('Hoja de Trabajo para listado'!$CD$155:$DC$1048576,MATCH($A246,'Hoja de Trabajo para listado'!$CD$155:$CD$1048576,0),MATCH((CUADRO!N$5&amp;$E246),'Hoja de Trabajo para listado'!$CD$151:$DC$151,0)),0)</f>
        <v>0</v>
      </c>
      <c r="O246" s="243">
        <f ca="1">+IFERROR(INDEX('Hoja de Trabajo para listado'!$A$155:$Z$1048576,MATCH($A246,'Hoja de Trabajo para listado'!$A$155:$A$1048576,0),MATCH((CUADRO!O$5&amp;$E246),'Hoja de Trabajo para listado'!$A$151:$Z$151,0)),0)+IFERROR(INDEX('Hoja de Trabajo para listado'!$AB$155:$BA$1048576,MATCH($A246,'Hoja de Trabajo para listado'!$AB$155:$AB$1048576,0),MATCH((CUADRO!O$5&amp;$E246),'Hoja de Trabajo para listado'!$AB$151:$BA$151,0)),0)+IFERROR(INDEX('Hoja de Trabajo para listado'!$BC$155:$CB$1048576,MATCH($A246,'Hoja de Trabajo para listado'!$BC$155:$BC$1048576,0),MATCH((CUADRO!O$5&amp;$E246),'Hoja de Trabajo para listado'!$BC$151:$CB$151,0)),0)+IFERROR(INDEX('Hoja de Trabajo para listado'!$DE$153:$DG$274,MATCH($A246,'Hoja de Trabajo para listado'!$DE$153:$DE$1048576,0),MATCH((CUADRO!O$5&amp;$E246),'Hoja de Trabajo para listado'!$DE$151:$DG$151,0)),0)+IFERROR(INDEX('Hoja de Trabajo para listado'!$CD$155:$DC$1048576,MATCH($A246,'Hoja de Trabajo para listado'!$CD$155:$CD$1048576,0),MATCH((CUADRO!O$5&amp;$E246),'Hoja de Trabajo para listado'!$CD$151:$DC$151,0)),0)</f>
        <v>0</v>
      </c>
      <c r="P246" s="243">
        <f ca="1">+IFERROR(INDEX('Hoja de Trabajo para listado'!$A$155:$Z$1048576,MATCH($A246,'Hoja de Trabajo para listado'!$A$155:$A$1048576,0),MATCH((CUADRO!P$5&amp;$E246),'Hoja de Trabajo para listado'!$A$151:$Z$151,0)),0)+IFERROR(INDEX('Hoja de Trabajo para listado'!$AB$155:$BA$1048576,MATCH($A246,'Hoja de Trabajo para listado'!$AB$155:$AB$1048576,0),MATCH((CUADRO!P$5&amp;$E246),'Hoja de Trabajo para listado'!$AB$151:$BA$151,0)),0)+IFERROR(INDEX('Hoja de Trabajo para listado'!$BC$155:$CB$1048576,MATCH($A246,'Hoja de Trabajo para listado'!$BC$155:$BC$1048576,0),MATCH((CUADRO!P$5&amp;$E246),'Hoja de Trabajo para listado'!$BC$151:$CB$151,0)),0)+IFERROR(INDEX('Hoja de Trabajo para listado'!$DE$153:$DG$274,MATCH($A246,'Hoja de Trabajo para listado'!$DE$153:$DE$1048576,0),MATCH((CUADRO!P$5&amp;$E246),'Hoja de Trabajo para listado'!$DE$151:$DG$151,0)),0)+IFERROR(INDEX('Hoja de Trabajo para listado'!$CD$155:$DC$1048576,MATCH($A246,'Hoja de Trabajo para listado'!$CD$155:$CD$1048576,0),MATCH((CUADRO!P$5&amp;$E246),'Hoja de Trabajo para listado'!$CD$151:$DC$151,0)),0)</f>
        <v>0</v>
      </c>
      <c r="Q246" s="243">
        <f ca="1">+IFERROR(INDEX('Hoja de Trabajo para listado'!$A$155:$Z$1048576,MATCH($A246,'Hoja de Trabajo para listado'!$A$155:$A$1048576,0),MATCH((CUADRO!Q$5&amp;$E246),'Hoja de Trabajo para listado'!$A$151:$Z$151,0)),0)+IFERROR(INDEX('Hoja de Trabajo para listado'!$AB$155:$BA$1048576,MATCH($A246,'Hoja de Trabajo para listado'!$AB$155:$AB$1048576,0),MATCH((CUADRO!Q$5&amp;$E246),'Hoja de Trabajo para listado'!$AB$151:$BA$151,0)),0)+IFERROR(INDEX('Hoja de Trabajo para listado'!$BC$155:$CB$1048576,MATCH($A246,'Hoja de Trabajo para listado'!$BC$155:$BC$1048576,0),MATCH((CUADRO!Q$5&amp;$E246),'Hoja de Trabajo para listado'!$BC$151:$CB$151,0)),0)+IFERROR(INDEX('Hoja de Trabajo para listado'!$DE$153:$DG$274,MATCH($A246,'Hoja de Trabajo para listado'!$DE$153:$DE$1048576,0),MATCH((CUADRO!Q$5&amp;$E246),'Hoja de Trabajo para listado'!$DE$151:$DG$151,0)),0)+IFERROR(INDEX('Hoja de Trabajo para listado'!$CD$155:$DC$1048576,MATCH($A246,'Hoja de Trabajo para listado'!$CD$155:$CD$1048576,0),MATCH((CUADRO!Q$5&amp;$E246),'Hoja de Trabajo para listado'!$CD$151:$DC$151,0)),0)</f>
        <v>0</v>
      </c>
      <c r="R246" s="243">
        <f t="shared" ca="1" si="9"/>
        <v>0</v>
      </c>
      <c r="S246" s="243"/>
      <c r="T246" s="243">
        <f ca="1">+T247</f>
        <v>4494324.8500000006</v>
      </c>
      <c r="U246" s="242">
        <f t="shared" si="10"/>
        <v>1</v>
      </c>
      <c r="V246" s="333" t="str">
        <f>+VLOOKUP(A246,bd_lista!$A$3:$E$590,5,FALSE)</f>
        <v>Instituciones Descentralizadas</v>
      </c>
      <c r="W246" s="383" t="str">
        <f>+V246</f>
        <v>Instituciones Descentralizadas</v>
      </c>
      <c r="X246" s="242">
        <f>+VLOOKUP(A246,[3]Sheet1!$A$13:$D$744,4,FALSE)</f>
        <v>81</v>
      </c>
      <c r="Y246" s="242" t="str">
        <f>+VLOOKUP(X246,bd_lista!$A$3:$C$590,3,FALSE)</f>
        <v>Ministerio de Obras Públicas, Servicios y Vivienda</v>
      </c>
      <c r="Z246" s="294">
        <f>+X246</f>
        <v>81</v>
      </c>
      <c r="AA246" s="295" t="str">
        <f>+Y246</f>
        <v>Ministerio de Obras Públicas, Servicios y Vivienda</v>
      </c>
    </row>
    <row r="247" spans="1:27" customFormat="1" ht="15" customHeight="1">
      <c r="A247" s="32">
        <v>342</v>
      </c>
      <c r="B247" s="389"/>
      <c r="C247" s="333" t="str">
        <f>+VLOOKUP(A247,bd_lista!$A$3:$C$590,3,FALSE)</f>
        <v>Agencia Estatal de Vivienda</v>
      </c>
      <c r="D247" s="386"/>
      <c r="E247" s="333" t="s">
        <v>1305</v>
      </c>
      <c r="F247" s="245">
        <f ca="1">+IFERROR(INDEX('Hoja de Trabajo para listado'!$A$155:$Z$1048576,MATCH($A247,'Hoja de Trabajo para listado'!$A$155:$A$1048576,0),MATCH((CUADRO!F$5&amp;$E247),'Hoja de Trabajo para listado'!$A$151:$Z$151,0)),0)+IFERROR(INDEX('Hoja de Trabajo para listado'!$AB$155:$BA$1048576,MATCH($A247,'Hoja de Trabajo para listado'!$AB$155:$AB$1048576,0),MATCH((CUADRO!F$5&amp;$E247),'Hoja de Trabajo para listado'!$AB$151:$BA$151,0)),0)+IFERROR(INDEX('Hoja de Trabajo para listado'!$BC$155:$CB$1048576,MATCH($A247,'Hoja de Trabajo para listado'!$BC$155:$BC$1048576,0),MATCH((CUADRO!F$5&amp;$E247),'Hoja de Trabajo para listado'!$BC$151:$CB$151,0)),0)+IFERROR(INDEX('Hoja de Trabajo para listado'!$DE$153:$DG$274,MATCH($A247,'Hoja de Trabajo para listado'!$DE$153:$DE$1048576,0),MATCH((CUADRO!F$5&amp;$E247),'Hoja de Trabajo para listado'!$DE$151:$DG$151,0)),0)+IFERROR(INDEX('Hoja de Trabajo para listado'!$CD$155:$DC$1048576,MATCH($A247,'Hoja de Trabajo para listado'!$CD$155:$CD$1048576,0),MATCH((CUADRO!F$5&amp;$E247),'Hoja de Trabajo para listado'!$CD$151:$DC$151,0)),0)</f>
        <v>0</v>
      </c>
      <c r="G247" s="245">
        <f ca="1">+IFERROR(INDEX('Hoja de Trabajo para listado'!$A$155:$Z$1048576,MATCH($A247,'Hoja de Trabajo para listado'!$A$155:$A$1048576,0),MATCH((CUADRO!G$5&amp;$E247),'Hoja de Trabajo para listado'!$A$151:$Z$151,0)),0)+IFERROR(INDEX('Hoja de Trabajo para listado'!$AB$155:$BA$1048576,MATCH($A247,'Hoja de Trabajo para listado'!$AB$155:$AB$1048576,0),MATCH((CUADRO!G$5&amp;$E247),'Hoja de Trabajo para listado'!$AB$151:$BA$151,0)),0)+IFERROR(INDEX('Hoja de Trabajo para listado'!$BC$155:$CB$1048576,MATCH($A247,'Hoja de Trabajo para listado'!$BC$155:$BC$1048576,0),MATCH((CUADRO!G$5&amp;$E247),'Hoja de Trabajo para listado'!$BC$151:$CB$151,0)),0)+IFERROR(INDEX('Hoja de Trabajo para listado'!$DE$153:$DG$274,MATCH($A247,'Hoja de Trabajo para listado'!$DE$153:$DE$1048576,0),MATCH((CUADRO!G$5&amp;$E247),'Hoja de Trabajo para listado'!$DE$151:$DG$151,0)),0)+IFERROR(INDEX('Hoja de Trabajo para listado'!$CD$155:$DC$1048576,MATCH($A247,'Hoja de Trabajo para listado'!$CD$155:$CD$1048576,0),MATCH((CUADRO!G$5&amp;$E247),'Hoja de Trabajo para listado'!$CD$151:$DC$151,0)),0)</f>
        <v>4494324.8500000006</v>
      </c>
      <c r="H247" s="245">
        <f ca="1">+IFERROR(INDEX('Hoja de Trabajo para listado'!$A$155:$Z$1048576,MATCH($A247,'Hoja de Trabajo para listado'!$A$155:$A$1048576,0),MATCH((CUADRO!H$5&amp;$E247),'Hoja de Trabajo para listado'!$A$151:$Z$151,0)),0)+IFERROR(INDEX('Hoja de Trabajo para listado'!$AB$155:$BA$1048576,MATCH($A247,'Hoja de Trabajo para listado'!$AB$155:$AB$1048576,0),MATCH((CUADRO!H$5&amp;$E247),'Hoja de Trabajo para listado'!$AB$151:$BA$151,0)),0)+IFERROR(INDEX('Hoja de Trabajo para listado'!$BC$155:$CB$1048576,MATCH($A247,'Hoja de Trabajo para listado'!$BC$155:$BC$1048576,0),MATCH((CUADRO!H$5&amp;$E247),'Hoja de Trabajo para listado'!$BC$151:$CB$151,0)),0)+IFERROR(INDEX('Hoja de Trabajo para listado'!$DE$153:$DG$274,MATCH($A247,'Hoja de Trabajo para listado'!$DE$153:$DE$1048576,0),MATCH((CUADRO!H$5&amp;$E247),'Hoja de Trabajo para listado'!$DE$151:$DG$151,0)),0)+IFERROR(INDEX('Hoja de Trabajo para listado'!$CD$155:$DC$1048576,MATCH($A247,'Hoja de Trabajo para listado'!$CD$155:$CD$1048576,0),MATCH((CUADRO!H$5&amp;$E247),'Hoja de Trabajo para listado'!$CD$151:$DC$151,0)),0)</f>
        <v>0</v>
      </c>
      <c r="I247" s="245">
        <f ca="1">+IFERROR(INDEX('Hoja de Trabajo para listado'!$A$155:$Z$1048576,MATCH($A247,'Hoja de Trabajo para listado'!$A$155:$A$1048576,0),MATCH((CUADRO!I$5&amp;$E247),'Hoja de Trabajo para listado'!$A$151:$Z$151,0)),0)+IFERROR(INDEX('Hoja de Trabajo para listado'!$AB$155:$BA$1048576,MATCH($A247,'Hoja de Trabajo para listado'!$AB$155:$AB$1048576,0),MATCH((CUADRO!I$5&amp;$E247),'Hoja de Trabajo para listado'!$AB$151:$BA$151,0)),0)+IFERROR(INDEX('Hoja de Trabajo para listado'!$BC$155:$CB$1048576,MATCH($A247,'Hoja de Trabajo para listado'!$BC$155:$BC$1048576,0),MATCH((CUADRO!I$5&amp;$E247),'Hoja de Trabajo para listado'!$BC$151:$CB$151,0)),0)+IFERROR(INDEX('Hoja de Trabajo para listado'!$DE$153:$DG$274,MATCH($A247,'Hoja de Trabajo para listado'!$DE$153:$DE$1048576,0),MATCH((CUADRO!I$5&amp;$E247),'Hoja de Trabajo para listado'!$DE$151:$DG$151,0)),0)+IFERROR(INDEX('Hoja de Trabajo para listado'!$CD$155:$DC$1048576,MATCH($A247,'Hoja de Trabajo para listado'!$CD$155:$CD$1048576,0),MATCH((CUADRO!I$5&amp;$E247),'Hoja de Trabajo para listado'!$CD$151:$DC$151,0)),0)</f>
        <v>0</v>
      </c>
      <c r="J247" s="245">
        <f ca="1">+IFERROR(INDEX('Hoja de Trabajo para listado'!$A$155:$Z$1048576,MATCH($A247,'Hoja de Trabajo para listado'!$A$155:$A$1048576,0),MATCH((CUADRO!J$5&amp;$E247),'Hoja de Trabajo para listado'!$A$151:$Z$151,0)),0)+IFERROR(INDEX('Hoja de Trabajo para listado'!$AB$155:$BA$1048576,MATCH($A247,'Hoja de Trabajo para listado'!$AB$155:$AB$1048576,0),MATCH((CUADRO!J$5&amp;$E247),'Hoja de Trabajo para listado'!$AB$151:$BA$151,0)),0)+IFERROR(INDEX('Hoja de Trabajo para listado'!$BC$155:$CB$1048576,MATCH($A247,'Hoja de Trabajo para listado'!$BC$155:$BC$1048576,0),MATCH((CUADRO!J$5&amp;$E247),'Hoja de Trabajo para listado'!$BC$151:$CB$151,0)),0)+IFERROR(INDEX('Hoja de Trabajo para listado'!$DE$153:$DG$274,MATCH($A247,'Hoja de Trabajo para listado'!$DE$153:$DE$1048576,0),MATCH((CUADRO!J$5&amp;$E247),'Hoja de Trabajo para listado'!$DE$151:$DG$151,0)),0)+IFERROR(INDEX('Hoja de Trabajo para listado'!$CD$155:$DC$1048576,MATCH($A247,'Hoja de Trabajo para listado'!$CD$155:$CD$1048576,0),MATCH((CUADRO!J$5&amp;$E247),'Hoja de Trabajo para listado'!$CD$151:$DC$151,0)),0)</f>
        <v>0</v>
      </c>
      <c r="K247" s="245">
        <f ca="1">+IFERROR(INDEX('Hoja de Trabajo para listado'!$A$155:$Z$1048576,MATCH($A247,'Hoja de Trabajo para listado'!$A$155:$A$1048576,0),MATCH((CUADRO!K$5&amp;$E247),'Hoja de Trabajo para listado'!$A$151:$Z$151,0)),0)+IFERROR(INDEX('Hoja de Trabajo para listado'!$AB$155:$BA$1048576,MATCH($A247,'Hoja de Trabajo para listado'!$AB$155:$AB$1048576,0),MATCH((CUADRO!K$5&amp;$E247),'Hoja de Trabajo para listado'!$AB$151:$BA$151,0)),0)+IFERROR(INDEX('Hoja de Trabajo para listado'!$BC$155:$CB$1048576,MATCH($A247,'Hoja de Trabajo para listado'!$BC$155:$BC$1048576,0),MATCH((CUADRO!K$5&amp;$E247),'Hoja de Trabajo para listado'!$BC$151:$CB$151,0)),0)+IFERROR(INDEX('Hoja de Trabajo para listado'!$DE$153:$DG$274,MATCH($A247,'Hoja de Trabajo para listado'!$DE$153:$DE$1048576,0),MATCH((CUADRO!K$5&amp;$E247),'Hoja de Trabajo para listado'!$DE$151:$DG$151,0)),0)+IFERROR(INDEX('Hoja de Trabajo para listado'!$CD$155:$DC$1048576,MATCH($A247,'Hoja de Trabajo para listado'!$CD$155:$CD$1048576,0),MATCH((CUADRO!K$5&amp;$E247),'Hoja de Trabajo para listado'!$CD$151:$DC$151,0)),0)</f>
        <v>0</v>
      </c>
      <c r="L247" s="245">
        <f ca="1">+IFERROR(INDEX('Hoja de Trabajo para listado'!$A$155:$Z$1048576,MATCH($A247,'Hoja de Trabajo para listado'!$A$155:$A$1048576,0),MATCH((CUADRO!L$5&amp;$E247),'Hoja de Trabajo para listado'!$A$151:$Z$151,0)),0)+IFERROR(INDEX('Hoja de Trabajo para listado'!$AB$155:$BA$1048576,MATCH($A247,'Hoja de Trabajo para listado'!$AB$155:$AB$1048576,0),MATCH((CUADRO!L$5&amp;$E247),'Hoja de Trabajo para listado'!$AB$151:$BA$151,0)),0)+IFERROR(INDEX('Hoja de Trabajo para listado'!$BC$155:$CB$1048576,MATCH($A247,'Hoja de Trabajo para listado'!$BC$155:$BC$1048576,0),MATCH((CUADRO!L$5&amp;$E247),'Hoja de Trabajo para listado'!$BC$151:$CB$151,0)),0)+IFERROR(INDEX('Hoja de Trabajo para listado'!$DE$153:$DG$274,MATCH($A247,'Hoja de Trabajo para listado'!$DE$153:$DE$1048576,0),MATCH((CUADRO!L$5&amp;$E247),'Hoja de Trabajo para listado'!$DE$151:$DG$151,0)),0)+IFERROR(INDEX('Hoja de Trabajo para listado'!$CD$155:$DC$1048576,MATCH($A247,'Hoja de Trabajo para listado'!$CD$155:$CD$1048576,0),MATCH((CUADRO!L$5&amp;$E247),'Hoja de Trabajo para listado'!$CD$151:$DC$151,0)),0)</f>
        <v>0</v>
      </c>
      <c r="M247" s="245">
        <f ca="1">+IFERROR(INDEX('Hoja de Trabajo para listado'!$A$155:$Z$1048576,MATCH($A247,'Hoja de Trabajo para listado'!$A$155:$A$1048576,0),MATCH((CUADRO!M$5&amp;$E247),'Hoja de Trabajo para listado'!$A$151:$Z$151,0)),0)+IFERROR(INDEX('Hoja de Trabajo para listado'!$AB$155:$BA$1048576,MATCH($A247,'Hoja de Trabajo para listado'!$AB$155:$AB$1048576,0),MATCH((CUADRO!M$5&amp;$E247),'Hoja de Trabajo para listado'!$AB$151:$BA$151,0)),0)+IFERROR(INDEX('Hoja de Trabajo para listado'!$BC$155:$CB$1048576,MATCH($A247,'Hoja de Trabajo para listado'!$BC$155:$BC$1048576,0),MATCH((CUADRO!M$5&amp;$E247),'Hoja de Trabajo para listado'!$BC$151:$CB$151,0)),0)+IFERROR(INDEX('Hoja de Trabajo para listado'!$DE$153:$DG$274,MATCH($A247,'Hoja de Trabajo para listado'!$DE$153:$DE$1048576,0),MATCH((CUADRO!M$5&amp;$E247),'Hoja de Trabajo para listado'!$DE$151:$DG$151,0)),0)+IFERROR(INDEX('Hoja de Trabajo para listado'!$CD$155:$DC$1048576,MATCH($A247,'Hoja de Trabajo para listado'!$CD$155:$CD$1048576,0),MATCH((CUADRO!M$5&amp;$E247),'Hoja de Trabajo para listado'!$CD$151:$DC$151,0)),0)</f>
        <v>0</v>
      </c>
      <c r="N247" s="245">
        <f ca="1">+IFERROR(INDEX('Hoja de Trabajo para listado'!$A$155:$Z$1048576,MATCH($A247,'Hoja de Trabajo para listado'!$A$155:$A$1048576,0),MATCH((CUADRO!N$5&amp;$E247),'Hoja de Trabajo para listado'!$A$151:$Z$151,0)),0)+IFERROR(INDEX('Hoja de Trabajo para listado'!$AB$155:$BA$1048576,MATCH($A247,'Hoja de Trabajo para listado'!$AB$155:$AB$1048576,0),MATCH((CUADRO!N$5&amp;$E247),'Hoja de Trabajo para listado'!$AB$151:$BA$151,0)),0)+IFERROR(INDEX('Hoja de Trabajo para listado'!$BC$155:$CB$1048576,MATCH($A247,'Hoja de Trabajo para listado'!$BC$155:$BC$1048576,0),MATCH((CUADRO!N$5&amp;$E247),'Hoja de Trabajo para listado'!$BC$151:$CB$151,0)),0)+IFERROR(INDEX('Hoja de Trabajo para listado'!$DE$153:$DG$274,MATCH($A247,'Hoja de Trabajo para listado'!$DE$153:$DE$1048576,0),MATCH((CUADRO!N$5&amp;$E247),'Hoja de Trabajo para listado'!$DE$151:$DG$151,0)),0)+IFERROR(INDEX('Hoja de Trabajo para listado'!$CD$155:$DC$1048576,MATCH($A247,'Hoja de Trabajo para listado'!$CD$155:$CD$1048576,0),MATCH((CUADRO!N$5&amp;$E247),'Hoja de Trabajo para listado'!$CD$151:$DC$151,0)),0)</f>
        <v>0</v>
      </c>
      <c r="O247" s="245">
        <f ca="1">+IFERROR(INDEX('Hoja de Trabajo para listado'!$A$155:$Z$1048576,MATCH($A247,'Hoja de Trabajo para listado'!$A$155:$A$1048576,0),MATCH((CUADRO!O$5&amp;$E247),'Hoja de Trabajo para listado'!$A$151:$Z$151,0)),0)+IFERROR(INDEX('Hoja de Trabajo para listado'!$AB$155:$BA$1048576,MATCH($A247,'Hoja de Trabajo para listado'!$AB$155:$AB$1048576,0),MATCH((CUADRO!O$5&amp;$E247),'Hoja de Trabajo para listado'!$AB$151:$BA$151,0)),0)+IFERROR(INDEX('Hoja de Trabajo para listado'!$BC$155:$CB$1048576,MATCH($A247,'Hoja de Trabajo para listado'!$BC$155:$BC$1048576,0),MATCH((CUADRO!O$5&amp;$E247),'Hoja de Trabajo para listado'!$BC$151:$CB$151,0)),0)+IFERROR(INDEX('Hoja de Trabajo para listado'!$DE$153:$DG$274,MATCH($A247,'Hoja de Trabajo para listado'!$DE$153:$DE$1048576,0),MATCH((CUADRO!O$5&amp;$E247),'Hoja de Trabajo para listado'!$DE$151:$DG$151,0)),0)+IFERROR(INDEX('Hoja de Trabajo para listado'!$CD$155:$DC$1048576,MATCH($A247,'Hoja de Trabajo para listado'!$CD$155:$CD$1048576,0),MATCH((CUADRO!O$5&amp;$E247),'Hoja de Trabajo para listado'!$CD$151:$DC$151,0)),0)</f>
        <v>0</v>
      </c>
      <c r="P247" s="245">
        <f ca="1">+IFERROR(INDEX('Hoja de Trabajo para listado'!$A$155:$Z$1048576,MATCH($A247,'Hoja de Trabajo para listado'!$A$155:$A$1048576,0),MATCH((CUADRO!P$5&amp;$E247),'Hoja de Trabajo para listado'!$A$151:$Z$151,0)),0)+IFERROR(INDEX('Hoja de Trabajo para listado'!$AB$155:$BA$1048576,MATCH($A247,'Hoja de Trabajo para listado'!$AB$155:$AB$1048576,0),MATCH((CUADRO!P$5&amp;$E247),'Hoja de Trabajo para listado'!$AB$151:$BA$151,0)),0)+IFERROR(INDEX('Hoja de Trabajo para listado'!$BC$155:$CB$1048576,MATCH($A247,'Hoja de Trabajo para listado'!$BC$155:$BC$1048576,0),MATCH((CUADRO!P$5&amp;$E247),'Hoja de Trabajo para listado'!$BC$151:$CB$151,0)),0)+IFERROR(INDEX('Hoja de Trabajo para listado'!$DE$153:$DG$274,MATCH($A247,'Hoja de Trabajo para listado'!$DE$153:$DE$1048576,0),MATCH((CUADRO!P$5&amp;$E247),'Hoja de Trabajo para listado'!$DE$151:$DG$151,0)),0)+IFERROR(INDEX('Hoja de Trabajo para listado'!$CD$155:$DC$1048576,MATCH($A247,'Hoja de Trabajo para listado'!$CD$155:$CD$1048576,0),MATCH((CUADRO!P$5&amp;$E247),'Hoja de Trabajo para listado'!$CD$151:$DC$151,0)),0)</f>
        <v>0</v>
      </c>
      <c r="Q247" s="245">
        <f ca="1">+IFERROR(INDEX('Hoja de Trabajo para listado'!$A$155:$Z$1048576,MATCH($A247,'Hoja de Trabajo para listado'!$A$155:$A$1048576,0),MATCH((CUADRO!Q$5&amp;$E247),'Hoja de Trabajo para listado'!$A$151:$Z$151,0)),0)+IFERROR(INDEX('Hoja de Trabajo para listado'!$AB$155:$BA$1048576,MATCH($A247,'Hoja de Trabajo para listado'!$AB$155:$AB$1048576,0),MATCH((CUADRO!Q$5&amp;$E247),'Hoja de Trabajo para listado'!$AB$151:$BA$151,0)),0)+IFERROR(INDEX('Hoja de Trabajo para listado'!$BC$155:$CB$1048576,MATCH($A247,'Hoja de Trabajo para listado'!$BC$155:$BC$1048576,0),MATCH((CUADRO!Q$5&amp;$E247),'Hoja de Trabajo para listado'!$BC$151:$CB$151,0)),0)+IFERROR(INDEX('Hoja de Trabajo para listado'!$DE$153:$DG$274,MATCH($A247,'Hoja de Trabajo para listado'!$DE$153:$DE$1048576,0),MATCH((CUADRO!Q$5&amp;$E247),'Hoja de Trabajo para listado'!$DE$151:$DG$151,0)),0)+IFERROR(INDEX('Hoja de Trabajo para listado'!$CD$155:$DC$1048576,MATCH($A247,'Hoja de Trabajo para listado'!$CD$155:$CD$1048576,0),MATCH((CUADRO!Q$5&amp;$E247),'Hoja de Trabajo para listado'!$CD$151:$DC$151,0)),0)</f>
        <v>0</v>
      </c>
      <c r="R247" s="245">
        <f t="shared" ca="1" si="9"/>
        <v>4494324.8500000006</v>
      </c>
      <c r="S247" s="245">
        <f ca="1">+R246+R247</f>
        <v>4494324.8500000006</v>
      </c>
      <c r="T247" s="245">
        <f ca="1">+S247</f>
        <v>4494324.8500000006</v>
      </c>
      <c r="U247" s="244">
        <f t="shared" si="10"/>
        <v>2</v>
      </c>
      <c r="V247" s="333" t="str">
        <f>+VLOOKUP(A247,bd_lista!$A$3:$E$590,5,FALSE)</f>
        <v>Instituciones Descentralizadas</v>
      </c>
      <c r="W247" s="384"/>
      <c r="X247" s="242">
        <f>+VLOOKUP(A247,[3]Sheet1!$A$13:$D$744,4,FALSE)</f>
        <v>81</v>
      </c>
      <c r="Y247" s="242" t="str">
        <f>+VLOOKUP(X247,bd_lista!$A$3:$C$590,3,FALSE)</f>
        <v>Ministerio de Obras Públicas, Servicios y Vivienda</v>
      </c>
      <c r="Z247" s="292"/>
      <c r="AA247" s="293"/>
    </row>
    <row r="248" spans="1:27" ht="15" customHeight="1">
      <c r="A248" s="32">
        <v>343</v>
      </c>
      <c r="B248" s="388">
        <f>+A248</f>
        <v>343</v>
      </c>
      <c r="C248" s="247" t="str">
        <f>+VLOOKUP(A248,bd_lista!$A$3:$C$590,3,FALSE)</f>
        <v>Escuela de Jueces del Estado</v>
      </c>
      <c r="D248" s="385" t="str">
        <f>+C248</f>
        <v>Escuela de Jueces del Estado</v>
      </c>
      <c r="E248" s="247" t="s">
        <v>1304</v>
      </c>
      <c r="F248" s="243">
        <f ca="1">+IFERROR(INDEX('Hoja de Trabajo para listado'!$A$155:$Z$1048576,MATCH($A248,'Hoja de Trabajo para listado'!$A$155:$A$1048576,0),MATCH((CUADRO!F$5&amp;$E248),'Hoja de Trabajo para listado'!$A$151:$Z$151,0)),0)+IFERROR(INDEX('Hoja de Trabajo para listado'!$AB$155:$BA$1048576,MATCH($A248,'Hoja de Trabajo para listado'!$AB$155:$AB$1048576,0),MATCH((CUADRO!F$5&amp;$E248),'Hoja de Trabajo para listado'!$AB$151:$BA$151,0)),0)+IFERROR(INDEX('Hoja de Trabajo para listado'!$BC$155:$CB$1048576,MATCH($A248,'Hoja de Trabajo para listado'!$BC$155:$BC$1048576,0),MATCH((CUADRO!F$5&amp;$E248),'Hoja de Trabajo para listado'!$BC$151:$CB$151,0)),0)+IFERROR(INDEX('Hoja de Trabajo para listado'!$DE$153:$DG$274,MATCH($A248,'Hoja de Trabajo para listado'!$DE$153:$DE$1048576,0),MATCH((CUADRO!F$5&amp;$E248),'Hoja de Trabajo para listado'!$DE$151:$DG$151,0)),0)+IFERROR(INDEX('Hoja de Trabajo para listado'!$CD$155:$DC$1048576,MATCH($A248,'Hoja de Trabajo para listado'!$CD$155:$CD$1048576,0),MATCH((CUADRO!F$5&amp;$E248),'Hoja de Trabajo para listado'!$CD$151:$DC$151,0)),0)</f>
        <v>0</v>
      </c>
      <c r="G248" s="243">
        <f ca="1">+IFERROR(INDEX('Hoja de Trabajo para listado'!$A$155:$Z$1048576,MATCH($A248,'Hoja de Trabajo para listado'!$A$155:$A$1048576,0),MATCH((CUADRO!G$5&amp;$E248),'Hoja de Trabajo para listado'!$A$151:$Z$151,0)),0)+IFERROR(INDEX('Hoja de Trabajo para listado'!$AB$155:$BA$1048576,MATCH($A248,'Hoja de Trabajo para listado'!$AB$155:$AB$1048576,0),MATCH((CUADRO!G$5&amp;$E248),'Hoja de Trabajo para listado'!$AB$151:$BA$151,0)),0)+IFERROR(INDEX('Hoja de Trabajo para listado'!$BC$155:$CB$1048576,MATCH($A248,'Hoja de Trabajo para listado'!$BC$155:$BC$1048576,0),MATCH((CUADRO!G$5&amp;$E248),'Hoja de Trabajo para listado'!$BC$151:$CB$151,0)),0)+IFERROR(INDEX('Hoja de Trabajo para listado'!$DE$153:$DG$274,MATCH($A248,'Hoja de Trabajo para listado'!$DE$153:$DE$1048576,0),MATCH((CUADRO!G$5&amp;$E248),'Hoja de Trabajo para listado'!$DE$151:$DG$151,0)),0)+IFERROR(INDEX('Hoja de Trabajo para listado'!$CD$155:$DC$1048576,MATCH($A248,'Hoja de Trabajo para listado'!$CD$155:$CD$1048576,0),MATCH((CUADRO!G$5&amp;$E248),'Hoja de Trabajo para listado'!$CD$151:$DC$151,0)),0)</f>
        <v>0</v>
      </c>
      <c r="H248" s="243">
        <f ca="1">+IFERROR(INDEX('Hoja de Trabajo para listado'!$A$155:$Z$1048576,MATCH($A248,'Hoja de Trabajo para listado'!$A$155:$A$1048576,0),MATCH((CUADRO!H$5&amp;$E248),'Hoja de Trabajo para listado'!$A$151:$Z$151,0)),0)+IFERROR(INDEX('Hoja de Trabajo para listado'!$AB$155:$BA$1048576,MATCH($A248,'Hoja de Trabajo para listado'!$AB$155:$AB$1048576,0),MATCH((CUADRO!H$5&amp;$E248),'Hoja de Trabajo para listado'!$AB$151:$BA$151,0)),0)+IFERROR(INDEX('Hoja de Trabajo para listado'!$BC$155:$CB$1048576,MATCH($A248,'Hoja de Trabajo para listado'!$BC$155:$BC$1048576,0),MATCH((CUADRO!H$5&amp;$E248),'Hoja de Trabajo para listado'!$BC$151:$CB$151,0)),0)+IFERROR(INDEX('Hoja de Trabajo para listado'!$DE$153:$DG$274,MATCH($A248,'Hoja de Trabajo para listado'!$DE$153:$DE$1048576,0),MATCH((CUADRO!H$5&amp;$E248),'Hoja de Trabajo para listado'!$DE$151:$DG$151,0)),0)+IFERROR(INDEX('Hoja de Trabajo para listado'!$CD$155:$DC$1048576,MATCH($A248,'Hoja de Trabajo para listado'!$CD$155:$CD$1048576,0),MATCH((CUADRO!H$5&amp;$E248),'Hoja de Trabajo para listado'!$CD$151:$DC$151,0)),0)</f>
        <v>0</v>
      </c>
      <c r="I248" s="243">
        <f ca="1">+IFERROR(INDEX('Hoja de Trabajo para listado'!$A$155:$Z$1048576,MATCH($A248,'Hoja de Trabajo para listado'!$A$155:$A$1048576,0),MATCH((CUADRO!I$5&amp;$E248),'Hoja de Trabajo para listado'!$A$151:$Z$151,0)),0)+IFERROR(INDEX('Hoja de Trabajo para listado'!$AB$155:$BA$1048576,MATCH($A248,'Hoja de Trabajo para listado'!$AB$155:$AB$1048576,0),MATCH((CUADRO!I$5&amp;$E248),'Hoja de Trabajo para listado'!$AB$151:$BA$151,0)),0)+IFERROR(INDEX('Hoja de Trabajo para listado'!$BC$155:$CB$1048576,MATCH($A248,'Hoja de Trabajo para listado'!$BC$155:$BC$1048576,0),MATCH((CUADRO!I$5&amp;$E248),'Hoja de Trabajo para listado'!$BC$151:$CB$151,0)),0)+IFERROR(INDEX('Hoja de Trabajo para listado'!$DE$153:$DG$274,MATCH($A248,'Hoja de Trabajo para listado'!$DE$153:$DE$1048576,0),MATCH((CUADRO!I$5&amp;$E248),'Hoja de Trabajo para listado'!$DE$151:$DG$151,0)),0)+IFERROR(INDEX('Hoja de Trabajo para listado'!$CD$155:$DC$1048576,MATCH($A248,'Hoja de Trabajo para listado'!$CD$155:$CD$1048576,0),MATCH((CUADRO!I$5&amp;$E248),'Hoja de Trabajo para listado'!$CD$151:$DC$151,0)),0)</f>
        <v>0</v>
      </c>
      <c r="J248" s="243">
        <f ca="1">+IFERROR(INDEX('Hoja de Trabajo para listado'!$A$155:$Z$1048576,MATCH($A248,'Hoja de Trabajo para listado'!$A$155:$A$1048576,0),MATCH((CUADRO!J$5&amp;$E248),'Hoja de Trabajo para listado'!$A$151:$Z$151,0)),0)+IFERROR(INDEX('Hoja de Trabajo para listado'!$AB$155:$BA$1048576,MATCH($A248,'Hoja de Trabajo para listado'!$AB$155:$AB$1048576,0),MATCH((CUADRO!J$5&amp;$E248),'Hoja de Trabajo para listado'!$AB$151:$BA$151,0)),0)+IFERROR(INDEX('Hoja de Trabajo para listado'!$BC$155:$CB$1048576,MATCH($A248,'Hoja de Trabajo para listado'!$BC$155:$BC$1048576,0),MATCH((CUADRO!J$5&amp;$E248),'Hoja de Trabajo para listado'!$BC$151:$CB$151,0)),0)+IFERROR(INDEX('Hoja de Trabajo para listado'!$DE$153:$DG$274,MATCH($A248,'Hoja de Trabajo para listado'!$DE$153:$DE$1048576,0),MATCH((CUADRO!J$5&amp;$E248),'Hoja de Trabajo para listado'!$DE$151:$DG$151,0)),0)+IFERROR(INDEX('Hoja de Trabajo para listado'!$CD$155:$DC$1048576,MATCH($A248,'Hoja de Trabajo para listado'!$CD$155:$CD$1048576,0),MATCH((CUADRO!J$5&amp;$E248),'Hoja de Trabajo para listado'!$CD$151:$DC$151,0)),0)</f>
        <v>0</v>
      </c>
      <c r="K248" s="243">
        <f ca="1">+IFERROR(INDEX('Hoja de Trabajo para listado'!$A$155:$Z$1048576,MATCH($A248,'Hoja de Trabajo para listado'!$A$155:$A$1048576,0),MATCH((CUADRO!K$5&amp;$E248),'Hoja de Trabajo para listado'!$A$151:$Z$151,0)),0)+IFERROR(INDEX('Hoja de Trabajo para listado'!$AB$155:$BA$1048576,MATCH($A248,'Hoja de Trabajo para listado'!$AB$155:$AB$1048576,0),MATCH((CUADRO!K$5&amp;$E248),'Hoja de Trabajo para listado'!$AB$151:$BA$151,0)),0)+IFERROR(INDEX('Hoja de Trabajo para listado'!$BC$155:$CB$1048576,MATCH($A248,'Hoja de Trabajo para listado'!$BC$155:$BC$1048576,0),MATCH((CUADRO!K$5&amp;$E248),'Hoja de Trabajo para listado'!$BC$151:$CB$151,0)),0)+IFERROR(INDEX('Hoja de Trabajo para listado'!$DE$153:$DG$274,MATCH($A248,'Hoja de Trabajo para listado'!$DE$153:$DE$1048576,0),MATCH((CUADRO!K$5&amp;$E248),'Hoja de Trabajo para listado'!$DE$151:$DG$151,0)),0)+IFERROR(INDEX('Hoja de Trabajo para listado'!$CD$155:$DC$1048576,MATCH($A248,'Hoja de Trabajo para listado'!$CD$155:$CD$1048576,0),MATCH((CUADRO!K$5&amp;$E248),'Hoja de Trabajo para listado'!$CD$151:$DC$151,0)),0)</f>
        <v>0</v>
      </c>
      <c r="L248" s="243">
        <f ca="1">+IFERROR(INDEX('Hoja de Trabajo para listado'!$A$155:$Z$1048576,MATCH($A248,'Hoja de Trabajo para listado'!$A$155:$A$1048576,0),MATCH((CUADRO!L$5&amp;$E248),'Hoja de Trabajo para listado'!$A$151:$Z$151,0)),0)+IFERROR(INDEX('Hoja de Trabajo para listado'!$AB$155:$BA$1048576,MATCH($A248,'Hoja de Trabajo para listado'!$AB$155:$AB$1048576,0),MATCH((CUADRO!L$5&amp;$E248),'Hoja de Trabajo para listado'!$AB$151:$BA$151,0)),0)+IFERROR(INDEX('Hoja de Trabajo para listado'!$BC$155:$CB$1048576,MATCH($A248,'Hoja de Trabajo para listado'!$BC$155:$BC$1048576,0),MATCH((CUADRO!L$5&amp;$E248),'Hoja de Trabajo para listado'!$BC$151:$CB$151,0)),0)+IFERROR(INDEX('Hoja de Trabajo para listado'!$DE$153:$DG$274,MATCH($A248,'Hoja de Trabajo para listado'!$DE$153:$DE$1048576,0),MATCH((CUADRO!L$5&amp;$E248),'Hoja de Trabajo para listado'!$DE$151:$DG$151,0)),0)+IFERROR(INDEX('Hoja de Trabajo para listado'!$CD$155:$DC$1048576,MATCH($A248,'Hoja de Trabajo para listado'!$CD$155:$CD$1048576,0),MATCH((CUADRO!L$5&amp;$E248),'Hoja de Trabajo para listado'!$CD$151:$DC$151,0)),0)</f>
        <v>0</v>
      </c>
      <c r="M248" s="243">
        <f ca="1">+IFERROR(INDEX('Hoja de Trabajo para listado'!$A$155:$Z$1048576,MATCH($A248,'Hoja de Trabajo para listado'!$A$155:$A$1048576,0),MATCH((CUADRO!M$5&amp;$E248),'Hoja de Trabajo para listado'!$A$151:$Z$151,0)),0)+IFERROR(INDEX('Hoja de Trabajo para listado'!$AB$155:$BA$1048576,MATCH($A248,'Hoja de Trabajo para listado'!$AB$155:$AB$1048576,0),MATCH((CUADRO!M$5&amp;$E248),'Hoja de Trabajo para listado'!$AB$151:$BA$151,0)),0)+IFERROR(INDEX('Hoja de Trabajo para listado'!$BC$155:$CB$1048576,MATCH($A248,'Hoja de Trabajo para listado'!$BC$155:$BC$1048576,0),MATCH((CUADRO!M$5&amp;$E248),'Hoja de Trabajo para listado'!$BC$151:$CB$151,0)),0)+IFERROR(INDEX('Hoja de Trabajo para listado'!$DE$153:$DG$274,MATCH($A248,'Hoja de Trabajo para listado'!$DE$153:$DE$1048576,0),MATCH((CUADRO!M$5&amp;$E248),'Hoja de Trabajo para listado'!$DE$151:$DG$151,0)),0)+IFERROR(INDEX('Hoja de Trabajo para listado'!$CD$155:$DC$1048576,MATCH($A248,'Hoja de Trabajo para listado'!$CD$155:$CD$1048576,0),MATCH((CUADRO!M$5&amp;$E248),'Hoja de Trabajo para listado'!$CD$151:$DC$151,0)),0)</f>
        <v>0</v>
      </c>
      <c r="N248" s="243">
        <f ca="1">+IFERROR(INDEX('Hoja de Trabajo para listado'!$A$155:$Z$1048576,MATCH($A248,'Hoja de Trabajo para listado'!$A$155:$A$1048576,0),MATCH((CUADRO!N$5&amp;$E248),'Hoja de Trabajo para listado'!$A$151:$Z$151,0)),0)+IFERROR(INDEX('Hoja de Trabajo para listado'!$AB$155:$BA$1048576,MATCH($A248,'Hoja de Trabajo para listado'!$AB$155:$AB$1048576,0),MATCH((CUADRO!N$5&amp;$E248),'Hoja de Trabajo para listado'!$AB$151:$BA$151,0)),0)+IFERROR(INDEX('Hoja de Trabajo para listado'!$BC$155:$CB$1048576,MATCH($A248,'Hoja de Trabajo para listado'!$BC$155:$BC$1048576,0),MATCH((CUADRO!N$5&amp;$E248),'Hoja de Trabajo para listado'!$BC$151:$CB$151,0)),0)+IFERROR(INDEX('Hoja de Trabajo para listado'!$DE$153:$DG$274,MATCH($A248,'Hoja de Trabajo para listado'!$DE$153:$DE$1048576,0),MATCH((CUADRO!N$5&amp;$E248),'Hoja de Trabajo para listado'!$DE$151:$DG$151,0)),0)+IFERROR(INDEX('Hoja de Trabajo para listado'!$CD$155:$DC$1048576,MATCH($A248,'Hoja de Trabajo para listado'!$CD$155:$CD$1048576,0),MATCH((CUADRO!N$5&amp;$E248),'Hoja de Trabajo para listado'!$CD$151:$DC$151,0)),0)</f>
        <v>0</v>
      </c>
      <c r="O248" s="243">
        <f ca="1">+IFERROR(INDEX('Hoja de Trabajo para listado'!$A$155:$Z$1048576,MATCH($A248,'Hoja de Trabajo para listado'!$A$155:$A$1048576,0),MATCH((CUADRO!O$5&amp;$E248),'Hoja de Trabajo para listado'!$A$151:$Z$151,0)),0)+IFERROR(INDEX('Hoja de Trabajo para listado'!$AB$155:$BA$1048576,MATCH($A248,'Hoja de Trabajo para listado'!$AB$155:$AB$1048576,0),MATCH((CUADRO!O$5&amp;$E248),'Hoja de Trabajo para listado'!$AB$151:$BA$151,0)),0)+IFERROR(INDEX('Hoja de Trabajo para listado'!$BC$155:$CB$1048576,MATCH($A248,'Hoja de Trabajo para listado'!$BC$155:$BC$1048576,0),MATCH((CUADRO!O$5&amp;$E248),'Hoja de Trabajo para listado'!$BC$151:$CB$151,0)),0)+IFERROR(INDEX('Hoja de Trabajo para listado'!$DE$153:$DG$274,MATCH($A248,'Hoja de Trabajo para listado'!$DE$153:$DE$1048576,0),MATCH((CUADRO!O$5&amp;$E248),'Hoja de Trabajo para listado'!$DE$151:$DG$151,0)),0)+IFERROR(INDEX('Hoja de Trabajo para listado'!$CD$155:$DC$1048576,MATCH($A248,'Hoja de Trabajo para listado'!$CD$155:$CD$1048576,0),MATCH((CUADRO!O$5&amp;$E248),'Hoja de Trabajo para listado'!$CD$151:$DC$151,0)),0)</f>
        <v>0</v>
      </c>
      <c r="P248" s="243">
        <f ca="1">+IFERROR(INDEX('Hoja de Trabajo para listado'!$A$155:$Z$1048576,MATCH($A248,'Hoja de Trabajo para listado'!$A$155:$A$1048576,0),MATCH((CUADRO!P$5&amp;$E248),'Hoja de Trabajo para listado'!$A$151:$Z$151,0)),0)+IFERROR(INDEX('Hoja de Trabajo para listado'!$AB$155:$BA$1048576,MATCH($A248,'Hoja de Trabajo para listado'!$AB$155:$AB$1048576,0),MATCH((CUADRO!P$5&amp;$E248),'Hoja de Trabajo para listado'!$AB$151:$BA$151,0)),0)+IFERROR(INDEX('Hoja de Trabajo para listado'!$BC$155:$CB$1048576,MATCH($A248,'Hoja de Trabajo para listado'!$BC$155:$BC$1048576,0),MATCH((CUADRO!P$5&amp;$E248),'Hoja de Trabajo para listado'!$BC$151:$CB$151,0)),0)+IFERROR(INDEX('Hoja de Trabajo para listado'!$DE$153:$DG$274,MATCH($A248,'Hoja de Trabajo para listado'!$DE$153:$DE$1048576,0),MATCH((CUADRO!P$5&amp;$E248),'Hoja de Trabajo para listado'!$DE$151:$DG$151,0)),0)+IFERROR(INDEX('Hoja de Trabajo para listado'!$CD$155:$DC$1048576,MATCH($A248,'Hoja de Trabajo para listado'!$CD$155:$CD$1048576,0),MATCH((CUADRO!P$5&amp;$E248),'Hoja de Trabajo para listado'!$CD$151:$DC$151,0)),0)</f>
        <v>0</v>
      </c>
      <c r="Q248" s="243">
        <f ca="1">+IFERROR(INDEX('Hoja de Trabajo para listado'!$A$155:$Z$1048576,MATCH($A248,'Hoja de Trabajo para listado'!$A$155:$A$1048576,0),MATCH((CUADRO!Q$5&amp;$E248),'Hoja de Trabajo para listado'!$A$151:$Z$151,0)),0)+IFERROR(INDEX('Hoja de Trabajo para listado'!$AB$155:$BA$1048576,MATCH($A248,'Hoja de Trabajo para listado'!$AB$155:$AB$1048576,0),MATCH((CUADRO!Q$5&amp;$E248),'Hoja de Trabajo para listado'!$AB$151:$BA$151,0)),0)+IFERROR(INDEX('Hoja de Trabajo para listado'!$BC$155:$CB$1048576,MATCH($A248,'Hoja de Trabajo para listado'!$BC$155:$BC$1048576,0),MATCH((CUADRO!Q$5&amp;$E248),'Hoja de Trabajo para listado'!$BC$151:$CB$151,0)),0)+IFERROR(INDEX('Hoja de Trabajo para listado'!$DE$153:$DG$274,MATCH($A248,'Hoja de Trabajo para listado'!$DE$153:$DE$1048576,0),MATCH((CUADRO!Q$5&amp;$E248),'Hoja de Trabajo para listado'!$DE$151:$DG$151,0)),0)+IFERROR(INDEX('Hoja de Trabajo para listado'!$CD$155:$DC$1048576,MATCH($A248,'Hoja de Trabajo para listado'!$CD$155:$CD$1048576,0),MATCH((CUADRO!Q$5&amp;$E248),'Hoja de Trabajo para listado'!$CD$151:$DC$151,0)),0)</f>
        <v>0</v>
      </c>
      <c r="R248" s="243">
        <f t="shared" ca="1" si="9"/>
        <v>0</v>
      </c>
      <c r="S248" s="243"/>
      <c r="T248" s="243">
        <f ca="1">+T249</f>
        <v>1154.2</v>
      </c>
      <c r="U248" s="242">
        <f t="shared" si="10"/>
        <v>1</v>
      </c>
      <c r="V248" s="333" t="str">
        <f>+VLOOKUP(A248,bd_lista!$A$3:$E$590,5,FALSE)</f>
        <v>Instituciones Descentralizadas</v>
      </c>
      <c r="W248" s="383" t="str">
        <f>+V248</f>
        <v>Instituciones Descentralizadas</v>
      </c>
      <c r="X248" s="242">
        <f>+VLOOKUP(A248,[3]Sheet1!$A$13:$D$744,4,FALSE)</f>
        <v>660</v>
      </c>
      <c r="Y248" s="242" t="str">
        <f>+VLOOKUP(X248,bd_lista!$A$3:$C$590,3,FALSE)</f>
        <v>Órgano Judicial</v>
      </c>
      <c r="Z248" s="294">
        <f>+X248</f>
        <v>660</v>
      </c>
      <c r="AA248" s="319" t="str">
        <f>+Y248</f>
        <v>Órgano Judicial</v>
      </c>
    </row>
    <row r="249" spans="1:27" ht="15" customHeight="1">
      <c r="A249" s="32">
        <v>343</v>
      </c>
      <c r="B249" s="389"/>
      <c r="C249" s="333" t="str">
        <f>+VLOOKUP(A249,bd_lista!$A$3:$C$590,3,FALSE)</f>
        <v>Escuela de Jueces del Estado</v>
      </c>
      <c r="D249" s="386"/>
      <c r="E249" s="333" t="s">
        <v>1305</v>
      </c>
      <c r="F249" s="245">
        <f ca="1">+IFERROR(INDEX('Hoja de Trabajo para listado'!$A$155:$Z$1048576,MATCH($A249,'Hoja de Trabajo para listado'!$A$155:$A$1048576,0),MATCH((CUADRO!F$5&amp;$E249),'Hoja de Trabajo para listado'!$A$151:$Z$151,0)),0)+IFERROR(INDEX('Hoja de Trabajo para listado'!$AB$155:$BA$1048576,MATCH($A249,'Hoja de Trabajo para listado'!$AB$155:$AB$1048576,0),MATCH((CUADRO!F$5&amp;$E249),'Hoja de Trabajo para listado'!$AB$151:$BA$151,0)),0)+IFERROR(INDEX('Hoja de Trabajo para listado'!$BC$155:$CB$1048576,MATCH($A249,'Hoja de Trabajo para listado'!$BC$155:$BC$1048576,0),MATCH((CUADRO!F$5&amp;$E249),'Hoja de Trabajo para listado'!$BC$151:$CB$151,0)),0)+IFERROR(INDEX('Hoja de Trabajo para listado'!$DE$153:$DG$274,MATCH($A249,'Hoja de Trabajo para listado'!$DE$153:$DE$1048576,0),MATCH((CUADRO!F$5&amp;$E249),'Hoja de Trabajo para listado'!$DE$151:$DG$151,0)),0)+IFERROR(INDEX('Hoja de Trabajo para listado'!$CD$155:$DC$1048576,MATCH($A249,'Hoja de Trabajo para listado'!$CD$155:$CD$1048576,0),MATCH((CUADRO!F$5&amp;$E249),'Hoja de Trabajo para listado'!$CD$151:$DC$151,0)),0)</f>
        <v>764.2</v>
      </c>
      <c r="G249" s="245">
        <f ca="1">+IFERROR(INDEX('Hoja de Trabajo para listado'!$A$155:$Z$1048576,MATCH($A249,'Hoja de Trabajo para listado'!$A$155:$A$1048576,0),MATCH((CUADRO!G$5&amp;$E249),'Hoja de Trabajo para listado'!$A$151:$Z$151,0)),0)+IFERROR(INDEX('Hoja de Trabajo para listado'!$AB$155:$BA$1048576,MATCH($A249,'Hoja de Trabajo para listado'!$AB$155:$AB$1048576,0),MATCH((CUADRO!G$5&amp;$E249),'Hoja de Trabajo para listado'!$AB$151:$BA$151,0)),0)+IFERROR(INDEX('Hoja de Trabajo para listado'!$BC$155:$CB$1048576,MATCH($A249,'Hoja de Trabajo para listado'!$BC$155:$BC$1048576,0),MATCH((CUADRO!G$5&amp;$E249),'Hoja de Trabajo para listado'!$BC$151:$CB$151,0)),0)+IFERROR(INDEX('Hoja de Trabajo para listado'!$DE$153:$DG$274,MATCH($A249,'Hoja de Trabajo para listado'!$DE$153:$DE$1048576,0),MATCH((CUADRO!G$5&amp;$E249),'Hoja de Trabajo para listado'!$DE$151:$DG$151,0)),0)+IFERROR(INDEX('Hoja de Trabajo para listado'!$CD$155:$DC$1048576,MATCH($A249,'Hoja de Trabajo para listado'!$CD$155:$CD$1048576,0),MATCH((CUADRO!G$5&amp;$E249),'Hoja de Trabajo para listado'!$CD$151:$DC$151,0)),0)</f>
        <v>390</v>
      </c>
      <c r="H249" s="245">
        <f ca="1">+IFERROR(INDEX('Hoja de Trabajo para listado'!$A$155:$Z$1048576,MATCH($A249,'Hoja de Trabajo para listado'!$A$155:$A$1048576,0),MATCH((CUADRO!H$5&amp;$E249),'Hoja de Trabajo para listado'!$A$151:$Z$151,0)),0)+IFERROR(INDEX('Hoja de Trabajo para listado'!$AB$155:$BA$1048576,MATCH($A249,'Hoja de Trabajo para listado'!$AB$155:$AB$1048576,0),MATCH((CUADRO!H$5&amp;$E249),'Hoja de Trabajo para listado'!$AB$151:$BA$151,0)),0)+IFERROR(INDEX('Hoja de Trabajo para listado'!$BC$155:$CB$1048576,MATCH($A249,'Hoja de Trabajo para listado'!$BC$155:$BC$1048576,0),MATCH((CUADRO!H$5&amp;$E249),'Hoja de Trabajo para listado'!$BC$151:$CB$151,0)),0)+IFERROR(INDEX('Hoja de Trabajo para listado'!$DE$153:$DG$274,MATCH($A249,'Hoja de Trabajo para listado'!$DE$153:$DE$1048576,0),MATCH((CUADRO!H$5&amp;$E249),'Hoja de Trabajo para listado'!$DE$151:$DG$151,0)),0)+IFERROR(INDEX('Hoja de Trabajo para listado'!$CD$155:$DC$1048576,MATCH($A249,'Hoja de Trabajo para listado'!$CD$155:$CD$1048576,0),MATCH((CUADRO!H$5&amp;$E249),'Hoja de Trabajo para listado'!$CD$151:$DC$151,0)),0)</f>
        <v>0</v>
      </c>
      <c r="I249" s="245">
        <f ca="1">+IFERROR(INDEX('Hoja de Trabajo para listado'!$A$155:$Z$1048576,MATCH($A249,'Hoja de Trabajo para listado'!$A$155:$A$1048576,0),MATCH((CUADRO!I$5&amp;$E249),'Hoja de Trabajo para listado'!$A$151:$Z$151,0)),0)+IFERROR(INDEX('Hoja de Trabajo para listado'!$AB$155:$BA$1048576,MATCH($A249,'Hoja de Trabajo para listado'!$AB$155:$AB$1048576,0),MATCH((CUADRO!I$5&amp;$E249),'Hoja de Trabajo para listado'!$AB$151:$BA$151,0)),0)+IFERROR(INDEX('Hoja de Trabajo para listado'!$BC$155:$CB$1048576,MATCH($A249,'Hoja de Trabajo para listado'!$BC$155:$BC$1048576,0),MATCH((CUADRO!I$5&amp;$E249),'Hoja de Trabajo para listado'!$BC$151:$CB$151,0)),0)+IFERROR(INDEX('Hoja de Trabajo para listado'!$DE$153:$DG$274,MATCH($A249,'Hoja de Trabajo para listado'!$DE$153:$DE$1048576,0),MATCH((CUADRO!I$5&amp;$E249),'Hoja de Trabajo para listado'!$DE$151:$DG$151,0)),0)+IFERROR(INDEX('Hoja de Trabajo para listado'!$CD$155:$DC$1048576,MATCH($A249,'Hoja de Trabajo para listado'!$CD$155:$CD$1048576,0),MATCH((CUADRO!I$5&amp;$E249),'Hoja de Trabajo para listado'!$CD$151:$DC$151,0)),0)</f>
        <v>0</v>
      </c>
      <c r="J249" s="245">
        <f ca="1">+IFERROR(INDEX('Hoja de Trabajo para listado'!$A$155:$Z$1048576,MATCH($A249,'Hoja de Trabajo para listado'!$A$155:$A$1048576,0),MATCH((CUADRO!J$5&amp;$E249),'Hoja de Trabajo para listado'!$A$151:$Z$151,0)),0)+IFERROR(INDEX('Hoja de Trabajo para listado'!$AB$155:$BA$1048576,MATCH($A249,'Hoja de Trabajo para listado'!$AB$155:$AB$1048576,0),MATCH((CUADRO!J$5&amp;$E249),'Hoja de Trabajo para listado'!$AB$151:$BA$151,0)),0)+IFERROR(INDEX('Hoja de Trabajo para listado'!$BC$155:$CB$1048576,MATCH($A249,'Hoja de Trabajo para listado'!$BC$155:$BC$1048576,0),MATCH((CUADRO!J$5&amp;$E249),'Hoja de Trabajo para listado'!$BC$151:$CB$151,0)),0)+IFERROR(INDEX('Hoja de Trabajo para listado'!$DE$153:$DG$274,MATCH($A249,'Hoja de Trabajo para listado'!$DE$153:$DE$1048576,0),MATCH((CUADRO!J$5&amp;$E249),'Hoja de Trabajo para listado'!$DE$151:$DG$151,0)),0)+IFERROR(INDEX('Hoja de Trabajo para listado'!$CD$155:$DC$1048576,MATCH($A249,'Hoja de Trabajo para listado'!$CD$155:$CD$1048576,0),MATCH((CUADRO!J$5&amp;$E249),'Hoja de Trabajo para listado'!$CD$151:$DC$151,0)),0)</f>
        <v>0</v>
      </c>
      <c r="K249" s="245">
        <f ca="1">+IFERROR(INDEX('Hoja de Trabajo para listado'!$A$155:$Z$1048576,MATCH($A249,'Hoja de Trabajo para listado'!$A$155:$A$1048576,0),MATCH((CUADRO!K$5&amp;$E249),'Hoja de Trabajo para listado'!$A$151:$Z$151,0)),0)+IFERROR(INDEX('Hoja de Trabajo para listado'!$AB$155:$BA$1048576,MATCH($A249,'Hoja de Trabajo para listado'!$AB$155:$AB$1048576,0),MATCH((CUADRO!K$5&amp;$E249),'Hoja de Trabajo para listado'!$AB$151:$BA$151,0)),0)+IFERROR(INDEX('Hoja de Trabajo para listado'!$BC$155:$CB$1048576,MATCH($A249,'Hoja de Trabajo para listado'!$BC$155:$BC$1048576,0),MATCH((CUADRO!K$5&amp;$E249),'Hoja de Trabajo para listado'!$BC$151:$CB$151,0)),0)+IFERROR(INDEX('Hoja de Trabajo para listado'!$DE$153:$DG$274,MATCH($A249,'Hoja de Trabajo para listado'!$DE$153:$DE$1048576,0),MATCH((CUADRO!K$5&amp;$E249),'Hoja de Trabajo para listado'!$DE$151:$DG$151,0)),0)+IFERROR(INDEX('Hoja de Trabajo para listado'!$CD$155:$DC$1048576,MATCH($A249,'Hoja de Trabajo para listado'!$CD$155:$CD$1048576,0),MATCH((CUADRO!K$5&amp;$E249),'Hoja de Trabajo para listado'!$CD$151:$DC$151,0)),0)</f>
        <v>0</v>
      </c>
      <c r="L249" s="245">
        <f ca="1">+IFERROR(INDEX('Hoja de Trabajo para listado'!$A$155:$Z$1048576,MATCH($A249,'Hoja de Trabajo para listado'!$A$155:$A$1048576,0),MATCH((CUADRO!L$5&amp;$E249),'Hoja de Trabajo para listado'!$A$151:$Z$151,0)),0)+IFERROR(INDEX('Hoja de Trabajo para listado'!$AB$155:$BA$1048576,MATCH($A249,'Hoja de Trabajo para listado'!$AB$155:$AB$1048576,0),MATCH((CUADRO!L$5&amp;$E249),'Hoja de Trabajo para listado'!$AB$151:$BA$151,0)),0)+IFERROR(INDEX('Hoja de Trabajo para listado'!$BC$155:$CB$1048576,MATCH($A249,'Hoja de Trabajo para listado'!$BC$155:$BC$1048576,0),MATCH((CUADRO!L$5&amp;$E249),'Hoja de Trabajo para listado'!$BC$151:$CB$151,0)),0)+IFERROR(INDEX('Hoja de Trabajo para listado'!$DE$153:$DG$274,MATCH($A249,'Hoja de Trabajo para listado'!$DE$153:$DE$1048576,0),MATCH((CUADRO!L$5&amp;$E249),'Hoja de Trabajo para listado'!$DE$151:$DG$151,0)),0)+IFERROR(INDEX('Hoja de Trabajo para listado'!$CD$155:$DC$1048576,MATCH($A249,'Hoja de Trabajo para listado'!$CD$155:$CD$1048576,0),MATCH((CUADRO!L$5&amp;$E249),'Hoja de Trabajo para listado'!$CD$151:$DC$151,0)),0)</f>
        <v>0</v>
      </c>
      <c r="M249" s="245">
        <f ca="1">+IFERROR(INDEX('Hoja de Trabajo para listado'!$A$155:$Z$1048576,MATCH($A249,'Hoja de Trabajo para listado'!$A$155:$A$1048576,0),MATCH((CUADRO!M$5&amp;$E249),'Hoja de Trabajo para listado'!$A$151:$Z$151,0)),0)+IFERROR(INDEX('Hoja de Trabajo para listado'!$AB$155:$BA$1048576,MATCH($A249,'Hoja de Trabajo para listado'!$AB$155:$AB$1048576,0),MATCH((CUADRO!M$5&amp;$E249),'Hoja de Trabajo para listado'!$AB$151:$BA$151,0)),0)+IFERROR(INDEX('Hoja de Trabajo para listado'!$BC$155:$CB$1048576,MATCH($A249,'Hoja de Trabajo para listado'!$BC$155:$BC$1048576,0),MATCH((CUADRO!M$5&amp;$E249),'Hoja de Trabajo para listado'!$BC$151:$CB$151,0)),0)+IFERROR(INDEX('Hoja de Trabajo para listado'!$DE$153:$DG$274,MATCH($A249,'Hoja de Trabajo para listado'!$DE$153:$DE$1048576,0),MATCH((CUADRO!M$5&amp;$E249),'Hoja de Trabajo para listado'!$DE$151:$DG$151,0)),0)+IFERROR(INDEX('Hoja de Trabajo para listado'!$CD$155:$DC$1048576,MATCH($A249,'Hoja de Trabajo para listado'!$CD$155:$CD$1048576,0),MATCH((CUADRO!M$5&amp;$E249),'Hoja de Trabajo para listado'!$CD$151:$DC$151,0)),0)</f>
        <v>0</v>
      </c>
      <c r="N249" s="245">
        <f ca="1">+IFERROR(INDEX('Hoja de Trabajo para listado'!$A$155:$Z$1048576,MATCH($A249,'Hoja de Trabajo para listado'!$A$155:$A$1048576,0),MATCH((CUADRO!N$5&amp;$E249),'Hoja de Trabajo para listado'!$A$151:$Z$151,0)),0)+IFERROR(INDEX('Hoja de Trabajo para listado'!$AB$155:$BA$1048576,MATCH($A249,'Hoja de Trabajo para listado'!$AB$155:$AB$1048576,0),MATCH((CUADRO!N$5&amp;$E249),'Hoja de Trabajo para listado'!$AB$151:$BA$151,0)),0)+IFERROR(INDEX('Hoja de Trabajo para listado'!$BC$155:$CB$1048576,MATCH($A249,'Hoja de Trabajo para listado'!$BC$155:$BC$1048576,0),MATCH((CUADRO!N$5&amp;$E249),'Hoja de Trabajo para listado'!$BC$151:$CB$151,0)),0)+IFERROR(INDEX('Hoja de Trabajo para listado'!$DE$153:$DG$274,MATCH($A249,'Hoja de Trabajo para listado'!$DE$153:$DE$1048576,0),MATCH((CUADRO!N$5&amp;$E249),'Hoja de Trabajo para listado'!$DE$151:$DG$151,0)),0)+IFERROR(INDEX('Hoja de Trabajo para listado'!$CD$155:$DC$1048576,MATCH($A249,'Hoja de Trabajo para listado'!$CD$155:$CD$1048576,0),MATCH((CUADRO!N$5&amp;$E249),'Hoja de Trabajo para listado'!$CD$151:$DC$151,0)),0)</f>
        <v>0</v>
      </c>
      <c r="O249" s="245">
        <f ca="1">+IFERROR(INDEX('Hoja de Trabajo para listado'!$A$155:$Z$1048576,MATCH($A249,'Hoja de Trabajo para listado'!$A$155:$A$1048576,0),MATCH((CUADRO!O$5&amp;$E249),'Hoja de Trabajo para listado'!$A$151:$Z$151,0)),0)+IFERROR(INDEX('Hoja de Trabajo para listado'!$AB$155:$BA$1048576,MATCH($A249,'Hoja de Trabajo para listado'!$AB$155:$AB$1048576,0),MATCH((CUADRO!O$5&amp;$E249),'Hoja de Trabajo para listado'!$AB$151:$BA$151,0)),0)+IFERROR(INDEX('Hoja de Trabajo para listado'!$BC$155:$CB$1048576,MATCH($A249,'Hoja de Trabajo para listado'!$BC$155:$BC$1048576,0),MATCH((CUADRO!O$5&amp;$E249),'Hoja de Trabajo para listado'!$BC$151:$CB$151,0)),0)+IFERROR(INDEX('Hoja de Trabajo para listado'!$DE$153:$DG$274,MATCH($A249,'Hoja de Trabajo para listado'!$DE$153:$DE$1048576,0),MATCH((CUADRO!O$5&amp;$E249),'Hoja de Trabajo para listado'!$DE$151:$DG$151,0)),0)+IFERROR(INDEX('Hoja de Trabajo para listado'!$CD$155:$DC$1048576,MATCH($A249,'Hoja de Trabajo para listado'!$CD$155:$CD$1048576,0),MATCH((CUADRO!O$5&amp;$E249),'Hoja de Trabajo para listado'!$CD$151:$DC$151,0)),0)</f>
        <v>0</v>
      </c>
      <c r="P249" s="245">
        <f ca="1">+IFERROR(INDEX('Hoja de Trabajo para listado'!$A$155:$Z$1048576,MATCH($A249,'Hoja de Trabajo para listado'!$A$155:$A$1048576,0),MATCH((CUADRO!P$5&amp;$E249),'Hoja de Trabajo para listado'!$A$151:$Z$151,0)),0)+IFERROR(INDEX('Hoja de Trabajo para listado'!$AB$155:$BA$1048576,MATCH($A249,'Hoja de Trabajo para listado'!$AB$155:$AB$1048576,0),MATCH((CUADRO!P$5&amp;$E249),'Hoja de Trabajo para listado'!$AB$151:$BA$151,0)),0)+IFERROR(INDEX('Hoja de Trabajo para listado'!$BC$155:$CB$1048576,MATCH($A249,'Hoja de Trabajo para listado'!$BC$155:$BC$1048576,0),MATCH((CUADRO!P$5&amp;$E249),'Hoja de Trabajo para listado'!$BC$151:$CB$151,0)),0)+IFERROR(INDEX('Hoja de Trabajo para listado'!$DE$153:$DG$274,MATCH($A249,'Hoja de Trabajo para listado'!$DE$153:$DE$1048576,0),MATCH((CUADRO!P$5&amp;$E249),'Hoja de Trabajo para listado'!$DE$151:$DG$151,0)),0)+IFERROR(INDEX('Hoja de Trabajo para listado'!$CD$155:$DC$1048576,MATCH($A249,'Hoja de Trabajo para listado'!$CD$155:$CD$1048576,0),MATCH((CUADRO!P$5&amp;$E249),'Hoja de Trabajo para listado'!$CD$151:$DC$151,0)),0)</f>
        <v>0</v>
      </c>
      <c r="Q249" s="245">
        <f ca="1">+IFERROR(INDEX('Hoja de Trabajo para listado'!$A$155:$Z$1048576,MATCH($A249,'Hoja de Trabajo para listado'!$A$155:$A$1048576,0),MATCH((CUADRO!Q$5&amp;$E249),'Hoja de Trabajo para listado'!$A$151:$Z$151,0)),0)+IFERROR(INDEX('Hoja de Trabajo para listado'!$AB$155:$BA$1048576,MATCH($A249,'Hoja de Trabajo para listado'!$AB$155:$AB$1048576,0),MATCH((CUADRO!Q$5&amp;$E249),'Hoja de Trabajo para listado'!$AB$151:$BA$151,0)),0)+IFERROR(INDEX('Hoja de Trabajo para listado'!$BC$155:$CB$1048576,MATCH($A249,'Hoja de Trabajo para listado'!$BC$155:$BC$1048576,0),MATCH((CUADRO!Q$5&amp;$E249),'Hoja de Trabajo para listado'!$BC$151:$CB$151,0)),0)+IFERROR(INDEX('Hoja de Trabajo para listado'!$DE$153:$DG$274,MATCH($A249,'Hoja de Trabajo para listado'!$DE$153:$DE$1048576,0),MATCH((CUADRO!Q$5&amp;$E249),'Hoja de Trabajo para listado'!$DE$151:$DG$151,0)),0)+IFERROR(INDEX('Hoja de Trabajo para listado'!$CD$155:$DC$1048576,MATCH($A249,'Hoja de Trabajo para listado'!$CD$155:$CD$1048576,0),MATCH((CUADRO!Q$5&amp;$E249),'Hoja de Trabajo para listado'!$CD$151:$DC$151,0)),0)</f>
        <v>0</v>
      </c>
      <c r="R249" s="245">
        <f t="shared" ca="1" si="9"/>
        <v>1154.2</v>
      </c>
      <c r="S249" s="245">
        <f ca="1">+R248+R249</f>
        <v>1154.2</v>
      </c>
      <c r="T249" s="245">
        <f ca="1">+S249</f>
        <v>1154.2</v>
      </c>
      <c r="U249" s="244">
        <f t="shared" si="10"/>
        <v>2</v>
      </c>
      <c r="V249" s="333" t="str">
        <f>+VLOOKUP(A249,bd_lista!$A$3:$E$590,5,FALSE)</f>
        <v>Instituciones Descentralizadas</v>
      </c>
      <c r="W249" s="384"/>
      <c r="X249" s="242">
        <f>+VLOOKUP(A249,[3]Sheet1!$A$13:$D$744,4,FALSE)</f>
        <v>660</v>
      </c>
      <c r="Y249" s="242" t="str">
        <f>+VLOOKUP(X249,bd_lista!$A$3:$C$590,3,FALSE)</f>
        <v>Órgano Judicial</v>
      </c>
      <c r="Z249" s="292"/>
      <c r="AA249" s="321"/>
    </row>
    <row r="250" spans="1:27" ht="15" hidden="1" customHeight="1">
      <c r="A250" s="251">
        <v>344</v>
      </c>
      <c r="B250" s="388">
        <f>+A250</f>
        <v>344</v>
      </c>
      <c r="C250" s="247" t="str">
        <f>+VLOOKUP(A250,bd_lista!$A$3:$C$590,3,FALSE)</f>
        <v>Instituto Plurinacional de Estudio de Lenguas y Culturas</v>
      </c>
      <c r="D250" s="385" t="str">
        <f>+C250</f>
        <v>Instituto Plurinacional de Estudio de Lenguas y Culturas</v>
      </c>
      <c r="E250" s="247" t="s">
        <v>1304</v>
      </c>
      <c r="F250" s="243">
        <f ca="1">+IFERROR(INDEX('Hoja de Trabajo para listado'!$A$155:$Z$1048576,MATCH($A250,'Hoja de Trabajo para listado'!$A$155:$A$1048576,0),MATCH((CUADRO!F$5&amp;$E250),'Hoja de Trabajo para listado'!$A$151:$Z$151,0)),0)+IFERROR(INDEX('Hoja de Trabajo para listado'!$AB$155:$BA$1048576,MATCH($A250,'Hoja de Trabajo para listado'!$AB$155:$AB$1048576,0),MATCH((CUADRO!F$5&amp;$E250),'Hoja de Trabajo para listado'!$AB$151:$BA$151,0)),0)+IFERROR(INDEX('Hoja de Trabajo para listado'!$BC$155:$CB$1048576,MATCH($A250,'Hoja de Trabajo para listado'!$BC$155:$BC$1048576,0),MATCH((CUADRO!F$5&amp;$E250),'Hoja de Trabajo para listado'!$BC$151:$CB$151,0)),0)+IFERROR(INDEX('Hoja de Trabajo para listado'!$DE$153:$DG$274,MATCH($A250,'Hoja de Trabajo para listado'!$DE$153:$DE$1048576,0),MATCH((CUADRO!F$5&amp;$E250),'Hoja de Trabajo para listado'!$DE$151:$DG$151,0)),0)+IFERROR(INDEX('Hoja de Trabajo para listado'!$CD$155:$DC$1048576,MATCH($A250,'Hoja de Trabajo para listado'!$CD$155:$CD$1048576,0),MATCH((CUADRO!F$5&amp;$E250),'Hoja de Trabajo para listado'!$CD$151:$DC$151,0)),0)</f>
        <v>0</v>
      </c>
      <c r="G250" s="243">
        <f ca="1">+IFERROR(INDEX('Hoja de Trabajo para listado'!$A$155:$Z$1048576,MATCH($A250,'Hoja de Trabajo para listado'!$A$155:$A$1048576,0),MATCH((CUADRO!G$5&amp;$E250),'Hoja de Trabajo para listado'!$A$151:$Z$151,0)),0)+IFERROR(INDEX('Hoja de Trabajo para listado'!$AB$155:$BA$1048576,MATCH($A250,'Hoja de Trabajo para listado'!$AB$155:$AB$1048576,0),MATCH((CUADRO!G$5&amp;$E250),'Hoja de Trabajo para listado'!$AB$151:$BA$151,0)),0)+IFERROR(INDEX('Hoja de Trabajo para listado'!$BC$155:$CB$1048576,MATCH($A250,'Hoja de Trabajo para listado'!$BC$155:$BC$1048576,0),MATCH((CUADRO!G$5&amp;$E250),'Hoja de Trabajo para listado'!$BC$151:$CB$151,0)),0)+IFERROR(INDEX('Hoja de Trabajo para listado'!$DE$153:$DG$274,MATCH($A250,'Hoja de Trabajo para listado'!$DE$153:$DE$1048576,0),MATCH((CUADRO!G$5&amp;$E250),'Hoja de Trabajo para listado'!$DE$151:$DG$151,0)),0)+IFERROR(INDEX('Hoja de Trabajo para listado'!$CD$155:$DC$1048576,MATCH($A250,'Hoja de Trabajo para listado'!$CD$155:$CD$1048576,0),MATCH((CUADRO!G$5&amp;$E250),'Hoja de Trabajo para listado'!$CD$151:$DC$151,0)),0)</f>
        <v>0</v>
      </c>
      <c r="H250" s="243">
        <f ca="1">+IFERROR(INDEX('Hoja de Trabajo para listado'!$A$155:$Z$1048576,MATCH($A250,'Hoja de Trabajo para listado'!$A$155:$A$1048576,0),MATCH((CUADRO!H$5&amp;$E250),'Hoja de Trabajo para listado'!$A$151:$Z$151,0)),0)+IFERROR(INDEX('Hoja de Trabajo para listado'!$AB$155:$BA$1048576,MATCH($A250,'Hoja de Trabajo para listado'!$AB$155:$AB$1048576,0),MATCH((CUADRO!H$5&amp;$E250),'Hoja de Trabajo para listado'!$AB$151:$BA$151,0)),0)+IFERROR(INDEX('Hoja de Trabajo para listado'!$BC$155:$CB$1048576,MATCH($A250,'Hoja de Trabajo para listado'!$BC$155:$BC$1048576,0),MATCH((CUADRO!H$5&amp;$E250),'Hoja de Trabajo para listado'!$BC$151:$CB$151,0)),0)+IFERROR(INDEX('Hoja de Trabajo para listado'!$DE$153:$DG$274,MATCH($A250,'Hoja de Trabajo para listado'!$DE$153:$DE$1048576,0),MATCH((CUADRO!H$5&amp;$E250),'Hoja de Trabajo para listado'!$DE$151:$DG$151,0)),0)+IFERROR(INDEX('Hoja de Trabajo para listado'!$CD$155:$DC$1048576,MATCH($A250,'Hoja de Trabajo para listado'!$CD$155:$CD$1048576,0),MATCH((CUADRO!H$5&amp;$E250),'Hoja de Trabajo para listado'!$CD$151:$DC$151,0)),0)</f>
        <v>0</v>
      </c>
      <c r="I250" s="243">
        <f ca="1">+IFERROR(INDEX('Hoja de Trabajo para listado'!$A$155:$Z$1048576,MATCH($A250,'Hoja de Trabajo para listado'!$A$155:$A$1048576,0),MATCH((CUADRO!I$5&amp;$E250),'Hoja de Trabajo para listado'!$A$151:$Z$151,0)),0)+IFERROR(INDEX('Hoja de Trabajo para listado'!$AB$155:$BA$1048576,MATCH($A250,'Hoja de Trabajo para listado'!$AB$155:$AB$1048576,0),MATCH((CUADRO!I$5&amp;$E250),'Hoja de Trabajo para listado'!$AB$151:$BA$151,0)),0)+IFERROR(INDEX('Hoja de Trabajo para listado'!$BC$155:$CB$1048576,MATCH($A250,'Hoja de Trabajo para listado'!$BC$155:$BC$1048576,0),MATCH((CUADRO!I$5&amp;$E250),'Hoja de Trabajo para listado'!$BC$151:$CB$151,0)),0)+IFERROR(INDEX('Hoja de Trabajo para listado'!$DE$153:$DG$274,MATCH($A250,'Hoja de Trabajo para listado'!$DE$153:$DE$1048576,0),MATCH((CUADRO!I$5&amp;$E250),'Hoja de Trabajo para listado'!$DE$151:$DG$151,0)),0)+IFERROR(INDEX('Hoja de Trabajo para listado'!$CD$155:$DC$1048576,MATCH($A250,'Hoja de Trabajo para listado'!$CD$155:$CD$1048576,0),MATCH((CUADRO!I$5&amp;$E250),'Hoja de Trabajo para listado'!$CD$151:$DC$151,0)),0)</f>
        <v>0</v>
      </c>
      <c r="J250" s="243">
        <f ca="1">+IFERROR(INDEX('Hoja de Trabajo para listado'!$A$155:$Z$1048576,MATCH($A250,'Hoja de Trabajo para listado'!$A$155:$A$1048576,0),MATCH((CUADRO!J$5&amp;$E250),'Hoja de Trabajo para listado'!$A$151:$Z$151,0)),0)+IFERROR(INDEX('Hoja de Trabajo para listado'!$AB$155:$BA$1048576,MATCH($A250,'Hoja de Trabajo para listado'!$AB$155:$AB$1048576,0),MATCH((CUADRO!J$5&amp;$E250),'Hoja de Trabajo para listado'!$AB$151:$BA$151,0)),0)+IFERROR(INDEX('Hoja de Trabajo para listado'!$BC$155:$CB$1048576,MATCH($A250,'Hoja de Trabajo para listado'!$BC$155:$BC$1048576,0),MATCH((CUADRO!J$5&amp;$E250),'Hoja de Trabajo para listado'!$BC$151:$CB$151,0)),0)+IFERROR(INDEX('Hoja de Trabajo para listado'!$DE$153:$DG$274,MATCH($A250,'Hoja de Trabajo para listado'!$DE$153:$DE$1048576,0),MATCH((CUADRO!J$5&amp;$E250),'Hoja de Trabajo para listado'!$DE$151:$DG$151,0)),0)+IFERROR(INDEX('Hoja de Trabajo para listado'!$CD$155:$DC$1048576,MATCH($A250,'Hoja de Trabajo para listado'!$CD$155:$CD$1048576,0),MATCH((CUADRO!J$5&amp;$E250),'Hoja de Trabajo para listado'!$CD$151:$DC$151,0)),0)</f>
        <v>0</v>
      </c>
      <c r="K250" s="243">
        <f ca="1">+IFERROR(INDEX('Hoja de Trabajo para listado'!$A$155:$Z$1048576,MATCH($A250,'Hoja de Trabajo para listado'!$A$155:$A$1048576,0),MATCH((CUADRO!K$5&amp;$E250),'Hoja de Trabajo para listado'!$A$151:$Z$151,0)),0)+IFERROR(INDEX('Hoja de Trabajo para listado'!$AB$155:$BA$1048576,MATCH($A250,'Hoja de Trabajo para listado'!$AB$155:$AB$1048576,0),MATCH((CUADRO!K$5&amp;$E250),'Hoja de Trabajo para listado'!$AB$151:$BA$151,0)),0)+IFERROR(INDEX('Hoja de Trabajo para listado'!$BC$155:$CB$1048576,MATCH($A250,'Hoja de Trabajo para listado'!$BC$155:$BC$1048576,0),MATCH((CUADRO!K$5&amp;$E250),'Hoja de Trabajo para listado'!$BC$151:$CB$151,0)),0)+IFERROR(INDEX('Hoja de Trabajo para listado'!$DE$153:$DG$274,MATCH($A250,'Hoja de Trabajo para listado'!$DE$153:$DE$1048576,0),MATCH((CUADRO!K$5&amp;$E250),'Hoja de Trabajo para listado'!$DE$151:$DG$151,0)),0)+IFERROR(INDEX('Hoja de Trabajo para listado'!$CD$155:$DC$1048576,MATCH($A250,'Hoja de Trabajo para listado'!$CD$155:$CD$1048576,0),MATCH((CUADRO!K$5&amp;$E250),'Hoja de Trabajo para listado'!$CD$151:$DC$151,0)),0)</f>
        <v>0</v>
      </c>
      <c r="L250" s="243">
        <f ca="1">+IFERROR(INDEX('Hoja de Trabajo para listado'!$A$155:$Z$1048576,MATCH($A250,'Hoja de Trabajo para listado'!$A$155:$A$1048576,0),MATCH((CUADRO!L$5&amp;$E250),'Hoja de Trabajo para listado'!$A$151:$Z$151,0)),0)+IFERROR(INDEX('Hoja de Trabajo para listado'!$AB$155:$BA$1048576,MATCH($A250,'Hoja de Trabajo para listado'!$AB$155:$AB$1048576,0),MATCH((CUADRO!L$5&amp;$E250),'Hoja de Trabajo para listado'!$AB$151:$BA$151,0)),0)+IFERROR(INDEX('Hoja de Trabajo para listado'!$BC$155:$CB$1048576,MATCH($A250,'Hoja de Trabajo para listado'!$BC$155:$BC$1048576,0),MATCH((CUADRO!L$5&amp;$E250),'Hoja de Trabajo para listado'!$BC$151:$CB$151,0)),0)+IFERROR(INDEX('Hoja de Trabajo para listado'!$DE$153:$DG$274,MATCH($A250,'Hoja de Trabajo para listado'!$DE$153:$DE$1048576,0),MATCH((CUADRO!L$5&amp;$E250),'Hoja de Trabajo para listado'!$DE$151:$DG$151,0)),0)+IFERROR(INDEX('Hoja de Trabajo para listado'!$CD$155:$DC$1048576,MATCH($A250,'Hoja de Trabajo para listado'!$CD$155:$CD$1048576,0),MATCH((CUADRO!L$5&amp;$E250),'Hoja de Trabajo para listado'!$CD$151:$DC$151,0)),0)</f>
        <v>0</v>
      </c>
      <c r="M250" s="243">
        <f ca="1">+IFERROR(INDEX('Hoja de Trabajo para listado'!$A$155:$Z$1048576,MATCH($A250,'Hoja de Trabajo para listado'!$A$155:$A$1048576,0),MATCH((CUADRO!M$5&amp;$E250),'Hoja de Trabajo para listado'!$A$151:$Z$151,0)),0)+IFERROR(INDEX('Hoja de Trabajo para listado'!$AB$155:$BA$1048576,MATCH($A250,'Hoja de Trabajo para listado'!$AB$155:$AB$1048576,0),MATCH((CUADRO!M$5&amp;$E250),'Hoja de Trabajo para listado'!$AB$151:$BA$151,0)),0)+IFERROR(INDEX('Hoja de Trabajo para listado'!$BC$155:$CB$1048576,MATCH($A250,'Hoja de Trabajo para listado'!$BC$155:$BC$1048576,0),MATCH((CUADRO!M$5&amp;$E250),'Hoja de Trabajo para listado'!$BC$151:$CB$151,0)),0)+IFERROR(INDEX('Hoja de Trabajo para listado'!$DE$153:$DG$274,MATCH($A250,'Hoja de Trabajo para listado'!$DE$153:$DE$1048576,0),MATCH((CUADRO!M$5&amp;$E250),'Hoja de Trabajo para listado'!$DE$151:$DG$151,0)),0)+IFERROR(INDEX('Hoja de Trabajo para listado'!$CD$155:$DC$1048576,MATCH($A250,'Hoja de Trabajo para listado'!$CD$155:$CD$1048576,0),MATCH((CUADRO!M$5&amp;$E250),'Hoja de Trabajo para listado'!$CD$151:$DC$151,0)),0)</f>
        <v>0</v>
      </c>
      <c r="N250" s="243">
        <f ca="1">+IFERROR(INDEX('Hoja de Trabajo para listado'!$A$155:$Z$1048576,MATCH($A250,'Hoja de Trabajo para listado'!$A$155:$A$1048576,0),MATCH((CUADRO!N$5&amp;$E250),'Hoja de Trabajo para listado'!$A$151:$Z$151,0)),0)+IFERROR(INDEX('Hoja de Trabajo para listado'!$AB$155:$BA$1048576,MATCH($A250,'Hoja de Trabajo para listado'!$AB$155:$AB$1048576,0),MATCH((CUADRO!N$5&amp;$E250),'Hoja de Trabajo para listado'!$AB$151:$BA$151,0)),0)+IFERROR(INDEX('Hoja de Trabajo para listado'!$BC$155:$CB$1048576,MATCH($A250,'Hoja de Trabajo para listado'!$BC$155:$BC$1048576,0),MATCH((CUADRO!N$5&amp;$E250),'Hoja de Trabajo para listado'!$BC$151:$CB$151,0)),0)+IFERROR(INDEX('Hoja de Trabajo para listado'!$DE$153:$DG$274,MATCH($A250,'Hoja de Trabajo para listado'!$DE$153:$DE$1048576,0),MATCH((CUADRO!N$5&amp;$E250),'Hoja de Trabajo para listado'!$DE$151:$DG$151,0)),0)+IFERROR(INDEX('Hoja de Trabajo para listado'!$CD$155:$DC$1048576,MATCH($A250,'Hoja de Trabajo para listado'!$CD$155:$CD$1048576,0),MATCH((CUADRO!N$5&amp;$E250),'Hoja de Trabajo para listado'!$CD$151:$DC$151,0)),0)</f>
        <v>0</v>
      </c>
      <c r="O250" s="243">
        <f ca="1">+IFERROR(INDEX('Hoja de Trabajo para listado'!$A$155:$Z$1048576,MATCH($A250,'Hoja de Trabajo para listado'!$A$155:$A$1048576,0),MATCH((CUADRO!O$5&amp;$E250),'Hoja de Trabajo para listado'!$A$151:$Z$151,0)),0)+IFERROR(INDEX('Hoja de Trabajo para listado'!$AB$155:$BA$1048576,MATCH($A250,'Hoja de Trabajo para listado'!$AB$155:$AB$1048576,0),MATCH((CUADRO!O$5&amp;$E250),'Hoja de Trabajo para listado'!$AB$151:$BA$151,0)),0)+IFERROR(INDEX('Hoja de Trabajo para listado'!$BC$155:$CB$1048576,MATCH($A250,'Hoja de Trabajo para listado'!$BC$155:$BC$1048576,0),MATCH((CUADRO!O$5&amp;$E250),'Hoja de Trabajo para listado'!$BC$151:$CB$151,0)),0)+IFERROR(INDEX('Hoja de Trabajo para listado'!$DE$153:$DG$274,MATCH($A250,'Hoja de Trabajo para listado'!$DE$153:$DE$1048576,0),MATCH((CUADRO!O$5&amp;$E250),'Hoja de Trabajo para listado'!$DE$151:$DG$151,0)),0)+IFERROR(INDEX('Hoja de Trabajo para listado'!$CD$155:$DC$1048576,MATCH($A250,'Hoja de Trabajo para listado'!$CD$155:$CD$1048576,0),MATCH((CUADRO!O$5&amp;$E250),'Hoja de Trabajo para listado'!$CD$151:$DC$151,0)),0)</f>
        <v>0</v>
      </c>
      <c r="P250" s="243">
        <f ca="1">+IFERROR(INDEX('Hoja de Trabajo para listado'!$A$155:$Z$1048576,MATCH($A250,'Hoja de Trabajo para listado'!$A$155:$A$1048576,0),MATCH((CUADRO!P$5&amp;$E250),'Hoja de Trabajo para listado'!$A$151:$Z$151,0)),0)+IFERROR(INDEX('Hoja de Trabajo para listado'!$AB$155:$BA$1048576,MATCH($A250,'Hoja de Trabajo para listado'!$AB$155:$AB$1048576,0),MATCH((CUADRO!P$5&amp;$E250),'Hoja de Trabajo para listado'!$AB$151:$BA$151,0)),0)+IFERROR(INDEX('Hoja de Trabajo para listado'!$BC$155:$CB$1048576,MATCH($A250,'Hoja de Trabajo para listado'!$BC$155:$BC$1048576,0),MATCH((CUADRO!P$5&amp;$E250),'Hoja de Trabajo para listado'!$BC$151:$CB$151,0)),0)+IFERROR(INDEX('Hoja de Trabajo para listado'!$DE$153:$DG$274,MATCH($A250,'Hoja de Trabajo para listado'!$DE$153:$DE$1048576,0),MATCH((CUADRO!P$5&amp;$E250),'Hoja de Trabajo para listado'!$DE$151:$DG$151,0)),0)+IFERROR(INDEX('Hoja de Trabajo para listado'!$CD$155:$DC$1048576,MATCH($A250,'Hoja de Trabajo para listado'!$CD$155:$CD$1048576,0),MATCH((CUADRO!P$5&amp;$E250),'Hoja de Trabajo para listado'!$CD$151:$DC$151,0)),0)</f>
        <v>0</v>
      </c>
      <c r="Q250" s="243">
        <f ca="1">+IFERROR(INDEX('Hoja de Trabajo para listado'!$A$155:$Z$1048576,MATCH($A250,'Hoja de Trabajo para listado'!$A$155:$A$1048576,0),MATCH((CUADRO!Q$5&amp;$E250),'Hoja de Trabajo para listado'!$A$151:$Z$151,0)),0)+IFERROR(INDEX('Hoja de Trabajo para listado'!$AB$155:$BA$1048576,MATCH($A250,'Hoja de Trabajo para listado'!$AB$155:$AB$1048576,0),MATCH((CUADRO!Q$5&amp;$E250),'Hoja de Trabajo para listado'!$AB$151:$BA$151,0)),0)+IFERROR(INDEX('Hoja de Trabajo para listado'!$BC$155:$CB$1048576,MATCH($A250,'Hoja de Trabajo para listado'!$BC$155:$BC$1048576,0),MATCH((CUADRO!Q$5&amp;$E250),'Hoja de Trabajo para listado'!$BC$151:$CB$151,0)),0)+IFERROR(INDEX('Hoja de Trabajo para listado'!$DE$153:$DG$274,MATCH($A250,'Hoja de Trabajo para listado'!$DE$153:$DE$1048576,0),MATCH((CUADRO!Q$5&amp;$E250),'Hoja de Trabajo para listado'!$DE$151:$DG$151,0)),0)+IFERROR(INDEX('Hoja de Trabajo para listado'!$CD$155:$DC$1048576,MATCH($A250,'Hoja de Trabajo para listado'!$CD$155:$CD$1048576,0),MATCH((CUADRO!Q$5&amp;$E250),'Hoja de Trabajo para listado'!$CD$151:$DC$151,0)),0)</f>
        <v>0</v>
      </c>
      <c r="R250" s="243">
        <f t="shared" ca="1" si="9"/>
        <v>0</v>
      </c>
      <c r="S250" s="243"/>
      <c r="T250" s="243">
        <f ca="1">+T251</f>
        <v>0</v>
      </c>
      <c r="U250" s="242">
        <f t="shared" si="10"/>
        <v>1</v>
      </c>
      <c r="V250" s="333" t="str">
        <f>+VLOOKUP(A250,bd_lista!$A$3:$E$590,5,FALSE)</f>
        <v>Instituciones Descentralizadas</v>
      </c>
      <c r="W250" s="383" t="str">
        <f>+V250</f>
        <v>Instituciones Descentralizadas</v>
      </c>
      <c r="X250" s="242">
        <v>78</v>
      </c>
      <c r="Y250" s="242" t="str">
        <f>+VLOOKUP(X250,bd_lista!$A$3:$C$590,3,FALSE)</f>
        <v>Ministerio de Hidrocarburos y Energías</v>
      </c>
      <c r="Z250" s="294">
        <f>+X250</f>
        <v>78</v>
      </c>
      <c r="AA250" s="319" t="str">
        <f>+Y250</f>
        <v>Ministerio de Hidrocarburos y Energías</v>
      </c>
    </row>
    <row r="251" spans="1:27" ht="15" hidden="1" customHeight="1">
      <c r="A251" s="32">
        <v>344</v>
      </c>
      <c r="B251" s="389"/>
      <c r="C251" s="333" t="str">
        <f>+VLOOKUP(A251,bd_lista!$A$3:$C$590,3,FALSE)</f>
        <v>Instituto Plurinacional de Estudio de Lenguas y Culturas</v>
      </c>
      <c r="D251" s="386"/>
      <c r="E251" s="333" t="s">
        <v>1305</v>
      </c>
      <c r="F251" s="245">
        <f ca="1">+IFERROR(INDEX('Hoja de Trabajo para listado'!$A$155:$Z$1048576,MATCH($A251,'Hoja de Trabajo para listado'!$A$155:$A$1048576,0),MATCH((CUADRO!F$5&amp;$E251),'Hoja de Trabajo para listado'!$A$151:$Z$151,0)),0)+IFERROR(INDEX('Hoja de Trabajo para listado'!$AB$155:$BA$1048576,MATCH($A251,'Hoja de Trabajo para listado'!$AB$155:$AB$1048576,0),MATCH((CUADRO!F$5&amp;$E251),'Hoja de Trabajo para listado'!$AB$151:$BA$151,0)),0)+IFERROR(INDEX('Hoja de Trabajo para listado'!$BC$155:$CB$1048576,MATCH($A251,'Hoja de Trabajo para listado'!$BC$155:$BC$1048576,0),MATCH((CUADRO!F$5&amp;$E251),'Hoja de Trabajo para listado'!$BC$151:$CB$151,0)),0)+IFERROR(INDEX('Hoja de Trabajo para listado'!$DE$153:$DG$274,MATCH($A251,'Hoja de Trabajo para listado'!$DE$153:$DE$1048576,0),MATCH((CUADRO!F$5&amp;$E251),'Hoja de Trabajo para listado'!$DE$151:$DG$151,0)),0)+IFERROR(INDEX('Hoja de Trabajo para listado'!$CD$155:$DC$1048576,MATCH($A251,'Hoja de Trabajo para listado'!$CD$155:$CD$1048576,0),MATCH((CUADRO!F$5&amp;$E251),'Hoja de Trabajo para listado'!$CD$151:$DC$151,0)),0)</f>
        <v>0</v>
      </c>
      <c r="G251" s="245">
        <f ca="1">+IFERROR(INDEX('Hoja de Trabajo para listado'!$A$155:$Z$1048576,MATCH($A251,'Hoja de Trabajo para listado'!$A$155:$A$1048576,0),MATCH((CUADRO!G$5&amp;$E251),'Hoja de Trabajo para listado'!$A$151:$Z$151,0)),0)+IFERROR(INDEX('Hoja de Trabajo para listado'!$AB$155:$BA$1048576,MATCH($A251,'Hoja de Trabajo para listado'!$AB$155:$AB$1048576,0),MATCH((CUADRO!G$5&amp;$E251),'Hoja de Trabajo para listado'!$AB$151:$BA$151,0)),0)+IFERROR(INDEX('Hoja de Trabajo para listado'!$BC$155:$CB$1048576,MATCH($A251,'Hoja de Trabajo para listado'!$BC$155:$BC$1048576,0),MATCH((CUADRO!G$5&amp;$E251),'Hoja de Trabajo para listado'!$BC$151:$CB$151,0)),0)+IFERROR(INDEX('Hoja de Trabajo para listado'!$DE$153:$DG$274,MATCH($A251,'Hoja de Trabajo para listado'!$DE$153:$DE$1048576,0),MATCH((CUADRO!G$5&amp;$E251),'Hoja de Trabajo para listado'!$DE$151:$DG$151,0)),0)+IFERROR(INDEX('Hoja de Trabajo para listado'!$CD$155:$DC$1048576,MATCH($A251,'Hoja de Trabajo para listado'!$CD$155:$CD$1048576,0),MATCH((CUADRO!G$5&amp;$E251),'Hoja de Trabajo para listado'!$CD$151:$DC$151,0)),0)</f>
        <v>0</v>
      </c>
      <c r="H251" s="245">
        <f ca="1">+IFERROR(INDEX('Hoja de Trabajo para listado'!$A$155:$Z$1048576,MATCH($A251,'Hoja de Trabajo para listado'!$A$155:$A$1048576,0),MATCH((CUADRO!H$5&amp;$E251),'Hoja de Trabajo para listado'!$A$151:$Z$151,0)),0)+IFERROR(INDEX('Hoja de Trabajo para listado'!$AB$155:$BA$1048576,MATCH($A251,'Hoja de Trabajo para listado'!$AB$155:$AB$1048576,0),MATCH((CUADRO!H$5&amp;$E251),'Hoja de Trabajo para listado'!$AB$151:$BA$151,0)),0)+IFERROR(INDEX('Hoja de Trabajo para listado'!$BC$155:$CB$1048576,MATCH($A251,'Hoja de Trabajo para listado'!$BC$155:$BC$1048576,0),MATCH((CUADRO!H$5&amp;$E251),'Hoja de Trabajo para listado'!$BC$151:$CB$151,0)),0)+IFERROR(INDEX('Hoja de Trabajo para listado'!$DE$153:$DG$274,MATCH($A251,'Hoja de Trabajo para listado'!$DE$153:$DE$1048576,0),MATCH((CUADRO!H$5&amp;$E251),'Hoja de Trabajo para listado'!$DE$151:$DG$151,0)),0)+IFERROR(INDEX('Hoja de Trabajo para listado'!$CD$155:$DC$1048576,MATCH($A251,'Hoja de Trabajo para listado'!$CD$155:$CD$1048576,0),MATCH((CUADRO!H$5&amp;$E251),'Hoja de Trabajo para listado'!$CD$151:$DC$151,0)),0)</f>
        <v>0</v>
      </c>
      <c r="I251" s="245">
        <f ca="1">+IFERROR(INDEX('Hoja de Trabajo para listado'!$A$155:$Z$1048576,MATCH($A251,'Hoja de Trabajo para listado'!$A$155:$A$1048576,0),MATCH((CUADRO!I$5&amp;$E251),'Hoja de Trabajo para listado'!$A$151:$Z$151,0)),0)+IFERROR(INDEX('Hoja de Trabajo para listado'!$AB$155:$BA$1048576,MATCH($A251,'Hoja de Trabajo para listado'!$AB$155:$AB$1048576,0),MATCH((CUADRO!I$5&amp;$E251),'Hoja de Trabajo para listado'!$AB$151:$BA$151,0)),0)+IFERROR(INDEX('Hoja de Trabajo para listado'!$BC$155:$CB$1048576,MATCH($A251,'Hoja de Trabajo para listado'!$BC$155:$BC$1048576,0),MATCH((CUADRO!I$5&amp;$E251),'Hoja de Trabajo para listado'!$BC$151:$CB$151,0)),0)+IFERROR(INDEX('Hoja de Trabajo para listado'!$DE$153:$DG$274,MATCH($A251,'Hoja de Trabajo para listado'!$DE$153:$DE$1048576,0),MATCH((CUADRO!I$5&amp;$E251),'Hoja de Trabajo para listado'!$DE$151:$DG$151,0)),0)+IFERROR(INDEX('Hoja de Trabajo para listado'!$CD$155:$DC$1048576,MATCH($A251,'Hoja de Trabajo para listado'!$CD$155:$CD$1048576,0),MATCH((CUADRO!I$5&amp;$E251),'Hoja de Trabajo para listado'!$CD$151:$DC$151,0)),0)</f>
        <v>0</v>
      </c>
      <c r="J251" s="245">
        <f ca="1">+IFERROR(INDEX('Hoja de Trabajo para listado'!$A$155:$Z$1048576,MATCH($A251,'Hoja de Trabajo para listado'!$A$155:$A$1048576,0),MATCH((CUADRO!J$5&amp;$E251),'Hoja de Trabajo para listado'!$A$151:$Z$151,0)),0)+IFERROR(INDEX('Hoja de Trabajo para listado'!$AB$155:$BA$1048576,MATCH($A251,'Hoja de Trabajo para listado'!$AB$155:$AB$1048576,0),MATCH((CUADRO!J$5&amp;$E251),'Hoja de Trabajo para listado'!$AB$151:$BA$151,0)),0)+IFERROR(INDEX('Hoja de Trabajo para listado'!$BC$155:$CB$1048576,MATCH($A251,'Hoja de Trabajo para listado'!$BC$155:$BC$1048576,0),MATCH((CUADRO!J$5&amp;$E251),'Hoja de Trabajo para listado'!$BC$151:$CB$151,0)),0)+IFERROR(INDEX('Hoja de Trabajo para listado'!$DE$153:$DG$274,MATCH($A251,'Hoja de Trabajo para listado'!$DE$153:$DE$1048576,0),MATCH((CUADRO!J$5&amp;$E251),'Hoja de Trabajo para listado'!$DE$151:$DG$151,0)),0)+IFERROR(INDEX('Hoja de Trabajo para listado'!$CD$155:$DC$1048576,MATCH($A251,'Hoja de Trabajo para listado'!$CD$155:$CD$1048576,0),MATCH((CUADRO!J$5&amp;$E251),'Hoja de Trabajo para listado'!$CD$151:$DC$151,0)),0)</f>
        <v>0</v>
      </c>
      <c r="K251" s="245">
        <f ca="1">+IFERROR(INDEX('Hoja de Trabajo para listado'!$A$155:$Z$1048576,MATCH($A251,'Hoja de Trabajo para listado'!$A$155:$A$1048576,0),MATCH((CUADRO!K$5&amp;$E251),'Hoja de Trabajo para listado'!$A$151:$Z$151,0)),0)+IFERROR(INDEX('Hoja de Trabajo para listado'!$AB$155:$BA$1048576,MATCH($A251,'Hoja de Trabajo para listado'!$AB$155:$AB$1048576,0),MATCH((CUADRO!K$5&amp;$E251),'Hoja de Trabajo para listado'!$AB$151:$BA$151,0)),0)+IFERROR(INDEX('Hoja de Trabajo para listado'!$BC$155:$CB$1048576,MATCH($A251,'Hoja de Trabajo para listado'!$BC$155:$BC$1048576,0),MATCH((CUADRO!K$5&amp;$E251),'Hoja de Trabajo para listado'!$BC$151:$CB$151,0)),0)+IFERROR(INDEX('Hoja de Trabajo para listado'!$DE$153:$DG$274,MATCH($A251,'Hoja de Trabajo para listado'!$DE$153:$DE$1048576,0),MATCH((CUADRO!K$5&amp;$E251),'Hoja de Trabajo para listado'!$DE$151:$DG$151,0)),0)+IFERROR(INDEX('Hoja de Trabajo para listado'!$CD$155:$DC$1048576,MATCH($A251,'Hoja de Trabajo para listado'!$CD$155:$CD$1048576,0),MATCH((CUADRO!K$5&amp;$E251),'Hoja de Trabajo para listado'!$CD$151:$DC$151,0)),0)</f>
        <v>0</v>
      </c>
      <c r="L251" s="245">
        <f ca="1">+IFERROR(INDEX('Hoja de Trabajo para listado'!$A$155:$Z$1048576,MATCH($A251,'Hoja de Trabajo para listado'!$A$155:$A$1048576,0),MATCH((CUADRO!L$5&amp;$E251),'Hoja de Trabajo para listado'!$A$151:$Z$151,0)),0)+IFERROR(INDEX('Hoja de Trabajo para listado'!$AB$155:$BA$1048576,MATCH($A251,'Hoja de Trabajo para listado'!$AB$155:$AB$1048576,0),MATCH((CUADRO!L$5&amp;$E251),'Hoja de Trabajo para listado'!$AB$151:$BA$151,0)),0)+IFERROR(INDEX('Hoja de Trabajo para listado'!$BC$155:$CB$1048576,MATCH($A251,'Hoja de Trabajo para listado'!$BC$155:$BC$1048576,0),MATCH((CUADRO!L$5&amp;$E251),'Hoja de Trabajo para listado'!$BC$151:$CB$151,0)),0)+IFERROR(INDEX('Hoja de Trabajo para listado'!$DE$153:$DG$274,MATCH($A251,'Hoja de Trabajo para listado'!$DE$153:$DE$1048576,0),MATCH((CUADRO!L$5&amp;$E251),'Hoja de Trabajo para listado'!$DE$151:$DG$151,0)),0)+IFERROR(INDEX('Hoja de Trabajo para listado'!$CD$155:$DC$1048576,MATCH($A251,'Hoja de Trabajo para listado'!$CD$155:$CD$1048576,0),MATCH((CUADRO!L$5&amp;$E251),'Hoja de Trabajo para listado'!$CD$151:$DC$151,0)),0)</f>
        <v>0</v>
      </c>
      <c r="M251" s="245">
        <f ca="1">+IFERROR(INDEX('Hoja de Trabajo para listado'!$A$155:$Z$1048576,MATCH($A251,'Hoja de Trabajo para listado'!$A$155:$A$1048576,0),MATCH((CUADRO!M$5&amp;$E251),'Hoja de Trabajo para listado'!$A$151:$Z$151,0)),0)+IFERROR(INDEX('Hoja de Trabajo para listado'!$AB$155:$BA$1048576,MATCH($A251,'Hoja de Trabajo para listado'!$AB$155:$AB$1048576,0),MATCH((CUADRO!M$5&amp;$E251),'Hoja de Trabajo para listado'!$AB$151:$BA$151,0)),0)+IFERROR(INDEX('Hoja de Trabajo para listado'!$BC$155:$CB$1048576,MATCH($A251,'Hoja de Trabajo para listado'!$BC$155:$BC$1048576,0),MATCH((CUADRO!M$5&amp;$E251),'Hoja de Trabajo para listado'!$BC$151:$CB$151,0)),0)+IFERROR(INDEX('Hoja de Trabajo para listado'!$DE$153:$DG$274,MATCH($A251,'Hoja de Trabajo para listado'!$DE$153:$DE$1048576,0),MATCH((CUADRO!M$5&amp;$E251),'Hoja de Trabajo para listado'!$DE$151:$DG$151,0)),0)+IFERROR(INDEX('Hoja de Trabajo para listado'!$CD$155:$DC$1048576,MATCH($A251,'Hoja de Trabajo para listado'!$CD$155:$CD$1048576,0),MATCH((CUADRO!M$5&amp;$E251),'Hoja de Trabajo para listado'!$CD$151:$DC$151,0)),0)</f>
        <v>0</v>
      </c>
      <c r="N251" s="245">
        <f ca="1">+IFERROR(INDEX('Hoja de Trabajo para listado'!$A$155:$Z$1048576,MATCH($A251,'Hoja de Trabajo para listado'!$A$155:$A$1048576,0),MATCH((CUADRO!N$5&amp;$E251),'Hoja de Trabajo para listado'!$A$151:$Z$151,0)),0)+IFERROR(INDEX('Hoja de Trabajo para listado'!$AB$155:$BA$1048576,MATCH($A251,'Hoja de Trabajo para listado'!$AB$155:$AB$1048576,0),MATCH((CUADRO!N$5&amp;$E251),'Hoja de Trabajo para listado'!$AB$151:$BA$151,0)),0)+IFERROR(INDEX('Hoja de Trabajo para listado'!$BC$155:$CB$1048576,MATCH($A251,'Hoja de Trabajo para listado'!$BC$155:$BC$1048576,0),MATCH((CUADRO!N$5&amp;$E251),'Hoja de Trabajo para listado'!$BC$151:$CB$151,0)),0)+IFERROR(INDEX('Hoja de Trabajo para listado'!$DE$153:$DG$274,MATCH($A251,'Hoja de Trabajo para listado'!$DE$153:$DE$1048576,0),MATCH((CUADRO!N$5&amp;$E251),'Hoja de Trabajo para listado'!$DE$151:$DG$151,0)),0)+IFERROR(INDEX('Hoja de Trabajo para listado'!$CD$155:$DC$1048576,MATCH($A251,'Hoja de Trabajo para listado'!$CD$155:$CD$1048576,0),MATCH((CUADRO!N$5&amp;$E251),'Hoja de Trabajo para listado'!$CD$151:$DC$151,0)),0)</f>
        <v>0</v>
      </c>
      <c r="O251" s="245">
        <f ca="1">+IFERROR(INDEX('Hoja de Trabajo para listado'!$A$155:$Z$1048576,MATCH($A251,'Hoja de Trabajo para listado'!$A$155:$A$1048576,0),MATCH((CUADRO!O$5&amp;$E251),'Hoja de Trabajo para listado'!$A$151:$Z$151,0)),0)+IFERROR(INDEX('Hoja de Trabajo para listado'!$AB$155:$BA$1048576,MATCH($A251,'Hoja de Trabajo para listado'!$AB$155:$AB$1048576,0),MATCH((CUADRO!O$5&amp;$E251),'Hoja de Trabajo para listado'!$AB$151:$BA$151,0)),0)+IFERROR(INDEX('Hoja de Trabajo para listado'!$BC$155:$CB$1048576,MATCH($A251,'Hoja de Trabajo para listado'!$BC$155:$BC$1048576,0),MATCH((CUADRO!O$5&amp;$E251),'Hoja de Trabajo para listado'!$BC$151:$CB$151,0)),0)+IFERROR(INDEX('Hoja de Trabajo para listado'!$DE$153:$DG$274,MATCH($A251,'Hoja de Trabajo para listado'!$DE$153:$DE$1048576,0),MATCH((CUADRO!O$5&amp;$E251),'Hoja de Trabajo para listado'!$DE$151:$DG$151,0)),0)+IFERROR(INDEX('Hoja de Trabajo para listado'!$CD$155:$DC$1048576,MATCH($A251,'Hoja de Trabajo para listado'!$CD$155:$CD$1048576,0),MATCH((CUADRO!O$5&amp;$E251),'Hoja de Trabajo para listado'!$CD$151:$DC$151,0)),0)</f>
        <v>0</v>
      </c>
      <c r="P251" s="245">
        <f ca="1">+IFERROR(INDEX('Hoja de Trabajo para listado'!$A$155:$Z$1048576,MATCH($A251,'Hoja de Trabajo para listado'!$A$155:$A$1048576,0),MATCH((CUADRO!P$5&amp;$E251),'Hoja de Trabajo para listado'!$A$151:$Z$151,0)),0)+IFERROR(INDEX('Hoja de Trabajo para listado'!$AB$155:$BA$1048576,MATCH($A251,'Hoja de Trabajo para listado'!$AB$155:$AB$1048576,0),MATCH((CUADRO!P$5&amp;$E251),'Hoja de Trabajo para listado'!$AB$151:$BA$151,0)),0)+IFERROR(INDEX('Hoja de Trabajo para listado'!$BC$155:$CB$1048576,MATCH($A251,'Hoja de Trabajo para listado'!$BC$155:$BC$1048576,0),MATCH((CUADRO!P$5&amp;$E251),'Hoja de Trabajo para listado'!$BC$151:$CB$151,0)),0)+IFERROR(INDEX('Hoja de Trabajo para listado'!$DE$153:$DG$274,MATCH($A251,'Hoja de Trabajo para listado'!$DE$153:$DE$1048576,0),MATCH((CUADRO!P$5&amp;$E251),'Hoja de Trabajo para listado'!$DE$151:$DG$151,0)),0)+IFERROR(INDEX('Hoja de Trabajo para listado'!$CD$155:$DC$1048576,MATCH($A251,'Hoja de Trabajo para listado'!$CD$155:$CD$1048576,0),MATCH((CUADRO!P$5&amp;$E251),'Hoja de Trabajo para listado'!$CD$151:$DC$151,0)),0)</f>
        <v>0</v>
      </c>
      <c r="Q251" s="245">
        <f ca="1">+IFERROR(INDEX('Hoja de Trabajo para listado'!$A$155:$Z$1048576,MATCH($A251,'Hoja de Trabajo para listado'!$A$155:$A$1048576,0),MATCH((CUADRO!Q$5&amp;$E251),'Hoja de Trabajo para listado'!$A$151:$Z$151,0)),0)+IFERROR(INDEX('Hoja de Trabajo para listado'!$AB$155:$BA$1048576,MATCH($A251,'Hoja de Trabajo para listado'!$AB$155:$AB$1048576,0),MATCH((CUADRO!Q$5&amp;$E251),'Hoja de Trabajo para listado'!$AB$151:$BA$151,0)),0)+IFERROR(INDEX('Hoja de Trabajo para listado'!$BC$155:$CB$1048576,MATCH($A251,'Hoja de Trabajo para listado'!$BC$155:$BC$1048576,0),MATCH((CUADRO!Q$5&amp;$E251),'Hoja de Trabajo para listado'!$BC$151:$CB$151,0)),0)+IFERROR(INDEX('Hoja de Trabajo para listado'!$DE$153:$DG$274,MATCH($A251,'Hoja de Trabajo para listado'!$DE$153:$DE$1048576,0),MATCH((CUADRO!Q$5&amp;$E251),'Hoja de Trabajo para listado'!$DE$151:$DG$151,0)),0)+IFERROR(INDEX('Hoja de Trabajo para listado'!$CD$155:$DC$1048576,MATCH($A251,'Hoja de Trabajo para listado'!$CD$155:$CD$1048576,0),MATCH((CUADRO!Q$5&amp;$E251),'Hoja de Trabajo para listado'!$CD$151:$DC$151,0)),0)</f>
        <v>0</v>
      </c>
      <c r="R251" s="245">
        <f t="shared" ca="1" si="9"/>
        <v>0</v>
      </c>
      <c r="S251" s="245">
        <f ca="1">+R250+R251</f>
        <v>0</v>
      </c>
      <c r="T251" s="245">
        <f ca="1">+S251</f>
        <v>0</v>
      </c>
      <c r="U251" s="244">
        <f t="shared" si="10"/>
        <v>2</v>
      </c>
      <c r="V251" s="333" t="str">
        <f>+VLOOKUP(A251,bd_lista!$A$3:$E$590,5,FALSE)</f>
        <v>Instituciones Descentralizadas</v>
      </c>
      <c r="W251" s="384"/>
      <c r="X251" s="242">
        <v>78</v>
      </c>
      <c r="Y251" s="242" t="str">
        <f>+VLOOKUP(X251,bd_lista!$A$3:$C$590,3,FALSE)</f>
        <v>Ministerio de Hidrocarburos y Energías</v>
      </c>
      <c r="Z251" s="292"/>
      <c r="AA251" s="321"/>
    </row>
    <row r="252" spans="1:27" customFormat="1" ht="15" hidden="1" customHeight="1">
      <c r="A252" s="251">
        <v>345</v>
      </c>
      <c r="B252" s="388">
        <f>+A252</f>
        <v>345</v>
      </c>
      <c r="C252" s="247" t="str">
        <f>+VLOOKUP(A252,bd_lista!$A$3:$C$590,3,FALSE)</f>
        <v>Mutual de Servicios al Policía</v>
      </c>
      <c r="D252" s="385" t="str">
        <f>+C252</f>
        <v>Mutual de Servicios al Policía</v>
      </c>
      <c r="E252" s="247" t="s">
        <v>1304</v>
      </c>
      <c r="F252" s="243">
        <f ca="1">+IFERROR(INDEX('Hoja de Trabajo para listado'!$A$155:$Z$1048576,MATCH($A252,'Hoja de Trabajo para listado'!$A$155:$A$1048576,0),MATCH((CUADRO!F$5&amp;$E252),'Hoja de Trabajo para listado'!$A$151:$Z$151,0)),0)+IFERROR(INDEX('Hoja de Trabajo para listado'!$AB$155:$BA$1048576,MATCH($A252,'Hoja de Trabajo para listado'!$AB$155:$AB$1048576,0),MATCH((CUADRO!F$5&amp;$E252),'Hoja de Trabajo para listado'!$AB$151:$BA$151,0)),0)+IFERROR(INDEX('Hoja de Trabajo para listado'!$BC$155:$CB$1048576,MATCH($A252,'Hoja de Trabajo para listado'!$BC$155:$BC$1048576,0),MATCH((CUADRO!F$5&amp;$E252),'Hoja de Trabajo para listado'!$BC$151:$CB$151,0)),0)+IFERROR(INDEX('Hoja de Trabajo para listado'!$DE$153:$DG$274,MATCH($A252,'Hoja de Trabajo para listado'!$DE$153:$DE$1048576,0),MATCH((CUADRO!F$5&amp;$E252),'Hoja de Trabajo para listado'!$DE$151:$DG$151,0)),0)+IFERROR(INDEX('Hoja de Trabajo para listado'!$CD$155:$DC$1048576,MATCH($A252,'Hoja de Trabajo para listado'!$CD$155:$CD$1048576,0),MATCH((CUADRO!F$5&amp;$E252),'Hoja de Trabajo para listado'!$CD$151:$DC$151,0)),0)</f>
        <v>0</v>
      </c>
      <c r="G252" s="243">
        <f ca="1">+IFERROR(INDEX('Hoja de Trabajo para listado'!$A$155:$Z$1048576,MATCH($A252,'Hoja de Trabajo para listado'!$A$155:$A$1048576,0),MATCH((CUADRO!G$5&amp;$E252),'Hoja de Trabajo para listado'!$A$151:$Z$151,0)),0)+IFERROR(INDEX('Hoja de Trabajo para listado'!$AB$155:$BA$1048576,MATCH($A252,'Hoja de Trabajo para listado'!$AB$155:$AB$1048576,0),MATCH((CUADRO!G$5&amp;$E252),'Hoja de Trabajo para listado'!$AB$151:$BA$151,0)),0)+IFERROR(INDEX('Hoja de Trabajo para listado'!$BC$155:$CB$1048576,MATCH($A252,'Hoja de Trabajo para listado'!$BC$155:$BC$1048576,0),MATCH((CUADRO!G$5&amp;$E252),'Hoja de Trabajo para listado'!$BC$151:$CB$151,0)),0)+IFERROR(INDEX('Hoja de Trabajo para listado'!$DE$153:$DG$274,MATCH($A252,'Hoja de Trabajo para listado'!$DE$153:$DE$1048576,0),MATCH((CUADRO!G$5&amp;$E252),'Hoja de Trabajo para listado'!$DE$151:$DG$151,0)),0)+IFERROR(INDEX('Hoja de Trabajo para listado'!$CD$155:$DC$1048576,MATCH($A252,'Hoja de Trabajo para listado'!$CD$155:$CD$1048576,0),MATCH((CUADRO!G$5&amp;$E252),'Hoja de Trabajo para listado'!$CD$151:$DC$151,0)),0)</f>
        <v>0</v>
      </c>
      <c r="H252" s="243">
        <f ca="1">+IFERROR(INDEX('Hoja de Trabajo para listado'!$A$155:$Z$1048576,MATCH($A252,'Hoja de Trabajo para listado'!$A$155:$A$1048576,0),MATCH((CUADRO!H$5&amp;$E252),'Hoja de Trabajo para listado'!$A$151:$Z$151,0)),0)+IFERROR(INDEX('Hoja de Trabajo para listado'!$AB$155:$BA$1048576,MATCH($A252,'Hoja de Trabajo para listado'!$AB$155:$AB$1048576,0),MATCH((CUADRO!H$5&amp;$E252),'Hoja de Trabajo para listado'!$AB$151:$BA$151,0)),0)+IFERROR(INDEX('Hoja de Trabajo para listado'!$BC$155:$CB$1048576,MATCH($A252,'Hoja de Trabajo para listado'!$BC$155:$BC$1048576,0),MATCH((CUADRO!H$5&amp;$E252),'Hoja de Trabajo para listado'!$BC$151:$CB$151,0)),0)+IFERROR(INDEX('Hoja de Trabajo para listado'!$DE$153:$DG$274,MATCH($A252,'Hoja de Trabajo para listado'!$DE$153:$DE$1048576,0),MATCH((CUADRO!H$5&amp;$E252),'Hoja de Trabajo para listado'!$DE$151:$DG$151,0)),0)+IFERROR(INDEX('Hoja de Trabajo para listado'!$CD$155:$DC$1048576,MATCH($A252,'Hoja de Trabajo para listado'!$CD$155:$CD$1048576,0),MATCH((CUADRO!H$5&amp;$E252),'Hoja de Trabajo para listado'!$CD$151:$DC$151,0)),0)</f>
        <v>0</v>
      </c>
      <c r="I252" s="243">
        <f ca="1">+IFERROR(INDEX('Hoja de Trabajo para listado'!$A$155:$Z$1048576,MATCH($A252,'Hoja de Trabajo para listado'!$A$155:$A$1048576,0),MATCH((CUADRO!I$5&amp;$E252),'Hoja de Trabajo para listado'!$A$151:$Z$151,0)),0)+IFERROR(INDEX('Hoja de Trabajo para listado'!$AB$155:$BA$1048576,MATCH($A252,'Hoja de Trabajo para listado'!$AB$155:$AB$1048576,0),MATCH((CUADRO!I$5&amp;$E252),'Hoja de Trabajo para listado'!$AB$151:$BA$151,0)),0)+IFERROR(INDEX('Hoja de Trabajo para listado'!$BC$155:$CB$1048576,MATCH($A252,'Hoja de Trabajo para listado'!$BC$155:$BC$1048576,0),MATCH((CUADRO!I$5&amp;$E252),'Hoja de Trabajo para listado'!$BC$151:$CB$151,0)),0)+IFERROR(INDEX('Hoja de Trabajo para listado'!$DE$153:$DG$274,MATCH($A252,'Hoja de Trabajo para listado'!$DE$153:$DE$1048576,0),MATCH((CUADRO!I$5&amp;$E252),'Hoja de Trabajo para listado'!$DE$151:$DG$151,0)),0)+IFERROR(INDEX('Hoja de Trabajo para listado'!$CD$155:$DC$1048576,MATCH($A252,'Hoja de Trabajo para listado'!$CD$155:$CD$1048576,0),MATCH((CUADRO!I$5&amp;$E252),'Hoja de Trabajo para listado'!$CD$151:$DC$151,0)),0)</f>
        <v>0</v>
      </c>
      <c r="J252" s="243">
        <f ca="1">+IFERROR(INDEX('Hoja de Trabajo para listado'!$A$155:$Z$1048576,MATCH($A252,'Hoja de Trabajo para listado'!$A$155:$A$1048576,0),MATCH((CUADRO!J$5&amp;$E252),'Hoja de Trabajo para listado'!$A$151:$Z$151,0)),0)+IFERROR(INDEX('Hoja de Trabajo para listado'!$AB$155:$BA$1048576,MATCH($A252,'Hoja de Trabajo para listado'!$AB$155:$AB$1048576,0),MATCH((CUADRO!J$5&amp;$E252),'Hoja de Trabajo para listado'!$AB$151:$BA$151,0)),0)+IFERROR(INDEX('Hoja de Trabajo para listado'!$BC$155:$CB$1048576,MATCH($A252,'Hoja de Trabajo para listado'!$BC$155:$BC$1048576,0),MATCH((CUADRO!J$5&amp;$E252),'Hoja de Trabajo para listado'!$BC$151:$CB$151,0)),0)+IFERROR(INDEX('Hoja de Trabajo para listado'!$DE$153:$DG$274,MATCH($A252,'Hoja de Trabajo para listado'!$DE$153:$DE$1048576,0),MATCH((CUADRO!J$5&amp;$E252),'Hoja de Trabajo para listado'!$DE$151:$DG$151,0)),0)+IFERROR(INDEX('Hoja de Trabajo para listado'!$CD$155:$DC$1048576,MATCH($A252,'Hoja de Trabajo para listado'!$CD$155:$CD$1048576,0),MATCH((CUADRO!J$5&amp;$E252),'Hoja de Trabajo para listado'!$CD$151:$DC$151,0)),0)</f>
        <v>0</v>
      </c>
      <c r="K252" s="243">
        <f ca="1">+IFERROR(INDEX('Hoja de Trabajo para listado'!$A$155:$Z$1048576,MATCH($A252,'Hoja de Trabajo para listado'!$A$155:$A$1048576,0),MATCH((CUADRO!K$5&amp;$E252),'Hoja de Trabajo para listado'!$A$151:$Z$151,0)),0)+IFERROR(INDEX('Hoja de Trabajo para listado'!$AB$155:$BA$1048576,MATCH($A252,'Hoja de Trabajo para listado'!$AB$155:$AB$1048576,0),MATCH((CUADRO!K$5&amp;$E252),'Hoja de Trabajo para listado'!$AB$151:$BA$151,0)),0)+IFERROR(INDEX('Hoja de Trabajo para listado'!$BC$155:$CB$1048576,MATCH($A252,'Hoja de Trabajo para listado'!$BC$155:$BC$1048576,0),MATCH((CUADRO!K$5&amp;$E252),'Hoja de Trabajo para listado'!$BC$151:$CB$151,0)),0)+IFERROR(INDEX('Hoja de Trabajo para listado'!$DE$153:$DG$274,MATCH($A252,'Hoja de Trabajo para listado'!$DE$153:$DE$1048576,0),MATCH((CUADRO!K$5&amp;$E252),'Hoja de Trabajo para listado'!$DE$151:$DG$151,0)),0)+IFERROR(INDEX('Hoja de Trabajo para listado'!$CD$155:$DC$1048576,MATCH($A252,'Hoja de Trabajo para listado'!$CD$155:$CD$1048576,0),MATCH((CUADRO!K$5&amp;$E252),'Hoja de Trabajo para listado'!$CD$151:$DC$151,0)),0)</f>
        <v>0</v>
      </c>
      <c r="L252" s="243">
        <f ca="1">+IFERROR(INDEX('Hoja de Trabajo para listado'!$A$155:$Z$1048576,MATCH($A252,'Hoja de Trabajo para listado'!$A$155:$A$1048576,0),MATCH((CUADRO!L$5&amp;$E252),'Hoja de Trabajo para listado'!$A$151:$Z$151,0)),0)+IFERROR(INDEX('Hoja de Trabajo para listado'!$AB$155:$BA$1048576,MATCH($A252,'Hoja de Trabajo para listado'!$AB$155:$AB$1048576,0),MATCH((CUADRO!L$5&amp;$E252),'Hoja de Trabajo para listado'!$AB$151:$BA$151,0)),0)+IFERROR(INDEX('Hoja de Trabajo para listado'!$BC$155:$CB$1048576,MATCH($A252,'Hoja de Trabajo para listado'!$BC$155:$BC$1048576,0),MATCH((CUADRO!L$5&amp;$E252),'Hoja de Trabajo para listado'!$BC$151:$CB$151,0)),0)+IFERROR(INDEX('Hoja de Trabajo para listado'!$DE$153:$DG$274,MATCH($A252,'Hoja de Trabajo para listado'!$DE$153:$DE$1048576,0),MATCH((CUADRO!L$5&amp;$E252),'Hoja de Trabajo para listado'!$DE$151:$DG$151,0)),0)+IFERROR(INDEX('Hoja de Trabajo para listado'!$CD$155:$DC$1048576,MATCH($A252,'Hoja de Trabajo para listado'!$CD$155:$CD$1048576,0),MATCH((CUADRO!L$5&amp;$E252),'Hoja de Trabajo para listado'!$CD$151:$DC$151,0)),0)</f>
        <v>0</v>
      </c>
      <c r="M252" s="243">
        <f ca="1">+IFERROR(INDEX('Hoja de Trabajo para listado'!$A$155:$Z$1048576,MATCH($A252,'Hoja de Trabajo para listado'!$A$155:$A$1048576,0),MATCH((CUADRO!M$5&amp;$E252),'Hoja de Trabajo para listado'!$A$151:$Z$151,0)),0)+IFERROR(INDEX('Hoja de Trabajo para listado'!$AB$155:$BA$1048576,MATCH($A252,'Hoja de Trabajo para listado'!$AB$155:$AB$1048576,0),MATCH((CUADRO!M$5&amp;$E252),'Hoja de Trabajo para listado'!$AB$151:$BA$151,0)),0)+IFERROR(INDEX('Hoja de Trabajo para listado'!$BC$155:$CB$1048576,MATCH($A252,'Hoja de Trabajo para listado'!$BC$155:$BC$1048576,0),MATCH((CUADRO!M$5&amp;$E252),'Hoja de Trabajo para listado'!$BC$151:$CB$151,0)),0)+IFERROR(INDEX('Hoja de Trabajo para listado'!$DE$153:$DG$274,MATCH($A252,'Hoja de Trabajo para listado'!$DE$153:$DE$1048576,0),MATCH((CUADRO!M$5&amp;$E252),'Hoja de Trabajo para listado'!$DE$151:$DG$151,0)),0)+IFERROR(INDEX('Hoja de Trabajo para listado'!$CD$155:$DC$1048576,MATCH($A252,'Hoja de Trabajo para listado'!$CD$155:$CD$1048576,0),MATCH((CUADRO!M$5&amp;$E252),'Hoja de Trabajo para listado'!$CD$151:$DC$151,0)),0)</f>
        <v>0</v>
      </c>
      <c r="N252" s="243">
        <f ca="1">+IFERROR(INDEX('Hoja de Trabajo para listado'!$A$155:$Z$1048576,MATCH($A252,'Hoja de Trabajo para listado'!$A$155:$A$1048576,0),MATCH((CUADRO!N$5&amp;$E252),'Hoja de Trabajo para listado'!$A$151:$Z$151,0)),0)+IFERROR(INDEX('Hoja de Trabajo para listado'!$AB$155:$BA$1048576,MATCH($A252,'Hoja de Trabajo para listado'!$AB$155:$AB$1048576,0),MATCH((CUADRO!N$5&amp;$E252),'Hoja de Trabajo para listado'!$AB$151:$BA$151,0)),0)+IFERROR(INDEX('Hoja de Trabajo para listado'!$BC$155:$CB$1048576,MATCH($A252,'Hoja de Trabajo para listado'!$BC$155:$BC$1048576,0),MATCH((CUADRO!N$5&amp;$E252),'Hoja de Trabajo para listado'!$BC$151:$CB$151,0)),0)+IFERROR(INDEX('Hoja de Trabajo para listado'!$DE$153:$DG$274,MATCH($A252,'Hoja de Trabajo para listado'!$DE$153:$DE$1048576,0),MATCH((CUADRO!N$5&amp;$E252),'Hoja de Trabajo para listado'!$DE$151:$DG$151,0)),0)+IFERROR(INDEX('Hoja de Trabajo para listado'!$CD$155:$DC$1048576,MATCH($A252,'Hoja de Trabajo para listado'!$CD$155:$CD$1048576,0),MATCH((CUADRO!N$5&amp;$E252),'Hoja de Trabajo para listado'!$CD$151:$DC$151,0)),0)</f>
        <v>0</v>
      </c>
      <c r="O252" s="243">
        <f ca="1">+IFERROR(INDEX('Hoja de Trabajo para listado'!$A$155:$Z$1048576,MATCH($A252,'Hoja de Trabajo para listado'!$A$155:$A$1048576,0),MATCH((CUADRO!O$5&amp;$E252),'Hoja de Trabajo para listado'!$A$151:$Z$151,0)),0)+IFERROR(INDEX('Hoja de Trabajo para listado'!$AB$155:$BA$1048576,MATCH($A252,'Hoja de Trabajo para listado'!$AB$155:$AB$1048576,0),MATCH((CUADRO!O$5&amp;$E252),'Hoja de Trabajo para listado'!$AB$151:$BA$151,0)),0)+IFERROR(INDEX('Hoja de Trabajo para listado'!$BC$155:$CB$1048576,MATCH($A252,'Hoja de Trabajo para listado'!$BC$155:$BC$1048576,0),MATCH((CUADRO!O$5&amp;$E252),'Hoja de Trabajo para listado'!$BC$151:$CB$151,0)),0)+IFERROR(INDEX('Hoja de Trabajo para listado'!$DE$153:$DG$274,MATCH($A252,'Hoja de Trabajo para listado'!$DE$153:$DE$1048576,0),MATCH((CUADRO!O$5&amp;$E252),'Hoja de Trabajo para listado'!$DE$151:$DG$151,0)),0)+IFERROR(INDEX('Hoja de Trabajo para listado'!$CD$155:$DC$1048576,MATCH($A252,'Hoja de Trabajo para listado'!$CD$155:$CD$1048576,0),MATCH((CUADRO!O$5&amp;$E252),'Hoja de Trabajo para listado'!$CD$151:$DC$151,0)),0)</f>
        <v>0</v>
      </c>
      <c r="P252" s="243">
        <f ca="1">+IFERROR(INDEX('Hoja de Trabajo para listado'!$A$155:$Z$1048576,MATCH($A252,'Hoja de Trabajo para listado'!$A$155:$A$1048576,0),MATCH((CUADRO!P$5&amp;$E252),'Hoja de Trabajo para listado'!$A$151:$Z$151,0)),0)+IFERROR(INDEX('Hoja de Trabajo para listado'!$AB$155:$BA$1048576,MATCH($A252,'Hoja de Trabajo para listado'!$AB$155:$AB$1048576,0),MATCH((CUADRO!P$5&amp;$E252),'Hoja de Trabajo para listado'!$AB$151:$BA$151,0)),0)+IFERROR(INDEX('Hoja de Trabajo para listado'!$BC$155:$CB$1048576,MATCH($A252,'Hoja de Trabajo para listado'!$BC$155:$BC$1048576,0),MATCH((CUADRO!P$5&amp;$E252),'Hoja de Trabajo para listado'!$BC$151:$CB$151,0)),0)+IFERROR(INDEX('Hoja de Trabajo para listado'!$DE$153:$DG$274,MATCH($A252,'Hoja de Trabajo para listado'!$DE$153:$DE$1048576,0),MATCH((CUADRO!P$5&amp;$E252),'Hoja de Trabajo para listado'!$DE$151:$DG$151,0)),0)+IFERROR(INDEX('Hoja de Trabajo para listado'!$CD$155:$DC$1048576,MATCH($A252,'Hoja de Trabajo para listado'!$CD$155:$CD$1048576,0),MATCH((CUADRO!P$5&amp;$E252),'Hoja de Trabajo para listado'!$CD$151:$DC$151,0)),0)</f>
        <v>0</v>
      </c>
      <c r="Q252" s="243">
        <f ca="1">+IFERROR(INDEX('Hoja de Trabajo para listado'!$A$155:$Z$1048576,MATCH($A252,'Hoja de Trabajo para listado'!$A$155:$A$1048576,0),MATCH((CUADRO!Q$5&amp;$E252),'Hoja de Trabajo para listado'!$A$151:$Z$151,0)),0)+IFERROR(INDEX('Hoja de Trabajo para listado'!$AB$155:$BA$1048576,MATCH($A252,'Hoja de Trabajo para listado'!$AB$155:$AB$1048576,0),MATCH((CUADRO!Q$5&amp;$E252),'Hoja de Trabajo para listado'!$AB$151:$BA$151,0)),0)+IFERROR(INDEX('Hoja de Trabajo para listado'!$BC$155:$CB$1048576,MATCH($A252,'Hoja de Trabajo para listado'!$BC$155:$BC$1048576,0),MATCH((CUADRO!Q$5&amp;$E252),'Hoja de Trabajo para listado'!$BC$151:$CB$151,0)),0)+IFERROR(INDEX('Hoja de Trabajo para listado'!$DE$153:$DG$274,MATCH($A252,'Hoja de Trabajo para listado'!$DE$153:$DE$1048576,0),MATCH((CUADRO!Q$5&amp;$E252),'Hoja de Trabajo para listado'!$DE$151:$DG$151,0)),0)+IFERROR(INDEX('Hoja de Trabajo para listado'!$CD$155:$DC$1048576,MATCH($A252,'Hoja de Trabajo para listado'!$CD$155:$CD$1048576,0),MATCH((CUADRO!Q$5&amp;$E252),'Hoja de Trabajo para listado'!$CD$151:$DC$151,0)),0)</f>
        <v>0</v>
      </c>
      <c r="R252" s="243">
        <f t="shared" ca="1" si="9"/>
        <v>0</v>
      </c>
      <c r="S252" s="243"/>
      <c r="T252" s="243">
        <f ca="1">+T253</f>
        <v>0</v>
      </c>
      <c r="U252" s="242">
        <f t="shared" si="10"/>
        <v>1</v>
      </c>
      <c r="V252" s="333" t="str">
        <f>+VLOOKUP(A252,bd_lista!$A$3:$E$590,5,FALSE)</f>
        <v>Instituciones Descentralizadas</v>
      </c>
      <c r="W252" s="383" t="str">
        <f>+V252</f>
        <v>Instituciones Descentralizadas</v>
      </c>
      <c r="X252" s="242">
        <f>+VLOOKUP(A252,[3]Sheet1!$A$13:$D$744,4,FALSE)</f>
        <v>15</v>
      </c>
      <c r="Y252" s="242" t="str">
        <f>+VLOOKUP(X252,bd_lista!$A$3:$C$590,3,FALSE)</f>
        <v>Ministerio de Gobierno</v>
      </c>
      <c r="Z252" s="294">
        <f>+X252</f>
        <v>15</v>
      </c>
      <c r="AA252" s="319" t="str">
        <f>+Y252</f>
        <v>Ministerio de Gobierno</v>
      </c>
    </row>
    <row r="253" spans="1:27" customFormat="1" ht="15" hidden="1" customHeight="1">
      <c r="A253" s="32">
        <v>345</v>
      </c>
      <c r="B253" s="389"/>
      <c r="C253" s="333" t="str">
        <f>+VLOOKUP(A253,bd_lista!$A$3:$C$590,3,FALSE)</f>
        <v>Mutual de Servicios al Policía</v>
      </c>
      <c r="D253" s="386"/>
      <c r="E253" s="333" t="s">
        <v>1305</v>
      </c>
      <c r="F253" s="245">
        <f ca="1">+IFERROR(INDEX('Hoja de Trabajo para listado'!$A$155:$Z$1048576,MATCH($A253,'Hoja de Trabajo para listado'!$A$155:$A$1048576,0),MATCH((CUADRO!F$5&amp;$E253),'Hoja de Trabajo para listado'!$A$151:$Z$151,0)),0)+IFERROR(INDEX('Hoja de Trabajo para listado'!$AB$155:$BA$1048576,MATCH($A253,'Hoja de Trabajo para listado'!$AB$155:$AB$1048576,0),MATCH((CUADRO!F$5&amp;$E253),'Hoja de Trabajo para listado'!$AB$151:$BA$151,0)),0)+IFERROR(INDEX('Hoja de Trabajo para listado'!$BC$155:$CB$1048576,MATCH($A253,'Hoja de Trabajo para listado'!$BC$155:$BC$1048576,0),MATCH((CUADRO!F$5&amp;$E253),'Hoja de Trabajo para listado'!$BC$151:$CB$151,0)),0)+IFERROR(INDEX('Hoja de Trabajo para listado'!$DE$153:$DG$274,MATCH($A253,'Hoja de Trabajo para listado'!$DE$153:$DE$1048576,0),MATCH((CUADRO!F$5&amp;$E253),'Hoja de Trabajo para listado'!$DE$151:$DG$151,0)),0)+IFERROR(INDEX('Hoja de Trabajo para listado'!$CD$155:$DC$1048576,MATCH($A253,'Hoja de Trabajo para listado'!$CD$155:$CD$1048576,0),MATCH((CUADRO!F$5&amp;$E253),'Hoja de Trabajo para listado'!$CD$151:$DC$151,0)),0)</f>
        <v>0</v>
      </c>
      <c r="G253" s="245">
        <f ca="1">+IFERROR(INDEX('Hoja de Trabajo para listado'!$A$155:$Z$1048576,MATCH($A253,'Hoja de Trabajo para listado'!$A$155:$A$1048576,0),MATCH((CUADRO!G$5&amp;$E253),'Hoja de Trabajo para listado'!$A$151:$Z$151,0)),0)+IFERROR(INDEX('Hoja de Trabajo para listado'!$AB$155:$BA$1048576,MATCH($A253,'Hoja de Trabajo para listado'!$AB$155:$AB$1048576,0),MATCH((CUADRO!G$5&amp;$E253),'Hoja de Trabajo para listado'!$AB$151:$BA$151,0)),0)+IFERROR(INDEX('Hoja de Trabajo para listado'!$BC$155:$CB$1048576,MATCH($A253,'Hoja de Trabajo para listado'!$BC$155:$BC$1048576,0),MATCH((CUADRO!G$5&amp;$E253),'Hoja de Trabajo para listado'!$BC$151:$CB$151,0)),0)+IFERROR(INDEX('Hoja de Trabajo para listado'!$DE$153:$DG$274,MATCH($A253,'Hoja de Trabajo para listado'!$DE$153:$DE$1048576,0),MATCH((CUADRO!G$5&amp;$E253),'Hoja de Trabajo para listado'!$DE$151:$DG$151,0)),0)+IFERROR(INDEX('Hoja de Trabajo para listado'!$CD$155:$DC$1048576,MATCH($A253,'Hoja de Trabajo para listado'!$CD$155:$CD$1048576,0),MATCH((CUADRO!G$5&amp;$E253),'Hoja de Trabajo para listado'!$CD$151:$DC$151,0)),0)</f>
        <v>0</v>
      </c>
      <c r="H253" s="245">
        <f ca="1">+IFERROR(INDEX('Hoja de Trabajo para listado'!$A$155:$Z$1048576,MATCH($A253,'Hoja de Trabajo para listado'!$A$155:$A$1048576,0),MATCH((CUADRO!H$5&amp;$E253),'Hoja de Trabajo para listado'!$A$151:$Z$151,0)),0)+IFERROR(INDEX('Hoja de Trabajo para listado'!$AB$155:$BA$1048576,MATCH($A253,'Hoja de Trabajo para listado'!$AB$155:$AB$1048576,0),MATCH((CUADRO!H$5&amp;$E253),'Hoja de Trabajo para listado'!$AB$151:$BA$151,0)),0)+IFERROR(INDEX('Hoja de Trabajo para listado'!$BC$155:$CB$1048576,MATCH($A253,'Hoja de Trabajo para listado'!$BC$155:$BC$1048576,0),MATCH((CUADRO!H$5&amp;$E253),'Hoja de Trabajo para listado'!$BC$151:$CB$151,0)),0)+IFERROR(INDEX('Hoja de Trabajo para listado'!$DE$153:$DG$274,MATCH($A253,'Hoja de Trabajo para listado'!$DE$153:$DE$1048576,0),MATCH((CUADRO!H$5&amp;$E253),'Hoja de Trabajo para listado'!$DE$151:$DG$151,0)),0)+IFERROR(INDEX('Hoja de Trabajo para listado'!$CD$155:$DC$1048576,MATCH($A253,'Hoja de Trabajo para listado'!$CD$155:$CD$1048576,0),MATCH((CUADRO!H$5&amp;$E253),'Hoja de Trabajo para listado'!$CD$151:$DC$151,0)),0)</f>
        <v>0</v>
      </c>
      <c r="I253" s="245">
        <f ca="1">+IFERROR(INDEX('Hoja de Trabajo para listado'!$A$155:$Z$1048576,MATCH($A253,'Hoja de Trabajo para listado'!$A$155:$A$1048576,0),MATCH((CUADRO!I$5&amp;$E253),'Hoja de Trabajo para listado'!$A$151:$Z$151,0)),0)+IFERROR(INDEX('Hoja de Trabajo para listado'!$AB$155:$BA$1048576,MATCH($A253,'Hoja de Trabajo para listado'!$AB$155:$AB$1048576,0),MATCH((CUADRO!I$5&amp;$E253),'Hoja de Trabajo para listado'!$AB$151:$BA$151,0)),0)+IFERROR(INDEX('Hoja de Trabajo para listado'!$BC$155:$CB$1048576,MATCH($A253,'Hoja de Trabajo para listado'!$BC$155:$BC$1048576,0),MATCH((CUADRO!I$5&amp;$E253),'Hoja de Trabajo para listado'!$BC$151:$CB$151,0)),0)+IFERROR(INDEX('Hoja de Trabajo para listado'!$DE$153:$DG$274,MATCH($A253,'Hoja de Trabajo para listado'!$DE$153:$DE$1048576,0),MATCH((CUADRO!I$5&amp;$E253),'Hoja de Trabajo para listado'!$DE$151:$DG$151,0)),0)+IFERROR(INDEX('Hoja de Trabajo para listado'!$CD$155:$DC$1048576,MATCH($A253,'Hoja de Trabajo para listado'!$CD$155:$CD$1048576,0),MATCH((CUADRO!I$5&amp;$E253),'Hoja de Trabajo para listado'!$CD$151:$DC$151,0)),0)</f>
        <v>0</v>
      </c>
      <c r="J253" s="245">
        <f ca="1">+IFERROR(INDEX('Hoja de Trabajo para listado'!$A$155:$Z$1048576,MATCH($A253,'Hoja de Trabajo para listado'!$A$155:$A$1048576,0),MATCH((CUADRO!J$5&amp;$E253),'Hoja de Trabajo para listado'!$A$151:$Z$151,0)),0)+IFERROR(INDEX('Hoja de Trabajo para listado'!$AB$155:$BA$1048576,MATCH($A253,'Hoja de Trabajo para listado'!$AB$155:$AB$1048576,0),MATCH((CUADRO!J$5&amp;$E253),'Hoja de Trabajo para listado'!$AB$151:$BA$151,0)),0)+IFERROR(INDEX('Hoja de Trabajo para listado'!$BC$155:$CB$1048576,MATCH($A253,'Hoja de Trabajo para listado'!$BC$155:$BC$1048576,0),MATCH((CUADRO!J$5&amp;$E253),'Hoja de Trabajo para listado'!$BC$151:$CB$151,0)),0)+IFERROR(INDEX('Hoja de Trabajo para listado'!$DE$153:$DG$274,MATCH($A253,'Hoja de Trabajo para listado'!$DE$153:$DE$1048576,0),MATCH((CUADRO!J$5&amp;$E253),'Hoja de Trabajo para listado'!$DE$151:$DG$151,0)),0)+IFERROR(INDEX('Hoja de Trabajo para listado'!$CD$155:$DC$1048576,MATCH($A253,'Hoja de Trabajo para listado'!$CD$155:$CD$1048576,0),MATCH((CUADRO!J$5&amp;$E253),'Hoja de Trabajo para listado'!$CD$151:$DC$151,0)),0)</f>
        <v>0</v>
      </c>
      <c r="K253" s="245">
        <f ca="1">+IFERROR(INDEX('Hoja de Trabajo para listado'!$A$155:$Z$1048576,MATCH($A253,'Hoja de Trabajo para listado'!$A$155:$A$1048576,0),MATCH((CUADRO!K$5&amp;$E253),'Hoja de Trabajo para listado'!$A$151:$Z$151,0)),0)+IFERROR(INDEX('Hoja de Trabajo para listado'!$AB$155:$BA$1048576,MATCH($A253,'Hoja de Trabajo para listado'!$AB$155:$AB$1048576,0),MATCH((CUADRO!K$5&amp;$E253),'Hoja de Trabajo para listado'!$AB$151:$BA$151,0)),0)+IFERROR(INDEX('Hoja de Trabajo para listado'!$BC$155:$CB$1048576,MATCH($A253,'Hoja de Trabajo para listado'!$BC$155:$BC$1048576,0),MATCH((CUADRO!K$5&amp;$E253),'Hoja de Trabajo para listado'!$BC$151:$CB$151,0)),0)+IFERROR(INDEX('Hoja de Trabajo para listado'!$DE$153:$DG$274,MATCH($A253,'Hoja de Trabajo para listado'!$DE$153:$DE$1048576,0),MATCH((CUADRO!K$5&amp;$E253),'Hoja de Trabajo para listado'!$DE$151:$DG$151,0)),0)+IFERROR(INDEX('Hoja de Trabajo para listado'!$CD$155:$DC$1048576,MATCH($A253,'Hoja de Trabajo para listado'!$CD$155:$CD$1048576,0),MATCH((CUADRO!K$5&amp;$E253),'Hoja de Trabajo para listado'!$CD$151:$DC$151,0)),0)</f>
        <v>0</v>
      </c>
      <c r="L253" s="245">
        <f ca="1">+IFERROR(INDEX('Hoja de Trabajo para listado'!$A$155:$Z$1048576,MATCH($A253,'Hoja de Trabajo para listado'!$A$155:$A$1048576,0),MATCH((CUADRO!L$5&amp;$E253),'Hoja de Trabajo para listado'!$A$151:$Z$151,0)),0)+IFERROR(INDEX('Hoja de Trabajo para listado'!$AB$155:$BA$1048576,MATCH($A253,'Hoja de Trabajo para listado'!$AB$155:$AB$1048576,0),MATCH((CUADRO!L$5&amp;$E253),'Hoja de Trabajo para listado'!$AB$151:$BA$151,0)),0)+IFERROR(INDEX('Hoja de Trabajo para listado'!$BC$155:$CB$1048576,MATCH($A253,'Hoja de Trabajo para listado'!$BC$155:$BC$1048576,0),MATCH((CUADRO!L$5&amp;$E253),'Hoja de Trabajo para listado'!$BC$151:$CB$151,0)),0)+IFERROR(INDEX('Hoja de Trabajo para listado'!$DE$153:$DG$274,MATCH($A253,'Hoja de Trabajo para listado'!$DE$153:$DE$1048576,0),MATCH((CUADRO!L$5&amp;$E253),'Hoja de Trabajo para listado'!$DE$151:$DG$151,0)),0)+IFERROR(INDEX('Hoja de Trabajo para listado'!$CD$155:$DC$1048576,MATCH($A253,'Hoja de Trabajo para listado'!$CD$155:$CD$1048576,0),MATCH((CUADRO!L$5&amp;$E253),'Hoja de Trabajo para listado'!$CD$151:$DC$151,0)),0)</f>
        <v>0</v>
      </c>
      <c r="M253" s="245">
        <f ca="1">+IFERROR(INDEX('Hoja de Trabajo para listado'!$A$155:$Z$1048576,MATCH($A253,'Hoja de Trabajo para listado'!$A$155:$A$1048576,0),MATCH((CUADRO!M$5&amp;$E253),'Hoja de Trabajo para listado'!$A$151:$Z$151,0)),0)+IFERROR(INDEX('Hoja de Trabajo para listado'!$AB$155:$BA$1048576,MATCH($A253,'Hoja de Trabajo para listado'!$AB$155:$AB$1048576,0),MATCH((CUADRO!M$5&amp;$E253),'Hoja de Trabajo para listado'!$AB$151:$BA$151,0)),0)+IFERROR(INDEX('Hoja de Trabajo para listado'!$BC$155:$CB$1048576,MATCH($A253,'Hoja de Trabajo para listado'!$BC$155:$BC$1048576,0),MATCH((CUADRO!M$5&amp;$E253),'Hoja de Trabajo para listado'!$BC$151:$CB$151,0)),0)+IFERROR(INDEX('Hoja de Trabajo para listado'!$DE$153:$DG$274,MATCH($A253,'Hoja de Trabajo para listado'!$DE$153:$DE$1048576,0),MATCH((CUADRO!M$5&amp;$E253),'Hoja de Trabajo para listado'!$DE$151:$DG$151,0)),0)+IFERROR(INDEX('Hoja de Trabajo para listado'!$CD$155:$DC$1048576,MATCH($A253,'Hoja de Trabajo para listado'!$CD$155:$CD$1048576,0),MATCH((CUADRO!M$5&amp;$E253),'Hoja de Trabajo para listado'!$CD$151:$DC$151,0)),0)</f>
        <v>0</v>
      </c>
      <c r="N253" s="245">
        <f ca="1">+IFERROR(INDEX('Hoja de Trabajo para listado'!$A$155:$Z$1048576,MATCH($A253,'Hoja de Trabajo para listado'!$A$155:$A$1048576,0),MATCH((CUADRO!N$5&amp;$E253),'Hoja de Trabajo para listado'!$A$151:$Z$151,0)),0)+IFERROR(INDEX('Hoja de Trabajo para listado'!$AB$155:$BA$1048576,MATCH($A253,'Hoja de Trabajo para listado'!$AB$155:$AB$1048576,0),MATCH((CUADRO!N$5&amp;$E253),'Hoja de Trabajo para listado'!$AB$151:$BA$151,0)),0)+IFERROR(INDEX('Hoja de Trabajo para listado'!$BC$155:$CB$1048576,MATCH($A253,'Hoja de Trabajo para listado'!$BC$155:$BC$1048576,0),MATCH((CUADRO!N$5&amp;$E253),'Hoja de Trabajo para listado'!$BC$151:$CB$151,0)),0)+IFERROR(INDEX('Hoja de Trabajo para listado'!$DE$153:$DG$274,MATCH($A253,'Hoja de Trabajo para listado'!$DE$153:$DE$1048576,0),MATCH((CUADRO!N$5&amp;$E253),'Hoja de Trabajo para listado'!$DE$151:$DG$151,0)),0)+IFERROR(INDEX('Hoja de Trabajo para listado'!$CD$155:$DC$1048576,MATCH($A253,'Hoja de Trabajo para listado'!$CD$155:$CD$1048576,0),MATCH((CUADRO!N$5&amp;$E253),'Hoja de Trabajo para listado'!$CD$151:$DC$151,0)),0)</f>
        <v>0</v>
      </c>
      <c r="O253" s="245">
        <f ca="1">+IFERROR(INDEX('Hoja de Trabajo para listado'!$A$155:$Z$1048576,MATCH($A253,'Hoja de Trabajo para listado'!$A$155:$A$1048576,0),MATCH((CUADRO!O$5&amp;$E253),'Hoja de Trabajo para listado'!$A$151:$Z$151,0)),0)+IFERROR(INDEX('Hoja de Trabajo para listado'!$AB$155:$BA$1048576,MATCH($A253,'Hoja de Trabajo para listado'!$AB$155:$AB$1048576,0),MATCH((CUADRO!O$5&amp;$E253),'Hoja de Trabajo para listado'!$AB$151:$BA$151,0)),0)+IFERROR(INDEX('Hoja de Trabajo para listado'!$BC$155:$CB$1048576,MATCH($A253,'Hoja de Trabajo para listado'!$BC$155:$BC$1048576,0),MATCH((CUADRO!O$5&amp;$E253),'Hoja de Trabajo para listado'!$BC$151:$CB$151,0)),0)+IFERROR(INDEX('Hoja de Trabajo para listado'!$DE$153:$DG$274,MATCH($A253,'Hoja de Trabajo para listado'!$DE$153:$DE$1048576,0),MATCH((CUADRO!O$5&amp;$E253),'Hoja de Trabajo para listado'!$DE$151:$DG$151,0)),0)+IFERROR(INDEX('Hoja de Trabajo para listado'!$CD$155:$DC$1048576,MATCH($A253,'Hoja de Trabajo para listado'!$CD$155:$CD$1048576,0),MATCH((CUADRO!O$5&amp;$E253),'Hoja de Trabajo para listado'!$CD$151:$DC$151,0)),0)</f>
        <v>0</v>
      </c>
      <c r="P253" s="245">
        <f ca="1">+IFERROR(INDEX('Hoja de Trabajo para listado'!$A$155:$Z$1048576,MATCH($A253,'Hoja de Trabajo para listado'!$A$155:$A$1048576,0),MATCH((CUADRO!P$5&amp;$E253),'Hoja de Trabajo para listado'!$A$151:$Z$151,0)),0)+IFERROR(INDEX('Hoja de Trabajo para listado'!$AB$155:$BA$1048576,MATCH($A253,'Hoja de Trabajo para listado'!$AB$155:$AB$1048576,0),MATCH((CUADRO!P$5&amp;$E253),'Hoja de Trabajo para listado'!$AB$151:$BA$151,0)),0)+IFERROR(INDEX('Hoja de Trabajo para listado'!$BC$155:$CB$1048576,MATCH($A253,'Hoja de Trabajo para listado'!$BC$155:$BC$1048576,0),MATCH((CUADRO!P$5&amp;$E253),'Hoja de Trabajo para listado'!$BC$151:$CB$151,0)),0)+IFERROR(INDEX('Hoja de Trabajo para listado'!$DE$153:$DG$274,MATCH($A253,'Hoja de Trabajo para listado'!$DE$153:$DE$1048576,0),MATCH((CUADRO!P$5&amp;$E253),'Hoja de Trabajo para listado'!$DE$151:$DG$151,0)),0)+IFERROR(INDEX('Hoja de Trabajo para listado'!$CD$155:$DC$1048576,MATCH($A253,'Hoja de Trabajo para listado'!$CD$155:$CD$1048576,0),MATCH((CUADRO!P$5&amp;$E253),'Hoja de Trabajo para listado'!$CD$151:$DC$151,0)),0)</f>
        <v>0</v>
      </c>
      <c r="Q253" s="245">
        <f ca="1">+IFERROR(INDEX('Hoja de Trabajo para listado'!$A$155:$Z$1048576,MATCH($A253,'Hoja de Trabajo para listado'!$A$155:$A$1048576,0),MATCH((CUADRO!Q$5&amp;$E253),'Hoja de Trabajo para listado'!$A$151:$Z$151,0)),0)+IFERROR(INDEX('Hoja de Trabajo para listado'!$AB$155:$BA$1048576,MATCH($A253,'Hoja de Trabajo para listado'!$AB$155:$AB$1048576,0),MATCH((CUADRO!Q$5&amp;$E253),'Hoja de Trabajo para listado'!$AB$151:$BA$151,0)),0)+IFERROR(INDEX('Hoja de Trabajo para listado'!$BC$155:$CB$1048576,MATCH($A253,'Hoja de Trabajo para listado'!$BC$155:$BC$1048576,0),MATCH((CUADRO!Q$5&amp;$E253),'Hoja de Trabajo para listado'!$BC$151:$CB$151,0)),0)+IFERROR(INDEX('Hoja de Trabajo para listado'!$DE$153:$DG$274,MATCH($A253,'Hoja de Trabajo para listado'!$DE$153:$DE$1048576,0),MATCH((CUADRO!Q$5&amp;$E253),'Hoja de Trabajo para listado'!$DE$151:$DG$151,0)),0)+IFERROR(INDEX('Hoja de Trabajo para listado'!$CD$155:$DC$1048576,MATCH($A253,'Hoja de Trabajo para listado'!$CD$155:$CD$1048576,0),MATCH((CUADRO!Q$5&amp;$E253),'Hoja de Trabajo para listado'!$CD$151:$DC$151,0)),0)</f>
        <v>0</v>
      </c>
      <c r="R253" s="245">
        <f t="shared" ca="1" si="9"/>
        <v>0</v>
      </c>
      <c r="S253" s="245">
        <f ca="1">+R252+R253</f>
        <v>0</v>
      </c>
      <c r="T253" s="245">
        <f ca="1">+S253</f>
        <v>0</v>
      </c>
      <c r="U253" s="244">
        <f t="shared" si="10"/>
        <v>2</v>
      </c>
      <c r="V253" s="333" t="str">
        <f>+VLOOKUP(A253,bd_lista!$A$3:$E$590,5,FALSE)</f>
        <v>Instituciones Descentralizadas</v>
      </c>
      <c r="W253" s="384"/>
      <c r="X253" s="242">
        <f>+VLOOKUP(A253,[3]Sheet1!$A$13:$D$744,4,FALSE)</f>
        <v>15</v>
      </c>
      <c r="Y253" s="242" t="str">
        <f>+VLOOKUP(X253,bd_lista!$A$3:$C$590,3,FALSE)</f>
        <v>Ministerio de Gobierno</v>
      </c>
      <c r="Z253" s="292"/>
      <c r="AA253" s="321"/>
    </row>
    <row r="254" spans="1:27" ht="15" hidden="1" customHeight="1">
      <c r="A254" s="32">
        <v>346</v>
      </c>
      <c r="B254" s="388">
        <f>+A254</f>
        <v>346</v>
      </c>
      <c r="C254" s="247" t="str">
        <f>+VLOOKUP(A254,bd_lista!$A$3:$C$590,3,FALSE)</f>
        <v>Unidad de Investigaciones Financieras</v>
      </c>
      <c r="D254" s="385" t="str">
        <f>+C254</f>
        <v>Unidad de Investigaciones Financieras</v>
      </c>
      <c r="E254" s="247" t="s">
        <v>1304</v>
      </c>
      <c r="F254" s="243">
        <f ca="1">+IFERROR(INDEX('Hoja de Trabajo para listado'!$A$155:$Z$1048576,MATCH($A254,'Hoja de Trabajo para listado'!$A$155:$A$1048576,0),MATCH((CUADRO!F$5&amp;$E254),'Hoja de Trabajo para listado'!$A$151:$Z$151,0)),0)+IFERROR(INDEX('Hoja de Trabajo para listado'!$AB$155:$BA$1048576,MATCH($A254,'Hoja de Trabajo para listado'!$AB$155:$AB$1048576,0),MATCH((CUADRO!F$5&amp;$E254),'Hoja de Trabajo para listado'!$AB$151:$BA$151,0)),0)+IFERROR(INDEX('Hoja de Trabajo para listado'!$BC$155:$CB$1048576,MATCH($A254,'Hoja de Trabajo para listado'!$BC$155:$BC$1048576,0),MATCH((CUADRO!F$5&amp;$E254),'Hoja de Trabajo para listado'!$BC$151:$CB$151,0)),0)+IFERROR(INDEX('Hoja de Trabajo para listado'!$DE$153:$DG$274,MATCH($A254,'Hoja de Trabajo para listado'!$DE$153:$DE$1048576,0),MATCH((CUADRO!F$5&amp;$E254),'Hoja de Trabajo para listado'!$DE$151:$DG$151,0)),0)+IFERROR(INDEX('Hoja de Trabajo para listado'!$CD$155:$DC$1048576,MATCH($A254,'Hoja de Trabajo para listado'!$CD$155:$CD$1048576,0),MATCH((CUADRO!F$5&amp;$E254),'Hoja de Trabajo para listado'!$CD$151:$DC$151,0)),0)</f>
        <v>0</v>
      </c>
      <c r="G254" s="243">
        <f ca="1">+IFERROR(INDEX('Hoja de Trabajo para listado'!$A$155:$Z$1048576,MATCH($A254,'Hoja de Trabajo para listado'!$A$155:$A$1048576,0),MATCH((CUADRO!G$5&amp;$E254),'Hoja de Trabajo para listado'!$A$151:$Z$151,0)),0)+IFERROR(INDEX('Hoja de Trabajo para listado'!$AB$155:$BA$1048576,MATCH($A254,'Hoja de Trabajo para listado'!$AB$155:$AB$1048576,0),MATCH((CUADRO!G$5&amp;$E254),'Hoja de Trabajo para listado'!$AB$151:$BA$151,0)),0)+IFERROR(INDEX('Hoja de Trabajo para listado'!$BC$155:$CB$1048576,MATCH($A254,'Hoja de Trabajo para listado'!$BC$155:$BC$1048576,0),MATCH((CUADRO!G$5&amp;$E254),'Hoja de Trabajo para listado'!$BC$151:$CB$151,0)),0)+IFERROR(INDEX('Hoja de Trabajo para listado'!$DE$153:$DG$274,MATCH($A254,'Hoja de Trabajo para listado'!$DE$153:$DE$1048576,0),MATCH((CUADRO!G$5&amp;$E254),'Hoja de Trabajo para listado'!$DE$151:$DG$151,0)),0)+IFERROR(INDEX('Hoja de Trabajo para listado'!$CD$155:$DC$1048576,MATCH($A254,'Hoja de Trabajo para listado'!$CD$155:$CD$1048576,0),MATCH((CUADRO!G$5&amp;$E254),'Hoja de Trabajo para listado'!$CD$151:$DC$151,0)),0)</f>
        <v>0</v>
      </c>
      <c r="H254" s="243">
        <f ca="1">+IFERROR(INDEX('Hoja de Trabajo para listado'!$A$155:$Z$1048576,MATCH($A254,'Hoja de Trabajo para listado'!$A$155:$A$1048576,0),MATCH((CUADRO!H$5&amp;$E254),'Hoja de Trabajo para listado'!$A$151:$Z$151,0)),0)+IFERROR(INDEX('Hoja de Trabajo para listado'!$AB$155:$BA$1048576,MATCH($A254,'Hoja de Trabajo para listado'!$AB$155:$AB$1048576,0),MATCH((CUADRO!H$5&amp;$E254),'Hoja de Trabajo para listado'!$AB$151:$BA$151,0)),0)+IFERROR(INDEX('Hoja de Trabajo para listado'!$BC$155:$CB$1048576,MATCH($A254,'Hoja de Trabajo para listado'!$BC$155:$BC$1048576,0),MATCH((CUADRO!H$5&amp;$E254),'Hoja de Trabajo para listado'!$BC$151:$CB$151,0)),0)+IFERROR(INDEX('Hoja de Trabajo para listado'!$DE$153:$DG$274,MATCH($A254,'Hoja de Trabajo para listado'!$DE$153:$DE$1048576,0),MATCH((CUADRO!H$5&amp;$E254),'Hoja de Trabajo para listado'!$DE$151:$DG$151,0)),0)+IFERROR(INDEX('Hoja de Trabajo para listado'!$CD$155:$DC$1048576,MATCH($A254,'Hoja de Trabajo para listado'!$CD$155:$CD$1048576,0),MATCH((CUADRO!H$5&amp;$E254),'Hoja de Trabajo para listado'!$CD$151:$DC$151,0)),0)</f>
        <v>0</v>
      </c>
      <c r="I254" s="243">
        <f ca="1">+IFERROR(INDEX('Hoja de Trabajo para listado'!$A$155:$Z$1048576,MATCH($A254,'Hoja de Trabajo para listado'!$A$155:$A$1048576,0),MATCH((CUADRO!I$5&amp;$E254),'Hoja de Trabajo para listado'!$A$151:$Z$151,0)),0)+IFERROR(INDEX('Hoja de Trabajo para listado'!$AB$155:$BA$1048576,MATCH($A254,'Hoja de Trabajo para listado'!$AB$155:$AB$1048576,0),MATCH((CUADRO!I$5&amp;$E254),'Hoja de Trabajo para listado'!$AB$151:$BA$151,0)),0)+IFERROR(INDEX('Hoja de Trabajo para listado'!$BC$155:$CB$1048576,MATCH($A254,'Hoja de Trabajo para listado'!$BC$155:$BC$1048576,0),MATCH((CUADRO!I$5&amp;$E254),'Hoja de Trabajo para listado'!$BC$151:$CB$151,0)),0)+IFERROR(INDEX('Hoja de Trabajo para listado'!$DE$153:$DG$274,MATCH($A254,'Hoja de Trabajo para listado'!$DE$153:$DE$1048576,0),MATCH((CUADRO!I$5&amp;$E254),'Hoja de Trabajo para listado'!$DE$151:$DG$151,0)),0)+IFERROR(INDEX('Hoja de Trabajo para listado'!$CD$155:$DC$1048576,MATCH($A254,'Hoja de Trabajo para listado'!$CD$155:$CD$1048576,0),MATCH((CUADRO!I$5&amp;$E254),'Hoja de Trabajo para listado'!$CD$151:$DC$151,0)),0)</f>
        <v>0</v>
      </c>
      <c r="J254" s="243">
        <f ca="1">+IFERROR(INDEX('Hoja de Trabajo para listado'!$A$155:$Z$1048576,MATCH($A254,'Hoja de Trabajo para listado'!$A$155:$A$1048576,0),MATCH((CUADRO!J$5&amp;$E254),'Hoja de Trabajo para listado'!$A$151:$Z$151,0)),0)+IFERROR(INDEX('Hoja de Trabajo para listado'!$AB$155:$BA$1048576,MATCH($A254,'Hoja de Trabajo para listado'!$AB$155:$AB$1048576,0),MATCH((CUADRO!J$5&amp;$E254),'Hoja de Trabajo para listado'!$AB$151:$BA$151,0)),0)+IFERROR(INDEX('Hoja de Trabajo para listado'!$BC$155:$CB$1048576,MATCH($A254,'Hoja de Trabajo para listado'!$BC$155:$BC$1048576,0),MATCH((CUADRO!J$5&amp;$E254),'Hoja de Trabajo para listado'!$BC$151:$CB$151,0)),0)+IFERROR(INDEX('Hoja de Trabajo para listado'!$DE$153:$DG$274,MATCH($A254,'Hoja de Trabajo para listado'!$DE$153:$DE$1048576,0),MATCH((CUADRO!J$5&amp;$E254),'Hoja de Trabajo para listado'!$DE$151:$DG$151,0)),0)+IFERROR(INDEX('Hoja de Trabajo para listado'!$CD$155:$DC$1048576,MATCH($A254,'Hoja de Trabajo para listado'!$CD$155:$CD$1048576,0),MATCH((CUADRO!J$5&amp;$E254),'Hoja de Trabajo para listado'!$CD$151:$DC$151,0)),0)</f>
        <v>0</v>
      </c>
      <c r="K254" s="243">
        <f ca="1">+IFERROR(INDEX('Hoja de Trabajo para listado'!$A$155:$Z$1048576,MATCH($A254,'Hoja de Trabajo para listado'!$A$155:$A$1048576,0),MATCH((CUADRO!K$5&amp;$E254),'Hoja de Trabajo para listado'!$A$151:$Z$151,0)),0)+IFERROR(INDEX('Hoja de Trabajo para listado'!$AB$155:$BA$1048576,MATCH($A254,'Hoja de Trabajo para listado'!$AB$155:$AB$1048576,0),MATCH((CUADRO!K$5&amp;$E254),'Hoja de Trabajo para listado'!$AB$151:$BA$151,0)),0)+IFERROR(INDEX('Hoja de Trabajo para listado'!$BC$155:$CB$1048576,MATCH($A254,'Hoja de Trabajo para listado'!$BC$155:$BC$1048576,0),MATCH((CUADRO!K$5&amp;$E254),'Hoja de Trabajo para listado'!$BC$151:$CB$151,0)),0)+IFERROR(INDEX('Hoja de Trabajo para listado'!$DE$153:$DG$274,MATCH($A254,'Hoja de Trabajo para listado'!$DE$153:$DE$1048576,0),MATCH((CUADRO!K$5&amp;$E254),'Hoja de Trabajo para listado'!$DE$151:$DG$151,0)),0)+IFERROR(INDEX('Hoja de Trabajo para listado'!$CD$155:$DC$1048576,MATCH($A254,'Hoja de Trabajo para listado'!$CD$155:$CD$1048576,0),MATCH((CUADRO!K$5&amp;$E254),'Hoja de Trabajo para listado'!$CD$151:$DC$151,0)),0)</f>
        <v>0</v>
      </c>
      <c r="L254" s="243">
        <f ca="1">+IFERROR(INDEX('Hoja de Trabajo para listado'!$A$155:$Z$1048576,MATCH($A254,'Hoja de Trabajo para listado'!$A$155:$A$1048576,0),MATCH((CUADRO!L$5&amp;$E254),'Hoja de Trabajo para listado'!$A$151:$Z$151,0)),0)+IFERROR(INDEX('Hoja de Trabajo para listado'!$AB$155:$BA$1048576,MATCH($A254,'Hoja de Trabajo para listado'!$AB$155:$AB$1048576,0),MATCH((CUADRO!L$5&amp;$E254),'Hoja de Trabajo para listado'!$AB$151:$BA$151,0)),0)+IFERROR(INDEX('Hoja de Trabajo para listado'!$BC$155:$CB$1048576,MATCH($A254,'Hoja de Trabajo para listado'!$BC$155:$BC$1048576,0),MATCH((CUADRO!L$5&amp;$E254),'Hoja de Trabajo para listado'!$BC$151:$CB$151,0)),0)+IFERROR(INDEX('Hoja de Trabajo para listado'!$DE$153:$DG$274,MATCH($A254,'Hoja de Trabajo para listado'!$DE$153:$DE$1048576,0),MATCH((CUADRO!L$5&amp;$E254),'Hoja de Trabajo para listado'!$DE$151:$DG$151,0)),0)+IFERROR(INDEX('Hoja de Trabajo para listado'!$CD$155:$DC$1048576,MATCH($A254,'Hoja de Trabajo para listado'!$CD$155:$CD$1048576,0),MATCH((CUADRO!L$5&amp;$E254),'Hoja de Trabajo para listado'!$CD$151:$DC$151,0)),0)</f>
        <v>0</v>
      </c>
      <c r="M254" s="243">
        <f ca="1">+IFERROR(INDEX('Hoja de Trabajo para listado'!$A$155:$Z$1048576,MATCH($A254,'Hoja de Trabajo para listado'!$A$155:$A$1048576,0),MATCH((CUADRO!M$5&amp;$E254),'Hoja de Trabajo para listado'!$A$151:$Z$151,0)),0)+IFERROR(INDEX('Hoja de Trabajo para listado'!$AB$155:$BA$1048576,MATCH($A254,'Hoja de Trabajo para listado'!$AB$155:$AB$1048576,0),MATCH((CUADRO!M$5&amp;$E254),'Hoja de Trabajo para listado'!$AB$151:$BA$151,0)),0)+IFERROR(INDEX('Hoja de Trabajo para listado'!$BC$155:$CB$1048576,MATCH($A254,'Hoja de Trabajo para listado'!$BC$155:$BC$1048576,0),MATCH((CUADRO!M$5&amp;$E254),'Hoja de Trabajo para listado'!$BC$151:$CB$151,0)),0)+IFERROR(INDEX('Hoja de Trabajo para listado'!$DE$153:$DG$274,MATCH($A254,'Hoja de Trabajo para listado'!$DE$153:$DE$1048576,0),MATCH((CUADRO!M$5&amp;$E254),'Hoja de Trabajo para listado'!$DE$151:$DG$151,0)),0)+IFERROR(INDEX('Hoja de Trabajo para listado'!$CD$155:$DC$1048576,MATCH($A254,'Hoja de Trabajo para listado'!$CD$155:$CD$1048576,0),MATCH((CUADRO!M$5&amp;$E254),'Hoja de Trabajo para listado'!$CD$151:$DC$151,0)),0)</f>
        <v>0</v>
      </c>
      <c r="N254" s="243">
        <f ca="1">+IFERROR(INDEX('Hoja de Trabajo para listado'!$A$155:$Z$1048576,MATCH($A254,'Hoja de Trabajo para listado'!$A$155:$A$1048576,0),MATCH((CUADRO!N$5&amp;$E254),'Hoja de Trabajo para listado'!$A$151:$Z$151,0)),0)+IFERROR(INDEX('Hoja de Trabajo para listado'!$AB$155:$BA$1048576,MATCH($A254,'Hoja de Trabajo para listado'!$AB$155:$AB$1048576,0),MATCH((CUADRO!N$5&amp;$E254),'Hoja de Trabajo para listado'!$AB$151:$BA$151,0)),0)+IFERROR(INDEX('Hoja de Trabajo para listado'!$BC$155:$CB$1048576,MATCH($A254,'Hoja de Trabajo para listado'!$BC$155:$BC$1048576,0),MATCH((CUADRO!N$5&amp;$E254),'Hoja de Trabajo para listado'!$BC$151:$CB$151,0)),0)+IFERROR(INDEX('Hoja de Trabajo para listado'!$DE$153:$DG$274,MATCH($A254,'Hoja de Trabajo para listado'!$DE$153:$DE$1048576,0),MATCH((CUADRO!N$5&amp;$E254),'Hoja de Trabajo para listado'!$DE$151:$DG$151,0)),0)+IFERROR(INDEX('Hoja de Trabajo para listado'!$CD$155:$DC$1048576,MATCH($A254,'Hoja de Trabajo para listado'!$CD$155:$CD$1048576,0),MATCH((CUADRO!N$5&amp;$E254),'Hoja de Trabajo para listado'!$CD$151:$DC$151,0)),0)</f>
        <v>0</v>
      </c>
      <c r="O254" s="243">
        <f ca="1">+IFERROR(INDEX('Hoja de Trabajo para listado'!$A$155:$Z$1048576,MATCH($A254,'Hoja de Trabajo para listado'!$A$155:$A$1048576,0),MATCH((CUADRO!O$5&amp;$E254),'Hoja de Trabajo para listado'!$A$151:$Z$151,0)),0)+IFERROR(INDEX('Hoja de Trabajo para listado'!$AB$155:$BA$1048576,MATCH($A254,'Hoja de Trabajo para listado'!$AB$155:$AB$1048576,0),MATCH((CUADRO!O$5&amp;$E254),'Hoja de Trabajo para listado'!$AB$151:$BA$151,0)),0)+IFERROR(INDEX('Hoja de Trabajo para listado'!$BC$155:$CB$1048576,MATCH($A254,'Hoja de Trabajo para listado'!$BC$155:$BC$1048576,0),MATCH((CUADRO!O$5&amp;$E254),'Hoja de Trabajo para listado'!$BC$151:$CB$151,0)),0)+IFERROR(INDEX('Hoja de Trabajo para listado'!$DE$153:$DG$274,MATCH($A254,'Hoja de Trabajo para listado'!$DE$153:$DE$1048576,0),MATCH((CUADRO!O$5&amp;$E254),'Hoja de Trabajo para listado'!$DE$151:$DG$151,0)),0)+IFERROR(INDEX('Hoja de Trabajo para listado'!$CD$155:$DC$1048576,MATCH($A254,'Hoja de Trabajo para listado'!$CD$155:$CD$1048576,0),MATCH((CUADRO!O$5&amp;$E254),'Hoja de Trabajo para listado'!$CD$151:$DC$151,0)),0)</f>
        <v>0</v>
      </c>
      <c r="P254" s="243">
        <f ca="1">+IFERROR(INDEX('Hoja de Trabajo para listado'!$A$155:$Z$1048576,MATCH($A254,'Hoja de Trabajo para listado'!$A$155:$A$1048576,0),MATCH((CUADRO!P$5&amp;$E254),'Hoja de Trabajo para listado'!$A$151:$Z$151,0)),0)+IFERROR(INDEX('Hoja de Trabajo para listado'!$AB$155:$BA$1048576,MATCH($A254,'Hoja de Trabajo para listado'!$AB$155:$AB$1048576,0),MATCH((CUADRO!P$5&amp;$E254),'Hoja de Trabajo para listado'!$AB$151:$BA$151,0)),0)+IFERROR(INDEX('Hoja de Trabajo para listado'!$BC$155:$CB$1048576,MATCH($A254,'Hoja de Trabajo para listado'!$BC$155:$BC$1048576,0),MATCH((CUADRO!P$5&amp;$E254),'Hoja de Trabajo para listado'!$BC$151:$CB$151,0)),0)+IFERROR(INDEX('Hoja de Trabajo para listado'!$DE$153:$DG$274,MATCH($A254,'Hoja de Trabajo para listado'!$DE$153:$DE$1048576,0),MATCH((CUADRO!P$5&amp;$E254),'Hoja de Trabajo para listado'!$DE$151:$DG$151,0)),0)+IFERROR(INDEX('Hoja de Trabajo para listado'!$CD$155:$DC$1048576,MATCH($A254,'Hoja de Trabajo para listado'!$CD$155:$CD$1048576,0),MATCH((CUADRO!P$5&amp;$E254),'Hoja de Trabajo para listado'!$CD$151:$DC$151,0)),0)</f>
        <v>0</v>
      </c>
      <c r="Q254" s="243">
        <f ca="1">+IFERROR(INDEX('Hoja de Trabajo para listado'!$A$155:$Z$1048576,MATCH($A254,'Hoja de Trabajo para listado'!$A$155:$A$1048576,0),MATCH((CUADRO!Q$5&amp;$E254),'Hoja de Trabajo para listado'!$A$151:$Z$151,0)),0)+IFERROR(INDEX('Hoja de Trabajo para listado'!$AB$155:$BA$1048576,MATCH($A254,'Hoja de Trabajo para listado'!$AB$155:$AB$1048576,0),MATCH((CUADRO!Q$5&amp;$E254),'Hoja de Trabajo para listado'!$AB$151:$BA$151,0)),0)+IFERROR(INDEX('Hoja de Trabajo para listado'!$BC$155:$CB$1048576,MATCH($A254,'Hoja de Trabajo para listado'!$BC$155:$BC$1048576,0),MATCH((CUADRO!Q$5&amp;$E254),'Hoja de Trabajo para listado'!$BC$151:$CB$151,0)),0)+IFERROR(INDEX('Hoja de Trabajo para listado'!$DE$153:$DG$274,MATCH($A254,'Hoja de Trabajo para listado'!$DE$153:$DE$1048576,0),MATCH((CUADRO!Q$5&amp;$E254),'Hoja de Trabajo para listado'!$DE$151:$DG$151,0)),0)+IFERROR(INDEX('Hoja de Trabajo para listado'!$CD$155:$DC$1048576,MATCH($A254,'Hoja de Trabajo para listado'!$CD$155:$CD$1048576,0),MATCH((CUADRO!Q$5&amp;$E254),'Hoja de Trabajo para listado'!$CD$151:$DC$151,0)),0)</f>
        <v>0</v>
      </c>
      <c r="R254" s="243">
        <f t="shared" ca="1" si="9"/>
        <v>0</v>
      </c>
      <c r="S254" s="243"/>
      <c r="T254" s="243">
        <f ca="1">+T255</f>
        <v>0</v>
      </c>
      <c r="U254" s="242">
        <f t="shared" si="10"/>
        <v>1</v>
      </c>
      <c r="V254" s="333" t="str">
        <f>+VLOOKUP(A254,bd_lista!$A$3:$E$590,5,FALSE)</f>
        <v>Instituciones Descentralizadas</v>
      </c>
      <c r="W254" s="383" t="str">
        <f>+V254</f>
        <v>Instituciones Descentralizadas</v>
      </c>
      <c r="X254" s="242">
        <f>+VLOOKUP(A254,[3]Sheet1!$A$13:$D$744,4,FALSE)</f>
        <v>35</v>
      </c>
      <c r="Y254" s="242" t="str">
        <f>+VLOOKUP(X254,bd_lista!$A$3:$C$590,3,FALSE)</f>
        <v>Ministerio de Economía y Finanzas Públicas</v>
      </c>
      <c r="Z254" s="294">
        <f>+X254</f>
        <v>35</v>
      </c>
      <c r="AA254" s="319" t="str">
        <f>+Y254</f>
        <v>Ministerio de Economía y Finanzas Públicas</v>
      </c>
    </row>
    <row r="255" spans="1:27" ht="15" hidden="1" customHeight="1">
      <c r="A255" s="32">
        <v>346</v>
      </c>
      <c r="B255" s="389"/>
      <c r="C255" s="333" t="str">
        <f>+VLOOKUP(A255,bd_lista!$A$3:$C$590,3,FALSE)</f>
        <v>Unidad de Investigaciones Financieras</v>
      </c>
      <c r="D255" s="386"/>
      <c r="E255" s="333" t="s">
        <v>1305</v>
      </c>
      <c r="F255" s="245">
        <f ca="1">+IFERROR(INDEX('Hoja de Trabajo para listado'!$A$155:$Z$1048576,MATCH($A255,'Hoja de Trabajo para listado'!$A$155:$A$1048576,0),MATCH((CUADRO!F$5&amp;$E255),'Hoja de Trabajo para listado'!$A$151:$Z$151,0)),0)+IFERROR(INDEX('Hoja de Trabajo para listado'!$AB$155:$BA$1048576,MATCH($A255,'Hoja de Trabajo para listado'!$AB$155:$AB$1048576,0),MATCH((CUADRO!F$5&amp;$E255),'Hoja de Trabajo para listado'!$AB$151:$BA$151,0)),0)+IFERROR(INDEX('Hoja de Trabajo para listado'!$BC$155:$CB$1048576,MATCH($A255,'Hoja de Trabajo para listado'!$BC$155:$BC$1048576,0),MATCH((CUADRO!F$5&amp;$E255),'Hoja de Trabajo para listado'!$BC$151:$CB$151,0)),0)+IFERROR(INDEX('Hoja de Trabajo para listado'!$DE$153:$DG$274,MATCH($A255,'Hoja de Trabajo para listado'!$DE$153:$DE$1048576,0),MATCH((CUADRO!F$5&amp;$E255),'Hoja de Trabajo para listado'!$DE$151:$DG$151,0)),0)+IFERROR(INDEX('Hoja de Trabajo para listado'!$CD$155:$DC$1048576,MATCH($A255,'Hoja de Trabajo para listado'!$CD$155:$CD$1048576,0),MATCH((CUADRO!F$5&amp;$E255),'Hoja de Trabajo para listado'!$CD$151:$DC$151,0)),0)</f>
        <v>0</v>
      </c>
      <c r="G255" s="245">
        <f ca="1">+IFERROR(INDEX('Hoja de Trabajo para listado'!$A$155:$Z$1048576,MATCH($A255,'Hoja de Trabajo para listado'!$A$155:$A$1048576,0),MATCH((CUADRO!G$5&amp;$E255),'Hoja de Trabajo para listado'!$A$151:$Z$151,0)),0)+IFERROR(INDEX('Hoja de Trabajo para listado'!$AB$155:$BA$1048576,MATCH($A255,'Hoja de Trabajo para listado'!$AB$155:$AB$1048576,0),MATCH((CUADRO!G$5&amp;$E255),'Hoja de Trabajo para listado'!$AB$151:$BA$151,0)),0)+IFERROR(INDEX('Hoja de Trabajo para listado'!$BC$155:$CB$1048576,MATCH($A255,'Hoja de Trabajo para listado'!$BC$155:$BC$1048576,0),MATCH((CUADRO!G$5&amp;$E255),'Hoja de Trabajo para listado'!$BC$151:$CB$151,0)),0)+IFERROR(INDEX('Hoja de Trabajo para listado'!$DE$153:$DG$274,MATCH($A255,'Hoja de Trabajo para listado'!$DE$153:$DE$1048576,0),MATCH((CUADRO!G$5&amp;$E255),'Hoja de Trabajo para listado'!$DE$151:$DG$151,0)),0)+IFERROR(INDEX('Hoja de Trabajo para listado'!$CD$155:$DC$1048576,MATCH($A255,'Hoja de Trabajo para listado'!$CD$155:$CD$1048576,0),MATCH((CUADRO!G$5&amp;$E255),'Hoja de Trabajo para listado'!$CD$151:$DC$151,0)),0)</f>
        <v>0</v>
      </c>
      <c r="H255" s="245">
        <f ca="1">+IFERROR(INDEX('Hoja de Trabajo para listado'!$A$155:$Z$1048576,MATCH($A255,'Hoja de Trabajo para listado'!$A$155:$A$1048576,0),MATCH((CUADRO!H$5&amp;$E255),'Hoja de Trabajo para listado'!$A$151:$Z$151,0)),0)+IFERROR(INDEX('Hoja de Trabajo para listado'!$AB$155:$BA$1048576,MATCH($A255,'Hoja de Trabajo para listado'!$AB$155:$AB$1048576,0),MATCH((CUADRO!H$5&amp;$E255),'Hoja de Trabajo para listado'!$AB$151:$BA$151,0)),0)+IFERROR(INDEX('Hoja de Trabajo para listado'!$BC$155:$CB$1048576,MATCH($A255,'Hoja de Trabajo para listado'!$BC$155:$BC$1048576,0),MATCH((CUADRO!H$5&amp;$E255),'Hoja de Trabajo para listado'!$BC$151:$CB$151,0)),0)+IFERROR(INDEX('Hoja de Trabajo para listado'!$DE$153:$DG$274,MATCH($A255,'Hoja de Trabajo para listado'!$DE$153:$DE$1048576,0),MATCH((CUADRO!H$5&amp;$E255),'Hoja de Trabajo para listado'!$DE$151:$DG$151,0)),0)+IFERROR(INDEX('Hoja de Trabajo para listado'!$CD$155:$DC$1048576,MATCH($A255,'Hoja de Trabajo para listado'!$CD$155:$CD$1048576,0),MATCH((CUADRO!H$5&amp;$E255),'Hoja de Trabajo para listado'!$CD$151:$DC$151,0)),0)</f>
        <v>0</v>
      </c>
      <c r="I255" s="245">
        <f ca="1">+IFERROR(INDEX('Hoja de Trabajo para listado'!$A$155:$Z$1048576,MATCH($A255,'Hoja de Trabajo para listado'!$A$155:$A$1048576,0),MATCH((CUADRO!I$5&amp;$E255),'Hoja de Trabajo para listado'!$A$151:$Z$151,0)),0)+IFERROR(INDEX('Hoja de Trabajo para listado'!$AB$155:$BA$1048576,MATCH($A255,'Hoja de Trabajo para listado'!$AB$155:$AB$1048576,0),MATCH((CUADRO!I$5&amp;$E255),'Hoja de Trabajo para listado'!$AB$151:$BA$151,0)),0)+IFERROR(INDEX('Hoja de Trabajo para listado'!$BC$155:$CB$1048576,MATCH($A255,'Hoja de Trabajo para listado'!$BC$155:$BC$1048576,0),MATCH((CUADRO!I$5&amp;$E255),'Hoja de Trabajo para listado'!$BC$151:$CB$151,0)),0)+IFERROR(INDEX('Hoja de Trabajo para listado'!$DE$153:$DG$274,MATCH($A255,'Hoja de Trabajo para listado'!$DE$153:$DE$1048576,0),MATCH((CUADRO!I$5&amp;$E255),'Hoja de Trabajo para listado'!$DE$151:$DG$151,0)),0)+IFERROR(INDEX('Hoja de Trabajo para listado'!$CD$155:$DC$1048576,MATCH($A255,'Hoja de Trabajo para listado'!$CD$155:$CD$1048576,0),MATCH((CUADRO!I$5&amp;$E255),'Hoja de Trabajo para listado'!$CD$151:$DC$151,0)),0)</f>
        <v>0</v>
      </c>
      <c r="J255" s="245">
        <f ca="1">+IFERROR(INDEX('Hoja de Trabajo para listado'!$A$155:$Z$1048576,MATCH($A255,'Hoja de Trabajo para listado'!$A$155:$A$1048576,0),MATCH((CUADRO!J$5&amp;$E255),'Hoja de Trabajo para listado'!$A$151:$Z$151,0)),0)+IFERROR(INDEX('Hoja de Trabajo para listado'!$AB$155:$BA$1048576,MATCH($A255,'Hoja de Trabajo para listado'!$AB$155:$AB$1048576,0),MATCH((CUADRO!J$5&amp;$E255),'Hoja de Trabajo para listado'!$AB$151:$BA$151,0)),0)+IFERROR(INDEX('Hoja de Trabajo para listado'!$BC$155:$CB$1048576,MATCH($A255,'Hoja de Trabajo para listado'!$BC$155:$BC$1048576,0),MATCH((CUADRO!J$5&amp;$E255),'Hoja de Trabajo para listado'!$BC$151:$CB$151,0)),0)+IFERROR(INDEX('Hoja de Trabajo para listado'!$DE$153:$DG$274,MATCH($A255,'Hoja de Trabajo para listado'!$DE$153:$DE$1048576,0),MATCH((CUADRO!J$5&amp;$E255),'Hoja de Trabajo para listado'!$DE$151:$DG$151,0)),0)+IFERROR(INDEX('Hoja de Trabajo para listado'!$CD$155:$DC$1048576,MATCH($A255,'Hoja de Trabajo para listado'!$CD$155:$CD$1048576,0),MATCH((CUADRO!J$5&amp;$E255),'Hoja de Trabajo para listado'!$CD$151:$DC$151,0)),0)</f>
        <v>0</v>
      </c>
      <c r="K255" s="245">
        <f ca="1">+IFERROR(INDEX('Hoja de Trabajo para listado'!$A$155:$Z$1048576,MATCH($A255,'Hoja de Trabajo para listado'!$A$155:$A$1048576,0),MATCH((CUADRO!K$5&amp;$E255),'Hoja de Trabajo para listado'!$A$151:$Z$151,0)),0)+IFERROR(INDEX('Hoja de Trabajo para listado'!$AB$155:$BA$1048576,MATCH($A255,'Hoja de Trabajo para listado'!$AB$155:$AB$1048576,0),MATCH((CUADRO!K$5&amp;$E255),'Hoja de Trabajo para listado'!$AB$151:$BA$151,0)),0)+IFERROR(INDEX('Hoja de Trabajo para listado'!$BC$155:$CB$1048576,MATCH($A255,'Hoja de Trabajo para listado'!$BC$155:$BC$1048576,0),MATCH((CUADRO!K$5&amp;$E255),'Hoja de Trabajo para listado'!$BC$151:$CB$151,0)),0)+IFERROR(INDEX('Hoja de Trabajo para listado'!$DE$153:$DG$274,MATCH($A255,'Hoja de Trabajo para listado'!$DE$153:$DE$1048576,0),MATCH((CUADRO!K$5&amp;$E255),'Hoja de Trabajo para listado'!$DE$151:$DG$151,0)),0)+IFERROR(INDEX('Hoja de Trabajo para listado'!$CD$155:$DC$1048576,MATCH($A255,'Hoja de Trabajo para listado'!$CD$155:$CD$1048576,0),MATCH((CUADRO!K$5&amp;$E255),'Hoja de Trabajo para listado'!$CD$151:$DC$151,0)),0)</f>
        <v>0</v>
      </c>
      <c r="L255" s="245">
        <f ca="1">+IFERROR(INDEX('Hoja de Trabajo para listado'!$A$155:$Z$1048576,MATCH($A255,'Hoja de Trabajo para listado'!$A$155:$A$1048576,0),MATCH((CUADRO!L$5&amp;$E255),'Hoja de Trabajo para listado'!$A$151:$Z$151,0)),0)+IFERROR(INDEX('Hoja de Trabajo para listado'!$AB$155:$BA$1048576,MATCH($A255,'Hoja de Trabajo para listado'!$AB$155:$AB$1048576,0),MATCH((CUADRO!L$5&amp;$E255),'Hoja de Trabajo para listado'!$AB$151:$BA$151,0)),0)+IFERROR(INDEX('Hoja de Trabajo para listado'!$BC$155:$CB$1048576,MATCH($A255,'Hoja de Trabajo para listado'!$BC$155:$BC$1048576,0),MATCH((CUADRO!L$5&amp;$E255),'Hoja de Trabajo para listado'!$BC$151:$CB$151,0)),0)+IFERROR(INDEX('Hoja de Trabajo para listado'!$DE$153:$DG$274,MATCH($A255,'Hoja de Trabajo para listado'!$DE$153:$DE$1048576,0),MATCH((CUADRO!L$5&amp;$E255),'Hoja de Trabajo para listado'!$DE$151:$DG$151,0)),0)+IFERROR(INDEX('Hoja de Trabajo para listado'!$CD$155:$DC$1048576,MATCH($A255,'Hoja de Trabajo para listado'!$CD$155:$CD$1048576,0),MATCH((CUADRO!L$5&amp;$E255),'Hoja de Trabajo para listado'!$CD$151:$DC$151,0)),0)</f>
        <v>0</v>
      </c>
      <c r="M255" s="245">
        <f ca="1">+IFERROR(INDEX('Hoja de Trabajo para listado'!$A$155:$Z$1048576,MATCH($A255,'Hoja de Trabajo para listado'!$A$155:$A$1048576,0),MATCH((CUADRO!M$5&amp;$E255),'Hoja de Trabajo para listado'!$A$151:$Z$151,0)),0)+IFERROR(INDEX('Hoja de Trabajo para listado'!$AB$155:$BA$1048576,MATCH($A255,'Hoja de Trabajo para listado'!$AB$155:$AB$1048576,0),MATCH((CUADRO!M$5&amp;$E255),'Hoja de Trabajo para listado'!$AB$151:$BA$151,0)),0)+IFERROR(INDEX('Hoja de Trabajo para listado'!$BC$155:$CB$1048576,MATCH($A255,'Hoja de Trabajo para listado'!$BC$155:$BC$1048576,0),MATCH((CUADRO!M$5&amp;$E255),'Hoja de Trabajo para listado'!$BC$151:$CB$151,0)),0)+IFERROR(INDEX('Hoja de Trabajo para listado'!$DE$153:$DG$274,MATCH($A255,'Hoja de Trabajo para listado'!$DE$153:$DE$1048576,0),MATCH((CUADRO!M$5&amp;$E255),'Hoja de Trabajo para listado'!$DE$151:$DG$151,0)),0)+IFERROR(INDEX('Hoja de Trabajo para listado'!$CD$155:$DC$1048576,MATCH($A255,'Hoja de Trabajo para listado'!$CD$155:$CD$1048576,0),MATCH((CUADRO!M$5&amp;$E255),'Hoja de Trabajo para listado'!$CD$151:$DC$151,0)),0)</f>
        <v>0</v>
      </c>
      <c r="N255" s="245">
        <f ca="1">+IFERROR(INDEX('Hoja de Trabajo para listado'!$A$155:$Z$1048576,MATCH($A255,'Hoja de Trabajo para listado'!$A$155:$A$1048576,0),MATCH((CUADRO!N$5&amp;$E255),'Hoja de Trabajo para listado'!$A$151:$Z$151,0)),0)+IFERROR(INDEX('Hoja de Trabajo para listado'!$AB$155:$BA$1048576,MATCH($A255,'Hoja de Trabajo para listado'!$AB$155:$AB$1048576,0),MATCH((CUADRO!N$5&amp;$E255),'Hoja de Trabajo para listado'!$AB$151:$BA$151,0)),0)+IFERROR(INDEX('Hoja de Trabajo para listado'!$BC$155:$CB$1048576,MATCH($A255,'Hoja de Trabajo para listado'!$BC$155:$BC$1048576,0),MATCH((CUADRO!N$5&amp;$E255),'Hoja de Trabajo para listado'!$BC$151:$CB$151,0)),0)+IFERROR(INDEX('Hoja de Trabajo para listado'!$DE$153:$DG$274,MATCH($A255,'Hoja de Trabajo para listado'!$DE$153:$DE$1048576,0),MATCH((CUADRO!N$5&amp;$E255),'Hoja de Trabajo para listado'!$DE$151:$DG$151,0)),0)+IFERROR(INDEX('Hoja de Trabajo para listado'!$CD$155:$DC$1048576,MATCH($A255,'Hoja de Trabajo para listado'!$CD$155:$CD$1048576,0),MATCH((CUADRO!N$5&amp;$E255),'Hoja de Trabajo para listado'!$CD$151:$DC$151,0)),0)</f>
        <v>0</v>
      </c>
      <c r="O255" s="245">
        <f ca="1">+IFERROR(INDEX('Hoja de Trabajo para listado'!$A$155:$Z$1048576,MATCH($A255,'Hoja de Trabajo para listado'!$A$155:$A$1048576,0),MATCH((CUADRO!O$5&amp;$E255),'Hoja de Trabajo para listado'!$A$151:$Z$151,0)),0)+IFERROR(INDEX('Hoja de Trabajo para listado'!$AB$155:$BA$1048576,MATCH($A255,'Hoja de Trabajo para listado'!$AB$155:$AB$1048576,0),MATCH((CUADRO!O$5&amp;$E255),'Hoja de Trabajo para listado'!$AB$151:$BA$151,0)),0)+IFERROR(INDEX('Hoja de Trabajo para listado'!$BC$155:$CB$1048576,MATCH($A255,'Hoja de Trabajo para listado'!$BC$155:$BC$1048576,0),MATCH((CUADRO!O$5&amp;$E255),'Hoja de Trabajo para listado'!$BC$151:$CB$151,0)),0)+IFERROR(INDEX('Hoja de Trabajo para listado'!$DE$153:$DG$274,MATCH($A255,'Hoja de Trabajo para listado'!$DE$153:$DE$1048576,0),MATCH((CUADRO!O$5&amp;$E255),'Hoja de Trabajo para listado'!$DE$151:$DG$151,0)),0)+IFERROR(INDEX('Hoja de Trabajo para listado'!$CD$155:$DC$1048576,MATCH($A255,'Hoja de Trabajo para listado'!$CD$155:$CD$1048576,0),MATCH((CUADRO!O$5&amp;$E255),'Hoja de Trabajo para listado'!$CD$151:$DC$151,0)),0)</f>
        <v>0</v>
      </c>
      <c r="P255" s="245">
        <f ca="1">+IFERROR(INDEX('Hoja de Trabajo para listado'!$A$155:$Z$1048576,MATCH($A255,'Hoja de Trabajo para listado'!$A$155:$A$1048576,0),MATCH((CUADRO!P$5&amp;$E255),'Hoja de Trabajo para listado'!$A$151:$Z$151,0)),0)+IFERROR(INDEX('Hoja de Trabajo para listado'!$AB$155:$BA$1048576,MATCH($A255,'Hoja de Trabajo para listado'!$AB$155:$AB$1048576,0),MATCH((CUADRO!P$5&amp;$E255),'Hoja de Trabajo para listado'!$AB$151:$BA$151,0)),0)+IFERROR(INDEX('Hoja de Trabajo para listado'!$BC$155:$CB$1048576,MATCH($A255,'Hoja de Trabajo para listado'!$BC$155:$BC$1048576,0),MATCH((CUADRO!P$5&amp;$E255),'Hoja de Trabajo para listado'!$BC$151:$CB$151,0)),0)+IFERROR(INDEX('Hoja de Trabajo para listado'!$DE$153:$DG$274,MATCH($A255,'Hoja de Trabajo para listado'!$DE$153:$DE$1048576,0),MATCH((CUADRO!P$5&amp;$E255),'Hoja de Trabajo para listado'!$DE$151:$DG$151,0)),0)+IFERROR(INDEX('Hoja de Trabajo para listado'!$CD$155:$DC$1048576,MATCH($A255,'Hoja de Trabajo para listado'!$CD$155:$CD$1048576,0),MATCH((CUADRO!P$5&amp;$E255),'Hoja de Trabajo para listado'!$CD$151:$DC$151,0)),0)</f>
        <v>0</v>
      </c>
      <c r="Q255" s="245">
        <f ca="1">+IFERROR(INDEX('Hoja de Trabajo para listado'!$A$155:$Z$1048576,MATCH($A255,'Hoja de Trabajo para listado'!$A$155:$A$1048576,0),MATCH((CUADRO!Q$5&amp;$E255),'Hoja de Trabajo para listado'!$A$151:$Z$151,0)),0)+IFERROR(INDEX('Hoja de Trabajo para listado'!$AB$155:$BA$1048576,MATCH($A255,'Hoja de Trabajo para listado'!$AB$155:$AB$1048576,0),MATCH((CUADRO!Q$5&amp;$E255),'Hoja de Trabajo para listado'!$AB$151:$BA$151,0)),0)+IFERROR(INDEX('Hoja de Trabajo para listado'!$BC$155:$CB$1048576,MATCH($A255,'Hoja de Trabajo para listado'!$BC$155:$BC$1048576,0),MATCH((CUADRO!Q$5&amp;$E255),'Hoja de Trabajo para listado'!$BC$151:$CB$151,0)),0)+IFERROR(INDEX('Hoja de Trabajo para listado'!$DE$153:$DG$274,MATCH($A255,'Hoja de Trabajo para listado'!$DE$153:$DE$1048576,0),MATCH((CUADRO!Q$5&amp;$E255),'Hoja de Trabajo para listado'!$DE$151:$DG$151,0)),0)+IFERROR(INDEX('Hoja de Trabajo para listado'!$CD$155:$DC$1048576,MATCH($A255,'Hoja de Trabajo para listado'!$CD$155:$CD$1048576,0),MATCH((CUADRO!Q$5&amp;$E255),'Hoja de Trabajo para listado'!$CD$151:$DC$151,0)),0)</f>
        <v>0</v>
      </c>
      <c r="R255" s="245">
        <f t="shared" ca="1" si="9"/>
        <v>0</v>
      </c>
      <c r="S255" s="245">
        <f ca="1">+R254+R255</f>
        <v>0</v>
      </c>
      <c r="T255" s="245">
        <f ca="1">+S255</f>
        <v>0</v>
      </c>
      <c r="U255" s="244">
        <f t="shared" si="10"/>
        <v>2</v>
      </c>
      <c r="V255" s="333" t="str">
        <f>+VLOOKUP(A255,bd_lista!$A$3:$E$590,5,FALSE)</f>
        <v>Instituciones Descentralizadas</v>
      </c>
      <c r="W255" s="384"/>
      <c r="X255" s="242">
        <f>+VLOOKUP(A255,[3]Sheet1!$A$13:$D$744,4,FALSE)</f>
        <v>35</v>
      </c>
      <c r="Y255" s="242" t="str">
        <f>+VLOOKUP(X255,bd_lista!$A$3:$C$590,3,FALSE)</f>
        <v>Ministerio de Economía y Finanzas Públicas</v>
      </c>
      <c r="Z255" s="292"/>
      <c r="AA255" s="321"/>
    </row>
    <row r="256" spans="1:27" ht="15" customHeight="1">
      <c r="A256" s="251">
        <v>347</v>
      </c>
      <c r="B256" s="388">
        <f>+A256</f>
        <v>347</v>
      </c>
      <c r="C256" s="247" t="str">
        <f>+VLOOKUP(A256,bd_lista!$A$3:$C$590,3,FALSE)</f>
        <v>Autoridad de Fiscalización y Control de Cooperativas</v>
      </c>
      <c r="D256" s="385" t="str">
        <f>+C256</f>
        <v>Autoridad de Fiscalización y Control de Cooperativas</v>
      </c>
      <c r="E256" s="247" t="s">
        <v>1304</v>
      </c>
      <c r="F256" s="243">
        <f ca="1">+IFERROR(INDEX('Hoja de Trabajo para listado'!$A$155:$Z$1048576,MATCH($A256,'Hoja de Trabajo para listado'!$A$155:$A$1048576,0),MATCH((CUADRO!F$5&amp;$E256),'Hoja de Trabajo para listado'!$A$151:$Z$151,0)),0)+IFERROR(INDEX('Hoja de Trabajo para listado'!$AB$155:$BA$1048576,MATCH($A256,'Hoja de Trabajo para listado'!$AB$155:$AB$1048576,0),MATCH((CUADRO!F$5&amp;$E256),'Hoja de Trabajo para listado'!$AB$151:$BA$151,0)),0)+IFERROR(INDEX('Hoja de Trabajo para listado'!$BC$155:$CB$1048576,MATCH($A256,'Hoja de Trabajo para listado'!$BC$155:$BC$1048576,0),MATCH((CUADRO!F$5&amp;$E256),'Hoja de Trabajo para listado'!$BC$151:$CB$151,0)),0)+IFERROR(INDEX('Hoja de Trabajo para listado'!$DE$153:$DG$274,MATCH($A256,'Hoja de Trabajo para listado'!$DE$153:$DE$1048576,0),MATCH((CUADRO!F$5&amp;$E256),'Hoja de Trabajo para listado'!$DE$151:$DG$151,0)),0)+IFERROR(INDEX('Hoja de Trabajo para listado'!$CD$155:$DC$1048576,MATCH($A256,'Hoja de Trabajo para listado'!$CD$155:$CD$1048576,0),MATCH((CUADRO!F$5&amp;$E256),'Hoja de Trabajo para listado'!$CD$151:$DC$151,0)),0)</f>
        <v>0</v>
      </c>
      <c r="G256" s="243">
        <f ca="1">+IFERROR(INDEX('Hoja de Trabajo para listado'!$A$155:$Z$1048576,MATCH($A256,'Hoja de Trabajo para listado'!$A$155:$A$1048576,0),MATCH((CUADRO!G$5&amp;$E256),'Hoja de Trabajo para listado'!$A$151:$Z$151,0)),0)+IFERROR(INDEX('Hoja de Trabajo para listado'!$AB$155:$BA$1048576,MATCH($A256,'Hoja de Trabajo para listado'!$AB$155:$AB$1048576,0),MATCH((CUADRO!G$5&amp;$E256),'Hoja de Trabajo para listado'!$AB$151:$BA$151,0)),0)+IFERROR(INDEX('Hoja de Trabajo para listado'!$BC$155:$CB$1048576,MATCH($A256,'Hoja de Trabajo para listado'!$BC$155:$BC$1048576,0),MATCH((CUADRO!G$5&amp;$E256),'Hoja de Trabajo para listado'!$BC$151:$CB$151,0)),0)+IFERROR(INDEX('Hoja de Trabajo para listado'!$DE$153:$DG$274,MATCH($A256,'Hoja de Trabajo para listado'!$DE$153:$DE$1048576,0),MATCH((CUADRO!G$5&amp;$E256),'Hoja de Trabajo para listado'!$DE$151:$DG$151,0)),0)+IFERROR(INDEX('Hoja de Trabajo para listado'!$CD$155:$DC$1048576,MATCH($A256,'Hoja de Trabajo para listado'!$CD$155:$CD$1048576,0),MATCH((CUADRO!G$5&amp;$E256),'Hoja de Trabajo para listado'!$CD$151:$DC$151,0)),0)</f>
        <v>0</v>
      </c>
      <c r="H256" s="243">
        <f ca="1">+IFERROR(INDEX('Hoja de Trabajo para listado'!$A$155:$Z$1048576,MATCH($A256,'Hoja de Trabajo para listado'!$A$155:$A$1048576,0),MATCH((CUADRO!H$5&amp;$E256),'Hoja de Trabajo para listado'!$A$151:$Z$151,0)),0)+IFERROR(INDEX('Hoja de Trabajo para listado'!$AB$155:$BA$1048576,MATCH($A256,'Hoja de Trabajo para listado'!$AB$155:$AB$1048576,0),MATCH((CUADRO!H$5&amp;$E256),'Hoja de Trabajo para listado'!$AB$151:$BA$151,0)),0)+IFERROR(INDEX('Hoja de Trabajo para listado'!$BC$155:$CB$1048576,MATCH($A256,'Hoja de Trabajo para listado'!$BC$155:$BC$1048576,0),MATCH((CUADRO!H$5&amp;$E256),'Hoja de Trabajo para listado'!$BC$151:$CB$151,0)),0)+IFERROR(INDEX('Hoja de Trabajo para listado'!$DE$153:$DG$274,MATCH($A256,'Hoja de Trabajo para listado'!$DE$153:$DE$1048576,0),MATCH((CUADRO!H$5&amp;$E256),'Hoja de Trabajo para listado'!$DE$151:$DG$151,0)),0)+IFERROR(INDEX('Hoja de Trabajo para listado'!$CD$155:$DC$1048576,MATCH($A256,'Hoja de Trabajo para listado'!$CD$155:$CD$1048576,0),MATCH((CUADRO!H$5&amp;$E256),'Hoja de Trabajo para listado'!$CD$151:$DC$151,0)),0)</f>
        <v>0</v>
      </c>
      <c r="I256" s="243">
        <f ca="1">+IFERROR(INDEX('Hoja de Trabajo para listado'!$A$155:$Z$1048576,MATCH($A256,'Hoja de Trabajo para listado'!$A$155:$A$1048576,0),MATCH((CUADRO!I$5&amp;$E256),'Hoja de Trabajo para listado'!$A$151:$Z$151,0)),0)+IFERROR(INDEX('Hoja de Trabajo para listado'!$AB$155:$BA$1048576,MATCH($A256,'Hoja de Trabajo para listado'!$AB$155:$AB$1048576,0),MATCH((CUADRO!I$5&amp;$E256),'Hoja de Trabajo para listado'!$AB$151:$BA$151,0)),0)+IFERROR(INDEX('Hoja de Trabajo para listado'!$BC$155:$CB$1048576,MATCH($A256,'Hoja de Trabajo para listado'!$BC$155:$BC$1048576,0),MATCH((CUADRO!I$5&amp;$E256),'Hoja de Trabajo para listado'!$BC$151:$CB$151,0)),0)+IFERROR(INDEX('Hoja de Trabajo para listado'!$DE$153:$DG$274,MATCH($A256,'Hoja de Trabajo para listado'!$DE$153:$DE$1048576,0),MATCH((CUADRO!I$5&amp;$E256),'Hoja de Trabajo para listado'!$DE$151:$DG$151,0)),0)+IFERROR(INDEX('Hoja de Trabajo para listado'!$CD$155:$DC$1048576,MATCH($A256,'Hoja de Trabajo para listado'!$CD$155:$CD$1048576,0),MATCH((CUADRO!I$5&amp;$E256),'Hoja de Trabajo para listado'!$CD$151:$DC$151,0)),0)</f>
        <v>0</v>
      </c>
      <c r="J256" s="243">
        <f ca="1">+IFERROR(INDEX('Hoja de Trabajo para listado'!$A$155:$Z$1048576,MATCH($A256,'Hoja de Trabajo para listado'!$A$155:$A$1048576,0),MATCH((CUADRO!J$5&amp;$E256),'Hoja de Trabajo para listado'!$A$151:$Z$151,0)),0)+IFERROR(INDEX('Hoja de Trabajo para listado'!$AB$155:$BA$1048576,MATCH($A256,'Hoja de Trabajo para listado'!$AB$155:$AB$1048576,0),MATCH((CUADRO!J$5&amp;$E256),'Hoja de Trabajo para listado'!$AB$151:$BA$151,0)),0)+IFERROR(INDEX('Hoja de Trabajo para listado'!$BC$155:$CB$1048576,MATCH($A256,'Hoja de Trabajo para listado'!$BC$155:$BC$1048576,0),MATCH((CUADRO!J$5&amp;$E256),'Hoja de Trabajo para listado'!$BC$151:$CB$151,0)),0)+IFERROR(INDEX('Hoja de Trabajo para listado'!$DE$153:$DG$274,MATCH($A256,'Hoja de Trabajo para listado'!$DE$153:$DE$1048576,0),MATCH((CUADRO!J$5&amp;$E256),'Hoja de Trabajo para listado'!$DE$151:$DG$151,0)),0)+IFERROR(INDEX('Hoja de Trabajo para listado'!$CD$155:$DC$1048576,MATCH($A256,'Hoja de Trabajo para listado'!$CD$155:$CD$1048576,0),MATCH((CUADRO!J$5&amp;$E256),'Hoja de Trabajo para listado'!$CD$151:$DC$151,0)),0)</f>
        <v>0</v>
      </c>
      <c r="K256" s="243">
        <f ca="1">+IFERROR(INDEX('Hoja de Trabajo para listado'!$A$155:$Z$1048576,MATCH($A256,'Hoja de Trabajo para listado'!$A$155:$A$1048576,0),MATCH((CUADRO!K$5&amp;$E256),'Hoja de Trabajo para listado'!$A$151:$Z$151,0)),0)+IFERROR(INDEX('Hoja de Trabajo para listado'!$AB$155:$BA$1048576,MATCH($A256,'Hoja de Trabajo para listado'!$AB$155:$AB$1048576,0),MATCH((CUADRO!K$5&amp;$E256),'Hoja de Trabajo para listado'!$AB$151:$BA$151,0)),0)+IFERROR(INDEX('Hoja de Trabajo para listado'!$BC$155:$CB$1048576,MATCH($A256,'Hoja de Trabajo para listado'!$BC$155:$BC$1048576,0),MATCH((CUADRO!K$5&amp;$E256),'Hoja de Trabajo para listado'!$BC$151:$CB$151,0)),0)+IFERROR(INDEX('Hoja de Trabajo para listado'!$DE$153:$DG$274,MATCH($A256,'Hoja de Trabajo para listado'!$DE$153:$DE$1048576,0),MATCH((CUADRO!K$5&amp;$E256),'Hoja de Trabajo para listado'!$DE$151:$DG$151,0)),0)+IFERROR(INDEX('Hoja de Trabajo para listado'!$CD$155:$DC$1048576,MATCH($A256,'Hoja de Trabajo para listado'!$CD$155:$CD$1048576,0),MATCH((CUADRO!K$5&amp;$E256),'Hoja de Trabajo para listado'!$CD$151:$DC$151,0)),0)</f>
        <v>0</v>
      </c>
      <c r="L256" s="243">
        <f ca="1">+IFERROR(INDEX('Hoja de Trabajo para listado'!$A$155:$Z$1048576,MATCH($A256,'Hoja de Trabajo para listado'!$A$155:$A$1048576,0),MATCH((CUADRO!L$5&amp;$E256),'Hoja de Trabajo para listado'!$A$151:$Z$151,0)),0)+IFERROR(INDEX('Hoja de Trabajo para listado'!$AB$155:$BA$1048576,MATCH($A256,'Hoja de Trabajo para listado'!$AB$155:$AB$1048576,0),MATCH((CUADRO!L$5&amp;$E256),'Hoja de Trabajo para listado'!$AB$151:$BA$151,0)),0)+IFERROR(INDEX('Hoja de Trabajo para listado'!$BC$155:$CB$1048576,MATCH($A256,'Hoja de Trabajo para listado'!$BC$155:$BC$1048576,0),MATCH((CUADRO!L$5&amp;$E256),'Hoja de Trabajo para listado'!$BC$151:$CB$151,0)),0)+IFERROR(INDEX('Hoja de Trabajo para listado'!$DE$153:$DG$274,MATCH($A256,'Hoja de Trabajo para listado'!$DE$153:$DE$1048576,0),MATCH((CUADRO!L$5&amp;$E256),'Hoja de Trabajo para listado'!$DE$151:$DG$151,0)),0)+IFERROR(INDEX('Hoja de Trabajo para listado'!$CD$155:$DC$1048576,MATCH($A256,'Hoja de Trabajo para listado'!$CD$155:$CD$1048576,0),MATCH((CUADRO!L$5&amp;$E256),'Hoja de Trabajo para listado'!$CD$151:$DC$151,0)),0)</f>
        <v>0</v>
      </c>
      <c r="M256" s="243">
        <f ca="1">+IFERROR(INDEX('Hoja de Trabajo para listado'!$A$155:$Z$1048576,MATCH($A256,'Hoja de Trabajo para listado'!$A$155:$A$1048576,0),MATCH((CUADRO!M$5&amp;$E256),'Hoja de Trabajo para listado'!$A$151:$Z$151,0)),0)+IFERROR(INDEX('Hoja de Trabajo para listado'!$AB$155:$BA$1048576,MATCH($A256,'Hoja de Trabajo para listado'!$AB$155:$AB$1048576,0),MATCH((CUADRO!M$5&amp;$E256),'Hoja de Trabajo para listado'!$AB$151:$BA$151,0)),0)+IFERROR(INDEX('Hoja de Trabajo para listado'!$BC$155:$CB$1048576,MATCH($A256,'Hoja de Trabajo para listado'!$BC$155:$BC$1048576,0),MATCH((CUADRO!M$5&amp;$E256),'Hoja de Trabajo para listado'!$BC$151:$CB$151,0)),0)+IFERROR(INDEX('Hoja de Trabajo para listado'!$DE$153:$DG$274,MATCH($A256,'Hoja de Trabajo para listado'!$DE$153:$DE$1048576,0),MATCH((CUADRO!M$5&amp;$E256),'Hoja de Trabajo para listado'!$DE$151:$DG$151,0)),0)+IFERROR(INDEX('Hoja de Trabajo para listado'!$CD$155:$DC$1048576,MATCH($A256,'Hoja de Trabajo para listado'!$CD$155:$CD$1048576,0),MATCH((CUADRO!M$5&amp;$E256),'Hoja de Trabajo para listado'!$CD$151:$DC$151,0)),0)</f>
        <v>0</v>
      </c>
      <c r="N256" s="243">
        <f ca="1">+IFERROR(INDEX('Hoja de Trabajo para listado'!$A$155:$Z$1048576,MATCH($A256,'Hoja de Trabajo para listado'!$A$155:$A$1048576,0),MATCH((CUADRO!N$5&amp;$E256),'Hoja de Trabajo para listado'!$A$151:$Z$151,0)),0)+IFERROR(INDEX('Hoja de Trabajo para listado'!$AB$155:$BA$1048576,MATCH($A256,'Hoja de Trabajo para listado'!$AB$155:$AB$1048576,0),MATCH((CUADRO!N$5&amp;$E256),'Hoja de Trabajo para listado'!$AB$151:$BA$151,0)),0)+IFERROR(INDEX('Hoja de Trabajo para listado'!$BC$155:$CB$1048576,MATCH($A256,'Hoja de Trabajo para listado'!$BC$155:$BC$1048576,0),MATCH((CUADRO!N$5&amp;$E256),'Hoja de Trabajo para listado'!$BC$151:$CB$151,0)),0)+IFERROR(INDEX('Hoja de Trabajo para listado'!$DE$153:$DG$274,MATCH($A256,'Hoja de Trabajo para listado'!$DE$153:$DE$1048576,0),MATCH((CUADRO!N$5&amp;$E256),'Hoja de Trabajo para listado'!$DE$151:$DG$151,0)),0)+IFERROR(INDEX('Hoja de Trabajo para listado'!$CD$155:$DC$1048576,MATCH($A256,'Hoja de Trabajo para listado'!$CD$155:$CD$1048576,0),MATCH((CUADRO!N$5&amp;$E256),'Hoja de Trabajo para listado'!$CD$151:$DC$151,0)),0)</f>
        <v>0</v>
      </c>
      <c r="O256" s="243">
        <f ca="1">+IFERROR(INDEX('Hoja de Trabajo para listado'!$A$155:$Z$1048576,MATCH($A256,'Hoja de Trabajo para listado'!$A$155:$A$1048576,0),MATCH((CUADRO!O$5&amp;$E256),'Hoja de Trabajo para listado'!$A$151:$Z$151,0)),0)+IFERROR(INDEX('Hoja de Trabajo para listado'!$AB$155:$BA$1048576,MATCH($A256,'Hoja de Trabajo para listado'!$AB$155:$AB$1048576,0),MATCH((CUADRO!O$5&amp;$E256),'Hoja de Trabajo para listado'!$AB$151:$BA$151,0)),0)+IFERROR(INDEX('Hoja de Trabajo para listado'!$BC$155:$CB$1048576,MATCH($A256,'Hoja de Trabajo para listado'!$BC$155:$BC$1048576,0),MATCH((CUADRO!O$5&amp;$E256),'Hoja de Trabajo para listado'!$BC$151:$CB$151,0)),0)+IFERROR(INDEX('Hoja de Trabajo para listado'!$DE$153:$DG$274,MATCH($A256,'Hoja de Trabajo para listado'!$DE$153:$DE$1048576,0),MATCH((CUADRO!O$5&amp;$E256),'Hoja de Trabajo para listado'!$DE$151:$DG$151,0)),0)+IFERROR(INDEX('Hoja de Trabajo para listado'!$CD$155:$DC$1048576,MATCH($A256,'Hoja de Trabajo para listado'!$CD$155:$CD$1048576,0),MATCH((CUADRO!O$5&amp;$E256),'Hoja de Trabajo para listado'!$CD$151:$DC$151,0)),0)</f>
        <v>0</v>
      </c>
      <c r="P256" s="243">
        <f ca="1">+IFERROR(INDEX('Hoja de Trabajo para listado'!$A$155:$Z$1048576,MATCH($A256,'Hoja de Trabajo para listado'!$A$155:$A$1048576,0),MATCH((CUADRO!P$5&amp;$E256),'Hoja de Trabajo para listado'!$A$151:$Z$151,0)),0)+IFERROR(INDEX('Hoja de Trabajo para listado'!$AB$155:$BA$1048576,MATCH($A256,'Hoja de Trabajo para listado'!$AB$155:$AB$1048576,0),MATCH((CUADRO!P$5&amp;$E256),'Hoja de Trabajo para listado'!$AB$151:$BA$151,0)),0)+IFERROR(INDEX('Hoja de Trabajo para listado'!$BC$155:$CB$1048576,MATCH($A256,'Hoja de Trabajo para listado'!$BC$155:$BC$1048576,0),MATCH((CUADRO!P$5&amp;$E256),'Hoja de Trabajo para listado'!$BC$151:$CB$151,0)),0)+IFERROR(INDEX('Hoja de Trabajo para listado'!$DE$153:$DG$274,MATCH($A256,'Hoja de Trabajo para listado'!$DE$153:$DE$1048576,0),MATCH((CUADRO!P$5&amp;$E256),'Hoja de Trabajo para listado'!$DE$151:$DG$151,0)),0)+IFERROR(INDEX('Hoja de Trabajo para listado'!$CD$155:$DC$1048576,MATCH($A256,'Hoja de Trabajo para listado'!$CD$155:$CD$1048576,0),MATCH((CUADRO!P$5&amp;$E256),'Hoja de Trabajo para listado'!$CD$151:$DC$151,0)),0)</f>
        <v>0</v>
      </c>
      <c r="Q256" s="243">
        <f ca="1">+IFERROR(INDEX('Hoja de Trabajo para listado'!$A$155:$Z$1048576,MATCH($A256,'Hoja de Trabajo para listado'!$A$155:$A$1048576,0),MATCH((CUADRO!Q$5&amp;$E256),'Hoja de Trabajo para listado'!$A$151:$Z$151,0)),0)+IFERROR(INDEX('Hoja de Trabajo para listado'!$AB$155:$BA$1048576,MATCH($A256,'Hoja de Trabajo para listado'!$AB$155:$AB$1048576,0),MATCH((CUADRO!Q$5&amp;$E256),'Hoja de Trabajo para listado'!$AB$151:$BA$151,0)),0)+IFERROR(INDEX('Hoja de Trabajo para listado'!$BC$155:$CB$1048576,MATCH($A256,'Hoja de Trabajo para listado'!$BC$155:$BC$1048576,0),MATCH((CUADRO!Q$5&amp;$E256),'Hoja de Trabajo para listado'!$BC$151:$CB$151,0)),0)+IFERROR(INDEX('Hoja de Trabajo para listado'!$DE$153:$DG$274,MATCH($A256,'Hoja de Trabajo para listado'!$DE$153:$DE$1048576,0),MATCH((CUADRO!Q$5&amp;$E256),'Hoja de Trabajo para listado'!$DE$151:$DG$151,0)),0)+IFERROR(INDEX('Hoja de Trabajo para listado'!$CD$155:$DC$1048576,MATCH($A256,'Hoja de Trabajo para listado'!$CD$155:$CD$1048576,0),MATCH((CUADRO!Q$5&amp;$E256),'Hoja de Trabajo para listado'!$CD$151:$DC$151,0)),0)</f>
        <v>0</v>
      </c>
      <c r="R256" s="243">
        <f t="shared" ca="1" si="9"/>
        <v>0</v>
      </c>
      <c r="S256" s="243"/>
      <c r="T256" s="243">
        <f ca="1">+T257</f>
        <v>959385.5</v>
      </c>
      <c r="U256" s="242">
        <f t="shared" si="10"/>
        <v>1</v>
      </c>
      <c r="V256" s="333" t="str">
        <f>+VLOOKUP(A256,bd_lista!$A$3:$E$590,5,FALSE)</f>
        <v>Instituciones Descentralizadas</v>
      </c>
      <c r="W256" s="383" t="str">
        <f>+V256</f>
        <v>Instituciones Descentralizadas</v>
      </c>
      <c r="X256" s="242">
        <f>+VLOOKUP(A256,[3]Sheet1!$A$13:$D$744,4,FALSE)</f>
        <v>70</v>
      </c>
      <c r="Y256" s="242" t="str">
        <f>+VLOOKUP(X256,bd_lista!$A$3:$C$590,3,FALSE)</f>
        <v>Ministerio de Trabajo, Empleo y Previsión Social</v>
      </c>
      <c r="Z256" s="294">
        <f>+X256</f>
        <v>70</v>
      </c>
      <c r="AA256" s="295" t="str">
        <f>+Y256</f>
        <v>Ministerio de Trabajo, Empleo y Previsión Social</v>
      </c>
    </row>
    <row r="257" spans="1:27" ht="15" customHeight="1">
      <c r="A257" s="32">
        <v>347</v>
      </c>
      <c r="B257" s="389"/>
      <c r="C257" s="333" t="str">
        <f>+VLOOKUP(A257,bd_lista!$A$3:$C$590,3,FALSE)</f>
        <v>Autoridad de Fiscalización y Control de Cooperativas</v>
      </c>
      <c r="D257" s="386"/>
      <c r="E257" s="333" t="s">
        <v>1305</v>
      </c>
      <c r="F257" s="245">
        <f ca="1">+IFERROR(INDEX('Hoja de Trabajo para listado'!$A$155:$Z$1048576,MATCH($A257,'Hoja de Trabajo para listado'!$A$155:$A$1048576,0),MATCH((CUADRO!F$5&amp;$E257),'Hoja de Trabajo para listado'!$A$151:$Z$151,0)),0)+IFERROR(INDEX('Hoja de Trabajo para listado'!$AB$155:$BA$1048576,MATCH($A257,'Hoja de Trabajo para listado'!$AB$155:$AB$1048576,0),MATCH((CUADRO!F$5&amp;$E257),'Hoja de Trabajo para listado'!$AB$151:$BA$151,0)),0)+IFERROR(INDEX('Hoja de Trabajo para listado'!$BC$155:$CB$1048576,MATCH($A257,'Hoja de Trabajo para listado'!$BC$155:$BC$1048576,0),MATCH((CUADRO!F$5&amp;$E257),'Hoja de Trabajo para listado'!$BC$151:$CB$151,0)),0)+IFERROR(INDEX('Hoja de Trabajo para listado'!$DE$153:$DG$274,MATCH($A257,'Hoja de Trabajo para listado'!$DE$153:$DE$1048576,0),MATCH((CUADRO!F$5&amp;$E257),'Hoja de Trabajo para listado'!$DE$151:$DG$151,0)),0)+IFERROR(INDEX('Hoja de Trabajo para listado'!$CD$155:$DC$1048576,MATCH($A257,'Hoja de Trabajo para listado'!$CD$155:$CD$1048576,0),MATCH((CUADRO!F$5&amp;$E257),'Hoja de Trabajo para listado'!$CD$151:$DC$151,0)),0)</f>
        <v>0</v>
      </c>
      <c r="G257" s="245">
        <f ca="1">+IFERROR(INDEX('Hoja de Trabajo para listado'!$A$155:$Z$1048576,MATCH($A257,'Hoja de Trabajo para listado'!$A$155:$A$1048576,0),MATCH((CUADRO!G$5&amp;$E257),'Hoja de Trabajo para listado'!$A$151:$Z$151,0)),0)+IFERROR(INDEX('Hoja de Trabajo para listado'!$AB$155:$BA$1048576,MATCH($A257,'Hoja de Trabajo para listado'!$AB$155:$AB$1048576,0),MATCH((CUADRO!G$5&amp;$E257),'Hoja de Trabajo para listado'!$AB$151:$BA$151,0)),0)+IFERROR(INDEX('Hoja de Trabajo para listado'!$BC$155:$CB$1048576,MATCH($A257,'Hoja de Trabajo para listado'!$BC$155:$BC$1048576,0),MATCH((CUADRO!G$5&amp;$E257),'Hoja de Trabajo para listado'!$BC$151:$CB$151,0)),0)+IFERROR(INDEX('Hoja de Trabajo para listado'!$DE$153:$DG$274,MATCH($A257,'Hoja de Trabajo para listado'!$DE$153:$DE$1048576,0),MATCH((CUADRO!G$5&amp;$E257),'Hoja de Trabajo para listado'!$DE$151:$DG$151,0)),0)+IFERROR(INDEX('Hoja de Trabajo para listado'!$CD$155:$DC$1048576,MATCH($A257,'Hoja de Trabajo para listado'!$CD$155:$CD$1048576,0),MATCH((CUADRO!G$5&amp;$E257),'Hoja de Trabajo para listado'!$CD$151:$DC$151,0)),0)</f>
        <v>959385.5</v>
      </c>
      <c r="H257" s="245">
        <f ca="1">+IFERROR(INDEX('Hoja de Trabajo para listado'!$A$155:$Z$1048576,MATCH($A257,'Hoja de Trabajo para listado'!$A$155:$A$1048576,0),MATCH((CUADRO!H$5&amp;$E257),'Hoja de Trabajo para listado'!$A$151:$Z$151,0)),0)+IFERROR(INDEX('Hoja de Trabajo para listado'!$AB$155:$BA$1048576,MATCH($A257,'Hoja de Trabajo para listado'!$AB$155:$AB$1048576,0),MATCH((CUADRO!H$5&amp;$E257),'Hoja de Trabajo para listado'!$AB$151:$BA$151,0)),0)+IFERROR(INDEX('Hoja de Trabajo para listado'!$BC$155:$CB$1048576,MATCH($A257,'Hoja de Trabajo para listado'!$BC$155:$BC$1048576,0),MATCH((CUADRO!H$5&amp;$E257),'Hoja de Trabajo para listado'!$BC$151:$CB$151,0)),0)+IFERROR(INDEX('Hoja de Trabajo para listado'!$DE$153:$DG$274,MATCH($A257,'Hoja de Trabajo para listado'!$DE$153:$DE$1048576,0),MATCH((CUADRO!H$5&amp;$E257),'Hoja de Trabajo para listado'!$DE$151:$DG$151,0)),0)+IFERROR(INDEX('Hoja de Trabajo para listado'!$CD$155:$DC$1048576,MATCH($A257,'Hoja de Trabajo para listado'!$CD$155:$CD$1048576,0),MATCH((CUADRO!H$5&amp;$E257),'Hoja de Trabajo para listado'!$CD$151:$DC$151,0)),0)</f>
        <v>0</v>
      </c>
      <c r="I257" s="245">
        <f ca="1">+IFERROR(INDEX('Hoja de Trabajo para listado'!$A$155:$Z$1048576,MATCH($A257,'Hoja de Trabajo para listado'!$A$155:$A$1048576,0),MATCH((CUADRO!I$5&amp;$E257),'Hoja de Trabajo para listado'!$A$151:$Z$151,0)),0)+IFERROR(INDEX('Hoja de Trabajo para listado'!$AB$155:$BA$1048576,MATCH($A257,'Hoja de Trabajo para listado'!$AB$155:$AB$1048576,0),MATCH((CUADRO!I$5&amp;$E257),'Hoja de Trabajo para listado'!$AB$151:$BA$151,0)),0)+IFERROR(INDEX('Hoja de Trabajo para listado'!$BC$155:$CB$1048576,MATCH($A257,'Hoja de Trabajo para listado'!$BC$155:$BC$1048576,0),MATCH((CUADRO!I$5&amp;$E257),'Hoja de Trabajo para listado'!$BC$151:$CB$151,0)),0)+IFERROR(INDEX('Hoja de Trabajo para listado'!$DE$153:$DG$274,MATCH($A257,'Hoja de Trabajo para listado'!$DE$153:$DE$1048576,0),MATCH((CUADRO!I$5&amp;$E257),'Hoja de Trabajo para listado'!$DE$151:$DG$151,0)),0)+IFERROR(INDEX('Hoja de Trabajo para listado'!$CD$155:$DC$1048576,MATCH($A257,'Hoja de Trabajo para listado'!$CD$155:$CD$1048576,0),MATCH((CUADRO!I$5&amp;$E257),'Hoja de Trabajo para listado'!$CD$151:$DC$151,0)),0)</f>
        <v>0</v>
      </c>
      <c r="J257" s="245">
        <f ca="1">+IFERROR(INDEX('Hoja de Trabajo para listado'!$A$155:$Z$1048576,MATCH($A257,'Hoja de Trabajo para listado'!$A$155:$A$1048576,0),MATCH((CUADRO!J$5&amp;$E257),'Hoja de Trabajo para listado'!$A$151:$Z$151,0)),0)+IFERROR(INDEX('Hoja de Trabajo para listado'!$AB$155:$BA$1048576,MATCH($A257,'Hoja de Trabajo para listado'!$AB$155:$AB$1048576,0),MATCH((CUADRO!J$5&amp;$E257),'Hoja de Trabajo para listado'!$AB$151:$BA$151,0)),0)+IFERROR(INDEX('Hoja de Trabajo para listado'!$BC$155:$CB$1048576,MATCH($A257,'Hoja de Trabajo para listado'!$BC$155:$BC$1048576,0),MATCH((CUADRO!J$5&amp;$E257),'Hoja de Trabajo para listado'!$BC$151:$CB$151,0)),0)+IFERROR(INDEX('Hoja de Trabajo para listado'!$DE$153:$DG$274,MATCH($A257,'Hoja de Trabajo para listado'!$DE$153:$DE$1048576,0),MATCH((CUADRO!J$5&amp;$E257),'Hoja de Trabajo para listado'!$DE$151:$DG$151,0)),0)+IFERROR(INDEX('Hoja de Trabajo para listado'!$CD$155:$DC$1048576,MATCH($A257,'Hoja de Trabajo para listado'!$CD$155:$CD$1048576,0),MATCH((CUADRO!J$5&amp;$E257),'Hoja de Trabajo para listado'!$CD$151:$DC$151,0)),0)</f>
        <v>0</v>
      </c>
      <c r="K257" s="245">
        <f ca="1">+IFERROR(INDEX('Hoja de Trabajo para listado'!$A$155:$Z$1048576,MATCH($A257,'Hoja de Trabajo para listado'!$A$155:$A$1048576,0),MATCH((CUADRO!K$5&amp;$E257),'Hoja de Trabajo para listado'!$A$151:$Z$151,0)),0)+IFERROR(INDEX('Hoja de Trabajo para listado'!$AB$155:$BA$1048576,MATCH($A257,'Hoja de Trabajo para listado'!$AB$155:$AB$1048576,0),MATCH((CUADRO!K$5&amp;$E257),'Hoja de Trabajo para listado'!$AB$151:$BA$151,0)),0)+IFERROR(INDEX('Hoja de Trabajo para listado'!$BC$155:$CB$1048576,MATCH($A257,'Hoja de Trabajo para listado'!$BC$155:$BC$1048576,0),MATCH((CUADRO!K$5&amp;$E257),'Hoja de Trabajo para listado'!$BC$151:$CB$151,0)),0)+IFERROR(INDEX('Hoja de Trabajo para listado'!$DE$153:$DG$274,MATCH($A257,'Hoja de Trabajo para listado'!$DE$153:$DE$1048576,0),MATCH((CUADRO!K$5&amp;$E257),'Hoja de Trabajo para listado'!$DE$151:$DG$151,0)),0)+IFERROR(INDEX('Hoja de Trabajo para listado'!$CD$155:$DC$1048576,MATCH($A257,'Hoja de Trabajo para listado'!$CD$155:$CD$1048576,0),MATCH((CUADRO!K$5&amp;$E257),'Hoja de Trabajo para listado'!$CD$151:$DC$151,0)),0)</f>
        <v>0</v>
      </c>
      <c r="L257" s="245">
        <f ca="1">+IFERROR(INDEX('Hoja de Trabajo para listado'!$A$155:$Z$1048576,MATCH($A257,'Hoja de Trabajo para listado'!$A$155:$A$1048576,0),MATCH((CUADRO!L$5&amp;$E257),'Hoja de Trabajo para listado'!$A$151:$Z$151,0)),0)+IFERROR(INDEX('Hoja de Trabajo para listado'!$AB$155:$BA$1048576,MATCH($A257,'Hoja de Trabajo para listado'!$AB$155:$AB$1048576,0),MATCH((CUADRO!L$5&amp;$E257),'Hoja de Trabajo para listado'!$AB$151:$BA$151,0)),0)+IFERROR(INDEX('Hoja de Trabajo para listado'!$BC$155:$CB$1048576,MATCH($A257,'Hoja de Trabajo para listado'!$BC$155:$BC$1048576,0),MATCH((CUADRO!L$5&amp;$E257),'Hoja de Trabajo para listado'!$BC$151:$CB$151,0)),0)+IFERROR(INDEX('Hoja de Trabajo para listado'!$DE$153:$DG$274,MATCH($A257,'Hoja de Trabajo para listado'!$DE$153:$DE$1048576,0),MATCH((CUADRO!L$5&amp;$E257),'Hoja de Trabajo para listado'!$DE$151:$DG$151,0)),0)+IFERROR(INDEX('Hoja de Trabajo para listado'!$CD$155:$DC$1048576,MATCH($A257,'Hoja de Trabajo para listado'!$CD$155:$CD$1048576,0),MATCH((CUADRO!L$5&amp;$E257),'Hoja de Trabajo para listado'!$CD$151:$DC$151,0)),0)</f>
        <v>0</v>
      </c>
      <c r="M257" s="245">
        <f ca="1">+IFERROR(INDEX('Hoja de Trabajo para listado'!$A$155:$Z$1048576,MATCH($A257,'Hoja de Trabajo para listado'!$A$155:$A$1048576,0),MATCH((CUADRO!M$5&amp;$E257),'Hoja de Trabajo para listado'!$A$151:$Z$151,0)),0)+IFERROR(INDEX('Hoja de Trabajo para listado'!$AB$155:$BA$1048576,MATCH($A257,'Hoja de Trabajo para listado'!$AB$155:$AB$1048576,0),MATCH((CUADRO!M$5&amp;$E257),'Hoja de Trabajo para listado'!$AB$151:$BA$151,0)),0)+IFERROR(INDEX('Hoja de Trabajo para listado'!$BC$155:$CB$1048576,MATCH($A257,'Hoja de Trabajo para listado'!$BC$155:$BC$1048576,0),MATCH((CUADRO!M$5&amp;$E257),'Hoja de Trabajo para listado'!$BC$151:$CB$151,0)),0)+IFERROR(INDEX('Hoja de Trabajo para listado'!$DE$153:$DG$274,MATCH($A257,'Hoja de Trabajo para listado'!$DE$153:$DE$1048576,0),MATCH((CUADRO!M$5&amp;$E257),'Hoja de Trabajo para listado'!$DE$151:$DG$151,0)),0)+IFERROR(INDEX('Hoja de Trabajo para listado'!$CD$155:$DC$1048576,MATCH($A257,'Hoja de Trabajo para listado'!$CD$155:$CD$1048576,0),MATCH((CUADRO!M$5&amp;$E257),'Hoja de Trabajo para listado'!$CD$151:$DC$151,0)),0)</f>
        <v>0</v>
      </c>
      <c r="N257" s="245">
        <f ca="1">+IFERROR(INDEX('Hoja de Trabajo para listado'!$A$155:$Z$1048576,MATCH($A257,'Hoja de Trabajo para listado'!$A$155:$A$1048576,0),MATCH((CUADRO!N$5&amp;$E257),'Hoja de Trabajo para listado'!$A$151:$Z$151,0)),0)+IFERROR(INDEX('Hoja de Trabajo para listado'!$AB$155:$BA$1048576,MATCH($A257,'Hoja de Trabajo para listado'!$AB$155:$AB$1048576,0),MATCH((CUADRO!N$5&amp;$E257),'Hoja de Trabajo para listado'!$AB$151:$BA$151,0)),0)+IFERROR(INDEX('Hoja de Trabajo para listado'!$BC$155:$CB$1048576,MATCH($A257,'Hoja de Trabajo para listado'!$BC$155:$BC$1048576,0),MATCH((CUADRO!N$5&amp;$E257),'Hoja de Trabajo para listado'!$BC$151:$CB$151,0)),0)+IFERROR(INDEX('Hoja de Trabajo para listado'!$DE$153:$DG$274,MATCH($A257,'Hoja de Trabajo para listado'!$DE$153:$DE$1048576,0),MATCH((CUADRO!N$5&amp;$E257),'Hoja de Trabajo para listado'!$DE$151:$DG$151,0)),0)+IFERROR(INDEX('Hoja de Trabajo para listado'!$CD$155:$DC$1048576,MATCH($A257,'Hoja de Trabajo para listado'!$CD$155:$CD$1048576,0),MATCH((CUADRO!N$5&amp;$E257),'Hoja de Trabajo para listado'!$CD$151:$DC$151,0)),0)</f>
        <v>0</v>
      </c>
      <c r="O257" s="245">
        <f ca="1">+IFERROR(INDEX('Hoja de Trabajo para listado'!$A$155:$Z$1048576,MATCH($A257,'Hoja de Trabajo para listado'!$A$155:$A$1048576,0),MATCH((CUADRO!O$5&amp;$E257),'Hoja de Trabajo para listado'!$A$151:$Z$151,0)),0)+IFERROR(INDEX('Hoja de Trabajo para listado'!$AB$155:$BA$1048576,MATCH($A257,'Hoja de Trabajo para listado'!$AB$155:$AB$1048576,0),MATCH((CUADRO!O$5&amp;$E257),'Hoja de Trabajo para listado'!$AB$151:$BA$151,0)),0)+IFERROR(INDEX('Hoja de Trabajo para listado'!$BC$155:$CB$1048576,MATCH($A257,'Hoja de Trabajo para listado'!$BC$155:$BC$1048576,0),MATCH((CUADRO!O$5&amp;$E257),'Hoja de Trabajo para listado'!$BC$151:$CB$151,0)),0)+IFERROR(INDEX('Hoja de Trabajo para listado'!$DE$153:$DG$274,MATCH($A257,'Hoja de Trabajo para listado'!$DE$153:$DE$1048576,0),MATCH((CUADRO!O$5&amp;$E257),'Hoja de Trabajo para listado'!$DE$151:$DG$151,0)),0)+IFERROR(INDEX('Hoja de Trabajo para listado'!$CD$155:$DC$1048576,MATCH($A257,'Hoja de Trabajo para listado'!$CD$155:$CD$1048576,0),MATCH((CUADRO!O$5&amp;$E257),'Hoja de Trabajo para listado'!$CD$151:$DC$151,0)),0)</f>
        <v>0</v>
      </c>
      <c r="P257" s="245">
        <f ca="1">+IFERROR(INDEX('Hoja de Trabajo para listado'!$A$155:$Z$1048576,MATCH($A257,'Hoja de Trabajo para listado'!$A$155:$A$1048576,0),MATCH((CUADRO!P$5&amp;$E257),'Hoja de Trabajo para listado'!$A$151:$Z$151,0)),0)+IFERROR(INDEX('Hoja de Trabajo para listado'!$AB$155:$BA$1048576,MATCH($A257,'Hoja de Trabajo para listado'!$AB$155:$AB$1048576,0),MATCH((CUADRO!P$5&amp;$E257),'Hoja de Trabajo para listado'!$AB$151:$BA$151,0)),0)+IFERROR(INDEX('Hoja de Trabajo para listado'!$BC$155:$CB$1048576,MATCH($A257,'Hoja de Trabajo para listado'!$BC$155:$BC$1048576,0),MATCH((CUADRO!P$5&amp;$E257),'Hoja de Trabajo para listado'!$BC$151:$CB$151,0)),0)+IFERROR(INDEX('Hoja de Trabajo para listado'!$DE$153:$DG$274,MATCH($A257,'Hoja de Trabajo para listado'!$DE$153:$DE$1048576,0),MATCH((CUADRO!P$5&amp;$E257),'Hoja de Trabajo para listado'!$DE$151:$DG$151,0)),0)+IFERROR(INDEX('Hoja de Trabajo para listado'!$CD$155:$DC$1048576,MATCH($A257,'Hoja de Trabajo para listado'!$CD$155:$CD$1048576,0),MATCH((CUADRO!P$5&amp;$E257),'Hoja de Trabajo para listado'!$CD$151:$DC$151,0)),0)</f>
        <v>0</v>
      </c>
      <c r="Q257" s="245">
        <f ca="1">+IFERROR(INDEX('Hoja de Trabajo para listado'!$A$155:$Z$1048576,MATCH($A257,'Hoja de Trabajo para listado'!$A$155:$A$1048576,0),MATCH((CUADRO!Q$5&amp;$E257),'Hoja de Trabajo para listado'!$A$151:$Z$151,0)),0)+IFERROR(INDEX('Hoja de Trabajo para listado'!$AB$155:$BA$1048576,MATCH($A257,'Hoja de Trabajo para listado'!$AB$155:$AB$1048576,0),MATCH((CUADRO!Q$5&amp;$E257),'Hoja de Trabajo para listado'!$AB$151:$BA$151,0)),0)+IFERROR(INDEX('Hoja de Trabajo para listado'!$BC$155:$CB$1048576,MATCH($A257,'Hoja de Trabajo para listado'!$BC$155:$BC$1048576,0),MATCH((CUADRO!Q$5&amp;$E257),'Hoja de Trabajo para listado'!$BC$151:$CB$151,0)),0)+IFERROR(INDEX('Hoja de Trabajo para listado'!$DE$153:$DG$274,MATCH($A257,'Hoja de Trabajo para listado'!$DE$153:$DE$1048576,0),MATCH((CUADRO!Q$5&amp;$E257),'Hoja de Trabajo para listado'!$DE$151:$DG$151,0)),0)+IFERROR(INDEX('Hoja de Trabajo para listado'!$CD$155:$DC$1048576,MATCH($A257,'Hoja de Trabajo para listado'!$CD$155:$CD$1048576,0),MATCH((CUADRO!Q$5&amp;$E257),'Hoja de Trabajo para listado'!$CD$151:$DC$151,0)),0)</f>
        <v>0</v>
      </c>
      <c r="R257" s="245">
        <f t="shared" ca="1" si="9"/>
        <v>959385.5</v>
      </c>
      <c r="S257" s="245">
        <f ca="1">+R256+R257</f>
        <v>959385.5</v>
      </c>
      <c r="T257" s="245">
        <f ca="1">+S257</f>
        <v>959385.5</v>
      </c>
      <c r="U257" s="244">
        <f t="shared" si="10"/>
        <v>2</v>
      </c>
      <c r="V257" s="333" t="str">
        <f>+VLOOKUP(A257,bd_lista!$A$3:$E$590,5,FALSE)</f>
        <v>Instituciones Descentralizadas</v>
      </c>
      <c r="W257" s="384"/>
      <c r="X257" s="242">
        <f>+VLOOKUP(A257,[3]Sheet1!$A$13:$D$744,4,FALSE)</f>
        <v>70</v>
      </c>
      <c r="Y257" s="242" t="str">
        <f>+VLOOKUP(X257,bd_lista!$A$3:$C$590,3,FALSE)</f>
        <v>Ministerio de Trabajo, Empleo y Previsión Social</v>
      </c>
      <c r="Z257" s="292"/>
      <c r="AA257" s="293"/>
    </row>
    <row r="258" spans="1:27" ht="15" customHeight="1">
      <c r="A258" s="251">
        <v>348</v>
      </c>
      <c r="B258" s="388">
        <f>+A258</f>
        <v>348</v>
      </c>
      <c r="C258" s="247" t="str">
        <f>+VLOOKUP(A258,bd_lista!$A$3:$C$590,3,FALSE)</f>
        <v>Autoridad Plurinacional de la Madre Tierra</v>
      </c>
      <c r="D258" s="385" t="str">
        <f>+C258</f>
        <v>Autoridad Plurinacional de la Madre Tierra</v>
      </c>
      <c r="E258" s="247" t="s">
        <v>1304</v>
      </c>
      <c r="F258" s="243">
        <f ca="1">+IFERROR(INDEX('Hoja de Trabajo para listado'!$A$155:$Z$1048576,MATCH($A258,'Hoja de Trabajo para listado'!$A$155:$A$1048576,0),MATCH((CUADRO!F$5&amp;$E258),'Hoja de Trabajo para listado'!$A$151:$Z$151,0)),0)+IFERROR(INDEX('Hoja de Trabajo para listado'!$AB$155:$BA$1048576,MATCH($A258,'Hoja de Trabajo para listado'!$AB$155:$AB$1048576,0),MATCH((CUADRO!F$5&amp;$E258),'Hoja de Trabajo para listado'!$AB$151:$BA$151,0)),0)+IFERROR(INDEX('Hoja de Trabajo para listado'!$BC$155:$CB$1048576,MATCH($A258,'Hoja de Trabajo para listado'!$BC$155:$BC$1048576,0),MATCH((CUADRO!F$5&amp;$E258),'Hoja de Trabajo para listado'!$BC$151:$CB$151,0)),0)+IFERROR(INDEX('Hoja de Trabajo para listado'!$DE$153:$DG$274,MATCH($A258,'Hoja de Trabajo para listado'!$DE$153:$DE$1048576,0),MATCH((CUADRO!F$5&amp;$E258),'Hoja de Trabajo para listado'!$DE$151:$DG$151,0)),0)+IFERROR(INDEX('Hoja de Trabajo para listado'!$CD$155:$DC$1048576,MATCH($A258,'Hoja de Trabajo para listado'!$CD$155:$CD$1048576,0),MATCH((CUADRO!F$5&amp;$E258),'Hoja de Trabajo para listado'!$CD$151:$DC$151,0)),0)</f>
        <v>274400.00500000006</v>
      </c>
      <c r="G258" s="243">
        <f ca="1">+IFERROR(INDEX('Hoja de Trabajo para listado'!$A$155:$Z$1048576,MATCH($A258,'Hoja de Trabajo para listado'!$A$155:$A$1048576,0),MATCH((CUADRO!G$5&amp;$E258),'Hoja de Trabajo para listado'!$A$151:$Z$151,0)),0)+IFERROR(INDEX('Hoja de Trabajo para listado'!$AB$155:$BA$1048576,MATCH($A258,'Hoja de Trabajo para listado'!$AB$155:$AB$1048576,0),MATCH((CUADRO!G$5&amp;$E258),'Hoja de Trabajo para listado'!$AB$151:$BA$151,0)),0)+IFERROR(INDEX('Hoja de Trabajo para listado'!$BC$155:$CB$1048576,MATCH($A258,'Hoja de Trabajo para listado'!$BC$155:$BC$1048576,0),MATCH((CUADRO!G$5&amp;$E258),'Hoja de Trabajo para listado'!$BC$151:$CB$151,0)),0)+IFERROR(INDEX('Hoja de Trabajo para listado'!$DE$153:$DG$274,MATCH($A258,'Hoja de Trabajo para listado'!$DE$153:$DE$1048576,0),MATCH((CUADRO!G$5&amp;$E258),'Hoja de Trabajo para listado'!$DE$151:$DG$151,0)),0)+IFERROR(INDEX('Hoja de Trabajo para listado'!$CD$155:$DC$1048576,MATCH($A258,'Hoja de Trabajo para listado'!$CD$155:$CD$1048576,0),MATCH((CUADRO!G$5&amp;$E258),'Hoja de Trabajo para listado'!$CD$151:$DC$151,0)),0)</f>
        <v>0</v>
      </c>
      <c r="H258" s="243">
        <f ca="1">+IFERROR(INDEX('Hoja de Trabajo para listado'!$A$155:$Z$1048576,MATCH($A258,'Hoja de Trabajo para listado'!$A$155:$A$1048576,0),MATCH((CUADRO!H$5&amp;$E258),'Hoja de Trabajo para listado'!$A$151:$Z$151,0)),0)+IFERROR(INDEX('Hoja de Trabajo para listado'!$AB$155:$BA$1048576,MATCH($A258,'Hoja de Trabajo para listado'!$AB$155:$AB$1048576,0),MATCH((CUADRO!H$5&amp;$E258),'Hoja de Trabajo para listado'!$AB$151:$BA$151,0)),0)+IFERROR(INDEX('Hoja de Trabajo para listado'!$BC$155:$CB$1048576,MATCH($A258,'Hoja de Trabajo para listado'!$BC$155:$BC$1048576,0),MATCH((CUADRO!H$5&amp;$E258),'Hoja de Trabajo para listado'!$BC$151:$CB$151,0)),0)+IFERROR(INDEX('Hoja de Trabajo para listado'!$DE$153:$DG$274,MATCH($A258,'Hoja de Trabajo para listado'!$DE$153:$DE$1048576,0),MATCH((CUADRO!H$5&amp;$E258),'Hoja de Trabajo para listado'!$DE$151:$DG$151,0)),0)+IFERROR(INDEX('Hoja de Trabajo para listado'!$CD$155:$DC$1048576,MATCH($A258,'Hoja de Trabajo para listado'!$CD$155:$CD$1048576,0),MATCH((CUADRO!H$5&amp;$E258),'Hoja de Trabajo para listado'!$CD$151:$DC$151,0)),0)</f>
        <v>0</v>
      </c>
      <c r="I258" s="243">
        <f ca="1">+IFERROR(INDEX('Hoja de Trabajo para listado'!$A$155:$Z$1048576,MATCH($A258,'Hoja de Trabajo para listado'!$A$155:$A$1048576,0),MATCH((CUADRO!I$5&amp;$E258),'Hoja de Trabajo para listado'!$A$151:$Z$151,0)),0)+IFERROR(INDEX('Hoja de Trabajo para listado'!$AB$155:$BA$1048576,MATCH($A258,'Hoja de Trabajo para listado'!$AB$155:$AB$1048576,0),MATCH((CUADRO!I$5&amp;$E258),'Hoja de Trabajo para listado'!$AB$151:$BA$151,0)),0)+IFERROR(INDEX('Hoja de Trabajo para listado'!$BC$155:$CB$1048576,MATCH($A258,'Hoja de Trabajo para listado'!$BC$155:$BC$1048576,0),MATCH((CUADRO!I$5&amp;$E258),'Hoja de Trabajo para listado'!$BC$151:$CB$151,0)),0)+IFERROR(INDEX('Hoja de Trabajo para listado'!$DE$153:$DG$274,MATCH($A258,'Hoja de Trabajo para listado'!$DE$153:$DE$1048576,0),MATCH((CUADRO!I$5&amp;$E258),'Hoja de Trabajo para listado'!$DE$151:$DG$151,0)),0)+IFERROR(INDEX('Hoja de Trabajo para listado'!$CD$155:$DC$1048576,MATCH($A258,'Hoja de Trabajo para listado'!$CD$155:$CD$1048576,0),MATCH((CUADRO!I$5&amp;$E258),'Hoja de Trabajo para listado'!$CD$151:$DC$151,0)),0)</f>
        <v>0</v>
      </c>
      <c r="J258" s="243">
        <f ca="1">+IFERROR(INDEX('Hoja de Trabajo para listado'!$A$155:$Z$1048576,MATCH($A258,'Hoja de Trabajo para listado'!$A$155:$A$1048576,0),MATCH((CUADRO!J$5&amp;$E258),'Hoja de Trabajo para listado'!$A$151:$Z$151,0)),0)+IFERROR(INDEX('Hoja de Trabajo para listado'!$AB$155:$BA$1048576,MATCH($A258,'Hoja de Trabajo para listado'!$AB$155:$AB$1048576,0),MATCH((CUADRO!J$5&amp;$E258),'Hoja de Trabajo para listado'!$AB$151:$BA$151,0)),0)+IFERROR(INDEX('Hoja de Trabajo para listado'!$BC$155:$CB$1048576,MATCH($A258,'Hoja de Trabajo para listado'!$BC$155:$BC$1048576,0),MATCH((CUADRO!J$5&amp;$E258),'Hoja de Trabajo para listado'!$BC$151:$CB$151,0)),0)+IFERROR(INDEX('Hoja de Trabajo para listado'!$DE$153:$DG$274,MATCH($A258,'Hoja de Trabajo para listado'!$DE$153:$DE$1048576,0),MATCH((CUADRO!J$5&amp;$E258),'Hoja de Trabajo para listado'!$DE$151:$DG$151,0)),0)+IFERROR(INDEX('Hoja de Trabajo para listado'!$CD$155:$DC$1048576,MATCH($A258,'Hoja de Trabajo para listado'!$CD$155:$CD$1048576,0),MATCH((CUADRO!J$5&amp;$E258),'Hoja de Trabajo para listado'!$CD$151:$DC$151,0)),0)</f>
        <v>0</v>
      </c>
      <c r="K258" s="243">
        <f ca="1">+IFERROR(INDEX('Hoja de Trabajo para listado'!$A$155:$Z$1048576,MATCH($A258,'Hoja de Trabajo para listado'!$A$155:$A$1048576,0),MATCH((CUADRO!K$5&amp;$E258),'Hoja de Trabajo para listado'!$A$151:$Z$151,0)),0)+IFERROR(INDEX('Hoja de Trabajo para listado'!$AB$155:$BA$1048576,MATCH($A258,'Hoja de Trabajo para listado'!$AB$155:$AB$1048576,0),MATCH((CUADRO!K$5&amp;$E258),'Hoja de Trabajo para listado'!$AB$151:$BA$151,0)),0)+IFERROR(INDEX('Hoja de Trabajo para listado'!$BC$155:$CB$1048576,MATCH($A258,'Hoja de Trabajo para listado'!$BC$155:$BC$1048576,0),MATCH((CUADRO!K$5&amp;$E258),'Hoja de Trabajo para listado'!$BC$151:$CB$151,0)),0)+IFERROR(INDEX('Hoja de Trabajo para listado'!$DE$153:$DG$274,MATCH($A258,'Hoja de Trabajo para listado'!$DE$153:$DE$1048576,0),MATCH((CUADRO!K$5&amp;$E258),'Hoja de Trabajo para listado'!$DE$151:$DG$151,0)),0)+IFERROR(INDEX('Hoja de Trabajo para listado'!$CD$155:$DC$1048576,MATCH($A258,'Hoja de Trabajo para listado'!$CD$155:$CD$1048576,0),MATCH((CUADRO!K$5&amp;$E258),'Hoja de Trabajo para listado'!$CD$151:$DC$151,0)),0)</f>
        <v>0</v>
      </c>
      <c r="L258" s="243">
        <f ca="1">+IFERROR(INDEX('Hoja de Trabajo para listado'!$A$155:$Z$1048576,MATCH($A258,'Hoja de Trabajo para listado'!$A$155:$A$1048576,0),MATCH((CUADRO!L$5&amp;$E258),'Hoja de Trabajo para listado'!$A$151:$Z$151,0)),0)+IFERROR(INDEX('Hoja de Trabajo para listado'!$AB$155:$BA$1048576,MATCH($A258,'Hoja de Trabajo para listado'!$AB$155:$AB$1048576,0),MATCH((CUADRO!L$5&amp;$E258),'Hoja de Trabajo para listado'!$AB$151:$BA$151,0)),0)+IFERROR(INDEX('Hoja de Trabajo para listado'!$BC$155:$CB$1048576,MATCH($A258,'Hoja de Trabajo para listado'!$BC$155:$BC$1048576,0),MATCH((CUADRO!L$5&amp;$E258),'Hoja de Trabajo para listado'!$BC$151:$CB$151,0)),0)+IFERROR(INDEX('Hoja de Trabajo para listado'!$DE$153:$DG$274,MATCH($A258,'Hoja de Trabajo para listado'!$DE$153:$DE$1048576,0),MATCH((CUADRO!L$5&amp;$E258),'Hoja de Trabajo para listado'!$DE$151:$DG$151,0)),0)+IFERROR(INDEX('Hoja de Trabajo para listado'!$CD$155:$DC$1048576,MATCH($A258,'Hoja de Trabajo para listado'!$CD$155:$CD$1048576,0),MATCH((CUADRO!L$5&amp;$E258),'Hoja de Trabajo para listado'!$CD$151:$DC$151,0)),0)</f>
        <v>0</v>
      </c>
      <c r="M258" s="243">
        <f ca="1">+IFERROR(INDEX('Hoja de Trabajo para listado'!$A$155:$Z$1048576,MATCH($A258,'Hoja de Trabajo para listado'!$A$155:$A$1048576,0),MATCH((CUADRO!M$5&amp;$E258),'Hoja de Trabajo para listado'!$A$151:$Z$151,0)),0)+IFERROR(INDEX('Hoja de Trabajo para listado'!$AB$155:$BA$1048576,MATCH($A258,'Hoja de Trabajo para listado'!$AB$155:$AB$1048576,0),MATCH((CUADRO!M$5&amp;$E258),'Hoja de Trabajo para listado'!$AB$151:$BA$151,0)),0)+IFERROR(INDEX('Hoja de Trabajo para listado'!$BC$155:$CB$1048576,MATCH($A258,'Hoja de Trabajo para listado'!$BC$155:$BC$1048576,0),MATCH((CUADRO!M$5&amp;$E258),'Hoja de Trabajo para listado'!$BC$151:$CB$151,0)),0)+IFERROR(INDEX('Hoja de Trabajo para listado'!$DE$153:$DG$274,MATCH($A258,'Hoja de Trabajo para listado'!$DE$153:$DE$1048576,0),MATCH((CUADRO!M$5&amp;$E258),'Hoja de Trabajo para listado'!$DE$151:$DG$151,0)),0)+IFERROR(INDEX('Hoja de Trabajo para listado'!$CD$155:$DC$1048576,MATCH($A258,'Hoja de Trabajo para listado'!$CD$155:$CD$1048576,0),MATCH((CUADRO!M$5&amp;$E258),'Hoja de Trabajo para listado'!$CD$151:$DC$151,0)),0)</f>
        <v>0</v>
      </c>
      <c r="N258" s="243">
        <f ca="1">+IFERROR(INDEX('Hoja de Trabajo para listado'!$A$155:$Z$1048576,MATCH($A258,'Hoja de Trabajo para listado'!$A$155:$A$1048576,0),MATCH((CUADRO!N$5&amp;$E258),'Hoja de Trabajo para listado'!$A$151:$Z$151,0)),0)+IFERROR(INDEX('Hoja de Trabajo para listado'!$AB$155:$BA$1048576,MATCH($A258,'Hoja de Trabajo para listado'!$AB$155:$AB$1048576,0),MATCH((CUADRO!N$5&amp;$E258),'Hoja de Trabajo para listado'!$AB$151:$BA$151,0)),0)+IFERROR(INDEX('Hoja de Trabajo para listado'!$BC$155:$CB$1048576,MATCH($A258,'Hoja de Trabajo para listado'!$BC$155:$BC$1048576,0),MATCH((CUADRO!N$5&amp;$E258),'Hoja de Trabajo para listado'!$BC$151:$CB$151,0)),0)+IFERROR(INDEX('Hoja de Trabajo para listado'!$DE$153:$DG$274,MATCH($A258,'Hoja de Trabajo para listado'!$DE$153:$DE$1048576,0),MATCH((CUADRO!N$5&amp;$E258),'Hoja de Trabajo para listado'!$DE$151:$DG$151,0)),0)+IFERROR(INDEX('Hoja de Trabajo para listado'!$CD$155:$DC$1048576,MATCH($A258,'Hoja de Trabajo para listado'!$CD$155:$CD$1048576,0),MATCH((CUADRO!N$5&amp;$E258),'Hoja de Trabajo para listado'!$CD$151:$DC$151,0)),0)</f>
        <v>0</v>
      </c>
      <c r="O258" s="243">
        <f ca="1">+IFERROR(INDEX('Hoja de Trabajo para listado'!$A$155:$Z$1048576,MATCH($A258,'Hoja de Trabajo para listado'!$A$155:$A$1048576,0),MATCH((CUADRO!O$5&amp;$E258),'Hoja de Trabajo para listado'!$A$151:$Z$151,0)),0)+IFERROR(INDEX('Hoja de Trabajo para listado'!$AB$155:$BA$1048576,MATCH($A258,'Hoja de Trabajo para listado'!$AB$155:$AB$1048576,0),MATCH((CUADRO!O$5&amp;$E258),'Hoja de Trabajo para listado'!$AB$151:$BA$151,0)),0)+IFERROR(INDEX('Hoja de Trabajo para listado'!$BC$155:$CB$1048576,MATCH($A258,'Hoja de Trabajo para listado'!$BC$155:$BC$1048576,0),MATCH((CUADRO!O$5&amp;$E258),'Hoja de Trabajo para listado'!$BC$151:$CB$151,0)),0)+IFERROR(INDEX('Hoja de Trabajo para listado'!$DE$153:$DG$274,MATCH($A258,'Hoja de Trabajo para listado'!$DE$153:$DE$1048576,0),MATCH((CUADRO!O$5&amp;$E258),'Hoja de Trabajo para listado'!$DE$151:$DG$151,0)),0)+IFERROR(INDEX('Hoja de Trabajo para listado'!$CD$155:$DC$1048576,MATCH($A258,'Hoja de Trabajo para listado'!$CD$155:$CD$1048576,0),MATCH((CUADRO!O$5&amp;$E258),'Hoja de Trabajo para listado'!$CD$151:$DC$151,0)),0)</f>
        <v>0</v>
      </c>
      <c r="P258" s="243">
        <f ca="1">+IFERROR(INDEX('Hoja de Trabajo para listado'!$A$155:$Z$1048576,MATCH($A258,'Hoja de Trabajo para listado'!$A$155:$A$1048576,0),MATCH((CUADRO!P$5&amp;$E258),'Hoja de Trabajo para listado'!$A$151:$Z$151,0)),0)+IFERROR(INDEX('Hoja de Trabajo para listado'!$AB$155:$BA$1048576,MATCH($A258,'Hoja de Trabajo para listado'!$AB$155:$AB$1048576,0),MATCH((CUADRO!P$5&amp;$E258),'Hoja de Trabajo para listado'!$AB$151:$BA$151,0)),0)+IFERROR(INDEX('Hoja de Trabajo para listado'!$BC$155:$CB$1048576,MATCH($A258,'Hoja de Trabajo para listado'!$BC$155:$BC$1048576,0),MATCH((CUADRO!P$5&amp;$E258),'Hoja de Trabajo para listado'!$BC$151:$CB$151,0)),0)+IFERROR(INDEX('Hoja de Trabajo para listado'!$DE$153:$DG$274,MATCH($A258,'Hoja de Trabajo para listado'!$DE$153:$DE$1048576,0),MATCH((CUADRO!P$5&amp;$E258),'Hoja de Trabajo para listado'!$DE$151:$DG$151,0)),0)+IFERROR(INDEX('Hoja de Trabajo para listado'!$CD$155:$DC$1048576,MATCH($A258,'Hoja de Trabajo para listado'!$CD$155:$CD$1048576,0),MATCH((CUADRO!P$5&amp;$E258),'Hoja de Trabajo para listado'!$CD$151:$DC$151,0)),0)</f>
        <v>0</v>
      </c>
      <c r="Q258" s="243">
        <f ca="1">+IFERROR(INDEX('Hoja de Trabajo para listado'!$A$155:$Z$1048576,MATCH($A258,'Hoja de Trabajo para listado'!$A$155:$A$1048576,0),MATCH((CUADRO!Q$5&amp;$E258),'Hoja de Trabajo para listado'!$A$151:$Z$151,0)),0)+IFERROR(INDEX('Hoja de Trabajo para listado'!$AB$155:$BA$1048576,MATCH($A258,'Hoja de Trabajo para listado'!$AB$155:$AB$1048576,0),MATCH((CUADRO!Q$5&amp;$E258),'Hoja de Trabajo para listado'!$AB$151:$BA$151,0)),0)+IFERROR(INDEX('Hoja de Trabajo para listado'!$BC$155:$CB$1048576,MATCH($A258,'Hoja de Trabajo para listado'!$BC$155:$BC$1048576,0),MATCH((CUADRO!Q$5&amp;$E258),'Hoja de Trabajo para listado'!$BC$151:$CB$151,0)),0)+IFERROR(INDEX('Hoja de Trabajo para listado'!$DE$153:$DG$274,MATCH($A258,'Hoja de Trabajo para listado'!$DE$153:$DE$1048576,0),MATCH((CUADRO!Q$5&amp;$E258),'Hoja de Trabajo para listado'!$DE$151:$DG$151,0)),0)+IFERROR(INDEX('Hoja de Trabajo para listado'!$CD$155:$DC$1048576,MATCH($A258,'Hoja de Trabajo para listado'!$CD$155:$CD$1048576,0),MATCH((CUADRO!Q$5&amp;$E258),'Hoja de Trabajo para listado'!$CD$151:$DC$151,0)),0)</f>
        <v>0</v>
      </c>
      <c r="R258" s="243">
        <f t="shared" ca="1" si="9"/>
        <v>274400.00500000006</v>
      </c>
      <c r="S258" s="243"/>
      <c r="T258" s="243">
        <f ca="1">+T259</f>
        <v>823139.9850000001</v>
      </c>
      <c r="U258" s="242">
        <f t="shared" si="10"/>
        <v>1</v>
      </c>
      <c r="V258" s="333" t="str">
        <f>+VLOOKUP(A258,bd_lista!$A$3:$E$590,5,FALSE)</f>
        <v>Instituciones Descentralizadas</v>
      </c>
      <c r="W258" s="383" t="str">
        <f>+V258</f>
        <v>Instituciones Descentralizadas</v>
      </c>
      <c r="X258" s="242">
        <f>+VLOOKUP(A258,[3]Sheet1!$A$13:$D$744,4,FALSE)</f>
        <v>86</v>
      </c>
      <c r="Y258" s="242" t="str">
        <f>+VLOOKUP(X258,bd_lista!$A$3:$C$590,3,FALSE)</f>
        <v>Ministerio de Medio Ambiente y Agua</v>
      </c>
      <c r="Z258" s="294">
        <f>+X258</f>
        <v>86</v>
      </c>
      <c r="AA258" s="319" t="str">
        <f>+Y258</f>
        <v>Ministerio de Medio Ambiente y Agua</v>
      </c>
    </row>
    <row r="259" spans="1:27" ht="15" customHeight="1">
      <c r="A259" s="32">
        <v>348</v>
      </c>
      <c r="B259" s="389"/>
      <c r="C259" s="333" t="str">
        <f>+VLOOKUP(A259,bd_lista!$A$3:$C$590,3,FALSE)</f>
        <v>Autoridad Plurinacional de la Madre Tierra</v>
      </c>
      <c r="D259" s="386"/>
      <c r="E259" s="333" t="s">
        <v>1305</v>
      </c>
      <c r="F259" s="245">
        <f ca="1">+IFERROR(INDEX('Hoja de Trabajo para listado'!$A$155:$Z$1048576,MATCH($A259,'Hoja de Trabajo para listado'!$A$155:$A$1048576,0),MATCH((CUADRO!F$5&amp;$E259),'Hoja de Trabajo para listado'!$A$151:$Z$151,0)),0)+IFERROR(INDEX('Hoja de Trabajo para listado'!$AB$155:$BA$1048576,MATCH($A259,'Hoja de Trabajo para listado'!$AB$155:$AB$1048576,0),MATCH((CUADRO!F$5&amp;$E259),'Hoja de Trabajo para listado'!$AB$151:$BA$151,0)),0)+IFERROR(INDEX('Hoja de Trabajo para listado'!$BC$155:$CB$1048576,MATCH($A259,'Hoja de Trabajo para listado'!$BC$155:$BC$1048576,0),MATCH((CUADRO!F$5&amp;$E259),'Hoja de Trabajo para listado'!$BC$151:$CB$151,0)),0)+IFERROR(INDEX('Hoja de Trabajo para listado'!$DE$153:$DG$274,MATCH($A259,'Hoja de Trabajo para listado'!$DE$153:$DE$1048576,0),MATCH((CUADRO!F$5&amp;$E259),'Hoja de Trabajo para listado'!$DE$151:$DG$151,0)),0)+IFERROR(INDEX('Hoja de Trabajo para listado'!$CD$155:$DC$1048576,MATCH($A259,'Hoja de Trabajo para listado'!$CD$155:$CD$1048576,0),MATCH((CUADRO!F$5&amp;$E259),'Hoja de Trabajo para listado'!$CD$151:$DC$151,0)),0)</f>
        <v>548739.98</v>
      </c>
      <c r="G259" s="245">
        <f ca="1">+IFERROR(INDEX('Hoja de Trabajo para listado'!$A$155:$Z$1048576,MATCH($A259,'Hoja de Trabajo para listado'!$A$155:$A$1048576,0),MATCH((CUADRO!G$5&amp;$E259),'Hoja de Trabajo para listado'!$A$151:$Z$151,0)),0)+IFERROR(INDEX('Hoja de Trabajo para listado'!$AB$155:$BA$1048576,MATCH($A259,'Hoja de Trabajo para listado'!$AB$155:$AB$1048576,0),MATCH((CUADRO!G$5&amp;$E259),'Hoja de Trabajo para listado'!$AB$151:$BA$151,0)),0)+IFERROR(INDEX('Hoja de Trabajo para listado'!$BC$155:$CB$1048576,MATCH($A259,'Hoja de Trabajo para listado'!$BC$155:$BC$1048576,0),MATCH((CUADRO!G$5&amp;$E259),'Hoja de Trabajo para listado'!$BC$151:$CB$151,0)),0)+IFERROR(INDEX('Hoja de Trabajo para listado'!$DE$153:$DG$274,MATCH($A259,'Hoja de Trabajo para listado'!$DE$153:$DE$1048576,0),MATCH((CUADRO!G$5&amp;$E259),'Hoja de Trabajo para listado'!$DE$151:$DG$151,0)),0)+IFERROR(INDEX('Hoja de Trabajo para listado'!$CD$155:$DC$1048576,MATCH($A259,'Hoja de Trabajo para listado'!$CD$155:$CD$1048576,0),MATCH((CUADRO!G$5&amp;$E259),'Hoja de Trabajo para listado'!$CD$151:$DC$151,0)),0)</f>
        <v>0</v>
      </c>
      <c r="H259" s="245">
        <f ca="1">+IFERROR(INDEX('Hoja de Trabajo para listado'!$A$155:$Z$1048576,MATCH($A259,'Hoja de Trabajo para listado'!$A$155:$A$1048576,0),MATCH((CUADRO!H$5&amp;$E259),'Hoja de Trabajo para listado'!$A$151:$Z$151,0)),0)+IFERROR(INDEX('Hoja de Trabajo para listado'!$AB$155:$BA$1048576,MATCH($A259,'Hoja de Trabajo para listado'!$AB$155:$AB$1048576,0),MATCH((CUADRO!H$5&amp;$E259),'Hoja de Trabajo para listado'!$AB$151:$BA$151,0)),0)+IFERROR(INDEX('Hoja de Trabajo para listado'!$BC$155:$CB$1048576,MATCH($A259,'Hoja de Trabajo para listado'!$BC$155:$BC$1048576,0),MATCH((CUADRO!H$5&amp;$E259),'Hoja de Trabajo para listado'!$BC$151:$CB$151,0)),0)+IFERROR(INDEX('Hoja de Trabajo para listado'!$DE$153:$DG$274,MATCH($A259,'Hoja de Trabajo para listado'!$DE$153:$DE$1048576,0),MATCH((CUADRO!H$5&amp;$E259),'Hoja de Trabajo para listado'!$DE$151:$DG$151,0)),0)+IFERROR(INDEX('Hoja de Trabajo para listado'!$CD$155:$DC$1048576,MATCH($A259,'Hoja de Trabajo para listado'!$CD$155:$CD$1048576,0),MATCH((CUADRO!H$5&amp;$E259),'Hoja de Trabajo para listado'!$CD$151:$DC$151,0)),0)</f>
        <v>0</v>
      </c>
      <c r="I259" s="245">
        <f ca="1">+IFERROR(INDEX('Hoja de Trabajo para listado'!$A$155:$Z$1048576,MATCH($A259,'Hoja de Trabajo para listado'!$A$155:$A$1048576,0),MATCH((CUADRO!I$5&amp;$E259),'Hoja de Trabajo para listado'!$A$151:$Z$151,0)),0)+IFERROR(INDEX('Hoja de Trabajo para listado'!$AB$155:$BA$1048576,MATCH($A259,'Hoja de Trabajo para listado'!$AB$155:$AB$1048576,0),MATCH((CUADRO!I$5&amp;$E259),'Hoja de Trabajo para listado'!$AB$151:$BA$151,0)),0)+IFERROR(INDEX('Hoja de Trabajo para listado'!$BC$155:$CB$1048576,MATCH($A259,'Hoja de Trabajo para listado'!$BC$155:$BC$1048576,0),MATCH((CUADRO!I$5&amp;$E259),'Hoja de Trabajo para listado'!$BC$151:$CB$151,0)),0)+IFERROR(INDEX('Hoja de Trabajo para listado'!$DE$153:$DG$274,MATCH($A259,'Hoja de Trabajo para listado'!$DE$153:$DE$1048576,0),MATCH((CUADRO!I$5&amp;$E259),'Hoja de Trabajo para listado'!$DE$151:$DG$151,0)),0)+IFERROR(INDEX('Hoja de Trabajo para listado'!$CD$155:$DC$1048576,MATCH($A259,'Hoja de Trabajo para listado'!$CD$155:$CD$1048576,0),MATCH((CUADRO!I$5&amp;$E259),'Hoja de Trabajo para listado'!$CD$151:$DC$151,0)),0)</f>
        <v>0</v>
      </c>
      <c r="J259" s="245">
        <f ca="1">+IFERROR(INDEX('Hoja de Trabajo para listado'!$A$155:$Z$1048576,MATCH($A259,'Hoja de Trabajo para listado'!$A$155:$A$1048576,0),MATCH((CUADRO!J$5&amp;$E259),'Hoja de Trabajo para listado'!$A$151:$Z$151,0)),0)+IFERROR(INDEX('Hoja de Trabajo para listado'!$AB$155:$BA$1048576,MATCH($A259,'Hoja de Trabajo para listado'!$AB$155:$AB$1048576,0),MATCH((CUADRO!J$5&amp;$E259),'Hoja de Trabajo para listado'!$AB$151:$BA$151,0)),0)+IFERROR(INDEX('Hoja de Trabajo para listado'!$BC$155:$CB$1048576,MATCH($A259,'Hoja de Trabajo para listado'!$BC$155:$BC$1048576,0),MATCH((CUADRO!J$5&amp;$E259),'Hoja de Trabajo para listado'!$BC$151:$CB$151,0)),0)+IFERROR(INDEX('Hoja de Trabajo para listado'!$DE$153:$DG$274,MATCH($A259,'Hoja de Trabajo para listado'!$DE$153:$DE$1048576,0),MATCH((CUADRO!J$5&amp;$E259),'Hoja de Trabajo para listado'!$DE$151:$DG$151,0)),0)+IFERROR(INDEX('Hoja de Trabajo para listado'!$CD$155:$DC$1048576,MATCH($A259,'Hoja de Trabajo para listado'!$CD$155:$CD$1048576,0),MATCH((CUADRO!J$5&amp;$E259),'Hoja de Trabajo para listado'!$CD$151:$DC$151,0)),0)</f>
        <v>0</v>
      </c>
      <c r="K259" s="245">
        <f ca="1">+IFERROR(INDEX('Hoja de Trabajo para listado'!$A$155:$Z$1048576,MATCH($A259,'Hoja de Trabajo para listado'!$A$155:$A$1048576,0),MATCH((CUADRO!K$5&amp;$E259),'Hoja de Trabajo para listado'!$A$151:$Z$151,0)),0)+IFERROR(INDEX('Hoja de Trabajo para listado'!$AB$155:$BA$1048576,MATCH($A259,'Hoja de Trabajo para listado'!$AB$155:$AB$1048576,0),MATCH((CUADRO!K$5&amp;$E259),'Hoja de Trabajo para listado'!$AB$151:$BA$151,0)),0)+IFERROR(INDEX('Hoja de Trabajo para listado'!$BC$155:$CB$1048576,MATCH($A259,'Hoja de Trabajo para listado'!$BC$155:$BC$1048576,0),MATCH((CUADRO!K$5&amp;$E259),'Hoja de Trabajo para listado'!$BC$151:$CB$151,0)),0)+IFERROR(INDEX('Hoja de Trabajo para listado'!$DE$153:$DG$274,MATCH($A259,'Hoja de Trabajo para listado'!$DE$153:$DE$1048576,0),MATCH((CUADRO!K$5&amp;$E259),'Hoja de Trabajo para listado'!$DE$151:$DG$151,0)),0)+IFERROR(INDEX('Hoja de Trabajo para listado'!$CD$155:$DC$1048576,MATCH($A259,'Hoja de Trabajo para listado'!$CD$155:$CD$1048576,0),MATCH((CUADRO!K$5&amp;$E259),'Hoja de Trabajo para listado'!$CD$151:$DC$151,0)),0)</f>
        <v>0</v>
      </c>
      <c r="L259" s="245">
        <f ca="1">+IFERROR(INDEX('Hoja de Trabajo para listado'!$A$155:$Z$1048576,MATCH($A259,'Hoja de Trabajo para listado'!$A$155:$A$1048576,0),MATCH((CUADRO!L$5&amp;$E259),'Hoja de Trabajo para listado'!$A$151:$Z$151,0)),0)+IFERROR(INDEX('Hoja de Trabajo para listado'!$AB$155:$BA$1048576,MATCH($A259,'Hoja de Trabajo para listado'!$AB$155:$AB$1048576,0),MATCH((CUADRO!L$5&amp;$E259),'Hoja de Trabajo para listado'!$AB$151:$BA$151,0)),0)+IFERROR(INDEX('Hoja de Trabajo para listado'!$BC$155:$CB$1048576,MATCH($A259,'Hoja de Trabajo para listado'!$BC$155:$BC$1048576,0),MATCH((CUADRO!L$5&amp;$E259),'Hoja de Trabajo para listado'!$BC$151:$CB$151,0)),0)+IFERROR(INDEX('Hoja de Trabajo para listado'!$DE$153:$DG$274,MATCH($A259,'Hoja de Trabajo para listado'!$DE$153:$DE$1048576,0),MATCH((CUADRO!L$5&amp;$E259),'Hoja de Trabajo para listado'!$DE$151:$DG$151,0)),0)+IFERROR(INDEX('Hoja de Trabajo para listado'!$CD$155:$DC$1048576,MATCH($A259,'Hoja de Trabajo para listado'!$CD$155:$CD$1048576,0),MATCH((CUADRO!L$5&amp;$E259),'Hoja de Trabajo para listado'!$CD$151:$DC$151,0)),0)</f>
        <v>0</v>
      </c>
      <c r="M259" s="245">
        <f ca="1">+IFERROR(INDEX('Hoja de Trabajo para listado'!$A$155:$Z$1048576,MATCH($A259,'Hoja de Trabajo para listado'!$A$155:$A$1048576,0),MATCH((CUADRO!M$5&amp;$E259),'Hoja de Trabajo para listado'!$A$151:$Z$151,0)),0)+IFERROR(INDEX('Hoja de Trabajo para listado'!$AB$155:$BA$1048576,MATCH($A259,'Hoja de Trabajo para listado'!$AB$155:$AB$1048576,0),MATCH((CUADRO!M$5&amp;$E259),'Hoja de Trabajo para listado'!$AB$151:$BA$151,0)),0)+IFERROR(INDEX('Hoja de Trabajo para listado'!$BC$155:$CB$1048576,MATCH($A259,'Hoja de Trabajo para listado'!$BC$155:$BC$1048576,0),MATCH((CUADRO!M$5&amp;$E259),'Hoja de Trabajo para listado'!$BC$151:$CB$151,0)),0)+IFERROR(INDEX('Hoja de Trabajo para listado'!$DE$153:$DG$274,MATCH($A259,'Hoja de Trabajo para listado'!$DE$153:$DE$1048576,0),MATCH((CUADRO!M$5&amp;$E259),'Hoja de Trabajo para listado'!$DE$151:$DG$151,0)),0)+IFERROR(INDEX('Hoja de Trabajo para listado'!$CD$155:$DC$1048576,MATCH($A259,'Hoja de Trabajo para listado'!$CD$155:$CD$1048576,0),MATCH((CUADRO!M$5&amp;$E259),'Hoja de Trabajo para listado'!$CD$151:$DC$151,0)),0)</f>
        <v>0</v>
      </c>
      <c r="N259" s="245">
        <f ca="1">+IFERROR(INDEX('Hoja de Trabajo para listado'!$A$155:$Z$1048576,MATCH($A259,'Hoja de Trabajo para listado'!$A$155:$A$1048576,0),MATCH((CUADRO!N$5&amp;$E259),'Hoja de Trabajo para listado'!$A$151:$Z$151,0)),0)+IFERROR(INDEX('Hoja de Trabajo para listado'!$AB$155:$BA$1048576,MATCH($A259,'Hoja de Trabajo para listado'!$AB$155:$AB$1048576,0),MATCH((CUADRO!N$5&amp;$E259),'Hoja de Trabajo para listado'!$AB$151:$BA$151,0)),0)+IFERROR(INDEX('Hoja de Trabajo para listado'!$BC$155:$CB$1048576,MATCH($A259,'Hoja de Trabajo para listado'!$BC$155:$BC$1048576,0),MATCH((CUADRO!N$5&amp;$E259),'Hoja de Trabajo para listado'!$BC$151:$CB$151,0)),0)+IFERROR(INDEX('Hoja de Trabajo para listado'!$DE$153:$DG$274,MATCH($A259,'Hoja de Trabajo para listado'!$DE$153:$DE$1048576,0),MATCH((CUADRO!N$5&amp;$E259),'Hoja de Trabajo para listado'!$DE$151:$DG$151,0)),0)+IFERROR(INDEX('Hoja de Trabajo para listado'!$CD$155:$DC$1048576,MATCH($A259,'Hoja de Trabajo para listado'!$CD$155:$CD$1048576,0),MATCH((CUADRO!N$5&amp;$E259),'Hoja de Trabajo para listado'!$CD$151:$DC$151,0)),0)</f>
        <v>0</v>
      </c>
      <c r="O259" s="245">
        <f ca="1">+IFERROR(INDEX('Hoja de Trabajo para listado'!$A$155:$Z$1048576,MATCH($A259,'Hoja de Trabajo para listado'!$A$155:$A$1048576,0),MATCH((CUADRO!O$5&amp;$E259),'Hoja de Trabajo para listado'!$A$151:$Z$151,0)),0)+IFERROR(INDEX('Hoja de Trabajo para listado'!$AB$155:$BA$1048576,MATCH($A259,'Hoja de Trabajo para listado'!$AB$155:$AB$1048576,0),MATCH((CUADRO!O$5&amp;$E259),'Hoja de Trabajo para listado'!$AB$151:$BA$151,0)),0)+IFERROR(INDEX('Hoja de Trabajo para listado'!$BC$155:$CB$1048576,MATCH($A259,'Hoja de Trabajo para listado'!$BC$155:$BC$1048576,0),MATCH((CUADRO!O$5&amp;$E259),'Hoja de Trabajo para listado'!$BC$151:$CB$151,0)),0)+IFERROR(INDEX('Hoja de Trabajo para listado'!$DE$153:$DG$274,MATCH($A259,'Hoja de Trabajo para listado'!$DE$153:$DE$1048576,0),MATCH((CUADRO!O$5&amp;$E259),'Hoja de Trabajo para listado'!$DE$151:$DG$151,0)),0)+IFERROR(INDEX('Hoja de Trabajo para listado'!$CD$155:$DC$1048576,MATCH($A259,'Hoja de Trabajo para listado'!$CD$155:$CD$1048576,0),MATCH((CUADRO!O$5&amp;$E259),'Hoja de Trabajo para listado'!$CD$151:$DC$151,0)),0)</f>
        <v>0</v>
      </c>
      <c r="P259" s="245">
        <f ca="1">+IFERROR(INDEX('Hoja de Trabajo para listado'!$A$155:$Z$1048576,MATCH($A259,'Hoja de Trabajo para listado'!$A$155:$A$1048576,0),MATCH((CUADRO!P$5&amp;$E259),'Hoja de Trabajo para listado'!$A$151:$Z$151,0)),0)+IFERROR(INDEX('Hoja de Trabajo para listado'!$AB$155:$BA$1048576,MATCH($A259,'Hoja de Trabajo para listado'!$AB$155:$AB$1048576,0),MATCH((CUADRO!P$5&amp;$E259),'Hoja de Trabajo para listado'!$AB$151:$BA$151,0)),0)+IFERROR(INDEX('Hoja de Trabajo para listado'!$BC$155:$CB$1048576,MATCH($A259,'Hoja de Trabajo para listado'!$BC$155:$BC$1048576,0),MATCH((CUADRO!P$5&amp;$E259),'Hoja de Trabajo para listado'!$BC$151:$CB$151,0)),0)+IFERROR(INDEX('Hoja de Trabajo para listado'!$DE$153:$DG$274,MATCH($A259,'Hoja de Trabajo para listado'!$DE$153:$DE$1048576,0),MATCH((CUADRO!P$5&amp;$E259),'Hoja de Trabajo para listado'!$DE$151:$DG$151,0)),0)+IFERROR(INDEX('Hoja de Trabajo para listado'!$CD$155:$DC$1048576,MATCH($A259,'Hoja de Trabajo para listado'!$CD$155:$CD$1048576,0),MATCH((CUADRO!P$5&amp;$E259),'Hoja de Trabajo para listado'!$CD$151:$DC$151,0)),0)</f>
        <v>0</v>
      </c>
      <c r="Q259" s="245">
        <f ca="1">+IFERROR(INDEX('Hoja de Trabajo para listado'!$A$155:$Z$1048576,MATCH($A259,'Hoja de Trabajo para listado'!$A$155:$A$1048576,0),MATCH((CUADRO!Q$5&amp;$E259),'Hoja de Trabajo para listado'!$A$151:$Z$151,0)),0)+IFERROR(INDEX('Hoja de Trabajo para listado'!$AB$155:$BA$1048576,MATCH($A259,'Hoja de Trabajo para listado'!$AB$155:$AB$1048576,0),MATCH((CUADRO!Q$5&amp;$E259),'Hoja de Trabajo para listado'!$AB$151:$BA$151,0)),0)+IFERROR(INDEX('Hoja de Trabajo para listado'!$BC$155:$CB$1048576,MATCH($A259,'Hoja de Trabajo para listado'!$BC$155:$BC$1048576,0),MATCH((CUADRO!Q$5&amp;$E259),'Hoja de Trabajo para listado'!$BC$151:$CB$151,0)),0)+IFERROR(INDEX('Hoja de Trabajo para listado'!$DE$153:$DG$274,MATCH($A259,'Hoja de Trabajo para listado'!$DE$153:$DE$1048576,0),MATCH((CUADRO!Q$5&amp;$E259),'Hoja de Trabajo para listado'!$DE$151:$DG$151,0)),0)+IFERROR(INDEX('Hoja de Trabajo para listado'!$CD$155:$DC$1048576,MATCH($A259,'Hoja de Trabajo para listado'!$CD$155:$CD$1048576,0),MATCH((CUADRO!Q$5&amp;$E259),'Hoja de Trabajo para listado'!$CD$151:$DC$151,0)),0)</f>
        <v>0</v>
      </c>
      <c r="R259" s="245">
        <f t="shared" ca="1" si="9"/>
        <v>548739.98</v>
      </c>
      <c r="S259" s="245">
        <f ca="1">+R258+R259</f>
        <v>823139.9850000001</v>
      </c>
      <c r="T259" s="245">
        <f ca="1">+S259</f>
        <v>823139.9850000001</v>
      </c>
      <c r="U259" s="244">
        <f t="shared" si="10"/>
        <v>2</v>
      </c>
      <c r="V259" s="333" t="str">
        <f>+VLOOKUP(A259,bd_lista!$A$3:$E$590,5,FALSE)</f>
        <v>Instituciones Descentralizadas</v>
      </c>
      <c r="W259" s="384"/>
      <c r="X259" s="242">
        <f>+VLOOKUP(A259,[3]Sheet1!$A$13:$D$744,4,FALSE)</f>
        <v>86</v>
      </c>
      <c r="Y259" s="242" t="str">
        <f>+VLOOKUP(X259,bd_lista!$A$3:$C$590,3,FALSE)</f>
        <v>Ministerio de Medio Ambiente y Agua</v>
      </c>
      <c r="Z259" s="292"/>
      <c r="AA259" s="321"/>
    </row>
    <row r="260" spans="1:27" ht="15" hidden="1" customHeight="1">
      <c r="A260" s="251">
        <v>349</v>
      </c>
      <c r="B260" s="388">
        <f>+A260</f>
        <v>349</v>
      </c>
      <c r="C260" s="247" t="str">
        <f>+VLOOKUP(A260,bd_lista!$A$3:$C$590,3,FALSE)</f>
        <v>Centro de Inv.Arqueológicas,Antropológicas y Adm.de Tiwanaku</v>
      </c>
      <c r="D260" s="385" t="str">
        <f>+C260</f>
        <v>Centro de Inv.Arqueológicas,Antropológicas y Adm.de Tiwanaku</v>
      </c>
      <c r="E260" s="247" t="s">
        <v>1304</v>
      </c>
      <c r="F260" s="243">
        <f ca="1">+IFERROR(INDEX('Hoja de Trabajo para listado'!$A$155:$Z$1048576,MATCH($A260,'Hoja de Trabajo para listado'!$A$155:$A$1048576,0),MATCH((CUADRO!F$5&amp;$E260),'Hoja de Trabajo para listado'!$A$151:$Z$151,0)),0)+IFERROR(INDEX('Hoja de Trabajo para listado'!$AB$155:$BA$1048576,MATCH($A260,'Hoja de Trabajo para listado'!$AB$155:$AB$1048576,0),MATCH((CUADRO!F$5&amp;$E260),'Hoja de Trabajo para listado'!$AB$151:$BA$151,0)),0)+IFERROR(INDEX('Hoja de Trabajo para listado'!$BC$155:$CB$1048576,MATCH($A260,'Hoja de Trabajo para listado'!$BC$155:$BC$1048576,0),MATCH((CUADRO!F$5&amp;$E260),'Hoja de Trabajo para listado'!$BC$151:$CB$151,0)),0)+IFERROR(INDEX('Hoja de Trabajo para listado'!$DE$153:$DG$274,MATCH($A260,'Hoja de Trabajo para listado'!$DE$153:$DE$1048576,0),MATCH((CUADRO!F$5&amp;$E260),'Hoja de Trabajo para listado'!$DE$151:$DG$151,0)),0)+IFERROR(INDEX('Hoja de Trabajo para listado'!$CD$155:$DC$1048576,MATCH($A260,'Hoja de Trabajo para listado'!$CD$155:$CD$1048576,0),MATCH((CUADRO!F$5&amp;$E260),'Hoja de Trabajo para listado'!$CD$151:$DC$151,0)),0)</f>
        <v>0</v>
      </c>
      <c r="G260" s="243">
        <f ca="1">+IFERROR(INDEX('Hoja de Trabajo para listado'!$A$155:$Z$1048576,MATCH($A260,'Hoja de Trabajo para listado'!$A$155:$A$1048576,0),MATCH((CUADRO!G$5&amp;$E260),'Hoja de Trabajo para listado'!$A$151:$Z$151,0)),0)+IFERROR(INDEX('Hoja de Trabajo para listado'!$AB$155:$BA$1048576,MATCH($A260,'Hoja de Trabajo para listado'!$AB$155:$AB$1048576,0),MATCH((CUADRO!G$5&amp;$E260),'Hoja de Trabajo para listado'!$AB$151:$BA$151,0)),0)+IFERROR(INDEX('Hoja de Trabajo para listado'!$BC$155:$CB$1048576,MATCH($A260,'Hoja de Trabajo para listado'!$BC$155:$BC$1048576,0),MATCH((CUADRO!G$5&amp;$E260),'Hoja de Trabajo para listado'!$BC$151:$CB$151,0)),0)+IFERROR(INDEX('Hoja de Trabajo para listado'!$DE$153:$DG$274,MATCH($A260,'Hoja de Trabajo para listado'!$DE$153:$DE$1048576,0),MATCH((CUADRO!G$5&amp;$E260),'Hoja de Trabajo para listado'!$DE$151:$DG$151,0)),0)+IFERROR(INDEX('Hoja de Trabajo para listado'!$CD$155:$DC$1048576,MATCH($A260,'Hoja de Trabajo para listado'!$CD$155:$CD$1048576,0),MATCH((CUADRO!G$5&amp;$E260),'Hoja de Trabajo para listado'!$CD$151:$DC$151,0)),0)</f>
        <v>0</v>
      </c>
      <c r="H260" s="243">
        <f ca="1">+IFERROR(INDEX('Hoja de Trabajo para listado'!$A$155:$Z$1048576,MATCH($A260,'Hoja de Trabajo para listado'!$A$155:$A$1048576,0),MATCH((CUADRO!H$5&amp;$E260),'Hoja de Trabajo para listado'!$A$151:$Z$151,0)),0)+IFERROR(INDEX('Hoja de Trabajo para listado'!$AB$155:$BA$1048576,MATCH($A260,'Hoja de Trabajo para listado'!$AB$155:$AB$1048576,0),MATCH((CUADRO!H$5&amp;$E260),'Hoja de Trabajo para listado'!$AB$151:$BA$151,0)),0)+IFERROR(INDEX('Hoja de Trabajo para listado'!$BC$155:$CB$1048576,MATCH($A260,'Hoja de Trabajo para listado'!$BC$155:$BC$1048576,0),MATCH((CUADRO!H$5&amp;$E260),'Hoja de Trabajo para listado'!$BC$151:$CB$151,0)),0)+IFERROR(INDEX('Hoja de Trabajo para listado'!$DE$153:$DG$274,MATCH($A260,'Hoja de Trabajo para listado'!$DE$153:$DE$1048576,0),MATCH((CUADRO!H$5&amp;$E260),'Hoja de Trabajo para listado'!$DE$151:$DG$151,0)),0)+IFERROR(INDEX('Hoja de Trabajo para listado'!$CD$155:$DC$1048576,MATCH($A260,'Hoja de Trabajo para listado'!$CD$155:$CD$1048576,0),MATCH((CUADRO!H$5&amp;$E260),'Hoja de Trabajo para listado'!$CD$151:$DC$151,0)),0)</f>
        <v>0</v>
      </c>
      <c r="I260" s="243">
        <f ca="1">+IFERROR(INDEX('Hoja de Trabajo para listado'!$A$155:$Z$1048576,MATCH($A260,'Hoja de Trabajo para listado'!$A$155:$A$1048576,0),MATCH((CUADRO!I$5&amp;$E260),'Hoja de Trabajo para listado'!$A$151:$Z$151,0)),0)+IFERROR(INDEX('Hoja de Trabajo para listado'!$AB$155:$BA$1048576,MATCH($A260,'Hoja de Trabajo para listado'!$AB$155:$AB$1048576,0),MATCH((CUADRO!I$5&amp;$E260),'Hoja de Trabajo para listado'!$AB$151:$BA$151,0)),0)+IFERROR(INDEX('Hoja de Trabajo para listado'!$BC$155:$CB$1048576,MATCH($A260,'Hoja de Trabajo para listado'!$BC$155:$BC$1048576,0),MATCH((CUADRO!I$5&amp;$E260),'Hoja de Trabajo para listado'!$BC$151:$CB$151,0)),0)+IFERROR(INDEX('Hoja de Trabajo para listado'!$DE$153:$DG$274,MATCH($A260,'Hoja de Trabajo para listado'!$DE$153:$DE$1048576,0),MATCH((CUADRO!I$5&amp;$E260),'Hoja de Trabajo para listado'!$DE$151:$DG$151,0)),0)+IFERROR(INDEX('Hoja de Trabajo para listado'!$CD$155:$DC$1048576,MATCH($A260,'Hoja de Trabajo para listado'!$CD$155:$CD$1048576,0),MATCH((CUADRO!I$5&amp;$E260),'Hoja de Trabajo para listado'!$CD$151:$DC$151,0)),0)</f>
        <v>0</v>
      </c>
      <c r="J260" s="243">
        <f ca="1">+IFERROR(INDEX('Hoja de Trabajo para listado'!$A$155:$Z$1048576,MATCH($A260,'Hoja de Trabajo para listado'!$A$155:$A$1048576,0),MATCH((CUADRO!J$5&amp;$E260),'Hoja de Trabajo para listado'!$A$151:$Z$151,0)),0)+IFERROR(INDEX('Hoja de Trabajo para listado'!$AB$155:$BA$1048576,MATCH($A260,'Hoja de Trabajo para listado'!$AB$155:$AB$1048576,0),MATCH((CUADRO!J$5&amp;$E260),'Hoja de Trabajo para listado'!$AB$151:$BA$151,0)),0)+IFERROR(INDEX('Hoja de Trabajo para listado'!$BC$155:$CB$1048576,MATCH($A260,'Hoja de Trabajo para listado'!$BC$155:$BC$1048576,0),MATCH((CUADRO!J$5&amp;$E260),'Hoja de Trabajo para listado'!$BC$151:$CB$151,0)),0)+IFERROR(INDEX('Hoja de Trabajo para listado'!$DE$153:$DG$274,MATCH($A260,'Hoja de Trabajo para listado'!$DE$153:$DE$1048576,0),MATCH((CUADRO!J$5&amp;$E260),'Hoja de Trabajo para listado'!$DE$151:$DG$151,0)),0)+IFERROR(INDEX('Hoja de Trabajo para listado'!$CD$155:$DC$1048576,MATCH($A260,'Hoja de Trabajo para listado'!$CD$155:$CD$1048576,0),MATCH((CUADRO!J$5&amp;$E260),'Hoja de Trabajo para listado'!$CD$151:$DC$151,0)),0)</f>
        <v>0</v>
      </c>
      <c r="K260" s="243">
        <f ca="1">+IFERROR(INDEX('Hoja de Trabajo para listado'!$A$155:$Z$1048576,MATCH($A260,'Hoja de Trabajo para listado'!$A$155:$A$1048576,0),MATCH((CUADRO!K$5&amp;$E260),'Hoja de Trabajo para listado'!$A$151:$Z$151,0)),0)+IFERROR(INDEX('Hoja de Trabajo para listado'!$AB$155:$BA$1048576,MATCH($A260,'Hoja de Trabajo para listado'!$AB$155:$AB$1048576,0),MATCH((CUADRO!K$5&amp;$E260),'Hoja de Trabajo para listado'!$AB$151:$BA$151,0)),0)+IFERROR(INDEX('Hoja de Trabajo para listado'!$BC$155:$CB$1048576,MATCH($A260,'Hoja de Trabajo para listado'!$BC$155:$BC$1048576,0),MATCH((CUADRO!K$5&amp;$E260),'Hoja de Trabajo para listado'!$BC$151:$CB$151,0)),0)+IFERROR(INDEX('Hoja de Trabajo para listado'!$DE$153:$DG$274,MATCH($A260,'Hoja de Trabajo para listado'!$DE$153:$DE$1048576,0),MATCH((CUADRO!K$5&amp;$E260),'Hoja de Trabajo para listado'!$DE$151:$DG$151,0)),0)+IFERROR(INDEX('Hoja de Trabajo para listado'!$CD$155:$DC$1048576,MATCH($A260,'Hoja de Trabajo para listado'!$CD$155:$CD$1048576,0),MATCH((CUADRO!K$5&amp;$E260),'Hoja de Trabajo para listado'!$CD$151:$DC$151,0)),0)</f>
        <v>0</v>
      </c>
      <c r="L260" s="243">
        <f ca="1">+IFERROR(INDEX('Hoja de Trabajo para listado'!$A$155:$Z$1048576,MATCH($A260,'Hoja de Trabajo para listado'!$A$155:$A$1048576,0),MATCH((CUADRO!L$5&amp;$E260),'Hoja de Trabajo para listado'!$A$151:$Z$151,0)),0)+IFERROR(INDEX('Hoja de Trabajo para listado'!$AB$155:$BA$1048576,MATCH($A260,'Hoja de Trabajo para listado'!$AB$155:$AB$1048576,0),MATCH((CUADRO!L$5&amp;$E260),'Hoja de Trabajo para listado'!$AB$151:$BA$151,0)),0)+IFERROR(INDEX('Hoja de Trabajo para listado'!$BC$155:$CB$1048576,MATCH($A260,'Hoja de Trabajo para listado'!$BC$155:$BC$1048576,0),MATCH((CUADRO!L$5&amp;$E260),'Hoja de Trabajo para listado'!$BC$151:$CB$151,0)),0)+IFERROR(INDEX('Hoja de Trabajo para listado'!$DE$153:$DG$274,MATCH($A260,'Hoja de Trabajo para listado'!$DE$153:$DE$1048576,0),MATCH((CUADRO!L$5&amp;$E260),'Hoja de Trabajo para listado'!$DE$151:$DG$151,0)),0)+IFERROR(INDEX('Hoja de Trabajo para listado'!$CD$155:$DC$1048576,MATCH($A260,'Hoja de Trabajo para listado'!$CD$155:$CD$1048576,0),MATCH((CUADRO!L$5&amp;$E260),'Hoja de Trabajo para listado'!$CD$151:$DC$151,0)),0)</f>
        <v>0</v>
      </c>
      <c r="M260" s="243">
        <f ca="1">+IFERROR(INDEX('Hoja de Trabajo para listado'!$A$155:$Z$1048576,MATCH($A260,'Hoja de Trabajo para listado'!$A$155:$A$1048576,0),MATCH((CUADRO!M$5&amp;$E260),'Hoja de Trabajo para listado'!$A$151:$Z$151,0)),0)+IFERROR(INDEX('Hoja de Trabajo para listado'!$AB$155:$BA$1048576,MATCH($A260,'Hoja de Trabajo para listado'!$AB$155:$AB$1048576,0),MATCH((CUADRO!M$5&amp;$E260),'Hoja de Trabajo para listado'!$AB$151:$BA$151,0)),0)+IFERROR(INDEX('Hoja de Trabajo para listado'!$BC$155:$CB$1048576,MATCH($A260,'Hoja de Trabajo para listado'!$BC$155:$BC$1048576,0),MATCH((CUADRO!M$5&amp;$E260),'Hoja de Trabajo para listado'!$BC$151:$CB$151,0)),0)+IFERROR(INDEX('Hoja de Trabajo para listado'!$DE$153:$DG$274,MATCH($A260,'Hoja de Trabajo para listado'!$DE$153:$DE$1048576,0),MATCH((CUADRO!M$5&amp;$E260),'Hoja de Trabajo para listado'!$DE$151:$DG$151,0)),0)+IFERROR(INDEX('Hoja de Trabajo para listado'!$CD$155:$DC$1048576,MATCH($A260,'Hoja de Trabajo para listado'!$CD$155:$CD$1048576,0),MATCH((CUADRO!M$5&amp;$E260),'Hoja de Trabajo para listado'!$CD$151:$DC$151,0)),0)</f>
        <v>0</v>
      </c>
      <c r="N260" s="243">
        <f ca="1">+IFERROR(INDEX('Hoja de Trabajo para listado'!$A$155:$Z$1048576,MATCH($A260,'Hoja de Trabajo para listado'!$A$155:$A$1048576,0),MATCH((CUADRO!N$5&amp;$E260),'Hoja de Trabajo para listado'!$A$151:$Z$151,0)),0)+IFERROR(INDEX('Hoja de Trabajo para listado'!$AB$155:$BA$1048576,MATCH($A260,'Hoja de Trabajo para listado'!$AB$155:$AB$1048576,0),MATCH((CUADRO!N$5&amp;$E260),'Hoja de Trabajo para listado'!$AB$151:$BA$151,0)),0)+IFERROR(INDEX('Hoja de Trabajo para listado'!$BC$155:$CB$1048576,MATCH($A260,'Hoja de Trabajo para listado'!$BC$155:$BC$1048576,0),MATCH((CUADRO!N$5&amp;$E260),'Hoja de Trabajo para listado'!$BC$151:$CB$151,0)),0)+IFERROR(INDEX('Hoja de Trabajo para listado'!$DE$153:$DG$274,MATCH($A260,'Hoja de Trabajo para listado'!$DE$153:$DE$1048576,0),MATCH((CUADRO!N$5&amp;$E260),'Hoja de Trabajo para listado'!$DE$151:$DG$151,0)),0)+IFERROR(INDEX('Hoja de Trabajo para listado'!$CD$155:$DC$1048576,MATCH($A260,'Hoja de Trabajo para listado'!$CD$155:$CD$1048576,0),MATCH((CUADRO!N$5&amp;$E260),'Hoja de Trabajo para listado'!$CD$151:$DC$151,0)),0)</f>
        <v>0</v>
      </c>
      <c r="O260" s="243">
        <f ca="1">+IFERROR(INDEX('Hoja de Trabajo para listado'!$A$155:$Z$1048576,MATCH($A260,'Hoja de Trabajo para listado'!$A$155:$A$1048576,0),MATCH((CUADRO!O$5&amp;$E260),'Hoja de Trabajo para listado'!$A$151:$Z$151,0)),0)+IFERROR(INDEX('Hoja de Trabajo para listado'!$AB$155:$BA$1048576,MATCH($A260,'Hoja de Trabajo para listado'!$AB$155:$AB$1048576,0),MATCH((CUADRO!O$5&amp;$E260),'Hoja de Trabajo para listado'!$AB$151:$BA$151,0)),0)+IFERROR(INDEX('Hoja de Trabajo para listado'!$BC$155:$CB$1048576,MATCH($A260,'Hoja de Trabajo para listado'!$BC$155:$BC$1048576,0),MATCH((CUADRO!O$5&amp;$E260),'Hoja de Trabajo para listado'!$BC$151:$CB$151,0)),0)+IFERROR(INDEX('Hoja de Trabajo para listado'!$DE$153:$DG$274,MATCH($A260,'Hoja de Trabajo para listado'!$DE$153:$DE$1048576,0),MATCH((CUADRO!O$5&amp;$E260),'Hoja de Trabajo para listado'!$DE$151:$DG$151,0)),0)+IFERROR(INDEX('Hoja de Trabajo para listado'!$CD$155:$DC$1048576,MATCH($A260,'Hoja de Trabajo para listado'!$CD$155:$CD$1048576,0),MATCH((CUADRO!O$5&amp;$E260),'Hoja de Trabajo para listado'!$CD$151:$DC$151,0)),0)</f>
        <v>0</v>
      </c>
      <c r="P260" s="243">
        <f ca="1">+IFERROR(INDEX('Hoja de Trabajo para listado'!$A$155:$Z$1048576,MATCH($A260,'Hoja de Trabajo para listado'!$A$155:$A$1048576,0),MATCH((CUADRO!P$5&amp;$E260),'Hoja de Trabajo para listado'!$A$151:$Z$151,0)),0)+IFERROR(INDEX('Hoja de Trabajo para listado'!$AB$155:$BA$1048576,MATCH($A260,'Hoja de Trabajo para listado'!$AB$155:$AB$1048576,0),MATCH((CUADRO!P$5&amp;$E260),'Hoja de Trabajo para listado'!$AB$151:$BA$151,0)),0)+IFERROR(INDEX('Hoja de Trabajo para listado'!$BC$155:$CB$1048576,MATCH($A260,'Hoja de Trabajo para listado'!$BC$155:$BC$1048576,0),MATCH((CUADRO!P$5&amp;$E260),'Hoja de Trabajo para listado'!$BC$151:$CB$151,0)),0)+IFERROR(INDEX('Hoja de Trabajo para listado'!$DE$153:$DG$274,MATCH($A260,'Hoja de Trabajo para listado'!$DE$153:$DE$1048576,0),MATCH((CUADRO!P$5&amp;$E260),'Hoja de Trabajo para listado'!$DE$151:$DG$151,0)),0)+IFERROR(INDEX('Hoja de Trabajo para listado'!$CD$155:$DC$1048576,MATCH($A260,'Hoja de Trabajo para listado'!$CD$155:$CD$1048576,0),MATCH((CUADRO!P$5&amp;$E260),'Hoja de Trabajo para listado'!$CD$151:$DC$151,0)),0)</f>
        <v>0</v>
      </c>
      <c r="Q260" s="243">
        <f ca="1">+IFERROR(INDEX('Hoja de Trabajo para listado'!$A$155:$Z$1048576,MATCH($A260,'Hoja de Trabajo para listado'!$A$155:$A$1048576,0),MATCH((CUADRO!Q$5&amp;$E260),'Hoja de Trabajo para listado'!$A$151:$Z$151,0)),0)+IFERROR(INDEX('Hoja de Trabajo para listado'!$AB$155:$BA$1048576,MATCH($A260,'Hoja de Trabajo para listado'!$AB$155:$AB$1048576,0),MATCH((CUADRO!Q$5&amp;$E260),'Hoja de Trabajo para listado'!$AB$151:$BA$151,0)),0)+IFERROR(INDEX('Hoja de Trabajo para listado'!$BC$155:$CB$1048576,MATCH($A260,'Hoja de Trabajo para listado'!$BC$155:$BC$1048576,0),MATCH((CUADRO!Q$5&amp;$E260),'Hoja de Trabajo para listado'!$BC$151:$CB$151,0)),0)+IFERROR(INDEX('Hoja de Trabajo para listado'!$DE$153:$DG$274,MATCH($A260,'Hoja de Trabajo para listado'!$DE$153:$DE$1048576,0),MATCH((CUADRO!Q$5&amp;$E260),'Hoja de Trabajo para listado'!$DE$151:$DG$151,0)),0)+IFERROR(INDEX('Hoja de Trabajo para listado'!$CD$155:$DC$1048576,MATCH($A260,'Hoja de Trabajo para listado'!$CD$155:$CD$1048576,0),MATCH((CUADRO!Q$5&amp;$E260),'Hoja de Trabajo para listado'!$CD$151:$DC$151,0)),0)</f>
        <v>0</v>
      </c>
      <c r="R260" s="243">
        <f t="shared" ca="1" si="9"/>
        <v>0</v>
      </c>
      <c r="S260" s="243"/>
      <c r="T260" s="243">
        <f ca="1">+T261</f>
        <v>0</v>
      </c>
      <c r="U260" s="242">
        <f t="shared" si="10"/>
        <v>1</v>
      </c>
      <c r="V260" s="333" t="str">
        <f>+VLOOKUP(A260,bd_lista!$A$3:$E$590,5,FALSE)</f>
        <v>Instituciones Descentralizadas</v>
      </c>
      <c r="W260" s="383" t="str">
        <f>+V260</f>
        <v>Instituciones Descentralizadas</v>
      </c>
      <c r="X260" s="242">
        <f>+VLOOKUP(A260,[3]Sheet1!$A$13:$D$744,4,FALSE)</f>
        <v>52</v>
      </c>
      <c r="Y260" s="242" t="e">
        <f>+VLOOKUP(X260,bd_lista!$A$3:$C$590,3,FALSE)</f>
        <v>#N/A</v>
      </c>
      <c r="Z260" s="294">
        <f>+X260</f>
        <v>52</v>
      </c>
      <c r="AA260" s="295" t="e">
        <f>+Y260</f>
        <v>#N/A</v>
      </c>
    </row>
    <row r="261" spans="1:27" ht="15" hidden="1" customHeight="1">
      <c r="A261" s="32">
        <v>349</v>
      </c>
      <c r="B261" s="389"/>
      <c r="C261" s="333" t="str">
        <f>+VLOOKUP(A261,bd_lista!$A$3:$C$590,3,FALSE)</f>
        <v>Centro de Inv.Arqueológicas,Antropológicas y Adm.de Tiwanaku</v>
      </c>
      <c r="D261" s="386"/>
      <c r="E261" s="333" t="s">
        <v>1305</v>
      </c>
      <c r="F261" s="245">
        <f ca="1">+IFERROR(INDEX('Hoja de Trabajo para listado'!$A$155:$Z$1048576,MATCH($A261,'Hoja de Trabajo para listado'!$A$155:$A$1048576,0),MATCH((CUADRO!F$5&amp;$E261),'Hoja de Trabajo para listado'!$A$151:$Z$151,0)),0)+IFERROR(INDEX('Hoja de Trabajo para listado'!$AB$155:$BA$1048576,MATCH($A261,'Hoja de Trabajo para listado'!$AB$155:$AB$1048576,0),MATCH((CUADRO!F$5&amp;$E261),'Hoja de Trabajo para listado'!$AB$151:$BA$151,0)),0)+IFERROR(INDEX('Hoja de Trabajo para listado'!$BC$155:$CB$1048576,MATCH($A261,'Hoja de Trabajo para listado'!$BC$155:$BC$1048576,0),MATCH((CUADRO!F$5&amp;$E261),'Hoja de Trabajo para listado'!$BC$151:$CB$151,0)),0)+IFERROR(INDEX('Hoja de Trabajo para listado'!$DE$153:$DG$274,MATCH($A261,'Hoja de Trabajo para listado'!$DE$153:$DE$1048576,0),MATCH((CUADRO!F$5&amp;$E261),'Hoja de Trabajo para listado'!$DE$151:$DG$151,0)),0)+IFERROR(INDEX('Hoja de Trabajo para listado'!$CD$155:$DC$1048576,MATCH($A261,'Hoja de Trabajo para listado'!$CD$155:$CD$1048576,0),MATCH((CUADRO!F$5&amp;$E261),'Hoja de Trabajo para listado'!$CD$151:$DC$151,0)),0)</f>
        <v>0</v>
      </c>
      <c r="G261" s="245">
        <f ca="1">+IFERROR(INDEX('Hoja de Trabajo para listado'!$A$155:$Z$1048576,MATCH($A261,'Hoja de Trabajo para listado'!$A$155:$A$1048576,0),MATCH((CUADRO!G$5&amp;$E261),'Hoja de Trabajo para listado'!$A$151:$Z$151,0)),0)+IFERROR(INDEX('Hoja de Trabajo para listado'!$AB$155:$BA$1048576,MATCH($A261,'Hoja de Trabajo para listado'!$AB$155:$AB$1048576,0),MATCH((CUADRO!G$5&amp;$E261),'Hoja de Trabajo para listado'!$AB$151:$BA$151,0)),0)+IFERROR(INDEX('Hoja de Trabajo para listado'!$BC$155:$CB$1048576,MATCH($A261,'Hoja de Trabajo para listado'!$BC$155:$BC$1048576,0),MATCH((CUADRO!G$5&amp;$E261),'Hoja de Trabajo para listado'!$BC$151:$CB$151,0)),0)+IFERROR(INDEX('Hoja de Trabajo para listado'!$DE$153:$DG$274,MATCH($A261,'Hoja de Trabajo para listado'!$DE$153:$DE$1048576,0),MATCH((CUADRO!G$5&amp;$E261),'Hoja de Trabajo para listado'!$DE$151:$DG$151,0)),0)+IFERROR(INDEX('Hoja de Trabajo para listado'!$CD$155:$DC$1048576,MATCH($A261,'Hoja de Trabajo para listado'!$CD$155:$CD$1048576,0),MATCH((CUADRO!G$5&amp;$E261),'Hoja de Trabajo para listado'!$CD$151:$DC$151,0)),0)</f>
        <v>0</v>
      </c>
      <c r="H261" s="245">
        <f ca="1">+IFERROR(INDEX('Hoja de Trabajo para listado'!$A$155:$Z$1048576,MATCH($A261,'Hoja de Trabajo para listado'!$A$155:$A$1048576,0),MATCH((CUADRO!H$5&amp;$E261),'Hoja de Trabajo para listado'!$A$151:$Z$151,0)),0)+IFERROR(INDEX('Hoja de Trabajo para listado'!$AB$155:$BA$1048576,MATCH($A261,'Hoja de Trabajo para listado'!$AB$155:$AB$1048576,0),MATCH((CUADRO!H$5&amp;$E261),'Hoja de Trabajo para listado'!$AB$151:$BA$151,0)),0)+IFERROR(INDEX('Hoja de Trabajo para listado'!$BC$155:$CB$1048576,MATCH($A261,'Hoja de Trabajo para listado'!$BC$155:$BC$1048576,0),MATCH((CUADRO!H$5&amp;$E261),'Hoja de Trabajo para listado'!$BC$151:$CB$151,0)),0)+IFERROR(INDEX('Hoja de Trabajo para listado'!$DE$153:$DG$274,MATCH($A261,'Hoja de Trabajo para listado'!$DE$153:$DE$1048576,0),MATCH((CUADRO!H$5&amp;$E261),'Hoja de Trabajo para listado'!$DE$151:$DG$151,0)),0)+IFERROR(INDEX('Hoja de Trabajo para listado'!$CD$155:$DC$1048576,MATCH($A261,'Hoja de Trabajo para listado'!$CD$155:$CD$1048576,0),MATCH((CUADRO!H$5&amp;$E261),'Hoja de Trabajo para listado'!$CD$151:$DC$151,0)),0)</f>
        <v>0</v>
      </c>
      <c r="I261" s="245">
        <f ca="1">+IFERROR(INDEX('Hoja de Trabajo para listado'!$A$155:$Z$1048576,MATCH($A261,'Hoja de Trabajo para listado'!$A$155:$A$1048576,0),MATCH((CUADRO!I$5&amp;$E261),'Hoja de Trabajo para listado'!$A$151:$Z$151,0)),0)+IFERROR(INDEX('Hoja de Trabajo para listado'!$AB$155:$BA$1048576,MATCH($A261,'Hoja de Trabajo para listado'!$AB$155:$AB$1048576,0),MATCH((CUADRO!I$5&amp;$E261),'Hoja de Trabajo para listado'!$AB$151:$BA$151,0)),0)+IFERROR(INDEX('Hoja de Trabajo para listado'!$BC$155:$CB$1048576,MATCH($A261,'Hoja de Trabajo para listado'!$BC$155:$BC$1048576,0),MATCH((CUADRO!I$5&amp;$E261),'Hoja de Trabajo para listado'!$BC$151:$CB$151,0)),0)+IFERROR(INDEX('Hoja de Trabajo para listado'!$DE$153:$DG$274,MATCH($A261,'Hoja de Trabajo para listado'!$DE$153:$DE$1048576,0),MATCH((CUADRO!I$5&amp;$E261),'Hoja de Trabajo para listado'!$DE$151:$DG$151,0)),0)+IFERROR(INDEX('Hoja de Trabajo para listado'!$CD$155:$DC$1048576,MATCH($A261,'Hoja de Trabajo para listado'!$CD$155:$CD$1048576,0),MATCH((CUADRO!I$5&amp;$E261),'Hoja de Trabajo para listado'!$CD$151:$DC$151,0)),0)</f>
        <v>0</v>
      </c>
      <c r="J261" s="245">
        <f ca="1">+IFERROR(INDEX('Hoja de Trabajo para listado'!$A$155:$Z$1048576,MATCH($A261,'Hoja de Trabajo para listado'!$A$155:$A$1048576,0),MATCH((CUADRO!J$5&amp;$E261),'Hoja de Trabajo para listado'!$A$151:$Z$151,0)),0)+IFERROR(INDEX('Hoja de Trabajo para listado'!$AB$155:$BA$1048576,MATCH($A261,'Hoja de Trabajo para listado'!$AB$155:$AB$1048576,0),MATCH((CUADRO!J$5&amp;$E261),'Hoja de Trabajo para listado'!$AB$151:$BA$151,0)),0)+IFERROR(INDEX('Hoja de Trabajo para listado'!$BC$155:$CB$1048576,MATCH($A261,'Hoja de Trabajo para listado'!$BC$155:$BC$1048576,0),MATCH((CUADRO!J$5&amp;$E261),'Hoja de Trabajo para listado'!$BC$151:$CB$151,0)),0)+IFERROR(INDEX('Hoja de Trabajo para listado'!$DE$153:$DG$274,MATCH($A261,'Hoja de Trabajo para listado'!$DE$153:$DE$1048576,0),MATCH((CUADRO!J$5&amp;$E261),'Hoja de Trabajo para listado'!$DE$151:$DG$151,0)),0)+IFERROR(INDEX('Hoja de Trabajo para listado'!$CD$155:$DC$1048576,MATCH($A261,'Hoja de Trabajo para listado'!$CD$155:$CD$1048576,0),MATCH((CUADRO!J$5&amp;$E261),'Hoja de Trabajo para listado'!$CD$151:$DC$151,0)),0)</f>
        <v>0</v>
      </c>
      <c r="K261" s="245">
        <f ca="1">+IFERROR(INDEX('Hoja de Trabajo para listado'!$A$155:$Z$1048576,MATCH($A261,'Hoja de Trabajo para listado'!$A$155:$A$1048576,0),MATCH((CUADRO!K$5&amp;$E261),'Hoja de Trabajo para listado'!$A$151:$Z$151,0)),0)+IFERROR(INDEX('Hoja de Trabajo para listado'!$AB$155:$BA$1048576,MATCH($A261,'Hoja de Trabajo para listado'!$AB$155:$AB$1048576,0),MATCH((CUADRO!K$5&amp;$E261),'Hoja de Trabajo para listado'!$AB$151:$BA$151,0)),0)+IFERROR(INDEX('Hoja de Trabajo para listado'!$BC$155:$CB$1048576,MATCH($A261,'Hoja de Trabajo para listado'!$BC$155:$BC$1048576,0),MATCH((CUADRO!K$5&amp;$E261),'Hoja de Trabajo para listado'!$BC$151:$CB$151,0)),0)+IFERROR(INDEX('Hoja de Trabajo para listado'!$DE$153:$DG$274,MATCH($A261,'Hoja de Trabajo para listado'!$DE$153:$DE$1048576,0),MATCH((CUADRO!K$5&amp;$E261),'Hoja de Trabajo para listado'!$DE$151:$DG$151,0)),0)+IFERROR(INDEX('Hoja de Trabajo para listado'!$CD$155:$DC$1048576,MATCH($A261,'Hoja de Trabajo para listado'!$CD$155:$CD$1048576,0),MATCH((CUADRO!K$5&amp;$E261),'Hoja de Trabajo para listado'!$CD$151:$DC$151,0)),0)</f>
        <v>0</v>
      </c>
      <c r="L261" s="245">
        <f ca="1">+IFERROR(INDEX('Hoja de Trabajo para listado'!$A$155:$Z$1048576,MATCH($A261,'Hoja de Trabajo para listado'!$A$155:$A$1048576,0),MATCH((CUADRO!L$5&amp;$E261),'Hoja de Trabajo para listado'!$A$151:$Z$151,0)),0)+IFERROR(INDEX('Hoja de Trabajo para listado'!$AB$155:$BA$1048576,MATCH($A261,'Hoja de Trabajo para listado'!$AB$155:$AB$1048576,0),MATCH((CUADRO!L$5&amp;$E261),'Hoja de Trabajo para listado'!$AB$151:$BA$151,0)),0)+IFERROR(INDEX('Hoja de Trabajo para listado'!$BC$155:$CB$1048576,MATCH($A261,'Hoja de Trabajo para listado'!$BC$155:$BC$1048576,0),MATCH((CUADRO!L$5&amp;$E261),'Hoja de Trabajo para listado'!$BC$151:$CB$151,0)),0)+IFERROR(INDEX('Hoja de Trabajo para listado'!$DE$153:$DG$274,MATCH($A261,'Hoja de Trabajo para listado'!$DE$153:$DE$1048576,0),MATCH((CUADRO!L$5&amp;$E261),'Hoja de Trabajo para listado'!$DE$151:$DG$151,0)),0)+IFERROR(INDEX('Hoja de Trabajo para listado'!$CD$155:$DC$1048576,MATCH($A261,'Hoja de Trabajo para listado'!$CD$155:$CD$1048576,0),MATCH((CUADRO!L$5&amp;$E261),'Hoja de Trabajo para listado'!$CD$151:$DC$151,0)),0)</f>
        <v>0</v>
      </c>
      <c r="M261" s="245">
        <f ca="1">+IFERROR(INDEX('Hoja de Trabajo para listado'!$A$155:$Z$1048576,MATCH($A261,'Hoja de Trabajo para listado'!$A$155:$A$1048576,0),MATCH((CUADRO!M$5&amp;$E261),'Hoja de Trabajo para listado'!$A$151:$Z$151,0)),0)+IFERROR(INDEX('Hoja de Trabajo para listado'!$AB$155:$BA$1048576,MATCH($A261,'Hoja de Trabajo para listado'!$AB$155:$AB$1048576,0),MATCH((CUADRO!M$5&amp;$E261),'Hoja de Trabajo para listado'!$AB$151:$BA$151,0)),0)+IFERROR(INDEX('Hoja de Trabajo para listado'!$BC$155:$CB$1048576,MATCH($A261,'Hoja de Trabajo para listado'!$BC$155:$BC$1048576,0),MATCH((CUADRO!M$5&amp;$E261),'Hoja de Trabajo para listado'!$BC$151:$CB$151,0)),0)+IFERROR(INDEX('Hoja de Trabajo para listado'!$DE$153:$DG$274,MATCH($A261,'Hoja de Trabajo para listado'!$DE$153:$DE$1048576,0),MATCH((CUADRO!M$5&amp;$E261),'Hoja de Trabajo para listado'!$DE$151:$DG$151,0)),0)+IFERROR(INDEX('Hoja de Trabajo para listado'!$CD$155:$DC$1048576,MATCH($A261,'Hoja de Trabajo para listado'!$CD$155:$CD$1048576,0),MATCH((CUADRO!M$5&amp;$E261),'Hoja de Trabajo para listado'!$CD$151:$DC$151,0)),0)</f>
        <v>0</v>
      </c>
      <c r="N261" s="245">
        <f ca="1">+IFERROR(INDEX('Hoja de Trabajo para listado'!$A$155:$Z$1048576,MATCH($A261,'Hoja de Trabajo para listado'!$A$155:$A$1048576,0),MATCH((CUADRO!N$5&amp;$E261),'Hoja de Trabajo para listado'!$A$151:$Z$151,0)),0)+IFERROR(INDEX('Hoja de Trabajo para listado'!$AB$155:$BA$1048576,MATCH($A261,'Hoja de Trabajo para listado'!$AB$155:$AB$1048576,0),MATCH((CUADRO!N$5&amp;$E261),'Hoja de Trabajo para listado'!$AB$151:$BA$151,0)),0)+IFERROR(INDEX('Hoja de Trabajo para listado'!$BC$155:$CB$1048576,MATCH($A261,'Hoja de Trabajo para listado'!$BC$155:$BC$1048576,0),MATCH((CUADRO!N$5&amp;$E261),'Hoja de Trabajo para listado'!$BC$151:$CB$151,0)),0)+IFERROR(INDEX('Hoja de Trabajo para listado'!$DE$153:$DG$274,MATCH($A261,'Hoja de Trabajo para listado'!$DE$153:$DE$1048576,0),MATCH((CUADRO!N$5&amp;$E261),'Hoja de Trabajo para listado'!$DE$151:$DG$151,0)),0)+IFERROR(INDEX('Hoja de Trabajo para listado'!$CD$155:$DC$1048576,MATCH($A261,'Hoja de Trabajo para listado'!$CD$155:$CD$1048576,0),MATCH((CUADRO!N$5&amp;$E261),'Hoja de Trabajo para listado'!$CD$151:$DC$151,0)),0)</f>
        <v>0</v>
      </c>
      <c r="O261" s="245">
        <f ca="1">+IFERROR(INDEX('Hoja de Trabajo para listado'!$A$155:$Z$1048576,MATCH($A261,'Hoja de Trabajo para listado'!$A$155:$A$1048576,0),MATCH((CUADRO!O$5&amp;$E261),'Hoja de Trabajo para listado'!$A$151:$Z$151,0)),0)+IFERROR(INDEX('Hoja de Trabajo para listado'!$AB$155:$BA$1048576,MATCH($A261,'Hoja de Trabajo para listado'!$AB$155:$AB$1048576,0),MATCH((CUADRO!O$5&amp;$E261),'Hoja de Trabajo para listado'!$AB$151:$BA$151,0)),0)+IFERROR(INDEX('Hoja de Trabajo para listado'!$BC$155:$CB$1048576,MATCH($A261,'Hoja de Trabajo para listado'!$BC$155:$BC$1048576,0),MATCH((CUADRO!O$5&amp;$E261),'Hoja de Trabajo para listado'!$BC$151:$CB$151,0)),0)+IFERROR(INDEX('Hoja de Trabajo para listado'!$DE$153:$DG$274,MATCH($A261,'Hoja de Trabajo para listado'!$DE$153:$DE$1048576,0),MATCH((CUADRO!O$5&amp;$E261),'Hoja de Trabajo para listado'!$DE$151:$DG$151,0)),0)+IFERROR(INDEX('Hoja de Trabajo para listado'!$CD$155:$DC$1048576,MATCH($A261,'Hoja de Trabajo para listado'!$CD$155:$CD$1048576,0),MATCH((CUADRO!O$5&amp;$E261),'Hoja de Trabajo para listado'!$CD$151:$DC$151,0)),0)</f>
        <v>0</v>
      </c>
      <c r="P261" s="245">
        <f ca="1">+IFERROR(INDEX('Hoja de Trabajo para listado'!$A$155:$Z$1048576,MATCH($A261,'Hoja de Trabajo para listado'!$A$155:$A$1048576,0),MATCH((CUADRO!P$5&amp;$E261),'Hoja de Trabajo para listado'!$A$151:$Z$151,0)),0)+IFERROR(INDEX('Hoja de Trabajo para listado'!$AB$155:$BA$1048576,MATCH($A261,'Hoja de Trabajo para listado'!$AB$155:$AB$1048576,0),MATCH((CUADRO!P$5&amp;$E261),'Hoja de Trabajo para listado'!$AB$151:$BA$151,0)),0)+IFERROR(INDEX('Hoja de Trabajo para listado'!$BC$155:$CB$1048576,MATCH($A261,'Hoja de Trabajo para listado'!$BC$155:$BC$1048576,0),MATCH((CUADRO!P$5&amp;$E261),'Hoja de Trabajo para listado'!$BC$151:$CB$151,0)),0)+IFERROR(INDEX('Hoja de Trabajo para listado'!$DE$153:$DG$274,MATCH($A261,'Hoja de Trabajo para listado'!$DE$153:$DE$1048576,0),MATCH((CUADRO!P$5&amp;$E261),'Hoja de Trabajo para listado'!$DE$151:$DG$151,0)),0)+IFERROR(INDEX('Hoja de Trabajo para listado'!$CD$155:$DC$1048576,MATCH($A261,'Hoja de Trabajo para listado'!$CD$155:$CD$1048576,0),MATCH((CUADRO!P$5&amp;$E261),'Hoja de Trabajo para listado'!$CD$151:$DC$151,0)),0)</f>
        <v>0</v>
      </c>
      <c r="Q261" s="245">
        <f ca="1">+IFERROR(INDEX('Hoja de Trabajo para listado'!$A$155:$Z$1048576,MATCH($A261,'Hoja de Trabajo para listado'!$A$155:$A$1048576,0),MATCH((CUADRO!Q$5&amp;$E261),'Hoja de Trabajo para listado'!$A$151:$Z$151,0)),0)+IFERROR(INDEX('Hoja de Trabajo para listado'!$AB$155:$BA$1048576,MATCH($A261,'Hoja de Trabajo para listado'!$AB$155:$AB$1048576,0),MATCH((CUADRO!Q$5&amp;$E261),'Hoja de Trabajo para listado'!$AB$151:$BA$151,0)),0)+IFERROR(INDEX('Hoja de Trabajo para listado'!$BC$155:$CB$1048576,MATCH($A261,'Hoja de Trabajo para listado'!$BC$155:$BC$1048576,0),MATCH((CUADRO!Q$5&amp;$E261),'Hoja de Trabajo para listado'!$BC$151:$CB$151,0)),0)+IFERROR(INDEX('Hoja de Trabajo para listado'!$DE$153:$DG$274,MATCH($A261,'Hoja de Trabajo para listado'!$DE$153:$DE$1048576,0),MATCH((CUADRO!Q$5&amp;$E261),'Hoja de Trabajo para listado'!$DE$151:$DG$151,0)),0)+IFERROR(INDEX('Hoja de Trabajo para listado'!$CD$155:$DC$1048576,MATCH($A261,'Hoja de Trabajo para listado'!$CD$155:$CD$1048576,0),MATCH((CUADRO!Q$5&amp;$E261),'Hoja de Trabajo para listado'!$CD$151:$DC$151,0)),0)</f>
        <v>0</v>
      </c>
      <c r="R261" s="245">
        <f t="shared" ca="1" si="9"/>
        <v>0</v>
      </c>
      <c r="S261" s="245">
        <f ca="1">+R260+R261</f>
        <v>0</v>
      </c>
      <c r="T261" s="245">
        <f ca="1">+S261</f>
        <v>0</v>
      </c>
      <c r="U261" s="244">
        <f t="shared" si="10"/>
        <v>2</v>
      </c>
      <c r="V261" s="333" t="str">
        <f>+VLOOKUP(A261,bd_lista!$A$3:$E$590,5,FALSE)</f>
        <v>Instituciones Descentralizadas</v>
      </c>
      <c r="W261" s="384"/>
      <c r="X261" s="242">
        <f>+VLOOKUP(A261,[3]Sheet1!$A$13:$D$744,4,FALSE)</f>
        <v>52</v>
      </c>
      <c r="Y261" s="242" t="e">
        <f>+VLOOKUP(X261,bd_lista!$A$3:$C$590,3,FALSE)</f>
        <v>#N/A</v>
      </c>
      <c r="Z261" s="292"/>
      <c r="AA261" s="293"/>
    </row>
    <row r="262" spans="1:27" ht="15" hidden="1" customHeight="1">
      <c r="A262" s="251">
        <v>371</v>
      </c>
      <c r="B262" s="388">
        <f>+A262</f>
        <v>371</v>
      </c>
      <c r="C262" s="247" t="str">
        <f>+VLOOKUP(A262,bd_lista!$A$3:$C$590,3,FALSE)</f>
        <v>Centro Internacional de la Quinua</v>
      </c>
      <c r="D262" s="385" t="str">
        <f>+C262</f>
        <v>Centro Internacional de la Quinua</v>
      </c>
      <c r="E262" s="247" t="s">
        <v>1304</v>
      </c>
      <c r="F262" s="243">
        <f ca="1">+IFERROR(INDEX('Hoja de Trabajo para listado'!$A$155:$Z$1048576,MATCH($A262,'Hoja de Trabajo para listado'!$A$155:$A$1048576,0),MATCH((CUADRO!F$5&amp;$E262),'Hoja de Trabajo para listado'!$A$151:$Z$151,0)),0)+IFERROR(INDEX('Hoja de Trabajo para listado'!$AB$155:$BA$1048576,MATCH($A262,'Hoja de Trabajo para listado'!$AB$155:$AB$1048576,0),MATCH((CUADRO!F$5&amp;$E262),'Hoja de Trabajo para listado'!$AB$151:$BA$151,0)),0)+IFERROR(INDEX('Hoja de Trabajo para listado'!$BC$155:$CB$1048576,MATCH($A262,'Hoja de Trabajo para listado'!$BC$155:$BC$1048576,0),MATCH((CUADRO!F$5&amp;$E262),'Hoja de Trabajo para listado'!$BC$151:$CB$151,0)),0)+IFERROR(INDEX('Hoja de Trabajo para listado'!$DE$153:$DG$274,MATCH($A262,'Hoja de Trabajo para listado'!$DE$153:$DE$1048576,0),MATCH((CUADRO!F$5&amp;$E262),'Hoja de Trabajo para listado'!$DE$151:$DG$151,0)),0)+IFERROR(INDEX('Hoja de Trabajo para listado'!$CD$155:$DC$1048576,MATCH($A262,'Hoja de Trabajo para listado'!$CD$155:$CD$1048576,0),MATCH((CUADRO!F$5&amp;$E262),'Hoja de Trabajo para listado'!$CD$151:$DC$151,0)),0)</f>
        <v>0</v>
      </c>
      <c r="G262" s="243">
        <f ca="1">+IFERROR(INDEX('Hoja de Trabajo para listado'!$A$155:$Z$1048576,MATCH($A262,'Hoja de Trabajo para listado'!$A$155:$A$1048576,0),MATCH((CUADRO!G$5&amp;$E262),'Hoja de Trabajo para listado'!$A$151:$Z$151,0)),0)+IFERROR(INDEX('Hoja de Trabajo para listado'!$AB$155:$BA$1048576,MATCH($A262,'Hoja de Trabajo para listado'!$AB$155:$AB$1048576,0),MATCH((CUADRO!G$5&amp;$E262),'Hoja de Trabajo para listado'!$AB$151:$BA$151,0)),0)+IFERROR(INDEX('Hoja de Trabajo para listado'!$BC$155:$CB$1048576,MATCH($A262,'Hoja de Trabajo para listado'!$BC$155:$BC$1048576,0),MATCH((CUADRO!G$5&amp;$E262),'Hoja de Trabajo para listado'!$BC$151:$CB$151,0)),0)+IFERROR(INDEX('Hoja de Trabajo para listado'!$DE$153:$DG$274,MATCH($A262,'Hoja de Trabajo para listado'!$DE$153:$DE$1048576,0),MATCH((CUADRO!G$5&amp;$E262),'Hoja de Trabajo para listado'!$DE$151:$DG$151,0)),0)+IFERROR(INDEX('Hoja de Trabajo para listado'!$CD$155:$DC$1048576,MATCH($A262,'Hoja de Trabajo para listado'!$CD$155:$CD$1048576,0),MATCH((CUADRO!G$5&amp;$E262),'Hoja de Trabajo para listado'!$CD$151:$DC$151,0)),0)</f>
        <v>0</v>
      </c>
      <c r="H262" s="243">
        <f ca="1">+IFERROR(INDEX('Hoja de Trabajo para listado'!$A$155:$Z$1048576,MATCH($A262,'Hoja de Trabajo para listado'!$A$155:$A$1048576,0),MATCH((CUADRO!H$5&amp;$E262),'Hoja de Trabajo para listado'!$A$151:$Z$151,0)),0)+IFERROR(INDEX('Hoja de Trabajo para listado'!$AB$155:$BA$1048576,MATCH($A262,'Hoja de Trabajo para listado'!$AB$155:$AB$1048576,0),MATCH((CUADRO!H$5&amp;$E262),'Hoja de Trabajo para listado'!$AB$151:$BA$151,0)),0)+IFERROR(INDEX('Hoja de Trabajo para listado'!$BC$155:$CB$1048576,MATCH($A262,'Hoja de Trabajo para listado'!$BC$155:$BC$1048576,0),MATCH((CUADRO!H$5&amp;$E262),'Hoja de Trabajo para listado'!$BC$151:$CB$151,0)),0)+IFERROR(INDEX('Hoja de Trabajo para listado'!$DE$153:$DG$274,MATCH($A262,'Hoja de Trabajo para listado'!$DE$153:$DE$1048576,0),MATCH((CUADRO!H$5&amp;$E262),'Hoja de Trabajo para listado'!$DE$151:$DG$151,0)),0)+IFERROR(INDEX('Hoja de Trabajo para listado'!$CD$155:$DC$1048576,MATCH($A262,'Hoja de Trabajo para listado'!$CD$155:$CD$1048576,0),MATCH((CUADRO!H$5&amp;$E262),'Hoja de Trabajo para listado'!$CD$151:$DC$151,0)),0)</f>
        <v>0</v>
      </c>
      <c r="I262" s="243">
        <f ca="1">+IFERROR(INDEX('Hoja de Trabajo para listado'!$A$155:$Z$1048576,MATCH($A262,'Hoja de Trabajo para listado'!$A$155:$A$1048576,0),MATCH((CUADRO!I$5&amp;$E262),'Hoja de Trabajo para listado'!$A$151:$Z$151,0)),0)+IFERROR(INDEX('Hoja de Trabajo para listado'!$AB$155:$BA$1048576,MATCH($A262,'Hoja de Trabajo para listado'!$AB$155:$AB$1048576,0),MATCH((CUADRO!I$5&amp;$E262),'Hoja de Trabajo para listado'!$AB$151:$BA$151,0)),0)+IFERROR(INDEX('Hoja de Trabajo para listado'!$BC$155:$CB$1048576,MATCH($A262,'Hoja de Trabajo para listado'!$BC$155:$BC$1048576,0),MATCH((CUADRO!I$5&amp;$E262),'Hoja de Trabajo para listado'!$BC$151:$CB$151,0)),0)+IFERROR(INDEX('Hoja de Trabajo para listado'!$DE$153:$DG$274,MATCH($A262,'Hoja de Trabajo para listado'!$DE$153:$DE$1048576,0),MATCH((CUADRO!I$5&amp;$E262),'Hoja de Trabajo para listado'!$DE$151:$DG$151,0)),0)+IFERROR(INDEX('Hoja de Trabajo para listado'!$CD$155:$DC$1048576,MATCH($A262,'Hoja de Trabajo para listado'!$CD$155:$CD$1048576,0),MATCH((CUADRO!I$5&amp;$E262),'Hoja de Trabajo para listado'!$CD$151:$DC$151,0)),0)</f>
        <v>0</v>
      </c>
      <c r="J262" s="243">
        <f ca="1">+IFERROR(INDEX('Hoja de Trabajo para listado'!$A$155:$Z$1048576,MATCH($A262,'Hoja de Trabajo para listado'!$A$155:$A$1048576,0),MATCH((CUADRO!J$5&amp;$E262),'Hoja de Trabajo para listado'!$A$151:$Z$151,0)),0)+IFERROR(INDEX('Hoja de Trabajo para listado'!$AB$155:$BA$1048576,MATCH($A262,'Hoja de Trabajo para listado'!$AB$155:$AB$1048576,0),MATCH((CUADRO!J$5&amp;$E262),'Hoja de Trabajo para listado'!$AB$151:$BA$151,0)),0)+IFERROR(INDEX('Hoja de Trabajo para listado'!$BC$155:$CB$1048576,MATCH($A262,'Hoja de Trabajo para listado'!$BC$155:$BC$1048576,0),MATCH((CUADRO!J$5&amp;$E262),'Hoja de Trabajo para listado'!$BC$151:$CB$151,0)),0)+IFERROR(INDEX('Hoja de Trabajo para listado'!$DE$153:$DG$274,MATCH($A262,'Hoja de Trabajo para listado'!$DE$153:$DE$1048576,0),MATCH((CUADRO!J$5&amp;$E262),'Hoja de Trabajo para listado'!$DE$151:$DG$151,0)),0)+IFERROR(INDEX('Hoja de Trabajo para listado'!$CD$155:$DC$1048576,MATCH($A262,'Hoja de Trabajo para listado'!$CD$155:$CD$1048576,0),MATCH((CUADRO!J$5&amp;$E262),'Hoja de Trabajo para listado'!$CD$151:$DC$151,0)),0)</f>
        <v>0</v>
      </c>
      <c r="K262" s="243">
        <f ca="1">+IFERROR(INDEX('Hoja de Trabajo para listado'!$A$155:$Z$1048576,MATCH($A262,'Hoja de Trabajo para listado'!$A$155:$A$1048576,0),MATCH((CUADRO!K$5&amp;$E262),'Hoja de Trabajo para listado'!$A$151:$Z$151,0)),0)+IFERROR(INDEX('Hoja de Trabajo para listado'!$AB$155:$BA$1048576,MATCH($A262,'Hoja de Trabajo para listado'!$AB$155:$AB$1048576,0),MATCH((CUADRO!K$5&amp;$E262),'Hoja de Trabajo para listado'!$AB$151:$BA$151,0)),0)+IFERROR(INDEX('Hoja de Trabajo para listado'!$BC$155:$CB$1048576,MATCH($A262,'Hoja de Trabajo para listado'!$BC$155:$BC$1048576,0),MATCH((CUADRO!K$5&amp;$E262),'Hoja de Trabajo para listado'!$BC$151:$CB$151,0)),0)+IFERROR(INDEX('Hoja de Trabajo para listado'!$DE$153:$DG$274,MATCH($A262,'Hoja de Trabajo para listado'!$DE$153:$DE$1048576,0),MATCH((CUADRO!K$5&amp;$E262),'Hoja de Trabajo para listado'!$DE$151:$DG$151,0)),0)+IFERROR(INDEX('Hoja de Trabajo para listado'!$CD$155:$DC$1048576,MATCH($A262,'Hoja de Trabajo para listado'!$CD$155:$CD$1048576,0),MATCH((CUADRO!K$5&amp;$E262),'Hoja de Trabajo para listado'!$CD$151:$DC$151,0)),0)</f>
        <v>0</v>
      </c>
      <c r="L262" s="243">
        <f ca="1">+IFERROR(INDEX('Hoja de Trabajo para listado'!$A$155:$Z$1048576,MATCH($A262,'Hoja de Trabajo para listado'!$A$155:$A$1048576,0),MATCH((CUADRO!L$5&amp;$E262),'Hoja de Trabajo para listado'!$A$151:$Z$151,0)),0)+IFERROR(INDEX('Hoja de Trabajo para listado'!$AB$155:$BA$1048576,MATCH($A262,'Hoja de Trabajo para listado'!$AB$155:$AB$1048576,0),MATCH((CUADRO!L$5&amp;$E262),'Hoja de Trabajo para listado'!$AB$151:$BA$151,0)),0)+IFERROR(INDEX('Hoja de Trabajo para listado'!$BC$155:$CB$1048576,MATCH($A262,'Hoja de Trabajo para listado'!$BC$155:$BC$1048576,0),MATCH((CUADRO!L$5&amp;$E262),'Hoja de Trabajo para listado'!$BC$151:$CB$151,0)),0)+IFERROR(INDEX('Hoja de Trabajo para listado'!$DE$153:$DG$274,MATCH($A262,'Hoja de Trabajo para listado'!$DE$153:$DE$1048576,0),MATCH((CUADRO!L$5&amp;$E262),'Hoja de Trabajo para listado'!$DE$151:$DG$151,0)),0)+IFERROR(INDEX('Hoja de Trabajo para listado'!$CD$155:$DC$1048576,MATCH($A262,'Hoja de Trabajo para listado'!$CD$155:$CD$1048576,0),MATCH((CUADRO!L$5&amp;$E262),'Hoja de Trabajo para listado'!$CD$151:$DC$151,0)),0)</f>
        <v>0</v>
      </c>
      <c r="M262" s="243">
        <f ca="1">+IFERROR(INDEX('Hoja de Trabajo para listado'!$A$155:$Z$1048576,MATCH($A262,'Hoja de Trabajo para listado'!$A$155:$A$1048576,0),MATCH((CUADRO!M$5&amp;$E262),'Hoja de Trabajo para listado'!$A$151:$Z$151,0)),0)+IFERROR(INDEX('Hoja de Trabajo para listado'!$AB$155:$BA$1048576,MATCH($A262,'Hoja de Trabajo para listado'!$AB$155:$AB$1048576,0),MATCH((CUADRO!M$5&amp;$E262),'Hoja de Trabajo para listado'!$AB$151:$BA$151,0)),0)+IFERROR(INDEX('Hoja de Trabajo para listado'!$BC$155:$CB$1048576,MATCH($A262,'Hoja de Trabajo para listado'!$BC$155:$BC$1048576,0),MATCH((CUADRO!M$5&amp;$E262),'Hoja de Trabajo para listado'!$BC$151:$CB$151,0)),0)+IFERROR(INDEX('Hoja de Trabajo para listado'!$DE$153:$DG$274,MATCH($A262,'Hoja de Trabajo para listado'!$DE$153:$DE$1048576,0),MATCH((CUADRO!M$5&amp;$E262),'Hoja de Trabajo para listado'!$DE$151:$DG$151,0)),0)+IFERROR(INDEX('Hoja de Trabajo para listado'!$CD$155:$DC$1048576,MATCH($A262,'Hoja de Trabajo para listado'!$CD$155:$CD$1048576,0),MATCH((CUADRO!M$5&amp;$E262),'Hoja de Trabajo para listado'!$CD$151:$DC$151,0)),0)</f>
        <v>0</v>
      </c>
      <c r="N262" s="243">
        <f ca="1">+IFERROR(INDEX('Hoja de Trabajo para listado'!$A$155:$Z$1048576,MATCH($A262,'Hoja de Trabajo para listado'!$A$155:$A$1048576,0),MATCH((CUADRO!N$5&amp;$E262),'Hoja de Trabajo para listado'!$A$151:$Z$151,0)),0)+IFERROR(INDEX('Hoja de Trabajo para listado'!$AB$155:$BA$1048576,MATCH($A262,'Hoja de Trabajo para listado'!$AB$155:$AB$1048576,0),MATCH((CUADRO!N$5&amp;$E262),'Hoja de Trabajo para listado'!$AB$151:$BA$151,0)),0)+IFERROR(INDEX('Hoja de Trabajo para listado'!$BC$155:$CB$1048576,MATCH($A262,'Hoja de Trabajo para listado'!$BC$155:$BC$1048576,0),MATCH((CUADRO!N$5&amp;$E262),'Hoja de Trabajo para listado'!$BC$151:$CB$151,0)),0)+IFERROR(INDEX('Hoja de Trabajo para listado'!$DE$153:$DG$274,MATCH($A262,'Hoja de Trabajo para listado'!$DE$153:$DE$1048576,0),MATCH((CUADRO!N$5&amp;$E262),'Hoja de Trabajo para listado'!$DE$151:$DG$151,0)),0)+IFERROR(INDEX('Hoja de Trabajo para listado'!$CD$155:$DC$1048576,MATCH($A262,'Hoja de Trabajo para listado'!$CD$155:$CD$1048576,0),MATCH((CUADRO!N$5&amp;$E262),'Hoja de Trabajo para listado'!$CD$151:$DC$151,0)),0)</f>
        <v>0</v>
      </c>
      <c r="O262" s="243">
        <f ca="1">+IFERROR(INDEX('Hoja de Trabajo para listado'!$A$155:$Z$1048576,MATCH($A262,'Hoja de Trabajo para listado'!$A$155:$A$1048576,0),MATCH((CUADRO!O$5&amp;$E262),'Hoja de Trabajo para listado'!$A$151:$Z$151,0)),0)+IFERROR(INDEX('Hoja de Trabajo para listado'!$AB$155:$BA$1048576,MATCH($A262,'Hoja de Trabajo para listado'!$AB$155:$AB$1048576,0),MATCH((CUADRO!O$5&amp;$E262),'Hoja de Trabajo para listado'!$AB$151:$BA$151,0)),0)+IFERROR(INDEX('Hoja de Trabajo para listado'!$BC$155:$CB$1048576,MATCH($A262,'Hoja de Trabajo para listado'!$BC$155:$BC$1048576,0),MATCH((CUADRO!O$5&amp;$E262),'Hoja de Trabajo para listado'!$BC$151:$CB$151,0)),0)+IFERROR(INDEX('Hoja de Trabajo para listado'!$DE$153:$DG$274,MATCH($A262,'Hoja de Trabajo para listado'!$DE$153:$DE$1048576,0),MATCH((CUADRO!O$5&amp;$E262),'Hoja de Trabajo para listado'!$DE$151:$DG$151,0)),0)+IFERROR(INDEX('Hoja de Trabajo para listado'!$CD$155:$DC$1048576,MATCH($A262,'Hoja de Trabajo para listado'!$CD$155:$CD$1048576,0),MATCH((CUADRO!O$5&amp;$E262),'Hoja de Trabajo para listado'!$CD$151:$DC$151,0)),0)</f>
        <v>0</v>
      </c>
      <c r="P262" s="243">
        <f ca="1">+IFERROR(INDEX('Hoja de Trabajo para listado'!$A$155:$Z$1048576,MATCH($A262,'Hoja de Trabajo para listado'!$A$155:$A$1048576,0),MATCH((CUADRO!P$5&amp;$E262),'Hoja de Trabajo para listado'!$A$151:$Z$151,0)),0)+IFERROR(INDEX('Hoja de Trabajo para listado'!$AB$155:$BA$1048576,MATCH($A262,'Hoja de Trabajo para listado'!$AB$155:$AB$1048576,0),MATCH((CUADRO!P$5&amp;$E262),'Hoja de Trabajo para listado'!$AB$151:$BA$151,0)),0)+IFERROR(INDEX('Hoja de Trabajo para listado'!$BC$155:$CB$1048576,MATCH($A262,'Hoja de Trabajo para listado'!$BC$155:$BC$1048576,0),MATCH((CUADRO!P$5&amp;$E262),'Hoja de Trabajo para listado'!$BC$151:$CB$151,0)),0)+IFERROR(INDEX('Hoja de Trabajo para listado'!$DE$153:$DG$274,MATCH($A262,'Hoja de Trabajo para listado'!$DE$153:$DE$1048576,0),MATCH((CUADRO!P$5&amp;$E262),'Hoja de Trabajo para listado'!$DE$151:$DG$151,0)),0)+IFERROR(INDEX('Hoja de Trabajo para listado'!$CD$155:$DC$1048576,MATCH($A262,'Hoja de Trabajo para listado'!$CD$155:$CD$1048576,0),MATCH((CUADRO!P$5&amp;$E262),'Hoja de Trabajo para listado'!$CD$151:$DC$151,0)),0)</f>
        <v>0</v>
      </c>
      <c r="Q262" s="243">
        <f ca="1">+IFERROR(INDEX('Hoja de Trabajo para listado'!$A$155:$Z$1048576,MATCH($A262,'Hoja de Trabajo para listado'!$A$155:$A$1048576,0),MATCH((CUADRO!Q$5&amp;$E262),'Hoja de Trabajo para listado'!$A$151:$Z$151,0)),0)+IFERROR(INDEX('Hoja de Trabajo para listado'!$AB$155:$BA$1048576,MATCH($A262,'Hoja de Trabajo para listado'!$AB$155:$AB$1048576,0),MATCH((CUADRO!Q$5&amp;$E262),'Hoja de Trabajo para listado'!$AB$151:$BA$151,0)),0)+IFERROR(INDEX('Hoja de Trabajo para listado'!$BC$155:$CB$1048576,MATCH($A262,'Hoja de Trabajo para listado'!$BC$155:$BC$1048576,0),MATCH((CUADRO!Q$5&amp;$E262),'Hoja de Trabajo para listado'!$BC$151:$CB$151,0)),0)+IFERROR(INDEX('Hoja de Trabajo para listado'!$DE$153:$DG$274,MATCH($A262,'Hoja de Trabajo para listado'!$DE$153:$DE$1048576,0),MATCH((CUADRO!Q$5&amp;$E262),'Hoja de Trabajo para listado'!$DE$151:$DG$151,0)),0)+IFERROR(INDEX('Hoja de Trabajo para listado'!$CD$155:$DC$1048576,MATCH($A262,'Hoja de Trabajo para listado'!$CD$155:$CD$1048576,0),MATCH((CUADRO!Q$5&amp;$E262),'Hoja de Trabajo para listado'!$CD$151:$DC$151,0)),0)</f>
        <v>0</v>
      </c>
      <c r="R262" s="243">
        <f t="shared" ref="R262:R325" ca="1" si="11">+SUM(F262:Q262)</f>
        <v>0</v>
      </c>
      <c r="S262" s="243"/>
      <c r="T262" s="243">
        <f ca="1">+T263</f>
        <v>0</v>
      </c>
      <c r="U262" s="242">
        <f t="shared" ref="U262:U325" si="12">+IF(E262="Débitos",1,2)</f>
        <v>1</v>
      </c>
      <c r="V262" s="333" t="str">
        <f>+VLOOKUP(A262,bd_lista!$A$3:$E$590,5,FALSE)</f>
        <v>Instituciones Descentralizadas</v>
      </c>
      <c r="W262" s="383" t="str">
        <f>+V262</f>
        <v>Instituciones Descentralizadas</v>
      </c>
      <c r="X262" s="242">
        <f>+VLOOKUP(A262,[3]Sheet1!$A$13:$D$744,4,FALSE)</f>
        <v>47</v>
      </c>
      <c r="Y262" s="242" t="str">
        <f>+VLOOKUP(X262,bd_lista!$A$3:$C$590,3,FALSE)</f>
        <v>Ministerio de Desarrollo Rural y Tierras</v>
      </c>
      <c r="Z262" s="294">
        <f>+X262</f>
        <v>47</v>
      </c>
      <c r="AA262" s="295" t="str">
        <f>+Y262</f>
        <v>Ministerio de Desarrollo Rural y Tierras</v>
      </c>
    </row>
    <row r="263" spans="1:27" ht="15" hidden="1" customHeight="1">
      <c r="A263" s="32">
        <v>371</v>
      </c>
      <c r="B263" s="389"/>
      <c r="C263" s="333" t="str">
        <f>+VLOOKUP(A263,bd_lista!$A$3:$C$590,3,FALSE)</f>
        <v>Centro Internacional de la Quinua</v>
      </c>
      <c r="D263" s="386"/>
      <c r="E263" s="333" t="s">
        <v>1305</v>
      </c>
      <c r="F263" s="245">
        <f ca="1">+IFERROR(INDEX('Hoja de Trabajo para listado'!$A$155:$Z$1048576,MATCH($A263,'Hoja de Trabajo para listado'!$A$155:$A$1048576,0),MATCH((CUADRO!F$5&amp;$E263),'Hoja de Trabajo para listado'!$A$151:$Z$151,0)),0)+IFERROR(INDEX('Hoja de Trabajo para listado'!$AB$155:$BA$1048576,MATCH($A263,'Hoja de Trabajo para listado'!$AB$155:$AB$1048576,0),MATCH((CUADRO!F$5&amp;$E263),'Hoja de Trabajo para listado'!$AB$151:$BA$151,0)),0)+IFERROR(INDEX('Hoja de Trabajo para listado'!$BC$155:$CB$1048576,MATCH($A263,'Hoja de Trabajo para listado'!$BC$155:$BC$1048576,0),MATCH((CUADRO!F$5&amp;$E263),'Hoja de Trabajo para listado'!$BC$151:$CB$151,0)),0)+IFERROR(INDEX('Hoja de Trabajo para listado'!$DE$153:$DG$274,MATCH($A263,'Hoja de Trabajo para listado'!$DE$153:$DE$1048576,0),MATCH((CUADRO!F$5&amp;$E263),'Hoja de Trabajo para listado'!$DE$151:$DG$151,0)),0)+IFERROR(INDEX('Hoja de Trabajo para listado'!$CD$155:$DC$1048576,MATCH($A263,'Hoja de Trabajo para listado'!$CD$155:$CD$1048576,0),MATCH((CUADRO!F$5&amp;$E263),'Hoja de Trabajo para listado'!$CD$151:$DC$151,0)),0)</f>
        <v>0</v>
      </c>
      <c r="G263" s="245">
        <f ca="1">+IFERROR(INDEX('Hoja de Trabajo para listado'!$A$155:$Z$1048576,MATCH($A263,'Hoja de Trabajo para listado'!$A$155:$A$1048576,0),MATCH((CUADRO!G$5&amp;$E263),'Hoja de Trabajo para listado'!$A$151:$Z$151,0)),0)+IFERROR(INDEX('Hoja de Trabajo para listado'!$AB$155:$BA$1048576,MATCH($A263,'Hoja de Trabajo para listado'!$AB$155:$AB$1048576,0),MATCH((CUADRO!G$5&amp;$E263),'Hoja de Trabajo para listado'!$AB$151:$BA$151,0)),0)+IFERROR(INDEX('Hoja de Trabajo para listado'!$BC$155:$CB$1048576,MATCH($A263,'Hoja de Trabajo para listado'!$BC$155:$BC$1048576,0),MATCH((CUADRO!G$5&amp;$E263),'Hoja de Trabajo para listado'!$BC$151:$CB$151,0)),0)+IFERROR(INDEX('Hoja de Trabajo para listado'!$DE$153:$DG$274,MATCH($A263,'Hoja de Trabajo para listado'!$DE$153:$DE$1048576,0),MATCH((CUADRO!G$5&amp;$E263),'Hoja de Trabajo para listado'!$DE$151:$DG$151,0)),0)+IFERROR(INDEX('Hoja de Trabajo para listado'!$CD$155:$DC$1048576,MATCH($A263,'Hoja de Trabajo para listado'!$CD$155:$CD$1048576,0),MATCH((CUADRO!G$5&amp;$E263),'Hoja de Trabajo para listado'!$CD$151:$DC$151,0)),0)</f>
        <v>0</v>
      </c>
      <c r="H263" s="245">
        <f ca="1">+IFERROR(INDEX('Hoja de Trabajo para listado'!$A$155:$Z$1048576,MATCH($A263,'Hoja de Trabajo para listado'!$A$155:$A$1048576,0),MATCH((CUADRO!H$5&amp;$E263),'Hoja de Trabajo para listado'!$A$151:$Z$151,0)),0)+IFERROR(INDEX('Hoja de Trabajo para listado'!$AB$155:$BA$1048576,MATCH($A263,'Hoja de Trabajo para listado'!$AB$155:$AB$1048576,0),MATCH((CUADRO!H$5&amp;$E263),'Hoja de Trabajo para listado'!$AB$151:$BA$151,0)),0)+IFERROR(INDEX('Hoja de Trabajo para listado'!$BC$155:$CB$1048576,MATCH($A263,'Hoja de Trabajo para listado'!$BC$155:$BC$1048576,0),MATCH((CUADRO!H$5&amp;$E263),'Hoja de Trabajo para listado'!$BC$151:$CB$151,0)),0)+IFERROR(INDEX('Hoja de Trabajo para listado'!$DE$153:$DG$274,MATCH($A263,'Hoja de Trabajo para listado'!$DE$153:$DE$1048576,0),MATCH((CUADRO!H$5&amp;$E263),'Hoja de Trabajo para listado'!$DE$151:$DG$151,0)),0)+IFERROR(INDEX('Hoja de Trabajo para listado'!$CD$155:$DC$1048576,MATCH($A263,'Hoja de Trabajo para listado'!$CD$155:$CD$1048576,0),MATCH((CUADRO!H$5&amp;$E263),'Hoja de Trabajo para listado'!$CD$151:$DC$151,0)),0)</f>
        <v>0</v>
      </c>
      <c r="I263" s="245">
        <f ca="1">+IFERROR(INDEX('Hoja de Trabajo para listado'!$A$155:$Z$1048576,MATCH($A263,'Hoja de Trabajo para listado'!$A$155:$A$1048576,0),MATCH((CUADRO!I$5&amp;$E263),'Hoja de Trabajo para listado'!$A$151:$Z$151,0)),0)+IFERROR(INDEX('Hoja de Trabajo para listado'!$AB$155:$BA$1048576,MATCH($A263,'Hoja de Trabajo para listado'!$AB$155:$AB$1048576,0),MATCH((CUADRO!I$5&amp;$E263),'Hoja de Trabajo para listado'!$AB$151:$BA$151,0)),0)+IFERROR(INDEX('Hoja de Trabajo para listado'!$BC$155:$CB$1048576,MATCH($A263,'Hoja de Trabajo para listado'!$BC$155:$BC$1048576,0),MATCH((CUADRO!I$5&amp;$E263),'Hoja de Trabajo para listado'!$BC$151:$CB$151,0)),0)+IFERROR(INDEX('Hoja de Trabajo para listado'!$DE$153:$DG$274,MATCH($A263,'Hoja de Trabajo para listado'!$DE$153:$DE$1048576,0),MATCH((CUADRO!I$5&amp;$E263),'Hoja de Trabajo para listado'!$DE$151:$DG$151,0)),0)+IFERROR(INDEX('Hoja de Trabajo para listado'!$CD$155:$DC$1048576,MATCH($A263,'Hoja de Trabajo para listado'!$CD$155:$CD$1048576,0),MATCH((CUADRO!I$5&amp;$E263),'Hoja de Trabajo para listado'!$CD$151:$DC$151,0)),0)</f>
        <v>0</v>
      </c>
      <c r="J263" s="245">
        <f ca="1">+IFERROR(INDEX('Hoja de Trabajo para listado'!$A$155:$Z$1048576,MATCH($A263,'Hoja de Trabajo para listado'!$A$155:$A$1048576,0),MATCH((CUADRO!J$5&amp;$E263),'Hoja de Trabajo para listado'!$A$151:$Z$151,0)),0)+IFERROR(INDEX('Hoja de Trabajo para listado'!$AB$155:$BA$1048576,MATCH($A263,'Hoja de Trabajo para listado'!$AB$155:$AB$1048576,0),MATCH((CUADRO!J$5&amp;$E263),'Hoja de Trabajo para listado'!$AB$151:$BA$151,0)),0)+IFERROR(INDEX('Hoja de Trabajo para listado'!$BC$155:$CB$1048576,MATCH($A263,'Hoja de Trabajo para listado'!$BC$155:$BC$1048576,0),MATCH((CUADRO!J$5&amp;$E263),'Hoja de Trabajo para listado'!$BC$151:$CB$151,0)),0)+IFERROR(INDEX('Hoja de Trabajo para listado'!$DE$153:$DG$274,MATCH($A263,'Hoja de Trabajo para listado'!$DE$153:$DE$1048576,0),MATCH((CUADRO!J$5&amp;$E263),'Hoja de Trabajo para listado'!$DE$151:$DG$151,0)),0)+IFERROR(INDEX('Hoja de Trabajo para listado'!$CD$155:$DC$1048576,MATCH($A263,'Hoja de Trabajo para listado'!$CD$155:$CD$1048576,0),MATCH((CUADRO!J$5&amp;$E263),'Hoja de Trabajo para listado'!$CD$151:$DC$151,0)),0)</f>
        <v>0</v>
      </c>
      <c r="K263" s="245">
        <f ca="1">+IFERROR(INDEX('Hoja de Trabajo para listado'!$A$155:$Z$1048576,MATCH($A263,'Hoja de Trabajo para listado'!$A$155:$A$1048576,0),MATCH((CUADRO!K$5&amp;$E263),'Hoja de Trabajo para listado'!$A$151:$Z$151,0)),0)+IFERROR(INDEX('Hoja de Trabajo para listado'!$AB$155:$BA$1048576,MATCH($A263,'Hoja de Trabajo para listado'!$AB$155:$AB$1048576,0),MATCH((CUADRO!K$5&amp;$E263),'Hoja de Trabajo para listado'!$AB$151:$BA$151,0)),0)+IFERROR(INDEX('Hoja de Trabajo para listado'!$BC$155:$CB$1048576,MATCH($A263,'Hoja de Trabajo para listado'!$BC$155:$BC$1048576,0),MATCH((CUADRO!K$5&amp;$E263),'Hoja de Trabajo para listado'!$BC$151:$CB$151,0)),0)+IFERROR(INDEX('Hoja de Trabajo para listado'!$DE$153:$DG$274,MATCH($A263,'Hoja de Trabajo para listado'!$DE$153:$DE$1048576,0),MATCH((CUADRO!K$5&amp;$E263),'Hoja de Trabajo para listado'!$DE$151:$DG$151,0)),0)+IFERROR(INDEX('Hoja de Trabajo para listado'!$CD$155:$DC$1048576,MATCH($A263,'Hoja de Trabajo para listado'!$CD$155:$CD$1048576,0),MATCH((CUADRO!K$5&amp;$E263),'Hoja de Trabajo para listado'!$CD$151:$DC$151,0)),0)</f>
        <v>0</v>
      </c>
      <c r="L263" s="245">
        <f ca="1">+IFERROR(INDEX('Hoja de Trabajo para listado'!$A$155:$Z$1048576,MATCH($A263,'Hoja de Trabajo para listado'!$A$155:$A$1048576,0),MATCH((CUADRO!L$5&amp;$E263),'Hoja de Trabajo para listado'!$A$151:$Z$151,0)),0)+IFERROR(INDEX('Hoja de Trabajo para listado'!$AB$155:$BA$1048576,MATCH($A263,'Hoja de Trabajo para listado'!$AB$155:$AB$1048576,0),MATCH((CUADRO!L$5&amp;$E263),'Hoja de Trabajo para listado'!$AB$151:$BA$151,0)),0)+IFERROR(INDEX('Hoja de Trabajo para listado'!$BC$155:$CB$1048576,MATCH($A263,'Hoja de Trabajo para listado'!$BC$155:$BC$1048576,0),MATCH((CUADRO!L$5&amp;$E263),'Hoja de Trabajo para listado'!$BC$151:$CB$151,0)),0)+IFERROR(INDEX('Hoja de Trabajo para listado'!$DE$153:$DG$274,MATCH($A263,'Hoja de Trabajo para listado'!$DE$153:$DE$1048576,0),MATCH((CUADRO!L$5&amp;$E263),'Hoja de Trabajo para listado'!$DE$151:$DG$151,0)),0)+IFERROR(INDEX('Hoja de Trabajo para listado'!$CD$155:$DC$1048576,MATCH($A263,'Hoja de Trabajo para listado'!$CD$155:$CD$1048576,0),MATCH((CUADRO!L$5&amp;$E263),'Hoja de Trabajo para listado'!$CD$151:$DC$151,0)),0)</f>
        <v>0</v>
      </c>
      <c r="M263" s="245">
        <f ca="1">+IFERROR(INDEX('Hoja de Trabajo para listado'!$A$155:$Z$1048576,MATCH($A263,'Hoja de Trabajo para listado'!$A$155:$A$1048576,0),MATCH((CUADRO!M$5&amp;$E263),'Hoja de Trabajo para listado'!$A$151:$Z$151,0)),0)+IFERROR(INDEX('Hoja de Trabajo para listado'!$AB$155:$BA$1048576,MATCH($A263,'Hoja de Trabajo para listado'!$AB$155:$AB$1048576,0),MATCH((CUADRO!M$5&amp;$E263),'Hoja de Trabajo para listado'!$AB$151:$BA$151,0)),0)+IFERROR(INDEX('Hoja de Trabajo para listado'!$BC$155:$CB$1048576,MATCH($A263,'Hoja de Trabajo para listado'!$BC$155:$BC$1048576,0),MATCH((CUADRO!M$5&amp;$E263),'Hoja de Trabajo para listado'!$BC$151:$CB$151,0)),0)+IFERROR(INDEX('Hoja de Trabajo para listado'!$DE$153:$DG$274,MATCH($A263,'Hoja de Trabajo para listado'!$DE$153:$DE$1048576,0),MATCH((CUADRO!M$5&amp;$E263),'Hoja de Trabajo para listado'!$DE$151:$DG$151,0)),0)+IFERROR(INDEX('Hoja de Trabajo para listado'!$CD$155:$DC$1048576,MATCH($A263,'Hoja de Trabajo para listado'!$CD$155:$CD$1048576,0),MATCH((CUADRO!M$5&amp;$E263),'Hoja de Trabajo para listado'!$CD$151:$DC$151,0)),0)</f>
        <v>0</v>
      </c>
      <c r="N263" s="245">
        <f ca="1">+IFERROR(INDEX('Hoja de Trabajo para listado'!$A$155:$Z$1048576,MATCH($A263,'Hoja de Trabajo para listado'!$A$155:$A$1048576,0),MATCH((CUADRO!N$5&amp;$E263),'Hoja de Trabajo para listado'!$A$151:$Z$151,0)),0)+IFERROR(INDEX('Hoja de Trabajo para listado'!$AB$155:$BA$1048576,MATCH($A263,'Hoja de Trabajo para listado'!$AB$155:$AB$1048576,0),MATCH((CUADRO!N$5&amp;$E263),'Hoja de Trabajo para listado'!$AB$151:$BA$151,0)),0)+IFERROR(INDEX('Hoja de Trabajo para listado'!$BC$155:$CB$1048576,MATCH($A263,'Hoja de Trabajo para listado'!$BC$155:$BC$1048576,0),MATCH((CUADRO!N$5&amp;$E263),'Hoja de Trabajo para listado'!$BC$151:$CB$151,0)),0)+IFERROR(INDEX('Hoja de Trabajo para listado'!$DE$153:$DG$274,MATCH($A263,'Hoja de Trabajo para listado'!$DE$153:$DE$1048576,0),MATCH((CUADRO!N$5&amp;$E263),'Hoja de Trabajo para listado'!$DE$151:$DG$151,0)),0)+IFERROR(INDEX('Hoja de Trabajo para listado'!$CD$155:$DC$1048576,MATCH($A263,'Hoja de Trabajo para listado'!$CD$155:$CD$1048576,0),MATCH((CUADRO!N$5&amp;$E263),'Hoja de Trabajo para listado'!$CD$151:$DC$151,0)),0)</f>
        <v>0</v>
      </c>
      <c r="O263" s="245">
        <f ca="1">+IFERROR(INDEX('Hoja de Trabajo para listado'!$A$155:$Z$1048576,MATCH($A263,'Hoja de Trabajo para listado'!$A$155:$A$1048576,0),MATCH((CUADRO!O$5&amp;$E263),'Hoja de Trabajo para listado'!$A$151:$Z$151,0)),0)+IFERROR(INDEX('Hoja de Trabajo para listado'!$AB$155:$BA$1048576,MATCH($A263,'Hoja de Trabajo para listado'!$AB$155:$AB$1048576,0),MATCH((CUADRO!O$5&amp;$E263),'Hoja de Trabajo para listado'!$AB$151:$BA$151,0)),0)+IFERROR(INDEX('Hoja de Trabajo para listado'!$BC$155:$CB$1048576,MATCH($A263,'Hoja de Trabajo para listado'!$BC$155:$BC$1048576,0),MATCH((CUADRO!O$5&amp;$E263),'Hoja de Trabajo para listado'!$BC$151:$CB$151,0)),0)+IFERROR(INDEX('Hoja de Trabajo para listado'!$DE$153:$DG$274,MATCH($A263,'Hoja de Trabajo para listado'!$DE$153:$DE$1048576,0),MATCH((CUADRO!O$5&amp;$E263),'Hoja de Trabajo para listado'!$DE$151:$DG$151,0)),0)+IFERROR(INDEX('Hoja de Trabajo para listado'!$CD$155:$DC$1048576,MATCH($A263,'Hoja de Trabajo para listado'!$CD$155:$CD$1048576,0),MATCH((CUADRO!O$5&amp;$E263),'Hoja de Trabajo para listado'!$CD$151:$DC$151,0)),0)</f>
        <v>0</v>
      </c>
      <c r="P263" s="245">
        <f ca="1">+IFERROR(INDEX('Hoja de Trabajo para listado'!$A$155:$Z$1048576,MATCH($A263,'Hoja de Trabajo para listado'!$A$155:$A$1048576,0),MATCH((CUADRO!P$5&amp;$E263),'Hoja de Trabajo para listado'!$A$151:$Z$151,0)),0)+IFERROR(INDEX('Hoja de Trabajo para listado'!$AB$155:$BA$1048576,MATCH($A263,'Hoja de Trabajo para listado'!$AB$155:$AB$1048576,0),MATCH((CUADRO!P$5&amp;$E263),'Hoja de Trabajo para listado'!$AB$151:$BA$151,0)),0)+IFERROR(INDEX('Hoja de Trabajo para listado'!$BC$155:$CB$1048576,MATCH($A263,'Hoja de Trabajo para listado'!$BC$155:$BC$1048576,0),MATCH((CUADRO!P$5&amp;$E263),'Hoja de Trabajo para listado'!$BC$151:$CB$151,0)),0)+IFERROR(INDEX('Hoja de Trabajo para listado'!$DE$153:$DG$274,MATCH($A263,'Hoja de Trabajo para listado'!$DE$153:$DE$1048576,0),MATCH((CUADRO!P$5&amp;$E263),'Hoja de Trabajo para listado'!$DE$151:$DG$151,0)),0)+IFERROR(INDEX('Hoja de Trabajo para listado'!$CD$155:$DC$1048576,MATCH($A263,'Hoja de Trabajo para listado'!$CD$155:$CD$1048576,0),MATCH((CUADRO!P$5&amp;$E263),'Hoja de Trabajo para listado'!$CD$151:$DC$151,0)),0)</f>
        <v>0</v>
      </c>
      <c r="Q263" s="245">
        <f ca="1">+IFERROR(INDEX('Hoja de Trabajo para listado'!$A$155:$Z$1048576,MATCH($A263,'Hoja de Trabajo para listado'!$A$155:$A$1048576,0),MATCH((CUADRO!Q$5&amp;$E263),'Hoja de Trabajo para listado'!$A$151:$Z$151,0)),0)+IFERROR(INDEX('Hoja de Trabajo para listado'!$AB$155:$BA$1048576,MATCH($A263,'Hoja de Trabajo para listado'!$AB$155:$AB$1048576,0),MATCH((CUADRO!Q$5&amp;$E263),'Hoja de Trabajo para listado'!$AB$151:$BA$151,0)),0)+IFERROR(INDEX('Hoja de Trabajo para listado'!$BC$155:$CB$1048576,MATCH($A263,'Hoja de Trabajo para listado'!$BC$155:$BC$1048576,0),MATCH((CUADRO!Q$5&amp;$E263),'Hoja de Trabajo para listado'!$BC$151:$CB$151,0)),0)+IFERROR(INDEX('Hoja de Trabajo para listado'!$DE$153:$DG$274,MATCH($A263,'Hoja de Trabajo para listado'!$DE$153:$DE$1048576,0),MATCH((CUADRO!Q$5&amp;$E263),'Hoja de Trabajo para listado'!$DE$151:$DG$151,0)),0)+IFERROR(INDEX('Hoja de Trabajo para listado'!$CD$155:$DC$1048576,MATCH($A263,'Hoja de Trabajo para listado'!$CD$155:$CD$1048576,0),MATCH((CUADRO!Q$5&amp;$E263),'Hoja de Trabajo para listado'!$CD$151:$DC$151,0)),0)</f>
        <v>0</v>
      </c>
      <c r="R263" s="245">
        <f t="shared" ca="1" si="11"/>
        <v>0</v>
      </c>
      <c r="S263" s="245">
        <f ca="1">+R262+R263</f>
        <v>0</v>
      </c>
      <c r="T263" s="245">
        <f ca="1">+S263</f>
        <v>0</v>
      </c>
      <c r="U263" s="244">
        <f t="shared" si="12"/>
        <v>2</v>
      </c>
      <c r="V263" s="333" t="str">
        <f>+VLOOKUP(A263,bd_lista!$A$3:$E$590,5,FALSE)</f>
        <v>Instituciones Descentralizadas</v>
      </c>
      <c r="W263" s="384"/>
      <c r="X263" s="242">
        <f>+VLOOKUP(A263,[3]Sheet1!$A$13:$D$744,4,FALSE)</f>
        <v>47</v>
      </c>
      <c r="Y263" s="242" t="str">
        <f>+VLOOKUP(X263,bd_lista!$A$3:$C$590,3,FALSE)</f>
        <v>Ministerio de Desarrollo Rural y Tierras</v>
      </c>
      <c r="Z263" s="292"/>
      <c r="AA263" s="293"/>
    </row>
    <row r="264" spans="1:27" customFormat="1" ht="15" customHeight="1">
      <c r="A264" s="251">
        <v>373</v>
      </c>
      <c r="B264" s="388">
        <f>+A264</f>
        <v>373</v>
      </c>
      <c r="C264" s="247" t="str">
        <f>+VLOOKUP(A264,bd_lista!$A$3:$C$590,3,FALSE)</f>
        <v>Fondo de Desarrollo Indigena</v>
      </c>
      <c r="D264" s="385" t="str">
        <f>+C264</f>
        <v>Fondo de Desarrollo Indigena</v>
      </c>
      <c r="E264" s="247" t="s">
        <v>1304</v>
      </c>
      <c r="F264" s="243">
        <f ca="1">+IFERROR(INDEX('Hoja de Trabajo para listado'!$A$155:$Z$1048576,MATCH($A264,'Hoja de Trabajo para listado'!$A$155:$A$1048576,0),MATCH((CUADRO!F$5&amp;$E264),'Hoja de Trabajo para listado'!$A$151:$Z$151,0)),0)+IFERROR(INDEX('Hoja de Trabajo para listado'!$AB$155:$BA$1048576,MATCH($A264,'Hoja de Trabajo para listado'!$AB$155:$AB$1048576,0),MATCH((CUADRO!F$5&amp;$E264),'Hoja de Trabajo para listado'!$AB$151:$BA$151,0)),0)+IFERROR(INDEX('Hoja de Trabajo para listado'!$BC$155:$CB$1048576,MATCH($A264,'Hoja de Trabajo para listado'!$BC$155:$BC$1048576,0),MATCH((CUADRO!F$5&amp;$E264),'Hoja de Trabajo para listado'!$BC$151:$CB$151,0)),0)+IFERROR(INDEX('Hoja de Trabajo para listado'!$DE$153:$DG$274,MATCH($A264,'Hoja de Trabajo para listado'!$DE$153:$DE$1048576,0),MATCH((CUADRO!F$5&amp;$E264),'Hoja de Trabajo para listado'!$DE$151:$DG$151,0)),0)+IFERROR(INDEX('Hoja de Trabajo para listado'!$CD$155:$DC$1048576,MATCH($A264,'Hoja de Trabajo para listado'!$CD$155:$CD$1048576,0),MATCH((CUADRO!F$5&amp;$E264),'Hoja de Trabajo para listado'!$CD$151:$DC$151,0)),0)</f>
        <v>0</v>
      </c>
      <c r="G264" s="243">
        <f ca="1">+IFERROR(INDEX('Hoja de Trabajo para listado'!$A$155:$Z$1048576,MATCH($A264,'Hoja de Trabajo para listado'!$A$155:$A$1048576,0),MATCH((CUADRO!G$5&amp;$E264),'Hoja de Trabajo para listado'!$A$151:$Z$151,0)),0)+IFERROR(INDEX('Hoja de Trabajo para listado'!$AB$155:$BA$1048576,MATCH($A264,'Hoja de Trabajo para listado'!$AB$155:$AB$1048576,0),MATCH((CUADRO!G$5&amp;$E264),'Hoja de Trabajo para listado'!$AB$151:$BA$151,0)),0)+IFERROR(INDEX('Hoja de Trabajo para listado'!$BC$155:$CB$1048576,MATCH($A264,'Hoja de Trabajo para listado'!$BC$155:$BC$1048576,0),MATCH((CUADRO!G$5&amp;$E264),'Hoja de Trabajo para listado'!$BC$151:$CB$151,0)),0)+IFERROR(INDEX('Hoja de Trabajo para listado'!$DE$153:$DG$274,MATCH($A264,'Hoja de Trabajo para listado'!$DE$153:$DE$1048576,0),MATCH((CUADRO!G$5&amp;$E264),'Hoja de Trabajo para listado'!$DE$151:$DG$151,0)),0)+IFERROR(INDEX('Hoja de Trabajo para listado'!$CD$155:$DC$1048576,MATCH($A264,'Hoja de Trabajo para listado'!$CD$155:$CD$1048576,0),MATCH((CUADRO!G$5&amp;$E264),'Hoja de Trabajo para listado'!$CD$151:$DC$151,0)),0)</f>
        <v>0</v>
      </c>
      <c r="H264" s="243">
        <f ca="1">+IFERROR(INDEX('Hoja de Trabajo para listado'!$A$155:$Z$1048576,MATCH($A264,'Hoja de Trabajo para listado'!$A$155:$A$1048576,0),MATCH((CUADRO!H$5&amp;$E264),'Hoja de Trabajo para listado'!$A$151:$Z$151,0)),0)+IFERROR(INDEX('Hoja de Trabajo para listado'!$AB$155:$BA$1048576,MATCH($A264,'Hoja de Trabajo para listado'!$AB$155:$AB$1048576,0),MATCH((CUADRO!H$5&amp;$E264),'Hoja de Trabajo para listado'!$AB$151:$BA$151,0)),0)+IFERROR(INDEX('Hoja de Trabajo para listado'!$BC$155:$CB$1048576,MATCH($A264,'Hoja de Trabajo para listado'!$BC$155:$BC$1048576,0),MATCH((CUADRO!H$5&amp;$E264),'Hoja de Trabajo para listado'!$BC$151:$CB$151,0)),0)+IFERROR(INDEX('Hoja de Trabajo para listado'!$DE$153:$DG$274,MATCH($A264,'Hoja de Trabajo para listado'!$DE$153:$DE$1048576,0),MATCH((CUADRO!H$5&amp;$E264),'Hoja de Trabajo para listado'!$DE$151:$DG$151,0)),0)+IFERROR(INDEX('Hoja de Trabajo para listado'!$CD$155:$DC$1048576,MATCH($A264,'Hoja de Trabajo para listado'!$CD$155:$CD$1048576,0),MATCH((CUADRO!H$5&amp;$E264),'Hoja de Trabajo para listado'!$CD$151:$DC$151,0)),0)</f>
        <v>0</v>
      </c>
      <c r="I264" s="243">
        <f ca="1">+IFERROR(INDEX('Hoja de Trabajo para listado'!$A$155:$Z$1048576,MATCH($A264,'Hoja de Trabajo para listado'!$A$155:$A$1048576,0),MATCH((CUADRO!I$5&amp;$E264),'Hoja de Trabajo para listado'!$A$151:$Z$151,0)),0)+IFERROR(INDEX('Hoja de Trabajo para listado'!$AB$155:$BA$1048576,MATCH($A264,'Hoja de Trabajo para listado'!$AB$155:$AB$1048576,0),MATCH((CUADRO!I$5&amp;$E264),'Hoja de Trabajo para listado'!$AB$151:$BA$151,0)),0)+IFERROR(INDEX('Hoja de Trabajo para listado'!$BC$155:$CB$1048576,MATCH($A264,'Hoja de Trabajo para listado'!$BC$155:$BC$1048576,0),MATCH((CUADRO!I$5&amp;$E264),'Hoja de Trabajo para listado'!$BC$151:$CB$151,0)),0)+IFERROR(INDEX('Hoja de Trabajo para listado'!$DE$153:$DG$274,MATCH($A264,'Hoja de Trabajo para listado'!$DE$153:$DE$1048576,0),MATCH((CUADRO!I$5&amp;$E264),'Hoja de Trabajo para listado'!$DE$151:$DG$151,0)),0)+IFERROR(INDEX('Hoja de Trabajo para listado'!$CD$155:$DC$1048576,MATCH($A264,'Hoja de Trabajo para listado'!$CD$155:$CD$1048576,0),MATCH((CUADRO!I$5&amp;$E264),'Hoja de Trabajo para listado'!$CD$151:$DC$151,0)),0)</f>
        <v>0</v>
      </c>
      <c r="J264" s="243">
        <f ca="1">+IFERROR(INDEX('Hoja de Trabajo para listado'!$A$155:$Z$1048576,MATCH($A264,'Hoja de Trabajo para listado'!$A$155:$A$1048576,0),MATCH((CUADRO!J$5&amp;$E264),'Hoja de Trabajo para listado'!$A$151:$Z$151,0)),0)+IFERROR(INDEX('Hoja de Trabajo para listado'!$AB$155:$BA$1048576,MATCH($A264,'Hoja de Trabajo para listado'!$AB$155:$AB$1048576,0),MATCH((CUADRO!J$5&amp;$E264),'Hoja de Trabajo para listado'!$AB$151:$BA$151,0)),0)+IFERROR(INDEX('Hoja de Trabajo para listado'!$BC$155:$CB$1048576,MATCH($A264,'Hoja de Trabajo para listado'!$BC$155:$BC$1048576,0),MATCH((CUADRO!J$5&amp;$E264),'Hoja de Trabajo para listado'!$BC$151:$CB$151,0)),0)+IFERROR(INDEX('Hoja de Trabajo para listado'!$DE$153:$DG$274,MATCH($A264,'Hoja de Trabajo para listado'!$DE$153:$DE$1048576,0),MATCH((CUADRO!J$5&amp;$E264),'Hoja de Trabajo para listado'!$DE$151:$DG$151,0)),0)+IFERROR(INDEX('Hoja de Trabajo para listado'!$CD$155:$DC$1048576,MATCH($A264,'Hoja de Trabajo para listado'!$CD$155:$CD$1048576,0),MATCH((CUADRO!J$5&amp;$E264),'Hoja de Trabajo para listado'!$CD$151:$DC$151,0)),0)</f>
        <v>0</v>
      </c>
      <c r="K264" s="243">
        <f ca="1">+IFERROR(INDEX('Hoja de Trabajo para listado'!$A$155:$Z$1048576,MATCH($A264,'Hoja de Trabajo para listado'!$A$155:$A$1048576,0),MATCH((CUADRO!K$5&amp;$E264),'Hoja de Trabajo para listado'!$A$151:$Z$151,0)),0)+IFERROR(INDEX('Hoja de Trabajo para listado'!$AB$155:$BA$1048576,MATCH($A264,'Hoja de Trabajo para listado'!$AB$155:$AB$1048576,0),MATCH((CUADRO!K$5&amp;$E264),'Hoja de Trabajo para listado'!$AB$151:$BA$151,0)),0)+IFERROR(INDEX('Hoja de Trabajo para listado'!$BC$155:$CB$1048576,MATCH($A264,'Hoja de Trabajo para listado'!$BC$155:$BC$1048576,0),MATCH((CUADRO!K$5&amp;$E264),'Hoja de Trabajo para listado'!$BC$151:$CB$151,0)),0)+IFERROR(INDEX('Hoja de Trabajo para listado'!$DE$153:$DG$274,MATCH($A264,'Hoja de Trabajo para listado'!$DE$153:$DE$1048576,0),MATCH((CUADRO!K$5&amp;$E264),'Hoja de Trabajo para listado'!$DE$151:$DG$151,0)),0)+IFERROR(INDEX('Hoja de Trabajo para listado'!$CD$155:$DC$1048576,MATCH($A264,'Hoja de Trabajo para listado'!$CD$155:$CD$1048576,0),MATCH((CUADRO!K$5&amp;$E264),'Hoja de Trabajo para listado'!$CD$151:$DC$151,0)),0)</f>
        <v>0</v>
      </c>
      <c r="L264" s="243">
        <f ca="1">+IFERROR(INDEX('Hoja de Trabajo para listado'!$A$155:$Z$1048576,MATCH($A264,'Hoja de Trabajo para listado'!$A$155:$A$1048576,0),MATCH((CUADRO!L$5&amp;$E264),'Hoja de Trabajo para listado'!$A$151:$Z$151,0)),0)+IFERROR(INDEX('Hoja de Trabajo para listado'!$AB$155:$BA$1048576,MATCH($A264,'Hoja de Trabajo para listado'!$AB$155:$AB$1048576,0),MATCH((CUADRO!L$5&amp;$E264),'Hoja de Trabajo para listado'!$AB$151:$BA$151,0)),0)+IFERROR(INDEX('Hoja de Trabajo para listado'!$BC$155:$CB$1048576,MATCH($A264,'Hoja de Trabajo para listado'!$BC$155:$BC$1048576,0),MATCH((CUADRO!L$5&amp;$E264),'Hoja de Trabajo para listado'!$BC$151:$CB$151,0)),0)+IFERROR(INDEX('Hoja de Trabajo para listado'!$DE$153:$DG$274,MATCH($A264,'Hoja de Trabajo para listado'!$DE$153:$DE$1048576,0),MATCH((CUADRO!L$5&amp;$E264),'Hoja de Trabajo para listado'!$DE$151:$DG$151,0)),0)+IFERROR(INDEX('Hoja de Trabajo para listado'!$CD$155:$DC$1048576,MATCH($A264,'Hoja de Trabajo para listado'!$CD$155:$CD$1048576,0),MATCH((CUADRO!L$5&amp;$E264),'Hoja de Trabajo para listado'!$CD$151:$DC$151,0)),0)</f>
        <v>0</v>
      </c>
      <c r="M264" s="243">
        <f ca="1">+IFERROR(INDEX('Hoja de Trabajo para listado'!$A$155:$Z$1048576,MATCH($A264,'Hoja de Trabajo para listado'!$A$155:$A$1048576,0),MATCH((CUADRO!M$5&amp;$E264),'Hoja de Trabajo para listado'!$A$151:$Z$151,0)),0)+IFERROR(INDEX('Hoja de Trabajo para listado'!$AB$155:$BA$1048576,MATCH($A264,'Hoja de Trabajo para listado'!$AB$155:$AB$1048576,0),MATCH((CUADRO!M$5&amp;$E264),'Hoja de Trabajo para listado'!$AB$151:$BA$151,0)),0)+IFERROR(INDEX('Hoja de Trabajo para listado'!$BC$155:$CB$1048576,MATCH($A264,'Hoja de Trabajo para listado'!$BC$155:$BC$1048576,0),MATCH((CUADRO!M$5&amp;$E264),'Hoja de Trabajo para listado'!$BC$151:$CB$151,0)),0)+IFERROR(INDEX('Hoja de Trabajo para listado'!$DE$153:$DG$274,MATCH($A264,'Hoja de Trabajo para listado'!$DE$153:$DE$1048576,0),MATCH((CUADRO!M$5&amp;$E264),'Hoja de Trabajo para listado'!$DE$151:$DG$151,0)),0)+IFERROR(INDEX('Hoja de Trabajo para listado'!$CD$155:$DC$1048576,MATCH($A264,'Hoja de Trabajo para listado'!$CD$155:$CD$1048576,0),MATCH((CUADRO!M$5&amp;$E264),'Hoja de Trabajo para listado'!$CD$151:$DC$151,0)),0)</f>
        <v>0</v>
      </c>
      <c r="N264" s="243">
        <f ca="1">+IFERROR(INDEX('Hoja de Trabajo para listado'!$A$155:$Z$1048576,MATCH($A264,'Hoja de Trabajo para listado'!$A$155:$A$1048576,0),MATCH((CUADRO!N$5&amp;$E264),'Hoja de Trabajo para listado'!$A$151:$Z$151,0)),0)+IFERROR(INDEX('Hoja de Trabajo para listado'!$AB$155:$BA$1048576,MATCH($A264,'Hoja de Trabajo para listado'!$AB$155:$AB$1048576,0),MATCH((CUADRO!N$5&amp;$E264),'Hoja de Trabajo para listado'!$AB$151:$BA$151,0)),0)+IFERROR(INDEX('Hoja de Trabajo para listado'!$BC$155:$CB$1048576,MATCH($A264,'Hoja de Trabajo para listado'!$BC$155:$BC$1048576,0),MATCH((CUADRO!N$5&amp;$E264),'Hoja de Trabajo para listado'!$BC$151:$CB$151,0)),0)+IFERROR(INDEX('Hoja de Trabajo para listado'!$DE$153:$DG$274,MATCH($A264,'Hoja de Trabajo para listado'!$DE$153:$DE$1048576,0),MATCH((CUADRO!N$5&amp;$E264),'Hoja de Trabajo para listado'!$DE$151:$DG$151,0)),0)+IFERROR(INDEX('Hoja de Trabajo para listado'!$CD$155:$DC$1048576,MATCH($A264,'Hoja de Trabajo para listado'!$CD$155:$CD$1048576,0),MATCH((CUADRO!N$5&amp;$E264),'Hoja de Trabajo para listado'!$CD$151:$DC$151,0)),0)</f>
        <v>0</v>
      </c>
      <c r="O264" s="243">
        <f ca="1">+IFERROR(INDEX('Hoja de Trabajo para listado'!$A$155:$Z$1048576,MATCH($A264,'Hoja de Trabajo para listado'!$A$155:$A$1048576,0),MATCH((CUADRO!O$5&amp;$E264),'Hoja de Trabajo para listado'!$A$151:$Z$151,0)),0)+IFERROR(INDEX('Hoja de Trabajo para listado'!$AB$155:$BA$1048576,MATCH($A264,'Hoja de Trabajo para listado'!$AB$155:$AB$1048576,0),MATCH((CUADRO!O$5&amp;$E264),'Hoja de Trabajo para listado'!$AB$151:$BA$151,0)),0)+IFERROR(INDEX('Hoja de Trabajo para listado'!$BC$155:$CB$1048576,MATCH($A264,'Hoja de Trabajo para listado'!$BC$155:$BC$1048576,0),MATCH((CUADRO!O$5&amp;$E264),'Hoja de Trabajo para listado'!$BC$151:$CB$151,0)),0)+IFERROR(INDEX('Hoja de Trabajo para listado'!$DE$153:$DG$274,MATCH($A264,'Hoja de Trabajo para listado'!$DE$153:$DE$1048576,0),MATCH((CUADRO!O$5&amp;$E264),'Hoja de Trabajo para listado'!$DE$151:$DG$151,0)),0)+IFERROR(INDEX('Hoja de Trabajo para listado'!$CD$155:$DC$1048576,MATCH($A264,'Hoja de Trabajo para listado'!$CD$155:$CD$1048576,0),MATCH((CUADRO!O$5&amp;$E264),'Hoja de Trabajo para listado'!$CD$151:$DC$151,0)),0)</f>
        <v>0</v>
      </c>
      <c r="P264" s="243">
        <f ca="1">+IFERROR(INDEX('Hoja de Trabajo para listado'!$A$155:$Z$1048576,MATCH($A264,'Hoja de Trabajo para listado'!$A$155:$A$1048576,0),MATCH((CUADRO!P$5&amp;$E264),'Hoja de Trabajo para listado'!$A$151:$Z$151,0)),0)+IFERROR(INDEX('Hoja de Trabajo para listado'!$AB$155:$BA$1048576,MATCH($A264,'Hoja de Trabajo para listado'!$AB$155:$AB$1048576,0),MATCH((CUADRO!P$5&amp;$E264),'Hoja de Trabajo para listado'!$AB$151:$BA$151,0)),0)+IFERROR(INDEX('Hoja de Trabajo para listado'!$BC$155:$CB$1048576,MATCH($A264,'Hoja de Trabajo para listado'!$BC$155:$BC$1048576,0),MATCH((CUADRO!P$5&amp;$E264),'Hoja de Trabajo para listado'!$BC$151:$CB$151,0)),0)+IFERROR(INDEX('Hoja de Trabajo para listado'!$DE$153:$DG$274,MATCH($A264,'Hoja de Trabajo para listado'!$DE$153:$DE$1048576,0),MATCH((CUADRO!P$5&amp;$E264),'Hoja de Trabajo para listado'!$DE$151:$DG$151,0)),0)+IFERROR(INDEX('Hoja de Trabajo para listado'!$CD$155:$DC$1048576,MATCH($A264,'Hoja de Trabajo para listado'!$CD$155:$CD$1048576,0),MATCH((CUADRO!P$5&amp;$E264),'Hoja de Trabajo para listado'!$CD$151:$DC$151,0)),0)</f>
        <v>0</v>
      </c>
      <c r="Q264" s="243">
        <f ca="1">+IFERROR(INDEX('Hoja de Trabajo para listado'!$A$155:$Z$1048576,MATCH($A264,'Hoja de Trabajo para listado'!$A$155:$A$1048576,0),MATCH((CUADRO!Q$5&amp;$E264),'Hoja de Trabajo para listado'!$A$151:$Z$151,0)),0)+IFERROR(INDEX('Hoja de Trabajo para listado'!$AB$155:$BA$1048576,MATCH($A264,'Hoja de Trabajo para listado'!$AB$155:$AB$1048576,0),MATCH((CUADRO!Q$5&amp;$E264),'Hoja de Trabajo para listado'!$AB$151:$BA$151,0)),0)+IFERROR(INDEX('Hoja de Trabajo para listado'!$BC$155:$CB$1048576,MATCH($A264,'Hoja de Trabajo para listado'!$BC$155:$BC$1048576,0),MATCH((CUADRO!Q$5&amp;$E264),'Hoja de Trabajo para listado'!$BC$151:$CB$151,0)),0)+IFERROR(INDEX('Hoja de Trabajo para listado'!$DE$153:$DG$274,MATCH($A264,'Hoja de Trabajo para listado'!$DE$153:$DE$1048576,0),MATCH((CUADRO!Q$5&amp;$E264),'Hoja de Trabajo para listado'!$DE$151:$DG$151,0)),0)+IFERROR(INDEX('Hoja de Trabajo para listado'!$CD$155:$DC$1048576,MATCH($A264,'Hoja de Trabajo para listado'!$CD$155:$CD$1048576,0),MATCH((CUADRO!Q$5&amp;$E264),'Hoja de Trabajo para listado'!$CD$151:$DC$151,0)),0)</f>
        <v>0</v>
      </c>
      <c r="R264" s="243">
        <f t="shared" ca="1" si="11"/>
        <v>0</v>
      </c>
      <c r="S264" s="243"/>
      <c r="T264" s="243">
        <f ca="1">+T265</f>
        <v>4004855.7399999993</v>
      </c>
      <c r="U264" s="242">
        <f t="shared" si="12"/>
        <v>1</v>
      </c>
      <c r="V264" s="333" t="str">
        <f>+VLOOKUP(A264,bd_lista!$A$3:$E$590,5,FALSE)</f>
        <v>Instituciones Descentralizadas</v>
      </c>
      <c r="W264" s="383" t="str">
        <f>+V264</f>
        <v>Instituciones Descentralizadas</v>
      </c>
      <c r="X264" s="242">
        <f>+VLOOKUP(A264,[3]Sheet1!$A$13:$D$744,4,FALSE)</f>
        <v>47</v>
      </c>
      <c r="Y264" s="242" t="str">
        <f>+VLOOKUP(X264,bd_lista!$A$3:$C$590,3,FALSE)</f>
        <v>Ministerio de Desarrollo Rural y Tierras</v>
      </c>
      <c r="Z264" s="294">
        <f>+X264</f>
        <v>47</v>
      </c>
      <c r="AA264" s="319" t="str">
        <f>+Y264</f>
        <v>Ministerio de Desarrollo Rural y Tierras</v>
      </c>
    </row>
    <row r="265" spans="1:27" customFormat="1" ht="15" customHeight="1">
      <c r="A265" s="32">
        <v>373</v>
      </c>
      <c r="B265" s="389"/>
      <c r="C265" s="333" t="str">
        <f>+VLOOKUP(A265,bd_lista!$A$3:$C$590,3,FALSE)</f>
        <v>Fondo de Desarrollo Indigena</v>
      </c>
      <c r="D265" s="386"/>
      <c r="E265" s="333" t="s">
        <v>1305</v>
      </c>
      <c r="F265" s="245">
        <f ca="1">+IFERROR(INDEX('Hoja de Trabajo para listado'!$A$155:$Z$1048576,MATCH($A265,'Hoja de Trabajo para listado'!$A$155:$A$1048576,0),MATCH((CUADRO!F$5&amp;$E265),'Hoja de Trabajo para listado'!$A$151:$Z$151,0)),0)+IFERROR(INDEX('Hoja de Trabajo para listado'!$AB$155:$BA$1048576,MATCH($A265,'Hoja de Trabajo para listado'!$AB$155:$AB$1048576,0),MATCH((CUADRO!F$5&amp;$E265),'Hoja de Trabajo para listado'!$AB$151:$BA$151,0)),0)+IFERROR(INDEX('Hoja de Trabajo para listado'!$BC$155:$CB$1048576,MATCH($A265,'Hoja de Trabajo para listado'!$BC$155:$BC$1048576,0),MATCH((CUADRO!F$5&amp;$E265),'Hoja de Trabajo para listado'!$BC$151:$CB$151,0)),0)+IFERROR(INDEX('Hoja de Trabajo para listado'!$DE$153:$DG$274,MATCH($A265,'Hoja de Trabajo para listado'!$DE$153:$DE$1048576,0),MATCH((CUADRO!F$5&amp;$E265),'Hoja de Trabajo para listado'!$DE$151:$DG$151,0)),0)+IFERROR(INDEX('Hoja de Trabajo para listado'!$CD$155:$DC$1048576,MATCH($A265,'Hoja de Trabajo para listado'!$CD$155:$CD$1048576,0),MATCH((CUADRO!F$5&amp;$E265),'Hoja de Trabajo para listado'!$CD$151:$DC$151,0)),0)</f>
        <v>0</v>
      </c>
      <c r="G265" s="245">
        <f ca="1">+IFERROR(INDEX('Hoja de Trabajo para listado'!$A$155:$Z$1048576,MATCH($A265,'Hoja de Trabajo para listado'!$A$155:$A$1048576,0),MATCH((CUADRO!G$5&amp;$E265),'Hoja de Trabajo para listado'!$A$151:$Z$151,0)),0)+IFERROR(INDEX('Hoja de Trabajo para listado'!$AB$155:$BA$1048576,MATCH($A265,'Hoja de Trabajo para listado'!$AB$155:$AB$1048576,0),MATCH((CUADRO!G$5&amp;$E265),'Hoja de Trabajo para listado'!$AB$151:$BA$151,0)),0)+IFERROR(INDEX('Hoja de Trabajo para listado'!$BC$155:$CB$1048576,MATCH($A265,'Hoja de Trabajo para listado'!$BC$155:$BC$1048576,0),MATCH((CUADRO!G$5&amp;$E265),'Hoja de Trabajo para listado'!$BC$151:$CB$151,0)),0)+IFERROR(INDEX('Hoja de Trabajo para listado'!$DE$153:$DG$274,MATCH($A265,'Hoja de Trabajo para listado'!$DE$153:$DE$1048576,0),MATCH((CUADRO!G$5&amp;$E265),'Hoja de Trabajo para listado'!$DE$151:$DG$151,0)),0)+IFERROR(INDEX('Hoja de Trabajo para listado'!$CD$155:$DC$1048576,MATCH($A265,'Hoja de Trabajo para listado'!$CD$155:$CD$1048576,0),MATCH((CUADRO!G$5&amp;$E265),'Hoja de Trabajo para listado'!$CD$151:$DC$151,0)),0)</f>
        <v>4004855.7399999993</v>
      </c>
      <c r="H265" s="245">
        <f ca="1">+IFERROR(INDEX('Hoja de Trabajo para listado'!$A$155:$Z$1048576,MATCH($A265,'Hoja de Trabajo para listado'!$A$155:$A$1048576,0),MATCH((CUADRO!H$5&amp;$E265),'Hoja de Trabajo para listado'!$A$151:$Z$151,0)),0)+IFERROR(INDEX('Hoja de Trabajo para listado'!$AB$155:$BA$1048576,MATCH($A265,'Hoja de Trabajo para listado'!$AB$155:$AB$1048576,0),MATCH((CUADRO!H$5&amp;$E265),'Hoja de Trabajo para listado'!$AB$151:$BA$151,0)),0)+IFERROR(INDEX('Hoja de Trabajo para listado'!$BC$155:$CB$1048576,MATCH($A265,'Hoja de Trabajo para listado'!$BC$155:$BC$1048576,0),MATCH((CUADRO!H$5&amp;$E265),'Hoja de Trabajo para listado'!$BC$151:$CB$151,0)),0)+IFERROR(INDEX('Hoja de Trabajo para listado'!$DE$153:$DG$274,MATCH($A265,'Hoja de Trabajo para listado'!$DE$153:$DE$1048576,0),MATCH((CUADRO!H$5&amp;$E265),'Hoja de Trabajo para listado'!$DE$151:$DG$151,0)),0)+IFERROR(INDEX('Hoja de Trabajo para listado'!$CD$155:$DC$1048576,MATCH($A265,'Hoja de Trabajo para listado'!$CD$155:$CD$1048576,0),MATCH((CUADRO!H$5&amp;$E265),'Hoja de Trabajo para listado'!$CD$151:$DC$151,0)),0)</f>
        <v>0</v>
      </c>
      <c r="I265" s="245">
        <f ca="1">+IFERROR(INDEX('Hoja de Trabajo para listado'!$A$155:$Z$1048576,MATCH($A265,'Hoja de Trabajo para listado'!$A$155:$A$1048576,0),MATCH((CUADRO!I$5&amp;$E265),'Hoja de Trabajo para listado'!$A$151:$Z$151,0)),0)+IFERROR(INDEX('Hoja de Trabajo para listado'!$AB$155:$BA$1048576,MATCH($A265,'Hoja de Trabajo para listado'!$AB$155:$AB$1048576,0),MATCH((CUADRO!I$5&amp;$E265),'Hoja de Trabajo para listado'!$AB$151:$BA$151,0)),0)+IFERROR(INDEX('Hoja de Trabajo para listado'!$BC$155:$CB$1048576,MATCH($A265,'Hoja de Trabajo para listado'!$BC$155:$BC$1048576,0),MATCH((CUADRO!I$5&amp;$E265),'Hoja de Trabajo para listado'!$BC$151:$CB$151,0)),0)+IFERROR(INDEX('Hoja de Trabajo para listado'!$DE$153:$DG$274,MATCH($A265,'Hoja de Trabajo para listado'!$DE$153:$DE$1048576,0),MATCH((CUADRO!I$5&amp;$E265),'Hoja de Trabajo para listado'!$DE$151:$DG$151,0)),0)+IFERROR(INDEX('Hoja de Trabajo para listado'!$CD$155:$DC$1048576,MATCH($A265,'Hoja de Trabajo para listado'!$CD$155:$CD$1048576,0),MATCH((CUADRO!I$5&amp;$E265),'Hoja de Trabajo para listado'!$CD$151:$DC$151,0)),0)</f>
        <v>0</v>
      </c>
      <c r="J265" s="245">
        <f ca="1">+IFERROR(INDEX('Hoja de Trabajo para listado'!$A$155:$Z$1048576,MATCH($A265,'Hoja de Trabajo para listado'!$A$155:$A$1048576,0),MATCH((CUADRO!J$5&amp;$E265),'Hoja de Trabajo para listado'!$A$151:$Z$151,0)),0)+IFERROR(INDEX('Hoja de Trabajo para listado'!$AB$155:$BA$1048576,MATCH($A265,'Hoja de Trabajo para listado'!$AB$155:$AB$1048576,0),MATCH((CUADRO!J$5&amp;$E265),'Hoja de Trabajo para listado'!$AB$151:$BA$151,0)),0)+IFERROR(INDEX('Hoja de Trabajo para listado'!$BC$155:$CB$1048576,MATCH($A265,'Hoja de Trabajo para listado'!$BC$155:$BC$1048576,0),MATCH((CUADRO!J$5&amp;$E265),'Hoja de Trabajo para listado'!$BC$151:$CB$151,0)),0)+IFERROR(INDEX('Hoja de Trabajo para listado'!$DE$153:$DG$274,MATCH($A265,'Hoja de Trabajo para listado'!$DE$153:$DE$1048576,0),MATCH((CUADRO!J$5&amp;$E265),'Hoja de Trabajo para listado'!$DE$151:$DG$151,0)),0)+IFERROR(INDEX('Hoja de Trabajo para listado'!$CD$155:$DC$1048576,MATCH($A265,'Hoja de Trabajo para listado'!$CD$155:$CD$1048576,0),MATCH((CUADRO!J$5&amp;$E265),'Hoja de Trabajo para listado'!$CD$151:$DC$151,0)),0)</f>
        <v>0</v>
      </c>
      <c r="K265" s="245">
        <f ca="1">+IFERROR(INDEX('Hoja de Trabajo para listado'!$A$155:$Z$1048576,MATCH($A265,'Hoja de Trabajo para listado'!$A$155:$A$1048576,0),MATCH((CUADRO!K$5&amp;$E265),'Hoja de Trabajo para listado'!$A$151:$Z$151,0)),0)+IFERROR(INDEX('Hoja de Trabajo para listado'!$AB$155:$BA$1048576,MATCH($A265,'Hoja de Trabajo para listado'!$AB$155:$AB$1048576,0),MATCH((CUADRO!K$5&amp;$E265),'Hoja de Trabajo para listado'!$AB$151:$BA$151,0)),0)+IFERROR(INDEX('Hoja de Trabajo para listado'!$BC$155:$CB$1048576,MATCH($A265,'Hoja de Trabajo para listado'!$BC$155:$BC$1048576,0),MATCH((CUADRO!K$5&amp;$E265),'Hoja de Trabajo para listado'!$BC$151:$CB$151,0)),0)+IFERROR(INDEX('Hoja de Trabajo para listado'!$DE$153:$DG$274,MATCH($A265,'Hoja de Trabajo para listado'!$DE$153:$DE$1048576,0),MATCH((CUADRO!K$5&amp;$E265),'Hoja de Trabajo para listado'!$DE$151:$DG$151,0)),0)+IFERROR(INDEX('Hoja de Trabajo para listado'!$CD$155:$DC$1048576,MATCH($A265,'Hoja de Trabajo para listado'!$CD$155:$CD$1048576,0),MATCH((CUADRO!K$5&amp;$E265),'Hoja de Trabajo para listado'!$CD$151:$DC$151,0)),0)</f>
        <v>0</v>
      </c>
      <c r="L265" s="245">
        <f ca="1">+IFERROR(INDEX('Hoja de Trabajo para listado'!$A$155:$Z$1048576,MATCH($A265,'Hoja de Trabajo para listado'!$A$155:$A$1048576,0),MATCH((CUADRO!L$5&amp;$E265),'Hoja de Trabajo para listado'!$A$151:$Z$151,0)),0)+IFERROR(INDEX('Hoja de Trabajo para listado'!$AB$155:$BA$1048576,MATCH($A265,'Hoja de Trabajo para listado'!$AB$155:$AB$1048576,0),MATCH((CUADRO!L$5&amp;$E265),'Hoja de Trabajo para listado'!$AB$151:$BA$151,0)),0)+IFERROR(INDEX('Hoja de Trabajo para listado'!$BC$155:$CB$1048576,MATCH($A265,'Hoja de Trabajo para listado'!$BC$155:$BC$1048576,0),MATCH((CUADRO!L$5&amp;$E265),'Hoja de Trabajo para listado'!$BC$151:$CB$151,0)),0)+IFERROR(INDEX('Hoja de Trabajo para listado'!$DE$153:$DG$274,MATCH($A265,'Hoja de Trabajo para listado'!$DE$153:$DE$1048576,0),MATCH((CUADRO!L$5&amp;$E265),'Hoja de Trabajo para listado'!$DE$151:$DG$151,0)),0)+IFERROR(INDEX('Hoja de Trabajo para listado'!$CD$155:$DC$1048576,MATCH($A265,'Hoja de Trabajo para listado'!$CD$155:$CD$1048576,0),MATCH((CUADRO!L$5&amp;$E265),'Hoja de Trabajo para listado'!$CD$151:$DC$151,0)),0)</f>
        <v>0</v>
      </c>
      <c r="M265" s="245">
        <f ca="1">+IFERROR(INDEX('Hoja de Trabajo para listado'!$A$155:$Z$1048576,MATCH($A265,'Hoja de Trabajo para listado'!$A$155:$A$1048576,0),MATCH((CUADRO!M$5&amp;$E265),'Hoja de Trabajo para listado'!$A$151:$Z$151,0)),0)+IFERROR(INDEX('Hoja de Trabajo para listado'!$AB$155:$BA$1048576,MATCH($A265,'Hoja de Trabajo para listado'!$AB$155:$AB$1048576,0),MATCH((CUADRO!M$5&amp;$E265),'Hoja de Trabajo para listado'!$AB$151:$BA$151,0)),0)+IFERROR(INDEX('Hoja de Trabajo para listado'!$BC$155:$CB$1048576,MATCH($A265,'Hoja de Trabajo para listado'!$BC$155:$BC$1048576,0),MATCH((CUADRO!M$5&amp;$E265),'Hoja de Trabajo para listado'!$BC$151:$CB$151,0)),0)+IFERROR(INDEX('Hoja de Trabajo para listado'!$DE$153:$DG$274,MATCH($A265,'Hoja de Trabajo para listado'!$DE$153:$DE$1048576,0),MATCH((CUADRO!M$5&amp;$E265),'Hoja de Trabajo para listado'!$DE$151:$DG$151,0)),0)+IFERROR(INDEX('Hoja de Trabajo para listado'!$CD$155:$DC$1048576,MATCH($A265,'Hoja de Trabajo para listado'!$CD$155:$CD$1048576,0),MATCH((CUADRO!M$5&amp;$E265),'Hoja de Trabajo para listado'!$CD$151:$DC$151,0)),0)</f>
        <v>0</v>
      </c>
      <c r="N265" s="245">
        <f ca="1">+IFERROR(INDEX('Hoja de Trabajo para listado'!$A$155:$Z$1048576,MATCH($A265,'Hoja de Trabajo para listado'!$A$155:$A$1048576,0),MATCH((CUADRO!N$5&amp;$E265),'Hoja de Trabajo para listado'!$A$151:$Z$151,0)),0)+IFERROR(INDEX('Hoja de Trabajo para listado'!$AB$155:$BA$1048576,MATCH($A265,'Hoja de Trabajo para listado'!$AB$155:$AB$1048576,0),MATCH((CUADRO!N$5&amp;$E265),'Hoja de Trabajo para listado'!$AB$151:$BA$151,0)),0)+IFERROR(INDEX('Hoja de Trabajo para listado'!$BC$155:$CB$1048576,MATCH($A265,'Hoja de Trabajo para listado'!$BC$155:$BC$1048576,0),MATCH((CUADRO!N$5&amp;$E265),'Hoja de Trabajo para listado'!$BC$151:$CB$151,0)),0)+IFERROR(INDEX('Hoja de Trabajo para listado'!$DE$153:$DG$274,MATCH($A265,'Hoja de Trabajo para listado'!$DE$153:$DE$1048576,0),MATCH((CUADRO!N$5&amp;$E265),'Hoja de Trabajo para listado'!$DE$151:$DG$151,0)),0)+IFERROR(INDEX('Hoja de Trabajo para listado'!$CD$155:$DC$1048576,MATCH($A265,'Hoja de Trabajo para listado'!$CD$155:$CD$1048576,0),MATCH((CUADRO!N$5&amp;$E265),'Hoja de Trabajo para listado'!$CD$151:$DC$151,0)),0)</f>
        <v>0</v>
      </c>
      <c r="O265" s="245">
        <f ca="1">+IFERROR(INDEX('Hoja de Trabajo para listado'!$A$155:$Z$1048576,MATCH($A265,'Hoja de Trabajo para listado'!$A$155:$A$1048576,0),MATCH((CUADRO!O$5&amp;$E265),'Hoja de Trabajo para listado'!$A$151:$Z$151,0)),0)+IFERROR(INDEX('Hoja de Trabajo para listado'!$AB$155:$BA$1048576,MATCH($A265,'Hoja de Trabajo para listado'!$AB$155:$AB$1048576,0),MATCH((CUADRO!O$5&amp;$E265),'Hoja de Trabajo para listado'!$AB$151:$BA$151,0)),0)+IFERROR(INDEX('Hoja de Trabajo para listado'!$BC$155:$CB$1048576,MATCH($A265,'Hoja de Trabajo para listado'!$BC$155:$BC$1048576,0),MATCH((CUADRO!O$5&amp;$E265),'Hoja de Trabajo para listado'!$BC$151:$CB$151,0)),0)+IFERROR(INDEX('Hoja de Trabajo para listado'!$DE$153:$DG$274,MATCH($A265,'Hoja de Trabajo para listado'!$DE$153:$DE$1048576,0),MATCH((CUADRO!O$5&amp;$E265),'Hoja de Trabajo para listado'!$DE$151:$DG$151,0)),0)+IFERROR(INDEX('Hoja de Trabajo para listado'!$CD$155:$DC$1048576,MATCH($A265,'Hoja de Trabajo para listado'!$CD$155:$CD$1048576,0),MATCH((CUADRO!O$5&amp;$E265),'Hoja de Trabajo para listado'!$CD$151:$DC$151,0)),0)</f>
        <v>0</v>
      </c>
      <c r="P265" s="245">
        <f ca="1">+IFERROR(INDEX('Hoja de Trabajo para listado'!$A$155:$Z$1048576,MATCH($A265,'Hoja de Trabajo para listado'!$A$155:$A$1048576,0),MATCH((CUADRO!P$5&amp;$E265),'Hoja de Trabajo para listado'!$A$151:$Z$151,0)),0)+IFERROR(INDEX('Hoja de Trabajo para listado'!$AB$155:$BA$1048576,MATCH($A265,'Hoja de Trabajo para listado'!$AB$155:$AB$1048576,0),MATCH((CUADRO!P$5&amp;$E265),'Hoja de Trabajo para listado'!$AB$151:$BA$151,0)),0)+IFERROR(INDEX('Hoja de Trabajo para listado'!$BC$155:$CB$1048576,MATCH($A265,'Hoja de Trabajo para listado'!$BC$155:$BC$1048576,0),MATCH((CUADRO!P$5&amp;$E265),'Hoja de Trabajo para listado'!$BC$151:$CB$151,0)),0)+IFERROR(INDEX('Hoja de Trabajo para listado'!$DE$153:$DG$274,MATCH($A265,'Hoja de Trabajo para listado'!$DE$153:$DE$1048576,0),MATCH((CUADRO!P$5&amp;$E265),'Hoja de Trabajo para listado'!$DE$151:$DG$151,0)),0)+IFERROR(INDEX('Hoja de Trabajo para listado'!$CD$155:$DC$1048576,MATCH($A265,'Hoja de Trabajo para listado'!$CD$155:$CD$1048576,0),MATCH((CUADRO!P$5&amp;$E265),'Hoja de Trabajo para listado'!$CD$151:$DC$151,0)),0)</f>
        <v>0</v>
      </c>
      <c r="Q265" s="245">
        <f ca="1">+IFERROR(INDEX('Hoja de Trabajo para listado'!$A$155:$Z$1048576,MATCH($A265,'Hoja de Trabajo para listado'!$A$155:$A$1048576,0),MATCH((CUADRO!Q$5&amp;$E265),'Hoja de Trabajo para listado'!$A$151:$Z$151,0)),0)+IFERROR(INDEX('Hoja de Trabajo para listado'!$AB$155:$BA$1048576,MATCH($A265,'Hoja de Trabajo para listado'!$AB$155:$AB$1048576,0),MATCH((CUADRO!Q$5&amp;$E265),'Hoja de Trabajo para listado'!$AB$151:$BA$151,0)),0)+IFERROR(INDEX('Hoja de Trabajo para listado'!$BC$155:$CB$1048576,MATCH($A265,'Hoja de Trabajo para listado'!$BC$155:$BC$1048576,0),MATCH((CUADRO!Q$5&amp;$E265),'Hoja de Trabajo para listado'!$BC$151:$CB$151,0)),0)+IFERROR(INDEX('Hoja de Trabajo para listado'!$DE$153:$DG$274,MATCH($A265,'Hoja de Trabajo para listado'!$DE$153:$DE$1048576,0),MATCH((CUADRO!Q$5&amp;$E265),'Hoja de Trabajo para listado'!$DE$151:$DG$151,0)),0)+IFERROR(INDEX('Hoja de Trabajo para listado'!$CD$155:$DC$1048576,MATCH($A265,'Hoja de Trabajo para listado'!$CD$155:$CD$1048576,0),MATCH((CUADRO!Q$5&amp;$E265),'Hoja de Trabajo para listado'!$CD$151:$DC$151,0)),0)</f>
        <v>0</v>
      </c>
      <c r="R265" s="245">
        <f t="shared" ca="1" si="11"/>
        <v>4004855.7399999993</v>
      </c>
      <c r="S265" s="245">
        <f ca="1">+R264+R265</f>
        <v>4004855.7399999993</v>
      </c>
      <c r="T265" s="245">
        <f ca="1">+S265</f>
        <v>4004855.7399999993</v>
      </c>
      <c r="U265" s="244">
        <f t="shared" si="12"/>
        <v>2</v>
      </c>
      <c r="V265" s="333" t="str">
        <f>+VLOOKUP(A265,bd_lista!$A$3:$E$590,5,FALSE)</f>
        <v>Instituciones Descentralizadas</v>
      </c>
      <c r="W265" s="384"/>
      <c r="X265" s="242">
        <f>+VLOOKUP(A265,[3]Sheet1!$A$13:$D$744,4,FALSE)</f>
        <v>47</v>
      </c>
      <c r="Y265" s="242" t="str">
        <f>+VLOOKUP(X265,bd_lista!$A$3:$C$590,3,FALSE)</f>
        <v>Ministerio de Desarrollo Rural y Tierras</v>
      </c>
      <c r="Z265" s="292"/>
      <c r="AA265" s="321"/>
    </row>
    <row r="266" spans="1:27" ht="15" hidden="1" customHeight="1">
      <c r="A266" s="32">
        <v>374</v>
      </c>
      <c r="B266" s="388">
        <f>+A266</f>
        <v>374</v>
      </c>
      <c r="C266" s="247" t="str">
        <f>+VLOOKUP(A266,bd_lista!$A$3:$C$590,3,FALSE)</f>
        <v>Agencia de Gobierno Electrónico y Tecnologías de Información y Comunicación</v>
      </c>
      <c r="D266" s="385" t="str">
        <f>+C266</f>
        <v>Agencia de Gobierno Electrónico y Tecnologías de Información y Comunicación</v>
      </c>
      <c r="E266" s="247" t="s">
        <v>1304</v>
      </c>
      <c r="F266" s="243">
        <f ca="1">+IFERROR(INDEX('Hoja de Trabajo para listado'!$A$155:$Z$1048576,MATCH($A266,'Hoja de Trabajo para listado'!$A$155:$A$1048576,0),MATCH((CUADRO!F$5&amp;$E266),'Hoja de Trabajo para listado'!$A$151:$Z$151,0)),0)+IFERROR(INDEX('Hoja de Trabajo para listado'!$AB$155:$BA$1048576,MATCH($A266,'Hoja de Trabajo para listado'!$AB$155:$AB$1048576,0),MATCH((CUADRO!F$5&amp;$E266),'Hoja de Trabajo para listado'!$AB$151:$BA$151,0)),0)+IFERROR(INDEX('Hoja de Trabajo para listado'!$BC$155:$CB$1048576,MATCH($A266,'Hoja de Trabajo para listado'!$BC$155:$BC$1048576,0),MATCH((CUADRO!F$5&amp;$E266),'Hoja de Trabajo para listado'!$BC$151:$CB$151,0)),0)+IFERROR(INDEX('Hoja de Trabajo para listado'!$DE$153:$DG$274,MATCH($A266,'Hoja de Trabajo para listado'!$DE$153:$DE$1048576,0),MATCH((CUADRO!F$5&amp;$E266),'Hoja de Trabajo para listado'!$DE$151:$DG$151,0)),0)+IFERROR(INDEX('Hoja de Trabajo para listado'!$CD$155:$DC$1048576,MATCH($A266,'Hoja de Trabajo para listado'!$CD$155:$CD$1048576,0),MATCH((CUADRO!F$5&amp;$E266),'Hoja de Trabajo para listado'!$CD$151:$DC$151,0)),0)</f>
        <v>0</v>
      </c>
      <c r="G266" s="243">
        <f ca="1">+IFERROR(INDEX('Hoja de Trabajo para listado'!$A$155:$Z$1048576,MATCH($A266,'Hoja de Trabajo para listado'!$A$155:$A$1048576,0),MATCH((CUADRO!G$5&amp;$E266),'Hoja de Trabajo para listado'!$A$151:$Z$151,0)),0)+IFERROR(INDEX('Hoja de Trabajo para listado'!$AB$155:$BA$1048576,MATCH($A266,'Hoja de Trabajo para listado'!$AB$155:$AB$1048576,0),MATCH((CUADRO!G$5&amp;$E266),'Hoja de Trabajo para listado'!$AB$151:$BA$151,0)),0)+IFERROR(INDEX('Hoja de Trabajo para listado'!$BC$155:$CB$1048576,MATCH($A266,'Hoja de Trabajo para listado'!$BC$155:$BC$1048576,0),MATCH((CUADRO!G$5&amp;$E266),'Hoja de Trabajo para listado'!$BC$151:$CB$151,0)),0)+IFERROR(INDEX('Hoja de Trabajo para listado'!$DE$153:$DG$274,MATCH($A266,'Hoja de Trabajo para listado'!$DE$153:$DE$1048576,0),MATCH((CUADRO!G$5&amp;$E266),'Hoja de Trabajo para listado'!$DE$151:$DG$151,0)),0)+IFERROR(INDEX('Hoja de Trabajo para listado'!$CD$155:$DC$1048576,MATCH($A266,'Hoja de Trabajo para listado'!$CD$155:$CD$1048576,0),MATCH((CUADRO!G$5&amp;$E266),'Hoja de Trabajo para listado'!$CD$151:$DC$151,0)),0)</f>
        <v>0</v>
      </c>
      <c r="H266" s="243">
        <f ca="1">+IFERROR(INDEX('Hoja de Trabajo para listado'!$A$155:$Z$1048576,MATCH($A266,'Hoja de Trabajo para listado'!$A$155:$A$1048576,0),MATCH((CUADRO!H$5&amp;$E266),'Hoja de Trabajo para listado'!$A$151:$Z$151,0)),0)+IFERROR(INDEX('Hoja de Trabajo para listado'!$AB$155:$BA$1048576,MATCH($A266,'Hoja de Trabajo para listado'!$AB$155:$AB$1048576,0),MATCH((CUADRO!H$5&amp;$E266),'Hoja de Trabajo para listado'!$AB$151:$BA$151,0)),0)+IFERROR(INDEX('Hoja de Trabajo para listado'!$BC$155:$CB$1048576,MATCH($A266,'Hoja de Trabajo para listado'!$BC$155:$BC$1048576,0),MATCH((CUADRO!H$5&amp;$E266),'Hoja de Trabajo para listado'!$BC$151:$CB$151,0)),0)+IFERROR(INDEX('Hoja de Trabajo para listado'!$DE$153:$DG$274,MATCH($A266,'Hoja de Trabajo para listado'!$DE$153:$DE$1048576,0),MATCH((CUADRO!H$5&amp;$E266),'Hoja de Trabajo para listado'!$DE$151:$DG$151,0)),0)+IFERROR(INDEX('Hoja de Trabajo para listado'!$CD$155:$DC$1048576,MATCH($A266,'Hoja de Trabajo para listado'!$CD$155:$CD$1048576,0),MATCH((CUADRO!H$5&amp;$E266),'Hoja de Trabajo para listado'!$CD$151:$DC$151,0)),0)</f>
        <v>0</v>
      </c>
      <c r="I266" s="243">
        <f ca="1">+IFERROR(INDEX('Hoja de Trabajo para listado'!$A$155:$Z$1048576,MATCH($A266,'Hoja de Trabajo para listado'!$A$155:$A$1048576,0),MATCH((CUADRO!I$5&amp;$E266),'Hoja de Trabajo para listado'!$A$151:$Z$151,0)),0)+IFERROR(INDEX('Hoja de Trabajo para listado'!$AB$155:$BA$1048576,MATCH($A266,'Hoja de Trabajo para listado'!$AB$155:$AB$1048576,0),MATCH((CUADRO!I$5&amp;$E266),'Hoja de Trabajo para listado'!$AB$151:$BA$151,0)),0)+IFERROR(INDEX('Hoja de Trabajo para listado'!$BC$155:$CB$1048576,MATCH($A266,'Hoja de Trabajo para listado'!$BC$155:$BC$1048576,0),MATCH((CUADRO!I$5&amp;$E266),'Hoja de Trabajo para listado'!$BC$151:$CB$151,0)),0)+IFERROR(INDEX('Hoja de Trabajo para listado'!$DE$153:$DG$274,MATCH($A266,'Hoja de Trabajo para listado'!$DE$153:$DE$1048576,0),MATCH((CUADRO!I$5&amp;$E266),'Hoja de Trabajo para listado'!$DE$151:$DG$151,0)),0)+IFERROR(INDEX('Hoja de Trabajo para listado'!$CD$155:$DC$1048576,MATCH($A266,'Hoja de Trabajo para listado'!$CD$155:$CD$1048576,0),MATCH((CUADRO!I$5&amp;$E266),'Hoja de Trabajo para listado'!$CD$151:$DC$151,0)),0)</f>
        <v>0</v>
      </c>
      <c r="J266" s="243">
        <f ca="1">+IFERROR(INDEX('Hoja de Trabajo para listado'!$A$155:$Z$1048576,MATCH($A266,'Hoja de Trabajo para listado'!$A$155:$A$1048576,0),MATCH((CUADRO!J$5&amp;$E266),'Hoja de Trabajo para listado'!$A$151:$Z$151,0)),0)+IFERROR(INDEX('Hoja de Trabajo para listado'!$AB$155:$BA$1048576,MATCH($A266,'Hoja de Trabajo para listado'!$AB$155:$AB$1048576,0),MATCH((CUADRO!J$5&amp;$E266),'Hoja de Trabajo para listado'!$AB$151:$BA$151,0)),0)+IFERROR(INDEX('Hoja de Trabajo para listado'!$BC$155:$CB$1048576,MATCH($A266,'Hoja de Trabajo para listado'!$BC$155:$BC$1048576,0),MATCH((CUADRO!J$5&amp;$E266),'Hoja de Trabajo para listado'!$BC$151:$CB$151,0)),0)+IFERROR(INDEX('Hoja de Trabajo para listado'!$DE$153:$DG$274,MATCH($A266,'Hoja de Trabajo para listado'!$DE$153:$DE$1048576,0),MATCH((CUADRO!J$5&amp;$E266),'Hoja de Trabajo para listado'!$DE$151:$DG$151,0)),0)+IFERROR(INDEX('Hoja de Trabajo para listado'!$CD$155:$DC$1048576,MATCH($A266,'Hoja de Trabajo para listado'!$CD$155:$CD$1048576,0),MATCH((CUADRO!J$5&amp;$E266),'Hoja de Trabajo para listado'!$CD$151:$DC$151,0)),0)</f>
        <v>0</v>
      </c>
      <c r="K266" s="243">
        <f ca="1">+IFERROR(INDEX('Hoja de Trabajo para listado'!$A$155:$Z$1048576,MATCH($A266,'Hoja de Trabajo para listado'!$A$155:$A$1048576,0),MATCH((CUADRO!K$5&amp;$E266),'Hoja de Trabajo para listado'!$A$151:$Z$151,0)),0)+IFERROR(INDEX('Hoja de Trabajo para listado'!$AB$155:$BA$1048576,MATCH($A266,'Hoja de Trabajo para listado'!$AB$155:$AB$1048576,0),MATCH((CUADRO!K$5&amp;$E266),'Hoja de Trabajo para listado'!$AB$151:$BA$151,0)),0)+IFERROR(INDEX('Hoja de Trabajo para listado'!$BC$155:$CB$1048576,MATCH($A266,'Hoja de Trabajo para listado'!$BC$155:$BC$1048576,0),MATCH((CUADRO!K$5&amp;$E266),'Hoja de Trabajo para listado'!$BC$151:$CB$151,0)),0)+IFERROR(INDEX('Hoja de Trabajo para listado'!$DE$153:$DG$274,MATCH($A266,'Hoja de Trabajo para listado'!$DE$153:$DE$1048576,0),MATCH((CUADRO!K$5&amp;$E266),'Hoja de Trabajo para listado'!$DE$151:$DG$151,0)),0)+IFERROR(INDEX('Hoja de Trabajo para listado'!$CD$155:$DC$1048576,MATCH($A266,'Hoja de Trabajo para listado'!$CD$155:$CD$1048576,0),MATCH((CUADRO!K$5&amp;$E266),'Hoja de Trabajo para listado'!$CD$151:$DC$151,0)),0)</f>
        <v>0</v>
      </c>
      <c r="L266" s="243">
        <f ca="1">+IFERROR(INDEX('Hoja de Trabajo para listado'!$A$155:$Z$1048576,MATCH($A266,'Hoja de Trabajo para listado'!$A$155:$A$1048576,0),MATCH((CUADRO!L$5&amp;$E266),'Hoja de Trabajo para listado'!$A$151:$Z$151,0)),0)+IFERROR(INDEX('Hoja de Trabajo para listado'!$AB$155:$BA$1048576,MATCH($A266,'Hoja de Trabajo para listado'!$AB$155:$AB$1048576,0),MATCH((CUADRO!L$5&amp;$E266),'Hoja de Trabajo para listado'!$AB$151:$BA$151,0)),0)+IFERROR(INDEX('Hoja de Trabajo para listado'!$BC$155:$CB$1048576,MATCH($A266,'Hoja de Trabajo para listado'!$BC$155:$BC$1048576,0),MATCH((CUADRO!L$5&amp;$E266),'Hoja de Trabajo para listado'!$BC$151:$CB$151,0)),0)+IFERROR(INDEX('Hoja de Trabajo para listado'!$DE$153:$DG$274,MATCH($A266,'Hoja de Trabajo para listado'!$DE$153:$DE$1048576,0),MATCH((CUADRO!L$5&amp;$E266),'Hoja de Trabajo para listado'!$DE$151:$DG$151,0)),0)+IFERROR(INDEX('Hoja de Trabajo para listado'!$CD$155:$DC$1048576,MATCH($A266,'Hoja de Trabajo para listado'!$CD$155:$CD$1048576,0),MATCH((CUADRO!L$5&amp;$E266),'Hoja de Trabajo para listado'!$CD$151:$DC$151,0)),0)</f>
        <v>0</v>
      </c>
      <c r="M266" s="243">
        <f ca="1">+IFERROR(INDEX('Hoja de Trabajo para listado'!$A$155:$Z$1048576,MATCH($A266,'Hoja de Trabajo para listado'!$A$155:$A$1048576,0),MATCH((CUADRO!M$5&amp;$E266),'Hoja de Trabajo para listado'!$A$151:$Z$151,0)),0)+IFERROR(INDEX('Hoja de Trabajo para listado'!$AB$155:$BA$1048576,MATCH($A266,'Hoja de Trabajo para listado'!$AB$155:$AB$1048576,0),MATCH((CUADRO!M$5&amp;$E266),'Hoja de Trabajo para listado'!$AB$151:$BA$151,0)),0)+IFERROR(INDEX('Hoja de Trabajo para listado'!$BC$155:$CB$1048576,MATCH($A266,'Hoja de Trabajo para listado'!$BC$155:$BC$1048576,0),MATCH((CUADRO!M$5&amp;$E266),'Hoja de Trabajo para listado'!$BC$151:$CB$151,0)),0)+IFERROR(INDEX('Hoja de Trabajo para listado'!$DE$153:$DG$274,MATCH($A266,'Hoja de Trabajo para listado'!$DE$153:$DE$1048576,0),MATCH((CUADRO!M$5&amp;$E266),'Hoja de Trabajo para listado'!$DE$151:$DG$151,0)),0)+IFERROR(INDEX('Hoja de Trabajo para listado'!$CD$155:$DC$1048576,MATCH($A266,'Hoja de Trabajo para listado'!$CD$155:$CD$1048576,0),MATCH((CUADRO!M$5&amp;$E266),'Hoja de Trabajo para listado'!$CD$151:$DC$151,0)),0)</f>
        <v>0</v>
      </c>
      <c r="N266" s="243">
        <f ca="1">+IFERROR(INDEX('Hoja de Trabajo para listado'!$A$155:$Z$1048576,MATCH($A266,'Hoja de Trabajo para listado'!$A$155:$A$1048576,0),MATCH((CUADRO!N$5&amp;$E266),'Hoja de Trabajo para listado'!$A$151:$Z$151,0)),0)+IFERROR(INDEX('Hoja de Trabajo para listado'!$AB$155:$BA$1048576,MATCH($A266,'Hoja de Trabajo para listado'!$AB$155:$AB$1048576,0),MATCH((CUADRO!N$5&amp;$E266),'Hoja de Trabajo para listado'!$AB$151:$BA$151,0)),0)+IFERROR(INDEX('Hoja de Trabajo para listado'!$BC$155:$CB$1048576,MATCH($A266,'Hoja de Trabajo para listado'!$BC$155:$BC$1048576,0),MATCH((CUADRO!N$5&amp;$E266),'Hoja de Trabajo para listado'!$BC$151:$CB$151,0)),0)+IFERROR(INDEX('Hoja de Trabajo para listado'!$DE$153:$DG$274,MATCH($A266,'Hoja de Trabajo para listado'!$DE$153:$DE$1048576,0),MATCH((CUADRO!N$5&amp;$E266),'Hoja de Trabajo para listado'!$DE$151:$DG$151,0)),0)+IFERROR(INDEX('Hoja de Trabajo para listado'!$CD$155:$DC$1048576,MATCH($A266,'Hoja de Trabajo para listado'!$CD$155:$CD$1048576,0),MATCH((CUADRO!N$5&amp;$E266),'Hoja de Trabajo para listado'!$CD$151:$DC$151,0)),0)</f>
        <v>0</v>
      </c>
      <c r="O266" s="243">
        <f ca="1">+IFERROR(INDEX('Hoja de Trabajo para listado'!$A$155:$Z$1048576,MATCH($A266,'Hoja de Trabajo para listado'!$A$155:$A$1048576,0),MATCH((CUADRO!O$5&amp;$E266),'Hoja de Trabajo para listado'!$A$151:$Z$151,0)),0)+IFERROR(INDEX('Hoja de Trabajo para listado'!$AB$155:$BA$1048576,MATCH($A266,'Hoja de Trabajo para listado'!$AB$155:$AB$1048576,0),MATCH((CUADRO!O$5&amp;$E266),'Hoja de Trabajo para listado'!$AB$151:$BA$151,0)),0)+IFERROR(INDEX('Hoja de Trabajo para listado'!$BC$155:$CB$1048576,MATCH($A266,'Hoja de Trabajo para listado'!$BC$155:$BC$1048576,0),MATCH((CUADRO!O$5&amp;$E266),'Hoja de Trabajo para listado'!$BC$151:$CB$151,0)),0)+IFERROR(INDEX('Hoja de Trabajo para listado'!$DE$153:$DG$274,MATCH($A266,'Hoja de Trabajo para listado'!$DE$153:$DE$1048576,0),MATCH((CUADRO!O$5&amp;$E266),'Hoja de Trabajo para listado'!$DE$151:$DG$151,0)),0)+IFERROR(INDEX('Hoja de Trabajo para listado'!$CD$155:$DC$1048576,MATCH($A266,'Hoja de Trabajo para listado'!$CD$155:$CD$1048576,0),MATCH((CUADRO!O$5&amp;$E266),'Hoja de Trabajo para listado'!$CD$151:$DC$151,0)),0)</f>
        <v>0</v>
      </c>
      <c r="P266" s="243">
        <f ca="1">+IFERROR(INDEX('Hoja de Trabajo para listado'!$A$155:$Z$1048576,MATCH($A266,'Hoja de Trabajo para listado'!$A$155:$A$1048576,0),MATCH((CUADRO!P$5&amp;$E266),'Hoja de Trabajo para listado'!$A$151:$Z$151,0)),0)+IFERROR(INDEX('Hoja de Trabajo para listado'!$AB$155:$BA$1048576,MATCH($A266,'Hoja de Trabajo para listado'!$AB$155:$AB$1048576,0),MATCH((CUADRO!P$5&amp;$E266),'Hoja de Trabajo para listado'!$AB$151:$BA$151,0)),0)+IFERROR(INDEX('Hoja de Trabajo para listado'!$BC$155:$CB$1048576,MATCH($A266,'Hoja de Trabajo para listado'!$BC$155:$BC$1048576,0),MATCH((CUADRO!P$5&amp;$E266),'Hoja de Trabajo para listado'!$BC$151:$CB$151,0)),0)+IFERROR(INDEX('Hoja de Trabajo para listado'!$DE$153:$DG$274,MATCH($A266,'Hoja de Trabajo para listado'!$DE$153:$DE$1048576,0),MATCH((CUADRO!P$5&amp;$E266),'Hoja de Trabajo para listado'!$DE$151:$DG$151,0)),0)+IFERROR(INDEX('Hoja de Trabajo para listado'!$CD$155:$DC$1048576,MATCH($A266,'Hoja de Trabajo para listado'!$CD$155:$CD$1048576,0),MATCH((CUADRO!P$5&amp;$E266),'Hoja de Trabajo para listado'!$CD$151:$DC$151,0)),0)</f>
        <v>0</v>
      </c>
      <c r="Q266" s="243">
        <f ca="1">+IFERROR(INDEX('Hoja de Trabajo para listado'!$A$155:$Z$1048576,MATCH($A266,'Hoja de Trabajo para listado'!$A$155:$A$1048576,0),MATCH((CUADRO!Q$5&amp;$E266),'Hoja de Trabajo para listado'!$A$151:$Z$151,0)),0)+IFERROR(INDEX('Hoja de Trabajo para listado'!$AB$155:$BA$1048576,MATCH($A266,'Hoja de Trabajo para listado'!$AB$155:$AB$1048576,0),MATCH((CUADRO!Q$5&amp;$E266),'Hoja de Trabajo para listado'!$AB$151:$BA$151,0)),0)+IFERROR(INDEX('Hoja de Trabajo para listado'!$BC$155:$CB$1048576,MATCH($A266,'Hoja de Trabajo para listado'!$BC$155:$BC$1048576,0),MATCH((CUADRO!Q$5&amp;$E266),'Hoja de Trabajo para listado'!$BC$151:$CB$151,0)),0)+IFERROR(INDEX('Hoja de Trabajo para listado'!$DE$153:$DG$274,MATCH($A266,'Hoja de Trabajo para listado'!$DE$153:$DE$1048576,0),MATCH((CUADRO!Q$5&amp;$E266),'Hoja de Trabajo para listado'!$DE$151:$DG$151,0)),0)+IFERROR(INDEX('Hoja de Trabajo para listado'!$CD$155:$DC$1048576,MATCH($A266,'Hoja de Trabajo para listado'!$CD$155:$CD$1048576,0),MATCH((CUADRO!Q$5&amp;$E266),'Hoja de Trabajo para listado'!$CD$151:$DC$151,0)),0)</f>
        <v>0</v>
      </c>
      <c r="R266" s="243">
        <f t="shared" ca="1" si="11"/>
        <v>0</v>
      </c>
      <c r="T266" s="243">
        <f ca="1">+T267</f>
        <v>0</v>
      </c>
      <c r="U266" s="242">
        <f t="shared" si="12"/>
        <v>1</v>
      </c>
      <c r="V266" s="333" t="str">
        <f>+VLOOKUP(A266,bd_lista!$A$3:$E$590,5,FALSE)</f>
        <v>Instituciones Descentralizadas</v>
      </c>
      <c r="W266" s="383" t="str">
        <f>+V266</f>
        <v>Instituciones Descentralizadas</v>
      </c>
      <c r="X266" s="242">
        <f>+VLOOKUP(A266,[3]Sheet1!$A$13:$D$744,4,FALSE)</f>
        <v>25</v>
      </c>
      <c r="Y266" s="242" t="str">
        <f>+VLOOKUP(X266,bd_lista!$A$3:$C$590,3,FALSE)</f>
        <v>Ministerio de la Presidencia</v>
      </c>
      <c r="Z266" s="294">
        <f>+X266</f>
        <v>25</v>
      </c>
      <c r="AA266" s="319" t="str">
        <f>+Y266</f>
        <v>Ministerio de la Presidencia</v>
      </c>
    </row>
    <row r="267" spans="1:27" ht="15" hidden="1" customHeight="1">
      <c r="A267" s="32">
        <v>374</v>
      </c>
      <c r="B267" s="389"/>
      <c r="C267" s="333" t="str">
        <f>+VLOOKUP(A267,bd_lista!$A$3:$C$590,3,FALSE)</f>
        <v>Agencia de Gobierno Electrónico y Tecnologías de Información y Comunicación</v>
      </c>
      <c r="D267" s="386"/>
      <c r="E267" s="333" t="s">
        <v>1305</v>
      </c>
      <c r="F267" s="245">
        <f ca="1">+IFERROR(INDEX('Hoja de Trabajo para listado'!$A$155:$Z$1048576,MATCH($A267,'Hoja de Trabajo para listado'!$A$155:$A$1048576,0),MATCH((CUADRO!F$5&amp;$E267),'Hoja de Trabajo para listado'!$A$151:$Z$151,0)),0)+IFERROR(INDEX('Hoja de Trabajo para listado'!$AB$155:$BA$1048576,MATCH($A267,'Hoja de Trabajo para listado'!$AB$155:$AB$1048576,0),MATCH((CUADRO!F$5&amp;$E267),'Hoja de Trabajo para listado'!$AB$151:$BA$151,0)),0)+IFERROR(INDEX('Hoja de Trabajo para listado'!$BC$155:$CB$1048576,MATCH($A267,'Hoja de Trabajo para listado'!$BC$155:$BC$1048576,0),MATCH((CUADRO!F$5&amp;$E267),'Hoja de Trabajo para listado'!$BC$151:$CB$151,0)),0)+IFERROR(INDEX('Hoja de Trabajo para listado'!$DE$153:$DG$274,MATCH($A267,'Hoja de Trabajo para listado'!$DE$153:$DE$1048576,0),MATCH((CUADRO!F$5&amp;$E267),'Hoja de Trabajo para listado'!$DE$151:$DG$151,0)),0)+IFERROR(INDEX('Hoja de Trabajo para listado'!$CD$155:$DC$1048576,MATCH($A267,'Hoja de Trabajo para listado'!$CD$155:$CD$1048576,0),MATCH((CUADRO!F$5&amp;$E267),'Hoja de Trabajo para listado'!$CD$151:$DC$151,0)),0)</f>
        <v>0</v>
      </c>
      <c r="G267" s="245">
        <f ca="1">+IFERROR(INDEX('Hoja de Trabajo para listado'!$A$155:$Z$1048576,MATCH($A267,'Hoja de Trabajo para listado'!$A$155:$A$1048576,0),MATCH((CUADRO!G$5&amp;$E267),'Hoja de Trabajo para listado'!$A$151:$Z$151,0)),0)+IFERROR(INDEX('Hoja de Trabajo para listado'!$AB$155:$BA$1048576,MATCH($A267,'Hoja de Trabajo para listado'!$AB$155:$AB$1048576,0),MATCH((CUADRO!G$5&amp;$E267),'Hoja de Trabajo para listado'!$AB$151:$BA$151,0)),0)+IFERROR(INDEX('Hoja de Trabajo para listado'!$BC$155:$CB$1048576,MATCH($A267,'Hoja de Trabajo para listado'!$BC$155:$BC$1048576,0),MATCH((CUADRO!G$5&amp;$E267),'Hoja de Trabajo para listado'!$BC$151:$CB$151,0)),0)+IFERROR(INDEX('Hoja de Trabajo para listado'!$DE$153:$DG$274,MATCH($A267,'Hoja de Trabajo para listado'!$DE$153:$DE$1048576,0),MATCH((CUADRO!G$5&amp;$E267),'Hoja de Trabajo para listado'!$DE$151:$DG$151,0)),0)+IFERROR(INDEX('Hoja de Trabajo para listado'!$CD$155:$DC$1048576,MATCH($A267,'Hoja de Trabajo para listado'!$CD$155:$CD$1048576,0),MATCH((CUADRO!G$5&amp;$E267),'Hoja de Trabajo para listado'!$CD$151:$DC$151,0)),0)</f>
        <v>0</v>
      </c>
      <c r="H267" s="245">
        <f ca="1">+IFERROR(INDEX('Hoja de Trabajo para listado'!$A$155:$Z$1048576,MATCH($A267,'Hoja de Trabajo para listado'!$A$155:$A$1048576,0),MATCH((CUADRO!H$5&amp;$E267),'Hoja de Trabajo para listado'!$A$151:$Z$151,0)),0)+IFERROR(INDEX('Hoja de Trabajo para listado'!$AB$155:$BA$1048576,MATCH($A267,'Hoja de Trabajo para listado'!$AB$155:$AB$1048576,0),MATCH((CUADRO!H$5&amp;$E267),'Hoja de Trabajo para listado'!$AB$151:$BA$151,0)),0)+IFERROR(INDEX('Hoja de Trabajo para listado'!$BC$155:$CB$1048576,MATCH($A267,'Hoja de Trabajo para listado'!$BC$155:$BC$1048576,0),MATCH((CUADRO!H$5&amp;$E267),'Hoja de Trabajo para listado'!$BC$151:$CB$151,0)),0)+IFERROR(INDEX('Hoja de Trabajo para listado'!$DE$153:$DG$274,MATCH($A267,'Hoja de Trabajo para listado'!$DE$153:$DE$1048576,0),MATCH((CUADRO!H$5&amp;$E267),'Hoja de Trabajo para listado'!$DE$151:$DG$151,0)),0)+IFERROR(INDEX('Hoja de Trabajo para listado'!$CD$155:$DC$1048576,MATCH($A267,'Hoja de Trabajo para listado'!$CD$155:$CD$1048576,0),MATCH((CUADRO!H$5&amp;$E267),'Hoja de Trabajo para listado'!$CD$151:$DC$151,0)),0)</f>
        <v>0</v>
      </c>
      <c r="I267" s="245">
        <f ca="1">+IFERROR(INDEX('Hoja de Trabajo para listado'!$A$155:$Z$1048576,MATCH($A267,'Hoja de Trabajo para listado'!$A$155:$A$1048576,0),MATCH((CUADRO!I$5&amp;$E267),'Hoja de Trabajo para listado'!$A$151:$Z$151,0)),0)+IFERROR(INDEX('Hoja de Trabajo para listado'!$AB$155:$BA$1048576,MATCH($A267,'Hoja de Trabajo para listado'!$AB$155:$AB$1048576,0),MATCH((CUADRO!I$5&amp;$E267),'Hoja de Trabajo para listado'!$AB$151:$BA$151,0)),0)+IFERROR(INDEX('Hoja de Trabajo para listado'!$BC$155:$CB$1048576,MATCH($A267,'Hoja de Trabajo para listado'!$BC$155:$BC$1048576,0),MATCH((CUADRO!I$5&amp;$E267),'Hoja de Trabajo para listado'!$BC$151:$CB$151,0)),0)+IFERROR(INDEX('Hoja de Trabajo para listado'!$DE$153:$DG$274,MATCH($A267,'Hoja de Trabajo para listado'!$DE$153:$DE$1048576,0),MATCH((CUADRO!I$5&amp;$E267),'Hoja de Trabajo para listado'!$DE$151:$DG$151,0)),0)+IFERROR(INDEX('Hoja de Trabajo para listado'!$CD$155:$DC$1048576,MATCH($A267,'Hoja de Trabajo para listado'!$CD$155:$CD$1048576,0),MATCH((CUADRO!I$5&amp;$E267),'Hoja de Trabajo para listado'!$CD$151:$DC$151,0)),0)</f>
        <v>0</v>
      </c>
      <c r="J267" s="245">
        <f ca="1">+IFERROR(INDEX('Hoja de Trabajo para listado'!$A$155:$Z$1048576,MATCH($A267,'Hoja de Trabajo para listado'!$A$155:$A$1048576,0),MATCH((CUADRO!J$5&amp;$E267),'Hoja de Trabajo para listado'!$A$151:$Z$151,0)),0)+IFERROR(INDEX('Hoja de Trabajo para listado'!$AB$155:$BA$1048576,MATCH($A267,'Hoja de Trabajo para listado'!$AB$155:$AB$1048576,0),MATCH((CUADRO!J$5&amp;$E267),'Hoja de Trabajo para listado'!$AB$151:$BA$151,0)),0)+IFERROR(INDEX('Hoja de Trabajo para listado'!$BC$155:$CB$1048576,MATCH($A267,'Hoja de Trabajo para listado'!$BC$155:$BC$1048576,0),MATCH((CUADRO!J$5&amp;$E267),'Hoja de Trabajo para listado'!$BC$151:$CB$151,0)),0)+IFERROR(INDEX('Hoja de Trabajo para listado'!$DE$153:$DG$274,MATCH($A267,'Hoja de Trabajo para listado'!$DE$153:$DE$1048576,0),MATCH((CUADRO!J$5&amp;$E267),'Hoja de Trabajo para listado'!$DE$151:$DG$151,0)),0)+IFERROR(INDEX('Hoja de Trabajo para listado'!$CD$155:$DC$1048576,MATCH($A267,'Hoja de Trabajo para listado'!$CD$155:$CD$1048576,0),MATCH((CUADRO!J$5&amp;$E267),'Hoja de Trabajo para listado'!$CD$151:$DC$151,0)),0)</f>
        <v>0</v>
      </c>
      <c r="K267" s="245">
        <f ca="1">+IFERROR(INDEX('Hoja de Trabajo para listado'!$A$155:$Z$1048576,MATCH($A267,'Hoja de Trabajo para listado'!$A$155:$A$1048576,0),MATCH((CUADRO!K$5&amp;$E267),'Hoja de Trabajo para listado'!$A$151:$Z$151,0)),0)+IFERROR(INDEX('Hoja de Trabajo para listado'!$AB$155:$BA$1048576,MATCH($A267,'Hoja de Trabajo para listado'!$AB$155:$AB$1048576,0),MATCH((CUADRO!K$5&amp;$E267),'Hoja de Trabajo para listado'!$AB$151:$BA$151,0)),0)+IFERROR(INDEX('Hoja de Trabajo para listado'!$BC$155:$CB$1048576,MATCH($A267,'Hoja de Trabajo para listado'!$BC$155:$BC$1048576,0),MATCH((CUADRO!K$5&amp;$E267),'Hoja de Trabajo para listado'!$BC$151:$CB$151,0)),0)+IFERROR(INDEX('Hoja de Trabajo para listado'!$DE$153:$DG$274,MATCH($A267,'Hoja de Trabajo para listado'!$DE$153:$DE$1048576,0),MATCH((CUADRO!K$5&amp;$E267),'Hoja de Trabajo para listado'!$DE$151:$DG$151,0)),0)+IFERROR(INDEX('Hoja de Trabajo para listado'!$CD$155:$DC$1048576,MATCH($A267,'Hoja de Trabajo para listado'!$CD$155:$CD$1048576,0),MATCH((CUADRO!K$5&amp;$E267),'Hoja de Trabajo para listado'!$CD$151:$DC$151,0)),0)</f>
        <v>0</v>
      </c>
      <c r="L267" s="245">
        <f ca="1">+IFERROR(INDEX('Hoja de Trabajo para listado'!$A$155:$Z$1048576,MATCH($A267,'Hoja de Trabajo para listado'!$A$155:$A$1048576,0),MATCH((CUADRO!L$5&amp;$E267),'Hoja de Trabajo para listado'!$A$151:$Z$151,0)),0)+IFERROR(INDEX('Hoja de Trabajo para listado'!$AB$155:$BA$1048576,MATCH($A267,'Hoja de Trabajo para listado'!$AB$155:$AB$1048576,0),MATCH((CUADRO!L$5&amp;$E267),'Hoja de Trabajo para listado'!$AB$151:$BA$151,0)),0)+IFERROR(INDEX('Hoja de Trabajo para listado'!$BC$155:$CB$1048576,MATCH($A267,'Hoja de Trabajo para listado'!$BC$155:$BC$1048576,0),MATCH((CUADRO!L$5&amp;$E267),'Hoja de Trabajo para listado'!$BC$151:$CB$151,0)),0)+IFERROR(INDEX('Hoja de Trabajo para listado'!$DE$153:$DG$274,MATCH($A267,'Hoja de Trabajo para listado'!$DE$153:$DE$1048576,0),MATCH((CUADRO!L$5&amp;$E267),'Hoja de Trabajo para listado'!$DE$151:$DG$151,0)),0)+IFERROR(INDEX('Hoja de Trabajo para listado'!$CD$155:$DC$1048576,MATCH($A267,'Hoja de Trabajo para listado'!$CD$155:$CD$1048576,0),MATCH((CUADRO!L$5&amp;$E267),'Hoja de Trabajo para listado'!$CD$151:$DC$151,0)),0)</f>
        <v>0</v>
      </c>
      <c r="M267" s="245">
        <f ca="1">+IFERROR(INDEX('Hoja de Trabajo para listado'!$A$155:$Z$1048576,MATCH($A267,'Hoja de Trabajo para listado'!$A$155:$A$1048576,0),MATCH((CUADRO!M$5&amp;$E267),'Hoja de Trabajo para listado'!$A$151:$Z$151,0)),0)+IFERROR(INDEX('Hoja de Trabajo para listado'!$AB$155:$BA$1048576,MATCH($A267,'Hoja de Trabajo para listado'!$AB$155:$AB$1048576,0),MATCH((CUADRO!M$5&amp;$E267),'Hoja de Trabajo para listado'!$AB$151:$BA$151,0)),0)+IFERROR(INDEX('Hoja de Trabajo para listado'!$BC$155:$CB$1048576,MATCH($A267,'Hoja de Trabajo para listado'!$BC$155:$BC$1048576,0),MATCH((CUADRO!M$5&amp;$E267),'Hoja de Trabajo para listado'!$BC$151:$CB$151,0)),0)+IFERROR(INDEX('Hoja de Trabajo para listado'!$DE$153:$DG$274,MATCH($A267,'Hoja de Trabajo para listado'!$DE$153:$DE$1048576,0),MATCH((CUADRO!M$5&amp;$E267),'Hoja de Trabajo para listado'!$DE$151:$DG$151,0)),0)+IFERROR(INDEX('Hoja de Trabajo para listado'!$CD$155:$DC$1048576,MATCH($A267,'Hoja de Trabajo para listado'!$CD$155:$CD$1048576,0),MATCH((CUADRO!M$5&amp;$E267),'Hoja de Trabajo para listado'!$CD$151:$DC$151,0)),0)</f>
        <v>0</v>
      </c>
      <c r="N267" s="245">
        <f ca="1">+IFERROR(INDEX('Hoja de Trabajo para listado'!$A$155:$Z$1048576,MATCH($A267,'Hoja de Trabajo para listado'!$A$155:$A$1048576,0),MATCH((CUADRO!N$5&amp;$E267),'Hoja de Trabajo para listado'!$A$151:$Z$151,0)),0)+IFERROR(INDEX('Hoja de Trabajo para listado'!$AB$155:$BA$1048576,MATCH($A267,'Hoja de Trabajo para listado'!$AB$155:$AB$1048576,0),MATCH((CUADRO!N$5&amp;$E267),'Hoja de Trabajo para listado'!$AB$151:$BA$151,0)),0)+IFERROR(INDEX('Hoja de Trabajo para listado'!$BC$155:$CB$1048576,MATCH($A267,'Hoja de Trabajo para listado'!$BC$155:$BC$1048576,0),MATCH((CUADRO!N$5&amp;$E267),'Hoja de Trabajo para listado'!$BC$151:$CB$151,0)),0)+IFERROR(INDEX('Hoja de Trabajo para listado'!$DE$153:$DG$274,MATCH($A267,'Hoja de Trabajo para listado'!$DE$153:$DE$1048576,0),MATCH((CUADRO!N$5&amp;$E267),'Hoja de Trabajo para listado'!$DE$151:$DG$151,0)),0)+IFERROR(INDEX('Hoja de Trabajo para listado'!$CD$155:$DC$1048576,MATCH($A267,'Hoja de Trabajo para listado'!$CD$155:$CD$1048576,0),MATCH((CUADRO!N$5&amp;$E267),'Hoja de Trabajo para listado'!$CD$151:$DC$151,0)),0)</f>
        <v>0</v>
      </c>
      <c r="O267" s="245">
        <f ca="1">+IFERROR(INDEX('Hoja de Trabajo para listado'!$A$155:$Z$1048576,MATCH($A267,'Hoja de Trabajo para listado'!$A$155:$A$1048576,0),MATCH((CUADRO!O$5&amp;$E267),'Hoja de Trabajo para listado'!$A$151:$Z$151,0)),0)+IFERROR(INDEX('Hoja de Trabajo para listado'!$AB$155:$BA$1048576,MATCH($A267,'Hoja de Trabajo para listado'!$AB$155:$AB$1048576,0),MATCH((CUADRO!O$5&amp;$E267),'Hoja de Trabajo para listado'!$AB$151:$BA$151,0)),0)+IFERROR(INDEX('Hoja de Trabajo para listado'!$BC$155:$CB$1048576,MATCH($A267,'Hoja de Trabajo para listado'!$BC$155:$BC$1048576,0),MATCH((CUADRO!O$5&amp;$E267),'Hoja de Trabajo para listado'!$BC$151:$CB$151,0)),0)+IFERROR(INDEX('Hoja de Trabajo para listado'!$DE$153:$DG$274,MATCH($A267,'Hoja de Trabajo para listado'!$DE$153:$DE$1048576,0),MATCH((CUADRO!O$5&amp;$E267),'Hoja de Trabajo para listado'!$DE$151:$DG$151,0)),0)+IFERROR(INDEX('Hoja de Trabajo para listado'!$CD$155:$DC$1048576,MATCH($A267,'Hoja de Trabajo para listado'!$CD$155:$CD$1048576,0),MATCH((CUADRO!O$5&amp;$E267),'Hoja de Trabajo para listado'!$CD$151:$DC$151,0)),0)</f>
        <v>0</v>
      </c>
      <c r="P267" s="245">
        <f ca="1">+IFERROR(INDEX('Hoja de Trabajo para listado'!$A$155:$Z$1048576,MATCH($A267,'Hoja de Trabajo para listado'!$A$155:$A$1048576,0),MATCH((CUADRO!P$5&amp;$E267),'Hoja de Trabajo para listado'!$A$151:$Z$151,0)),0)+IFERROR(INDEX('Hoja de Trabajo para listado'!$AB$155:$BA$1048576,MATCH($A267,'Hoja de Trabajo para listado'!$AB$155:$AB$1048576,0),MATCH((CUADRO!P$5&amp;$E267),'Hoja de Trabajo para listado'!$AB$151:$BA$151,0)),0)+IFERROR(INDEX('Hoja de Trabajo para listado'!$BC$155:$CB$1048576,MATCH($A267,'Hoja de Trabajo para listado'!$BC$155:$BC$1048576,0),MATCH((CUADRO!P$5&amp;$E267),'Hoja de Trabajo para listado'!$BC$151:$CB$151,0)),0)+IFERROR(INDEX('Hoja de Trabajo para listado'!$DE$153:$DG$274,MATCH($A267,'Hoja de Trabajo para listado'!$DE$153:$DE$1048576,0),MATCH((CUADRO!P$5&amp;$E267),'Hoja de Trabajo para listado'!$DE$151:$DG$151,0)),0)+IFERROR(INDEX('Hoja de Trabajo para listado'!$CD$155:$DC$1048576,MATCH($A267,'Hoja de Trabajo para listado'!$CD$155:$CD$1048576,0),MATCH((CUADRO!P$5&amp;$E267),'Hoja de Trabajo para listado'!$CD$151:$DC$151,0)),0)</f>
        <v>0</v>
      </c>
      <c r="Q267" s="245">
        <f ca="1">+IFERROR(INDEX('Hoja de Trabajo para listado'!$A$155:$Z$1048576,MATCH($A267,'Hoja de Trabajo para listado'!$A$155:$A$1048576,0),MATCH((CUADRO!Q$5&amp;$E267),'Hoja de Trabajo para listado'!$A$151:$Z$151,0)),0)+IFERROR(INDEX('Hoja de Trabajo para listado'!$AB$155:$BA$1048576,MATCH($A267,'Hoja de Trabajo para listado'!$AB$155:$AB$1048576,0),MATCH((CUADRO!Q$5&amp;$E267),'Hoja de Trabajo para listado'!$AB$151:$BA$151,0)),0)+IFERROR(INDEX('Hoja de Trabajo para listado'!$BC$155:$CB$1048576,MATCH($A267,'Hoja de Trabajo para listado'!$BC$155:$BC$1048576,0),MATCH((CUADRO!Q$5&amp;$E267),'Hoja de Trabajo para listado'!$BC$151:$CB$151,0)),0)+IFERROR(INDEX('Hoja de Trabajo para listado'!$DE$153:$DG$274,MATCH($A267,'Hoja de Trabajo para listado'!$DE$153:$DE$1048576,0),MATCH((CUADRO!Q$5&amp;$E267),'Hoja de Trabajo para listado'!$DE$151:$DG$151,0)),0)+IFERROR(INDEX('Hoja de Trabajo para listado'!$CD$155:$DC$1048576,MATCH($A267,'Hoja de Trabajo para listado'!$CD$155:$CD$1048576,0),MATCH((CUADRO!Q$5&amp;$E267),'Hoja de Trabajo para listado'!$CD$151:$DC$151,0)),0)</f>
        <v>0</v>
      </c>
      <c r="R267" s="245">
        <f t="shared" ca="1" si="11"/>
        <v>0</v>
      </c>
      <c r="S267" s="262">
        <f ca="1">+R266+R267</f>
        <v>0</v>
      </c>
      <c r="T267" s="245">
        <f ca="1">+S267</f>
        <v>0</v>
      </c>
      <c r="U267" s="244">
        <f t="shared" si="12"/>
        <v>2</v>
      </c>
      <c r="V267" s="333" t="str">
        <f>+VLOOKUP(A267,bd_lista!$A$3:$E$590,5,FALSE)</f>
        <v>Instituciones Descentralizadas</v>
      </c>
      <c r="W267" s="384"/>
      <c r="X267" s="242">
        <f>+VLOOKUP(A267,[3]Sheet1!$A$13:$D$744,4,FALSE)</f>
        <v>25</v>
      </c>
      <c r="Y267" s="242" t="str">
        <f>+VLOOKUP(X267,bd_lista!$A$3:$C$590,3,FALSE)</f>
        <v>Ministerio de la Presidencia</v>
      </c>
      <c r="Z267" s="292"/>
      <c r="AA267" s="321"/>
    </row>
    <row r="268" spans="1:27" customFormat="1" ht="15" customHeight="1">
      <c r="A268" s="251">
        <v>376</v>
      </c>
      <c r="B268" s="388">
        <f>+A268</f>
        <v>376</v>
      </c>
      <c r="C268" s="247" t="str">
        <f>+VLOOKUP(A268,bd_lista!$A$3:$C$590,3,FALSE)</f>
        <v>Agencia Boliviana de Energía Nuclear</v>
      </c>
      <c r="D268" s="385" t="str">
        <f>+C268</f>
        <v>Agencia Boliviana de Energía Nuclear</v>
      </c>
      <c r="E268" s="247" t="s">
        <v>1304</v>
      </c>
      <c r="F268" s="243">
        <f ca="1">+IFERROR(INDEX('Hoja de Trabajo para listado'!$A$155:$Z$1048576,MATCH($A268,'Hoja de Trabajo para listado'!$A$155:$A$1048576,0),MATCH((CUADRO!F$5&amp;$E268),'Hoja de Trabajo para listado'!$A$151:$Z$151,0)),0)+IFERROR(INDEX('Hoja de Trabajo para listado'!$AB$155:$BA$1048576,MATCH($A268,'Hoja de Trabajo para listado'!$AB$155:$AB$1048576,0),MATCH((CUADRO!F$5&amp;$E268),'Hoja de Trabajo para listado'!$AB$151:$BA$151,0)),0)+IFERROR(INDEX('Hoja de Trabajo para listado'!$BC$155:$CB$1048576,MATCH($A268,'Hoja de Trabajo para listado'!$BC$155:$BC$1048576,0),MATCH((CUADRO!F$5&amp;$E268),'Hoja de Trabajo para listado'!$BC$151:$CB$151,0)),0)+IFERROR(INDEX('Hoja de Trabajo para listado'!$DE$153:$DG$274,MATCH($A268,'Hoja de Trabajo para listado'!$DE$153:$DE$1048576,0),MATCH((CUADRO!F$5&amp;$E268),'Hoja de Trabajo para listado'!$DE$151:$DG$151,0)),0)+IFERROR(INDEX('Hoja de Trabajo para listado'!$CD$155:$DC$1048576,MATCH($A268,'Hoja de Trabajo para listado'!$CD$155:$CD$1048576,0),MATCH((CUADRO!F$5&amp;$E268),'Hoja de Trabajo para listado'!$CD$151:$DC$151,0)),0)</f>
        <v>0</v>
      </c>
      <c r="G268" s="243">
        <f ca="1">+IFERROR(INDEX('Hoja de Trabajo para listado'!$A$155:$Z$1048576,MATCH($A268,'Hoja de Trabajo para listado'!$A$155:$A$1048576,0),MATCH((CUADRO!G$5&amp;$E268),'Hoja de Trabajo para listado'!$A$151:$Z$151,0)),0)+IFERROR(INDEX('Hoja de Trabajo para listado'!$AB$155:$BA$1048576,MATCH($A268,'Hoja de Trabajo para listado'!$AB$155:$AB$1048576,0),MATCH((CUADRO!G$5&amp;$E268),'Hoja de Trabajo para listado'!$AB$151:$BA$151,0)),0)+IFERROR(INDEX('Hoja de Trabajo para listado'!$BC$155:$CB$1048576,MATCH($A268,'Hoja de Trabajo para listado'!$BC$155:$BC$1048576,0),MATCH((CUADRO!G$5&amp;$E268),'Hoja de Trabajo para listado'!$BC$151:$CB$151,0)),0)+IFERROR(INDEX('Hoja de Trabajo para listado'!$DE$153:$DG$274,MATCH($A268,'Hoja de Trabajo para listado'!$DE$153:$DE$1048576,0),MATCH((CUADRO!G$5&amp;$E268),'Hoja de Trabajo para listado'!$DE$151:$DG$151,0)),0)+IFERROR(INDEX('Hoja de Trabajo para listado'!$CD$155:$DC$1048576,MATCH($A268,'Hoja de Trabajo para listado'!$CD$155:$CD$1048576,0),MATCH((CUADRO!G$5&amp;$E268),'Hoja de Trabajo para listado'!$CD$151:$DC$151,0)),0)</f>
        <v>0</v>
      </c>
      <c r="H268" s="243">
        <f ca="1">+IFERROR(INDEX('Hoja de Trabajo para listado'!$A$155:$Z$1048576,MATCH($A268,'Hoja de Trabajo para listado'!$A$155:$A$1048576,0),MATCH((CUADRO!H$5&amp;$E268),'Hoja de Trabajo para listado'!$A$151:$Z$151,0)),0)+IFERROR(INDEX('Hoja de Trabajo para listado'!$AB$155:$BA$1048576,MATCH($A268,'Hoja de Trabajo para listado'!$AB$155:$AB$1048576,0),MATCH((CUADRO!H$5&amp;$E268),'Hoja de Trabajo para listado'!$AB$151:$BA$151,0)),0)+IFERROR(INDEX('Hoja de Trabajo para listado'!$BC$155:$CB$1048576,MATCH($A268,'Hoja de Trabajo para listado'!$BC$155:$BC$1048576,0),MATCH((CUADRO!H$5&amp;$E268),'Hoja de Trabajo para listado'!$BC$151:$CB$151,0)),0)+IFERROR(INDEX('Hoja de Trabajo para listado'!$DE$153:$DG$274,MATCH($A268,'Hoja de Trabajo para listado'!$DE$153:$DE$1048576,0),MATCH((CUADRO!H$5&amp;$E268),'Hoja de Trabajo para listado'!$DE$151:$DG$151,0)),0)+IFERROR(INDEX('Hoja de Trabajo para listado'!$CD$155:$DC$1048576,MATCH($A268,'Hoja de Trabajo para listado'!$CD$155:$CD$1048576,0),MATCH((CUADRO!H$5&amp;$E268),'Hoja de Trabajo para listado'!$CD$151:$DC$151,0)),0)</f>
        <v>0</v>
      </c>
      <c r="I268" s="243">
        <f ca="1">+IFERROR(INDEX('Hoja de Trabajo para listado'!$A$155:$Z$1048576,MATCH($A268,'Hoja de Trabajo para listado'!$A$155:$A$1048576,0),MATCH((CUADRO!I$5&amp;$E268),'Hoja de Trabajo para listado'!$A$151:$Z$151,0)),0)+IFERROR(INDEX('Hoja de Trabajo para listado'!$AB$155:$BA$1048576,MATCH($A268,'Hoja de Trabajo para listado'!$AB$155:$AB$1048576,0),MATCH((CUADRO!I$5&amp;$E268),'Hoja de Trabajo para listado'!$AB$151:$BA$151,0)),0)+IFERROR(INDEX('Hoja de Trabajo para listado'!$BC$155:$CB$1048576,MATCH($A268,'Hoja de Trabajo para listado'!$BC$155:$BC$1048576,0),MATCH((CUADRO!I$5&amp;$E268),'Hoja de Trabajo para listado'!$BC$151:$CB$151,0)),0)+IFERROR(INDEX('Hoja de Trabajo para listado'!$DE$153:$DG$274,MATCH($A268,'Hoja de Trabajo para listado'!$DE$153:$DE$1048576,0),MATCH((CUADRO!I$5&amp;$E268),'Hoja de Trabajo para listado'!$DE$151:$DG$151,0)),0)+IFERROR(INDEX('Hoja de Trabajo para listado'!$CD$155:$DC$1048576,MATCH($A268,'Hoja de Trabajo para listado'!$CD$155:$CD$1048576,0),MATCH((CUADRO!I$5&amp;$E268),'Hoja de Trabajo para listado'!$CD$151:$DC$151,0)),0)</f>
        <v>0</v>
      </c>
      <c r="J268" s="243">
        <f ca="1">+IFERROR(INDEX('Hoja de Trabajo para listado'!$A$155:$Z$1048576,MATCH($A268,'Hoja de Trabajo para listado'!$A$155:$A$1048576,0),MATCH((CUADRO!J$5&amp;$E268),'Hoja de Trabajo para listado'!$A$151:$Z$151,0)),0)+IFERROR(INDEX('Hoja de Trabajo para listado'!$AB$155:$BA$1048576,MATCH($A268,'Hoja de Trabajo para listado'!$AB$155:$AB$1048576,0),MATCH((CUADRO!J$5&amp;$E268),'Hoja de Trabajo para listado'!$AB$151:$BA$151,0)),0)+IFERROR(INDEX('Hoja de Trabajo para listado'!$BC$155:$CB$1048576,MATCH($A268,'Hoja de Trabajo para listado'!$BC$155:$BC$1048576,0),MATCH((CUADRO!J$5&amp;$E268),'Hoja de Trabajo para listado'!$BC$151:$CB$151,0)),0)+IFERROR(INDEX('Hoja de Trabajo para listado'!$DE$153:$DG$274,MATCH($A268,'Hoja de Trabajo para listado'!$DE$153:$DE$1048576,0),MATCH((CUADRO!J$5&amp;$E268),'Hoja de Trabajo para listado'!$DE$151:$DG$151,0)),0)+IFERROR(INDEX('Hoja de Trabajo para listado'!$CD$155:$DC$1048576,MATCH($A268,'Hoja de Trabajo para listado'!$CD$155:$CD$1048576,0),MATCH((CUADRO!J$5&amp;$E268),'Hoja de Trabajo para listado'!$CD$151:$DC$151,0)),0)</f>
        <v>0</v>
      </c>
      <c r="K268" s="243">
        <f ca="1">+IFERROR(INDEX('Hoja de Trabajo para listado'!$A$155:$Z$1048576,MATCH($A268,'Hoja de Trabajo para listado'!$A$155:$A$1048576,0),MATCH((CUADRO!K$5&amp;$E268),'Hoja de Trabajo para listado'!$A$151:$Z$151,0)),0)+IFERROR(INDEX('Hoja de Trabajo para listado'!$AB$155:$BA$1048576,MATCH($A268,'Hoja de Trabajo para listado'!$AB$155:$AB$1048576,0),MATCH((CUADRO!K$5&amp;$E268),'Hoja de Trabajo para listado'!$AB$151:$BA$151,0)),0)+IFERROR(INDEX('Hoja de Trabajo para listado'!$BC$155:$CB$1048576,MATCH($A268,'Hoja de Trabajo para listado'!$BC$155:$BC$1048576,0),MATCH((CUADRO!K$5&amp;$E268),'Hoja de Trabajo para listado'!$BC$151:$CB$151,0)),0)+IFERROR(INDEX('Hoja de Trabajo para listado'!$DE$153:$DG$274,MATCH($A268,'Hoja de Trabajo para listado'!$DE$153:$DE$1048576,0),MATCH((CUADRO!K$5&amp;$E268),'Hoja de Trabajo para listado'!$DE$151:$DG$151,0)),0)+IFERROR(INDEX('Hoja de Trabajo para listado'!$CD$155:$DC$1048576,MATCH($A268,'Hoja de Trabajo para listado'!$CD$155:$CD$1048576,0),MATCH((CUADRO!K$5&amp;$E268),'Hoja de Trabajo para listado'!$CD$151:$DC$151,0)),0)</f>
        <v>0</v>
      </c>
      <c r="L268" s="243">
        <f ca="1">+IFERROR(INDEX('Hoja de Trabajo para listado'!$A$155:$Z$1048576,MATCH($A268,'Hoja de Trabajo para listado'!$A$155:$A$1048576,0),MATCH((CUADRO!L$5&amp;$E268),'Hoja de Trabajo para listado'!$A$151:$Z$151,0)),0)+IFERROR(INDEX('Hoja de Trabajo para listado'!$AB$155:$BA$1048576,MATCH($A268,'Hoja de Trabajo para listado'!$AB$155:$AB$1048576,0),MATCH((CUADRO!L$5&amp;$E268),'Hoja de Trabajo para listado'!$AB$151:$BA$151,0)),0)+IFERROR(INDEX('Hoja de Trabajo para listado'!$BC$155:$CB$1048576,MATCH($A268,'Hoja de Trabajo para listado'!$BC$155:$BC$1048576,0),MATCH((CUADRO!L$5&amp;$E268),'Hoja de Trabajo para listado'!$BC$151:$CB$151,0)),0)+IFERROR(INDEX('Hoja de Trabajo para listado'!$DE$153:$DG$274,MATCH($A268,'Hoja de Trabajo para listado'!$DE$153:$DE$1048576,0),MATCH((CUADRO!L$5&amp;$E268),'Hoja de Trabajo para listado'!$DE$151:$DG$151,0)),0)+IFERROR(INDEX('Hoja de Trabajo para listado'!$CD$155:$DC$1048576,MATCH($A268,'Hoja de Trabajo para listado'!$CD$155:$CD$1048576,0),MATCH((CUADRO!L$5&amp;$E268),'Hoja de Trabajo para listado'!$CD$151:$DC$151,0)),0)</f>
        <v>0</v>
      </c>
      <c r="M268" s="243">
        <f ca="1">+IFERROR(INDEX('Hoja de Trabajo para listado'!$A$155:$Z$1048576,MATCH($A268,'Hoja de Trabajo para listado'!$A$155:$A$1048576,0),MATCH((CUADRO!M$5&amp;$E268),'Hoja de Trabajo para listado'!$A$151:$Z$151,0)),0)+IFERROR(INDEX('Hoja de Trabajo para listado'!$AB$155:$BA$1048576,MATCH($A268,'Hoja de Trabajo para listado'!$AB$155:$AB$1048576,0),MATCH((CUADRO!M$5&amp;$E268),'Hoja de Trabajo para listado'!$AB$151:$BA$151,0)),0)+IFERROR(INDEX('Hoja de Trabajo para listado'!$BC$155:$CB$1048576,MATCH($A268,'Hoja de Trabajo para listado'!$BC$155:$BC$1048576,0),MATCH((CUADRO!M$5&amp;$E268),'Hoja de Trabajo para listado'!$BC$151:$CB$151,0)),0)+IFERROR(INDEX('Hoja de Trabajo para listado'!$DE$153:$DG$274,MATCH($A268,'Hoja de Trabajo para listado'!$DE$153:$DE$1048576,0),MATCH((CUADRO!M$5&amp;$E268),'Hoja de Trabajo para listado'!$DE$151:$DG$151,0)),0)+IFERROR(INDEX('Hoja de Trabajo para listado'!$CD$155:$DC$1048576,MATCH($A268,'Hoja de Trabajo para listado'!$CD$155:$CD$1048576,0),MATCH((CUADRO!M$5&amp;$E268),'Hoja de Trabajo para listado'!$CD$151:$DC$151,0)),0)</f>
        <v>0</v>
      </c>
      <c r="N268" s="243">
        <f ca="1">+IFERROR(INDEX('Hoja de Trabajo para listado'!$A$155:$Z$1048576,MATCH($A268,'Hoja de Trabajo para listado'!$A$155:$A$1048576,0),MATCH((CUADRO!N$5&amp;$E268),'Hoja de Trabajo para listado'!$A$151:$Z$151,0)),0)+IFERROR(INDEX('Hoja de Trabajo para listado'!$AB$155:$BA$1048576,MATCH($A268,'Hoja de Trabajo para listado'!$AB$155:$AB$1048576,0),MATCH((CUADRO!N$5&amp;$E268),'Hoja de Trabajo para listado'!$AB$151:$BA$151,0)),0)+IFERROR(INDEX('Hoja de Trabajo para listado'!$BC$155:$CB$1048576,MATCH($A268,'Hoja de Trabajo para listado'!$BC$155:$BC$1048576,0),MATCH((CUADRO!N$5&amp;$E268),'Hoja de Trabajo para listado'!$BC$151:$CB$151,0)),0)+IFERROR(INDEX('Hoja de Trabajo para listado'!$DE$153:$DG$274,MATCH($A268,'Hoja de Trabajo para listado'!$DE$153:$DE$1048576,0),MATCH((CUADRO!N$5&amp;$E268),'Hoja de Trabajo para listado'!$DE$151:$DG$151,0)),0)+IFERROR(INDEX('Hoja de Trabajo para listado'!$CD$155:$DC$1048576,MATCH($A268,'Hoja de Trabajo para listado'!$CD$155:$CD$1048576,0),MATCH((CUADRO!N$5&amp;$E268),'Hoja de Trabajo para listado'!$CD$151:$DC$151,0)),0)</f>
        <v>0</v>
      </c>
      <c r="O268" s="243">
        <f ca="1">+IFERROR(INDEX('Hoja de Trabajo para listado'!$A$155:$Z$1048576,MATCH($A268,'Hoja de Trabajo para listado'!$A$155:$A$1048576,0),MATCH((CUADRO!O$5&amp;$E268),'Hoja de Trabajo para listado'!$A$151:$Z$151,0)),0)+IFERROR(INDEX('Hoja de Trabajo para listado'!$AB$155:$BA$1048576,MATCH($A268,'Hoja de Trabajo para listado'!$AB$155:$AB$1048576,0),MATCH((CUADRO!O$5&amp;$E268),'Hoja de Trabajo para listado'!$AB$151:$BA$151,0)),0)+IFERROR(INDEX('Hoja de Trabajo para listado'!$BC$155:$CB$1048576,MATCH($A268,'Hoja de Trabajo para listado'!$BC$155:$BC$1048576,0),MATCH((CUADRO!O$5&amp;$E268),'Hoja de Trabajo para listado'!$BC$151:$CB$151,0)),0)+IFERROR(INDEX('Hoja de Trabajo para listado'!$DE$153:$DG$274,MATCH($A268,'Hoja de Trabajo para listado'!$DE$153:$DE$1048576,0),MATCH((CUADRO!O$5&amp;$E268),'Hoja de Trabajo para listado'!$DE$151:$DG$151,0)),0)+IFERROR(INDEX('Hoja de Trabajo para listado'!$CD$155:$DC$1048576,MATCH($A268,'Hoja de Trabajo para listado'!$CD$155:$CD$1048576,0),MATCH((CUADRO!O$5&amp;$E268),'Hoja de Trabajo para listado'!$CD$151:$DC$151,0)),0)</f>
        <v>0</v>
      </c>
      <c r="P268" s="243">
        <f ca="1">+IFERROR(INDEX('Hoja de Trabajo para listado'!$A$155:$Z$1048576,MATCH($A268,'Hoja de Trabajo para listado'!$A$155:$A$1048576,0),MATCH((CUADRO!P$5&amp;$E268),'Hoja de Trabajo para listado'!$A$151:$Z$151,0)),0)+IFERROR(INDEX('Hoja de Trabajo para listado'!$AB$155:$BA$1048576,MATCH($A268,'Hoja de Trabajo para listado'!$AB$155:$AB$1048576,0),MATCH((CUADRO!P$5&amp;$E268),'Hoja de Trabajo para listado'!$AB$151:$BA$151,0)),0)+IFERROR(INDEX('Hoja de Trabajo para listado'!$BC$155:$CB$1048576,MATCH($A268,'Hoja de Trabajo para listado'!$BC$155:$BC$1048576,0),MATCH((CUADRO!P$5&amp;$E268),'Hoja de Trabajo para listado'!$BC$151:$CB$151,0)),0)+IFERROR(INDEX('Hoja de Trabajo para listado'!$DE$153:$DG$274,MATCH($A268,'Hoja de Trabajo para listado'!$DE$153:$DE$1048576,0),MATCH((CUADRO!P$5&amp;$E268),'Hoja de Trabajo para listado'!$DE$151:$DG$151,0)),0)+IFERROR(INDEX('Hoja de Trabajo para listado'!$CD$155:$DC$1048576,MATCH($A268,'Hoja de Trabajo para listado'!$CD$155:$CD$1048576,0),MATCH((CUADRO!P$5&amp;$E268),'Hoja de Trabajo para listado'!$CD$151:$DC$151,0)),0)</f>
        <v>0</v>
      </c>
      <c r="Q268" s="243">
        <f ca="1">+IFERROR(INDEX('Hoja de Trabajo para listado'!$A$155:$Z$1048576,MATCH($A268,'Hoja de Trabajo para listado'!$A$155:$A$1048576,0),MATCH((CUADRO!Q$5&amp;$E268),'Hoja de Trabajo para listado'!$A$151:$Z$151,0)),0)+IFERROR(INDEX('Hoja de Trabajo para listado'!$AB$155:$BA$1048576,MATCH($A268,'Hoja de Trabajo para listado'!$AB$155:$AB$1048576,0),MATCH((CUADRO!Q$5&amp;$E268),'Hoja de Trabajo para listado'!$AB$151:$BA$151,0)),0)+IFERROR(INDEX('Hoja de Trabajo para listado'!$BC$155:$CB$1048576,MATCH($A268,'Hoja de Trabajo para listado'!$BC$155:$BC$1048576,0),MATCH((CUADRO!Q$5&amp;$E268),'Hoja de Trabajo para listado'!$BC$151:$CB$151,0)),0)+IFERROR(INDEX('Hoja de Trabajo para listado'!$DE$153:$DG$274,MATCH($A268,'Hoja de Trabajo para listado'!$DE$153:$DE$1048576,0),MATCH((CUADRO!Q$5&amp;$E268),'Hoja de Trabajo para listado'!$DE$151:$DG$151,0)),0)+IFERROR(INDEX('Hoja de Trabajo para listado'!$CD$155:$DC$1048576,MATCH($A268,'Hoja de Trabajo para listado'!$CD$155:$CD$1048576,0),MATCH((CUADRO!Q$5&amp;$E268),'Hoja de Trabajo para listado'!$CD$151:$DC$151,0)),0)</f>
        <v>0</v>
      </c>
      <c r="R268" s="243">
        <f t="shared" ca="1" si="11"/>
        <v>0</v>
      </c>
      <c r="S268" s="263"/>
      <c r="T268" s="243">
        <f ca="1">+T269</f>
        <v>158858.14000000001</v>
      </c>
      <c r="U268" s="242">
        <f t="shared" si="12"/>
        <v>1</v>
      </c>
      <c r="V268" s="333" t="str">
        <f>+VLOOKUP(A268,bd_lista!$A$3:$E$590,5,FALSE)</f>
        <v>Instituciones Descentralizadas</v>
      </c>
      <c r="W268" s="383" t="str">
        <f>+V268</f>
        <v>Instituciones Descentralizadas</v>
      </c>
      <c r="X268" s="242">
        <f>+VLOOKUP(A268,[3]Sheet1!$A$13:$D$744,4,FALSE)</f>
        <v>85</v>
      </c>
      <c r="Y268" s="242" t="e">
        <f>+VLOOKUP(X268,bd_lista!$A$3:$C$590,3,FALSE)</f>
        <v>#N/A</v>
      </c>
      <c r="Z268" s="294">
        <f>+X268</f>
        <v>85</v>
      </c>
      <c r="AA268" s="319" t="e">
        <f>+Y268</f>
        <v>#N/A</v>
      </c>
    </row>
    <row r="269" spans="1:27" customFormat="1" ht="15" customHeight="1">
      <c r="A269" s="32">
        <v>376</v>
      </c>
      <c r="B269" s="389"/>
      <c r="C269" s="333" t="str">
        <f>+VLOOKUP(A269,bd_lista!$A$3:$C$590,3,FALSE)</f>
        <v>Agencia Boliviana de Energía Nuclear</v>
      </c>
      <c r="D269" s="386"/>
      <c r="E269" s="333" t="s">
        <v>1305</v>
      </c>
      <c r="F269" s="245">
        <f ca="1">+IFERROR(INDEX('Hoja de Trabajo para listado'!$A$155:$Z$1048576,MATCH($A269,'Hoja de Trabajo para listado'!$A$155:$A$1048576,0),MATCH((CUADRO!F$5&amp;$E269),'Hoja de Trabajo para listado'!$A$151:$Z$151,0)),0)+IFERROR(INDEX('Hoja de Trabajo para listado'!$AB$155:$BA$1048576,MATCH($A269,'Hoja de Trabajo para listado'!$AB$155:$AB$1048576,0),MATCH((CUADRO!F$5&amp;$E269),'Hoja de Trabajo para listado'!$AB$151:$BA$151,0)),0)+IFERROR(INDEX('Hoja de Trabajo para listado'!$BC$155:$CB$1048576,MATCH($A269,'Hoja de Trabajo para listado'!$BC$155:$BC$1048576,0),MATCH((CUADRO!F$5&amp;$E269),'Hoja de Trabajo para listado'!$BC$151:$CB$151,0)),0)+IFERROR(INDEX('Hoja de Trabajo para listado'!$DE$153:$DG$274,MATCH($A269,'Hoja de Trabajo para listado'!$DE$153:$DE$1048576,0),MATCH((CUADRO!F$5&amp;$E269),'Hoja de Trabajo para listado'!$DE$151:$DG$151,0)),0)+IFERROR(INDEX('Hoja de Trabajo para listado'!$CD$155:$DC$1048576,MATCH($A269,'Hoja de Trabajo para listado'!$CD$155:$CD$1048576,0),MATCH((CUADRO!F$5&amp;$E269),'Hoja de Trabajo para listado'!$CD$151:$DC$151,0)),0)</f>
        <v>158858.14000000001</v>
      </c>
      <c r="G269" s="245">
        <f ca="1">+IFERROR(INDEX('Hoja de Trabajo para listado'!$A$155:$Z$1048576,MATCH($A269,'Hoja de Trabajo para listado'!$A$155:$A$1048576,0),MATCH((CUADRO!G$5&amp;$E269),'Hoja de Trabajo para listado'!$A$151:$Z$151,0)),0)+IFERROR(INDEX('Hoja de Trabajo para listado'!$AB$155:$BA$1048576,MATCH($A269,'Hoja de Trabajo para listado'!$AB$155:$AB$1048576,0),MATCH((CUADRO!G$5&amp;$E269),'Hoja de Trabajo para listado'!$AB$151:$BA$151,0)),0)+IFERROR(INDEX('Hoja de Trabajo para listado'!$BC$155:$CB$1048576,MATCH($A269,'Hoja de Trabajo para listado'!$BC$155:$BC$1048576,0),MATCH((CUADRO!G$5&amp;$E269),'Hoja de Trabajo para listado'!$BC$151:$CB$151,0)),0)+IFERROR(INDEX('Hoja de Trabajo para listado'!$DE$153:$DG$274,MATCH($A269,'Hoja de Trabajo para listado'!$DE$153:$DE$1048576,0),MATCH((CUADRO!G$5&amp;$E269),'Hoja de Trabajo para listado'!$DE$151:$DG$151,0)),0)+IFERROR(INDEX('Hoja de Trabajo para listado'!$CD$155:$DC$1048576,MATCH($A269,'Hoja de Trabajo para listado'!$CD$155:$CD$1048576,0),MATCH((CUADRO!G$5&amp;$E269),'Hoja de Trabajo para listado'!$CD$151:$DC$151,0)),0)</f>
        <v>0</v>
      </c>
      <c r="H269" s="245">
        <f ca="1">+IFERROR(INDEX('Hoja de Trabajo para listado'!$A$155:$Z$1048576,MATCH($A269,'Hoja de Trabajo para listado'!$A$155:$A$1048576,0),MATCH((CUADRO!H$5&amp;$E269),'Hoja de Trabajo para listado'!$A$151:$Z$151,0)),0)+IFERROR(INDEX('Hoja de Trabajo para listado'!$AB$155:$BA$1048576,MATCH($A269,'Hoja de Trabajo para listado'!$AB$155:$AB$1048576,0),MATCH((CUADRO!H$5&amp;$E269),'Hoja de Trabajo para listado'!$AB$151:$BA$151,0)),0)+IFERROR(INDEX('Hoja de Trabajo para listado'!$BC$155:$CB$1048576,MATCH($A269,'Hoja de Trabajo para listado'!$BC$155:$BC$1048576,0),MATCH((CUADRO!H$5&amp;$E269),'Hoja de Trabajo para listado'!$BC$151:$CB$151,0)),0)+IFERROR(INDEX('Hoja de Trabajo para listado'!$DE$153:$DG$274,MATCH($A269,'Hoja de Trabajo para listado'!$DE$153:$DE$1048576,0),MATCH((CUADRO!H$5&amp;$E269),'Hoja de Trabajo para listado'!$DE$151:$DG$151,0)),0)+IFERROR(INDEX('Hoja de Trabajo para listado'!$CD$155:$DC$1048576,MATCH($A269,'Hoja de Trabajo para listado'!$CD$155:$CD$1048576,0),MATCH((CUADRO!H$5&amp;$E269),'Hoja de Trabajo para listado'!$CD$151:$DC$151,0)),0)</f>
        <v>0</v>
      </c>
      <c r="I269" s="245">
        <f ca="1">+IFERROR(INDEX('Hoja de Trabajo para listado'!$A$155:$Z$1048576,MATCH($A269,'Hoja de Trabajo para listado'!$A$155:$A$1048576,0),MATCH((CUADRO!I$5&amp;$E269),'Hoja de Trabajo para listado'!$A$151:$Z$151,0)),0)+IFERROR(INDEX('Hoja de Trabajo para listado'!$AB$155:$BA$1048576,MATCH($A269,'Hoja de Trabajo para listado'!$AB$155:$AB$1048576,0),MATCH((CUADRO!I$5&amp;$E269),'Hoja de Trabajo para listado'!$AB$151:$BA$151,0)),0)+IFERROR(INDEX('Hoja de Trabajo para listado'!$BC$155:$CB$1048576,MATCH($A269,'Hoja de Trabajo para listado'!$BC$155:$BC$1048576,0),MATCH((CUADRO!I$5&amp;$E269),'Hoja de Trabajo para listado'!$BC$151:$CB$151,0)),0)+IFERROR(INDEX('Hoja de Trabajo para listado'!$DE$153:$DG$274,MATCH($A269,'Hoja de Trabajo para listado'!$DE$153:$DE$1048576,0),MATCH((CUADRO!I$5&amp;$E269),'Hoja de Trabajo para listado'!$DE$151:$DG$151,0)),0)+IFERROR(INDEX('Hoja de Trabajo para listado'!$CD$155:$DC$1048576,MATCH($A269,'Hoja de Trabajo para listado'!$CD$155:$CD$1048576,0),MATCH((CUADRO!I$5&amp;$E269),'Hoja de Trabajo para listado'!$CD$151:$DC$151,0)),0)</f>
        <v>0</v>
      </c>
      <c r="J269" s="245">
        <f ca="1">+IFERROR(INDEX('Hoja de Trabajo para listado'!$A$155:$Z$1048576,MATCH($A269,'Hoja de Trabajo para listado'!$A$155:$A$1048576,0),MATCH((CUADRO!J$5&amp;$E269),'Hoja de Trabajo para listado'!$A$151:$Z$151,0)),0)+IFERROR(INDEX('Hoja de Trabajo para listado'!$AB$155:$BA$1048576,MATCH($A269,'Hoja de Trabajo para listado'!$AB$155:$AB$1048576,0),MATCH((CUADRO!J$5&amp;$E269),'Hoja de Trabajo para listado'!$AB$151:$BA$151,0)),0)+IFERROR(INDEX('Hoja de Trabajo para listado'!$BC$155:$CB$1048576,MATCH($A269,'Hoja de Trabajo para listado'!$BC$155:$BC$1048576,0),MATCH((CUADRO!J$5&amp;$E269),'Hoja de Trabajo para listado'!$BC$151:$CB$151,0)),0)+IFERROR(INDEX('Hoja de Trabajo para listado'!$DE$153:$DG$274,MATCH($A269,'Hoja de Trabajo para listado'!$DE$153:$DE$1048576,0),MATCH((CUADRO!J$5&amp;$E269),'Hoja de Trabajo para listado'!$DE$151:$DG$151,0)),0)+IFERROR(INDEX('Hoja de Trabajo para listado'!$CD$155:$DC$1048576,MATCH($A269,'Hoja de Trabajo para listado'!$CD$155:$CD$1048576,0),MATCH((CUADRO!J$5&amp;$E269),'Hoja de Trabajo para listado'!$CD$151:$DC$151,0)),0)</f>
        <v>0</v>
      </c>
      <c r="K269" s="245">
        <f ca="1">+IFERROR(INDEX('Hoja de Trabajo para listado'!$A$155:$Z$1048576,MATCH($A269,'Hoja de Trabajo para listado'!$A$155:$A$1048576,0),MATCH((CUADRO!K$5&amp;$E269),'Hoja de Trabajo para listado'!$A$151:$Z$151,0)),0)+IFERROR(INDEX('Hoja de Trabajo para listado'!$AB$155:$BA$1048576,MATCH($A269,'Hoja de Trabajo para listado'!$AB$155:$AB$1048576,0),MATCH((CUADRO!K$5&amp;$E269),'Hoja de Trabajo para listado'!$AB$151:$BA$151,0)),0)+IFERROR(INDEX('Hoja de Trabajo para listado'!$BC$155:$CB$1048576,MATCH($A269,'Hoja de Trabajo para listado'!$BC$155:$BC$1048576,0),MATCH((CUADRO!K$5&amp;$E269),'Hoja de Trabajo para listado'!$BC$151:$CB$151,0)),0)+IFERROR(INDEX('Hoja de Trabajo para listado'!$DE$153:$DG$274,MATCH($A269,'Hoja de Trabajo para listado'!$DE$153:$DE$1048576,0),MATCH((CUADRO!K$5&amp;$E269),'Hoja de Trabajo para listado'!$DE$151:$DG$151,0)),0)+IFERROR(INDEX('Hoja de Trabajo para listado'!$CD$155:$DC$1048576,MATCH($A269,'Hoja de Trabajo para listado'!$CD$155:$CD$1048576,0),MATCH((CUADRO!K$5&amp;$E269),'Hoja de Trabajo para listado'!$CD$151:$DC$151,0)),0)</f>
        <v>0</v>
      </c>
      <c r="L269" s="245">
        <f ca="1">+IFERROR(INDEX('Hoja de Trabajo para listado'!$A$155:$Z$1048576,MATCH($A269,'Hoja de Trabajo para listado'!$A$155:$A$1048576,0),MATCH((CUADRO!L$5&amp;$E269),'Hoja de Trabajo para listado'!$A$151:$Z$151,0)),0)+IFERROR(INDEX('Hoja de Trabajo para listado'!$AB$155:$BA$1048576,MATCH($A269,'Hoja de Trabajo para listado'!$AB$155:$AB$1048576,0),MATCH((CUADRO!L$5&amp;$E269),'Hoja de Trabajo para listado'!$AB$151:$BA$151,0)),0)+IFERROR(INDEX('Hoja de Trabajo para listado'!$BC$155:$CB$1048576,MATCH($A269,'Hoja de Trabajo para listado'!$BC$155:$BC$1048576,0),MATCH((CUADRO!L$5&amp;$E269),'Hoja de Trabajo para listado'!$BC$151:$CB$151,0)),0)+IFERROR(INDEX('Hoja de Trabajo para listado'!$DE$153:$DG$274,MATCH($A269,'Hoja de Trabajo para listado'!$DE$153:$DE$1048576,0),MATCH((CUADRO!L$5&amp;$E269),'Hoja de Trabajo para listado'!$DE$151:$DG$151,0)),0)+IFERROR(INDEX('Hoja de Trabajo para listado'!$CD$155:$DC$1048576,MATCH($A269,'Hoja de Trabajo para listado'!$CD$155:$CD$1048576,0),MATCH((CUADRO!L$5&amp;$E269),'Hoja de Trabajo para listado'!$CD$151:$DC$151,0)),0)</f>
        <v>0</v>
      </c>
      <c r="M269" s="245">
        <f ca="1">+IFERROR(INDEX('Hoja de Trabajo para listado'!$A$155:$Z$1048576,MATCH($A269,'Hoja de Trabajo para listado'!$A$155:$A$1048576,0),MATCH((CUADRO!M$5&amp;$E269),'Hoja de Trabajo para listado'!$A$151:$Z$151,0)),0)+IFERROR(INDEX('Hoja de Trabajo para listado'!$AB$155:$BA$1048576,MATCH($A269,'Hoja de Trabajo para listado'!$AB$155:$AB$1048576,0),MATCH((CUADRO!M$5&amp;$E269),'Hoja de Trabajo para listado'!$AB$151:$BA$151,0)),0)+IFERROR(INDEX('Hoja de Trabajo para listado'!$BC$155:$CB$1048576,MATCH($A269,'Hoja de Trabajo para listado'!$BC$155:$BC$1048576,0),MATCH((CUADRO!M$5&amp;$E269),'Hoja de Trabajo para listado'!$BC$151:$CB$151,0)),0)+IFERROR(INDEX('Hoja de Trabajo para listado'!$DE$153:$DG$274,MATCH($A269,'Hoja de Trabajo para listado'!$DE$153:$DE$1048576,0),MATCH((CUADRO!M$5&amp;$E269),'Hoja de Trabajo para listado'!$DE$151:$DG$151,0)),0)+IFERROR(INDEX('Hoja de Trabajo para listado'!$CD$155:$DC$1048576,MATCH($A269,'Hoja de Trabajo para listado'!$CD$155:$CD$1048576,0),MATCH((CUADRO!M$5&amp;$E269),'Hoja de Trabajo para listado'!$CD$151:$DC$151,0)),0)</f>
        <v>0</v>
      </c>
      <c r="N269" s="245">
        <f ca="1">+IFERROR(INDEX('Hoja de Trabajo para listado'!$A$155:$Z$1048576,MATCH($A269,'Hoja de Trabajo para listado'!$A$155:$A$1048576,0),MATCH((CUADRO!N$5&amp;$E269),'Hoja de Trabajo para listado'!$A$151:$Z$151,0)),0)+IFERROR(INDEX('Hoja de Trabajo para listado'!$AB$155:$BA$1048576,MATCH($A269,'Hoja de Trabajo para listado'!$AB$155:$AB$1048576,0),MATCH((CUADRO!N$5&amp;$E269),'Hoja de Trabajo para listado'!$AB$151:$BA$151,0)),0)+IFERROR(INDEX('Hoja de Trabajo para listado'!$BC$155:$CB$1048576,MATCH($A269,'Hoja de Trabajo para listado'!$BC$155:$BC$1048576,0),MATCH((CUADRO!N$5&amp;$E269),'Hoja de Trabajo para listado'!$BC$151:$CB$151,0)),0)+IFERROR(INDEX('Hoja de Trabajo para listado'!$DE$153:$DG$274,MATCH($A269,'Hoja de Trabajo para listado'!$DE$153:$DE$1048576,0),MATCH((CUADRO!N$5&amp;$E269),'Hoja de Trabajo para listado'!$DE$151:$DG$151,0)),0)+IFERROR(INDEX('Hoja de Trabajo para listado'!$CD$155:$DC$1048576,MATCH($A269,'Hoja de Trabajo para listado'!$CD$155:$CD$1048576,0),MATCH((CUADRO!N$5&amp;$E269),'Hoja de Trabajo para listado'!$CD$151:$DC$151,0)),0)</f>
        <v>0</v>
      </c>
      <c r="O269" s="245">
        <f ca="1">+IFERROR(INDEX('Hoja de Trabajo para listado'!$A$155:$Z$1048576,MATCH($A269,'Hoja de Trabajo para listado'!$A$155:$A$1048576,0),MATCH((CUADRO!O$5&amp;$E269),'Hoja de Trabajo para listado'!$A$151:$Z$151,0)),0)+IFERROR(INDEX('Hoja de Trabajo para listado'!$AB$155:$BA$1048576,MATCH($A269,'Hoja de Trabajo para listado'!$AB$155:$AB$1048576,0),MATCH((CUADRO!O$5&amp;$E269),'Hoja de Trabajo para listado'!$AB$151:$BA$151,0)),0)+IFERROR(INDEX('Hoja de Trabajo para listado'!$BC$155:$CB$1048576,MATCH($A269,'Hoja de Trabajo para listado'!$BC$155:$BC$1048576,0),MATCH((CUADRO!O$5&amp;$E269),'Hoja de Trabajo para listado'!$BC$151:$CB$151,0)),0)+IFERROR(INDEX('Hoja de Trabajo para listado'!$DE$153:$DG$274,MATCH($A269,'Hoja de Trabajo para listado'!$DE$153:$DE$1048576,0),MATCH((CUADRO!O$5&amp;$E269),'Hoja de Trabajo para listado'!$DE$151:$DG$151,0)),0)+IFERROR(INDEX('Hoja de Trabajo para listado'!$CD$155:$DC$1048576,MATCH($A269,'Hoja de Trabajo para listado'!$CD$155:$CD$1048576,0),MATCH((CUADRO!O$5&amp;$E269),'Hoja de Trabajo para listado'!$CD$151:$DC$151,0)),0)</f>
        <v>0</v>
      </c>
      <c r="P269" s="245">
        <f ca="1">+IFERROR(INDEX('Hoja de Trabajo para listado'!$A$155:$Z$1048576,MATCH($A269,'Hoja de Trabajo para listado'!$A$155:$A$1048576,0),MATCH((CUADRO!P$5&amp;$E269),'Hoja de Trabajo para listado'!$A$151:$Z$151,0)),0)+IFERROR(INDEX('Hoja de Trabajo para listado'!$AB$155:$BA$1048576,MATCH($A269,'Hoja de Trabajo para listado'!$AB$155:$AB$1048576,0),MATCH((CUADRO!P$5&amp;$E269),'Hoja de Trabajo para listado'!$AB$151:$BA$151,0)),0)+IFERROR(INDEX('Hoja de Trabajo para listado'!$BC$155:$CB$1048576,MATCH($A269,'Hoja de Trabajo para listado'!$BC$155:$BC$1048576,0),MATCH((CUADRO!P$5&amp;$E269),'Hoja de Trabajo para listado'!$BC$151:$CB$151,0)),0)+IFERROR(INDEX('Hoja de Trabajo para listado'!$DE$153:$DG$274,MATCH($A269,'Hoja de Trabajo para listado'!$DE$153:$DE$1048576,0),MATCH((CUADRO!P$5&amp;$E269),'Hoja de Trabajo para listado'!$DE$151:$DG$151,0)),0)+IFERROR(INDEX('Hoja de Trabajo para listado'!$CD$155:$DC$1048576,MATCH($A269,'Hoja de Trabajo para listado'!$CD$155:$CD$1048576,0),MATCH((CUADRO!P$5&amp;$E269),'Hoja de Trabajo para listado'!$CD$151:$DC$151,0)),0)</f>
        <v>0</v>
      </c>
      <c r="Q269" s="245">
        <f ca="1">+IFERROR(INDEX('Hoja de Trabajo para listado'!$A$155:$Z$1048576,MATCH($A269,'Hoja de Trabajo para listado'!$A$155:$A$1048576,0),MATCH((CUADRO!Q$5&amp;$E269),'Hoja de Trabajo para listado'!$A$151:$Z$151,0)),0)+IFERROR(INDEX('Hoja de Trabajo para listado'!$AB$155:$BA$1048576,MATCH($A269,'Hoja de Trabajo para listado'!$AB$155:$AB$1048576,0),MATCH((CUADRO!Q$5&amp;$E269),'Hoja de Trabajo para listado'!$AB$151:$BA$151,0)),0)+IFERROR(INDEX('Hoja de Trabajo para listado'!$BC$155:$CB$1048576,MATCH($A269,'Hoja de Trabajo para listado'!$BC$155:$BC$1048576,0),MATCH((CUADRO!Q$5&amp;$E269),'Hoja de Trabajo para listado'!$BC$151:$CB$151,0)),0)+IFERROR(INDEX('Hoja de Trabajo para listado'!$DE$153:$DG$274,MATCH($A269,'Hoja de Trabajo para listado'!$DE$153:$DE$1048576,0),MATCH((CUADRO!Q$5&amp;$E269),'Hoja de Trabajo para listado'!$DE$151:$DG$151,0)),0)+IFERROR(INDEX('Hoja de Trabajo para listado'!$CD$155:$DC$1048576,MATCH($A269,'Hoja de Trabajo para listado'!$CD$155:$CD$1048576,0),MATCH((CUADRO!Q$5&amp;$E269),'Hoja de Trabajo para listado'!$CD$151:$DC$151,0)),0)</f>
        <v>0</v>
      </c>
      <c r="R269" s="245">
        <f t="shared" ca="1" si="11"/>
        <v>158858.14000000001</v>
      </c>
      <c r="S269" s="262">
        <f ca="1">+R268+R269</f>
        <v>158858.14000000001</v>
      </c>
      <c r="T269" s="245">
        <f ca="1">+S269</f>
        <v>158858.14000000001</v>
      </c>
      <c r="U269" s="244">
        <f t="shared" si="12"/>
        <v>2</v>
      </c>
      <c r="V269" s="333" t="str">
        <f>+VLOOKUP(A269,bd_lista!$A$3:$E$590,5,FALSE)</f>
        <v>Instituciones Descentralizadas</v>
      </c>
      <c r="W269" s="384"/>
      <c r="X269" s="242">
        <f>+VLOOKUP(A269,[3]Sheet1!$A$13:$D$744,4,FALSE)</f>
        <v>85</v>
      </c>
      <c r="Y269" s="242" t="e">
        <f>+VLOOKUP(X269,bd_lista!$A$3:$C$590,3,FALSE)</f>
        <v>#N/A</v>
      </c>
      <c r="Z269" s="292"/>
      <c r="AA269" s="321"/>
    </row>
    <row r="270" spans="1:27" customFormat="1" ht="15" customHeight="1">
      <c r="A270" s="32">
        <v>378</v>
      </c>
      <c r="B270" s="388">
        <f>+A270</f>
        <v>378</v>
      </c>
      <c r="C270" s="247" t="str">
        <f>+VLOOKUP(A270,bd_lista!$A$3:$C$590,3,FALSE)</f>
        <v>Servicio Nacional Textil</v>
      </c>
      <c r="D270" s="385" t="str">
        <f>+C270</f>
        <v>Servicio Nacional Textil</v>
      </c>
      <c r="E270" s="247" t="s">
        <v>1304</v>
      </c>
      <c r="F270" s="243">
        <f ca="1">+IFERROR(INDEX('Hoja de Trabajo para listado'!$A$155:$Z$1048576,MATCH($A270,'Hoja de Trabajo para listado'!$A$155:$A$1048576,0),MATCH((CUADRO!F$5&amp;$E270),'Hoja de Trabajo para listado'!$A$151:$Z$151,0)),0)+IFERROR(INDEX('Hoja de Trabajo para listado'!$AB$155:$BA$1048576,MATCH($A270,'Hoja de Trabajo para listado'!$AB$155:$AB$1048576,0),MATCH((CUADRO!F$5&amp;$E270),'Hoja de Trabajo para listado'!$AB$151:$BA$151,0)),0)+IFERROR(INDEX('Hoja de Trabajo para listado'!$BC$155:$CB$1048576,MATCH($A270,'Hoja de Trabajo para listado'!$BC$155:$BC$1048576,0),MATCH((CUADRO!F$5&amp;$E270),'Hoja de Trabajo para listado'!$BC$151:$CB$151,0)),0)+IFERROR(INDEX('Hoja de Trabajo para listado'!$DE$153:$DG$274,MATCH($A270,'Hoja de Trabajo para listado'!$DE$153:$DE$1048576,0),MATCH((CUADRO!F$5&amp;$E270),'Hoja de Trabajo para listado'!$DE$151:$DG$151,0)),0)+IFERROR(INDEX('Hoja de Trabajo para listado'!$CD$155:$DC$1048576,MATCH($A270,'Hoja de Trabajo para listado'!$CD$155:$CD$1048576,0),MATCH((CUADRO!F$5&amp;$E270),'Hoja de Trabajo para listado'!$CD$151:$DC$151,0)),0)</f>
        <v>0</v>
      </c>
      <c r="G270" s="243">
        <f ca="1">+IFERROR(INDEX('Hoja de Trabajo para listado'!$A$155:$Z$1048576,MATCH($A270,'Hoja de Trabajo para listado'!$A$155:$A$1048576,0),MATCH((CUADRO!G$5&amp;$E270),'Hoja de Trabajo para listado'!$A$151:$Z$151,0)),0)+IFERROR(INDEX('Hoja de Trabajo para listado'!$AB$155:$BA$1048576,MATCH($A270,'Hoja de Trabajo para listado'!$AB$155:$AB$1048576,0),MATCH((CUADRO!G$5&amp;$E270),'Hoja de Trabajo para listado'!$AB$151:$BA$151,0)),0)+IFERROR(INDEX('Hoja de Trabajo para listado'!$BC$155:$CB$1048576,MATCH($A270,'Hoja de Trabajo para listado'!$BC$155:$BC$1048576,0),MATCH((CUADRO!G$5&amp;$E270),'Hoja de Trabajo para listado'!$BC$151:$CB$151,0)),0)+IFERROR(INDEX('Hoja de Trabajo para listado'!$DE$153:$DG$274,MATCH($A270,'Hoja de Trabajo para listado'!$DE$153:$DE$1048576,0),MATCH((CUADRO!G$5&amp;$E270),'Hoja de Trabajo para listado'!$DE$151:$DG$151,0)),0)+IFERROR(INDEX('Hoja de Trabajo para listado'!$CD$155:$DC$1048576,MATCH($A270,'Hoja de Trabajo para listado'!$CD$155:$CD$1048576,0),MATCH((CUADRO!G$5&amp;$E270),'Hoja de Trabajo para listado'!$CD$151:$DC$151,0)),0)</f>
        <v>0</v>
      </c>
      <c r="H270" s="243">
        <f ca="1">+IFERROR(INDEX('Hoja de Trabajo para listado'!$A$155:$Z$1048576,MATCH($A270,'Hoja de Trabajo para listado'!$A$155:$A$1048576,0),MATCH((CUADRO!H$5&amp;$E270),'Hoja de Trabajo para listado'!$A$151:$Z$151,0)),0)+IFERROR(INDEX('Hoja de Trabajo para listado'!$AB$155:$BA$1048576,MATCH($A270,'Hoja de Trabajo para listado'!$AB$155:$AB$1048576,0),MATCH((CUADRO!H$5&amp;$E270),'Hoja de Trabajo para listado'!$AB$151:$BA$151,0)),0)+IFERROR(INDEX('Hoja de Trabajo para listado'!$BC$155:$CB$1048576,MATCH($A270,'Hoja de Trabajo para listado'!$BC$155:$BC$1048576,0),MATCH((CUADRO!H$5&amp;$E270),'Hoja de Trabajo para listado'!$BC$151:$CB$151,0)),0)+IFERROR(INDEX('Hoja de Trabajo para listado'!$DE$153:$DG$274,MATCH($A270,'Hoja de Trabajo para listado'!$DE$153:$DE$1048576,0),MATCH((CUADRO!H$5&amp;$E270),'Hoja de Trabajo para listado'!$DE$151:$DG$151,0)),0)+IFERROR(INDEX('Hoja de Trabajo para listado'!$CD$155:$DC$1048576,MATCH($A270,'Hoja de Trabajo para listado'!$CD$155:$CD$1048576,0),MATCH((CUADRO!H$5&amp;$E270),'Hoja de Trabajo para listado'!$CD$151:$DC$151,0)),0)</f>
        <v>0</v>
      </c>
      <c r="I270" s="243">
        <f ca="1">+IFERROR(INDEX('Hoja de Trabajo para listado'!$A$155:$Z$1048576,MATCH($A270,'Hoja de Trabajo para listado'!$A$155:$A$1048576,0),MATCH((CUADRO!I$5&amp;$E270),'Hoja de Trabajo para listado'!$A$151:$Z$151,0)),0)+IFERROR(INDEX('Hoja de Trabajo para listado'!$AB$155:$BA$1048576,MATCH($A270,'Hoja de Trabajo para listado'!$AB$155:$AB$1048576,0),MATCH((CUADRO!I$5&amp;$E270),'Hoja de Trabajo para listado'!$AB$151:$BA$151,0)),0)+IFERROR(INDEX('Hoja de Trabajo para listado'!$BC$155:$CB$1048576,MATCH($A270,'Hoja de Trabajo para listado'!$BC$155:$BC$1048576,0),MATCH((CUADRO!I$5&amp;$E270),'Hoja de Trabajo para listado'!$BC$151:$CB$151,0)),0)+IFERROR(INDEX('Hoja de Trabajo para listado'!$DE$153:$DG$274,MATCH($A270,'Hoja de Trabajo para listado'!$DE$153:$DE$1048576,0),MATCH((CUADRO!I$5&amp;$E270),'Hoja de Trabajo para listado'!$DE$151:$DG$151,0)),0)+IFERROR(INDEX('Hoja de Trabajo para listado'!$CD$155:$DC$1048576,MATCH($A270,'Hoja de Trabajo para listado'!$CD$155:$CD$1048576,0),MATCH((CUADRO!I$5&amp;$E270),'Hoja de Trabajo para listado'!$CD$151:$DC$151,0)),0)</f>
        <v>0</v>
      </c>
      <c r="J270" s="243">
        <f ca="1">+IFERROR(INDEX('Hoja de Trabajo para listado'!$A$155:$Z$1048576,MATCH($A270,'Hoja de Trabajo para listado'!$A$155:$A$1048576,0),MATCH((CUADRO!J$5&amp;$E270),'Hoja de Trabajo para listado'!$A$151:$Z$151,0)),0)+IFERROR(INDEX('Hoja de Trabajo para listado'!$AB$155:$BA$1048576,MATCH($A270,'Hoja de Trabajo para listado'!$AB$155:$AB$1048576,0),MATCH((CUADRO!J$5&amp;$E270),'Hoja de Trabajo para listado'!$AB$151:$BA$151,0)),0)+IFERROR(INDEX('Hoja de Trabajo para listado'!$BC$155:$CB$1048576,MATCH($A270,'Hoja de Trabajo para listado'!$BC$155:$BC$1048576,0),MATCH((CUADRO!J$5&amp;$E270),'Hoja de Trabajo para listado'!$BC$151:$CB$151,0)),0)+IFERROR(INDEX('Hoja de Trabajo para listado'!$DE$153:$DG$274,MATCH($A270,'Hoja de Trabajo para listado'!$DE$153:$DE$1048576,0),MATCH((CUADRO!J$5&amp;$E270),'Hoja de Trabajo para listado'!$DE$151:$DG$151,0)),0)+IFERROR(INDEX('Hoja de Trabajo para listado'!$CD$155:$DC$1048576,MATCH($A270,'Hoja de Trabajo para listado'!$CD$155:$CD$1048576,0),MATCH((CUADRO!J$5&amp;$E270),'Hoja de Trabajo para listado'!$CD$151:$DC$151,0)),0)</f>
        <v>0</v>
      </c>
      <c r="K270" s="243">
        <f ca="1">+IFERROR(INDEX('Hoja de Trabajo para listado'!$A$155:$Z$1048576,MATCH($A270,'Hoja de Trabajo para listado'!$A$155:$A$1048576,0),MATCH((CUADRO!K$5&amp;$E270),'Hoja de Trabajo para listado'!$A$151:$Z$151,0)),0)+IFERROR(INDEX('Hoja de Trabajo para listado'!$AB$155:$BA$1048576,MATCH($A270,'Hoja de Trabajo para listado'!$AB$155:$AB$1048576,0),MATCH((CUADRO!K$5&amp;$E270),'Hoja de Trabajo para listado'!$AB$151:$BA$151,0)),0)+IFERROR(INDEX('Hoja de Trabajo para listado'!$BC$155:$CB$1048576,MATCH($A270,'Hoja de Trabajo para listado'!$BC$155:$BC$1048576,0),MATCH((CUADRO!K$5&amp;$E270),'Hoja de Trabajo para listado'!$BC$151:$CB$151,0)),0)+IFERROR(INDEX('Hoja de Trabajo para listado'!$DE$153:$DG$274,MATCH($A270,'Hoja de Trabajo para listado'!$DE$153:$DE$1048576,0),MATCH((CUADRO!K$5&amp;$E270),'Hoja de Trabajo para listado'!$DE$151:$DG$151,0)),0)+IFERROR(INDEX('Hoja de Trabajo para listado'!$CD$155:$DC$1048576,MATCH($A270,'Hoja de Trabajo para listado'!$CD$155:$CD$1048576,0),MATCH((CUADRO!K$5&amp;$E270),'Hoja de Trabajo para listado'!$CD$151:$DC$151,0)),0)</f>
        <v>0</v>
      </c>
      <c r="L270" s="243">
        <f ca="1">+IFERROR(INDEX('Hoja de Trabajo para listado'!$A$155:$Z$1048576,MATCH($A270,'Hoja de Trabajo para listado'!$A$155:$A$1048576,0),MATCH((CUADRO!L$5&amp;$E270),'Hoja de Trabajo para listado'!$A$151:$Z$151,0)),0)+IFERROR(INDEX('Hoja de Trabajo para listado'!$AB$155:$BA$1048576,MATCH($A270,'Hoja de Trabajo para listado'!$AB$155:$AB$1048576,0),MATCH((CUADRO!L$5&amp;$E270),'Hoja de Trabajo para listado'!$AB$151:$BA$151,0)),0)+IFERROR(INDEX('Hoja de Trabajo para listado'!$BC$155:$CB$1048576,MATCH($A270,'Hoja de Trabajo para listado'!$BC$155:$BC$1048576,0),MATCH((CUADRO!L$5&amp;$E270),'Hoja de Trabajo para listado'!$BC$151:$CB$151,0)),0)+IFERROR(INDEX('Hoja de Trabajo para listado'!$DE$153:$DG$274,MATCH($A270,'Hoja de Trabajo para listado'!$DE$153:$DE$1048576,0),MATCH((CUADRO!L$5&amp;$E270),'Hoja de Trabajo para listado'!$DE$151:$DG$151,0)),0)+IFERROR(INDEX('Hoja de Trabajo para listado'!$CD$155:$DC$1048576,MATCH($A270,'Hoja de Trabajo para listado'!$CD$155:$CD$1048576,0),MATCH((CUADRO!L$5&amp;$E270),'Hoja de Trabajo para listado'!$CD$151:$DC$151,0)),0)</f>
        <v>0</v>
      </c>
      <c r="M270" s="243">
        <f ca="1">+IFERROR(INDEX('Hoja de Trabajo para listado'!$A$155:$Z$1048576,MATCH($A270,'Hoja de Trabajo para listado'!$A$155:$A$1048576,0),MATCH((CUADRO!M$5&amp;$E270),'Hoja de Trabajo para listado'!$A$151:$Z$151,0)),0)+IFERROR(INDEX('Hoja de Trabajo para listado'!$AB$155:$BA$1048576,MATCH($A270,'Hoja de Trabajo para listado'!$AB$155:$AB$1048576,0),MATCH((CUADRO!M$5&amp;$E270),'Hoja de Trabajo para listado'!$AB$151:$BA$151,0)),0)+IFERROR(INDEX('Hoja de Trabajo para listado'!$BC$155:$CB$1048576,MATCH($A270,'Hoja de Trabajo para listado'!$BC$155:$BC$1048576,0),MATCH((CUADRO!M$5&amp;$E270),'Hoja de Trabajo para listado'!$BC$151:$CB$151,0)),0)+IFERROR(INDEX('Hoja de Trabajo para listado'!$DE$153:$DG$274,MATCH($A270,'Hoja de Trabajo para listado'!$DE$153:$DE$1048576,0),MATCH((CUADRO!M$5&amp;$E270),'Hoja de Trabajo para listado'!$DE$151:$DG$151,0)),0)+IFERROR(INDEX('Hoja de Trabajo para listado'!$CD$155:$DC$1048576,MATCH($A270,'Hoja de Trabajo para listado'!$CD$155:$CD$1048576,0),MATCH((CUADRO!M$5&amp;$E270),'Hoja de Trabajo para listado'!$CD$151:$DC$151,0)),0)</f>
        <v>0</v>
      </c>
      <c r="N270" s="243">
        <f ca="1">+IFERROR(INDEX('Hoja de Trabajo para listado'!$A$155:$Z$1048576,MATCH($A270,'Hoja de Trabajo para listado'!$A$155:$A$1048576,0),MATCH((CUADRO!N$5&amp;$E270),'Hoja de Trabajo para listado'!$A$151:$Z$151,0)),0)+IFERROR(INDEX('Hoja de Trabajo para listado'!$AB$155:$BA$1048576,MATCH($A270,'Hoja de Trabajo para listado'!$AB$155:$AB$1048576,0),MATCH((CUADRO!N$5&amp;$E270),'Hoja de Trabajo para listado'!$AB$151:$BA$151,0)),0)+IFERROR(INDEX('Hoja de Trabajo para listado'!$BC$155:$CB$1048576,MATCH($A270,'Hoja de Trabajo para listado'!$BC$155:$BC$1048576,0),MATCH((CUADRO!N$5&amp;$E270),'Hoja de Trabajo para listado'!$BC$151:$CB$151,0)),0)+IFERROR(INDEX('Hoja de Trabajo para listado'!$DE$153:$DG$274,MATCH($A270,'Hoja de Trabajo para listado'!$DE$153:$DE$1048576,0),MATCH((CUADRO!N$5&amp;$E270),'Hoja de Trabajo para listado'!$DE$151:$DG$151,0)),0)+IFERROR(INDEX('Hoja de Trabajo para listado'!$CD$155:$DC$1048576,MATCH($A270,'Hoja de Trabajo para listado'!$CD$155:$CD$1048576,0),MATCH((CUADRO!N$5&amp;$E270),'Hoja de Trabajo para listado'!$CD$151:$DC$151,0)),0)</f>
        <v>0</v>
      </c>
      <c r="O270" s="243">
        <f ca="1">+IFERROR(INDEX('Hoja de Trabajo para listado'!$A$155:$Z$1048576,MATCH($A270,'Hoja de Trabajo para listado'!$A$155:$A$1048576,0),MATCH((CUADRO!O$5&amp;$E270),'Hoja de Trabajo para listado'!$A$151:$Z$151,0)),0)+IFERROR(INDEX('Hoja de Trabajo para listado'!$AB$155:$BA$1048576,MATCH($A270,'Hoja de Trabajo para listado'!$AB$155:$AB$1048576,0),MATCH((CUADRO!O$5&amp;$E270),'Hoja de Trabajo para listado'!$AB$151:$BA$151,0)),0)+IFERROR(INDEX('Hoja de Trabajo para listado'!$BC$155:$CB$1048576,MATCH($A270,'Hoja de Trabajo para listado'!$BC$155:$BC$1048576,0),MATCH((CUADRO!O$5&amp;$E270),'Hoja de Trabajo para listado'!$BC$151:$CB$151,0)),0)+IFERROR(INDEX('Hoja de Trabajo para listado'!$DE$153:$DG$274,MATCH($A270,'Hoja de Trabajo para listado'!$DE$153:$DE$1048576,0),MATCH((CUADRO!O$5&amp;$E270),'Hoja de Trabajo para listado'!$DE$151:$DG$151,0)),0)+IFERROR(INDEX('Hoja de Trabajo para listado'!$CD$155:$DC$1048576,MATCH($A270,'Hoja de Trabajo para listado'!$CD$155:$CD$1048576,0),MATCH((CUADRO!O$5&amp;$E270),'Hoja de Trabajo para listado'!$CD$151:$DC$151,0)),0)</f>
        <v>0</v>
      </c>
      <c r="P270" s="243">
        <f ca="1">+IFERROR(INDEX('Hoja de Trabajo para listado'!$A$155:$Z$1048576,MATCH($A270,'Hoja de Trabajo para listado'!$A$155:$A$1048576,0),MATCH((CUADRO!P$5&amp;$E270),'Hoja de Trabajo para listado'!$A$151:$Z$151,0)),0)+IFERROR(INDEX('Hoja de Trabajo para listado'!$AB$155:$BA$1048576,MATCH($A270,'Hoja de Trabajo para listado'!$AB$155:$AB$1048576,0),MATCH((CUADRO!P$5&amp;$E270),'Hoja de Trabajo para listado'!$AB$151:$BA$151,0)),0)+IFERROR(INDEX('Hoja de Trabajo para listado'!$BC$155:$CB$1048576,MATCH($A270,'Hoja de Trabajo para listado'!$BC$155:$BC$1048576,0),MATCH((CUADRO!P$5&amp;$E270),'Hoja de Trabajo para listado'!$BC$151:$CB$151,0)),0)+IFERROR(INDEX('Hoja de Trabajo para listado'!$DE$153:$DG$274,MATCH($A270,'Hoja de Trabajo para listado'!$DE$153:$DE$1048576,0),MATCH((CUADRO!P$5&amp;$E270),'Hoja de Trabajo para listado'!$DE$151:$DG$151,0)),0)+IFERROR(INDEX('Hoja de Trabajo para listado'!$CD$155:$DC$1048576,MATCH($A270,'Hoja de Trabajo para listado'!$CD$155:$CD$1048576,0),MATCH((CUADRO!P$5&amp;$E270),'Hoja de Trabajo para listado'!$CD$151:$DC$151,0)),0)</f>
        <v>0</v>
      </c>
      <c r="Q270" s="243">
        <f ca="1">+IFERROR(INDEX('Hoja de Trabajo para listado'!$A$155:$Z$1048576,MATCH($A270,'Hoja de Trabajo para listado'!$A$155:$A$1048576,0),MATCH((CUADRO!Q$5&amp;$E270),'Hoja de Trabajo para listado'!$A$151:$Z$151,0)),0)+IFERROR(INDEX('Hoja de Trabajo para listado'!$AB$155:$BA$1048576,MATCH($A270,'Hoja de Trabajo para listado'!$AB$155:$AB$1048576,0),MATCH((CUADRO!Q$5&amp;$E270),'Hoja de Trabajo para listado'!$AB$151:$BA$151,0)),0)+IFERROR(INDEX('Hoja de Trabajo para listado'!$BC$155:$CB$1048576,MATCH($A270,'Hoja de Trabajo para listado'!$BC$155:$BC$1048576,0),MATCH((CUADRO!Q$5&amp;$E270),'Hoja de Trabajo para listado'!$BC$151:$CB$151,0)),0)+IFERROR(INDEX('Hoja de Trabajo para listado'!$DE$153:$DG$274,MATCH($A270,'Hoja de Trabajo para listado'!$DE$153:$DE$1048576,0),MATCH((CUADRO!Q$5&amp;$E270),'Hoja de Trabajo para listado'!$DE$151:$DG$151,0)),0)+IFERROR(INDEX('Hoja de Trabajo para listado'!$CD$155:$DC$1048576,MATCH($A270,'Hoja de Trabajo para listado'!$CD$155:$CD$1048576,0),MATCH((CUADRO!Q$5&amp;$E270),'Hoja de Trabajo para listado'!$CD$151:$DC$151,0)),0)</f>
        <v>0</v>
      </c>
      <c r="R270" s="243">
        <f t="shared" ca="1" si="11"/>
        <v>0</v>
      </c>
      <c r="S270" s="263"/>
      <c r="T270" s="243">
        <f ca="1">+T271</f>
        <v>70</v>
      </c>
      <c r="U270" s="242">
        <f t="shared" si="12"/>
        <v>1</v>
      </c>
      <c r="V270" s="333" t="str">
        <f>+VLOOKUP(A270,bd_lista!$A$3:$E$590,5,FALSE)</f>
        <v>Instituciones Descentralizadas</v>
      </c>
      <c r="W270" s="383" t="str">
        <f>+V270</f>
        <v>Instituciones Descentralizadas</v>
      </c>
      <c r="X270" s="242">
        <v>53</v>
      </c>
      <c r="Y270" s="242" t="str">
        <f>+VLOOKUP(X270,bd_lista!$A$3:$C$590,3,FALSE)</f>
        <v>Ministerio de Culturas, Descolonización y Despatriarcalización</v>
      </c>
      <c r="Z270" s="294">
        <f>+X270</f>
        <v>53</v>
      </c>
      <c r="AA270" s="295" t="str">
        <f>+Y270</f>
        <v>Ministerio de Culturas, Descolonización y Despatriarcalización</v>
      </c>
    </row>
    <row r="271" spans="1:27" customFormat="1" ht="15" customHeight="1">
      <c r="A271" s="32">
        <v>378</v>
      </c>
      <c r="B271" s="389"/>
      <c r="C271" s="333" t="str">
        <f>+VLOOKUP(A271,bd_lista!$A$3:$C$590,3,FALSE)</f>
        <v>Servicio Nacional Textil</v>
      </c>
      <c r="D271" s="386"/>
      <c r="E271" s="333" t="s">
        <v>1305</v>
      </c>
      <c r="F271" s="245">
        <f ca="1">+IFERROR(INDEX('Hoja de Trabajo para listado'!$A$155:$Z$1048576,MATCH($A271,'Hoja de Trabajo para listado'!$A$155:$A$1048576,0),MATCH((CUADRO!F$5&amp;$E271),'Hoja de Trabajo para listado'!$A$151:$Z$151,0)),0)+IFERROR(INDEX('Hoja de Trabajo para listado'!$AB$155:$BA$1048576,MATCH($A271,'Hoja de Trabajo para listado'!$AB$155:$AB$1048576,0),MATCH((CUADRO!F$5&amp;$E271),'Hoja de Trabajo para listado'!$AB$151:$BA$151,0)),0)+IFERROR(INDEX('Hoja de Trabajo para listado'!$BC$155:$CB$1048576,MATCH($A271,'Hoja de Trabajo para listado'!$BC$155:$BC$1048576,0),MATCH((CUADRO!F$5&amp;$E271),'Hoja de Trabajo para listado'!$BC$151:$CB$151,0)),0)+IFERROR(INDEX('Hoja de Trabajo para listado'!$DE$153:$DG$274,MATCH($A271,'Hoja de Trabajo para listado'!$DE$153:$DE$1048576,0),MATCH((CUADRO!F$5&amp;$E271),'Hoja de Trabajo para listado'!$DE$151:$DG$151,0)),0)+IFERROR(INDEX('Hoja de Trabajo para listado'!$CD$155:$DC$1048576,MATCH($A271,'Hoja de Trabajo para listado'!$CD$155:$CD$1048576,0),MATCH((CUADRO!F$5&amp;$E271),'Hoja de Trabajo para listado'!$CD$151:$DC$151,0)),0)</f>
        <v>0</v>
      </c>
      <c r="G271" s="245">
        <f ca="1">+IFERROR(INDEX('Hoja de Trabajo para listado'!$A$155:$Z$1048576,MATCH($A271,'Hoja de Trabajo para listado'!$A$155:$A$1048576,0),MATCH((CUADRO!G$5&amp;$E271),'Hoja de Trabajo para listado'!$A$151:$Z$151,0)),0)+IFERROR(INDEX('Hoja de Trabajo para listado'!$AB$155:$BA$1048576,MATCH($A271,'Hoja de Trabajo para listado'!$AB$155:$AB$1048576,0),MATCH((CUADRO!G$5&amp;$E271),'Hoja de Trabajo para listado'!$AB$151:$BA$151,0)),0)+IFERROR(INDEX('Hoja de Trabajo para listado'!$BC$155:$CB$1048576,MATCH($A271,'Hoja de Trabajo para listado'!$BC$155:$BC$1048576,0),MATCH((CUADRO!G$5&amp;$E271),'Hoja de Trabajo para listado'!$BC$151:$CB$151,0)),0)+IFERROR(INDEX('Hoja de Trabajo para listado'!$DE$153:$DG$274,MATCH($A271,'Hoja de Trabajo para listado'!$DE$153:$DE$1048576,0),MATCH((CUADRO!G$5&amp;$E271),'Hoja de Trabajo para listado'!$DE$151:$DG$151,0)),0)+IFERROR(INDEX('Hoja de Trabajo para listado'!$CD$155:$DC$1048576,MATCH($A271,'Hoja de Trabajo para listado'!$CD$155:$CD$1048576,0),MATCH((CUADRO!G$5&amp;$E271),'Hoja de Trabajo para listado'!$CD$151:$DC$151,0)),0)</f>
        <v>70</v>
      </c>
      <c r="H271" s="245">
        <f ca="1">+IFERROR(INDEX('Hoja de Trabajo para listado'!$A$155:$Z$1048576,MATCH($A271,'Hoja de Trabajo para listado'!$A$155:$A$1048576,0),MATCH((CUADRO!H$5&amp;$E271),'Hoja de Trabajo para listado'!$A$151:$Z$151,0)),0)+IFERROR(INDEX('Hoja de Trabajo para listado'!$AB$155:$BA$1048576,MATCH($A271,'Hoja de Trabajo para listado'!$AB$155:$AB$1048576,0),MATCH((CUADRO!H$5&amp;$E271),'Hoja de Trabajo para listado'!$AB$151:$BA$151,0)),0)+IFERROR(INDEX('Hoja de Trabajo para listado'!$BC$155:$CB$1048576,MATCH($A271,'Hoja de Trabajo para listado'!$BC$155:$BC$1048576,0),MATCH((CUADRO!H$5&amp;$E271),'Hoja de Trabajo para listado'!$BC$151:$CB$151,0)),0)+IFERROR(INDEX('Hoja de Trabajo para listado'!$DE$153:$DG$274,MATCH($A271,'Hoja de Trabajo para listado'!$DE$153:$DE$1048576,0),MATCH((CUADRO!H$5&amp;$E271),'Hoja de Trabajo para listado'!$DE$151:$DG$151,0)),0)+IFERROR(INDEX('Hoja de Trabajo para listado'!$CD$155:$DC$1048576,MATCH($A271,'Hoja de Trabajo para listado'!$CD$155:$CD$1048576,0),MATCH((CUADRO!H$5&amp;$E271),'Hoja de Trabajo para listado'!$CD$151:$DC$151,0)),0)</f>
        <v>0</v>
      </c>
      <c r="I271" s="245">
        <f ca="1">+IFERROR(INDEX('Hoja de Trabajo para listado'!$A$155:$Z$1048576,MATCH($A271,'Hoja de Trabajo para listado'!$A$155:$A$1048576,0),MATCH((CUADRO!I$5&amp;$E271),'Hoja de Trabajo para listado'!$A$151:$Z$151,0)),0)+IFERROR(INDEX('Hoja de Trabajo para listado'!$AB$155:$BA$1048576,MATCH($A271,'Hoja de Trabajo para listado'!$AB$155:$AB$1048576,0),MATCH((CUADRO!I$5&amp;$E271),'Hoja de Trabajo para listado'!$AB$151:$BA$151,0)),0)+IFERROR(INDEX('Hoja de Trabajo para listado'!$BC$155:$CB$1048576,MATCH($A271,'Hoja de Trabajo para listado'!$BC$155:$BC$1048576,0),MATCH((CUADRO!I$5&amp;$E271),'Hoja de Trabajo para listado'!$BC$151:$CB$151,0)),0)+IFERROR(INDEX('Hoja de Trabajo para listado'!$DE$153:$DG$274,MATCH($A271,'Hoja de Trabajo para listado'!$DE$153:$DE$1048576,0),MATCH((CUADRO!I$5&amp;$E271),'Hoja de Trabajo para listado'!$DE$151:$DG$151,0)),0)+IFERROR(INDEX('Hoja de Trabajo para listado'!$CD$155:$DC$1048576,MATCH($A271,'Hoja de Trabajo para listado'!$CD$155:$CD$1048576,0),MATCH((CUADRO!I$5&amp;$E271),'Hoja de Trabajo para listado'!$CD$151:$DC$151,0)),0)</f>
        <v>0</v>
      </c>
      <c r="J271" s="245">
        <f ca="1">+IFERROR(INDEX('Hoja de Trabajo para listado'!$A$155:$Z$1048576,MATCH($A271,'Hoja de Trabajo para listado'!$A$155:$A$1048576,0),MATCH((CUADRO!J$5&amp;$E271),'Hoja de Trabajo para listado'!$A$151:$Z$151,0)),0)+IFERROR(INDEX('Hoja de Trabajo para listado'!$AB$155:$BA$1048576,MATCH($A271,'Hoja de Trabajo para listado'!$AB$155:$AB$1048576,0),MATCH((CUADRO!J$5&amp;$E271),'Hoja de Trabajo para listado'!$AB$151:$BA$151,0)),0)+IFERROR(INDEX('Hoja de Trabajo para listado'!$BC$155:$CB$1048576,MATCH($A271,'Hoja de Trabajo para listado'!$BC$155:$BC$1048576,0),MATCH((CUADRO!J$5&amp;$E271),'Hoja de Trabajo para listado'!$BC$151:$CB$151,0)),0)+IFERROR(INDEX('Hoja de Trabajo para listado'!$DE$153:$DG$274,MATCH($A271,'Hoja de Trabajo para listado'!$DE$153:$DE$1048576,0),MATCH((CUADRO!J$5&amp;$E271),'Hoja de Trabajo para listado'!$DE$151:$DG$151,0)),0)+IFERROR(INDEX('Hoja de Trabajo para listado'!$CD$155:$DC$1048576,MATCH($A271,'Hoja de Trabajo para listado'!$CD$155:$CD$1048576,0),MATCH((CUADRO!J$5&amp;$E271),'Hoja de Trabajo para listado'!$CD$151:$DC$151,0)),0)</f>
        <v>0</v>
      </c>
      <c r="K271" s="245">
        <f ca="1">+IFERROR(INDEX('Hoja de Trabajo para listado'!$A$155:$Z$1048576,MATCH($A271,'Hoja de Trabajo para listado'!$A$155:$A$1048576,0),MATCH((CUADRO!K$5&amp;$E271),'Hoja de Trabajo para listado'!$A$151:$Z$151,0)),0)+IFERROR(INDEX('Hoja de Trabajo para listado'!$AB$155:$BA$1048576,MATCH($A271,'Hoja de Trabajo para listado'!$AB$155:$AB$1048576,0),MATCH((CUADRO!K$5&amp;$E271),'Hoja de Trabajo para listado'!$AB$151:$BA$151,0)),0)+IFERROR(INDEX('Hoja de Trabajo para listado'!$BC$155:$CB$1048576,MATCH($A271,'Hoja de Trabajo para listado'!$BC$155:$BC$1048576,0),MATCH((CUADRO!K$5&amp;$E271),'Hoja de Trabajo para listado'!$BC$151:$CB$151,0)),0)+IFERROR(INDEX('Hoja de Trabajo para listado'!$DE$153:$DG$274,MATCH($A271,'Hoja de Trabajo para listado'!$DE$153:$DE$1048576,0),MATCH((CUADRO!K$5&amp;$E271),'Hoja de Trabajo para listado'!$DE$151:$DG$151,0)),0)+IFERROR(INDEX('Hoja de Trabajo para listado'!$CD$155:$DC$1048576,MATCH($A271,'Hoja de Trabajo para listado'!$CD$155:$CD$1048576,0),MATCH((CUADRO!K$5&amp;$E271),'Hoja de Trabajo para listado'!$CD$151:$DC$151,0)),0)</f>
        <v>0</v>
      </c>
      <c r="L271" s="245">
        <f ca="1">+IFERROR(INDEX('Hoja de Trabajo para listado'!$A$155:$Z$1048576,MATCH($A271,'Hoja de Trabajo para listado'!$A$155:$A$1048576,0),MATCH((CUADRO!L$5&amp;$E271),'Hoja de Trabajo para listado'!$A$151:$Z$151,0)),0)+IFERROR(INDEX('Hoja de Trabajo para listado'!$AB$155:$BA$1048576,MATCH($A271,'Hoja de Trabajo para listado'!$AB$155:$AB$1048576,0),MATCH((CUADRO!L$5&amp;$E271),'Hoja de Trabajo para listado'!$AB$151:$BA$151,0)),0)+IFERROR(INDEX('Hoja de Trabajo para listado'!$BC$155:$CB$1048576,MATCH($A271,'Hoja de Trabajo para listado'!$BC$155:$BC$1048576,0),MATCH((CUADRO!L$5&amp;$E271),'Hoja de Trabajo para listado'!$BC$151:$CB$151,0)),0)+IFERROR(INDEX('Hoja de Trabajo para listado'!$DE$153:$DG$274,MATCH($A271,'Hoja de Trabajo para listado'!$DE$153:$DE$1048576,0),MATCH((CUADRO!L$5&amp;$E271),'Hoja de Trabajo para listado'!$DE$151:$DG$151,0)),0)+IFERROR(INDEX('Hoja de Trabajo para listado'!$CD$155:$DC$1048576,MATCH($A271,'Hoja de Trabajo para listado'!$CD$155:$CD$1048576,0),MATCH((CUADRO!L$5&amp;$E271),'Hoja de Trabajo para listado'!$CD$151:$DC$151,0)),0)</f>
        <v>0</v>
      </c>
      <c r="M271" s="245">
        <f ca="1">+IFERROR(INDEX('Hoja de Trabajo para listado'!$A$155:$Z$1048576,MATCH($A271,'Hoja de Trabajo para listado'!$A$155:$A$1048576,0),MATCH((CUADRO!M$5&amp;$E271),'Hoja de Trabajo para listado'!$A$151:$Z$151,0)),0)+IFERROR(INDEX('Hoja de Trabajo para listado'!$AB$155:$BA$1048576,MATCH($A271,'Hoja de Trabajo para listado'!$AB$155:$AB$1048576,0),MATCH((CUADRO!M$5&amp;$E271),'Hoja de Trabajo para listado'!$AB$151:$BA$151,0)),0)+IFERROR(INDEX('Hoja de Trabajo para listado'!$BC$155:$CB$1048576,MATCH($A271,'Hoja de Trabajo para listado'!$BC$155:$BC$1048576,0),MATCH((CUADRO!M$5&amp;$E271),'Hoja de Trabajo para listado'!$BC$151:$CB$151,0)),0)+IFERROR(INDEX('Hoja de Trabajo para listado'!$DE$153:$DG$274,MATCH($A271,'Hoja de Trabajo para listado'!$DE$153:$DE$1048576,0),MATCH((CUADRO!M$5&amp;$E271),'Hoja de Trabajo para listado'!$DE$151:$DG$151,0)),0)+IFERROR(INDEX('Hoja de Trabajo para listado'!$CD$155:$DC$1048576,MATCH($A271,'Hoja de Trabajo para listado'!$CD$155:$CD$1048576,0),MATCH((CUADRO!M$5&amp;$E271),'Hoja de Trabajo para listado'!$CD$151:$DC$151,0)),0)</f>
        <v>0</v>
      </c>
      <c r="N271" s="245">
        <f ca="1">+IFERROR(INDEX('Hoja de Trabajo para listado'!$A$155:$Z$1048576,MATCH($A271,'Hoja de Trabajo para listado'!$A$155:$A$1048576,0),MATCH((CUADRO!N$5&amp;$E271),'Hoja de Trabajo para listado'!$A$151:$Z$151,0)),0)+IFERROR(INDEX('Hoja de Trabajo para listado'!$AB$155:$BA$1048576,MATCH($A271,'Hoja de Trabajo para listado'!$AB$155:$AB$1048576,0),MATCH((CUADRO!N$5&amp;$E271),'Hoja de Trabajo para listado'!$AB$151:$BA$151,0)),0)+IFERROR(INDEX('Hoja de Trabajo para listado'!$BC$155:$CB$1048576,MATCH($A271,'Hoja de Trabajo para listado'!$BC$155:$BC$1048576,0),MATCH((CUADRO!N$5&amp;$E271),'Hoja de Trabajo para listado'!$BC$151:$CB$151,0)),0)+IFERROR(INDEX('Hoja de Trabajo para listado'!$DE$153:$DG$274,MATCH($A271,'Hoja de Trabajo para listado'!$DE$153:$DE$1048576,0),MATCH((CUADRO!N$5&amp;$E271),'Hoja de Trabajo para listado'!$DE$151:$DG$151,0)),0)+IFERROR(INDEX('Hoja de Trabajo para listado'!$CD$155:$DC$1048576,MATCH($A271,'Hoja de Trabajo para listado'!$CD$155:$CD$1048576,0),MATCH((CUADRO!N$5&amp;$E271),'Hoja de Trabajo para listado'!$CD$151:$DC$151,0)),0)</f>
        <v>0</v>
      </c>
      <c r="O271" s="245">
        <f ca="1">+IFERROR(INDEX('Hoja de Trabajo para listado'!$A$155:$Z$1048576,MATCH($A271,'Hoja de Trabajo para listado'!$A$155:$A$1048576,0),MATCH((CUADRO!O$5&amp;$E271),'Hoja de Trabajo para listado'!$A$151:$Z$151,0)),0)+IFERROR(INDEX('Hoja de Trabajo para listado'!$AB$155:$BA$1048576,MATCH($A271,'Hoja de Trabajo para listado'!$AB$155:$AB$1048576,0),MATCH((CUADRO!O$5&amp;$E271),'Hoja de Trabajo para listado'!$AB$151:$BA$151,0)),0)+IFERROR(INDEX('Hoja de Trabajo para listado'!$BC$155:$CB$1048576,MATCH($A271,'Hoja de Trabajo para listado'!$BC$155:$BC$1048576,0),MATCH((CUADRO!O$5&amp;$E271),'Hoja de Trabajo para listado'!$BC$151:$CB$151,0)),0)+IFERROR(INDEX('Hoja de Trabajo para listado'!$DE$153:$DG$274,MATCH($A271,'Hoja de Trabajo para listado'!$DE$153:$DE$1048576,0),MATCH((CUADRO!O$5&amp;$E271),'Hoja de Trabajo para listado'!$DE$151:$DG$151,0)),0)+IFERROR(INDEX('Hoja de Trabajo para listado'!$CD$155:$DC$1048576,MATCH($A271,'Hoja de Trabajo para listado'!$CD$155:$CD$1048576,0),MATCH((CUADRO!O$5&amp;$E271),'Hoja de Trabajo para listado'!$CD$151:$DC$151,0)),0)</f>
        <v>0</v>
      </c>
      <c r="P271" s="245">
        <f ca="1">+IFERROR(INDEX('Hoja de Trabajo para listado'!$A$155:$Z$1048576,MATCH($A271,'Hoja de Trabajo para listado'!$A$155:$A$1048576,0),MATCH((CUADRO!P$5&amp;$E271),'Hoja de Trabajo para listado'!$A$151:$Z$151,0)),0)+IFERROR(INDEX('Hoja de Trabajo para listado'!$AB$155:$BA$1048576,MATCH($A271,'Hoja de Trabajo para listado'!$AB$155:$AB$1048576,0),MATCH((CUADRO!P$5&amp;$E271),'Hoja de Trabajo para listado'!$AB$151:$BA$151,0)),0)+IFERROR(INDEX('Hoja de Trabajo para listado'!$BC$155:$CB$1048576,MATCH($A271,'Hoja de Trabajo para listado'!$BC$155:$BC$1048576,0),MATCH((CUADRO!P$5&amp;$E271),'Hoja de Trabajo para listado'!$BC$151:$CB$151,0)),0)+IFERROR(INDEX('Hoja de Trabajo para listado'!$DE$153:$DG$274,MATCH($A271,'Hoja de Trabajo para listado'!$DE$153:$DE$1048576,0),MATCH((CUADRO!P$5&amp;$E271),'Hoja de Trabajo para listado'!$DE$151:$DG$151,0)),0)+IFERROR(INDEX('Hoja de Trabajo para listado'!$CD$155:$DC$1048576,MATCH($A271,'Hoja de Trabajo para listado'!$CD$155:$CD$1048576,0),MATCH((CUADRO!P$5&amp;$E271),'Hoja de Trabajo para listado'!$CD$151:$DC$151,0)),0)</f>
        <v>0</v>
      </c>
      <c r="Q271" s="245">
        <f ca="1">+IFERROR(INDEX('Hoja de Trabajo para listado'!$A$155:$Z$1048576,MATCH($A271,'Hoja de Trabajo para listado'!$A$155:$A$1048576,0),MATCH((CUADRO!Q$5&amp;$E271),'Hoja de Trabajo para listado'!$A$151:$Z$151,0)),0)+IFERROR(INDEX('Hoja de Trabajo para listado'!$AB$155:$BA$1048576,MATCH($A271,'Hoja de Trabajo para listado'!$AB$155:$AB$1048576,0),MATCH((CUADRO!Q$5&amp;$E271),'Hoja de Trabajo para listado'!$AB$151:$BA$151,0)),0)+IFERROR(INDEX('Hoja de Trabajo para listado'!$BC$155:$CB$1048576,MATCH($A271,'Hoja de Trabajo para listado'!$BC$155:$BC$1048576,0),MATCH((CUADRO!Q$5&amp;$E271),'Hoja de Trabajo para listado'!$BC$151:$CB$151,0)),0)+IFERROR(INDEX('Hoja de Trabajo para listado'!$DE$153:$DG$274,MATCH($A271,'Hoja de Trabajo para listado'!$DE$153:$DE$1048576,0),MATCH((CUADRO!Q$5&amp;$E271),'Hoja de Trabajo para listado'!$DE$151:$DG$151,0)),0)+IFERROR(INDEX('Hoja de Trabajo para listado'!$CD$155:$DC$1048576,MATCH($A271,'Hoja de Trabajo para listado'!$CD$155:$CD$1048576,0),MATCH((CUADRO!Q$5&amp;$E271),'Hoja de Trabajo para listado'!$CD$151:$DC$151,0)),0)</f>
        <v>0</v>
      </c>
      <c r="R271" s="245">
        <f t="shared" ca="1" si="11"/>
        <v>70</v>
      </c>
      <c r="S271" s="262">
        <f ca="1">+R270+R271</f>
        <v>70</v>
      </c>
      <c r="T271" s="243">
        <f ca="1">+S271</f>
        <v>70</v>
      </c>
      <c r="U271" s="242">
        <f t="shared" si="12"/>
        <v>2</v>
      </c>
      <c r="V271" s="333" t="str">
        <f>+VLOOKUP(A271,bd_lista!$A$3:$E$590,5,FALSE)</f>
        <v>Instituciones Descentralizadas</v>
      </c>
      <c r="W271" s="384"/>
      <c r="X271" s="242">
        <v>53</v>
      </c>
      <c r="Y271" s="242" t="str">
        <f>+VLOOKUP(X271,bd_lista!$A$3:$C$590,3,FALSE)</f>
        <v>Ministerio de Culturas, Descolonización y Despatriarcalización</v>
      </c>
      <c r="Z271" s="292"/>
      <c r="AA271" s="293"/>
    </row>
    <row r="272" spans="1:27" customFormat="1" ht="15" hidden="1" customHeight="1">
      <c r="A272" s="32">
        <v>379</v>
      </c>
      <c r="B272" s="388">
        <f>+A272</f>
        <v>379</v>
      </c>
      <c r="C272" s="247" t="str">
        <f>+VLOOKUP(A272,bd_lista!$A$3:$C$590,3,FALSE)</f>
        <v xml:space="preserve">Escuela Boliviana Intercultural de Danza </v>
      </c>
      <c r="D272" s="385" t="str">
        <f>+C272</f>
        <v xml:space="preserve">Escuela Boliviana Intercultural de Danza </v>
      </c>
      <c r="E272" s="247" t="s">
        <v>1304</v>
      </c>
      <c r="F272" s="243">
        <f ca="1">+IFERROR(INDEX('Hoja de Trabajo para listado'!$A$155:$Z$1048576,MATCH($A272,'Hoja de Trabajo para listado'!$A$155:$A$1048576,0),MATCH((CUADRO!F$5&amp;$E272),'Hoja de Trabajo para listado'!$A$151:$Z$151,0)),0)+IFERROR(INDEX('Hoja de Trabajo para listado'!$AB$155:$BA$1048576,MATCH($A272,'Hoja de Trabajo para listado'!$AB$155:$AB$1048576,0),MATCH((CUADRO!F$5&amp;$E272),'Hoja de Trabajo para listado'!$AB$151:$BA$151,0)),0)+IFERROR(INDEX('Hoja de Trabajo para listado'!$BC$155:$CB$1048576,MATCH($A272,'Hoja de Trabajo para listado'!$BC$155:$BC$1048576,0),MATCH((CUADRO!F$5&amp;$E272),'Hoja de Trabajo para listado'!$BC$151:$CB$151,0)),0)+IFERROR(INDEX('Hoja de Trabajo para listado'!$DE$153:$DG$274,MATCH($A272,'Hoja de Trabajo para listado'!$DE$153:$DE$1048576,0),MATCH((CUADRO!F$5&amp;$E272),'Hoja de Trabajo para listado'!$DE$151:$DG$151,0)),0)+IFERROR(INDEX('Hoja de Trabajo para listado'!$CD$155:$DC$1048576,MATCH($A272,'Hoja de Trabajo para listado'!$CD$155:$CD$1048576,0),MATCH((CUADRO!F$5&amp;$E272),'Hoja de Trabajo para listado'!$CD$151:$DC$151,0)),0)</f>
        <v>0</v>
      </c>
      <c r="G272" s="243">
        <f ca="1">+IFERROR(INDEX('Hoja de Trabajo para listado'!$A$155:$Z$1048576,MATCH($A272,'Hoja de Trabajo para listado'!$A$155:$A$1048576,0),MATCH((CUADRO!G$5&amp;$E272),'Hoja de Trabajo para listado'!$A$151:$Z$151,0)),0)+IFERROR(INDEX('Hoja de Trabajo para listado'!$AB$155:$BA$1048576,MATCH($A272,'Hoja de Trabajo para listado'!$AB$155:$AB$1048576,0),MATCH((CUADRO!G$5&amp;$E272),'Hoja de Trabajo para listado'!$AB$151:$BA$151,0)),0)+IFERROR(INDEX('Hoja de Trabajo para listado'!$BC$155:$CB$1048576,MATCH($A272,'Hoja de Trabajo para listado'!$BC$155:$BC$1048576,0),MATCH((CUADRO!G$5&amp;$E272),'Hoja de Trabajo para listado'!$BC$151:$CB$151,0)),0)+IFERROR(INDEX('Hoja de Trabajo para listado'!$DE$153:$DG$274,MATCH($A272,'Hoja de Trabajo para listado'!$DE$153:$DE$1048576,0),MATCH((CUADRO!G$5&amp;$E272),'Hoja de Trabajo para listado'!$DE$151:$DG$151,0)),0)+IFERROR(INDEX('Hoja de Trabajo para listado'!$CD$155:$DC$1048576,MATCH($A272,'Hoja de Trabajo para listado'!$CD$155:$CD$1048576,0),MATCH((CUADRO!G$5&amp;$E272),'Hoja de Trabajo para listado'!$CD$151:$DC$151,0)),0)</f>
        <v>0</v>
      </c>
      <c r="H272" s="243">
        <f ca="1">+IFERROR(INDEX('Hoja de Trabajo para listado'!$A$155:$Z$1048576,MATCH($A272,'Hoja de Trabajo para listado'!$A$155:$A$1048576,0),MATCH((CUADRO!H$5&amp;$E272),'Hoja de Trabajo para listado'!$A$151:$Z$151,0)),0)+IFERROR(INDEX('Hoja de Trabajo para listado'!$AB$155:$BA$1048576,MATCH($A272,'Hoja de Trabajo para listado'!$AB$155:$AB$1048576,0),MATCH((CUADRO!H$5&amp;$E272),'Hoja de Trabajo para listado'!$AB$151:$BA$151,0)),0)+IFERROR(INDEX('Hoja de Trabajo para listado'!$BC$155:$CB$1048576,MATCH($A272,'Hoja de Trabajo para listado'!$BC$155:$BC$1048576,0),MATCH((CUADRO!H$5&amp;$E272),'Hoja de Trabajo para listado'!$BC$151:$CB$151,0)),0)+IFERROR(INDEX('Hoja de Trabajo para listado'!$DE$153:$DG$274,MATCH($A272,'Hoja de Trabajo para listado'!$DE$153:$DE$1048576,0),MATCH((CUADRO!H$5&amp;$E272),'Hoja de Trabajo para listado'!$DE$151:$DG$151,0)),0)+IFERROR(INDEX('Hoja de Trabajo para listado'!$CD$155:$DC$1048576,MATCH($A272,'Hoja de Trabajo para listado'!$CD$155:$CD$1048576,0),MATCH((CUADRO!H$5&amp;$E272),'Hoja de Trabajo para listado'!$CD$151:$DC$151,0)),0)</f>
        <v>0</v>
      </c>
      <c r="I272" s="243">
        <f ca="1">+IFERROR(INDEX('Hoja de Trabajo para listado'!$A$155:$Z$1048576,MATCH($A272,'Hoja de Trabajo para listado'!$A$155:$A$1048576,0),MATCH((CUADRO!I$5&amp;$E272),'Hoja de Trabajo para listado'!$A$151:$Z$151,0)),0)+IFERROR(INDEX('Hoja de Trabajo para listado'!$AB$155:$BA$1048576,MATCH($A272,'Hoja de Trabajo para listado'!$AB$155:$AB$1048576,0),MATCH((CUADRO!I$5&amp;$E272),'Hoja de Trabajo para listado'!$AB$151:$BA$151,0)),0)+IFERROR(INDEX('Hoja de Trabajo para listado'!$BC$155:$CB$1048576,MATCH($A272,'Hoja de Trabajo para listado'!$BC$155:$BC$1048576,0),MATCH((CUADRO!I$5&amp;$E272),'Hoja de Trabajo para listado'!$BC$151:$CB$151,0)),0)+IFERROR(INDEX('Hoja de Trabajo para listado'!$DE$153:$DG$274,MATCH($A272,'Hoja de Trabajo para listado'!$DE$153:$DE$1048576,0),MATCH((CUADRO!I$5&amp;$E272),'Hoja de Trabajo para listado'!$DE$151:$DG$151,0)),0)+IFERROR(INDEX('Hoja de Trabajo para listado'!$CD$155:$DC$1048576,MATCH($A272,'Hoja de Trabajo para listado'!$CD$155:$CD$1048576,0),MATCH((CUADRO!I$5&amp;$E272),'Hoja de Trabajo para listado'!$CD$151:$DC$151,0)),0)</f>
        <v>0</v>
      </c>
      <c r="J272" s="243">
        <f ca="1">+IFERROR(INDEX('Hoja de Trabajo para listado'!$A$155:$Z$1048576,MATCH($A272,'Hoja de Trabajo para listado'!$A$155:$A$1048576,0),MATCH((CUADRO!J$5&amp;$E272),'Hoja de Trabajo para listado'!$A$151:$Z$151,0)),0)+IFERROR(INDEX('Hoja de Trabajo para listado'!$AB$155:$BA$1048576,MATCH($A272,'Hoja de Trabajo para listado'!$AB$155:$AB$1048576,0),MATCH((CUADRO!J$5&amp;$E272),'Hoja de Trabajo para listado'!$AB$151:$BA$151,0)),0)+IFERROR(INDEX('Hoja de Trabajo para listado'!$BC$155:$CB$1048576,MATCH($A272,'Hoja de Trabajo para listado'!$BC$155:$BC$1048576,0),MATCH((CUADRO!J$5&amp;$E272),'Hoja de Trabajo para listado'!$BC$151:$CB$151,0)),0)+IFERROR(INDEX('Hoja de Trabajo para listado'!$DE$153:$DG$274,MATCH($A272,'Hoja de Trabajo para listado'!$DE$153:$DE$1048576,0),MATCH((CUADRO!J$5&amp;$E272),'Hoja de Trabajo para listado'!$DE$151:$DG$151,0)),0)+IFERROR(INDEX('Hoja de Trabajo para listado'!$CD$155:$DC$1048576,MATCH($A272,'Hoja de Trabajo para listado'!$CD$155:$CD$1048576,0),MATCH((CUADRO!J$5&amp;$E272),'Hoja de Trabajo para listado'!$CD$151:$DC$151,0)),0)</f>
        <v>0</v>
      </c>
      <c r="K272" s="243">
        <f ca="1">+IFERROR(INDEX('Hoja de Trabajo para listado'!$A$155:$Z$1048576,MATCH($A272,'Hoja de Trabajo para listado'!$A$155:$A$1048576,0),MATCH((CUADRO!K$5&amp;$E272),'Hoja de Trabajo para listado'!$A$151:$Z$151,0)),0)+IFERROR(INDEX('Hoja de Trabajo para listado'!$AB$155:$BA$1048576,MATCH($A272,'Hoja de Trabajo para listado'!$AB$155:$AB$1048576,0),MATCH((CUADRO!K$5&amp;$E272),'Hoja de Trabajo para listado'!$AB$151:$BA$151,0)),0)+IFERROR(INDEX('Hoja de Trabajo para listado'!$BC$155:$CB$1048576,MATCH($A272,'Hoja de Trabajo para listado'!$BC$155:$BC$1048576,0),MATCH((CUADRO!K$5&amp;$E272),'Hoja de Trabajo para listado'!$BC$151:$CB$151,0)),0)+IFERROR(INDEX('Hoja de Trabajo para listado'!$DE$153:$DG$274,MATCH($A272,'Hoja de Trabajo para listado'!$DE$153:$DE$1048576,0),MATCH((CUADRO!K$5&amp;$E272),'Hoja de Trabajo para listado'!$DE$151:$DG$151,0)),0)+IFERROR(INDEX('Hoja de Trabajo para listado'!$CD$155:$DC$1048576,MATCH($A272,'Hoja de Trabajo para listado'!$CD$155:$CD$1048576,0),MATCH((CUADRO!K$5&amp;$E272),'Hoja de Trabajo para listado'!$CD$151:$DC$151,0)),0)</f>
        <v>0</v>
      </c>
      <c r="L272" s="243">
        <f ca="1">+IFERROR(INDEX('Hoja de Trabajo para listado'!$A$155:$Z$1048576,MATCH($A272,'Hoja de Trabajo para listado'!$A$155:$A$1048576,0),MATCH((CUADRO!L$5&amp;$E272),'Hoja de Trabajo para listado'!$A$151:$Z$151,0)),0)+IFERROR(INDEX('Hoja de Trabajo para listado'!$AB$155:$BA$1048576,MATCH($A272,'Hoja de Trabajo para listado'!$AB$155:$AB$1048576,0),MATCH((CUADRO!L$5&amp;$E272),'Hoja de Trabajo para listado'!$AB$151:$BA$151,0)),0)+IFERROR(INDEX('Hoja de Trabajo para listado'!$BC$155:$CB$1048576,MATCH($A272,'Hoja de Trabajo para listado'!$BC$155:$BC$1048576,0),MATCH((CUADRO!L$5&amp;$E272),'Hoja de Trabajo para listado'!$BC$151:$CB$151,0)),0)+IFERROR(INDEX('Hoja de Trabajo para listado'!$DE$153:$DG$274,MATCH($A272,'Hoja de Trabajo para listado'!$DE$153:$DE$1048576,0),MATCH((CUADRO!L$5&amp;$E272),'Hoja de Trabajo para listado'!$DE$151:$DG$151,0)),0)+IFERROR(INDEX('Hoja de Trabajo para listado'!$CD$155:$DC$1048576,MATCH($A272,'Hoja de Trabajo para listado'!$CD$155:$CD$1048576,0),MATCH((CUADRO!L$5&amp;$E272),'Hoja de Trabajo para listado'!$CD$151:$DC$151,0)),0)</f>
        <v>0</v>
      </c>
      <c r="M272" s="243">
        <f ca="1">+IFERROR(INDEX('Hoja de Trabajo para listado'!$A$155:$Z$1048576,MATCH($A272,'Hoja de Trabajo para listado'!$A$155:$A$1048576,0),MATCH((CUADRO!M$5&amp;$E272),'Hoja de Trabajo para listado'!$A$151:$Z$151,0)),0)+IFERROR(INDEX('Hoja de Trabajo para listado'!$AB$155:$BA$1048576,MATCH($A272,'Hoja de Trabajo para listado'!$AB$155:$AB$1048576,0),MATCH((CUADRO!M$5&amp;$E272),'Hoja de Trabajo para listado'!$AB$151:$BA$151,0)),0)+IFERROR(INDEX('Hoja de Trabajo para listado'!$BC$155:$CB$1048576,MATCH($A272,'Hoja de Trabajo para listado'!$BC$155:$BC$1048576,0),MATCH((CUADRO!M$5&amp;$E272),'Hoja de Trabajo para listado'!$BC$151:$CB$151,0)),0)+IFERROR(INDEX('Hoja de Trabajo para listado'!$DE$153:$DG$274,MATCH($A272,'Hoja de Trabajo para listado'!$DE$153:$DE$1048576,0),MATCH((CUADRO!M$5&amp;$E272),'Hoja de Trabajo para listado'!$DE$151:$DG$151,0)),0)+IFERROR(INDEX('Hoja de Trabajo para listado'!$CD$155:$DC$1048576,MATCH($A272,'Hoja de Trabajo para listado'!$CD$155:$CD$1048576,0),MATCH((CUADRO!M$5&amp;$E272),'Hoja de Trabajo para listado'!$CD$151:$DC$151,0)),0)</f>
        <v>0</v>
      </c>
      <c r="N272" s="243">
        <f ca="1">+IFERROR(INDEX('Hoja de Trabajo para listado'!$A$155:$Z$1048576,MATCH($A272,'Hoja de Trabajo para listado'!$A$155:$A$1048576,0),MATCH((CUADRO!N$5&amp;$E272),'Hoja de Trabajo para listado'!$A$151:$Z$151,0)),0)+IFERROR(INDEX('Hoja de Trabajo para listado'!$AB$155:$BA$1048576,MATCH($A272,'Hoja de Trabajo para listado'!$AB$155:$AB$1048576,0),MATCH((CUADRO!N$5&amp;$E272),'Hoja de Trabajo para listado'!$AB$151:$BA$151,0)),0)+IFERROR(INDEX('Hoja de Trabajo para listado'!$BC$155:$CB$1048576,MATCH($A272,'Hoja de Trabajo para listado'!$BC$155:$BC$1048576,0),MATCH((CUADRO!N$5&amp;$E272),'Hoja de Trabajo para listado'!$BC$151:$CB$151,0)),0)+IFERROR(INDEX('Hoja de Trabajo para listado'!$DE$153:$DG$274,MATCH($A272,'Hoja de Trabajo para listado'!$DE$153:$DE$1048576,0),MATCH((CUADRO!N$5&amp;$E272),'Hoja de Trabajo para listado'!$DE$151:$DG$151,0)),0)+IFERROR(INDEX('Hoja de Trabajo para listado'!$CD$155:$DC$1048576,MATCH($A272,'Hoja de Trabajo para listado'!$CD$155:$CD$1048576,0),MATCH((CUADRO!N$5&amp;$E272),'Hoja de Trabajo para listado'!$CD$151:$DC$151,0)),0)</f>
        <v>0</v>
      </c>
      <c r="O272" s="243">
        <f ca="1">+IFERROR(INDEX('Hoja de Trabajo para listado'!$A$155:$Z$1048576,MATCH($A272,'Hoja de Trabajo para listado'!$A$155:$A$1048576,0),MATCH((CUADRO!O$5&amp;$E272),'Hoja de Trabajo para listado'!$A$151:$Z$151,0)),0)+IFERROR(INDEX('Hoja de Trabajo para listado'!$AB$155:$BA$1048576,MATCH($A272,'Hoja de Trabajo para listado'!$AB$155:$AB$1048576,0),MATCH((CUADRO!O$5&amp;$E272),'Hoja de Trabajo para listado'!$AB$151:$BA$151,0)),0)+IFERROR(INDEX('Hoja de Trabajo para listado'!$BC$155:$CB$1048576,MATCH($A272,'Hoja de Trabajo para listado'!$BC$155:$BC$1048576,0),MATCH((CUADRO!O$5&amp;$E272),'Hoja de Trabajo para listado'!$BC$151:$CB$151,0)),0)+IFERROR(INDEX('Hoja de Trabajo para listado'!$DE$153:$DG$274,MATCH($A272,'Hoja de Trabajo para listado'!$DE$153:$DE$1048576,0),MATCH((CUADRO!O$5&amp;$E272),'Hoja de Trabajo para listado'!$DE$151:$DG$151,0)),0)+IFERROR(INDEX('Hoja de Trabajo para listado'!$CD$155:$DC$1048576,MATCH($A272,'Hoja de Trabajo para listado'!$CD$155:$CD$1048576,0),MATCH((CUADRO!O$5&amp;$E272),'Hoja de Trabajo para listado'!$CD$151:$DC$151,0)),0)</f>
        <v>0</v>
      </c>
      <c r="P272" s="243">
        <f ca="1">+IFERROR(INDEX('Hoja de Trabajo para listado'!$A$155:$Z$1048576,MATCH($A272,'Hoja de Trabajo para listado'!$A$155:$A$1048576,0),MATCH((CUADRO!P$5&amp;$E272),'Hoja de Trabajo para listado'!$A$151:$Z$151,0)),0)+IFERROR(INDEX('Hoja de Trabajo para listado'!$AB$155:$BA$1048576,MATCH($A272,'Hoja de Trabajo para listado'!$AB$155:$AB$1048576,0),MATCH((CUADRO!P$5&amp;$E272),'Hoja de Trabajo para listado'!$AB$151:$BA$151,0)),0)+IFERROR(INDEX('Hoja de Trabajo para listado'!$BC$155:$CB$1048576,MATCH($A272,'Hoja de Trabajo para listado'!$BC$155:$BC$1048576,0),MATCH((CUADRO!P$5&amp;$E272),'Hoja de Trabajo para listado'!$BC$151:$CB$151,0)),0)+IFERROR(INDEX('Hoja de Trabajo para listado'!$DE$153:$DG$274,MATCH($A272,'Hoja de Trabajo para listado'!$DE$153:$DE$1048576,0),MATCH((CUADRO!P$5&amp;$E272),'Hoja de Trabajo para listado'!$DE$151:$DG$151,0)),0)+IFERROR(INDEX('Hoja de Trabajo para listado'!$CD$155:$DC$1048576,MATCH($A272,'Hoja de Trabajo para listado'!$CD$155:$CD$1048576,0),MATCH((CUADRO!P$5&amp;$E272),'Hoja de Trabajo para listado'!$CD$151:$DC$151,0)),0)</f>
        <v>0</v>
      </c>
      <c r="Q272" s="243">
        <f ca="1">+IFERROR(INDEX('Hoja de Trabajo para listado'!$A$155:$Z$1048576,MATCH($A272,'Hoja de Trabajo para listado'!$A$155:$A$1048576,0),MATCH((CUADRO!Q$5&amp;$E272),'Hoja de Trabajo para listado'!$A$151:$Z$151,0)),0)+IFERROR(INDEX('Hoja de Trabajo para listado'!$AB$155:$BA$1048576,MATCH($A272,'Hoja de Trabajo para listado'!$AB$155:$AB$1048576,0),MATCH((CUADRO!Q$5&amp;$E272),'Hoja de Trabajo para listado'!$AB$151:$BA$151,0)),0)+IFERROR(INDEX('Hoja de Trabajo para listado'!$BC$155:$CB$1048576,MATCH($A272,'Hoja de Trabajo para listado'!$BC$155:$BC$1048576,0),MATCH((CUADRO!Q$5&amp;$E272),'Hoja de Trabajo para listado'!$BC$151:$CB$151,0)),0)+IFERROR(INDEX('Hoja de Trabajo para listado'!$DE$153:$DG$274,MATCH($A272,'Hoja de Trabajo para listado'!$DE$153:$DE$1048576,0),MATCH((CUADRO!Q$5&amp;$E272),'Hoja de Trabajo para listado'!$DE$151:$DG$151,0)),0)+IFERROR(INDEX('Hoja de Trabajo para listado'!$CD$155:$DC$1048576,MATCH($A272,'Hoja de Trabajo para listado'!$CD$155:$CD$1048576,0),MATCH((CUADRO!Q$5&amp;$E272),'Hoja de Trabajo para listado'!$CD$151:$DC$151,0)),0)</f>
        <v>0</v>
      </c>
      <c r="R272" s="243">
        <f t="shared" ca="1" si="11"/>
        <v>0</v>
      </c>
      <c r="S272" s="263"/>
      <c r="T272" s="243">
        <f ca="1">+T273</f>
        <v>0</v>
      </c>
      <c r="U272" s="242">
        <f t="shared" si="12"/>
        <v>1</v>
      </c>
      <c r="V272" s="333" t="str">
        <f>+VLOOKUP(A272,bd_lista!$A$3:$E$590,5,FALSE)</f>
        <v>Instituciones Descentralizadas</v>
      </c>
      <c r="W272" s="383" t="str">
        <f>+V272</f>
        <v>Instituciones Descentralizadas</v>
      </c>
      <c r="X272" s="242">
        <f>+VLOOKUP(A272,[3]Sheet1!$A$13:$D$744,4,FALSE)</f>
        <v>16</v>
      </c>
      <c r="Y272" s="242" t="str">
        <f>+VLOOKUP(X272,bd_lista!$A$3:$C$590,3,FALSE)</f>
        <v>Ministerio de Educación</v>
      </c>
      <c r="Z272" s="294">
        <f>+X272</f>
        <v>16</v>
      </c>
      <c r="AA272" s="295" t="str">
        <f>+Y272</f>
        <v>Ministerio de Educación</v>
      </c>
    </row>
    <row r="273" spans="1:27" customFormat="1" ht="15" hidden="1" customHeight="1">
      <c r="A273" s="32">
        <v>379</v>
      </c>
      <c r="B273" s="389"/>
      <c r="C273" s="333" t="str">
        <f>+VLOOKUP(A273,bd_lista!$A$3:$C$590,3,FALSE)</f>
        <v xml:space="preserve">Escuela Boliviana Intercultural de Danza </v>
      </c>
      <c r="D273" s="386"/>
      <c r="E273" s="333" t="s">
        <v>1305</v>
      </c>
      <c r="F273" s="245">
        <f ca="1">+IFERROR(INDEX('Hoja de Trabajo para listado'!$A$155:$Z$1048576,MATCH($A273,'Hoja de Trabajo para listado'!$A$155:$A$1048576,0),MATCH((CUADRO!F$5&amp;$E273),'Hoja de Trabajo para listado'!$A$151:$Z$151,0)),0)+IFERROR(INDEX('Hoja de Trabajo para listado'!$AB$155:$BA$1048576,MATCH($A273,'Hoja de Trabajo para listado'!$AB$155:$AB$1048576,0),MATCH((CUADRO!F$5&amp;$E273),'Hoja de Trabajo para listado'!$AB$151:$BA$151,0)),0)+IFERROR(INDEX('Hoja de Trabajo para listado'!$BC$155:$CB$1048576,MATCH($A273,'Hoja de Trabajo para listado'!$BC$155:$BC$1048576,0),MATCH((CUADRO!F$5&amp;$E273),'Hoja de Trabajo para listado'!$BC$151:$CB$151,0)),0)+IFERROR(INDEX('Hoja de Trabajo para listado'!$DE$153:$DG$274,MATCH($A273,'Hoja de Trabajo para listado'!$DE$153:$DE$1048576,0),MATCH((CUADRO!F$5&amp;$E273),'Hoja de Trabajo para listado'!$DE$151:$DG$151,0)),0)+IFERROR(INDEX('Hoja de Trabajo para listado'!$CD$155:$DC$1048576,MATCH($A273,'Hoja de Trabajo para listado'!$CD$155:$CD$1048576,0),MATCH((CUADRO!F$5&amp;$E273),'Hoja de Trabajo para listado'!$CD$151:$DC$151,0)),0)</f>
        <v>0</v>
      </c>
      <c r="G273" s="245">
        <f ca="1">+IFERROR(INDEX('Hoja de Trabajo para listado'!$A$155:$Z$1048576,MATCH($A273,'Hoja de Trabajo para listado'!$A$155:$A$1048576,0),MATCH((CUADRO!G$5&amp;$E273),'Hoja de Trabajo para listado'!$A$151:$Z$151,0)),0)+IFERROR(INDEX('Hoja de Trabajo para listado'!$AB$155:$BA$1048576,MATCH($A273,'Hoja de Trabajo para listado'!$AB$155:$AB$1048576,0),MATCH((CUADRO!G$5&amp;$E273),'Hoja de Trabajo para listado'!$AB$151:$BA$151,0)),0)+IFERROR(INDEX('Hoja de Trabajo para listado'!$BC$155:$CB$1048576,MATCH($A273,'Hoja de Trabajo para listado'!$BC$155:$BC$1048576,0),MATCH((CUADRO!G$5&amp;$E273),'Hoja de Trabajo para listado'!$BC$151:$CB$151,0)),0)+IFERROR(INDEX('Hoja de Trabajo para listado'!$DE$153:$DG$274,MATCH($A273,'Hoja de Trabajo para listado'!$DE$153:$DE$1048576,0),MATCH((CUADRO!G$5&amp;$E273),'Hoja de Trabajo para listado'!$DE$151:$DG$151,0)),0)+IFERROR(INDEX('Hoja de Trabajo para listado'!$CD$155:$DC$1048576,MATCH($A273,'Hoja de Trabajo para listado'!$CD$155:$CD$1048576,0),MATCH((CUADRO!G$5&amp;$E273),'Hoja de Trabajo para listado'!$CD$151:$DC$151,0)),0)</f>
        <v>0</v>
      </c>
      <c r="H273" s="245">
        <f ca="1">+IFERROR(INDEX('Hoja de Trabajo para listado'!$A$155:$Z$1048576,MATCH($A273,'Hoja de Trabajo para listado'!$A$155:$A$1048576,0),MATCH((CUADRO!H$5&amp;$E273),'Hoja de Trabajo para listado'!$A$151:$Z$151,0)),0)+IFERROR(INDEX('Hoja de Trabajo para listado'!$AB$155:$BA$1048576,MATCH($A273,'Hoja de Trabajo para listado'!$AB$155:$AB$1048576,0),MATCH((CUADRO!H$5&amp;$E273),'Hoja de Trabajo para listado'!$AB$151:$BA$151,0)),0)+IFERROR(INDEX('Hoja de Trabajo para listado'!$BC$155:$CB$1048576,MATCH($A273,'Hoja de Trabajo para listado'!$BC$155:$BC$1048576,0),MATCH((CUADRO!H$5&amp;$E273),'Hoja de Trabajo para listado'!$BC$151:$CB$151,0)),0)+IFERROR(INDEX('Hoja de Trabajo para listado'!$DE$153:$DG$274,MATCH($A273,'Hoja de Trabajo para listado'!$DE$153:$DE$1048576,0),MATCH((CUADRO!H$5&amp;$E273),'Hoja de Trabajo para listado'!$DE$151:$DG$151,0)),0)+IFERROR(INDEX('Hoja de Trabajo para listado'!$CD$155:$DC$1048576,MATCH($A273,'Hoja de Trabajo para listado'!$CD$155:$CD$1048576,0),MATCH((CUADRO!H$5&amp;$E273),'Hoja de Trabajo para listado'!$CD$151:$DC$151,0)),0)</f>
        <v>0</v>
      </c>
      <c r="I273" s="245">
        <f ca="1">+IFERROR(INDEX('Hoja de Trabajo para listado'!$A$155:$Z$1048576,MATCH($A273,'Hoja de Trabajo para listado'!$A$155:$A$1048576,0),MATCH((CUADRO!I$5&amp;$E273),'Hoja de Trabajo para listado'!$A$151:$Z$151,0)),0)+IFERROR(INDEX('Hoja de Trabajo para listado'!$AB$155:$BA$1048576,MATCH($A273,'Hoja de Trabajo para listado'!$AB$155:$AB$1048576,0),MATCH((CUADRO!I$5&amp;$E273),'Hoja de Trabajo para listado'!$AB$151:$BA$151,0)),0)+IFERROR(INDEX('Hoja de Trabajo para listado'!$BC$155:$CB$1048576,MATCH($A273,'Hoja de Trabajo para listado'!$BC$155:$BC$1048576,0),MATCH((CUADRO!I$5&amp;$E273),'Hoja de Trabajo para listado'!$BC$151:$CB$151,0)),0)+IFERROR(INDEX('Hoja de Trabajo para listado'!$DE$153:$DG$274,MATCH($A273,'Hoja de Trabajo para listado'!$DE$153:$DE$1048576,0),MATCH((CUADRO!I$5&amp;$E273),'Hoja de Trabajo para listado'!$DE$151:$DG$151,0)),0)+IFERROR(INDEX('Hoja de Trabajo para listado'!$CD$155:$DC$1048576,MATCH($A273,'Hoja de Trabajo para listado'!$CD$155:$CD$1048576,0),MATCH((CUADRO!I$5&amp;$E273),'Hoja de Trabajo para listado'!$CD$151:$DC$151,0)),0)</f>
        <v>0</v>
      </c>
      <c r="J273" s="245">
        <f ca="1">+IFERROR(INDEX('Hoja de Trabajo para listado'!$A$155:$Z$1048576,MATCH($A273,'Hoja de Trabajo para listado'!$A$155:$A$1048576,0),MATCH((CUADRO!J$5&amp;$E273),'Hoja de Trabajo para listado'!$A$151:$Z$151,0)),0)+IFERROR(INDEX('Hoja de Trabajo para listado'!$AB$155:$BA$1048576,MATCH($A273,'Hoja de Trabajo para listado'!$AB$155:$AB$1048576,0),MATCH((CUADRO!J$5&amp;$E273),'Hoja de Trabajo para listado'!$AB$151:$BA$151,0)),0)+IFERROR(INDEX('Hoja de Trabajo para listado'!$BC$155:$CB$1048576,MATCH($A273,'Hoja de Trabajo para listado'!$BC$155:$BC$1048576,0),MATCH((CUADRO!J$5&amp;$E273),'Hoja de Trabajo para listado'!$BC$151:$CB$151,0)),0)+IFERROR(INDEX('Hoja de Trabajo para listado'!$DE$153:$DG$274,MATCH($A273,'Hoja de Trabajo para listado'!$DE$153:$DE$1048576,0),MATCH((CUADRO!J$5&amp;$E273),'Hoja de Trabajo para listado'!$DE$151:$DG$151,0)),0)+IFERROR(INDEX('Hoja de Trabajo para listado'!$CD$155:$DC$1048576,MATCH($A273,'Hoja de Trabajo para listado'!$CD$155:$CD$1048576,0),MATCH((CUADRO!J$5&amp;$E273),'Hoja de Trabajo para listado'!$CD$151:$DC$151,0)),0)</f>
        <v>0</v>
      </c>
      <c r="K273" s="245">
        <f ca="1">+IFERROR(INDEX('Hoja de Trabajo para listado'!$A$155:$Z$1048576,MATCH($A273,'Hoja de Trabajo para listado'!$A$155:$A$1048576,0),MATCH((CUADRO!K$5&amp;$E273),'Hoja de Trabajo para listado'!$A$151:$Z$151,0)),0)+IFERROR(INDEX('Hoja de Trabajo para listado'!$AB$155:$BA$1048576,MATCH($A273,'Hoja de Trabajo para listado'!$AB$155:$AB$1048576,0),MATCH((CUADRO!K$5&amp;$E273),'Hoja de Trabajo para listado'!$AB$151:$BA$151,0)),0)+IFERROR(INDEX('Hoja de Trabajo para listado'!$BC$155:$CB$1048576,MATCH($A273,'Hoja de Trabajo para listado'!$BC$155:$BC$1048576,0),MATCH((CUADRO!K$5&amp;$E273),'Hoja de Trabajo para listado'!$BC$151:$CB$151,0)),0)+IFERROR(INDEX('Hoja de Trabajo para listado'!$DE$153:$DG$274,MATCH($A273,'Hoja de Trabajo para listado'!$DE$153:$DE$1048576,0),MATCH((CUADRO!K$5&amp;$E273),'Hoja de Trabajo para listado'!$DE$151:$DG$151,0)),0)+IFERROR(INDEX('Hoja de Trabajo para listado'!$CD$155:$DC$1048576,MATCH($A273,'Hoja de Trabajo para listado'!$CD$155:$CD$1048576,0),MATCH((CUADRO!K$5&amp;$E273),'Hoja de Trabajo para listado'!$CD$151:$DC$151,0)),0)</f>
        <v>0</v>
      </c>
      <c r="L273" s="245">
        <f ca="1">+IFERROR(INDEX('Hoja de Trabajo para listado'!$A$155:$Z$1048576,MATCH($A273,'Hoja de Trabajo para listado'!$A$155:$A$1048576,0),MATCH((CUADRO!L$5&amp;$E273),'Hoja de Trabajo para listado'!$A$151:$Z$151,0)),0)+IFERROR(INDEX('Hoja de Trabajo para listado'!$AB$155:$BA$1048576,MATCH($A273,'Hoja de Trabajo para listado'!$AB$155:$AB$1048576,0),MATCH((CUADRO!L$5&amp;$E273),'Hoja de Trabajo para listado'!$AB$151:$BA$151,0)),0)+IFERROR(INDEX('Hoja de Trabajo para listado'!$BC$155:$CB$1048576,MATCH($A273,'Hoja de Trabajo para listado'!$BC$155:$BC$1048576,0),MATCH((CUADRO!L$5&amp;$E273),'Hoja de Trabajo para listado'!$BC$151:$CB$151,0)),0)+IFERROR(INDEX('Hoja de Trabajo para listado'!$DE$153:$DG$274,MATCH($A273,'Hoja de Trabajo para listado'!$DE$153:$DE$1048576,0),MATCH((CUADRO!L$5&amp;$E273),'Hoja de Trabajo para listado'!$DE$151:$DG$151,0)),0)+IFERROR(INDEX('Hoja de Trabajo para listado'!$CD$155:$DC$1048576,MATCH($A273,'Hoja de Trabajo para listado'!$CD$155:$CD$1048576,0),MATCH((CUADRO!L$5&amp;$E273),'Hoja de Trabajo para listado'!$CD$151:$DC$151,0)),0)</f>
        <v>0</v>
      </c>
      <c r="M273" s="245">
        <f ca="1">+IFERROR(INDEX('Hoja de Trabajo para listado'!$A$155:$Z$1048576,MATCH($A273,'Hoja de Trabajo para listado'!$A$155:$A$1048576,0),MATCH((CUADRO!M$5&amp;$E273),'Hoja de Trabajo para listado'!$A$151:$Z$151,0)),0)+IFERROR(INDEX('Hoja de Trabajo para listado'!$AB$155:$BA$1048576,MATCH($A273,'Hoja de Trabajo para listado'!$AB$155:$AB$1048576,0),MATCH((CUADRO!M$5&amp;$E273),'Hoja de Trabajo para listado'!$AB$151:$BA$151,0)),0)+IFERROR(INDEX('Hoja de Trabajo para listado'!$BC$155:$CB$1048576,MATCH($A273,'Hoja de Trabajo para listado'!$BC$155:$BC$1048576,0),MATCH((CUADRO!M$5&amp;$E273),'Hoja de Trabajo para listado'!$BC$151:$CB$151,0)),0)+IFERROR(INDEX('Hoja de Trabajo para listado'!$DE$153:$DG$274,MATCH($A273,'Hoja de Trabajo para listado'!$DE$153:$DE$1048576,0),MATCH((CUADRO!M$5&amp;$E273),'Hoja de Trabajo para listado'!$DE$151:$DG$151,0)),0)+IFERROR(INDEX('Hoja de Trabajo para listado'!$CD$155:$DC$1048576,MATCH($A273,'Hoja de Trabajo para listado'!$CD$155:$CD$1048576,0),MATCH((CUADRO!M$5&amp;$E273),'Hoja de Trabajo para listado'!$CD$151:$DC$151,0)),0)</f>
        <v>0</v>
      </c>
      <c r="N273" s="245">
        <f ca="1">+IFERROR(INDEX('Hoja de Trabajo para listado'!$A$155:$Z$1048576,MATCH($A273,'Hoja de Trabajo para listado'!$A$155:$A$1048576,0),MATCH((CUADRO!N$5&amp;$E273),'Hoja de Trabajo para listado'!$A$151:$Z$151,0)),0)+IFERROR(INDEX('Hoja de Trabajo para listado'!$AB$155:$BA$1048576,MATCH($A273,'Hoja de Trabajo para listado'!$AB$155:$AB$1048576,0),MATCH((CUADRO!N$5&amp;$E273),'Hoja de Trabajo para listado'!$AB$151:$BA$151,0)),0)+IFERROR(INDEX('Hoja de Trabajo para listado'!$BC$155:$CB$1048576,MATCH($A273,'Hoja de Trabajo para listado'!$BC$155:$BC$1048576,0),MATCH((CUADRO!N$5&amp;$E273),'Hoja de Trabajo para listado'!$BC$151:$CB$151,0)),0)+IFERROR(INDEX('Hoja de Trabajo para listado'!$DE$153:$DG$274,MATCH($A273,'Hoja de Trabajo para listado'!$DE$153:$DE$1048576,0),MATCH((CUADRO!N$5&amp;$E273),'Hoja de Trabajo para listado'!$DE$151:$DG$151,0)),0)+IFERROR(INDEX('Hoja de Trabajo para listado'!$CD$155:$DC$1048576,MATCH($A273,'Hoja de Trabajo para listado'!$CD$155:$CD$1048576,0),MATCH((CUADRO!N$5&amp;$E273),'Hoja de Trabajo para listado'!$CD$151:$DC$151,0)),0)</f>
        <v>0</v>
      </c>
      <c r="O273" s="245">
        <f ca="1">+IFERROR(INDEX('Hoja de Trabajo para listado'!$A$155:$Z$1048576,MATCH($A273,'Hoja de Trabajo para listado'!$A$155:$A$1048576,0),MATCH((CUADRO!O$5&amp;$E273),'Hoja de Trabajo para listado'!$A$151:$Z$151,0)),0)+IFERROR(INDEX('Hoja de Trabajo para listado'!$AB$155:$BA$1048576,MATCH($A273,'Hoja de Trabajo para listado'!$AB$155:$AB$1048576,0),MATCH((CUADRO!O$5&amp;$E273),'Hoja de Trabajo para listado'!$AB$151:$BA$151,0)),0)+IFERROR(INDEX('Hoja de Trabajo para listado'!$BC$155:$CB$1048576,MATCH($A273,'Hoja de Trabajo para listado'!$BC$155:$BC$1048576,0),MATCH((CUADRO!O$5&amp;$E273),'Hoja de Trabajo para listado'!$BC$151:$CB$151,0)),0)+IFERROR(INDEX('Hoja de Trabajo para listado'!$DE$153:$DG$274,MATCH($A273,'Hoja de Trabajo para listado'!$DE$153:$DE$1048576,0),MATCH((CUADRO!O$5&amp;$E273),'Hoja de Trabajo para listado'!$DE$151:$DG$151,0)),0)+IFERROR(INDEX('Hoja de Trabajo para listado'!$CD$155:$DC$1048576,MATCH($A273,'Hoja de Trabajo para listado'!$CD$155:$CD$1048576,0),MATCH((CUADRO!O$5&amp;$E273),'Hoja de Trabajo para listado'!$CD$151:$DC$151,0)),0)</f>
        <v>0</v>
      </c>
      <c r="P273" s="245">
        <f ca="1">+IFERROR(INDEX('Hoja de Trabajo para listado'!$A$155:$Z$1048576,MATCH($A273,'Hoja de Trabajo para listado'!$A$155:$A$1048576,0),MATCH((CUADRO!P$5&amp;$E273),'Hoja de Trabajo para listado'!$A$151:$Z$151,0)),0)+IFERROR(INDEX('Hoja de Trabajo para listado'!$AB$155:$BA$1048576,MATCH($A273,'Hoja de Trabajo para listado'!$AB$155:$AB$1048576,0),MATCH((CUADRO!P$5&amp;$E273),'Hoja de Trabajo para listado'!$AB$151:$BA$151,0)),0)+IFERROR(INDEX('Hoja de Trabajo para listado'!$BC$155:$CB$1048576,MATCH($A273,'Hoja de Trabajo para listado'!$BC$155:$BC$1048576,0),MATCH((CUADRO!P$5&amp;$E273),'Hoja de Trabajo para listado'!$BC$151:$CB$151,0)),0)+IFERROR(INDEX('Hoja de Trabajo para listado'!$DE$153:$DG$274,MATCH($A273,'Hoja de Trabajo para listado'!$DE$153:$DE$1048576,0),MATCH((CUADRO!P$5&amp;$E273),'Hoja de Trabajo para listado'!$DE$151:$DG$151,0)),0)+IFERROR(INDEX('Hoja de Trabajo para listado'!$CD$155:$DC$1048576,MATCH($A273,'Hoja de Trabajo para listado'!$CD$155:$CD$1048576,0),MATCH((CUADRO!P$5&amp;$E273),'Hoja de Trabajo para listado'!$CD$151:$DC$151,0)),0)</f>
        <v>0</v>
      </c>
      <c r="Q273" s="245">
        <f ca="1">+IFERROR(INDEX('Hoja de Trabajo para listado'!$A$155:$Z$1048576,MATCH($A273,'Hoja de Trabajo para listado'!$A$155:$A$1048576,0),MATCH((CUADRO!Q$5&amp;$E273),'Hoja de Trabajo para listado'!$A$151:$Z$151,0)),0)+IFERROR(INDEX('Hoja de Trabajo para listado'!$AB$155:$BA$1048576,MATCH($A273,'Hoja de Trabajo para listado'!$AB$155:$AB$1048576,0),MATCH((CUADRO!Q$5&amp;$E273),'Hoja de Trabajo para listado'!$AB$151:$BA$151,0)),0)+IFERROR(INDEX('Hoja de Trabajo para listado'!$BC$155:$CB$1048576,MATCH($A273,'Hoja de Trabajo para listado'!$BC$155:$BC$1048576,0),MATCH((CUADRO!Q$5&amp;$E273),'Hoja de Trabajo para listado'!$BC$151:$CB$151,0)),0)+IFERROR(INDEX('Hoja de Trabajo para listado'!$DE$153:$DG$274,MATCH($A273,'Hoja de Trabajo para listado'!$DE$153:$DE$1048576,0),MATCH((CUADRO!Q$5&amp;$E273),'Hoja de Trabajo para listado'!$DE$151:$DG$151,0)),0)+IFERROR(INDEX('Hoja de Trabajo para listado'!$CD$155:$DC$1048576,MATCH($A273,'Hoja de Trabajo para listado'!$CD$155:$CD$1048576,0),MATCH((CUADRO!Q$5&amp;$E273),'Hoja de Trabajo para listado'!$CD$151:$DC$151,0)),0)</f>
        <v>0</v>
      </c>
      <c r="R273" s="245">
        <f t="shared" ca="1" si="11"/>
        <v>0</v>
      </c>
      <c r="S273" s="262">
        <f ca="1">+R272+R273</f>
        <v>0</v>
      </c>
      <c r="T273" s="243">
        <f ca="1">+S273</f>
        <v>0</v>
      </c>
      <c r="U273" s="242">
        <f t="shared" si="12"/>
        <v>2</v>
      </c>
      <c r="V273" s="333" t="str">
        <f>+VLOOKUP(A273,bd_lista!$A$3:$E$590,5,FALSE)</f>
        <v>Instituciones Descentralizadas</v>
      </c>
      <c r="W273" s="384"/>
      <c r="X273" s="242">
        <f>+VLOOKUP(A273,[3]Sheet1!$A$13:$D$744,4,FALSE)</f>
        <v>16</v>
      </c>
      <c r="Y273" s="242" t="str">
        <f>+VLOOKUP(X273,bd_lista!$A$3:$C$590,3,FALSE)</f>
        <v>Ministerio de Educación</v>
      </c>
      <c r="Z273" s="292"/>
      <c r="AA273" s="293"/>
    </row>
    <row r="274" spans="1:27" ht="15" customHeight="1">
      <c r="A274" s="32">
        <v>382</v>
      </c>
      <c r="B274" s="388">
        <f>+A274</f>
        <v>382</v>
      </c>
      <c r="C274" s="247" t="str">
        <f>+VLOOKUP(A274,bd_lista!$A$3:$C$590,3,FALSE)</f>
        <v>Agencia de Infraestructura en Salud y Equipamiento Médico</v>
      </c>
      <c r="D274" s="385" t="str">
        <f>+C274</f>
        <v>Agencia de Infraestructura en Salud y Equipamiento Médico</v>
      </c>
      <c r="E274" s="247" t="s">
        <v>1304</v>
      </c>
      <c r="F274" s="243">
        <f ca="1">+IFERROR(INDEX('Hoja de Trabajo para listado'!$A$155:$Z$1048576,MATCH($A274,'Hoja de Trabajo para listado'!$A$155:$A$1048576,0),MATCH((CUADRO!F$5&amp;$E274),'Hoja de Trabajo para listado'!$A$151:$Z$151,0)),0)+IFERROR(INDEX('Hoja de Trabajo para listado'!$AB$155:$BA$1048576,MATCH($A274,'Hoja de Trabajo para listado'!$AB$155:$AB$1048576,0),MATCH((CUADRO!F$5&amp;$E274),'Hoja de Trabajo para listado'!$AB$151:$BA$151,0)),0)+IFERROR(INDEX('Hoja de Trabajo para listado'!$BC$155:$CB$1048576,MATCH($A274,'Hoja de Trabajo para listado'!$BC$155:$BC$1048576,0),MATCH((CUADRO!F$5&amp;$E274),'Hoja de Trabajo para listado'!$BC$151:$CB$151,0)),0)+IFERROR(INDEX('Hoja de Trabajo para listado'!$DE$153:$DG$274,MATCH($A274,'Hoja de Trabajo para listado'!$DE$153:$DE$1048576,0),MATCH((CUADRO!F$5&amp;$E274),'Hoja de Trabajo para listado'!$DE$151:$DG$151,0)),0)+IFERROR(INDEX('Hoja de Trabajo para listado'!$CD$155:$DC$1048576,MATCH($A274,'Hoja de Trabajo para listado'!$CD$155:$CD$1048576,0),MATCH((CUADRO!F$5&amp;$E274),'Hoja de Trabajo para listado'!$CD$151:$DC$151,0)),0)</f>
        <v>0</v>
      </c>
      <c r="G274" s="243">
        <f ca="1">+IFERROR(INDEX('Hoja de Trabajo para listado'!$A$155:$Z$1048576,MATCH($A274,'Hoja de Trabajo para listado'!$A$155:$A$1048576,0),MATCH((CUADRO!G$5&amp;$E274),'Hoja de Trabajo para listado'!$A$151:$Z$151,0)),0)+IFERROR(INDEX('Hoja de Trabajo para listado'!$AB$155:$BA$1048576,MATCH($A274,'Hoja de Trabajo para listado'!$AB$155:$AB$1048576,0),MATCH((CUADRO!G$5&amp;$E274),'Hoja de Trabajo para listado'!$AB$151:$BA$151,0)),0)+IFERROR(INDEX('Hoja de Trabajo para listado'!$BC$155:$CB$1048576,MATCH($A274,'Hoja de Trabajo para listado'!$BC$155:$BC$1048576,0),MATCH((CUADRO!G$5&amp;$E274),'Hoja de Trabajo para listado'!$BC$151:$CB$151,0)),0)+IFERROR(INDEX('Hoja de Trabajo para listado'!$DE$153:$DG$274,MATCH($A274,'Hoja de Trabajo para listado'!$DE$153:$DE$1048576,0),MATCH((CUADRO!G$5&amp;$E274),'Hoja de Trabajo para listado'!$DE$151:$DG$151,0)),0)+IFERROR(INDEX('Hoja de Trabajo para listado'!$CD$155:$DC$1048576,MATCH($A274,'Hoja de Trabajo para listado'!$CD$155:$CD$1048576,0),MATCH((CUADRO!G$5&amp;$E274),'Hoja de Trabajo para listado'!$CD$151:$DC$151,0)),0)</f>
        <v>0</v>
      </c>
      <c r="H274" s="243">
        <f ca="1">+IFERROR(INDEX('Hoja de Trabajo para listado'!$A$155:$Z$1048576,MATCH($A274,'Hoja de Trabajo para listado'!$A$155:$A$1048576,0),MATCH((CUADRO!H$5&amp;$E274),'Hoja de Trabajo para listado'!$A$151:$Z$151,0)),0)+IFERROR(INDEX('Hoja de Trabajo para listado'!$AB$155:$BA$1048576,MATCH($A274,'Hoja de Trabajo para listado'!$AB$155:$AB$1048576,0),MATCH((CUADRO!H$5&amp;$E274),'Hoja de Trabajo para listado'!$AB$151:$BA$151,0)),0)+IFERROR(INDEX('Hoja de Trabajo para listado'!$BC$155:$CB$1048576,MATCH($A274,'Hoja de Trabajo para listado'!$BC$155:$BC$1048576,0),MATCH((CUADRO!H$5&amp;$E274),'Hoja de Trabajo para listado'!$BC$151:$CB$151,0)),0)+IFERROR(INDEX('Hoja de Trabajo para listado'!$DE$153:$DG$274,MATCH($A274,'Hoja de Trabajo para listado'!$DE$153:$DE$1048576,0),MATCH((CUADRO!H$5&amp;$E274),'Hoja de Trabajo para listado'!$DE$151:$DG$151,0)),0)+IFERROR(INDEX('Hoja de Trabajo para listado'!$CD$155:$DC$1048576,MATCH($A274,'Hoja de Trabajo para listado'!$CD$155:$CD$1048576,0),MATCH((CUADRO!H$5&amp;$E274),'Hoja de Trabajo para listado'!$CD$151:$DC$151,0)),0)</f>
        <v>0</v>
      </c>
      <c r="I274" s="243">
        <f ca="1">+IFERROR(INDEX('Hoja de Trabajo para listado'!$A$155:$Z$1048576,MATCH($A274,'Hoja de Trabajo para listado'!$A$155:$A$1048576,0),MATCH((CUADRO!I$5&amp;$E274),'Hoja de Trabajo para listado'!$A$151:$Z$151,0)),0)+IFERROR(INDEX('Hoja de Trabajo para listado'!$AB$155:$BA$1048576,MATCH($A274,'Hoja de Trabajo para listado'!$AB$155:$AB$1048576,0),MATCH((CUADRO!I$5&amp;$E274),'Hoja de Trabajo para listado'!$AB$151:$BA$151,0)),0)+IFERROR(INDEX('Hoja de Trabajo para listado'!$BC$155:$CB$1048576,MATCH($A274,'Hoja de Trabajo para listado'!$BC$155:$BC$1048576,0),MATCH((CUADRO!I$5&amp;$E274),'Hoja de Trabajo para listado'!$BC$151:$CB$151,0)),0)+IFERROR(INDEX('Hoja de Trabajo para listado'!$DE$153:$DG$274,MATCH($A274,'Hoja de Trabajo para listado'!$DE$153:$DE$1048576,0),MATCH((CUADRO!I$5&amp;$E274),'Hoja de Trabajo para listado'!$DE$151:$DG$151,0)),0)+IFERROR(INDEX('Hoja de Trabajo para listado'!$CD$155:$DC$1048576,MATCH($A274,'Hoja de Trabajo para listado'!$CD$155:$CD$1048576,0),MATCH((CUADRO!I$5&amp;$E274),'Hoja de Trabajo para listado'!$CD$151:$DC$151,0)),0)</f>
        <v>0</v>
      </c>
      <c r="J274" s="243">
        <f ca="1">+IFERROR(INDEX('Hoja de Trabajo para listado'!$A$155:$Z$1048576,MATCH($A274,'Hoja de Trabajo para listado'!$A$155:$A$1048576,0),MATCH((CUADRO!J$5&amp;$E274),'Hoja de Trabajo para listado'!$A$151:$Z$151,0)),0)+IFERROR(INDEX('Hoja de Trabajo para listado'!$AB$155:$BA$1048576,MATCH($A274,'Hoja de Trabajo para listado'!$AB$155:$AB$1048576,0),MATCH((CUADRO!J$5&amp;$E274),'Hoja de Trabajo para listado'!$AB$151:$BA$151,0)),0)+IFERROR(INDEX('Hoja de Trabajo para listado'!$BC$155:$CB$1048576,MATCH($A274,'Hoja de Trabajo para listado'!$BC$155:$BC$1048576,0),MATCH((CUADRO!J$5&amp;$E274),'Hoja de Trabajo para listado'!$BC$151:$CB$151,0)),0)+IFERROR(INDEX('Hoja de Trabajo para listado'!$DE$153:$DG$274,MATCH($A274,'Hoja de Trabajo para listado'!$DE$153:$DE$1048576,0),MATCH((CUADRO!J$5&amp;$E274),'Hoja de Trabajo para listado'!$DE$151:$DG$151,0)),0)+IFERROR(INDEX('Hoja de Trabajo para listado'!$CD$155:$DC$1048576,MATCH($A274,'Hoja de Trabajo para listado'!$CD$155:$CD$1048576,0),MATCH((CUADRO!J$5&amp;$E274),'Hoja de Trabajo para listado'!$CD$151:$DC$151,0)),0)</f>
        <v>0</v>
      </c>
      <c r="K274" s="243">
        <f ca="1">+IFERROR(INDEX('Hoja de Trabajo para listado'!$A$155:$Z$1048576,MATCH($A274,'Hoja de Trabajo para listado'!$A$155:$A$1048576,0),MATCH((CUADRO!K$5&amp;$E274),'Hoja de Trabajo para listado'!$A$151:$Z$151,0)),0)+IFERROR(INDEX('Hoja de Trabajo para listado'!$AB$155:$BA$1048576,MATCH($A274,'Hoja de Trabajo para listado'!$AB$155:$AB$1048576,0),MATCH((CUADRO!K$5&amp;$E274),'Hoja de Trabajo para listado'!$AB$151:$BA$151,0)),0)+IFERROR(INDEX('Hoja de Trabajo para listado'!$BC$155:$CB$1048576,MATCH($A274,'Hoja de Trabajo para listado'!$BC$155:$BC$1048576,0),MATCH((CUADRO!K$5&amp;$E274),'Hoja de Trabajo para listado'!$BC$151:$CB$151,0)),0)+IFERROR(INDEX('Hoja de Trabajo para listado'!$DE$153:$DG$274,MATCH($A274,'Hoja de Trabajo para listado'!$DE$153:$DE$1048576,0),MATCH((CUADRO!K$5&amp;$E274),'Hoja de Trabajo para listado'!$DE$151:$DG$151,0)),0)+IFERROR(INDEX('Hoja de Trabajo para listado'!$CD$155:$DC$1048576,MATCH($A274,'Hoja de Trabajo para listado'!$CD$155:$CD$1048576,0),MATCH((CUADRO!K$5&amp;$E274),'Hoja de Trabajo para listado'!$CD$151:$DC$151,0)),0)</f>
        <v>0</v>
      </c>
      <c r="L274" s="243">
        <f ca="1">+IFERROR(INDEX('Hoja de Trabajo para listado'!$A$155:$Z$1048576,MATCH($A274,'Hoja de Trabajo para listado'!$A$155:$A$1048576,0),MATCH((CUADRO!L$5&amp;$E274),'Hoja de Trabajo para listado'!$A$151:$Z$151,0)),0)+IFERROR(INDEX('Hoja de Trabajo para listado'!$AB$155:$BA$1048576,MATCH($A274,'Hoja de Trabajo para listado'!$AB$155:$AB$1048576,0),MATCH((CUADRO!L$5&amp;$E274),'Hoja de Trabajo para listado'!$AB$151:$BA$151,0)),0)+IFERROR(INDEX('Hoja de Trabajo para listado'!$BC$155:$CB$1048576,MATCH($A274,'Hoja de Trabajo para listado'!$BC$155:$BC$1048576,0),MATCH((CUADRO!L$5&amp;$E274),'Hoja de Trabajo para listado'!$BC$151:$CB$151,0)),0)+IFERROR(INDEX('Hoja de Trabajo para listado'!$DE$153:$DG$274,MATCH($A274,'Hoja de Trabajo para listado'!$DE$153:$DE$1048576,0),MATCH((CUADRO!L$5&amp;$E274),'Hoja de Trabajo para listado'!$DE$151:$DG$151,0)),0)+IFERROR(INDEX('Hoja de Trabajo para listado'!$CD$155:$DC$1048576,MATCH($A274,'Hoja de Trabajo para listado'!$CD$155:$CD$1048576,0),MATCH((CUADRO!L$5&amp;$E274),'Hoja de Trabajo para listado'!$CD$151:$DC$151,0)),0)</f>
        <v>0</v>
      </c>
      <c r="M274" s="243">
        <f ca="1">+IFERROR(INDEX('Hoja de Trabajo para listado'!$A$155:$Z$1048576,MATCH($A274,'Hoja de Trabajo para listado'!$A$155:$A$1048576,0),MATCH((CUADRO!M$5&amp;$E274),'Hoja de Trabajo para listado'!$A$151:$Z$151,0)),0)+IFERROR(INDEX('Hoja de Trabajo para listado'!$AB$155:$BA$1048576,MATCH($A274,'Hoja de Trabajo para listado'!$AB$155:$AB$1048576,0),MATCH((CUADRO!M$5&amp;$E274),'Hoja de Trabajo para listado'!$AB$151:$BA$151,0)),0)+IFERROR(INDEX('Hoja de Trabajo para listado'!$BC$155:$CB$1048576,MATCH($A274,'Hoja de Trabajo para listado'!$BC$155:$BC$1048576,0),MATCH((CUADRO!M$5&amp;$E274),'Hoja de Trabajo para listado'!$BC$151:$CB$151,0)),0)+IFERROR(INDEX('Hoja de Trabajo para listado'!$DE$153:$DG$274,MATCH($A274,'Hoja de Trabajo para listado'!$DE$153:$DE$1048576,0),MATCH((CUADRO!M$5&amp;$E274),'Hoja de Trabajo para listado'!$DE$151:$DG$151,0)),0)+IFERROR(INDEX('Hoja de Trabajo para listado'!$CD$155:$DC$1048576,MATCH($A274,'Hoja de Trabajo para listado'!$CD$155:$CD$1048576,0),MATCH((CUADRO!M$5&amp;$E274),'Hoja de Trabajo para listado'!$CD$151:$DC$151,0)),0)</f>
        <v>0</v>
      </c>
      <c r="N274" s="243">
        <f ca="1">+IFERROR(INDEX('Hoja de Trabajo para listado'!$A$155:$Z$1048576,MATCH($A274,'Hoja de Trabajo para listado'!$A$155:$A$1048576,0),MATCH((CUADRO!N$5&amp;$E274),'Hoja de Trabajo para listado'!$A$151:$Z$151,0)),0)+IFERROR(INDEX('Hoja de Trabajo para listado'!$AB$155:$BA$1048576,MATCH($A274,'Hoja de Trabajo para listado'!$AB$155:$AB$1048576,0),MATCH((CUADRO!N$5&amp;$E274),'Hoja de Trabajo para listado'!$AB$151:$BA$151,0)),0)+IFERROR(INDEX('Hoja de Trabajo para listado'!$BC$155:$CB$1048576,MATCH($A274,'Hoja de Trabajo para listado'!$BC$155:$BC$1048576,0),MATCH((CUADRO!N$5&amp;$E274),'Hoja de Trabajo para listado'!$BC$151:$CB$151,0)),0)+IFERROR(INDEX('Hoja de Trabajo para listado'!$DE$153:$DG$274,MATCH($A274,'Hoja de Trabajo para listado'!$DE$153:$DE$1048576,0),MATCH((CUADRO!N$5&amp;$E274),'Hoja de Trabajo para listado'!$DE$151:$DG$151,0)),0)+IFERROR(INDEX('Hoja de Trabajo para listado'!$CD$155:$DC$1048576,MATCH($A274,'Hoja de Trabajo para listado'!$CD$155:$CD$1048576,0),MATCH((CUADRO!N$5&amp;$E274),'Hoja de Trabajo para listado'!$CD$151:$DC$151,0)),0)</f>
        <v>0</v>
      </c>
      <c r="O274" s="243">
        <f ca="1">+IFERROR(INDEX('Hoja de Trabajo para listado'!$A$155:$Z$1048576,MATCH($A274,'Hoja de Trabajo para listado'!$A$155:$A$1048576,0),MATCH((CUADRO!O$5&amp;$E274),'Hoja de Trabajo para listado'!$A$151:$Z$151,0)),0)+IFERROR(INDEX('Hoja de Trabajo para listado'!$AB$155:$BA$1048576,MATCH($A274,'Hoja de Trabajo para listado'!$AB$155:$AB$1048576,0),MATCH((CUADRO!O$5&amp;$E274),'Hoja de Trabajo para listado'!$AB$151:$BA$151,0)),0)+IFERROR(INDEX('Hoja de Trabajo para listado'!$BC$155:$CB$1048576,MATCH($A274,'Hoja de Trabajo para listado'!$BC$155:$BC$1048576,0),MATCH((CUADRO!O$5&amp;$E274),'Hoja de Trabajo para listado'!$BC$151:$CB$151,0)),0)+IFERROR(INDEX('Hoja de Trabajo para listado'!$DE$153:$DG$274,MATCH($A274,'Hoja de Trabajo para listado'!$DE$153:$DE$1048576,0),MATCH((CUADRO!O$5&amp;$E274),'Hoja de Trabajo para listado'!$DE$151:$DG$151,0)),0)+IFERROR(INDEX('Hoja de Trabajo para listado'!$CD$155:$DC$1048576,MATCH($A274,'Hoja de Trabajo para listado'!$CD$155:$CD$1048576,0),MATCH((CUADRO!O$5&amp;$E274),'Hoja de Trabajo para listado'!$CD$151:$DC$151,0)),0)</f>
        <v>0</v>
      </c>
      <c r="P274" s="243">
        <f ca="1">+IFERROR(INDEX('Hoja de Trabajo para listado'!$A$155:$Z$1048576,MATCH($A274,'Hoja de Trabajo para listado'!$A$155:$A$1048576,0),MATCH((CUADRO!P$5&amp;$E274),'Hoja de Trabajo para listado'!$A$151:$Z$151,0)),0)+IFERROR(INDEX('Hoja de Trabajo para listado'!$AB$155:$BA$1048576,MATCH($A274,'Hoja de Trabajo para listado'!$AB$155:$AB$1048576,0),MATCH((CUADRO!P$5&amp;$E274),'Hoja de Trabajo para listado'!$AB$151:$BA$151,0)),0)+IFERROR(INDEX('Hoja de Trabajo para listado'!$BC$155:$CB$1048576,MATCH($A274,'Hoja de Trabajo para listado'!$BC$155:$BC$1048576,0),MATCH((CUADRO!P$5&amp;$E274),'Hoja de Trabajo para listado'!$BC$151:$CB$151,0)),0)+IFERROR(INDEX('Hoja de Trabajo para listado'!$DE$153:$DG$274,MATCH($A274,'Hoja de Trabajo para listado'!$DE$153:$DE$1048576,0),MATCH((CUADRO!P$5&amp;$E274),'Hoja de Trabajo para listado'!$DE$151:$DG$151,0)),0)+IFERROR(INDEX('Hoja de Trabajo para listado'!$CD$155:$DC$1048576,MATCH($A274,'Hoja de Trabajo para listado'!$CD$155:$CD$1048576,0),MATCH((CUADRO!P$5&amp;$E274),'Hoja de Trabajo para listado'!$CD$151:$DC$151,0)),0)</f>
        <v>0</v>
      </c>
      <c r="Q274" s="243">
        <f ca="1">+IFERROR(INDEX('Hoja de Trabajo para listado'!$A$155:$Z$1048576,MATCH($A274,'Hoja de Trabajo para listado'!$A$155:$A$1048576,0),MATCH((CUADRO!Q$5&amp;$E274),'Hoja de Trabajo para listado'!$A$151:$Z$151,0)),0)+IFERROR(INDEX('Hoja de Trabajo para listado'!$AB$155:$BA$1048576,MATCH($A274,'Hoja de Trabajo para listado'!$AB$155:$AB$1048576,0),MATCH((CUADRO!Q$5&amp;$E274),'Hoja de Trabajo para listado'!$AB$151:$BA$151,0)),0)+IFERROR(INDEX('Hoja de Trabajo para listado'!$BC$155:$CB$1048576,MATCH($A274,'Hoja de Trabajo para listado'!$BC$155:$BC$1048576,0),MATCH((CUADRO!Q$5&amp;$E274),'Hoja de Trabajo para listado'!$BC$151:$CB$151,0)),0)+IFERROR(INDEX('Hoja de Trabajo para listado'!$DE$153:$DG$274,MATCH($A274,'Hoja de Trabajo para listado'!$DE$153:$DE$1048576,0),MATCH((CUADRO!Q$5&amp;$E274),'Hoja de Trabajo para listado'!$DE$151:$DG$151,0)),0)+IFERROR(INDEX('Hoja de Trabajo para listado'!$CD$155:$DC$1048576,MATCH($A274,'Hoja de Trabajo para listado'!$CD$155:$CD$1048576,0),MATCH((CUADRO!Q$5&amp;$E274),'Hoja de Trabajo para listado'!$CD$151:$DC$151,0)),0)</f>
        <v>0</v>
      </c>
      <c r="R274" s="243">
        <f t="shared" ca="1" si="11"/>
        <v>0</v>
      </c>
      <c r="S274" s="263"/>
      <c r="T274" s="243">
        <f ca="1">+T275</f>
        <v>2294550.7599999998</v>
      </c>
      <c r="U274" s="242">
        <f t="shared" si="12"/>
        <v>1</v>
      </c>
      <c r="V274" s="333" t="str">
        <f>+VLOOKUP(A274,bd_lista!$A$3:$E$590,5,FALSE)</f>
        <v>Instituciones Descentralizadas</v>
      </c>
      <c r="W274" s="383" t="str">
        <f>+V274</f>
        <v>Instituciones Descentralizadas</v>
      </c>
      <c r="X274" s="242">
        <f>+VLOOKUP(A274,[3]Sheet1!$A$13:$D$744,4,FALSE)</f>
        <v>46</v>
      </c>
      <c r="Y274" s="242" t="str">
        <f>+VLOOKUP(X274,bd_lista!$A$3:$C$590,3,FALSE)</f>
        <v>Ministerio de Salud y Deportes</v>
      </c>
      <c r="Z274" s="294">
        <f>+X274</f>
        <v>46</v>
      </c>
      <c r="AA274" s="318" t="str">
        <f>+Y274</f>
        <v>Ministerio de Salud y Deportes</v>
      </c>
    </row>
    <row r="275" spans="1:27" ht="15" customHeight="1">
      <c r="A275" s="32">
        <v>382</v>
      </c>
      <c r="B275" s="389"/>
      <c r="C275" s="333" t="str">
        <f>+VLOOKUP(A275,bd_lista!$A$3:$C$590,3,FALSE)</f>
        <v>Agencia de Infraestructura en Salud y Equipamiento Médico</v>
      </c>
      <c r="D275" s="386"/>
      <c r="E275" s="333" t="s">
        <v>1305</v>
      </c>
      <c r="F275" s="245">
        <f ca="1">+IFERROR(INDEX('Hoja de Trabajo para listado'!$A$155:$Z$1048576,MATCH($A275,'Hoja de Trabajo para listado'!$A$155:$A$1048576,0),MATCH((CUADRO!F$5&amp;$E275),'Hoja de Trabajo para listado'!$A$151:$Z$151,0)),0)+IFERROR(INDEX('Hoja de Trabajo para listado'!$AB$155:$BA$1048576,MATCH($A275,'Hoja de Trabajo para listado'!$AB$155:$AB$1048576,0),MATCH((CUADRO!F$5&amp;$E275),'Hoja de Trabajo para listado'!$AB$151:$BA$151,0)),0)+IFERROR(INDEX('Hoja de Trabajo para listado'!$BC$155:$CB$1048576,MATCH($A275,'Hoja de Trabajo para listado'!$BC$155:$BC$1048576,0),MATCH((CUADRO!F$5&amp;$E275),'Hoja de Trabajo para listado'!$BC$151:$CB$151,0)),0)+IFERROR(INDEX('Hoja de Trabajo para listado'!$DE$153:$DG$274,MATCH($A275,'Hoja de Trabajo para listado'!$DE$153:$DE$1048576,0),MATCH((CUADRO!F$5&amp;$E275),'Hoja de Trabajo para listado'!$DE$151:$DG$151,0)),0)+IFERROR(INDEX('Hoja de Trabajo para listado'!$CD$155:$DC$1048576,MATCH($A275,'Hoja de Trabajo para listado'!$CD$155:$CD$1048576,0),MATCH((CUADRO!F$5&amp;$E275),'Hoja de Trabajo para listado'!$CD$151:$DC$151,0)),0)</f>
        <v>0</v>
      </c>
      <c r="G275" s="245">
        <f ca="1">+IFERROR(INDEX('Hoja de Trabajo para listado'!$A$155:$Z$1048576,MATCH($A275,'Hoja de Trabajo para listado'!$A$155:$A$1048576,0),MATCH((CUADRO!G$5&amp;$E275),'Hoja de Trabajo para listado'!$A$151:$Z$151,0)),0)+IFERROR(INDEX('Hoja de Trabajo para listado'!$AB$155:$BA$1048576,MATCH($A275,'Hoja de Trabajo para listado'!$AB$155:$AB$1048576,0),MATCH((CUADRO!G$5&amp;$E275),'Hoja de Trabajo para listado'!$AB$151:$BA$151,0)),0)+IFERROR(INDEX('Hoja de Trabajo para listado'!$BC$155:$CB$1048576,MATCH($A275,'Hoja de Trabajo para listado'!$BC$155:$BC$1048576,0),MATCH((CUADRO!G$5&amp;$E275),'Hoja de Trabajo para listado'!$BC$151:$CB$151,0)),0)+IFERROR(INDEX('Hoja de Trabajo para listado'!$DE$153:$DG$274,MATCH($A275,'Hoja de Trabajo para listado'!$DE$153:$DE$1048576,0),MATCH((CUADRO!G$5&amp;$E275),'Hoja de Trabajo para listado'!$DE$151:$DG$151,0)),0)+IFERROR(INDEX('Hoja de Trabajo para listado'!$CD$155:$DC$1048576,MATCH($A275,'Hoja de Trabajo para listado'!$CD$155:$CD$1048576,0),MATCH((CUADRO!G$5&amp;$E275),'Hoja de Trabajo para listado'!$CD$151:$DC$151,0)),0)</f>
        <v>2294550.7599999998</v>
      </c>
      <c r="H275" s="245">
        <f ca="1">+IFERROR(INDEX('Hoja de Trabajo para listado'!$A$155:$Z$1048576,MATCH($A275,'Hoja de Trabajo para listado'!$A$155:$A$1048576,0),MATCH((CUADRO!H$5&amp;$E275),'Hoja de Trabajo para listado'!$A$151:$Z$151,0)),0)+IFERROR(INDEX('Hoja de Trabajo para listado'!$AB$155:$BA$1048576,MATCH($A275,'Hoja de Trabajo para listado'!$AB$155:$AB$1048576,0),MATCH((CUADRO!H$5&amp;$E275),'Hoja de Trabajo para listado'!$AB$151:$BA$151,0)),0)+IFERROR(INDEX('Hoja de Trabajo para listado'!$BC$155:$CB$1048576,MATCH($A275,'Hoja de Trabajo para listado'!$BC$155:$BC$1048576,0),MATCH((CUADRO!H$5&amp;$E275),'Hoja de Trabajo para listado'!$BC$151:$CB$151,0)),0)+IFERROR(INDEX('Hoja de Trabajo para listado'!$DE$153:$DG$274,MATCH($A275,'Hoja de Trabajo para listado'!$DE$153:$DE$1048576,0),MATCH((CUADRO!H$5&amp;$E275),'Hoja de Trabajo para listado'!$DE$151:$DG$151,0)),0)+IFERROR(INDEX('Hoja de Trabajo para listado'!$CD$155:$DC$1048576,MATCH($A275,'Hoja de Trabajo para listado'!$CD$155:$CD$1048576,0),MATCH((CUADRO!H$5&amp;$E275),'Hoja de Trabajo para listado'!$CD$151:$DC$151,0)),0)</f>
        <v>0</v>
      </c>
      <c r="I275" s="245">
        <f ca="1">+IFERROR(INDEX('Hoja de Trabajo para listado'!$A$155:$Z$1048576,MATCH($A275,'Hoja de Trabajo para listado'!$A$155:$A$1048576,0),MATCH((CUADRO!I$5&amp;$E275),'Hoja de Trabajo para listado'!$A$151:$Z$151,0)),0)+IFERROR(INDEX('Hoja de Trabajo para listado'!$AB$155:$BA$1048576,MATCH($A275,'Hoja de Trabajo para listado'!$AB$155:$AB$1048576,0),MATCH((CUADRO!I$5&amp;$E275),'Hoja de Trabajo para listado'!$AB$151:$BA$151,0)),0)+IFERROR(INDEX('Hoja de Trabajo para listado'!$BC$155:$CB$1048576,MATCH($A275,'Hoja de Trabajo para listado'!$BC$155:$BC$1048576,0),MATCH((CUADRO!I$5&amp;$E275),'Hoja de Trabajo para listado'!$BC$151:$CB$151,0)),0)+IFERROR(INDEX('Hoja de Trabajo para listado'!$DE$153:$DG$274,MATCH($A275,'Hoja de Trabajo para listado'!$DE$153:$DE$1048576,0),MATCH((CUADRO!I$5&amp;$E275),'Hoja de Trabajo para listado'!$DE$151:$DG$151,0)),0)+IFERROR(INDEX('Hoja de Trabajo para listado'!$CD$155:$DC$1048576,MATCH($A275,'Hoja de Trabajo para listado'!$CD$155:$CD$1048576,0),MATCH((CUADRO!I$5&amp;$E275),'Hoja de Trabajo para listado'!$CD$151:$DC$151,0)),0)</f>
        <v>0</v>
      </c>
      <c r="J275" s="245">
        <f ca="1">+IFERROR(INDEX('Hoja de Trabajo para listado'!$A$155:$Z$1048576,MATCH($A275,'Hoja de Trabajo para listado'!$A$155:$A$1048576,0),MATCH((CUADRO!J$5&amp;$E275),'Hoja de Trabajo para listado'!$A$151:$Z$151,0)),0)+IFERROR(INDEX('Hoja de Trabajo para listado'!$AB$155:$BA$1048576,MATCH($A275,'Hoja de Trabajo para listado'!$AB$155:$AB$1048576,0),MATCH((CUADRO!J$5&amp;$E275),'Hoja de Trabajo para listado'!$AB$151:$BA$151,0)),0)+IFERROR(INDEX('Hoja de Trabajo para listado'!$BC$155:$CB$1048576,MATCH($A275,'Hoja de Trabajo para listado'!$BC$155:$BC$1048576,0),MATCH((CUADRO!J$5&amp;$E275),'Hoja de Trabajo para listado'!$BC$151:$CB$151,0)),0)+IFERROR(INDEX('Hoja de Trabajo para listado'!$DE$153:$DG$274,MATCH($A275,'Hoja de Trabajo para listado'!$DE$153:$DE$1048576,0),MATCH((CUADRO!J$5&amp;$E275),'Hoja de Trabajo para listado'!$DE$151:$DG$151,0)),0)+IFERROR(INDEX('Hoja de Trabajo para listado'!$CD$155:$DC$1048576,MATCH($A275,'Hoja de Trabajo para listado'!$CD$155:$CD$1048576,0),MATCH((CUADRO!J$5&amp;$E275),'Hoja de Trabajo para listado'!$CD$151:$DC$151,0)),0)</f>
        <v>0</v>
      </c>
      <c r="K275" s="245">
        <f ca="1">+IFERROR(INDEX('Hoja de Trabajo para listado'!$A$155:$Z$1048576,MATCH($A275,'Hoja de Trabajo para listado'!$A$155:$A$1048576,0),MATCH((CUADRO!K$5&amp;$E275),'Hoja de Trabajo para listado'!$A$151:$Z$151,0)),0)+IFERROR(INDEX('Hoja de Trabajo para listado'!$AB$155:$BA$1048576,MATCH($A275,'Hoja de Trabajo para listado'!$AB$155:$AB$1048576,0),MATCH((CUADRO!K$5&amp;$E275),'Hoja de Trabajo para listado'!$AB$151:$BA$151,0)),0)+IFERROR(INDEX('Hoja de Trabajo para listado'!$BC$155:$CB$1048576,MATCH($A275,'Hoja de Trabajo para listado'!$BC$155:$BC$1048576,0),MATCH((CUADRO!K$5&amp;$E275),'Hoja de Trabajo para listado'!$BC$151:$CB$151,0)),0)+IFERROR(INDEX('Hoja de Trabajo para listado'!$DE$153:$DG$274,MATCH($A275,'Hoja de Trabajo para listado'!$DE$153:$DE$1048576,0),MATCH((CUADRO!K$5&amp;$E275),'Hoja de Trabajo para listado'!$DE$151:$DG$151,0)),0)+IFERROR(INDEX('Hoja de Trabajo para listado'!$CD$155:$DC$1048576,MATCH($A275,'Hoja de Trabajo para listado'!$CD$155:$CD$1048576,0),MATCH((CUADRO!K$5&amp;$E275),'Hoja de Trabajo para listado'!$CD$151:$DC$151,0)),0)</f>
        <v>0</v>
      </c>
      <c r="L275" s="245">
        <f ca="1">+IFERROR(INDEX('Hoja de Trabajo para listado'!$A$155:$Z$1048576,MATCH($A275,'Hoja de Trabajo para listado'!$A$155:$A$1048576,0),MATCH((CUADRO!L$5&amp;$E275),'Hoja de Trabajo para listado'!$A$151:$Z$151,0)),0)+IFERROR(INDEX('Hoja de Trabajo para listado'!$AB$155:$BA$1048576,MATCH($A275,'Hoja de Trabajo para listado'!$AB$155:$AB$1048576,0),MATCH((CUADRO!L$5&amp;$E275),'Hoja de Trabajo para listado'!$AB$151:$BA$151,0)),0)+IFERROR(INDEX('Hoja de Trabajo para listado'!$BC$155:$CB$1048576,MATCH($A275,'Hoja de Trabajo para listado'!$BC$155:$BC$1048576,0),MATCH((CUADRO!L$5&amp;$E275),'Hoja de Trabajo para listado'!$BC$151:$CB$151,0)),0)+IFERROR(INDEX('Hoja de Trabajo para listado'!$DE$153:$DG$274,MATCH($A275,'Hoja de Trabajo para listado'!$DE$153:$DE$1048576,0),MATCH((CUADRO!L$5&amp;$E275),'Hoja de Trabajo para listado'!$DE$151:$DG$151,0)),0)+IFERROR(INDEX('Hoja de Trabajo para listado'!$CD$155:$DC$1048576,MATCH($A275,'Hoja de Trabajo para listado'!$CD$155:$CD$1048576,0),MATCH((CUADRO!L$5&amp;$E275),'Hoja de Trabajo para listado'!$CD$151:$DC$151,0)),0)</f>
        <v>0</v>
      </c>
      <c r="M275" s="245">
        <f ca="1">+IFERROR(INDEX('Hoja de Trabajo para listado'!$A$155:$Z$1048576,MATCH($A275,'Hoja de Trabajo para listado'!$A$155:$A$1048576,0),MATCH((CUADRO!M$5&amp;$E275),'Hoja de Trabajo para listado'!$A$151:$Z$151,0)),0)+IFERROR(INDEX('Hoja de Trabajo para listado'!$AB$155:$BA$1048576,MATCH($A275,'Hoja de Trabajo para listado'!$AB$155:$AB$1048576,0),MATCH((CUADRO!M$5&amp;$E275),'Hoja de Trabajo para listado'!$AB$151:$BA$151,0)),0)+IFERROR(INDEX('Hoja de Trabajo para listado'!$BC$155:$CB$1048576,MATCH($A275,'Hoja de Trabajo para listado'!$BC$155:$BC$1048576,0),MATCH((CUADRO!M$5&amp;$E275),'Hoja de Trabajo para listado'!$BC$151:$CB$151,0)),0)+IFERROR(INDEX('Hoja de Trabajo para listado'!$DE$153:$DG$274,MATCH($A275,'Hoja de Trabajo para listado'!$DE$153:$DE$1048576,0),MATCH((CUADRO!M$5&amp;$E275),'Hoja de Trabajo para listado'!$DE$151:$DG$151,0)),0)+IFERROR(INDEX('Hoja de Trabajo para listado'!$CD$155:$DC$1048576,MATCH($A275,'Hoja de Trabajo para listado'!$CD$155:$CD$1048576,0),MATCH((CUADRO!M$5&amp;$E275),'Hoja de Trabajo para listado'!$CD$151:$DC$151,0)),0)</f>
        <v>0</v>
      </c>
      <c r="N275" s="245">
        <f ca="1">+IFERROR(INDEX('Hoja de Trabajo para listado'!$A$155:$Z$1048576,MATCH($A275,'Hoja de Trabajo para listado'!$A$155:$A$1048576,0),MATCH((CUADRO!N$5&amp;$E275),'Hoja de Trabajo para listado'!$A$151:$Z$151,0)),0)+IFERROR(INDEX('Hoja de Trabajo para listado'!$AB$155:$BA$1048576,MATCH($A275,'Hoja de Trabajo para listado'!$AB$155:$AB$1048576,0),MATCH((CUADRO!N$5&amp;$E275),'Hoja de Trabajo para listado'!$AB$151:$BA$151,0)),0)+IFERROR(INDEX('Hoja de Trabajo para listado'!$BC$155:$CB$1048576,MATCH($A275,'Hoja de Trabajo para listado'!$BC$155:$BC$1048576,0),MATCH((CUADRO!N$5&amp;$E275),'Hoja de Trabajo para listado'!$BC$151:$CB$151,0)),0)+IFERROR(INDEX('Hoja de Trabajo para listado'!$DE$153:$DG$274,MATCH($A275,'Hoja de Trabajo para listado'!$DE$153:$DE$1048576,0),MATCH((CUADRO!N$5&amp;$E275),'Hoja de Trabajo para listado'!$DE$151:$DG$151,0)),0)+IFERROR(INDEX('Hoja de Trabajo para listado'!$CD$155:$DC$1048576,MATCH($A275,'Hoja de Trabajo para listado'!$CD$155:$CD$1048576,0),MATCH((CUADRO!N$5&amp;$E275),'Hoja de Trabajo para listado'!$CD$151:$DC$151,0)),0)</f>
        <v>0</v>
      </c>
      <c r="O275" s="245">
        <f ca="1">+IFERROR(INDEX('Hoja de Trabajo para listado'!$A$155:$Z$1048576,MATCH($A275,'Hoja de Trabajo para listado'!$A$155:$A$1048576,0),MATCH((CUADRO!O$5&amp;$E275),'Hoja de Trabajo para listado'!$A$151:$Z$151,0)),0)+IFERROR(INDEX('Hoja de Trabajo para listado'!$AB$155:$BA$1048576,MATCH($A275,'Hoja de Trabajo para listado'!$AB$155:$AB$1048576,0),MATCH((CUADRO!O$5&amp;$E275),'Hoja de Trabajo para listado'!$AB$151:$BA$151,0)),0)+IFERROR(INDEX('Hoja de Trabajo para listado'!$BC$155:$CB$1048576,MATCH($A275,'Hoja de Trabajo para listado'!$BC$155:$BC$1048576,0),MATCH((CUADRO!O$5&amp;$E275),'Hoja de Trabajo para listado'!$BC$151:$CB$151,0)),0)+IFERROR(INDEX('Hoja de Trabajo para listado'!$DE$153:$DG$274,MATCH($A275,'Hoja de Trabajo para listado'!$DE$153:$DE$1048576,0),MATCH((CUADRO!O$5&amp;$E275),'Hoja de Trabajo para listado'!$DE$151:$DG$151,0)),0)+IFERROR(INDEX('Hoja de Trabajo para listado'!$CD$155:$DC$1048576,MATCH($A275,'Hoja de Trabajo para listado'!$CD$155:$CD$1048576,0),MATCH((CUADRO!O$5&amp;$E275),'Hoja de Trabajo para listado'!$CD$151:$DC$151,0)),0)</f>
        <v>0</v>
      </c>
      <c r="P275" s="245">
        <f ca="1">+IFERROR(INDEX('Hoja de Trabajo para listado'!$A$155:$Z$1048576,MATCH($A275,'Hoja de Trabajo para listado'!$A$155:$A$1048576,0),MATCH((CUADRO!P$5&amp;$E275),'Hoja de Trabajo para listado'!$A$151:$Z$151,0)),0)+IFERROR(INDEX('Hoja de Trabajo para listado'!$AB$155:$BA$1048576,MATCH($A275,'Hoja de Trabajo para listado'!$AB$155:$AB$1048576,0),MATCH((CUADRO!P$5&amp;$E275),'Hoja de Trabajo para listado'!$AB$151:$BA$151,0)),0)+IFERROR(INDEX('Hoja de Trabajo para listado'!$BC$155:$CB$1048576,MATCH($A275,'Hoja de Trabajo para listado'!$BC$155:$BC$1048576,0),MATCH((CUADRO!P$5&amp;$E275),'Hoja de Trabajo para listado'!$BC$151:$CB$151,0)),0)+IFERROR(INDEX('Hoja de Trabajo para listado'!$DE$153:$DG$274,MATCH($A275,'Hoja de Trabajo para listado'!$DE$153:$DE$1048576,0),MATCH((CUADRO!P$5&amp;$E275),'Hoja de Trabajo para listado'!$DE$151:$DG$151,0)),0)+IFERROR(INDEX('Hoja de Trabajo para listado'!$CD$155:$DC$1048576,MATCH($A275,'Hoja de Trabajo para listado'!$CD$155:$CD$1048576,0),MATCH((CUADRO!P$5&amp;$E275),'Hoja de Trabajo para listado'!$CD$151:$DC$151,0)),0)</f>
        <v>0</v>
      </c>
      <c r="Q275" s="245">
        <f ca="1">+IFERROR(INDEX('Hoja de Trabajo para listado'!$A$155:$Z$1048576,MATCH($A275,'Hoja de Trabajo para listado'!$A$155:$A$1048576,0),MATCH((CUADRO!Q$5&amp;$E275),'Hoja de Trabajo para listado'!$A$151:$Z$151,0)),0)+IFERROR(INDEX('Hoja de Trabajo para listado'!$AB$155:$BA$1048576,MATCH($A275,'Hoja de Trabajo para listado'!$AB$155:$AB$1048576,0),MATCH((CUADRO!Q$5&amp;$E275),'Hoja de Trabajo para listado'!$AB$151:$BA$151,0)),0)+IFERROR(INDEX('Hoja de Trabajo para listado'!$BC$155:$CB$1048576,MATCH($A275,'Hoja de Trabajo para listado'!$BC$155:$BC$1048576,0),MATCH((CUADRO!Q$5&amp;$E275),'Hoja de Trabajo para listado'!$BC$151:$CB$151,0)),0)+IFERROR(INDEX('Hoja de Trabajo para listado'!$DE$153:$DG$274,MATCH($A275,'Hoja de Trabajo para listado'!$DE$153:$DE$1048576,0),MATCH((CUADRO!Q$5&amp;$E275),'Hoja de Trabajo para listado'!$DE$151:$DG$151,0)),0)+IFERROR(INDEX('Hoja de Trabajo para listado'!$CD$155:$DC$1048576,MATCH($A275,'Hoja de Trabajo para listado'!$CD$155:$CD$1048576,0),MATCH((CUADRO!Q$5&amp;$E275),'Hoja de Trabajo para listado'!$CD$151:$DC$151,0)),0)</f>
        <v>0</v>
      </c>
      <c r="R275" s="245">
        <f t="shared" ca="1" si="11"/>
        <v>2294550.7599999998</v>
      </c>
      <c r="S275" s="262">
        <f ca="1">+R274+R275</f>
        <v>2294550.7599999998</v>
      </c>
      <c r="T275" s="245">
        <f ca="1">+S275</f>
        <v>2294550.7599999998</v>
      </c>
      <c r="U275" s="244">
        <f t="shared" si="12"/>
        <v>2</v>
      </c>
      <c r="V275" s="333" t="str">
        <f>+VLOOKUP(A275,bd_lista!$A$3:$E$590,5,FALSE)</f>
        <v>Instituciones Descentralizadas</v>
      </c>
      <c r="W275" s="384"/>
      <c r="X275" s="242">
        <f>+VLOOKUP(A275,[3]Sheet1!$A$13:$D$744,4,FALSE)</f>
        <v>46</v>
      </c>
      <c r="Y275" s="242" t="str">
        <f>+VLOOKUP(X275,bd_lista!$A$3:$C$590,3,FALSE)</f>
        <v>Ministerio de Salud y Deportes</v>
      </c>
      <c r="Z275" s="292"/>
      <c r="AA275" s="320"/>
    </row>
    <row r="276" spans="1:27" customFormat="1" ht="15" customHeight="1">
      <c r="A276" s="251">
        <v>383</v>
      </c>
      <c r="B276" s="388">
        <f>+A276</f>
        <v>383</v>
      </c>
      <c r="C276" s="247" t="str">
        <f>+VLOOKUP(A276,bd_lista!$A$3:$C$590,3,FALSE)</f>
        <v>Agencia Boliviana de Correos "Correos de Bolivia"</v>
      </c>
      <c r="D276" s="385" t="str">
        <f>+C276</f>
        <v>Agencia Boliviana de Correos "Correos de Bolivia"</v>
      </c>
      <c r="E276" s="247" t="s">
        <v>1304</v>
      </c>
      <c r="F276" s="243">
        <f ca="1">+IFERROR(INDEX('Hoja de Trabajo para listado'!$A$155:$Z$1048576,MATCH($A276,'Hoja de Trabajo para listado'!$A$155:$A$1048576,0),MATCH((CUADRO!F$5&amp;$E276),'Hoja de Trabajo para listado'!$A$151:$Z$151,0)),0)+IFERROR(INDEX('Hoja de Trabajo para listado'!$AB$155:$BA$1048576,MATCH($A276,'Hoja de Trabajo para listado'!$AB$155:$AB$1048576,0),MATCH((CUADRO!F$5&amp;$E276),'Hoja de Trabajo para listado'!$AB$151:$BA$151,0)),0)+IFERROR(INDEX('Hoja de Trabajo para listado'!$BC$155:$CB$1048576,MATCH($A276,'Hoja de Trabajo para listado'!$BC$155:$BC$1048576,0),MATCH((CUADRO!F$5&amp;$E276),'Hoja de Trabajo para listado'!$BC$151:$CB$151,0)),0)+IFERROR(INDEX('Hoja de Trabajo para listado'!$DE$153:$DG$274,MATCH($A276,'Hoja de Trabajo para listado'!$DE$153:$DE$1048576,0),MATCH((CUADRO!F$5&amp;$E276),'Hoja de Trabajo para listado'!$DE$151:$DG$151,0)),0)+IFERROR(INDEX('Hoja de Trabajo para listado'!$CD$155:$DC$1048576,MATCH($A276,'Hoja de Trabajo para listado'!$CD$155:$CD$1048576,0),MATCH((CUADRO!F$5&amp;$E276),'Hoja de Trabajo para listado'!$CD$151:$DC$151,0)),0)</f>
        <v>60</v>
      </c>
      <c r="G276" s="243">
        <f ca="1">+IFERROR(INDEX('Hoja de Trabajo para listado'!$A$155:$Z$1048576,MATCH($A276,'Hoja de Trabajo para listado'!$A$155:$A$1048576,0),MATCH((CUADRO!G$5&amp;$E276),'Hoja de Trabajo para listado'!$A$151:$Z$151,0)),0)+IFERROR(INDEX('Hoja de Trabajo para listado'!$AB$155:$BA$1048576,MATCH($A276,'Hoja de Trabajo para listado'!$AB$155:$AB$1048576,0),MATCH((CUADRO!G$5&amp;$E276),'Hoja de Trabajo para listado'!$AB$151:$BA$151,0)),0)+IFERROR(INDEX('Hoja de Trabajo para listado'!$BC$155:$CB$1048576,MATCH($A276,'Hoja de Trabajo para listado'!$BC$155:$BC$1048576,0),MATCH((CUADRO!G$5&amp;$E276),'Hoja de Trabajo para listado'!$BC$151:$CB$151,0)),0)+IFERROR(INDEX('Hoja de Trabajo para listado'!$DE$153:$DG$274,MATCH($A276,'Hoja de Trabajo para listado'!$DE$153:$DE$1048576,0),MATCH((CUADRO!G$5&amp;$E276),'Hoja de Trabajo para listado'!$DE$151:$DG$151,0)),0)+IFERROR(INDEX('Hoja de Trabajo para listado'!$CD$155:$DC$1048576,MATCH($A276,'Hoja de Trabajo para listado'!$CD$155:$CD$1048576,0),MATCH((CUADRO!G$5&amp;$E276),'Hoja de Trabajo para listado'!$CD$151:$DC$151,0)),0)</f>
        <v>60</v>
      </c>
      <c r="H276" s="243">
        <f ca="1">+IFERROR(INDEX('Hoja de Trabajo para listado'!$A$155:$Z$1048576,MATCH($A276,'Hoja de Trabajo para listado'!$A$155:$A$1048576,0),MATCH((CUADRO!H$5&amp;$E276),'Hoja de Trabajo para listado'!$A$151:$Z$151,0)),0)+IFERROR(INDEX('Hoja de Trabajo para listado'!$AB$155:$BA$1048576,MATCH($A276,'Hoja de Trabajo para listado'!$AB$155:$AB$1048576,0),MATCH((CUADRO!H$5&amp;$E276),'Hoja de Trabajo para listado'!$AB$151:$BA$151,0)),0)+IFERROR(INDEX('Hoja de Trabajo para listado'!$BC$155:$CB$1048576,MATCH($A276,'Hoja de Trabajo para listado'!$BC$155:$BC$1048576,0),MATCH((CUADRO!H$5&amp;$E276),'Hoja de Trabajo para listado'!$BC$151:$CB$151,0)),0)+IFERROR(INDEX('Hoja de Trabajo para listado'!$DE$153:$DG$274,MATCH($A276,'Hoja de Trabajo para listado'!$DE$153:$DE$1048576,0),MATCH((CUADRO!H$5&amp;$E276),'Hoja de Trabajo para listado'!$DE$151:$DG$151,0)),0)+IFERROR(INDEX('Hoja de Trabajo para listado'!$CD$155:$DC$1048576,MATCH($A276,'Hoja de Trabajo para listado'!$CD$155:$CD$1048576,0),MATCH((CUADRO!H$5&amp;$E276),'Hoja de Trabajo para listado'!$CD$151:$DC$151,0)),0)</f>
        <v>0</v>
      </c>
      <c r="I276" s="243">
        <f ca="1">+IFERROR(INDEX('Hoja de Trabajo para listado'!$A$155:$Z$1048576,MATCH($A276,'Hoja de Trabajo para listado'!$A$155:$A$1048576,0),MATCH((CUADRO!I$5&amp;$E276),'Hoja de Trabajo para listado'!$A$151:$Z$151,0)),0)+IFERROR(INDEX('Hoja de Trabajo para listado'!$AB$155:$BA$1048576,MATCH($A276,'Hoja de Trabajo para listado'!$AB$155:$AB$1048576,0),MATCH((CUADRO!I$5&amp;$E276),'Hoja de Trabajo para listado'!$AB$151:$BA$151,0)),0)+IFERROR(INDEX('Hoja de Trabajo para listado'!$BC$155:$CB$1048576,MATCH($A276,'Hoja de Trabajo para listado'!$BC$155:$BC$1048576,0),MATCH((CUADRO!I$5&amp;$E276),'Hoja de Trabajo para listado'!$BC$151:$CB$151,0)),0)+IFERROR(INDEX('Hoja de Trabajo para listado'!$DE$153:$DG$274,MATCH($A276,'Hoja de Trabajo para listado'!$DE$153:$DE$1048576,0),MATCH((CUADRO!I$5&amp;$E276),'Hoja de Trabajo para listado'!$DE$151:$DG$151,0)),0)+IFERROR(INDEX('Hoja de Trabajo para listado'!$CD$155:$DC$1048576,MATCH($A276,'Hoja de Trabajo para listado'!$CD$155:$CD$1048576,0),MATCH((CUADRO!I$5&amp;$E276),'Hoja de Trabajo para listado'!$CD$151:$DC$151,0)),0)</f>
        <v>0</v>
      </c>
      <c r="J276" s="243">
        <f ca="1">+IFERROR(INDEX('Hoja de Trabajo para listado'!$A$155:$Z$1048576,MATCH($A276,'Hoja de Trabajo para listado'!$A$155:$A$1048576,0),MATCH((CUADRO!J$5&amp;$E276),'Hoja de Trabajo para listado'!$A$151:$Z$151,0)),0)+IFERROR(INDEX('Hoja de Trabajo para listado'!$AB$155:$BA$1048576,MATCH($A276,'Hoja de Trabajo para listado'!$AB$155:$AB$1048576,0),MATCH((CUADRO!J$5&amp;$E276),'Hoja de Trabajo para listado'!$AB$151:$BA$151,0)),0)+IFERROR(INDEX('Hoja de Trabajo para listado'!$BC$155:$CB$1048576,MATCH($A276,'Hoja de Trabajo para listado'!$BC$155:$BC$1048576,0),MATCH((CUADRO!J$5&amp;$E276),'Hoja de Trabajo para listado'!$BC$151:$CB$151,0)),0)+IFERROR(INDEX('Hoja de Trabajo para listado'!$DE$153:$DG$274,MATCH($A276,'Hoja de Trabajo para listado'!$DE$153:$DE$1048576,0),MATCH((CUADRO!J$5&amp;$E276),'Hoja de Trabajo para listado'!$DE$151:$DG$151,0)),0)+IFERROR(INDEX('Hoja de Trabajo para listado'!$CD$155:$DC$1048576,MATCH($A276,'Hoja de Trabajo para listado'!$CD$155:$CD$1048576,0),MATCH((CUADRO!J$5&amp;$E276),'Hoja de Trabajo para listado'!$CD$151:$DC$151,0)),0)</f>
        <v>0</v>
      </c>
      <c r="K276" s="243">
        <f ca="1">+IFERROR(INDEX('Hoja de Trabajo para listado'!$A$155:$Z$1048576,MATCH($A276,'Hoja de Trabajo para listado'!$A$155:$A$1048576,0),MATCH((CUADRO!K$5&amp;$E276),'Hoja de Trabajo para listado'!$A$151:$Z$151,0)),0)+IFERROR(INDEX('Hoja de Trabajo para listado'!$AB$155:$BA$1048576,MATCH($A276,'Hoja de Trabajo para listado'!$AB$155:$AB$1048576,0),MATCH((CUADRO!K$5&amp;$E276),'Hoja de Trabajo para listado'!$AB$151:$BA$151,0)),0)+IFERROR(INDEX('Hoja de Trabajo para listado'!$BC$155:$CB$1048576,MATCH($A276,'Hoja de Trabajo para listado'!$BC$155:$BC$1048576,0),MATCH((CUADRO!K$5&amp;$E276),'Hoja de Trabajo para listado'!$BC$151:$CB$151,0)),0)+IFERROR(INDEX('Hoja de Trabajo para listado'!$DE$153:$DG$274,MATCH($A276,'Hoja de Trabajo para listado'!$DE$153:$DE$1048576,0),MATCH((CUADRO!K$5&amp;$E276),'Hoja de Trabajo para listado'!$DE$151:$DG$151,0)),0)+IFERROR(INDEX('Hoja de Trabajo para listado'!$CD$155:$DC$1048576,MATCH($A276,'Hoja de Trabajo para listado'!$CD$155:$CD$1048576,0),MATCH((CUADRO!K$5&amp;$E276),'Hoja de Trabajo para listado'!$CD$151:$DC$151,0)),0)</f>
        <v>0</v>
      </c>
      <c r="L276" s="243">
        <f ca="1">+IFERROR(INDEX('Hoja de Trabajo para listado'!$A$155:$Z$1048576,MATCH($A276,'Hoja de Trabajo para listado'!$A$155:$A$1048576,0),MATCH((CUADRO!L$5&amp;$E276),'Hoja de Trabajo para listado'!$A$151:$Z$151,0)),0)+IFERROR(INDEX('Hoja de Trabajo para listado'!$AB$155:$BA$1048576,MATCH($A276,'Hoja de Trabajo para listado'!$AB$155:$AB$1048576,0),MATCH((CUADRO!L$5&amp;$E276),'Hoja de Trabajo para listado'!$AB$151:$BA$151,0)),0)+IFERROR(INDEX('Hoja de Trabajo para listado'!$BC$155:$CB$1048576,MATCH($A276,'Hoja de Trabajo para listado'!$BC$155:$BC$1048576,0),MATCH((CUADRO!L$5&amp;$E276),'Hoja de Trabajo para listado'!$BC$151:$CB$151,0)),0)+IFERROR(INDEX('Hoja de Trabajo para listado'!$DE$153:$DG$274,MATCH($A276,'Hoja de Trabajo para listado'!$DE$153:$DE$1048576,0),MATCH((CUADRO!L$5&amp;$E276),'Hoja de Trabajo para listado'!$DE$151:$DG$151,0)),0)+IFERROR(INDEX('Hoja de Trabajo para listado'!$CD$155:$DC$1048576,MATCH($A276,'Hoja de Trabajo para listado'!$CD$155:$CD$1048576,0),MATCH((CUADRO!L$5&amp;$E276),'Hoja de Trabajo para listado'!$CD$151:$DC$151,0)),0)</f>
        <v>0</v>
      </c>
      <c r="M276" s="243">
        <f ca="1">+IFERROR(INDEX('Hoja de Trabajo para listado'!$A$155:$Z$1048576,MATCH($A276,'Hoja de Trabajo para listado'!$A$155:$A$1048576,0),MATCH((CUADRO!M$5&amp;$E276),'Hoja de Trabajo para listado'!$A$151:$Z$151,0)),0)+IFERROR(INDEX('Hoja de Trabajo para listado'!$AB$155:$BA$1048576,MATCH($A276,'Hoja de Trabajo para listado'!$AB$155:$AB$1048576,0),MATCH((CUADRO!M$5&amp;$E276),'Hoja de Trabajo para listado'!$AB$151:$BA$151,0)),0)+IFERROR(INDEX('Hoja de Trabajo para listado'!$BC$155:$CB$1048576,MATCH($A276,'Hoja de Trabajo para listado'!$BC$155:$BC$1048576,0),MATCH((CUADRO!M$5&amp;$E276),'Hoja de Trabajo para listado'!$BC$151:$CB$151,0)),0)+IFERROR(INDEX('Hoja de Trabajo para listado'!$DE$153:$DG$274,MATCH($A276,'Hoja de Trabajo para listado'!$DE$153:$DE$1048576,0),MATCH((CUADRO!M$5&amp;$E276),'Hoja de Trabajo para listado'!$DE$151:$DG$151,0)),0)+IFERROR(INDEX('Hoja de Trabajo para listado'!$CD$155:$DC$1048576,MATCH($A276,'Hoja de Trabajo para listado'!$CD$155:$CD$1048576,0),MATCH((CUADRO!M$5&amp;$E276),'Hoja de Trabajo para listado'!$CD$151:$DC$151,0)),0)</f>
        <v>0</v>
      </c>
      <c r="N276" s="243">
        <f ca="1">+IFERROR(INDEX('Hoja de Trabajo para listado'!$A$155:$Z$1048576,MATCH($A276,'Hoja de Trabajo para listado'!$A$155:$A$1048576,0),MATCH((CUADRO!N$5&amp;$E276),'Hoja de Trabajo para listado'!$A$151:$Z$151,0)),0)+IFERROR(INDEX('Hoja de Trabajo para listado'!$AB$155:$BA$1048576,MATCH($A276,'Hoja de Trabajo para listado'!$AB$155:$AB$1048576,0),MATCH((CUADRO!N$5&amp;$E276),'Hoja de Trabajo para listado'!$AB$151:$BA$151,0)),0)+IFERROR(INDEX('Hoja de Trabajo para listado'!$BC$155:$CB$1048576,MATCH($A276,'Hoja de Trabajo para listado'!$BC$155:$BC$1048576,0),MATCH((CUADRO!N$5&amp;$E276),'Hoja de Trabajo para listado'!$BC$151:$CB$151,0)),0)+IFERROR(INDEX('Hoja de Trabajo para listado'!$DE$153:$DG$274,MATCH($A276,'Hoja de Trabajo para listado'!$DE$153:$DE$1048576,0),MATCH((CUADRO!N$5&amp;$E276),'Hoja de Trabajo para listado'!$DE$151:$DG$151,0)),0)+IFERROR(INDEX('Hoja de Trabajo para listado'!$CD$155:$DC$1048576,MATCH($A276,'Hoja de Trabajo para listado'!$CD$155:$CD$1048576,0),MATCH((CUADRO!N$5&amp;$E276),'Hoja de Trabajo para listado'!$CD$151:$DC$151,0)),0)</f>
        <v>0</v>
      </c>
      <c r="O276" s="243">
        <f ca="1">+IFERROR(INDEX('Hoja de Trabajo para listado'!$A$155:$Z$1048576,MATCH($A276,'Hoja de Trabajo para listado'!$A$155:$A$1048576,0),MATCH((CUADRO!O$5&amp;$E276),'Hoja de Trabajo para listado'!$A$151:$Z$151,0)),0)+IFERROR(INDEX('Hoja de Trabajo para listado'!$AB$155:$BA$1048576,MATCH($A276,'Hoja de Trabajo para listado'!$AB$155:$AB$1048576,0),MATCH((CUADRO!O$5&amp;$E276),'Hoja de Trabajo para listado'!$AB$151:$BA$151,0)),0)+IFERROR(INDEX('Hoja de Trabajo para listado'!$BC$155:$CB$1048576,MATCH($A276,'Hoja de Trabajo para listado'!$BC$155:$BC$1048576,0),MATCH((CUADRO!O$5&amp;$E276),'Hoja de Trabajo para listado'!$BC$151:$CB$151,0)),0)+IFERROR(INDEX('Hoja de Trabajo para listado'!$DE$153:$DG$274,MATCH($A276,'Hoja de Trabajo para listado'!$DE$153:$DE$1048576,0),MATCH((CUADRO!O$5&amp;$E276),'Hoja de Trabajo para listado'!$DE$151:$DG$151,0)),0)+IFERROR(INDEX('Hoja de Trabajo para listado'!$CD$155:$DC$1048576,MATCH($A276,'Hoja de Trabajo para listado'!$CD$155:$CD$1048576,0),MATCH((CUADRO!O$5&amp;$E276),'Hoja de Trabajo para listado'!$CD$151:$DC$151,0)),0)</f>
        <v>0</v>
      </c>
      <c r="P276" s="243">
        <f ca="1">+IFERROR(INDEX('Hoja de Trabajo para listado'!$A$155:$Z$1048576,MATCH($A276,'Hoja de Trabajo para listado'!$A$155:$A$1048576,0),MATCH((CUADRO!P$5&amp;$E276),'Hoja de Trabajo para listado'!$A$151:$Z$151,0)),0)+IFERROR(INDEX('Hoja de Trabajo para listado'!$AB$155:$BA$1048576,MATCH($A276,'Hoja de Trabajo para listado'!$AB$155:$AB$1048576,0),MATCH((CUADRO!P$5&amp;$E276),'Hoja de Trabajo para listado'!$AB$151:$BA$151,0)),0)+IFERROR(INDEX('Hoja de Trabajo para listado'!$BC$155:$CB$1048576,MATCH($A276,'Hoja de Trabajo para listado'!$BC$155:$BC$1048576,0),MATCH((CUADRO!P$5&amp;$E276),'Hoja de Trabajo para listado'!$BC$151:$CB$151,0)),0)+IFERROR(INDEX('Hoja de Trabajo para listado'!$DE$153:$DG$274,MATCH($A276,'Hoja de Trabajo para listado'!$DE$153:$DE$1048576,0),MATCH((CUADRO!P$5&amp;$E276),'Hoja de Trabajo para listado'!$DE$151:$DG$151,0)),0)+IFERROR(INDEX('Hoja de Trabajo para listado'!$CD$155:$DC$1048576,MATCH($A276,'Hoja de Trabajo para listado'!$CD$155:$CD$1048576,0),MATCH((CUADRO!P$5&amp;$E276),'Hoja de Trabajo para listado'!$CD$151:$DC$151,0)),0)</f>
        <v>0</v>
      </c>
      <c r="Q276" s="243">
        <f ca="1">+IFERROR(INDEX('Hoja de Trabajo para listado'!$A$155:$Z$1048576,MATCH($A276,'Hoja de Trabajo para listado'!$A$155:$A$1048576,0),MATCH((CUADRO!Q$5&amp;$E276),'Hoja de Trabajo para listado'!$A$151:$Z$151,0)),0)+IFERROR(INDEX('Hoja de Trabajo para listado'!$AB$155:$BA$1048576,MATCH($A276,'Hoja de Trabajo para listado'!$AB$155:$AB$1048576,0),MATCH((CUADRO!Q$5&amp;$E276),'Hoja de Trabajo para listado'!$AB$151:$BA$151,0)),0)+IFERROR(INDEX('Hoja de Trabajo para listado'!$BC$155:$CB$1048576,MATCH($A276,'Hoja de Trabajo para listado'!$BC$155:$BC$1048576,0),MATCH((CUADRO!Q$5&amp;$E276),'Hoja de Trabajo para listado'!$BC$151:$CB$151,0)),0)+IFERROR(INDEX('Hoja de Trabajo para listado'!$DE$153:$DG$274,MATCH($A276,'Hoja de Trabajo para listado'!$DE$153:$DE$1048576,0),MATCH((CUADRO!Q$5&amp;$E276),'Hoja de Trabajo para listado'!$DE$151:$DG$151,0)),0)+IFERROR(INDEX('Hoja de Trabajo para listado'!$CD$155:$DC$1048576,MATCH($A276,'Hoja de Trabajo para listado'!$CD$155:$CD$1048576,0),MATCH((CUADRO!Q$5&amp;$E276),'Hoja de Trabajo para listado'!$CD$151:$DC$151,0)),0)</f>
        <v>0</v>
      </c>
      <c r="R276" s="243">
        <f t="shared" ca="1" si="11"/>
        <v>120</v>
      </c>
      <c r="S276" s="263"/>
      <c r="T276" s="243">
        <f ca="1">+T277</f>
        <v>901116.88000000012</v>
      </c>
      <c r="U276" s="242">
        <f t="shared" si="12"/>
        <v>1</v>
      </c>
      <c r="V276" s="333" t="str">
        <f>+VLOOKUP(A276,bd_lista!$A$3:$E$590,5,FALSE)</f>
        <v>Instituciones Descentralizadas</v>
      </c>
      <c r="W276" s="383" t="str">
        <f>+V276</f>
        <v>Instituciones Descentralizadas</v>
      </c>
      <c r="X276" s="242">
        <f>+VLOOKUP(A276,[3]Sheet1!$A$13:$D$744,4,FALSE)</f>
        <v>81</v>
      </c>
      <c r="Y276" s="242" t="str">
        <f>+VLOOKUP(X276,bd_lista!$A$3:$C$590,3,FALSE)</f>
        <v>Ministerio de Obras Públicas, Servicios y Vivienda</v>
      </c>
      <c r="Z276" s="294">
        <f>+X276</f>
        <v>81</v>
      </c>
      <c r="AA276" s="295" t="str">
        <f>+Y276</f>
        <v>Ministerio de Obras Públicas, Servicios y Vivienda</v>
      </c>
    </row>
    <row r="277" spans="1:27" customFormat="1" ht="15" customHeight="1">
      <c r="A277" s="32">
        <v>383</v>
      </c>
      <c r="B277" s="389"/>
      <c r="C277" s="333" t="str">
        <f>+VLOOKUP(A277,bd_lista!$A$3:$C$590,3,FALSE)</f>
        <v>Agencia Boliviana de Correos "Correos de Bolivia"</v>
      </c>
      <c r="D277" s="386"/>
      <c r="E277" s="333" t="s">
        <v>1305</v>
      </c>
      <c r="F277" s="245">
        <f ca="1">+IFERROR(INDEX('Hoja de Trabajo para listado'!$A$155:$Z$1048576,MATCH($A277,'Hoja de Trabajo para listado'!$A$155:$A$1048576,0),MATCH((CUADRO!F$5&amp;$E277),'Hoja de Trabajo para listado'!$A$151:$Z$151,0)),0)+IFERROR(INDEX('Hoja de Trabajo para listado'!$AB$155:$BA$1048576,MATCH($A277,'Hoja de Trabajo para listado'!$AB$155:$AB$1048576,0),MATCH((CUADRO!F$5&amp;$E277),'Hoja de Trabajo para listado'!$AB$151:$BA$151,0)),0)+IFERROR(INDEX('Hoja de Trabajo para listado'!$BC$155:$CB$1048576,MATCH($A277,'Hoja de Trabajo para listado'!$BC$155:$BC$1048576,0),MATCH((CUADRO!F$5&amp;$E277),'Hoja de Trabajo para listado'!$BC$151:$CB$151,0)),0)+IFERROR(INDEX('Hoja de Trabajo para listado'!$DE$153:$DG$274,MATCH($A277,'Hoja de Trabajo para listado'!$DE$153:$DE$1048576,0),MATCH((CUADRO!F$5&amp;$E277),'Hoja de Trabajo para listado'!$DE$151:$DG$151,0)),0)+IFERROR(INDEX('Hoja de Trabajo para listado'!$CD$155:$DC$1048576,MATCH($A277,'Hoja de Trabajo para listado'!$CD$155:$CD$1048576,0),MATCH((CUADRO!F$5&amp;$E277),'Hoja de Trabajo para listado'!$CD$151:$DC$151,0)),0)</f>
        <v>362875.77</v>
      </c>
      <c r="G277" s="245">
        <f ca="1">+IFERROR(INDEX('Hoja de Trabajo para listado'!$A$155:$Z$1048576,MATCH($A277,'Hoja de Trabajo para listado'!$A$155:$A$1048576,0),MATCH((CUADRO!G$5&amp;$E277),'Hoja de Trabajo para listado'!$A$151:$Z$151,0)),0)+IFERROR(INDEX('Hoja de Trabajo para listado'!$AB$155:$BA$1048576,MATCH($A277,'Hoja de Trabajo para listado'!$AB$155:$AB$1048576,0),MATCH((CUADRO!G$5&amp;$E277),'Hoja de Trabajo para listado'!$AB$151:$BA$151,0)),0)+IFERROR(INDEX('Hoja de Trabajo para listado'!$BC$155:$CB$1048576,MATCH($A277,'Hoja de Trabajo para listado'!$BC$155:$BC$1048576,0),MATCH((CUADRO!G$5&amp;$E277),'Hoja de Trabajo para listado'!$BC$151:$CB$151,0)),0)+IFERROR(INDEX('Hoja de Trabajo para listado'!$DE$153:$DG$274,MATCH($A277,'Hoja de Trabajo para listado'!$DE$153:$DE$1048576,0),MATCH((CUADRO!G$5&amp;$E277),'Hoja de Trabajo para listado'!$DE$151:$DG$151,0)),0)+IFERROR(INDEX('Hoja de Trabajo para listado'!$CD$155:$DC$1048576,MATCH($A277,'Hoja de Trabajo para listado'!$CD$155:$CD$1048576,0),MATCH((CUADRO!G$5&amp;$E277),'Hoja de Trabajo para listado'!$CD$151:$DC$151,0)),0)</f>
        <v>538121.1100000001</v>
      </c>
      <c r="H277" s="245">
        <f ca="1">+IFERROR(INDEX('Hoja de Trabajo para listado'!$A$155:$Z$1048576,MATCH($A277,'Hoja de Trabajo para listado'!$A$155:$A$1048576,0),MATCH((CUADRO!H$5&amp;$E277),'Hoja de Trabajo para listado'!$A$151:$Z$151,0)),0)+IFERROR(INDEX('Hoja de Trabajo para listado'!$AB$155:$BA$1048576,MATCH($A277,'Hoja de Trabajo para listado'!$AB$155:$AB$1048576,0),MATCH((CUADRO!H$5&amp;$E277),'Hoja de Trabajo para listado'!$AB$151:$BA$151,0)),0)+IFERROR(INDEX('Hoja de Trabajo para listado'!$BC$155:$CB$1048576,MATCH($A277,'Hoja de Trabajo para listado'!$BC$155:$BC$1048576,0),MATCH((CUADRO!H$5&amp;$E277),'Hoja de Trabajo para listado'!$BC$151:$CB$151,0)),0)+IFERROR(INDEX('Hoja de Trabajo para listado'!$DE$153:$DG$274,MATCH($A277,'Hoja de Trabajo para listado'!$DE$153:$DE$1048576,0),MATCH((CUADRO!H$5&amp;$E277),'Hoja de Trabajo para listado'!$DE$151:$DG$151,0)),0)+IFERROR(INDEX('Hoja de Trabajo para listado'!$CD$155:$DC$1048576,MATCH($A277,'Hoja de Trabajo para listado'!$CD$155:$CD$1048576,0),MATCH((CUADRO!H$5&amp;$E277),'Hoja de Trabajo para listado'!$CD$151:$DC$151,0)),0)</f>
        <v>0</v>
      </c>
      <c r="I277" s="245">
        <f ca="1">+IFERROR(INDEX('Hoja de Trabajo para listado'!$A$155:$Z$1048576,MATCH($A277,'Hoja de Trabajo para listado'!$A$155:$A$1048576,0),MATCH((CUADRO!I$5&amp;$E277),'Hoja de Trabajo para listado'!$A$151:$Z$151,0)),0)+IFERROR(INDEX('Hoja de Trabajo para listado'!$AB$155:$BA$1048576,MATCH($A277,'Hoja de Trabajo para listado'!$AB$155:$AB$1048576,0),MATCH((CUADRO!I$5&amp;$E277),'Hoja de Trabajo para listado'!$AB$151:$BA$151,0)),0)+IFERROR(INDEX('Hoja de Trabajo para listado'!$BC$155:$CB$1048576,MATCH($A277,'Hoja de Trabajo para listado'!$BC$155:$BC$1048576,0),MATCH((CUADRO!I$5&amp;$E277),'Hoja de Trabajo para listado'!$BC$151:$CB$151,0)),0)+IFERROR(INDEX('Hoja de Trabajo para listado'!$DE$153:$DG$274,MATCH($A277,'Hoja de Trabajo para listado'!$DE$153:$DE$1048576,0),MATCH((CUADRO!I$5&amp;$E277),'Hoja de Trabajo para listado'!$DE$151:$DG$151,0)),0)+IFERROR(INDEX('Hoja de Trabajo para listado'!$CD$155:$DC$1048576,MATCH($A277,'Hoja de Trabajo para listado'!$CD$155:$CD$1048576,0),MATCH((CUADRO!I$5&amp;$E277),'Hoja de Trabajo para listado'!$CD$151:$DC$151,0)),0)</f>
        <v>0</v>
      </c>
      <c r="J277" s="245">
        <f ca="1">+IFERROR(INDEX('Hoja de Trabajo para listado'!$A$155:$Z$1048576,MATCH($A277,'Hoja de Trabajo para listado'!$A$155:$A$1048576,0),MATCH((CUADRO!J$5&amp;$E277),'Hoja de Trabajo para listado'!$A$151:$Z$151,0)),0)+IFERROR(INDEX('Hoja de Trabajo para listado'!$AB$155:$BA$1048576,MATCH($A277,'Hoja de Trabajo para listado'!$AB$155:$AB$1048576,0),MATCH((CUADRO!J$5&amp;$E277),'Hoja de Trabajo para listado'!$AB$151:$BA$151,0)),0)+IFERROR(INDEX('Hoja de Trabajo para listado'!$BC$155:$CB$1048576,MATCH($A277,'Hoja de Trabajo para listado'!$BC$155:$BC$1048576,0),MATCH((CUADRO!J$5&amp;$E277),'Hoja de Trabajo para listado'!$BC$151:$CB$151,0)),0)+IFERROR(INDEX('Hoja de Trabajo para listado'!$DE$153:$DG$274,MATCH($A277,'Hoja de Trabajo para listado'!$DE$153:$DE$1048576,0),MATCH((CUADRO!J$5&amp;$E277),'Hoja de Trabajo para listado'!$DE$151:$DG$151,0)),0)+IFERROR(INDEX('Hoja de Trabajo para listado'!$CD$155:$DC$1048576,MATCH($A277,'Hoja de Trabajo para listado'!$CD$155:$CD$1048576,0),MATCH((CUADRO!J$5&amp;$E277),'Hoja de Trabajo para listado'!$CD$151:$DC$151,0)),0)</f>
        <v>0</v>
      </c>
      <c r="K277" s="245">
        <f ca="1">+IFERROR(INDEX('Hoja de Trabajo para listado'!$A$155:$Z$1048576,MATCH($A277,'Hoja de Trabajo para listado'!$A$155:$A$1048576,0),MATCH((CUADRO!K$5&amp;$E277),'Hoja de Trabajo para listado'!$A$151:$Z$151,0)),0)+IFERROR(INDEX('Hoja de Trabajo para listado'!$AB$155:$BA$1048576,MATCH($A277,'Hoja de Trabajo para listado'!$AB$155:$AB$1048576,0),MATCH((CUADRO!K$5&amp;$E277),'Hoja de Trabajo para listado'!$AB$151:$BA$151,0)),0)+IFERROR(INDEX('Hoja de Trabajo para listado'!$BC$155:$CB$1048576,MATCH($A277,'Hoja de Trabajo para listado'!$BC$155:$BC$1048576,0),MATCH((CUADRO!K$5&amp;$E277),'Hoja de Trabajo para listado'!$BC$151:$CB$151,0)),0)+IFERROR(INDEX('Hoja de Trabajo para listado'!$DE$153:$DG$274,MATCH($A277,'Hoja de Trabajo para listado'!$DE$153:$DE$1048576,0),MATCH((CUADRO!K$5&amp;$E277),'Hoja de Trabajo para listado'!$DE$151:$DG$151,0)),0)+IFERROR(INDEX('Hoja de Trabajo para listado'!$CD$155:$DC$1048576,MATCH($A277,'Hoja de Trabajo para listado'!$CD$155:$CD$1048576,0),MATCH((CUADRO!K$5&amp;$E277),'Hoja de Trabajo para listado'!$CD$151:$DC$151,0)),0)</f>
        <v>0</v>
      </c>
      <c r="L277" s="245">
        <f ca="1">+IFERROR(INDEX('Hoja de Trabajo para listado'!$A$155:$Z$1048576,MATCH($A277,'Hoja de Trabajo para listado'!$A$155:$A$1048576,0),MATCH((CUADRO!L$5&amp;$E277),'Hoja de Trabajo para listado'!$A$151:$Z$151,0)),0)+IFERROR(INDEX('Hoja de Trabajo para listado'!$AB$155:$BA$1048576,MATCH($A277,'Hoja de Trabajo para listado'!$AB$155:$AB$1048576,0),MATCH((CUADRO!L$5&amp;$E277),'Hoja de Trabajo para listado'!$AB$151:$BA$151,0)),0)+IFERROR(INDEX('Hoja de Trabajo para listado'!$BC$155:$CB$1048576,MATCH($A277,'Hoja de Trabajo para listado'!$BC$155:$BC$1048576,0),MATCH((CUADRO!L$5&amp;$E277),'Hoja de Trabajo para listado'!$BC$151:$CB$151,0)),0)+IFERROR(INDEX('Hoja de Trabajo para listado'!$DE$153:$DG$274,MATCH($A277,'Hoja de Trabajo para listado'!$DE$153:$DE$1048576,0),MATCH((CUADRO!L$5&amp;$E277),'Hoja de Trabajo para listado'!$DE$151:$DG$151,0)),0)+IFERROR(INDEX('Hoja de Trabajo para listado'!$CD$155:$DC$1048576,MATCH($A277,'Hoja de Trabajo para listado'!$CD$155:$CD$1048576,0),MATCH((CUADRO!L$5&amp;$E277),'Hoja de Trabajo para listado'!$CD$151:$DC$151,0)),0)</f>
        <v>0</v>
      </c>
      <c r="M277" s="245">
        <f ca="1">+IFERROR(INDEX('Hoja de Trabajo para listado'!$A$155:$Z$1048576,MATCH($A277,'Hoja de Trabajo para listado'!$A$155:$A$1048576,0),MATCH((CUADRO!M$5&amp;$E277),'Hoja de Trabajo para listado'!$A$151:$Z$151,0)),0)+IFERROR(INDEX('Hoja de Trabajo para listado'!$AB$155:$BA$1048576,MATCH($A277,'Hoja de Trabajo para listado'!$AB$155:$AB$1048576,0),MATCH((CUADRO!M$5&amp;$E277),'Hoja de Trabajo para listado'!$AB$151:$BA$151,0)),0)+IFERROR(INDEX('Hoja de Trabajo para listado'!$BC$155:$CB$1048576,MATCH($A277,'Hoja de Trabajo para listado'!$BC$155:$BC$1048576,0),MATCH((CUADRO!M$5&amp;$E277),'Hoja de Trabajo para listado'!$BC$151:$CB$151,0)),0)+IFERROR(INDEX('Hoja de Trabajo para listado'!$DE$153:$DG$274,MATCH($A277,'Hoja de Trabajo para listado'!$DE$153:$DE$1048576,0),MATCH((CUADRO!M$5&amp;$E277),'Hoja de Trabajo para listado'!$DE$151:$DG$151,0)),0)+IFERROR(INDEX('Hoja de Trabajo para listado'!$CD$155:$DC$1048576,MATCH($A277,'Hoja de Trabajo para listado'!$CD$155:$CD$1048576,0),MATCH((CUADRO!M$5&amp;$E277),'Hoja de Trabajo para listado'!$CD$151:$DC$151,0)),0)</f>
        <v>0</v>
      </c>
      <c r="N277" s="245">
        <f ca="1">+IFERROR(INDEX('Hoja de Trabajo para listado'!$A$155:$Z$1048576,MATCH($A277,'Hoja de Trabajo para listado'!$A$155:$A$1048576,0),MATCH((CUADRO!N$5&amp;$E277),'Hoja de Trabajo para listado'!$A$151:$Z$151,0)),0)+IFERROR(INDEX('Hoja de Trabajo para listado'!$AB$155:$BA$1048576,MATCH($A277,'Hoja de Trabajo para listado'!$AB$155:$AB$1048576,0),MATCH((CUADRO!N$5&amp;$E277),'Hoja de Trabajo para listado'!$AB$151:$BA$151,0)),0)+IFERROR(INDEX('Hoja de Trabajo para listado'!$BC$155:$CB$1048576,MATCH($A277,'Hoja de Trabajo para listado'!$BC$155:$BC$1048576,0),MATCH((CUADRO!N$5&amp;$E277),'Hoja de Trabajo para listado'!$BC$151:$CB$151,0)),0)+IFERROR(INDEX('Hoja de Trabajo para listado'!$DE$153:$DG$274,MATCH($A277,'Hoja de Trabajo para listado'!$DE$153:$DE$1048576,0),MATCH((CUADRO!N$5&amp;$E277),'Hoja de Trabajo para listado'!$DE$151:$DG$151,0)),0)+IFERROR(INDEX('Hoja de Trabajo para listado'!$CD$155:$DC$1048576,MATCH($A277,'Hoja de Trabajo para listado'!$CD$155:$CD$1048576,0),MATCH((CUADRO!N$5&amp;$E277),'Hoja de Trabajo para listado'!$CD$151:$DC$151,0)),0)</f>
        <v>0</v>
      </c>
      <c r="O277" s="245">
        <f ca="1">+IFERROR(INDEX('Hoja de Trabajo para listado'!$A$155:$Z$1048576,MATCH($A277,'Hoja de Trabajo para listado'!$A$155:$A$1048576,0),MATCH((CUADRO!O$5&amp;$E277),'Hoja de Trabajo para listado'!$A$151:$Z$151,0)),0)+IFERROR(INDEX('Hoja de Trabajo para listado'!$AB$155:$BA$1048576,MATCH($A277,'Hoja de Trabajo para listado'!$AB$155:$AB$1048576,0),MATCH((CUADRO!O$5&amp;$E277),'Hoja de Trabajo para listado'!$AB$151:$BA$151,0)),0)+IFERROR(INDEX('Hoja de Trabajo para listado'!$BC$155:$CB$1048576,MATCH($A277,'Hoja de Trabajo para listado'!$BC$155:$BC$1048576,0),MATCH((CUADRO!O$5&amp;$E277),'Hoja de Trabajo para listado'!$BC$151:$CB$151,0)),0)+IFERROR(INDEX('Hoja de Trabajo para listado'!$DE$153:$DG$274,MATCH($A277,'Hoja de Trabajo para listado'!$DE$153:$DE$1048576,0),MATCH((CUADRO!O$5&amp;$E277),'Hoja de Trabajo para listado'!$DE$151:$DG$151,0)),0)+IFERROR(INDEX('Hoja de Trabajo para listado'!$CD$155:$DC$1048576,MATCH($A277,'Hoja de Trabajo para listado'!$CD$155:$CD$1048576,0),MATCH((CUADRO!O$5&amp;$E277),'Hoja de Trabajo para listado'!$CD$151:$DC$151,0)),0)</f>
        <v>0</v>
      </c>
      <c r="P277" s="245">
        <f ca="1">+IFERROR(INDEX('Hoja de Trabajo para listado'!$A$155:$Z$1048576,MATCH($A277,'Hoja de Trabajo para listado'!$A$155:$A$1048576,0),MATCH((CUADRO!P$5&amp;$E277),'Hoja de Trabajo para listado'!$A$151:$Z$151,0)),0)+IFERROR(INDEX('Hoja de Trabajo para listado'!$AB$155:$BA$1048576,MATCH($A277,'Hoja de Trabajo para listado'!$AB$155:$AB$1048576,0),MATCH((CUADRO!P$5&amp;$E277),'Hoja de Trabajo para listado'!$AB$151:$BA$151,0)),0)+IFERROR(INDEX('Hoja de Trabajo para listado'!$BC$155:$CB$1048576,MATCH($A277,'Hoja de Trabajo para listado'!$BC$155:$BC$1048576,0),MATCH((CUADRO!P$5&amp;$E277),'Hoja de Trabajo para listado'!$BC$151:$CB$151,0)),0)+IFERROR(INDEX('Hoja de Trabajo para listado'!$DE$153:$DG$274,MATCH($A277,'Hoja de Trabajo para listado'!$DE$153:$DE$1048576,0),MATCH((CUADRO!P$5&amp;$E277),'Hoja de Trabajo para listado'!$DE$151:$DG$151,0)),0)+IFERROR(INDEX('Hoja de Trabajo para listado'!$CD$155:$DC$1048576,MATCH($A277,'Hoja de Trabajo para listado'!$CD$155:$CD$1048576,0),MATCH((CUADRO!P$5&amp;$E277),'Hoja de Trabajo para listado'!$CD$151:$DC$151,0)),0)</f>
        <v>0</v>
      </c>
      <c r="Q277" s="245">
        <f ca="1">+IFERROR(INDEX('Hoja de Trabajo para listado'!$A$155:$Z$1048576,MATCH($A277,'Hoja de Trabajo para listado'!$A$155:$A$1048576,0),MATCH((CUADRO!Q$5&amp;$E277),'Hoja de Trabajo para listado'!$A$151:$Z$151,0)),0)+IFERROR(INDEX('Hoja de Trabajo para listado'!$AB$155:$BA$1048576,MATCH($A277,'Hoja de Trabajo para listado'!$AB$155:$AB$1048576,0),MATCH((CUADRO!Q$5&amp;$E277),'Hoja de Trabajo para listado'!$AB$151:$BA$151,0)),0)+IFERROR(INDEX('Hoja de Trabajo para listado'!$BC$155:$CB$1048576,MATCH($A277,'Hoja de Trabajo para listado'!$BC$155:$BC$1048576,0),MATCH((CUADRO!Q$5&amp;$E277),'Hoja de Trabajo para listado'!$BC$151:$CB$151,0)),0)+IFERROR(INDEX('Hoja de Trabajo para listado'!$DE$153:$DG$274,MATCH($A277,'Hoja de Trabajo para listado'!$DE$153:$DE$1048576,0),MATCH((CUADRO!Q$5&amp;$E277),'Hoja de Trabajo para listado'!$DE$151:$DG$151,0)),0)+IFERROR(INDEX('Hoja de Trabajo para listado'!$CD$155:$DC$1048576,MATCH($A277,'Hoja de Trabajo para listado'!$CD$155:$CD$1048576,0),MATCH((CUADRO!Q$5&amp;$E277),'Hoja de Trabajo para listado'!$CD$151:$DC$151,0)),0)</f>
        <v>0</v>
      </c>
      <c r="R277" s="245">
        <f t="shared" ca="1" si="11"/>
        <v>900996.88000000012</v>
      </c>
      <c r="S277" s="262">
        <f ca="1">+R276+R277</f>
        <v>901116.88000000012</v>
      </c>
      <c r="T277" s="243">
        <f ca="1">+S277</f>
        <v>901116.88000000012</v>
      </c>
      <c r="U277" s="242">
        <f t="shared" si="12"/>
        <v>2</v>
      </c>
      <c r="V277" s="333" t="str">
        <f>+VLOOKUP(A277,bd_lista!$A$3:$E$590,5,FALSE)</f>
        <v>Instituciones Descentralizadas</v>
      </c>
      <c r="W277" s="384"/>
      <c r="X277" s="242">
        <f>+VLOOKUP(A277,[3]Sheet1!$A$13:$D$744,4,FALSE)</f>
        <v>81</v>
      </c>
      <c r="Y277" s="242" t="str">
        <f>+VLOOKUP(X277,bd_lista!$A$3:$C$590,3,FALSE)</f>
        <v>Ministerio de Obras Públicas, Servicios y Vivienda</v>
      </c>
      <c r="Z277" s="292"/>
      <c r="AA277" s="293"/>
    </row>
    <row r="278" spans="1:27" customFormat="1" ht="15" hidden="1" customHeight="1">
      <c r="A278" s="32">
        <v>384</v>
      </c>
      <c r="B278" s="388">
        <f>+A278</f>
        <v>384</v>
      </c>
      <c r="C278" s="247" t="e">
        <f>+VLOOKUP(A278,bd_lista!$A$3:$C$590,3,FALSE)</f>
        <v>#N/A</v>
      </c>
      <c r="D278" s="385" t="e">
        <f>+C278</f>
        <v>#N/A</v>
      </c>
      <c r="E278" s="247" t="s">
        <v>1304</v>
      </c>
      <c r="F278" s="243">
        <f ca="1">+IFERROR(INDEX('Hoja de Trabajo para listado'!$A$155:$Z$1048576,MATCH($A278,'Hoja de Trabajo para listado'!$A$155:$A$1048576,0),MATCH((CUADRO!F$5&amp;$E278),'Hoja de Trabajo para listado'!$A$151:$Z$151,0)),0)+IFERROR(INDEX('Hoja de Trabajo para listado'!$AB$155:$BA$1048576,MATCH($A278,'Hoja de Trabajo para listado'!$AB$155:$AB$1048576,0),MATCH((CUADRO!F$5&amp;$E278),'Hoja de Trabajo para listado'!$AB$151:$BA$151,0)),0)+IFERROR(INDEX('Hoja de Trabajo para listado'!$BC$155:$CB$1048576,MATCH($A278,'Hoja de Trabajo para listado'!$BC$155:$BC$1048576,0),MATCH((CUADRO!F$5&amp;$E278),'Hoja de Trabajo para listado'!$BC$151:$CB$151,0)),0)+IFERROR(INDEX('Hoja de Trabajo para listado'!$DE$153:$DG$274,MATCH($A278,'Hoja de Trabajo para listado'!$DE$153:$DE$1048576,0),MATCH((CUADRO!F$5&amp;$E278),'Hoja de Trabajo para listado'!$DE$151:$DG$151,0)),0)+IFERROR(INDEX('Hoja de Trabajo para listado'!$CD$155:$DC$1048576,MATCH($A278,'Hoja de Trabajo para listado'!$CD$155:$CD$1048576,0),MATCH((CUADRO!F$5&amp;$E278),'Hoja de Trabajo para listado'!$CD$151:$DC$151,0)),0)</f>
        <v>0</v>
      </c>
      <c r="G278" s="243">
        <f ca="1">+IFERROR(INDEX('Hoja de Trabajo para listado'!$A$155:$Z$1048576,MATCH($A278,'Hoja de Trabajo para listado'!$A$155:$A$1048576,0),MATCH((CUADRO!G$5&amp;$E278),'Hoja de Trabajo para listado'!$A$151:$Z$151,0)),0)+IFERROR(INDEX('Hoja de Trabajo para listado'!$AB$155:$BA$1048576,MATCH($A278,'Hoja de Trabajo para listado'!$AB$155:$AB$1048576,0),MATCH((CUADRO!G$5&amp;$E278),'Hoja de Trabajo para listado'!$AB$151:$BA$151,0)),0)+IFERROR(INDEX('Hoja de Trabajo para listado'!$BC$155:$CB$1048576,MATCH($A278,'Hoja de Trabajo para listado'!$BC$155:$BC$1048576,0),MATCH((CUADRO!G$5&amp;$E278),'Hoja de Trabajo para listado'!$BC$151:$CB$151,0)),0)+IFERROR(INDEX('Hoja de Trabajo para listado'!$DE$153:$DG$274,MATCH($A278,'Hoja de Trabajo para listado'!$DE$153:$DE$1048576,0),MATCH((CUADRO!G$5&amp;$E278),'Hoja de Trabajo para listado'!$DE$151:$DG$151,0)),0)+IFERROR(INDEX('Hoja de Trabajo para listado'!$CD$155:$DC$1048576,MATCH($A278,'Hoja de Trabajo para listado'!$CD$155:$CD$1048576,0),MATCH((CUADRO!G$5&amp;$E278),'Hoja de Trabajo para listado'!$CD$151:$DC$151,0)),0)</f>
        <v>0</v>
      </c>
      <c r="H278" s="243">
        <f ca="1">+IFERROR(INDEX('Hoja de Trabajo para listado'!$A$155:$Z$1048576,MATCH($A278,'Hoja de Trabajo para listado'!$A$155:$A$1048576,0),MATCH((CUADRO!H$5&amp;$E278),'Hoja de Trabajo para listado'!$A$151:$Z$151,0)),0)+IFERROR(INDEX('Hoja de Trabajo para listado'!$AB$155:$BA$1048576,MATCH($A278,'Hoja de Trabajo para listado'!$AB$155:$AB$1048576,0),MATCH((CUADRO!H$5&amp;$E278),'Hoja de Trabajo para listado'!$AB$151:$BA$151,0)),0)+IFERROR(INDEX('Hoja de Trabajo para listado'!$BC$155:$CB$1048576,MATCH($A278,'Hoja de Trabajo para listado'!$BC$155:$BC$1048576,0),MATCH((CUADRO!H$5&amp;$E278),'Hoja de Trabajo para listado'!$BC$151:$CB$151,0)),0)+IFERROR(INDEX('Hoja de Trabajo para listado'!$DE$153:$DG$274,MATCH($A278,'Hoja de Trabajo para listado'!$DE$153:$DE$1048576,0),MATCH((CUADRO!H$5&amp;$E278),'Hoja de Trabajo para listado'!$DE$151:$DG$151,0)),0)+IFERROR(INDEX('Hoja de Trabajo para listado'!$CD$155:$DC$1048576,MATCH($A278,'Hoja de Trabajo para listado'!$CD$155:$CD$1048576,0),MATCH((CUADRO!H$5&amp;$E278),'Hoja de Trabajo para listado'!$CD$151:$DC$151,0)),0)</f>
        <v>0</v>
      </c>
      <c r="I278" s="243">
        <f ca="1">+IFERROR(INDEX('Hoja de Trabajo para listado'!$A$155:$Z$1048576,MATCH($A278,'Hoja de Trabajo para listado'!$A$155:$A$1048576,0),MATCH((CUADRO!I$5&amp;$E278),'Hoja de Trabajo para listado'!$A$151:$Z$151,0)),0)+IFERROR(INDEX('Hoja de Trabajo para listado'!$AB$155:$BA$1048576,MATCH($A278,'Hoja de Trabajo para listado'!$AB$155:$AB$1048576,0),MATCH((CUADRO!I$5&amp;$E278),'Hoja de Trabajo para listado'!$AB$151:$BA$151,0)),0)+IFERROR(INDEX('Hoja de Trabajo para listado'!$BC$155:$CB$1048576,MATCH($A278,'Hoja de Trabajo para listado'!$BC$155:$BC$1048576,0),MATCH((CUADRO!I$5&amp;$E278),'Hoja de Trabajo para listado'!$BC$151:$CB$151,0)),0)+IFERROR(INDEX('Hoja de Trabajo para listado'!$DE$153:$DG$274,MATCH($A278,'Hoja de Trabajo para listado'!$DE$153:$DE$1048576,0),MATCH((CUADRO!I$5&amp;$E278),'Hoja de Trabajo para listado'!$DE$151:$DG$151,0)),0)+IFERROR(INDEX('Hoja de Trabajo para listado'!$CD$155:$DC$1048576,MATCH($A278,'Hoja de Trabajo para listado'!$CD$155:$CD$1048576,0),MATCH((CUADRO!I$5&amp;$E278),'Hoja de Trabajo para listado'!$CD$151:$DC$151,0)),0)</f>
        <v>0</v>
      </c>
      <c r="J278" s="243">
        <f ca="1">+IFERROR(INDEX('Hoja de Trabajo para listado'!$A$155:$Z$1048576,MATCH($A278,'Hoja de Trabajo para listado'!$A$155:$A$1048576,0),MATCH((CUADRO!J$5&amp;$E278),'Hoja de Trabajo para listado'!$A$151:$Z$151,0)),0)+IFERROR(INDEX('Hoja de Trabajo para listado'!$AB$155:$BA$1048576,MATCH($A278,'Hoja de Trabajo para listado'!$AB$155:$AB$1048576,0),MATCH((CUADRO!J$5&amp;$E278),'Hoja de Trabajo para listado'!$AB$151:$BA$151,0)),0)+IFERROR(INDEX('Hoja de Trabajo para listado'!$BC$155:$CB$1048576,MATCH($A278,'Hoja de Trabajo para listado'!$BC$155:$BC$1048576,0),MATCH((CUADRO!J$5&amp;$E278),'Hoja de Trabajo para listado'!$BC$151:$CB$151,0)),0)+IFERROR(INDEX('Hoja de Trabajo para listado'!$DE$153:$DG$274,MATCH($A278,'Hoja de Trabajo para listado'!$DE$153:$DE$1048576,0),MATCH((CUADRO!J$5&amp;$E278),'Hoja de Trabajo para listado'!$DE$151:$DG$151,0)),0)+IFERROR(INDEX('Hoja de Trabajo para listado'!$CD$155:$DC$1048576,MATCH($A278,'Hoja de Trabajo para listado'!$CD$155:$CD$1048576,0),MATCH((CUADRO!J$5&amp;$E278),'Hoja de Trabajo para listado'!$CD$151:$DC$151,0)),0)</f>
        <v>0</v>
      </c>
      <c r="K278" s="243">
        <f ca="1">+IFERROR(INDEX('Hoja de Trabajo para listado'!$A$155:$Z$1048576,MATCH($A278,'Hoja de Trabajo para listado'!$A$155:$A$1048576,0),MATCH((CUADRO!K$5&amp;$E278),'Hoja de Trabajo para listado'!$A$151:$Z$151,0)),0)+IFERROR(INDEX('Hoja de Trabajo para listado'!$AB$155:$BA$1048576,MATCH($A278,'Hoja de Trabajo para listado'!$AB$155:$AB$1048576,0),MATCH((CUADRO!K$5&amp;$E278),'Hoja de Trabajo para listado'!$AB$151:$BA$151,0)),0)+IFERROR(INDEX('Hoja de Trabajo para listado'!$BC$155:$CB$1048576,MATCH($A278,'Hoja de Trabajo para listado'!$BC$155:$BC$1048576,0),MATCH((CUADRO!K$5&amp;$E278),'Hoja de Trabajo para listado'!$BC$151:$CB$151,0)),0)+IFERROR(INDEX('Hoja de Trabajo para listado'!$DE$153:$DG$274,MATCH($A278,'Hoja de Trabajo para listado'!$DE$153:$DE$1048576,0),MATCH((CUADRO!K$5&amp;$E278),'Hoja de Trabajo para listado'!$DE$151:$DG$151,0)),0)+IFERROR(INDEX('Hoja de Trabajo para listado'!$CD$155:$DC$1048576,MATCH($A278,'Hoja de Trabajo para listado'!$CD$155:$CD$1048576,0),MATCH((CUADRO!K$5&amp;$E278),'Hoja de Trabajo para listado'!$CD$151:$DC$151,0)),0)</f>
        <v>0</v>
      </c>
      <c r="L278" s="243">
        <f ca="1">+IFERROR(INDEX('Hoja de Trabajo para listado'!$A$155:$Z$1048576,MATCH($A278,'Hoja de Trabajo para listado'!$A$155:$A$1048576,0),MATCH((CUADRO!L$5&amp;$E278),'Hoja de Trabajo para listado'!$A$151:$Z$151,0)),0)+IFERROR(INDEX('Hoja de Trabajo para listado'!$AB$155:$BA$1048576,MATCH($A278,'Hoja de Trabajo para listado'!$AB$155:$AB$1048576,0),MATCH((CUADRO!L$5&amp;$E278),'Hoja de Trabajo para listado'!$AB$151:$BA$151,0)),0)+IFERROR(INDEX('Hoja de Trabajo para listado'!$BC$155:$CB$1048576,MATCH($A278,'Hoja de Trabajo para listado'!$BC$155:$BC$1048576,0),MATCH((CUADRO!L$5&amp;$E278),'Hoja de Trabajo para listado'!$BC$151:$CB$151,0)),0)+IFERROR(INDEX('Hoja de Trabajo para listado'!$DE$153:$DG$274,MATCH($A278,'Hoja de Trabajo para listado'!$DE$153:$DE$1048576,0),MATCH((CUADRO!L$5&amp;$E278),'Hoja de Trabajo para listado'!$DE$151:$DG$151,0)),0)+IFERROR(INDEX('Hoja de Trabajo para listado'!$CD$155:$DC$1048576,MATCH($A278,'Hoja de Trabajo para listado'!$CD$155:$CD$1048576,0),MATCH((CUADRO!L$5&amp;$E278),'Hoja de Trabajo para listado'!$CD$151:$DC$151,0)),0)</f>
        <v>0</v>
      </c>
      <c r="M278" s="243">
        <f ca="1">+IFERROR(INDEX('Hoja de Trabajo para listado'!$A$155:$Z$1048576,MATCH($A278,'Hoja de Trabajo para listado'!$A$155:$A$1048576,0),MATCH((CUADRO!M$5&amp;$E278),'Hoja de Trabajo para listado'!$A$151:$Z$151,0)),0)+IFERROR(INDEX('Hoja de Trabajo para listado'!$AB$155:$BA$1048576,MATCH($A278,'Hoja de Trabajo para listado'!$AB$155:$AB$1048576,0),MATCH((CUADRO!M$5&amp;$E278),'Hoja de Trabajo para listado'!$AB$151:$BA$151,0)),0)+IFERROR(INDEX('Hoja de Trabajo para listado'!$BC$155:$CB$1048576,MATCH($A278,'Hoja de Trabajo para listado'!$BC$155:$BC$1048576,0),MATCH((CUADRO!M$5&amp;$E278),'Hoja de Trabajo para listado'!$BC$151:$CB$151,0)),0)+IFERROR(INDEX('Hoja de Trabajo para listado'!$DE$153:$DG$274,MATCH($A278,'Hoja de Trabajo para listado'!$DE$153:$DE$1048576,0),MATCH((CUADRO!M$5&amp;$E278),'Hoja de Trabajo para listado'!$DE$151:$DG$151,0)),0)+IFERROR(INDEX('Hoja de Trabajo para listado'!$CD$155:$DC$1048576,MATCH($A278,'Hoja de Trabajo para listado'!$CD$155:$CD$1048576,0),MATCH((CUADRO!M$5&amp;$E278),'Hoja de Trabajo para listado'!$CD$151:$DC$151,0)),0)</f>
        <v>0</v>
      </c>
      <c r="N278" s="243">
        <f ca="1">+IFERROR(INDEX('Hoja de Trabajo para listado'!$A$155:$Z$1048576,MATCH($A278,'Hoja de Trabajo para listado'!$A$155:$A$1048576,0),MATCH((CUADRO!N$5&amp;$E278),'Hoja de Trabajo para listado'!$A$151:$Z$151,0)),0)+IFERROR(INDEX('Hoja de Trabajo para listado'!$AB$155:$BA$1048576,MATCH($A278,'Hoja de Trabajo para listado'!$AB$155:$AB$1048576,0),MATCH((CUADRO!N$5&amp;$E278),'Hoja de Trabajo para listado'!$AB$151:$BA$151,0)),0)+IFERROR(INDEX('Hoja de Trabajo para listado'!$BC$155:$CB$1048576,MATCH($A278,'Hoja de Trabajo para listado'!$BC$155:$BC$1048576,0),MATCH((CUADRO!N$5&amp;$E278),'Hoja de Trabajo para listado'!$BC$151:$CB$151,0)),0)+IFERROR(INDEX('Hoja de Trabajo para listado'!$DE$153:$DG$274,MATCH($A278,'Hoja de Trabajo para listado'!$DE$153:$DE$1048576,0),MATCH((CUADRO!N$5&amp;$E278),'Hoja de Trabajo para listado'!$DE$151:$DG$151,0)),0)+IFERROR(INDEX('Hoja de Trabajo para listado'!$CD$155:$DC$1048576,MATCH($A278,'Hoja de Trabajo para listado'!$CD$155:$CD$1048576,0),MATCH((CUADRO!N$5&amp;$E278),'Hoja de Trabajo para listado'!$CD$151:$DC$151,0)),0)</f>
        <v>0</v>
      </c>
      <c r="O278" s="243">
        <f ca="1">+IFERROR(INDEX('Hoja de Trabajo para listado'!$A$155:$Z$1048576,MATCH($A278,'Hoja de Trabajo para listado'!$A$155:$A$1048576,0),MATCH((CUADRO!O$5&amp;$E278),'Hoja de Trabajo para listado'!$A$151:$Z$151,0)),0)+IFERROR(INDEX('Hoja de Trabajo para listado'!$AB$155:$BA$1048576,MATCH($A278,'Hoja de Trabajo para listado'!$AB$155:$AB$1048576,0),MATCH((CUADRO!O$5&amp;$E278),'Hoja de Trabajo para listado'!$AB$151:$BA$151,0)),0)+IFERROR(INDEX('Hoja de Trabajo para listado'!$BC$155:$CB$1048576,MATCH($A278,'Hoja de Trabajo para listado'!$BC$155:$BC$1048576,0),MATCH((CUADRO!O$5&amp;$E278),'Hoja de Trabajo para listado'!$BC$151:$CB$151,0)),0)+IFERROR(INDEX('Hoja de Trabajo para listado'!$DE$153:$DG$274,MATCH($A278,'Hoja de Trabajo para listado'!$DE$153:$DE$1048576,0),MATCH((CUADRO!O$5&amp;$E278),'Hoja de Trabajo para listado'!$DE$151:$DG$151,0)),0)+IFERROR(INDEX('Hoja de Trabajo para listado'!$CD$155:$DC$1048576,MATCH($A278,'Hoja de Trabajo para listado'!$CD$155:$CD$1048576,0),MATCH((CUADRO!O$5&amp;$E278),'Hoja de Trabajo para listado'!$CD$151:$DC$151,0)),0)</f>
        <v>0</v>
      </c>
      <c r="P278" s="243">
        <f ca="1">+IFERROR(INDEX('Hoja de Trabajo para listado'!$A$155:$Z$1048576,MATCH($A278,'Hoja de Trabajo para listado'!$A$155:$A$1048576,0),MATCH((CUADRO!P$5&amp;$E278),'Hoja de Trabajo para listado'!$A$151:$Z$151,0)),0)+IFERROR(INDEX('Hoja de Trabajo para listado'!$AB$155:$BA$1048576,MATCH($A278,'Hoja de Trabajo para listado'!$AB$155:$AB$1048576,0),MATCH((CUADRO!P$5&amp;$E278),'Hoja de Trabajo para listado'!$AB$151:$BA$151,0)),0)+IFERROR(INDEX('Hoja de Trabajo para listado'!$BC$155:$CB$1048576,MATCH($A278,'Hoja de Trabajo para listado'!$BC$155:$BC$1048576,0),MATCH((CUADRO!P$5&amp;$E278),'Hoja de Trabajo para listado'!$BC$151:$CB$151,0)),0)+IFERROR(INDEX('Hoja de Trabajo para listado'!$DE$153:$DG$274,MATCH($A278,'Hoja de Trabajo para listado'!$DE$153:$DE$1048576,0),MATCH((CUADRO!P$5&amp;$E278),'Hoja de Trabajo para listado'!$DE$151:$DG$151,0)),0)+IFERROR(INDEX('Hoja de Trabajo para listado'!$CD$155:$DC$1048576,MATCH($A278,'Hoja de Trabajo para listado'!$CD$155:$CD$1048576,0),MATCH((CUADRO!P$5&amp;$E278),'Hoja de Trabajo para listado'!$CD$151:$DC$151,0)),0)</f>
        <v>0</v>
      </c>
      <c r="Q278" s="243">
        <f ca="1">+IFERROR(INDEX('Hoja de Trabajo para listado'!$A$155:$Z$1048576,MATCH($A278,'Hoja de Trabajo para listado'!$A$155:$A$1048576,0),MATCH((CUADRO!Q$5&amp;$E278),'Hoja de Trabajo para listado'!$A$151:$Z$151,0)),0)+IFERROR(INDEX('Hoja de Trabajo para listado'!$AB$155:$BA$1048576,MATCH($A278,'Hoja de Trabajo para listado'!$AB$155:$AB$1048576,0),MATCH((CUADRO!Q$5&amp;$E278),'Hoja de Trabajo para listado'!$AB$151:$BA$151,0)),0)+IFERROR(INDEX('Hoja de Trabajo para listado'!$BC$155:$CB$1048576,MATCH($A278,'Hoja de Trabajo para listado'!$BC$155:$BC$1048576,0),MATCH((CUADRO!Q$5&amp;$E278),'Hoja de Trabajo para listado'!$BC$151:$CB$151,0)),0)+IFERROR(INDEX('Hoja de Trabajo para listado'!$DE$153:$DG$274,MATCH($A278,'Hoja de Trabajo para listado'!$DE$153:$DE$1048576,0),MATCH((CUADRO!Q$5&amp;$E278),'Hoja de Trabajo para listado'!$DE$151:$DG$151,0)),0)+IFERROR(INDEX('Hoja de Trabajo para listado'!$CD$155:$DC$1048576,MATCH($A278,'Hoja de Trabajo para listado'!$CD$155:$CD$1048576,0),MATCH((CUADRO!Q$5&amp;$E278),'Hoja de Trabajo para listado'!$CD$151:$DC$151,0)),0)</f>
        <v>0</v>
      </c>
      <c r="R278" s="243">
        <f t="shared" ca="1" si="11"/>
        <v>0</v>
      </c>
      <c r="S278" s="249"/>
      <c r="T278" s="243">
        <f ca="1">+T279</f>
        <v>0</v>
      </c>
      <c r="U278" s="242">
        <f t="shared" si="12"/>
        <v>1</v>
      </c>
      <c r="V278" s="333" t="e">
        <f>+VLOOKUP(A278,bd_lista!$A$3:$E$590,5,FALSE)</f>
        <v>#N/A</v>
      </c>
      <c r="W278" s="383" t="e">
        <f>+V278</f>
        <v>#N/A</v>
      </c>
      <c r="X278" s="242">
        <f>+VLOOKUP(A278,[3]Sheet1!$A$13:$D$744,4,FALSE)</f>
        <v>30</v>
      </c>
      <c r="Y278" s="242" t="str">
        <f>+VLOOKUP(X278,bd_lista!$A$3:$C$590,3,FALSE)</f>
        <v>Ministerio de Justicia y Transparencia Institucional</v>
      </c>
      <c r="Z278" s="294">
        <f>+X278</f>
        <v>30</v>
      </c>
      <c r="AA278" s="295" t="str">
        <f>+Y278</f>
        <v>Ministerio de Justicia y Transparencia Institucional</v>
      </c>
    </row>
    <row r="279" spans="1:27" customFormat="1" ht="15" hidden="1" customHeight="1">
      <c r="A279" s="32">
        <v>384</v>
      </c>
      <c r="B279" s="389"/>
      <c r="C279" s="333" t="e">
        <f>+VLOOKUP(A279,bd_lista!$A$3:$C$590,3,FALSE)</f>
        <v>#N/A</v>
      </c>
      <c r="D279" s="386"/>
      <c r="E279" s="333" t="s">
        <v>1305</v>
      </c>
      <c r="F279" s="245">
        <f ca="1">+IFERROR(INDEX('Hoja de Trabajo para listado'!$A$155:$Z$1048576,MATCH($A279,'Hoja de Trabajo para listado'!$A$155:$A$1048576,0),MATCH((CUADRO!F$5&amp;$E279),'Hoja de Trabajo para listado'!$A$151:$Z$151,0)),0)+IFERROR(INDEX('Hoja de Trabajo para listado'!$AB$155:$BA$1048576,MATCH($A279,'Hoja de Trabajo para listado'!$AB$155:$AB$1048576,0),MATCH((CUADRO!F$5&amp;$E279),'Hoja de Trabajo para listado'!$AB$151:$BA$151,0)),0)+IFERROR(INDEX('Hoja de Trabajo para listado'!$BC$155:$CB$1048576,MATCH($A279,'Hoja de Trabajo para listado'!$BC$155:$BC$1048576,0),MATCH((CUADRO!F$5&amp;$E279),'Hoja de Trabajo para listado'!$BC$151:$CB$151,0)),0)+IFERROR(INDEX('Hoja de Trabajo para listado'!$DE$153:$DG$274,MATCH($A279,'Hoja de Trabajo para listado'!$DE$153:$DE$1048576,0),MATCH((CUADRO!F$5&amp;$E279),'Hoja de Trabajo para listado'!$DE$151:$DG$151,0)),0)+IFERROR(INDEX('Hoja de Trabajo para listado'!$CD$155:$DC$1048576,MATCH($A279,'Hoja de Trabajo para listado'!$CD$155:$CD$1048576,0),MATCH((CUADRO!F$5&amp;$E279),'Hoja de Trabajo para listado'!$CD$151:$DC$151,0)),0)</f>
        <v>0</v>
      </c>
      <c r="G279" s="245">
        <f ca="1">+IFERROR(INDEX('Hoja de Trabajo para listado'!$A$155:$Z$1048576,MATCH($A279,'Hoja de Trabajo para listado'!$A$155:$A$1048576,0),MATCH((CUADRO!G$5&amp;$E279),'Hoja de Trabajo para listado'!$A$151:$Z$151,0)),0)+IFERROR(INDEX('Hoja de Trabajo para listado'!$AB$155:$BA$1048576,MATCH($A279,'Hoja de Trabajo para listado'!$AB$155:$AB$1048576,0),MATCH((CUADRO!G$5&amp;$E279),'Hoja de Trabajo para listado'!$AB$151:$BA$151,0)),0)+IFERROR(INDEX('Hoja de Trabajo para listado'!$BC$155:$CB$1048576,MATCH($A279,'Hoja de Trabajo para listado'!$BC$155:$BC$1048576,0),MATCH((CUADRO!G$5&amp;$E279),'Hoja de Trabajo para listado'!$BC$151:$CB$151,0)),0)+IFERROR(INDEX('Hoja de Trabajo para listado'!$DE$153:$DG$274,MATCH($A279,'Hoja de Trabajo para listado'!$DE$153:$DE$1048576,0),MATCH((CUADRO!G$5&amp;$E279),'Hoja de Trabajo para listado'!$DE$151:$DG$151,0)),0)+IFERROR(INDEX('Hoja de Trabajo para listado'!$CD$155:$DC$1048576,MATCH($A279,'Hoja de Trabajo para listado'!$CD$155:$CD$1048576,0),MATCH((CUADRO!G$5&amp;$E279),'Hoja de Trabajo para listado'!$CD$151:$DC$151,0)),0)</f>
        <v>0</v>
      </c>
      <c r="H279" s="245">
        <f ca="1">+IFERROR(INDEX('Hoja de Trabajo para listado'!$A$155:$Z$1048576,MATCH($A279,'Hoja de Trabajo para listado'!$A$155:$A$1048576,0),MATCH((CUADRO!H$5&amp;$E279),'Hoja de Trabajo para listado'!$A$151:$Z$151,0)),0)+IFERROR(INDEX('Hoja de Trabajo para listado'!$AB$155:$BA$1048576,MATCH($A279,'Hoja de Trabajo para listado'!$AB$155:$AB$1048576,0),MATCH((CUADRO!H$5&amp;$E279),'Hoja de Trabajo para listado'!$AB$151:$BA$151,0)),0)+IFERROR(INDEX('Hoja de Trabajo para listado'!$BC$155:$CB$1048576,MATCH($A279,'Hoja de Trabajo para listado'!$BC$155:$BC$1048576,0),MATCH((CUADRO!H$5&amp;$E279),'Hoja de Trabajo para listado'!$BC$151:$CB$151,0)),0)+IFERROR(INDEX('Hoja de Trabajo para listado'!$DE$153:$DG$274,MATCH($A279,'Hoja de Trabajo para listado'!$DE$153:$DE$1048576,0),MATCH((CUADRO!H$5&amp;$E279),'Hoja de Trabajo para listado'!$DE$151:$DG$151,0)),0)+IFERROR(INDEX('Hoja de Trabajo para listado'!$CD$155:$DC$1048576,MATCH($A279,'Hoja de Trabajo para listado'!$CD$155:$CD$1048576,0),MATCH((CUADRO!H$5&amp;$E279),'Hoja de Trabajo para listado'!$CD$151:$DC$151,0)),0)</f>
        <v>0</v>
      </c>
      <c r="I279" s="245">
        <f ca="1">+IFERROR(INDEX('Hoja de Trabajo para listado'!$A$155:$Z$1048576,MATCH($A279,'Hoja de Trabajo para listado'!$A$155:$A$1048576,0),MATCH((CUADRO!I$5&amp;$E279),'Hoja de Trabajo para listado'!$A$151:$Z$151,0)),0)+IFERROR(INDEX('Hoja de Trabajo para listado'!$AB$155:$BA$1048576,MATCH($A279,'Hoja de Trabajo para listado'!$AB$155:$AB$1048576,0),MATCH((CUADRO!I$5&amp;$E279),'Hoja de Trabajo para listado'!$AB$151:$BA$151,0)),0)+IFERROR(INDEX('Hoja de Trabajo para listado'!$BC$155:$CB$1048576,MATCH($A279,'Hoja de Trabajo para listado'!$BC$155:$BC$1048576,0),MATCH((CUADRO!I$5&amp;$E279),'Hoja de Trabajo para listado'!$BC$151:$CB$151,0)),0)+IFERROR(INDEX('Hoja de Trabajo para listado'!$DE$153:$DG$274,MATCH($A279,'Hoja de Trabajo para listado'!$DE$153:$DE$1048576,0),MATCH((CUADRO!I$5&amp;$E279),'Hoja de Trabajo para listado'!$DE$151:$DG$151,0)),0)+IFERROR(INDEX('Hoja de Trabajo para listado'!$CD$155:$DC$1048576,MATCH($A279,'Hoja de Trabajo para listado'!$CD$155:$CD$1048576,0),MATCH((CUADRO!I$5&amp;$E279),'Hoja de Trabajo para listado'!$CD$151:$DC$151,0)),0)</f>
        <v>0</v>
      </c>
      <c r="J279" s="245">
        <f ca="1">+IFERROR(INDEX('Hoja de Trabajo para listado'!$A$155:$Z$1048576,MATCH($A279,'Hoja de Trabajo para listado'!$A$155:$A$1048576,0),MATCH((CUADRO!J$5&amp;$E279),'Hoja de Trabajo para listado'!$A$151:$Z$151,0)),0)+IFERROR(INDEX('Hoja de Trabajo para listado'!$AB$155:$BA$1048576,MATCH($A279,'Hoja de Trabajo para listado'!$AB$155:$AB$1048576,0),MATCH((CUADRO!J$5&amp;$E279),'Hoja de Trabajo para listado'!$AB$151:$BA$151,0)),0)+IFERROR(INDEX('Hoja de Trabajo para listado'!$BC$155:$CB$1048576,MATCH($A279,'Hoja de Trabajo para listado'!$BC$155:$BC$1048576,0),MATCH((CUADRO!J$5&amp;$E279),'Hoja de Trabajo para listado'!$BC$151:$CB$151,0)),0)+IFERROR(INDEX('Hoja de Trabajo para listado'!$DE$153:$DG$274,MATCH($A279,'Hoja de Trabajo para listado'!$DE$153:$DE$1048576,0),MATCH((CUADRO!J$5&amp;$E279),'Hoja de Trabajo para listado'!$DE$151:$DG$151,0)),0)+IFERROR(INDEX('Hoja de Trabajo para listado'!$CD$155:$DC$1048576,MATCH($A279,'Hoja de Trabajo para listado'!$CD$155:$CD$1048576,0),MATCH((CUADRO!J$5&amp;$E279),'Hoja de Trabajo para listado'!$CD$151:$DC$151,0)),0)</f>
        <v>0</v>
      </c>
      <c r="K279" s="245">
        <f ca="1">+IFERROR(INDEX('Hoja de Trabajo para listado'!$A$155:$Z$1048576,MATCH($A279,'Hoja de Trabajo para listado'!$A$155:$A$1048576,0),MATCH((CUADRO!K$5&amp;$E279),'Hoja de Trabajo para listado'!$A$151:$Z$151,0)),0)+IFERROR(INDEX('Hoja de Trabajo para listado'!$AB$155:$BA$1048576,MATCH($A279,'Hoja de Trabajo para listado'!$AB$155:$AB$1048576,0),MATCH((CUADRO!K$5&amp;$E279),'Hoja de Trabajo para listado'!$AB$151:$BA$151,0)),0)+IFERROR(INDEX('Hoja de Trabajo para listado'!$BC$155:$CB$1048576,MATCH($A279,'Hoja de Trabajo para listado'!$BC$155:$BC$1048576,0),MATCH((CUADRO!K$5&amp;$E279),'Hoja de Trabajo para listado'!$BC$151:$CB$151,0)),0)+IFERROR(INDEX('Hoja de Trabajo para listado'!$DE$153:$DG$274,MATCH($A279,'Hoja de Trabajo para listado'!$DE$153:$DE$1048576,0),MATCH((CUADRO!K$5&amp;$E279),'Hoja de Trabajo para listado'!$DE$151:$DG$151,0)),0)+IFERROR(INDEX('Hoja de Trabajo para listado'!$CD$155:$DC$1048576,MATCH($A279,'Hoja de Trabajo para listado'!$CD$155:$CD$1048576,0),MATCH((CUADRO!K$5&amp;$E279),'Hoja de Trabajo para listado'!$CD$151:$DC$151,0)),0)</f>
        <v>0</v>
      </c>
      <c r="L279" s="245">
        <f ca="1">+IFERROR(INDEX('Hoja de Trabajo para listado'!$A$155:$Z$1048576,MATCH($A279,'Hoja de Trabajo para listado'!$A$155:$A$1048576,0),MATCH((CUADRO!L$5&amp;$E279),'Hoja de Trabajo para listado'!$A$151:$Z$151,0)),0)+IFERROR(INDEX('Hoja de Trabajo para listado'!$AB$155:$BA$1048576,MATCH($A279,'Hoja de Trabajo para listado'!$AB$155:$AB$1048576,0),MATCH((CUADRO!L$5&amp;$E279),'Hoja de Trabajo para listado'!$AB$151:$BA$151,0)),0)+IFERROR(INDEX('Hoja de Trabajo para listado'!$BC$155:$CB$1048576,MATCH($A279,'Hoja de Trabajo para listado'!$BC$155:$BC$1048576,0),MATCH((CUADRO!L$5&amp;$E279),'Hoja de Trabajo para listado'!$BC$151:$CB$151,0)),0)+IFERROR(INDEX('Hoja de Trabajo para listado'!$DE$153:$DG$274,MATCH($A279,'Hoja de Trabajo para listado'!$DE$153:$DE$1048576,0),MATCH((CUADRO!L$5&amp;$E279),'Hoja de Trabajo para listado'!$DE$151:$DG$151,0)),0)+IFERROR(INDEX('Hoja de Trabajo para listado'!$CD$155:$DC$1048576,MATCH($A279,'Hoja de Trabajo para listado'!$CD$155:$CD$1048576,0),MATCH((CUADRO!L$5&amp;$E279),'Hoja de Trabajo para listado'!$CD$151:$DC$151,0)),0)</f>
        <v>0</v>
      </c>
      <c r="M279" s="245">
        <f ca="1">+IFERROR(INDEX('Hoja de Trabajo para listado'!$A$155:$Z$1048576,MATCH($A279,'Hoja de Trabajo para listado'!$A$155:$A$1048576,0),MATCH((CUADRO!M$5&amp;$E279),'Hoja de Trabajo para listado'!$A$151:$Z$151,0)),0)+IFERROR(INDEX('Hoja de Trabajo para listado'!$AB$155:$BA$1048576,MATCH($A279,'Hoja de Trabajo para listado'!$AB$155:$AB$1048576,0),MATCH((CUADRO!M$5&amp;$E279),'Hoja de Trabajo para listado'!$AB$151:$BA$151,0)),0)+IFERROR(INDEX('Hoja de Trabajo para listado'!$BC$155:$CB$1048576,MATCH($A279,'Hoja de Trabajo para listado'!$BC$155:$BC$1048576,0),MATCH((CUADRO!M$5&amp;$E279),'Hoja de Trabajo para listado'!$BC$151:$CB$151,0)),0)+IFERROR(INDEX('Hoja de Trabajo para listado'!$DE$153:$DG$274,MATCH($A279,'Hoja de Trabajo para listado'!$DE$153:$DE$1048576,0),MATCH((CUADRO!M$5&amp;$E279),'Hoja de Trabajo para listado'!$DE$151:$DG$151,0)),0)+IFERROR(INDEX('Hoja de Trabajo para listado'!$CD$155:$DC$1048576,MATCH($A279,'Hoja de Trabajo para listado'!$CD$155:$CD$1048576,0),MATCH((CUADRO!M$5&amp;$E279),'Hoja de Trabajo para listado'!$CD$151:$DC$151,0)),0)</f>
        <v>0</v>
      </c>
      <c r="N279" s="245">
        <f ca="1">+IFERROR(INDEX('Hoja de Trabajo para listado'!$A$155:$Z$1048576,MATCH($A279,'Hoja de Trabajo para listado'!$A$155:$A$1048576,0),MATCH((CUADRO!N$5&amp;$E279),'Hoja de Trabajo para listado'!$A$151:$Z$151,0)),0)+IFERROR(INDEX('Hoja de Trabajo para listado'!$AB$155:$BA$1048576,MATCH($A279,'Hoja de Trabajo para listado'!$AB$155:$AB$1048576,0),MATCH((CUADRO!N$5&amp;$E279),'Hoja de Trabajo para listado'!$AB$151:$BA$151,0)),0)+IFERROR(INDEX('Hoja de Trabajo para listado'!$BC$155:$CB$1048576,MATCH($A279,'Hoja de Trabajo para listado'!$BC$155:$BC$1048576,0),MATCH((CUADRO!N$5&amp;$E279),'Hoja de Trabajo para listado'!$BC$151:$CB$151,0)),0)+IFERROR(INDEX('Hoja de Trabajo para listado'!$DE$153:$DG$274,MATCH($A279,'Hoja de Trabajo para listado'!$DE$153:$DE$1048576,0),MATCH((CUADRO!N$5&amp;$E279),'Hoja de Trabajo para listado'!$DE$151:$DG$151,0)),0)+IFERROR(INDEX('Hoja de Trabajo para listado'!$CD$155:$DC$1048576,MATCH($A279,'Hoja de Trabajo para listado'!$CD$155:$CD$1048576,0),MATCH((CUADRO!N$5&amp;$E279),'Hoja de Trabajo para listado'!$CD$151:$DC$151,0)),0)</f>
        <v>0</v>
      </c>
      <c r="O279" s="245">
        <f ca="1">+IFERROR(INDEX('Hoja de Trabajo para listado'!$A$155:$Z$1048576,MATCH($A279,'Hoja de Trabajo para listado'!$A$155:$A$1048576,0),MATCH((CUADRO!O$5&amp;$E279),'Hoja de Trabajo para listado'!$A$151:$Z$151,0)),0)+IFERROR(INDEX('Hoja de Trabajo para listado'!$AB$155:$BA$1048576,MATCH($A279,'Hoja de Trabajo para listado'!$AB$155:$AB$1048576,0),MATCH((CUADRO!O$5&amp;$E279),'Hoja de Trabajo para listado'!$AB$151:$BA$151,0)),0)+IFERROR(INDEX('Hoja de Trabajo para listado'!$BC$155:$CB$1048576,MATCH($A279,'Hoja de Trabajo para listado'!$BC$155:$BC$1048576,0),MATCH((CUADRO!O$5&amp;$E279),'Hoja de Trabajo para listado'!$BC$151:$CB$151,0)),0)+IFERROR(INDEX('Hoja de Trabajo para listado'!$DE$153:$DG$274,MATCH($A279,'Hoja de Trabajo para listado'!$DE$153:$DE$1048576,0),MATCH((CUADRO!O$5&amp;$E279),'Hoja de Trabajo para listado'!$DE$151:$DG$151,0)),0)+IFERROR(INDEX('Hoja de Trabajo para listado'!$CD$155:$DC$1048576,MATCH($A279,'Hoja de Trabajo para listado'!$CD$155:$CD$1048576,0),MATCH((CUADRO!O$5&amp;$E279),'Hoja de Trabajo para listado'!$CD$151:$DC$151,0)),0)</f>
        <v>0</v>
      </c>
      <c r="P279" s="245">
        <f ca="1">+IFERROR(INDEX('Hoja de Trabajo para listado'!$A$155:$Z$1048576,MATCH($A279,'Hoja de Trabajo para listado'!$A$155:$A$1048576,0),MATCH((CUADRO!P$5&amp;$E279),'Hoja de Trabajo para listado'!$A$151:$Z$151,0)),0)+IFERROR(INDEX('Hoja de Trabajo para listado'!$AB$155:$BA$1048576,MATCH($A279,'Hoja de Trabajo para listado'!$AB$155:$AB$1048576,0),MATCH((CUADRO!P$5&amp;$E279),'Hoja de Trabajo para listado'!$AB$151:$BA$151,0)),0)+IFERROR(INDEX('Hoja de Trabajo para listado'!$BC$155:$CB$1048576,MATCH($A279,'Hoja de Trabajo para listado'!$BC$155:$BC$1048576,0),MATCH((CUADRO!P$5&amp;$E279),'Hoja de Trabajo para listado'!$BC$151:$CB$151,0)),0)+IFERROR(INDEX('Hoja de Trabajo para listado'!$DE$153:$DG$274,MATCH($A279,'Hoja de Trabajo para listado'!$DE$153:$DE$1048576,0),MATCH((CUADRO!P$5&amp;$E279),'Hoja de Trabajo para listado'!$DE$151:$DG$151,0)),0)+IFERROR(INDEX('Hoja de Trabajo para listado'!$CD$155:$DC$1048576,MATCH($A279,'Hoja de Trabajo para listado'!$CD$155:$CD$1048576,0),MATCH((CUADRO!P$5&amp;$E279),'Hoja de Trabajo para listado'!$CD$151:$DC$151,0)),0)</f>
        <v>0</v>
      </c>
      <c r="Q279" s="245">
        <f ca="1">+IFERROR(INDEX('Hoja de Trabajo para listado'!$A$155:$Z$1048576,MATCH($A279,'Hoja de Trabajo para listado'!$A$155:$A$1048576,0),MATCH((CUADRO!Q$5&amp;$E279),'Hoja de Trabajo para listado'!$A$151:$Z$151,0)),0)+IFERROR(INDEX('Hoja de Trabajo para listado'!$AB$155:$BA$1048576,MATCH($A279,'Hoja de Trabajo para listado'!$AB$155:$AB$1048576,0),MATCH((CUADRO!Q$5&amp;$E279),'Hoja de Trabajo para listado'!$AB$151:$BA$151,0)),0)+IFERROR(INDEX('Hoja de Trabajo para listado'!$BC$155:$CB$1048576,MATCH($A279,'Hoja de Trabajo para listado'!$BC$155:$BC$1048576,0),MATCH((CUADRO!Q$5&amp;$E279),'Hoja de Trabajo para listado'!$BC$151:$CB$151,0)),0)+IFERROR(INDEX('Hoja de Trabajo para listado'!$DE$153:$DG$274,MATCH($A279,'Hoja de Trabajo para listado'!$DE$153:$DE$1048576,0),MATCH((CUADRO!Q$5&amp;$E279),'Hoja de Trabajo para listado'!$DE$151:$DG$151,0)),0)+IFERROR(INDEX('Hoja de Trabajo para listado'!$CD$155:$DC$1048576,MATCH($A279,'Hoja de Trabajo para listado'!$CD$155:$CD$1048576,0),MATCH((CUADRO!Q$5&amp;$E279),'Hoja de Trabajo para listado'!$CD$151:$DC$151,0)),0)</f>
        <v>0</v>
      </c>
      <c r="R279" s="245">
        <f t="shared" ca="1" si="11"/>
        <v>0</v>
      </c>
      <c r="S279" s="259">
        <f ca="1">+R278+R279</f>
        <v>0</v>
      </c>
      <c r="T279" s="243">
        <f ca="1">+S279</f>
        <v>0</v>
      </c>
      <c r="U279" s="242">
        <f t="shared" si="12"/>
        <v>2</v>
      </c>
      <c r="V279" s="333" t="e">
        <f>+VLOOKUP(A279,bd_lista!$A$3:$E$590,5,FALSE)</f>
        <v>#N/A</v>
      </c>
      <c r="W279" s="384"/>
      <c r="X279" s="242">
        <f>+VLOOKUP(A279,[3]Sheet1!$A$13:$D$744,4,FALSE)</f>
        <v>30</v>
      </c>
      <c r="Y279" s="242" t="str">
        <f>+VLOOKUP(X279,bd_lista!$A$3:$C$590,3,FALSE)</f>
        <v>Ministerio de Justicia y Transparencia Institucional</v>
      </c>
      <c r="Z279" s="292"/>
      <c r="AA279" s="293"/>
    </row>
    <row r="280" spans="1:27" customFormat="1" ht="15" customHeight="1">
      <c r="A280" s="32">
        <v>385</v>
      </c>
      <c r="B280" s="388">
        <f>+A280</f>
        <v>385</v>
      </c>
      <c r="C280" s="247" t="str">
        <f>+VLOOKUP(A280,bd_lista!$A$3:$C$590,3,FALSE)</f>
        <v>Autoridad de Supervisión de la Seguridad Social de Corto Plazo</v>
      </c>
      <c r="D280" s="385" t="str">
        <f>+C280</f>
        <v>Autoridad de Supervisión de la Seguridad Social de Corto Plazo</v>
      </c>
      <c r="E280" s="247" t="s">
        <v>1304</v>
      </c>
      <c r="F280" s="243">
        <f ca="1">+IFERROR(INDEX('Hoja de Trabajo para listado'!$A$155:$Z$1048576,MATCH($A280,'Hoja de Trabajo para listado'!$A$155:$A$1048576,0),MATCH((CUADRO!F$5&amp;$E280),'Hoja de Trabajo para listado'!$A$151:$Z$151,0)),0)+IFERROR(INDEX('Hoja de Trabajo para listado'!$AB$155:$BA$1048576,MATCH($A280,'Hoja de Trabajo para listado'!$AB$155:$AB$1048576,0),MATCH((CUADRO!F$5&amp;$E280),'Hoja de Trabajo para listado'!$AB$151:$BA$151,0)),0)+IFERROR(INDEX('Hoja de Trabajo para listado'!$BC$155:$CB$1048576,MATCH($A280,'Hoja de Trabajo para listado'!$BC$155:$BC$1048576,0),MATCH((CUADRO!F$5&amp;$E280),'Hoja de Trabajo para listado'!$BC$151:$CB$151,0)),0)+IFERROR(INDEX('Hoja de Trabajo para listado'!$DE$153:$DG$274,MATCH($A280,'Hoja de Trabajo para listado'!$DE$153:$DE$1048576,0),MATCH((CUADRO!F$5&amp;$E280),'Hoja de Trabajo para listado'!$DE$151:$DG$151,0)),0)+IFERROR(INDEX('Hoja de Trabajo para listado'!$CD$155:$DC$1048576,MATCH($A280,'Hoja de Trabajo para listado'!$CD$155:$CD$1048576,0),MATCH((CUADRO!F$5&amp;$E280),'Hoja de Trabajo para listado'!$CD$151:$DC$151,0)),0)</f>
        <v>0</v>
      </c>
      <c r="G280" s="243">
        <f ca="1">+IFERROR(INDEX('Hoja de Trabajo para listado'!$A$155:$Z$1048576,MATCH($A280,'Hoja de Trabajo para listado'!$A$155:$A$1048576,0),MATCH((CUADRO!G$5&amp;$E280),'Hoja de Trabajo para listado'!$A$151:$Z$151,0)),0)+IFERROR(INDEX('Hoja de Trabajo para listado'!$AB$155:$BA$1048576,MATCH($A280,'Hoja de Trabajo para listado'!$AB$155:$AB$1048576,0),MATCH((CUADRO!G$5&amp;$E280),'Hoja de Trabajo para listado'!$AB$151:$BA$151,0)),0)+IFERROR(INDEX('Hoja de Trabajo para listado'!$BC$155:$CB$1048576,MATCH($A280,'Hoja de Trabajo para listado'!$BC$155:$BC$1048576,0),MATCH((CUADRO!G$5&amp;$E280),'Hoja de Trabajo para listado'!$BC$151:$CB$151,0)),0)+IFERROR(INDEX('Hoja de Trabajo para listado'!$DE$153:$DG$274,MATCH($A280,'Hoja de Trabajo para listado'!$DE$153:$DE$1048576,0),MATCH((CUADRO!G$5&amp;$E280),'Hoja de Trabajo para listado'!$DE$151:$DG$151,0)),0)+IFERROR(INDEX('Hoja de Trabajo para listado'!$CD$155:$DC$1048576,MATCH($A280,'Hoja de Trabajo para listado'!$CD$155:$CD$1048576,0),MATCH((CUADRO!G$5&amp;$E280),'Hoja de Trabajo para listado'!$CD$151:$DC$151,0)),0)</f>
        <v>0</v>
      </c>
      <c r="H280" s="243">
        <f ca="1">+IFERROR(INDEX('Hoja de Trabajo para listado'!$A$155:$Z$1048576,MATCH($A280,'Hoja de Trabajo para listado'!$A$155:$A$1048576,0),MATCH((CUADRO!H$5&amp;$E280),'Hoja de Trabajo para listado'!$A$151:$Z$151,0)),0)+IFERROR(INDEX('Hoja de Trabajo para listado'!$AB$155:$BA$1048576,MATCH($A280,'Hoja de Trabajo para listado'!$AB$155:$AB$1048576,0),MATCH((CUADRO!H$5&amp;$E280),'Hoja de Trabajo para listado'!$AB$151:$BA$151,0)),0)+IFERROR(INDEX('Hoja de Trabajo para listado'!$BC$155:$CB$1048576,MATCH($A280,'Hoja de Trabajo para listado'!$BC$155:$BC$1048576,0),MATCH((CUADRO!H$5&amp;$E280),'Hoja de Trabajo para listado'!$BC$151:$CB$151,0)),0)+IFERROR(INDEX('Hoja de Trabajo para listado'!$DE$153:$DG$274,MATCH($A280,'Hoja de Trabajo para listado'!$DE$153:$DE$1048576,0),MATCH((CUADRO!H$5&amp;$E280),'Hoja de Trabajo para listado'!$DE$151:$DG$151,0)),0)+IFERROR(INDEX('Hoja de Trabajo para listado'!$CD$155:$DC$1048576,MATCH($A280,'Hoja de Trabajo para listado'!$CD$155:$CD$1048576,0),MATCH((CUADRO!H$5&amp;$E280),'Hoja de Trabajo para listado'!$CD$151:$DC$151,0)),0)</f>
        <v>0</v>
      </c>
      <c r="I280" s="243">
        <f ca="1">+IFERROR(INDEX('Hoja de Trabajo para listado'!$A$155:$Z$1048576,MATCH($A280,'Hoja de Trabajo para listado'!$A$155:$A$1048576,0),MATCH((CUADRO!I$5&amp;$E280),'Hoja de Trabajo para listado'!$A$151:$Z$151,0)),0)+IFERROR(INDEX('Hoja de Trabajo para listado'!$AB$155:$BA$1048576,MATCH($A280,'Hoja de Trabajo para listado'!$AB$155:$AB$1048576,0),MATCH((CUADRO!I$5&amp;$E280),'Hoja de Trabajo para listado'!$AB$151:$BA$151,0)),0)+IFERROR(INDEX('Hoja de Trabajo para listado'!$BC$155:$CB$1048576,MATCH($A280,'Hoja de Trabajo para listado'!$BC$155:$BC$1048576,0),MATCH((CUADRO!I$5&amp;$E280),'Hoja de Trabajo para listado'!$BC$151:$CB$151,0)),0)+IFERROR(INDEX('Hoja de Trabajo para listado'!$DE$153:$DG$274,MATCH($A280,'Hoja de Trabajo para listado'!$DE$153:$DE$1048576,0),MATCH((CUADRO!I$5&amp;$E280),'Hoja de Trabajo para listado'!$DE$151:$DG$151,0)),0)+IFERROR(INDEX('Hoja de Trabajo para listado'!$CD$155:$DC$1048576,MATCH($A280,'Hoja de Trabajo para listado'!$CD$155:$CD$1048576,0),MATCH((CUADRO!I$5&amp;$E280),'Hoja de Trabajo para listado'!$CD$151:$DC$151,0)),0)</f>
        <v>0</v>
      </c>
      <c r="J280" s="243">
        <f ca="1">+IFERROR(INDEX('Hoja de Trabajo para listado'!$A$155:$Z$1048576,MATCH($A280,'Hoja de Trabajo para listado'!$A$155:$A$1048576,0),MATCH((CUADRO!J$5&amp;$E280),'Hoja de Trabajo para listado'!$A$151:$Z$151,0)),0)+IFERROR(INDEX('Hoja de Trabajo para listado'!$AB$155:$BA$1048576,MATCH($A280,'Hoja de Trabajo para listado'!$AB$155:$AB$1048576,0),MATCH((CUADRO!J$5&amp;$E280),'Hoja de Trabajo para listado'!$AB$151:$BA$151,0)),0)+IFERROR(INDEX('Hoja de Trabajo para listado'!$BC$155:$CB$1048576,MATCH($A280,'Hoja de Trabajo para listado'!$BC$155:$BC$1048576,0),MATCH((CUADRO!J$5&amp;$E280),'Hoja de Trabajo para listado'!$BC$151:$CB$151,0)),0)+IFERROR(INDEX('Hoja de Trabajo para listado'!$DE$153:$DG$274,MATCH($A280,'Hoja de Trabajo para listado'!$DE$153:$DE$1048576,0),MATCH((CUADRO!J$5&amp;$E280),'Hoja de Trabajo para listado'!$DE$151:$DG$151,0)),0)+IFERROR(INDEX('Hoja de Trabajo para listado'!$CD$155:$DC$1048576,MATCH($A280,'Hoja de Trabajo para listado'!$CD$155:$CD$1048576,0),MATCH((CUADRO!J$5&amp;$E280),'Hoja de Trabajo para listado'!$CD$151:$DC$151,0)),0)</f>
        <v>0</v>
      </c>
      <c r="K280" s="243">
        <f ca="1">+IFERROR(INDEX('Hoja de Trabajo para listado'!$A$155:$Z$1048576,MATCH($A280,'Hoja de Trabajo para listado'!$A$155:$A$1048576,0),MATCH((CUADRO!K$5&amp;$E280),'Hoja de Trabajo para listado'!$A$151:$Z$151,0)),0)+IFERROR(INDEX('Hoja de Trabajo para listado'!$AB$155:$BA$1048576,MATCH($A280,'Hoja de Trabajo para listado'!$AB$155:$AB$1048576,0),MATCH((CUADRO!K$5&amp;$E280),'Hoja de Trabajo para listado'!$AB$151:$BA$151,0)),0)+IFERROR(INDEX('Hoja de Trabajo para listado'!$BC$155:$CB$1048576,MATCH($A280,'Hoja de Trabajo para listado'!$BC$155:$BC$1048576,0),MATCH((CUADRO!K$5&amp;$E280),'Hoja de Trabajo para listado'!$BC$151:$CB$151,0)),0)+IFERROR(INDEX('Hoja de Trabajo para listado'!$DE$153:$DG$274,MATCH($A280,'Hoja de Trabajo para listado'!$DE$153:$DE$1048576,0),MATCH((CUADRO!K$5&amp;$E280),'Hoja de Trabajo para listado'!$DE$151:$DG$151,0)),0)+IFERROR(INDEX('Hoja de Trabajo para listado'!$CD$155:$DC$1048576,MATCH($A280,'Hoja de Trabajo para listado'!$CD$155:$CD$1048576,0),MATCH((CUADRO!K$5&amp;$E280),'Hoja de Trabajo para listado'!$CD$151:$DC$151,0)),0)</f>
        <v>0</v>
      </c>
      <c r="L280" s="243">
        <f ca="1">+IFERROR(INDEX('Hoja de Trabajo para listado'!$A$155:$Z$1048576,MATCH($A280,'Hoja de Trabajo para listado'!$A$155:$A$1048576,0),MATCH((CUADRO!L$5&amp;$E280),'Hoja de Trabajo para listado'!$A$151:$Z$151,0)),0)+IFERROR(INDEX('Hoja de Trabajo para listado'!$AB$155:$BA$1048576,MATCH($A280,'Hoja de Trabajo para listado'!$AB$155:$AB$1048576,0),MATCH((CUADRO!L$5&amp;$E280),'Hoja de Trabajo para listado'!$AB$151:$BA$151,0)),0)+IFERROR(INDEX('Hoja de Trabajo para listado'!$BC$155:$CB$1048576,MATCH($A280,'Hoja de Trabajo para listado'!$BC$155:$BC$1048576,0),MATCH((CUADRO!L$5&amp;$E280),'Hoja de Trabajo para listado'!$BC$151:$CB$151,0)),0)+IFERROR(INDEX('Hoja de Trabajo para listado'!$DE$153:$DG$274,MATCH($A280,'Hoja de Trabajo para listado'!$DE$153:$DE$1048576,0),MATCH((CUADRO!L$5&amp;$E280),'Hoja de Trabajo para listado'!$DE$151:$DG$151,0)),0)+IFERROR(INDEX('Hoja de Trabajo para listado'!$CD$155:$DC$1048576,MATCH($A280,'Hoja de Trabajo para listado'!$CD$155:$CD$1048576,0),MATCH((CUADRO!L$5&amp;$E280),'Hoja de Trabajo para listado'!$CD$151:$DC$151,0)),0)</f>
        <v>0</v>
      </c>
      <c r="M280" s="243">
        <f ca="1">+IFERROR(INDEX('Hoja de Trabajo para listado'!$A$155:$Z$1048576,MATCH($A280,'Hoja de Trabajo para listado'!$A$155:$A$1048576,0),MATCH((CUADRO!M$5&amp;$E280),'Hoja de Trabajo para listado'!$A$151:$Z$151,0)),0)+IFERROR(INDEX('Hoja de Trabajo para listado'!$AB$155:$BA$1048576,MATCH($A280,'Hoja de Trabajo para listado'!$AB$155:$AB$1048576,0),MATCH((CUADRO!M$5&amp;$E280),'Hoja de Trabajo para listado'!$AB$151:$BA$151,0)),0)+IFERROR(INDEX('Hoja de Trabajo para listado'!$BC$155:$CB$1048576,MATCH($A280,'Hoja de Trabajo para listado'!$BC$155:$BC$1048576,0),MATCH((CUADRO!M$5&amp;$E280),'Hoja de Trabajo para listado'!$BC$151:$CB$151,0)),0)+IFERROR(INDEX('Hoja de Trabajo para listado'!$DE$153:$DG$274,MATCH($A280,'Hoja de Trabajo para listado'!$DE$153:$DE$1048576,0),MATCH((CUADRO!M$5&amp;$E280),'Hoja de Trabajo para listado'!$DE$151:$DG$151,0)),0)+IFERROR(INDEX('Hoja de Trabajo para listado'!$CD$155:$DC$1048576,MATCH($A280,'Hoja de Trabajo para listado'!$CD$155:$CD$1048576,0),MATCH((CUADRO!M$5&amp;$E280),'Hoja de Trabajo para listado'!$CD$151:$DC$151,0)),0)</f>
        <v>0</v>
      </c>
      <c r="N280" s="243">
        <f ca="1">+IFERROR(INDEX('Hoja de Trabajo para listado'!$A$155:$Z$1048576,MATCH($A280,'Hoja de Trabajo para listado'!$A$155:$A$1048576,0),MATCH((CUADRO!N$5&amp;$E280),'Hoja de Trabajo para listado'!$A$151:$Z$151,0)),0)+IFERROR(INDEX('Hoja de Trabajo para listado'!$AB$155:$BA$1048576,MATCH($A280,'Hoja de Trabajo para listado'!$AB$155:$AB$1048576,0),MATCH((CUADRO!N$5&amp;$E280),'Hoja de Trabajo para listado'!$AB$151:$BA$151,0)),0)+IFERROR(INDEX('Hoja de Trabajo para listado'!$BC$155:$CB$1048576,MATCH($A280,'Hoja de Trabajo para listado'!$BC$155:$BC$1048576,0),MATCH((CUADRO!N$5&amp;$E280),'Hoja de Trabajo para listado'!$BC$151:$CB$151,0)),0)+IFERROR(INDEX('Hoja de Trabajo para listado'!$DE$153:$DG$274,MATCH($A280,'Hoja de Trabajo para listado'!$DE$153:$DE$1048576,0),MATCH((CUADRO!N$5&amp;$E280),'Hoja de Trabajo para listado'!$DE$151:$DG$151,0)),0)+IFERROR(INDEX('Hoja de Trabajo para listado'!$CD$155:$DC$1048576,MATCH($A280,'Hoja de Trabajo para listado'!$CD$155:$CD$1048576,0),MATCH((CUADRO!N$5&amp;$E280),'Hoja de Trabajo para listado'!$CD$151:$DC$151,0)),0)</f>
        <v>0</v>
      </c>
      <c r="O280" s="243">
        <f ca="1">+IFERROR(INDEX('Hoja de Trabajo para listado'!$A$155:$Z$1048576,MATCH($A280,'Hoja de Trabajo para listado'!$A$155:$A$1048576,0),MATCH((CUADRO!O$5&amp;$E280),'Hoja de Trabajo para listado'!$A$151:$Z$151,0)),0)+IFERROR(INDEX('Hoja de Trabajo para listado'!$AB$155:$BA$1048576,MATCH($A280,'Hoja de Trabajo para listado'!$AB$155:$AB$1048576,0),MATCH((CUADRO!O$5&amp;$E280),'Hoja de Trabajo para listado'!$AB$151:$BA$151,0)),0)+IFERROR(INDEX('Hoja de Trabajo para listado'!$BC$155:$CB$1048576,MATCH($A280,'Hoja de Trabajo para listado'!$BC$155:$BC$1048576,0),MATCH((CUADRO!O$5&amp;$E280),'Hoja de Trabajo para listado'!$BC$151:$CB$151,0)),0)+IFERROR(INDEX('Hoja de Trabajo para listado'!$DE$153:$DG$274,MATCH($A280,'Hoja de Trabajo para listado'!$DE$153:$DE$1048576,0),MATCH((CUADRO!O$5&amp;$E280),'Hoja de Trabajo para listado'!$DE$151:$DG$151,0)),0)+IFERROR(INDEX('Hoja de Trabajo para listado'!$CD$155:$DC$1048576,MATCH($A280,'Hoja de Trabajo para listado'!$CD$155:$CD$1048576,0),MATCH((CUADRO!O$5&amp;$E280),'Hoja de Trabajo para listado'!$CD$151:$DC$151,0)),0)</f>
        <v>0</v>
      </c>
      <c r="P280" s="243">
        <f ca="1">+IFERROR(INDEX('Hoja de Trabajo para listado'!$A$155:$Z$1048576,MATCH($A280,'Hoja de Trabajo para listado'!$A$155:$A$1048576,0),MATCH((CUADRO!P$5&amp;$E280),'Hoja de Trabajo para listado'!$A$151:$Z$151,0)),0)+IFERROR(INDEX('Hoja de Trabajo para listado'!$AB$155:$BA$1048576,MATCH($A280,'Hoja de Trabajo para listado'!$AB$155:$AB$1048576,0),MATCH((CUADRO!P$5&amp;$E280),'Hoja de Trabajo para listado'!$AB$151:$BA$151,0)),0)+IFERROR(INDEX('Hoja de Trabajo para listado'!$BC$155:$CB$1048576,MATCH($A280,'Hoja de Trabajo para listado'!$BC$155:$BC$1048576,0),MATCH((CUADRO!P$5&amp;$E280),'Hoja de Trabajo para listado'!$BC$151:$CB$151,0)),0)+IFERROR(INDEX('Hoja de Trabajo para listado'!$DE$153:$DG$274,MATCH($A280,'Hoja de Trabajo para listado'!$DE$153:$DE$1048576,0),MATCH((CUADRO!P$5&amp;$E280),'Hoja de Trabajo para listado'!$DE$151:$DG$151,0)),0)+IFERROR(INDEX('Hoja de Trabajo para listado'!$CD$155:$DC$1048576,MATCH($A280,'Hoja de Trabajo para listado'!$CD$155:$CD$1048576,0),MATCH((CUADRO!P$5&amp;$E280),'Hoja de Trabajo para listado'!$CD$151:$DC$151,0)),0)</f>
        <v>0</v>
      </c>
      <c r="Q280" s="243">
        <f ca="1">+IFERROR(INDEX('Hoja de Trabajo para listado'!$A$155:$Z$1048576,MATCH($A280,'Hoja de Trabajo para listado'!$A$155:$A$1048576,0),MATCH((CUADRO!Q$5&amp;$E280),'Hoja de Trabajo para listado'!$A$151:$Z$151,0)),0)+IFERROR(INDEX('Hoja de Trabajo para listado'!$AB$155:$BA$1048576,MATCH($A280,'Hoja de Trabajo para listado'!$AB$155:$AB$1048576,0),MATCH((CUADRO!Q$5&amp;$E280),'Hoja de Trabajo para listado'!$AB$151:$BA$151,0)),0)+IFERROR(INDEX('Hoja de Trabajo para listado'!$BC$155:$CB$1048576,MATCH($A280,'Hoja de Trabajo para listado'!$BC$155:$BC$1048576,0),MATCH((CUADRO!Q$5&amp;$E280),'Hoja de Trabajo para listado'!$BC$151:$CB$151,0)),0)+IFERROR(INDEX('Hoja de Trabajo para listado'!$DE$153:$DG$274,MATCH($A280,'Hoja de Trabajo para listado'!$DE$153:$DE$1048576,0),MATCH((CUADRO!Q$5&amp;$E280),'Hoja de Trabajo para listado'!$DE$151:$DG$151,0)),0)+IFERROR(INDEX('Hoja de Trabajo para listado'!$CD$155:$DC$1048576,MATCH($A280,'Hoja de Trabajo para listado'!$CD$155:$CD$1048576,0),MATCH((CUADRO!Q$5&amp;$E280),'Hoja de Trabajo para listado'!$CD$151:$DC$151,0)),0)</f>
        <v>0</v>
      </c>
      <c r="R280" s="243">
        <f t="shared" ca="1" si="11"/>
        <v>0</v>
      </c>
      <c r="S280" s="263"/>
      <c r="T280" s="243">
        <f ca="1">+T281</f>
        <v>3998.12</v>
      </c>
      <c r="U280" s="242">
        <f t="shared" si="12"/>
        <v>1</v>
      </c>
      <c r="V280" s="333" t="str">
        <f>+VLOOKUP(A280,bd_lista!$A$3:$E$590,5,FALSE)</f>
        <v>Instituciones Descentralizadas</v>
      </c>
      <c r="W280" s="383" t="str">
        <f>+V280</f>
        <v>Instituciones Descentralizadas</v>
      </c>
      <c r="X280" s="242">
        <f>+VLOOKUP(A280,[3]Sheet1!$A$13:$D$744,4,FALSE)</f>
        <v>46</v>
      </c>
      <c r="Y280" s="242" t="str">
        <f>+VLOOKUP(X280,bd_lista!$A$3:$C$590,3,FALSE)</f>
        <v>Ministerio de Salud y Deportes</v>
      </c>
      <c r="Z280" s="294">
        <f>+X280</f>
        <v>46</v>
      </c>
      <c r="AA280" s="295" t="str">
        <f>+Y280</f>
        <v>Ministerio de Salud y Deportes</v>
      </c>
    </row>
    <row r="281" spans="1:27" customFormat="1" ht="15" customHeight="1">
      <c r="A281" s="32">
        <v>385</v>
      </c>
      <c r="B281" s="389"/>
      <c r="C281" s="333" t="str">
        <f>+VLOOKUP(A281,bd_lista!$A$3:$C$590,3,FALSE)</f>
        <v>Autoridad de Supervisión de la Seguridad Social de Corto Plazo</v>
      </c>
      <c r="D281" s="386"/>
      <c r="E281" s="333" t="s">
        <v>1305</v>
      </c>
      <c r="F281" s="245">
        <f ca="1">+IFERROR(INDEX('Hoja de Trabajo para listado'!$A$155:$Z$1048576,MATCH($A281,'Hoja de Trabajo para listado'!$A$155:$A$1048576,0),MATCH((CUADRO!F$5&amp;$E281),'Hoja de Trabajo para listado'!$A$151:$Z$151,0)),0)+IFERROR(INDEX('Hoja de Trabajo para listado'!$AB$155:$BA$1048576,MATCH($A281,'Hoja de Trabajo para listado'!$AB$155:$AB$1048576,0),MATCH((CUADRO!F$5&amp;$E281),'Hoja de Trabajo para listado'!$AB$151:$BA$151,0)),0)+IFERROR(INDEX('Hoja de Trabajo para listado'!$BC$155:$CB$1048576,MATCH($A281,'Hoja de Trabajo para listado'!$BC$155:$BC$1048576,0),MATCH((CUADRO!F$5&amp;$E281),'Hoja de Trabajo para listado'!$BC$151:$CB$151,0)),0)+IFERROR(INDEX('Hoja de Trabajo para listado'!$DE$153:$DG$274,MATCH($A281,'Hoja de Trabajo para listado'!$DE$153:$DE$1048576,0),MATCH((CUADRO!F$5&amp;$E281),'Hoja de Trabajo para listado'!$DE$151:$DG$151,0)),0)+IFERROR(INDEX('Hoja de Trabajo para listado'!$CD$155:$DC$1048576,MATCH($A281,'Hoja de Trabajo para listado'!$CD$155:$CD$1048576,0),MATCH((CUADRO!F$5&amp;$E281),'Hoja de Trabajo para listado'!$CD$151:$DC$151,0)),0)</f>
        <v>3998.12</v>
      </c>
      <c r="G281" s="245">
        <f ca="1">+IFERROR(INDEX('Hoja de Trabajo para listado'!$A$155:$Z$1048576,MATCH($A281,'Hoja de Trabajo para listado'!$A$155:$A$1048576,0),MATCH((CUADRO!G$5&amp;$E281),'Hoja de Trabajo para listado'!$A$151:$Z$151,0)),0)+IFERROR(INDEX('Hoja de Trabajo para listado'!$AB$155:$BA$1048576,MATCH($A281,'Hoja de Trabajo para listado'!$AB$155:$AB$1048576,0),MATCH((CUADRO!G$5&amp;$E281),'Hoja de Trabajo para listado'!$AB$151:$BA$151,0)),0)+IFERROR(INDEX('Hoja de Trabajo para listado'!$BC$155:$CB$1048576,MATCH($A281,'Hoja de Trabajo para listado'!$BC$155:$BC$1048576,0),MATCH((CUADRO!G$5&amp;$E281),'Hoja de Trabajo para listado'!$BC$151:$CB$151,0)),0)+IFERROR(INDEX('Hoja de Trabajo para listado'!$DE$153:$DG$274,MATCH($A281,'Hoja de Trabajo para listado'!$DE$153:$DE$1048576,0),MATCH((CUADRO!G$5&amp;$E281),'Hoja de Trabajo para listado'!$DE$151:$DG$151,0)),0)+IFERROR(INDEX('Hoja de Trabajo para listado'!$CD$155:$DC$1048576,MATCH($A281,'Hoja de Trabajo para listado'!$CD$155:$CD$1048576,0),MATCH((CUADRO!G$5&amp;$E281),'Hoja de Trabajo para listado'!$CD$151:$DC$151,0)),0)</f>
        <v>0</v>
      </c>
      <c r="H281" s="245">
        <f ca="1">+IFERROR(INDEX('Hoja de Trabajo para listado'!$A$155:$Z$1048576,MATCH($A281,'Hoja de Trabajo para listado'!$A$155:$A$1048576,0),MATCH((CUADRO!H$5&amp;$E281),'Hoja de Trabajo para listado'!$A$151:$Z$151,0)),0)+IFERROR(INDEX('Hoja de Trabajo para listado'!$AB$155:$BA$1048576,MATCH($A281,'Hoja de Trabajo para listado'!$AB$155:$AB$1048576,0),MATCH((CUADRO!H$5&amp;$E281),'Hoja de Trabajo para listado'!$AB$151:$BA$151,0)),0)+IFERROR(INDEX('Hoja de Trabajo para listado'!$BC$155:$CB$1048576,MATCH($A281,'Hoja de Trabajo para listado'!$BC$155:$BC$1048576,0),MATCH((CUADRO!H$5&amp;$E281),'Hoja de Trabajo para listado'!$BC$151:$CB$151,0)),0)+IFERROR(INDEX('Hoja de Trabajo para listado'!$DE$153:$DG$274,MATCH($A281,'Hoja de Trabajo para listado'!$DE$153:$DE$1048576,0),MATCH((CUADRO!H$5&amp;$E281),'Hoja de Trabajo para listado'!$DE$151:$DG$151,0)),0)+IFERROR(INDEX('Hoja de Trabajo para listado'!$CD$155:$DC$1048576,MATCH($A281,'Hoja de Trabajo para listado'!$CD$155:$CD$1048576,0),MATCH((CUADRO!H$5&amp;$E281),'Hoja de Trabajo para listado'!$CD$151:$DC$151,0)),0)</f>
        <v>0</v>
      </c>
      <c r="I281" s="245">
        <f ca="1">+IFERROR(INDEX('Hoja de Trabajo para listado'!$A$155:$Z$1048576,MATCH($A281,'Hoja de Trabajo para listado'!$A$155:$A$1048576,0),MATCH((CUADRO!I$5&amp;$E281),'Hoja de Trabajo para listado'!$A$151:$Z$151,0)),0)+IFERROR(INDEX('Hoja de Trabajo para listado'!$AB$155:$BA$1048576,MATCH($A281,'Hoja de Trabajo para listado'!$AB$155:$AB$1048576,0),MATCH((CUADRO!I$5&amp;$E281),'Hoja de Trabajo para listado'!$AB$151:$BA$151,0)),0)+IFERROR(INDEX('Hoja de Trabajo para listado'!$BC$155:$CB$1048576,MATCH($A281,'Hoja de Trabajo para listado'!$BC$155:$BC$1048576,0),MATCH((CUADRO!I$5&amp;$E281),'Hoja de Trabajo para listado'!$BC$151:$CB$151,0)),0)+IFERROR(INDEX('Hoja de Trabajo para listado'!$DE$153:$DG$274,MATCH($A281,'Hoja de Trabajo para listado'!$DE$153:$DE$1048576,0),MATCH((CUADRO!I$5&amp;$E281),'Hoja de Trabajo para listado'!$DE$151:$DG$151,0)),0)+IFERROR(INDEX('Hoja de Trabajo para listado'!$CD$155:$DC$1048576,MATCH($A281,'Hoja de Trabajo para listado'!$CD$155:$CD$1048576,0),MATCH((CUADRO!I$5&amp;$E281),'Hoja de Trabajo para listado'!$CD$151:$DC$151,0)),0)</f>
        <v>0</v>
      </c>
      <c r="J281" s="245">
        <f ca="1">+IFERROR(INDEX('Hoja de Trabajo para listado'!$A$155:$Z$1048576,MATCH($A281,'Hoja de Trabajo para listado'!$A$155:$A$1048576,0),MATCH((CUADRO!J$5&amp;$E281),'Hoja de Trabajo para listado'!$A$151:$Z$151,0)),0)+IFERROR(INDEX('Hoja de Trabajo para listado'!$AB$155:$BA$1048576,MATCH($A281,'Hoja de Trabajo para listado'!$AB$155:$AB$1048576,0),MATCH((CUADRO!J$5&amp;$E281),'Hoja de Trabajo para listado'!$AB$151:$BA$151,0)),0)+IFERROR(INDEX('Hoja de Trabajo para listado'!$BC$155:$CB$1048576,MATCH($A281,'Hoja de Trabajo para listado'!$BC$155:$BC$1048576,0),MATCH((CUADRO!J$5&amp;$E281),'Hoja de Trabajo para listado'!$BC$151:$CB$151,0)),0)+IFERROR(INDEX('Hoja de Trabajo para listado'!$DE$153:$DG$274,MATCH($A281,'Hoja de Trabajo para listado'!$DE$153:$DE$1048576,0),MATCH((CUADRO!J$5&amp;$E281),'Hoja de Trabajo para listado'!$DE$151:$DG$151,0)),0)+IFERROR(INDEX('Hoja de Trabajo para listado'!$CD$155:$DC$1048576,MATCH($A281,'Hoja de Trabajo para listado'!$CD$155:$CD$1048576,0),MATCH((CUADRO!J$5&amp;$E281),'Hoja de Trabajo para listado'!$CD$151:$DC$151,0)),0)</f>
        <v>0</v>
      </c>
      <c r="K281" s="245">
        <f ca="1">+IFERROR(INDEX('Hoja de Trabajo para listado'!$A$155:$Z$1048576,MATCH($A281,'Hoja de Trabajo para listado'!$A$155:$A$1048576,0),MATCH((CUADRO!K$5&amp;$E281),'Hoja de Trabajo para listado'!$A$151:$Z$151,0)),0)+IFERROR(INDEX('Hoja de Trabajo para listado'!$AB$155:$BA$1048576,MATCH($A281,'Hoja de Trabajo para listado'!$AB$155:$AB$1048576,0),MATCH((CUADRO!K$5&amp;$E281),'Hoja de Trabajo para listado'!$AB$151:$BA$151,0)),0)+IFERROR(INDEX('Hoja de Trabajo para listado'!$BC$155:$CB$1048576,MATCH($A281,'Hoja de Trabajo para listado'!$BC$155:$BC$1048576,0),MATCH((CUADRO!K$5&amp;$E281),'Hoja de Trabajo para listado'!$BC$151:$CB$151,0)),0)+IFERROR(INDEX('Hoja de Trabajo para listado'!$DE$153:$DG$274,MATCH($A281,'Hoja de Trabajo para listado'!$DE$153:$DE$1048576,0),MATCH((CUADRO!K$5&amp;$E281),'Hoja de Trabajo para listado'!$DE$151:$DG$151,0)),0)+IFERROR(INDEX('Hoja de Trabajo para listado'!$CD$155:$DC$1048576,MATCH($A281,'Hoja de Trabajo para listado'!$CD$155:$CD$1048576,0),MATCH((CUADRO!K$5&amp;$E281),'Hoja de Trabajo para listado'!$CD$151:$DC$151,0)),0)</f>
        <v>0</v>
      </c>
      <c r="L281" s="245">
        <f ca="1">+IFERROR(INDEX('Hoja de Trabajo para listado'!$A$155:$Z$1048576,MATCH($A281,'Hoja de Trabajo para listado'!$A$155:$A$1048576,0),MATCH((CUADRO!L$5&amp;$E281),'Hoja de Trabajo para listado'!$A$151:$Z$151,0)),0)+IFERROR(INDEX('Hoja de Trabajo para listado'!$AB$155:$BA$1048576,MATCH($A281,'Hoja de Trabajo para listado'!$AB$155:$AB$1048576,0),MATCH((CUADRO!L$5&amp;$E281),'Hoja de Trabajo para listado'!$AB$151:$BA$151,0)),0)+IFERROR(INDEX('Hoja de Trabajo para listado'!$BC$155:$CB$1048576,MATCH($A281,'Hoja de Trabajo para listado'!$BC$155:$BC$1048576,0),MATCH((CUADRO!L$5&amp;$E281),'Hoja de Trabajo para listado'!$BC$151:$CB$151,0)),0)+IFERROR(INDEX('Hoja de Trabajo para listado'!$DE$153:$DG$274,MATCH($A281,'Hoja de Trabajo para listado'!$DE$153:$DE$1048576,0),MATCH((CUADRO!L$5&amp;$E281),'Hoja de Trabajo para listado'!$DE$151:$DG$151,0)),0)+IFERROR(INDEX('Hoja de Trabajo para listado'!$CD$155:$DC$1048576,MATCH($A281,'Hoja de Trabajo para listado'!$CD$155:$CD$1048576,0),MATCH((CUADRO!L$5&amp;$E281),'Hoja de Trabajo para listado'!$CD$151:$DC$151,0)),0)</f>
        <v>0</v>
      </c>
      <c r="M281" s="245">
        <f ca="1">+IFERROR(INDEX('Hoja de Trabajo para listado'!$A$155:$Z$1048576,MATCH($A281,'Hoja de Trabajo para listado'!$A$155:$A$1048576,0),MATCH((CUADRO!M$5&amp;$E281),'Hoja de Trabajo para listado'!$A$151:$Z$151,0)),0)+IFERROR(INDEX('Hoja de Trabajo para listado'!$AB$155:$BA$1048576,MATCH($A281,'Hoja de Trabajo para listado'!$AB$155:$AB$1048576,0),MATCH((CUADRO!M$5&amp;$E281),'Hoja de Trabajo para listado'!$AB$151:$BA$151,0)),0)+IFERROR(INDEX('Hoja de Trabajo para listado'!$BC$155:$CB$1048576,MATCH($A281,'Hoja de Trabajo para listado'!$BC$155:$BC$1048576,0),MATCH((CUADRO!M$5&amp;$E281),'Hoja de Trabajo para listado'!$BC$151:$CB$151,0)),0)+IFERROR(INDEX('Hoja de Trabajo para listado'!$DE$153:$DG$274,MATCH($A281,'Hoja de Trabajo para listado'!$DE$153:$DE$1048576,0),MATCH((CUADRO!M$5&amp;$E281),'Hoja de Trabajo para listado'!$DE$151:$DG$151,0)),0)+IFERROR(INDEX('Hoja de Trabajo para listado'!$CD$155:$DC$1048576,MATCH($A281,'Hoja de Trabajo para listado'!$CD$155:$CD$1048576,0),MATCH((CUADRO!M$5&amp;$E281),'Hoja de Trabajo para listado'!$CD$151:$DC$151,0)),0)</f>
        <v>0</v>
      </c>
      <c r="N281" s="245">
        <f ca="1">+IFERROR(INDEX('Hoja de Trabajo para listado'!$A$155:$Z$1048576,MATCH($A281,'Hoja de Trabajo para listado'!$A$155:$A$1048576,0),MATCH((CUADRO!N$5&amp;$E281),'Hoja de Trabajo para listado'!$A$151:$Z$151,0)),0)+IFERROR(INDEX('Hoja de Trabajo para listado'!$AB$155:$BA$1048576,MATCH($A281,'Hoja de Trabajo para listado'!$AB$155:$AB$1048576,0),MATCH((CUADRO!N$5&amp;$E281),'Hoja de Trabajo para listado'!$AB$151:$BA$151,0)),0)+IFERROR(INDEX('Hoja de Trabajo para listado'!$BC$155:$CB$1048576,MATCH($A281,'Hoja de Trabajo para listado'!$BC$155:$BC$1048576,0),MATCH((CUADRO!N$5&amp;$E281),'Hoja de Trabajo para listado'!$BC$151:$CB$151,0)),0)+IFERROR(INDEX('Hoja de Trabajo para listado'!$DE$153:$DG$274,MATCH($A281,'Hoja de Trabajo para listado'!$DE$153:$DE$1048576,0),MATCH((CUADRO!N$5&amp;$E281),'Hoja de Trabajo para listado'!$DE$151:$DG$151,0)),0)+IFERROR(INDEX('Hoja de Trabajo para listado'!$CD$155:$DC$1048576,MATCH($A281,'Hoja de Trabajo para listado'!$CD$155:$CD$1048576,0),MATCH((CUADRO!N$5&amp;$E281),'Hoja de Trabajo para listado'!$CD$151:$DC$151,0)),0)</f>
        <v>0</v>
      </c>
      <c r="O281" s="245">
        <f ca="1">+IFERROR(INDEX('Hoja de Trabajo para listado'!$A$155:$Z$1048576,MATCH($A281,'Hoja de Trabajo para listado'!$A$155:$A$1048576,0),MATCH((CUADRO!O$5&amp;$E281),'Hoja de Trabajo para listado'!$A$151:$Z$151,0)),0)+IFERROR(INDEX('Hoja de Trabajo para listado'!$AB$155:$BA$1048576,MATCH($A281,'Hoja de Trabajo para listado'!$AB$155:$AB$1048576,0),MATCH((CUADRO!O$5&amp;$E281),'Hoja de Trabajo para listado'!$AB$151:$BA$151,0)),0)+IFERROR(INDEX('Hoja de Trabajo para listado'!$BC$155:$CB$1048576,MATCH($A281,'Hoja de Trabajo para listado'!$BC$155:$BC$1048576,0),MATCH((CUADRO!O$5&amp;$E281),'Hoja de Trabajo para listado'!$BC$151:$CB$151,0)),0)+IFERROR(INDEX('Hoja de Trabajo para listado'!$DE$153:$DG$274,MATCH($A281,'Hoja de Trabajo para listado'!$DE$153:$DE$1048576,0),MATCH((CUADRO!O$5&amp;$E281),'Hoja de Trabajo para listado'!$DE$151:$DG$151,0)),0)+IFERROR(INDEX('Hoja de Trabajo para listado'!$CD$155:$DC$1048576,MATCH($A281,'Hoja de Trabajo para listado'!$CD$155:$CD$1048576,0),MATCH((CUADRO!O$5&amp;$E281),'Hoja de Trabajo para listado'!$CD$151:$DC$151,0)),0)</f>
        <v>0</v>
      </c>
      <c r="P281" s="245">
        <f ca="1">+IFERROR(INDEX('Hoja de Trabajo para listado'!$A$155:$Z$1048576,MATCH($A281,'Hoja de Trabajo para listado'!$A$155:$A$1048576,0),MATCH((CUADRO!P$5&amp;$E281),'Hoja de Trabajo para listado'!$A$151:$Z$151,0)),0)+IFERROR(INDEX('Hoja de Trabajo para listado'!$AB$155:$BA$1048576,MATCH($A281,'Hoja de Trabajo para listado'!$AB$155:$AB$1048576,0),MATCH((CUADRO!P$5&amp;$E281),'Hoja de Trabajo para listado'!$AB$151:$BA$151,0)),0)+IFERROR(INDEX('Hoja de Trabajo para listado'!$BC$155:$CB$1048576,MATCH($A281,'Hoja de Trabajo para listado'!$BC$155:$BC$1048576,0),MATCH((CUADRO!P$5&amp;$E281),'Hoja de Trabajo para listado'!$BC$151:$CB$151,0)),0)+IFERROR(INDEX('Hoja de Trabajo para listado'!$DE$153:$DG$274,MATCH($A281,'Hoja de Trabajo para listado'!$DE$153:$DE$1048576,0),MATCH((CUADRO!P$5&amp;$E281),'Hoja de Trabajo para listado'!$DE$151:$DG$151,0)),0)+IFERROR(INDEX('Hoja de Trabajo para listado'!$CD$155:$DC$1048576,MATCH($A281,'Hoja de Trabajo para listado'!$CD$155:$CD$1048576,0),MATCH((CUADRO!P$5&amp;$E281),'Hoja de Trabajo para listado'!$CD$151:$DC$151,0)),0)</f>
        <v>0</v>
      </c>
      <c r="Q281" s="245">
        <f ca="1">+IFERROR(INDEX('Hoja de Trabajo para listado'!$A$155:$Z$1048576,MATCH($A281,'Hoja de Trabajo para listado'!$A$155:$A$1048576,0),MATCH((CUADRO!Q$5&amp;$E281),'Hoja de Trabajo para listado'!$A$151:$Z$151,0)),0)+IFERROR(INDEX('Hoja de Trabajo para listado'!$AB$155:$BA$1048576,MATCH($A281,'Hoja de Trabajo para listado'!$AB$155:$AB$1048576,0),MATCH((CUADRO!Q$5&amp;$E281),'Hoja de Trabajo para listado'!$AB$151:$BA$151,0)),0)+IFERROR(INDEX('Hoja de Trabajo para listado'!$BC$155:$CB$1048576,MATCH($A281,'Hoja de Trabajo para listado'!$BC$155:$BC$1048576,0),MATCH((CUADRO!Q$5&amp;$E281),'Hoja de Trabajo para listado'!$BC$151:$CB$151,0)),0)+IFERROR(INDEX('Hoja de Trabajo para listado'!$DE$153:$DG$274,MATCH($A281,'Hoja de Trabajo para listado'!$DE$153:$DE$1048576,0),MATCH((CUADRO!Q$5&amp;$E281),'Hoja de Trabajo para listado'!$DE$151:$DG$151,0)),0)+IFERROR(INDEX('Hoja de Trabajo para listado'!$CD$155:$DC$1048576,MATCH($A281,'Hoja de Trabajo para listado'!$CD$155:$CD$1048576,0),MATCH((CUADRO!Q$5&amp;$E281),'Hoja de Trabajo para listado'!$CD$151:$DC$151,0)),0)</f>
        <v>0</v>
      </c>
      <c r="R281" s="245">
        <f t="shared" ca="1" si="11"/>
        <v>3998.12</v>
      </c>
      <c r="S281" s="262">
        <f ca="1">+R280+R281</f>
        <v>3998.12</v>
      </c>
      <c r="T281" s="243">
        <f ca="1">+S281</f>
        <v>3998.12</v>
      </c>
      <c r="U281" s="242">
        <f t="shared" si="12"/>
        <v>2</v>
      </c>
      <c r="V281" s="333" t="str">
        <f>+VLOOKUP(A281,bd_lista!$A$3:$E$590,5,FALSE)</f>
        <v>Instituciones Descentralizadas</v>
      </c>
      <c r="W281" s="384"/>
      <c r="X281" s="242">
        <f>+VLOOKUP(A281,[3]Sheet1!$A$13:$D$744,4,FALSE)</f>
        <v>46</v>
      </c>
      <c r="Y281" s="242" t="str">
        <f>+VLOOKUP(X281,bd_lista!$A$3:$C$590,3,FALSE)</f>
        <v>Ministerio de Salud y Deportes</v>
      </c>
      <c r="Z281" s="292"/>
      <c r="AA281" s="293"/>
    </row>
    <row r="282" spans="1:27" customFormat="1" ht="15" customHeight="1">
      <c r="A282" s="32">
        <v>386</v>
      </c>
      <c r="B282" s="388">
        <f>+A282</f>
        <v>386</v>
      </c>
      <c r="C282" s="247" t="str">
        <f>+VLOOKUP(A282,bd_lista!$A$3:$C$590,3,FALSE)</f>
        <v>Servicio Plurinacional de la Mujer y de la Despatriarcalización Ana María Romero</v>
      </c>
      <c r="D282" s="385" t="str">
        <f>+C282</f>
        <v>Servicio Plurinacional de la Mujer y de la Despatriarcalización Ana María Romero</v>
      </c>
      <c r="E282" s="247" t="s">
        <v>1304</v>
      </c>
      <c r="F282" s="243">
        <f ca="1">+IFERROR(INDEX('Hoja de Trabajo para listado'!$A$155:$Z$1048576,MATCH($A282,'Hoja de Trabajo para listado'!$A$155:$A$1048576,0),MATCH((CUADRO!F$5&amp;$E282),'Hoja de Trabajo para listado'!$A$151:$Z$151,0)),0)+IFERROR(INDEX('Hoja de Trabajo para listado'!$AB$155:$BA$1048576,MATCH($A282,'Hoja de Trabajo para listado'!$AB$155:$AB$1048576,0),MATCH((CUADRO!F$5&amp;$E282),'Hoja de Trabajo para listado'!$AB$151:$BA$151,0)),0)+IFERROR(INDEX('Hoja de Trabajo para listado'!$BC$155:$CB$1048576,MATCH($A282,'Hoja de Trabajo para listado'!$BC$155:$BC$1048576,0),MATCH((CUADRO!F$5&amp;$E282),'Hoja de Trabajo para listado'!$BC$151:$CB$151,0)),0)+IFERROR(INDEX('Hoja de Trabajo para listado'!$DE$153:$DG$274,MATCH($A282,'Hoja de Trabajo para listado'!$DE$153:$DE$1048576,0),MATCH((CUADRO!F$5&amp;$E282),'Hoja de Trabajo para listado'!$DE$151:$DG$151,0)),0)+IFERROR(INDEX('Hoja de Trabajo para listado'!$CD$155:$DC$1048576,MATCH($A282,'Hoja de Trabajo para listado'!$CD$155:$CD$1048576,0),MATCH((CUADRO!F$5&amp;$E282),'Hoja de Trabajo para listado'!$CD$151:$DC$151,0)),0)</f>
        <v>0</v>
      </c>
      <c r="G282" s="243">
        <f ca="1">+IFERROR(INDEX('Hoja de Trabajo para listado'!$A$155:$Z$1048576,MATCH($A282,'Hoja de Trabajo para listado'!$A$155:$A$1048576,0),MATCH((CUADRO!G$5&amp;$E282),'Hoja de Trabajo para listado'!$A$151:$Z$151,0)),0)+IFERROR(INDEX('Hoja de Trabajo para listado'!$AB$155:$BA$1048576,MATCH($A282,'Hoja de Trabajo para listado'!$AB$155:$AB$1048576,0),MATCH((CUADRO!G$5&amp;$E282),'Hoja de Trabajo para listado'!$AB$151:$BA$151,0)),0)+IFERROR(INDEX('Hoja de Trabajo para listado'!$BC$155:$CB$1048576,MATCH($A282,'Hoja de Trabajo para listado'!$BC$155:$BC$1048576,0),MATCH((CUADRO!G$5&amp;$E282),'Hoja de Trabajo para listado'!$BC$151:$CB$151,0)),0)+IFERROR(INDEX('Hoja de Trabajo para listado'!$DE$153:$DG$274,MATCH($A282,'Hoja de Trabajo para listado'!$DE$153:$DE$1048576,0),MATCH((CUADRO!G$5&amp;$E282),'Hoja de Trabajo para listado'!$DE$151:$DG$151,0)),0)+IFERROR(INDEX('Hoja de Trabajo para listado'!$CD$155:$DC$1048576,MATCH($A282,'Hoja de Trabajo para listado'!$CD$155:$CD$1048576,0),MATCH((CUADRO!G$5&amp;$E282),'Hoja de Trabajo para listado'!$CD$151:$DC$151,0)),0)</f>
        <v>0</v>
      </c>
      <c r="H282" s="243">
        <f ca="1">+IFERROR(INDEX('Hoja de Trabajo para listado'!$A$155:$Z$1048576,MATCH($A282,'Hoja de Trabajo para listado'!$A$155:$A$1048576,0),MATCH((CUADRO!H$5&amp;$E282),'Hoja de Trabajo para listado'!$A$151:$Z$151,0)),0)+IFERROR(INDEX('Hoja de Trabajo para listado'!$AB$155:$BA$1048576,MATCH($A282,'Hoja de Trabajo para listado'!$AB$155:$AB$1048576,0),MATCH((CUADRO!H$5&amp;$E282),'Hoja de Trabajo para listado'!$AB$151:$BA$151,0)),0)+IFERROR(INDEX('Hoja de Trabajo para listado'!$BC$155:$CB$1048576,MATCH($A282,'Hoja de Trabajo para listado'!$BC$155:$BC$1048576,0),MATCH((CUADRO!H$5&amp;$E282),'Hoja de Trabajo para listado'!$BC$151:$CB$151,0)),0)+IFERROR(INDEX('Hoja de Trabajo para listado'!$DE$153:$DG$274,MATCH($A282,'Hoja de Trabajo para listado'!$DE$153:$DE$1048576,0),MATCH((CUADRO!H$5&amp;$E282),'Hoja de Trabajo para listado'!$DE$151:$DG$151,0)),0)+IFERROR(INDEX('Hoja de Trabajo para listado'!$CD$155:$DC$1048576,MATCH($A282,'Hoja de Trabajo para listado'!$CD$155:$CD$1048576,0),MATCH((CUADRO!H$5&amp;$E282),'Hoja de Trabajo para listado'!$CD$151:$DC$151,0)),0)</f>
        <v>0</v>
      </c>
      <c r="I282" s="243">
        <f ca="1">+IFERROR(INDEX('Hoja de Trabajo para listado'!$A$155:$Z$1048576,MATCH($A282,'Hoja de Trabajo para listado'!$A$155:$A$1048576,0),MATCH((CUADRO!I$5&amp;$E282),'Hoja de Trabajo para listado'!$A$151:$Z$151,0)),0)+IFERROR(INDEX('Hoja de Trabajo para listado'!$AB$155:$BA$1048576,MATCH($A282,'Hoja de Trabajo para listado'!$AB$155:$AB$1048576,0),MATCH((CUADRO!I$5&amp;$E282),'Hoja de Trabajo para listado'!$AB$151:$BA$151,0)),0)+IFERROR(INDEX('Hoja de Trabajo para listado'!$BC$155:$CB$1048576,MATCH($A282,'Hoja de Trabajo para listado'!$BC$155:$BC$1048576,0),MATCH((CUADRO!I$5&amp;$E282),'Hoja de Trabajo para listado'!$BC$151:$CB$151,0)),0)+IFERROR(INDEX('Hoja de Trabajo para listado'!$DE$153:$DG$274,MATCH($A282,'Hoja de Trabajo para listado'!$DE$153:$DE$1048576,0),MATCH((CUADRO!I$5&amp;$E282),'Hoja de Trabajo para listado'!$DE$151:$DG$151,0)),0)+IFERROR(INDEX('Hoja de Trabajo para listado'!$CD$155:$DC$1048576,MATCH($A282,'Hoja de Trabajo para listado'!$CD$155:$CD$1048576,0),MATCH((CUADRO!I$5&amp;$E282),'Hoja de Trabajo para listado'!$CD$151:$DC$151,0)),0)</f>
        <v>0</v>
      </c>
      <c r="J282" s="243">
        <f ca="1">+IFERROR(INDEX('Hoja de Trabajo para listado'!$A$155:$Z$1048576,MATCH($A282,'Hoja de Trabajo para listado'!$A$155:$A$1048576,0),MATCH((CUADRO!J$5&amp;$E282),'Hoja de Trabajo para listado'!$A$151:$Z$151,0)),0)+IFERROR(INDEX('Hoja de Trabajo para listado'!$AB$155:$BA$1048576,MATCH($A282,'Hoja de Trabajo para listado'!$AB$155:$AB$1048576,0),MATCH((CUADRO!J$5&amp;$E282),'Hoja de Trabajo para listado'!$AB$151:$BA$151,0)),0)+IFERROR(INDEX('Hoja de Trabajo para listado'!$BC$155:$CB$1048576,MATCH($A282,'Hoja de Trabajo para listado'!$BC$155:$BC$1048576,0),MATCH((CUADRO!J$5&amp;$E282),'Hoja de Trabajo para listado'!$BC$151:$CB$151,0)),0)+IFERROR(INDEX('Hoja de Trabajo para listado'!$DE$153:$DG$274,MATCH($A282,'Hoja de Trabajo para listado'!$DE$153:$DE$1048576,0),MATCH((CUADRO!J$5&amp;$E282),'Hoja de Trabajo para listado'!$DE$151:$DG$151,0)),0)+IFERROR(INDEX('Hoja de Trabajo para listado'!$CD$155:$DC$1048576,MATCH($A282,'Hoja de Trabajo para listado'!$CD$155:$CD$1048576,0),MATCH((CUADRO!J$5&amp;$E282),'Hoja de Trabajo para listado'!$CD$151:$DC$151,0)),0)</f>
        <v>0</v>
      </c>
      <c r="K282" s="243">
        <f ca="1">+IFERROR(INDEX('Hoja de Trabajo para listado'!$A$155:$Z$1048576,MATCH($A282,'Hoja de Trabajo para listado'!$A$155:$A$1048576,0),MATCH((CUADRO!K$5&amp;$E282),'Hoja de Trabajo para listado'!$A$151:$Z$151,0)),0)+IFERROR(INDEX('Hoja de Trabajo para listado'!$AB$155:$BA$1048576,MATCH($A282,'Hoja de Trabajo para listado'!$AB$155:$AB$1048576,0),MATCH((CUADRO!K$5&amp;$E282),'Hoja de Trabajo para listado'!$AB$151:$BA$151,0)),0)+IFERROR(INDEX('Hoja de Trabajo para listado'!$BC$155:$CB$1048576,MATCH($A282,'Hoja de Trabajo para listado'!$BC$155:$BC$1048576,0),MATCH((CUADRO!K$5&amp;$E282),'Hoja de Trabajo para listado'!$BC$151:$CB$151,0)),0)+IFERROR(INDEX('Hoja de Trabajo para listado'!$DE$153:$DG$274,MATCH($A282,'Hoja de Trabajo para listado'!$DE$153:$DE$1048576,0),MATCH((CUADRO!K$5&amp;$E282),'Hoja de Trabajo para listado'!$DE$151:$DG$151,0)),0)+IFERROR(INDEX('Hoja de Trabajo para listado'!$CD$155:$DC$1048576,MATCH($A282,'Hoja de Trabajo para listado'!$CD$155:$CD$1048576,0),MATCH((CUADRO!K$5&amp;$E282),'Hoja de Trabajo para listado'!$CD$151:$DC$151,0)),0)</f>
        <v>0</v>
      </c>
      <c r="L282" s="243">
        <f ca="1">+IFERROR(INDEX('Hoja de Trabajo para listado'!$A$155:$Z$1048576,MATCH($A282,'Hoja de Trabajo para listado'!$A$155:$A$1048576,0),MATCH((CUADRO!L$5&amp;$E282),'Hoja de Trabajo para listado'!$A$151:$Z$151,0)),0)+IFERROR(INDEX('Hoja de Trabajo para listado'!$AB$155:$BA$1048576,MATCH($A282,'Hoja de Trabajo para listado'!$AB$155:$AB$1048576,0),MATCH((CUADRO!L$5&amp;$E282),'Hoja de Trabajo para listado'!$AB$151:$BA$151,0)),0)+IFERROR(INDEX('Hoja de Trabajo para listado'!$BC$155:$CB$1048576,MATCH($A282,'Hoja de Trabajo para listado'!$BC$155:$BC$1048576,0),MATCH((CUADRO!L$5&amp;$E282),'Hoja de Trabajo para listado'!$BC$151:$CB$151,0)),0)+IFERROR(INDEX('Hoja de Trabajo para listado'!$DE$153:$DG$274,MATCH($A282,'Hoja de Trabajo para listado'!$DE$153:$DE$1048576,0),MATCH((CUADRO!L$5&amp;$E282),'Hoja de Trabajo para listado'!$DE$151:$DG$151,0)),0)+IFERROR(INDEX('Hoja de Trabajo para listado'!$CD$155:$DC$1048576,MATCH($A282,'Hoja de Trabajo para listado'!$CD$155:$CD$1048576,0),MATCH((CUADRO!L$5&amp;$E282),'Hoja de Trabajo para listado'!$CD$151:$DC$151,0)),0)</f>
        <v>0</v>
      </c>
      <c r="M282" s="243">
        <f ca="1">+IFERROR(INDEX('Hoja de Trabajo para listado'!$A$155:$Z$1048576,MATCH($A282,'Hoja de Trabajo para listado'!$A$155:$A$1048576,0),MATCH((CUADRO!M$5&amp;$E282),'Hoja de Trabajo para listado'!$A$151:$Z$151,0)),0)+IFERROR(INDEX('Hoja de Trabajo para listado'!$AB$155:$BA$1048576,MATCH($A282,'Hoja de Trabajo para listado'!$AB$155:$AB$1048576,0),MATCH((CUADRO!M$5&amp;$E282),'Hoja de Trabajo para listado'!$AB$151:$BA$151,0)),0)+IFERROR(INDEX('Hoja de Trabajo para listado'!$BC$155:$CB$1048576,MATCH($A282,'Hoja de Trabajo para listado'!$BC$155:$BC$1048576,0),MATCH((CUADRO!M$5&amp;$E282),'Hoja de Trabajo para listado'!$BC$151:$CB$151,0)),0)+IFERROR(INDEX('Hoja de Trabajo para listado'!$DE$153:$DG$274,MATCH($A282,'Hoja de Trabajo para listado'!$DE$153:$DE$1048576,0),MATCH((CUADRO!M$5&amp;$E282),'Hoja de Trabajo para listado'!$DE$151:$DG$151,0)),0)+IFERROR(INDEX('Hoja de Trabajo para listado'!$CD$155:$DC$1048576,MATCH($A282,'Hoja de Trabajo para listado'!$CD$155:$CD$1048576,0),MATCH((CUADRO!M$5&amp;$E282),'Hoja de Trabajo para listado'!$CD$151:$DC$151,0)),0)</f>
        <v>0</v>
      </c>
      <c r="N282" s="243">
        <f ca="1">+IFERROR(INDEX('Hoja de Trabajo para listado'!$A$155:$Z$1048576,MATCH($A282,'Hoja de Trabajo para listado'!$A$155:$A$1048576,0),MATCH((CUADRO!N$5&amp;$E282),'Hoja de Trabajo para listado'!$A$151:$Z$151,0)),0)+IFERROR(INDEX('Hoja de Trabajo para listado'!$AB$155:$BA$1048576,MATCH($A282,'Hoja de Trabajo para listado'!$AB$155:$AB$1048576,0),MATCH((CUADRO!N$5&amp;$E282),'Hoja de Trabajo para listado'!$AB$151:$BA$151,0)),0)+IFERROR(INDEX('Hoja de Trabajo para listado'!$BC$155:$CB$1048576,MATCH($A282,'Hoja de Trabajo para listado'!$BC$155:$BC$1048576,0),MATCH((CUADRO!N$5&amp;$E282),'Hoja de Trabajo para listado'!$BC$151:$CB$151,0)),0)+IFERROR(INDEX('Hoja de Trabajo para listado'!$DE$153:$DG$274,MATCH($A282,'Hoja de Trabajo para listado'!$DE$153:$DE$1048576,0),MATCH((CUADRO!N$5&amp;$E282),'Hoja de Trabajo para listado'!$DE$151:$DG$151,0)),0)+IFERROR(INDEX('Hoja de Trabajo para listado'!$CD$155:$DC$1048576,MATCH($A282,'Hoja de Trabajo para listado'!$CD$155:$CD$1048576,0),MATCH((CUADRO!N$5&amp;$E282),'Hoja de Trabajo para listado'!$CD$151:$DC$151,0)),0)</f>
        <v>0</v>
      </c>
      <c r="O282" s="243">
        <f ca="1">+IFERROR(INDEX('Hoja de Trabajo para listado'!$A$155:$Z$1048576,MATCH($A282,'Hoja de Trabajo para listado'!$A$155:$A$1048576,0),MATCH((CUADRO!O$5&amp;$E282),'Hoja de Trabajo para listado'!$A$151:$Z$151,0)),0)+IFERROR(INDEX('Hoja de Trabajo para listado'!$AB$155:$BA$1048576,MATCH($A282,'Hoja de Trabajo para listado'!$AB$155:$AB$1048576,0),MATCH((CUADRO!O$5&amp;$E282),'Hoja de Trabajo para listado'!$AB$151:$BA$151,0)),0)+IFERROR(INDEX('Hoja de Trabajo para listado'!$BC$155:$CB$1048576,MATCH($A282,'Hoja de Trabajo para listado'!$BC$155:$BC$1048576,0),MATCH((CUADRO!O$5&amp;$E282),'Hoja de Trabajo para listado'!$BC$151:$CB$151,0)),0)+IFERROR(INDEX('Hoja de Trabajo para listado'!$DE$153:$DG$274,MATCH($A282,'Hoja de Trabajo para listado'!$DE$153:$DE$1048576,0),MATCH((CUADRO!O$5&amp;$E282),'Hoja de Trabajo para listado'!$DE$151:$DG$151,0)),0)+IFERROR(INDEX('Hoja de Trabajo para listado'!$CD$155:$DC$1048576,MATCH($A282,'Hoja de Trabajo para listado'!$CD$155:$CD$1048576,0),MATCH((CUADRO!O$5&amp;$E282),'Hoja de Trabajo para listado'!$CD$151:$DC$151,0)),0)</f>
        <v>0</v>
      </c>
      <c r="P282" s="243">
        <f ca="1">+IFERROR(INDEX('Hoja de Trabajo para listado'!$A$155:$Z$1048576,MATCH($A282,'Hoja de Trabajo para listado'!$A$155:$A$1048576,0),MATCH((CUADRO!P$5&amp;$E282),'Hoja de Trabajo para listado'!$A$151:$Z$151,0)),0)+IFERROR(INDEX('Hoja de Trabajo para listado'!$AB$155:$BA$1048576,MATCH($A282,'Hoja de Trabajo para listado'!$AB$155:$AB$1048576,0),MATCH((CUADRO!P$5&amp;$E282),'Hoja de Trabajo para listado'!$AB$151:$BA$151,0)),0)+IFERROR(INDEX('Hoja de Trabajo para listado'!$BC$155:$CB$1048576,MATCH($A282,'Hoja de Trabajo para listado'!$BC$155:$BC$1048576,0),MATCH((CUADRO!P$5&amp;$E282),'Hoja de Trabajo para listado'!$BC$151:$CB$151,0)),0)+IFERROR(INDEX('Hoja de Trabajo para listado'!$DE$153:$DG$274,MATCH($A282,'Hoja de Trabajo para listado'!$DE$153:$DE$1048576,0),MATCH((CUADRO!P$5&amp;$E282),'Hoja de Trabajo para listado'!$DE$151:$DG$151,0)),0)+IFERROR(INDEX('Hoja de Trabajo para listado'!$CD$155:$DC$1048576,MATCH($A282,'Hoja de Trabajo para listado'!$CD$155:$CD$1048576,0),MATCH((CUADRO!P$5&amp;$E282),'Hoja de Trabajo para listado'!$CD$151:$DC$151,0)),0)</f>
        <v>0</v>
      </c>
      <c r="Q282" s="243">
        <f ca="1">+IFERROR(INDEX('Hoja de Trabajo para listado'!$A$155:$Z$1048576,MATCH($A282,'Hoja de Trabajo para listado'!$A$155:$A$1048576,0),MATCH((CUADRO!Q$5&amp;$E282),'Hoja de Trabajo para listado'!$A$151:$Z$151,0)),0)+IFERROR(INDEX('Hoja de Trabajo para listado'!$AB$155:$BA$1048576,MATCH($A282,'Hoja de Trabajo para listado'!$AB$155:$AB$1048576,0),MATCH((CUADRO!Q$5&amp;$E282),'Hoja de Trabajo para listado'!$AB$151:$BA$151,0)),0)+IFERROR(INDEX('Hoja de Trabajo para listado'!$BC$155:$CB$1048576,MATCH($A282,'Hoja de Trabajo para listado'!$BC$155:$BC$1048576,0),MATCH((CUADRO!Q$5&amp;$E282),'Hoja de Trabajo para listado'!$BC$151:$CB$151,0)),0)+IFERROR(INDEX('Hoja de Trabajo para listado'!$DE$153:$DG$274,MATCH($A282,'Hoja de Trabajo para listado'!$DE$153:$DE$1048576,0),MATCH((CUADRO!Q$5&amp;$E282),'Hoja de Trabajo para listado'!$DE$151:$DG$151,0)),0)+IFERROR(INDEX('Hoja de Trabajo para listado'!$CD$155:$DC$1048576,MATCH($A282,'Hoja de Trabajo para listado'!$CD$155:$CD$1048576,0),MATCH((CUADRO!Q$5&amp;$E282),'Hoja de Trabajo para listado'!$CD$151:$DC$151,0)),0)</f>
        <v>0</v>
      </c>
      <c r="R282" s="243">
        <f t="shared" ca="1" si="11"/>
        <v>0</v>
      </c>
      <c r="S282" s="263"/>
      <c r="T282" s="243">
        <f ca="1">+T283</f>
        <v>185.5</v>
      </c>
      <c r="U282" s="242">
        <f t="shared" si="12"/>
        <v>1</v>
      </c>
      <c r="V282" s="333" t="str">
        <f>+VLOOKUP(A282,bd_lista!$A$3:$E$590,5,FALSE)</f>
        <v>Instituciones Descentralizadas</v>
      </c>
      <c r="W282" s="383" t="str">
        <f>+V282</f>
        <v>Instituciones Descentralizadas</v>
      </c>
      <c r="X282" s="242">
        <f>+VLOOKUP(A282,[3]Sheet1!$A$13:$D$744,4,FALSE)</f>
        <v>30</v>
      </c>
      <c r="Y282" s="242" t="str">
        <f>+VLOOKUP(X282,bd_lista!$A$3:$C$590,3,FALSE)</f>
        <v>Ministerio de Justicia y Transparencia Institucional</v>
      </c>
      <c r="Z282" s="294">
        <f>+X282</f>
        <v>30</v>
      </c>
      <c r="AA282" s="319" t="str">
        <f>+Y282</f>
        <v>Ministerio de Justicia y Transparencia Institucional</v>
      </c>
    </row>
    <row r="283" spans="1:27" customFormat="1" ht="15" customHeight="1">
      <c r="A283" s="32">
        <v>386</v>
      </c>
      <c r="B283" s="389"/>
      <c r="C283" s="333" t="str">
        <f>+VLOOKUP(A283,bd_lista!$A$3:$C$590,3,FALSE)</f>
        <v>Servicio Plurinacional de la Mujer y de la Despatriarcalización Ana María Romero</v>
      </c>
      <c r="D283" s="386"/>
      <c r="E283" s="333" t="s">
        <v>1305</v>
      </c>
      <c r="F283" s="245">
        <f ca="1">+IFERROR(INDEX('Hoja de Trabajo para listado'!$A$155:$Z$1048576,MATCH($A283,'Hoja de Trabajo para listado'!$A$155:$A$1048576,0),MATCH((CUADRO!F$5&amp;$E283),'Hoja de Trabajo para listado'!$A$151:$Z$151,0)),0)+IFERROR(INDEX('Hoja de Trabajo para listado'!$AB$155:$BA$1048576,MATCH($A283,'Hoja de Trabajo para listado'!$AB$155:$AB$1048576,0),MATCH((CUADRO!F$5&amp;$E283),'Hoja de Trabajo para listado'!$AB$151:$BA$151,0)),0)+IFERROR(INDEX('Hoja de Trabajo para listado'!$BC$155:$CB$1048576,MATCH($A283,'Hoja de Trabajo para listado'!$BC$155:$BC$1048576,0),MATCH((CUADRO!F$5&amp;$E283),'Hoja de Trabajo para listado'!$BC$151:$CB$151,0)),0)+IFERROR(INDEX('Hoja de Trabajo para listado'!$DE$153:$DG$274,MATCH($A283,'Hoja de Trabajo para listado'!$DE$153:$DE$1048576,0),MATCH((CUADRO!F$5&amp;$E283),'Hoja de Trabajo para listado'!$DE$151:$DG$151,0)),0)+IFERROR(INDEX('Hoja de Trabajo para listado'!$CD$155:$DC$1048576,MATCH($A283,'Hoja de Trabajo para listado'!$CD$155:$CD$1048576,0),MATCH((CUADRO!F$5&amp;$E283),'Hoja de Trabajo para listado'!$CD$151:$DC$151,0)),0)</f>
        <v>0</v>
      </c>
      <c r="G283" s="245">
        <f ca="1">+IFERROR(INDEX('Hoja de Trabajo para listado'!$A$155:$Z$1048576,MATCH($A283,'Hoja de Trabajo para listado'!$A$155:$A$1048576,0),MATCH((CUADRO!G$5&amp;$E283),'Hoja de Trabajo para listado'!$A$151:$Z$151,0)),0)+IFERROR(INDEX('Hoja de Trabajo para listado'!$AB$155:$BA$1048576,MATCH($A283,'Hoja de Trabajo para listado'!$AB$155:$AB$1048576,0),MATCH((CUADRO!G$5&amp;$E283),'Hoja de Trabajo para listado'!$AB$151:$BA$151,0)),0)+IFERROR(INDEX('Hoja de Trabajo para listado'!$BC$155:$CB$1048576,MATCH($A283,'Hoja de Trabajo para listado'!$BC$155:$BC$1048576,0),MATCH((CUADRO!G$5&amp;$E283),'Hoja de Trabajo para listado'!$BC$151:$CB$151,0)),0)+IFERROR(INDEX('Hoja de Trabajo para listado'!$DE$153:$DG$274,MATCH($A283,'Hoja de Trabajo para listado'!$DE$153:$DE$1048576,0),MATCH((CUADRO!G$5&amp;$E283),'Hoja de Trabajo para listado'!$DE$151:$DG$151,0)),0)+IFERROR(INDEX('Hoja de Trabajo para listado'!$CD$155:$DC$1048576,MATCH($A283,'Hoja de Trabajo para listado'!$CD$155:$CD$1048576,0),MATCH((CUADRO!G$5&amp;$E283),'Hoja de Trabajo para listado'!$CD$151:$DC$151,0)),0)</f>
        <v>185.5</v>
      </c>
      <c r="H283" s="245">
        <f ca="1">+IFERROR(INDEX('Hoja de Trabajo para listado'!$A$155:$Z$1048576,MATCH($A283,'Hoja de Trabajo para listado'!$A$155:$A$1048576,0),MATCH((CUADRO!H$5&amp;$E283),'Hoja de Trabajo para listado'!$A$151:$Z$151,0)),0)+IFERROR(INDEX('Hoja de Trabajo para listado'!$AB$155:$BA$1048576,MATCH($A283,'Hoja de Trabajo para listado'!$AB$155:$AB$1048576,0),MATCH((CUADRO!H$5&amp;$E283),'Hoja de Trabajo para listado'!$AB$151:$BA$151,0)),0)+IFERROR(INDEX('Hoja de Trabajo para listado'!$BC$155:$CB$1048576,MATCH($A283,'Hoja de Trabajo para listado'!$BC$155:$BC$1048576,0),MATCH((CUADRO!H$5&amp;$E283),'Hoja de Trabajo para listado'!$BC$151:$CB$151,0)),0)+IFERROR(INDEX('Hoja de Trabajo para listado'!$DE$153:$DG$274,MATCH($A283,'Hoja de Trabajo para listado'!$DE$153:$DE$1048576,0),MATCH((CUADRO!H$5&amp;$E283),'Hoja de Trabajo para listado'!$DE$151:$DG$151,0)),0)+IFERROR(INDEX('Hoja de Trabajo para listado'!$CD$155:$DC$1048576,MATCH($A283,'Hoja de Trabajo para listado'!$CD$155:$CD$1048576,0),MATCH((CUADRO!H$5&amp;$E283),'Hoja de Trabajo para listado'!$CD$151:$DC$151,0)),0)</f>
        <v>0</v>
      </c>
      <c r="I283" s="245">
        <f ca="1">+IFERROR(INDEX('Hoja de Trabajo para listado'!$A$155:$Z$1048576,MATCH($A283,'Hoja de Trabajo para listado'!$A$155:$A$1048576,0),MATCH((CUADRO!I$5&amp;$E283),'Hoja de Trabajo para listado'!$A$151:$Z$151,0)),0)+IFERROR(INDEX('Hoja de Trabajo para listado'!$AB$155:$BA$1048576,MATCH($A283,'Hoja de Trabajo para listado'!$AB$155:$AB$1048576,0),MATCH((CUADRO!I$5&amp;$E283),'Hoja de Trabajo para listado'!$AB$151:$BA$151,0)),0)+IFERROR(INDEX('Hoja de Trabajo para listado'!$BC$155:$CB$1048576,MATCH($A283,'Hoja de Trabajo para listado'!$BC$155:$BC$1048576,0),MATCH((CUADRO!I$5&amp;$E283),'Hoja de Trabajo para listado'!$BC$151:$CB$151,0)),0)+IFERROR(INDEX('Hoja de Trabajo para listado'!$DE$153:$DG$274,MATCH($A283,'Hoja de Trabajo para listado'!$DE$153:$DE$1048576,0),MATCH((CUADRO!I$5&amp;$E283),'Hoja de Trabajo para listado'!$DE$151:$DG$151,0)),0)+IFERROR(INDEX('Hoja de Trabajo para listado'!$CD$155:$DC$1048576,MATCH($A283,'Hoja de Trabajo para listado'!$CD$155:$CD$1048576,0),MATCH((CUADRO!I$5&amp;$E283),'Hoja de Trabajo para listado'!$CD$151:$DC$151,0)),0)</f>
        <v>0</v>
      </c>
      <c r="J283" s="245">
        <f ca="1">+IFERROR(INDEX('Hoja de Trabajo para listado'!$A$155:$Z$1048576,MATCH($A283,'Hoja de Trabajo para listado'!$A$155:$A$1048576,0),MATCH((CUADRO!J$5&amp;$E283),'Hoja de Trabajo para listado'!$A$151:$Z$151,0)),0)+IFERROR(INDEX('Hoja de Trabajo para listado'!$AB$155:$BA$1048576,MATCH($A283,'Hoja de Trabajo para listado'!$AB$155:$AB$1048576,0),MATCH((CUADRO!J$5&amp;$E283),'Hoja de Trabajo para listado'!$AB$151:$BA$151,0)),0)+IFERROR(INDEX('Hoja de Trabajo para listado'!$BC$155:$CB$1048576,MATCH($A283,'Hoja de Trabajo para listado'!$BC$155:$BC$1048576,0),MATCH((CUADRO!J$5&amp;$E283),'Hoja de Trabajo para listado'!$BC$151:$CB$151,0)),0)+IFERROR(INDEX('Hoja de Trabajo para listado'!$DE$153:$DG$274,MATCH($A283,'Hoja de Trabajo para listado'!$DE$153:$DE$1048576,0),MATCH((CUADRO!J$5&amp;$E283),'Hoja de Trabajo para listado'!$DE$151:$DG$151,0)),0)+IFERROR(INDEX('Hoja de Trabajo para listado'!$CD$155:$DC$1048576,MATCH($A283,'Hoja de Trabajo para listado'!$CD$155:$CD$1048576,0),MATCH((CUADRO!J$5&amp;$E283),'Hoja de Trabajo para listado'!$CD$151:$DC$151,0)),0)</f>
        <v>0</v>
      </c>
      <c r="K283" s="245">
        <f ca="1">+IFERROR(INDEX('Hoja de Trabajo para listado'!$A$155:$Z$1048576,MATCH($A283,'Hoja de Trabajo para listado'!$A$155:$A$1048576,0),MATCH((CUADRO!K$5&amp;$E283),'Hoja de Trabajo para listado'!$A$151:$Z$151,0)),0)+IFERROR(INDEX('Hoja de Trabajo para listado'!$AB$155:$BA$1048576,MATCH($A283,'Hoja de Trabajo para listado'!$AB$155:$AB$1048576,0),MATCH((CUADRO!K$5&amp;$E283),'Hoja de Trabajo para listado'!$AB$151:$BA$151,0)),0)+IFERROR(INDEX('Hoja de Trabajo para listado'!$BC$155:$CB$1048576,MATCH($A283,'Hoja de Trabajo para listado'!$BC$155:$BC$1048576,0),MATCH((CUADRO!K$5&amp;$E283),'Hoja de Trabajo para listado'!$BC$151:$CB$151,0)),0)+IFERROR(INDEX('Hoja de Trabajo para listado'!$DE$153:$DG$274,MATCH($A283,'Hoja de Trabajo para listado'!$DE$153:$DE$1048576,0),MATCH((CUADRO!K$5&amp;$E283),'Hoja de Trabajo para listado'!$DE$151:$DG$151,0)),0)+IFERROR(INDEX('Hoja de Trabajo para listado'!$CD$155:$DC$1048576,MATCH($A283,'Hoja de Trabajo para listado'!$CD$155:$CD$1048576,0),MATCH((CUADRO!K$5&amp;$E283),'Hoja de Trabajo para listado'!$CD$151:$DC$151,0)),0)</f>
        <v>0</v>
      </c>
      <c r="L283" s="245">
        <f ca="1">+IFERROR(INDEX('Hoja de Trabajo para listado'!$A$155:$Z$1048576,MATCH($A283,'Hoja de Trabajo para listado'!$A$155:$A$1048576,0),MATCH((CUADRO!L$5&amp;$E283),'Hoja de Trabajo para listado'!$A$151:$Z$151,0)),0)+IFERROR(INDEX('Hoja de Trabajo para listado'!$AB$155:$BA$1048576,MATCH($A283,'Hoja de Trabajo para listado'!$AB$155:$AB$1048576,0),MATCH((CUADRO!L$5&amp;$E283),'Hoja de Trabajo para listado'!$AB$151:$BA$151,0)),0)+IFERROR(INDEX('Hoja de Trabajo para listado'!$BC$155:$CB$1048576,MATCH($A283,'Hoja de Trabajo para listado'!$BC$155:$BC$1048576,0),MATCH((CUADRO!L$5&amp;$E283),'Hoja de Trabajo para listado'!$BC$151:$CB$151,0)),0)+IFERROR(INDEX('Hoja de Trabajo para listado'!$DE$153:$DG$274,MATCH($A283,'Hoja de Trabajo para listado'!$DE$153:$DE$1048576,0),MATCH((CUADRO!L$5&amp;$E283),'Hoja de Trabajo para listado'!$DE$151:$DG$151,0)),0)+IFERROR(INDEX('Hoja de Trabajo para listado'!$CD$155:$DC$1048576,MATCH($A283,'Hoja de Trabajo para listado'!$CD$155:$CD$1048576,0),MATCH((CUADRO!L$5&amp;$E283),'Hoja de Trabajo para listado'!$CD$151:$DC$151,0)),0)</f>
        <v>0</v>
      </c>
      <c r="M283" s="245">
        <f ca="1">+IFERROR(INDEX('Hoja de Trabajo para listado'!$A$155:$Z$1048576,MATCH($A283,'Hoja de Trabajo para listado'!$A$155:$A$1048576,0),MATCH((CUADRO!M$5&amp;$E283),'Hoja de Trabajo para listado'!$A$151:$Z$151,0)),0)+IFERROR(INDEX('Hoja de Trabajo para listado'!$AB$155:$BA$1048576,MATCH($A283,'Hoja de Trabajo para listado'!$AB$155:$AB$1048576,0),MATCH((CUADRO!M$5&amp;$E283),'Hoja de Trabajo para listado'!$AB$151:$BA$151,0)),0)+IFERROR(INDEX('Hoja de Trabajo para listado'!$BC$155:$CB$1048576,MATCH($A283,'Hoja de Trabajo para listado'!$BC$155:$BC$1048576,0),MATCH((CUADRO!M$5&amp;$E283),'Hoja de Trabajo para listado'!$BC$151:$CB$151,0)),0)+IFERROR(INDEX('Hoja de Trabajo para listado'!$DE$153:$DG$274,MATCH($A283,'Hoja de Trabajo para listado'!$DE$153:$DE$1048576,0),MATCH((CUADRO!M$5&amp;$E283),'Hoja de Trabajo para listado'!$DE$151:$DG$151,0)),0)+IFERROR(INDEX('Hoja de Trabajo para listado'!$CD$155:$DC$1048576,MATCH($A283,'Hoja de Trabajo para listado'!$CD$155:$CD$1048576,0),MATCH((CUADRO!M$5&amp;$E283),'Hoja de Trabajo para listado'!$CD$151:$DC$151,0)),0)</f>
        <v>0</v>
      </c>
      <c r="N283" s="245">
        <f ca="1">+IFERROR(INDEX('Hoja de Trabajo para listado'!$A$155:$Z$1048576,MATCH($A283,'Hoja de Trabajo para listado'!$A$155:$A$1048576,0),MATCH((CUADRO!N$5&amp;$E283),'Hoja de Trabajo para listado'!$A$151:$Z$151,0)),0)+IFERROR(INDEX('Hoja de Trabajo para listado'!$AB$155:$BA$1048576,MATCH($A283,'Hoja de Trabajo para listado'!$AB$155:$AB$1048576,0),MATCH((CUADRO!N$5&amp;$E283),'Hoja de Trabajo para listado'!$AB$151:$BA$151,0)),0)+IFERROR(INDEX('Hoja de Trabajo para listado'!$BC$155:$CB$1048576,MATCH($A283,'Hoja de Trabajo para listado'!$BC$155:$BC$1048576,0),MATCH((CUADRO!N$5&amp;$E283),'Hoja de Trabajo para listado'!$BC$151:$CB$151,0)),0)+IFERROR(INDEX('Hoja de Trabajo para listado'!$DE$153:$DG$274,MATCH($A283,'Hoja de Trabajo para listado'!$DE$153:$DE$1048576,0),MATCH((CUADRO!N$5&amp;$E283),'Hoja de Trabajo para listado'!$DE$151:$DG$151,0)),0)+IFERROR(INDEX('Hoja de Trabajo para listado'!$CD$155:$DC$1048576,MATCH($A283,'Hoja de Trabajo para listado'!$CD$155:$CD$1048576,0),MATCH((CUADRO!N$5&amp;$E283),'Hoja de Trabajo para listado'!$CD$151:$DC$151,0)),0)</f>
        <v>0</v>
      </c>
      <c r="O283" s="245">
        <f ca="1">+IFERROR(INDEX('Hoja de Trabajo para listado'!$A$155:$Z$1048576,MATCH($A283,'Hoja de Trabajo para listado'!$A$155:$A$1048576,0),MATCH((CUADRO!O$5&amp;$E283),'Hoja de Trabajo para listado'!$A$151:$Z$151,0)),0)+IFERROR(INDEX('Hoja de Trabajo para listado'!$AB$155:$BA$1048576,MATCH($A283,'Hoja de Trabajo para listado'!$AB$155:$AB$1048576,0),MATCH((CUADRO!O$5&amp;$E283),'Hoja de Trabajo para listado'!$AB$151:$BA$151,0)),0)+IFERROR(INDEX('Hoja de Trabajo para listado'!$BC$155:$CB$1048576,MATCH($A283,'Hoja de Trabajo para listado'!$BC$155:$BC$1048576,0),MATCH((CUADRO!O$5&amp;$E283),'Hoja de Trabajo para listado'!$BC$151:$CB$151,0)),0)+IFERROR(INDEX('Hoja de Trabajo para listado'!$DE$153:$DG$274,MATCH($A283,'Hoja de Trabajo para listado'!$DE$153:$DE$1048576,0),MATCH((CUADRO!O$5&amp;$E283),'Hoja de Trabajo para listado'!$DE$151:$DG$151,0)),0)+IFERROR(INDEX('Hoja de Trabajo para listado'!$CD$155:$DC$1048576,MATCH($A283,'Hoja de Trabajo para listado'!$CD$155:$CD$1048576,0),MATCH((CUADRO!O$5&amp;$E283),'Hoja de Trabajo para listado'!$CD$151:$DC$151,0)),0)</f>
        <v>0</v>
      </c>
      <c r="P283" s="245">
        <f ca="1">+IFERROR(INDEX('Hoja de Trabajo para listado'!$A$155:$Z$1048576,MATCH($A283,'Hoja de Trabajo para listado'!$A$155:$A$1048576,0),MATCH((CUADRO!P$5&amp;$E283),'Hoja de Trabajo para listado'!$A$151:$Z$151,0)),0)+IFERROR(INDEX('Hoja de Trabajo para listado'!$AB$155:$BA$1048576,MATCH($A283,'Hoja de Trabajo para listado'!$AB$155:$AB$1048576,0),MATCH((CUADRO!P$5&amp;$E283),'Hoja de Trabajo para listado'!$AB$151:$BA$151,0)),0)+IFERROR(INDEX('Hoja de Trabajo para listado'!$BC$155:$CB$1048576,MATCH($A283,'Hoja de Trabajo para listado'!$BC$155:$BC$1048576,0),MATCH((CUADRO!P$5&amp;$E283),'Hoja de Trabajo para listado'!$BC$151:$CB$151,0)),0)+IFERROR(INDEX('Hoja de Trabajo para listado'!$DE$153:$DG$274,MATCH($A283,'Hoja de Trabajo para listado'!$DE$153:$DE$1048576,0),MATCH((CUADRO!P$5&amp;$E283),'Hoja de Trabajo para listado'!$DE$151:$DG$151,0)),0)+IFERROR(INDEX('Hoja de Trabajo para listado'!$CD$155:$DC$1048576,MATCH($A283,'Hoja de Trabajo para listado'!$CD$155:$CD$1048576,0),MATCH((CUADRO!P$5&amp;$E283),'Hoja de Trabajo para listado'!$CD$151:$DC$151,0)),0)</f>
        <v>0</v>
      </c>
      <c r="Q283" s="245">
        <f ca="1">+IFERROR(INDEX('Hoja de Trabajo para listado'!$A$155:$Z$1048576,MATCH($A283,'Hoja de Trabajo para listado'!$A$155:$A$1048576,0),MATCH((CUADRO!Q$5&amp;$E283),'Hoja de Trabajo para listado'!$A$151:$Z$151,0)),0)+IFERROR(INDEX('Hoja de Trabajo para listado'!$AB$155:$BA$1048576,MATCH($A283,'Hoja de Trabajo para listado'!$AB$155:$AB$1048576,0),MATCH((CUADRO!Q$5&amp;$E283),'Hoja de Trabajo para listado'!$AB$151:$BA$151,0)),0)+IFERROR(INDEX('Hoja de Trabajo para listado'!$BC$155:$CB$1048576,MATCH($A283,'Hoja de Trabajo para listado'!$BC$155:$BC$1048576,0),MATCH((CUADRO!Q$5&amp;$E283),'Hoja de Trabajo para listado'!$BC$151:$CB$151,0)),0)+IFERROR(INDEX('Hoja de Trabajo para listado'!$DE$153:$DG$274,MATCH($A283,'Hoja de Trabajo para listado'!$DE$153:$DE$1048576,0),MATCH((CUADRO!Q$5&amp;$E283),'Hoja de Trabajo para listado'!$DE$151:$DG$151,0)),0)+IFERROR(INDEX('Hoja de Trabajo para listado'!$CD$155:$DC$1048576,MATCH($A283,'Hoja de Trabajo para listado'!$CD$155:$CD$1048576,0),MATCH((CUADRO!Q$5&amp;$E283),'Hoja de Trabajo para listado'!$CD$151:$DC$151,0)),0)</f>
        <v>0</v>
      </c>
      <c r="R283" s="245">
        <f t="shared" ca="1" si="11"/>
        <v>185.5</v>
      </c>
      <c r="S283" s="262">
        <f ca="1">+R282+R283</f>
        <v>185.5</v>
      </c>
      <c r="T283" s="245">
        <f ca="1">+S283</f>
        <v>185.5</v>
      </c>
      <c r="U283" s="244">
        <f t="shared" si="12"/>
        <v>2</v>
      </c>
      <c r="V283" s="333" t="str">
        <f>+VLOOKUP(A283,bd_lista!$A$3:$E$590,5,FALSE)</f>
        <v>Instituciones Descentralizadas</v>
      </c>
      <c r="W283" s="384"/>
      <c r="X283" s="242">
        <f>+VLOOKUP(A283,[3]Sheet1!$A$13:$D$744,4,FALSE)</f>
        <v>30</v>
      </c>
      <c r="Y283" s="242" t="str">
        <f>+VLOOKUP(X283,bd_lista!$A$3:$C$590,3,FALSE)</f>
        <v>Ministerio de Justicia y Transparencia Institucional</v>
      </c>
      <c r="Z283" s="292"/>
      <c r="AA283" s="321"/>
    </row>
    <row r="284" spans="1:27" customFormat="1" ht="15" customHeight="1">
      <c r="A284" s="32">
        <v>387</v>
      </c>
      <c r="B284" s="388">
        <f>+A284</f>
        <v>387</v>
      </c>
      <c r="C284" s="247" t="str">
        <f>+VLOOKUP(A284,bd_lista!$A$3:$C$590,3,FALSE)</f>
        <v>Agencia del Desarrollo del Cine y Audiovisual Bolivianos</v>
      </c>
      <c r="D284" s="385" t="str">
        <f>+C284</f>
        <v>Agencia del Desarrollo del Cine y Audiovisual Bolivianos</v>
      </c>
      <c r="E284" s="247" t="s">
        <v>1304</v>
      </c>
      <c r="F284" s="243">
        <f ca="1">+IFERROR(INDEX('Hoja de Trabajo para listado'!$A$155:$Z$1048576,MATCH($A284,'Hoja de Trabajo para listado'!$A$155:$A$1048576,0),MATCH((CUADRO!F$5&amp;$E284),'Hoja de Trabajo para listado'!$A$151:$Z$151,0)),0)+IFERROR(INDEX('Hoja de Trabajo para listado'!$AB$155:$BA$1048576,MATCH($A284,'Hoja de Trabajo para listado'!$AB$155:$AB$1048576,0),MATCH((CUADRO!F$5&amp;$E284),'Hoja de Trabajo para listado'!$AB$151:$BA$151,0)),0)+IFERROR(INDEX('Hoja de Trabajo para listado'!$BC$155:$CB$1048576,MATCH($A284,'Hoja de Trabajo para listado'!$BC$155:$BC$1048576,0),MATCH((CUADRO!F$5&amp;$E284),'Hoja de Trabajo para listado'!$BC$151:$CB$151,0)),0)+IFERROR(INDEX('Hoja de Trabajo para listado'!$DE$153:$DG$274,MATCH($A284,'Hoja de Trabajo para listado'!$DE$153:$DE$1048576,0),MATCH((CUADRO!F$5&amp;$E284),'Hoja de Trabajo para listado'!$DE$151:$DG$151,0)),0)+IFERROR(INDEX('Hoja de Trabajo para listado'!$CD$155:$DC$1048576,MATCH($A284,'Hoja de Trabajo para listado'!$CD$155:$CD$1048576,0),MATCH((CUADRO!F$5&amp;$E284),'Hoja de Trabajo para listado'!$CD$151:$DC$151,0)),0)</f>
        <v>0</v>
      </c>
      <c r="G284" s="243">
        <f ca="1">+IFERROR(INDEX('Hoja de Trabajo para listado'!$A$155:$Z$1048576,MATCH($A284,'Hoja de Trabajo para listado'!$A$155:$A$1048576,0),MATCH((CUADRO!G$5&amp;$E284),'Hoja de Trabajo para listado'!$A$151:$Z$151,0)),0)+IFERROR(INDEX('Hoja de Trabajo para listado'!$AB$155:$BA$1048576,MATCH($A284,'Hoja de Trabajo para listado'!$AB$155:$AB$1048576,0),MATCH((CUADRO!G$5&amp;$E284),'Hoja de Trabajo para listado'!$AB$151:$BA$151,0)),0)+IFERROR(INDEX('Hoja de Trabajo para listado'!$BC$155:$CB$1048576,MATCH($A284,'Hoja de Trabajo para listado'!$BC$155:$BC$1048576,0),MATCH((CUADRO!G$5&amp;$E284),'Hoja de Trabajo para listado'!$BC$151:$CB$151,0)),0)+IFERROR(INDEX('Hoja de Trabajo para listado'!$DE$153:$DG$274,MATCH($A284,'Hoja de Trabajo para listado'!$DE$153:$DE$1048576,0),MATCH((CUADRO!G$5&amp;$E284),'Hoja de Trabajo para listado'!$DE$151:$DG$151,0)),0)+IFERROR(INDEX('Hoja de Trabajo para listado'!$CD$155:$DC$1048576,MATCH($A284,'Hoja de Trabajo para listado'!$CD$155:$CD$1048576,0),MATCH((CUADRO!G$5&amp;$E284),'Hoja de Trabajo para listado'!$CD$151:$DC$151,0)),0)</f>
        <v>0</v>
      </c>
      <c r="H284" s="243">
        <f ca="1">+IFERROR(INDEX('Hoja de Trabajo para listado'!$A$155:$Z$1048576,MATCH($A284,'Hoja de Trabajo para listado'!$A$155:$A$1048576,0),MATCH((CUADRO!H$5&amp;$E284),'Hoja de Trabajo para listado'!$A$151:$Z$151,0)),0)+IFERROR(INDEX('Hoja de Trabajo para listado'!$AB$155:$BA$1048576,MATCH($A284,'Hoja de Trabajo para listado'!$AB$155:$AB$1048576,0),MATCH((CUADRO!H$5&amp;$E284),'Hoja de Trabajo para listado'!$AB$151:$BA$151,0)),0)+IFERROR(INDEX('Hoja de Trabajo para listado'!$BC$155:$CB$1048576,MATCH($A284,'Hoja de Trabajo para listado'!$BC$155:$BC$1048576,0),MATCH((CUADRO!H$5&amp;$E284),'Hoja de Trabajo para listado'!$BC$151:$CB$151,0)),0)+IFERROR(INDEX('Hoja de Trabajo para listado'!$DE$153:$DG$274,MATCH($A284,'Hoja de Trabajo para listado'!$DE$153:$DE$1048576,0),MATCH((CUADRO!H$5&amp;$E284),'Hoja de Trabajo para listado'!$DE$151:$DG$151,0)),0)+IFERROR(INDEX('Hoja de Trabajo para listado'!$CD$155:$DC$1048576,MATCH($A284,'Hoja de Trabajo para listado'!$CD$155:$CD$1048576,0),MATCH((CUADRO!H$5&amp;$E284),'Hoja de Trabajo para listado'!$CD$151:$DC$151,0)),0)</f>
        <v>0</v>
      </c>
      <c r="I284" s="243">
        <f ca="1">+IFERROR(INDEX('Hoja de Trabajo para listado'!$A$155:$Z$1048576,MATCH($A284,'Hoja de Trabajo para listado'!$A$155:$A$1048576,0),MATCH((CUADRO!I$5&amp;$E284),'Hoja de Trabajo para listado'!$A$151:$Z$151,0)),0)+IFERROR(INDEX('Hoja de Trabajo para listado'!$AB$155:$BA$1048576,MATCH($A284,'Hoja de Trabajo para listado'!$AB$155:$AB$1048576,0),MATCH((CUADRO!I$5&amp;$E284),'Hoja de Trabajo para listado'!$AB$151:$BA$151,0)),0)+IFERROR(INDEX('Hoja de Trabajo para listado'!$BC$155:$CB$1048576,MATCH($A284,'Hoja de Trabajo para listado'!$BC$155:$BC$1048576,0),MATCH((CUADRO!I$5&amp;$E284),'Hoja de Trabajo para listado'!$BC$151:$CB$151,0)),0)+IFERROR(INDEX('Hoja de Trabajo para listado'!$DE$153:$DG$274,MATCH($A284,'Hoja de Trabajo para listado'!$DE$153:$DE$1048576,0),MATCH((CUADRO!I$5&amp;$E284),'Hoja de Trabajo para listado'!$DE$151:$DG$151,0)),0)+IFERROR(INDEX('Hoja de Trabajo para listado'!$CD$155:$DC$1048576,MATCH($A284,'Hoja de Trabajo para listado'!$CD$155:$CD$1048576,0),MATCH((CUADRO!I$5&amp;$E284),'Hoja de Trabajo para listado'!$CD$151:$DC$151,0)),0)</f>
        <v>0</v>
      </c>
      <c r="J284" s="243">
        <f ca="1">+IFERROR(INDEX('Hoja de Trabajo para listado'!$A$155:$Z$1048576,MATCH($A284,'Hoja de Trabajo para listado'!$A$155:$A$1048576,0),MATCH((CUADRO!J$5&amp;$E284),'Hoja de Trabajo para listado'!$A$151:$Z$151,0)),0)+IFERROR(INDEX('Hoja de Trabajo para listado'!$AB$155:$BA$1048576,MATCH($A284,'Hoja de Trabajo para listado'!$AB$155:$AB$1048576,0),MATCH((CUADRO!J$5&amp;$E284),'Hoja de Trabajo para listado'!$AB$151:$BA$151,0)),0)+IFERROR(INDEX('Hoja de Trabajo para listado'!$BC$155:$CB$1048576,MATCH($A284,'Hoja de Trabajo para listado'!$BC$155:$BC$1048576,0),MATCH((CUADRO!J$5&amp;$E284),'Hoja de Trabajo para listado'!$BC$151:$CB$151,0)),0)+IFERROR(INDEX('Hoja de Trabajo para listado'!$DE$153:$DG$274,MATCH($A284,'Hoja de Trabajo para listado'!$DE$153:$DE$1048576,0),MATCH((CUADRO!J$5&amp;$E284),'Hoja de Trabajo para listado'!$DE$151:$DG$151,0)),0)+IFERROR(INDEX('Hoja de Trabajo para listado'!$CD$155:$DC$1048576,MATCH($A284,'Hoja de Trabajo para listado'!$CD$155:$CD$1048576,0),MATCH((CUADRO!J$5&amp;$E284),'Hoja de Trabajo para listado'!$CD$151:$DC$151,0)),0)</f>
        <v>0</v>
      </c>
      <c r="K284" s="243">
        <f ca="1">+IFERROR(INDEX('Hoja de Trabajo para listado'!$A$155:$Z$1048576,MATCH($A284,'Hoja de Trabajo para listado'!$A$155:$A$1048576,0),MATCH((CUADRO!K$5&amp;$E284),'Hoja de Trabajo para listado'!$A$151:$Z$151,0)),0)+IFERROR(INDEX('Hoja de Trabajo para listado'!$AB$155:$BA$1048576,MATCH($A284,'Hoja de Trabajo para listado'!$AB$155:$AB$1048576,0),MATCH((CUADRO!K$5&amp;$E284),'Hoja de Trabajo para listado'!$AB$151:$BA$151,0)),0)+IFERROR(INDEX('Hoja de Trabajo para listado'!$BC$155:$CB$1048576,MATCH($A284,'Hoja de Trabajo para listado'!$BC$155:$BC$1048576,0),MATCH((CUADRO!K$5&amp;$E284),'Hoja de Trabajo para listado'!$BC$151:$CB$151,0)),0)+IFERROR(INDEX('Hoja de Trabajo para listado'!$DE$153:$DG$274,MATCH($A284,'Hoja de Trabajo para listado'!$DE$153:$DE$1048576,0),MATCH((CUADRO!K$5&amp;$E284),'Hoja de Trabajo para listado'!$DE$151:$DG$151,0)),0)+IFERROR(INDEX('Hoja de Trabajo para listado'!$CD$155:$DC$1048576,MATCH($A284,'Hoja de Trabajo para listado'!$CD$155:$CD$1048576,0),MATCH((CUADRO!K$5&amp;$E284),'Hoja de Trabajo para listado'!$CD$151:$DC$151,0)),0)</f>
        <v>0</v>
      </c>
      <c r="L284" s="243">
        <f ca="1">+IFERROR(INDEX('Hoja de Trabajo para listado'!$A$155:$Z$1048576,MATCH($A284,'Hoja de Trabajo para listado'!$A$155:$A$1048576,0),MATCH((CUADRO!L$5&amp;$E284),'Hoja de Trabajo para listado'!$A$151:$Z$151,0)),0)+IFERROR(INDEX('Hoja de Trabajo para listado'!$AB$155:$BA$1048576,MATCH($A284,'Hoja de Trabajo para listado'!$AB$155:$AB$1048576,0),MATCH((CUADRO!L$5&amp;$E284),'Hoja de Trabajo para listado'!$AB$151:$BA$151,0)),0)+IFERROR(INDEX('Hoja de Trabajo para listado'!$BC$155:$CB$1048576,MATCH($A284,'Hoja de Trabajo para listado'!$BC$155:$BC$1048576,0),MATCH((CUADRO!L$5&amp;$E284),'Hoja de Trabajo para listado'!$BC$151:$CB$151,0)),0)+IFERROR(INDEX('Hoja de Trabajo para listado'!$DE$153:$DG$274,MATCH($A284,'Hoja de Trabajo para listado'!$DE$153:$DE$1048576,0),MATCH((CUADRO!L$5&amp;$E284),'Hoja de Trabajo para listado'!$DE$151:$DG$151,0)),0)+IFERROR(INDEX('Hoja de Trabajo para listado'!$CD$155:$DC$1048576,MATCH($A284,'Hoja de Trabajo para listado'!$CD$155:$CD$1048576,0),MATCH((CUADRO!L$5&amp;$E284),'Hoja de Trabajo para listado'!$CD$151:$DC$151,0)),0)</f>
        <v>0</v>
      </c>
      <c r="M284" s="243">
        <f ca="1">+IFERROR(INDEX('Hoja de Trabajo para listado'!$A$155:$Z$1048576,MATCH($A284,'Hoja de Trabajo para listado'!$A$155:$A$1048576,0),MATCH((CUADRO!M$5&amp;$E284),'Hoja de Trabajo para listado'!$A$151:$Z$151,0)),0)+IFERROR(INDEX('Hoja de Trabajo para listado'!$AB$155:$BA$1048576,MATCH($A284,'Hoja de Trabajo para listado'!$AB$155:$AB$1048576,0),MATCH((CUADRO!M$5&amp;$E284),'Hoja de Trabajo para listado'!$AB$151:$BA$151,0)),0)+IFERROR(INDEX('Hoja de Trabajo para listado'!$BC$155:$CB$1048576,MATCH($A284,'Hoja de Trabajo para listado'!$BC$155:$BC$1048576,0),MATCH((CUADRO!M$5&amp;$E284),'Hoja de Trabajo para listado'!$BC$151:$CB$151,0)),0)+IFERROR(INDEX('Hoja de Trabajo para listado'!$DE$153:$DG$274,MATCH($A284,'Hoja de Trabajo para listado'!$DE$153:$DE$1048576,0),MATCH((CUADRO!M$5&amp;$E284),'Hoja de Trabajo para listado'!$DE$151:$DG$151,0)),0)+IFERROR(INDEX('Hoja de Trabajo para listado'!$CD$155:$DC$1048576,MATCH($A284,'Hoja de Trabajo para listado'!$CD$155:$CD$1048576,0),MATCH((CUADRO!M$5&amp;$E284),'Hoja de Trabajo para listado'!$CD$151:$DC$151,0)),0)</f>
        <v>0</v>
      </c>
      <c r="N284" s="243">
        <f ca="1">+IFERROR(INDEX('Hoja de Trabajo para listado'!$A$155:$Z$1048576,MATCH($A284,'Hoja de Trabajo para listado'!$A$155:$A$1048576,0),MATCH((CUADRO!N$5&amp;$E284),'Hoja de Trabajo para listado'!$A$151:$Z$151,0)),0)+IFERROR(INDEX('Hoja de Trabajo para listado'!$AB$155:$BA$1048576,MATCH($A284,'Hoja de Trabajo para listado'!$AB$155:$AB$1048576,0),MATCH((CUADRO!N$5&amp;$E284),'Hoja de Trabajo para listado'!$AB$151:$BA$151,0)),0)+IFERROR(INDEX('Hoja de Trabajo para listado'!$BC$155:$CB$1048576,MATCH($A284,'Hoja de Trabajo para listado'!$BC$155:$BC$1048576,0),MATCH((CUADRO!N$5&amp;$E284),'Hoja de Trabajo para listado'!$BC$151:$CB$151,0)),0)+IFERROR(INDEX('Hoja de Trabajo para listado'!$DE$153:$DG$274,MATCH($A284,'Hoja de Trabajo para listado'!$DE$153:$DE$1048576,0),MATCH((CUADRO!N$5&amp;$E284),'Hoja de Trabajo para listado'!$DE$151:$DG$151,0)),0)+IFERROR(INDEX('Hoja de Trabajo para listado'!$CD$155:$DC$1048576,MATCH($A284,'Hoja de Trabajo para listado'!$CD$155:$CD$1048576,0),MATCH((CUADRO!N$5&amp;$E284),'Hoja de Trabajo para listado'!$CD$151:$DC$151,0)),0)</f>
        <v>0</v>
      </c>
      <c r="O284" s="243">
        <f ca="1">+IFERROR(INDEX('Hoja de Trabajo para listado'!$A$155:$Z$1048576,MATCH($A284,'Hoja de Trabajo para listado'!$A$155:$A$1048576,0),MATCH((CUADRO!O$5&amp;$E284),'Hoja de Trabajo para listado'!$A$151:$Z$151,0)),0)+IFERROR(INDEX('Hoja de Trabajo para listado'!$AB$155:$BA$1048576,MATCH($A284,'Hoja de Trabajo para listado'!$AB$155:$AB$1048576,0),MATCH((CUADRO!O$5&amp;$E284),'Hoja de Trabajo para listado'!$AB$151:$BA$151,0)),0)+IFERROR(INDEX('Hoja de Trabajo para listado'!$BC$155:$CB$1048576,MATCH($A284,'Hoja de Trabajo para listado'!$BC$155:$BC$1048576,0),MATCH((CUADRO!O$5&amp;$E284),'Hoja de Trabajo para listado'!$BC$151:$CB$151,0)),0)+IFERROR(INDEX('Hoja de Trabajo para listado'!$DE$153:$DG$274,MATCH($A284,'Hoja de Trabajo para listado'!$DE$153:$DE$1048576,0),MATCH((CUADRO!O$5&amp;$E284),'Hoja de Trabajo para listado'!$DE$151:$DG$151,0)),0)+IFERROR(INDEX('Hoja de Trabajo para listado'!$CD$155:$DC$1048576,MATCH($A284,'Hoja de Trabajo para listado'!$CD$155:$CD$1048576,0),MATCH((CUADRO!O$5&amp;$E284),'Hoja de Trabajo para listado'!$CD$151:$DC$151,0)),0)</f>
        <v>0</v>
      </c>
      <c r="P284" s="243">
        <f ca="1">+IFERROR(INDEX('Hoja de Trabajo para listado'!$A$155:$Z$1048576,MATCH($A284,'Hoja de Trabajo para listado'!$A$155:$A$1048576,0),MATCH((CUADRO!P$5&amp;$E284),'Hoja de Trabajo para listado'!$A$151:$Z$151,0)),0)+IFERROR(INDEX('Hoja de Trabajo para listado'!$AB$155:$BA$1048576,MATCH($A284,'Hoja de Trabajo para listado'!$AB$155:$AB$1048576,0),MATCH((CUADRO!P$5&amp;$E284),'Hoja de Trabajo para listado'!$AB$151:$BA$151,0)),0)+IFERROR(INDEX('Hoja de Trabajo para listado'!$BC$155:$CB$1048576,MATCH($A284,'Hoja de Trabajo para listado'!$BC$155:$BC$1048576,0),MATCH((CUADRO!P$5&amp;$E284),'Hoja de Trabajo para listado'!$BC$151:$CB$151,0)),0)+IFERROR(INDEX('Hoja de Trabajo para listado'!$DE$153:$DG$274,MATCH($A284,'Hoja de Trabajo para listado'!$DE$153:$DE$1048576,0),MATCH((CUADRO!P$5&amp;$E284),'Hoja de Trabajo para listado'!$DE$151:$DG$151,0)),0)+IFERROR(INDEX('Hoja de Trabajo para listado'!$CD$155:$DC$1048576,MATCH($A284,'Hoja de Trabajo para listado'!$CD$155:$CD$1048576,0),MATCH((CUADRO!P$5&amp;$E284),'Hoja de Trabajo para listado'!$CD$151:$DC$151,0)),0)</f>
        <v>0</v>
      </c>
      <c r="Q284" s="243">
        <f ca="1">+IFERROR(INDEX('Hoja de Trabajo para listado'!$A$155:$Z$1048576,MATCH($A284,'Hoja de Trabajo para listado'!$A$155:$A$1048576,0),MATCH((CUADRO!Q$5&amp;$E284),'Hoja de Trabajo para listado'!$A$151:$Z$151,0)),0)+IFERROR(INDEX('Hoja de Trabajo para listado'!$AB$155:$BA$1048576,MATCH($A284,'Hoja de Trabajo para listado'!$AB$155:$AB$1048576,0),MATCH((CUADRO!Q$5&amp;$E284),'Hoja de Trabajo para listado'!$AB$151:$BA$151,0)),0)+IFERROR(INDEX('Hoja de Trabajo para listado'!$BC$155:$CB$1048576,MATCH($A284,'Hoja de Trabajo para listado'!$BC$155:$BC$1048576,0),MATCH((CUADRO!Q$5&amp;$E284),'Hoja de Trabajo para listado'!$BC$151:$CB$151,0)),0)+IFERROR(INDEX('Hoja de Trabajo para listado'!$DE$153:$DG$274,MATCH($A284,'Hoja de Trabajo para listado'!$DE$153:$DE$1048576,0),MATCH((CUADRO!Q$5&amp;$E284),'Hoja de Trabajo para listado'!$DE$151:$DG$151,0)),0)+IFERROR(INDEX('Hoja de Trabajo para listado'!$CD$155:$DC$1048576,MATCH($A284,'Hoja de Trabajo para listado'!$CD$155:$CD$1048576,0),MATCH((CUADRO!Q$5&amp;$E284),'Hoja de Trabajo para listado'!$CD$151:$DC$151,0)),0)</f>
        <v>0</v>
      </c>
      <c r="R284" s="243">
        <f t="shared" ca="1" si="11"/>
        <v>0</v>
      </c>
      <c r="S284" s="263"/>
      <c r="T284" s="243">
        <f ca="1">+T285</f>
        <v>8390297.4299999997</v>
      </c>
      <c r="U284" s="242">
        <f t="shared" si="12"/>
        <v>1</v>
      </c>
      <c r="V284" s="333" t="str">
        <f>+VLOOKUP(A284,bd_lista!$A$3:$E$590,5,FALSE)</f>
        <v>Instituciones Descentralizadas</v>
      </c>
      <c r="W284" s="383" t="str">
        <f>+V284</f>
        <v>Instituciones Descentralizadas</v>
      </c>
      <c r="X284" s="242">
        <f>+VLOOKUP(A284,[3]Sheet1!$A$13:$D$744,4,FALSE)</f>
        <v>52</v>
      </c>
      <c r="Y284" s="242" t="e">
        <f>+VLOOKUP(X284,bd_lista!$A$3:$C$590,3,FALSE)</f>
        <v>#N/A</v>
      </c>
      <c r="Z284" s="294">
        <f>+X284</f>
        <v>52</v>
      </c>
      <c r="AA284" s="295" t="e">
        <f>+Y284</f>
        <v>#N/A</v>
      </c>
    </row>
    <row r="285" spans="1:27" customFormat="1" ht="15" customHeight="1">
      <c r="A285" s="32">
        <v>387</v>
      </c>
      <c r="B285" s="389"/>
      <c r="C285" s="333" t="str">
        <f>+VLOOKUP(A285,bd_lista!$A$3:$C$590,3,FALSE)</f>
        <v>Agencia del Desarrollo del Cine y Audiovisual Bolivianos</v>
      </c>
      <c r="D285" s="386"/>
      <c r="E285" s="333" t="s">
        <v>1305</v>
      </c>
      <c r="F285" s="245">
        <f ca="1">+IFERROR(INDEX('Hoja de Trabajo para listado'!$A$155:$Z$1048576,MATCH($A285,'Hoja de Trabajo para listado'!$A$155:$A$1048576,0),MATCH((CUADRO!F$5&amp;$E285),'Hoja de Trabajo para listado'!$A$151:$Z$151,0)),0)+IFERROR(INDEX('Hoja de Trabajo para listado'!$AB$155:$BA$1048576,MATCH($A285,'Hoja de Trabajo para listado'!$AB$155:$AB$1048576,0),MATCH((CUADRO!F$5&amp;$E285),'Hoja de Trabajo para listado'!$AB$151:$BA$151,0)),0)+IFERROR(INDEX('Hoja de Trabajo para listado'!$BC$155:$CB$1048576,MATCH($A285,'Hoja de Trabajo para listado'!$BC$155:$BC$1048576,0),MATCH((CUADRO!F$5&amp;$E285),'Hoja de Trabajo para listado'!$BC$151:$CB$151,0)),0)+IFERROR(INDEX('Hoja de Trabajo para listado'!$DE$153:$DG$274,MATCH($A285,'Hoja de Trabajo para listado'!$DE$153:$DE$1048576,0),MATCH((CUADRO!F$5&amp;$E285),'Hoja de Trabajo para listado'!$DE$151:$DG$151,0)),0)+IFERROR(INDEX('Hoja de Trabajo para listado'!$CD$155:$DC$1048576,MATCH($A285,'Hoja de Trabajo para listado'!$CD$155:$CD$1048576,0),MATCH((CUADRO!F$5&amp;$E285),'Hoja de Trabajo para listado'!$CD$151:$DC$151,0)),0)</f>
        <v>0</v>
      </c>
      <c r="G285" s="245">
        <f ca="1">+IFERROR(INDEX('Hoja de Trabajo para listado'!$A$155:$Z$1048576,MATCH($A285,'Hoja de Trabajo para listado'!$A$155:$A$1048576,0),MATCH((CUADRO!G$5&amp;$E285),'Hoja de Trabajo para listado'!$A$151:$Z$151,0)),0)+IFERROR(INDEX('Hoja de Trabajo para listado'!$AB$155:$BA$1048576,MATCH($A285,'Hoja de Trabajo para listado'!$AB$155:$AB$1048576,0),MATCH((CUADRO!G$5&amp;$E285),'Hoja de Trabajo para listado'!$AB$151:$BA$151,0)),0)+IFERROR(INDEX('Hoja de Trabajo para listado'!$BC$155:$CB$1048576,MATCH($A285,'Hoja de Trabajo para listado'!$BC$155:$BC$1048576,0),MATCH((CUADRO!G$5&amp;$E285),'Hoja de Trabajo para listado'!$BC$151:$CB$151,0)),0)+IFERROR(INDEX('Hoja de Trabajo para listado'!$DE$153:$DG$274,MATCH($A285,'Hoja de Trabajo para listado'!$DE$153:$DE$1048576,0),MATCH((CUADRO!G$5&amp;$E285),'Hoja de Trabajo para listado'!$DE$151:$DG$151,0)),0)+IFERROR(INDEX('Hoja de Trabajo para listado'!$CD$155:$DC$1048576,MATCH($A285,'Hoja de Trabajo para listado'!$CD$155:$CD$1048576,0),MATCH((CUADRO!G$5&amp;$E285),'Hoja de Trabajo para listado'!$CD$151:$DC$151,0)),0)</f>
        <v>8390297.4299999997</v>
      </c>
      <c r="H285" s="245">
        <f ca="1">+IFERROR(INDEX('Hoja de Trabajo para listado'!$A$155:$Z$1048576,MATCH($A285,'Hoja de Trabajo para listado'!$A$155:$A$1048576,0),MATCH((CUADRO!H$5&amp;$E285),'Hoja de Trabajo para listado'!$A$151:$Z$151,0)),0)+IFERROR(INDEX('Hoja de Trabajo para listado'!$AB$155:$BA$1048576,MATCH($A285,'Hoja de Trabajo para listado'!$AB$155:$AB$1048576,0),MATCH((CUADRO!H$5&amp;$E285),'Hoja de Trabajo para listado'!$AB$151:$BA$151,0)),0)+IFERROR(INDEX('Hoja de Trabajo para listado'!$BC$155:$CB$1048576,MATCH($A285,'Hoja de Trabajo para listado'!$BC$155:$BC$1048576,0),MATCH((CUADRO!H$5&amp;$E285),'Hoja de Trabajo para listado'!$BC$151:$CB$151,0)),0)+IFERROR(INDEX('Hoja de Trabajo para listado'!$DE$153:$DG$274,MATCH($A285,'Hoja de Trabajo para listado'!$DE$153:$DE$1048576,0),MATCH((CUADRO!H$5&amp;$E285),'Hoja de Trabajo para listado'!$DE$151:$DG$151,0)),0)+IFERROR(INDEX('Hoja de Trabajo para listado'!$CD$155:$DC$1048576,MATCH($A285,'Hoja de Trabajo para listado'!$CD$155:$CD$1048576,0),MATCH((CUADRO!H$5&amp;$E285),'Hoja de Trabajo para listado'!$CD$151:$DC$151,0)),0)</f>
        <v>0</v>
      </c>
      <c r="I285" s="245">
        <f ca="1">+IFERROR(INDEX('Hoja de Trabajo para listado'!$A$155:$Z$1048576,MATCH($A285,'Hoja de Trabajo para listado'!$A$155:$A$1048576,0),MATCH((CUADRO!I$5&amp;$E285),'Hoja de Trabajo para listado'!$A$151:$Z$151,0)),0)+IFERROR(INDEX('Hoja de Trabajo para listado'!$AB$155:$BA$1048576,MATCH($A285,'Hoja de Trabajo para listado'!$AB$155:$AB$1048576,0),MATCH((CUADRO!I$5&amp;$E285),'Hoja de Trabajo para listado'!$AB$151:$BA$151,0)),0)+IFERROR(INDEX('Hoja de Trabajo para listado'!$BC$155:$CB$1048576,MATCH($A285,'Hoja de Trabajo para listado'!$BC$155:$BC$1048576,0),MATCH((CUADRO!I$5&amp;$E285),'Hoja de Trabajo para listado'!$BC$151:$CB$151,0)),0)+IFERROR(INDEX('Hoja de Trabajo para listado'!$DE$153:$DG$274,MATCH($A285,'Hoja de Trabajo para listado'!$DE$153:$DE$1048576,0),MATCH((CUADRO!I$5&amp;$E285),'Hoja de Trabajo para listado'!$DE$151:$DG$151,0)),0)+IFERROR(INDEX('Hoja de Trabajo para listado'!$CD$155:$DC$1048576,MATCH($A285,'Hoja de Trabajo para listado'!$CD$155:$CD$1048576,0),MATCH((CUADRO!I$5&amp;$E285),'Hoja de Trabajo para listado'!$CD$151:$DC$151,0)),0)</f>
        <v>0</v>
      </c>
      <c r="J285" s="245">
        <f ca="1">+IFERROR(INDEX('Hoja de Trabajo para listado'!$A$155:$Z$1048576,MATCH($A285,'Hoja de Trabajo para listado'!$A$155:$A$1048576,0),MATCH((CUADRO!J$5&amp;$E285),'Hoja de Trabajo para listado'!$A$151:$Z$151,0)),0)+IFERROR(INDEX('Hoja de Trabajo para listado'!$AB$155:$BA$1048576,MATCH($A285,'Hoja de Trabajo para listado'!$AB$155:$AB$1048576,0),MATCH((CUADRO!J$5&amp;$E285),'Hoja de Trabajo para listado'!$AB$151:$BA$151,0)),0)+IFERROR(INDEX('Hoja de Trabajo para listado'!$BC$155:$CB$1048576,MATCH($A285,'Hoja de Trabajo para listado'!$BC$155:$BC$1048576,0),MATCH((CUADRO!J$5&amp;$E285),'Hoja de Trabajo para listado'!$BC$151:$CB$151,0)),0)+IFERROR(INDEX('Hoja de Trabajo para listado'!$DE$153:$DG$274,MATCH($A285,'Hoja de Trabajo para listado'!$DE$153:$DE$1048576,0),MATCH((CUADRO!J$5&amp;$E285),'Hoja de Trabajo para listado'!$DE$151:$DG$151,0)),0)+IFERROR(INDEX('Hoja de Trabajo para listado'!$CD$155:$DC$1048576,MATCH($A285,'Hoja de Trabajo para listado'!$CD$155:$CD$1048576,0),MATCH((CUADRO!J$5&amp;$E285),'Hoja de Trabajo para listado'!$CD$151:$DC$151,0)),0)</f>
        <v>0</v>
      </c>
      <c r="K285" s="245">
        <f ca="1">+IFERROR(INDEX('Hoja de Trabajo para listado'!$A$155:$Z$1048576,MATCH($A285,'Hoja de Trabajo para listado'!$A$155:$A$1048576,0),MATCH((CUADRO!K$5&amp;$E285),'Hoja de Trabajo para listado'!$A$151:$Z$151,0)),0)+IFERROR(INDEX('Hoja de Trabajo para listado'!$AB$155:$BA$1048576,MATCH($A285,'Hoja de Trabajo para listado'!$AB$155:$AB$1048576,0),MATCH((CUADRO!K$5&amp;$E285),'Hoja de Trabajo para listado'!$AB$151:$BA$151,0)),0)+IFERROR(INDEX('Hoja de Trabajo para listado'!$BC$155:$CB$1048576,MATCH($A285,'Hoja de Trabajo para listado'!$BC$155:$BC$1048576,0),MATCH((CUADRO!K$5&amp;$E285),'Hoja de Trabajo para listado'!$BC$151:$CB$151,0)),0)+IFERROR(INDEX('Hoja de Trabajo para listado'!$DE$153:$DG$274,MATCH($A285,'Hoja de Trabajo para listado'!$DE$153:$DE$1048576,0),MATCH((CUADRO!K$5&amp;$E285),'Hoja de Trabajo para listado'!$DE$151:$DG$151,0)),0)+IFERROR(INDEX('Hoja de Trabajo para listado'!$CD$155:$DC$1048576,MATCH($A285,'Hoja de Trabajo para listado'!$CD$155:$CD$1048576,0),MATCH((CUADRO!K$5&amp;$E285),'Hoja de Trabajo para listado'!$CD$151:$DC$151,0)),0)</f>
        <v>0</v>
      </c>
      <c r="L285" s="245">
        <f ca="1">+IFERROR(INDEX('Hoja de Trabajo para listado'!$A$155:$Z$1048576,MATCH($A285,'Hoja de Trabajo para listado'!$A$155:$A$1048576,0),MATCH((CUADRO!L$5&amp;$E285),'Hoja de Trabajo para listado'!$A$151:$Z$151,0)),0)+IFERROR(INDEX('Hoja de Trabajo para listado'!$AB$155:$BA$1048576,MATCH($A285,'Hoja de Trabajo para listado'!$AB$155:$AB$1048576,0),MATCH((CUADRO!L$5&amp;$E285),'Hoja de Trabajo para listado'!$AB$151:$BA$151,0)),0)+IFERROR(INDEX('Hoja de Trabajo para listado'!$BC$155:$CB$1048576,MATCH($A285,'Hoja de Trabajo para listado'!$BC$155:$BC$1048576,0),MATCH((CUADRO!L$5&amp;$E285),'Hoja de Trabajo para listado'!$BC$151:$CB$151,0)),0)+IFERROR(INDEX('Hoja de Trabajo para listado'!$DE$153:$DG$274,MATCH($A285,'Hoja de Trabajo para listado'!$DE$153:$DE$1048576,0),MATCH((CUADRO!L$5&amp;$E285),'Hoja de Trabajo para listado'!$DE$151:$DG$151,0)),0)+IFERROR(INDEX('Hoja de Trabajo para listado'!$CD$155:$DC$1048576,MATCH($A285,'Hoja de Trabajo para listado'!$CD$155:$CD$1048576,0),MATCH((CUADRO!L$5&amp;$E285),'Hoja de Trabajo para listado'!$CD$151:$DC$151,0)),0)</f>
        <v>0</v>
      </c>
      <c r="M285" s="245">
        <f ca="1">+IFERROR(INDEX('Hoja de Trabajo para listado'!$A$155:$Z$1048576,MATCH($A285,'Hoja de Trabajo para listado'!$A$155:$A$1048576,0),MATCH((CUADRO!M$5&amp;$E285),'Hoja de Trabajo para listado'!$A$151:$Z$151,0)),0)+IFERROR(INDEX('Hoja de Trabajo para listado'!$AB$155:$BA$1048576,MATCH($A285,'Hoja de Trabajo para listado'!$AB$155:$AB$1048576,0),MATCH((CUADRO!M$5&amp;$E285),'Hoja de Trabajo para listado'!$AB$151:$BA$151,0)),0)+IFERROR(INDEX('Hoja de Trabajo para listado'!$BC$155:$CB$1048576,MATCH($A285,'Hoja de Trabajo para listado'!$BC$155:$BC$1048576,0),MATCH((CUADRO!M$5&amp;$E285),'Hoja de Trabajo para listado'!$BC$151:$CB$151,0)),0)+IFERROR(INDEX('Hoja de Trabajo para listado'!$DE$153:$DG$274,MATCH($A285,'Hoja de Trabajo para listado'!$DE$153:$DE$1048576,0),MATCH((CUADRO!M$5&amp;$E285),'Hoja de Trabajo para listado'!$DE$151:$DG$151,0)),0)+IFERROR(INDEX('Hoja de Trabajo para listado'!$CD$155:$DC$1048576,MATCH($A285,'Hoja de Trabajo para listado'!$CD$155:$CD$1048576,0),MATCH((CUADRO!M$5&amp;$E285),'Hoja de Trabajo para listado'!$CD$151:$DC$151,0)),0)</f>
        <v>0</v>
      </c>
      <c r="N285" s="245">
        <f ca="1">+IFERROR(INDEX('Hoja de Trabajo para listado'!$A$155:$Z$1048576,MATCH($A285,'Hoja de Trabajo para listado'!$A$155:$A$1048576,0),MATCH((CUADRO!N$5&amp;$E285),'Hoja de Trabajo para listado'!$A$151:$Z$151,0)),0)+IFERROR(INDEX('Hoja de Trabajo para listado'!$AB$155:$BA$1048576,MATCH($A285,'Hoja de Trabajo para listado'!$AB$155:$AB$1048576,0),MATCH((CUADRO!N$5&amp;$E285),'Hoja de Trabajo para listado'!$AB$151:$BA$151,0)),0)+IFERROR(INDEX('Hoja de Trabajo para listado'!$BC$155:$CB$1048576,MATCH($A285,'Hoja de Trabajo para listado'!$BC$155:$BC$1048576,0),MATCH((CUADRO!N$5&amp;$E285),'Hoja de Trabajo para listado'!$BC$151:$CB$151,0)),0)+IFERROR(INDEX('Hoja de Trabajo para listado'!$DE$153:$DG$274,MATCH($A285,'Hoja de Trabajo para listado'!$DE$153:$DE$1048576,0),MATCH((CUADRO!N$5&amp;$E285),'Hoja de Trabajo para listado'!$DE$151:$DG$151,0)),0)+IFERROR(INDEX('Hoja de Trabajo para listado'!$CD$155:$DC$1048576,MATCH($A285,'Hoja de Trabajo para listado'!$CD$155:$CD$1048576,0),MATCH((CUADRO!N$5&amp;$E285),'Hoja de Trabajo para listado'!$CD$151:$DC$151,0)),0)</f>
        <v>0</v>
      </c>
      <c r="O285" s="245">
        <f ca="1">+IFERROR(INDEX('Hoja de Trabajo para listado'!$A$155:$Z$1048576,MATCH($A285,'Hoja de Trabajo para listado'!$A$155:$A$1048576,0),MATCH((CUADRO!O$5&amp;$E285),'Hoja de Trabajo para listado'!$A$151:$Z$151,0)),0)+IFERROR(INDEX('Hoja de Trabajo para listado'!$AB$155:$BA$1048576,MATCH($A285,'Hoja de Trabajo para listado'!$AB$155:$AB$1048576,0),MATCH((CUADRO!O$5&amp;$E285),'Hoja de Trabajo para listado'!$AB$151:$BA$151,0)),0)+IFERROR(INDEX('Hoja de Trabajo para listado'!$BC$155:$CB$1048576,MATCH($A285,'Hoja de Trabajo para listado'!$BC$155:$BC$1048576,0),MATCH((CUADRO!O$5&amp;$E285),'Hoja de Trabajo para listado'!$BC$151:$CB$151,0)),0)+IFERROR(INDEX('Hoja de Trabajo para listado'!$DE$153:$DG$274,MATCH($A285,'Hoja de Trabajo para listado'!$DE$153:$DE$1048576,0),MATCH((CUADRO!O$5&amp;$E285),'Hoja de Trabajo para listado'!$DE$151:$DG$151,0)),0)+IFERROR(INDEX('Hoja de Trabajo para listado'!$CD$155:$DC$1048576,MATCH($A285,'Hoja de Trabajo para listado'!$CD$155:$CD$1048576,0),MATCH((CUADRO!O$5&amp;$E285),'Hoja de Trabajo para listado'!$CD$151:$DC$151,0)),0)</f>
        <v>0</v>
      </c>
      <c r="P285" s="245">
        <f ca="1">+IFERROR(INDEX('Hoja de Trabajo para listado'!$A$155:$Z$1048576,MATCH($A285,'Hoja de Trabajo para listado'!$A$155:$A$1048576,0),MATCH((CUADRO!P$5&amp;$E285),'Hoja de Trabajo para listado'!$A$151:$Z$151,0)),0)+IFERROR(INDEX('Hoja de Trabajo para listado'!$AB$155:$BA$1048576,MATCH($A285,'Hoja de Trabajo para listado'!$AB$155:$AB$1048576,0),MATCH((CUADRO!P$5&amp;$E285),'Hoja de Trabajo para listado'!$AB$151:$BA$151,0)),0)+IFERROR(INDEX('Hoja de Trabajo para listado'!$BC$155:$CB$1048576,MATCH($A285,'Hoja de Trabajo para listado'!$BC$155:$BC$1048576,0),MATCH((CUADRO!P$5&amp;$E285),'Hoja de Trabajo para listado'!$BC$151:$CB$151,0)),0)+IFERROR(INDEX('Hoja de Trabajo para listado'!$DE$153:$DG$274,MATCH($A285,'Hoja de Trabajo para listado'!$DE$153:$DE$1048576,0),MATCH((CUADRO!P$5&amp;$E285),'Hoja de Trabajo para listado'!$DE$151:$DG$151,0)),0)+IFERROR(INDEX('Hoja de Trabajo para listado'!$CD$155:$DC$1048576,MATCH($A285,'Hoja de Trabajo para listado'!$CD$155:$CD$1048576,0),MATCH((CUADRO!P$5&amp;$E285),'Hoja de Trabajo para listado'!$CD$151:$DC$151,0)),0)</f>
        <v>0</v>
      </c>
      <c r="Q285" s="245">
        <f ca="1">+IFERROR(INDEX('Hoja de Trabajo para listado'!$A$155:$Z$1048576,MATCH($A285,'Hoja de Trabajo para listado'!$A$155:$A$1048576,0),MATCH((CUADRO!Q$5&amp;$E285),'Hoja de Trabajo para listado'!$A$151:$Z$151,0)),0)+IFERROR(INDEX('Hoja de Trabajo para listado'!$AB$155:$BA$1048576,MATCH($A285,'Hoja de Trabajo para listado'!$AB$155:$AB$1048576,0),MATCH((CUADRO!Q$5&amp;$E285),'Hoja de Trabajo para listado'!$AB$151:$BA$151,0)),0)+IFERROR(INDEX('Hoja de Trabajo para listado'!$BC$155:$CB$1048576,MATCH($A285,'Hoja de Trabajo para listado'!$BC$155:$BC$1048576,0),MATCH((CUADRO!Q$5&amp;$E285),'Hoja de Trabajo para listado'!$BC$151:$CB$151,0)),0)+IFERROR(INDEX('Hoja de Trabajo para listado'!$DE$153:$DG$274,MATCH($A285,'Hoja de Trabajo para listado'!$DE$153:$DE$1048576,0),MATCH((CUADRO!Q$5&amp;$E285),'Hoja de Trabajo para listado'!$DE$151:$DG$151,0)),0)+IFERROR(INDEX('Hoja de Trabajo para listado'!$CD$155:$DC$1048576,MATCH($A285,'Hoja de Trabajo para listado'!$CD$155:$CD$1048576,0),MATCH((CUADRO!Q$5&amp;$E285),'Hoja de Trabajo para listado'!$CD$151:$DC$151,0)),0)</f>
        <v>0</v>
      </c>
      <c r="R285" s="245">
        <f t="shared" ca="1" si="11"/>
        <v>8390297.4299999997</v>
      </c>
      <c r="S285" s="262">
        <f ca="1">+R284+R285</f>
        <v>8390297.4299999997</v>
      </c>
      <c r="T285" s="243">
        <f ca="1">+S285</f>
        <v>8390297.4299999997</v>
      </c>
      <c r="U285" s="242">
        <f t="shared" si="12"/>
        <v>2</v>
      </c>
      <c r="V285" s="333" t="str">
        <f>+VLOOKUP(A285,bd_lista!$A$3:$E$590,5,FALSE)</f>
        <v>Instituciones Descentralizadas</v>
      </c>
      <c r="W285" s="384"/>
      <c r="X285" s="242">
        <f>+VLOOKUP(A285,[3]Sheet1!$A$13:$D$744,4,FALSE)</f>
        <v>52</v>
      </c>
      <c r="Y285" s="242" t="e">
        <f>+VLOOKUP(X285,bd_lista!$A$3:$C$590,3,FALSE)</f>
        <v>#N/A</v>
      </c>
      <c r="Z285" s="292"/>
      <c r="AA285" s="293"/>
    </row>
    <row r="286" spans="1:27" customFormat="1" ht="15" customHeight="1">
      <c r="A286" s="32">
        <v>389</v>
      </c>
      <c r="B286" s="388">
        <f>+A286</f>
        <v>389</v>
      </c>
      <c r="C286" s="247" t="str">
        <f>+VLOOKUP(A286,bd_lista!$A$3:$C$590,3,FALSE)</f>
        <v>Navegación Aérea y Aeropuertos Bolivianos</v>
      </c>
      <c r="D286" s="385" t="str">
        <f>+C286</f>
        <v>Navegación Aérea y Aeropuertos Bolivianos</v>
      </c>
      <c r="E286" s="247" t="s">
        <v>1304</v>
      </c>
      <c r="F286" s="243">
        <f ca="1">+IFERROR(INDEX('Hoja de Trabajo para listado'!$A$155:$Z$1048576,MATCH($A286,'Hoja de Trabajo para listado'!$A$155:$A$1048576,0),MATCH((CUADRO!F$5&amp;$E286),'Hoja de Trabajo para listado'!$A$151:$Z$151,0)),0)+IFERROR(INDEX('Hoja de Trabajo para listado'!$AB$155:$BA$1048576,MATCH($A286,'Hoja de Trabajo para listado'!$AB$155:$AB$1048576,0),MATCH((CUADRO!F$5&amp;$E286),'Hoja de Trabajo para listado'!$AB$151:$BA$151,0)),0)+IFERROR(INDEX('Hoja de Trabajo para listado'!$BC$155:$CB$1048576,MATCH($A286,'Hoja de Trabajo para listado'!$BC$155:$BC$1048576,0),MATCH((CUADRO!F$5&amp;$E286),'Hoja de Trabajo para listado'!$BC$151:$CB$151,0)),0)+IFERROR(INDEX('Hoja de Trabajo para listado'!$DE$153:$DG$274,MATCH($A286,'Hoja de Trabajo para listado'!$DE$153:$DE$1048576,0),MATCH((CUADRO!F$5&amp;$E286),'Hoja de Trabajo para listado'!$DE$151:$DG$151,0)),0)+IFERROR(INDEX('Hoja de Trabajo para listado'!$CD$155:$DC$1048576,MATCH($A286,'Hoja de Trabajo para listado'!$CD$155:$CD$1048576,0),MATCH((CUADRO!F$5&amp;$E286),'Hoja de Trabajo para listado'!$CD$151:$DC$151,0)),0)</f>
        <v>0</v>
      </c>
      <c r="G286" s="243">
        <f ca="1">+IFERROR(INDEX('Hoja de Trabajo para listado'!$A$155:$Z$1048576,MATCH($A286,'Hoja de Trabajo para listado'!$A$155:$A$1048576,0),MATCH((CUADRO!G$5&amp;$E286),'Hoja de Trabajo para listado'!$A$151:$Z$151,0)),0)+IFERROR(INDEX('Hoja de Trabajo para listado'!$AB$155:$BA$1048576,MATCH($A286,'Hoja de Trabajo para listado'!$AB$155:$AB$1048576,0),MATCH((CUADRO!G$5&amp;$E286),'Hoja de Trabajo para listado'!$AB$151:$BA$151,0)),0)+IFERROR(INDEX('Hoja de Trabajo para listado'!$BC$155:$CB$1048576,MATCH($A286,'Hoja de Trabajo para listado'!$BC$155:$BC$1048576,0),MATCH((CUADRO!G$5&amp;$E286),'Hoja de Trabajo para listado'!$BC$151:$CB$151,0)),0)+IFERROR(INDEX('Hoja de Trabajo para listado'!$DE$153:$DG$274,MATCH($A286,'Hoja de Trabajo para listado'!$DE$153:$DE$1048576,0),MATCH((CUADRO!G$5&amp;$E286),'Hoja de Trabajo para listado'!$DE$151:$DG$151,0)),0)+IFERROR(INDEX('Hoja de Trabajo para listado'!$CD$155:$DC$1048576,MATCH($A286,'Hoja de Trabajo para listado'!$CD$155:$CD$1048576,0),MATCH((CUADRO!G$5&amp;$E286),'Hoja de Trabajo para listado'!$CD$151:$DC$151,0)),0)</f>
        <v>0</v>
      </c>
      <c r="H286" s="243">
        <f ca="1">+IFERROR(INDEX('Hoja de Trabajo para listado'!$A$155:$Z$1048576,MATCH($A286,'Hoja de Trabajo para listado'!$A$155:$A$1048576,0),MATCH((CUADRO!H$5&amp;$E286),'Hoja de Trabajo para listado'!$A$151:$Z$151,0)),0)+IFERROR(INDEX('Hoja de Trabajo para listado'!$AB$155:$BA$1048576,MATCH($A286,'Hoja de Trabajo para listado'!$AB$155:$AB$1048576,0),MATCH((CUADRO!H$5&amp;$E286),'Hoja de Trabajo para listado'!$AB$151:$BA$151,0)),0)+IFERROR(INDEX('Hoja de Trabajo para listado'!$BC$155:$CB$1048576,MATCH($A286,'Hoja de Trabajo para listado'!$BC$155:$BC$1048576,0),MATCH((CUADRO!H$5&amp;$E286),'Hoja de Trabajo para listado'!$BC$151:$CB$151,0)),0)+IFERROR(INDEX('Hoja de Trabajo para listado'!$DE$153:$DG$274,MATCH($A286,'Hoja de Trabajo para listado'!$DE$153:$DE$1048576,0),MATCH((CUADRO!H$5&amp;$E286),'Hoja de Trabajo para listado'!$DE$151:$DG$151,0)),0)+IFERROR(INDEX('Hoja de Trabajo para listado'!$CD$155:$DC$1048576,MATCH($A286,'Hoja de Trabajo para listado'!$CD$155:$CD$1048576,0),MATCH((CUADRO!H$5&amp;$E286),'Hoja de Trabajo para listado'!$CD$151:$DC$151,0)),0)</f>
        <v>0</v>
      </c>
      <c r="I286" s="243">
        <f ca="1">+IFERROR(INDEX('Hoja de Trabajo para listado'!$A$155:$Z$1048576,MATCH($A286,'Hoja de Trabajo para listado'!$A$155:$A$1048576,0),MATCH((CUADRO!I$5&amp;$E286),'Hoja de Trabajo para listado'!$A$151:$Z$151,0)),0)+IFERROR(INDEX('Hoja de Trabajo para listado'!$AB$155:$BA$1048576,MATCH($A286,'Hoja de Trabajo para listado'!$AB$155:$AB$1048576,0),MATCH((CUADRO!I$5&amp;$E286),'Hoja de Trabajo para listado'!$AB$151:$BA$151,0)),0)+IFERROR(INDEX('Hoja de Trabajo para listado'!$BC$155:$CB$1048576,MATCH($A286,'Hoja de Trabajo para listado'!$BC$155:$BC$1048576,0),MATCH((CUADRO!I$5&amp;$E286),'Hoja de Trabajo para listado'!$BC$151:$CB$151,0)),0)+IFERROR(INDEX('Hoja de Trabajo para listado'!$DE$153:$DG$274,MATCH($A286,'Hoja de Trabajo para listado'!$DE$153:$DE$1048576,0),MATCH((CUADRO!I$5&amp;$E286),'Hoja de Trabajo para listado'!$DE$151:$DG$151,0)),0)+IFERROR(INDEX('Hoja de Trabajo para listado'!$CD$155:$DC$1048576,MATCH($A286,'Hoja de Trabajo para listado'!$CD$155:$CD$1048576,0),MATCH((CUADRO!I$5&amp;$E286),'Hoja de Trabajo para listado'!$CD$151:$DC$151,0)),0)</f>
        <v>0</v>
      </c>
      <c r="J286" s="243">
        <f ca="1">+IFERROR(INDEX('Hoja de Trabajo para listado'!$A$155:$Z$1048576,MATCH($A286,'Hoja de Trabajo para listado'!$A$155:$A$1048576,0),MATCH((CUADRO!J$5&amp;$E286),'Hoja de Trabajo para listado'!$A$151:$Z$151,0)),0)+IFERROR(INDEX('Hoja de Trabajo para listado'!$AB$155:$BA$1048576,MATCH($A286,'Hoja de Trabajo para listado'!$AB$155:$AB$1048576,0),MATCH((CUADRO!J$5&amp;$E286),'Hoja de Trabajo para listado'!$AB$151:$BA$151,0)),0)+IFERROR(INDEX('Hoja de Trabajo para listado'!$BC$155:$CB$1048576,MATCH($A286,'Hoja de Trabajo para listado'!$BC$155:$BC$1048576,0),MATCH((CUADRO!J$5&amp;$E286),'Hoja de Trabajo para listado'!$BC$151:$CB$151,0)),0)+IFERROR(INDEX('Hoja de Trabajo para listado'!$DE$153:$DG$274,MATCH($A286,'Hoja de Trabajo para listado'!$DE$153:$DE$1048576,0),MATCH((CUADRO!J$5&amp;$E286),'Hoja de Trabajo para listado'!$DE$151:$DG$151,0)),0)+IFERROR(INDEX('Hoja de Trabajo para listado'!$CD$155:$DC$1048576,MATCH($A286,'Hoja de Trabajo para listado'!$CD$155:$CD$1048576,0),MATCH((CUADRO!J$5&amp;$E286),'Hoja de Trabajo para listado'!$CD$151:$DC$151,0)),0)</f>
        <v>0</v>
      </c>
      <c r="K286" s="243">
        <f ca="1">+IFERROR(INDEX('Hoja de Trabajo para listado'!$A$155:$Z$1048576,MATCH($A286,'Hoja de Trabajo para listado'!$A$155:$A$1048576,0),MATCH((CUADRO!K$5&amp;$E286),'Hoja de Trabajo para listado'!$A$151:$Z$151,0)),0)+IFERROR(INDEX('Hoja de Trabajo para listado'!$AB$155:$BA$1048576,MATCH($A286,'Hoja de Trabajo para listado'!$AB$155:$AB$1048576,0),MATCH((CUADRO!K$5&amp;$E286),'Hoja de Trabajo para listado'!$AB$151:$BA$151,0)),0)+IFERROR(INDEX('Hoja de Trabajo para listado'!$BC$155:$CB$1048576,MATCH($A286,'Hoja de Trabajo para listado'!$BC$155:$BC$1048576,0),MATCH((CUADRO!K$5&amp;$E286),'Hoja de Trabajo para listado'!$BC$151:$CB$151,0)),0)+IFERROR(INDEX('Hoja de Trabajo para listado'!$DE$153:$DG$274,MATCH($A286,'Hoja de Trabajo para listado'!$DE$153:$DE$1048576,0),MATCH((CUADRO!K$5&amp;$E286),'Hoja de Trabajo para listado'!$DE$151:$DG$151,0)),0)+IFERROR(INDEX('Hoja de Trabajo para listado'!$CD$155:$DC$1048576,MATCH($A286,'Hoja de Trabajo para listado'!$CD$155:$CD$1048576,0),MATCH((CUADRO!K$5&amp;$E286),'Hoja de Trabajo para listado'!$CD$151:$DC$151,0)),0)</f>
        <v>0</v>
      </c>
      <c r="L286" s="243">
        <f ca="1">+IFERROR(INDEX('Hoja de Trabajo para listado'!$A$155:$Z$1048576,MATCH($A286,'Hoja de Trabajo para listado'!$A$155:$A$1048576,0),MATCH((CUADRO!L$5&amp;$E286),'Hoja de Trabajo para listado'!$A$151:$Z$151,0)),0)+IFERROR(INDEX('Hoja de Trabajo para listado'!$AB$155:$BA$1048576,MATCH($A286,'Hoja de Trabajo para listado'!$AB$155:$AB$1048576,0),MATCH((CUADRO!L$5&amp;$E286),'Hoja de Trabajo para listado'!$AB$151:$BA$151,0)),0)+IFERROR(INDEX('Hoja de Trabajo para listado'!$BC$155:$CB$1048576,MATCH($A286,'Hoja de Trabajo para listado'!$BC$155:$BC$1048576,0),MATCH((CUADRO!L$5&amp;$E286),'Hoja de Trabajo para listado'!$BC$151:$CB$151,0)),0)+IFERROR(INDEX('Hoja de Trabajo para listado'!$DE$153:$DG$274,MATCH($A286,'Hoja de Trabajo para listado'!$DE$153:$DE$1048576,0),MATCH((CUADRO!L$5&amp;$E286),'Hoja de Trabajo para listado'!$DE$151:$DG$151,0)),0)+IFERROR(INDEX('Hoja de Trabajo para listado'!$CD$155:$DC$1048576,MATCH($A286,'Hoja de Trabajo para listado'!$CD$155:$CD$1048576,0),MATCH((CUADRO!L$5&amp;$E286),'Hoja de Trabajo para listado'!$CD$151:$DC$151,0)),0)</f>
        <v>0</v>
      </c>
      <c r="M286" s="243">
        <f ca="1">+IFERROR(INDEX('Hoja de Trabajo para listado'!$A$155:$Z$1048576,MATCH($A286,'Hoja de Trabajo para listado'!$A$155:$A$1048576,0),MATCH((CUADRO!M$5&amp;$E286),'Hoja de Trabajo para listado'!$A$151:$Z$151,0)),0)+IFERROR(INDEX('Hoja de Trabajo para listado'!$AB$155:$BA$1048576,MATCH($A286,'Hoja de Trabajo para listado'!$AB$155:$AB$1048576,0),MATCH((CUADRO!M$5&amp;$E286),'Hoja de Trabajo para listado'!$AB$151:$BA$151,0)),0)+IFERROR(INDEX('Hoja de Trabajo para listado'!$BC$155:$CB$1048576,MATCH($A286,'Hoja de Trabajo para listado'!$BC$155:$BC$1048576,0),MATCH((CUADRO!M$5&amp;$E286),'Hoja de Trabajo para listado'!$BC$151:$CB$151,0)),0)+IFERROR(INDEX('Hoja de Trabajo para listado'!$DE$153:$DG$274,MATCH($A286,'Hoja de Trabajo para listado'!$DE$153:$DE$1048576,0),MATCH((CUADRO!M$5&amp;$E286),'Hoja de Trabajo para listado'!$DE$151:$DG$151,0)),0)+IFERROR(INDEX('Hoja de Trabajo para listado'!$CD$155:$DC$1048576,MATCH($A286,'Hoja de Trabajo para listado'!$CD$155:$CD$1048576,0),MATCH((CUADRO!M$5&amp;$E286),'Hoja de Trabajo para listado'!$CD$151:$DC$151,0)),0)</f>
        <v>0</v>
      </c>
      <c r="N286" s="243">
        <f ca="1">+IFERROR(INDEX('Hoja de Trabajo para listado'!$A$155:$Z$1048576,MATCH($A286,'Hoja de Trabajo para listado'!$A$155:$A$1048576,0),MATCH((CUADRO!N$5&amp;$E286),'Hoja de Trabajo para listado'!$A$151:$Z$151,0)),0)+IFERROR(INDEX('Hoja de Trabajo para listado'!$AB$155:$BA$1048576,MATCH($A286,'Hoja de Trabajo para listado'!$AB$155:$AB$1048576,0),MATCH((CUADRO!N$5&amp;$E286),'Hoja de Trabajo para listado'!$AB$151:$BA$151,0)),0)+IFERROR(INDEX('Hoja de Trabajo para listado'!$BC$155:$CB$1048576,MATCH($A286,'Hoja de Trabajo para listado'!$BC$155:$BC$1048576,0),MATCH((CUADRO!N$5&amp;$E286),'Hoja de Trabajo para listado'!$BC$151:$CB$151,0)),0)+IFERROR(INDEX('Hoja de Trabajo para listado'!$DE$153:$DG$274,MATCH($A286,'Hoja de Trabajo para listado'!$DE$153:$DE$1048576,0),MATCH((CUADRO!N$5&amp;$E286),'Hoja de Trabajo para listado'!$DE$151:$DG$151,0)),0)+IFERROR(INDEX('Hoja de Trabajo para listado'!$CD$155:$DC$1048576,MATCH($A286,'Hoja de Trabajo para listado'!$CD$155:$CD$1048576,0),MATCH((CUADRO!N$5&amp;$E286),'Hoja de Trabajo para listado'!$CD$151:$DC$151,0)),0)</f>
        <v>0</v>
      </c>
      <c r="O286" s="243">
        <f ca="1">+IFERROR(INDEX('Hoja de Trabajo para listado'!$A$155:$Z$1048576,MATCH($A286,'Hoja de Trabajo para listado'!$A$155:$A$1048576,0),MATCH((CUADRO!O$5&amp;$E286),'Hoja de Trabajo para listado'!$A$151:$Z$151,0)),0)+IFERROR(INDEX('Hoja de Trabajo para listado'!$AB$155:$BA$1048576,MATCH($A286,'Hoja de Trabajo para listado'!$AB$155:$AB$1048576,0),MATCH((CUADRO!O$5&amp;$E286),'Hoja de Trabajo para listado'!$AB$151:$BA$151,0)),0)+IFERROR(INDEX('Hoja de Trabajo para listado'!$BC$155:$CB$1048576,MATCH($A286,'Hoja de Trabajo para listado'!$BC$155:$BC$1048576,0),MATCH((CUADRO!O$5&amp;$E286),'Hoja de Trabajo para listado'!$BC$151:$CB$151,0)),0)+IFERROR(INDEX('Hoja de Trabajo para listado'!$DE$153:$DG$274,MATCH($A286,'Hoja de Trabajo para listado'!$DE$153:$DE$1048576,0),MATCH((CUADRO!O$5&amp;$E286),'Hoja de Trabajo para listado'!$DE$151:$DG$151,0)),0)+IFERROR(INDEX('Hoja de Trabajo para listado'!$CD$155:$DC$1048576,MATCH($A286,'Hoja de Trabajo para listado'!$CD$155:$CD$1048576,0),MATCH((CUADRO!O$5&amp;$E286),'Hoja de Trabajo para listado'!$CD$151:$DC$151,0)),0)</f>
        <v>0</v>
      </c>
      <c r="P286" s="243">
        <f ca="1">+IFERROR(INDEX('Hoja de Trabajo para listado'!$A$155:$Z$1048576,MATCH($A286,'Hoja de Trabajo para listado'!$A$155:$A$1048576,0),MATCH((CUADRO!P$5&amp;$E286),'Hoja de Trabajo para listado'!$A$151:$Z$151,0)),0)+IFERROR(INDEX('Hoja de Trabajo para listado'!$AB$155:$BA$1048576,MATCH($A286,'Hoja de Trabajo para listado'!$AB$155:$AB$1048576,0),MATCH((CUADRO!P$5&amp;$E286),'Hoja de Trabajo para listado'!$AB$151:$BA$151,0)),0)+IFERROR(INDEX('Hoja de Trabajo para listado'!$BC$155:$CB$1048576,MATCH($A286,'Hoja de Trabajo para listado'!$BC$155:$BC$1048576,0),MATCH((CUADRO!P$5&amp;$E286),'Hoja de Trabajo para listado'!$BC$151:$CB$151,0)),0)+IFERROR(INDEX('Hoja de Trabajo para listado'!$DE$153:$DG$274,MATCH($A286,'Hoja de Trabajo para listado'!$DE$153:$DE$1048576,0),MATCH((CUADRO!P$5&amp;$E286),'Hoja de Trabajo para listado'!$DE$151:$DG$151,0)),0)+IFERROR(INDEX('Hoja de Trabajo para listado'!$CD$155:$DC$1048576,MATCH($A286,'Hoja de Trabajo para listado'!$CD$155:$CD$1048576,0),MATCH((CUADRO!P$5&amp;$E286),'Hoja de Trabajo para listado'!$CD$151:$DC$151,0)),0)</f>
        <v>0</v>
      </c>
      <c r="Q286" s="243">
        <f ca="1">+IFERROR(INDEX('Hoja de Trabajo para listado'!$A$155:$Z$1048576,MATCH($A286,'Hoja de Trabajo para listado'!$A$155:$A$1048576,0),MATCH((CUADRO!Q$5&amp;$E286),'Hoja de Trabajo para listado'!$A$151:$Z$151,0)),0)+IFERROR(INDEX('Hoja de Trabajo para listado'!$AB$155:$BA$1048576,MATCH($A286,'Hoja de Trabajo para listado'!$AB$155:$AB$1048576,0),MATCH((CUADRO!Q$5&amp;$E286),'Hoja de Trabajo para listado'!$AB$151:$BA$151,0)),0)+IFERROR(INDEX('Hoja de Trabajo para listado'!$BC$155:$CB$1048576,MATCH($A286,'Hoja de Trabajo para listado'!$BC$155:$BC$1048576,0),MATCH((CUADRO!Q$5&amp;$E286),'Hoja de Trabajo para listado'!$BC$151:$CB$151,0)),0)+IFERROR(INDEX('Hoja de Trabajo para listado'!$DE$153:$DG$274,MATCH($A286,'Hoja de Trabajo para listado'!$DE$153:$DE$1048576,0),MATCH((CUADRO!Q$5&amp;$E286),'Hoja de Trabajo para listado'!$DE$151:$DG$151,0)),0)+IFERROR(INDEX('Hoja de Trabajo para listado'!$CD$155:$DC$1048576,MATCH($A286,'Hoja de Trabajo para listado'!$CD$155:$CD$1048576,0),MATCH((CUADRO!Q$5&amp;$E286),'Hoja de Trabajo para listado'!$CD$151:$DC$151,0)),0)</f>
        <v>0</v>
      </c>
      <c r="R286" s="243">
        <f t="shared" ca="1" si="11"/>
        <v>0</v>
      </c>
      <c r="S286" s="243"/>
      <c r="T286" s="243">
        <f ca="1">+T287</f>
        <v>7672376.6499999994</v>
      </c>
      <c r="U286" s="242">
        <f t="shared" si="12"/>
        <v>1</v>
      </c>
      <c r="V286" s="333" t="str">
        <f>+VLOOKUP(A286,bd_lista!$A$3:$E$590,5,FALSE)</f>
        <v>Instituciones Descentralizadas</v>
      </c>
      <c r="W286" s="383" t="str">
        <f>+V286</f>
        <v>Instituciones Descentralizadas</v>
      </c>
      <c r="X286" s="242" t="e">
        <f>+VLOOKUP(A286,[3]Sheet1!$A$13:$D$744,4,FALSE)</f>
        <v>#N/A</v>
      </c>
      <c r="Y286" s="242" t="e">
        <f>+VLOOKUP(X286,bd_lista!$A$3:$C$590,3,FALSE)</f>
        <v>#N/A</v>
      </c>
      <c r="Z286" s="294" t="e">
        <f>+X286</f>
        <v>#N/A</v>
      </c>
      <c r="AA286" s="295" t="e">
        <f>+Y286</f>
        <v>#N/A</v>
      </c>
    </row>
    <row r="287" spans="1:27" customFormat="1" ht="15" customHeight="1">
      <c r="A287" s="32">
        <v>389</v>
      </c>
      <c r="B287" s="389"/>
      <c r="C287" s="333" t="str">
        <f>+VLOOKUP(A287,bd_lista!$A$3:$C$590,3,FALSE)</f>
        <v>Navegación Aérea y Aeropuertos Bolivianos</v>
      </c>
      <c r="D287" s="386"/>
      <c r="E287" s="333" t="s">
        <v>1305</v>
      </c>
      <c r="F287" s="245">
        <f ca="1">+IFERROR(INDEX('Hoja de Trabajo para listado'!$A$155:$Z$1048576,MATCH($A287,'Hoja de Trabajo para listado'!$A$155:$A$1048576,0),MATCH((CUADRO!F$5&amp;$E287),'Hoja de Trabajo para listado'!$A$151:$Z$151,0)),0)+IFERROR(INDEX('Hoja de Trabajo para listado'!$AB$155:$BA$1048576,MATCH($A287,'Hoja de Trabajo para listado'!$AB$155:$AB$1048576,0),MATCH((CUADRO!F$5&amp;$E287),'Hoja de Trabajo para listado'!$AB$151:$BA$151,0)),0)+IFERROR(INDEX('Hoja de Trabajo para listado'!$BC$155:$CB$1048576,MATCH($A287,'Hoja de Trabajo para listado'!$BC$155:$BC$1048576,0),MATCH((CUADRO!F$5&amp;$E287),'Hoja de Trabajo para listado'!$BC$151:$CB$151,0)),0)+IFERROR(INDEX('Hoja de Trabajo para listado'!$DE$153:$DG$274,MATCH($A287,'Hoja de Trabajo para listado'!$DE$153:$DE$1048576,0),MATCH((CUADRO!F$5&amp;$E287),'Hoja de Trabajo para listado'!$DE$151:$DG$151,0)),0)+IFERROR(INDEX('Hoja de Trabajo para listado'!$CD$155:$DC$1048576,MATCH($A287,'Hoja de Trabajo para listado'!$CD$155:$CD$1048576,0),MATCH((CUADRO!F$5&amp;$E287),'Hoja de Trabajo para listado'!$CD$151:$DC$151,0)),0)</f>
        <v>0</v>
      </c>
      <c r="G287" s="245">
        <f ca="1">+IFERROR(INDEX('Hoja de Trabajo para listado'!$A$155:$Z$1048576,MATCH($A287,'Hoja de Trabajo para listado'!$A$155:$A$1048576,0),MATCH((CUADRO!G$5&amp;$E287),'Hoja de Trabajo para listado'!$A$151:$Z$151,0)),0)+IFERROR(INDEX('Hoja de Trabajo para listado'!$AB$155:$BA$1048576,MATCH($A287,'Hoja de Trabajo para listado'!$AB$155:$AB$1048576,0),MATCH((CUADRO!G$5&amp;$E287),'Hoja de Trabajo para listado'!$AB$151:$BA$151,0)),0)+IFERROR(INDEX('Hoja de Trabajo para listado'!$BC$155:$CB$1048576,MATCH($A287,'Hoja de Trabajo para listado'!$BC$155:$BC$1048576,0),MATCH((CUADRO!G$5&amp;$E287),'Hoja de Trabajo para listado'!$BC$151:$CB$151,0)),0)+IFERROR(INDEX('Hoja de Trabajo para listado'!$DE$153:$DG$274,MATCH($A287,'Hoja de Trabajo para listado'!$DE$153:$DE$1048576,0),MATCH((CUADRO!G$5&amp;$E287),'Hoja de Trabajo para listado'!$DE$151:$DG$151,0)),0)+IFERROR(INDEX('Hoja de Trabajo para listado'!$CD$155:$DC$1048576,MATCH($A287,'Hoja de Trabajo para listado'!$CD$155:$CD$1048576,0),MATCH((CUADRO!G$5&amp;$E287),'Hoja de Trabajo para listado'!$CD$151:$DC$151,0)),0)</f>
        <v>7672376.6499999994</v>
      </c>
      <c r="H287" s="245">
        <f ca="1">+IFERROR(INDEX('Hoja de Trabajo para listado'!$A$155:$Z$1048576,MATCH($A287,'Hoja de Trabajo para listado'!$A$155:$A$1048576,0),MATCH((CUADRO!H$5&amp;$E287),'Hoja de Trabajo para listado'!$A$151:$Z$151,0)),0)+IFERROR(INDEX('Hoja de Trabajo para listado'!$AB$155:$BA$1048576,MATCH($A287,'Hoja de Trabajo para listado'!$AB$155:$AB$1048576,0),MATCH((CUADRO!H$5&amp;$E287),'Hoja de Trabajo para listado'!$AB$151:$BA$151,0)),0)+IFERROR(INDEX('Hoja de Trabajo para listado'!$BC$155:$CB$1048576,MATCH($A287,'Hoja de Trabajo para listado'!$BC$155:$BC$1048576,0),MATCH((CUADRO!H$5&amp;$E287),'Hoja de Trabajo para listado'!$BC$151:$CB$151,0)),0)+IFERROR(INDEX('Hoja de Trabajo para listado'!$DE$153:$DG$274,MATCH($A287,'Hoja de Trabajo para listado'!$DE$153:$DE$1048576,0),MATCH((CUADRO!H$5&amp;$E287),'Hoja de Trabajo para listado'!$DE$151:$DG$151,0)),0)+IFERROR(INDEX('Hoja de Trabajo para listado'!$CD$155:$DC$1048576,MATCH($A287,'Hoja de Trabajo para listado'!$CD$155:$CD$1048576,0),MATCH((CUADRO!H$5&amp;$E287),'Hoja de Trabajo para listado'!$CD$151:$DC$151,0)),0)</f>
        <v>0</v>
      </c>
      <c r="I287" s="245">
        <f ca="1">+IFERROR(INDEX('Hoja de Trabajo para listado'!$A$155:$Z$1048576,MATCH($A287,'Hoja de Trabajo para listado'!$A$155:$A$1048576,0),MATCH((CUADRO!I$5&amp;$E287),'Hoja de Trabajo para listado'!$A$151:$Z$151,0)),0)+IFERROR(INDEX('Hoja de Trabajo para listado'!$AB$155:$BA$1048576,MATCH($A287,'Hoja de Trabajo para listado'!$AB$155:$AB$1048576,0),MATCH((CUADRO!I$5&amp;$E287),'Hoja de Trabajo para listado'!$AB$151:$BA$151,0)),0)+IFERROR(INDEX('Hoja de Trabajo para listado'!$BC$155:$CB$1048576,MATCH($A287,'Hoja de Trabajo para listado'!$BC$155:$BC$1048576,0),MATCH((CUADRO!I$5&amp;$E287),'Hoja de Trabajo para listado'!$BC$151:$CB$151,0)),0)+IFERROR(INDEX('Hoja de Trabajo para listado'!$DE$153:$DG$274,MATCH($A287,'Hoja de Trabajo para listado'!$DE$153:$DE$1048576,0),MATCH((CUADRO!I$5&amp;$E287),'Hoja de Trabajo para listado'!$DE$151:$DG$151,0)),0)+IFERROR(INDEX('Hoja de Trabajo para listado'!$CD$155:$DC$1048576,MATCH($A287,'Hoja de Trabajo para listado'!$CD$155:$CD$1048576,0),MATCH((CUADRO!I$5&amp;$E287),'Hoja de Trabajo para listado'!$CD$151:$DC$151,0)),0)</f>
        <v>0</v>
      </c>
      <c r="J287" s="245">
        <f ca="1">+IFERROR(INDEX('Hoja de Trabajo para listado'!$A$155:$Z$1048576,MATCH($A287,'Hoja de Trabajo para listado'!$A$155:$A$1048576,0),MATCH((CUADRO!J$5&amp;$E287),'Hoja de Trabajo para listado'!$A$151:$Z$151,0)),0)+IFERROR(INDEX('Hoja de Trabajo para listado'!$AB$155:$BA$1048576,MATCH($A287,'Hoja de Trabajo para listado'!$AB$155:$AB$1048576,0),MATCH((CUADRO!J$5&amp;$E287),'Hoja de Trabajo para listado'!$AB$151:$BA$151,0)),0)+IFERROR(INDEX('Hoja de Trabajo para listado'!$BC$155:$CB$1048576,MATCH($A287,'Hoja de Trabajo para listado'!$BC$155:$BC$1048576,0),MATCH((CUADRO!J$5&amp;$E287),'Hoja de Trabajo para listado'!$BC$151:$CB$151,0)),0)+IFERROR(INDEX('Hoja de Trabajo para listado'!$DE$153:$DG$274,MATCH($A287,'Hoja de Trabajo para listado'!$DE$153:$DE$1048576,0),MATCH((CUADRO!J$5&amp;$E287),'Hoja de Trabajo para listado'!$DE$151:$DG$151,0)),0)+IFERROR(INDEX('Hoja de Trabajo para listado'!$CD$155:$DC$1048576,MATCH($A287,'Hoja de Trabajo para listado'!$CD$155:$CD$1048576,0),MATCH((CUADRO!J$5&amp;$E287),'Hoja de Trabajo para listado'!$CD$151:$DC$151,0)),0)</f>
        <v>0</v>
      </c>
      <c r="K287" s="245">
        <f ca="1">+IFERROR(INDEX('Hoja de Trabajo para listado'!$A$155:$Z$1048576,MATCH($A287,'Hoja de Trabajo para listado'!$A$155:$A$1048576,0),MATCH((CUADRO!K$5&amp;$E287),'Hoja de Trabajo para listado'!$A$151:$Z$151,0)),0)+IFERROR(INDEX('Hoja de Trabajo para listado'!$AB$155:$BA$1048576,MATCH($A287,'Hoja de Trabajo para listado'!$AB$155:$AB$1048576,0),MATCH((CUADRO!K$5&amp;$E287),'Hoja de Trabajo para listado'!$AB$151:$BA$151,0)),0)+IFERROR(INDEX('Hoja de Trabajo para listado'!$BC$155:$CB$1048576,MATCH($A287,'Hoja de Trabajo para listado'!$BC$155:$BC$1048576,0),MATCH((CUADRO!K$5&amp;$E287),'Hoja de Trabajo para listado'!$BC$151:$CB$151,0)),0)+IFERROR(INDEX('Hoja de Trabajo para listado'!$DE$153:$DG$274,MATCH($A287,'Hoja de Trabajo para listado'!$DE$153:$DE$1048576,0),MATCH((CUADRO!K$5&amp;$E287),'Hoja de Trabajo para listado'!$DE$151:$DG$151,0)),0)+IFERROR(INDEX('Hoja de Trabajo para listado'!$CD$155:$DC$1048576,MATCH($A287,'Hoja de Trabajo para listado'!$CD$155:$CD$1048576,0),MATCH((CUADRO!K$5&amp;$E287),'Hoja de Trabajo para listado'!$CD$151:$DC$151,0)),0)</f>
        <v>0</v>
      </c>
      <c r="L287" s="245">
        <f ca="1">+IFERROR(INDEX('Hoja de Trabajo para listado'!$A$155:$Z$1048576,MATCH($A287,'Hoja de Trabajo para listado'!$A$155:$A$1048576,0),MATCH((CUADRO!L$5&amp;$E287),'Hoja de Trabajo para listado'!$A$151:$Z$151,0)),0)+IFERROR(INDEX('Hoja de Trabajo para listado'!$AB$155:$BA$1048576,MATCH($A287,'Hoja de Trabajo para listado'!$AB$155:$AB$1048576,0),MATCH((CUADRO!L$5&amp;$E287),'Hoja de Trabajo para listado'!$AB$151:$BA$151,0)),0)+IFERROR(INDEX('Hoja de Trabajo para listado'!$BC$155:$CB$1048576,MATCH($A287,'Hoja de Trabajo para listado'!$BC$155:$BC$1048576,0),MATCH((CUADRO!L$5&amp;$E287),'Hoja de Trabajo para listado'!$BC$151:$CB$151,0)),0)+IFERROR(INDEX('Hoja de Trabajo para listado'!$DE$153:$DG$274,MATCH($A287,'Hoja de Trabajo para listado'!$DE$153:$DE$1048576,0),MATCH((CUADRO!L$5&amp;$E287),'Hoja de Trabajo para listado'!$DE$151:$DG$151,0)),0)+IFERROR(INDEX('Hoja de Trabajo para listado'!$CD$155:$DC$1048576,MATCH($A287,'Hoja de Trabajo para listado'!$CD$155:$CD$1048576,0),MATCH((CUADRO!L$5&amp;$E287),'Hoja de Trabajo para listado'!$CD$151:$DC$151,0)),0)</f>
        <v>0</v>
      </c>
      <c r="M287" s="245">
        <f ca="1">+IFERROR(INDEX('Hoja de Trabajo para listado'!$A$155:$Z$1048576,MATCH($A287,'Hoja de Trabajo para listado'!$A$155:$A$1048576,0),MATCH((CUADRO!M$5&amp;$E287),'Hoja de Trabajo para listado'!$A$151:$Z$151,0)),0)+IFERROR(INDEX('Hoja de Trabajo para listado'!$AB$155:$BA$1048576,MATCH($A287,'Hoja de Trabajo para listado'!$AB$155:$AB$1048576,0),MATCH((CUADRO!M$5&amp;$E287),'Hoja de Trabajo para listado'!$AB$151:$BA$151,0)),0)+IFERROR(INDEX('Hoja de Trabajo para listado'!$BC$155:$CB$1048576,MATCH($A287,'Hoja de Trabajo para listado'!$BC$155:$BC$1048576,0),MATCH((CUADRO!M$5&amp;$E287),'Hoja de Trabajo para listado'!$BC$151:$CB$151,0)),0)+IFERROR(INDEX('Hoja de Trabajo para listado'!$DE$153:$DG$274,MATCH($A287,'Hoja de Trabajo para listado'!$DE$153:$DE$1048576,0),MATCH((CUADRO!M$5&amp;$E287),'Hoja de Trabajo para listado'!$DE$151:$DG$151,0)),0)+IFERROR(INDEX('Hoja de Trabajo para listado'!$CD$155:$DC$1048576,MATCH($A287,'Hoja de Trabajo para listado'!$CD$155:$CD$1048576,0),MATCH((CUADRO!M$5&amp;$E287),'Hoja de Trabajo para listado'!$CD$151:$DC$151,0)),0)</f>
        <v>0</v>
      </c>
      <c r="N287" s="245">
        <f ca="1">+IFERROR(INDEX('Hoja de Trabajo para listado'!$A$155:$Z$1048576,MATCH($A287,'Hoja de Trabajo para listado'!$A$155:$A$1048576,0),MATCH((CUADRO!N$5&amp;$E287),'Hoja de Trabajo para listado'!$A$151:$Z$151,0)),0)+IFERROR(INDEX('Hoja de Trabajo para listado'!$AB$155:$BA$1048576,MATCH($A287,'Hoja de Trabajo para listado'!$AB$155:$AB$1048576,0),MATCH((CUADRO!N$5&amp;$E287),'Hoja de Trabajo para listado'!$AB$151:$BA$151,0)),0)+IFERROR(INDEX('Hoja de Trabajo para listado'!$BC$155:$CB$1048576,MATCH($A287,'Hoja de Trabajo para listado'!$BC$155:$BC$1048576,0),MATCH((CUADRO!N$5&amp;$E287),'Hoja de Trabajo para listado'!$BC$151:$CB$151,0)),0)+IFERROR(INDEX('Hoja de Trabajo para listado'!$DE$153:$DG$274,MATCH($A287,'Hoja de Trabajo para listado'!$DE$153:$DE$1048576,0),MATCH((CUADRO!N$5&amp;$E287),'Hoja de Trabajo para listado'!$DE$151:$DG$151,0)),0)+IFERROR(INDEX('Hoja de Trabajo para listado'!$CD$155:$DC$1048576,MATCH($A287,'Hoja de Trabajo para listado'!$CD$155:$CD$1048576,0),MATCH((CUADRO!N$5&amp;$E287),'Hoja de Trabajo para listado'!$CD$151:$DC$151,0)),0)</f>
        <v>0</v>
      </c>
      <c r="O287" s="245">
        <f ca="1">+IFERROR(INDEX('Hoja de Trabajo para listado'!$A$155:$Z$1048576,MATCH($A287,'Hoja de Trabajo para listado'!$A$155:$A$1048576,0),MATCH((CUADRO!O$5&amp;$E287),'Hoja de Trabajo para listado'!$A$151:$Z$151,0)),0)+IFERROR(INDEX('Hoja de Trabajo para listado'!$AB$155:$BA$1048576,MATCH($A287,'Hoja de Trabajo para listado'!$AB$155:$AB$1048576,0),MATCH((CUADRO!O$5&amp;$E287),'Hoja de Trabajo para listado'!$AB$151:$BA$151,0)),0)+IFERROR(INDEX('Hoja de Trabajo para listado'!$BC$155:$CB$1048576,MATCH($A287,'Hoja de Trabajo para listado'!$BC$155:$BC$1048576,0),MATCH((CUADRO!O$5&amp;$E287),'Hoja de Trabajo para listado'!$BC$151:$CB$151,0)),0)+IFERROR(INDEX('Hoja de Trabajo para listado'!$DE$153:$DG$274,MATCH($A287,'Hoja de Trabajo para listado'!$DE$153:$DE$1048576,0),MATCH((CUADRO!O$5&amp;$E287),'Hoja de Trabajo para listado'!$DE$151:$DG$151,0)),0)+IFERROR(INDEX('Hoja de Trabajo para listado'!$CD$155:$DC$1048576,MATCH($A287,'Hoja de Trabajo para listado'!$CD$155:$CD$1048576,0),MATCH((CUADRO!O$5&amp;$E287),'Hoja de Trabajo para listado'!$CD$151:$DC$151,0)),0)</f>
        <v>0</v>
      </c>
      <c r="P287" s="245">
        <f ca="1">+IFERROR(INDEX('Hoja de Trabajo para listado'!$A$155:$Z$1048576,MATCH($A287,'Hoja de Trabajo para listado'!$A$155:$A$1048576,0),MATCH((CUADRO!P$5&amp;$E287),'Hoja de Trabajo para listado'!$A$151:$Z$151,0)),0)+IFERROR(INDEX('Hoja de Trabajo para listado'!$AB$155:$BA$1048576,MATCH($A287,'Hoja de Trabajo para listado'!$AB$155:$AB$1048576,0),MATCH((CUADRO!P$5&amp;$E287),'Hoja de Trabajo para listado'!$AB$151:$BA$151,0)),0)+IFERROR(INDEX('Hoja de Trabajo para listado'!$BC$155:$CB$1048576,MATCH($A287,'Hoja de Trabajo para listado'!$BC$155:$BC$1048576,0),MATCH((CUADRO!P$5&amp;$E287),'Hoja de Trabajo para listado'!$BC$151:$CB$151,0)),0)+IFERROR(INDEX('Hoja de Trabajo para listado'!$DE$153:$DG$274,MATCH($A287,'Hoja de Trabajo para listado'!$DE$153:$DE$1048576,0),MATCH((CUADRO!P$5&amp;$E287),'Hoja de Trabajo para listado'!$DE$151:$DG$151,0)),0)+IFERROR(INDEX('Hoja de Trabajo para listado'!$CD$155:$DC$1048576,MATCH($A287,'Hoja de Trabajo para listado'!$CD$155:$CD$1048576,0),MATCH((CUADRO!P$5&amp;$E287),'Hoja de Trabajo para listado'!$CD$151:$DC$151,0)),0)</f>
        <v>0</v>
      </c>
      <c r="Q287" s="245">
        <f ca="1">+IFERROR(INDEX('Hoja de Trabajo para listado'!$A$155:$Z$1048576,MATCH($A287,'Hoja de Trabajo para listado'!$A$155:$A$1048576,0),MATCH((CUADRO!Q$5&amp;$E287),'Hoja de Trabajo para listado'!$A$151:$Z$151,0)),0)+IFERROR(INDEX('Hoja de Trabajo para listado'!$AB$155:$BA$1048576,MATCH($A287,'Hoja de Trabajo para listado'!$AB$155:$AB$1048576,0),MATCH((CUADRO!Q$5&amp;$E287),'Hoja de Trabajo para listado'!$AB$151:$BA$151,0)),0)+IFERROR(INDEX('Hoja de Trabajo para listado'!$BC$155:$CB$1048576,MATCH($A287,'Hoja de Trabajo para listado'!$BC$155:$BC$1048576,0),MATCH((CUADRO!Q$5&amp;$E287),'Hoja de Trabajo para listado'!$BC$151:$CB$151,0)),0)+IFERROR(INDEX('Hoja de Trabajo para listado'!$DE$153:$DG$274,MATCH($A287,'Hoja de Trabajo para listado'!$DE$153:$DE$1048576,0),MATCH((CUADRO!Q$5&amp;$E287),'Hoja de Trabajo para listado'!$DE$151:$DG$151,0)),0)+IFERROR(INDEX('Hoja de Trabajo para listado'!$CD$155:$DC$1048576,MATCH($A287,'Hoja de Trabajo para listado'!$CD$155:$CD$1048576,0),MATCH((CUADRO!Q$5&amp;$E287),'Hoja de Trabajo para listado'!$CD$151:$DC$151,0)),0)</f>
        <v>0</v>
      </c>
      <c r="R287" s="245">
        <f t="shared" ca="1" si="11"/>
        <v>7672376.6499999994</v>
      </c>
      <c r="S287" s="245">
        <f ca="1">+R286+R287</f>
        <v>7672376.6499999994</v>
      </c>
      <c r="T287" s="243">
        <f ca="1">+S287</f>
        <v>7672376.6499999994</v>
      </c>
      <c r="U287" s="242">
        <f t="shared" si="12"/>
        <v>2</v>
      </c>
      <c r="V287" s="333" t="str">
        <f>+VLOOKUP(A287,bd_lista!$A$3:$E$590,5,FALSE)</f>
        <v>Instituciones Descentralizadas</v>
      </c>
      <c r="W287" s="384"/>
      <c r="X287" s="242" t="e">
        <f>+VLOOKUP(A287,[3]Sheet1!$A$13:$D$744,4,FALSE)</f>
        <v>#N/A</v>
      </c>
      <c r="Y287" s="242" t="e">
        <f>+VLOOKUP(X287,bd_lista!$A$3:$C$590,3,FALSE)</f>
        <v>#N/A</v>
      </c>
      <c r="Z287" s="292"/>
      <c r="AA287" s="293"/>
    </row>
    <row r="288" spans="1:27" customFormat="1" ht="15" hidden="1" customHeight="1">
      <c r="A288" s="32">
        <v>411</v>
      </c>
      <c r="B288" s="388">
        <f>+A288</f>
        <v>411</v>
      </c>
      <c r="C288" s="247" t="str">
        <f>+VLOOKUP(A288,bd_lista!$A$3:$C$590,3,FALSE)</f>
        <v>Corporación del Seguro Social Militar</v>
      </c>
      <c r="D288" s="385" t="str">
        <f>+C288</f>
        <v>Corporación del Seguro Social Militar</v>
      </c>
      <c r="E288" s="247" t="s">
        <v>1304</v>
      </c>
      <c r="F288" s="243">
        <f ca="1">+IFERROR(INDEX('Hoja de Trabajo para listado'!$A$155:$Z$1048576,MATCH($A288,'Hoja de Trabajo para listado'!$A$155:$A$1048576,0),MATCH((CUADRO!F$5&amp;$E288),'Hoja de Trabajo para listado'!$A$151:$Z$151,0)),0)+IFERROR(INDEX('Hoja de Trabajo para listado'!$AB$155:$BA$1048576,MATCH($A288,'Hoja de Trabajo para listado'!$AB$155:$AB$1048576,0),MATCH((CUADRO!F$5&amp;$E288),'Hoja de Trabajo para listado'!$AB$151:$BA$151,0)),0)+IFERROR(INDEX('Hoja de Trabajo para listado'!$BC$155:$CB$1048576,MATCH($A288,'Hoja de Trabajo para listado'!$BC$155:$BC$1048576,0),MATCH((CUADRO!F$5&amp;$E288),'Hoja de Trabajo para listado'!$BC$151:$CB$151,0)),0)+IFERROR(INDEX('Hoja de Trabajo para listado'!$DE$153:$DG$274,MATCH($A288,'Hoja de Trabajo para listado'!$DE$153:$DE$1048576,0),MATCH((CUADRO!F$5&amp;$E288),'Hoja de Trabajo para listado'!$DE$151:$DG$151,0)),0)+IFERROR(INDEX('Hoja de Trabajo para listado'!$CD$155:$DC$1048576,MATCH($A288,'Hoja de Trabajo para listado'!$CD$155:$CD$1048576,0),MATCH((CUADRO!F$5&amp;$E288),'Hoja de Trabajo para listado'!$CD$151:$DC$151,0)),0)</f>
        <v>0</v>
      </c>
      <c r="G288" s="243">
        <f ca="1">+IFERROR(INDEX('Hoja de Trabajo para listado'!$A$155:$Z$1048576,MATCH($A288,'Hoja de Trabajo para listado'!$A$155:$A$1048576,0),MATCH((CUADRO!G$5&amp;$E288),'Hoja de Trabajo para listado'!$A$151:$Z$151,0)),0)+IFERROR(INDEX('Hoja de Trabajo para listado'!$AB$155:$BA$1048576,MATCH($A288,'Hoja de Trabajo para listado'!$AB$155:$AB$1048576,0),MATCH((CUADRO!G$5&amp;$E288),'Hoja de Trabajo para listado'!$AB$151:$BA$151,0)),0)+IFERROR(INDEX('Hoja de Trabajo para listado'!$BC$155:$CB$1048576,MATCH($A288,'Hoja de Trabajo para listado'!$BC$155:$BC$1048576,0),MATCH((CUADRO!G$5&amp;$E288),'Hoja de Trabajo para listado'!$BC$151:$CB$151,0)),0)+IFERROR(INDEX('Hoja de Trabajo para listado'!$DE$153:$DG$274,MATCH($A288,'Hoja de Trabajo para listado'!$DE$153:$DE$1048576,0),MATCH((CUADRO!G$5&amp;$E288),'Hoja de Trabajo para listado'!$DE$151:$DG$151,0)),0)+IFERROR(INDEX('Hoja de Trabajo para listado'!$CD$155:$DC$1048576,MATCH($A288,'Hoja de Trabajo para listado'!$CD$155:$CD$1048576,0),MATCH((CUADRO!G$5&amp;$E288),'Hoja de Trabajo para listado'!$CD$151:$DC$151,0)),0)</f>
        <v>0</v>
      </c>
      <c r="H288" s="243">
        <f ca="1">+IFERROR(INDEX('Hoja de Trabajo para listado'!$A$155:$Z$1048576,MATCH($A288,'Hoja de Trabajo para listado'!$A$155:$A$1048576,0),MATCH((CUADRO!H$5&amp;$E288),'Hoja de Trabajo para listado'!$A$151:$Z$151,0)),0)+IFERROR(INDEX('Hoja de Trabajo para listado'!$AB$155:$BA$1048576,MATCH($A288,'Hoja de Trabajo para listado'!$AB$155:$AB$1048576,0),MATCH((CUADRO!H$5&amp;$E288),'Hoja de Trabajo para listado'!$AB$151:$BA$151,0)),0)+IFERROR(INDEX('Hoja de Trabajo para listado'!$BC$155:$CB$1048576,MATCH($A288,'Hoja de Trabajo para listado'!$BC$155:$BC$1048576,0),MATCH((CUADRO!H$5&amp;$E288),'Hoja de Trabajo para listado'!$BC$151:$CB$151,0)),0)+IFERROR(INDEX('Hoja de Trabajo para listado'!$DE$153:$DG$274,MATCH($A288,'Hoja de Trabajo para listado'!$DE$153:$DE$1048576,0),MATCH((CUADRO!H$5&amp;$E288),'Hoja de Trabajo para listado'!$DE$151:$DG$151,0)),0)+IFERROR(INDEX('Hoja de Trabajo para listado'!$CD$155:$DC$1048576,MATCH($A288,'Hoja de Trabajo para listado'!$CD$155:$CD$1048576,0),MATCH((CUADRO!H$5&amp;$E288),'Hoja de Trabajo para listado'!$CD$151:$DC$151,0)),0)</f>
        <v>0</v>
      </c>
      <c r="I288" s="243">
        <f ca="1">+IFERROR(INDEX('Hoja de Trabajo para listado'!$A$155:$Z$1048576,MATCH($A288,'Hoja de Trabajo para listado'!$A$155:$A$1048576,0),MATCH((CUADRO!I$5&amp;$E288),'Hoja de Trabajo para listado'!$A$151:$Z$151,0)),0)+IFERROR(INDEX('Hoja de Trabajo para listado'!$AB$155:$BA$1048576,MATCH($A288,'Hoja de Trabajo para listado'!$AB$155:$AB$1048576,0),MATCH((CUADRO!I$5&amp;$E288),'Hoja de Trabajo para listado'!$AB$151:$BA$151,0)),0)+IFERROR(INDEX('Hoja de Trabajo para listado'!$BC$155:$CB$1048576,MATCH($A288,'Hoja de Trabajo para listado'!$BC$155:$BC$1048576,0),MATCH((CUADRO!I$5&amp;$E288),'Hoja de Trabajo para listado'!$BC$151:$CB$151,0)),0)+IFERROR(INDEX('Hoja de Trabajo para listado'!$DE$153:$DG$274,MATCH($A288,'Hoja de Trabajo para listado'!$DE$153:$DE$1048576,0),MATCH((CUADRO!I$5&amp;$E288),'Hoja de Trabajo para listado'!$DE$151:$DG$151,0)),0)+IFERROR(INDEX('Hoja de Trabajo para listado'!$CD$155:$DC$1048576,MATCH($A288,'Hoja de Trabajo para listado'!$CD$155:$CD$1048576,0),MATCH((CUADRO!I$5&amp;$E288),'Hoja de Trabajo para listado'!$CD$151:$DC$151,0)),0)</f>
        <v>0</v>
      </c>
      <c r="J288" s="243">
        <f ca="1">+IFERROR(INDEX('Hoja de Trabajo para listado'!$A$155:$Z$1048576,MATCH($A288,'Hoja de Trabajo para listado'!$A$155:$A$1048576,0),MATCH((CUADRO!J$5&amp;$E288),'Hoja de Trabajo para listado'!$A$151:$Z$151,0)),0)+IFERROR(INDEX('Hoja de Trabajo para listado'!$AB$155:$BA$1048576,MATCH($A288,'Hoja de Trabajo para listado'!$AB$155:$AB$1048576,0),MATCH((CUADRO!J$5&amp;$E288),'Hoja de Trabajo para listado'!$AB$151:$BA$151,0)),0)+IFERROR(INDEX('Hoja de Trabajo para listado'!$BC$155:$CB$1048576,MATCH($A288,'Hoja de Trabajo para listado'!$BC$155:$BC$1048576,0),MATCH((CUADRO!J$5&amp;$E288),'Hoja de Trabajo para listado'!$BC$151:$CB$151,0)),0)+IFERROR(INDEX('Hoja de Trabajo para listado'!$DE$153:$DG$274,MATCH($A288,'Hoja de Trabajo para listado'!$DE$153:$DE$1048576,0),MATCH((CUADRO!J$5&amp;$E288),'Hoja de Trabajo para listado'!$DE$151:$DG$151,0)),0)+IFERROR(INDEX('Hoja de Trabajo para listado'!$CD$155:$DC$1048576,MATCH($A288,'Hoja de Trabajo para listado'!$CD$155:$CD$1048576,0),MATCH((CUADRO!J$5&amp;$E288),'Hoja de Trabajo para listado'!$CD$151:$DC$151,0)),0)</f>
        <v>0</v>
      </c>
      <c r="K288" s="243">
        <f ca="1">+IFERROR(INDEX('Hoja de Trabajo para listado'!$A$155:$Z$1048576,MATCH($A288,'Hoja de Trabajo para listado'!$A$155:$A$1048576,0),MATCH((CUADRO!K$5&amp;$E288),'Hoja de Trabajo para listado'!$A$151:$Z$151,0)),0)+IFERROR(INDEX('Hoja de Trabajo para listado'!$AB$155:$BA$1048576,MATCH($A288,'Hoja de Trabajo para listado'!$AB$155:$AB$1048576,0),MATCH((CUADRO!K$5&amp;$E288),'Hoja de Trabajo para listado'!$AB$151:$BA$151,0)),0)+IFERROR(INDEX('Hoja de Trabajo para listado'!$BC$155:$CB$1048576,MATCH($A288,'Hoja de Trabajo para listado'!$BC$155:$BC$1048576,0),MATCH((CUADRO!K$5&amp;$E288),'Hoja de Trabajo para listado'!$BC$151:$CB$151,0)),0)+IFERROR(INDEX('Hoja de Trabajo para listado'!$DE$153:$DG$274,MATCH($A288,'Hoja de Trabajo para listado'!$DE$153:$DE$1048576,0),MATCH((CUADRO!K$5&amp;$E288),'Hoja de Trabajo para listado'!$DE$151:$DG$151,0)),0)+IFERROR(INDEX('Hoja de Trabajo para listado'!$CD$155:$DC$1048576,MATCH($A288,'Hoja de Trabajo para listado'!$CD$155:$CD$1048576,0),MATCH((CUADRO!K$5&amp;$E288),'Hoja de Trabajo para listado'!$CD$151:$DC$151,0)),0)</f>
        <v>0</v>
      </c>
      <c r="L288" s="243">
        <f ca="1">+IFERROR(INDEX('Hoja de Trabajo para listado'!$A$155:$Z$1048576,MATCH($A288,'Hoja de Trabajo para listado'!$A$155:$A$1048576,0),MATCH((CUADRO!L$5&amp;$E288),'Hoja de Trabajo para listado'!$A$151:$Z$151,0)),0)+IFERROR(INDEX('Hoja de Trabajo para listado'!$AB$155:$BA$1048576,MATCH($A288,'Hoja de Trabajo para listado'!$AB$155:$AB$1048576,0),MATCH((CUADRO!L$5&amp;$E288),'Hoja de Trabajo para listado'!$AB$151:$BA$151,0)),0)+IFERROR(INDEX('Hoja de Trabajo para listado'!$BC$155:$CB$1048576,MATCH($A288,'Hoja de Trabajo para listado'!$BC$155:$BC$1048576,0),MATCH((CUADRO!L$5&amp;$E288),'Hoja de Trabajo para listado'!$BC$151:$CB$151,0)),0)+IFERROR(INDEX('Hoja de Trabajo para listado'!$DE$153:$DG$274,MATCH($A288,'Hoja de Trabajo para listado'!$DE$153:$DE$1048576,0),MATCH((CUADRO!L$5&amp;$E288),'Hoja de Trabajo para listado'!$DE$151:$DG$151,0)),0)+IFERROR(INDEX('Hoja de Trabajo para listado'!$CD$155:$DC$1048576,MATCH($A288,'Hoja de Trabajo para listado'!$CD$155:$CD$1048576,0),MATCH((CUADRO!L$5&amp;$E288),'Hoja de Trabajo para listado'!$CD$151:$DC$151,0)),0)</f>
        <v>0</v>
      </c>
      <c r="M288" s="243">
        <f ca="1">+IFERROR(INDEX('Hoja de Trabajo para listado'!$A$155:$Z$1048576,MATCH($A288,'Hoja de Trabajo para listado'!$A$155:$A$1048576,0),MATCH((CUADRO!M$5&amp;$E288),'Hoja de Trabajo para listado'!$A$151:$Z$151,0)),0)+IFERROR(INDEX('Hoja de Trabajo para listado'!$AB$155:$BA$1048576,MATCH($A288,'Hoja de Trabajo para listado'!$AB$155:$AB$1048576,0),MATCH((CUADRO!M$5&amp;$E288),'Hoja de Trabajo para listado'!$AB$151:$BA$151,0)),0)+IFERROR(INDEX('Hoja de Trabajo para listado'!$BC$155:$CB$1048576,MATCH($A288,'Hoja de Trabajo para listado'!$BC$155:$BC$1048576,0),MATCH((CUADRO!M$5&amp;$E288),'Hoja de Trabajo para listado'!$BC$151:$CB$151,0)),0)+IFERROR(INDEX('Hoja de Trabajo para listado'!$DE$153:$DG$274,MATCH($A288,'Hoja de Trabajo para listado'!$DE$153:$DE$1048576,0),MATCH((CUADRO!M$5&amp;$E288),'Hoja de Trabajo para listado'!$DE$151:$DG$151,0)),0)+IFERROR(INDEX('Hoja de Trabajo para listado'!$CD$155:$DC$1048576,MATCH($A288,'Hoja de Trabajo para listado'!$CD$155:$CD$1048576,0),MATCH((CUADRO!M$5&amp;$E288),'Hoja de Trabajo para listado'!$CD$151:$DC$151,0)),0)</f>
        <v>0</v>
      </c>
      <c r="N288" s="243">
        <f ca="1">+IFERROR(INDEX('Hoja de Trabajo para listado'!$A$155:$Z$1048576,MATCH($A288,'Hoja de Trabajo para listado'!$A$155:$A$1048576,0),MATCH((CUADRO!N$5&amp;$E288),'Hoja de Trabajo para listado'!$A$151:$Z$151,0)),0)+IFERROR(INDEX('Hoja de Trabajo para listado'!$AB$155:$BA$1048576,MATCH($A288,'Hoja de Trabajo para listado'!$AB$155:$AB$1048576,0),MATCH((CUADRO!N$5&amp;$E288),'Hoja de Trabajo para listado'!$AB$151:$BA$151,0)),0)+IFERROR(INDEX('Hoja de Trabajo para listado'!$BC$155:$CB$1048576,MATCH($A288,'Hoja de Trabajo para listado'!$BC$155:$BC$1048576,0),MATCH((CUADRO!N$5&amp;$E288),'Hoja de Trabajo para listado'!$BC$151:$CB$151,0)),0)+IFERROR(INDEX('Hoja de Trabajo para listado'!$DE$153:$DG$274,MATCH($A288,'Hoja de Trabajo para listado'!$DE$153:$DE$1048576,0),MATCH((CUADRO!N$5&amp;$E288),'Hoja de Trabajo para listado'!$DE$151:$DG$151,0)),0)+IFERROR(INDEX('Hoja de Trabajo para listado'!$CD$155:$DC$1048576,MATCH($A288,'Hoja de Trabajo para listado'!$CD$155:$CD$1048576,0),MATCH((CUADRO!N$5&amp;$E288),'Hoja de Trabajo para listado'!$CD$151:$DC$151,0)),0)</f>
        <v>0</v>
      </c>
      <c r="O288" s="243">
        <f ca="1">+IFERROR(INDEX('Hoja de Trabajo para listado'!$A$155:$Z$1048576,MATCH($A288,'Hoja de Trabajo para listado'!$A$155:$A$1048576,0),MATCH((CUADRO!O$5&amp;$E288),'Hoja de Trabajo para listado'!$A$151:$Z$151,0)),0)+IFERROR(INDEX('Hoja de Trabajo para listado'!$AB$155:$BA$1048576,MATCH($A288,'Hoja de Trabajo para listado'!$AB$155:$AB$1048576,0),MATCH((CUADRO!O$5&amp;$E288),'Hoja de Trabajo para listado'!$AB$151:$BA$151,0)),0)+IFERROR(INDEX('Hoja de Trabajo para listado'!$BC$155:$CB$1048576,MATCH($A288,'Hoja de Trabajo para listado'!$BC$155:$BC$1048576,0),MATCH((CUADRO!O$5&amp;$E288),'Hoja de Trabajo para listado'!$BC$151:$CB$151,0)),0)+IFERROR(INDEX('Hoja de Trabajo para listado'!$DE$153:$DG$274,MATCH($A288,'Hoja de Trabajo para listado'!$DE$153:$DE$1048576,0),MATCH((CUADRO!O$5&amp;$E288),'Hoja de Trabajo para listado'!$DE$151:$DG$151,0)),0)+IFERROR(INDEX('Hoja de Trabajo para listado'!$CD$155:$DC$1048576,MATCH($A288,'Hoja de Trabajo para listado'!$CD$155:$CD$1048576,0),MATCH((CUADRO!O$5&amp;$E288),'Hoja de Trabajo para listado'!$CD$151:$DC$151,0)),0)</f>
        <v>0</v>
      </c>
      <c r="P288" s="243">
        <f ca="1">+IFERROR(INDEX('Hoja de Trabajo para listado'!$A$155:$Z$1048576,MATCH($A288,'Hoja de Trabajo para listado'!$A$155:$A$1048576,0),MATCH((CUADRO!P$5&amp;$E288),'Hoja de Trabajo para listado'!$A$151:$Z$151,0)),0)+IFERROR(INDEX('Hoja de Trabajo para listado'!$AB$155:$BA$1048576,MATCH($A288,'Hoja de Trabajo para listado'!$AB$155:$AB$1048576,0),MATCH((CUADRO!P$5&amp;$E288),'Hoja de Trabajo para listado'!$AB$151:$BA$151,0)),0)+IFERROR(INDEX('Hoja de Trabajo para listado'!$BC$155:$CB$1048576,MATCH($A288,'Hoja de Trabajo para listado'!$BC$155:$BC$1048576,0),MATCH((CUADRO!P$5&amp;$E288),'Hoja de Trabajo para listado'!$BC$151:$CB$151,0)),0)+IFERROR(INDEX('Hoja de Trabajo para listado'!$DE$153:$DG$274,MATCH($A288,'Hoja de Trabajo para listado'!$DE$153:$DE$1048576,0),MATCH((CUADRO!P$5&amp;$E288),'Hoja de Trabajo para listado'!$DE$151:$DG$151,0)),0)+IFERROR(INDEX('Hoja de Trabajo para listado'!$CD$155:$DC$1048576,MATCH($A288,'Hoja de Trabajo para listado'!$CD$155:$CD$1048576,0),MATCH((CUADRO!P$5&amp;$E288),'Hoja de Trabajo para listado'!$CD$151:$DC$151,0)),0)</f>
        <v>0</v>
      </c>
      <c r="Q288" s="243">
        <f ca="1">+IFERROR(INDEX('Hoja de Trabajo para listado'!$A$155:$Z$1048576,MATCH($A288,'Hoja de Trabajo para listado'!$A$155:$A$1048576,0),MATCH((CUADRO!Q$5&amp;$E288),'Hoja de Trabajo para listado'!$A$151:$Z$151,0)),0)+IFERROR(INDEX('Hoja de Trabajo para listado'!$AB$155:$BA$1048576,MATCH($A288,'Hoja de Trabajo para listado'!$AB$155:$AB$1048576,0),MATCH((CUADRO!Q$5&amp;$E288),'Hoja de Trabajo para listado'!$AB$151:$BA$151,0)),0)+IFERROR(INDEX('Hoja de Trabajo para listado'!$BC$155:$CB$1048576,MATCH($A288,'Hoja de Trabajo para listado'!$BC$155:$BC$1048576,0),MATCH((CUADRO!Q$5&amp;$E288),'Hoja de Trabajo para listado'!$BC$151:$CB$151,0)),0)+IFERROR(INDEX('Hoja de Trabajo para listado'!$DE$153:$DG$274,MATCH($A288,'Hoja de Trabajo para listado'!$DE$153:$DE$1048576,0),MATCH((CUADRO!Q$5&amp;$E288),'Hoja de Trabajo para listado'!$DE$151:$DG$151,0)),0)+IFERROR(INDEX('Hoja de Trabajo para listado'!$CD$155:$DC$1048576,MATCH($A288,'Hoja de Trabajo para listado'!$CD$155:$CD$1048576,0),MATCH((CUADRO!Q$5&amp;$E288),'Hoja de Trabajo para listado'!$CD$151:$DC$151,0)),0)</f>
        <v>0</v>
      </c>
      <c r="R288" s="243">
        <f t="shared" ca="1" si="11"/>
        <v>0</v>
      </c>
      <c r="S288" s="249"/>
      <c r="T288" s="243">
        <f ca="1">+T289</f>
        <v>0</v>
      </c>
      <c r="U288" s="242">
        <f t="shared" si="12"/>
        <v>1</v>
      </c>
      <c r="V288" s="333" t="str">
        <f>+VLOOKUP(A288,bd_lista!$A$3:$E$590,5,FALSE)</f>
        <v>Instituciones de Seguridad Social</v>
      </c>
      <c r="W288" s="383" t="str">
        <f>+V288</f>
        <v>Instituciones de Seguridad Social</v>
      </c>
      <c r="X288" s="242">
        <f>+VLOOKUP(A288,[3]Sheet1!$A$13:$D$744,4,FALSE)</f>
        <v>20</v>
      </c>
      <c r="Y288" s="242" t="str">
        <f>+VLOOKUP(X288,bd_lista!$A$3:$C$590,3,FALSE)</f>
        <v>Ministerio de Defensa</v>
      </c>
      <c r="Z288" s="294">
        <f>+X288</f>
        <v>20</v>
      </c>
      <c r="AA288" s="295" t="str">
        <f>+Y288</f>
        <v>Ministerio de Defensa</v>
      </c>
    </row>
    <row r="289" spans="1:27" customFormat="1" ht="15" hidden="1" customHeight="1">
      <c r="A289" s="32">
        <v>411</v>
      </c>
      <c r="B289" s="389"/>
      <c r="C289" s="333" t="str">
        <f>+VLOOKUP(A289,bd_lista!$A$3:$C$590,3,FALSE)</f>
        <v>Corporación del Seguro Social Militar</v>
      </c>
      <c r="D289" s="386"/>
      <c r="E289" s="333" t="s">
        <v>1305</v>
      </c>
      <c r="F289" s="245">
        <f ca="1">+IFERROR(INDEX('Hoja de Trabajo para listado'!$A$155:$Z$1048576,MATCH($A289,'Hoja de Trabajo para listado'!$A$155:$A$1048576,0),MATCH((CUADRO!F$5&amp;$E289),'Hoja de Trabajo para listado'!$A$151:$Z$151,0)),0)+IFERROR(INDEX('Hoja de Trabajo para listado'!$AB$155:$BA$1048576,MATCH($A289,'Hoja de Trabajo para listado'!$AB$155:$AB$1048576,0),MATCH((CUADRO!F$5&amp;$E289),'Hoja de Trabajo para listado'!$AB$151:$BA$151,0)),0)+IFERROR(INDEX('Hoja de Trabajo para listado'!$BC$155:$CB$1048576,MATCH($A289,'Hoja de Trabajo para listado'!$BC$155:$BC$1048576,0),MATCH((CUADRO!F$5&amp;$E289),'Hoja de Trabajo para listado'!$BC$151:$CB$151,0)),0)+IFERROR(INDEX('Hoja de Trabajo para listado'!$DE$153:$DG$274,MATCH($A289,'Hoja de Trabajo para listado'!$DE$153:$DE$1048576,0),MATCH((CUADRO!F$5&amp;$E289),'Hoja de Trabajo para listado'!$DE$151:$DG$151,0)),0)+IFERROR(INDEX('Hoja de Trabajo para listado'!$CD$155:$DC$1048576,MATCH($A289,'Hoja de Trabajo para listado'!$CD$155:$CD$1048576,0),MATCH((CUADRO!F$5&amp;$E289),'Hoja de Trabajo para listado'!$CD$151:$DC$151,0)),0)</f>
        <v>0</v>
      </c>
      <c r="G289" s="245">
        <f ca="1">+IFERROR(INDEX('Hoja de Trabajo para listado'!$A$155:$Z$1048576,MATCH($A289,'Hoja de Trabajo para listado'!$A$155:$A$1048576,0),MATCH((CUADRO!G$5&amp;$E289),'Hoja de Trabajo para listado'!$A$151:$Z$151,0)),0)+IFERROR(INDEX('Hoja de Trabajo para listado'!$AB$155:$BA$1048576,MATCH($A289,'Hoja de Trabajo para listado'!$AB$155:$AB$1048576,0),MATCH((CUADRO!G$5&amp;$E289),'Hoja de Trabajo para listado'!$AB$151:$BA$151,0)),0)+IFERROR(INDEX('Hoja de Trabajo para listado'!$BC$155:$CB$1048576,MATCH($A289,'Hoja de Trabajo para listado'!$BC$155:$BC$1048576,0),MATCH((CUADRO!G$5&amp;$E289),'Hoja de Trabajo para listado'!$BC$151:$CB$151,0)),0)+IFERROR(INDEX('Hoja de Trabajo para listado'!$DE$153:$DG$274,MATCH($A289,'Hoja de Trabajo para listado'!$DE$153:$DE$1048576,0),MATCH((CUADRO!G$5&amp;$E289),'Hoja de Trabajo para listado'!$DE$151:$DG$151,0)),0)+IFERROR(INDEX('Hoja de Trabajo para listado'!$CD$155:$DC$1048576,MATCH($A289,'Hoja de Trabajo para listado'!$CD$155:$CD$1048576,0),MATCH((CUADRO!G$5&amp;$E289),'Hoja de Trabajo para listado'!$CD$151:$DC$151,0)),0)</f>
        <v>0</v>
      </c>
      <c r="H289" s="245">
        <f ca="1">+IFERROR(INDEX('Hoja de Trabajo para listado'!$A$155:$Z$1048576,MATCH($A289,'Hoja de Trabajo para listado'!$A$155:$A$1048576,0),MATCH((CUADRO!H$5&amp;$E289),'Hoja de Trabajo para listado'!$A$151:$Z$151,0)),0)+IFERROR(INDEX('Hoja de Trabajo para listado'!$AB$155:$BA$1048576,MATCH($A289,'Hoja de Trabajo para listado'!$AB$155:$AB$1048576,0),MATCH((CUADRO!H$5&amp;$E289),'Hoja de Trabajo para listado'!$AB$151:$BA$151,0)),0)+IFERROR(INDEX('Hoja de Trabajo para listado'!$BC$155:$CB$1048576,MATCH($A289,'Hoja de Trabajo para listado'!$BC$155:$BC$1048576,0),MATCH((CUADRO!H$5&amp;$E289),'Hoja de Trabajo para listado'!$BC$151:$CB$151,0)),0)+IFERROR(INDEX('Hoja de Trabajo para listado'!$DE$153:$DG$274,MATCH($A289,'Hoja de Trabajo para listado'!$DE$153:$DE$1048576,0),MATCH((CUADRO!H$5&amp;$E289),'Hoja de Trabajo para listado'!$DE$151:$DG$151,0)),0)+IFERROR(INDEX('Hoja de Trabajo para listado'!$CD$155:$DC$1048576,MATCH($A289,'Hoja de Trabajo para listado'!$CD$155:$CD$1048576,0),MATCH((CUADRO!H$5&amp;$E289),'Hoja de Trabajo para listado'!$CD$151:$DC$151,0)),0)</f>
        <v>0</v>
      </c>
      <c r="I289" s="245">
        <f ca="1">+IFERROR(INDEX('Hoja de Trabajo para listado'!$A$155:$Z$1048576,MATCH($A289,'Hoja de Trabajo para listado'!$A$155:$A$1048576,0),MATCH((CUADRO!I$5&amp;$E289),'Hoja de Trabajo para listado'!$A$151:$Z$151,0)),0)+IFERROR(INDEX('Hoja de Trabajo para listado'!$AB$155:$BA$1048576,MATCH($A289,'Hoja de Trabajo para listado'!$AB$155:$AB$1048576,0),MATCH((CUADRO!I$5&amp;$E289),'Hoja de Trabajo para listado'!$AB$151:$BA$151,0)),0)+IFERROR(INDEX('Hoja de Trabajo para listado'!$BC$155:$CB$1048576,MATCH($A289,'Hoja de Trabajo para listado'!$BC$155:$BC$1048576,0),MATCH((CUADRO!I$5&amp;$E289),'Hoja de Trabajo para listado'!$BC$151:$CB$151,0)),0)+IFERROR(INDEX('Hoja de Trabajo para listado'!$DE$153:$DG$274,MATCH($A289,'Hoja de Trabajo para listado'!$DE$153:$DE$1048576,0),MATCH((CUADRO!I$5&amp;$E289),'Hoja de Trabajo para listado'!$DE$151:$DG$151,0)),0)+IFERROR(INDEX('Hoja de Trabajo para listado'!$CD$155:$DC$1048576,MATCH($A289,'Hoja de Trabajo para listado'!$CD$155:$CD$1048576,0),MATCH((CUADRO!I$5&amp;$E289),'Hoja de Trabajo para listado'!$CD$151:$DC$151,0)),0)</f>
        <v>0</v>
      </c>
      <c r="J289" s="245">
        <f ca="1">+IFERROR(INDEX('Hoja de Trabajo para listado'!$A$155:$Z$1048576,MATCH($A289,'Hoja de Trabajo para listado'!$A$155:$A$1048576,0),MATCH((CUADRO!J$5&amp;$E289),'Hoja de Trabajo para listado'!$A$151:$Z$151,0)),0)+IFERROR(INDEX('Hoja de Trabajo para listado'!$AB$155:$BA$1048576,MATCH($A289,'Hoja de Trabajo para listado'!$AB$155:$AB$1048576,0),MATCH((CUADRO!J$5&amp;$E289),'Hoja de Trabajo para listado'!$AB$151:$BA$151,0)),0)+IFERROR(INDEX('Hoja de Trabajo para listado'!$BC$155:$CB$1048576,MATCH($A289,'Hoja de Trabajo para listado'!$BC$155:$BC$1048576,0),MATCH((CUADRO!J$5&amp;$E289),'Hoja de Trabajo para listado'!$BC$151:$CB$151,0)),0)+IFERROR(INDEX('Hoja de Trabajo para listado'!$DE$153:$DG$274,MATCH($A289,'Hoja de Trabajo para listado'!$DE$153:$DE$1048576,0),MATCH((CUADRO!J$5&amp;$E289),'Hoja de Trabajo para listado'!$DE$151:$DG$151,0)),0)+IFERROR(INDEX('Hoja de Trabajo para listado'!$CD$155:$DC$1048576,MATCH($A289,'Hoja de Trabajo para listado'!$CD$155:$CD$1048576,0),MATCH((CUADRO!J$5&amp;$E289),'Hoja de Trabajo para listado'!$CD$151:$DC$151,0)),0)</f>
        <v>0</v>
      </c>
      <c r="K289" s="245">
        <f ca="1">+IFERROR(INDEX('Hoja de Trabajo para listado'!$A$155:$Z$1048576,MATCH($A289,'Hoja de Trabajo para listado'!$A$155:$A$1048576,0),MATCH((CUADRO!K$5&amp;$E289),'Hoja de Trabajo para listado'!$A$151:$Z$151,0)),0)+IFERROR(INDEX('Hoja de Trabajo para listado'!$AB$155:$BA$1048576,MATCH($A289,'Hoja de Trabajo para listado'!$AB$155:$AB$1048576,0),MATCH((CUADRO!K$5&amp;$E289),'Hoja de Trabajo para listado'!$AB$151:$BA$151,0)),0)+IFERROR(INDEX('Hoja de Trabajo para listado'!$BC$155:$CB$1048576,MATCH($A289,'Hoja de Trabajo para listado'!$BC$155:$BC$1048576,0),MATCH((CUADRO!K$5&amp;$E289),'Hoja de Trabajo para listado'!$BC$151:$CB$151,0)),0)+IFERROR(INDEX('Hoja de Trabajo para listado'!$DE$153:$DG$274,MATCH($A289,'Hoja de Trabajo para listado'!$DE$153:$DE$1048576,0),MATCH((CUADRO!K$5&amp;$E289),'Hoja de Trabajo para listado'!$DE$151:$DG$151,0)),0)+IFERROR(INDEX('Hoja de Trabajo para listado'!$CD$155:$DC$1048576,MATCH($A289,'Hoja de Trabajo para listado'!$CD$155:$CD$1048576,0),MATCH((CUADRO!K$5&amp;$E289),'Hoja de Trabajo para listado'!$CD$151:$DC$151,0)),0)</f>
        <v>0</v>
      </c>
      <c r="L289" s="245">
        <f ca="1">+IFERROR(INDEX('Hoja de Trabajo para listado'!$A$155:$Z$1048576,MATCH($A289,'Hoja de Trabajo para listado'!$A$155:$A$1048576,0),MATCH((CUADRO!L$5&amp;$E289),'Hoja de Trabajo para listado'!$A$151:$Z$151,0)),0)+IFERROR(INDEX('Hoja de Trabajo para listado'!$AB$155:$BA$1048576,MATCH($A289,'Hoja de Trabajo para listado'!$AB$155:$AB$1048576,0),MATCH((CUADRO!L$5&amp;$E289),'Hoja de Trabajo para listado'!$AB$151:$BA$151,0)),0)+IFERROR(INDEX('Hoja de Trabajo para listado'!$BC$155:$CB$1048576,MATCH($A289,'Hoja de Trabajo para listado'!$BC$155:$BC$1048576,0),MATCH((CUADRO!L$5&amp;$E289),'Hoja de Trabajo para listado'!$BC$151:$CB$151,0)),0)+IFERROR(INDEX('Hoja de Trabajo para listado'!$DE$153:$DG$274,MATCH($A289,'Hoja de Trabajo para listado'!$DE$153:$DE$1048576,0),MATCH((CUADRO!L$5&amp;$E289),'Hoja de Trabajo para listado'!$DE$151:$DG$151,0)),0)+IFERROR(INDEX('Hoja de Trabajo para listado'!$CD$155:$DC$1048576,MATCH($A289,'Hoja de Trabajo para listado'!$CD$155:$CD$1048576,0),MATCH((CUADRO!L$5&amp;$E289),'Hoja de Trabajo para listado'!$CD$151:$DC$151,0)),0)</f>
        <v>0</v>
      </c>
      <c r="M289" s="245">
        <f ca="1">+IFERROR(INDEX('Hoja de Trabajo para listado'!$A$155:$Z$1048576,MATCH($A289,'Hoja de Trabajo para listado'!$A$155:$A$1048576,0),MATCH((CUADRO!M$5&amp;$E289),'Hoja de Trabajo para listado'!$A$151:$Z$151,0)),0)+IFERROR(INDEX('Hoja de Trabajo para listado'!$AB$155:$BA$1048576,MATCH($A289,'Hoja de Trabajo para listado'!$AB$155:$AB$1048576,0),MATCH((CUADRO!M$5&amp;$E289),'Hoja de Trabajo para listado'!$AB$151:$BA$151,0)),0)+IFERROR(INDEX('Hoja de Trabajo para listado'!$BC$155:$CB$1048576,MATCH($A289,'Hoja de Trabajo para listado'!$BC$155:$BC$1048576,0),MATCH((CUADRO!M$5&amp;$E289),'Hoja de Trabajo para listado'!$BC$151:$CB$151,0)),0)+IFERROR(INDEX('Hoja de Trabajo para listado'!$DE$153:$DG$274,MATCH($A289,'Hoja de Trabajo para listado'!$DE$153:$DE$1048576,0),MATCH((CUADRO!M$5&amp;$E289),'Hoja de Trabajo para listado'!$DE$151:$DG$151,0)),0)+IFERROR(INDEX('Hoja de Trabajo para listado'!$CD$155:$DC$1048576,MATCH($A289,'Hoja de Trabajo para listado'!$CD$155:$CD$1048576,0),MATCH((CUADRO!M$5&amp;$E289),'Hoja de Trabajo para listado'!$CD$151:$DC$151,0)),0)</f>
        <v>0</v>
      </c>
      <c r="N289" s="245">
        <f ca="1">+IFERROR(INDEX('Hoja de Trabajo para listado'!$A$155:$Z$1048576,MATCH($A289,'Hoja de Trabajo para listado'!$A$155:$A$1048576,0),MATCH((CUADRO!N$5&amp;$E289),'Hoja de Trabajo para listado'!$A$151:$Z$151,0)),0)+IFERROR(INDEX('Hoja de Trabajo para listado'!$AB$155:$BA$1048576,MATCH($A289,'Hoja de Trabajo para listado'!$AB$155:$AB$1048576,0),MATCH((CUADRO!N$5&amp;$E289),'Hoja de Trabajo para listado'!$AB$151:$BA$151,0)),0)+IFERROR(INDEX('Hoja de Trabajo para listado'!$BC$155:$CB$1048576,MATCH($A289,'Hoja de Trabajo para listado'!$BC$155:$BC$1048576,0),MATCH((CUADRO!N$5&amp;$E289),'Hoja de Trabajo para listado'!$BC$151:$CB$151,0)),0)+IFERROR(INDEX('Hoja de Trabajo para listado'!$DE$153:$DG$274,MATCH($A289,'Hoja de Trabajo para listado'!$DE$153:$DE$1048576,0),MATCH((CUADRO!N$5&amp;$E289),'Hoja de Trabajo para listado'!$DE$151:$DG$151,0)),0)+IFERROR(INDEX('Hoja de Trabajo para listado'!$CD$155:$DC$1048576,MATCH($A289,'Hoja de Trabajo para listado'!$CD$155:$CD$1048576,0),MATCH((CUADRO!N$5&amp;$E289),'Hoja de Trabajo para listado'!$CD$151:$DC$151,0)),0)</f>
        <v>0</v>
      </c>
      <c r="O289" s="245">
        <f ca="1">+IFERROR(INDEX('Hoja de Trabajo para listado'!$A$155:$Z$1048576,MATCH($A289,'Hoja de Trabajo para listado'!$A$155:$A$1048576,0),MATCH((CUADRO!O$5&amp;$E289),'Hoja de Trabajo para listado'!$A$151:$Z$151,0)),0)+IFERROR(INDEX('Hoja de Trabajo para listado'!$AB$155:$BA$1048576,MATCH($A289,'Hoja de Trabajo para listado'!$AB$155:$AB$1048576,0),MATCH((CUADRO!O$5&amp;$E289),'Hoja de Trabajo para listado'!$AB$151:$BA$151,0)),0)+IFERROR(INDEX('Hoja de Trabajo para listado'!$BC$155:$CB$1048576,MATCH($A289,'Hoja de Trabajo para listado'!$BC$155:$BC$1048576,0),MATCH((CUADRO!O$5&amp;$E289),'Hoja de Trabajo para listado'!$BC$151:$CB$151,0)),0)+IFERROR(INDEX('Hoja de Trabajo para listado'!$DE$153:$DG$274,MATCH($A289,'Hoja de Trabajo para listado'!$DE$153:$DE$1048576,0),MATCH((CUADRO!O$5&amp;$E289),'Hoja de Trabajo para listado'!$DE$151:$DG$151,0)),0)+IFERROR(INDEX('Hoja de Trabajo para listado'!$CD$155:$DC$1048576,MATCH($A289,'Hoja de Trabajo para listado'!$CD$155:$CD$1048576,0),MATCH((CUADRO!O$5&amp;$E289),'Hoja de Trabajo para listado'!$CD$151:$DC$151,0)),0)</f>
        <v>0</v>
      </c>
      <c r="P289" s="245">
        <f ca="1">+IFERROR(INDEX('Hoja de Trabajo para listado'!$A$155:$Z$1048576,MATCH($A289,'Hoja de Trabajo para listado'!$A$155:$A$1048576,0),MATCH((CUADRO!P$5&amp;$E289),'Hoja de Trabajo para listado'!$A$151:$Z$151,0)),0)+IFERROR(INDEX('Hoja de Trabajo para listado'!$AB$155:$BA$1048576,MATCH($A289,'Hoja de Trabajo para listado'!$AB$155:$AB$1048576,0),MATCH((CUADRO!P$5&amp;$E289),'Hoja de Trabajo para listado'!$AB$151:$BA$151,0)),0)+IFERROR(INDEX('Hoja de Trabajo para listado'!$BC$155:$CB$1048576,MATCH($A289,'Hoja de Trabajo para listado'!$BC$155:$BC$1048576,0),MATCH((CUADRO!P$5&amp;$E289),'Hoja de Trabajo para listado'!$BC$151:$CB$151,0)),0)+IFERROR(INDEX('Hoja de Trabajo para listado'!$DE$153:$DG$274,MATCH($A289,'Hoja de Trabajo para listado'!$DE$153:$DE$1048576,0),MATCH((CUADRO!P$5&amp;$E289),'Hoja de Trabajo para listado'!$DE$151:$DG$151,0)),0)+IFERROR(INDEX('Hoja de Trabajo para listado'!$CD$155:$DC$1048576,MATCH($A289,'Hoja de Trabajo para listado'!$CD$155:$CD$1048576,0),MATCH((CUADRO!P$5&amp;$E289),'Hoja de Trabajo para listado'!$CD$151:$DC$151,0)),0)</f>
        <v>0</v>
      </c>
      <c r="Q289" s="245">
        <f ca="1">+IFERROR(INDEX('Hoja de Trabajo para listado'!$A$155:$Z$1048576,MATCH($A289,'Hoja de Trabajo para listado'!$A$155:$A$1048576,0),MATCH((CUADRO!Q$5&amp;$E289),'Hoja de Trabajo para listado'!$A$151:$Z$151,0)),0)+IFERROR(INDEX('Hoja de Trabajo para listado'!$AB$155:$BA$1048576,MATCH($A289,'Hoja de Trabajo para listado'!$AB$155:$AB$1048576,0),MATCH((CUADRO!Q$5&amp;$E289),'Hoja de Trabajo para listado'!$AB$151:$BA$151,0)),0)+IFERROR(INDEX('Hoja de Trabajo para listado'!$BC$155:$CB$1048576,MATCH($A289,'Hoja de Trabajo para listado'!$BC$155:$BC$1048576,0),MATCH((CUADRO!Q$5&amp;$E289),'Hoja de Trabajo para listado'!$BC$151:$CB$151,0)),0)+IFERROR(INDEX('Hoja de Trabajo para listado'!$DE$153:$DG$274,MATCH($A289,'Hoja de Trabajo para listado'!$DE$153:$DE$1048576,0),MATCH((CUADRO!Q$5&amp;$E289),'Hoja de Trabajo para listado'!$DE$151:$DG$151,0)),0)+IFERROR(INDEX('Hoja de Trabajo para listado'!$CD$155:$DC$1048576,MATCH($A289,'Hoja de Trabajo para listado'!$CD$155:$CD$1048576,0),MATCH((CUADRO!Q$5&amp;$E289),'Hoja de Trabajo para listado'!$CD$151:$DC$151,0)),0)</f>
        <v>0</v>
      </c>
      <c r="R289" s="245">
        <f t="shared" ca="1" si="11"/>
        <v>0</v>
      </c>
      <c r="S289" s="259">
        <f ca="1">+R288+R289</f>
        <v>0</v>
      </c>
      <c r="T289" s="243">
        <f ca="1">+S289</f>
        <v>0</v>
      </c>
      <c r="U289" s="242">
        <f t="shared" si="12"/>
        <v>2</v>
      </c>
      <c r="V289" s="333" t="str">
        <f>+VLOOKUP(A289,bd_lista!$A$3:$E$590,5,FALSE)</f>
        <v>Instituciones de Seguridad Social</v>
      </c>
      <c r="W289" s="384"/>
      <c r="X289" s="242">
        <f>+VLOOKUP(A289,[3]Sheet1!$A$13:$D$744,4,FALSE)</f>
        <v>20</v>
      </c>
      <c r="Y289" s="242" t="str">
        <f>+VLOOKUP(X289,bd_lista!$A$3:$C$590,3,FALSE)</f>
        <v>Ministerio de Defensa</v>
      </c>
      <c r="Z289" s="292"/>
      <c r="AA289" s="293"/>
    </row>
    <row r="290" spans="1:27" customFormat="1" ht="15" hidden="1" customHeight="1">
      <c r="A290" s="32">
        <v>417</v>
      </c>
      <c r="B290" s="388">
        <f>+A290</f>
        <v>417</v>
      </c>
      <c r="C290" s="247" t="str">
        <f>+VLOOKUP(A290,bd_lista!$A$3:$C$590,3,FALSE)</f>
        <v>Caja Nacional de Salud</v>
      </c>
      <c r="D290" s="385" t="str">
        <f>+C290</f>
        <v>Caja Nacional de Salud</v>
      </c>
      <c r="E290" s="247" t="s">
        <v>1304</v>
      </c>
      <c r="F290" s="243">
        <f ca="1">+IFERROR(INDEX('Hoja de Trabajo para listado'!$A$155:$Z$1048576,MATCH($A290,'Hoja de Trabajo para listado'!$A$155:$A$1048576,0),MATCH((CUADRO!F$5&amp;$E290),'Hoja de Trabajo para listado'!$A$151:$Z$151,0)),0)+IFERROR(INDEX('Hoja de Trabajo para listado'!$AB$155:$BA$1048576,MATCH($A290,'Hoja de Trabajo para listado'!$AB$155:$AB$1048576,0),MATCH((CUADRO!F$5&amp;$E290),'Hoja de Trabajo para listado'!$AB$151:$BA$151,0)),0)+IFERROR(INDEX('Hoja de Trabajo para listado'!$BC$155:$CB$1048576,MATCH($A290,'Hoja de Trabajo para listado'!$BC$155:$BC$1048576,0),MATCH((CUADRO!F$5&amp;$E290),'Hoja de Trabajo para listado'!$BC$151:$CB$151,0)),0)+IFERROR(INDEX('Hoja de Trabajo para listado'!$DE$153:$DG$274,MATCH($A290,'Hoja de Trabajo para listado'!$DE$153:$DE$1048576,0),MATCH((CUADRO!F$5&amp;$E290),'Hoja de Trabajo para listado'!$DE$151:$DG$151,0)),0)+IFERROR(INDEX('Hoja de Trabajo para listado'!$CD$155:$DC$1048576,MATCH($A290,'Hoja de Trabajo para listado'!$CD$155:$CD$1048576,0),MATCH((CUADRO!F$5&amp;$E290),'Hoja de Trabajo para listado'!$CD$151:$DC$151,0)),0)</f>
        <v>0</v>
      </c>
      <c r="G290" s="243">
        <f ca="1">+IFERROR(INDEX('Hoja de Trabajo para listado'!$A$155:$Z$1048576,MATCH($A290,'Hoja de Trabajo para listado'!$A$155:$A$1048576,0),MATCH((CUADRO!G$5&amp;$E290),'Hoja de Trabajo para listado'!$A$151:$Z$151,0)),0)+IFERROR(INDEX('Hoja de Trabajo para listado'!$AB$155:$BA$1048576,MATCH($A290,'Hoja de Trabajo para listado'!$AB$155:$AB$1048576,0),MATCH((CUADRO!G$5&amp;$E290),'Hoja de Trabajo para listado'!$AB$151:$BA$151,0)),0)+IFERROR(INDEX('Hoja de Trabajo para listado'!$BC$155:$CB$1048576,MATCH($A290,'Hoja de Trabajo para listado'!$BC$155:$BC$1048576,0),MATCH((CUADRO!G$5&amp;$E290),'Hoja de Trabajo para listado'!$BC$151:$CB$151,0)),0)+IFERROR(INDEX('Hoja de Trabajo para listado'!$DE$153:$DG$274,MATCH($A290,'Hoja de Trabajo para listado'!$DE$153:$DE$1048576,0),MATCH((CUADRO!G$5&amp;$E290),'Hoja de Trabajo para listado'!$DE$151:$DG$151,0)),0)+IFERROR(INDEX('Hoja de Trabajo para listado'!$CD$155:$DC$1048576,MATCH($A290,'Hoja de Trabajo para listado'!$CD$155:$CD$1048576,0),MATCH((CUADRO!G$5&amp;$E290),'Hoja de Trabajo para listado'!$CD$151:$DC$151,0)),0)</f>
        <v>0</v>
      </c>
      <c r="H290" s="243">
        <f ca="1">+IFERROR(INDEX('Hoja de Trabajo para listado'!$A$155:$Z$1048576,MATCH($A290,'Hoja de Trabajo para listado'!$A$155:$A$1048576,0),MATCH((CUADRO!H$5&amp;$E290),'Hoja de Trabajo para listado'!$A$151:$Z$151,0)),0)+IFERROR(INDEX('Hoja de Trabajo para listado'!$AB$155:$BA$1048576,MATCH($A290,'Hoja de Trabajo para listado'!$AB$155:$AB$1048576,0),MATCH((CUADRO!H$5&amp;$E290),'Hoja de Trabajo para listado'!$AB$151:$BA$151,0)),0)+IFERROR(INDEX('Hoja de Trabajo para listado'!$BC$155:$CB$1048576,MATCH($A290,'Hoja de Trabajo para listado'!$BC$155:$BC$1048576,0),MATCH((CUADRO!H$5&amp;$E290),'Hoja de Trabajo para listado'!$BC$151:$CB$151,0)),0)+IFERROR(INDEX('Hoja de Trabajo para listado'!$DE$153:$DG$274,MATCH($A290,'Hoja de Trabajo para listado'!$DE$153:$DE$1048576,0),MATCH((CUADRO!H$5&amp;$E290),'Hoja de Trabajo para listado'!$DE$151:$DG$151,0)),0)+IFERROR(INDEX('Hoja de Trabajo para listado'!$CD$155:$DC$1048576,MATCH($A290,'Hoja de Trabajo para listado'!$CD$155:$CD$1048576,0),MATCH((CUADRO!H$5&amp;$E290),'Hoja de Trabajo para listado'!$CD$151:$DC$151,0)),0)</f>
        <v>0</v>
      </c>
      <c r="I290" s="243">
        <f ca="1">+IFERROR(INDEX('Hoja de Trabajo para listado'!$A$155:$Z$1048576,MATCH($A290,'Hoja de Trabajo para listado'!$A$155:$A$1048576,0),MATCH((CUADRO!I$5&amp;$E290),'Hoja de Trabajo para listado'!$A$151:$Z$151,0)),0)+IFERROR(INDEX('Hoja de Trabajo para listado'!$AB$155:$BA$1048576,MATCH($A290,'Hoja de Trabajo para listado'!$AB$155:$AB$1048576,0),MATCH((CUADRO!I$5&amp;$E290),'Hoja de Trabajo para listado'!$AB$151:$BA$151,0)),0)+IFERROR(INDEX('Hoja de Trabajo para listado'!$BC$155:$CB$1048576,MATCH($A290,'Hoja de Trabajo para listado'!$BC$155:$BC$1048576,0),MATCH((CUADRO!I$5&amp;$E290),'Hoja de Trabajo para listado'!$BC$151:$CB$151,0)),0)+IFERROR(INDEX('Hoja de Trabajo para listado'!$DE$153:$DG$274,MATCH($A290,'Hoja de Trabajo para listado'!$DE$153:$DE$1048576,0),MATCH((CUADRO!I$5&amp;$E290),'Hoja de Trabajo para listado'!$DE$151:$DG$151,0)),0)+IFERROR(INDEX('Hoja de Trabajo para listado'!$CD$155:$DC$1048576,MATCH($A290,'Hoja de Trabajo para listado'!$CD$155:$CD$1048576,0),MATCH((CUADRO!I$5&amp;$E290),'Hoja de Trabajo para listado'!$CD$151:$DC$151,0)),0)</f>
        <v>0</v>
      </c>
      <c r="J290" s="243">
        <f ca="1">+IFERROR(INDEX('Hoja de Trabajo para listado'!$A$155:$Z$1048576,MATCH($A290,'Hoja de Trabajo para listado'!$A$155:$A$1048576,0),MATCH((CUADRO!J$5&amp;$E290),'Hoja de Trabajo para listado'!$A$151:$Z$151,0)),0)+IFERROR(INDEX('Hoja de Trabajo para listado'!$AB$155:$BA$1048576,MATCH($A290,'Hoja de Trabajo para listado'!$AB$155:$AB$1048576,0),MATCH((CUADRO!J$5&amp;$E290),'Hoja de Trabajo para listado'!$AB$151:$BA$151,0)),0)+IFERROR(INDEX('Hoja de Trabajo para listado'!$BC$155:$CB$1048576,MATCH($A290,'Hoja de Trabajo para listado'!$BC$155:$BC$1048576,0),MATCH((CUADRO!J$5&amp;$E290),'Hoja de Trabajo para listado'!$BC$151:$CB$151,0)),0)+IFERROR(INDEX('Hoja de Trabajo para listado'!$DE$153:$DG$274,MATCH($A290,'Hoja de Trabajo para listado'!$DE$153:$DE$1048576,0),MATCH((CUADRO!J$5&amp;$E290),'Hoja de Trabajo para listado'!$DE$151:$DG$151,0)),0)+IFERROR(INDEX('Hoja de Trabajo para listado'!$CD$155:$DC$1048576,MATCH($A290,'Hoja de Trabajo para listado'!$CD$155:$CD$1048576,0),MATCH((CUADRO!J$5&amp;$E290),'Hoja de Trabajo para listado'!$CD$151:$DC$151,0)),0)</f>
        <v>0</v>
      </c>
      <c r="K290" s="243">
        <f ca="1">+IFERROR(INDEX('Hoja de Trabajo para listado'!$A$155:$Z$1048576,MATCH($A290,'Hoja de Trabajo para listado'!$A$155:$A$1048576,0),MATCH((CUADRO!K$5&amp;$E290),'Hoja de Trabajo para listado'!$A$151:$Z$151,0)),0)+IFERROR(INDEX('Hoja de Trabajo para listado'!$AB$155:$BA$1048576,MATCH($A290,'Hoja de Trabajo para listado'!$AB$155:$AB$1048576,0),MATCH((CUADRO!K$5&amp;$E290),'Hoja de Trabajo para listado'!$AB$151:$BA$151,0)),0)+IFERROR(INDEX('Hoja de Trabajo para listado'!$BC$155:$CB$1048576,MATCH($A290,'Hoja de Trabajo para listado'!$BC$155:$BC$1048576,0),MATCH((CUADRO!K$5&amp;$E290),'Hoja de Trabajo para listado'!$BC$151:$CB$151,0)),0)+IFERROR(INDEX('Hoja de Trabajo para listado'!$DE$153:$DG$274,MATCH($A290,'Hoja de Trabajo para listado'!$DE$153:$DE$1048576,0),MATCH((CUADRO!K$5&amp;$E290),'Hoja de Trabajo para listado'!$DE$151:$DG$151,0)),0)+IFERROR(INDEX('Hoja de Trabajo para listado'!$CD$155:$DC$1048576,MATCH($A290,'Hoja de Trabajo para listado'!$CD$155:$CD$1048576,0),MATCH((CUADRO!K$5&amp;$E290),'Hoja de Trabajo para listado'!$CD$151:$DC$151,0)),0)</f>
        <v>0</v>
      </c>
      <c r="L290" s="243">
        <f ca="1">+IFERROR(INDEX('Hoja de Trabajo para listado'!$A$155:$Z$1048576,MATCH($A290,'Hoja de Trabajo para listado'!$A$155:$A$1048576,0),MATCH((CUADRO!L$5&amp;$E290),'Hoja de Trabajo para listado'!$A$151:$Z$151,0)),0)+IFERROR(INDEX('Hoja de Trabajo para listado'!$AB$155:$BA$1048576,MATCH($A290,'Hoja de Trabajo para listado'!$AB$155:$AB$1048576,0),MATCH((CUADRO!L$5&amp;$E290),'Hoja de Trabajo para listado'!$AB$151:$BA$151,0)),0)+IFERROR(INDEX('Hoja de Trabajo para listado'!$BC$155:$CB$1048576,MATCH($A290,'Hoja de Trabajo para listado'!$BC$155:$BC$1048576,0),MATCH((CUADRO!L$5&amp;$E290),'Hoja de Trabajo para listado'!$BC$151:$CB$151,0)),0)+IFERROR(INDEX('Hoja de Trabajo para listado'!$DE$153:$DG$274,MATCH($A290,'Hoja de Trabajo para listado'!$DE$153:$DE$1048576,0),MATCH((CUADRO!L$5&amp;$E290),'Hoja de Trabajo para listado'!$DE$151:$DG$151,0)),0)+IFERROR(INDEX('Hoja de Trabajo para listado'!$CD$155:$DC$1048576,MATCH($A290,'Hoja de Trabajo para listado'!$CD$155:$CD$1048576,0),MATCH((CUADRO!L$5&amp;$E290),'Hoja de Trabajo para listado'!$CD$151:$DC$151,0)),0)</f>
        <v>0</v>
      </c>
      <c r="M290" s="243">
        <f ca="1">+IFERROR(INDEX('Hoja de Trabajo para listado'!$A$155:$Z$1048576,MATCH($A290,'Hoja de Trabajo para listado'!$A$155:$A$1048576,0),MATCH((CUADRO!M$5&amp;$E290),'Hoja de Trabajo para listado'!$A$151:$Z$151,0)),0)+IFERROR(INDEX('Hoja de Trabajo para listado'!$AB$155:$BA$1048576,MATCH($A290,'Hoja de Trabajo para listado'!$AB$155:$AB$1048576,0),MATCH((CUADRO!M$5&amp;$E290),'Hoja de Trabajo para listado'!$AB$151:$BA$151,0)),0)+IFERROR(INDEX('Hoja de Trabajo para listado'!$BC$155:$CB$1048576,MATCH($A290,'Hoja de Trabajo para listado'!$BC$155:$BC$1048576,0),MATCH((CUADRO!M$5&amp;$E290),'Hoja de Trabajo para listado'!$BC$151:$CB$151,0)),0)+IFERROR(INDEX('Hoja de Trabajo para listado'!$DE$153:$DG$274,MATCH($A290,'Hoja de Trabajo para listado'!$DE$153:$DE$1048576,0),MATCH((CUADRO!M$5&amp;$E290),'Hoja de Trabajo para listado'!$DE$151:$DG$151,0)),0)+IFERROR(INDEX('Hoja de Trabajo para listado'!$CD$155:$DC$1048576,MATCH($A290,'Hoja de Trabajo para listado'!$CD$155:$CD$1048576,0),MATCH((CUADRO!M$5&amp;$E290),'Hoja de Trabajo para listado'!$CD$151:$DC$151,0)),0)</f>
        <v>0</v>
      </c>
      <c r="N290" s="243">
        <f ca="1">+IFERROR(INDEX('Hoja de Trabajo para listado'!$A$155:$Z$1048576,MATCH($A290,'Hoja de Trabajo para listado'!$A$155:$A$1048576,0),MATCH((CUADRO!N$5&amp;$E290),'Hoja de Trabajo para listado'!$A$151:$Z$151,0)),0)+IFERROR(INDEX('Hoja de Trabajo para listado'!$AB$155:$BA$1048576,MATCH($A290,'Hoja de Trabajo para listado'!$AB$155:$AB$1048576,0),MATCH((CUADRO!N$5&amp;$E290),'Hoja de Trabajo para listado'!$AB$151:$BA$151,0)),0)+IFERROR(INDEX('Hoja de Trabajo para listado'!$BC$155:$CB$1048576,MATCH($A290,'Hoja de Trabajo para listado'!$BC$155:$BC$1048576,0),MATCH((CUADRO!N$5&amp;$E290),'Hoja de Trabajo para listado'!$BC$151:$CB$151,0)),0)+IFERROR(INDEX('Hoja de Trabajo para listado'!$DE$153:$DG$274,MATCH($A290,'Hoja de Trabajo para listado'!$DE$153:$DE$1048576,0),MATCH((CUADRO!N$5&amp;$E290),'Hoja de Trabajo para listado'!$DE$151:$DG$151,0)),0)+IFERROR(INDEX('Hoja de Trabajo para listado'!$CD$155:$DC$1048576,MATCH($A290,'Hoja de Trabajo para listado'!$CD$155:$CD$1048576,0),MATCH((CUADRO!N$5&amp;$E290),'Hoja de Trabajo para listado'!$CD$151:$DC$151,0)),0)</f>
        <v>0</v>
      </c>
      <c r="O290" s="243">
        <f ca="1">+IFERROR(INDEX('Hoja de Trabajo para listado'!$A$155:$Z$1048576,MATCH($A290,'Hoja de Trabajo para listado'!$A$155:$A$1048576,0),MATCH((CUADRO!O$5&amp;$E290),'Hoja de Trabajo para listado'!$A$151:$Z$151,0)),0)+IFERROR(INDEX('Hoja de Trabajo para listado'!$AB$155:$BA$1048576,MATCH($A290,'Hoja de Trabajo para listado'!$AB$155:$AB$1048576,0),MATCH((CUADRO!O$5&amp;$E290),'Hoja de Trabajo para listado'!$AB$151:$BA$151,0)),0)+IFERROR(INDEX('Hoja de Trabajo para listado'!$BC$155:$CB$1048576,MATCH($A290,'Hoja de Trabajo para listado'!$BC$155:$BC$1048576,0),MATCH((CUADRO!O$5&amp;$E290),'Hoja de Trabajo para listado'!$BC$151:$CB$151,0)),0)+IFERROR(INDEX('Hoja de Trabajo para listado'!$DE$153:$DG$274,MATCH($A290,'Hoja de Trabajo para listado'!$DE$153:$DE$1048576,0),MATCH((CUADRO!O$5&amp;$E290),'Hoja de Trabajo para listado'!$DE$151:$DG$151,0)),0)+IFERROR(INDEX('Hoja de Trabajo para listado'!$CD$155:$DC$1048576,MATCH($A290,'Hoja de Trabajo para listado'!$CD$155:$CD$1048576,0),MATCH((CUADRO!O$5&amp;$E290),'Hoja de Trabajo para listado'!$CD$151:$DC$151,0)),0)</f>
        <v>0</v>
      </c>
      <c r="P290" s="243">
        <f ca="1">+IFERROR(INDEX('Hoja de Trabajo para listado'!$A$155:$Z$1048576,MATCH($A290,'Hoja de Trabajo para listado'!$A$155:$A$1048576,0),MATCH((CUADRO!P$5&amp;$E290),'Hoja de Trabajo para listado'!$A$151:$Z$151,0)),0)+IFERROR(INDEX('Hoja de Trabajo para listado'!$AB$155:$BA$1048576,MATCH($A290,'Hoja de Trabajo para listado'!$AB$155:$AB$1048576,0),MATCH((CUADRO!P$5&amp;$E290),'Hoja de Trabajo para listado'!$AB$151:$BA$151,0)),0)+IFERROR(INDEX('Hoja de Trabajo para listado'!$BC$155:$CB$1048576,MATCH($A290,'Hoja de Trabajo para listado'!$BC$155:$BC$1048576,0),MATCH((CUADRO!P$5&amp;$E290),'Hoja de Trabajo para listado'!$BC$151:$CB$151,0)),0)+IFERROR(INDEX('Hoja de Trabajo para listado'!$DE$153:$DG$274,MATCH($A290,'Hoja de Trabajo para listado'!$DE$153:$DE$1048576,0),MATCH((CUADRO!P$5&amp;$E290),'Hoja de Trabajo para listado'!$DE$151:$DG$151,0)),0)+IFERROR(INDEX('Hoja de Trabajo para listado'!$CD$155:$DC$1048576,MATCH($A290,'Hoja de Trabajo para listado'!$CD$155:$CD$1048576,0),MATCH((CUADRO!P$5&amp;$E290),'Hoja de Trabajo para listado'!$CD$151:$DC$151,0)),0)</f>
        <v>0</v>
      </c>
      <c r="Q290" s="243">
        <f ca="1">+IFERROR(INDEX('Hoja de Trabajo para listado'!$A$155:$Z$1048576,MATCH($A290,'Hoja de Trabajo para listado'!$A$155:$A$1048576,0),MATCH((CUADRO!Q$5&amp;$E290),'Hoja de Trabajo para listado'!$A$151:$Z$151,0)),0)+IFERROR(INDEX('Hoja de Trabajo para listado'!$AB$155:$BA$1048576,MATCH($A290,'Hoja de Trabajo para listado'!$AB$155:$AB$1048576,0),MATCH((CUADRO!Q$5&amp;$E290),'Hoja de Trabajo para listado'!$AB$151:$BA$151,0)),0)+IFERROR(INDEX('Hoja de Trabajo para listado'!$BC$155:$CB$1048576,MATCH($A290,'Hoja de Trabajo para listado'!$BC$155:$BC$1048576,0),MATCH((CUADRO!Q$5&amp;$E290),'Hoja de Trabajo para listado'!$BC$151:$CB$151,0)),0)+IFERROR(INDEX('Hoja de Trabajo para listado'!$DE$153:$DG$274,MATCH($A290,'Hoja de Trabajo para listado'!$DE$153:$DE$1048576,0),MATCH((CUADRO!Q$5&amp;$E290),'Hoja de Trabajo para listado'!$DE$151:$DG$151,0)),0)+IFERROR(INDEX('Hoja de Trabajo para listado'!$CD$155:$DC$1048576,MATCH($A290,'Hoja de Trabajo para listado'!$CD$155:$CD$1048576,0),MATCH((CUADRO!Q$5&amp;$E290),'Hoja de Trabajo para listado'!$CD$151:$DC$151,0)),0)</f>
        <v>0</v>
      </c>
      <c r="R290" s="243">
        <f t="shared" ca="1" si="11"/>
        <v>0</v>
      </c>
      <c r="S290" s="249"/>
      <c r="T290" s="243">
        <f ca="1">+T291</f>
        <v>0</v>
      </c>
      <c r="U290" s="242">
        <f t="shared" si="12"/>
        <v>1</v>
      </c>
      <c r="V290" s="333" t="str">
        <f>+VLOOKUP(A290,bd_lista!$A$3:$E$590,5,FALSE)</f>
        <v>Instituciones de Seguridad Social</v>
      </c>
      <c r="W290" s="383" t="str">
        <f>+V290</f>
        <v>Instituciones de Seguridad Social</v>
      </c>
      <c r="X290" s="242">
        <f>+VLOOKUP(A290,[3]Sheet1!$A$13:$D$744,4,FALSE)</f>
        <v>46</v>
      </c>
      <c r="Y290" s="242" t="str">
        <f>+VLOOKUP(X290,bd_lista!$A$3:$C$590,3,FALSE)</f>
        <v>Ministerio de Salud y Deportes</v>
      </c>
      <c r="Z290" s="294">
        <f>+X290</f>
        <v>46</v>
      </c>
      <c r="AA290" s="319" t="str">
        <f>+Y290</f>
        <v>Ministerio de Salud y Deportes</v>
      </c>
    </row>
    <row r="291" spans="1:27" customFormat="1" ht="15" hidden="1" customHeight="1">
      <c r="A291" s="32">
        <v>417</v>
      </c>
      <c r="B291" s="389"/>
      <c r="C291" s="333" t="str">
        <f>+VLOOKUP(A291,bd_lista!$A$3:$C$590,3,FALSE)</f>
        <v>Caja Nacional de Salud</v>
      </c>
      <c r="D291" s="386"/>
      <c r="E291" s="247" t="s">
        <v>1305</v>
      </c>
      <c r="F291" s="243">
        <f ca="1">+IFERROR(INDEX('Hoja de Trabajo para listado'!$A$155:$Z$1048576,MATCH($A291,'Hoja de Trabajo para listado'!$A$155:$A$1048576,0),MATCH((CUADRO!F$5&amp;$E291),'Hoja de Trabajo para listado'!$A$151:$Z$151,0)),0)+IFERROR(INDEX('Hoja de Trabajo para listado'!$AB$155:$BA$1048576,MATCH($A291,'Hoja de Trabajo para listado'!$AB$155:$AB$1048576,0),MATCH((CUADRO!F$5&amp;$E291),'Hoja de Trabajo para listado'!$AB$151:$BA$151,0)),0)+IFERROR(INDEX('Hoja de Trabajo para listado'!$BC$155:$CB$1048576,MATCH($A291,'Hoja de Trabajo para listado'!$BC$155:$BC$1048576,0),MATCH((CUADRO!F$5&amp;$E291),'Hoja de Trabajo para listado'!$BC$151:$CB$151,0)),0)+IFERROR(INDEX('Hoja de Trabajo para listado'!$DE$153:$DG$274,MATCH($A291,'Hoja de Trabajo para listado'!$DE$153:$DE$1048576,0),MATCH((CUADRO!F$5&amp;$E291),'Hoja de Trabajo para listado'!$DE$151:$DG$151,0)),0)+IFERROR(INDEX('Hoja de Trabajo para listado'!$CD$155:$DC$1048576,MATCH($A291,'Hoja de Trabajo para listado'!$CD$155:$CD$1048576,0),MATCH((CUADRO!F$5&amp;$E291),'Hoja de Trabajo para listado'!$CD$151:$DC$151,0)),0)</f>
        <v>0</v>
      </c>
      <c r="G291" s="243">
        <f ca="1">+IFERROR(INDEX('Hoja de Trabajo para listado'!$A$155:$Z$1048576,MATCH($A291,'Hoja de Trabajo para listado'!$A$155:$A$1048576,0),MATCH((CUADRO!G$5&amp;$E291),'Hoja de Trabajo para listado'!$A$151:$Z$151,0)),0)+IFERROR(INDEX('Hoja de Trabajo para listado'!$AB$155:$BA$1048576,MATCH($A291,'Hoja de Trabajo para listado'!$AB$155:$AB$1048576,0),MATCH((CUADRO!G$5&amp;$E291),'Hoja de Trabajo para listado'!$AB$151:$BA$151,0)),0)+IFERROR(INDEX('Hoja de Trabajo para listado'!$BC$155:$CB$1048576,MATCH($A291,'Hoja de Trabajo para listado'!$BC$155:$BC$1048576,0),MATCH((CUADRO!G$5&amp;$E291),'Hoja de Trabajo para listado'!$BC$151:$CB$151,0)),0)+IFERROR(INDEX('Hoja de Trabajo para listado'!$DE$153:$DG$274,MATCH($A291,'Hoja de Trabajo para listado'!$DE$153:$DE$1048576,0),MATCH((CUADRO!G$5&amp;$E291),'Hoja de Trabajo para listado'!$DE$151:$DG$151,0)),0)+IFERROR(INDEX('Hoja de Trabajo para listado'!$CD$155:$DC$1048576,MATCH($A291,'Hoja de Trabajo para listado'!$CD$155:$CD$1048576,0),MATCH((CUADRO!G$5&amp;$E291),'Hoja de Trabajo para listado'!$CD$151:$DC$151,0)),0)</f>
        <v>0</v>
      </c>
      <c r="H291" s="243">
        <f ca="1">+IFERROR(INDEX('Hoja de Trabajo para listado'!$A$155:$Z$1048576,MATCH($A291,'Hoja de Trabajo para listado'!$A$155:$A$1048576,0),MATCH((CUADRO!H$5&amp;$E291),'Hoja de Trabajo para listado'!$A$151:$Z$151,0)),0)+IFERROR(INDEX('Hoja de Trabajo para listado'!$AB$155:$BA$1048576,MATCH($A291,'Hoja de Trabajo para listado'!$AB$155:$AB$1048576,0),MATCH((CUADRO!H$5&amp;$E291),'Hoja de Trabajo para listado'!$AB$151:$BA$151,0)),0)+IFERROR(INDEX('Hoja de Trabajo para listado'!$BC$155:$CB$1048576,MATCH($A291,'Hoja de Trabajo para listado'!$BC$155:$BC$1048576,0),MATCH((CUADRO!H$5&amp;$E291),'Hoja de Trabajo para listado'!$BC$151:$CB$151,0)),0)+IFERROR(INDEX('Hoja de Trabajo para listado'!$DE$153:$DG$274,MATCH($A291,'Hoja de Trabajo para listado'!$DE$153:$DE$1048576,0),MATCH((CUADRO!H$5&amp;$E291),'Hoja de Trabajo para listado'!$DE$151:$DG$151,0)),0)+IFERROR(INDEX('Hoja de Trabajo para listado'!$CD$155:$DC$1048576,MATCH($A291,'Hoja de Trabajo para listado'!$CD$155:$CD$1048576,0),MATCH((CUADRO!H$5&amp;$E291),'Hoja de Trabajo para listado'!$CD$151:$DC$151,0)),0)</f>
        <v>0</v>
      </c>
      <c r="I291" s="243">
        <f ca="1">+IFERROR(INDEX('Hoja de Trabajo para listado'!$A$155:$Z$1048576,MATCH($A291,'Hoja de Trabajo para listado'!$A$155:$A$1048576,0),MATCH((CUADRO!I$5&amp;$E291),'Hoja de Trabajo para listado'!$A$151:$Z$151,0)),0)+IFERROR(INDEX('Hoja de Trabajo para listado'!$AB$155:$BA$1048576,MATCH($A291,'Hoja de Trabajo para listado'!$AB$155:$AB$1048576,0),MATCH((CUADRO!I$5&amp;$E291),'Hoja de Trabajo para listado'!$AB$151:$BA$151,0)),0)+IFERROR(INDEX('Hoja de Trabajo para listado'!$BC$155:$CB$1048576,MATCH($A291,'Hoja de Trabajo para listado'!$BC$155:$BC$1048576,0),MATCH((CUADRO!I$5&amp;$E291),'Hoja de Trabajo para listado'!$BC$151:$CB$151,0)),0)+IFERROR(INDEX('Hoja de Trabajo para listado'!$DE$153:$DG$274,MATCH($A291,'Hoja de Trabajo para listado'!$DE$153:$DE$1048576,0),MATCH((CUADRO!I$5&amp;$E291),'Hoja de Trabajo para listado'!$DE$151:$DG$151,0)),0)+IFERROR(INDEX('Hoja de Trabajo para listado'!$CD$155:$DC$1048576,MATCH($A291,'Hoja de Trabajo para listado'!$CD$155:$CD$1048576,0),MATCH((CUADRO!I$5&amp;$E291),'Hoja de Trabajo para listado'!$CD$151:$DC$151,0)),0)</f>
        <v>0</v>
      </c>
      <c r="J291" s="243">
        <f ca="1">+IFERROR(INDEX('Hoja de Trabajo para listado'!$A$155:$Z$1048576,MATCH($A291,'Hoja de Trabajo para listado'!$A$155:$A$1048576,0),MATCH((CUADRO!J$5&amp;$E291),'Hoja de Trabajo para listado'!$A$151:$Z$151,0)),0)+IFERROR(INDEX('Hoja de Trabajo para listado'!$AB$155:$BA$1048576,MATCH($A291,'Hoja de Trabajo para listado'!$AB$155:$AB$1048576,0),MATCH((CUADRO!J$5&amp;$E291),'Hoja de Trabajo para listado'!$AB$151:$BA$151,0)),0)+IFERROR(INDEX('Hoja de Trabajo para listado'!$BC$155:$CB$1048576,MATCH($A291,'Hoja de Trabajo para listado'!$BC$155:$BC$1048576,0),MATCH((CUADRO!J$5&amp;$E291),'Hoja de Trabajo para listado'!$BC$151:$CB$151,0)),0)+IFERROR(INDEX('Hoja de Trabajo para listado'!$DE$153:$DG$274,MATCH($A291,'Hoja de Trabajo para listado'!$DE$153:$DE$1048576,0),MATCH((CUADRO!J$5&amp;$E291),'Hoja de Trabajo para listado'!$DE$151:$DG$151,0)),0)+IFERROR(INDEX('Hoja de Trabajo para listado'!$CD$155:$DC$1048576,MATCH($A291,'Hoja de Trabajo para listado'!$CD$155:$CD$1048576,0),MATCH((CUADRO!J$5&amp;$E291),'Hoja de Trabajo para listado'!$CD$151:$DC$151,0)),0)</f>
        <v>0</v>
      </c>
      <c r="K291" s="243">
        <f ca="1">+IFERROR(INDEX('Hoja de Trabajo para listado'!$A$155:$Z$1048576,MATCH($A291,'Hoja de Trabajo para listado'!$A$155:$A$1048576,0),MATCH((CUADRO!K$5&amp;$E291),'Hoja de Trabajo para listado'!$A$151:$Z$151,0)),0)+IFERROR(INDEX('Hoja de Trabajo para listado'!$AB$155:$BA$1048576,MATCH($A291,'Hoja de Trabajo para listado'!$AB$155:$AB$1048576,0),MATCH((CUADRO!K$5&amp;$E291),'Hoja de Trabajo para listado'!$AB$151:$BA$151,0)),0)+IFERROR(INDEX('Hoja de Trabajo para listado'!$BC$155:$CB$1048576,MATCH($A291,'Hoja de Trabajo para listado'!$BC$155:$BC$1048576,0),MATCH((CUADRO!K$5&amp;$E291),'Hoja de Trabajo para listado'!$BC$151:$CB$151,0)),0)+IFERROR(INDEX('Hoja de Trabajo para listado'!$DE$153:$DG$274,MATCH($A291,'Hoja de Trabajo para listado'!$DE$153:$DE$1048576,0),MATCH((CUADRO!K$5&amp;$E291),'Hoja de Trabajo para listado'!$DE$151:$DG$151,0)),0)+IFERROR(INDEX('Hoja de Trabajo para listado'!$CD$155:$DC$1048576,MATCH($A291,'Hoja de Trabajo para listado'!$CD$155:$CD$1048576,0),MATCH((CUADRO!K$5&amp;$E291),'Hoja de Trabajo para listado'!$CD$151:$DC$151,0)),0)</f>
        <v>0</v>
      </c>
      <c r="L291" s="243">
        <f ca="1">+IFERROR(INDEX('Hoja de Trabajo para listado'!$A$155:$Z$1048576,MATCH($A291,'Hoja de Trabajo para listado'!$A$155:$A$1048576,0),MATCH((CUADRO!L$5&amp;$E291),'Hoja de Trabajo para listado'!$A$151:$Z$151,0)),0)+IFERROR(INDEX('Hoja de Trabajo para listado'!$AB$155:$BA$1048576,MATCH($A291,'Hoja de Trabajo para listado'!$AB$155:$AB$1048576,0),MATCH((CUADRO!L$5&amp;$E291),'Hoja de Trabajo para listado'!$AB$151:$BA$151,0)),0)+IFERROR(INDEX('Hoja de Trabajo para listado'!$BC$155:$CB$1048576,MATCH($A291,'Hoja de Trabajo para listado'!$BC$155:$BC$1048576,0),MATCH((CUADRO!L$5&amp;$E291),'Hoja de Trabajo para listado'!$BC$151:$CB$151,0)),0)+IFERROR(INDEX('Hoja de Trabajo para listado'!$DE$153:$DG$274,MATCH($A291,'Hoja de Trabajo para listado'!$DE$153:$DE$1048576,0),MATCH((CUADRO!L$5&amp;$E291),'Hoja de Trabajo para listado'!$DE$151:$DG$151,0)),0)+IFERROR(INDEX('Hoja de Trabajo para listado'!$CD$155:$DC$1048576,MATCH($A291,'Hoja de Trabajo para listado'!$CD$155:$CD$1048576,0),MATCH((CUADRO!L$5&amp;$E291),'Hoja de Trabajo para listado'!$CD$151:$DC$151,0)),0)</f>
        <v>0</v>
      </c>
      <c r="M291" s="243">
        <f ca="1">+IFERROR(INDEX('Hoja de Trabajo para listado'!$A$155:$Z$1048576,MATCH($A291,'Hoja de Trabajo para listado'!$A$155:$A$1048576,0),MATCH((CUADRO!M$5&amp;$E291),'Hoja de Trabajo para listado'!$A$151:$Z$151,0)),0)+IFERROR(INDEX('Hoja de Trabajo para listado'!$AB$155:$BA$1048576,MATCH($A291,'Hoja de Trabajo para listado'!$AB$155:$AB$1048576,0),MATCH((CUADRO!M$5&amp;$E291),'Hoja de Trabajo para listado'!$AB$151:$BA$151,0)),0)+IFERROR(INDEX('Hoja de Trabajo para listado'!$BC$155:$CB$1048576,MATCH($A291,'Hoja de Trabajo para listado'!$BC$155:$BC$1048576,0),MATCH((CUADRO!M$5&amp;$E291),'Hoja de Trabajo para listado'!$BC$151:$CB$151,0)),0)+IFERROR(INDEX('Hoja de Trabajo para listado'!$DE$153:$DG$274,MATCH($A291,'Hoja de Trabajo para listado'!$DE$153:$DE$1048576,0),MATCH((CUADRO!M$5&amp;$E291),'Hoja de Trabajo para listado'!$DE$151:$DG$151,0)),0)+IFERROR(INDEX('Hoja de Trabajo para listado'!$CD$155:$DC$1048576,MATCH($A291,'Hoja de Trabajo para listado'!$CD$155:$CD$1048576,0),MATCH((CUADRO!M$5&amp;$E291),'Hoja de Trabajo para listado'!$CD$151:$DC$151,0)),0)</f>
        <v>0</v>
      </c>
      <c r="N291" s="243">
        <f ca="1">+IFERROR(INDEX('Hoja de Trabajo para listado'!$A$155:$Z$1048576,MATCH($A291,'Hoja de Trabajo para listado'!$A$155:$A$1048576,0),MATCH((CUADRO!N$5&amp;$E291),'Hoja de Trabajo para listado'!$A$151:$Z$151,0)),0)+IFERROR(INDEX('Hoja de Trabajo para listado'!$AB$155:$BA$1048576,MATCH($A291,'Hoja de Trabajo para listado'!$AB$155:$AB$1048576,0),MATCH((CUADRO!N$5&amp;$E291),'Hoja de Trabajo para listado'!$AB$151:$BA$151,0)),0)+IFERROR(INDEX('Hoja de Trabajo para listado'!$BC$155:$CB$1048576,MATCH($A291,'Hoja de Trabajo para listado'!$BC$155:$BC$1048576,0),MATCH((CUADRO!N$5&amp;$E291),'Hoja de Trabajo para listado'!$BC$151:$CB$151,0)),0)+IFERROR(INDEX('Hoja de Trabajo para listado'!$DE$153:$DG$274,MATCH($A291,'Hoja de Trabajo para listado'!$DE$153:$DE$1048576,0),MATCH((CUADRO!N$5&amp;$E291),'Hoja de Trabajo para listado'!$DE$151:$DG$151,0)),0)+IFERROR(INDEX('Hoja de Trabajo para listado'!$CD$155:$DC$1048576,MATCH($A291,'Hoja de Trabajo para listado'!$CD$155:$CD$1048576,0),MATCH((CUADRO!N$5&amp;$E291),'Hoja de Trabajo para listado'!$CD$151:$DC$151,0)),0)</f>
        <v>0</v>
      </c>
      <c r="O291" s="243">
        <f ca="1">+IFERROR(INDEX('Hoja de Trabajo para listado'!$A$155:$Z$1048576,MATCH($A291,'Hoja de Trabajo para listado'!$A$155:$A$1048576,0),MATCH((CUADRO!O$5&amp;$E291),'Hoja de Trabajo para listado'!$A$151:$Z$151,0)),0)+IFERROR(INDEX('Hoja de Trabajo para listado'!$AB$155:$BA$1048576,MATCH($A291,'Hoja de Trabajo para listado'!$AB$155:$AB$1048576,0),MATCH((CUADRO!O$5&amp;$E291),'Hoja de Trabajo para listado'!$AB$151:$BA$151,0)),0)+IFERROR(INDEX('Hoja de Trabajo para listado'!$BC$155:$CB$1048576,MATCH($A291,'Hoja de Trabajo para listado'!$BC$155:$BC$1048576,0),MATCH((CUADRO!O$5&amp;$E291),'Hoja de Trabajo para listado'!$BC$151:$CB$151,0)),0)+IFERROR(INDEX('Hoja de Trabajo para listado'!$DE$153:$DG$274,MATCH($A291,'Hoja de Trabajo para listado'!$DE$153:$DE$1048576,0),MATCH((CUADRO!O$5&amp;$E291),'Hoja de Trabajo para listado'!$DE$151:$DG$151,0)),0)+IFERROR(INDEX('Hoja de Trabajo para listado'!$CD$155:$DC$1048576,MATCH($A291,'Hoja de Trabajo para listado'!$CD$155:$CD$1048576,0),MATCH((CUADRO!O$5&amp;$E291),'Hoja de Trabajo para listado'!$CD$151:$DC$151,0)),0)</f>
        <v>0</v>
      </c>
      <c r="P291" s="243">
        <f ca="1">+IFERROR(INDEX('Hoja de Trabajo para listado'!$A$155:$Z$1048576,MATCH($A291,'Hoja de Trabajo para listado'!$A$155:$A$1048576,0),MATCH((CUADRO!P$5&amp;$E291),'Hoja de Trabajo para listado'!$A$151:$Z$151,0)),0)+IFERROR(INDEX('Hoja de Trabajo para listado'!$AB$155:$BA$1048576,MATCH($A291,'Hoja de Trabajo para listado'!$AB$155:$AB$1048576,0),MATCH((CUADRO!P$5&amp;$E291),'Hoja de Trabajo para listado'!$AB$151:$BA$151,0)),0)+IFERROR(INDEX('Hoja de Trabajo para listado'!$BC$155:$CB$1048576,MATCH($A291,'Hoja de Trabajo para listado'!$BC$155:$BC$1048576,0),MATCH((CUADRO!P$5&amp;$E291),'Hoja de Trabajo para listado'!$BC$151:$CB$151,0)),0)+IFERROR(INDEX('Hoja de Trabajo para listado'!$DE$153:$DG$274,MATCH($A291,'Hoja de Trabajo para listado'!$DE$153:$DE$1048576,0),MATCH((CUADRO!P$5&amp;$E291),'Hoja de Trabajo para listado'!$DE$151:$DG$151,0)),0)+IFERROR(INDEX('Hoja de Trabajo para listado'!$CD$155:$DC$1048576,MATCH($A291,'Hoja de Trabajo para listado'!$CD$155:$CD$1048576,0),MATCH((CUADRO!P$5&amp;$E291),'Hoja de Trabajo para listado'!$CD$151:$DC$151,0)),0)</f>
        <v>0</v>
      </c>
      <c r="Q291" s="243">
        <f ca="1">+IFERROR(INDEX('Hoja de Trabajo para listado'!$A$155:$Z$1048576,MATCH($A291,'Hoja de Trabajo para listado'!$A$155:$A$1048576,0),MATCH((CUADRO!Q$5&amp;$E291),'Hoja de Trabajo para listado'!$A$151:$Z$151,0)),0)+IFERROR(INDEX('Hoja de Trabajo para listado'!$AB$155:$BA$1048576,MATCH($A291,'Hoja de Trabajo para listado'!$AB$155:$AB$1048576,0),MATCH((CUADRO!Q$5&amp;$E291),'Hoja de Trabajo para listado'!$AB$151:$BA$151,0)),0)+IFERROR(INDEX('Hoja de Trabajo para listado'!$BC$155:$CB$1048576,MATCH($A291,'Hoja de Trabajo para listado'!$BC$155:$BC$1048576,0),MATCH((CUADRO!Q$5&amp;$E291),'Hoja de Trabajo para listado'!$BC$151:$CB$151,0)),0)+IFERROR(INDEX('Hoja de Trabajo para listado'!$DE$153:$DG$274,MATCH($A291,'Hoja de Trabajo para listado'!$DE$153:$DE$1048576,0),MATCH((CUADRO!Q$5&amp;$E291),'Hoja de Trabajo para listado'!$DE$151:$DG$151,0)),0)+IFERROR(INDEX('Hoja de Trabajo para listado'!$CD$155:$DC$1048576,MATCH($A291,'Hoja de Trabajo para listado'!$CD$155:$CD$1048576,0),MATCH((CUADRO!Q$5&amp;$E291),'Hoja de Trabajo para listado'!$CD$151:$DC$151,0)),0)</f>
        <v>0</v>
      </c>
      <c r="R291" s="243">
        <f t="shared" ca="1" si="11"/>
        <v>0</v>
      </c>
      <c r="S291" s="249">
        <f ca="1">+R290+R291</f>
        <v>0</v>
      </c>
      <c r="T291" s="243">
        <f ca="1">+S291</f>
        <v>0</v>
      </c>
      <c r="U291" s="242">
        <f t="shared" si="12"/>
        <v>2</v>
      </c>
      <c r="V291" s="333" t="str">
        <f>+VLOOKUP(A291,bd_lista!$A$3:$E$590,5,FALSE)</f>
        <v>Instituciones de Seguridad Social</v>
      </c>
      <c r="W291" s="384"/>
      <c r="X291" s="242">
        <f>+VLOOKUP(A291,[3]Sheet1!$A$13:$D$744,4,FALSE)</f>
        <v>46</v>
      </c>
      <c r="Y291" s="242" t="str">
        <f>+VLOOKUP(X291,bd_lista!$A$3:$C$590,3,FALSE)</f>
        <v>Ministerio de Salud y Deportes</v>
      </c>
      <c r="Z291" s="292"/>
      <c r="AA291" s="321"/>
    </row>
    <row r="292" spans="1:27" customFormat="1" ht="15" hidden="1" customHeight="1">
      <c r="A292" s="32">
        <v>418</v>
      </c>
      <c r="B292" s="388">
        <f>+A292</f>
        <v>418</v>
      </c>
      <c r="C292" s="247" t="str">
        <f>+VLOOKUP(A292,bd_lista!$A$3:$C$590,3,FALSE)</f>
        <v>Caja Petrolera de Salud</v>
      </c>
      <c r="D292" s="385" t="str">
        <f>+C292</f>
        <v>Caja Petrolera de Salud</v>
      </c>
      <c r="E292" s="247" t="s">
        <v>1304</v>
      </c>
      <c r="F292" s="243">
        <f ca="1">+IFERROR(INDEX('Hoja de Trabajo para listado'!$A$155:$Z$1048576,MATCH($A292,'Hoja de Trabajo para listado'!$A$155:$A$1048576,0),MATCH((CUADRO!F$5&amp;$E292),'Hoja de Trabajo para listado'!$A$151:$Z$151,0)),0)+IFERROR(INDEX('Hoja de Trabajo para listado'!$AB$155:$BA$1048576,MATCH($A292,'Hoja de Trabajo para listado'!$AB$155:$AB$1048576,0),MATCH((CUADRO!F$5&amp;$E292),'Hoja de Trabajo para listado'!$AB$151:$BA$151,0)),0)+IFERROR(INDEX('Hoja de Trabajo para listado'!$BC$155:$CB$1048576,MATCH($A292,'Hoja de Trabajo para listado'!$BC$155:$BC$1048576,0),MATCH((CUADRO!F$5&amp;$E292),'Hoja de Trabajo para listado'!$BC$151:$CB$151,0)),0)+IFERROR(INDEX('Hoja de Trabajo para listado'!$DE$153:$DG$274,MATCH($A292,'Hoja de Trabajo para listado'!$DE$153:$DE$1048576,0),MATCH((CUADRO!F$5&amp;$E292),'Hoja de Trabajo para listado'!$DE$151:$DG$151,0)),0)+IFERROR(INDEX('Hoja de Trabajo para listado'!$CD$155:$DC$1048576,MATCH($A292,'Hoja de Trabajo para listado'!$CD$155:$CD$1048576,0),MATCH((CUADRO!F$5&amp;$E292),'Hoja de Trabajo para listado'!$CD$151:$DC$151,0)),0)</f>
        <v>0</v>
      </c>
      <c r="G292" s="243">
        <f ca="1">+IFERROR(INDEX('Hoja de Trabajo para listado'!$A$155:$Z$1048576,MATCH($A292,'Hoja de Trabajo para listado'!$A$155:$A$1048576,0),MATCH((CUADRO!G$5&amp;$E292),'Hoja de Trabajo para listado'!$A$151:$Z$151,0)),0)+IFERROR(INDEX('Hoja de Trabajo para listado'!$AB$155:$BA$1048576,MATCH($A292,'Hoja de Trabajo para listado'!$AB$155:$AB$1048576,0),MATCH((CUADRO!G$5&amp;$E292),'Hoja de Trabajo para listado'!$AB$151:$BA$151,0)),0)+IFERROR(INDEX('Hoja de Trabajo para listado'!$BC$155:$CB$1048576,MATCH($A292,'Hoja de Trabajo para listado'!$BC$155:$BC$1048576,0),MATCH((CUADRO!G$5&amp;$E292),'Hoja de Trabajo para listado'!$BC$151:$CB$151,0)),0)+IFERROR(INDEX('Hoja de Trabajo para listado'!$DE$153:$DG$274,MATCH($A292,'Hoja de Trabajo para listado'!$DE$153:$DE$1048576,0),MATCH((CUADRO!G$5&amp;$E292),'Hoja de Trabajo para listado'!$DE$151:$DG$151,0)),0)+IFERROR(INDEX('Hoja de Trabajo para listado'!$CD$155:$DC$1048576,MATCH($A292,'Hoja de Trabajo para listado'!$CD$155:$CD$1048576,0),MATCH((CUADRO!G$5&amp;$E292),'Hoja de Trabajo para listado'!$CD$151:$DC$151,0)),0)</f>
        <v>0</v>
      </c>
      <c r="H292" s="243">
        <f ca="1">+IFERROR(INDEX('Hoja de Trabajo para listado'!$A$155:$Z$1048576,MATCH($A292,'Hoja de Trabajo para listado'!$A$155:$A$1048576,0),MATCH((CUADRO!H$5&amp;$E292),'Hoja de Trabajo para listado'!$A$151:$Z$151,0)),0)+IFERROR(INDEX('Hoja de Trabajo para listado'!$AB$155:$BA$1048576,MATCH($A292,'Hoja de Trabajo para listado'!$AB$155:$AB$1048576,0),MATCH((CUADRO!H$5&amp;$E292),'Hoja de Trabajo para listado'!$AB$151:$BA$151,0)),0)+IFERROR(INDEX('Hoja de Trabajo para listado'!$BC$155:$CB$1048576,MATCH($A292,'Hoja de Trabajo para listado'!$BC$155:$BC$1048576,0),MATCH((CUADRO!H$5&amp;$E292),'Hoja de Trabajo para listado'!$BC$151:$CB$151,0)),0)+IFERROR(INDEX('Hoja de Trabajo para listado'!$DE$153:$DG$274,MATCH($A292,'Hoja de Trabajo para listado'!$DE$153:$DE$1048576,0),MATCH((CUADRO!H$5&amp;$E292),'Hoja de Trabajo para listado'!$DE$151:$DG$151,0)),0)+IFERROR(INDEX('Hoja de Trabajo para listado'!$CD$155:$DC$1048576,MATCH($A292,'Hoja de Trabajo para listado'!$CD$155:$CD$1048576,0),MATCH((CUADRO!H$5&amp;$E292),'Hoja de Trabajo para listado'!$CD$151:$DC$151,0)),0)</f>
        <v>0</v>
      </c>
      <c r="I292" s="243">
        <f ca="1">+IFERROR(INDEX('Hoja de Trabajo para listado'!$A$155:$Z$1048576,MATCH($A292,'Hoja de Trabajo para listado'!$A$155:$A$1048576,0),MATCH((CUADRO!I$5&amp;$E292),'Hoja de Trabajo para listado'!$A$151:$Z$151,0)),0)+IFERROR(INDEX('Hoja de Trabajo para listado'!$AB$155:$BA$1048576,MATCH($A292,'Hoja de Trabajo para listado'!$AB$155:$AB$1048576,0),MATCH((CUADRO!I$5&amp;$E292),'Hoja de Trabajo para listado'!$AB$151:$BA$151,0)),0)+IFERROR(INDEX('Hoja de Trabajo para listado'!$BC$155:$CB$1048576,MATCH($A292,'Hoja de Trabajo para listado'!$BC$155:$BC$1048576,0),MATCH((CUADRO!I$5&amp;$E292),'Hoja de Trabajo para listado'!$BC$151:$CB$151,0)),0)+IFERROR(INDEX('Hoja de Trabajo para listado'!$DE$153:$DG$274,MATCH($A292,'Hoja de Trabajo para listado'!$DE$153:$DE$1048576,0),MATCH((CUADRO!I$5&amp;$E292),'Hoja de Trabajo para listado'!$DE$151:$DG$151,0)),0)+IFERROR(INDEX('Hoja de Trabajo para listado'!$CD$155:$DC$1048576,MATCH($A292,'Hoja de Trabajo para listado'!$CD$155:$CD$1048576,0),MATCH((CUADRO!I$5&amp;$E292),'Hoja de Trabajo para listado'!$CD$151:$DC$151,0)),0)</f>
        <v>0</v>
      </c>
      <c r="J292" s="243">
        <f ca="1">+IFERROR(INDEX('Hoja de Trabajo para listado'!$A$155:$Z$1048576,MATCH($A292,'Hoja de Trabajo para listado'!$A$155:$A$1048576,0),MATCH((CUADRO!J$5&amp;$E292),'Hoja de Trabajo para listado'!$A$151:$Z$151,0)),0)+IFERROR(INDEX('Hoja de Trabajo para listado'!$AB$155:$BA$1048576,MATCH($A292,'Hoja de Trabajo para listado'!$AB$155:$AB$1048576,0),MATCH((CUADRO!J$5&amp;$E292),'Hoja de Trabajo para listado'!$AB$151:$BA$151,0)),0)+IFERROR(INDEX('Hoja de Trabajo para listado'!$BC$155:$CB$1048576,MATCH($A292,'Hoja de Trabajo para listado'!$BC$155:$BC$1048576,0),MATCH((CUADRO!J$5&amp;$E292),'Hoja de Trabajo para listado'!$BC$151:$CB$151,0)),0)+IFERROR(INDEX('Hoja de Trabajo para listado'!$DE$153:$DG$274,MATCH($A292,'Hoja de Trabajo para listado'!$DE$153:$DE$1048576,0),MATCH((CUADRO!J$5&amp;$E292),'Hoja de Trabajo para listado'!$DE$151:$DG$151,0)),0)+IFERROR(INDEX('Hoja de Trabajo para listado'!$CD$155:$DC$1048576,MATCH($A292,'Hoja de Trabajo para listado'!$CD$155:$CD$1048576,0),MATCH((CUADRO!J$5&amp;$E292),'Hoja de Trabajo para listado'!$CD$151:$DC$151,0)),0)</f>
        <v>0</v>
      </c>
      <c r="K292" s="243">
        <f ca="1">+IFERROR(INDEX('Hoja de Trabajo para listado'!$A$155:$Z$1048576,MATCH($A292,'Hoja de Trabajo para listado'!$A$155:$A$1048576,0),MATCH((CUADRO!K$5&amp;$E292),'Hoja de Trabajo para listado'!$A$151:$Z$151,0)),0)+IFERROR(INDEX('Hoja de Trabajo para listado'!$AB$155:$BA$1048576,MATCH($A292,'Hoja de Trabajo para listado'!$AB$155:$AB$1048576,0),MATCH((CUADRO!K$5&amp;$E292),'Hoja de Trabajo para listado'!$AB$151:$BA$151,0)),0)+IFERROR(INDEX('Hoja de Trabajo para listado'!$BC$155:$CB$1048576,MATCH($A292,'Hoja de Trabajo para listado'!$BC$155:$BC$1048576,0),MATCH((CUADRO!K$5&amp;$E292),'Hoja de Trabajo para listado'!$BC$151:$CB$151,0)),0)+IFERROR(INDEX('Hoja de Trabajo para listado'!$DE$153:$DG$274,MATCH($A292,'Hoja de Trabajo para listado'!$DE$153:$DE$1048576,0),MATCH((CUADRO!K$5&amp;$E292),'Hoja de Trabajo para listado'!$DE$151:$DG$151,0)),0)+IFERROR(INDEX('Hoja de Trabajo para listado'!$CD$155:$DC$1048576,MATCH($A292,'Hoja de Trabajo para listado'!$CD$155:$CD$1048576,0),MATCH((CUADRO!K$5&amp;$E292),'Hoja de Trabajo para listado'!$CD$151:$DC$151,0)),0)</f>
        <v>0</v>
      </c>
      <c r="L292" s="243">
        <f ca="1">+IFERROR(INDEX('Hoja de Trabajo para listado'!$A$155:$Z$1048576,MATCH($A292,'Hoja de Trabajo para listado'!$A$155:$A$1048576,0),MATCH((CUADRO!L$5&amp;$E292),'Hoja de Trabajo para listado'!$A$151:$Z$151,0)),0)+IFERROR(INDEX('Hoja de Trabajo para listado'!$AB$155:$BA$1048576,MATCH($A292,'Hoja de Trabajo para listado'!$AB$155:$AB$1048576,0),MATCH((CUADRO!L$5&amp;$E292),'Hoja de Trabajo para listado'!$AB$151:$BA$151,0)),0)+IFERROR(INDEX('Hoja de Trabajo para listado'!$BC$155:$CB$1048576,MATCH($A292,'Hoja de Trabajo para listado'!$BC$155:$BC$1048576,0),MATCH((CUADRO!L$5&amp;$E292),'Hoja de Trabajo para listado'!$BC$151:$CB$151,0)),0)+IFERROR(INDEX('Hoja de Trabajo para listado'!$DE$153:$DG$274,MATCH($A292,'Hoja de Trabajo para listado'!$DE$153:$DE$1048576,0),MATCH((CUADRO!L$5&amp;$E292),'Hoja de Trabajo para listado'!$DE$151:$DG$151,0)),0)+IFERROR(INDEX('Hoja de Trabajo para listado'!$CD$155:$DC$1048576,MATCH($A292,'Hoja de Trabajo para listado'!$CD$155:$CD$1048576,0),MATCH((CUADRO!L$5&amp;$E292),'Hoja de Trabajo para listado'!$CD$151:$DC$151,0)),0)</f>
        <v>0</v>
      </c>
      <c r="M292" s="243">
        <f ca="1">+IFERROR(INDEX('Hoja de Trabajo para listado'!$A$155:$Z$1048576,MATCH($A292,'Hoja de Trabajo para listado'!$A$155:$A$1048576,0),MATCH((CUADRO!M$5&amp;$E292),'Hoja de Trabajo para listado'!$A$151:$Z$151,0)),0)+IFERROR(INDEX('Hoja de Trabajo para listado'!$AB$155:$BA$1048576,MATCH($A292,'Hoja de Trabajo para listado'!$AB$155:$AB$1048576,0),MATCH((CUADRO!M$5&amp;$E292),'Hoja de Trabajo para listado'!$AB$151:$BA$151,0)),0)+IFERROR(INDEX('Hoja de Trabajo para listado'!$BC$155:$CB$1048576,MATCH($A292,'Hoja de Trabajo para listado'!$BC$155:$BC$1048576,0),MATCH((CUADRO!M$5&amp;$E292),'Hoja de Trabajo para listado'!$BC$151:$CB$151,0)),0)+IFERROR(INDEX('Hoja de Trabajo para listado'!$DE$153:$DG$274,MATCH($A292,'Hoja de Trabajo para listado'!$DE$153:$DE$1048576,0),MATCH((CUADRO!M$5&amp;$E292),'Hoja de Trabajo para listado'!$DE$151:$DG$151,0)),0)+IFERROR(INDEX('Hoja de Trabajo para listado'!$CD$155:$DC$1048576,MATCH($A292,'Hoja de Trabajo para listado'!$CD$155:$CD$1048576,0),MATCH((CUADRO!M$5&amp;$E292),'Hoja de Trabajo para listado'!$CD$151:$DC$151,0)),0)</f>
        <v>0</v>
      </c>
      <c r="N292" s="243">
        <f ca="1">+IFERROR(INDEX('Hoja de Trabajo para listado'!$A$155:$Z$1048576,MATCH($A292,'Hoja de Trabajo para listado'!$A$155:$A$1048576,0),MATCH((CUADRO!N$5&amp;$E292),'Hoja de Trabajo para listado'!$A$151:$Z$151,0)),0)+IFERROR(INDEX('Hoja de Trabajo para listado'!$AB$155:$BA$1048576,MATCH($A292,'Hoja de Trabajo para listado'!$AB$155:$AB$1048576,0),MATCH((CUADRO!N$5&amp;$E292),'Hoja de Trabajo para listado'!$AB$151:$BA$151,0)),0)+IFERROR(INDEX('Hoja de Trabajo para listado'!$BC$155:$CB$1048576,MATCH($A292,'Hoja de Trabajo para listado'!$BC$155:$BC$1048576,0),MATCH((CUADRO!N$5&amp;$E292),'Hoja de Trabajo para listado'!$BC$151:$CB$151,0)),0)+IFERROR(INDEX('Hoja de Trabajo para listado'!$DE$153:$DG$274,MATCH($A292,'Hoja de Trabajo para listado'!$DE$153:$DE$1048576,0),MATCH((CUADRO!N$5&amp;$E292),'Hoja de Trabajo para listado'!$DE$151:$DG$151,0)),0)+IFERROR(INDEX('Hoja de Trabajo para listado'!$CD$155:$DC$1048576,MATCH($A292,'Hoja de Trabajo para listado'!$CD$155:$CD$1048576,0),MATCH((CUADRO!N$5&amp;$E292),'Hoja de Trabajo para listado'!$CD$151:$DC$151,0)),0)</f>
        <v>0</v>
      </c>
      <c r="O292" s="243">
        <f ca="1">+IFERROR(INDEX('Hoja de Trabajo para listado'!$A$155:$Z$1048576,MATCH($A292,'Hoja de Trabajo para listado'!$A$155:$A$1048576,0),MATCH((CUADRO!O$5&amp;$E292),'Hoja de Trabajo para listado'!$A$151:$Z$151,0)),0)+IFERROR(INDEX('Hoja de Trabajo para listado'!$AB$155:$BA$1048576,MATCH($A292,'Hoja de Trabajo para listado'!$AB$155:$AB$1048576,0),MATCH((CUADRO!O$5&amp;$E292),'Hoja de Trabajo para listado'!$AB$151:$BA$151,0)),0)+IFERROR(INDEX('Hoja de Trabajo para listado'!$BC$155:$CB$1048576,MATCH($A292,'Hoja de Trabajo para listado'!$BC$155:$BC$1048576,0),MATCH((CUADRO!O$5&amp;$E292),'Hoja de Trabajo para listado'!$BC$151:$CB$151,0)),0)+IFERROR(INDEX('Hoja de Trabajo para listado'!$DE$153:$DG$274,MATCH($A292,'Hoja de Trabajo para listado'!$DE$153:$DE$1048576,0),MATCH((CUADRO!O$5&amp;$E292),'Hoja de Trabajo para listado'!$DE$151:$DG$151,0)),0)+IFERROR(INDEX('Hoja de Trabajo para listado'!$CD$155:$DC$1048576,MATCH($A292,'Hoja de Trabajo para listado'!$CD$155:$CD$1048576,0),MATCH((CUADRO!O$5&amp;$E292),'Hoja de Trabajo para listado'!$CD$151:$DC$151,0)),0)</f>
        <v>0</v>
      </c>
      <c r="P292" s="243">
        <f ca="1">+IFERROR(INDEX('Hoja de Trabajo para listado'!$A$155:$Z$1048576,MATCH($A292,'Hoja de Trabajo para listado'!$A$155:$A$1048576,0),MATCH((CUADRO!P$5&amp;$E292),'Hoja de Trabajo para listado'!$A$151:$Z$151,0)),0)+IFERROR(INDEX('Hoja de Trabajo para listado'!$AB$155:$BA$1048576,MATCH($A292,'Hoja de Trabajo para listado'!$AB$155:$AB$1048576,0),MATCH((CUADRO!P$5&amp;$E292),'Hoja de Trabajo para listado'!$AB$151:$BA$151,0)),0)+IFERROR(INDEX('Hoja de Trabajo para listado'!$BC$155:$CB$1048576,MATCH($A292,'Hoja de Trabajo para listado'!$BC$155:$BC$1048576,0),MATCH((CUADRO!P$5&amp;$E292),'Hoja de Trabajo para listado'!$BC$151:$CB$151,0)),0)+IFERROR(INDEX('Hoja de Trabajo para listado'!$DE$153:$DG$274,MATCH($A292,'Hoja de Trabajo para listado'!$DE$153:$DE$1048576,0),MATCH((CUADRO!P$5&amp;$E292),'Hoja de Trabajo para listado'!$DE$151:$DG$151,0)),0)+IFERROR(INDEX('Hoja de Trabajo para listado'!$CD$155:$DC$1048576,MATCH($A292,'Hoja de Trabajo para listado'!$CD$155:$CD$1048576,0),MATCH((CUADRO!P$5&amp;$E292),'Hoja de Trabajo para listado'!$CD$151:$DC$151,0)),0)</f>
        <v>0</v>
      </c>
      <c r="Q292" s="243">
        <f ca="1">+IFERROR(INDEX('Hoja de Trabajo para listado'!$A$155:$Z$1048576,MATCH($A292,'Hoja de Trabajo para listado'!$A$155:$A$1048576,0),MATCH((CUADRO!Q$5&amp;$E292),'Hoja de Trabajo para listado'!$A$151:$Z$151,0)),0)+IFERROR(INDEX('Hoja de Trabajo para listado'!$AB$155:$BA$1048576,MATCH($A292,'Hoja de Trabajo para listado'!$AB$155:$AB$1048576,0),MATCH((CUADRO!Q$5&amp;$E292),'Hoja de Trabajo para listado'!$AB$151:$BA$151,0)),0)+IFERROR(INDEX('Hoja de Trabajo para listado'!$BC$155:$CB$1048576,MATCH($A292,'Hoja de Trabajo para listado'!$BC$155:$BC$1048576,0),MATCH((CUADRO!Q$5&amp;$E292),'Hoja de Trabajo para listado'!$BC$151:$CB$151,0)),0)+IFERROR(INDEX('Hoja de Trabajo para listado'!$DE$153:$DG$274,MATCH($A292,'Hoja de Trabajo para listado'!$DE$153:$DE$1048576,0),MATCH((CUADRO!Q$5&amp;$E292),'Hoja de Trabajo para listado'!$DE$151:$DG$151,0)),0)+IFERROR(INDEX('Hoja de Trabajo para listado'!$CD$155:$DC$1048576,MATCH($A292,'Hoja de Trabajo para listado'!$CD$155:$CD$1048576,0),MATCH((CUADRO!Q$5&amp;$E292),'Hoja de Trabajo para listado'!$CD$151:$DC$151,0)),0)</f>
        <v>0</v>
      </c>
      <c r="R292" s="243">
        <f t="shared" ca="1" si="11"/>
        <v>0</v>
      </c>
      <c r="S292" s="249"/>
      <c r="T292" s="243">
        <f ca="1">+T293</f>
        <v>0</v>
      </c>
      <c r="U292" s="242">
        <f t="shared" si="12"/>
        <v>1</v>
      </c>
      <c r="V292" s="333" t="str">
        <f>+VLOOKUP(A292,bd_lista!$A$3:$E$590,5,FALSE)</f>
        <v>Instituciones de Seguridad Social</v>
      </c>
      <c r="W292" s="383" t="str">
        <f>+V292</f>
        <v>Instituciones de Seguridad Social</v>
      </c>
      <c r="X292" s="242">
        <f>+VLOOKUP(A292,[3]Sheet1!$A$13:$D$744,4,FALSE)</f>
        <v>46</v>
      </c>
      <c r="Y292" s="242" t="str">
        <f>+VLOOKUP(X292,bd_lista!$A$3:$C$590,3,FALSE)</f>
        <v>Ministerio de Salud y Deportes</v>
      </c>
      <c r="Z292" s="294">
        <f>+X292</f>
        <v>46</v>
      </c>
      <c r="AA292" s="319" t="str">
        <f>+Y292</f>
        <v>Ministerio de Salud y Deportes</v>
      </c>
    </row>
    <row r="293" spans="1:27" customFormat="1" ht="15" hidden="1" customHeight="1">
      <c r="A293" s="32">
        <v>418</v>
      </c>
      <c r="B293" s="389"/>
      <c r="C293" s="333" t="str">
        <f>+VLOOKUP(A293,bd_lista!$A$3:$C$590,3,FALSE)</f>
        <v>Caja Petrolera de Salud</v>
      </c>
      <c r="D293" s="386"/>
      <c r="E293" s="333" t="s">
        <v>1305</v>
      </c>
      <c r="F293" s="245">
        <f ca="1">+IFERROR(INDEX('Hoja de Trabajo para listado'!$A$155:$Z$1048576,MATCH($A293,'Hoja de Trabajo para listado'!$A$155:$A$1048576,0),MATCH((CUADRO!F$5&amp;$E293),'Hoja de Trabajo para listado'!$A$151:$Z$151,0)),0)+IFERROR(INDEX('Hoja de Trabajo para listado'!$AB$155:$BA$1048576,MATCH($A293,'Hoja de Trabajo para listado'!$AB$155:$AB$1048576,0),MATCH((CUADRO!F$5&amp;$E293),'Hoja de Trabajo para listado'!$AB$151:$BA$151,0)),0)+IFERROR(INDEX('Hoja de Trabajo para listado'!$BC$155:$CB$1048576,MATCH($A293,'Hoja de Trabajo para listado'!$BC$155:$BC$1048576,0),MATCH((CUADRO!F$5&amp;$E293),'Hoja de Trabajo para listado'!$BC$151:$CB$151,0)),0)+IFERROR(INDEX('Hoja de Trabajo para listado'!$DE$153:$DG$274,MATCH($A293,'Hoja de Trabajo para listado'!$DE$153:$DE$1048576,0),MATCH((CUADRO!F$5&amp;$E293),'Hoja de Trabajo para listado'!$DE$151:$DG$151,0)),0)+IFERROR(INDEX('Hoja de Trabajo para listado'!$CD$155:$DC$1048576,MATCH($A293,'Hoja de Trabajo para listado'!$CD$155:$CD$1048576,0),MATCH((CUADRO!F$5&amp;$E293),'Hoja de Trabajo para listado'!$CD$151:$DC$151,0)),0)</f>
        <v>0</v>
      </c>
      <c r="G293" s="245">
        <f ca="1">+IFERROR(INDEX('Hoja de Trabajo para listado'!$A$155:$Z$1048576,MATCH($A293,'Hoja de Trabajo para listado'!$A$155:$A$1048576,0),MATCH((CUADRO!G$5&amp;$E293),'Hoja de Trabajo para listado'!$A$151:$Z$151,0)),0)+IFERROR(INDEX('Hoja de Trabajo para listado'!$AB$155:$BA$1048576,MATCH($A293,'Hoja de Trabajo para listado'!$AB$155:$AB$1048576,0),MATCH((CUADRO!G$5&amp;$E293),'Hoja de Trabajo para listado'!$AB$151:$BA$151,0)),0)+IFERROR(INDEX('Hoja de Trabajo para listado'!$BC$155:$CB$1048576,MATCH($A293,'Hoja de Trabajo para listado'!$BC$155:$BC$1048576,0),MATCH((CUADRO!G$5&amp;$E293),'Hoja de Trabajo para listado'!$BC$151:$CB$151,0)),0)+IFERROR(INDEX('Hoja de Trabajo para listado'!$DE$153:$DG$274,MATCH($A293,'Hoja de Trabajo para listado'!$DE$153:$DE$1048576,0),MATCH((CUADRO!G$5&amp;$E293),'Hoja de Trabajo para listado'!$DE$151:$DG$151,0)),0)+IFERROR(INDEX('Hoja de Trabajo para listado'!$CD$155:$DC$1048576,MATCH($A293,'Hoja de Trabajo para listado'!$CD$155:$CD$1048576,0),MATCH((CUADRO!G$5&amp;$E293),'Hoja de Trabajo para listado'!$CD$151:$DC$151,0)),0)</f>
        <v>0</v>
      </c>
      <c r="H293" s="245">
        <f ca="1">+IFERROR(INDEX('Hoja de Trabajo para listado'!$A$155:$Z$1048576,MATCH($A293,'Hoja de Trabajo para listado'!$A$155:$A$1048576,0),MATCH((CUADRO!H$5&amp;$E293),'Hoja de Trabajo para listado'!$A$151:$Z$151,0)),0)+IFERROR(INDEX('Hoja de Trabajo para listado'!$AB$155:$BA$1048576,MATCH($A293,'Hoja de Trabajo para listado'!$AB$155:$AB$1048576,0),MATCH((CUADRO!H$5&amp;$E293),'Hoja de Trabajo para listado'!$AB$151:$BA$151,0)),0)+IFERROR(INDEX('Hoja de Trabajo para listado'!$BC$155:$CB$1048576,MATCH($A293,'Hoja de Trabajo para listado'!$BC$155:$BC$1048576,0),MATCH((CUADRO!H$5&amp;$E293),'Hoja de Trabajo para listado'!$BC$151:$CB$151,0)),0)+IFERROR(INDEX('Hoja de Trabajo para listado'!$DE$153:$DG$274,MATCH($A293,'Hoja de Trabajo para listado'!$DE$153:$DE$1048576,0),MATCH((CUADRO!H$5&amp;$E293),'Hoja de Trabajo para listado'!$DE$151:$DG$151,0)),0)+IFERROR(INDEX('Hoja de Trabajo para listado'!$CD$155:$DC$1048576,MATCH($A293,'Hoja de Trabajo para listado'!$CD$155:$CD$1048576,0),MATCH((CUADRO!H$5&amp;$E293),'Hoja de Trabajo para listado'!$CD$151:$DC$151,0)),0)</f>
        <v>0</v>
      </c>
      <c r="I293" s="245">
        <f ca="1">+IFERROR(INDEX('Hoja de Trabajo para listado'!$A$155:$Z$1048576,MATCH($A293,'Hoja de Trabajo para listado'!$A$155:$A$1048576,0),MATCH((CUADRO!I$5&amp;$E293),'Hoja de Trabajo para listado'!$A$151:$Z$151,0)),0)+IFERROR(INDEX('Hoja de Trabajo para listado'!$AB$155:$BA$1048576,MATCH($A293,'Hoja de Trabajo para listado'!$AB$155:$AB$1048576,0),MATCH((CUADRO!I$5&amp;$E293),'Hoja de Trabajo para listado'!$AB$151:$BA$151,0)),0)+IFERROR(INDEX('Hoja de Trabajo para listado'!$BC$155:$CB$1048576,MATCH($A293,'Hoja de Trabajo para listado'!$BC$155:$BC$1048576,0),MATCH((CUADRO!I$5&amp;$E293),'Hoja de Trabajo para listado'!$BC$151:$CB$151,0)),0)+IFERROR(INDEX('Hoja de Trabajo para listado'!$DE$153:$DG$274,MATCH($A293,'Hoja de Trabajo para listado'!$DE$153:$DE$1048576,0),MATCH((CUADRO!I$5&amp;$E293),'Hoja de Trabajo para listado'!$DE$151:$DG$151,0)),0)+IFERROR(INDEX('Hoja de Trabajo para listado'!$CD$155:$DC$1048576,MATCH($A293,'Hoja de Trabajo para listado'!$CD$155:$CD$1048576,0),MATCH((CUADRO!I$5&amp;$E293),'Hoja de Trabajo para listado'!$CD$151:$DC$151,0)),0)</f>
        <v>0</v>
      </c>
      <c r="J293" s="245">
        <f ca="1">+IFERROR(INDEX('Hoja de Trabajo para listado'!$A$155:$Z$1048576,MATCH($A293,'Hoja de Trabajo para listado'!$A$155:$A$1048576,0),MATCH((CUADRO!J$5&amp;$E293),'Hoja de Trabajo para listado'!$A$151:$Z$151,0)),0)+IFERROR(INDEX('Hoja de Trabajo para listado'!$AB$155:$BA$1048576,MATCH($A293,'Hoja de Trabajo para listado'!$AB$155:$AB$1048576,0),MATCH((CUADRO!J$5&amp;$E293),'Hoja de Trabajo para listado'!$AB$151:$BA$151,0)),0)+IFERROR(INDEX('Hoja de Trabajo para listado'!$BC$155:$CB$1048576,MATCH($A293,'Hoja de Trabajo para listado'!$BC$155:$BC$1048576,0),MATCH((CUADRO!J$5&amp;$E293),'Hoja de Trabajo para listado'!$BC$151:$CB$151,0)),0)+IFERROR(INDEX('Hoja de Trabajo para listado'!$DE$153:$DG$274,MATCH($A293,'Hoja de Trabajo para listado'!$DE$153:$DE$1048576,0),MATCH((CUADRO!J$5&amp;$E293),'Hoja de Trabajo para listado'!$DE$151:$DG$151,0)),0)+IFERROR(INDEX('Hoja de Trabajo para listado'!$CD$155:$DC$1048576,MATCH($A293,'Hoja de Trabajo para listado'!$CD$155:$CD$1048576,0),MATCH((CUADRO!J$5&amp;$E293),'Hoja de Trabajo para listado'!$CD$151:$DC$151,0)),0)</f>
        <v>0</v>
      </c>
      <c r="K293" s="245">
        <f ca="1">+IFERROR(INDEX('Hoja de Trabajo para listado'!$A$155:$Z$1048576,MATCH($A293,'Hoja de Trabajo para listado'!$A$155:$A$1048576,0),MATCH((CUADRO!K$5&amp;$E293),'Hoja de Trabajo para listado'!$A$151:$Z$151,0)),0)+IFERROR(INDEX('Hoja de Trabajo para listado'!$AB$155:$BA$1048576,MATCH($A293,'Hoja de Trabajo para listado'!$AB$155:$AB$1048576,0),MATCH((CUADRO!K$5&amp;$E293),'Hoja de Trabajo para listado'!$AB$151:$BA$151,0)),0)+IFERROR(INDEX('Hoja de Trabajo para listado'!$BC$155:$CB$1048576,MATCH($A293,'Hoja de Trabajo para listado'!$BC$155:$BC$1048576,0),MATCH((CUADRO!K$5&amp;$E293),'Hoja de Trabajo para listado'!$BC$151:$CB$151,0)),0)+IFERROR(INDEX('Hoja de Trabajo para listado'!$DE$153:$DG$274,MATCH($A293,'Hoja de Trabajo para listado'!$DE$153:$DE$1048576,0),MATCH((CUADRO!K$5&amp;$E293),'Hoja de Trabajo para listado'!$DE$151:$DG$151,0)),0)+IFERROR(INDEX('Hoja de Trabajo para listado'!$CD$155:$DC$1048576,MATCH($A293,'Hoja de Trabajo para listado'!$CD$155:$CD$1048576,0),MATCH((CUADRO!K$5&amp;$E293),'Hoja de Trabajo para listado'!$CD$151:$DC$151,0)),0)</f>
        <v>0</v>
      </c>
      <c r="L293" s="245">
        <f ca="1">+IFERROR(INDEX('Hoja de Trabajo para listado'!$A$155:$Z$1048576,MATCH($A293,'Hoja de Trabajo para listado'!$A$155:$A$1048576,0),MATCH((CUADRO!L$5&amp;$E293),'Hoja de Trabajo para listado'!$A$151:$Z$151,0)),0)+IFERROR(INDEX('Hoja de Trabajo para listado'!$AB$155:$BA$1048576,MATCH($A293,'Hoja de Trabajo para listado'!$AB$155:$AB$1048576,0),MATCH((CUADRO!L$5&amp;$E293),'Hoja de Trabajo para listado'!$AB$151:$BA$151,0)),0)+IFERROR(INDEX('Hoja de Trabajo para listado'!$BC$155:$CB$1048576,MATCH($A293,'Hoja de Trabajo para listado'!$BC$155:$BC$1048576,0),MATCH((CUADRO!L$5&amp;$E293),'Hoja de Trabajo para listado'!$BC$151:$CB$151,0)),0)+IFERROR(INDEX('Hoja de Trabajo para listado'!$DE$153:$DG$274,MATCH($A293,'Hoja de Trabajo para listado'!$DE$153:$DE$1048576,0),MATCH((CUADRO!L$5&amp;$E293),'Hoja de Trabajo para listado'!$DE$151:$DG$151,0)),0)+IFERROR(INDEX('Hoja de Trabajo para listado'!$CD$155:$DC$1048576,MATCH($A293,'Hoja de Trabajo para listado'!$CD$155:$CD$1048576,0),MATCH((CUADRO!L$5&amp;$E293),'Hoja de Trabajo para listado'!$CD$151:$DC$151,0)),0)</f>
        <v>0</v>
      </c>
      <c r="M293" s="245">
        <f ca="1">+IFERROR(INDEX('Hoja de Trabajo para listado'!$A$155:$Z$1048576,MATCH($A293,'Hoja de Trabajo para listado'!$A$155:$A$1048576,0),MATCH((CUADRO!M$5&amp;$E293),'Hoja de Trabajo para listado'!$A$151:$Z$151,0)),0)+IFERROR(INDEX('Hoja de Trabajo para listado'!$AB$155:$BA$1048576,MATCH($A293,'Hoja de Trabajo para listado'!$AB$155:$AB$1048576,0),MATCH((CUADRO!M$5&amp;$E293),'Hoja de Trabajo para listado'!$AB$151:$BA$151,0)),0)+IFERROR(INDEX('Hoja de Trabajo para listado'!$BC$155:$CB$1048576,MATCH($A293,'Hoja de Trabajo para listado'!$BC$155:$BC$1048576,0),MATCH((CUADRO!M$5&amp;$E293),'Hoja de Trabajo para listado'!$BC$151:$CB$151,0)),0)+IFERROR(INDEX('Hoja de Trabajo para listado'!$DE$153:$DG$274,MATCH($A293,'Hoja de Trabajo para listado'!$DE$153:$DE$1048576,0),MATCH((CUADRO!M$5&amp;$E293),'Hoja de Trabajo para listado'!$DE$151:$DG$151,0)),0)+IFERROR(INDEX('Hoja de Trabajo para listado'!$CD$155:$DC$1048576,MATCH($A293,'Hoja de Trabajo para listado'!$CD$155:$CD$1048576,0),MATCH((CUADRO!M$5&amp;$E293),'Hoja de Trabajo para listado'!$CD$151:$DC$151,0)),0)</f>
        <v>0</v>
      </c>
      <c r="N293" s="245">
        <f ca="1">+IFERROR(INDEX('Hoja de Trabajo para listado'!$A$155:$Z$1048576,MATCH($A293,'Hoja de Trabajo para listado'!$A$155:$A$1048576,0),MATCH((CUADRO!N$5&amp;$E293),'Hoja de Trabajo para listado'!$A$151:$Z$151,0)),0)+IFERROR(INDEX('Hoja de Trabajo para listado'!$AB$155:$BA$1048576,MATCH($A293,'Hoja de Trabajo para listado'!$AB$155:$AB$1048576,0),MATCH((CUADRO!N$5&amp;$E293),'Hoja de Trabajo para listado'!$AB$151:$BA$151,0)),0)+IFERROR(INDEX('Hoja de Trabajo para listado'!$BC$155:$CB$1048576,MATCH($A293,'Hoja de Trabajo para listado'!$BC$155:$BC$1048576,0),MATCH((CUADRO!N$5&amp;$E293),'Hoja de Trabajo para listado'!$BC$151:$CB$151,0)),0)+IFERROR(INDEX('Hoja de Trabajo para listado'!$DE$153:$DG$274,MATCH($A293,'Hoja de Trabajo para listado'!$DE$153:$DE$1048576,0),MATCH((CUADRO!N$5&amp;$E293),'Hoja de Trabajo para listado'!$DE$151:$DG$151,0)),0)+IFERROR(INDEX('Hoja de Trabajo para listado'!$CD$155:$DC$1048576,MATCH($A293,'Hoja de Trabajo para listado'!$CD$155:$CD$1048576,0),MATCH((CUADRO!N$5&amp;$E293),'Hoja de Trabajo para listado'!$CD$151:$DC$151,0)),0)</f>
        <v>0</v>
      </c>
      <c r="O293" s="245">
        <f ca="1">+IFERROR(INDEX('Hoja de Trabajo para listado'!$A$155:$Z$1048576,MATCH($A293,'Hoja de Trabajo para listado'!$A$155:$A$1048576,0),MATCH((CUADRO!O$5&amp;$E293),'Hoja de Trabajo para listado'!$A$151:$Z$151,0)),0)+IFERROR(INDEX('Hoja de Trabajo para listado'!$AB$155:$BA$1048576,MATCH($A293,'Hoja de Trabajo para listado'!$AB$155:$AB$1048576,0),MATCH((CUADRO!O$5&amp;$E293),'Hoja de Trabajo para listado'!$AB$151:$BA$151,0)),0)+IFERROR(INDEX('Hoja de Trabajo para listado'!$BC$155:$CB$1048576,MATCH($A293,'Hoja de Trabajo para listado'!$BC$155:$BC$1048576,0),MATCH((CUADRO!O$5&amp;$E293),'Hoja de Trabajo para listado'!$BC$151:$CB$151,0)),0)+IFERROR(INDEX('Hoja de Trabajo para listado'!$DE$153:$DG$274,MATCH($A293,'Hoja de Trabajo para listado'!$DE$153:$DE$1048576,0),MATCH((CUADRO!O$5&amp;$E293),'Hoja de Trabajo para listado'!$DE$151:$DG$151,0)),0)+IFERROR(INDEX('Hoja de Trabajo para listado'!$CD$155:$DC$1048576,MATCH($A293,'Hoja de Trabajo para listado'!$CD$155:$CD$1048576,0),MATCH((CUADRO!O$5&amp;$E293),'Hoja de Trabajo para listado'!$CD$151:$DC$151,0)),0)</f>
        <v>0</v>
      </c>
      <c r="P293" s="245">
        <f ca="1">+IFERROR(INDEX('Hoja de Trabajo para listado'!$A$155:$Z$1048576,MATCH($A293,'Hoja de Trabajo para listado'!$A$155:$A$1048576,0),MATCH((CUADRO!P$5&amp;$E293),'Hoja de Trabajo para listado'!$A$151:$Z$151,0)),0)+IFERROR(INDEX('Hoja de Trabajo para listado'!$AB$155:$BA$1048576,MATCH($A293,'Hoja de Trabajo para listado'!$AB$155:$AB$1048576,0),MATCH((CUADRO!P$5&amp;$E293),'Hoja de Trabajo para listado'!$AB$151:$BA$151,0)),0)+IFERROR(INDEX('Hoja de Trabajo para listado'!$BC$155:$CB$1048576,MATCH($A293,'Hoja de Trabajo para listado'!$BC$155:$BC$1048576,0),MATCH((CUADRO!P$5&amp;$E293),'Hoja de Trabajo para listado'!$BC$151:$CB$151,0)),0)+IFERROR(INDEX('Hoja de Trabajo para listado'!$DE$153:$DG$274,MATCH($A293,'Hoja de Trabajo para listado'!$DE$153:$DE$1048576,0),MATCH((CUADRO!P$5&amp;$E293),'Hoja de Trabajo para listado'!$DE$151:$DG$151,0)),0)+IFERROR(INDEX('Hoja de Trabajo para listado'!$CD$155:$DC$1048576,MATCH($A293,'Hoja de Trabajo para listado'!$CD$155:$CD$1048576,0),MATCH((CUADRO!P$5&amp;$E293),'Hoja de Trabajo para listado'!$CD$151:$DC$151,0)),0)</f>
        <v>0</v>
      </c>
      <c r="Q293" s="245">
        <f ca="1">+IFERROR(INDEX('Hoja de Trabajo para listado'!$A$155:$Z$1048576,MATCH($A293,'Hoja de Trabajo para listado'!$A$155:$A$1048576,0),MATCH((CUADRO!Q$5&amp;$E293),'Hoja de Trabajo para listado'!$A$151:$Z$151,0)),0)+IFERROR(INDEX('Hoja de Trabajo para listado'!$AB$155:$BA$1048576,MATCH($A293,'Hoja de Trabajo para listado'!$AB$155:$AB$1048576,0),MATCH((CUADRO!Q$5&amp;$E293),'Hoja de Trabajo para listado'!$AB$151:$BA$151,0)),0)+IFERROR(INDEX('Hoja de Trabajo para listado'!$BC$155:$CB$1048576,MATCH($A293,'Hoja de Trabajo para listado'!$BC$155:$BC$1048576,0),MATCH((CUADRO!Q$5&amp;$E293),'Hoja de Trabajo para listado'!$BC$151:$CB$151,0)),0)+IFERROR(INDEX('Hoja de Trabajo para listado'!$DE$153:$DG$274,MATCH($A293,'Hoja de Trabajo para listado'!$DE$153:$DE$1048576,0),MATCH((CUADRO!Q$5&amp;$E293),'Hoja de Trabajo para listado'!$DE$151:$DG$151,0)),0)+IFERROR(INDEX('Hoja de Trabajo para listado'!$CD$155:$DC$1048576,MATCH($A293,'Hoja de Trabajo para listado'!$CD$155:$CD$1048576,0),MATCH((CUADRO!Q$5&amp;$E293),'Hoja de Trabajo para listado'!$CD$151:$DC$151,0)),0)</f>
        <v>0</v>
      </c>
      <c r="R293" s="245">
        <f t="shared" ca="1" si="11"/>
        <v>0</v>
      </c>
      <c r="S293" s="259">
        <f ca="1">+R292+R293</f>
        <v>0</v>
      </c>
      <c r="T293" s="243">
        <f ca="1">+S293</f>
        <v>0</v>
      </c>
      <c r="U293" s="242">
        <f t="shared" si="12"/>
        <v>2</v>
      </c>
      <c r="V293" s="333" t="str">
        <f>+VLOOKUP(A293,bd_lista!$A$3:$E$590,5,FALSE)</f>
        <v>Instituciones de Seguridad Social</v>
      </c>
      <c r="W293" s="384"/>
      <c r="X293" s="242">
        <f>+VLOOKUP(A293,[3]Sheet1!$A$13:$D$744,4,FALSE)</f>
        <v>46</v>
      </c>
      <c r="Y293" s="242" t="str">
        <f>+VLOOKUP(X293,bd_lista!$A$3:$C$590,3,FALSE)</f>
        <v>Ministerio de Salud y Deportes</v>
      </c>
      <c r="Z293" s="292"/>
      <c r="AA293" s="321"/>
    </row>
    <row r="294" spans="1:27" customFormat="1" ht="27" hidden="1" customHeight="1">
      <c r="A294" s="32">
        <v>422</v>
      </c>
      <c r="B294" s="388">
        <f>+A294</f>
        <v>422</v>
      </c>
      <c r="C294" s="247" t="str">
        <f>+VLOOKUP(A294,bd_lista!$A$3:$C$590,3,FALSE)</f>
        <v>Caja Bancaria Estatal de Salud</v>
      </c>
      <c r="D294" s="385" t="str">
        <f>+C294</f>
        <v>Caja Bancaria Estatal de Salud</v>
      </c>
      <c r="E294" s="247" t="s">
        <v>1304</v>
      </c>
      <c r="F294" s="243">
        <f ca="1">+IFERROR(INDEX('Hoja de Trabajo para listado'!$A$155:$Z$1048576,MATCH($A294,'Hoja de Trabajo para listado'!$A$155:$A$1048576,0),MATCH((CUADRO!F$5&amp;$E294),'Hoja de Trabajo para listado'!$A$151:$Z$151,0)),0)+IFERROR(INDEX('Hoja de Trabajo para listado'!$AB$155:$BA$1048576,MATCH($A294,'Hoja de Trabajo para listado'!$AB$155:$AB$1048576,0),MATCH((CUADRO!F$5&amp;$E294),'Hoja de Trabajo para listado'!$AB$151:$BA$151,0)),0)+IFERROR(INDEX('Hoja de Trabajo para listado'!$BC$155:$CB$1048576,MATCH($A294,'Hoja de Trabajo para listado'!$BC$155:$BC$1048576,0),MATCH((CUADRO!F$5&amp;$E294),'Hoja de Trabajo para listado'!$BC$151:$CB$151,0)),0)+IFERROR(INDEX('Hoja de Trabajo para listado'!$DE$153:$DG$274,MATCH($A294,'Hoja de Trabajo para listado'!$DE$153:$DE$1048576,0),MATCH((CUADRO!F$5&amp;$E294),'Hoja de Trabajo para listado'!$DE$151:$DG$151,0)),0)+IFERROR(INDEX('Hoja de Trabajo para listado'!$CD$155:$DC$1048576,MATCH($A294,'Hoja de Trabajo para listado'!$CD$155:$CD$1048576,0),MATCH((CUADRO!F$5&amp;$E294),'Hoja de Trabajo para listado'!$CD$151:$DC$151,0)),0)</f>
        <v>0</v>
      </c>
      <c r="G294" s="243">
        <f ca="1">+IFERROR(INDEX('Hoja de Trabajo para listado'!$A$155:$Z$1048576,MATCH($A294,'Hoja de Trabajo para listado'!$A$155:$A$1048576,0),MATCH((CUADRO!G$5&amp;$E294),'Hoja de Trabajo para listado'!$A$151:$Z$151,0)),0)+IFERROR(INDEX('Hoja de Trabajo para listado'!$AB$155:$BA$1048576,MATCH($A294,'Hoja de Trabajo para listado'!$AB$155:$AB$1048576,0),MATCH((CUADRO!G$5&amp;$E294),'Hoja de Trabajo para listado'!$AB$151:$BA$151,0)),0)+IFERROR(INDEX('Hoja de Trabajo para listado'!$BC$155:$CB$1048576,MATCH($A294,'Hoja de Trabajo para listado'!$BC$155:$BC$1048576,0),MATCH((CUADRO!G$5&amp;$E294),'Hoja de Trabajo para listado'!$BC$151:$CB$151,0)),0)+IFERROR(INDEX('Hoja de Trabajo para listado'!$DE$153:$DG$274,MATCH($A294,'Hoja de Trabajo para listado'!$DE$153:$DE$1048576,0),MATCH((CUADRO!G$5&amp;$E294),'Hoja de Trabajo para listado'!$DE$151:$DG$151,0)),0)+IFERROR(INDEX('Hoja de Trabajo para listado'!$CD$155:$DC$1048576,MATCH($A294,'Hoja de Trabajo para listado'!$CD$155:$CD$1048576,0),MATCH((CUADRO!G$5&amp;$E294),'Hoja de Trabajo para listado'!$CD$151:$DC$151,0)),0)</f>
        <v>0</v>
      </c>
      <c r="H294" s="243">
        <f ca="1">+IFERROR(INDEX('Hoja de Trabajo para listado'!$A$155:$Z$1048576,MATCH($A294,'Hoja de Trabajo para listado'!$A$155:$A$1048576,0),MATCH((CUADRO!H$5&amp;$E294),'Hoja de Trabajo para listado'!$A$151:$Z$151,0)),0)+IFERROR(INDEX('Hoja de Trabajo para listado'!$AB$155:$BA$1048576,MATCH($A294,'Hoja de Trabajo para listado'!$AB$155:$AB$1048576,0),MATCH((CUADRO!H$5&amp;$E294),'Hoja de Trabajo para listado'!$AB$151:$BA$151,0)),0)+IFERROR(INDEX('Hoja de Trabajo para listado'!$BC$155:$CB$1048576,MATCH($A294,'Hoja de Trabajo para listado'!$BC$155:$BC$1048576,0),MATCH((CUADRO!H$5&amp;$E294),'Hoja de Trabajo para listado'!$BC$151:$CB$151,0)),0)+IFERROR(INDEX('Hoja de Trabajo para listado'!$DE$153:$DG$274,MATCH($A294,'Hoja de Trabajo para listado'!$DE$153:$DE$1048576,0),MATCH((CUADRO!H$5&amp;$E294),'Hoja de Trabajo para listado'!$DE$151:$DG$151,0)),0)+IFERROR(INDEX('Hoja de Trabajo para listado'!$CD$155:$DC$1048576,MATCH($A294,'Hoja de Trabajo para listado'!$CD$155:$CD$1048576,0),MATCH((CUADRO!H$5&amp;$E294),'Hoja de Trabajo para listado'!$CD$151:$DC$151,0)),0)</f>
        <v>0</v>
      </c>
      <c r="I294" s="243">
        <f ca="1">+IFERROR(INDEX('Hoja de Trabajo para listado'!$A$155:$Z$1048576,MATCH($A294,'Hoja de Trabajo para listado'!$A$155:$A$1048576,0),MATCH((CUADRO!I$5&amp;$E294),'Hoja de Trabajo para listado'!$A$151:$Z$151,0)),0)+IFERROR(INDEX('Hoja de Trabajo para listado'!$AB$155:$BA$1048576,MATCH($A294,'Hoja de Trabajo para listado'!$AB$155:$AB$1048576,0),MATCH((CUADRO!I$5&amp;$E294),'Hoja de Trabajo para listado'!$AB$151:$BA$151,0)),0)+IFERROR(INDEX('Hoja de Trabajo para listado'!$BC$155:$CB$1048576,MATCH($A294,'Hoja de Trabajo para listado'!$BC$155:$BC$1048576,0),MATCH((CUADRO!I$5&amp;$E294),'Hoja de Trabajo para listado'!$BC$151:$CB$151,0)),0)+IFERROR(INDEX('Hoja de Trabajo para listado'!$DE$153:$DG$274,MATCH($A294,'Hoja de Trabajo para listado'!$DE$153:$DE$1048576,0),MATCH((CUADRO!I$5&amp;$E294),'Hoja de Trabajo para listado'!$DE$151:$DG$151,0)),0)+IFERROR(INDEX('Hoja de Trabajo para listado'!$CD$155:$DC$1048576,MATCH($A294,'Hoja de Trabajo para listado'!$CD$155:$CD$1048576,0),MATCH((CUADRO!I$5&amp;$E294),'Hoja de Trabajo para listado'!$CD$151:$DC$151,0)),0)</f>
        <v>0</v>
      </c>
      <c r="J294" s="243">
        <f ca="1">+IFERROR(INDEX('Hoja de Trabajo para listado'!$A$155:$Z$1048576,MATCH($A294,'Hoja de Trabajo para listado'!$A$155:$A$1048576,0),MATCH((CUADRO!J$5&amp;$E294),'Hoja de Trabajo para listado'!$A$151:$Z$151,0)),0)+IFERROR(INDEX('Hoja de Trabajo para listado'!$AB$155:$BA$1048576,MATCH($A294,'Hoja de Trabajo para listado'!$AB$155:$AB$1048576,0),MATCH((CUADRO!J$5&amp;$E294),'Hoja de Trabajo para listado'!$AB$151:$BA$151,0)),0)+IFERROR(INDEX('Hoja de Trabajo para listado'!$BC$155:$CB$1048576,MATCH($A294,'Hoja de Trabajo para listado'!$BC$155:$BC$1048576,0),MATCH((CUADRO!J$5&amp;$E294),'Hoja de Trabajo para listado'!$BC$151:$CB$151,0)),0)+IFERROR(INDEX('Hoja de Trabajo para listado'!$DE$153:$DG$274,MATCH($A294,'Hoja de Trabajo para listado'!$DE$153:$DE$1048576,0),MATCH((CUADRO!J$5&amp;$E294),'Hoja de Trabajo para listado'!$DE$151:$DG$151,0)),0)+IFERROR(INDEX('Hoja de Trabajo para listado'!$CD$155:$DC$1048576,MATCH($A294,'Hoja de Trabajo para listado'!$CD$155:$CD$1048576,0),MATCH((CUADRO!J$5&amp;$E294),'Hoja de Trabajo para listado'!$CD$151:$DC$151,0)),0)</f>
        <v>0</v>
      </c>
      <c r="K294" s="243">
        <f ca="1">+IFERROR(INDEX('Hoja de Trabajo para listado'!$A$155:$Z$1048576,MATCH($A294,'Hoja de Trabajo para listado'!$A$155:$A$1048576,0),MATCH((CUADRO!K$5&amp;$E294),'Hoja de Trabajo para listado'!$A$151:$Z$151,0)),0)+IFERROR(INDEX('Hoja de Trabajo para listado'!$AB$155:$BA$1048576,MATCH($A294,'Hoja de Trabajo para listado'!$AB$155:$AB$1048576,0),MATCH((CUADRO!K$5&amp;$E294),'Hoja de Trabajo para listado'!$AB$151:$BA$151,0)),0)+IFERROR(INDEX('Hoja de Trabajo para listado'!$BC$155:$CB$1048576,MATCH($A294,'Hoja de Trabajo para listado'!$BC$155:$BC$1048576,0),MATCH((CUADRO!K$5&amp;$E294),'Hoja de Trabajo para listado'!$BC$151:$CB$151,0)),0)+IFERROR(INDEX('Hoja de Trabajo para listado'!$DE$153:$DG$274,MATCH($A294,'Hoja de Trabajo para listado'!$DE$153:$DE$1048576,0),MATCH((CUADRO!K$5&amp;$E294),'Hoja de Trabajo para listado'!$DE$151:$DG$151,0)),0)+IFERROR(INDEX('Hoja de Trabajo para listado'!$CD$155:$DC$1048576,MATCH($A294,'Hoja de Trabajo para listado'!$CD$155:$CD$1048576,0),MATCH((CUADRO!K$5&amp;$E294),'Hoja de Trabajo para listado'!$CD$151:$DC$151,0)),0)</f>
        <v>0</v>
      </c>
      <c r="L294" s="243">
        <f ca="1">+IFERROR(INDEX('Hoja de Trabajo para listado'!$A$155:$Z$1048576,MATCH($A294,'Hoja de Trabajo para listado'!$A$155:$A$1048576,0),MATCH((CUADRO!L$5&amp;$E294),'Hoja de Trabajo para listado'!$A$151:$Z$151,0)),0)+IFERROR(INDEX('Hoja de Trabajo para listado'!$AB$155:$BA$1048576,MATCH($A294,'Hoja de Trabajo para listado'!$AB$155:$AB$1048576,0),MATCH((CUADRO!L$5&amp;$E294),'Hoja de Trabajo para listado'!$AB$151:$BA$151,0)),0)+IFERROR(INDEX('Hoja de Trabajo para listado'!$BC$155:$CB$1048576,MATCH($A294,'Hoja de Trabajo para listado'!$BC$155:$BC$1048576,0),MATCH((CUADRO!L$5&amp;$E294),'Hoja de Trabajo para listado'!$BC$151:$CB$151,0)),0)+IFERROR(INDEX('Hoja de Trabajo para listado'!$DE$153:$DG$274,MATCH($A294,'Hoja de Trabajo para listado'!$DE$153:$DE$1048576,0),MATCH((CUADRO!L$5&amp;$E294),'Hoja de Trabajo para listado'!$DE$151:$DG$151,0)),0)+IFERROR(INDEX('Hoja de Trabajo para listado'!$CD$155:$DC$1048576,MATCH($A294,'Hoja de Trabajo para listado'!$CD$155:$CD$1048576,0),MATCH((CUADRO!L$5&amp;$E294),'Hoja de Trabajo para listado'!$CD$151:$DC$151,0)),0)</f>
        <v>0</v>
      </c>
      <c r="M294" s="243">
        <f ca="1">+IFERROR(INDEX('Hoja de Trabajo para listado'!$A$155:$Z$1048576,MATCH($A294,'Hoja de Trabajo para listado'!$A$155:$A$1048576,0),MATCH((CUADRO!M$5&amp;$E294),'Hoja de Trabajo para listado'!$A$151:$Z$151,0)),0)+IFERROR(INDEX('Hoja de Trabajo para listado'!$AB$155:$BA$1048576,MATCH($A294,'Hoja de Trabajo para listado'!$AB$155:$AB$1048576,0),MATCH((CUADRO!M$5&amp;$E294),'Hoja de Trabajo para listado'!$AB$151:$BA$151,0)),0)+IFERROR(INDEX('Hoja de Trabajo para listado'!$BC$155:$CB$1048576,MATCH($A294,'Hoja de Trabajo para listado'!$BC$155:$BC$1048576,0),MATCH((CUADRO!M$5&amp;$E294),'Hoja de Trabajo para listado'!$BC$151:$CB$151,0)),0)+IFERROR(INDEX('Hoja de Trabajo para listado'!$DE$153:$DG$274,MATCH($A294,'Hoja de Trabajo para listado'!$DE$153:$DE$1048576,0),MATCH((CUADRO!M$5&amp;$E294),'Hoja de Trabajo para listado'!$DE$151:$DG$151,0)),0)+IFERROR(INDEX('Hoja de Trabajo para listado'!$CD$155:$DC$1048576,MATCH($A294,'Hoja de Trabajo para listado'!$CD$155:$CD$1048576,0),MATCH((CUADRO!M$5&amp;$E294),'Hoja de Trabajo para listado'!$CD$151:$DC$151,0)),0)</f>
        <v>0</v>
      </c>
      <c r="N294" s="243">
        <f ca="1">+IFERROR(INDEX('Hoja de Trabajo para listado'!$A$155:$Z$1048576,MATCH($A294,'Hoja de Trabajo para listado'!$A$155:$A$1048576,0),MATCH((CUADRO!N$5&amp;$E294),'Hoja de Trabajo para listado'!$A$151:$Z$151,0)),0)+IFERROR(INDEX('Hoja de Trabajo para listado'!$AB$155:$BA$1048576,MATCH($A294,'Hoja de Trabajo para listado'!$AB$155:$AB$1048576,0),MATCH((CUADRO!N$5&amp;$E294),'Hoja de Trabajo para listado'!$AB$151:$BA$151,0)),0)+IFERROR(INDEX('Hoja de Trabajo para listado'!$BC$155:$CB$1048576,MATCH($A294,'Hoja de Trabajo para listado'!$BC$155:$BC$1048576,0),MATCH((CUADRO!N$5&amp;$E294),'Hoja de Trabajo para listado'!$BC$151:$CB$151,0)),0)+IFERROR(INDEX('Hoja de Trabajo para listado'!$DE$153:$DG$274,MATCH($A294,'Hoja de Trabajo para listado'!$DE$153:$DE$1048576,0),MATCH((CUADRO!N$5&amp;$E294),'Hoja de Trabajo para listado'!$DE$151:$DG$151,0)),0)+IFERROR(INDEX('Hoja de Trabajo para listado'!$CD$155:$DC$1048576,MATCH($A294,'Hoja de Trabajo para listado'!$CD$155:$CD$1048576,0),MATCH((CUADRO!N$5&amp;$E294),'Hoja de Trabajo para listado'!$CD$151:$DC$151,0)),0)</f>
        <v>0</v>
      </c>
      <c r="O294" s="243">
        <f ca="1">+IFERROR(INDEX('Hoja de Trabajo para listado'!$A$155:$Z$1048576,MATCH($A294,'Hoja de Trabajo para listado'!$A$155:$A$1048576,0),MATCH((CUADRO!O$5&amp;$E294),'Hoja de Trabajo para listado'!$A$151:$Z$151,0)),0)+IFERROR(INDEX('Hoja de Trabajo para listado'!$AB$155:$BA$1048576,MATCH($A294,'Hoja de Trabajo para listado'!$AB$155:$AB$1048576,0),MATCH((CUADRO!O$5&amp;$E294),'Hoja de Trabajo para listado'!$AB$151:$BA$151,0)),0)+IFERROR(INDEX('Hoja de Trabajo para listado'!$BC$155:$CB$1048576,MATCH($A294,'Hoja de Trabajo para listado'!$BC$155:$BC$1048576,0),MATCH((CUADRO!O$5&amp;$E294),'Hoja de Trabajo para listado'!$BC$151:$CB$151,0)),0)+IFERROR(INDEX('Hoja de Trabajo para listado'!$DE$153:$DG$274,MATCH($A294,'Hoja de Trabajo para listado'!$DE$153:$DE$1048576,0),MATCH((CUADRO!O$5&amp;$E294),'Hoja de Trabajo para listado'!$DE$151:$DG$151,0)),0)+IFERROR(INDEX('Hoja de Trabajo para listado'!$CD$155:$DC$1048576,MATCH($A294,'Hoja de Trabajo para listado'!$CD$155:$CD$1048576,0),MATCH((CUADRO!O$5&amp;$E294),'Hoja de Trabajo para listado'!$CD$151:$DC$151,0)),0)</f>
        <v>0</v>
      </c>
      <c r="P294" s="243">
        <f ca="1">+IFERROR(INDEX('Hoja de Trabajo para listado'!$A$155:$Z$1048576,MATCH($A294,'Hoja de Trabajo para listado'!$A$155:$A$1048576,0),MATCH((CUADRO!P$5&amp;$E294),'Hoja de Trabajo para listado'!$A$151:$Z$151,0)),0)+IFERROR(INDEX('Hoja de Trabajo para listado'!$AB$155:$BA$1048576,MATCH($A294,'Hoja de Trabajo para listado'!$AB$155:$AB$1048576,0),MATCH((CUADRO!P$5&amp;$E294),'Hoja de Trabajo para listado'!$AB$151:$BA$151,0)),0)+IFERROR(INDEX('Hoja de Trabajo para listado'!$BC$155:$CB$1048576,MATCH($A294,'Hoja de Trabajo para listado'!$BC$155:$BC$1048576,0),MATCH((CUADRO!P$5&amp;$E294),'Hoja de Trabajo para listado'!$BC$151:$CB$151,0)),0)+IFERROR(INDEX('Hoja de Trabajo para listado'!$DE$153:$DG$274,MATCH($A294,'Hoja de Trabajo para listado'!$DE$153:$DE$1048576,0),MATCH((CUADRO!P$5&amp;$E294),'Hoja de Trabajo para listado'!$DE$151:$DG$151,0)),0)+IFERROR(INDEX('Hoja de Trabajo para listado'!$CD$155:$DC$1048576,MATCH($A294,'Hoja de Trabajo para listado'!$CD$155:$CD$1048576,0),MATCH((CUADRO!P$5&amp;$E294),'Hoja de Trabajo para listado'!$CD$151:$DC$151,0)),0)</f>
        <v>0</v>
      </c>
      <c r="Q294" s="243">
        <f ca="1">+IFERROR(INDEX('Hoja de Trabajo para listado'!$A$155:$Z$1048576,MATCH($A294,'Hoja de Trabajo para listado'!$A$155:$A$1048576,0),MATCH((CUADRO!Q$5&amp;$E294),'Hoja de Trabajo para listado'!$A$151:$Z$151,0)),0)+IFERROR(INDEX('Hoja de Trabajo para listado'!$AB$155:$BA$1048576,MATCH($A294,'Hoja de Trabajo para listado'!$AB$155:$AB$1048576,0),MATCH((CUADRO!Q$5&amp;$E294),'Hoja de Trabajo para listado'!$AB$151:$BA$151,0)),0)+IFERROR(INDEX('Hoja de Trabajo para listado'!$BC$155:$CB$1048576,MATCH($A294,'Hoja de Trabajo para listado'!$BC$155:$BC$1048576,0),MATCH((CUADRO!Q$5&amp;$E294),'Hoja de Trabajo para listado'!$BC$151:$CB$151,0)),0)+IFERROR(INDEX('Hoja de Trabajo para listado'!$DE$153:$DG$274,MATCH($A294,'Hoja de Trabajo para listado'!$DE$153:$DE$1048576,0),MATCH((CUADRO!Q$5&amp;$E294),'Hoja de Trabajo para listado'!$DE$151:$DG$151,0)),0)+IFERROR(INDEX('Hoja de Trabajo para listado'!$CD$155:$DC$1048576,MATCH($A294,'Hoja de Trabajo para listado'!$CD$155:$CD$1048576,0),MATCH((CUADRO!Q$5&amp;$E294),'Hoja de Trabajo para listado'!$CD$151:$DC$151,0)),0)</f>
        <v>0</v>
      </c>
      <c r="R294" s="243">
        <f t="shared" ca="1" si="11"/>
        <v>0</v>
      </c>
      <c r="S294" s="249"/>
      <c r="T294" s="243">
        <f ca="1">+T295</f>
        <v>0</v>
      </c>
      <c r="U294" s="242">
        <f t="shared" si="12"/>
        <v>1</v>
      </c>
      <c r="V294" s="333" t="str">
        <f>+VLOOKUP(A294,bd_lista!$A$3:$E$590,5,FALSE)</f>
        <v>Instituciones de Seguridad Social</v>
      </c>
      <c r="W294" s="383" t="str">
        <f>+V294</f>
        <v>Instituciones de Seguridad Social</v>
      </c>
      <c r="X294" s="242">
        <v>78</v>
      </c>
      <c r="Y294" s="242" t="str">
        <f>+VLOOKUP(X294,bd_lista!$A$3:$C$590,3,FALSE)</f>
        <v>Ministerio de Hidrocarburos y Energías</v>
      </c>
      <c r="Z294" s="294">
        <f>+X294</f>
        <v>78</v>
      </c>
      <c r="AA294" s="319" t="str">
        <f>+Y294</f>
        <v>Ministerio de Hidrocarburos y Energías</v>
      </c>
    </row>
    <row r="295" spans="1:27" customFormat="1" ht="15" hidden="1" customHeight="1">
      <c r="A295" s="32">
        <v>422</v>
      </c>
      <c r="B295" s="389"/>
      <c r="C295" s="333" t="str">
        <f>+VLOOKUP(A295,bd_lista!$A$3:$C$590,3,FALSE)</f>
        <v>Caja Bancaria Estatal de Salud</v>
      </c>
      <c r="D295" s="386"/>
      <c r="E295" s="247" t="s">
        <v>1305</v>
      </c>
      <c r="F295" s="243">
        <f ca="1">+IFERROR(INDEX('Hoja de Trabajo para listado'!$A$155:$Z$1048576,MATCH($A295,'Hoja de Trabajo para listado'!$A$155:$A$1048576,0),MATCH((CUADRO!F$5&amp;$E295),'Hoja de Trabajo para listado'!$A$151:$Z$151,0)),0)+IFERROR(INDEX('Hoja de Trabajo para listado'!$AB$155:$BA$1048576,MATCH($A295,'Hoja de Trabajo para listado'!$AB$155:$AB$1048576,0),MATCH((CUADRO!F$5&amp;$E295),'Hoja de Trabajo para listado'!$AB$151:$BA$151,0)),0)+IFERROR(INDEX('Hoja de Trabajo para listado'!$BC$155:$CB$1048576,MATCH($A295,'Hoja de Trabajo para listado'!$BC$155:$BC$1048576,0),MATCH((CUADRO!F$5&amp;$E295),'Hoja de Trabajo para listado'!$BC$151:$CB$151,0)),0)+IFERROR(INDEX('Hoja de Trabajo para listado'!$DE$153:$DG$274,MATCH($A295,'Hoja de Trabajo para listado'!$DE$153:$DE$1048576,0),MATCH((CUADRO!F$5&amp;$E295),'Hoja de Trabajo para listado'!$DE$151:$DG$151,0)),0)+IFERROR(INDEX('Hoja de Trabajo para listado'!$CD$155:$DC$1048576,MATCH($A295,'Hoja de Trabajo para listado'!$CD$155:$CD$1048576,0),MATCH((CUADRO!F$5&amp;$E295),'Hoja de Trabajo para listado'!$CD$151:$DC$151,0)),0)</f>
        <v>0</v>
      </c>
      <c r="G295" s="243">
        <f ca="1">+IFERROR(INDEX('Hoja de Trabajo para listado'!$A$155:$Z$1048576,MATCH($A295,'Hoja de Trabajo para listado'!$A$155:$A$1048576,0),MATCH((CUADRO!G$5&amp;$E295),'Hoja de Trabajo para listado'!$A$151:$Z$151,0)),0)+IFERROR(INDEX('Hoja de Trabajo para listado'!$AB$155:$BA$1048576,MATCH($A295,'Hoja de Trabajo para listado'!$AB$155:$AB$1048576,0),MATCH((CUADRO!G$5&amp;$E295),'Hoja de Trabajo para listado'!$AB$151:$BA$151,0)),0)+IFERROR(INDEX('Hoja de Trabajo para listado'!$BC$155:$CB$1048576,MATCH($A295,'Hoja de Trabajo para listado'!$BC$155:$BC$1048576,0),MATCH((CUADRO!G$5&amp;$E295),'Hoja de Trabajo para listado'!$BC$151:$CB$151,0)),0)+IFERROR(INDEX('Hoja de Trabajo para listado'!$DE$153:$DG$274,MATCH($A295,'Hoja de Trabajo para listado'!$DE$153:$DE$1048576,0),MATCH((CUADRO!G$5&amp;$E295),'Hoja de Trabajo para listado'!$DE$151:$DG$151,0)),0)+IFERROR(INDEX('Hoja de Trabajo para listado'!$CD$155:$DC$1048576,MATCH($A295,'Hoja de Trabajo para listado'!$CD$155:$CD$1048576,0),MATCH((CUADRO!G$5&amp;$E295),'Hoja de Trabajo para listado'!$CD$151:$DC$151,0)),0)</f>
        <v>0</v>
      </c>
      <c r="H295" s="243">
        <f ca="1">+IFERROR(INDEX('Hoja de Trabajo para listado'!$A$155:$Z$1048576,MATCH($A295,'Hoja de Trabajo para listado'!$A$155:$A$1048576,0),MATCH((CUADRO!H$5&amp;$E295),'Hoja de Trabajo para listado'!$A$151:$Z$151,0)),0)+IFERROR(INDEX('Hoja de Trabajo para listado'!$AB$155:$BA$1048576,MATCH($A295,'Hoja de Trabajo para listado'!$AB$155:$AB$1048576,0),MATCH((CUADRO!H$5&amp;$E295),'Hoja de Trabajo para listado'!$AB$151:$BA$151,0)),0)+IFERROR(INDEX('Hoja de Trabajo para listado'!$BC$155:$CB$1048576,MATCH($A295,'Hoja de Trabajo para listado'!$BC$155:$BC$1048576,0),MATCH((CUADRO!H$5&amp;$E295),'Hoja de Trabajo para listado'!$BC$151:$CB$151,0)),0)+IFERROR(INDEX('Hoja de Trabajo para listado'!$DE$153:$DG$274,MATCH($A295,'Hoja de Trabajo para listado'!$DE$153:$DE$1048576,0),MATCH((CUADRO!H$5&amp;$E295),'Hoja de Trabajo para listado'!$DE$151:$DG$151,0)),0)+IFERROR(INDEX('Hoja de Trabajo para listado'!$CD$155:$DC$1048576,MATCH($A295,'Hoja de Trabajo para listado'!$CD$155:$CD$1048576,0),MATCH((CUADRO!H$5&amp;$E295),'Hoja de Trabajo para listado'!$CD$151:$DC$151,0)),0)</f>
        <v>0</v>
      </c>
      <c r="I295" s="243">
        <f ca="1">+IFERROR(INDEX('Hoja de Trabajo para listado'!$A$155:$Z$1048576,MATCH($A295,'Hoja de Trabajo para listado'!$A$155:$A$1048576,0),MATCH((CUADRO!I$5&amp;$E295),'Hoja de Trabajo para listado'!$A$151:$Z$151,0)),0)+IFERROR(INDEX('Hoja de Trabajo para listado'!$AB$155:$BA$1048576,MATCH($A295,'Hoja de Trabajo para listado'!$AB$155:$AB$1048576,0),MATCH((CUADRO!I$5&amp;$E295),'Hoja de Trabajo para listado'!$AB$151:$BA$151,0)),0)+IFERROR(INDEX('Hoja de Trabajo para listado'!$BC$155:$CB$1048576,MATCH($A295,'Hoja de Trabajo para listado'!$BC$155:$BC$1048576,0),MATCH((CUADRO!I$5&amp;$E295),'Hoja de Trabajo para listado'!$BC$151:$CB$151,0)),0)+IFERROR(INDEX('Hoja de Trabajo para listado'!$DE$153:$DG$274,MATCH($A295,'Hoja de Trabajo para listado'!$DE$153:$DE$1048576,0),MATCH((CUADRO!I$5&amp;$E295),'Hoja de Trabajo para listado'!$DE$151:$DG$151,0)),0)+IFERROR(INDEX('Hoja de Trabajo para listado'!$CD$155:$DC$1048576,MATCH($A295,'Hoja de Trabajo para listado'!$CD$155:$CD$1048576,0),MATCH((CUADRO!I$5&amp;$E295),'Hoja de Trabajo para listado'!$CD$151:$DC$151,0)),0)</f>
        <v>0</v>
      </c>
      <c r="J295" s="243">
        <f ca="1">+IFERROR(INDEX('Hoja de Trabajo para listado'!$A$155:$Z$1048576,MATCH($A295,'Hoja de Trabajo para listado'!$A$155:$A$1048576,0),MATCH((CUADRO!J$5&amp;$E295),'Hoja de Trabajo para listado'!$A$151:$Z$151,0)),0)+IFERROR(INDEX('Hoja de Trabajo para listado'!$AB$155:$BA$1048576,MATCH($A295,'Hoja de Trabajo para listado'!$AB$155:$AB$1048576,0),MATCH((CUADRO!J$5&amp;$E295),'Hoja de Trabajo para listado'!$AB$151:$BA$151,0)),0)+IFERROR(INDEX('Hoja de Trabajo para listado'!$BC$155:$CB$1048576,MATCH($A295,'Hoja de Trabajo para listado'!$BC$155:$BC$1048576,0),MATCH((CUADRO!J$5&amp;$E295),'Hoja de Trabajo para listado'!$BC$151:$CB$151,0)),0)+IFERROR(INDEX('Hoja de Trabajo para listado'!$DE$153:$DG$274,MATCH($A295,'Hoja de Trabajo para listado'!$DE$153:$DE$1048576,0),MATCH((CUADRO!J$5&amp;$E295),'Hoja de Trabajo para listado'!$DE$151:$DG$151,0)),0)+IFERROR(INDEX('Hoja de Trabajo para listado'!$CD$155:$DC$1048576,MATCH($A295,'Hoja de Trabajo para listado'!$CD$155:$CD$1048576,0),MATCH((CUADRO!J$5&amp;$E295),'Hoja de Trabajo para listado'!$CD$151:$DC$151,0)),0)</f>
        <v>0</v>
      </c>
      <c r="K295" s="243">
        <f ca="1">+IFERROR(INDEX('Hoja de Trabajo para listado'!$A$155:$Z$1048576,MATCH($A295,'Hoja de Trabajo para listado'!$A$155:$A$1048576,0),MATCH((CUADRO!K$5&amp;$E295),'Hoja de Trabajo para listado'!$A$151:$Z$151,0)),0)+IFERROR(INDEX('Hoja de Trabajo para listado'!$AB$155:$BA$1048576,MATCH($A295,'Hoja de Trabajo para listado'!$AB$155:$AB$1048576,0),MATCH((CUADRO!K$5&amp;$E295),'Hoja de Trabajo para listado'!$AB$151:$BA$151,0)),0)+IFERROR(INDEX('Hoja de Trabajo para listado'!$BC$155:$CB$1048576,MATCH($A295,'Hoja de Trabajo para listado'!$BC$155:$BC$1048576,0),MATCH((CUADRO!K$5&amp;$E295),'Hoja de Trabajo para listado'!$BC$151:$CB$151,0)),0)+IFERROR(INDEX('Hoja de Trabajo para listado'!$DE$153:$DG$274,MATCH($A295,'Hoja de Trabajo para listado'!$DE$153:$DE$1048576,0),MATCH((CUADRO!K$5&amp;$E295),'Hoja de Trabajo para listado'!$DE$151:$DG$151,0)),0)+IFERROR(INDEX('Hoja de Trabajo para listado'!$CD$155:$DC$1048576,MATCH($A295,'Hoja de Trabajo para listado'!$CD$155:$CD$1048576,0),MATCH((CUADRO!K$5&amp;$E295),'Hoja de Trabajo para listado'!$CD$151:$DC$151,0)),0)</f>
        <v>0</v>
      </c>
      <c r="L295" s="243">
        <f ca="1">+IFERROR(INDEX('Hoja de Trabajo para listado'!$A$155:$Z$1048576,MATCH($A295,'Hoja de Trabajo para listado'!$A$155:$A$1048576,0),MATCH((CUADRO!L$5&amp;$E295),'Hoja de Trabajo para listado'!$A$151:$Z$151,0)),0)+IFERROR(INDEX('Hoja de Trabajo para listado'!$AB$155:$BA$1048576,MATCH($A295,'Hoja de Trabajo para listado'!$AB$155:$AB$1048576,0),MATCH((CUADRO!L$5&amp;$E295),'Hoja de Trabajo para listado'!$AB$151:$BA$151,0)),0)+IFERROR(INDEX('Hoja de Trabajo para listado'!$BC$155:$CB$1048576,MATCH($A295,'Hoja de Trabajo para listado'!$BC$155:$BC$1048576,0),MATCH((CUADRO!L$5&amp;$E295),'Hoja de Trabajo para listado'!$BC$151:$CB$151,0)),0)+IFERROR(INDEX('Hoja de Trabajo para listado'!$DE$153:$DG$274,MATCH($A295,'Hoja de Trabajo para listado'!$DE$153:$DE$1048576,0),MATCH((CUADRO!L$5&amp;$E295),'Hoja de Trabajo para listado'!$DE$151:$DG$151,0)),0)+IFERROR(INDEX('Hoja de Trabajo para listado'!$CD$155:$DC$1048576,MATCH($A295,'Hoja de Trabajo para listado'!$CD$155:$CD$1048576,0),MATCH((CUADRO!L$5&amp;$E295),'Hoja de Trabajo para listado'!$CD$151:$DC$151,0)),0)</f>
        <v>0</v>
      </c>
      <c r="M295" s="243">
        <f ca="1">+IFERROR(INDEX('Hoja de Trabajo para listado'!$A$155:$Z$1048576,MATCH($A295,'Hoja de Trabajo para listado'!$A$155:$A$1048576,0),MATCH((CUADRO!M$5&amp;$E295),'Hoja de Trabajo para listado'!$A$151:$Z$151,0)),0)+IFERROR(INDEX('Hoja de Trabajo para listado'!$AB$155:$BA$1048576,MATCH($A295,'Hoja de Trabajo para listado'!$AB$155:$AB$1048576,0),MATCH((CUADRO!M$5&amp;$E295),'Hoja de Trabajo para listado'!$AB$151:$BA$151,0)),0)+IFERROR(INDEX('Hoja de Trabajo para listado'!$BC$155:$CB$1048576,MATCH($A295,'Hoja de Trabajo para listado'!$BC$155:$BC$1048576,0),MATCH((CUADRO!M$5&amp;$E295),'Hoja de Trabajo para listado'!$BC$151:$CB$151,0)),0)+IFERROR(INDEX('Hoja de Trabajo para listado'!$DE$153:$DG$274,MATCH($A295,'Hoja de Trabajo para listado'!$DE$153:$DE$1048576,0),MATCH((CUADRO!M$5&amp;$E295),'Hoja de Trabajo para listado'!$DE$151:$DG$151,0)),0)+IFERROR(INDEX('Hoja de Trabajo para listado'!$CD$155:$DC$1048576,MATCH($A295,'Hoja de Trabajo para listado'!$CD$155:$CD$1048576,0),MATCH((CUADRO!M$5&amp;$E295),'Hoja de Trabajo para listado'!$CD$151:$DC$151,0)),0)</f>
        <v>0</v>
      </c>
      <c r="N295" s="243">
        <f ca="1">+IFERROR(INDEX('Hoja de Trabajo para listado'!$A$155:$Z$1048576,MATCH($A295,'Hoja de Trabajo para listado'!$A$155:$A$1048576,0),MATCH((CUADRO!N$5&amp;$E295),'Hoja de Trabajo para listado'!$A$151:$Z$151,0)),0)+IFERROR(INDEX('Hoja de Trabajo para listado'!$AB$155:$BA$1048576,MATCH($A295,'Hoja de Trabajo para listado'!$AB$155:$AB$1048576,0),MATCH((CUADRO!N$5&amp;$E295),'Hoja de Trabajo para listado'!$AB$151:$BA$151,0)),0)+IFERROR(INDEX('Hoja de Trabajo para listado'!$BC$155:$CB$1048576,MATCH($A295,'Hoja de Trabajo para listado'!$BC$155:$BC$1048576,0),MATCH((CUADRO!N$5&amp;$E295),'Hoja de Trabajo para listado'!$BC$151:$CB$151,0)),0)+IFERROR(INDEX('Hoja de Trabajo para listado'!$DE$153:$DG$274,MATCH($A295,'Hoja de Trabajo para listado'!$DE$153:$DE$1048576,0),MATCH((CUADRO!N$5&amp;$E295),'Hoja de Trabajo para listado'!$DE$151:$DG$151,0)),0)+IFERROR(INDEX('Hoja de Trabajo para listado'!$CD$155:$DC$1048576,MATCH($A295,'Hoja de Trabajo para listado'!$CD$155:$CD$1048576,0),MATCH((CUADRO!N$5&amp;$E295),'Hoja de Trabajo para listado'!$CD$151:$DC$151,0)),0)</f>
        <v>0</v>
      </c>
      <c r="O295" s="243">
        <f ca="1">+IFERROR(INDEX('Hoja de Trabajo para listado'!$A$155:$Z$1048576,MATCH($A295,'Hoja de Trabajo para listado'!$A$155:$A$1048576,0),MATCH((CUADRO!O$5&amp;$E295),'Hoja de Trabajo para listado'!$A$151:$Z$151,0)),0)+IFERROR(INDEX('Hoja de Trabajo para listado'!$AB$155:$BA$1048576,MATCH($A295,'Hoja de Trabajo para listado'!$AB$155:$AB$1048576,0),MATCH((CUADRO!O$5&amp;$E295),'Hoja de Trabajo para listado'!$AB$151:$BA$151,0)),0)+IFERROR(INDEX('Hoja de Trabajo para listado'!$BC$155:$CB$1048576,MATCH($A295,'Hoja de Trabajo para listado'!$BC$155:$BC$1048576,0),MATCH((CUADRO!O$5&amp;$E295),'Hoja de Trabajo para listado'!$BC$151:$CB$151,0)),0)+IFERROR(INDEX('Hoja de Trabajo para listado'!$DE$153:$DG$274,MATCH($A295,'Hoja de Trabajo para listado'!$DE$153:$DE$1048576,0),MATCH((CUADRO!O$5&amp;$E295),'Hoja de Trabajo para listado'!$DE$151:$DG$151,0)),0)+IFERROR(INDEX('Hoja de Trabajo para listado'!$CD$155:$DC$1048576,MATCH($A295,'Hoja de Trabajo para listado'!$CD$155:$CD$1048576,0),MATCH((CUADRO!O$5&amp;$E295),'Hoja de Trabajo para listado'!$CD$151:$DC$151,0)),0)</f>
        <v>0</v>
      </c>
      <c r="P295" s="243">
        <f ca="1">+IFERROR(INDEX('Hoja de Trabajo para listado'!$A$155:$Z$1048576,MATCH($A295,'Hoja de Trabajo para listado'!$A$155:$A$1048576,0),MATCH((CUADRO!P$5&amp;$E295),'Hoja de Trabajo para listado'!$A$151:$Z$151,0)),0)+IFERROR(INDEX('Hoja de Trabajo para listado'!$AB$155:$BA$1048576,MATCH($A295,'Hoja de Trabajo para listado'!$AB$155:$AB$1048576,0),MATCH((CUADRO!P$5&amp;$E295),'Hoja de Trabajo para listado'!$AB$151:$BA$151,0)),0)+IFERROR(INDEX('Hoja de Trabajo para listado'!$BC$155:$CB$1048576,MATCH($A295,'Hoja de Trabajo para listado'!$BC$155:$BC$1048576,0),MATCH((CUADRO!P$5&amp;$E295),'Hoja de Trabajo para listado'!$BC$151:$CB$151,0)),0)+IFERROR(INDEX('Hoja de Trabajo para listado'!$DE$153:$DG$274,MATCH($A295,'Hoja de Trabajo para listado'!$DE$153:$DE$1048576,0),MATCH((CUADRO!P$5&amp;$E295),'Hoja de Trabajo para listado'!$DE$151:$DG$151,0)),0)+IFERROR(INDEX('Hoja de Trabajo para listado'!$CD$155:$DC$1048576,MATCH($A295,'Hoja de Trabajo para listado'!$CD$155:$CD$1048576,0),MATCH((CUADRO!P$5&amp;$E295),'Hoja de Trabajo para listado'!$CD$151:$DC$151,0)),0)</f>
        <v>0</v>
      </c>
      <c r="Q295" s="243">
        <f ca="1">+IFERROR(INDEX('Hoja de Trabajo para listado'!$A$155:$Z$1048576,MATCH($A295,'Hoja de Trabajo para listado'!$A$155:$A$1048576,0),MATCH((CUADRO!Q$5&amp;$E295),'Hoja de Trabajo para listado'!$A$151:$Z$151,0)),0)+IFERROR(INDEX('Hoja de Trabajo para listado'!$AB$155:$BA$1048576,MATCH($A295,'Hoja de Trabajo para listado'!$AB$155:$AB$1048576,0),MATCH((CUADRO!Q$5&amp;$E295),'Hoja de Trabajo para listado'!$AB$151:$BA$151,0)),0)+IFERROR(INDEX('Hoja de Trabajo para listado'!$BC$155:$CB$1048576,MATCH($A295,'Hoja de Trabajo para listado'!$BC$155:$BC$1048576,0),MATCH((CUADRO!Q$5&amp;$E295),'Hoja de Trabajo para listado'!$BC$151:$CB$151,0)),0)+IFERROR(INDEX('Hoja de Trabajo para listado'!$DE$153:$DG$274,MATCH($A295,'Hoja de Trabajo para listado'!$DE$153:$DE$1048576,0),MATCH((CUADRO!Q$5&amp;$E295),'Hoja de Trabajo para listado'!$DE$151:$DG$151,0)),0)+IFERROR(INDEX('Hoja de Trabajo para listado'!$CD$155:$DC$1048576,MATCH($A295,'Hoja de Trabajo para listado'!$CD$155:$CD$1048576,0),MATCH((CUADRO!Q$5&amp;$E295),'Hoja de Trabajo para listado'!$CD$151:$DC$151,0)),0)</f>
        <v>0</v>
      </c>
      <c r="R295" s="243">
        <f t="shared" ca="1" si="11"/>
        <v>0</v>
      </c>
      <c r="S295" s="249">
        <f ca="1">+R294+R295</f>
        <v>0</v>
      </c>
      <c r="T295" s="243">
        <f ca="1">+S295</f>
        <v>0</v>
      </c>
      <c r="U295" s="242">
        <f t="shared" si="12"/>
        <v>2</v>
      </c>
      <c r="V295" s="333" t="str">
        <f>+VLOOKUP(A295,bd_lista!$A$3:$E$590,5,FALSE)</f>
        <v>Instituciones de Seguridad Social</v>
      </c>
      <c r="W295" s="384"/>
      <c r="X295" s="242">
        <v>78</v>
      </c>
      <c r="Y295" s="242" t="str">
        <f>+VLOOKUP(X295,bd_lista!$A$3:$C$590,3,FALSE)</f>
        <v>Ministerio de Hidrocarburos y Energías</v>
      </c>
      <c r="Z295" s="292"/>
      <c r="AA295" s="321"/>
    </row>
    <row r="296" spans="1:27" customFormat="1" ht="15" hidden="1" customHeight="1">
      <c r="A296" s="32">
        <v>423</v>
      </c>
      <c r="B296" s="388">
        <f>+A296</f>
        <v>423</v>
      </c>
      <c r="C296" s="247" t="str">
        <f>+VLOOKUP(A296,bd_lista!$A$3:$C$590,3,FALSE)</f>
        <v>Caja de Salud del Servicio Nal. de Caminos y Ramas Anexas</v>
      </c>
      <c r="D296" s="385" t="str">
        <f>+C296</f>
        <v>Caja de Salud del Servicio Nal. de Caminos y Ramas Anexas</v>
      </c>
      <c r="E296" s="247" t="s">
        <v>1304</v>
      </c>
      <c r="F296" s="243">
        <f ca="1">+IFERROR(INDEX('Hoja de Trabajo para listado'!$A$155:$Z$1048576,MATCH($A296,'Hoja de Trabajo para listado'!$A$155:$A$1048576,0),MATCH((CUADRO!F$5&amp;$E296),'Hoja de Trabajo para listado'!$A$151:$Z$151,0)),0)+IFERROR(INDEX('Hoja de Trabajo para listado'!$AB$155:$BA$1048576,MATCH($A296,'Hoja de Trabajo para listado'!$AB$155:$AB$1048576,0),MATCH((CUADRO!F$5&amp;$E296),'Hoja de Trabajo para listado'!$AB$151:$BA$151,0)),0)+IFERROR(INDEX('Hoja de Trabajo para listado'!$BC$155:$CB$1048576,MATCH($A296,'Hoja de Trabajo para listado'!$BC$155:$BC$1048576,0),MATCH((CUADRO!F$5&amp;$E296),'Hoja de Trabajo para listado'!$BC$151:$CB$151,0)),0)+IFERROR(INDEX('Hoja de Trabajo para listado'!$DE$153:$DG$274,MATCH($A296,'Hoja de Trabajo para listado'!$DE$153:$DE$1048576,0),MATCH((CUADRO!F$5&amp;$E296),'Hoja de Trabajo para listado'!$DE$151:$DG$151,0)),0)+IFERROR(INDEX('Hoja de Trabajo para listado'!$CD$155:$DC$1048576,MATCH($A296,'Hoja de Trabajo para listado'!$CD$155:$CD$1048576,0),MATCH((CUADRO!F$5&amp;$E296),'Hoja de Trabajo para listado'!$CD$151:$DC$151,0)),0)</f>
        <v>0</v>
      </c>
      <c r="G296" s="243">
        <f ca="1">+IFERROR(INDEX('Hoja de Trabajo para listado'!$A$155:$Z$1048576,MATCH($A296,'Hoja de Trabajo para listado'!$A$155:$A$1048576,0),MATCH((CUADRO!G$5&amp;$E296),'Hoja de Trabajo para listado'!$A$151:$Z$151,0)),0)+IFERROR(INDEX('Hoja de Trabajo para listado'!$AB$155:$BA$1048576,MATCH($A296,'Hoja de Trabajo para listado'!$AB$155:$AB$1048576,0),MATCH((CUADRO!G$5&amp;$E296),'Hoja de Trabajo para listado'!$AB$151:$BA$151,0)),0)+IFERROR(INDEX('Hoja de Trabajo para listado'!$BC$155:$CB$1048576,MATCH($A296,'Hoja de Trabajo para listado'!$BC$155:$BC$1048576,0),MATCH((CUADRO!G$5&amp;$E296),'Hoja de Trabajo para listado'!$BC$151:$CB$151,0)),0)+IFERROR(INDEX('Hoja de Trabajo para listado'!$DE$153:$DG$274,MATCH($A296,'Hoja de Trabajo para listado'!$DE$153:$DE$1048576,0),MATCH((CUADRO!G$5&amp;$E296),'Hoja de Trabajo para listado'!$DE$151:$DG$151,0)),0)+IFERROR(INDEX('Hoja de Trabajo para listado'!$CD$155:$DC$1048576,MATCH($A296,'Hoja de Trabajo para listado'!$CD$155:$CD$1048576,0),MATCH((CUADRO!G$5&amp;$E296),'Hoja de Trabajo para listado'!$CD$151:$DC$151,0)),0)</f>
        <v>0</v>
      </c>
      <c r="H296" s="243">
        <f ca="1">+IFERROR(INDEX('Hoja de Trabajo para listado'!$A$155:$Z$1048576,MATCH($A296,'Hoja de Trabajo para listado'!$A$155:$A$1048576,0),MATCH((CUADRO!H$5&amp;$E296),'Hoja de Trabajo para listado'!$A$151:$Z$151,0)),0)+IFERROR(INDEX('Hoja de Trabajo para listado'!$AB$155:$BA$1048576,MATCH($A296,'Hoja de Trabajo para listado'!$AB$155:$AB$1048576,0),MATCH((CUADRO!H$5&amp;$E296),'Hoja de Trabajo para listado'!$AB$151:$BA$151,0)),0)+IFERROR(INDEX('Hoja de Trabajo para listado'!$BC$155:$CB$1048576,MATCH($A296,'Hoja de Trabajo para listado'!$BC$155:$BC$1048576,0),MATCH((CUADRO!H$5&amp;$E296),'Hoja de Trabajo para listado'!$BC$151:$CB$151,0)),0)+IFERROR(INDEX('Hoja de Trabajo para listado'!$DE$153:$DG$274,MATCH($A296,'Hoja de Trabajo para listado'!$DE$153:$DE$1048576,0),MATCH((CUADRO!H$5&amp;$E296),'Hoja de Trabajo para listado'!$DE$151:$DG$151,0)),0)+IFERROR(INDEX('Hoja de Trabajo para listado'!$CD$155:$DC$1048576,MATCH($A296,'Hoja de Trabajo para listado'!$CD$155:$CD$1048576,0),MATCH((CUADRO!H$5&amp;$E296),'Hoja de Trabajo para listado'!$CD$151:$DC$151,0)),0)</f>
        <v>0</v>
      </c>
      <c r="I296" s="243">
        <f ca="1">+IFERROR(INDEX('Hoja de Trabajo para listado'!$A$155:$Z$1048576,MATCH($A296,'Hoja de Trabajo para listado'!$A$155:$A$1048576,0),MATCH((CUADRO!I$5&amp;$E296),'Hoja de Trabajo para listado'!$A$151:$Z$151,0)),0)+IFERROR(INDEX('Hoja de Trabajo para listado'!$AB$155:$BA$1048576,MATCH($A296,'Hoja de Trabajo para listado'!$AB$155:$AB$1048576,0),MATCH((CUADRO!I$5&amp;$E296),'Hoja de Trabajo para listado'!$AB$151:$BA$151,0)),0)+IFERROR(INDEX('Hoja de Trabajo para listado'!$BC$155:$CB$1048576,MATCH($A296,'Hoja de Trabajo para listado'!$BC$155:$BC$1048576,0),MATCH((CUADRO!I$5&amp;$E296),'Hoja de Trabajo para listado'!$BC$151:$CB$151,0)),0)+IFERROR(INDEX('Hoja de Trabajo para listado'!$DE$153:$DG$274,MATCH($A296,'Hoja de Trabajo para listado'!$DE$153:$DE$1048576,0),MATCH((CUADRO!I$5&amp;$E296),'Hoja de Trabajo para listado'!$DE$151:$DG$151,0)),0)+IFERROR(INDEX('Hoja de Trabajo para listado'!$CD$155:$DC$1048576,MATCH($A296,'Hoja de Trabajo para listado'!$CD$155:$CD$1048576,0),MATCH((CUADRO!I$5&amp;$E296),'Hoja de Trabajo para listado'!$CD$151:$DC$151,0)),0)</f>
        <v>0</v>
      </c>
      <c r="J296" s="243">
        <f ca="1">+IFERROR(INDEX('Hoja de Trabajo para listado'!$A$155:$Z$1048576,MATCH($A296,'Hoja de Trabajo para listado'!$A$155:$A$1048576,0),MATCH((CUADRO!J$5&amp;$E296),'Hoja de Trabajo para listado'!$A$151:$Z$151,0)),0)+IFERROR(INDEX('Hoja de Trabajo para listado'!$AB$155:$BA$1048576,MATCH($A296,'Hoja de Trabajo para listado'!$AB$155:$AB$1048576,0),MATCH((CUADRO!J$5&amp;$E296),'Hoja de Trabajo para listado'!$AB$151:$BA$151,0)),0)+IFERROR(INDEX('Hoja de Trabajo para listado'!$BC$155:$CB$1048576,MATCH($A296,'Hoja de Trabajo para listado'!$BC$155:$BC$1048576,0),MATCH((CUADRO!J$5&amp;$E296),'Hoja de Trabajo para listado'!$BC$151:$CB$151,0)),0)+IFERROR(INDEX('Hoja de Trabajo para listado'!$DE$153:$DG$274,MATCH($A296,'Hoja de Trabajo para listado'!$DE$153:$DE$1048576,0),MATCH((CUADRO!J$5&amp;$E296),'Hoja de Trabajo para listado'!$DE$151:$DG$151,0)),0)+IFERROR(INDEX('Hoja de Trabajo para listado'!$CD$155:$DC$1048576,MATCH($A296,'Hoja de Trabajo para listado'!$CD$155:$CD$1048576,0),MATCH((CUADRO!J$5&amp;$E296),'Hoja de Trabajo para listado'!$CD$151:$DC$151,0)),0)</f>
        <v>0</v>
      </c>
      <c r="K296" s="243">
        <f ca="1">+IFERROR(INDEX('Hoja de Trabajo para listado'!$A$155:$Z$1048576,MATCH($A296,'Hoja de Trabajo para listado'!$A$155:$A$1048576,0),MATCH((CUADRO!K$5&amp;$E296),'Hoja de Trabajo para listado'!$A$151:$Z$151,0)),0)+IFERROR(INDEX('Hoja de Trabajo para listado'!$AB$155:$BA$1048576,MATCH($A296,'Hoja de Trabajo para listado'!$AB$155:$AB$1048576,0),MATCH((CUADRO!K$5&amp;$E296),'Hoja de Trabajo para listado'!$AB$151:$BA$151,0)),0)+IFERROR(INDEX('Hoja de Trabajo para listado'!$BC$155:$CB$1048576,MATCH($A296,'Hoja de Trabajo para listado'!$BC$155:$BC$1048576,0),MATCH((CUADRO!K$5&amp;$E296),'Hoja de Trabajo para listado'!$BC$151:$CB$151,0)),0)+IFERROR(INDEX('Hoja de Trabajo para listado'!$DE$153:$DG$274,MATCH($A296,'Hoja de Trabajo para listado'!$DE$153:$DE$1048576,0),MATCH((CUADRO!K$5&amp;$E296),'Hoja de Trabajo para listado'!$DE$151:$DG$151,0)),0)+IFERROR(INDEX('Hoja de Trabajo para listado'!$CD$155:$DC$1048576,MATCH($A296,'Hoja de Trabajo para listado'!$CD$155:$CD$1048576,0),MATCH((CUADRO!K$5&amp;$E296),'Hoja de Trabajo para listado'!$CD$151:$DC$151,0)),0)</f>
        <v>0</v>
      </c>
      <c r="L296" s="243">
        <f ca="1">+IFERROR(INDEX('Hoja de Trabajo para listado'!$A$155:$Z$1048576,MATCH($A296,'Hoja de Trabajo para listado'!$A$155:$A$1048576,0),MATCH((CUADRO!L$5&amp;$E296),'Hoja de Trabajo para listado'!$A$151:$Z$151,0)),0)+IFERROR(INDEX('Hoja de Trabajo para listado'!$AB$155:$BA$1048576,MATCH($A296,'Hoja de Trabajo para listado'!$AB$155:$AB$1048576,0),MATCH((CUADRO!L$5&amp;$E296),'Hoja de Trabajo para listado'!$AB$151:$BA$151,0)),0)+IFERROR(INDEX('Hoja de Trabajo para listado'!$BC$155:$CB$1048576,MATCH($A296,'Hoja de Trabajo para listado'!$BC$155:$BC$1048576,0),MATCH((CUADRO!L$5&amp;$E296),'Hoja de Trabajo para listado'!$BC$151:$CB$151,0)),0)+IFERROR(INDEX('Hoja de Trabajo para listado'!$DE$153:$DG$274,MATCH($A296,'Hoja de Trabajo para listado'!$DE$153:$DE$1048576,0),MATCH((CUADRO!L$5&amp;$E296),'Hoja de Trabajo para listado'!$DE$151:$DG$151,0)),0)+IFERROR(INDEX('Hoja de Trabajo para listado'!$CD$155:$DC$1048576,MATCH($A296,'Hoja de Trabajo para listado'!$CD$155:$CD$1048576,0),MATCH((CUADRO!L$5&amp;$E296),'Hoja de Trabajo para listado'!$CD$151:$DC$151,0)),0)</f>
        <v>0</v>
      </c>
      <c r="M296" s="243">
        <f ca="1">+IFERROR(INDEX('Hoja de Trabajo para listado'!$A$155:$Z$1048576,MATCH($A296,'Hoja de Trabajo para listado'!$A$155:$A$1048576,0),MATCH((CUADRO!M$5&amp;$E296),'Hoja de Trabajo para listado'!$A$151:$Z$151,0)),0)+IFERROR(INDEX('Hoja de Trabajo para listado'!$AB$155:$BA$1048576,MATCH($A296,'Hoja de Trabajo para listado'!$AB$155:$AB$1048576,0),MATCH((CUADRO!M$5&amp;$E296),'Hoja de Trabajo para listado'!$AB$151:$BA$151,0)),0)+IFERROR(INDEX('Hoja de Trabajo para listado'!$BC$155:$CB$1048576,MATCH($A296,'Hoja de Trabajo para listado'!$BC$155:$BC$1048576,0),MATCH((CUADRO!M$5&amp;$E296),'Hoja de Trabajo para listado'!$BC$151:$CB$151,0)),0)+IFERROR(INDEX('Hoja de Trabajo para listado'!$DE$153:$DG$274,MATCH($A296,'Hoja de Trabajo para listado'!$DE$153:$DE$1048576,0),MATCH((CUADRO!M$5&amp;$E296),'Hoja de Trabajo para listado'!$DE$151:$DG$151,0)),0)+IFERROR(INDEX('Hoja de Trabajo para listado'!$CD$155:$DC$1048576,MATCH($A296,'Hoja de Trabajo para listado'!$CD$155:$CD$1048576,0),MATCH((CUADRO!M$5&amp;$E296),'Hoja de Trabajo para listado'!$CD$151:$DC$151,0)),0)</f>
        <v>0</v>
      </c>
      <c r="N296" s="243">
        <f ca="1">+IFERROR(INDEX('Hoja de Trabajo para listado'!$A$155:$Z$1048576,MATCH($A296,'Hoja de Trabajo para listado'!$A$155:$A$1048576,0),MATCH((CUADRO!N$5&amp;$E296),'Hoja de Trabajo para listado'!$A$151:$Z$151,0)),0)+IFERROR(INDEX('Hoja de Trabajo para listado'!$AB$155:$BA$1048576,MATCH($A296,'Hoja de Trabajo para listado'!$AB$155:$AB$1048576,0),MATCH((CUADRO!N$5&amp;$E296),'Hoja de Trabajo para listado'!$AB$151:$BA$151,0)),0)+IFERROR(INDEX('Hoja de Trabajo para listado'!$BC$155:$CB$1048576,MATCH($A296,'Hoja de Trabajo para listado'!$BC$155:$BC$1048576,0),MATCH((CUADRO!N$5&amp;$E296),'Hoja de Trabajo para listado'!$BC$151:$CB$151,0)),0)+IFERROR(INDEX('Hoja de Trabajo para listado'!$DE$153:$DG$274,MATCH($A296,'Hoja de Trabajo para listado'!$DE$153:$DE$1048576,0),MATCH((CUADRO!N$5&amp;$E296),'Hoja de Trabajo para listado'!$DE$151:$DG$151,0)),0)+IFERROR(INDEX('Hoja de Trabajo para listado'!$CD$155:$DC$1048576,MATCH($A296,'Hoja de Trabajo para listado'!$CD$155:$CD$1048576,0),MATCH((CUADRO!N$5&amp;$E296),'Hoja de Trabajo para listado'!$CD$151:$DC$151,0)),0)</f>
        <v>0</v>
      </c>
      <c r="O296" s="243">
        <f ca="1">+IFERROR(INDEX('Hoja de Trabajo para listado'!$A$155:$Z$1048576,MATCH($A296,'Hoja de Trabajo para listado'!$A$155:$A$1048576,0),MATCH((CUADRO!O$5&amp;$E296),'Hoja de Trabajo para listado'!$A$151:$Z$151,0)),0)+IFERROR(INDEX('Hoja de Trabajo para listado'!$AB$155:$BA$1048576,MATCH($A296,'Hoja de Trabajo para listado'!$AB$155:$AB$1048576,0),MATCH((CUADRO!O$5&amp;$E296),'Hoja de Trabajo para listado'!$AB$151:$BA$151,0)),0)+IFERROR(INDEX('Hoja de Trabajo para listado'!$BC$155:$CB$1048576,MATCH($A296,'Hoja de Trabajo para listado'!$BC$155:$BC$1048576,0),MATCH((CUADRO!O$5&amp;$E296),'Hoja de Trabajo para listado'!$BC$151:$CB$151,0)),0)+IFERROR(INDEX('Hoja de Trabajo para listado'!$DE$153:$DG$274,MATCH($A296,'Hoja de Trabajo para listado'!$DE$153:$DE$1048576,0),MATCH((CUADRO!O$5&amp;$E296),'Hoja de Trabajo para listado'!$DE$151:$DG$151,0)),0)+IFERROR(INDEX('Hoja de Trabajo para listado'!$CD$155:$DC$1048576,MATCH($A296,'Hoja de Trabajo para listado'!$CD$155:$CD$1048576,0),MATCH((CUADRO!O$5&amp;$E296),'Hoja de Trabajo para listado'!$CD$151:$DC$151,0)),0)</f>
        <v>0</v>
      </c>
      <c r="P296" s="243">
        <f ca="1">+IFERROR(INDEX('Hoja de Trabajo para listado'!$A$155:$Z$1048576,MATCH($A296,'Hoja de Trabajo para listado'!$A$155:$A$1048576,0),MATCH((CUADRO!P$5&amp;$E296),'Hoja de Trabajo para listado'!$A$151:$Z$151,0)),0)+IFERROR(INDEX('Hoja de Trabajo para listado'!$AB$155:$BA$1048576,MATCH($A296,'Hoja de Trabajo para listado'!$AB$155:$AB$1048576,0),MATCH((CUADRO!P$5&amp;$E296),'Hoja de Trabajo para listado'!$AB$151:$BA$151,0)),0)+IFERROR(INDEX('Hoja de Trabajo para listado'!$BC$155:$CB$1048576,MATCH($A296,'Hoja de Trabajo para listado'!$BC$155:$BC$1048576,0),MATCH((CUADRO!P$5&amp;$E296),'Hoja de Trabajo para listado'!$BC$151:$CB$151,0)),0)+IFERROR(INDEX('Hoja de Trabajo para listado'!$DE$153:$DG$274,MATCH($A296,'Hoja de Trabajo para listado'!$DE$153:$DE$1048576,0),MATCH((CUADRO!P$5&amp;$E296),'Hoja de Trabajo para listado'!$DE$151:$DG$151,0)),0)+IFERROR(INDEX('Hoja de Trabajo para listado'!$CD$155:$DC$1048576,MATCH($A296,'Hoja de Trabajo para listado'!$CD$155:$CD$1048576,0),MATCH((CUADRO!P$5&amp;$E296),'Hoja de Trabajo para listado'!$CD$151:$DC$151,0)),0)</f>
        <v>0</v>
      </c>
      <c r="Q296" s="243">
        <f ca="1">+IFERROR(INDEX('Hoja de Trabajo para listado'!$A$155:$Z$1048576,MATCH($A296,'Hoja de Trabajo para listado'!$A$155:$A$1048576,0),MATCH((CUADRO!Q$5&amp;$E296),'Hoja de Trabajo para listado'!$A$151:$Z$151,0)),0)+IFERROR(INDEX('Hoja de Trabajo para listado'!$AB$155:$BA$1048576,MATCH($A296,'Hoja de Trabajo para listado'!$AB$155:$AB$1048576,0),MATCH((CUADRO!Q$5&amp;$E296),'Hoja de Trabajo para listado'!$AB$151:$BA$151,0)),0)+IFERROR(INDEX('Hoja de Trabajo para listado'!$BC$155:$CB$1048576,MATCH($A296,'Hoja de Trabajo para listado'!$BC$155:$BC$1048576,0),MATCH((CUADRO!Q$5&amp;$E296),'Hoja de Trabajo para listado'!$BC$151:$CB$151,0)),0)+IFERROR(INDEX('Hoja de Trabajo para listado'!$DE$153:$DG$274,MATCH($A296,'Hoja de Trabajo para listado'!$DE$153:$DE$1048576,0),MATCH((CUADRO!Q$5&amp;$E296),'Hoja de Trabajo para listado'!$DE$151:$DG$151,0)),0)+IFERROR(INDEX('Hoja de Trabajo para listado'!$CD$155:$DC$1048576,MATCH($A296,'Hoja de Trabajo para listado'!$CD$155:$CD$1048576,0),MATCH((CUADRO!Q$5&amp;$E296),'Hoja de Trabajo para listado'!$CD$151:$DC$151,0)),0)</f>
        <v>0</v>
      </c>
      <c r="R296" s="243">
        <f t="shared" ca="1" si="11"/>
        <v>0</v>
      </c>
      <c r="S296" s="249"/>
      <c r="T296" s="243">
        <f ca="1">+T297</f>
        <v>17549.93</v>
      </c>
      <c r="U296" s="242">
        <f t="shared" si="12"/>
        <v>1</v>
      </c>
      <c r="V296" s="333" t="str">
        <f>+VLOOKUP(A296,bd_lista!$A$3:$E$590,5,FALSE)</f>
        <v>Instituciones de Seguridad Social</v>
      </c>
      <c r="W296" s="383" t="str">
        <f>+V296</f>
        <v>Instituciones de Seguridad Social</v>
      </c>
      <c r="X296" s="242">
        <f>+VLOOKUP(A296,[3]Sheet1!$A$13:$D$744,4,FALSE)</f>
        <v>46</v>
      </c>
      <c r="Y296" s="242" t="str">
        <f>+VLOOKUP(X296,bd_lista!$A$3:$C$590,3,FALSE)</f>
        <v>Ministerio de Salud y Deportes</v>
      </c>
      <c r="Z296" s="294">
        <f>+X296</f>
        <v>46</v>
      </c>
      <c r="AA296" s="319" t="str">
        <f>+Y296</f>
        <v>Ministerio de Salud y Deportes</v>
      </c>
    </row>
    <row r="297" spans="1:27" customFormat="1" ht="15" hidden="1" customHeight="1">
      <c r="A297" s="32">
        <v>423</v>
      </c>
      <c r="B297" s="389"/>
      <c r="C297" s="333" t="str">
        <f>+VLOOKUP(A297,bd_lista!$A$3:$C$590,3,FALSE)</f>
        <v>Caja de Salud del Servicio Nal. de Caminos y Ramas Anexas</v>
      </c>
      <c r="D297" s="386"/>
      <c r="E297" s="247" t="s">
        <v>1305</v>
      </c>
      <c r="F297" s="243">
        <f ca="1">+IFERROR(INDEX('Hoja de Trabajo para listado'!$A$155:$Z$1048576,MATCH($A297,'Hoja de Trabajo para listado'!$A$155:$A$1048576,0),MATCH((CUADRO!F$5&amp;$E297),'Hoja de Trabajo para listado'!$A$151:$Z$151,0)),0)+IFERROR(INDEX('Hoja de Trabajo para listado'!$AB$155:$BA$1048576,MATCH($A297,'Hoja de Trabajo para listado'!$AB$155:$AB$1048576,0),MATCH((CUADRO!F$5&amp;$E297),'Hoja de Trabajo para listado'!$AB$151:$BA$151,0)),0)+IFERROR(INDEX('Hoja de Trabajo para listado'!$BC$155:$CB$1048576,MATCH($A297,'Hoja de Trabajo para listado'!$BC$155:$BC$1048576,0),MATCH((CUADRO!F$5&amp;$E297),'Hoja de Trabajo para listado'!$BC$151:$CB$151,0)),0)+IFERROR(INDEX('Hoja de Trabajo para listado'!$DE$153:$DG$274,MATCH($A297,'Hoja de Trabajo para listado'!$DE$153:$DE$1048576,0),MATCH((CUADRO!F$5&amp;$E297),'Hoja de Trabajo para listado'!$DE$151:$DG$151,0)),0)+IFERROR(INDEX('Hoja de Trabajo para listado'!$CD$155:$DC$1048576,MATCH($A297,'Hoja de Trabajo para listado'!$CD$155:$CD$1048576,0),MATCH((CUADRO!F$5&amp;$E297),'Hoja de Trabajo para listado'!$CD$151:$DC$151,0)),0)</f>
        <v>8630.4</v>
      </c>
      <c r="G297" s="243">
        <f ca="1">+IFERROR(INDEX('Hoja de Trabajo para listado'!$A$155:$Z$1048576,MATCH($A297,'Hoja de Trabajo para listado'!$A$155:$A$1048576,0),MATCH((CUADRO!G$5&amp;$E297),'Hoja de Trabajo para listado'!$A$151:$Z$151,0)),0)+IFERROR(INDEX('Hoja de Trabajo para listado'!$AB$155:$BA$1048576,MATCH($A297,'Hoja de Trabajo para listado'!$AB$155:$AB$1048576,0),MATCH((CUADRO!G$5&amp;$E297),'Hoja de Trabajo para listado'!$AB$151:$BA$151,0)),0)+IFERROR(INDEX('Hoja de Trabajo para listado'!$BC$155:$CB$1048576,MATCH($A297,'Hoja de Trabajo para listado'!$BC$155:$BC$1048576,0),MATCH((CUADRO!G$5&amp;$E297),'Hoja de Trabajo para listado'!$BC$151:$CB$151,0)),0)+IFERROR(INDEX('Hoja de Trabajo para listado'!$DE$153:$DG$274,MATCH($A297,'Hoja de Trabajo para listado'!$DE$153:$DE$1048576,0),MATCH((CUADRO!G$5&amp;$E297),'Hoja de Trabajo para listado'!$DE$151:$DG$151,0)),0)+IFERROR(INDEX('Hoja de Trabajo para listado'!$CD$155:$DC$1048576,MATCH($A297,'Hoja de Trabajo para listado'!$CD$155:$CD$1048576,0),MATCH((CUADRO!G$5&amp;$E297),'Hoja de Trabajo para listado'!$CD$151:$DC$151,0)),0)</f>
        <v>8919.5299999999988</v>
      </c>
      <c r="H297" s="243">
        <f ca="1">+IFERROR(INDEX('Hoja de Trabajo para listado'!$A$155:$Z$1048576,MATCH($A297,'Hoja de Trabajo para listado'!$A$155:$A$1048576,0),MATCH((CUADRO!H$5&amp;$E297),'Hoja de Trabajo para listado'!$A$151:$Z$151,0)),0)+IFERROR(INDEX('Hoja de Trabajo para listado'!$AB$155:$BA$1048576,MATCH($A297,'Hoja de Trabajo para listado'!$AB$155:$AB$1048576,0),MATCH((CUADRO!H$5&amp;$E297),'Hoja de Trabajo para listado'!$AB$151:$BA$151,0)),0)+IFERROR(INDEX('Hoja de Trabajo para listado'!$BC$155:$CB$1048576,MATCH($A297,'Hoja de Trabajo para listado'!$BC$155:$BC$1048576,0),MATCH((CUADRO!H$5&amp;$E297),'Hoja de Trabajo para listado'!$BC$151:$CB$151,0)),0)+IFERROR(INDEX('Hoja de Trabajo para listado'!$DE$153:$DG$274,MATCH($A297,'Hoja de Trabajo para listado'!$DE$153:$DE$1048576,0),MATCH((CUADRO!H$5&amp;$E297),'Hoja de Trabajo para listado'!$DE$151:$DG$151,0)),0)+IFERROR(INDEX('Hoja de Trabajo para listado'!$CD$155:$DC$1048576,MATCH($A297,'Hoja de Trabajo para listado'!$CD$155:$CD$1048576,0),MATCH((CUADRO!H$5&amp;$E297),'Hoja de Trabajo para listado'!$CD$151:$DC$151,0)),0)</f>
        <v>0</v>
      </c>
      <c r="I297" s="243">
        <f ca="1">+IFERROR(INDEX('Hoja de Trabajo para listado'!$A$155:$Z$1048576,MATCH($A297,'Hoja de Trabajo para listado'!$A$155:$A$1048576,0),MATCH((CUADRO!I$5&amp;$E297),'Hoja de Trabajo para listado'!$A$151:$Z$151,0)),0)+IFERROR(INDEX('Hoja de Trabajo para listado'!$AB$155:$BA$1048576,MATCH($A297,'Hoja de Trabajo para listado'!$AB$155:$AB$1048576,0),MATCH((CUADRO!I$5&amp;$E297),'Hoja de Trabajo para listado'!$AB$151:$BA$151,0)),0)+IFERROR(INDEX('Hoja de Trabajo para listado'!$BC$155:$CB$1048576,MATCH($A297,'Hoja de Trabajo para listado'!$BC$155:$BC$1048576,0),MATCH((CUADRO!I$5&amp;$E297),'Hoja de Trabajo para listado'!$BC$151:$CB$151,0)),0)+IFERROR(INDEX('Hoja de Trabajo para listado'!$DE$153:$DG$274,MATCH($A297,'Hoja de Trabajo para listado'!$DE$153:$DE$1048576,0),MATCH((CUADRO!I$5&amp;$E297),'Hoja de Trabajo para listado'!$DE$151:$DG$151,0)),0)+IFERROR(INDEX('Hoja de Trabajo para listado'!$CD$155:$DC$1048576,MATCH($A297,'Hoja de Trabajo para listado'!$CD$155:$CD$1048576,0),MATCH((CUADRO!I$5&amp;$E297),'Hoja de Trabajo para listado'!$CD$151:$DC$151,0)),0)</f>
        <v>0</v>
      </c>
      <c r="J297" s="243">
        <f ca="1">+IFERROR(INDEX('Hoja de Trabajo para listado'!$A$155:$Z$1048576,MATCH($A297,'Hoja de Trabajo para listado'!$A$155:$A$1048576,0),MATCH((CUADRO!J$5&amp;$E297),'Hoja de Trabajo para listado'!$A$151:$Z$151,0)),0)+IFERROR(INDEX('Hoja de Trabajo para listado'!$AB$155:$BA$1048576,MATCH($A297,'Hoja de Trabajo para listado'!$AB$155:$AB$1048576,0),MATCH((CUADRO!J$5&amp;$E297),'Hoja de Trabajo para listado'!$AB$151:$BA$151,0)),0)+IFERROR(INDEX('Hoja de Trabajo para listado'!$BC$155:$CB$1048576,MATCH($A297,'Hoja de Trabajo para listado'!$BC$155:$BC$1048576,0),MATCH((CUADRO!J$5&amp;$E297),'Hoja de Trabajo para listado'!$BC$151:$CB$151,0)),0)+IFERROR(INDEX('Hoja de Trabajo para listado'!$DE$153:$DG$274,MATCH($A297,'Hoja de Trabajo para listado'!$DE$153:$DE$1048576,0),MATCH((CUADRO!J$5&amp;$E297),'Hoja de Trabajo para listado'!$DE$151:$DG$151,0)),0)+IFERROR(INDEX('Hoja de Trabajo para listado'!$CD$155:$DC$1048576,MATCH($A297,'Hoja de Trabajo para listado'!$CD$155:$CD$1048576,0),MATCH((CUADRO!J$5&amp;$E297),'Hoja de Trabajo para listado'!$CD$151:$DC$151,0)),0)</f>
        <v>0</v>
      </c>
      <c r="K297" s="243">
        <f ca="1">+IFERROR(INDEX('Hoja de Trabajo para listado'!$A$155:$Z$1048576,MATCH($A297,'Hoja de Trabajo para listado'!$A$155:$A$1048576,0),MATCH((CUADRO!K$5&amp;$E297),'Hoja de Trabajo para listado'!$A$151:$Z$151,0)),0)+IFERROR(INDEX('Hoja de Trabajo para listado'!$AB$155:$BA$1048576,MATCH($A297,'Hoja de Trabajo para listado'!$AB$155:$AB$1048576,0),MATCH((CUADRO!K$5&amp;$E297),'Hoja de Trabajo para listado'!$AB$151:$BA$151,0)),0)+IFERROR(INDEX('Hoja de Trabajo para listado'!$BC$155:$CB$1048576,MATCH($A297,'Hoja de Trabajo para listado'!$BC$155:$BC$1048576,0),MATCH((CUADRO!K$5&amp;$E297),'Hoja de Trabajo para listado'!$BC$151:$CB$151,0)),0)+IFERROR(INDEX('Hoja de Trabajo para listado'!$DE$153:$DG$274,MATCH($A297,'Hoja de Trabajo para listado'!$DE$153:$DE$1048576,0),MATCH((CUADRO!K$5&amp;$E297),'Hoja de Trabajo para listado'!$DE$151:$DG$151,0)),0)+IFERROR(INDEX('Hoja de Trabajo para listado'!$CD$155:$DC$1048576,MATCH($A297,'Hoja de Trabajo para listado'!$CD$155:$CD$1048576,0),MATCH((CUADRO!K$5&amp;$E297),'Hoja de Trabajo para listado'!$CD$151:$DC$151,0)),0)</f>
        <v>0</v>
      </c>
      <c r="L297" s="243">
        <f ca="1">+IFERROR(INDEX('Hoja de Trabajo para listado'!$A$155:$Z$1048576,MATCH($A297,'Hoja de Trabajo para listado'!$A$155:$A$1048576,0),MATCH((CUADRO!L$5&amp;$E297),'Hoja de Trabajo para listado'!$A$151:$Z$151,0)),0)+IFERROR(INDEX('Hoja de Trabajo para listado'!$AB$155:$BA$1048576,MATCH($A297,'Hoja de Trabajo para listado'!$AB$155:$AB$1048576,0),MATCH((CUADRO!L$5&amp;$E297),'Hoja de Trabajo para listado'!$AB$151:$BA$151,0)),0)+IFERROR(INDEX('Hoja de Trabajo para listado'!$BC$155:$CB$1048576,MATCH($A297,'Hoja de Trabajo para listado'!$BC$155:$BC$1048576,0),MATCH((CUADRO!L$5&amp;$E297),'Hoja de Trabajo para listado'!$BC$151:$CB$151,0)),0)+IFERROR(INDEX('Hoja de Trabajo para listado'!$DE$153:$DG$274,MATCH($A297,'Hoja de Trabajo para listado'!$DE$153:$DE$1048576,0),MATCH((CUADRO!L$5&amp;$E297),'Hoja de Trabajo para listado'!$DE$151:$DG$151,0)),0)+IFERROR(INDEX('Hoja de Trabajo para listado'!$CD$155:$DC$1048576,MATCH($A297,'Hoja de Trabajo para listado'!$CD$155:$CD$1048576,0),MATCH((CUADRO!L$5&amp;$E297),'Hoja de Trabajo para listado'!$CD$151:$DC$151,0)),0)</f>
        <v>0</v>
      </c>
      <c r="M297" s="243">
        <f ca="1">+IFERROR(INDEX('Hoja de Trabajo para listado'!$A$155:$Z$1048576,MATCH($A297,'Hoja de Trabajo para listado'!$A$155:$A$1048576,0),MATCH((CUADRO!M$5&amp;$E297),'Hoja de Trabajo para listado'!$A$151:$Z$151,0)),0)+IFERROR(INDEX('Hoja de Trabajo para listado'!$AB$155:$BA$1048576,MATCH($A297,'Hoja de Trabajo para listado'!$AB$155:$AB$1048576,0),MATCH((CUADRO!M$5&amp;$E297),'Hoja de Trabajo para listado'!$AB$151:$BA$151,0)),0)+IFERROR(INDEX('Hoja de Trabajo para listado'!$BC$155:$CB$1048576,MATCH($A297,'Hoja de Trabajo para listado'!$BC$155:$BC$1048576,0),MATCH((CUADRO!M$5&amp;$E297),'Hoja de Trabajo para listado'!$BC$151:$CB$151,0)),0)+IFERROR(INDEX('Hoja de Trabajo para listado'!$DE$153:$DG$274,MATCH($A297,'Hoja de Trabajo para listado'!$DE$153:$DE$1048576,0),MATCH((CUADRO!M$5&amp;$E297),'Hoja de Trabajo para listado'!$DE$151:$DG$151,0)),0)+IFERROR(INDEX('Hoja de Trabajo para listado'!$CD$155:$DC$1048576,MATCH($A297,'Hoja de Trabajo para listado'!$CD$155:$CD$1048576,0),MATCH((CUADRO!M$5&amp;$E297),'Hoja de Trabajo para listado'!$CD$151:$DC$151,0)),0)</f>
        <v>0</v>
      </c>
      <c r="N297" s="243">
        <f ca="1">+IFERROR(INDEX('Hoja de Trabajo para listado'!$A$155:$Z$1048576,MATCH($A297,'Hoja de Trabajo para listado'!$A$155:$A$1048576,0),MATCH((CUADRO!N$5&amp;$E297),'Hoja de Trabajo para listado'!$A$151:$Z$151,0)),0)+IFERROR(INDEX('Hoja de Trabajo para listado'!$AB$155:$BA$1048576,MATCH($A297,'Hoja de Trabajo para listado'!$AB$155:$AB$1048576,0),MATCH((CUADRO!N$5&amp;$E297),'Hoja de Trabajo para listado'!$AB$151:$BA$151,0)),0)+IFERROR(INDEX('Hoja de Trabajo para listado'!$BC$155:$CB$1048576,MATCH($A297,'Hoja de Trabajo para listado'!$BC$155:$BC$1048576,0),MATCH((CUADRO!N$5&amp;$E297),'Hoja de Trabajo para listado'!$BC$151:$CB$151,0)),0)+IFERROR(INDEX('Hoja de Trabajo para listado'!$DE$153:$DG$274,MATCH($A297,'Hoja de Trabajo para listado'!$DE$153:$DE$1048576,0),MATCH((CUADRO!N$5&amp;$E297),'Hoja de Trabajo para listado'!$DE$151:$DG$151,0)),0)+IFERROR(INDEX('Hoja de Trabajo para listado'!$CD$155:$DC$1048576,MATCH($A297,'Hoja de Trabajo para listado'!$CD$155:$CD$1048576,0),MATCH((CUADRO!N$5&amp;$E297),'Hoja de Trabajo para listado'!$CD$151:$DC$151,0)),0)</f>
        <v>0</v>
      </c>
      <c r="O297" s="243">
        <f ca="1">+IFERROR(INDEX('Hoja de Trabajo para listado'!$A$155:$Z$1048576,MATCH($A297,'Hoja de Trabajo para listado'!$A$155:$A$1048576,0),MATCH((CUADRO!O$5&amp;$E297),'Hoja de Trabajo para listado'!$A$151:$Z$151,0)),0)+IFERROR(INDEX('Hoja de Trabajo para listado'!$AB$155:$BA$1048576,MATCH($A297,'Hoja de Trabajo para listado'!$AB$155:$AB$1048576,0),MATCH((CUADRO!O$5&amp;$E297),'Hoja de Trabajo para listado'!$AB$151:$BA$151,0)),0)+IFERROR(INDEX('Hoja de Trabajo para listado'!$BC$155:$CB$1048576,MATCH($A297,'Hoja de Trabajo para listado'!$BC$155:$BC$1048576,0),MATCH((CUADRO!O$5&amp;$E297),'Hoja de Trabajo para listado'!$BC$151:$CB$151,0)),0)+IFERROR(INDEX('Hoja de Trabajo para listado'!$DE$153:$DG$274,MATCH($A297,'Hoja de Trabajo para listado'!$DE$153:$DE$1048576,0),MATCH((CUADRO!O$5&amp;$E297),'Hoja de Trabajo para listado'!$DE$151:$DG$151,0)),0)+IFERROR(INDEX('Hoja de Trabajo para listado'!$CD$155:$DC$1048576,MATCH($A297,'Hoja de Trabajo para listado'!$CD$155:$CD$1048576,0),MATCH((CUADRO!O$5&amp;$E297),'Hoja de Trabajo para listado'!$CD$151:$DC$151,0)),0)</f>
        <v>0</v>
      </c>
      <c r="P297" s="243">
        <f ca="1">+IFERROR(INDEX('Hoja de Trabajo para listado'!$A$155:$Z$1048576,MATCH($A297,'Hoja de Trabajo para listado'!$A$155:$A$1048576,0),MATCH((CUADRO!P$5&amp;$E297),'Hoja de Trabajo para listado'!$A$151:$Z$151,0)),0)+IFERROR(INDEX('Hoja de Trabajo para listado'!$AB$155:$BA$1048576,MATCH($A297,'Hoja de Trabajo para listado'!$AB$155:$AB$1048576,0),MATCH((CUADRO!P$5&amp;$E297),'Hoja de Trabajo para listado'!$AB$151:$BA$151,0)),0)+IFERROR(INDEX('Hoja de Trabajo para listado'!$BC$155:$CB$1048576,MATCH($A297,'Hoja de Trabajo para listado'!$BC$155:$BC$1048576,0),MATCH((CUADRO!P$5&amp;$E297),'Hoja de Trabajo para listado'!$BC$151:$CB$151,0)),0)+IFERROR(INDEX('Hoja de Trabajo para listado'!$DE$153:$DG$274,MATCH($A297,'Hoja de Trabajo para listado'!$DE$153:$DE$1048576,0),MATCH((CUADRO!P$5&amp;$E297),'Hoja de Trabajo para listado'!$DE$151:$DG$151,0)),0)+IFERROR(INDEX('Hoja de Trabajo para listado'!$CD$155:$DC$1048576,MATCH($A297,'Hoja de Trabajo para listado'!$CD$155:$CD$1048576,0),MATCH((CUADRO!P$5&amp;$E297),'Hoja de Trabajo para listado'!$CD$151:$DC$151,0)),0)</f>
        <v>0</v>
      </c>
      <c r="Q297" s="243">
        <f ca="1">+IFERROR(INDEX('Hoja de Trabajo para listado'!$A$155:$Z$1048576,MATCH($A297,'Hoja de Trabajo para listado'!$A$155:$A$1048576,0),MATCH((CUADRO!Q$5&amp;$E297),'Hoja de Trabajo para listado'!$A$151:$Z$151,0)),0)+IFERROR(INDEX('Hoja de Trabajo para listado'!$AB$155:$BA$1048576,MATCH($A297,'Hoja de Trabajo para listado'!$AB$155:$AB$1048576,0),MATCH((CUADRO!Q$5&amp;$E297),'Hoja de Trabajo para listado'!$AB$151:$BA$151,0)),0)+IFERROR(INDEX('Hoja de Trabajo para listado'!$BC$155:$CB$1048576,MATCH($A297,'Hoja de Trabajo para listado'!$BC$155:$BC$1048576,0),MATCH((CUADRO!Q$5&amp;$E297),'Hoja de Trabajo para listado'!$BC$151:$CB$151,0)),0)+IFERROR(INDEX('Hoja de Trabajo para listado'!$DE$153:$DG$274,MATCH($A297,'Hoja de Trabajo para listado'!$DE$153:$DE$1048576,0),MATCH((CUADRO!Q$5&amp;$E297),'Hoja de Trabajo para listado'!$DE$151:$DG$151,0)),0)+IFERROR(INDEX('Hoja de Trabajo para listado'!$CD$155:$DC$1048576,MATCH($A297,'Hoja de Trabajo para listado'!$CD$155:$CD$1048576,0),MATCH((CUADRO!Q$5&amp;$E297),'Hoja de Trabajo para listado'!$CD$151:$DC$151,0)),0)</f>
        <v>0</v>
      </c>
      <c r="R297" s="243">
        <f t="shared" ca="1" si="11"/>
        <v>17549.93</v>
      </c>
      <c r="S297" s="249">
        <f ca="1">+R296+R297</f>
        <v>17549.93</v>
      </c>
      <c r="T297" s="243">
        <f ca="1">+S297</f>
        <v>17549.93</v>
      </c>
      <c r="U297" s="242">
        <f t="shared" si="12"/>
        <v>2</v>
      </c>
      <c r="V297" s="333" t="str">
        <f>+VLOOKUP(A297,bd_lista!$A$3:$E$590,5,FALSE)</f>
        <v>Instituciones de Seguridad Social</v>
      </c>
      <c r="W297" s="384"/>
      <c r="X297" s="242">
        <f>+VLOOKUP(A297,[3]Sheet1!$A$13:$D$744,4,FALSE)</f>
        <v>46</v>
      </c>
      <c r="Y297" s="242" t="str">
        <f>+VLOOKUP(X297,bd_lista!$A$3:$C$590,3,FALSE)</f>
        <v>Ministerio de Salud y Deportes</v>
      </c>
      <c r="Z297" s="292"/>
      <c r="AA297" s="321"/>
    </row>
    <row r="298" spans="1:27" customFormat="1" ht="15" hidden="1" customHeight="1">
      <c r="A298" s="32">
        <v>424</v>
      </c>
      <c r="B298" s="388">
        <f>+A298</f>
        <v>424</v>
      </c>
      <c r="C298" s="247" t="str">
        <f>+VLOOKUP(A298,bd_lista!$A$3:$C$590,3,FALSE)</f>
        <v>Caja de Salud CORDES</v>
      </c>
      <c r="D298" s="385" t="str">
        <f>+C298</f>
        <v>Caja de Salud CORDES</v>
      </c>
      <c r="E298" s="247" t="s">
        <v>1304</v>
      </c>
      <c r="F298" s="243">
        <f ca="1">+IFERROR(INDEX('Hoja de Trabajo para listado'!$A$155:$Z$1048576,MATCH($A298,'Hoja de Trabajo para listado'!$A$155:$A$1048576,0),MATCH((CUADRO!F$5&amp;$E298),'Hoja de Trabajo para listado'!$A$151:$Z$151,0)),0)+IFERROR(INDEX('Hoja de Trabajo para listado'!$AB$155:$BA$1048576,MATCH($A298,'Hoja de Trabajo para listado'!$AB$155:$AB$1048576,0),MATCH((CUADRO!F$5&amp;$E298),'Hoja de Trabajo para listado'!$AB$151:$BA$151,0)),0)+IFERROR(INDEX('Hoja de Trabajo para listado'!$BC$155:$CB$1048576,MATCH($A298,'Hoja de Trabajo para listado'!$BC$155:$BC$1048576,0),MATCH((CUADRO!F$5&amp;$E298),'Hoja de Trabajo para listado'!$BC$151:$CB$151,0)),0)+IFERROR(INDEX('Hoja de Trabajo para listado'!$DE$153:$DG$274,MATCH($A298,'Hoja de Trabajo para listado'!$DE$153:$DE$1048576,0),MATCH((CUADRO!F$5&amp;$E298),'Hoja de Trabajo para listado'!$DE$151:$DG$151,0)),0)+IFERROR(INDEX('Hoja de Trabajo para listado'!$CD$155:$DC$1048576,MATCH($A298,'Hoja de Trabajo para listado'!$CD$155:$CD$1048576,0),MATCH((CUADRO!F$5&amp;$E298),'Hoja de Trabajo para listado'!$CD$151:$DC$151,0)),0)</f>
        <v>0</v>
      </c>
      <c r="G298" s="243">
        <f ca="1">+IFERROR(INDEX('Hoja de Trabajo para listado'!$A$155:$Z$1048576,MATCH($A298,'Hoja de Trabajo para listado'!$A$155:$A$1048576,0),MATCH((CUADRO!G$5&amp;$E298),'Hoja de Trabajo para listado'!$A$151:$Z$151,0)),0)+IFERROR(INDEX('Hoja de Trabajo para listado'!$AB$155:$BA$1048576,MATCH($A298,'Hoja de Trabajo para listado'!$AB$155:$AB$1048576,0),MATCH((CUADRO!G$5&amp;$E298),'Hoja de Trabajo para listado'!$AB$151:$BA$151,0)),0)+IFERROR(INDEX('Hoja de Trabajo para listado'!$BC$155:$CB$1048576,MATCH($A298,'Hoja de Trabajo para listado'!$BC$155:$BC$1048576,0),MATCH((CUADRO!G$5&amp;$E298),'Hoja de Trabajo para listado'!$BC$151:$CB$151,0)),0)+IFERROR(INDEX('Hoja de Trabajo para listado'!$DE$153:$DG$274,MATCH($A298,'Hoja de Trabajo para listado'!$DE$153:$DE$1048576,0),MATCH((CUADRO!G$5&amp;$E298),'Hoja de Trabajo para listado'!$DE$151:$DG$151,0)),0)+IFERROR(INDEX('Hoja de Trabajo para listado'!$CD$155:$DC$1048576,MATCH($A298,'Hoja de Trabajo para listado'!$CD$155:$CD$1048576,0),MATCH((CUADRO!G$5&amp;$E298),'Hoja de Trabajo para listado'!$CD$151:$DC$151,0)),0)</f>
        <v>0</v>
      </c>
      <c r="H298" s="243">
        <f ca="1">+IFERROR(INDEX('Hoja de Trabajo para listado'!$A$155:$Z$1048576,MATCH($A298,'Hoja de Trabajo para listado'!$A$155:$A$1048576,0),MATCH((CUADRO!H$5&amp;$E298),'Hoja de Trabajo para listado'!$A$151:$Z$151,0)),0)+IFERROR(INDEX('Hoja de Trabajo para listado'!$AB$155:$BA$1048576,MATCH($A298,'Hoja de Trabajo para listado'!$AB$155:$AB$1048576,0),MATCH((CUADRO!H$5&amp;$E298),'Hoja de Trabajo para listado'!$AB$151:$BA$151,0)),0)+IFERROR(INDEX('Hoja de Trabajo para listado'!$BC$155:$CB$1048576,MATCH($A298,'Hoja de Trabajo para listado'!$BC$155:$BC$1048576,0),MATCH((CUADRO!H$5&amp;$E298),'Hoja de Trabajo para listado'!$BC$151:$CB$151,0)),0)+IFERROR(INDEX('Hoja de Trabajo para listado'!$DE$153:$DG$274,MATCH($A298,'Hoja de Trabajo para listado'!$DE$153:$DE$1048576,0),MATCH((CUADRO!H$5&amp;$E298),'Hoja de Trabajo para listado'!$DE$151:$DG$151,0)),0)+IFERROR(INDEX('Hoja de Trabajo para listado'!$CD$155:$DC$1048576,MATCH($A298,'Hoja de Trabajo para listado'!$CD$155:$CD$1048576,0),MATCH((CUADRO!H$5&amp;$E298),'Hoja de Trabajo para listado'!$CD$151:$DC$151,0)),0)</f>
        <v>0</v>
      </c>
      <c r="I298" s="243">
        <f ca="1">+IFERROR(INDEX('Hoja de Trabajo para listado'!$A$155:$Z$1048576,MATCH($A298,'Hoja de Trabajo para listado'!$A$155:$A$1048576,0),MATCH((CUADRO!I$5&amp;$E298),'Hoja de Trabajo para listado'!$A$151:$Z$151,0)),0)+IFERROR(INDEX('Hoja de Trabajo para listado'!$AB$155:$BA$1048576,MATCH($A298,'Hoja de Trabajo para listado'!$AB$155:$AB$1048576,0),MATCH((CUADRO!I$5&amp;$E298),'Hoja de Trabajo para listado'!$AB$151:$BA$151,0)),0)+IFERROR(INDEX('Hoja de Trabajo para listado'!$BC$155:$CB$1048576,MATCH($A298,'Hoja de Trabajo para listado'!$BC$155:$BC$1048576,0),MATCH((CUADRO!I$5&amp;$E298),'Hoja de Trabajo para listado'!$BC$151:$CB$151,0)),0)+IFERROR(INDEX('Hoja de Trabajo para listado'!$DE$153:$DG$274,MATCH($A298,'Hoja de Trabajo para listado'!$DE$153:$DE$1048576,0),MATCH((CUADRO!I$5&amp;$E298),'Hoja de Trabajo para listado'!$DE$151:$DG$151,0)),0)+IFERROR(INDEX('Hoja de Trabajo para listado'!$CD$155:$DC$1048576,MATCH($A298,'Hoja de Trabajo para listado'!$CD$155:$CD$1048576,0),MATCH((CUADRO!I$5&amp;$E298),'Hoja de Trabajo para listado'!$CD$151:$DC$151,0)),0)</f>
        <v>0</v>
      </c>
      <c r="J298" s="243">
        <f ca="1">+IFERROR(INDEX('Hoja de Trabajo para listado'!$A$155:$Z$1048576,MATCH($A298,'Hoja de Trabajo para listado'!$A$155:$A$1048576,0),MATCH((CUADRO!J$5&amp;$E298),'Hoja de Trabajo para listado'!$A$151:$Z$151,0)),0)+IFERROR(INDEX('Hoja de Trabajo para listado'!$AB$155:$BA$1048576,MATCH($A298,'Hoja de Trabajo para listado'!$AB$155:$AB$1048576,0),MATCH((CUADRO!J$5&amp;$E298),'Hoja de Trabajo para listado'!$AB$151:$BA$151,0)),0)+IFERROR(INDEX('Hoja de Trabajo para listado'!$BC$155:$CB$1048576,MATCH($A298,'Hoja de Trabajo para listado'!$BC$155:$BC$1048576,0),MATCH((CUADRO!J$5&amp;$E298),'Hoja de Trabajo para listado'!$BC$151:$CB$151,0)),0)+IFERROR(INDEX('Hoja de Trabajo para listado'!$DE$153:$DG$274,MATCH($A298,'Hoja de Trabajo para listado'!$DE$153:$DE$1048576,0),MATCH((CUADRO!J$5&amp;$E298),'Hoja de Trabajo para listado'!$DE$151:$DG$151,0)),0)+IFERROR(INDEX('Hoja de Trabajo para listado'!$CD$155:$DC$1048576,MATCH($A298,'Hoja de Trabajo para listado'!$CD$155:$CD$1048576,0),MATCH((CUADRO!J$5&amp;$E298),'Hoja de Trabajo para listado'!$CD$151:$DC$151,0)),0)</f>
        <v>0</v>
      </c>
      <c r="K298" s="243">
        <f ca="1">+IFERROR(INDEX('Hoja de Trabajo para listado'!$A$155:$Z$1048576,MATCH($A298,'Hoja de Trabajo para listado'!$A$155:$A$1048576,0),MATCH((CUADRO!K$5&amp;$E298),'Hoja de Trabajo para listado'!$A$151:$Z$151,0)),0)+IFERROR(INDEX('Hoja de Trabajo para listado'!$AB$155:$BA$1048576,MATCH($A298,'Hoja de Trabajo para listado'!$AB$155:$AB$1048576,0),MATCH((CUADRO!K$5&amp;$E298),'Hoja de Trabajo para listado'!$AB$151:$BA$151,0)),0)+IFERROR(INDEX('Hoja de Trabajo para listado'!$BC$155:$CB$1048576,MATCH($A298,'Hoja de Trabajo para listado'!$BC$155:$BC$1048576,0),MATCH((CUADRO!K$5&amp;$E298),'Hoja de Trabajo para listado'!$BC$151:$CB$151,0)),0)+IFERROR(INDEX('Hoja de Trabajo para listado'!$DE$153:$DG$274,MATCH($A298,'Hoja de Trabajo para listado'!$DE$153:$DE$1048576,0),MATCH((CUADRO!K$5&amp;$E298),'Hoja de Trabajo para listado'!$DE$151:$DG$151,0)),0)+IFERROR(INDEX('Hoja de Trabajo para listado'!$CD$155:$DC$1048576,MATCH($A298,'Hoja de Trabajo para listado'!$CD$155:$CD$1048576,0),MATCH((CUADRO!K$5&amp;$E298),'Hoja de Trabajo para listado'!$CD$151:$DC$151,0)),0)</f>
        <v>0</v>
      </c>
      <c r="L298" s="243">
        <f ca="1">+IFERROR(INDEX('Hoja de Trabajo para listado'!$A$155:$Z$1048576,MATCH($A298,'Hoja de Trabajo para listado'!$A$155:$A$1048576,0),MATCH((CUADRO!L$5&amp;$E298),'Hoja de Trabajo para listado'!$A$151:$Z$151,0)),0)+IFERROR(INDEX('Hoja de Trabajo para listado'!$AB$155:$BA$1048576,MATCH($A298,'Hoja de Trabajo para listado'!$AB$155:$AB$1048576,0),MATCH((CUADRO!L$5&amp;$E298),'Hoja de Trabajo para listado'!$AB$151:$BA$151,0)),0)+IFERROR(INDEX('Hoja de Trabajo para listado'!$BC$155:$CB$1048576,MATCH($A298,'Hoja de Trabajo para listado'!$BC$155:$BC$1048576,0),MATCH((CUADRO!L$5&amp;$E298),'Hoja de Trabajo para listado'!$BC$151:$CB$151,0)),0)+IFERROR(INDEX('Hoja de Trabajo para listado'!$DE$153:$DG$274,MATCH($A298,'Hoja de Trabajo para listado'!$DE$153:$DE$1048576,0),MATCH((CUADRO!L$5&amp;$E298),'Hoja de Trabajo para listado'!$DE$151:$DG$151,0)),0)+IFERROR(INDEX('Hoja de Trabajo para listado'!$CD$155:$DC$1048576,MATCH($A298,'Hoja de Trabajo para listado'!$CD$155:$CD$1048576,0),MATCH((CUADRO!L$5&amp;$E298),'Hoja de Trabajo para listado'!$CD$151:$DC$151,0)),0)</f>
        <v>0</v>
      </c>
      <c r="M298" s="243">
        <f ca="1">+IFERROR(INDEX('Hoja de Trabajo para listado'!$A$155:$Z$1048576,MATCH($A298,'Hoja de Trabajo para listado'!$A$155:$A$1048576,0),MATCH((CUADRO!M$5&amp;$E298),'Hoja de Trabajo para listado'!$A$151:$Z$151,0)),0)+IFERROR(INDEX('Hoja de Trabajo para listado'!$AB$155:$BA$1048576,MATCH($A298,'Hoja de Trabajo para listado'!$AB$155:$AB$1048576,0),MATCH((CUADRO!M$5&amp;$E298),'Hoja de Trabajo para listado'!$AB$151:$BA$151,0)),0)+IFERROR(INDEX('Hoja de Trabajo para listado'!$BC$155:$CB$1048576,MATCH($A298,'Hoja de Trabajo para listado'!$BC$155:$BC$1048576,0),MATCH((CUADRO!M$5&amp;$E298),'Hoja de Trabajo para listado'!$BC$151:$CB$151,0)),0)+IFERROR(INDEX('Hoja de Trabajo para listado'!$DE$153:$DG$274,MATCH($A298,'Hoja de Trabajo para listado'!$DE$153:$DE$1048576,0),MATCH((CUADRO!M$5&amp;$E298),'Hoja de Trabajo para listado'!$DE$151:$DG$151,0)),0)+IFERROR(INDEX('Hoja de Trabajo para listado'!$CD$155:$DC$1048576,MATCH($A298,'Hoja de Trabajo para listado'!$CD$155:$CD$1048576,0),MATCH((CUADRO!M$5&amp;$E298),'Hoja de Trabajo para listado'!$CD$151:$DC$151,0)),0)</f>
        <v>0</v>
      </c>
      <c r="N298" s="243">
        <f ca="1">+IFERROR(INDEX('Hoja de Trabajo para listado'!$A$155:$Z$1048576,MATCH($A298,'Hoja de Trabajo para listado'!$A$155:$A$1048576,0),MATCH((CUADRO!N$5&amp;$E298),'Hoja de Trabajo para listado'!$A$151:$Z$151,0)),0)+IFERROR(INDEX('Hoja de Trabajo para listado'!$AB$155:$BA$1048576,MATCH($A298,'Hoja de Trabajo para listado'!$AB$155:$AB$1048576,0),MATCH((CUADRO!N$5&amp;$E298),'Hoja de Trabajo para listado'!$AB$151:$BA$151,0)),0)+IFERROR(INDEX('Hoja de Trabajo para listado'!$BC$155:$CB$1048576,MATCH($A298,'Hoja de Trabajo para listado'!$BC$155:$BC$1048576,0),MATCH((CUADRO!N$5&amp;$E298),'Hoja de Trabajo para listado'!$BC$151:$CB$151,0)),0)+IFERROR(INDEX('Hoja de Trabajo para listado'!$DE$153:$DG$274,MATCH($A298,'Hoja de Trabajo para listado'!$DE$153:$DE$1048576,0),MATCH((CUADRO!N$5&amp;$E298),'Hoja de Trabajo para listado'!$DE$151:$DG$151,0)),0)+IFERROR(INDEX('Hoja de Trabajo para listado'!$CD$155:$DC$1048576,MATCH($A298,'Hoja de Trabajo para listado'!$CD$155:$CD$1048576,0),MATCH((CUADRO!N$5&amp;$E298),'Hoja de Trabajo para listado'!$CD$151:$DC$151,0)),0)</f>
        <v>0</v>
      </c>
      <c r="O298" s="243">
        <f ca="1">+IFERROR(INDEX('Hoja de Trabajo para listado'!$A$155:$Z$1048576,MATCH($A298,'Hoja de Trabajo para listado'!$A$155:$A$1048576,0),MATCH((CUADRO!O$5&amp;$E298),'Hoja de Trabajo para listado'!$A$151:$Z$151,0)),0)+IFERROR(INDEX('Hoja de Trabajo para listado'!$AB$155:$BA$1048576,MATCH($A298,'Hoja de Trabajo para listado'!$AB$155:$AB$1048576,0),MATCH((CUADRO!O$5&amp;$E298),'Hoja de Trabajo para listado'!$AB$151:$BA$151,0)),0)+IFERROR(INDEX('Hoja de Trabajo para listado'!$BC$155:$CB$1048576,MATCH($A298,'Hoja de Trabajo para listado'!$BC$155:$BC$1048576,0),MATCH((CUADRO!O$5&amp;$E298),'Hoja de Trabajo para listado'!$BC$151:$CB$151,0)),0)+IFERROR(INDEX('Hoja de Trabajo para listado'!$DE$153:$DG$274,MATCH($A298,'Hoja de Trabajo para listado'!$DE$153:$DE$1048576,0),MATCH((CUADRO!O$5&amp;$E298),'Hoja de Trabajo para listado'!$DE$151:$DG$151,0)),0)+IFERROR(INDEX('Hoja de Trabajo para listado'!$CD$155:$DC$1048576,MATCH($A298,'Hoja de Trabajo para listado'!$CD$155:$CD$1048576,0),MATCH((CUADRO!O$5&amp;$E298),'Hoja de Trabajo para listado'!$CD$151:$DC$151,0)),0)</f>
        <v>0</v>
      </c>
      <c r="P298" s="243">
        <f ca="1">+IFERROR(INDEX('Hoja de Trabajo para listado'!$A$155:$Z$1048576,MATCH($A298,'Hoja de Trabajo para listado'!$A$155:$A$1048576,0),MATCH((CUADRO!P$5&amp;$E298),'Hoja de Trabajo para listado'!$A$151:$Z$151,0)),0)+IFERROR(INDEX('Hoja de Trabajo para listado'!$AB$155:$BA$1048576,MATCH($A298,'Hoja de Trabajo para listado'!$AB$155:$AB$1048576,0),MATCH((CUADRO!P$5&amp;$E298),'Hoja de Trabajo para listado'!$AB$151:$BA$151,0)),0)+IFERROR(INDEX('Hoja de Trabajo para listado'!$BC$155:$CB$1048576,MATCH($A298,'Hoja de Trabajo para listado'!$BC$155:$BC$1048576,0),MATCH((CUADRO!P$5&amp;$E298),'Hoja de Trabajo para listado'!$BC$151:$CB$151,0)),0)+IFERROR(INDEX('Hoja de Trabajo para listado'!$DE$153:$DG$274,MATCH($A298,'Hoja de Trabajo para listado'!$DE$153:$DE$1048576,0),MATCH((CUADRO!P$5&amp;$E298),'Hoja de Trabajo para listado'!$DE$151:$DG$151,0)),0)+IFERROR(INDEX('Hoja de Trabajo para listado'!$CD$155:$DC$1048576,MATCH($A298,'Hoja de Trabajo para listado'!$CD$155:$CD$1048576,0),MATCH((CUADRO!P$5&amp;$E298),'Hoja de Trabajo para listado'!$CD$151:$DC$151,0)),0)</f>
        <v>0</v>
      </c>
      <c r="Q298" s="243">
        <f ca="1">+IFERROR(INDEX('Hoja de Trabajo para listado'!$A$155:$Z$1048576,MATCH($A298,'Hoja de Trabajo para listado'!$A$155:$A$1048576,0),MATCH((CUADRO!Q$5&amp;$E298),'Hoja de Trabajo para listado'!$A$151:$Z$151,0)),0)+IFERROR(INDEX('Hoja de Trabajo para listado'!$AB$155:$BA$1048576,MATCH($A298,'Hoja de Trabajo para listado'!$AB$155:$AB$1048576,0),MATCH((CUADRO!Q$5&amp;$E298),'Hoja de Trabajo para listado'!$AB$151:$BA$151,0)),0)+IFERROR(INDEX('Hoja de Trabajo para listado'!$BC$155:$CB$1048576,MATCH($A298,'Hoja de Trabajo para listado'!$BC$155:$BC$1048576,0),MATCH((CUADRO!Q$5&amp;$E298),'Hoja de Trabajo para listado'!$BC$151:$CB$151,0)),0)+IFERROR(INDEX('Hoja de Trabajo para listado'!$DE$153:$DG$274,MATCH($A298,'Hoja de Trabajo para listado'!$DE$153:$DE$1048576,0),MATCH((CUADRO!Q$5&amp;$E298),'Hoja de Trabajo para listado'!$DE$151:$DG$151,0)),0)+IFERROR(INDEX('Hoja de Trabajo para listado'!$CD$155:$DC$1048576,MATCH($A298,'Hoja de Trabajo para listado'!$CD$155:$CD$1048576,0),MATCH((CUADRO!Q$5&amp;$E298),'Hoja de Trabajo para listado'!$CD$151:$DC$151,0)),0)</f>
        <v>0</v>
      </c>
      <c r="R298" s="243">
        <f t="shared" ca="1" si="11"/>
        <v>0</v>
      </c>
      <c r="S298" s="249"/>
      <c r="T298" s="243">
        <f ca="1">+T299</f>
        <v>0</v>
      </c>
      <c r="U298" s="242">
        <f t="shared" si="12"/>
        <v>1</v>
      </c>
      <c r="V298" s="333" t="str">
        <f>+VLOOKUP(A298,bd_lista!$A$3:$E$590,5,FALSE)</f>
        <v>Instituciones de Seguridad Social</v>
      </c>
      <c r="W298" s="383" t="str">
        <f>+V298</f>
        <v>Instituciones de Seguridad Social</v>
      </c>
      <c r="X298" s="242">
        <f>+VLOOKUP(A298,[3]Sheet1!$A$13:$D$744,4,FALSE)</f>
        <v>46</v>
      </c>
      <c r="Y298" s="242" t="str">
        <f>+VLOOKUP(X298,bd_lista!$A$3:$C$590,3,FALSE)</f>
        <v>Ministerio de Salud y Deportes</v>
      </c>
      <c r="Z298" s="294">
        <f>+X298</f>
        <v>46</v>
      </c>
      <c r="AA298" s="295" t="str">
        <f>+Y298</f>
        <v>Ministerio de Salud y Deportes</v>
      </c>
    </row>
    <row r="299" spans="1:27" customFormat="1" ht="15" hidden="1" customHeight="1">
      <c r="A299" s="32">
        <v>424</v>
      </c>
      <c r="B299" s="389"/>
      <c r="C299" s="333" t="str">
        <f>+VLOOKUP(A299,bd_lista!$A$3:$C$590,3,FALSE)</f>
        <v>Caja de Salud CORDES</v>
      </c>
      <c r="D299" s="386"/>
      <c r="E299" s="333" t="s">
        <v>1305</v>
      </c>
      <c r="F299" s="245">
        <f ca="1">+IFERROR(INDEX('Hoja de Trabajo para listado'!$A$155:$Z$1048576,MATCH($A299,'Hoja de Trabajo para listado'!$A$155:$A$1048576,0),MATCH((CUADRO!F$5&amp;$E299),'Hoja de Trabajo para listado'!$A$151:$Z$151,0)),0)+IFERROR(INDEX('Hoja de Trabajo para listado'!$AB$155:$BA$1048576,MATCH($A299,'Hoja de Trabajo para listado'!$AB$155:$AB$1048576,0),MATCH((CUADRO!F$5&amp;$E299),'Hoja de Trabajo para listado'!$AB$151:$BA$151,0)),0)+IFERROR(INDEX('Hoja de Trabajo para listado'!$BC$155:$CB$1048576,MATCH($A299,'Hoja de Trabajo para listado'!$BC$155:$BC$1048576,0),MATCH((CUADRO!F$5&amp;$E299),'Hoja de Trabajo para listado'!$BC$151:$CB$151,0)),0)+IFERROR(INDEX('Hoja de Trabajo para listado'!$DE$153:$DG$274,MATCH($A299,'Hoja de Trabajo para listado'!$DE$153:$DE$1048576,0),MATCH((CUADRO!F$5&amp;$E299),'Hoja de Trabajo para listado'!$DE$151:$DG$151,0)),0)+IFERROR(INDEX('Hoja de Trabajo para listado'!$CD$155:$DC$1048576,MATCH($A299,'Hoja de Trabajo para listado'!$CD$155:$CD$1048576,0),MATCH((CUADRO!F$5&amp;$E299),'Hoja de Trabajo para listado'!$CD$151:$DC$151,0)),0)</f>
        <v>0</v>
      </c>
      <c r="G299" s="245">
        <f ca="1">+IFERROR(INDEX('Hoja de Trabajo para listado'!$A$155:$Z$1048576,MATCH($A299,'Hoja de Trabajo para listado'!$A$155:$A$1048576,0),MATCH((CUADRO!G$5&amp;$E299),'Hoja de Trabajo para listado'!$A$151:$Z$151,0)),0)+IFERROR(INDEX('Hoja de Trabajo para listado'!$AB$155:$BA$1048576,MATCH($A299,'Hoja de Trabajo para listado'!$AB$155:$AB$1048576,0),MATCH((CUADRO!G$5&amp;$E299),'Hoja de Trabajo para listado'!$AB$151:$BA$151,0)),0)+IFERROR(INDEX('Hoja de Trabajo para listado'!$BC$155:$CB$1048576,MATCH($A299,'Hoja de Trabajo para listado'!$BC$155:$BC$1048576,0),MATCH((CUADRO!G$5&amp;$E299),'Hoja de Trabajo para listado'!$BC$151:$CB$151,0)),0)+IFERROR(INDEX('Hoja de Trabajo para listado'!$DE$153:$DG$274,MATCH($A299,'Hoja de Trabajo para listado'!$DE$153:$DE$1048576,0),MATCH((CUADRO!G$5&amp;$E299),'Hoja de Trabajo para listado'!$DE$151:$DG$151,0)),0)+IFERROR(INDEX('Hoja de Trabajo para listado'!$CD$155:$DC$1048576,MATCH($A299,'Hoja de Trabajo para listado'!$CD$155:$CD$1048576,0),MATCH((CUADRO!G$5&amp;$E299),'Hoja de Trabajo para listado'!$CD$151:$DC$151,0)),0)</f>
        <v>0</v>
      </c>
      <c r="H299" s="245">
        <f ca="1">+IFERROR(INDEX('Hoja de Trabajo para listado'!$A$155:$Z$1048576,MATCH($A299,'Hoja de Trabajo para listado'!$A$155:$A$1048576,0),MATCH((CUADRO!H$5&amp;$E299),'Hoja de Trabajo para listado'!$A$151:$Z$151,0)),0)+IFERROR(INDEX('Hoja de Trabajo para listado'!$AB$155:$BA$1048576,MATCH($A299,'Hoja de Trabajo para listado'!$AB$155:$AB$1048576,0),MATCH((CUADRO!H$5&amp;$E299),'Hoja de Trabajo para listado'!$AB$151:$BA$151,0)),0)+IFERROR(INDEX('Hoja de Trabajo para listado'!$BC$155:$CB$1048576,MATCH($A299,'Hoja de Trabajo para listado'!$BC$155:$BC$1048576,0),MATCH((CUADRO!H$5&amp;$E299),'Hoja de Trabajo para listado'!$BC$151:$CB$151,0)),0)+IFERROR(INDEX('Hoja de Trabajo para listado'!$DE$153:$DG$274,MATCH($A299,'Hoja de Trabajo para listado'!$DE$153:$DE$1048576,0),MATCH((CUADRO!H$5&amp;$E299),'Hoja de Trabajo para listado'!$DE$151:$DG$151,0)),0)+IFERROR(INDEX('Hoja de Trabajo para listado'!$CD$155:$DC$1048576,MATCH($A299,'Hoja de Trabajo para listado'!$CD$155:$CD$1048576,0),MATCH((CUADRO!H$5&amp;$E299),'Hoja de Trabajo para listado'!$CD$151:$DC$151,0)),0)</f>
        <v>0</v>
      </c>
      <c r="I299" s="245">
        <f ca="1">+IFERROR(INDEX('Hoja de Trabajo para listado'!$A$155:$Z$1048576,MATCH($A299,'Hoja de Trabajo para listado'!$A$155:$A$1048576,0),MATCH((CUADRO!I$5&amp;$E299),'Hoja de Trabajo para listado'!$A$151:$Z$151,0)),0)+IFERROR(INDEX('Hoja de Trabajo para listado'!$AB$155:$BA$1048576,MATCH($A299,'Hoja de Trabajo para listado'!$AB$155:$AB$1048576,0),MATCH((CUADRO!I$5&amp;$E299),'Hoja de Trabajo para listado'!$AB$151:$BA$151,0)),0)+IFERROR(INDEX('Hoja de Trabajo para listado'!$BC$155:$CB$1048576,MATCH($A299,'Hoja de Trabajo para listado'!$BC$155:$BC$1048576,0),MATCH((CUADRO!I$5&amp;$E299),'Hoja de Trabajo para listado'!$BC$151:$CB$151,0)),0)+IFERROR(INDEX('Hoja de Trabajo para listado'!$DE$153:$DG$274,MATCH($A299,'Hoja de Trabajo para listado'!$DE$153:$DE$1048576,0),MATCH((CUADRO!I$5&amp;$E299),'Hoja de Trabajo para listado'!$DE$151:$DG$151,0)),0)+IFERROR(INDEX('Hoja de Trabajo para listado'!$CD$155:$DC$1048576,MATCH($A299,'Hoja de Trabajo para listado'!$CD$155:$CD$1048576,0),MATCH((CUADRO!I$5&amp;$E299),'Hoja de Trabajo para listado'!$CD$151:$DC$151,0)),0)</f>
        <v>0</v>
      </c>
      <c r="J299" s="245">
        <f ca="1">+IFERROR(INDEX('Hoja de Trabajo para listado'!$A$155:$Z$1048576,MATCH($A299,'Hoja de Trabajo para listado'!$A$155:$A$1048576,0),MATCH((CUADRO!J$5&amp;$E299),'Hoja de Trabajo para listado'!$A$151:$Z$151,0)),0)+IFERROR(INDEX('Hoja de Trabajo para listado'!$AB$155:$BA$1048576,MATCH($A299,'Hoja de Trabajo para listado'!$AB$155:$AB$1048576,0),MATCH((CUADRO!J$5&amp;$E299),'Hoja de Trabajo para listado'!$AB$151:$BA$151,0)),0)+IFERROR(INDEX('Hoja de Trabajo para listado'!$BC$155:$CB$1048576,MATCH($A299,'Hoja de Trabajo para listado'!$BC$155:$BC$1048576,0),MATCH((CUADRO!J$5&amp;$E299),'Hoja de Trabajo para listado'!$BC$151:$CB$151,0)),0)+IFERROR(INDEX('Hoja de Trabajo para listado'!$DE$153:$DG$274,MATCH($A299,'Hoja de Trabajo para listado'!$DE$153:$DE$1048576,0),MATCH((CUADRO!J$5&amp;$E299),'Hoja de Trabajo para listado'!$DE$151:$DG$151,0)),0)+IFERROR(INDEX('Hoja de Trabajo para listado'!$CD$155:$DC$1048576,MATCH($A299,'Hoja de Trabajo para listado'!$CD$155:$CD$1048576,0),MATCH((CUADRO!J$5&amp;$E299),'Hoja de Trabajo para listado'!$CD$151:$DC$151,0)),0)</f>
        <v>0</v>
      </c>
      <c r="K299" s="245">
        <f ca="1">+IFERROR(INDEX('Hoja de Trabajo para listado'!$A$155:$Z$1048576,MATCH($A299,'Hoja de Trabajo para listado'!$A$155:$A$1048576,0),MATCH((CUADRO!K$5&amp;$E299),'Hoja de Trabajo para listado'!$A$151:$Z$151,0)),0)+IFERROR(INDEX('Hoja de Trabajo para listado'!$AB$155:$BA$1048576,MATCH($A299,'Hoja de Trabajo para listado'!$AB$155:$AB$1048576,0),MATCH((CUADRO!K$5&amp;$E299),'Hoja de Trabajo para listado'!$AB$151:$BA$151,0)),0)+IFERROR(INDEX('Hoja de Trabajo para listado'!$BC$155:$CB$1048576,MATCH($A299,'Hoja de Trabajo para listado'!$BC$155:$BC$1048576,0),MATCH((CUADRO!K$5&amp;$E299),'Hoja de Trabajo para listado'!$BC$151:$CB$151,0)),0)+IFERROR(INDEX('Hoja de Trabajo para listado'!$DE$153:$DG$274,MATCH($A299,'Hoja de Trabajo para listado'!$DE$153:$DE$1048576,0),MATCH((CUADRO!K$5&amp;$E299),'Hoja de Trabajo para listado'!$DE$151:$DG$151,0)),0)+IFERROR(INDEX('Hoja de Trabajo para listado'!$CD$155:$DC$1048576,MATCH($A299,'Hoja de Trabajo para listado'!$CD$155:$CD$1048576,0),MATCH((CUADRO!K$5&amp;$E299),'Hoja de Trabajo para listado'!$CD$151:$DC$151,0)),0)</f>
        <v>0</v>
      </c>
      <c r="L299" s="245">
        <f ca="1">+IFERROR(INDEX('Hoja de Trabajo para listado'!$A$155:$Z$1048576,MATCH($A299,'Hoja de Trabajo para listado'!$A$155:$A$1048576,0),MATCH((CUADRO!L$5&amp;$E299),'Hoja de Trabajo para listado'!$A$151:$Z$151,0)),0)+IFERROR(INDEX('Hoja de Trabajo para listado'!$AB$155:$BA$1048576,MATCH($A299,'Hoja de Trabajo para listado'!$AB$155:$AB$1048576,0),MATCH((CUADRO!L$5&amp;$E299),'Hoja de Trabajo para listado'!$AB$151:$BA$151,0)),0)+IFERROR(INDEX('Hoja de Trabajo para listado'!$BC$155:$CB$1048576,MATCH($A299,'Hoja de Trabajo para listado'!$BC$155:$BC$1048576,0),MATCH((CUADRO!L$5&amp;$E299),'Hoja de Trabajo para listado'!$BC$151:$CB$151,0)),0)+IFERROR(INDEX('Hoja de Trabajo para listado'!$DE$153:$DG$274,MATCH($A299,'Hoja de Trabajo para listado'!$DE$153:$DE$1048576,0),MATCH((CUADRO!L$5&amp;$E299),'Hoja de Trabajo para listado'!$DE$151:$DG$151,0)),0)+IFERROR(INDEX('Hoja de Trabajo para listado'!$CD$155:$DC$1048576,MATCH($A299,'Hoja de Trabajo para listado'!$CD$155:$CD$1048576,0),MATCH((CUADRO!L$5&amp;$E299),'Hoja de Trabajo para listado'!$CD$151:$DC$151,0)),0)</f>
        <v>0</v>
      </c>
      <c r="M299" s="245">
        <f ca="1">+IFERROR(INDEX('Hoja de Trabajo para listado'!$A$155:$Z$1048576,MATCH($A299,'Hoja de Trabajo para listado'!$A$155:$A$1048576,0),MATCH((CUADRO!M$5&amp;$E299),'Hoja de Trabajo para listado'!$A$151:$Z$151,0)),0)+IFERROR(INDEX('Hoja de Trabajo para listado'!$AB$155:$BA$1048576,MATCH($A299,'Hoja de Trabajo para listado'!$AB$155:$AB$1048576,0),MATCH((CUADRO!M$5&amp;$E299),'Hoja de Trabajo para listado'!$AB$151:$BA$151,0)),0)+IFERROR(INDEX('Hoja de Trabajo para listado'!$BC$155:$CB$1048576,MATCH($A299,'Hoja de Trabajo para listado'!$BC$155:$BC$1048576,0),MATCH((CUADRO!M$5&amp;$E299),'Hoja de Trabajo para listado'!$BC$151:$CB$151,0)),0)+IFERROR(INDEX('Hoja de Trabajo para listado'!$DE$153:$DG$274,MATCH($A299,'Hoja de Trabajo para listado'!$DE$153:$DE$1048576,0),MATCH((CUADRO!M$5&amp;$E299),'Hoja de Trabajo para listado'!$DE$151:$DG$151,0)),0)+IFERROR(INDEX('Hoja de Trabajo para listado'!$CD$155:$DC$1048576,MATCH($A299,'Hoja de Trabajo para listado'!$CD$155:$CD$1048576,0),MATCH((CUADRO!M$5&amp;$E299),'Hoja de Trabajo para listado'!$CD$151:$DC$151,0)),0)</f>
        <v>0</v>
      </c>
      <c r="N299" s="245">
        <f ca="1">+IFERROR(INDEX('Hoja de Trabajo para listado'!$A$155:$Z$1048576,MATCH($A299,'Hoja de Trabajo para listado'!$A$155:$A$1048576,0),MATCH((CUADRO!N$5&amp;$E299),'Hoja de Trabajo para listado'!$A$151:$Z$151,0)),0)+IFERROR(INDEX('Hoja de Trabajo para listado'!$AB$155:$BA$1048576,MATCH($A299,'Hoja de Trabajo para listado'!$AB$155:$AB$1048576,0),MATCH((CUADRO!N$5&amp;$E299),'Hoja de Trabajo para listado'!$AB$151:$BA$151,0)),0)+IFERROR(INDEX('Hoja de Trabajo para listado'!$BC$155:$CB$1048576,MATCH($A299,'Hoja de Trabajo para listado'!$BC$155:$BC$1048576,0),MATCH((CUADRO!N$5&amp;$E299),'Hoja de Trabajo para listado'!$BC$151:$CB$151,0)),0)+IFERROR(INDEX('Hoja de Trabajo para listado'!$DE$153:$DG$274,MATCH($A299,'Hoja de Trabajo para listado'!$DE$153:$DE$1048576,0),MATCH((CUADRO!N$5&amp;$E299),'Hoja de Trabajo para listado'!$DE$151:$DG$151,0)),0)+IFERROR(INDEX('Hoja de Trabajo para listado'!$CD$155:$DC$1048576,MATCH($A299,'Hoja de Trabajo para listado'!$CD$155:$CD$1048576,0),MATCH((CUADRO!N$5&amp;$E299),'Hoja de Trabajo para listado'!$CD$151:$DC$151,0)),0)</f>
        <v>0</v>
      </c>
      <c r="O299" s="245">
        <f ca="1">+IFERROR(INDEX('Hoja de Trabajo para listado'!$A$155:$Z$1048576,MATCH($A299,'Hoja de Trabajo para listado'!$A$155:$A$1048576,0),MATCH((CUADRO!O$5&amp;$E299),'Hoja de Trabajo para listado'!$A$151:$Z$151,0)),0)+IFERROR(INDEX('Hoja de Trabajo para listado'!$AB$155:$BA$1048576,MATCH($A299,'Hoja de Trabajo para listado'!$AB$155:$AB$1048576,0),MATCH((CUADRO!O$5&amp;$E299),'Hoja de Trabajo para listado'!$AB$151:$BA$151,0)),0)+IFERROR(INDEX('Hoja de Trabajo para listado'!$BC$155:$CB$1048576,MATCH($A299,'Hoja de Trabajo para listado'!$BC$155:$BC$1048576,0),MATCH((CUADRO!O$5&amp;$E299),'Hoja de Trabajo para listado'!$BC$151:$CB$151,0)),0)+IFERROR(INDEX('Hoja de Trabajo para listado'!$DE$153:$DG$274,MATCH($A299,'Hoja de Trabajo para listado'!$DE$153:$DE$1048576,0),MATCH((CUADRO!O$5&amp;$E299),'Hoja de Trabajo para listado'!$DE$151:$DG$151,0)),0)+IFERROR(INDEX('Hoja de Trabajo para listado'!$CD$155:$DC$1048576,MATCH($A299,'Hoja de Trabajo para listado'!$CD$155:$CD$1048576,0),MATCH((CUADRO!O$5&amp;$E299),'Hoja de Trabajo para listado'!$CD$151:$DC$151,0)),0)</f>
        <v>0</v>
      </c>
      <c r="P299" s="245">
        <f ca="1">+IFERROR(INDEX('Hoja de Trabajo para listado'!$A$155:$Z$1048576,MATCH($A299,'Hoja de Trabajo para listado'!$A$155:$A$1048576,0),MATCH((CUADRO!P$5&amp;$E299),'Hoja de Trabajo para listado'!$A$151:$Z$151,0)),0)+IFERROR(INDEX('Hoja de Trabajo para listado'!$AB$155:$BA$1048576,MATCH($A299,'Hoja de Trabajo para listado'!$AB$155:$AB$1048576,0),MATCH((CUADRO!P$5&amp;$E299),'Hoja de Trabajo para listado'!$AB$151:$BA$151,0)),0)+IFERROR(INDEX('Hoja de Trabajo para listado'!$BC$155:$CB$1048576,MATCH($A299,'Hoja de Trabajo para listado'!$BC$155:$BC$1048576,0),MATCH((CUADRO!P$5&amp;$E299),'Hoja de Trabajo para listado'!$BC$151:$CB$151,0)),0)+IFERROR(INDEX('Hoja de Trabajo para listado'!$DE$153:$DG$274,MATCH($A299,'Hoja de Trabajo para listado'!$DE$153:$DE$1048576,0),MATCH((CUADRO!P$5&amp;$E299),'Hoja de Trabajo para listado'!$DE$151:$DG$151,0)),0)+IFERROR(INDEX('Hoja de Trabajo para listado'!$CD$155:$DC$1048576,MATCH($A299,'Hoja de Trabajo para listado'!$CD$155:$CD$1048576,0),MATCH((CUADRO!P$5&amp;$E299),'Hoja de Trabajo para listado'!$CD$151:$DC$151,0)),0)</f>
        <v>0</v>
      </c>
      <c r="Q299" s="245">
        <f ca="1">+IFERROR(INDEX('Hoja de Trabajo para listado'!$A$155:$Z$1048576,MATCH($A299,'Hoja de Trabajo para listado'!$A$155:$A$1048576,0),MATCH((CUADRO!Q$5&amp;$E299),'Hoja de Trabajo para listado'!$A$151:$Z$151,0)),0)+IFERROR(INDEX('Hoja de Trabajo para listado'!$AB$155:$BA$1048576,MATCH($A299,'Hoja de Trabajo para listado'!$AB$155:$AB$1048576,0),MATCH((CUADRO!Q$5&amp;$E299),'Hoja de Trabajo para listado'!$AB$151:$BA$151,0)),0)+IFERROR(INDEX('Hoja de Trabajo para listado'!$BC$155:$CB$1048576,MATCH($A299,'Hoja de Trabajo para listado'!$BC$155:$BC$1048576,0),MATCH((CUADRO!Q$5&amp;$E299),'Hoja de Trabajo para listado'!$BC$151:$CB$151,0)),0)+IFERROR(INDEX('Hoja de Trabajo para listado'!$DE$153:$DG$274,MATCH($A299,'Hoja de Trabajo para listado'!$DE$153:$DE$1048576,0),MATCH((CUADRO!Q$5&amp;$E299),'Hoja de Trabajo para listado'!$DE$151:$DG$151,0)),0)+IFERROR(INDEX('Hoja de Trabajo para listado'!$CD$155:$DC$1048576,MATCH($A299,'Hoja de Trabajo para listado'!$CD$155:$CD$1048576,0),MATCH((CUADRO!Q$5&amp;$E299),'Hoja de Trabajo para listado'!$CD$151:$DC$151,0)),0)</f>
        <v>0</v>
      </c>
      <c r="R299" s="245">
        <f t="shared" ca="1" si="11"/>
        <v>0</v>
      </c>
      <c r="S299" s="259">
        <f ca="1">+R298+R299</f>
        <v>0</v>
      </c>
      <c r="T299" s="243">
        <f ca="1">+S299</f>
        <v>0</v>
      </c>
      <c r="U299" s="242">
        <f t="shared" si="12"/>
        <v>2</v>
      </c>
      <c r="V299" s="333" t="str">
        <f>+VLOOKUP(A299,bd_lista!$A$3:$E$590,5,FALSE)</f>
        <v>Instituciones de Seguridad Social</v>
      </c>
      <c r="W299" s="384"/>
      <c r="X299" s="242">
        <f>+VLOOKUP(A299,[3]Sheet1!$A$13:$D$744,4,FALSE)</f>
        <v>46</v>
      </c>
      <c r="Y299" s="242" t="str">
        <f>+VLOOKUP(X299,bd_lista!$A$3:$C$590,3,FALSE)</f>
        <v>Ministerio de Salud y Deportes</v>
      </c>
      <c r="Z299" s="292"/>
      <c r="AA299" s="293"/>
    </row>
    <row r="300" spans="1:27" customFormat="1" ht="15" hidden="1" customHeight="1">
      <c r="A300" s="32">
        <v>425</v>
      </c>
      <c r="B300" s="388">
        <f>+A300</f>
        <v>425</v>
      </c>
      <c r="C300" s="247" t="str">
        <f>+VLOOKUP(A300,bd_lista!$A$3:$C$590,3,FALSE)</f>
        <v>Seguro Social Universitario de Cochabamba</v>
      </c>
      <c r="D300" s="385" t="str">
        <f>+C300</f>
        <v>Seguro Social Universitario de Cochabamba</v>
      </c>
      <c r="E300" s="247" t="s">
        <v>1304</v>
      </c>
      <c r="F300" s="243">
        <f ca="1">+IFERROR(INDEX('Hoja de Trabajo para listado'!$A$155:$Z$1048576,MATCH($A300,'Hoja de Trabajo para listado'!$A$155:$A$1048576,0),MATCH((CUADRO!F$5&amp;$E300),'Hoja de Trabajo para listado'!$A$151:$Z$151,0)),0)+IFERROR(INDEX('Hoja de Trabajo para listado'!$AB$155:$BA$1048576,MATCH($A300,'Hoja de Trabajo para listado'!$AB$155:$AB$1048576,0),MATCH((CUADRO!F$5&amp;$E300),'Hoja de Trabajo para listado'!$AB$151:$BA$151,0)),0)+IFERROR(INDEX('Hoja de Trabajo para listado'!$BC$155:$CB$1048576,MATCH($A300,'Hoja de Trabajo para listado'!$BC$155:$BC$1048576,0),MATCH((CUADRO!F$5&amp;$E300),'Hoja de Trabajo para listado'!$BC$151:$CB$151,0)),0)+IFERROR(INDEX('Hoja de Trabajo para listado'!$DE$153:$DG$274,MATCH($A300,'Hoja de Trabajo para listado'!$DE$153:$DE$1048576,0),MATCH((CUADRO!F$5&amp;$E300),'Hoja de Trabajo para listado'!$DE$151:$DG$151,0)),0)+IFERROR(INDEX('Hoja de Trabajo para listado'!$CD$155:$DC$1048576,MATCH($A300,'Hoja de Trabajo para listado'!$CD$155:$CD$1048576,0),MATCH((CUADRO!F$5&amp;$E300),'Hoja de Trabajo para listado'!$CD$151:$DC$151,0)),0)</f>
        <v>0</v>
      </c>
      <c r="G300" s="243">
        <f ca="1">+IFERROR(INDEX('Hoja de Trabajo para listado'!$A$155:$Z$1048576,MATCH($A300,'Hoja de Trabajo para listado'!$A$155:$A$1048576,0),MATCH((CUADRO!G$5&amp;$E300),'Hoja de Trabajo para listado'!$A$151:$Z$151,0)),0)+IFERROR(INDEX('Hoja de Trabajo para listado'!$AB$155:$BA$1048576,MATCH($A300,'Hoja de Trabajo para listado'!$AB$155:$AB$1048576,0),MATCH((CUADRO!G$5&amp;$E300),'Hoja de Trabajo para listado'!$AB$151:$BA$151,0)),0)+IFERROR(INDEX('Hoja de Trabajo para listado'!$BC$155:$CB$1048576,MATCH($A300,'Hoja de Trabajo para listado'!$BC$155:$BC$1048576,0),MATCH((CUADRO!G$5&amp;$E300),'Hoja de Trabajo para listado'!$BC$151:$CB$151,0)),0)+IFERROR(INDEX('Hoja de Trabajo para listado'!$DE$153:$DG$274,MATCH($A300,'Hoja de Trabajo para listado'!$DE$153:$DE$1048576,0),MATCH((CUADRO!G$5&amp;$E300),'Hoja de Trabajo para listado'!$DE$151:$DG$151,0)),0)+IFERROR(INDEX('Hoja de Trabajo para listado'!$CD$155:$DC$1048576,MATCH($A300,'Hoja de Trabajo para listado'!$CD$155:$CD$1048576,0),MATCH((CUADRO!G$5&amp;$E300),'Hoja de Trabajo para listado'!$CD$151:$DC$151,0)),0)</f>
        <v>0</v>
      </c>
      <c r="H300" s="243">
        <f ca="1">+IFERROR(INDEX('Hoja de Trabajo para listado'!$A$155:$Z$1048576,MATCH($A300,'Hoja de Trabajo para listado'!$A$155:$A$1048576,0),MATCH((CUADRO!H$5&amp;$E300),'Hoja de Trabajo para listado'!$A$151:$Z$151,0)),0)+IFERROR(INDEX('Hoja de Trabajo para listado'!$AB$155:$BA$1048576,MATCH($A300,'Hoja de Trabajo para listado'!$AB$155:$AB$1048576,0),MATCH((CUADRO!H$5&amp;$E300),'Hoja de Trabajo para listado'!$AB$151:$BA$151,0)),0)+IFERROR(INDEX('Hoja de Trabajo para listado'!$BC$155:$CB$1048576,MATCH($A300,'Hoja de Trabajo para listado'!$BC$155:$BC$1048576,0),MATCH((CUADRO!H$5&amp;$E300),'Hoja de Trabajo para listado'!$BC$151:$CB$151,0)),0)+IFERROR(INDEX('Hoja de Trabajo para listado'!$DE$153:$DG$274,MATCH($A300,'Hoja de Trabajo para listado'!$DE$153:$DE$1048576,0),MATCH((CUADRO!H$5&amp;$E300),'Hoja de Trabajo para listado'!$DE$151:$DG$151,0)),0)+IFERROR(INDEX('Hoja de Trabajo para listado'!$CD$155:$DC$1048576,MATCH($A300,'Hoja de Trabajo para listado'!$CD$155:$CD$1048576,0),MATCH((CUADRO!H$5&amp;$E300),'Hoja de Trabajo para listado'!$CD$151:$DC$151,0)),0)</f>
        <v>0</v>
      </c>
      <c r="I300" s="243">
        <f ca="1">+IFERROR(INDEX('Hoja de Trabajo para listado'!$A$155:$Z$1048576,MATCH($A300,'Hoja de Trabajo para listado'!$A$155:$A$1048576,0),MATCH((CUADRO!I$5&amp;$E300),'Hoja de Trabajo para listado'!$A$151:$Z$151,0)),0)+IFERROR(INDEX('Hoja de Trabajo para listado'!$AB$155:$BA$1048576,MATCH($A300,'Hoja de Trabajo para listado'!$AB$155:$AB$1048576,0),MATCH((CUADRO!I$5&amp;$E300),'Hoja de Trabajo para listado'!$AB$151:$BA$151,0)),0)+IFERROR(INDEX('Hoja de Trabajo para listado'!$BC$155:$CB$1048576,MATCH($A300,'Hoja de Trabajo para listado'!$BC$155:$BC$1048576,0),MATCH((CUADRO!I$5&amp;$E300),'Hoja de Trabajo para listado'!$BC$151:$CB$151,0)),0)+IFERROR(INDEX('Hoja de Trabajo para listado'!$DE$153:$DG$274,MATCH($A300,'Hoja de Trabajo para listado'!$DE$153:$DE$1048576,0),MATCH((CUADRO!I$5&amp;$E300),'Hoja de Trabajo para listado'!$DE$151:$DG$151,0)),0)+IFERROR(INDEX('Hoja de Trabajo para listado'!$CD$155:$DC$1048576,MATCH($A300,'Hoja de Trabajo para listado'!$CD$155:$CD$1048576,0),MATCH((CUADRO!I$5&amp;$E300),'Hoja de Trabajo para listado'!$CD$151:$DC$151,0)),0)</f>
        <v>0</v>
      </c>
      <c r="J300" s="243">
        <f ca="1">+IFERROR(INDEX('Hoja de Trabajo para listado'!$A$155:$Z$1048576,MATCH($A300,'Hoja de Trabajo para listado'!$A$155:$A$1048576,0),MATCH((CUADRO!J$5&amp;$E300),'Hoja de Trabajo para listado'!$A$151:$Z$151,0)),0)+IFERROR(INDEX('Hoja de Trabajo para listado'!$AB$155:$BA$1048576,MATCH($A300,'Hoja de Trabajo para listado'!$AB$155:$AB$1048576,0),MATCH((CUADRO!J$5&amp;$E300),'Hoja de Trabajo para listado'!$AB$151:$BA$151,0)),0)+IFERROR(INDEX('Hoja de Trabajo para listado'!$BC$155:$CB$1048576,MATCH($A300,'Hoja de Trabajo para listado'!$BC$155:$BC$1048576,0),MATCH((CUADRO!J$5&amp;$E300),'Hoja de Trabajo para listado'!$BC$151:$CB$151,0)),0)+IFERROR(INDEX('Hoja de Trabajo para listado'!$DE$153:$DG$274,MATCH($A300,'Hoja de Trabajo para listado'!$DE$153:$DE$1048576,0),MATCH((CUADRO!J$5&amp;$E300),'Hoja de Trabajo para listado'!$DE$151:$DG$151,0)),0)+IFERROR(INDEX('Hoja de Trabajo para listado'!$CD$155:$DC$1048576,MATCH($A300,'Hoja de Trabajo para listado'!$CD$155:$CD$1048576,0),MATCH((CUADRO!J$5&amp;$E300),'Hoja de Trabajo para listado'!$CD$151:$DC$151,0)),0)</f>
        <v>0</v>
      </c>
      <c r="K300" s="243">
        <f ca="1">+IFERROR(INDEX('Hoja de Trabajo para listado'!$A$155:$Z$1048576,MATCH($A300,'Hoja de Trabajo para listado'!$A$155:$A$1048576,0),MATCH((CUADRO!K$5&amp;$E300),'Hoja de Trabajo para listado'!$A$151:$Z$151,0)),0)+IFERROR(INDEX('Hoja de Trabajo para listado'!$AB$155:$BA$1048576,MATCH($A300,'Hoja de Trabajo para listado'!$AB$155:$AB$1048576,0),MATCH((CUADRO!K$5&amp;$E300),'Hoja de Trabajo para listado'!$AB$151:$BA$151,0)),0)+IFERROR(INDEX('Hoja de Trabajo para listado'!$BC$155:$CB$1048576,MATCH($A300,'Hoja de Trabajo para listado'!$BC$155:$BC$1048576,0),MATCH((CUADRO!K$5&amp;$E300),'Hoja de Trabajo para listado'!$BC$151:$CB$151,0)),0)+IFERROR(INDEX('Hoja de Trabajo para listado'!$DE$153:$DG$274,MATCH($A300,'Hoja de Trabajo para listado'!$DE$153:$DE$1048576,0),MATCH((CUADRO!K$5&amp;$E300),'Hoja de Trabajo para listado'!$DE$151:$DG$151,0)),0)+IFERROR(INDEX('Hoja de Trabajo para listado'!$CD$155:$DC$1048576,MATCH($A300,'Hoja de Trabajo para listado'!$CD$155:$CD$1048576,0),MATCH((CUADRO!K$5&amp;$E300),'Hoja de Trabajo para listado'!$CD$151:$DC$151,0)),0)</f>
        <v>0</v>
      </c>
      <c r="L300" s="243">
        <f ca="1">+IFERROR(INDEX('Hoja de Trabajo para listado'!$A$155:$Z$1048576,MATCH($A300,'Hoja de Trabajo para listado'!$A$155:$A$1048576,0),MATCH((CUADRO!L$5&amp;$E300),'Hoja de Trabajo para listado'!$A$151:$Z$151,0)),0)+IFERROR(INDEX('Hoja de Trabajo para listado'!$AB$155:$BA$1048576,MATCH($A300,'Hoja de Trabajo para listado'!$AB$155:$AB$1048576,0),MATCH((CUADRO!L$5&amp;$E300),'Hoja de Trabajo para listado'!$AB$151:$BA$151,0)),0)+IFERROR(INDEX('Hoja de Trabajo para listado'!$BC$155:$CB$1048576,MATCH($A300,'Hoja de Trabajo para listado'!$BC$155:$BC$1048576,0),MATCH((CUADRO!L$5&amp;$E300),'Hoja de Trabajo para listado'!$BC$151:$CB$151,0)),0)+IFERROR(INDEX('Hoja de Trabajo para listado'!$DE$153:$DG$274,MATCH($A300,'Hoja de Trabajo para listado'!$DE$153:$DE$1048576,0),MATCH((CUADRO!L$5&amp;$E300),'Hoja de Trabajo para listado'!$DE$151:$DG$151,0)),0)+IFERROR(INDEX('Hoja de Trabajo para listado'!$CD$155:$DC$1048576,MATCH($A300,'Hoja de Trabajo para listado'!$CD$155:$CD$1048576,0),MATCH((CUADRO!L$5&amp;$E300),'Hoja de Trabajo para listado'!$CD$151:$DC$151,0)),0)</f>
        <v>0</v>
      </c>
      <c r="M300" s="243">
        <f ca="1">+IFERROR(INDEX('Hoja de Trabajo para listado'!$A$155:$Z$1048576,MATCH($A300,'Hoja de Trabajo para listado'!$A$155:$A$1048576,0),MATCH((CUADRO!M$5&amp;$E300),'Hoja de Trabajo para listado'!$A$151:$Z$151,0)),0)+IFERROR(INDEX('Hoja de Trabajo para listado'!$AB$155:$BA$1048576,MATCH($A300,'Hoja de Trabajo para listado'!$AB$155:$AB$1048576,0),MATCH((CUADRO!M$5&amp;$E300),'Hoja de Trabajo para listado'!$AB$151:$BA$151,0)),0)+IFERROR(INDEX('Hoja de Trabajo para listado'!$BC$155:$CB$1048576,MATCH($A300,'Hoja de Trabajo para listado'!$BC$155:$BC$1048576,0),MATCH((CUADRO!M$5&amp;$E300),'Hoja de Trabajo para listado'!$BC$151:$CB$151,0)),0)+IFERROR(INDEX('Hoja de Trabajo para listado'!$DE$153:$DG$274,MATCH($A300,'Hoja de Trabajo para listado'!$DE$153:$DE$1048576,0),MATCH((CUADRO!M$5&amp;$E300),'Hoja de Trabajo para listado'!$DE$151:$DG$151,0)),0)+IFERROR(INDEX('Hoja de Trabajo para listado'!$CD$155:$DC$1048576,MATCH($A300,'Hoja de Trabajo para listado'!$CD$155:$CD$1048576,0),MATCH((CUADRO!M$5&amp;$E300),'Hoja de Trabajo para listado'!$CD$151:$DC$151,0)),0)</f>
        <v>0</v>
      </c>
      <c r="N300" s="243">
        <f ca="1">+IFERROR(INDEX('Hoja de Trabajo para listado'!$A$155:$Z$1048576,MATCH($A300,'Hoja de Trabajo para listado'!$A$155:$A$1048576,0),MATCH((CUADRO!N$5&amp;$E300),'Hoja de Trabajo para listado'!$A$151:$Z$151,0)),0)+IFERROR(INDEX('Hoja de Trabajo para listado'!$AB$155:$BA$1048576,MATCH($A300,'Hoja de Trabajo para listado'!$AB$155:$AB$1048576,0),MATCH((CUADRO!N$5&amp;$E300),'Hoja de Trabajo para listado'!$AB$151:$BA$151,0)),0)+IFERROR(INDEX('Hoja de Trabajo para listado'!$BC$155:$CB$1048576,MATCH($A300,'Hoja de Trabajo para listado'!$BC$155:$BC$1048576,0),MATCH((CUADRO!N$5&amp;$E300),'Hoja de Trabajo para listado'!$BC$151:$CB$151,0)),0)+IFERROR(INDEX('Hoja de Trabajo para listado'!$DE$153:$DG$274,MATCH($A300,'Hoja de Trabajo para listado'!$DE$153:$DE$1048576,0),MATCH((CUADRO!N$5&amp;$E300),'Hoja de Trabajo para listado'!$DE$151:$DG$151,0)),0)+IFERROR(INDEX('Hoja de Trabajo para listado'!$CD$155:$DC$1048576,MATCH($A300,'Hoja de Trabajo para listado'!$CD$155:$CD$1048576,0),MATCH((CUADRO!N$5&amp;$E300),'Hoja de Trabajo para listado'!$CD$151:$DC$151,0)),0)</f>
        <v>0</v>
      </c>
      <c r="O300" s="243">
        <f ca="1">+IFERROR(INDEX('Hoja de Trabajo para listado'!$A$155:$Z$1048576,MATCH($A300,'Hoja de Trabajo para listado'!$A$155:$A$1048576,0),MATCH((CUADRO!O$5&amp;$E300),'Hoja de Trabajo para listado'!$A$151:$Z$151,0)),0)+IFERROR(INDEX('Hoja de Trabajo para listado'!$AB$155:$BA$1048576,MATCH($A300,'Hoja de Trabajo para listado'!$AB$155:$AB$1048576,0),MATCH((CUADRO!O$5&amp;$E300),'Hoja de Trabajo para listado'!$AB$151:$BA$151,0)),0)+IFERROR(INDEX('Hoja de Trabajo para listado'!$BC$155:$CB$1048576,MATCH($A300,'Hoja de Trabajo para listado'!$BC$155:$BC$1048576,0),MATCH((CUADRO!O$5&amp;$E300),'Hoja de Trabajo para listado'!$BC$151:$CB$151,0)),0)+IFERROR(INDEX('Hoja de Trabajo para listado'!$DE$153:$DG$274,MATCH($A300,'Hoja de Trabajo para listado'!$DE$153:$DE$1048576,0),MATCH((CUADRO!O$5&amp;$E300),'Hoja de Trabajo para listado'!$DE$151:$DG$151,0)),0)+IFERROR(INDEX('Hoja de Trabajo para listado'!$CD$155:$DC$1048576,MATCH($A300,'Hoja de Trabajo para listado'!$CD$155:$CD$1048576,0),MATCH((CUADRO!O$5&amp;$E300),'Hoja de Trabajo para listado'!$CD$151:$DC$151,0)),0)</f>
        <v>0</v>
      </c>
      <c r="P300" s="243">
        <f ca="1">+IFERROR(INDEX('Hoja de Trabajo para listado'!$A$155:$Z$1048576,MATCH($A300,'Hoja de Trabajo para listado'!$A$155:$A$1048576,0),MATCH((CUADRO!P$5&amp;$E300),'Hoja de Trabajo para listado'!$A$151:$Z$151,0)),0)+IFERROR(INDEX('Hoja de Trabajo para listado'!$AB$155:$BA$1048576,MATCH($A300,'Hoja de Trabajo para listado'!$AB$155:$AB$1048576,0),MATCH((CUADRO!P$5&amp;$E300),'Hoja de Trabajo para listado'!$AB$151:$BA$151,0)),0)+IFERROR(INDEX('Hoja de Trabajo para listado'!$BC$155:$CB$1048576,MATCH($A300,'Hoja de Trabajo para listado'!$BC$155:$BC$1048576,0),MATCH((CUADRO!P$5&amp;$E300),'Hoja de Trabajo para listado'!$BC$151:$CB$151,0)),0)+IFERROR(INDEX('Hoja de Trabajo para listado'!$DE$153:$DG$274,MATCH($A300,'Hoja de Trabajo para listado'!$DE$153:$DE$1048576,0),MATCH((CUADRO!P$5&amp;$E300),'Hoja de Trabajo para listado'!$DE$151:$DG$151,0)),0)+IFERROR(INDEX('Hoja de Trabajo para listado'!$CD$155:$DC$1048576,MATCH($A300,'Hoja de Trabajo para listado'!$CD$155:$CD$1048576,0),MATCH((CUADRO!P$5&amp;$E300),'Hoja de Trabajo para listado'!$CD$151:$DC$151,0)),0)</f>
        <v>0</v>
      </c>
      <c r="Q300" s="243">
        <f ca="1">+IFERROR(INDEX('Hoja de Trabajo para listado'!$A$155:$Z$1048576,MATCH($A300,'Hoja de Trabajo para listado'!$A$155:$A$1048576,0),MATCH((CUADRO!Q$5&amp;$E300),'Hoja de Trabajo para listado'!$A$151:$Z$151,0)),0)+IFERROR(INDEX('Hoja de Trabajo para listado'!$AB$155:$BA$1048576,MATCH($A300,'Hoja de Trabajo para listado'!$AB$155:$AB$1048576,0),MATCH((CUADRO!Q$5&amp;$E300),'Hoja de Trabajo para listado'!$AB$151:$BA$151,0)),0)+IFERROR(INDEX('Hoja de Trabajo para listado'!$BC$155:$CB$1048576,MATCH($A300,'Hoja de Trabajo para listado'!$BC$155:$BC$1048576,0),MATCH((CUADRO!Q$5&amp;$E300),'Hoja de Trabajo para listado'!$BC$151:$CB$151,0)),0)+IFERROR(INDEX('Hoja de Trabajo para listado'!$DE$153:$DG$274,MATCH($A300,'Hoja de Trabajo para listado'!$DE$153:$DE$1048576,0),MATCH((CUADRO!Q$5&amp;$E300),'Hoja de Trabajo para listado'!$DE$151:$DG$151,0)),0)+IFERROR(INDEX('Hoja de Trabajo para listado'!$CD$155:$DC$1048576,MATCH($A300,'Hoja de Trabajo para listado'!$CD$155:$CD$1048576,0),MATCH((CUADRO!Q$5&amp;$E300),'Hoja de Trabajo para listado'!$CD$151:$DC$151,0)),0)</f>
        <v>0</v>
      </c>
      <c r="R300" s="243">
        <f t="shared" ca="1" si="11"/>
        <v>0</v>
      </c>
      <c r="S300" s="249"/>
      <c r="T300" s="243">
        <f ca="1">+T301</f>
        <v>0</v>
      </c>
      <c r="U300" s="242">
        <f t="shared" si="12"/>
        <v>1</v>
      </c>
      <c r="V300" s="333" t="str">
        <f>+VLOOKUP(A300,bd_lista!$A$3:$E$590,5,FALSE)</f>
        <v>Instituciones de Seguridad Social</v>
      </c>
      <c r="W300" s="383" t="str">
        <f>+V300</f>
        <v>Instituciones de Seguridad Social</v>
      </c>
      <c r="X300" s="242">
        <f>+VLOOKUP(A300,[3]Sheet1!$A$13:$D$744,4,FALSE)</f>
        <v>46</v>
      </c>
      <c r="Y300" s="242" t="str">
        <f>+VLOOKUP(X300,bd_lista!$A$3:$C$590,3,FALSE)</f>
        <v>Ministerio de Salud y Deportes</v>
      </c>
      <c r="Z300" s="294">
        <f>+X300</f>
        <v>46</v>
      </c>
      <c r="AA300" s="295" t="str">
        <f>+Y300</f>
        <v>Ministerio de Salud y Deportes</v>
      </c>
    </row>
    <row r="301" spans="1:27" customFormat="1" ht="15" hidden="1" customHeight="1">
      <c r="A301" s="32">
        <v>425</v>
      </c>
      <c r="B301" s="389"/>
      <c r="C301" s="333" t="str">
        <f>+VLOOKUP(A301,bd_lista!$A$3:$C$590,3,FALSE)</f>
        <v>Seguro Social Universitario de Cochabamba</v>
      </c>
      <c r="D301" s="386"/>
      <c r="E301" s="333" t="s">
        <v>1305</v>
      </c>
      <c r="F301" s="245">
        <f ca="1">+IFERROR(INDEX('Hoja de Trabajo para listado'!$A$155:$Z$1048576,MATCH($A301,'Hoja de Trabajo para listado'!$A$155:$A$1048576,0),MATCH((CUADRO!F$5&amp;$E301),'Hoja de Trabajo para listado'!$A$151:$Z$151,0)),0)+IFERROR(INDEX('Hoja de Trabajo para listado'!$AB$155:$BA$1048576,MATCH($A301,'Hoja de Trabajo para listado'!$AB$155:$AB$1048576,0),MATCH((CUADRO!F$5&amp;$E301),'Hoja de Trabajo para listado'!$AB$151:$BA$151,0)),0)+IFERROR(INDEX('Hoja de Trabajo para listado'!$BC$155:$CB$1048576,MATCH($A301,'Hoja de Trabajo para listado'!$BC$155:$BC$1048576,0),MATCH((CUADRO!F$5&amp;$E301),'Hoja de Trabajo para listado'!$BC$151:$CB$151,0)),0)+IFERROR(INDEX('Hoja de Trabajo para listado'!$DE$153:$DG$274,MATCH($A301,'Hoja de Trabajo para listado'!$DE$153:$DE$1048576,0),MATCH((CUADRO!F$5&amp;$E301),'Hoja de Trabajo para listado'!$DE$151:$DG$151,0)),0)+IFERROR(INDEX('Hoja de Trabajo para listado'!$CD$155:$DC$1048576,MATCH($A301,'Hoja de Trabajo para listado'!$CD$155:$CD$1048576,0),MATCH((CUADRO!F$5&amp;$E301),'Hoja de Trabajo para listado'!$CD$151:$DC$151,0)),0)</f>
        <v>0</v>
      </c>
      <c r="G301" s="245">
        <f ca="1">+IFERROR(INDEX('Hoja de Trabajo para listado'!$A$155:$Z$1048576,MATCH($A301,'Hoja de Trabajo para listado'!$A$155:$A$1048576,0),MATCH((CUADRO!G$5&amp;$E301),'Hoja de Trabajo para listado'!$A$151:$Z$151,0)),0)+IFERROR(INDEX('Hoja de Trabajo para listado'!$AB$155:$BA$1048576,MATCH($A301,'Hoja de Trabajo para listado'!$AB$155:$AB$1048576,0),MATCH((CUADRO!G$5&amp;$E301),'Hoja de Trabajo para listado'!$AB$151:$BA$151,0)),0)+IFERROR(INDEX('Hoja de Trabajo para listado'!$BC$155:$CB$1048576,MATCH($A301,'Hoja de Trabajo para listado'!$BC$155:$BC$1048576,0),MATCH((CUADRO!G$5&amp;$E301),'Hoja de Trabajo para listado'!$BC$151:$CB$151,0)),0)+IFERROR(INDEX('Hoja de Trabajo para listado'!$DE$153:$DG$274,MATCH($A301,'Hoja de Trabajo para listado'!$DE$153:$DE$1048576,0),MATCH((CUADRO!G$5&amp;$E301),'Hoja de Trabajo para listado'!$DE$151:$DG$151,0)),0)+IFERROR(INDEX('Hoja de Trabajo para listado'!$CD$155:$DC$1048576,MATCH($A301,'Hoja de Trabajo para listado'!$CD$155:$CD$1048576,0),MATCH((CUADRO!G$5&amp;$E301),'Hoja de Trabajo para listado'!$CD$151:$DC$151,0)),0)</f>
        <v>0</v>
      </c>
      <c r="H301" s="245">
        <f ca="1">+IFERROR(INDEX('Hoja de Trabajo para listado'!$A$155:$Z$1048576,MATCH($A301,'Hoja de Trabajo para listado'!$A$155:$A$1048576,0),MATCH((CUADRO!H$5&amp;$E301),'Hoja de Trabajo para listado'!$A$151:$Z$151,0)),0)+IFERROR(INDEX('Hoja de Trabajo para listado'!$AB$155:$BA$1048576,MATCH($A301,'Hoja de Trabajo para listado'!$AB$155:$AB$1048576,0),MATCH((CUADRO!H$5&amp;$E301),'Hoja de Trabajo para listado'!$AB$151:$BA$151,0)),0)+IFERROR(INDEX('Hoja de Trabajo para listado'!$BC$155:$CB$1048576,MATCH($A301,'Hoja de Trabajo para listado'!$BC$155:$BC$1048576,0),MATCH((CUADRO!H$5&amp;$E301),'Hoja de Trabajo para listado'!$BC$151:$CB$151,0)),0)+IFERROR(INDEX('Hoja de Trabajo para listado'!$DE$153:$DG$274,MATCH($A301,'Hoja de Trabajo para listado'!$DE$153:$DE$1048576,0),MATCH((CUADRO!H$5&amp;$E301),'Hoja de Trabajo para listado'!$DE$151:$DG$151,0)),0)+IFERROR(INDEX('Hoja de Trabajo para listado'!$CD$155:$DC$1048576,MATCH($A301,'Hoja de Trabajo para listado'!$CD$155:$CD$1048576,0),MATCH((CUADRO!H$5&amp;$E301),'Hoja de Trabajo para listado'!$CD$151:$DC$151,0)),0)</f>
        <v>0</v>
      </c>
      <c r="I301" s="245">
        <f ca="1">+IFERROR(INDEX('Hoja de Trabajo para listado'!$A$155:$Z$1048576,MATCH($A301,'Hoja de Trabajo para listado'!$A$155:$A$1048576,0),MATCH((CUADRO!I$5&amp;$E301),'Hoja de Trabajo para listado'!$A$151:$Z$151,0)),0)+IFERROR(INDEX('Hoja de Trabajo para listado'!$AB$155:$BA$1048576,MATCH($A301,'Hoja de Trabajo para listado'!$AB$155:$AB$1048576,0),MATCH((CUADRO!I$5&amp;$E301),'Hoja de Trabajo para listado'!$AB$151:$BA$151,0)),0)+IFERROR(INDEX('Hoja de Trabajo para listado'!$BC$155:$CB$1048576,MATCH($A301,'Hoja de Trabajo para listado'!$BC$155:$BC$1048576,0),MATCH((CUADRO!I$5&amp;$E301),'Hoja de Trabajo para listado'!$BC$151:$CB$151,0)),0)+IFERROR(INDEX('Hoja de Trabajo para listado'!$DE$153:$DG$274,MATCH($A301,'Hoja de Trabajo para listado'!$DE$153:$DE$1048576,0),MATCH((CUADRO!I$5&amp;$E301),'Hoja de Trabajo para listado'!$DE$151:$DG$151,0)),0)+IFERROR(INDEX('Hoja de Trabajo para listado'!$CD$155:$DC$1048576,MATCH($A301,'Hoja de Trabajo para listado'!$CD$155:$CD$1048576,0),MATCH((CUADRO!I$5&amp;$E301),'Hoja de Trabajo para listado'!$CD$151:$DC$151,0)),0)</f>
        <v>0</v>
      </c>
      <c r="J301" s="245">
        <f ca="1">+IFERROR(INDEX('Hoja de Trabajo para listado'!$A$155:$Z$1048576,MATCH($A301,'Hoja de Trabajo para listado'!$A$155:$A$1048576,0),MATCH((CUADRO!J$5&amp;$E301),'Hoja de Trabajo para listado'!$A$151:$Z$151,0)),0)+IFERROR(INDEX('Hoja de Trabajo para listado'!$AB$155:$BA$1048576,MATCH($A301,'Hoja de Trabajo para listado'!$AB$155:$AB$1048576,0),MATCH((CUADRO!J$5&amp;$E301),'Hoja de Trabajo para listado'!$AB$151:$BA$151,0)),0)+IFERROR(INDEX('Hoja de Trabajo para listado'!$BC$155:$CB$1048576,MATCH($A301,'Hoja de Trabajo para listado'!$BC$155:$BC$1048576,0),MATCH((CUADRO!J$5&amp;$E301),'Hoja de Trabajo para listado'!$BC$151:$CB$151,0)),0)+IFERROR(INDEX('Hoja de Trabajo para listado'!$DE$153:$DG$274,MATCH($A301,'Hoja de Trabajo para listado'!$DE$153:$DE$1048576,0),MATCH((CUADRO!J$5&amp;$E301),'Hoja de Trabajo para listado'!$DE$151:$DG$151,0)),0)+IFERROR(INDEX('Hoja de Trabajo para listado'!$CD$155:$DC$1048576,MATCH($A301,'Hoja de Trabajo para listado'!$CD$155:$CD$1048576,0),MATCH((CUADRO!J$5&amp;$E301),'Hoja de Trabajo para listado'!$CD$151:$DC$151,0)),0)</f>
        <v>0</v>
      </c>
      <c r="K301" s="245">
        <f ca="1">+IFERROR(INDEX('Hoja de Trabajo para listado'!$A$155:$Z$1048576,MATCH($A301,'Hoja de Trabajo para listado'!$A$155:$A$1048576,0),MATCH((CUADRO!K$5&amp;$E301),'Hoja de Trabajo para listado'!$A$151:$Z$151,0)),0)+IFERROR(INDEX('Hoja de Trabajo para listado'!$AB$155:$BA$1048576,MATCH($A301,'Hoja de Trabajo para listado'!$AB$155:$AB$1048576,0),MATCH((CUADRO!K$5&amp;$E301),'Hoja de Trabajo para listado'!$AB$151:$BA$151,0)),0)+IFERROR(INDEX('Hoja de Trabajo para listado'!$BC$155:$CB$1048576,MATCH($A301,'Hoja de Trabajo para listado'!$BC$155:$BC$1048576,0),MATCH((CUADRO!K$5&amp;$E301),'Hoja de Trabajo para listado'!$BC$151:$CB$151,0)),0)+IFERROR(INDEX('Hoja de Trabajo para listado'!$DE$153:$DG$274,MATCH($A301,'Hoja de Trabajo para listado'!$DE$153:$DE$1048576,0),MATCH((CUADRO!K$5&amp;$E301),'Hoja de Trabajo para listado'!$DE$151:$DG$151,0)),0)+IFERROR(INDEX('Hoja de Trabajo para listado'!$CD$155:$DC$1048576,MATCH($A301,'Hoja de Trabajo para listado'!$CD$155:$CD$1048576,0),MATCH((CUADRO!K$5&amp;$E301),'Hoja de Trabajo para listado'!$CD$151:$DC$151,0)),0)</f>
        <v>0</v>
      </c>
      <c r="L301" s="245">
        <f ca="1">+IFERROR(INDEX('Hoja de Trabajo para listado'!$A$155:$Z$1048576,MATCH($A301,'Hoja de Trabajo para listado'!$A$155:$A$1048576,0),MATCH((CUADRO!L$5&amp;$E301),'Hoja de Trabajo para listado'!$A$151:$Z$151,0)),0)+IFERROR(INDEX('Hoja de Trabajo para listado'!$AB$155:$BA$1048576,MATCH($A301,'Hoja de Trabajo para listado'!$AB$155:$AB$1048576,0),MATCH((CUADRO!L$5&amp;$E301),'Hoja de Trabajo para listado'!$AB$151:$BA$151,0)),0)+IFERROR(INDEX('Hoja de Trabajo para listado'!$BC$155:$CB$1048576,MATCH($A301,'Hoja de Trabajo para listado'!$BC$155:$BC$1048576,0),MATCH((CUADRO!L$5&amp;$E301),'Hoja de Trabajo para listado'!$BC$151:$CB$151,0)),0)+IFERROR(INDEX('Hoja de Trabajo para listado'!$DE$153:$DG$274,MATCH($A301,'Hoja de Trabajo para listado'!$DE$153:$DE$1048576,0),MATCH((CUADRO!L$5&amp;$E301),'Hoja de Trabajo para listado'!$DE$151:$DG$151,0)),0)+IFERROR(INDEX('Hoja de Trabajo para listado'!$CD$155:$DC$1048576,MATCH($A301,'Hoja de Trabajo para listado'!$CD$155:$CD$1048576,0),MATCH((CUADRO!L$5&amp;$E301),'Hoja de Trabajo para listado'!$CD$151:$DC$151,0)),0)</f>
        <v>0</v>
      </c>
      <c r="M301" s="245">
        <f ca="1">+IFERROR(INDEX('Hoja de Trabajo para listado'!$A$155:$Z$1048576,MATCH($A301,'Hoja de Trabajo para listado'!$A$155:$A$1048576,0),MATCH((CUADRO!M$5&amp;$E301),'Hoja de Trabajo para listado'!$A$151:$Z$151,0)),0)+IFERROR(INDEX('Hoja de Trabajo para listado'!$AB$155:$BA$1048576,MATCH($A301,'Hoja de Trabajo para listado'!$AB$155:$AB$1048576,0),MATCH((CUADRO!M$5&amp;$E301),'Hoja de Trabajo para listado'!$AB$151:$BA$151,0)),0)+IFERROR(INDEX('Hoja de Trabajo para listado'!$BC$155:$CB$1048576,MATCH($A301,'Hoja de Trabajo para listado'!$BC$155:$BC$1048576,0),MATCH((CUADRO!M$5&amp;$E301),'Hoja de Trabajo para listado'!$BC$151:$CB$151,0)),0)+IFERROR(INDEX('Hoja de Trabajo para listado'!$DE$153:$DG$274,MATCH($A301,'Hoja de Trabajo para listado'!$DE$153:$DE$1048576,0),MATCH((CUADRO!M$5&amp;$E301),'Hoja de Trabajo para listado'!$DE$151:$DG$151,0)),0)+IFERROR(INDEX('Hoja de Trabajo para listado'!$CD$155:$DC$1048576,MATCH($A301,'Hoja de Trabajo para listado'!$CD$155:$CD$1048576,0),MATCH((CUADRO!M$5&amp;$E301),'Hoja de Trabajo para listado'!$CD$151:$DC$151,0)),0)</f>
        <v>0</v>
      </c>
      <c r="N301" s="245">
        <f ca="1">+IFERROR(INDEX('Hoja de Trabajo para listado'!$A$155:$Z$1048576,MATCH($A301,'Hoja de Trabajo para listado'!$A$155:$A$1048576,0),MATCH((CUADRO!N$5&amp;$E301),'Hoja de Trabajo para listado'!$A$151:$Z$151,0)),0)+IFERROR(INDEX('Hoja de Trabajo para listado'!$AB$155:$BA$1048576,MATCH($A301,'Hoja de Trabajo para listado'!$AB$155:$AB$1048576,0),MATCH((CUADRO!N$5&amp;$E301),'Hoja de Trabajo para listado'!$AB$151:$BA$151,0)),0)+IFERROR(INDEX('Hoja de Trabajo para listado'!$BC$155:$CB$1048576,MATCH($A301,'Hoja de Trabajo para listado'!$BC$155:$BC$1048576,0),MATCH((CUADRO!N$5&amp;$E301),'Hoja de Trabajo para listado'!$BC$151:$CB$151,0)),0)+IFERROR(INDEX('Hoja de Trabajo para listado'!$DE$153:$DG$274,MATCH($A301,'Hoja de Trabajo para listado'!$DE$153:$DE$1048576,0),MATCH((CUADRO!N$5&amp;$E301),'Hoja de Trabajo para listado'!$DE$151:$DG$151,0)),0)+IFERROR(INDEX('Hoja de Trabajo para listado'!$CD$155:$DC$1048576,MATCH($A301,'Hoja de Trabajo para listado'!$CD$155:$CD$1048576,0),MATCH((CUADRO!N$5&amp;$E301),'Hoja de Trabajo para listado'!$CD$151:$DC$151,0)),0)</f>
        <v>0</v>
      </c>
      <c r="O301" s="245">
        <f ca="1">+IFERROR(INDEX('Hoja de Trabajo para listado'!$A$155:$Z$1048576,MATCH($A301,'Hoja de Trabajo para listado'!$A$155:$A$1048576,0),MATCH((CUADRO!O$5&amp;$E301),'Hoja de Trabajo para listado'!$A$151:$Z$151,0)),0)+IFERROR(INDEX('Hoja de Trabajo para listado'!$AB$155:$BA$1048576,MATCH($A301,'Hoja de Trabajo para listado'!$AB$155:$AB$1048576,0),MATCH((CUADRO!O$5&amp;$E301),'Hoja de Trabajo para listado'!$AB$151:$BA$151,0)),0)+IFERROR(INDEX('Hoja de Trabajo para listado'!$BC$155:$CB$1048576,MATCH($A301,'Hoja de Trabajo para listado'!$BC$155:$BC$1048576,0),MATCH((CUADRO!O$5&amp;$E301),'Hoja de Trabajo para listado'!$BC$151:$CB$151,0)),0)+IFERROR(INDEX('Hoja de Trabajo para listado'!$DE$153:$DG$274,MATCH($A301,'Hoja de Trabajo para listado'!$DE$153:$DE$1048576,0),MATCH((CUADRO!O$5&amp;$E301),'Hoja de Trabajo para listado'!$DE$151:$DG$151,0)),0)+IFERROR(INDEX('Hoja de Trabajo para listado'!$CD$155:$DC$1048576,MATCH($A301,'Hoja de Trabajo para listado'!$CD$155:$CD$1048576,0),MATCH((CUADRO!O$5&amp;$E301),'Hoja de Trabajo para listado'!$CD$151:$DC$151,0)),0)</f>
        <v>0</v>
      </c>
      <c r="P301" s="245">
        <f ca="1">+IFERROR(INDEX('Hoja de Trabajo para listado'!$A$155:$Z$1048576,MATCH($A301,'Hoja de Trabajo para listado'!$A$155:$A$1048576,0),MATCH((CUADRO!P$5&amp;$E301),'Hoja de Trabajo para listado'!$A$151:$Z$151,0)),0)+IFERROR(INDEX('Hoja de Trabajo para listado'!$AB$155:$BA$1048576,MATCH($A301,'Hoja de Trabajo para listado'!$AB$155:$AB$1048576,0),MATCH((CUADRO!P$5&amp;$E301),'Hoja de Trabajo para listado'!$AB$151:$BA$151,0)),0)+IFERROR(INDEX('Hoja de Trabajo para listado'!$BC$155:$CB$1048576,MATCH($A301,'Hoja de Trabajo para listado'!$BC$155:$BC$1048576,0),MATCH((CUADRO!P$5&amp;$E301),'Hoja de Trabajo para listado'!$BC$151:$CB$151,0)),0)+IFERROR(INDEX('Hoja de Trabajo para listado'!$DE$153:$DG$274,MATCH($A301,'Hoja de Trabajo para listado'!$DE$153:$DE$1048576,0),MATCH((CUADRO!P$5&amp;$E301),'Hoja de Trabajo para listado'!$DE$151:$DG$151,0)),0)+IFERROR(INDEX('Hoja de Trabajo para listado'!$CD$155:$DC$1048576,MATCH($A301,'Hoja de Trabajo para listado'!$CD$155:$CD$1048576,0),MATCH((CUADRO!P$5&amp;$E301),'Hoja de Trabajo para listado'!$CD$151:$DC$151,0)),0)</f>
        <v>0</v>
      </c>
      <c r="Q301" s="245">
        <f ca="1">+IFERROR(INDEX('Hoja de Trabajo para listado'!$A$155:$Z$1048576,MATCH($A301,'Hoja de Trabajo para listado'!$A$155:$A$1048576,0),MATCH((CUADRO!Q$5&amp;$E301),'Hoja de Trabajo para listado'!$A$151:$Z$151,0)),0)+IFERROR(INDEX('Hoja de Trabajo para listado'!$AB$155:$BA$1048576,MATCH($A301,'Hoja de Trabajo para listado'!$AB$155:$AB$1048576,0),MATCH((CUADRO!Q$5&amp;$E301),'Hoja de Trabajo para listado'!$AB$151:$BA$151,0)),0)+IFERROR(INDEX('Hoja de Trabajo para listado'!$BC$155:$CB$1048576,MATCH($A301,'Hoja de Trabajo para listado'!$BC$155:$BC$1048576,0),MATCH((CUADRO!Q$5&amp;$E301),'Hoja de Trabajo para listado'!$BC$151:$CB$151,0)),0)+IFERROR(INDEX('Hoja de Trabajo para listado'!$DE$153:$DG$274,MATCH($A301,'Hoja de Trabajo para listado'!$DE$153:$DE$1048576,0),MATCH((CUADRO!Q$5&amp;$E301),'Hoja de Trabajo para listado'!$DE$151:$DG$151,0)),0)+IFERROR(INDEX('Hoja de Trabajo para listado'!$CD$155:$DC$1048576,MATCH($A301,'Hoja de Trabajo para listado'!$CD$155:$CD$1048576,0),MATCH((CUADRO!Q$5&amp;$E301),'Hoja de Trabajo para listado'!$CD$151:$DC$151,0)),0)</f>
        <v>0</v>
      </c>
      <c r="R301" s="245">
        <f t="shared" ca="1" si="11"/>
        <v>0</v>
      </c>
      <c r="S301" s="259">
        <f ca="1">+R300+R301</f>
        <v>0</v>
      </c>
      <c r="T301" s="243">
        <f ca="1">+S301</f>
        <v>0</v>
      </c>
      <c r="U301" s="242">
        <f t="shared" si="12"/>
        <v>2</v>
      </c>
      <c r="V301" s="333" t="str">
        <f>+VLOOKUP(A301,bd_lista!$A$3:$E$590,5,FALSE)</f>
        <v>Instituciones de Seguridad Social</v>
      </c>
      <c r="W301" s="384"/>
      <c r="X301" s="242">
        <f>+VLOOKUP(A301,[3]Sheet1!$A$13:$D$744,4,FALSE)</f>
        <v>46</v>
      </c>
      <c r="Y301" s="242" t="str">
        <f>+VLOOKUP(X301,bd_lista!$A$3:$C$590,3,FALSE)</f>
        <v>Ministerio de Salud y Deportes</v>
      </c>
      <c r="Z301" s="292"/>
      <c r="AA301" s="293"/>
    </row>
    <row r="302" spans="1:27" customFormat="1" ht="15" hidden="1" customHeight="1">
      <c r="A302" s="32">
        <v>426</v>
      </c>
      <c r="B302" s="388">
        <f>+A302</f>
        <v>426</v>
      </c>
      <c r="C302" s="247" t="str">
        <f>+VLOOKUP(A302,bd_lista!$A$3:$C$590,3,FALSE)</f>
        <v>Seguro Social Universitario de Oruro</v>
      </c>
      <c r="D302" s="385" t="str">
        <f>+C302</f>
        <v>Seguro Social Universitario de Oruro</v>
      </c>
      <c r="E302" s="247" t="s">
        <v>1304</v>
      </c>
      <c r="F302" s="243">
        <f ca="1">+IFERROR(INDEX('Hoja de Trabajo para listado'!$A$155:$Z$1048576,MATCH($A302,'Hoja de Trabajo para listado'!$A$155:$A$1048576,0),MATCH((CUADRO!F$5&amp;$E302),'Hoja de Trabajo para listado'!$A$151:$Z$151,0)),0)+IFERROR(INDEX('Hoja de Trabajo para listado'!$AB$155:$BA$1048576,MATCH($A302,'Hoja de Trabajo para listado'!$AB$155:$AB$1048576,0),MATCH((CUADRO!F$5&amp;$E302),'Hoja de Trabajo para listado'!$AB$151:$BA$151,0)),0)+IFERROR(INDEX('Hoja de Trabajo para listado'!$BC$155:$CB$1048576,MATCH($A302,'Hoja de Trabajo para listado'!$BC$155:$BC$1048576,0),MATCH((CUADRO!F$5&amp;$E302),'Hoja de Trabajo para listado'!$BC$151:$CB$151,0)),0)+IFERROR(INDEX('Hoja de Trabajo para listado'!$DE$153:$DG$274,MATCH($A302,'Hoja de Trabajo para listado'!$DE$153:$DE$1048576,0),MATCH((CUADRO!F$5&amp;$E302),'Hoja de Trabajo para listado'!$DE$151:$DG$151,0)),0)+IFERROR(INDEX('Hoja de Trabajo para listado'!$CD$155:$DC$1048576,MATCH($A302,'Hoja de Trabajo para listado'!$CD$155:$CD$1048576,0),MATCH((CUADRO!F$5&amp;$E302),'Hoja de Trabajo para listado'!$CD$151:$DC$151,0)),0)</f>
        <v>0</v>
      </c>
      <c r="G302" s="243">
        <f ca="1">+IFERROR(INDEX('Hoja de Trabajo para listado'!$A$155:$Z$1048576,MATCH($A302,'Hoja de Trabajo para listado'!$A$155:$A$1048576,0),MATCH((CUADRO!G$5&amp;$E302),'Hoja de Trabajo para listado'!$A$151:$Z$151,0)),0)+IFERROR(INDEX('Hoja de Trabajo para listado'!$AB$155:$BA$1048576,MATCH($A302,'Hoja de Trabajo para listado'!$AB$155:$AB$1048576,0),MATCH((CUADRO!G$5&amp;$E302),'Hoja de Trabajo para listado'!$AB$151:$BA$151,0)),0)+IFERROR(INDEX('Hoja de Trabajo para listado'!$BC$155:$CB$1048576,MATCH($A302,'Hoja de Trabajo para listado'!$BC$155:$BC$1048576,0),MATCH((CUADRO!G$5&amp;$E302),'Hoja de Trabajo para listado'!$BC$151:$CB$151,0)),0)+IFERROR(INDEX('Hoja de Trabajo para listado'!$DE$153:$DG$274,MATCH($A302,'Hoja de Trabajo para listado'!$DE$153:$DE$1048576,0),MATCH((CUADRO!G$5&amp;$E302),'Hoja de Trabajo para listado'!$DE$151:$DG$151,0)),0)+IFERROR(INDEX('Hoja de Trabajo para listado'!$CD$155:$DC$1048576,MATCH($A302,'Hoja de Trabajo para listado'!$CD$155:$CD$1048576,0),MATCH((CUADRO!G$5&amp;$E302),'Hoja de Trabajo para listado'!$CD$151:$DC$151,0)),0)</f>
        <v>0</v>
      </c>
      <c r="H302" s="243">
        <f ca="1">+IFERROR(INDEX('Hoja de Trabajo para listado'!$A$155:$Z$1048576,MATCH($A302,'Hoja de Trabajo para listado'!$A$155:$A$1048576,0),MATCH((CUADRO!H$5&amp;$E302),'Hoja de Trabajo para listado'!$A$151:$Z$151,0)),0)+IFERROR(INDEX('Hoja de Trabajo para listado'!$AB$155:$BA$1048576,MATCH($A302,'Hoja de Trabajo para listado'!$AB$155:$AB$1048576,0),MATCH((CUADRO!H$5&amp;$E302),'Hoja de Trabajo para listado'!$AB$151:$BA$151,0)),0)+IFERROR(INDEX('Hoja de Trabajo para listado'!$BC$155:$CB$1048576,MATCH($A302,'Hoja de Trabajo para listado'!$BC$155:$BC$1048576,0),MATCH((CUADRO!H$5&amp;$E302),'Hoja de Trabajo para listado'!$BC$151:$CB$151,0)),0)+IFERROR(INDEX('Hoja de Trabajo para listado'!$DE$153:$DG$274,MATCH($A302,'Hoja de Trabajo para listado'!$DE$153:$DE$1048576,0),MATCH((CUADRO!H$5&amp;$E302),'Hoja de Trabajo para listado'!$DE$151:$DG$151,0)),0)+IFERROR(INDEX('Hoja de Trabajo para listado'!$CD$155:$DC$1048576,MATCH($A302,'Hoja de Trabajo para listado'!$CD$155:$CD$1048576,0),MATCH((CUADRO!H$5&amp;$E302),'Hoja de Trabajo para listado'!$CD$151:$DC$151,0)),0)</f>
        <v>0</v>
      </c>
      <c r="I302" s="243">
        <f ca="1">+IFERROR(INDEX('Hoja de Trabajo para listado'!$A$155:$Z$1048576,MATCH($A302,'Hoja de Trabajo para listado'!$A$155:$A$1048576,0),MATCH((CUADRO!I$5&amp;$E302),'Hoja de Trabajo para listado'!$A$151:$Z$151,0)),0)+IFERROR(INDEX('Hoja de Trabajo para listado'!$AB$155:$BA$1048576,MATCH($A302,'Hoja de Trabajo para listado'!$AB$155:$AB$1048576,0),MATCH((CUADRO!I$5&amp;$E302),'Hoja de Trabajo para listado'!$AB$151:$BA$151,0)),0)+IFERROR(INDEX('Hoja de Trabajo para listado'!$BC$155:$CB$1048576,MATCH($A302,'Hoja de Trabajo para listado'!$BC$155:$BC$1048576,0),MATCH((CUADRO!I$5&amp;$E302),'Hoja de Trabajo para listado'!$BC$151:$CB$151,0)),0)+IFERROR(INDEX('Hoja de Trabajo para listado'!$DE$153:$DG$274,MATCH($A302,'Hoja de Trabajo para listado'!$DE$153:$DE$1048576,0),MATCH((CUADRO!I$5&amp;$E302),'Hoja de Trabajo para listado'!$DE$151:$DG$151,0)),0)+IFERROR(INDEX('Hoja de Trabajo para listado'!$CD$155:$DC$1048576,MATCH($A302,'Hoja de Trabajo para listado'!$CD$155:$CD$1048576,0),MATCH((CUADRO!I$5&amp;$E302),'Hoja de Trabajo para listado'!$CD$151:$DC$151,0)),0)</f>
        <v>0</v>
      </c>
      <c r="J302" s="243">
        <f ca="1">+IFERROR(INDEX('Hoja de Trabajo para listado'!$A$155:$Z$1048576,MATCH($A302,'Hoja de Trabajo para listado'!$A$155:$A$1048576,0),MATCH((CUADRO!J$5&amp;$E302),'Hoja de Trabajo para listado'!$A$151:$Z$151,0)),0)+IFERROR(INDEX('Hoja de Trabajo para listado'!$AB$155:$BA$1048576,MATCH($A302,'Hoja de Trabajo para listado'!$AB$155:$AB$1048576,0),MATCH((CUADRO!J$5&amp;$E302),'Hoja de Trabajo para listado'!$AB$151:$BA$151,0)),0)+IFERROR(INDEX('Hoja de Trabajo para listado'!$BC$155:$CB$1048576,MATCH($A302,'Hoja de Trabajo para listado'!$BC$155:$BC$1048576,0),MATCH((CUADRO!J$5&amp;$E302),'Hoja de Trabajo para listado'!$BC$151:$CB$151,0)),0)+IFERROR(INDEX('Hoja de Trabajo para listado'!$DE$153:$DG$274,MATCH($A302,'Hoja de Trabajo para listado'!$DE$153:$DE$1048576,0),MATCH((CUADRO!J$5&amp;$E302),'Hoja de Trabajo para listado'!$DE$151:$DG$151,0)),0)+IFERROR(INDEX('Hoja de Trabajo para listado'!$CD$155:$DC$1048576,MATCH($A302,'Hoja de Trabajo para listado'!$CD$155:$CD$1048576,0),MATCH((CUADRO!J$5&amp;$E302),'Hoja de Trabajo para listado'!$CD$151:$DC$151,0)),0)</f>
        <v>0</v>
      </c>
      <c r="K302" s="243">
        <f ca="1">+IFERROR(INDEX('Hoja de Trabajo para listado'!$A$155:$Z$1048576,MATCH($A302,'Hoja de Trabajo para listado'!$A$155:$A$1048576,0),MATCH((CUADRO!K$5&amp;$E302),'Hoja de Trabajo para listado'!$A$151:$Z$151,0)),0)+IFERROR(INDEX('Hoja de Trabajo para listado'!$AB$155:$BA$1048576,MATCH($A302,'Hoja de Trabajo para listado'!$AB$155:$AB$1048576,0),MATCH((CUADRO!K$5&amp;$E302),'Hoja de Trabajo para listado'!$AB$151:$BA$151,0)),0)+IFERROR(INDEX('Hoja de Trabajo para listado'!$BC$155:$CB$1048576,MATCH($A302,'Hoja de Trabajo para listado'!$BC$155:$BC$1048576,0),MATCH((CUADRO!K$5&amp;$E302),'Hoja de Trabajo para listado'!$BC$151:$CB$151,0)),0)+IFERROR(INDEX('Hoja de Trabajo para listado'!$DE$153:$DG$274,MATCH($A302,'Hoja de Trabajo para listado'!$DE$153:$DE$1048576,0),MATCH((CUADRO!K$5&amp;$E302),'Hoja de Trabajo para listado'!$DE$151:$DG$151,0)),0)+IFERROR(INDEX('Hoja de Trabajo para listado'!$CD$155:$DC$1048576,MATCH($A302,'Hoja de Trabajo para listado'!$CD$155:$CD$1048576,0),MATCH((CUADRO!K$5&amp;$E302),'Hoja de Trabajo para listado'!$CD$151:$DC$151,0)),0)</f>
        <v>0</v>
      </c>
      <c r="L302" s="243">
        <f ca="1">+IFERROR(INDEX('Hoja de Trabajo para listado'!$A$155:$Z$1048576,MATCH($A302,'Hoja de Trabajo para listado'!$A$155:$A$1048576,0),MATCH((CUADRO!L$5&amp;$E302),'Hoja de Trabajo para listado'!$A$151:$Z$151,0)),0)+IFERROR(INDEX('Hoja de Trabajo para listado'!$AB$155:$BA$1048576,MATCH($A302,'Hoja de Trabajo para listado'!$AB$155:$AB$1048576,0),MATCH((CUADRO!L$5&amp;$E302),'Hoja de Trabajo para listado'!$AB$151:$BA$151,0)),0)+IFERROR(INDEX('Hoja de Trabajo para listado'!$BC$155:$CB$1048576,MATCH($A302,'Hoja de Trabajo para listado'!$BC$155:$BC$1048576,0),MATCH((CUADRO!L$5&amp;$E302),'Hoja de Trabajo para listado'!$BC$151:$CB$151,0)),0)+IFERROR(INDEX('Hoja de Trabajo para listado'!$DE$153:$DG$274,MATCH($A302,'Hoja de Trabajo para listado'!$DE$153:$DE$1048576,0),MATCH((CUADRO!L$5&amp;$E302),'Hoja de Trabajo para listado'!$DE$151:$DG$151,0)),0)+IFERROR(INDEX('Hoja de Trabajo para listado'!$CD$155:$DC$1048576,MATCH($A302,'Hoja de Trabajo para listado'!$CD$155:$CD$1048576,0),MATCH((CUADRO!L$5&amp;$E302),'Hoja de Trabajo para listado'!$CD$151:$DC$151,0)),0)</f>
        <v>0</v>
      </c>
      <c r="M302" s="243">
        <f ca="1">+IFERROR(INDEX('Hoja de Trabajo para listado'!$A$155:$Z$1048576,MATCH($A302,'Hoja de Trabajo para listado'!$A$155:$A$1048576,0),MATCH((CUADRO!M$5&amp;$E302),'Hoja de Trabajo para listado'!$A$151:$Z$151,0)),0)+IFERROR(INDEX('Hoja de Trabajo para listado'!$AB$155:$BA$1048576,MATCH($A302,'Hoja de Trabajo para listado'!$AB$155:$AB$1048576,0),MATCH((CUADRO!M$5&amp;$E302),'Hoja de Trabajo para listado'!$AB$151:$BA$151,0)),0)+IFERROR(INDEX('Hoja de Trabajo para listado'!$BC$155:$CB$1048576,MATCH($A302,'Hoja de Trabajo para listado'!$BC$155:$BC$1048576,0),MATCH((CUADRO!M$5&amp;$E302),'Hoja de Trabajo para listado'!$BC$151:$CB$151,0)),0)+IFERROR(INDEX('Hoja de Trabajo para listado'!$DE$153:$DG$274,MATCH($A302,'Hoja de Trabajo para listado'!$DE$153:$DE$1048576,0),MATCH((CUADRO!M$5&amp;$E302),'Hoja de Trabajo para listado'!$DE$151:$DG$151,0)),0)+IFERROR(INDEX('Hoja de Trabajo para listado'!$CD$155:$DC$1048576,MATCH($A302,'Hoja de Trabajo para listado'!$CD$155:$CD$1048576,0),MATCH((CUADRO!M$5&amp;$E302),'Hoja de Trabajo para listado'!$CD$151:$DC$151,0)),0)</f>
        <v>0</v>
      </c>
      <c r="N302" s="243">
        <f ca="1">+IFERROR(INDEX('Hoja de Trabajo para listado'!$A$155:$Z$1048576,MATCH($A302,'Hoja de Trabajo para listado'!$A$155:$A$1048576,0),MATCH((CUADRO!N$5&amp;$E302),'Hoja de Trabajo para listado'!$A$151:$Z$151,0)),0)+IFERROR(INDEX('Hoja de Trabajo para listado'!$AB$155:$BA$1048576,MATCH($A302,'Hoja de Trabajo para listado'!$AB$155:$AB$1048576,0),MATCH((CUADRO!N$5&amp;$E302),'Hoja de Trabajo para listado'!$AB$151:$BA$151,0)),0)+IFERROR(INDEX('Hoja de Trabajo para listado'!$BC$155:$CB$1048576,MATCH($A302,'Hoja de Trabajo para listado'!$BC$155:$BC$1048576,0),MATCH((CUADRO!N$5&amp;$E302),'Hoja de Trabajo para listado'!$BC$151:$CB$151,0)),0)+IFERROR(INDEX('Hoja de Trabajo para listado'!$DE$153:$DG$274,MATCH($A302,'Hoja de Trabajo para listado'!$DE$153:$DE$1048576,0),MATCH((CUADRO!N$5&amp;$E302),'Hoja de Trabajo para listado'!$DE$151:$DG$151,0)),0)+IFERROR(INDEX('Hoja de Trabajo para listado'!$CD$155:$DC$1048576,MATCH($A302,'Hoja de Trabajo para listado'!$CD$155:$CD$1048576,0),MATCH((CUADRO!N$5&amp;$E302),'Hoja de Trabajo para listado'!$CD$151:$DC$151,0)),0)</f>
        <v>0</v>
      </c>
      <c r="O302" s="243">
        <f ca="1">+IFERROR(INDEX('Hoja de Trabajo para listado'!$A$155:$Z$1048576,MATCH($A302,'Hoja de Trabajo para listado'!$A$155:$A$1048576,0),MATCH((CUADRO!O$5&amp;$E302),'Hoja de Trabajo para listado'!$A$151:$Z$151,0)),0)+IFERROR(INDEX('Hoja de Trabajo para listado'!$AB$155:$BA$1048576,MATCH($A302,'Hoja de Trabajo para listado'!$AB$155:$AB$1048576,0),MATCH((CUADRO!O$5&amp;$E302),'Hoja de Trabajo para listado'!$AB$151:$BA$151,0)),0)+IFERROR(INDEX('Hoja de Trabajo para listado'!$BC$155:$CB$1048576,MATCH($A302,'Hoja de Trabajo para listado'!$BC$155:$BC$1048576,0),MATCH((CUADRO!O$5&amp;$E302),'Hoja de Trabajo para listado'!$BC$151:$CB$151,0)),0)+IFERROR(INDEX('Hoja de Trabajo para listado'!$DE$153:$DG$274,MATCH($A302,'Hoja de Trabajo para listado'!$DE$153:$DE$1048576,0),MATCH((CUADRO!O$5&amp;$E302),'Hoja de Trabajo para listado'!$DE$151:$DG$151,0)),0)+IFERROR(INDEX('Hoja de Trabajo para listado'!$CD$155:$DC$1048576,MATCH($A302,'Hoja de Trabajo para listado'!$CD$155:$CD$1048576,0),MATCH((CUADRO!O$5&amp;$E302),'Hoja de Trabajo para listado'!$CD$151:$DC$151,0)),0)</f>
        <v>0</v>
      </c>
      <c r="P302" s="243">
        <f ca="1">+IFERROR(INDEX('Hoja de Trabajo para listado'!$A$155:$Z$1048576,MATCH($A302,'Hoja de Trabajo para listado'!$A$155:$A$1048576,0),MATCH((CUADRO!P$5&amp;$E302),'Hoja de Trabajo para listado'!$A$151:$Z$151,0)),0)+IFERROR(INDEX('Hoja de Trabajo para listado'!$AB$155:$BA$1048576,MATCH($A302,'Hoja de Trabajo para listado'!$AB$155:$AB$1048576,0),MATCH((CUADRO!P$5&amp;$E302),'Hoja de Trabajo para listado'!$AB$151:$BA$151,0)),0)+IFERROR(INDEX('Hoja de Trabajo para listado'!$BC$155:$CB$1048576,MATCH($A302,'Hoja de Trabajo para listado'!$BC$155:$BC$1048576,0),MATCH((CUADRO!P$5&amp;$E302),'Hoja de Trabajo para listado'!$BC$151:$CB$151,0)),0)+IFERROR(INDEX('Hoja de Trabajo para listado'!$DE$153:$DG$274,MATCH($A302,'Hoja de Trabajo para listado'!$DE$153:$DE$1048576,0),MATCH((CUADRO!P$5&amp;$E302),'Hoja de Trabajo para listado'!$DE$151:$DG$151,0)),0)+IFERROR(INDEX('Hoja de Trabajo para listado'!$CD$155:$DC$1048576,MATCH($A302,'Hoja de Trabajo para listado'!$CD$155:$CD$1048576,0),MATCH((CUADRO!P$5&amp;$E302),'Hoja de Trabajo para listado'!$CD$151:$DC$151,0)),0)</f>
        <v>0</v>
      </c>
      <c r="Q302" s="243">
        <f ca="1">+IFERROR(INDEX('Hoja de Trabajo para listado'!$A$155:$Z$1048576,MATCH($A302,'Hoja de Trabajo para listado'!$A$155:$A$1048576,0),MATCH((CUADRO!Q$5&amp;$E302),'Hoja de Trabajo para listado'!$A$151:$Z$151,0)),0)+IFERROR(INDEX('Hoja de Trabajo para listado'!$AB$155:$BA$1048576,MATCH($A302,'Hoja de Trabajo para listado'!$AB$155:$AB$1048576,0),MATCH((CUADRO!Q$5&amp;$E302),'Hoja de Trabajo para listado'!$AB$151:$BA$151,0)),0)+IFERROR(INDEX('Hoja de Trabajo para listado'!$BC$155:$CB$1048576,MATCH($A302,'Hoja de Trabajo para listado'!$BC$155:$BC$1048576,0),MATCH((CUADRO!Q$5&amp;$E302),'Hoja de Trabajo para listado'!$BC$151:$CB$151,0)),0)+IFERROR(INDEX('Hoja de Trabajo para listado'!$DE$153:$DG$274,MATCH($A302,'Hoja de Trabajo para listado'!$DE$153:$DE$1048576,0),MATCH((CUADRO!Q$5&amp;$E302),'Hoja de Trabajo para listado'!$DE$151:$DG$151,0)),0)+IFERROR(INDEX('Hoja de Trabajo para listado'!$CD$155:$DC$1048576,MATCH($A302,'Hoja de Trabajo para listado'!$CD$155:$CD$1048576,0),MATCH((CUADRO!Q$5&amp;$E302),'Hoja de Trabajo para listado'!$CD$151:$DC$151,0)),0)</f>
        <v>0</v>
      </c>
      <c r="R302" s="243">
        <f t="shared" ca="1" si="11"/>
        <v>0</v>
      </c>
      <c r="S302" s="249"/>
      <c r="T302" s="243">
        <f ca="1">+T303</f>
        <v>0</v>
      </c>
      <c r="U302" s="242">
        <f t="shared" si="12"/>
        <v>1</v>
      </c>
      <c r="V302" s="333" t="str">
        <f>+VLOOKUP(A302,bd_lista!$A$3:$E$590,5,FALSE)</f>
        <v>Instituciones de Seguridad Social</v>
      </c>
      <c r="W302" s="383" t="str">
        <f>+V302</f>
        <v>Instituciones de Seguridad Social</v>
      </c>
      <c r="X302" s="242">
        <f>+VLOOKUP(A302,[3]Sheet1!$A$13:$D$744,4,FALSE)</f>
        <v>46</v>
      </c>
      <c r="Y302" s="242" t="str">
        <f>+VLOOKUP(X302,bd_lista!$A$3:$C$590,3,FALSE)</f>
        <v>Ministerio de Salud y Deportes</v>
      </c>
      <c r="Z302" s="294">
        <f>+X302</f>
        <v>46</v>
      </c>
      <c r="AA302" s="295" t="str">
        <f>+Y302</f>
        <v>Ministerio de Salud y Deportes</v>
      </c>
    </row>
    <row r="303" spans="1:27" customFormat="1" ht="15" hidden="1" customHeight="1">
      <c r="A303" s="32">
        <v>426</v>
      </c>
      <c r="B303" s="389"/>
      <c r="C303" s="333" t="str">
        <f>+VLOOKUP(A303,bd_lista!$A$3:$C$590,3,FALSE)</f>
        <v>Seguro Social Universitario de Oruro</v>
      </c>
      <c r="D303" s="386"/>
      <c r="E303" s="333" t="s">
        <v>1305</v>
      </c>
      <c r="F303" s="245">
        <f ca="1">+IFERROR(INDEX('Hoja de Trabajo para listado'!$A$155:$Z$1048576,MATCH($A303,'Hoja de Trabajo para listado'!$A$155:$A$1048576,0),MATCH((CUADRO!F$5&amp;$E303),'Hoja de Trabajo para listado'!$A$151:$Z$151,0)),0)+IFERROR(INDEX('Hoja de Trabajo para listado'!$AB$155:$BA$1048576,MATCH($A303,'Hoja de Trabajo para listado'!$AB$155:$AB$1048576,0),MATCH((CUADRO!F$5&amp;$E303),'Hoja de Trabajo para listado'!$AB$151:$BA$151,0)),0)+IFERROR(INDEX('Hoja de Trabajo para listado'!$BC$155:$CB$1048576,MATCH($A303,'Hoja de Trabajo para listado'!$BC$155:$BC$1048576,0),MATCH((CUADRO!F$5&amp;$E303),'Hoja de Trabajo para listado'!$BC$151:$CB$151,0)),0)+IFERROR(INDEX('Hoja de Trabajo para listado'!$DE$153:$DG$274,MATCH($A303,'Hoja de Trabajo para listado'!$DE$153:$DE$1048576,0),MATCH((CUADRO!F$5&amp;$E303),'Hoja de Trabajo para listado'!$DE$151:$DG$151,0)),0)+IFERROR(INDEX('Hoja de Trabajo para listado'!$CD$155:$DC$1048576,MATCH($A303,'Hoja de Trabajo para listado'!$CD$155:$CD$1048576,0),MATCH((CUADRO!F$5&amp;$E303),'Hoja de Trabajo para listado'!$CD$151:$DC$151,0)),0)</f>
        <v>0</v>
      </c>
      <c r="G303" s="245">
        <f ca="1">+IFERROR(INDEX('Hoja de Trabajo para listado'!$A$155:$Z$1048576,MATCH($A303,'Hoja de Trabajo para listado'!$A$155:$A$1048576,0),MATCH((CUADRO!G$5&amp;$E303),'Hoja de Trabajo para listado'!$A$151:$Z$151,0)),0)+IFERROR(INDEX('Hoja de Trabajo para listado'!$AB$155:$BA$1048576,MATCH($A303,'Hoja de Trabajo para listado'!$AB$155:$AB$1048576,0),MATCH((CUADRO!G$5&amp;$E303),'Hoja de Trabajo para listado'!$AB$151:$BA$151,0)),0)+IFERROR(INDEX('Hoja de Trabajo para listado'!$BC$155:$CB$1048576,MATCH($A303,'Hoja de Trabajo para listado'!$BC$155:$BC$1048576,0),MATCH((CUADRO!G$5&amp;$E303),'Hoja de Trabajo para listado'!$BC$151:$CB$151,0)),0)+IFERROR(INDEX('Hoja de Trabajo para listado'!$DE$153:$DG$274,MATCH($A303,'Hoja de Trabajo para listado'!$DE$153:$DE$1048576,0),MATCH((CUADRO!G$5&amp;$E303),'Hoja de Trabajo para listado'!$DE$151:$DG$151,0)),0)+IFERROR(INDEX('Hoja de Trabajo para listado'!$CD$155:$DC$1048576,MATCH($A303,'Hoja de Trabajo para listado'!$CD$155:$CD$1048576,0),MATCH((CUADRO!G$5&amp;$E303),'Hoja de Trabajo para listado'!$CD$151:$DC$151,0)),0)</f>
        <v>0</v>
      </c>
      <c r="H303" s="245">
        <f ca="1">+IFERROR(INDEX('Hoja de Trabajo para listado'!$A$155:$Z$1048576,MATCH($A303,'Hoja de Trabajo para listado'!$A$155:$A$1048576,0),MATCH((CUADRO!H$5&amp;$E303),'Hoja de Trabajo para listado'!$A$151:$Z$151,0)),0)+IFERROR(INDEX('Hoja de Trabajo para listado'!$AB$155:$BA$1048576,MATCH($A303,'Hoja de Trabajo para listado'!$AB$155:$AB$1048576,0),MATCH((CUADRO!H$5&amp;$E303),'Hoja de Trabajo para listado'!$AB$151:$BA$151,0)),0)+IFERROR(INDEX('Hoja de Trabajo para listado'!$BC$155:$CB$1048576,MATCH($A303,'Hoja de Trabajo para listado'!$BC$155:$BC$1048576,0),MATCH((CUADRO!H$5&amp;$E303),'Hoja de Trabajo para listado'!$BC$151:$CB$151,0)),0)+IFERROR(INDEX('Hoja de Trabajo para listado'!$DE$153:$DG$274,MATCH($A303,'Hoja de Trabajo para listado'!$DE$153:$DE$1048576,0),MATCH((CUADRO!H$5&amp;$E303),'Hoja de Trabajo para listado'!$DE$151:$DG$151,0)),0)+IFERROR(INDEX('Hoja de Trabajo para listado'!$CD$155:$DC$1048576,MATCH($A303,'Hoja de Trabajo para listado'!$CD$155:$CD$1048576,0),MATCH((CUADRO!H$5&amp;$E303),'Hoja de Trabajo para listado'!$CD$151:$DC$151,0)),0)</f>
        <v>0</v>
      </c>
      <c r="I303" s="245">
        <f ca="1">+IFERROR(INDEX('Hoja de Trabajo para listado'!$A$155:$Z$1048576,MATCH($A303,'Hoja de Trabajo para listado'!$A$155:$A$1048576,0),MATCH((CUADRO!I$5&amp;$E303),'Hoja de Trabajo para listado'!$A$151:$Z$151,0)),0)+IFERROR(INDEX('Hoja de Trabajo para listado'!$AB$155:$BA$1048576,MATCH($A303,'Hoja de Trabajo para listado'!$AB$155:$AB$1048576,0),MATCH((CUADRO!I$5&amp;$E303),'Hoja de Trabajo para listado'!$AB$151:$BA$151,0)),0)+IFERROR(INDEX('Hoja de Trabajo para listado'!$BC$155:$CB$1048576,MATCH($A303,'Hoja de Trabajo para listado'!$BC$155:$BC$1048576,0),MATCH((CUADRO!I$5&amp;$E303),'Hoja de Trabajo para listado'!$BC$151:$CB$151,0)),0)+IFERROR(INDEX('Hoja de Trabajo para listado'!$DE$153:$DG$274,MATCH($A303,'Hoja de Trabajo para listado'!$DE$153:$DE$1048576,0),MATCH((CUADRO!I$5&amp;$E303),'Hoja de Trabajo para listado'!$DE$151:$DG$151,0)),0)+IFERROR(INDEX('Hoja de Trabajo para listado'!$CD$155:$DC$1048576,MATCH($A303,'Hoja de Trabajo para listado'!$CD$155:$CD$1048576,0),MATCH((CUADRO!I$5&amp;$E303),'Hoja de Trabajo para listado'!$CD$151:$DC$151,0)),0)</f>
        <v>0</v>
      </c>
      <c r="J303" s="245">
        <f ca="1">+IFERROR(INDEX('Hoja de Trabajo para listado'!$A$155:$Z$1048576,MATCH($A303,'Hoja de Trabajo para listado'!$A$155:$A$1048576,0),MATCH((CUADRO!J$5&amp;$E303),'Hoja de Trabajo para listado'!$A$151:$Z$151,0)),0)+IFERROR(INDEX('Hoja de Trabajo para listado'!$AB$155:$BA$1048576,MATCH($A303,'Hoja de Trabajo para listado'!$AB$155:$AB$1048576,0),MATCH((CUADRO!J$5&amp;$E303),'Hoja de Trabajo para listado'!$AB$151:$BA$151,0)),0)+IFERROR(INDEX('Hoja de Trabajo para listado'!$BC$155:$CB$1048576,MATCH($A303,'Hoja de Trabajo para listado'!$BC$155:$BC$1048576,0),MATCH((CUADRO!J$5&amp;$E303),'Hoja de Trabajo para listado'!$BC$151:$CB$151,0)),0)+IFERROR(INDEX('Hoja de Trabajo para listado'!$DE$153:$DG$274,MATCH($A303,'Hoja de Trabajo para listado'!$DE$153:$DE$1048576,0),MATCH((CUADRO!J$5&amp;$E303),'Hoja de Trabajo para listado'!$DE$151:$DG$151,0)),0)+IFERROR(INDEX('Hoja de Trabajo para listado'!$CD$155:$DC$1048576,MATCH($A303,'Hoja de Trabajo para listado'!$CD$155:$CD$1048576,0),MATCH((CUADRO!J$5&amp;$E303),'Hoja de Trabajo para listado'!$CD$151:$DC$151,0)),0)</f>
        <v>0</v>
      </c>
      <c r="K303" s="245">
        <f ca="1">+IFERROR(INDEX('Hoja de Trabajo para listado'!$A$155:$Z$1048576,MATCH($A303,'Hoja de Trabajo para listado'!$A$155:$A$1048576,0),MATCH((CUADRO!K$5&amp;$E303),'Hoja de Trabajo para listado'!$A$151:$Z$151,0)),0)+IFERROR(INDEX('Hoja de Trabajo para listado'!$AB$155:$BA$1048576,MATCH($A303,'Hoja de Trabajo para listado'!$AB$155:$AB$1048576,0),MATCH((CUADRO!K$5&amp;$E303),'Hoja de Trabajo para listado'!$AB$151:$BA$151,0)),0)+IFERROR(INDEX('Hoja de Trabajo para listado'!$BC$155:$CB$1048576,MATCH($A303,'Hoja de Trabajo para listado'!$BC$155:$BC$1048576,0),MATCH((CUADRO!K$5&amp;$E303),'Hoja de Trabajo para listado'!$BC$151:$CB$151,0)),0)+IFERROR(INDEX('Hoja de Trabajo para listado'!$DE$153:$DG$274,MATCH($A303,'Hoja de Trabajo para listado'!$DE$153:$DE$1048576,0),MATCH((CUADRO!K$5&amp;$E303),'Hoja de Trabajo para listado'!$DE$151:$DG$151,0)),0)+IFERROR(INDEX('Hoja de Trabajo para listado'!$CD$155:$DC$1048576,MATCH($A303,'Hoja de Trabajo para listado'!$CD$155:$CD$1048576,0),MATCH((CUADRO!K$5&amp;$E303),'Hoja de Trabajo para listado'!$CD$151:$DC$151,0)),0)</f>
        <v>0</v>
      </c>
      <c r="L303" s="245">
        <f ca="1">+IFERROR(INDEX('Hoja de Trabajo para listado'!$A$155:$Z$1048576,MATCH($A303,'Hoja de Trabajo para listado'!$A$155:$A$1048576,0),MATCH((CUADRO!L$5&amp;$E303),'Hoja de Trabajo para listado'!$A$151:$Z$151,0)),0)+IFERROR(INDEX('Hoja de Trabajo para listado'!$AB$155:$BA$1048576,MATCH($A303,'Hoja de Trabajo para listado'!$AB$155:$AB$1048576,0),MATCH((CUADRO!L$5&amp;$E303),'Hoja de Trabajo para listado'!$AB$151:$BA$151,0)),0)+IFERROR(INDEX('Hoja de Trabajo para listado'!$BC$155:$CB$1048576,MATCH($A303,'Hoja de Trabajo para listado'!$BC$155:$BC$1048576,0),MATCH((CUADRO!L$5&amp;$E303),'Hoja de Trabajo para listado'!$BC$151:$CB$151,0)),0)+IFERROR(INDEX('Hoja de Trabajo para listado'!$DE$153:$DG$274,MATCH($A303,'Hoja de Trabajo para listado'!$DE$153:$DE$1048576,0),MATCH((CUADRO!L$5&amp;$E303),'Hoja de Trabajo para listado'!$DE$151:$DG$151,0)),0)+IFERROR(INDEX('Hoja de Trabajo para listado'!$CD$155:$DC$1048576,MATCH($A303,'Hoja de Trabajo para listado'!$CD$155:$CD$1048576,0),MATCH((CUADRO!L$5&amp;$E303),'Hoja de Trabajo para listado'!$CD$151:$DC$151,0)),0)</f>
        <v>0</v>
      </c>
      <c r="M303" s="245">
        <f ca="1">+IFERROR(INDEX('Hoja de Trabajo para listado'!$A$155:$Z$1048576,MATCH($A303,'Hoja de Trabajo para listado'!$A$155:$A$1048576,0),MATCH((CUADRO!M$5&amp;$E303),'Hoja de Trabajo para listado'!$A$151:$Z$151,0)),0)+IFERROR(INDEX('Hoja de Trabajo para listado'!$AB$155:$BA$1048576,MATCH($A303,'Hoja de Trabajo para listado'!$AB$155:$AB$1048576,0),MATCH((CUADRO!M$5&amp;$E303),'Hoja de Trabajo para listado'!$AB$151:$BA$151,0)),0)+IFERROR(INDEX('Hoja de Trabajo para listado'!$BC$155:$CB$1048576,MATCH($A303,'Hoja de Trabajo para listado'!$BC$155:$BC$1048576,0),MATCH((CUADRO!M$5&amp;$E303),'Hoja de Trabajo para listado'!$BC$151:$CB$151,0)),0)+IFERROR(INDEX('Hoja de Trabajo para listado'!$DE$153:$DG$274,MATCH($A303,'Hoja de Trabajo para listado'!$DE$153:$DE$1048576,0),MATCH((CUADRO!M$5&amp;$E303),'Hoja de Trabajo para listado'!$DE$151:$DG$151,0)),0)+IFERROR(INDEX('Hoja de Trabajo para listado'!$CD$155:$DC$1048576,MATCH($A303,'Hoja de Trabajo para listado'!$CD$155:$CD$1048576,0),MATCH((CUADRO!M$5&amp;$E303),'Hoja de Trabajo para listado'!$CD$151:$DC$151,0)),0)</f>
        <v>0</v>
      </c>
      <c r="N303" s="245">
        <f ca="1">+IFERROR(INDEX('Hoja de Trabajo para listado'!$A$155:$Z$1048576,MATCH($A303,'Hoja de Trabajo para listado'!$A$155:$A$1048576,0),MATCH((CUADRO!N$5&amp;$E303),'Hoja de Trabajo para listado'!$A$151:$Z$151,0)),0)+IFERROR(INDEX('Hoja de Trabajo para listado'!$AB$155:$BA$1048576,MATCH($A303,'Hoja de Trabajo para listado'!$AB$155:$AB$1048576,0),MATCH((CUADRO!N$5&amp;$E303),'Hoja de Trabajo para listado'!$AB$151:$BA$151,0)),0)+IFERROR(INDEX('Hoja de Trabajo para listado'!$BC$155:$CB$1048576,MATCH($A303,'Hoja de Trabajo para listado'!$BC$155:$BC$1048576,0),MATCH((CUADRO!N$5&amp;$E303),'Hoja de Trabajo para listado'!$BC$151:$CB$151,0)),0)+IFERROR(INDEX('Hoja de Trabajo para listado'!$DE$153:$DG$274,MATCH($A303,'Hoja de Trabajo para listado'!$DE$153:$DE$1048576,0),MATCH((CUADRO!N$5&amp;$E303),'Hoja de Trabajo para listado'!$DE$151:$DG$151,0)),0)+IFERROR(INDEX('Hoja de Trabajo para listado'!$CD$155:$DC$1048576,MATCH($A303,'Hoja de Trabajo para listado'!$CD$155:$CD$1048576,0),MATCH((CUADRO!N$5&amp;$E303),'Hoja de Trabajo para listado'!$CD$151:$DC$151,0)),0)</f>
        <v>0</v>
      </c>
      <c r="O303" s="245">
        <f ca="1">+IFERROR(INDEX('Hoja de Trabajo para listado'!$A$155:$Z$1048576,MATCH($A303,'Hoja de Trabajo para listado'!$A$155:$A$1048576,0),MATCH((CUADRO!O$5&amp;$E303),'Hoja de Trabajo para listado'!$A$151:$Z$151,0)),0)+IFERROR(INDEX('Hoja de Trabajo para listado'!$AB$155:$BA$1048576,MATCH($A303,'Hoja de Trabajo para listado'!$AB$155:$AB$1048576,0),MATCH((CUADRO!O$5&amp;$E303),'Hoja de Trabajo para listado'!$AB$151:$BA$151,0)),0)+IFERROR(INDEX('Hoja de Trabajo para listado'!$BC$155:$CB$1048576,MATCH($A303,'Hoja de Trabajo para listado'!$BC$155:$BC$1048576,0),MATCH((CUADRO!O$5&amp;$E303),'Hoja de Trabajo para listado'!$BC$151:$CB$151,0)),0)+IFERROR(INDEX('Hoja de Trabajo para listado'!$DE$153:$DG$274,MATCH($A303,'Hoja de Trabajo para listado'!$DE$153:$DE$1048576,0),MATCH((CUADRO!O$5&amp;$E303),'Hoja de Trabajo para listado'!$DE$151:$DG$151,0)),0)+IFERROR(INDEX('Hoja de Trabajo para listado'!$CD$155:$DC$1048576,MATCH($A303,'Hoja de Trabajo para listado'!$CD$155:$CD$1048576,0),MATCH((CUADRO!O$5&amp;$E303),'Hoja de Trabajo para listado'!$CD$151:$DC$151,0)),0)</f>
        <v>0</v>
      </c>
      <c r="P303" s="245">
        <f ca="1">+IFERROR(INDEX('Hoja de Trabajo para listado'!$A$155:$Z$1048576,MATCH($A303,'Hoja de Trabajo para listado'!$A$155:$A$1048576,0),MATCH((CUADRO!P$5&amp;$E303),'Hoja de Trabajo para listado'!$A$151:$Z$151,0)),0)+IFERROR(INDEX('Hoja de Trabajo para listado'!$AB$155:$BA$1048576,MATCH($A303,'Hoja de Trabajo para listado'!$AB$155:$AB$1048576,0),MATCH((CUADRO!P$5&amp;$E303),'Hoja de Trabajo para listado'!$AB$151:$BA$151,0)),0)+IFERROR(INDEX('Hoja de Trabajo para listado'!$BC$155:$CB$1048576,MATCH($A303,'Hoja de Trabajo para listado'!$BC$155:$BC$1048576,0),MATCH((CUADRO!P$5&amp;$E303),'Hoja de Trabajo para listado'!$BC$151:$CB$151,0)),0)+IFERROR(INDEX('Hoja de Trabajo para listado'!$DE$153:$DG$274,MATCH($A303,'Hoja de Trabajo para listado'!$DE$153:$DE$1048576,0),MATCH((CUADRO!P$5&amp;$E303),'Hoja de Trabajo para listado'!$DE$151:$DG$151,0)),0)+IFERROR(INDEX('Hoja de Trabajo para listado'!$CD$155:$DC$1048576,MATCH($A303,'Hoja de Trabajo para listado'!$CD$155:$CD$1048576,0),MATCH((CUADRO!P$5&amp;$E303),'Hoja de Trabajo para listado'!$CD$151:$DC$151,0)),0)</f>
        <v>0</v>
      </c>
      <c r="Q303" s="245">
        <f ca="1">+IFERROR(INDEX('Hoja de Trabajo para listado'!$A$155:$Z$1048576,MATCH($A303,'Hoja de Trabajo para listado'!$A$155:$A$1048576,0),MATCH((CUADRO!Q$5&amp;$E303),'Hoja de Trabajo para listado'!$A$151:$Z$151,0)),0)+IFERROR(INDEX('Hoja de Trabajo para listado'!$AB$155:$BA$1048576,MATCH($A303,'Hoja de Trabajo para listado'!$AB$155:$AB$1048576,0),MATCH((CUADRO!Q$5&amp;$E303),'Hoja de Trabajo para listado'!$AB$151:$BA$151,0)),0)+IFERROR(INDEX('Hoja de Trabajo para listado'!$BC$155:$CB$1048576,MATCH($A303,'Hoja de Trabajo para listado'!$BC$155:$BC$1048576,0),MATCH((CUADRO!Q$5&amp;$E303),'Hoja de Trabajo para listado'!$BC$151:$CB$151,0)),0)+IFERROR(INDEX('Hoja de Trabajo para listado'!$DE$153:$DG$274,MATCH($A303,'Hoja de Trabajo para listado'!$DE$153:$DE$1048576,0),MATCH((CUADRO!Q$5&amp;$E303),'Hoja de Trabajo para listado'!$DE$151:$DG$151,0)),0)+IFERROR(INDEX('Hoja de Trabajo para listado'!$CD$155:$DC$1048576,MATCH($A303,'Hoja de Trabajo para listado'!$CD$155:$CD$1048576,0),MATCH((CUADRO!Q$5&amp;$E303),'Hoja de Trabajo para listado'!$CD$151:$DC$151,0)),0)</f>
        <v>0</v>
      </c>
      <c r="R303" s="245">
        <f t="shared" ca="1" si="11"/>
        <v>0</v>
      </c>
      <c r="S303" s="259">
        <f ca="1">+R302+R303</f>
        <v>0</v>
      </c>
      <c r="T303" s="243">
        <f ca="1">+S303</f>
        <v>0</v>
      </c>
      <c r="U303" s="242">
        <f t="shared" si="12"/>
        <v>2</v>
      </c>
      <c r="V303" s="333" t="str">
        <f>+VLOOKUP(A303,bd_lista!$A$3:$E$590,5,FALSE)</f>
        <v>Instituciones de Seguridad Social</v>
      </c>
      <c r="W303" s="384"/>
      <c r="X303" s="242">
        <f>+VLOOKUP(A303,[3]Sheet1!$A$13:$D$744,4,FALSE)</f>
        <v>46</v>
      </c>
      <c r="Y303" s="242" t="str">
        <f>+VLOOKUP(X303,bd_lista!$A$3:$C$590,3,FALSE)</f>
        <v>Ministerio de Salud y Deportes</v>
      </c>
      <c r="Z303" s="292"/>
      <c r="AA303" s="293"/>
    </row>
    <row r="304" spans="1:27" customFormat="1" ht="15" hidden="1" customHeight="1">
      <c r="A304" s="32">
        <v>427</v>
      </c>
      <c r="B304" s="388">
        <f>+A304</f>
        <v>427</v>
      </c>
      <c r="C304" s="247" t="str">
        <f>+VLOOKUP(A304,bd_lista!$A$3:$C$590,3,FALSE)</f>
        <v>Seguro Social Universitario de Santa Cruz</v>
      </c>
      <c r="D304" s="385" t="str">
        <f>+C304</f>
        <v>Seguro Social Universitario de Santa Cruz</v>
      </c>
      <c r="E304" s="247" t="s">
        <v>1304</v>
      </c>
      <c r="F304" s="243">
        <f ca="1">+IFERROR(INDEX('Hoja de Trabajo para listado'!$A$155:$Z$1048576,MATCH($A304,'Hoja de Trabajo para listado'!$A$155:$A$1048576,0),MATCH((CUADRO!F$5&amp;$E304),'Hoja de Trabajo para listado'!$A$151:$Z$151,0)),0)+IFERROR(INDEX('Hoja de Trabajo para listado'!$AB$155:$BA$1048576,MATCH($A304,'Hoja de Trabajo para listado'!$AB$155:$AB$1048576,0),MATCH((CUADRO!F$5&amp;$E304),'Hoja de Trabajo para listado'!$AB$151:$BA$151,0)),0)+IFERROR(INDEX('Hoja de Trabajo para listado'!$BC$155:$CB$1048576,MATCH($A304,'Hoja de Trabajo para listado'!$BC$155:$BC$1048576,0),MATCH((CUADRO!F$5&amp;$E304),'Hoja de Trabajo para listado'!$BC$151:$CB$151,0)),0)+IFERROR(INDEX('Hoja de Trabajo para listado'!$DE$153:$DG$274,MATCH($A304,'Hoja de Trabajo para listado'!$DE$153:$DE$1048576,0),MATCH((CUADRO!F$5&amp;$E304),'Hoja de Trabajo para listado'!$DE$151:$DG$151,0)),0)+IFERROR(INDEX('Hoja de Trabajo para listado'!$CD$155:$DC$1048576,MATCH($A304,'Hoja de Trabajo para listado'!$CD$155:$CD$1048576,0),MATCH((CUADRO!F$5&amp;$E304),'Hoja de Trabajo para listado'!$CD$151:$DC$151,0)),0)</f>
        <v>0</v>
      </c>
      <c r="G304" s="243">
        <f ca="1">+IFERROR(INDEX('Hoja de Trabajo para listado'!$A$155:$Z$1048576,MATCH($A304,'Hoja de Trabajo para listado'!$A$155:$A$1048576,0),MATCH((CUADRO!G$5&amp;$E304),'Hoja de Trabajo para listado'!$A$151:$Z$151,0)),0)+IFERROR(INDEX('Hoja de Trabajo para listado'!$AB$155:$BA$1048576,MATCH($A304,'Hoja de Trabajo para listado'!$AB$155:$AB$1048576,0),MATCH((CUADRO!G$5&amp;$E304),'Hoja de Trabajo para listado'!$AB$151:$BA$151,0)),0)+IFERROR(INDEX('Hoja de Trabajo para listado'!$BC$155:$CB$1048576,MATCH($A304,'Hoja de Trabajo para listado'!$BC$155:$BC$1048576,0),MATCH((CUADRO!G$5&amp;$E304),'Hoja de Trabajo para listado'!$BC$151:$CB$151,0)),0)+IFERROR(INDEX('Hoja de Trabajo para listado'!$DE$153:$DG$274,MATCH($A304,'Hoja de Trabajo para listado'!$DE$153:$DE$1048576,0),MATCH((CUADRO!G$5&amp;$E304),'Hoja de Trabajo para listado'!$DE$151:$DG$151,0)),0)+IFERROR(INDEX('Hoja de Trabajo para listado'!$CD$155:$DC$1048576,MATCH($A304,'Hoja de Trabajo para listado'!$CD$155:$CD$1048576,0),MATCH((CUADRO!G$5&amp;$E304),'Hoja de Trabajo para listado'!$CD$151:$DC$151,0)),0)</f>
        <v>0</v>
      </c>
      <c r="H304" s="243">
        <f ca="1">+IFERROR(INDEX('Hoja de Trabajo para listado'!$A$155:$Z$1048576,MATCH($A304,'Hoja de Trabajo para listado'!$A$155:$A$1048576,0),MATCH((CUADRO!H$5&amp;$E304),'Hoja de Trabajo para listado'!$A$151:$Z$151,0)),0)+IFERROR(INDEX('Hoja de Trabajo para listado'!$AB$155:$BA$1048576,MATCH($A304,'Hoja de Trabajo para listado'!$AB$155:$AB$1048576,0),MATCH((CUADRO!H$5&amp;$E304),'Hoja de Trabajo para listado'!$AB$151:$BA$151,0)),0)+IFERROR(INDEX('Hoja de Trabajo para listado'!$BC$155:$CB$1048576,MATCH($A304,'Hoja de Trabajo para listado'!$BC$155:$BC$1048576,0),MATCH((CUADRO!H$5&amp;$E304),'Hoja de Trabajo para listado'!$BC$151:$CB$151,0)),0)+IFERROR(INDEX('Hoja de Trabajo para listado'!$DE$153:$DG$274,MATCH($A304,'Hoja de Trabajo para listado'!$DE$153:$DE$1048576,0),MATCH((CUADRO!H$5&amp;$E304),'Hoja de Trabajo para listado'!$DE$151:$DG$151,0)),0)+IFERROR(INDEX('Hoja de Trabajo para listado'!$CD$155:$DC$1048576,MATCH($A304,'Hoja de Trabajo para listado'!$CD$155:$CD$1048576,0),MATCH((CUADRO!H$5&amp;$E304),'Hoja de Trabajo para listado'!$CD$151:$DC$151,0)),0)</f>
        <v>0</v>
      </c>
      <c r="I304" s="243">
        <f ca="1">+IFERROR(INDEX('Hoja de Trabajo para listado'!$A$155:$Z$1048576,MATCH($A304,'Hoja de Trabajo para listado'!$A$155:$A$1048576,0),MATCH((CUADRO!I$5&amp;$E304),'Hoja de Trabajo para listado'!$A$151:$Z$151,0)),0)+IFERROR(INDEX('Hoja de Trabajo para listado'!$AB$155:$BA$1048576,MATCH($A304,'Hoja de Trabajo para listado'!$AB$155:$AB$1048576,0),MATCH((CUADRO!I$5&amp;$E304),'Hoja de Trabajo para listado'!$AB$151:$BA$151,0)),0)+IFERROR(INDEX('Hoja de Trabajo para listado'!$BC$155:$CB$1048576,MATCH($A304,'Hoja de Trabajo para listado'!$BC$155:$BC$1048576,0),MATCH((CUADRO!I$5&amp;$E304),'Hoja de Trabajo para listado'!$BC$151:$CB$151,0)),0)+IFERROR(INDEX('Hoja de Trabajo para listado'!$DE$153:$DG$274,MATCH($A304,'Hoja de Trabajo para listado'!$DE$153:$DE$1048576,0),MATCH((CUADRO!I$5&amp;$E304),'Hoja de Trabajo para listado'!$DE$151:$DG$151,0)),0)+IFERROR(INDEX('Hoja de Trabajo para listado'!$CD$155:$DC$1048576,MATCH($A304,'Hoja de Trabajo para listado'!$CD$155:$CD$1048576,0),MATCH((CUADRO!I$5&amp;$E304),'Hoja de Trabajo para listado'!$CD$151:$DC$151,0)),0)</f>
        <v>0</v>
      </c>
      <c r="J304" s="243">
        <f ca="1">+IFERROR(INDEX('Hoja de Trabajo para listado'!$A$155:$Z$1048576,MATCH($A304,'Hoja de Trabajo para listado'!$A$155:$A$1048576,0),MATCH((CUADRO!J$5&amp;$E304),'Hoja de Trabajo para listado'!$A$151:$Z$151,0)),0)+IFERROR(INDEX('Hoja de Trabajo para listado'!$AB$155:$BA$1048576,MATCH($A304,'Hoja de Trabajo para listado'!$AB$155:$AB$1048576,0),MATCH((CUADRO!J$5&amp;$E304),'Hoja de Trabajo para listado'!$AB$151:$BA$151,0)),0)+IFERROR(INDEX('Hoja de Trabajo para listado'!$BC$155:$CB$1048576,MATCH($A304,'Hoja de Trabajo para listado'!$BC$155:$BC$1048576,0),MATCH((CUADRO!J$5&amp;$E304),'Hoja de Trabajo para listado'!$BC$151:$CB$151,0)),0)+IFERROR(INDEX('Hoja de Trabajo para listado'!$DE$153:$DG$274,MATCH($A304,'Hoja de Trabajo para listado'!$DE$153:$DE$1048576,0),MATCH((CUADRO!J$5&amp;$E304),'Hoja de Trabajo para listado'!$DE$151:$DG$151,0)),0)+IFERROR(INDEX('Hoja de Trabajo para listado'!$CD$155:$DC$1048576,MATCH($A304,'Hoja de Trabajo para listado'!$CD$155:$CD$1048576,0),MATCH((CUADRO!J$5&amp;$E304),'Hoja de Trabajo para listado'!$CD$151:$DC$151,0)),0)</f>
        <v>0</v>
      </c>
      <c r="K304" s="243">
        <f ca="1">+IFERROR(INDEX('Hoja de Trabajo para listado'!$A$155:$Z$1048576,MATCH($A304,'Hoja de Trabajo para listado'!$A$155:$A$1048576,0),MATCH((CUADRO!K$5&amp;$E304),'Hoja de Trabajo para listado'!$A$151:$Z$151,0)),0)+IFERROR(INDEX('Hoja de Trabajo para listado'!$AB$155:$BA$1048576,MATCH($A304,'Hoja de Trabajo para listado'!$AB$155:$AB$1048576,0),MATCH((CUADRO!K$5&amp;$E304),'Hoja de Trabajo para listado'!$AB$151:$BA$151,0)),0)+IFERROR(INDEX('Hoja de Trabajo para listado'!$BC$155:$CB$1048576,MATCH($A304,'Hoja de Trabajo para listado'!$BC$155:$BC$1048576,0),MATCH((CUADRO!K$5&amp;$E304),'Hoja de Trabajo para listado'!$BC$151:$CB$151,0)),0)+IFERROR(INDEX('Hoja de Trabajo para listado'!$DE$153:$DG$274,MATCH($A304,'Hoja de Trabajo para listado'!$DE$153:$DE$1048576,0),MATCH((CUADRO!K$5&amp;$E304),'Hoja de Trabajo para listado'!$DE$151:$DG$151,0)),0)+IFERROR(INDEX('Hoja de Trabajo para listado'!$CD$155:$DC$1048576,MATCH($A304,'Hoja de Trabajo para listado'!$CD$155:$CD$1048576,0),MATCH((CUADRO!K$5&amp;$E304),'Hoja de Trabajo para listado'!$CD$151:$DC$151,0)),0)</f>
        <v>0</v>
      </c>
      <c r="L304" s="243">
        <f ca="1">+IFERROR(INDEX('Hoja de Trabajo para listado'!$A$155:$Z$1048576,MATCH($A304,'Hoja de Trabajo para listado'!$A$155:$A$1048576,0),MATCH((CUADRO!L$5&amp;$E304),'Hoja de Trabajo para listado'!$A$151:$Z$151,0)),0)+IFERROR(INDEX('Hoja de Trabajo para listado'!$AB$155:$BA$1048576,MATCH($A304,'Hoja de Trabajo para listado'!$AB$155:$AB$1048576,0),MATCH((CUADRO!L$5&amp;$E304),'Hoja de Trabajo para listado'!$AB$151:$BA$151,0)),0)+IFERROR(INDEX('Hoja de Trabajo para listado'!$BC$155:$CB$1048576,MATCH($A304,'Hoja de Trabajo para listado'!$BC$155:$BC$1048576,0),MATCH((CUADRO!L$5&amp;$E304),'Hoja de Trabajo para listado'!$BC$151:$CB$151,0)),0)+IFERROR(INDEX('Hoja de Trabajo para listado'!$DE$153:$DG$274,MATCH($A304,'Hoja de Trabajo para listado'!$DE$153:$DE$1048576,0),MATCH((CUADRO!L$5&amp;$E304),'Hoja de Trabajo para listado'!$DE$151:$DG$151,0)),0)+IFERROR(INDEX('Hoja de Trabajo para listado'!$CD$155:$DC$1048576,MATCH($A304,'Hoja de Trabajo para listado'!$CD$155:$CD$1048576,0),MATCH((CUADRO!L$5&amp;$E304),'Hoja de Trabajo para listado'!$CD$151:$DC$151,0)),0)</f>
        <v>0</v>
      </c>
      <c r="M304" s="243">
        <f ca="1">+IFERROR(INDEX('Hoja de Trabajo para listado'!$A$155:$Z$1048576,MATCH($A304,'Hoja de Trabajo para listado'!$A$155:$A$1048576,0),MATCH((CUADRO!M$5&amp;$E304),'Hoja de Trabajo para listado'!$A$151:$Z$151,0)),0)+IFERROR(INDEX('Hoja de Trabajo para listado'!$AB$155:$BA$1048576,MATCH($A304,'Hoja de Trabajo para listado'!$AB$155:$AB$1048576,0),MATCH((CUADRO!M$5&amp;$E304),'Hoja de Trabajo para listado'!$AB$151:$BA$151,0)),0)+IFERROR(INDEX('Hoja de Trabajo para listado'!$BC$155:$CB$1048576,MATCH($A304,'Hoja de Trabajo para listado'!$BC$155:$BC$1048576,0),MATCH((CUADRO!M$5&amp;$E304),'Hoja de Trabajo para listado'!$BC$151:$CB$151,0)),0)+IFERROR(INDEX('Hoja de Trabajo para listado'!$DE$153:$DG$274,MATCH($A304,'Hoja de Trabajo para listado'!$DE$153:$DE$1048576,0),MATCH((CUADRO!M$5&amp;$E304),'Hoja de Trabajo para listado'!$DE$151:$DG$151,0)),0)+IFERROR(INDEX('Hoja de Trabajo para listado'!$CD$155:$DC$1048576,MATCH($A304,'Hoja de Trabajo para listado'!$CD$155:$CD$1048576,0),MATCH((CUADRO!M$5&amp;$E304),'Hoja de Trabajo para listado'!$CD$151:$DC$151,0)),0)</f>
        <v>0</v>
      </c>
      <c r="N304" s="243">
        <f ca="1">+IFERROR(INDEX('Hoja de Trabajo para listado'!$A$155:$Z$1048576,MATCH($A304,'Hoja de Trabajo para listado'!$A$155:$A$1048576,0),MATCH((CUADRO!N$5&amp;$E304),'Hoja de Trabajo para listado'!$A$151:$Z$151,0)),0)+IFERROR(INDEX('Hoja de Trabajo para listado'!$AB$155:$BA$1048576,MATCH($A304,'Hoja de Trabajo para listado'!$AB$155:$AB$1048576,0),MATCH((CUADRO!N$5&amp;$E304),'Hoja de Trabajo para listado'!$AB$151:$BA$151,0)),0)+IFERROR(INDEX('Hoja de Trabajo para listado'!$BC$155:$CB$1048576,MATCH($A304,'Hoja de Trabajo para listado'!$BC$155:$BC$1048576,0),MATCH((CUADRO!N$5&amp;$E304),'Hoja de Trabajo para listado'!$BC$151:$CB$151,0)),0)+IFERROR(INDEX('Hoja de Trabajo para listado'!$DE$153:$DG$274,MATCH($A304,'Hoja de Trabajo para listado'!$DE$153:$DE$1048576,0),MATCH((CUADRO!N$5&amp;$E304),'Hoja de Trabajo para listado'!$DE$151:$DG$151,0)),0)+IFERROR(INDEX('Hoja de Trabajo para listado'!$CD$155:$DC$1048576,MATCH($A304,'Hoja de Trabajo para listado'!$CD$155:$CD$1048576,0),MATCH((CUADRO!N$5&amp;$E304),'Hoja de Trabajo para listado'!$CD$151:$DC$151,0)),0)</f>
        <v>0</v>
      </c>
      <c r="O304" s="243">
        <f ca="1">+IFERROR(INDEX('Hoja de Trabajo para listado'!$A$155:$Z$1048576,MATCH($A304,'Hoja de Trabajo para listado'!$A$155:$A$1048576,0),MATCH((CUADRO!O$5&amp;$E304),'Hoja de Trabajo para listado'!$A$151:$Z$151,0)),0)+IFERROR(INDEX('Hoja de Trabajo para listado'!$AB$155:$BA$1048576,MATCH($A304,'Hoja de Trabajo para listado'!$AB$155:$AB$1048576,0),MATCH((CUADRO!O$5&amp;$E304),'Hoja de Trabajo para listado'!$AB$151:$BA$151,0)),0)+IFERROR(INDEX('Hoja de Trabajo para listado'!$BC$155:$CB$1048576,MATCH($A304,'Hoja de Trabajo para listado'!$BC$155:$BC$1048576,0),MATCH((CUADRO!O$5&amp;$E304),'Hoja de Trabajo para listado'!$BC$151:$CB$151,0)),0)+IFERROR(INDEX('Hoja de Trabajo para listado'!$DE$153:$DG$274,MATCH($A304,'Hoja de Trabajo para listado'!$DE$153:$DE$1048576,0),MATCH((CUADRO!O$5&amp;$E304),'Hoja de Trabajo para listado'!$DE$151:$DG$151,0)),0)+IFERROR(INDEX('Hoja de Trabajo para listado'!$CD$155:$DC$1048576,MATCH($A304,'Hoja de Trabajo para listado'!$CD$155:$CD$1048576,0),MATCH((CUADRO!O$5&amp;$E304),'Hoja de Trabajo para listado'!$CD$151:$DC$151,0)),0)</f>
        <v>0</v>
      </c>
      <c r="P304" s="243">
        <f ca="1">+IFERROR(INDEX('Hoja de Trabajo para listado'!$A$155:$Z$1048576,MATCH($A304,'Hoja de Trabajo para listado'!$A$155:$A$1048576,0),MATCH((CUADRO!P$5&amp;$E304),'Hoja de Trabajo para listado'!$A$151:$Z$151,0)),0)+IFERROR(INDEX('Hoja de Trabajo para listado'!$AB$155:$BA$1048576,MATCH($A304,'Hoja de Trabajo para listado'!$AB$155:$AB$1048576,0),MATCH((CUADRO!P$5&amp;$E304),'Hoja de Trabajo para listado'!$AB$151:$BA$151,0)),0)+IFERROR(INDEX('Hoja de Trabajo para listado'!$BC$155:$CB$1048576,MATCH($A304,'Hoja de Trabajo para listado'!$BC$155:$BC$1048576,0),MATCH((CUADRO!P$5&amp;$E304),'Hoja de Trabajo para listado'!$BC$151:$CB$151,0)),0)+IFERROR(INDEX('Hoja de Trabajo para listado'!$DE$153:$DG$274,MATCH($A304,'Hoja de Trabajo para listado'!$DE$153:$DE$1048576,0),MATCH((CUADRO!P$5&amp;$E304),'Hoja de Trabajo para listado'!$DE$151:$DG$151,0)),0)+IFERROR(INDEX('Hoja de Trabajo para listado'!$CD$155:$DC$1048576,MATCH($A304,'Hoja de Trabajo para listado'!$CD$155:$CD$1048576,0),MATCH((CUADRO!P$5&amp;$E304),'Hoja de Trabajo para listado'!$CD$151:$DC$151,0)),0)</f>
        <v>0</v>
      </c>
      <c r="Q304" s="243">
        <f ca="1">+IFERROR(INDEX('Hoja de Trabajo para listado'!$A$155:$Z$1048576,MATCH($A304,'Hoja de Trabajo para listado'!$A$155:$A$1048576,0),MATCH((CUADRO!Q$5&amp;$E304),'Hoja de Trabajo para listado'!$A$151:$Z$151,0)),0)+IFERROR(INDEX('Hoja de Trabajo para listado'!$AB$155:$BA$1048576,MATCH($A304,'Hoja de Trabajo para listado'!$AB$155:$AB$1048576,0),MATCH((CUADRO!Q$5&amp;$E304),'Hoja de Trabajo para listado'!$AB$151:$BA$151,0)),0)+IFERROR(INDEX('Hoja de Trabajo para listado'!$BC$155:$CB$1048576,MATCH($A304,'Hoja de Trabajo para listado'!$BC$155:$BC$1048576,0),MATCH((CUADRO!Q$5&amp;$E304),'Hoja de Trabajo para listado'!$BC$151:$CB$151,0)),0)+IFERROR(INDEX('Hoja de Trabajo para listado'!$DE$153:$DG$274,MATCH($A304,'Hoja de Trabajo para listado'!$DE$153:$DE$1048576,0),MATCH((CUADRO!Q$5&amp;$E304),'Hoja de Trabajo para listado'!$DE$151:$DG$151,0)),0)+IFERROR(INDEX('Hoja de Trabajo para listado'!$CD$155:$DC$1048576,MATCH($A304,'Hoja de Trabajo para listado'!$CD$155:$CD$1048576,0),MATCH((CUADRO!Q$5&amp;$E304),'Hoja de Trabajo para listado'!$CD$151:$DC$151,0)),0)</f>
        <v>0</v>
      </c>
      <c r="R304" s="243">
        <f t="shared" ca="1" si="11"/>
        <v>0</v>
      </c>
      <c r="S304" s="249"/>
      <c r="T304" s="243">
        <f ca="1">+T305</f>
        <v>0</v>
      </c>
      <c r="U304" s="242">
        <f t="shared" si="12"/>
        <v>1</v>
      </c>
      <c r="V304" s="333" t="str">
        <f>+VLOOKUP(A304,bd_lista!$A$3:$E$590,5,FALSE)</f>
        <v>Instituciones de Seguridad Social</v>
      </c>
      <c r="W304" s="383" t="str">
        <f>+V304</f>
        <v>Instituciones de Seguridad Social</v>
      </c>
      <c r="X304" s="242">
        <f>+VLOOKUP(A304,[3]Sheet1!$A$13:$D$744,4,FALSE)</f>
        <v>46</v>
      </c>
      <c r="Y304" s="242" t="str">
        <f>+VLOOKUP(X304,bd_lista!$A$3:$C$590,3,FALSE)</f>
        <v>Ministerio de Salud y Deportes</v>
      </c>
      <c r="Z304" s="294">
        <f>+X304</f>
        <v>46</v>
      </c>
      <c r="AA304" s="295" t="str">
        <f>+Y304</f>
        <v>Ministerio de Salud y Deportes</v>
      </c>
    </row>
    <row r="305" spans="1:27" customFormat="1" ht="15" hidden="1" customHeight="1">
      <c r="A305" s="32">
        <v>427</v>
      </c>
      <c r="B305" s="389"/>
      <c r="C305" s="333" t="str">
        <f>+VLOOKUP(A305,bd_lista!$A$3:$C$590,3,FALSE)</f>
        <v>Seguro Social Universitario de Santa Cruz</v>
      </c>
      <c r="D305" s="386"/>
      <c r="E305" s="333" t="s">
        <v>1305</v>
      </c>
      <c r="F305" s="245">
        <f ca="1">+IFERROR(INDEX('Hoja de Trabajo para listado'!$A$155:$Z$1048576,MATCH($A305,'Hoja de Trabajo para listado'!$A$155:$A$1048576,0),MATCH((CUADRO!F$5&amp;$E305),'Hoja de Trabajo para listado'!$A$151:$Z$151,0)),0)+IFERROR(INDEX('Hoja de Trabajo para listado'!$AB$155:$BA$1048576,MATCH($A305,'Hoja de Trabajo para listado'!$AB$155:$AB$1048576,0),MATCH((CUADRO!F$5&amp;$E305),'Hoja de Trabajo para listado'!$AB$151:$BA$151,0)),0)+IFERROR(INDEX('Hoja de Trabajo para listado'!$BC$155:$CB$1048576,MATCH($A305,'Hoja de Trabajo para listado'!$BC$155:$BC$1048576,0),MATCH((CUADRO!F$5&amp;$E305),'Hoja de Trabajo para listado'!$BC$151:$CB$151,0)),0)+IFERROR(INDEX('Hoja de Trabajo para listado'!$DE$153:$DG$274,MATCH($A305,'Hoja de Trabajo para listado'!$DE$153:$DE$1048576,0),MATCH((CUADRO!F$5&amp;$E305),'Hoja de Trabajo para listado'!$DE$151:$DG$151,0)),0)+IFERROR(INDEX('Hoja de Trabajo para listado'!$CD$155:$DC$1048576,MATCH($A305,'Hoja de Trabajo para listado'!$CD$155:$CD$1048576,0),MATCH((CUADRO!F$5&amp;$E305),'Hoja de Trabajo para listado'!$CD$151:$DC$151,0)),0)</f>
        <v>0</v>
      </c>
      <c r="G305" s="245">
        <f ca="1">+IFERROR(INDEX('Hoja de Trabajo para listado'!$A$155:$Z$1048576,MATCH($A305,'Hoja de Trabajo para listado'!$A$155:$A$1048576,0),MATCH((CUADRO!G$5&amp;$E305),'Hoja de Trabajo para listado'!$A$151:$Z$151,0)),0)+IFERROR(INDEX('Hoja de Trabajo para listado'!$AB$155:$BA$1048576,MATCH($A305,'Hoja de Trabajo para listado'!$AB$155:$AB$1048576,0),MATCH((CUADRO!G$5&amp;$E305),'Hoja de Trabajo para listado'!$AB$151:$BA$151,0)),0)+IFERROR(INDEX('Hoja de Trabajo para listado'!$BC$155:$CB$1048576,MATCH($A305,'Hoja de Trabajo para listado'!$BC$155:$BC$1048576,0),MATCH((CUADRO!G$5&amp;$E305),'Hoja de Trabajo para listado'!$BC$151:$CB$151,0)),0)+IFERROR(INDEX('Hoja de Trabajo para listado'!$DE$153:$DG$274,MATCH($A305,'Hoja de Trabajo para listado'!$DE$153:$DE$1048576,0),MATCH((CUADRO!G$5&amp;$E305),'Hoja de Trabajo para listado'!$DE$151:$DG$151,0)),0)+IFERROR(INDEX('Hoja de Trabajo para listado'!$CD$155:$DC$1048576,MATCH($A305,'Hoja de Trabajo para listado'!$CD$155:$CD$1048576,0),MATCH((CUADRO!G$5&amp;$E305),'Hoja de Trabajo para listado'!$CD$151:$DC$151,0)),0)</f>
        <v>0</v>
      </c>
      <c r="H305" s="245">
        <f ca="1">+IFERROR(INDEX('Hoja de Trabajo para listado'!$A$155:$Z$1048576,MATCH($A305,'Hoja de Trabajo para listado'!$A$155:$A$1048576,0),MATCH((CUADRO!H$5&amp;$E305),'Hoja de Trabajo para listado'!$A$151:$Z$151,0)),0)+IFERROR(INDEX('Hoja de Trabajo para listado'!$AB$155:$BA$1048576,MATCH($A305,'Hoja de Trabajo para listado'!$AB$155:$AB$1048576,0),MATCH((CUADRO!H$5&amp;$E305),'Hoja de Trabajo para listado'!$AB$151:$BA$151,0)),0)+IFERROR(INDEX('Hoja de Trabajo para listado'!$BC$155:$CB$1048576,MATCH($A305,'Hoja de Trabajo para listado'!$BC$155:$BC$1048576,0),MATCH((CUADRO!H$5&amp;$E305),'Hoja de Trabajo para listado'!$BC$151:$CB$151,0)),0)+IFERROR(INDEX('Hoja de Trabajo para listado'!$DE$153:$DG$274,MATCH($A305,'Hoja de Trabajo para listado'!$DE$153:$DE$1048576,0),MATCH((CUADRO!H$5&amp;$E305),'Hoja de Trabajo para listado'!$DE$151:$DG$151,0)),0)+IFERROR(INDEX('Hoja de Trabajo para listado'!$CD$155:$DC$1048576,MATCH($A305,'Hoja de Trabajo para listado'!$CD$155:$CD$1048576,0),MATCH((CUADRO!H$5&amp;$E305),'Hoja de Trabajo para listado'!$CD$151:$DC$151,0)),0)</f>
        <v>0</v>
      </c>
      <c r="I305" s="245">
        <f ca="1">+IFERROR(INDEX('Hoja de Trabajo para listado'!$A$155:$Z$1048576,MATCH($A305,'Hoja de Trabajo para listado'!$A$155:$A$1048576,0),MATCH((CUADRO!I$5&amp;$E305),'Hoja de Trabajo para listado'!$A$151:$Z$151,0)),0)+IFERROR(INDEX('Hoja de Trabajo para listado'!$AB$155:$BA$1048576,MATCH($A305,'Hoja de Trabajo para listado'!$AB$155:$AB$1048576,0),MATCH((CUADRO!I$5&amp;$E305),'Hoja de Trabajo para listado'!$AB$151:$BA$151,0)),0)+IFERROR(INDEX('Hoja de Trabajo para listado'!$BC$155:$CB$1048576,MATCH($A305,'Hoja de Trabajo para listado'!$BC$155:$BC$1048576,0),MATCH((CUADRO!I$5&amp;$E305),'Hoja de Trabajo para listado'!$BC$151:$CB$151,0)),0)+IFERROR(INDEX('Hoja de Trabajo para listado'!$DE$153:$DG$274,MATCH($A305,'Hoja de Trabajo para listado'!$DE$153:$DE$1048576,0),MATCH((CUADRO!I$5&amp;$E305),'Hoja de Trabajo para listado'!$DE$151:$DG$151,0)),0)+IFERROR(INDEX('Hoja de Trabajo para listado'!$CD$155:$DC$1048576,MATCH($A305,'Hoja de Trabajo para listado'!$CD$155:$CD$1048576,0),MATCH((CUADRO!I$5&amp;$E305),'Hoja de Trabajo para listado'!$CD$151:$DC$151,0)),0)</f>
        <v>0</v>
      </c>
      <c r="J305" s="245">
        <f ca="1">+IFERROR(INDEX('Hoja de Trabajo para listado'!$A$155:$Z$1048576,MATCH($A305,'Hoja de Trabajo para listado'!$A$155:$A$1048576,0),MATCH((CUADRO!J$5&amp;$E305),'Hoja de Trabajo para listado'!$A$151:$Z$151,0)),0)+IFERROR(INDEX('Hoja de Trabajo para listado'!$AB$155:$BA$1048576,MATCH($A305,'Hoja de Trabajo para listado'!$AB$155:$AB$1048576,0),MATCH((CUADRO!J$5&amp;$E305),'Hoja de Trabajo para listado'!$AB$151:$BA$151,0)),0)+IFERROR(INDEX('Hoja de Trabajo para listado'!$BC$155:$CB$1048576,MATCH($A305,'Hoja de Trabajo para listado'!$BC$155:$BC$1048576,0),MATCH((CUADRO!J$5&amp;$E305),'Hoja de Trabajo para listado'!$BC$151:$CB$151,0)),0)+IFERROR(INDEX('Hoja de Trabajo para listado'!$DE$153:$DG$274,MATCH($A305,'Hoja de Trabajo para listado'!$DE$153:$DE$1048576,0),MATCH((CUADRO!J$5&amp;$E305),'Hoja de Trabajo para listado'!$DE$151:$DG$151,0)),0)+IFERROR(INDEX('Hoja de Trabajo para listado'!$CD$155:$DC$1048576,MATCH($A305,'Hoja de Trabajo para listado'!$CD$155:$CD$1048576,0),MATCH((CUADRO!J$5&amp;$E305),'Hoja de Trabajo para listado'!$CD$151:$DC$151,0)),0)</f>
        <v>0</v>
      </c>
      <c r="K305" s="245">
        <f ca="1">+IFERROR(INDEX('Hoja de Trabajo para listado'!$A$155:$Z$1048576,MATCH($A305,'Hoja de Trabajo para listado'!$A$155:$A$1048576,0),MATCH((CUADRO!K$5&amp;$E305),'Hoja de Trabajo para listado'!$A$151:$Z$151,0)),0)+IFERROR(INDEX('Hoja de Trabajo para listado'!$AB$155:$BA$1048576,MATCH($A305,'Hoja de Trabajo para listado'!$AB$155:$AB$1048576,0),MATCH((CUADRO!K$5&amp;$E305),'Hoja de Trabajo para listado'!$AB$151:$BA$151,0)),0)+IFERROR(INDEX('Hoja de Trabajo para listado'!$BC$155:$CB$1048576,MATCH($A305,'Hoja de Trabajo para listado'!$BC$155:$BC$1048576,0),MATCH((CUADRO!K$5&amp;$E305),'Hoja de Trabajo para listado'!$BC$151:$CB$151,0)),0)+IFERROR(INDEX('Hoja de Trabajo para listado'!$DE$153:$DG$274,MATCH($A305,'Hoja de Trabajo para listado'!$DE$153:$DE$1048576,0),MATCH((CUADRO!K$5&amp;$E305),'Hoja de Trabajo para listado'!$DE$151:$DG$151,0)),0)+IFERROR(INDEX('Hoja de Trabajo para listado'!$CD$155:$DC$1048576,MATCH($A305,'Hoja de Trabajo para listado'!$CD$155:$CD$1048576,0),MATCH((CUADRO!K$5&amp;$E305),'Hoja de Trabajo para listado'!$CD$151:$DC$151,0)),0)</f>
        <v>0</v>
      </c>
      <c r="L305" s="245">
        <f ca="1">+IFERROR(INDEX('Hoja de Trabajo para listado'!$A$155:$Z$1048576,MATCH($A305,'Hoja de Trabajo para listado'!$A$155:$A$1048576,0),MATCH((CUADRO!L$5&amp;$E305),'Hoja de Trabajo para listado'!$A$151:$Z$151,0)),0)+IFERROR(INDEX('Hoja de Trabajo para listado'!$AB$155:$BA$1048576,MATCH($A305,'Hoja de Trabajo para listado'!$AB$155:$AB$1048576,0),MATCH((CUADRO!L$5&amp;$E305),'Hoja de Trabajo para listado'!$AB$151:$BA$151,0)),0)+IFERROR(INDEX('Hoja de Trabajo para listado'!$BC$155:$CB$1048576,MATCH($A305,'Hoja de Trabajo para listado'!$BC$155:$BC$1048576,0),MATCH((CUADRO!L$5&amp;$E305),'Hoja de Trabajo para listado'!$BC$151:$CB$151,0)),0)+IFERROR(INDEX('Hoja de Trabajo para listado'!$DE$153:$DG$274,MATCH($A305,'Hoja de Trabajo para listado'!$DE$153:$DE$1048576,0),MATCH((CUADRO!L$5&amp;$E305),'Hoja de Trabajo para listado'!$DE$151:$DG$151,0)),0)+IFERROR(INDEX('Hoja de Trabajo para listado'!$CD$155:$DC$1048576,MATCH($A305,'Hoja de Trabajo para listado'!$CD$155:$CD$1048576,0),MATCH((CUADRO!L$5&amp;$E305),'Hoja de Trabajo para listado'!$CD$151:$DC$151,0)),0)</f>
        <v>0</v>
      </c>
      <c r="M305" s="245">
        <f ca="1">+IFERROR(INDEX('Hoja de Trabajo para listado'!$A$155:$Z$1048576,MATCH($A305,'Hoja de Trabajo para listado'!$A$155:$A$1048576,0),MATCH((CUADRO!M$5&amp;$E305),'Hoja de Trabajo para listado'!$A$151:$Z$151,0)),0)+IFERROR(INDEX('Hoja de Trabajo para listado'!$AB$155:$BA$1048576,MATCH($A305,'Hoja de Trabajo para listado'!$AB$155:$AB$1048576,0),MATCH((CUADRO!M$5&amp;$E305),'Hoja de Trabajo para listado'!$AB$151:$BA$151,0)),0)+IFERROR(INDEX('Hoja de Trabajo para listado'!$BC$155:$CB$1048576,MATCH($A305,'Hoja de Trabajo para listado'!$BC$155:$BC$1048576,0),MATCH((CUADRO!M$5&amp;$E305),'Hoja de Trabajo para listado'!$BC$151:$CB$151,0)),0)+IFERROR(INDEX('Hoja de Trabajo para listado'!$DE$153:$DG$274,MATCH($A305,'Hoja de Trabajo para listado'!$DE$153:$DE$1048576,0),MATCH((CUADRO!M$5&amp;$E305),'Hoja de Trabajo para listado'!$DE$151:$DG$151,0)),0)+IFERROR(INDEX('Hoja de Trabajo para listado'!$CD$155:$DC$1048576,MATCH($A305,'Hoja de Trabajo para listado'!$CD$155:$CD$1048576,0),MATCH((CUADRO!M$5&amp;$E305),'Hoja de Trabajo para listado'!$CD$151:$DC$151,0)),0)</f>
        <v>0</v>
      </c>
      <c r="N305" s="245">
        <f ca="1">+IFERROR(INDEX('Hoja de Trabajo para listado'!$A$155:$Z$1048576,MATCH($A305,'Hoja de Trabajo para listado'!$A$155:$A$1048576,0),MATCH((CUADRO!N$5&amp;$E305),'Hoja de Trabajo para listado'!$A$151:$Z$151,0)),0)+IFERROR(INDEX('Hoja de Trabajo para listado'!$AB$155:$BA$1048576,MATCH($A305,'Hoja de Trabajo para listado'!$AB$155:$AB$1048576,0),MATCH((CUADRO!N$5&amp;$E305),'Hoja de Trabajo para listado'!$AB$151:$BA$151,0)),0)+IFERROR(INDEX('Hoja de Trabajo para listado'!$BC$155:$CB$1048576,MATCH($A305,'Hoja de Trabajo para listado'!$BC$155:$BC$1048576,0),MATCH((CUADRO!N$5&amp;$E305),'Hoja de Trabajo para listado'!$BC$151:$CB$151,0)),0)+IFERROR(INDEX('Hoja de Trabajo para listado'!$DE$153:$DG$274,MATCH($A305,'Hoja de Trabajo para listado'!$DE$153:$DE$1048576,0),MATCH((CUADRO!N$5&amp;$E305),'Hoja de Trabajo para listado'!$DE$151:$DG$151,0)),0)+IFERROR(INDEX('Hoja de Trabajo para listado'!$CD$155:$DC$1048576,MATCH($A305,'Hoja de Trabajo para listado'!$CD$155:$CD$1048576,0),MATCH((CUADRO!N$5&amp;$E305),'Hoja de Trabajo para listado'!$CD$151:$DC$151,0)),0)</f>
        <v>0</v>
      </c>
      <c r="O305" s="245">
        <f ca="1">+IFERROR(INDEX('Hoja de Trabajo para listado'!$A$155:$Z$1048576,MATCH($A305,'Hoja de Trabajo para listado'!$A$155:$A$1048576,0),MATCH((CUADRO!O$5&amp;$E305),'Hoja de Trabajo para listado'!$A$151:$Z$151,0)),0)+IFERROR(INDEX('Hoja de Trabajo para listado'!$AB$155:$BA$1048576,MATCH($A305,'Hoja de Trabajo para listado'!$AB$155:$AB$1048576,0),MATCH((CUADRO!O$5&amp;$E305),'Hoja de Trabajo para listado'!$AB$151:$BA$151,0)),0)+IFERROR(INDEX('Hoja de Trabajo para listado'!$BC$155:$CB$1048576,MATCH($A305,'Hoja de Trabajo para listado'!$BC$155:$BC$1048576,0),MATCH((CUADRO!O$5&amp;$E305),'Hoja de Trabajo para listado'!$BC$151:$CB$151,0)),0)+IFERROR(INDEX('Hoja de Trabajo para listado'!$DE$153:$DG$274,MATCH($A305,'Hoja de Trabajo para listado'!$DE$153:$DE$1048576,0),MATCH((CUADRO!O$5&amp;$E305),'Hoja de Trabajo para listado'!$DE$151:$DG$151,0)),0)+IFERROR(INDEX('Hoja de Trabajo para listado'!$CD$155:$DC$1048576,MATCH($A305,'Hoja de Trabajo para listado'!$CD$155:$CD$1048576,0),MATCH((CUADRO!O$5&amp;$E305),'Hoja de Trabajo para listado'!$CD$151:$DC$151,0)),0)</f>
        <v>0</v>
      </c>
      <c r="P305" s="245">
        <f ca="1">+IFERROR(INDEX('Hoja de Trabajo para listado'!$A$155:$Z$1048576,MATCH($A305,'Hoja de Trabajo para listado'!$A$155:$A$1048576,0),MATCH((CUADRO!P$5&amp;$E305),'Hoja de Trabajo para listado'!$A$151:$Z$151,0)),0)+IFERROR(INDEX('Hoja de Trabajo para listado'!$AB$155:$BA$1048576,MATCH($A305,'Hoja de Trabajo para listado'!$AB$155:$AB$1048576,0),MATCH((CUADRO!P$5&amp;$E305),'Hoja de Trabajo para listado'!$AB$151:$BA$151,0)),0)+IFERROR(INDEX('Hoja de Trabajo para listado'!$BC$155:$CB$1048576,MATCH($A305,'Hoja de Trabajo para listado'!$BC$155:$BC$1048576,0),MATCH((CUADRO!P$5&amp;$E305),'Hoja de Trabajo para listado'!$BC$151:$CB$151,0)),0)+IFERROR(INDEX('Hoja de Trabajo para listado'!$DE$153:$DG$274,MATCH($A305,'Hoja de Trabajo para listado'!$DE$153:$DE$1048576,0),MATCH((CUADRO!P$5&amp;$E305),'Hoja de Trabajo para listado'!$DE$151:$DG$151,0)),0)+IFERROR(INDEX('Hoja de Trabajo para listado'!$CD$155:$DC$1048576,MATCH($A305,'Hoja de Trabajo para listado'!$CD$155:$CD$1048576,0),MATCH((CUADRO!P$5&amp;$E305),'Hoja de Trabajo para listado'!$CD$151:$DC$151,0)),0)</f>
        <v>0</v>
      </c>
      <c r="Q305" s="245">
        <f ca="1">+IFERROR(INDEX('Hoja de Trabajo para listado'!$A$155:$Z$1048576,MATCH($A305,'Hoja de Trabajo para listado'!$A$155:$A$1048576,0),MATCH((CUADRO!Q$5&amp;$E305),'Hoja de Trabajo para listado'!$A$151:$Z$151,0)),0)+IFERROR(INDEX('Hoja de Trabajo para listado'!$AB$155:$BA$1048576,MATCH($A305,'Hoja de Trabajo para listado'!$AB$155:$AB$1048576,0),MATCH((CUADRO!Q$5&amp;$E305),'Hoja de Trabajo para listado'!$AB$151:$BA$151,0)),0)+IFERROR(INDEX('Hoja de Trabajo para listado'!$BC$155:$CB$1048576,MATCH($A305,'Hoja de Trabajo para listado'!$BC$155:$BC$1048576,0),MATCH((CUADRO!Q$5&amp;$E305),'Hoja de Trabajo para listado'!$BC$151:$CB$151,0)),0)+IFERROR(INDEX('Hoja de Trabajo para listado'!$DE$153:$DG$274,MATCH($A305,'Hoja de Trabajo para listado'!$DE$153:$DE$1048576,0),MATCH((CUADRO!Q$5&amp;$E305),'Hoja de Trabajo para listado'!$DE$151:$DG$151,0)),0)+IFERROR(INDEX('Hoja de Trabajo para listado'!$CD$155:$DC$1048576,MATCH($A305,'Hoja de Trabajo para listado'!$CD$155:$CD$1048576,0),MATCH((CUADRO!Q$5&amp;$E305),'Hoja de Trabajo para listado'!$CD$151:$DC$151,0)),0)</f>
        <v>0</v>
      </c>
      <c r="R305" s="245">
        <f t="shared" ca="1" si="11"/>
        <v>0</v>
      </c>
      <c r="S305" s="259">
        <f ca="1">+R304+R305</f>
        <v>0</v>
      </c>
      <c r="T305" s="243">
        <f ca="1">+S305</f>
        <v>0</v>
      </c>
      <c r="U305" s="242">
        <f t="shared" si="12"/>
        <v>2</v>
      </c>
      <c r="V305" s="333" t="str">
        <f>+VLOOKUP(A305,bd_lista!$A$3:$E$590,5,FALSE)</f>
        <v>Instituciones de Seguridad Social</v>
      </c>
      <c r="W305" s="384"/>
      <c r="X305" s="242">
        <f>+VLOOKUP(A305,[3]Sheet1!$A$13:$D$744,4,FALSE)</f>
        <v>46</v>
      </c>
      <c r="Y305" s="242" t="str">
        <f>+VLOOKUP(X305,bd_lista!$A$3:$C$590,3,FALSE)</f>
        <v>Ministerio de Salud y Deportes</v>
      </c>
      <c r="Z305" s="292"/>
      <c r="AA305" s="293"/>
    </row>
    <row r="306" spans="1:27" customFormat="1" ht="15" hidden="1" customHeight="1">
      <c r="A306" s="32">
        <v>428</v>
      </c>
      <c r="B306" s="388">
        <f>+A306</f>
        <v>428</v>
      </c>
      <c r="C306" s="247" t="str">
        <f>+VLOOKUP(A306,bd_lista!$A$3:$C$590,3,FALSE)</f>
        <v>Seguro Social Universitario de Sucre</v>
      </c>
      <c r="D306" s="385" t="str">
        <f>+C306</f>
        <v>Seguro Social Universitario de Sucre</v>
      </c>
      <c r="E306" s="247" t="s">
        <v>1304</v>
      </c>
      <c r="F306" s="243">
        <f ca="1">+IFERROR(INDEX('Hoja de Trabajo para listado'!$A$155:$Z$1048576,MATCH($A306,'Hoja de Trabajo para listado'!$A$155:$A$1048576,0),MATCH((CUADRO!F$5&amp;$E306),'Hoja de Trabajo para listado'!$A$151:$Z$151,0)),0)+IFERROR(INDEX('Hoja de Trabajo para listado'!$AB$155:$BA$1048576,MATCH($A306,'Hoja de Trabajo para listado'!$AB$155:$AB$1048576,0),MATCH((CUADRO!F$5&amp;$E306),'Hoja de Trabajo para listado'!$AB$151:$BA$151,0)),0)+IFERROR(INDEX('Hoja de Trabajo para listado'!$BC$155:$CB$1048576,MATCH($A306,'Hoja de Trabajo para listado'!$BC$155:$BC$1048576,0),MATCH((CUADRO!F$5&amp;$E306),'Hoja de Trabajo para listado'!$BC$151:$CB$151,0)),0)+IFERROR(INDEX('Hoja de Trabajo para listado'!$DE$153:$DG$274,MATCH($A306,'Hoja de Trabajo para listado'!$DE$153:$DE$1048576,0),MATCH((CUADRO!F$5&amp;$E306),'Hoja de Trabajo para listado'!$DE$151:$DG$151,0)),0)+IFERROR(INDEX('Hoja de Trabajo para listado'!$CD$155:$DC$1048576,MATCH($A306,'Hoja de Trabajo para listado'!$CD$155:$CD$1048576,0),MATCH((CUADRO!F$5&amp;$E306),'Hoja de Trabajo para listado'!$CD$151:$DC$151,0)),0)</f>
        <v>0</v>
      </c>
      <c r="G306" s="243">
        <f ca="1">+IFERROR(INDEX('Hoja de Trabajo para listado'!$A$155:$Z$1048576,MATCH($A306,'Hoja de Trabajo para listado'!$A$155:$A$1048576,0),MATCH((CUADRO!G$5&amp;$E306),'Hoja de Trabajo para listado'!$A$151:$Z$151,0)),0)+IFERROR(INDEX('Hoja de Trabajo para listado'!$AB$155:$BA$1048576,MATCH($A306,'Hoja de Trabajo para listado'!$AB$155:$AB$1048576,0),MATCH((CUADRO!G$5&amp;$E306),'Hoja de Trabajo para listado'!$AB$151:$BA$151,0)),0)+IFERROR(INDEX('Hoja de Trabajo para listado'!$BC$155:$CB$1048576,MATCH($A306,'Hoja de Trabajo para listado'!$BC$155:$BC$1048576,0),MATCH((CUADRO!G$5&amp;$E306),'Hoja de Trabajo para listado'!$BC$151:$CB$151,0)),0)+IFERROR(INDEX('Hoja de Trabajo para listado'!$DE$153:$DG$274,MATCH($A306,'Hoja de Trabajo para listado'!$DE$153:$DE$1048576,0),MATCH((CUADRO!G$5&amp;$E306),'Hoja de Trabajo para listado'!$DE$151:$DG$151,0)),0)+IFERROR(INDEX('Hoja de Trabajo para listado'!$CD$155:$DC$1048576,MATCH($A306,'Hoja de Trabajo para listado'!$CD$155:$CD$1048576,0),MATCH((CUADRO!G$5&amp;$E306),'Hoja de Trabajo para listado'!$CD$151:$DC$151,0)),0)</f>
        <v>0</v>
      </c>
      <c r="H306" s="243">
        <f ca="1">+IFERROR(INDEX('Hoja de Trabajo para listado'!$A$155:$Z$1048576,MATCH($A306,'Hoja de Trabajo para listado'!$A$155:$A$1048576,0),MATCH((CUADRO!H$5&amp;$E306),'Hoja de Trabajo para listado'!$A$151:$Z$151,0)),0)+IFERROR(INDEX('Hoja de Trabajo para listado'!$AB$155:$BA$1048576,MATCH($A306,'Hoja de Trabajo para listado'!$AB$155:$AB$1048576,0),MATCH((CUADRO!H$5&amp;$E306),'Hoja de Trabajo para listado'!$AB$151:$BA$151,0)),0)+IFERROR(INDEX('Hoja de Trabajo para listado'!$BC$155:$CB$1048576,MATCH($A306,'Hoja de Trabajo para listado'!$BC$155:$BC$1048576,0),MATCH((CUADRO!H$5&amp;$E306),'Hoja de Trabajo para listado'!$BC$151:$CB$151,0)),0)+IFERROR(INDEX('Hoja de Trabajo para listado'!$DE$153:$DG$274,MATCH($A306,'Hoja de Trabajo para listado'!$DE$153:$DE$1048576,0),MATCH((CUADRO!H$5&amp;$E306),'Hoja de Trabajo para listado'!$DE$151:$DG$151,0)),0)+IFERROR(INDEX('Hoja de Trabajo para listado'!$CD$155:$DC$1048576,MATCH($A306,'Hoja de Trabajo para listado'!$CD$155:$CD$1048576,0),MATCH((CUADRO!H$5&amp;$E306),'Hoja de Trabajo para listado'!$CD$151:$DC$151,0)),0)</f>
        <v>0</v>
      </c>
      <c r="I306" s="243">
        <f ca="1">+IFERROR(INDEX('Hoja de Trabajo para listado'!$A$155:$Z$1048576,MATCH($A306,'Hoja de Trabajo para listado'!$A$155:$A$1048576,0),MATCH((CUADRO!I$5&amp;$E306),'Hoja de Trabajo para listado'!$A$151:$Z$151,0)),0)+IFERROR(INDEX('Hoja de Trabajo para listado'!$AB$155:$BA$1048576,MATCH($A306,'Hoja de Trabajo para listado'!$AB$155:$AB$1048576,0),MATCH((CUADRO!I$5&amp;$E306),'Hoja de Trabajo para listado'!$AB$151:$BA$151,0)),0)+IFERROR(INDEX('Hoja de Trabajo para listado'!$BC$155:$CB$1048576,MATCH($A306,'Hoja de Trabajo para listado'!$BC$155:$BC$1048576,0),MATCH((CUADRO!I$5&amp;$E306),'Hoja de Trabajo para listado'!$BC$151:$CB$151,0)),0)+IFERROR(INDEX('Hoja de Trabajo para listado'!$DE$153:$DG$274,MATCH($A306,'Hoja de Trabajo para listado'!$DE$153:$DE$1048576,0),MATCH((CUADRO!I$5&amp;$E306),'Hoja de Trabajo para listado'!$DE$151:$DG$151,0)),0)+IFERROR(INDEX('Hoja de Trabajo para listado'!$CD$155:$DC$1048576,MATCH($A306,'Hoja de Trabajo para listado'!$CD$155:$CD$1048576,0),MATCH((CUADRO!I$5&amp;$E306),'Hoja de Trabajo para listado'!$CD$151:$DC$151,0)),0)</f>
        <v>0</v>
      </c>
      <c r="J306" s="243">
        <f ca="1">+IFERROR(INDEX('Hoja de Trabajo para listado'!$A$155:$Z$1048576,MATCH($A306,'Hoja de Trabajo para listado'!$A$155:$A$1048576,0),MATCH((CUADRO!J$5&amp;$E306),'Hoja de Trabajo para listado'!$A$151:$Z$151,0)),0)+IFERROR(INDEX('Hoja de Trabajo para listado'!$AB$155:$BA$1048576,MATCH($A306,'Hoja de Trabajo para listado'!$AB$155:$AB$1048576,0),MATCH((CUADRO!J$5&amp;$E306),'Hoja de Trabajo para listado'!$AB$151:$BA$151,0)),0)+IFERROR(INDEX('Hoja de Trabajo para listado'!$BC$155:$CB$1048576,MATCH($A306,'Hoja de Trabajo para listado'!$BC$155:$BC$1048576,0),MATCH((CUADRO!J$5&amp;$E306),'Hoja de Trabajo para listado'!$BC$151:$CB$151,0)),0)+IFERROR(INDEX('Hoja de Trabajo para listado'!$DE$153:$DG$274,MATCH($A306,'Hoja de Trabajo para listado'!$DE$153:$DE$1048576,0),MATCH((CUADRO!J$5&amp;$E306),'Hoja de Trabajo para listado'!$DE$151:$DG$151,0)),0)+IFERROR(INDEX('Hoja de Trabajo para listado'!$CD$155:$DC$1048576,MATCH($A306,'Hoja de Trabajo para listado'!$CD$155:$CD$1048576,0),MATCH((CUADRO!J$5&amp;$E306),'Hoja de Trabajo para listado'!$CD$151:$DC$151,0)),0)</f>
        <v>0</v>
      </c>
      <c r="K306" s="243">
        <f ca="1">+IFERROR(INDEX('Hoja de Trabajo para listado'!$A$155:$Z$1048576,MATCH($A306,'Hoja de Trabajo para listado'!$A$155:$A$1048576,0),MATCH((CUADRO!K$5&amp;$E306),'Hoja de Trabajo para listado'!$A$151:$Z$151,0)),0)+IFERROR(INDEX('Hoja de Trabajo para listado'!$AB$155:$BA$1048576,MATCH($A306,'Hoja de Trabajo para listado'!$AB$155:$AB$1048576,0),MATCH((CUADRO!K$5&amp;$E306),'Hoja de Trabajo para listado'!$AB$151:$BA$151,0)),0)+IFERROR(INDEX('Hoja de Trabajo para listado'!$BC$155:$CB$1048576,MATCH($A306,'Hoja de Trabajo para listado'!$BC$155:$BC$1048576,0),MATCH((CUADRO!K$5&amp;$E306),'Hoja de Trabajo para listado'!$BC$151:$CB$151,0)),0)+IFERROR(INDEX('Hoja de Trabajo para listado'!$DE$153:$DG$274,MATCH($A306,'Hoja de Trabajo para listado'!$DE$153:$DE$1048576,0),MATCH((CUADRO!K$5&amp;$E306),'Hoja de Trabajo para listado'!$DE$151:$DG$151,0)),0)+IFERROR(INDEX('Hoja de Trabajo para listado'!$CD$155:$DC$1048576,MATCH($A306,'Hoja de Trabajo para listado'!$CD$155:$CD$1048576,0),MATCH((CUADRO!K$5&amp;$E306),'Hoja de Trabajo para listado'!$CD$151:$DC$151,0)),0)</f>
        <v>0</v>
      </c>
      <c r="L306" s="243">
        <f ca="1">+IFERROR(INDEX('Hoja de Trabajo para listado'!$A$155:$Z$1048576,MATCH($A306,'Hoja de Trabajo para listado'!$A$155:$A$1048576,0),MATCH((CUADRO!L$5&amp;$E306),'Hoja de Trabajo para listado'!$A$151:$Z$151,0)),0)+IFERROR(INDEX('Hoja de Trabajo para listado'!$AB$155:$BA$1048576,MATCH($A306,'Hoja de Trabajo para listado'!$AB$155:$AB$1048576,0),MATCH((CUADRO!L$5&amp;$E306),'Hoja de Trabajo para listado'!$AB$151:$BA$151,0)),0)+IFERROR(INDEX('Hoja de Trabajo para listado'!$BC$155:$CB$1048576,MATCH($A306,'Hoja de Trabajo para listado'!$BC$155:$BC$1048576,0),MATCH((CUADRO!L$5&amp;$E306),'Hoja de Trabajo para listado'!$BC$151:$CB$151,0)),0)+IFERROR(INDEX('Hoja de Trabajo para listado'!$DE$153:$DG$274,MATCH($A306,'Hoja de Trabajo para listado'!$DE$153:$DE$1048576,0),MATCH((CUADRO!L$5&amp;$E306),'Hoja de Trabajo para listado'!$DE$151:$DG$151,0)),0)+IFERROR(INDEX('Hoja de Trabajo para listado'!$CD$155:$DC$1048576,MATCH($A306,'Hoja de Trabajo para listado'!$CD$155:$CD$1048576,0),MATCH((CUADRO!L$5&amp;$E306),'Hoja de Trabajo para listado'!$CD$151:$DC$151,0)),0)</f>
        <v>0</v>
      </c>
      <c r="M306" s="243">
        <f ca="1">+IFERROR(INDEX('Hoja de Trabajo para listado'!$A$155:$Z$1048576,MATCH($A306,'Hoja de Trabajo para listado'!$A$155:$A$1048576,0),MATCH((CUADRO!M$5&amp;$E306),'Hoja de Trabajo para listado'!$A$151:$Z$151,0)),0)+IFERROR(INDEX('Hoja de Trabajo para listado'!$AB$155:$BA$1048576,MATCH($A306,'Hoja de Trabajo para listado'!$AB$155:$AB$1048576,0),MATCH((CUADRO!M$5&amp;$E306),'Hoja de Trabajo para listado'!$AB$151:$BA$151,0)),0)+IFERROR(INDEX('Hoja de Trabajo para listado'!$BC$155:$CB$1048576,MATCH($A306,'Hoja de Trabajo para listado'!$BC$155:$BC$1048576,0),MATCH((CUADRO!M$5&amp;$E306),'Hoja de Trabajo para listado'!$BC$151:$CB$151,0)),0)+IFERROR(INDEX('Hoja de Trabajo para listado'!$DE$153:$DG$274,MATCH($A306,'Hoja de Trabajo para listado'!$DE$153:$DE$1048576,0),MATCH((CUADRO!M$5&amp;$E306),'Hoja de Trabajo para listado'!$DE$151:$DG$151,0)),0)+IFERROR(INDEX('Hoja de Trabajo para listado'!$CD$155:$DC$1048576,MATCH($A306,'Hoja de Trabajo para listado'!$CD$155:$CD$1048576,0),MATCH((CUADRO!M$5&amp;$E306),'Hoja de Trabajo para listado'!$CD$151:$DC$151,0)),0)</f>
        <v>0</v>
      </c>
      <c r="N306" s="243">
        <f ca="1">+IFERROR(INDEX('Hoja de Trabajo para listado'!$A$155:$Z$1048576,MATCH($A306,'Hoja de Trabajo para listado'!$A$155:$A$1048576,0),MATCH((CUADRO!N$5&amp;$E306),'Hoja de Trabajo para listado'!$A$151:$Z$151,0)),0)+IFERROR(INDEX('Hoja de Trabajo para listado'!$AB$155:$BA$1048576,MATCH($A306,'Hoja de Trabajo para listado'!$AB$155:$AB$1048576,0),MATCH((CUADRO!N$5&amp;$E306),'Hoja de Trabajo para listado'!$AB$151:$BA$151,0)),0)+IFERROR(INDEX('Hoja de Trabajo para listado'!$BC$155:$CB$1048576,MATCH($A306,'Hoja de Trabajo para listado'!$BC$155:$BC$1048576,0),MATCH((CUADRO!N$5&amp;$E306),'Hoja de Trabajo para listado'!$BC$151:$CB$151,0)),0)+IFERROR(INDEX('Hoja de Trabajo para listado'!$DE$153:$DG$274,MATCH($A306,'Hoja de Trabajo para listado'!$DE$153:$DE$1048576,0),MATCH((CUADRO!N$5&amp;$E306),'Hoja de Trabajo para listado'!$DE$151:$DG$151,0)),0)+IFERROR(INDEX('Hoja de Trabajo para listado'!$CD$155:$DC$1048576,MATCH($A306,'Hoja de Trabajo para listado'!$CD$155:$CD$1048576,0),MATCH((CUADRO!N$5&amp;$E306),'Hoja de Trabajo para listado'!$CD$151:$DC$151,0)),0)</f>
        <v>0</v>
      </c>
      <c r="O306" s="243">
        <f ca="1">+IFERROR(INDEX('Hoja de Trabajo para listado'!$A$155:$Z$1048576,MATCH($A306,'Hoja de Trabajo para listado'!$A$155:$A$1048576,0),MATCH((CUADRO!O$5&amp;$E306),'Hoja de Trabajo para listado'!$A$151:$Z$151,0)),0)+IFERROR(INDEX('Hoja de Trabajo para listado'!$AB$155:$BA$1048576,MATCH($A306,'Hoja de Trabajo para listado'!$AB$155:$AB$1048576,0),MATCH((CUADRO!O$5&amp;$E306),'Hoja de Trabajo para listado'!$AB$151:$BA$151,0)),0)+IFERROR(INDEX('Hoja de Trabajo para listado'!$BC$155:$CB$1048576,MATCH($A306,'Hoja de Trabajo para listado'!$BC$155:$BC$1048576,0),MATCH((CUADRO!O$5&amp;$E306),'Hoja de Trabajo para listado'!$BC$151:$CB$151,0)),0)+IFERROR(INDEX('Hoja de Trabajo para listado'!$DE$153:$DG$274,MATCH($A306,'Hoja de Trabajo para listado'!$DE$153:$DE$1048576,0),MATCH((CUADRO!O$5&amp;$E306),'Hoja de Trabajo para listado'!$DE$151:$DG$151,0)),0)+IFERROR(INDEX('Hoja de Trabajo para listado'!$CD$155:$DC$1048576,MATCH($A306,'Hoja de Trabajo para listado'!$CD$155:$CD$1048576,0),MATCH((CUADRO!O$5&amp;$E306),'Hoja de Trabajo para listado'!$CD$151:$DC$151,0)),0)</f>
        <v>0</v>
      </c>
      <c r="P306" s="243">
        <f ca="1">+IFERROR(INDEX('Hoja de Trabajo para listado'!$A$155:$Z$1048576,MATCH($A306,'Hoja de Trabajo para listado'!$A$155:$A$1048576,0),MATCH((CUADRO!P$5&amp;$E306),'Hoja de Trabajo para listado'!$A$151:$Z$151,0)),0)+IFERROR(INDEX('Hoja de Trabajo para listado'!$AB$155:$BA$1048576,MATCH($A306,'Hoja de Trabajo para listado'!$AB$155:$AB$1048576,0),MATCH((CUADRO!P$5&amp;$E306),'Hoja de Trabajo para listado'!$AB$151:$BA$151,0)),0)+IFERROR(INDEX('Hoja de Trabajo para listado'!$BC$155:$CB$1048576,MATCH($A306,'Hoja de Trabajo para listado'!$BC$155:$BC$1048576,0),MATCH((CUADRO!P$5&amp;$E306),'Hoja de Trabajo para listado'!$BC$151:$CB$151,0)),0)+IFERROR(INDEX('Hoja de Trabajo para listado'!$DE$153:$DG$274,MATCH($A306,'Hoja de Trabajo para listado'!$DE$153:$DE$1048576,0),MATCH((CUADRO!P$5&amp;$E306),'Hoja de Trabajo para listado'!$DE$151:$DG$151,0)),0)+IFERROR(INDEX('Hoja de Trabajo para listado'!$CD$155:$DC$1048576,MATCH($A306,'Hoja de Trabajo para listado'!$CD$155:$CD$1048576,0),MATCH((CUADRO!P$5&amp;$E306),'Hoja de Trabajo para listado'!$CD$151:$DC$151,0)),0)</f>
        <v>0</v>
      </c>
      <c r="Q306" s="243">
        <f ca="1">+IFERROR(INDEX('Hoja de Trabajo para listado'!$A$155:$Z$1048576,MATCH($A306,'Hoja de Trabajo para listado'!$A$155:$A$1048576,0),MATCH((CUADRO!Q$5&amp;$E306),'Hoja de Trabajo para listado'!$A$151:$Z$151,0)),0)+IFERROR(INDEX('Hoja de Trabajo para listado'!$AB$155:$BA$1048576,MATCH($A306,'Hoja de Trabajo para listado'!$AB$155:$AB$1048576,0),MATCH((CUADRO!Q$5&amp;$E306),'Hoja de Trabajo para listado'!$AB$151:$BA$151,0)),0)+IFERROR(INDEX('Hoja de Trabajo para listado'!$BC$155:$CB$1048576,MATCH($A306,'Hoja de Trabajo para listado'!$BC$155:$BC$1048576,0),MATCH((CUADRO!Q$5&amp;$E306),'Hoja de Trabajo para listado'!$BC$151:$CB$151,0)),0)+IFERROR(INDEX('Hoja de Trabajo para listado'!$DE$153:$DG$274,MATCH($A306,'Hoja de Trabajo para listado'!$DE$153:$DE$1048576,0),MATCH((CUADRO!Q$5&amp;$E306),'Hoja de Trabajo para listado'!$DE$151:$DG$151,0)),0)+IFERROR(INDEX('Hoja de Trabajo para listado'!$CD$155:$DC$1048576,MATCH($A306,'Hoja de Trabajo para listado'!$CD$155:$CD$1048576,0),MATCH((CUADRO!Q$5&amp;$E306),'Hoja de Trabajo para listado'!$CD$151:$DC$151,0)),0)</f>
        <v>0</v>
      </c>
      <c r="R306" s="243">
        <f t="shared" ca="1" si="11"/>
        <v>0</v>
      </c>
      <c r="S306" s="249"/>
      <c r="T306" s="243">
        <f ca="1">+T307</f>
        <v>0</v>
      </c>
      <c r="U306" s="242">
        <f t="shared" si="12"/>
        <v>1</v>
      </c>
      <c r="V306" s="333" t="str">
        <f>+VLOOKUP(A306,bd_lista!$A$3:$E$590,5,FALSE)</f>
        <v>Instituciones de Seguridad Social</v>
      </c>
      <c r="W306" s="383" t="str">
        <f>+V306</f>
        <v>Instituciones de Seguridad Social</v>
      </c>
      <c r="X306" s="242">
        <f>+VLOOKUP(A306,[3]Sheet1!$A$13:$D$744,4,FALSE)</f>
        <v>46</v>
      </c>
      <c r="Y306" s="242" t="str">
        <f>+VLOOKUP(X306,bd_lista!$A$3:$C$590,3,FALSE)</f>
        <v>Ministerio de Salud y Deportes</v>
      </c>
      <c r="Z306" s="294">
        <f>+X306</f>
        <v>46</v>
      </c>
      <c r="AA306" s="295" t="str">
        <f>+Y306</f>
        <v>Ministerio de Salud y Deportes</v>
      </c>
    </row>
    <row r="307" spans="1:27" customFormat="1" ht="15" hidden="1" customHeight="1">
      <c r="A307" s="32">
        <v>428</v>
      </c>
      <c r="B307" s="389"/>
      <c r="C307" s="333" t="str">
        <f>+VLOOKUP(A307,bd_lista!$A$3:$C$590,3,FALSE)</f>
        <v>Seguro Social Universitario de Sucre</v>
      </c>
      <c r="D307" s="386"/>
      <c r="E307" s="247" t="s">
        <v>1305</v>
      </c>
      <c r="F307" s="243">
        <f ca="1">+IFERROR(INDEX('Hoja de Trabajo para listado'!$A$155:$Z$1048576,MATCH($A307,'Hoja de Trabajo para listado'!$A$155:$A$1048576,0),MATCH((CUADRO!F$5&amp;$E307),'Hoja de Trabajo para listado'!$A$151:$Z$151,0)),0)+IFERROR(INDEX('Hoja de Trabajo para listado'!$AB$155:$BA$1048576,MATCH($A307,'Hoja de Trabajo para listado'!$AB$155:$AB$1048576,0),MATCH((CUADRO!F$5&amp;$E307),'Hoja de Trabajo para listado'!$AB$151:$BA$151,0)),0)+IFERROR(INDEX('Hoja de Trabajo para listado'!$BC$155:$CB$1048576,MATCH($A307,'Hoja de Trabajo para listado'!$BC$155:$BC$1048576,0),MATCH((CUADRO!F$5&amp;$E307),'Hoja de Trabajo para listado'!$BC$151:$CB$151,0)),0)+IFERROR(INDEX('Hoja de Trabajo para listado'!$DE$153:$DG$274,MATCH($A307,'Hoja de Trabajo para listado'!$DE$153:$DE$1048576,0),MATCH((CUADRO!F$5&amp;$E307),'Hoja de Trabajo para listado'!$DE$151:$DG$151,0)),0)+IFERROR(INDEX('Hoja de Trabajo para listado'!$CD$155:$DC$1048576,MATCH($A307,'Hoja de Trabajo para listado'!$CD$155:$CD$1048576,0),MATCH((CUADRO!F$5&amp;$E307),'Hoja de Trabajo para listado'!$CD$151:$DC$151,0)),0)</f>
        <v>0</v>
      </c>
      <c r="G307" s="243">
        <f ca="1">+IFERROR(INDEX('Hoja de Trabajo para listado'!$A$155:$Z$1048576,MATCH($A307,'Hoja de Trabajo para listado'!$A$155:$A$1048576,0),MATCH((CUADRO!G$5&amp;$E307),'Hoja de Trabajo para listado'!$A$151:$Z$151,0)),0)+IFERROR(INDEX('Hoja de Trabajo para listado'!$AB$155:$BA$1048576,MATCH($A307,'Hoja de Trabajo para listado'!$AB$155:$AB$1048576,0),MATCH((CUADRO!G$5&amp;$E307),'Hoja de Trabajo para listado'!$AB$151:$BA$151,0)),0)+IFERROR(INDEX('Hoja de Trabajo para listado'!$BC$155:$CB$1048576,MATCH($A307,'Hoja de Trabajo para listado'!$BC$155:$BC$1048576,0),MATCH((CUADRO!G$5&amp;$E307),'Hoja de Trabajo para listado'!$BC$151:$CB$151,0)),0)+IFERROR(INDEX('Hoja de Trabajo para listado'!$DE$153:$DG$274,MATCH($A307,'Hoja de Trabajo para listado'!$DE$153:$DE$1048576,0),MATCH((CUADRO!G$5&amp;$E307),'Hoja de Trabajo para listado'!$DE$151:$DG$151,0)),0)+IFERROR(INDEX('Hoja de Trabajo para listado'!$CD$155:$DC$1048576,MATCH($A307,'Hoja de Trabajo para listado'!$CD$155:$CD$1048576,0),MATCH((CUADRO!G$5&amp;$E307),'Hoja de Trabajo para listado'!$CD$151:$DC$151,0)),0)</f>
        <v>0</v>
      </c>
      <c r="H307" s="243">
        <f ca="1">+IFERROR(INDEX('Hoja de Trabajo para listado'!$A$155:$Z$1048576,MATCH($A307,'Hoja de Trabajo para listado'!$A$155:$A$1048576,0),MATCH((CUADRO!H$5&amp;$E307),'Hoja de Trabajo para listado'!$A$151:$Z$151,0)),0)+IFERROR(INDEX('Hoja de Trabajo para listado'!$AB$155:$BA$1048576,MATCH($A307,'Hoja de Trabajo para listado'!$AB$155:$AB$1048576,0),MATCH((CUADRO!H$5&amp;$E307),'Hoja de Trabajo para listado'!$AB$151:$BA$151,0)),0)+IFERROR(INDEX('Hoja de Trabajo para listado'!$BC$155:$CB$1048576,MATCH($A307,'Hoja de Trabajo para listado'!$BC$155:$BC$1048576,0),MATCH((CUADRO!H$5&amp;$E307),'Hoja de Trabajo para listado'!$BC$151:$CB$151,0)),0)+IFERROR(INDEX('Hoja de Trabajo para listado'!$DE$153:$DG$274,MATCH($A307,'Hoja de Trabajo para listado'!$DE$153:$DE$1048576,0),MATCH((CUADRO!H$5&amp;$E307),'Hoja de Trabajo para listado'!$DE$151:$DG$151,0)),0)+IFERROR(INDEX('Hoja de Trabajo para listado'!$CD$155:$DC$1048576,MATCH($A307,'Hoja de Trabajo para listado'!$CD$155:$CD$1048576,0),MATCH((CUADRO!H$5&amp;$E307),'Hoja de Trabajo para listado'!$CD$151:$DC$151,0)),0)</f>
        <v>0</v>
      </c>
      <c r="I307" s="243">
        <f ca="1">+IFERROR(INDEX('Hoja de Trabajo para listado'!$A$155:$Z$1048576,MATCH($A307,'Hoja de Trabajo para listado'!$A$155:$A$1048576,0),MATCH((CUADRO!I$5&amp;$E307),'Hoja de Trabajo para listado'!$A$151:$Z$151,0)),0)+IFERROR(INDEX('Hoja de Trabajo para listado'!$AB$155:$BA$1048576,MATCH($A307,'Hoja de Trabajo para listado'!$AB$155:$AB$1048576,0),MATCH((CUADRO!I$5&amp;$E307),'Hoja de Trabajo para listado'!$AB$151:$BA$151,0)),0)+IFERROR(INDEX('Hoja de Trabajo para listado'!$BC$155:$CB$1048576,MATCH($A307,'Hoja de Trabajo para listado'!$BC$155:$BC$1048576,0),MATCH((CUADRO!I$5&amp;$E307),'Hoja de Trabajo para listado'!$BC$151:$CB$151,0)),0)+IFERROR(INDEX('Hoja de Trabajo para listado'!$DE$153:$DG$274,MATCH($A307,'Hoja de Trabajo para listado'!$DE$153:$DE$1048576,0),MATCH((CUADRO!I$5&amp;$E307),'Hoja de Trabajo para listado'!$DE$151:$DG$151,0)),0)+IFERROR(INDEX('Hoja de Trabajo para listado'!$CD$155:$DC$1048576,MATCH($A307,'Hoja de Trabajo para listado'!$CD$155:$CD$1048576,0),MATCH((CUADRO!I$5&amp;$E307),'Hoja de Trabajo para listado'!$CD$151:$DC$151,0)),0)</f>
        <v>0</v>
      </c>
      <c r="J307" s="243">
        <f ca="1">+IFERROR(INDEX('Hoja de Trabajo para listado'!$A$155:$Z$1048576,MATCH($A307,'Hoja de Trabajo para listado'!$A$155:$A$1048576,0),MATCH((CUADRO!J$5&amp;$E307),'Hoja de Trabajo para listado'!$A$151:$Z$151,0)),0)+IFERROR(INDEX('Hoja de Trabajo para listado'!$AB$155:$BA$1048576,MATCH($A307,'Hoja de Trabajo para listado'!$AB$155:$AB$1048576,0),MATCH((CUADRO!J$5&amp;$E307),'Hoja de Trabajo para listado'!$AB$151:$BA$151,0)),0)+IFERROR(INDEX('Hoja de Trabajo para listado'!$BC$155:$CB$1048576,MATCH($A307,'Hoja de Trabajo para listado'!$BC$155:$BC$1048576,0),MATCH((CUADRO!J$5&amp;$E307),'Hoja de Trabajo para listado'!$BC$151:$CB$151,0)),0)+IFERROR(INDEX('Hoja de Trabajo para listado'!$DE$153:$DG$274,MATCH($A307,'Hoja de Trabajo para listado'!$DE$153:$DE$1048576,0),MATCH((CUADRO!J$5&amp;$E307),'Hoja de Trabajo para listado'!$DE$151:$DG$151,0)),0)+IFERROR(INDEX('Hoja de Trabajo para listado'!$CD$155:$DC$1048576,MATCH($A307,'Hoja de Trabajo para listado'!$CD$155:$CD$1048576,0),MATCH((CUADRO!J$5&amp;$E307),'Hoja de Trabajo para listado'!$CD$151:$DC$151,0)),0)</f>
        <v>0</v>
      </c>
      <c r="K307" s="243">
        <f ca="1">+IFERROR(INDEX('Hoja de Trabajo para listado'!$A$155:$Z$1048576,MATCH($A307,'Hoja de Trabajo para listado'!$A$155:$A$1048576,0),MATCH((CUADRO!K$5&amp;$E307),'Hoja de Trabajo para listado'!$A$151:$Z$151,0)),0)+IFERROR(INDEX('Hoja de Trabajo para listado'!$AB$155:$BA$1048576,MATCH($A307,'Hoja de Trabajo para listado'!$AB$155:$AB$1048576,0),MATCH((CUADRO!K$5&amp;$E307),'Hoja de Trabajo para listado'!$AB$151:$BA$151,0)),0)+IFERROR(INDEX('Hoja de Trabajo para listado'!$BC$155:$CB$1048576,MATCH($A307,'Hoja de Trabajo para listado'!$BC$155:$BC$1048576,0),MATCH((CUADRO!K$5&amp;$E307),'Hoja de Trabajo para listado'!$BC$151:$CB$151,0)),0)+IFERROR(INDEX('Hoja de Trabajo para listado'!$DE$153:$DG$274,MATCH($A307,'Hoja de Trabajo para listado'!$DE$153:$DE$1048576,0),MATCH((CUADRO!K$5&amp;$E307),'Hoja de Trabajo para listado'!$DE$151:$DG$151,0)),0)+IFERROR(INDEX('Hoja de Trabajo para listado'!$CD$155:$DC$1048576,MATCH($A307,'Hoja de Trabajo para listado'!$CD$155:$CD$1048576,0),MATCH((CUADRO!K$5&amp;$E307),'Hoja de Trabajo para listado'!$CD$151:$DC$151,0)),0)</f>
        <v>0</v>
      </c>
      <c r="L307" s="243">
        <f ca="1">+IFERROR(INDEX('Hoja de Trabajo para listado'!$A$155:$Z$1048576,MATCH($A307,'Hoja de Trabajo para listado'!$A$155:$A$1048576,0),MATCH((CUADRO!L$5&amp;$E307),'Hoja de Trabajo para listado'!$A$151:$Z$151,0)),0)+IFERROR(INDEX('Hoja de Trabajo para listado'!$AB$155:$BA$1048576,MATCH($A307,'Hoja de Trabajo para listado'!$AB$155:$AB$1048576,0),MATCH((CUADRO!L$5&amp;$E307),'Hoja de Trabajo para listado'!$AB$151:$BA$151,0)),0)+IFERROR(INDEX('Hoja de Trabajo para listado'!$BC$155:$CB$1048576,MATCH($A307,'Hoja de Trabajo para listado'!$BC$155:$BC$1048576,0),MATCH((CUADRO!L$5&amp;$E307),'Hoja de Trabajo para listado'!$BC$151:$CB$151,0)),0)+IFERROR(INDEX('Hoja de Trabajo para listado'!$DE$153:$DG$274,MATCH($A307,'Hoja de Trabajo para listado'!$DE$153:$DE$1048576,0),MATCH((CUADRO!L$5&amp;$E307),'Hoja de Trabajo para listado'!$DE$151:$DG$151,0)),0)+IFERROR(INDEX('Hoja de Trabajo para listado'!$CD$155:$DC$1048576,MATCH($A307,'Hoja de Trabajo para listado'!$CD$155:$CD$1048576,0),MATCH((CUADRO!L$5&amp;$E307),'Hoja de Trabajo para listado'!$CD$151:$DC$151,0)),0)</f>
        <v>0</v>
      </c>
      <c r="M307" s="243">
        <f ca="1">+IFERROR(INDEX('Hoja de Trabajo para listado'!$A$155:$Z$1048576,MATCH($A307,'Hoja de Trabajo para listado'!$A$155:$A$1048576,0),MATCH((CUADRO!M$5&amp;$E307),'Hoja de Trabajo para listado'!$A$151:$Z$151,0)),0)+IFERROR(INDEX('Hoja de Trabajo para listado'!$AB$155:$BA$1048576,MATCH($A307,'Hoja de Trabajo para listado'!$AB$155:$AB$1048576,0),MATCH((CUADRO!M$5&amp;$E307),'Hoja de Trabajo para listado'!$AB$151:$BA$151,0)),0)+IFERROR(INDEX('Hoja de Trabajo para listado'!$BC$155:$CB$1048576,MATCH($A307,'Hoja de Trabajo para listado'!$BC$155:$BC$1048576,0),MATCH((CUADRO!M$5&amp;$E307),'Hoja de Trabajo para listado'!$BC$151:$CB$151,0)),0)+IFERROR(INDEX('Hoja de Trabajo para listado'!$DE$153:$DG$274,MATCH($A307,'Hoja de Trabajo para listado'!$DE$153:$DE$1048576,0),MATCH((CUADRO!M$5&amp;$E307),'Hoja de Trabajo para listado'!$DE$151:$DG$151,0)),0)+IFERROR(INDEX('Hoja de Trabajo para listado'!$CD$155:$DC$1048576,MATCH($A307,'Hoja de Trabajo para listado'!$CD$155:$CD$1048576,0),MATCH((CUADRO!M$5&amp;$E307),'Hoja de Trabajo para listado'!$CD$151:$DC$151,0)),0)</f>
        <v>0</v>
      </c>
      <c r="N307" s="243">
        <f ca="1">+IFERROR(INDEX('Hoja de Trabajo para listado'!$A$155:$Z$1048576,MATCH($A307,'Hoja de Trabajo para listado'!$A$155:$A$1048576,0),MATCH((CUADRO!N$5&amp;$E307),'Hoja de Trabajo para listado'!$A$151:$Z$151,0)),0)+IFERROR(INDEX('Hoja de Trabajo para listado'!$AB$155:$BA$1048576,MATCH($A307,'Hoja de Trabajo para listado'!$AB$155:$AB$1048576,0),MATCH((CUADRO!N$5&amp;$E307),'Hoja de Trabajo para listado'!$AB$151:$BA$151,0)),0)+IFERROR(INDEX('Hoja de Trabajo para listado'!$BC$155:$CB$1048576,MATCH($A307,'Hoja de Trabajo para listado'!$BC$155:$BC$1048576,0),MATCH((CUADRO!N$5&amp;$E307),'Hoja de Trabajo para listado'!$BC$151:$CB$151,0)),0)+IFERROR(INDEX('Hoja de Trabajo para listado'!$DE$153:$DG$274,MATCH($A307,'Hoja de Trabajo para listado'!$DE$153:$DE$1048576,0),MATCH((CUADRO!N$5&amp;$E307),'Hoja de Trabajo para listado'!$DE$151:$DG$151,0)),0)+IFERROR(INDEX('Hoja de Trabajo para listado'!$CD$155:$DC$1048576,MATCH($A307,'Hoja de Trabajo para listado'!$CD$155:$CD$1048576,0),MATCH((CUADRO!N$5&amp;$E307),'Hoja de Trabajo para listado'!$CD$151:$DC$151,0)),0)</f>
        <v>0</v>
      </c>
      <c r="O307" s="243">
        <f ca="1">+IFERROR(INDEX('Hoja de Trabajo para listado'!$A$155:$Z$1048576,MATCH($A307,'Hoja de Trabajo para listado'!$A$155:$A$1048576,0),MATCH((CUADRO!O$5&amp;$E307),'Hoja de Trabajo para listado'!$A$151:$Z$151,0)),0)+IFERROR(INDEX('Hoja de Trabajo para listado'!$AB$155:$BA$1048576,MATCH($A307,'Hoja de Trabajo para listado'!$AB$155:$AB$1048576,0),MATCH((CUADRO!O$5&amp;$E307),'Hoja de Trabajo para listado'!$AB$151:$BA$151,0)),0)+IFERROR(INDEX('Hoja de Trabajo para listado'!$BC$155:$CB$1048576,MATCH($A307,'Hoja de Trabajo para listado'!$BC$155:$BC$1048576,0),MATCH((CUADRO!O$5&amp;$E307),'Hoja de Trabajo para listado'!$BC$151:$CB$151,0)),0)+IFERROR(INDEX('Hoja de Trabajo para listado'!$DE$153:$DG$274,MATCH($A307,'Hoja de Trabajo para listado'!$DE$153:$DE$1048576,0),MATCH((CUADRO!O$5&amp;$E307),'Hoja de Trabajo para listado'!$DE$151:$DG$151,0)),0)+IFERROR(INDEX('Hoja de Trabajo para listado'!$CD$155:$DC$1048576,MATCH($A307,'Hoja de Trabajo para listado'!$CD$155:$CD$1048576,0),MATCH((CUADRO!O$5&amp;$E307),'Hoja de Trabajo para listado'!$CD$151:$DC$151,0)),0)</f>
        <v>0</v>
      </c>
      <c r="P307" s="243">
        <f ca="1">+IFERROR(INDEX('Hoja de Trabajo para listado'!$A$155:$Z$1048576,MATCH($A307,'Hoja de Trabajo para listado'!$A$155:$A$1048576,0),MATCH((CUADRO!P$5&amp;$E307),'Hoja de Trabajo para listado'!$A$151:$Z$151,0)),0)+IFERROR(INDEX('Hoja de Trabajo para listado'!$AB$155:$BA$1048576,MATCH($A307,'Hoja de Trabajo para listado'!$AB$155:$AB$1048576,0),MATCH((CUADRO!P$5&amp;$E307),'Hoja de Trabajo para listado'!$AB$151:$BA$151,0)),0)+IFERROR(INDEX('Hoja de Trabajo para listado'!$BC$155:$CB$1048576,MATCH($A307,'Hoja de Trabajo para listado'!$BC$155:$BC$1048576,0),MATCH((CUADRO!P$5&amp;$E307),'Hoja de Trabajo para listado'!$BC$151:$CB$151,0)),0)+IFERROR(INDEX('Hoja de Trabajo para listado'!$DE$153:$DG$274,MATCH($A307,'Hoja de Trabajo para listado'!$DE$153:$DE$1048576,0),MATCH((CUADRO!P$5&amp;$E307),'Hoja de Trabajo para listado'!$DE$151:$DG$151,0)),0)+IFERROR(INDEX('Hoja de Trabajo para listado'!$CD$155:$DC$1048576,MATCH($A307,'Hoja de Trabajo para listado'!$CD$155:$CD$1048576,0),MATCH((CUADRO!P$5&amp;$E307),'Hoja de Trabajo para listado'!$CD$151:$DC$151,0)),0)</f>
        <v>0</v>
      </c>
      <c r="Q307" s="243">
        <f ca="1">+IFERROR(INDEX('Hoja de Trabajo para listado'!$A$155:$Z$1048576,MATCH($A307,'Hoja de Trabajo para listado'!$A$155:$A$1048576,0),MATCH((CUADRO!Q$5&amp;$E307),'Hoja de Trabajo para listado'!$A$151:$Z$151,0)),0)+IFERROR(INDEX('Hoja de Trabajo para listado'!$AB$155:$BA$1048576,MATCH($A307,'Hoja de Trabajo para listado'!$AB$155:$AB$1048576,0),MATCH((CUADRO!Q$5&amp;$E307),'Hoja de Trabajo para listado'!$AB$151:$BA$151,0)),0)+IFERROR(INDEX('Hoja de Trabajo para listado'!$BC$155:$CB$1048576,MATCH($A307,'Hoja de Trabajo para listado'!$BC$155:$BC$1048576,0),MATCH((CUADRO!Q$5&amp;$E307),'Hoja de Trabajo para listado'!$BC$151:$CB$151,0)),0)+IFERROR(INDEX('Hoja de Trabajo para listado'!$DE$153:$DG$274,MATCH($A307,'Hoja de Trabajo para listado'!$DE$153:$DE$1048576,0),MATCH((CUADRO!Q$5&amp;$E307),'Hoja de Trabajo para listado'!$DE$151:$DG$151,0)),0)+IFERROR(INDEX('Hoja de Trabajo para listado'!$CD$155:$DC$1048576,MATCH($A307,'Hoja de Trabajo para listado'!$CD$155:$CD$1048576,0),MATCH((CUADRO!Q$5&amp;$E307),'Hoja de Trabajo para listado'!$CD$151:$DC$151,0)),0)</f>
        <v>0</v>
      </c>
      <c r="R307" s="243">
        <f t="shared" ca="1" si="11"/>
        <v>0</v>
      </c>
      <c r="S307" s="249">
        <f ca="1">+R306+R307</f>
        <v>0</v>
      </c>
      <c r="T307" s="243">
        <f ca="1">+S307</f>
        <v>0</v>
      </c>
      <c r="U307" s="242">
        <f t="shared" si="12"/>
        <v>2</v>
      </c>
      <c r="V307" s="333" t="str">
        <f>+VLOOKUP(A307,bd_lista!$A$3:$E$590,5,FALSE)</f>
        <v>Instituciones de Seguridad Social</v>
      </c>
      <c r="W307" s="384"/>
      <c r="X307" s="242">
        <f>+VLOOKUP(A307,[3]Sheet1!$A$13:$D$744,4,FALSE)</f>
        <v>46</v>
      </c>
      <c r="Y307" s="242" t="str">
        <f>+VLOOKUP(X307,bd_lista!$A$3:$C$590,3,FALSE)</f>
        <v>Ministerio de Salud y Deportes</v>
      </c>
      <c r="Z307" s="292"/>
      <c r="AA307" s="293"/>
    </row>
    <row r="308" spans="1:27" customFormat="1" ht="15" hidden="1" customHeight="1">
      <c r="A308" s="32">
        <v>429</v>
      </c>
      <c r="B308" s="388">
        <f>+A308</f>
        <v>429</v>
      </c>
      <c r="C308" s="247" t="str">
        <f>+VLOOKUP(A308,bd_lista!$A$3:$C$590,3,FALSE)</f>
        <v>Seguro Social Universitario de La Paz</v>
      </c>
      <c r="D308" s="385" t="str">
        <f>+C308</f>
        <v>Seguro Social Universitario de La Paz</v>
      </c>
      <c r="E308" s="247" t="s">
        <v>1304</v>
      </c>
      <c r="F308" s="243">
        <f ca="1">+IFERROR(INDEX('Hoja de Trabajo para listado'!$A$155:$Z$1048576,MATCH($A308,'Hoja de Trabajo para listado'!$A$155:$A$1048576,0),MATCH((CUADRO!F$5&amp;$E308),'Hoja de Trabajo para listado'!$A$151:$Z$151,0)),0)+IFERROR(INDEX('Hoja de Trabajo para listado'!$AB$155:$BA$1048576,MATCH($A308,'Hoja de Trabajo para listado'!$AB$155:$AB$1048576,0),MATCH((CUADRO!F$5&amp;$E308),'Hoja de Trabajo para listado'!$AB$151:$BA$151,0)),0)+IFERROR(INDEX('Hoja de Trabajo para listado'!$BC$155:$CB$1048576,MATCH($A308,'Hoja de Trabajo para listado'!$BC$155:$BC$1048576,0),MATCH((CUADRO!F$5&amp;$E308),'Hoja de Trabajo para listado'!$BC$151:$CB$151,0)),0)+IFERROR(INDEX('Hoja de Trabajo para listado'!$DE$153:$DG$274,MATCH($A308,'Hoja de Trabajo para listado'!$DE$153:$DE$1048576,0),MATCH((CUADRO!F$5&amp;$E308),'Hoja de Trabajo para listado'!$DE$151:$DG$151,0)),0)+IFERROR(INDEX('Hoja de Trabajo para listado'!$CD$155:$DC$1048576,MATCH($A308,'Hoja de Trabajo para listado'!$CD$155:$CD$1048576,0),MATCH((CUADRO!F$5&amp;$E308),'Hoja de Trabajo para listado'!$CD$151:$DC$151,0)),0)</f>
        <v>0</v>
      </c>
      <c r="G308" s="243">
        <f ca="1">+IFERROR(INDEX('Hoja de Trabajo para listado'!$A$155:$Z$1048576,MATCH($A308,'Hoja de Trabajo para listado'!$A$155:$A$1048576,0),MATCH((CUADRO!G$5&amp;$E308),'Hoja de Trabajo para listado'!$A$151:$Z$151,0)),0)+IFERROR(INDEX('Hoja de Trabajo para listado'!$AB$155:$BA$1048576,MATCH($A308,'Hoja de Trabajo para listado'!$AB$155:$AB$1048576,0),MATCH((CUADRO!G$5&amp;$E308),'Hoja de Trabajo para listado'!$AB$151:$BA$151,0)),0)+IFERROR(INDEX('Hoja de Trabajo para listado'!$BC$155:$CB$1048576,MATCH($A308,'Hoja de Trabajo para listado'!$BC$155:$BC$1048576,0),MATCH((CUADRO!G$5&amp;$E308),'Hoja de Trabajo para listado'!$BC$151:$CB$151,0)),0)+IFERROR(INDEX('Hoja de Trabajo para listado'!$DE$153:$DG$274,MATCH($A308,'Hoja de Trabajo para listado'!$DE$153:$DE$1048576,0),MATCH((CUADRO!G$5&amp;$E308),'Hoja de Trabajo para listado'!$DE$151:$DG$151,0)),0)+IFERROR(INDEX('Hoja de Trabajo para listado'!$CD$155:$DC$1048576,MATCH($A308,'Hoja de Trabajo para listado'!$CD$155:$CD$1048576,0),MATCH((CUADRO!G$5&amp;$E308),'Hoja de Trabajo para listado'!$CD$151:$DC$151,0)),0)</f>
        <v>0</v>
      </c>
      <c r="H308" s="243">
        <f ca="1">+IFERROR(INDEX('Hoja de Trabajo para listado'!$A$155:$Z$1048576,MATCH($A308,'Hoja de Trabajo para listado'!$A$155:$A$1048576,0),MATCH((CUADRO!H$5&amp;$E308),'Hoja de Trabajo para listado'!$A$151:$Z$151,0)),0)+IFERROR(INDEX('Hoja de Trabajo para listado'!$AB$155:$BA$1048576,MATCH($A308,'Hoja de Trabajo para listado'!$AB$155:$AB$1048576,0),MATCH((CUADRO!H$5&amp;$E308),'Hoja de Trabajo para listado'!$AB$151:$BA$151,0)),0)+IFERROR(INDEX('Hoja de Trabajo para listado'!$BC$155:$CB$1048576,MATCH($A308,'Hoja de Trabajo para listado'!$BC$155:$BC$1048576,0),MATCH((CUADRO!H$5&amp;$E308),'Hoja de Trabajo para listado'!$BC$151:$CB$151,0)),0)+IFERROR(INDEX('Hoja de Trabajo para listado'!$DE$153:$DG$274,MATCH($A308,'Hoja de Trabajo para listado'!$DE$153:$DE$1048576,0),MATCH((CUADRO!H$5&amp;$E308),'Hoja de Trabajo para listado'!$DE$151:$DG$151,0)),0)+IFERROR(INDEX('Hoja de Trabajo para listado'!$CD$155:$DC$1048576,MATCH($A308,'Hoja de Trabajo para listado'!$CD$155:$CD$1048576,0),MATCH((CUADRO!H$5&amp;$E308),'Hoja de Trabajo para listado'!$CD$151:$DC$151,0)),0)</f>
        <v>0</v>
      </c>
      <c r="I308" s="243">
        <f ca="1">+IFERROR(INDEX('Hoja de Trabajo para listado'!$A$155:$Z$1048576,MATCH($A308,'Hoja de Trabajo para listado'!$A$155:$A$1048576,0),MATCH((CUADRO!I$5&amp;$E308),'Hoja de Trabajo para listado'!$A$151:$Z$151,0)),0)+IFERROR(INDEX('Hoja de Trabajo para listado'!$AB$155:$BA$1048576,MATCH($A308,'Hoja de Trabajo para listado'!$AB$155:$AB$1048576,0),MATCH((CUADRO!I$5&amp;$E308),'Hoja de Trabajo para listado'!$AB$151:$BA$151,0)),0)+IFERROR(INDEX('Hoja de Trabajo para listado'!$BC$155:$CB$1048576,MATCH($A308,'Hoja de Trabajo para listado'!$BC$155:$BC$1048576,0),MATCH((CUADRO!I$5&amp;$E308),'Hoja de Trabajo para listado'!$BC$151:$CB$151,0)),0)+IFERROR(INDEX('Hoja de Trabajo para listado'!$DE$153:$DG$274,MATCH($A308,'Hoja de Trabajo para listado'!$DE$153:$DE$1048576,0),MATCH((CUADRO!I$5&amp;$E308),'Hoja de Trabajo para listado'!$DE$151:$DG$151,0)),0)+IFERROR(INDEX('Hoja de Trabajo para listado'!$CD$155:$DC$1048576,MATCH($A308,'Hoja de Trabajo para listado'!$CD$155:$CD$1048576,0),MATCH((CUADRO!I$5&amp;$E308),'Hoja de Trabajo para listado'!$CD$151:$DC$151,0)),0)</f>
        <v>0</v>
      </c>
      <c r="J308" s="243">
        <f ca="1">+IFERROR(INDEX('Hoja de Trabajo para listado'!$A$155:$Z$1048576,MATCH($A308,'Hoja de Trabajo para listado'!$A$155:$A$1048576,0),MATCH((CUADRO!J$5&amp;$E308),'Hoja de Trabajo para listado'!$A$151:$Z$151,0)),0)+IFERROR(INDEX('Hoja de Trabajo para listado'!$AB$155:$BA$1048576,MATCH($A308,'Hoja de Trabajo para listado'!$AB$155:$AB$1048576,0),MATCH((CUADRO!J$5&amp;$E308),'Hoja de Trabajo para listado'!$AB$151:$BA$151,0)),0)+IFERROR(INDEX('Hoja de Trabajo para listado'!$BC$155:$CB$1048576,MATCH($A308,'Hoja de Trabajo para listado'!$BC$155:$BC$1048576,0),MATCH((CUADRO!J$5&amp;$E308),'Hoja de Trabajo para listado'!$BC$151:$CB$151,0)),0)+IFERROR(INDEX('Hoja de Trabajo para listado'!$DE$153:$DG$274,MATCH($A308,'Hoja de Trabajo para listado'!$DE$153:$DE$1048576,0),MATCH((CUADRO!J$5&amp;$E308),'Hoja de Trabajo para listado'!$DE$151:$DG$151,0)),0)+IFERROR(INDEX('Hoja de Trabajo para listado'!$CD$155:$DC$1048576,MATCH($A308,'Hoja de Trabajo para listado'!$CD$155:$CD$1048576,0),MATCH((CUADRO!J$5&amp;$E308),'Hoja de Trabajo para listado'!$CD$151:$DC$151,0)),0)</f>
        <v>0</v>
      </c>
      <c r="K308" s="243">
        <f ca="1">+IFERROR(INDEX('Hoja de Trabajo para listado'!$A$155:$Z$1048576,MATCH($A308,'Hoja de Trabajo para listado'!$A$155:$A$1048576,0),MATCH((CUADRO!K$5&amp;$E308),'Hoja de Trabajo para listado'!$A$151:$Z$151,0)),0)+IFERROR(INDEX('Hoja de Trabajo para listado'!$AB$155:$BA$1048576,MATCH($A308,'Hoja de Trabajo para listado'!$AB$155:$AB$1048576,0),MATCH((CUADRO!K$5&amp;$E308),'Hoja de Trabajo para listado'!$AB$151:$BA$151,0)),0)+IFERROR(INDEX('Hoja de Trabajo para listado'!$BC$155:$CB$1048576,MATCH($A308,'Hoja de Trabajo para listado'!$BC$155:$BC$1048576,0),MATCH((CUADRO!K$5&amp;$E308),'Hoja de Trabajo para listado'!$BC$151:$CB$151,0)),0)+IFERROR(INDEX('Hoja de Trabajo para listado'!$DE$153:$DG$274,MATCH($A308,'Hoja de Trabajo para listado'!$DE$153:$DE$1048576,0),MATCH((CUADRO!K$5&amp;$E308),'Hoja de Trabajo para listado'!$DE$151:$DG$151,0)),0)+IFERROR(INDEX('Hoja de Trabajo para listado'!$CD$155:$DC$1048576,MATCH($A308,'Hoja de Trabajo para listado'!$CD$155:$CD$1048576,0),MATCH((CUADRO!K$5&amp;$E308),'Hoja de Trabajo para listado'!$CD$151:$DC$151,0)),0)</f>
        <v>0</v>
      </c>
      <c r="L308" s="243">
        <f ca="1">+IFERROR(INDEX('Hoja de Trabajo para listado'!$A$155:$Z$1048576,MATCH($A308,'Hoja de Trabajo para listado'!$A$155:$A$1048576,0),MATCH((CUADRO!L$5&amp;$E308),'Hoja de Trabajo para listado'!$A$151:$Z$151,0)),0)+IFERROR(INDEX('Hoja de Trabajo para listado'!$AB$155:$BA$1048576,MATCH($A308,'Hoja de Trabajo para listado'!$AB$155:$AB$1048576,0),MATCH((CUADRO!L$5&amp;$E308),'Hoja de Trabajo para listado'!$AB$151:$BA$151,0)),0)+IFERROR(INDEX('Hoja de Trabajo para listado'!$BC$155:$CB$1048576,MATCH($A308,'Hoja de Trabajo para listado'!$BC$155:$BC$1048576,0),MATCH((CUADRO!L$5&amp;$E308),'Hoja de Trabajo para listado'!$BC$151:$CB$151,0)),0)+IFERROR(INDEX('Hoja de Trabajo para listado'!$DE$153:$DG$274,MATCH($A308,'Hoja de Trabajo para listado'!$DE$153:$DE$1048576,0),MATCH((CUADRO!L$5&amp;$E308),'Hoja de Trabajo para listado'!$DE$151:$DG$151,0)),0)+IFERROR(INDEX('Hoja de Trabajo para listado'!$CD$155:$DC$1048576,MATCH($A308,'Hoja de Trabajo para listado'!$CD$155:$CD$1048576,0),MATCH((CUADRO!L$5&amp;$E308),'Hoja de Trabajo para listado'!$CD$151:$DC$151,0)),0)</f>
        <v>0</v>
      </c>
      <c r="M308" s="243">
        <f ca="1">+IFERROR(INDEX('Hoja de Trabajo para listado'!$A$155:$Z$1048576,MATCH($A308,'Hoja de Trabajo para listado'!$A$155:$A$1048576,0),MATCH((CUADRO!M$5&amp;$E308),'Hoja de Trabajo para listado'!$A$151:$Z$151,0)),0)+IFERROR(INDEX('Hoja de Trabajo para listado'!$AB$155:$BA$1048576,MATCH($A308,'Hoja de Trabajo para listado'!$AB$155:$AB$1048576,0),MATCH((CUADRO!M$5&amp;$E308),'Hoja de Trabajo para listado'!$AB$151:$BA$151,0)),0)+IFERROR(INDEX('Hoja de Trabajo para listado'!$BC$155:$CB$1048576,MATCH($A308,'Hoja de Trabajo para listado'!$BC$155:$BC$1048576,0),MATCH((CUADRO!M$5&amp;$E308),'Hoja de Trabajo para listado'!$BC$151:$CB$151,0)),0)+IFERROR(INDEX('Hoja de Trabajo para listado'!$DE$153:$DG$274,MATCH($A308,'Hoja de Trabajo para listado'!$DE$153:$DE$1048576,0),MATCH((CUADRO!M$5&amp;$E308),'Hoja de Trabajo para listado'!$DE$151:$DG$151,0)),0)+IFERROR(INDEX('Hoja de Trabajo para listado'!$CD$155:$DC$1048576,MATCH($A308,'Hoja de Trabajo para listado'!$CD$155:$CD$1048576,0),MATCH((CUADRO!M$5&amp;$E308),'Hoja de Trabajo para listado'!$CD$151:$DC$151,0)),0)</f>
        <v>0</v>
      </c>
      <c r="N308" s="243">
        <f ca="1">+IFERROR(INDEX('Hoja de Trabajo para listado'!$A$155:$Z$1048576,MATCH($A308,'Hoja de Trabajo para listado'!$A$155:$A$1048576,0),MATCH((CUADRO!N$5&amp;$E308),'Hoja de Trabajo para listado'!$A$151:$Z$151,0)),0)+IFERROR(INDEX('Hoja de Trabajo para listado'!$AB$155:$BA$1048576,MATCH($A308,'Hoja de Trabajo para listado'!$AB$155:$AB$1048576,0),MATCH((CUADRO!N$5&amp;$E308),'Hoja de Trabajo para listado'!$AB$151:$BA$151,0)),0)+IFERROR(INDEX('Hoja de Trabajo para listado'!$BC$155:$CB$1048576,MATCH($A308,'Hoja de Trabajo para listado'!$BC$155:$BC$1048576,0),MATCH((CUADRO!N$5&amp;$E308),'Hoja de Trabajo para listado'!$BC$151:$CB$151,0)),0)+IFERROR(INDEX('Hoja de Trabajo para listado'!$DE$153:$DG$274,MATCH($A308,'Hoja de Trabajo para listado'!$DE$153:$DE$1048576,0),MATCH((CUADRO!N$5&amp;$E308),'Hoja de Trabajo para listado'!$DE$151:$DG$151,0)),0)+IFERROR(INDEX('Hoja de Trabajo para listado'!$CD$155:$DC$1048576,MATCH($A308,'Hoja de Trabajo para listado'!$CD$155:$CD$1048576,0),MATCH((CUADRO!N$5&amp;$E308),'Hoja de Trabajo para listado'!$CD$151:$DC$151,0)),0)</f>
        <v>0</v>
      </c>
      <c r="O308" s="243">
        <f ca="1">+IFERROR(INDEX('Hoja de Trabajo para listado'!$A$155:$Z$1048576,MATCH($A308,'Hoja de Trabajo para listado'!$A$155:$A$1048576,0),MATCH((CUADRO!O$5&amp;$E308),'Hoja de Trabajo para listado'!$A$151:$Z$151,0)),0)+IFERROR(INDEX('Hoja de Trabajo para listado'!$AB$155:$BA$1048576,MATCH($A308,'Hoja de Trabajo para listado'!$AB$155:$AB$1048576,0),MATCH((CUADRO!O$5&amp;$E308),'Hoja de Trabajo para listado'!$AB$151:$BA$151,0)),0)+IFERROR(INDEX('Hoja de Trabajo para listado'!$BC$155:$CB$1048576,MATCH($A308,'Hoja de Trabajo para listado'!$BC$155:$BC$1048576,0),MATCH((CUADRO!O$5&amp;$E308),'Hoja de Trabajo para listado'!$BC$151:$CB$151,0)),0)+IFERROR(INDEX('Hoja de Trabajo para listado'!$DE$153:$DG$274,MATCH($A308,'Hoja de Trabajo para listado'!$DE$153:$DE$1048576,0),MATCH((CUADRO!O$5&amp;$E308),'Hoja de Trabajo para listado'!$DE$151:$DG$151,0)),0)+IFERROR(INDEX('Hoja de Trabajo para listado'!$CD$155:$DC$1048576,MATCH($A308,'Hoja de Trabajo para listado'!$CD$155:$CD$1048576,0),MATCH((CUADRO!O$5&amp;$E308),'Hoja de Trabajo para listado'!$CD$151:$DC$151,0)),0)</f>
        <v>0</v>
      </c>
      <c r="P308" s="243">
        <f ca="1">+IFERROR(INDEX('Hoja de Trabajo para listado'!$A$155:$Z$1048576,MATCH($A308,'Hoja de Trabajo para listado'!$A$155:$A$1048576,0),MATCH((CUADRO!P$5&amp;$E308),'Hoja de Trabajo para listado'!$A$151:$Z$151,0)),0)+IFERROR(INDEX('Hoja de Trabajo para listado'!$AB$155:$BA$1048576,MATCH($A308,'Hoja de Trabajo para listado'!$AB$155:$AB$1048576,0),MATCH((CUADRO!P$5&amp;$E308),'Hoja de Trabajo para listado'!$AB$151:$BA$151,0)),0)+IFERROR(INDEX('Hoja de Trabajo para listado'!$BC$155:$CB$1048576,MATCH($A308,'Hoja de Trabajo para listado'!$BC$155:$BC$1048576,0),MATCH((CUADRO!P$5&amp;$E308),'Hoja de Trabajo para listado'!$BC$151:$CB$151,0)),0)+IFERROR(INDEX('Hoja de Trabajo para listado'!$DE$153:$DG$274,MATCH($A308,'Hoja de Trabajo para listado'!$DE$153:$DE$1048576,0),MATCH((CUADRO!P$5&amp;$E308),'Hoja de Trabajo para listado'!$DE$151:$DG$151,0)),0)+IFERROR(INDEX('Hoja de Trabajo para listado'!$CD$155:$DC$1048576,MATCH($A308,'Hoja de Trabajo para listado'!$CD$155:$CD$1048576,0),MATCH((CUADRO!P$5&amp;$E308),'Hoja de Trabajo para listado'!$CD$151:$DC$151,0)),0)</f>
        <v>0</v>
      </c>
      <c r="Q308" s="243">
        <f ca="1">+IFERROR(INDEX('Hoja de Trabajo para listado'!$A$155:$Z$1048576,MATCH($A308,'Hoja de Trabajo para listado'!$A$155:$A$1048576,0),MATCH((CUADRO!Q$5&amp;$E308),'Hoja de Trabajo para listado'!$A$151:$Z$151,0)),0)+IFERROR(INDEX('Hoja de Trabajo para listado'!$AB$155:$BA$1048576,MATCH($A308,'Hoja de Trabajo para listado'!$AB$155:$AB$1048576,0),MATCH((CUADRO!Q$5&amp;$E308),'Hoja de Trabajo para listado'!$AB$151:$BA$151,0)),0)+IFERROR(INDEX('Hoja de Trabajo para listado'!$BC$155:$CB$1048576,MATCH($A308,'Hoja de Trabajo para listado'!$BC$155:$BC$1048576,0),MATCH((CUADRO!Q$5&amp;$E308),'Hoja de Trabajo para listado'!$BC$151:$CB$151,0)),0)+IFERROR(INDEX('Hoja de Trabajo para listado'!$DE$153:$DG$274,MATCH($A308,'Hoja de Trabajo para listado'!$DE$153:$DE$1048576,0),MATCH((CUADRO!Q$5&amp;$E308),'Hoja de Trabajo para listado'!$DE$151:$DG$151,0)),0)+IFERROR(INDEX('Hoja de Trabajo para listado'!$CD$155:$DC$1048576,MATCH($A308,'Hoja de Trabajo para listado'!$CD$155:$CD$1048576,0),MATCH((CUADRO!Q$5&amp;$E308),'Hoja de Trabajo para listado'!$CD$151:$DC$151,0)),0)</f>
        <v>0</v>
      </c>
      <c r="R308" s="243">
        <f t="shared" ca="1" si="11"/>
        <v>0</v>
      </c>
      <c r="S308" s="249"/>
      <c r="T308" s="243">
        <f ca="1">+T309</f>
        <v>0</v>
      </c>
      <c r="U308" s="242">
        <f t="shared" si="12"/>
        <v>1</v>
      </c>
      <c r="V308" s="333" t="str">
        <f>+VLOOKUP(A308,bd_lista!$A$3:$E$590,5,FALSE)</f>
        <v>Instituciones de Seguridad Social</v>
      </c>
      <c r="W308" s="383" t="str">
        <f>+V308</f>
        <v>Instituciones de Seguridad Social</v>
      </c>
      <c r="X308" s="242">
        <f>+VLOOKUP(A308,[3]Sheet1!$A$13:$D$744,4,FALSE)</f>
        <v>46</v>
      </c>
      <c r="Y308" s="242" t="str">
        <f>+VLOOKUP(X308,bd_lista!$A$3:$C$590,3,FALSE)</f>
        <v>Ministerio de Salud y Deportes</v>
      </c>
      <c r="Z308" s="294">
        <f>+X308</f>
        <v>46</v>
      </c>
      <c r="AA308" s="295" t="str">
        <f>+Y308</f>
        <v>Ministerio de Salud y Deportes</v>
      </c>
    </row>
    <row r="309" spans="1:27" customFormat="1" ht="15" hidden="1" customHeight="1">
      <c r="A309" s="32">
        <v>429</v>
      </c>
      <c r="B309" s="389"/>
      <c r="C309" s="333" t="str">
        <f>+VLOOKUP(A309,bd_lista!$A$3:$C$590,3,FALSE)</f>
        <v>Seguro Social Universitario de La Paz</v>
      </c>
      <c r="D309" s="386"/>
      <c r="E309" s="247" t="s">
        <v>1305</v>
      </c>
      <c r="F309" s="243">
        <f ca="1">+IFERROR(INDEX('Hoja de Trabajo para listado'!$A$155:$Z$1048576,MATCH($A309,'Hoja de Trabajo para listado'!$A$155:$A$1048576,0),MATCH((CUADRO!F$5&amp;$E309),'Hoja de Trabajo para listado'!$A$151:$Z$151,0)),0)+IFERROR(INDEX('Hoja de Trabajo para listado'!$AB$155:$BA$1048576,MATCH($A309,'Hoja de Trabajo para listado'!$AB$155:$AB$1048576,0),MATCH((CUADRO!F$5&amp;$E309),'Hoja de Trabajo para listado'!$AB$151:$BA$151,0)),0)+IFERROR(INDEX('Hoja de Trabajo para listado'!$BC$155:$CB$1048576,MATCH($A309,'Hoja de Trabajo para listado'!$BC$155:$BC$1048576,0),MATCH((CUADRO!F$5&amp;$E309),'Hoja de Trabajo para listado'!$BC$151:$CB$151,0)),0)+IFERROR(INDEX('Hoja de Trabajo para listado'!$DE$153:$DG$274,MATCH($A309,'Hoja de Trabajo para listado'!$DE$153:$DE$1048576,0),MATCH((CUADRO!F$5&amp;$E309),'Hoja de Trabajo para listado'!$DE$151:$DG$151,0)),0)+IFERROR(INDEX('Hoja de Trabajo para listado'!$CD$155:$DC$1048576,MATCH($A309,'Hoja de Trabajo para listado'!$CD$155:$CD$1048576,0),MATCH((CUADRO!F$5&amp;$E309),'Hoja de Trabajo para listado'!$CD$151:$DC$151,0)),0)</f>
        <v>0</v>
      </c>
      <c r="G309" s="243">
        <f ca="1">+IFERROR(INDEX('Hoja de Trabajo para listado'!$A$155:$Z$1048576,MATCH($A309,'Hoja de Trabajo para listado'!$A$155:$A$1048576,0),MATCH((CUADRO!G$5&amp;$E309),'Hoja de Trabajo para listado'!$A$151:$Z$151,0)),0)+IFERROR(INDEX('Hoja de Trabajo para listado'!$AB$155:$BA$1048576,MATCH($A309,'Hoja de Trabajo para listado'!$AB$155:$AB$1048576,0),MATCH((CUADRO!G$5&amp;$E309),'Hoja de Trabajo para listado'!$AB$151:$BA$151,0)),0)+IFERROR(INDEX('Hoja de Trabajo para listado'!$BC$155:$CB$1048576,MATCH($A309,'Hoja de Trabajo para listado'!$BC$155:$BC$1048576,0),MATCH((CUADRO!G$5&amp;$E309),'Hoja de Trabajo para listado'!$BC$151:$CB$151,0)),0)+IFERROR(INDEX('Hoja de Trabajo para listado'!$DE$153:$DG$274,MATCH($A309,'Hoja de Trabajo para listado'!$DE$153:$DE$1048576,0),MATCH((CUADRO!G$5&amp;$E309),'Hoja de Trabajo para listado'!$DE$151:$DG$151,0)),0)+IFERROR(INDEX('Hoja de Trabajo para listado'!$CD$155:$DC$1048576,MATCH($A309,'Hoja de Trabajo para listado'!$CD$155:$CD$1048576,0),MATCH((CUADRO!G$5&amp;$E309),'Hoja de Trabajo para listado'!$CD$151:$DC$151,0)),0)</f>
        <v>0</v>
      </c>
      <c r="H309" s="243">
        <f ca="1">+IFERROR(INDEX('Hoja de Trabajo para listado'!$A$155:$Z$1048576,MATCH($A309,'Hoja de Trabajo para listado'!$A$155:$A$1048576,0),MATCH((CUADRO!H$5&amp;$E309),'Hoja de Trabajo para listado'!$A$151:$Z$151,0)),0)+IFERROR(INDEX('Hoja de Trabajo para listado'!$AB$155:$BA$1048576,MATCH($A309,'Hoja de Trabajo para listado'!$AB$155:$AB$1048576,0),MATCH((CUADRO!H$5&amp;$E309),'Hoja de Trabajo para listado'!$AB$151:$BA$151,0)),0)+IFERROR(INDEX('Hoja de Trabajo para listado'!$BC$155:$CB$1048576,MATCH($A309,'Hoja de Trabajo para listado'!$BC$155:$BC$1048576,0),MATCH((CUADRO!H$5&amp;$E309),'Hoja de Trabajo para listado'!$BC$151:$CB$151,0)),0)+IFERROR(INDEX('Hoja de Trabajo para listado'!$DE$153:$DG$274,MATCH($A309,'Hoja de Trabajo para listado'!$DE$153:$DE$1048576,0),MATCH((CUADRO!H$5&amp;$E309),'Hoja de Trabajo para listado'!$DE$151:$DG$151,0)),0)+IFERROR(INDEX('Hoja de Trabajo para listado'!$CD$155:$DC$1048576,MATCH($A309,'Hoja de Trabajo para listado'!$CD$155:$CD$1048576,0),MATCH((CUADRO!H$5&amp;$E309),'Hoja de Trabajo para listado'!$CD$151:$DC$151,0)),0)</f>
        <v>0</v>
      </c>
      <c r="I309" s="243">
        <f ca="1">+IFERROR(INDEX('Hoja de Trabajo para listado'!$A$155:$Z$1048576,MATCH($A309,'Hoja de Trabajo para listado'!$A$155:$A$1048576,0),MATCH((CUADRO!I$5&amp;$E309),'Hoja de Trabajo para listado'!$A$151:$Z$151,0)),0)+IFERROR(INDEX('Hoja de Trabajo para listado'!$AB$155:$BA$1048576,MATCH($A309,'Hoja de Trabajo para listado'!$AB$155:$AB$1048576,0),MATCH((CUADRO!I$5&amp;$E309),'Hoja de Trabajo para listado'!$AB$151:$BA$151,0)),0)+IFERROR(INDEX('Hoja de Trabajo para listado'!$BC$155:$CB$1048576,MATCH($A309,'Hoja de Trabajo para listado'!$BC$155:$BC$1048576,0),MATCH((CUADRO!I$5&amp;$E309),'Hoja de Trabajo para listado'!$BC$151:$CB$151,0)),0)+IFERROR(INDEX('Hoja de Trabajo para listado'!$DE$153:$DG$274,MATCH($A309,'Hoja de Trabajo para listado'!$DE$153:$DE$1048576,0),MATCH((CUADRO!I$5&amp;$E309),'Hoja de Trabajo para listado'!$DE$151:$DG$151,0)),0)+IFERROR(INDEX('Hoja de Trabajo para listado'!$CD$155:$DC$1048576,MATCH($A309,'Hoja de Trabajo para listado'!$CD$155:$CD$1048576,0),MATCH((CUADRO!I$5&amp;$E309),'Hoja de Trabajo para listado'!$CD$151:$DC$151,0)),0)</f>
        <v>0</v>
      </c>
      <c r="J309" s="243">
        <f ca="1">+IFERROR(INDEX('Hoja de Trabajo para listado'!$A$155:$Z$1048576,MATCH($A309,'Hoja de Trabajo para listado'!$A$155:$A$1048576,0),MATCH((CUADRO!J$5&amp;$E309),'Hoja de Trabajo para listado'!$A$151:$Z$151,0)),0)+IFERROR(INDEX('Hoja de Trabajo para listado'!$AB$155:$BA$1048576,MATCH($A309,'Hoja de Trabajo para listado'!$AB$155:$AB$1048576,0),MATCH((CUADRO!J$5&amp;$E309),'Hoja de Trabajo para listado'!$AB$151:$BA$151,0)),0)+IFERROR(INDEX('Hoja de Trabajo para listado'!$BC$155:$CB$1048576,MATCH($A309,'Hoja de Trabajo para listado'!$BC$155:$BC$1048576,0),MATCH((CUADRO!J$5&amp;$E309),'Hoja de Trabajo para listado'!$BC$151:$CB$151,0)),0)+IFERROR(INDEX('Hoja de Trabajo para listado'!$DE$153:$DG$274,MATCH($A309,'Hoja de Trabajo para listado'!$DE$153:$DE$1048576,0),MATCH((CUADRO!J$5&amp;$E309),'Hoja de Trabajo para listado'!$DE$151:$DG$151,0)),0)+IFERROR(INDEX('Hoja de Trabajo para listado'!$CD$155:$DC$1048576,MATCH($A309,'Hoja de Trabajo para listado'!$CD$155:$CD$1048576,0),MATCH((CUADRO!J$5&amp;$E309),'Hoja de Trabajo para listado'!$CD$151:$DC$151,0)),0)</f>
        <v>0</v>
      </c>
      <c r="K309" s="243">
        <f ca="1">+IFERROR(INDEX('Hoja de Trabajo para listado'!$A$155:$Z$1048576,MATCH($A309,'Hoja de Trabajo para listado'!$A$155:$A$1048576,0),MATCH((CUADRO!K$5&amp;$E309),'Hoja de Trabajo para listado'!$A$151:$Z$151,0)),0)+IFERROR(INDEX('Hoja de Trabajo para listado'!$AB$155:$BA$1048576,MATCH($A309,'Hoja de Trabajo para listado'!$AB$155:$AB$1048576,0),MATCH((CUADRO!K$5&amp;$E309),'Hoja de Trabajo para listado'!$AB$151:$BA$151,0)),0)+IFERROR(INDEX('Hoja de Trabajo para listado'!$BC$155:$CB$1048576,MATCH($A309,'Hoja de Trabajo para listado'!$BC$155:$BC$1048576,0),MATCH((CUADRO!K$5&amp;$E309),'Hoja de Trabajo para listado'!$BC$151:$CB$151,0)),0)+IFERROR(INDEX('Hoja de Trabajo para listado'!$DE$153:$DG$274,MATCH($A309,'Hoja de Trabajo para listado'!$DE$153:$DE$1048576,0),MATCH((CUADRO!K$5&amp;$E309),'Hoja de Trabajo para listado'!$DE$151:$DG$151,0)),0)+IFERROR(INDEX('Hoja de Trabajo para listado'!$CD$155:$DC$1048576,MATCH($A309,'Hoja de Trabajo para listado'!$CD$155:$CD$1048576,0),MATCH((CUADRO!K$5&amp;$E309),'Hoja de Trabajo para listado'!$CD$151:$DC$151,0)),0)</f>
        <v>0</v>
      </c>
      <c r="L309" s="243">
        <f ca="1">+IFERROR(INDEX('Hoja de Trabajo para listado'!$A$155:$Z$1048576,MATCH($A309,'Hoja de Trabajo para listado'!$A$155:$A$1048576,0),MATCH((CUADRO!L$5&amp;$E309),'Hoja de Trabajo para listado'!$A$151:$Z$151,0)),0)+IFERROR(INDEX('Hoja de Trabajo para listado'!$AB$155:$BA$1048576,MATCH($A309,'Hoja de Trabajo para listado'!$AB$155:$AB$1048576,0),MATCH((CUADRO!L$5&amp;$E309),'Hoja de Trabajo para listado'!$AB$151:$BA$151,0)),0)+IFERROR(INDEX('Hoja de Trabajo para listado'!$BC$155:$CB$1048576,MATCH($A309,'Hoja de Trabajo para listado'!$BC$155:$BC$1048576,0),MATCH((CUADRO!L$5&amp;$E309),'Hoja de Trabajo para listado'!$BC$151:$CB$151,0)),0)+IFERROR(INDEX('Hoja de Trabajo para listado'!$DE$153:$DG$274,MATCH($A309,'Hoja de Trabajo para listado'!$DE$153:$DE$1048576,0),MATCH((CUADRO!L$5&amp;$E309),'Hoja de Trabajo para listado'!$DE$151:$DG$151,0)),0)+IFERROR(INDEX('Hoja de Trabajo para listado'!$CD$155:$DC$1048576,MATCH($A309,'Hoja de Trabajo para listado'!$CD$155:$CD$1048576,0),MATCH((CUADRO!L$5&amp;$E309),'Hoja de Trabajo para listado'!$CD$151:$DC$151,0)),0)</f>
        <v>0</v>
      </c>
      <c r="M309" s="243">
        <f ca="1">+IFERROR(INDEX('Hoja de Trabajo para listado'!$A$155:$Z$1048576,MATCH($A309,'Hoja de Trabajo para listado'!$A$155:$A$1048576,0),MATCH((CUADRO!M$5&amp;$E309),'Hoja de Trabajo para listado'!$A$151:$Z$151,0)),0)+IFERROR(INDEX('Hoja de Trabajo para listado'!$AB$155:$BA$1048576,MATCH($A309,'Hoja de Trabajo para listado'!$AB$155:$AB$1048576,0),MATCH((CUADRO!M$5&amp;$E309),'Hoja de Trabajo para listado'!$AB$151:$BA$151,0)),0)+IFERROR(INDEX('Hoja de Trabajo para listado'!$BC$155:$CB$1048576,MATCH($A309,'Hoja de Trabajo para listado'!$BC$155:$BC$1048576,0),MATCH((CUADRO!M$5&amp;$E309),'Hoja de Trabajo para listado'!$BC$151:$CB$151,0)),0)+IFERROR(INDEX('Hoja de Trabajo para listado'!$DE$153:$DG$274,MATCH($A309,'Hoja de Trabajo para listado'!$DE$153:$DE$1048576,0),MATCH((CUADRO!M$5&amp;$E309),'Hoja de Trabajo para listado'!$DE$151:$DG$151,0)),0)+IFERROR(INDEX('Hoja de Trabajo para listado'!$CD$155:$DC$1048576,MATCH($A309,'Hoja de Trabajo para listado'!$CD$155:$CD$1048576,0),MATCH((CUADRO!M$5&amp;$E309),'Hoja de Trabajo para listado'!$CD$151:$DC$151,0)),0)</f>
        <v>0</v>
      </c>
      <c r="N309" s="243">
        <f ca="1">+IFERROR(INDEX('Hoja de Trabajo para listado'!$A$155:$Z$1048576,MATCH($A309,'Hoja de Trabajo para listado'!$A$155:$A$1048576,0),MATCH((CUADRO!N$5&amp;$E309),'Hoja de Trabajo para listado'!$A$151:$Z$151,0)),0)+IFERROR(INDEX('Hoja de Trabajo para listado'!$AB$155:$BA$1048576,MATCH($A309,'Hoja de Trabajo para listado'!$AB$155:$AB$1048576,0),MATCH((CUADRO!N$5&amp;$E309),'Hoja de Trabajo para listado'!$AB$151:$BA$151,0)),0)+IFERROR(INDEX('Hoja de Trabajo para listado'!$BC$155:$CB$1048576,MATCH($A309,'Hoja de Trabajo para listado'!$BC$155:$BC$1048576,0),MATCH((CUADRO!N$5&amp;$E309),'Hoja de Trabajo para listado'!$BC$151:$CB$151,0)),0)+IFERROR(INDEX('Hoja de Trabajo para listado'!$DE$153:$DG$274,MATCH($A309,'Hoja de Trabajo para listado'!$DE$153:$DE$1048576,0),MATCH((CUADRO!N$5&amp;$E309),'Hoja de Trabajo para listado'!$DE$151:$DG$151,0)),0)+IFERROR(INDEX('Hoja de Trabajo para listado'!$CD$155:$DC$1048576,MATCH($A309,'Hoja de Trabajo para listado'!$CD$155:$CD$1048576,0),MATCH((CUADRO!N$5&amp;$E309),'Hoja de Trabajo para listado'!$CD$151:$DC$151,0)),0)</f>
        <v>0</v>
      </c>
      <c r="O309" s="243">
        <f ca="1">+IFERROR(INDEX('Hoja de Trabajo para listado'!$A$155:$Z$1048576,MATCH($A309,'Hoja de Trabajo para listado'!$A$155:$A$1048576,0),MATCH((CUADRO!O$5&amp;$E309),'Hoja de Trabajo para listado'!$A$151:$Z$151,0)),0)+IFERROR(INDEX('Hoja de Trabajo para listado'!$AB$155:$BA$1048576,MATCH($A309,'Hoja de Trabajo para listado'!$AB$155:$AB$1048576,0),MATCH((CUADRO!O$5&amp;$E309),'Hoja de Trabajo para listado'!$AB$151:$BA$151,0)),0)+IFERROR(INDEX('Hoja de Trabajo para listado'!$BC$155:$CB$1048576,MATCH($A309,'Hoja de Trabajo para listado'!$BC$155:$BC$1048576,0),MATCH((CUADRO!O$5&amp;$E309),'Hoja de Trabajo para listado'!$BC$151:$CB$151,0)),0)+IFERROR(INDEX('Hoja de Trabajo para listado'!$DE$153:$DG$274,MATCH($A309,'Hoja de Trabajo para listado'!$DE$153:$DE$1048576,0),MATCH((CUADRO!O$5&amp;$E309),'Hoja de Trabajo para listado'!$DE$151:$DG$151,0)),0)+IFERROR(INDEX('Hoja de Trabajo para listado'!$CD$155:$DC$1048576,MATCH($A309,'Hoja de Trabajo para listado'!$CD$155:$CD$1048576,0),MATCH((CUADRO!O$5&amp;$E309),'Hoja de Trabajo para listado'!$CD$151:$DC$151,0)),0)</f>
        <v>0</v>
      </c>
      <c r="P309" s="243">
        <f ca="1">+IFERROR(INDEX('Hoja de Trabajo para listado'!$A$155:$Z$1048576,MATCH($A309,'Hoja de Trabajo para listado'!$A$155:$A$1048576,0),MATCH((CUADRO!P$5&amp;$E309),'Hoja de Trabajo para listado'!$A$151:$Z$151,0)),0)+IFERROR(INDEX('Hoja de Trabajo para listado'!$AB$155:$BA$1048576,MATCH($A309,'Hoja de Trabajo para listado'!$AB$155:$AB$1048576,0),MATCH((CUADRO!P$5&amp;$E309),'Hoja de Trabajo para listado'!$AB$151:$BA$151,0)),0)+IFERROR(INDEX('Hoja de Trabajo para listado'!$BC$155:$CB$1048576,MATCH($A309,'Hoja de Trabajo para listado'!$BC$155:$BC$1048576,0),MATCH((CUADRO!P$5&amp;$E309),'Hoja de Trabajo para listado'!$BC$151:$CB$151,0)),0)+IFERROR(INDEX('Hoja de Trabajo para listado'!$DE$153:$DG$274,MATCH($A309,'Hoja de Trabajo para listado'!$DE$153:$DE$1048576,0),MATCH((CUADRO!P$5&amp;$E309),'Hoja de Trabajo para listado'!$DE$151:$DG$151,0)),0)+IFERROR(INDEX('Hoja de Trabajo para listado'!$CD$155:$DC$1048576,MATCH($A309,'Hoja de Trabajo para listado'!$CD$155:$CD$1048576,0),MATCH((CUADRO!P$5&amp;$E309),'Hoja de Trabajo para listado'!$CD$151:$DC$151,0)),0)</f>
        <v>0</v>
      </c>
      <c r="Q309" s="243">
        <f ca="1">+IFERROR(INDEX('Hoja de Trabajo para listado'!$A$155:$Z$1048576,MATCH($A309,'Hoja de Trabajo para listado'!$A$155:$A$1048576,0),MATCH((CUADRO!Q$5&amp;$E309),'Hoja de Trabajo para listado'!$A$151:$Z$151,0)),0)+IFERROR(INDEX('Hoja de Trabajo para listado'!$AB$155:$BA$1048576,MATCH($A309,'Hoja de Trabajo para listado'!$AB$155:$AB$1048576,0),MATCH((CUADRO!Q$5&amp;$E309),'Hoja de Trabajo para listado'!$AB$151:$BA$151,0)),0)+IFERROR(INDEX('Hoja de Trabajo para listado'!$BC$155:$CB$1048576,MATCH($A309,'Hoja de Trabajo para listado'!$BC$155:$BC$1048576,0),MATCH((CUADRO!Q$5&amp;$E309),'Hoja de Trabajo para listado'!$BC$151:$CB$151,0)),0)+IFERROR(INDEX('Hoja de Trabajo para listado'!$DE$153:$DG$274,MATCH($A309,'Hoja de Trabajo para listado'!$DE$153:$DE$1048576,0),MATCH((CUADRO!Q$5&amp;$E309),'Hoja de Trabajo para listado'!$DE$151:$DG$151,0)),0)+IFERROR(INDEX('Hoja de Trabajo para listado'!$CD$155:$DC$1048576,MATCH($A309,'Hoja de Trabajo para listado'!$CD$155:$CD$1048576,0),MATCH((CUADRO!Q$5&amp;$E309),'Hoja de Trabajo para listado'!$CD$151:$DC$151,0)),0)</f>
        <v>0</v>
      </c>
      <c r="R309" s="243">
        <f t="shared" ca="1" si="11"/>
        <v>0</v>
      </c>
      <c r="S309" s="249">
        <f ca="1">+R308+R309</f>
        <v>0</v>
      </c>
      <c r="T309" s="243">
        <f ca="1">+S309</f>
        <v>0</v>
      </c>
      <c r="U309" s="242">
        <f t="shared" si="12"/>
        <v>2</v>
      </c>
      <c r="V309" s="333" t="str">
        <f>+VLOOKUP(A309,bd_lista!$A$3:$E$590,5,FALSE)</f>
        <v>Instituciones de Seguridad Social</v>
      </c>
      <c r="W309" s="384"/>
      <c r="X309" s="242">
        <f>+VLOOKUP(A309,[3]Sheet1!$A$13:$D$744,4,FALSE)</f>
        <v>46</v>
      </c>
      <c r="Y309" s="242" t="str">
        <f>+VLOOKUP(X309,bd_lista!$A$3:$C$590,3,FALSE)</f>
        <v>Ministerio de Salud y Deportes</v>
      </c>
      <c r="Z309" s="292"/>
      <c r="AA309" s="293"/>
    </row>
    <row r="310" spans="1:27" customFormat="1" ht="15" hidden="1" customHeight="1">
      <c r="A310" s="32">
        <v>432</v>
      </c>
      <c r="B310" s="388">
        <f>+A310</f>
        <v>432</v>
      </c>
      <c r="C310" s="247" t="str">
        <f>+VLOOKUP(A310,bd_lista!$A$3:$C$590,3,FALSE)</f>
        <v>Seguro Social Universitario de Tarija</v>
      </c>
      <c r="D310" s="385" t="str">
        <f>+C310</f>
        <v>Seguro Social Universitario de Tarija</v>
      </c>
      <c r="E310" s="247" t="s">
        <v>1304</v>
      </c>
      <c r="F310" s="243">
        <f ca="1">+IFERROR(INDEX('Hoja de Trabajo para listado'!$A$155:$Z$1048576,MATCH($A310,'Hoja de Trabajo para listado'!$A$155:$A$1048576,0),MATCH((CUADRO!F$5&amp;$E310),'Hoja de Trabajo para listado'!$A$151:$Z$151,0)),0)+IFERROR(INDEX('Hoja de Trabajo para listado'!$AB$155:$BA$1048576,MATCH($A310,'Hoja de Trabajo para listado'!$AB$155:$AB$1048576,0),MATCH((CUADRO!F$5&amp;$E310),'Hoja de Trabajo para listado'!$AB$151:$BA$151,0)),0)+IFERROR(INDEX('Hoja de Trabajo para listado'!$BC$155:$CB$1048576,MATCH($A310,'Hoja de Trabajo para listado'!$BC$155:$BC$1048576,0),MATCH((CUADRO!F$5&amp;$E310),'Hoja de Trabajo para listado'!$BC$151:$CB$151,0)),0)+IFERROR(INDEX('Hoja de Trabajo para listado'!$DE$153:$DG$274,MATCH($A310,'Hoja de Trabajo para listado'!$DE$153:$DE$1048576,0),MATCH((CUADRO!F$5&amp;$E310),'Hoja de Trabajo para listado'!$DE$151:$DG$151,0)),0)+IFERROR(INDEX('Hoja de Trabajo para listado'!$CD$155:$DC$1048576,MATCH($A310,'Hoja de Trabajo para listado'!$CD$155:$CD$1048576,0),MATCH((CUADRO!F$5&amp;$E310),'Hoja de Trabajo para listado'!$CD$151:$DC$151,0)),0)</f>
        <v>0</v>
      </c>
      <c r="G310" s="243">
        <f ca="1">+IFERROR(INDEX('Hoja de Trabajo para listado'!$A$155:$Z$1048576,MATCH($A310,'Hoja de Trabajo para listado'!$A$155:$A$1048576,0),MATCH((CUADRO!G$5&amp;$E310),'Hoja de Trabajo para listado'!$A$151:$Z$151,0)),0)+IFERROR(INDEX('Hoja de Trabajo para listado'!$AB$155:$BA$1048576,MATCH($A310,'Hoja de Trabajo para listado'!$AB$155:$AB$1048576,0),MATCH((CUADRO!G$5&amp;$E310),'Hoja de Trabajo para listado'!$AB$151:$BA$151,0)),0)+IFERROR(INDEX('Hoja de Trabajo para listado'!$BC$155:$CB$1048576,MATCH($A310,'Hoja de Trabajo para listado'!$BC$155:$BC$1048576,0),MATCH((CUADRO!G$5&amp;$E310),'Hoja de Trabajo para listado'!$BC$151:$CB$151,0)),0)+IFERROR(INDEX('Hoja de Trabajo para listado'!$DE$153:$DG$274,MATCH($A310,'Hoja de Trabajo para listado'!$DE$153:$DE$1048576,0),MATCH((CUADRO!G$5&amp;$E310),'Hoja de Trabajo para listado'!$DE$151:$DG$151,0)),0)+IFERROR(INDEX('Hoja de Trabajo para listado'!$CD$155:$DC$1048576,MATCH($A310,'Hoja de Trabajo para listado'!$CD$155:$CD$1048576,0),MATCH((CUADRO!G$5&amp;$E310),'Hoja de Trabajo para listado'!$CD$151:$DC$151,0)),0)</f>
        <v>0</v>
      </c>
      <c r="H310" s="243">
        <f ca="1">+IFERROR(INDEX('Hoja de Trabajo para listado'!$A$155:$Z$1048576,MATCH($A310,'Hoja de Trabajo para listado'!$A$155:$A$1048576,0),MATCH((CUADRO!H$5&amp;$E310),'Hoja de Trabajo para listado'!$A$151:$Z$151,0)),0)+IFERROR(INDEX('Hoja de Trabajo para listado'!$AB$155:$BA$1048576,MATCH($A310,'Hoja de Trabajo para listado'!$AB$155:$AB$1048576,0),MATCH((CUADRO!H$5&amp;$E310),'Hoja de Trabajo para listado'!$AB$151:$BA$151,0)),0)+IFERROR(INDEX('Hoja de Trabajo para listado'!$BC$155:$CB$1048576,MATCH($A310,'Hoja de Trabajo para listado'!$BC$155:$BC$1048576,0),MATCH((CUADRO!H$5&amp;$E310),'Hoja de Trabajo para listado'!$BC$151:$CB$151,0)),0)+IFERROR(INDEX('Hoja de Trabajo para listado'!$DE$153:$DG$274,MATCH($A310,'Hoja de Trabajo para listado'!$DE$153:$DE$1048576,0),MATCH((CUADRO!H$5&amp;$E310),'Hoja de Trabajo para listado'!$DE$151:$DG$151,0)),0)+IFERROR(INDEX('Hoja de Trabajo para listado'!$CD$155:$DC$1048576,MATCH($A310,'Hoja de Trabajo para listado'!$CD$155:$CD$1048576,0),MATCH((CUADRO!H$5&amp;$E310),'Hoja de Trabajo para listado'!$CD$151:$DC$151,0)),0)</f>
        <v>0</v>
      </c>
      <c r="I310" s="243">
        <f ca="1">+IFERROR(INDEX('Hoja de Trabajo para listado'!$A$155:$Z$1048576,MATCH($A310,'Hoja de Trabajo para listado'!$A$155:$A$1048576,0),MATCH((CUADRO!I$5&amp;$E310),'Hoja de Trabajo para listado'!$A$151:$Z$151,0)),0)+IFERROR(INDEX('Hoja de Trabajo para listado'!$AB$155:$BA$1048576,MATCH($A310,'Hoja de Trabajo para listado'!$AB$155:$AB$1048576,0),MATCH((CUADRO!I$5&amp;$E310),'Hoja de Trabajo para listado'!$AB$151:$BA$151,0)),0)+IFERROR(INDEX('Hoja de Trabajo para listado'!$BC$155:$CB$1048576,MATCH($A310,'Hoja de Trabajo para listado'!$BC$155:$BC$1048576,0),MATCH((CUADRO!I$5&amp;$E310),'Hoja de Trabajo para listado'!$BC$151:$CB$151,0)),0)+IFERROR(INDEX('Hoja de Trabajo para listado'!$DE$153:$DG$274,MATCH($A310,'Hoja de Trabajo para listado'!$DE$153:$DE$1048576,0),MATCH((CUADRO!I$5&amp;$E310),'Hoja de Trabajo para listado'!$DE$151:$DG$151,0)),0)+IFERROR(INDEX('Hoja de Trabajo para listado'!$CD$155:$DC$1048576,MATCH($A310,'Hoja de Trabajo para listado'!$CD$155:$CD$1048576,0),MATCH((CUADRO!I$5&amp;$E310),'Hoja de Trabajo para listado'!$CD$151:$DC$151,0)),0)</f>
        <v>0</v>
      </c>
      <c r="J310" s="243">
        <f ca="1">+IFERROR(INDEX('Hoja de Trabajo para listado'!$A$155:$Z$1048576,MATCH($A310,'Hoja de Trabajo para listado'!$A$155:$A$1048576,0),MATCH((CUADRO!J$5&amp;$E310),'Hoja de Trabajo para listado'!$A$151:$Z$151,0)),0)+IFERROR(INDEX('Hoja de Trabajo para listado'!$AB$155:$BA$1048576,MATCH($A310,'Hoja de Trabajo para listado'!$AB$155:$AB$1048576,0),MATCH((CUADRO!J$5&amp;$E310),'Hoja de Trabajo para listado'!$AB$151:$BA$151,0)),0)+IFERROR(INDEX('Hoja de Trabajo para listado'!$BC$155:$CB$1048576,MATCH($A310,'Hoja de Trabajo para listado'!$BC$155:$BC$1048576,0),MATCH((CUADRO!J$5&amp;$E310),'Hoja de Trabajo para listado'!$BC$151:$CB$151,0)),0)+IFERROR(INDEX('Hoja de Trabajo para listado'!$DE$153:$DG$274,MATCH($A310,'Hoja de Trabajo para listado'!$DE$153:$DE$1048576,0),MATCH((CUADRO!J$5&amp;$E310),'Hoja de Trabajo para listado'!$DE$151:$DG$151,0)),0)+IFERROR(INDEX('Hoja de Trabajo para listado'!$CD$155:$DC$1048576,MATCH($A310,'Hoja de Trabajo para listado'!$CD$155:$CD$1048576,0),MATCH((CUADRO!J$5&amp;$E310),'Hoja de Trabajo para listado'!$CD$151:$DC$151,0)),0)</f>
        <v>0</v>
      </c>
      <c r="K310" s="243">
        <f ca="1">+IFERROR(INDEX('Hoja de Trabajo para listado'!$A$155:$Z$1048576,MATCH($A310,'Hoja de Trabajo para listado'!$A$155:$A$1048576,0),MATCH((CUADRO!K$5&amp;$E310),'Hoja de Trabajo para listado'!$A$151:$Z$151,0)),0)+IFERROR(INDEX('Hoja de Trabajo para listado'!$AB$155:$BA$1048576,MATCH($A310,'Hoja de Trabajo para listado'!$AB$155:$AB$1048576,0),MATCH((CUADRO!K$5&amp;$E310),'Hoja de Trabajo para listado'!$AB$151:$BA$151,0)),0)+IFERROR(INDEX('Hoja de Trabajo para listado'!$BC$155:$CB$1048576,MATCH($A310,'Hoja de Trabajo para listado'!$BC$155:$BC$1048576,0),MATCH((CUADRO!K$5&amp;$E310),'Hoja de Trabajo para listado'!$BC$151:$CB$151,0)),0)+IFERROR(INDEX('Hoja de Trabajo para listado'!$DE$153:$DG$274,MATCH($A310,'Hoja de Trabajo para listado'!$DE$153:$DE$1048576,0),MATCH((CUADRO!K$5&amp;$E310),'Hoja de Trabajo para listado'!$DE$151:$DG$151,0)),0)+IFERROR(INDEX('Hoja de Trabajo para listado'!$CD$155:$DC$1048576,MATCH($A310,'Hoja de Trabajo para listado'!$CD$155:$CD$1048576,0),MATCH((CUADRO!K$5&amp;$E310),'Hoja de Trabajo para listado'!$CD$151:$DC$151,0)),0)</f>
        <v>0</v>
      </c>
      <c r="L310" s="243">
        <f ca="1">+IFERROR(INDEX('Hoja de Trabajo para listado'!$A$155:$Z$1048576,MATCH($A310,'Hoja de Trabajo para listado'!$A$155:$A$1048576,0),MATCH((CUADRO!L$5&amp;$E310),'Hoja de Trabajo para listado'!$A$151:$Z$151,0)),0)+IFERROR(INDEX('Hoja de Trabajo para listado'!$AB$155:$BA$1048576,MATCH($A310,'Hoja de Trabajo para listado'!$AB$155:$AB$1048576,0),MATCH((CUADRO!L$5&amp;$E310),'Hoja de Trabajo para listado'!$AB$151:$BA$151,0)),0)+IFERROR(INDEX('Hoja de Trabajo para listado'!$BC$155:$CB$1048576,MATCH($A310,'Hoja de Trabajo para listado'!$BC$155:$BC$1048576,0),MATCH((CUADRO!L$5&amp;$E310),'Hoja de Trabajo para listado'!$BC$151:$CB$151,0)),0)+IFERROR(INDEX('Hoja de Trabajo para listado'!$DE$153:$DG$274,MATCH($A310,'Hoja de Trabajo para listado'!$DE$153:$DE$1048576,0),MATCH((CUADRO!L$5&amp;$E310),'Hoja de Trabajo para listado'!$DE$151:$DG$151,0)),0)+IFERROR(INDEX('Hoja de Trabajo para listado'!$CD$155:$DC$1048576,MATCH($A310,'Hoja de Trabajo para listado'!$CD$155:$CD$1048576,0),MATCH((CUADRO!L$5&amp;$E310),'Hoja de Trabajo para listado'!$CD$151:$DC$151,0)),0)</f>
        <v>0</v>
      </c>
      <c r="M310" s="243">
        <f ca="1">+IFERROR(INDEX('Hoja de Trabajo para listado'!$A$155:$Z$1048576,MATCH($A310,'Hoja de Trabajo para listado'!$A$155:$A$1048576,0),MATCH((CUADRO!M$5&amp;$E310),'Hoja de Trabajo para listado'!$A$151:$Z$151,0)),0)+IFERROR(INDEX('Hoja de Trabajo para listado'!$AB$155:$BA$1048576,MATCH($A310,'Hoja de Trabajo para listado'!$AB$155:$AB$1048576,0),MATCH((CUADRO!M$5&amp;$E310),'Hoja de Trabajo para listado'!$AB$151:$BA$151,0)),0)+IFERROR(INDEX('Hoja de Trabajo para listado'!$BC$155:$CB$1048576,MATCH($A310,'Hoja de Trabajo para listado'!$BC$155:$BC$1048576,0),MATCH((CUADRO!M$5&amp;$E310),'Hoja de Trabajo para listado'!$BC$151:$CB$151,0)),0)+IFERROR(INDEX('Hoja de Trabajo para listado'!$DE$153:$DG$274,MATCH($A310,'Hoja de Trabajo para listado'!$DE$153:$DE$1048576,0),MATCH((CUADRO!M$5&amp;$E310),'Hoja de Trabajo para listado'!$DE$151:$DG$151,0)),0)+IFERROR(INDEX('Hoja de Trabajo para listado'!$CD$155:$DC$1048576,MATCH($A310,'Hoja de Trabajo para listado'!$CD$155:$CD$1048576,0),MATCH((CUADRO!M$5&amp;$E310),'Hoja de Trabajo para listado'!$CD$151:$DC$151,0)),0)</f>
        <v>0</v>
      </c>
      <c r="N310" s="243">
        <f ca="1">+IFERROR(INDEX('Hoja de Trabajo para listado'!$A$155:$Z$1048576,MATCH($A310,'Hoja de Trabajo para listado'!$A$155:$A$1048576,0),MATCH((CUADRO!N$5&amp;$E310),'Hoja de Trabajo para listado'!$A$151:$Z$151,0)),0)+IFERROR(INDEX('Hoja de Trabajo para listado'!$AB$155:$BA$1048576,MATCH($A310,'Hoja de Trabajo para listado'!$AB$155:$AB$1048576,0),MATCH((CUADRO!N$5&amp;$E310),'Hoja de Trabajo para listado'!$AB$151:$BA$151,0)),0)+IFERROR(INDEX('Hoja de Trabajo para listado'!$BC$155:$CB$1048576,MATCH($A310,'Hoja de Trabajo para listado'!$BC$155:$BC$1048576,0),MATCH((CUADRO!N$5&amp;$E310),'Hoja de Trabajo para listado'!$BC$151:$CB$151,0)),0)+IFERROR(INDEX('Hoja de Trabajo para listado'!$DE$153:$DG$274,MATCH($A310,'Hoja de Trabajo para listado'!$DE$153:$DE$1048576,0),MATCH((CUADRO!N$5&amp;$E310),'Hoja de Trabajo para listado'!$DE$151:$DG$151,0)),0)+IFERROR(INDEX('Hoja de Trabajo para listado'!$CD$155:$DC$1048576,MATCH($A310,'Hoja de Trabajo para listado'!$CD$155:$CD$1048576,0),MATCH((CUADRO!N$5&amp;$E310),'Hoja de Trabajo para listado'!$CD$151:$DC$151,0)),0)</f>
        <v>0</v>
      </c>
      <c r="O310" s="243">
        <f ca="1">+IFERROR(INDEX('Hoja de Trabajo para listado'!$A$155:$Z$1048576,MATCH($A310,'Hoja de Trabajo para listado'!$A$155:$A$1048576,0),MATCH((CUADRO!O$5&amp;$E310),'Hoja de Trabajo para listado'!$A$151:$Z$151,0)),0)+IFERROR(INDEX('Hoja de Trabajo para listado'!$AB$155:$BA$1048576,MATCH($A310,'Hoja de Trabajo para listado'!$AB$155:$AB$1048576,0),MATCH((CUADRO!O$5&amp;$E310),'Hoja de Trabajo para listado'!$AB$151:$BA$151,0)),0)+IFERROR(INDEX('Hoja de Trabajo para listado'!$BC$155:$CB$1048576,MATCH($A310,'Hoja de Trabajo para listado'!$BC$155:$BC$1048576,0),MATCH((CUADRO!O$5&amp;$E310),'Hoja de Trabajo para listado'!$BC$151:$CB$151,0)),0)+IFERROR(INDEX('Hoja de Trabajo para listado'!$DE$153:$DG$274,MATCH($A310,'Hoja de Trabajo para listado'!$DE$153:$DE$1048576,0),MATCH((CUADRO!O$5&amp;$E310),'Hoja de Trabajo para listado'!$DE$151:$DG$151,0)),0)+IFERROR(INDEX('Hoja de Trabajo para listado'!$CD$155:$DC$1048576,MATCH($A310,'Hoja de Trabajo para listado'!$CD$155:$CD$1048576,0),MATCH((CUADRO!O$5&amp;$E310),'Hoja de Trabajo para listado'!$CD$151:$DC$151,0)),0)</f>
        <v>0</v>
      </c>
      <c r="P310" s="243">
        <f ca="1">+IFERROR(INDEX('Hoja de Trabajo para listado'!$A$155:$Z$1048576,MATCH($A310,'Hoja de Trabajo para listado'!$A$155:$A$1048576,0),MATCH((CUADRO!P$5&amp;$E310),'Hoja de Trabajo para listado'!$A$151:$Z$151,0)),0)+IFERROR(INDEX('Hoja de Trabajo para listado'!$AB$155:$BA$1048576,MATCH($A310,'Hoja de Trabajo para listado'!$AB$155:$AB$1048576,0),MATCH((CUADRO!P$5&amp;$E310),'Hoja de Trabajo para listado'!$AB$151:$BA$151,0)),0)+IFERROR(INDEX('Hoja de Trabajo para listado'!$BC$155:$CB$1048576,MATCH($A310,'Hoja de Trabajo para listado'!$BC$155:$BC$1048576,0),MATCH((CUADRO!P$5&amp;$E310),'Hoja de Trabajo para listado'!$BC$151:$CB$151,0)),0)+IFERROR(INDEX('Hoja de Trabajo para listado'!$DE$153:$DG$274,MATCH($A310,'Hoja de Trabajo para listado'!$DE$153:$DE$1048576,0),MATCH((CUADRO!P$5&amp;$E310),'Hoja de Trabajo para listado'!$DE$151:$DG$151,0)),0)+IFERROR(INDEX('Hoja de Trabajo para listado'!$CD$155:$DC$1048576,MATCH($A310,'Hoja de Trabajo para listado'!$CD$155:$CD$1048576,0),MATCH((CUADRO!P$5&amp;$E310),'Hoja de Trabajo para listado'!$CD$151:$DC$151,0)),0)</f>
        <v>0</v>
      </c>
      <c r="Q310" s="243">
        <f ca="1">+IFERROR(INDEX('Hoja de Trabajo para listado'!$A$155:$Z$1048576,MATCH($A310,'Hoja de Trabajo para listado'!$A$155:$A$1048576,0),MATCH((CUADRO!Q$5&amp;$E310),'Hoja de Trabajo para listado'!$A$151:$Z$151,0)),0)+IFERROR(INDEX('Hoja de Trabajo para listado'!$AB$155:$BA$1048576,MATCH($A310,'Hoja de Trabajo para listado'!$AB$155:$AB$1048576,0),MATCH((CUADRO!Q$5&amp;$E310),'Hoja de Trabajo para listado'!$AB$151:$BA$151,0)),0)+IFERROR(INDEX('Hoja de Trabajo para listado'!$BC$155:$CB$1048576,MATCH($A310,'Hoja de Trabajo para listado'!$BC$155:$BC$1048576,0),MATCH((CUADRO!Q$5&amp;$E310),'Hoja de Trabajo para listado'!$BC$151:$CB$151,0)),0)+IFERROR(INDEX('Hoja de Trabajo para listado'!$DE$153:$DG$274,MATCH($A310,'Hoja de Trabajo para listado'!$DE$153:$DE$1048576,0),MATCH((CUADRO!Q$5&amp;$E310),'Hoja de Trabajo para listado'!$DE$151:$DG$151,0)),0)+IFERROR(INDEX('Hoja de Trabajo para listado'!$CD$155:$DC$1048576,MATCH($A310,'Hoja de Trabajo para listado'!$CD$155:$CD$1048576,0),MATCH((CUADRO!Q$5&amp;$E310),'Hoja de Trabajo para listado'!$CD$151:$DC$151,0)),0)</f>
        <v>0</v>
      </c>
      <c r="R310" s="243">
        <f t="shared" ca="1" si="11"/>
        <v>0</v>
      </c>
      <c r="S310" s="249"/>
      <c r="T310" s="243">
        <f ca="1">+T311</f>
        <v>0</v>
      </c>
      <c r="U310" s="242">
        <f t="shared" si="12"/>
        <v>1</v>
      </c>
      <c r="V310" s="333" t="str">
        <f>+VLOOKUP(A310,bd_lista!$A$3:$E$590,5,FALSE)</f>
        <v>Instituciones de Seguridad Social</v>
      </c>
      <c r="W310" s="383" t="str">
        <f>+V310</f>
        <v>Instituciones de Seguridad Social</v>
      </c>
      <c r="X310" s="242">
        <f>+VLOOKUP(A310,[3]Sheet1!$A$13:$D$744,4,FALSE)</f>
        <v>46</v>
      </c>
      <c r="Y310" s="242" t="str">
        <f>+VLOOKUP(X310,bd_lista!$A$3:$C$590,3,FALSE)</f>
        <v>Ministerio de Salud y Deportes</v>
      </c>
      <c r="Z310" s="294">
        <f>+X310</f>
        <v>46</v>
      </c>
      <c r="AA310" s="295" t="str">
        <f>+Y310</f>
        <v>Ministerio de Salud y Deportes</v>
      </c>
    </row>
    <row r="311" spans="1:27" customFormat="1" ht="15" hidden="1" customHeight="1">
      <c r="A311" s="32">
        <v>432</v>
      </c>
      <c r="B311" s="389"/>
      <c r="C311" s="333" t="str">
        <f>+VLOOKUP(A311,bd_lista!$A$3:$C$590,3,FALSE)</f>
        <v>Seguro Social Universitario de Tarija</v>
      </c>
      <c r="D311" s="386"/>
      <c r="E311" s="247" t="s">
        <v>1305</v>
      </c>
      <c r="F311" s="243">
        <f ca="1">+IFERROR(INDEX('Hoja de Trabajo para listado'!$A$155:$Z$1048576,MATCH($A311,'Hoja de Trabajo para listado'!$A$155:$A$1048576,0),MATCH((CUADRO!F$5&amp;$E311),'Hoja de Trabajo para listado'!$A$151:$Z$151,0)),0)+IFERROR(INDEX('Hoja de Trabajo para listado'!$AB$155:$BA$1048576,MATCH($A311,'Hoja de Trabajo para listado'!$AB$155:$AB$1048576,0),MATCH((CUADRO!F$5&amp;$E311),'Hoja de Trabajo para listado'!$AB$151:$BA$151,0)),0)+IFERROR(INDEX('Hoja de Trabajo para listado'!$BC$155:$CB$1048576,MATCH($A311,'Hoja de Trabajo para listado'!$BC$155:$BC$1048576,0),MATCH((CUADRO!F$5&amp;$E311),'Hoja de Trabajo para listado'!$BC$151:$CB$151,0)),0)+IFERROR(INDEX('Hoja de Trabajo para listado'!$DE$153:$DG$274,MATCH($A311,'Hoja de Trabajo para listado'!$DE$153:$DE$1048576,0),MATCH((CUADRO!F$5&amp;$E311),'Hoja de Trabajo para listado'!$DE$151:$DG$151,0)),0)+IFERROR(INDEX('Hoja de Trabajo para listado'!$CD$155:$DC$1048576,MATCH($A311,'Hoja de Trabajo para listado'!$CD$155:$CD$1048576,0),MATCH((CUADRO!F$5&amp;$E311),'Hoja de Trabajo para listado'!$CD$151:$DC$151,0)),0)</f>
        <v>0</v>
      </c>
      <c r="G311" s="243">
        <f ca="1">+IFERROR(INDEX('Hoja de Trabajo para listado'!$A$155:$Z$1048576,MATCH($A311,'Hoja de Trabajo para listado'!$A$155:$A$1048576,0),MATCH((CUADRO!G$5&amp;$E311),'Hoja de Trabajo para listado'!$A$151:$Z$151,0)),0)+IFERROR(INDEX('Hoja de Trabajo para listado'!$AB$155:$BA$1048576,MATCH($A311,'Hoja de Trabajo para listado'!$AB$155:$AB$1048576,0),MATCH((CUADRO!G$5&amp;$E311),'Hoja de Trabajo para listado'!$AB$151:$BA$151,0)),0)+IFERROR(INDEX('Hoja de Trabajo para listado'!$BC$155:$CB$1048576,MATCH($A311,'Hoja de Trabajo para listado'!$BC$155:$BC$1048576,0),MATCH((CUADRO!G$5&amp;$E311),'Hoja de Trabajo para listado'!$BC$151:$CB$151,0)),0)+IFERROR(INDEX('Hoja de Trabajo para listado'!$DE$153:$DG$274,MATCH($A311,'Hoja de Trabajo para listado'!$DE$153:$DE$1048576,0),MATCH((CUADRO!G$5&amp;$E311),'Hoja de Trabajo para listado'!$DE$151:$DG$151,0)),0)+IFERROR(INDEX('Hoja de Trabajo para listado'!$CD$155:$DC$1048576,MATCH($A311,'Hoja de Trabajo para listado'!$CD$155:$CD$1048576,0),MATCH((CUADRO!G$5&amp;$E311),'Hoja de Trabajo para listado'!$CD$151:$DC$151,0)),0)</f>
        <v>0</v>
      </c>
      <c r="H311" s="243">
        <f ca="1">+IFERROR(INDEX('Hoja de Trabajo para listado'!$A$155:$Z$1048576,MATCH($A311,'Hoja de Trabajo para listado'!$A$155:$A$1048576,0),MATCH((CUADRO!H$5&amp;$E311),'Hoja de Trabajo para listado'!$A$151:$Z$151,0)),0)+IFERROR(INDEX('Hoja de Trabajo para listado'!$AB$155:$BA$1048576,MATCH($A311,'Hoja de Trabajo para listado'!$AB$155:$AB$1048576,0),MATCH((CUADRO!H$5&amp;$E311),'Hoja de Trabajo para listado'!$AB$151:$BA$151,0)),0)+IFERROR(INDEX('Hoja de Trabajo para listado'!$BC$155:$CB$1048576,MATCH($A311,'Hoja de Trabajo para listado'!$BC$155:$BC$1048576,0),MATCH((CUADRO!H$5&amp;$E311),'Hoja de Trabajo para listado'!$BC$151:$CB$151,0)),0)+IFERROR(INDEX('Hoja de Trabajo para listado'!$DE$153:$DG$274,MATCH($A311,'Hoja de Trabajo para listado'!$DE$153:$DE$1048576,0),MATCH((CUADRO!H$5&amp;$E311),'Hoja de Trabajo para listado'!$DE$151:$DG$151,0)),0)+IFERROR(INDEX('Hoja de Trabajo para listado'!$CD$155:$DC$1048576,MATCH($A311,'Hoja de Trabajo para listado'!$CD$155:$CD$1048576,0),MATCH((CUADRO!H$5&amp;$E311),'Hoja de Trabajo para listado'!$CD$151:$DC$151,0)),0)</f>
        <v>0</v>
      </c>
      <c r="I311" s="243">
        <f ca="1">+IFERROR(INDEX('Hoja de Trabajo para listado'!$A$155:$Z$1048576,MATCH($A311,'Hoja de Trabajo para listado'!$A$155:$A$1048576,0),MATCH((CUADRO!I$5&amp;$E311),'Hoja de Trabajo para listado'!$A$151:$Z$151,0)),0)+IFERROR(INDEX('Hoja de Trabajo para listado'!$AB$155:$BA$1048576,MATCH($A311,'Hoja de Trabajo para listado'!$AB$155:$AB$1048576,0),MATCH((CUADRO!I$5&amp;$E311),'Hoja de Trabajo para listado'!$AB$151:$BA$151,0)),0)+IFERROR(INDEX('Hoja de Trabajo para listado'!$BC$155:$CB$1048576,MATCH($A311,'Hoja de Trabajo para listado'!$BC$155:$BC$1048576,0),MATCH((CUADRO!I$5&amp;$E311),'Hoja de Trabajo para listado'!$BC$151:$CB$151,0)),0)+IFERROR(INDEX('Hoja de Trabajo para listado'!$DE$153:$DG$274,MATCH($A311,'Hoja de Trabajo para listado'!$DE$153:$DE$1048576,0),MATCH((CUADRO!I$5&amp;$E311),'Hoja de Trabajo para listado'!$DE$151:$DG$151,0)),0)+IFERROR(INDEX('Hoja de Trabajo para listado'!$CD$155:$DC$1048576,MATCH($A311,'Hoja de Trabajo para listado'!$CD$155:$CD$1048576,0),MATCH((CUADRO!I$5&amp;$E311),'Hoja de Trabajo para listado'!$CD$151:$DC$151,0)),0)</f>
        <v>0</v>
      </c>
      <c r="J311" s="243">
        <f ca="1">+IFERROR(INDEX('Hoja de Trabajo para listado'!$A$155:$Z$1048576,MATCH($A311,'Hoja de Trabajo para listado'!$A$155:$A$1048576,0),MATCH((CUADRO!J$5&amp;$E311),'Hoja de Trabajo para listado'!$A$151:$Z$151,0)),0)+IFERROR(INDEX('Hoja de Trabajo para listado'!$AB$155:$BA$1048576,MATCH($A311,'Hoja de Trabajo para listado'!$AB$155:$AB$1048576,0),MATCH((CUADRO!J$5&amp;$E311),'Hoja de Trabajo para listado'!$AB$151:$BA$151,0)),0)+IFERROR(INDEX('Hoja de Trabajo para listado'!$BC$155:$CB$1048576,MATCH($A311,'Hoja de Trabajo para listado'!$BC$155:$BC$1048576,0),MATCH((CUADRO!J$5&amp;$E311),'Hoja de Trabajo para listado'!$BC$151:$CB$151,0)),0)+IFERROR(INDEX('Hoja de Trabajo para listado'!$DE$153:$DG$274,MATCH($A311,'Hoja de Trabajo para listado'!$DE$153:$DE$1048576,0),MATCH((CUADRO!J$5&amp;$E311),'Hoja de Trabajo para listado'!$DE$151:$DG$151,0)),0)+IFERROR(INDEX('Hoja de Trabajo para listado'!$CD$155:$DC$1048576,MATCH($A311,'Hoja de Trabajo para listado'!$CD$155:$CD$1048576,0),MATCH((CUADRO!J$5&amp;$E311),'Hoja de Trabajo para listado'!$CD$151:$DC$151,0)),0)</f>
        <v>0</v>
      </c>
      <c r="K311" s="243">
        <f ca="1">+IFERROR(INDEX('Hoja de Trabajo para listado'!$A$155:$Z$1048576,MATCH($A311,'Hoja de Trabajo para listado'!$A$155:$A$1048576,0),MATCH((CUADRO!K$5&amp;$E311),'Hoja de Trabajo para listado'!$A$151:$Z$151,0)),0)+IFERROR(INDEX('Hoja de Trabajo para listado'!$AB$155:$BA$1048576,MATCH($A311,'Hoja de Trabajo para listado'!$AB$155:$AB$1048576,0),MATCH((CUADRO!K$5&amp;$E311),'Hoja de Trabajo para listado'!$AB$151:$BA$151,0)),0)+IFERROR(INDEX('Hoja de Trabajo para listado'!$BC$155:$CB$1048576,MATCH($A311,'Hoja de Trabajo para listado'!$BC$155:$BC$1048576,0),MATCH((CUADRO!K$5&amp;$E311),'Hoja de Trabajo para listado'!$BC$151:$CB$151,0)),0)+IFERROR(INDEX('Hoja de Trabajo para listado'!$DE$153:$DG$274,MATCH($A311,'Hoja de Trabajo para listado'!$DE$153:$DE$1048576,0),MATCH((CUADRO!K$5&amp;$E311),'Hoja de Trabajo para listado'!$DE$151:$DG$151,0)),0)+IFERROR(INDEX('Hoja de Trabajo para listado'!$CD$155:$DC$1048576,MATCH($A311,'Hoja de Trabajo para listado'!$CD$155:$CD$1048576,0),MATCH((CUADRO!K$5&amp;$E311),'Hoja de Trabajo para listado'!$CD$151:$DC$151,0)),0)</f>
        <v>0</v>
      </c>
      <c r="L311" s="243">
        <f ca="1">+IFERROR(INDEX('Hoja de Trabajo para listado'!$A$155:$Z$1048576,MATCH($A311,'Hoja de Trabajo para listado'!$A$155:$A$1048576,0),MATCH((CUADRO!L$5&amp;$E311),'Hoja de Trabajo para listado'!$A$151:$Z$151,0)),0)+IFERROR(INDEX('Hoja de Trabajo para listado'!$AB$155:$BA$1048576,MATCH($A311,'Hoja de Trabajo para listado'!$AB$155:$AB$1048576,0),MATCH((CUADRO!L$5&amp;$E311),'Hoja de Trabajo para listado'!$AB$151:$BA$151,0)),0)+IFERROR(INDEX('Hoja de Trabajo para listado'!$BC$155:$CB$1048576,MATCH($A311,'Hoja de Trabajo para listado'!$BC$155:$BC$1048576,0),MATCH((CUADRO!L$5&amp;$E311),'Hoja de Trabajo para listado'!$BC$151:$CB$151,0)),0)+IFERROR(INDEX('Hoja de Trabajo para listado'!$DE$153:$DG$274,MATCH($A311,'Hoja de Trabajo para listado'!$DE$153:$DE$1048576,0),MATCH((CUADRO!L$5&amp;$E311),'Hoja de Trabajo para listado'!$DE$151:$DG$151,0)),0)+IFERROR(INDEX('Hoja de Trabajo para listado'!$CD$155:$DC$1048576,MATCH($A311,'Hoja de Trabajo para listado'!$CD$155:$CD$1048576,0),MATCH((CUADRO!L$5&amp;$E311),'Hoja de Trabajo para listado'!$CD$151:$DC$151,0)),0)</f>
        <v>0</v>
      </c>
      <c r="M311" s="243">
        <f ca="1">+IFERROR(INDEX('Hoja de Trabajo para listado'!$A$155:$Z$1048576,MATCH($A311,'Hoja de Trabajo para listado'!$A$155:$A$1048576,0),MATCH((CUADRO!M$5&amp;$E311),'Hoja de Trabajo para listado'!$A$151:$Z$151,0)),0)+IFERROR(INDEX('Hoja de Trabajo para listado'!$AB$155:$BA$1048576,MATCH($A311,'Hoja de Trabajo para listado'!$AB$155:$AB$1048576,0),MATCH((CUADRO!M$5&amp;$E311),'Hoja de Trabajo para listado'!$AB$151:$BA$151,0)),0)+IFERROR(INDEX('Hoja de Trabajo para listado'!$BC$155:$CB$1048576,MATCH($A311,'Hoja de Trabajo para listado'!$BC$155:$BC$1048576,0),MATCH((CUADRO!M$5&amp;$E311),'Hoja de Trabajo para listado'!$BC$151:$CB$151,0)),0)+IFERROR(INDEX('Hoja de Trabajo para listado'!$DE$153:$DG$274,MATCH($A311,'Hoja de Trabajo para listado'!$DE$153:$DE$1048576,0),MATCH((CUADRO!M$5&amp;$E311),'Hoja de Trabajo para listado'!$DE$151:$DG$151,0)),0)+IFERROR(INDEX('Hoja de Trabajo para listado'!$CD$155:$DC$1048576,MATCH($A311,'Hoja de Trabajo para listado'!$CD$155:$CD$1048576,0),MATCH((CUADRO!M$5&amp;$E311),'Hoja de Trabajo para listado'!$CD$151:$DC$151,0)),0)</f>
        <v>0</v>
      </c>
      <c r="N311" s="243">
        <f ca="1">+IFERROR(INDEX('Hoja de Trabajo para listado'!$A$155:$Z$1048576,MATCH($A311,'Hoja de Trabajo para listado'!$A$155:$A$1048576,0),MATCH((CUADRO!N$5&amp;$E311),'Hoja de Trabajo para listado'!$A$151:$Z$151,0)),0)+IFERROR(INDEX('Hoja de Trabajo para listado'!$AB$155:$BA$1048576,MATCH($A311,'Hoja de Trabajo para listado'!$AB$155:$AB$1048576,0),MATCH((CUADRO!N$5&amp;$E311),'Hoja de Trabajo para listado'!$AB$151:$BA$151,0)),0)+IFERROR(INDEX('Hoja de Trabajo para listado'!$BC$155:$CB$1048576,MATCH($A311,'Hoja de Trabajo para listado'!$BC$155:$BC$1048576,0),MATCH((CUADRO!N$5&amp;$E311),'Hoja de Trabajo para listado'!$BC$151:$CB$151,0)),0)+IFERROR(INDEX('Hoja de Trabajo para listado'!$DE$153:$DG$274,MATCH($A311,'Hoja de Trabajo para listado'!$DE$153:$DE$1048576,0),MATCH((CUADRO!N$5&amp;$E311),'Hoja de Trabajo para listado'!$DE$151:$DG$151,0)),0)+IFERROR(INDEX('Hoja de Trabajo para listado'!$CD$155:$DC$1048576,MATCH($A311,'Hoja de Trabajo para listado'!$CD$155:$CD$1048576,0),MATCH((CUADRO!N$5&amp;$E311),'Hoja de Trabajo para listado'!$CD$151:$DC$151,0)),0)</f>
        <v>0</v>
      </c>
      <c r="O311" s="243">
        <f ca="1">+IFERROR(INDEX('Hoja de Trabajo para listado'!$A$155:$Z$1048576,MATCH($A311,'Hoja de Trabajo para listado'!$A$155:$A$1048576,0),MATCH((CUADRO!O$5&amp;$E311),'Hoja de Trabajo para listado'!$A$151:$Z$151,0)),0)+IFERROR(INDEX('Hoja de Trabajo para listado'!$AB$155:$BA$1048576,MATCH($A311,'Hoja de Trabajo para listado'!$AB$155:$AB$1048576,0),MATCH((CUADRO!O$5&amp;$E311),'Hoja de Trabajo para listado'!$AB$151:$BA$151,0)),0)+IFERROR(INDEX('Hoja de Trabajo para listado'!$BC$155:$CB$1048576,MATCH($A311,'Hoja de Trabajo para listado'!$BC$155:$BC$1048576,0),MATCH((CUADRO!O$5&amp;$E311),'Hoja de Trabajo para listado'!$BC$151:$CB$151,0)),0)+IFERROR(INDEX('Hoja de Trabajo para listado'!$DE$153:$DG$274,MATCH($A311,'Hoja de Trabajo para listado'!$DE$153:$DE$1048576,0),MATCH((CUADRO!O$5&amp;$E311),'Hoja de Trabajo para listado'!$DE$151:$DG$151,0)),0)+IFERROR(INDEX('Hoja de Trabajo para listado'!$CD$155:$DC$1048576,MATCH($A311,'Hoja de Trabajo para listado'!$CD$155:$CD$1048576,0),MATCH((CUADRO!O$5&amp;$E311),'Hoja de Trabajo para listado'!$CD$151:$DC$151,0)),0)</f>
        <v>0</v>
      </c>
      <c r="P311" s="243">
        <f ca="1">+IFERROR(INDEX('Hoja de Trabajo para listado'!$A$155:$Z$1048576,MATCH($A311,'Hoja de Trabajo para listado'!$A$155:$A$1048576,0),MATCH((CUADRO!P$5&amp;$E311),'Hoja de Trabajo para listado'!$A$151:$Z$151,0)),0)+IFERROR(INDEX('Hoja de Trabajo para listado'!$AB$155:$BA$1048576,MATCH($A311,'Hoja de Trabajo para listado'!$AB$155:$AB$1048576,0),MATCH((CUADRO!P$5&amp;$E311),'Hoja de Trabajo para listado'!$AB$151:$BA$151,0)),0)+IFERROR(INDEX('Hoja de Trabajo para listado'!$BC$155:$CB$1048576,MATCH($A311,'Hoja de Trabajo para listado'!$BC$155:$BC$1048576,0),MATCH((CUADRO!P$5&amp;$E311),'Hoja de Trabajo para listado'!$BC$151:$CB$151,0)),0)+IFERROR(INDEX('Hoja de Trabajo para listado'!$DE$153:$DG$274,MATCH($A311,'Hoja de Trabajo para listado'!$DE$153:$DE$1048576,0),MATCH((CUADRO!P$5&amp;$E311),'Hoja de Trabajo para listado'!$DE$151:$DG$151,0)),0)+IFERROR(INDEX('Hoja de Trabajo para listado'!$CD$155:$DC$1048576,MATCH($A311,'Hoja de Trabajo para listado'!$CD$155:$CD$1048576,0),MATCH((CUADRO!P$5&amp;$E311),'Hoja de Trabajo para listado'!$CD$151:$DC$151,0)),0)</f>
        <v>0</v>
      </c>
      <c r="Q311" s="243">
        <f ca="1">+IFERROR(INDEX('Hoja de Trabajo para listado'!$A$155:$Z$1048576,MATCH($A311,'Hoja de Trabajo para listado'!$A$155:$A$1048576,0),MATCH((CUADRO!Q$5&amp;$E311),'Hoja de Trabajo para listado'!$A$151:$Z$151,0)),0)+IFERROR(INDEX('Hoja de Trabajo para listado'!$AB$155:$BA$1048576,MATCH($A311,'Hoja de Trabajo para listado'!$AB$155:$AB$1048576,0),MATCH((CUADRO!Q$5&amp;$E311),'Hoja de Trabajo para listado'!$AB$151:$BA$151,0)),0)+IFERROR(INDEX('Hoja de Trabajo para listado'!$BC$155:$CB$1048576,MATCH($A311,'Hoja de Trabajo para listado'!$BC$155:$BC$1048576,0),MATCH((CUADRO!Q$5&amp;$E311),'Hoja de Trabajo para listado'!$BC$151:$CB$151,0)),0)+IFERROR(INDEX('Hoja de Trabajo para listado'!$DE$153:$DG$274,MATCH($A311,'Hoja de Trabajo para listado'!$DE$153:$DE$1048576,0),MATCH((CUADRO!Q$5&amp;$E311),'Hoja de Trabajo para listado'!$DE$151:$DG$151,0)),0)+IFERROR(INDEX('Hoja de Trabajo para listado'!$CD$155:$DC$1048576,MATCH($A311,'Hoja de Trabajo para listado'!$CD$155:$CD$1048576,0),MATCH((CUADRO!Q$5&amp;$E311),'Hoja de Trabajo para listado'!$CD$151:$DC$151,0)),0)</f>
        <v>0</v>
      </c>
      <c r="R311" s="243">
        <f t="shared" ca="1" si="11"/>
        <v>0</v>
      </c>
      <c r="S311" s="249">
        <f ca="1">+R310+R311</f>
        <v>0</v>
      </c>
      <c r="T311" s="243">
        <f ca="1">+S311</f>
        <v>0</v>
      </c>
      <c r="U311" s="242">
        <f t="shared" si="12"/>
        <v>2</v>
      </c>
      <c r="V311" s="333" t="str">
        <f>+VLOOKUP(A311,bd_lista!$A$3:$E$590,5,FALSE)</f>
        <v>Instituciones de Seguridad Social</v>
      </c>
      <c r="W311" s="384"/>
      <c r="X311" s="242">
        <f>+VLOOKUP(A311,[3]Sheet1!$A$13:$D$744,4,FALSE)</f>
        <v>46</v>
      </c>
      <c r="Y311" s="242" t="str">
        <f>+VLOOKUP(X311,bd_lista!$A$3:$C$590,3,FALSE)</f>
        <v>Ministerio de Salud y Deportes</v>
      </c>
      <c r="Z311" s="292"/>
      <c r="AA311" s="293"/>
    </row>
    <row r="312" spans="1:27" customFormat="1" ht="15" hidden="1" customHeight="1">
      <c r="A312" s="32">
        <v>433</v>
      </c>
      <c r="B312" s="388">
        <f>+A312</f>
        <v>433</v>
      </c>
      <c r="C312" s="247" t="str">
        <f>+VLOOKUP(A312,bd_lista!$A$3:$C$590,3,FALSE)</f>
        <v>Seguro Social Universitario de Potosí</v>
      </c>
      <c r="D312" s="385" t="str">
        <f>+C312</f>
        <v>Seguro Social Universitario de Potosí</v>
      </c>
      <c r="E312" s="247" t="s">
        <v>1304</v>
      </c>
      <c r="F312" s="243">
        <f ca="1">+IFERROR(INDEX('Hoja de Trabajo para listado'!$A$155:$Z$1048576,MATCH($A312,'Hoja de Trabajo para listado'!$A$155:$A$1048576,0),MATCH((CUADRO!F$5&amp;$E312),'Hoja de Trabajo para listado'!$A$151:$Z$151,0)),0)+IFERROR(INDEX('Hoja de Trabajo para listado'!$AB$155:$BA$1048576,MATCH($A312,'Hoja de Trabajo para listado'!$AB$155:$AB$1048576,0),MATCH((CUADRO!F$5&amp;$E312),'Hoja de Trabajo para listado'!$AB$151:$BA$151,0)),0)+IFERROR(INDEX('Hoja de Trabajo para listado'!$BC$155:$CB$1048576,MATCH($A312,'Hoja de Trabajo para listado'!$BC$155:$BC$1048576,0),MATCH((CUADRO!F$5&amp;$E312),'Hoja de Trabajo para listado'!$BC$151:$CB$151,0)),0)+IFERROR(INDEX('Hoja de Trabajo para listado'!$DE$153:$DG$274,MATCH($A312,'Hoja de Trabajo para listado'!$DE$153:$DE$1048576,0),MATCH((CUADRO!F$5&amp;$E312),'Hoja de Trabajo para listado'!$DE$151:$DG$151,0)),0)+IFERROR(INDEX('Hoja de Trabajo para listado'!$CD$155:$DC$1048576,MATCH($A312,'Hoja de Trabajo para listado'!$CD$155:$CD$1048576,0),MATCH((CUADRO!F$5&amp;$E312),'Hoja de Trabajo para listado'!$CD$151:$DC$151,0)),0)</f>
        <v>0</v>
      </c>
      <c r="G312" s="243">
        <f ca="1">+IFERROR(INDEX('Hoja de Trabajo para listado'!$A$155:$Z$1048576,MATCH($A312,'Hoja de Trabajo para listado'!$A$155:$A$1048576,0),MATCH((CUADRO!G$5&amp;$E312),'Hoja de Trabajo para listado'!$A$151:$Z$151,0)),0)+IFERROR(INDEX('Hoja de Trabajo para listado'!$AB$155:$BA$1048576,MATCH($A312,'Hoja de Trabajo para listado'!$AB$155:$AB$1048576,0),MATCH((CUADRO!G$5&amp;$E312),'Hoja de Trabajo para listado'!$AB$151:$BA$151,0)),0)+IFERROR(INDEX('Hoja de Trabajo para listado'!$BC$155:$CB$1048576,MATCH($A312,'Hoja de Trabajo para listado'!$BC$155:$BC$1048576,0),MATCH((CUADRO!G$5&amp;$E312),'Hoja de Trabajo para listado'!$BC$151:$CB$151,0)),0)+IFERROR(INDEX('Hoja de Trabajo para listado'!$DE$153:$DG$274,MATCH($A312,'Hoja de Trabajo para listado'!$DE$153:$DE$1048576,0),MATCH((CUADRO!G$5&amp;$E312),'Hoja de Trabajo para listado'!$DE$151:$DG$151,0)),0)+IFERROR(INDEX('Hoja de Trabajo para listado'!$CD$155:$DC$1048576,MATCH($A312,'Hoja de Trabajo para listado'!$CD$155:$CD$1048576,0),MATCH((CUADRO!G$5&amp;$E312),'Hoja de Trabajo para listado'!$CD$151:$DC$151,0)),0)</f>
        <v>0</v>
      </c>
      <c r="H312" s="243">
        <f ca="1">+IFERROR(INDEX('Hoja de Trabajo para listado'!$A$155:$Z$1048576,MATCH($A312,'Hoja de Trabajo para listado'!$A$155:$A$1048576,0),MATCH((CUADRO!H$5&amp;$E312),'Hoja de Trabajo para listado'!$A$151:$Z$151,0)),0)+IFERROR(INDEX('Hoja de Trabajo para listado'!$AB$155:$BA$1048576,MATCH($A312,'Hoja de Trabajo para listado'!$AB$155:$AB$1048576,0),MATCH((CUADRO!H$5&amp;$E312),'Hoja de Trabajo para listado'!$AB$151:$BA$151,0)),0)+IFERROR(INDEX('Hoja de Trabajo para listado'!$BC$155:$CB$1048576,MATCH($A312,'Hoja de Trabajo para listado'!$BC$155:$BC$1048576,0),MATCH((CUADRO!H$5&amp;$E312),'Hoja de Trabajo para listado'!$BC$151:$CB$151,0)),0)+IFERROR(INDEX('Hoja de Trabajo para listado'!$DE$153:$DG$274,MATCH($A312,'Hoja de Trabajo para listado'!$DE$153:$DE$1048576,0),MATCH((CUADRO!H$5&amp;$E312),'Hoja de Trabajo para listado'!$DE$151:$DG$151,0)),0)+IFERROR(INDEX('Hoja de Trabajo para listado'!$CD$155:$DC$1048576,MATCH($A312,'Hoja de Trabajo para listado'!$CD$155:$CD$1048576,0),MATCH((CUADRO!H$5&amp;$E312),'Hoja de Trabajo para listado'!$CD$151:$DC$151,0)),0)</f>
        <v>0</v>
      </c>
      <c r="I312" s="243">
        <f ca="1">+IFERROR(INDEX('Hoja de Trabajo para listado'!$A$155:$Z$1048576,MATCH($A312,'Hoja de Trabajo para listado'!$A$155:$A$1048576,0),MATCH((CUADRO!I$5&amp;$E312),'Hoja de Trabajo para listado'!$A$151:$Z$151,0)),0)+IFERROR(INDEX('Hoja de Trabajo para listado'!$AB$155:$BA$1048576,MATCH($A312,'Hoja de Trabajo para listado'!$AB$155:$AB$1048576,0),MATCH((CUADRO!I$5&amp;$E312),'Hoja de Trabajo para listado'!$AB$151:$BA$151,0)),0)+IFERROR(INDEX('Hoja de Trabajo para listado'!$BC$155:$CB$1048576,MATCH($A312,'Hoja de Trabajo para listado'!$BC$155:$BC$1048576,0),MATCH((CUADRO!I$5&amp;$E312),'Hoja de Trabajo para listado'!$BC$151:$CB$151,0)),0)+IFERROR(INDEX('Hoja de Trabajo para listado'!$DE$153:$DG$274,MATCH($A312,'Hoja de Trabajo para listado'!$DE$153:$DE$1048576,0),MATCH((CUADRO!I$5&amp;$E312),'Hoja de Trabajo para listado'!$DE$151:$DG$151,0)),0)+IFERROR(INDEX('Hoja de Trabajo para listado'!$CD$155:$DC$1048576,MATCH($A312,'Hoja de Trabajo para listado'!$CD$155:$CD$1048576,0),MATCH((CUADRO!I$5&amp;$E312),'Hoja de Trabajo para listado'!$CD$151:$DC$151,0)),0)</f>
        <v>0</v>
      </c>
      <c r="J312" s="243">
        <f ca="1">+IFERROR(INDEX('Hoja de Trabajo para listado'!$A$155:$Z$1048576,MATCH($A312,'Hoja de Trabajo para listado'!$A$155:$A$1048576,0),MATCH((CUADRO!J$5&amp;$E312),'Hoja de Trabajo para listado'!$A$151:$Z$151,0)),0)+IFERROR(INDEX('Hoja de Trabajo para listado'!$AB$155:$BA$1048576,MATCH($A312,'Hoja de Trabajo para listado'!$AB$155:$AB$1048576,0),MATCH((CUADRO!J$5&amp;$E312),'Hoja de Trabajo para listado'!$AB$151:$BA$151,0)),0)+IFERROR(INDEX('Hoja de Trabajo para listado'!$BC$155:$CB$1048576,MATCH($A312,'Hoja de Trabajo para listado'!$BC$155:$BC$1048576,0),MATCH((CUADRO!J$5&amp;$E312),'Hoja de Trabajo para listado'!$BC$151:$CB$151,0)),0)+IFERROR(INDEX('Hoja de Trabajo para listado'!$DE$153:$DG$274,MATCH($A312,'Hoja de Trabajo para listado'!$DE$153:$DE$1048576,0),MATCH((CUADRO!J$5&amp;$E312),'Hoja de Trabajo para listado'!$DE$151:$DG$151,0)),0)+IFERROR(INDEX('Hoja de Trabajo para listado'!$CD$155:$DC$1048576,MATCH($A312,'Hoja de Trabajo para listado'!$CD$155:$CD$1048576,0),MATCH((CUADRO!J$5&amp;$E312),'Hoja de Trabajo para listado'!$CD$151:$DC$151,0)),0)</f>
        <v>0</v>
      </c>
      <c r="K312" s="243">
        <f ca="1">+IFERROR(INDEX('Hoja de Trabajo para listado'!$A$155:$Z$1048576,MATCH($A312,'Hoja de Trabajo para listado'!$A$155:$A$1048576,0),MATCH((CUADRO!K$5&amp;$E312),'Hoja de Trabajo para listado'!$A$151:$Z$151,0)),0)+IFERROR(INDEX('Hoja de Trabajo para listado'!$AB$155:$BA$1048576,MATCH($A312,'Hoja de Trabajo para listado'!$AB$155:$AB$1048576,0),MATCH((CUADRO!K$5&amp;$E312),'Hoja de Trabajo para listado'!$AB$151:$BA$151,0)),0)+IFERROR(INDEX('Hoja de Trabajo para listado'!$BC$155:$CB$1048576,MATCH($A312,'Hoja de Trabajo para listado'!$BC$155:$BC$1048576,0),MATCH((CUADRO!K$5&amp;$E312),'Hoja de Trabajo para listado'!$BC$151:$CB$151,0)),0)+IFERROR(INDEX('Hoja de Trabajo para listado'!$DE$153:$DG$274,MATCH($A312,'Hoja de Trabajo para listado'!$DE$153:$DE$1048576,0),MATCH((CUADRO!K$5&amp;$E312),'Hoja de Trabajo para listado'!$DE$151:$DG$151,0)),0)+IFERROR(INDEX('Hoja de Trabajo para listado'!$CD$155:$DC$1048576,MATCH($A312,'Hoja de Trabajo para listado'!$CD$155:$CD$1048576,0),MATCH((CUADRO!K$5&amp;$E312),'Hoja de Trabajo para listado'!$CD$151:$DC$151,0)),0)</f>
        <v>0</v>
      </c>
      <c r="L312" s="243">
        <f ca="1">+IFERROR(INDEX('Hoja de Trabajo para listado'!$A$155:$Z$1048576,MATCH($A312,'Hoja de Trabajo para listado'!$A$155:$A$1048576,0),MATCH((CUADRO!L$5&amp;$E312),'Hoja de Trabajo para listado'!$A$151:$Z$151,0)),0)+IFERROR(INDEX('Hoja de Trabajo para listado'!$AB$155:$BA$1048576,MATCH($A312,'Hoja de Trabajo para listado'!$AB$155:$AB$1048576,0),MATCH((CUADRO!L$5&amp;$E312),'Hoja de Trabajo para listado'!$AB$151:$BA$151,0)),0)+IFERROR(INDEX('Hoja de Trabajo para listado'!$BC$155:$CB$1048576,MATCH($A312,'Hoja de Trabajo para listado'!$BC$155:$BC$1048576,0),MATCH((CUADRO!L$5&amp;$E312),'Hoja de Trabajo para listado'!$BC$151:$CB$151,0)),0)+IFERROR(INDEX('Hoja de Trabajo para listado'!$DE$153:$DG$274,MATCH($A312,'Hoja de Trabajo para listado'!$DE$153:$DE$1048576,0),MATCH((CUADRO!L$5&amp;$E312),'Hoja de Trabajo para listado'!$DE$151:$DG$151,0)),0)+IFERROR(INDEX('Hoja de Trabajo para listado'!$CD$155:$DC$1048576,MATCH($A312,'Hoja de Trabajo para listado'!$CD$155:$CD$1048576,0),MATCH((CUADRO!L$5&amp;$E312),'Hoja de Trabajo para listado'!$CD$151:$DC$151,0)),0)</f>
        <v>0</v>
      </c>
      <c r="M312" s="243">
        <f ca="1">+IFERROR(INDEX('Hoja de Trabajo para listado'!$A$155:$Z$1048576,MATCH($A312,'Hoja de Trabajo para listado'!$A$155:$A$1048576,0),MATCH((CUADRO!M$5&amp;$E312),'Hoja de Trabajo para listado'!$A$151:$Z$151,0)),0)+IFERROR(INDEX('Hoja de Trabajo para listado'!$AB$155:$BA$1048576,MATCH($A312,'Hoja de Trabajo para listado'!$AB$155:$AB$1048576,0),MATCH((CUADRO!M$5&amp;$E312),'Hoja de Trabajo para listado'!$AB$151:$BA$151,0)),0)+IFERROR(INDEX('Hoja de Trabajo para listado'!$BC$155:$CB$1048576,MATCH($A312,'Hoja de Trabajo para listado'!$BC$155:$BC$1048576,0),MATCH((CUADRO!M$5&amp;$E312),'Hoja de Trabajo para listado'!$BC$151:$CB$151,0)),0)+IFERROR(INDEX('Hoja de Trabajo para listado'!$DE$153:$DG$274,MATCH($A312,'Hoja de Trabajo para listado'!$DE$153:$DE$1048576,0),MATCH((CUADRO!M$5&amp;$E312),'Hoja de Trabajo para listado'!$DE$151:$DG$151,0)),0)+IFERROR(INDEX('Hoja de Trabajo para listado'!$CD$155:$DC$1048576,MATCH($A312,'Hoja de Trabajo para listado'!$CD$155:$CD$1048576,0),MATCH((CUADRO!M$5&amp;$E312),'Hoja de Trabajo para listado'!$CD$151:$DC$151,0)),0)</f>
        <v>0</v>
      </c>
      <c r="N312" s="243">
        <f ca="1">+IFERROR(INDEX('Hoja de Trabajo para listado'!$A$155:$Z$1048576,MATCH($A312,'Hoja de Trabajo para listado'!$A$155:$A$1048576,0),MATCH((CUADRO!N$5&amp;$E312),'Hoja de Trabajo para listado'!$A$151:$Z$151,0)),0)+IFERROR(INDEX('Hoja de Trabajo para listado'!$AB$155:$BA$1048576,MATCH($A312,'Hoja de Trabajo para listado'!$AB$155:$AB$1048576,0),MATCH((CUADRO!N$5&amp;$E312),'Hoja de Trabajo para listado'!$AB$151:$BA$151,0)),0)+IFERROR(INDEX('Hoja de Trabajo para listado'!$BC$155:$CB$1048576,MATCH($A312,'Hoja de Trabajo para listado'!$BC$155:$BC$1048576,0),MATCH((CUADRO!N$5&amp;$E312),'Hoja de Trabajo para listado'!$BC$151:$CB$151,0)),0)+IFERROR(INDEX('Hoja de Trabajo para listado'!$DE$153:$DG$274,MATCH($A312,'Hoja de Trabajo para listado'!$DE$153:$DE$1048576,0),MATCH((CUADRO!N$5&amp;$E312),'Hoja de Trabajo para listado'!$DE$151:$DG$151,0)),0)+IFERROR(INDEX('Hoja de Trabajo para listado'!$CD$155:$DC$1048576,MATCH($A312,'Hoja de Trabajo para listado'!$CD$155:$CD$1048576,0),MATCH((CUADRO!N$5&amp;$E312),'Hoja de Trabajo para listado'!$CD$151:$DC$151,0)),0)</f>
        <v>0</v>
      </c>
      <c r="O312" s="243">
        <f ca="1">+IFERROR(INDEX('Hoja de Trabajo para listado'!$A$155:$Z$1048576,MATCH($A312,'Hoja de Trabajo para listado'!$A$155:$A$1048576,0),MATCH((CUADRO!O$5&amp;$E312),'Hoja de Trabajo para listado'!$A$151:$Z$151,0)),0)+IFERROR(INDEX('Hoja de Trabajo para listado'!$AB$155:$BA$1048576,MATCH($A312,'Hoja de Trabajo para listado'!$AB$155:$AB$1048576,0),MATCH((CUADRO!O$5&amp;$E312),'Hoja de Trabajo para listado'!$AB$151:$BA$151,0)),0)+IFERROR(INDEX('Hoja de Trabajo para listado'!$BC$155:$CB$1048576,MATCH($A312,'Hoja de Trabajo para listado'!$BC$155:$BC$1048576,0),MATCH((CUADRO!O$5&amp;$E312),'Hoja de Trabajo para listado'!$BC$151:$CB$151,0)),0)+IFERROR(INDEX('Hoja de Trabajo para listado'!$DE$153:$DG$274,MATCH($A312,'Hoja de Trabajo para listado'!$DE$153:$DE$1048576,0),MATCH((CUADRO!O$5&amp;$E312),'Hoja de Trabajo para listado'!$DE$151:$DG$151,0)),0)+IFERROR(INDEX('Hoja de Trabajo para listado'!$CD$155:$DC$1048576,MATCH($A312,'Hoja de Trabajo para listado'!$CD$155:$CD$1048576,0),MATCH((CUADRO!O$5&amp;$E312),'Hoja de Trabajo para listado'!$CD$151:$DC$151,0)),0)</f>
        <v>0</v>
      </c>
      <c r="P312" s="243">
        <f ca="1">+IFERROR(INDEX('Hoja de Trabajo para listado'!$A$155:$Z$1048576,MATCH($A312,'Hoja de Trabajo para listado'!$A$155:$A$1048576,0),MATCH((CUADRO!P$5&amp;$E312),'Hoja de Trabajo para listado'!$A$151:$Z$151,0)),0)+IFERROR(INDEX('Hoja de Trabajo para listado'!$AB$155:$BA$1048576,MATCH($A312,'Hoja de Trabajo para listado'!$AB$155:$AB$1048576,0),MATCH((CUADRO!P$5&amp;$E312),'Hoja de Trabajo para listado'!$AB$151:$BA$151,0)),0)+IFERROR(INDEX('Hoja de Trabajo para listado'!$BC$155:$CB$1048576,MATCH($A312,'Hoja de Trabajo para listado'!$BC$155:$BC$1048576,0),MATCH((CUADRO!P$5&amp;$E312),'Hoja de Trabajo para listado'!$BC$151:$CB$151,0)),0)+IFERROR(INDEX('Hoja de Trabajo para listado'!$DE$153:$DG$274,MATCH($A312,'Hoja de Trabajo para listado'!$DE$153:$DE$1048576,0),MATCH((CUADRO!P$5&amp;$E312),'Hoja de Trabajo para listado'!$DE$151:$DG$151,0)),0)+IFERROR(INDEX('Hoja de Trabajo para listado'!$CD$155:$DC$1048576,MATCH($A312,'Hoja de Trabajo para listado'!$CD$155:$CD$1048576,0),MATCH((CUADRO!P$5&amp;$E312),'Hoja de Trabajo para listado'!$CD$151:$DC$151,0)),0)</f>
        <v>0</v>
      </c>
      <c r="Q312" s="243">
        <f ca="1">+IFERROR(INDEX('Hoja de Trabajo para listado'!$A$155:$Z$1048576,MATCH($A312,'Hoja de Trabajo para listado'!$A$155:$A$1048576,0),MATCH((CUADRO!Q$5&amp;$E312),'Hoja de Trabajo para listado'!$A$151:$Z$151,0)),0)+IFERROR(INDEX('Hoja de Trabajo para listado'!$AB$155:$BA$1048576,MATCH($A312,'Hoja de Trabajo para listado'!$AB$155:$AB$1048576,0),MATCH((CUADRO!Q$5&amp;$E312),'Hoja de Trabajo para listado'!$AB$151:$BA$151,0)),0)+IFERROR(INDEX('Hoja de Trabajo para listado'!$BC$155:$CB$1048576,MATCH($A312,'Hoja de Trabajo para listado'!$BC$155:$BC$1048576,0),MATCH((CUADRO!Q$5&amp;$E312),'Hoja de Trabajo para listado'!$BC$151:$CB$151,0)),0)+IFERROR(INDEX('Hoja de Trabajo para listado'!$DE$153:$DG$274,MATCH($A312,'Hoja de Trabajo para listado'!$DE$153:$DE$1048576,0),MATCH((CUADRO!Q$5&amp;$E312),'Hoja de Trabajo para listado'!$DE$151:$DG$151,0)),0)+IFERROR(INDEX('Hoja de Trabajo para listado'!$CD$155:$DC$1048576,MATCH($A312,'Hoja de Trabajo para listado'!$CD$155:$CD$1048576,0),MATCH((CUADRO!Q$5&amp;$E312),'Hoja de Trabajo para listado'!$CD$151:$DC$151,0)),0)</f>
        <v>0</v>
      </c>
      <c r="R312" s="243">
        <f t="shared" ca="1" si="11"/>
        <v>0</v>
      </c>
      <c r="S312" s="249"/>
      <c r="T312" s="243">
        <f ca="1">+T313</f>
        <v>0</v>
      </c>
      <c r="U312" s="242">
        <f t="shared" si="12"/>
        <v>1</v>
      </c>
      <c r="V312" s="333" t="str">
        <f>+VLOOKUP(A312,bd_lista!$A$3:$E$590,5,FALSE)</f>
        <v>Instituciones de Seguridad Social</v>
      </c>
      <c r="W312" s="383" t="str">
        <f>+V312</f>
        <v>Instituciones de Seguridad Social</v>
      </c>
      <c r="X312" s="242">
        <f>+VLOOKUP(A312,[3]Sheet1!$A$13:$D$744,4,FALSE)</f>
        <v>46</v>
      </c>
      <c r="Y312" s="242" t="str">
        <f>+VLOOKUP(X312,bd_lista!$A$3:$C$590,3,FALSE)</f>
        <v>Ministerio de Salud y Deportes</v>
      </c>
      <c r="Z312" s="294">
        <f>+X312</f>
        <v>46</v>
      </c>
      <c r="AA312" s="295" t="str">
        <f>+Y312</f>
        <v>Ministerio de Salud y Deportes</v>
      </c>
    </row>
    <row r="313" spans="1:27" customFormat="1" ht="15" hidden="1" customHeight="1">
      <c r="A313" s="32">
        <v>433</v>
      </c>
      <c r="B313" s="389"/>
      <c r="C313" s="333" t="str">
        <f>+VLOOKUP(A313,bd_lista!$A$3:$C$590,3,FALSE)</f>
        <v>Seguro Social Universitario de Potosí</v>
      </c>
      <c r="D313" s="386"/>
      <c r="E313" s="333" t="s">
        <v>1305</v>
      </c>
      <c r="F313" s="245">
        <f ca="1">+IFERROR(INDEX('Hoja de Trabajo para listado'!$A$155:$Z$1048576,MATCH($A313,'Hoja de Trabajo para listado'!$A$155:$A$1048576,0),MATCH((CUADRO!F$5&amp;$E313),'Hoja de Trabajo para listado'!$A$151:$Z$151,0)),0)+IFERROR(INDEX('Hoja de Trabajo para listado'!$AB$155:$BA$1048576,MATCH($A313,'Hoja de Trabajo para listado'!$AB$155:$AB$1048576,0),MATCH((CUADRO!F$5&amp;$E313),'Hoja de Trabajo para listado'!$AB$151:$BA$151,0)),0)+IFERROR(INDEX('Hoja de Trabajo para listado'!$BC$155:$CB$1048576,MATCH($A313,'Hoja de Trabajo para listado'!$BC$155:$BC$1048576,0),MATCH((CUADRO!F$5&amp;$E313),'Hoja de Trabajo para listado'!$BC$151:$CB$151,0)),0)+IFERROR(INDEX('Hoja de Trabajo para listado'!$DE$153:$DG$274,MATCH($A313,'Hoja de Trabajo para listado'!$DE$153:$DE$1048576,0),MATCH((CUADRO!F$5&amp;$E313),'Hoja de Trabajo para listado'!$DE$151:$DG$151,0)),0)+IFERROR(INDEX('Hoja de Trabajo para listado'!$CD$155:$DC$1048576,MATCH($A313,'Hoja de Trabajo para listado'!$CD$155:$CD$1048576,0),MATCH((CUADRO!F$5&amp;$E313),'Hoja de Trabajo para listado'!$CD$151:$DC$151,0)),0)</f>
        <v>0</v>
      </c>
      <c r="G313" s="245">
        <f ca="1">+IFERROR(INDEX('Hoja de Trabajo para listado'!$A$155:$Z$1048576,MATCH($A313,'Hoja de Trabajo para listado'!$A$155:$A$1048576,0),MATCH((CUADRO!G$5&amp;$E313),'Hoja de Trabajo para listado'!$A$151:$Z$151,0)),0)+IFERROR(INDEX('Hoja de Trabajo para listado'!$AB$155:$BA$1048576,MATCH($A313,'Hoja de Trabajo para listado'!$AB$155:$AB$1048576,0),MATCH((CUADRO!G$5&amp;$E313),'Hoja de Trabajo para listado'!$AB$151:$BA$151,0)),0)+IFERROR(INDEX('Hoja de Trabajo para listado'!$BC$155:$CB$1048576,MATCH($A313,'Hoja de Trabajo para listado'!$BC$155:$BC$1048576,0),MATCH((CUADRO!G$5&amp;$E313),'Hoja de Trabajo para listado'!$BC$151:$CB$151,0)),0)+IFERROR(INDEX('Hoja de Trabajo para listado'!$DE$153:$DG$274,MATCH($A313,'Hoja de Trabajo para listado'!$DE$153:$DE$1048576,0),MATCH((CUADRO!G$5&amp;$E313),'Hoja de Trabajo para listado'!$DE$151:$DG$151,0)),0)+IFERROR(INDEX('Hoja de Trabajo para listado'!$CD$155:$DC$1048576,MATCH($A313,'Hoja de Trabajo para listado'!$CD$155:$CD$1048576,0),MATCH((CUADRO!G$5&amp;$E313),'Hoja de Trabajo para listado'!$CD$151:$DC$151,0)),0)</f>
        <v>0</v>
      </c>
      <c r="H313" s="245">
        <f ca="1">+IFERROR(INDEX('Hoja de Trabajo para listado'!$A$155:$Z$1048576,MATCH($A313,'Hoja de Trabajo para listado'!$A$155:$A$1048576,0),MATCH((CUADRO!H$5&amp;$E313),'Hoja de Trabajo para listado'!$A$151:$Z$151,0)),0)+IFERROR(INDEX('Hoja de Trabajo para listado'!$AB$155:$BA$1048576,MATCH($A313,'Hoja de Trabajo para listado'!$AB$155:$AB$1048576,0),MATCH((CUADRO!H$5&amp;$E313),'Hoja de Trabajo para listado'!$AB$151:$BA$151,0)),0)+IFERROR(INDEX('Hoja de Trabajo para listado'!$BC$155:$CB$1048576,MATCH($A313,'Hoja de Trabajo para listado'!$BC$155:$BC$1048576,0),MATCH((CUADRO!H$5&amp;$E313),'Hoja de Trabajo para listado'!$BC$151:$CB$151,0)),0)+IFERROR(INDEX('Hoja de Trabajo para listado'!$DE$153:$DG$274,MATCH($A313,'Hoja de Trabajo para listado'!$DE$153:$DE$1048576,0),MATCH((CUADRO!H$5&amp;$E313),'Hoja de Trabajo para listado'!$DE$151:$DG$151,0)),0)+IFERROR(INDEX('Hoja de Trabajo para listado'!$CD$155:$DC$1048576,MATCH($A313,'Hoja de Trabajo para listado'!$CD$155:$CD$1048576,0),MATCH((CUADRO!H$5&amp;$E313),'Hoja de Trabajo para listado'!$CD$151:$DC$151,0)),0)</f>
        <v>0</v>
      </c>
      <c r="I313" s="245">
        <f ca="1">+IFERROR(INDEX('Hoja de Trabajo para listado'!$A$155:$Z$1048576,MATCH($A313,'Hoja de Trabajo para listado'!$A$155:$A$1048576,0),MATCH((CUADRO!I$5&amp;$E313),'Hoja de Trabajo para listado'!$A$151:$Z$151,0)),0)+IFERROR(INDEX('Hoja de Trabajo para listado'!$AB$155:$BA$1048576,MATCH($A313,'Hoja de Trabajo para listado'!$AB$155:$AB$1048576,0),MATCH((CUADRO!I$5&amp;$E313),'Hoja de Trabajo para listado'!$AB$151:$BA$151,0)),0)+IFERROR(INDEX('Hoja de Trabajo para listado'!$BC$155:$CB$1048576,MATCH($A313,'Hoja de Trabajo para listado'!$BC$155:$BC$1048576,0),MATCH((CUADRO!I$5&amp;$E313),'Hoja de Trabajo para listado'!$BC$151:$CB$151,0)),0)+IFERROR(INDEX('Hoja de Trabajo para listado'!$DE$153:$DG$274,MATCH($A313,'Hoja de Trabajo para listado'!$DE$153:$DE$1048576,0),MATCH((CUADRO!I$5&amp;$E313),'Hoja de Trabajo para listado'!$DE$151:$DG$151,0)),0)+IFERROR(INDEX('Hoja de Trabajo para listado'!$CD$155:$DC$1048576,MATCH($A313,'Hoja de Trabajo para listado'!$CD$155:$CD$1048576,0),MATCH((CUADRO!I$5&amp;$E313),'Hoja de Trabajo para listado'!$CD$151:$DC$151,0)),0)</f>
        <v>0</v>
      </c>
      <c r="J313" s="245">
        <f ca="1">+IFERROR(INDEX('Hoja de Trabajo para listado'!$A$155:$Z$1048576,MATCH($A313,'Hoja de Trabajo para listado'!$A$155:$A$1048576,0),MATCH((CUADRO!J$5&amp;$E313),'Hoja de Trabajo para listado'!$A$151:$Z$151,0)),0)+IFERROR(INDEX('Hoja de Trabajo para listado'!$AB$155:$BA$1048576,MATCH($A313,'Hoja de Trabajo para listado'!$AB$155:$AB$1048576,0),MATCH((CUADRO!J$5&amp;$E313),'Hoja de Trabajo para listado'!$AB$151:$BA$151,0)),0)+IFERROR(INDEX('Hoja de Trabajo para listado'!$BC$155:$CB$1048576,MATCH($A313,'Hoja de Trabajo para listado'!$BC$155:$BC$1048576,0),MATCH((CUADRO!J$5&amp;$E313),'Hoja de Trabajo para listado'!$BC$151:$CB$151,0)),0)+IFERROR(INDEX('Hoja de Trabajo para listado'!$DE$153:$DG$274,MATCH($A313,'Hoja de Trabajo para listado'!$DE$153:$DE$1048576,0),MATCH((CUADRO!J$5&amp;$E313),'Hoja de Trabajo para listado'!$DE$151:$DG$151,0)),0)+IFERROR(INDEX('Hoja de Trabajo para listado'!$CD$155:$DC$1048576,MATCH($A313,'Hoja de Trabajo para listado'!$CD$155:$CD$1048576,0),MATCH((CUADRO!J$5&amp;$E313),'Hoja de Trabajo para listado'!$CD$151:$DC$151,0)),0)</f>
        <v>0</v>
      </c>
      <c r="K313" s="245">
        <f ca="1">+IFERROR(INDEX('Hoja de Trabajo para listado'!$A$155:$Z$1048576,MATCH($A313,'Hoja de Trabajo para listado'!$A$155:$A$1048576,0),MATCH((CUADRO!K$5&amp;$E313),'Hoja de Trabajo para listado'!$A$151:$Z$151,0)),0)+IFERROR(INDEX('Hoja de Trabajo para listado'!$AB$155:$BA$1048576,MATCH($A313,'Hoja de Trabajo para listado'!$AB$155:$AB$1048576,0),MATCH((CUADRO!K$5&amp;$E313),'Hoja de Trabajo para listado'!$AB$151:$BA$151,0)),0)+IFERROR(INDEX('Hoja de Trabajo para listado'!$BC$155:$CB$1048576,MATCH($A313,'Hoja de Trabajo para listado'!$BC$155:$BC$1048576,0),MATCH((CUADRO!K$5&amp;$E313),'Hoja de Trabajo para listado'!$BC$151:$CB$151,0)),0)+IFERROR(INDEX('Hoja de Trabajo para listado'!$DE$153:$DG$274,MATCH($A313,'Hoja de Trabajo para listado'!$DE$153:$DE$1048576,0),MATCH((CUADRO!K$5&amp;$E313),'Hoja de Trabajo para listado'!$DE$151:$DG$151,0)),0)+IFERROR(INDEX('Hoja de Trabajo para listado'!$CD$155:$DC$1048576,MATCH($A313,'Hoja de Trabajo para listado'!$CD$155:$CD$1048576,0),MATCH((CUADRO!K$5&amp;$E313),'Hoja de Trabajo para listado'!$CD$151:$DC$151,0)),0)</f>
        <v>0</v>
      </c>
      <c r="L313" s="245">
        <f ca="1">+IFERROR(INDEX('Hoja de Trabajo para listado'!$A$155:$Z$1048576,MATCH($A313,'Hoja de Trabajo para listado'!$A$155:$A$1048576,0),MATCH((CUADRO!L$5&amp;$E313),'Hoja de Trabajo para listado'!$A$151:$Z$151,0)),0)+IFERROR(INDEX('Hoja de Trabajo para listado'!$AB$155:$BA$1048576,MATCH($A313,'Hoja de Trabajo para listado'!$AB$155:$AB$1048576,0),MATCH((CUADRO!L$5&amp;$E313),'Hoja de Trabajo para listado'!$AB$151:$BA$151,0)),0)+IFERROR(INDEX('Hoja de Trabajo para listado'!$BC$155:$CB$1048576,MATCH($A313,'Hoja de Trabajo para listado'!$BC$155:$BC$1048576,0),MATCH((CUADRO!L$5&amp;$E313),'Hoja de Trabajo para listado'!$BC$151:$CB$151,0)),0)+IFERROR(INDEX('Hoja de Trabajo para listado'!$DE$153:$DG$274,MATCH($A313,'Hoja de Trabajo para listado'!$DE$153:$DE$1048576,0),MATCH((CUADRO!L$5&amp;$E313),'Hoja de Trabajo para listado'!$DE$151:$DG$151,0)),0)+IFERROR(INDEX('Hoja de Trabajo para listado'!$CD$155:$DC$1048576,MATCH($A313,'Hoja de Trabajo para listado'!$CD$155:$CD$1048576,0),MATCH((CUADRO!L$5&amp;$E313),'Hoja de Trabajo para listado'!$CD$151:$DC$151,0)),0)</f>
        <v>0</v>
      </c>
      <c r="M313" s="245">
        <f ca="1">+IFERROR(INDEX('Hoja de Trabajo para listado'!$A$155:$Z$1048576,MATCH($A313,'Hoja de Trabajo para listado'!$A$155:$A$1048576,0),MATCH((CUADRO!M$5&amp;$E313),'Hoja de Trabajo para listado'!$A$151:$Z$151,0)),0)+IFERROR(INDEX('Hoja de Trabajo para listado'!$AB$155:$BA$1048576,MATCH($A313,'Hoja de Trabajo para listado'!$AB$155:$AB$1048576,0),MATCH((CUADRO!M$5&amp;$E313),'Hoja de Trabajo para listado'!$AB$151:$BA$151,0)),0)+IFERROR(INDEX('Hoja de Trabajo para listado'!$BC$155:$CB$1048576,MATCH($A313,'Hoja de Trabajo para listado'!$BC$155:$BC$1048576,0),MATCH((CUADRO!M$5&amp;$E313),'Hoja de Trabajo para listado'!$BC$151:$CB$151,0)),0)+IFERROR(INDEX('Hoja de Trabajo para listado'!$DE$153:$DG$274,MATCH($A313,'Hoja de Trabajo para listado'!$DE$153:$DE$1048576,0),MATCH((CUADRO!M$5&amp;$E313),'Hoja de Trabajo para listado'!$DE$151:$DG$151,0)),0)+IFERROR(INDEX('Hoja de Trabajo para listado'!$CD$155:$DC$1048576,MATCH($A313,'Hoja de Trabajo para listado'!$CD$155:$CD$1048576,0),MATCH((CUADRO!M$5&amp;$E313),'Hoja de Trabajo para listado'!$CD$151:$DC$151,0)),0)</f>
        <v>0</v>
      </c>
      <c r="N313" s="245">
        <f ca="1">+IFERROR(INDEX('Hoja de Trabajo para listado'!$A$155:$Z$1048576,MATCH($A313,'Hoja de Trabajo para listado'!$A$155:$A$1048576,0),MATCH((CUADRO!N$5&amp;$E313),'Hoja de Trabajo para listado'!$A$151:$Z$151,0)),0)+IFERROR(INDEX('Hoja de Trabajo para listado'!$AB$155:$BA$1048576,MATCH($A313,'Hoja de Trabajo para listado'!$AB$155:$AB$1048576,0),MATCH((CUADRO!N$5&amp;$E313),'Hoja de Trabajo para listado'!$AB$151:$BA$151,0)),0)+IFERROR(INDEX('Hoja de Trabajo para listado'!$BC$155:$CB$1048576,MATCH($A313,'Hoja de Trabajo para listado'!$BC$155:$BC$1048576,0),MATCH((CUADRO!N$5&amp;$E313),'Hoja de Trabajo para listado'!$BC$151:$CB$151,0)),0)+IFERROR(INDEX('Hoja de Trabajo para listado'!$DE$153:$DG$274,MATCH($A313,'Hoja de Trabajo para listado'!$DE$153:$DE$1048576,0),MATCH((CUADRO!N$5&amp;$E313),'Hoja de Trabajo para listado'!$DE$151:$DG$151,0)),0)+IFERROR(INDEX('Hoja de Trabajo para listado'!$CD$155:$DC$1048576,MATCH($A313,'Hoja de Trabajo para listado'!$CD$155:$CD$1048576,0),MATCH((CUADRO!N$5&amp;$E313),'Hoja de Trabajo para listado'!$CD$151:$DC$151,0)),0)</f>
        <v>0</v>
      </c>
      <c r="O313" s="245">
        <f ca="1">+IFERROR(INDEX('Hoja de Trabajo para listado'!$A$155:$Z$1048576,MATCH($A313,'Hoja de Trabajo para listado'!$A$155:$A$1048576,0),MATCH((CUADRO!O$5&amp;$E313),'Hoja de Trabajo para listado'!$A$151:$Z$151,0)),0)+IFERROR(INDEX('Hoja de Trabajo para listado'!$AB$155:$BA$1048576,MATCH($A313,'Hoja de Trabajo para listado'!$AB$155:$AB$1048576,0),MATCH((CUADRO!O$5&amp;$E313),'Hoja de Trabajo para listado'!$AB$151:$BA$151,0)),0)+IFERROR(INDEX('Hoja de Trabajo para listado'!$BC$155:$CB$1048576,MATCH($A313,'Hoja de Trabajo para listado'!$BC$155:$BC$1048576,0),MATCH((CUADRO!O$5&amp;$E313),'Hoja de Trabajo para listado'!$BC$151:$CB$151,0)),0)+IFERROR(INDEX('Hoja de Trabajo para listado'!$DE$153:$DG$274,MATCH($A313,'Hoja de Trabajo para listado'!$DE$153:$DE$1048576,0),MATCH((CUADRO!O$5&amp;$E313),'Hoja de Trabajo para listado'!$DE$151:$DG$151,0)),0)+IFERROR(INDEX('Hoja de Trabajo para listado'!$CD$155:$DC$1048576,MATCH($A313,'Hoja de Trabajo para listado'!$CD$155:$CD$1048576,0),MATCH((CUADRO!O$5&amp;$E313),'Hoja de Trabajo para listado'!$CD$151:$DC$151,0)),0)</f>
        <v>0</v>
      </c>
      <c r="P313" s="245">
        <f ca="1">+IFERROR(INDEX('Hoja de Trabajo para listado'!$A$155:$Z$1048576,MATCH($A313,'Hoja de Trabajo para listado'!$A$155:$A$1048576,0),MATCH((CUADRO!P$5&amp;$E313),'Hoja de Trabajo para listado'!$A$151:$Z$151,0)),0)+IFERROR(INDEX('Hoja de Trabajo para listado'!$AB$155:$BA$1048576,MATCH($A313,'Hoja de Trabajo para listado'!$AB$155:$AB$1048576,0),MATCH((CUADRO!P$5&amp;$E313),'Hoja de Trabajo para listado'!$AB$151:$BA$151,0)),0)+IFERROR(INDEX('Hoja de Trabajo para listado'!$BC$155:$CB$1048576,MATCH($A313,'Hoja de Trabajo para listado'!$BC$155:$BC$1048576,0),MATCH((CUADRO!P$5&amp;$E313),'Hoja de Trabajo para listado'!$BC$151:$CB$151,0)),0)+IFERROR(INDEX('Hoja de Trabajo para listado'!$DE$153:$DG$274,MATCH($A313,'Hoja de Trabajo para listado'!$DE$153:$DE$1048576,0),MATCH((CUADRO!P$5&amp;$E313),'Hoja de Trabajo para listado'!$DE$151:$DG$151,0)),0)+IFERROR(INDEX('Hoja de Trabajo para listado'!$CD$155:$DC$1048576,MATCH($A313,'Hoja de Trabajo para listado'!$CD$155:$CD$1048576,0),MATCH((CUADRO!P$5&amp;$E313),'Hoja de Trabajo para listado'!$CD$151:$DC$151,0)),0)</f>
        <v>0</v>
      </c>
      <c r="Q313" s="245">
        <f ca="1">+IFERROR(INDEX('Hoja de Trabajo para listado'!$A$155:$Z$1048576,MATCH($A313,'Hoja de Trabajo para listado'!$A$155:$A$1048576,0),MATCH((CUADRO!Q$5&amp;$E313),'Hoja de Trabajo para listado'!$A$151:$Z$151,0)),0)+IFERROR(INDEX('Hoja de Trabajo para listado'!$AB$155:$BA$1048576,MATCH($A313,'Hoja de Trabajo para listado'!$AB$155:$AB$1048576,0),MATCH((CUADRO!Q$5&amp;$E313),'Hoja de Trabajo para listado'!$AB$151:$BA$151,0)),0)+IFERROR(INDEX('Hoja de Trabajo para listado'!$BC$155:$CB$1048576,MATCH($A313,'Hoja de Trabajo para listado'!$BC$155:$BC$1048576,0),MATCH((CUADRO!Q$5&amp;$E313),'Hoja de Trabajo para listado'!$BC$151:$CB$151,0)),0)+IFERROR(INDEX('Hoja de Trabajo para listado'!$DE$153:$DG$274,MATCH($A313,'Hoja de Trabajo para listado'!$DE$153:$DE$1048576,0),MATCH((CUADRO!Q$5&amp;$E313),'Hoja de Trabajo para listado'!$DE$151:$DG$151,0)),0)+IFERROR(INDEX('Hoja de Trabajo para listado'!$CD$155:$DC$1048576,MATCH($A313,'Hoja de Trabajo para listado'!$CD$155:$CD$1048576,0),MATCH((CUADRO!Q$5&amp;$E313),'Hoja de Trabajo para listado'!$CD$151:$DC$151,0)),0)</f>
        <v>0</v>
      </c>
      <c r="R313" s="245">
        <f t="shared" ca="1" si="11"/>
        <v>0</v>
      </c>
      <c r="S313" s="259">
        <f ca="1">+R312+R313</f>
        <v>0</v>
      </c>
      <c r="T313" s="243">
        <f ca="1">+S313</f>
        <v>0</v>
      </c>
      <c r="U313" s="242">
        <f t="shared" si="12"/>
        <v>2</v>
      </c>
      <c r="V313" s="333" t="str">
        <f>+VLOOKUP(A313,bd_lista!$A$3:$E$590,5,FALSE)</f>
        <v>Instituciones de Seguridad Social</v>
      </c>
      <c r="W313" s="384"/>
      <c r="X313" s="242">
        <f>+VLOOKUP(A313,[3]Sheet1!$A$13:$D$744,4,FALSE)</f>
        <v>46</v>
      </c>
      <c r="Y313" s="242" t="str">
        <f>+VLOOKUP(X313,bd_lista!$A$3:$C$590,3,FALSE)</f>
        <v>Ministerio de Salud y Deportes</v>
      </c>
      <c r="Z313" s="292"/>
      <c r="AA313" s="293"/>
    </row>
    <row r="314" spans="1:27" customFormat="1" ht="15" hidden="1" customHeight="1">
      <c r="A314" s="32">
        <v>434</v>
      </c>
      <c r="B314" s="388">
        <f>+A314</f>
        <v>434</v>
      </c>
      <c r="C314" s="247" t="str">
        <f>+VLOOKUP(A314,bd_lista!$A$3:$C$590,3,FALSE)</f>
        <v>Seguro Social Universitario de Beni</v>
      </c>
      <c r="D314" s="385" t="str">
        <f>+C314</f>
        <v>Seguro Social Universitario de Beni</v>
      </c>
      <c r="E314" s="247" t="s">
        <v>1304</v>
      </c>
      <c r="F314" s="243">
        <f ca="1">+IFERROR(INDEX('Hoja de Trabajo para listado'!$A$155:$Z$1048576,MATCH($A314,'Hoja de Trabajo para listado'!$A$155:$A$1048576,0),MATCH((CUADRO!F$5&amp;$E314),'Hoja de Trabajo para listado'!$A$151:$Z$151,0)),0)+IFERROR(INDEX('Hoja de Trabajo para listado'!$AB$155:$BA$1048576,MATCH($A314,'Hoja de Trabajo para listado'!$AB$155:$AB$1048576,0),MATCH((CUADRO!F$5&amp;$E314),'Hoja de Trabajo para listado'!$AB$151:$BA$151,0)),0)+IFERROR(INDEX('Hoja de Trabajo para listado'!$BC$155:$CB$1048576,MATCH($A314,'Hoja de Trabajo para listado'!$BC$155:$BC$1048576,0),MATCH((CUADRO!F$5&amp;$E314),'Hoja de Trabajo para listado'!$BC$151:$CB$151,0)),0)+IFERROR(INDEX('Hoja de Trabajo para listado'!$DE$153:$DG$274,MATCH($A314,'Hoja de Trabajo para listado'!$DE$153:$DE$1048576,0),MATCH((CUADRO!F$5&amp;$E314),'Hoja de Trabajo para listado'!$DE$151:$DG$151,0)),0)+IFERROR(INDEX('Hoja de Trabajo para listado'!$CD$155:$DC$1048576,MATCH($A314,'Hoja de Trabajo para listado'!$CD$155:$CD$1048576,0),MATCH((CUADRO!F$5&amp;$E314),'Hoja de Trabajo para listado'!$CD$151:$DC$151,0)),0)</f>
        <v>0</v>
      </c>
      <c r="G314" s="243">
        <f ca="1">+IFERROR(INDEX('Hoja de Trabajo para listado'!$A$155:$Z$1048576,MATCH($A314,'Hoja de Trabajo para listado'!$A$155:$A$1048576,0),MATCH((CUADRO!G$5&amp;$E314),'Hoja de Trabajo para listado'!$A$151:$Z$151,0)),0)+IFERROR(INDEX('Hoja de Trabajo para listado'!$AB$155:$BA$1048576,MATCH($A314,'Hoja de Trabajo para listado'!$AB$155:$AB$1048576,0),MATCH((CUADRO!G$5&amp;$E314),'Hoja de Trabajo para listado'!$AB$151:$BA$151,0)),0)+IFERROR(INDEX('Hoja de Trabajo para listado'!$BC$155:$CB$1048576,MATCH($A314,'Hoja de Trabajo para listado'!$BC$155:$BC$1048576,0),MATCH((CUADRO!G$5&amp;$E314),'Hoja de Trabajo para listado'!$BC$151:$CB$151,0)),0)+IFERROR(INDEX('Hoja de Trabajo para listado'!$DE$153:$DG$274,MATCH($A314,'Hoja de Trabajo para listado'!$DE$153:$DE$1048576,0),MATCH((CUADRO!G$5&amp;$E314),'Hoja de Trabajo para listado'!$DE$151:$DG$151,0)),0)+IFERROR(INDEX('Hoja de Trabajo para listado'!$CD$155:$DC$1048576,MATCH($A314,'Hoja de Trabajo para listado'!$CD$155:$CD$1048576,0),MATCH((CUADRO!G$5&amp;$E314),'Hoja de Trabajo para listado'!$CD$151:$DC$151,0)),0)</f>
        <v>0</v>
      </c>
      <c r="H314" s="243">
        <f ca="1">+IFERROR(INDEX('Hoja de Trabajo para listado'!$A$155:$Z$1048576,MATCH($A314,'Hoja de Trabajo para listado'!$A$155:$A$1048576,0),MATCH((CUADRO!H$5&amp;$E314),'Hoja de Trabajo para listado'!$A$151:$Z$151,0)),0)+IFERROR(INDEX('Hoja de Trabajo para listado'!$AB$155:$BA$1048576,MATCH($A314,'Hoja de Trabajo para listado'!$AB$155:$AB$1048576,0),MATCH((CUADRO!H$5&amp;$E314),'Hoja de Trabajo para listado'!$AB$151:$BA$151,0)),0)+IFERROR(INDEX('Hoja de Trabajo para listado'!$BC$155:$CB$1048576,MATCH($A314,'Hoja de Trabajo para listado'!$BC$155:$BC$1048576,0),MATCH((CUADRO!H$5&amp;$E314),'Hoja de Trabajo para listado'!$BC$151:$CB$151,0)),0)+IFERROR(INDEX('Hoja de Trabajo para listado'!$DE$153:$DG$274,MATCH($A314,'Hoja de Trabajo para listado'!$DE$153:$DE$1048576,0),MATCH((CUADRO!H$5&amp;$E314),'Hoja de Trabajo para listado'!$DE$151:$DG$151,0)),0)+IFERROR(INDEX('Hoja de Trabajo para listado'!$CD$155:$DC$1048576,MATCH($A314,'Hoja de Trabajo para listado'!$CD$155:$CD$1048576,0),MATCH((CUADRO!H$5&amp;$E314),'Hoja de Trabajo para listado'!$CD$151:$DC$151,0)),0)</f>
        <v>0</v>
      </c>
      <c r="I314" s="243">
        <f ca="1">+IFERROR(INDEX('Hoja de Trabajo para listado'!$A$155:$Z$1048576,MATCH($A314,'Hoja de Trabajo para listado'!$A$155:$A$1048576,0),MATCH((CUADRO!I$5&amp;$E314),'Hoja de Trabajo para listado'!$A$151:$Z$151,0)),0)+IFERROR(INDEX('Hoja de Trabajo para listado'!$AB$155:$BA$1048576,MATCH($A314,'Hoja de Trabajo para listado'!$AB$155:$AB$1048576,0),MATCH((CUADRO!I$5&amp;$E314),'Hoja de Trabajo para listado'!$AB$151:$BA$151,0)),0)+IFERROR(INDEX('Hoja de Trabajo para listado'!$BC$155:$CB$1048576,MATCH($A314,'Hoja de Trabajo para listado'!$BC$155:$BC$1048576,0),MATCH((CUADRO!I$5&amp;$E314),'Hoja de Trabajo para listado'!$BC$151:$CB$151,0)),0)+IFERROR(INDEX('Hoja de Trabajo para listado'!$DE$153:$DG$274,MATCH($A314,'Hoja de Trabajo para listado'!$DE$153:$DE$1048576,0),MATCH((CUADRO!I$5&amp;$E314),'Hoja de Trabajo para listado'!$DE$151:$DG$151,0)),0)+IFERROR(INDEX('Hoja de Trabajo para listado'!$CD$155:$DC$1048576,MATCH($A314,'Hoja de Trabajo para listado'!$CD$155:$CD$1048576,0),MATCH((CUADRO!I$5&amp;$E314),'Hoja de Trabajo para listado'!$CD$151:$DC$151,0)),0)</f>
        <v>0</v>
      </c>
      <c r="J314" s="243">
        <f ca="1">+IFERROR(INDEX('Hoja de Trabajo para listado'!$A$155:$Z$1048576,MATCH($A314,'Hoja de Trabajo para listado'!$A$155:$A$1048576,0),MATCH((CUADRO!J$5&amp;$E314),'Hoja de Trabajo para listado'!$A$151:$Z$151,0)),0)+IFERROR(INDEX('Hoja de Trabajo para listado'!$AB$155:$BA$1048576,MATCH($A314,'Hoja de Trabajo para listado'!$AB$155:$AB$1048576,0),MATCH((CUADRO!J$5&amp;$E314),'Hoja de Trabajo para listado'!$AB$151:$BA$151,0)),0)+IFERROR(INDEX('Hoja de Trabajo para listado'!$BC$155:$CB$1048576,MATCH($A314,'Hoja de Trabajo para listado'!$BC$155:$BC$1048576,0),MATCH((CUADRO!J$5&amp;$E314),'Hoja de Trabajo para listado'!$BC$151:$CB$151,0)),0)+IFERROR(INDEX('Hoja de Trabajo para listado'!$DE$153:$DG$274,MATCH($A314,'Hoja de Trabajo para listado'!$DE$153:$DE$1048576,0),MATCH((CUADRO!J$5&amp;$E314),'Hoja de Trabajo para listado'!$DE$151:$DG$151,0)),0)+IFERROR(INDEX('Hoja de Trabajo para listado'!$CD$155:$DC$1048576,MATCH($A314,'Hoja de Trabajo para listado'!$CD$155:$CD$1048576,0),MATCH((CUADRO!J$5&amp;$E314),'Hoja de Trabajo para listado'!$CD$151:$DC$151,0)),0)</f>
        <v>0</v>
      </c>
      <c r="K314" s="243">
        <f ca="1">+IFERROR(INDEX('Hoja de Trabajo para listado'!$A$155:$Z$1048576,MATCH($A314,'Hoja de Trabajo para listado'!$A$155:$A$1048576,0),MATCH((CUADRO!K$5&amp;$E314),'Hoja de Trabajo para listado'!$A$151:$Z$151,0)),0)+IFERROR(INDEX('Hoja de Trabajo para listado'!$AB$155:$BA$1048576,MATCH($A314,'Hoja de Trabajo para listado'!$AB$155:$AB$1048576,0),MATCH((CUADRO!K$5&amp;$E314),'Hoja de Trabajo para listado'!$AB$151:$BA$151,0)),0)+IFERROR(INDEX('Hoja de Trabajo para listado'!$BC$155:$CB$1048576,MATCH($A314,'Hoja de Trabajo para listado'!$BC$155:$BC$1048576,0),MATCH((CUADRO!K$5&amp;$E314),'Hoja de Trabajo para listado'!$BC$151:$CB$151,0)),0)+IFERROR(INDEX('Hoja de Trabajo para listado'!$DE$153:$DG$274,MATCH($A314,'Hoja de Trabajo para listado'!$DE$153:$DE$1048576,0),MATCH((CUADRO!K$5&amp;$E314),'Hoja de Trabajo para listado'!$DE$151:$DG$151,0)),0)+IFERROR(INDEX('Hoja de Trabajo para listado'!$CD$155:$DC$1048576,MATCH($A314,'Hoja de Trabajo para listado'!$CD$155:$CD$1048576,0),MATCH((CUADRO!K$5&amp;$E314),'Hoja de Trabajo para listado'!$CD$151:$DC$151,0)),0)</f>
        <v>0</v>
      </c>
      <c r="L314" s="243">
        <f ca="1">+IFERROR(INDEX('Hoja de Trabajo para listado'!$A$155:$Z$1048576,MATCH($A314,'Hoja de Trabajo para listado'!$A$155:$A$1048576,0),MATCH((CUADRO!L$5&amp;$E314),'Hoja de Trabajo para listado'!$A$151:$Z$151,0)),0)+IFERROR(INDEX('Hoja de Trabajo para listado'!$AB$155:$BA$1048576,MATCH($A314,'Hoja de Trabajo para listado'!$AB$155:$AB$1048576,0),MATCH((CUADRO!L$5&amp;$E314),'Hoja de Trabajo para listado'!$AB$151:$BA$151,0)),0)+IFERROR(INDEX('Hoja de Trabajo para listado'!$BC$155:$CB$1048576,MATCH($A314,'Hoja de Trabajo para listado'!$BC$155:$BC$1048576,0),MATCH((CUADRO!L$5&amp;$E314),'Hoja de Trabajo para listado'!$BC$151:$CB$151,0)),0)+IFERROR(INDEX('Hoja de Trabajo para listado'!$DE$153:$DG$274,MATCH($A314,'Hoja de Trabajo para listado'!$DE$153:$DE$1048576,0),MATCH((CUADRO!L$5&amp;$E314),'Hoja de Trabajo para listado'!$DE$151:$DG$151,0)),0)+IFERROR(INDEX('Hoja de Trabajo para listado'!$CD$155:$DC$1048576,MATCH($A314,'Hoja de Trabajo para listado'!$CD$155:$CD$1048576,0),MATCH((CUADRO!L$5&amp;$E314),'Hoja de Trabajo para listado'!$CD$151:$DC$151,0)),0)</f>
        <v>0</v>
      </c>
      <c r="M314" s="243">
        <f ca="1">+IFERROR(INDEX('Hoja de Trabajo para listado'!$A$155:$Z$1048576,MATCH($A314,'Hoja de Trabajo para listado'!$A$155:$A$1048576,0),MATCH((CUADRO!M$5&amp;$E314),'Hoja de Trabajo para listado'!$A$151:$Z$151,0)),0)+IFERROR(INDEX('Hoja de Trabajo para listado'!$AB$155:$BA$1048576,MATCH($A314,'Hoja de Trabajo para listado'!$AB$155:$AB$1048576,0),MATCH((CUADRO!M$5&amp;$E314),'Hoja de Trabajo para listado'!$AB$151:$BA$151,0)),0)+IFERROR(INDEX('Hoja de Trabajo para listado'!$BC$155:$CB$1048576,MATCH($A314,'Hoja de Trabajo para listado'!$BC$155:$BC$1048576,0),MATCH((CUADRO!M$5&amp;$E314),'Hoja de Trabajo para listado'!$BC$151:$CB$151,0)),0)+IFERROR(INDEX('Hoja de Trabajo para listado'!$DE$153:$DG$274,MATCH($A314,'Hoja de Trabajo para listado'!$DE$153:$DE$1048576,0),MATCH((CUADRO!M$5&amp;$E314),'Hoja de Trabajo para listado'!$DE$151:$DG$151,0)),0)+IFERROR(INDEX('Hoja de Trabajo para listado'!$CD$155:$DC$1048576,MATCH($A314,'Hoja de Trabajo para listado'!$CD$155:$CD$1048576,0),MATCH((CUADRO!M$5&amp;$E314),'Hoja de Trabajo para listado'!$CD$151:$DC$151,0)),0)</f>
        <v>0</v>
      </c>
      <c r="N314" s="243">
        <f ca="1">+IFERROR(INDEX('Hoja de Trabajo para listado'!$A$155:$Z$1048576,MATCH($A314,'Hoja de Trabajo para listado'!$A$155:$A$1048576,0),MATCH((CUADRO!N$5&amp;$E314),'Hoja de Trabajo para listado'!$A$151:$Z$151,0)),0)+IFERROR(INDEX('Hoja de Trabajo para listado'!$AB$155:$BA$1048576,MATCH($A314,'Hoja de Trabajo para listado'!$AB$155:$AB$1048576,0),MATCH((CUADRO!N$5&amp;$E314),'Hoja de Trabajo para listado'!$AB$151:$BA$151,0)),0)+IFERROR(INDEX('Hoja de Trabajo para listado'!$BC$155:$CB$1048576,MATCH($A314,'Hoja de Trabajo para listado'!$BC$155:$BC$1048576,0),MATCH((CUADRO!N$5&amp;$E314),'Hoja de Trabajo para listado'!$BC$151:$CB$151,0)),0)+IFERROR(INDEX('Hoja de Trabajo para listado'!$DE$153:$DG$274,MATCH($A314,'Hoja de Trabajo para listado'!$DE$153:$DE$1048576,0),MATCH((CUADRO!N$5&amp;$E314),'Hoja de Trabajo para listado'!$DE$151:$DG$151,0)),0)+IFERROR(INDEX('Hoja de Trabajo para listado'!$CD$155:$DC$1048576,MATCH($A314,'Hoja de Trabajo para listado'!$CD$155:$CD$1048576,0),MATCH((CUADRO!N$5&amp;$E314),'Hoja de Trabajo para listado'!$CD$151:$DC$151,0)),0)</f>
        <v>0</v>
      </c>
      <c r="O314" s="243">
        <f ca="1">+IFERROR(INDEX('Hoja de Trabajo para listado'!$A$155:$Z$1048576,MATCH($A314,'Hoja de Trabajo para listado'!$A$155:$A$1048576,0),MATCH((CUADRO!O$5&amp;$E314),'Hoja de Trabajo para listado'!$A$151:$Z$151,0)),0)+IFERROR(INDEX('Hoja de Trabajo para listado'!$AB$155:$BA$1048576,MATCH($A314,'Hoja de Trabajo para listado'!$AB$155:$AB$1048576,0),MATCH((CUADRO!O$5&amp;$E314),'Hoja de Trabajo para listado'!$AB$151:$BA$151,0)),0)+IFERROR(INDEX('Hoja de Trabajo para listado'!$BC$155:$CB$1048576,MATCH($A314,'Hoja de Trabajo para listado'!$BC$155:$BC$1048576,0),MATCH((CUADRO!O$5&amp;$E314),'Hoja de Trabajo para listado'!$BC$151:$CB$151,0)),0)+IFERROR(INDEX('Hoja de Trabajo para listado'!$DE$153:$DG$274,MATCH($A314,'Hoja de Trabajo para listado'!$DE$153:$DE$1048576,0),MATCH((CUADRO!O$5&amp;$E314),'Hoja de Trabajo para listado'!$DE$151:$DG$151,0)),0)+IFERROR(INDEX('Hoja de Trabajo para listado'!$CD$155:$DC$1048576,MATCH($A314,'Hoja de Trabajo para listado'!$CD$155:$CD$1048576,0),MATCH((CUADRO!O$5&amp;$E314),'Hoja de Trabajo para listado'!$CD$151:$DC$151,0)),0)</f>
        <v>0</v>
      </c>
      <c r="P314" s="243">
        <f ca="1">+IFERROR(INDEX('Hoja de Trabajo para listado'!$A$155:$Z$1048576,MATCH($A314,'Hoja de Trabajo para listado'!$A$155:$A$1048576,0),MATCH((CUADRO!P$5&amp;$E314),'Hoja de Trabajo para listado'!$A$151:$Z$151,0)),0)+IFERROR(INDEX('Hoja de Trabajo para listado'!$AB$155:$BA$1048576,MATCH($A314,'Hoja de Trabajo para listado'!$AB$155:$AB$1048576,0),MATCH((CUADRO!P$5&amp;$E314),'Hoja de Trabajo para listado'!$AB$151:$BA$151,0)),0)+IFERROR(INDEX('Hoja de Trabajo para listado'!$BC$155:$CB$1048576,MATCH($A314,'Hoja de Trabajo para listado'!$BC$155:$BC$1048576,0),MATCH((CUADRO!P$5&amp;$E314),'Hoja de Trabajo para listado'!$BC$151:$CB$151,0)),0)+IFERROR(INDEX('Hoja de Trabajo para listado'!$DE$153:$DG$274,MATCH($A314,'Hoja de Trabajo para listado'!$DE$153:$DE$1048576,0),MATCH((CUADRO!P$5&amp;$E314),'Hoja de Trabajo para listado'!$DE$151:$DG$151,0)),0)+IFERROR(INDEX('Hoja de Trabajo para listado'!$CD$155:$DC$1048576,MATCH($A314,'Hoja de Trabajo para listado'!$CD$155:$CD$1048576,0),MATCH((CUADRO!P$5&amp;$E314),'Hoja de Trabajo para listado'!$CD$151:$DC$151,0)),0)</f>
        <v>0</v>
      </c>
      <c r="Q314" s="243">
        <f ca="1">+IFERROR(INDEX('Hoja de Trabajo para listado'!$A$155:$Z$1048576,MATCH($A314,'Hoja de Trabajo para listado'!$A$155:$A$1048576,0),MATCH((CUADRO!Q$5&amp;$E314),'Hoja de Trabajo para listado'!$A$151:$Z$151,0)),0)+IFERROR(INDEX('Hoja de Trabajo para listado'!$AB$155:$BA$1048576,MATCH($A314,'Hoja de Trabajo para listado'!$AB$155:$AB$1048576,0),MATCH((CUADRO!Q$5&amp;$E314),'Hoja de Trabajo para listado'!$AB$151:$BA$151,0)),0)+IFERROR(INDEX('Hoja de Trabajo para listado'!$BC$155:$CB$1048576,MATCH($A314,'Hoja de Trabajo para listado'!$BC$155:$BC$1048576,0),MATCH((CUADRO!Q$5&amp;$E314),'Hoja de Trabajo para listado'!$BC$151:$CB$151,0)),0)+IFERROR(INDEX('Hoja de Trabajo para listado'!$DE$153:$DG$274,MATCH($A314,'Hoja de Trabajo para listado'!$DE$153:$DE$1048576,0),MATCH((CUADRO!Q$5&amp;$E314),'Hoja de Trabajo para listado'!$DE$151:$DG$151,0)),0)+IFERROR(INDEX('Hoja de Trabajo para listado'!$CD$155:$DC$1048576,MATCH($A314,'Hoja de Trabajo para listado'!$CD$155:$CD$1048576,0),MATCH((CUADRO!Q$5&amp;$E314),'Hoja de Trabajo para listado'!$CD$151:$DC$151,0)),0)</f>
        <v>0</v>
      </c>
      <c r="R314" s="243">
        <f t="shared" ca="1" si="11"/>
        <v>0</v>
      </c>
      <c r="S314" s="249"/>
      <c r="T314" s="243">
        <f ca="1">+T315</f>
        <v>0</v>
      </c>
      <c r="U314" s="242">
        <f t="shared" si="12"/>
        <v>1</v>
      </c>
      <c r="V314" s="333" t="str">
        <f>+VLOOKUP(A314,bd_lista!$A$3:$E$590,5,FALSE)</f>
        <v>Instituciones de Seguridad Social</v>
      </c>
      <c r="W314" s="383" t="str">
        <f>+V314</f>
        <v>Instituciones de Seguridad Social</v>
      </c>
      <c r="X314" s="242">
        <f>+VLOOKUP(A314,[3]Sheet1!$A$13:$D$744,4,FALSE)</f>
        <v>46</v>
      </c>
      <c r="Y314" s="242" t="str">
        <f>+VLOOKUP(X314,bd_lista!$A$3:$C$590,3,FALSE)</f>
        <v>Ministerio de Salud y Deportes</v>
      </c>
      <c r="Z314" s="294">
        <f>+X314</f>
        <v>46</v>
      </c>
      <c r="AA314" s="295" t="str">
        <f>+Y314</f>
        <v>Ministerio de Salud y Deportes</v>
      </c>
    </row>
    <row r="315" spans="1:27" customFormat="1" ht="15" hidden="1" customHeight="1">
      <c r="A315" s="32">
        <v>434</v>
      </c>
      <c r="B315" s="389"/>
      <c r="C315" s="333" t="str">
        <f>+VLOOKUP(A315,bd_lista!$A$3:$C$590,3,FALSE)</f>
        <v>Seguro Social Universitario de Beni</v>
      </c>
      <c r="D315" s="386"/>
      <c r="E315" s="247" t="s">
        <v>1305</v>
      </c>
      <c r="F315" s="243">
        <f ca="1">+IFERROR(INDEX('Hoja de Trabajo para listado'!$A$155:$Z$1048576,MATCH($A315,'Hoja de Trabajo para listado'!$A$155:$A$1048576,0),MATCH((CUADRO!F$5&amp;$E315),'Hoja de Trabajo para listado'!$A$151:$Z$151,0)),0)+IFERROR(INDEX('Hoja de Trabajo para listado'!$AB$155:$BA$1048576,MATCH($A315,'Hoja de Trabajo para listado'!$AB$155:$AB$1048576,0),MATCH((CUADRO!F$5&amp;$E315),'Hoja de Trabajo para listado'!$AB$151:$BA$151,0)),0)+IFERROR(INDEX('Hoja de Trabajo para listado'!$BC$155:$CB$1048576,MATCH($A315,'Hoja de Trabajo para listado'!$BC$155:$BC$1048576,0),MATCH((CUADRO!F$5&amp;$E315),'Hoja de Trabajo para listado'!$BC$151:$CB$151,0)),0)+IFERROR(INDEX('Hoja de Trabajo para listado'!$DE$153:$DG$274,MATCH($A315,'Hoja de Trabajo para listado'!$DE$153:$DE$1048576,0),MATCH((CUADRO!F$5&amp;$E315),'Hoja de Trabajo para listado'!$DE$151:$DG$151,0)),0)+IFERROR(INDEX('Hoja de Trabajo para listado'!$CD$155:$DC$1048576,MATCH($A315,'Hoja de Trabajo para listado'!$CD$155:$CD$1048576,0),MATCH((CUADRO!F$5&amp;$E315),'Hoja de Trabajo para listado'!$CD$151:$DC$151,0)),0)</f>
        <v>0</v>
      </c>
      <c r="G315" s="243">
        <f ca="1">+IFERROR(INDEX('Hoja de Trabajo para listado'!$A$155:$Z$1048576,MATCH($A315,'Hoja de Trabajo para listado'!$A$155:$A$1048576,0),MATCH((CUADRO!G$5&amp;$E315),'Hoja de Trabajo para listado'!$A$151:$Z$151,0)),0)+IFERROR(INDEX('Hoja de Trabajo para listado'!$AB$155:$BA$1048576,MATCH($A315,'Hoja de Trabajo para listado'!$AB$155:$AB$1048576,0),MATCH((CUADRO!G$5&amp;$E315),'Hoja de Trabajo para listado'!$AB$151:$BA$151,0)),0)+IFERROR(INDEX('Hoja de Trabajo para listado'!$BC$155:$CB$1048576,MATCH($A315,'Hoja de Trabajo para listado'!$BC$155:$BC$1048576,0),MATCH((CUADRO!G$5&amp;$E315),'Hoja de Trabajo para listado'!$BC$151:$CB$151,0)),0)+IFERROR(INDEX('Hoja de Trabajo para listado'!$DE$153:$DG$274,MATCH($A315,'Hoja de Trabajo para listado'!$DE$153:$DE$1048576,0),MATCH((CUADRO!G$5&amp;$E315),'Hoja de Trabajo para listado'!$DE$151:$DG$151,0)),0)+IFERROR(INDEX('Hoja de Trabajo para listado'!$CD$155:$DC$1048576,MATCH($A315,'Hoja de Trabajo para listado'!$CD$155:$CD$1048576,0),MATCH((CUADRO!G$5&amp;$E315),'Hoja de Trabajo para listado'!$CD$151:$DC$151,0)),0)</f>
        <v>0</v>
      </c>
      <c r="H315" s="243">
        <f ca="1">+IFERROR(INDEX('Hoja de Trabajo para listado'!$A$155:$Z$1048576,MATCH($A315,'Hoja de Trabajo para listado'!$A$155:$A$1048576,0),MATCH((CUADRO!H$5&amp;$E315),'Hoja de Trabajo para listado'!$A$151:$Z$151,0)),0)+IFERROR(INDEX('Hoja de Trabajo para listado'!$AB$155:$BA$1048576,MATCH($A315,'Hoja de Trabajo para listado'!$AB$155:$AB$1048576,0),MATCH((CUADRO!H$5&amp;$E315),'Hoja de Trabajo para listado'!$AB$151:$BA$151,0)),0)+IFERROR(INDEX('Hoja de Trabajo para listado'!$BC$155:$CB$1048576,MATCH($A315,'Hoja de Trabajo para listado'!$BC$155:$BC$1048576,0),MATCH((CUADRO!H$5&amp;$E315),'Hoja de Trabajo para listado'!$BC$151:$CB$151,0)),0)+IFERROR(INDEX('Hoja de Trabajo para listado'!$DE$153:$DG$274,MATCH($A315,'Hoja de Trabajo para listado'!$DE$153:$DE$1048576,0),MATCH((CUADRO!H$5&amp;$E315),'Hoja de Trabajo para listado'!$DE$151:$DG$151,0)),0)+IFERROR(INDEX('Hoja de Trabajo para listado'!$CD$155:$DC$1048576,MATCH($A315,'Hoja de Trabajo para listado'!$CD$155:$CD$1048576,0),MATCH((CUADRO!H$5&amp;$E315),'Hoja de Trabajo para listado'!$CD$151:$DC$151,0)),0)</f>
        <v>0</v>
      </c>
      <c r="I315" s="243">
        <f ca="1">+IFERROR(INDEX('Hoja de Trabajo para listado'!$A$155:$Z$1048576,MATCH($A315,'Hoja de Trabajo para listado'!$A$155:$A$1048576,0),MATCH((CUADRO!I$5&amp;$E315),'Hoja de Trabajo para listado'!$A$151:$Z$151,0)),0)+IFERROR(INDEX('Hoja de Trabajo para listado'!$AB$155:$BA$1048576,MATCH($A315,'Hoja de Trabajo para listado'!$AB$155:$AB$1048576,0),MATCH((CUADRO!I$5&amp;$E315),'Hoja de Trabajo para listado'!$AB$151:$BA$151,0)),0)+IFERROR(INDEX('Hoja de Trabajo para listado'!$BC$155:$CB$1048576,MATCH($A315,'Hoja de Trabajo para listado'!$BC$155:$BC$1048576,0),MATCH((CUADRO!I$5&amp;$E315),'Hoja de Trabajo para listado'!$BC$151:$CB$151,0)),0)+IFERROR(INDEX('Hoja de Trabajo para listado'!$DE$153:$DG$274,MATCH($A315,'Hoja de Trabajo para listado'!$DE$153:$DE$1048576,0),MATCH((CUADRO!I$5&amp;$E315),'Hoja de Trabajo para listado'!$DE$151:$DG$151,0)),0)+IFERROR(INDEX('Hoja de Trabajo para listado'!$CD$155:$DC$1048576,MATCH($A315,'Hoja de Trabajo para listado'!$CD$155:$CD$1048576,0),MATCH((CUADRO!I$5&amp;$E315),'Hoja de Trabajo para listado'!$CD$151:$DC$151,0)),0)</f>
        <v>0</v>
      </c>
      <c r="J315" s="243">
        <f ca="1">+IFERROR(INDEX('Hoja de Trabajo para listado'!$A$155:$Z$1048576,MATCH($A315,'Hoja de Trabajo para listado'!$A$155:$A$1048576,0),MATCH((CUADRO!J$5&amp;$E315),'Hoja de Trabajo para listado'!$A$151:$Z$151,0)),0)+IFERROR(INDEX('Hoja de Trabajo para listado'!$AB$155:$BA$1048576,MATCH($A315,'Hoja de Trabajo para listado'!$AB$155:$AB$1048576,0),MATCH((CUADRO!J$5&amp;$E315),'Hoja de Trabajo para listado'!$AB$151:$BA$151,0)),0)+IFERROR(INDEX('Hoja de Trabajo para listado'!$BC$155:$CB$1048576,MATCH($A315,'Hoja de Trabajo para listado'!$BC$155:$BC$1048576,0),MATCH((CUADRO!J$5&amp;$E315),'Hoja de Trabajo para listado'!$BC$151:$CB$151,0)),0)+IFERROR(INDEX('Hoja de Trabajo para listado'!$DE$153:$DG$274,MATCH($A315,'Hoja de Trabajo para listado'!$DE$153:$DE$1048576,0),MATCH((CUADRO!J$5&amp;$E315),'Hoja de Trabajo para listado'!$DE$151:$DG$151,0)),0)+IFERROR(INDEX('Hoja de Trabajo para listado'!$CD$155:$DC$1048576,MATCH($A315,'Hoja de Trabajo para listado'!$CD$155:$CD$1048576,0),MATCH((CUADRO!J$5&amp;$E315),'Hoja de Trabajo para listado'!$CD$151:$DC$151,0)),0)</f>
        <v>0</v>
      </c>
      <c r="K315" s="243">
        <f ca="1">+IFERROR(INDEX('Hoja de Trabajo para listado'!$A$155:$Z$1048576,MATCH($A315,'Hoja de Trabajo para listado'!$A$155:$A$1048576,0),MATCH((CUADRO!K$5&amp;$E315),'Hoja de Trabajo para listado'!$A$151:$Z$151,0)),0)+IFERROR(INDEX('Hoja de Trabajo para listado'!$AB$155:$BA$1048576,MATCH($A315,'Hoja de Trabajo para listado'!$AB$155:$AB$1048576,0),MATCH((CUADRO!K$5&amp;$E315),'Hoja de Trabajo para listado'!$AB$151:$BA$151,0)),0)+IFERROR(INDEX('Hoja de Trabajo para listado'!$BC$155:$CB$1048576,MATCH($A315,'Hoja de Trabajo para listado'!$BC$155:$BC$1048576,0),MATCH((CUADRO!K$5&amp;$E315),'Hoja de Trabajo para listado'!$BC$151:$CB$151,0)),0)+IFERROR(INDEX('Hoja de Trabajo para listado'!$DE$153:$DG$274,MATCH($A315,'Hoja de Trabajo para listado'!$DE$153:$DE$1048576,0),MATCH((CUADRO!K$5&amp;$E315),'Hoja de Trabajo para listado'!$DE$151:$DG$151,0)),0)+IFERROR(INDEX('Hoja de Trabajo para listado'!$CD$155:$DC$1048576,MATCH($A315,'Hoja de Trabajo para listado'!$CD$155:$CD$1048576,0),MATCH((CUADRO!K$5&amp;$E315),'Hoja de Trabajo para listado'!$CD$151:$DC$151,0)),0)</f>
        <v>0</v>
      </c>
      <c r="L315" s="243">
        <f ca="1">+IFERROR(INDEX('Hoja de Trabajo para listado'!$A$155:$Z$1048576,MATCH($A315,'Hoja de Trabajo para listado'!$A$155:$A$1048576,0),MATCH((CUADRO!L$5&amp;$E315),'Hoja de Trabajo para listado'!$A$151:$Z$151,0)),0)+IFERROR(INDEX('Hoja de Trabajo para listado'!$AB$155:$BA$1048576,MATCH($A315,'Hoja de Trabajo para listado'!$AB$155:$AB$1048576,0),MATCH((CUADRO!L$5&amp;$E315),'Hoja de Trabajo para listado'!$AB$151:$BA$151,0)),0)+IFERROR(INDEX('Hoja de Trabajo para listado'!$BC$155:$CB$1048576,MATCH($A315,'Hoja de Trabajo para listado'!$BC$155:$BC$1048576,0),MATCH((CUADRO!L$5&amp;$E315),'Hoja de Trabajo para listado'!$BC$151:$CB$151,0)),0)+IFERROR(INDEX('Hoja de Trabajo para listado'!$DE$153:$DG$274,MATCH($A315,'Hoja de Trabajo para listado'!$DE$153:$DE$1048576,0),MATCH((CUADRO!L$5&amp;$E315),'Hoja de Trabajo para listado'!$DE$151:$DG$151,0)),0)+IFERROR(INDEX('Hoja de Trabajo para listado'!$CD$155:$DC$1048576,MATCH($A315,'Hoja de Trabajo para listado'!$CD$155:$CD$1048576,0),MATCH((CUADRO!L$5&amp;$E315),'Hoja de Trabajo para listado'!$CD$151:$DC$151,0)),0)</f>
        <v>0</v>
      </c>
      <c r="M315" s="243">
        <f ca="1">+IFERROR(INDEX('Hoja de Trabajo para listado'!$A$155:$Z$1048576,MATCH($A315,'Hoja de Trabajo para listado'!$A$155:$A$1048576,0),MATCH((CUADRO!M$5&amp;$E315),'Hoja de Trabajo para listado'!$A$151:$Z$151,0)),0)+IFERROR(INDEX('Hoja de Trabajo para listado'!$AB$155:$BA$1048576,MATCH($A315,'Hoja de Trabajo para listado'!$AB$155:$AB$1048576,0),MATCH((CUADRO!M$5&amp;$E315),'Hoja de Trabajo para listado'!$AB$151:$BA$151,0)),0)+IFERROR(INDEX('Hoja de Trabajo para listado'!$BC$155:$CB$1048576,MATCH($A315,'Hoja de Trabajo para listado'!$BC$155:$BC$1048576,0),MATCH((CUADRO!M$5&amp;$E315),'Hoja de Trabajo para listado'!$BC$151:$CB$151,0)),0)+IFERROR(INDEX('Hoja de Trabajo para listado'!$DE$153:$DG$274,MATCH($A315,'Hoja de Trabajo para listado'!$DE$153:$DE$1048576,0),MATCH((CUADRO!M$5&amp;$E315),'Hoja de Trabajo para listado'!$DE$151:$DG$151,0)),0)+IFERROR(INDEX('Hoja de Trabajo para listado'!$CD$155:$DC$1048576,MATCH($A315,'Hoja de Trabajo para listado'!$CD$155:$CD$1048576,0),MATCH((CUADRO!M$5&amp;$E315),'Hoja de Trabajo para listado'!$CD$151:$DC$151,0)),0)</f>
        <v>0</v>
      </c>
      <c r="N315" s="243">
        <f ca="1">+IFERROR(INDEX('Hoja de Trabajo para listado'!$A$155:$Z$1048576,MATCH($A315,'Hoja de Trabajo para listado'!$A$155:$A$1048576,0),MATCH((CUADRO!N$5&amp;$E315),'Hoja de Trabajo para listado'!$A$151:$Z$151,0)),0)+IFERROR(INDEX('Hoja de Trabajo para listado'!$AB$155:$BA$1048576,MATCH($A315,'Hoja de Trabajo para listado'!$AB$155:$AB$1048576,0),MATCH((CUADRO!N$5&amp;$E315),'Hoja de Trabajo para listado'!$AB$151:$BA$151,0)),0)+IFERROR(INDEX('Hoja de Trabajo para listado'!$BC$155:$CB$1048576,MATCH($A315,'Hoja de Trabajo para listado'!$BC$155:$BC$1048576,0),MATCH((CUADRO!N$5&amp;$E315),'Hoja de Trabajo para listado'!$BC$151:$CB$151,0)),0)+IFERROR(INDEX('Hoja de Trabajo para listado'!$DE$153:$DG$274,MATCH($A315,'Hoja de Trabajo para listado'!$DE$153:$DE$1048576,0),MATCH((CUADRO!N$5&amp;$E315),'Hoja de Trabajo para listado'!$DE$151:$DG$151,0)),0)+IFERROR(INDEX('Hoja de Trabajo para listado'!$CD$155:$DC$1048576,MATCH($A315,'Hoja de Trabajo para listado'!$CD$155:$CD$1048576,0),MATCH((CUADRO!N$5&amp;$E315),'Hoja de Trabajo para listado'!$CD$151:$DC$151,0)),0)</f>
        <v>0</v>
      </c>
      <c r="O315" s="243">
        <f ca="1">+IFERROR(INDEX('Hoja de Trabajo para listado'!$A$155:$Z$1048576,MATCH($A315,'Hoja de Trabajo para listado'!$A$155:$A$1048576,0),MATCH((CUADRO!O$5&amp;$E315),'Hoja de Trabajo para listado'!$A$151:$Z$151,0)),0)+IFERROR(INDEX('Hoja de Trabajo para listado'!$AB$155:$BA$1048576,MATCH($A315,'Hoja de Trabajo para listado'!$AB$155:$AB$1048576,0),MATCH((CUADRO!O$5&amp;$E315),'Hoja de Trabajo para listado'!$AB$151:$BA$151,0)),0)+IFERROR(INDEX('Hoja de Trabajo para listado'!$BC$155:$CB$1048576,MATCH($A315,'Hoja de Trabajo para listado'!$BC$155:$BC$1048576,0),MATCH((CUADRO!O$5&amp;$E315),'Hoja de Trabajo para listado'!$BC$151:$CB$151,0)),0)+IFERROR(INDEX('Hoja de Trabajo para listado'!$DE$153:$DG$274,MATCH($A315,'Hoja de Trabajo para listado'!$DE$153:$DE$1048576,0),MATCH((CUADRO!O$5&amp;$E315),'Hoja de Trabajo para listado'!$DE$151:$DG$151,0)),0)+IFERROR(INDEX('Hoja de Trabajo para listado'!$CD$155:$DC$1048576,MATCH($A315,'Hoja de Trabajo para listado'!$CD$155:$CD$1048576,0),MATCH((CUADRO!O$5&amp;$E315),'Hoja de Trabajo para listado'!$CD$151:$DC$151,0)),0)</f>
        <v>0</v>
      </c>
      <c r="P315" s="243">
        <f ca="1">+IFERROR(INDEX('Hoja de Trabajo para listado'!$A$155:$Z$1048576,MATCH($A315,'Hoja de Trabajo para listado'!$A$155:$A$1048576,0),MATCH((CUADRO!P$5&amp;$E315),'Hoja de Trabajo para listado'!$A$151:$Z$151,0)),0)+IFERROR(INDEX('Hoja de Trabajo para listado'!$AB$155:$BA$1048576,MATCH($A315,'Hoja de Trabajo para listado'!$AB$155:$AB$1048576,0),MATCH((CUADRO!P$5&amp;$E315),'Hoja de Trabajo para listado'!$AB$151:$BA$151,0)),0)+IFERROR(INDEX('Hoja de Trabajo para listado'!$BC$155:$CB$1048576,MATCH($A315,'Hoja de Trabajo para listado'!$BC$155:$BC$1048576,0),MATCH((CUADRO!P$5&amp;$E315),'Hoja de Trabajo para listado'!$BC$151:$CB$151,0)),0)+IFERROR(INDEX('Hoja de Trabajo para listado'!$DE$153:$DG$274,MATCH($A315,'Hoja de Trabajo para listado'!$DE$153:$DE$1048576,0),MATCH((CUADRO!P$5&amp;$E315),'Hoja de Trabajo para listado'!$DE$151:$DG$151,0)),0)+IFERROR(INDEX('Hoja de Trabajo para listado'!$CD$155:$DC$1048576,MATCH($A315,'Hoja de Trabajo para listado'!$CD$155:$CD$1048576,0),MATCH((CUADRO!P$5&amp;$E315),'Hoja de Trabajo para listado'!$CD$151:$DC$151,0)),0)</f>
        <v>0</v>
      </c>
      <c r="Q315" s="243">
        <f ca="1">+IFERROR(INDEX('Hoja de Trabajo para listado'!$A$155:$Z$1048576,MATCH($A315,'Hoja de Trabajo para listado'!$A$155:$A$1048576,0),MATCH((CUADRO!Q$5&amp;$E315),'Hoja de Trabajo para listado'!$A$151:$Z$151,0)),0)+IFERROR(INDEX('Hoja de Trabajo para listado'!$AB$155:$BA$1048576,MATCH($A315,'Hoja de Trabajo para listado'!$AB$155:$AB$1048576,0),MATCH((CUADRO!Q$5&amp;$E315),'Hoja de Trabajo para listado'!$AB$151:$BA$151,0)),0)+IFERROR(INDEX('Hoja de Trabajo para listado'!$BC$155:$CB$1048576,MATCH($A315,'Hoja de Trabajo para listado'!$BC$155:$BC$1048576,0),MATCH((CUADRO!Q$5&amp;$E315),'Hoja de Trabajo para listado'!$BC$151:$CB$151,0)),0)+IFERROR(INDEX('Hoja de Trabajo para listado'!$DE$153:$DG$274,MATCH($A315,'Hoja de Trabajo para listado'!$DE$153:$DE$1048576,0),MATCH((CUADRO!Q$5&amp;$E315),'Hoja de Trabajo para listado'!$DE$151:$DG$151,0)),0)+IFERROR(INDEX('Hoja de Trabajo para listado'!$CD$155:$DC$1048576,MATCH($A315,'Hoja de Trabajo para listado'!$CD$155:$CD$1048576,0),MATCH((CUADRO!Q$5&amp;$E315),'Hoja de Trabajo para listado'!$CD$151:$DC$151,0)),0)</f>
        <v>0</v>
      </c>
      <c r="R315" s="243">
        <f t="shared" ca="1" si="11"/>
        <v>0</v>
      </c>
      <c r="S315" s="249">
        <f ca="1">+R314+R315</f>
        <v>0</v>
      </c>
      <c r="T315" s="243">
        <f ca="1">+S315</f>
        <v>0</v>
      </c>
      <c r="U315" s="242">
        <f t="shared" si="12"/>
        <v>2</v>
      </c>
      <c r="V315" s="333" t="str">
        <f>+VLOOKUP(A315,bd_lista!$A$3:$E$590,5,FALSE)</f>
        <v>Instituciones de Seguridad Social</v>
      </c>
      <c r="W315" s="384"/>
      <c r="X315" s="242">
        <f>+VLOOKUP(A315,[3]Sheet1!$A$13:$D$744,4,FALSE)</f>
        <v>46</v>
      </c>
      <c r="Y315" s="242" t="str">
        <f>+VLOOKUP(X315,bd_lista!$A$3:$C$590,3,FALSE)</f>
        <v>Ministerio de Salud y Deportes</v>
      </c>
      <c r="Z315" s="292"/>
      <c r="AA315" s="293"/>
    </row>
    <row r="316" spans="1:27" customFormat="1" ht="15" hidden="1" customHeight="1">
      <c r="A316" s="32">
        <v>435</v>
      </c>
      <c r="B316" s="388">
        <f>+A316</f>
        <v>435</v>
      </c>
      <c r="C316" s="247" t="str">
        <f>+VLOOKUP(A316,bd_lista!$A$3:$C$590,3,FALSE)</f>
        <v>Seguro Integral de Salud</v>
      </c>
      <c r="D316" s="385" t="str">
        <f>+C316</f>
        <v>Seguro Integral de Salud</v>
      </c>
      <c r="E316" s="247" t="s">
        <v>1304</v>
      </c>
      <c r="F316" s="243">
        <f ca="1">+IFERROR(INDEX('Hoja de Trabajo para listado'!$A$155:$Z$1048576,MATCH($A316,'Hoja de Trabajo para listado'!$A$155:$A$1048576,0),MATCH((CUADRO!F$5&amp;$E316),'Hoja de Trabajo para listado'!$A$151:$Z$151,0)),0)+IFERROR(INDEX('Hoja de Trabajo para listado'!$AB$155:$BA$1048576,MATCH($A316,'Hoja de Trabajo para listado'!$AB$155:$AB$1048576,0),MATCH((CUADRO!F$5&amp;$E316),'Hoja de Trabajo para listado'!$AB$151:$BA$151,0)),0)+IFERROR(INDEX('Hoja de Trabajo para listado'!$BC$155:$CB$1048576,MATCH($A316,'Hoja de Trabajo para listado'!$BC$155:$BC$1048576,0),MATCH((CUADRO!F$5&amp;$E316),'Hoja de Trabajo para listado'!$BC$151:$CB$151,0)),0)+IFERROR(INDEX('Hoja de Trabajo para listado'!$DE$153:$DG$274,MATCH($A316,'Hoja de Trabajo para listado'!$DE$153:$DE$1048576,0),MATCH((CUADRO!F$5&amp;$E316),'Hoja de Trabajo para listado'!$DE$151:$DG$151,0)),0)+IFERROR(INDEX('Hoja de Trabajo para listado'!$CD$155:$DC$1048576,MATCH($A316,'Hoja de Trabajo para listado'!$CD$155:$CD$1048576,0),MATCH((CUADRO!F$5&amp;$E316),'Hoja de Trabajo para listado'!$CD$151:$DC$151,0)),0)</f>
        <v>0</v>
      </c>
      <c r="G316" s="243">
        <f ca="1">+IFERROR(INDEX('Hoja de Trabajo para listado'!$A$155:$Z$1048576,MATCH($A316,'Hoja de Trabajo para listado'!$A$155:$A$1048576,0),MATCH((CUADRO!G$5&amp;$E316),'Hoja de Trabajo para listado'!$A$151:$Z$151,0)),0)+IFERROR(INDEX('Hoja de Trabajo para listado'!$AB$155:$BA$1048576,MATCH($A316,'Hoja de Trabajo para listado'!$AB$155:$AB$1048576,0),MATCH((CUADRO!G$5&amp;$E316),'Hoja de Trabajo para listado'!$AB$151:$BA$151,0)),0)+IFERROR(INDEX('Hoja de Trabajo para listado'!$BC$155:$CB$1048576,MATCH($A316,'Hoja de Trabajo para listado'!$BC$155:$BC$1048576,0),MATCH((CUADRO!G$5&amp;$E316),'Hoja de Trabajo para listado'!$BC$151:$CB$151,0)),0)+IFERROR(INDEX('Hoja de Trabajo para listado'!$DE$153:$DG$274,MATCH($A316,'Hoja de Trabajo para listado'!$DE$153:$DE$1048576,0),MATCH((CUADRO!G$5&amp;$E316),'Hoja de Trabajo para listado'!$DE$151:$DG$151,0)),0)+IFERROR(INDEX('Hoja de Trabajo para listado'!$CD$155:$DC$1048576,MATCH($A316,'Hoja de Trabajo para listado'!$CD$155:$CD$1048576,0),MATCH((CUADRO!G$5&amp;$E316),'Hoja de Trabajo para listado'!$CD$151:$DC$151,0)),0)</f>
        <v>0</v>
      </c>
      <c r="H316" s="243">
        <f ca="1">+IFERROR(INDEX('Hoja de Trabajo para listado'!$A$155:$Z$1048576,MATCH($A316,'Hoja de Trabajo para listado'!$A$155:$A$1048576,0),MATCH((CUADRO!H$5&amp;$E316),'Hoja de Trabajo para listado'!$A$151:$Z$151,0)),0)+IFERROR(INDEX('Hoja de Trabajo para listado'!$AB$155:$BA$1048576,MATCH($A316,'Hoja de Trabajo para listado'!$AB$155:$AB$1048576,0),MATCH((CUADRO!H$5&amp;$E316),'Hoja de Trabajo para listado'!$AB$151:$BA$151,0)),0)+IFERROR(INDEX('Hoja de Trabajo para listado'!$BC$155:$CB$1048576,MATCH($A316,'Hoja de Trabajo para listado'!$BC$155:$BC$1048576,0),MATCH((CUADRO!H$5&amp;$E316),'Hoja de Trabajo para listado'!$BC$151:$CB$151,0)),0)+IFERROR(INDEX('Hoja de Trabajo para listado'!$DE$153:$DG$274,MATCH($A316,'Hoja de Trabajo para listado'!$DE$153:$DE$1048576,0),MATCH((CUADRO!H$5&amp;$E316),'Hoja de Trabajo para listado'!$DE$151:$DG$151,0)),0)+IFERROR(INDEX('Hoja de Trabajo para listado'!$CD$155:$DC$1048576,MATCH($A316,'Hoja de Trabajo para listado'!$CD$155:$CD$1048576,0),MATCH((CUADRO!H$5&amp;$E316),'Hoja de Trabajo para listado'!$CD$151:$DC$151,0)),0)</f>
        <v>0</v>
      </c>
      <c r="I316" s="243">
        <f ca="1">+IFERROR(INDEX('Hoja de Trabajo para listado'!$A$155:$Z$1048576,MATCH($A316,'Hoja de Trabajo para listado'!$A$155:$A$1048576,0),MATCH((CUADRO!I$5&amp;$E316),'Hoja de Trabajo para listado'!$A$151:$Z$151,0)),0)+IFERROR(INDEX('Hoja de Trabajo para listado'!$AB$155:$BA$1048576,MATCH($A316,'Hoja de Trabajo para listado'!$AB$155:$AB$1048576,0),MATCH((CUADRO!I$5&amp;$E316),'Hoja de Trabajo para listado'!$AB$151:$BA$151,0)),0)+IFERROR(INDEX('Hoja de Trabajo para listado'!$BC$155:$CB$1048576,MATCH($A316,'Hoja de Trabajo para listado'!$BC$155:$BC$1048576,0),MATCH((CUADRO!I$5&amp;$E316),'Hoja de Trabajo para listado'!$BC$151:$CB$151,0)),0)+IFERROR(INDEX('Hoja de Trabajo para listado'!$DE$153:$DG$274,MATCH($A316,'Hoja de Trabajo para listado'!$DE$153:$DE$1048576,0),MATCH((CUADRO!I$5&amp;$E316),'Hoja de Trabajo para listado'!$DE$151:$DG$151,0)),0)+IFERROR(INDEX('Hoja de Trabajo para listado'!$CD$155:$DC$1048576,MATCH($A316,'Hoja de Trabajo para listado'!$CD$155:$CD$1048576,0),MATCH((CUADRO!I$5&amp;$E316),'Hoja de Trabajo para listado'!$CD$151:$DC$151,0)),0)</f>
        <v>0</v>
      </c>
      <c r="J316" s="243">
        <f ca="1">+IFERROR(INDEX('Hoja de Trabajo para listado'!$A$155:$Z$1048576,MATCH($A316,'Hoja de Trabajo para listado'!$A$155:$A$1048576,0),MATCH((CUADRO!J$5&amp;$E316),'Hoja de Trabajo para listado'!$A$151:$Z$151,0)),0)+IFERROR(INDEX('Hoja de Trabajo para listado'!$AB$155:$BA$1048576,MATCH($A316,'Hoja de Trabajo para listado'!$AB$155:$AB$1048576,0),MATCH((CUADRO!J$5&amp;$E316),'Hoja de Trabajo para listado'!$AB$151:$BA$151,0)),0)+IFERROR(INDEX('Hoja de Trabajo para listado'!$BC$155:$CB$1048576,MATCH($A316,'Hoja de Trabajo para listado'!$BC$155:$BC$1048576,0),MATCH((CUADRO!J$5&amp;$E316),'Hoja de Trabajo para listado'!$BC$151:$CB$151,0)),0)+IFERROR(INDEX('Hoja de Trabajo para listado'!$DE$153:$DG$274,MATCH($A316,'Hoja de Trabajo para listado'!$DE$153:$DE$1048576,0),MATCH((CUADRO!J$5&amp;$E316),'Hoja de Trabajo para listado'!$DE$151:$DG$151,0)),0)+IFERROR(INDEX('Hoja de Trabajo para listado'!$CD$155:$DC$1048576,MATCH($A316,'Hoja de Trabajo para listado'!$CD$155:$CD$1048576,0),MATCH((CUADRO!J$5&amp;$E316),'Hoja de Trabajo para listado'!$CD$151:$DC$151,0)),0)</f>
        <v>0</v>
      </c>
      <c r="K316" s="243">
        <f ca="1">+IFERROR(INDEX('Hoja de Trabajo para listado'!$A$155:$Z$1048576,MATCH($A316,'Hoja de Trabajo para listado'!$A$155:$A$1048576,0),MATCH((CUADRO!K$5&amp;$E316),'Hoja de Trabajo para listado'!$A$151:$Z$151,0)),0)+IFERROR(INDEX('Hoja de Trabajo para listado'!$AB$155:$BA$1048576,MATCH($A316,'Hoja de Trabajo para listado'!$AB$155:$AB$1048576,0),MATCH((CUADRO!K$5&amp;$E316),'Hoja de Trabajo para listado'!$AB$151:$BA$151,0)),0)+IFERROR(INDEX('Hoja de Trabajo para listado'!$BC$155:$CB$1048576,MATCH($A316,'Hoja de Trabajo para listado'!$BC$155:$BC$1048576,0),MATCH((CUADRO!K$5&amp;$E316),'Hoja de Trabajo para listado'!$BC$151:$CB$151,0)),0)+IFERROR(INDEX('Hoja de Trabajo para listado'!$DE$153:$DG$274,MATCH($A316,'Hoja de Trabajo para listado'!$DE$153:$DE$1048576,0),MATCH((CUADRO!K$5&amp;$E316),'Hoja de Trabajo para listado'!$DE$151:$DG$151,0)),0)+IFERROR(INDEX('Hoja de Trabajo para listado'!$CD$155:$DC$1048576,MATCH($A316,'Hoja de Trabajo para listado'!$CD$155:$CD$1048576,0),MATCH((CUADRO!K$5&amp;$E316),'Hoja de Trabajo para listado'!$CD$151:$DC$151,0)),0)</f>
        <v>0</v>
      </c>
      <c r="L316" s="243">
        <f ca="1">+IFERROR(INDEX('Hoja de Trabajo para listado'!$A$155:$Z$1048576,MATCH($A316,'Hoja de Trabajo para listado'!$A$155:$A$1048576,0),MATCH((CUADRO!L$5&amp;$E316),'Hoja de Trabajo para listado'!$A$151:$Z$151,0)),0)+IFERROR(INDEX('Hoja de Trabajo para listado'!$AB$155:$BA$1048576,MATCH($A316,'Hoja de Trabajo para listado'!$AB$155:$AB$1048576,0),MATCH((CUADRO!L$5&amp;$E316),'Hoja de Trabajo para listado'!$AB$151:$BA$151,0)),0)+IFERROR(INDEX('Hoja de Trabajo para listado'!$BC$155:$CB$1048576,MATCH($A316,'Hoja de Trabajo para listado'!$BC$155:$BC$1048576,0),MATCH((CUADRO!L$5&amp;$E316),'Hoja de Trabajo para listado'!$BC$151:$CB$151,0)),0)+IFERROR(INDEX('Hoja de Trabajo para listado'!$DE$153:$DG$274,MATCH($A316,'Hoja de Trabajo para listado'!$DE$153:$DE$1048576,0),MATCH((CUADRO!L$5&amp;$E316),'Hoja de Trabajo para listado'!$DE$151:$DG$151,0)),0)+IFERROR(INDEX('Hoja de Trabajo para listado'!$CD$155:$DC$1048576,MATCH($A316,'Hoja de Trabajo para listado'!$CD$155:$CD$1048576,0),MATCH((CUADRO!L$5&amp;$E316),'Hoja de Trabajo para listado'!$CD$151:$DC$151,0)),0)</f>
        <v>0</v>
      </c>
      <c r="M316" s="243">
        <f ca="1">+IFERROR(INDEX('Hoja de Trabajo para listado'!$A$155:$Z$1048576,MATCH($A316,'Hoja de Trabajo para listado'!$A$155:$A$1048576,0),MATCH((CUADRO!M$5&amp;$E316),'Hoja de Trabajo para listado'!$A$151:$Z$151,0)),0)+IFERROR(INDEX('Hoja de Trabajo para listado'!$AB$155:$BA$1048576,MATCH($A316,'Hoja de Trabajo para listado'!$AB$155:$AB$1048576,0),MATCH((CUADRO!M$5&amp;$E316),'Hoja de Trabajo para listado'!$AB$151:$BA$151,0)),0)+IFERROR(INDEX('Hoja de Trabajo para listado'!$BC$155:$CB$1048576,MATCH($A316,'Hoja de Trabajo para listado'!$BC$155:$BC$1048576,0),MATCH((CUADRO!M$5&amp;$E316),'Hoja de Trabajo para listado'!$BC$151:$CB$151,0)),0)+IFERROR(INDEX('Hoja de Trabajo para listado'!$DE$153:$DG$274,MATCH($A316,'Hoja de Trabajo para listado'!$DE$153:$DE$1048576,0),MATCH((CUADRO!M$5&amp;$E316),'Hoja de Trabajo para listado'!$DE$151:$DG$151,0)),0)+IFERROR(INDEX('Hoja de Trabajo para listado'!$CD$155:$DC$1048576,MATCH($A316,'Hoja de Trabajo para listado'!$CD$155:$CD$1048576,0),MATCH((CUADRO!M$5&amp;$E316),'Hoja de Trabajo para listado'!$CD$151:$DC$151,0)),0)</f>
        <v>0</v>
      </c>
      <c r="N316" s="243">
        <f ca="1">+IFERROR(INDEX('Hoja de Trabajo para listado'!$A$155:$Z$1048576,MATCH($A316,'Hoja de Trabajo para listado'!$A$155:$A$1048576,0),MATCH((CUADRO!N$5&amp;$E316),'Hoja de Trabajo para listado'!$A$151:$Z$151,0)),0)+IFERROR(INDEX('Hoja de Trabajo para listado'!$AB$155:$BA$1048576,MATCH($A316,'Hoja de Trabajo para listado'!$AB$155:$AB$1048576,0),MATCH((CUADRO!N$5&amp;$E316),'Hoja de Trabajo para listado'!$AB$151:$BA$151,0)),0)+IFERROR(INDEX('Hoja de Trabajo para listado'!$BC$155:$CB$1048576,MATCH($A316,'Hoja de Trabajo para listado'!$BC$155:$BC$1048576,0),MATCH((CUADRO!N$5&amp;$E316),'Hoja de Trabajo para listado'!$BC$151:$CB$151,0)),0)+IFERROR(INDEX('Hoja de Trabajo para listado'!$DE$153:$DG$274,MATCH($A316,'Hoja de Trabajo para listado'!$DE$153:$DE$1048576,0),MATCH((CUADRO!N$5&amp;$E316),'Hoja de Trabajo para listado'!$DE$151:$DG$151,0)),0)+IFERROR(INDEX('Hoja de Trabajo para listado'!$CD$155:$DC$1048576,MATCH($A316,'Hoja de Trabajo para listado'!$CD$155:$CD$1048576,0),MATCH((CUADRO!N$5&amp;$E316),'Hoja de Trabajo para listado'!$CD$151:$DC$151,0)),0)</f>
        <v>0</v>
      </c>
      <c r="O316" s="243">
        <f ca="1">+IFERROR(INDEX('Hoja de Trabajo para listado'!$A$155:$Z$1048576,MATCH($A316,'Hoja de Trabajo para listado'!$A$155:$A$1048576,0),MATCH((CUADRO!O$5&amp;$E316),'Hoja de Trabajo para listado'!$A$151:$Z$151,0)),0)+IFERROR(INDEX('Hoja de Trabajo para listado'!$AB$155:$BA$1048576,MATCH($A316,'Hoja de Trabajo para listado'!$AB$155:$AB$1048576,0),MATCH((CUADRO!O$5&amp;$E316),'Hoja de Trabajo para listado'!$AB$151:$BA$151,0)),0)+IFERROR(INDEX('Hoja de Trabajo para listado'!$BC$155:$CB$1048576,MATCH($A316,'Hoja de Trabajo para listado'!$BC$155:$BC$1048576,0),MATCH((CUADRO!O$5&amp;$E316),'Hoja de Trabajo para listado'!$BC$151:$CB$151,0)),0)+IFERROR(INDEX('Hoja de Trabajo para listado'!$DE$153:$DG$274,MATCH($A316,'Hoja de Trabajo para listado'!$DE$153:$DE$1048576,0),MATCH((CUADRO!O$5&amp;$E316),'Hoja de Trabajo para listado'!$DE$151:$DG$151,0)),0)+IFERROR(INDEX('Hoja de Trabajo para listado'!$CD$155:$DC$1048576,MATCH($A316,'Hoja de Trabajo para listado'!$CD$155:$CD$1048576,0),MATCH((CUADRO!O$5&amp;$E316),'Hoja de Trabajo para listado'!$CD$151:$DC$151,0)),0)</f>
        <v>0</v>
      </c>
      <c r="P316" s="243">
        <f ca="1">+IFERROR(INDEX('Hoja de Trabajo para listado'!$A$155:$Z$1048576,MATCH($A316,'Hoja de Trabajo para listado'!$A$155:$A$1048576,0),MATCH((CUADRO!P$5&amp;$E316),'Hoja de Trabajo para listado'!$A$151:$Z$151,0)),0)+IFERROR(INDEX('Hoja de Trabajo para listado'!$AB$155:$BA$1048576,MATCH($A316,'Hoja de Trabajo para listado'!$AB$155:$AB$1048576,0),MATCH((CUADRO!P$5&amp;$E316),'Hoja de Trabajo para listado'!$AB$151:$BA$151,0)),0)+IFERROR(INDEX('Hoja de Trabajo para listado'!$BC$155:$CB$1048576,MATCH($A316,'Hoja de Trabajo para listado'!$BC$155:$BC$1048576,0),MATCH((CUADRO!P$5&amp;$E316),'Hoja de Trabajo para listado'!$BC$151:$CB$151,0)),0)+IFERROR(INDEX('Hoja de Trabajo para listado'!$DE$153:$DG$274,MATCH($A316,'Hoja de Trabajo para listado'!$DE$153:$DE$1048576,0),MATCH((CUADRO!P$5&amp;$E316),'Hoja de Trabajo para listado'!$DE$151:$DG$151,0)),0)+IFERROR(INDEX('Hoja de Trabajo para listado'!$CD$155:$DC$1048576,MATCH($A316,'Hoja de Trabajo para listado'!$CD$155:$CD$1048576,0),MATCH((CUADRO!P$5&amp;$E316),'Hoja de Trabajo para listado'!$CD$151:$DC$151,0)),0)</f>
        <v>0</v>
      </c>
      <c r="Q316" s="243">
        <f ca="1">+IFERROR(INDEX('Hoja de Trabajo para listado'!$A$155:$Z$1048576,MATCH($A316,'Hoja de Trabajo para listado'!$A$155:$A$1048576,0),MATCH((CUADRO!Q$5&amp;$E316),'Hoja de Trabajo para listado'!$A$151:$Z$151,0)),0)+IFERROR(INDEX('Hoja de Trabajo para listado'!$AB$155:$BA$1048576,MATCH($A316,'Hoja de Trabajo para listado'!$AB$155:$AB$1048576,0),MATCH((CUADRO!Q$5&amp;$E316),'Hoja de Trabajo para listado'!$AB$151:$BA$151,0)),0)+IFERROR(INDEX('Hoja de Trabajo para listado'!$BC$155:$CB$1048576,MATCH($A316,'Hoja de Trabajo para listado'!$BC$155:$BC$1048576,0),MATCH((CUADRO!Q$5&amp;$E316),'Hoja de Trabajo para listado'!$BC$151:$CB$151,0)),0)+IFERROR(INDEX('Hoja de Trabajo para listado'!$DE$153:$DG$274,MATCH($A316,'Hoja de Trabajo para listado'!$DE$153:$DE$1048576,0),MATCH((CUADRO!Q$5&amp;$E316),'Hoja de Trabajo para listado'!$DE$151:$DG$151,0)),0)+IFERROR(INDEX('Hoja de Trabajo para listado'!$CD$155:$DC$1048576,MATCH($A316,'Hoja de Trabajo para listado'!$CD$155:$CD$1048576,0),MATCH((CUADRO!Q$5&amp;$E316),'Hoja de Trabajo para listado'!$CD$151:$DC$151,0)),0)</f>
        <v>0</v>
      </c>
      <c r="R316" s="243">
        <f t="shared" ca="1" si="11"/>
        <v>0</v>
      </c>
      <c r="S316" s="249"/>
      <c r="T316" s="243">
        <f ca="1">+T317</f>
        <v>0</v>
      </c>
      <c r="U316" s="242">
        <f t="shared" si="12"/>
        <v>1</v>
      </c>
      <c r="V316" s="333" t="str">
        <f>+VLOOKUP(A316,bd_lista!$A$3:$E$590,5,FALSE)</f>
        <v>Instituciones de Seguridad Social</v>
      </c>
      <c r="W316" s="383" t="str">
        <f>+V316</f>
        <v>Instituciones de Seguridad Social</v>
      </c>
      <c r="X316" s="242">
        <f>+VLOOKUP(A316,[3]Sheet1!$A$13:$D$744,4,FALSE)</f>
        <v>46</v>
      </c>
      <c r="Y316" s="242" t="str">
        <f>+VLOOKUP(X316,bd_lista!$A$3:$C$590,3,FALSE)</f>
        <v>Ministerio de Salud y Deportes</v>
      </c>
      <c r="Z316" s="294">
        <f>+X316</f>
        <v>46</v>
      </c>
      <c r="AA316" s="295" t="str">
        <f>+Y316</f>
        <v>Ministerio de Salud y Deportes</v>
      </c>
    </row>
    <row r="317" spans="1:27" customFormat="1" ht="15" hidden="1" customHeight="1">
      <c r="A317" s="32">
        <v>435</v>
      </c>
      <c r="B317" s="389"/>
      <c r="C317" s="333" t="str">
        <f>+VLOOKUP(A317,bd_lista!$A$3:$C$590,3,FALSE)</f>
        <v>Seguro Integral de Salud</v>
      </c>
      <c r="D317" s="386"/>
      <c r="E317" s="247" t="s">
        <v>1305</v>
      </c>
      <c r="F317" s="243">
        <f ca="1">+IFERROR(INDEX('Hoja de Trabajo para listado'!$A$155:$Z$1048576,MATCH($A317,'Hoja de Trabajo para listado'!$A$155:$A$1048576,0),MATCH((CUADRO!F$5&amp;$E317),'Hoja de Trabajo para listado'!$A$151:$Z$151,0)),0)+IFERROR(INDEX('Hoja de Trabajo para listado'!$AB$155:$BA$1048576,MATCH($A317,'Hoja de Trabajo para listado'!$AB$155:$AB$1048576,0),MATCH((CUADRO!F$5&amp;$E317),'Hoja de Trabajo para listado'!$AB$151:$BA$151,0)),0)+IFERROR(INDEX('Hoja de Trabajo para listado'!$BC$155:$CB$1048576,MATCH($A317,'Hoja de Trabajo para listado'!$BC$155:$BC$1048576,0),MATCH((CUADRO!F$5&amp;$E317),'Hoja de Trabajo para listado'!$BC$151:$CB$151,0)),0)+IFERROR(INDEX('Hoja de Trabajo para listado'!$DE$153:$DG$274,MATCH($A317,'Hoja de Trabajo para listado'!$DE$153:$DE$1048576,0),MATCH((CUADRO!F$5&amp;$E317),'Hoja de Trabajo para listado'!$DE$151:$DG$151,0)),0)+IFERROR(INDEX('Hoja de Trabajo para listado'!$CD$155:$DC$1048576,MATCH($A317,'Hoja de Trabajo para listado'!$CD$155:$CD$1048576,0),MATCH((CUADRO!F$5&amp;$E317),'Hoja de Trabajo para listado'!$CD$151:$DC$151,0)),0)</f>
        <v>0</v>
      </c>
      <c r="G317" s="243">
        <f ca="1">+IFERROR(INDEX('Hoja de Trabajo para listado'!$A$155:$Z$1048576,MATCH($A317,'Hoja de Trabajo para listado'!$A$155:$A$1048576,0),MATCH((CUADRO!G$5&amp;$E317),'Hoja de Trabajo para listado'!$A$151:$Z$151,0)),0)+IFERROR(INDEX('Hoja de Trabajo para listado'!$AB$155:$BA$1048576,MATCH($A317,'Hoja de Trabajo para listado'!$AB$155:$AB$1048576,0),MATCH((CUADRO!G$5&amp;$E317),'Hoja de Trabajo para listado'!$AB$151:$BA$151,0)),0)+IFERROR(INDEX('Hoja de Trabajo para listado'!$BC$155:$CB$1048576,MATCH($A317,'Hoja de Trabajo para listado'!$BC$155:$BC$1048576,0),MATCH((CUADRO!G$5&amp;$E317),'Hoja de Trabajo para listado'!$BC$151:$CB$151,0)),0)+IFERROR(INDEX('Hoja de Trabajo para listado'!$DE$153:$DG$274,MATCH($A317,'Hoja de Trabajo para listado'!$DE$153:$DE$1048576,0),MATCH((CUADRO!G$5&amp;$E317),'Hoja de Trabajo para listado'!$DE$151:$DG$151,0)),0)+IFERROR(INDEX('Hoja de Trabajo para listado'!$CD$155:$DC$1048576,MATCH($A317,'Hoja de Trabajo para listado'!$CD$155:$CD$1048576,0),MATCH((CUADRO!G$5&amp;$E317),'Hoja de Trabajo para listado'!$CD$151:$DC$151,0)),0)</f>
        <v>0</v>
      </c>
      <c r="H317" s="243">
        <f ca="1">+IFERROR(INDEX('Hoja de Trabajo para listado'!$A$155:$Z$1048576,MATCH($A317,'Hoja de Trabajo para listado'!$A$155:$A$1048576,0),MATCH((CUADRO!H$5&amp;$E317),'Hoja de Trabajo para listado'!$A$151:$Z$151,0)),0)+IFERROR(INDEX('Hoja de Trabajo para listado'!$AB$155:$BA$1048576,MATCH($A317,'Hoja de Trabajo para listado'!$AB$155:$AB$1048576,0),MATCH((CUADRO!H$5&amp;$E317),'Hoja de Trabajo para listado'!$AB$151:$BA$151,0)),0)+IFERROR(INDEX('Hoja de Trabajo para listado'!$BC$155:$CB$1048576,MATCH($A317,'Hoja de Trabajo para listado'!$BC$155:$BC$1048576,0),MATCH((CUADRO!H$5&amp;$E317),'Hoja de Trabajo para listado'!$BC$151:$CB$151,0)),0)+IFERROR(INDEX('Hoja de Trabajo para listado'!$DE$153:$DG$274,MATCH($A317,'Hoja de Trabajo para listado'!$DE$153:$DE$1048576,0),MATCH((CUADRO!H$5&amp;$E317),'Hoja de Trabajo para listado'!$DE$151:$DG$151,0)),0)+IFERROR(INDEX('Hoja de Trabajo para listado'!$CD$155:$DC$1048576,MATCH($A317,'Hoja de Trabajo para listado'!$CD$155:$CD$1048576,0),MATCH((CUADRO!H$5&amp;$E317),'Hoja de Trabajo para listado'!$CD$151:$DC$151,0)),0)</f>
        <v>0</v>
      </c>
      <c r="I317" s="243">
        <f ca="1">+IFERROR(INDEX('Hoja de Trabajo para listado'!$A$155:$Z$1048576,MATCH($A317,'Hoja de Trabajo para listado'!$A$155:$A$1048576,0),MATCH((CUADRO!I$5&amp;$E317),'Hoja de Trabajo para listado'!$A$151:$Z$151,0)),0)+IFERROR(INDEX('Hoja de Trabajo para listado'!$AB$155:$BA$1048576,MATCH($A317,'Hoja de Trabajo para listado'!$AB$155:$AB$1048576,0),MATCH((CUADRO!I$5&amp;$E317),'Hoja de Trabajo para listado'!$AB$151:$BA$151,0)),0)+IFERROR(INDEX('Hoja de Trabajo para listado'!$BC$155:$CB$1048576,MATCH($A317,'Hoja de Trabajo para listado'!$BC$155:$BC$1048576,0),MATCH((CUADRO!I$5&amp;$E317),'Hoja de Trabajo para listado'!$BC$151:$CB$151,0)),0)+IFERROR(INDEX('Hoja de Trabajo para listado'!$DE$153:$DG$274,MATCH($A317,'Hoja de Trabajo para listado'!$DE$153:$DE$1048576,0),MATCH((CUADRO!I$5&amp;$E317),'Hoja de Trabajo para listado'!$DE$151:$DG$151,0)),0)+IFERROR(INDEX('Hoja de Trabajo para listado'!$CD$155:$DC$1048576,MATCH($A317,'Hoja de Trabajo para listado'!$CD$155:$CD$1048576,0),MATCH((CUADRO!I$5&amp;$E317),'Hoja de Trabajo para listado'!$CD$151:$DC$151,0)),0)</f>
        <v>0</v>
      </c>
      <c r="J317" s="243">
        <f ca="1">+IFERROR(INDEX('Hoja de Trabajo para listado'!$A$155:$Z$1048576,MATCH($A317,'Hoja de Trabajo para listado'!$A$155:$A$1048576,0),MATCH((CUADRO!J$5&amp;$E317),'Hoja de Trabajo para listado'!$A$151:$Z$151,0)),0)+IFERROR(INDEX('Hoja de Trabajo para listado'!$AB$155:$BA$1048576,MATCH($A317,'Hoja de Trabajo para listado'!$AB$155:$AB$1048576,0),MATCH((CUADRO!J$5&amp;$E317),'Hoja de Trabajo para listado'!$AB$151:$BA$151,0)),0)+IFERROR(INDEX('Hoja de Trabajo para listado'!$BC$155:$CB$1048576,MATCH($A317,'Hoja de Trabajo para listado'!$BC$155:$BC$1048576,0),MATCH((CUADRO!J$5&amp;$E317),'Hoja de Trabajo para listado'!$BC$151:$CB$151,0)),0)+IFERROR(INDEX('Hoja de Trabajo para listado'!$DE$153:$DG$274,MATCH($A317,'Hoja de Trabajo para listado'!$DE$153:$DE$1048576,0),MATCH((CUADRO!J$5&amp;$E317),'Hoja de Trabajo para listado'!$DE$151:$DG$151,0)),0)+IFERROR(INDEX('Hoja de Trabajo para listado'!$CD$155:$DC$1048576,MATCH($A317,'Hoja de Trabajo para listado'!$CD$155:$CD$1048576,0),MATCH((CUADRO!J$5&amp;$E317),'Hoja de Trabajo para listado'!$CD$151:$DC$151,0)),0)</f>
        <v>0</v>
      </c>
      <c r="K317" s="243">
        <f ca="1">+IFERROR(INDEX('Hoja de Trabajo para listado'!$A$155:$Z$1048576,MATCH($A317,'Hoja de Trabajo para listado'!$A$155:$A$1048576,0),MATCH((CUADRO!K$5&amp;$E317),'Hoja de Trabajo para listado'!$A$151:$Z$151,0)),0)+IFERROR(INDEX('Hoja de Trabajo para listado'!$AB$155:$BA$1048576,MATCH($A317,'Hoja de Trabajo para listado'!$AB$155:$AB$1048576,0),MATCH((CUADRO!K$5&amp;$E317),'Hoja de Trabajo para listado'!$AB$151:$BA$151,0)),0)+IFERROR(INDEX('Hoja de Trabajo para listado'!$BC$155:$CB$1048576,MATCH($A317,'Hoja de Trabajo para listado'!$BC$155:$BC$1048576,0),MATCH((CUADRO!K$5&amp;$E317),'Hoja de Trabajo para listado'!$BC$151:$CB$151,0)),0)+IFERROR(INDEX('Hoja de Trabajo para listado'!$DE$153:$DG$274,MATCH($A317,'Hoja de Trabajo para listado'!$DE$153:$DE$1048576,0),MATCH((CUADRO!K$5&amp;$E317),'Hoja de Trabajo para listado'!$DE$151:$DG$151,0)),0)+IFERROR(INDEX('Hoja de Trabajo para listado'!$CD$155:$DC$1048576,MATCH($A317,'Hoja de Trabajo para listado'!$CD$155:$CD$1048576,0),MATCH((CUADRO!K$5&amp;$E317),'Hoja de Trabajo para listado'!$CD$151:$DC$151,0)),0)</f>
        <v>0</v>
      </c>
      <c r="L317" s="243">
        <f ca="1">+IFERROR(INDEX('Hoja de Trabajo para listado'!$A$155:$Z$1048576,MATCH($A317,'Hoja de Trabajo para listado'!$A$155:$A$1048576,0),MATCH((CUADRO!L$5&amp;$E317),'Hoja de Trabajo para listado'!$A$151:$Z$151,0)),0)+IFERROR(INDEX('Hoja de Trabajo para listado'!$AB$155:$BA$1048576,MATCH($A317,'Hoja de Trabajo para listado'!$AB$155:$AB$1048576,0),MATCH((CUADRO!L$5&amp;$E317),'Hoja de Trabajo para listado'!$AB$151:$BA$151,0)),0)+IFERROR(INDEX('Hoja de Trabajo para listado'!$BC$155:$CB$1048576,MATCH($A317,'Hoja de Trabajo para listado'!$BC$155:$BC$1048576,0),MATCH((CUADRO!L$5&amp;$E317),'Hoja de Trabajo para listado'!$BC$151:$CB$151,0)),0)+IFERROR(INDEX('Hoja de Trabajo para listado'!$DE$153:$DG$274,MATCH($A317,'Hoja de Trabajo para listado'!$DE$153:$DE$1048576,0),MATCH((CUADRO!L$5&amp;$E317),'Hoja de Trabajo para listado'!$DE$151:$DG$151,0)),0)+IFERROR(INDEX('Hoja de Trabajo para listado'!$CD$155:$DC$1048576,MATCH($A317,'Hoja de Trabajo para listado'!$CD$155:$CD$1048576,0),MATCH((CUADRO!L$5&amp;$E317),'Hoja de Trabajo para listado'!$CD$151:$DC$151,0)),0)</f>
        <v>0</v>
      </c>
      <c r="M317" s="243">
        <f ca="1">+IFERROR(INDEX('Hoja de Trabajo para listado'!$A$155:$Z$1048576,MATCH($A317,'Hoja de Trabajo para listado'!$A$155:$A$1048576,0),MATCH((CUADRO!M$5&amp;$E317),'Hoja de Trabajo para listado'!$A$151:$Z$151,0)),0)+IFERROR(INDEX('Hoja de Trabajo para listado'!$AB$155:$BA$1048576,MATCH($A317,'Hoja de Trabajo para listado'!$AB$155:$AB$1048576,0),MATCH((CUADRO!M$5&amp;$E317),'Hoja de Trabajo para listado'!$AB$151:$BA$151,0)),0)+IFERROR(INDEX('Hoja de Trabajo para listado'!$BC$155:$CB$1048576,MATCH($A317,'Hoja de Trabajo para listado'!$BC$155:$BC$1048576,0),MATCH((CUADRO!M$5&amp;$E317),'Hoja de Trabajo para listado'!$BC$151:$CB$151,0)),0)+IFERROR(INDEX('Hoja de Trabajo para listado'!$DE$153:$DG$274,MATCH($A317,'Hoja de Trabajo para listado'!$DE$153:$DE$1048576,0),MATCH((CUADRO!M$5&amp;$E317),'Hoja de Trabajo para listado'!$DE$151:$DG$151,0)),0)+IFERROR(INDEX('Hoja de Trabajo para listado'!$CD$155:$DC$1048576,MATCH($A317,'Hoja de Trabajo para listado'!$CD$155:$CD$1048576,0),MATCH((CUADRO!M$5&amp;$E317),'Hoja de Trabajo para listado'!$CD$151:$DC$151,0)),0)</f>
        <v>0</v>
      </c>
      <c r="N317" s="243">
        <f ca="1">+IFERROR(INDEX('Hoja de Trabajo para listado'!$A$155:$Z$1048576,MATCH($A317,'Hoja de Trabajo para listado'!$A$155:$A$1048576,0),MATCH((CUADRO!N$5&amp;$E317),'Hoja de Trabajo para listado'!$A$151:$Z$151,0)),0)+IFERROR(INDEX('Hoja de Trabajo para listado'!$AB$155:$BA$1048576,MATCH($A317,'Hoja de Trabajo para listado'!$AB$155:$AB$1048576,0),MATCH((CUADRO!N$5&amp;$E317),'Hoja de Trabajo para listado'!$AB$151:$BA$151,0)),0)+IFERROR(INDEX('Hoja de Trabajo para listado'!$BC$155:$CB$1048576,MATCH($A317,'Hoja de Trabajo para listado'!$BC$155:$BC$1048576,0),MATCH((CUADRO!N$5&amp;$E317),'Hoja de Trabajo para listado'!$BC$151:$CB$151,0)),0)+IFERROR(INDEX('Hoja de Trabajo para listado'!$DE$153:$DG$274,MATCH($A317,'Hoja de Trabajo para listado'!$DE$153:$DE$1048576,0),MATCH((CUADRO!N$5&amp;$E317),'Hoja de Trabajo para listado'!$DE$151:$DG$151,0)),0)+IFERROR(INDEX('Hoja de Trabajo para listado'!$CD$155:$DC$1048576,MATCH($A317,'Hoja de Trabajo para listado'!$CD$155:$CD$1048576,0),MATCH((CUADRO!N$5&amp;$E317),'Hoja de Trabajo para listado'!$CD$151:$DC$151,0)),0)</f>
        <v>0</v>
      </c>
      <c r="O317" s="243">
        <f ca="1">+IFERROR(INDEX('Hoja de Trabajo para listado'!$A$155:$Z$1048576,MATCH($A317,'Hoja de Trabajo para listado'!$A$155:$A$1048576,0),MATCH((CUADRO!O$5&amp;$E317),'Hoja de Trabajo para listado'!$A$151:$Z$151,0)),0)+IFERROR(INDEX('Hoja de Trabajo para listado'!$AB$155:$BA$1048576,MATCH($A317,'Hoja de Trabajo para listado'!$AB$155:$AB$1048576,0),MATCH((CUADRO!O$5&amp;$E317),'Hoja de Trabajo para listado'!$AB$151:$BA$151,0)),0)+IFERROR(INDEX('Hoja de Trabajo para listado'!$BC$155:$CB$1048576,MATCH($A317,'Hoja de Trabajo para listado'!$BC$155:$BC$1048576,0),MATCH((CUADRO!O$5&amp;$E317),'Hoja de Trabajo para listado'!$BC$151:$CB$151,0)),0)+IFERROR(INDEX('Hoja de Trabajo para listado'!$DE$153:$DG$274,MATCH($A317,'Hoja de Trabajo para listado'!$DE$153:$DE$1048576,0),MATCH((CUADRO!O$5&amp;$E317),'Hoja de Trabajo para listado'!$DE$151:$DG$151,0)),0)+IFERROR(INDEX('Hoja de Trabajo para listado'!$CD$155:$DC$1048576,MATCH($A317,'Hoja de Trabajo para listado'!$CD$155:$CD$1048576,0),MATCH((CUADRO!O$5&amp;$E317),'Hoja de Trabajo para listado'!$CD$151:$DC$151,0)),0)</f>
        <v>0</v>
      </c>
      <c r="P317" s="243">
        <f ca="1">+IFERROR(INDEX('Hoja de Trabajo para listado'!$A$155:$Z$1048576,MATCH($A317,'Hoja de Trabajo para listado'!$A$155:$A$1048576,0),MATCH((CUADRO!P$5&amp;$E317),'Hoja de Trabajo para listado'!$A$151:$Z$151,0)),0)+IFERROR(INDEX('Hoja de Trabajo para listado'!$AB$155:$BA$1048576,MATCH($A317,'Hoja de Trabajo para listado'!$AB$155:$AB$1048576,0),MATCH((CUADRO!P$5&amp;$E317),'Hoja de Trabajo para listado'!$AB$151:$BA$151,0)),0)+IFERROR(INDEX('Hoja de Trabajo para listado'!$BC$155:$CB$1048576,MATCH($A317,'Hoja de Trabajo para listado'!$BC$155:$BC$1048576,0),MATCH((CUADRO!P$5&amp;$E317),'Hoja de Trabajo para listado'!$BC$151:$CB$151,0)),0)+IFERROR(INDEX('Hoja de Trabajo para listado'!$DE$153:$DG$274,MATCH($A317,'Hoja de Trabajo para listado'!$DE$153:$DE$1048576,0),MATCH((CUADRO!P$5&amp;$E317),'Hoja de Trabajo para listado'!$DE$151:$DG$151,0)),0)+IFERROR(INDEX('Hoja de Trabajo para listado'!$CD$155:$DC$1048576,MATCH($A317,'Hoja de Trabajo para listado'!$CD$155:$CD$1048576,0),MATCH((CUADRO!P$5&amp;$E317),'Hoja de Trabajo para listado'!$CD$151:$DC$151,0)),0)</f>
        <v>0</v>
      </c>
      <c r="Q317" s="243">
        <f ca="1">+IFERROR(INDEX('Hoja de Trabajo para listado'!$A$155:$Z$1048576,MATCH($A317,'Hoja de Trabajo para listado'!$A$155:$A$1048576,0),MATCH((CUADRO!Q$5&amp;$E317),'Hoja de Trabajo para listado'!$A$151:$Z$151,0)),0)+IFERROR(INDEX('Hoja de Trabajo para listado'!$AB$155:$BA$1048576,MATCH($A317,'Hoja de Trabajo para listado'!$AB$155:$AB$1048576,0),MATCH((CUADRO!Q$5&amp;$E317),'Hoja de Trabajo para listado'!$AB$151:$BA$151,0)),0)+IFERROR(INDEX('Hoja de Trabajo para listado'!$BC$155:$CB$1048576,MATCH($A317,'Hoja de Trabajo para listado'!$BC$155:$BC$1048576,0),MATCH((CUADRO!Q$5&amp;$E317),'Hoja de Trabajo para listado'!$BC$151:$CB$151,0)),0)+IFERROR(INDEX('Hoja de Trabajo para listado'!$DE$153:$DG$274,MATCH($A317,'Hoja de Trabajo para listado'!$DE$153:$DE$1048576,0),MATCH((CUADRO!Q$5&amp;$E317),'Hoja de Trabajo para listado'!$DE$151:$DG$151,0)),0)+IFERROR(INDEX('Hoja de Trabajo para listado'!$CD$155:$DC$1048576,MATCH($A317,'Hoja de Trabajo para listado'!$CD$155:$CD$1048576,0),MATCH((CUADRO!Q$5&amp;$E317),'Hoja de Trabajo para listado'!$CD$151:$DC$151,0)),0)</f>
        <v>0</v>
      </c>
      <c r="R317" s="243">
        <f t="shared" ca="1" si="11"/>
        <v>0</v>
      </c>
      <c r="S317" s="249">
        <f ca="1">+R316+R317</f>
        <v>0</v>
      </c>
      <c r="T317" s="243">
        <f ca="1">+S317</f>
        <v>0</v>
      </c>
      <c r="U317" s="242">
        <f t="shared" si="12"/>
        <v>2</v>
      </c>
      <c r="V317" s="333" t="str">
        <f>+VLOOKUP(A317,bd_lista!$A$3:$E$590,5,FALSE)</f>
        <v>Instituciones de Seguridad Social</v>
      </c>
      <c r="W317" s="384"/>
      <c r="X317" s="242">
        <f>+VLOOKUP(A317,[3]Sheet1!$A$13:$D$744,4,FALSE)</f>
        <v>46</v>
      </c>
      <c r="Y317" s="242" t="str">
        <f>+VLOOKUP(X317,bd_lista!$A$3:$C$590,3,FALSE)</f>
        <v>Ministerio de Salud y Deportes</v>
      </c>
      <c r="Z317" s="292"/>
      <c r="AA317" s="293"/>
    </row>
    <row r="318" spans="1:27" customFormat="1" ht="15" hidden="1" customHeight="1">
      <c r="A318" s="32">
        <v>512</v>
      </c>
      <c r="B318" s="388">
        <f>+A318</f>
        <v>512</v>
      </c>
      <c r="C318" s="247" t="str">
        <f>+VLOOKUP(A318,bd_lista!$A$3:$C$590,3,FALSE)</f>
        <v>Adm.de Aeropuertos y Servicios Auxiliares a la Naveg. Aérea</v>
      </c>
      <c r="D318" s="385" t="str">
        <f>+C318</f>
        <v>Adm.de Aeropuertos y Servicios Auxiliares a la Naveg. Aérea</v>
      </c>
      <c r="E318" s="247" t="s">
        <v>1304</v>
      </c>
      <c r="F318" s="243">
        <f ca="1">+IFERROR(INDEX('Hoja de Trabajo para listado'!$A$155:$Z$1048576,MATCH($A318,'Hoja de Trabajo para listado'!$A$155:$A$1048576,0),MATCH((CUADRO!F$5&amp;$E318),'Hoja de Trabajo para listado'!$A$151:$Z$151,0)),0)+IFERROR(INDEX('Hoja de Trabajo para listado'!$AB$155:$BA$1048576,MATCH($A318,'Hoja de Trabajo para listado'!$AB$155:$AB$1048576,0),MATCH((CUADRO!F$5&amp;$E318),'Hoja de Trabajo para listado'!$AB$151:$BA$151,0)),0)+IFERROR(INDEX('Hoja de Trabajo para listado'!$BC$155:$CB$1048576,MATCH($A318,'Hoja de Trabajo para listado'!$BC$155:$BC$1048576,0),MATCH((CUADRO!F$5&amp;$E318),'Hoja de Trabajo para listado'!$BC$151:$CB$151,0)),0)+IFERROR(INDEX('Hoja de Trabajo para listado'!$DE$153:$DG$274,MATCH($A318,'Hoja de Trabajo para listado'!$DE$153:$DE$1048576,0),MATCH((CUADRO!F$5&amp;$E318),'Hoja de Trabajo para listado'!$DE$151:$DG$151,0)),0)+IFERROR(INDEX('Hoja de Trabajo para listado'!$CD$155:$DC$1048576,MATCH($A318,'Hoja de Trabajo para listado'!$CD$155:$CD$1048576,0),MATCH((CUADRO!F$5&amp;$E318),'Hoja de Trabajo para listado'!$CD$151:$DC$151,0)),0)</f>
        <v>0</v>
      </c>
      <c r="G318" s="243">
        <f ca="1">+IFERROR(INDEX('Hoja de Trabajo para listado'!$A$155:$Z$1048576,MATCH($A318,'Hoja de Trabajo para listado'!$A$155:$A$1048576,0),MATCH((CUADRO!G$5&amp;$E318),'Hoja de Trabajo para listado'!$A$151:$Z$151,0)),0)+IFERROR(INDEX('Hoja de Trabajo para listado'!$AB$155:$BA$1048576,MATCH($A318,'Hoja de Trabajo para listado'!$AB$155:$AB$1048576,0),MATCH((CUADRO!G$5&amp;$E318),'Hoja de Trabajo para listado'!$AB$151:$BA$151,0)),0)+IFERROR(INDEX('Hoja de Trabajo para listado'!$BC$155:$CB$1048576,MATCH($A318,'Hoja de Trabajo para listado'!$BC$155:$BC$1048576,0),MATCH((CUADRO!G$5&amp;$E318),'Hoja de Trabajo para listado'!$BC$151:$CB$151,0)),0)+IFERROR(INDEX('Hoja de Trabajo para listado'!$DE$153:$DG$274,MATCH($A318,'Hoja de Trabajo para listado'!$DE$153:$DE$1048576,0),MATCH((CUADRO!G$5&amp;$E318),'Hoja de Trabajo para listado'!$DE$151:$DG$151,0)),0)+IFERROR(INDEX('Hoja de Trabajo para listado'!$CD$155:$DC$1048576,MATCH($A318,'Hoja de Trabajo para listado'!$CD$155:$CD$1048576,0),MATCH((CUADRO!G$5&amp;$E318),'Hoja de Trabajo para listado'!$CD$151:$DC$151,0)),0)</f>
        <v>0</v>
      </c>
      <c r="H318" s="243">
        <f ca="1">+IFERROR(INDEX('Hoja de Trabajo para listado'!$A$155:$Z$1048576,MATCH($A318,'Hoja de Trabajo para listado'!$A$155:$A$1048576,0),MATCH((CUADRO!H$5&amp;$E318),'Hoja de Trabajo para listado'!$A$151:$Z$151,0)),0)+IFERROR(INDEX('Hoja de Trabajo para listado'!$AB$155:$BA$1048576,MATCH($A318,'Hoja de Trabajo para listado'!$AB$155:$AB$1048576,0),MATCH((CUADRO!H$5&amp;$E318),'Hoja de Trabajo para listado'!$AB$151:$BA$151,0)),0)+IFERROR(INDEX('Hoja de Trabajo para listado'!$BC$155:$CB$1048576,MATCH($A318,'Hoja de Trabajo para listado'!$BC$155:$BC$1048576,0),MATCH((CUADRO!H$5&amp;$E318),'Hoja de Trabajo para listado'!$BC$151:$CB$151,0)),0)+IFERROR(INDEX('Hoja de Trabajo para listado'!$DE$153:$DG$274,MATCH($A318,'Hoja de Trabajo para listado'!$DE$153:$DE$1048576,0),MATCH((CUADRO!H$5&amp;$E318),'Hoja de Trabajo para listado'!$DE$151:$DG$151,0)),0)+IFERROR(INDEX('Hoja de Trabajo para listado'!$CD$155:$DC$1048576,MATCH($A318,'Hoja de Trabajo para listado'!$CD$155:$CD$1048576,0),MATCH((CUADRO!H$5&amp;$E318),'Hoja de Trabajo para listado'!$CD$151:$DC$151,0)),0)</f>
        <v>0</v>
      </c>
      <c r="I318" s="243">
        <f ca="1">+IFERROR(INDEX('Hoja de Trabajo para listado'!$A$155:$Z$1048576,MATCH($A318,'Hoja de Trabajo para listado'!$A$155:$A$1048576,0),MATCH((CUADRO!I$5&amp;$E318),'Hoja de Trabajo para listado'!$A$151:$Z$151,0)),0)+IFERROR(INDEX('Hoja de Trabajo para listado'!$AB$155:$BA$1048576,MATCH($A318,'Hoja de Trabajo para listado'!$AB$155:$AB$1048576,0),MATCH((CUADRO!I$5&amp;$E318),'Hoja de Trabajo para listado'!$AB$151:$BA$151,0)),0)+IFERROR(INDEX('Hoja de Trabajo para listado'!$BC$155:$CB$1048576,MATCH($A318,'Hoja de Trabajo para listado'!$BC$155:$BC$1048576,0),MATCH((CUADRO!I$5&amp;$E318),'Hoja de Trabajo para listado'!$BC$151:$CB$151,0)),0)+IFERROR(INDEX('Hoja de Trabajo para listado'!$DE$153:$DG$274,MATCH($A318,'Hoja de Trabajo para listado'!$DE$153:$DE$1048576,0),MATCH((CUADRO!I$5&amp;$E318),'Hoja de Trabajo para listado'!$DE$151:$DG$151,0)),0)+IFERROR(INDEX('Hoja de Trabajo para listado'!$CD$155:$DC$1048576,MATCH($A318,'Hoja de Trabajo para listado'!$CD$155:$CD$1048576,0),MATCH((CUADRO!I$5&amp;$E318),'Hoja de Trabajo para listado'!$CD$151:$DC$151,0)),0)</f>
        <v>0</v>
      </c>
      <c r="J318" s="243">
        <f ca="1">+IFERROR(INDEX('Hoja de Trabajo para listado'!$A$155:$Z$1048576,MATCH($A318,'Hoja de Trabajo para listado'!$A$155:$A$1048576,0),MATCH((CUADRO!J$5&amp;$E318),'Hoja de Trabajo para listado'!$A$151:$Z$151,0)),0)+IFERROR(INDEX('Hoja de Trabajo para listado'!$AB$155:$BA$1048576,MATCH($A318,'Hoja de Trabajo para listado'!$AB$155:$AB$1048576,0),MATCH((CUADRO!J$5&amp;$E318),'Hoja de Trabajo para listado'!$AB$151:$BA$151,0)),0)+IFERROR(INDEX('Hoja de Trabajo para listado'!$BC$155:$CB$1048576,MATCH($A318,'Hoja de Trabajo para listado'!$BC$155:$BC$1048576,0),MATCH((CUADRO!J$5&amp;$E318),'Hoja de Trabajo para listado'!$BC$151:$CB$151,0)),0)+IFERROR(INDEX('Hoja de Trabajo para listado'!$DE$153:$DG$274,MATCH($A318,'Hoja de Trabajo para listado'!$DE$153:$DE$1048576,0),MATCH((CUADRO!J$5&amp;$E318),'Hoja de Trabajo para listado'!$DE$151:$DG$151,0)),0)+IFERROR(INDEX('Hoja de Trabajo para listado'!$CD$155:$DC$1048576,MATCH($A318,'Hoja de Trabajo para listado'!$CD$155:$CD$1048576,0),MATCH((CUADRO!J$5&amp;$E318),'Hoja de Trabajo para listado'!$CD$151:$DC$151,0)),0)</f>
        <v>0</v>
      </c>
      <c r="K318" s="243">
        <f ca="1">+IFERROR(INDEX('Hoja de Trabajo para listado'!$A$155:$Z$1048576,MATCH($A318,'Hoja de Trabajo para listado'!$A$155:$A$1048576,0),MATCH((CUADRO!K$5&amp;$E318),'Hoja de Trabajo para listado'!$A$151:$Z$151,0)),0)+IFERROR(INDEX('Hoja de Trabajo para listado'!$AB$155:$BA$1048576,MATCH($A318,'Hoja de Trabajo para listado'!$AB$155:$AB$1048576,0),MATCH((CUADRO!K$5&amp;$E318),'Hoja de Trabajo para listado'!$AB$151:$BA$151,0)),0)+IFERROR(INDEX('Hoja de Trabajo para listado'!$BC$155:$CB$1048576,MATCH($A318,'Hoja de Trabajo para listado'!$BC$155:$BC$1048576,0),MATCH((CUADRO!K$5&amp;$E318),'Hoja de Trabajo para listado'!$BC$151:$CB$151,0)),0)+IFERROR(INDEX('Hoja de Trabajo para listado'!$DE$153:$DG$274,MATCH($A318,'Hoja de Trabajo para listado'!$DE$153:$DE$1048576,0),MATCH((CUADRO!K$5&amp;$E318),'Hoja de Trabajo para listado'!$DE$151:$DG$151,0)),0)+IFERROR(INDEX('Hoja de Trabajo para listado'!$CD$155:$DC$1048576,MATCH($A318,'Hoja de Trabajo para listado'!$CD$155:$CD$1048576,0),MATCH((CUADRO!K$5&amp;$E318),'Hoja de Trabajo para listado'!$CD$151:$DC$151,0)),0)</f>
        <v>0</v>
      </c>
      <c r="L318" s="243">
        <f ca="1">+IFERROR(INDEX('Hoja de Trabajo para listado'!$A$155:$Z$1048576,MATCH($A318,'Hoja de Trabajo para listado'!$A$155:$A$1048576,0),MATCH((CUADRO!L$5&amp;$E318),'Hoja de Trabajo para listado'!$A$151:$Z$151,0)),0)+IFERROR(INDEX('Hoja de Trabajo para listado'!$AB$155:$BA$1048576,MATCH($A318,'Hoja de Trabajo para listado'!$AB$155:$AB$1048576,0),MATCH((CUADRO!L$5&amp;$E318),'Hoja de Trabajo para listado'!$AB$151:$BA$151,0)),0)+IFERROR(INDEX('Hoja de Trabajo para listado'!$BC$155:$CB$1048576,MATCH($A318,'Hoja de Trabajo para listado'!$BC$155:$BC$1048576,0),MATCH((CUADRO!L$5&amp;$E318),'Hoja de Trabajo para listado'!$BC$151:$CB$151,0)),0)+IFERROR(INDEX('Hoja de Trabajo para listado'!$DE$153:$DG$274,MATCH($A318,'Hoja de Trabajo para listado'!$DE$153:$DE$1048576,0),MATCH((CUADRO!L$5&amp;$E318),'Hoja de Trabajo para listado'!$DE$151:$DG$151,0)),0)+IFERROR(INDEX('Hoja de Trabajo para listado'!$CD$155:$DC$1048576,MATCH($A318,'Hoja de Trabajo para listado'!$CD$155:$CD$1048576,0),MATCH((CUADRO!L$5&amp;$E318),'Hoja de Trabajo para listado'!$CD$151:$DC$151,0)),0)</f>
        <v>0</v>
      </c>
      <c r="M318" s="243">
        <f ca="1">+IFERROR(INDEX('Hoja de Trabajo para listado'!$A$155:$Z$1048576,MATCH($A318,'Hoja de Trabajo para listado'!$A$155:$A$1048576,0),MATCH((CUADRO!M$5&amp;$E318),'Hoja de Trabajo para listado'!$A$151:$Z$151,0)),0)+IFERROR(INDEX('Hoja de Trabajo para listado'!$AB$155:$BA$1048576,MATCH($A318,'Hoja de Trabajo para listado'!$AB$155:$AB$1048576,0),MATCH((CUADRO!M$5&amp;$E318),'Hoja de Trabajo para listado'!$AB$151:$BA$151,0)),0)+IFERROR(INDEX('Hoja de Trabajo para listado'!$BC$155:$CB$1048576,MATCH($A318,'Hoja de Trabajo para listado'!$BC$155:$BC$1048576,0),MATCH((CUADRO!M$5&amp;$E318),'Hoja de Trabajo para listado'!$BC$151:$CB$151,0)),0)+IFERROR(INDEX('Hoja de Trabajo para listado'!$DE$153:$DG$274,MATCH($A318,'Hoja de Trabajo para listado'!$DE$153:$DE$1048576,0),MATCH((CUADRO!M$5&amp;$E318),'Hoja de Trabajo para listado'!$DE$151:$DG$151,0)),0)+IFERROR(INDEX('Hoja de Trabajo para listado'!$CD$155:$DC$1048576,MATCH($A318,'Hoja de Trabajo para listado'!$CD$155:$CD$1048576,0),MATCH((CUADRO!M$5&amp;$E318),'Hoja de Trabajo para listado'!$CD$151:$DC$151,0)),0)</f>
        <v>0</v>
      </c>
      <c r="N318" s="243">
        <f ca="1">+IFERROR(INDEX('Hoja de Trabajo para listado'!$A$155:$Z$1048576,MATCH($A318,'Hoja de Trabajo para listado'!$A$155:$A$1048576,0),MATCH((CUADRO!N$5&amp;$E318),'Hoja de Trabajo para listado'!$A$151:$Z$151,0)),0)+IFERROR(INDEX('Hoja de Trabajo para listado'!$AB$155:$BA$1048576,MATCH($A318,'Hoja de Trabajo para listado'!$AB$155:$AB$1048576,0),MATCH((CUADRO!N$5&amp;$E318),'Hoja de Trabajo para listado'!$AB$151:$BA$151,0)),0)+IFERROR(INDEX('Hoja de Trabajo para listado'!$BC$155:$CB$1048576,MATCH($A318,'Hoja de Trabajo para listado'!$BC$155:$BC$1048576,0),MATCH((CUADRO!N$5&amp;$E318),'Hoja de Trabajo para listado'!$BC$151:$CB$151,0)),0)+IFERROR(INDEX('Hoja de Trabajo para listado'!$DE$153:$DG$274,MATCH($A318,'Hoja de Trabajo para listado'!$DE$153:$DE$1048576,0),MATCH((CUADRO!N$5&amp;$E318),'Hoja de Trabajo para listado'!$DE$151:$DG$151,0)),0)+IFERROR(INDEX('Hoja de Trabajo para listado'!$CD$155:$DC$1048576,MATCH($A318,'Hoja de Trabajo para listado'!$CD$155:$CD$1048576,0),MATCH((CUADRO!N$5&amp;$E318),'Hoja de Trabajo para listado'!$CD$151:$DC$151,0)),0)</f>
        <v>0</v>
      </c>
      <c r="O318" s="243">
        <f ca="1">+IFERROR(INDEX('Hoja de Trabajo para listado'!$A$155:$Z$1048576,MATCH($A318,'Hoja de Trabajo para listado'!$A$155:$A$1048576,0),MATCH((CUADRO!O$5&amp;$E318),'Hoja de Trabajo para listado'!$A$151:$Z$151,0)),0)+IFERROR(INDEX('Hoja de Trabajo para listado'!$AB$155:$BA$1048576,MATCH($A318,'Hoja de Trabajo para listado'!$AB$155:$AB$1048576,0),MATCH((CUADRO!O$5&amp;$E318),'Hoja de Trabajo para listado'!$AB$151:$BA$151,0)),0)+IFERROR(INDEX('Hoja de Trabajo para listado'!$BC$155:$CB$1048576,MATCH($A318,'Hoja de Trabajo para listado'!$BC$155:$BC$1048576,0),MATCH((CUADRO!O$5&amp;$E318),'Hoja de Trabajo para listado'!$BC$151:$CB$151,0)),0)+IFERROR(INDEX('Hoja de Trabajo para listado'!$DE$153:$DG$274,MATCH($A318,'Hoja de Trabajo para listado'!$DE$153:$DE$1048576,0),MATCH((CUADRO!O$5&amp;$E318),'Hoja de Trabajo para listado'!$DE$151:$DG$151,0)),0)+IFERROR(INDEX('Hoja de Trabajo para listado'!$CD$155:$DC$1048576,MATCH($A318,'Hoja de Trabajo para listado'!$CD$155:$CD$1048576,0),MATCH((CUADRO!O$5&amp;$E318),'Hoja de Trabajo para listado'!$CD$151:$DC$151,0)),0)</f>
        <v>0</v>
      </c>
      <c r="P318" s="243">
        <f ca="1">+IFERROR(INDEX('Hoja de Trabajo para listado'!$A$155:$Z$1048576,MATCH($A318,'Hoja de Trabajo para listado'!$A$155:$A$1048576,0),MATCH((CUADRO!P$5&amp;$E318),'Hoja de Trabajo para listado'!$A$151:$Z$151,0)),0)+IFERROR(INDEX('Hoja de Trabajo para listado'!$AB$155:$BA$1048576,MATCH($A318,'Hoja de Trabajo para listado'!$AB$155:$AB$1048576,0),MATCH((CUADRO!P$5&amp;$E318),'Hoja de Trabajo para listado'!$AB$151:$BA$151,0)),0)+IFERROR(INDEX('Hoja de Trabajo para listado'!$BC$155:$CB$1048576,MATCH($A318,'Hoja de Trabajo para listado'!$BC$155:$BC$1048576,0),MATCH((CUADRO!P$5&amp;$E318),'Hoja de Trabajo para listado'!$BC$151:$CB$151,0)),0)+IFERROR(INDEX('Hoja de Trabajo para listado'!$DE$153:$DG$274,MATCH($A318,'Hoja de Trabajo para listado'!$DE$153:$DE$1048576,0),MATCH((CUADRO!P$5&amp;$E318),'Hoja de Trabajo para listado'!$DE$151:$DG$151,0)),0)+IFERROR(INDEX('Hoja de Trabajo para listado'!$CD$155:$DC$1048576,MATCH($A318,'Hoja de Trabajo para listado'!$CD$155:$CD$1048576,0),MATCH((CUADRO!P$5&amp;$E318),'Hoja de Trabajo para listado'!$CD$151:$DC$151,0)),0)</f>
        <v>0</v>
      </c>
      <c r="Q318" s="243">
        <f ca="1">+IFERROR(INDEX('Hoja de Trabajo para listado'!$A$155:$Z$1048576,MATCH($A318,'Hoja de Trabajo para listado'!$A$155:$A$1048576,0),MATCH((CUADRO!Q$5&amp;$E318),'Hoja de Trabajo para listado'!$A$151:$Z$151,0)),0)+IFERROR(INDEX('Hoja de Trabajo para listado'!$AB$155:$BA$1048576,MATCH($A318,'Hoja de Trabajo para listado'!$AB$155:$AB$1048576,0),MATCH((CUADRO!Q$5&amp;$E318),'Hoja de Trabajo para listado'!$AB$151:$BA$151,0)),0)+IFERROR(INDEX('Hoja de Trabajo para listado'!$BC$155:$CB$1048576,MATCH($A318,'Hoja de Trabajo para listado'!$BC$155:$BC$1048576,0),MATCH((CUADRO!Q$5&amp;$E318),'Hoja de Trabajo para listado'!$BC$151:$CB$151,0)),0)+IFERROR(INDEX('Hoja de Trabajo para listado'!$DE$153:$DG$274,MATCH($A318,'Hoja de Trabajo para listado'!$DE$153:$DE$1048576,0),MATCH((CUADRO!Q$5&amp;$E318),'Hoja de Trabajo para listado'!$DE$151:$DG$151,0)),0)+IFERROR(INDEX('Hoja de Trabajo para listado'!$CD$155:$DC$1048576,MATCH($A318,'Hoja de Trabajo para listado'!$CD$155:$CD$1048576,0),MATCH((CUADRO!Q$5&amp;$E318),'Hoja de Trabajo para listado'!$CD$151:$DC$151,0)),0)</f>
        <v>0</v>
      </c>
      <c r="R318" s="243">
        <f t="shared" ca="1" si="11"/>
        <v>0</v>
      </c>
      <c r="S318" s="263"/>
      <c r="T318" s="243">
        <f ca="1">+T319</f>
        <v>0</v>
      </c>
      <c r="U318" s="242">
        <f t="shared" si="12"/>
        <v>1</v>
      </c>
      <c r="V318" s="333"/>
      <c r="W318" s="383">
        <f>+V318</f>
        <v>0</v>
      </c>
      <c r="X318" s="242">
        <f>+VLOOKUP(A318,[3]Sheet1!$A$13:$D$744,4,FALSE)</f>
        <v>81</v>
      </c>
      <c r="Y318" s="242" t="str">
        <f>+VLOOKUP(X318,bd_lista!$A$3:$C$590,3,FALSE)</f>
        <v>Ministerio de Obras Públicas, Servicios y Vivienda</v>
      </c>
      <c r="Z318" s="294">
        <f>+X318</f>
        <v>81</v>
      </c>
      <c r="AA318" s="319" t="str">
        <f>+Y318</f>
        <v>Ministerio de Obras Públicas, Servicios y Vivienda</v>
      </c>
    </row>
    <row r="319" spans="1:27" customFormat="1" ht="15" hidden="1" customHeight="1">
      <c r="A319" s="32">
        <v>512</v>
      </c>
      <c r="B319" s="389"/>
      <c r="C319" s="333" t="str">
        <f>+VLOOKUP(A319,bd_lista!$A$3:$C$590,3,FALSE)</f>
        <v>Adm.de Aeropuertos y Servicios Auxiliares a la Naveg. Aérea</v>
      </c>
      <c r="D319" s="386"/>
      <c r="E319" s="247" t="s">
        <v>1305</v>
      </c>
      <c r="F319" s="243">
        <f ca="1">+IFERROR(INDEX('Hoja de Trabajo para listado'!$A$155:$Z$1048576,MATCH($A319,'Hoja de Trabajo para listado'!$A$155:$A$1048576,0),MATCH((CUADRO!F$5&amp;$E319),'Hoja de Trabajo para listado'!$A$151:$Z$151,0)),0)+IFERROR(INDEX('Hoja de Trabajo para listado'!$AB$155:$BA$1048576,MATCH($A319,'Hoja de Trabajo para listado'!$AB$155:$AB$1048576,0),MATCH((CUADRO!F$5&amp;$E319),'Hoja de Trabajo para listado'!$AB$151:$BA$151,0)),0)+IFERROR(INDEX('Hoja de Trabajo para listado'!$BC$155:$CB$1048576,MATCH($A319,'Hoja de Trabajo para listado'!$BC$155:$BC$1048576,0),MATCH((CUADRO!F$5&amp;$E319),'Hoja de Trabajo para listado'!$BC$151:$CB$151,0)),0)+IFERROR(INDEX('Hoja de Trabajo para listado'!$DE$153:$DG$274,MATCH($A319,'Hoja de Trabajo para listado'!$DE$153:$DE$1048576,0),MATCH((CUADRO!F$5&amp;$E319),'Hoja de Trabajo para listado'!$DE$151:$DG$151,0)),0)+IFERROR(INDEX('Hoja de Trabajo para listado'!$CD$155:$DC$1048576,MATCH($A319,'Hoja de Trabajo para listado'!$CD$155:$CD$1048576,0),MATCH((CUADRO!F$5&amp;$E319),'Hoja de Trabajo para listado'!$CD$151:$DC$151,0)),0)</f>
        <v>0</v>
      </c>
      <c r="G319" s="243">
        <f ca="1">+IFERROR(INDEX('Hoja de Trabajo para listado'!$A$155:$Z$1048576,MATCH($A319,'Hoja de Trabajo para listado'!$A$155:$A$1048576,0),MATCH((CUADRO!G$5&amp;$E319),'Hoja de Trabajo para listado'!$A$151:$Z$151,0)),0)+IFERROR(INDEX('Hoja de Trabajo para listado'!$AB$155:$BA$1048576,MATCH($A319,'Hoja de Trabajo para listado'!$AB$155:$AB$1048576,0),MATCH((CUADRO!G$5&amp;$E319),'Hoja de Trabajo para listado'!$AB$151:$BA$151,0)),0)+IFERROR(INDEX('Hoja de Trabajo para listado'!$BC$155:$CB$1048576,MATCH($A319,'Hoja de Trabajo para listado'!$BC$155:$BC$1048576,0),MATCH((CUADRO!G$5&amp;$E319),'Hoja de Trabajo para listado'!$BC$151:$CB$151,0)),0)+IFERROR(INDEX('Hoja de Trabajo para listado'!$DE$153:$DG$274,MATCH($A319,'Hoja de Trabajo para listado'!$DE$153:$DE$1048576,0),MATCH((CUADRO!G$5&amp;$E319),'Hoja de Trabajo para listado'!$DE$151:$DG$151,0)),0)+IFERROR(INDEX('Hoja de Trabajo para listado'!$CD$155:$DC$1048576,MATCH($A319,'Hoja de Trabajo para listado'!$CD$155:$CD$1048576,0),MATCH((CUADRO!G$5&amp;$E319),'Hoja de Trabajo para listado'!$CD$151:$DC$151,0)),0)</f>
        <v>0</v>
      </c>
      <c r="H319" s="243">
        <f ca="1">+IFERROR(INDEX('Hoja de Trabajo para listado'!$A$155:$Z$1048576,MATCH($A319,'Hoja de Trabajo para listado'!$A$155:$A$1048576,0),MATCH((CUADRO!H$5&amp;$E319),'Hoja de Trabajo para listado'!$A$151:$Z$151,0)),0)+IFERROR(INDEX('Hoja de Trabajo para listado'!$AB$155:$BA$1048576,MATCH($A319,'Hoja de Trabajo para listado'!$AB$155:$AB$1048576,0),MATCH((CUADRO!H$5&amp;$E319),'Hoja de Trabajo para listado'!$AB$151:$BA$151,0)),0)+IFERROR(INDEX('Hoja de Trabajo para listado'!$BC$155:$CB$1048576,MATCH($A319,'Hoja de Trabajo para listado'!$BC$155:$BC$1048576,0),MATCH((CUADRO!H$5&amp;$E319),'Hoja de Trabajo para listado'!$BC$151:$CB$151,0)),0)+IFERROR(INDEX('Hoja de Trabajo para listado'!$DE$153:$DG$274,MATCH($A319,'Hoja de Trabajo para listado'!$DE$153:$DE$1048576,0),MATCH((CUADRO!H$5&amp;$E319),'Hoja de Trabajo para listado'!$DE$151:$DG$151,0)),0)+IFERROR(INDEX('Hoja de Trabajo para listado'!$CD$155:$DC$1048576,MATCH($A319,'Hoja de Trabajo para listado'!$CD$155:$CD$1048576,0),MATCH((CUADRO!H$5&amp;$E319),'Hoja de Trabajo para listado'!$CD$151:$DC$151,0)),0)</f>
        <v>0</v>
      </c>
      <c r="I319" s="243">
        <f ca="1">+IFERROR(INDEX('Hoja de Trabajo para listado'!$A$155:$Z$1048576,MATCH($A319,'Hoja de Trabajo para listado'!$A$155:$A$1048576,0),MATCH((CUADRO!I$5&amp;$E319),'Hoja de Trabajo para listado'!$A$151:$Z$151,0)),0)+IFERROR(INDEX('Hoja de Trabajo para listado'!$AB$155:$BA$1048576,MATCH($A319,'Hoja de Trabajo para listado'!$AB$155:$AB$1048576,0),MATCH((CUADRO!I$5&amp;$E319),'Hoja de Trabajo para listado'!$AB$151:$BA$151,0)),0)+IFERROR(INDEX('Hoja de Trabajo para listado'!$BC$155:$CB$1048576,MATCH($A319,'Hoja de Trabajo para listado'!$BC$155:$BC$1048576,0),MATCH((CUADRO!I$5&amp;$E319),'Hoja de Trabajo para listado'!$BC$151:$CB$151,0)),0)+IFERROR(INDEX('Hoja de Trabajo para listado'!$DE$153:$DG$274,MATCH($A319,'Hoja de Trabajo para listado'!$DE$153:$DE$1048576,0),MATCH((CUADRO!I$5&amp;$E319),'Hoja de Trabajo para listado'!$DE$151:$DG$151,0)),0)+IFERROR(INDEX('Hoja de Trabajo para listado'!$CD$155:$DC$1048576,MATCH($A319,'Hoja de Trabajo para listado'!$CD$155:$CD$1048576,0),MATCH((CUADRO!I$5&amp;$E319),'Hoja de Trabajo para listado'!$CD$151:$DC$151,0)),0)</f>
        <v>0</v>
      </c>
      <c r="J319" s="243">
        <f ca="1">+IFERROR(INDEX('Hoja de Trabajo para listado'!$A$155:$Z$1048576,MATCH($A319,'Hoja de Trabajo para listado'!$A$155:$A$1048576,0),MATCH((CUADRO!J$5&amp;$E319),'Hoja de Trabajo para listado'!$A$151:$Z$151,0)),0)+IFERROR(INDEX('Hoja de Trabajo para listado'!$AB$155:$BA$1048576,MATCH($A319,'Hoja de Trabajo para listado'!$AB$155:$AB$1048576,0),MATCH((CUADRO!J$5&amp;$E319),'Hoja de Trabajo para listado'!$AB$151:$BA$151,0)),0)+IFERROR(INDEX('Hoja de Trabajo para listado'!$BC$155:$CB$1048576,MATCH($A319,'Hoja de Trabajo para listado'!$BC$155:$BC$1048576,0),MATCH((CUADRO!J$5&amp;$E319),'Hoja de Trabajo para listado'!$BC$151:$CB$151,0)),0)+IFERROR(INDEX('Hoja de Trabajo para listado'!$DE$153:$DG$274,MATCH($A319,'Hoja de Trabajo para listado'!$DE$153:$DE$1048576,0),MATCH((CUADRO!J$5&amp;$E319),'Hoja de Trabajo para listado'!$DE$151:$DG$151,0)),0)+IFERROR(INDEX('Hoja de Trabajo para listado'!$CD$155:$DC$1048576,MATCH($A319,'Hoja de Trabajo para listado'!$CD$155:$CD$1048576,0),MATCH((CUADRO!J$5&amp;$E319),'Hoja de Trabajo para listado'!$CD$151:$DC$151,0)),0)</f>
        <v>0</v>
      </c>
      <c r="K319" s="243">
        <f ca="1">+IFERROR(INDEX('Hoja de Trabajo para listado'!$A$155:$Z$1048576,MATCH($A319,'Hoja de Trabajo para listado'!$A$155:$A$1048576,0),MATCH((CUADRO!K$5&amp;$E319),'Hoja de Trabajo para listado'!$A$151:$Z$151,0)),0)+IFERROR(INDEX('Hoja de Trabajo para listado'!$AB$155:$BA$1048576,MATCH($A319,'Hoja de Trabajo para listado'!$AB$155:$AB$1048576,0),MATCH((CUADRO!K$5&amp;$E319),'Hoja de Trabajo para listado'!$AB$151:$BA$151,0)),0)+IFERROR(INDEX('Hoja de Trabajo para listado'!$BC$155:$CB$1048576,MATCH($A319,'Hoja de Trabajo para listado'!$BC$155:$BC$1048576,0),MATCH((CUADRO!K$5&amp;$E319),'Hoja de Trabajo para listado'!$BC$151:$CB$151,0)),0)+IFERROR(INDEX('Hoja de Trabajo para listado'!$DE$153:$DG$274,MATCH($A319,'Hoja de Trabajo para listado'!$DE$153:$DE$1048576,0),MATCH((CUADRO!K$5&amp;$E319),'Hoja de Trabajo para listado'!$DE$151:$DG$151,0)),0)+IFERROR(INDEX('Hoja de Trabajo para listado'!$CD$155:$DC$1048576,MATCH($A319,'Hoja de Trabajo para listado'!$CD$155:$CD$1048576,0),MATCH((CUADRO!K$5&amp;$E319),'Hoja de Trabajo para listado'!$CD$151:$DC$151,0)),0)</f>
        <v>0</v>
      </c>
      <c r="L319" s="243">
        <f ca="1">+IFERROR(INDEX('Hoja de Trabajo para listado'!$A$155:$Z$1048576,MATCH($A319,'Hoja de Trabajo para listado'!$A$155:$A$1048576,0),MATCH((CUADRO!L$5&amp;$E319),'Hoja de Trabajo para listado'!$A$151:$Z$151,0)),0)+IFERROR(INDEX('Hoja de Trabajo para listado'!$AB$155:$BA$1048576,MATCH($A319,'Hoja de Trabajo para listado'!$AB$155:$AB$1048576,0),MATCH((CUADRO!L$5&amp;$E319),'Hoja de Trabajo para listado'!$AB$151:$BA$151,0)),0)+IFERROR(INDEX('Hoja de Trabajo para listado'!$BC$155:$CB$1048576,MATCH($A319,'Hoja de Trabajo para listado'!$BC$155:$BC$1048576,0),MATCH((CUADRO!L$5&amp;$E319),'Hoja de Trabajo para listado'!$BC$151:$CB$151,0)),0)+IFERROR(INDEX('Hoja de Trabajo para listado'!$DE$153:$DG$274,MATCH($A319,'Hoja de Trabajo para listado'!$DE$153:$DE$1048576,0),MATCH((CUADRO!L$5&amp;$E319),'Hoja de Trabajo para listado'!$DE$151:$DG$151,0)),0)+IFERROR(INDEX('Hoja de Trabajo para listado'!$CD$155:$DC$1048576,MATCH($A319,'Hoja de Trabajo para listado'!$CD$155:$CD$1048576,0),MATCH((CUADRO!L$5&amp;$E319),'Hoja de Trabajo para listado'!$CD$151:$DC$151,0)),0)</f>
        <v>0</v>
      </c>
      <c r="M319" s="243">
        <f ca="1">+IFERROR(INDEX('Hoja de Trabajo para listado'!$A$155:$Z$1048576,MATCH($A319,'Hoja de Trabajo para listado'!$A$155:$A$1048576,0),MATCH((CUADRO!M$5&amp;$E319),'Hoja de Trabajo para listado'!$A$151:$Z$151,0)),0)+IFERROR(INDEX('Hoja de Trabajo para listado'!$AB$155:$BA$1048576,MATCH($A319,'Hoja de Trabajo para listado'!$AB$155:$AB$1048576,0),MATCH((CUADRO!M$5&amp;$E319),'Hoja de Trabajo para listado'!$AB$151:$BA$151,0)),0)+IFERROR(INDEX('Hoja de Trabajo para listado'!$BC$155:$CB$1048576,MATCH($A319,'Hoja de Trabajo para listado'!$BC$155:$BC$1048576,0),MATCH((CUADRO!M$5&amp;$E319),'Hoja de Trabajo para listado'!$BC$151:$CB$151,0)),0)+IFERROR(INDEX('Hoja de Trabajo para listado'!$DE$153:$DG$274,MATCH($A319,'Hoja de Trabajo para listado'!$DE$153:$DE$1048576,0),MATCH((CUADRO!M$5&amp;$E319),'Hoja de Trabajo para listado'!$DE$151:$DG$151,0)),0)+IFERROR(INDEX('Hoja de Trabajo para listado'!$CD$155:$DC$1048576,MATCH($A319,'Hoja de Trabajo para listado'!$CD$155:$CD$1048576,0),MATCH((CUADRO!M$5&amp;$E319),'Hoja de Trabajo para listado'!$CD$151:$DC$151,0)),0)</f>
        <v>0</v>
      </c>
      <c r="N319" s="243">
        <f ca="1">+IFERROR(INDEX('Hoja de Trabajo para listado'!$A$155:$Z$1048576,MATCH($A319,'Hoja de Trabajo para listado'!$A$155:$A$1048576,0),MATCH((CUADRO!N$5&amp;$E319),'Hoja de Trabajo para listado'!$A$151:$Z$151,0)),0)+IFERROR(INDEX('Hoja de Trabajo para listado'!$AB$155:$BA$1048576,MATCH($A319,'Hoja de Trabajo para listado'!$AB$155:$AB$1048576,0),MATCH((CUADRO!N$5&amp;$E319),'Hoja de Trabajo para listado'!$AB$151:$BA$151,0)),0)+IFERROR(INDEX('Hoja de Trabajo para listado'!$BC$155:$CB$1048576,MATCH($A319,'Hoja de Trabajo para listado'!$BC$155:$BC$1048576,0),MATCH((CUADRO!N$5&amp;$E319),'Hoja de Trabajo para listado'!$BC$151:$CB$151,0)),0)+IFERROR(INDEX('Hoja de Trabajo para listado'!$DE$153:$DG$274,MATCH($A319,'Hoja de Trabajo para listado'!$DE$153:$DE$1048576,0),MATCH((CUADRO!N$5&amp;$E319),'Hoja de Trabajo para listado'!$DE$151:$DG$151,0)),0)+IFERROR(INDEX('Hoja de Trabajo para listado'!$CD$155:$DC$1048576,MATCH($A319,'Hoja de Trabajo para listado'!$CD$155:$CD$1048576,0),MATCH((CUADRO!N$5&amp;$E319),'Hoja de Trabajo para listado'!$CD$151:$DC$151,0)),0)</f>
        <v>0</v>
      </c>
      <c r="O319" s="243">
        <f ca="1">+IFERROR(INDEX('Hoja de Trabajo para listado'!$A$155:$Z$1048576,MATCH($A319,'Hoja de Trabajo para listado'!$A$155:$A$1048576,0),MATCH((CUADRO!O$5&amp;$E319),'Hoja de Trabajo para listado'!$A$151:$Z$151,0)),0)+IFERROR(INDEX('Hoja de Trabajo para listado'!$AB$155:$BA$1048576,MATCH($A319,'Hoja de Trabajo para listado'!$AB$155:$AB$1048576,0),MATCH((CUADRO!O$5&amp;$E319),'Hoja de Trabajo para listado'!$AB$151:$BA$151,0)),0)+IFERROR(INDEX('Hoja de Trabajo para listado'!$BC$155:$CB$1048576,MATCH($A319,'Hoja de Trabajo para listado'!$BC$155:$BC$1048576,0),MATCH((CUADRO!O$5&amp;$E319),'Hoja de Trabajo para listado'!$BC$151:$CB$151,0)),0)+IFERROR(INDEX('Hoja de Trabajo para listado'!$DE$153:$DG$274,MATCH($A319,'Hoja de Trabajo para listado'!$DE$153:$DE$1048576,0),MATCH((CUADRO!O$5&amp;$E319),'Hoja de Trabajo para listado'!$DE$151:$DG$151,0)),0)+IFERROR(INDEX('Hoja de Trabajo para listado'!$CD$155:$DC$1048576,MATCH($A319,'Hoja de Trabajo para listado'!$CD$155:$CD$1048576,0),MATCH((CUADRO!O$5&amp;$E319),'Hoja de Trabajo para listado'!$CD$151:$DC$151,0)),0)</f>
        <v>0</v>
      </c>
      <c r="P319" s="243">
        <f ca="1">+IFERROR(INDEX('Hoja de Trabajo para listado'!$A$155:$Z$1048576,MATCH($A319,'Hoja de Trabajo para listado'!$A$155:$A$1048576,0),MATCH((CUADRO!P$5&amp;$E319),'Hoja de Trabajo para listado'!$A$151:$Z$151,0)),0)+IFERROR(INDEX('Hoja de Trabajo para listado'!$AB$155:$BA$1048576,MATCH($A319,'Hoja de Trabajo para listado'!$AB$155:$AB$1048576,0),MATCH((CUADRO!P$5&amp;$E319),'Hoja de Trabajo para listado'!$AB$151:$BA$151,0)),0)+IFERROR(INDEX('Hoja de Trabajo para listado'!$BC$155:$CB$1048576,MATCH($A319,'Hoja de Trabajo para listado'!$BC$155:$BC$1048576,0),MATCH((CUADRO!P$5&amp;$E319),'Hoja de Trabajo para listado'!$BC$151:$CB$151,0)),0)+IFERROR(INDEX('Hoja de Trabajo para listado'!$DE$153:$DG$274,MATCH($A319,'Hoja de Trabajo para listado'!$DE$153:$DE$1048576,0),MATCH((CUADRO!P$5&amp;$E319),'Hoja de Trabajo para listado'!$DE$151:$DG$151,0)),0)+IFERROR(INDEX('Hoja de Trabajo para listado'!$CD$155:$DC$1048576,MATCH($A319,'Hoja de Trabajo para listado'!$CD$155:$CD$1048576,0),MATCH((CUADRO!P$5&amp;$E319),'Hoja de Trabajo para listado'!$CD$151:$DC$151,0)),0)</f>
        <v>0</v>
      </c>
      <c r="Q319" s="243">
        <f ca="1">+IFERROR(INDEX('Hoja de Trabajo para listado'!$A$155:$Z$1048576,MATCH($A319,'Hoja de Trabajo para listado'!$A$155:$A$1048576,0),MATCH((CUADRO!Q$5&amp;$E319),'Hoja de Trabajo para listado'!$A$151:$Z$151,0)),0)+IFERROR(INDEX('Hoja de Trabajo para listado'!$AB$155:$BA$1048576,MATCH($A319,'Hoja de Trabajo para listado'!$AB$155:$AB$1048576,0),MATCH((CUADRO!Q$5&amp;$E319),'Hoja de Trabajo para listado'!$AB$151:$BA$151,0)),0)+IFERROR(INDEX('Hoja de Trabajo para listado'!$BC$155:$CB$1048576,MATCH($A319,'Hoja de Trabajo para listado'!$BC$155:$BC$1048576,0),MATCH((CUADRO!Q$5&amp;$E319),'Hoja de Trabajo para listado'!$BC$151:$CB$151,0)),0)+IFERROR(INDEX('Hoja de Trabajo para listado'!$DE$153:$DG$274,MATCH($A319,'Hoja de Trabajo para listado'!$DE$153:$DE$1048576,0),MATCH((CUADRO!Q$5&amp;$E319),'Hoja de Trabajo para listado'!$DE$151:$DG$151,0)),0)+IFERROR(INDEX('Hoja de Trabajo para listado'!$CD$155:$DC$1048576,MATCH($A319,'Hoja de Trabajo para listado'!$CD$155:$CD$1048576,0),MATCH((CUADRO!Q$5&amp;$E319),'Hoja de Trabajo para listado'!$CD$151:$DC$151,0)),0)</f>
        <v>0</v>
      </c>
      <c r="R319" s="243">
        <f t="shared" ca="1" si="11"/>
        <v>0</v>
      </c>
      <c r="S319" s="263">
        <f ca="1">+R318+R319</f>
        <v>0</v>
      </c>
      <c r="T319" s="243">
        <f ca="1">+S319</f>
        <v>0</v>
      </c>
      <c r="U319" s="242">
        <f t="shared" si="12"/>
        <v>2</v>
      </c>
      <c r="V319" s="333"/>
      <c r="W319" s="384"/>
      <c r="X319" s="242">
        <f>+VLOOKUP(A319,[3]Sheet1!$A$13:$D$744,4,FALSE)</f>
        <v>81</v>
      </c>
      <c r="Y319" s="242" t="str">
        <f>+VLOOKUP(X319,bd_lista!$A$3:$C$590,3,FALSE)</f>
        <v>Ministerio de Obras Públicas, Servicios y Vivienda</v>
      </c>
      <c r="Z319" s="292"/>
      <c r="AA319" s="321"/>
    </row>
    <row r="320" spans="1:27" ht="15" customHeight="1">
      <c r="A320" s="32">
        <v>513</v>
      </c>
      <c r="B320" s="388">
        <f>+A320</f>
        <v>513</v>
      </c>
      <c r="C320" s="247" t="str">
        <f>+VLOOKUP(A320,bd_lista!$A$3:$C$590,3,FALSE)</f>
        <v>Yacimientos Petrolíferos Fiscales Bolivianos</v>
      </c>
      <c r="D320" s="385" t="str">
        <f>+C320</f>
        <v>Yacimientos Petrolíferos Fiscales Bolivianos</v>
      </c>
      <c r="E320" s="332" t="s">
        <v>1304</v>
      </c>
      <c r="F320" s="268">
        <f ca="1">+IFERROR(INDEX('Hoja de Trabajo para listado'!$A$155:$Z$1048576,MATCH($A320,'Hoja de Trabajo para listado'!$A$155:$A$1048576,0),MATCH((CUADRO!F$5&amp;$E320),'Hoja de Trabajo para listado'!$A$151:$Z$151,0)),0)+IFERROR(INDEX('Hoja de Trabajo para listado'!$AB$155:$BA$1048576,MATCH($A320,'Hoja de Trabajo para listado'!$AB$155:$AB$1048576,0),MATCH((CUADRO!F$5&amp;$E320),'Hoja de Trabajo para listado'!$AB$151:$BA$151,0)),0)+IFERROR(INDEX('Hoja de Trabajo para listado'!$BC$155:$CB$1048576,MATCH($A320,'Hoja de Trabajo para listado'!$BC$155:$BC$1048576,0),MATCH((CUADRO!F$5&amp;$E320),'Hoja de Trabajo para listado'!$BC$151:$CB$151,0)),0)+IFERROR(INDEX('Hoja de Trabajo para listado'!$DE$153:$DG$274,MATCH($A320,'Hoja de Trabajo para listado'!$DE$153:$DE$1048576,0),MATCH((CUADRO!F$5&amp;$E320),'Hoja de Trabajo para listado'!$DE$151:$DG$151,0)),0)+IFERROR(INDEX('Hoja de Trabajo para listado'!$CD$155:$DC$1048576,MATCH($A320,'Hoja de Trabajo para listado'!$CD$155:$CD$1048576,0),MATCH((CUADRO!F$5&amp;$E320),'Hoja de Trabajo para listado'!$CD$151:$DC$151,0)),0)</f>
        <v>2286787.0700000003</v>
      </c>
      <c r="G320" s="268">
        <f ca="1">+IFERROR(INDEX('Hoja de Trabajo para listado'!$A$155:$Z$1048576,MATCH($A320,'Hoja de Trabajo para listado'!$A$155:$A$1048576,0),MATCH((CUADRO!G$5&amp;$E320),'Hoja de Trabajo para listado'!$A$151:$Z$151,0)),0)+IFERROR(INDEX('Hoja de Trabajo para listado'!$AB$155:$BA$1048576,MATCH($A320,'Hoja de Trabajo para listado'!$AB$155:$AB$1048576,0),MATCH((CUADRO!G$5&amp;$E320),'Hoja de Trabajo para listado'!$AB$151:$BA$151,0)),0)+IFERROR(INDEX('Hoja de Trabajo para listado'!$BC$155:$CB$1048576,MATCH($A320,'Hoja de Trabajo para listado'!$BC$155:$BC$1048576,0),MATCH((CUADRO!G$5&amp;$E320),'Hoja de Trabajo para listado'!$BC$151:$CB$151,0)),0)+IFERROR(INDEX('Hoja de Trabajo para listado'!$DE$153:$DG$274,MATCH($A320,'Hoja de Trabajo para listado'!$DE$153:$DE$1048576,0),MATCH((CUADRO!G$5&amp;$E320),'Hoja de Trabajo para listado'!$DE$151:$DG$151,0)),0)+IFERROR(INDEX('Hoja de Trabajo para listado'!$CD$155:$DC$1048576,MATCH($A320,'Hoja de Trabajo para listado'!$CD$155:$CD$1048576,0),MATCH((CUADRO!G$5&amp;$E320),'Hoja de Trabajo para listado'!$CD$151:$DC$151,0)),0)</f>
        <v>318564549.16999996</v>
      </c>
      <c r="H320" s="268">
        <f ca="1">+IFERROR(INDEX('Hoja de Trabajo para listado'!$A$155:$Z$1048576,MATCH($A320,'Hoja de Trabajo para listado'!$A$155:$A$1048576,0),MATCH((CUADRO!H$5&amp;$E320),'Hoja de Trabajo para listado'!$A$151:$Z$151,0)),0)+IFERROR(INDEX('Hoja de Trabajo para listado'!$AB$155:$BA$1048576,MATCH($A320,'Hoja de Trabajo para listado'!$AB$155:$AB$1048576,0),MATCH((CUADRO!H$5&amp;$E320),'Hoja de Trabajo para listado'!$AB$151:$BA$151,0)),0)+IFERROR(INDEX('Hoja de Trabajo para listado'!$BC$155:$CB$1048576,MATCH($A320,'Hoja de Trabajo para listado'!$BC$155:$BC$1048576,0),MATCH((CUADRO!H$5&amp;$E320),'Hoja de Trabajo para listado'!$BC$151:$CB$151,0)),0)+IFERROR(INDEX('Hoja de Trabajo para listado'!$DE$153:$DG$274,MATCH($A320,'Hoja de Trabajo para listado'!$DE$153:$DE$1048576,0),MATCH((CUADRO!H$5&amp;$E320),'Hoja de Trabajo para listado'!$DE$151:$DG$151,0)),0)+IFERROR(INDEX('Hoja de Trabajo para listado'!$CD$155:$DC$1048576,MATCH($A320,'Hoja de Trabajo para listado'!$CD$155:$CD$1048576,0),MATCH((CUADRO!H$5&amp;$E320),'Hoja de Trabajo para listado'!$CD$151:$DC$151,0)),0)</f>
        <v>0</v>
      </c>
      <c r="I320" s="268">
        <f ca="1">+IFERROR(INDEX('Hoja de Trabajo para listado'!$A$155:$Z$1048576,MATCH($A320,'Hoja de Trabajo para listado'!$A$155:$A$1048576,0),MATCH((CUADRO!I$5&amp;$E320),'Hoja de Trabajo para listado'!$A$151:$Z$151,0)),0)+IFERROR(INDEX('Hoja de Trabajo para listado'!$AB$155:$BA$1048576,MATCH($A320,'Hoja de Trabajo para listado'!$AB$155:$AB$1048576,0),MATCH((CUADRO!I$5&amp;$E320),'Hoja de Trabajo para listado'!$AB$151:$BA$151,0)),0)+IFERROR(INDEX('Hoja de Trabajo para listado'!$BC$155:$CB$1048576,MATCH($A320,'Hoja de Trabajo para listado'!$BC$155:$BC$1048576,0),MATCH((CUADRO!I$5&amp;$E320),'Hoja de Trabajo para listado'!$BC$151:$CB$151,0)),0)+IFERROR(INDEX('Hoja de Trabajo para listado'!$DE$153:$DG$274,MATCH($A320,'Hoja de Trabajo para listado'!$DE$153:$DE$1048576,0),MATCH((CUADRO!I$5&amp;$E320),'Hoja de Trabajo para listado'!$DE$151:$DG$151,0)),0)+IFERROR(INDEX('Hoja de Trabajo para listado'!$CD$155:$DC$1048576,MATCH($A320,'Hoja de Trabajo para listado'!$CD$155:$CD$1048576,0),MATCH((CUADRO!I$5&amp;$E320),'Hoja de Trabajo para listado'!$CD$151:$DC$151,0)),0)</f>
        <v>0</v>
      </c>
      <c r="J320" s="268">
        <f ca="1">+IFERROR(INDEX('Hoja de Trabajo para listado'!$A$155:$Z$1048576,MATCH($A320,'Hoja de Trabajo para listado'!$A$155:$A$1048576,0),MATCH((CUADRO!J$5&amp;$E320),'Hoja de Trabajo para listado'!$A$151:$Z$151,0)),0)+IFERROR(INDEX('Hoja de Trabajo para listado'!$AB$155:$BA$1048576,MATCH($A320,'Hoja de Trabajo para listado'!$AB$155:$AB$1048576,0),MATCH((CUADRO!J$5&amp;$E320),'Hoja de Trabajo para listado'!$AB$151:$BA$151,0)),0)+IFERROR(INDEX('Hoja de Trabajo para listado'!$BC$155:$CB$1048576,MATCH($A320,'Hoja de Trabajo para listado'!$BC$155:$BC$1048576,0),MATCH((CUADRO!J$5&amp;$E320),'Hoja de Trabajo para listado'!$BC$151:$CB$151,0)),0)+IFERROR(INDEX('Hoja de Trabajo para listado'!$DE$153:$DG$274,MATCH($A320,'Hoja de Trabajo para listado'!$DE$153:$DE$1048576,0),MATCH((CUADRO!J$5&amp;$E320),'Hoja de Trabajo para listado'!$DE$151:$DG$151,0)),0)+IFERROR(INDEX('Hoja de Trabajo para listado'!$CD$155:$DC$1048576,MATCH($A320,'Hoja de Trabajo para listado'!$CD$155:$CD$1048576,0),MATCH((CUADRO!J$5&amp;$E320),'Hoja de Trabajo para listado'!$CD$151:$DC$151,0)),0)</f>
        <v>0</v>
      </c>
      <c r="K320" s="268">
        <f ca="1">+IFERROR(INDEX('Hoja de Trabajo para listado'!$A$155:$Z$1048576,MATCH($A320,'Hoja de Trabajo para listado'!$A$155:$A$1048576,0),MATCH((CUADRO!K$5&amp;$E320),'Hoja de Trabajo para listado'!$A$151:$Z$151,0)),0)+IFERROR(INDEX('Hoja de Trabajo para listado'!$AB$155:$BA$1048576,MATCH($A320,'Hoja de Trabajo para listado'!$AB$155:$AB$1048576,0),MATCH((CUADRO!K$5&amp;$E320),'Hoja de Trabajo para listado'!$AB$151:$BA$151,0)),0)+IFERROR(INDEX('Hoja de Trabajo para listado'!$BC$155:$CB$1048576,MATCH($A320,'Hoja de Trabajo para listado'!$BC$155:$BC$1048576,0),MATCH((CUADRO!K$5&amp;$E320),'Hoja de Trabajo para listado'!$BC$151:$CB$151,0)),0)+IFERROR(INDEX('Hoja de Trabajo para listado'!$DE$153:$DG$274,MATCH($A320,'Hoja de Trabajo para listado'!$DE$153:$DE$1048576,0),MATCH((CUADRO!K$5&amp;$E320),'Hoja de Trabajo para listado'!$DE$151:$DG$151,0)),0)+IFERROR(INDEX('Hoja de Trabajo para listado'!$CD$155:$DC$1048576,MATCH($A320,'Hoja de Trabajo para listado'!$CD$155:$CD$1048576,0),MATCH((CUADRO!K$5&amp;$E320),'Hoja de Trabajo para listado'!$CD$151:$DC$151,0)),0)</f>
        <v>0</v>
      </c>
      <c r="L320" s="268">
        <f ca="1">+IFERROR(INDEX('Hoja de Trabajo para listado'!$A$155:$Z$1048576,MATCH($A320,'Hoja de Trabajo para listado'!$A$155:$A$1048576,0),MATCH((CUADRO!L$5&amp;$E320),'Hoja de Trabajo para listado'!$A$151:$Z$151,0)),0)+IFERROR(INDEX('Hoja de Trabajo para listado'!$AB$155:$BA$1048576,MATCH($A320,'Hoja de Trabajo para listado'!$AB$155:$AB$1048576,0),MATCH((CUADRO!L$5&amp;$E320),'Hoja de Trabajo para listado'!$AB$151:$BA$151,0)),0)+IFERROR(INDEX('Hoja de Trabajo para listado'!$BC$155:$CB$1048576,MATCH($A320,'Hoja de Trabajo para listado'!$BC$155:$BC$1048576,0),MATCH((CUADRO!L$5&amp;$E320),'Hoja de Trabajo para listado'!$BC$151:$CB$151,0)),0)+IFERROR(INDEX('Hoja de Trabajo para listado'!$DE$153:$DG$274,MATCH($A320,'Hoja de Trabajo para listado'!$DE$153:$DE$1048576,0),MATCH((CUADRO!L$5&amp;$E320),'Hoja de Trabajo para listado'!$DE$151:$DG$151,0)),0)+IFERROR(INDEX('Hoja de Trabajo para listado'!$CD$155:$DC$1048576,MATCH($A320,'Hoja de Trabajo para listado'!$CD$155:$CD$1048576,0),MATCH((CUADRO!L$5&amp;$E320),'Hoja de Trabajo para listado'!$CD$151:$DC$151,0)),0)</f>
        <v>0</v>
      </c>
      <c r="M320" s="268">
        <f ca="1">+IFERROR(INDEX('Hoja de Trabajo para listado'!$A$155:$Z$1048576,MATCH($A320,'Hoja de Trabajo para listado'!$A$155:$A$1048576,0),MATCH((CUADRO!M$5&amp;$E320),'Hoja de Trabajo para listado'!$A$151:$Z$151,0)),0)+IFERROR(INDEX('Hoja de Trabajo para listado'!$AB$155:$BA$1048576,MATCH($A320,'Hoja de Trabajo para listado'!$AB$155:$AB$1048576,0),MATCH((CUADRO!M$5&amp;$E320),'Hoja de Trabajo para listado'!$AB$151:$BA$151,0)),0)+IFERROR(INDEX('Hoja de Trabajo para listado'!$BC$155:$CB$1048576,MATCH($A320,'Hoja de Trabajo para listado'!$BC$155:$BC$1048576,0),MATCH((CUADRO!M$5&amp;$E320),'Hoja de Trabajo para listado'!$BC$151:$CB$151,0)),0)+IFERROR(INDEX('Hoja de Trabajo para listado'!$DE$153:$DG$274,MATCH($A320,'Hoja de Trabajo para listado'!$DE$153:$DE$1048576,0),MATCH((CUADRO!M$5&amp;$E320),'Hoja de Trabajo para listado'!$DE$151:$DG$151,0)),0)+IFERROR(INDEX('Hoja de Trabajo para listado'!$CD$155:$DC$1048576,MATCH($A320,'Hoja de Trabajo para listado'!$CD$155:$CD$1048576,0),MATCH((CUADRO!M$5&amp;$E320),'Hoja de Trabajo para listado'!$CD$151:$DC$151,0)),0)</f>
        <v>0</v>
      </c>
      <c r="N320" s="268">
        <f ca="1">+IFERROR(INDEX('Hoja de Trabajo para listado'!$A$155:$Z$1048576,MATCH($A320,'Hoja de Trabajo para listado'!$A$155:$A$1048576,0),MATCH((CUADRO!N$5&amp;$E320),'Hoja de Trabajo para listado'!$A$151:$Z$151,0)),0)+IFERROR(INDEX('Hoja de Trabajo para listado'!$AB$155:$BA$1048576,MATCH($A320,'Hoja de Trabajo para listado'!$AB$155:$AB$1048576,0),MATCH((CUADRO!N$5&amp;$E320),'Hoja de Trabajo para listado'!$AB$151:$BA$151,0)),0)+IFERROR(INDEX('Hoja de Trabajo para listado'!$BC$155:$CB$1048576,MATCH($A320,'Hoja de Trabajo para listado'!$BC$155:$BC$1048576,0),MATCH((CUADRO!N$5&amp;$E320),'Hoja de Trabajo para listado'!$BC$151:$CB$151,0)),0)+IFERROR(INDEX('Hoja de Trabajo para listado'!$DE$153:$DG$274,MATCH($A320,'Hoja de Trabajo para listado'!$DE$153:$DE$1048576,0),MATCH((CUADRO!N$5&amp;$E320),'Hoja de Trabajo para listado'!$DE$151:$DG$151,0)),0)+IFERROR(INDEX('Hoja de Trabajo para listado'!$CD$155:$DC$1048576,MATCH($A320,'Hoja de Trabajo para listado'!$CD$155:$CD$1048576,0),MATCH((CUADRO!N$5&amp;$E320),'Hoja de Trabajo para listado'!$CD$151:$DC$151,0)),0)</f>
        <v>0</v>
      </c>
      <c r="O320" s="268">
        <f ca="1">+IFERROR(INDEX('Hoja de Trabajo para listado'!$A$155:$Z$1048576,MATCH($A320,'Hoja de Trabajo para listado'!$A$155:$A$1048576,0),MATCH((CUADRO!O$5&amp;$E320),'Hoja de Trabajo para listado'!$A$151:$Z$151,0)),0)+IFERROR(INDEX('Hoja de Trabajo para listado'!$AB$155:$BA$1048576,MATCH($A320,'Hoja de Trabajo para listado'!$AB$155:$AB$1048576,0),MATCH((CUADRO!O$5&amp;$E320),'Hoja de Trabajo para listado'!$AB$151:$BA$151,0)),0)+IFERROR(INDEX('Hoja de Trabajo para listado'!$BC$155:$CB$1048576,MATCH($A320,'Hoja de Trabajo para listado'!$BC$155:$BC$1048576,0),MATCH((CUADRO!O$5&amp;$E320),'Hoja de Trabajo para listado'!$BC$151:$CB$151,0)),0)+IFERROR(INDEX('Hoja de Trabajo para listado'!$DE$153:$DG$274,MATCH($A320,'Hoja de Trabajo para listado'!$DE$153:$DE$1048576,0),MATCH((CUADRO!O$5&amp;$E320),'Hoja de Trabajo para listado'!$DE$151:$DG$151,0)),0)+IFERROR(INDEX('Hoja de Trabajo para listado'!$CD$155:$DC$1048576,MATCH($A320,'Hoja de Trabajo para listado'!$CD$155:$CD$1048576,0),MATCH((CUADRO!O$5&amp;$E320),'Hoja de Trabajo para listado'!$CD$151:$DC$151,0)),0)</f>
        <v>0</v>
      </c>
      <c r="P320" s="268">
        <f ca="1">+IFERROR(INDEX('Hoja de Trabajo para listado'!$A$155:$Z$1048576,MATCH($A320,'Hoja de Trabajo para listado'!$A$155:$A$1048576,0),MATCH((CUADRO!P$5&amp;$E320),'Hoja de Trabajo para listado'!$A$151:$Z$151,0)),0)+IFERROR(INDEX('Hoja de Trabajo para listado'!$AB$155:$BA$1048576,MATCH($A320,'Hoja de Trabajo para listado'!$AB$155:$AB$1048576,0),MATCH((CUADRO!P$5&amp;$E320),'Hoja de Trabajo para listado'!$AB$151:$BA$151,0)),0)+IFERROR(INDEX('Hoja de Trabajo para listado'!$BC$155:$CB$1048576,MATCH($A320,'Hoja de Trabajo para listado'!$BC$155:$BC$1048576,0),MATCH((CUADRO!P$5&amp;$E320),'Hoja de Trabajo para listado'!$BC$151:$CB$151,0)),0)+IFERROR(INDEX('Hoja de Trabajo para listado'!$DE$153:$DG$274,MATCH($A320,'Hoja de Trabajo para listado'!$DE$153:$DE$1048576,0),MATCH((CUADRO!P$5&amp;$E320),'Hoja de Trabajo para listado'!$DE$151:$DG$151,0)),0)+IFERROR(INDEX('Hoja de Trabajo para listado'!$CD$155:$DC$1048576,MATCH($A320,'Hoja de Trabajo para listado'!$CD$155:$CD$1048576,0),MATCH((CUADRO!P$5&amp;$E320),'Hoja de Trabajo para listado'!$CD$151:$DC$151,0)),0)</f>
        <v>0</v>
      </c>
      <c r="Q320" s="268">
        <f ca="1">+IFERROR(INDEX('Hoja de Trabajo para listado'!$A$155:$Z$1048576,MATCH($A320,'Hoja de Trabajo para listado'!$A$155:$A$1048576,0),MATCH((CUADRO!Q$5&amp;$E320),'Hoja de Trabajo para listado'!$A$151:$Z$151,0)),0)+IFERROR(INDEX('Hoja de Trabajo para listado'!$AB$155:$BA$1048576,MATCH($A320,'Hoja de Trabajo para listado'!$AB$155:$AB$1048576,0),MATCH((CUADRO!Q$5&amp;$E320),'Hoja de Trabajo para listado'!$AB$151:$BA$151,0)),0)+IFERROR(INDEX('Hoja de Trabajo para listado'!$BC$155:$CB$1048576,MATCH($A320,'Hoja de Trabajo para listado'!$BC$155:$BC$1048576,0),MATCH((CUADRO!Q$5&amp;$E320),'Hoja de Trabajo para listado'!$BC$151:$CB$151,0)),0)+IFERROR(INDEX('Hoja de Trabajo para listado'!$DE$153:$DG$274,MATCH($A320,'Hoja de Trabajo para listado'!$DE$153:$DE$1048576,0),MATCH((CUADRO!Q$5&amp;$E320),'Hoja de Trabajo para listado'!$DE$151:$DG$151,0)),0)+IFERROR(INDEX('Hoja de Trabajo para listado'!$CD$155:$DC$1048576,MATCH($A320,'Hoja de Trabajo para listado'!$CD$155:$CD$1048576,0),MATCH((CUADRO!Q$5&amp;$E320),'Hoja de Trabajo para listado'!$CD$151:$DC$151,0)),0)</f>
        <v>0</v>
      </c>
      <c r="R320" s="268">
        <f t="shared" ca="1" si="11"/>
        <v>320851336.23999995</v>
      </c>
      <c r="S320" s="327"/>
      <c r="T320" s="243">
        <f ca="1">+T321</f>
        <v>705788806.36999989</v>
      </c>
      <c r="U320" s="242">
        <f t="shared" si="12"/>
        <v>1</v>
      </c>
      <c r="V320" s="333" t="str">
        <f>+VLOOKUP(A320,bd_lista!$A$3:$E$590,5,FALSE)</f>
        <v>Empresas Nacionales</v>
      </c>
      <c r="W320" s="383" t="str">
        <f>+V320</f>
        <v>Empresas Nacionales</v>
      </c>
      <c r="X320" s="242">
        <v>78</v>
      </c>
      <c r="Y320" s="242" t="str">
        <f>+VLOOKUP(X320,bd_lista!$A$3:$C$590,3,FALSE)</f>
        <v>Ministerio de Hidrocarburos y Energías</v>
      </c>
      <c r="Z320" s="294">
        <f>+X320</f>
        <v>78</v>
      </c>
      <c r="AA320" s="319" t="str">
        <f>+Y320</f>
        <v>Ministerio de Hidrocarburos y Energías</v>
      </c>
    </row>
    <row r="321" spans="1:27" ht="15" customHeight="1">
      <c r="A321" s="32">
        <v>513</v>
      </c>
      <c r="B321" s="389"/>
      <c r="C321" s="333" t="str">
        <f>+VLOOKUP(A321,bd_lista!$A$3:$C$590,3,FALSE)</f>
        <v>Yacimientos Petrolíferos Fiscales Bolivianos</v>
      </c>
      <c r="D321" s="386"/>
      <c r="E321" s="333" t="s">
        <v>1305</v>
      </c>
      <c r="F321" s="245">
        <f ca="1">+IFERROR(INDEX('Hoja de Trabajo para listado'!$A$155:$Z$1048576,MATCH($A321,'Hoja de Trabajo para listado'!$A$155:$A$1048576,0),MATCH((CUADRO!F$5&amp;$E321),'Hoja de Trabajo para listado'!$A$151:$Z$151,0)),0)+IFERROR(INDEX('Hoja de Trabajo para listado'!$AB$155:$BA$1048576,MATCH($A321,'Hoja de Trabajo para listado'!$AB$155:$AB$1048576,0),MATCH((CUADRO!F$5&amp;$E321),'Hoja de Trabajo para listado'!$AB$151:$BA$151,0)),0)+IFERROR(INDEX('Hoja de Trabajo para listado'!$BC$155:$CB$1048576,MATCH($A321,'Hoja de Trabajo para listado'!$BC$155:$BC$1048576,0),MATCH((CUADRO!F$5&amp;$E321),'Hoja de Trabajo para listado'!$BC$151:$CB$151,0)),0)+IFERROR(INDEX('Hoja de Trabajo para listado'!$DE$153:$DG$274,MATCH($A321,'Hoja de Trabajo para listado'!$DE$153:$DE$1048576,0),MATCH((CUADRO!F$5&amp;$E321),'Hoja de Trabajo para listado'!$DE$151:$DG$151,0)),0)+IFERROR(INDEX('Hoja de Trabajo para listado'!$CD$155:$DC$1048576,MATCH($A321,'Hoja de Trabajo para listado'!$CD$155:$CD$1048576,0),MATCH((CUADRO!F$5&amp;$E321),'Hoja de Trabajo para listado'!$CD$151:$DC$151,0)),0)</f>
        <v>5486434.8699999992</v>
      </c>
      <c r="G321" s="245">
        <f ca="1">+IFERROR(INDEX('Hoja de Trabajo para listado'!$A$155:$Z$1048576,MATCH($A321,'Hoja de Trabajo para listado'!$A$155:$A$1048576,0),MATCH((CUADRO!G$5&amp;$E321),'Hoja de Trabajo para listado'!$A$151:$Z$151,0)),0)+IFERROR(INDEX('Hoja de Trabajo para listado'!$AB$155:$BA$1048576,MATCH($A321,'Hoja de Trabajo para listado'!$AB$155:$AB$1048576,0),MATCH((CUADRO!G$5&amp;$E321),'Hoja de Trabajo para listado'!$AB$151:$BA$151,0)),0)+IFERROR(INDEX('Hoja de Trabajo para listado'!$BC$155:$CB$1048576,MATCH($A321,'Hoja de Trabajo para listado'!$BC$155:$BC$1048576,0),MATCH((CUADRO!G$5&amp;$E321),'Hoja de Trabajo para listado'!$BC$151:$CB$151,0)),0)+IFERROR(INDEX('Hoja de Trabajo para listado'!$DE$153:$DG$274,MATCH($A321,'Hoja de Trabajo para listado'!$DE$153:$DE$1048576,0),MATCH((CUADRO!G$5&amp;$E321),'Hoja de Trabajo para listado'!$DE$151:$DG$151,0)),0)+IFERROR(INDEX('Hoja de Trabajo para listado'!$CD$155:$DC$1048576,MATCH($A321,'Hoja de Trabajo para listado'!$CD$155:$CD$1048576,0),MATCH((CUADRO!G$5&amp;$E321),'Hoja de Trabajo para listado'!$CD$151:$DC$151,0)),0)</f>
        <v>379451035.25999999</v>
      </c>
      <c r="H321" s="245">
        <f ca="1">+IFERROR(INDEX('Hoja de Trabajo para listado'!$A$155:$Z$1048576,MATCH($A321,'Hoja de Trabajo para listado'!$A$155:$A$1048576,0),MATCH((CUADRO!H$5&amp;$E321),'Hoja de Trabajo para listado'!$A$151:$Z$151,0)),0)+IFERROR(INDEX('Hoja de Trabajo para listado'!$AB$155:$BA$1048576,MATCH($A321,'Hoja de Trabajo para listado'!$AB$155:$AB$1048576,0),MATCH((CUADRO!H$5&amp;$E321),'Hoja de Trabajo para listado'!$AB$151:$BA$151,0)),0)+IFERROR(INDEX('Hoja de Trabajo para listado'!$BC$155:$CB$1048576,MATCH($A321,'Hoja de Trabajo para listado'!$BC$155:$BC$1048576,0),MATCH((CUADRO!H$5&amp;$E321),'Hoja de Trabajo para listado'!$BC$151:$CB$151,0)),0)+IFERROR(INDEX('Hoja de Trabajo para listado'!$DE$153:$DG$274,MATCH($A321,'Hoja de Trabajo para listado'!$DE$153:$DE$1048576,0),MATCH((CUADRO!H$5&amp;$E321),'Hoja de Trabajo para listado'!$DE$151:$DG$151,0)),0)+IFERROR(INDEX('Hoja de Trabajo para listado'!$CD$155:$DC$1048576,MATCH($A321,'Hoja de Trabajo para listado'!$CD$155:$CD$1048576,0),MATCH((CUADRO!H$5&amp;$E321),'Hoja de Trabajo para listado'!$CD$151:$DC$151,0)),0)</f>
        <v>0</v>
      </c>
      <c r="I321" s="245">
        <f ca="1">+IFERROR(INDEX('Hoja de Trabajo para listado'!$A$155:$Z$1048576,MATCH($A321,'Hoja de Trabajo para listado'!$A$155:$A$1048576,0),MATCH((CUADRO!I$5&amp;$E321),'Hoja de Trabajo para listado'!$A$151:$Z$151,0)),0)+IFERROR(INDEX('Hoja de Trabajo para listado'!$AB$155:$BA$1048576,MATCH($A321,'Hoja de Trabajo para listado'!$AB$155:$AB$1048576,0),MATCH((CUADRO!I$5&amp;$E321),'Hoja de Trabajo para listado'!$AB$151:$BA$151,0)),0)+IFERROR(INDEX('Hoja de Trabajo para listado'!$BC$155:$CB$1048576,MATCH($A321,'Hoja de Trabajo para listado'!$BC$155:$BC$1048576,0),MATCH((CUADRO!I$5&amp;$E321),'Hoja de Trabajo para listado'!$BC$151:$CB$151,0)),0)+IFERROR(INDEX('Hoja de Trabajo para listado'!$DE$153:$DG$274,MATCH($A321,'Hoja de Trabajo para listado'!$DE$153:$DE$1048576,0),MATCH((CUADRO!I$5&amp;$E321),'Hoja de Trabajo para listado'!$DE$151:$DG$151,0)),0)+IFERROR(INDEX('Hoja de Trabajo para listado'!$CD$155:$DC$1048576,MATCH($A321,'Hoja de Trabajo para listado'!$CD$155:$CD$1048576,0),MATCH((CUADRO!I$5&amp;$E321),'Hoja de Trabajo para listado'!$CD$151:$DC$151,0)),0)</f>
        <v>0</v>
      </c>
      <c r="J321" s="245">
        <f ca="1">+IFERROR(INDEX('Hoja de Trabajo para listado'!$A$155:$Z$1048576,MATCH($A321,'Hoja de Trabajo para listado'!$A$155:$A$1048576,0),MATCH((CUADRO!J$5&amp;$E321),'Hoja de Trabajo para listado'!$A$151:$Z$151,0)),0)+IFERROR(INDEX('Hoja de Trabajo para listado'!$AB$155:$BA$1048576,MATCH($A321,'Hoja de Trabajo para listado'!$AB$155:$AB$1048576,0),MATCH((CUADRO!J$5&amp;$E321),'Hoja de Trabajo para listado'!$AB$151:$BA$151,0)),0)+IFERROR(INDEX('Hoja de Trabajo para listado'!$BC$155:$CB$1048576,MATCH($A321,'Hoja de Trabajo para listado'!$BC$155:$BC$1048576,0),MATCH((CUADRO!J$5&amp;$E321),'Hoja de Trabajo para listado'!$BC$151:$CB$151,0)),0)+IFERROR(INDEX('Hoja de Trabajo para listado'!$DE$153:$DG$274,MATCH($A321,'Hoja de Trabajo para listado'!$DE$153:$DE$1048576,0),MATCH((CUADRO!J$5&amp;$E321),'Hoja de Trabajo para listado'!$DE$151:$DG$151,0)),0)+IFERROR(INDEX('Hoja de Trabajo para listado'!$CD$155:$DC$1048576,MATCH($A321,'Hoja de Trabajo para listado'!$CD$155:$CD$1048576,0),MATCH((CUADRO!J$5&amp;$E321),'Hoja de Trabajo para listado'!$CD$151:$DC$151,0)),0)</f>
        <v>0</v>
      </c>
      <c r="K321" s="245">
        <f ca="1">+IFERROR(INDEX('Hoja de Trabajo para listado'!$A$155:$Z$1048576,MATCH($A321,'Hoja de Trabajo para listado'!$A$155:$A$1048576,0),MATCH((CUADRO!K$5&amp;$E321),'Hoja de Trabajo para listado'!$A$151:$Z$151,0)),0)+IFERROR(INDEX('Hoja de Trabajo para listado'!$AB$155:$BA$1048576,MATCH($A321,'Hoja de Trabajo para listado'!$AB$155:$AB$1048576,0),MATCH((CUADRO!K$5&amp;$E321),'Hoja de Trabajo para listado'!$AB$151:$BA$151,0)),0)+IFERROR(INDEX('Hoja de Trabajo para listado'!$BC$155:$CB$1048576,MATCH($A321,'Hoja de Trabajo para listado'!$BC$155:$BC$1048576,0),MATCH((CUADRO!K$5&amp;$E321),'Hoja de Trabajo para listado'!$BC$151:$CB$151,0)),0)+IFERROR(INDEX('Hoja de Trabajo para listado'!$DE$153:$DG$274,MATCH($A321,'Hoja de Trabajo para listado'!$DE$153:$DE$1048576,0),MATCH((CUADRO!K$5&amp;$E321),'Hoja de Trabajo para listado'!$DE$151:$DG$151,0)),0)+IFERROR(INDEX('Hoja de Trabajo para listado'!$CD$155:$DC$1048576,MATCH($A321,'Hoja de Trabajo para listado'!$CD$155:$CD$1048576,0),MATCH((CUADRO!K$5&amp;$E321),'Hoja de Trabajo para listado'!$CD$151:$DC$151,0)),0)</f>
        <v>0</v>
      </c>
      <c r="L321" s="245">
        <f ca="1">+IFERROR(INDEX('Hoja de Trabajo para listado'!$A$155:$Z$1048576,MATCH($A321,'Hoja de Trabajo para listado'!$A$155:$A$1048576,0),MATCH((CUADRO!L$5&amp;$E321),'Hoja de Trabajo para listado'!$A$151:$Z$151,0)),0)+IFERROR(INDEX('Hoja de Trabajo para listado'!$AB$155:$BA$1048576,MATCH($A321,'Hoja de Trabajo para listado'!$AB$155:$AB$1048576,0),MATCH((CUADRO!L$5&amp;$E321),'Hoja de Trabajo para listado'!$AB$151:$BA$151,0)),0)+IFERROR(INDEX('Hoja de Trabajo para listado'!$BC$155:$CB$1048576,MATCH($A321,'Hoja de Trabajo para listado'!$BC$155:$BC$1048576,0),MATCH((CUADRO!L$5&amp;$E321),'Hoja de Trabajo para listado'!$BC$151:$CB$151,0)),0)+IFERROR(INDEX('Hoja de Trabajo para listado'!$DE$153:$DG$274,MATCH($A321,'Hoja de Trabajo para listado'!$DE$153:$DE$1048576,0),MATCH((CUADRO!L$5&amp;$E321),'Hoja de Trabajo para listado'!$DE$151:$DG$151,0)),0)+IFERROR(INDEX('Hoja de Trabajo para listado'!$CD$155:$DC$1048576,MATCH($A321,'Hoja de Trabajo para listado'!$CD$155:$CD$1048576,0),MATCH((CUADRO!L$5&amp;$E321),'Hoja de Trabajo para listado'!$CD$151:$DC$151,0)),0)</f>
        <v>0</v>
      </c>
      <c r="M321" s="245">
        <f ca="1">+IFERROR(INDEX('Hoja de Trabajo para listado'!$A$155:$Z$1048576,MATCH($A321,'Hoja de Trabajo para listado'!$A$155:$A$1048576,0),MATCH((CUADRO!M$5&amp;$E321),'Hoja de Trabajo para listado'!$A$151:$Z$151,0)),0)+IFERROR(INDEX('Hoja de Trabajo para listado'!$AB$155:$BA$1048576,MATCH($A321,'Hoja de Trabajo para listado'!$AB$155:$AB$1048576,0),MATCH((CUADRO!M$5&amp;$E321),'Hoja de Trabajo para listado'!$AB$151:$BA$151,0)),0)+IFERROR(INDEX('Hoja de Trabajo para listado'!$BC$155:$CB$1048576,MATCH($A321,'Hoja de Trabajo para listado'!$BC$155:$BC$1048576,0),MATCH((CUADRO!M$5&amp;$E321),'Hoja de Trabajo para listado'!$BC$151:$CB$151,0)),0)+IFERROR(INDEX('Hoja de Trabajo para listado'!$DE$153:$DG$274,MATCH($A321,'Hoja de Trabajo para listado'!$DE$153:$DE$1048576,0),MATCH((CUADRO!M$5&amp;$E321),'Hoja de Trabajo para listado'!$DE$151:$DG$151,0)),0)+IFERROR(INDEX('Hoja de Trabajo para listado'!$CD$155:$DC$1048576,MATCH($A321,'Hoja de Trabajo para listado'!$CD$155:$CD$1048576,0),MATCH((CUADRO!M$5&amp;$E321),'Hoja de Trabajo para listado'!$CD$151:$DC$151,0)),0)</f>
        <v>0</v>
      </c>
      <c r="N321" s="245">
        <f ca="1">+IFERROR(INDEX('Hoja de Trabajo para listado'!$A$155:$Z$1048576,MATCH($A321,'Hoja de Trabajo para listado'!$A$155:$A$1048576,0),MATCH((CUADRO!N$5&amp;$E321),'Hoja de Trabajo para listado'!$A$151:$Z$151,0)),0)+IFERROR(INDEX('Hoja de Trabajo para listado'!$AB$155:$BA$1048576,MATCH($A321,'Hoja de Trabajo para listado'!$AB$155:$AB$1048576,0),MATCH((CUADRO!N$5&amp;$E321),'Hoja de Trabajo para listado'!$AB$151:$BA$151,0)),0)+IFERROR(INDEX('Hoja de Trabajo para listado'!$BC$155:$CB$1048576,MATCH($A321,'Hoja de Trabajo para listado'!$BC$155:$BC$1048576,0),MATCH((CUADRO!N$5&amp;$E321),'Hoja de Trabajo para listado'!$BC$151:$CB$151,0)),0)+IFERROR(INDEX('Hoja de Trabajo para listado'!$DE$153:$DG$274,MATCH($A321,'Hoja de Trabajo para listado'!$DE$153:$DE$1048576,0),MATCH((CUADRO!N$5&amp;$E321),'Hoja de Trabajo para listado'!$DE$151:$DG$151,0)),0)+IFERROR(INDEX('Hoja de Trabajo para listado'!$CD$155:$DC$1048576,MATCH($A321,'Hoja de Trabajo para listado'!$CD$155:$CD$1048576,0),MATCH((CUADRO!N$5&amp;$E321),'Hoja de Trabajo para listado'!$CD$151:$DC$151,0)),0)</f>
        <v>0</v>
      </c>
      <c r="O321" s="245">
        <f ca="1">+IFERROR(INDEX('Hoja de Trabajo para listado'!$A$155:$Z$1048576,MATCH($A321,'Hoja de Trabajo para listado'!$A$155:$A$1048576,0),MATCH((CUADRO!O$5&amp;$E321),'Hoja de Trabajo para listado'!$A$151:$Z$151,0)),0)+IFERROR(INDEX('Hoja de Trabajo para listado'!$AB$155:$BA$1048576,MATCH($A321,'Hoja de Trabajo para listado'!$AB$155:$AB$1048576,0),MATCH((CUADRO!O$5&amp;$E321),'Hoja de Trabajo para listado'!$AB$151:$BA$151,0)),0)+IFERROR(INDEX('Hoja de Trabajo para listado'!$BC$155:$CB$1048576,MATCH($A321,'Hoja de Trabajo para listado'!$BC$155:$BC$1048576,0),MATCH((CUADRO!O$5&amp;$E321),'Hoja de Trabajo para listado'!$BC$151:$CB$151,0)),0)+IFERROR(INDEX('Hoja de Trabajo para listado'!$DE$153:$DG$274,MATCH($A321,'Hoja de Trabajo para listado'!$DE$153:$DE$1048576,0),MATCH((CUADRO!O$5&amp;$E321),'Hoja de Trabajo para listado'!$DE$151:$DG$151,0)),0)+IFERROR(INDEX('Hoja de Trabajo para listado'!$CD$155:$DC$1048576,MATCH($A321,'Hoja de Trabajo para listado'!$CD$155:$CD$1048576,0),MATCH((CUADRO!O$5&amp;$E321),'Hoja de Trabajo para listado'!$CD$151:$DC$151,0)),0)</f>
        <v>0</v>
      </c>
      <c r="P321" s="245">
        <f ca="1">+IFERROR(INDEX('Hoja de Trabajo para listado'!$A$155:$Z$1048576,MATCH($A321,'Hoja de Trabajo para listado'!$A$155:$A$1048576,0),MATCH((CUADRO!P$5&amp;$E321),'Hoja de Trabajo para listado'!$A$151:$Z$151,0)),0)+IFERROR(INDEX('Hoja de Trabajo para listado'!$AB$155:$BA$1048576,MATCH($A321,'Hoja de Trabajo para listado'!$AB$155:$AB$1048576,0),MATCH((CUADRO!P$5&amp;$E321),'Hoja de Trabajo para listado'!$AB$151:$BA$151,0)),0)+IFERROR(INDEX('Hoja de Trabajo para listado'!$BC$155:$CB$1048576,MATCH($A321,'Hoja de Trabajo para listado'!$BC$155:$BC$1048576,0),MATCH((CUADRO!P$5&amp;$E321),'Hoja de Trabajo para listado'!$BC$151:$CB$151,0)),0)+IFERROR(INDEX('Hoja de Trabajo para listado'!$DE$153:$DG$274,MATCH($A321,'Hoja de Trabajo para listado'!$DE$153:$DE$1048576,0),MATCH((CUADRO!P$5&amp;$E321),'Hoja de Trabajo para listado'!$DE$151:$DG$151,0)),0)+IFERROR(INDEX('Hoja de Trabajo para listado'!$CD$155:$DC$1048576,MATCH($A321,'Hoja de Trabajo para listado'!$CD$155:$CD$1048576,0),MATCH((CUADRO!P$5&amp;$E321),'Hoja de Trabajo para listado'!$CD$151:$DC$151,0)),0)</f>
        <v>0</v>
      </c>
      <c r="Q321" s="245">
        <f ca="1">+IFERROR(INDEX('Hoja de Trabajo para listado'!$A$155:$Z$1048576,MATCH($A321,'Hoja de Trabajo para listado'!$A$155:$A$1048576,0),MATCH((CUADRO!Q$5&amp;$E321),'Hoja de Trabajo para listado'!$A$151:$Z$151,0)),0)+IFERROR(INDEX('Hoja de Trabajo para listado'!$AB$155:$BA$1048576,MATCH($A321,'Hoja de Trabajo para listado'!$AB$155:$AB$1048576,0),MATCH((CUADRO!Q$5&amp;$E321),'Hoja de Trabajo para listado'!$AB$151:$BA$151,0)),0)+IFERROR(INDEX('Hoja de Trabajo para listado'!$BC$155:$CB$1048576,MATCH($A321,'Hoja de Trabajo para listado'!$BC$155:$BC$1048576,0),MATCH((CUADRO!Q$5&amp;$E321),'Hoja de Trabajo para listado'!$BC$151:$CB$151,0)),0)+IFERROR(INDEX('Hoja de Trabajo para listado'!$DE$153:$DG$274,MATCH($A321,'Hoja de Trabajo para listado'!$DE$153:$DE$1048576,0),MATCH((CUADRO!Q$5&amp;$E321),'Hoja de Trabajo para listado'!$DE$151:$DG$151,0)),0)+IFERROR(INDEX('Hoja de Trabajo para listado'!$CD$155:$DC$1048576,MATCH($A321,'Hoja de Trabajo para listado'!$CD$155:$CD$1048576,0),MATCH((CUADRO!Q$5&amp;$E321),'Hoja de Trabajo para listado'!$CD$151:$DC$151,0)),0)</f>
        <v>0</v>
      </c>
      <c r="R321" s="245">
        <f t="shared" ca="1" si="11"/>
        <v>384937470.13</v>
      </c>
      <c r="S321" s="262">
        <f ca="1">+R320+R321</f>
        <v>705788806.36999989</v>
      </c>
      <c r="T321" s="245">
        <f ca="1">+S321</f>
        <v>705788806.36999989</v>
      </c>
      <c r="U321" s="244">
        <f t="shared" si="12"/>
        <v>2</v>
      </c>
      <c r="V321" s="333" t="str">
        <f>+VLOOKUP(A321,bd_lista!$A$3:$E$590,5,FALSE)</f>
        <v>Empresas Nacionales</v>
      </c>
      <c r="W321" s="384"/>
      <c r="X321" s="242">
        <v>78</v>
      </c>
      <c r="Y321" s="242" t="str">
        <f>+VLOOKUP(X321,bd_lista!$A$3:$C$590,3,FALSE)</f>
        <v>Ministerio de Hidrocarburos y Energías</v>
      </c>
      <c r="Z321" s="292"/>
      <c r="AA321" s="321"/>
    </row>
    <row r="322" spans="1:27" customFormat="1" ht="15" customHeight="1">
      <c r="A322" s="251">
        <v>514</v>
      </c>
      <c r="B322" s="388">
        <f>+A322</f>
        <v>514</v>
      </c>
      <c r="C322" s="247" t="str">
        <f>+VLOOKUP(A322,bd_lista!$A$3:$C$590,3,FALSE)</f>
        <v>Empresa Nacional de Electricidad</v>
      </c>
      <c r="D322" s="385" t="str">
        <f>+C322</f>
        <v>Empresa Nacional de Electricidad</v>
      </c>
      <c r="E322" s="242" t="s">
        <v>1304</v>
      </c>
      <c r="F322" s="243">
        <f ca="1">+IFERROR(INDEX('Hoja de Trabajo para listado'!$A$155:$Z$1048576,MATCH($A322,'Hoja de Trabajo para listado'!$A$155:$A$1048576,0),MATCH((CUADRO!F$5&amp;$E322),'Hoja de Trabajo para listado'!$A$151:$Z$151,0)),0)+IFERROR(INDEX('Hoja de Trabajo para listado'!$AB$155:$BA$1048576,MATCH($A322,'Hoja de Trabajo para listado'!$AB$155:$AB$1048576,0),MATCH((CUADRO!F$5&amp;$E322),'Hoja de Trabajo para listado'!$AB$151:$BA$151,0)),0)+IFERROR(INDEX('Hoja de Trabajo para listado'!$BC$155:$CB$1048576,MATCH($A322,'Hoja de Trabajo para listado'!$BC$155:$BC$1048576,0),MATCH((CUADRO!F$5&amp;$E322),'Hoja de Trabajo para listado'!$BC$151:$CB$151,0)),0)+IFERROR(INDEX('Hoja de Trabajo para listado'!$DE$153:$DG$274,MATCH($A322,'Hoja de Trabajo para listado'!$DE$153:$DE$1048576,0),MATCH((CUADRO!F$5&amp;$E322),'Hoja de Trabajo para listado'!$DE$151:$DG$151,0)),0)+IFERROR(INDEX('Hoja de Trabajo para listado'!$CD$155:$DC$1048576,MATCH($A322,'Hoja de Trabajo para listado'!$CD$155:$CD$1048576,0),MATCH((CUADRO!F$5&amp;$E322),'Hoja de Trabajo para listado'!$CD$151:$DC$151,0)),0)</f>
        <v>0</v>
      </c>
      <c r="G322" s="243">
        <f ca="1">+IFERROR(INDEX('Hoja de Trabajo para listado'!$A$155:$Z$1048576,MATCH($A322,'Hoja de Trabajo para listado'!$A$155:$A$1048576,0),MATCH((CUADRO!G$5&amp;$E322),'Hoja de Trabajo para listado'!$A$151:$Z$151,0)),0)+IFERROR(INDEX('Hoja de Trabajo para listado'!$AB$155:$BA$1048576,MATCH($A322,'Hoja de Trabajo para listado'!$AB$155:$AB$1048576,0),MATCH((CUADRO!G$5&amp;$E322),'Hoja de Trabajo para listado'!$AB$151:$BA$151,0)),0)+IFERROR(INDEX('Hoja de Trabajo para listado'!$BC$155:$CB$1048576,MATCH($A322,'Hoja de Trabajo para listado'!$BC$155:$BC$1048576,0),MATCH((CUADRO!G$5&amp;$E322),'Hoja de Trabajo para listado'!$BC$151:$CB$151,0)),0)+IFERROR(INDEX('Hoja de Trabajo para listado'!$DE$153:$DG$274,MATCH($A322,'Hoja de Trabajo para listado'!$DE$153:$DE$1048576,0),MATCH((CUADRO!G$5&amp;$E322),'Hoja de Trabajo para listado'!$DE$151:$DG$151,0)),0)+IFERROR(INDEX('Hoja de Trabajo para listado'!$CD$155:$DC$1048576,MATCH($A322,'Hoja de Trabajo para listado'!$CD$155:$CD$1048576,0),MATCH((CUADRO!G$5&amp;$E322),'Hoja de Trabajo para listado'!$CD$151:$DC$151,0)),0)</f>
        <v>0</v>
      </c>
      <c r="H322" s="243">
        <f ca="1">+IFERROR(INDEX('Hoja de Trabajo para listado'!$A$155:$Z$1048576,MATCH($A322,'Hoja de Trabajo para listado'!$A$155:$A$1048576,0),MATCH((CUADRO!H$5&amp;$E322),'Hoja de Trabajo para listado'!$A$151:$Z$151,0)),0)+IFERROR(INDEX('Hoja de Trabajo para listado'!$AB$155:$BA$1048576,MATCH($A322,'Hoja de Trabajo para listado'!$AB$155:$AB$1048576,0),MATCH((CUADRO!H$5&amp;$E322),'Hoja de Trabajo para listado'!$AB$151:$BA$151,0)),0)+IFERROR(INDEX('Hoja de Trabajo para listado'!$BC$155:$CB$1048576,MATCH($A322,'Hoja de Trabajo para listado'!$BC$155:$BC$1048576,0),MATCH((CUADRO!H$5&amp;$E322),'Hoja de Trabajo para listado'!$BC$151:$CB$151,0)),0)+IFERROR(INDEX('Hoja de Trabajo para listado'!$DE$153:$DG$274,MATCH($A322,'Hoja de Trabajo para listado'!$DE$153:$DE$1048576,0),MATCH((CUADRO!H$5&amp;$E322),'Hoja de Trabajo para listado'!$DE$151:$DG$151,0)),0)+IFERROR(INDEX('Hoja de Trabajo para listado'!$CD$155:$DC$1048576,MATCH($A322,'Hoja de Trabajo para listado'!$CD$155:$CD$1048576,0),MATCH((CUADRO!H$5&amp;$E322),'Hoja de Trabajo para listado'!$CD$151:$DC$151,0)),0)</f>
        <v>0</v>
      </c>
      <c r="I322" s="243">
        <f ca="1">+IFERROR(INDEX('Hoja de Trabajo para listado'!$A$155:$Z$1048576,MATCH($A322,'Hoja de Trabajo para listado'!$A$155:$A$1048576,0),MATCH((CUADRO!I$5&amp;$E322),'Hoja de Trabajo para listado'!$A$151:$Z$151,0)),0)+IFERROR(INDEX('Hoja de Trabajo para listado'!$AB$155:$BA$1048576,MATCH($A322,'Hoja de Trabajo para listado'!$AB$155:$AB$1048576,0),MATCH((CUADRO!I$5&amp;$E322),'Hoja de Trabajo para listado'!$AB$151:$BA$151,0)),0)+IFERROR(INDEX('Hoja de Trabajo para listado'!$BC$155:$CB$1048576,MATCH($A322,'Hoja de Trabajo para listado'!$BC$155:$BC$1048576,0),MATCH((CUADRO!I$5&amp;$E322),'Hoja de Trabajo para listado'!$BC$151:$CB$151,0)),0)+IFERROR(INDEX('Hoja de Trabajo para listado'!$DE$153:$DG$274,MATCH($A322,'Hoja de Trabajo para listado'!$DE$153:$DE$1048576,0),MATCH((CUADRO!I$5&amp;$E322),'Hoja de Trabajo para listado'!$DE$151:$DG$151,0)),0)+IFERROR(INDEX('Hoja de Trabajo para listado'!$CD$155:$DC$1048576,MATCH($A322,'Hoja de Trabajo para listado'!$CD$155:$CD$1048576,0),MATCH((CUADRO!I$5&amp;$E322),'Hoja de Trabajo para listado'!$CD$151:$DC$151,0)),0)</f>
        <v>0</v>
      </c>
      <c r="J322" s="243">
        <f ca="1">+IFERROR(INDEX('Hoja de Trabajo para listado'!$A$155:$Z$1048576,MATCH($A322,'Hoja de Trabajo para listado'!$A$155:$A$1048576,0),MATCH((CUADRO!J$5&amp;$E322),'Hoja de Trabajo para listado'!$A$151:$Z$151,0)),0)+IFERROR(INDEX('Hoja de Trabajo para listado'!$AB$155:$BA$1048576,MATCH($A322,'Hoja de Trabajo para listado'!$AB$155:$AB$1048576,0),MATCH((CUADRO!J$5&amp;$E322),'Hoja de Trabajo para listado'!$AB$151:$BA$151,0)),0)+IFERROR(INDEX('Hoja de Trabajo para listado'!$BC$155:$CB$1048576,MATCH($A322,'Hoja de Trabajo para listado'!$BC$155:$BC$1048576,0),MATCH((CUADRO!J$5&amp;$E322),'Hoja de Trabajo para listado'!$BC$151:$CB$151,0)),0)+IFERROR(INDEX('Hoja de Trabajo para listado'!$DE$153:$DG$274,MATCH($A322,'Hoja de Trabajo para listado'!$DE$153:$DE$1048576,0),MATCH((CUADRO!J$5&amp;$E322),'Hoja de Trabajo para listado'!$DE$151:$DG$151,0)),0)+IFERROR(INDEX('Hoja de Trabajo para listado'!$CD$155:$DC$1048576,MATCH($A322,'Hoja de Trabajo para listado'!$CD$155:$CD$1048576,0),MATCH((CUADRO!J$5&amp;$E322),'Hoja de Trabajo para listado'!$CD$151:$DC$151,0)),0)</f>
        <v>0</v>
      </c>
      <c r="K322" s="243">
        <f ca="1">+IFERROR(INDEX('Hoja de Trabajo para listado'!$A$155:$Z$1048576,MATCH($A322,'Hoja de Trabajo para listado'!$A$155:$A$1048576,0),MATCH((CUADRO!K$5&amp;$E322),'Hoja de Trabajo para listado'!$A$151:$Z$151,0)),0)+IFERROR(INDEX('Hoja de Trabajo para listado'!$AB$155:$BA$1048576,MATCH($A322,'Hoja de Trabajo para listado'!$AB$155:$AB$1048576,0),MATCH((CUADRO!K$5&amp;$E322),'Hoja de Trabajo para listado'!$AB$151:$BA$151,0)),0)+IFERROR(INDEX('Hoja de Trabajo para listado'!$BC$155:$CB$1048576,MATCH($A322,'Hoja de Trabajo para listado'!$BC$155:$BC$1048576,0),MATCH((CUADRO!K$5&amp;$E322),'Hoja de Trabajo para listado'!$BC$151:$CB$151,0)),0)+IFERROR(INDEX('Hoja de Trabajo para listado'!$DE$153:$DG$274,MATCH($A322,'Hoja de Trabajo para listado'!$DE$153:$DE$1048576,0),MATCH((CUADRO!K$5&amp;$E322),'Hoja de Trabajo para listado'!$DE$151:$DG$151,0)),0)+IFERROR(INDEX('Hoja de Trabajo para listado'!$CD$155:$DC$1048576,MATCH($A322,'Hoja de Trabajo para listado'!$CD$155:$CD$1048576,0),MATCH((CUADRO!K$5&amp;$E322),'Hoja de Trabajo para listado'!$CD$151:$DC$151,0)),0)</f>
        <v>0</v>
      </c>
      <c r="L322" s="243">
        <f ca="1">+IFERROR(INDEX('Hoja de Trabajo para listado'!$A$155:$Z$1048576,MATCH($A322,'Hoja de Trabajo para listado'!$A$155:$A$1048576,0),MATCH((CUADRO!L$5&amp;$E322),'Hoja de Trabajo para listado'!$A$151:$Z$151,0)),0)+IFERROR(INDEX('Hoja de Trabajo para listado'!$AB$155:$BA$1048576,MATCH($A322,'Hoja de Trabajo para listado'!$AB$155:$AB$1048576,0),MATCH((CUADRO!L$5&amp;$E322),'Hoja de Trabajo para listado'!$AB$151:$BA$151,0)),0)+IFERROR(INDEX('Hoja de Trabajo para listado'!$BC$155:$CB$1048576,MATCH($A322,'Hoja de Trabajo para listado'!$BC$155:$BC$1048576,0),MATCH((CUADRO!L$5&amp;$E322),'Hoja de Trabajo para listado'!$BC$151:$CB$151,0)),0)+IFERROR(INDEX('Hoja de Trabajo para listado'!$DE$153:$DG$274,MATCH($A322,'Hoja de Trabajo para listado'!$DE$153:$DE$1048576,0),MATCH((CUADRO!L$5&amp;$E322),'Hoja de Trabajo para listado'!$DE$151:$DG$151,0)),0)+IFERROR(INDEX('Hoja de Trabajo para listado'!$CD$155:$DC$1048576,MATCH($A322,'Hoja de Trabajo para listado'!$CD$155:$CD$1048576,0),MATCH((CUADRO!L$5&amp;$E322),'Hoja de Trabajo para listado'!$CD$151:$DC$151,0)),0)</f>
        <v>0</v>
      </c>
      <c r="M322" s="243">
        <f ca="1">+IFERROR(INDEX('Hoja de Trabajo para listado'!$A$155:$Z$1048576,MATCH($A322,'Hoja de Trabajo para listado'!$A$155:$A$1048576,0),MATCH((CUADRO!M$5&amp;$E322),'Hoja de Trabajo para listado'!$A$151:$Z$151,0)),0)+IFERROR(INDEX('Hoja de Trabajo para listado'!$AB$155:$BA$1048576,MATCH($A322,'Hoja de Trabajo para listado'!$AB$155:$AB$1048576,0),MATCH((CUADRO!M$5&amp;$E322),'Hoja de Trabajo para listado'!$AB$151:$BA$151,0)),0)+IFERROR(INDEX('Hoja de Trabajo para listado'!$BC$155:$CB$1048576,MATCH($A322,'Hoja de Trabajo para listado'!$BC$155:$BC$1048576,0),MATCH((CUADRO!M$5&amp;$E322),'Hoja de Trabajo para listado'!$BC$151:$CB$151,0)),0)+IFERROR(INDEX('Hoja de Trabajo para listado'!$DE$153:$DG$274,MATCH($A322,'Hoja de Trabajo para listado'!$DE$153:$DE$1048576,0),MATCH((CUADRO!M$5&amp;$E322),'Hoja de Trabajo para listado'!$DE$151:$DG$151,0)),0)+IFERROR(INDEX('Hoja de Trabajo para listado'!$CD$155:$DC$1048576,MATCH($A322,'Hoja de Trabajo para listado'!$CD$155:$CD$1048576,0),MATCH((CUADRO!M$5&amp;$E322),'Hoja de Trabajo para listado'!$CD$151:$DC$151,0)),0)</f>
        <v>0</v>
      </c>
      <c r="N322" s="243">
        <f ca="1">+IFERROR(INDEX('Hoja de Trabajo para listado'!$A$155:$Z$1048576,MATCH($A322,'Hoja de Trabajo para listado'!$A$155:$A$1048576,0),MATCH((CUADRO!N$5&amp;$E322),'Hoja de Trabajo para listado'!$A$151:$Z$151,0)),0)+IFERROR(INDEX('Hoja de Trabajo para listado'!$AB$155:$BA$1048576,MATCH($A322,'Hoja de Trabajo para listado'!$AB$155:$AB$1048576,0),MATCH((CUADRO!N$5&amp;$E322),'Hoja de Trabajo para listado'!$AB$151:$BA$151,0)),0)+IFERROR(INDEX('Hoja de Trabajo para listado'!$BC$155:$CB$1048576,MATCH($A322,'Hoja de Trabajo para listado'!$BC$155:$BC$1048576,0),MATCH((CUADRO!N$5&amp;$E322),'Hoja de Trabajo para listado'!$BC$151:$CB$151,0)),0)+IFERROR(INDEX('Hoja de Trabajo para listado'!$DE$153:$DG$274,MATCH($A322,'Hoja de Trabajo para listado'!$DE$153:$DE$1048576,0),MATCH((CUADRO!N$5&amp;$E322),'Hoja de Trabajo para listado'!$DE$151:$DG$151,0)),0)+IFERROR(INDEX('Hoja de Trabajo para listado'!$CD$155:$DC$1048576,MATCH($A322,'Hoja de Trabajo para listado'!$CD$155:$CD$1048576,0),MATCH((CUADRO!N$5&amp;$E322),'Hoja de Trabajo para listado'!$CD$151:$DC$151,0)),0)</f>
        <v>0</v>
      </c>
      <c r="O322" s="243">
        <f ca="1">+IFERROR(INDEX('Hoja de Trabajo para listado'!$A$155:$Z$1048576,MATCH($A322,'Hoja de Trabajo para listado'!$A$155:$A$1048576,0),MATCH((CUADRO!O$5&amp;$E322),'Hoja de Trabajo para listado'!$A$151:$Z$151,0)),0)+IFERROR(INDEX('Hoja de Trabajo para listado'!$AB$155:$BA$1048576,MATCH($A322,'Hoja de Trabajo para listado'!$AB$155:$AB$1048576,0),MATCH((CUADRO!O$5&amp;$E322),'Hoja de Trabajo para listado'!$AB$151:$BA$151,0)),0)+IFERROR(INDEX('Hoja de Trabajo para listado'!$BC$155:$CB$1048576,MATCH($A322,'Hoja de Trabajo para listado'!$BC$155:$BC$1048576,0),MATCH((CUADRO!O$5&amp;$E322),'Hoja de Trabajo para listado'!$BC$151:$CB$151,0)),0)+IFERROR(INDEX('Hoja de Trabajo para listado'!$DE$153:$DG$274,MATCH($A322,'Hoja de Trabajo para listado'!$DE$153:$DE$1048576,0),MATCH((CUADRO!O$5&amp;$E322),'Hoja de Trabajo para listado'!$DE$151:$DG$151,0)),0)+IFERROR(INDEX('Hoja de Trabajo para listado'!$CD$155:$DC$1048576,MATCH($A322,'Hoja de Trabajo para listado'!$CD$155:$CD$1048576,0),MATCH((CUADRO!O$5&amp;$E322),'Hoja de Trabajo para listado'!$CD$151:$DC$151,0)),0)</f>
        <v>0</v>
      </c>
      <c r="P322" s="243">
        <f ca="1">+IFERROR(INDEX('Hoja de Trabajo para listado'!$A$155:$Z$1048576,MATCH($A322,'Hoja de Trabajo para listado'!$A$155:$A$1048576,0),MATCH((CUADRO!P$5&amp;$E322),'Hoja de Trabajo para listado'!$A$151:$Z$151,0)),0)+IFERROR(INDEX('Hoja de Trabajo para listado'!$AB$155:$BA$1048576,MATCH($A322,'Hoja de Trabajo para listado'!$AB$155:$AB$1048576,0),MATCH((CUADRO!P$5&amp;$E322),'Hoja de Trabajo para listado'!$AB$151:$BA$151,0)),0)+IFERROR(INDEX('Hoja de Trabajo para listado'!$BC$155:$CB$1048576,MATCH($A322,'Hoja de Trabajo para listado'!$BC$155:$BC$1048576,0),MATCH((CUADRO!P$5&amp;$E322),'Hoja de Trabajo para listado'!$BC$151:$CB$151,0)),0)+IFERROR(INDEX('Hoja de Trabajo para listado'!$DE$153:$DG$274,MATCH($A322,'Hoja de Trabajo para listado'!$DE$153:$DE$1048576,0),MATCH((CUADRO!P$5&amp;$E322),'Hoja de Trabajo para listado'!$DE$151:$DG$151,0)),0)+IFERROR(INDEX('Hoja de Trabajo para listado'!$CD$155:$DC$1048576,MATCH($A322,'Hoja de Trabajo para listado'!$CD$155:$CD$1048576,0),MATCH((CUADRO!P$5&amp;$E322),'Hoja de Trabajo para listado'!$CD$151:$DC$151,0)),0)</f>
        <v>0</v>
      </c>
      <c r="Q322" s="243">
        <f ca="1">+IFERROR(INDEX('Hoja de Trabajo para listado'!$A$155:$Z$1048576,MATCH($A322,'Hoja de Trabajo para listado'!$A$155:$A$1048576,0),MATCH((CUADRO!Q$5&amp;$E322),'Hoja de Trabajo para listado'!$A$151:$Z$151,0)),0)+IFERROR(INDEX('Hoja de Trabajo para listado'!$AB$155:$BA$1048576,MATCH($A322,'Hoja de Trabajo para listado'!$AB$155:$AB$1048576,0),MATCH((CUADRO!Q$5&amp;$E322),'Hoja de Trabajo para listado'!$AB$151:$BA$151,0)),0)+IFERROR(INDEX('Hoja de Trabajo para listado'!$BC$155:$CB$1048576,MATCH($A322,'Hoja de Trabajo para listado'!$BC$155:$BC$1048576,0),MATCH((CUADRO!Q$5&amp;$E322),'Hoja de Trabajo para listado'!$BC$151:$CB$151,0)),0)+IFERROR(INDEX('Hoja de Trabajo para listado'!$DE$153:$DG$274,MATCH($A322,'Hoja de Trabajo para listado'!$DE$153:$DE$1048576,0),MATCH((CUADRO!Q$5&amp;$E322),'Hoja de Trabajo para listado'!$DE$151:$DG$151,0)),0)+IFERROR(INDEX('Hoja de Trabajo para listado'!$CD$155:$DC$1048576,MATCH($A322,'Hoja de Trabajo para listado'!$CD$155:$CD$1048576,0),MATCH((CUADRO!Q$5&amp;$E322),'Hoja de Trabajo para listado'!$CD$151:$DC$151,0)),0)</f>
        <v>0</v>
      </c>
      <c r="R322" s="243">
        <f t="shared" ca="1" si="11"/>
        <v>0</v>
      </c>
      <c r="S322" s="263"/>
      <c r="T322" s="243">
        <f ca="1">+T323</f>
        <v>835.97</v>
      </c>
      <c r="U322" s="242">
        <f t="shared" si="12"/>
        <v>1</v>
      </c>
      <c r="V322" s="333" t="str">
        <f>+VLOOKUP(A322,bd_lista!$A$3:$E$590,5,FALSE)</f>
        <v>Empresas Nacionales</v>
      </c>
      <c r="W322" s="383" t="str">
        <f>+V322</f>
        <v>Empresas Nacionales</v>
      </c>
      <c r="X322" s="242">
        <f>+VLOOKUP(A322,[3]Sheet1!$A$13:$D$744,4,FALSE)</f>
        <v>85</v>
      </c>
      <c r="Y322" s="242" t="e">
        <f>+VLOOKUP(X322,bd_lista!$A$3:$C$590,3,FALSE)</f>
        <v>#N/A</v>
      </c>
      <c r="Z322" s="294">
        <f>+X322</f>
        <v>85</v>
      </c>
      <c r="AA322" s="295" t="e">
        <f>+Y322</f>
        <v>#N/A</v>
      </c>
    </row>
    <row r="323" spans="1:27" customFormat="1" ht="15" customHeight="1">
      <c r="A323" s="32">
        <v>514</v>
      </c>
      <c r="B323" s="389"/>
      <c r="C323" s="333" t="str">
        <f>+VLOOKUP(A323,bd_lista!$A$3:$C$590,3,FALSE)</f>
        <v>Empresa Nacional de Electricidad</v>
      </c>
      <c r="D323" s="386"/>
      <c r="E323" s="244" t="s">
        <v>1305</v>
      </c>
      <c r="F323" s="245">
        <f ca="1">+IFERROR(INDEX('Hoja de Trabajo para listado'!$A$155:$Z$1048576,MATCH($A323,'Hoja de Trabajo para listado'!$A$155:$A$1048576,0),MATCH((CUADRO!F$5&amp;$E323),'Hoja de Trabajo para listado'!$A$151:$Z$151,0)),0)+IFERROR(INDEX('Hoja de Trabajo para listado'!$AB$155:$BA$1048576,MATCH($A323,'Hoja de Trabajo para listado'!$AB$155:$AB$1048576,0),MATCH((CUADRO!F$5&amp;$E323),'Hoja de Trabajo para listado'!$AB$151:$BA$151,0)),0)+IFERROR(INDEX('Hoja de Trabajo para listado'!$BC$155:$CB$1048576,MATCH($A323,'Hoja de Trabajo para listado'!$BC$155:$BC$1048576,0),MATCH((CUADRO!F$5&amp;$E323),'Hoja de Trabajo para listado'!$BC$151:$CB$151,0)),0)+IFERROR(INDEX('Hoja de Trabajo para listado'!$DE$153:$DG$274,MATCH($A323,'Hoja de Trabajo para listado'!$DE$153:$DE$1048576,0),MATCH((CUADRO!F$5&amp;$E323),'Hoja de Trabajo para listado'!$DE$151:$DG$151,0)),0)+IFERROR(INDEX('Hoja de Trabajo para listado'!$CD$155:$DC$1048576,MATCH($A323,'Hoja de Trabajo para listado'!$CD$155:$CD$1048576,0),MATCH((CUADRO!F$5&amp;$E323),'Hoja de Trabajo para listado'!$CD$151:$DC$151,0)),0)</f>
        <v>0</v>
      </c>
      <c r="G323" s="245">
        <f ca="1">+IFERROR(INDEX('Hoja de Trabajo para listado'!$A$155:$Z$1048576,MATCH($A323,'Hoja de Trabajo para listado'!$A$155:$A$1048576,0),MATCH((CUADRO!G$5&amp;$E323),'Hoja de Trabajo para listado'!$A$151:$Z$151,0)),0)+IFERROR(INDEX('Hoja de Trabajo para listado'!$AB$155:$BA$1048576,MATCH($A323,'Hoja de Trabajo para listado'!$AB$155:$AB$1048576,0),MATCH((CUADRO!G$5&amp;$E323),'Hoja de Trabajo para listado'!$AB$151:$BA$151,0)),0)+IFERROR(INDEX('Hoja de Trabajo para listado'!$BC$155:$CB$1048576,MATCH($A323,'Hoja de Trabajo para listado'!$BC$155:$BC$1048576,0),MATCH((CUADRO!G$5&amp;$E323),'Hoja de Trabajo para listado'!$BC$151:$CB$151,0)),0)+IFERROR(INDEX('Hoja de Trabajo para listado'!$DE$153:$DG$274,MATCH($A323,'Hoja de Trabajo para listado'!$DE$153:$DE$1048576,0),MATCH((CUADRO!G$5&amp;$E323),'Hoja de Trabajo para listado'!$DE$151:$DG$151,0)),0)+IFERROR(INDEX('Hoja de Trabajo para listado'!$CD$155:$DC$1048576,MATCH($A323,'Hoja de Trabajo para listado'!$CD$155:$CD$1048576,0),MATCH((CUADRO!G$5&amp;$E323),'Hoja de Trabajo para listado'!$CD$151:$DC$151,0)),0)</f>
        <v>835.97</v>
      </c>
      <c r="H323" s="245">
        <f ca="1">+IFERROR(INDEX('Hoja de Trabajo para listado'!$A$155:$Z$1048576,MATCH($A323,'Hoja de Trabajo para listado'!$A$155:$A$1048576,0),MATCH((CUADRO!H$5&amp;$E323),'Hoja de Trabajo para listado'!$A$151:$Z$151,0)),0)+IFERROR(INDEX('Hoja de Trabajo para listado'!$AB$155:$BA$1048576,MATCH($A323,'Hoja de Trabajo para listado'!$AB$155:$AB$1048576,0),MATCH((CUADRO!H$5&amp;$E323),'Hoja de Trabajo para listado'!$AB$151:$BA$151,0)),0)+IFERROR(INDEX('Hoja de Trabajo para listado'!$BC$155:$CB$1048576,MATCH($A323,'Hoja de Trabajo para listado'!$BC$155:$BC$1048576,0),MATCH((CUADRO!H$5&amp;$E323),'Hoja de Trabajo para listado'!$BC$151:$CB$151,0)),0)+IFERROR(INDEX('Hoja de Trabajo para listado'!$DE$153:$DG$274,MATCH($A323,'Hoja de Trabajo para listado'!$DE$153:$DE$1048576,0),MATCH((CUADRO!H$5&amp;$E323),'Hoja de Trabajo para listado'!$DE$151:$DG$151,0)),0)+IFERROR(INDEX('Hoja de Trabajo para listado'!$CD$155:$DC$1048576,MATCH($A323,'Hoja de Trabajo para listado'!$CD$155:$CD$1048576,0),MATCH((CUADRO!H$5&amp;$E323),'Hoja de Trabajo para listado'!$CD$151:$DC$151,0)),0)</f>
        <v>0</v>
      </c>
      <c r="I323" s="245">
        <f ca="1">+IFERROR(INDEX('Hoja de Trabajo para listado'!$A$155:$Z$1048576,MATCH($A323,'Hoja de Trabajo para listado'!$A$155:$A$1048576,0),MATCH((CUADRO!I$5&amp;$E323),'Hoja de Trabajo para listado'!$A$151:$Z$151,0)),0)+IFERROR(INDEX('Hoja de Trabajo para listado'!$AB$155:$BA$1048576,MATCH($A323,'Hoja de Trabajo para listado'!$AB$155:$AB$1048576,0),MATCH((CUADRO!I$5&amp;$E323),'Hoja de Trabajo para listado'!$AB$151:$BA$151,0)),0)+IFERROR(INDEX('Hoja de Trabajo para listado'!$BC$155:$CB$1048576,MATCH($A323,'Hoja de Trabajo para listado'!$BC$155:$BC$1048576,0),MATCH((CUADRO!I$5&amp;$E323),'Hoja de Trabajo para listado'!$BC$151:$CB$151,0)),0)+IFERROR(INDEX('Hoja de Trabajo para listado'!$DE$153:$DG$274,MATCH($A323,'Hoja de Trabajo para listado'!$DE$153:$DE$1048576,0),MATCH((CUADRO!I$5&amp;$E323),'Hoja de Trabajo para listado'!$DE$151:$DG$151,0)),0)+IFERROR(INDEX('Hoja de Trabajo para listado'!$CD$155:$DC$1048576,MATCH($A323,'Hoja de Trabajo para listado'!$CD$155:$CD$1048576,0),MATCH((CUADRO!I$5&amp;$E323),'Hoja de Trabajo para listado'!$CD$151:$DC$151,0)),0)</f>
        <v>0</v>
      </c>
      <c r="J323" s="245">
        <f ca="1">+IFERROR(INDEX('Hoja de Trabajo para listado'!$A$155:$Z$1048576,MATCH($A323,'Hoja de Trabajo para listado'!$A$155:$A$1048576,0),MATCH((CUADRO!J$5&amp;$E323),'Hoja de Trabajo para listado'!$A$151:$Z$151,0)),0)+IFERROR(INDEX('Hoja de Trabajo para listado'!$AB$155:$BA$1048576,MATCH($A323,'Hoja de Trabajo para listado'!$AB$155:$AB$1048576,0),MATCH((CUADRO!J$5&amp;$E323),'Hoja de Trabajo para listado'!$AB$151:$BA$151,0)),0)+IFERROR(INDEX('Hoja de Trabajo para listado'!$BC$155:$CB$1048576,MATCH($A323,'Hoja de Trabajo para listado'!$BC$155:$BC$1048576,0),MATCH((CUADRO!J$5&amp;$E323),'Hoja de Trabajo para listado'!$BC$151:$CB$151,0)),0)+IFERROR(INDEX('Hoja de Trabajo para listado'!$DE$153:$DG$274,MATCH($A323,'Hoja de Trabajo para listado'!$DE$153:$DE$1048576,0),MATCH((CUADRO!J$5&amp;$E323),'Hoja de Trabajo para listado'!$DE$151:$DG$151,0)),0)+IFERROR(INDEX('Hoja de Trabajo para listado'!$CD$155:$DC$1048576,MATCH($A323,'Hoja de Trabajo para listado'!$CD$155:$CD$1048576,0),MATCH((CUADRO!J$5&amp;$E323),'Hoja de Trabajo para listado'!$CD$151:$DC$151,0)),0)</f>
        <v>0</v>
      </c>
      <c r="K323" s="245">
        <f ca="1">+IFERROR(INDEX('Hoja de Trabajo para listado'!$A$155:$Z$1048576,MATCH($A323,'Hoja de Trabajo para listado'!$A$155:$A$1048576,0),MATCH((CUADRO!K$5&amp;$E323),'Hoja de Trabajo para listado'!$A$151:$Z$151,0)),0)+IFERROR(INDEX('Hoja de Trabajo para listado'!$AB$155:$BA$1048576,MATCH($A323,'Hoja de Trabajo para listado'!$AB$155:$AB$1048576,0),MATCH((CUADRO!K$5&amp;$E323),'Hoja de Trabajo para listado'!$AB$151:$BA$151,0)),0)+IFERROR(INDEX('Hoja de Trabajo para listado'!$BC$155:$CB$1048576,MATCH($A323,'Hoja de Trabajo para listado'!$BC$155:$BC$1048576,0),MATCH((CUADRO!K$5&amp;$E323),'Hoja de Trabajo para listado'!$BC$151:$CB$151,0)),0)+IFERROR(INDEX('Hoja de Trabajo para listado'!$DE$153:$DG$274,MATCH($A323,'Hoja de Trabajo para listado'!$DE$153:$DE$1048576,0),MATCH((CUADRO!K$5&amp;$E323),'Hoja de Trabajo para listado'!$DE$151:$DG$151,0)),0)+IFERROR(INDEX('Hoja de Trabajo para listado'!$CD$155:$DC$1048576,MATCH($A323,'Hoja de Trabajo para listado'!$CD$155:$CD$1048576,0),MATCH((CUADRO!K$5&amp;$E323),'Hoja de Trabajo para listado'!$CD$151:$DC$151,0)),0)</f>
        <v>0</v>
      </c>
      <c r="L323" s="245">
        <f ca="1">+IFERROR(INDEX('Hoja de Trabajo para listado'!$A$155:$Z$1048576,MATCH($A323,'Hoja de Trabajo para listado'!$A$155:$A$1048576,0),MATCH((CUADRO!L$5&amp;$E323),'Hoja de Trabajo para listado'!$A$151:$Z$151,0)),0)+IFERROR(INDEX('Hoja de Trabajo para listado'!$AB$155:$BA$1048576,MATCH($A323,'Hoja de Trabajo para listado'!$AB$155:$AB$1048576,0),MATCH((CUADRO!L$5&amp;$E323),'Hoja de Trabajo para listado'!$AB$151:$BA$151,0)),0)+IFERROR(INDEX('Hoja de Trabajo para listado'!$BC$155:$CB$1048576,MATCH($A323,'Hoja de Trabajo para listado'!$BC$155:$BC$1048576,0),MATCH((CUADRO!L$5&amp;$E323),'Hoja de Trabajo para listado'!$BC$151:$CB$151,0)),0)+IFERROR(INDEX('Hoja de Trabajo para listado'!$DE$153:$DG$274,MATCH($A323,'Hoja de Trabajo para listado'!$DE$153:$DE$1048576,0),MATCH((CUADRO!L$5&amp;$E323),'Hoja de Trabajo para listado'!$DE$151:$DG$151,0)),0)+IFERROR(INDEX('Hoja de Trabajo para listado'!$CD$155:$DC$1048576,MATCH($A323,'Hoja de Trabajo para listado'!$CD$155:$CD$1048576,0),MATCH((CUADRO!L$5&amp;$E323),'Hoja de Trabajo para listado'!$CD$151:$DC$151,0)),0)</f>
        <v>0</v>
      </c>
      <c r="M323" s="245">
        <f ca="1">+IFERROR(INDEX('Hoja de Trabajo para listado'!$A$155:$Z$1048576,MATCH($A323,'Hoja de Trabajo para listado'!$A$155:$A$1048576,0),MATCH((CUADRO!M$5&amp;$E323),'Hoja de Trabajo para listado'!$A$151:$Z$151,0)),0)+IFERROR(INDEX('Hoja de Trabajo para listado'!$AB$155:$BA$1048576,MATCH($A323,'Hoja de Trabajo para listado'!$AB$155:$AB$1048576,0),MATCH((CUADRO!M$5&amp;$E323),'Hoja de Trabajo para listado'!$AB$151:$BA$151,0)),0)+IFERROR(INDEX('Hoja de Trabajo para listado'!$BC$155:$CB$1048576,MATCH($A323,'Hoja de Trabajo para listado'!$BC$155:$BC$1048576,0),MATCH((CUADRO!M$5&amp;$E323),'Hoja de Trabajo para listado'!$BC$151:$CB$151,0)),0)+IFERROR(INDEX('Hoja de Trabajo para listado'!$DE$153:$DG$274,MATCH($A323,'Hoja de Trabajo para listado'!$DE$153:$DE$1048576,0),MATCH((CUADRO!M$5&amp;$E323),'Hoja de Trabajo para listado'!$DE$151:$DG$151,0)),0)+IFERROR(INDEX('Hoja de Trabajo para listado'!$CD$155:$DC$1048576,MATCH($A323,'Hoja de Trabajo para listado'!$CD$155:$CD$1048576,0),MATCH((CUADRO!M$5&amp;$E323),'Hoja de Trabajo para listado'!$CD$151:$DC$151,0)),0)</f>
        <v>0</v>
      </c>
      <c r="N323" s="245">
        <f ca="1">+IFERROR(INDEX('Hoja de Trabajo para listado'!$A$155:$Z$1048576,MATCH($A323,'Hoja de Trabajo para listado'!$A$155:$A$1048576,0),MATCH((CUADRO!N$5&amp;$E323),'Hoja de Trabajo para listado'!$A$151:$Z$151,0)),0)+IFERROR(INDEX('Hoja de Trabajo para listado'!$AB$155:$BA$1048576,MATCH($A323,'Hoja de Trabajo para listado'!$AB$155:$AB$1048576,0),MATCH((CUADRO!N$5&amp;$E323),'Hoja de Trabajo para listado'!$AB$151:$BA$151,0)),0)+IFERROR(INDEX('Hoja de Trabajo para listado'!$BC$155:$CB$1048576,MATCH($A323,'Hoja de Trabajo para listado'!$BC$155:$BC$1048576,0),MATCH((CUADRO!N$5&amp;$E323),'Hoja de Trabajo para listado'!$BC$151:$CB$151,0)),0)+IFERROR(INDEX('Hoja de Trabajo para listado'!$DE$153:$DG$274,MATCH($A323,'Hoja de Trabajo para listado'!$DE$153:$DE$1048576,0),MATCH((CUADRO!N$5&amp;$E323),'Hoja de Trabajo para listado'!$DE$151:$DG$151,0)),0)+IFERROR(INDEX('Hoja de Trabajo para listado'!$CD$155:$DC$1048576,MATCH($A323,'Hoja de Trabajo para listado'!$CD$155:$CD$1048576,0),MATCH((CUADRO!N$5&amp;$E323),'Hoja de Trabajo para listado'!$CD$151:$DC$151,0)),0)</f>
        <v>0</v>
      </c>
      <c r="O323" s="245">
        <f ca="1">+IFERROR(INDEX('Hoja de Trabajo para listado'!$A$155:$Z$1048576,MATCH($A323,'Hoja de Trabajo para listado'!$A$155:$A$1048576,0),MATCH((CUADRO!O$5&amp;$E323),'Hoja de Trabajo para listado'!$A$151:$Z$151,0)),0)+IFERROR(INDEX('Hoja de Trabajo para listado'!$AB$155:$BA$1048576,MATCH($A323,'Hoja de Trabajo para listado'!$AB$155:$AB$1048576,0),MATCH((CUADRO!O$5&amp;$E323),'Hoja de Trabajo para listado'!$AB$151:$BA$151,0)),0)+IFERROR(INDEX('Hoja de Trabajo para listado'!$BC$155:$CB$1048576,MATCH($A323,'Hoja de Trabajo para listado'!$BC$155:$BC$1048576,0),MATCH((CUADRO!O$5&amp;$E323),'Hoja de Trabajo para listado'!$BC$151:$CB$151,0)),0)+IFERROR(INDEX('Hoja de Trabajo para listado'!$DE$153:$DG$274,MATCH($A323,'Hoja de Trabajo para listado'!$DE$153:$DE$1048576,0),MATCH((CUADRO!O$5&amp;$E323),'Hoja de Trabajo para listado'!$DE$151:$DG$151,0)),0)+IFERROR(INDEX('Hoja de Trabajo para listado'!$CD$155:$DC$1048576,MATCH($A323,'Hoja de Trabajo para listado'!$CD$155:$CD$1048576,0),MATCH((CUADRO!O$5&amp;$E323),'Hoja de Trabajo para listado'!$CD$151:$DC$151,0)),0)</f>
        <v>0</v>
      </c>
      <c r="P323" s="245">
        <f ca="1">+IFERROR(INDEX('Hoja de Trabajo para listado'!$A$155:$Z$1048576,MATCH($A323,'Hoja de Trabajo para listado'!$A$155:$A$1048576,0),MATCH((CUADRO!P$5&amp;$E323),'Hoja de Trabajo para listado'!$A$151:$Z$151,0)),0)+IFERROR(INDEX('Hoja de Trabajo para listado'!$AB$155:$BA$1048576,MATCH($A323,'Hoja de Trabajo para listado'!$AB$155:$AB$1048576,0),MATCH((CUADRO!P$5&amp;$E323),'Hoja de Trabajo para listado'!$AB$151:$BA$151,0)),0)+IFERROR(INDEX('Hoja de Trabajo para listado'!$BC$155:$CB$1048576,MATCH($A323,'Hoja de Trabajo para listado'!$BC$155:$BC$1048576,0),MATCH((CUADRO!P$5&amp;$E323),'Hoja de Trabajo para listado'!$BC$151:$CB$151,0)),0)+IFERROR(INDEX('Hoja de Trabajo para listado'!$DE$153:$DG$274,MATCH($A323,'Hoja de Trabajo para listado'!$DE$153:$DE$1048576,0),MATCH((CUADRO!P$5&amp;$E323),'Hoja de Trabajo para listado'!$DE$151:$DG$151,0)),0)+IFERROR(INDEX('Hoja de Trabajo para listado'!$CD$155:$DC$1048576,MATCH($A323,'Hoja de Trabajo para listado'!$CD$155:$CD$1048576,0),MATCH((CUADRO!P$5&amp;$E323),'Hoja de Trabajo para listado'!$CD$151:$DC$151,0)),0)</f>
        <v>0</v>
      </c>
      <c r="Q323" s="245">
        <f ca="1">+IFERROR(INDEX('Hoja de Trabajo para listado'!$A$155:$Z$1048576,MATCH($A323,'Hoja de Trabajo para listado'!$A$155:$A$1048576,0),MATCH((CUADRO!Q$5&amp;$E323),'Hoja de Trabajo para listado'!$A$151:$Z$151,0)),0)+IFERROR(INDEX('Hoja de Trabajo para listado'!$AB$155:$BA$1048576,MATCH($A323,'Hoja de Trabajo para listado'!$AB$155:$AB$1048576,0),MATCH((CUADRO!Q$5&amp;$E323),'Hoja de Trabajo para listado'!$AB$151:$BA$151,0)),0)+IFERROR(INDEX('Hoja de Trabajo para listado'!$BC$155:$CB$1048576,MATCH($A323,'Hoja de Trabajo para listado'!$BC$155:$BC$1048576,0),MATCH((CUADRO!Q$5&amp;$E323),'Hoja de Trabajo para listado'!$BC$151:$CB$151,0)),0)+IFERROR(INDEX('Hoja de Trabajo para listado'!$DE$153:$DG$274,MATCH($A323,'Hoja de Trabajo para listado'!$DE$153:$DE$1048576,0),MATCH((CUADRO!Q$5&amp;$E323),'Hoja de Trabajo para listado'!$DE$151:$DG$151,0)),0)+IFERROR(INDEX('Hoja de Trabajo para listado'!$CD$155:$DC$1048576,MATCH($A323,'Hoja de Trabajo para listado'!$CD$155:$CD$1048576,0),MATCH((CUADRO!Q$5&amp;$E323),'Hoja de Trabajo para listado'!$CD$151:$DC$151,0)),0)</f>
        <v>0</v>
      </c>
      <c r="R323" s="245">
        <f t="shared" ca="1" si="11"/>
        <v>835.97</v>
      </c>
      <c r="S323" s="262">
        <f ca="1">+R322+R323</f>
        <v>835.97</v>
      </c>
      <c r="T323" s="243">
        <f ca="1">+S323</f>
        <v>835.97</v>
      </c>
      <c r="U323" s="242">
        <f t="shared" si="12"/>
        <v>2</v>
      </c>
      <c r="V323" s="333" t="str">
        <f>+VLOOKUP(A323,bd_lista!$A$3:$E$590,5,FALSE)</f>
        <v>Empresas Nacionales</v>
      </c>
      <c r="W323" s="384"/>
      <c r="X323" s="242">
        <f>+VLOOKUP(A323,[3]Sheet1!$A$13:$D$744,4,FALSE)</f>
        <v>85</v>
      </c>
      <c r="Y323" s="242" t="e">
        <f>+VLOOKUP(X323,bd_lista!$A$3:$C$590,3,FALSE)</f>
        <v>#N/A</v>
      </c>
      <c r="Z323" s="292"/>
      <c r="AA323" s="293"/>
    </row>
    <row r="324" spans="1:27" ht="15" hidden="1" customHeight="1">
      <c r="A324" s="32">
        <v>517</v>
      </c>
      <c r="B324" s="388">
        <f>+A324</f>
        <v>517</v>
      </c>
      <c r="C324" s="247" t="str">
        <f>+VLOOKUP(A324,bd_lista!$A$3:$C$590,3,FALSE)</f>
        <v>Corporación Minera de Bolivia</v>
      </c>
      <c r="D324" s="385" t="str">
        <f>+C324</f>
        <v>Corporación Minera de Bolivia</v>
      </c>
      <c r="E324" s="247" t="s">
        <v>1304</v>
      </c>
      <c r="F324" s="243">
        <f ca="1">+IFERROR(INDEX('Hoja de Trabajo para listado'!$A$155:$Z$1048576,MATCH($A324,'Hoja de Trabajo para listado'!$A$155:$A$1048576,0),MATCH((CUADRO!F$5&amp;$E324),'Hoja de Trabajo para listado'!$A$151:$Z$151,0)),0)+IFERROR(INDEX('Hoja de Trabajo para listado'!$AB$155:$BA$1048576,MATCH($A324,'Hoja de Trabajo para listado'!$AB$155:$AB$1048576,0),MATCH((CUADRO!F$5&amp;$E324),'Hoja de Trabajo para listado'!$AB$151:$BA$151,0)),0)+IFERROR(INDEX('Hoja de Trabajo para listado'!$BC$155:$CB$1048576,MATCH($A324,'Hoja de Trabajo para listado'!$BC$155:$BC$1048576,0),MATCH((CUADRO!F$5&amp;$E324),'Hoja de Trabajo para listado'!$BC$151:$CB$151,0)),0)+IFERROR(INDEX('Hoja de Trabajo para listado'!$DE$153:$DG$274,MATCH($A324,'Hoja de Trabajo para listado'!$DE$153:$DE$1048576,0),MATCH((CUADRO!F$5&amp;$E324),'Hoja de Trabajo para listado'!$DE$151:$DG$151,0)),0)+IFERROR(INDEX('Hoja de Trabajo para listado'!$CD$155:$DC$1048576,MATCH($A324,'Hoja de Trabajo para listado'!$CD$155:$CD$1048576,0),MATCH((CUADRO!F$5&amp;$E324),'Hoja de Trabajo para listado'!$CD$151:$DC$151,0)),0)</f>
        <v>0</v>
      </c>
      <c r="G324" s="243">
        <f ca="1">+IFERROR(INDEX('Hoja de Trabajo para listado'!$A$155:$Z$1048576,MATCH($A324,'Hoja de Trabajo para listado'!$A$155:$A$1048576,0),MATCH((CUADRO!G$5&amp;$E324),'Hoja de Trabajo para listado'!$A$151:$Z$151,0)),0)+IFERROR(INDEX('Hoja de Trabajo para listado'!$AB$155:$BA$1048576,MATCH($A324,'Hoja de Trabajo para listado'!$AB$155:$AB$1048576,0),MATCH((CUADRO!G$5&amp;$E324),'Hoja de Trabajo para listado'!$AB$151:$BA$151,0)),0)+IFERROR(INDEX('Hoja de Trabajo para listado'!$BC$155:$CB$1048576,MATCH($A324,'Hoja de Trabajo para listado'!$BC$155:$BC$1048576,0),MATCH((CUADRO!G$5&amp;$E324),'Hoja de Trabajo para listado'!$BC$151:$CB$151,0)),0)+IFERROR(INDEX('Hoja de Trabajo para listado'!$DE$153:$DG$274,MATCH($A324,'Hoja de Trabajo para listado'!$DE$153:$DE$1048576,0),MATCH((CUADRO!G$5&amp;$E324),'Hoja de Trabajo para listado'!$DE$151:$DG$151,0)),0)+IFERROR(INDEX('Hoja de Trabajo para listado'!$CD$155:$DC$1048576,MATCH($A324,'Hoja de Trabajo para listado'!$CD$155:$CD$1048576,0),MATCH((CUADRO!G$5&amp;$E324),'Hoja de Trabajo para listado'!$CD$151:$DC$151,0)),0)</f>
        <v>0</v>
      </c>
      <c r="H324" s="243">
        <f ca="1">+IFERROR(INDEX('Hoja de Trabajo para listado'!$A$155:$Z$1048576,MATCH($A324,'Hoja de Trabajo para listado'!$A$155:$A$1048576,0),MATCH((CUADRO!H$5&amp;$E324),'Hoja de Trabajo para listado'!$A$151:$Z$151,0)),0)+IFERROR(INDEX('Hoja de Trabajo para listado'!$AB$155:$BA$1048576,MATCH($A324,'Hoja de Trabajo para listado'!$AB$155:$AB$1048576,0),MATCH((CUADRO!H$5&amp;$E324),'Hoja de Trabajo para listado'!$AB$151:$BA$151,0)),0)+IFERROR(INDEX('Hoja de Trabajo para listado'!$BC$155:$CB$1048576,MATCH($A324,'Hoja de Trabajo para listado'!$BC$155:$BC$1048576,0),MATCH((CUADRO!H$5&amp;$E324),'Hoja de Trabajo para listado'!$BC$151:$CB$151,0)),0)+IFERROR(INDEX('Hoja de Trabajo para listado'!$DE$153:$DG$274,MATCH($A324,'Hoja de Trabajo para listado'!$DE$153:$DE$1048576,0),MATCH((CUADRO!H$5&amp;$E324),'Hoja de Trabajo para listado'!$DE$151:$DG$151,0)),0)+IFERROR(INDEX('Hoja de Trabajo para listado'!$CD$155:$DC$1048576,MATCH($A324,'Hoja de Trabajo para listado'!$CD$155:$CD$1048576,0),MATCH((CUADRO!H$5&amp;$E324),'Hoja de Trabajo para listado'!$CD$151:$DC$151,0)),0)</f>
        <v>0</v>
      </c>
      <c r="I324" s="243">
        <f ca="1">+IFERROR(INDEX('Hoja de Trabajo para listado'!$A$155:$Z$1048576,MATCH($A324,'Hoja de Trabajo para listado'!$A$155:$A$1048576,0),MATCH((CUADRO!I$5&amp;$E324),'Hoja de Trabajo para listado'!$A$151:$Z$151,0)),0)+IFERROR(INDEX('Hoja de Trabajo para listado'!$AB$155:$BA$1048576,MATCH($A324,'Hoja de Trabajo para listado'!$AB$155:$AB$1048576,0),MATCH((CUADRO!I$5&amp;$E324),'Hoja de Trabajo para listado'!$AB$151:$BA$151,0)),0)+IFERROR(INDEX('Hoja de Trabajo para listado'!$BC$155:$CB$1048576,MATCH($A324,'Hoja de Trabajo para listado'!$BC$155:$BC$1048576,0),MATCH((CUADRO!I$5&amp;$E324),'Hoja de Trabajo para listado'!$BC$151:$CB$151,0)),0)+IFERROR(INDEX('Hoja de Trabajo para listado'!$DE$153:$DG$274,MATCH($A324,'Hoja de Trabajo para listado'!$DE$153:$DE$1048576,0),MATCH((CUADRO!I$5&amp;$E324),'Hoja de Trabajo para listado'!$DE$151:$DG$151,0)),0)+IFERROR(INDEX('Hoja de Trabajo para listado'!$CD$155:$DC$1048576,MATCH($A324,'Hoja de Trabajo para listado'!$CD$155:$CD$1048576,0),MATCH((CUADRO!I$5&amp;$E324),'Hoja de Trabajo para listado'!$CD$151:$DC$151,0)),0)</f>
        <v>0</v>
      </c>
      <c r="J324" s="243">
        <f ca="1">+IFERROR(INDEX('Hoja de Trabajo para listado'!$A$155:$Z$1048576,MATCH($A324,'Hoja de Trabajo para listado'!$A$155:$A$1048576,0),MATCH((CUADRO!J$5&amp;$E324),'Hoja de Trabajo para listado'!$A$151:$Z$151,0)),0)+IFERROR(INDEX('Hoja de Trabajo para listado'!$AB$155:$BA$1048576,MATCH($A324,'Hoja de Trabajo para listado'!$AB$155:$AB$1048576,0),MATCH((CUADRO!J$5&amp;$E324),'Hoja de Trabajo para listado'!$AB$151:$BA$151,0)),0)+IFERROR(INDEX('Hoja de Trabajo para listado'!$BC$155:$CB$1048576,MATCH($A324,'Hoja de Trabajo para listado'!$BC$155:$BC$1048576,0),MATCH((CUADRO!J$5&amp;$E324),'Hoja de Trabajo para listado'!$BC$151:$CB$151,0)),0)+IFERROR(INDEX('Hoja de Trabajo para listado'!$DE$153:$DG$274,MATCH($A324,'Hoja de Trabajo para listado'!$DE$153:$DE$1048576,0),MATCH((CUADRO!J$5&amp;$E324),'Hoja de Trabajo para listado'!$DE$151:$DG$151,0)),0)+IFERROR(INDEX('Hoja de Trabajo para listado'!$CD$155:$DC$1048576,MATCH($A324,'Hoja de Trabajo para listado'!$CD$155:$CD$1048576,0),MATCH((CUADRO!J$5&amp;$E324),'Hoja de Trabajo para listado'!$CD$151:$DC$151,0)),0)</f>
        <v>0</v>
      </c>
      <c r="K324" s="243">
        <f ca="1">+IFERROR(INDEX('Hoja de Trabajo para listado'!$A$155:$Z$1048576,MATCH($A324,'Hoja de Trabajo para listado'!$A$155:$A$1048576,0),MATCH((CUADRO!K$5&amp;$E324),'Hoja de Trabajo para listado'!$A$151:$Z$151,0)),0)+IFERROR(INDEX('Hoja de Trabajo para listado'!$AB$155:$BA$1048576,MATCH($A324,'Hoja de Trabajo para listado'!$AB$155:$AB$1048576,0),MATCH((CUADRO!K$5&amp;$E324),'Hoja de Trabajo para listado'!$AB$151:$BA$151,0)),0)+IFERROR(INDEX('Hoja de Trabajo para listado'!$BC$155:$CB$1048576,MATCH($A324,'Hoja de Trabajo para listado'!$BC$155:$BC$1048576,0),MATCH((CUADRO!K$5&amp;$E324),'Hoja de Trabajo para listado'!$BC$151:$CB$151,0)),0)+IFERROR(INDEX('Hoja de Trabajo para listado'!$DE$153:$DG$274,MATCH($A324,'Hoja de Trabajo para listado'!$DE$153:$DE$1048576,0),MATCH((CUADRO!K$5&amp;$E324),'Hoja de Trabajo para listado'!$DE$151:$DG$151,0)),0)+IFERROR(INDEX('Hoja de Trabajo para listado'!$CD$155:$DC$1048576,MATCH($A324,'Hoja de Trabajo para listado'!$CD$155:$CD$1048576,0),MATCH((CUADRO!K$5&amp;$E324),'Hoja de Trabajo para listado'!$CD$151:$DC$151,0)),0)</f>
        <v>0</v>
      </c>
      <c r="L324" s="243">
        <f ca="1">+IFERROR(INDEX('Hoja de Trabajo para listado'!$A$155:$Z$1048576,MATCH($A324,'Hoja de Trabajo para listado'!$A$155:$A$1048576,0),MATCH((CUADRO!L$5&amp;$E324),'Hoja de Trabajo para listado'!$A$151:$Z$151,0)),0)+IFERROR(INDEX('Hoja de Trabajo para listado'!$AB$155:$BA$1048576,MATCH($A324,'Hoja de Trabajo para listado'!$AB$155:$AB$1048576,0),MATCH((CUADRO!L$5&amp;$E324),'Hoja de Trabajo para listado'!$AB$151:$BA$151,0)),0)+IFERROR(INDEX('Hoja de Trabajo para listado'!$BC$155:$CB$1048576,MATCH($A324,'Hoja de Trabajo para listado'!$BC$155:$BC$1048576,0),MATCH((CUADRO!L$5&amp;$E324),'Hoja de Trabajo para listado'!$BC$151:$CB$151,0)),0)+IFERROR(INDEX('Hoja de Trabajo para listado'!$DE$153:$DG$274,MATCH($A324,'Hoja de Trabajo para listado'!$DE$153:$DE$1048576,0),MATCH((CUADRO!L$5&amp;$E324),'Hoja de Trabajo para listado'!$DE$151:$DG$151,0)),0)+IFERROR(INDEX('Hoja de Trabajo para listado'!$CD$155:$DC$1048576,MATCH($A324,'Hoja de Trabajo para listado'!$CD$155:$CD$1048576,0),MATCH((CUADRO!L$5&amp;$E324),'Hoja de Trabajo para listado'!$CD$151:$DC$151,0)),0)</f>
        <v>0</v>
      </c>
      <c r="M324" s="243">
        <f ca="1">+IFERROR(INDEX('Hoja de Trabajo para listado'!$A$155:$Z$1048576,MATCH($A324,'Hoja de Trabajo para listado'!$A$155:$A$1048576,0),MATCH((CUADRO!M$5&amp;$E324),'Hoja de Trabajo para listado'!$A$151:$Z$151,0)),0)+IFERROR(INDEX('Hoja de Trabajo para listado'!$AB$155:$BA$1048576,MATCH($A324,'Hoja de Trabajo para listado'!$AB$155:$AB$1048576,0),MATCH((CUADRO!M$5&amp;$E324),'Hoja de Trabajo para listado'!$AB$151:$BA$151,0)),0)+IFERROR(INDEX('Hoja de Trabajo para listado'!$BC$155:$CB$1048576,MATCH($A324,'Hoja de Trabajo para listado'!$BC$155:$BC$1048576,0),MATCH((CUADRO!M$5&amp;$E324),'Hoja de Trabajo para listado'!$BC$151:$CB$151,0)),0)+IFERROR(INDEX('Hoja de Trabajo para listado'!$DE$153:$DG$274,MATCH($A324,'Hoja de Trabajo para listado'!$DE$153:$DE$1048576,0),MATCH((CUADRO!M$5&amp;$E324),'Hoja de Trabajo para listado'!$DE$151:$DG$151,0)),0)+IFERROR(INDEX('Hoja de Trabajo para listado'!$CD$155:$DC$1048576,MATCH($A324,'Hoja de Trabajo para listado'!$CD$155:$CD$1048576,0),MATCH((CUADRO!M$5&amp;$E324),'Hoja de Trabajo para listado'!$CD$151:$DC$151,0)),0)</f>
        <v>0</v>
      </c>
      <c r="N324" s="243">
        <f ca="1">+IFERROR(INDEX('Hoja de Trabajo para listado'!$A$155:$Z$1048576,MATCH($A324,'Hoja de Trabajo para listado'!$A$155:$A$1048576,0),MATCH((CUADRO!N$5&amp;$E324),'Hoja de Trabajo para listado'!$A$151:$Z$151,0)),0)+IFERROR(INDEX('Hoja de Trabajo para listado'!$AB$155:$BA$1048576,MATCH($A324,'Hoja de Trabajo para listado'!$AB$155:$AB$1048576,0),MATCH((CUADRO!N$5&amp;$E324),'Hoja de Trabajo para listado'!$AB$151:$BA$151,0)),0)+IFERROR(INDEX('Hoja de Trabajo para listado'!$BC$155:$CB$1048576,MATCH($A324,'Hoja de Trabajo para listado'!$BC$155:$BC$1048576,0),MATCH((CUADRO!N$5&amp;$E324),'Hoja de Trabajo para listado'!$BC$151:$CB$151,0)),0)+IFERROR(INDEX('Hoja de Trabajo para listado'!$DE$153:$DG$274,MATCH($A324,'Hoja de Trabajo para listado'!$DE$153:$DE$1048576,0),MATCH((CUADRO!N$5&amp;$E324),'Hoja de Trabajo para listado'!$DE$151:$DG$151,0)),0)+IFERROR(INDEX('Hoja de Trabajo para listado'!$CD$155:$DC$1048576,MATCH($A324,'Hoja de Trabajo para listado'!$CD$155:$CD$1048576,0),MATCH((CUADRO!N$5&amp;$E324),'Hoja de Trabajo para listado'!$CD$151:$DC$151,0)),0)</f>
        <v>0</v>
      </c>
      <c r="O324" s="243">
        <f ca="1">+IFERROR(INDEX('Hoja de Trabajo para listado'!$A$155:$Z$1048576,MATCH($A324,'Hoja de Trabajo para listado'!$A$155:$A$1048576,0),MATCH((CUADRO!O$5&amp;$E324),'Hoja de Trabajo para listado'!$A$151:$Z$151,0)),0)+IFERROR(INDEX('Hoja de Trabajo para listado'!$AB$155:$BA$1048576,MATCH($A324,'Hoja de Trabajo para listado'!$AB$155:$AB$1048576,0),MATCH((CUADRO!O$5&amp;$E324),'Hoja de Trabajo para listado'!$AB$151:$BA$151,0)),0)+IFERROR(INDEX('Hoja de Trabajo para listado'!$BC$155:$CB$1048576,MATCH($A324,'Hoja de Trabajo para listado'!$BC$155:$BC$1048576,0),MATCH((CUADRO!O$5&amp;$E324),'Hoja de Trabajo para listado'!$BC$151:$CB$151,0)),0)+IFERROR(INDEX('Hoja de Trabajo para listado'!$DE$153:$DG$274,MATCH($A324,'Hoja de Trabajo para listado'!$DE$153:$DE$1048576,0),MATCH((CUADRO!O$5&amp;$E324),'Hoja de Trabajo para listado'!$DE$151:$DG$151,0)),0)+IFERROR(INDEX('Hoja de Trabajo para listado'!$CD$155:$DC$1048576,MATCH($A324,'Hoja de Trabajo para listado'!$CD$155:$CD$1048576,0),MATCH((CUADRO!O$5&amp;$E324),'Hoja de Trabajo para listado'!$CD$151:$DC$151,0)),0)</f>
        <v>0</v>
      </c>
      <c r="P324" s="243">
        <f ca="1">+IFERROR(INDEX('Hoja de Trabajo para listado'!$A$155:$Z$1048576,MATCH($A324,'Hoja de Trabajo para listado'!$A$155:$A$1048576,0),MATCH((CUADRO!P$5&amp;$E324),'Hoja de Trabajo para listado'!$A$151:$Z$151,0)),0)+IFERROR(INDEX('Hoja de Trabajo para listado'!$AB$155:$BA$1048576,MATCH($A324,'Hoja de Trabajo para listado'!$AB$155:$AB$1048576,0),MATCH((CUADRO!P$5&amp;$E324),'Hoja de Trabajo para listado'!$AB$151:$BA$151,0)),0)+IFERROR(INDEX('Hoja de Trabajo para listado'!$BC$155:$CB$1048576,MATCH($A324,'Hoja de Trabajo para listado'!$BC$155:$BC$1048576,0),MATCH((CUADRO!P$5&amp;$E324),'Hoja de Trabajo para listado'!$BC$151:$CB$151,0)),0)+IFERROR(INDEX('Hoja de Trabajo para listado'!$DE$153:$DG$274,MATCH($A324,'Hoja de Trabajo para listado'!$DE$153:$DE$1048576,0),MATCH((CUADRO!P$5&amp;$E324),'Hoja de Trabajo para listado'!$DE$151:$DG$151,0)),0)+IFERROR(INDEX('Hoja de Trabajo para listado'!$CD$155:$DC$1048576,MATCH($A324,'Hoja de Trabajo para listado'!$CD$155:$CD$1048576,0),MATCH((CUADRO!P$5&amp;$E324),'Hoja de Trabajo para listado'!$CD$151:$DC$151,0)),0)</f>
        <v>0</v>
      </c>
      <c r="Q324" s="243">
        <f ca="1">+IFERROR(INDEX('Hoja de Trabajo para listado'!$A$155:$Z$1048576,MATCH($A324,'Hoja de Trabajo para listado'!$A$155:$A$1048576,0),MATCH((CUADRO!Q$5&amp;$E324),'Hoja de Trabajo para listado'!$A$151:$Z$151,0)),0)+IFERROR(INDEX('Hoja de Trabajo para listado'!$AB$155:$BA$1048576,MATCH($A324,'Hoja de Trabajo para listado'!$AB$155:$AB$1048576,0),MATCH((CUADRO!Q$5&amp;$E324),'Hoja de Trabajo para listado'!$AB$151:$BA$151,0)),0)+IFERROR(INDEX('Hoja de Trabajo para listado'!$BC$155:$CB$1048576,MATCH($A324,'Hoja de Trabajo para listado'!$BC$155:$BC$1048576,0),MATCH((CUADRO!Q$5&amp;$E324),'Hoja de Trabajo para listado'!$BC$151:$CB$151,0)),0)+IFERROR(INDEX('Hoja de Trabajo para listado'!$DE$153:$DG$274,MATCH($A324,'Hoja de Trabajo para listado'!$DE$153:$DE$1048576,0),MATCH((CUADRO!Q$5&amp;$E324),'Hoja de Trabajo para listado'!$DE$151:$DG$151,0)),0)+IFERROR(INDEX('Hoja de Trabajo para listado'!$CD$155:$DC$1048576,MATCH($A324,'Hoja de Trabajo para listado'!$CD$155:$CD$1048576,0),MATCH((CUADRO!Q$5&amp;$E324),'Hoja de Trabajo para listado'!$CD$151:$DC$151,0)),0)</f>
        <v>0</v>
      </c>
      <c r="R324" s="243">
        <f t="shared" ca="1" si="11"/>
        <v>0</v>
      </c>
      <c r="S324" s="249"/>
      <c r="T324" s="243">
        <f ca="1">+T325</f>
        <v>0</v>
      </c>
      <c r="U324" s="242">
        <f t="shared" si="12"/>
        <v>1</v>
      </c>
      <c r="V324" s="333" t="str">
        <f>+VLOOKUP(A324,bd_lista!$A$3:$E$590,5,FALSE)</f>
        <v>Empresas Nacionales</v>
      </c>
      <c r="W324" s="383" t="str">
        <f>+V324</f>
        <v>Empresas Nacionales</v>
      </c>
      <c r="X324" s="242">
        <f>+VLOOKUP(A324,[3]Sheet1!$A$13:$D$744,4,FALSE)</f>
        <v>76</v>
      </c>
      <c r="Y324" s="242" t="str">
        <f>+VLOOKUP(X324,bd_lista!$A$3:$C$590,3,FALSE)</f>
        <v>Ministerio de Minería y Metalurgia</v>
      </c>
      <c r="Z324" s="294">
        <f>+X324</f>
        <v>76</v>
      </c>
      <c r="AA324" s="319" t="str">
        <f>+Y324</f>
        <v>Ministerio de Minería y Metalurgia</v>
      </c>
    </row>
    <row r="325" spans="1:27" ht="15" hidden="1" customHeight="1">
      <c r="A325" s="32">
        <v>517</v>
      </c>
      <c r="B325" s="389"/>
      <c r="C325" s="333" t="str">
        <f>+VLOOKUP(A325,bd_lista!$A$3:$C$590,3,FALSE)</f>
        <v>Corporación Minera de Bolivia</v>
      </c>
      <c r="D325" s="386"/>
      <c r="E325" s="333" t="s">
        <v>1305</v>
      </c>
      <c r="F325" s="245">
        <f ca="1">+IFERROR(INDEX('Hoja de Trabajo para listado'!$A$155:$Z$1048576,MATCH($A325,'Hoja de Trabajo para listado'!$A$155:$A$1048576,0),MATCH((CUADRO!F$5&amp;$E325),'Hoja de Trabajo para listado'!$A$151:$Z$151,0)),0)+IFERROR(INDEX('Hoja de Trabajo para listado'!$AB$155:$BA$1048576,MATCH($A325,'Hoja de Trabajo para listado'!$AB$155:$AB$1048576,0),MATCH((CUADRO!F$5&amp;$E325),'Hoja de Trabajo para listado'!$AB$151:$BA$151,0)),0)+IFERROR(INDEX('Hoja de Trabajo para listado'!$BC$155:$CB$1048576,MATCH($A325,'Hoja de Trabajo para listado'!$BC$155:$BC$1048576,0),MATCH((CUADRO!F$5&amp;$E325),'Hoja de Trabajo para listado'!$BC$151:$CB$151,0)),0)+IFERROR(INDEX('Hoja de Trabajo para listado'!$DE$153:$DG$274,MATCH($A325,'Hoja de Trabajo para listado'!$DE$153:$DE$1048576,0),MATCH((CUADRO!F$5&amp;$E325),'Hoja de Trabajo para listado'!$DE$151:$DG$151,0)),0)+IFERROR(INDEX('Hoja de Trabajo para listado'!$CD$155:$DC$1048576,MATCH($A325,'Hoja de Trabajo para listado'!$CD$155:$CD$1048576,0),MATCH((CUADRO!F$5&amp;$E325),'Hoja de Trabajo para listado'!$CD$151:$DC$151,0)),0)</f>
        <v>0</v>
      </c>
      <c r="G325" s="245">
        <f ca="1">+IFERROR(INDEX('Hoja de Trabajo para listado'!$A$155:$Z$1048576,MATCH($A325,'Hoja de Trabajo para listado'!$A$155:$A$1048576,0),MATCH((CUADRO!G$5&amp;$E325),'Hoja de Trabajo para listado'!$A$151:$Z$151,0)),0)+IFERROR(INDEX('Hoja de Trabajo para listado'!$AB$155:$BA$1048576,MATCH($A325,'Hoja de Trabajo para listado'!$AB$155:$AB$1048576,0),MATCH((CUADRO!G$5&amp;$E325),'Hoja de Trabajo para listado'!$AB$151:$BA$151,0)),0)+IFERROR(INDEX('Hoja de Trabajo para listado'!$BC$155:$CB$1048576,MATCH($A325,'Hoja de Trabajo para listado'!$BC$155:$BC$1048576,0),MATCH((CUADRO!G$5&amp;$E325),'Hoja de Trabajo para listado'!$BC$151:$CB$151,0)),0)+IFERROR(INDEX('Hoja de Trabajo para listado'!$DE$153:$DG$274,MATCH($A325,'Hoja de Trabajo para listado'!$DE$153:$DE$1048576,0),MATCH((CUADRO!G$5&amp;$E325),'Hoja de Trabajo para listado'!$DE$151:$DG$151,0)),0)+IFERROR(INDEX('Hoja de Trabajo para listado'!$CD$155:$DC$1048576,MATCH($A325,'Hoja de Trabajo para listado'!$CD$155:$CD$1048576,0),MATCH((CUADRO!G$5&amp;$E325),'Hoja de Trabajo para listado'!$CD$151:$DC$151,0)),0)</f>
        <v>0</v>
      </c>
      <c r="H325" s="245">
        <f ca="1">+IFERROR(INDEX('Hoja de Trabajo para listado'!$A$155:$Z$1048576,MATCH($A325,'Hoja de Trabajo para listado'!$A$155:$A$1048576,0),MATCH((CUADRO!H$5&amp;$E325),'Hoja de Trabajo para listado'!$A$151:$Z$151,0)),0)+IFERROR(INDEX('Hoja de Trabajo para listado'!$AB$155:$BA$1048576,MATCH($A325,'Hoja de Trabajo para listado'!$AB$155:$AB$1048576,0),MATCH((CUADRO!H$5&amp;$E325),'Hoja de Trabajo para listado'!$AB$151:$BA$151,0)),0)+IFERROR(INDEX('Hoja de Trabajo para listado'!$BC$155:$CB$1048576,MATCH($A325,'Hoja de Trabajo para listado'!$BC$155:$BC$1048576,0),MATCH((CUADRO!H$5&amp;$E325),'Hoja de Trabajo para listado'!$BC$151:$CB$151,0)),0)+IFERROR(INDEX('Hoja de Trabajo para listado'!$DE$153:$DG$274,MATCH($A325,'Hoja de Trabajo para listado'!$DE$153:$DE$1048576,0),MATCH((CUADRO!H$5&amp;$E325),'Hoja de Trabajo para listado'!$DE$151:$DG$151,0)),0)+IFERROR(INDEX('Hoja de Trabajo para listado'!$CD$155:$DC$1048576,MATCH($A325,'Hoja de Trabajo para listado'!$CD$155:$CD$1048576,0),MATCH((CUADRO!H$5&amp;$E325),'Hoja de Trabajo para listado'!$CD$151:$DC$151,0)),0)</f>
        <v>0</v>
      </c>
      <c r="I325" s="245">
        <f ca="1">+IFERROR(INDEX('Hoja de Trabajo para listado'!$A$155:$Z$1048576,MATCH($A325,'Hoja de Trabajo para listado'!$A$155:$A$1048576,0),MATCH((CUADRO!I$5&amp;$E325),'Hoja de Trabajo para listado'!$A$151:$Z$151,0)),0)+IFERROR(INDEX('Hoja de Trabajo para listado'!$AB$155:$BA$1048576,MATCH($A325,'Hoja de Trabajo para listado'!$AB$155:$AB$1048576,0),MATCH((CUADRO!I$5&amp;$E325),'Hoja de Trabajo para listado'!$AB$151:$BA$151,0)),0)+IFERROR(INDEX('Hoja de Trabajo para listado'!$BC$155:$CB$1048576,MATCH($A325,'Hoja de Trabajo para listado'!$BC$155:$BC$1048576,0),MATCH((CUADRO!I$5&amp;$E325),'Hoja de Trabajo para listado'!$BC$151:$CB$151,0)),0)+IFERROR(INDEX('Hoja de Trabajo para listado'!$DE$153:$DG$274,MATCH($A325,'Hoja de Trabajo para listado'!$DE$153:$DE$1048576,0),MATCH((CUADRO!I$5&amp;$E325),'Hoja de Trabajo para listado'!$DE$151:$DG$151,0)),0)+IFERROR(INDEX('Hoja de Trabajo para listado'!$CD$155:$DC$1048576,MATCH($A325,'Hoja de Trabajo para listado'!$CD$155:$CD$1048576,0),MATCH((CUADRO!I$5&amp;$E325),'Hoja de Trabajo para listado'!$CD$151:$DC$151,0)),0)</f>
        <v>0</v>
      </c>
      <c r="J325" s="245">
        <f ca="1">+IFERROR(INDEX('Hoja de Trabajo para listado'!$A$155:$Z$1048576,MATCH($A325,'Hoja de Trabajo para listado'!$A$155:$A$1048576,0),MATCH((CUADRO!J$5&amp;$E325),'Hoja de Trabajo para listado'!$A$151:$Z$151,0)),0)+IFERROR(INDEX('Hoja de Trabajo para listado'!$AB$155:$BA$1048576,MATCH($A325,'Hoja de Trabajo para listado'!$AB$155:$AB$1048576,0),MATCH((CUADRO!J$5&amp;$E325),'Hoja de Trabajo para listado'!$AB$151:$BA$151,0)),0)+IFERROR(INDEX('Hoja de Trabajo para listado'!$BC$155:$CB$1048576,MATCH($A325,'Hoja de Trabajo para listado'!$BC$155:$BC$1048576,0),MATCH((CUADRO!J$5&amp;$E325),'Hoja de Trabajo para listado'!$BC$151:$CB$151,0)),0)+IFERROR(INDEX('Hoja de Trabajo para listado'!$DE$153:$DG$274,MATCH($A325,'Hoja de Trabajo para listado'!$DE$153:$DE$1048576,0),MATCH((CUADRO!J$5&amp;$E325),'Hoja de Trabajo para listado'!$DE$151:$DG$151,0)),0)+IFERROR(INDEX('Hoja de Trabajo para listado'!$CD$155:$DC$1048576,MATCH($A325,'Hoja de Trabajo para listado'!$CD$155:$CD$1048576,0),MATCH((CUADRO!J$5&amp;$E325),'Hoja de Trabajo para listado'!$CD$151:$DC$151,0)),0)</f>
        <v>0</v>
      </c>
      <c r="K325" s="245">
        <f ca="1">+IFERROR(INDEX('Hoja de Trabajo para listado'!$A$155:$Z$1048576,MATCH($A325,'Hoja de Trabajo para listado'!$A$155:$A$1048576,0),MATCH((CUADRO!K$5&amp;$E325),'Hoja de Trabajo para listado'!$A$151:$Z$151,0)),0)+IFERROR(INDEX('Hoja de Trabajo para listado'!$AB$155:$BA$1048576,MATCH($A325,'Hoja de Trabajo para listado'!$AB$155:$AB$1048576,0),MATCH((CUADRO!K$5&amp;$E325),'Hoja de Trabajo para listado'!$AB$151:$BA$151,0)),0)+IFERROR(INDEX('Hoja de Trabajo para listado'!$BC$155:$CB$1048576,MATCH($A325,'Hoja de Trabajo para listado'!$BC$155:$BC$1048576,0),MATCH((CUADRO!K$5&amp;$E325),'Hoja de Trabajo para listado'!$BC$151:$CB$151,0)),0)+IFERROR(INDEX('Hoja de Trabajo para listado'!$DE$153:$DG$274,MATCH($A325,'Hoja de Trabajo para listado'!$DE$153:$DE$1048576,0),MATCH((CUADRO!K$5&amp;$E325),'Hoja de Trabajo para listado'!$DE$151:$DG$151,0)),0)+IFERROR(INDEX('Hoja de Trabajo para listado'!$CD$155:$DC$1048576,MATCH($A325,'Hoja de Trabajo para listado'!$CD$155:$CD$1048576,0),MATCH((CUADRO!K$5&amp;$E325),'Hoja de Trabajo para listado'!$CD$151:$DC$151,0)),0)</f>
        <v>0</v>
      </c>
      <c r="L325" s="245">
        <f ca="1">+IFERROR(INDEX('Hoja de Trabajo para listado'!$A$155:$Z$1048576,MATCH($A325,'Hoja de Trabajo para listado'!$A$155:$A$1048576,0),MATCH((CUADRO!L$5&amp;$E325),'Hoja de Trabajo para listado'!$A$151:$Z$151,0)),0)+IFERROR(INDEX('Hoja de Trabajo para listado'!$AB$155:$BA$1048576,MATCH($A325,'Hoja de Trabajo para listado'!$AB$155:$AB$1048576,0),MATCH((CUADRO!L$5&amp;$E325),'Hoja de Trabajo para listado'!$AB$151:$BA$151,0)),0)+IFERROR(INDEX('Hoja de Trabajo para listado'!$BC$155:$CB$1048576,MATCH($A325,'Hoja de Trabajo para listado'!$BC$155:$BC$1048576,0),MATCH((CUADRO!L$5&amp;$E325),'Hoja de Trabajo para listado'!$BC$151:$CB$151,0)),0)+IFERROR(INDEX('Hoja de Trabajo para listado'!$DE$153:$DG$274,MATCH($A325,'Hoja de Trabajo para listado'!$DE$153:$DE$1048576,0),MATCH((CUADRO!L$5&amp;$E325),'Hoja de Trabajo para listado'!$DE$151:$DG$151,0)),0)+IFERROR(INDEX('Hoja de Trabajo para listado'!$CD$155:$DC$1048576,MATCH($A325,'Hoja de Trabajo para listado'!$CD$155:$CD$1048576,0),MATCH((CUADRO!L$5&amp;$E325),'Hoja de Trabajo para listado'!$CD$151:$DC$151,0)),0)</f>
        <v>0</v>
      </c>
      <c r="M325" s="245">
        <f ca="1">+IFERROR(INDEX('Hoja de Trabajo para listado'!$A$155:$Z$1048576,MATCH($A325,'Hoja de Trabajo para listado'!$A$155:$A$1048576,0),MATCH((CUADRO!M$5&amp;$E325),'Hoja de Trabajo para listado'!$A$151:$Z$151,0)),0)+IFERROR(INDEX('Hoja de Trabajo para listado'!$AB$155:$BA$1048576,MATCH($A325,'Hoja de Trabajo para listado'!$AB$155:$AB$1048576,0),MATCH((CUADRO!M$5&amp;$E325),'Hoja de Trabajo para listado'!$AB$151:$BA$151,0)),0)+IFERROR(INDEX('Hoja de Trabajo para listado'!$BC$155:$CB$1048576,MATCH($A325,'Hoja de Trabajo para listado'!$BC$155:$BC$1048576,0),MATCH((CUADRO!M$5&amp;$E325),'Hoja de Trabajo para listado'!$BC$151:$CB$151,0)),0)+IFERROR(INDEX('Hoja de Trabajo para listado'!$DE$153:$DG$274,MATCH($A325,'Hoja de Trabajo para listado'!$DE$153:$DE$1048576,0),MATCH((CUADRO!M$5&amp;$E325),'Hoja de Trabajo para listado'!$DE$151:$DG$151,0)),0)+IFERROR(INDEX('Hoja de Trabajo para listado'!$CD$155:$DC$1048576,MATCH($A325,'Hoja de Trabajo para listado'!$CD$155:$CD$1048576,0),MATCH((CUADRO!M$5&amp;$E325),'Hoja de Trabajo para listado'!$CD$151:$DC$151,0)),0)</f>
        <v>0</v>
      </c>
      <c r="N325" s="245">
        <f ca="1">+IFERROR(INDEX('Hoja de Trabajo para listado'!$A$155:$Z$1048576,MATCH($A325,'Hoja de Trabajo para listado'!$A$155:$A$1048576,0),MATCH((CUADRO!N$5&amp;$E325),'Hoja de Trabajo para listado'!$A$151:$Z$151,0)),0)+IFERROR(INDEX('Hoja de Trabajo para listado'!$AB$155:$BA$1048576,MATCH($A325,'Hoja de Trabajo para listado'!$AB$155:$AB$1048576,0),MATCH((CUADRO!N$5&amp;$E325),'Hoja de Trabajo para listado'!$AB$151:$BA$151,0)),0)+IFERROR(INDEX('Hoja de Trabajo para listado'!$BC$155:$CB$1048576,MATCH($A325,'Hoja de Trabajo para listado'!$BC$155:$BC$1048576,0),MATCH((CUADRO!N$5&amp;$E325),'Hoja de Trabajo para listado'!$BC$151:$CB$151,0)),0)+IFERROR(INDEX('Hoja de Trabajo para listado'!$DE$153:$DG$274,MATCH($A325,'Hoja de Trabajo para listado'!$DE$153:$DE$1048576,0),MATCH((CUADRO!N$5&amp;$E325),'Hoja de Trabajo para listado'!$DE$151:$DG$151,0)),0)+IFERROR(INDEX('Hoja de Trabajo para listado'!$CD$155:$DC$1048576,MATCH($A325,'Hoja de Trabajo para listado'!$CD$155:$CD$1048576,0),MATCH((CUADRO!N$5&amp;$E325),'Hoja de Trabajo para listado'!$CD$151:$DC$151,0)),0)</f>
        <v>0</v>
      </c>
      <c r="O325" s="245">
        <f ca="1">+IFERROR(INDEX('Hoja de Trabajo para listado'!$A$155:$Z$1048576,MATCH($A325,'Hoja de Trabajo para listado'!$A$155:$A$1048576,0),MATCH((CUADRO!O$5&amp;$E325),'Hoja de Trabajo para listado'!$A$151:$Z$151,0)),0)+IFERROR(INDEX('Hoja de Trabajo para listado'!$AB$155:$BA$1048576,MATCH($A325,'Hoja de Trabajo para listado'!$AB$155:$AB$1048576,0),MATCH((CUADRO!O$5&amp;$E325),'Hoja de Trabajo para listado'!$AB$151:$BA$151,0)),0)+IFERROR(INDEX('Hoja de Trabajo para listado'!$BC$155:$CB$1048576,MATCH($A325,'Hoja de Trabajo para listado'!$BC$155:$BC$1048576,0),MATCH((CUADRO!O$5&amp;$E325),'Hoja de Trabajo para listado'!$BC$151:$CB$151,0)),0)+IFERROR(INDEX('Hoja de Trabajo para listado'!$DE$153:$DG$274,MATCH($A325,'Hoja de Trabajo para listado'!$DE$153:$DE$1048576,0),MATCH((CUADRO!O$5&amp;$E325),'Hoja de Trabajo para listado'!$DE$151:$DG$151,0)),0)+IFERROR(INDEX('Hoja de Trabajo para listado'!$CD$155:$DC$1048576,MATCH($A325,'Hoja de Trabajo para listado'!$CD$155:$CD$1048576,0),MATCH((CUADRO!O$5&amp;$E325),'Hoja de Trabajo para listado'!$CD$151:$DC$151,0)),0)</f>
        <v>0</v>
      </c>
      <c r="P325" s="245">
        <f ca="1">+IFERROR(INDEX('Hoja de Trabajo para listado'!$A$155:$Z$1048576,MATCH($A325,'Hoja de Trabajo para listado'!$A$155:$A$1048576,0),MATCH((CUADRO!P$5&amp;$E325),'Hoja de Trabajo para listado'!$A$151:$Z$151,0)),0)+IFERROR(INDEX('Hoja de Trabajo para listado'!$AB$155:$BA$1048576,MATCH($A325,'Hoja de Trabajo para listado'!$AB$155:$AB$1048576,0),MATCH((CUADRO!P$5&amp;$E325),'Hoja de Trabajo para listado'!$AB$151:$BA$151,0)),0)+IFERROR(INDEX('Hoja de Trabajo para listado'!$BC$155:$CB$1048576,MATCH($A325,'Hoja de Trabajo para listado'!$BC$155:$BC$1048576,0),MATCH((CUADRO!P$5&amp;$E325),'Hoja de Trabajo para listado'!$BC$151:$CB$151,0)),0)+IFERROR(INDEX('Hoja de Trabajo para listado'!$DE$153:$DG$274,MATCH($A325,'Hoja de Trabajo para listado'!$DE$153:$DE$1048576,0),MATCH((CUADRO!P$5&amp;$E325),'Hoja de Trabajo para listado'!$DE$151:$DG$151,0)),0)+IFERROR(INDEX('Hoja de Trabajo para listado'!$CD$155:$DC$1048576,MATCH($A325,'Hoja de Trabajo para listado'!$CD$155:$CD$1048576,0),MATCH((CUADRO!P$5&amp;$E325),'Hoja de Trabajo para listado'!$CD$151:$DC$151,0)),0)</f>
        <v>0</v>
      </c>
      <c r="Q325" s="245">
        <f ca="1">+IFERROR(INDEX('Hoja de Trabajo para listado'!$A$155:$Z$1048576,MATCH($A325,'Hoja de Trabajo para listado'!$A$155:$A$1048576,0),MATCH((CUADRO!Q$5&amp;$E325),'Hoja de Trabajo para listado'!$A$151:$Z$151,0)),0)+IFERROR(INDEX('Hoja de Trabajo para listado'!$AB$155:$BA$1048576,MATCH($A325,'Hoja de Trabajo para listado'!$AB$155:$AB$1048576,0),MATCH((CUADRO!Q$5&amp;$E325),'Hoja de Trabajo para listado'!$AB$151:$BA$151,0)),0)+IFERROR(INDEX('Hoja de Trabajo para listado'!$BC$155:$CB$1048576,MATCH($A325,'Hoja de Trabajo para listado'!$BC$155:$BC$1048576,0),MATCH((CUADRO!Q$5&amp;$E325),'Hoja de Trabajo para listado'!$BC$151:$CB$151,0)),0)+IFERROR(INDEX('Hoja de Trabajo para listado'!$DE$153:$DG$274,MATCH($A325,'Hoja de Trabajo para listado'!$DE$153:$DE$1048576,0),MATCH((CUADRO!Q$5&amp;$E325),'Hoja de Trabajo para listado'!$DE$151:$DG$151,0)),0)+IFERROR(INDEX('Hoja de Trabajo para listado'!$CD$155:$DC$1048576,MATCH($A325,'Hoja de Trabajo para listado'!$CD$155:$CD$1048576,0),MATCH((CUADRO!Q$5&amp;$E325),'Hoja de Trabajo para listado'!$CD$151:$DC$151,0)),0)</f>
        <v>0</v>
      </c>
      <c r="R325" s="245">
        <f t="shared" ca="1" si="11"/>
        <v>0</v>
      </c>
      <c r="S325" s="259">
        <f ca="1">+R324+R325</f>
        <v>0</v>
      </c>
      <c r="T325" s="245">
        <f ca="1">+S325</f>
        <v>0</v>
      </c>
      <c r="U325" s="244">
        <f t="shared" si="12"/>
        <v>2</v>
      </c>
      <c r="V325" s="333" t="str">
        <f>+VLOOKUP(A325,bd_lista!$A$3:$E$590,5,FALSE)</f>
        <v>Empresas Nacionales</v>
      </c>
      <c r="W325" s="384"/>
      <c r="X325" s="242">
        <f>+VLOOKUP(A325,[3]Sheet1!$A$13:$D$744,4,FALSE)</f>
        <v>76</v>
      </c>
      <c r="Y325" s="242" t="str">
        <f>+VLOOKUP(X325,bd_lista!$A$3:$C$590,3,FALSE)</f>
        <v>Ministerio de Minería y Metalurgia</v>
      </c>
      <c r="Z325" s="292"/>
      <c r="AA325" s="321"/>
    </row>
    <row r="326" spans="1:27" customFormat="1" ht="15" hidden="1" customHeight="1">
      <c r="A326" s="251">
        <v>520</v>
      </c>
      <c r="B326" s="388">
        <f>+A326</f>
        <v>520</v>
      </c>
      <c r="C326" s="247" t="str">
        <f>+VLOOKUP(A326,bd_lista!$A$3:$C$590,3,FALSE)</f>
        <v>Empresa Metalúrgica VINTO - Nacionalizada</v>
      </c>
      <c r="D326" s="385" t="str">
        <f>+C326</f>
        <v>Empresa Metalúrgica VINTO - Nacionalizada</v>
      </c>
      <c r="E326" s="247" t="s">
        <v>1304</v>
      </c>
      <c r="F326" s="243">
        <f ca="1">+IFERROR(INDEX('Hoja de Trabajo para listado'!$A$155:$Z$1048576,MATCH($A326,'Hoja de Trabajo para listado'!$A$155:$A$1048576,0),MATCH((CUADRO!F$5&amp;$E326),'Hoja de Trabajo para listado'!$A$151:$Z$151,0)),0)+IFERROR(INDEX('Hoja de Trabajo para listado'!$AB$155:$BA$1048576,MATCH($A326,'Hoja de Trabajo para listado'!$AB$155:$AB$1048576,0),MATCH((CUADRO!F$5&amp;$E326),'Hoja de Trabajo para listado'!$AB$151:$BA$151,0)),0)+IFERROR(INDEX('Hoja de Trabajo para listado'!$BC$155:$CB$1048576,MATCH($A326,'Hoja de Trabajo para listado'!$BC$155:$BC$1048576,0),MATCH((CUADRO!F$5&amp;$E326),'Hoja de Trabajo para listado'!$BC$151:$CB$151,0)),0)+IFERROR(INDEX('Hoja de Trabajo para listado'!$DE$153:$DG$274,MATCH($A326,'Hoja de Trabajo para listado'!$DE$153:$DE$1048576,0),MATCH((CUADRO!F$5&amp;$E326),'Hoja de Trabajo para listado'!$DE$151:$DG$151,0)),0)+IFERROR(INDEX('Hoja de Trabajo para listado'!$CD$155:$DC$1048576,MATCH($A326,'Hoja de Trabajo para listado'!$CD$155:$CD$1048576,0),MATCH((CUADRO!F$5&amp;$E326),'Hoja de Trabajo para listado'!$CD$151:$DC$151,0)),0)</f>
        <v>0</v>
      </c>
      <c r="G326" s="243">
        <f ca="1">+IFERROR(INDEX('Hoja de Trabajo para listado'!$A$155:$Z$1048576,MATCH($A326,'Hoja de Trabajo para listado'!$A$155:$A$1048576,0),MATCH((CUADRO!G$5&amp;$E326),'Hoja de Trabajo para listado'!$A$151:$Z$151,0)),0)+IFERROR(INDEX('Hoja de Trabajo para listado'!$AB$155:$BA$1048576,MATCH($A326,'Hoja de Trabajo para listado'!$AB$155:$AB$1048576,0),MATCH((CUADRO!G$5&amp;$E326),'Hoja de Trabajo para listado'!$AB$151:$BA$151,0)),0)+IFERROR(INDEX('Hoja de Trabajo para listado'!$BC$155:$CB$1048576,MATCH($A326,'Hoja de Trabajo para listado'!$BC$155:$BC$1048576,0),MATCH((CUADRO!G$5&amp;$E326),'Hoja de Trabajo para listado'!$BC$151:$CB$151,0)),0)+IFERROR(INDEX('Hoja de Trabajo para listado'!$DE$153:$DG$274,MATCH($A326,'Hoja de Trabajo para listado'!$DE$153:$DE$1048576,0),MATCH((CUADRO!G$5&amp;$E326),'Hoja de Trabajo para listado'!$DE$151:$DG$151,0)),0)+IFERROR(INDEX('Hoja de Trabajo para listado'!$CD$155:$DC$1048576,MATCH($A326,'Hoja de Trabajo para listado'!$CD$155:$CD$1048576,0),MATCH((CUADRO!G$5&amp;$E326),'Hoja de Trabajo para listado'!$CD$151:$DC$151,0)),0)</f>
        <v>0</v>
      </c>
      <c r="H326" s="243">
        <f ca="1">+IFERROR(INDEX('Hoja de Trabajo para listado'!$A$155:$Z$1048576,MATCH($A326,'Hoja de Trabajo para listado'!$A$155:$A$1048576,0),MATCH((CUADRO!H$5&amp;$E326),'Hoja de Trabajo para listado'!$A$151:$Z$151,0)),0)+IFERROR(INDEX('Hoja de Trabajo para listado'!$AB$155:$BA$1048576,MATCH($A326,'Hoja de Trabajo para listado'!$AB$155:$AB$1048576,0),MATCH((CUADRO!H$5&amp;$E326),'Hoja de Trabajo para listado'!$AB$151:$BA$151,0)),0)+IFERROR(INDEX('Hoja de Trabajo para listado'!$BC$155:$CB$1048576,MATCH($A326,'Hoja de Trabajo para listado'!$BC$155:$BC$1048576,0),MATCH((CUADRO!H$5&amp;$E326),'Hoja de Trabajo para listado'!$BC$151:$CB$151,0)),0)+IFERROR(INDEX('Hoja de Trabajo para listado'!$DE$153:$DG$274,MATCH($A326,'Hoja de Trabajo para listado'!$DE$153:$DE$1048576,0),MATCH((CUADRO!H$5&amp;$E326),'Hoja de Trabajo para listado'!$DE$151:$DG$151,0)),0)+IFERROR(INDEX('Hoja de Trabajo para listado'!$CD$155:$DC$1048576,MATCH($A326,'Hoja de Trabajo para listado'!$CD$155:$CD$1048576,0),MATCH((CUADRO!H$5&amp;$E326),'Hoja de Trabajo para listado'!$CD$151:$DC$151,0)),0)</f>
        <v>0</v>
      </c>
      <c r="I326" s="243">
        <f ca="1">+IFERROR(INDEX('Hoja de Trabajo para listado'!$A$155:$Z$1048576,MATCH($A326,'Hoja de Trabajo para listado'!$A$155:$A$1048576,0),MATCH((CUADRO!I$5&amp;$E326),'Hoja de Trabajo para listado'!$A$151:$Z$151,0)),0)+IFERROR(INDEX('Hoja de Trabajo para listado'!$AB$155:$BA$1048576,MATCH($A326,'Hoja de Trabajo para listado'!$AB$155:$AB$1048576,0),MATCH((CUADRO!I$5&amp;$E326),'Hoja de Trabajo para listado'!$AB$151:$BA$151,0)),0)+IFERROR(INDEX('Hoja de Trabajo para listado'!$BC$155:$CB$1048576,MATCH($A326,'Hoja de Trabajo para listado'!$BC$155:$BC$1048576,0),MATCH((CUADRO!I$5&amp;$E326),'Hoja de Trabajo para listado'!$BC$151:$CB$151,0)),0)+IFERROR(INDEX('Hoja de Trabajo para listado'!$DE$153:$DG$274,MATCH($A326,'Hoja de Trabajo para listado'!$DE$153:$DE$1048576,0),MATCH((CUADRO!I$5&amp;$E326),'Hoja de Trabajo para listado'!$DE$151:$DG$151,0)),0)+IFERROR(INDEX('Hoja de Trabajo para listado'!$CD$155:$DC$1048576,MATCH($A326,'Hoja de Trabajo para listado'!$CD$155:$CD$1048576,0),MATCH((CUADRO!I$5&amp;$E326),'Hoja de Trabajo para listado'!$CD$151:$DC$151,0)),0)</f>
        <v>0</v>
      </c>
      <c r="J326" s="243">
        <f ca="1">+IFERROR(INDEX('Hoja de Trabajo para listado'!$A$155:$Z$1048576,MATCH($A326,'Hoja de Trabajo para listado'!$A$155:$A$1048576,0),MATCH((CUADRO!J$5&amp;$E326),'Hoja de Trabajo para listado'!$A$151:$Z$151,0)),0)+IFERROR(INDEX('Hoja de Trabajo para listado'!$AB$155:$BA$1048576,MATCH($A326,'Hoja de Trabajo para listado'!$AB$155:$AB$1048576,0),MATCH((CUADRO!J$5&amp;$E326),'Hoja de Trabajo para listado'!$AB$151:$BA$151,0)),0)+IFERROR(INDEX('Hoja de Trabajo para listado'!$BC$155:$CB$1048576,MATCH($A326,'Hoja de Trabajo para listado'!$BC$155:$BC$1048576,0),MATCH((CUADRO!J$5&amp;$E326),'Hoja de Trabajo para listado'!$BC$151:$CB$151,0)),0)+IFERROR(INDEX('Hoja de Trabajo para listado'!$DE$153:$DG$274,MATCH($A326,'Hoja de Trabajo para listado'!$DE$153:$DE$1048576,0),MATCH((CUADRO!J$5&amp;$E326),'Hoja de Trabajo para listado'!$DE$151:$DG$151,0)),0)+IFERROR(INDEX('Hoja de Trabajo para listado'!$CD$155:$DC$1048576,MATCH($A326,'Hoja de Trabajo para listado'!$CD$155:$CD$1048576,0),MATCH((CUADRO!J$5&amp;$E326),'Hoja de Trabajo para listado'!$CD$151:$DC$151,0)),0)</f>
        <v>0</v>
      </c>
      <c r="K326" s="243">
        <f ca="1">+IFERROR(INDEX('Hoja de Trabajo para listado'!$A$155:$Z$1048576,MATCH($A326,'Hoja de Trabajo para listado'!$A$155:$A$1048576,0),MATCH((CUADRO!K$5&amp;$E326),'Hoja de Trabajo para listado'!$A$151:$Z$151,0)),0)+IFERROR(INDEX('Hoja de Trabajo para listado'!$AB$155:$BA$1048576,MATCH($A326,'Hoja de Trabajo para listado'!$AB$155:$AB$1048576,0),MATCH((CUADRO!K$5&amp;$E326),'Hoja de Trabajo para listado'!$AB$151:$BA$151,0)),0)+IFERROR(INDEX('Hoja de Trabajo para listado'!$BC$155:$CB$1048576,MATCH($A326,'Hoja de Trabajo para listado'!$BC$155:$BC$1048576,0),MATCH((CUADRO!K$5&amp;$E326),'Hoja de Trabajo para listado'!$BC$151:$CB$151,0)),0)+IFERROR(INDEX('Hoja de Trabajo para listado'!$DE$153:$DG$274,MATCH($A326,'Hoja de Trabajo para listado'!$DE$153:$DE$1048576,0),MATCH((CUADRO!K$5&amp;$E326),'Hoja de Trabajo para listado'!$DE$151:$DG$151,0)),0)+IFERROR(INDEX('Hoja de Trabajo para listado'!$CD$155:$DC$1048576,MATCH($A326,'Hoja de Trabajo para listado'!$CD$155:$CD$1048576,0),MATCH((CUADRO!K$5&amp;$E326),'Hoja de Trabajo para listado'!$CD$151:$DC$151,0)),0)</f>
        <v>0</v>
      </c>
      <c r="L326" s="243">
        <f ca="1">+IFERROR(INDEX('Hoja de Trabajo para listado'!$A$155:$Z$1048576,MATCH($A326,'Hoja de Trabajo para listado'!$A$155:$A$1048576,0),MATCH((CUADRO!L$5&amp;$E326),'Hoja de Trabajo para listado'!$A$151:$Z$151,0)),0)+IFERROR(INDEX('Hoja de Trabajo para listado'!$AB$155:$BA$1048576,MATCH($A326,'Hoja de Trabajo para listado'!$AB$155:$AB$1048576,0),MATCH((CUADRO!L$5&amp;$E326),'Hoja de Trabajo para listado'!$AB$151:$BA$151,0)),0)+IFERROR(INDEX('Hoja de Trabajo para listado'!$BC$155:$CB$1048576,MATCH($A326,'Hoja de Trabajo para listado'!$BC$155:$BC$1048576,0),MATCH((CUADRO!L$5&amp;$E326),'Hoja de Trabajo para listado'!$BC$151:$CB$151,0)),0)+IFERROR(INDEX('Hoja de Trabajo para listado'!$DE$153:$DG$274,MATCH($A326,'Hoja de Trabajo para listado'!$DE$153:$DE$1048576,0),MATCH((CUADRO!L$5&amp;$E326),'Hoja de Trabajo para listado'!$DE$151:$DG$151,0)),0)+IFERROR(INDEX('Hoja de Trabajo para listado'!$CD$155:$DC$1048576,MATCH($A326,'Hoja de Trabajo para listado'!$CD$155:$CD$1048576,0),MATCH((CUADRO!L$5&amp;$E326),'Hoja de Trabajo para listado'!$CD$151:$DC$151,0)),0)</f>
        <v>0</v>
      </c>
      <c r="M326" s="243">
        <f ca="1">+IFERROR(INDEX('Hoja de Trabajo para listado'!$A$155:$Z$1048576,MATCH($A326,'Hoja de Trabajo para listado'!$A$155:$A$1048576,0),MATCH((CUADRO!M$5&amp;$E326),'Hoja de Trabajo para listado'!$A$151:$Z$151,0)),0)+IFERROR(INDEX('Hoja de Trabajo para listado'!$AB$155:$BA$1048576,MATCH($A326,'Hoja de Trabajo para listado'!$AB$155:$AB$1048576,0),MATCH((CUADRO!M$5&amp;$E326),'Hoja de Trabajo para listado'!$AB$151:$BA$151,0)),0)+IFERROR(INDEX('Hoja de Trabajo para listado'!$BC$155:$CB$1048576,MATCH($A326,'Hoja de Trabajo para listado'!$BC$155:$BC$1048576,0),MATCH((CUADRO!M$5&amp;$E326),'Hoja de Trabajo para listado'!$BC$151:$CB$151,0)),0)+IFERROR(INDEX('Hoja de Trabajo para listado'!$DE$153:$DG$274,MATCH($A326,'Hoja de Trabajo para listado'!$DE$153:$DE$1048576,0),MATCH((CUADRO!M$5&amp;$E326),'Hoja de Trabajo para listado'!$DE$151:$DG$151,0)),0)+IFERROR(INDEX('Hoja de Trabajo para listado'!$CD$155:$DC$1048576,MATCH($A326,'Hoja de Trabajo para listado'!$CD$155:$CD$1048576,0),MATCH((CUADRO!M$5&amp;$E326),'Hoja de Trabajo para listado'!$CD$151:$DC$151,0)),0)</f>
        <v>0</v>
      </c>
      <c r="N326" s="243">
        <f ca="1">+IFERROR(INDEX('Hoja de Trabajo para listado'!$A$155:$Z$1048576,MATCH($A326,'Hoja de Trabajo para listado'!$A$155:$A$1048576,0),MATCH((CUADRO!N$5&amp;$E326),'Hoja de Trabajo para listado'!$A$151:$Z$151,0)),0)+IFERROR(INDEX('Hoja de Trabajo para listado'!$AB$155:$BA$1048576,MATCH($A326,'Hoja de Trabajo para listado'!$AB$155:$AB$1048576,0),MATCH((CUADRO!N$5&amp;$E326),'Hoja de Trabajo para listado'!$AB$151:$BA$151,0)),0)+IFERROR(INDEX('Hoja de Trabajo para listado'!$BC$155:$CB$1048576,MATCH($A326,'Hoja de Trabajo para listado'!$BC$155:$BC$1048576,0),MATCH((CUADRO!N$5&amp;$E326),'Hoja de Trabajo para listado'!$BC$151:$CB$151,0)),0)+IFERROR(INDEX('Hoja de Trabajo para listado'!$DE$153:$DG$274,MATCH($A326,'Hoja de Trabajo para listado'!$DE$153:$DE$1048576,0),MATCH((CUADRO!N$5&amp;$E326),'Hoja de Trabajo para listado'!$DE$151:$DG$151,0)),0)+IFERROR(INDEX('Hoja de Trabajo para listado'!$CD$155:$DC$1048576,MATCH($A326,'Hoja de Trabajo para listado'!$CD$155:$CD$1048576,0),MATCH((CUADRO!N$5&amp;$E326),'Hoja de Trabajo para listado'!$CD$151:$DC$151,0)),0)</f>
        <v>0</v>
      </c>
      <c r="O326" s="243">
        <f ca="1">+IFERROR(INDEX('Hoja de Trabajo para listado'!$A$155:$Z$1048576,MATCH($A326,'Hoja de Trabajo para listado'!$A$155:$A$1048576,0),MATCH((CUADRO!O$5&amp;$E326),'Hoja de Trabajo para listado'!$A$151:$Z$151,0)),0)+IFERROR(INDEX('Hoja de Trabajo para listado'!$AB$155:$BA$1048576,MATCH($A326,'Hoja de Trabajo para listado'!$AB$155:$AB$1048576,0),MATCH((CUADRO!O$5&amp;$E326),'Hoja de Trabajo para listado'!$AB$151:$BA$151,0)),0)+IFERROR(INDEX('Hoja de Trabajo para listado'!$BC$155:$CB$1048576,MATCH($A326,'Hoja de Trabajo para listado'!$BC$155:$BC$1048576,0),MATCH((CUADRO!O$5&amp;$E326),'Hoja de Trabajo para listado'!$BC$151:$CB$151,0)),0)+IFERROR(INDEX('Hoja de Trabajo para listado'!$DE$153:$DG$274,MATCH($A326,'Hoja de Trabajo para listado'!$DE$153:$DE$1048576,0),MATCH((CUADRO!O$5&amp;$E326),'Hoja de Trabajo para listado'!$DE$151:$DG$151,0)),0)+IFERROR(INDEX('Hoja de Trabajo para listado'!$CD$155:$DC$1048576,MATCH($A326,'Hoja de Trabajo para listado'!$CD$155:$CD$1048576,0),MATCH((CUADRO!O$5&amp;$E326),'Hoja de Trabajo para listado'!$CD$151:$DC$151,0)),0)</f>
        <v>0</v>
      </c>
      <c r="P326" s="243">
        <f ca="1">+IFERROR(INDEX('Hoja de Trabajo para listado'!$A$155:$Z$1048576,MATCH($A326,'Hoja de Trabajo para listado'!$A$155:$A$1048576,0),MATCH((CUADRO!P$5&amp;$E326),'Hoja de Trabajo para listado'!$A$151:$Z$151,0)),0)+IFERROR(INDEX('Hoja de Trabajo para listado'!$AB$155:$BA$1048576,MATCH($A326,'Hoja de Trabajo para listado'!$AB$155:$AB$1048576,0),MATCH((CUADRO!P$5&amp;$E326),'Hoja de Trabajo para listado'!$AB$151:$BA$151,0)),0)+IFERROR(INDEX('Hoja de Trabajo para listado'!$BC$155:$CB$1048576,MATCH($A326,'Hoja de Trabajo para listado'!$BC$155:$BC$1048576,0),MATCH((CUADRO!P$5&amp;$E326),'Hoja de Trabajo para listado'!$BC$151:$CB$151,0)),0)+IFERROR(INDEX('Hoja de Trabajo para listado'!$DE$153:$DG$274,MATCH($A326,'Hoja de Trabajo para listado'!$DE$153:$DE$1048576,0),MATCH((CUADRO!P$5&amp;$E326),'Hoja de Trabajo para listado'!$DE$151:$DG$151,0)),0)+IFERROR(INDEX('Hoja de Trabajo para listado'!$CD$155:$DC$1048576,MATCH($A326,'Hoja de Trabajo para listado'!$CD$155:$CD$1048576,0),MATCH((CUADRO!P$5&amp;$E326),'Hoja de Trabajo para listado'!$CD$151:$DC$151,0)),0)</f>
        <v>0</v>
      </c>
      <c r="Q326" s="243">
        <f ca="1">+IFERROR(INDEX('Hoja de Trabajo para listado'!$A$155:$Z$1048576,MATCH($A326,'Hoja de Trabajo para listado'!$A$155:$A$1048576,0),MATCH((CUADRO!Q$5&amp;$E326),'Hoja de Trabajo para listado'!$A$151:$Z$151,0)),0)+IFERROR(INDEX('Hoja de Trabajo para listado'!$AB$155:$BA$1048576,MATCH($A326,'Hoja de Trabajo para listado'!$AB$155:$AB$1048576,0),MATCH((CUADRO!Q$5&amp;$E326),'Hoja de Trabajo para listado'!$AB$151:$BA$151,0)),0)+IFERROR(INDEX('Hoja de Trabajo para listado'!$BC$155:$CB$1048576,MATCH($A326,'Hoja de Trabajo para listado'!$BC$155:$BC$1048576,0),MATCH((CUADRO!Q$5&amp;$E326),'Hoja de Trabajo para listado'!$BC$151:$CB$151,0)),0)+IFERROR(INDEX('Hoja de Trabajo para listado'!$DE$153:$DG$274,MATCH($A326,'Hoja de Trabajo para listado'!$DE$153:$DE$1048576,0),MATCH((CUADRO!Q$5&amp;$E326),'Hoja de Trabajo para listado'!$DE$151:$DG$151,0)),0)+IFERROR(INDEX('Hoja de Trabajo para listado'!$CD$155:$DC$1048576,MATCH($A326,'Hoja de Trabajo para listado'!$CD$155:$CD$1048576,0),MATCH((CUADRO!Q$5&amp;$E326),'Hoja de Trabajo para listado'!$CD$151:$DC$151,0)),0)</f>
        <v>0</v>
      </c>
      <c r="R326" s="243">
        <f t="shared" ref="R326:R389" ca="1" si="13">+SUM(F326:Q326)</f>
        <v>0</v>
      </c>
      <c r="S326" s="249"/>
      <c r="T326" s="243">
        <f ca="1">+T327</f>
        <v>0</v>
      </c>
      <c r="U326" s="242">
        <f t="shared" ref="U326:U389" si="14">+IF(E326="Débitos",1,2)</f>
        <v>1</v>
      </c>
      <c r="V326" s="333" t="str">
        <f>+VLOOKUP(A326,bd_lista!$A$3:$E$590,5,FALSE)</f>
        <v>Empresas Nacionales</v>
      </c>
      <c r="W326" s="383" t="str">
        <f>+V326</f>
        <v>Empresas Nacionales</v>
      </c>
      <c r="X326" s="242">
        <f>+VLOOKUP(A326,[3]Sheet1!$A$13:$D$744,4,FALSE)</f>
        <v>76</v>
      </c>
      <c r="Y326" s="242" t="str">
        <f>+VLOOKUP(X326,bd_lista!$A$3:$C$590,3,FALSE)</f>
        <v>Ministerio de Minería y Metalurgia</v>
      </c>
      <c r="Z326" s="294">
        <f>+X326</f>
        <v>76</v>
      </c>
      <c r="AA326" s="295" t="str">
        <f>+Y326</f>
        <v>Ministerio de Minería y Metalurgia</v>
      </c>
    </row>
    <row r="327" spans="1:27" customFormat="1" ht="15" hidden="1" customHeight="1">
      <c r="A327" s="32">
        <v>520</v>
      </c>
      <c r="B327" s="389"/>
      <c r="C327" s="333" t="str">
        <f>+VLOOKUP(A327,bd_lista!$A$3:$C$590,3,FALSE)</f>
        <v>Empresa Metalúrgica VINTO - Nacionalizada</v>
      </c>
      <c r="D327" s="386"/>
      <c r="E327" s="333" t="s">
        <v>1305</v>
      </c>
      <c r="F327" s="245">
        <f ca="1">+IFERROR(INDEX('Hoja de Trabajo para listado'!$A$155:$Z$1048576,MATCH($A327,'Hoja de Trabajo para listado'!$A$155:$A$1048576,0),MATCH((CUADRO!F$5&amp;$E327),'Hoja de Trabajo para listado'!$A$151:$Z$151,0)),0)+IFERROR(INDEX('Hoja de Trabajo para listado'!$AB$155:$BA$1048576,MATCH($A327,'Hoja de Trabajo para listado'!$AB$155:$AB$1048576,0),MATCH((CUADRO!F$5&amp;$E327),'Hoja de Trabajo para listado'!$AB$151:$BA$151,0)),0)+IFERROR(INDEX('Hoja de Trabajo para listado'!$BC$155:$CB$1048576,MATCH($A327,'Hoja de Trabajo para listado'!$BC$155:$BC$1048576,0),MATCH((CUADRO!F$5&amp;$E327),'Hoja de Trabajo para listado'!$BC$151:$CB$151,0)),0)+IFERROR(INDEX('Hoja de Trabajo para listado'!$DE$153:$DG$274,MATCH($A327,'Hoja de Trabajo para listado'!$DE$153:$DE$1048576,0),MATCH((CUADRO!F$5&amp;$E327),'Hoja de Trabajo para listado'!$DE$151:$DG$151,0)),0)+IFERROR(INDEX('Hoja de Trabajo para listado'!$CD$155:$DC$1048576,MATCH($A327,'Hoja de Trabajo para listado'!$CD$155:$CD$1048576,0),MATCH((CUADRO!F$5&amp;$E327),'Hoja de Trabajo para listado'!$CD$151:$DC$151,0)),0)</f>
        <v>0</v>
      </c>
      <c r="G327" s="245">
        <f ca="1">+IFERROR(INDEX('Hoja de Trabajo para listado'!$A$155:$Z$1048576,MATCH($A327,'Hoja de Trabajo para listado'!$A$155:$A$1048576,0),MATCH((CUADRO!G$5&amp;$E327),'Hoja de Trabajo para listado'!$A$151:$Z$151,0)),0)+IFERROR(INDEX('Hoja de Trabajo para listado'!$AB$155:$BA$1048576,MATCH($A327,'Hoja de Trabajo para listado'!$AB$155:$AB$1048576,0),MATCH((CUADRO!G$5&amp;$E327),'Hoja de Trabajo para listado'!$AB$151:$BA$151,0)),0)+IFERROR(INDEX('Hoja de Trabajo para listado'!$BC$155:$CB$1048576,MATCH($A327,'Hoja de Trabajo para listado'!$BC$155:$BC$1048576,0),MATCH((CUADRO!G$5&amp;$E327),'Hoja de Trabajo para listado'!$BC$151:$CB$151,0)),0)+IFERROR(INDEX('Hoja de Trabajo para listado'!$DE$153:$DG$274,MATCH($A327,'Hoja de Trabajo para listado'!$DE$153:$DE$1048576,0),MATCH((CUADRO!G$5&amp;$E327),'Hoja de Trabajo para listado'!$DE$151:$DG$151,0)),0)+IFERROR(INDEX('Hoja de Trabajo para listado'!$CD$155:$DC$1048576,MATCH($A327,'Hoja de Trabajo para listado'!$CD$155:$CD$1048576,0),MATCH((CUADRO!G$5&amp;$E327),'Hoja de Trabajo para listado'!$CD$151:$DC$151,0)),0)</f>
        <v>0</v>
      </c>
      <c r="H327" s="245">
        <f ca="1">+IFERROR(INDEX('Hoja de Trabajo para listado'!$A$155:$Z$1048576,MATCH($A327,'Hoja de Trabajo para listado'!$A$155:$A$1048576,0),MATCH((CUADRO!H$5&amp;$E327),'Hoja de Trabajo para listado'!$A$151:$Z$151,0)),0)+IFERROR(INDEX('Hoja de Trabajo para listado'!$AB$155:$BA$1048576,MATCH($A327,'Hoja de Trabajo para listado'!$AB$155:$AB$1048576,0),MATCH((CUADRO!H$5&amp;$E327),'Hoja de Trabajo para listado'!$AB$151:$BA$151,0)),0)+IFERROR(INDEX('Hoja de Trabajo para listado'!$BC$155:$CB$1048576,MATCH($A327,'Hoja de Trabajo para listado'!$BC$155:$BC$1048576,0),MATCH((CUADRO!H$5&amp;$E327),'Hoja de Trabajo para listado'!$BC$151:$CB$151,0)),0)+IFERROR(INDEX('Hoja de Trabajo para listado'!$DE$153:$DG$274,MATCH($A327,'Hoja de Trabajo para listado'!$DE$153:$DE$1048576,0),MATCH((CUADRO!H$5&amp;$E327),'Hoja de Trabajo para listado'!$DE$151:$DG$151,0)),0)+IFERROR(INDEX('Hoja de Trabajo para listado'!$CD$155:$DC$1048576,MATCH($A327,'Hoja de Trabajo para listado'!$CD$155:$CD$1048576,0),MATCH((CUADRO!H$5&amp;$E327),'Hoja de Trabajo para listado'!$CD$151:$DC$151,0)),0)</f>
        <v>0</v>
      </c>
      <c r="I327" s="245">
        <f ca="1">+IFERROR(INDEX('Hoja de Trabajo para listado'!$A$155:$Z$1048576,MATCH($A327,'Hoja de Trabajo para listado'!$A$155:$A$1048576,0),MATCH((CUADRO!I$5&amp;$E327),'Hoja de Trabajo para listado'!$A$151:$Z$151,0)),0)+IFERROR(INDEX('Hoja de Trabajo para listado'!$AB$155:$BA$1048576,MATCH($A327,'Hoja de Trabajo para listado'!$AB$155:$AB$1048576,0),MATCH((CUADRO!I$5&amp;$E327),'Hoja de Trabajo para listado'!$AB$151:$BA$151,0)),0)+IFERROR(INDEX('Hoja de Trabajo para listado'!$BC$155:$CB$1048576,MATCH($A327,'Hoja de Trabajo para listado'!$BC$155:$BC$1048576,0),MATCH((CUADRO!I$5&amp;$E327),'Hoja de Trabajo para listado'!$BC$151:$CB$151,0)),0)+IFERROR(INDEX('Hoja de Trabajo para listado'!$DE$153:$DG$274,MATCH($A327,'Hoja de Trabajo para listado'!$DE$153:$DE$1048576,0),MATCH((CUADRO!I$5&amp;$E327),'Hoja de Trabajo para listado'!$DE$151:$DG$151,0)),0)+IFERROR(INDEX('Hoja de Trabajo para listado'!$CD$155:$DC$1048576,MATCH($A327,'Hoja de Trabajo para listado'!$CD$155:$CD$1048576,0),MATCH((CUADRO!I$5&amp;$E327),'Hoja de Trabajo para listado'!$CD$151:$DC$151,0)),0)</f>
        <v>0</v>
      </c>
      <c r="J327" s="245">
        <f ca="1">+IFERROR(INDEX('Hoja de Trabajo para listado'!$A$155:$Z$1048576,MATCH($A327,'Hoja de Trabajo para listado'!$A$155:$A$1048576,0),MATCH((CUADRO!J$5&amp;$E327),'Hoja de Trabajo para listado'!$A$151:$Z$151,0)),0)+IFERROR(INDEX('Hoja de Trabajo para listado'!$AB$155:$BA$1048576,MATCH($A327,'Hoja de Trabajo para listado'!$AB$155:$AB$1048576,0),MATCH((CUADRO!J$5&amp;$E327),'Hoja de Trabajo para listado'!$AB$151:$BA$151,0)),0)+IFERROR(INDEX('Hoja de Trabajo para listado'!$BC$155:$CB$1048576,MATCH($A327,'Hoja de Trabajo para listado'!$BC$155:$BC$1048576,0),MATCH((CUADRO!J$5&amp;$E327),'Hoja de Trabajo para listado'!$BC$151:$CB$151,0)),0)+IFERROR(INDEX('Hoja de Trabajo para listado'!$DE$153:$DG$274,MATCH($A327,'Hoja de Trabajo para listado'!$DE$153:$DE$1048576,0),MATCH((CUADRO!J$5&amp;$E327),'Hoja de Trabajo para listado'!$DE$151:$DG$151,0)),0)+IFERROR(INDEX('Hoja de Trabajo para listado'!$CD$155:$DC$1048576,MATCH($A327,'Hoja de Trabajo para listado'!$CD$155:$CD$1048576,0),MATCH((CUADRO!J$5&amp;$E327),'Hoja de Trabajo para listado'!$CD$151:$DC$151,0)),0)</f>
        <v>0</v>
      </c>
      <c r="K327" s="245">
        <f ca="1">+IFERROR(INDEX('Hoja de Trabajo para listado'!$A$155:$Z$1048576,MATCH($A327,'Hoja de Trabajo para listado'!$A$155:$A$1048576,0),MATCH((CUADRO!K$5&amp;$E327),'Hoja de Trabajo para listado'!$A$151:$Z$151,0)),0)+IFERROR(INDEX('Hoja de Trabajo para listado'!$AB$155:$BA$1048576,MATCH($A327,'Hoja de Trabajo para listado'!$AB$155:$AB$1048576,0),MATCH((CUADRO!K$5&amp;$E327),'Hoja de Trabajo para listado'!$AB$151:$BA$151,0)),0)+IFERROR(INDEX('Hoja de Trabajo para listado'!$BC$155:$CB$1048576,MATCH($A327,'Hoja de Trabajo para listado'!$BC$155:$BC$1048576,0),MATCH((CUADRO!K$5&amp;$E327),'Hoja de Trabajo para listado'!$BC$151:$CB$151,0)),0)+IFERROR(INDEX('Hoja de Trabajo para listado'!$DE$153:$DG$274,MATCH($A327,'Hoja de Trabajo para listado'!$DE$153:$DE$1048576,0),MATCH((CUADRO!K$5&amp;$E327),'Hoja de Trabajo para listado'!$DE$151:$DG$151,0)),0)+IFERROR(INDEX('Hoja de Trabajo para listado'!$CD$155:$DC$1048576,MATCH($A327,'Hoja de Trabajo para listado'!$CD$155:$CD$1048576,0),MATCH((CUADRO!K$5&amp;$E327),'Hoja de Trabajo para listado'!$CD$151:$DC$151,0)),0)</f>
        <v>0</v>
      </c>
      <c r="L327" s="245">
        <f ca="1">+IFERROR(INDEX('Hoja de Trabajo para listado'!$A$155:$Z$1048576,MATCH($A327,'Hoja de Trabajo para listado'!$A$155:$A$1048576,0),MATCH((CUADRO!L$5&amp;$E327),'Hoja de Trabajo para listado'!$A$151:$Z$151,0)),0)+IFERROR(INDEX('Hoja de Trabajo para listado'!$AB$155:$BA$1048576,MATCH($A327,'Hoja de Trabajo para listado'!$AB$155:$AB$1048576,0),MATCH((CUADRO!L$5&amp;$E327),'Hoja de Trabajo para listado'!$AB$151:$BA$151,0)),0)+IFERROR(INDEX('Hoja de Trabajo para listado'!$BC$155:$CB$1048576,MATCH($A327,'Hoja de Trabajo para listado'!$BC$155:$BC$1048576,0),MATCH((CUADRO!L$5&amp;$E327),'Hoja de Trabajo para listado'!$BC$151:$CB$151,0)),0)+IFERROR(INDEX('Hoja de Trabajo para listado'!$DE$153:$DG$274,MATCH($A327,'Hoja de Trabajo para listado'!$DE$153:$DE$1048576,0),MATCH((CUADRO!L$5&amp;$E327),'Hoja de Trabajo para listado'!$DE$151:$DG$151,0)),0)+IFERROR(INDEX('Hoja de Trabajo para listado'!$CD$155:$DC$1048576,MATCH($A327,'Hoja de Trabajo para listado'!$CD$155:$CD$1048576,0),MATCH((CUADRO!L$5&amp;$E327),'Hoja de Trabajo para listado'!$CD$151:$DC$151,0)),0)</f>
        <v>0</v>
      </c>
      <c r="M327" s="245">
        <f ca="1">+IFERROR(INDEX('Hoja de Trabajo para listado'!$A$155:$Z$1048576,MATCH($A327,'Hoja de Trabajo para listado'!$A$155:$A$1048576,0),MATCH((CUADRO!M$5&amp;$E327),'Hoja de Trabajo para listado'!$A$151:$Z$151,0)),0)+IFERROR(INDEX('Hoja de Trabajo para listado'!$AB$155:$BA$1048576,MATCH($A327,'Hoja de Trabajo para listado'!$AB$155:$AB$1048576,0),MATCH((CUADRO!M$5&amp;$E327),'Hoja de Trabajo para listado'!$AB$151:$BA$151,0)),0)+IFERROR(INDEX('Hoja de Trabajo para listado'!$BC$155:$CB$1048576,MATCH($A327,'Hoja de Trabajo para listado'!$BC$155:$BC$1048576,0),MATCH((CUADRO!M$5&amp;$E327),'Hoja de Trabajo para listado'!$BC$151:$CB$151,0)),0)+IFERROR(INDEX('Hoja de Trabajo para listado'!$DE$153:$DG$274,MATCH($A327,'Hoja de Trabajo para listado'!$DE$153:$DE$1048576,0),MATCH((CUADRO!M$5&amp;$E327),'Hoja de Trabajo para listado'!$DE$151:$DG$151,0)),0)+IFERROR(INDEX('Hoja de Trabajo para listado'!$CD$155:$DC$1048576,MATCH($A327,'Hoja de Trabajo para listado'!$CD$155:$CD$1048576,0),MATCH((CUADRO!M$5&amp;$E327),'Hoja de Trabajo para listado'!$CD$151:$DC$151,0)),0)</f>
        <v>0</v>
      </c>
      <c r="N327" s="245">
        <f ca="1">+IFERROR(INDEX('Hoja de Trabajo para listado'!$A$155:$Z$1048576,MATCH($A327,'Hoja de Trabajo para listado'!$A$155:$A$1048576,0),MATCH((CUADRO!N$5&amp;$E327),'Hoja de Trabajo para listado'!$A$151:$Z$151,0)),0)+IFERROR(INDEX('Hoja de Trabajo para listado'!$AB$155:$BA$1048576,MATCH($A327,'Hoja de Trabajo para listado'!$AB$155:$AB$1048576,0),MATCH((CUADRO!N$5&amp;$E327),'Hoja de Trabajo para listado'!$AB$151:$BA$151,0)),0)+IFERROR(INDEX('Hoja de Trabajo para listado'!$BC$155:$CB$1048576,MATCH($A327,'Hoja de Trabajo para listado'!$BC$155:$BC$1048576,0),MATCH((CUADRO!N$5&amp;$E327),'Hoja de Trabajo para listado'!$BC$151:$CB$151,0)),0)+IFERROR(INDEX('Hoja de Trabajo para listado'!$DE$153:$DG$274,MATCH($A327,'Hoja de Trabajo para listado'!$DE$153:$DE$1048576,0),MATCH((CUADRO!N$5&amp;$E327),'Hoja de Trabajo para listado'!$DE$151:$DG$151,0)),0)+IFERROR(INDEX('Hoja de Trabajo para listado'!$CD$155:$DC$1048576,MATCH($A327,'Hoja de Trabajo para listado'!$CD$155:$CD$1048576,0),MATCH((CUADRO!N$5&amp;$E327),'Hoja de Trabajo para listado'!$CD$151:$DC$151,0)),0)</f>
        <v>0</v>
      </c>
      <c r="O327" s="245">
        <f ca="1">+IFERROR(INDEX('Hoja de Trabajo para listado'!$A$155:$Z$1048576,MATCH($A327,'Hoja de Trabajo para listado'!$A$155:$A$1048576,0),MATCH((CUADRO!O$5&amp;$E327),'Hoja de Trabajo para listado'!$A$151:$Z$151,0)),0)+IFERROR(INDEX('Hoja de Trabajo para listado'!$AB$155:$BA$1048576,MATCH($A327,'Hoja de Trabajo para listado'!$AB$155:$AB$1048576,0),MATCH((CUADRO!O$5&amp;$E327),'Hoja de Trabajo para listado'!$AB$151:$BA$151,0)),0)+IFERROR(INDEX('Hoja de Trabajo para listado'!$BC$155:$CB$1048576,MATCH($A327,'Hoja de Trabajo para listado'!$BC$155:$BC$1048576,0),MATCH((CUADRO!O$5&amp;$E327),'Hoja de Trabajo para listado'!$BC$151:$CB$151,0)),0)+IFERROR(INDEX('Hoja de Trabajo para listado'!$DE$153:$DG$274,MATCH($A327,'Hoja de Trabajo para listado'!$DE$153:$DE$1048576,0),MATCH((CUADRO!O$5&amp;$E327),'Hoja de Trabajo para listado'!$DE$151:$DG$151,0)),0)+IFERROR(INDEX('Hoja de Trabajo para listado'!$CD$155:$DC$1048576,MATCH($A327,'Hoja de Trabajo para listado'!$CD$155:$CD$1048576,0),MATCH((CUADRO!O$5&amp;$E327),'Hoja de Trabajo para listado'!$CD$151:$DC$151,0)),0)</f>
        <v>0</v>
      </c>
      <c r="P327" s="245">
        <f ca="1">+IFERROR(INDEX('Hoja de Trabajo para listado'!$A$155:$Z$1048576,MATCH($A327,'Hoja de Trabajo para listado'!$A$155:$A$1048576,0),MATCH((CUADRO!P$5&amp;$E327),'Hoja de Trabajo para listado'!$A$151:$Z$151,0)),0)+IFERROR(INDEX('Hoja de Trabajo para listado'!$AB$155:$BA$1048576,MATCH($A327,'Hoja de Trabajo para listado'!$AB$155:$AB$1048576,0),MATCH((CUADRO!P$5&amp;$E327),'Hoja de Trabajo para listado'!$AB$151:$BA$151,0)),0)+IFERROR(INDEX('Hoja de Trabajo para listado'!$BC$155:$CB$1048576,MATCH($A327,'Hoja de Trabajo para listado'!$BC$155:$BC$1048576,0),MATCH((CUADRO!P$5&amp;$E327),'Hoja de Trabajo para listado'!$BC$151:$CB$151,0)),0)+IFERROR(INDEX('Hoja de Trabajo para listado'!$DE$153:$DG$274,MATCH($A327,'Hoja de Trabajo para listado'!$DE$153:$DE$1048576,0),MATCH((CUADRO!P$5&amp;$E327),'Hoja de Trabajo para listado'!$DE$151:$DG$151,0)),0)+IFERROR(INDEX('Hoja de Trabajo para listado'!$CD$155:$DC$1048576,MATCH($A327,'Hoja de Trabajo para listado'!$CD$155:$CD$1048576,0),MATCH((CUADRO!P$5&amp;$E327),'Hoja de Trabajo para listado'!$CD$151:$DC$151,0)),0)</f>
        <v>0</v>
      </c>
      <c r="Q327" s="245">
        <f ca="1">+IFERROR(INDEX('Hoja de Trabajo para listado'!$A$155:$Z$1048576,MATCH($A327,'Hoja de Trabajo para listado'!$A$155:$A$1048576,0),MATCH((CUADRO!Q$5&amp;$E327),'Hoja de Trabajo para listado'!$A$151:$Z$151,0)),0)+IFERROR(INDEX('Hoja de Trabajo para listado'!$AB$155:$BA$1048576,MATCH($A327,'Hoja de Trabajo para listado'!$AB$155:$AB$1048576,0),MATCH((CUADRO!Q$5&amp;$E327),'Hoja de Trabajo para listado'!$AB$151:$BA$151,0)),0)+IFERROR(INDEX('Hoja de Trabajo para listado'!$BC$155:$CB$1048576,MATCH($A327,'Hoja de Trabajo para listado'!$BC$155:$BC$1048576,0),MATCH((CUADRO!Q$5&amp;$E327),'Hoja de Trabajo para listado'!$BC$151:$CB$151,0)),0)+IFERROR(INDEX('Hoja de Trabajo para listado'!$DE$153:$DG$274,MATCH($A327,'Hoja de Trabajo para listado'!$DE$153:$DE$1048576,0),MATCH((CUADRO!Q$5&amp;$E327),'Hoja de Trabajo para listado'!$DE$151:$DG$151,0)),0)+IFERROR(INDEX('Hoja de Trabajo para listado'!$CD$155:$DC$1048576,MATCH($A327,'Hoja de Trabajo para listado'!$CD$155:$CD$1048576,0),MATCH((CUADRO!Q$5&amp;$E327),'Hoja de Trabajo para listado'!$CD$151:$DC$151,0)),0)</f>
        <v>0</v>
      </c>
      <c r="R327" s="245">
        <f t="shared" ca="1" si="13"/>
        <v>0</v>
      </c>
      <c r="S327" s="245">
        <f ca="1">+R326+R327</f>
        <v>0</v>
      </c>
      <c r="T327" s="243">
        <f ca="1">+S327</f>
        <v>0</v>
      </c>
      <c r="U327" s="242">
        <f t="shared" si="14"/>
        <v>2</v>
      </c>
      <c r="V327" s="333" t="str">
        <f>+VLOOKUP(A327,bd_lista!$A$3:$E$590,5,FALSE)</f>
        <v>Empresas Nacionales</v>
      </c>
      <c r="W327" s="384"/>
      <c r="X327" s="242">
        <f>+VLOOKUP(A327,[3]Sheet1!$A$13:$D$744,4,FALSE)</f>
        <v>76</v>
      </c>
      <c r="Y327" s="242" t="str">
        <f>+VLOOKUP(X327,bd_lista!$A$3:$C$590,3,FALSE)</f>
        <v>Ministerio de Minería y Metalurgia</v>
      </c>
      <c r="Z327" s="292"/>
      <c r="AA327" s="293"/>
    </row>
    <row r="328" spans="1:27" ht="15" customHeight="1">
      <c r="A328" s="32">
        <v>522</v>
      </c>
      <c r="B328" s="388">
        <f>+A328</f>
        <v>522</v>
      </c>
      <c r="C328" s="247" t="str">
        <f>+VLOOKUP(A328,bd_lista!$A$3:$C$590,3,FALSE)</f>
        <v>Empresa Nacional de Ferrocarriles - Residual</v>
      </c>
      <c r="D328" s="385" t="str">
        <f>+C328</f>
        <v>Empresa Nacional de Ferrocarriles - Residual</v>
      </c>
      <c r="E328" s="247" t="s">
        <v>1304</v>
      </c>
      <c r="F328" s="243">
        <f ca="1">+IFERROR(INDEX('Hoja de Trabajo para listado'!$A$155:$Z$1048576,MATCH($A328,'Hoja de Trabajo para listado'!$A$155:$A$1048576,0),MATCH((CUADRO!F$5&amp;$E328),'Hoja de Trabajo para listado'!$A$151:$Z$151,0)),0)+IFERROR(INDEX('Hoja de Trabajo para listado'!$AB$155:$BA$1048576,MATCH($A328,'Hoja de Trabajo para listado'!$AB$155:$AB$1048576,0),MATCH((CUADRO!F$5&amp;$E328),'Hoja de Trabajo para listado'!$AB$151:$BA$151,0)),0)+IFERROR(INDEX('Hoja de Trabajo para listado'!$BC$155:$CB$1048576,MATCH($A328,'Hoja de Trabajo para listado'!$BC$155:$BC$1048576,0),MATCH((CUADRO!F$5&amp;$E328),'Hoja de Trabajo para listado'!$BC$151:$CB$151,0)),0)+IFERROR(INDEX('Hoja de Trabajo para listado'!$DE$153:$DG$274,MATCH($A328,'Hoja de Trabajo para listado'!$DE$153:$DE$1048576,0),MATCH((CUADRO!F$5&amp;$E328),'Hoja de Trabajo para listado'!$DE$151:$DG$151,0)),0)+IFERROR(INDEX('Hoja de Trabajo para listado'!$CD$155:$DC$1048576,MATCH($A328,'Hoja de Trabajo para listado'!$CD$155:$CD$1048576,0),MATCH((CUADRO!F$5&amp;$E328),'Hoja de Trabajo para listado'!$CD$151:$DC$151,0)),0)</f>
        <v>0</v>
      </c>
      <c r="G328" s="243">
        <f ca="1">+IFERROR(INDEX('Hoja de Trabajo para listado'!$A$155:$Z$1048576,MATCH($A328,'Hoja de Trabajo para listado'!$A$155:$A$1048576,0),MATCH((CUADRO!G$5&amp;$E328),'Hoja de Trabajo para listado'!$A$151:$Z$151,0)),0)+IFERROR(INDEX('Hoja de Trabajo para listado'!$AB$155:$BA$1048576,MATCH($A328,'Hoja de Trabajo para listado'!$AB$155:$AB$1048576,0),MATCH((CUADRO!G$5&amp;$E328),'Hoja de Trabajo para listado'!$AB$151:$BA$151,0)),0)+IFERROR(INDEX('Hoja de Trabajo para listado'!$BC$155:$CB$1048576,MATCH($A328,'Hoja de Trabajo para listado'!$BC$155:$BC$1048576,0),MATCH((CUADRO!G$5&amp;$E328),'Hoja de Trabajo para listado'!$BC$151:$CB$151,0)),0)+IFERROR(INDEX('Hoja de Trabajo para listado'!$DE$153:$DG$274,MATCH($A328,'Hoja de Trabajo para listado'!$DE$153:$DE$1048576,0),MATCH((CUADRO!G$5&amp;$E328),'Hoja de Trabajo para listado'!$DE$151:$DG$151,0)),0)+IFERROR(INDEX('Hoja de Trabajo para listado'!$CD$155:$DC$1048576,MATCH($A328,'Hoja de Trabajo para listado'!$CD$155:$CD$1048576,0),MATCH((CUADRO!G$5&amp;$E328),'Hoja de Trabajo para listado'!$CD$151:$DC$151,0)),0)</f>
        <v>0</v>
      </c>
      <c r="H328" s="243">
        <f ca="1">+IFERROR(INDEX('Hoja de Trabajo para listado'!$A$155:$Z$1048576,MATCH($A328,'Hoja de Trabajo para listado'!$A$155:$A$1048576,0),MATCH((CUADRO!H$5&amp;$E328),'Hoja de Trabajo para listado'!$A$151:$Z$151,0)),0)+IFERROR(INDEX('Hoja de Trabajo para listado'!$AB$155:$BA$1048576,MATCH($A328,'Hoja de Trabajo para listado'!$AB$155:$AB$1048576,0),MATCH((CUADRO!H$5&amp;$E328),'Hoja de Trabajo para listado'!$AB$151:$BA$151,0)),0)+IFERROR(INDEX('Hoja de Trabajo para listado'!$BC$155:$CB$1048576,MATCH($A328,'Hoja de Trabajo para listado'!$BC$155:$BC$1048576,0),MATCH((CUADRO!H$5&amp;$E328),'Hoja de Trabajo para listado'!$BC$151:$CB$151,0)),0)+IFERROR(INDEX('Hoja de Trabajo para listado'!$DE$153:$DG$274,MATCH($A328,'Hoja de Trabajo para listado'!$DE$153:$DE$1048576,0),MATCH((CUADRO!H$5&amp;$E328),'Hoja de Trabajo para listado'!$DE$151:$DG$151,0)),0)+IFERROR(INDEX('Hoja de Trabajo para listado'!$CD$155:$DC$1048576,MATCH($A328,'Hoja de Trabajo para listado'!$CD$155:$CD$1048576,0),MATCH((CUADRO!H$5&amp;$E328),'Hoja de Trabajo para listado'!$CD$151:$DC$151,0)),0)</f>
        <v>0</v>
      </c>
      <c r="I328" s="243">
        <f ca="1">+IFERROR(INDEX('Hoja de Trabajo para listado'!$A$155:$Z$1048576,MATCH($A328,'Hoja de Trabajo para listado'!$A$155:$A$1048576,0),MATCH((CUADRO!I$5&amp;$E328),'Hoja de Trabajo para listado'!$A$151:$Z$151,0)),0)+IFERROR(INDEX('Hoja de Trabajo para listado'!$AB$155:$BA$1048576,MATCH($A328,'Hoja de Trabajo para listado'!$AB$155:$AB$1048576,0),MATCH((CUADRO!I$5&amp;$E328),'Hoja de Trabajo para listado'!$AB$151:$BA$151,0)),0)+IFERROR(INDEX('Hoja de Trabajo para listado'!$BC$155:$CB$1048576,MATCH($A328,'Hoja de Trabajo para listado'!$BC$155:$BC$1048576,0),MATCH((CUADRO!I$5&amp;$E328),'Hoja de Trabajo para listado'!$BC$151:$CB$151,0)),0)+IFERROR(INDEX('Hoja de Trabajo para listado'!$DE$153:$DG$274,MATCH($A328,'Hoja de Trabajo para listado'!$DE$153:$DE$1048576,0),MATCH((CUADRO!I$5&amp;$E328),'Hoja de Trabajo para listado'!$DE$151:$DG$151,0)),0)+IFERROR(INDEX('Hoja de Trabajo para listado'!$CD$155:$DC$1048576,MATCH($A328,'Hoja de Trabajo para listado'!$CD$155:$CD$1048576,0),MATCH((CUADRO!I$5&amp;$E328),'Hoja de Trabajo para listado'!$CD$151:$DC$151,0)),0)</f>
        <v>0</v>
      </c>
      <c r="J328" s="243">
        <f ca="1">+IFERROR(INDEX('Hoja de Trabajo para listado'!$A$155:$Z$1048576,MATCH($A328,'Hoja de Trabajo para listado'!$A$155:$A$1048576,0),MATCH((CUADRO!J$5&amp;$E328),'Hoja de Trabajo para listado'!$A$151:$Z$151,0)),0)+IFERROR(INDEX('Hoja de Trabajo para listado'!$AB$155:$BA$1048576,MATCH($A328,'Hoja de Trabajo para listado'!$AB$155:$AB$1048576,0),MATCH((CUADRO!J$5&amp;$E328),'Hoja de Trabajo para listado'!$AB$151:$BA$151,0)),0)+IFERROR(INDEX('Hoja de Trabajo para listado'!$BC$155:$CB$1048576,MATCH($A328,'Hoja de Trabajo para listado'!$BC$155:$BC$1048576,0),MATCH((CUADRO!J$5&amp;$E328),'Hoja de Trabajo para listado'!$BC$151:$CB$151,0)),0)+IFERROR(INDEX('Hoja de Trabajo para listado'!$DE$153:$DG$274,MATCH($A328,'Hoja de Trabajo para listado'!$DE$153:$DE$1048576,0),MATCH((CUADRO!J$5&amp;$E328),'Hoja de Trabajo para listado'!$DE$151:$DG$151,0)),0)+IFERROR(INDEX('Hoja de Trabajo para listado'!$CD$155:$DC$1048576,MATCH($A328,'Hoja de Trabajo para listado'!$CD$155:$CD$1048576,0),MATCH((CUADRO!J$5&amp;$E328),'Hoja de Trabajo para listado'!$CD$151:$DC$151,0)),0)</f>
        <v>0</v>
      </c>
      <c r="K328" s="243">
        <f ca="1">+IFERROR(INDEX('Hoja de Trabajo para listado'!$A$155:$Z$1048576,MATCH($A328,'Hoja de Trabajo para listado'!$A$155:$A$1048576,0),MATCH((CUADRO!K$5&amp;$E328),'Hoja de Trabajo para listado'!$A$151:$Z$151,0)),0)+IFERROR(INDEX('Hoja de Trabajo para listado'!$AB$155:$BA$1048576,MATCH($A328,'Hoja de Trabajo para listado'!$AB$155:$AB$1048576,0),MATCH((CUADRO!K$5&amp;$E328),'Hoja de Trabajo para listado'!$AB$151:$BA$151,0)),0)+IFERROR(INDEX('Hoja de Trabajo para listado'!$BC$155:$CB$1048576,MATCH($A328,'Hoja de Trabajo para listado'!$BC$155:$BC$1048576,0),MATCH((CUADRO!K$5&amp;$E328),'Hoja de Trabajo para listado'!$BC$151:$CB$151,0)),0)+IFERROR(INDEX('Hoja de Trabajo para listado'!$DE$153:$DG$274,MATCH($A328,'Hoja de Trabajo para listado'!$DE$153:$DE$1048576,0),MATCH((CUADRO!K$5&amp;$E328),'Hoja de Trabajo para listado'!$DE$151:$DG$151,0)),0)+IFERROR(INDEX('Hoja de Trabajo para listado'!$CD$155:$DC$1048576,MATCH($A328,'Hoja de Trabajo para listado'!$CD$155:$CD$1048576,0),MATCH((CUADRO!K$5&amp;$E328),'Hoja de Trabajo para listado'!$CD$151:$DC$151,0)),0)</f>
        <v>0</v>
      </c>
      <c r="L328" s="243">
        <f ca="1">+IFERROR(INDEX('Hoja de Trabajo para listado'!$A$155:$Z$1048576,MATCH($A328,'Hoja de Trabajo para listado'!$A$155:$A$1048576,0),MATCH((CUADRO!L$5&amp;$E328),'Hoja de Trabajo para listado'!$A$151:$Z$151,0)),0)+IFERROR(INDEX('Hoja de Trabajo para listado'!$AB$155:$BA$1048576,MATCH($A328,'Hoja de Trabajo para listado'!$AB$155:$AB$1048576,0),MATCH((CUADRO!L$5&amp;$E328),'Hoja de Trabajo para listado'!$AB$151:$BA$151,0)),0)+IFERROR(INDEX('Hoja de Trabajo para listado'!$BC$155:$CB$1048576,MATCH($A328,'Hoja de Trabajo para listado'!$BC$155:$BC$1048576,0),MATCH((CUADRO!L$5&amp;$E328),'Hoja de Trabajo para listado'!$BC$151:$CB$151,0)),0)+IFERROR(INDEX('Hoja de Trabajo para listado'!$DE$153:$DG$274,MATCH($A328,'Hoja de Trabajo para listado'!$DE$153:$DE$1048576,0),MATCH((CUADRO!L$5&amp;$E328),'Hoja de Trabajo para listado'!$DE$151:$DG$151,0)),0)+IFERROR(INDEX('Hoja de Trabajo para listado'!$CD$155:$DC$1048576,MATCH($A328,'Hoja de Trabajo para listado'!$CD$155:$CD$1048576,0),MATCH((CUADRO!L$5&amp;$E328),'Hoja de Trabajo para listado'!$CD$151:$DC$151,0)),0)</f>
        <v>0</v>
      </c>
      <c r="M328" s="243">
        <f ca="1">+IFERROR(INDEX('Hoja de Trabajo para listado'!$A$155:$Z$1048576,MATCH($A328,'Hoja de Trabajo para listado'!$A$155:$A$1048576,0),MATCH((CUADRO!M$5&amp;$E328),'Hoja de Trabajo para listado'!$A$151:$Z$151,0)),0)+IFERROR(INDEX('Hoja de Trabajo para listado'!$AB$155:$BA$1048576,MATCH($A328,'Hoja de Trabajo para listado'!$AB$155:$AB$1048576,0),MATCH((CUADRO!M$5&amp;$E328),'Hoja de Trabajo para listado'!$AB$151:$BA$151,0)),0)+IFERROR(INDEX('Hoja de Trabajo para listado'!$BC$155:$CB$1048576,MATCH($A328,'Hoja de Trabajo para listado'!$BC$155:$BC$1048576,0),MATCH((CUADRO!M$5&amp;$E328),'Hoja de Trabajo para listado'!$BC$151:$CB$151,0)),0)+IFERROR(INDEX('Hoja de Trabajo para listado'!$DE$153:$DG$274,MATCH($A328,'Hoja de Trabajo para listado'!$DE$153:$DE$1048576,0),MATCH((CUADRO!M$5&amp;$E328),'Hoja de Trabajo para listado'!$DE$151:$DG$151,0)),0)+IFERROR(INDEX('Hoja de Trabajo para listado'!$CD$155:$DC$1048576,MATCH($A328,'Hoja de Trabajo para listado'!$CD$155:$CD$1048576,0),MATCH((CUADRO!M$5&amp;$E328),'Hoja de Trabajo para listado'!$CD$151:$DC$151,0)),0)</f>
        <v>0</v>
      </c>
      <c r="N328" s="243">
        <f ca="1">+IFERROR(INDEX('Hoja de Trabajo para listado'!$A$155:$Z$1048576,MATCH($A328,'Hoja de Trabajo para listado'!$A$155:$A$1048576,0),MATCH((CUADRO!N$5&amp;$E328),'Hoja de Trabajo para listado'!$A$151:$Z$151,0)),0)+IFERROR(INDEX('Hoja de Trabajo para listado'!$AB$155:$BA$1048576,MATCH($A328,'Hoja de Trabajo para listado'!$AB$155:$AB$1048576,0),MATCH((CUADRO!N$5&amp;$E328),'Hoja de Trabajo para listado'!$AB$151:$BA$151,0)),0)+IFERROR(INDEX('Hoja de Trabajo para listado'!$BC$155:$CB$1048576,MATCH($A328,'Hoja de Trabajo para listado'!$BC$155:$BC$1048576,0),MATCH((CUADRO!N$5&amp;$E328),'Hoja de Trabajo para listado'!$BC$151:$CB$151,0)),0)+IFERROR(INDEX('Hoja de Trabajo para listado'!$DE$153:$DG$274,MATCH($A328,'Hoja de Trabajo para listado'!$DE$153:$DE$1048576,0),MATCH((CUADRO!N$5&amp;$E328),'Hoja de Trabajo para listado'!$DE$151:$DG$151,0)),0)+IFERROR(INDEX('Hoja de Trabajo para listado'!$CD$155:$DC$1048576,MATCH($A328,'Hoja de Trabajo para listado'!$CD$155:$CD$1048576,0),MATCH((CUADRO!N$5&amp;$E328),'Hoja de Trabajo para listado'!$CD$151:$DC$151,0)),0)</f>
        <v>0</v>
      </c>
      <c r="O328" s="243">
        <f ca="1">+IFERROR(INDEX('Hoja de Trabajo para listado'!$A$155:$Z$1048576,MATCH($A328,'Hoja de Trabajo para listado'!$A$155:$A$1048576,0),MATCH((CUADRO!O$5&amp;$E328),'Hoja de Trabajo para listado'!$A$151:$Z$151,0)),0)+IFERROR(INDEX('Hoja de Trabajo para listado'!$AB$155:$BA$1048576,MATCH($A328,'Hoja de Trabajo para listado'!$AB$155:$AB$1048576,0),MATCH((CUADRO!O$5&amp;$E328),'Hoja de Trabajo para listado'!$AB$151:$BA$151,0)),0)+IFERROR(INDEX('Hoja de Trabajo para listado'!$BC$155:$CB$1048576,MATCH($A328,'Hoja de Trabajo para listado'!$BC$155:$BC$1048576,0),MATCH((CUADRO!O$5&amp;$E328),'Hoja de Trabajo para listado'!$BC$151:$CB$151,0)),0)+IFERROR(INDEX('Hoja de Trabajo para listado'!$DE$153:$DG$274,MATCH($A328,'Hoja de Trabajo para listado'!$DE$153:$DE$1048576,0),MATCH((CUADRO!O$5&amp;$E328),'Hoja de Trabajo para listado'!$DE$151:$DG$151,0)),0)+IFERROR(INDEX('Hoja de Trabajo para listado'!$CD$155:$DC$1048576,MATCH($A328,'Hoja de Trabajo para listado'!$CD$155:$CD$1048576,0),MATCH((CUADRO!O$5&amp;$E328),'Hoja de Trabajo para listado'!$CD$151:$DC$151,0)),0)</f>
        <v>0</v>
      </c>
      <c r="P328" s="243">
        <f ca="1">+IFERROR(INDEX('Hoja de Trabajo para listado'!$A$155:$Z$1048576,MATCH($A328,'Hoja de Trabajo para listado'!$A$155:$A$1048576,0),MATCH((CUADRO!P$5&amp;$E328),'Hoja de Trabajo para listado'!$A$151:$Z$151,0)),0)+IFERROR(INDEX('Hoja de Trabajo para listado'!$AB$155:$BA$1048576,MATCH($A328,'Hoja de Trabajo para listado'!$AB$155:$AB$1048576,0),MATCH((CUADRO!P$5&amp;$E328),'Hoja de Trabajo para listado'!$AB$151:$BA$151,0)),0)+IFERROR(INDEX('Hoja de Trabajo para listado'!$BC$155:$CB$1048576,MATCH($A328,'Hoja de Trabajo para listado'!$BC$155:$BC$1048576,0),MATCH((CUADRO!P$5&amp;$E328),'Hoja de Trabajo para listado'!$BC$151:$CB$151,0)),0)+IFERROR(INDEX('Hoja de Trabajo para listado'!$DE$153:$DG$274,MATCH($A328,'Hoja de Trabajo para listado'!$DE$153:$DE$1048576,0),MATCH((CUADRO!P$5&amp;$E328),'Hoja de Trabajo para listado'!$DE$151:$DG$151,0)),0)+IFERROR(INDEX('Hoja de Trabajo para listado'!$CD$155:$DC$1048576,MATCH($A328,'Hoja de Trabajo para listado'!$CD$155:$CD$1048576,0),MATCH((CUADRO!P$5&amp;$E328),'Hoja de Trabajo para listado'!$CD$151:$DC$151,0)),0)</f>
        <v>0</v>
      </c>
      <c r="Q328" s="243">
        <f ca="1">+IFERROR(INDEX('Hoja de Trabajo para listado'!$A$155:$Z$1048576,MATCH($A328,'Hoja de Trabajo para listado'!$A$155:$A$1048576,0),MATCH((CUADRO!Q$5&amp;$E328),'Hoja de Trabajo para listado'!$A$151:$Z$151,0)),0)+IFERROR(INDEX('Hoja de Trabajo para listado'!$AB$155:$BA$1048576,MATCH($A328,'Hoja de Trabajo para listado'!$AB$155:$AB$1048576,0),MATCH((CUADRO!Q$5&amp;$E328),'Hoja de Trabajo para listado'!$AB$151:$BA$151,0)),0)+IFERROR(INDEX('Hoja de Trabajo para listado'!$BC$155:$CB$1048576,MATCH($A328,'Hoja de Trabajo para listado'!$BC$155:$BC$1048576,0),MATCH((CUADRO!Q$5&amp;$E328),'Hoja de Trabajo para listado'!$BC$151:$CB$151,0)),0)+IFERROR(INDEX('Hoja de Trabajo para listado'!$DE$153:$DG$274,MATCH($A328,'Hoja de Trabajo para listado'!$DE$153:$DE$1048576,0),MATCH((CUADRO!Q$5&amp;$E328),'Hoja de Trabajo para listado'!$DE$151:$DG$151,0)),0)+IFERROR(INDEX('Hoja de Trabajo para listado'!$CD$155:$DC$1048576,MATCH($A328,'Hoja de Trabajo para listado'!$CD$155:$CD$1048576,0),MATCH((CUADRO!Q$5&amp;$E328),'Hoja de Trabajo para listado'!$CD$151:$DC$151,0)),0)</f>
        <v>0</v>
      </c>
      <c r="R328" s="243">
        <f t="shared" ca="1" si="13"/>
        <v>0</v>
      </c>
      <c r="S328" s="263"/>
      <c r="T328" s="243">
        <f ca="1">+T329</f>
        <v>208604</v>
      </c>
      <c r="U328" s="242">
        <f t="shared" si="14"/>
        <v>1</v>
      </c>
      <c r="V328" s="333" t="str">
        <f>+VLOOKUP(A328,bd_lista!$A$3:$E$590,5,FALSE)</f>
        <v>Empresas Nacionales</v>
      </c>
      <c r="W328" s="383" t="str">
        <f>+V328</f>
        <v>Empresas Nacionales</v>
      </c>
      <c r="X328" s="242">
        <f>+VLOOKUP(A328,[3]Sheet1!$A$13:$D$744,4,FALSE)</f>
        <v>81</v>
      </c>
      <c r="Y328" s="242" t="str">
        <f>+VLOOKUP(X328,bd_lista!$A$3:$C$590,3,FALSE)</f>
        <v>Ministerio de Obras Públicas, Servicios y Vivienda</v>
      </c>
      <c r="Z328" s="294">
        <f>+X328</f>
        <v>81</v>
      </c>
      <c r="AA328" s="319" t="str">
        <f>+Y328</f>
        <v>Ministerio de Obras Públicas, Servicios y Vivienda</v>
      </c>
    </row>
    <row r="329" spans="1:27" ht="15" customHeight="1">
      <c r="A329" s="32">
        <v>522</v>
      </c>
      <c r="B329" s="389"/>
      <c r="C329" s="333" t="str">
        <f>+VLOOKUP(A329,bd_lista!$A$3:$C$590,3,FALSE)</f>
        <v>Empresa Nacional de Ferrocarriles - Residual</v>
      </c>
      <c r="D329" s="386"/>
      <c r="E329" s="333" t="s">
        <v>1305</v>
      </c>
      <c r="F329" s="245">
        <f ca="1">+IFERROR(INDEX('Hoja de Trabajo para listado'!$A$155:$Z$1048576,MATCH($A329,'Hoja de Trabajo para listado'!$A$155:$A$1048576,0),MATCH((CUADRO!F$5&amp;$E329),'Hoja de Trabajo para listado'!$A$151:$Z$151,0)),0)+IFERROR(INDEX('Hoja de Trabajo para listado'!$AB$155:$BA$1048576,MATCH($A329,'Hoja de Trabajo para listado'!$AB$155:$AB$1048576,0),MATCH((CUADRO!F$5&amp;$E329),'Hoja de Trabajo para listado'!$AB$151:$BA$151,0)),0)+IFERROR(INDEX('Hoja de Trabajo para listado'!$BC$155:$CB$1048576,MATCH($A329,'Hoja de Trabajo para listado'!$BC$155:$BC$1048576,0),MATCH((CUADRO!F$5&amp;$E329),'Hoja de Trabajo para listado'!$BC$151:$CB$151,0)),0)+IFERROR(INDEX('Hoja de Trabajo para listado'!$DE$153:$DG$274,MATCH($A329,'Hoja de Trabajo para listado'!$DE$153:$DE$1048576,0),MATCH((CUADRO!F$5&amp;$E329),'Hoja de Trabajo para listado'!$DE$151:$DG$151,0)),0)+IFERROR(INDEX('Hoja de Trabajo para listado'!$CD$155:$DC$1048576,MATCH($A329,'Hoja de Trabajo para listado'!$CD$155:$CD$1048576,0),MATCH((CUADRO!F$5&amp;$E329),'Hoja de Trabajo para listado'!$CD$151:$DC$151,0)),0)</f>
        <v>0</v>
      </c>
      <c r="G329" s="245">
        <f ca="1">+IFERROR(INDEX('Hoja de Trabajo para listado'!$A$155:$Z$1048576,MATCH($A329,'Hoja de Trabajo para listado'!$A$155:$A$1048576,0),MATCH((CUADRO!G$5&amp;$E329),'Hoja de Trabajo para listado'!$A$151:$Z$151,0)),0)+IFERROR(INDEX('Hoja de Trabajo para listado'!$AB$155:$BA$1048576,MATCH($A329,'Hoja de Trabajo para listado'!$AB$155:$AB$1048576,0),MATCH((CUADRO!G$5&amp;$E329),'Hoja de Trabajo para listado'!$AB$151:$BA$151,0)),0)+IFERROR(INDEX('Hoja de Trabajo para listado'!$BC$155:$CB$1048576,MATCH($A329,'Hoja de Trabajo para listado'!$BC$155:$BC$1048576,0),MATCH((CUADRO!G$5&amp;$E329),'Hoja de Trabajo para listado'!$BC$151:$CB$151,0)),0)+IFERROR(INDEX('Hoja de Trabajo para listado'!$DE$153:$DG$274,MATCH($A329,'Hoja de Trabajo para listado'!$DE$153:$DE$1048576,0),MATCH((CUADRO!G$5&amp;$E329),'Hoja de Trabajo para listado'!$DE$151:$DG$151,0)),0)+IFERROR(INDEX('Hoja de Trabajo para listado'!$CD$155:$DC$1048576,MATCH($A329,'Hoja de Trabajo para listado'!$CD$155:$CD$1048576,0),MATCH((CUADRO!G$5&amp;$E329),'Hoja de Trabajo para listado'!$CD$151:$DC$151,0)),0)</f>
        <v>208604</v>
      </c>
      <c r="H329" s="245">
        <f ca="1">+IFERROR(INDEX('Hoja de Trabajo para listado'!$A$155:$Z$1048576,MATCH($A329,'Hoja de Trabajo para listado'!$A$155:$A$1048576,0),MATCH((CUADRO!H$5&amp;$E329),'Hoja de Trabajo para listado'!$A$151:$Z$151,0)),0)+IFERROR(INDEX('Hoja de Trabajo para listado'!$AB$155:$BA$1048576,MATCH($A329,'Hoja de Trabajo para listado'!$AB$155:$AB$1048576,0),MATCH((CUADRO!H$5&amp;$E329),'Hoja de Trabajo para listado'!$AB$151:$BA$151,0)),0)+IFERROR(INDEX('Hoja de Trabajo para listado'!$BC$155:$CB$1048576,MATCH($A329,'Hoja de Trabajo para listado'!$BC$155:$BC$1048576,0),MATCH((CUADRO!H$5&amp;$E329),'Hoja de Trabajo para listado'!$BC$151:$CB$151,0)),0)+IFERROR(INDEX('Hoja de Trabajo para listado'!$DE$153:$DG$274,MATCH($A329,'Hoja de Trabajo para listado'!$DE$153:$DE$1048576,0),MATCH((CUADRO!H$5&amp;$E329),'Hoja de Trabajo para listado'!$DE$151:$DG$151,0)),0)+IFERROR(INDEX('Hoja de Trabajo para listado'!$CD$155:$DC$1048576,MATCH($A329,'Hoja de Trabajo para listado'!$CD$155:$CD$1048576,0),MATCH((CUADRO!H$5&amp;$E329),'Hoja de Trabajo para listado'!$CD$151:$DC$151,0)),0)</f>
        <v>0</v>
      </c>
      <c r="I329" s="245">
        <f ca="1">+IFERROR(INDEX('Hoja de Trabajo para listado'!$A$155:$Z$1048576,MATCH($A329,'Hoja de Trabajo para listado'!$A$155:$A$1048576,0),MATCH((CUADRO!I$5&amp;$E329),'Hoja de Trabajo para listado'!$A$151:$Z$151,0)),0)+IFERROR(INDEX('Hoja de Trabajo para listado'!$AB$155:$BA$1048576,MATCH($A329,'Hoja de Trabajo para listado'!$AB$155:$AB$1048576,0),MATCH((CUADRO!I$5&amp;$E329),'Hoja de Trabajo para listado'!$AB$151:$BA$151,0)),0)+IFERROR(INDEX('Hoja de Trabajo para listado'!$BC$155:$CB$1048576,MATCH($A329,'Hoja de Trabajo para listado'!$BC$155:$BC$1048576,0),MATCH((CUADRO!I$5&amp;$E329),'Hoja de Trabajo para listado'!$BC$151:$CB$151,0)),0)+IFERROR(INDEX('Hoja de Trabajo para listado'!$DE$153:$DG$274,MATCH($A329,'Hoja de Trabajo para listado'!$DE$153:$DE$1048576,0),MATCH((CUADRO!I$5&amp;$E329),'Hoja de Trabajo para listado'!$DE$151:$DG$151,0)),0)+IFERROR(INDEX('Hoja de Trabajo para listado'!$CD$155:$DC$1048576,MATCH($A329,'Hoja de Trabajo para listado'!$CD$155:$CD$1048576,0),MATCH((CUADRO!I$5&amp;$E329),'Hoja de Trabajo para listado'!$CD$151:$DC$151,0)),0)</f>
        <v>0</v>
      </c>
      <c r="J329" s="245">
        <f ca="1">+IFERROR(INDEX('Hoja de Trabajo para listado'!$A$155:$Z$1048576,MATCH($A329,'Hoja de Trabajo para listado'!$A$155:$A$1048576,0),MATCH((CUADRO!J$5&amp;$E329),'Hoja de Trabajo para listado'!$A$151:$Z$151,0)),0)+IFERROR(INDEX('Hoja de Trabajo para listado'!$AB$155:$BA$1048576,MATCH($A329,'Hoja de Trabajo para listado'!$AB$155:$AB$1048576,0),MATCH((CUADRO!J$5&amp;$E329),'Hoja de Trabajo para listado'!$AB$151:$BA$151,0)),0)+IFERROR(INDEX('Hoja de Trabajo para listado'!$BC$155:$CB$1048576,MATCH($A329,'Hoja de Trabajo para listado'!$BC$155:$BC$1048576,0),MATCH((CUADRO!J$5&amp;$E329),'Hoja de Trabajo para listado'!$BC$151:$CB$151,0)),0)+IFERROR(INDEX('Hoja de Trabajo para listado'!$DE$153:$DG$274,MATCH($A329,'Hoja de Trabajo para listado'!$DE$153:$DE$1048576,0),MATCH((CUADRO!J$5&amp;$E329),'Hoja de Trabajo para listado'!$DE$151:$DG$151,0)),0)+IFERROR(INDEX('Hoja de Trabajo para listado'!$CD$155:$DC$1048576,MATCH($A329,'Hoja de Trabajo para listado'!$CD$155:$CD$1048576,0),MATCH((CUADRO!J$5&amp;$E329),'Hoja de Trabajo para listado'!$CD$151:$DC$151,0)),0)</f>
        <v>0</v>
      </c>
      <c r="K329" s="245">
        <f ca="1">+IFERROR(INDEX('Hoja de Trabajo para listado'!$A$155:$Z$1048576,MATCH($A329,'Hoja de Trabajo para listado'!$A$155:$A$1048576,0),MATCH((CUADRO!K$5&amp;$E329),'Hoja de Trabajo para listado'!$A$151:$Z$151,0)),0)+IFERROR(INDEX('Hoja de Trabajo para listado'!$AB$155:$BA$1048576,MATCH($A329,'Hoja de Trabajo para listado'!$AB$155:$AB$1048576,0),MATCH((CUADRO!K$5&amp;$E329),'Hoja de Trabajo para listado'!$AB$151:$BA$151,0)),0)+IFERROR(INDEX('Hoja de Trabajo para listado'!$BC$155:$CB$1048576,MATCH($A329,'Hoja de Trabajo para listado'!$BC$155:$BC$1048576,0),MATCH((CUADRO!K$5&amp;$E329),'Hoja de Trabajo para listado'!$BC$151:$CB$151,0)),0)+IFERROR(INDEX('Hoja de Trabajo para listado'!$DE$153:$DG$274,MATCH($A329,'Hoja de Trabajo para listado'!$DE$153:$DE$1048576,0),MATCH((CUADRO!K$5&amp;$E329),'Hoja de Trabajo para listado'!$DE$151:$DG$151,0)),0)+IFERROR(INDEX('Hoja de Trabajo para listado'!$CD$155:$DC$1048576,MATCH($A329,'Hoja de Trabajo para listado'!$CD$155:$CD$1048576,0),MATCH((CUADRO!K$5&amp;$E329),'Hoja de Trabajo para listado'!$CD$151:$DC$151,0)),0)</f>
        <v>0</v>
      </c>
      <c r="L329" s="245">
        <f ca="1">+IFERROR(INDEX('Hoja de Trabajo para listado'!$A$155:$Z$1048576,MATCH($A329,'Hoja de Trabajo para listado'!$A$155:$A$1048576,0),MATCH((CUADRO!L$5&amp;$E329),'Hoja de Trabajo para listado'!$A$151:$Z$151,0)),0)+IFERROR(INDEX('Hoja de Trabajo para listado'!$AB$155:$BA$1048576,MATCH($A329,'Hoja de Trabajo para listado'!$AB$155:$AB$1048576,0),MATCH((CUADRO!L$5&amp;$E329),'Hoja de Trabajo para listado'!$AB$151:$BA$151,0)),0)+IFERROR(INDEX('Hoja de Trabajo para listado'!$BC$155:$CB$1048576,MATCH($A329,'Hoja de Trabajo para listado'!$BC$155:$BC$1048576,0),MATCH((CUADRO!L$5&amp;$E329),'Hoja de Trabajo para listado'!$BC$151:$CB$151,0)),0)+IFERROR(INDEX('Hoja de Trabajo para listado'!$DE$153:$DG$274,MATCH($A329,'Hoja de Trabajo para listado'!$DE$153:$DE$1048576,0),MATCH((CUADRO!L$5&amp;$E329),'Hoja de Trabajo para listado'!$DE$151:$DG$151,0)),0)+IFERROR(INDEX('Hoja de Trabajo para listado'!$CD$155:$DC$1048576,MATCH($A329,'Hoja de Trabajo para listado'!$CD$155:$CD$1048576,0),MATCH((CUADRO!L$5&amp;$E329),'Hoja de Trabajo para listado'!$CD$151:$DC$151,0)),0)</f>
        <v>0</v>
      </c>
      <c r="M329" s="245">
        <f ca="1">+IFERROR(INDEX('Hoja de Trabajo para listado'!$A$155:$Z$1048576,MATCH($A329,'Hoja de Trabajo para listado'!$A$155:$A$1048576,0),MATCH((CUADRO!M$5&amp;$E329),'Hoja de Trabajo para listado'!$A$151:$Z$151,0)),0)+IFERROR(INDEX('Hoja de Trabajo para listado'!$AB$155:$BA$1048576,MATCH($A329,'Hoja de Trabajo para listado'!$AB$155:$AB$1048576,0),MATCH((CUADRO!M$5&amp;$E329),'Hoja de Trabajo para listado'!$AB$151:$BA$151,0)),0)+IFERROR(INDEX('Hoja de Trabajo para listado'!$BC$155:$CB$1048576,MATCH($A329,'Hoja de Trabajo para listado'!$BC$155:$BC$1048576,0),MATCH((CUADRO!M$5&amp;$E329),'Hoja de Trabajo para listado'!$BC$151:$CB$151,0)),0)+IFERROR(INDEX('Hoja de Trabajo para listado'!$DE$153:$DG$274,MATCH($A329,'Hoja de Trabajo para listado'!$DE$153:$DE$1048576,0),MATCH((CUADRO!M$5&amp;$E329),'Hoja de Trabajo para listado'!$DE$151:$DG$151,0)),0)+IFERROR(INDEX('Hoja de Trabajo para listado'!$CD$155:$DC$1048576,MATCH($A329,'Hoja de Trabajo para listado'!$CD$155:$CD$1048576,0),MATCH((CUADRO!M$5&amp;$E329),'Hoja de Trabajo para listado'!$CD$151:$DC$151,0)),0)</f>
        <v>0</v>
      </c>
      <c r="N329" s="245">
        <f ca="1">+IFERROR(INDEX('Hoja de Trabajo para listado'!$A$155:$Z$1048576,MATCH($A329,'Hoja de Trabajo para listado'!$A$155:$A$1048576,0),MATCH((CUADRO!N$5&amp;$E329),'Hoja de Trabajo para listado'!$A$151:$Z$151,0)),0)+IFERROR(INDEX('Hoja de Trabajo para listado'!$AB$155:$BA$1048576,MATCH($A329,'Hoja de Trabajo para listado'!$AB$155:$AB$1048576,0),MATCH((CUADRO!N$5&amp;$E329),'Hoja de Trabajo para listado'!$AB$151:$BA$151,0)),0)+IFERROR(INDEX('Hoja de Trabajo para listado'!$BC$155:$CB$1048576,MATCH($A329,'Hoja de Trabajo para listado'!$BC$155:$BC$1048576,0),MATCH((CUADRO!N$5&amp;$E329),'Hoja de Trabajo para listado'!$BC$151:$CB$151,0)),0)+IFERROR(INDEX('Hoja de Trabajo para listado'!$DE$153:$DG$274,MATCH($A329,'Hoja de Trabajo para listado'!$DE$153:$DE$1048576,0),MATCH((CUADRO!N$5&amp;$E329),'Hoja de Trabajo para listado'!$DE$151:$DG$151,0)),0)+IFERROR(INDEX('Hoja de Trabajo para listado'!$CD$155:$DC$1048576,MATCH($A329,'Hoja de Trabajo para listado'!$CD$155:$CD$1048576,0),MATCH((CUADRO!N$5&amp;$E329),'Hoja de Trabajo para listado'!$CD$151:$DC$151,0)),0)</f>
        <v>0</v>
      </c>
      <c r="O329" s="245">
        <f ca="1">+IFERROR(INDEX('Hoja de Trabajo para listado'!$A$155:$Z$1048576,MATCH($A329,'Hoja de Trabajo para listado'!$A$155:$A$1048576,0),MATCH((CUADRO!O$5&amp;$E329),'Hoja de Trabajo para listado'!$A$151:$Z$151,0)),0)+IFERROR(INDEX('Hoja de Trabajo para listado'!$AB$155:$BA$1048576,MATCH($A329,'Hoja de Trabajo para listado'!$AB$155:$AB$1048576,0),MATCH((CUADRO!O$5&amp;$E329),'Hoja de Trabajo para listado'!$AB$151:$BA$151,0)),0)+IFERROR(INDEX('Hoja de Trabajo para listado'!$BC$155:$CB$1048576,MATCH($A329,'Hoja de Trabajo para listado'!$BC$155:$BC$1048576,0),MATCH((CUADRO!O$5&amp;$E329),'Hoja de Trabajo para listado'!$BC$151:$CB$151,0)),0)+IFERROR(INDEX('Hoja de Trabajo para listado'!$DE$153:$DG$274,MATCH($A329,'Hoja de Trabajo para listado'!$DE$153:$DE$1048576,0),MATCH((CUADRO!O$5&amp;$E329),'Hoja de Trabajo para listado'!$DE$151:$DG$151,0)),0)+IFERROR(INDEX('Hoja de Trabajo para listado'!$CD$155:$DC$1048576,MATCH($A329,'Hoja de Trabajo para listado'!$CD$155:$CD$1048576,0),MATCH((CUADRO!O$5&amp;$E329),'Hoja de Trabajo para listado'!$CD$151:$DC$151,0)),0)</f>
        <v>0</v>
      </c>
      <c r="P329" s="245">
        <f ca="1">+IFERROR(INDEX('Hoja de Trabajo para listado'!$A$155:$Z$1048576,MATCH($A329,'Hoja de Trabajo para listado'!$A$155:$A$1048576,0),MATCH((CUADRO!P$5&amp;$E329),'Hoja de Trabajo para listado'!$A$151:$Z$151,0)),0)+IFERROR(INDEX('Hoja de Trabajo para listado'!$AB$155:$BA$1048576,MATCH($A329,'Hoja de Trabajo para listado'!$AB$155:$AB$1048576,0),MATCH((CUADRO!P$5&amp;$E329),'Hoja de Trabajo para listado'!$AB$151:$BA$151,0)),0)+IFERROR(INDEX('Hoja de Trabajo para listado'!$BC$155:$CB$1048576,MATCH($A329,'Hoja de Trabajo para listado'!$BC$155:$BC$1048576,0),MATCH((CUADRO!P$5&amp;$E329),'Hoja de Trabajo para listado'!$BC$151:$CB$151,0)),0)+IFERROR(INDEX('Hoja de Trabajo para listado'!$DE$153:$DG$274,MATCH($A329,'Hoja de Trabajo para listado'!$DE$153:$DE$1048576,0),MATCH((CUADRO!P$5&amp;$E329),'Hoja de Trabajo para listado'!$DE$151:$DG$151,0)),0)+IFERROR(INDEX('Hoja de Trabajo para listado'!$CD$155:$DC$1048576,MATCH($A329,'Hoja de Trabajo para listado'!$CD$155:$CD$1048576,0),MATCH((CUADRO!P$5&amp;$E329),'Hoja de Trabajo para listado'!$CD$151:$DC$151,0)),0)</f>
        <v>0</v>
      </c>
      <c r="Q329" s="245">
        <f ca="1">+IFERROR(INDEX('Hoja de Trabajo para listado'!$A$155:$Z$1048576,MATCH($A329,'Hoja de Trabajo para listado'!$A$155:$A$1048576,0),MATCH((CUADRO!Q$5&amp;$E329),'Hoja de Trabajo para listado'!$A$151:$Z$151,0)),0)+IFERROR(INDEX('Hoja de Trabajo para listado'!$AB$155:$BA$1048576,MATCH($A329,'Hoja de Trabajo para listado'!$AB$155:$AB$1048576,0),MATCH((CUADRO!Q$5&amp;$E329),'Hoja de Trabajo para listado'!$AB$151:$BA$151,0)),0)+IFERROR(INDEX('Hoja de Trabajo para listado'!$BC$155:$CB$1048576,MATCH($A329,'Hoja de Trabajo para listado'!$BC$155:$BC$1048576,0),MATCH((CUADRO!Q$5&amp;$E329),'Hoja de Trabajo para listado'!$BC$151:$CB$151,0)),0)+IFERROR(INDEX('Hoja de Trabajo para listado'!$DE$153:$DG$274,MATCH($A329,'Hoja de Trabajo para listado'!$DE$153:$DE$1048576,0),MATCH((CUADRO!Q$5&amp;$E329),'Hoja de Trabajo para listado'!$DE$151:$DG$151,0)),0)+IFERROR(INDEX('Hoja de Trabajo para listado'!$CD$155:$DC$1048576,MATCH($A329,'Hoja de Trabajo para listado'!$CD$155:$CD$1048576,0),MATCH((CUADRO!Q$5&amp;$E329),'Hoja de Trabajo para listado'!$CD$151:$DC$151,0)),0)</f>
        <v>0</v>
      </c>
      <c r="R329" s="245">
        <f t="shared" ca="1" si="13"/>
        <v>208604</v>
      </c>
      <c r="S329" s="262">
        <f ca="1">+R328+R329</f>
        <v>208604</v>
      </c>
      <c r="T329" s="245">
        <f ca="1">+S329</f>
        <v>208604</v>
      </c>
      <c r="U329" s="244">
        <f t="shared" si="14"/>
        <v>2</v>
      </c>
      <c r="V329" s="333" t="str">
        <f>+VLOOKUP(A329,bd_lista!$A$3:$E$590,5,FALSE)</f>
        <v>Empresas Nacionales</v>
      </c>
      <c r="W329" s="384"/>
      <c r="X329" s="242">
        <f>+VLOOKUP(A329,[3]Sheet1!$A$13:$D$744,4,FALSE)</f>
        <v>81</v>
      </c>
      <c r="Y329" s="242" t="str">
        <f>+VLOOKUP(X329,bd_lista!$A$3:$C$590,3,FALSE)</f>
        <v>Ministerio de Obras Públicas, Servicios y Vivienda</v>
      </c>
      <c r="Z329" s="292"/>
      <c r="AA329" s="321"/>
    </row>
    <row r="330" spans="1:27" ht="15" customHeight="1">
      <c r="A330" s="251">
        <v>525</v>
      </c>
      <c r="B330" s="388">
        <f>+A330</f>
        <v>525</v>
      </c>
      <c r="C330" s="247" t="str">
        <f>+VLOOKUP(A330,bd_lista!$A$3:$C$590,3,FALSE)</f>
        <v>Transportes Aéreos Bolivianos</v>
      </c>
      <c r="D330" s="385" t="str">
        <f>+C330</f>
        <v>Transportes Aéreos Bolivianos</v>
      </c>
      <c r="E330" s="247" t="s">
        <v>1304</v>
      </c>
      <c r="F330" s="268">
        <f ca="1">+IFERROR(INDEX('Hoja de Trabajo para listado'!$A$155:$Z$1048576,MATCH($A330,'Hoja de Trabajo para listado'!$A$155:$A$1048576,0),MATCH((CUADRO!F$5&amp;$E330),'Hoja de Trabajo para listado'!$A$151:$Z$151,0)),0)+IFERROR(INDEX('Hoja de Trabajo para listado'!$AB$155:$BA$1048576,MATCH($A330,'Hoja de Trabajo para listado'!$AB$155:$AB$1048576,0),MATCH((CUADRO!F$5&amp;$E330),'Hoja de Trabajo para listado'!$AB$151:$BA$151,0)),0)+IFERROR(INDEX('Hoja de Trabajo para listado'!$BC$155:$CB$1048576,MATCH($A330,'Hoja de Trabajo para listado'!$BC$155:$BC$1048576,0),MATCH((CUADRO!F$5&amp;$E330),'Hoja de Trabajo para listado'!$BC$151:$CB$151,0)),0)+IFERROR(INDEX('Hoja de Trabajo para listado'!$DE$153:$DG$274,MATCH($A330,'Hoja de Trabajo para listado'!$DE$153:$DE$1048576,0),MATCH((CUADRO!F$5&amp;$E330),'Hoja de Trabajo para listado'!$DE$151:$DG$151,0)),0)+IFERROR(INDEX('Hoja de Trabajo para listado'!$CD$155:$DC$1048576,MATCH($A330,'Hoja de Trabajo para listado'!$CD$155:$CD$1048576,0),MATCH((CUADRO!F$5&amp;$E330),'Hoja de Trabajo para listado'!$CD$151:$DC$151,0)),0)</f>
        <v>0</v>
      </c>
      <c r="G330" s="243">
        <f ca="1">+IFERROR(INDEX('Hoja de Trabajo para listado'!$A$155:$Z$1048576,MATCH($A330,'Hoja de Trabajo para listado'!$A$155:$A$1048576,0),MATCH((CUADRO!G$5&amp;$E330),'Hoja de Trabajo para listado'!$A$151:$Z$151,0)),0)+IFERROR(INDEX('Hoja de Trabajo para listado'!$AB$155:$BA$1048576,MATCH($A330,'Hoja de Trabajo para listado'!$AB$155:$AB$1048576,0),MATCH((CUADRO!G$5&amp;$E330),'Hoja de Trabajo para listado'!$AB$151:$BA$151,0)),0)+IFERROR(INDEX('Hoja de Trabajo para listado'!$BC$155:$CB$1048576,MATCH($A330,'Hoja de Trabajo para listado'!$BC$155:$BC$1048576,0),MATCH((CUADRO!G$5&amp;$E330),'Hoja de Trabajo para listado'!$BC$151:$CB$151,0)),0)+IFERROR(INDEX('Hoja de Trabajo para listado'!$DE$153:$DG$274,MATCH($A330,'Hoja de Trabajo para listado'!$DE$153:$DE$1048576,0),MATCH((CUADRO!G$5&amp;$E330),'Hoja de Trabajo para listado'!$DE$151:$DG$151,0)),0)+IFERROR(INDEX('Hoja de Trabajo para listado'!$CD$155:$DC$1048576,MATCH($A330,'Hoja de Trabajo para listado'!$CD$155:$CD$1048576,0),MATCH((CUADRO!G$5&amp;$E330),'Hoja de Trabajo para listado'!$CD$151:$DC$151,0)),0)</f>
        <v>0</v>
      </c>
      <c r="H330" s="243">
        <f ca="1">+IFERROR(INDEX('Hoja de Trabajo para listado'!$A$155:$Z$1048576,MATCH($A330,'Hoja de Trabajo para listado'!$A$155:$A$1048576,0),MATCH((CUADRO!H$5&amp;$E330),'Hoja de Trabajo para listado'!$A$151:$Z$151,0)),0)+IFERROR(INDEX('Hoja de Trabajo para listado'!$AB$155:$BA$1048576,MATCH($A330,'Hoja de Trabajo para listado'!$AB$155:$AB$1048576,0),MATCH((CUADRO!H$5&amp;$E330),'Hoja de Trabajo para listado'!$AB$151:$BA$151,0)),0)+IFERROR(INDEX('Hoja de Trabajo para listado'!$BC$155:$CB$1048576,MATCH($A330,'Hoja de Trabajo para listado'!$BC$155:$BC$1048576,0),MATCH((CUADRO!H$5&amp;$E330),'Hoja de Trabajo para listado'!$BC$151:$CB$151,0)),0)+IFERROR(INDEX('Hoja de Trabajo para listado'!$DE$153:$DG$274,MATCH($A330,'Hoja de Trabajo para listado'!$DE$153:$DE$1048576,0),MATCH((CUADRO!H$5&amp;$E330),'Hoja de Trabajo para listado'!$DE$151:$DG$151,0)),0)+IFERROR(INDEX('Hoja de Trabajo para listado'!$CD$155:$DC$1048576,MATCH($A330,'Hoja de Trabajo para listado'!$CD$155:$CD$1048576,0),MATCH((CUADRO!H$5&amp;$E330),'Hoja de Trabajo para listado'!$CD$151:$DC$151,0)),0)</f>
        <v>0</v>
      </c>
      <c r="I330" s="243">
        <f ca="1">+IFERROR(INDEX('Hoja de Trabajo para listado'!$A$155:$Z$1048576,MATCH($A330,'Hoja de Trabajo para listado'!$A$155:$A$1048576,0),MATCH((CUADRO!I$5&amp;$E330),'Hoja de Trabajo para listado'!$A$151:$Z$151,0)),0)+IFERROR(INDEX('Hoja de Trabajo para listado'!$AB$155:$BA$1048576,MATCH($A330,'Hoja de Trabajo para listado'!$AB$155:$AB$1048576,0),MATCH((CUADRO!I$5&amp;$E330),'Hoja de Trabajo para listado'!$AB$151:$BA$151,0)),0)+IFERROR(INDEX('Hoja de Trabajo para listado'!$BC$155:$CB$1048576,MATCH($A330,'Hoja de Trabajo para listado'!$BC$155:$BC$1048576,0),MATCH((CUADRO!I$5&amp;$E330),'Hoja de Trabajo para listado'!$BC$151:$CB$151,0)),0)+IFERROR(INDEX('Hoja de Trabajo para listado'!$DE$153:$DG$274,MATCH($A330,'Hoja de Trabajo para listado'!$DE$153:$DE$1048576,0),MATCH((CUADRO!I$5&amp;$E330),'Hoja de Trabajo para listado'!$DE$151:$DG$151,0)),0)+IFERROR(INDEX('Hoja de Trabajo para listado'!$CD$155:$DC$1048576,MATCH($A330,'Hoja de Trabajo para listado'!$CD$155:$CD$1048576,0),MATCH((CUADRO!I$5&amp;$E330),'Hoja de Trabajo para listado'!$CD$151:$DC$151,0)),0)</f>
        <v>0</v>
      </c>
      <c r="J330" s="243">
        <f ca="1">+IFERROR(INDEX('Hoja de Trabajo para listado'!$A$155:$Z$1048576,MATCH($A330,'Hoja de Trabajo para listado'!$A$155:$A$1048576,0),MATCH((CUADRO!J$5&amp;$E330),'Hoja de Trabajo para listado'!$A$151:$Z$151,0)),0)+IFERROR(INDEX('Hoja de Trabajo para listado'!$AB$155:$BA$1048576,MATCH($A330,'Hoja de Trabajo para listado'!$AB$155:$AB$1048576,0),MATCH((CUADRO!J$5&amp;$E330),'Hoja de Trabajo para listado'!$AB$151:$BA$151,0)),0)+IFERROR(INDEX('Hoja de Trabajo para listado'!$BC$155:$CB$1048576,MATCH($A330,'Hoja de Trabajo para listado'!$BC$155:$BC$1048576,0),MATCH((CUADRO!J$5&amp;$E330),'Hoja de Trabajo para listado'!$BC$151:$CB$151,0)),0)+IFERROR(INDEX('Hoja de Trabajo para listado'!$DE$153:$DG$274,MATCH($A330,'Hoja de Trabajo para listado'!$DE$153:$DE$1048576,0),MATCH((CUADRO!J$5&amp;$E330),'Hoja de Trabajo para listado'!$DE$151:$DG$151,0)),0)+IFERROR(INDEX('Hoja de Trabajo para listado'!$CD$155:$DC$1048576,MATCH($A330,'Hoja de Trabajo para listado'!$CD$155:$CD$1048576,0),MATCH((CUADRO!J$5&amp;$E330),'Hoja de Trabajo para listado'!$CD$151:$DC$151,0)),0)</f>
        <v>0</v>
      </c>
      <c r="K330" s="243">
        <f ca="1">+IFERROR(INDEX('Hoja de Trabajo para listado'!$A$155:$Z$1048576,MATCH($A330,'Hoja de Trabajo para listado'!$A$155:$A$1048576,0),MATCH((CUADRO!K$5&amp;$E330),'Hoja de Trabajo para listado'!$A$151:$Z$151,0)),0)+IFERROR(INDEX('Hoja de Trabajo para listado'!$AB$155:$BA$1048576,MATCH($A330,'Hoja de Trabajo para listado'!$AB$155:$AB$1048576,0),MATCH((CUADRO!K$5&amp;$E330),'Hoja de Trabajo para listado'!$AB$151:$BA$151,0)),0)+IFERROR(INDEX('Hoja de Trabajo para listado'!$BC$155:$CB$1048576,MATCH($A330,'Hoja de Trabajo para listado'!$BC$155:$BC$1048576,0),MATCH((CUADRO!K$5&amp;$E330),'Hoja de Trabajo para listado'!$BC$151:$CB$151,0)),0)+IFERROR(INDEX('Hoja de Trabajo para listado'!$DE$153:$DG$274,MATCH($A330,'Hoja de Trabajo para listado'!$DE$153:$DE$1048576,0),MATCH((CUADRO!K$5&amp;$E330),'Hoja de Trabajo para listado'!$DE$151:$DG$151,0)),0)+IFERROR(INDEX('Hoja de Trabajo para listado'!$CD$155:$DC$1048576,MATCH($A330,'Hoja de Trabajo para listado'!$CD$155:$CD$1048576,0),MATCH((CUADRO!K$5&amp;$E330),'Hoja de Trabajo para listado'!$CD$151:$DC$151,0)),0)</f>
        <v>0</v>
      </c>
      <c r="L330" s="243">
        <f ca="1">+IFERROR(INDEX('Hoja de Trabajo para listado'!$A$155:$Z$1048576,MATCH($A330,'Hoja de Trabajo para listado'!$A$155:$A$1048576,0),MATCH((CUADRO!L$5&amp;$E330),'Hoja de Trabajo para listado'!$A$151:$Z$151,0)),0)+IFERROR(INDEX('Hoja de Trabajo para listado'!$AB$155:$BA$1048576,MATCH($A330,'Hoja de Trabajo para listado'!$AB$155:$AB$1048576,0),MATCH((CUADRO!L$5&amp;$E330),'Hoja de Trabajo para listado'!$AB$151:$BA$151,0)),0)+IFERROR(INDEX('Hoja de Trabajo para listado'!$BC$155:$CB$1048576,MATCH($A330,'Hoja de Trabajo para listado'!$BC$155:$BC$1048576,0),MATCH((CUADRO!L$5&amp;$E330),'Hoja de Trabajo para listado'!$BC$151:$CB$151,0)),0)+IFERROR(INDEX('Hoja de Trabajo para listado'!$DE$153:$DG$274,MATCH($A330,'Hoja de Trabajo para listado'!$DE$153:$DE$1048576,0),MATCH((CUADRO!L$5&amp;$E330),'Hoja de Trabajo para listado'!$DE$151:$DG$151,0)),0)+IFERROR(INDEX('Hoja de Trabajo para listado'!$CD$155:$DC$1048576,MATCH($A330,'Hoja de Trabajo para listado'!$CD$155:$CD$1048576,0),MATCH((CUADRO!L$5&amp;$E330),'Hoja de Trabajo para listado'!$CD$151:$DC$151,0)),0)</f>
        <v>0</v>
      </c>
      <c r="M330" s="243">
        <f ca="1">+IFERROR(INDEX('Hoja de Trabajo para listado'!$A$155:$Z$1048576,MATCH($A330,'Hoja de Trabajo para listado'!$A$155:$A$1048576,0),MATCH((CUADRO!M$5&amp;$E330),'Hoja de Trabajo para listado'!$A$151:$Z$151,0)),0)+IFERROR(INDEX('Hoja de Trabajo para listado'!$AB$155:$BA$1048576,MATCH($A330,'Hoja de Trabajo para listado'!$AB$155:$AB$1048576,0),MATCH((CUADRO!M$5&amp;$E330),'Hoja de Trabajo para listado'!$AB$151:$BA$151,0)),0)+IFERROR(INDEX('Hoja de Trabajo para listado'!$BC$155:$CB$1048576,MATCH($A330,'Hoja de Trabajo para listado'!$BC$155:$BC$1048576,0),MATCH((CUADRO!M$5&amp;$E330),'Hoja de Trabajo para listado'!$BC$151:$CB$151,0)),0)+IFERROR(INDEX('Hoja de Trabajo para listado'!$DE$153:$DG$274,MATCH($A330,'Hoja de Trabajo para listado'!$DE$153:$DE$1048576,0),MATCH((CUADRO!M$5&amp;$E330),'Hoja de Trabajo para listado'!$DE$151:$DG$151,0)),0)+IFERROR(INDEX('Hoja de Trabajo para listado'!$CD$155:$DC$1048576,MATCH($A330,'Hoja de Trabajo para listado'!$CD$155:$CD$1048576,0),MATCH((CUADRO!M$5&amp;$E330),'Hoja de Trabajo para listado'!$CD$151:$DC$151,0)),0)</f>
        <v>0</v>
      </c>
      <c r="N330" s="243">
        <f ca="1">+IFERROR(INDEX('Hoja de Trabajo para listado'!$A$155:$Z$1048576,MATCH($A330,'Hoja de Trabajo para listado'!$A$155:$A$1048576,0),MATCH((CUADRO!N$5&amp;$E330),'Hoja de Trabajo para listado'!$A$151:$Z$151,0)),0)+IFERROR(INDEX('Hoja de Trabajo para listado'!$AB$155:$BA$1048576,MATCH($A330,'Hoja de Trabajo para listado'!$AB$155:$AB$1048576,0),MATCH((CUADRO!N$5&amp;$E330),'Hoja de Trabajo para listado'!$AB$151:$BA$151,0)),0)+IFERROR(INDEX('Hoja de Trabajo para listado'!$BC$155:$CB$1048576,MATCH($A330,'Hoja de Trabajo para listado'!$BC$155:$BC$1048576,0),MATCH((CUADRO!N$5&amp;$E330),'Hoja de Trabajo para listado'!$BC$151:$CB$151,0)),0)+IFERROR(INDEX('Hoja de Trabajo para listado'!$DE$153:$DG$274,MATCH($A330,'Hoja de Trabajo para listado'!$DE$153:$DE$1048576,0),MATCH((CUADRO!N$5&amp;$E330),'Hoja de Trabajo para listado'!$DE$151:$DG$151,0)),0)+IFERROR(INDEX('Hoja de Trabajo para listado'!$CD$155:$DC$1048576,MATCH($A330,'Hoja de Trabajo para listado'!$CD$155:$CD$1048576,0),MATCH((CUADRO!N$5&amp;$E330),'Hoja de Trabajo para listado'!$CD$151:$DC$151,0)),0)</f>
        <v>0</v>
      </c>
      <c r="O330" s="243">
        <f ca="1">+IFERROR(INDEX('Hoja de Trabajo para listado'!$A$155:$Z$1048576,MATCH($A330,'Hoja de Trabajo para listado'!$A$155:$A$1048576,0),MATCH((CUADRO!O$5&amp;$E330),'Hoja de Trabajo para listado'!$A$151:$Z$151,0)),0)+IFERROR(INDEX('Hoja de Trabajo para listado'!$AB$155:$BA$1048576,MATCH($A330,'Hoja de Trabajo para listado'!$AB$155:$AB$1048576,0),MATCH((CUADRO!O$5&amp;$E330),'Hoja de Trabajo para listado'!$AB$151:$BA$151,0)),0)+IFERROR(INDEX('Hoja de Trabajo para listado'!$BC$155:$CB$1048576,MATCH($A330,'Hoja de Trabajo para listado'!$BC$155:$BC$1048576,0),MATCH((CUADRO!O$5&amp;$E330),'Hoja de Trabajo para listado'!$BC$151:$CB$151,0)),0)+IFERROR(INDEX('Hoja de Trabajo para listado'!$DE$153:$DG$274,MATCH($A330,'Hoja de Trabajo para listado'!$DE$153:$DE$1048576,0),MATCH((CUADRO!O$5&amp;$E330),'Hoja de Trabajo para listado'!$DE$151:$DG$151,0)),0)+IFERROR(INDEX('Hoja de Trabajo para listado'!$CD$155:$DC$1048576,MATCH($A330,'Hoja de Trabajo para listado'!$CD$155:$CD$1048576,0),MATCH((CUADRO!O$5&amp;$E330),'Hoja de Trabajo para listado'!$CD$151:$DC$151,0)),0)</f>
        <v>0</v>
      </c>
      <c r="P330" s="243">
        <f ca="1">+IFERROR(INDEX('Hoja de Trabajo para listado'!$A$155:$Z$1048576,MATCH($A330,'Hoja de Trabajo para listado'!$A$155:$A$1048576,0),MATCH((CUADRO!P$5&amp;$E330),'Hoja de Trabajo para listado'!$A$151:$Z$151,0)),0)+IFERROR(INDEX('Hoja de Trabajo para listado'!$AB$155:$BA$1048576,MATCH($A330,'Hoja de Trabajo para listado'!$AB$155:$AB$1048576,0),MATCH((CUADRO!P$5&amp;$E330),'Hoja de Trabajo para listado'!$AB$151:$BA$151,0)),0)+IFERROR(INDEX('Hoja de Trabajo para listado'!$BC$155:$CB$1048576,MATCH($A330,'Hoja de Trabajo para listado'!$BC$155:$BC$1048576,0),MATCH((CUADRO!P$5&amp;$E330),'Hoja de Trabajo para listado'!$BC$151:$CB$151,0)),0)+IFERROR(INDEX('Hoja de Trabajo para listado'!$DE$153:$DG$274,MATCH($A330,'Hoja de Trabajo para listado'!$DE$153:$DE$1048576,0),MATCH((CUADRO!P$5&amp;$E330),'Hoja de Trabajo para listado'!$DE$151:$DG$151,0)),0)+IFERROR(INDEX('Hoja de Trabajo para listado'!$CD$155:$DC$1048576,MATCH($A330,'Hoja de Trabajo para listado'!$CD$155:$CD$1048576,0),MATCH((CUADRO!P$5&amp;$E330),'Hoja de Trabajo para listado'!$CD$151:$DC$151,0)),0)</f>
        <v>0</v>
      </c>
      <c r="Q330" s="243">
        <f ca="1">+IFERROR(INDEX('Hoja de Trabajo para listado'!$A$155:$Z$1048576,MATCH($A330,'Hoja de Trabajo para listado'!$A$155:$A$1048576,0),MATCH((CUADRO!Q$5&amp;$E330),'Hoja de Trabajo para listado'!$A$151:$Z$151,0)),0)+IFERROR(INDEX('Hoja de Trabajo para listado'!$AB$155:$BA$1048576,MATCH($A330,'Hoja de Trabajo para listado'!$AB$155:$AB$1048576,0),MATCH((CUADRO!Q$5&amp;$E330),'Hoja de Trabajo para listado'!$AB$151:$BA$151,0)),0)+IFERROR(INDEX('Hoja de Trabajo para listado'!$BC$155:$CB$1048576,MATCH($A330,'Hoja de Trabajo para listado'!$BC$155:$BC$1048576,0),MATCH((CUADRO!Q$5&amp;$E330),'Hoja de Trabajo para listado'!$BC$151:$CB$151,0)),0)+IFERROR(INDEX('Hoja de Trabajo para listado'!$DE$153:$DG$274,MATCH($A330,'Hoja de Trabajo para listado'!$DE$153:$DE$1048576,0),MATCH((CUADRO!Q$5&amp;$E330),'Hoja de Trabajo para listado'!$DE$151:$DG$151,0)),0)+IFERROR(INDEX('Hoja de Trabajo para listado'!$CD$155:$DC$1048576,MATCH($A330,'Hoja de Trabajo para listado'!$CD$155:$CD$1048576,0),MATCH((CUADRO!Q$5&amp;$E330),'Hoja de Trabajo para listado'!$CD$151:$DC$151,0)),0)</f>
        <v>0</v>
      </c>
      <c r="R330" s="243">
        <f t="shared" ca="1" si="13"/>
        <v>0</v>
      </c>
      <c r="S330" s="263"/>
      <c r="T330" s="268">
        <f ca="1">+T331</f>
        <v>3177201.6</v>
      </c>
      <c r="U330" s="275">
        <f t="shared" si="14"/>
        <v>1</v>
      </c>
      <c r="V330" s="333" t="str">
        <f>+VLOOKUP(A330,bd_lista!$A$3:$E$590,5,FALSE)</f>
        <v>Empresas Nacionales</v>
      </c>
      <c r="W330" s="383" t="str">
        <f>+V330</f>
        <v>Empresas Nacionales</v>
      </c>
      <c r="X330" s="242">
        <f>+VLOOKUP(A330,[3]Sheet1!$A$13:$D$744,4,FALSE)</f>
        <v>20</v>
      </c>
      <c r="Y330" s="242" t="str">
        <f>+VLOOKUP(X330,bd_lista!$A$3:$C$590,3,FALSE)</f>
        <v>Ministerio de Defensa</v>
      </c>
      <c r="Z330" s="294">
        <f>+X330</f>
        <v>20</v>
      </c>
      <c r="AA330" s="319" t="str">
        <f>+Y330</f>
        <v>Ministerio de Defensa</v>
      </c>
    </row>
    <row r="331" spans="1:27" ht="15" customHeight="1">
      <c r="A331" s="32">
        <v>525</v>
      </c>
      <c r="B331" s="389"/>
      <c r="C331" s="333" t="str">
        <f>+VLOOKUP(A331,bd_lista!$A$3:$C$590,3,FALSE)</f>
        <v>Transportes Aéreos Bolivianos</v>
      </c>
      <c r="D331" s="386"/>
      <c r="E331" s="333" t="s">
        <v>1305</v>
      </c>
      <c r="F331" s="245">
        <f ca="1">+IFERROR(INDEX('Hoja de Trabajo para listado'!$A$155:$Z$1048576,MATCH($A331,'Hoja de Trabajo para listado'!$A$155:$A$1048576,0),MATCH((CUADRO!F$5&amp;$E331),'Hoja de Trabajo para listado'!$A$151:$Z$151,0)),0)+IFERROR(INDEX('Hoja de Trabajo para listado'!$AB$155:$BA$1048576,MATCH($A331,'Hoja de Trabajo para listado'!$AB$155:$AB$1048576,0),MATCH((CUADRO!F$5&amp;$E331),'Hoja de Trabajo para listado'!$AB$151:$BA$151,0)),0)+IFERROR(INDEX('Hoja de Trabajo para listado'!$BC$155:$CB$1048576,MATCH($A331,'Hoja de Trabajo para listado'!$BC$155:$BC$1048576,0),MATCH((CUADRO!F$5&amp;$E331),'Hoja de Trabajo para listado'!$BC$151:$CB$151,0)),0)+IFERROR(INDEX('Hoja de Trabajo para listado'!$DE$153:$DG$274,MATCH($A331,'Hoja de Trabajo para listado'!$DE$153:$DE$1048576,0),MATCH((CUADRO!F$5&amp;$E331),'Hoja de Trabajo para listado'!$DE$151:$DG$151,0)),0)+IFERROR(INDEX('Hoja de Trabajo para listado'!$CD$155:$DC$1048576,MATCH($A331,'Hoja de Trabajo para listado'!$CD$155:$CD$1048576,0),MATCH((CUADRO!F$5&amp;$E331),'Hoja de Trabajo para listado'!$CD$151:$DC$151,0)),0)</f>
        <v>0</v>
      </c>
      <c r="G331" s="245">
        <f ca="1">+IFERROR(INDEX('Hoja de Trabajo para listado'!$A$155:$Z$1048576,MATCH($A331,'Hoja de Trabajo para listado'!$A$155:$A$1048576,0),MATCH((CUADRO!G$5&amp;$E331),'Hoja de Trabajo para listado'!$A$151:$Z$151,0)),0)+IFERROR(INDEX('Hoja de Trabajo para listado'!$AB$155:$BA$1048576,MATCH($A331,'Hoja de Trabajo para listado'!$AB$155:$AB$1048576,0),MATCH((CUADRO!G$5&amp;$E331),'Hoja de Trabajo para listado'!$AB$151:$BA$151,0)),0)+IFERROR(INDEX('Hoja de Trabajo para listado'!$BC$155:$CB$1048576,MATCH($A331,'Hoja de Trabajo para listado'!$BC$155:$BC$1048576,0),MATCH((CUADRO!G$5&amp;$E331),'Hoja de Trabajo para listado'!$BC$151:$CB$151,0)),0)+IFERROR(INDEX('Hoja de Trabajo para listado'!$DE$153:$DG$274,MATCH($A331,'Hoja de Trabajo para listado'!$DE$153:$DE$1048576,0),MATCH((CUADRO!G$5&amp;$E331),'Hoja de Trabajo para listado'!$DE$151:$DG$151,0)),0)+IFERROR(INDEX('Hoja de Trabajo para listado'!$CD$155:$DC$1048576,MATCH($A331,'Hoja de Trabajo para listado'!$CD$155:$CD$1048576,0),MATCH((CUADRO!G$5&amp;$E331),'Hoja de Trabajo para listado'!$CD$151:$DC$151,0)),0)</f>
        <v>3177201.6</v>
      </c>
      <c r="H331" s="245">
        <f ca="1">+IFERROR(INDEX('Hoja de Trabajo para listado'!$A$155:$Z$1048576,MATCH($A331,'Hoja de Trabajo para listado'!$A$155:$A$1048576,0),MATCH((CUADRO!H$5&amp;$E331),'Hoja de Trabajo para listado'!$A$151:$Z$151,0)),0)+IFERROR(INDEX('Hoja de Trabajo para listado'!$AB$155:$BA$1048576,MATCH($A331,'Hoja de Trabajo para listado'!$AB$155:$AB$1048576,0),MATCH((CUADRO!H$5&amp;$E331),'Hoja de Trabajo para listado'!$AB$151:$BA$151,0)),0)+IFERROR(INDEX('Hoja de Trabajo para listado'!$BC$155:$CB$1048576,MATCH($A331,'Hoja de Trabajo para listado'!$BC$155:$BC$1048576,0),MATCH((CUADRO!H$5&amp;$E331),'Hoja de Trabajo para listado'!$BC$151:$CB$151,0)),0)+IFERROR(INDEX('Hoja de Trabajo para listado'!$DE$153:$DG$274,MATCH($A331,'Hoja de Trabajo para listado'!$DE$153:$DE$1048576,0),MATCH((CUADRO!H$5&amp;$E331),'Hoja de Trabajo para listado'!$DE$151:$DG$151,0)),0)+IFERROR(INDEX('Hoja de Trabajo para listado'!$CD$155:$DC$1048576,MATCH($A331,'Hoja de Trabajo para listado'!$CD$155:$CD$1048576,0),MATCH((CUADRO!H$5&amp;$E331),'Hoja de Trabajo para listado'!$CD$151:$DC$151,0)),0)</f>
        <v>0</v>
      </c>
      <c r="I331" s="245">
        <f ca="1">+IFERROR(INDEX('Hoja de Trabajo para listado'!$A$155:$Z$1048576,MATCH($A331,'Hoja de Trabajo para listado'!$A$155:$A$1048576,0),MATCH((CUADRO!I$5&amp;$E331),'Hoja de Trabajo para listado'!$A$151:$Z$151,0)),0)+IFERROR(INDEX('Hoja de Trabajo para listado'!$AB$155:$BA$1048576,MATCH($A331,'Hoja de Trabajo para listado'!$AB$155:$AB$1048576,0),MATCH((CUADRO!I$5&amp;$E331),'Hoja de Trabajo para listado'!$AB$151:$BA$151,0)),0)+IFERROR(INDEX('Hoja de Trabajo para listado'!$BC$155:$CB$1048576,MATCH($A331,'Hoja de Trabajo para listado'!$BC$155:$BC$1048576,0),MATCH((CUADRO!I$5&amp;$E331),'Hoja de Trabajo para listado'!$BC$151:$CB$151,0)),0)+IFERROR(INDEX('Hoja de Trabajo para listado'!$DE$153:$DG$274,MATCH($A331,'Hoja de Trabajo para listado'!$DE$153:$DE$1048576,0),MATCH((CUADRO!I$5&amp;$E331),'Hoja de Trabajo para listado'!$DE$151:$DG$151,0)),0)+IFERROR(INDEX('Hoja de Trabajo para listado'!$CD$155:$DC$1048576,MATCH($A331,'Hoja de Trabajo para listado'!$CD$155:$CD$1048576,0),MATCH((CUADRO!I$5&amp;$E331),'Hoja de Trabajo para listado'!$CD$151:$DC$151,0)),0)</f>
        <v>0</v>
      </c>
      <c r="J331" s="245">
        <f ca="1">+IFERROR(INDEX('Hoja de Trabajo para listado'!$A$155:$Z$1048576,MATCH($A331,'Hoja de Trabajo para listado'!$A$155:$A$1048576,0),MATCH((CUADRO!J$5&amp;$E331),'Hoja de Trabajo para listado'!$A$151:$Z$151,0)),0)+IFERROR(INDEX('Hoja de Trabajo para listado'!$AB$155:$BA$1048576,MATCH($A331,'Hoja de Trabajo para listado'!$AB$155:$AB$1048576,0),MATCH((CUADRO!J$5&amp;$E331),'Hoja de Trabajo para listado'!$AB$151:$BA$151,0)),0)+IFERROR(INDEX('Hoja de Trabajo para listado'!$BC$155:$CB$1048576,MATCH($A331,'Hoja de Trabajo para listado'!$BC$155:$BC$1048576,0),MATCH((CUADRO!J$5&amp;$E331),'Hoja de Trabajo para listado'!$BC$151:$CB$151,0)),0)+IFERROR(INDEX('Hoja de Trabajo para listado'!$DE$153:$DG$274,MATCH($A331,'Hoja de Trabajo para listado'!$DE$153:$DE$1048576,0),MATCH((CUADRO!J$5&amp;$E331),'Hoja de Trabajo para listado'!$DE$151:$DG$151,0)),0)+IFERROR(INDEX('Hoja de Trabajo para listado'!$CD$155:$DC$1048576,MATCH($A331,'Hoja de Trabajo para listado'!$CD$155:$CD$1048576,0),MATCH((CUADRO!J$5&amp;$E331),'Hoja de Trabajo para listado'!$CD$151:$DC$151,0)),0)</f>
        <v>0</v>
      </c>
      <c r="K331" s="245">
        <f ca="1">+IFERROR(INDEX('Hoja de Trabajo para listado'!$A$155:$Z$1048576,MATCH($A331,'Hoja de Trabajo para listado'!$A$155:$A$1048576,0),MATCH((CUADRO!K$5&amp;$E331),'Hoja de Trabajo para listado'!$A$151:$Z$151,0)),0)+IFERROR(INDEX('Hoja de Trabajo para listado'!$AB$155:$BA$1048576,MATCH($A331,'Hoja de Trabajo para listado'!$AB$155:$AB$1048576,0),MATCH((CUADRO!K$5&amp;$E331),'Hoja de Trabajo para listado'!$AB$151:$BA$151,0)),0)+IFERROR(INDEX('Hoja de Trabajo para listado'!$BC$155:$CB$1048576,MATCH($A331,'Hoja de Trabajo para listado'!$BC$155:$BC$1048576,0),MATCH((CUADRO!K$5&amp;$E331),'Hoja de Trabajo para listado'!$BC$151:$CB$151,0)),0)+IFERROR(INDEX('Hoja de Trabajo para listado'!$DE$153:$DG$274,MATCH($A331,'Hoja de Trabajo para listado'!$DE$153:$DE$1048576,0),MATCH((CUADRO!K$5&amp;$E331),'Hoja de Trabajo para listado'!$DE$151:$DG$151,0)),0)+IFERROR(INDEX('Hoja de Trabajo para listado'!$CD$155:$DC$1048576,MATCH($A331,'Hoja de Trabajo para listado'!$CD$155:$CD$1048576,0),MATCH((CUADRO!K$5&amp;$E331),'Hoja de Trabajo para listado'!$CD$151:$DC$151,0)),0)</f>
        <v>0</v>
      </c>
      <c r="L331" s="245">
        <f ca="1">+IFERROR(INDEX('Hoja de Trabajo para listado'!$A$155:$Z$1048576,MATCH($A331,'Hoja de Trabajo para listado'!$A$155:$A$1048576,0),MATCH((CUADRO!L$5&amp;$E331),'Hoja de Trabajo para listado'!$A$151:$Z$151,0)),0)+IFERROR(INDEX('Hoja de Trabajo para listado'!$AB$155:$BA$1048576,MATCH($A331,'Hoja de Trabajo para listado'!$AB$155:$AB$1048576,0),MATCH((CUADRO!L$5&amp;$E331),'Hoja de Trabajo para listado'!$AB$151:$BA$151,0)),0)+IFERROR(INDEX('Hoja de Trabajo para listado'!$BC$155:$CB$1048576,MATCH($A331,'Hoja de Trabajo para listado'!$BC$155:$BC$1048576,0),MATCH((CUADRO!L$5&amp;$E331),'Hoja de Trabajo para listado'!$BC$151:$CB$151,0)),0)+IFERROR(INDEX('Hoja de Trabajo para listado'!$DE$153:$DG$274,MATCH($A331,'Hoja de Trabajo para listado'!$DE$153:$DE$1048576,0),MATCH((CUADRO!L$5&amp;$E331),'Hoja de Trabajo para listado'!$DE$151:$DG$151,0)),0)+IFERROR(INDEX('Hoja de Trabajo para listado'!$CD$155:$DC$1048576,MATCH($A331,'Hoja de Trabajo para listado'!$CD$155:$CD$1048576,0),MATCH((CUADRO!L$5&amp;$E331),'Hoja de Trabajo para listado'!$CD$151:$DC$151,0)),0)</f>
        <v>0</v>
      </c>
      <c r="M331" s="245">
        <f ca="1">+IFERROR(INDEX('Hoja de Trabajo para listado'!$A$155:$Z$1048576,MATCH($A331,'Hoja de Trabajo para listado'!$A$155:$A$1048576,0),MATCH((CUADRO!M$5&amp;$E331),'Hoja de Trabajo para listado'!$A$151:$Z$151,0)),0)+IFERROR(INDEX('Hoja de Trabajo para listado'!$AB$155:$BA$1048576,MATCH($A331,'Hoja de Trabajo para listado'!$AB$155:$AB$1048576,0),MATCH((CUADRO!M$5&amp;$E331),'Hoja de Trabajo para listado'!$AB$151:$BA$151,0)),0)+IFERROR(INDEX('Hoja de Trabajo para listado'!$BC$155:$CB$1048576,MATCH($A331,'Hoja de Trabajo para listado'!$BC$155:$BC$1048576,0),MATCH((CUADRO!M$5&amp;$E331),'Hoja de Trabajo para listado'!$BC$151:$CB$151,0)),0)+IFERROR(INDEX('Hoja de Trabajo para listado'!$DE$153:$DG$274,MATCH($A331,'Hoja de Trabajo para listado'!$DE$153:$DE$1048576,0),MATCH((CUADRO!M$5&amp;$E331),'Hoja de Trabajo para listado'!$DE$151:$DG$151,0)),0)+IFERROR(INDEX('Hoja de Trabajo para listado'!$CD$155:$DC$1048576,MATCH($A331,'Hoja de Trabajo para listado'!$CD$155:$CD$1048576,0),MATCH((CUADRO!M$5&amp;$E331),'Hoja de Trabajo para listado'!$CD$151:$DC$151,0)),0)</f>
        <v>0</v>
      </c>
      <c r="N331" s="245">
        <f ca="1">+IFERROR(INDEX('Hoja de Trabajo para listado'!$A$155:$Z$1048576,MATCH($A331,'Hoja de Trabajo para listado'!$A$155:$A$1048576,0),MATCH((CUADRO!N$5&amp;$E331),'Hoja de Trabajo para listado'!$A$151:$Z$151,0)),0)+IFERROR(INDEX('Hoja de Trabajo para listado'!$AB$155:$BA$1048576,MATCH($A331,'Hoja de Trabajo para listado'!$AB$155:$AB$1048576,0),MATCH((CUADRO!N$5&amp;$E331),'Hoja de Trabajo para listado'!$AB$151:$BA$151,0)),0)+IFERROR(INDEX('Hoja de Trabajo para listado'!$BC$155:$CB$1048576,MATCH($A331,'Hoja de Trabajo para listado'!$BC$155:$BC$1048576,0),MATCH((CUADRO!N$5&amp;$E331),'Hoja de Trabajo para listado'!$BC$151:$CB$151,0)),0)+IFERROR(INDEX('Hoja de Trabajo para listado'!$DE$153:$DG$274,MATCH($A331,'Hoja de Trabajo para listado'!$DE$153:$DE$1048576,0),MATCH((CUADRO!N$5&amp;$E331),'Hoja de Trabajo para listado'!$DE$151:$DG$151,0)),0)+IFERROR(INDEX('Hoja de Trabajo para listado'!$CD$155:$DC$1048576,MATCH($A331,'Hoja de Trabajo para listado'!$CD$155:$CD$1048576,0),MATCH((CUADRO!N$5&amp;$E331),'Hoja de Trabajo para listado'!$CD$151:$DC$151,0)),0)</f>
        <v>0</v>
      </c>
      <c r="O331" s="245">
        <f ca="1">+IFERROR(INDEX('Hoja de Trabajo para listado'!$A$155:$Z$1048576,MATCH($A331,'Hoja de Trabajo para listado'!$A$155:$A$1048576,0),MATCH((CUADRO!O$5&amp;$E331),'Hoja de Trabajo para listado'!$A$151:$Z$151,0)),0)+IFERROR(INDEX('Hoja de Trabajo para listado'!$AB$155:$BA$1048576,MATCH($A331,'Hoja de Trabajo para listado'!$AB$155:$AB$1048576,0),MATCH((CUADRO!O$5&amp;$E331),'Hoja de Trabajo para listado'!$AB$151:$BA$151,0)),0)+IFERROR(INDEX('Hoja de Trabajo para listado'!$BC$155:$CB$1048576,MATCH($A331,'Hoja de Trabajo para listado'!$BC$155:$BC$1048576,0),MATCH((CUADRO!O$5&amp;$E331),'Hoja de Trabajo para listado'!$BC$151:$CB$151,0)),0)+IFERROR(INDEX('Hoja de Trabajo para listado'!$DE$153:$DG$274,MATCH($A331,'Hoja de Trabajo para listado'!$DE$153:$DE$1048576,0),MATCH((CUADRO!O$5&amp;$E331),'Hoja de Trabajo para listado'!$DE$151:$DG$151,0)),0)+IFERROR(INDEX('Hoja de Trabajo para listado'!$CD$155:$DC$1048576,MATCH($A331,'Hoja de Trabajo para listado'!$CD$155:$CD$1048576,0),MATCH((CUADRO!O$5&amp;$E331),'Hoja de Trabajo para listado'!$CD$151:$DC$151,0)),0)</f>
        <v>0</v>
      </c>
      <c r="P331" s="245">
        <f ca="1">+IFERROR(INDEX('Hoja de Trabajo para listado'!$A$155:$Z$1048576,MATCH($A331,'Hoja de Trabajo para listado'!$A$155:$A$1048576,0),MATCH((CUADRO!P$5&amp;$E331),'Hoja de Trabajo para listado'!$A$151:$Z$151,0)),0)+IFERROR(INDEX('Hoja de Trabajo para listado'!$AB$155:$BA$1048576,MATCH($A331,'Hoja de Trabajo para listado'!$AB$155:$AB$1048576,0),MATCH((CUADRO!P$5&amp;$E331),'Hoja de Trabajo para listado'!$AB$151:$BA$151,0)),0)+IFERROR(INDEX('Hoja de Trabajo para listado'!$BC$155:$CB$1048576,MATCH($A331,'Hoja de Trabajo para listado'!$BC$155:$BC$1048576,0),MATCH((CUADRO!P$5&amp;$E331),'Hoja de Trabajo para listado'!$BC$151:$CB$151,0)),0)+IFERROR(INDEX('Hoja de Trabajo para listado'!$DE$153:$DG$274,MATCH($A331,'Hoja de Trabajo para listado'!$DE$153:$DE$1048576,0),MATCH((CUADRO!P$5&amp;$E331),'Hoja de Trabajo para listado'!$DE$151:$DG$151,0)),0)+IFERROR(INDEX('Hoja de Trabajo para listado'!$CD$155:$DC$1048576,MATCH($A331,'Hoja de Trabajo para listado'!$CD$155:$CD$1048576,0),MATCH((CUADRO!P$5&amp;$E331),'Hoja de Trabajo para listado'!$CD$151:$DC$151,0)),0)</f>
        <v>0</v>
      </c>
      <c r="Q331" s="245">
        <f ca="1">+IFERROR(INDEX('Hoja de Trabajo para listado'!$A$155:$Z$1048576,MATCH($A331,'Hoja de Trabajo para listado'!$A$155:$A$1048576,0),MATCH((CUADRO!Q$5&amp;$E331),'Hoja de Trabajo para listado'!$A$151:$Z$151,0)),0)+IFERROR(INDEX('Hoja de Trabajo para listado'!$AB$155:$BA$1048576,MATCH($A331,'Hoja de Trabajo para listado'!$AB$155:$AB$1048576,0),MATCH((CUADRO!Q$5&amp;$E331),'Hoja de Trabajo para listado'!$AB$151:$BA$151,0)),0)+IFERROR(INDEX('Hoja de Trabajo para listado'!$BC$155:$CB$1048576,MATCH($A331,'Hoja de Trabajo para listado'!$BC$155:$BC$1048576,0),MATCH((CUADRO!Q$5&amp;$E331),'Hoja de Trabajo para listado'!$BC$151:$CB$151,0)),0)+IFERROR(INDEX('Hoja de Trabajo para listado'!$DE$153:$DG$274,MATCH($A331,'Hoja de Trabajo para listado'!$DE$153:$DE$1048576,0),MATCH((CUADRO!Q$5&amp;$E331),'Hoja de Trabajo para listado'!$DE$151:$DG$151,0)),0)+IFERROR(INDEX('Hoja de Trabajo para listado'!$CD$155:$DC$1048576,MATCH($A331,'Hoja de Trabajo para listado'!$CD$155:$CD$1048576,0),MATCH((CUADRO!Q$5&amp;$E331),'Hoja de Trabajo para listado'!$CD$151:$DC$151,0)),0)</f>
        <v>0</v>
      </c>
      <c r="R331" s="245">
        <f t="shared" ca="1" si="13"/>
        <v>3177201.6</v>
      </c>
      <c r="S331" s="262">
        <f ca="1">+R330+R331</f>
        <v>3177201.6</v>
      </c>
      <c r="T331" s="245">
        <f ca="1">+S331</f>
        <v>3177201.6</v>
      </c>
      <c r="U331" s="244">
        <f t="shared" si="14"/>
        <v>2</v>
      </c>
      <c r="V331" s="333" t="str">
        <f>+VLOOKUP(A331,bd_lista!$A$3:$E$590,5,FALSE)</f>
        <v>Empresas Nacionales</v>
      </c>
      <c r="W331" s="384"/>
      <c r="X331" s="242">
        <f>+VLOOKUP(A331,[3]Sheet1!$A$13:$D$744,4,FALSE)</f>
        <v>20</v>
      </c>
      <c r="Y331" s="242" t="str">
        <f>+VLOOKUP(X331,bd_lista!$A$3:$C$590,3,FALSE)</f>
        <v>Ministerio de Defensa</v>
      </c>
      <c r="Z331" s="292"/>
      <c r="AA331" s="321"/>
    </row>
    <row r="332" spans="1:27">
      <c r="A332" s="251">
        <v>526</v>
      </c>
      <c r="B332" s="388">
        <f>+A332</f>
        <v>526</v>
      </c>
      <c r="C332" s="247" t="str">
        <f>+VLOOKUP(A332,bd_lista!$A$3:$C$590,3,FALSE)</f>
        <v>Bolivia TV</v>
      </c>
      <c r="D332" s="385" t="str">
        <f>+C332</f>
        <v>Bolivia TV</v>
      </c>
      <c r="E332" s="247" t="s">
        <v>1304</v>
      </c>
      <c r="F332" s="243">
        <f ca="1">+IFERROR(INDEX('Hoja de Trabajo para listado'!$A$155:$Z$1048576,MATCH($A332,'Hoja de Trabajo para listado'!$A$155:$A$1048576,0),MATCH((CUADRO!F$5&amp;$E332),'Hoja de Trabajo para listado'!$A$151:$Z$151,0)),0)+IFERROR(INDEX('Hoja de Trabajo para listado'!$AB$155:$BA$1048576,MATCH($A332,'Hoja de Trabajo para listado'!$AB$155:$AB$1048576,0),MATCH((CUADRO!F$5&amp;$E332),'Hoja de Trabajo para listado'!$AB$151:$BA$151,0)),0)+IFERROR(INDEX('Hoja de Trabajo para listado'!$BC$155:$CB$1048576,MATCH($A332,'Hoja de Trabajo para listado'!$BC$155:$BC$1048576,0),MATCH((CUADRO!F$5&amp;$E332),'Hoja de Trabajo para listado'!$BC$151:$CB$151,0)),0)+IFERROR(INDEX('Hoja de Trabajo para listado'!$DE$153:$DG$274,MATCH($A332,'Hoja de Trabajo para listado'!$DE$153:$DE$1048576,0),MATCH((CUADRO!F$5&amp;$E332),'Hoja de Trabajo para listado'!$DE$151:$DG$151,0)),0)+IFERROR(INDEX('Hoja de Trabajo para listado'!$CD$155:$DC$1048576,MATCH($A332,'Hoja de Trabajo para listado'!$CD$155:$CD$1048576,0),MATCH((CUADRO!F$5&amp;$E332),'Hoja de Trabajo para listado'!$CD$151:$DC$151,0)),0)</f>
        <v>0</v>
      </c>
      <c r="G332" s="243">
        <f ca="1">+IFERROR(INDEX('Hoja de Trabajo para listado'!$A$155:$Z$1048576,MATCH($A332,'Hoja de Trabajo para listado'!$A$155:$A$1048576,0),MATCH((CUADRO!G$5&amp;$E332),'Hoja de Trabajo para listado'!$A$151:$Z$151,0)),0)+IFERROR(INDEX('Hoja de Trabajo para listado'!$AB$155:$BA$1048576,MATCH($A332,'Hoja de Trabajo para listado'!$AB$155:$AB$1048576,0),MATCH((CUADRO!G$5&amp;$E332),'Hoja de Trabajo para listado'!$AB$151:$BA$151,0)),0)+IFERROR(INDEX('Hoja de Trabajo para listado'!$BC$155:$CB$1048576,MATCH($A332,'Hoja de Trabajo para listado'!$BC$155:$BC$1048576,0),MATCH((CUADRO!G$5&amp;$E332),'Hoja de Trabajo para listado'!$BC$151:$CB$151,0)),0)+IFERROR(INDEX('Hoja de Trabajo para listado'!$DE$153:$DG$274,MATCH($A332,'Hoja de Trabajo para listado'!$DE$153:$DE$1048576,0),MATCH((CUADRO!G$5&amp;$E332),'Hoja de Trabajo para listado'!$DE$151:$DG$151,0)),0)+IFERROR(INDEX('Hoja de Trabajo para listado'!$CD$155:$DC$1048576,MATCH($A332,'Hoja de Trabajo para listado'!$CD$155:$CD$1048576,0),MATCH((CUADRO!G$5&amp;$E332),'Hoja de Trabajo para listado'!$CD$151:$DC$151,0)),0)</f>
        <v>0</v>
      </c>
      <c r="H332" s="243">
        <f ca="1">+IFERROR(INDEX('Hoja de Trabajo para listado'!$A$155:$Z$1048576,MATCH($A332,'Hoja de Trabajo para listado'!$A$155:$A$1048576,0),MATCH((CUADRO!H$5&amp;$E332),'Hoja de Trabajo para listado'!$A$151:$Z$151,0)),0)+IFERROR(INDEX('Hoja de Trabajo para listado'!$AB$155:$BA$1048576,MATCH($A332,'Hoja de Trabajo para listado'!$AB$155:$AB$1048576,0),MATCH((CUADRO!H$5&amp;$E332),'Hoja de Trabajo para listado'!$AB$151:$BA$151,0)),0)+IFERROR(INDEX('Hoja de Trabajo para listado'!$BC$155:$CB$1048576,MATCH($A332,'Hoja de Trabajo para listado'!$BC$155:$BC$1048576,0),MATCH((CUADRO!H$5&amp;$E332),'Hoja de Trabajo para listado'!$BC$151:$CB$151,0)),0)+IFERROR(INDEX('Hoja de Trabajo para listado'!$DE$153:$DG$274,MATCH($A332,'Hoja de Trabajo para listado'!$DE$153:$DE$1048576,0),MATCH((CUADRO!H$5&amp;$E332),'Hoja de Trabajo para listado'!$DE$151:$DG$151,0)),0)+IFERROR(INDEX('Hoja de Trabajo para listado'!$CD$155:$DC$1048576,MATCH($A332,'Hoja de Trabajo para listado'!$CD$155:$CD$1048576,0),MATCH((CUADRO!H$5&amp;$E332),'Hoja de Trabajo para listado'!$CD$151:$DC$151,0)),0)</f>
        <v>0</v>
      </c>
      <c r="I332" s="243">
        <f ca="1">+IFERROR(INDEX('Hoja de Trabajo para listado'!$A$155:$Z$1048576,MATCH($A332,'Hoja de Trabajo para listado'!$A$155:$A$1048576,0),MATCH((CUADRO!I$5&amp;$E332),'Hoja de Trabajo para listado'!$A$151:$Z$151,0)),0)+IFERROR(INDEX('Hoja de Trabajo para listado'!$AB$155:$BA$1048576,MATCH($A332,'Hoja de Trabajo para listado'!$AB$155:$AB$1048576,0),MATCH((CUADRO!I$5&amp;$E332),'Hoja de Trabajo para listado'!$AB$151:$BA$151,0)),0)+IFERROR(INDEX('Hoja de Trabajo para listado'!$BC$155:$CB$1048576,MATCH($A332,'Hoja de Trabajo para listado'!$BC$155:$BC$1048576,0),MATCH((CUADRO!I$5&amp;$E332),'Hoja de Trabajo para listado'!$BC$151:$CB$151,0)),0)+IFERROR(INDEX('Hoja de Trabajo para listado'!$DE$153:$DG$274,MATCH($A332,'Hoja de Trabajo para listado'!$DE$153:$DE$1048576,0),MATCH((CUADRO!I$5&amp;$E332),'Hoja de Trabajo para listado'!$DE$151:$DG$151,0)),0)+IFERROR(INDEX('Hoja de Trabajo para listado'!$CD$155:$DC$1048576,MATCH($A332,'Hoja de Trabajo para listado'!$CD$155:$CD$1048576,0),MATCH((CUADRO!I$5&amp;$E332),'Hoja de Trabajo para listado'!$CD$151:$DC$151,0)),0)</f>
        <v>0</v>
      </c>
      <c r="J332" s="243">
        <f ca="1">+IFERROR(INDEX('Hoja de Trabajo para listado'!$A$155:$Z$1048576,MATCH($A332,'Hoja de Trabajo para listado'!$A$155:$A$1048576,0),MATCH((CUADRO!J$5&amp;$E332),'Hoja de Trabajo para listado'!$A$151:$Z$151,0)),0)+IFERROR(INDEX('Hoja de Trabajo para listado'!$AB$155:$BA$1048576,MATCH($A332,'Hoja de Trabajo para listado'!$AB$155:$AB$1048576,0),MATCH((CUADRO!J$5&amp;$E332),'Hoja de Trabajo para listado'!$AB$151:$BA$151,0)),0)+IFERROR(INDEX('Hoja de Trabajo para listado'!$BC$155:$CB$1048576,MATCH($A332,'Hoja de Trabajo para listado'!$BC$155:$BC$1048576,0),MATCH((CUADRO!J$5&amp;$E332),'Hoja de Trabajo para listado'!$BC$151:$CB$151,0)),0)+IFERROR(INDEX('Hoja de Trabajo para listado'!$DE$153:$DG$274,MATCH($A332,'Hoja de Trabajo para listado'!$DE$153:$DE$1048576,0),MATCH((CUADRO!J$5&amp;$E332),'Hoja de Trabajo para listado'!$DE$151:$DG$151,0)),0)+IFERROR(INDEX('Hoja de Trabajo para listado'!$CD$155:$DC$1048576,MATCH($A332,'Hoja de Trabajo para listado'!$CD$155:$CD$1048576,0),MATCH((CUADRO!J$5&amp;$E332),'Hoja de Trabajo para listado'!$CD$151:$DC$151,0)),0)</f>
        <v>0</v>
      </c>
      <c r="K332" s="243">
        <f ca="1">+IFERROR(INDEX('Hoja de Trabajo para listado'!$A$155:$Z$1048576,MATCH($A332,'Hoja de Trabajo para listado'!$A$155:$A$1048576,0),MATCH((CUADRO!K$5&amp;$E332),'Hoja de Trabajo para listado'!$A$151:$Z$151,0)),0)+IFERROR(INDEX('Hoja de Trabajo para listado'!$AB$155:$BA$1048576,MATCH($A332,'Hoja de Trabajo para listado'!$AB$155:$AB$1048576,0),MATCH((CUADRO!K$5&amp;$E332),'Hoja de Trabajo para listado'!$AB$151:$BA$151,0)),0)+IFERROR(INDEX('Hoja de Trabajo para listado'!$BC$155:$CB$1048576,MATCH($A332,'Hoja de Trabajo para listado'!$BC$155:$BC$1048576,0),MATCH((CUADRO!K$5&amp;$E332),'Hoja de Trabajo para listado'!$BC$151:$CB$151,0)),0)+IFERROR(INDEX('Hoja de Trabajo para listado'!$DE$153:$DG$274,MATCH($A332,'Hoja de Trabajo para listado'!$DE$153:$DE$1048576,0),MATCH((CUADRO!K$5&amp;$E332),'Hoja de Trabajo para listado'!$DE$151:$DG$151,0)),0)+IFERROR(INDEX('Hoja de Trabajo para listado'!$CD$155:$DC$1048576,MATCH($A332,'Hoja de Trabajo para listado'!$CD$155:$CD$1048576,0),MATCH((CUADRO!K$5&amp;$E332),'Hoja de Trabajo para listado'!$CD$151:$DC$151,0)),0)</f>
        <v>0</v>
      </c>
      <c r="L332" s="243">
        <f ca="1">+IFERROR(INDEX('Hoja de Trabajo para listado'!$A$155:$Z$1048576,MATCH($A332,'Hoja de Trabajo para listado'!$A$155:$A$1048576,0),MATCH((CUADRO!L$5&amp;$E332),'Hoja de Trabajo para listado'!$A$151:$Z$151,0)),0)+IFERROR(INDEX('Hoja de Trabajo para listado'!$AB$155:$BA$1048576,MATCH($A332,'Hoja de Trabajo para listado'!$AB$155:$AB$1048576,0),MATCH((CUADRO!L$5&amp;$E332),'Hoja de Trabajo para listado'!$AB$151:$BA$151,0)),0)+IFERROR(INDEX('Hoja de Trabajo para listado'!$BC$155:$CB$1048576,MATCH($A332,'Hoja de Trabajo para listado'!$BC$155:$BC$1048576,0),MATCH((CUADRO!L$5&amp;$E332),'Hoja de Trabajo para listado'!$BC$151:$CB$151,0)),0)+IFERROR(INDEX('Hoja de Trabajo para listado'!$DE$153:$DG$274,MATCH($A332,'Hoja de Trabajo para listado'!$DE$153:$DE$1048576,0),MATCH((CUADRO!L$5&amp;$E332),'Hoja de Trabajo para listado'!$DE$151:$DG$151,0)),0)+IFERROR(INDEX('Hoja de Trabajo para listado'!$CD$155:$DC$1048576,MATCH($A332,'Hoja de Trabajo para listado'!$CD$155:$CD$1048576,0),MATCH((CUADRO!L$5&amp;$E332),'Hoja de Trabajo para listado'!$CD$151:$DC$151,0)),0)</f>
        <v>0</v>
      </c>
      <c r="M332" s="243">
        <f ca="1">+IFERROR(INDEX('Hoja de Trabajo para listado'!$A$155:$Z$1048576,MATCH($A332,'Hoja de Trabajo para listado'!$A$155:$A$1048576,0),MATCH((CUADRO!M$5&amp;$E332),'Hoja de Trabajo para listado'!$A$151:$Z$151,0)),0)+IFERROR(INDEX('Hoja de Trabajo para listado'!$AB$155:$BA$1048576,MATCH($A332,'Hoja de Trabajo para listado'!$AB$155:$AB$1048576,0),MATCH((CUADRO!M$5&amp;$E332),'Hoja de Trabajo para listado'!$AB$151:$BA$151,0)),0)+IFERROR(INDEX('Hoja de Trabajo para listado'!$BC$155:$CB$1048576,MATCH($A332,'Hoja de Trabajo para listado'!$BC$155:$BC$1048576,0),MATCH((CUADRO!M$5&amp;$E332),'Hoja de Trabajo para listado'!$BC$151:$CB$151,0)),0)+IFERROR(INDEX('Hoja de Trabajo para listado'!$DE$153:$DG$274,MATCH($A332,'Hoja de Trabajo para listado'!$DE$153:$DE$1048576,0),MATCH((CUADRO!M$5&amp;$E332),'Hoja de Trabajo para listado'!$DE$151:$DG$151,0)),0)+IFERROR(INDEX('Hoja de Trabajo para listado'!$CD$155:$DC$1048576,MATCH($A332,'Hoja de Trabajo para listado'!$CD$155:$CD$1048576,0),MATCH((CUADRO!M$5&amp;$E332),'Hoja de Trabajo para listado'!$CD$151:$DC$151,0)),0)</f>
        <v>0</v>
      </c>
      <c r="N332" s="243">
        <f ca="1">+IFERROR(INDEX('Hoja de Trabajo para listado'!$A$155:$Z$1048576,MATCH($A332,'Hoja de Trabajo para listado'!$A$155:$A$1048576,0),MATCH((CUADRO!N$5&amp;$E332),'Hoja de Trabajo para listado'!$A$151:$Z$151,0)),0)+IFERROR(INDEX('Hoja de Trabajo para listado'!$AB$155:$BA$1048576,MATCH($A332,'Hoja de Trabajo para listado'!$AB$155:$AB$1048576,0),MATCH((CUADRO!N$5&amp;$E332),'Hoja de Trabajo para listado'!$AB$151:$BA$151,0)),0)+IFERROR(INDEX('Hoja de Trabajo para listado'!$BC$155:$CB$1048576,MATCH($A332,'Hoja de Trabajo para listado'!$BC$155:$BC$1048576,0),MATCH((CUADRO!N$5&amp;$E332),'Hoja de Trabajo para listado'!$BC$151:$CB$151,0)),0)+IFERROR(INDEX('Hoja de Trabajo para listado'!$DE$153:$DG$274,MATCH($A332,'Hoja de Trabajo para listado'!$DE$153:$DE$1048576,0),MATCH((CUADRO!N$5&amp;$E332),'Hoja de Trabajo para listado'!$DE$151:$DG$151,0)),0)+IFERROR(INDEX('Hoja de Trabajo para listado'!$CD$155:$DC$1048576,MATCH($A332,'Hoja de Trabajo para listado'!$CD$155:$CD$1048576,0),MATCH((CUADRO!N$5&amp;$E332),'Hoja de Trabajo para listado'!$CD$151:$DC$151,0)),0)</f>
        <v>0</v>
      </c>
      <c r="O332" s="243">
        <f ca="1">+IFERROR(INDEX('Hoja de Trabajo para listado'!$A$155:$Z$1048576,MATCH($A332,'Hoja de Trabajo para listado'!$A$155:$A$1048576,0),MATCH((CUADRO!O$5&amp;$E332),'Hoja de Trabajo para listado'!$A$151:$Z$151,0)),0)+IFERROR(INDEX('Hoja de Trabajo para listado'!$AB$155:$BA$1048576,MATCH($A332,'Hoja de Trabajo para listado'!$AB$155:$AB$1048576,0),MATCH((CUADRO!O$5&amp;$E332),'Hoja de Trabajo para listado'!$AB$151:$BA$151,0)),0)+IFERROR(INDEX('Hoja de Trabajo para listado'!$BC$155:$CB$1048576,MATCH($A332,'Hoja de Trabajo para listado'!$BC$155:$BC$1048576,0),MATCH((CUADRO!O$5&amp;$E332),'Hoja de Trabajo para listado'!$BC$151:$CB$151,0)),0)+IFERROR(INDEX('Hoja de Trabajo para listado'!$DE$153:$DG$274,MATCH($A332,'Hoja de Trabajo para listado'!$DE$153:$DE$1048576,0),MATCH((CUADRO!O$5&amp;$E332),'Hoja de Trabajo para listado'!$DE$151:$DG$151,0)),0)+IFERROR(INDEX('Hoja de Trabajo para listado'!$CD$155:$DC$1048576,MATCH($A332,'Hoja de Trabajo para listado'!$CD$155:$CD$1048576,0),MATCH((CUADRO!O$5&amp;$E332),'Hoja de Trabajo para listado'!$CD$151:$DC$151,0)),0)</f>
        <v>0</v>
      </c>
      <c r="P332" s="243">
        <f ca="1">+IFERROR(INDEX('Hoja de Trabajo para listado'!$A$155:$Z$1048576,MATCH($A332,'Hoja de Trabajo para listado'!$A$155:$A$1048576,0),MATCH((CUADRO!P$5&amp;$E332),'Hoja de Trabajo para listado'!$A$151:$Z$151,0)),0)+IFERROR(INDEX('Hoja de Trabajo para listado'!$AB$155:$BA$1048576,MATCH($A332,'Hoja de Trabajo para listado'!$AB$155:$AB$1048576,0),MATCH((CUADRO!P$5&amp;$E332),'Hoja de Trabajo para listado'!$AB$151:$BA$151,0)),0)+IFERROR(INDEX('Hoja de Trabajo para listado'!$BC$155:$CB$1048576,MATCH($A332,'Hoja de Trabajo para listado'!$BC$155:$BC$1048576,0),MATCH((CUADRO!P$5&amp;$E332),'Hoja de Trabajo para listado'!$BC$151:$CB$151,0)),0)+IFERROR(INDEX('Hoja de Trabajo para listado'!$DE$153:$DG$274,MATCH($A332,'Hoja de Trabajo para listado'!$DE$153:$DE$1048576,0),MATCH((CUADRO!P$5&amp;$E332),'Hoja de Trabajo para listado'!$DE$151:$DG$151,0)),0)+IFERROR(INDEX('Hoja de Trabajo para listado'!$CD$155:$DC$1048576,MATCH($A332,'Hoja de Trabajo para listado'!$CD$155:$CD$1048576,0),MATCH((CUADRO!P$5&amp;$E332),'Hoja de Trabajo para listado'!$CD$151:$DC$151,0)),0)</f>
        <v>0</v>
      </c>
      <c r="Q332" s="243">
        <f ca="1">+IFERROR(INDEX('Hoja de Trabajo para listado'!$A$155:$Z$1048576,MATCH($A332,'Hoja de Trabajo para listado'!$A$155:$A$1048576,0),MATCH((CUADRO!Q$5&amp;$E332),'Hoja de Trabajo para listado'!$A$151:$Z$151,0)),0)+IFERROR(INDEX('Hoja de Trabajo para listado'!$AB$155:$BA$1048576,MATCH($A332,'Hoja de Trabajo para listado'!$AB$155:$AB$1048576,0),MATCH((CUADRO!Q$5&amp;$E332),'Hoja de Trabajo para listado'!$AB$151:$BA$151,0)),0)+IFERROR(INDEX('Hoja de Trabajo para listado'!$BC$155:$CB$1048576,MATCH($A332,'Hoja de Trabajo para listado'!$BC$155:$BC$1048576,0),MATCH((CUADRO!Q$5&amp;$E332),'Hoja de Trabajo para listado'!$BC$151:$CB$151,0)),0)+IFERROR(INDEX('Hoja de Trabajo para listado'!$DE$153:$DG$274,MATCH($A332,'Hoja de Trabajo para listado'!$DE$153:$DE$1048576,0),MATCH((CUADRO!Q$5&amp;$E332),'Hoja de Trabajo para listado'!$DE$151:$DG$151,0)),0)+IFERROR(INDEX('Hoja de Trabajo para listado'!$CD$155:$DC$1048576,MATCH($A332,'Hoja de Trabajo para listado'!$CD$155:$CD$1048576,0),MATCH((CUADRO!Q$5&amp;$E332),'Hoja de Trabajo para listado'!$CD$151:$DC$151,0)),0)</f>
        <v>0</v>
      </c>
      <c r="R332" s="243">
        <f t="shared" ca="1" si="13"/>
        <v>0</v>
      </c>
      <c r="S332" s="263"/>
      <c r="T332" s="243">
        <f ca="1">+T333</f>
        <v>2664378.54</v>
      </c>
      <c r="U332" s="242">
        <f t="shared" si="14"/>
        <v>1</v>
      </c>
      <c r="V332" s="333" t="str">
        <f>+VLOOKUP(A332,bd_lista!$A$3:$E$590,5,FALSE)</f>
        <v>Empresas Nacionales</v>
      </c>
      <c r="W332" s="383" t="str">
        <f>+V332</f>
        <v>Empresas Nacionales</v>
      </c>
      <c r="X332" s="242">
        <v>25</v>
      </c>
      <c r="Y332" s="242" t="str">
        <f>+VLOOKUP(X332,bd_lista!$A$3:$C$590,3,FALSE)</f>
        <v>Ministerio de la Presidencia</v>
      </c>
      <c r="Z332" s="294">
        <f>+X332</f>
        <v>25</v>
      </c>
      <c r="AA332" s="319" t="str">
        <f>+Y332</f>
        <v>Ministerio de la Presidencia</v>
      </c>
    </row>
    <row r="333" spans="1:27" ht="15" customHeight="1">
      <c r="A333" s="32">
        <v>526</v>
      </c>
      <c r="B333" s="389"/>
      <c r="C333" s="333" t="str">
        <f>+VLOOKUP(A333,bd_lista!$A$3:$C$590,3,FALSE)</f>
        <v>Bolivia TV</v>
      </c>
      <c r="D333" s="386"/>
      <c r="E333" s="333" t="s">
        <v>1305</v>
      </c>
      <c r="F333" s="245">
        <f ca="1">+IFERROR(INDEX('Hoja de Trabajo para listado'!$A$155:$Z$1048576,MATCH($A333,'Hoja de Trabajo para listado'!$A$155:$A$1048576,0),MATCH((CUADRO!F$5&amp;$E333),'Hoja de Trabajo para listado'!$A$151:$Z$151,0)),0)+IFERROR(INDEX('Hoja de Trabajo para listado'!$AB$155:$BA$1048576,MATCH($A333,'Hoja de Trabajo para listado'!$AB$155:$AB$1048576,0),MATCH((CUADRO!F$5&amp;$E333),'Hoja de Trabajo para listado'!$AB$151:$BA$151,0)),0)+IFERROR(INDEX('Hoja de Trabajo para listado'!$BC$155:$CB$1048576,MATCH($A333,'Hoja de Trabajo para listado'!$BC$155:$BC$1048576,0),MATCH((CUADRO!F$5&amp;$E333),'Hoja de Trabajo para listado'!$BC$151:$CB$151,0)),0)+IFERROR(INDEX('Hoja de Trabajo para listado'!$DE$153:$DG$274,MATCH($A333,'Hoja de Trabajo para listado'!$DE$153:$DE$1048576,0),MATCH((CUADRO!F$5&amp;$E333),'Hoja de Trabajo para listado'!$DE$151:$DG$151,0)),0)+IFERROR(INDEX('Hoja de Trabajo para listado'!$CD$155:$DC$1048576,MATCH($A333,'Hoja de Trabajo para listado'!$CD$155:$CD$1048576,0),MATCH((CUADRO!F$5&amp;$E333),'Hoja de Trabajo para listado'!$CD$151:$DC$151,0)),0)</f>
        <v>113347.5</v>
      </c>
      <c r="G333" s="245">
        <f ca="1">+IFERROR(INDEX('Hoja de Trabajo para listado'!$A$155:$Z$1048576,MATCH($A333,'Hoja de Trabajo para listado'!$A$155:$A$1048576,0),MATCH((CUADRO!G$5&amp;$E333),'Hoja de Trabajo para listado'!$A$151:$Z$151,0)),0)+IFERROR(INDEX('Hoja de Trabajo para listado'!$AB$155:$BA$1048576,MATCH($A333,'Hoja de Trabajo para listado'!$AB$155:$AB$1048576,0),MATCH((CUADRO!G$5&amp;$E333),'Hoja de Trabajo para listado'!$AB$151:$BA$151,0)),0)+IFERROR(INDEX('Hoja de Trabajo para listado'!$BC$155:$CB$1048576,MATCH($A333,'Hoja de Trabajo para listado'!$BC$155:$BC$1048576,0),MATCH((CUADRO!G$5&amp;$E333),'Hoja de Trabajo para listado'!$BC$151:$CB$151,0)),0)+IFERROR(INDEX('Hoja de Trabajo para listado'!$DE$153:$DG$274,MATCH($A333,'Hoja de Trabajo para listado'!$DE$153:$DE$1048576,0),MATCH((CUADRO!G$5&amp;$E333),'Hoja de Trabajo para listado'!$DE$151:$DG$151,0)),0)+IFERROR(INDEX('Hoja de Trabajo para listado'!$CD$155:$DC$1048576,MATCH($A333,'Hoja de Trabajo para listado'!$CD$155:$CD$1048576,0),MATCH((CUADRO!G$5&amp;$E333),'Hoja de Trabajo para listado'!$CD$151:$DC$151,0)),0)</f>
        <v>2551031.04</v>
      </c>
      <c r="H333" s="245">
        <f ca="1">+IFERROR(INDEX('Hoja de Trabajo para listado'!$A$155:$Z$1048576,MATCH($A333,'Hoja de Trabajo para listado'!$A$155:$A$1048576,0),MATCH((CUADRO!H$5&amp;$E333),'Hoja de Trabajo para listado'!$A$151:$Z$151,0)),0)+IFERROR(INDEX('Hoja de Trabajo para listado'!$AB$155:$BA$1048576,MATCH($A333,'Hoja de Trabajo para listado'!$AB$155:$AB$1048576,0),MATCH((CUADRO!H$5&amp;$E333),'Hoja de Trabajo para listado'!$AB$151:$BA$151,0)),0)+IFERROR(INDEX('Hoja de Trabajo para listado'!$BC$155:$CB$1048576,MATCH($A333,'Hoja de Trabajo para listado'!$BC$155:$BC$1048576,0),MATCH((CUADRO!H$5&amp;$E333),'Hoja de Trabajo para listado'!$BC$151:$CB$151,0)),0)+IFERROR(INDEX('Hoja de Trabajo para listado'!$DE$153:$DG$274,MATCH($A333,'Hoja de Trabajo para listado'!$DE$153:$DE$1048576,0),MATCH((CUADRO!H$5&amp;$E333),'Hoja de Trabajo para listado'!$DE$151:$DG$151,0)),0)+IFERROR(INDEX('Hoja de Trabajo para listado'!$CD$155:$DC$1048576,MATCH($A333,'Hoja de Trabajo para listado'!$CD$155:$CD$1048576,0),MATCH((CUADRO!H$5&amp;$E333),'Hoja de Trabajo para listado'!$CD$151:$DC$151,0)),0)</f>
        <v>0</v>
      </c>
      <c r="I333" s="245">
        <f ca="1">+IFERROR(INDEX('Hoja de Trabajo para listado'!$A$155:$Z$1048576,MATCH($A333,'Hoja de Trabajo para listado'!$A$155:$A$1048576,0),MATCH((CUADRO!I$5&amp;$E333),'Hoja de Trabajo para listado'!$A$151:$Z$151,0)),0)+IFERROR(INDEX('Hoja de Trabajo para listado'!$AB$155:$BA$1048576,MATCH($A333,'Hoja de Trabajo para listado'!$AB$155:$AB$1048576,0),MATCH((CUADRO!I$5&amp;$E333),'Hoja de Trabajo para listado'!$AB$151:$BA$151,0)),0)+IFERROR(INDEX('Hoja de Trabajo para listado'!$BC$155:$CB$1048576,MATCH($A333,'Hoja de Trabajo para listado'!$BC$155:$BC$1048576,0),MATCH((CUADRO!I$5&amp;$E333),'Hoja de Trabajo para listado'!$BC$151:$CB$151,0)),0)+IFERROR(INDEX('Hoja de Trabajo para listado'!$DE$153:$DG$274,MATCH($A333,'Hoja de Trabajo para listado'!$DE$153:$DE$1048576,0),MATCH((CUADRO!I$5&amp;$E333),'Hoja de Trabajo para listado'!$DE$151:$DG$151,0)),0)+IFERROR(INDEX('Hoja de Trabajo para listado'!$CD$155:$DC$1048576,MATCH($A333,'Hoja de Trabajo para listado'!$CD$155:$CD$1048576,0),MATCH((CUADRO!I$5&amp;$E333),'Hoja de Trabajo para listado'!$CD$151:$DC$151,0)),0)</f>
        <v>0</v>
      </c>
      <c r="J333" s="245">
        <f ca="1">+IFERROR(INDEX('Hoja de Trabajo para listado'!$A$155:$Z$1048576,MATCH($A333,'Hoja de Trabajo para listado'!$A$155:$A$1048576,0),MATCH((CUADRO!J$5&amp;$E333),'Hoja de Trabajo para listado'!$A$151:$Z$151,0)),0)+IFERROR(INDEX('Hoja de Trabajo para listado'!$AB$155:$BA$1048576,MATCH($A333,'Hoja de Trabajo para listado'!$AB$155:$AB$1048576,0),MATCH((CUADRO!J$5&amp;$E333),'Hoja de Trabajo para listado'!$AB$151:$BA$151,0)),0)+IFERROR(INDEX('Hoja de Trabajo para listado'!$BC$155:$CB$1048576,MATCH($A333,'Hoja de Trabajo para listado'!$BC$155:$BC$1048576,0),MATCH((CUADRO!J$5&amp;$E333),'Hoja de Trabajo para listado'!$BC$151:$CB$151,0)),0)+IFERROR(INDEX('Hoja de Trabajo para listado'!$DE$153:$DG$274,MATCH($A333,'Hoja de Trabajo para listado'!$DE$153:$DE$1048576,0),MATCH((CUADRO!J$5&amp;$E333),'Hoja de Trabajo para listado'!$DE$151:$DG$151,0)),0)+IFERROR(INDEX('Hoja de Trabajo para listado'!$CD$155:$DC$1048576,MATCH($A333,'Hoja de Trabajo para listado'!$CD$155:$CD$1048576,0),MATCH((CUADRO!J$5&amp;$E333),'Hoja de Trabajo para listado'!$CD$151:$DC$151,0)),0)</f>
        <v>0</v>
      </c>
      <c r="K333" s="245">
        <f ca="1">+IFERROR(INDEX('Hoja de Trabajo para listado'!$A$155:$Z$1048576,MATCH($A333,'Hoja de Trabajo para listado'!$A$155:$A$1048576,0),MATCH((CUADRO!K$5&amp;$E333),'Hoja de Trabajo para listado'!$A$151:$Z$151,0)),0)+IFERROR(INDEX('Hoja de Trabajo para listado'!$AB$155:$BA$1048576,MATCH($A333,'Hoja de Trabajo para listado'!$AB$155:$AB$1048576,0),MATCH((CUADRO!K$5&amp;$E333),'Hoja de Trabajo para listado'!$AB$151:$BA$151,0)),0)+IFERROR(INDEX('Hoja de Trabajo para listado'!$BC$155:$CB$1048576,MATCH($A333,'Hoja de Trabajo para listado'!$BC$155:$BC$1048576,0),MATCH((CUADRO!K$5&amp;$E333),'Hoja de Trabajo para listado'!$BC$151:$CB$151,0)),0)+IFERROR(INDEX('Hoja de Trabajo para listado'!$DE$153:$DG$274,MATCH($A333,'Hoja de Trabajo para listado'!$DE$153:$DE$1048576,0),MATCH((CUADRO!K$5&amp;$E333),'Hoja de Trabajo para listado'!$DE$151:$DG$151,0)),0)+IFERROR(INDEX('Hoja de Trabajo para listado'!$CD$155:$DC$1048576,MATCH($A333,'Hoja de Trabajo para listado'!$CD$155:$CD$1048576,0),MATCH((CUADRO!K$5&amp;$E333),'Hoja de Trabajo para listado'!$CD$151:$DC$151,0)),0)</f>
        <v>0</v>
      </c>
      <c r="L333" s="245">
        <f ca="1">+IFERROR(INDEX('Hoja de Trabajo para listado'!$A$155:$Z$1048576,MATCH($A333,'Hoja de Trabajo para listado'!$A$155:$A$1048576,0),MATCH((CUADRO!L$5&amp;$E333),'Hoja de Trabajo para listado'!$A$151:$Z$151,0)),0)+IFERROR(INDEX('Hoja de Trabajo para listado'!$AB$155:$BA$1048576,MATCH($A333,'Hoja de Trabajo para listado'!$AB$155:$AB$1048576,0),MATCH((CUADRO!L$5&amp;$E333),'Hoja de Trabajo para listado'!$AB$151:$BA$151,0)),0)+IFERROR(INDEX('Hoja de Trabajo para listado'!$BC$155:$CB$1048576,MATCH($A333,'Hoja de Trabajo para listado'!$BC$155:$BC$1048576,0),MATCH((CUADRO!L$5&amp;$E333),'Hoja de Trabajo para listado'!$BC$151:$CB$151,0)),0)+IFERROR(INDEX('Hoja de Trabajo para listado'!$DE$153:$DG$274,MATCH($A333,'Hoja de Trabajo para listado'!$DE$153:$DE$1048576,0),MATCH((CUADRO!L$5&amp;$E333),'Hoja de Trabajo para listado'!$DE$151:$DG$151,0)),0)+IFERROR(INDEX('Hoja de Trabajo para listado'!$CD$155:$DC$1048576,MATCH($A333,'Hoja de Trabajo para listado'!$CD$155:$CD$1048576,0),MATCH((CUADRO!L$5&amp;$E333),'Hoja de Trabajo para listado'!$CD$151:$DC$151,0)),0)</f>
        <v>0</v>
      </c>
      <c r="M333" s="245">
        <f ca="1">+IFERROR(INDEX('Hoja de Trabajo para listado'!$A$155:$Z$1048576,MATCH($A333,'Hoja de Trabajo para listado'!$A$155:$A$1048576,0),MATCH((CUADRO!M$5&amp;$E333),'Hoja de Trabajo para listado'!$A$151:$Z$151,0)),0)+IFERROR(INDEX('Hoja de Trabajo para listado'!$AB$155:$BA$1048576,MATCH($A333,'Hoja de Trabajo para listado'!$AB$155:$AB$1048576,0),MATCH((CUADRO!M$5&amp;$E333),'Hoja de Trabajo para listado'!$AB$151:$BA$151,0)),0)+IFERROR(INDEX('Hoja de Trabajo para listado'!$BC$155:$CB$1048576,MATCH($A333,'Hoja de Trabajo para listado'!$BC$155:$BC$1048576,0),MATCH((CUADRO!M$5&amp;$E333),'Hoja de Trabajo para listado'!$BC$151:$CB$151,0)),0)+IFERROR(INDEX('Hoja de Trabajo para listado'!$DE$153:$DG$274,MATCH($A333,'Hoja de Trabajo para listado'!$DE$153:$DE$1048576,0),MATCH((CUADRO!M$5&amp;$E333),'Hoja de Trabajo para listado'!$DE$151:$DG$151,0)),0)+IFERROR(INDEX('Hoja de Trabajo para listado'!$CD$155:$DC$1048576,MATCH($A333,'Hoja de Trabajo para listado'!$CD$155:$CD$1048576,0),MATCH((CUADRO!M$5&amp;$E333),'Hoja de Trabajo para listado'!$CD$151:$DC$151,0)),0)</f>
        <v>0</v>
      </c>
      <c r="N333" s="245">
        <f ca="1">+IFERROR(INDEX('Hoja de Trabajo para listado'!$A$155:$Z$1048576,MATCH($A333,'Hoja de Trabajo para listado'!$A$155:$A$1048576,0),MATCH((CUADRO!N$5&amp;$E333),'Hoja de Trabajo para listado'!$A$151:$Z$151,0)),0)+IFERROR(INDEX('Hoja de Trabajo para listado'!$AB$155:$BA$1048576,MATCH($A333,'Hoja de Trabajo para listado'!$AB$155:$AB$1048576,0),MATCH((CUADRO!N$5&amp;$E333),'Hoja de Trabajo para listado'!$AB$151:$BA$151,0)),0)+IFERROR(INDEX('Hoja de Trabajo para listado'!$BC$155:$CB$1048576,MATCH($A333,'Hoja de Trabajo para listado'!$BC$155:$BC$1048576,0),MATCH((CUADRO!N$5&amp;$E333),'Hoja de Trabajo para listado'!$BC$151:$CB$151,0)),0)+IFERROR(INDEX('Hoja de Trabajo para listado'!$DE$153:$DG$274,MATCH($A333,'Hoja de Trabajo para listado'!$DE$153:$DE$1048576,0),MATCH((CUADRO!N$5&amp;$E333),'Hoja de Trabajo para listado'!$DE$151:$DG$151,0)),0)+IFERROR(INDEX('Hoja de Trabajo para listado'!$CD$155:$DC$1048576,MATCH($A333,'Hoja de Trabajo para listado'!$CD$155:$CD$1048576,0),MATCH((CUADRO!N$5&amp;$E333),'Hoja de Trabajo para listado'!$CD$151:$DC$151,0)),0)</f>
        <v>0</v>
      </c>
      <c r="O333" s="245">
        <f ca="1">+IFERROR(INDEX('Hoja de Trabajo para listado'!$A$155:$Z$1048576,MATCH($A333,'Hoja de Trabajo para listado'!$A$155:$A$1048576,0),MATCH((CUADRO!O$5&amp;$E333),'Hoja de Trabajo para listado'!$A$151:$Z$151,0)),0)+IFERROR(INDEX('Hoja de Trabajo para listado'!$AB$155:$BA$1048576,MATCH($A333,'Hoja de Trabajo para listado'!$AB$155:$AB$1048576,0),MATCH((CUADRO!O$5&amp;$E333),'Hoja de Trabajo para listado'!$AB$151:$BA$151,0)),0)+IFERROR(INDEX('Hoja de Trabajo para listado'!$BC$155:$CB$1048576,MATCH($A333,'Hoja de Trabajo para listado'!$BC$155:$BC$1048576,0),MATCH((CUADRO!O$5&amp;$E333),'Hoja de Trabajo para listado'!$BC$151:$CB$151,0)),0)+IFERROR(INDEX('Hoja de Trabajo para listado'!$DE$153:$DG$274,MATCH($A333,'Hoja de Trabajo para listado'!$DE$153:$DE$1048576,0),MATCH((CUADRO!O$5&amp;$E333),'Hoja de Trabajo para listado'!$DE$151:$DG$151,0)),0)+IFERROR(INDEX('Hoja de Trabajo para listado'!$CD$155:$DC$1048576,MATCH($A333,'Hoja de Trabajo para listado'!$CD$155:$CD$1048576,0),MATCH((CUADRO!O$5&amp;$E333),'Hoja de Trabajo para listado'!$CD$151:$DC$151,0)),0)</f>
        <v>0</v>
      </c>
      <c r="P333" s="245">
        <f ca="1">+IFERROR(INDEX('Hoja de Trabajo para listado'!$A$155:$Z$1048576,MATCH($A333,'Hoja de Trabajo para listado'!$A$155:$A$1048576,0),MATCH((CUADRO!P$5&amp;$E333),'Hoja de Trabajo para listado'!$A$151:$Z$151,0)),0)+IFERROR(INDEX('Hoja de Trabajo para listado'!$AB$155:$BA$1048576,MATCH($A333,'Hoja de Trabajo para listado'!$AB$155:$AB$1048576,0),MATCH((CUADRO!P$5&amp;$E333),'Hoja de Trabajo para listado'!$AB$151:$BA$151,0)),0)+IFERROR(INDEX('Hoja de Trabajo para listado'!$BC$155:$CB$1048576,MATCH($A333,'Hoja de Trabajo para listado'!$BC$155:$BC$1048576,0),MATCH((CUADRO!P$5&amp;$E333),'Hoja de Trabajo para listado'!$BC$151:$CB$151,0)),0)+IFERROR(INDEX('Hoja de Trabajo para listado'!$DE$153:$DG$274,MATCH($A333,'Hoja de Trabajo para listado'!$DE$153:$DE$1048576,0),MATCH((CUADRO!P$5&amp;$E333),'Hoja de Trabajo para listado'!$DE$151:$DG$151,0)),0)+IFERROR(INDEX('Hoja de Trabajo para listado'!$CD$155:$DC$1048576,MATCH($A333,'Hoja de Trabajo para listado'!$CD$155:$CD$1048576,0),MATCH((CUADRO!P$5&amp;$E333),'Hoja de Trabajo para listado'!$CD$151:$DC$151,0)),0)</f>
        <v>0</v>
      </c>
      <c r="Q333" s="245">
        <f ca="1">+IFERROR(INDEX('Hoja de Trabajo para listado'!$A$155:$Z$1048576,MATCH($A333,'Hoja de Trabajo para listado'!$A$155:$A$1048576,0),MATCH((CUADRO!Q$5&amp;$E333),'Hoja de Trabajo para listado'!$A$151:$Z$151,0)),0)+IFERROR(INDEX('Hoja de Trabajo para listado'!$AB$155:$BA$1048576,MATCH($A333,'Hoja de Trabajo para listado'!$AB$155:$AB$1048576,0),MATCH((CUADRO!Q$5&amp;$E333),'Hoja de Trabajo para listado'!$AB$151:$BA$151,0)),0)+IFERROR(INDEX('Hoja de Trabajo para listado'!$BC$155:$CB$1048576,MATCH($A333,'Hoja de Trabajo para listado'!$BC$155:$BC$1048576,0),MATCH((CUADRO!Q$5&amp;$E333),'Hoja de Trabajo para listado'!$BC$151:$CB$151,0)),0)+IFERROR(INDEX('Hoja de Trabajo para listado'!$DE$153:$DG$274,MATCH($A333,'Hoja de Trabajo para listado'!$DE$153:$DE$1048576,0),MATCH((CUADRO!Q$5&amp;$E333),'Hoja de Trabajo para listado'!$DE$151:$DG$151,0)),0)+IFERROR(INDEX('Hoja de Trabajo para listado'!$CD$155:$DC$1048576,MATCH($A333,'Hoja de Trabajo para listado'!$CD$155:$CD$1048576,0),MATCH((CUADRO!Q$5&amp;$E333),'Hoja de Trabajo para listado'!$CD$151:$DC$151,0)),0)</f>
        <v>0</v>
      </c>
      <c r="R333" s="245">
        <f t="shared" ca="1" si="13"/>
        <v>2664378.54</v>
      </c>
      <c r="S333" s="262">
        <f ca="1">+R332+R333</f>
        <v>2664378.54</v>
      </c>
      <c r="T333" s="245">
        <f ca="1">+S333</f>
        <v>2664378.54</v>
      </c>
      <c r="U333" s="244">
        <f t="shared" si="14"/>
        <v>2</v>
      </c>
      <c r="V333" s="333" t="str">
        <f>+VLOOKUP(A333,bd_lista!$A$3:$E$590,5,FALSE)</f>
        <v>Empresas Nacionales</v>
      </c>
      <c r="W333" s="384"/>
      <c r="X333" s="242">
        <v>25</v>
      </c>
      <c r="Y333" s="242" t="str">
        <f>+VLOOKUP(X333,bd_lista!$A$3:$C$590,3,FALSE)</f>
        <v>Ministerio de la Presidencia</v>
      </c>
      <c r="Z333" s="292"/>
      <c r="AA333" s="321"/>
    </row>
    <row r="334" spans="1:27" customFormat="1" ht="15" customHeight="1">
      <c r="A334" s="251">
        <v>548</v>
      </c>
      <c r="B334" s="388">
        <f>+A334</f>
        <v>548</v>
      </c>
      <c r="C334" s="247" t="str">
        <f>+VLOOKUP(A334,bd_lista!$A$3:$C$590,3,FALSE)</f>
        <v>Corporación de las Fuerzas Armadas p/ el Des. Nacional</v>
      </c>
      <c r="D334" s="385" t="str">
        <f>+C334</f>
        <v>Corporación de las Fuerzas Armadas p/ el Des. Nacional</v>
      </c>
      <c r="E334" s="247" t="s">
        <v>1304</v>
      </c>
      <c r="F334" s="243">
        <f ca="1">+IFERROR(INDEX('Hoja de Trabajo para listado'!$A$155:$Z$1048576,MATCH($A334,'Hoja de Trabajo para listado'!$A$155:$A$1048576,0),MATCH((CUADRO!F$5&amp;$E334),'Hoja de Trabajo para listado'!$A$151:$Z$151,0)),0)+IFERROR(INDEX('Hoja de Trabajo para listado'!$AB$155:$BA$1048576,MATCH($A334,'Hoja de Trabajo para listado'!$AB$155:$AB$1048576,0),MATCH((CUADRO!F$5&amp;$E334),'Hoja de Trabajo para listado'!$AB$151:$BA$151,0)),0)+IFERROR(INDEX('Hoja de Trabajo para listado'!$BC$155:$CB$1048576,MATCH($A334,'Hoja de Trabajo para listado'!$BC$155:$BC$1048576,0),MATCH((CUADRO!F$5&amp;$E334),'Hoja de Trabajo para listado'!$BC$151:$CB$151,0)),0)+IFERROR(INDEX('Hoja de Trabajo para listado'!$DE$153:$DG$274,MATCH($A334,'Hoja de Trabajo para listado'!$DE$153:$DE$1048576,0),MATCH((CUADRO!F$5&amp;$E334),'Hoja de Trabajo para listado'!$DE$151:$DG$151,0)),0)+IFERROR(INDEX('Hoja de Trabajo para listado'!$CD$155:$DC$1048576,MATCH($A334,'Hoja de Trabajo para listado'!$CD$155:$CD$1048576,0),MATCH((CUADRO!F$5&amp;$E334),'Hoja de Trabajo para listado'!$CD$151:$DC$151,0)),0)</f>
        <v>443.07</v>
      </c>
      <c r="G334" s="243">
        <f ca="1">+IFERROR(INDEX('Hoja de Trabajo para listado'!$A$155:$Z$1048576,MATCH($A334,'Hoja de Trabajo para listado'!$A$155:$A$1048576,0),MATCH((CUADRO!G$5&amp;$E334),'Hoja de Trabajo para listado'!$A$151:$Z$151,0)),0)+IFERROR(INDEX('Hoja de Trabajo para listado'!$AB$155:$BA$1048576,MATCH($A334,'Hoja de Trabajo para listado'!$AB$155:$AB$1048576,0),MATCH((CUADRO!G$5&amp;$E334),'Hoja de Trabajo para listado'!$AB$151:$BA$151,0)),0)+IFERROR(INDEX('Hoja de Trabajo para listado'!$BC$155:$CB$1048576,MATCH($A334,'Hoja de Trabajo para listado'!$BC$155:$BC$1048576,0),MATCH((CUADRO!G$5&amp;$E334),'Hoja de Trabajo para listado'!$BC$151:$CB$151,0)),0)+IFERROR(INDEX('Hoja de Trabajo para listado'!$DE$153:$DG$274,MATCH($A334,'Hoja de Trabajo para listado'!$DE$153:$DE$1048576,0),MATCH((CUADRO!G$5&amp;$E334),'Hoja de Trabajo para listado'!$DE$151:$DG$151,0)),0)+IFERROR(INDEX('Hoja de Trabajo para listado'!$CD$155:$DC$1048576,MATCH($A334,'Hoja de Trabajo para listado'!$CD$155:$CD$1048576,0),MATCH((CUADRO!G$5&amp;$E334),'Hoja de Trabajo para listado'!$CD$151:$DC$151,0)),0)</f>
        <v>0</v>
      </c>
      <c r="H334" s="243">
        <f ca="1">+IFERROR(INDEX('Hoja de Trabajo para listado'!$A$155:$Z$1048576,MATCH($A334,'Hoja de Trabajo para listado'!$A$155:$A$1048576,0),MATCH((CUADRO!H$5&amp;$E334),'Hoja de Trabajo para listado'!$A$151:$Z$151,0)),0)+IFERROR(INDEX('Hoja de Trabajo para listado'!$AB$155:$BA$1048576,MATCH($A334,'Hoja de Trabajo para listado'!$AB$155:$AB$1048576,0),MATCH((CUADRO!H$5&amp;$E334),'Hoja de Trabajo para listado'!$AB$151:$BA$151,0)),0)+IFERROR(INDEX('Hoja de Trabajo para listado'!$BC$155:$CB$1048576,MATCH($A334,'Hoja de Trabajo para listado'!$BC$155:$BC$1048576,0),MATCH((CUADRO!H$5&amp;$E334),'Hoja de Trabajo para listado'!$BC$151:$CB$151,0)),0)+IFERROR(INDEX('Hoja de Trabajo para listado'!$DE$153:$DG$274,MATCH($A334,'Hoja de Trabajo para listado'!$DE$153:$DE$1048576,0),MATCH((CUADRO!H$5&amp;$E334),'Hoja de Trabajo para listado'!$DE$151:$DG$151,0)),0)+IFERROR(INDEX('Hoja de Trabajo para listado'!$CD$155:$DC$1048576,MATCH($A334,'Hoja de Trabajo para listado'!$CD$155:$CD$1048576,0),MATCH((CUADRO!H$5&amp;$E334),'Hoja de Trabajo para listado'!$CD$151:$DC$151,0)),0)</f>
        <v>0</v>
      </c>
      <c r="I334" s="243">
        <f ca="1">+IFERROR(INDEX('Hoja de Trabajo para listado'!$A$155:$Z$1048576,MATCH($A334,'Hoja de Trabajo para listado'!$A$155:$A$1048576,0),MATCH((CUADRO!I$5&amp;$E334),'Hoja de Trabajo para listado'!$A$151:$Z$151,0)),0)+IFERROR(INDEX('Hoja de Trabajo para listado'!$AB$155:$BA$1048576,MATCH($A334,'Hoja de Trabajo para listado'!$AB$155:$AB$1048576,0),MATCH((CUADRO!I$5&amp;$E334),'Hoja de Trabajo para listado'!$AB$151:$BA$151,0)),0)+IFERROR(INDEX('Hoja de Trabajo para listado'!$BC$155:$CB$1048576,MATCH($A334,'Hoja de Trabajo para listado'!$BC$155:$BC$1048576,0),MATCH((CUADRO!I$5&amp;$E334),'Hoja de Trabajo para listado'!$BC$151:$CB$151,0)),0)+IFERROR(INDEX('Hoja de Trabajo para listado'!$DE$153:$DG$274,MATCH($A334,'Hoja de Trabajo para listado'!$DE$153:$DE$1048576,0),MATCH((CUADRO!I$5&amp;$E334),'Hoja de Trabajo para listado'!$DE$151:$DG$151,0)),0)+IFERROR(INDEX('Hoja de Trabajo para listado'!$CD$155:$DC$1048576,MATCH($A334,'Hoja de Trabajo para listado'!$CD$155:$CD$1048576,0),MATCH((CUADRO!I$5&amp;$E334),'Hoja de Trabajo para listado'!$CD$151:$DC$151,0)),0)</f>
        <v>0</v>
      </c>
      <c r="J334" s="243">
        <f ca="1">+IFERROR(INDEX('Hoja de Trabajo para listado'!$A$155:$Z$1048576,MATCH($A334,'Hoja de Trabajo para listado'!$A$155:$A$1048576,0),MATCH((CUADRO!J$5&amp;$E334),'Hoja de Trabajo para listado'!$A$151:$Z$151,0)),0)+IFERROR(INDEX('Hoja de Trabajo para listado'!$AB$155:$BA$1048576,MATCH($A334,'Hoja de Trabajo para listado'!$AB$155:$AB$1048576,0),MATCH((CUADRO!J$5&amp;$E334),'Hoja de Trabajo para listado'!$AB$151:$BA$151,0)),0)+IFERROR(INDEX('Hoja de Trabajo para listado'!$BC$155:$CB$1048576,MATCH($A334,'Hoja de Trabajo para listado'!$BC$155:$BC$1048576,0),MATCH((CUADRO!J$5&amp;$E334),'Hoja de Trabajo para listado'!$BC$151:$CB$151,0)),0)+IFERROR(INDEX('Hoja de Trabajo para listado'!$DE$153:$DG$274,MATCH($A334,'Hoja de Trabajo para listado'!$DE$153:$DE$1048576,0),MATCH((CUADRO!J$5&amp;$E334),'Hoja de Trabajo para listado'!$DE$151:$DG$151,0)),0)+IFERROR(INDEX('Hoja de Trabajo para listado'!$CD$155:$DC$1048576,MATCH($A334,'Hoja de Trabajo para listado'!$CD$155:$CD$1048576,0),MATCH((CUADRO!J$5&amp;$E334),'Hoja de Trabajo para listado'!$CD$151:$DC$151,0)),0)</f>
        <v>0</v>
      </c>
      <c r="K334" s="243">
        <f ca="1">+IFERROR(INDEX('Hoja de Trabajo para listado'!$A$155:$Z$1048576,MATCH($A334,'Hoja de Trabajo para listado'!$A$155:$A$1048576,0),MATCH((CUADRO!K$5&amp;$E334),'Hoja de Trabajo para listado'!$A$151:$Z$151,0)),0)+IFERROR(INDEX('Hoja de Trabajo para listado'!$AB$155:$BA$1048576,MATCH($A334,'Hoja de Trabajo para listado'!$AB$155:$AB$1048576,0),MATCH((CUADRO!K$5&amp;$E334),'Hoja de Trabajo para listado'!$AB$151:$BA$151,0)),0)+IFERROR(INDEX('Hoja de Trabajo para listado'!$BC$155:$CB$1048576,MATCH($A334,'Hoja de Trabajo para listado'!$BC$155:$BC$1048576,0),MATCH((CUADRO!K$5&amp;$E334),'Hoja de Trabajo para listado'!$BC$151:$CB$151,0)),0)+IFERROR(INDEX('Hoja de Trabajo para listado'!$DE$153:$DG$274,MATCH($A334,'Hoja de Trabajo para listado'!$DE$153:$DE$1048576,0),MATCH((CUADRO!K$5&amp;$E334),'Hoja de Trabajo para listado'!$DE$151:$DG$151,0)),0)+IFERROR(INDEX('Hoja de Trabajo para listado'!$CD$155:$DC$1048576,MATCH($A334,'Hoja de Trabajo para listado'!$CD$155:$CD$1048576,0),MATCH((CUADRO!K$5&amp;$E334),'Hoja de Trabajo para listado'!$CD$151:$DC$151,0)),0)</f>
        <v>0</v>
      </c>
      <c r="L334" s="243">
        <f ca="1">+IFERROR(INDEX('Hoja de Trabajo para listado'!$A$155:$Z$1048576,MATCH($A334,'Hoja de Trabajo para listado'!$A$155:$A$1048576,0),MATCH((CUADRO!L$5&amp;$E334),'Hoja de Trabajo para listado'!$A$151:$Z$151,0)),0)+IFERROR(INDEX('Hoja de Trabajo para listado'!$AB$155:$BA$1048576,MATCH($A334,'Hoja de Trabajo para listado'!$AB$155:$AB$1048576,0),MATCH((CUADRO!L$5&amp;$E334),'Hoja de Trabajo para listado'!$AB$151:$BA$151,0)),0)+IFERROR(INDEX('Hoja de Trabajo para listado'!$BC$155:$CB$1048576,MATCH($A334,'Hoja de Trabajo para listado'!$BC$155:$BC$1048576,0),MATCH((CUADRO!L$5&amp;$E334),'Hoja de Trabajo para listado'!$BC$151:$CB$151,0)),0)+IFERROR(INDEX('Hoja de Trabajo para listado'!$DE$153:$DG$274,MATCH($A334,'Hoja de Trabajo para listado'!$DE$153:$DE$1048576,0),MATCH((CUADRO!L$5&amp;$E334),'Hoja de Trabajo para listado'!$DE$151:$DG$151,0)),0)+IFERROR(INDEX('Hoja de Trabajo para listado'!$CD$155:$DC$1048576,MATCH($A334,'Hoja de Trabajo para listado'!$CD$155:$CD$1048576,0),MATCH((CUADRO!L$5&amp;$E334),'Hoja de Trabajo para listado'!$CD$151:$DC$151,0)),0)</f>
        <v>0</v>
      </c>
      <c r="M334" s="243">
        <f ca="1">+IFERROR(INDEX('Hoja de Trabajo para listado'!$A$155:$Z$1048576,MATCH($A334,'Hoja de Trabajo para listado'!$A$155:$A$1048576,0),MATCH((CUADRO!M$5&amp;$E334),'Hoja de Trabajo para listado'!$A$151:$Z$151,0)),0)+IFERROR(INDEX('Hoja de Trabajo para listado'!$AB$155:$BA$1048576,MATCH($A334,'Hoja de Trabajo para listado'!$AB$155:$AB$1048576,0),MATCH((CUADRO!M$5&amp;$E334),'Hoja de Trabajo para listado'!$AB$151:$BA$151,0)),0)+IFERROR(INDEX('Hoja de Trabajo para listado'!$BC$155:$CB$1048576,MATCH($A334,'Hoja de Trabajo para listado'!$BC$155:$BC$1048576,0),MATCH((CUADRO!M$5&amp;$E334),'Hoja de Trabajo para listado'!$BC$151:$CB$151,0)),0)+IFERROR(INDEX('Hoja de Trabajo para listado'!$DE$153:$DG$274,MATCH($A334,'Hoja de Trabajo para listado'!$DE$153:$DE$1048576,0),MATCH((CUADRO!M$5&amp;$E334),'Hoja de Trabajo para listado'!$DE$151:$DG$151,0)),0)+IFERROR(INDEX('Hoja de Trabajo para listado'!$CD$155:$DC$1048576,MATCH($A334,'Hoja de Trabajo para listado'!$CD$155:$CD$1048576,0),MATCH((CUADRO!M$5&amp;$E334),'Hoja de Trabajo para listado'!$CD$151:$DC$151,0)),0)</f>
        <v>0</v>
      </c>
      <c r="N334" s="243">
        <f ca="1">+IFERROR(INDEX('Hoja de Trabajo para listado'!$A$155:$Z$1048576,MATCH($A334,'Hoja de Trabajo para listado'!$A$155:$A$1048576,0),MATCH((CUADRO!N$5&amp;$E334),'Hoja de Trabajo para listado'!$A$151:$Z$151,0)),0)+IFERROR(INDEX('Hoja de Trabajo para listado'!$AB$155:$BA$1048576,MATCH($A334,'Hoja de Trabajo para listado'!$AB$155:$AB$1048576,0),MATCH((CUADRO!N$5&amp;$E334),'Hoja de Trabajo para listado'!$AB$151:$BA$151,0)),0)+IFERROR(INDEX('Hoja de Trabajo para listado'!$BC$155:$CB$1048576,MATCH($A334,'Hoja de Trabajo para listado'!$BC$155:$BC$1048576,0),MATCH((CUADRO!N$5&amp;$E334),'Hoja de Trabajo para listado'!$BC$151:$CB$151,0)),0)+IFERROR(INDEX('Hoja de Trabajo para listado'!$DE$153:$DG$274,MATCH($A334,'Hoja de Trabajo para listado'!$DE$153:$DE$1048576,0),MATCH((CUADRO!N$5&amp;$E334),'Hoja de Trabajo para listado'!$DE$151:$DG$151,0)),0)+IFERROR(INDEX('Hoja de Trabajo para listado'!$CD$155:$DC$1048576,MATCH($A334,'Hoja de Trabajo para listado'!$CD$155:$CD$1048576,0),MATCH((CUADRO!N$5&amp;$E334),'Hoja de Trabajo para listado'!$CD$151:$DC$151,0)),0)</f>
        <v>0</v>
      </c>
      <c r="O334" s="243">
        <f ca="1">+IFERROR(INDEX('Hoja de Trabajo para listado'!$A$155:$Z$1048576,MATCH($A334,'Hoja de Trabajo para listado'!$A$155:$A$1048576,0),MATCH((CUADRO!O$5&amp;$E334),'Hoja de Trabajo para listado'!$A$151:$Z$151,0)),0)+IFERROR(INDEX('Hoja de Trabajo para listado'!$AB$155:$BA$1048576,MATCH($A334,'Hoja de Trabajo para listado'!$AB$155:$AB$1048576,0),MATCH((CUADRO!O$5&amp;$E334),'Hoja de Trabajo para listado'!$AB$151:$BA$151,0)),0)+IFERROR(INDEX('Hoja de Trabajo para listado'!$BC$155:$CB$1048576,MATCH($A334,'Hoja de Trabajo para listado'!$BC$155:$BC$1048576,0),MATCH((CUADRO!O$5&amp;$E334),'Hoja de Trabajo para listado'!$BC$151:$CB$151,0)),0)+IFERROR(INDEX('Hoja de Trabajo para listado'!$DE$153:$DG$274,MATCH($A334,'Hoja de Trabajo para listado'!$DE$153:$DE$1048576,0),MATCH((CUADRO!O$5&amp;$E334),'Hoja de Trabajo para listado'!$DE$151:$DG$151,0)),0)+IFERROR(INDEX('Hoja de Trabajo para listado'!$CD$155:$DC$1048576,MATCH($A334,'Hoja de Trabajo para listado'!$CD$155:$CD$1048576,0),MATCH((CUADRO!O$5&amp;$E334),'Hoja de Trabajo para listado'!$CD$151:$DC$151,0)),0)</f>
        <v>0</v>
      </c>
      <c r="P334" s="243">
        <f ca="1">+IFERROR(INDEX('Hoja de Trabajo para listado'!$A$155:$Z$1048576,MATCH($A334,'Hoja de Trabajo para listado'!$A$155:$A$1048576,0),MATCH((CUADRO!P$5&amp;$E334),'Hoja de Trabajo para listado'!$A$151:$Z$151,0)),0)+IFERROR(INDEX('Hoja de Trabajo para listado'!$AB$155:$BA$1048576,MATCH($A334,'Hoja de Trabajo para listado'!$AB$155:$AB$1048576,0),MATCH((CUADRO!P$5&amp;$E334),'Hoja de Trabajo para listado'!$AB$151:$BA$151,0)),0)+IFERROR(INDEX('Hoja de Trabajo para listado'!$BC$155:$CB$1048576,MATCH($A334,'Hoja de Trabajo para listado'!$BC$155:$BC$1048576,0),MATCH((CUADRO!P$5&amp;$E334),'Hoja de Trabajo para listado'!$BC$151:$CB$151,0)),0)+IFERROR(INDEX('Hoja de Trabajo para listado'!$DE$153:$DG$274,MATCH($A334,'Hoja de Trabajo para listado'!$DE$153:$DE$1048576,0),MATCH((CUADRO!P$5&amp;$E334),'Hoja de Trabajo para listado'!$DE$151:$DG$151,0)),0)+IFERROR(INDEX('Hoja de Trabajo para listado'!$CD$155:$DC$1048576,MATCH($A334,'Hoja de Trabajo para listado'!$CD$155:$CD$1048576,0),MATCH((CUADRO!P$5&amp;$E334),'Hoja de Trabajo para listado'!$CD$151:$DC$151,0)),0)</f>
        <v>0</v>
      </c>
      <c r="Q334" s="243">
        <f ca="1">+IFERROR(INDEX('Hoja de Trabajo para listado'!$A$155:$Z$1048576,MATCH($A334,'Hoja de Trabajo para listado'!$A$155:$A$1048576,0),MATCH((CUADRO!Q$5&amp;$E334),'Hoja de Trabajo para listado'!$A$151:$Z$151,0)),0)+IFERROR(INDEX('Hoja de Trabajo para listado'!$AB$155:$BA$1048576,MATCH($A334,'Hoja de Trabajo para listado'!$AB$155:$AB$1048576,0),MATCH((CUADRO!Q$5&amp;$E334),'Hoja de Trabajo para listado'!$AB$151:$BA$151,0)),0)+IFERROR(INDEX('Hoja de Trabajo para listado'!$BC$155:$CB$1048576,MATCH($A334,'Hoja de Trabajo para listado'!$BC$155:$BC$1048576,0),MATCH((CUADRO!Q$5&amp;$E334),'Hoja de Trabajo para listado'!$BC$151:$CB$151,0)),0)+IFERROR(INDEX('Hoja de Trabajo para listado'!$DE$153:$DG$274,MATCH($A334,'Hoja de Trabajo para listado'!$DE$153:$DE$1048576,0),MATCH((CUADRO!Q$5&amp;$E334),'Hoja de Trabajo para listado'!$DE$151:$DG$151,0)),0)+IFERROR(INDEX('Hoja de Trabajo para listado'!$CD$155:$DC$1048576,MATCH($A334,'Hoja de Trabajo para listado'!$CD$155:$CD$1048576,0),MATCH((CUADRO!Q$5&amp;$E334),'Hoja de Trabajo para listado'!$CD$151:$DC$151,0)),0)</f>
        <v>0</v>
      </c>
      <c r="R334" s="243">
        <f t="shared" ca="1" si="13"/>
        <v>443.07</v>
      </c>
      <c r="S334" s="263"/>
      <c r="T334" s="243">
        <f ca="1">+T335</f>
        <v>4391114.71</v>
      </c>
      <c r="U334" s="242">
        <f t="shared" si="14"/>
        <v>1</v>
      </c>
      <c r="V334" s="333" t="str">
        <f>+VLOOKUP(A334,bd_lista!$A$3:$E$590,5,FALSE)</f>
        <v>Empresas Nacionales</v>
      </c>
      <c r="W334" s="383" t="str">
        <f>+V334</f>
        <v>Empresas Nacionales</v>
      </c>
      <c r="X334" s="242">
        <f>+VLOOKUP(A334,[3]Sheet1!$A$13:$D$744,4,FALSE)</f>
        <v>20</v>
      </c>
      <c r="Y334" s="242" t="str">
        <f>+VLOOKUP(X334,bd_lista!$A$3:$C$590,3,FALSE)</f>
        <v>Ministerio de Defensa</v>
      </c>
      <c r="Z334" s="294">
        <f>+X334</f>
        <v>20</v>
      </c>
      <c r="AA334" s="319" t="str">
        <f>+Y334</f>
        <v>Ministerio de Defensa</v>
      </c>
    </row>
    <row r="335" spans="1:27" customFormat="1" ht="15" customHeight="1">
      <c r="A335" s="32">
        <v>548</v>
      </c>
      <c r="B335" s="389"/>
      <c r="C335" s="333" t="str">
        <f>+VLOOKUP(A335,bd_lista!$A$3:$C$590,3,FALSE)</f>
        <v>Corporación de las Fuerzas Armadas p/ el Des. Nacional</v>
      </c>
      <c r="D335" s="386"/>
      <c r="E335" s="333" t="s">
        <v>1305</v>
      </c>
      <c r="F335" s="245">
        <f ca="1">+IFERROR(INDEX('Hoja de Trabajo para listado'!$A$155:$Z$1048576,MATCH($A335,'Hoja de Trabajo para listado'!$A$155:$A$1048576,0),MATCH((CUADRO!F$5&amp;$E335),'Hoja de Trabajo para listado'!$A$151:$Z$151,0)),0)+IFERROR(INDEX('Hoja de Trabajo para listado'!$AB$155:$BA$1048576,MATCH($A335,'Hoja de Trabajo para listado'!$AB$155:$AB$1048576,0),MATCH((CUADRO!F$5&amp;$E335),'Hoja de Trabajo para listado'!$AB$151:$BA$151,0)),0)+IFERROR(INDEX('Hoja de Trabajo para listado'!$BC$155:$CB$1048576,MATCH($A335,'Hoja de Trabajo para listado'!$BC$155:$BC$1048576,0),MATCH((CUADRO!F$5&amp;$E335),'Hoja de Trabajo para listado'!$BC$151:$CB$151,0)),0)+IFERROR(INDEX('Hoja de Trabajo para listado'!$DE$153:$DG$274,MATCH($A335,'Hoja de Trabajo para listado'!$DE$153:$DE$1048576,0),MATCH((CUADRO!F$5&amp;$E335),'Hoja de Trabajo para listado'!$DE$151:$DG$151,0)),0)+IFERROR(INDEX('Hoja de Trabajo para listado'!$CD$155:$DC$1048576,MATCH($A335,'Hoja de Trabajo para listado'!$CD$155:$CD$1048576,0),MATCH((CUADRO!F$5&amp;$E335),'Hoja de Trabajo para listado'!$CD$151:$DC$151,0)),0)</f>
        <v>0</v>
      </c>
      <c r="G335" s="245">
        <f ca="1">+IFERROR(INDEX('Hoja de Trabajo para listado'!$A$155:$Z$1048576,MATCH($A335,'Hoja de Trabajo para listado'!$A$155:$A$1048576,0),MATCH((CUADRO!G$5&amp;$E335),'Hoja de Trabajo para listado'!$A$151:$Z$151,0)),0)+IFERROR(INDEX('Hoja de Trabajo para listado'!$AB$155:$BA$1048576,MATCH($A335,'Hoja de Trabajo para listado'!$AB$155:$AB$1048576,0),MATCH((CUADRO!G$5&amp;$E335),'Hoja de Trabajo para listado'!$AB$151:$BA$151,0)),0)+IFERROR(INDEX('Hoja de Trabajo para listado'!$BC$155:$CB$1048576,MATCH($A335,'Hoja de Trabajo para listado'!$BC$155:$BC$1048576,0),MATCH((CUADRO!G$5&amp;$E335),'Hoja de Trabajo para listado'!$BC$151:$CB$151,0)),0)+IFERROR(INDEX('Hoja de Trabajo para listado'!$DE$153:$DG$274,MATCH($A335,'Hoja de Trabajo para listado'!$DE$153:$DE$1048576,0),MATCH((CUADRO!G$5&amp;$E335),'Hoja de Trabajo para listado'!$DE$151:$DG$151,0)),0)+IFERROR(INDEX('Hoja de Trabajo para listado'!$CD$155:$DC$1048576,MATCH($A335,'Hoja de Trabajo para listado'!$CD$155:$CD$1048576,0),MATCH((CUADRO!G$5&amp;$E335),'Hoja de Trabajo para listado'!$CD$151:$DC$151,0)),0)</f>
        <v>4390671.6399999997</v>
      </c>
      <c r="H335" s="245">
        <f ca="1">+IFERROR(INDEX('Hoja de Trabajo para listado'!$A$155:$Z$1048576,MATCH($A335,'Hoja de Trabajo para listado'!$A$155:$A$1048576,0),MATCH((CUADRO!H$5&amp;$E335),'Hoja de Trabajo para listado'!$A$151:$Z$151,0)),0)+IFERROR(INDEX('Hoja de Trabajo para listado'!$AB$155:$BA$1048576,MATCH($A335,'Hoja de Trabajo para listado'!$AB$155:$AB$1048576,0),MATCH((CUADRO!H$5&amp;$E335),'Hoja de Trabajo para listado'!$AB$151:$BA$151,0)),0)+IFERROR(INDEX('Hoja de Trabajo para listado'!$BC$155:$CB$1048576,MATCH($A335,'Hoja de Trabajo para listado'!$BC$155:$BC$1048576,0),MATCH((CUADRO!H$5&amp;$E335),'Hoja de Trabajo para listado'!$BC$151:$CB$151,0)),0)+IFERROR(INDEX('Hoja de Trabajo para listado'!$DE$153:$DG$274,MATCH($A335,'Hoja de Trabajo para listado'!$DE$153:$DE$1048576,0),MATCH((CUADRO!H$5&amp;$E335),'Hoja de Trabajo para listado'!$DE$151:$DG$151,0)),0)+IFERROR(INDEX('Hoja de Trabajo para listado'!$CD$155:$DC$1048576,MATCH($A335,'Hoja de Trabajo para listado'!$CD$155:$CD$1048576,0),MATCH((CUADRO!H$5&amp;$E335),'Hoja de Trabajo para listado'!$CD$151:$DC$151,0)),0)</f>
        <v>0</v>
      </c>
      <c r="I335" s="245">
        <f ca="1">+IFERROR(INDEX('Hoja de Trabajo para listado'!$A$155:$Z$1048576,MATCH($A335,'Hoja de Trabajo para listado'!$A$155:$A$1048576,0),MATCH((CUADRO!I$5&amp;$E335),'Hoja de Trabajo para listado'!$A$151:$Z$151,0)),0)+IFERROR(INDEX('Hoja de Trabajo para listado'!$AB$155:$BA$1048576,MATCH($A335,'Hoja de Trabajo para listado'!$AB$155:$AB$1048576,0),MATCH((CUADRO!I$5&amp;$E335),'Hoja de Trabajo para listado'!$AB$151:$BA$151,0)),0)+IFERROR(INDEX('Hoja de Trabajo para listado'!$BC$155:$CB$1048576,MATCH($A335,'Hoja de Trabajo para listado'!$BC$155:$BC$1048576,0),MATCH((CUADRO!I$5&amp;$E335),'Hoja de Trabajo para listado'!$BC$151:$CB$151,0)),0)+IFERROR(INDEX('Hoja de Trabajo para listado'!$DE$153:$DG$274,MATCH($A335,'Hoja de Trabajo para listado'!$DE$153:$DE$1048576,0),MATCH((CUADRO!I$5&amp;$E335),'Hoja de Trabajo para listado'!$DE$151:$DG$151,0)),0)+IFERROR(INDEX('Hoja de Trabajo para listado'!$CD$155:$DC$1048576,MATCH($A335,'Hoja de Trabajo para listado'!$CD$155:$CD$1048576,0),MATCH((CUADRO!I$5&amp;$E335),'Hoja de Trabajo para listado'!$CD$151:$DC$151,0)),0)</f>
        <v>0</v>
      </c>
      <c r="J335" s="245">
        <f ca="1">+IFERROR(INDEX('Hoja de Trabajo para listado'!$A$155:$Z$1048576,MATCH($A335,'Hoja de Trabajo para listado'!$A$155:$A$1048576,0),MATCH((CUADRO!J$5&amp;$E335),'Hoja de Trabajo para listado'!$A$151:$Z$151,0)),0)+IFERROR(INDEX('Hoja de Trabajo para listado'!$AB$155:$BA$1048576,MATCH($A335,'Hoja de Trabajo para listado'!$AB$155:$AB$1048576,0),MATCH((CUADRO!J$5&amp;$E335),'Hoja de Trabajo para listado'!$AB$151:$BA$151,0)),0)+IFERROR(INDEX('Hoja de Trabajo para listado'!$BC$155:$CB$1048576,MATCH($A335,'Hoja de Trabajo para listado'!$BC$155:$BC$1048576,0),MATCH((CUADRO!J$5&amp;$E335),'Hoja de Trabajo para listado'!$BC$151:$CB$151,0)),0)+IFERROR(INDEX('Hoja de Trabajo para listado'!$DE$153:$DG$274,MATCH($A335,'Hoja de Trabajo para listado'!$DE$153:$DE$1048576,0),MATCH((CUADRO!J$5&amp;$E335),'Hoja de Trabajo para listado'!$DE$151:$DG$151,0)),0)+IFERROR(INDEX('Hoja de Trabajo para listado'!$CD$155:$DC$1048576,MATCH($A335,'Hoja de Trabajo para listado'!$CD$155:$CD$1048576,0),MATCH((CUADRO!J$5&amp;$E335),'Hoja de Trabajo para listado'!$CD$151:$DC$151,0)),0)</f>
        <v>0</v>
      </c>
      <c r="K335" s="245">
        <f ca="1">+IFERROR(INDEX('Hoja de Trabajo para listado'!$A$155:$Z$1048576,MATCH($A335,'Hoja de Trabajo para listado'!$A$155:$A$1048576,0),MATCH((CUADRO!K$5&amp;$E335),'Hoja de Trabajo para listado'!$A$151:$Z$151,0)),0)+IFERROR(INDEX('Hoja de Trabajo para listado'!$AB$155:$BA$1048576,MATCH($A335,'Hoja de Trabajo para listado'!$AB$155:$AB$1048576,0),MATCH((CUADRO!K$5&amp;$E335),'Hoja de Trabajo para listado'!$AB$151:$BA$151,0)),0)+IFERROR(INDEX('Hoja de Trabajo para listado'!$BC$155:$CB$1048576,MATCH($A335,'Hoja de Trabajo para listado'!$BC$155:$BC$1048576,0),MATCH((CUADRO!K$5&amp;$E335),'Hoja de Trabajo para listado'!$BC$151:$CB$151,0)),0)+IFERROR(INDEX('Hoja de Trabajo para listado'!$DE$153:$DG$274,MATCH($A335,'Hoja de Trabajo para listado'!$DE$153:$DE$1048576,0),MATCH((CUADRO!K$5&amp;$E335),'Hoja de Trabajo para listado'!$DE$151:$DG$151,0)),0)+IFERROR(INDEX('Hoja de Trabajo para listado'!$CD$155:$DC$1048576,MATCH($A335,'Hoja de Trabajo para listado'!$CD$155:$CD$1048576,0),MATCH((CUADRO!K$5&amp;$E335),'Hoja de Trabajo para listado'!$CD$151:$DC$151,0)),0)</f>
        <v>0</v>
      </c>
      <c r="L335" s="245">
        <f ca="1">+IFERROR(INDEX('Hoja de Trabajo para listado'!$A$155:$Z$1048576,MATCH($A335,'Hoja de Trabajo para listado'!$A$155:$A$1048576,0),MATCH((CUADRO!L$5&amp;$E335),'Hoja de Trabajo para listado'!$A$151:$Z$151,0)),0)+IFERROR(INDEX('Hoja de Trabajo para listado'!$AB$155:$BA$1048576,MATCH($A335,'Hoja de Trabajo para listado'!$AB$155:$AB$1048576,0),MATCH((CUADRO!L$5&amp;$E335),'Hoja de Trabajo para listado'!$AB$151:$BA$151,0)),0)+IFERROR(INDEX('Hoja de Trabajo para listado'!$BC$155:$CB$1048576,MATCH($A335,'Hoja de Trabajo para listado'!$BC$155:$BC$1048576,0),MATCH((CUADRO!L$5&amp;$E335),'Hoja de Trabajo para listado'!$BC$151:$CB$151,0)),0)+IFERROR(INDEX('Hoja de Trabajo para listado'!$DE$153:$DG$274,MATCH($A335,'Hoja de Trabajo para listado'!$DE$153:$DE$1048576,0),MATCH((CUADRO!L$5&amp;$E335),'Hoja de Trabajo para listado'!$DE$151:$DG$151,0)),0)+IFERROR(INDEX('Hoja de Trabajo para listado'!$CD$155:$DC$1048576,MATCH($A335,'Hoja de Trabajo para listado'!$CD$155:$CD$1048576,0),MATCH((CUADRO!L$5&amp;$E335),'Hoja de Trabajo para listado'!$CD$151:$DC$151,0)),0)</f>
        <v>0</v>
      </c>
      <c r="M335" s="245">
        <f ca="1">+IFERROR(INDEX('Hoja de Trabajo para listado'!$A$155:$Z$1048576,MATCH($A335,'Hoja de Trabajo para listado'!$A$155:$A$1048576,0),MATCH((CUADRO!M$5&amp;$E335),'Hoja de Trabajo para listado'!$A$151:$Z$151,0)),0)+IFERROR(INDEX('Hoja de Trabajo para listado'!$AB$155:$BA$1048576,MATCH($A335,'Hoja de Trabajo para listado'!$AB$155:$AB$1048576,0),MATCH((CUADRO!M$5&amp;$E335),'Hoja de Trabajo para listado'!$AB$151:$BA$151,0)),0)+IFERROR(INDEX('Hoja de Trabajo para listado'!$BC$155:$CB$1048576,MATCH($A335,'Hoja de Trabajo para listado'!$BC$155:$BC$1048576,0),MATCH((CUADRO!M$5&amp;$E335),'Hoja de Trabajo para listado'!$BC$151:$CB$151,0)),0)+IFERROR(INDEX('Hoja de Trabajo para listado'!$DE$153:$DG$274,MATCH($A335,'Hoja de Trabajo para listado'!$DE$153:$DE$1048576,0),MATCH((CUADRO!M$5&amp;$E335),'Hoja de Trabajo para listado'!$DE$151:$DG$151,0)),0)+IFERROR(INDEX('Hoja de Trabajo para listado'!$CD$155:$DC$1048576,MATCH($A335,'Hoja de Trabajo para listado'!$CD$155:$CD$1048576,0),MATCH((CUADRO!M$5&amp;$E335),'Hoja de Trabajo para listado'!$CD$151:$DC$151,0)),0)</f>
        <v>0</v>
      </c>
      <c r="N335" s="245">
        <f ca="1">+IFERROR(INDEX('Hoja de Trabajo para listado'!$A$155:$Z$1048576,MATCH($A335,'Hoja de Trabajo para listado'!$A$155:$A$1048576,0),MATCH((CUADRO!N$5&amp;$E335),'Hoja de Trabajo para listado'!$A$151:$Z$151,0)),0)+IFERROR(INDEX('Hoja de Trabajo para listado'!$AB$155:$BA$1048576,MATCH($A335,'Hoja de Trabajo para listado'!$AB$155:$AB$1048576,0),MATCH((CUADRO!N$5&amp;$E335),'Hoja de Trabajo para listado'!$AB$151:$BA$151,0)),0)+IFERROR(INDEX('Hoja de Trabajo para listado'!$BC$155:$CB$1048576,MATCH($A335,'Hoja de Trabajo para listado'!$BC$155:$BC$1048576,0),MATCH((CUADRO!N$5&amp;$E335),'Hoja de Trabajo para listado'!$BC$151:$CB$151,0)),0)+IFERROR(INDEX('Hoja de Trabajo para listado'!$DE$153:$DG$274,MATCH($A335,'Hoja de Trabajo para listado'!$DE$153:$DE$1048576,0),MATCH((CUADRO!N$5&amp;$E335),'Hoja de Trabajo para listado'!$DE$151:$DG$151,0)),0)+IFERROR(INDEX('Hoja de Trabajo para listado'!$CD$155:$DC$1048576,MATCH($A335,'Hoja de Trabajo para listado'!$CD$155:$CD$1048576,0),MATCH((CUADRO!N$5&amp;$E335),'Hoja de Trabajo para listado'!$CD$151:$DC$151,0)),0)</f>
        <v>0</v>
      </c>
      <c r="O335" s="245">
        <f ca="1">+IFERROR(INDEX('Hoja de Trabajo para listado'!$A$155:$Z$1048576,MATCH($A335,'Hoja de Trabajo para listado'!$A$155:$A$1048576,0),MATCH((CUADRO!O$5&amp;$E335),'Hoja de Trabajo para listado'!$A$151:$Z$151,0)),0)+IFERROR(INDEX('Hoja de Trabajo para listado'!$AB$155:$BA$1048576,MATCH($A335,'Hoja de Trabajo para listado'!$AB$155:$AB$1048576,0),MATCH((CUADRO!O$5&amp;$E335),'Hoja de Trabajo para listado'!$AB$151:$BA$151,0)),0)+IFERROR(INDEX('Hoja de Trabajo para listado'!$BC$155:$CB$1048576,MATCH($A335,'Hoja de Trabajo para listado'!$BC$155:$BC$1048576,0),MATCH((CUADRO!O$5&amp;$E335),'Hoja de Trabajo para listado'!$BC$151:$CB$151,0)),0)+IFERROR(INDEX('Hoja de Trabajo para listado'!$DE$153:$DG$274,MATCH($A335,'Hoja de Trabajo para listado'!$DE$153:$DE$1048576,0),MATCH((CUADRO!O$5&amp;$E335),'Hoja de Trabajo para listado'!$DE$151:$DG$151,0)),0)+IFERROR(INDEX('Hoja de Trabajo para listado'!$CD$155:$DC$1048576,MATCH($A335,'Hoja de Trabajo para listado'!$CD$155:$CD$1048576,0),MATCH((CUADRO!O$5&amp;$E335),'Hoja de Trabajo para listado'!$CD$151:$DC$151,0)),0)</f>
        <v>0</v>
      </c>
      <c r="P335" s="245">
        <f ca="1">+IFERROR(INDEX('Hoja de Trabajo para listado'!$A$155:$Z$1048576,MATCH($A335,'Hoja de Trabajo para listado'!$A$155:$A$1048576,0),MATCH((CUADRO!P$5&amp;$E335),'Hoja de Trabajo para listado'!$A$151:$Z$151,0)),0)+IFERROR(INDEX('Hoja de Trabajo para listado'!$AB$155:$BA$1048576,MATCH($A335,'Hoja de Trabajo para listado'!$AB$155:$AB$1048576,0),MATCH((CUADRO!P$5&amp;$E335),'Hoja de Trabajo para listado'!$AB$151:$BA$151,0)),0)+IFERROR(INDEX('Hoja de Trabajo para listado'!$BC$155:$CB$1048576,MATCH($A335,'Hoja de Trabajo para listado'!$BC$155:$BC$1048576,0),MATCH((CUADRO!P$5&amp;$E335),'Hoja de Trabajo para listado'!$BC$151:$CB$151,0)),0)+IFERROR(INDEX('Hoja de Trabajo para listado'!$DE$153:$DG$274,MATCH($A335,'Hoja de Trabajo para listado'!$DE$153:$DE$1048576,0),MATCH((CUADRO!P$5&amp;$E335),'Hoja de Trabajo para listado'!$DE$151:$DG$151,0)),0)+IFERROR(INDEX('Hoja de Trabajo para listado'!$CD$155:$DC$1048576,MATCH($A335,'Hoja de Trabajo para listado'!$CD$155:$CD$1048576,0),MATCH((CUADRO!P$5&amp;$E335),'Hoja de Trabajo para listado'!$CD$151:$DC$151,0)),0)</f>
        <v>0</v>
      </c>
      <c r="Q335" s="245">
        <f ca="1">+IFERROR(INDEX('Hoja de Trabajo para listado'!$A$155:$Z$1048576,MATCH($A335,'Hoja de Trabajo para listado'!$A$155:$A$1048576,0),MATCH((CUADRO!Q$5&amp;$E335),'Hoja de Trabajo para listado'!$A$151:$Z$151,0)),0)+IFERROR(INDEX('Hoja de Trabajo para listado'!$AB$155:$BA$1048576,MATCH($A335,'Hoja de Trabajo para listado'!$AB$155:$AB$1048576,0),MATCH((CUADRO!Q$5&amp;$E335),'Hoja de Trabajo para listado'!$AB$151:$BA$151,0)),0)+IFERROR(INDEX('Hoja de Trabajo para listado'!$BC$155:$CB$1048576,MATCH($A335,'Hoja de Trabajo para listado'!$BC$155:$BC$1048576,0),MATCH((CUADRO!Q$5&amp;$E335),'Hoja de Trabajo para listado'!$BC$151:$CB$151,0)),0)+IFERROR(INDEX('Hoja de Trabajo para listado'!$DE$153:$DG$274,MATCH($A335,'Hoja de Trabajo para listado'!$DE$153:$DE$1048576,0),MATCH((CUADRO!Q$5&amp;$E335),'Hoja de Trabajo para listado'!$DE$151:$DG$151,0)),0)+IFERROR(INDEX('Hoja de Trabajo para listado'!$CD$155:$DC$1048576,MATCH($A335,'Hoja de Trabajo para listado'!$CD$155:$CD$1048576,0),MATCH((CUADRO!Q$5&amp;$E335),'Hoja de Trabajo para listado'!$CD$151:$DC$151,0)),0)</f>
        <v>0</v>
      </c>
      <c r="R335" s="245">
        <f t="shared" ca="1" si="13"/>
        <v>4390671.6399999997</v>
      </c>
      <c r="S335" s="262">
        <f ca="1">+R334+R335</f>
        <v>4391114.71</v>
      </c>
      <c r="T335" s="243">
        <f ca="1">+S335</f>
        <v>4391114.71</v>
      </c>
      <c r="U335" s="242">
        <f t="shared" si="14"/>
        <v>2</v>
      </c>
      <c r="V335" s="333" t="str">
        <f>+VLOOKUP(A335,bd_lista!$A$3:$E$590,5,FALSE)</f>
        <v>Empresas Nacionales</v>
      </c>
      <c r="W335" s="384"/>
      <c r="X335" s="242">
        <f>+VLOOKUP(A335,[3]Sheet1!$A$13:$D$744,4,FALSE)</f>
        <v>20</v>
      </c>
      <c r="Y335" s="242" t="str">
        <f>+VLOOKUP(X335,bd_lista!$A$3:$C$590,3,FALSE)</f>
        <v>Ministerio de Defensa</v>
      </c>
      <c r="Z335" s="292"/>
      <c r="AA335" s="321"/>
    </row>
    <row r="336" spans="1:27" customFormat="1" ht="15" hidden="1" customHeight="1">
      <c r="A336" s="32">
        <v>551</v>
      </c>
      <c r="B336" s="388">
        <f>+A336</f>
        <v>551</v>
      </c>
      <c r="C336" s="247" t="str">
        <f>+VLOOKUP(A336,bd_lista!$A$3:$C$590,3,FALSE)</f>
        <v>Empresa Naviera Boliviana</v>
      </c>
      <c r="D336" s="385" t="str">
        <f>+C336</f>
        <v>Empresa Naviera Boliviana</v>
      </c>
      <c r="E336" s="247" t="s">
        <v>1304</v>
      </c>
      <c r="F336" s="243">
        <f ca="1">+IFERROR(INDEX('Hoja de Trabajo para listado'!$A$155:$Z$1048576,MATCH($A336,'Hoja de Trabajo para listado'!$A$155:$A$1048576,0),MATCH((CUADRO!F$5&amp;$E336),'Hoja de Trabajo para listado'!$A$151:$Z$151,0)),0)+IFERROR(INDEX('Hoja de Trabajo para listado'!$AB$155:$BA$1048576,MATCH($A336,'Hoja de Trabajo para listado'!$AB$155:$AB$1048576,0),MATCH((CUADRO!F$5&amp;$E336),'Hoja de Trabajo para listado'!$AB$151:$BA$151,0)),0)+IFERROR(INDEX('Hoja de Trabajo para listado'!$BC$155:$CB$1048576,MATCH($A336,'Hoja de Trabajo para listado'!$BC$155:$BC$1048576,0),MATCH((CUADRO!F$5&amp;$E336),'Hoja de Trabajo para listado'!$BC$151:$CB$151,0)),0)+IFERROR(INDEX('Hoja de Trabajo para listado'!$DE$153:$DG$274,MATCH($A336,'Hoja de Trabajo para listado'!$DE$153:$DE$1048576,0),MATCH((CUADRO!F$5&amp;$E336),'Hoja de Trabajo para listado'!$DE$151:$DG$151,0)),0)+IFERROR(INDEX('Hoja de Trabajo para listado'!$CD$155:$DC$1048576,MATCH($A336,'Hoja de Trabajo para listado'!$CD$155:$CD$1048576,0),MATCH((CUADRO!F$5&amp;$E336),'Hoja de Trabajo para listado'!$CD$151:$DC$151,0)),0)</f>
        <v>0</v>
      </c>
      <c r="G336" s="243">
        <f ca="1">+IFERROR(INDEX('Hoja de Trabajo para listado'!$A$155:$Z$1048576,MATCH($A336,'Hoja de Trabajo para listado'!$A$155:$A$1048576,0),MATCH((CUADRO!G$5&amp;$E336),'Hoja de Trabajo para listado'!$A$151:$Z$151,0)),0)+IFERROR(INDEX('Hoja de Trabajo para listado'!$AB$155:$BA$1048576,MATCH($A336,'Hoja de Trabajo para listado'!$AB$155:$AB$1048576,0),MATCH((CUADRO!G$5&amp;$E336),'Hoja de Trabajo para listado'!$AB$151:$BA$151,0)),0)+IFERROR(INDEX('Hoja de Trabajo para listado'!$BC$155:$CB$1048576,MATCH($A336,'Hoja de Trabajo para listado'!$BC$155:$BC$1048576,0),MATCH((CUADRO!G$5&amp;$E336),'Hoja de Trabajo para listado'!$BC$151:$CB$151,0)),0)+IFERROR(INDEX('Hoja de Trabajo para listado'!$DE$153:$DG$274,MATCH($A336,'Hoja de Trabajo para listado'!$DE$153:$DE$1048576,0),MATCH((CUADRO!G$5&amp;$E336),'Hoja de Trabajo para listado'!$DE$151:$DG$151,0)),0)+IFERROR(INDEX('Hoja de Trabajo para listado'!$CD$155:$DC$1048576,MATCH($A336,'Hoja de Trabajo para listado'!$CD$155:$CD$1048576,0),MATCH((CUADRO!G$5&amp;$E336),'Hoja de Trabajo para listado'!$CD$151:$DC$151,0)),0)</f>
        <v>0</v>
      </c>
      <c r="H336" s="243">
        <f ca="1">+IFERROR(INDEX('Hoja de Trabajo para listado'!$A$155:$Z$1048576,MATCH($A336,'Hoja de Trabajo para listado'!$A$155:$A$1048576,0),MATCH((CUADRO!H$5&amp;$E336),'Hoja de Trabajo para listado'!$A$151:$Z$151,0)),0)+IFERROR(INDEX('Hoja de Trabajo para listado'!$AB$155:$BA$1048576,MATCH($A336,'Hoja de Trabajo para listado'!$AB$155:$AB$1048576,0),MATCH((CUADRO!H$5&amp;$E336),'Hoja de Trabajo para listado'!$AB$151:$BA$151,0)),0)+IFERROR(INDEX('Hoja de Trabajo para listado'!$BC$155:$CB$1048576,MATCH($A336,'Hoja de Trabajo para listado'!$BC$155:$BC$1048576,0),MATCH((CUADRO!H$5&amp;$E336),'Hoja de Trabajo para listado'!$BC$151:$CB$151,0)),0)+IFERROR(INDEX('Hoja de Trabajo para listado'!$DE$153:$DG$274,MATCH($A336,'Hoja de Trabajo para listado'!$DE$153:$DE$1048576,0),MATCH((CUADRO!H$5&amp;$E336),'Hoja de Trabajo para listado'!$DE$151:$DG$151,0)),0)+IFERROR(INDEX('Hoja de Trabajo para listado'!$CD$155:$DC$1048576,MATCH($A336,'Hoja de Trabajo para listado'!$CD$155:$CD$1048576,0),MATCH((CUADRO!H$5&amp;$E336),'Hoja de Trabajo para listado'!$CD$151:$DC$151,0)),0)</f>
        <v>0</v>
      </c>
      <c r="I336" s="243">
        <f ca="1">+IFERROR(INDEX('Hoja de Trabajo para listado'!$A$155:$Z$1048576,MATCH($A336,'Hoja de Trabajo para listado'!$A$155:$A$1048576,0),MATCH((CUADRO!I$5&amp;$E336),'Hoja de Trabajo para listado'!$A$151:$Z$151,0)),0)+IFERROR(INDEX('Hoja de Trabajo para listado'!$AB$155:$BA$1048576,MATCH($A336,'Hoja de Trabajo para listado'!$AB$155:$AB$1048576,0),MATCH((CUADRO!I$5&amp;$E336),'Hoja de Trabajo para listado'!$AB$151:$BA$151,0)),0)+IFERROR(INDEX('Hoja de Trabajo para listado'!$BC$155:$CB$1048576,MATCH($A336,'Hoja de Trabajo para listado'!$BC$155:$BC$1048576,0),MATCH((CUADRO!I$5&amp;$E336),'Hoja de Trabajo para listado'!$BC$151:$CB$151,0)),0)+IFERROR(INDEX('Hoja de Trabajo para listado'!$DE$153:$DG$274,MATCH($A336,'Hoja de Trabajo para listado'!$DE$153:$DE$1048576,0),MATCH((CUADRO!I$5&amp;$E336),'Hoja de Trabajo para listado'!$DE$151:$DG$151,0)),0)+IFERROR(INDEX('Hoja de Trabajo para listado'!$CD$155:$DC$1048576,MATCH($A336,'Hoja de Trabajo para listado'!$CD$155:$CD$1048576,0),MATCH((CUADRO!I$5&amp;$E336),'Hoja de Trabajo para listado'!$CD$151:$DC$151,0)),0)</f>
        <v>0</v>
      </c>
      <c r="J336" s="243">
        <f ca="1">+IFERROR(INDEX('Hoja de Trabajo para listado'!$A$155:$Z$1048576,MATCH($A336,'Hoja de Trabajo para listado'!$A$155:$A$1048576,0),MATCH((CUADRO!J$5&amp;$E336),'Hoja de Trabajo para listado'!$A$151:$Z$151,0)),0)+IFERROR(INDEX('Hoja de Trabajo para listado'!$AB$155:$BA$1048576,MATCH($A336,'Hoja de Trabajo para listado'!$AB$155:$AB$1048576,0),MATCH((CUADRO!J$5&amp;$E336),'Hoja de Trabajo para listado'!$AB$151:$BA$151,0)),0)+IFERROR(INDEX('Hoja de Trabajo para listado'!$BC$155:$CB$1048576,MATCH($A336,'Hoja de Trabajo para listado'!$BC$155:$BC$1048576,0),MATCH((CUADRO!J$5&amp;$E336),'Hoja de Trabajo para listado'!$BC$151:$CB$151,0)),0)+IFERROR(INDEX('Hoja de Trabajo para listado'!$DE$153:$DG$274,MATCH($A336,'Hoja de Trabajo para listado'!$DE$153:$DE$1048576,0),MATCH((CUADRO!J$5&amp;$E336),'Hoja de Trabajo para listado'!$DE$151:$DG$151,0)),0)+IFERROR(INDEX('Hoja de Trabajo para listado'!$CD$155:$DC$1048576,MATCH($A336,'Hoja de Trabajo para listado'!$CD$155:$CD$1048576,0),MATCH((CUADRO!J$5&amp;$E336),'Hoja de Trabajo para listado'!$CD$151:$DC$151,0)),0)</f>
        <v>0</v>
      </c>
      <c r="K336" s="243">
        <f ca="1">+IFERROR(INDEX('Hoja de Trabajo para listado'!$A$155:$Z$1048576,MATCH($A336,'Hoja de Trabajo para listado'!$A$155:$A$1048576,0),MATCH((CUADRO!K$5&amp;$E336),'Hoja de Trabajo para listado'!$A$151:$Z$151,0)),0)+IFERROR(INDEX('Hoja de Trabajo para listado'!$AB$155:$BA$1048576,MATCH($A336,'Hoja de Trabajo para listado'!$AB$155:$AB$1048576,0),MATCH((CUADRO!K$5&amp;$E336),'Hoja de Trabajo para listado'!$AB$151:$BA$151,0)),0)+IFERROR(INDEX('Hoja de Trabajo para listado'!$BC$155:$CB$1048576,MATCH($A336,'Hoja de Trabajo para listado'!$BC$155:$BC$1048576,0),MATCH((CUADRO!K$5&amp;$E336),'Hoja de Trabajo para listado'!$BC$151:$CB$151,0)),0)+IFERROR(INDEX('Hoja de Trabajo para listado'!$DE$153:$DG$274,MATCH($A336,'Hoja de Trabajo para listado'!$DE$153:$DE$1048576,0),MATCH((CUADRO!K$5&amp;$E336),'Hoja de Trabajo para listado'!$DE$151:$DG$151,0)),0)+IFERROR(INDEX('Hoja de Trabajo para listado'!$CD$155:$DC$1048576,MATCH($A336,'Hoja de Trabajo para listado'!$CD$155:$CD$1048576,0),MATCH((CUADRO!K$5&amp;$E336),'Hoja de Trabajo para listado'!$CD$151:$DC$151,0)),0)</f>
        <v>0</v>
      </c>
      <c r="L336" s="243">
        <f ca="1">+IFERROR(INDEX('Hoja de Trabajo para listado'!$A$155:$Z$1048576,MATCH($A336,'Hoja de Trabajo para listado'!$A$155:$A$1048576,0),MATCH((CUADRO!L$5&amp;$E336),'Hoja de Trabajo para listado'!$A$151:$Z$151,0)),0)+IFERROR(INDEX('Hoja de Trabajo para listado'!$AB$155:$BA$1048576,MATCH($A336,'Hoja de Trabajo para listado'!$AB$155:$AB$1048576,0),MATCH((CUADRO!L$5&amp;$E336),'Hoja de Trabajo para listado'!$AB$151:$BA$151,0)),0)+IFERROR(INDEX('Hoja de Trabajo para listado'!$BC$155:$CB$1048576,MATCH($A336,'Hoja de Trabajo para listado'!$BC$155:$BC$1048576,0),MATCH((CUADRO!L$5&amp;$E336),'Hoja de Trabajo para listado'!$BC$151:$CB$151,0)),0)+IFERROR(INDEX('Hoja de Trabajo para listado'!$DE$153:$DG$274,MATCH($A336,'Hoja de Trabajo para listado'!$DE$153:$DE$1048576,0),MATCH((CUADRO!L$5&amp;$E336),'Hoja de Trabajo para listado'!$DE$151:$DG$151,0)),0)+IFERROR(INDEX('Hoja de Trabajo para listado'!$CD$155:$DC$1048576,MATCH($A336,'Hoja de Trabajo para listado'!$CD$155:$CD$1048576,0),MATCH((CUADRO!L$5&amp;$E336),'Hoja de Trabajo para listado'!$CD$151:$DC$151,0)),0)</f>
        <v>0</v>
      </c>
      <c r="M336" s="243">
        <f ca="1">+IFERROR(INDEX('Hoja de Trabajo para listado'!$A$155:$Z$1048576,MATCH($A336,'Hoja de Trabajo para listado'!$A$155:$A$1048576,0),MATCH((CUADRO!M$5&amp;$E336),'Hoja de Trabajo para listado'!$A$151:$Z$151,0)),0)+IFERROR(INDEX('Hoja de Trabajo para listado'!$AB$155:$BA$1048576,MATCH($A336,'Hoja de Trabajo para listado'!$AB$155:$AB$1048576,0),MATCH((CUADRO!M$5&amp;$E336),'Hoja de Trabajo para listado'!$AB$151:$BA$151,0)),0)+IFERROR(INDEX('Hoja de Trabajo para listado'!$BC$155:$CB$1048576,MATCH($A336,'Hoja de Trabajo para listado'!$BC$155:$BC$1048576,0),MATCH((CUADRO!M$5&amp;$E336),'Hoja de Trabajo para listado'!$BC$151:$CB$151,0)),0)+IFERROR(INDEX('Hoja de Trabajo para listado'!$DE$153:$DG$274,MATCH($A336,'Hoja de Trabajo para listado'!$DE$153:$DE$1048576,0),MATCH((CUADRO!M$5&amp;$E336),'Hoja de Trabajo para listado'!$DE$151:$DG$151,0)),0)+IFERROR(INDEX('Hoja de Trabajo para listado'!$CD$155:$DC$1048576,MATCH($A336,'Hoja de Trabajo para listado'!$CD$155:$CD$1048576,0),MATCH((CUADRO!M$5&amp;$E336),'Hoja de Trabajo para listado'!$CD$151:$DC$151,0)),0)</f>
        <v>0</v>
      </c>
      <c r="N336" s="243">
        <f ca="1">+IFERROR(INDEX('Hoja de Trabajo para listado'!$A$155:$Z$1048576,MATCH($A336,'Hoja de Trabajo para listado'!$A$155:$A$1048576,0),MATCH((CUADRO!N$5&amp;$E336),'Hoja de Trabajo para listado'!$A$151:$Z$151,0)),0)+IFERROR(INDEX('Hoja de Trabajo para listado'!$AB$155:$BA$1048576,MATCH($A336,'Hoja de Trabajo para listado'!$AB$155:$AB$1048576,0),MATCH((CUADRO!N$5&amp;$E336),'Hoja de Trabajo para listado'!$AB$151:$BA$151,0)),0)+IFERROR(INDEX('Hoja de Trabajo para listado'!$BC$155:$CB$1048576,MATCH($A336,'Hoja de Trabajo para listado'!$BC$155:$BC$1048576,0),MATCH((CUADRO!N$5&amp;$E336),'Hoja de Trabajo para listado'!$BC$151:$CB$151,0)),0)+IFERROR(INDEX('Hoja de Trabajo para listado'!$DE$153:$DG$274,MATCH($A336,'Hoja de Trabajo para listado'!$DE$153:$DE$1048576,0),MATCH((CUADRO!N$5&amp;$E336),'Hoja de Trabajo para listado'!$DE$151:$DG$151,0)),0)+IFERROR(INDEX('Hoja de Trabajo para listado'!$CD$155:$DC$1048576,MATCH($A336,'Hoja de Trabajo para listado'!$CD$155:$CD$1048576,0),MATCH((CUADRO!N$5&amp;$E336),'Hoja de Trabajo para listado'!$CD$151:$DC$151,0)),0)</f>
        <v>0</v>
      </c>
      <c r="O336" s="243">
        <f ca="1">+IFERROR(INDEX('Hoja de Trabajo para listado'!$A$155:$Z$1048576,MATCH($A336,'Hoja de Trabajo para listado'!$A$155:$A$1048576,0),MATCH((CUADRO!O$5&amp;$E336),'Hoja de Trabajo para listado'!$A$151:$Z$151,0)),0)+IFERROR(INDEX('Hoja de Trabajo para listado'!$AB$155:$BA$1048576,MATCH($A336,'Hoja de Trabajo para listado'!$AB$155:$AB$1048576,0),MATCH((CUADRO!O$5&amp;$E336),'Hoja de Trabajo para listado'!$AB$151:$BA$151,0)),0)+IFERROR(INDEX('Hoja de Trabajo para listado'!$BC$155:$CB$1048576,MATCH($A336,'Hoja de Trabajo para listado'!$BC$155:$BC$1048576,0),MATCH((CUADRO!O$5&amp;$E336),'Hoja de Trabajo para listado'!$BC$151:$CB$151,0)),0)+IFERROR(INDEX('Hoja de Trabajo para listado'!$DE$153:$DG$274,MATCH($A336,'Hoja de Trabajo para listado'!$DE$153:$DE$1048576,0),MATCH((CUADRO!O$5&amp;$E336),'Hoja de Trabajo para listado'!$DE$151:$DG$151,0)),0)+IFERROR(INDEX('Hoja de Trabajo para listado'!$CD$155:$DC$1048576,MATCH($A336,'Hoja de Trabajo para listado'!$CD$155:$CD$1048576,0),MATCH((CUADRO!O$5&amp;$E336),'Hoja de Trabajo para listado'!$CD$151:$DC$151,0)),0)</f>
        <v>0</v>
      </c>
      <c r="P336" s="243">
        <f ca="1">+IFERROR(INDEX('Hoja de Trabajo para listado'!$A$155:$Z$1048576,MATCH($A336,'Hoja de Trabajo para listado'!$A$155:$A$1048576,0),MATCH((CUADRO!P$5&amp;$E336),'Hoja de Trabajo para listado'!$A$151:$Z$151,0)),0)+IFERROR(INDEX('Hoja de Trabajo para listado'!$AB$155:$BA$1048576,MATCH($A336,'Hoja de Trabajo para listado'!$AB$155:$AB$1048576,0),MATCH((CUADRO!P$5&amp;$E336),'Hoja de Trabajo para listado'!$AB$151:$BA$151,0)),0)+IFERROR(INDEX('Hoja de Trabajo para listado'!$BC$155:$CB$1048576,MATCH($A336,'Hoja de Trabajo para listado'!$BC$155:$BC$1048576,0),MATCH((CUADRO!P$5&amp;$E336),'Hoja de Trabajo para listado'!$BC$151:$CB$151,0)),0)+IFERROR(INDEX('Hoja de Trabajo para listado'!$DE$153:$DG$274,MATCH($A336,'Hoja de Trabajo para listado'!$DE$153:$DE$1048576,0),MATCH((CUADRO!P$5&amp;$E336),'Hoja de Trabajo para listado'!$DE$151:$DG$151,0)),0)+IFERROR(INDEX('Hoja de Trabajo para listado'!$CD$155:$DC$1048576,MATCH($A336,'Hoja de Trabajo para listado'!$CD$155:$CD$1048576,0),MATCH((CUADRO!P$5&amp;$E336),'Hoja de Trabajo para listado'!$CD$151:$DC$151,0)),0)</f>
        <v>0</v>
      </c>
      <c r="Q336" s="243">
        <f ca="1">+IFERROR(INDEX('Hoja de Trabajo para listado'!$A$155:$Z$1048576,MATCH($A336,'Hoja de Trabajo para listado'!$A$155:$A$1048576,0),MATCH((CUADRO!Q$5&amp;$E336),'Hoja de Trabajo para listado'!$A$151:$Z$151,0)),0)+IFERROR(INDEX('Hoja de Trabajo para listado'!$AB$155:$BA$1048576,MATCH($A336,'Hoja de Trabajo para listado'!$AB$155:$AB$1048576,0),MATCH((CUADRO!Q$5&amp;$E336),'Hoja de Trabajo para listado'!$AB$151:$BA$151,0)),0)+IFERROR(INDEX('Hoja de Trabajo para listado'!$BC$155:$CB$1048576,MATCH($A336,'Hoja de Trabajo para listado'!$BC$155:$BC$1048576,0),MATCH((CUADRO!Q$5&amp;$E336),'Hoja de Trabajo para listado'!$BC$151:$CB$151,0)),0)+IFERROR(INDEX('Hoja de Trabajo para listado'!$DE$153:$DG$274,MATCH($A336,'Hoja de Trabajo para listado'!$DE$153:$DE$1048576,0),MATCH((CUADRO!Q$5&amp;$E336),'Hoja de Trabajo para listado'!$DE$151:$DG$151,0)),0)+IFERROR(INDEX('Hoja de Trabajo para listado'!$CD$155:$DC$1048576,MATCH($A336,'Hoja de Trabajo para listado'!$CD$155:$CD$1048576,0),MATCH((CUADRO!Q$5&amp;$E336),'Hoja de Trabajo para listado'!$CD$151:$DC$151,0)),0)</f>
        <v>0</v>
      </c>
      <c r="R336" s="243">
        <f t="shared" ca="1" si="13"/>
        <v>0</v>
      </c>
      <c r="S336" s="263"/>
      <c r="T336" s="243">
        <f ca="1">+T337</f>
        <v>0</v>
      </c>
      <c r="U336" s="242">
        <f t="shared" si="14"/>
        <v>1</v>
      </c>
      <c r="V336" s="333" t="str">
        <f>+VLOOKUP(A336,bd_lista!$A$3:$E$590,5,FALSE)</f>
        <v>Empresas Nacionales</v>
      </c>
      <c r="W336" s="383" t="str">
        <f>+V336</f>
        <v>Empresas Nacionales</v>
      </c>
      <c r="X336" s="242">
        <f>+VLOOKUP(A336,[3]Sheet1!$A$13:$D$744,4,FALSE)</f>
        <v>20</v>
      </c>
      <c r="Y336" s="242" t="str">
        <f>+VLOOKUP(X336,bd_lista!$A$3:$C$590,3,FALSE)</f>
        <v>Ministerio de Defensa</v>
      </c>
      <c r="Z336" s="294">
        <f>+X336</f>
        <v>20</v>
      </c>
      <c r="AA336" s="319" t="str">
        <f>+Y336</f>
        <v>Ministerio de Defensa</v>
      </c>
    </row>
    <row r="337" spans="1:27" customFormat="1" ht="15" hidden="1" customHeight="1">
      <c r="A337" s="32">
        <v>551</v>
      </c>
      <c r="B337" s="389"/>
      <c r="C337" s="333" t="str">
        <f>+VLOOKUP(A337,bd_lista!$A$3:$C$590,3,FALSE)</f>
        <v>Empresa Naviera Boliviana</v>
      </c>
      <c r="D337" s="386"/>
      <c r="E337" s="333" t="s">
        <v>1305</v>
      </c>
      <c r="F337" s="245">
        <f ca="1">+IFERROR(INDEX('Hoja de Trabajo para listado'!$A$155:$Z$1048576,MATCH($A337,'Hoja de Trabajo para listado'!$A$155:$A$1048576,0),MATCH((CUADRO!F$5&amp;$E337),'Hoja de Trabajo para listado'!$A$151:$Z$151,0)),0)+IFERROR(INDEX('Hoja de Trabajo para listado'!$AB$155:$BA$1048576,MATCH($A337,'Hoja de Trabajo para listado'!$AB$155:$AB$1048576,0),MATCH((CUADRO!F$5&amp;$E337),'Hoja de Trabajo para listado'!$AB$151:$BA$151,0)),0)+IFERROR(INDEX('Hoja de Trabajo para listado'!$BC$155:$CB$1048576,MATCH($A337,'Hoja de Trabajo para listado'!$BC$155:$BC$1048576,0),MATCH((CUADRO!F$5&amp;$E337),'Hoja de Trabajo para listado'!$BC$151:$CB$151,0)),0)+IFERROR(INDEX('Hoja de Trabajo para listado'!$DE$153:$DG$274,MATCH($A337,'Hoja de Trabajo para listado'!$DE$153:$DE$1048576,0),MATCH((CUADRO!F$5&amp;$E337),'Hoja de Trabajo para listado'!$DE$151:$DG$151,0)),0)+IFERROR(INDEX('Hoja de Trabajo para listado'!$CD$155:$DC$1048576,MATCH($A337,'Hoja de Trabajo para listado'!$CD$155:$CD$1048576,0),MATCH((CUADRO!F$5&amp;$E337),'Hoja de Trabajo para listado'!$CD$151:$DC$151,0)),0)</f>
        <v>0</v>
      </c>
      <c r="G337" s="245">
        <f ca="1">+IFERROR(INDEX('Hoja de Trabajo para listado'!$A$155:$Z$1048576,MATCH($A337,'Hoja de Trabajo para listado'!$A$155:$A$1048576,0),MATCH((CUADRO!G$5&amp;$E337),'Hoja de Trabajo para listado'!$A$151:$Z$151,0)),0)+IFERROR(INDEX('Hoja de Trabajo para listado'!$AB$155:$BA$1048576,MATCH($A337,'Hoja de Trabajo para listado'!$AB$155:$AB$1048576,0),MATCH((CUADRO!G$5&amp;$E337),'Hoja de Trabajo para listado'!$AB$151:$BA$151,0)),0)+IFERROR(INDEX('Hoja de Trabajo para listado'!$BC$155:$CB$1048576,MATCH($A337,'Hoja de Trabajo para listado'!$BC$155:$BC$1048576,0),MATCH((CUADRO!G$5&amp;$E337),'Hoja de Trabajo para listado'!$BC$151:$CB$151,0)),0)+IFERROR(INDEX('Hoja de Trabajo para listado'!$DE$153:$DG$274,MATCH($A337,'Hoja de Trabajo para listado'!$DE$153:$DE$1048576,0),MATCH((CUADRO!G$5&amp;$E337),'Hoja de Trabajo para listado'!$DE$151:$DG$151,0)),0)+IFERROR(INDEX('Hoja de Trabajo para listado'!$CD$155:$DC$1048576,MATCH($A337,'Hoja de Trabajo para listado'!$CD$155:$CD$1048576,0),MATCH((CUADRO!G$5&amp;$E337),'Hoja de Trabajo para listado'!$CD$151:$DC$151,0)),0)</f>
        <v>0</v>
      </c>
      <c r="H337" s="245">
        <f ca="1">+IFERROR(INDEX('Hoja de Trabajo para listado'!$A$155:$Z$1048576,MATCH($A337,'Hoja de Trabajo para listado'!$A$155:$A$1048576,0),MATCH((CUADRO!H$5&amp;$E337),'Hoja de Trabajo para listado'!$A$151:$Z$151,0)),0)+IFERROR(INDEX('Hoja de Trabajo para listado'!$AB$155:$BA$1048576,MATCH($A337,'Hoja de Trabajo para listado'!$AB$155:$AB$1048576,0),MATCH((CUADRO!H$5&amp;$E337),'Hoja de Trabajo para listado'!$AB$151:$BA$151,0)),0)+IFERROR(INDEX('Hoja de Trabajo para listado'!$BC$155:$CB$1048576,MATCH($A337,'Hoja de Trabajo para listado'!$BC$155:$BC$1048576,0),MATCH((CUADRO!H$5&amp;$E337),'Hoja de Trabajo para listado'!$BC$151:$CB$151,0)),0)+IFERROR(INDEX('Hoja de Trabajo para listado'!$DE$153:$DG$274,MATCH($A337,'Hoja de Trabajo para listado'!$DE$153:$DE$1048576,0),MATCH((CUADRO!H$5&amp;$E337),'Hoja de Trabajo para listado'!$DE$151:$DG$151,0)),0)+IFERROR(INDEX('Hoja de Trabajo para listado'!$CD$155:$DC$1048576,MATCH($A337,'Hoja de Trabajo para listado'!$CD$155:$CD$1048576,0),MATCH((CUADRO!H$5&amp;$E337),'Hoja de Trabajo para listado'!$CD$151:$DC$151,0)),0)</f>
        <v>0</v>
      </c>
      <c r="I337" s="245">
        <f ca="1">+IFERROR(INDEX('Hoja de Trabajo para listado'!$A$155:$Z$1048576,MATCH($A337,'Hoja de Trabajo para listado'!$A$155:$A$1048576,0),MATCH((CUADRO!I$5&amp;$E337),'Hoja de Trabajo para listado'!$A$151:$Z$151,0)),0)+IFERROR(INDEX('Hoja de Trabajo para listado'!$AB$155:$BA$1048576,MATCH($A337,'Hoja de Trabajo para listado'!$AB$155:$AB$1048576,0),MATCH((CUADRO!I$5&amp;$E337),'Hoja de Trabajo para listado'!$AB$151:$BA$151,0)),0)+IFERROR(INDEX('Hoja de Trabajo para listado'!$BC$155:$CB$1048576,MATCH($A337,'Hoja de Trabajo para listado'!$BC$155:$BC$1048576,0),MATCH((CUADRO!I$5&amp;$E337),'Hoja de Trabajo para listado'!$BC$151:$CB$151,0)),0)+IFERROR(INDEX('Hoja de Trabajo para listado'!$DE$153:$DG$274,MATCH($A337,'Hoja de Trabajo para listado'!$DE$153:$DE$1048576,0),MATCH((CUADRO!I$5&amp;$E337),'Hoja de Trabajo para listado'!$DE$151:$DG$151,0)),0)+IFERROR(INDEX('Hoja de Trabajo para listado'!$CD$155:$DC$1048576,MATCH($A337,'Hoja de Trabajo para listado'!$CD$155:$CD$1048576,0),MATCH((CUADRO!I$5&amp;$E337),'Hoja de Trabajo para listado'!$CD$151:$DC$151,0)),0)</f>
        <v>0</v>
      </c>
      <c r="J337" s="245">
        <f ca="1">+IFERROR(INDEX('Hoja de Trabajo para listado'!$A$155:$Z$1048576,MATCH($A337,'Hoja de Trabajo para listado'!$A$155:$A$1048576,0),MATCH((CUADRO!J$5&amp;$E337),'Hoja de Trabajo para listado'!$A$151:$Z$151,0)),0)+IFERROR(INDEX('Hoja de Trabajo para listado'!$AB$155:$BA$1048576,MATCH($A337,'Hoja de Trabajo para listado'!$AB$155:$AB$1048576,0),MATCH((CUADRO!J$5&amp;$E337),'Hoja de Trabajo para listado'!$AB$151:$BA$151,0)),0)+IFERROR(INDEX('Hoja de Trabajo para listado'!$BC$155:$CB$1048576,MATCH($A337,'Hoja de Trabajo para listado'!$BC$155:$BC$1048576,0),MATCH((CUADRO!J$5&amp;$E337),'Hoja de Trabajo para listado'!$BC$151:$CB$151,0)),0)+IFERROR(INDEX('Hoja de Trabajo para listado'!$DE$153:$DG$274,MATCH($A337,'Hoja de Trabajo para listado'!$DE$153:$DE$1048576,0),MATCH((CUADRO!J$5&amp;$E337),'Hoja de Trabajo para listado'!$DE$151:$DG$151,0)),0)+IFERROR(INDEX('Hoja de Trabajo para listado'!$CD$155:$DC$1048576,MATCH($A337,'Hoja de Trabajo para listado'!$CD$155:$CD$1048576,0),MATCH((CUADRO!J$5&amp;$E337),'Hoja de Trabajo para listado'!$CD$151:$DC$151,0)),0)</f>
        <v>0</v>
      </c>
      <c r="K337" s="245">
        <f ca="1">+IFERROR(INDEX('Hoja de Trabajo para listado'!$A$155:$Z$1048576,MATCH($A337,'Hoja de Trabajo para listado'!$A$155:$A$1048576,0),MATCH((CUADRO!K$5&amp;$E337),'Hoja de Trabajo para listado'!$A$151:$Z$151,0)),0)+IFERROR(INDEX('Hoja de Trabajo para listado'!$AB$155:$BA$1048576,MATCH($A337,'Hoja de Trabajo para listado'!$AB$155:$AB$1048576,0),MATCH((CUADRO!K$5&amp;$E337),'Hoja de Trabajo para listado'!$AB$151:$BA$151,0)),0)+IFERROR(INDEX('Hoja de Trabajo para listado'!$BC$155:$CB$1048576,MATCH($A337,'Hoja de Trabajo para listado'!$BC$155:$BC$1048576,0),MATCH((CUADRO!K$5&amp;$E337),'Hoja de Trabajo para listado'!$BC$151:$CB$151,0)),0)+IFERROR(INDEX('Hoja de Trabajo para listado'!$DE$153:$DG$274,MATCH($A337,'Hoja de Trabajo para listado'!$DE$153:$DE$1048576,0),MATCH((CUADRO!K$5&amp;$E337),'Hoja de Trabajo para listado'!$DE$151:$DG$151,0)),0)+IFERROR(INDEX('Hoja de Trabajo para listado'!$CD$155:$DC$1048576,MATCH($A337,'Hoja de Trabajo para listado'!$CD$155:$CD$1048576,0),MATCH((CUADRO!K$5&amp;$E337),'Hoja de Trabajo para listado'!$CD$151:$DC$151,0)),0)</f>
        <v>0</v>
      </c>
      <c r="L337" s="245">
        <f ca="1">+IFERROR(INDEX('Hoja de Trabajo para listado'!$A$155:$Z$1048576,MATCH($A337,'Hoja de Trabajo para listado'!$A$155:$A$1048576,0),MATCH((CUADRO!L$5&amp;$E337),'Hoja de Trabajo para listado'!$A$151:$Z$151,0)),0)+IFERROR(INDEX('Hoja de Trabajo para listado'!$AB$155:$BA$1048576,MATCH($A337,'Hoja de Trabajo para listado'!$AB$155:$AB$1048576,0),MATCH((CUADRO!L$5&amp;$E337),'Hoja de Trabajo para listado'!$AB$151:$BA$151,0)),0)+IFERROR(INDEX('Hoja de Trabajo para listado'!$BC$155:$CB$1048576,MATCH($A337,'Hoja de Trabajo para listado'!$BC$155:$BC$1048576,0),MATCH((CUADRO!L$5&amp;$E337),'Hoja de Trabajo para listado'!$BC$151:$CB$151,0)),0)+IFERROR(INDEX('Hoja de Trabajo para listado'!$DE$153:$DG$274,MATCH($A337,'Hoja de Trabajo para listado'!$DE$153:$DE$1048576,0),MATCH((CUADRO!L$5&amp;$E337),'Hoja de Trabajo para listado'!$DE$151:$DG$151,0)),0)+IFERROR(INDEX('Hoja de Trabajo para listado'!$CD$155:$DC$1048576,MATCH($A337,'Hoja de Trabajo para listado'!$CD$155:$CD$1048576,0),MATCH((CUADRO!L$5&amp;$E337),'Hoja de Trabajo para listado'!$CD$151:$DC$151,0)),0)</f>
        <v>0</v>
      </c>
      <c r="M337" s="245">
        <f ca="1">+IFERROR(INDEX('Hoja de Trabajo para listado'!$A$155:$Z$1048576,MATCH($A337,'Hoja de Trabajo para listado'!$A$155:$A$1048576,0),MATCH((CUADRO!M$5&amp;$E337),'Hoja de Trabajo para listado'!$A$151:$Z$151,0)),0)+IFERROR(INDEX('Hoja de Trabajo para listado'!$AB$155:$BA$1048576,MATCH($A337,'Hoja de Trabajo para listado'!$AB$155:$AB$1048576,0),MATCH((CUADRO!M$5&amp;$E337),'Hoja de Trabajo para listado'!$AB$151:$BA$151,0)),0)+IFERROR(INDEX('Hoja de Trabajo para listado'!$BC$155:$CB$1048576,MATCH($A337,'Hoja de Trabajo para listado'!$BC$155:$BC$1048576,0),MATCH((CUADRO!M$5&amp;$E337),'Hoja de Trabajo para listado'!$BC$151:$CB$151,0)),0)+IFERROR(INDEX('Hoja de Trabajo para listado'!$DE$153:$DG$274,MATCH($A337,'Hoja de Trabajo para listado'!$DE$153:$DE$1048576,0),MATCH((CUADRO!M$5&amp;$E337),'Hoja de Trabajo para listado'!$DE$151:$DG$151,0)),0)+IFERROR(INDEX('Hoja de Trabajo para listado'!$CD$155:$DC$1048576,MATCH($A337,'Hoja de Trabajo para listado'!$CD$155:$CD$1048576,0),MATCH((CUADRO!M$5&amp;$E337),'Hoja de Trabajo para listado'!$CD$151:$DC$151,0)),0)</f>
        <v>0</v>
      </c>
      <c r="N337" s="245">
        <f ca="1">+IFERROR(INDEX('Hoja de Trabajo para listado'!$A$155:$Z$1048576,MATCH($A337,'Hoja de Trabajo para listado'!$A$155:$A$1048576,0),MATCH((CUADRO!N$5&amp;$E337),'Hoja de Trabajo para listado'!$A$151:$Z$151,0)),0)+IFERROR(INDEX('Hoja de Trabajo para listado'!$AB$155:$BA$1048576,MATCH($A337,'Hoja de Trabajo para listado'!$AB$155:$AB$1048576,0),MATCH((CUADRO!N$5&amp;$E337),'Hoja de Trabajo para listado'!$AB$151:$BA$151,0)),0)+IFERROR(INDEX('Hoja de Trabajo para listado'!$BC$155:$CB$1048576,MATCH($A337,'Hoja de Trabajo para listado'!$BC$155:$BC$1048576,0),MATCH((CUADRO!N$5&amp;$E337),'Hoja de Trabajo para listado'!$BC$151:$CB$151,0)),0)+IFERROR(INDEX('Hoja de Trabajo para listado'!$DE$153:$DG$274,MATCH($A337,'Hoja de Trabajo para listado'!$DE$153:$DE$1048576,0),MATCH((CUADRO!N$5&amp;$E337),'Hoja de Trabajo para listado'!$DE$151:$DG$151,0)),0)+IFERROR(INDEX('Hoja de Trabajo para listado'!$CD$155:$DC$1048576,MATCH($A337,'Hoja de Trabajo para listado'!$CD$155:$CD$1048576,0),MATCH((CUADRO!N$5&amp;$E337),'Hoja de Trabajo para listado'!$CD$151:$DC$151,0)),0)</f>
        <v>0</v>
      </c>
      <c r="O337" s="245">
        <f ca="1">+IFERROR(INDEX('Hoja de Trabajo para listado'!$A$155:$Z$1048576,MATCH($A337,'Hoja de Trabajo para listado'!$A$155:$A$1048576,0),MATCH((CUADRO!O$5&amp;$E337),'Hoja de Trabajo para listado'!$A$151:$Z$151,0)),0)+IFERROR(INDEX('Hoja de Trabajo para listado'!$AB$155:$BA$1048576,MATCH($A337,'Hoja de Trabajo para listado'!$AB$155:$AB$1048576,0),MATCH((CUADRO!O$5&amp;$E337),'Hoja de Trabajo para listado'!$AB$151:$BA$151,0)),0)+IFERROR(INDEX('Hoja de Trabajo para listado'!$BC$155:$CB$1048576,MATCH($A337,'Hoja de Trabajo para listado'!$BC$155:$BC$1048576,0),MATCH((CUADRO!O$5&amp;$E337),'Hoja de Trabajo para listado'!$BC$151:$CB$151,0)),0)+IFERROR(INDEX('Hoja de Trabajo para listado'!$DE$153:$DG$274,MATCH($A337,'Hoja de Trabajo para listado'!$DE$153:$DE$1048576,0),MATCH((CUADRO!O$5&amp;$E337),'Hoja de Trabajo para listado'!$DE$151:$DG$151,0)),0)+IFERROR(INDEX('Hoja de Trabajo para listado'!$CD$155:$DC$1048576,MATCH($A337,'Hoja de Trabajo para listado'!$CD$155:$CD$1048576,0),MATCH((CUADRO!O$5&amp;$E337),'Hoja de Trabajo para listado'!$CD$151:$DC$151,0)),0)</f>
        <v>0</v>
      </c>
      <c r="P337" s="245">
        <f ca="1">+IFERROR(INDEX('Hoja de Trabajo para listado'!$A$155:$Z$1048576,MATCH($A337,'Hoja de Trabajo para listado'!$A$155:$A$1048576,0),MATCH((CUADRO!P$5&amp;$E337),'Hoja de Trabajo para listado'!$A$151:$Z$151,0)),0)+IFERROR(INDEX('Hoja de Trabajo para listado'!$AB$155:$BA$1048576,MATCH($A337,'Hoja de Trabajo para listado'!$AB$155:$AB$1048576,0),MATCH((CUADRO!P$5&amp;$E337),'Hoja de Trabajo para listado'!$AB$151:$BA$151,0)),0)+IFERROR(INDEX('Hoja de Trabajo para listado'!$BC$155:$CB$1048576,MATCH($A337,'Hoja de Trabajo para listado'!$BC$155:$BC$1048576,0),MATCH((CUADRO!P$5&amp;$E337),'Hoja de Trabajo para listado'!$BC$151:$CB$151,0)),0)+IFERROR(INDEX('Hoja de Trabajo para listado'!$DE$153:$DG$274,MATCH($A337,'Hoja de Trabajo para listado'!$DE$153:$DE$1048576,0),MATCH((CUADRO!P$5&amp;$E337),'Hoja de Trabajo para listado'!$DE$151:$DG$151,0)),0)+IFERROR(INDEX('Hoja de Trabajo para listado'!$CD$155:$DC$1048576,MATCH($A337,'Hoja de Trabajo para listado'!$CD$155:$CD$1048576,0),MATCH((CUADRO!P$5&amp;$E337),'Hoja de Trabajo para listado'!$CD$151:$DC$151,0)),0)</f>
        <v>0</v>
      </c>
      <c r="Q337" s="245">
        <f ca="1">+IFERROR(INDEX('Hoja de Trabajo para listado'!$A$155:$Z$1048576,MATCH($A337,'Hoja de Trabajo para listado'!$A$155:$A$1048576,0),MATCH((CUADRO!Q$5&amp;$E337),'Hoja de Trabajo para listado'!$A$151:$Z$151,0)),0)+IFERROR(INDEX('Hoja de Trabajo para listado'!$AB$155:$BA$1048576,MATCH($A337,'Hoja de Trabajo para listado'!$AB$155:$AB$1048576,0),MATCH((CUADRO!Q$5&amp;$E337),'Hoja de Trabajo para listado'!$AB$151:$BA$151,0)),0)+IFERROR(INDEX('Hoja de Trabajo para listado'!$BC$155:$CB$1048576,MATCH($A337,'Hoja de Trabajo para listado'!$BC$155:$BC$1048576,0),MATCH((CUADRO!Q$5&amp;$E337),'Hoja de Trabajo para listado'!$BC$151:$CB$151,0)),0)+IFERROR(INDEX('Hoja de Trabajo para listado'!$DE$153:$DG$274,MATCH($A337,'Hoja de Trabajo para listado'!$DE$153:$DE$1048576,0),MATCH((CUADRO!Q$5&amp;$E337),'Hoja de Trabajo para listado'!$DE$151:$DG$151,0)),0)+IFERROR(INDEX('Hoja de Trabajo para listado'!$CD$155:$DC$1048576,MATCH($A337,'Hoja de Trabajo para listado'!$CD$155:$CD$1048576,0),MATCH((CUADRO!Q$5&amp;$E337),'Hoja de Trabajo para listado'!$CD$151:$DC$151,0)),0)</f>
        <v>0</v>
      </c>
      <c r="R337" s="245">
        <f t="shared" ca="1" si="13"/>
        <v>0</v>
      </c>
      <c r="S337" s="262">
        <f ca="1">+R336+R337</f>
        <v>0</v>
      </c>
      <c r="T337" s="243">
        <f ca="1">+S337</f>
        <v>0</v>
      </c>
      <c r="U337" s="242">
        <f t="shared" si="14"/>
        <v>2</v>
      </c>
      <c r="V337" s="333" t="str">
        <f>+VLOOKUP(A337,bd_lista!$A$3:$E$590,5,FALSE)</f>
        <v>Empresas Nacionales</v>
      </c>
      <c r="W337" s="384"/>
      <c r="X337" s="242">
        <f>+VLOOKUP(A337,[3]Sheet1!$A$13:$D$744,4,FALSE)</f>
        <v>20</v>
      </c>
      <c r="Y337" s="242" t="str">
        <f>+VLOOKUP(X337,bd_lista!$A$3:$C$590,3,FALSE)</f>
        <v>Ministerio de Defensa</v>
      </c>
      <c r="Z337" s="292"/>
      <c r="AA337" s="321"/>
    </row>
    <row r="338" spans="1:27" customFormat="1" ht="15" customHeight="1">
      <c r="A338" s="32">
        <v>572</v>
      </c>
      <c r="B338" s="388">
        <f>+A338</f>
        <v>572</v>
      </c>
      <c r="C338" s="247" t="str">
        <f>+VLOOKUP(A338,bd_lista!$A$3:$C$590,3,FALSE)</f>
        <v>Empresa de Apoyo a la Producción de Alimentos</v>
      </c>
      <c r="D338" s="385" t="str">
        <f>+C338</f>
        <v>Empresa de Apoyo a la Producción de Alimentos</v>
      </c>
      <c r="E338" s="247" t="s">
        <v>1304</v>
      </c>
      <c r="F338" s="243">
        <f ca="1">+IFERROR(INDEX('Hoja de Trabajo para listado'!$A$155:$Z$1048576,MATCH($A338,'Hoja de Trabajo para listado'!$A$155:$A$1048576,0),MATCH((CUADRO!F$5&amp;$E338),'Hoja de Trabajo para listado'!$A$151:$Z$151,0)),0)+IFERROR(INDEX('Hoja de Trabajo para listado'!$AB$155:$BA$1048576,MATCH($A338,'Hoja de Trabajo para listado'!$AB$155:$AB$1048576,0),MATCH((CUADRO!F$5&amp;$E338),'Hoja de Trabajo para listado'!$AB$151:$BA$151,0)),0)+IFERROR(INDEX('Hoja de Trabajo para listado'!$BC$155:$CB$1048576,MATCH($A338,'Hoja de Trabajo para listado'!$BC$155:$BC$1048576,0),MATCH((CUADRO!F$5&amp;$E338),'Hoja de Trabajo para listado'!$BC$151:$CB$151,0)),0)+IFERROR(INDEX('Hoja de Trabajo para listado'!$DE$153:$DG$274,MATCH($A338,'Hoja de Trabajo para listado'!$DE$153:$DE$1048576,0),MATCH((CUADRO!F$5&amp;$E338),'Hoja de Trabajo para listado'!$DE$151:$DG$151,0)),0)+IFERROR(INDEX('Hoja de Trabajo para listado'!$CD$155:$DC$1048576,MATCH($A338,'Hoja de Trabajo para listado'!$CD$155:$CD$1048576,0),MATCH((CUADRO!F$5&amp;$E338),'Hoja de Trabajo para listado'!$CD$151:$DC$151,0)),0)</f>
        <v>0</v>
      </c>
      <c r="G338" s="243">
        <f ca="1">+IFERROR(INDEX('Hoja de Trabajo para listado'!$A$155:$Z$1048576,MATCH($A338,'Hoja de Trabajo para listado'!$A$155:$A$1048576,0),MATCH((CUADRO!G$5&amp;$E338),'Hoja de Trabajo para listado'!$A$151:$Z$151,0)),0)+IFERROR(INDEX('Hoja de Trabajo para listado'!$AB$155:$BA$1048576,MATCH($A338,'Hoja de Trabajo para listado'!$AB$155:$AB$1048576,0),MATCH((CUADRO!G$5&amp;$E338),'Hoja de Trabajo para listado'!$AB$151:$BA$151,0)),0)+IFERROR(INDEX('Hoja de Trabajo para listado'!$BC$155:$CB$1048576,MATCH($A338,'Hoja de Trabajo para listado'!$BC$155:$BC$1048576,0),MATCH((CUADRO!G$5&amp;$E338),'Hoja de Trabajo para listado'!$BC$151:$CB$151,0)),0)+IFERROR(INDEX('Hoja de Trabajo para listado'!$DE$153:$DG$274,MATCH($A338,'Hoja de Trabajo para listado'!$DE$153:$DE$1048576,0),MATCH((CUADRO!G$5&amp;$E338),'Hoja de Trabajo para listado'!$DE$151:$DG$151,0)),0)+IFERROR(INDEX('Hoja de Trabajo para listado'!$CD$155:$DC$1048576,MATCH($A338,'Hoja de Trabajo para listado'!$CD$155:$CD$1048576,0),MATCH((CUADRO!G$5&amp;$E338),'Hoja de Trabajo para listado'!$CD$151:$DC$151,0)),0)</f>
        <v>0</v>
      </c>
      <c r="H338" s="243">
        <f ca="1">+IFERROR(INDEX('Hoja de Trabajo para listado'!$A$155:$Z$1048576,MATCH($A338,'Hoja de Trabajo para listado'!$A$155:$A$1048576,0),MATCH((CUADRO!H$5&amp;$E338),'Hoja de Trabajo para listado'!$A$151:$Z$151,0)),0)+IFERROR(INDEX('Hoja de Trabajo para listado'!$AB$155:$BA$1048576,MATCH($A338,'Hoja de Trabajo para listado'!$AB$155:$AB$1048576,0),MATCH((CUADRO!H$5&amp;$E338),'Hoja de Trabajo para listado'!$AB$151:$BA$151,0)),0)+IFERROR(INDEX('Hoja de Trabajo para listado'!$BC$155:$CB$1048576,MATCH($A338,'Hoja de Trabajo para listado'!$BC$155:$BC$1048576,0),MATCH((CUADRO!H$5&amp;$E338),'Hoja de Trabajo para listado'!$BC$151:$CB$151,0)),0)+IFERROR(INDEX('Hoja de Trabajo para listado'!$DE$153:$DG$274,MATCH($A338,'Hoja de Trabajo para listado'!$DE$153:$DE$1048576,0),MATCH((CUADRO!H$5&amp;$E338),'Hoja de Trabajo para listado'!$DE$151:$DG$151,0)),0)+IFERROR(INDEX('Hoja de Trabajo para listado'!$CD$155:$DC$1048576,MATCH($A338,'Hoja de Trabajo para listado'!$CD$155:$CD$1048576,0),MATCH((CUADRO!H$5&amp;$E338),'Hoja de Trabajo para listado'!$CD$151:$DC$151,0)),0)</f>
        <v>0</v>
      </c>
      <c r="I338" s="243">
        <f ca="1">+IFERROR(INDEX('Hoja de Trabajo para listado'!$A$155:$Z$1048576,MATCH($A338,'Hoja de Trabajo para listado'!$A$155:$A$1048576,0),MATCH((CUADRO!I$5&amp;$E338),'Hoja de Trabajo para listado'!$A$151:$Z$151,0)),0)+IFERROR(INDEX('Hoja de Trabajo para listado'!$AB$155:$BA$1048576,MATCH($A338,'Hoja de Trabajo para listado'!$AB$155:$AB$1048576,0),MATCH((CUADRO!I$5&amp;$E338),'Hoja de Trabajo para listado'!$AB$151:$BA$151,0)),0)+IFERROR(INDEX('Hoja de Trabajo para listado'!$BC$155:$CB$1048576,MATCH($A338,'Hoja de Trabajo para listado'!$BC$155:$BC$1048576,0),MATCH((CUADRO!I$5&amp;$E338),'Hoja de Trabajo para listado'!$BC$151:$CB$151,0)),0)+IFERROR(INDEX('Hoja de Trabajo para listado'!$DE$153:$DG$274,MATCH($A338,'Hoja de Trabajo para listado'!$DE$153:$DE$1048576,0),MATCH((CUADRO!I$5&amp;$E338),'Hoja de Trabajo para listado'!$DE$151:$DG$151,0)),0)+IFERROR(INDEX('Hoja de Trabajo para listado'!$CD$155:$DC$1048576,MATCH($A338,'Hoja de Trabajo para listado'!$CD$155:$CD$1048576,0),MATCH((CUADRO!I$5&amp;$E338),'Hoja de Trabajo para listado'!$CD$151:$DC$151,0)),0)</f>
        <v>0</v>
      </c>
      <c r="J338" s="243">
        <f ca="1">+IFERROR(INDEX('Hoja de Trabajo para listado'!$A$155:$Z$1048576,MATCH($A338,'Hoja de Trabajo para listado'!$A$155:$A$1048576,0),MATCH((CUADRO!J$5&amp;$E338),'Hoja de Trabajo para listado'!$A$151:$Z$151,0)),0)+IFERROR(INDEX('Hoja de Trabajo para listado'!$AB$155:$BA$1048576,MATCH($A338,'Hoja de Trabajo para listado'!$AB$155:$AB$1048576,0),MATCH((CUADRO!J$5&amp;$E338),'Hoja de Trabajo para listado'!$AB$151:$BA$151,0)),0)+IFERROR(INDEX('Hoja de Trabajo para listado'!$BC$155:$CB$1048576,MATCH($A338,'Hoja de Trabajo para listado'!$BC$155:$BC$1048576,0),MATCH((CUADRO!J$5&amp;$E338),'Hoja de Trabajo para listado'!$BC$151:$CB$151,0)),0)+IFERROR(INDEX('Hoja de Trabajo para listado'!$DE$153:$DG$274,MATCH($A338,'Hoja de Trabajo para listado'!$DE$153:$DE$1048576,0),MATCH((CUADRO!J$5&amp;$E338),'Hoja de Trabajo para listado'!$DE$151:$DG$151,0)),0)+IFERROR(INDEX('Hoja de Trabajo para listado'!$CD$155:$DC$1048576,MATCH($A338,'Hoja de Trabajo para listado'!$CD$155:$CD$1048576,0),MATCH((CUADRO!J$5&amp;$E338),'Hoja de Trabajo para listado'!$CD$151:$DC$151,0)),0)</f>
        <v>0</v>
      </c>
      <c r="K338" s="243">
        <f ca="1">+IFERROR(INDEX('Hoja de Trabajo para listado'!$A$155:$Z$1048576,MATCH($A338,'Hoja de Trabajo para listado'!$A$155:$A$1048576,0),MATCH((CUADRO!K$5&amp;$E338),'Hoja de Trabajo para listado'!$A$151:$Z$151,0)),0)+IFERROR(INDEX('Hoja de Trabajo para listado'!$AB$155:$BA$1048576,MATCH($A338,'Hoja de Trabajo para listado'!$AB$155:$AB$1048576,0),MATCH((CUADRO!K$5&amp;$E338),'Hoja de Trabajo para listado'!$AB$151:$BA$151,0)),0)+IFERROR(INDEX('Hoja de Trabajo para listado'!$BC$155:$CB$1048576,MATCH($A338,'Hoja de Trabajo para listado'!$BC$155:$BC$1048576,0),MATCH((CUADRO!K$5&amp;$E338),'Hoja de Trabajo para listado'!$BC$151:$CB$151,0)),0)+IFERROR(INDEX('Hoja de Trabajo para listado'!$DE$153:$DG$274,MATCH($A338,'Hoja de Trabajo para listado'!$DE$153:$DE$1048576,0),MATCH((CUADRO!K$5&amp;$E338),'Hoja de Trabajo para listado'!$DE$151:$DG$151,0)),0)+IFERROR(INDEX('Hoja de Trabajo para listado'!$CD$155:$DC$1048576,MATCH($A338,'Hoja de Trabajo para listado'!$CD$155:$CD$1048576,0),MATCH((CUADRO!K$5&amp;$E338),'Hoja de Trabajo para listado'!$CD$151:$DC$151,0)),0)</f>
        <v>0</v>
      </c>
      <c r="L338" s="243">
        <f ca="1">+IFERROR(INDEX('Hoja de Trabajo para listado'!$A$155:$Z$1048576,MATCH($A338,'Hoja de Trabajo para listado'!$A$155:$A$1048576,0),MATCH((CUADRO!L$5&amp;$E338),'Hoja de Trabajo para listado'!$A$151:$Z$151,0)),0)+IFERROR(INDEX('Hoja de Trabajo para listado'!$AB$155:$BA$1048576,MATCH($A338,'Hoja de Trabajo para listado'!$AB$155:$AB$1048576,0),MATCH((CUADRO!L$5&amp;$E338),'Hoja de Trabajo para listado'!$AB$151:$BA$151,0)),0)+IFERROR(INDEX('Hoja de Trabajo para listado'!$BC$155:$CB$1048576,MATCH($A338,'Hoja de Trabajo para listado'!$BC$155:$BC$1048576,0),MATCH((CUADRO!L$5&amp;$E338),'Hoja de Trabajo para listado'!$BC$151:$CB$151,0)),0)+IFERROR(INDEX('Hoja de Trabajo para listado'!$DE$153:$DG$274,MATCH($A338,'Hoja de Trabajo para listado'!$DE$153:$DE$1048576,0),MATCH((CUADRO!L$5&amp;$E338),'Hoja de Trabajo para listado'!$DE$151:$DG$151,0)),0)+IFERROR(INDEX('Hoja de Trabajo para listado'!$CD$155:$DC$1048576,MATCH($A338,'Hoja de Trabajo para listado'!$CD$155:$CD$1048576,0),MATCH((CUADRO!L$5&amp;$E338),'Hoja de Trabajo para listado'!$CD$151:$DC$151,0)),0)</f>
        <v>0</v>
      </c>
      <c r="M338" s="243">
        <f ca="1">+IFERROR(INDEX('Hoja de Trabajo para listado'!$A$155:$Z$1048576,MATCH($A338,'Hoja de Trabajo para listado'!$A$155:$A$1048576,0),MATCH((CUADRO!M$5&amp;$E338),'Hoja de Trabajo para listado'!$A$151:$Z$151,0)),0)+IFERROR(INDEX('Hoja de Trabajo para listado'!$AB$155:$BA$1048576,MATCH($A338,'Hoja de Trabajo para listado'!$AB$155:$AB$1048576,0),MATCH((CUADRO!M$5&amp;$E338),'Hoja de Trabajo para listado'!$AB$151:$BA$151,0)),0)+IFERROR(INDEX('Hoja de Trabajo para listado'!$BC$155:$CB$1048576,MATCH($A338,'Hoja de Trabajo para listado'!$BC$155:$BC$1048576,0),MATCH((CUADRO!M$5&amp;$E338),'Hoja de Trabajo para listado'!$BC$151:$CB$151,0)),0)+IFERROR(INDEX('Hoja de Trabajo para listado'!$DE$153:$DG$274,MATCH($A338,'Hoja de Trabajo para listado'!$DE$153:$DE$1048576,0),MATCH((CUADRO!M$5&amp;$E338),'Hoja de Trabajo para listado'!$DE$151:$DG$151,0)),0)+IFERROR(INDEX('Hoja de Trabajo para listado'!$CD$155:$DC$1048576,MATCH($A338,'Hoja de Trabajo para listado'!$CD$155:$CD$1048576,0),MATCH((CUADRO!M$5&amp;$E338),'Hoja de Trabajo para listado'!$CD$151:$DC$151,0)),0)</f>
        <v>0</v>
      </c>
      <c r="N338" s="243">
        <f ca="1">+IFERROR(INDEX('Hoja de Trabajo para listado'!$A$155:$Z$1048576,MATCH($A338,'Hoja de Trabajo para listado'!$A$155:$A$1048576,0),MATCH((CUADRO!N$5&amp;$E338),'Hoja de Trabajo para listado'!$A$151:$Z$151,0)),0)+IFERROR(INDEX('Hoja de Trabajo para listado'!$AB$155:$BA$1048576,MATCH($A338,'Hoja de Trabajo para listado'!$AB$155:$AB$1048576,0),MATCH((CUADRO!N$5&amp;$E338),'Hoja de Trabajo para listado'!$AB$151:$BA$151,0)),0)+IFERROR(INDEX('Hoja de Trabajo para listado'!$BC$155:$CB$1048576,MATCH($A338,'Hoja de Trabajo para listado'!$BC$155:$BC$1048576,0),MATCH((CUADRO!N$5&amp;$E338),'Hoja de Trabajo para listado'!$BC$151:$CB$151,0)),0)+IFERROR(INDEX('Hoja de Trabajo para listado'!$DE$153:$DG$274,MATCH($A338,'Hoja de Trabajo para listado'!$DE$153:$DE$1048576,0),MATCH((CUADRO!N$5&amp;$E338),'Hoja de Trabajo para listado'!$DE$151:$DG$151,0)),0)+IFERROR(INDEX('Hoja de Trabajo para listado'!$CD$155:$DC$1048576,MATCH($A338,'Hoja de Trabajo para listado'!$CD$155:$CD$1048576,0),MATCH((CUADRO!N$5&amp;$E338),'Hoja de Trabajo para listado'!$CD$151:$DC$151,0)),0)</f>
        <v>0</v>
      </c>
      <c r="O338" s="243">
        <f ca="1">+IFERROR(INDEX('Hoja de Trabajo para listado'!$A$155:$Z$1048576,MATCH($A338,'Hoja de Trabajo para listado'!$A$155:$A$1048576,0),MATCH((CUADRO!O$5&amp;$E338),'Hoja de Trabajo para listado'!$A$151:$Z$151,0)),0)+IFERROR(INDEX('Hoja de Trabajo para listado'!$AB$155:$BA$1048576,MATCH($A338,'Hoja de Trabajo para listado'!$AB$155:$AB$1048576,0),MATCH((CUADRO!O$5&amp;$E338),'Hoja de Trabajo para listado'!$AB$151:$BA$151,0)),0)+IFERROR(INDEX('Hoja de Trabajo para listado'!$BC$155:$CB$1048576,MATCH($A338,'Hoja de Trabajo para listado'!$BC$155:$BC$1048576,0),MATCH((CUADRO!O$5&amp;$E338),'Hoja de Trabajo para listado'!$BC$151:$CB$151,0)),0)+IFERROR(INDEX('Hoja de Trabajo para listado'!$DE$153:$DG$274,MATCH($A338,'Hoja de Trabajo para listado'!$DE$153:$DE$1048576,0),MATCH((CUADRO!O$5&amp;$E338),'Hoja de Trabajo para listado'!$DE$151:$DG$151,0)),0)+IFERROR(INDEX('Hoja de Trabajo para listado'!$CD$155:$DC$1048576,MATCH($A338,'Hoja de Trabajo para listado'!$CD$155:$CD$1048576,0),MATCH((CUADRO!O$5&amp;$E338),'Hoja de Trabajo para listado'!$CD$151:$DC$151,0)),0)</f>
        <v>0</v>
      </c>
      <c r="P338" s="243">
        <f ca="1">+IFERROR(INDEX('Hoja de Trabajo para listado'!$A$155:$Z$1048576,MATCH($A338,'Hoja de Trabajo para listado'!$A$155:$A$1048576,0),MATCH((CUADRO!P$5&amp;$E338),'Hoja de Trabajo para listado'!$A$151:$Z$151,0)),0)+IFERROR(INDEX('Hoja de Trabajo para listado'!$AB$155:$BA$1048576,MATCH($A338,'Hoja de Trabajo para listado'!$AB$155:$AB$1048576,0),MATCH((CUADRO!P$5&amp;$E338),'Hoja de Trabajo para listado'!$AB$151:$BA$151,0)),0)+IFERROR(INDEX('Hoja de Trabajo para listado'!$BC$155:$CB$1048576,MATCH($A338,'Hoja de Trabajo para listado'!$BC$155:$BC$1048576,0),MATCH((CUADRO!P$5&amp;$E338),'Hoja de Trabajo para listado'!$BC$151:$CB$151,0)),0)+IFERROR(INDEX('Hoja de Trabajo para listado'!$DE$153:$DG$274,MATCH($A338,'Hoja de Trabajo para listado'!$DE$153:$DE$1048576,0),MATCH((CUADRO!P$5&amp;$E338),'Hoja de Trabajo para listado'!$DE$151:$DG$151,0)),0)+IFERROR(INDEX('Hoja de Trabajo para listado'!$CD$155:$DC$1048576,MATCH($A338,'Hoja de Trabajo para listado'!$CD$155:$CD$1048576,0),MATCH((CUADRO!P$5&amp;$E338),'Hoja de Trabajo para listado'!$CD$151:$DC$151,0)),0)</f>
        <v>0</v>
      </c>
      <c r="Q338" s="243">
        <f ca="1">+IFERROR(INDEX('Hoja de Trabajo para listado'!$A$155:$Z$1048576,MATCH($A338,'Hoja de Trabajo para listado'!$A$155:$A$1048576,0),MATCH((CUADRO!Q$5&amp;$E338),'Hoja de Trabajo para listado'!$A$151:$Z$151,0)),0)+IFERROR(INDEX('Hoja de Trabajo para listado'!$AB$155:$BA$1048576,MATCH($A338,'Hoja de Trabajo para listado'!$AB$155:$AB$1048576,0),MATCH((CUADRO!Q$5&amp;$E338),'Hoja de Trabajo para listado'!$AB$151:$BA$151,0)),0)+IFERROR(INDEX('Hoja de Trabajo para listado'!$BC$155:$CB$1048576,MATCH($A338,'Hoja de Trabajo para listado'!$BC$155:$BC$1048576,0),MATCH((CUADRO!Q$5&amp;$E338),'Hoja de Trabajo para listado'!$BC$151:$CB$151,0)),0)+IFERROR(INDEX('Hoja de Trabajo para listado'!$DE$153:$DG$274,MATCH($A338,'Hoja de Trabajo para listado'!$DE$153:$DE$1048576,0),MATCH((CUADRO!Q$5&amp;$E338),'Hoja de Trabajo para listado'!$DE$151:$DG$151,0)),0)+IFERROR(INDEX('Hoja de Trabajo para listado'!$CD$155:$DC$1048576,MATCH($A338,'Hoja de Trabajo para listado'!$CD$155:$CD$1048576,0),MATCH((CUADRO!Q$5&amp;$E338),'Hoja de Trabajo para listado'!$CD$151:$DC$151,0)),0)</f>
        <v>0</v>
      </c>
      <c r="R338" s="243">
        <f t="shared" ca="1" si="13"/>
        <v>0</v>
      </c>
      <c r="S338" s="263"/>
      <c r="T338" s="243">
        <f ca="1">+T339</f>
        <v>8652719.2699999996</v>
      </c>
      <c r="U338" s="242">
        <f t="shared" si="14"/>
        <v>1</v>
      </c>
      <c r="V338" s="333" t="str">
        <f>+VLOOKUP(A338,bd_lista!$A$3:$E$590,5,FALSE)</f>
        <v>Empresas Nacionales</v>
      </c>
      <c r="W338" s="383" t="str">
        <f>+V338</f>
        <v>Empresas Nacionales</v>
      </c>
      <c r="X338" s="242">
        <f>+VLOOKUP(A338,[3]Sheet1!$A$13:$D$744,4,FALSE)</f>
        <v>41</v>
      </c>
      <c r="Y338" s="242" t="str">
        <f>+VLOOKUP(X338,bd_lista!$A$3:$C$590,3,FALSE)</f>
        <v>Ministerio de Desarrollo Productivo y Economía Plural</v>
      </c>
      <c r="Z338" s="294">
        <f>+X338</f>
        <v>41</v>
      </c>
      <c r="AA338" s="319" t="str">
        <f>+Y338</f>
        <v>Ministerio de Desarrollo Productivo y Economía Plural</v>
      </c>
    </row>
    <row r="339" spans="1:27" customFormat="1" ht="15" customHeight="1">
      <c r="A339" s="32">
        <v>572</v>
      </c>
      <c r="B339" s="389"/>
      <c r="C339" s="333" t="str">
        <f>+VLOOKUP(A339,bd_lista!$A$3:$C$590,3,FALSE)</f>
        <v>Empresa de Apoyo a la Producción de Alimentos</v>
      </c>
      <c r="D339" s="386"/>
      <c r="E339" s="333" t="s">
        <v>1305</v>
      </c>
      <c r="F339" s="245">
        <f ca="1">+IFERROR(INDEX('Hoja de Trabajo para listado'!$A$155:$Z$1048576,MATCH($A339,'Hoja de Trabajo para listado'!$A$155:$A$1048576,0),MATCH((CUADRO!F$5&amp;$E339),'Hoja de Trabajo para listado'!$A$151:$Z$151,0)),0)+IFERROR(INDEX('Hoja de Trabajo para listado'!$AB$155:$BA$1048576,MATCH($A339,'Hoja de Trabajo para listado'!$AB$155:$AB$1048576,0),MATCH((CUADRO!F$5&amp;$E339),'Hoja de Trabajo para listado'!$AB$151:$BA$151,0)),0)+IFERROR(INDEX('Hoja de Trabajo para listado'!$BC$155:$CB$1048576,MATCH($A339,'Hoja de Trabajo para listado'!$BC$155:$BC$1048576,0),MATCH((CUADRO!F$5&amp;$E339),'Hoja de Trabajo para listado'!$BC$151:$CB$151,0)),0)+IFERROR(INDEX('Hoja de Trabajo para listado'!$DE$153:$DG$274,MATCH($A339,'Hoja de Trabajo para listado'!$DE$153:$DE$1048576,0),MATCH((CUADRO!F$5&amp;$E339),'Hoja de Trabajo para listado'!$DE$151:$DG$151,0)),0)+IFERROR(INDEX('Hoja de Trabajo para listado'!$CD$155:$DC$1048576,MATCH($A339,'Hoja de Trabajo para listado'!$CD$155:$CD$1048576,0),MATCH((CUADRO!F$5&amp;$E339),'Hoja de Trabajo para listado'!$CD$151:$DC$151,0)),0)</f>
        <v>0</v>
      </c>
      <c r="G339" s="245">
        <f ca="1">+IFERROR(INDEX('Hoja de Trabajo para listado'!$A$155:$Z$1048576,MATCH($A339,'Hoja de Trabajo para listado'!$A$155:$A$1048576,0),MATCH((CUADRO!G$5&amp;$E339),'Hoja de Trabajo para listado'!$A$151:$Z$151,0)),0)+IFERROR(INDEX('Hoja de Trabajo para listado'!$AB$155:$BA$1048576,MATCH($A339,'Hoja de Trabajo para listado'!$AB$155:$AB$1048576,0),MATCH((CUADRO!G$5&amp;$E339),'Hoja de Trabajo para listado'!$AB$151:$BA$151,0)),0)+IFERROR(INDEX('Hoja de Trabajo para listado'!$BC$155:$CB$1048576,MATCH($A339,'Hoja de Trabajo para listado'!$BC$155:$BC$1048576,0),MATCH((CUADRO!G$5&amp;$E339),'Hoja de Trabajo para listado'!$BC$151:$CB$151,0)),0)+IFERROR(INDEX('Hoja de Trabajo para listado'!$DE$153:$DG$274,MATCH($A339,'Hoja de Trabajo para listado'!$DE$153:$DE$1048576,0),MATCH((CUADRO!G$5&amp;$E339),'Hoja de Trabajo para listado'!$DE$151:$DG$151,0)),0)+IFERROR(INDEX('Hoja de Trabajo para listado'!$CD$155:$DC$1048576,MATCH($A339,'Hoja de Trabajo para listado'!$CD$155:$CD$1048576,0),MATCH((CUADRO!G$5&amp;$E339),'Hoja de Trabajo para listado'!$CD$151:$DC$151,0)),0)</f>
        <v>8652719.2699999996</v>
      </c>
      <c r="H339" s="245">
        <f ca="1">+IFERROR(INDEX('Hoja de Trabajo para listado'!$A$155:$Z$1048576,MATCH($A339,'Hoja de Trabajo para listado'!$A$155:$A$1048576,0),MATCH((CUADRO!H$5&amp;$E339),'Hoja de Trabajo para listado'!$A$151:$Z$151,0)),0)+IFERROR(INDEX('Hoja de Trabajo para listado'!$AB$155:$BA$1048576,MATCH($A339,'Hoja de Trabajo para listado'!$AB$155:$AB$1048576,0),MATCH((CUADRO!H$5&amp;$E339),'Hoja de Trabajo para listado'!$AB$151:$BA$151,0)),0)+IFERROR(INDEX('Hoja de Trabajo para listado'!$BC$155:$CB$1048576,MATCH($A339,'Hoja de Trabajo para listado'!$BC$155:$BC$1048576,0),MATCH((CUADRO!H$5&amp;$E339),'Hoja de Trabajo para listado'!$BC$151:$CB$151,0)),0)+IFERROR(INDEX('Hoja de Trabajo para listado'!$DE$153:$DG$274,MATCH($A339,'Hoja de Trabajo para listado'!$DE$153:$DE$1048576,0),MATCH((CUADRO!H$5&amp;$E339),'Hoja de Trabajo para listado'!$DE$151:$DG$151,0)),0)+IFERROR(INDEX('Hoja de Trabajo para listado'!$CD$155:$DC$1048576,MATCH($A339,'Hoja de Trabajo para listado'!$CD$155:$CD$1048576,0),MATCH((CUADRO!H$5&amp;$E339),'Hoja de Trabajo para listado'!$CD$151:$DC$151,0)),0)</f>
        <v>0</v>
      </c>
      <c r="I339" s="245">
        <f ca="1">+IFERROR(INDEX('Hoja de Trabajo para listado'!$A$155:$Z$1048576,MATCH($A339,'Hoja de Trabajo para listado'!$A$155:$A$1048576,0),MATCH((CUADRO!I$5&amp;$E339),'Hoja de Trabajo para listado'!$A$151:$Z$151,0)),0)+IFERROR(INDEX('Hoja de Trabajo para listado'!$AB$155:$BA$1048576,MATCH($A339,'Hoja de Trabajo para listado'!$AB$155:$AB$1048576,0),MATCH((CUADRO!I$5&amp;$E339),'Hoja de Trabajo para listado'!$AB$151:$BA$151,0)),0)+IFERROR(INDEX('Hoja de Trabajo para listado'!$BC$155:$CB$1048576,MATCH($A339,'Hoja de Trabajo para listado'!$BC$155:$BC$1048576,0),MATCH((CUADRO!I$5&amp;$E339),'Hoja de Trabajo para listado'!$BC$151:$CB$151,0)),0)+IFERROR(INDEX('Hoja de Trabajo para listado'!$DE$153:$DG$274,MATCH($A339,'Hoja de Trabajo para listado'!$DE$153:$DE$1048576,0),MATCH((CUADRO!I$5&amp;$E339),'Hoja de Trabajo para listado'!$DE$151:$DG$151,0)),0)+IFERROR(INDEX('Hoja de Trabajo para listado'!$CD$155:$DC$1048576,MATCH($A339,'Hoja de Trabajo para listado'!$CD$155:$CD$1048576,0),MATCH((CUADRO!I$5&amp;$E339),'Hoja de Trabajo para listado'!$CD$151:$DC$151,0)),0)</f>
        <v>0</v>
      </c>
      <c r="J339" s="245">
        <f ca="1">+IFERROR(INDEX('Hoja de Trabajo para listado'!$A$155:$Z$1048576,MATCH($A339,'Hoja de Trabajo para listado'!$A$155:$A$1048576,0),MATCH((CUADRO!J$5&amp;$E339),'Hoja de Trabajo para listado'!$A$151:$Z$151,0)),0)+IFERROR(INDEX('Hoja de Trabajo para listado'!$AB$155:$BA$1048576,MATCH($A339,'Hoja de Trabajo para listado'!$AB$155:$AB$1048576,0),MATCH((CUADRO!J$5&amp;$E339),'Hoja de Trabajo para listado'!$AB$151:$BA$151,0)),0)+IFERROR(INDEX('Hoja de Trabajo para listado'!$BC$155:$CB$1048576,MATCH($A339,'Hoja de Trabajo para listado'!$BC$155:$BC$1048576,0),MATCH((CUADRO!J$5&amp;$E339),'Hoja de Trabajo para listado'!$BC$151:$CB$151,0)),0)+IFERROR(INDEX('Hoja de Trabajo para listado'!$DE$153:$DG$274,MATCH($A339,'Hoja de Trabajo para listado'!$DE$153:$DE$1048576,0),MATCH((CUADRO!J$5&amp;$E339),'Hoja de Trabajo para listado'!$DE$151:$DG$151,0)),0)+IFERROR(INDEX('Hoja de Trabajo para listado'!$CD$155:$DC$1048576,MATCH($A339,'Hoja de Trabajo para listado'!$CD$155:$CD$1048576,0),MATCH((CUADRO!J$5&amp;$E339),'Hoja de Trabajo para listado'!$CD$151:$DC$151,0)),0)</f>
        <v>0</v>
      </c>
      <c r="K339" s="245">
        <f ca="1">+IFERROR(INDEX('Hoja de Trabajo para listado'!$A$155:$Z$1048576,MATCH($A339,'Hoja de Trabajo para listado'!$A$155:$A$1048576,0),MATCH((CUADRO!K$5&amp;$E339),'Hoja de Trabajo para listado'!$A$151:$Z$151,0)),0)+IFERROR(INDEX('Hoja de Trabajo para listado'!$AB$155:$BA$1048576,MATCH($A339,'Hoja de Trabajo para listado'!$AB$155:$AB$1048576,0),MATCH((CUADRO!K$5&amp;$E339),'Hoja de Trabajo para listado'!$AB$151:$BA$151,0)),0)+IFERROR(INDEX('Hoja de Trabajo para listado'!$BC$155:$CB$1048576,MATCH($A339,'Hoja de Trabajo para listado'!$BC$155:$BC$1048576,0),MATCH((CUADRO!K$5&amp;$E339),'Hoja de Trabajo para listado'!$BC$151:$CB$151,0)),0)+IFERROR(INDEX('Hoja de Trabajo para listado'!$DE$153:$DG$274,MATCH($A339,'Hoja de Trabajo para listado'!$DE$153:$DE$1048576,0),MATCH((CUADRO!K$5&amp;$E339),'Hoja de Trabajo para listado'!$DE$151:$DG$151,0)),0)+IFERROR(INDEX('Hoja de Trabajo para listado'!$CD$155:$DC$1048576,MATCH($A339,'Hoja de Trabajo para listado'!$CD$155:$CD$1048576,0),MATCH((CUADRO!K$5&amp;$E339),'Hoja de Trabajo para listado'!$CD$151:$DC$151,0)),0)</f>
        <v>0</v>
      </c>
      <c r="L339" s="245">
        <f ca="1">+IFERROR(INDEX('Hoja de Trabajo para listado'!$A$155:$Z$1048576,MATCH($A339,'Hoja de Trabajo para listado'!$A$155:$A$1048576,0),MATCH((CUADRO!L$5&amp;$E339),'Hoja de Trabajo para listado'!$A$151:$Z$151,0)),0)+IFERROR(INDEX('Hoja de Trabajo para listado'!$AB$155:$BA$1048576,MATCH($A339,'Hoja de Trabajo para listado'!$AB$155:$AB$1048576,0),MATCH((CUADRO!L$5&amp;$E339),'Hoja de Trabajo para listado'!$AB$151:$BA$151,0)),0)+IFERROR(INDEX('Hoja de Trabajo para listado'!$BC$155:$CB$1048576,MATCH($A339,'Hoja de Trabajo para listado'!$BC$155:$BC$1048576,0),MATCH((CUADRO!L$5&amp;$E339),'Hoja de Trabajo para listado'!$BC$151:$CB$151,0)),0)+IFERROR(INDEX('Hoja de Trabajo para listado'!$DE$153:$DG$274,MATCH($A339,'Hoja de Trabajo para listado'!$DE$153:$DE$1048576,0),MATCH((CUADRO!L$5&amp;$E339),'Hoja de Trabajo para listado'!$DE$151:$DG$151,0)),0)+IFERROR(INDEX('Hoja de Trabajo para listado'!$CD$155:$DC$1048576,MATCH($A339,'Hoja de Trabajo para listado'!$CD$155:$CD$1048576,0),MATCH((CUADRO!L$5&amp;$E339),'Hoja de Trabajo para listado'!$CD$151:$DC$151,0)),0)</f>
        <v>0</v>
      </c>
      <c r="M339" s="245">
        <f ca="1">+IFERROR(INDEX('Hoja de Trabajo para listado'!$A$155:$Z$1048576,MATCH($A339,'Hoja de Trabajo para listado'!$A$155:$A$1048576,0),MATCH((CUADRO!M$5&amp;$E339),'Hoja de Trabajo para listado'!$A$151:$Z$151,0)),0)+IFERROR(INDEX('Hoja de Trabajo para listado'!$AB$155:$BA$1048576,MATCH($A339,'Hoja de Trabajo para listado'!$AB$155:$AB$1048576,0),MATCH((CUADRO!M$5&amp;$E339),'Hoja de Trabajo para listado'!$AB$151:$BA$151,0)),0)+IFERROR(INDEX('Hoja de Trabajo para listado'!$BC$155:$CB$1048576,MATCH($A339,'Hoja de Trabajo para listado'!$BC$155:$BC$1048576,0),MATCH((CUADRO!M$5&amp;$E339),'Hoja de Trabajo para listado'!$BC$151:$CB$151,0)),0)+IFERROR(INDEX('Hoja de Trabajo para listado'!$DE$153:$DG$274,MATCH($A339,'Hoja de Trabajo para listado'!$DE$153:$DE$1048576,0),MATCH((CUADRO!M$5&amp;$E339),'Hoja de Trabajo para listado'!$DE$151:$DG$151,0)),0)+IFERROR(INDEX('Hoja de Trabajo para listado'!$CD$155:$DC$1048576,MATCH($A339,'Hoja de Trabajo para listado'!$CD$155:$CD$1048576,0),MATCH((CUADRO!M$5&amp;$E339),'Hoja de Trabajo para listado'!$CD$151:$DC$151,0)),0)</f>
        <v>0</v>
      </c>
      <c r="N339" s="245">
        <f ca="1">+IFERROR(INDEX('Hoja de Trabajo para listado'!$A$155:$Z$1048576,MATCH($A339,'Hoja de Trabajo para listado'!$A$155:$A$1048576,0),MATCH((CUADRO!N$5&amp;$E339),'Hoja de Trabajo para listado'!$A$151:$Z$151,0)),0)+IFERROR(INDEX('Hoja de Trabajo para listado'!$AB$155:$BA$1048576,MATCH($A339,'Hoja de Trabajo para listado'!$AB$155:$AB$1048576,0),MATCH((CUADRO!N$5&amp;$E339),'Hoja de Trabajo para listado'!$AB$151:$BA$151,0)),0)+IFERROR(INDEX('Hoja de Trabajo para listado'!$BC$155:$CB$1048576,MATCH($A339,'Hoja de Trabajo para listado'!$BC$155:$BC$1048576,0),MATCH((CUADRO!N$5&amp;$E339),'Hoja de Trabajo para listado'!$BC$151:$CB$151,0)),0)+IFERROR(INDEX('Hoja de Trabajo para listado'!$DE$153:$DG$274,MATCH($A339,'Hoja de Trabajo para listado'!$DE$153:$DE$1048576,0),MATCH((CUADRO!N$5&amp;$E339),'Hoja de Trabajo para listado'!$DE$151:$DG$151,0)),0)+IFERROR(INDEX('Hoja de Trabajo para listado'!$CD$155:$DC$1048576,MATCH($A339,'Hoja de Trabajo para listado'!$CD$155:$CD$1048576,0),MATCH((CUADRO!N$5&amp;$E339),'Hoja de Trabajo para listado'!$CD$151:$DC$151,0)),0)</f>
        <v>0</v>
      </c>
      <c r="O339" s="245">
        <f ca="1">+IFERROR(INDEX('Hoja de Trabajo para listado'!$A$155:$Z$1048576,MATCH($A339,'Hoja de Trabajo para listado'!$A$155:$A$1048576,0),MATCH((CUADRO!O$5&amp;$E339),'Hoja de Trabajo para listado'!$A$151:$Z$151,0)),0)+IFERROR(INDEX('Hoja de Trabajo para listado'!$AB$155:$BA$1048576,MATCH($A339,'Hoja de Trabajo para listado'!$AB$155:$AB$1048576,0),MATCH((CUADRO!O$5&amp;$E339),'Hoja de Trabajo para listado'!$AB$151:$BA$151,0)),0)+IFERROR(INDEX('Hoja de Trabajo para listado'!$BC$155:$CB$1048576,MATCH($A339,'Hoja de Trabajo para listado'!$BC$155:$BC$1048576,0),MATCH((CUADRO!O$5&amp;$E339),'Hoja de Trabajo para listado'!$BC$151:$CB$151,0)),0)+IFERROR(INDEX('Hoja de Trabajo para listado'!$DE$153:$DG$274,MATCH($A339,'Hoja de Trabajo para listado'!$DE$153:$DE$1048576,0),MATCH((CUADRO!O$5&amp;$E339),'Hoja de Trabajo para listado'!$DE$151:$DG$151,0)),0)+IFERROR(INDEX('Hoja de Trabajo para listado'!$CD$155:$DC$1048576,MATCH($A339,'Hoja de Trabajo para listado'!$CD$155:$CD$1048576,0),MATCH((CUADRO!O$5&amp;$E339),'Hoja de Trabajo para listado'!$CD$151:$DC$151,0)),0)</f>
        <v>0</v>
      </c>
      <c r="P339" s="245">
        <f ca="1">+IFERROR(INDEX('Hoja de Trabajo para listado'!$A$155:$Z$1048576,MATCH($A339,'Hoja de Trabajo para listado'!$A$155:$A$1048576,0),MATCH((CUADRO!P$5&amp;$E339),'Hoja de Trabajo para listado'!$A$151:$Z$151,0)),0)+IFERROR(INDEX('Hoja de Trabajo para listado'!$AB$155:$BA$1048576,MATCH($A339,'Hoja de Trabajo para listado'!$AB$155:$AB$1048576,0),MATCH((CUADRO!P$5&amp;$E339),'Hoja de Trabajo para listado'!$AB$151:$BA$151,0)),0)+IFERROR(INDEX('Hoja de Trabajo para listado'!$BC$155:$CB$1048576,MATCH($A339,'Hoja de Trabajo para listado'!$BC$155:$BC$1048576,0),MATCH((CUADRO!P$5&amp;$E339),'Hoja de Trabajo para listado'!$BC$151:$CB$151,0)),0)+IFERROR(INDEX('Hoja de Trabajo para listado'!$DE$153:$DG$274,MATCH($A339,'Hoja de Trabajo para listado'!$DE$153:$DE$1048576,0),MATCH((CUADRO!P$5&amp;$E339),'Hoja de Trabajo para listado'!$DE$151:$DG$151,0)),0)+IFERROR(INDEX('Hoja de Trabajo para listado'!$CD$155:$DC$1048576,MATCH($A339,'Hoja de Trabajo para listado'!$CD$155:$CD$1048576,0),MATCH((CUADRO!P$5&amp;$E339),'Hoja de Trabajo para listado'!$CD$151:$DC$151,0)),0)</f>
        <v>0</v>
      </c>
      <c r="Q339" s="245">
        <f ca="1">+IFERROR(INDEX('Hoja de Trabajo para listado'!$A$155:$Z$1048576,MATCH($A339,'Hoja de Trabajo para listado'!$A$155:$A$1048576,0),MATCH((CUADRO!Q$5&amp;$E339),'Hoja de Trabajo para listado'!$A$151:$Z$151,0)),0)+IFERROR(INDEX('Hoja de Trabajo para listado'!$AB$155:$BA$1048576,MATCH($A339,'Hoja de Trabajo para listado'!$AB$155:$AB$1048576,0),MATCH((CUADRO!Q$5&amp;$E339),'Hoja de Trabajo para listado'!$AB$151:$BA$151,0)),0)+IFERROR(INDEX('Hoja de Trabajo para listado'!$BC$155:$CB$1048576,MATCH($A339,'Hoja de Trabajo para listado'!$BC$155:$BC$1048576,0),MATCH((CUADRO!Q$5&amp;$E339),'Hoja de Trabajo para listado'!$BC$151:$CB$151,0)),0)+IFERROR(INDEX('Hoja de Trabajo para listado'!$DE$153:$DG$274,MATCH($A339,'Hoja de Trabajo para listado'!$DE$153:$DE$1048576,0),MATCH((CUADRO!Q$5&amp;$E339),'Hoja de Trabajo para listado'!$DE$151:$DG$151,0)),0)+IFERROR(INDEX('Hoja de Trabajo para listado'!$CD$155:$DC$1048576,MATCH($A339,'Hoja de Trabajo para listado'!$CD$155:$CD$1048576,0),MATCH((CUADRO!Q$5&amp;$E339),'Hoja de Trabajo para listado'!$CD$151:$DC$151,0)),0)</f>
        <v>0</v>
      </c>
      <c r="R339" s="245">
        <f t="shared" ca="1" si="13"/>
        <v>8652719.2699999996</v>
      </c>
      <c r="S339" s="262">
        <f ca="1">+R338+R339</f>
        <v>8652719.2699999996</v>
      </c>
      <c r="T339" s="243">
        <f ca="1">+S339</f>
        <v>8652719.2699999996</v>
      </c>
      <c r="U339" s="242">
        <f t="shared" si="14"/>
        <v>2</v>
      </c>
      <c r="V339" s="333" t="str">
        <f>+VLOOKUP(A339,bd_lista!$A$3:$E$590,5,FALSE)</f>
        <v>Empresas Nacionales</v>
      </c>
      <c r="W339" s="384"/>
      <c r="X339" s="242">
        <f>+VLOOKUP(A339,[3]Sheet1!$A$13:$D$744,4,FALSE)</f>
        <v>41</v>
      </c>
      <c r="Y339" s="242" t="str">
        <f>+VLOOKUP(X339,bd_lista!$A$3:$C$590,3,FALSE)</f>
        <v>Ministerio de Desarrollo Productivo y Economía Plural</v>
      </c>
      <c r="Z339" s="292"/>
      <c r="AA339" s="321"/>
    </row>
    <row r="340" spans="1:27" customFormat="1" ht="15" customHeight="1">
      <c r="A340" s="32">
        <v>573</v>
      </c>
      <c r="B340" s="388">
        <f>+A340</f>
        <v>573</v>
      </c>
      <c r="C340" s="247" t="str">
        <f>+VLOOKUP(A340,bd_lista!$A$3:$C$590,3,FALSE)</f>
        <v>Empresa Siderúrgica del Mutún</v>
      </c>
      <c r="D340" s="385" t="str">
        <f>+C340</f>
        <v>Empresa Siderúrgica del Mutún</v>
      </c>
      <c r="E340" s="242" t="s">
        <v>1304</v>
      </c>
      <c r="F340" s="243">
        <f ca="1">+IFERROR(INDEX('Hoja de Trabajo para listado'!$A$155:$Z$1048576,MATCH($A340,'Hoja de Trabajo para listado'!$A$155:$A$1048576,0),MATCH((CUADRO!F$5&amp;$E340),'Hoja de Trabajo para listado'!$A$151:$Z$151,0)),0)+IFERROR(INDEX('Hoja de Trabajo para listado'!$AB$155:$BA$1048576,MATCH($A340,'Hoja de Trabajo para listado'!$AB$155:$AB$1048576,0),MATCH((CUADRO!F$5&amp;$E340),'Hoja de Trabajo para listado'!$AB$151:$BA$151,0)),0)+IFERROR(INDEX('Hoja de Trabajo para listado'!$BC$155:$CB$1048576,MATCH($A340,'Hoja de Trabajo para listado'!$BC$155:$BC$1048576,0),MATCH((CUADRO!F$5&amp;$E340),'Hoja de Trabajo para listado'!$BC$151:$CB$151,0)),0)+IFERROR(INDEX('Hoja de Trabajo para listado'!$DE$153:$DG$274,MATCH($A340,'Hoja de Trabajo para listado'!$DE$153:$DE$1048576,0),MATCH((CUADRO!F$5&amp;$E340),'Hoja de Trabajo para listado'!$DE$151:$DG$151,0)),0)+IFERROR(INDEX('Hoja de Trabajo para listado'!$CD$155:$DC$1048576,MATCH($A340,'Hoja de Trabajo para listado'!$CD$155:$CD$1048576,0),MATCH((CUADRO!F$5&amp;$E340),'Hoja de Trabajo para listado'!$CD$151:$DC$151,0)),0)</f>
        <v>0</v>
      </c>
      <c r="G340" s="243">
        <f ca="1">+IFERROR(INDEX('Hoja de Trabajo para listado'!$A$155:$Z$1048576,MATCH($A340,'Hoja de Trabajo para listado'!$A$155:$A$1048576,0),MATCH((CUADRO!G$5&amp;$E340),'Hoja de Trabajo para listado'!$A$151:$Z$151,0)),0)+IFERROR(INDEX('Hoja de Trabajo para listado'!$AB$155:$BA$1048576,MATCH($A340,'Hoja de Trabajo para listado'!$AB$155:$AB$1048576,0),MATCH((CUADRO!G$5&amp;$E340),'Hoja de Trabajo para listado'!$AB$151:$BA$151,0)),0)+IFERROR(INDEX('Hoja de Trabajo para listado'!$BC$155:$CB$1048576,MATCH($A340,'Hoja de Trabajo para listado'!$BC$155:$BC$1048576,0),MATCH((CUADRO!G$5&amp;$E340),'Hoja de Trabajo para listado'!$BC$151:$CB$151,0)),0)+IFERROR(INDEX('Hoja de Trabajo para listado'!$DE$153:$DG$274,MATCH($A340,'Hoja de Trabajo para listado'!$DE$153:$DE$1048576,0),MATCH((CUADRO!G$5&amp;$E340),'Hoja de Trabajo para listado'!$DE$151:$DG$151,0)),0)+IFERROR(INDEX('Hoja de Trabajo para listado'!$CD$155:$DC$1048576,MATCH($A340,'Hoja de Trabajo para listado'!$CD$155:$CD$1048576,0),MATCH((CUADRO!G$5&amp;$E340),'Hoja de Trabajo para listado'!$CD$151:$DC$151,0)),0)</f>
        <v>0</v>
      </c>
      <c r="H340" s="243">
        <f ca="1">+IFERROR(INDEX('Hoja de Trabajo para listado'!$A$155:$Z$1048576,MATCH($A340,'Hoja de Trabajo para listado'!$A$155:$A$1048576,0),MATCH((CUADRO!H$5&amp;$E340),'Hoja de Trabajo para listado'!$A$151:$Z$151,0)),0)+IFERROR(INDEX('Hoja de Trabajo para listado'!$AB$155:$BA$1048576,MATCH($A340,'Hoja de Trabajo para listado'!$AB$155:$AB$1048576,0),MATCH((CUADRO!H$5&amp;$E340),'Hoja de Trabajo para listado'!$AB$151:$BA$151,0)),0)+IFERROR(INDEX('Hoja de Trabajo para listado'!$BC$155:$CB$1048576,MATCH($A340,'Hoja de Trabajo para listado'!$BC$155:$BC$1048576,0),MATCH((CUADRO!H$5&amp;$E340),'Hoja de Trabajo para listado'!$BC$151:$CB$151,0)),0)+IFERROR(INDEX('Hoja de Trabajo para listado'!$DE$153:$DG$274,MATCH($A340,'Hoja de Trabajo para listado'!$DE$153:$DE$1048576,0),MATCH((CUADRO!H$5&amp;$E340),'Hoja de Trabajo para listado'!$DE$151:$DG$151,0)),0)+IFERROR(INDEX('Hoja de Trabajo para listado'!$CD$155:$DC$1048576,MATCH($A340,'Hoja de Trabajo para listado'!$CD$155:$CD$1048576,0),MATCH((CUADRO!H$5&amp;$E340),'Hoja de Trabajo para listado'!$CD$151:$DC$151,0)),0)</f>
        <v>0</v>
      </c>
      <c r="I340" s="243">
        <f ca="1">+IFERROR(INDEX('Hoja de Trabajo para listado'!$A$155:$Z$1048576,MATCH($A340,'Hoja de Trabajo para listado'!$A$155:$A$1048576,0),MATCH((CUADRO!I$5&amp;$E340),'Hoja de Trabajo para listado'!$A$151:$Z$151,0)),0)+IFERROR(INDEX('Hoja de Trabajo para listado'!$AB$155:$BA$1048576,MATCH($A340,'Hoja de Trabajo para listado'!$AB$155:$AB$1048576,0),MATCH((CUADRO!I$5&amp;$E340),'Hoja de Trabajo para listado'!$AB$151:$BA$151,0)),0)+IFERROR(INDEX('Hoja de Trabajo para listado'!$BC$155:$CB$1048576,MATCH($A340,'Hoja de Trabajo para listado'!$BC$155:$BC$1048576,0),MATCH((CUADRO!I$5&amp;$E340),'Hoja de Trabajo para listado'!$BC$151:$CB$151,0)),0)+IFERROR(INDEX('Hoja de Trabajo para listado'!$DE$153:$DG$274,MATCH($A340,'Hoja de Trabajo para listado'!$DE$153:$DE$1048576,0),MATCH((CUADRO!I$5&amp;$E340),'Hoja de Trabajo para listado'!$DE$151:$DG$151,0)),0)+IFERROR(INDEX('Hoja de Trabajo para listado'!$CD$155:$DC$1048576,MATCH($A340,'Hoja de Trabajo para listado'!$CD$155:$CD$1048576,0),MATCH((CUADRO!I$5&amp;$E340),'Hoja de Trabajo para listado'!$CD$151:$DC$151,0)),0)</f>
        <v>0</v>
      </c>
      <c r="J340" s="243">
        <f ca="1">+IFERROR(INDEX('Hoja de Trabajo para listado'!$A$155:$Z$1048576,MATCH($A340,'Hoja de Trabajo para listado'!$A$155:$A$1048576,0),MATCH((CUADRO!J$5&amp;$E340),'Hoja de Trabajo para listado'!$A$151:$Z$151,0)),0)+IFERROR(INDEX('Hoja de Trabajo para listado'!$AB$155:$BA$1048576,MATCH($A340,'Hoja de Trabajo para listado'!$AB$155:$AB$1048576,0),MATCH((CUADRO!J$5&amp;$E340),'Hoja de Trabajo para listado'!$AB$151:$BA$151,0)),0)+IFERROR(INDEX('Hoja de Trabajo para listado'!$BC$155:$CB$1048576,MATCH($A340,'Hoja de Trabajo para listado'!$BC$155:$BC$1048576,0),MATCH((CUADRO!J$5&amp;$E340),'Hoja de Trabajo para listado'!$BC$151:$CB$151,0)),0)+IFERROR(INDEX('Hoja de Trabajo para listado'!$DE$153:$DG$274,MATCH($A340,'Hoja de Trabajo para listado'!$DE$153:$DE$1048576,0),MATCH((CUADRO!J$5&amp;$E340),'Hoja de Trabajo para listado'!$DE$151:$DG$151,0)),0)+IFERROR(INDEX('Hoja de Trabajo para listado'!$CD$155:$DC$1048576,MATCH($A340,'Hoja de Trabajo para listado'!$CD$155:$CD$1048576,0),MATCH((CUADRO!J$5&amp;$E340),'Hoja de Trabajo para listado'!$CD$151:$DC$151,0)),0)</f>
        <v>0</v>
      </c>
      <c r="K340" s="243">
        <f ca="1">+IFERROR(INDEX('Hoja de Trabajo para listado'!$A$155:$Z$1048576,MATCH($A340,'Hoja de Trabajo para listado'!$A$155:$A$1048576,0),MATCH((CUADRO!K$5&amp;$E340),'Hoja de Trabajo para listado'!$A$151:$Z$151,0)),0)+IFERROR(INDEX('Hoja de Trabajo para listado'!$AB$155:$BA$1048576,MATCH($A340,'Hoja de Trabajo para listado'!$AB$155:$AB$1048576,0),MATCH((CUADRO!K$5&amp;$E340),'Hoja de Trabajo para listado'!$AB$151:$BA$151,0)),0)+IFERROR(INDEX('Hoja de Trabajo para listado'!$BC$155:$CB$1048576,MATCH($A340,'Hoja de Trabajo para listado'!$BC$155:$BC$1048576,0),MATCH((CUADRO!K$5&amp;$E340),'Hoja de Trabajo para listado'!$BC$151:$CB$151,0)),0)+IFERROR(INDEX('Hoja de Trabajo para listado'!$DE$153:$DG$274,MATCH($A340,'Hoja de Trabajo para listado'!$DE$153:$DE$1048576,0),MATCH((CUADRO!K$5&amp;$E340),'Hoja de Trabajo para listado'!$DE$151:$DG$151,0)),0)+IFERROR(INDEX('Hoja de Trabajo para listado'!$CD$155:$DC$1048576,MATCH($A340,'Hoja de Trabajo para listado'!$CD$155:$CD$1048576,0),MATCH((CUADRO!K$5&amp;$E340),'Hoja de Trabajo para listado'!$CD$151:$DC$151,0)),0)</f>
        <v>0</v>
      </c>
      <c r="L340" s="243">
        <f ca="1">+IFERROR(INDEX('Hoja de Trabajo para listado'!$A$155:$Z$1048576,MATCH($A340,'Hoja de Trabajo para listado'!$A$155:$A$1048576,0),MATCH((CUADRO!L$5&amp;$E340),'Hoja de Trabajo para listado'!$A$151:$Z$151,0)),0)+IFERROR(INDEX('Hoja de Trabajo para listado'!$AB$155:$BA$1048576,MATCH($A340,'Hoja de Trabajo para listado'!$AB$155:$AB$1048576,0),MATCH((CUADRO!L$5&amp;$E340),'Hoja de Trabajo para listado'!$AB$151:$BA$151,0)),0)+IFERROR(INDEX('Hoja de Trabajo para listado'!$BC$155:$CB$1048576,MATCH($A340,'Hoja de Trabajo para listado'!$BC$155:$BC$1048576,0),MATCH((CUADRO!L$5&amp;$E340),'Hoja de Trabajo para listado'!$BC$151:$CB$151,0)),0)+IFERROR(INDEX('Hoja de Trabajo para listado'!$DE$153:$DG$274,MATCH($A340,'Hoja de Trabajo para listado'!$DE$153:$DE$1048576,0),MATCH((CUADRO!L$5&amp;$E340),'Hoja de Trabajo para listado'!$DE$151:$DG$151,0)),0)+IFERROR(INDEX('Hoja de Trabajo para listado'!$CD$155:$DC$1048576,MATCH($A340,'Hoja de Trabajo para listado'!$CD$155:$CD$1048576,0),MATCH((CUADRO!L$5&amp;$E340),'Hoja de Trabajo para listado'!$CD$151:$DC$151,0)),0)</f>
        <v>0</v>
      </c>
      <c r="M340" s="243">
        <f ca="1">+IFERROR(INDEX('Hoja de Trabajo para listado'!$A$155:$Z$1048576,MATCH($A340,'Hoja de Trabajo para listado'!$A$155:$A$1048576,0),MATCH((CUADRO!M$5&amp;$E340),'Hoja de Trabajo para listado'!$A$151:$Z$151,0)),0)+IFERROR(INDEX('Hoja de Trabajo para listado'!$AB$155:$BA$1048576,MATCH($A340,'Hoja de Trabajo para listado'!$AB$155:$AB$1048576,0),MATCH((CUADRO!M$5&amp;$E340),'Hoja de Trabajo para listado'!$AB$151:$BA$151,0)),0)+IFERROR(INDEX('Hoja de Trabajo para listado'!$BC$155:$CB$1048576,MATCH($A340,'Hoja de Trabajo para listado'!$BC$155:$BC$1048576,0),MATCH((CUADRO!M$5&amp;$E340),'Hoja de Trabajo para listado'!$BC$151:$CB$151,0)),0)+IFERROR(INDEX('Hoja de Trabajo para listado'!$DE$153:$DG$274,MATCH($A340,'Hoja de Trabajo para listado'!$DE$153:$DE$1048576,0),MATCH((CUADRO!M$5&amp;$E340),'Hoja de Trabajo para listado'!$DE$151:$DG$151,0)),0)+IFERROR(INDEX('Hoja de Trabajo para listado'!$CD$155:$DC$1048576,MATCH($A340,'Hoja de Trabajo para listado'!$CD$155:$CD$1048576,0),MATCH((CUADRO!M$5&amp;$E340),'Hoja de Trabajo para listado'!$CD$151:$DC$151,0)),0)</f>
        <v>0</v>
      </c>
      <c r="N340" s="243">
        <f ca="1">+IFERROR(INDEX('Hoja de Trabajo para listado'!$A$155:$Z$1048576,MATCH($A340,'Hoja de Trabajo para listado'!$A$155:$A$1048576,0),MATCH((CUADRO!N$5&amp;$E340),'Hoja de Trabajo para listado'!$A$151:$Z$151,0)),0)+IFERROR(INDEX('Hoja de Trabajo para listado'!$AB$155:$BA$1048576,MATCH($A340,'Hoja de Trabajo para listado'!$AB$155:$AB$1048576,0),MATCH((CUADRO!N$5&amp;$E340),'Hoja de Trabajo para listado'!$AB$151:$BA$151,0)),0)+IFERROR(INDEX('Hoja de Trabajo para listado'!$BC$155:$CB$1048576,MATCH($A340,'Hoja de Trabajo para listado'!$BC$155:$BC$1048576,0),MATCH((CUADRO!N$5&amp;$E340),'Hoja de Trabajo para listado'!$BC$151:$CB$151,0)),0)+IFERROR(INDEX('Hoja de Trabajo para listado'!$DE$153:$DG$274,MATCH($A340,'Hoja de Trabajo para listado'!$DE$153:$DE$1048576,0),MATCH((CUADRO!N$5&amp;$E340),'Hoja de Trabajo para listado'!$DE$151:$DG$151,0)),0)+IFERROR(INDEX('Hoja de Trabajo para listado'!$CD$155:$DC$1048576,MATCH($A340,'Hoja de Trabajo para listado'!$CD$155:$CD$1048576,0),MATCH((CUADRO!N$5&amp;$E340),'Hoja de Trabajo para listado'!$CD$151:$DC$151,0)),0)</f>
        <v>0</v>
      </c>
      <c r="O340" s="243">
        <f ca="1">+IFERROR(INDEX('Hoja de Trabajo para listado'!$A$155:$Z$1048576,MATCH($A340,'Hoja de Trabajo para listado'!$A$155:$A$1048576,0),MATCH((CUADRO!O$5&amp;$E340),'Hoja de Trabajo para listado'!$A$151:$Z$151,0)),0)+IFERROR(INDEX('Hoja de Trabajo para listado'!$AB$155:$BA$1048576,MATCH($A340,'Hoja de Trabajo para listado'!$AB$155:$AB$1048576,0),MATCH((CUADRO!O$5&amp;$E340),'Hoja de Trabajo para listado'!$AB$151:$BA$151,0)),0)+IFERROR(INDEX('Hoja de Trabajo para listado'!$BC$155:$CB$1048576,MATCH($A340,'Hoja de Trabajo para listado'!$BC$155:$BC$1048576,0),MATCH((CUADRO!O$5&amp;$E340),'Hoja de Trabajo para listado'!$BC$151:$CB$151,0)),0)+IFERROR(INDEX('Hoja de Trabajo para listado'!$DE$153:$DG$274,MATCH($A340,'Hoja de Trabajo para listado'!$DE$153:$DE$1048576,0),MATCH((CUADRO!O$5&amp;$E340),'Hoja de Trabajo para listado'!$DE$151:$DG$151,0)),0)+IFERROR(INDEX('Hoja de Trabajo para listado'!$CD$155:$DC$1048576,MATCH($A340,'Hoja de Trabajo para listado'!$CD$155:$CD$1048576,0),MATCH((CUADRO!O$5&amp;$E340),'Hoja de Trabajo para listado'!$CD$151:$DC$151,0)),0)</f>
        <v>0</v>
      </c>
      <c r="P340" s="243">
        <f ca="1">+IFERROR(INDEX('Hoja de Trabajo para listado'!$A$155:$Z$1048576,MATCH($A340,'Hoja de Trabajo para listado'!$A$155:$A$1048576,0),MATCH((CUADRO!P$5&amp;$E340),'Hoja de Trabajo para listado'!$A$151:$Z$151,0)),0)+IFERROR(INDEX('Hoja de Trabajo para listado'!$AB$155:$BA$1048576,MATCH($A340,'Hoja de Trabajo para listado'!$AB$155:$AB$1048576,0),MATCH((CUADRO!P$5&amp;$E340),'Hoja de Trabajo para listado'!$AB$151:$BA$151,0)),0)+IFERROR(INDEX('Hoja de Trabajo para listado'!$BC$155:$CB$1048576,MATCH($A340,'Hoja de Trabajo para listado'!$BC$155:$BC$1048576,0),MATCH((CUADRO!P$5&amp;$E340),'Hoja de Trabajo para listado'!$BC$151:$CB$151,0)),0)+IFERROR(INDEX('Hoja de Trabajo para listado'!$DE$153:$DG$274,MATCH($A340,'Hoja de Trabajo para listado'!$DE$153:$DE$1048576,0),MATCH((CUADRO!P$5&amp;$E340),'Hoja de Trabajo para listado'!$DE$151:$DG$151,0)),0)+IFERROR(INDEX('Hoja de Trabajo para listado'!$CD$155:$DC$1048576,MATCH($A340,'Hoja de Trabajo para listado'!$CD$155:$CD$1048576,0),MATCH((CUADRO!P$5&amp;$E340),'Hoja de Trabajo para listado'!$CD$151:$DC$151,0)),0)</f>
        <v>0</v>
      </c>
      <c r="Q340" s="243">
        <f ca="1">+IFERROR(INDEX('Hoja de Trabajo para listado'!$A$155:$Z$1048576,MATCH($A340,'Hoja de Trabajo para listado'!$A$155:$A$1048576,0),MATCH((CUADRO!Q$5&amp;$E340),'Hoja de Trabajo para listado'!$A$151:$Z$151,0)),0)+IFERROR(INDEX('Hoja de Trabajo para listado'!$AB$155:$BA$1048576,MATCH($A340,'Hoja de Trabajo para listado'!$AB$155:$AB$1048576,0),MATCH((CUADRO!Q$5&amp;$E340),'Hoja de Trabajo para listado'!$AB$151:$BA$151,0)),0)+IFERROR(INDEX('Hoja de Trabajo para listado'!$BC$155:$CB$1048576,MATCH($A340,'Hoja de Trabajo para listado'!$BC$155:$BC$1048576,0),MATCH((CUADRO!Q$5&amp;$E340),'Hoja de Trabajo para listado'!$BC$151:$CB$151,0)),0)+IFERROR(INDEX('Hoja de Trabajo para listado'!$DE$153:$DG$274,MATCH($A340,'Hoja de Trabajo para listado'!$DE$153:$DE$1048576,0),MATCH((CUADRO!Q$5&amp;$E340),'Hoja de Trabajo para listado'!$DE$151:$DG$151,0)),0)+IFERROR(INDEX('Hoja de Trabajo para listado'!$CD$155:$DC$1048576,MATCH($A340,'Hoja de Trabajo para listado'!$CD$155:$CD$1048576,0),MATCH((CUADRO!Q$5&amp;$E340),'Hoja de Trabajo para listado'!$CD$151:$DC$151,0)),0)</f>
        <v>0</v>
      </c>
      <c r="R340" s="243">
        <f t="shared" ca="1" si="13"/>
        <v>0</v>
      </c>
      <c r="S340" s="263"/>
      <c r="T340" s="243">
        <f ca="1">+T341</f>
        <v>1410850.7699999998</v>
      </c>
      <c r="U340" s="242">
        <f t="shared" si="14"/>
        <v>1</v>
      </c>
      <c r="V340" s="333" t="str">
        <f>+VLOOKUP(A340,bd_lista!$A$3:$E$590,5,FALSE)</f>
        <v>Empresas Nacionales</v>
      </c>
      <c r="W340" s="383" t="str">
        <f>+V340</f>
        <v>Empresas Nacionales</v>
      </c>
      <c r="X340" s="242">
        <f>+VLOOKUP(A340,[3]Sheet1!$A$13:$D$744,4,FALSE)</f>
        <v>76</v>
      </c>
      <c r="Y340" s="242" t="str">
        <f>+VLOOKUP(X340,bd_lista!$A$3:$C$590,3,FALSE)</f>
        <v>Ministerio de Minería y Metalurgia</v>
      </c>
      <c r="Z340" s="294">
        <f>+X340</f>
        <v>76</v>
      </c>
      <c r="AA340" s="319" t="str">
        <f>+Y340</f>
        <v>Ministerio de Minería y Metalurgia</v>
      </c>
    </row>
    <row r="341" spans="1:27" customFormat="1" ht="15" customHeight="1">
      <c r="A341" s="32">
        <v>573</v>
      </c>
      <c r="B341" s="389"/>
      <c r="C341" s="333" t="str">
        <f>+VLOOKUP(A341,bd_lista!$A$3:$C$590,3,FALSE)</f>
        <v>Empresa Siderúrgica del Mutún</v>
      </c>
      <c r="D341" s="386"/>
      <c r="E341" s="244" t="s">
        <v>1305</v>
      </c>
      <c r="F341" s="245">
        <f ca="1">+IFERROR(INDEX('Hoja de Trabajo para listado'!$A$155:$Z$1048576,MATCH($A341,'Hoja de Trabajo para listado'!$A$155:$A$1048576,0),MATCH((CUADRO!F$5&amp;$E341),'Hoja de Trabajo para listado'!$A$151:$Z$151,0)),0)+IFERROR(INDEX('Hoja de Trabajo para listado'!$AB$155:$BA$1048576,MATCH($A341,'Hoja de Trabajo para listado'!$AB$155:$AB$1048576,0),MATCH((CUADRO!F$5&amp;$E341),'Hoja de Trabajo para listado'!$AB$151:$BA$151,0)),0)+IFERROR(INDEX('Hoja de Trabajo para listado'!$BC$155:$CB$1048576,MATCH($A341,'Hoja de Trabajo para listado'!$BC$155:$BC$1048576,0),MATCH((CUADRO!F$5&amp;$E341),'Hoja de Trabajo para listado'!$BC$151:$CB$151,0)),0)+IFERROR(INDEX('Hoja de Trabajo para listado'!$DE$153:$DG$274,MATCH($A341,'Hoja de Trabajo para listado'!$DE$153:$DE$1048576,0),MATCH((CUADRO!F$5&amp;$E341),'Hoja de Trabajo para listado'!$DE$151:$DG$151,0)),0)+IFERROR(INDEX('Hoja de Trabajo para listado'!$CD$155:$DC$1048576,MATCH($A341,'Hoja de Trabajo para listado'!$CD$155:$CD$1048576,0),MATCH((CUADRO!F$5&amp;$E341),'Hoja de Trabajo para listado'!$CD$151:$DC$151,0)),0)</f>
        <v>0</v>
      </c>
      <c r="G341" s="245">
        <f ca="1">+IFERROR(INDEX('Hoja de Trabajo para listado'!$A$155:$Z$1048576,MATCH($A341,'Hoja de Trabajo para listado'!$A$155:$A$1048576,0),MATCH((CUADRO!G$5&amp;$E341),'Hoja de Trabajo para listado'!$A$151:$Z$151,0)),0)+IFERROR(INDEX('Hoja de Trabajo para listado'!$AB$155:$BA$1048576,MATCH($A341,'Hoja de Trabajo para listado'!$AB$155:$AB$1048576,0),MATCH((CUADRO!G$5&amp;$E341),'Hoja de Trabajo para listado'!$AB$151:$BA$151,0)),0)+IFERROR(INDEX('Hoja de Trabajo para listado'!$BC$155:$CB$1048576,MATCH($A341,'Hoja de Trabajo para listado'!$BC$155:$BC$1048576,0),MATCH((CUADRO!G$5&amp;$E341),'Hoja de Trabajo para listado'!$BC$151:$CB$151,0)),0)+IFERROR(INDEX('Hoja de Trabajo para listado'!$DE$153:$DG$274,MATCH($A341,'Hoja de Trabajo para listado'!$DE$153:$DE$1048576,0),MATCH((CUADRO!G$5&amp;$E341),'Hoja de Trabajo para listado'!$DE$151:$DG$151,0)),0)+IFERROR(INDEX('Hoja de Trabajo para listado'!$CD$155:$DC$1048576,MATCH($A341,'Hoja de Trabajo para listado'!$CD$155:$CD$1048576,0),MATCH((CUADRO!G$5&amp;$E341),'Hoja de Trabajo para listado'!$CD$151:$DC$151,0)),0)</f>
        <v>1410850.7699999998</v>
      </c>
      <c r="H341" s="245">
        <f ca="1">+IFERROR(INDEX('Hoja de Trabajo para listado'!$A$155:$Z$1048576,MATCH($A341,'Hoja de Trabajo para listado'!$A$155:$A$1048576,0),MATCH((CUADRO!H$5&amp;$E341),'Hoja de Trabajo para listado'!$A$151:$Z$151,0)),0)+IFERROR(INDEX('Hoja de Trabajo para listado'!$AB$155:$BA$1048576,MATCH($A341,'Hoja de Trabajo para listado'!$AB$155:$AB$1048576,0),MATCH((CUADRO!H$5&amp;$E341),'Hoja de Trabajo para listado'!$AB$151:$BA$151,0)),0)+IFERROR(INDEX('Hoja de Trabajo para listado'!$BC$155:$CB$1048576,MATCH($A341,'Hoja de Trabajo para listado'!$BC$155:$BC$1048576,0),MATCH((CUADRO!H$5&amp;$E341),'Hoja de Trabajo para listado'!$BC$151:$CB$151,0)),0)+IFERROR(INDEX('Hoja de Trabajo para listado'!$DE$153:$DG$274,MATCH($A341,'Hoja de Trabajo para listado'!$DE$153:$DE$1048576,0),MATCH((CUADRO!H$5&amp;$E341),'Hoja de Trabajo para listado'!$DE$151:$DG$151,0)),0)+IFERROR(INDEX('Hoja de Trabajo para listado'!$CD$155:$DC$1048576,MATCH($A341,'Hoja de Trabajo para listado'!$CD$155:$CD$1048576,0),MATCH((CUADRO!H$5&amp;$E341),'Hoja de Trabajo para listado'!$CD$151:$DC$151,0)),0)</f>
        <v>0</v>
      </c>
      <c r="I341" s="245">
        <f ca="1">+IFERROR(INDEX('Hoja de Trabajo para listado'!$A$155:$Z$1048576,MATCH($A341,'Hoja de Trabajo para listado'!$A$155:$A$1048576,0),MATCH((CUADRO!I$5&amp;$E341),'Hoja de Trabajo para listado'!$A$151:$Z$151,0)),0)+IFERROR(INDEX('Hoja de Trabajo para listado'!$AB$155:$BA$1048576,MATCH($A341,'Hoja de Trabajo para listado'!$AB$155:$AB$1048576,0),MATCH((CUADRO!I$5&amp;$E341),'Hoja de Trabajo para listado'!$AB$151:$BA$151,0)),0)+IFERROR(INDEX('Hoja de Trabajo para listado'!$BC$155:$CB$1048576,MATCH($A341,'Hoja de Trabajo para listado'!$BC$155:$BC$1048576,0),MATCH((CUADRO!I$5&amp;$E341),'Hoja de Trabajo para listado'!$BC$151:$CB$151,0)),0)+IFERROR(INDEX('Hoja de Trabajo para listado'!$DE$153:$DG$274,MATCH($A341,'Hoja de Trabajo para listado'!$DE$153:$DE$1048576,0),MATCH((CUADRO!I$5&amp;$E341),'Hoja de Trabajo para listado'!$DE$151:$DG$151,0)),0)+IFERROR(INDEX('Hoja de Trabajo para listado'!$CD$155:$DC$1048576,MATCH($A341,'Hoja de Trabajo para listado'!$CD$155:$CD$1048576,0),MATCH((CUADRO!I$5&amp;$E341),'Hoja de Trabajo para listado'!$CD$151:$DC$151,0)),0)</f>
        <v>0</v>
      </c>
      <c r="J341" s="245">
        <f ca="1">+IFERROR(INDEX('Hoja de Trabajo para listado'!$A$155:$Z$1048576,MATCH($A341,'Hoja de Trabajo para listado'!$A$155:$A$1048576,0),MATCH((CUADRO!J$5&amp;$E341),'Hoja de Trabajo para listado'!$A$151:$Z$151,0)),0)+IFERROR(INDEX('Hoja de Trabajo para listado'!$AB$155:$BA$1048576,MATCH($A341,'Hoja de Trabajo para listado'!$AB$155:$AB$1048576,0),MATCH((CUADRO!J$5&amp;$E341),'Hoja de Trabajo para listado'!$AB$151:$BA$151,0)),0)+IFERROR(INDEX('Hoja de Trabajo para listado'!$BC$155:$CB$1048576,MATCH($A341,'Hoja de Trabajo para listado'!$BC$155:$BC$1048576,0),MATCH((CUADRO!J$5&amp;$E341),'Hoja de Trabajo para listado'!$BC$151:$CB$151,0)),0)+IFERROR(INDEX('Hoja de Trabajo para listado'!$DE$153:$DG$274,MATCH($A341,'Hoja de Trabajo para listado'!$DE$153:$DE$1048576,0),MATCH((CUADRO!J$5&amp;$E341),'Hoja de Trabajo para listado'!$DE$151:$DG$151,0)),0)+IFERROR(INDEX('Hoja de Trabajo para listado'!$CD$155:$DC$1048576,MATCH($A341,'Hoja de Trabajo para listado'!$CD$155:$CD$1048576,0),MATCH((CUADRO!J$5&amp;$E341),'Hoja de Trabajo para listado'!$CD$151:$DC$151,0)),0)</f>
        <v>0</v>
      </c>
      <c r="K341" s="245">
        <f ca="1">+IFERROR(INDEX('Hoja de Trabajo para listado'!$A$155:$Z$1048576,MATCH($A341,'Hoja de Trabajo para listado'!$A$155:$A$1048576,0),MATCH((CUADRO!K$5&amp;$E341),'Hoja de Trabajo para listado'!$A$151:$Z$151,0)),0)+IFERROR(INDEX('Hoja de Trabajo para listado'!$AB$155:$BA$1048576,MATCH($A341,'Hoja de Trabajo para listado'!$AB$155:$AB$1048576,0),MATCH((CUADRO!K$5&amp;$E341),'Hoja de Trabajo para listado'!$AB$151:$BA$151,0)),0)+IFERROR(INDEX('Hoja de Trabajo para listado'!$BC$155:$CB$1048576,MATCH($A341,'Hoja de Trabajo para listado'!$BC$155:$BC$1048576,0),MATCH((CUADRO!K$5&amp;$E341),'Hoja de Trabajo para listado'!$BC$151:$CB$151,0)),0)+IFERROR(INDEX('Hoja de Trabajo para listado'!$DE$153:$DG$274,MATCH($A341,'Hoja de Trabajo para listado'!$DE$153:$DE$1048576,0),MATCH((CUADRO!K$5&amp;$E341),'Hoja de Trabajo para listado'!$DE$151:$DG$151,0)),0)+IFERROR(INDEX('Hoja de Trabajo para listado'!$CD$155:$DC$1048576,MATCH($A341,'Hoja de Trabajo para listado'!$CD$155:$CD$1048576,0),MATCH((CUADRO!K$5&amp;$E341),'Hoja de Trabajo para listado'!$CD$151:$DC$151,0)),0)</f>
        <v>0</v>
      </c>
      <c r="L341" s="245">
        <f ca="1">+IFERROR(INDEX('Hoja de Trabajo para listado'!$A$155:$Z$1048576,MATCH($A341,'Hoja de Trabajo para listado'!$A$155:$A$1048576,0),MATCH((CUADRO!L$5&amp;$E341),'Hoja de Trabajo para listado'!$A$151:$Z$151,0)),0)+IFERROR(INDEX('Hoja de Trabajo para listado'!$AB$155:$BA$1048576,MATCH($A341,'Hoja de Trabajo para listado'!$AB$155:$AB$1048576,0),MATCH((CUADRO!L$5&amp;$E341),'Hoja de Trabajo para listado'!$AB$151:$BA$151,0)),0)+IFERROR(INDEX('Hoja de Trabajo para listado'!$BC$155:$CB$1048576,MATCH($A341,'Hoja de Trabajo para listado'!$BC$155:$BC$1048576,0),MATCH((CUADRO!L$5&amp;$E341),'Hoja de Trabajo para listado'!$BC$151:$CB$151,0)),0)+IFERROR(INDEX('Hoja de Trabajo para listado'!$DE$153:$DG$274,MATCH($A341,'Hoja de Trabajo para listado'!$DE$153:$DE$1048576,0),MATCH((CUADRO!L$5&amp;$E341),'Hoja de Trabajo para listado'!$DE$151:$DG$151,0)),0)+IFERROR(INDEX('Hoja de Trabajo para listado'!$CD$155:$DC$1048576,MATCH($A341,'Hoja de Trabajo para listado'!$CD$155:$CD$1048576,0),MATCH((CUADRO!L$5&amp;$E341),'Hoja de Trabajo para listado'!$CD$151:$DC$151,0)),0)</f>
        <v>0</v>
      </c>
      <c r="M341" s="245">
        <f ca="1">+IFERROR(INDEX('Hoja de Trabajo para listado'!$A$155:$Z$1048576,MATCH($A341,'Hoja de Trabajo para listado'!$A$155:$A$1048576,0),MATCH((CUADRO!M$5&amp;$E341),'Hoja de Trabajo para listado'!$A$151:$Z$151,0)),0)+IFERROR(INDEX('Hoja de Trabajo para listado'!$AB$155:$BA$1048576,MATCH($A341,'Hoja de Trabajo para listado'!$AB$155:$AB$1048576,0),MATCH((CUADRO!M$5&amp;$E341),'Hoja de Trabajo para listado'!$AB$151:$BA$151,0)),0)+IFERROR(INDEX('Hoja de Trabajo para listado'!$BC$155:$CB$1048576,MATCH($A341,'Hoja de Trabajo para listado'!$BC$155:$BC$1048576,0),MATCH((CUADRO!M$5&amp;$E341),'Hoja de Trabajo para listado'!$BC$151:$CB$151,0)),0)+IFERROR(INDEX('Hoja de Trabajo para listado'!$DE$153:$DG$274,MATCH($A341,'Hoja de Trabajo para listado'!$DE$153:$DE$1048576,0),MATCH((CUADRO!M$5&amp;$E341),'Hoja de Trabajo para listado'!$DE$151:$DG$151,0)),0)+IFERROR(INDEX('Hoja de Trabajo para listado'!$CD$155:$DC$1048576,MATCH($A341,'Hoja de Trabajo para listado'!$CD$155:$CD$1048576,0),MATCH((CUADRO!M$5&amp;$E341),'Hoja de Trabajo para listado'!$CD$151:$DC$151,0)),0)</f>
        <v>0</v>
      </c>
      <c r="N341" s="245">
        <f ca="1">+IFERROR(INDEX('Hoja de Trabajo para listado'!$A$155:$Z$1048576,MATCH($A341,'Hoja de Trabajo para listado'!$A$155:$A$1048576,0),MATCH((CUADRO!N$5&amp;$E341),'Hoja de Trabajo para listado'!$A$151:$Z$151,0)),0)+IFERROR(INDEX('Hoja de Trabajo para listado'!$AB$155:$BA$1048576,MATCH($A341,'Hoja de Trabajo para listado'!$AB$155:$AB$1048576,0),MATCH((CUADRO!N$5&amp;$E341),'Hoja de Trabajo para listado'!$AB$151:$BA$151,0)),0)+IFERROR(INDEX('Hoja de Trabajo para listado'!$BC$155:$CB$1048576,MATCH($A341,'Hoja de Trabajo para listado'!$BC$155:$BC$1048576,0),MATCH((CUADRO!N$5&amp;$E341),'Hoja de Trabajo para listado'!$BC$151:$CB$151,0)),0)+IFERROR(INDEX('Hoja de Trabajo para listado'!$DE$153:$DG$274,MATCH($A341,'Hoja de Trabajo para listado'!$DE$153:$DE$1048576,0),MATCH((CUADRO!N$5&amp;$E341),'Hoja de Trabajo para listado'!$DE$151:$DG$151,0)),0)+IFERROR(INDEX('Hoja de Trabajo para listado'!$CD$155:$DC$1048576,MATCH($A341,'Hoja de Trabajo para listado'!$CD$155:$CD$1048576,0),MATCH((CUADRO!N$5&amp;$E341),'Hoja de Trabajo para listado'!$CD$151:$DC$151,0)),0)</f>
        <v>0</v>
      </c>
      <c r="O341" s="245">
        <f ca="1">+IFERROR(INDEX('Hoja de Trabajo para listado'!$A$155:$Z$1048576,MATCH($A341,'Hoja de Trabajo para listado'!$A$155:$A$1048576,0),MATCH((CUADRO!O$5&amp;$E341),'Hoja de Trabajo para listado'!$A$151:$Z$151,0)),0)+IFERROR(INDEX('Hoja de Trabajo para listado'!$AB$155:$BA$1048576,MATCH($A341,'Hoja de Trabajo para listado'!$AB$155:$AB$1048576,0),MATCH((CUADRO!O$5&amp;$E341),'Hoja de Trabajo para listado'!$AB$151:$BA$151,0)),0)+IFERROR(INDEX('Hoja de Trabajo para listado'!$BC$155:$CB$1048576,MATCH($A341,'Hoja de Trabajo para listado'!$BC$155:$BC$1048576,0),MATCH((CUADRO!O$5&amp;$E341),'Hoja de Trabajo para listado'!$BC$151:$CB$151,0)),0)+IFERROR(INDEX('Hoja de Trabajo para listado'!$DE$153:$DG$274,MATCH($A341,'Hoja de Trabajo para listado'!$DE$153:$DE$1048576,0),MATCH((CUADRO!O$5&amp;$E341),'Hoja de Trabajo para listado'!$DE$151:$DG$151,0)),0)+IFERROR(INDEX('Hoja de Trabajo para listado'!$CD$155:$DC$1048576,MATCH($A341,'Hoja de Trabajo para listado'!$CD$155:$CD$1048576,0),MATCH((CUADRO!O$5&amp;$E341),'Hoja de Trabajo para listado'!$CD$151:$DC$151,0)),0)</f>
        <v>0</v>
      </c>
      <c r="P341" s="245">
        <f ca="1">+IFERROR(INDEX('Hoja de Trabajo para listado'!$A$155:$Z$1048576,MATCH($A341,'Hoja de Trabajo para listado'!$A$155:$A$1048576,0),MATCH((CUADRO!P$5&amp;$E341),'Hoja de Trabajo para listado'!$A$151:$Z$151,0)),0)+IFERROR(INDEX('Hoja de Trabajo para listado'!$AB$155:$BA$1048576,MATCH($A341,'Hoja de Trabajo para listado'!$AB$155:$AB$1048576,0),MATCH((CUADRO!P$5&amp;$E341),'Hoja de Trabajo para listado'!$AB$151:$BA$151,0)),0)+IFERROR(INDEX('Hoja de Trabajo para listado'!$BC$155:$CB$1048576,MATCH($A341,'Hoja de Trabajo para listado'!$BC$155:$BC$1048576,0),MATCH((CUADRO!P$5&amp;$E341),'Hoja de Trabajo para listado'!$BC$151:$CB$151,0)),0)+IFERROR(INDEX('Hoja de Trabajo para listado'!$DE$153:$DG$274,MATCH($A341,'Hoja de Trabajo para listado'!$DE$153:$DE$1048576,0),MATCH((CUADRO!P$5&amp;$E341),'Hoja de Trabajo para listado'!$DE$151:$DG$151,0)),0)+IFERROR(INDEX('Hoja de Trabajo para listado'!$CD$155:$DC$1048576,MATCH($A341,'Hoja de Trabajo para listado'!$CD$155:$CD$1048576,0),MATCH((CUADRO!P$5&amp;$E341),'Hoja de Trabajo para listado'!$CD$151:$DC$151,0)),0)</f>
        <v>0</v>
      </c>
      <c r="Q341" s="245">
        <f ca="1">+IFERROR(INDEX('Hoja de Trabajo para listado'!$A$155:$Z$1048576,MATCH($A341,'Hoja de Trabajo para listado'!$A$155:$A$1048576,0),MATCH((CUADRO!Q$5&amp;$E341),'Hoja de Trabajo para listado'!$A$151:$Z$151,0)),0)+IFERROR(INDEX('Hoja de Trabajo para listado'!$AB$155:$BA$1048576,MATCH($A341,'Hoja de Trabajo para listado'!$AB$155:$AB$1048576,0),MATCH((CUADRO!Q$5&amp;$E341),'Hoja de Trabajo para listado'!$AB$151:$BA$151,0)),0)+IFERROR(INDEX('Hoja de Trabajo para listado'!$BC$155:$CB$1048576,MATCH($A341,'Hoja de Trabajo para listado'!$BC$155:$BC$1048576,0),MATCH((CUADRO!Q$5&amp;$E341),'Hoja de Trabajo para listado'!$BC$151:$CB$151,0)),0)+IFERROR(INDEX('Hoja de Trabajo para listado'!$DE$153:$DG$274,MATCH($A341,'Hoja de Trabajo para listado'!$DE$153:$DE$1048576,0),MATCH((CUADRO!Q$5&amp;$E341),'Hoja de Trabajo para listado'!$DE$151:$DG$151,0)),0)+IFERROR(INDEX('Hoja de Trabajo para listado'!$CD$155:$DC$1048576,MATCH($A341,'Hoja de Trabajo para listado'!$CD$155:$CD$1048576,0),MATCH((CUADRO!Q$5&amp;$E341),'Hoja de Trabajo para listado'!$CD$151:$DC$151,0)),0)</f>
        <v>0</v>
      </c>
      <c r="R341" s="245">
        <f t="shared" ca="1" si="13"/>
        <v>1410850.7699999998</v>
      </c>
      <c r="S341" s="262">
        <f ca="1">+R340+R341</f>
        <v>1410850.7699999998</v>
      </c>
      <c r="T341" s="245">
        <f ca="1">+S341</f>
        <v>1410850.7699999998</v>
      </c>
      <c r="U341" s="242">
        <f t="shared" si="14"/>
        <v>2</v>
      </c>
      <c r="V341" s="333" t="str">
        <f>+VLOOKUP(A341,bd_lista!$A$3:$E$590,5,FALSE)</f>
        <v>Empresas Nacionales</v>
      </c>
      <c r="W341" s="384"/>
      <c r="X341" s="242">
        <f>+VLOOKUP(A341,[3]Sheet1!$A$13:$D$744,4,FALSE)</f>
        <v>76</v>
      </c>
      <c r="Y341" s="242" t="str">
        <f>+VLOOKUP(X341,bd_lista!$A$3:$C$590,3,FALSE)</f>
        <v>Ministerio de Minería y Metalurgia</v>
      </c>
      <c r="Z341" s="292"/>
      <c r="AA341" s="321"/>
    </row>
    <row r="342" spans="1:27" customFormat="1" ht="15" customHeight="1">
      <c r="A342" s="32">
        <v>576</v>
      </c>
      <c r="B342" s="388">
        <f>+A342</f>
        <v>576</v>
      </c>
      <c r="C342" s="247" t="str">
        <f>+VLOOKUP(A342,bd_lista!$A$3:$C$590,3,FALSE)</f>
        <v>Empresa Pública Nacional Estratégica Cartones de Bolivia</v>
      </c>
      <c r="D342" s="385" t="str">
        <f>+C342</f>
        <v>Empresa Pública Nacional Estratégica Cartones de Bolivia</v>
      </c>
      <c r="E342" s="247" t="s">
        <v>1304</v>
      </c>
      <c r="F342" s="243">
        <f ca="1">+IFERROR(INDEX('Hoja de Trabajo para listado'!$A$155:$Z$1048576,MATCH($A342,'Hoja de Trabajo para listado'!$A$155:$A$1048576,0),MATCH((CUADRO!F$5&amp;$E342),'Hoja de Trabajo para listado'!$A$151:$Z$151,0)),0)+IFERROR(INDEX('Hoja de Trabajo para listado'!$AB$155:$BA$1048576,MATCH($A342,'Hoja de Trabajo para listado'!$AB$155:$AB$1048576,0),MATCH((CUADRO!F$5&amp;$E342),'Hoja de Trabajo para listado'!$AB$151:$BA$151,0)),0)+IFERROR(INDEX('Hoja de Trabajo para listado'!$BC$155:$CB$1048576,MATCH($A342,'Hoja de Trabajo para listado'!$BC$155:$BC$1048576,0),MATCH((CUADRO!F$5&amp;$E342),'Hoja de Trabajo para listado'!$BC$151:$CB$151,0)),0)+IFERROR(INDEX('Hoja de Trabajo para listado'!$DE$153:$DG$274,MATCH($A342,'Hoja de Trabajo para listado'!$DE$153:$DE$1048576,0),MATCH((CUADRO!F$5&amp;$E342),'Hoja de Trabajo para listado'!$DE$151:$DG$151,0)),0)+IFERROR(INDEX('Hoja de Trabajo para listado'!$CD$155:$DC$1048576,MATCH($A342,'Hoja de Trabajo para listado'!$CD$155:$CD$1048576,0),MATCH((CUADRO!F$5&amp;$E342),'Hoja de Trabajo para listado'!$CD$151:$DC$151,0)),0)</f>
        <v>6322900.9699999997</v>
      </c>
      <c r="G342" s="243">
        <f ca="1">+IFERROR(INDEX('Hoja de Trabajo para listado'!$A$155:$Z$1048576,MATCH($A342,'Hoja de Trabajo para listado'!$A$155:$A$1048576,0),MATCH((CUADRO!G$5&amp;$E342),'Hoja de Trabajo para listado'!$A$151:$Z$151,0)),0)+IFERROR(INDEX('Hoja de Trabajo para listado'!$AB$155:$BA$1048576,MATCH($A342,'Hoja de Trabajo para listado'!$AB$155:$AB$1048576,0),MATCH((CUADRO!G$5&amp;$E342),'Hoja de Trabajo para listado'!$AB$151:$BA$151,0)),0)+IFERROR(INDEX('Hoja de Trabajo para listado'!$BC$155:$CB$1048576,MATCH($A342,'Hoja de Trabajo para listado'!$BC$155:$BC$1048576,0),MATCH((CUADRO!G$5&amp;$E342),'Hoja de Trabajo para listado'!$BC$151:$CB$151,0)),0)+IFERROR(INDEX('Hoja de Trabajo para listado'!$DE$153:$DG$274,MATCH($A342,'Hoja de Trabajo para listado'!$DE$153:$DE$1048576,0),MATCH((CUADRO!G$5&amp;$E342),'Hoja de Trabajo para listado'!$DE$151:$DG$151,0)),0)+IFERROR(INDEX('Hoja de Trabajo para listado'!$CD$155:$DC$1048576,MATCH($A342,'Hoja de Trabajo para listado'!$CD$155:$CD$1048576,0),MATCH((CUADRO!G$5&amp;$E342),'Hoja de Trabajo para listado'!$CD$151:$DC$151,0)),0)</f>
        <v>0</v>
      </c>
      <c r="H342" s="243">
        <f ca="1">+IFERROR(INDEX('Hoja de Trabajo para listado'!$A$155:$Z$1048576,MATCH($A342,'Hoja de Trabajo para listado'!$A$155:$A$1048576,0),MATCH((CUADRO!H$5&amp;$E342),'Hoja de Trabajo para listado'!$A$151:$Z$151,0)),0)+IFERROR(INDEX('Hoja de Trabajo para listado'!$AB$155:$BA$1048576,MATCH($A342,'Hoja de Trabajo para listado'!$AB$155:$AB$1048576,0),MATCH((CUADRO!H$5&amp;$E342),'Hoja de Trabajo para listado'!$AB$151:$BA$151,0)),0)+IFERROR(INDEX('Hoja de Trabajo para listado'!$BC$155:$CB$1048576,MATCH($A342,'Hoja de Trabajo para listado'!$BC$155:$BC$1048576,0),MATCH((CUADRO!H$5&amp;$E342),'Hoja de Trabajo para listado'!$BC$151:$CB$151,0)),0)+IFERROR(INDEX('Hoja de Trabajo para listado'!$DE$153:$DG$274,MATCH($A342,'Hoja de Trabajo para listado'!$DE$153:$DE$1048576,0),MATCH((CUADRO!H$5&amp;$E342),'Hoja de Trabajo para listado'!$DE$151:$DG$151,0)),0)+IFERROR(INDEX('Hoja de Trabajo para listado'!$CD$155:$DC$1048576,MATCH($A342,'Hoja de Trabajo para listado'!$CD$155:$CD$1048576,0),MATCH((CUADRO!H$5&amp;$E342),'Hoja de Trabajo para listado'!$CD$151:$DC$151,0)),0)</f>
        <v>0</v>
      </c>
      <c r="I342" s="243">
        <f ca="1">+IFERROR(INDEX('Hoja de Trabajo para listado'!$A$155:$Z$1048576,MATCH($A342,'Hoja de Trabajo para listado'!$A$155:$A$1048576,0),MATCH((CUADRO!I$5&amp;$E342),'Hoja de Trabajo para listado'!$A$151:$Z$151,0)),0)+IFERROR(INDEX('Hoja de Trabajo para listado'!$AB$155:$BA$1048576,MATCH($A342,'Hoja de Trabajo para listado'!$AB$155:$AB$1048576,0),MATCH((CUADRO!I$5&amp;$E342),'Hoja de Trabajo para listado'!$AB$151:$BA$151,0)),0)+IFERROR(INDEX('Hoja de Trabajo para listado'!$BC$155:$CB$1048576,MATCH($A342,'Hoja de Trabajo para listado'!$BC$155:$BC$1048576,0),MATCH((CUADRO!I$5&amp;$E342),'Hoja de Trabajo para listado'!$BC$151:$CB$151,0)),0)+IFERROR(INDEX('Hoja de Trabajo para listado'!$DE$153:$DG$274,MATCH($A342,'Hoja de Trabajo para listado'!$DE$153:$DE$1048576,0),MATCH((CUADRO!I$5&amp;$E342),'Hoja de Trabajo para listado'!$DE$151:$DG$151,0)),0)+IFERROR(INDEX('Hoja de Trabajo para listado'!$CD$155:$DC$1048576,MATCH($A342,'Hoja de Trabajo para listado'!$CD$155:$CD$1048576,0),MATCH((CUADRO!I$5&amp;$E342),'Hoja de Trabajo para listado'!$CD$151:$DC$151,0)),0)</f>
        <v>0</v>
      </c>
      <c r="J342" s="243">
        <f ca="1">+IFERROR(INDEX('Hoja de Trabajo para listado'!$A$155:$Z$1048576,MATCH($A342,'Hoja de Trabajo para listado'!$A$155:$A$1048576,0),MATCH((CUADRO!J$5&amp;$E342),'Hoja de Trabajo para listado'!$A$151:$Z$151,0)),0)+IFERROR(INDEX('Hoja de Trabajo para listado'!$AB$155:$BA$1048576,MATCH($A342,'Hoja de Trabajo para listado'!$AB$155:$AB$1048576,0),MATCH((CUADRO!J$5&amp;$E342),'Hoja de Trabajo para listado'!$AB$151:$BA$151,0)),0)+IFERROR(INDEX('Hoja de Trabajo para listado'!$BC$155:$CB$1048576,MATCH($A342,'Hoja de Trabajo para listado'!$BC$155:$BC$1048576,0),MATCH((CUADRO!J$5&amp;$E342),'Hoja de Trabajo para listado'!$BC$151:$CB$151,0)),0)+IFERROR(INDEX('Hoja de Trabajo para listado'!$DE$153:$DG$274,MATCH($A342,'Hoja de Trabajo para listado'!$DE$153:$DE$1048576,0),MATCH((CUADRO!J$5&amp;$E342),'Hoja de Trabajo para listado'!$DE$151:$DG$151,0)),0)+IFERROR(INDEX('Hoja de Trabajo para listado'!$CD$155:$DC$1048576,MATCH($A342,'Hoja de Trabajo para listado'!$CD$155:$CD$1048576,0),MATCH((CUADRO!J$5&amp;$E342),'Hoja de Trabajo para listado'!$CD$151:$DC$151,0)),0)</f>
        <v>0</v>
      </c>
      <c r="K342" s="243">
        <f ca="1">+IFERROR(INDEX('Hoja de Trabajo para listado'!$A$155:$Z$1048576,MATCH($A342,'Hoja de Trabajo para listado'!$A$155:$A$1048576,0),MATCH((CUADRO!K$5&amp;$E342),'Hoja de Trabajo para listado'!$A$151:$Z$151,0)),0)+IFERROR(INDEX('Hoja de Trabajo para listado'!$AB$155:$BA$1048576,MATCH($A342,'Hoja de Trabajo para listado'!$AB$155:$AB$1048576,0),MATCH((CUADRO!K$5&amp;$E342),'Hoja de Trabajo para listado'!$AB$151:$BA$151,0)),0)+IFERROR(INDEX('Hoja de Trabajo para listado'!$BC$155:$CB$1048576,MATCH($A342,'Hoja de Trabajo para listado'!$BC$155:$BC$1048576,0),MATCH((CUADRO!K$5&amp;$E342),'Hoja de Trabajo para listado'!$BC$151:$CB$151,0)),0)+IFERROR(INDEX('Hoja de Trabajo para listado'!$DE$153:$DG$274,MATCH($A342,'Hoja de Trabajo para listado'!$DE$153:$DE$1048576,0),MATCH((CUADRO!K$5&amp;$E342),'Hoja de Trabajo para listado'!$DE$151:$DG$151,0)),0)+IFERROR(INDEX('Hoja de Trabajo para listado'!$CD$155:$DC$1048576,MATCH($A342,'Hoja de Trabajo para listado'!$CD$155:$CD$1048576,0),MATCH((CUADRO!K$5&amp;$E342),'Hoja de Trabajo para listado'!$CD$151:$DC$151,0)),0)</f>
        <v>0</v>
      </c>
      <c r="L342" s="243">
        <f ca="1">+IFERROR(INDEX('Hoja de Trabajo para listado'!$A$155:$Z$1048576,MATCH($A342,'Hoja de Trabajo para listado'!$A$155:$A$1048576,0),MATCH((CUADRO!L$5&amp;$E342),'Hoja de Trabajo para listado'!$A$151:$Z$151,0)),0)+IFERROR(INDEX('Hoja de Trabajo para listado'!$AB$155:$BA$1048576,MATCH($A342,'Hoja de Trabajo para listado'!$AB$155:$AB$1048576,0),MATCH((CUADRO!L$5&amp;$E342),'Hoja de Trabajo para listado'!$AB$151:$BA$151,0)),0)+IFERROR(INDEX('Hoja de Trabajo para listado'!$BC$155:$CB$1048576,MATCH($A342,'Hoja de Trabajo para listado'!$BC$155:$BC$1048576,0),MATCH((CUADRO!L$5&amp;$E342),'Hoja de Trabajo para listado'!$BC$151:$CB$151,0)),0)+IFERROR(INDEX('Hoja de Trabajo para listado'!$DE$153:$DG$274,MATCH($A342,'Hoja de Trabajo para listado'!$DE$153:$DE$1048576,0),MATCH((CUADRO!L$5&amp;$E342),'Hoja de Trabajo para listado'!$DE$151:$DG$151,0)),0)+IFERROR(INDEX('Hoja de Trabajo para listado'!$CD$155:$DC$1048576,MATCH($A342,'Hoja de Trabajo para listado'!$CD$155:$CD$1048576,0),MATCH((CUADRO!L$5&amp;$E342),'Hoja de Trabajo para listado'!$CD$151:$DC$151,0)),0)</f>
        <v>0</v>
      </c>
      <c r="M342" s="243">
        <f ca="1">+IFERROR(INDEX('Hoja de Trabajo para listado'!$A$155:$Z$1048576,MATCH($A342,'Hoja de Trabajo para listado'!$A$155:$A$1048576,0),MATCH((CUADRO!M$5&amp;$E342),'Hoja de Trabajo para listado'!$A$151:$Z$151,0)),0)+IFERROR(INDEX('Hoja de Trabajo para listado'!$AB$155:$BA$1048576,MATCH($A342,'Hoja de Trabajo para listado'!$AB$155:$AB$1048576,0),MATCH((CUADRO!M$5&amp;$E342),'Hoja de Trabajo para listado'!$AB$151:$BA$151,0)),0)+IFERROR(INDEX('Hoja de Trabajo para listado'!$BC$155:$CB$1048576,MATCH($A342,'Hoja de Trabajo para listado'!$BC$155:$BC$1048576,0),MATCH((CUADRO!M$5&amp;$E342),'Hoja de Trabajo para listado'!$BC$151:$CB$151,0)),0)+IFERROR(INDEX('Hoja de Trabajo para listado'!$DE$153:$DG$274,MATCH($A342,'Hoja de Trabajo para listado'!$DE$153:$DE$1048576,0),MATCH((CUADRO!M$5&amp;$E342),'Hoja de Trabajo para listado'!$DE$151:$DG$151,0)),0)+IFERROR(INDEX('Hoja de Trabajo para listado'!$CD$155:$DC$1048576,MATCH($A342,'Hoja de Trabajo para listado'!$CD$155:$CD$1048576,0),MATCH((CUADRO!M$5&amp;$E342),'Hoja de Trabajo para listado'!$CD$151:$DC$151,0)),0)</f>
        <v>0</v>
      </c>
      <c r="N342" s="243">
        <f ca="1">+IFERROR(INDEX('Hoja de Trabajo para listado'!$A$155:$Z$1048576,MATCH($A342,'Hoja de Trabajo para listado'!$A$155:$A$1048576,0),MATCH((CUADRO!N$5&amp;$E342),'Hoja de Trabajo para listado'!$A$151:$Z$151,0)),0)+IFERROR(INDEX('Hoja de Trabajo para listado'!$AB$155:$BA$1048576,MATCH($A342,'Hoja de Trabajo para listado'!$AB$155:$AB$1048576,0),MATCH((CUADRO!N$5&amp;$E342),'Hoja de Trabajo para listado'!$AB$151:$BA$151,0)),0)+IFERROR(INDEX('Hoja de Trabajo para listado'!$BC$155:$CB$1048576,MATCH($A342,'Hoja de Trabajo para listado'!$BC$155:$BC$1048576,0),MATCH((CUADRO!N$5&amp;$E342),'Hoja de Trabajo para listado'!$BC$151:$CB$151,0)),0)+IFERROR(INDEX('Hoja de Trabajo para listado'!$DE$153:$DG$274,MATCH($A342,'Hoja de Trabajo para listado'!$DE$153:$DE$1048576,0),MATCH((CUADRO!N$5&amp;$E342),'Hoja de Trabajo para listado'!$DE$151:$DG$151,0)),0)+IFERROR(INDEX('Hoja de Trabajo para listado'!$CD$155:$DC$1048576,MATCH($A342,'Hoja de Trabajo para listado'!$CD$155:$CD$1048576,0),MATCH((CUADRO!N$5&amp;$E342),'Hoja de Trabajo para listado'!$CD$151:$DC$151,0)),0)</f>
        <v>0</v>
      </c>
      <c r="O342" s="243">
        <f ca="1">+IFERROR(INDEX('Hoja de Trabajo para listado'!$A$155:$Z$1048576,MATCH($A342,'Hoja de Trabajo para listado'!$A$155:$A$1048576,0),MATCH((CUADRO!O$5&amp;$E342),'Hoja de Trabajo para listado'!$A$151:$Z$151,0)),0)+IFERROR(INDEX('Hoja de Trabajo para listado'!$AB$155:$BA$1048576,MATCH($A342,'Hoja de Trabajo para listado'!$AB$155:$AB$1048576,0),MATCH((CUADRO!O$5&amp;$E342),'Hoja de Trabajo para listado'!$AB$151:$BA$151,0)),0)+IFERROR(INDEX('Hoja de Trabajo para listado'!$BC$155:$CB$1048576,MATCH($A342,'Hoja de Trabajo para listado'!$BC$155:$BC$1048576,0),MATCH((CUADRO!O$5&amp;$E342),'Hoja de Trabajo para listado'!$BC$151:$CB$151,0)),0)+IFERROR(INDEX('Hoja de Trabajo para listado'!$DE$153:$DG$274,MATCH($A342,'Hoja de Trabajo para listado'!$DE$153:$DE$1048576,0),MATCH((CUADRO!O$5&amp;$E342),'Hoja de Trabajo para listado'!$DE$151:$DG$151,0)),0)+IFERROR(INDEX('Hoja de Trabajo para listado'!$CD$155:$DC$1048576,MATCH($A342,'Hoja de Trabajo para listado'!$CD$155:$CD$1048576,0),MATCH((CUADRO!O$5&amp;$E342),'Hoja de Trabajo para listado'!$CD$151:$DC$151,0)),0)</f>
        <v>0</v>
      </c>
      <c r="P342" s="243">
        <f ca="1">+IFERROR(INDEX('Hoja de Trabajo para listado'!$A$155:$Z$1048576,MATCH($A342,'Hoja de Trabajo para listado'!$A$155:$A$1048576,0),MATCH((CUADRO!P$5&amp;$E342),'Hoja de Trabajo para listado'!$A$151:$Z$151,0)),0)+IFERROR(INDEX('Hoja de Trabajo para listado'!$AB$155:$BA$1048576,MATCH($A342,'Hoja de Trabajo para listado'!$AB$155:$AB$1048576,0),MATCH((CUADRO!P$5&amp;$E342),'Hoja de Trabajo para listado'!$AB$151:$BA$151,0)),0)+IFERROR(INDEX('Hoja de Trabajo para listado'!$BC$155:$CB$1048576,MATCH($A342,'Hoja de Trabajo para listado'!$BC$155:$BC$1048576,0),MATCH((CUADRO!P$5&amp;$E342),'Hoja de Trabajo para listado'!$BC$151:$CB$151,0)),0)+IFERROR(INDEX('Hoja de Trabajo para listado'!$DE$153:$DG$274,MATCH($A342,'Hoja de Trabajo para listado'!$DE$153:$DE$1048576,0),MATCH((CUADRO!P$5&amp;$E342),'Hoja de Trabajo para listado'!$DE$151:$DG$151,0)),0)+IFERROR(INDEX('Hoja de Trabajo para listado'!$CD$155:$DC$1048576,MATCH($A342,'Hoja de Trabajo para listado'!$CD$155:$CD$1048576,0),MATCH((CUADRO!P$5&amp;$E342),'Hoja de Trabajo para listado'!$CD$151:$DC$151,0)),0)</f>
        <v>0</v>
      </c>
      <c r="Q342" s="243">
        <f ca="1">+IFERROR(INDEX('Hoja de Trabajo para listado'!$A$155:$Z$1048576,MATCH($A342,'Hoja de Trabajo para listado'!$A$155:$A$1048576,0),MATCH((CUADRO!Q$5&amp;$E342),'Hoja de Trabajo para listado'!$A$151:$Z$151,0)),0)+IFERROR(INDEX('Hoja de Trabajo para listado'!$AB$155:$BA$1048576,MATCH($A342,'Hoja de Trabajo para listado'!$AB$155:$AB$1048576,0),MATCH((CUADRO!Q$5&amp;$E342),'Hoja de Trabajo para listado'!$AB$151:$BA$151,0)),0)+IFERROR(INDEX('Hoja de Trabajo para listado'!$BC$155:$CB$1048576,MATCH($A342,'Hoja de Trabajo para listado'!$BC$155:$BC$1048576,0),MATCH((CUADRO!Q$5&amp;$E342),'Hoja de Trabajo para listado'!$BC$151:$CB$151,0)),0)+IFERROR(INDEX('Hoja de Trabajo para listado'!$DE$153:$DG$274,MATCH($A342,'Hoja de Trabajo para listado'!$DE$153:$DE$1048576,0),MATCH((CUADRO!Q$5&amp;$E342),'Hoja de Trabajo para listado'!$DE$151:$DG$151,0)),0)+IFERROR(INDEX('Hoja de Trabajo para listado'!$CD$155:$DC$1048576,MATCH($A342,'Hoja de Trabajo para listado'!$CD$155:$CD$1048576,0),MATCH((CUADRO!Q$5&amp;$E342),'Hoja de Trabajo para listado'!$CD$151:$DC$151,0)),0)</f>
        <v>0</v>
      </c>
      <c r="R342" s="243">
        <f t="shared" ca="1" si="13"/>
        <v>6322900.9699999997</v>
      </c>
      <c r="S342" s="263"/>
      <c r="T342" s="243">
        <f ca="1">+T343</f>
        <v>6322900.9699999997</v>
      </c>
      <c r="U342" s="275">
        <f t="shared" si="14"/>
        <v>1</v>
      </c>
      <c r="V342" s="333" t="str">
        <f>+VLOOKUP(A342,bd_lista!$A$3:$E$590,5,FALSE)</f>
        <v>Empresas Nacionales</v>
      </c>
      <c r="W342" s="383" t="str">
        <f>+V342</f>
        <v>Empresas Nacionales</v>
      </c>
      <c r="X342" s="242">
        <f>+VLOOKUP(A342,[3]Sheet1!$A$13:$D$744,4,FALSE)</f>
        <v>41</v>
      </c>
      <c r="Y342" s="242" t="str">
        <f>+VLOOKUP(X342,bd_lista!$A$3:$C$590,3,FALSE)</f>
        <v>Ministerio de Desarrollo Productivo y Economía Plural</v>
      </c>
      <c r="Z342" s="294">
        <f>+X342</f>
        <v>41</v>
      </c>
      <c r="AA342" s="319" t="str">
        <f>+Y342</f>
        <v>Ministerio de Desarrollo Productivo y Economía Plural</v>
      </c>
    </row>
    <row r="343" spans="1:27" customFormat="1" ht="15" customHeight="1">
      <c r="A343" s="32">
        <v>576</v>
      </c>
      <c r="B343" s="389"/>
      <c r="C343" s="333" t="str">
        <f>+VLOOKUP(A343,bd_lista!$A$3:$C$590,3,FALSE)</f>
        <v>Empresa Pública Nacional Estratégica Cartones de Bolivia</v>
      </c>
      <c r="D343" s="386"/>
      <c r="E343" s="247" t="s">
        <v>1305</v>
      </c>
      <c r="F343" s="245">
        <f ca="1">+IFERROR(INDEX('Hoja de Trabajo para listado'!$A$155:$Z$1048576,MATCH($A343,'Hoja de Trabajo para listado'!$A$155:$A$1048576,0),MATCH((CUADRO!F$5&amp;$E343),'Hoja de Trabajo para listado'!$A$151:$Z$151,0)),0)+IFERROR(INDEX('Hoja de Trabajo para listado'!$AB$155:$BA$1048576,MATCH($A343,'Hoja de Trabajo para listado'!$AB$155:$AB$1048576,0),MATCH((CUADRO!F$5&amp;$E343),'Hoja de Trabajo para listado'!$AB$151:$BA$151,0)),0)+IFERROR(INDEX('Hoja de Trabajo para listado'!$BC$155:$CB$1048576,MATCH($A343,'Hoja de Trabajo para listado'!$BC$155:$BC$1048576,0),MATCH((CUADRO!F$5&amp;$E343),'Hoja de Trabajo para listado'!$BC$151:$CB$151,0)),0)+IFERROR(INDEX('Hoja de Trabajo para listado'!$DE$153:$DG$274,MATCH($A343,'Hoja de Trabajo para listado'!$DE$153:$DE$1048576,0),MATCH((CUADRO!F$5&amp;$E343),'Hoja de Trabajo para listado'!$DE$151:$DG$151,0)),0)+IFERROR(INDEX('Hoja de Trabajo para listado'!$CD$155:$DC$1048576,MATCH($A343,'Hoja de Trabajo para listado'!$CD$155:$CD$1048576,0),MATCH((CUADRO!F$5&amp;$E343),'Hoja de Trabajo para listado'!$CD$151:$DC$151,0)),0)</f>
        <v>0</v>
      </c>
      <c r="G343" s="243">
        <f ca="1">+IFERROR(INDEX('Hoja de Trabajo para listado'!$A$155:$Z$1048576,MATCH($A343,'Hoja de Trabajo para listado'!$A$155:$A$1048576,0),MATCH((CUADRO!G$5&amp;$E343),'Hoja de Trabajo para listado'!$A$151:$Z$151,0)),0)+IFERROR(INDEX('Hoja de Trabajo para listado'!$AB$155:$BA$1048576,MATCH($A343,'Hoja de Trabajo para listado'!$AB$155:$AB$1048576,0),MATCH((CUADRO!G$5&amp;$E343),'Hoja de Trabajo para listado'!$AB$151:$BA$151,0)),0)+IFERROR(INDEX('Hoja de Trabajo para listado'!$BC$155:$CB$1048576,MATCH($A343,'Hoja de Trabajo para listado'!$BC$155:$BC$1048576,0),MATCH((CUADRO!G$5&amp;$E343),'Hoja de Trabajo para listado'!$BC$151:$CB$151,0)),0)+IFERROR(INDEX('Hoja de Trabajo para listado'!$DE$153:$DG$274,MATCH($A343,'Hoja de Trabajo para listado'!$DE$153:$DE$1048576,0),MATCH((CUADRO!G$5&amp;$E343),'Hoja de Trabajo para listado'!$DE$151:$DG$151,0)),0)+IFERROR(INDEX('Hoja de Trabajo para listado'!$CD$155:$DC$1048576,MATCH($A343,'Hoja de Trabajo para listado'!$CD$155:$CD$1048576,0),MATCH((CUADRO!G$5&amp;$E343),'Hoja de Trabajo para listado'!$CD$151:$DC$151,0)),0)</f>
        <v>0</v>
      </c>
      <c r="H343" s="245">
        <f ca="1">+IFERROR(INDEX('Hoja de Trabajo para listado'!$A$155:$Z$1048576,MATCH($A343,'Hoja de Trabajo para listado'!$A$155:$A$1048576,0),MATCH((CUADRO!H$5&amp;$E343),'Hoja de Trabajo para listado'!$A$151:$Z$151,0)),0)+IFERROR(INDEX('Hoja de Trabajo para listado'!$AB$155:$BA$1048576,MATCH($A343,'Hoja de Trabajo para listado'!$AB$155:$AB$1048576,0),MATCH((CUADRO!H$5&amp;$E343),'Hoja de Trabajo para listado'!$AB$151:$BA$151,0)),0)+IFERROR(INDEX('Hoja de Trabajo para listado'!$BC$155:$CB$1048576,MATCH($A343,'Hoja de Trabajo para listado'!$BC$155:$BC$1048576,0),MATCH((CUADRO!H$5&amp;$E343),'Hoja de Trabajo para listado'!$BC$151:$CB$151,0)),0)+IFERROR(INDEX('Hoja de Trabajo para listado'!$DE$153:$DG$274,MATCH($A343,'Hoja de Trabajo para listado'!$DE$153:$DE$1048576,0),MATCH((CUADRO!H$5&amp;$E343),'Hoja de Trabajo para listado'!$DE$151:$DG$151,0)),0)+IFERROR(INDEX('Hoja de Trabajo para listado'!$CD$155:$DC$1048576,MATCH($A343,'Hoja de Trabajo para listado'!$CD$155:$CD$1048576,0),MATCH((CUADRO!H$5&amp;$E343),'Hoja de Trabajo para listado'!$CD$151:$DC$151,0)),0)</f>
        <v>0</v>
      </c>
      <c r="I343" s="245">
        <f ca="1">+IFERROR(INDEX('Hoja de Trabajo para listado'!$A$155:$Z$1048576,MATCH($A343,'Hoja de Trabajo para listado'!$A$155:$A$1048576,0),MATCH((CUADRO!I$5&amp;$E343),'Hoja de Trabajo para listado'!$A$151:$Z$151,0)),0)+IFERROR(INDEX('Hoja de Trabajo para listado'!$AB$155:$BA$1048576,MATCH($A343,'Hoja de Trabajo para listado'!$AB$155:$AB$1048576,0),MATCH((CUADRO!I$5&amp;$E343),'Hoja de Trabajo para listado'!$AB$151:$BA$151,0)),0)+IFERROR(INDEX('Hoja de Trabajo para listado'!$BC$155:$CB$1048576,MATCH($A343,'Hoja de Trabajo para listado'!$BC$155:$BC$1048576,0),MATCH((CUADRO!I$5&amp;$E343),'Hoja de Trabajo para listado'!$BC$151:$CB$151,0)),0)+IFERROR(INDEX('Hoja de Trabajo para listado'!$DE$153:$DG$274,MATCH($A343,'Hoja de Trabajo para listado'!$DE$153:$DE$1048576,0),MATCH((CUADRO!I$5&amp;$E343),'Hoja de Trabajo para listado'!$DE$151:$DG$151,0)),0)+IFERROR(INDEX('Hoja de Trabajo para listado'!$CD$155:$DC$1048576,MATCH($A343,'Hoja de Trabajo para listado'!$CD$155:$CD$1048576,0),MATCH((CUADRO!I$5&amp;$E343),'Hoja de Trabajo para listado'!$CD$151:$DC$151,0)),0)</f>
        <v>0</v>
      </c>
      <c r="J343" s="245">
        <f ca="1">+IFERROR(INDEX('Hoja de Trabajo para listado'!$A$155:$Z$1048576,MATCH($A343,'Hoja de Trabajo para listado'!$A$155:$A$1048576,0),MATCH((CUADRO!J$5&amp;$E343),'Hoja de Trabajo para listado'!$A$151:$Z$151,0)),0)+IFERROR(INDEX('Hoja de Trabajo para listado'!$AB$155:$BA$1048576,MATCH($A343,'Hoja de Trabajo para listado'!$AB$155:$AB$1048576,0),MATCH((CUADRO!J$5&amp;$E343),'Hoja de Trabajo para listado'!$AB$151:$BA$151,0)),0)+IFERROR(INDEX('Hoja de Trabajo para listado'!$BC$155:$CB$1048576,MATCH($A343,'Hoja de Trabajo para listado'!$BC$155:$BC$1048576,0),MATCH((CUADRO!J$5&amp;$E343),'Hoja de Trabajo para listado'!$BC$151:$CB$151,0)),0)+IFERROR(INDEX('Hoja de Trabajo para listado'!$DE$153:$DG$274,MATCH($A343,'Hoja de Trabajo para listado'!$DE$153:$DE$1048576,0),MATCH((CUADRO!J$5&amp;$E343),'Hoja de Trabajo para listado'!$DE$151:$DG$151,0)),0)+IFERROR(INDEX('Hoja de Trabajo para listado'!$CD$155:$DC$1048576,MATCH($A343,'Hoja de Trabajo para listado'!$CD$155:$CD$1048576,0),MATCH((CUADRO!J$5&amp;$E343),'Hoja de Trabajo para listado'!$CD$151:$DC$151,0)),0)</f>
        <v>0</v>
      </c>
      <c r="K343" s="245">
        <f ca="1">+IFERROR(INDEX('Hoja de Trabajo para listado'!$A$155:$Z$1048576,MATCH($A343,'Hoja de Trabajo para listado'!$A$155:$A$1048576,0),MATCH((CUADRO!K$5&amp;$E343),'Hoja de Trabajo para listado'!$A$151:$Z$151,0)),0)+IFERROR(INDEX('Hoja de Trabajo para listado'!$AB$155:$BA$1048576,MATCH($A343,'Hoja de Trabajo para listado'!$AB$155:$AB$1048576,0),MATCH((CUADRO!K$5&amp;$E343),'Hoja de Trabajo para listado'!$AB$151:$BA$151,0)),0)+IFERROR(INDEX('Hoja de Trabajo para listado'!$BC$155:$CB$1048576,MATCH($A343,'Hoja de Trabajo para listado'!$BC$155:$BC$1048576,0),MATCH((CUADRO!K$5&amp;$E343),'Hoja de Trabajo para listado'!$BC$151:$CB$151,0)),0)+IFERROR(INDEX('Hoja de Trabajo para listado'!$DE$153:$DG$274,MATCH($A343,'Hoja de Trabajo para listado'!$DE$153:$DE$1048576,0),MATCH((CUADRO!K$5&amp;$E343),'Hoja de Trabajo para listado'!$DE$151:$DG$151,0)),0)+IFERROR(INDEX('Hoja de Trabajo para listado'!$CD$155:$DC$1048576,MATCH($A343,'Hoja de Trabajo para listado'!$CD$155:$CD$1048576,0),MATCH((CUADRO!K$5&amp;$E343),'Hoja de Trabajo para listado'!$CD$151:$DC$151,0)),0)</f>
        <v>0</v>
      </c>
      <c r="L343" s="245">
        <f ca="1">+IFERROR(INDEX('Hoja de Trabajo para listado'!$A$155:$Z$1048576,MATCH($A343,'Hoja de Trabajo para listado'!$A$155:$A$1048576,0),MATCH((CUADRO!L$5&amp;$E343),'Hoja de Trabajo para listado'!$A$151:$Z$151,0)),0)+IFERROR(INDEX('Hoja de Trabajo para listado'!$AB$155:$BA$1048576,MATCH($A343,'Hoja de Trabajo para listado'!$AB$155:$AB$1048576,0),MATCH((CUADRO!L$5&amp;$E343),'Hoja de Trabajo para listado'!$AB$151:$BA$151,0)),0)+IFERROR(INDEX('Hoja de Trabajo para listado'!$BC$155:$CB$1048576,MATCH($A343,'Hoja de Trabajo para listado'!$BC$155:$BC$1048576,0),MATCH((CUADRO!L$5&amp;$E343),'Hoja de Trabajo para listado'!$BC$151:$CB$151,0)),0)+IFERROR(INDEX('Hoja de Trabajo para listado'!$DE$153:$DG$274,MATCH($A343,'Hoja de Trabajo para listado'!$DE$153:$DE$1048576,0),MATCH((CUADRO!L$5&amp;$E343),'Hoja de Trabajo para listado'!$DE$151:$DG$151,0)),0)+IFERROR(INDEX('Hoja de Trabajo para listado'!$CD$155:$DC$1048576,MATCH($A343,'Hoja de Trabajo para listado'!$CD$155:$CD$1048576,0),MATCH((CUADRO!L$5&amp;$E343),'Hoja de Trabajo para listado'!$CD$151:$DC$151,0)),0)</f>
        <v>0</v>
      </c>
      <c r="M343" s="245">
        <f ca="1">+IFERROR(INDEX('Hoja de Trabajo para listado'!$A$155:$Z$1048576,MATCH($A343,'Hoja de Trabajo para listado'!$A$155:$A$1048576,0),MATCH((CUADRO!M$5&amp;$E343),'Hoja de Trabajo para listado'!$A$151:$Z$151,0)),0)+IFERROR(INDEX('Hoja de Trabajo para listado'!$AB$155:$BA$1048576,MATCH($A343,'Hoja de Trabajo para listado'!$AB$155:$AB$1048576,0),MATCH((CUADRO!M$5&amp;$E343),'Hoja de Trabajo para listado'!$AB$151:$BA$151,0)),0)+IFERROR(INDEX('Hoja de Trabajo para listado'!$BC$155:$CB$1048576,MATCH($A343,'Hoja de Trabajo para listado'!$BC$155:$BC$1048576,0),MATCH((CUADRO!M$5&amp;$E343),'Hoja de Trabajo para listado'!$BC$151:$CB$151,0)),0)+IFERROR(INDEX('Hoja de Trabajo para listado'!$DE$153:$DG$274,MATCH($A343,'Hoja de Trabajo para listado'!$DE$153:$DE$1048576,0),MATCH((CUADRO!M$5&amp;$E343),'Hoja de Trabajo para listado'!$DE$151:$DG$151,0)),0)+IFERROR(INDEX('Hoja de Trabajo para listado'!$CD$155:$DC$1048576,MATCH($A343,'Hoja de Trabajo para listado'!$CD$155:$CD$1048576,0),MATCH((CUADRO!M$5&amp;$E343),'Hoja de Trabajo para listado'!$CD$151:$DC$151,0)),0)</f>
        <v>0</v>
      </c>
      <c r="N343" s="245">
        <f ca="1">+IFERROR(INDEX('Hoja de Trabajo para listado'!$A$155:$Z$1048576,MATCH($A343,'Hoja de Trabajo para listado'!$A$155:$A$1048576,0),MATCH((CUADRO!N$5&amp;$E343),'Hoja de Trabajo para listado'!$A$151:$Z$151,0)),0)+IFERROR(INDEX('Hoja de Trabajo para listado'!$AB$155:$BA$1048576,MATCH($A343,'Hoja de Trabajo para listado'!$AB$155:$AB$1048576,0),MATCH((CUADRO!N$5&amp;$E343),'Hoja de Trabajo para listado'!$AB$151:$BA$151,0)),0)+IFERROR(INDEX('Hoja de Trabajo para listado'!$BC$155:$CB$1048576,MATCH($A343,'Hoja de Trabajo para listado'!$BC$155:$BC$1048576,0),MATCH((CUADRO!N$5&amp;$E343),'Hoja de Trabajo para listado'!$BC$151:$CB$151,0)),0)+IFERROR(INDEX('Hoja de Trabajo para listado'!$DE$153:$DG$274,MATCH($A343,'Hoja de Trabajo para listado'!$DE$153:$DE$1048576,0),MATCH((CUADRO!N$5&amp;$E343),'Hoja de Trabajo para listado'!$DE$151:$DG$151,0)),0)+IFERROR(INDEX('Hoja de Trabajo para listado'!$CD$155:$DC$1048576,MATCH($A343,'Hoja de Trabajo para listado'!$CD$155:$CD$1048576,0),MATCH((CUADRO!N$5&amp;$E343),'Hoja de Trabajo para listado'!$CD$151:$DC$151,0)),0)</f>
        <v>0</v>
      </c>
      <c r="O343" s="245">
        <f ca="1">+IFERROR(INDEX('Hoja de Trabajo para listado'!$A$155:$Z$1048576,MATCH($A343,'Hoja de Trabajo para listado'!$A$155:$A$1048576,0),MATCH((CUADRO!O$5&amp;$E343),'Hoja de Trabajo para listado'!$A$151:$Z$151,0)),0)+IFERROR(INDEX('Hoja de Trabajo para listado'!$AB$155:$BA$1048576,MATCH($A343,'Hoja de Trabajo para listado'!$AB$155:$AB$1048576,0),MATCH((CUADRO!O$5&amp;$E343),'Hoja de Trabajo para listado'!$AB$151:$BA$151,0)),0)+IFERROR(INDEX('Hoja de Trabajo para listado'!$BC$155:$CB$1048576,MATCH($A343,'Hoja de Trabajo para listado'!$BC$155:$BC$1048576,0),MATCH((CUADRO!O$5&amp;$E343),'Hoja de Trabajo para listado'!$BC$151:$CB$151,0)),0)+IFERROR(INDEX('Hoja de Trabajo para listado'!$DE$153:$DG$274,MATCH($A343,'Hoja de Trabajo para listado'!$DE$153:$DE$1048576,0),MATCH((CUADRO!O$5&amp;$E343),'Hoja de Trabajo para listado'!$DE$151:$DG$151,0)),0)+IFERROR(INDEX('Hoja de Trabajo para listado'!$CD$155:$DC$1048576,MATCH($A343,'Hoja de Trabajo para listado'!$CD$155:$CD$1048576,0),MATCH((CUADRO!O$5&amp;$E343),'Hoja de Trabajo para listado'!$CD$151:$DC$151,0)),0)</f>
        <v>0</v>
      </c>
      <c r="P343" s="245">
        <f ca="1">+IFERROR(INDEX('Hoja de Trabajo para listado'!$A$155:$Z$1048576,MATCH($A343,'Hoja de Trabajo para listado'!$A$155:$A$1048576,0),MATCH((CUADRO!P$5&amp;$E343),'Hoja de Trabajo para listado'!$A$151:$Z$151,0)),0)+IFERROR(INDEX('Hoja de Trabajo para listado'!$AB$155:$BA$1048576,MATCH($A343,'Hoja de Trabajo para listado'!$AB$155:$AB$1048576,0),MATCH((CUADRO!P$5&amp;$E343),'Hoja de Trabajo para listado'!$AB$151:$BA$151,0)),0)+IFERROR(INDEX('Hoja de Trabajo para listado'!$BC$155:$CB$1048576,MATCH($A343,'Hoja de Trabajo para listado'!$BC$155:$BC$1048576,0),MATCH((CUADRO!P$5&amp;$E343),'Hoja de Trabajo para listado'!$BC$151:$CB$151,0)),0)+IFERROR(INDEX('Hoja de Trabajo para listado'!$DE$153:$DG$274,MATCH($A343,'Hoja de Trabajo para listado'!$DE$153:$DE$1048576,0),MATCH((CUADRO!P$5&amp;$E343),'Hoja de Trabajo para listado'!$DE$151:$DG$151,0)),0)+IFERROR(INDEX('Hoja de Trabajo para listado'!$CD$155:$DC$1048576,MATCH($A343,'Hoja de Trabajo para listado'!$CD$155:$CD$1048576,0),MATCH((CUADRO!P$5&amp;$E343),'Hoja de Trabajo para listado'!$CD$151:$DC$151,0)),0)</f>
        <v>0</v>
      </c>
      <c r="Q343" s="245">
        <f ca="1">+IFERROR(INDEX('Hoja de Trabajo para listado'!$A$155:$Z$1048576,MATCH($A343,'Hoja de Trabajo para listado'!$A$155:$A$1048576,0),MATCH((CUADRO!Q$5&amp;$E343),'Hoja de Trabajo para listado'!$A$151:$Z$151,0)),0)+IFERROR(INDEX('Hoja de Trabajo para listado'!$AB$155:$BA$1048576,MATCH($A343,'Hoja de Trabajo para listado'!$AB$155:$AB$1048576,0),MATCH((CUADRO!Q$5&amp;$E343),'Hoja de Trabajo para listado'!$AB$151:$BA$151,0)),0)+IFERROR(INDEX('Hoja de Trabajo para listado'!$BC$155:$CB$1048576,MATCH($A343,'Hoja de Trabajo para listado'!$BC$155:$BC$1048576,0),MATCH((CUADRO!Q$5&amp;$E343),'Hoja de Trabajo para listado'!$BC$151:$CB$151,0)),0)+IFERROR(INDEX('Hoja de Trabajo para listado'!$DE$153:$DG$274,MATCH($A343,'Hoja de Trabajo para listado'!$DE$153:$DE$1048576,0),MATCH((CUADRO!Q$5&amp;$E343),'Hoja de Trabajo para listado'!$DE$151:$DG$151,0)),0)+IFERROR(INDEX('Hoja de Trabajo para listado'!$CD$155:$DC$1048576,MATCH($A343,'Hoja de Trabajo para listado'!$CD$155:$CD$1048576,0),MATCH((CUADRO!Q$5&amp;$E343),'Hoja de Trabajo para listado'!$CD$151:$DC$151,0)),0)</f>
        <v>0</v>
      </c>
      <c r="R343" s="245">
        <f t="shared" ca="1" si="13"/>
        <v>0</v>
      </c>
      <c r="S343" s="263">
        <f ca="1">+R342+R343</f>
        <v>6322900.9699999997</v>
      </c>
      <c r="T343" s="245">
        <f ca="1">+S343</f>
        <v>6322900.9699999997</v>
      </c>
      <c r="U343" s="244">
        <f t="shared" si="14"/>
        <v>2</v>
      </c>
      <c r="V343" s="333" t="str">
        <f>+VLOOKUP(A343,bd_lista!$A$3:$E$590,5,FALSE)</f>
        <v>Empresas Nacionales</v>
      </c>
      <c r="W343" s="384"/>
      <c r="X343" s="242">
        <f>+VLOOKUP(A343,[3]Sheet1!$A$13:$D$744,4,FALSE)</f>
        <v>41</v>
      </c>
      <c r="Y343" s="242" t="str">
        <f>+VLOOKUP(X343,bd_lista!$A$3:$C$590,3,FALSE)</f>
        <v>Ministerio de Desarrollo Productivo y Economía Plural</v>
      </c>
      <c r="Z343" s="292"/>
      <c r="AA343" s="321"/>
    </row>
    <row r="344" spans="1:27" customFormat="1" ht="15" customHeight="1">
      <c r="A344" s="32">
        <v>578</v>
      </c>
      <c r="B344" s="388">
        <f>+A344</f>
        <v>578</v>
      </c>
      <c r="C344" s="247" t="str">
        <f>+VLOOKUP(A344,bd_lista!$A$3:$C$590,3,FALSE)</f>
        <v>Boliviana de Aviación</v>
      </c>
      <c r="D344" s="385" t="str">
        <f>+C344</f>
        <v>Boliviana de Aviación</v>
      </c>
      <c r="E344" s="247" t="s">
        <v>1304</v>
      </c>
      <c r="F344" s="243">
        <f ca="1">+IFERROR(INDEX('Hoja de Trabajo para listado'!$A$155:$Z$1048576,MATCH($A344,'Hoja de Trabajo para listado'!$A$155:$A$1048576,0),MATCH((CUADRO!F$5&amp;$E344),'Hoja de Trabajo para listado'!$A$151:$Z$151,0)),0)+IFERROR(INDEX('Hoja de Trabajo para listado'!$AB$155:$BA$1048576,MATCH($A344,'Hoja de Trabajo para listado'!$AB$155:$AB$1048576,0),MATCH((CUADRO!F$5&amp;$E344),'Hoja de Trabajo para listado'!$AB$151:$BA$151,0)),0)+IFERROR(INDEX('Hoja de Trabajo para listado'!$BC$155:$CB$1048576,MATCH($A344,'Hoja de Trabajo para listado'!$BC$155:$BC$1048576,0),MATCH((CUADRO!F$5&amp;$E344),'Hoja de Trabajo para listado'!$BC$151:$CB$151,0)),0)+IFERROR(INDEX('Hoja de Trabajo para listado'!$DE$153:$DG$274,MATCH($A344,'Hoja de Trabajo para listado'!$DE$153:$DE$1048576,0),MATCH((CUADRO!F$5&amp;$E344),'Hoja de Trabajo para listado'!$DE$151:$DG$151,0)),0)+IFERROR(INDEX('Hoja de Trabajo para listado'!$CD$155:$DC$1048576,MATCH($A344,'Hoja de Trabajo para listado'!$CD$155:$CD$1048576,0),MATCH((CUADRO!F$5&amp;$E344),'Hoja de Trabajo para listado'!$CD$151:$DC$151,0)),0)</f>
        <v>0</v>
      </c>
      <c r="G344" s="243">
        <f ca="1">+IFERROR(INDEX('Hoja de Trabajo para listado'!$A$155:$Z$1048576,MATCH($A344,'Hoja de Trabajo para listado'!$A$155:$A$1048576,0),MATCH((CUADRO!G$5&amp;$E344),'Hoja de Trabajo para listado'!$A$151:$Z$151,0)),0)+IFERROR(INDEX('Hoja de Trabajo para listado'!$AB$155:$BA$1048576,MATCH($A344,'Hoja de Trabajo para listado'!$AB$155:$AB$1048576,0),MATCH((CUADRO!G$5&amp;$E344),'Hoja de Trabajo para listado'!$AB$151:$BA$151,0)),0)+IFERROR(INDEX('Hoja de Trabajo para listado'!$BC$155:$CB$1048576,MATCH($A344,'Hoja de Trabajo para listado'!$BC$155:$BC$1048576,0),MATCH((CUADRO!G$5&amp;$E344),'Hoja de Trabajo para listado'!$BC$151:$CB$151,0)),0)+IFERROR(INDEX('Hoja de Trabajo para listado'!$DE$153:$DG$274,MATCH($A344,'Hoja de Trabajo para listado'!$DE$153:$DE$1048576,0),MATCH((CUADRO!G$5&amp;$E344),'Hoja de Trabajo para listado'!$DE$151:$DG$151,0)),0)+IFERROR(INDEX('Hoja de Trabajo para listado'!$CD$155:$DC$1048576,MATCH($A344,'Hoja de Trabajo para listado'!$CD$155:$CD$1048576,0),MATCH((CUADRO!G$5&amp;$E344),'Hoja de Trabajo para listado'!$CD$151:$DC$151,0)),0)</f>
        <v>4040005.19</v>
      </c>
      <c r="H344" s="243">
        <f ca="1">+IFERROR(INDEX('Hoja de Trabajo para listado'!$A$155:$Z$1048576,MATCH($A344,'Hoja de Trabajo para listado'!$A$155:$A$1048576,0),MATCH((CUADRO!H$5&amp;$E344),'Hoja de Trabajo para listado'!$A$151:$Z$151,0)),0)+IFERROR(INDEX('Hoja de Trabajo para listado'!$AB$155:$BA$1048576,MATCH($A344,'Hoja de Trabajo para listado'!$AB$155:$AB$1048576,0),MATCH((CUADRO!H$5&amp;$E344),'Hoja de Trabajo para listado'!$AB$151:$BA$151,0)),0)+IFERROR(INDEX('Hoja de Trabajo para listado'!$BC$155:$CB$1048576,MATCH($A344,'Hoja de Trabajo para listado'!$BC$155:$BC$1048576,0),MATCH((CUADRO!H$5&amp;$E344),'Hoja de Trabajo para listado'!$BC$151:$CB$151,0)),0)+IFERROR(INDEX('Hoja de Trabajo para listado'!$DE$153:$DG$274,MATCH($A344,'Hoja de Trabajo para listado'!$DE$153:$DE$1048576,0),MATCH((CUADRO!H$5&amp;$E344),'Hoja de Trabajo para listado'!$DE$151:$DG$151,0)),0)+IFERROR(INDEX('Hoja de Trabajo para listado'!$CD$155:$DC$1048576,MATCH($A344,'Hoja de Trabajo para listado'!$CD$155:$CD$1048576,0),MATCH((CUADRO!H$5&amp;$E344),'Hoja de Trabajo para listado'!$CD$151:$DC$151,0)),0)</f>
        <v>0</v>
      </c>
      <c r="I344" s="243">
        <f ca="1">+IFERROR(INDEX('Hoja de Trabajo para listado'!$A$155:$Z$1048576,MATCH($A344,'Hoja de Trabajo para listado'!$A$155:$A$1048576,0),MATCH((CUADRO!I$5&amp;$E344),'Hoja de Trabajo para listado'!$A$151:$Z$151,0)),0)+IFERROR(INDEX('Hoja de Trabajo para listado'!$AB$155:$BA$1048576,MATCH($A344,'Hoja de Trabajo para listado'!$AB$155:$AB$1048576,0),MATCH((CUADRO!I$5&amp;$E344),'Hoja de Trabajo para listado'!$AB$151:$BA$151,0)),0)+IFERROR(INDEX('Hoja de Trabajo para listado'!$BC$155:$CB$1048576,MATCH($A344,'Hoja de Trabajo para listado'!$BC$155:$BC$1048576,0),MATCH((CUADRO!I$5&amp;$E344),'Hoja de Trabajo para listado'!$BC$151:$CB$151,0)),0)+IFERROR(INDEX('Hoja de Trabajo para listado'!$DE$153:$DG$274,MATCH($A344,'Hoja de Trabajo para listado'!$DE$153:$DE$1048576,0),MATCH((CUADRO!I$5&amp;$E344),'Hoja de Trabajo para listado'!$DE$151:$DG$151,0)),0)+IFERROR(INDEX('Hoja de Trabajo para listado'!$CD$155:$DC$1048576,MATCH($A344,'Hoja de Trabajo para listado'!$CD$155:$CD$1048576,0),MATCH((CUADRO!I$5&amp;$E344),'Hoja de Trabajo para listado'!$CD$151:$DC$151,0)),0)</f>
        <v>0</v>
      </c>
      <c r="J344" s="243">
        <f ca="1">+IFERROR(INDEX('Hoja de Trabajo para listado'!$A$155:$Z$1048576,MATCH($A344,'Hoja de Trabajo para listado'!$A$155:$A$1048576,0),MATCH((CUADRO!J$5&amp;$E344),'Hoja de Trabajo para listado'!$A$151:$Z$151,0)),0)+IFERROR(INDEX('Hoja de Trabajo para listado'!$AB$155:$BA$1048576,MATCH($A344,'Hoja de Trabajo para listado'!$AB$155:$AB$1048576,0),MATCH((CUADRO!J$5&amp;$E344),'Hoja de Trabajo para listado'!$AB$151:$BA$151,0)),0)+IFERROR(INDEX('Hoja de Trabajo para listado'!$BC$155:$CB$1048576,MATCH($A344,'Hoja de Trabajo para listado'!$BC$155:$BC$1048576,0),MATCH((CUADRO!J$5&amp;$E344),'Hoja de Trabajo para listado'!$BC$151:$CB$151,0)),0)+IFERROR(INDEX('Hoja de Trabajo para listado'!$DE$153:$DG$274,MATCH($A344,'Hoja de Trabajo para listado'!$DE$153:$DE$1048576,0),MATCH((CUADRO!J$5&amp;$E344),'Hoja de Trabajo para listado'!$DE$151:$DG$151,0)),0)+IFERROR(INDEX('Hoja de Trabajo para listado'!$CD$155:$DC$1048576,MATCH($A344,'Hoja de Trabajo para listado'!$CD$155:$CD$1048576,0),MATCH((CUADRO!J$5&amp;$E344),'Hoja de Trabajo para listado'!$CD$151:$DC$151,0)),0)</f>
        <v>0</v>
      </c>
      <c r="K344" s="243">
        <f ca="1">+IFERROR(INDEX('Hoja de Trabajo para listado'!$A$155:$Z$1048576,MATCH($A344,'Hoja de Trabajo para listado'!$A$155:$A$1048576,0),MATCH((CUADRO!K$5&amp;$E344),'Hoja de Trabajo para listado'!$A$151:$Z$151,0)),0)+IFERROR(INDEX('Hoja de Trabajo para listado'!$AB$155:$BA$1048576,MATCH($A344,'Hoja de Trabajo para listado'!$AB$155:$AB$1048576,0),MATCH((CUADRO!K$5&amp;$E344),'Hoja de Trabajo para listado'!$AB$151:$BA$151,0)),0)+IFERROR(INDEX('Hoja de Trabajo para listado'!$BC$155:$CB$1048576,MATCH($A344,'Hoja de Trabajo para listado'!$BC$155:$BC$1048576,0),MATCH((CUADRO!K$5&amp;$E344),'Hoja de Trabajo para listado'!$BC$151:$CB$151,0)),0)+IFERROR(INDEX('Hoja de Trabajo para listado'!$DE$153:$DG$274,MATCH($A344,'Hoja de Trabajo para listado'!$DE$153:$DE$1048576,0),MATCH((CUADRO!K$5&amp;$E344),'Hoja de Trabajo para listado'!$DE$151:$DG$151,0)),0)+IFERROR(INDEX('Hoja de Trabajo para listado'!$CD$155:$DC$1048576,MATCH($A344,'Hoja de Trabajo para listado'!$CD$155:$CD$1048576,0),MATCH((CUADRO!K$5&amp;$E344),'Hoja de Trabajo para listado'!$CD$151:$DC$151,0)),0)</f>
        <v>0</v>
      </c>
      <c r="L344" s="243">
        <f ca="1">+IFERROR(INDEX('Hoja de Trabajo para listado'!$A$155:$Z$1048576,MATCH($A344,'Hoja de Trabajo para listado'!$A$155:$A$1048576,0),MATCH((CUADRO!L$5&amp;$E344),'Hoja de Trabajo para listado'!$A$151:$Z$151,0)),0)+IFERROR(INDEX('Hoja de Trabajo para listado'!$AB$155:$BA$1048576,MATCH($A344,'Hoja de Trabajo para listado'!$AB$155:$AB$1048576,0),MATCH((CUADRO!L$5&amp;$E344),'Hoja de Trabajo para listado'!$AB$151:$BA$151,0)),0)+IFERROR(INDEX('Hoja de Trabajo para listado'!$BC$155:$CB$1048576,MATCH($A344,'Hoja de Trabajo para listado'!$BC$155:$BC$1048576,0),MATCH((CUADRO!L$5&amp;$E344),'Hoja de Trabajo para listado'!$BC$151:$CB$151,0)),0)+IFERROR(INDEX('Hoja de Trabajo para listado'!$DE$153:$DG$274,MATCH($A344,'Hoja de Trabajo para listado'!$DE$153:$DE$1048576,0),MATCH((CUADRO!L$5&amp;$E344),'Hoja de Trabajo para listado'!$DE$151:$DG$151,0)),0)+IFERROR(INDEX('Hoja de Trabajo para listado'!$CD$155:$DC$1048576,MATCH($A344,'Hoja de Trabajo para listado'!$CD$155:$CD$1048576,0),MATCH((CUADRO!L$5&amp;$E344),'Hoja de Trabajo para listado'!$CD$151:$DC$151,0)),0)</f>
        <v>0</v>
      </c>
      <c r="M344" s="243">
        <f ca="1">+IFERROR(INDEX('Hoja de Trabajo para listado'!$A$155:$Z$1048576,MATCH($A344,'Hoja de Trabajo para listado'!$A$155:$A$1048576,0),MATCH((CUADRO!M$5&amp;$E344),'Hoja de Trabajo para listado'!$A$151:$Z$151,0)),0)+IFERROR(INDEX('Hoja de Trabajo para listado'!$AB$155:$BA$1048576,MATCH($A344,'Hoja de Trabajo para listado'!$AB$155:$AB$1048576,0),MATCH((CUADRO!M$5&amp;$E344),'Hoja de Trabajo para listado'!$AB$151:$BA$151,0)),0)+IFERROR(INDEX('Hoja de Trabajo para listado'!$BC$155:$CB$1048576,MATCH($A344,'Hoja de Trabajo para listado'!$BC$155:$BC$1048576,0),MATCH((CUADRO!M$5&amp;$E344),'Hoja de Trabajo para listado'!$BC$151:$CB$151,0)),0)+IFERROR(INDEX('Hoja de Trabajo para listado'!$DE$153:$DG$274,MATCH($A344,'Hoja de Trabajo para listado'!$DE$153:$DE$1048576,0),MATCH((CUADRO!M$5&amp;$E344),'Hoja de Trabajo para listado'!$DE$151:$DG$151,0)),0)+IFERROR(INDEX('Hoja de Trabajo para listado'!$CD$155:$DC$1048576,MATCH($A344,'Hoja de Trabajo para listado'!$CD$155:$CD$1048576,0),MATCH((CUADRO!M$5&amp;$E344),'Hoja de Trabajo para listado'!$CD$151:$DC$151,0)),0)</f>
        <v>0</v>
      </c>
      <c r="N344" s="243">
        <f ca="1">+IFERROR(INDEX('Hoja de Trabajo para listado'!$A$155:$Z$1048576,MATCH($A344,'Hoja de Trabajo para listado'!$A$155:$A$1048576,0),MATCH((CUADRO!N$5&amp;$E344),'Hoja de Trabajo para listado'!$A$151:$Z$151,0)),0)+IFERROR(INDEX('Hoja de Trabajo para listado'!$AB$155:$BA$1048576,MATCH($A344,'Hoja de Trabajo para listado'!$AB$155:$AB$1048576,0),MATCH((CUADRO!N$5&amp;$E344),'Hoja de Trabajo para listado'!$AB$151:$BA$151,0)),0)+IFERROR(INDEX('Hoja de Trabajo para listado'!$BC$155:$CB$1048576,MATCH($A344,'Hoja de Trabajo para listado'!$BC$155:$BC$1048576,0),MATCH((CUADRO!N$5&amp;$E344),'Hoja de Trabajo para listado'!$BC$151:$CB$151,0)),0)+IFERROR(INDEX('Hoja de Trabajo para listado'!$DE$153:$DG$274,MATCH($A344,'Hoja de Trabajo para listado'!$DE$153:$DE$1048576,0),MATCH((CUADRO!N$5&amp;$E344),'Hoja de Trabajo para listado'!$DE$151:$DG$151,0)),0)+IFERROR(INDEX('Hoja de Trabajo para listado'!$CD$155:$DC$1048576,MATCH($A344,'Hoja de Trabajo para listado'!$CD$155:$CD$1048576,0),MATCH((CUADRO!N$5&amp;$E344),'Hoja de Trabajo para listado'!$CD$151:$DC$151,0)),0)</f>
        <v>0</v>
      </c>
      <c r="O344" s="243">
        <f ca="1">+IFERROR(INDEX('Hoja de Trabajo para listado'!$A$155:$Z$1048576,MATCH($A344,'Hoja de Trabajo para listado'!$A$155:$A$1048576,0),MATCH((CUADRO!O$5&amp;$E344),'Hoja de Trabajo para listado'!$A$151:$Z$151,0)),0)+IFERROR(INDEX('Hoja de Trabajo para listado'!$AB$155:$BA$1048576,MATCH($A344,'Hoja de Trabajo para listado'!$AB$155:$AB$1048576,0),MATCH((CUADRO!O$5&amp;$E344),'Hoja de Trabajo para listado'!$AB$151:$BA$151,0)),0)+IFERROR(INDEX('Hoja de Trabajo para listado'!$BC$155:$CB$1048576,MATCH($A344,'Hoja de Trabajo para listado'!$BC$155:$BC$1048576,0),MATCH((CUADRO!O$5&amp;$E344),'Hoja de Trabajo para listado'!$BC$151:$CB$151,0)),0)+IFERROR(INDEX('Hoja de Trabajo para listado'!$DE$153:$DG$274,MATCH($A344,'Hoja de Trabajo para listado'!$DE$153:$DE$1048576,0),MATCH((CUADRO!O$5&amp;$E344),'Hoja de Trabajo para listado'!$DE$151:$DG$151,0)),0)+IFERROR(INDEX('Hoja de Trabajo para listado'!$CD$155:$DC$1048576,MATCH($A344,'Hoja de Trabajo para listado'!$CD$155:$CD$1048576,0),MATCH((CUADRO!O$5&amp;$E344),'Hoja de Trabajo para listado'!$CD$151:$DC$151,0)),0)</f>
        <v>0</v>
      </c>
      <c r="P344" s="243">
        <f ca="1">+IFERROR(INDEX('Hoja de Trabajo para listado'!$A$155:$Z$1048576,MATCH($A344,'Hoja de Trabajo para listado'!$A$155:$A$1048576,0),MATCH((CUADRO!P$5&amp;$E344),'Hoja de Trabajo para listado'!$A$151:$Z$151,0)),0)+IFERROR(INDEX('Hoja de Trabajo para listado'!$AB$155:$BA$1048576,MATCH($A344,'Hoja de Trabajo para listado'!$AB$155:$AB$1048576,0),MATCH((CUADRO!P$5&amp;$E344),'Hoja de Trabajo para listado'!$AB$151:$BA$151,0)),0)+IFERROR(INDEX('Hoja de Trabajo para listado'!$BC$155:$CB$1048576,MATCH($A344,'Hoja de Trabajo para listado'!$BC$155:$BC$1048576,0),MATCH((CUADRO!P$5&amp;$E344),'Hoja de Trabajo para listado'!$BC$151:$CB$151,0)),0)+IFERROR(INDEX('Hoja de Trabajo para listado'!$DE$153:$DG$274,MATCH($A344,'Hoja de Trabajo para listado'!$DE$153:$DE$1048576,0),MATCH((CUADRO!P$5&amp;$E344),'Hoja de Trabajo para listado'!$DE$151:$DG$151,0)),0)+IFERROR(INDEX('Hoja de Trabajo para listado'!$CD$155:$DC$1048576,MATCH($A344,'Hoja de Trabajo para listado'!$CD$155:$CD$1048576,0),MATCH((CUADRO!P$5&amp;$E344),'Hoja de Trabajo para listado'!$CD$151:$DC$151,0)),0)</f>
        <v>0</v>
      </c>
      <c r="Q344" s="243">
        <f ca="1">+IFERROR(INDEX('Hoja de Trabajo para listado'!$A$155:$Z$1048576,MATCH($A344,'Hoja de Trabajo para listado'!$A$155:$A$1048576,0),MATCH((CUADRO!Q$5&amp;$E344),'Hoja de Trabajo para listado'!$A$151:$Z$151,0)),0)+IFERROR(INDEX('Hoja de Trabajo para listado'!$AB$155:$BA$1048576,MATCH($A344,'Hoja de Trabajo para listado'!$AB$155:$AB$1048576,0),MATCH((CUADRO!Q$5&amp;$E344),'Hoja de Trabajo para listado'!$AB$151:$BA$151,0)),0)+IFERROR(INDEX('Hoja de Trabajo para listado'!$BC$155:$CB$1048576,MATCH($A344,'Hoja de Trabajo para listado'!$BC$155:$BC$1048576,0),MATCH((CUADRO!Q$5&amp;$E344),'Hoja de Trabajo para listado'!$BC$151:$CB$151,0)),0)+IFERROR(INDEX('Hoja de Trabajo para listado'!$DE$153:$DG$274,MATCH($A344,'Hoja de Trabajo para listado'!$DE$153:$DE$1048576,0),MATCH((CUADRO!Q$5&amp;$E344),'Hoja de Trabajo para listado'!$DE$151:$DG$151,0)),0)+IFERROR(INDEX('Hoja de Trabajo para listado'!$CD$155:$DC$1048576,MATCH($A344,'Hoja de Trabajo para listado'!$CD$155:$CD$1048576,0),MATCH((CUADRO!Q$5&amp;$E344),'Hoja de Trabajo para listado'!$CD$151:$DC$151,0)),0)</f>
        <v>0</v>
      </c>
      <c r="R344" s="243">
        <f t="shared" ca="1" si="13"/>
        <v>4040005.19</v>
      </c>
      <c r="S344" s="263"/>
      <c r="T344" s="243">
        <f ca="1">+T345</f>
        <v>4297359.46</v>
      </c>
      <c r="U344" s="242">
        <f t="shared" si="14"/>
        <v>1</v>
      </c>
      <c r="V344" s="333" t="str">
        <f>+VLOOKUP(A344,bd_lista!$A$3:$E$590,5,FALSE)</f>
        <v>Empresas Nacionales</v>
      </c>
      <c r="W344" s="383" t="str">
        <f>+V344</f>
        <v>Empresas Nacionales</v>
      </c>
      <c r="X344" s="242">
        <f>+VLOOKUP(A344,[3]Sheet1!$A$13:$D$744,4,FALSE)</f>
        <v>81</v>
      </c>
      <c r="Y344" s="242" t="str">
        <f>+VLOOKUP(X344,bd_lista!$A$3:$C$590,3,FALSE)</f>
        <v>Ministerio de Obras Públicas, Servicios y Vivienda</v>
      </c>
      <c r="Z344" s="294">
        <f>+X344</f>
        <v>81</v>
      </c>
      <c r="AA344" s="319" t="str">
        <f>+Y344</f>
        <v>Ministerio de Obras Públicas, Servicios y Vivienda</v>
      </c>
    </row>
    <row r="345" spans="1:27" customFormat="1" ht="15" customHeight="1">
      <c r="A345" s="32">
        <v>578</v>
      </c>
      <c r="B345" s="389"/>
      <c r="C345" s="333" t="str">
        <f>+VLOOKUP(A345,bd_lista!$A$3:$C$590,3,FALSE)</f>
        <v>Boliviana de Aviación</v>
      </c>
      <c r="D345" s="386"/>
      <c r="E345" s="247" t="s">
        <v>1305</v>
      </c>
      <c r="F345" s="245">
        <f ca="1">+IFERROR(INDEX('Hoja de Trabajo para listado'!$A$155:$Z$1048576,MATCH($A345,'Hoja de Trabajo para listado'!$A$155:$A$1048576,0),MATCH((CUADRO!F$5&amp;$E345),'Hoja de Trabajo para listado'!$A$151:$Z$151,0)),0)+IFERROR(INDEX('Hoja de Trabajo para listado'!$AB$155:$BA$1048576,MATCH($A345,'Hoja de Trabajo para listado'!$AB$155:$AB$1048576,0),MATCH((CUADRO!F$5&amp;$E345),'Hoja de Trabajo para listado'!$AB$151:$BA$151,0)),0)+IFERROR(INDEX('Hoja de Trabajo para listado'!$BC$155:$CB$1048576,MATCH($A345,'Hoja de Trabajo para listado'!$BC$155:$BC$1048576,0),MATCH((CUADRO!F$5&amp;$E345),'Hoja de Trabajo para listado'!$BC$151:$CB$151,0)),0)+IFERROR(INDEX('Hoja de Trabajo para listado'!$DE$153:$DG$274,MATCH($A345,'Hoja de Trabajo para listado'!$DE$153:$DE$1048576,0),MATCH((CUADRO!F$5&amp;$E345),'Hoja de Trabajo para listado'!$DE$151:$DG$151,0)),0)+IFERROR(INDEX('Hoja de Trabajo para listado'!$CD$155:$DC$1048576,MATCH($A345,'Hoja de Trabajo para listado'!$CD$155:$CD$1048576,0),MATCH((CUADRO!F$5&amp;$E345),'Hoja de Trabajo para listado'!$CD$151:$DC$151,0)),0)</f>
        <v>0</v>
      </c>
      <c r="G345" s="245">
        <f ca="1">+IFERROR(INDEX('Hoja de Trabajo para listado'!$A$155:$Z$1048576,MATCH($A345,'Hoja de Trabajo para listado'!$A$155:$A$1048576,0),MATCH((CUADRO!G$5&amp;$E345),'Hoja de Trabajo para listado'!$A$151:$Z$151,0)),0)+IFERROR(INDEX('Hoja de Trabajo para listado'!$AB$155:$BA$1048576,MATCH($A345,'Hoja de Trabajo para listado'!$AB$155:$AB$1048576,0),MATCH((CUADRO!G$5&amp;$E345),'Hoja de Trabajo para listado'!$AB$151:$BA$151,0)),0)+IFERROR(INDEX('Hoja de Trabajo para listado'!$BC$155:$CB$1048576,MATCH($A345,'Hoja de Trabajo para listado'!$BC$155:$BC$1048576,0),MATCH((CUADRO!G$5&amp;$E345),'Hoja de Trabajo para listado'!$BC$151:$CB$151,0)),0)+IFERROR(INDEX('Hoja de Trabajo para listado'!$DE$153:$DG$274,MATCH($A345,'Hoja de Trabajo para listado'!$DE$153:$DE$1048576,0),MATCH((CUADRO!G$5&amp;$E345),'Hoja de Trabajo para listado'!$DE$151:$DG$151,0)),0)+IFERROR(INDEX('Hoja de Trabajo para listado'!$CD$155:$DC$1048576,MATCH($A345,'Hoja de Trabajo para listado'!$CD$155:$CD$1048576,0),MATCH((CUADRO!G$5&amp;$E345),'Hoja de Trabajo para listado'!$CD$151:$DC$151,0)),0)</f>
        <v>257354.27</v>
      </c>
      <c r="H345" s="245">
        <f ca="1">+IFERROR(INDEX('Hoja de Trabajo para listado'!$A$155:$Z$1048576,MATCH($A345,'Hoja de Trabajo para listado'!$A$155:$A$1048576,0),MATCH((CUADRO!H$5&amp;$E345),'Hoja de Trabajo para listado'!$A$151:$Z$151,0)),0)+IFERROR(INDEX('Hoja de Trabajo para listado'!$AB$155:$BA$1048576,MATCH($A345,'Hoja de Trabajo para listado'!$AB$155:$AB$1048576,0),MATCH((CUADRO!H$5&amp;$E345),'Hoja de Trabajo para listado'!$AB$151:$BA$151,0)),0)+IFERROR(INDEX('Hoja de Trabajo para listado'!$BC$155:$CB$1048576,MATCH($A345,'Hoja de Trabajo para listado'!$BC$155:$BC$1048576,0),MATCH((CUADRO!H$5&amp;$E345),'Hoja de Trabajo para listado'!$BC$151:$CB$151,0)),0)+IFERROR(INDEX('Hoja de Trabajo para listado'!$DE$153:$DG$274,MATCH($A345,'Hoja de Trabajo para listado'!$DE$153:$DE$1048576,0),MATCH((CUADRO!H$5&amp;$E345),'Hoja de Trabajo para listado'!$DE$151:$DG$151,0)),0)+IFERROR(INDEX('Hoja de Trabajo para listado'!$CD$155:$DC$1048576,MATCH($A345,'Hoja de Trabajo para listado'!$CD$155:$CD$1048576,0),MATCH((CUADRO!H$5&amp;$E345),'Hoja de Trabajo para listado'!$CD$151:$DC$151,0)),0)</f>
        <v>0</v>
      </c>
      <c r="I345" s="245">
        <f ca="1">+IFERROR(INDEX('Hoja de Trabajo para listado'!$A$155:$Z$1048576,MATCH($A345,'Hoja de Trabajo para listado'!$A$155:$A$1048576,0),MATCH((CUADRO!I$5&amp;$E345),'Hoja de Trabajo para listado'!$A$151:$Z$151,0)),0)+IFERROR(INDEX('Hoja de Trabajo para listado'!$AB$155:$BA$1048576,MATCH($A345,'Hoja de Trabajo para listado'!$AB$155:$AB$1048576,0),MATCH((CUADRO!I$5&amp;$E345),'Hoja de Trabajo para listado'!$AB$151:$BA$151,0)),0)+IFERROR(INDEX('Hoja de Trabajo para listado'!$BC$155:$CB$1048576,MATCH($A345,'Hoja de Trabajo para listado'!$BC$155:$BC$1048576,0),MATCH((CUADRO!I$5&amp;$E345),'Hoja de Trabajo para listado'!$BC$151:$CB$151,0)),0)+IFERROR(INDEX('Hoja de Trabajo para listado'!$DE$153:$DG$274,MATCH($A345,'Hoja de Trabajo para listado'!$DE$153:$DE$1048576,0),MATCH((CUADRO!I$5&amp;$E345),'Hoja de Trabajo para listado'!$DE$151:$DG$151,0)),0)+IFERROR(INDEX('Hoja de Trabajo para listado'!$CD$155:$DC$1048576,MATCH($A345,'Hoja de Trabajo para listado'!$CD$155:$CD$1048576,0),MATCH((CUADRO!I$5&amp;$E345),'Hoja de Trabajo para listado'!$CD$151:$DC$151,0)),0)</f>
        <v>0</v>
      </c>
      <c r="J345" s="245">
        <f ca="1">+IFERROR(INDEX('Hoja de Trabajo para listado'!$A$155:$Z$1048576,MATCH($A345,'Hoja de Trabajo para listado'!$A$155:$A$1048576,0),MATCH((CUADRO!J$5&amp;$E345),'Hoja de Trabajo para listado'!$A$151:$Z$151,0)),0)+IFERROR(INDEX('Hoja de Trabajo para listado'!$AB$155:$BA$1048576,MATCH($A345,'Hoja de Trabajo para listado'!$AB$155:$AB$1048576,0),MATCH((CUADRO!J$5&amp;$E345),'Hoja de Trabajo para listado'!$AB$151:$BA$151,0)),0)+IFERROR(INDEX('Hoja de Trabajo para listado'!$BC$155:$CB$1048576,MATCH($A345,'Hoja de Trabajo para listado'!$BC$155:$BC$1048576,0),MATCH((CUADRO!J$5&amp;$E345),'Hoja de Trabajo para listado'!$BC$151:$CB$151,0)),0)+IFERROR(INDEX('Hoja de Trabajo para listado'!$DE$153:$DG$274,MATCH($A345,'Hoja de Trabajo para listado'!$DE$153:$DE$1048576,0),MATCH((CUADRO!J$5&amp;$E345),'Hoja de Trabajo para listado'!$DE$151:$DG$151,0)),0)+IFERROR(INDEX('Hoja de Trabajo para listado'!$CD$155:$DC$1048576,MATCH($A345,'Hoja de Trabajo para listado'!$CD$155:$CD$1048576,0),MATCH((CUADRO!J$5&amp;$E345),'Hoja de Trabajo para listado'!$CD$151:$DC$151,0)),0)</f>
        <v>0</v>
      </c>
      <c r="K345" s="245">
        <f ca="1">+IFERROR(INDEX('Hoja de Trabajo para listado'!$A$155:$Z$1048576,MATCH($A345,'Hoja de Trabajo para listado'!$A$155:$A$1048576,0),MATCH((CUADRO!K$5&amp;$E345),'Hoja de Trabajo para listado'!$A$151:$Z$151,0)),0)+IFERROR(INDEX('Hoja de Trabajo para listado'!$AB$155:$BA$1048576,MATCH($A345,'Hoja de Trabajo para listado'!$AB$155:$AB$1048576,0),MATCH((CUADRO!K$5&amp;$E345),'Hoja de Trabajo para listado'!$AB$151:$BA$151,0)),0)+IFERROR(INDEX('Hoja de Trabajo para listado'!$BC$155:$CB$1048576,MATCH($A345,'Hoja de Trabajo para listado'!$BC$155:$BC$1048576,0),MATCH((CUADRO!K$5&amp;$E345),'Hoja de Trabajo para listado'!$BC$151:$CB$151,0)),0)+IFERROR(INDEX('Hoja de Trabajo para listado'!$DE$153:$DG$274,MATCH($A345,'Hoja de Trabajo para listado'!$DE$153:$DE$1048576,0),MATCH((CUADRO!K$5&amp;$E345),'Hoja de Trabajo para listado'!$DE$151:$DG$151,0)),0)+IFERROR(INDEX('Hoja de Trabajo para listado'!$CD$155:$DC$1048576,MATCH($A345,'Hoja de Trabajo para listado'!$CD$155:$CD$1048576,0),MATCH((CUADRO!K$5&amp;$E345),'Hoja de Trabajo para listado'!$CD$151:$DC$151,0)),0)</f>
        <v>0</v>
      </c>
      <c r="L345" s="245">
        <f ca="1">+IFERROR(INDEX('Hoja de Trabajo para listado'!$A$155:$Z$1048576,MATCH($A345,'Hoja de Trabajo para listado'!$A$155:$A$1048576,0),MATCH((CUADRO!L$5&amp;$E345),'Hoja de Trabajo para listado'!$A$151:$Z$151,0)),0)+IFERROR(INDEX('Hoja de Trabajo para listado'!$AB$155:$BA$1048576,MATCH($A345,'Hoja de Trabajo para listado'!$AB$155:$AB$1048576,0),MATCH((CUADRO!L$5&amp;$E345),'Hoja de Trabajo para listado'!$AB$151:$BA$151,0)),0)+IFERROR(INDEX('Hoja de Trabajo para listado'!$BC$155:$CB$1048576,MATCH($A345,'Hoja de Trabajo para listado'!$BC$155:$BC$1048576,0),MATCH((CUADRO!L$5&amp;$E345),'Hoja de Trabajo para listado'!$BC$151:$CB$151,0)),0)+IFERROR(INDEX('Hoja de Trabajo para listado'!$DE$153:$DG$274,MATCH($A345,'Hoja de Trabajo para listado'!$DE$153:$DE$1048576,0),MATCH((CUADRO!L$5&amp;$E345),'Hoja de Trabajo para listado'!$DE$151:$DG$151,0)),0)+IFERROR(INDEX('Hoja de Trabajo para listado'!$CD$155:$DC$1048576,MATCH($A345,'Hoja de Trabajo para listado'!$CD$155:$CD$1048576,0),MATCH((CUADRO!L$5&amp;$E345),'Hoja de Trabajo para listado'!$CD$151:$DC$151,0)),0)</f>
        <v>0</v>
      </c>
      <c r="M345" s="245">
        <f ca="1">+IFERROR(INDEX('Hoja de Trabajo para listado'!$A$155:$Z$1048576,MATCH($A345,'Hoja de Trabajo para listado'!$A$155:$A$1048576,0),MATCH((CUADRO!M$5&amp;$E345),'Hoja de Trabajo para listado'!$A$151:$Z$151,0)),0)+IFERROR(INDEX('Hoja de Trabajo para listado'!$AB$155:$BA$1048576,MATCH($A345,'Hoja de Trabajo para listado'!$AB$155:$AB$1048576,0),MATCH((CUADRO!M$5&amp;$E345),'Hoja de Trabajo para listado'!$AB$151:$BA$151,0)),0)+IFERROR(INDEX('Hoja de Trabajo para listado'!$BC$155:$CB$1048576,MATCH($A345,'Hoja de Trabajo para listado'!$BC$155:$BC$1048576,0),MATCH((CUADRO!M$5&amp;$E345),'Hoja de Trabajo para listado'!$BC$151:$CB$151,0)),0)+IFERROR(INDEX('Hoja de Trabajo para listado'!$DE$153:$DG$274,MATCH($A345,'Hoja de Trabajo para listado'!$DE$153:$DE$1048576,0),MATCH((CUADRO!M$5&amp;$E345),'Hoja de Trabajo para listado'!$DE$151:$DG$151,0)),0)+IFERROR(INDEX('Hoja de Trabajo para listado'!$CD$155:$DC$1048576,MATCH($A345,'Hoja de Trabajo para listado'!$CD$155:$CD$1048576,0),MATCH((CUADRO!M$5&amp;$E345),'Hoja de Trabajo para listado'!$CD$151:$DC$151,0)),0)</f>
        <v>0</v>
      </c>
      <c r="N345" s="245">
        <f ca="1">+IFERROR(INDEX('Hoja de Trabajo para listado'!$A$155:$Z$1048576,MATCH($A345,'Hoja de Trabajo para listado'!$A$155:$A$1048576,0),MATCH((CUADRO!N$5&amp;$E345),'Hoja de Trabajo para listado'!$A$151:$Z$151,0)),0)+IFERROR(INDEX('Hoja de Trabajo para listado'!$AB$155:$BA$1048576,MATCH($A345,'Hoja de Trabajo para listado'!$AB$155:$AB$1048576,0),MATCH((CUADRO!N$5&amp;$E345),'Hoja de Trabajo para listado'!$AB$151:$BA$151,0)),0)+IFERROR(INDEX('Hoja de Trabajo para listado'!$BC$155:$CB$1048576,MATCH($A345,'Hoja de Trabajo para listado'!$BC$155:$BC$1048576,0),MATCH((CUADRO!N$5&amp;$E345),'Hoja de Trabajo para listado'!$BC$151:$CB$151,0)),0)+IFERROR(INDEX('Hoja de Trabajo para listado'!$DE$153:$DG$274,MATCH($A345,'Hoja de Trabajo para listado'!$DE$153:$DE$1048576,0),MATCH((CUADRO!N$5&amp;$E345),'Hoja de Trabajo para listado'!$DE$151:$DG$151,0)),0)+IFERROR(INDEX('Hoja de Trabajo para listado'!$CD$155:$DC$1048576,MATCH($A345,'Hoja de Trabajo para listado'!$CD$155:$CD$1048576,0),MATCH((CUADRO!N$5&amp;$E345),'Hoja de Trabajo para listado'!$CD$151:$DC$151,0)),0)</f>
        <v>0</v>
      </c>
      <c r="O345" s="245">
        <f ca="1">+IFERROR(INDEX('Hoja de Trabajo para listado'!$A$155:$Z$1048576,MATCH($A345,'Hoja de Trabajo para listado'!$A$155:$A$1048576,0),MATCH((CUADRO!O$5&amp;$E345),'Hoja de Trabajo para listado'!$A$151:$Z$151,0)),0)+IFERROR(INDEX('Hoja de Trabajo para listado'!$AB$155:$BA$1048576,MATCH($A345,'Hoja de Trabajo para listado'!$AB$155:$AB$1048576,0),MATCH((CUADRO!O$5&amp;$E345),'Hoja de Trabajo para listado'!$AB$151:$BA$151,0)),0)+IFERROR(INDEX('Hoja de Trabajo para listado'!$BC$155:$CB$1048576,MATCH($A345,'Hoja de Trabajo para listado'!$BC$155:$BC$1048576,0),MATCH((CUADRO!O$5&amp;$E345),'Hoja de Trabajo para listado'!$BC$151:$CB$151,0)),0)+IFERROR(INDEX('Hoja de Trabajo para listado'!$DE$153:$DG$274,MATCH($A345,'Hoja de Trabajo para listado'!$DE$153:$DE$1048576,0),MATCH((CUADRO!O$5&amp;$E345),'Hoja de Trabajo para listado'!$DE$151:$DG$151,0)),0)+IFERROR(INDEX('Hoja de Trabajo para listado'!$CD$155:$DC$1048576,MATCH($A345,'Hoja de Trabajo para listado'!$CD$155:$CD$1048576,0),MATCH((CUADRO!O$5&amp;$E345),'Hoja de Trabajo para listado'!$CD$151:$DC$151,0)),0)</f>
        <v>0</v>
      </c>
      <c r="P345" s="245">
        <f ca="1">+IFERROR(INDEX('Hoja de Trabajo para listado'!$A$155:$Z$1048576,MATCH($A345,'Hoja de Trabajo para listado'!$A$155:$A$1048576,0),MATCH((CUADRO!P$5&amp;$E345),'Hoja de Trabajo para listado'!$A$151:$Z$151,0)),0)+IFERROR(INDEX('Hoja de Trabajo para listado'!$AB$155:$BA$1048576,MATCH($A345,'Hoja de Trabajo para listado'!$AB$155:$AB$1048576,0),MATCH((CUADRO!P$5&amp;$E345),'Hoja de Trabajo para listado'!$AB$151:$BA$151,0)),0)+IFERROR(INDEX('Hoja de Trabajo para listado'!$BC$155:$CB$1048576,MATCH($A345,'Hoja de Trabajo para listado'!$BC$155:$BC$1048576,0),MATCH((CUADRO!P$5&amp;$E345),'Hoja de Trabajo para listado'!$BC$151:$CB$151,0)),0)+IFERROR(INDEX('Hoja de Trabajo para listado'!$DE$153:$DG$274,MATCH($A345,'Hoja de Trabajo para listado'!$DE$153:$DE$1048576,0),MATCH((CUADRO!P$5&amp;$E345),'Hoja de Trabajo para listado'!$DE$151:$DG$151,0)),0)+IFERROR(INDEX('Hoja de Trabajo para listado'!$CD$155:$DC$1048576,MATCH($A345,'Hoja de Trabajo para listado'!$CD$155:$CD$1048576,0),MATCH((CUADRO!P$5&amp;$E345),'Hoja de Trabajo para listado'!$CD$151:$DC$151,0)),0)</f>
        <v>0</v>
      </c>
      <c r="Q345" s="245">
        <f ca="1">+IFERROR(INDEX('Hoja de Trabajo para listado'!$A$155:$Z$1048576,MATCH($A345,'Hoja de Trabajo para listado'!$A$155:$A$1048576,0),MATCH((CUADRO!Q$5&amp;$E345),'Hoja de Trabajo para listado'!$A$151:$Z$151,0)),0)+IFERROR(INDEX('Hoja de Trabajo para listado'!$AB$155:$BA$1048576,MATCH($A345,'Hoja de Trabajo para listado'!$AB$155:$AB$1048576,0),MATCH((CUADRO!Q$5&amp;$E345),'Hoja de Trabajo para listado'!$AB$151:$BA$151,0)),0)+IFERROR(INDEX('Hoja de Trabajo para listado'!$BC$155:$CB$1048576,MATCH($A345,'Hoja de Trabajo para listado'!$BC$155:$BC$1048576,0),MATCH((CUADRO!Q$5&amp;$E345),'Hoja de Trabajo para listado'!$BC$151:$CB$151,0)),0)+IFERROR(INDEX('Hoja de Trabajo para listado'!$DE$153:$DG$274,MATCH($A345,'Hoja de Trabajo para listado'!$DE$153:$DE$1048576,0),MATCH((CUADRO!Q$5&amp;$E345),'Hoja de Trabajo para listado'!$DE$151:$DG$151,0)),0)+IFERROR(INDEX('Hoja de Trabajo para listado'!$CD$155:$DC$1048576,MATCH($A345,'Hoja de Trabajo para listado'!$CD$155:$CD$1048576,0),MATCH((CUADRO!Q$5&amp;$E345),'Hoja de Trabajo para listado'!$CD$151:$DC$151,0)),0)</f>
        <v>0</v>
      </c>
      <c r="R345" s="245">
        <f t="shared" ca="1" si="13"/>
        <v>257354.27</v>
      </c>
      <c r="S345" s="262">
        <f ca="1">+R344+R345</f>
        <v>4297359.46</v>
      </c>
      <c r="T345" s="243">
        <f ca="1">+S345</f>
        <v>4297359.46</v>
      </c>
      <c r="U345" s="242">
        <f t="shared" si="14"/>
        <v>2</v>
      </c>
      <c r="V345" s="333" t="str">
        <f>+VLOOKUP(A345,bd_lista!$A$3:$E$590,5,FALSE)</f>
        <v>Empresas Nacionales</v>
      </c>
      <c r="W345" s="384"/>
      <c r="X345" s="242">
        <f>+VLOOKUP(A345,[3]Sheet1!$A$13:$D$744,4,FALSE)</f>
        <v>81</v>
      </c>
      <c r="Y345" s="242" t="str">
        <f>+VLOOKUP(X345,bd_lista!$A$3:$C$590,3,FALSE)</f>
        <v>Ministerio de Obras Públicas, Servicios y Vivienda</v>
      </c>
      <c r="Z345" s="292"/>
      <c r="AA345" s="321"/>
    </row>
    <row r="346" spans="1:27" customFormat="1" ht="15" customHeight="1">
      <c r="A346" s="32">
        <v>580</v>
      </c>
      <c r="B346" s="388">
        <f>+A346</f>
        <v>580</v>
      </c>
      <c r="C346" s="247" t="str">
        <f>+VLOOKUP(A346,bd_lista!$A$3:$C$590,3,FALSE)</f>
        <v>Depósitos Aduaneros Bolivianos</v>
      </c>
      <c r="D346" s="385" t="str">
        <f>+C346</f>
        <v>Depósitos Aduaneros Bolivianos</v>
      </c>
      <c r="E346" s="332" t="s">
        <v>1304</v>
      </c>
      <c r="F346" s="243">
        <f ca="1">+IFERROR(INDEX('Hoja de Trabajo para listado'!$A$155:$Z$1048576,MATCH($A346,'Hoja de Trabajo para listado'!$A$155:$A$1048576,0),MATCH((CUADRO!F$5&amp;$E346),'Hoja de Trabajo para listado'!$A$151:$Z$151,0)),0)+IFERROR(INDEX('Hoja de Trabajo para listado'!$AB$155:$BA$1048576,MATCH($A346,'Hoja de Trabajo para listado'!$AB$155:$AB$1048576,0),MATCH((CUADRO!F$5&amp;$E346),'Hoja de Trabajo para listado'!$AB$151:$BA$151,0)),0)+IFERROR(INDEX('Hoja de Trabajo para listado'!$BC$155:$CB$1048576,MATCH($A346,'Hoja de Trabajo para listado'!$BC$155:$BC$1048576,0),MATCH((CUADRO!F$5&amp;$E346),'Hoja de Trabajo para listado'!$BC$151:$CB$151,0)),0)+IFERROR(INDEX('Hoja de Trabajo para listado'!$DE$153:$DG$274,MATCH($A346,'Hoja de Trabajo para listado'!$DE$153:$DE$1048576,0),MATCH((CUADRO!F$5&amp;$E346),'Hoja de Trabajo para listado'!$DE$151:$DG$151,0)),0)+IFERROR(INDEX('Hoja de Trabajo para listado'!$CD$155:$DC$1048576,MATCH($A346,'Hoja de Trabajo para listado'!$CD$155:$CD$1048576,0),MATCH((CUADRO!F$5&amp;$E346),'Hoja de Trabajo para listado'!$CD$151:$DC$151,0)),0)</f>
        <v>0</v>
      </c>
      <c r="G346" s="243">
        <f ca="1">+IFERROR(INDEX('Hoja de Trabajo para listado'!$A$155:$Z$1048576,MATCH($A346,'Hoja de Trabajo para listado'!$A$155:$A$1048576,0),MATCH((CUADRO!G$5&amp;$E346),'Hoja de Trabajo para listado'!$A$151:$Z$151,0)),0)+IFERROR(INDEX('Hoja de Trabajo para listado'!$AB$155:$BA$1048576,MATCH($A346,'Hoja de Trabajo para listado'!$AB$155:$AB$1048576,0),MATCH((CUADRO!G$5&amp;$E346),'Hoja de Trabajo para listado'!$AB$151:$BA$151,0)),0)+IFERROR(INDEX('Hoja de Trabajo para listado'!$BC$155:$CB$1048576,MATCH($A346,'Hoja de Trabajo para listado'!$BC$155:$BC$1048576,0),MATCH((CUADRO!G$5&amp;$E346),'Hoja de Trabajo para listado'!$BC$151:$CB$151,0)),0)+IFERROR(INDEX('Hoja de Trabajo para listado'!$DE$153:$DG$274,MATCH($A346,'Hoja de Trabajo para listado'!$DE$153:$DE$1048576,0),MATCH((CUADRO!G$5&amp;$E346),'Hoja de Trabajo para listado'!$DE$151:$DG$151,0)),0)+IFERROR(INDEX('Hoja de Trabajo para listado'!$CD$155:$DC$1048576,MATCH($A346,'Hoja de Trabajo para listado'!$CD$155:$CD$1048576,0),MATCH((CUADRO!G$5&amp;$E346),'Hoja de Trabajo para listado'!$CD$151:$DC$151,0)),0)</f>
        <v>0</v>
      </c>
      <c r="H346" s="243">
        <f ca="1">+IFERROR(INDEX('Hoja de Trabajo para listado'!$A$155:$Z$1048576,MATCH($A346,'Hoja de Trabajo para listado'!$A$155:$A$1048576,0),MATCH((CUADRO!H$5&amp;$E346),'Hoja de Trabajo para listado'!$A$151:$Z$151,0)),0)+IFERROR(INDEX('Hoja de Trabajo para listado'!$AB$155:$BA$1048576,MATCH($A346,'Hoja de Trabajo para listado'!$AB$155:$AB$1048576,0),MATCH((CUADRO!H$5&amp;$E346),'Hoja de Trabajo para listado'!$AB$151:$BA$151,0)),0)+IFERROR(INDEX('Hoja de Trabajo para listado'!$BC$155:$CB$1048576,MATCH($A346,'Hoja de Trabajo para listado'!$BC$155:$BC$1048576,0),MATCH((CUADRO!H$5&amp;$E346),'Hoja de Trabajo para listado'!$BC$151:$CB$151,0)),0)+IFERROR(INDEX('Hoja de Trabajo para listado'!$DE$153:$DG$274,MATCH($A346,'Hoja de Trabajo para listado'!$DE$153:$DE$1048576,0),MATCH((CUADRO!H$5&amp;$E346),'Hoja de Trabajo para listado'!$DE$151:$DG$151,0)),0)+IFERROR(INDEX('Hoja de Trabajo para listado'!$CD$155:$DC$1048576,MATCH($A346,'Hoja de Trabajo para listado'!$CD$155:$CD$1048576,0),MATCH((CUADRO!H$5&amp;$E346),'Hoja de Trabajo para listado'!$CD$151:$DC$151,0)),0)</f>
        <v>0</v>
      </c>
      <c r="I346" s="243">
        <f ca="1">+IFERROR(INDEX('Hoja de Trabajo para listado'!$A$155:$Z$1048576,MATCH($A346,'Hoja de Trabajo para listado'!$A$155:$A$1048576,0),MATCH((CUADRO!I$5&amp;$E346),'Hoja de Trabajo para listado'!$A$151:$Z$151,0)),0)+IFERROR(INDEX('Hoja de Trabajo para listado'!$AB$155:$BA$1048576,MATCH($A346,'Hoja de Trabajo para listado'!$AB$155:$AB$1048576,0),MATCH((CUADRO!I$5&amp;$E346),'Hoja de Trabajo para listado'!$AB$151:$BA$151,0)),0)+IFERROR(INDEX('Hoja de Trabajo para listado'!$BC$155:$CB$1048576,MATCH($A346,'Hoja de Trabajo para listado'!$BC$155:$BC$1048576,0),MATCH((CUADRO!I$5&amp;$E346),'Hoja de Trabajo para listado'!$BC$151:$CB$151,0)),0)+IFERROR(INDEX('Hoja de Trabajo para listado'!$DE$153:$DG$274,MATCH($A346,'Hoja de Trabajo para listado'!$DE$153:$DE$1048576,0),MATCH((CUADRO!I$5&amp;$E346),'Hoja de Trabajo para listado'!$DE$151:$DG$151,0)),0)+IFERROR(INDEX('Hoja de Trabajo para listado'!$CD$155:$DC$1048576,MATCH($A346,'Hoja de Trabajo para listado'!$CD$155:$CD$1048576,0),MATCH((CUADRO!I$5&amp;$E346),'Hoja de Trabajo para listado'!$CD$151:$DC$151,0)),0)</f>
        <v>0</v>
      </c>
      <c r="J346" s="243">
        <f ca="1">+IFERROR(INDEX('Hoja de Trabajo para listado'!$A$155:$Z$1048576,MATCH($A346,'Hoja de Trabajo para listado'!$A$155:$A$1048576,0),MATCH((CUADRO!J$5&amp;$E346),'Hoja de Trabajo para listado'!$A$151:$Z$151,0)),0)+IFERROR(INDEX('Hoja de Trabajo para listado'!$AB$155:$BA$1048576,MATCH($A346,'Hoja de Trabajo para listado'!$AB$155:$AB$1048576,0),MATCH((CUADRO!J$5&amp;$E346),'Hoja de Trabajo para listado'!$AB$151:$BA$151,0)),0)+IFERROR(INDEX('Hoja de Trabajo para listado'!$BC$155:$CB$1048576,MATCH($A346,'Hoja de Trabajo para listado'!$BC$155:$BC$1048576,0),MATCH((CUADRO!J$5&amp;$E346),'Hoja de Trabajo para listado'!$BC$151:$CB$151,0)),0)+IFERROR(INDEX('Hoja de Trabajo para listado'!$DE$153:$DG$274,MATCH($A346,'Hoja de Trabajo para listado'!$DE$153:$DE$1048576,0),MATCH((CUADRO!J$5&amp;$E346),'Hoja de Trabajo para listado'!$DE$151:$DG$151,0)),0)+IFERROR(INDEX('Hoja de Trabajo para listado'!$CD$155:$DC$1048576,MATCH($A346,'Hoja de Trabajo para listado'!$CD$155:$CD$1048576,0),MATCH((CUADRO!J$5&amp;$E346),'Hoja de Trabajo para listado'!$CD$151:$DC$151,0)),0)</f>
        <v>0</v>
      </c>
      <c r="K346" s="243">
        <f ca="1">+IFERROR(INDEX('Hoja de Trabajo para listado'!$A$155:$Z$1048576,MATCH($A346,'Hoja de Trabajo para listado'!$A$155:$A$1048576,0),MATCH((CUADRO!K$5&amp;$E346),'Hoja de Trabajo para listado'!$A$151:$Z$151,0)),0)+IFERROR(INDEX('Hoja de Trabajo para listado'!$AB$155:$BA$1048576,MATCH($A346,'Hoja de Trabajo para listado'!$AB$155:$AB$1048576,0),MATCH((CUADRO!K$5&amp;$E346),'Hoja de Trabajo para listado'!$AB$151:$BA$151,0)),0)+IFERROR(INDEX('Hoja de Trabajo para listado'!$BC$155:$CB$1048576,MATCH($A346,'Hoja de Trabajo para listado'!$BC$155:$BC$1048576,0),MATCH((CUADRO!K$5&amp;$E346),'Hoja de Trabajo para listado'!$BC$151:$CB$151,0)),0)+IFERROR(INDEX('Hoja de Trabajo para listado'!$DE$153:$DG$274,MATCH($A346,'Hoja de Trabajo para listado'!$DE$153:$DE$1048576,0),MATCH((CUADRO!K$5&amp;$E346),'Hoja de Trabajo para listado'!$DE$151:$DG$151,0)),0)+IFERROR(INDEX('Hoja de Trabajo para listado'!$CD$155:$DC$1048576,MATCH($A346,'Hoja de Trabajo para listado'!$CD$155:$CD$1048576,0),MATCH((CUADRO!K$5&amp;$E346),'Hoja de Trabajo para listado'!$CD$151:$DC$151,0)),0)</f>
        <v>0</v>
      </c>
      <c r="L346" s="243">
        <f ca="1">+IFERROR(INDEX('Hoja de Trabajo para listado'!$A$155:$Z$1048576,MATCH($A346,'Hoja de Trabajo para listado'!$A$155:$A$1048576,0),MATCH((CUADRO!L$5&amp;$E346),'Hoja de Trabajo para listado'!$A$151:$Z$151,0)),0)+IFERROR(INDEX('Hoja de Trabajo para listado'!$AB$155:$BA$1048576,MATCH($A346,'Hoja de Trabajo para listado'!$AB$155:$AB$1048576,0),MATCH((CUADRO!L$5&amp;$E346),'Hoja de Trabajo para listado'!$AB$151:$BA$151,0)),0)+IFERROR(INDEX('Hoja de Trabajo para listado'!$BC$155:$CB$1048576,MATCH($A346,'Hoja de Trabajo para listado'!$BC$155:$BC$1048576,0),MATCH((CUADRO!L$5&amp;$E346),'Hoja de Trabajo para listado'!$BC$151:$CB$151,0)),0)+IFERROR(INDEX('Hoja de Trabajo para listado'!$DE$153:$DG$274,MATCH($A346,'Hoja de Trabajo para listado'!$DE$153:$DE$1048576,0),MATCH((CUADRO!L$5&amp;$E346),'Hoja de Trabajo para listado'!$DE$151:$DG$151,0)),0)+IFERROR(INDEX('Hoja de Trabajo para listado'!$CD$155:$DC$1048576,MATCH($A346,'Hoja de Trabajo para listado'!$CD$155:$CD$1048576,0),MATCH((CUADRO!L$5&amp;$E346),'Hoja de Trabajo para listado'!$CD$151:$DC$151,0)),0)</f>
        <v>0</v>
      </c>
      <c r="M346" s="243">
        <f ca="1">+IFERROR(INDEX('Hoja de Trabajo para listado'!$A$155:$Z$1048576,MATCH($A346,'Hoja de Trabajo para listado'!$A$155:$A$1048576,0),MATCH((CUADRO!M$5&amp;$E346),'Hoja de Trabajo para listado'!$A$151:$Z$151,0)),0)+IFERROR(INDEX('Hoja de Trabajo para listado'!$AB$155:$BA$1048576,MATCH($A346,'Hoja de Trabajo para listado'!$AB$155:$AB$1048576,0),MATCH((CUADRO!M$5&amp;$E346),'Hoja de Trabajo para listado'!$AB$151:$BA$151,0)),0)+IFERROR(INDEX('Hoja de Trabajo para listado'!$BC$155:$CB$1048576,MATCH($A346,'Hoja de Trabajo para listado'!$BC$155:$BC$1048576,0),MATCH((CUADRO!M$5&amp;$E346),'Hoja de Trabajo para listado'!$BC$151:$CB$151,0)),0)+IFERROR(INDEX('Hoja de Trabajo para listado'!$DE$153:$DG$274,MATCH($A346,'Hoja de Trabajo para listado'!$DE$153:$DE$1048576,0),MATCH((CUADRO!M$5&amp;$E346),'Hoja de Trabajo para listado'!$DE$151:$DG$151,0)),0)+IFERROR(INDEX('Hoja de Trabajo para listado'!$CD$155:$DC$1048576,MATCH($A346,'Hoja de Trabajo para listado'!$CD$155:$CD$1048576,0),MATCH((CUADRO!M$5&amp;$E346),'Hoja de Trabajo para listado'!$CD$151:$DC$151,0)),0)</f>
        <v>0</v>
      </c>
      <c r="N346" s="243">
        <f ca="1">+IFERROR(INDEX('Hoja de Trabajo para listado'!$A$155:$Z$1048576,MATCH($A346,'Hoja de Trabajo para listado'!$A$155:$A$1048576,0),MATCH((CUADRO!N$5&amp;$E346),'Hoja de Trabajo para listado'!$A$151:$Z$151,0)),0)+IFERROR(INDEX('Hoja de Trabajo para listado'!$AB$155:$BA$1048576,MATCH($A346,'Hoja de Trabajo para listado'!$AB$155:$AB$1048576,0),MATCH((CUADRO!N$5&amp;$E346),'Hoja de Trabajo para listado'!$AB$151:$BA$151,0)),0)+IFERROR(INDEX('Hoja de Trabajo para listado'!$BC$155:$CB$1048576,MATCH($A346,'Hoja de Trabajo para listado'!$BC$155:$BC$1048576,0),MATCH((CUADRO!N$5&amp;$E346),'Hoja de Trabajo para listado'!$BC$151:$CB$151,0)),0)+IFERROR(INDEX('Hoja de Trabajo para listado'!$DE$153:$DG$274,MATCH($A346,'Hoja de Trabajo para listado'!$DE$153:$DE$1048576,0),MATCH((CUADRO!N$5&amp;$E346),'Hoja de Trabajo para listado'!$DE$151:$DG$151,0)),0)+IFERROR(INDEX('Hoja de Trabajo para listado'!$CD$155:$DC$1048576,MATCH($A346,'Hoja de Trabajo para listado'!$CD$155:$CD$1048576,0),MATCH((CUADRO!N$5&amp;$E346),'Hoja de Trabajo para listado'!$CD$151:$DC$151,0)),0)</f>
        <v>0</v>
      </c>
      <c r="O346" s="243">
        <f ca="1">+IFERROR(INDEX('Hoja de Trabajo para listado'!$A$155:$Z$1048576,MATCH($A346,'Hoja de Trabajo para listado'!$A$155:$A$1048576,0),MATCH((CUADRO!O$5&amp;$E346),'Hoja de Trabajo para listado'!$A$151:$Z$151,0)),0)+IFERROR(INDEX('Hoja de Trabajo para listado'!$AB$155:$BA$1048576,MATCH($A346,'Hoja de Trabajo para listado'!$AB$155:$AB$1048576,0),MATCH((CUADRO!O$5&amp;$E346),'Hoja de Trabajo para listado'!$AB$151:$BA$151,0)),0)+IFERROR(INDEX('Hoja de Trabajo para listado'!$BC$155:$CB$1048576,MATCH($A346,'Hoja de Trabajo para listado'!$BC$155:$BC$1048576,0),MATCH((CUADRO!O$5&amp;$E346),'Hoja de Trabajo para listado'!$BC$151:$CB$151,0)),0)+IFERROR(INDEX('Hoja de Trabajo para listado'!$DE$153:$DG$274,MATCH($A346,'Hoja de Trabajo para listado'!$DE$153:$DE$1048576,0),MATCH((CUADRO!O$5&amp;$E346),'Hoja de Trabajo para listado'!$DE$151:$DG$151,0)),0)+IFERROR(INDEX('Hoja de Trabajo para listado'!$CD$155:$DC$1048576,MATCH($A346,'Hoja de Trabajo para listado'!$CD$155:$CD$1048576,0),MATCH((CUADRO!O$5&amp;$E346),'Hoja de Trabajo para listado'!$CD$151:$DC$151,0)),0)</f>
        <v>0</v>
      </c>
      <c r="P346" s="243">
        <f ca="1">+IFERROR(INDEX('Hoja de Trabajo para listado'!$A$155:$Z$1048576,MATCH($A346,'Hoja de Trabajo para listado'!$A$155:$A$1048576,0),MATCH((CUADRO!P$5&amp;$E346),'Hoja de Trabajo para listado'!$A$151:$Z$151,0)),0)+IFERROR(INDEX('Hoja de Trabajo para listado'!$AB$155:$BA$1048576,MATCH($A346,'Hoja de Trabajo para listado'!$AB$155:$AB$1048576,0),MATCH((CUADRO!P$5&amp;$E346),'Hoja de Trabajo para listado'!$AB$151:$BA$151,0)),0)+IFERROR(INDEX('Hoja de Trabajo para listado'!$BC$155:$CB$1048576,MATCH($A346,'Hoja de Trabajo para listado'!$BC$155:$BC$1048576,0),MATCH((CUADRO!P$5&amp;$E346),'Hoja de Trabajo para listado'!$BC$151:$CB$151,0)),0)+IFERROR(INDEX('Hoja de Trabajo para listado'!$DE$153:$DG$274,MATCH($A346,'Hoja de Trabajo para listado'!$DE$153:$DE$1048576,0),MATCH((CUADRO!P$5&amp;$E346),'Hoja de Trabajo para listado'!$DE$151:$DG$151,0)),0)+IFERROR(INDEX('Hoja de Trabajo para listado'!$CD$155:$DC$1048576,MATCH($A346,'Hoja de Trabajo para listado'!$CD$155:$CD$1048576,0),MATCH((CUADRO!P$5&amp;$E346),'Hoja de Trabajo para listado'!$CD$151:$DC$151,0)),0)</f>
        <v>0</v>
      </c>
      <c r="Q346" s="243">
        <f ca="1">+IFERROR(INDEX('Hoja de Trabajo para listado'!$A$155:$Z$1048576,MATCH($A346,'Hoja de Trabajo para listado'!$A$155:$A$1048576,0),MATCH((CUADRO!Q$5&amp;$E346),'Hoja de Trabajo para listado'!$A$151:$Z$151,0)),0)+IFERROR(INDEX('Hoja de Trabajo para listado'!$AB$155:$BA$1048576,MATCH($A346,'Hoja de Trabajo para listado'!$AB$155:$AB$1048576,0),MATCH((CUADRO!Q$5&amp;$E346),'Hoja de Trabajo para listado'!$AB$151:$BA$151,0)),0)+IFERROR(INDEX('Hoja de Trabajo para listado'!$BC$155:$CB$1048576,MATCH($A346,'Hoja de Trabajo para listado'!$BC$155:$BC$1048576,0),MATCH((CUADRO!Q$5&amp;$E346),'Hoja de Trabajo para listado'!$BC$151:$CB$151,0)),0)+IFERROR(INDEX('Hoja de Trabajo para listado'!$DE$153:$DG$274,MATCH($A346,'Hoja de Trabajo para listado'!$DE$153:$DE$1048576,0),MATCH((CUADRO!Q$5&amp;$E346),'Hoja de Trabajo para listado'!$DE$151:$DG$151,0)),0)+IFERROR(INDEX('Hoja de Trabajo para listado'!$CD$155:$DC$1048576,MATCH($A346,'Hoja de Trabajo para listado'!$CD$155:$CD$1048576,0),MATCH((CUADRO!Q$5&amp;$E346),'Hoja de Trabajo para listado'!$CD$151:$DC$151,0)),0)</f>
        <v>0</v>
      </c>
      <c r="R346" s="243">
        <f t="shared" ca="1" si="13"/>
        <v>0</v>
      </c>
      <c r="S346" s="263"/>
      <c r="T346" s="243">
        <f ca="1">+T347</f>
        <v>5367.28</v>
      </c>
      <c r="U346" s="242">
        <f t="shared" si="14"/>
        <v>1</v>
      </c>
      <c r="V346" s="333" t="str">
        <f>+VLOOKUP(A346,bd_lista!$A$3:$E$590,5,FALSE)</f>
        <v>Empresas Nacionales</v>
      </c>
      <c r="W346" s="383" t="str">
        <f>+V346</f>
        <v>Empresas Nacionales</v>
      </c>
      <c r="X346" s="242">
        <f>+VLOOKUP(A346,[3]Sheet1!$A$13:$D$744,4,FALSE)</f>
        <v>35</v>
      </c>
      <c r="Y346" s="242" t="str">
        <f>+VLOOKUP(X346,bd_lista!$A$3:$C$590,3,FALSE)</f>
        <v>Ministerio de Economía y Finanzas Públicas</v>
      </c>
      <c r="Z346" s="294">
        <f>+X346</f>
        <v>35</v>
      </c>
      <c r="AA346" s="319" t="str">
        <f>+Y346</f>
        <v>Ministerio de Economía y Finanzas Públicas</v>
      </c>
    </row>
    <row r="347" spans="1:27" customFormat="1" ht="15" customHeight="1">
      <c r="A347" s="32">
        <v>580</v>
      </c>
      <c r="B347" s="389"/>
      <c r="C347" s="333" t="str">
        <f>+VLOOKUP(A347,bd_lista!$A$3:$C$590,3,FALSE)</f>
        <v>Depósitos Aduaneros Bolivianos</v>
      </c>
      <c r="D347" s="386"/>
      <c r="E347" s="333" t="s">
        <v>1305</v>
      </c>
      <c r="F347" s="245">
        <f ca="1">+IFERROR(INDEX('Hoja de Trabajo para listado'!$A$155:$Z$1048576,MATCH($A347,'Hoja de Trabajo para listado'!$A$155:$A$1048576,0),MATCH((CUADRO!F$5&amp;$E347),'Hoja de Trabajo para listado'!$A$151:$Z$151,0)),0)+IFERROR(INDEX('Hoja de Trabajo para listado'!$AB$155:$BA$1048576,MATCH($A347,'Hoja de Trabajo para listado'!$AB$155:$AB$1048576,0),MATCH((CUADRO!F$5&amp;$E347),'Hoja de Trabajo para listado'!$AB$151:$BA$151,0)),0)+IFERROR(INDEX('Hoja de Trabajo para listado'!$BC$155:$CB$1048576,MATCH($A347,'Hoja de Trabajo para listado'!$BC$155:$BC$1048576,0),MATCH((CUADRO!F$5&amp;$E347),'Hoja de Trabajo para listado'!$BC$151:$CB$151,0)),0)+IFERROR(INDEX('Hoja de Trabajo para listado'!$DE$153:$DG$274,MATCH($A347,'Hoja de Trabajo para listado'!$DE$153:$DE$1048576,0),MATCH((CUADRO!F$5&amp;$E347),'Hoja de Trabajo para listado'!$DE$151:$DG$151,0)),0)+IFERROR(INDEX('Hoja de Trabajo para listado'!$CD$155:$DC$1048576,MATCH($A347,'Hoja de Trabajo para listado'!$CD$155:$CD$1048576,0),MATCH((CUADRO!F$5&amp;$E347),'Hoja de Trabajo para listado'!$CD$151:$DC$151,0)),0)</f>
        <v>0</v>
      </c>
      <c r="G347" s="245">
        <f ca="1">+IFERROR(INDEX('Hoja de Trabajo para listado'!$A$155:$Z$1048576,MATCH($A347,'Hoja de Trabajo para listado'!$A$155:$A$1048576,0),MATCH((CUADRO!G$5&amp;$E347),'Hoja de Trabajo para listado'!$A$151:$Z$151,0)),0)+IFERROR(INDEX('Hoja de Trabajo para listado'!$AB$155:$BA$1048576,MATCH($A347,'Hoja de Trabajo para listado'!$AB$155:$AB$1048576,0),MATCH((CUADRO!G$5&amp;$E347),'Hoja de Trabajo para listado'!$AB$151:$BA$151,0)),0)+IFERROR(INDEX('Hoja de Trabajo para listado'!$BC$155:$CB$1048576,MATCH($A347,'Hoja de Trabajo para listado'!$BC$155:$BC$1048576,0),MATCH((CUADRO!G$5&amp;$E347),'Hoja de Trabajo para listado'!$BC$151:$CB$151,0)),0)+IFERROR(INDEX('Hoja de Trabajo para listado'!$DE$153:$DG$274,MATCH($A347,'Hoja de Trabajo para listado'!$DE$153:$DE$1048576,0),MATCH((CUADRO!G$5&amp;$E347),'Hoja de Trabajo para listado'!$DE$151:$DG$151,0)),0)+IFERROR(INDEX('Hoja de Trabajo para listado'!$CD$155:$DC$1048576,MATCH($A347,'Hoja de Trabajo para listado'!$CD$155:$CD$1048576,0),MATCH((CUADRO!G$5&amp;$E347),'Hoja de Trabajo para listado'!$CD$151:$DC$151,0)),0)</f>
        <v>5367.28</v>
      </c>
      <c r="H347" s="245">
        <f ca="1">+IFERROR(INDEX('Hoja de Trabajo para listado'!$A$155:$Z$1048576,MATCH($A347,'Hoja de Trabajo para listado'!$A$155:$A$1048576,0),MATCH((CUADRO!H$5&amp;$E347),'Hoja de Trabajo para listado'!$A$151:$Z$151,0)),0)+IFERROR(INDEX('Hoja de Trabajo para listado'!$AB$155:$BA$1048576,MATCH($A347,'Hoja de Trabajo para listado'!$AB$155:$AB$1048576,0),MATCH((CUADRO!H$5&amp;$E347),'Hoja de Trabajo para listado'!$AB$151:$BA$151,0)),0)+IFERROR(INDEX('Hoja de Trabajo para listado'!$BC$155:$CB$1048576,MATCH($A347,'Hoja de Trabajo para listado'!$BC$155:$BC$1048576,0),MATCH((CUADRO!H$5&amp;$E347),'Hoja de Trabajo para listado'!$BC$151:$CB$151,0)),0)+IFERROR(INDEX('Hoja de Trabajo para listado'!$DE$153:$DG$274,MATCH($A347,'Hoja de Trabajo para listado'!$DE$153:$DE$1048576,0),MATCH((CUADRO!H$5&amp;$E347),'Hoja de Trabajo para listado'!$DE$151:$DG$151,0)),0)+IFERROR(INDEX('Hoja de Trabajo para listado'!$CD$155:$DC$1048576,MATCH($A347,'Hoja de Trabajo para listado'!$CD$155:$CD$1048576,0),MATCH((CUADRO!H$5&amp;$E347),'Hoja de Trabajo para listado'!$CD$151:$DC$151,0)),0)</f>
        <v>0</v>
      </c>
      <c r="I347" s="245">
        <f ca="1">+IFERROR(INDEX('Hoja de Trabajo para listado'!$A$155:$Z$1048576,MATCH($A347,'Hoja de Trabajo para listado'!$A$155:$A$1048576,0),MATCH((CUADRO!I$5&amp;$E347),'Hoja de Trabajo para listado'!$A$151:$Z$151,0)),0)+IFERROR(INDEX('Hoja de Trabajo para listado'!$AB$155:$BA$1048576,MATCH($A347,'Hoja de Trabajo para listado'!$AB$155:$AB$1048576,0),MATCH((CUADRO!I$5&amp;$E347),'Hoja de Trabajo para listado'!$AB$151:$BA$151,0)),0)+IFERROR(INDEX('Hoja de Trabajo para listado'!$BC$155:$CB$1048576,MATCH($A347,'Hoja de Trabajo para listado'!$BC$155:$BC$1048576,0),MATCH((CUADRO!I$5&amp;$E347),'Hoja de Trabajo para listado'!$BC$151:$CB$151,0)),0)+IFERROR(INDEX('Hoja de Trabajo para listado'!$DE$153:$DG$274,MATCH($A347,'Hoja de Trabajo para listado'!$DE$153:$DE$1048576,0),MATCH((CUADRO!I$5&amp;$E347),'Hoja de Trabajo para listado'!$DE$151:$DG$151,0)),0)+IFERROR(INDEX('Hoja de Trabajo para listado'!$CD$155:$DC$1048576,MATCH($A347,'Hoja de Trabajo para listado'!$CD$155:$CD$1048576,0),MATCH((CUADRO!I$5&amp;$E347),'Hoja de Trabajo para listado'!$CD$151:$DC$151,0)),0)</f>
        <v>0</v>
      </c>
      <c r="J347" s="245">
        <f ca="1">+IFERROR(INDEX('Hoja de Trabajo para listado'!$A$155:$Z$1048576,MATCH($A347,'Hoja de Trabajo para listado'!$A$155:$A$1048576,0),MATCH((CUADRO!J$5&amp;$E347),'Hoja de Trabajo para listado'!$A$151:$Z$151,0)),0)+IFERROR(INDEX('Hoja de Trabajo para listado'!$AB$155:$BA$1048576,MATCH($A347,'Hoja de Trabajo para listado'!$AB$155:$AB$1048576,0),MATCH((CUADRO!J$5&amp;$E347),'Hoja de Trabajo para listado'!$AB$151:$BA$151,0)),0)+IFERROR(INDEX('Hoja de Trabajo para listado'!$BC$155:$CB$1048576,MATCH($A347,'Hoja de Trabajo para listado'!$BC$155:$BC$1048576,0),MATCH((CUADRO!J$5&amp;$E347),'Hoja de Trabajo para listado'!$BC$151:$CB$151,0)),0)+IFERROR(INDEX('Hoja de Trabajo para listado'!$DE$153:$DG$274,MATCH($A347,'Hoja de Trabajo para listado'!$DE$153:$DE$1048576,0),MATCH((CUADRO!J$5&amp;$E347),'Hoja de Trabajo para listado'!$DE$151:$DG$151,0)),0)+IFERROR(INDEX('Hoja de Trabajo para listado'!$CD$155:$DC$1048576,MATCH($A347,'Hoja de Trabajo para listado'!$CD$155:$CD$1048576,0),MATCH((CUADRO!J$5&amp;$E347),'Hoja de Trabajo para listado'!$CD$151:$DC$151,0)),0)</f>
        <v>0</v>
      </c>
      <c r="K347" s="245">
        <f ca="1">+IFERROR(INDEX('Hoja de Trabajo para listado'!$A$155:$Z$1048576,MATCH($A347,'Hoja de Trabajo para listado'!$A$155:$A$1048576,0),MATCH((CUADRO!K$5&amp;$E347),'Hoja de Trabajo para listado'!$A$151:$Z$151,0)),0)+IFERROR(INDEX('Hoja de Trabajo para listado'!$AB$155:$BA$1048576,MATCH($A347,'Hoja de Trabajo para listado'!$AB$155:$AB$1048576,0),MATCH((CUADRO!K$5&amp;$E347),'Hoja de Trabajo para listado'!$AB$151:$BA$151,0)),0)+IFERROR(INDEX('Hoja de Trabajo para listado'!$BC$155:$CB$1048576,MATCH($A347,'Hoja de Trabajo para listado'!$BC$155:$BC$1048576,0),MATCH((CUADRO!K$5&amp;$E347),'Hoja de Trabajo para listado'!$BC$151:$CB$151,0)),0)+IFERROR(INDEX('Hoja de Trabajo para listado'!$DE$153:$DG$274,MATCH($A347,'Hoja de Trabajo para listado'!$DE$153:$DE$1048576,0),MATCH((CUADRO!K$5&amp;$E347),'Hoja de Trabajo para listado'!$DE$151:$DG$151,0)),0)+IFERROR(INDEX('Hoja de Trabajo para listado'!$CD$155:$DC$1048576,MATCH($A347,'Hoja de Trabajo para listado'!$CD$155:$CD$1048576,0),MATCH((CUADRO!K$5&amp;$E347),'Hoja de Trabajo para listado'!$CD$151:$DC$151,0)),0)</f>
        <v>0</v>
      </c>
      <c r="L347" s="245">
        <f ca="1">+IFERROR(INDEX('Hoja de Trabajo para listado'!$A$155:$Z$1048576,MATCH($A347,'Hoja de Trabajo para listado'!$A$155:$A$1048576,0),MATCH((CUADRO!L$5&amp;$E347),'Hoja de Trabajo para listado'!$A$151:$Z$151,0)),0)+IFERROR(INDEX('Hoja de Trabajo para listado'!$AB$155:$BA$1048576,MATCH($A347,'Hoja de Trabajo para listado'!$AB$155:$AB$1048576,0),MATCH((CUADRO!L$5&amp;$E347),'Hoja de Trabajo para listado'!$AB$151:$BA$151,0)),0)+IFERROR(INDEX('Hoja de Trabajo para listado'!$BC$155:$CB$1048576,MATCH($A347,'Hoja de Trabajo para listado'!$BC$155:$BC$1048576,0),MATCH((CUADRO!L$5&amp;$E347),'Hoja de Trabajo para listado'!$BC$151:$CB$151,0)),0)+IFERROR(INDEX('Hoja de Trabajo para listado'!$DE$153:$DG$274,MATCH($A347,'Hoja de Trabajo para listado'!$DE$153:$DE$1048576,0),MATCH((CUADRO!L$5&amp;$E347),'Hoja de Trabajo para listado'!$DE$151:$DG$151,0)),0)+IFERROR(INDEX('Hoja de Trabajo para listado'!$CD$155:$DC$1048576,MATCH($A347,'Hoja de Trabajo para listado'!$CD$155:$CD$1048576,0),MATCH((CUADRO!L$5&amp;$E347),'Hoja de Trabajo para listado'!$CD$151:$DC$151,0)),0)</f>
        <v>0</v>
      </c>
      <c r="M347" s="245">
        <f ca="1">+IFERROR(INDEX('Hoja de Trabajo para listado'!$A$155:$Z$1048576,MATCH($A347,'Hoja de Trabajo para listado'!$A$155:$A$1048576,0),MATCH((CUADRO!M$5&amp;$E347),'Hoja de Trabajo para listado'!$A$151:$Z$151,0)),0)+IFERROR(INDEX('Hoja de Trabajo para listado'!$AB$155:$BA$1048576,MATCH($A347,'Hoja de Trabajo para listado'!$AB$155:$AB$1048576,0),MATCH((CUADRO!M$5&amp;$E347),'Hoja de Trabajo para listado'!$AB$151:$BA$151,0)),0)+IFERROR(INDEX('Hoja de Trabajo para listado'!$BC$155:$CB$1048576,MATCH($A347,'Hoja de Trabajo para listado'!$BC$155:$BC$1048576,0),MATCH((CUADRO!M$5&amp;$E347),'Hoja de Trabajo para listado'!$BC$151:$CB$151,0)),0)+IFERROR(INDEX('Hoja de Trabajo para listado'!$DE$153:$DG$274,MATCH($A347,'Hoja de Trabajo para listado'!$DE$153:$DE$1048576,0),MATCH((CUADRO!M$5&amp;$E347),'Hoja de Trabajo para listado'!$DE$151:$DG$151,0)),0)+IFERROR(INDEX('Hoja de Trabajo para listado'!$CD$155:$DC$1048576,MATCH($A347,'Hoja de Trabajo para listado'!$CD$155:$CD$1048576,0),MATCH((CUADRO!M$5&amp;$E347),'Hoja de Trabajo para listado'!$CD$151:$DC$151,0)),0)</f>
        <v>0</v>
      </c>
      <c r="N347" s="245">
        <f ca="1">+IFERROR(INDEX('Hoja de Trabajo para listado'!$A$155:$Z$1048576,MATCH($A347,'Hoja de Trabajo para listado'!$A$155:$A$1048576,0),MATCH((CUADRO!N$5&amp;$E347),'Hoja de Trabajo para listado'!$A$151:$Z$151,0)),0)+IFERROR(INDEX('Hoja de Trabajo para listado'!$AB$155:$BA$1048576,MATCH($A347,'Hoja de Trabajo para listado'!$AB$155:$AB$1048576,0),MATCH((CUADRO!N$5&amp;$E347),'Hoja de Trabajo para listado'!$AB$151:$BA$151,0)),0)+IFERROR(INDEX('Hoja de Trabajo para listado'!$BC$155:$CB$1048576,MATCH($A347,'Hoja de Trabajo para listado'!$BC$155:$BC$1048576,0),MATCH((CUADRO!N$5&amp;$E347),'Hoja de Trabajo para listado'!$BC$151:$CB$151,0)),0)+IFERROR(INDEX('Hoja de Trabajo para listado'!$DE$153:$DG$274,MATCH($A347,'Hoja de Trabajo para listado'!$DE$153:$DE$1048576,0),MATCH((CUADRO!N$5&amp;$E347),'Hoja de Trabajo para listado'!$DE$151:$DG$151,0)),0)+IFERROR(INDEX('Hoja de Trabajo para listado'!$CD$155:$DC$1048576,MATCH($A347,'Hoja de Trabajo para listado'!$CD$155:$CD$1048576,0),MATCH((CUADRO!N$5&amp;$E347),'Hoja de Trabajo para listado'!$CD$151:$DC$151,0)),0)</f>
        <v>0</v>
      </c>
      <c r="O347" s="245">
        <f ca="1">+IFERROR(INDEX('Hoja de Trabajo para listado'!$A$155:$Z$1048576,MATCH($A347,'Hoja de Trabajo para listado'!$A$155:$A$1048576,0),MATCH((CUADRO!O$5&amp;$E347),'Hoja de Trabajo para listado'!$A$151:$Z$151,0)),0)+IFERROR(INDEX('Hoja de Trabajo para listado'!$AB$155:$BA$1048576,MATCH($A347,'Hoja de Trabajo para listado'!$AB$155:$AB$1048576,0),MATCH((CUADRO!O$5&amp;$E347),'Hoja de Trabajo para listado'!$AB$151:$BA$151,0)),0)+IFERROR(INDEX('Hoja de Trabajo para listado'!$BC$155:$CB$1048576,MATCH($A347,'Hoja de Trabajo para listado'!$BC$155:$BC$1048576,0),MATCH((CUADRO!O$5&amp;$E347),'Hoja de Trabajo para listado'!$BC$151:$CB$151,0)),0)+IFERROR(INDEX('Hoja de Trabajo para listado'!$DE$153:$DG$274,MATCH($A347,'Hoja de Trabajo para listado'!$DE$153:$DE$1048576,0),MATCH((CUADRO!O$5&amp;$E347),'Hoja de Trabajo para listado'!$DE$151:$DG$151,0)),0)+IFERROR(INDEX('Hoja de Trabajo para listado'!$CD$155:$DC$1048576,MATCH($A347,'Hoja de Trabajo para listado'!$CD$155:$CD$1048576,0),MATCH((CUADRO!O$5&amp;$E347),'Hoja de Trabajo para listado'!$CD$151:$DC$151,0)),0)</f>
        <v>0</v>
      </c>
      <c r="P347" s="245">
        <f ca="1">+IFERROR(INDEX('Hoja de Trabajo para listado'!$A$155:$Z$1048576,MATCH($A347,'Hoja de Trabajo para listado'!$A$155:$A$1048576,0),MATCH((CUADRO!P$5&amp;$E347),'Hoja de Trabajo para listado'!$A$151:$Z$151,0)),0)+IFERROR(INDEX('Hoja de Trabajo para listado'!$AB$155:$BA$1048576,MATCH($A347,'Hoja de Trabajo para listado'!$AB$155:$AB$1048576,0),MATCH((CUADRO!P$5&amp;$E347),'Hoja de Trabajo para listado'!$AB$151:$BA$151,0)),0)+IFERROR(INDEX('Hoja de Trabajo para listado'!$BC$155:$CB$1048576,MATCH($A347,'Hoja de Trabajo para listado'!$BC$155:$BC$1048576,0),MATCH((CUADRO!P$5&amp;$E347),'Hoja de Trabajo para listado'!$BC$151:$CB$151,0)),0)+IFERROR(INDEX('Hoja de Trabajo para listado'!$DE$153:$DG$274,MATCH($A347,'Hoja de Trabajo para listado'!$DE$153:$DE$1048576,0),MATCH((CUADRO!P$5&amp;$E347),'Hoja de Trabajo para listado'!$DE$151:$DG$151,0)),0)+IFERROR(INDEX('Hoja de Trabajo para listado'!$CD$155:$DC$1048576,MATCH($A347,'Hoja de Trabajo para listado'!$CD$155:$CD$1048576,0),MATCH((CUADRO!P$5&amp;$E347),'Hoja de Trabajo para listado'!$CD$151:$DC$151,0)),0)</f>
        <v>0</v>
      </c>
      <c r="Q347" s="245">
        <f ca="1">+IFERROR(INDEX('Hoja de Trabajo para listado'!$A$155:$Z$1048576,MATCH($A347,'Hoja de Trabajo para listado'!$A$155:$A$1048576,0),MATCH((CUADRO!Q$5&amp;$E347),'Hoja de Trabajo para listado'!$A$151:$Z$151,0)),0)+IFERROR(INDEX('Hoja de Trabajo para listado'!$AB$155:$BA$1048576,MATCH($A347,'Hoja de Trabajo para listado'!$AB$155:$AB$1048576,0),MATCH((CUADRO!Q$5&amp;$E347),'Hoja de Trabajo para listado'!$AB$151:$BA$151,0)),0)+IFERROR(INDEX('Hoja de Trabajo para listado'!$BC$155:$CB$1048576,MATCH($A347,'Hoja de Trabajo para listado'!$BC$155:$BC$1048576,0),MATCH((CUADRO!Q$5&amp;$E347),'Hoja de Trabajo para listado'!$BC$151:$CB$151,0)),0)+IFERROR(INDEX('Hoja de Trabajo para listado'!$DE$153:$DG$274,MATCH($A347,'Hoja de Trabajo para listado'!$DE$153:$DE$1048576,0),MATCH((CUADRO!Q$5&amp;$E347),'Hoja de Trabajo para listado'!$DE$151:$DG$151,0)),0)+IFERROR(INDEX('Hoja de Trabajo para listado'!$CD$155:$DC$1048576,MATCH($A347,'Hoja de Trabajo para listado'!$CD$155:$CD$1048576,0),MATCH((CUADRO!Q$5&amp;$E347),'Hoja de Trabajo para listado'!$CD$151:$DC$151,0)),0)</f>
        <v>0</v>
      </c>
      <c r="R347" s="245">
        <f t="shared" ca="1" si="13"/>
        <v>5367.28</v>
      </c>
      <c r="S347" s="262">
        <f ca="1">+R346+R347</f>
        <v>5367.28</v>
      </c>
      <c r="T347" s="243">
        <f ca="1">+S347</f>
        <v>5367.28</v>
      </c>
      <c r="U347" s="242">
        <f t="shared" si="14"/>
        <v>2</v>
      </c>
      <c r="V347" s="333" t="str">
        <f>+VLOOKUP(A347,bd_lista!$A$3:$E$590,5,FALSE)</f>
        <v>Empresas Nacionales</v>
      </c>
      <c r="W347" s="384"/>
      <c r="X347" s="242">
        <f>+VLOOKUP(A347,[3]Sheet1!$A$13:$D$744,4,FALSE)</f>
        <v>35</v>
      </c>
      <c r="Y347" s="242" t="str">
        <f>+VLOOKUP(X347,bd_lista!$A$3:$C$590,3,FALSE)</f>
        <v>Ministerio de Economía y Finanzas Públicas</v>
      </c>
      <c r="Z347" s="292"/>
      <c r="AA347" s="321"/>
    </row>
    <row r="348" spans="1:27" ht="15" hidden="1" customHeight="1">
      <c r="A348" s="32">
        <v>584</v>
      </c>
      <c r="B348" s="388">
        <f>+A348</f>
        <v>584</v>
      </c>
      <c r="C348" s="247" t="str">
        <f>+VLOOKUP(A348,bd_lista!$A$3:$C$590,3,FALSE)</f>
        <v>Empresa Boliviana de Industrializacion de Hidrocarburos</v>
      </c>
      <c r="D348" s="385" t="str">
        <f>+C348</f>
        <v>Empresa Boliviana de Industrializacion de Hidrocarburos</v>
      </c>
      <c r="E348" s="247" t="s">
        <v>1304</v>
      </c>
      <c r="F348" s="243">
        <f ca="1">+IFERROR(INDEX('Hoja de Trabajo para listado'!$A$155:$Z$1048576,MATCH($A348,'Hoja de Trabajo para listado'!$A$155:$A$1048576,0),MATCH((CUADRO!F$5&amp;$E348),'Hoja de Trabajo para listado'!$A$151:$Z$151,0)),0)+IFERROR(INDEX('Hoja de Trabajo para listado'!$AB$155:$BA$1048576,MATCH($A348,'Hoja de Trabajo para listado'!$AB$155:$AB$1048576,0),MATCH((CUADRO!F$5&amp;$E348),'Hoja de Trabajo para listado'!$AB$151:$BA$151,0)),0)+IFERROR(INDEX('Hoja de Trabajo para listado'!$BC$155:$CB$1048576,MATCH($A348,'Hoja de Trabajo para listado'!$BC$155:$BC$1048576,0),MATCH((CUADRO!F$5&amp;$E348),'Hoja de Trabajo para listado'!$BC$151:$CB$151,0)),0)+IFERROR(INDEX('Hoja de Trabajo para listado'!$DE$153:$DG$274,MATCH($A348,'Hoja de Trabajo para listado'!$DE$153:$DE$1048576,0),MATCH((CUADRO!F$5&amp;$E348),'Hoja de Trabajo para listado'!$DE$151:$DG$151,0)),0)+IFERROR(INDEX('Hoja de Trabajo para listado'!$CD$155:$DC$1048576,MATCH($A348,'Hoja de Trabajo para listado'!$CD$155:$CD$1048576,0),MATCH((CUADRO!F$5&amp;$E348),'Hoja de Trabajo para listado'!$CD$151:$DC$151,0)),0)</f>
        <v>0</v>
      </c>
      <c r="G348" s="243">
        <f ca="1">+IFERROR(INDEX('Hoja de Trabajo para listado'!$A$155:$Z$1048576,MATCH($A348,'Hoja de Trabajo para listado'!$A$155:$A$1048576,0),MATCH((CUADRO!G$5&amp;$E348),'Hoja de Trabajo para listado'!$A$151:$Z$151,0)),0)+IFERROR(INDEX('Hoja de Trabajo para listado'!$AB$155:$BA$1048576,MATCH($A348,'Hoja de Trabajo para listado'!$AB$155:$AB$1048576,0),MATCH((CUADRO!G$5&amp;$E348),'Hoja de Trabajo para listado'!$AB$151:$BA$151,0)),0)+IFERROR(INDEX('Hoja de Trabajo para listado'!$BC$155:$CB$1048576,MATCH($A348,'Hoja de Trabajo para listado'!$BC$155:$BC$1048576,0),MATCH((CUADRO!G$5&amp;$E348),'Hoja de Trabajo para listado'!$BC$151:$CB$151,0)),0)+IFERROR(INDEX('Hoja de Trabajo para listado'!$DE$153:$DG$274,MATCH($A348,'Hoja de Trabajo para listado'!$DE$153:$DE$1048576,0),MATCH((CUADRO!G$5&amp;$E348),'Hoja de Trabajo para listado'!$DE$151:$DG$151,0)),0)+IFERROR(INDEX('Hoja de Trabajo para listado'!$CD$155:$DC$1048576,MATCH($A348,'Hoja de Trabajo para listado'!$CD$155:$CD$1048576,0),MATCH((CUADRO!G$5&amp;$E348),'Hoja de Trabajo para listado'!$CD$151:$DC$151,0)),0)</f>
        <v>0</v>
      </c>
      <c r="H348" s="243">
        <f ca="1">+IFERROR(INDEX('Hoja de Trabajo para listado'!$A$155:$Z$1048576,MATCH($A348,'Hoja de Trabajo para listado'!$A$155:$A$1048576,0),MATCH((CUADRO!H$5&amp;$E348),'Hoja de Trabajo para listado'!$A$151:$Z$151,0)),0)+IFERROR(INDEX('Hoja de Trabajo para listado'!$AB$155:$BA$1048576,MATCH($A348,'Hoja de Trabajo para listado'!$AB$155:$AB$1048576,0),MATCH((CUADRO!H$5&amp;$E348),'Hoja de Trabajo para listado'!$AB$151:$BA$151,0)),0)+IFERROR(INDEX('Hoja de Trabajo para listado'!$BC$155:$CB$1048576,MATCH($A348,'Hoja de Trabajo para listado'!$BC$155:$BC$1048576,0),MATCH((CUADRO!H$5&amp;$E348),'Hoja de Trabajo para listado'!$BC$151:$CB$151,0)),0)+IFERROR(INDEX('Hoja de Trabajo para listado'!$DE$153:$DG$274,MATCH($A348,'Hoja de Trabajo para listado'!$DE$153:$DE$1048576,0),MATCH((CUADRO!H$5&amp;$E348),'Hoja de Trabajo para listado'!$DE$151:$DG$151,0)),0)+IFERROR(INDEX('Hoja de Trabajo para listado'!$CD$155:$DC$1048576,MATCH($A348,'Hoja de Trabajo para listado'!$CD$155:$CD$1048576,0),MATCH((CUADRO!H$5&amp;$E348),'Hoja de Trabajo para listado'!$CD$151:$DC$151,0)),0)</f>
        <v>0</v>
      </c>
      <c r="I348" s="243">
        <f ca="1">+IFERROR(INDEX('Hoja de Trabajo para listado'!$A$155:$Z$1048576,MATCH($A348,'Hoja de Trabajo para listado'!$A$155:$A$1048576,0),MATCH((CUADRO!I$5&amp;$E348),'Hoja de Trabajo para listado'!$A$151:$Z$151,0)),0)+IFERROR(INDEX('Hoja de Trabajo para listado'!$AB$155:$BA$1048576,MATCH($A348,'Hoja de Trabajo para listado'!$AB$155:$AB$1048576,0),MATCH((CUADRO!I$5&amp;$E348),'Hoja de Trabajo para listado'!$AB$151:$BA$151,0)),0)+IFERROR(INDEX('Hoja de Trabajo para listado'!$BC$155:$CB$1048576,MATCH($A348,'Hoja de Trabajo para listado'!$BC$155:$BC$1048576,0),MATCH((CUADRO!I$5&amp;$E348),'Hoja de Trabajo para listado'!$BC$151:$CB$151,0)),0)+IFERROR(INDEX('Hoja de Trabajo para listado'!$DE$153:$DG$274,MATCH($A348,'Hoja de Trabajo para listado'!$DE$153:$DE$1048576,0),MATCH((CUADRO!I$5&amp;$E348),'Hoja de Trabajo para listado'!$DE$151:$DG$151,0)),0)+IFERROR(INDEX('Hoja de Trabajo para listado'!$CD$155:$DC$1048576,MATCH($A348,'Hoja de Trabajo para listado'!$CD$155:$CD$1048576,0),MATCH((CUADRO!I$5&amp;$E348),'Hoja de Trabajo para listado'!$CD$151:$DC$151,0)),0)</f>
        <v>0</v>
      </c>
      <c r="J348" s="243">
        <f ca="1">+IFERROR(INDEX('Hoja de Trabajo para listado'!$A$155:$Z$1048576,MATCH($A348,'Hoja de Trabajo para listado'!$A$155:$A$1048576,0),MATCH((CUADRO!J$5&amp;$E348),'Hoja de Trabajo para listado'!$A$151:$Z$151,0)),0)+IFERROR(INDEX('Hoja de Trabajo para listado'!$AB$155:$BA$1048576,MATCH($A348,'Hoja de Trabajo para listado'!$AB$155:$AB$1048576,0),MATCH((CUADRO!J$5&amp;$E348),'Hoja de Trabajo para listado'!$AB$151:$BA$151,0)),0)+IFERROR(INDEX('Hoja de Trabajo para listado'!$BC$155:$CB$1048576,MATCH($A348,'Hoja de Trabajo para listado'!$BC$155:$BC$1048576,0),MATCH((CUADRO!J$5&amp;$E348),'Hoja de Trabajo para listado'!$BC$151:$CB$151,0)),0)+IFERROR(INDEX('Hoja de Trabajo para listado'!$DE$153:$DG$274,MATCH($A348,'Hoja de Trabajo para listado'!$DE$153:$DE$1048576,0),MATCH((CUADRO!J$5&amp;$E348),'Hoja de Trabajo para listado'!$DE$151:$DG$151,0)),0)+IFERROR(INDEX('Hoja de Trabajo para listado'!$CD$155:$DC$1048576,MATCH($A348,'Hoja de Trabajo para listado'!$CD$155:$CD$1048576,0),MATCH((CUADRO!J$5&amp;$E348),'Hoja de Trabajo para listado'!$CD$151:$DC$151,0)),0)</f>
        <v>0</v>
      </c>
      <c r="K348" s="243">
        <f ca="1">+IFERROR(INDEX('Hoja de Trabajo para listado'!$A$155:$Z$1048576,MATCH($A348,'Hoja de Trabajo para listado'!$A$155:$A$1048576,0),MATCH((CUADRO!K$5&amp;$E348),'Hoja de Trabajo para listado'!$A$151:$Z$151,0)),0)+IFERROR(INDEX('Hoja de Trabajo para listado'!$AB$155:$BA$1048576,MATCH($A348,'Hoja de Trabajo para listado'!$AB$155:$AB$1048576,0),MATCH((CUADRO!K$5&amp;$E348),'Hoja de Trabajo para listado'!$AB$151:$BA$151,0)),0)+IFERROR(INDEX('Hoja de Trabajo para listado'!$BC$155:$CB$1048576,MATCH($A348,'Hoja de Trabajo para listado'!$BC$155:$BC$1048576,0),MATCH((CUADRO!K$5&amp;$E348),'Hoja de Trabajo para listado'!$BC$151:$CB$151,0)),0)+IFERROR(INDEX('Hoja de Trabajo para listado'!$DE$153:$DG$274,MATCH($A348,'Hoja de Trabajo para listado'!$DE$153:$DE$1048576,0),MATCH((CUADRO!K$5&amp;$E348),'Hoja de Trabajo para listado'!$DE$151:$DG$151,0)),0)+IFERROR(INDEX('Hoja de Trabajo para listado'!$CD$155:$DC$1048576,MATCH($A348,'Hoja de Trabajo para listado'!$CD$155:$CD$1048576,0),MATCH((CUADRO!K$5&amp;$E348),'Hoja de Trabajo para listado'!$CD$151:$DC$151,0)),0)</f>
        <v>0</v>
      </c>
      <c r="L348" s="243">
        <f ca="1">+IFERROR(INDEX('Hoja de Trabajo para listado'!$A$155:$Z$1048576,MATCH($A348,'Hoja de Trabajo para listado'!$A$155:$A$1048576,0),MATCH((CUADRO!L$5&amp;$E348),'Hoja de Trabajo para listado'!$A$151:$Z$151,0)),0)+IFERROR(INDEX('Hoja de Trabajo para listado'!$AB$155:$BA$1048576,MATCH($A348,'Hoja de Trabajo para listado'!$AB$155:$AB$1048576,0),MATCH((CUADRO!L$5&amp;$E348),'Hoja de Trabajo para listado'!$AB$151:$BA$151,0)),0)+IFERROR(INDEX('Hoja de Trabajo para listado'!$BC$155:$CB$1048576,MATCH($A348,'Hoja de Trabajo para listado'!$BC$155:$BC$1048576,0),MATCH((CUADRO!L$5&amp;$E348),'Hoja de Trabajo para listado'!$BC$151:$CB$151,0)),0)+IFERROR(INDEX('Hoja de Trabajo para listado'!$DE$153:$DG$274,MATCH($A348,'Hoja de Trabajo para listado'!$DE$153:$DE$1048576,0),MATCH((CUADRO!L$5&amp;$E348),'Hoja de Trabajo para listado'!$DE$151:$DG$151,0)),0)+IFERROR(INDEX('Hoja de Trabajo para listado'!$CD$155:$DC$1048576,MATCH($A348,'Hoja de Trabajo para listado'!$CD$155:$CD$1048576,0),MATCH((CUADRO!L$5&amp;$E348),'Hoja de Trabajo para listado'!$CD$151:$DC$151,0)),0)</f>
        <v>0</v>
      </c>
      <c r="M348" s="243">
        <f ca="1">+IFERROR(INDEX('Hoja de Trabajo para listado'!$A$155:$Z$1048576,MATCH($A348,'Hoja de Trabajo para listado'!$A$155:$A$1048576,0),MATCH((CUADRO!M$5&amp;$E348),'Hoja de Trabajo para listado'!$A$151:$Z$151,0)),0)+IFERROR(INDEX('Hoja de Trabajo para listado'!$AB$155:$BA$1048576,MATCH($A348,'Hoja de Trabajo para listado'!$AB$155:$AB$1048576,0),MATCH((CUADRO!M$5&amp;$E348),'Hoja de Trabajo para listado'!$AB$151:$BA$151,0)),0)+IFERROR(INDEX('Hoja de Trabajo para listado'!$BC$155:$CB$1048576,MATCH($A348,'Hoja de Trabajo para listado'!$BC$155:$BC$1048576,0),MATCH((CUADRO!M$5&amp;$E348),'Hoja de Trabajo para listado'!$BC$151:$CB$151,0)),0)+IFERROR(INDEX('Hoja de Trabajo para listado'!$DE$153:$DG$274,MATCH($A348,'Hoja de Trabajo para listado'!$DE$153:$DE$1048576,0),MATCH((CUADRO!M$5&amp;$E348),'Hoja de Trabajo para listado'!$DE$151:$DG$151,0)),0)+IFERROR(INDEX('Hoja de Trabajo para listado'!$CD$155:$DC$1048576,MATCH($A348,'Hoja de Trabajo para listado'!$CD$155:$CD$1048576,0),MATCH((CUADRO!M$5&amp;$E348),'Hoja de Trabajo para listado'!$CD$151:$DC$151,0)),0)</f>
        <v>0</v>
      </c>
      <c r="N348" s="243">
        <f ca="1">+IFERROR(INDEX('Hoja de Trabajo para listado'!$A$155:$Z$1048576,MATCH($A348,'Hoja de Trabajo para listado'!$A$155:$A$1048576,0),MATCH((CUADRO!N$5&amp;$E348),'Hoja de Trabajo para listado'!$A$151:$Z$151,0)),0)+IFERROR(INDEX('Hoja de Trabajo para listado'!$AB$155:$BA$1048576,MATCH($A348,'Hoja de Trabajo para listado'!$AB$155:$AB$1048576,0),MATCH((CUADRO!N$5&amp;$E348),'Hoja de Trabajo para listado'!$AB$151:$BA$151,0)),0)+IFERROR(INDEX('Hoja de Trabajo para listado'!$BC$155:$CB$1048576,MATCH($A348,'Hoja de Trabajo para listado'!$BC$155:$BC$1048576,0),MATCH((CUADRO!N$5&amp;$E348),'Hoja de Trabajo para listado'!$BC$151:$CB$151,0)),0)+IFERROR(INDEX('Hoja de Trabajo para listado'!$DE$153:$DG$274,MATCH($A348,'Hoja de Trabajo para listado'!$DE$153:$DE$1048576,0),MATCH((CUADRO!N$5&amp;$E348),'Hoja de Trabajo para listado'!$DE$151:$DG$151,0)),0)+IFERROR(INDEX('Hoja de Trabajo para listado'!$CD$155:$DC$1048576,MATCH($A348,'Hoja de Trabajo para listado'!$CD$155:$CD$1048576,0),MATCH((CUADRO!N$5&amp;$E348),'Hoja de Trabajo para listado'!$CD$151:$DC$151,0)),0)</f>
        <v>0</v>
      </c>
      <c r="O348" s="243">
        <f ca="1">+IFERROR(INDEX('Hoja de Trabajo para listado'!$A$155:$Z$1048576,MATCH($A348,'Hoja de Trabajo para listado'!$A$155:$A$1048576,0),MATCH((CUADRO!O$5&amp;$E348),'Hoja de Trabajo para listado'!$A$151:$Z$151,0)),0)+IFERROR(INDEX('Hoja de Trabajo para listado'!$AB$155:$BA$1048576,MATCH($A348,'Hoja de Trabajo para listado'!$AB$155:$AB$1048576,0),MATCH((CUADRO!O$5&amp;$E348),'Hoja de Trabajo para listado'!$AB$151:$BA$151,0)),0)+IFERROR(INDEX('Hoja de Trabajo para listado'!$BC$155:$CB$1048576,MATCH($A348,'Hoja de Trabajo para listado'!$BC$155:$BC$1048576,0),MATCH((CUADRO!O$5&amp;$E348),'Hoja de Trabajo para listado'!$BC$151:$CB$151,0)),0)+IFERROR(INDEX('Hoja de Trabajo para listado'!$DE$153:$DG$274,MATCH($A348,'Hoja de Trabajo para listado'!$DE$153:$DE$1048576,0),MATCH((CUADRO!O$5&amp;$E348),'Hoja de Trabajo para listado'!$DE$151:$DG$151,0)),0)+IFERROR(INDEX('Hoja de Trabajo para listado'!$CD$155:$DC$1048576,MATCH($A348,'Hoja de Trabajo para listado'!$CD$155:$CD$1048576,0),MATCH((CUADRO!O$5&amp;$E348),'Hoja de Trabajo para listado'!$CD$151:$DC$151,0)),0)</f>
        <v>0</v>
      </c>
      <c r="P348" s="243">
        <f ca="1">+IFERROR(INDEX('Hoja de Trabajo para listado'!$A$155:$Z$1048576,MATCH($A348,'Hoja de Trabajo para listado'!$A$155:$A$1048576,0),MATCH((CUADRO!P$5&amp;$E348),'Hoja de Trabajo para listado'!$A$151:$Z$151,0)),0)+IFERROR(INDEX('Hoja de Trabajo para listado'!$AB$155:$BA$1048576,MATCH($A348,'Hoja de Trabajo para listado'!$AB$155:$AB$1048576,0),MATCH((CUADRO!P$5&amp;$E348),'Hoja de Trabajo para listado'!$AB$151:$BA$151,0)),0)+IFERROR(INDEX('Hoja de Trabajo para listado'!$BC$155:$CB$1048576,MATCH($A348,'Hoja de Trabajo para listado'!$BC$155:$BC$1048576,0),MATCH((CUADRO!P$5&amp;$E348),'Hoja de Trabajo para listado'!$BC$151:$CB$151,0)),0)+IFERROR(INDEX('Hoja de Trabajo para listado'!$DE$153:$DG$274,MATCH($A348,'Hoja de Trabajo para listado'!$DE$153:$DE$1048576,0),MATCH((CUADRO!P$5&amp;$E348),'Hoja de Trabajo para listado'!$DE$151:$DG$151,0)),0)+IFERROR(INDEX('Hoja de Trabajo para listado'!$CD$155:$DC$1048576,MATCH($A348,'Hoja de Trabajo para listado'!$CD$155:$CD$1048576,0),MATCH((CUADRO!P$5&amp;$E348),'Hoja de Trabajo para listado'!$CD$151:$DC$151,0)),0)</f>
        <v>0</v>
      </c>
      <c r="Q348" s="243">
        <f ca="1">+IFERROR(INDEX('Hoja de Trabajo para listado'!$A$155:$Z$1048576,MATCH($A348,'Hoja de Trabajo para listado'!$A$155:$A$1048576,0),MATCH((CUADRO!Q$5&amp;$E348),'Hoja de Trabajo para listado'!$A$151:$Z$151,0)),0)+IFERROR(INDEX('Hoja de Trabajo para listado'!$AB$155:$BA$1048576,MATCH($A348,'Hoja de Trabajo para listado'!$AB$155:$AB$1048576,0),MATCH((CUADRO!Q$5&amp;$E348),'Hoja de Trabajo para listado'!$AB$151:$BA$151,0)),0)+IFERROR(INDEX('Hoja de Trabajo para listado'!$BC$155:$CB$1048576,MATCH($A348,'Hoja de Trabajo para listado'!$BC$155:$BC$1048576,0),MATCH((CUADRO!Q$5&amp;$E348),'Hoja de Trabajo para listado'!$BC$151:$CB$151,0)),0)+IFERROR(INDEX('Hoja de Trabajo para listado'!$DE$153:$DG$274,MATCH($A348,'Hoja de Trabajo para listado'!$DE$153:$DE$1048576,0),MATCH((CUADRO!Q$5&amp;$E348),'Hoja de Trabajo para listado'!$DE$151:$DG$151,0)),0)+IFERROR(INDEX('Hoja de Trabajo para listado'!$CD$155:$DC$1048576,MATCH($A348,'Hoja de Trabajo para listado'!$CD$155:$CD$1048576,0),MATCH((CUADRO!Q$5&amp;$E348),'Hoja de Trabajo para listado'!$CD$151:$DC$151,0)),0)</f>
        <v>0</v>
      </c>
      <c r="R348" s="243">
        <f t="shared" ca="1" si="13"/>
        <v>0</v>
      </c>
      <c r="S348" s="263"/>
      <c r="T348" s="243">
        <f ca="1">+T349</f>
        <v>0</v>
      </c>
      <c r="U348" s="242">
        <f t="shared" si="14"/>
        <v>1</v>
      </c>
      <c r="V348" s="333" t="str">
        <f>+VLOOKUP(A348,bd_lista!$A$3:$E$590,5,FALSE)</f>
        <v>Empresas Nacionales</v>
      </c>
      <c r="W348" s="383" t="str">
        <f>+V348</f>
        <v>Empresas Nacionales</v>
      </c>
      <c r="X348" s="242">
        <v>78</v>
      </c>
      <c r="Y348" s="242" t="str">
        <f>+VLOOKUP(X348,bd_lista!$A$3:$C$590,3,FALSE)</f>
        <v>Ministerio de Hidrocarburos y Energías</v>
      </c>
      <c r="Z348" s="294">
        <f>+X348</f>
        <v>78</v>
      </c>
      <c r="AA348" s="319" t="str">
        <f>+Y348</f>
        <v>Ministerio de Hidrocarburos y Energías</v>
      </c>
    </row>
    <row r="349" spans="1:27" ht="15" hidden="1" customHeight="1">
      <c r="A349" s="32">
        <v>584</v>
      </c>
      <c r="B349" s="389"/>
      <c r="C349" s="333" t="str">
        <f>+VLOOKUP(A349,bd_lista!$A$3:$C$590,3,FALSE)</f>
        <v>Empresa Boliviana de Industrializacion de Hidrocarburos</v>
      </c>
      <c r="D349" s="386"/>
      <c r="E349" s="333" t="s">
        <v>1305</v>
      </c>
      <c r="F349" s="245">
        <f ca="1">+IFERROR(INDEX('Hoja de Trabajo para listado'!$A$155:$Z$1048576,MATCH($A349,'Hoja de Trabajo para listado'!$A$155:$A$1048576,0),MATCH((CUADRO!F$5&amp;$E349),'Hoja de Trabajo para listado'!$A$151:$Z$151,0)),0)+IFERROR(INDEX('Hoja de Trabajo para listado'!$AB$155:$BA$1048576,MATCH($A349,'Hoja de Trabajo para listado'!$AB$155:$AB$1048576,0),MATCH((CUADRO!F$5&amp;$E349),'Hoja de Trabajo para listado'!$AB$151:$BA$151,0)),0)+IFERROR(INDEX('Hoja de Trabajo para listado'!$BC$155:$CB$1048576,MATCH($A349,'Hoja de Trabajo para listado'!$BC$155:$BC$1048576,0),MATCH((CUADRO!F$5&amp;$E349),'Hoja de Trabajo para listado'!$BC$151:$CB$151,0)),0)+IFERROR(INDEX('Hoja de Trabajo para listado'!$DE$153:$DG$274,MATCH($A349,'Hoja de Trabajo para listado'!$DE$153:$DE$1048576,0),MATCH((CUADRO!F$5&amp;$E349),'Hoja de Trabajo para listado'!$DE$151:$DG$151,0)),0)+IFERROR(INDEX('Hoja de Trabajo para listado'!$CD$155:$DC$1048576,MATCH($A349,'Hoja de Trabajo para listado'!$CD$155:$CD$1048576,0),MATCH((CUADRO!F$5&amp;$E349),'Hoja de Trabajo para listado'!$CD$151:$DC$151,0)),0)</f>
        <v>0</v>
      </c>
      <c r="G349" s="245">
        <f ca="1">+IFERROR(INDEX('Hoja de Trabajo para listado'!$A$155:$Z$1048576,MATCH($A349,'Hoja de Trabajo para listado'!$A$155:$A$1048576,0),MATCH((CUADRO!G$5&amp;$E349),'Hoja de Trabajo para listado'!$A$151:$Z$151,0)),0)+IFERROR(INDEX('Hoja de Trabajo para listado'!$AB$155:$BA$1048576,MATCH($A349,'Hoja de Trabajo para listado'!$AB$155:$AB$1048576,0),MATCH((CUADRO!G$5&amp;$E349),'Hoja de Trabajo para listado'!$AB$151:$BA$151,0)),0)+IFERROR(INDEX('Hoja de Trabajo para listado'!$BC$155:$CB$1048576,MATCH($A349,'Hoja de Trabajo para listado'!$BC$155:$BC$1048576,0),MATCH((CUADRO!G$5&amp;$E349),'Hoja de Trabajo para listado'!$BC$151:$CB$151,0)),0)+IFERROR(INDEX('Hoja de Trabajo para listado'!$DE$153:$DG$274,MATCH($A349,'Hoja de Trabajo para listado'!$DE$153:$DE$1048576,0),MATCH((CUADRO!G$5&amp;$E349),'Hoja de Trabajo para listado'!$DE$151:$DG$151,0)),0)+IFERROR(INDEX('Hoja de Trabajo para listado'!$CD$155:$DC$1048576,MATCH($A349,'Hoja de Trabajo para listado'!$CD$155:$CD$1048576,0),MATCH((CUADRO!G$5&amp;$E349),'Hoja de Trabajo para listado'!$CD$151:$DC$151,0)),0)</f>
        <v>0</v>
      </c>
      <c r="H349" s="245">
        <f ca="1">+IFERROR(INDEX('Hoja de Trabajo para listado'!$A$155:$Z$1048576,MATCH($A349,'Hoja de Trabajo para listado'!$A$155:$A$1048576,0),MATCH((CUADRO!H$5&amp;$E349),'Hoja de Trabajo para listado'!$A$151:$Z$151,0)),0)+IFERROR(INDEX('Hoja de Trabajo para listado'!$AB$155:$BA$1048576,MATCH($A349,'Hoja de Trabajo para listado'!$AB$155:$AB$1048576,0),MATCH((CUADRO!H$5&amp;$E349),'Hoja de Trabajo para listado'!$AB$151:$BA$151,0)),0)+IFERROR(INDEX('Hoja de Trabajo para listado'!$BC$155:$CB$1048576,MATCH($A349,'Hoja de Trabajo para listado'!$BC$155:$BC$1048576,0),MATCH((CUADRO!H$5&amp;$E349),'Hoja de Trabajo para listado'!$BC$151:$CB$151,0)),0)+IFERROR(INDEX('Hoja de Trabajo para listado'!$DE$153:$DG$274,MATCH($A349,'Hoja de Trabajo para listado'!$DE$153:$DE$1048576,0),MATCH((CUADRO!H$5&amp;$E349),'Hoja de Trabajo para listado'!$DE$151:$DG$151,0)),0)+IFERROR(INDEX('Hoja de Trabajo para listado'!$CD$155:$DC$1048576,MATCH($A349,'Hoja de Trabajo para listado'!$CD$155:$CD$1048576,0),MATCH((CUADRO!H$5&amp;$E349),'Hoja de Trabajo para listado'!$CD$151:$DC$151,0)),0)</f>
        <v>0</v>
      </c>
      <c r="I349" s="245">
        <f ca="1">+IFERROR(INDEX('Hoja de Trabajo para listado'!$A$155:$Z$1048576,MATCH($A349,'Hoja de Trabajo para listado'!$A$155:$A$1048576,0),MATCH((CUADRO!I$5&amp;$E349),'Hoja de Trabajo para listado'!$A$151:$Z$151,0)),0)+IFERROR(INDEX('Hoja de Trabajo para listado'!$AB$155:$BA$1048576,MATCH($A349,'Hoja de Trabajo para listado'!$AB$155:$AB$1048576,0),MATCH((CUADRO!I$5&amp;$E349),'Hoja de Trabajo para listado'!$AB$151:$BA$151,0)),0)+IFERROR(INDEX('Hoja de Trabajo para listado'!$BC$155:$CB$1048576,MATCH($A349,'Hoja de Trabajo para listado'!$BC$155:$BC$1048576,0),MATCH((CUADRO!I$5&amp;$E349),'Hoja de Trabajo para listado'!$BC$151:$CB$151,0)),0)+IFERROR(INDEX('Hoja de Trabajo para listado'!$DE$153:$DG$274,MATCH($A349,'Hoja de Trabajo para listado'!$DE$153:$DE$1048576,0),MATCH((CUADRO!I$5&amp;$E349),'Hoja de Trabajo para listado'!$DE$151:$DG$151,0)),0)+IFERROR(INDEX('Hoja de Trabajo para listado'!$CD$155:$DC$1048576,MATCH($A349,'Hoja de Trabajo para listado'!$CD$155:$CD$1048576,0),MATCH((CUADRO!I$5&amp;$E349),'Hoja de Trabajo para listado'!$CD$151:$DC$151,0)),0)</f>
        <v>0</v>
      </c>
      <c r="J349" s="245">
        <f ca="1">+IFERROR(INDEX('Hoja de Trabajo para listado'!$A$155:$Z$1048576,MATCH($A349,'Hoja de Trabajo para listado'!$A$155:$A$1048576,0),MATCH((CUADRO!J$5&amp;$E349),'Hoja de Trabajo para listado'!$A$151:$Z$151,0)),0)+IFERROR(INDEX('Hoja de Trabajo para listado'!$AB$155:$BA$1048576,MATCH($A349,'Hoja de Trabajo para listado'!$AB$155:$AB$1048576,0),MATCH((CUADRO!J$5&amp;$E349),'Hoja de Trabajo para listado'!$AB$151:$BA$151,0)),0)+IFERROR(INDEX('Hoja de Trabajo para listado'!$BC$155:$CB$1048576,MATCH($A349,'Hoja de Trabajo para listado'!$BC$155:$BC$1048576,0),MATCH((CUADRO!J$5&amp;$E349),'Hoja de Trabajo para listado'!$BC$151:$CB$151,0)),0)+IFERROR(INDEX('Hoja de Trabajo para listado'!$DE$153:$DG$274,MATCH($A349,'Hoja de Trabajo para listado'!$DE$153:$DE$1048576,0),MATCH((CUADRO!J$5&amp;$E349),'Hoja de Trabajo para listado'!$DE$151:$DG$151,0)),0)+IFERROR(INDEX('Hoja de Trabajo para listado'!$CD$155:$DC$1048576,MATCH($A349,'Hoja de Trabajo para listado'!$CD$155:$CD$1048576,0),MATCH((CUADRO!J$5&amp;$E349),'Hoja de Trabajo para listado'!$CD$151:$DC$151,0)),0)</f>
        <v>0</v>
      </c>
      <c r="K349" s="245">
        <f ca="1">+IFERROR(INDEX('Hoja de Trabajo para listado'!$A$155:$Z$1048576,MATCH($A349,'Hoja de Trabajo para listado'!$A$155:$A$1048576,0),MATCH((CUADRO!K$5&amp;$E349),'Hoja de Trabajo para listado'!$A$151:$Z$151,0)),0)+IFERROR(INDEX('Hoja de Trabajo para listado'!$AB$155:$BA$1048576,MATCH($A349,'Hoja de Trabajo para listado'!$AB$155:$AB$1048576,0),MATCH((CUADRO!K$5&amp;$E349),'Hoja de Trabajo para listado'!$AB$151:$BA$151,0)),0)+IFERROR(INDEX('Hoja de Trabajo para listado'!$BC$155:$CB$1048576,MATCH($A349,'Hoja de Trabajo para listado'!$BC$155:$BC$1048576,0),MATCH((CUADRO!K$5&amp;$E349),'Hoja de Trabajo para listado'!$BC$151:$CB$151,0)),0)+IFERROR(INDEX('Hoja de Trabajo para listado'!$DE$153:$DG$274,MATCH($A349,'Hoja de Trabajo para listado'!$DE$153:$DE$1048576,0),MATCH((CUADRO!K$5&amp;$E349),'Hoja de Trabajo para listado'!$DE$151:$DG$151,0)),0)+IFERROR(INDEX('Hoja de Trabajo para listado'!$CD$155:$DC$1048576,MATCH($A349,'Hoja de Trabajo para listado'!$CD$155:$CD$1048576,0),MATCH((CUADRO!K$5&amp;$E349),'Hoja de Trabajo para listado'!$CD$151:$DC$151,0)),0)</f>
        <v>0</v>
      </c>
      <c r="L349" s="245">
        <f ca="1">+IFERROR(INDEX('Hoja de Trabajo para listado'!$A$155:$Z$1048576,MATCH($A349,'Hoja de Trabajo para listado'!$A$155:$A$1048576,0),MATCH((CUADRO!L$5&amp;$E349),'Hoja de Trabajo para listado'!$A$151:$Z$151,0)),0)+IFERROR(INDEX('Hoja de Trabajo para listado'!$AB$155:$BA$1048576,MATCH($A349,'Hoja de Trabajo para listado'!$AB$155:$AB$1048576,0),MATCH((CUADRO!L$5&amp;$E349),'Hoja de Trabajo para listado'!$AB$151:$BA$151,0)),0)+IFERROR(INDEX('Hoja de Trabajo para listado'!$BC$155:$CB$1048576,MATCH($A349,'Hoja de Trabajo para listado'!$BC$155:$BC$1048576,0),MATCH((CUADRO!L$5&amp;$E349),'Hoja de Trabajo para listado'!$BC$151:$CB$151,0)),0)+IFERROR(INDEX('Hoja de Trabajo para listado'!$DE$153:$DG$274,MATCH($A349,'Hoja de Trabajo para listado'!$DE$153:$DE$1048576,0),MATCH((CUADRO!L$5&amp;$E349),'Hoja de Trabajo para listado'!$DE$151:$DG$151,0)),0)+IFERROR(INDEX('Hoja de Trabajo para listado'!$CD$155:$DC$1048576,MATCH($A349,'Hoja de Trabajo para listado'!$CD$155:$CD$1048576,0),MATCH((CUADRO!L$5&amp;$E349),'Hoja de Trabajo para listado'!$CD$151:$DC$151,0)),0)</f>
        <v>0</v>
      </c>
      <c r="M349" s="245">
        <f ca="1">+IFERROR(INDEX('Hoja de Trabajo para listado'!$A$155:$Z$1048576,MATCH($A349,'Hoja de Trabajo para listado'!$A$155:$A$1048576,0),MATCH((CUADRO!M$5&amp;$E349),'Hoja de Trabajo para listado'!$A$151:$Z$151,0)),0)+IFERROR(INDEX('Hoja de Trabajo para listado'!$AB$155:$BA$1048576,MATCH($A349,'Hoja de Trabajo para listado'!$AB$155:$AB$1048576,0),MATCH((CUADRO!M$5&amp;$E349),'Hoja de Trabajo para listado'!$AB$151:$BA$151,0)),0)+IFERROR(INDEX('Hoja de Trabajo para listado'!$BC$155:$CB$1048576,MATCH($A349,'Hoja de Trabajo para listado'!$BC$155:$BC$1048576,0),MATCH((CUADRO!M$5&amp;$E349),'Hoja de Trabajo para listado'!$BC$151:$CB$151,0)),0)+IFERROR(INDEX('Hoja de Trabajo para listado'!$DE$153:$DG$274,MATCH($A349,'Hoja de Trabajo para listado'!$DE$153:$DE$1048576,0),MATCH((CUADRO!M$5&amp;$E349),'Hoja de Trabajo para listado'!$DE$151:$DG$151,0)),0)+IFERROR(INDEX('Hoja de Trabajo para listado'!$CD$155:$DC$1048576,MATCH($A349,'Hoja de Trabajo para listado'!$CD$155:$CD$1048576,0),MATCH((CUADRO!M$5&amp;$E349),'Hoja de Trabajo para listado'!$CD$151:$DC$151,0)),0)</f>
        <v>0</v>
      </c>
      <c r="N349" s="245">
        <f ca="1">+IFERROR(INDEX('Hoja de Trabajo para listado'!$A$155:$Z$1048576,MATCH($A349,'Hoja de Trabajo para listado'!$A$155:$A$1048576,0),MATCH((CUADRO!N$5&amp;$E349),'Hoja de Trabajo para listado'!$A$151:$Z$151,0)),0)+IFERROR(INDEX('Hoja de Trabajo para listado'!$AB$155:$BA$1048576,MATCH($A349,'Hoja de Trabajo para listado'!$AB$155:$AB$1048576,0),MATCH((CUADRO!N$5&amp;$E349),'Hoja de Trabajo para listado'!$AB$151:$BA$151,0)),0)+IFERROR(INDEX('Hoja de Trabajo para listado'!$BC$155:$CB$1048576,MATCH($A349,'Hoja de Trabajo para listado'!$BC$155:$BC$1048576,0),MATCH((CUADRO!N$5&amp;$E349),'Hoja de Trabajo para listado'!$BC$151:$CB$151,0)),0)+IFERROR(INDEX('Hoja de Trabajo para listado'!$DE$153:$DG$274,MATCH($A349,'Hoja de Trabajo para listado'!$DE$153:$DE$1048576,0),MATCH((CUADRO!N$5&amp;$E349),'Hoja de Trabajo para listado'!$DE$151:$DG$151,0)),0)+IFERROR(INDEX('Hoja de Trabajo para listado'!$CD$155:$DC$1048576,MATCH($A349,'Hoja de Trabajo para listado'!$CD$155:$CD$1048576,0),MATCH((CUADRO!N$5&amp;$E349),'Hoja de Trabajo para listado'!$CD$151:$DC$151,0)),0)</f>
        <v>0</v>
      </c>
      <c r="O349" s="245">
        <f ca="1">+IFERROR(INDEX('Hoja de Trabajo para listado'!$A$155:$Z$1048576,MATCH($A349,'Hoja de Trabajo para listado'!$A$155:$A$1048576,0),MATCH((CUADRO!O$5&amp;$E349),'Hoja de Trabajo para listado'!$A$151:$Z$151,0)),0)+IFERROR(INDEX('Hoja de Trabajo para listado'!$AB$155:$BA$1048576,MATCH($A349,'Hoja de Trabajo para listado'!$AB$155:$AB$1048576,0),MATCH((CUADRO!O$5&amp;$E349),'Hoja de Trabajo para listado'!$AB$151:$BA$151,0)),0)+IFERROR(INDEX('Hoja de Trabajo para listado'!$BC$155:$CB$1048576,MATCH($A349,'Hoja de Trabajo para listado'!$BC$155:$BC$1048576,0),MATCH((CUADRO!O$5&amp;$E349),'Hoja de Trabajo para listado'!$BC$151:$CB$151,0)),0)+IFERROR(INDEX('Hoja de Trabajo para listado'!$DE$153:$DG$274,MATCH($A349,'Hoja de Trabajo para listado'!$DE$153:$DE$1048576,0),MATCH((CUADRO!O$5&amp;$E349),'Hoja de Trabajo para listado'!$DE$151:$DG$151,0)),0)+IFERROR(INDEX('Hoja de Trabajo para listado'!$CD$155:$DC$1048576,MATCH($A349,'Hoja de Trabajo para listado'!$CD$155:$CD$1048576,0),MATCH((CUADRO!O$5&amp;$E349),'Hoja de Trabajo para listado'!$CD$151:$DC$151,0)),0)</f>
        <v>0</v>
      </c>
      <c r="P349" s="245">
        <f ca="1">+IFERROR(INDEX('Hoja de Trabajo para listado'!$A$155:$Z$1048576,MATCH($A349,'Hoja de Trabajo para listado'!$A$155:$A$1048576,0),MATCH((CUADRO!P$5&amp;$E349),'Hoja de Trabajo para listado'!$A$151:$Z$151,0)),0)+IFERROR(INDEX('Hoja de Trabajo para listado'!$AB$155:$BA$1048576,MATCH($A349,'Hoja de Trabajo para listado'!$AB$155:$AB$1048576,0),MATCH((CUADRO!P$5&amp;$E349),'Hoja de Trabajo para listado'!$AB$151:$BA$151,0)),0)+IFERROR(INDEX('Hoja de Trabajo para listado'!$BC$155:$CB$1048576,MATCH($A349,'Hoja de Trabajo para listado'!$BC$155:$BC$1048576,0),MATCH((CUADRO!P$5&amp;$E349),'Hoja de Trabajo para listado'!$BC$151:$CB$151,0)),0)+IFERROR(INDEX('Hoja de Trabajo para listado'!$DE$153:$DG$274,MATCH($A349,'Hoja de Trabajo para listado'!$DE$153:$DE$1048576,0),MATCH((CUADRO!P$5&amp;$E349),'Hoja de Trabajo para listado'!$DE$151:$DG$151,0)),0)+IFERROR(INDEX('Hoja de Trabajo para listado'!$CD$155:$DC$1048576,MATCH($A349,'Hoja de Trabajo para listado'!$CD$155:$CD$1048576,0),MATCH((CUADRO!P$5&amp;$E349),'Hoja de Trabajo para listado'!$CD$151:$DC$151,0)),0)</f>
        <v>0</v>
      </c>
      <c r="Q349" s="245">
        <f ca="1">+IFERROR(INDEX('Hoja de Trabajo para listado'!$A$155:$Z$1048576,MATCH($A349,'Hoja de Trabajo para listado'!$A$155:$A$1048576,0),MATCH((CUADRO!Q$5&amp;$E349),'Hoja de Trabajo para listado'!$A$151:$Z$151,0)),0)+IFERROR(INDEX('Hoja de Trabajo para listado'!$AB$155:$BA$1048576,MATCH($A349,'Hoja de Trabajo para listado'!$AB$155:$AB$1048576,0),MATCH((CUADRO!Q$5&amp;$E349),'Hoja de Trabajo para listado'!$AB$151:$BA$151,0)),0)+IFERROR(INDEX('Hoja de Trabajo para listado'!$BC$155:$CB$1048576,MATCH($A349,'Hoja de Trabajo para listado'!$BC$155:$BC$1048576,0),MATCH((CUADRO!Q$5&amp;$E349),'Hoja de Trabajo para listado'!$BC$151:$CB$151,0)),0)+IFERROR(INDEX('Hoja de Trabajo para listado'!$DE$153:$DG$274,MATCH($A349,'Hoja de Trabajo para listado'!$DE$153:$DE$1048576,0),MATCH((CUADRO!Q$5&amp;$E349),'Hoja de Trabajo para listado'!$DE$151:$DG$151,0)),0)+IFERROR(INDEX('Hoja de Trabajo para listado'!$CD$155:$DC$1048576,MATCH($A349,'Hoja de Trabajo para listado'!$CD$155:$CD$1048576,0),MATCH((CUADRO!Q$5&amp;$E349),'Hoja de Trabajo para listado'!$CD$151:$DC$151,0)),0)</f>
        <v>0</v>
      </c>
      <c r="R349" s="245">
        <f t="shared" ca="1" si="13"/>
        <v>0</v>
      </c>
      <c r="S349" s="262">
        <f ca="1">+R348+R349</f>
        <v>0</v>
      </c>
      <c r="T349" s="245">
        <f ca="1">+S349</f>
        <v>0</v>
      </c>
      <c r="U349" s="244">
        <f t="shared" si="14"/>
        <v>2</v>
      </c>
      <c r="V349" s="333" t="str">
        <f>+VLOOKUP(A349,bd_lista!$A$3:$E$590,5,FALSE)</f>
        <v>Empresas Nacionales</v>
      </c>
      <c r="W349" s="384"/>
      <c r="X349" s="242">
        <v>78</v>
      </c>
      <c r="Y349" s="242" t="str">
        <f>+VLOOKUP(X349,bd_lista!$A$3:$C$590,3,FALSE)</f>
        <v>Ministerio de Hidrocarburos y Energías</v>
      </c>
      <c r="Z349" s="292"/>
      <c r="AA349" s="321"/>
    </row>
    <row r="350" spans="1:27" customFormat="1" ht="15" customHeight="1">
      <c r="A350" s="251">
        <v>585</v>
      </c>
      <c r="B350" s="388">
        <f>+A350</f>
        <v>585</v>
      </c>
      <c r="C350" s="247" t="str">
        <f>+VLOOKUP(A350,bd_lista!$A$3:$C$590,3,FALSE)</f>
        <v>Agencia Boliviana Espacial</v>
      </c>
      <c r="D350" s="385" t="str">
        <f>+C350</f>
        <v>Agencia Boliviana Espacial</v>
      </c>
      <c r="E350" s="247" t="s">
        <v>1304</v>
      </c>
      <c r="F350" s="243">
        <f ca="1">+IFERROR(INDEX('Hoja de Trabajo para listado'!$A$155:$Z$1048576,MATCH($A350,'Hoja de Trabajo para listado'!$A$155:$A$1048576,0),MATCH((CUADRO!F$5&amp;$E350),'Hoja de Trabajo para listado'!$A$151:$Z$151,0)),0)+IFERROR(INDEX('Hoja de Trabajo para listado'!$AB$155:$BA$1048576,MATCH($A350,'Hoja de Trabajo para listado'!$AB$155:$AB$1048576,0),MATCH((CUADRO!F$5&amp;$E350),'Hoja de Trabajo para listado'!$AB$151:$BA$151,0)),0)+IFERROR(INDEX('Hoja de Trabajo para listado'!$BC$155:$CB$1048576,MATCH($A350,'Hoja de Trabajo para listado'!$BC$155:$BC$1048576,0),MATCH((CUADRO!F$5&amp;$E350),'Hoja de Trabajo para listado'!$BC$151:$CB$151,0)),0)+IFERROR(INDEX('Hoja de Trabajo para listado'!$DE$153:$DG$274,MATCH($A350,'Hoja de Trabajo para listado'!$DE$153:$DE$1048576,0),MATCH((CUADRO!F$5&amp;$E350),'Hoja de Trabajo para listado'!$DE$151:$DG$151,0)),0)+IFERROR(INDEX('Hoja de Trabajo para listado'!$CD$155:$DC$1048576,MATCH($A350,'Hoja de Trabajo para listado'!$CD$155:$CD$1048576,0),MATCH((CUADRO!F$5&amp;$E350),'Hoja de Trabajo para listado'!$CD$151:$DC$151,0)),0)</f>
        <v>0</v>
      </c>
      <c r="G350" s="243">
        <f ca="1">+IFERROR(INDEX('Hoja de Trabajo para listado'!$A$155:$Z$1048576,MATCH($A350,'Hoja de Trabajo para listado'!$A$155:$A$1048576,0),MATCH((CUADRO!G$5&amp;$E350),'Hoja de Trabajo para listado'!$A$151:$Z$151,0)),0)+IFERROR(INDEX('Hoja de Trabajo para listado'!$AB$155:$BA$1048576,MATCH($A350,'Hoja de Trabajo para listado'!$AB$155:$AB$1048576,0),MATCH((CUADRO!G$5&amp;$E350),'Hoja de Trabajo para listado'!$AB$151:$BA$151,0)),0)+IFERROR(INDEX('Hoja de Trabajo para listado'!$BC$155:$CB$1048576,MATCH($A350,'Hoja de Trabajo para listado'!$BC$155:$BC$1048576,0),MATCH((CUADRO!G$5&amp;$E350),'Hoja de Trabajo para listado'!$BC$151:$CB$151,0)),0)+IFERROR(INDEX('Hoja de Trabajo para listado'!$DE$153:$DG$274,MATCH($A350,'Hoja de Trabajo para listado'!$DE$153:$DE$1048576,0),MATCH((CUADRO!G$5&amp;$E350),'Hoja de Trabajo para listado'!$DE$151:$DG$151,0)),0)+IFERROR(INDEX('Hoja de Trabajo para listado'!$CD$155:$DC$1048576,MATCH($A350,'Hoja de Trabajo para listado'!$CD$155:$CD$1048576,0),MATCH((CUADRO!G$5&amp;$E350),'Hoja de Trabajo para listado'!$CD$151:$DC$151,0)),0)</f>
        <v>0</v>
      </c>
      <c r="H350" s="243">
        <f ca="1">+IFERROR(INDEX('Hoja de Trabajo para listado'!$A$155:$Z$1048576,MATCH($A350,'Hoja de Trabajo para listado'!$A$155:$A$1048576,0),MATCH((CUADRO!H$5&amp;$E350),'Hoja de Trabajo para listado'!$A$151:$Z$151,0)),0)+IFERROR(INDEX('Hoja de Trabajo para listado'!$AB$155:$BA$1048576,MATCH($A350,'Hoja de Trabajo para listado'!$AB$155:$AB$1048576,0),MATCH((CUADRO!H$5&amp;$E350),'Hoja de Trabajo para listado'!$AB$151:$BA$151,0)),0)+IFERROR(INDEX('Hoja de Trabajo para listado'!$BC$155:$CB$1048576,MATCH($A350,'Hoja de Trabajo para listado'!$BC$155:$BC$1048576,0),MATCH((CUADRO!H$5&amp;$E350),'Hoja de Trabajo para listado'!$BC$151:$CB$151,0)),0)+IFERROR(INDEX('Hoja de Trabajo para listado'!$DE$153:$DG$274,MATCH($A350,'Hoja de Trabajo para listado'!$DE$153:$DE$1048576,0),MATCH((CUADRO!H$5&amp;$E350),'Hoja de Trabajo para listado'!$DE$151:$DG$151,0)),0)+IFERROR(INDEX('Hoja de Trabajo para listado'!$CD$155:$DC$1048576,MATCH($A350,'Hoja de Trabajo para listado'!$CD$155:$CD$1048576,0),MATCH((CUADRO!H$5&amp;$E350),'Hoja de Trabajo para listado'!$CD$151:$DC$151,0)),0)</f>
        <v>0</v>
      </c>
      <c r="I350" s="243">
        <f ca="1">+IFERROR(INDEX('Hoja de Trabajo para listado'!$A$155:$Z$1048576,MATCH($A350,'Hoja de Trabajo para listado'!$A$155:$A$1048576,0),MATCH((CUADRO!I$5&amp;$E350),'Hoja de Trabajo para listado'!$A$151:$Z$151,0)),0)+IFERROR(INDEX('Hoja de Trabajo para listado'!$AB$155:$BA$1048576,MATCH($A350,'Hoja de Trabajo para listado'!$AB$155:$AB$1048576,0),MATCH((CUADRO!I$5&amp;$E350),'Hoja de Trabajo para listado'!$AB$151:$BA$151,0)),0)+IFERROR(INDEX('Hoja de Trabajo para listado'!$BC$155:$CB$1048576,MATCH($A350,'Hoja de Trabajo para listado'!$BC$155:$BC$1048576,0),MATCH((CUADRO!I$5&amp;$E350),'Hoja de Trabajo para listado'!$BC$151:$CB$151,0)),0)+IFERROR(INDEX('Hoja de Trabajo para listado'!$DE$153:$DG$274,MATCH($A350,'Hoja de Trabajo para listado'!$DE$153:$DE$1048576,0),MATCH((CUADRO!I$5&amp;$E350),'Hoja de Trabajo para listado'!$DE$151:$DG$151,0)),0)+IFERROR(INDEX('Hoja de Trabajo para listado'!$CD$155:$DC$1048576,MATCH($A350,'Hoja de Trabajo para listado'!$CD$155:$CD$1048576,0),MATCH((CUADRO!I$5&amp;$E350),'Hoja de Trabajo para listado'!$CD$151:$DC$151,0)),0)</f>
        <v>0</v>
      </c>
      <c r="J350" s="243">
        <f ca="1">+IFERROR(INDEX('Hoja de Trabajo para listado'!$A$155:$Z$1048576,MATCH($A350,'Hoja de Trabajo para listado'!$A$155:$A$1048576,0),MATCH((CUADRO!J$5&amp;$E350),'Hoja de Trabajo para listado'!$A$151:$Z$151,0)),0)+IFERROR(INDEX('Hoja de Trabajo para listado'!$AB$155:$BA$1048576,MATCH($A350,'Hoja de Trabajo para listado'!$AB$155:$AB$1048576,0),MATCH((CUADRO!J$5&amp;$E350),'Hoja de Trabajo para listado'!$AB$151:$BA$151,0)),0)+IFERROR(INDEX('Hoja de Trabajo para listado'!$BC$155:$CB$1048576,MATCH($A350,'Hoja de Trabajo para listado'!$BC$155:$BC$1048576,0),MATCH((CUADRO!J$5&amp;$E350),'Hoja de Trabajo para listado'!$BC$151:$CB$151,0)),0)+IFERROR(INDEX('Hoja de Trabajo para listado'!$DE$153:$DG$274,MATCH($A350,'Hoja de Trabajo para listado'!$DE$153:$DE$1048576,0),MATCH((CUADRO!J$5&amp;$E350),'Hoja de Trabajo para listado'!$DE$151:$DG$151,0)),0)+IFERROR(INDEX('Hoja de Trabajo para listado'!$CD$155:$DC$1048576,MATCH($A350,'Hoja de Trabajo para listado'!$CD$155:$CD$1048576,0),MATCH((CUADRO!J$5&amp;$E350),'Hoja de Trabajo para listado'!$CD$151:$DC$151,0)),0)</f>
        <v>0</v>
      </c>
      <c r="K350" s="243">
        <f ca="1">+IFERROR(INDEX('Hoja de Trabajo para listado'!$A$155:$Z$1048576,MATCH($A350,'Hoja de Trabajo para listado'!$A$155:$A$1048576,0),MATCH((CUADRO!K$5&amp;$E350),'Hoja de Trabajo para listado'!$A$151:$Z$151,0)),0)+IFERROR(INDEX('Hoja de Trabajo para listado'!$AB$155:$BA$1048576,MATCH($A350,'Hoja de Trabajo para listado'!$AB$155:$AB$1048576,0),MATCH((CUADRO!K$5&amp;$E350),'Hoja de Trabajo para listado'!$AB$151:$BA$151,0)),0)+IFERROR(INDEX('Hoja de Trabajo para listado'!$BC$155:$CB$1048576,MATCH($A350,'Hoja de Trabajo para listado'!$BC$155:$BC$1048576,0),MATCH((CUADRO!K$5&amp;$E350),'Hoja de Trabajo para listado'!$BC$151:$CB$151,0)),0)+IFERROR(INDEX('Hoja de Trabajo para listado'!$DE$153:$DG$274,MATCH($A350,'Hoja de Trabajo para listado'!$DE$153:$DE$1048576,0),MATCH((CUADRO!K$5&amp;$E350),'Hoja de Trabajo para listado'!$DE$151:$DG$151,0)),0)+IFERROR(INDEX('Hoja de Trabajo para listado'!$CD$155:$DC$1048576,MATCH($A350,'Hoja de Trabajo para listado'!$CD$155:$CD$1048576,0),MATCH((CUADRO!K$5&amp;$E350),'Hoja de Trabajo para listado'!$CD$151:$DC$151,0)),0)</f>
        <v>0</v>
      </c>
      <c r="L350" s="243">
        <f ca="1">+IFERROR(INDEX('Hoja de Trabajo para listado'!$A$155:$Z$1048576,MATCH($A350,'Hoja de Trabajo para listado'!$A$155:$A$1048576,0),MATCH((CUADRO!L$5&amp;$E350),'Hoja de Trabajo para listado'!$A$151:$Z$151,0)),0)+IFERROR(INDEX('Hoja de Trabajo para listado'!$AB$155:$BA$1048576,MATCH($A350,'Hoja de Trabajo para listado'!$AB$155:$AB$1048576,0),MATCH((CUADRO!L$5&amp;$E350),'Hoja de Trabajo para listado'!$AB$151:$BA$151,0)),0)+IFERROR(INDEX('Hoja de Trabajo para listado'!$BC$155:$CB$1048576,MATCH($A350,'Hoja de Trabajo para listado'!$BC$155:$BC$1048576,0),MATCH((CUADRO!L$5&amp;$E350),'Hoja de Trabajo para listado'!$BC$151:$CB$151,0)),0)+IFERROR(INDEX('Hoja de Trabajo para listado'!$DE$153:$DG$274,MATCH($A350,'Hoja de Trabajo para listado'!$DE$153:$DE$1048576,0),MATCH((CUADRO!L$5&amp;$E350),'Hoja de Trabajo para listado'!$DE$151:$DG$151,0)),0)+IFERROR(INDEX('Hoja de Trabajo para listado'!$CD$155:$DC$1048576,MATCH($A350,'Hoja de Trabajo para listado'!$CD$155:$CD$1048576,0),MATCH((CUADRO!L$5&amp;$E350),'Hoja de Trabajo para listado'!$CD$151:$DC$151,0)),0)</f>
        <v>0</v>
      </c>
      <c r="M350" s="243">
        <f ca="1">+IFERROR(INDEX('Hoja de Trabajo para listado'!$A$155:$Z$1048576,MATCH($A350,'Hoja de Trabajo para listado'!$A$155:$A$1048576,0),MATCH((CUADRO!M$5&amp;$E350),'Hoja de Trabajo para listado'!$A$151:$Z$151,0)),0)+IFERROR(INDEX('Hoja de Trabajo para listado'!$AB$155:$BA$1048576,MATCH($A350,'Hoja de Trabajo para listado'!$AB$155:$AB$1048576,0),MATCH((CUADRO!M$5&amp;$E350),'Hoja de Trabajo para listado'!$AB$151:$BA$151,0)),0)+IFERROR(INDEX('Hoja de Trabajo para listado'!$BC$155:$CB$1048576,MATCH($A350,'Hoja de Trabajo para listado'!$BC$155:$BC$1048576,0),MATCH((CUADRO!M$5&amp;$E350),'Hoja de Trabajo para listado'!$BC$151:$CB$151,0)),0)+IFERROR(INDEX('Hoja de Trabajo para listado'!$DE$153:$DG$274,MATCH($A350,'Hoja de Trabajo para listado'!$DE$153:$DE$1048576,0),MATCH((CUADRO!M$5&amp;$E350),'Hoja de Trabajo para listado'!$DE$151:$DG$151,0)),0)+IFERROR(INDEX('Hoja de Trabajo para listado'!$CD$155:$DC$1048576,MATCH($A350,'Hoja de Trabajo para listado'!$CD$155:$CD$1048576,0),MATCH((CUADRO!M$5&amp;$E350),'Hoja de Trabajo para listado'!$CD$151:$DC$151,0)),0)</f>
        <v>0</v>
      </c>
      <c r="N350" s="243">
        <f ca="1">+IFERROR(INDEX('Hoja de Trabajo para listado'!$A$155:$Z$1048576,MATCH($A350,'Hoja de Trabajo para listado'!$A$155:$A$1048576,0),MATCH((CUADRO!N$5&amp;$E350),'Hoja de Trabajo para listado'!$A$151:$Z$151,0)),0)+IFERROR(INDEX('Hoja de Trabajo para listado'!$AB$155:$BA$1048576,MATCH($A350,'Hoja de Trabajo para listado'!$AB$155:$AB$1048576,0),MATCH((CUADRO!N$5&amp;$E350),'Hoja de Trabajo para listado'!$AB$151:$BA$151,0)),0)+IFERROR(INDEX('Hoja de Trabajo para listado'!$BC$155:$CB$1048576,MATCH($A350,'Hoja de Trabajo para listado'!$BC$155:$BC$1048576,0),MATCH((CUADRO!N$5&amp;$E350),'Hoja de Trabajo para listado'!$BC$151:$CB$151,0)),0)+IFERROR(INDEX('Hoja de Trabajo para listado'!$DE$153:$DG$274,MATCH($A350,'Hoja de Trabajo para listado'!$DE$153:$DE$1048576,0),MATCH((CUADRO!N$5&amp;$E350),'Hoja de Trabajo para listado'!$DE$151:$DG$151,0)),0)+IFERROR(INDEX('Hoja de Trabajo para listado'!$CD$155:$DC$1048576,MATCH($A350,'Hoja de Trabajo para listado'!$CD$155:$CD$1048576,0),MATCH((CUADRO!N$5&amp;$E350),'Hoja de Trabajo para listado'!$CD$151:$DC$151,0)),0)</f>
        <v>0</v>
      </c>
      <c r="O350" s="243">
        <f ca="1">+IFERROR(INDEX('Hoja de Trabajo para listado'!$A$155:$Z$1048576,MATCH($A350,'Hoja de Trabajo para listado'!$A$155:$A$1048576,0),MATCH((CUADRO!O$5&amp;$E350),'Hoja de Trabajo para listado'!$A$151:$Z$151,0)),0)+IFERROR(INDEX('Hoja de Trabajo para listado'!$AB$155:$BA$1048576,MATCH($A350,'Hoja de Trabajo para listado'!$AB$155:$AB$1048576,0),MATCH((CUADRO!O$5&amp;$E350),'Hoja de Trabajo para listado'!$AB$151:$BA$151,0)),0)+IFERROR(INDEX('Hoja de Trabajo para listado'!$BC$155:$CB$1048576,MATCH($A350,'Hoja de Trabajo para listado'!$BC$155:$BC$1048576,0),MATCH((CUADRO!O$5&amp;$E350),'Hoja de Trabajo para listado'!$BC$151:$CB$151,0)),0)+IFERROR(INDEX('Hoja de Trabajo para listado'!$DE$153:$DG$274,MATCH($A350,'Hoja de Trabajo para listado'!$DE$153:$DE$1048576,0),MATCH((CUADRO!O$5&amp;$E350),'Hoja de Trabajo para listado'!$DE$151:$DG$151,0)),0)+IFERROR(INDEX('Hoja de Trabajo para listado'!$CD$155:$DC$1048576,MATCH($A350,'Hoja de Trabajo para listado'!$CD$155:$CD$1048576,0),MATCH((CUADRO!O$5&amp;$E350),'Hoja de Trabajo para listado'!$CD$151:$DC$151,0)),0)</f>
        <v>0</v>
      </c>
      <c r="P350" s="243">
        <f ca="1">+IFERROR(INDEX('Hoja de Trabajo para listado'!$A$155:$Z$1048576,MATCH($A350,'Hoja de Trabajo para listado'!$A$155:$A$1048576,0),MATCH((CUADRO!P$5&amp;$E350),'Hoja de Trabajo para listado'!$A$151:$Z$151,0)),0)+IFERROR(INDEX('Hoja de Trabajo para listado'!$AB$155:$BA$1048576,MATCH($A350,'Hoja de Trabajo para listado'!$AB$155:$AB$1048576,0),MATCH((CUADRO!P$5&amp;$E350),'Hoja de Trabajo para listado'!$AB$151:$BA$151,0)),0)+IFERROR(INDEX('Hoja de Trabajo para listado'!$BC$155:$CB$1048576,MATCH($A350,'Hoja de Trabajo para listado'!$BC$155:$BC$1048576,0),MATCH((CUADRO!P$5&amp;$E350),'Hoja de Trabajo para listado'!$BC$151:$CB$151,0)),0)+IFERROR(INDEX('Hoja de Trabajo para listado'!$DE$153:$DG$274,MATCH($A350,'Hoja de Trabajo para listado'!$DE$153:$DE$1048576,0),MATCH((CUADRO!P$5&amp;$E350),'Hoja de Trabajo para listado'!$DE$151:$DG$151,0)),0)+IFERROR(INDEX('Hoja de Trabajo para listado'!$CD$155:$DC$1048576,MATCH($A350,'Hoja de Trabajo para listado'!$CD$155:$CD$1048576,0),MATCH((CUADRO!P$5&amp;$E350),'Hoja de Trabajo para listado'!$CD$151:$DC$151,0)),0)</f>
        <v>0</v>
      </c>
      <c r="Q350" s="243">
        <f ca="1">+IFERROR(INDEX('Hoja de Trabajo para listado'!$A$155:$Z$1048576,MATCH($A350,'Hoja de Trabajo para listado'!$A$155:$A$1048576,0),MATCH((CUADRO!Q$5&amp;$E350),'Hoja de Trabajo para listado'!$A$151:$Z$151,0)),0)+IFERROR(INDEX('Hoja de Trabajo para listado'!$AB$155:$BA$1048576,MATCH($A350,'Hoja de Trabajo para listado'!$AB$155:$AB$1048576,0),MATCH((CUADRO!Q$5&amp;$E350),'Hoja de Trabajo para listado'!$AB$151:$BA$151,0)),0)+IFERROR(INDEX('Hoja de Trabajo para listado'!$BC$155:$CB$1048576,MATCH($A350,'Hoja de Trabajo para listado'!$BC$155:$BC$1048576,0),MATCH((CUADRO!Q$5&amp;$E350),'Hoja de Trabajo para listado'!$BC$151:$CB$151,0)),0)+IFERROR(INDEX('Hoja de Trabajo para listado'!$DE$153:$DG$274,MATCH($A350,'Hoja de Trabajo para listado'!$DE$153:$DE$1048576,0),MATCH((CUADRO!Q$5&amp;$E350),'Hoja de Trabajo para listado'!$DE$151:$DG$151,0)),0)+IFERROR(INDEX('Hoja de Trabajo para listado'!$CD$155:$DC$1048576,MATCH($A350,'Hoja de Trabajo para listado'!$CD$155:$CD$1048576,0),MATCH((CUADRO!Q$5&amp;$E350),'Hoja de Trabajo para listado'!$CD$151:$DC$151,0)),0)</f>
        <v>0</v>
      </c>
      <c r="R350" s="243">
        <f t="shared" ca="1" si="13"/>
        <v>0</v>
      </c>
      <c r="S350" s="263"/>
      <c r="T350" s="243">
        <f ca="1">+T351</f>
        <v>95940.900000000009</v>
      </c>
      <c r="U350" s="242">
        <f t="shared" si="14"/>
        <v>1</v>
      </c>
      <c r="V350" s="333" t="str">
        <f>+VLOOKUP(A350,bd_lista!$A$3:$E$590,5,FALSE)</f>
        <v>Empresas Nacionales</v>
      </c>
      <c r="W350" s="383" t="str">
        <f>+V350</f>
        <v>Empresas Nacionales</v>
      </c>
      <c r="X350" s="242">
        <f>+VLOOKUP(A350,[3]Sheet1!$A$13:$D$744,4,FALSE)</f>
        <v>81</v>
      </c>
      <c r="Y350" s="242" t="str">
        <f>+VLOOKUP(X350,bd_lista!$A$3:$C$590,3,FALSE)</f>
        <v>Ministerio de Obras Públicas, Servicios y Vivienda</v>
      </c>
      <c r="Z350" s="294">
        <f>+X350</f>
        <v>81</v>
      </c>
      <c r="AA350" s="295" t="str">
        <f>+Y350</f>
        <v>Ministerio de Obras Públicas, Servicios y Vivienda</v>
      </c>
    </row>
    <row r="351" spans="1:27" customFormat="1" ht="15" customHeight="1">
      <c r="A351" s="32">
        <v>585</v>
      </c>
      <c r="B351" s="389"/>
      <c r="C351" s="333" t="str">
        <f>+VLOOKUP(A351,bd_lista!$A$3:$C$590,3,FALSE)</f>
        <v>Agencia Boliviana Espacial</v>
      </c>
      <c r="D351" s="386"/>
      <c r="E351" s="333" t="s">
        <v>1305</v>
      </c>
      <c r="F351" s="245">
        <f ca="1">+IFERROR(INDEX('Hoja de Trabajo para listado'!$A$155:$Z$1048576,MATCH($A351,'Hoja de Trabajo para listado'!$A$155:$A$1048576,0),MATCH((CUADRO!F$5&amp;$E351),'Hoja de Trabajo para listado'!$A$151:$Z$151,0)),0)+IFERROR(INDEX('Hoja de Trabajo para listado'!$AB$155:$BA$1048576,MATCH($A351,'Hoja de Trabajo para listado'!$AB$155:$AB$1048576,0),MATCH((CUADRO!F$5&amp;$E351),'Hoja de Trabajo para listado'!$AB$151:$BA$151,0)),0)+IFERROR(INDEX('Hoja de Trabajo para listado'!$BC$155:$CB$1048576,MATCH($A351,'Hoja de Trabajo para listado'!$BC$155:$BC$1048576,0),MATCH((CUADRO!F$5&amp;$E351),'Hoja de Trabajo para listado'!$BC$151:$CB$151,0)),0)+IFERROR(INDEX('Hoja de Trabajo para listado'!$DE$153:$DG$274,MATCH($A351,'Hoja de Trabajo para listado'!$DE$153:$DE$1048576,0),MATCH((CUADRO!F$5&amp;$E351),'Hoja de Trabajo para listado'!$DE$151:$DG$151,0)),0)+IFERROR(INDEX('Hoja de Trabajo para listado'!$CD$155:$DC$1048576,MATCH($A351,'Hoja de Trabajo para listado'!$CD$155:$CD$1048576,0),MATCH((CUADRO!F$5&amp;$E351),'Hoja de Trabajo para listado'!$CD$151:$DC$151,0)),0)</f>
        <v>83044.100000000006</v>
      </c>
      <c r="G351" s="245">
        <f ca="1">+IFERROR(INDEX('Hoja de Trabajo para listado'!$A$155:$Z$1048576,MATCH($A351,'Hoja de Trabajo para listado'!$A$155:$A$1048576,0),MATCH((CUADRO!G$5&amp;$E351),'Hoja de Trabajo para listado'!$A$151:$Z$151,0)),0)+IFERROR(INDEX('Hoja de Trabajo para listado'!$AB$155:$BA$1048576,MATCH($A351,'Hoja de Trabajo para listado'!$AB$155:$AB$1048576,0),MATCH((CUADRO!G$5&amp;$E351),'Hoja de Trabajo para listado'!$AB$151:$BA$151,0)),0)+IFERROR(INDEX('Hoja de Trabajo para listado'!$BC$155:$CB$1048576,MATCH($A351,'Hoja de Trabajo para listado'!$BC$155:$BC$1048576,0),MATCH((CUADRO!G$5&amp;$E351),'Hoja de Trabajo para listado'!$BC$151:$CB$151,0)),0)+IFERROR(INDEX('Hoja de Trabajo para listado'!$DE$153:$DG$274,MATCH($A351,'Hoja de Trabajo para listado'!$DE$153:$DE$1048576,0),MATCH((CUADRO!G$5&amp;$E351),'Hoja de Trabajo para listado'!$DE$151:$DG$151,0)),0)+IFERROR(INDEX('Hoja de Trabajo para listado'!$CD$155:$DC$1048576,MATCH($A351,'Hoja de Trabajo para listado'!$CD$155:$CD$1048576,0),MATCH((CUADRO!G$5&amp;$E351),'Hoja de Trabajo para listado'!$CD$151:$DC$151,0)),0)</f>
        <v>12896.8</v>
      </c>
      <c r="H351" s="245">
        <f ca="1">+IFERROR(INDEX('Hoja de Trabajo para listado'!$A$155:$Z$1048576,MATCH($A351,'Hoja de Trabajo para listado'!$A$155:$A$1048576,0),MATCH((CUADRO!H$5&amp;$E351),'Hoja de Trabajo para listado'!$A$151:$Z$151,0)),0)+IFERROR(INDEX('Hoja de Trabajo para listado'!$AB$155:$BA$1048576,MATCH($A351,'Hoja de Trabajo para listado'!$AB$155:$AB$1048576,0),MATCH((CUADRO!H$5&amp;$E351),'Hoja de Trabajo para listado'!$AB$151:$BA$151,0)),0)+IFERROR(INDEX('Hoja de Trabajo para listado'!$BC$155:$CB$1048576,MATCH($A351,'Hoja de Trabajo para listado'!$BC$155:$BC$1048576,0),MATCH((CUADRO!H$5&amp;$E351),'Hoja de Trabajo para listado'!$BC$151:$CB$151,0)),0)+IFERROR(INDEX('Hoja de Trabajo para listado'!$DE$153:$DG$274,MATCH($A351,'Hoja de Trabajo para listado'!$DE$153:$DE$1048576,0),MATCH((CUADRO!H$5&amp;$E351),'Hoja de Trabajo para listado'!$DE$151:$DG$151,0)),0)+IFERROR(INDEX('Hoja de Trabajo para listado'!$CD$155:$DC$1048576,MATCH($A351,'Hoja de Trabajo para listado'!$CD$155:$CD$1048576,0),MATCH((CUADRO!H$5&amp;$E351),'Hoja de Trabajo para listado'!$CD$151:$DC$151,0)),0)</f>
        <v>0</v>
      </c>
      <c r="I351" s="245">
        <f ca="1">+IFERROR(INDEX('Hoja de Trabajo para listado'!$A$155:$Z$1048576,MATCH($A351,'Hoja de Trabajo para listado'!$A$155:$A$1048576,0),MATCH((CUADRO!I$5&amp;$E351),'Hoja de Trabajo para listado'!$A$151:$Z$151,0)),0)+IFERROR(INDEX('Hoja de Trabajo para listado'!$AB$155:$BA$1048576,MATCH($A351,'Hoja de Trabajo para listado'!$AB$155:$AB$1048576,0),MATCH((CUADRO!I$5&amp;$E351),'Hoja de Trabajo para listado'!$AB$151:$BA$151,0)),0)+IFERROR(INDEX('Hoja de Trabajo para listado'!$BC$155:$CB$1048576,MATCH($A351,'Hoja de Trabajo para listado'!$BC$155:$BC$1048576,0),MATCH((CUADRO!I$5&amp;$E351),'Hoja de Trabajo para listado'!$BC$151:$CB$151,0)),0)+IFERROR(INDEX('Hoja de Trabajo para listado'!$DE$153:$DG$274,MATCH($A351,'Hoja de Trabajo para listado'!$DE$153:$DE$1048576,0),MATCH((CUADRO!I$5&amp;$E351),'Hoja de Trabajo para listado'!$DE$151:$DG$151,0)),0)+IFERROR(INDEX('Hoja de Trabajo para listado'!$CD$155:$DC$1048576,MATCH($A351,'Hoja de Trabajo para listado'!$CD$155:$CD$1048576,0),MATCH((CUADRO!I$5&amp;$E351),'Hoja de Trabajo para listado'!$CD$151:$DC$151,0)),0)</f>
        <v>0</v>
      </c>
      <c r="J351" s="245">
        <f ca="1">+IFERROR(INDEX('Hoja de Trabajo para listado'!$A$155:$Z$1048576,MATCH($A351,'Hoja de Trabajo para listado'!$A$155:$A$1048576,0),MATCH((CUADRO!J$5&amp;$E351),'Hoja de Trabajo para listado'!$A$151:$Z$151,0)),0)+IFERROR(INDEX('Hoja de Trabajo para listado'!$AB$155:$BA$1048576,MATCH($A351,'Hoja de Trabajo para listado'!$AB$155:$AB$1048576,0),MATCH((CUADRO!J$5&amp;$E351),'Hoja de Trabajo para listado'!$AB$151:$BA$151,0)),0)+IFERROR(INDEX('Hoja de Trabajo para listado'!$BC$155:$CB$1048576,MATCH($A351,'Hoja de Trabajo para listado'!$BC$155:$BC$1048576,0),MATCH((CUADRO!J$5&amp;$E351),'Hoja de Trabajo para listado'!$BC$151:$CB$151,0)),0)+IFERROR(INDEX('Hoja de Trabajo para listado'!$DE$153:$DG$274,MATCH($A351,'Hoja de Trabajo para listado'!$DE$153:$DE$1048576,0),MATCH((CUADRO!J$5&amp;$E351),'Hoja de Trabajo para listado'!$DE$151:$DG$151,0)),0)+IFERROR(INDEX('Hoja de Trabajo para listado'!$CD$155:$DC$1048576,MATCH($A351,'Hoja de Trabajo para listado'!$CD$155:$CD$1048576,0),MATCH((CUADRO!J$5&amp;$E351),'Hoja de Trabajo para listado'!$CD$151:$DC$151,0)),0)</f>
        <v>0</v>
      </c>
      <c r="K351" s="245">
        <f ca="1">+IFERROR(INDEX('Hoja de Trabajo para listado'!$A$155:$Z$1048576,MATCH($A351,'Hoja de Trabajo para listado'!$A$155:$A$1048576,0),MATCH((CUADRO!K$5&amp;$E351),'Hoja de Trabajo para listado'!$A$151:$Z$151,0)),0)+IFERROR(INDEX('Hoja de Trabajo para listado'!$AB$155:$BA$1048576,MATCH($A351,'Hoja de Trabajo para listado'!$AB$155:$AB$1048576,0),MATCH((CUADRO!K$5&amp;$E351),'Hoja de Trabajo para listado'!$AB$151:$BA$151,0)),0)+IFERROR(INDEX('Hoja de Trabajo para listado'!$BC$155:$CB$1048576,MATCH($A351,'Hoja de Trabajo para listado'!$BC$155:$BC$1048576,0),MATCH((CUADRO!K$5&amp;$E351),'Hoja de Trabajo para listado'!$BC$151:$CB$151,0)),0)+IFERROR(INDEX('Hoja de Trabajo para listado'!$DE$153:$DG$274,MATCH($A351,'Hoja de Trabajo para listado'!$DE$153:$DE$1048576,0),MATCH((CUADRO!K$5&amp;$E351),'Hoja de Trabajo para listado'!$DE$151:$DG$151,0)),0)+IFERROR(INDEX('Hoja de Trabajo para listado'!$CD$155:$DC$1048576,MATCH($A351,'Hoja de Trabajo para listado'!$CD$155:$CD$1048576,0),MATCH((CUADRO!K$5&amp;$E351),'Hoja de Trabajo para listado'!$CD$151:$DC$151,0)),0)</f>
        <v>0</v>
      </c>
      <c r="L351" s="245">
        <f ca="1">+IFERROR(INDEX('Hoja de Trabajo para listado'!$A$155:$Z$1048576,MATCH($A351,'Hoja de Trabajo para listado'!$A$155:$A$1048576,0),MATCH((CUADRO!L$5&amp;$E351),'Hoja de Trabajo para listado'!$A$151:$Z$151,0)),0)+IFERROR(INDEX('Hoja de Trabajo para listado'!$AB$155:$BA$1048576,MATCH($A351,'Hoja de Trabajo para listado'!$AB$155:$AB$1048576,0),MATCH((CUADRO!L$5&amp;$E351),'Hoja de Trabajo para listado'!$AB$151:$BA$151,0)),0)+IFERROR(INDEX('Hoja de Trabajo para listado'!$BC$155:$CB$1048576,MATCH($A351,'Hoja de Trabajo para listado'!$BC$155:$BC$1048576,0),MATCH((CUADRO!L$5&amp;$E351),'Hoja de Trabajo para listado'!$BC$151:$CB$151,0)),0)+IFERROR(INDEX('Hoja de Trabajo para listado'!$DE$153:$DG$274,MATCH($A351,'Hoja de Trabajo para listado'!$DE$153:$DE$1048576,0),MATCH((CUADRO!L$5&amp;$E351),'Hoja de Trabajo para listado'!$DE$151:$DG$151,0)),0)+IFERROR(INDEX('Hoja de Trabajo para listado'!$CD$155:$DC$1048576,MATCH($A351,'Hoja de Trabajo para listado'!$CD$155:$CD$1048576,0),MATCH((CUADRO!L$5&amp;$E351),'Hoja de Trabajo para listado'!$CD$151:$DC$151,0)),0)</f>
        <v>0</v>
      </c>
      <c r="M351" s="245">
        <f ca="1">+IFERROR(INDEX('Hoja de Trabajo para listado'!$A$155:$Z$1048576,MATCH($A351,'Hoja de Trabajo para listado'!$A$155:$A$1048576,0),MATCH((CUADRO!M$5&amp;$E351),'Hoja de Trabajo para listado'!$A$151:$Z$151,0)),0)+IFERROR(INDEX('Hoja de Trabajo para listado'!$AB$155:$BA$1048576,MATCH($A351,'Hoja de Trabajo para listado'!$AB$155:$AB$1048576,0),MATCH((CUADRO!M$5&amp;$E351),'Hoja de Trabajo para listado'!$AB$151:$BA$151,0)),0)+IFERROR(INDEX('Hoja de Trabajo para listado'!$BC$155:$CB$1048576,MATCH($A351,'Hoja de Trabajo para listado'!$BC$155:$BC$1048576,0),MATCH((CUADRO!M$5&amp;$E351),'Hoja de Trabajo para listado'!$BC$151:$CB$151,0)),0)+IFERROR(INDEX('Hoja de Trabajo para listado'!$DE$153:$DG$274,MATCH($A351,'Hoja de Trabajo para listado'!$DE$153:$DE$1048576,0),MATCH((CUADRO!M$5&amp;$E351),'Hoja de Trabajo para listado'!$DE$151:$DG$151,0)),0)+IFERROR(INDEX('Hoja de Trabajo para listado'!$CD$155:$DC$1048576,MATCH($A351,'Hoja de Trabajo para listado'!$CD$155:$CD$1048576,0),MATCH((CUADRO!M$5&amp;$E351),'Hoja de Trabajo para listado'!$CD$151:$DC$151,0)),0)</f>
        <v>0</v>
      </c>
      <c r="N351" s="245">
        <f ca="1">+IFERROR(INDEX('Hoja de Trabajo para listado'!$A$155:$Z$1048576,MATCH($A351,'Hoja de Trabajo para listado'!$A$155:$A$1048576,0),MATCH((CUADRO!N$5&amp;$E351),'Hoja de Trabajo para listado'!$A$151:$Z$151,0)),0)+IFERROR(INDEX('Hoja de Trabajo para listado'!$AB$155:$BA$1048576,MATCH($A351,'Hoja de Trabajo para listado'!$AB$155:$AB$1048576,0),MATCH((CUADRO!N$5&amp;$E351),'Hoja de Trabajo para listado'!$AB$151:$BA$151,0)),0)+IFERROR(INDEX('Hoja de Trabajo para listado'!$BC$155:$CB$1048576,MATCH($A351,'Hoja de Trabajo para listado'!$BC$155:$BC$1048576,0),MATCH((CUADRO!N$5&amp;$E351),'Hoja de Trabajo para listado'!$BC$151:$CB$151,0)),0)+IFERROR(INDEX('Hoja de Trabajo para listado'!$DE$153:$DG$274,MATCH($A351,'Hoja de Trabajo para listado'!$DE$153:$DE$1048576,0),MATCH((CUADRO!N$5&amp;$E351),'Hoja de Trabajo para listado'!$DE$151:$DG$151,0)),0)+IFERROR(INDEX('Hoja de Trabajo para listado'!$CD$155:$DC$1048576,MATCH($A351,'Hoja de Trabajo para listado'!$CD$155:$CD$1048576,0),MATCH((CUADRO!N$5&amp;$E351),'Hoja de Trabajo para listado'!$CD$151:$DC$151,0)),0)</f>
        <v>0</v>
      </c>
      <c r="O351" s="245">
        <f ca="1">+IFERROR(INDEX('Hoja de Trabajo para listado'!$A$155:$Z$1048576,MATCH($A351,'Hoja de Trabajo para listado'!$A$155:$A$1048576,0),MATCH((CUADRO!O$5&amp;$E351),'Hoja de Trabajo para listado'!$A$151:$Z$151,0)),0)+IFERROR(INDEX('Hoja de Trabajo para listado'!$AB$155:$BA$1048576,MATCH($A351,'Hoja de Trabajo para listado'!$AB$155:$AB$1048576,0),MATCH((CUADRO!O$5&amp;$E351),'Hoja de Trabajo para listado'!$AB$151:$BA$151,0)),0)+IFERROR(INDEX('Hoja de Trabajo para listado'!$BC$155:$CB$1048576,MATCH($A351,'Hoja de Trabajo para listado'!$BC$155:$BC$1048576,0),MATCH((CUADRO!O$5&amp;$E351),'Hoja de Trabajo para listado'!$BC$151:$CB$151,0)),0)+IFERROR(INDEX('Hoja de Trabajo para listado'!$DE$153:$DG$274,MATCH($A351,'Hoja de Trabajo para listado'!$DE$153:$DE$1048576,0),MATCH((CUADRO!O$5&amp;$E351),'Hoja de Trabajo para listado'!$DE$151:$DG$151,0)),0)+IFERROR(INDEX('Hoja de Trabajo para listado'!$CD$155:$DC$1048576,MATCH($A351,'Hoja de Trabajo para listado'!$CD$155:$CD$1048576,0),MATCH((CUADRO!O$5&amp;$E351),'Hoja de Trabajo para listado'!$CD$151:$DC$151,0)),0)</f>
        <v>0</v>
      </c>
      <c r="P351" s="245">
        <f ca="1">+IFERROR(INDEX('Hoja de Trabajo para listado'!$A$155:$Z$1048576,MATCH($A351,'Hoja de Trabajo para listado'!$A$155:$A$1048576,0),MATCH((CUADRO!P$5&amp;$E351),'Hoja de Trabajo para listado'!$A$151:$Z$151,0)),0)+IFERROR(INDEX('Hoja de Trabajo para listado'!$AB$155:$BA$1048576,MATCH($A351,'Hoja de Trabajo para listado'!$AB$155:$AB$1048576,0),MATCH((CUADRO!P$5&amp;$E351),'Hoja de Trabajo para listado'!$AB$151:$BA$151,0)),0)+IFERROR(INDEX('Hoja de Trabajo para listado'!$BC$155:$CB$1048576,MATCH($A351,'Hoja de Trabajo para listado'!$BC$155:$BC$1048576,0),MATCH((CUADRO!P$5&amp;$E351),'Hoja de Trabajo para listado'!$BC$151:$CB$151,0)),0)+IFERROR(INDEX('Hoja de Trabajo para listado'!$DE$153:$DG$274,MATCH($A351,'Hoja de Trabajo para listado'!$DE$153:$DE$1048576,0),MATCH((CUADRO!P$5&amp;$E351),'Hoja de Trabajo para listado'!$DE$151:$DG$151,0)),0)+IFERROR(INDEX('Hoja de Trabajo para listado'!$CD$155:$DC$1048576,MATCH($A351,'Hoja de Trabajo para listado'!$CD$155:$CD$1048576,0),MATCH((CUADRO!P$5&amp;$E351),'Hoja de Trabajo para listado'!$CD$151:$DC$151,0)),0)</f>
        <v>0</v>
      </c>
      <c r="Q351" s="245">
        <f ca="1">+IFERROR(INDEX('Hoja de Trabajo para listado'!$A$155:$Z$1048576,MATCH($A351,'Hoja de Trabajo para listado'!$A$155:$A$1048576,0),MATCH((CUADRO!Q$5&amp;$E351),'Hoja de Trabajo para listado'!$A$151:$Z$151,0)),0)+IFERROR(INDEX('Hoja de Trabajo para listado'!$AB$155:$BA$1048576,MATCH($A351,'Hoja de Trabajo para listado'!$AB$155:$AB$1048576,0),MATCH((CUADRO!Q$5&amp;$E351),'Hoja de Trabajo para listado'!$AB$151:$BA$151,0)),0)+IFERROR(INDEX('Hoja de Trabajo para listado'!$BC$155:$CB$1048576,MATCH($A351,'Hoja de Trabajo para listado'!$BC$155:$BC$1048576,0),MATCH((CUADRO!Q$5&amp;$E351),'Hoja de Trabajo para listado'!$BC$151:$CB$151,0)),0)+IFERROR(INDEX('Hoja de Trabajo para listado'!$DE$153:$DG$274,MATCH($A351,'Hoja de Trabajo para listado'!$DE$153:$DE$1048576,0),MATCH((CUADRO!Q$5&amp;$E351),'Hoja de Trabajo para listado'!$DE$151:$DG$151,0)),0)+IFERROR(INDEX('Hoja de Trabajo para listado'!$CD$155:$DC$1048576,MATCH($A351,'Hoja de Trabajo para listado'!$CD$155:$CD$1048576,0),MATCH((CUADRO!Q$5&amp;$E351),'Hoja de Trabajo para listado'!$CD$151:$DC$151,0)),0)</f>
        <v>0</v>
      </c>
      <c r="R351" s="245">
        <f t="shared" ca="1" si="13"/>
        <v>95940.900000000009</v>
      </c>
      <c r="S351" s="262">
        <f ca="1">+R350+R351</f>
        <v>95940.900000000009</v>
      </c>
      <c r="T351" s="243">
        <f ca="1">+S351</f>
        <v>95940.900000000009</v>
      </c>
      <c r="U351" s="242">
        <f t="shared" si="14"/>
        <v>2</v>
      </c>
      <c r="V351" s="333" t="str">
        <f>+VLOOKUP(A351,bd_lista!$A$3:$E$590,5,FALSE)</f>
        <v>Empresas Nacionales</v>
      </c>
      <c r="W351" s="384"/>
      <c r="X351" s="242">
        <f>+VLOOKUP(A351,[3]Sheet1!$A$13:$D$744,4,FALSE)</f>
        <v>81</v>
      </c>
      <c r="Y351" s="242" t="str">
        <f>+VLOOKUP(X351,bd_lista!$A$3:$C$590,3,FALSE)</f>
        <v>Ministerio de Obras Públicas, Servicios y Vivienda</v>
      </c>
      <c r="Z351" s="292"/>
      <c r="AA351" s="293"/>
    </row>
    <row r="352" spans="1:27" customFormat="1" ht="15" customHeight="1">
      <c r="A352" s="32">
        <v>586</v>
      </c>
      <c r="B352" s="388">
        <f>+A352</f>
        <v>586</v>
      </c>
      <c r="C352" s="247" t="str">
        <f>+VLOOKUP(A352,bd_lista!$A$3:$C$590,3,FALSE)</f>
        <v>Empresa Azucarera San Buenaventura</v>
      </c>
      <c r="D352" s="385" t="str">
        <f>+C352</f>
        <v>Empresa Azucarera San Buenaventura</v>
      </c>
      <c r="E352" s="247" t="s">
        <v>1304</v>
      </c>
      <c r="F352" s="243">
        <f ca="1">+IFERROR(INDEX('Hoja de Trabajo para listado'!$A$155:$Z$1048576,MATCH($A352,'Hoja de Trabajo para listado'!$A$155:$A$1048576,0),MATCH((CUADRO!F$5&amp;$E352),'Hoja de Trabajo para listado'!$A$151:$Z$151,0)),0)+IFERROR(INDEX('Hoja de Trabajo para listado'!$AB$155:$BA$1048576,MATCH($A352,'Hoja de Trabajo para listado'!$AB$155:$AB$1048576,0),MATCH((CUADRO!F$5&amp;$E352),'Hoja de Trabajo para listado'!$AB$151:$BA$151,0)),0)+IFERROR(INDEX('Hoja de Trabajo para listado'!$BC$155:$CB$1048576,MATCH($A352,'Hoja de Trabajo para listado'!$BC$155:$BC$1048576,0),MATCH((CUADRO!F$5&amp;$E352),'Hoja de Trabajo para listado'!$BC$151:$CB$151,0)),0)+IFERROR(INDEX('Hoja de Trabajo para listado'!$DE$153:$DG$274,MATCH($A352,'Hoja de Trabajo para listado'!$DE$153:$DE$1048576,0),MATCH((CUADRO!F$5&amp;$E352),'Hoja de Trabajo para listado'!$DE$151:$DG$151,0)),0)+IFERROR(INDEX('Hoja de Trabajo para listado'!$CD$155:$DC$1048576,MATCH($A352,'Hoja de Trabajo para listado'!$CD$155:$CD$1048576,0),MATCH((CUADRO!F$5&amp;$E352),'Hoja de Trabajo para listado'!$CD$151:$DC$151,0)),0)</f>
        <v>0</v>
      </c>
      <c r="G352" s="243">
        <f ca="1">+IFERROR(INDEX('Hoja de Trabajo para listado'!$A$155:$Z$1048576,MATCH($A352,'Hoja de Trabajo para listado'!$A$155:$A$1048576,0),MATCH((CUADRO!G$5&amp;$E352),'Hoja de Trabajo para listado'!$A$151:$Z$151,0)),0)+IFERROR(INDEX('Hoja de Trabajo para listado'!$AB$155:$BA$1048576,MATCH($A352,'Hoja de Trabajo para listado'!$AB$155:$AB$1048576,0),MATCH((CUADRO!G$5&amp;$E352),'Hoja de Trabajo para listado'!$AB$151:$BA$151,0)),0)+IFERROR(INDEX('Hoja de Trabajo para listado'!$BC$155:$CB$1048576,MATCH($A352,'Hoja de Trabajo para listado'!$BC$155:$BC$1048576,0),MATCH((CUADRO!G$5&amp;$E352),'Hoja de Trabajo para listado'!$BC$151:$CB$151,0)),0)+IFERROR(INDEX('Hoja de Trabajo para listado'!$DE$153:$DG$274,MATCH($A352,'Hoja de Trabajo para listado'!$DE$153:$DE$1048576,0),MATCH((CUADRO!G$5&amp;$E352),'Hoja de Trabajo para listado'!$DE$151:$DG$151,0)),0)+IFERROR(INDEX('Hoja de Trabajo para listado'!$CD$155:$DC$1048576,MATCH($A352,'Hoja de Trabajo para listado'!$CD$155:$CD$1048576,0),MATCH((CUADRO!G$5&amp;$E352),'Hoja de Trabajo para listado'!$CD$151:$DC$151,0)),0)</f>
        <v>60</v>
      </c>
      <c r="H352" s="243">
        <f ca="1">+IFERROR(INDEX('Hoja de Trabajo para listado'!$A$155:$Z$1048576,MATCH($A352,'Hoja de Trabajo para listado'!$A$155:$A$1048576,0),MATCH((CUADRO!H$5&amp;$E352),'Hoja de Trabajo para listado'!$A$151:$Z$151,0)),0)+IFERROR(INDEX('Hoja de Trabajo para listado'!$AB$155:$BA$1048576,MATCH($A352,'Hoja de Trabajo para listado'!$AB$155:$AB$1048576,0),MATCH((CUADRO!H$5&amp;$E352),'Hoja de Trabajo para listado'!$AB$151:$BA$151,0)),0)+IFERROR(INDEX('Hoja de Trabajo para listado'!$BC$155:$CB$1048576,MATCH($A352,'Hoja de Trabajo para listado'!$BC$155:$BC$1048576,0),MATCH((CUADRO!H$5&amp;$E352),'Hoja de Trabajo para listado'!$BC$151:$CB$151,0)),0)+IFERROR(INDEX('Hoja de Trabajo para listado'!$DE$153:$DG$274,MATCH($A352,'Hoja de Trabajo para listado'!$DE$153:$DE$1048576,0),MATCH((CUADRO!H$5&amp;$E352),'Hoja de Trabajo para listado'!$DE$151:$DG$151,0)),0)+IFERROR(INDEX('Hoja de Trabajo para listado'!$CD$155:$DC$1048576,MATCH($A352,'Hoja de Trabajo para listado'!$CD$155:$CD$1048576,0),MATCH((CUADRO!H$5&amp;$E352),'Hoja de Trabajo para listado'!$CD$151:$DC$151,0)),0)</f>
        <v>0</v>
      </c>
      <c r="I352" s="243">
        <f ca="1">+IFERROR(INDEX('Hoja de Trabajo para listado'!$A$155:$Z$1048576,MATCH($A352,'Hoja de Trabajo para listado'!$A$155:$A$1048576,0),MATCH((CUADRO!I$5&amp;$E352),'Hoja de Trabajo para listado'!$A$151:$Z$151,0)),0)+IFERROR(INDEX('Hoja de Trabajo para listado'!$AB$155:$BA$1048576,MATCH($A352,'Hoja de Trabajo para listado'!$AB$155:$AB$1048576,0),MATCH((CUADRO!I$5&amp;$E352),'Hoja de Trabajo para listado'!$AB$151:$BA$151,0)),0)+IFERROR(INDEX('Hoja de Trabajo para listado'!$BC$155:$CB$1048576,MATCH($A352,'Hoja de Trabajo para listado'!$BC$155:$BC$1048576,0),MATCH((CUADRO!I$5&amp;$E352),'Hoja de Trabajo para listado'!$BC$151:$CB$151,0)),0)+IFERROR(INDEX('Hoja de Trabajo para listado'!$DE$153:$DG$274,MATCH($A352,'Hoja de Trabajo para listado'!$DE$153:$DE$1048576,0),MATCH((CUADRO!I$5&amp;$E352),'Hoja de Trabajo para listado'!$DE$151:$DG$151,0)),0)+IFERROR(INDEX('Hoja de Trabajo para listado'!$CD$155:$DC$1048576,MATCH($A352,'Hoja de Trabajo para listado'!$CD$155:$CD$1048576,0),MATCH((CUADRO!I$5&amp;$E352),'Hoja de Trabajo para listado'!$CD$151:$DC$151,0)),0)</f>
        <v>0</v>
      </c>
      <c r="J352" s="243">
        <f ca="1">+IFERROR(INDEX('Hoja de Trabajo para listado'!$A$155:$Z$1048576,MATCH($A352,'Hoja de Trabajo para listado'!$A$155:$A$1048576,0),MATCH((CUADRO!J$5&amp;$E352),'Hoja de Trabajo para listado'!$A$151:$Z$151,0)),0)+IFERROR(INDEX('Hoja de Trabajo para listado'!$AB$155:$BA$1048576,MATCH($A352,'Hoja de Trabajo para listado'!$AB$155:$AB$1048576,0),MATCH((CUADRO!J$5&amp;$E352),'Hoja de Trabajo para listado'!$AB$151:$BA$151,0)),0)+IFERROR(INDEX('Hoja de Trabajo para listado'!$BC$155:$CB$1048576,MATCH($A352,'Hoja de Trabajo para listado'!$BC$155:$BC$1048576,0),MATCH((CUADRO!J$5&amp;$E352),'Hoja de Trabajo para listado'!$BC$151:$CB$151,0)),0)+IFERROR(INDEX('Hoja de Trabajo para listado'!$DE$153:$DG$274,MATCH($A352,'Hoja de Trabajo para listado'!$DE$153:$DE$1048576,0),MATCH((CUADRO!J$5&amp;$E352),'Hoja de Trabajo para listado'!$DE$151:$DG$151,0)),0)+IFERROR(INDEX('Hoja de Trabajo para listado'!$CD$155:$DC$1048576,MATCH($A352,'Hoja de Trabajo para listado'!$CD$155:$CD$1048576,0),MATCH((CUADRO!J$5&amp;$E352),'Hoja de Trabajo para listado'!$CD$151:$DC$151,0)),0)</f>
        <v>0</v>
      </c>
      <c r="K352" s="243">
        <f ca="1">+IFERROR(INDEX('Hoja de Trabajo para listado'!$A$155:$Z$1048576,MATCH($A352,'Hoja de Trabajo para listado'!$A$155:$A$1048576,0),MATCH((CUADRO!K$5&amp;$E352),'Hoja de Trabajo para listado'!$A$151:$Z$151,0)),0)+IFERROR(INDEX('Hoja de Trabajo para listado'!$AB$155:$BA$1048576,MATCH($A352,'Hoja de Trabajo para listado'!$AB$155:$AB$1048576,0),MATCH((CUADRO!K$5&amp;$E352),'Hoja de Trabajo para listado'!$AB$151:$BA$151,0)),0)+IFERROR(INDEX('Hoja de Trabajo para listado'!$BC$155:$CB$1048576,MATCH($A352,'Hoja de Trabajo para listado'!$BC$155:$BC$1048576,0),MATCH((CUADRO!K$5&amp;$E352),'Hoja de Trabajo para listado'!$BC$151:$CB$151,0)),0)+IFERROR(INDEX('Hoja de Trabajo para listado'!$DE$153:$DG$274,MATCH($A352,'Hoja de Trabajo para listado'!$DE$153:$DE$1048576,0),MATCH((CUADRO!K$5&amp;$E352),'Hoja de Trabajo para listado'!$DE$151:$DG$151,0)),0)+IFERROR(INDEX('Hoja de Trabajo para listado'!$CD$155:$DC$1048576,MATCH($A352,'Hoja de Trabajo para listado'!$CD$155:$CD$1048576,0),MATCH((CUADRO!K$5&amp;$E352),'Hoja de Trabajo para listado'!$CD$151:$DC$151,0)),0)</f>
        <v>0</v>
      </c>
      <c r="L352" s="243">
        <f ca="1">+IFERROR(INDEX('Hoja de Trabajo para listado'!$A$155:$Z$1048576,MATCH($A352,'Hoja de Trabajo para listado'!$A$155:$A$1048576,0),MATCH((CUADRO!L$5&amp;$E352),'Hoja de Trabajo para listado'!$A$151:$Z$151,0)),0)+IFERROR(INDEX('Hoja de Trabajo para listado'!$AB$155:$BA$1048576,MATCH($A352,'Hoja de Trabajo para listado'!$AB$155:$AB$1048576,0),MATCH((CUADRO!L$5&amp;$E352),'Hoja de Trabajo para listado'!$AB$151:$BA$151,0)),0)+IFERROR(INDEX('Hoja de Trabajo para listado'!$BC$155:$CB$1048576,MATCH($A352,'Hoja de Trabajo para listado'!$BC$155:$BC$1048576,0),MATCH((CUADRO!L$5&amp;$E352),'Hoja de Trabajo para listado'!$BC$151:$CB$151,0)),0)+IFERROR(INDEX('Hoja de Trabajo para listado'!$DE$153:$DG$274,MATCH($A352,'Hoja de Trabajo para listado'!$DE$153:$DE$1048576,0),MATCH((CUADRO!L$5&amp;$E352),'Hoja de Trabajo para listado'!$DE$151:$DG$151,0)),0)+IFERROR(INDEX('Hoja de Trabajo para listado'!$CD$155:$DC$1048576,MATCH($A352,'Hoja de Trabajo para listado'!$CD$155:$CD$1048576,0),MATCH((CUADRO!L$5&amp;$E352),'Hoja de Trabajo para listado'!$CD$151:$DC$151,0)),0)</f>
        <v>0</v>
      </c>
      <c r="M352" s="243">
        <f ca="1">+IFERROR(INDEX('Hoja de Trabajo para listado'!$A$155:$Z$1048576,MATCH($A352,'Hoja de Trabajo para listado'!$A$155:$A$1048576,0),MATCH((CUADRO!M$5&amp;$E352),'Hoja de Trabajo para listado'!$A$151:$Z$151,0)),0)+IFERROR(INDEX('Hoja de Trabajo para listado'!$AB$155:$BA$1048576,MATCH($A352,'Hoja de Trabajo para listado'!$AB$155:$AB$1048576,0),MATCH((CUADRO!M$5&amp;$E352),'Hoja de Trabajo para listado'!$AB$151:$BA$151,0)),0)+IFERROR(INDEX('Hoja de Trabajo para listado'!$BC$155:$CB$1048576,MATCH($A352,'Hoja de Trabajo para listado'!$BC$155:$BC$1048576,0),MATCH((CUADRO!M$5&amp;$E352),'Hoja de Trabajo para listado'!$BC$151:$CB$151,0)),0)+IFERROR(INDEX('Hoja de Trabajo para listado'!$DE$153:$DG$274,MATCH($A352,'Hoja de Trabajo para listado'!$DE$153:$DE$1048576,0),MATCH((CUADRO!M$5&amp;$E352),'Hoja de Trabajo para listado'!$DE$151:$DG$151,0)),0)+IFERROR(INDEX('Hoja de Trabajo para listado'!$CD$155:$DC$1048576,MATCH($A352,'Hoja de Trabajo para listado'!$CD$155:$CD$1048576,0),MATCH((CUADRO!M$5&amp;$E352),'Hoja de Trabajo para listado'!$CD$151:$DC$151,0)),0)</f>
        <v>0</v>
      </c>
      <c r="N352" s="243">
        <f ca="1">+IFERROR(INDEX('Hoja de Trabajo para listado'!$A$155:$Z$1048576,MATCH($A352,'Hoja de Trabajo para listado'!$A$155:$A$1048576,0),MATCH((CUADRO!N$5&amp;$E352),'Hoja de Trabajo para listado'!$A$151:$Z$151,0)),0)+IFERROR(INDEX('Hoja de Trabajo para listado'!$AB$155:$BA$1048576,MATCH($A352,'Hoja de Trabajo para listado'!$AB$155:$AB$1048576,0),MATCH((CUADRO!N$5&amp;$E352),'Hoja de Trabajo para listado'!$AB$151:$BA$151,0)),0)+IFERROR(INDEX('Hoja de Trabajo para listado'!$BC$155:$CB$1048576,MATCH($A352,'Hoja de Trabajo para listado'!$BC$155:$BC$1048576,0),MATCH((CUADRO!N$5&amp;$E352),'Hoja de Trabajo para listado'!$BC$151:$CB$151,0)),0)+IFERROR(INDEX('Hoja de Trabajo para listado'!$DE$153:$DG$274,MATCH($A352,'Hoja de Trabajo para listado'!$DE$153:$DE$1048576,0),MATCH((CUADRO!N$5&amp;$E352),'Hoja de Trabajo para listado'!$DE$151:$DG$151,0)),0)+IFERROR(INDEX('Hoja de Trabajo para listado'!$CD$155:$DC$1048576,MATCH($A352,'Hoja de Trabajo para listado'!$CD$155:$CD$1048576,0),MATCH((CUADRO!N$5&amp;$E352),'Hoja de Trabajo para listado'!$CD$151:$DC$151,0)),0)</f>
        <v>0</v>
      </c>
      <c r="O352" s="243">
        <f ca="1">+IFERROR(INDEX('Hoja de Trabajo para listado'!$A$155:$Z$1048576,MATCH($A352,'Hoja de Trabajo para listado'!$A$155:$A$1048576,0),MATCH((CUADRO!O$5&amp;$E352),'Hoja de Trabajo para listado'!$A$151:$Z$151,0)),0)+IFERROR(INDEX('Hoja de Trabajo para listado'!$AB$155:$BA$1048576,MATCH($A352,'Hoja de Trabajo para listado'!$AB$155:$AB$1048576,0),MATCH((CUADRO!O$5&amp;$E352),'Hoja de Trabajo para listado'!$AB$151:$BA$151,0)),0)+IFERROR(INDEX('Hoja de Trabajo para listado'!$BC$155:$CB$1048576,MATCH($A352,'Hoja de Trabajo para listado'!$BC$155:$BC$1048576,0),MATCH((CUADRO!O$5&amp;$E352),'Hoja de Trabajo para listado'!$BC$151:$CB$151,0)),0)+IFERROR(INDEX('Hoja de Trabajo para listado'!$DE$153:$DG$274,MATCH($A352,'Hoja de Trabajo para listado'!$DE$153:$DE$1048576,0),MATCH((CUADRO!O$5&amp;$E352),'Hoja de Trabajo para listado'!$DE$151:$DG$151,0)),0)+IFERROR(INDEX('Hoja de Trabajo para listado'!$CD$155:$DC$1048576,MATCH($A352,'Hoja de Trabajo para listado'!$CD$155:$CD$1048576,0),MATCH((CUADRO!O$5&amp;$E352),'Hoja de Trabajo para listado'!$CD$151:$DC$151,0)),0)</f>
        <v>0</v>
      </c>
      <c r="P352" s="243">
        <f ca="1">+IFERROR(INDEX('Hoja de Trabajo para listado'!$A$155:$Z$1048576,MATCH($A352,'Hoja de Trabajo para listado'!$A$155:$A$1048576,0),MATCH((CUADRO!P$5&amp;$E352),'Hoja de Trabajo para listado'!$A$151:$Z$151,0)),0)+IFERROR(INDEX('Hoja de Trabajo para listado'!$AB$155:$BA$1048576,MATCH($A352,'Hoja de Trabajo para listado'!$AB$155:$AB$1048576,0),MATCH((CUADRO!P$5&amp;$E352),'Hoja de Trabajo para listado'!$AB$151:$BA$151,0)),0)+IFERROR(INDEX('Hoja de Trabajo para listado'!$BC$155:$CB$1048576,MATCH($A352,'Hoja de Trabajo para listado'!$BC$155:$BC$1048576,0),MATCH((CUADRO!P$5&amp;$E352),'Hoja de Trabajo para listado'!$BC$151:$CB$151,0)),0)+IFERROR(INDEX('Hoja de Trabajo para listado'!$DE$153:$DG$274,MATCH($A352,'Hoja de Trabajo para listado'!$DE$153:$DE$1048576,0),MATCH((CUADRO!P$5&amp;$E352),'Hoja de Trabajo para listado'!$DE$151:$DG$151,0)),0)+IFERROR(INDEX('Hoja de Trabajo para listado'!$CD$155:$DC$1048576,MATCH($A352,'Hoja de Trabajo para listado'!$CD$155:$CD$1048576,0),MATCH((CUADRO!P$5&amp;$E352),'Hoja de Trabajo para listado'!$CD$151:$DC$151,0)),0)</f>
        <v>0</v>
      </c>
      <c r="Q352" s="243">
        <f ca="1">+IFERROR(INDEX('Hoja de Trabajo para listado'!$A$155:$Z$1048576,MATCH($A352,'Hoja de Trabajo para listado'!$A$155:$A$1048576,0),MATCH((CUADRO!Q$5&amp;$E352),'Hoja de Trabajo para listado'!$A$151:$Z$151,0)),0)+IFERROR(INDEX('Hoja de Trabajo para listado'!$AB$155:$BA$1048576,MATCH($A352,'Hoja de Trabajo para listado'!$AB$155:$AB$1048576,0),MATCH((CUADRO!Q$5&amp;$E352),'Hoja de Trabajo para listado'!$AB$151:$BA$151,0)),0)+IFERROR(INDEX('Hoja de Trabajo para listado'!$BC$155:$CB$1048576,MATCH($A352,'Hoja de Trabajo para listado'!$BC$155:$BC$1048576,0),MATCH((CUADRO!Q$5&amp;$E352),'Hoja de Trabajo para listado'!$BC$151:$CB$151,0)),0)+IFERROR(INDEX('Hoja de Trabajo para listado'!$DE$153:$DG$274,MATCH($A352,'Hoja de Trabajo para listado'!$DE$153:$DE$1048576,0),MATCH((CUADRO!Q$5&amp;$E352),'Hoja de Trabajo para listado'!$DE$151:$DG$151,0)),0)+IFERROR(INDEX('Hoja de Trabajo para listado'!$CD$155:$DC$1048576,MATCH($A352,'Hoja de Trabajo para listado'!$CD$155:$CD$1048576,0),MATCH((CUADRO!Q$5&amp;$E352),'Hoja de Trabajo para listado'!$CD$151:$DC$151,0)),0)</f>
        <v>0</v>
      </c>
      <c r="R352" s="243">
        <f t="shared" ca="1" si="13"/>
        <v>60</v>
      </c>
      <c r="S352" s="263"/>
      <c r="T352" s="243">
        <f ca="1">+T353</f>
        <v>20678408.420000002</v>
      </c>
      <c r="U352" s="242">
        <f t="shared" si="14"/>
        <v>1</v>
      </c>
      <c r="V352" s="333" t="str">
        <f>+VLOOKUP(A352,bd_lista!$A$3:$E$590,5,FALSE)</f>
        <v>Empresas Nacionales</v>
      </c>
      <c r="W352" s="383" t="str">
        <f>+V352</f>
        <v>Empresas Nacionales</v>
      </c>
      <c r="X352" s="242">
        <f>+VLOOKUP(A352,[3]Sheet1!$A$13:$D$744,4,FALSE)</f>
        <v>41</v>
      </c>
      <c r="Y352" s="242" t="str">
        <f>+VLOOKUP(X352,bd_lista!$A$3:$C$590,3,FALSE)</f>
        <v>Ministerio de Desarrollo Productivo y Economía Plural</v>
      </c>
      <c r="Z352" s="294">
        <f>+X352</f>
        <v>41</v>
      </c>
      <c r="AA352" s="319" t="str">
        <f>+Y352</f>
        <v>Ministerio de Desarrollo Productivo y Economía Plural</v>
      </c>
    </row>
    <row r="353" spans="1:27" customFormat="1" ht="15" customHeight="1">
      <c r="A353" s="32">
        <v>586</v>
      </c>
      <c r="B353" s="389"/>
      <c r="C353" s="333" t="str">
        <f>+VLOOKUP(A353,bd_lista!$A$3:$C$590,3,FALSE)</f>
        <v>Empresa Azucarera San Buenaventura</v>
      </c>
      <c r="D353" s="386"/>
      <c r="E353" s="333" t="s">
        <v>1305</v>
      </c>
      <c r="F353" s="245">
        <f ca="1">+IFERROR(INDEX('Hoja de Trabajo para listado'!$A$155:$Z$1048576,MATCH($A353,'Hoja de Trabajo para listado'!$A$155:$A$1048576,0),MATCH((CUADRO!F$5&amp;$E353),'Hoja de Trabajo para listado'!$A$151:$Z$151,0)),0)+IFERROR(INDEX('Hoja de Trabajo para listado'!$AB$155:$BA$1048576,MATCH($A353,'Hoja de Trabajo para listado'!$AB$155:$AB$1048576,0),MATCH((CUADRO!F$5&amp;$E353),'Hoja de Trabajo para listado'!$AB$151:$BA$151,0)),0)+IFERROR(INDEX('Hoja de Trabajo para listado'!$BC$155:$CB$1048576,MATCH($A353,'Hoja de Trabajo para listado'!$BC$155:$BC$1048576,0),MATCH((CUADRO!F$5&amp;$E353),'Hoja de Trabajo para listado'!$BC$151:$CB$151,0)),0)+IFERROR(INDEX('Hoja de Trabajo para listado'!$DE$153:$DG$274,MATCH($A353,'Hoja de Trabajo para listado'!$DE$153:$DE$1048576,0),MATCH((CUADRO!F$5&amp;$E353),'Hoja de Trabajo para listado'!$DE$151:$DG$151,0)),0)+IFERROR(INDEX('Hoja de Trabajo para listado'!$CD$155:$DC$1048576,MATCH($A353,'Hoja de Trabajo para listado'!$CD$155:$CD$1048576,0),MATCH((CUADRO!F$5&amp;$E353),'Hoja de Trabajo para listado'!$CD$151:$DC$151,0)),0)</f>
        <v>0</v>
      </c>
      <c r="G353" s="245">
        <f ca="1">+IFERROR(INDEX('Hoja de Trabajo para listado'!$A$155:$Z$1048576,MATCH($A353,'Hoja de Trabajo para listado'!$A$155:$A$1048576,0),MATCH((CUADRO!G$5&amp;$E353),'Hoja de Trabajo para listado'!$A$151:$Z$151,0)),0)+IFERROR(INDEX('Hoja de Trabajo para listado'!$AB$155:$BA$1048576,MATCH($A353,'Hoja de Trabajo para listado'!$AB$155:$AB$1048576,0),MATCH((CUADRO!G$5&amp;$E353),'Hoja de Trabajo para listado'!$AB$151:$BA$151,0)),0)+IFERROR(INDEX('Hoja de Trabajo para listado'!$BC$155:$CB$1048576,MATCH($A353,'Hoja de Trabajo para listado'!$BC$155:$BC$1048576,0),MATCH((CUADRO!G$5&amp;$E353),'Hoja de Trabajo para listado'!$BC$151:$CB$151,0)),0)+IFERROR(INDEX('Hoja de Trabajo para listado'!$DE$153:$DG$274,MATCH($A353,'Hoja de Trabajo para listado'!$DE$153:$DE$1048576,0),MATCH((CUADRO!G$5&amp;$E353),'Hoja de Trabajo para listado'!$DE$151:$DG$151,0)),0)+IFERROR(INDEX('Hoja de Trabajo para listado'!$CD$155:$DC$1048576,MATCH($A353,'Hoja de Trabajo para listado'!$CD$155:$CD$1048576,0),MATCH((CUADRO!G$5&amp;$E353),'Hoja de Trabajo para listado'!$CD$151:$DC$151,0)),0)</f>
        <v>20678348.420000002</v>
      </c>
      <c r="H353" s="245">
        <f ca="1">+IFERROR(INDEX('Hoja de Trabajo para listado'!$A$155:$Z$1048576,MATCH($A353,'Hoja de Trabajo para listado'!$A$155:$A$1048576,0),MATCH((CUADRO!H$5&amp;$E353),'Hoja de Trabajo para listado'!$A$151:$Z$151,0)),0)+IFERROR(INDEX('Hoja de Trabajo para listado'!$AB$155:$BA$1048576,MATCH($A353,'Hoja de Trabajo para listado'!$AB$155:$AB$1048576,0),MATCH((CUADRO!H$5&amp;$E353),'Hoja de Trabajo para listado'!$AB$151:$BA$151,0)),0)+IFERROR(INDEX('Hoja de Trabajo para listado'!$BC$155:$CB$1048576,MATCH($A353,'Hoja de Trabajo para listado'!$BC$155:$BC$1048576,0),MATCH((CUADRO!H$5&amp;$E353),'Hoja de Trabajo para listado'!$BC$151:$CB$151,0)),0)+IFERROR(INDEX('Hoja de Trabajo para listado'!$DE$153:$DG$274,MATCH($A353,'Hoja de Trabajo para listado'!$DE$153:$DE$1048576,0),MATCH((CUADRO!H$5&amp;$E353),'Hoja de Trabajo para listado'!$DE$151:$DG$151,0)),0)+IFERROR(INDEX('Hoja de Trabajo para listado'!$CD$155:$DC$1048576,MATCH($A353,'Hoja de Trabajo para listado'!$CD$155:$CD$1048576,0),MATCH((CUADRO!H$5&amp;$E353),'Hoja de Trabajo para listado'!$CD$151:$DC$151,0)),0)</f>
        <v>0</v>
      </c>
      <c r="I353" s="245">
        <f ca="1">+IFERROR(INDEX('Hoja de Trabajo para listado'!$A$155:$Z$1048576,MATCH($A353,'Hoja de Trabajo para listado'!$A$155:$A$1048576,0),MATCH((CUADRO!I$5&amp;$E353),'Hoja de Trabajo para listado'!$A$151:$Z$151,0)),0)+IFERROR(INDEX('Hoja de Trabajo para listado'!$AB$155:$BA$1048576,MATCH($A353,'Hoja de Trabajo para listado'!$AB$155:$AB$1048576,0),MATCH((CUADRO!I$5&amp;$E353),'Hoja de Trabajo para listado'!$AB$151:$BA$151,0)),0)+IFERROR(INDEX('Hoja de Trabajo para listado'!$BC$155:$CB$1048576,MATCH($A353,'Hoja de Trabajo para listado'!$BC$155:$BC$1048576,0),MATCH((CUADRO!I$5&amp;$E353),'Hoja de Trabajo para listado'!$BC$151:$CB$151,0)),0)+IFERROR(INDEX('Hoja de Trabajo para listado'!$DE$153:$DG$274,MATCH($A353,'Hoja de Trabajo para listado'!$DE$153:$DE$1048576,0),MATCH((CUADRO!I$5&amp;$E353),'Hoja de Trabajo para listado'!$DE$151:$DG$151,0)),0)+IFERROR(INDEX('Hoja de Trabajo para listado'!$CD$155:$DC$1048576,MATCH($A353,'Hoja de Trabajo para listado'!$CD$155:$CD$1048576,0),MATCH((CUADRO!I$5&amp;$E353),'Hoja de Trabajo para listado'!$CD$151:$DC$151,0)),0)</f>
        <v>0</v>
      </c>
      <c r="J353" s="245">
        <f ca="1">+IFERROR(INDEX('Hoja de Trabajo para listado'!$A$155:$Z$1048576,MATCH($A353,'Hoja de Trabajo para listado'!$A$155:$A$1048576,0),MATCH((CUADRO!J$5&amp;$E353),'Hoja de Trabajo para listado'!$A$151:$Z$151,0)),0)+IFERROR(INDEX('Hoja de Trabajo para listado'!$AB$155:$BA$1048576,MATCH($A353,'Hoja de Trabajo para listado'!$AB$155:$AB$1048576,0),MATCH((CUADRO!J$5&amp;$E353),'Hoja de Trabajo para listado'!$AB$151:$BA$151,0)),0)+IFERROR(INDEX('Hoja de Trabajo para listado'!$BC$155:$CB$1048576,MATCH($A353,'Hoja de Trabajo para listado'!$BC$155:$BC$1048576,0),MATCH((CUADRO!J$5&amp;$E353),'Hoja de Trabajo para listado'!$BC$151:$CB$151,0)),0)+IFERROR(INDEX('Hoja de Trabajo para listado'!$DE$153:$DG$274,MATCH($A353,'Hoja de Trabajo para listado'!$DE$153:$DE$1048576,0),MATCH((CUADRO!J$5&amp;$E353),'Hoja de Trabajo para listado'!$DE$151:$DG$151,0)),0)+IFERROR(INDEX('Hoja de Trabajo para listado'!$CD$155:$DC$1048576,MATCH($A353,'Hoja de Trabajo para listado'!$CD$155:$CD$1048576,0),MATCH((CUADRO!J$5&amp;$E353),'Hoja de Trabajo para listado'!$CD$151:$DC$151,0)),0)</f>
        <v>0</v>
      </c>
      <c r="K353" s="245">
        <f ca="1">+IFERROR(INDEX('Hoja de Trabajo para listado'!$A$155:$Z$1048576,MATCH($A353,'Hoja de Trabajo para listado'!$A$155:$A$1048576,0),MATCH((CUADRO!K$5&amp;$E353),'Hoja de Trabajo para listado'!$A$151:$Z$151,0)),0)+IFERROR(INDEX('Hoja de Trabajo para listado'!$AB$155:$BA$1048576,MATCH($A353,'Hoja de Trabajo para listado'!$AB$155:$AB$1048576,0),MATCH((CUADRO!K$5&amp;$E353),'Hoja de Trabajo para listado'!$AB$151:$BA$151,0)),0)+IFERROR(INDEX('Hoja de Trabajo para listado'!$BC$155:$CB$1048576,MATCH($A353,'Hoja de Trabajo para listado'!$BC$155:$BC$1048576,0),MATCH((CUADRO!K$5&amp;$E353),'Hoja de Trabajo para listado'!$BC$151:$CB$151,0)),0)+IFERROR(INDEX('Hoja de Trabajo para listado'!$DE$153:$DG$274,MATCH($A353,'Hoja de Trabajo para listado'!$DE$153:$DE$1048576,0),MATCH((CUADRO!K$5&amp;$E353),'Hoja de Trabajo para listado'!$DE$151:$DG$151,0)),0)+IFERROR(INDEX('Hoja de Trabajo para listado'!$CD$155:$DC$1048576,MATCH($A353,'Hoja de Trabajo para listado'!$CD$155:$CD$1048576,0),MATCH((CUADRO!K$5&amp;$E353),'Hoja de Trabajo para listado'!$CD$151:$DC$151,0)),0)</f>
        <v>0</v>
      </c>
      <c r="L353" s="245">
        <f ca="1">+IFERROR(INDEX('Hoja de Trabajo para listado'!$A$155:$Z$1048576,MATCH($A353,'Hoja de Trabajo para listado'!$A$155:$A$1048576,0),MATCH((CUADRO!L$5&amp;$E353),'Hoja de Trabajo para listado'!$A$151:$Z$151,0)),0)+IFERROR(INDEX('Hoja de Trabajo para listado'!$AB$155:$BA$1048576,MATCH($A353,'Hoja de Trabajo para listado'!$AB$155:$AB$1048576,0),MATCH((CUADRO!L$5&amp;$E353),'Hoja de Trabajo para listado'!$AB$151:$BA$151,0)),0)+IFERROR(INDEX('Hoja de Trabajo para listado'!$BC$155:$CB$1048576,MATCH($A353,'Hoja de Trabajo para listado'!$BC$155:$BC$1048576,0),MATCH((CUADRO!L$5&amp;$E353),'Hoja de Trabajo para listado'!$BC$151:$CB$151,0)),0)+IFERROR(INDEX('Hoja de Trabajo para listado'!$DE$153:$DG$274,MATCH($A353,'Hoja de Trabajo para listado'!$DE$153:$DE$1048576,0),MATCH((CUADRO!L$5&amp;$E353),'Hoja de Trabajo para listado'!$DE$151:$DG$151,0)),0)+IFERROR(INDEX('Hoja de Trabajo para listado'!$CD$155:$DC$1048576,MATCH($A353,'Hoja de Trabajo para listado'!$CD$155:$CD$1048576,0),MATCH((CUADRO!L$5&amp;$E353),'Hoja de Trabajo para listado'!$CD$151:$DC$151,0)),0)</f>
        <v>0</v>
      </c>
      <c r="M353" s="245">
        <f ca="1">+IFERROR(INDEX('Hoja de Trabajo para listado'!$A$155:$Z$1048576,MATCH($A353,'Hoja de Trabajo para listado'!$A$155:$A$1048576,0),MATCH((CUADRO!M$5&amp;$E353),'Hoja de Trabajo para listado'!$A$151:$Z$151,0)),0)+IFERROR(INDEX('Hoja de Trabajo para listado'!$AB$155:$BA$1048576,MATCH($A353,'Hoja de Trabajo para listado'!$AB$155:$AB$1048576,0),MATCH((CUADRO!M$5&amp;$E353),'Hoja de Trabajo para listado'!$AB$151:$BA$151,0)),0)+IFERROR(INDEX('Hoja de Trabajo para listado'!$BC$155:$CB$1048576,MATCH($A353,'Hoja de Trabajo para listado'!$BC$155:$BC$1048576,0),MATCH((CUADRO!M$5&amp;$E353),'Hoja de Trabajo para listado'!$BC$151:$CB$151,0)),0)+IFERROR(INDEX('Hoja de Trabajo para listado'!$DE$153:$DG$274,MATCH($A353,'Hoja de Trabajo para listado'!$DE$153:$DE$1048576,0),MATCH((CUADRO!M$5&amp;$E353),'Hoja de Trabajo para listado'!$DE$151:$DG$151,0)),0)+IFERROR(INDEX('Hoja de Trabajo para listado'!$CD$155:$DC$1048576,MATCH($A353,'Hoja de Trabajo para listado'!$CD$155:$CD$1048576,0),MATCH((CUADRO!M$5&amp;$E353),'Hoja de Trabajo para listado'!$CD$151:$DC$151,0)),0)</f>
        <v>0</v>
      </c>
      <c r="N353" s="245">
        <f ca="1">+IFERROR(INDEX('Hoja de Trabajo para listado'!$A$155:$Z$1048576,MATCH($A353,'Hoja de Trabajo para listado'!$A$155:$A$1048576,0),MATCH((CUADRO!N$5&amp;$E353),'Hoja de Trabajo para listado'!$A$151:$Z$151,0)),0)+IFERROR(INDEX('Hoja de Trabajo para listado'!$AB$155:$BA$1048576,MATCH($A353,'Hoja de Trabajo para listado'!$AB$155:$AB$1048576,0),MATCH((CUADRO!N$5&amp;$E353),'Hoja de Trabajo para listado'!$AB$151:$BA$151,0)),0)+IFERROR(INDEX('Hoja de Trabajo para listado'!$BC$155:$CB$1048576,MATCH($A353,'Hoja de Trabajo para listado'!$BC$155:$BC$1048576,0),MATCH((CUADRO!N$5&amp;$E353),'Hoja de Trabajo para listado'!$BC$151:$CB$151,0)),0)+IFERROR(INDEX('Hoja de Trabajo para listado'!$DE$153:$DG$274,MATCH($A353,'Hoja de Trabajo para listado'!$DE$153:$DE$1048576,0),MATCH((CUADRO!N$5&amp;$E353),'Hoja de Trabajo para listado'!$DE$151:$DG$151,0)),0)+IFERROR(INDEX('Hoja de Trabajo para listado'!$CD$155:$DC$1048576,MATCH($A353,'Hoja de Trabajo para listado'!$CD$155:$CD$1048576,0),MATCH((CUADRO!N$5&amp;$E353),'Hoja de Trabajo para listado'!$CD$151:$DC$151,0)),0)</f>
        <v>0</v>
      </c>
      <c r="O353" s="245">
        <f ca="1">+IFERROR(INDEX('Hoja de Trabajo para listado'!$A$155:$Z$1048576,MATCH($A353,'Hoja de Trabajo para listado'!$A$155:$A$1048576,0),MATCH((CUADRO!O$5&amp;$E353),'Hoja de Trabajo para listado'!$A$151:$Z$151,0)),0)+IFERROR(INDEX('Hoja de Trabajo para listado'!$AB$155:$BA$1048576,MATCH($A353,'Hoja de Trabajo para listado'!$AB$155:$AB$1048576,0),MATCH((CUADRO!O$5&amp;$E353),'Hoja de Trabajo para listado'!$AB$151:$BA$151,0)),0)+IFERROR(INDEX('Hoja de Trabajo para listado'!$BC$155:$CB$1048576,MATCH($A353,'Hoja de Trabajo para listado'!$BC$155:$BC$1048576,0),MATCH((CUADRO!O$5&amp;$E353),'Hoja de Trabajo para listado'!$BC$151:$CB$151,0)),0)+IFERROR(INDEX('Hoja de Trabajo para listado'!$DE$153:$DG$274,MATCH($A353,'Hoja de Trabajo para listado'!$DE$153:$DE$1048576,0),MATCH((CUADRO!O$5&amp;$E353),'Hoja de Trabajo para listado'!$DE$151:$DG$151,0)),0)+IFERROR(INDEX('Hoja de Trabajo para listado'!$CD$155:$DC$1048576,MATCH($A353,'Hoja de Trabajo para listado'!$CD$155:$CD$1048576,0),MATCH((CUADRO!O$5&amp;$E353),'Hoja de Trabajo para listado'!$CD$151:$DC$151,0)),0)</f>
        <v>0</v>
      </c>
      <c r="P353" s="245">
        <f ca="1">+IFERROR(INDEX('Hoja de Trabajo para listado'!$A$155:$Z$1048576,MATCH($A353,'Hoja de Trabajo para listado'!$A$155:$A$1048576,0),MATCH((CUADRO!P$5&amp;$E353),'Hoja de Trabajo para listado'!$A$151:$Z$151,0)),0)+IFERROR(INDEX('Hoja de Trabajo para listado'!$AB$155:$BA$1048576,MATCH($A353,'Hoja de Trabajo para listado'!$AB$155:$AB$1048576,0),MATCH((CUADRO!P$5&amp;$E353),'Hoja de Trabajo para listado'!$AB$151:$BA$151,0)),0)+IFERROR(INDEX('Hoja de Trabajo para listado'!$BC$155:$CB$1048576,MATCH($A353,'Hoja de Trabajo para listado'!$BC$155:$BC$1048576,0),MATCH((CUADRO!P$5&amp;$E353),'Hoja de Trabajo para listado'!$BC$151:$CB$151,0)),0)+IFERROR(INDEX('Hoja de Trabajo para listado'!$DE$153:$DG$274,MATCH($A353,'Hoja de Trabajo para listado'!$DE$153:$DE$1048576,0),MATCH((CUADRO!P$5&amp;$E353),'Hoja de Trabajo para listado'!$DE$151:$DG$151,0)),0)+IFERROR(INDEX('Hoja de Trabajo para listado'!$CD$155:$DC$1048576,MATCH($A353,'Hoja de Trabajo para listado'!$CD$155:$CD$1048576,0),MATCH((CUADRO!P$5&amp;$E353),'Hoja de Trabajo para listado'!$CD$151:$DC$151,0)),0)</f>
        <v>0</v>
      </c>
      <c r="Q353" s="245">
        <f ca="1">+IFERROR(INDEX('Hoja de Trabajo para listado'!$A$155:$Z$1048576,MATCH($A353,'Hoja de Trabajo para listado'!$A$155:$A$1048576,0),MATCH((CUADRO!Q$5&amp;$E353),'Hoja de Trabajo para listado'!$A$151:$Z$151,0)),0)+IFERROR(INDEX('Hoja de Trabajo para listado'!$AB$155:$BA$1048576,MATCH($A353,'Hoja de Trabajo para listado'!$AB$155:$AB$1048576,0),MATCH((CUADRO!Q$5&amp;$E353),'Hoja de Trabajo para listado'!$AB$151:$BA$151,0)),0)+IFERROR(INDEX('Hoja de Trabajo para listado'!$BC$155:$CB$1048576,MATCH($A353,'Hoja de Trabajo para listado'!$BC$155:$BC$1048576,0),MATCH((CUADRO!Q$5&amp;$E353),'Hoja de Trabajo para listado'!$BC$151:$CB$151,0)),0)+IFERROR(INDEX('Hoja de Trabajo para listado'!$DE$153:$DG$274,MATCH($A353,'Hoja de Trabajo para listado'!$DE$153:$DE$1048576,0),MATCH((CUADRO!Q$5&amp;$E353),'Hoja de Trabajo para listado'!$DE$151:$DG$151,0)),0)+IFERROR(INDEX('Hoja de Trabajo para listado'!$CD$155:$DC$1048576,MATCH($A353,'Hoja de Trabajo para listado'!$CD$155:$CD$1048576,0),MATCH((CUADRO!Q$5&amp;$E353),'Hoja de Trabajo para listado'!$CD$151:$DC$151,0)),0)</f>
        <v>0</v>
      </c>
      <c r="R353" s="245">
        <f t="shared" ca="1" si="13"/>
        <v>20678348.420000002</v>
      </c>
      <c r="S353" s="262">
        <f ca="1">+R352+R353</f>
        <v>20678408.420000002</v>
      </c>
      <c r="T353" s="243">
        <f ca="1">+S353</f>
        <v>20678408.420000002</v>
      </c>
      <c r="U353" s="242">
        <f t="shared" si="14"/>
        <v>2</v>
      </c>
      <c r="V353" s="333" t="str">
        <f>+VLOOKUP(A353,bd_lista!$A$3:$E$590,5,FALSE)</f>
        <v>Empresas Nacionales</v>
      </c>
      <c r="W353" s="384"/>
      <c r="X353" s="242">
        <f>+VLOOKUP(A353,[3]Sheet1!$A$13:$D$744,4,FALSE)</f>
        <v>41</v>
      </c>
      <c r="Y353" s="242" t="str">
        <f>+VLOOKUP(X353,bd_lista!$A$3:$C$590,3,FALSE)</f>
        <v>Ministerio de Desarrollo Productivo y Economía Plural</v>
      </c>
      <c r="Z353" s="292"/>
      <c r="AA353" s="321"/>
    </row>
    <row r="354" spans="1:27" customFormat="1" ht="15" customHeight="1">
      <c r="A354" s="252">
        <v>587</v>
      </c>
      <c r="B354" s="388">
        <f>+A354</f>
        <v>587</v>
      </c>
      <c r="C354" s="247" t="str">
        <f>+VLOOKUP(A354,bd_lista!$A$3:$C$590,3,FALSE)</f>
        <v>Empresa Estratégica Boliviana de Construcción y Conservación de Infraestructura Civil</v>
      </c>
      <c r="D354" s="385" t="str">
        <f>+C354</f>
        <v>Empresa Estratégica Boliviana de Construcción y Conservación de Infraestructura Civil</v>
      </c>
      <c r="E354" s="242" t="s">
        <v>1304</v>
      </c>
      <c r="F354" s="243">
        <f ca="1">+IFERROR(INDEX('Hoja de Trabajo para listado'!$A$155:$Z$1048576,MATCH($A354,'Hoja de Trabajo para listado'!$A$155:$A$1048576,0),MATCH((CUADRO!F$5&amp;$E354),'Hoja de Trabajo para listado'!$A$151:$Z$151,0)),0)+IFERROR(INDEX('Hoja de Trabajo para listado'!$AB$155:$BA$1048576,MATCH($A354,'Hoja de Trabajo para listado'!$AB$155:$AB$1048576,0),MATCH((CUADRO!F$5&amp;$E354),'Hoja de Trabajo para listado'!$AB$151:$BA$151,0)),0)+IFERROR(INDEX('Hoja de Trabajo para listado'!$BC$155:$CB$1048576,MATCH($A354,'Hoja de Trabajo para listado'!$BC$155:$BC$1048576,0),MATCH((CUADRO!F$5&amp;$E354),'Hoja de Trabajo para listado'!$BC$151:$CB$151,0)),0)+IFERROR(INDEX('Hoja de Trabajo para listado'!$DE$153:$DG$274,MATCH($A354,'Hoja de Trabajo para listado'!$DE$153:$DE$1048576,0),MATCH((CUADRO!F$5&amp;$E354),'Hoja de Trabajo para listado'!$DE$151:$DG$151,0)),0)+IFERROR(INDEX('Hoja de Trabajo para listado'!$CD$155:$DC$1048576,MATCH($A354,'Hoja de Trabajo para listado'!$CD$155:$CD$1048576,0),MATCH((CUADRO!F$5&amp;$E354),'Hoja de Trabajo para listado'!$CD$151:$DC$151,0)),0)</f>
        <v>0</v>
      </c>
      <c r="G354" s="243">
        <f ca="1">+IFERROR(INDEX('Hoja de Trabajo para listado'!$A$155:$Z$1048576,MATCH($A354,'Hoja de Trabajo para listado'!$A$155:$A$1048576,0),MATCH((CUADRO!G$5&amp;$E354),'Hoja de Trabajo para listado'!$A$151:$Z$151,0)),0)+IFERROR(INDEX('Hoja de Trabajo para listado'!$AB$155:$BA$1048576,MATCH($A354,'Hoja de Trabajo para listado'!$AB$155:$AB$1048576,0),MATCH((CUADRO!G$5&amp;$E354),'Hoja de Trabajo para listado'!$AB$151:$BA$151,0)),0)+IFERROR(INDEX('Hoja de Trabajo para listado'!$BC$155:$CB$1048576,MATCH($A354,'Hoja de Trabajo para listado'!$BC$155:$BC$1048576,0),MATCH((CUADRO!G$5&amp;$E354),'Hoja de Trabajo para listado'!$BC$151:$CB$151,0)),0)+IFERROR(INDEX('Hoja de Trabajo para listado'!$DE$153:$DG$274,MATCH($A354,'Hoja de Trabajo para listado'!$DE$153:$DE$1048576,0),MATCH((CUADRO!G$5&amp;$E354),'Hoja de Trabajo para listado'!$DE$151:$DG$151,0)),0)+IFERROR(INDEX('Hoja de Trabajo para listado'!$CD$155:$DC$1048576,MATCH($A354,'Hoja de Trabajo para listado'!$CD$155:$CD$1048576,0),MATCH((CUADRO!G$5&amp;$E354),'Hoja de Trabajo para listado'!$CD$151:$DC$151,0)),0)</f>
        <v>0</v>
      </c>
      <c r="H354" s="243">
        <f ca="1">+IFERROR(INDEX('Hoja de Trabajo para listado'!$A$155:$Z$1048576,MATCH($A354,'Hoja de Trabajo para listado'!$A$155:$A$1048576,0),MATCH((CUADRO!H$5&amp;$E354),'Hoja de Trabajo para listado'!$A$151:$Z$151,0)),0)+IFERROR(INDEX('Hoja de Trabajo para listado'!$AB$155:$BA$1048576,MATCH($A354,'Hoja de Trabajo para listado'!$AB$155:$AB$1048576,0),MATCH((CUADRO!H$5&amp;$E354),'Hoja de Trabajo para listado'!$AB$151:$BA$151,0)),0)+IFERROR(INDEX('Hoja de Trabajo para listado'!$BC$155:$CB$1048576,MATCH($A354,'Hoja de Trabajo para listado'!$BC$155:$BC$1048576,0),MATCH((CUADRO!H$5&amp;$E354),'Hoja de Trabajo para listado'!$BC$151:$CB$151,0)),0)+IFERROR(INDEX('Hoja de Trabajo para listado'!$DE$153:$DG$274,MATCH($A354,'Hoja de Trabajo para listado'!$DE$153:$DE$1048576,0),MATCH((CUADRO!H$5&amp;$E354),'Hoja de Trabajo para listado'!$DE$151:$DG$151,0)),0)+IFERROR(INDEX('Hoja de Trabajo para listado'!$CD$155:$DC$1048576,MATCH($A354,'Hoja de Trabajo para listado'!$CD$155:$CD$1048576,0),MATCH((CUADRO!H$5&amp;$E354),'Hoja de Trabajo para listado'!$CD$151:$DC$151,0)),0)</f>
        <v>0</v>
      </c>
      <c r="I354" s="243">
        <f ca="1">+IFERROR(INDEX('Hoja de Trabajo para listado'!$A$155:$Z$1048576,MATCH($A354,'Hoja de Trabajo para listado'!$A$155:$A$1048576,0),MATCH((CUADRO!I$5&amp;$E354),'Hoja de Trabajo para listado'!$A$151:$Z$151,0)),0)+IFERROR(INDEX('Hoja de Trabajo para listado'!$AB$155:$BA$1048576,MATCH($A354,'Hoja de Trabajo para listado'!$AB$155:$AB$1048576,0),MATCH((CUADRO!I$5&amp;$E354),'Hoja de Trabajo para listado'!$AB$151:$BA$151,0)),0)+IFERROR(INDEX('Hoja de Trabajo para listado'!$BC$155:$CB$1048576,MATCH($A354,'Hoja de Trabajo para listado'!$BC$155:$BC$1048576,0),MATCH((CUADRO!I$5&amp;$E354),'Hoja de Trabajo para listado'!$BC$151:$CB$151,0)),0)+IFERROR(INDEX('Hoja de Trabajo para listado'!$DE$153:$DG$274,MATCH($A354,'Hoja de Trabajo para listado'!$DE$153:$DE$1048576,0),MATCH((CUADRO!I$5&amp;$E354),'Hoja de Trabajo para listado'!$DE$151:$DG$151,0)),0)+IFERROR(INDEX('Hoja de Trabajo para listado'!$CD$155:$DC$1048576,MATCH($A354,'Hoja de Trabajo para listado'!$CD$155:$CD$1048576,0),MATCH((CUADRO!I$5&amp;$E354),'Hoja de Trabajo para listado'!$CD$151:$DC$151,0)),0)</f>
        <v>0</v>
      </c>
      <c r="J354" s="243">
        <f ca="1">+IFERROR(INDEX('Hoja de Trabajo para listado'!$A$155:$Z$1048576,MATCH($A354,'Hoja de Trabajo para listado'!$A$155:$A$1048576,0),MATCH((CUADRO!J$5&amp;$E354),'Hoja de Trabajo para listado'!$A$151:$Z$151,0)),0)+IFERROR(INDEX('Hoja de Trabajo para listado'!$AB$155:$BA$1048576,MATCH($A354,'Hoja de Trabajo para listado'!$AB$155:$AB$1048576,0),MATCH((CUADRO!J$5&amp;$E354),'Hoja de Trabajo para listado'!$AB$151:$BA$151,0)),0)+IFERROR(INDEX('Hoja de Trabajo para listado'!$BC$155:$CB$1048576,MATCH($A354,'Hoja de Trabajo para listado'!$BC$155:$BC$1048576,0),MATCH((CUADRO!J$5&amp;$E354),'Hoja de Trabajo para listado'!$BC$151:$CB$151,0)),0)+IFERROR(INDEX('Hoja de Trabajo para listado'!$DE$153:$DG$274,MATCH($A354,'Hoja de Trabajo para listado'!$DE$153:$DE$1048576,0),MATCH((CUADRO!J$5&amp;$E354),'Hoja de Trabajo para listado'!$DE$151:$DG$151,0)),0)+IFERROR(INDEX('Hoja de Trabajo para listado'!$CD$155:$DC$1048576,MATCH($A354,'Hoja de Trabajo para listado'!$CD$155:$CD$1048576,0),MATCH((CUADRO!J$5&amp;$E354),'Hoja de Trabajo para listado'!$CD$151:$DC$151,0)),0)</f>
        <v>0</v>
      </c>
      <c r="K354" s="243">
        <f ca="1">+IFERROR(INDEX('Hoja de Trabajo para listado'!$A$155:$Z$1048576,MATCH($A354,'Hoja de Trabajo para listado'!$A$155:$A$1048576,0),MATCH((CUADRO!K$5&amp;$E354),'Hoja de Trabajo para listado'!$A$151:$Z$151,0)),0)+IFERROR(INDEX('Hoja de Trabajo para listado'!$AB$155:$BA$1048576,MATCH($A354,'Hoja de Trabajo para listado'!$AB$155:$AB$1048576,0),MATCH((CUADRO!K$5&amp;$E354),'Hoja de Trabajo para listado'!$AB$151:$BA$151,0)),0)+IFERROR(INDEX('Hoja de Trabajo para listado'!$BC$155:$CB$1048576,MATCH($A354,'Hoja de Trabajo para listado'!$BC$155:$BC$1048576,0),MATCH((CUADRO!K$5&amp;$E354),'Hoja de Trabajo para listado'!$BC$151:$CB$151,0)),0)+IFERROR(INDEX('Hoja de Trabajo para listado'!$DE$153:$DG$274,MATCH($A354,'Hoja de Trabajo para listado'!$DE$153:$DE$1048576,0),MATCH((CUADRO!K$5&amp;$E354),'Hoja de Trabajo para listado'!$DE$151:$DG$151,0)),0)+IFERROR(INDEX('Hoja de Trabajo para listado'!$CD$155:$DC$1048576,MATCH($A354,'Hoja de Trabajo para listado'!$CD$155:$CD$1048576,0),MATCH((CUADRO!K$5&amp;$E354),'Hoja de Trabajo para listado'!$CD$151:$DC$151,0)),0)</f>
        <v>0</v>
      </c>
      <c r="L354" s="243">
        <f ca="1">+IFERROR(INDEX('Hoja de Trabajo para listado'!$A$155:$Z$1048576,MATCH($A354,'Hoja de Trabajo para listado'!$A$155:$A$1048576,0),MATCH((CUADRO!L$5&amp;$E354),'Hoja de Trabajo para listado'!$A$151:$Z$151,0)),0)+IFERROR(INDEX('Hoja de Trabajo para listado'!$AB$155:$BA$1048576,MATCH($A354,'Hoja de Trabajo para listado'!$AB$155:$AB$1048576,0),MATCH((CUADRO!L$5&amp;$E354),'Hoja de Trabajo para listado'!$AB$151:$BA$151,0)),0)+IFERROR(INDEX('Hoja de Trabajo para listado'!$BC$155:$CB$1048576,MATCH($A354,'Hoja de Trabajo para listado'!$BC$155:$BC$1048576,0),MATCH((CUADRO!L$5&amp;$E354),'Hoja de Trabajo para listado'!$BC$151:$CB$151,0)),0)+IFERROR(INDEX('Hoja de Trabajo para listado'!$DE$153:$DG$274,MATCH($A354,'Hoja de Trabajo para listado'!$DE$153:$DE$1048576,0),MATCH((CUADRO!L$5&amp;$E354),'Hoja de Trabajo para listado'!$DE$151:$DG$151,0)),0)+IFERROR(INDEX('Hoja de Trabajo para listado'!$CD$155:$DC$1048576,MATCH($A354,'Hoja de Trabajo para listado'!$CD$155:$CD$1048576,0),MATCH((CUADRO!L$5&amp;$E354),'Hoja de Trabajo para listado'!$CD$151:$DC$151,0)),0)</f>
        <v>0</v>
      </c>
      <c r="M354" s="243">
        <f ca="1">+IFERROR(INDEX('Hoja de Trabajo para listado'!$A$155:$Z$1048576,MATCH($A354,'Hoja de Trabajo para listado'!$A$155:$A$1048576,0),MATCH((CUADRO!M$5&amp;$E354),'Hoja de Trabajo para listado'!$A$151:$Z$151,0)),0)+IFERROR(INDEX('Hoja de Trabajo para listado'!$AB$155:$BA$1048576,MATCH($A354,'Hoja de Trabajo para listado'!$AB$155:$AB$1048576,0),MATCH((CUADRO!M$5&amp;$E354),'Hoja de Trabajo para listado'!$AB$151:$BA$151,0)),0)+IFERROR(INDEX('Hoja de Trabajo para listado'!$BC$155:$CB$1048576,MATCH($A354,'Hoja de Trabajo para listado'!$BC$155:$BC$1048576,0),MATCH((CUADRO!M$5&amp;$E354),'Hoja de Trabajo para listado'!$BC$151:$CB$151,0)),0)+IFERROR(INDEX('Hoja de Trabajo para listado'!$DE$153:$DG$274,MATCH($A354,'Hoja de Trabajo para listado'!$DE$153:$DE$1048576,0),MATCH((CUADRO!M$5&amp;$E354),'Hoja de Trabajo para listado'!$DE$151:$DG$151,0)),0)+IFERROR(INDEX('Hoja de Trabajo para listado'!$CD$155:$DC$1048576,MATCH($A354,'Hoja de Trabajo para listado'!$CD$155:$CD$1048576,0),MATCH((CUADRO!M$5&amp;$E354),'Hoja de Trabajo para listado'!$CD$151:$DC$151,0)),0)</f>
        <v>0</v>
      </c>
      <c r="N354" s="243">
        <f ca="1">+IFERROR(INDEX('Hoja de Trabajo para listado'!$A$155:$Z$1048576,MATCH($A354,'Hoja de Trabajo para listado'!$A$155:$A$1048576,0),MATCH((CUADRO!N$5&amp;$E354),'Hoja de Trabajo para listado'!$A$151:$Z$151,0)),0)+IFERROR(INDEX('Hoja de Trabajo para listado'!$AB$155:$BA$1048576,MATCH($A354,'Hoja de Trabajo para listado'!$AB$155:$AB$1048576,0),MATCH((CUADRO!N$5&amp;$E354),'Hoja de Trabajo para listado'!$AB$151:$BA$151,0)),0)+IFERROR(INDEX('Hoja de Trabajo para listado'!$BC$155:$CB$1048576,MATCH($A354,'Hoja de Trabajo para listado'!$BC$155:$BC$1048576,0),MATCH((CUADRO!N$5&amp;$E354),'Hoja de Trabajo para listado'!$BC$151:$CB$151,0)),0)+IFERROR(INDEX('Hoja de Trabajo para listado'!$DE$153:$DG$274,MATCH($A354,'Hoja de Trabajo para listado'!$DE$153:$DE$1048576,0),MATCH((CUADRO!N$5&amp;$E354),'Hoja de Trabajo para listado'!$DE$151:$DG$151,0)),0)+IFERROR(INDEX('Hoja de Trabajo para listado'!$CD$155:$DC$1048576,MATCH($A354,'Hoja de Trabajo para listado'!$CD$155:$CD$1048576,0),MATCH((CUADRO!N$5&amp;$E354),'Hoja de Trabajo para listado'!$CD$151:$DC$151,0)),0)</f>
        <v>0</v>
      </c>
      <c r="O354" s="243">
        <f ca="1">+IFERROR(INDEX('Hoja de Trabajo para listado'!$A$155:$Z$1048576,MATCH($A354,'Hoja de Trabajo para listado'!$A$155:$A$1048576,0),MATCH((CUADRO!O$5&amp;$E354),'Hoja de Trabajo para listado'!$A$151:$Z$151,0)),0)+IFERROR(INDEX('Hoja de Trabajo para listado'!$AB$155:$BA$1048576,MATCH($A354,'Hoja de Trabajo para listado'!$AB$155:$AB$1048576,0),MATCH((CUADRO!O$5&amp;$E354),'Hoja de Trabajo para listado'!$AB$151:$BA$151,0)),0)+IFERROR(INDEX('Hoja de Trabajo para listado'!$BC$155:$CB$1048576,MATCH($A354,'Hoja de Trabajo para listado'!$BC$155:$BC$1048576,0),MATCH((CUADRO!O$5&amp;$E354),'Hoja de Trabajo para listado'!$BC$151:$CB$151,0)),0)+IFERROR(INDEX('Hoja de Trabajo para listado'!$DE$153:$DG$274,MATCH($A354,'Hoja de Trabajo para listado'!$DE$153:$DE$1048576,0),MATCH((CUADRO!O$5&amp;$E354),'Hoja de Trabajo para listado'!$DE$151:$DG$151,0)),0)+IFERROR(INDEX('Hoja de Trabajo para listado'!$CD$155:$DC$1048576,MATCH($A354,'Hoja de Trabajo para listado'!$CD$155:$CD$1048576,0),MATCH((CUADRO!O$5&amp;$E354),'Hoja de Trabajo para listado'!$CD$151:$DC$151,0)),0)</f>
        <v>0</v>
      </c>
      <c r="P354" s="243">
        <f ca="1">+IFERROR(INDEX('Hoja de Trabajo para listado'!$A$155:$Z$1048576,MATCH($A354,'Hoja de Trabajo para listado'!$A$155:$A$1048576,0),MATCH((CUADRO!P$5&amp;$E354),'Hoja de Trabajo para listado'!$A$151:$Z$151,0)),0)+IFERROR(INDEX('Hoja de Trabajo para listado'!$AB$155:$BA$1048576,MATCH($A354,'Hoja de Trabajo para listado'!$AB$155:$AB$1048576,0),MATCH((CUADRO!P$5&amp;$E354),'Hoja de Trabajo para listado'!$AB$151:$BA$151,0)),0)+IFERROR(INDEX('Hoja de Trabajo para listado'!$BC$155:$CB$1048576,MATCH($A354,'Hoja de Trabajo para listado'!$BC$155:$BC$1048576,0),MATCH((CUADRO!P$5&amp;$E354),'Hoja de Trabajo para listado'!$BC$151:$CB$151,0)),0)+IFERROR(INDEX('Hoja de Trabajo para listado'!$DE$153:$DG$274,MATCH($A354,'Hoja de Trabajo para listado'!$DE$153:$DE$1048576,0),MATCH((CUADRO!P$5&amp;$E354),'Hoja de Trabajo para listado'!$DE$151:$DG$151,0)),0)+IFERROR(INDEX('Hoja de Trabajo para listado'!$CD$155:$DC$1048576,MATCH($A354,'Hoja de Trabajo para listado'!$CD$155:$CD$1048576,0),MATCH((CUADRO!P$5&amp;$E354),'Hoja de Trabajo para listado'!$CD$151:$DC$151,0)),0)</f>
        <v>0</v>
      </c>
      <c r="Q354" s="243">
        <f ca="1">+IFERROR(INDEX('Hoja de Trabajo para listado'!$A$155:$Z$1048576,MATCH($A354,'Hoja de Trabajo para listado'!$A$155:$A$1048576,0),MATCH((CUADRO!Q$5&amp;$E354),'Hoja de Trabajo para listado'!$A$151:$Z$151,0)),0)+IFERROR(INDEX('Hoja de Trabajo para listado'!$AB$155:$BA$1048576,MATCH($A354,'Hoja de Trabajo para listado'!$AB$155:$AB$1048576,0),MATCH((CUADRO!Q$5&amp;$E354),'Hoja de Trabajo para listado'!$AB$151:$BA$151,0)),0)+IFERROR(INDEX('Hoja de Trabajo para listado'!$BC$155:$CB$1048576,MATCH($A354,'Hoja de Trabajo para listado'!$BC$155:$BC$1048576,0),MATCH((CUADRO!Q$5&amp;$E354),'Hoja de Trabajo para listado'!$BC$151:$CB$151,0)),0)+IFERROR(INDEX('Hoja de Trabajo para listado'!$DE$153:$DG$274,MATCH($A354,'Hoja de Trabajo para listado'!$DE$153:$DE$1048576,0),MATCH((CUADRO!Q$5&amp;$E354),'Hoja de Trabajo para listado'!$DE$151:$DG$151,0)),0)+IFERROR(INDEX('Hoja de Trabajo para listado'!$CD$155:$DC$1048576,MATCH($A354,'Hoja de Trabajo para listado'!$CD$155:$CD$1048576,0),MATCH((CUADRO!Q$5&amp;$E354),'Hoja de Trabajo para listado'!$CD$151:$DC$151,0)),0)</f>
        <v>0</v>
      </c>
      <c r="R354" s="243">
        <f t="shared" ca="1" si="13"/>
        <v>0</v>
      </c>
      <c r="S354" s="263"/>
      <c r="T354" s="243">
        <f ca="1">+T355</f>
        <v>11424536.949999999</v>
      </c>
      <c r="U354" s="242">
        <f t="shared" si="14"/>
        <v>1</v>
      </c>
      <c r="V354" s="333" t="str">
        <f>+VLOOKUP(A354,bd_lista!$A$3:$E$590,5,FALSE)</f>
        <v>Empresas Nacionales</v>
      </c>
      <c r="W354" s="383" t="str">
        <f>+V354</f>
        <v>Empresas Nacionales</v>
      </c>
      <c r="X354" s="242">
        <f>+VLOOKUP(A354,[3]Sheet1!$A$13:$D$744,4,FALSE)</f>
        <v>81</v>
      </c>
      <c r="Y354" s="242" t="str">
        <f>+VLOOKUP(X354,bd_lista!$A$3:$C$590,3,FALSE)</f>
        <v>Ministerio de Obras Públicas, Servicios y Vivienda</v>
      </c>
      <c r="Z354" s="294">
        <f>+X354</f>
        <v>81</v>
      </c>
      <c r="AA354" s="295" t="str">
        <f>+Y354</f>
        <v>Ministerio de Obras Públicas, Servicios y Vivienda</v>
      </c>
    </row>
    <row r="355" spans="1:27" customFormat="1" ht="15" customHeight="1">
      <c r="A355" s="252">
        <v>587</v>
      </c>
      <c r="B355" s="389"/>
      <c r="C355" s="333" t="str">
        <f>+VLOOKUP(A355,bd_lista!$A$3:$C$590,3,FALSE)</f>
        <v>Empresa Estratégica Boliviana de Construcción y Conservación de Infraestructura Civil</v>
      </c>
      <c r="D355" s="386"/>
      <c r="E355" s="244" t="s">
        <v>1305</v>
      </c>
      <c r="F355" s="245">
        <f ca="1">+IFERROR(INDEX('Hoja de Trabajo para listado'!$A$155:$Z$1048576,MATCH($A355,'Hoja de Trabajo para listado'!$A$155:$A$1048576,0),MATCH((CUADRO!F$5&amp;$E355),'Hoja de Trabajo para listado'!$A$151:$Z$151,0)),0)+IFERROR(INDEX('Hoja de Trabajo para listado'!$AB$155:$BA$1048576,MATCH($A355,'Hoja de Trabajo para listado'!$AB$155:$AB$1048576,0),MATCH((CUADRO!F$5&amp;$E355),'Hoja de Trabajo para listado'!$AB$151:$BA$151,0)),0)+IFERROR(INDEX('Hoja de Trabajo para listado'!$BC$155:$CB$1048576,MATCH($A355,'Hoja de Trabajo para listado'!$BC$155:$BC$1048576,0),MATCH((CUADRO!F$5&amp;$E355),'Hoja de Trabajo para listado'!$BC$151:$CB$151,0)),0)+IFERROR(INDEX('Hoja de Trabajo para listado'!$DE$153:$DG$274,MATCH($A355,'Hoja de Trabajo para listado'!$DE$153:$DE$1048576,0),MATCH((CUADRO!F$5&amp;$E355),'Hoja de Trabajo para listado'!$DE$151:$DG$151,0)),0)+IFERROR(INDEX('Hoja de Trabajo para listado'!$CD$155:$DC$1048576,MATCH($A355,'Hoja de Trabajo para listado'!$CD$155:$CD$1048576,0),MATCH((CUADRO!F$5&amp;$E355),'Hoja de Trabajo para listado'!$CD$151:$DC$151,0)),0)</f>
        <v>11424536.949999999</v>
      </c>
      <c r="G355" s="245">
        <f ca="1">+IFERROR(INDEX('Hoja de Trabajo para listado'!$A$155:$Z$1048576,MATCH($A355,'Hoja de Trabajo para listado'!$A$155:$A$1048576,0),MATCH((CUADRO!G$5&amp;$E355),'Hoja de Trabajo para listado'!$A$151:$Z$151,0)),0)+IFERROR(INDEX('Hoja de Trabajo para listado'!$AB$155:$BA$1048576,MATCH($A355,'Hoja de Trabajo para listado'!$AB$155:$AB$1048576,0),MATCH((CUADRO!G$5&amp;$E355),'Hoja de Trabajo para listado'!$AB$151:$BA$151,0)),0)+IFERROR(INDEX('Hoja de Trabajo para listado'!$BC$155:$CB$1048576,MATCH($A355,'Hoja de Trabajo para listado'!$BC$155:$BC$1048576,0),MATCH((CUADRO!G$5&amp;$E355),'Hoja de Trabajo para listado'!$BC$151:$CB$151,0)),0)+IFERROR(INDEX('Hoja de Trabajo para listado'!$DE$153:$DG$274,MATCH($A355,'Hoja de Trabajo para listado'!$DE$153:$DE$1048576,0),MATCH((CUADRO!G$5&amp;$E355),'Hoja de Trabajo para listado'!$DE$151:$DG$151,0)),0)+IFERROR(INDEX('Hoja de Trabajo para listado'!$CD$155:$DC$1048576,MATCH($A355,'Hoja de Trabajo para listado'!$CD$155:$CD$1048576,0),MATCH((CUADRO!G$5&amp;$E355),'Hoja de Trabajo para listado'!$CD$151:$DC$151,0)),0)</f>
        <v>0</v>
      </c>
      <c r="H355" s="245">
        <f ca="1">+IFERROR(INDEX('Hoja de Trabajo para listado'!$A$155:$Z$1048576,MATCH($A355,'Hoja de Trabajo para listado'!$A$155:$A$1048576,0),MATCH((CUADRO!H$5&amp;$E355),'Hoja de Trabajo para listado'!$A$151:$Z$151,0)),0)+IFERROR(INDEX('Hoja de Trabajo para listado'!$AB$155:$BA$1048576,MATCH($A355,'Hoja de Trabajo para listado'!$AB$155:$AB$1048576,0),MATCH((CUADRO!H$5&amp;$E355),'Hoja de Trabajo para listado'!$AB$151:$BA$151,0)),0)+IFERROR(INDEX('Hoja de Trabajo para listado'!$BC$155:$CB$1048576,MATCH($A355,'Hoja de Trabajo para listado'!$BC$155:$BC$1048576,0),MATCH((CUADRO!H$5&amp;$E355),'Hoja de Trabajo para listado'!$BC$151:$CB$151,0)),0)+IFERROR(INDEX('Hoja de Trabajo para listado'!$DE$153:$DG$274,MATCH($A355,'Hoja de Trabajo para listado'!$DE$153:$DE$1048576,0),MATCH((CUADRO!H$5&amp;$E355),'Hoja de Trabajo para listado'!$DE$151:$DG$151,0)),0)+IFERROR(INDEX('Hoja de Trabajo para listado'!$CD$155:$DC$1048576,MATCH($A355,'Hoja de Trabajo para listado'!$CD$155:$CD$1048576,0),MATCH((CUADRO!H$5&amp;$E355),'Hoja de Trabajo para listado'!$CD$151:$DC$151,0)),0)</f>
        <v>0</v>
      </c>
      <c r="I355" s="245">
        <f ca="1">+IFERROR(INDEX('Hoja de Trabajo para listado'!$A$155:$Z$1048576,MATCH($A355,'Hoja de Trabajo para listado'!$A$155:$A$1048576,0),MATCH((CUADRO!I$5&amp;$E355),'Hoja de Trabajo para listado'!$A$151:$Z$151,0)),0)+IFERROR(INDEX('Hoja de Trabajo para listado'!$AB$155:$BA$1048576,MATCH($A355,'Hoja de Trabajo para listado'!$AB$155:$AB$1048576,0),MATCH((CUADRO!I$5&amp;$E355),'Hoja de Trabajo para listado'!$AB$151:$BA$151,0)),0)+IFERROR(INDEX('Hoja de Trabajo para listado'!$BC$155:$CB$1048576,MATCH($A355,'Hoja de Trabajo para listado'!$BC$155:$BC$1048576,0),MATCH((CUADRO!I$5&amp;$E355),'Hoja de Trabajo para listado'!$BC$151:$CB$151,0)),0)+IFERROR(INDEX('Hoja de Trabajo para listado'!$DE$153:$DG$274,MATCH($A355,'Hoja de Trabajo para listado'!$DE$153:$DE$1048576,0),MATCH((CUADRO!I$5&amp;$E355),'Hoja de Trabajo para listado'!$DE$151:$DG$151,0)),0)+IFERROR(INDEX('Hoja de Trabajo para listado'!$CD$155:$DC$1048576,MATCH($A355,'Hoja de Trabajo para listado'!$CD$155:$CD$1048576,0),MATCH((CUADRO!I$5&amp;$E355),'Hoja de Trabajo para listado'!$CD$151:$DC$151,0)),0)</f>
        <v>0</v>
      </c>
      <c r="J355" s="245">
        <f ca="1">+IFERROR(INDEX('Hoja de Trabajo para listado'!$A$155:$Z$1048576,MATCH($A355,'Hoja de Trabajo para listado'!$A$155:$A$1048576,0),MATCH((CUADRO!J$5&amp;$E355),'Hoja de Trabajo para listado'!$A$151:$Z$151,0)),0)+IFERROR(INDEX('Hoja de Trabajo para listado'!$AB$155:$BA$1048576,MATCH($A355,'Hoja de Trabajo para listado'!$AB$155:$AB$1048576,0),MATCH((CUADRO!J$5&amp;$E355),'Hoja de Trabajo para listado'!$AB$151:$BA$151,0)),0)+IFERROR(INDEX('Hoja de Trabajo para listado'!$BC$155:$CB$1048576,MATCH($A355,'Hoja de Trabajo para listado'!$BC$155:$BC$1048576,0),MATCH((CUADRO!J$5&amp;$E355),'Hoja de Trabajo para listado'!$BC$151:$CB$151,0)),0)+IFERROR(INDEX('Hoja de Trabajo para listado'!$DE$153:$DG$274,MATCH($A355,'Hoja de Trabajo para listado'!$DE$153:$DE$1048576,0),MATCH((CUADRO!J$5&amp;$E355),'Hoja de Trabajo para listado'!$DE$151:$DG$151,0)),0)+IFERROR(INDEX('Hoja de Trabajo para listado'!$CD$155:$DC$1048576,MATCH($A355,'Hoja de Trabajo para listado'!$CD$155:$CD$1048576,0),MATCH((CUADRO!J$5&amp;$E355),'Hoja de Trabajo para listado'!$CD$151:$DC$151,0)),0)</f>
        <v>0</v>
      </c>
      <c r="K355" s="245">
        <f ca="1">+IFERROR(INDEX('Hoja de Trabajo para listado'!$A$155:$Z$1048576,MATCH($A355,'Hoja de Trabajo para listado'!$A$155:$A$1048576,0),MATCH((CUADRO!K$5&amp;$E355),'Hoja de Trabajo para listado'!$A$151:$Z$151,0)),0)+IFERROR(INDEX('Hoja de Trabajo para listado'!$AB$155:$BA$1048576,MATCH($A355,'Hoja de Trabajo para listado'!$AB$155:$AB$1048576,0),MATCH((CUADRO!K$5&amp;$E355),'Hoja de Trabajo para listado'!$AB$151:$BA$151,0)),0)+IFERROR(INDEX('Hoja de Trabajo para listado'!$BC$155:$CB$1048576,MATCH($A355,'Hoja de Trabajo para listado'!$BC$155:$BC$1048576,0),MATCH((CUADRO!K$5&amp;$E355),'Hoja de Trabajo para listado'!$BC$151:$CB$151,0)),0)+IFERROR(INDEX('Hoja de Trabajo para listado'!$DE$153:$DG$274,MATCH($A355,'Hoja de Trabajo para listado'!$DE$153:$DE$1048576,0),MATCH((CUADRO!K$5&amp;$E355),'Hoja de Trabajo para listado'!$DE$151:$DG$151,0)),0)+IFERROR(INDEX('Hoja de Trabajo para listado'!$CD$155:$DC$1048576,MATCH($A355,'Hoja de Trabajo para listado'!$CD$155:$CD$1048576,0),MATCH((CUADRO!K$5&amp;$E355),'Hoja de Trabajo para listado'!$CD$151:$DC$151,0)),0)</f>
        <v>0</v>
      </c>
      <c r="L355" s="245">
        <f ca="1">+IFERROR(INDEX('Hoja de Trabajo para listado'!$A$155:$Z$1048576,MATCH($A355,'Hoja de Trabajo para listado'!$A$155:$A$1048576,0),MATCH((CUADRO!L$5&amp;$E355),'Hoja de Trabajo para listado'!$A$151:$Z$151,0)),0)+IFERROR(INDEX('Hoja de Trabajo para listado'!$AB$155:$BA$1048576,MATCH($A355,'Hoja de Trabajo para listado'!$AB$155:$AB$1048576,0),MATCH((CUADRO!L$5&amp;$E355),'Hoja de Trabajo para listado'!$AB$151:$BA$151,0)),0)+IFERROR(INDEX('Hoja de Trabajo para listado'!$BC$155:$CB$1048576,MATCH($A355,'Hoja de Trabajo para listado'!$BC$155:$BC$1048576,0),MATCH((CUADRO!L$5&amp;$E355),'Hoja de Trabajo para listado'!$BC$151:$CB$151,0)),0)+IFERROR(INDEX('Hoja de Trabajo para listado'!$DE$153:$DG$274,MATCH($A355,'Hoja de Trabajo para listado'!$DE$153:$DE$1048576,0),MATCH((CUADRO!L$5&amp;$E355),'Hoja de Trabajo para listado'!$DE$151:$DG$151,0)),0)+IFERROR(INDEX('Hoja de Trabajo para listado'!$CD$155:$DC$1048576,MATCH($A355,'Hoja de Trabajo para listado'!$CD$155:$CD$1048576,0),MATCH((CUADRO!L$5&amp;$E355),'Hoja de Trabajo para listado'!$CD$151:$DC$151,0)),0)</f>
        <v>0</v>
      </c>
      <c r="M355" s="245">
        <f ca="1">+IFERROR(INDEX('Hoja de Trabajo para listado'!$A$155:$Z$1048576,MATCH($A355,'Hoja de Trabajo para listado'!$A$155:$A$1048576,0),MATCH((CUADRO!M$5&amp;$E355),'Hoja de Trabajo para listado'!$A$151:$Z$151,0)),0)+IFERROR(INDEX('Hoja de Trabajo para listado'!$AB$155:$BA$1048576,MATCH($A355,'Hoja de Trabajo para listado'!$AB$155:$AB$1048576,0),MATCH((CUADRO!M$5&amp;$E355),'Hoja de Trabajo para listado'!$AB$151:$BA$151,0)),0)+IFERROR(INDEX('Hoja de Trabajo para listado'!$BC$155:$CB$1048576,MATCH($A355,'Hoja de Trabajo para listado'!$BC$155:$BC$1048576,0),MATCH((CUADRO!M$5&amp;$E355),'Hoja de Trabajo para listado'!$BC$151:$CB$151,0)),0)+IFERROR(INDEX('Hoja de Trabajo para listado'!$DE$153:$DG$274,MATCH($A355,'Hoja de Trabajo para listado'!$DE$153:$DE$1048576,0),MATCH((CUADRO!M$5&amp;$E355),'Hoja de Trabajo para listado'!$DE$151:$DG$151,0)),0)+IFERROR(INDEX('Hoja de Trabajo para listado'!$CD$155:$DC$1048576,MATCH($A355,'Hoja de Trabajo para listado'!$CD$155:$CD$1048576,0),MATCH((CUADRO!M$5&amp;$E355),'Hoja de Trabajo para listado'!$CD$151:$DC$151,0)),0)</f>
        <v>0</v>
      </c>
      <c r="N355" s="245">
        <f ca="1">+IFERROR(INDEX('Hoja de Trabajo para listado'!$A$155:$Z$1048576,MATCH($A355,'Hoja de Trabajo para listado'!$A$155:$A$1048576,0),MATCH((CUADRO!N$5&amp;$E355),'Hoja de Trabajo para listado'!$A$151:$Z$151,0)),0)+IFERROR(INDEX('Hoja de Trabajo para listado'!$AB$155:$BA$1048576,MATCH($A355,'Hoja de Trabajo para listado'!$AB$155:$AB$1048576,0),MATCH((CUADRO!N$5&amp;$E355),'Hoja de Trabajo para listado'!$AB$151:$BA$151,0)),0)+IFERROR(INDEX('Hoja de Trabajo para listado'!$BC$155:$CB$1048576,MATCH($A355,'Hoja de Trabajo para listado'!$BC$155:$BC$1048576,0),MATCH((CUADRO!N$5&amp;$E355),'Hoja de Trabajo para listado'!$BC$151:$CB$151,0)),0)+IFERROR(INDEX('Hoja de Trabajo para listado'!$DE$153:$DG$274,MATCH($A355,'Hoja de Trabajo para listado'!$DE$153:$DE$1048576,0),MATCH((CUADRO!N$5&amp;$E355),'Hoja de Trabajo para listado'!$DE$151:$DG$151,0)),0)+IFERROR(INDEX('Hoja de Trabajo para listado'!$CD$155:$DC$1048576,MATCH($A355,'Hoja de Trabajo para listado'!$CD$155:$CD$1048576,0),MATCH((CUADRO!N$5&amp;$E355),'Hoja de Trabajo para listado'!$CD$151:$DC$151,0)),0)</f>
        <v>0</v>
      </c>
      <c r="O355" s="245">
        <f ca="1">+IFERROR(INDEX('Hoja de Trabajo para listado'!$A$155:$Z$1048576,MATCH($A355,'Hoja de Trabajo para listado'!$A$155:$A$1048576,0),MATCH((CUADRO!O$5&amp;$E355),'Hoja de Trabajo para listado'!$A$151:$Z$151,0)),0)+IFERROR(INDEX('Hoja de Trabajo para listado'!$AB$155:$BA$1048576,MATCH($A355,'Hoja de Trabajo para listado'!$AB$155:$AB$1048576,0),MATCH((CUADRO!O$5&amp;$E355),'Hoja de Trabajo para listado'!$AB$151:$BA$151,0)),0)+IFERROR(INDEX('Hoja de Trabajo para listado'!$BC$155:$CB$1048576,MATCH($A355,'Hoja de Trabajo para listado'!$BC$155:$BC$1048576,0),MATCH((CUADRO!O$5&amp;$E355),'Hoja de Trabajo para listado'!$BC$151:$CB$151,0)),0)+IFERROR(INDEX('Hoja de Trabajo para listado'!$DE$153:$DG$274,MATCH($A355,'Hoja de Trabajo para listado'!$DE$153:$DE$1048576,0),MATCH((CUADRO!O$5&amp;$E355),'Hoja de Trabajo para listado'!$DE$151:$DG$151,0)),0)+IFERROR(INDEX('Hoja de Trabajo para listado'!$CD$155:$DC$1048576,MATCH($A355,'Hoja de Trabajo para listado'!$CD$155:$CD$1048576,0),MATCH((CUADRO!O$5&amp;$E355),'Hoja de Trabajo para listado'!$CD$151:$DC$151,0)),0)</f>
        <v>0</v>
      </c>
      <c r="P355" s="245">
        <f ca="1">+IFERROR(INDEX('Hoja de Trabajo para listado'!$A$155:$Z$1048576,MATCH($A355,'Hoja de Trabajo para listado'!$A$155:$A$1048576,0),MATCH((CUADRO!P$5&amp;$E355),'Hoja de Trabajo para listado'!$A$151:$Z$151,0)),0)+IFERROR(INDEX('Hoja de Trabajo para listado'!$AB$155:$BA$1048576,MATCH($A355,'Hoja de Trabajo para listado'!$AB$155:$AB$1048576,0),MATCH((CUADRO!P$5&amp;$E355),'Hoja de Trabajo para listado'!$AB$151:$BA$151,0)),0)+IFERROR(INDEX('Hoja de Trabajo para listado'!$BC$155:$CB$1048576,MATCH($A355,'Hoja de Trabajo para listado'!$BC$155:$BC$1048576,0),MATCH((CUADRO!P$5&amp;$E355),'Hoja de Trabajo para listado'!$BC$151:$CB$151,0)),0)+IFERROR(INDEX('Hoja de Trabajo para listado'!$DE$153:$DG$274,MATCH($A355,'Hoja de Trabajo para listado'!$DE$153:$DE$1048576,0),MATCH((CUADRO!P$5&amp;$E355),'Hoja de Trabajo para listado'!$DE$151:$DG$151,0)),0)+IFERROR(INDEX('Hoja de Trabajo para listado'!$CD$155:$DC$1048576,MATCH($A355,'Hoja de Trabajo para listado'!$CD$155:$CD$1048576,0),MATCH((CUADRO!P$5&amp;$E355),'Hoja de Trabajo para listado'!$CD$151:$DC$151,0)),0)</f>
        <v>0</v>
      </c>
      <c r="Q355" s="243">
        <f ca="1">+IFERROR(INDEX('Hoja de Trabajo para listado'!$A$155:$Z$1048576,MATCH($A355,'Hoja de Trabajo para listado'!$A$155:$A$1048576,0),MATCH((CUADRO!Q$5&amp;$E355),'Hoja de Trabajo para listado'!$A$151:$Z$151,0)),0)+IFERROR(INDEX('Hoja de Trabajo para listado'!$AB$155:$BA$1048576,MATCH($A355,'Hoja de Trabajo para listado'!$AB$155:$AB$1048576,0),MATCH((CUADRO!Q$5&amp;$E355),'Hoja de Trabajo para listado'!$AB$151:$BA$151,0)),0)+IFERROR(INDEX('Hoja de Trabajo para listado'!$BC$155:$CB$1048576,MATCH($A355,'Hoja de Trabajo para listado'!$BC$155:$BC$1048576,0),MATCH((CUADRO!Q$5&amp;$E355),'Hoja de Trabajo para listado'!$BC$151:$CB$151,0)),0)+IFERROR(INDEX('Hoja de Trabajo para listado'!$DE$153:$DG$274,MATCH($A355,'Hoja de Trabajo para listado'!$DE$153:$DE$1048576,0),MATCH((CUADRO!Q$5&amp;$E355),'Hoja de Trabajo para listado'!$DE$151:$DG$151,0)),0)+IFERROR(INDEX('Hoja de Trabajo para listado'!$CD$155:$DC$1048576,MATCH($A355,'Hoja de Trabajo para listado'!$CD$155:$CD$1048576,0),MATCH((CUADRO!Q$5&amp;$E355),'Hoja de Trabajo para listado'!$CD$151:$DC$151,0)),0)</f>
        <v>0</v>
      </c>
      <c r="R355" s="245">
        <f t="shared" ca="1" si="13"/>
        <v>11424536.949999999</v>
      </c>
      <c r="S355" s="262">
        <f ca="1">+R354+R355</f>
        <v>11424536.949999999</v>
      </c>
      <c r="T355" s="245">
        <f ca="1">+S355</f>
        <v>11424536.949999999</v>
      </c>
      <c r="U355" s="244">
        <f t="shared" si="14"/>
        <v>2</v>
      </c>
      <c r="V355" s="333" t="str">
        <f>+VLOOKUP(A355,bd_lista!$A$3:$E$590,5,FALSE)</f>
        <v>Empresas Nacionales</v>
      </c>
      <c r="W355" s="384"/>
      <c r="X355" s="242">
        <f>+VLOOKUP(A355,[3]Sheet1!$A$13:$D$744,4,FALSE)</f>
        <v>81</v>
      </c>
      <c r="Y355" s="242" t="str">
        <f>+VLOOKUP(X355,bd_lista!$A$3:$C$590,3,FALSE)</f>
        <v>Ministerio de Obras Públicas, Servicios y Vivienda</v>
      </c>
      <c r="Z355" s="292"/>
      <c r="AA355" s="293"/>
    </row>
    <row r="356" spans="1:27" ht="15" customHeight="1">
      <c r="A356" s="32">
        <v>590</v>
      </c>
      <c r="B356" s="388">
        <f>+A356</f>
        <v>590</v>
      </c>
      <c r="C356" s="247" t="str">
        <f>+VLOOKUP(A356,bd_lista!$A$3:$C$590,3,FALSE)</f>
        <v>Empresa Pública "QUIPUS"</v>
      </c>
      <c r="D356" s="385" t="str">
        <f>+C356</f>
        <v>Empresa Pública "QUIPUS"</v>
      </c>
      <c r="E356" s="247" t="s">
        <v>1304</v>
      </c>
      <c r="F356" s="243">
        <f ca="1">+IFERROR(INDEX('Hoja de Trabajo para listado'!$A$155:$Z$1048576,MATCH($A356,'Hoja de Trabajo para listado'!$A$155:$A$1048576,0),MATCH((CUADRO!F$5&amp;$E356),'Hoja de Trabajo para listado'!$A$151:$Z$151,0)),0)+IFERROR(INDEX('Hoja de Trabajo para listado'!$AB$155:$BA$1048576,MATCH($A356,'Hoja de Trabajo para listado'!$AB$155:$AB$1048576,0),MATCH((CUADRO!F$5&amp;$E356),'Hoja de Trabajo para listado'!$AB$151:$BA$151,0)),0)+IFERROR(INDEX('Hoja de Trabajo para listado'!$BC$155:$CB$1048576,MATCH($A356,'Hoja de Trabajo para listado'!$BC$155:$BC$1048576,0),MATCH((CUADRO!F$5&amp;$E356),'Hoja de Trabajo para listado'!$BC$151:$CB$151,0)),0)+IFERROR(INDEX('Hoja de Trabajo para listado'!$DE$153:$DG$274,MATCH($A356,'Hoja de Trabajo para listado'!$DE$153:$DE$1048576,0),MATCH((CUADRO!F$5&amp;$E356),'Hoja de Trabajo para listado'!$DE$151:$DG$151,0)),0)+IFERROR(INDEX('Hoja de Trabajo para listado'!$CD$155:$DC$1048576,MATCH($A356,'Hoja de Trabajo para listado'!$CD$155:$CD$1048576,0),MATCH((CUADRO!F$5&amp;$E356),'Hoja de Trabajo para listado'!$CD$151:$DC$151,0)),0)</f>
        <v>0</v>
      </c>
      <c r="G356" s="243">
        <f ca="1">+IFERROR(INDEX('Hoja de Trabajo para listado'!$A$155:$Z$1048576,MATCH($A356,'Hoja de Trabajo para listado'!$A$155:$A$1048576,0),MATCH((CUADRO!G$5&amp;$E356),'Hoja de Trabajo para listado'!$A$151:$Z$151,0)),0)+IFERROR(INDEX('Hoja de Trabajo para listado'!$AB$155:$BA$1048576,MATCH($A356,'Hoja de Trabajo para listado'!$AB$155:$AB$1048576,0),MATCH((CUADRO!G$5&amp;$E356),'Hoja de Trabajo para listado'!$AB$151:$BA$151,0)),0)+IFERROR(INDEX('Hoja de Trabajo para listado'!$BC$155:$CB$1048576,MATCH($A356,'Hoja de Trabajo para listado'!$BC$155:$BC$1048576,0),MATCH((CUADRO!G$5&amp;$E356),'Hoja de Trabajo para listado'!$BC$151:$CB$151,0)),0)+IFERROR(INDEX('Hoja de Trabajo para listado'!$DE$153:$DG$274,MATCH($A356,'Hoja de Trabajo para listado'!$DE$153:$DE$1048576,0),MATCH((CUADRO!G$5&amp;$E356),'Hoja de Trabajo para listado'!$DE$151:$DG$151,0)),0)+IFERROR(INDEX('Hoja de Trabajo para listado'!$CD$155:$DC$1048576,MATCH($A356,'Hoja de Trabajo para listado'!$CD$155:$CD$1048576,0),MATCH((CUADRO!G$5&amp;$E356),'Hoja de Trabajo para listado'!$CD$151:$DC$151,0)),0)</f>
        <v>0</v>
      </c>
      <c r="H356" s="243">
        <f ca="1">+IFERROR(INDEX('Hoja de Trabajo para listado'!$A$155:$Z$1048576,MATCH($A356,'Hoja de Trabajo para listado'!$A$155:$A$1048576,0),MATCH((CUADRO!H$5&amp;$E356),'Hoja de Trabajo para listado'!$A$151:$Z$151,0)),0)+IFERROR(INDEX('Hoja de Trabajo para listado'!$AB$155:$BA$1048576,MATCH($A356,'Hoja de Trabajo para listado'!$AB$155:$AB$1048576,0),MATCH((CUADRO!H$5&amp;$E356),'Hoja de Trabajo para listado'!$AB$151:$BA$151,0)),0)+IFERROR(INDEX('Hoja de Trabajo para listado'!$BC$155:$CB$1048576,MATCH($A356,'Hoja de Trabajo para listado'!$BC$155:$BC$1048576,0),MATCH((CUADRO!H$5&amp;$E356),'Hoja de Trabajo para listado'!$BC$151:$CB$151,0)),0)+IFERROR(INDEX('Hoja de Trabajo para listado'!$DE$153:$DG$274,MATCH($A356,'Hoja de Trabajo para listado'!$DE$153:$DE$1048576,0),MATCH((CUADRO!H$5&amp;$E356),'Hoja de Trabajo para listado'!$DE$151:$DG$151,0)),0)+IFERROR(INDEX('Hoja de Trabajo para listado'!$CD$155:$DC$1048576,MATCH($A356,'Hoja de Trabajo para listado'!$CD$155:$CD$1048576,0),MATCH((CUADRO!H$5&amp;$E356),'Hoja de Trabajo para listado'!$CD$151:$DC$151,0)),0)</f>
        <v>0</v>
      </c>
      <c r="I356" s="243">
        <f ca="1">+IFERROR(INDEX('Hoja de Trabajo para listado'!$A$155:$Z$1048576,MATCH($A356,'Hoja de Trabajo para listado'!$A$155:$A$1048576,0),MATCH((CUADRO!I$5&amp;$E356),'Hoja de Trabajo para listado'!$A$151:$Z$151,0)),0)+IFERROR(INDEX('Hoja de Trabajo para listado'!$AB$155:$BA$1048576,MATCH($A356,'Hoja de Trabajo para listado'!$AB$155:$AB$1048576,0),MATCH((CUADRO!I$5&amp;$E356),'Hoja de Trabajo para listado'!$AB$151:$BA$151,0)),0)+IFERROR(INDEX('Hoja de Trabajo para listado'!$BC$155:$CB$1048576,MATCH($A356,'Hoja de Trabajo para listado'!$BC$155:$BC$1048576,0),MATCH((CUADRO!I$5&amp;$E356),'Hoja de Trabajo para listado'!$BC$151:$CB$151,0)),0)+IFERROR(INDEX('Hoja de Trabajo para listado'!$DE$153:$DG$274,MATCH($A356,'Hoja de Trabajo para listado'!$DE$153:$DE$1048576,0),MATCH((CUADRO!I$5&amp;$E356),'Hoja de Trabajo para listado'!$DE$151:$DG$151,0)),0)+IFERROR(INDEX('Hoja de Trabajo para listado'!$CD$155:$DC$1048576,MATCH($A356,'Hoja de Trabajo para listado'!$CD$155:$CD$1048576,0),MATCH((CUADRO!I$5&amp;$E356),'Hoja de Trabajo para listado'!$CD$151:$DC$151,0)),0)</f>
        <v>0</v>
      </c>
      <c r="J356" s="243">
        <f ca="1">+IFERROR(INDEX('Hoja de Trabajo para listado'!$A$155:$Z$1048576,MATCH($A356,'Hoja de Trabajo para listado'!$A$155:$A$1048576,0),MATCH((CUADRO!J$5&amp;$E356),'Hoja de Trabajo para listado'!$A$151:$Z$151,0)),0)+IFERROR(INDEX('Hoja de Trabajo para listado'!$AB$155:$BA$1048576,MATCH($A356,'Hoja de Trabajo para listado'!$AB$155:$AB$1048576,0),MATCH((CUADRO!J$5&amp;$E356),'Hoja de Trabajo para listado'!$AB$151:$BA$151,0)),0)+IFERROR(INDEX('Hoja de Trabajo para listado'!$BC$155:$CB$1048576,MATCH($A356,'Hoja de Trabajo para listado'!$BC$155:$BC$1048576,0),MATCH((CUADRO!J$5&amp;$E356),'Hoja de Trabajo para listado'!$BC$151:$CB$151,0)),0)+IFERROR(INDEX('Hoja de Trabajo para listado'!$DE$153:$DG$274,MATCH($A356,'Hoja de Trabajo para listado'!$DE$153:$DE$1048576,0),MATCH((CUADRO!J$5&amp;$E356),'Hoja de Trabajo para listado'!$DE$151:$DG$151,0)),0)+IFERROR(INDEX('Hoja de Trabajo para listado'!$CD$155:$DC$1048576,MATCH($A356,'Hoja de Trabajo para listado'!$CD$155:$CD$1048576,0),MATCH((CUADRO!J$5&amp;$E356),'Hoja de Trabajo para listado'!$CD$151:$DC$151,0)),0)</f>
        <v>0</v>
      </c>
      <c r="K356" s="243">
        <f ca="1">+IFERROR(INDEX('Hoja de Trabajo para listado'!$A$155:$Z$1048576,MATCH($A356,'Hoja de Trabajo para listado'!$A$155:$A$1048576,0),MATCH((CUADRO!K$5&amp;$E356),'Hoja de Trabajo para listado'!$A$151:$Z$151,0)),0)+IFERROR(INDEX('Hoja de Trabajo para listado'!$AB$155:$BA$1048576,MATCH($A356,'Hoja de Trabajo para listado'!$AB$155:$AB$1048576,0),MATCH((CUADRO!K$5&amp;$E356),'Hoja de Trabajo para listado'!$AB$151:$BA$151,0)),0)+IFERROR(INDEX('Hoja de Trabajo para listado'!$BC$155:$CB$1048576,MATCH($A356,'Hoja de Trabajo para listado'!$BC$155:$BC$1048576,0),MATCH((CUADRO!K$5&amp;$E356),'Hoja de Trabajo para listado'!$BC$151:$CB$151,0)),0)+IFERROR(INDEX('Hoja de Trabajo para listado'!$DE$153:$DG$274,MATCH($A356,'Hoja de Trabajo para listado'!$DE$153:$DE$1048576,0),MATCH((CUADRO!K$5&amp;$E356),'Hoja de Trabajo para listado'!$DE$151:$DG$151,0)),0)+IFERROR(INDEX('Hoja de Trabajo para listado'!$CD$155:$DC$1048576,MATCH($A356,'Hoja de Trabajo para listado'!$CD$155:$CD$1048576,0),MATCH((CUADRO!K$5&amp;$E356),'Hoja de Trabajo para listado'!$CD$151:$DC$151,0)),0)</f>
        <v>0</v>
      </c>
      <c r="L356" s="243">
        <f ca="1">+IFERROR(INDEX('Hoja de Trabajo para listado'!$A$155:$Z$1048576,MATCH($A356,'Hoja de Trabajo para listado'!$A$155:$A$1048576,0),MATCH((CUADRO!L$5&amp;$E356),'Hoja de Trabajo para listado'!$A$151:$Z$151,0)),0)+IFERROR(INDEX('Hoja de Trabajo para listado'!$AB$155:$BA$1048576,MATCH($A356,'Hoja de Trabajo para listado'!$AB$155:$AB$1048576,0),MATCH((CUADRO!L$5&amp;$E356),'Hoja de Trabajo para listado'!$AB$151:$BA$151,0)),0)+IFERROR(INDEX('Hoja de Trabajo para listado'!$BC$155:$CB$1048576,MATCH($A356,'Hoja de Trabajo para listado'!$BC$155:$BC$1048576,0),MATCH((CUADRO!L$5&amp;$E356),'Hoja de Trabajo para listado'!$BC$151:$CB$151,0)),0)+IFERROR(INDEX('Hoja de Trabajo para listado'!$DE$153:$DG$274,MATCH($A356,'Hoja de Trabajo para listado'!$DE$153:$DE$1048576,0),MATCH((CUADRO!L$5&amp;$E356),'Hoja de Trabajo para listado'!$DE$151:$DG$151,0)),0)+IFERROR(INDEX('Hoja de Trabajo para listado'!$CD$155:$DC$1048576,MATCH($A356,'Hoja de Trabajo para listado'!$CD$155:$CD$1048576,0),MATCH((CUADRO!L$5&amp;$E356),'Hoja de Trabajo para listado'!$CD$151:$DC$151,0)),0)</f>
        <v>0</v>
      </c>
      <c r="M356" s="243">
        <f ca="1">+IFERROR(INDEX('Hoja de Trabajo para listado'!$A$155:$Z$1048576,MATCH($A356,'Hoja de Trabajo para listado'!$A$155:$A$1048576,0),MATCH((CUADRO!M$5&amp;$E356),'Hoja de Trabajo para listado'!$A$151:$Z$151,0)),0)+IFERROR(INDEX('Hoja de Trabajo para listado'!$AB$155:$BA$1048576,MATCH($A356,'Hoja de Trabajo para listado'!$AB$155:$AB$1048576,0),MATCH((CUADRO!M$5&amp;$E356),'Hoja de Trabajo para listado'!$AB$151:$BA$151,0)),0)+IFERROR(INDEX('Hoja de Trabajo para listado'!$BC$155:$CB$1048576,MATCH($A356,'Hoja de Trabajo para listado'!$BC$155:$BC$1048576,0),MATCH((CUADRO!M$5&amp;$E356),'Hoja de Trabajo para listado'!$BC$151:$CB$151,0)),0)+IFERROR(INDEX('Hoja de Trabajo para listado'!$DE$153:$DG$274,MATCH($A356,'Hoja de Trabajo para listado'!$DE$153:$DE$1048576,0),MATCH((CUADRO!M$5&amp;$E356),'Hoja de Trabajo para listado'!$DE$151:$DG$151,0)),0)+IFERROR(INDEX('Hoja de Trabajo para listado'!$CD$155:$DC$1048576,MATCH($A356,'Hoja de Trabajo para listado'!$CD$155:$CD$1048576,0),MATCH((CUADRO!M$5&amp;$E356),'Hoja de Trabajo para listado'!$CD$151:$DC$151,0)),0)</f>
        <v>0</v>
      </c>
      <c r="N356" s="243">
        <f ca="1">+IFERROR(INDEX('Hoja de Trabajo para listado'!$A$155:$Z$1048576,MATCH($A356,'Hoja de Trabajo para listado'!$A$155:$A$1048576,0),MATCH((CUADRO!N$5&amp;$E356),'Hoja de Trabajo para listado'!$A$151:$Z$151,0)),0)+IFERROR(INDEX('Hoja de Trabajo para listado'!$AB$155:$BA$1048576,MATCH($A356,'Hoja de Trabajo para listado'!$AB$155:$AB$1048576,0),MATCH((CUADRO!N$5&amp;$E356),'Hoja de Trabajo para listado'!$AB$151:$BA$151,0)),0)+IFERROR(INDEX('Hoja de Trabajo para listado'!$BC$155:$CB$1048576,MATCH($A356,'Hoja de Trabajo para listado'!$BC$155:$BC$1048576,0),MATCH((CUADRO!N$5&amp;$E356),'Hoja de Trabajo para listado'!$BC$151:$CB$151,0)),0)+IFERROR(INDEX('Hoja de Trabajo para listado'!$DE$153:$DG$274,MATCH($A356,'Hoja de Trabajo para listado'!$DE$153:$DE$1048576,0),MATCH((CUADRO!N$5&amp;$E356),'Hoja de Trabajo para listado'!$DE$151:$DG$151,0)),0)+IFERROR(INDEX('Hoja de Trabajo para listado'!$CD$155:$DC$1048576,MATCH($A356,'Hoja de Trabajo para listado'!$CD$155:$CD$1048576,0),MATCH((CUADRO!N$5&amp;$E356),'Hoja de Trabajo para listado'!$CD$151:$DC$151,0)),0)</f>
        <v>0</v>
      </c>
      <c r="O356" s="243">
        <f ca="1">+IFERROR(INDEX('Hoja de Trabajo para listado'!$A$155:$Z$1048576,MATCH($A356,'Hoja de Trabajo para listado'!$A$155:$A$1048576,0),MATCH((CUADRO!O$5&amp;$E356),'Hoja de Trabajo para listado'!$A$151:$Z$151,0)),0)+IFERROR(INDEX('Hoja de Trabajo para listado'!$AB$155:$BA$1048576,MATCH($A356,'Hoja de Trabajo para listado'!$AB$155:$AB$1048576,0),MATCH((CUADRO!O$5&amp;$E356),'Hoja de Trabajo para listado'!$AB$151:$BA$151,0)),0)+IFERROR(INDEX('Hoja de Trabajo para listado'!$BC$155:$CB$1048576,MATCH($A356,'Hoja de Trabajo para listado'!$BC$155:$BC$1048576,0),MATCH((CUADRO!O$5&amp;$E356),'Hoja de Trabajo para listado'!$BC$151:$CB$151,0)),0)+IFERROR(INDEX('Hoja de Trabajo para listado'!$DE$153:$DG$274,MATCH($A356,'Hoja de Trabajo para listado'!$DE$153:$DE$1048576,0),MATCH((CUADRO!O$5&amp;$E356),'Hoja de Trabajo para listado'!$DE$151:$DG$151,0)),0)+IFERROR(INDEX('Hoja de Trabajo para listado'!$CD$155:$DC$1048576,MATCH($A356,'Hoja de Trabajo para listado'!$CD$155:$CD$1048576,0),MATCH((CUADRO!O$5&amp;$E356),'Hoja de Trabajo para listado'!$CD$151:$DC$151,0)),0)</f>
        <v>0</v>
      </c>
      <c r="P356" s="243">
        <f ca="1">+IFERROR(INDEX('Hoja de Trabajo para listado'!$A$155:$Z$1048576,MATCH($A356,'Hoja de Trabajo para listado'!$A$155:$A$1048576,0),MATCH((CUADRO!P$5&amp;$E356),'Hoja de Trabajo para listado'!$A$151:$Z$151,0)),0)+IFERROR(INDEX('Hoja de Trabajo para listado'!$AB$155:$BA$1048576,MATCH($A356,'Hoja de Trabajo para listado'!$AB$155:$AB$1048576,0),MATCH((CUADRO!P$5&amp;$E356),'Hoja de Trabajo para listado'!$AB$151:$BA$151,0)),0)+IFERROR(INDEX('Hoja de Trabajo para listado'!$BC$155:$CB$1048576,MATCH($A356,'Hoja de Trabajo para listado'!$BC$155:$BC$1048576,0),MATCH((CUADRO!P$5&amp;$E356),'Hoja de Trabajo para listado'!$BC$151:$CB$151,0)),0)+IFERROR(INDEX('Hoja de Trabajo para listado'!$DE$153:$DG$274,MATCH($A356,'Hoja de Trabajo para listado'!$DE$153:$DE$1048576,0),MATCH((CUADRO!P$5&amp;$E356),'Hoja de Trabajo para listado'!$DE$151:$DG$151,0)),0)+IFERROR(INDEX('Hoja de Trabajo para listado'!$CD$155:$DC$1048576,MATCH($A356,'Hoja de Trabajo para listado'!$CD$155:$CD$1048576,0),MATCH((CUADRO!P$5&amp;$E356),'Hoja de Trabajo para listado'!$CD$151:$DC$151,0)),0)</f>
        <v>0</v>
      </c>
      <c r="Q356" s="268">
        <f ca="1">+IFERROR(INDEX('Hoja de Trabajo para listado'!$A$155:$Z$1048576,MATCH($A356,'Hoja de Trabajo para listado'!$A$155:$A$1048576,0),MATCH((CUADRO!Q$5&amp;$E356),'Hoja de Trabajo para listado'!$A$151:$Z$151,0)),0)+IFERROR(INDEX('Hoja de Trabajo para listado'!$AB$155:$BA$1048576,MATCH($A356,'Hoja de Trabajo para listado'!$AB$155:$AB$1048576,0),MATCH((CUADRO!Q$5&amp;$E356),'Hoja de Trabajo para listado'!$AB$151:$BA$151,0)),0)+IFERROR(INDEX('Hoja de Trabajo para listado'!$BC$155:$CB$1048576,MATCH($A356,'Hoja de Trabajo para listado'!$BC$155:$BC$1048576,0),MATCH((CUADRO!Q$5&amp;$E356),'Hoja de Trabajo para listado'!$BC$151:$CB$151,0)),0)+IFERROR(INDEX('Hoja de Trabajo para listado'!$DE$153:$DG$274,MATCH($A356,'Hoja de Trabajo para listado'!$DE$153:$DE$1048576,0),MATCH((CUADRO!Q$5&amp;$E356),'Hoja de Trabajo para listado'!$DE$151:$DG$151,0)),0)+IFERROR(INDEX('Hoja de Trabajo para listado'!$CD$155:$DC$1048576,MATCH($A356,'Hoja de Trabajo para listado'!$CD$155:$CD$1048576,0),MATCH((CUADRO!Q$5&amp;$E356),'Hoja de Trabajo para listado'!$CD$151:$DC$151,0)),0)</f>
        <v>0</v>
      </c>
      <c r="R356" s="243">
        <f t="shared" ca="1" si="13"/>
        <v>0</v>
      </c>
      <c r="S356" s="263"/>
      <c r="T356" s="243">
        <f ca="1">+T357</f>
        <v>9879762.3699999992</v>
      </c>
      <c r="U356" s="242">
        <f t="shared" si="14"/>
        <v>1</v>
      </c>
      <c r="V356" s="333" t="str">
        <f>+VLOOKUP(A356,bd_lista!$A$3:$E$590,5,FALSE)</f>
        <v>Empresas Nacionales</v>
      </c>
      <c r="W356" s="383" t="str">
        <f>+V356</f>
        <v>Empresas Nacionales</v>
      </c>
      <c r="X356" s="242">
        <f>+VLOOKUP(A356,[3]Sheet1!$A$13:$D$744,4,FALSE)</f>
        <v>41</v>
      </c>
      <c r="Y356" s="242" t="str">
        <f>+VLOOKUP(X356,bd_lista!$A$3:$C$590,3,FALSE)</f>
        <v>Ministerio de Desarrollo Productivo y Economía Plural</v>
      </c>
      <c r="Z356" s="294">
        <f>+X356</f>
        <v>41</v>
      </c>
      <c r="AA356" s="319" t="str">
        <f>+Y356</f>
        <v>Ministerio de Desarrollo Productivo y Economía Plural</v>
      </c>
    </row>
    <row r="357" spans="1:27" ht="15" customHeight="1">
      <c r="A357" s="32">
        <v>590</v>
      </c>
      <c r="B357" s="389"/>
      <c r="C357" s="333" t="str">
        <f>+VLOOKUP(A357,bd_lista!$A$3:$C$590,3,FALSE)</f>
        <v>Empresa Pública "QUIPUS"</v>
      </c>
      <c r="D357" s="386"/>
      <c r="E357" s="333" t="s">
        <v>1305</v>
      </c>
      <c r="F357" s="245">
        <f ca="1">+IFERROR(INDEX('Hoja de Trabajo para listado'!$A$155:$Z$1048576,MATCH($A357,'Hoja de Trabajo para listado'!$A$155:$A$1048576,0),MATCH((CUADRO!F$5&amp;$E357),'Hoja de Trabajo para listado'!$A$151:$Z$151,0)),0)+IFERROR(INDEX('Hoja de Trabajo para listado'!$AB$155:$BA$1048576,MATCH($A357,'Hoja de Trabajo para listado'!$AB$155:$AB$1048576,0),MATCH((CUADRO!F$5&amp;$E357),'Hoja de Trabajo para listado'!$AB$151:$BA$151,0)),0)+IFERROR(INDEX('Hoja de Trabajo para listado'!$BC$155:$CB$1048576,MATCH($A357,'Hoja de Trabajo para listado'!$BC$155:$BC$1048576,0),MATCH((CUADRO!F$5&amp;$E357),'Hoja de Trabajo para listado'!$BC$151:$CB$151,0)),0)+IFERROR(INDEX('Hoja de Trabajo para listado'!$DE$153:$DG$274,MATCH($A357,'Hoja de Trabajo para listado'!$DE$153:$DE$1048576,0),MATCH((CUADRO!F$5&amp;$E357),'Hoja de Trabajo para listado'!$DE$151:$DG$151,0)),0)+IFERROR(INDEX('Hoja de Trabajo para listado'!$CD$155:$DC$1048576,MATCH($A357,'Hoja de Trabajo para listado'!$CD$155:$CD$1048576,0),MATCH((CUADRO!F$5&amp;$E357),'Hoja de Trabajo para listado'!$CD$151:$DC$151,0)),0)</f>
        <v>165856</v>
      </c>
      <c r="G357" s="245">
        <f ca="1">+IFERROR(INDEX('Hoja de Trabajo para listado'!$A$155:$Z$1048576,MATCH($A357,'Hoja de Trabajo para listado'!$A$155:$A$1048576,0),MATCH((CUADRO!G$5&amp;$E357),'Hoja de Trabajo para listado'!$A$151:$Z$151,0)),0)+IFERROR(INDEX('Hoja de Trabajo para listado'!$AB$155:$BA$1048576,MATCH($A357,'Hoja de Trabajo para listado'!$AB$155:$AB$1048576,0),MATCH((CUADRO!G$5&amp;$E357),'Hoja de Trabajo para listado'!$AB$151:$BA$151,0)),0)+IFERROR(INDEX('Hoja de Trabajo para listado'!$BC$155:$CB$1048576,MATCH($A357,'Hoja de Trabajo para listado'!$BC$155:$BC$1048576,0),MATCH((CUADRO!G$5&amp;$E357),'Hoja de Trabajo para listado'!$BC$151:$CB$151,0)),0)+IFERROR(INDEX('Hoja de Trabajo para listado'!$DE$153:$DG$274,MATCH($A357,'Hoja de Trabajo para listado'!$DE$153:$DE$1048576,0),MATCH((CUADRO!G$5&amp;$E357),'Hoja de Trabajo para listado'!$DE$151:$DG$151,0)),0)+IFERROR(INDEX('Hoja de Trabajo para listado'!$CD$155:$DC$1048576,MATCH($A357,'Hoja de Trabajo para listado'!$CD$155:$CD$1048576,0),MATCH((CUADRO!G$5&amp;$E357),'Hoja de Trabajo para listado'!$CD$151:$DC$151,0)),0)</f>
        <v>9713906.3699999992</v>
      </c>
      <c r="H357" s="245">
        <f ca="1">+IFERROR(INDEX('Hoja de Trabajo para listado'!$A$155:$Z$1048576,MATCH($A357,'Hoja de Trabajo para listado'!$A$155:$A$1048576,0),MATCH((CUADRO!H$5&amp;$E357),'Hoja de Trabajo para listado'!$A$151:$Z$151,0)),0)+IFERROR(INDEX('Hoja de Trabajo para listado'!$AB$155:$BA$1048576,MATCH($A357,'Hoja de Trabajo para listado'!$AB$155:$AB$1048576,0),MATCH((CUADRO!H$5&amp;$E357),'Hoja de Trabajo para listado'!$AB$151:$BA$151,0)),0)+IFERROR(INDEX('Hoja de Trabajo para listado'!$BC$155:$CB$1048576,MATCH($A357,'Hoja de Trabajo para listado'!$BC$155:$BC$1048576,0),MATCH((CUADRO!H$5&amp;$E357),'Hoja de Trabajo para listado'!$BC$151:$CB$151,0)),0)+IFERROR(INDEX('Hoja de Trabajo para listado'!$DE$153:$DG$274,MATCH($A357,'Hoja de Trabajo para listado'!$DE$153:$DE$1048576,0),MATCH((CUADRO!H$5&amp;$E357),'Hoja de Trabajo para listado'!$DE$151:$DG$151,0)),0)+IFERROR(INDEX('Hoja de Trabajo para listado'!$CD$155:$DC$1048576,MATCH($A357,'Hoja de Trabajo para listado'!$CD$155:$CD$1048576,0),MATCH((CUADRO!H$5&amp;$E357),'Hoja de Trabajo para listado'!$CD$151:$DC$151,0)),0)</f>
        <v>0</v>
      </c>
      <c r="I357" s="245">
        <f ca="1">+IFERROR(INDEX('Hoja de Trabajo para listado'!$A$155:$Z$1048576,MATCH($A357,'Hoja de Trabajo para listado'!$A$155:$A$1048576,0),MATCH((CUADRO!I$5&amp;$E357),'Hoja de Trabajo para listado'!$A$151:$Z$151,0)),0)+IFERROR(INDEX('Hoja de Trabajo para listado'!$AB$155:$BA$1048576,MATCH($A357,'Hoja de Trabajo para listado'!$AB$155:$AB$1048576,0),MATCH((CUADRO!I$5&amp;$E357),'Hoja de Trabajo para listado'!$AB$151:$BA$151,0)),0)+IFERROR(INDEX('Hoja de Trabajo para listado'!$BC$155:$CB$1048576,MATCH($A357,'Hoja de Trabajo para listado'!$BC$155:$BC$1048576,0),MATCH((CUADRO!I$5&amp;$E357),'Hoja de Trabajo para listado'!$BC$151:$CB$151,0)),0)+IFERROR(INDEX('Hoja de Trabajo para listado'!$DE$153:$DG$274,MATCH($A357,'Hoja de Trabajo para listado'!$DE$153:$DE$1048576,0),MATCH((CUADRO!I$5&amp;$E357),'Hoja de Trabajo para listado'!$DE$151:$DG$151,0)),0)+IFERROR(INDEX('Hoja de Trabajo para listado'!$CD$155:$DC$1048576,MATCH($A357,'Hoja de Trabajo para listado'!$CD$155:$CD$1048576,0),MATCH((CUADRO!I$5&amp;$E357),'Hoja de Trabajo para listado'!$CD$151:$DC$151,0)),0)</f>
        <v>0</v>
      </c>
      <c r="J357" s="245">
        <f ca="1">+IFERROR(INDEX('Hoja de Trabajo para listado'!$A$155:$Z$1048576,MATCH($A357,'Hoja de Trabajo para listado'!$A$155:$A$1048576,0),MATCH((CUADRO!J$5&amp;$E357),'Hoja de Trabajo para listado'!$A$151:$Z$151,0)),0)+IFERROR(INDEX('Hoja de Trabajo para listado'!$AB$155:$BA$1048576,MATCH($A357,'Hoja de Trabajo para listado'!$AB$155:$AB$1048576,0),MATCH((CUADRO!J$5&amp;$E357),'Hoja de Trabajo para listado'!$AB$151:$BA$151,0)),0)+IFERROR(INDEX('Hoja de Trabajo para listado'!$BC$155:$CB$1048576,MATCH($A357,'Hoja de Trabajo para listado'!$BC$155:$BC$1048576,0),MATCH((CUADRO!J$5&amp;$E357),'Hoja de Trabajo para listado'!$BC$151:$CB$151,0)),0)+IFERROR(INDEX('Hoja de Trabajo para listado'!$DE$153:$DG$274,MATCH($A357,'Hoja de Trabajo para listado'!$DE$153:$DE$1048576,0),MATCH((CUADRO!J$5&amp;$E357),'Hoja de Trabajo para listado'!$DE$151:$DG$151,0)),0)+IFERROR(INDEX('Hoja de Trabajo para listado'!$CD$155:$DC$1048576,MATCH($A357,'Hoja de Trabajo para listado'!$CD$155:$CD$1048576,0),MATCH((CUADRO!J$5&amp;$E357),'Hoja de Trabajo para listado'!$CD$151:$DC$151,0)),0)</f>
        <v>0</v>
      </c>
      <c r="K357" s="245">
        <f ca="1">+IFERROR(INDEX('Hoja de Trabajo para listado'!$A$155:$Z$1048576,MATCH($A357,'Hoja de Trabajo para listado'!$A$155:$A$1048576,0),MATCH((CUADRO!K$5&amp;$E357),'Hoja de Trabajo para listado'!$A$151:$Z$151,0)),0)+IFERROR(INDEX('Hoja de Trabajo para listado'!$AB$155:$BA$1048576,MATCH($A357,'Hoja de Trabajo para listado'!$AB$155:$AB$1048576,0),MATCH((CUADRO!K$5&amp;$E357),'Hoja de Trabajo para listado'!$AB$151:$BA$151,0)),0)+IFERROR(INDEX('Hoja de Trabajo para listado'!$BC$155:$CB$1048576,MATCH($A357,'Hoja de Trabajo para listado'!$BC$155:$BC$1048576,0),MATCH((CUADRO!K$5&amp;$E357),'Hoja de Trabajo para listado'!$BC$151:$CB$151,0)),0)+IFERROR(INDEX('Hoja de Trabajo para listado'!$DE$153:$DG$274,MATCH($A357,'Hoja de Trabajo para listado'!$DE$153:$DE$1048576,0),MATCH((CUADRO!K$5&amp;$E357),'Hoja de Trabajo para listado'!$DE$151:$DG$151,0)),0)+IFERROR(INDEX('Hoja de Trabajo para listado'!$CD$155:$DC$1048576,MATCH($A357,'Hoja de Trabajo para listado'!$CD$155:$CD$1048576,0),MATCH((CUADRO!K$5&amp;$E357),'Hoja de Trabajo para listado'!$CD$151:$DC$151,0)),0)</f>
        <v>0</v>
      </c>
      <c r="L357" s="245">
        <f ca="1">+IFERROR(INDEX('Hoja de Trabajo para listado'!$A$155:$Z$1048576,MATCH($A357,'Hoja de Trabajo para listado'!$A$155:$A$1048576,0),MATCH((CUADRO!L$5&amp;$E357),'Hoja de Trabajo para listado'!$A$151:$Z$151,0)),0)+IFERROR(INDEX('Hoja de Trabajo para listado'!$AB$155:$BA$1048576,MATCH($A357,'Hoja de Trabajo para listado'!$AB$155:$AB$1048576,0),MATCH((CUADRO!L$5&amp;$E357),'Hoja de Trabajo para listado'!$AB$151:$BA$151,0)),0)+IFERROR(INDEX('Hoja de Trabajo para listado'!$BC$155:$CB$1048576,MATCH($A357,'Hoja de Trabajo para listado'!$BC$155:$BC$1048576,0),MATCH((CUADRO!L$5&amp;$E357),'Hoja de Trabajo para listado'!$BC$151:$CB$151,0)),0)+IFERROR(INDEX('Hoja de Trabajo para listado'!$DE$153:$DG$274,MATCH($A357,'Hoja de Trabajo para listado'!$DE$153:$DE$1048576,0),MATCH((CUADRO!L$5&amp;$E357),'Hoja de Trabajo para listado'!$DE$151:$DG$151,0)),0)+IFERROR(INDEX('Hoja de Trabajo para listado'!$CD$155:$DC$1048576,MATCH($A357,'Hoja de Trabajo para listado'!$CD$155:$CD$1048576,0),MATCH((CUADRO!L$5&amp;$E357),'Hoja de Trabajo para listado'!$CD$151:$DC$151,0)),0)</f>
        <v>0</v>
      </c>
      <c r="M357" s="245">
        <f ca="1">+IFERROR(INDEX('Hoja de Trabajo para listado'!$A$155:$Z$1048576,MATCH($A357,'Hoja de Trabajo para listado'!$A$155:$A$1048576,0),MATCH((CUADRO!M$5&amp;$E357),'Hoja de Trabajo para listado'!$A$151:$Z$151,0)),0)+IFERROR(INDEX('Hoja de Trabajo para listado'!$AB$155:$BA$1048576,MATCH($A357,'Hoja de Trabajo para listado'!$AB$155:$AB$1048576,0),MATCH((CUADRO!M$5&amp;$E357),'Hoja de Trabajo para listado'!$AB$151:$BA$151,0)),0)+IFERROR(INDEX('Hoja de Trabajo para listado'!$BC$155:$CB$1048576,MATCH($A357,'Hoja de Trabajo para listado'!$BC$155:$BC$1048576,0),MATCH((CUADRO!M$5&amp;$E357),'Hoja de Trabajo para listado'!$BC$151:$CB$151,0)),0)+IFERROR(INDEX('Hoja de Trabajo para listado'!$DE$153:$DG$274,MATCH($A357,'Hoja de Trabajo para listado'!$DE$153:$DE$1048576,0),MATCH((CUADRO!M$5&amp;$E357),'Hoja de Trabajo para listado'!$DE$151:$DG$151,0)),0)+IFERROR(INDEX('Hoja de Trabajo para listado'!$CD$155:$DC$1048576,MATCH($A357,'Hoja de Trabajo para listado'!$CD$155:$CD$1048576,0),MATCH((CUADRO!M$5&amp;$E357),'Hoja de Trabajo para listado'!$CD$151:$DC$151,0)),0)</f>
        <v>0</v>
      </c>
      <c r="N357" s="245">
        <f ca="1">+IFERROR(INDEX('Hoja de Trabajo para listado'!$A$155:$Z$1048576,MATCH($A357,'Hoja de Trabajo para listado'!$A$155:$A$1048576,0),MATCH((CUADRO!N$5&amp;$E357),'Hoja de Trabajo para listado'!$A$151:$Z$151,0)),0)+IFERROR(INDEX('Hoja de Trabajo para listado'!$AB$155:$BA$1048576,MATCH($A357,'Hoja de Trabajo para listado'!$AB$155:$AB$1048576,0),MATCH((CUADRO!N$5&amp;$E357),'Hoja de Trabajo para listado'!$AB$151:$BA$151,0)),0)+IFERROR(INDEX('Hoja de Trabajo para listado'!$BC$155:$CB$1048576,MATCH($A357,'Hoja de Trabajo para listado'!$BC$155:$BC$1048576,0),MATCH((CUADRO!N$5&amp;$E357),'Hoja de Trabajo para listado'!$BC$151:$CB$151,0)),0)+IFERROR(INDEX('Hoja de Trabajo para listado'!$DE$153:$DG$274,MATCH($A357,'Hoja de Trabajo para listado'!$DE$153:$DE$1048576,0),MATCH((CUADRO!N$5&amp;$E357),'Hoja de Trabajo para listado'!$DE$151:$DG$151,0)),0)+IFERROR(INDEX('Hoja de Trabajo para listado'!$CD$155:$DC$1048576,MATCH($A357,'Hoja de Trabajo para listado'!$CD$155:$CD$1048576,0),MATCH((CUADRO!N$5&amp;$E357),'Hoja de Trabajo para listado'!$CD$151:$DC$151,0)),0)</f>
        <v>0</v>
      </c>
      <c r="O357" s="245">
        <f ca="1">+IFERROR(INDEX('Hoja de Trabajo para listado'!$A$155:$Z$1048576,MATCH($A357,'Hoja de Trabajo para listado'!$A$155:$A$1048576,0),MATCH((CUADRO!O$5&amp;$E357),'Hoja de Trabajo para listado'!$A$151:$Z$151,0)),0)+IFERROR(INDEX('Hoja de Trabajo para listado'!$AB$155:$BA$1048576,MATCH($A357,'Hoja de Trabajo para listado'!$AB$155:$AB$1048576,0),MATCH((CUADRO!O$5&amp;$E357),'Hoja de Trabajo para listado'!$AB$151:$BA$151,0)),0)+IFERROR(INDEX('Hoja de Trabajo para listado'!$BC$155:$CB$1048576,MATCH($A357,'Hoja de Trabajo para listado'!$BC$155:$BC$1048576,0),MATCH((CUADRO!O$5&amp;$E357),'Hoja de Trabajo para listado'!$BC$151:$CB$151,0)),0)+IFERROR(INDEX('Hoja de Trabajo para listado'!$DE$153:$DG$274,MATCH($A357,'Hoja de Trabajo para listado'!$DE$153:$DE$1048576,0),MATCH((CUADRO!O$5&amp;$E357),'Hoja de Trabajo para listado'!$DE$151:$DG$151,0)),0)+IFERROR(INDEX('Hoja de Trabajo para listado'!$CD$155:$DC$1048576,MATCH($A357,'Hoja de Trabajo para listado'!$CD$155:$CD$1048576,0),MATCH((CUADRO!O$5&amp;$E357),'Hoja de Trabajo para listado'!$CD$151:$DC$151,0)),0)</f>
        <v>0</v>
      </c>
      <c r="P357" s="245">
        <f ca="1">+IFERROR(INDEX('Hoja de Trabajo para listado'!$A$155:$Z$1048576,MATCH($A357,'Hoja de Trabajo para listado'!$A$155:$A$1048576,0),MATCH((CUADRO!P$5&amp;$E357),'Hoja de Trabajo para listado'!$A$151:$Z$151,0)),0)+IFERROR(INDEX('Hoja de Trabajo para listado'!$AB$155:$BA$1048576,MATCH($A357,'Hoja de Trabajo para listado'!$AB$155:$AB$1048576,0),MATCH((CUADRO!P$5&amp;$E357),'Hoja de Trabajo para listado'!$AB$151:$BA$151,0)),0)+IFERROR(INDEX('Hoja de Trabajo para listado'!$BC$155:$CB$1048576,MATCH($A357,'Hoja de Trabajo para listado'!$BC$155:$BC$1048576,0),MATCH((CUADRO!P$5&amp;$E357),'Hoja de Trabajo para listado'!$BC$151:$CB$151,0)),0)+IFERROR(INDEX('Hoja de Trabajo para listado'!$DE$153:$DG$274,MATCH($A357,'Hoja de Trabajo para listado'!$DE$153:$DE$1048576,0),MATCH((CUADRO!P$5&amp;$E357),'Hoja de Trabajo para listado'!$DE$151:$DG$151,0)),0)+IFERROR(INDEX('Hoja de Trabajo para listado'!$CD$155:$DC$1048576,MATCH($A357,'Hoja de Trabajo para listado'!$CD$155:$CD$1048576,0),MATCH((CUADRO!P$5&amp;$E357),'Hoja de Trabajo para listado'!$CD$151:$DC$151,0)),0)</f>
        <v>0</v>
      </c>
      <c r="Q357" s="245">
        <f ca="1">+IFERROR(INDEX('Hoja de Trabajo para listado'!$A$155:$Z$1048576,MATCH($A357,'Hoja de Trabajo para listado'!$A$155:$A$1048576,0),MATCH((CUADRO!Q$5&amp;$E357),'Hoja de Trabajo para listado'!$A$151:$Z$151,0)),0)+IFERROR(INDEX('Hoja de Trabajo para listado'!$AB$155:$BA$1048576,MATCH($A357,'Hoja de Trabajo para listado'!$AB$155:$AB$1048576,0),MATCH((CUADRO!Q$5&amp;$E357),'Hoja de Trabajo para listado'!$AB$151:$BA$151,0)),0)+IFERROR(INDEX('Hoja de Trabajo para listado'!$BC$155:$CB$1048576,MATCH($A357,'Hoja de Trabajo para listado'!$BC$155:$BC$1048576,0),MATCH((CUADRO!Q$5&amp;$E357),'Hoja de Trabajo para listado'!$BC$151:$CB$151,0)),0)+IFERROR(INDEX('Hoja de Trabajo para listado'!$DE$153:$DG$274,MATCH($A357,'Hoja de Trabajo para listado'!$DE$153:$DE$1048576,0),MATCH((CUADRO!Q$5&amp;$E357),'Hoja de Trabajo para listado'!$DE$151:$DG$151,0)),0)+IFERROR(INDEX('Hoja de Trabajo para listado'!$CD$155:$DC$1048576,MATCH($A357,'Hoja de Trabajo para listado'!$CD$155:$CD$1048576,0),MATCH((CUADRO!Q$5&amp;$E357),'Hoja de Trabajo para listado'!$CD$151:$DC$151,0)),0)</f>
        <v>0</v>
      </c>
      <c r="R357" s="245">
        <f t="shared" ca="1" si="13"/>
        <v>9879762.3699999992</v>
      </c>
      <c r="S357" s="262">
        <f ca="1">+R356+R357</f>
        <v>9879762.3699999992</v>
      </c>
      <c r="T357" s="245">
        <f ca="1">+S357</f>
        <v>9879762.3699999992</v>
      </c>
      <c r="U357" s="244">
        <f t="shared" si="14"/>
        <v>2</v>
      </c>
      <c r="V357" s="333" t="str">
        <f>+VLOOKUP(A357,bd_lista!$A$3:$E$590,5,FALSE)</f>
        <v>Empresas Nacionales</v>
      </c>
      <c r="W357" s="384"/>
      <c r="X357" s="242">
        <f>+VLOOKUP(A357,[3]Sheet1!$A$13:$D$744,4,FALSE)</f>
        <v>41</v>
      </c>
      <c r="Y357" s="242" t="str">
        <f>+VLOOKUP(X357,bd_lista!$A$3:$C$590,3,FALSE)</f>
        <v>Ministerio de Desarrollo Productivo y Economía Plural</v>
      </c>
      <c r="Z357" s="292"/>
      <c r="AA357" s="321"/>
    </row>
    <row r="358" spans="1:27" ht="15" customHeight="1">
      <c r="A358" s="251">
        <v>591</v>
      </c>
      <c r="B358" s="388">
        <f>+A358</f>
        <v>591</v>
      </c>
      <c r="C358" s="247" t="str">
        <f>+VLOOKUP(A358,bd_lista!$A$3:$C$590,3,FALSE)</f>
        <v>Empresa Estatal de Transporte por Cable "Mi teleférico"</v>
      </c>
      <c r="D358" s="385" t="str">
        <f>+C358</f>
        <v>Empresa Estatal de Transporte por Cable "Mi teleférico"</v>
      </c>
      <c r="E358" s="247" t="s">
        <v>1304</v>
      </c>
      <c r="F358" s="243">
        <f ca="1">+IFERROR(INDEX('Hoja de Trabajo para listado'!$A$155:$Z$1048576,MATCH($A358,'Hoja de Trabajo para listado'!$A$155:$A$1048576,0),MATCH((CUADRO!F$5&amp;$E358),'Hoja de Trabajo para listado'!$A$151:$Z$151,0)),0)+IFERROR(INDEX('Hoja de Trabajo para listado'!$AB$155:$BA$1048576,MATCH($A358,'Hoja de Trabajo para listado'!$AB$155:$AB$1048576,0),MATCH((CUADRO!F$5&amp;$E358),'Hoja de Trabajo para listado'!$AB$151:$BA$151,0)),0)+IFERROR(INDEX('Hoja de Trabajo para listado'!$BC$155:$CB$1048576,MATCH($A358,'Hoja de Trabajo para listado'!$BC$155:$BC$1048576,0),MATCH((CUADRO!F$5&amp;$E358),'Hoja de Trabajo para listado'!$BC$151:$CB$151,0)),0)+IFERROR(INDEX('Hoja de Trabajo para listado'!$DE$153:$DG$274,MATCH($A358,'Hoja de Trabajo para listado'!$DE$153:$DE$1048576,0),MATCH((CUADRO!F$5&amp;$E358),'Hoja de Trabajo para listado'!$DE$151:$DG$151,0)),0)+IFERROR(INDEX('Hoja de Trabajo para listado'!$CD$155:$DC$1048576,MATCH($A358,'Hoja de Trabajo para listado'!$CD$155:$CD$1048576,0),MATCH((CUADRO!F$5&amp;$E358),'Hoja de Trabajo para listado'!$CD$151:$DC$151,0)),0)</f>
        <v>0</v>
      </c>
      <c r="G358" s="243">
        <f ca="1">+IFERROR(INDEX('Hoja de Trabajo para listado'!$A$155:$Z$1048576,MATCH($A358,'Hoja de Trabajo para listado'!$A$155:$A$1048576,0),MATCH((CUADRO!G$5&amp;$E358),'Hoja de Trabajo para listado'!$A$151:$Z$151,0)),0)+IFERROR(INDEX('Hoja de Trabajo para listado'!$AB$155:$BA$1048576,MATCH($A358,'Hoja de Trabajo para listado'!$AB$155:$AB$1048576,0),MATCH((CUADRO!G$5&amp;$E358),'Hoja de Trabajo para listado'!$AB$151:$BA$151,0)),0)+IFERROR(INDEX('Hoja de Trabajo para listado'!$BC$155:$CB$1048576,MATCH($A358,'Hoja de Trabajo para listado'!$BC$155:$BC$1048576,0),MATCH((CUADRO!G$5&amp;$E358),'Hoja de Trabajo para listado'!$BC$151:$CB$151,0)),0)+IFERROR(INDEX('Hoja de Trabajo para listado'!$DE$153:$DG$274,MATCH($A358,'Hoja de Trabajo para listado'!$DE$153:$DE$1048576,0),MATCH((CUADRO!G$5&amp;$E358),'Hoja de Trabajo para listado'!$DE$151:$DG$151,0)),0)+IFERROR(INDEX('Hoja de Trabajo para listado'!$CD$155:$DC$1048576,MATCH($A358,'Hoja de Trabajo para listado'!$CD$155:$CD$1048576,0),MATCH((CUADRO!G$5&amp;$E358),'Hoja de Trabajo para listado'!$CD$151:$DC$151,0)),0)</f>
        <v>0</v>
      </c>
      <c r="H358" s="243">
        <f ca="1">+IFERROR(INDEX('Hoja de Trabajo para listado'!$A$155:$Z$1048576,MATCH($A358,'Hoja de Trabajo para listado'!$A$155:$A$1048576,0),MATCH((CUADRO!H$5&amp;$E358),'Hoja de Trabajo para listado'!$A$151:$Z$151,0)),0)+IFERROR(INDEX('Hoja de Trabajo para listado'!$AB$155:$BA$1048576,MATCH($A358,'Hoja de Trabajo para listado'!$AB$155:$AB$1048576,0),MATCH((CUADRO!H$5&amp;$E358),'Hoja de Trabajo para listado'!$AB$151:$BA$151,0)),0)+IFERROR(INDEX('Hoja de Trabajo para listado'!$BC$155:$CB$1048576,MATCH($A358,'Hoja de Trabajo para listado'!$BC$155:$BC$1048576,0),MATCH((CUADRO!H$5&amp;$E358),'Hoja de Trabajo para listado'!$BC$151:$CB$151,0)),0)+IFERROR(INDEX('Hoja de Trabajo para listado'!$DE$153:$DG$274,MATCH($A358,'Hoja de Trabajo para listado'!$DE$153:$DE$1048576,0),MATCH((CUADRO!H$5&amp;$E358),'Hoja de Trabajo para listado'!$DE$151:$DG$151,0)),0)+IFERROR(INDEX('Hoja de Trabajo para listado'!$CD$155:$DC$1048576,MATCH($A358,'Hoja de Trabajo para listado'!$CD$155:$CD$1048576,0),MATCH((CUADRO!H$5&amp;$E358),'Hoja de Trabajo para listado'!$CD$151:$DC$151,0)),0)</f>
        <v>0</v>
      </c>
      <c r="I358" s="243">
        <f ca="1">+IFERROR(INDEX('Hoja de Trabajo para listado'!$A$155:$Z$1048576,MATCH($A358,'Hoja de Trabajo para listado'!$A$155:$A$1048576,0),MATCH((CUADRO!I$5&amp;$E358),'Hoja de Trabajo para listado'!$A$151:$Z$151,0)),0)+IFERROR(INDEX('Hoja de Trabajo para listado'!$AB$155:$BA$1048576,MATCH($A358,'Hoja de Trabajo para listado'!$AB$155:$AB$1048576,0),MATCH((CUADRO!I$5&amp;$E358),'Hoja de Trabajo para listado'!$AB$151:$BA$151,0)),0)+IFERROR(INDEX('Hoja de Trabajo para listado'!$BC$155:$CB$1048576,MATCH($A358,'Hoja de Trabajo para listado'!$BC$155:$BC$1048576,0),MATCH((CUADRO!I$5&amp;$E358),'Hoja de Trabajo para listado'!$BC$151:$CB$151,0)),0)+IFERROR(INDEX('Hoja de Trabajo para listado'!$DE$153:$DG$274,MATCH($A358,'Hoja de Trabajo para listado'!$DE$153:$DE$1048576,0),MATCH((CUADRO!I$5&amp;$E358),'Hoja de Trabajo para listado'!$DE$151:$DG$151,0)),0)+IFERROR(INDEX('Hoja de Trabajo para listado'!$CD$155:$DC$1048576,MATCH($A358,'Hoja de Trabajo para listado'!$CD$155:$CD$1048576,0),MATCH((CUADRO!I$5&amp;$E358),'Hoja de Trabajo para listado'!$CD$151:$DC$151,0)),0)</f>
        <v>0</v>
      </c>
      <c r="J358" s="243">
        <f ca="1">+IFERROR(INDEX('Hoja de Trabajo para listado'!$A$155:$Z$1048576,MATCH($A358,'Hoja de Trabajo para listado'!$A$155:$A$1048576,0),MATCH((CUADRO!J$5&amp;$E358),'Hoja de Trabajo para listado'!$A$151:$Z$151,0)),0)+IFERROR(INDEX('Hoja de Trabajo para listado'!$AB$155:$BA$1048576,MATCH($A358,'Hoja de Trabajo para listado'!$AB$155:$AB$1048576,0),MATCH((CUADRO!J$5&amp;$E358),'Hoja de Trabajo para listado'!$AB$151:$BA$151,0)),0)+IFERROR(INDEX('Hoja de Trabajo para listado'!$BC$155:$CB$1048576,MATCH($A358,'Hoja de Trabajo para listado'!$BC$155:$BC$1048576,0),MATCH((CUADRO!J$5&amp;$E358),'Hoja de Trabajo para listado'!$BC$151:$CB$151,0)),0)+IFERROR(INDEX('Hoja de Trabajo para listado'!$DE$153:$DG$274,MATCH($A358,'Hoja de Trabajo para listado'!$DE$153:$DE$1048576,0),MATCH((CUADRO!J$5&amp;$E358),'Hoja de Trabajo para listado'!$DE$151:$DG$151,0)),0)+IFERROR(INDEX('Hoja de Trabajo para listado'!$CD$155:$DC$1048576,MATCH($A358,'Hoja de Trabajo para listado'!$CD$155:$CD$1048576,0),MATCH((CUADRO!J$5&amp;$E358),'Hoja de Trabajo para listado'!$CD$151:$DC$151,0)),0)</f>
        <v>0</v>
      </c>
      <c r="K358" s="243">
        <f ca="1">+IFERROR(INDEX('Hoja de Trabajo para listado'!$A$155:$Z$1048576,MATCH($A358,'Hoja de Trabajo para listado'!$A$155:$A$1048576,0),MATCH((CUADRO!K$5&amp;$E358),'Hoja de Trabajo para listado'!$A$151:$Z$151,0)),0)+IFERROR(INDEX('Hoja de Trabajo para listado'!$AB$155:$BA$1048576,MATCH($A358,'Hoja de Trabajo para listado'!$AB$155:$AB$1048576,0),MATCH((CUADRO!K$5&amp;$E358),'Hoja de Trabajo para listado'!$AB$151:$BA$151,0)),0)+IFERROR(INDEX('Hoja de Trabajo para listado'!$BC$155:$CB$1048576,MATCH($A358,'Hoja de Trabajo para listado'!$BC$155:$BC$1048576,0),MATCH((CUADRO!K$5&amp;$E358),'Hoja de Trabajo para listado'!$BC$151:$CB$151,0)),0)+IFERROR(INDEX('Hoja de Trabajo para listado'!$DE$153:$DG$274,MATCH($A358,'Hoja de Trabajo para listado'!$DE$153:$DE$1048576,0),MATCH((CUADRO!K$5&amp;$E358),'Hoja de Trabajo para listado'!$DE$151:$DG$151,0)),0)+IFERROR(INDEX('Hoja de Trabajo para listado'!$CD$155:$DC$1048576,MATCH($A358,'Hoja de Trabajo para listado'!$CD$155:$CD$1048576,0),MATCH((CUADRO!K$5&amp;$E358),'Hoja de Trabajo para listado'!$CD$151:$DC$151,0)),0)</f>
        <v>0</v>
      </c>
      <c r="L358" s="243">
        <f ca="1">+IFERROR(INDEX('Hoja de Trabajo para listado'!$A$155:$Z$1048576,MATCH($A358,'Hoja de Trabajo para listado'!$A$155:$A$1048576,0),MATCH((CUADRO!L$5&amp;$E358),'Hoja de Trabajo para listado'!$A$151:$Z$151,0)),0)+IFERROR(INDEX('Hoja de Trabajo para listado'!$AB$155:$BA$1048576,MATCH($A358,'Hoja de Trabajo para listado'!$AB$155:$AB$1048576,0),MATCH((CUADRO!L$5&amp;$E358),'Hoja de Trabajo para listado'!$AB$151:$BA$151,0)),0)+IFERROR(INDEX('Hoja de Trabajo para listado'!$BC$155:$CB$1048576,MATCH($A358,'Hoja de Trabajo para listado'!$BC$155:$BC$1048576,0),MATCH((CUADRO!L$5&amp;$E358),'Hoja de Trabajo para listado'!$BC$151:$CB$151,0)),0)+IFERROR(INDEX('Hoja de Trabajo para listado'!$DE$153:$DG$274,MATCH($A358,'Hoja de Trabajo para listado'!$DE$153:$DE$1048576,0),MATCH((CUADRO!L$5&amp;$E358),'Hoja de Trabajo para listado'!$DE$151:$DG$151,0)),0)+IFERROR(INDEX('Hoja de Trabajo para listado'!$CD$155:$DC$1048576,MATCH($A358,'Hoja de Trabajo para listado'!$CD$155:$CD$1048576,0),MATCH((CUADRO!L$5&amp;$E358),'Hoja de Trabajo para listado'!$CD$151:$DC$151,0)),0)</f>
        <v>0</v>
      </c>
      <c r="M358" s="243">
        <f ca="1">+IFERROR(INDEX('Hoja de Trabajo para listado'!$A$155:$Z$1048576,MATCH($A358,'Hoja de Trabajo para listado'!$A$155:$A$1048576,0),MATCH((CUADRO!M$5&amp;$E358),'Hoja de Trabajo para listado'!$A$151:$Z$151,0)),0)+IFERROR(INDEX('Hoja de Trabajo para listado'!$AB$155:$BA$1048576,MATCH($A358,'Hoja de Trabajo para listado'!$AB$155:$AB$1048576,0),MATCH((CUADRO!M$5&amp;$E358),'Hoja de Trabajo para listado'!$AB$151:$BA$151,0)),0)+IFERROR(INDEX('Hoja de Trabajo para listado'!$BC$155:$CB$1048576,MATCH($A358,'Hoja de Trabajo para listado'!$BC$155:$BC$1048576,0),MATCH((CUADRO!M$5&amp;$E358),'Hoja de Trabajo para listado'!$BC$151:$CB$151,0)),0)+IFERROR(INDEX('Hoja de Trabajo para listado'!$DE$153:$DG$274,MATCH($A358,'Hoja de Trabajo para listado'!$DE$153:$DE$1048576,0),MATCH((CUADRO!M$5&amp;$E358),'Hoja de Trabajo para listado'!$DE$151:$DG$151,0)),0)+IFERROR(INDEX('Hoja de Trabajo para listado'!$CD$155:$DC$1048576,MATCH($A358,'Hoja de Trabajo para listado'!$CD$155:$CD$1048576,0),MATCH((CUADRO!M$5&amp;$E358),'Hoja de Trabajo para listado'!$CD$151:$DC$151,0)),0)</f>
        <v>0</v>
      </c>
      <c r="N358" s="243">
        <f ca="1">+IFERROR(INDEX('Hoja de Trabajo para listado'!$A$155:$Z$1048576,MATCH($A358,'Hoja de Trabajo para listado'!$A$155:$A$1048576,0),MATCH((CUADRO!N$5&amp;$E358),'Hoja de Trabajo para listado'!$A$151:$Z$151,0)),0)+IFERROR(INDEX('Hoja de Trabajo para listado'!$AB$155:$BA$1048576,MATCH($A358,'Hoja de Trabajo para listado'!$AB$155:$AB$1048576,0),MATCH((CUADRO!N$5&amp;$E358),'Hoja de Trabajo para listado'!$AB$151:$BA$151,0)),0)+IFERROR(INDEX('Hoja de Trabajo para listado'!$BC$155:$CB$1048576,MATCH($A358,'Hoja de Trabajo para listado'!$BC$155:$BC$1048576,0),MATCH((CUADRO!N$5&amp;$E358),'Hoja de Trabajo para listado'!$BC$151:$CB$151,0)),0)+IFERROR(INDEX('Hoja de Trabajo para listado'!$DE$153:$DG$274,MATCH($A358,'Hoja de Trabajo para listado'!$DE$153:$DE$1048576,0),MATCH((CUADRO!N$5&amp;$E358),'Hoja de Trabajo para listado'!$DE$151:$DG$151,0)),0)+IFERROR(INDEX('Hoja de Trabajo para listado'!$CD$155:$DC$1048576,MATCH($A358,'Hoja de Trabajo para listado'!$CD$155:$CD$1048576,0),MATCH((CUADRO!N$5&amp;$E358),'Hoja de Trabajo para listado'!$CD$151:$DC$151,0)),0)</f>
        <v>0</v>
      </c>
      <c r="O358" s="243">
        <f ca="1">+IFERROR(INDEX('Hoja de Trabajo para listado'!$A$155:$Z$1048576,MATCH($A358,'Hoja de Trabajo para listado'!$A$155:$A$1048576,0),MATCH((CUADRO!O$5&amp;$E358),'Hoja de Trabajo para listado'!$A$151:$Z$151,0)),0)+IFERROR(INDEX('Hoja de Trabajo para listado'!$AB$155:$BA$1048576,MATCH($A358,'Hoja de Trabajo para listado'!$AB$155:$AB$1048576,0),MATCH((CUADRO!O$5&amp;$E358),'Hoja de Trabajo para listado'!$AB$151:$BA$151,0)),0)+IFERROR(INDEX('Hoja de Trabajo para listado'!$BC$155:$CB$1048576,MATCH($A358,'Hoja de Trabajo para listado'!$BC$155:$BC$1048576,0),MATCH((CUADRO!O$5&amp;$E358),'Hoja de Trabajo para listado'!$BC$151:$CB$151,0)),0)+IFERROR(INDEX('Hoja de Trabajo para listado'!$DE$153:$DG$274,MATCH($A358,'Hoja de Trabajo para listado'!$DE$153:$DE$1048576,0),MATCH((CUADRO!O$5&amp;$E358),'Hoja de Trabajo para listado'!$DE$151:$DG$151,0)),0)+IFERROR(INDEX('Hoja de Trabajo para listado'!$CD$155:$DC$1048576,MATCH($A358,'Hoja de Trabajo para listado'!$CD$155:$CD$1048576,0),MATCH((CUADRO!O$5&amp;$E358),'Hoja de Trabajo para listado'!$CD$151:$DC$151,0)),0)</f>
        <v>0</v>
      </c>
      <c r="P358" s="243">
        <f ca="1">+IFERROR(INDEX('Hoja de Trabajo para listado'!$A$155:$Z$1048576,MATCH($A358,'Hoja de Trabajo para listado'!$A$155:$A$1048576,0),MATCH((CUADRO!P$5&amp;$E358),'Hoja de Trabajo para listado'!$A$151:$Z$151,0)),0)+IFERROR(INDEX('Hoja de Trabajo para listado'!$AB$155:$BA$1048576,MATCH($A358,'Hoja de Trabajo para listado'!$AB$155:$AB$1048576,0),MATCH((CUADRO!P$5&amp;$E358),'Hoja de Trabajo para listado'!$AB$151:$BA$151,0)),0)+IFERROR(INDEX('Hoja de Trabajo para listado'!$BC$155:$CB$1048576,MATCH($A358,'Hoja de Trabajo para listado'!$BC$155:$BC$1048576,0),MATCH((CUADRO!P$5&amp;$E358),'Hoja de Trabajo para listado'!$BC$151:$CB$151,0)),0)+IFERROR(INDEX('Hoja de Trabajo para listado'!$DE$153:$DG$274,MATCH($A358,'Hoja de Trabajo para listado'!$DE$153:$DE$1048576,0),MATCH((CUADRO!P$5&amp;$E358),'Hoja de Trabajo para listado'!$DE$151:$DG$151,0)),0)+IFERROR(INDEX('Hoja de Trabajo para listado'!$CD$155:$DC$1048576,MATCH($A358,'Hoja de Trabajo para listado'!$CD$155:$CD$1048576,0),MATCH((CUADRO!P$5&amp;$E358),'Hoja de Trabajo para listado'!$CD$151:$DC$151,0)),0)</f>
        <v>0</v>
      </c>
      <c r="Q358" s="243">
        <f ca="1">+IFERROR(INDEX('Hoja de Trabajo para listado'!$A$155:$Z$1048576,MATCH($A358,'Hoja de Trabajo para listado'!$A$155:$A$1048576,0),MATCH((CUADRO!Q$5&amp;$E358),'Hoja de Trabajo para listado'!$A$151:$Z$151,0)),0)+IFERROR(INDEX('Hoja de Trabajo para listado'!$AB$155:$BA$1048576,MATCH($A358,'Hoja de Trabajo para listado'!$AB$155:$AB$1048576,0),MATCH((CUADRO!Q$5&amp;$E358),'Hoja de Trabajo para listado'!$AB$151:$BA$151,0)),0)+IFERROR(INDEX('Hoja de Trabajo para listado'!$BC$155:$CB$1048576,MATCH($A358,'Hoja de Trabajo para listado'!$BC$155:$BC$1048576,0),MATCH((CUADRO!Q$5&amp;$E358),'Hoja de Trabajo para listado'!$BC$151:$CB$151,0)),0)+IFERROR(INDEX('Hoja de Trabajo para listado'!$DE$153:$DG$274,MATCH($A358,'Hoja de Trabajo para listado'!$DE$153:$DE$1048576,0),MATCH((CUADRO!Q$5&amp;$E358),'Hoja de Trabajo para listado'!$DE$151:$DG$151,0)),0)+IFERROR(INDEX('Hoja de Trabajo para listado'!$CD$155:$DC$1048576,MATCH($A358,'Hoja de Trabajo para listado'!$CD$155:$CD$1048576,0),MATCH((CUADRO!Q$5&amp;$E358),'Hoja de Trabajo para listado'!$CD$151:$DC$151,0)),0)</f>
        <v>0</v>
      </c>
      <c r="R358" s="243">
        <f t="shared" ca="1" si="13"/>
        <v>0</v>
      </c>
      <c r="S358" s="263"/>
      <c r="T358" s="243">
        <f ca="1">+T359</f>
        <v>8999948.4199999999</v>
      </c>
      <c r="U358" s="242">
        <f t="shared" si="14"/>
        <v>1</v>
      </c>
      <c r="V358" s="333" t="str">
        <f>+VLOOKUP(A358,bd_lista!$A$3:$E$590,5,FALSE)</f>
        <v>Empresas Nacionales</v>
      </c>
      <c r="W358" s="383" t="str">
        <f>+V358</f>
        <v>Empresas Nacionales</v>
      </c>
      <c r="X358" s="242">
        <f>+VLOOKUP(A358,[3]Sheet1!$A$13:$D$744,4,FALSE)</f>
        <v>81</v>
      </c>
      <c r="Y358" s="242" t="str">
        <f>+VLOOKUP(X358,bd_lista!$A$3:$C$590,3,FALSE)</f>
        <v>Ministerio de Obras Públicas, Servicios y Vivienda</v>
      </c>
      <c r="Z358" s="294">
        <f>+X358</f>
        <v>81</v>
      </c>
      <c r="AA358" s="295" t="str">
        <f>+Y358</f>
        <v>Ministerio de Obras Públicas, Servicios y Vivienda</v>
      </c>
    </row>
    <row r="359" spans="1:27" ht="15" customHeight="1">
      <c r="A359" s="32">
        <v>591</v>
      </c>
      <c r="B359" s="389"/>
      <c r="C359" s="333" t="str">
        <f>+VLOOKUP(A359,bd_lista!$A$3:$C$590,3,FALSE)</f>
        <v>Empresa Estatal de Transporte por Cable "Mi teleférico"</v>
      </c>
      <c r="D359" s="386"/>
      <c r="E359" s="333" t="s">
        <v>1305</v>
      </c>
      <c r="F359" s="245">
        <f ca="1">+IFERROR(INDEX('Hoja de Trabajo para listado'!$A$155:$Z$1048576,MATCH($A359,'Hoja de Trabajo para listado'!$A$155:$A$1048576,0),MATCH((CUADRO!F$5&amp;$E359),'Hoja de Trabajo para listado'!$A$151:$Z$151,0)),0)+IFERROR(INDEX('Hoja de Trabajo para listado'!$AB$155:$BA$1048576,MATCH($A359,'Hoja de Trabajo para listado'!$AB$155:$AB$1048576,0),MATCH((CUADRO!F$5&amp;$E359),'Hoja de Trabajo para listado'!$AB$151:$BA$151,0)),0)+IFERROR(INDEX('Hoja de Trabajo para listado'!$BC$155:$CB$1048576,MATCH($A359,'Hoja de Trabajo para listado'!$BC$155:$BC$1048576,0),MATCH((CUADRO!F$5&amp;$E359),'Hoja de Trabajo para listado'!$BC$151:$CB$151,0)),0)+IFERROR(INDEX('Hoja de Trabajo para listado'!$DE$153:$DG$274,MATCH($A359,'Hoja de Trabajo para listado'!$DE$153:$DE$1048576,0),MATCH((CUADRO!F$5&amp;$E359),'Hoja de Trabajo para listado'!$DE$151:$DG$151,0)),0)+IFERROR(INDEX('Hoja de Trabajo para listado'!$CD$155:$DC$1048576,MATCH($A359,'Hoja de Trabajo para listado'!$CD$155:$CD$1048576,0),MATCH((CUADRO!F$5&amp;$E359),'Hoja de Trabajo para listado'!$CD$151:$DC$151,0)),0)</f>
        <v>0</v>
      </c>
      <c r="G359" s="245">
        <f ca="1">+IFERROR(INDEX('Hoja de Trabajo para listado'!$A$155:$Z$1048576,MATCH($A359,'Hoja de Trabajo para listado'!$A$155:$A$1048576,0),MATCH((CUADRO!G$5&amp;$E359),'Hoja de Trabajo para listado'!$A$151:$Z$151,0)),0)+IFERROR(INDEX('Hoja de Trabajo para listado'!$AB$155:$BA$1048576,MATCH($A359,'Hoja de Trabajo para listado'!$AB$155:$AB$1048576,0),MATCH((CUADRO!G$5&amp;$E359),'Hoja de Trabajo para listado'!$AB$151:$BA$151,0)),0)+IFERROR(INDEX('Hoja de Trabajo para listado'!$BC$155:$CB$1048576,MATCH($A359,'Hoja de Trabajo para listado'!$BC$155:$BC$1048576,0),MATCH((CUADRO!G$5&amp;$E359),'Hoja de Trabajo para listado'!$BC$151:$CB$151,0)),0)+IFERROR(INDEX('Hoja de Trabajo para listado'!$DE$153:$DG$274,MATCH($A359,'Hoja de Trabajo para listado'!$DE$153:$DE$1048576,0),MATCH((CUADRO!G$5&amp;$E359),'Hoja de Trabajo para listado'!$DE$151:$DG$151,0)),0)+IFERROR(INDEX('Hoja de Trabajo para listado'!$CD$155:$DC$1048576,MATCH($A359,'Hoja de Trabajo para listado'!$CD$155:$CD$1048576,0),MATCH((CUADRO!G$5&amp;$E359),'Hoja de Trabajo para listado'!$CD$151:$DC$151,0)),0)</f>
        <v>8999948.4199999999</v>
      </c>
      <c r="H359" s="245">
        <f ca="1">+IFERROR(INDEX('Hoja de Trabajo para listado'!$A$155:$Z$1048576,MATCH($A359,'Hoja de Trabajo para listado'!$A$155:$A$1048576,0),MATCH((CUADRO!H$5&amp;$E359),'Hoja de Trabajo para listado'!$A$151:$Z$151,0)),0)+IFERROR(INDEX('Hoja de Trabajo para listado'!$AB$155:$BA$1048576,MATCH($A359,'Hoja de Trabajo para listado'!$AB$155:$AB$1048576,0),MATCH((CUADRO!H$5&amp;$E359),'Hoja de Trabajo para listado'!$AB$151:$BA$151,0)),0)+IFERROR(INDEX('Hoja de Trabajo para listado'!$BC$155:$CB$1048576,MATCH($A359,'Hoja de Trabajo para listado'!$BC$155:$BC$1048576,0),MATCH((CUADRO!H$5&amp;$E359),'Hoja de Trabajo para listado'!$BC$151:$CB$151,0)),0)+IFERROR(INDEX('Hoja de Trabajo para listado'!$DE$153:$DG$274,MATCH($A359,'Hoja de Trabajo para listado'!$DE$153:$DE$1048576,0),MATCH((CUADRO!H$5&amp;$E359),'Hoja de Trabajo para listado'!$DE$151:$DG$151,0)),0)+IFERROR(INDEX('Hoja de Trabajo para listado'!$CD$155:$DC$1048576,MATCH($A359,'Hoja de Trabajo para listado'!$CD$155:$CD$1048576,0),MATCH((CUADRO!H$5&amp;$E359),'Hoja de Trabajo para listado'!$CD$151:$DC$151,0)),0)</f>
        <v>0</v>
      </c>
      <c r="I359" s="245">
        <f ca="1">+IFERROR(INDEX('Hoja de Trabajo para listado'!$A$155:$Z$1048576,MATCH($A359,'Hoja de Trabajo para listado'!$A$155:$A$1048576,0),MATCH((CUADRO!I$5&amp;$E359),'Hoja de Trabajo para listado'!$A$151:$Z$151,0)),0)+IFERROR(INDEX('Hoja de Trabajo para listado'!$AB$155:$BA$1048576,MATCH($A359,'Hoja de Trabajo para listado'!$AB$155:$AB$1048576,0),MATCH((CUADRO!I$5&amp;$E359),'Hoja de Trabajo para listado'!$AB$151:$BA$151,0)),0)+IFERROR(INDEX('Hoja de Trabajo para listado'!$BC$155:$CB$1048576,MATCH($A359,'Hoja de Trabajo para listado'!$BC$155:$BC$1048576,0),MATCH((CUADRO!I$5&amp;$E359),'Hoja de Trabajo para listado'!$BC$151:$CB$151,0)),0)+IFERROR(INDEX('Hoja de Trabajo para listado'!$DE$153:$DG$274,MATCH($A359,'Hoja de Trabajo para listado'!$DE$153:$DE$1048576,0),MATCH((CUADRO!I$5&amp;$E359),'Hoja de Trabajo para listado'!$DE$151:$DG$151,0)),0)+IFERROR(INDEX('Hoja de Trabajo para listado'!$CD$155:$DC$1048576,MATCH($A359,'Hoja de Trabajo para listado'!$CD$155:$CD$1048576,0),MATCH((CUADRO!I$5&amp;$E359),'Hoja de Trabajo para listado'!$CD$151:$DC$151,0)),0)</f>
        <v>0</v>
      </c>
      <c r="J359" s="245">
        <f ca="1">+IFERROR(INDEX('Hoja de Trabajo para listado'!$A$155:$Z$1048576,MATCH($A359,'Hoja de Trabajo para listado'!$A$155:$A$1048576,0),MATCH((CUADRO!J$5&amp;$E359),'Hoja de Trabajo para listado'!$A$151:$Z$151,0)),0)+IFERROR(INDEX('Hoja de Trabajo para listado'!$AB$155:$BA$1048576,MATCH($A359,'Hoja de Trabajo para listado'!$AB$155:$AB$1048576,0),MATCH((CUADRO!J$5&amp;$E359),'Hoja de Trabajo para listado'!$AB$151:$BA$151,0)),0)+IFERROR(INDEX('Hoja de Trabajo para listado'!$BC$155:$CB$1048576,MATCH($A359,'Hoja de Trabajo para listado'!$BC$155:$BC$1048576,0),MATCH((CUADRO!J$5&amp;$E359),'Hoja de Trabajo para listado'!$BC$151:$CB$151,0)),0)+IFERROR(INDEX('Hoja de Trabajo para listado'!$DE$153:$DG$274,MATCH($A359,'Hoja de Trabajo para listado'!$DE$153:$DE$1048576,0),MATCH((CUADRO!J$5&amp;$E359),'Hoja de Trabajo para listado'!$DE$151:$DG$151,0)),0)+IFERROR(INDEX('Hoja de Trabajo para listado'!$CD$155:$DC$1048576,MATCH($A359,'Hoja de Trabajo para listado'!$CD$155:$CD$1048576,0),MATCH((CUADRO!J$5&amp;$E359),'Hoja de Trabajo para listado'!$CD$151:$DC$151,0)),0)</f>
        <v>0</v>
      </c>
      <c r="K359" s="245">
        <f ca="1">+IFERROR(INDEX('Hoja de Trabajo para listado'!$A$155:$Z$1048576,MATCH($A359,'Hoja de Trabajo para listado'!$A$155:$A$1048576,0),MATCH((CUADRO!K$5&amp;$E359),'Hoja de Trabajo para listado'!$A$151:$Z$151,0)),0)+IFERROR(INDEX('Hoja de Trabajo para listado'!$AB$155:$BA$1048576,MATCH($A359,'Hoja de Trabajo para listado'!$AB$155:$AB$1048576,0),MATCH((CUADRO!K$5&amp;$E359),'Hoja de Trabajo para listado'!$AB$151:$BA$151,0)),0)+IFERROR(INDEX('Hoja de Trabajo para listado'!$BC$155:$CB$1048576,MATCH($A359,'Hoja de Trabajo para listado'!$BC$155:$BC$1048576,0),MATCH((CUADRO!K$5&amp;$E359),'Hoja de Trabajo para listado'!$BC$151:$CB$151,0)),0)+IFERROR(INDEX('Hoja de Trabajo para listado'!$DE$153:$DG$274,MATCH($A359,'Hoja de Trabajo para listado'!$DE$153:$DE$1048576,0),MATCH((CUADRO!K$5&amp;$E359),'Hoja de Trabajo para listado'!$DE$151:$DG$151,0)),0)+IFERROR(INDEX('Hoja de Trabajo para listado'!$CD$155:$DC$1048576,MATCH($A359,'Hoja de Trabajo para listado'!$CD$155:$CD$1048576,0),MATCH((CUADRO!K$5&amp;$E359),'Hoja de Trabajo para listado'!$CD$151:$DC$151,0)),0)</f>
        <v>0</v>
      </c>
      <c r="L359" s="245">
        <f ca="1">+IFERROR(INDEX('Hoja de Trabajo para listado'!$A$155:$Z$1048576,MATCH($A359,'Hoja de Trabajo para listado'!$A$155:$A$1048576,0),MATCH((CUADRO!L$5&amp;$E359),'Hoja de Trabajo para listado'!$A$151:$Z$151,0)),0)+IFERROR(INDEX('Hoja de Trabajo para listado'!$AB$155:$BA$1048576,MATCH($A359,'Hoja de Trabajo para listado'!$AB$155:$AB$1048576,0),MATCH((CUADRO!L$5&amp;$E359),'Hoja de Trabajo para listado'!$AB$151:$BA$151,0)),0)+IFERROR(INDEX('Hoja de Trabajo para listado'!$BC$155:$CB$1048576,MATCH($A359,'Hoja de Trabajo para listado'!$BC$155:$BC$1048576,0),MATCH((CUADRO!L$5&amp;$E359),'Hoja de Trabajo para listado'!$BC$151:$CB$151,0)),0)+IFERROR(INDEX('Hoja de Trabajo para listado'!$DE$153:$DG$274,MATCH($A359,'Hoja de Trabajo para listado'!$DE$153:$DE$1048576,0),MATCH((CUADRO!L$5&amp;$E359),'Hoja de Trabajo para listado'!$DE$151:$DG$151,0)),0)+IFERROR(INDEX('Hoja de Trabajo para listado'!$CD$155:$DC$1048576,MATCH($A359,'Hoja de Trabajo para listado'!$CD$155:$CD$1048576,0),MATCH((CUADRO!L$5&amp;$E359),'Hoja de Trabajo para listado'!$CD$151:$DC$151,0)),0)</f>
        <v>0</v>
      </c>
      <c r="M359" s="245">
        <f ca="1">+IFERROR(INDEX('Hoja de Trabajo para listado'!$A$155:$Z$1048576,MATCH($A359,'Hoja de Trabajo para listado'!$A$155:$A$1048576,0),MATCH((CUADRO!M$5&amp;$E359),'Hoja de Trabajo para listado'!$A$151:$Z$151,0)),0)+IFERROR(INDEX('Hoja de Trabajo para listado'!$AB$155:$BA$1048576,MATCH($A359,'Hoja de Trabajo para listado'!$AB$155:$AB$1048576,0),MATCH((CUADRO!M$5&amp;$E359),'Hoja de Trabajo para listado'!$AB$151:$BA$151,0)),0)+IFERROR(INDEX('Hoja de Trabajo para listado'!$BC$155:$CB$1048576,MATCH($A359,'Hoja de Trabajo para listado'!$BC$155:$BC$1048576,0),MATCH((CUADRO!M$5&amp;$E359),'Hoja de Trabajo para listado'!$BC$151:$CB$151,0)),0)+IFERROR(INDEX('Hoja de Trabajo para listado'!$DE$153:$DG$274,MATCH($A359,'Hoja de Trabajo para listado'!$DE$153:$DE$1048576,0),MATCH((CUADRO!M$5&amp;$E359),'Hoja de Trabajo para listado'!$DE$151:$DG$151,0)),0)+IFERROR(INDEX('Hoja de Trabajo para listado'!$CD$155:$DC$1048576,MATCH($A359,'Hoja de Trabajo para listado'!$CD$155:$CD$1048576,0),MATCH((CUADRO!M$5&amp;$E359),'Hoja de Trabajo para listado'!$CD$151:$DC$151,0)),0)</f>
        <v>0</v>
      </c>
      <c r="N359" s="245">
        <f ca="1">+IFERROR(INDEX('Hoja de Trabajo para listado'!$A$155:$Z$1048576,MATCH($A359,'Hoja de Trabajo para listado'!$A$155:$A$1048576,0),MATCH((CUADRO!N$5&amp;$E359),'Hoja de Trabajo para listado'!$A$151:$Z$151,0)),0)+IFERROR(INDEX('Hoja de Trabajo para listado'!$AB$155:$BA$1048576,MATCH($A359,'Hoja de Trabajo para listado'!$AB$155:$AB$1048576,0),MATCH((CUADRO!N$5&amp;$E359),'Hoja de Trabajo para listado'!$AB$151:$BA$151,0)),0)+IFERROR(INDEX('Hoja de Trabajo para listado'!$BC$155:$CB$1048576,MATCH($A359,'Hoja de Trabajo para listado'!$BC$155:$BC$1048576,0),MATCH((CUADRO!N$5&amp;$E359),'Hoja de Trabajo para listado'!$BC$151:$CB$151,0)),0)+IFERROR(INDEX('Hoja de Trabajo para listado'!$DE$153:$DG$274,MATCH($A359,'Hoja de Trabajo para listado'!$DE$153:$DE$1048576,0),MATCH((CUADRO!N$5&amp;$E359),'Hoja de Trabajo para listado'!$DE$151:$DG$151,0)),0)+IFERROR(INDEX('Hoja de Trabajo para listado'!$CD$155:$DC$1048576,MATCH($A359,'Hoja de Trabajo para listado'!$CD$155:$CD$1048576,0),MATCH((CUADRO!N$5&amp;$E359),'Hoja de Trabajo para listado'!$CD$151:$DC$151,0)),0)</f>
        <v>0</v>
      </c>
      <c r="O359" s="245">
        <f ca="1">+IFERROR(INDEX('Hoja de Trabajo para listado'!$A$155:$Z$1048576,MATCH($A359,'Hoja de Trabajo para listado'!$A$155:$A$1048576,0),MATCH((CUADRO!O$5&amp;$E359),'Hoja de Trabajo para listado'!$A$151:$Z$151,0)),0)+IFERROR(INDEX('Hoja de Trabajo para listado'!$AB$155:$BA$1048576,MATCH($A359,'Hoja de Trabajo para listado'!$AB$155:$AB$1048576,0),MATCH((CUADRO!O$5&amp;$E359),'Hoja de Trabajo para listado'!$AB$151:$BA$151,0)),0)+IFERROR(INDEX('Hoja de Trabajo para listado'!$BC$155:$CB$1048576,MATCH($A359,'Hoja de Trabajo para listado'!$BC$155:$BC$1048576,0),MATCH((CUADRO!O$5&amp;$E359),'Hoja de Trabajo para listado'!$BC$151:$CB$151,0)),0)+IFERROR(INDEX('Hoja de Trabajo para listado'!$DE$153:$DG$274,MATCH($A359,'Hoja de Trabajo para listado'!$DE$153:$DE$1048576,0),MATCH((CUADRO!O$5&amp;$E359),'Hoja de Trabajo para listado'!$DE$151:$DG$151,0)),0)+IFERROR(INDEX('Hoja de Trabajo para listado'!$CD$155:$DC$1048576,MATCH($A359,'Hoja de Trabajo para listado'!$CD$155:$CD$1048576,0),MATCH((CUADRO!O$5&amp;$E359),'Hoja de Trabajo para listado'!$CD$151:$DC$151,0)),0)</f>
        <v>0</v>
      </c>
      <c r="P359" s="245">
        <f ca="1">+IFERROR(INDEX('Hoja de Trabajo para listado'!$A$155:$Z$1048576,MATCH($A359,'Hoja de Trabajo para listado'!$A$155:$A$1048576,0),MATCH((CUADRO!P$5&amp;$E359),'Hoja de Trabajo para listado'!$A$151:$Z$151,0)),0)+IFERROR(INDEX('Hoja de Trabajo para listado'!$AB$155:$BA$1048576,MATCH($A359,'Hoja de Trabajo para listado'!$AB$155:$AB$1048576,0),MATCH((CUADRO!P$5&amp;$E359),'Hoja de Trabajo para listado'!$AB$151:$BA$151,0)),0)+IFERROR(INDEX('Hoja de Trabajo para listado'!$BC$155:$CB$1048576,MATCH($A359,'Hoja de Trabajo para listado'!$BC$155:$BC$1048576,0),MATCH((CUADRO!P$5&amp;$E359),'Hoja de Trabajo para listado'!$BC$151:$CB$151,0)),0)+IFERROR(INDEX('Hoja de Trabajo para listado'!$DE$153:$DG$274,MATCH($A359,'Hoja de Trabajo para listado'!$DE$153:$DE$1048576,0),MATCH((CUADRO!P$5&amp;$E359),'Hoja de Trabajo para listado'!$DE$151:$DG$151,0)),0)+IFERROR(INDEX('Hoja de Trabajo para listado'!$CD$155:$DC$1048576,MATCH($A359,'Hoja de Trabajo para listado'!$CD$155:$CD$1048576,0),MATCH((CUADRO!P$5&amp;$E359),'Hoja de Trabajo para listado'!$CD$151:$DC$151,0)),0)</f>
        <v>0</v>
      </c>
      <c r="Q359" s="245">
        <f ca="1">+IFERROR(INDEX('Hoja de Trabajo para listado'!$A$155:$Z$1048576,MATCH($A359,'Hoja de Trabajo para listado'!$A$155:$A$1048576,0),MATCH((CUADRO!Q$5&amp;$E359),'Hoja de Trabajo para listado'!$A$151:$Z$151,0)),0)+IFERROR(INDEX('Hoja de Trabajo para listado'!$AB$155:$BA$1048576,MATCH($A359,'Hoja de Trabajo para listado'!$AB$155:$AB$1048576,0),MATCH((CUADRO!Q$5&amp;$E359),'Hoja de Trabajo para listado'!$AB$151:$BA$151,0)),0)+IFERROR(INDEX('Hoja de Trabajo para listado'!$BC$155:$CB$1048576,MATCH($A359,'Hoja de Trabajo para listado'!$BC$155:$BC$1048576,0),MATCH((CUADRO!Q$5&amp;$E359),'Hoja de Trabajo para listado'!$BC$151:$CB$151,0)),0)+IFERROR(INDEX('Hoja de Trabajo para listado'!$DE$153:$DG$274,MATCH($A359,'Hoja de Trabajo para listado'!$DE$153:$DE$1048576,0),MATCH((CUADRO!Q$5&amp;$E359),'Hoja de Trabajo para listado'!$DE$151:$DG$151,0)),0)+IFERROR(INDEX('Hoja de Trabajo para listado'!$CD$155:$DC$1048576,MATCH($A359,'Hoja de Trabajo para listado'!$CD$155:$CD$1048576,0),MATCH((CUADRO!Q$5&amp;$E359),'Hoja de Trabajo para listado'!$CD$151:$DC$151,0)),0)</f>
        <v>0</v>
      </c>
      <c r="R359" s="245">
        <f t="shared" ca="1" si="13"/>
        <v>8999948.4199999999</v>
      </c>
      <c r="S359" s="262">
        <f ca="1">+R358+R359</f>
        <v>8999948.4199999999</v>
      </c>
      <c r="T359" s="245">
        <f ca="1">+S359</f>
        <v>8999948.4199999999</v>
      </c>
      <c r="U359" s="244">
        <f t="shared" si="14"/>
        <v>2</v>
      </c>
      <c r="V359" s="333" t="str">
        <f>+VLOOKUP(A359,bd_lista!$A$3:$E$590,5,FALSE)</f>
        <v>Empresas Nacionales</v>
      </c>
      <c r="W359" s="384"/>
      <c r="X359" s="242">
        <f>+VLOOKUP(A359,[3]Sheet1!$A$13:$D$744,4,FALSE)</f>
        <v>81</v>
      </c>
      <c r="Y359" s="242" t="str">
        <f>+VLOOKUP(X359,bd_lista!$A$3:$C$590,3,FALSE)</f>
        <v>Ministerio de Obras Públicas, Servicios y Vivienda</v>
      </c>
      <c r="Z359" s="292"/>
      <c r="AA359" s="293"/>
    </row>
    <row r="360" spans="1:27" ht="15" hidden="1" customHeight="1">
      <c r="A360" s="251">
        <v>592</v>
      </c>
      <c r="B360" s="388">
        <f>+A360</f>
        <v>592</v>
      </c>
      <c r="C360" s="247" t="str">
        <f>+VLOOKUP(A360,bd_lista!$A$3:$C$590,3,FALSE)</f>
        <v>Empresa Estatal "Boliviana de Turismo"</v>
      </c>
      <c r="D360" s="385" t="str">
        <f>+C360</f>
        <v>Empresa Estatal "Boliviana de Turismo"</v>
      </c>
      <c r="E360" s="247" t="s">
        <v>1304</v>
      </c>
      <c r="F360" s="243">
        <f ca="1">+IFERROR(INDEX('Hoja de Trabajo para listado'!$A$155:$Z$1048576,MATCH($A360,'Hoja de Trabajo para listado'!$A$155:$A$1048576,0),MATCH((CUADRO!F$5&amp;$E360),'Hoja de Trabajo para listado'!$A$151:$Z$151,0)),0)+IFERROR(INDEX('Hoja de Trabajo para listado'!$AB$155:$BA$1048576,MATCH($A360,'Hoja de Trabajo para listado'!$AB$155:$AB$1048576,0),MATCH((CUADRO!F$5&amp;$E360),'Hoja de Trabajo para listado'!$AB$151:$BA$151,0)),0)+IFERROR(INDEX('Hoja de Trabajo para listado'!$BC$155:$CB$1048576,MATCH($A360,'Hoja de Trabajo para listado'!$BC$155:$BC$1048576,0),MATCH((CUADRO!F$5&amp;$E360),'Hoja de Trabajo para listado'!$BC$151:$CB$151,0)),0)+IFERROR(INDEX('Hoja de Trabajo para listado'!$DE$153:$DG$274,MATCH($A360,'Hoja de Trabajo para listado'!$DE$153:$DE$1048576,0),MATCH((CUADRO!F$5&amp;$E360),'Hoja de Trabajo para listado'!$DE$151:$DG$151,0)),0)+IFERROR(INDEX('Hoja de Trabajo para listado'!$CD$155:$DC$1048576,MATCH($A360,'Hoja de Trabajo para listado'!$CD$155:$CD$1048576,0),MATCH((CUADRO!F$5&amp;$E360),'Hoja de Trabajo para listado'!$CD$151:$DC$151,0)),0)</f>
        <v>0</v>
      </c>
      <c r="G360" s="243">
        <f ca="1">+IFERROR(INDEX('Hoja de Trabajo para listado'!$A$155:$Z$1048576,MATCH($A360,'Hoja de Trabajo para listado'!$A$155:$A$1048576,0),MATCH((CUADRO!G$5&amp;$E360),'Hoja de Trabajo para listado'!$A$151:$Z$151,0)),0)+IFERROR(INDEX('Hoja de Trabajo para listado'!$AB$155:$BA$1048576,MATCH($A360,'Hoja de Trabajo para listado'!$AB$155:$AB$1048576,0),MATCH((CUADRO!G$5&amp;$E360),'Hoja de Trabajo para listado'!$AB$151:$BA$151,0)),0)+IFERROR(INDEX('Hoja de Trabajo para listado'!$BC$155:$CB$1048576,MATCH($A360,'Hoja de Trabajo para listado'!$BC$155:$BC$1048576,0),MATCH((CUADRO!G$5&amp;$E360),'Hoja de Trabajo para listado'!$BC$151:$CB$151,0)),0)+IFERROR(INDEX('Hoja de Trabajo para listado'!$DE$153:$DG$274,MATCH($A360,'Hoja de Trabajo para listado'!$DE$153:$DE$1048576,0),MATCH((CUADRO!G$5&amp;$E360),'Hoja de Trabajo para listado'!$DE$151:$DG$151,0)),0)+IFERROR(INDEX('Hoja de Trabajo para listado'!$CD$155:$DC$1048576,MATCH($A360,'Hoja de Trabajo para listado'!$CD$155:$CD$1048576,0),MATCH((CUADRO!G$5&amp;$E360),'Hoja de Trabajo para listado'!$CD$151:$DC$151,0)),0)</f>
        <v>0</v>
      </c>
      <c r="H360" s="243">
        <f ca="1">+IFERROR(INDEX('Hoja de Trabajo para listado'!$A$155:$Z$1048576,MATCH($A360,'Hoja de Trabajo para listado'!$A$155:$A$1048576,0),MATCH((CUADRO!H$5&amp;$E360),'Hoja de Trabajo para listado'!$A$151:$Z$151,0)),0)+IFERROR(INDEX('Hoja de Trabajo para listado'!$AB$155:$BA$1048576,MATCH($A360,'Hoja de Trabajo para listado'!$AB$155:$AB$1048576,0),MATCH((CUADRO!H$5&amp;$E360),'Hoja de Trabajo para listado'!$AB$151:$BA$151,0)),0)+IFERROR(INDEX('Hoja de Trabajo para listado'!$BC$155:$CB$1048576,MATCH($A360,'Hoja de Trabajo para listado'!$BC$155:$BC$1048576,0),MATCH((CUADRO!H$5&amp;$E360),'Hoja de Trabajo para listado'!$BC$151:$CB$151,0)),0)+IFERROR(INDEX('Hoja de Trabajo para listado'!$DE$153:$DG$274,MATCH($A360,'Hoja de Trabajo para listado'!$DE$153:$DE$1048576,0),MATCH((CUADRO!H$5&amp;$E360),'Hoja de Trabajo para listado'!$DE$151:$DG$151,0)),0)+IFERROR(INDEX('Hoja de Trabajo para listado'!$CD$155:$DC$1048576,MATCH($A360,'Hoja de Trabajo para listado'!$CD$155:$CD$1048576,0),MATCH((CUADRO!H$5&amp;$E360),'Hoja de Trabajo para listado'!$CD$151:$DC$151,0)),0)</f>
        <v>0</v>
      </c>
      <c r="I360" s="243">
        <f ca="1">+IFERROR(INDEX('Hoja de Trabajo para listado'!$A$155:$Z$1048576,MATCH($A360,'Hoja de Trabajo para listado'!$A$155:$A$1048576,0),MATCH((CUADRO!I$5&amp;$E360),'Hoja de Trabajo para listado'!$A$151:$Z$151,0)),0)+IFERROR(INDEX('Hoja de Trabajo para listado'!$AB$155:$BA$1048576,MATCH($A360,'Hoja de Trabajo para listado'!$AB$155:$AB$1048576,0),MATCH((CUADRO!I$5&amp;$E360),'Hoja de Trabajo para listado'!$AB$151:$BA$151,0)),0)+IFERROR(INDEX('Hoja de Trabajo para listado'!$BC$155:$CB$1048576,MATCH($A360,'Hoja de Trabajo para listado'!$BC$155:$BC$1048576,0),MATCH((CUADRO!I$5&amp;$E360),'Hoja de Trabajo para listado'!$BC$151:$CB$151,0)),0)+IFERROR(INDEX('Hoja de Trabajo para listado'!$DE$153:$DG$274,MATCH($A360,'Hoja de Trabajo para listado'!$DE$153:$DE$1048576,0),MATCH((CUADRO!I$5&amp;$E360),'Hoja de Trabajo para listado'!$DE$151:$DG$151,0)),0)+IFERROR(INDEX('Hoja de Trabajo para listado'!$CD$155:$DC$1048576,MATCH($A360,'Hoja de Trabajo para listado'!$CD$155:$CD$1048576,0),MATCH((CUADRO!I$5&amp;$E360),'Hoja de Trabajo para listado'!$CD$151:$DC$151,0)),0)</f>
        <v>0</v>
      </c>
      <c r="J360" s="243">
        <f ca="1">+IFERROR(INDEX('Hoja de Trabajo para listado'!$A$155:$Z$1048576,MATCH($A360,'Hoja de Trabajo para listado'!$A$155:$A$1048576,0),MATCH((CUADRO!J$5&amp;$E360),'Hoja de Trabajo para listado'!$A$151:$Z$151,0)),0)+IFERROR(INDEX('Hoja de Trabajo para listado'!$AB$155:$BA$1048576,MATCH($A360,'Hoja de Trabajo para listado'!$AB$155:$AB$1048576,0),MATCH((CUADRO!J$5&amp;$E360),'Hoja de Trabajo para listado'!$AB$151:$BA$151,0)),0)+IFERROR(INDEX('Hoja de Trabajo para listado'!$BC$155:$CB$1048576,MATCH($A360,'Hoja de Trabajo para listado'!$BC$155:$BC$1048576,0),MATCH((CUADRO!J$5&amp;$E360),'Hoja de Trabajo para listado'!$BC$151:$CB$151,0)),0)+IFERROR(INDEX('Hoja de Trabajo para listado'!$DE$153:$DG$274,MATCH($A360,'Hoja de Trabajo para listado'!$DE$153:$DE$1048576,0),MATCH((CUADRO!J$5&amp;$E360),'Hoja de Trabajo para listado'!$DE$151:$DG$151,0)),0)+IFERROR(INDEX('Hoja de Trabajo para listado'!$CD$155:$DC$1048576,MATCH($A360,'Hoja de Trabajo para listado'!$CD$155:$CD$1048576,0),MATCH((CUADRO!J$5&amp;$E360),'Hoja de Trabajo para listado'!$CD$151:$DC$151,0)),0)</f>
        <v>0</v>
      </c>
      <c r="K360" s="243">
        <f ca="1">+IFERROR(INDEX('Hoja de Trabajo para listado'!$A$155:$Z$1048576,MATCH($A360,'Hoja de Trabajo para listado'!$A$155:$A$1048576,0),MATCH((CUADRO!K$5&amp;$E360),'Hoja de Trabajo para listado'!$A$151:$Z$151,0)),0)+IFERROR(INDEX('Hoja de Trabajo para listado'!$AB$155:$BA$1048576,MATCH($A360,'Hoja de Trabajo para listado'!$AB$155:$AB$1048576,0),MATCH((CUADRO!K$5&amp;$E360),'Hoja de Trabajo para listado'!$AB$151:$BA$151,0)),0)+IFERROR(INDEX('Hoja de Trabajo para listado'!$BC$155:$CB$1048576,MATCH($A360,'Hoja de Trabajo para listado'!$BC$155:$BC$1048576,0),MATCH((CUADRO!K$5&amp;$E360),'Hoja de Trabajo para listado'!$BC$151:$CB$151,0)),0)+IFERROR(INDEX('Hoja de Trabajo para listado'!$DE$153:$DG$274,MATCH($A360,'Hoja de Trabajo para listado'!$DE$153:$DE$1048576,0),MATCH((CUADRO!K$5&amp;$E360),'Hoja de Trabajo para listado'!$DE$151:$DG$151,0)),0)+IFERROR(INDEX('Hoja de Trabajo para listado'!$CD$155:$DC$1048576,MATCH($A360,'Hoja de Trabajo para listado'!$CD$155:$CD$1048576,0),MATCH((CUADRO!K$5&amp;$E360),'Hoja de Trabajo para listado'!$CD$151:$DC$151,0)),0)</f>
        <v>0</v>
      </c>
      <c r="L360" s="243">
        <f ca="1">+IFERROR(INDEX('Hoja de Trabajo para listado'!$A$155:$Z$1048576,MATCH($A360,'Hoja de Trabajo para listado'!$A$155:$A$1048576,0),MATCH((CUADRO!L$5&amp;$E360),'Hoja de Trabajo para listado'!$A$151:$Z$151,0)),0)+IFERROR(INDEX('Hoja de Trabajo para listado'!$AB$155:$BA$1048576,MATCH($A360,'Hoja de Trabajo para listado'!$AB$155:$AB$1048576,0),MATCH((CUADRO!L$5&amp;$E360),'Hoja de Trabajo para listado'!$AB$151:$BA$151,0)),0)+IFERROR(INDEX('Hoja de Trabajo para listado'!$BC$155:$CB$1048576,MATCH($A360,'Hoja de Trabajo para listado'!$BC$155:$BC$1048576,0),MATCH((CUADRO!L$5&amp;$E360),'Hoja de Trabajo para listado'!$BC$151:$CB$151,0)),0)+IFERROR(INDEX('Hoja de Trabajo para listado'!$DE$153:$DG$274,MATCH($A360,'Hoja de Trabajo para listado'!$DE$153:$DE$1048576,0),MATCH((CUADRO!L$5&amp;$E360),'Hoja de Trabajo para listado'!$DE$151:$DG$151,0)),0)+IFERROR(INDEX('Hoja de Trabajo para listado'!$CD$155:$DC$1048576,MATCH($A360,'Hoja de Trabajo para listado'!$CD$155:$CD$1048576,0),MATCH((CUADRO!L$5&amp;$E360),'Hoja de Trabajo para listado'!$CD$151:$DC$151,0)),0)</f>
        <v>0</v>
      </c>
      <c r="M360" s="243">
        <f ca="1">+IFERROR(INDEX('Hoja de Trabajo para listado'!$A$155:$Z$1048576,MATCH($A360,'Hoja de Trabajo para listado'!$A$155:$A$1048576,0),MATCH((CUADRO!M$5&amp;$E360),'Hoja de Trabajo para listado'!$A$151:$Z$151,0)),0)+IFERROR(INDEX('Hoja de Trabajo para listado'!$AB$155:$BA$1048576,MATCH($A360,'Hoja de Trabajo para listado'!$AB$155:$AB$1048576,0),MATCH((CUADRO!M$5&amp;$E360),'Hoja de Trabajo para listado'!$AB$151:$BA$151,0)),0)+IFERROR(INDEX('Hoja de Trabajo para listado'!$BC$155:$CB$1048576,MATCH($A360,'Hoja de Trabajo para listado'!$BC$155:$BC$1048576,0),MATCH((CUADRO!M$5&amp;$E360),'Hoja de Trabajo para listado'!$BC$151:$CB$151,0)),0)+IFERROR(INDEX('Hoja de Trabajo para listado'!$DE$153:$DG$274,MATCH($A360,'Hoja de Trabajo para listado'!$DE$153:$DE$1048576,0),MATCH((CUADRO!M$5&amp;$E360),'Hoja de Trabajo para listado'!$DE$151:$DG$151,0)),0)+IFERROR(INDEX('Hoja de Trabajo para listado'!$CD$155:$DC$1048576,MATCH($A360,'Hoja de Trabajo para listado'!$CD$155:$CD$1048576,0),MATCH((CUADRO!M$5&amp;$E360),'Hoja de Trabajo para listado'!$CD$151:$DC$151,0)),0)</f>
        <v>0</v>
      </c>
      <c r="N360" s="243">
        <f ca="1">+IFERROR(INDEX('Hoja de Trabajo para listado'!$A$155:$Z$1048576,MATCH($A360,'Hoja de Trabajo para listado'!$A$155:$A$1048576,0),MATCH((CUADRO!N$5&amp;$E360),'Hoja de Trabajo para listado'!$A$151:$Z$151,0)),0)+IFERROR(INDEX('Hoja de Trabajo para listado'!$AB$155:$BA$1048576,MATCH($A360,'Hoja de Trabajo para listado'!$AB$155:$AB$1048576,0),MATCH((CUADRO!N$5&amp;$E360),'Hoja de Trabajo para listado'!$AB$151:$BA$151,0)),0)+IFERROR(INDEX('Hoja de Trabajo para listado'!$BC$155:$CB$1048576,MATCH($A360,'Hoja de Trabajo para listado'!$BC$155:$BC$1048576,0),MATCH((CUADRO!N$5&amp;$E360),'Hoja de Trabajo para listado'!$BC$151:$CB$151,0)),0)+IFERROR(INDEX('Hoja de Trabajo para listado'!$DE$153:$DG$274,MATCH($A360,'Hoja de Trabajo para listado'!$DE$153:$DE$1048576,0),MATCH((CUADRO!N$5&amp;$E360),'Hoja de Trabajo para listado'!$DE$151:$DG$151,0)),0)+IFERROR(INDEX('Hoja de Trabajo para listado'!$CD$155:$DC$1048576,MATCH($A360,'Hoja de Trabajo para listado'!$CD$155:$CD$1048576,0),MATCH((CUADRO!N$5&amp;$E360),'Hoja de Trabajo para listado'!$CD$151:$DC$151,0)),0)</f>
        <v>0</v>
      </c>
      <c r="O360" s="243">
        <f ca="1">+IFERROR(INDEX('Hoja de Trabajo para listado'!$A$155:$Z$1048576,MATCH($A360,'Hoja de Trabajo para listado'!$A$155:$A$1048576,0),MATCH((CUADRO!O$5&amp;$E360),'Hoja de Trabajo para listado'!$A$151:$Z$151,0)),0)+IFERROR(INDEX('Hoja de Trabajo para listado'!$AB$155:$BA$1048576,MATCH($A360,'Hoja de Trabajo para listado'!$AB$155:$AB$1048576,0),MATCH((CUADRO!O$5&amp;$E360),'Hoja de Trabajo para listado'!$AB$151:$BA$151,0)),0)+IFERROR(INDEX('Hoja de Trabajo para listado'!$BC$155:$CB$1048576,MATCH($A360,'Hoja de Trabajo para listado'!$BC$155:$BC$1048576,0),MATCH((CUADRO!O$5&amp;$E360),'Hoja de Trabajo para listado'!$BC$151:$CB$151,0)),0)+IFERROR(INDEX('Hoja de Trabajo para listado'!$DE$153:$DG$274,MATCH($A360,'Hoja de Trabajo para listado'!$DE$153:$DE$1048576,0),MATCH((CUADRO!O$5&amp;$E360),'Hoja de Trabajo para listado'!$DE$151:$DG$151,0)),0)+IFERROR(INDEX('Hoja de Trabajo para listado'!$CD$155:$DC$1048576,MATCH($A360,'Hoja de Trabajo para listado'!$CD$155:$CD$1048576,0),MATCH((CUADRO!O$5&amp;$E360),'Hoja de Trabajo para listado'!$CD$151:$DC$151,0)),0)</f>
        <v>0</v>
      </c>
      <c r="P360" s="243">
        <f ca="1">+IFERROR(INDEX('Hoja de Trabajo para listado'!$A$155:$Z$1048576,MATCH($A360,'Hoja de Trabajo para listado'!$A$155:$A$1048576,0),MATCH((CUADRO!P$5&amp;$E360),'Hoja de Trabajo para listado'!$A$151:$Z$151,0)),0)+IFERROR(INDEX('Hoja de Trabajo para listado'!$AB$155:$BA$1048576,MATCH($A360,'Hoja de Trabajo para listado'!$AB$155:$AB$1048576,0),MATCH((CUADRO!P$5&amp;$E360),'Hoja de Trabajo para listado'!$AB$151:$BA$151,0)),0)+IFERROR(INDEX('Hoja de Trabajo para listado'!$BC$155:$CB$1048576,MATCH($A360,'Hoja de Trabajo para listado'!$BC$155:$BC$1048576,0),MATCH((CUADRO!P$5&amp;$E360),'Hoja de Trabajo para listado'!$BC$151:$CB$151,0)),0)+IFERROR(INDEX('Hoja de Trabajo para listado'!$DE$153:$DG$274,MATCH($A360,'Hoja de Trabajo para listado'!$DE$153:$DE$1048576,0),MATCH((CUADRO!P$5&amp;$E360),'Hoja de Trabajo para listado'!$DE$151:$DG$151,0)),0)+IFERROR(INDEX('Hoja de Trabajo para listado'!$CD$155:$DC$1048576,MATCH($A360,'Hoja de Trabajo para listado'!$CD$155:$CD$1048576,0),MATCH((CUADRO!P$5&amp;$E360),'Hoja de Trabajo para listado'!$CD$151:$DC$151,0)),0)</f>
        <v>0</v>
      </c>
      <c r="Q360" s="243">
        <f ca="1">+IFERROR(INDEX('Hoja de Trabajo para listado'!$A$155:$Z$1048576,MATCH($A360,'Hoja de Trabajo para listado'!$A$155:$A$1048576,0),MATCH((CUADRO!Q$5&amp;$E360),'Hoja de Trabajo para listado'!$A$151:$Z$151,0)),0)+IFERROR(INDEX('Hoja de Trabajo para listado'!$AB$155:$BA$1048576,MATCH($A360,'Hoja de Trabajo para listado'!$AB$155:$AB$1048576,0),MATCH((CUADRO!Q$5&amp;$E360),'Hoja de Trabajo para listado'!$AB$151:$BA$151,0)),0)+IFERROR(INDEX('Hoja de Trabajo para listado'!$BC$155:$CB$1048576,MATCH($A360,'Hoja de Trabajo para listado'!$BC$155:$BC$1048576,0),MATCH((CUADRO!Q$5&amp;$E360),'Hoja de Trabajo para listado'!$BC$151:$CB$151,0)),0)+IFERROR(INDEX('Hoja de Trabajo para listado'!$DE$153:$DG$274,MATCH($A360,'Hoja de Trabajo para listado'!$DE$153:$DE$1048576,0),MATCH((CUADRO!Q$5&amp;$E360),'Hoja de Trabajo para listado'!$DE$151:$DG$151,0)),0)+IFERROR(INDEX('Hoja de Trabajo para listado'!$CD$155:$DC$1048576,MATCH($A360,'Hoja de Trabajo para listado'!$CD$155:$CD$1048576,0),MATCH((CUADRO!Q$5&amp;$E360),'Hoja de Trabajo para listado'!$CD$151:$DC$151,0)),0)</f>
        <v>0</v>
      </c>
      <c r="R360" s="243">
        <f t="shared" ca="1" si="13"/>
        <v>0</v>
      </c>
      <c r="S360" s="263"/>
      <c r="T360" s="243">
        <f ca="1">+T361</f>
        <v>0</v>
      </c>
      <c r="U360" s="242">
        <f t="shared" si="14"/>
        <v>1</v>
      </c>
      <c r="V360" s="333" t="str">
        <f>+VLOOKUP(A360,bd_lista!$A$3:$E$590,5,FALSE)</f>
        <v>Empresas Nacionales</v>
      </c>
      <c r="W360" s="383" t="str">
        <f>+V360</f>
        <v>Empresas Nacionales</v>
      </c>
      <c r="X360" s="242">
        <v>53</v>
      </c>
      <c r="Y360" s="242" t="str">
        <f>+VLOOKUP(X360,bd_lista!$A$3:$C$590,3,FALSE)</f>
        <v>Ministerio de Culturas, Descolonización y Despatriarcalización</v>
      </c>
      <c r="Z360" s="294">
        <f>+X360</f>
        <v>53</v>
      </c>
      <c r="AA360" s="295" t="str">
        <f>+Y360</f>
        <v>Ministerio de Culturas, Descolonización y Despatriarcalización</v>
      </c>
    </row>
    <row r="361" spans="1:27" ht="15" hidden="1" customHeight="1">
      <c r="A361" s="32">
        <v>592</v>
      </c>
      <c r="B361" s="389"/>
      <c r="C361" s="333" t="str">
        <f>+VLOOKUP(A361,bd_lista!$A$3:$C$590,3,FALSE)</f>
        <v>Empresa Estatal "Boliviana de Turismo"</v>
      </c>
      <c r="D361" s="386"/>
      <c r="E361" s="333" t="s">
        <v>1305</v>
      </c>
      <c r="F361" s="245">
        <f ca="1">+IFERROR(INDEX('Hoja de Trabajo para listado'!$A$155:$Z$1048576,MATCH($A361,'Hoja de Trabajo para listado'!$A$155:$A$1048576,0),MATCH((CUADRO!F$5&amp;$E361),'Hoja de Trabajo para listado'!$A$151:$Z$151,0)),0)+IFERROR(INDEX('Hoja de Trabajo para listado'!$AB$155:$BA$1048576,MATCH($A361,'Hoja de Trabajo para listado'!$AB$155:$AB$1048576,0),MATCH((CUADRO!F$5&amp;$E361),'Hoja de Trabajo para listado'!$AB$151:$BA$151,0)),0)+IFERROR(INDEX('Hoja de Trabajo para listado'!$BC$155:$CB$1048576,MATCH($A361,'Hoja de Trabajo para listado'!$BC$155:$BC$1048576,0),MATCH((CUADRO!F$5&amp;$E361),'Hoja de Trabajo para listado'!$BC$151:$CB$151,0)),0)+IFERROR(INDEX('Hoja de Trabajo para listado'!$DE$153:$DG$274,MATCH($A361,'Hoja de Trabajo para listado'!$DE$153:$DE$1048576,0),MATCH((CUADRO!F$5&amp;$E361),'Hoja de Trabajo para listado'!$DE$151:$DG$151,0)),0)+IFERROR(INDEX('Hoja de Trabajo para listado'!$CD$155:$DC$1048576,MATCH($A361,'Hoja de Trabajo para listado'!$CD$155:$CD$1048576,0),MATCH((CUADRO!F$5&amp;$E361),'Hoja de Trabajo para listado'!$CD$151:$DC$151,0)),0)</f>
        <v>0</v>
      </c>
      <c r="G361" s="245">
        <f ca="1">+IFERROR(INDEX('Hoja de Trabajo para listado'!$A$155:$Z$1048576,MATCH($A361,'Hoja de Trabajo para listado'!$A$155:$A$1048576,0),MATCH((CUADRO!G$5&amp;$E361),'Hoja de Trabajo para listado'!$A$151:$Z$151,0)),0)+IFERROR(INDEX('Hoja de Trabajo para listado'!$AB$155:$BA$1048576,MATCH($A361,'Hoja de Trabajo para listado'!$AB$155:$AB$1048576,0),MATCH((CUADRO!G$5&amp;$E361),'Hoja de Trabajo para listado'!$AB$151:$BA$151,0)),0)+IFERROR(INDEX('Hoja de Trabajo para listado'!$BC$155:$CB$1048576,MATCH($A361,'Hoja de Trabajo para listado'!$BC$155:$BC$1048576,0),MATCH((CUADRO!G$5&amp;$E361),'Hoja de Trabajo para listado'!$BC$151:$CB$151,0)),0)+IFERROR(INDEX('Hoja de Trabajo para listado'!$DE$153:$DG$274,MATCH($A361,'Hoja de Trabajo para listado'!$DE$153:$DE$1048576,0),MATCH((CUADRO!G$5&amp;$E361),'Hoja de Trabajo para listado'!$DE$151:$DG$151,0)),0)+IFERROR(INDEX('Hoja de Trabajo para listado'!$CD$155:$DC$1048576,MATCH($A361,'Hoja de Trabajo para listado'!$CD$155:$CD$1048576,0),MATCH((CUADRO!G$5&amp;$E361),'Hoja de Trabajo para listado'!$CD$151:$DC$151,0)),0)</f>
        <v>0</v>
      </c>
      <c r="H361" s="245">
        <f ca="1">+IFERROR(INDEX('Hoja de Trabajo para listado'!$A$155:$Z$1048576,MATCH($A361,'Hoja de Trabajo para listado'!$A$155:$A$1048576,0),MATCH((CUADRO!H$5&amp;$E361),'Hoja de Trabajo para listado'!$A$151:$Z$151,0)),0)+IFERROR(INDEX('Hoja de Trabajo para listado'!$AB$155:$BA$1048576,MATCH($A361,'Hoja de Trabajo para listado'!$AB$155:$AB$1048576,0),MATCH((CUADRO!H$5&amp;$E361),'Hoja de Trabajo para listado'!$AB$151:$BA$151,0)),0)+IFERROR(INDEX('Hoja de Trabajo para listado'!$BC$155:$CB$1048576,MATCH($A361,'Hoja de Trabajo para listado'!$BC$155:$BC$1048576,0),MATCH((CUADRO!H$5&amp;$E361),'Hoja de Trabajo para listado'!$BC$151:$CB$151,0)),0)+IFERROR(INDEX('Hoja de Trabajo para listado'!$DE$153:$DG$274,MATCH($A361,'Hoja de Trabajo para listado'!$DE$153:$DE$1048576,0),MATCH((CUADRO!H$5&amp;$E361),'Hoja de Trabajo para listado'!$DE$151:$DG$151,0)),0)+IFERROR(INDEX('Hoja de Trabajo para listado'!$CD$155:$DC$1048576,MATCH($A361,'Hoja de Trabajo para listado'!$CD$155:$CD$1048576,0),MATCH((CUADRO!H$5&amp;$E361),'Hoja de Trabajo para listado'!$CD$151:$DC$151,0)),0)</f>
        <v>0</v>
      </c>
      <c r="I361" s="245">
        <f ca="1">+IFERROR(INDEX('Hoja de Trabajo para listado'!$A$155:$Z$1048576,MATCH($A361,'Hoja de Trabajo para listado'!$A$155:$A$1048576,0),MATCH((CUADRO!I$5&amp;$E361),'Hoja de Trabajo para listado'!$A$151:$Z$151,0)),0)+IFERROR(INDEX('Hoja de Trabajo para listado'!$AB$155:$BA$1048576,MATCH($A361,'Hoja de Trabajo para listado'!$AB$155:$AB$1048576,0),MATCH((CUADRO!I$5&amp;$E361),'Hoja de Trabajo para listado'!$AB$151:$BA$151,0)),0)+IFERROR(INDEX('Hoja de Trabajo para listado'!$BC$155:$CB$1048576,MATCH($A361,'Hoja de Trabajo para listado'!$BC$155:$BC$1048576,0),MATCH((CUADRO!I$5&amp;$E361),'Hoja de Trabajo para listado'!$BC$151:$CB$151,0)),0)+IFERROR(INDEX('Hoja de Trabajo para listado'!$DE$153:$DG$274,MATCH($A361,'Hoja de Trabajo para listado'!$DE$153:$DE$1048576,0),MATCH((CUADRO!I$5&amp;$E361),'Hoja de Trabajo para listado'!$DE$151:$DG$151,0)),0)+IFERROR(INDEX('Hoja de Trabajo para listado'!$CD$155:$DC$1048576,MATCH($A361,'Hoja de Trabajo para listado'!$CD$155:$CD$1048576,0),MATCH((CUADRO!I$5&amp;$E361),'Hoja de Trabajo para listado'!$CD$151:$DC$151,0)),0)</f>
        <v>0</v>
      </c>
      <c r="J361" s="245">
        <f ca="1">+IFERROR(INDEX('Hoja de Trabajo para listado'!$A$155:$Z$1048576,MATCH($A361,'Hoja de Trabajo para listado'!$A$155:$A$1048576,0),MATCH((CUADRO!J$5&amp;$E361),'Hoja de Trabajo para listado'!$A$151:$Z$151,0)),0)+IFERROR(INDEX('Hoja de Trabajo para listado'!$AB$155:$BA$1048576,MATCH($A361,'Hoja de Trabajo para listado'!$AB$155:$AB$1048576,0),MATCH((CUADRO!J$5&amp;$E361),'Hoja de Trabajo para listado'!$AB$151:$BA$151,0)),0)+IFERROR(INDEX('Hoja de Trabajo para listado'!$BC$155:$CB$1048576,MATCH($A361,'Hoja de Trabajo para listado'!$BC$155:$BC$1048576,0),MATCH((CUADRO!J$5&amp;$E361),'Hoja de Trabajo para listado'!$BC$151:$CB$151,0)),0)+IFERROR(INDEX('Hoja de Trabajo para listado'!$DE$153:$DG$274,MATCH($A361,'Hoja de Trabajo para listado'!$DE$153:$DE$1048576,0),MATCH((CUADRO!J$5&amp;$E361),'Hoja de Trabajo para listado'!$DE$151:$DG$151,0)),0)+IFERROR(INDEX('Hoja de Trabajo para listado'!$CD$155:$DC$1048576,MATCH($A361,'Hoja de Trabajo para listado'!$CD$155:$CD$1048576,0),MATCH((CUADRO!J$5&amp;$E361),'Hoja de Trabajo para listado'!$CD$151:$DC$151,0)),0)</f>
        <v>0</v>
      </c>
      <c r="K361" s="245">
        <f ca="1">+IFERROR(INDEX('Hoja de Trabajo para listado'!$A$155:$Z$1048576,MATCH($A361,'Hoja de Trabajo para listado'!$A$155:$A$1048576,0),MATCH((CUADRO!K$5&amp;$E361),'Hoja de Trabajo para listado'!$A$151:$Z$151,0)),0)+IFERROR(INDEX('Hoja de Trabajo para listado'!$AB$155:$BA$1048576,MATCH($A361,'Hoja de Trabajo para listado'!$AB$155:$AB$1048576,0),MATCH((CUADRO!K$5&amp;$E361),'Hoja de Trabajo para listado'!$AB$151:$BA$151,0)),0)+IFERROR(INDEX('Hoja de Trabajo para listado'!$BC$155:$CB$1048576,MATCH($A361,'Hoja de Trabajo para listado'!$BC$155:$BC$1048576,0),MATCH((CUADRO!K$5&amp;$E361),'Hoja de Trabajo para listado'!$BC$151:$CB$151,0)),0)+IFERROR(INDEX('Hoja de Trabajo para listado'!$DE$153:$DG$274,MATCH($A361,'Hoja de Trabajo para listado'!$DE$153:$DE$1048576,0),MATCH((CUADRO!K$5&amp;$E361),'Hoja de Trabajo para listado'!$DE$151:$DG$151,0)),0)+IFERROR(INDEX('Hoja de Trabajo para listado'!$CD$155:$DC$1048576,MATCH($A361,'Hoja de Trabajo para listado'!$CD$155:$CD$1048576,0),MATCH((CUADRO!K$5&amp;$E361),'Hoja de Trabajo para listado'!$CD$151:$DC$151,0)),0)</f>
        <v>0</v>
      </c>
      <c r="L361" s="245">
        <f ca="1">+IFERROR(INDEX('Hoja de Trabajo para listado'!$A$155:$Z$1048576,MATCH($A361,'Hoja de Trabajo para listado'!$A$155:$A$1048576,0),MATCH((CUADRO!L$5&amp;$E361),'Hoja de Trabajo para listado'!$A$151:$Z$151,0)),0)+IFERROR(INDEX('Hoja de Trabajo para listado'!$AB$155:$BA$1048576,MATCH($A361,'Hoja de Trabajo para listado'!$AB$155:$AB$1048576,0),MATCH((CUADRO!L$5&amp;$E361),'Hoja de Trabajo para listado'!$AB$151:$BA$151,0)),0)+IFERROR(INDEX('Hoja de Trabajo para listado'!$BC$155:$CB$1048576,MATCH($A361,'Hoja de Trabajo para listado'!$BC$155:$BC$1048576,0),MATCH((CUADRO!L$5&amp;$E361),'Hoja de Trabajo para listado'!$BC$151:$CB$151,0)),0)+IFERROR(INDEX('Hoja de Trabajo para listado'!$DE$153:$DG$274,MATCH($A361,'Hoja de Trabajo para listado'!$DE$153:$DE$1048576,0),MATCH((CUADRO!L$5&amp;$E361),'Hoja de Trabajo para listado'!$DE$151:$DG$151,0)),0)+IFERROR(INDEX('Hoja de Trabajo para listado'!$CD$155:$DC$1048576,MATCH($A361,'Hoja de Trabajo para listado'!$CD$155:$CD$1048576,0),MATCH((CUADRO!L$5&amp;$E361),'Hoja de Trabajo para listado'!$CD$151:$DC$151,0)),0)</f>
        <v>0</v>
      </c>
      <c r="M361" s="245">
        <f ca="1">+IFERROR(INDEX('Hoja de Trabajo para listado'!$A$155:$Z$1048576,MATCH($A361,'Hoja de Trabajo para listado'!$A$155:$A$1048576,0),MATCH((CUADRO!M$5&amp;$E361),'Hoja de Trabajo para listado'!$A$151:$Z$151,0)),0)+IFERROR(INDEX('Hoja de Trabajo para listado'!$AB$155:$BA$1048576,MATCH($A361,'Hoja de Trabajo para listado'!$AB$155:$AB$1048576,0),MATCH((CUADRO!M$5&amp;$E361),'Hoja de Trabajo para listado'!$AB$151:$BA$151,0)),0)+IFERROR(INDEX('Hoja de Trabajo para listado'!$BC$155:$CB$1048576,MATCH($A361,'Hoja de Trabajo para listado'!$BC$155:$BC$1048576,0),MATCH((CUADRO!M$5&amp;$E361),'Hoja de Trabajo para listado'!$BC$151:$CB$151,0)),0)+IFERROR(INDEX('Hoja de Trabajo para listado'!$DE$153:$DG$274,MATCH($A361,'Hoja de Trabajo para listado'!$DE$153:$DE$1048576,0),MATCH((CUADRO!M$5&amp;$E361),'Hoja de Trabajo para listado'!$DE$151:$DG$151,0)),0)+IFERROR(INDEX('Hoja de Trabajo para listado'!$CD$155:$DC$1048576,MATCH($A361,'Hoja de Trabajo para listado'!$CD$155:$CD$1048576,0),MATCH((CUADRO!M$5&amp;$E361),'Hoja de Trabajo para listado'!$CD$151:$DC$151,0)),0)</f>
        <v>0</v>
      </c>
      <c r="N361" s="245">
        <f ca="1">+IFERROR(INDEX('Hoja de Trabajo para listado'!$A$155:$Z$1048576,MATCH($A361,'Hoja de Trabajo para listado'!$A$155:$A$1048576,0),MATCH((CUADRO!N$5&amp;$E361),'Hoja de Trabajo para listado'!$A$151:$Z$151,0)),0)+IFERROR(INDEX('Hoja de Trabajo para listado'!$AB$155:$BA$1048576,MATCH($A361,'Hoja de Trabajo para listado'!$AB$155:$AB$1048576,0),MATCH((CUADRO!N$5&amp;$E361),'Hoja de Trabajo para listado'!$AB$151:$BA$151,0)),0)+IFERROR(INDEX('Hoja de Trabajo para listado'!$BC$155:$CB$1048576,MATCH($A361,'Hoja de Trabajo para listado'!$BC$155:$BC$1048576,0),MATCH((CUADRO!N$5&amp;$E361),'Hoja de Trabajo para listado'!$BC$151:$CB$151,0)),0)+IFERROR(INDEX('Hoja de Trabajo para listado'!$DE$153:$DG$274,MATCH($A361,'Hoja de Trabajo para listado'!$DE$153:$DE$1048576,0),MATCH((CUADRO!N$5&amp;$E361),'Hoja de Trabajo para listado'!$DE$151:$DG$151,0)),0)+IFERROR(INDEX('Hoja de Trabajo para listado'!$CD$155:$DC$1048576,MATCH($A361,'Hoja de Trabajo para listado'!$CD$155:$CD$1048576,0),MATCH((CUADRO!N$5&amp;$E361),'Hoja de Trabajo para listado'!$CD$151:$DC$151,0)),0)</f>
        <v>0</v>
      </c>
      <c r="O361" s="245">
        <f ca="1">+IFERROR(INDEX('Hoja de Trabajo para listado'!$A$155:$Z$1048576,MATCH($A361,'Hoja de Trabajo para listado'!$A$155:$A$1048576,0),MATCH((CUADRO!O$5&amp;$E361),'Hoja de Trabajo para listado'!$A$151:$Z$151,0)),0)+IFERROR(INDEX('Hoja de Trabajo para listado'!$AB$155:$BA$1048576,MATCH($A361,'Hoja de Trabajo para listado'!$AB$155:$AB$1048576,0),MATCH((CUADRO!O$5&amp;$E361),'Hoja de Trabajo para listado'!$AB$151:$BA$151,0)),0)+IFERROR(INDEX('Hoja de Trabajo para listado'!$BC$155:$CB$1048576,MATCH($A361,'Hoja de Trabajo para listado'!$BC$155:$BC$1048576,0),MATCH((CUADRO!O$5&amp;$E361),'Hoja de Trabajo para listado'!$BC$151:$CB$151,0)),0)+IFERROR(INDEX('Hoja de Trabajo para listado'!$DE$153:$DG$274,MATCH($A361,'Hoja de Trabajo para listado'!$DE$153:$DE$1048576,0),MATCH((CUADRO!O$5&amp;$E361),'Hoja de Trabajo para listado'!$DE$151:$DG$151,0)),0)+IFERROR(INDEX('Hoja de Trabajo para listado'!$CD$155:$DC$1048576,MATCH($A361,'Hoja de Trabajo para listado'!$CD$155:$CD$1048576,0),MATCH((CUADRO!O$5&amp;$E361),'Hoja de Trabajo para listado'!$CD$151:$DC$151,0)),0)</f>
        <v>0</v>
      </c>
      <c r="P361" s="245">
        <f ca="1">+IFERROR(INDEX('Hoja de Trabajo para listado'!$A$155:$Z$1048576,MATCH($A361,'Hoja de Trabajo para listado'!$A$155:$A$1048576,0),MATCH((CUADRO!P$5&amp;$E361),'Hoja de Trabajo para listado'!$A$151:$Z$151,0)),0)+IFERROR(INDEX('Hoja de Trabajo para listado'!$AB$155:$BA$1048576,MATCH($A361,'Hoja de Trabajo para listado'!$AB$155:$AB$1048576,0),MATCH((CUADRO!P$5&amp;$E361),'Hoja de Trabajo para listado'!$AB$151:$BA$151,0)),0)+IFERROR(INDEX('Hoja de Trabajo para listado'!$BC$155:$CB$1048576,MATCH($A361,'Hoja de Trabajo para listado'!$BC$155:$BC$1048576,0),MATCH((CUADRO!P$5&amp;$E361),'Hoja de Trabajo para listado'!$BC$151:$CB$151,0)),0)+IFERROR(INDEX('Hoja de Trabajo para listado'!$DE$153:$DG$274,MATCH($A361,'Hoja de Trabajo para listado'!$DE$153:$DE$1048576,0),MATCH((CUADRO!P$5&amp;$E361),'Hoja de Trabajo para listado'!$DE$151:$DG$151,0)),0)+IFERROR(INDEX('Hoja de Trabajo para listado'!$CD$155:$DC$1048576,MATCH($A361,'Hoja de Trabajo para listado'!$CD$155:$CD$1048576,0),MATCH((CUADRO!P$5&amp;$E361),'Hoja de Trabajo para listado'!$CD$151:$DC$151,0)),0)</f>
        <v>0</v>
      </c>
      <c r="Q361" s="245">
        <f ca="1">+IFERROR(INDEX('Hoja de Trabajo para listado'!$A$155:$Z$1048576,MATCH($A361,'Hoja de Trabajo para listado'!$A$155:$A$1048576,0),MATCH((CUADRO!Q$5&amp;$E361),'Hoja de Trabajo para listado'!$A$151:$Z$151,0)),0)+IFERROR(INDEX('Hoja de Trabajo para listado'!$AB$155:$BA$1048576,MATCH($A361,'Hoja de Trabajo para listado'!$AB$155:$AB$1048576,0),MATCH((CUADRO!Q$5&amp;$E361),'Hoja de Trabajo para listado'!$AB$151:$BA$151,0)),0)+IFERROR(INDEX('Hoja de Trabajo para listado'!$BC$155:$CB$1048576,MATCH($A361,'Hoja de Trabajo para listado'!$BC$155:$BC$1048576,0),MATCH((CUADRO!Q$5&amp;$E361),'Hoja de Trabajo para listado'!$BC$151:$CB$151,0)),0)+IFERROR(INDEX('Hoja de Trabajo para listado'!$DE$153:$DG$274,MATCH($A361,'Hoja de Trabajo para listado'!$DE$153:$DE$1048576,0),MATCH((CUADRO!Q$5&amp;$E361),'Hoja de Trabajo para listado'!$DE$151:$DG$151,0)),0)+IFERROR(INDEX('Hoja de Trabajo para listado'!$CD$155:$DC$1048576,MATCH($A361,'Hoja de Trabajo para listado'!$CD$155:$CD$1048576,0),MATCH((CUADRO!Q$5&amp;$E361),'Hoja de Trabajo para listado'!$CD$151:$DC$151,0)),0)</f>
        <v>0</v>
      </c>
      <c r="R361" s="245">
        <f t="shared" ca="1" si="13"/>
        <v>0</v>
      </c>
      <c r="S361" s="262">
        <f ca="1">+R360+R361</f>
        <v>0</v>
      </c>
      <c r="T361" s="245">
        <f ca="1">+S361</f>
        <v>0</v>
      </c>
      <c r="U361" s="244">
        <f t="shared" si="14"/>
        <v>2</v>
      </c>
      <c r="V361" s="333" t="str">
        <f>+VLOOKUP(A361,bd_lista!$A$3:$E$590,5,FALSE)</f>
        <v>Empresas Nacionales</v>
      </c>
      <c r="W361" s="384"/>
      <c r="X361" s="242">
        <v>53</v>
      </c>
      <c r="Y361" s="242" t="str">
        <f>+VLOOKUP(X361,bd_lista!$A$3:$C$590,3,FALSE)</f>
        <v>Ministerio de Culturas, Descolonización y Despatriarcalización</v>
      </c>
      <c r="Z361" s="292"/>
      <c r="AA361" s="293"/>
    </row>
    <row r="362" spans="1:27" ht="15" customHeight="1">
      <c r="A362" s="251">
        <v>593</v>
      </c>
      <c r="B362" s="388">
        <f>+A362</f>
        <v>593</v>
      </c>
      <c r="C362" s="247" t="str">
        <f>+VLOOKUP(A362,bd_lista!$A$3:$C$590,3,FALSE)</f>
        <v>Empresa Pública YACANA</v>
      </c>
      <c r="D362" s="385" t="str">
        <f>+C362</f>
        <v>Empresa Pública YACANA</v>
      </c>
      <c r="E362" s="247" t="s">
        <v>1304</v>
      </c>
      <c r="F362" s="243">
        <f ca="1">+IFERROR(INDEX('Hoja de Trabajo para listado'!$A$155:$Z$1048576,MATCH($A362,'Hoja de Trabajo para listado'!$A$155:$A$1048576,0),MATCH((CUADRO!F$5&amp;$E362),'Hoja de Trabajo para listado'!$A$151:$Z$151,0)),0)+IFERROR(INDEX('Hoja de Trabajo para listado'!$AB$155:$BA$1048576,MATCH($A362,'Hoja de Trabajo para listado'!$AB$155:$AB$1048576,0),MATCH((CUADRO!F$5&amp;$E362),'Hoja de Trabajo para listado'!$AB$151:$BA$151,0)),0)+IFERROR(INDEX('Hoja de Trabajo para listado'!$BC$155:$CB$1048576,MATCH($A362,'Hoja de Trabajo para listado'!$BC$155:$BC$1048576,0),MATCH((CUADRO!F$5&amp;$E362),'Hoja de Trabajo para listado'!$BC$151:$CB$151,0)),0)+IFERROR(INDEX('Hoja de Trabajo para listado'!$DE$153:$DG$274,MATCH($A362,'Hoja de Trabajo para listado'!$DE$153:$DE$1048576,0),MATCH((CUADRO!F$5&amp;$E362),'Hoja de Trabajo para listado'!$DE$151:$DG$151,0)),0)+IFERROR(INDEX('Hoja de Trabajo para listado'!$CD$155:$DC$1048576,MATCH($A362,'Hoja de Trabajo para listado'!$CD$155:$CD$1048576,0),MATCH((CUADRO!F$5&amp;$E362),'Hoja de Trabajo para listado'!$CD$151:$DC$151,0)),0)</f>
        <v>0</v>
      </c>
      <c r="G362" s="243">
        <f ca="1">+IFERROR(INDEX('Hoja de Trabajo para listado'!$A$155:$Z$1048576,MATCH($A362,'Hoja de Trabajo para listado'!$A$155:$A$1048576,0),MATCH((CUADRO!G$5&amp;$E362),'Hoja de Trabajo para listado'!$A$151:$Z$151,0)),0)+IFERROR(INDEX('Hoja de Trabajo para listado'!$AB$155:$BA$1048576,MATCH($A362,'Hoja de Trabajo para listado'!$AB$155:$AB$1048576,0),MATCH((CUADRO!G$5&amp;$E362),'Hoja de Trabajo para listado'!$AB$151:$BA$151,0)),0)+IFERROR(INDEX('Hoja de Trabajo para listado'!$BC$155:$CB$1048576,MATCH($A362,'Hoja de Trabajo para listado'!$BC$155:$BC$1048576,0),MATCH((CUADRO!G$5&amp;$E362),'Hoja de Trabajo para listado'!$BC$151:$CB$151,0)),0)+IFERROR(INDEX('Hoja de Trabajo para listado'!$DE$153:$DG$274,MATCH($A362,'Hoja de Trabajo para listado'!$DE$153:$DE$1048576,0),MATCH((CUADRO!G$5&amp;$E362),'Hoja de Trabajo para listado'!$DE$151:$DG$151,0)),0)+IFERROR(INDEX('Hoja de Trabajo para listado'!$CD$155:$DC$1048576,MATCH($A362,'Hoja de Trabajo para listado'!$CD$155:$CD$1048576,0),MATCH((CUADRO!G$5&amp;$E362),'Hoja de Trabajo para listado'!$CD$151:$DC$151,0)),0)</f>
        <v>60</v>
      </c>
      <c r="H362" s="243">
        <f ca="1">+IFERROR(INDEX('Hoja de Trabajo para listado'!$A$155:$Z$1048576,MATCH($A362,'Hoja de Trabajo para listado'!$A$155:$A$1048576,0),MATCH((CUADRO!H$5&amp;$E362),'Hoja de Trabajo para listado'!$A$151:$Z$151,0)),0)+IFERROR(INDEX('Hoja de Trabajo para listado'!$AB$155:$BA$1048576,MATCH($A362,'Hoja de Trabajo para listado'!$AB$155:$AB$1048576,0),MATCH((CUADRO!H$5&amp;$E362),'Hoja de Trabajo para listado'!$AB$151:$BA$151,0)),0)+IFERROR(INDEX('Hoja de Trabajo para listado'!$BC$155:$CB$1048576,MATCH($A362,'Hoja de Trabajo para listado'!$BC$155:$BC$1048576,0),MATCH((CUADRO!H$5&amp;$E362),'Hoja de Trabajo para listado'!$BC$151:$CB$151,0)),0)+IFERROR(INDEX('Hoja de Trabajo para listado'!$DE$153:$DG$274,MATCH($A362,'Hoja de Trabajo para listado'!$DE$153:$DE$1048576,0),MATCH((CUADRO!H$5&amp;$E362),'Hoja de Trabajo para listado'!$DE$151:$DG$151,0)),0)+IFERROR(INDEX('Hoja de Trabajo para listado'!$CD$155:$DC$1048576,MATCH($A362,'Hoja de Trabajo para listado'!$CD$155:$CD$1048576,0),MATCH((CUADRO!H$5&amp;$E362),'Hoja de Trabajo para listado'!$CD$151:$DC$151,0)),0)</f>
        <v>0</v>
      </c>
      <c r="I362" s="243">
        <f ca="1">+IFERROR(INDEX('Hoja de Trabajo para listado'!$A$155:$Z$1048576,MATCH($A362,'Hoja de Trabajo para listado'!$A$155:$A$1048576,0),MATCH((CUADRO!I$5&amp;$E362),'Hoja de Trabajo para listado'!$A$151:$Z$151,0)),0)+IFERROR(INDEX('Hoja de Trabajo para listado'!$AB$155:$BA$1048576,MATCH($A362,'Hoja de Trabajo para listado'!$AB$155:$AB$1048576,0),MATCH((CUADRO!I$5&amp;$E362),'Hoja de Trabajo para listado'!$AB$151:$BA$151,0)),0)+IFERROR(INDEX('Hoja de Trabajo para listado'!$BC$155:$CB$1048576,MATCH($A362,'Hoja de Trabajo para listado'!$BC$155:$BC$1048576,0),MATCH((CUADRO!I$5&amp;$E362),'Hoja de Trabajo para listado'!$BC$151:$CB$151,0)),0)+IFERROR(INDEX('Hoja de Trabajo para listado'!$DE$153:$DG$274,MATCH($A362,'Hoja de Trabajo para listado'!$DE$153:$DE$1048576,0),MATCH((CUADRO!I$5&amp;$E362),'Hoja de Trabajo para listado'!$DE$151:$DG$151,0)),0)+IFERROR(INDEX('Hoja de Trabajo para listado'!$CD$155:$DC$1048576,MATCH($A362,'Hoja de Trabajo para listado'!$CD$155:$CD$1048576,0),MATCH((CUADRO!I$5&amp;$E362),'Hoja de Trabajo para listado'!$CD$151:$DC$151,0)),0)</f>
        <v>0</v>
      </c>
      <c r="J362" s="243">
        <f ca="1">+IFERROR(INDEX('Hoja de Trabajo para listado'!$A$155:$Z$1048576,MATCH($A362,'Hoja de Trabajo para listado'!$A$155:$A$1048576,0),MATCH((CUADRO!J$5&amp;$E362),'Hoja de Trabajo para listado'!$A$151:$Z$151,0)),0)+IFERROR(INDEX('Hoja de Trabajo para listado'!$AB$155:$BA$1048576,MATCH($A362,'Hoja de Trabajo para listado'!$AB$155:$AB$1048576,0),MATCH((CUADRO!J$5&amp;$E362),'Hoja de Trabajo para listado'!$AB$151:$BA$151,0)),0)+IFERROR(INDEX('Hoja de Trabajo para listado'!$BC$155:$CB$1048576,MATCH($A362,'Hoja de Trabajo para listado'!$BC$155:$BC$1048576,0),MATCH((CUADRO!J$5&amp;$E362),'Hoja de Trabajo para listado'!$BC$151:$CB$151,0)),0)+IFERROR(INDEX('Hoja de Trabajo para listado'!$DE$153:$DG$274,MATCH($A362,'Hoja de Trabajo para listado'!$DE$153:$DE$1048576,0),MATCH((CUADRO!J$5&amp;$E362),'Hoja de Trabajo para listado'!$DE$151:$DG$151,0)),0)+IFERROR(INDEX('Hoja de Trabajo para listado'!$CD$155:$DC$1048576,MATCH($A362,'Hoja de Trabajo para listado'!$CD$155:$CD$1048576,0),MATCH((CUADRO!J$5&amp;$E362),'Hoja de Trabajo para listado'!$CD$151:$DC$151,0)),0)</f>
        <v>0</v>
      </c>
      <c r="K362" s="243">
        <f ca="1">+IFERROR(INDEX('Hoja de Trabajo para listado'!$A$155:$Z$1048576,MATCH($A362,'Hoja de Trabajo para listado'!$A$155:$A$1048576,0),MATCH((CUADRO!K$5&amp;$E362),'Hoja de Trabajo para listado'!$A$151:$Z$151,0)),0)+IFERROR(INDEX('Hoja de Trabajo para listado'!$AB$155:$BA$1048576,MATCH($A362,'Hoja de Trabajo para listado'!$AB$155:$AB$1048576,0),MATCH((CUADRO!K$5&amp;$E362),'Hoja de Trabajo para listado'!$AB$151:$BA$151,0)),0)+IFERROR(INDEX('Hoja de Trabajo para listado'!$BC$155:$CB$1048576,MATCH($A362,'Hoja de Trabajo para listado'!$BC$155:$BC$1048576,0),MATCH((CUADRO!K$5&amp;$E362),'Hoja de Trabajo para listado'!$BC$151:$CB$151,0)),0)+IFERROR(INDEX('Hoja de Trabajo para listado'!$DE$153:$DG$274,MATCH($A362,'Hoja de Trabajo para listado'!$DE$153:$DE$1048576,0),MATCH((CUADRO!K$5&amp;$E362),'Hoja de Trabajo para listado'!$DE$151:$DG$151,0)),0)+IFERROR(INDEX('Hoja de Trabajo para listado'!$CD$155:$DC$1048576,MATCH($A362,'Hoja de Trabajo para listado'!$CD$155:$CD$1048576,0),MATCH((CUADRO!K$5&amp;$E362),'Hoja de Trabajo para listado'!$CD$151:$DC$151,0)),0)</f>
        <v>0</v>
      </c>
      <c r="L362" s="243">
        <f ca="1">+IFERROR(INDEX('Hoja de Trabajo para listado'!$A$155:$Z$1048576,MATCH($A362,'Hoja de Trabajo para listado'!$A$155:$A$1048576,0),MATCH((CUADRO!L$5&amp;$E362),'Hoja de Trabajo para listado'!$A$151:$Z$151,0)),0)+IFERROR(INDEX('Hoja de Trabajo para listado'!$AB$155:$BA$1048576,MATCH($A362,'Hoja de Trabajo para listado'!$AB$155:$AB$1048576,0),MATCH((CUADRO!L$5&amp;$E362),'Hoja de Trabajo para listado'!$AB$151:$BA$151,0)),0)+IFERROR(INDEX('Hoja de Trabajo para listado'!$BC$155:$CB$1048576,MATCH($A362,'Hoja de Trabajo para listado'!$BC$155:$BC$1048576,0),MATCH((CUADRO!L$5&amp;$E362),'Hoja de Trabajo para listado'!$BC$151:$CB$151,0)),0)+IFERROR(INDEX('Hoja de Trabajo para listado'!$DE$153:$DG$274,MATCH($A362,'Hoja de Trabajo para listado'!$DE$153:$DE$1048576,0),MATCH((CUADRO!L$5&amp;$E362),'Hoja de Trabajo para listado'!$DE$151:$DG$151,0)),0)+IFERROR(INDEX('Hoja de Trabajo para listado'!$CD$155:$DC$1048576,MATCH($A362,'Hoja de Trabajo para listado'!$CD$155:$CD$1048576,0),MATCH((CUADRO!L$5&amp;$E362),'Hoja de Trabajo para listado'!$CD$151:$DC$151,0)),0)</f>
        <v>0</v>
      </c>
      <c r="M362" s="243">
        <f ca="1">+IFERROR(INDEX('Hoja de Trabajo para listado'!$A$155:$Z$1048576,MATCH($A362,'Hoja de Trabajo para listado'!$A$155:$A$1048576,0),MATCH((CUADRO!M$5&amp;$E362),'Hoja de Trabajo para listado'!$A$151:$Z$151,0)),0)+IFERROR(INDEX('Hoja de Trabajo para listado'!$AB$155:$BA$1048576,MATCH($A362,'Hoja de Trabajo para listado'!$AB$155:$AB$1048576,0),MATCH((CUADRO!M$5&amp;$E362),'Hoja de Trabajo para listado'!$AB$151:$BA$151,0)),0)+IFERROR(INDEX('Hoja de Trabajo para listado'!$BC$155:$CB$1048576,MATCH($A362,'Hoja de Trabajo para listado'!$BC$155:$BC$1048576,0),MATCH((CUADRO!M$5&amp;$E362),'Hoja de Trabajo para listado'!$BC$151:$CB$151,0)),0)+IFERROR(INDEX('Hoja de Trabajo para listado'!$DE$153:$DG$274,MATCH($A362,'Hoja de Trabajo para listado'!$DE$153:$DE$1048576,0),MATCH((CUADRO!M$5&amp;$E362),'Hoja de Trabajo para listado'!$DE$151:$DG$151,0)),0)+IFERROR(INDEX('Hoja de Trabajo para listado'!$CD$155:$DC$1048576,MATCH($A362,'Hoja de Trabajo para listado'!$CD$155:$CD$1048576,0),MATCH((CUADRO!M$5&amp;$E362),'Hoja de Trabajo para listado'!$CD$151:$DC$151,0)),0)</f>
        <v>0</v>
      </c>
      <c r="N362" s="243">
        <f ca="1">+IFERROR(INDEX('Hoja de Trabajo para listado'!$A$155:$Z$1048576,MATCH($A362,'Hoja de Trabajo para listado'!$A$155:$A$1048576,0),MATCH((CUADRO!N$5&amp;$E362),'Hoja de Trabajo para listado'!$A$151:$Z$151,0)),0)+IFERROR(INDEX('Hoja de Trabajo para listado'!$AB$155:$BA$1048576,MATCH($A362,'Hoja de Trabajo para listado'!$AB$155:$AB$1048576,0),MATCH((CUADRO!N$5&amp;$E362),'Hoja de Trabajo para listado'!$AB$151:$BA$151,0)),0)+IFERROR(INDEX('Hoja de Trabajo para listado'!$BC$155:$CB$1048576,MATCH($A362,'Hoja de Trabajo para listado'!$BC$155:$BC$1048576,0),MATCH((CUADRO!N$5&amp;$E362),'Hoja de Trabajo para listado'!$BC$151:$CB$151,0)),0)+IFERROR(INDEX('Hoja de Trabajo para listado'!$DE$153:$DG$274,MATCH($A362,'Hoja de Trabajo para listado'!$DE$153:$DE$1048576,0),MATCH((CUADRO!N$5&amp;$E362),'Hoja de Trabajo para listado'!$DE$151:$DG$151,0)),0)+IFERROR(INDEX('Hoja de Trabajo para listado'!$CD$155:$DC$1048576,MATCH($A362,'Hoja de Trabajo para listado'!$CD$155:$CD$1048576,0),MATCH((CUADRO!N$5&amp;$E362),'Hoja de Trabajo para listado'!$CD$151:$DC$151,0)),0)</f>
        <v>0</v>
      </c>
      <c r="O362" s="243">
        <f ca="1">+IFERROR(INDEX('Hoja de Trabajo para listado'!$A$155:$Z$1048576,MATCH($A362,'Hoja de Trabajo para listado'!$A$155:$A$1048576,0),MATCH((CUADRO!O$5&amp;$E362),'Hoja de Trabajo para listado'!$A$151:$Z$151,0)),0)+IFERROR(INDEX('Hoja de Trabajo para listado'!$AB$155:$BA$1048576,MATCH($A362,'Hoja de Trabajo para listado'!$AB$155:$AB$1048576,0),MATCH((CUADRO!O$5&amp;$E362),'Hoja de Trabajo para listado'!$AB$151:$BA$151,0)),0)+IFERROR(INDEX('Hoja de Trabajo para listado'!$BC$155:$CB$1048576,MATCH($A362,'Hoja de Trabajo para listado'!$BC$155:$BC$1048576,0),MATCH((CUADRO!O$5&amp;$E362),'Hoja de Trabajo para listado'!$BC$151:$CB$151,0)),0)+IFERROR(INDEX('Hoja de Trabajo para listado'!$DE$153:$DG$274,MATCH($A362,'Hoja de Trabajo para listado'!$DE$153:$DE$1048576,0),MATCH((CUADRO!O$5&amp;$E362),'Hoja de Trabajo para listado'!$DE$151:$DG$151,0)),0)+IFERROR(INDEX('Hoja de Trabajo para listado'!$CD$155:$DC$1048576,MATCH($A362,'Hoja de Trabajo para listado'!$CD$155:$CD$1048576,0),MATCH((CUADRO!O$5&amp;$E362),'Hoja de Trabajo para listado'!$CD$151:$DC$151,0)),0)</f>
        <v>0</v>
      </c>
      <c r="P362" s="243">
        <f ca="1">+IFERROR(INDEX('Hoja de Trabajo para listado'!$A$155:$Z$1048576,MATCH($A362,'Hoja de Trabajo para listado'!$A$155:$A$1048576,0),MATCH((CUADRO!P$5&amp;$E362),'Hoja de Trabajo para listado'!$A$151:$Z$151,0)),0)+IFERROR(INDEX('Hoja de Trabajo para listado'!$AB$155:$BA$1048576,MATCH($A362,'Hoja de Trabajo para listado'!$AB$155:$AB$1048576,0),MATCH((CUADRO!P$5&amp;$E362),'Hoja de Trabajo para listado'!$AB$151:$BA$151,0)),0)+IFERROR(INDEX('Hoja de Trabajo para listado'!$BC$155:$CB$1048576,MATCH($A362,'Hoja de Trabajo para listado'!$BC$155:$BC$1048576,0),MATCH((CUADRO!P$5&amp;$E362),'Hoja de Trabajo para listado'!$BC$151:$CB$151,0)),0)+IFERROR(INDEX('Hoja de Trabajo para listado'!$DE$153:$DG$274,MATCH($A362,'Hoja de Trabajo para listado'!$DE$153:$DE$1048576,0),MATCH((CUADRO!P$5&amp;$E362),'Hoja de Trabajo para listado'!$DE$151:$DG$151,0)),0)+IFERROR(INDEX('Hoja de Trabajo para listado'!$CD$155:$DC$1048576,MATCH($A362,'Hoja de Trabajo para listado'!$CD$155:$CD$1048576,0),MATCH((CUADRO!P$5&amp;$E362),'Hoja de Trabajo para listado'!$CD$151:$DC$151,0)),0)</f>
        <v>0</v>
      </c>
      <c r="Q362" s="243">
        <f ca="1">+IFERROR(INDEX('Hoja de Trabajo para listado'!$A$155:$Z$1048576,MATCH($A362,'Hoja de Trabajo para listado'!$A$155:$A$1048576,0),MATCH((CUADRO!Q$5&amp;$E362),'Hoja de Trabajo para listado'!$A$151:$Z$151,0)),0)+IFERROR(INDEX('Hoja de Trabajo para listado'!$AB$155:$BA$1048576,MATCH($A362,'Hoja de Trabajo para listado'!$AB$155:$AB$1048576,0),MATCH((CUADRO!Q$5&amp;$E362),'Hoja de Trabajo para listado'!$AB$151:$BA$151,0)),0)+IFERROR(INDEX('Hoja de Trabajo para listado'!$BC$155:$CB$1048576,MATCH($A362,'Hoja de Trabajo para listado'!$BC$155:$BC$1048576,0),MATCH((CUADRO!Q$5&amp;$E362),'Hoja de Trabajo para listado'!$BC$151:$CB$151,0)),0)+IFERROR(INDEX('Hoja de Trabajo para listado'!$DE$153:$DG$274,MATCH($A362,'Hoja de Trabajo para listado'!$DE$153:$DE$1048576,0),MATCH((CUADRO!Q$5&amp;$E362),'Hoja de Trabajo para listado'!$DE$151:$DG$151,0)),0)+IFERROR(INDEX('Hoja de Trabajo para listado'!$CD$155:$DC$1048576,MATCH($A362,'Hoja de Trabajo para listado'!$CD$155:$CD$1048576,0),MATCH((CUADRO!Q$5&amp;$E362),'Hoja de Trabajo para listado'!$CD$151:$DC$151,0)),0)</f>
        <v>0</v>
      </c>
      <c r="R362" s="243">
        <f t="shared" ca="1" si="13"/>
        <v>60</v>
      </c>
      <c r="S362" s="263"/>
      <c r="T362" s="243">
        <f ca="1">+T363</f>
        <v>60</v>
      </c>
      <c r="U362" s="242">
        <f t="shared" si="14"/>
        <v>1</v>
      </c>
      <c r="V362" s="333" t="str">
        <f>+VLOOKUP(A362,bd_lista!$A$3:$E$590,5,FALSE)</f>
        <v>Empresas Nacionales</v>
      </c>
      <c r="W362" s="383" t="str">
        <f>+V362</f>
        <v>Empresas Nacionales</v>
      </c>
      <c r="X362" s="242">
        <f>+VLOOKUP(A362,[3]Sheet1!$A$13:$D$744,4,FALSE)</f>
        <v>41</v>
      </c>
      <c r="Y362" s="242" t="str">
        <f>+VLOOKUP(X362,bd_lista!$A$3:$C$590,3,FALSE)</f>
        <v>Ministerio de Desarrollo Productivo y Economía Plural</v>
      </c>
      <c r="Z362" s="294">
        <f>+X362</f>
        <v>41</v>
      </c>
      <c r="AA362" s="319" t="str">
        <f>+Y362</f>
        <v>Ministerio de Desarrollo Productivo y Economía Plural</v>
      </c>
    </row>
    <row r="363" spans="1:27" ht="15" customHeight="1">
      <c r="A363" s="32">
        <v>593</v>
      </c>
      <c r="B363" s="389"/>
      <c r="C363" s="333" t="str">
        <f>+VLOOKUP(A363,bd_lista!$A$3:$C$590,3,FALSE)</f>
        <v>Empresa Pública YACANA</v>
      </c>
      <c r="D363" s="386"/>
      <c r="E363" s="333" t="s">
        <v>1305</v>
      </c>
      <c r="F363" s="245">
        <f ca="1">+IFERROR(INDEX('Hoja de Trabajo para listado'!$A$155:$Z$1048576,MATCH($A363,'Hoja de Trabajo para listado'!$A$155:$A$1048576,0),MATCH((CUADRO!F$5&amp;$E363),'Hoja de Trabajo para listado'!$A$151:$Z$151,0)),0)+IFERROR(INDEX('Hoja de Trabajo para listado'!$AB$155:$BA$1048576,MATCH($A363,'Hoja de Trabajo para listado'!$AB$155:$AB$1048576,0),MATCH((CUADRO!F$5&amp;$E363),'Hoja de Trabajo para listado'!$AB$151:$BA$151,0)),0)+IFERROR(INDEX('Hoja de Trabajo para listado'!$BC$155:$CB$1048576,MATCH($A363,'Hoja de Trabajo para listado'!$BC$155:$BC$1048576,0),MATCH((CUADRO!F$5&amp;$E363),'Hoja de Trabajo para listado'!$BC$151:$CB$151,0)),0)+IFERROR(INDEX('Hoja de Trabajo para listado'!$DE$153:$DG$274,MATCH($A363,'Hoja de Trabajo para listado'!$DE$153:$DE$1048576,0),MATCH((CUADRO!F$5&amp;$E363),'Hoja de Trabajo para listado'!$DE$151:$DG$151,0)),0)+IFERROR(INDEX('Hoja de Trabajo para listado'!$CD$155:$DC$1048576,MATCH($A363,'Hoja de Trabajo para listado'!$CD$155:$CD$1048576,0),MATCH((CUADRO!F$5&amp;$E363),'Hoja de Trabajo para listado'!$CD$151:$DC$151,0)),0)</f>
        <v>0</v>
      </c>
      <c r="G363" s="245">
        <f ca="1">+IFERROR(INDEX('Hoja de Trabajo para listado'!$A$155:$Z$1048576,MATCH($A363,'Hoja de Trabajo para listado'!$A$155:$A$1048576,0),MATCH((CUADRO!G$5&amp;$E363),'Hoja de Trabajo para listado'!$A$151:$Z$151,0)),0)+IFERROR(INDEX('Hoja de Trabajo para listado'!$AB$155:$BA$1048576,MATCH($A363,'Hoja de Trabajo para listado'!$AB$155:$AB$1048576,0),MATCH((CUADRO!G$5&amp;$E363),'Hoja de Trabajo para listado'!$AB$151:$BA$151,0)),0)+IFERROR(INDEX('Hoja de Trabajo para listado'!$BC$155:$CB$1048576,MATCH($A363,'Hoja de Trabajo para listado'!$BC$155:$BC$1048576,0),MATCH((CUADRO!G$5&amp;$E363),'Hoja de Trabajo para listado'!$BC$151:$CB$151,0)),0)+IFERROR(INDEX('Hoja de Trabajo para listado'!$DE$153:$DG$274,MATCH($A363,'Hoja de Trabajo para listado'!$DE$153:$DE$1048576,0),MATCH((CUADRO!G$5&amp;$E363),'Hoja de Trabajo para listado'!$DE$151:$DG$151,0)),0)+IFERROR(INDEX('Hoja de Trabajo para listado'!$CD$155:$DC$1048576,MATCH($A363,'Hoja de Trabajo para listado'!$CD$155:$CD$1048576,0),MATCH((CUADRO!G$5&amp;$E363),'Hoja de Trabajo para listado'!$CD$151:$DC$151,0)),0)</f>
        <v>0</v>
      </c>
      <c r="H363" s="245">
        <f ca="1">+IFERROR(INDEX('Hoja de Trabajo para listado'!$A$155:$Z$1048576,MATCH($A363,'Hoja de Trabajo para listado'!$A$155:$A$1048576,0),MATCH((CUADRO!H$5&amp;$E363),'Hoja de Trabajo para listado'!$A$151:$Z$151,0)),0)+IFERROR(INDEX('Hoja de Trabajo para listado'!$AB$155:$BA$1048576,MATCH($A363,'Hoja de Trabajo para listado'!$AB$155:$AB$1048576,0),MATCH((CUADRO!H$5&amp;$E363),'Hoja de Trabajo para listado'!$AB$151:$BA$151,0)),0)+IFERROR(INDEX('Hoja de Trabajo para listado'!$BC$155:$CB$1048576,MATCH($A363,'Hoja de Trabajo para listado'!$BC$155:$BC$1048576,0),MATCH((CUADRO!H$5&amp;$E363),'Hoja de Trabajo para listado'!$BC$151:$CB$151,0)),0)+IFERROR(INDEX('Hoja de Trabajo para listado'!$DE$153:$DG$274,MATCH($A363,'Hoja de Trabajo para listado'!$DE$153:$DE$1048576,0),MATCH((CUADRO!H$5&amp;$E363),'Hoja de Trabajo para listado'!$DE$151:$DG$151,0)),0)+IFERROR(INDEX('Hoja de Trabajo para listado'!$CD$155:$DC$1048576,MATCH($A363,'Hoja de Trabajo para listado'!$CD$155:$CD$1048576,0),MATCH((CUADRO!H$5&amp;$E363),'Hoja de Trabajo para listado'!$CD$151:$DC$151,0)),0)</f>
        <v>0</v>
      </c>
      <c r="I363" s="245">
        <f ca="1">+IFERROR(INDEX('Hoja de Trabajo para listado'!$A$155:$Z$1048576,MATCH($A363,'Hoja de Trabajo para listado'!$A$155:$A$1048576,0),MATCH((CUADRO!I$5&amp;$E363),'Hoja de Trabajo para listado'!$A$151:$Z$151,0)),0)+IFERROR(INDEX('Hoja de Trabajo para listado'!$AB$155:$BA$1048576,MATCH($A363,'Hoja de Trabajo para listado'!$AB$155:$AB$1048576,0),MATCH((CUADRO!I$5&amp;$E363),'Hoja de Trabajo para listado'!$AB$151:$BA$151,0)),0)+IFERROR(INDEX('Hoja de Trabajo para listado'!$BC$155:$CB$1048576,MATCH($A363,'Hoja de Trabajo para listado'!$BC$155:$BC$1048576,0),MATCH((CUADRO!I$5&amp;$E363),'Hoja de Trabajo para listado'!$BC$151:$CB$151,0)),0)+IFERROR(INDEX('Hoja de Trabajo para listado'!$DE$153:$DG$274,MATCH($A363,'Hoja de Trabajo para listado'!$DE$153:$DE$1048576,0),MATCH((CUADRO!I$5&amp;$E363),'Hoja de Trabajo para listado'!$DE$151:$DG$151,0)),0)+IFERROR(INDEX('Hoja de Trabajo para listado'!$CD$155:$DC$1048576,MATCH($A363,'Hoja de Trabajo para listado'!$CD$155:$CD$1048576,0),MATCH((CUADRO!I$5&amp;$E363),'Hoja de Trabajo para listado'!$CD$151:$DC$151,0)),0)</f>
        <v>0</v>
      </c>
      <c r="J363" s="245">
        <f ca="1">+IFERROR(INDEX('Hoja de Trabajo para listado'!$A$155:$Z$1048576,MATCH($A363,'Hoja de Trabajo para listado'!$A$155:$A$1048576,0),MATCH((CUADRO!J$5&amp;$E363),'Hoja de Trabajo para listado'!$A$151:$Z$151,0)),0)+IFERROR(INDEX('Hoja de Trabajo para listado'!$AB$155:$BA$1048576,MATCH($A363,'Hoja de Trabajo para listado'!$AB$155:$AB$1048576,0),MATCH((CUADRO!J$5&amp;$E363),'Hoja de Trabajo para listado'!$AB$151:$BA$151,0)),0)+IFERROR(INDEX('Hoja de Trabajo para listado'!$BC$155:$CB$1048576,MATCH($A363,'Hoja de Trabajo para listado'!$BC$155:$BC$1048576,0),MATCH((CUADRO!J$5&amp;$E363),'Hoja de Trabajo para listado'!$BC$151:$CB$151,0)),0)+IFERROR(INDEX('Hoja de Trabajo para listado'!$DE$153:$DG$274,MATCH($A363,'Hoja de Trabajo para listado'!$DE$153:$DE$1048576,0),MATCH((CUADRO!J$5&amp;$E363),'Hoja de Trabajo para listado'!$DE$151:$DG$151,0)),0)+IFERROR(INDEX('Hoja de Trabajo para listado'!$CD$155:$DC$1048576,MATCH($A363,'Hoja de Trabajo para listado'!$CD$155:$CD$1048576,0),MATCH((CUADRO!J$5&amp;$E363),'Hoja de Trabajo para listado'!$CD$151:$DC$151,0)),0)</f>
        <v>0</v>
      </c>
      <c r="K363" s="245">
        <f ca="1">+IFERROR(INDEX('Hoja de Trabajo para listado'!$A$155:$Z$1048576,MATCH($A363,'Hoja de Trabajo para listado'!$A$155:$A$1048576,0),MATCH((CUADRO!K$5&amp;$E363),'Hoja de Trabajo para listado'!$A$151:$Z$151,0)),0)+IFERROR(INDEX('Hoja de Trabajo para listado'!$AB$155:$BA$1048576,MATCH($A363,'Hoja de Trabajo para listado'!$AB$155:$AB$1048576,0),MATCH((CUADRO!K$5&amp;$E363),'Hoja de Trabajo para listado'!$AB$151:$BA$151,0)),0)+IFERROR(INDEX('Hoja de Trabajo para listado'!$BC$155:$CB$1048576,MATCH($A363,'Hoja de Trabajo para listado'!$BC$155:$BC$1048576,0),MATCH((CUADRO!K$5&amp;$E363),'Hoja de Trabajo para listado'!$BC$151:$CB$151,0)),0)+IFERROR(INDEX('Hoja de Trabajo para listado'!$DE$153:$DG$274,MATCH($A363,'Hoja de Trabajo para listado'!$DE$153:$DE$1048576,0),MATCH((CUADRO!K$5&amp;$E363),'Hoja de Trabajo para listado'!$DE$151:$DG$151,0)),0)+IFERROR(INDEX('Hoja de Trabajo para listado'!$CD$155:$DC$1048576,MATCH($A363,'Hoja de Trabajo para listado'!$CD$155:$CD$1048576,0),MATCH((CUADRO!K$5&amp;$E363),'Hoja de Trabajo para listado'!$CD$151:$DC$151,0)),0)</f>
        <v>0</v>
      </c>
      <c r="L363" s="245">
        <f ca="1">+IFERROR(INDEX('Hoja de Trabajo para listado'!$A$155:$Z$1048576,MATCH($A363,'Hoja de Trabajo para listado'!$A$155:$A$1048576,0),MATCH((CUADRO!L$5&amp;$E363),'Hoja de Trabajo para listado'!$A$151:$Z$151,0)),0)+IFERROR(INDEX('Hoja de Trabajo para listado'!$AB$155:$BA$1048576,MATCH($A363,'Hoja de Trabajo para listado'!$AB$155:$AB$1048576,0),MATCH((CUADRO!L$5&amp;$E363),'Hoja de Trabajo para listado'!$AB$151:$BA$151,0)),0)+IFERROR(INDEX('Hoja de Trabajo para listado'!$BC$155:$CB$1048576,MATCH($A363,'Hoja de Trabajo para listado'!$BC$155:$BC$1048576,0),MATCH((CUADRO!L$5&amp;$E363),'Hoja de Trabajo para listado'!$BC$151:$CB$151,0)),0)+IFERROR(INDEX('Hoja de Trabajo para listado'!$DE$153:$DG$274,MATCH($A363,'Hoja de Trabajo para listado'!$DE$153:$DE$1048576,0),MATCH((CUADRO!L$5&amp;$E363),'Hoja de Trabajo para listado'!$DE$151:$DG$151,0)),0)+IFERROR(INDEX('Hoja de Trabajo para listado'!$CD$155:$DC$1048576,MATCH($A363,'Hoja de Trabajo para listado'!$CD$155:$CD$1048576,0),MATCH((CUADRO!L$5&amp;$E363),'Hoja de Trabajo para listado'!$CD$151:$DC$151,0)),0)</f>
        <v>0</v>
      </c>
      <c r="M363" s="245">
        <f ca="1">+IFERROR(INDEX('Hoja de Trabajo para listado'!$A$155:$Z$1048576,MATCH($A363,'Hoja de Trabajo para listado'!$A$155:$A$1048576,0),MATCH((CUADRO!M$5&amp;$E363),'Hoja de Trabajo para listado'!$A$151:$Z$151,0)),0)+IFERROR(INDEX('Hoja de Trabajo para listado'!$AB$155:$BA$1048576,MATCH($A363,'Hoja de Trabajo para listado'!$AB$155:$AB$1048576,0),MATCH((CUADRO!M$5&amp;$E363),'Hoja de Trabajo para listado'!$AB$151:$BA$151,0)),0)+IFERROR(INDEX('Hoja de Trabajo para listado'!$BC$155:$CB$1048576,MATCH($A363,'Hoja de Trabajo para listado'!$BC$155:$BC$1048576,0),MATCH((CUADRO!M$5&amp;$E363),'Hoja de Trabajo para listado'!$BC$151:$CB$151,0)),0)+IFERROR(INDEX('Hoja de Trabajo para listado'!$DE$153:$DG$274,MATCH($A363,'Hoja de Trabajo para listado'!$DE$153:$DE$1048576,0),MATCH((CUADRO!M$5&amp;$E363),'Hoja de Trabajo para listado'!$DE$151:$DG$151,0)),0)+IFERROR(INDEX('Hoja de Trabajo para listado'!$CD$155:$DC$1048576,MATCH($A363,'Hoja de Trabajo para listado'!$CD$155:$CD$1048576,0),MATCH((CUADRO!M$5&amp;$E363),'Hoja de Trabajo para listado'!$CD$151:$DC$151,0)),0)</f>
        <v>0</v>
      </c>
      <c r="N363" s="245">
        <f ca="1">+IFERROR(INDEX('Hoja de Trabajo para listado'!$A$155:$Z$1048576,MATCH($A363,'Hoja de Trabajo para listado'!$A$155:$A$1048576,0),MATCH((CUADRO!N$5&amp;$E363),'Hoja de Trabajo para listado'!$A$151:$Z$151,0)),0)+IFERROR(INDEX('Hoja de Trabajo para listado'!$AB$155:$BA$1048576,MATCH($A363,'Hoja de Trabajo para listado'!$AB$155:$AB$1048576,0),MATCH((CUADRO!N$5&amp;$E363),'Hoja de Trabajo para listado'!$AB$151:$BA$151,0)),0)+IFERROR(INDEX('Hoja de Trabajo para listado'!$BC$155:$CB$1048576,MATCH($A363,'Hoja de Trabajo para listado'!$BC$155:$BC$1048576,0),MATCH((CUADRO!N$5&amp;$E363),'Hoja de Trabajo para listado'!$BC$151:$CB$151,0)),0)+IFERROR(INDEX('Hoja de Trabajo para listado'!$DE$153:$DG$274,MATCH($A363,'Hoja de Trabajo para listado'!$DE$153:$DE$1048576,0),MATCH((CUADRO!N$5&amp;$E363),'Hoja de Trabajo para listado'!$DE$151:$DG$151,0)),0)+IFERROR(INDEX('Hoja de Trabajo para listado'!$CD$155:$DC$1048576,MATCH($A363,'Hoja de Trabajo para listado'!$CD$155:$CD$1048576,0),MATCH((CUADRO!N$5&amp;$E363),'Hoja de Trabajo para listado'!$CD$151:$DC$151,0)),0)</f>
        <v>0</v>
      </c>
      <c r="O363" s="245">
        <f ca="1">+IFERROR(INDEX('Hoja de Trabajo para listado'!$A$155:$Z$1048576,MATCH($A363,'Hoja de Trabajo para listado'!$A$155:$A$1048576,0),MATCH((CUADRO!O$5&amp;$E363),'Hoja de Trabajo para listado'!$A$151:$Z$151,0)),0)+IFERROR(INDEX('Hoja de Trabajo para listado'!$AB$155:$BA$1048576,MATCH($A363,'Hoja de Trabajo para listado'!$AB$155:$AB$1048576,0),MATCH((CUADRO!O$5&amp;$E363),'Hoja de Trabajo para listado'!$AB$151:$BA$151,0)),0)+IFERROR(INDEX('Hoja de Trabajo para listado'!$BC$155:$CB$1048576,MATCH($A363,'Hoja de Trabajo para listado'!$BC$155:$BC$1048576,0),MATCH((CUADRO!O$5&amp;$E363),'Hoja de Trabajo para listado'!$BC$151:$CB$151,0)),0)+IFERROR(INDEX('Hoja de Trabajo para listado'!$DE$153:$DG$274,MATCH($A363,'Hoja de Trabajo para listado'!$DE$153:$DE$1048576,0),MATCH((CUADRO!O$5&amp;$E363),'Hoja de Trabajo para listado'!$DE$151:$DG$151,0)),0)+IFERROR(INDEX('Hoja de Trabajo para listado'!$CD$155:$DC$1048576,MATCH($A363,'Hoja de Trabajo para listado'!$CD$155:$CD$1048576,0),MATCH((CUADRO!O$5&amp;$E363),'Hoja de Trabajo para listado'!$CD$151:$DC$151,0)),0)</f>
        <v>0</v>
      </c>
      <c r="P363" s="245">
        <f ca="1">+IFERROR(INDEX('Hoja de Trabajo para listado'!$A$155:$Z$1048576,MATCH($A363,'Hoja de Trabajo para listado'!$A$155:$A$1048576,0),MATCH((CUADRO!P$5&amp;$E363),'Hoja de Trabajo para listado'!$A$151:$Z$151,0)),0)+IFERROR(INDEX('Hoja de Trabajo para listado'!$AB$155:$BA$1048576,MATCH($A363,'Hoja de Trabajo para listado'!$AB$155:$AB$1048576,0),MATCH((CUADRO!P$5&amp;$E363),'Hoja de Trabajo para listado'!$AB$151:$BA$151,0)),0)+IFERROR(INDEX('Hoja de Trabajo para listado'!$BC$155:$CB$1048576,MATCH($A363,'Hoja de Trabajo para listado'!$BC$155:$BC$1048576,0),MATCH((CUADRO!P$5&amp;$E363),'Hoja de Trabajo para listado'!$BC$151:$CB$151,0)),0)+IFERROR(INDEX('Hoja de Trabajo para listado'!$DE$153:$DG$274,MATCH($A363,'Hoja de Trabajo para listado'!$DE$153:$DE$1048576,0),MATCH((CUADRO!P$5&amp;$E363),'Hoja de Trabajo para listado'!$DE$151:$DG$151,0)),0)+IFERROR(INDEX('Hoja de Trabajo para listado'!$CD$155:$DC$1048576,MATCH($A363,'Hoja de Trabajo para listado'!$CD$155:$CD$1048576,0),MATCH((CUADRO!P$5&amp;$E363),'Hoja de Trabajo para listado'!$CD$151:$DC$151,0)),0)</f>
        <v>0</v>
      </c>
      <c r="Q363" s="245">
        <f ca="1">+IFERROR(INDEX('Hoja de Trabajo para listado'!$A$155:$Z$1048576,MATCH($A363,'Hoja de Trabajo para listado'!$A$155:$A$1048576,0),MATCH((CUADRO!Q$5&amp;$E363),'Hoja de Trabajo para listado'!$A$151:$Z$151,0)),0)+IFERROR(INDEX('Hoja de Trabajo para listado'!$AB$155:$BA$1048576,MATCH($A363,'Hoja de Trabajo para listado'!$AB$155:$AB$1048576,0),MATCH((CUADRO!Q$5&amp;$E363),'Hoja de Trabajo para listado'!$AB$151:$BA$151,0)),0)+IFERROR(INDEX('Hoja de Trabajo para listado'!$BC$155:$CB$1048576,MATCH($A363,'Hoja de Trabajo para listado'!$BC$155:$BC$1048576,0),MATCH((CUADRO!Q$5&amp;$E363),'Hoja de Trabajo para listado'!$BC$151:$CB$151,0)),0)+IFERROR(INDEX('Hoja de Trabajo para listado'!$DE$153:$DG$274,MATCH($A363,'Hoja de Trabajo para listado'!$DE$153:$DE$1048576,0),MATCH((CUADRO!Q$5&amp;$E363),'Hoja de Trabajo para listado'!$DE$151:$DG$151,0)),0)+IFERROR(INDEX('Hoja de Trabajo para listado'!$CD$155:$DC$1048576,MATCH($A363,'Hoja de Trabajo para listado'!$CD$155:$CD$1048576,0),MATCH((CUADRO!Q$5&amp;$E363),'Hoja de Trabajo para listado'!$CD$151:$DC$151,0)),0)</f>
        <v>0</v>
      </c>
      <c r="R363" s="245">
        <f t="shared" ca="1" si="13"/>
        <v>0</v>
      </c>
      <c r="S363" s="262">
        <f ca="1">+R362+R363</f>
        <v>60</v>
      </c>
      <c r="T363" s="245">
        <f ca="1">+S363</f>
        <v>60</v>
      </c>
      <c r="U363" s="244">
        <f t="shared" si="14"/>
        <v>2</v>
      </c>
      <c r="V363" s="333" t="str">
        <f>+VLOOKUP(A363,bd_lista!$A$3:$E$590,5,FALSE)</f>
        <v>Empresas Nacionales</v>
      </c>
      <c r="W363" s="384"/>
      <c r="X363" s="242">
        <f>+VLOOKUP(A363,[3]Sheet1!$A$13:$D$744,4,FALSE)</f>
        <v>41</v>
      </c>
      <c r="Y363" s="242" t="str">
        <f>+VLOOKUP(X363,bd_lista!$A$3:$C$590,3,FALSE)</f>
        <v>Ministerio de Desarrollo Productivo y Economía Plural</v>
      </c>
      <c r="Z363" s="292"/>
      <c r="AA363" s="321"/>
    </row>
    <row r="364" spans="1:27" ht="15" customHeight="1">
      <c r="A364" s="251">
        <v>594</v>
      </c>
      <c r="B364" s="388">
        <f>+A364</f>
        <v>594</v>
      </c>
      <c r="C364" s="247" t="str">
        <f>+VLOOKUP(A364,bd_lista!$A$3:$C$590,3,FALSE)</f>
        <v>Administración de Servicios Portuarios - Bolivia</v>
      </c>
      <c r="D364" s="385" t="str">
        <f>+C364</f>
        <v>Administración de Servicios Portuarios - Bolivia</v>
      </c>
      <c r="E364" s="247" t="s">
        <v>1304</v>
      </c>
      <c r="F364" s="243">
        <f ca="1">+IFERROR(INDEX('Hoja de Trabajo para listado'!$A$155:$Z$1048576,MATCH($A364,'Hoja de Trabajo para listado'!$A$155:$A$1048576,0),MATCH((CUADRO!F$5&amp;$E364),'Hoja de Trabajo para listado'!$A$151:$Z$151,0)),0)+IFERROR(INDEX('Hoja de Trabajo para listado'!$AB$155:$BA$1048576,MATCH($A364,'Hoja de Trabajo para listado'!$AB$155:$AB$1048576,0),MATCH((CUADRO!F$5&amp;$E364),'Hoja de Trabajo para listado'!$AB$151:$BA$151,0)),0)+IFERROR(INDEX('Hoja de Trabajo para listado'!$BC$155:$CB$1048576,MATCH($A364,'Hoja de Trabajo para listado'!$BC$155:$BC$1048576,0),MATCH((CUADRO!F$5&amp;$E364),'Hoja de Trabajo para listado'!$BC$151:$CB$151,0)),0)+IFERROR(INDEX('Hoja de Trabajo para listado'!$DE$153:$DG$274,MATCH($A364,'Hoja de Trabajo para listado'!$DE$153:$DE$1048576,0),MATCH((CUADRO!F$5&amp;$E364),'Hoja de Trabajo para listado'!$DE$151:$DG$151,0)),0)+IFERROR(INDEX('Hoja de Trabajo para listado'!$CD$155:$DC$1048576,MATCH($A364,'Hoja de Trabajo para listado'!$CD$155:$CD$1048576,0),MATCH((CUADRO!F$5&amp;$E364),'Hoja de Trabajo para listado'!$CD$151:$DC$151,0)),0)</f>
        <v>0</v>
      </c>
      <c r="G364" s="243">
        <f ca="1">+IFERROR(INDEX('Hoja de Trabajo para listado'!$A$155:$Z$1048576,MATCH($A364,'Hoja de Trabajo para listado'!$A$155:$A$1048576,0),MATCH((CUADRO!G$5&amp;$E364),'Hoja de Trabajo para listado'!$A$151:$Z$151,0)),0)+IFERROR(INDEX('Hoja de Trabajo para listado'!$AB$155:$BA$1048576,MATCH($A364,'Hoja de Trabajo para listado'!$AB$155:$AB$1048576,0),MATCH((CUADRO!G$5&amp;$E364),'Hoja de Trabajo para listado'!$AB$151:$BA$151,0)),0)+IFERROR(INDEX('Hoja de Trabajo para listado'!$BC$155:$CB$1048576,MATCH($A364,'Hoja de Trabajo para listado'!$BC$155:$BC$1048576,0),MATCH((CUADRO!G$5&amp;$E364),'Hoja de Trabajo para listado'!$BC$151:$CB$151,0)),0)+IFERROR(INDEX('Hoja de Trabajo para listado'!$DE$153:$DG$274,MATCH($A364,'Hoja de Trabajo para listado'!$DE$153:$DE$1048576,0),MATCH((CUADRO!G$5&amp;$E364),'Hoja de Trabajo para listado'!$DE$151:$DG$151,0)),0)+IFERROR(INDEX('Hoja de Trabajo para listado'!$CD$155:$DC$1048576,MATCH($A364,'Hoja de Trabajo para listado'!$CD$155:$CD$1048576,0),MATCH((CUADRO!G$5&amp;$E364),'Hoja de Trabajo para listado'!$CD$151:$DC$151,0)),0)</f>
        <v>0.02</v>
      </c>
      <c r="H364" s="243">
        <f ca="1">+IFERROR(INDEX('Hoja de Trabajo para listado'!$A$155:$Z$1048576,MATCH($A364,'Hoja de Trabajo para listado'!$A$155:$A$1048576,0),MATCH((CUADRO!H$5&amp;$E364),'Hoja de Trabajo para listado'!$A$151:$Z$151,0)),0)+IFERROR(INDEX('Hoja de Trabajo para listado'!$AB$155:$BA$1048576,MATCH($A364,'Hoja de Trabajo para listado'!$AB$155:$AB$1048576,0),MATCH((CUADRO!H$5&amp;$E364),'Hoja de Trabajo para listado'!$AB$151:$BA$151,0)),0)+IFERROR(INDEX('Hoja de Trabajo para listado'!$BC$155:$CB$1048576,MATCH($A364,'Hoja de Trabajo para listado'!$BC$155:$BC$1048576,0),MATCH((CUADRO!H$5&amp;$E364),'Hoja de Trabajo para listado'!$BC$151:$CB$151,0)),0)+IFERROR(INDEX('Hoja de Trabajo para listado'!$DE$153:$DG$274,MATCH($A364,'Hoja de Trabajo para listado'!$DE$153:$DE$1048576,0),MATCH((CUADRO!H$5&amp;$E364),'Hoja de Trabajo para listado'!$DE$151:$DG$151,0)),0)+IFERROR(INDEX('Hoja de Trabajo para listado'!$CD$155:$DC$1048576,MATCH($A364,'Hoja de Trabajo para listado'!$CD$155:$CD$1048576,0),MATCH((CUADRO!H$5&amp;$E364),'Hoja de Trabajo para listado'!$CD$151:$DC$151,0)),0)</f>
        <v>0</v>
      </c>
      <c r="I364" s="243">
        <f ca="1">+IFERROR(INDEX('Hoja de Trabajo para listado'!$A$155:$Z$1048576,MATCH($A364,'Hoja de Trabajo para listado'!$A$155:$A$1048576,0),MATCH((CUADRO!I$5&amp;$E364),'Hoja de Trabajo para listado'!$A$151:$Z$151,0)),0)+IFERROR(INDEX('Hoja de Trabajo para listado'!$AB$155:$BA$1048576,MATCH($A364,'Hoja de Trabajo para listado'!$AB$155:$AB$1048576,0),MATCH((CUADRO!I$5&amp;$E364),'Hoja de Trabajo para listado'!$AB$151:$BA$151,0)),0)+IFERROR(INDEX('Hoja de Trabajo para listado'!$BC$155:$CB$1048576,MATCH($A364,'Hoja de Trabajo para listado'!$BC$155:$BC$1048576,0),MATCH((CUADRO!I$5&amp;$E364),'Hoja de Trabajo para listado'!$BC$151:$CB$151,0)),0)+IFERROR(INDEX('Hoja de Trabajo para listado'!$DE$153:$DG$274,MATCH($A364,'Hoja de Trabajo para listado'!$DE$153:$DE$1048576,0),MATCH((CUADRO!I$5&amp;$E364),'Hoja de Trabajo para listado'!$DE$151:$DG$151,0)),0)+IFERROR(INDEX('Hoja de Trabajo para listado'!$CD$155:$DC$1048576,MATCH($A364,'Hoja de Trabajo para listado'!$CD$155:$CD$1048576,0),MATCH((CUADRO!I$5&amp;$E364),'Hoja de Trabajo para listado'!$CD$151:$DC$151,0)),0)</f>
        <v>0</v>
      </c>
      <c r="J364" s="243">
        <f ca="1">+IFERROR(INDEX('Hoja de Trabajo para listado'!$A$155:$Z$1048576,MATCH($A364,'Hoja de Trabajo para listado'!$A$155:$A$1048576,0),MATCH((CUADRO!J$5&amp;$E364),'Hoja de Trabajo para listado'!$A$151:$Z$151,0)),0)+IFERROR(INDEX('Hoja de Trabajo para listado'!$AB$155:$BA$1048576,MATCH($A364,'Hoja de Trabajo para listado'!$AB$155:$AB$1048576,0),MATCH((CUADRO!J$5&amp;$E364),'Hoja de Trabajo para listado'!$AB$151:$BA$151,0)),0)+IFERROR(INDEX('Hoja de Trabajo para listado'!$BC$155:$CB$1048576,MATCH($A364,'Hoja de Trabajo para listado'!$BC$155:$BC$1048576,0),MATCH((CUADRO!J$5&amp;$E364),'Hoja de Trabajo para listado'!$BC$151:$CB$151,0)),0)+IFERROR(INDEX('Hoja de Trabajo para listado'!$DE$153:$DG$274,MATCH($A364,'Hoja de Trabajo para listado'!$DE$153:$DE$1048576,0),MATCH((CUADRO!J$5&amp;$E364),'Hoja de Trabajo para listado'!$DE$151:$DG$151,0)),0)+IFERROR(INDEX('Hoja de Trabajo para listado'!$CD$155:$DC$1048576,MATCH($A364,'Hoja de Trabajo para listado'!$CD$155:$CD$1048576,0),MATCH((CUADRO!J$5&amp;$E364),'Hoja de Trabajo para listado'!$CD$151:$DC$151,0)),0)</f>
        <v>0</v>
      </c>
      <c r="K364" s="243">
        <f ca="1">+IFERROR(INDEX('Hoja de Trabajo para listado'!$A$155:$Z$1048576,MATCH($A364,'Hoja de Trabajo para listado'!$A$155:$A$1048576,0),MATCH((CUADRO!K$5&amp;$E364),'Hoja de Trabajo para listado'!$A$151:$Z$151,0)),0)+IFERROR(INDEX('Hoja de Trabajo para listado'!$AB$155:$BA$1048576,MATCH($A364,'Hoja de Trabajo para listado'!$AB$155:$AB$1048576,0),MATCH((CUADRO!K$5&amp;$E364),'Hoja de Trabajo para listado'!$AB$151:$BA$151,0)),0)+IFERROR(INDEX('Hoja de Trabajo para listado'!$BC$155:$CB$1048576,MATCH($A364,'Hoja de Trabajo para listado'!$BC$155:$BC$1048576,0),MATCH((CUADRO!K$5&amp;$E364),'Hoja de Trabajo para listado'!$BC$151:$CB$151,0)),0)+IFERROR(INDEX('Hoja de Trabajo para listado'!$DE$153:$DG$274,MATCH($A364,'Hoja de Trabajo para listado'!$DE$153:$DE$1048576,0),MATCH((CUADRO!K$5&amp;$E364),'Hoja de Trabajo para listado'!$DE$151:$DG$151,0)),0)+IFERROR(INDEX('Hoja de Trabajo para listado'!$CD$155:$DC$1048576,MATCH($A364,'Hoja de Trabajo para listado'!$CD$155:$CD$1048576,0),MATCH((CUADRO!K$5&amp;$E364),'Hoja de Trabajo para listado'!$CD$151:$DC$151,0)),0)</f>
        <v>0</v>
      </c>
      <c r="L364" s="243">
        <f ca="1">+IFERROR(INDEX('Hoja de Trabajo para listado'!$A$155:$Z$1048576,MATCH($A364,'Hoja de Trabajo para listado'!$A$155:$A$1048576,0),MATCH((CUADRO!L$5&amp;$E364),'Hoja de Trabajo para listado'!$A$151:$Z$151,0)),0)+IFERROR(INDEX('Hoja de Trabajo para listado'!$AB$155:$BA$1048576,MATCH($A364,'Hoja de Trabajo para listado'!$AB$155:$AB$1048576,0),MATCH((CUADRO!L$5&amp;$E364),'Hoja de Trabajo para listado'!$AB$151:$BA$151,0)),0)+IFERROR(INDEX('Hoja de Trabajo para listado'!$BC$155:$CB$1048576,MATCH($A364,'Hoja de Trabajo para listado'!$BC$155:$BC$1048576,0),MATCH((CUADRO!L$5&amp;$E364),'Hoja de Trabajo para listado'!$BC$151:$CB$151,0)),0)+IFERROR(INDEX('Hoja de Trabajo para listado'!$DE$153:$DG$274,MATCH($A364,'Hoja de Trabajo para listado'!$DE$153:$DE$1048576,0),MATCH((CUADRO!L$5&amp;$E364),'Hoja de Trabajo para listado'!$DE$151:$DG$151,0)),0)+IFERROR(INDEX('Hoja de Trabajo para listado'!$CD$155:$DC$1048576,MATCH($A364,'Hoja de Trabajo para listado'!$CD$155:$CD$1048576,0),MATCH((CUADRO!L$5&amp;$E364),'Hoja de Trabajo para listado'!$CD$151:$DC$151,0)),0)</f>
        <v>0</v>
      </c>
      <c r="M364" s="243">
        <f ca="1">+IFERROR(INDEX('Hoja de Trabajo para listado'!$A$155:$Z$1048576,MATCH($A364,'Hoja de Trabajo para listado'!$A$155:$A$1048576,0),MATCH((CUADRO!M$5&amp;$E364),'Hoja de Trabajo para listado'!$A$151:$Z$151,0)),0)+IFERROR(INDEX('Hoja de Trabajo para listado'!$AB$155:$BA$1048576,MATCH($A364,'Hoja de Trabajo para listado'!$AB$155:$AB$1048576,0),MATCH((CUADRO!M$5&amp;$E364),'Hoja de Trabajo para listado'!$AB$151:$BA$151,0)),0)+IFERROR(INDEX('Hoja de Trabajo para listado'!$BC$155:$CB$1048576,MATCH($A364,'Hoja de Trabajo para listado'!$BC$155:$BC$1048576,0),MATCH((CUADRO!M$5&amp;$E364),'Hoja de Trabajo para listado'!$BC$151:$CB$151,0)),0)+IFERROR(INDEX('Hoja de Trabajo para listado'!$DE$153:$DG$274,MATCH($A364,'Hoja de Trabajo para listado'!$DE$153:$DE$1048576,0),MATCH((CUADRO!M$5&amp;$E364),'Hoja de Trabajo para listado'!$DE$151:$DG$151,0)),0)+IFERROR(INDEX('Hoja de Trabajo para listado'!$CD$155:$DC$1048576,MATCH($A364,'Hoja de Trabajo para listado'!$CD$155:$CD$1048576,0),MATCH((CUADRO!M$5&amp;$E364),'Hoja de Trabajo para listado'!$CD$151:$DC$151,0)),0)</f>
        <v>0</v>
      </c>
      <c r="N364" s="243">
        <f ca="1">+IFERROR(INDEX('Hoja de Trabajo para listado'!$A$155:$Z$1048576,MATCH($A364,'Hoja de Trabajo para listado'!$A$155:$A$1048576,0),MATCH((CUADRO!N$5&amp;$E364),'Hoja de Trabajo para listado'!$A$151:$Z$151,0)),0)+IFERROR(INDEX('Hoja de Trabajo para listado'!$AB$155:$BA$1048576,MATCH($A364,'Hoja de Trabajo para listado'!$AB$155:$AB$1048576,0),MATCH((CUADRO!N$5&amp;$E364),'Hoja de Trabajo para listado'!$AB$151:$BA$151,0)),0)+IFERROR(INDEX('Hoja de Trabajo para listado'!$BC$155:$CB$1048576,MATCH($A364,'Hoja de Trabajo para listado'!$BC$155:$BC$1048576,0),MATCH((CUADRO!N$5&amp;$E364),'Hoja de Trabajo para listado'!$BC$151:$CB$151,0)),0)+IFERROR(INDEX('Hoja de Trabajo para listado'!$DE$153:$DG$274,MATCH($A364,'Hoja de Trabajo para listado'!$DE$153:$DE$1048576,0),MATCH((CUADRO!N$5&amp;$E364),'Hoja de Trabajo para listado'!$DE$151:$DG$151,0)),0)+IFERROR(INDEX('Hoja de Trabajo para listado'!$CD$155:$DC$1048576,MATCH($A364,'Hoja de Trabajo para listado'!$CD$155:$CD$1048576,0),MATCH((CUADRO!N$5&amp;$E364),'Hoja de Trabajo para listado'!$CD$151:$DC$151,0)),0)</f>
        <v>0</v>
      </c>
      <c r="O364" s="243">
        <f ca="1">+IFERROR(INDEX('Hoja de Trabajo para listado'!$A$155:$Z$1048576,MATCH($A364,'Hoja de Trabajo para listado'!$A$155:$A$1048576,0),MATCH((CUADRO!O$5&amp;$E364),'Hoja de Trabajo para listado'!$A$151:$Z$151,0)),0)+IFERROR(INDEX('Hoja de Trabajo para listado'!$AB$155:$BA$1048576,MATCH($A364,'Hoja de Trabajo para listado'!$AB$155:$AB$1048576,0),MATCH((CUADRO!O$5&amp;$E364),'Hoja de Trabajo para listado'!$AB$151:$BA$151,0)),0)+IFERROR(INDEX('Hoja de Trabajo para listado'!$BC$155:$CB$1048576,MATCH($A364,'Hoja de Trabajo para listado'!$BC$155:$BC$1048576,0),MATCH((CUADRO!O$5&amp;$E364),'Hoja de Trabajo para listado'!$BC$151:$CB$151,0)),0)+IFERROR(INDEX('Hoja de Trabajo para listado'!$DE$153:$DG$274,MATCH($A364,'Hoja de Trabajo para listado'!$DE$153:$DE$1048576,0),MATCH((CUADRO!O$5&amp;$E364),'Hoja de Trabajo para listado'!$DE$151:$DG$151,0)),0)+IFERROR(INDEX('Hoja de Trabajo para listado'!$CD$155:$DC$1048576,MATCH($A364,'Hoja de Trabajo para listado'!$CD$155:$CD$1048576,0),MATCH((CUADRO!O$5&amp;$E364),'Hoja de Trabajo para listado'!$CD$151:$DC$151,0)),0)</f>
        <v>0</v>
      </c>
      <c r="P364" s="243">
        <f ca="1">+IFERROR(INDEX('Hoja de Trabajo para listado'!$A$155:$Z$1048576,MATCH($A364,'Hoja de Trabajo para listado'!$A$155:$A$1048576,0),MATCH((CUADRO!P$5&amp;$E364),'Hoja de Trabajo para listado'!$A$151:$Z$151,0)),0)+IFERROR(INDEX('Hoja de Trabajo para listado'!$AB$155:$BA$1048576,MATCH($A364,'Hoja de Trabajo para listado'!$AB$155:$AB$1048576,0),MATCH((CUADRO!P$5&amp;$E364),'Hoja de Trabajo para listado'!$AB$151:$BA$151,0)),0)+IFERROR(INDEX('Hoja de Trabajo para listado'!$BC$155:$CB$1048576,MATCH($A364,'Hoja de Trabajo para listado'!$BC$155:$BC$1048576,0),MATCH((CUADRO!P$5&amp;$E364),'Hoja de Trabajo para listado'!$BC$151:$CB$151,0)),0)+IFERROR(INDEX('Hoja de Trabajo para listado'!$DE$153:$DG$274,MATCH($A364,'Hoja de Trabajo para listado'!$DE$153:$DE$1048576,0),MATCH((CUADRO!P$5&amp;$E364),'Hoja de Trabajo para listado'!$DE$151:$DG$151,0)),0)+IFERROR(INDEX('Hoja de Trabajo para listado'!$CD$155:$DC$1048576,MATCH($A364,'Hoja de Trabajo para listado'!$CD$155:$CD$1048576,0),MATCH((CUADRO!P$5&amp;$E364),'Hoja de Trabajo para listado'!$CD$151:$DC$151,0)),0)</f>
        <v>0</v>
      </c>
      <c r="Q364" s="243">
        <f ca="1">+IFERROR(INDEX('Hoja de Trabajo para listado'!$A$155:$Z$1048576,MATCH($A364,'Hoja de Trabajo para listado'!$A$155:$A$1048576,0),MATCH((CUADRO!Q$5&amp;$E364),'Hoja de Trabajo para listado'!$A$151:$Z$151,0)),0)+IFERROR(INDEX('Hoja de Trabajo para listado'!$AB$155:$BA$1048576,MATCH($A364,'Hoja de Trabajo para listado'!$AB$155:$AB$1048576,0),MATCH((CUADRO!Q$5&amp;$E364),'Hoja de Trabajo para listado'!$AB$151:$BA$151,0)),0)+IFERROR(INDEX('Hoja de Trabajo para listado'!$BC$155:$CB$1048576,MATCH($A364,'Hoja de Trabajo para listado'!$BC$155:$BC$1048576,0),MATCH((CUADRO!Q$5&amp;$E364),'Hoja de Trabajo para listado'!$BC$151:$CB$151,0)),0)+IFERROR(INDEX('Hoja de Trabajo para listado'!$DE$153:$DG$274,MATCH($A364,'Hoja de Trabajo para listado'!$DE$153:$DE$1048576,0),MATCH((CUADRO!Q$5&amp;$E364),'Hoja de Trabajo para listado'!$DE$151:$DG$151,0)),0)+IFERROR(INDEX('Hoja de Trabajo para listado'!$CD$155:$DC$1048576,MATCH($A364,'Hoja de Trabajo para listado'!$CD$155:$CD$1048576,0),MATCH((CUADRO!Q$5&amp;$E364),'Hoja de Trabajo para listado'!$CD$151:$DC$151,0)),0)</f>
        <v>0</v>
      </c>
      <c r="R364" s="243">
        <f t="shared" ca="1" si="13"/>
        <v>0.02</v>
      </c>
      <c r="S364" s="263"/>
      <c r="T364" s="243">
        <f ca="1">+T365</f>
        <v>12650343.07</v>
      </c>
      <c r="U364" s="242">
        <f t="shared" si="14"/>
        <v>1</v>
      </c>
      <c r="V364" s="333" t="str">
        <f>+VLOOKUP(A364,bd_lista!$A$3:$E$590,5,FALSE)</f>
        <v>Empresas Nacionales</v>
      </c>
      <c r="W364" s="383" t="str">
        <f>+V364</f>
        <v>Empresas Nacionales</v>
      </c>
      <c r="X364" s="242">
        <f>+VLOOKUP(A364,[3]Sheet1!$A$13:$D$744,4,FALSE)</f>
        <v>35</v>
      </c>
      <c r="Y364" s="242" t="str">
        <f>+VLOOKUP(X364,bd_lista!$A$3:$C$590,3,FALSE)</f>
        <v>Ministerio de Economía y Finanzas Públicas</v>
      </c>
      <c r="Z364" s="294">
        <f>+X364</f>
        <v>35</v>
      </c>
      <c r="AA364" s="319" t="str">
        <f>+Y364</f>
        <v>Ministerio de Economía y Finanzas Públicas</v>
      </c>
    </row>
    <row r="365" spans="1:27" ht="15" customHeight="1">
      <c r="A365" s="32">
        <v>594</v>
      </c>
      <c r="B365" s="389"/>
      <c r="C365" s="333" t="str">
        <f>+VLOOKUP(A365,bd_lista!$A$3:$C$590,3,FALSE)</f>
        <v>Administración de Servicios Portuarios - Bolivia</v>
      </c>
      <c r="D365" s="386"/>
      <c r="E365" s="333" t="s">
        <v>1305</v>
      </c>
      <c r="F365" s="245">
        <f ca="1">+IFERROR(INDEX('Hoja de Trabajo para listado'!$A$155:$Z$1048576,MATCH($A365,'Hoja de Trabajo para listado'!$A$155:$A$1048576,0),MATCH((CUADRO!F$5&amp;$E365),'Hoja de Trabajo para listado'!$A$151:$Z$151,0)),0)+IFERROR(INDEX('Hoja de Trabajo para listado'!$AB$155:$BA$1048576,MATCH($A365,'Hoja de Trabajo para listado'!$AB$155:$AB$1048576,0),MATCH((CUADRO!F$5&amp;$E365),'Hoja de Trabajo para listado'!$AB$151:$BA$151,0)),0)+IFERROR(INDEX('Hoja de Trabajo para listado'!$BC$155:$CB$1048576,MATCH($A365,'Hoja de Trabajo para listado'!$BC$155:$BC$1048576,0),MATCH((CUADRO!F$5&amp;$E365),'Hoja de Trabajo para listado'!$BC$151:$CB$151,0)),0)+IFERROR(INDEX('Hoja de Trabajo para listado'!$DE$153:$DG$274,MATCH($A365,'Hoja de Trabajo para listado'!$DE$153:$DE$1048576,0),MATCH((CUADRO!F$5&amp;$E365),'Hoja de Trabajo para listado'!$DE$151:$DG$151,0)),0)+IFERROR(INDEX('Hoja de Trabajo para listado'!$CD$155:$DC$1048576,MATCH($A365,'Hoja de Trabajo para listado'!$CD$155:$CD$1048576,0),MATCH((CUADRO!F$5&amp;$E365),'Hoja de Trabajo para listado'!$CD$151:$DC$151,0)),0)</f>
        <v>0</v>
      </c>
      <c r="G365" s="245">
        <f ca="1">+IFERROR(INDEX('Hoja de Trabajo para listado'!$A$155:$Z$1048576,MATCH($A365,'Hoja de Trabajo para listado'!$A$155:$A$1048576,0),MATCH((CUADRO!G$5&amp;$E365),'Hoja de Trabajo para listado'!$A$151:$Z$151,0)),0)+IFERROR(INDEX('Hoja de Trabajo para listado'!$AB$155:$BA$1048576,MATCH($A365,'Hoja de Trabajo para listado'!$AB$155:$AB$1048576,0),MATCH((CUADRO!G$5&amp;$E365),'Hoja de Trabajo para listado'!$AB$151:$BA$151,0)),0)+IFERROR(INDEX('Hoja de Trabajo para listado'!$BC$155:$CB$1048576,MATCH($A365,'Hoja de Trabajo para listado'!$BC$155:$BC$1048576,0),MATCH((CUADRO!G$5&amp;$E365),'Hoja de Trabajo para listado'!$BC$151:$CB$151,0)),0)+IFERROR(INDEX('Hoja de Trabajo para listado'!$DE$153:$DG$274,MATCH($A365,'Hoja de Trabajo para listado'!$DE$153:$DE$1048576,0),MATCH((CUADRO!G$5&amp;$E365),'Hoja de Trabajo para listado'!$DE$151:$DG$151,0)),0)+IFERROR(INDEX('Hoja de Trabajo para listado'!$CD$155:$DC$1048576,MATCH($A365,'Hoja de Trabajo para listado'!$CD$155:$CD$1048576,0),MATCH((CUADRO!G$5&amp;$E365),'Hoja de Trabajo para listado'!$CD$151:$DC$151,0)),0)</f>
        <v>12650343.050000001</v>
      </c>
      <c r="H365" s="245">
        <f ca="1">+IFERROR(INDEX('Hoja de Trabajo para listado'!$A$155:$Z$1048576,MATCH($A365,'Hoja de Trabajo para listado'!$A$155:$A$1048576,0),MATCH((CUADRO!H$5&amp;$E365),'Hoja de Trabajo para listado'!$A$151:$Z$151,0)),0)+IFERROR(INDEX('Hoja de Trabajo para listado'!$AB$155:$BA$1048576,MATCH($A365,'Hoja de Trabajo para listado'!$AB$155:$AB$1048576,0),MATCH((CUADRO!H$5&amp;$E365),'Hoja de Trabajo para listado'!$AB$151:$BA$151,0)),0)+IFERROR(INDEX('Hoja de Trabajo para listado'!$BC$155:$CB$1048576,MATCH($A365,'Hoja de Trabajo para listado'!$BC$155:$BC$1048576,0),MATCH((CUADRO!H$5&amp;$E365),'Hoja de Trabajo para listado'!$BC$151:$CB$151,0)),0)+IFERROR(INDEX('Hoja de Trabajo para listado'!$DE$153:$DG$274,MATCH($A365,'Hoja de Trabajo para listado'!$DE$153:$DE$1048576,0),MATCH((CUADRO!H$5&amp;$E365),'Hoja de Trabajo para listado'!$DE$151:$DG$151,0)),0)+IFERROR(INDEX('Hoja de Trabajo para listado'!$CD$155:$DC$1048576,MATCH($A365,'Hoja de Trabajo para listado'!$CD$155:$CD$1048576,0),MATCH((CUADRO!H$5&amp;$E365),'Hoja de Trabajo para listado'!$CD$151:$DC$151,0)),0)</f>
        <v>0</v>
      </c>
      <c r="I365" s="245">
        <f ca="1">+IFERROR(INDEX('Hoja de Trabajo para listado'!$A$155:$Z$1048576,MATCH($A365,'Hoja de Trabajo para listado'!$A$155:$A$1048576,0),MATCH((CUADRO!I$5&amp;$E365),'Hoja de Trabajo para listado'!$A$151:$Z$151,0)),0)+IFERROR(INDEX('Hoja de Trabajo para listado'!$AB$155:$BA$1048576,MATCH($A365,'Hoja de Trabajo para listado'!$AB$155:$AB$1048576,0),MATCH((CUADRO!I$5&amp;$E365),'Hoja de Trabajo para listado'!$AB$151:$BA$151,0)),0)+IFERROR(INDEX('Hoja de Trabajo para listado'!$BC$155:$CB$1048576,MATCH($A365,'Hoja de Trabajo para listado'!$BC$155:$BC$1048576,0),MATCH((CUADRO!I$5&amp;$E365),'Hoja de Trabajo para listado'!$BC$151:$CB$151,0)),0)+IFERROR(INDEX('Hoja de Trabajo para listado'!$DE$153:$DG$274,MATCH($A365,'Hoja de Trabajo para listado'!$DE$153:$DE$1048576,0),MATCH((CUADRO!I$5&amp;$E365),'Hoja de Trabajo para listado'!$DE$151:$DG$151,0)),0)+IFERROR(INDEX('Hoja de Trabajo para listado'!$CD$155:$DC$1048576,MATCH($A365,'Hoja de Trabajo para listado'!$CD$155:$CD$1048576,0),MATCH((CUADRO!I$5&amp;$E365),'Hoja de Trabajo para listado'!$CD$151:$DC$151,0)),0)</f>
        <v>0</v>
      </c>
      <c r="J365" s="245">
        <f ca="1">+IFERROR(INDEX('Hoja de Trabajo para listado'!$A$155:$Z$1048576,MATCH($A365,'Hoja de Trabajo para listado'!$A$155:$A$1048576,0),MATCH((CUADRO!J$5&amp;$E365),'Hoja de Trabajo para listado'!$A$151:$Z$151,0)),0)+IFERROR(INDEX('Hoja de Trabajo para listado'!$AB$155:$BA$1048576,MATCH($A365,'Hoja de Trabajo para listado'!$AB$155:$AB$1048576,0),MATCH((CUADRO!J$5&amp;$E365),'Hoja de Trabajo para listado'!$AB$151:$BA$151,0)),0)+IFERROR(INDEX('Hoja de Trabajo para listado'!$BC$155:$CB$1048576,MATCH($A365,'Hoja de Trabajo para listado'!$BC$155:$BC$1048576,0),MATCH((CUADRO!J$5&amp;$E365),'Hoja de Trabajo para listado'!$BC$151:$CB$151,0)),0)+IFERROR(INDEX('Hoja de Trabajo para listado'!$DE$153:$DG$274,MATCH($A365,'Hoja de Trabajo para listado'!$DE$153:$DE$1048576,0),MATCH((CUADRO!J$5&amp;$E365),'Hoja de Trabajo para listado'!$DE$151:$DG$151,0)),0)+IFERROR(INDEX('Hoja de Trabajo para listado'!$CD$155:$DC$1048576,MATCH($A365,'Hoja de Trabajo para listado'!$CD$155:$CD$1048576,0),MATCH((CUADRO!J$5&amp;$E365),'Hoja de Trabajo para listado'!$CD$151:$DC$151,0)),0)</f>
        <v>0</v>
      </c>
      <c r="K365" s="245">
        <f ca="1">+IFERROR(INDEX('Hoja de Trabajo para listado'!$A$155:$Z$1048576,MATCH($A365,'Hoja de Trabajo para listado'!$A$155:$A$1048576,0),MATCH((CUADRO!K$5&amp;$E365),'Hoja de Trabajo para listado'!$A$151:$Z$151,0)),0)+IFERROR(INDEX('Hoja de Trabajo para listado'!$AB$155:$BA$1048576,MATCH($A365,'Hoja de Trabajo para listado'!$AB$155:$AB$1048576,0),MATCH((CUADRO!K$5&amp;$E365),'Hoja de Trabajo para listado'!$AB$151:$BA$151,0)),0)+IFERROR(INDEX('Hoja de Trabajo para listado'!$BC$155:$CB$1048576,MATCH($A365,'Hoja de Trabajo para listado'!$BC$155:$BC$1048576,0),MATCH((CUADRO!K$5&amp;$E365),'Hoja de Trabajo para listado'!$BC$151:$CB$151,0)),0)+IFERROR(INDEX('Hoja de Trabajo para listado'!$DE$153:$DG$274,MATCH($A365,'Hoja de Trabajo para listado'!$DE$153:$DE$1048576,0),MATCH((CUADRO!K$5&amp;$E365),'Hoja de Trabajo para listado'!$DE$151:$DG$151,0)),0)+IFERROR(INDEX('Hoja de Trabajo para listado'!$CD$155:$DC$1048576,MATCH($A365,'Hoja de Trabajo para listado'!$CD$155:$CD$1048576,0),MATCH((CUADRO!K$5&amp;$E365),'Hoja de Trabajo para listado'!$CD$151:$DC$151,0)),0)</f>
        <v>0</v>
      </c>
      <c r="L365" s="245">
        <f ca="1">+IFERROR(INDEX('Hoja de Trabajo para listado'!$A$155:$Z$1048576,MATCH($A365,'Hoja de Trabajo para listado'!$A$155:$A$1048576,0),MATCH((CUADRO!L$5&amp;$E365),'Hoja de Trabajo para listado'!$A$151:$Z$151,0)),0)+IFERROR(INDEX('Hoja de Trabajo para listado'!$AB$155:$BA$1048576,MATCH($A365,'Hoja de Trabajo para listado'!$AB$155:$AB$1048576,0),MATCH((CUADRO!L$5&amp;$E365),'Hoja de Trabajo para listado'!$AB$151:$BA$151,0)),0)+IFERROR(INDEX('Hoja de Trabajo para listado'!$BC$155:$CB$1048576,MATCH($A365,'Hoja de Trabajo para listado'!$BC$155:$BC$1048576,0),MATCH((CUADRO!L$5&amp;$E365),'Hoja de Trabajo para listado'!$BC$151:$CB$151,0)),0)+IFERROR(INDEX('Hoja de Trabajo para listado'!$DE$153:$DG$274,MATCH($A365,'Hoja de Trabajo para listado'!$DE$153:$DE$1048576,0),MATCH((CUADRO!L$5&amp;$E365),'Hoja de Trabajo para listado'!$DE$151:$DG$151,0)),0)+IFERROR(INDEX('Hoja de Trabajo para listado'!$CD$155:$DC$1048576,MATCH($A365,'Hoja de Trabajo para listado'!$CD$155:$CD$1048576,0),MATCH((CUADRO!L$5&amp;$E365),'Hoja de Trabajo para listado'!$CD$151:$DC$151,0)),0)</f>
        <v>0</v>
      </c>
      <c r="M365" s="245">
        <f ca="1">+IFERROR(INDEX('Hoja de Trabajo para listado'!$A$155:$Z$1048576,MATCH($A365,'Hoja de Trabajo para listado'!$A$155:$A$1048576,0),MATCH((CUADRO!M$5&amp;$E365),'Hoja de Trabajo para listado'!$A$151:$Z$151,0)),0)+IFERROR(INDEX('Hoja de Trabajo para listado'!$AB$155:$BA$1048576,MATCH($A365,'Hoja de Trabajo para listado'!$AB$155:$AB$1048576,0),MATCH((CUADRO!M$5&amp;$E365),'Hoja de Trabajo para listado'!$AB$151:$BA$151,0)),0)+IFERROR(INDEX('Hoja de Trabajo para listado'!$BC$155:$CB$1048576,MATCH($A365,'Hoja de Trabajo para listado'!$BC$155:$BC$1048576,0),MATCH((CUADRO!M$5&amp;$E365),'Hoja de Trabajo para listado'!$BC$151:$CB$151,0)),0)+IFERROR(INDEX('Hoja de Trabajo para listado'!$DE$153:$DG$274,MATCH($A365,'Hoja de Trabajo para listado'!$DE$153:$DE$1048576,0),MATCH((CUADRO!M$5&amp;$E365),'Hoja de Trabajo para listado'!$DE$151:$DG$151,0)),0)+IFERROR(INDEX('Hoja de Trabajo para listado'!$CD$155:$DC$1048576,MATCH($A365,'Hoja de Trabajo para listado'!$CD$155:$CD$1048576,0),MATCH((CUADRO!M$5&amp;$E365),'Hoja de Trabajo para listado'!$CD$151:$DC$151,0)),0)</f>
        <v>0</v>
      </c>
      <c r="N365" s="245">
        <f ca="1">+IFERROR(INDEX('Hoja de Trabajo para listado'!$A$155:$Z$1048576,MATCH($A365,'Hoja de Trabajo para listado'!$A$155:$A$1048576,0),MATCH((CUADRO!N$5&amp;$E365),'Hoja de Trabajo para listado'!$A$151:$Z$151,0)),0)+IFERROR(INDEX('Hoja de Trabajo para listado'!$AB$155:$BA$1048576,MATCH($A365,'Hoja de Trabajo para listado'!$AB$155:$AB$1048576,0),MATCH((CUADRO!N$5&amp;$E365),'Hoja de Trabajo para listado'!$AB$151:$BA$151,0)),0)+IFERROR(INDEX('Hoja de Trabajo para listado'!$BC$155:$CB$1048576,MATCH($A365,'Hoja de Trabajo para listado'!$BC$155:$BC$1048576,0),MATCH((CUADRO!N$5&amp;$E365),'Hoja de Trabajo para listado'!$BC$151:$CB$151,0)),0)+IFERROR(INDEX('Hoja de Trabajo para listado'!$DE$153:$DG$274,MATCH($A365,'Hoja de Trabajo para listado'!$DE$153:$DE$1048576,0),MATCH((CUADRO!N$5&amp;$E365),'Hoja de Trabajo para listado'!$DE$151:$DG$151,0)),0)+IFERROR(INDEX('Hoja de Trabajo para listado'!$CD$155:$DC$1048576,MATCH($A365,'Hoja de Trabajo para listado'!$CD$155:$CD$1048576,0),MATCH((CUADRO!N$5&amp;$E365),'Hoja de Trabajo para listado'!$CD$151:$DC$151,0)),0)</f>
        <v>0</v>
      </c>
      <c r="O365" s="245">
        <f ca="1">+IFERROR(INDEX('Hoja de Trabajo para listado'!$A$155:$Z$1048576,MATCH($A365,'Hoja de Trabajo para listado'!$A$155:$A$1048576,0),MATCH((CUADRO!O$5&amp;$E365),'Hoja de Trabajo para listado'!$A$151:$Z$151,0)),0)+IFERROR(INDEX('Hoja de Trabajo para listado'!$AB$155:$BA$1048576,MATCH($A365,'Hoja de Trabajo para listado'!$AB$155:$AB$1048576,0),MATCH((CUADRO!O$5&amp;$E365),'Hoja de Trabajo para listado'!$AB$151:$BA$151,0)),0)+IFERROR(INDEX('Hoja de Trabajo para listado'!$BC$155:$CB$1048576,MATCH($A365,'Hoja de Trabajo para listado'!$BC$155:$BC$1048576,0),MATCH((CUADRO!O$5&amp;$E365),'Hoja de Trabajo para listado'!$BC$151:$CB$151,0)),0)+IFERROR(INDEX('Hoja de Trabajo para listado'!$DE$153:$DG$274,MATCH($A365,'Hoja de Trabajo para listado'!$DE$153:$DE$1048576,0),MATCH((CUADRO!O$5&amp;$E365),'Hoja de Trabajo para listado'!$DE$151:$DG$151,0)),0)+IFERROR(INDEX('Hoja de Trabajo para listado'!$CD$155:$DC$1048576,MATCH($A365,'Hoja de Trabajo para listado'!$CD$155:$CD$1048576,0),MATCH((CUADRO!O$5&amp;$E365),'Hoja de Trabajo para listado'!$CD$151:$DC$151,0)),0)</f>
        <v>0</v>
      </c>
      <c r="P365" s="245">
        <f ca="1">+IFERROR(INDEX('Hoja de Trabajo para listado'!$A$155:$Z$1048576,MATCH($A365,'Hoja de Trabajo para listado'!$A$155:$A$1048576,0),MATCH((CUADRO!P$5&amp;$E365),'Hoja de Trabajo para listado'!$A$151:$Z$151,0)),0)+IFERROR(INDEX('Hoja de Trabajo para listado'!$AB$155:$BA$1048576,MATCH($A365,'Hoja de Trabajo para listado'!$AB$155:$AB$1048576,0),MATCH((CUADRO!P$5&amp;$E365),'Hoja de Trabajo para listado'!$AB$151:$BA$151,0)),0)+IFERROR(INDEX('Hoja de Trabajo para listado'!$BC$155:$CB$1048576,MATCH($A365,'Hoja de Trabajo para listado'!$BC$155:$BC$1048576,0),MATCH((CUADRO!P$5&amp;$E365),'Hoja de Trabajo para listado'!$BC$151:$CB$151,0)),0)+IFERROR(INDEX('Hoja de Trabajo para listado'!$DE$153:$DG$274,MATCH($A365,'Hoja de Trabajo para listado'!$DE$153:$DE$1048576,0),MATCH((CUADRO!P$5&amp;$E365),'Hoja de Trabajo para listado'!$DE$151:$DG$151,0)),0)+IFERROR(INDEX('Hoja de Trabajo para listado'!$CD$155:$DC$1048576,MATCH($A365,'Hoja de Trabajo para listado'!$CD$155:$CD$1048576,0),MATCH((CUADRO!P$5&amp;$E365),'Hoja de Trabajo para listado'!$CD$151:$DC$151,0)),0)</f>
        <v>0</v>
      </c>
      <c r="Q365" s="245">
        <f ca="1">+IFERROR(INDEX('Hoja de Trabajo para listado'!$A$155:$Z$1048576,MATCH($A365,'Hoja de Trabajo para listado'!$A$155:$A$1048576,0),MATCH((CUADRO!Q$5&amp;$E365),'Hoja de Trabajo para listado'!$A$151:$Z$151,0)),0)+IFERROR(INDEX('Hoja de Trabajo para listado'!$AB$155:$BA$1048576,MATCH($A365,'Hoja de Trabajo para listado'!$AB$155:$AB$1048576,0),MATCH((CUADRO!Q$5&amp;$E365),'Hoja de Trabajo para listado'!$AB$151:$BA$151,0)),0)+IFERROR(INDEX('Hoja de Trabajo para listado'!$BC$155:$CB$1048576,MATCH($A365,'Hoja de Trabajo para listado'!$BC$155:$BC$1048576,0),MATCH((CUADRO!Q$5&amp;$E365),'Hoja de Trabajo para listado'!$BC$151:$CB$151,0)),0)+IFERROR(INDEX('Hoja de Trabajo para listado'!$DE$153:$DG$274,MATCH($A365,'Hoja de Trabajo para listado'!$DE$153:$DE$1048576,0),MATCH((CUADRO!Q$5&amp;$E365),'Hoja de Trabajo para listado'!$DE$151:$DG$151,0)),0)+IFERROR(INDEX('Hoja de Trabajo para listado'!$CD$155:$DC$1048576,MATCH($A365,'Hoja de Trabajo para listado'!$CD$155:$CD$1048576,0),MATCH((CUADRO!Q$5&amp;$E365),'Hoja de Trabajo para listado'!$CD$151:$DC$151,0)),0)</f>
        <v>0</v>
      </c>
      <c r="R365" s="245">
        <f t="shared" ca="1" si="13"/>
        <v>12650343.050000001</v>
      </c>
      <c r="S365" s="262">
        <f ca="1">+R364+R365</f>
        <v>12650343.07</v>
      </c>
      <c r="T365" s="245">
        <f ca="1">+S365</f>
        <v>12650343.07</v>
      </c>
      <c r="U365" s="244">
        <f t="shared" si="14"/>
        <v>2</v>
      </c>
      <c r="V365" s="333" t="str">
        <f>+VLOOKUP(A365,bd_lista!$A$3:$E$590,5,FALSE)</f>
        <v>Empresas Nacionales</v>
      </c>
      <c r="W365" s="384"/>
      <c r="X365" s="242">
        <f>+VLOOKUP(A365,[3]Sheet1!$A$13:$D$744,4,FALSE)</f>
        <v>35</v>
      </c>
      <c r="Y365" s="242" t="str">
        <f>+VLOOKUP(X365,bd_lista!$A$3:$C$590,3,FALSE)</f>
        <v>Ministerio de Economía y Finanzas Públicas</v>
      </c>
      <c r="Z365" s="292"/>
      <c r="AA365" s="321"/>
    </row>
    <row r="366" spans="1:27" ht="15" customHeight="1">
      <c r="A366" s="378">
        <v>595</v>
      </c>
      <c r="B366" s="388">
        <f>+A366</f>
        <v>595</v>
      </c>
      <c r="C366" s="247" t="str">
        <f>+VLOOKUP(A366,bd_lista!$A$3:$C$590,3,FALSE)</f>
        <v>Gestora Pública de la Seguridad Social de Largo Plazo</v>
      </c>
      <c r="D366" s="385" t="str">
        <f>+C366</f>
        <v>Gestora Pública de la Seguridad Social de Largo Plazo</v>
      </c>
      <c r="E366" s="247" t="s">
        <v>1304</v>
      </c>
      <c r="F366" s="243">
        <f ca="1">+IFERROR(INDEX('Hoja de Trabajo para listado'!$A$155:$Z$1048576,MATCH($A366,'Hoja de Trabajo para listado'!$A$155:$A$1048576,0),MATCH((CUADRO!F$5&amp;$E366),'Hoja de Trabajo para listado'!$A$151:$Z$151,0)),0)+IFERROR(INDEX('Hoja de Trabajo para listado'!$AB$155:$BA$1048576,MATCH($A366,'Hoja de Trabajo para listado'!$AB$155:$AB$1048576,0),MATCH((CUADRO!F$5&amp;$E366),'Hoja de Trabajo para listado'!$AB$151:$BA$151,0)),0)+IFERROR(INDEX('Hoja de Trabajo para listado'!$BC$155:$CB$1048576,MATCH($A366,'Hoja de Trabajo para listado'!$BC$155:$BC$1048576,0),MATCH((CUADRO!F$5&amp;$E366),'Hoja de Trabajo para listado'!$BC$151:$CB$151,0)),0)+IFERROR(INDEX('Hoja de Trabajo para listado'!$DE$153:$DG$274,MATCH($A366,'Hoja de Trabajo para listado'!$DE$153:$DE$1048576,0),MATCH((CUADRO!F$5&amp;$E366),'Hoja de Trabajo para listado'!$DE$151:$DG$151,0)),0)+IFERROR(INDEX('Hoja de Trabajo para listado'!$CD$155:$DC$1048576,MATCH($A366,'Hoja de Trabajo para listado'!$CD$155:$CD$1048576,0),MATCH((CUADRO!F$5&amp;$E366),'Hoja de Trabajo para listado'!$CD$151:$DC$151,0)),0)</f>
        <v>0</v>
      </c>
      <c r="G366" s="243">
        <f ca="1">+IFERROR(INDEX('Hoja de Trabajo para listado'!$A$155:$Z$1048576,MATCH($A366,'Hoja de Trabajo para listado'!$A$155:$A$1048576,0),MATCH((CUADRO!G$5&amp;$E366),'Hoja de Trabajo para listado'!$A$151:$Z$151,0)),0)+IFERROR(INDEX('Hoja de Trabajo para listado'!$AB$155:$BA$1048576,MATCH($A366,'Hoja de Trabajo para listado'!$AB$155:$AB$1048576,0),MATCH((CUADRO!G$5&amp;$E366),'Hoja de Trabajo para listado'!$AB$151:$BA$151,0)),0)+IFERROR(INDEX('Hoja de Trabajo para listado'!$BC$155:$CB$1048576,MATCH($A366,'Hoja de Trabajo para listado'!$BC$155:$BC$1048576,0),MATCH((CUADRO!G$5&amp;$E366),'Hoja de Trabajo para listado'!$BC$151:$CB$151,0)),0)+IFERROR(INDEX('Hoja de Trabajo para listado'!$DE$153:$DG$274,MATCH($A366,'Hoja de Trabajo para listado'!$DE$153:$DE$1048576,0),MATCH((CUADRO!G$5&amp;$E366),'Hoja de Trabajo para listado'!$DE$151:$DG$151,0)),0)+IFERROR(INDEX('Hoja de Trabajo para listado'!$CD$155:$DC$1048576,MATCH($A366,'Hoja de Trabajo para listado'!$CD$155:$CD$1048576,0),MATCH((CUADRO!G$5&amp;$E366),'Hoja de Trabajo para listado'!$CD$151:$DC$151,0)),0)</f>
        <v>0</v>
      </c>
      <c r="H366" s="243">
        <f ca="1">+IFERROR(INDEX('Hoja de Trabajo para listado'!$A$155:$Z$1048576,MATCH($A366,'Hoja de Trabajo para listado'!$A$155:$A$1048576,0),MATCH((CUADRO!H$5&amp;$E366),'Hoja de Trabajo para listado'!$A$151:$Z$151,0)),0)+IFERROR(INDEX('Hoja de Trabajo para listado'!$AB$155:$BA$1048576,MATCH($A366,'Hoja de Trabajo para listado'!$AB$155:$AB$1048576,0),MATCH((CUADRO!H$5&amp;$E366),'Hoja de Trabajo para listado'!$AB$151:$BA$151,0)),0)+IFERROR(INDEX('Hoja de Trabajo para listado'!$BC$155:$CB$1048576,MATCH($A366,'Hoja de Trabajo para listado'!$BC$155:$BC$1048576,0),MATCH((CUADRO!H$5&amp;$E366),'Hoja de Trabajo para listado'!$BC$151:$CB$151,0)),0)+IFERROR(INDEX('Hoja de Trabajo para listado'!$DE$153:$DG$274,MATCH($A366,'Hoja de Trabajo para listado'!$DE$153:$DE$1048576,0),MATCH((CUADRO!H$5&amp;$E366),'Hoja de Trabajo para listado'!$DE$151:$DG$151,0)),0)+IFERROR(INDEX('Hoja de Trabajo para listado'!$CD$155:$DC$1048576,MATCH($A366,'Hoja de Trabajo para listado'!$CD$155:$CD$1048576,0),MATCH((CUADRO!H$5&amp;$E366),'Hoja de Trabajo para listado'!$CD$151:$DC$151,0)),0)</f>
        <v>0</v>
      </c>
      <c r="I366" s="243">
        <f ca="1">+IFERROR(INDEX('Hoja de Trabajo para listado'!$A$155:$Z$1048576,MATCH($A366,'Hoja de Trabajo para listado'!$A$155:$A$1048576,0),MATCH((CUADRO!I$5&amp;$E366),'Hoja de Trabajo para listado'!$A$151:$Z$151,0)),0)+IFERROR(INDEX('Hoja de Trabajo para listado'!$AB$155:$BA$1048576,MATCH($A366,'Hoja de Trabajo para listado'!$AB$155:$AB$1048576,0),MATCH((CUADRO!I$5&amp;$E366),'Hoja de Trabajo para listado'!$AB$151:$BA$151,0)),0)+IFERROR(INDEX('Hoja de Trabajo para listado'!$BC$155:$CB$1048576,MATCH($A366,'Hoja de Trabajo para listado'!$BC$155:$BC$1048576,0),MATCH((CUADRO!I$5&amp;$E366),'Hoja de Trabajo para listado'!$BC$151:$CB$151,0)),0)+IFERROR(INDEX('Hoja de Trabajo para listado'!$DE$153:$DG$274,MATCH($A366,'Hoja de Trabajo para listado'!$DE$153:$DE$1048576,0),MATCH((CUADRO!I$5&amp;$E366),'Hoja de Trabajo para listado'!$DE$151:$DG$151,0)),0)+IFERROR(INDEX('Hoja de Trabajo para listado'!$CD$155:$DC$1048576,MATCH($A366,'Hoja de Trabajo para listado'!$CD$155:$CD$1048576,0),MATCH((CUADRO!I$5&amp;$E366),'Hoja de Trabajo para listado'!$CD$151:$DC$151,0)),0)</f>
        <v>0</v>
      </c>
      <c r="J366" s="243">
        <f ca="1">+IFERROR(INDEX('Hoja de Trabajo para listado'!$A$155:$Z$1048576,MATCH($A366,'Hoja de Trabajo para listado'!$A$155:$A$1048576,0),MATCH((CUADRO!J$5&amp;$E366),'Hoja de Trabajo para listado'!$A$151:$Z$151,0)),0)+IFERROR(INDEX('Hoja de Trabajo para listado'!$AB$155:$BA$1048576,MATCH($A366,'Hoja de Trabajo para listado'!$AB$155:$AB$1048576,0),MATCH((CUADRO!J$5&amp;$E366),'Hoja de Trabajo para listado'!$AB$151:$BA$151,0)),0)+IFERROR(INDEX('Hoja de Trabajo para listado'!$BC$155:$CB$1048576,MATCH($A366,'Hoja de Trabajo para listado'!$BC$155:$BC$1048576,0),MATCH((CUADRO!J$5&amp;$E366),'Hoja de Trabajo para listado'!$BC$151:$CB$151,0)),0)+IFERROR(INDEX('Hoja de Trabajo para listado'!$DE$153:$DG$274,MATCH($A366,'Hoja de Trabajo para listado'!$DE$153:$DE$1048576,0),MATCH((CUADRO!J$5&amp;$E366),'Hoja de Trabajo para listado'!$DE$151:$DG$151,0)),0)+IFERROR(INDEX('Hoja de Trabajo para listado'!$CD$155:$DC$1048576,MATCH($A366,'Hoja de Trabajo para listado'!$CD$155:$CD$1048576,0),MATCH((CUADRO!J$5&amp;$E366),'Hoja de Trabajo para listado'!$CD$151:$DC$151,0)),0)</f>
        <v>0</v>
      </c>
      <c r="K366" s="243">
        <f ca="1">+IFERROR(INDEX('Hoja de Trabajo para listado'!$A$155:$Z$1048576,MATCH($A366,'Hoja de Trabajo para listado'!$A$155:$A$1048576,0),MATCH((CUADRO!K$5&amp;$E366),'Hoja de Trabajo para listado'!$A$151:$Z$151,0)),0)+IFERROR(INDEX('Hoja de Trabajo para listado'!$AB$155:$BA$1048576,MATCH($A366,'Hoja de Trabajo para listado'!$AB$155:$AB$1048576,0),MATCH((CUADRO!K$5&amp;$E366),'Hoja de Trabajo para listado'!$AB$151:$BA$151,0)),0)+IFERROR(INDEX('Hoja de Trabajo para listado'!$BC$155:$CB$1048576,MATCH($A366,'Hoja de Trabajo para listado'!$BC$155:$BC$1048576,0),MATCH((CUADRO!K$5&amp;$E366),'Hoja de Trabajo para listado'!$BC$151:$CB$151,0)),0)+IFERROR(INDEX('Hoja de Trabajo para listado'!$DE$153:$DG$274,MATCH($A366,'Hoja de Trabajo para listado'!$DE$153:$DE$1048576,0),MATCH((CUADRO!K$5&amp;$E366),'Hoja de Trabajo para listado'!$DE$151:$DG$151,0)),0)+IFERROR(INDEX('Hoja de Trabajo para listado'!$CD$155:$DC$1048576,MATCH($A366,'Hoja de Trabajo para listado'!$CD$155:$CD$1048576,0),MATCH((CUADRO!K$5&amp;$E366),'Hoja de Trabajo para listado'!$CD$151:$DC$151,0)),0)</f>
        <v>0</v>
      </c>
      <c r="L366" s="243">
        <f ca="1">+IFERROR(INDEX('Hoja de Trabajo para listado'!$A$155:$Z$1048576,MATCH($A366,'Hoja de Trabajo para listado'!$A$155:$A$1048576,0),MATCH((CUADRO!L$5&amp;$E366),'Hoja de Trabajo para listado'!$A$151:$Z$151,0)),0)+IFERROR(INDEX('Hoja de Trabajo para listado'!$AB$155:$BA$1048576,MATCH($A366,'Hoja de Trabajo para listado'!$AB$155:$AB$1048576,0),MATCH((CUADRO!L$5&amp;$E366),'Hoja de Trabajo para listado'!$AB$151:$BA$151,0)),0)+IFERROR(INDEX('Hoja de Trabajo para listado'!$BC$155:$CB$1048576,MATCH($A366,'Hoja de Trabajo para listado'!$BC$155:$BC$1048576,0),MATCH((CUADRO!L$5&amp;$E366),'Hoja de Trabajo para listado'!$BC$151:$CB$151,0)),0)+IFERROR(INDEX('Hoja de Trabajo para listado'!$DE$153:$DG$274,MATCH($A366,'Hoja de Trabajo para listado'!$DE$153:$DE$1048576,0),MATCH((CUADRO!L$5&amp;$E366),'Hoja de Trabajo para listado'!$DE$151:$DG$151,0)),0)+IFERROR(INDEX('Hoja de Trabajo para listado'!$CD$155:$DC$1048576,MATCH($A366,'Hoja de Trabajo para listado'!$CD$155:$CD$1048576,0),MATCH((CUADRO!L$5&amp;$E366),'Hoja de Trabajo para listado'!$CD$151:$DC$151,0)),0)</f>
        <v>0</v>
      </c>
      <c r="M366" s="243">
        <f ca="1">+IFERROR(INDEX('Hoja de Trabajo para listado'!$A$155:$Z$1048576,MATCH($A366,'Hoja de Trabajo para listado'!$A$155:$A$1048576,0),MATCH((CUADRO!M$5&amp;$E366),'Hoja de Trabajo para listado'!$A$151:$Z$151,0)),0)+IFERROR(INDEX('Hoja de Trabajo para listado'!$AB$155:$BA$1048576,MATCH($A366,'Hoja de Trabajo para listado'!$AB$155:$AB$1048576,0),MATCH((CUADRO!M$5&amp;$E366),'Hoja de Trabajo para listado'!$AB$151:$BA$151,0)),0)+IFERROR(INDEX('Hoja de Trabajo para listado'!$BC$155:$CB$1048576,MATCH($A366,'Hoja de Trabajo para listado'!$BC$155:$BC$1048576,0),MATCH((CUADRO!M$5&amp;$E366),'Hoja de Trabajo para listado'!$BC$151:$CB$151,0)),0)+IFERROR(INDEX('Hoja de Trabajo para listado'!$DE$153:$DG$274,MATCH($A366,'Hoja de Trabajo para listado'!$DE$153:$DE$1048576,0),MATCH((CUADRO!M$5&amp;$E366),'Hoja de Trabajo para listado'!$DE$151:$DG$151,0)),0)+IFERROR(INDEX('Hoja de Trabajo para listado'!$CD$155:$DC$1048576,MATCH($A366,'Hoja de Trabajo para listado'!$CD$155:$CD$1048576,0),MATCH((CUADRO!M$5&amp;$E366),'Hoja de Trabajo para listado'!$CD$151:$DC$151,0)),0)</f>
        <v>0</v>
      </c>
      <c r="N366" s="243">
        <f ca="1">+IFERROR(INDEX('Hoja de Trabajo para listado'!$A$155:$Z$1048576,MATCH($A366,'Hoja de Trabajo para listado'!$A$155:$A$1048576,0),MATCH((CUADRO!N$5&amp;$E366),'Hoja de Trabajo para listado'!$A$151:$Z$151,0)),0)+IFERROR(INDEX('Hoja de Trabajo para listado'!$AB$155:$BA$1048576,MATCH($A366,'Hoja de Trabajo para listado'!$AB$155:$AB$1048576,0),MATCH((CUADRO!N$5&amp;$E366),'Hoja de Trabajo para listado'!$AB$151:$BA$151,0)),0)+IFERROR(INDEX('Hoja de Trabajo para listado'!$BC$155:$CB$1048576,MATCH($A366,'Hoja de Trabajo para listado'!$BC$155:$BC$1048576,0),MATCH((CUADRO!N$5&amp;$E366),'Hoja de Trabajo para listado'!$BC$151:$CB$151,0)),0)+IFERROR(INDEX('Hoja de Trabajo para listado'!$DE$153:$DG$274,MATCH($A366,'Hoja de Trabajo para listado'!$DE$153:$DE$1048576,0),MATCH((CUADRO!N$5&amp;$E366),'Hoja de Trabajo para listado'!$DE$151:$DG$151,0)),0)+IFERROR(INDEX('Hoja de Trabajo para listado'!$CD$155:$DC$1048576,MATCH($A366,'Hoja de Trabajo para listado'!$CD$155:$CD$1048576,0),MATCH((CUADRO!N$5&amp;$E366),'Hoja de Trabajo para listado'!$CD$151:$DC$151,0)),0)</f>
        <v>0</v>
      </c>
      <c r="O366" s="243">
        <f ca="1">+IFERROR(INDEX('Hoja de Trabajo para listado'!$A$155:$Z$1048576,MATCH($A366,'Hoja de Trabajo para listado'!$A$155:$A$1048576,0),MATCH((CUADRO!O$5&amp;$E366),'Hoja de Trabajo para listado'!$A$151:$Z$151,0)),0)+IFERROR(INDEX('Hoja de Trabajo para listado'!$AB$155:$BA$1048576,MATCH($A366,'Hoja de Trabajo para listado'!$AB$155:$AB$1048576,0),MATCH((CUADRO!O$5&amp;$E366),'Hoja de Trabajo para listado'!$AB$151:$BA$151,0)),0)+IFERROR(INDEX('Hoja de Trabajo para listado'!$BC$155:$CB$1048576,MATCH($A366,'Hoja de Trabajo para listado'!$BC$155:$BC$1048576,0),MATCH((CUADRO!O$5&amp;$E366),'Hoja de Trabajo para listado'!$BC$151:$CB$151,0)),0)+IFERROR(INDEX('Hoja de Trabajo para listado'!$DE$153:$DG$274,MATCH($A366,'Hoja de Trabajo para listado'!$DE$153:$DE$1048576,0),MATCH((CUADRO!O$5&amp;$E366),'Hoja de Trabajo para listado'!$DE$151:$DG$151,0)),0)+IFERROR(INDEX('Hoja de Trabajo para listado'!$CD$155:$DC$1048576,MATCH($A366,'Hoja de Trabajo para listado'!$CD$155:$CD$1048576,0),MATCH((CUADRO!O$5&amp;$E366),'Hoja de Trabajo para listado'!$CD$151:$DC$151,0)),0)</f>
        <v>0</v>
      </c>
      <c r="P366" s="243">
        <f ca="1">+IFERROR(INDEX('Hoja de Trabajo para listado'!$A$155:$Z$1048576,MATCH($A366,'Hoja de Trabajo para listado'!$A$155:$A$1048576,0),MATCH((CUADRO!P$5&amp;$E366),'Hoja de Trabajo para listado'!$A$151:$Z$151,0)),0)+IFERROR(INDEX('Hoja de Trabajo para listado'!$AB$155:$BA$1048576,MATCH($A366,'Hoja de Trabajo para listado'!$AB$155:$AB$1048576,0),MATCH((CUADRO!P$5&amp;$E366),'Hoja de Trabajo para listado'!$AB$151:$BA$151,0)),0)+IFERROR(INDEX('Hoja de Trabajo para listado'!$BC$155:$CB$1048576,MATCH($A366,'Hoja de Trabajo para listado'!$BC$155:$BC$1048576,0),MATCH((CUADRO!P$5&amp;$E366),'Hoja de Trabajo para listado'!$BC$151:$CB$151,0)),0)+IFERROR(INDEX('Hoja de Trabajo para listado'!$DE$153:$DG$274,MATCH($A366,'Hoja de Trabajo para listado'!$DE$153:$DE$1048576,0),MATCH((CUADRO!P$5&amp;$E366),'Hoja de Trabajo para listado'!$DE$151:$DG$151,0)),0)+IFERROR(INDEX('Hoja de Trabajo para listado'!$CD$155:$DC$1048576,MATCH($A366,'Hoja de Trabajo para listado'!$CD$155:$CD$1048576,0),MATCH((CUADRO!P$5&amp;$E366),'Hoja de Trabajo para listado'!$CD$151:$DC$151,0)),0)</f>
        <v>0</v>
      </c>
      <c r="Q366" s="243">
        <f ca="1">+IFERROR(INDEX('Hoja de Trabajo para listado'!$A$155:$Z$1048576,MATCH($A366,'Hoja de Trabajo para listado'!$A$155:$A$1048576,0),MATCH((CUADRO!Q$5&amp;$E366),'Hoja de Trabajo para listado'!$A$151:$Z$151,0)),0)+IFERROR(INDEX('Hoja de Trabajo para listado'!$AB$155:$BA$1048576,MATCH($A366,'Hoja de Trabajo para listado'!$AB$155:$AB$1048576,0),MATCH((CUADRO!Q$5&amp;$E366),'Hoja de Trabajo para listado'!$AB$151:$BA$151,0)),0)+IFERROR(INDEX('Hoja de Trabajo para listado'!$BC$155:$CB$1048576,MATCH($A366,'Hoja de Trabajo para listado'!$BC$155:$BC$1048576,0),MATCH((CUADRO!Q$5&amp;$E366),'Hoja de Trabajo para listado'!$BC$151:$CB$151,0)),0)+IFERROR(INDEX('Hoja de Trabajo para listado'!$DE$153:$DG$274,MATCH($A366,'Hoja de Trabajo para listado'!$DE$153:$DE$1048576,0),MATCH((CUADRO!Q$5&amp;$E366),'Hoja de Trabajo para listado'!$DE$151:$DG$151,0)),0)+IFERROR(INDEX('Hoja de Trabajo para listado'!$CD$155:$DC$1048576,MATCH($A366,'Hoja de Trabajo para listado'!$CD$155:$CD$1048576,0),MATCH((CUADRO!Q$5&amp;$E366),'Hoja de Trabajo para listado'!$CD$151:$DC$151,0)),0)</f>
        <v>0</v>
      </c>
      <c r="R366" s="243">
        <f t="shared" ca="1" si="13"/>
        <v>0</v>
      </c>
      <c r="S366" s="263"/>
      <c r="T366" s="243">
        <f ca="1">+T367</f>
        <v>58867.959999999992</v>
      </c>
      <c r="U366" s="242">
        <f t="shared" si="14"/>
        <v>1</v>
      </c>
      <c r="V366" s="333" t="str">
        <f>+VLOOKUP(A366,bd_lista!$A$3:$E$590,5,FALSE)</f>
        <v>Empresas Nacionales</v>
      </c>
      <c r="W366" s="383" t="str">
        <f>+V366</f>
        <v>Empresas Nacionales</v>
      </c>
      <c r="X366" s="242">
        <v>78</v>
      </c>
      <c r="Y366" s="242" t="str">
        <f>+VLOOKUP(X366,bd_lista!$A$3:$C$590,3,FALSE)</f>
        <v>Ministerio de Hidrocarburos y Energías</v>
      </c>
      <c r="Z366" s="294">
        <f>+X366</f>
        <v>78</v>
      </c>
      <c r="AA366" s="319" t="str">
        <f>+Y366</f>
        <v>Ministerio de Hidrocarburos y Energías</v>
      </c>
    </row>
    <row r="367" spans="1:27" ht="15" customHeight="1">
      <c r="A367" s="252">
        <v>595</v>
      </c>
      <c r="B367" s="389"/>
      <c r="C367" s="333" t="str">
        <f>+VLOOKUP(A367,bd_lista!$A$3:$C$590,3,FALSE)</f>
        <v>Gestora Pública de la Seguridad Social de Largo Plazo</v>
      </c>
      <c r="D367" s="386"/>
      <c r="E367" s="333" t="s">
        <v>1305</v>
      </c>
      <c r="F367" s="245">
        <f ca="1">+IFERROR(INDEX('Hoja de Trabajo para listado'!$A$155:$Z$1048576,MATCH($A367,'Hoja de Trabajo para listado'!$A$155:$A$1048576,0),MATCH((CUADRO!F$5&amp;$E367),'Hoja de Trabajo para listado'!$A$151:$Z$151,0)),0)+IFERROR(INDEX('Hoja de Trabajo para listado'!$AB$155:$BA$1048576,MATCH($A367,'Hoja de Trabajo para listado'!$AB$155:$AB$1048576,0),MATCH((CUADRO!F$5&amp;$E367),'Hoja de Trabajo para listado'!$AB$151:$BA$151,0)),0)+IFERROR(INDEX('Hoja de Trabajo para listado'!$BC$155:$CB$1048576,MATCH($A367,'Hoja de Trabajo para listado'!$BC$155:$BC$1048576,0),MATCH((CUADRO!F$5&amp;$E367),'Hoja de Trabajo para listado'!$BC$151:$CB$151,0)),0)+IFERROR(INDEX('Hoja de Trabajo para listado'!$DE$153:$DG$274,MATCH($A367,'Hoja de Trabajo para listado'!$DE$153:$DE$1048576,0),MATCH((CUADRO!F$5&amp;$E367),'Hoja de Trabajo para listado'!$DE$151:$DG$151,0)),0)+IFERROR(INDEX('Hoja de Trabajo para listado'!$CD$155:$DC$1048576,MATCH($A367,'Hoja de Trabajo para listado'!$CD$155:$CD$1048576,0),MATCH((CUADRO!F$5&amp;$E367),'Hoja de Trabajo para listado'!$CD$151:$DC$151,0)),0)</f>
        <v>0</v>
      </c>
      <c r="G367" s="245">
        <f ca="1">+IFERROR(INDEX('Hoja de Trabajo para listado'!$A$155:$Z$1048576,MATCH($A367,'Hoja de Trabajo para listado'!$A$155:$A$1048576,0),MATCH((CUADRO!G$5&amp;$E367),'Hoja de Trabajo para listado'!$A$151:$Z$151,0)),0)+IFERROR(INDEX('Hoja de Trabajo para listado'!$AB$155:$BA$1048576,MATCH($A367,'Hoja de Trabajo para listado'!$AB$155:$AB$1048576,0),MATCH((CUADRO!G$5&amp;$E367),'Hoja de Trabajo para listado'!$AB$151:$BA$151,0)),0)+IFERROR(INDEX('Hoja de Trabajo para listado'!$BC$155:$CB$1048576,MATCH($A367,'Hoja de Trabajo para listado'!$BC$155:$BC$1048576,0),MATCH((CUADRO!G$5&amp;$E367),'Hoja de Trabajo para listado'!$BC$151:$CB$151,0)),0)+IFERROR(INDEX('Hoja de Trabajo para listado'!$DE$153:$DG$274,MATCH($A367,'Hoja de Trabajo para listado'!$DE$153:$DE$1048576,0),MATCH((CUADRO!G$5&amp;$E367),'Hoja de Trabajo para listado'!$DE$151:$DG$151,0)),0)+IFERROR(INDEX('Hoja de Trabajo para listado'!$CD$155:$DC$1048576,MATCH($A367,'Hoja de Trabajo para listado'!$CD$155:$CD$1048576,0),MATCH((CUADRO!G$5&amp;$E367),'Hoja de Trabajo para listado'!$CD$151:$DC$151,0)),0)</f>
        <v>58867.959999999992</v>
      </c>
      <c r="H367" s="245">
        <f ca="1">+IFERROR(INDEX('Hoja de Trabajo para listado'!$A$155:$Z$1048576,MATCH($A367,'Hoja de Trabajo para listado'!$A$155:$A$1048576,0),MATCH((CUADRO!H$5&amp;$E367),'Hoja de Trabajo para listado'!$A$151:$Z$151,0)),0)+IFERROR(INDEX('Hoja de Trabajo para listado'!$AB$155:$BA$1048576,MATCH($A367,'Hoja de Trabajo para listado'!$AB$155:$AB$1048576,0),MATCH((CUADRO!H$5&amp;$E367),'Hoja de Trabajo para listado'!$AB$151:$BA$151,0)),0)+IFERROR(INDEX('Hoja de Trabajo para listado'!$BC$155:$CB$1048576,MATCH($A367,'Hoja de Trabajo para listado'!$BC$155:$BC$1048576,0),MATCH((CUADRO!H$5&amp;$E367),'Hoja de Trabajo para listado'!$BC$151:$CB$151,0)),0)+IFERROR(INDEX('Hoja de Trabajo para listado'!$DE$153:$DG$274,MATCH($A367,'Hoja de Trabajo para listado'!$DE$153:$DE$1048576,0),MATCH((CUADRO!H$5&amp;$E367),'Hoja de Trabajo para listado'!$DE$151:$DG$151,0)),0)+IFERROR(INDEX('Hoja de Trabajo para listado'!$CD$155:$DC$1048576,MATCH($A367,'Hoja de Trabajo para listado'!$CD$155:$CD$1048576,0),MATCH((CUADRO!H$5&amp;$E367),'Hoja de Trabajo para listado'!$CD$151:$DC$151,0)),0)</f>
        <v>0</v>
      </c>
      <c r="I367" s="245">
        <f ca="1">+IFERROR(INDEX('Hoja de Trabajo para listado'!$A$155:$Z$1048576,MATCH($A367,'Hoja de Trabajo para listado'!$A$155:$A$1048576,0),MATCH((CUADRO!I$5&amp;$E367),'Hoja de Trabajo para listado'!$A$151:$Z$151,0)),0)+IFERROR(INDEX('Hoja de Trabajo para listado'!$AB$155:$BA$1048576,MATCH($A367,'Hoja de Trabajo para listado'!$AB$155:$AB$1048576,0),MATCH((CUADRO!I$5&amp;$E367),'Hoja de Trabajo para listado'!$AB$151:$BA$151,0)),0)+IFERROR(INDEX('Hoja de Trabajo para listado'!$BC$155:$CB$1048576,MATCH($A367,'Hoja de Trabajo para listado'!$BC$155:$BC$1048576,0),MATCH((CUADRO!I$5&amp;$E367),'Hoja de Trabajo para listado'!$BC$151:$CB$151,0)),0)+IFERROR(INDEX('Hoja de Trabajo para listado'!$DE$153:$DG$274,MATCH($A367,'Hoja de Trabajo para listado'!$DE$153:$DE$1048576,0),MATCH((CUADRO!I$5&amp;$E367),'Hoja de Trabajo para listado'!$DE$151:$DG$151,0)),0)+IFERROR(INDEX('Hoja de Trabajo para listado'!$CD$155:$DC$1048576,MATCH($A367,'Hoja de Trabajo para listado'!$CD$155:$CD$1048576,0),MATCH((CUADRO!I$5&amp;$E367),'Hoja de Trabajo para listado'!$CD$151:$DC$151,0)),0)</f>
        <v>0</v>
      </c>
      <c r="J367" s="245">
        <f ca="1">+IFERROR(INDEX('Hoja de Trabajo para listado'!$A$155:$Z$1048576,MATCH($A367,'Hoja de Trabajo para listado'!$A$155:$A$1048576,0),MATCH((CUADRO!J$5&amp;$E367),'Hoja de Trabajo para listado'!$A$151:$Z$151,0)),0)+IFERROR(INDEX('Hoja de Trabajo para listado'!$AB$155:$BA$1048576,MATCH($A367,'Hoja de Trabajo para listado'!$AB$155:$AB$1048576,0),MATCH((CUADRO!J$5&amp;$E367),'Hoja de Trabajo para listado'!$AB$151:$BA$151,0)),0)+IFERROR(INDEX('Hoja de Trabajo para listado'!$BC$155:$CB$1048576,MATCH($A367,'Hoja de Trabajo para listado'!$BC$155:$BC$1048576,0),MATCH((CUADRO!J$5&amp;$E367),'Hoja de Trabajo para listado'!$BC$151:$CB$151,0)),0)+IFERROR(INDEX('Hoja de Trabajo para listado'!$DE$153:$DG$274,MATCH($A367,'Hoja de Trabajo para listado'!$DE$153:$DE$1048576,0),MATCH((CUADRO!J$5&amp;$E367),'Hoja de Trabajo para listado'!$DE$151:$DG$151,0)),0)+IFERROR(INDEX('Hoja de Trabajo para listado'!$CD$155:$DC$1048576,MATCH($A367,'Hoja de Trabajo para listado'!$CD$155:$CD$1048576,0),MATCH((CUADRO!J$5&amp;$E367),'Hoja de Trabajo para listado'!$CD$151:$DC$151,0)),0)</f>
        <v>0</v>
      </c>
      <c r="K367" s="245">
        <f ca="1">+IFERROR(INDEX('Hoja de Trabajo para listado'!$A$155:$Z$1048576,MATCH($A367,'Hoja de Trabajo para listado'!$A$155:$A$1048576,0),MATCH((CUADRO!K$5&amp;$E367),'Hoja de Trabajo para listado'!$A$151:$Z$151,0)),0)+IFERROR(INDEX('Hoja de Trabajo para listado'!$AB$155:$BA$1048576,MATCH($A367,'Hoja de Trabajo para listado'!$AB$155:$AB$1048576,0),MATCH((CUADRO!K$5&amp;$E367),'Hoja de Trabajo para listado'!$AB$151:$BA$151,0)),0)+IFERROR(INDEX('Hoja de Trabajo para listado'!$BC$155:$CB$1048576,MATCH($A367,'Hoja de Trabajo para listado'!$BC$155:$BC$1048576,0),MATCH((CUADRO!K$5&amp;$E367),'Hoja de Trabajo para listado'!$BC$151:$CB$151,0)),0)+IFERROR(INDEX('Hoja de Trabajo para listado'!$DE$153:$DG$274,MATCH($A367,'Hoja de Trabajo para listado'!$DE$153:$DE$1048576,0),MATCH((CUADRO!K$5&amp;$E367),'Hoja de Trabajo para listado'!$DE$151:$DG$151,0)),0)+IFERROR(INDEX('Hoja de Trabajo para listado'!$CD$155:$DC$1048576,MATCH($A367,'Hoja de Trabajo para listado'!$CD$155:$CD$1048576,0),MATCH((CUADRO!K$5&amp;$E367),'Hoja de Trabajo para listado'!$CD$151:$DC$151,0)),0)</f>
        <v>0</v>
      </c>
      <c r="L367" s="245">
        <f ca="1">+IFERROR(INDEX('Hoja de Trabajo para listado'!$A$155:$Z$1048576,MATCH($A367,'Hoja de Trabajo para listado'!$A$155:$A$1048576,0),MATCH((CUADRO!L$5&amp;$E367),'Hoja de Trabajo para listado'!$A$151:$Z$151,0)),0)+IFERROR(INDEX('Hoja de Trabajo para listado'!$AB$155:$BA$1048576,MATCH($A367,'Hoja de Trabajo para listado'!$AB$155:$AB$1048576,0),MATCH((CUADRO!L$5&amp;$E367),'Hoja de Trabajo para listado'!$AB$151:$BA$151,0)),0)+IFERROR(INDEX('Hoja de Trabajo para listado'!$BC$155:$CB$1048576,MATCH($A367,'Hoja de Trabajo para listado'!$BC$155:$BC$1048576,0),MATCH((CUADRO!L$5&amp;$E367),'Hoja de Trabajo para listado'!$BC$151:$CB$151,0)),0)+IFERROR(INDEX('Hoja de Trabajo para listado'!$DE$153:$DG$274,MATCH($A367,'Hoja de Trabajo para listado'!$DE$153:$DE$1048576,0),MATCH((CUADRO!L$5&amp;$E367),'Hoja de Trabajo para listado'!$DE$151:$DG$151,0)),0)+IFERROR(INDEX('Hoja de Trabajo para listado'!$CD$155:$DC$1048576,MATCH($A367,'Hoja de Trabajo para listado'!$CD$155:$CD$1048576,0),MATCH((CUADRO!L$5&amp;$E367),'Hoja de Trabajo para listado'!$CD$151:$DC$151,0)),0)</f>
        <v>0</v>
      </c>
      <c r="M367" s="245">
        <f ca="1">+IFERROR(INDEX('Hoja de Trabajo para listado'!$A$155:$Z$1048576,MATCH($A367,'Hoja de Trabajo para listado'!$A$155:$A$1048576,0),MATCH((CUADRO!M$5&amp;$E367),'Hoja de Trabajo para listado'!$A$151:$Z$151,0)),0)+IFERROR(INDEX('Hoja de Trabajo para listado'!$AB$155:$BA$1048576,MATCH($A367,'Hoja de Trabajo para listado'!$AB$155:$AB$1048576,0),MATCH((CUADRO!M$5&amp;$E367),'Hoja de Trabajo para listado'!$AB$151:$BA$151,0)),0)+IFERROR(INDEX('Hoja de Trabajo para listado'!$BC$155:$CB$1048576,MATCH($A367,'Hoja de Trabajo para listado'!$BC$155:$BC$1048576,0),MATCH((CUADRO!M$5&amp;$E367),'Hoja de Trabajo para listado'!$BC$151:$CB$151,0)),0)+IFERROR(INDEX('Hoja de Trabajo para listado'!$DE$153:$DG$274,MATCH($A367,'Hoja de Trabajo para listado'!$DE$153:$DE$1048576,0),MATCH((CUADRO!M$5&amp;$E367),'Hoja de Trabajo para listado'!$DE$151:$DG$151,0)),0)+IFERROR(INDEX('Hoja de Trabajo para listado'!$CD$155:$DC$1048576,MATCH($A367,'Hoja de Trabajo para listado'!$CD$155:$CD$1048576,0),MATCH((CUADRO!M$5&amp;$E367),'Hoja de Trabajo para listado'!$CD$151:$DC$151,0)),0)</f>
        <v>0</v>
      </c>
      <c r="N367" s="245">
        <f ca="1">+IFERROR(INDEX('Hoja de Trabajo para listado'!$A$155:$Z$1048576,MATCH($A367,'Hoja de Trabajo para listado'!$A$155:$A$1048576,0),MATCH((CUADRO!N$5&amp;$E367),'Hoja de Trabajo para listado'!$A$151:$Z$151,0)),0)+IFERROR(INDEX('Hoja de Trabajo para listado'!$AB$155:$BA$1048576,MATCH($A367,'Hoja de Trabajo para listado'!$AB$155:$AB$1048576,0),MATCH((CUADRO!N$5&amp;$E367),'Hoja de Trabajo para listado'!$AB$151:$BA$151,0)),0)+IFERROR(INDEX('Hoja de Trabajo para listado'!$BC$155:$CB$1048576,MATCH($A367,'Hoja de Trabajo para listado'!$BC$155:$BC$1048576,0),MATCH((CUADRO!N$5&amp;$E367),'Hoja de Trabajo para listado'!$BC$151:$CB$151,0)),0)+IFERROR(INDEX('Hoja de Trabajo para listado'!$DE$153:$DG$274,MATCH($A367,'Hoja de Trabajo para listado'!$DE$153:$DE$1048576,0),MATCH((CUADRO!N$5&amp;$E367),'Hoja de Trabajo para listado'!$DE$151:$DG$151,0)),0)+IFERROR(INDEX('Hoja de Trabajo para listado'!$CD$155:$DC$1048576,MATCH($A367,'Hoja de Trabajo para listado'!$CD$155:$CD$1048576,0),MATCH((CUADRO!N$5&amp;$E367),'Hoja de Trabajo para listado'!$CD$151:$DC$151,0)),0)</f>
        <v>0</v>
      </c>
      <c r="O367" s="245">
        <f ca="1">+IFERROR(INDEX('Hoja de Trabajo para listado'!$A$155:$Z$1048576,MATCH($A367,'Hoja de Trabajo para listado'!$A$155:$A$1048576,0),MATCH((CUADRO!O$5&amp;$E367),'Hoja de Trabajo para listado'!$A$151:$Z$151,0)),0)+IFERROR(INDEX('Hoja de Trabajo para listado'!$AB$155:$BA$1048576,MATCH($A367,'Hoja de Trabajo para listado'!$AB$155:$AB$1048576,0),MATCH((CUADRO!O$5&amp;$E367),'Hoja de Trabajo para listado'!$AB$151:$BA$151,0)),0)+IFERROR(INDEX('Hoja de Trabajo para listado'!$BC$155:$CB$1048576,MATCH($A367,'Hoja de Trabajo para listado'!$BC$155:$BC$1048576,0),MATCH((CUADRO!O$5&amp;$E367),'Hoja de Trabajo para listado'!$BC$151:$CB$151,0)),0)+IFERROR(INDEX('Hoja de Trabajo para listado'!$DE$153:$DG$274,MATCH($A367,'Hoja de Trabajo para listado'!$DE$153:$DE$1048576,0),MATCH((CUADRO!O$5&amp;$E367),'Hoja de Trabajo para listado'!$DE$151:$DG$151,0)),0)+IFERROR(INDEX('Hoja de Trabajo para listado'!$CD$155:$DC$1048576,MATCH($A367,'Hoja de Trabajo para listado'!$CD$155:$CD$1048576,0),MATCH((CUADRO!O$5&amp;$E367),'Hoja de Trabajo para listado'!$CD$151:$DC$151,0)),0)</f>
        <v>0</v>
      </c>
      <c r="P367" s="245">
        <f ca="1">+IFERROR(INDEX('Hoja de Trabajo para listado'!$A$155:$Z$1048576,MATCH($A367,'Hoja de Trabajo para listado'!$A$155:$A$1048576,0),MATCH((CUADRO!P$5&amp;$E367),'Hoja de Trabajo para listado'!$A$151:$Z$151,0)),0)+IFERROR(INDEX('Hoja de Trabajo para listado'!$AB$155:$BA$1048576,MATCH($A367,'Hoja de Trabajo para listado'!$AB$155:$AB$1048576,0),MATCH((CUADRO!P$5&amp;$E367),'Hoja de Trabajo para listado'!$AB$151:$BA$151,0)),0)+IFERROR(INDEX('Hoja de Trabajo para listado'!$BC$155:$CB$1048576,MATCH($A367,'Hoja de Trabajo para listado'!$BC$155:$BC$1048576,0),MATCH((CUADRO!P$5&amp;$E367),'Hoja de Trabajo para listado'!$BC$151:$CB$151,0)),0)+IFERROR(INDEX('Hoja de Trabajo para listado'!$DE$153:$DG$274,MATCH($A367,'Hoja de Trabajo para listado'!$DE$153:$DE$1048576,0),MATCH((CUADRO!P$5&amp;$E367),'Hoja de Trabajo para listado'!$DE$151:$DG$151,0)),0)+IFERROR(INDEX('Hoja de Trabajo para listado'!$CD$155:$DC$1048576,MATCH($A367,'Hoja de Trabajo para listado'!$CD$155:$CD$1048576,0),MATCH((CUADRO!P$5&amp;$E367),'Hoja de Trabajo para listado'!$CD$151:$DC$151,0)),0)</f>
        <v>0</v>
      </c>
      <c r="Q367" s="245">
        <f ca="1">+IFERROR(INDEX('Hoja de Trabajo para listado'!$A$155:$Z$1048576,MATCH($A367,'Hoja de Trabajo para listado'!$A$155:$A$1048576,0),MATCH((CUADRO!Q$5&amp;$E367),'Hoja de Trabajo para listado'!$A$151:$Z$151,0)),0)+IFERROR(INDEX('Hoja de Trabajo para listado'!$AB$155:$BA$1048576,MATCH($A367,'Hoja de Trabajo para listado'!$AB$155:$AB$1048576,0),MATCH((CUADRO!Q$5&amp;$E367),'Hoja de Trabajo para listado'!$AB$151:$BA$151,0)),0)+IFERROR(INDEX('Hoja de Trabajo para listado'!$BC$155:$CB$1048576,MATCH($A367,'Hoja de Trabajo para listado'!$BC$155:$BC$1048576,0),MATCH((CUADRO!Q$5&amp;$E367),'Hoja de Trabajo para listado'!$BC$151:$CB$151,0)),0)+IFERROR(INDEX('Hoja de Trabajo para listado'!$DE$153:$DG$274,MATCH($A367,'Hoja de Trabajo para listado'!$DE$153:$DE$1048576,0),MATCH((CUADRO!Q$5&amp;$E367),'Hoja de Trabajo para listado'!$DE$151:$DG$151,0)),0)+IFERROR(INDEX('Hoja de Trabajo para listado'!$CD$155:$DC$1048576,MATCH($A367,'Hoja de Trabajo para listado'!$CD$155:$CD$1048576,0),MATCH((CUADRO!Q$5&amp;$E367),'Hoja de Trabajo para listado'!$CD$151:$DC$151,0)),0)</f>
        <v>0</v>
      </c>
      <c r="R367" s="245">
        <f t="shared" ca="1" si="13"/>
        <v>58867.959999999992</v>
      </c>
      <c r="S367" s="262">
        <f ca="1">+R366+R367</f>
        <v>58867.959999999992</v>
      </c>
      <c r="T367" s="245">
        <f ca="1">+S367</f>
        <v>58867.959999999992</v>
      </c>
      <c r="U367" s="244">
        <f t="shared" si="14"/>
        <v>2</v>
      </c>
      <c r="V367" s="333" t="str">
        <f>+VLOOKUP(A367,bd_lista!$A$3:$E$590,5,FALSE)</f>
        <v>Empresas Nacionales</v>
      </c>
      <c r="W367" s="384"/>
      <c r="X367" s="242">
        <v>78</v>
      </c>
      <c r="Y367" s="242" t="str">
        <f>+VLOOKUP(X367,bd_lista!$A$3:$C$590,3,FALSE)</f>
        <v>Ministerio de Hidrocarburos y Energías</v>
      </c>
      <c r="Z367" s="292"/>
      <c r="AA367" s="321"/>
    </row>
    <row r="368" spans="1:27" ht="15" hidden="1" customHeight="1">
      <c r="A368" s="251">
        <v>596</v>
      </c>
      <c r="B368" s="388">
        <f>+A368</f>
        <v>596</v>
      </c>
      <c r="C368" s="247" t="str">
        <f>+VLOOKUP(A368,bd_lista!$A$3:$C$590,3,FALSE)</f>
        <v xml:space="preserve">Empresa Pública Transporte Aéreo Militar </v>
      </c>
      <c r="D368" s="385" t="str">
        <f>+C368</f>
        <v xml:space="preserve">Empresa Pública Transporte Aéreo Militar </v>
      </c>
      <c r="E368" s="247" t="s">
        <v>1304</v>
      </c>
      <c r="F368" s="243">
        <f ca="1">+IFERROR(INDEX('Hoja de Trabajo para listado'!$A$155:$Z$1048576,MATCH($A368,'Hoja de Trabajo para listado'!$A$155:$A$1048576,0),MATCH((CUADRO!F$5&amp;$E368),'Hoja de Trabajo para listado'!$A$151:$Z$151,0)),0)+IFERROR(INDEX('Hoja de Trabajo para listado'!$AB$155:$BA$1048576,MATCH($A368,'Hoja de Trabajo para listado'!$AB$155:$AB$1048576,0),MATCH((CUADRO!F$5&amp;$E368),'Hoja de Trabajo para listado'!$AB$151:$BA$151,0)),0)+IFERROR(INDEX('Hoja de Trabajo para listado'!$BC$155:$CB$1048576,MATCH($A368,'Hoja de Trabajo para listado'!$BC$155:$BC$1048576,0),MATCH((CUADRO!F$5&amp;$E368),'Hoja de Trabajo para listado'!$BC$151:$CB$151,0)),0)+IFERROR(INDEX('Hoja de Trabajo para listado'!$DE$153:$DG$274,MATCH($A368,'Hoja de Trabajo para listado'!$DE$153:$DE$1048576,0),MATCH((CUADRO!F$5&amp;$E368),'Hoja de Trabajo para listado'!$DE$151:$DG$151,0)),0)+IFERROR(INDEX('Hoja de Trabajo para listado'!$CD$155:$DC$1048576,MATCH($A368,'Hoja de Trabajo para listado'!$CD$155:$CD$1048576,0),MATCH((CUADRO!F$5&amp;$E368),'Hoja de Trabajo para listado'!$CD$151:$DC$151,0)),0)</f>
        <v>0</v>
      </c>
      <c r="G368" s="243">
        <f ca="1">+IFERROR(INDEX('Hoja de Trabajo para listado'!$A$155:$Z$1048576,MATCH($A368,'Hoja de Trabajo para listado'!$A$155:$A$1048576,0),MATCH((CUADRO!G$5&amp;$E368),'Hoja de Trabajo para listado'!$A$151:$Z$151,0)),0)+IFERROR(INDEX('Hoja de Trabajo para listado'!$AB$155:$BA$1048576,MATCH($A368,'Hoja de Trabajo para listado'!$AB$155:$AB$1048576,0),MATCH((CUADRO!G$5&amp;$E368),'Hoja de Trabajo para listado'!$AB$151:$BA$151,0)),0)+IFERROR(INDEX('Hoja de Trabajo para listado'!$BC$155:$CB$1048576,MATCH($A368,'Hoja de Trabajo para listado'!$BC$155:$BC$1048576,0),MATCH((CUADRO!G$5&amp;$E368),'Hoja de Trabajo para listado'!$BC$151:$CB$151,0)),0)+IFERROR(INDEX('Hoja de Trabajo para listado'!$DE$153:$DG$274,MATCH($A368,'Hoja de Trabajo para listado'!$DE$153:$DE$1048576,0),MATCH((CUADRO!G$5&amp;$E368),'Hoja de Trabajo para listado'!$DE$151:$DG$151,0)),0)+IFERROR(INDEX('Hoja de Trabajo para listado'!$CD$155:$DC$1048576,MATCH($A368,'Hoja de Trabajo para listado'!$CD$155:$CD$1048576,0),MATCH((CUADRO!G$5&amp;$E368),'Hoja de Trabajo para listado'!$CD$151:$DC$151,0)),0)</f>
        <v>0</v>
      </c>
      <c r="H368" s="243">
        <f ca="1">+IFERROR(INDEX('Hoja de Trabajo para listado'!$A$155:$Z$1048576,MATCH($A368,'Hoja de Trabajo para listado'!$A$155:$A$1048576,0),MATCH((CUADRO!H$5&amp;$E368),'Hoja de Trabajo para listado'!$A$151:$Z$151,0)),0)+IFERROR(INDEX('Hoja de Trabajo para listado'!$AB$155:$BA$1048576,MATCH($A368,'Hoja de Trabajo para listado'!$AB$155:$AB$1048576,0),MATCH((CUADRO!H$5&amp;$E368),'Hoja de Trabajo para listado'!$AB$151:$BA$151,0)),0)+IFERROR(INDEX('Hoja de Trabajo para listado'!$BC$155:$CB$1048576,MATCH($A368,'Hoja de Trabajo para listado'!$BC$155:$BC$1048576,0),MATCH((CUADRO!H$5&amp;$E368),'Hoja de Trabajo para listado'!$BC$151:$CB$151,0)),0)+IFERROR(INDEX('Hoja de Trabajo para listado'!$DE$153:$DG$274,MATCH($A368,'Hoja de Trabajo para listado'!$DE$153:$DE$1048576,0),MATCH((CUADRO!H$5&amp;$E368),'Hoja de Trabajo para listado'!$DE$151:$DG$151,0)),0)+IFERROR(INDEX('Hoja de Trabajo para listado'!$CD$155:$DC$1048576,MATCH($A368,'Hoja de Trabajo para listado'!$CD$155:$CD$1048576,0),MATCH((CUADRO!H$5&amp;$E368),'Hoja de Trabajo para listado'!$CD$151:$DC$151,0)),0)</f>
        <v>0</v>
      </c>
      <c r="I368" s="243">
        <f ca="1">+IFERROR(INDEX('Hoja de Trabajo para listado'!$A$155:$Z$1048576,MATCH($A368,'Hoja de Trabajo para listado'!$A$155:$A$1048576,0),MATCH((CUADRO!I$5&amp;$E368),'Hoja de Trabajo para listado'!$A$151:$Z$151,0)),0)+IFERROR(INDEX('Hoja de Trabajo para listado'!$AB$155:$BA$1048576,MATCH($A368,'Hoja de Trabajo para listado'!$AB$155:$AB$1048576,0),MATCH((CUADRO!I$5&amp;$E368),'Hoja de Trabajo para listado'!$AB$151:$BA$151,0)),0)+IFERROR(INDEX('Hoja de Trabajo para listado'!$BC$155:$CB$1048576,MATCH($A368,'Hoja de Trabajo para listado'!$BC$155:$BC$1048576,0),MATCH((CUADRO!I$5&amp;$E368),'Hoja de Trabajo para listado'!$BC$151:$CB$151,0)),0)+IFERROR(INDEX('Hoja de Trabajo para listado'!$DE$153:$DG$274,MATCH($A368,'Hoja de Trabajo para listado'!$DE$153:$DE$1048576,0),MATCH((CUADRO!I$5&amp;$E368),'Hoja de Trabajo para listado'!$DE$151:$DG$151,0)),0)+IFERROR(INDEX('Hoja de Trabajo para listado'!$CD$155:$DC$1048576,MATCH($A368,'Hoja de Trabajo para listado'!$CD$155:$CD$1048576,0),MATCH((CUADRO!I$5&amp;$E368),'Hoja de Trabajo para listado'!$CD$151:$DC$151,0)),0)</f>
        <v>0</v>
      </c>
      <c r="J368" s="243">
        <f ca="1">+IFERROR(INDEX('Hoja de Trabajo para listado'!$A$155:$Z$1048576,MATCH($A368,'Hoja de Trabajo para listado'!$A$155:$A$1048576,0),MATCH((CUADRO!J$5&amp;$E368),'Hoja de Trabajo para listado'!$A$151:$Z$151,0)),0)+IFERROR(INDEX('Hoja de Trabajo para listado'!$AB$155:$BA$1048576,MATCH($A368,'Hoja de Trabajo para listado'!$AB$155:$AB$1048576,0),MATCH((CUADRO!J$5&amp;$E368),'Hoja de Trabajo para listado'!$AB$151:$BA$151,0)),0)+IFERROR(INDEX('Hoja de Trabajo para listado'!$BC$155:$CB$1048576,MATCH($A368,'Hoja de Trabajo para listado'!$BC$155:$BC$1048576,0),MATCH((CUADRO!J$5&amp;$E368),'Hoja de Trabajo para listado'!$BC$151:$CB$151,0)),0)+IFERROR(INDEX('Hoja de Trabajo para listado'!$DE$153:$DG$274,MATCH($A368,'Hoja de Trabajo para listado'!$DE$153:$DE$1048576,0),MATCH((CUADRO!J$5&amp;$E368),'Hoja de Trabajo para listado'!$DE$151:$DG$151,0)),0)+IFERROR(INDEX('Hoja de Trabajo para listado'!$CD$155:$DC$1048576,MATCH($A368,'Hoja de Trabajo para listado'!$CD$155:$CD$1048576,0),MATCH((CUADRO!J$5&amp;$E368),'Hoja de Trabajo para listado'!$CD$151:$DC$151,0)),0)</f>
        <v>0</v>
      </c>
      <c r="K368" s="243">
        <f ca="1">+IFERROR(INDEX('Hoja de Trabajo para listado'!$A$155:$Z$1048576,MATCH($A368,'Hoja de Trabajo para listado'!$A$155:$A$1048576,0),MATCH((CUADRO!K$5&amp;$E368),'Hoja de Trabajo para listado'!$A$151:$Z$151,0)),0)+IFERROR(INDEX('Hoja de Trabajo para listado'!$AB$155:$BA$1048576,MATCH($A368,'Hoja de Trabajo para listado'!$AB$155:$AB$1048576,0),MATCH((CUADRO!K$5&amp;$E368),'Hoja de Trabajo para listado'!$AB$151:$BA$151,0)),0)+IFERROR(INDEX('Hoja de Trabajo para listado'!$BC$155:$CB$1048576,MATCH($A368,'Hoja de Trabajo para listado'!$BC$155:$BC$1048576,0),MATCH((CUADRO!K$5&amp;$E368),'Hoja de Trabajo para listado'!$BC$151:$CB$151,0)),0)+IFERROR(INDEX('Hoja de Trabajo para listado'!$DE$153:$DG$274,MATCH($A368,'Hoja de Trabajo para listado'!$DE$153:$DE$1048576,0),MATCH((CUADRO!K$5&amp;$E368),'Hoja de Trabajo para listado'!$DE$151:$DG$151,0)),0)+IFERROR(INDEX('Hoja de Trabajo para listado'!$CD$155:$DC$1048576,MATCH($A368,'Hoja de Trabajo para listado'!$CD$155:$CD$1048576,0),MATCH((CUADRO!K$5&amp;$E368),'Hoja de Trabajo para listado'!$CD$151:$DC$151,0)),0)</f>
        <v>0</v>
      </c>
      <c r="L368" s="243">
        <f ca="1">+IFERROR(INDEX('Hoja de Trabajo para listado'!$A$155:$Z$1048576,MATCH($A368,'Hoja de Trabajo para listado'!$A$155:$A$1048576,0),MATCH((CUADRO!L$5&amp;$E368),'Hoja de Trabajo para listado'!$A$151:$Z$151,0)),0)+IFERROR(INDEX('Hoja de Trabajo para listado'!$AB$155:$BA$1048576,MATCH($A368,'Hoja de Trabajo para listado'!$AB$155:$AB$1048576,0),MATCH((CUADRO!L$5&amp;$E368),'Hoja de Trabajo para listado'!$AB$151:$BA$151,0)),0)+IFERROR(INDEX('Hoja de Trabajo para listado'!$BC$155:$CB$1048576,MATCH($A368,'Hoja de Trabajo para listado'!$BC$155:$BC$1048576,0),MATCH((CUADRO!L$5&amp;$E368),'Hoja de Trabajo para listado'!$BC$151:$CB$151,0)),0)+IFERROR(INDEX('Hoja de Trabajo para listado'!$DE$153:$DG$274,MATCH($A368,'Hoja de Trabajo para listado'!$DE$153:$DE$1048576,0),MATCH((CUADRO!L$5&amp;$E368),'Hoja de Trabajo para listado'!$DE$151:$DG$151,0)),0)+IFERROR(INDEX('Hoja de Trabajo para listado'!$CD$155:$DC$1048576,MATCH($A368,'Hoja de Trabajo para listado'!$CD$155:$CD$1048576,0),MATCH((CUADRO!L$5&amp;$E368),'Hoja de Trabajo para listado'!$CD$151:$DC$151,0)),0)</f>
        <v>0</v>
      </c>
      <c r="M368" s="243">
        <f ca="1">+IFERROR(INDEX('Hoja de Trabajo para listado'!$A$155:$Z$1048576,MATCH($A368,'Hoja de Trabajo para listado'!$A$155:$A$1048576,0),MATCH((CUADRO!M$5&amp;$E368),'Hoja de Trabajo para listado'!$A$151:$Z$151,0)),0)+IFERROR(INDEX('Hoja de Trabajo para listado'!$AB$155:$BA$1048576,MATCH($A368,'Hoja de Trabajo para listado'!$AB$155:$AB$1048576,0),MATCH((CUADRO!M$5&amp;$E368),'Hoja de Trabajo para listado'!$AB$151:$BA$151,0)),0)+IFERROR(INDEX('Hoja de Trabajo para listado'!$BC$155:$CB$1048576,MATCH($A368,'Hoja de Trabajo para listado'!$BC$155:$BC$1048576,0),MATCH((CUADRO!M$5&amp;$E368),'Hoja de Trabajo para listado'!$BC$151:$CB$151,0)),0)+IFERROR(INDEX('Hoja de Trabajo para listado'!$DE$153:$DG$274,MATCH($A368,'Hoja de Trabajo para listado'!$DE$153:$DE$1048576,0),MATCH((CUADRO!M$5&amp;$E368),'Hoja de Trabajo para listado'!$DE$151:$DG$151,0)),0)+IFERROR(INDEX('Hoja de Trabajo para listado'!$CD$155:$DC$1048576,MATCH($A368,'Hoja de Trabajo para listado'!$CD$155:$CD$1048576,0),MATCH((CUADRO!M$5&amp;$E368),'Hoja de Trabajo para listado'!$CD$151:$DC$151,0)),0)</f>
        <v>0</v>
      </c>
      <c r="N368" s="243">
        <f ca="1">+IFERROR(INDEX('Hoja de Trabajo para listado'!$A$155:$Z$1048576,MATCH($A368,'Hoja de Trabajo para listado'!$A$155:$A$1048576,0),MATCH((CUADRO!N$5&amp;$E368),'Hoja de Trabajo para listado'!$A$151:$Z$151,0)),0)+IFERROR(INDEX('Hoja de Trabajo para listado'!$AB$155:$BA$1048576,MATCH($A368,'Hoja de Trabajo para listado'!$AB$155:$AB$1048576,0),MATCH((CUADRO!N$5&amp;$E368),'Hoja de Trabajo para listado'!$AB$151:$BA$151,0)),0)+IFERROR(INDEX('Hoja de Trabajo para listado'!$BC$155:$CB$1048576,MATCH($A368,'Hoja de Trabajo para listado'!$BC$155:$BC$1048576,0),MATCH((CUADRO!N$5&amp;$E368),'Hoja de Trabajo para listado'!$BC$151:$CB$151,0)),0)+IFERROR(INDEX('Hoja de Trabajo para listado'!$DE$153:$DG$274,MATCH($A368,'Hoja de Trabajo para listado'!$DE$153:$DE$1048576,0),MATCH((CUADRO!N$5&amp;$E368),'Hoja de Trabajo para listado'!$DE$151:$DG$151,0)),0)+IFERROR(INDEX('Hoja de Trabajo para listado'!$CD$155:$DC$1048576,MATCH($A368,'Hoja de Trabajo para listado'!$CD$155:$CD$1048576,0),MATCH((CUADRO!N$5&amp;$E368),'Hoja de Trabajo para listado'!$CD$151:$DC$151,0)),0)</f>
        <v>0</v>
      </c>
      <c r="O368" s="243">
        <f ca="1">+IFERROR(INDEX('Hoja de Trabajo para listado'!$A$155:$Z$1048576,MATCH($A368,'Hoja de Trabajo para listado'!$A$155:$A$1048576,0),MATCH((CUADRO!O$5&amp;$E368),'Hoja de Trabajo para listado'!$A$151:$Z$151,0)),0)+IFERROR(INDEX('Hoja de Trabajo para listado'!$AB$155:$BA$1048576,MATCH($A368,'Hoja de Trabajo para listado'!$AB$155:$AB$1048576,0),MATCH((CUADRO!O$5&amp;$E368),'Hoja de Trabajo para listado'!$AB$151:$BA$151,0)),0)+IFERROR(INDEX('Hoja de Trabajo para listado'!$BC$155:$CB$1048576,MATCH($A368,'Hoja de Trabajo para listado'!$BC$155:$BC$1048576,0),MATCH((CUADRO!O$5&amp;$E368),'Hoja de Trabajo para listado'!$BC$151:$CB$151,0)),0)+IFERROR(INDEX('Hoja de Trabajo para listado'!$DE$153:$DG$274,MATCH($A368,'Hoja de Trabajo para listado'!$DE$153:$DE$1048576,0),MATCH((CUADRO!O$5&amp;$E368),'Hoja de Trabajo para listado'!$DE$151:$DG$151,0)),0)+IFERROR(INDEX('Hoja de Trabajo para listado'!$CD$155:$DC$1048576,MATCH($A368,'Hoja de Trabajo para listado'!$CD$155:$CD$1048576,0),MATCH((CUADRO!O$5&amp;$E368),'Hoja de Trabajo para listado'!$CD$151:$DC$151,0)),0)</f>
        <v>0</v>
      </c>
      <c r="P368" s="243">
        <f ca="1">+IFERROR(INDEX('Hoja de Trabajo para listado'!$A$155:$Z$1048576,MATCH($A368,'Hoja de Trabajo para listado'!$A$155:$A$1048576,0),MATCH((CUADRO!P$5&amp;$E368),'Hoja de Trabajo para listado'!$A$151:$Z$151,0)),0)+IFERROR(INDEX('Hoja de Trabajo para listado'!$AB$155:$BA$1048576,MATCH($A368,'Hoja de Trabajo para listado'!$AB$155:$AB$1048576,0),MATCH((CUADRO!P$5&amp;$E368),'Hoja de Trabajo para listado'!$AB$151:$BA$151,0)),0)+IFERROR(INDEX('Hoja de Trabajo para listado'!$BC$155:$CB$1048576,MATCH($A368,'Hoja de Trabajo para listado'!$BC$155:$BC$1048576,0),MATCH((CUADRO!P$5&amp;$E368),'Hoja de Trabajo para listado'!$BC$151:$CB$151,0)),0)+IFERROR(INDEX('Hoja de Trabajo para listado'!$DE$153:$DG$274,MATCH($A368,'Hoja de Trabajo para listado'!$DE$153:$DE$1048576,0),MATCH((CUADRO!P$5&amp;$E368),'Hoja de Trabajo para listado'!$DE$151:$DG$151,0)),0)+IFERROR(INDEX('Hoja de Trabajo para listado'!$CD$155:$DC$1048576,MATCH($A368,'Hoja de Trabajo para listado'!$CD$155:$CD$1048576,0),MATCH((CUADRO!P$5&amp;$E368),'Hoja de Trabajo para listado'!$CD$151:$DC$151,0)),0)</f>
        <v>0</v>
      </c>
      <c r="Q368" s="243">
        <f ca="1">+IFERROR(INDEX('Hoja de Trabajo para listado'!$A$155:$Z$1048576,MATCH($A368,'Hoja de Trabajo para listado'!$A$155:$A$1048576,0),MATCH((CUADRO!Q$5&amp;$E368),'Hoja de Trabajo para listado'!$A$151:$Z$151,0)),0)+IFERROR(INDEX('Hoja de Trabajo para listado'!$AB$155:$BA$1048576,MATCH($A368,'Hoja de Trabajo para listado'!$AB$155:$AB$1048576,0),MATCH((CUADRO!Q$5&amp;$E368),'Hoja de Trabajo para listado'!$AB$151:$BA$151,0)),0)+IFERROR(INDEX('Hoja de Trabajo para listado'!$BC$155:$CB$1048576,MATCH($A368,'Hoja de Trabajo para listado'!$BC$155:$BC$1048576,0),MATCH((CUADRO!Q$5&amp;$E368),'Hoja de Trabajo para listado'!$BC$151:$CB$151,0)),0)+IFERROR(INDEX('Hoja de Trabajo para listado'!$DE$153:$DG$274,MATCH($A368,'Hoja de Trabajo para listado'!$DE$153:$DE$1048576,0),MATCH((CUADRO!Q$5&amp;$E368),'Hoja de Trabajo para listado'!$DE$151:$DG$151,0)),0)+IFERROR(INDEX('Hoja de Trabajo para listado'!$CD$155:$DC$1048576,MATCH($A368,'Hoja de Trabajo para listado'!$CD$155:$CD$1048576,0),MATCH((CUADRO!Q$5&amp;$E368),'Hoja de Trabajo para listado'!$CD$151:$DC$151,0)),0)</f>
        <v>0</v>
      </c>
      <c r="R368" s="243">
        <f t="shared" ca="1" si="13"/>
        <v>0</v>
      </c>
      <c r="S368" s="263"/>
      <c r="T368" s="243">
        <f ca="1">+T369</f>
        <v>0</v>
      </c>
      <c r="U368" s="242">
        <f t="shared" si="14"/>
        <v>1</v>
      </c>
      <c r="V368" s="333" t="str">
        <f>+VLOOKUP(A368,bd_lista!$A$3:$E$590,5,FALSE)</f>
        <v>Empresas Nacionales</v>
      </c>
      <c r="W368" s="383" t="str">
        <f>+V368</f>
        <v>Empresas Nacionales</v>
      </c>
      <c r="X368" s="242">
        <f>+VLOOKUP(A368,[3]Sheet1!$A$13:$D$744,4,FALSE)</f>
        <v>20</v>
      </c>
      <c r="Y368" s="242" t="str">
        <f>+VLOOKUP(X368,bd_lista!$A$3:$C$590,3,FALSE)</f>
        <v>Ministerio de Defensa</v>
      </c>
      <c r="Z368" s="294">
        <f>+X368</f>
        <v>20</v>
      </c>
      <c r="AA368" s="295" t="str">
        <f>+Y368</f>
        <v>Ministerio de Defensa</v>
      </c>
    </row>
    <row r="369" spans="1:27" ht="15" hidden="1" customHeight="1">
      <c r="A369" s="32">
        <v>596</v>
      </c>
      <c r="B369" s="389"/>
      <c r="C369" s="333" t="str">
        <f>+VLOOKUP(A369,bd_lista!$A$3:$C$590,3,FALSE)</f>
        <v xml:space="preserve">Empresa Pública Transporte Aéreo Militar </v>
      </c>
      <c r="D369" s="386"/>
      <c r="E369" s="333" t="s">
        <v>1305</v>
      </c>
      <c r="F369" s="245">
        <f ca="1">+IFERROR(INDEX('Hoja de Trabajo para listado'!$A$155:$Z$1048576,MATCH($A369,'Hoja de Trabajo para listado'!$A$155:$A$1048576,0),MATCH((CUADRO!F$5&amp;$E369),'Hoja de Trabajo para listado'!$A$151:$Z$151,0)),0)+IFERROR(INDEX('Hoja de Trabajo para listado'!$AB$155:$BA$1048576,MATCH($A369,'Hoja de Trabajo para listado'!$AB$155:$AB$1048576,0),MATCH((CUADRO!F$5&amp;$E369),'Hoja de Trabajo para listado'!$AB$151:$BA$151,0)),0)+IFERROR(INDEX('Hoja de Trabajo para listado'!$BC$155:$CB$1048576,MATCH($A369,'Hoja de Trabajo para listado'!$BC$155:$BC$1048576,0),MATCH((CUADRO!F$5&amp;$E369),'Hoja de Trabajo para listado'!$BC$151:$CB$151,0)),0)+IFERROR(INDEX('Hoja de Trabajo para listado'!$DE$153:$DG$274,MATCH($A369,'Hoja de Trabajo para listado'!$DE$153:$DE$1048576,0),MATCH((CUADRO!F$5&amp;$E369),'Hoja de Trabajo para listado'!$DE$151:$DG$151,0)),0)+IFERROR(INDEX('Hoja de Trabajo para listado'!$CD$155:$DC$1048576,MATCH($A369,'Hoja de Trabajo para listado'!$CD$155:$CD$1048576,0),MATCH((CUADRO!F$5&amp;$E369),'Hoja de Trabajo para listado'!$CD$151:$DC$151,0)),0)</f>
        <v>0</v>
      </c>
      <c r="G369" s="245">
        <f ca="1">+IFERROR(INDEX('Hoja de Trabajo para listado'!$A$155:$Z$1048576,MATCH($A369,'Hoja de Trabajo para listado'!$A$155:$A$1048576,0),MATCH((CUADRO!G$5&amp;$E369),'Hoja de Trabajo para listado'!$A$151:$Z$151,0)),0)+IFERROR(INDEX('Hoja de Trabajo para listado'!$AB$155:$BA$1048576,MATCH($A369,'Hoja de Trabajo para listado'!$AB$155:$AB$1048576,0),MATCH((CUADRO!G$5&amp;$E369),'Hoja de Trabajo para listado'!$AB$151:$BA$151,0)),0)+IFERROR(INDEX('Hoja de Trabajo para listado'!$BC$155:$CB$1048576,MATCH($A369,'Hoja de Trabajo para listado'!$BC$155:$BC$1048576,0),MATCH((CUADRO!G$5&amp;$E369),'Hoja de Trabajo para listado'!$BC$151:$CB$151,0)),0)+IFERROR(INDEX('Hoja de Trabajo para listado'!$DE$153:$DG$274,MATCH($A369,'Hoja de Trabajo para listado'!$DE$153:$DE$1048576,0),MATCH((CUADRO!G$5&amp;$E369),'Hoja de Trabajo para listado'!$DE$151:$DG$151,0)),0)+IFERROR(INDEX('Hoja de Trabajo para listado'!$CD$155:$DC$1048576,MATCH($A369,'Hoja de Trabajo para listado'!$CD$155:$CD$1048576,0),MATCH((CUADRO!G$5&amp;$E369),'Hoja de Trabajo para listado'!$CD$151:$DC$151,0)),0)</f>
        <v>0</v>
      </c>
      <c r="H369" s="245">
        <f ca="1">+IFERROR(INDEX('Hoja de Trabajo para listado'!$A$155:$Z$1048576,MATCH($A369,'Hoja de Trabajo para listado'!$A$155:$A$1048576,0),MATCH((CUADRO!H$5&amp;$E369),'Hoja de Trabajo para listado'!$A$151:$Z$151,0)),0)+IFERROR(INDEX('Hoja de Trabajo para listado'!$AB$155:$BA$1048576,MATCH($A369,'Hoja de Trabajo para listado'!$AB$155:$AB$1048576,0),MATCH((CUADRO!H$5&amp;$E369),'Hoja de Trabajo para listado'!$AB$151:$BA$151,0)),0)+IFERROR(INDEX('Hoja de Trabajo para listado'!$BC$155:$CB$1048576,MATCH($A369,'Hoja de Trabajo para listado'!$BC$155:$BC$1048576,0),MATCH((CUADRO!H$5&amp;$E369),'Hoja de Trabajo para listado'!$BC$151:$CB$151,0)),0)+IFERROR(INDEX('Hoja de Trabajo para listado'!$DE$153:$DG$274,MATCH($A369,'Hoja de Trabajo para listado'!$DE$153:$DE$1048576,0),MATCH((CUADRO!H$5&amp;$E369),'Hoja de Trabajo para listado'!$DE$151:$DG$151,0)),0)+IFERROR(INDEX('Hoja de Trabajo para listado'!$CD$155:$DC$1048576,MATCH($A369,'Hoja de Trabajo para listado'!$CD$155:$CD$1048576,0),MATCH((CUADRO!H$5&amp;$E369),'Hoja de Trabajo para listado'!$CD$151:$DC$151,0)),0)</f>
        <v>0</v>
      </c>
      <c r="I369" s="245">
        <f ca="1">+IFERROR(INDEX('Hoja de Trabajo para listado'!$A$155:$Z$1048576,MATCH($A369,'Hoja de Trabajo para listado'!$A$155:$A$1048576,0),MATCH((CUADRO!I$5&amp;$E369),'Hoja de Trabajo para listado'!$A$151:$Z$151,0)),0)+IFERROR(INDEX('Hoja de Trabajo para listado'!$AB$155:$BA$1048576,MATCH($A369,'Hoja de Trabajo para listado'!$AB$155:$AB$1048576,0),MATCH((CUADRO!I$5&amp;$E369),'Hoja de Trabajo para listado'!$AB$151:$BA$151,0)),0)+IFERROR(INDEX('Hoja de Trabajo para listado'!$BC$155:$CB$1048576,MATCH($A369,'Hoja de Trabajo para listado'!$BC$155:$BC$1048576,0),MATCH((CUADRO!I$5&amp;$E369),'Hoja de Trabajo para listado'!$BC$151:$CB$151,0)),0)+IFERROR(INDEX('Hoja de Trabajo para listado'!$DE$153:$DG$274,MATCH($A369,'Hoja de Trabajo para listado'!$DE$153:$DE$1048576,0),MATCH((CUADRO!I$5&amp;$E369),'Hoja de Trabajo para listado'!$DE$151:$DG$151,0)),0)+IFERROR(INDEX('Hoja de Trabajo para listado'!$CD$155:$DC$1048576,MATCH($A369,'Hoja de Trabajo para listado'!$CD$155:$CD$1048576,0),MATCH((CUADRO!I$5&amp;$E369),'Hoja de Trabajo para listado'!$CD$151:$DC$151,0)),0)</f>
        <v>0</v>
      </c>
      <c r="J369" s="245">
        <f ca="1">+IFERROR(INDEX('Hoja de Trabajo para listado'!$A$155:$Z$1048576,MATCH($A369,'Hoja de Trabajo para listado'!$A$155:$A$1048576,0),MATCH((CUADRO!J$5&amp;$E369),'Hoja de Trabajo para listado'!$A$151:$Z$151,0)),0)+IFERROR(INDEX('Hoja de Trabajo para listado'!$AB$155:$BA$1048576,MATCH($A369,'Hoja de Trabajo para listado'!$AB$155:$AB$1048576,0),MATCH((CUADRO!J$5&amp;$E369),'Hoja de Trabajo para listado'!$AB$151:$BA$151,0)),0)+IFERROR(INDEX('Hoja de Trabajo para listado'!$BC$155:$CB$1048576,MATCH($A369,'Hoja de Trabajo para listado'!$BC$155:$BC$1048576,0),MATCH((CUADRO!J$5&amp;$E369),'Hoja de Trabajo para listado'!$BC$151:$CB$151,0)),0)+IFERROR(INDEX('Hoja de Trabajo para listado'!$DE$153:$DG$274,MATCH($A369,'Hoja de Trabajo para listado'!$DE$153:$DE$1048576,0),MATCH((CUADRO!J$5&amp;$E369),'Hoja de Trabajo para listado'!$DE$151:$DG$151,0)),0)+IFERROR(INDEX('Hoja de Trabajo para listado'!$CD$155:$DC$1048576,MATCH($A369,'Hoja de Trabajo para listado'!$CD$155:$CD$1048576,0),MATCH((CUADRO!J$5&amp;$E369),'Hoja de Trabajo para listado'!$CD$151:$DC$151,0)),0)</f>
        <v>0</v>
      </c>
      <c r="K369" s="245">
        <f ca="1">+IFERROR(INDEX('Hoja de Trabajo para listado'!$A$155:$Z$1048576,MATCH($A369,'Hoja de Trabajo para listado'!$A$155:$A$1048576,0),MATCH((CUADRO!K$5&amp;$E369),'Hoja de Trabajo para listado'!$A$151:$Z$151,0)),0)+IFERROR(INDEX('Hoja de Trabajo para listado'!$AB$155:$BA$1048576,MATCH($A369,'Hoja de Trabajo para listado'!$AB$155:$AB$1048576,0),MATCH((CUADRO!K$5&amp;$E369),'Hoja de Trabajo para listado'!$AB$151:$BA$151,0)),0)+IFERROR(INDEX('Hoja de Trabajo para listado'!$BC$155:$CB$1048576,MATCH($A369,'Hoja de Trabajo para listado'!$BC$155:$BC$1048576,0),MATCH((CUADRO!K$5&amp;$E369),'Hoja de Trabajo para listado'!$BC$151:$CB$151,0)),0)+IFERROR(INDEX('Hoja de Trabajo para listado'!$DE$153:$DG$274,MATCH($A369,'Hoja de Trabajo para listado'!$DE$153:$DE$1048576,0),MATCH((CUADRO!K$5&amp;$E369),'Hoja de Trabajo para listado'!$DE$151:$DG$151,0)),0)+IFERROR(INDEX('Hoja de Trabajo para listado'!$CD$155:$DC$1048576,MATCH($A369,'Hoja de Trabajo para listado'!$CD$155:$CD$1048576,0),MATCH((CUADRO!K$5&amp;$E369),'Hoja de Trabajo para listado'!$CD$151:$DC$151,0)),0)</f>
        <v>0</v>
      </c>
      <c r="L369" s="245">
        <f ca="1">+IFERROR(INDEX('Hoja de Trabajo para listado'!$A$155:$Z$1048576,MATCH($A369,'Hoja de Trabajo para listado'!$A$155:$A$1048576,0),MATCH((CUADRO!L$5&amp;$E369),'Hoja de Trabajo para listado'!$A$151:$Z$151,0)),0)+IFERROR(INDEX('Hoja de Trabajo para listado'!$AB$155:$BA$1048576,MATCH($A369,'Hoja de Trabajo para listado'!$AB$155:$AB$1048576,0),MATCH((CUADRO!L$5&amp;$E369),'Hoja de Trabajo para listado'!$AB$151:$BA$151,0)),0)+IFERROR(INDEX('Hoja de Trabajo para listado'!$BC$155:$CB$1048576,MATCH($A369,'Hoja de Trabajo para listado'!$BC$155:$BC$1048576,0),MATCH((CUADRO!L$5&amp;$E369),'Hoja de Trabajo para listado'!$BC$151:$CB$151,0)),0)+IFERROR(INDEX('Hoja de Trabajo para listado'!$DE$153:$DG$274,MATCH($A369,'Hoja de Trabajo para listado'!$DE$153:$DE$1048576,0),MATCH((CUADRO!L$5&amp;$E369),'Hoja de Trabajo para listado'!$DE$151:$DG$151,0)),0)+IFERROR(INDEX('Hoja de Trabajo para listado'!$CD$155:$DC$1048576,MATCH($A369,'Hoja de Trabajo para listado'!$CD$155:$CD$1048576,0),MATCH((CUADRO!L$5&amp;$E369),'Hoja de Trabajo para listado'!$CD$151:$DC$151,0)),0)</f>
        <v>0</v>
      </c>
      <c r="M369" s="245">
        <f ca="1">+IFERROR(INDEX('Hoja de Trabajo para listado'!$A$155:$Z$1048576,MATCH($A369,'Hoja de Trabajo para listado'!$A$155:$A$1048576,0),MATCH((CUADRO!M$5&amp;$E369),'Hoja de Trabajo para listado'!$A$151:$Z$151,0)),0)+IFERROR(INDEX('Hoja de Trabajo para listado'!$AB$155:$BA$1048576,MATCH($A369,'Hoja de Trabajo para listado'!$AB$155:$AB$1048576,0),MATCH((CUADRO!M$5&amp;$E369),'Hoja de Trabajo para listado'!$AB$151:$BA$151,0)),0)+IFERROR(INDEX('Hoja de Trabajo para listado'!$BC$155:$CB$1048576,MATCH($A369,'Hoja de Trabajo para listado'!$BC$155:$BC$1048576,0),MATCH((CUADRO!M$5&amp;$E369),'Hoja de Trabajo para listado'!$BC$151:$CB$151,0)),0)+IFERROR(INDEX('Hoja de Trabajo para listado'!$DE$153:$DG$274,MATCH($A369,'Hoja de Trabajo para listado'!$DE$153:$DE$1048576,0),MATCH((CUADRO!M$5&amp;$E369),'Hoja de Trabajo para listado'!$DE$151:$DG$151,0)),0)+IFERROR(INDEX('Hoja de Trabajo para listado'!$CD$155:$DC$1048576,MATCH($A369,'Hoja de Trabajo para listado'!$CD$155:$CD$1048576,0),MATCH((CUADRO!M$5&amp;$E369),'Hoja de Trabajo para listado'!$CD$151:$DC$151,0)),0)</f>
        <v>0</v>
      </c>
      <c r="N369" s="245">
        <f ca="1">+IFERROR(INDEX('Hoja de Trabajo para listado'!$A$155:$Z$1048576,MATCH($A369,'Hoja de Trabajo para listado'!$A$155:$A$1048576,0),MATCH((CUADRO!N$5&amp;$E369),'Hoja de Trabajo para listado'!$A$151:$Z$151,0)),0)+IFERROR(INDEX('Hoja de Trabajo para listado'!$AB$155:$BA$1048576,MATCH($A369,'Hoja de Trabajo para listado'!$AB$155:$AB$1048576,0),MATCH((CUADRO!N$5&amp;$E369),'Hoja de Trabajo para listado'!$AB$151:$BA$151,0)),0)+IFERROR(INDEX('Hoja de Trabajo para listado'!$BC$155:$CB$1048576,MATCH($A369,'Hoja de Trabajo para listado'!$BC$155:$BC$1048576,0),MATCH((CUADRO!N$5&amp;$E369),'Hoja de Trabajo para listado'!$BC$151:$CB$151,0)),0)+IFERROR(INDEX('Hoja de Trabajo para listado'!$DE$153:$DG$274,MATCH($A369,'Hoja de Trabajo para listado'!$DE$153:$DE$1048576,0),MATCH((CUADRO!N$5&amp;$E369),'Hoja de Trabajo para listado'!$DE$151:$DG$151,0)),0)+IFERROR(INDEX('Hoja de Trabajo para listado'!$CD$155:$DC$1048576,MATCH($A369,'Hoja de Trabajo para listado'!$CD$155:$CD$1048576,0),MATCH((CUADRO!N$5&amp;$E369),'Hoja de Trabajo para listado'!$CD$151:$DC$151,0)),0)</f>
        <v>0</v>
      </c>
      <c r="O369" s="245">
        <f ca="1">+IFERROR(INDEX('Hoja de Trabajo para listado'!$A$155:$Z$1048576,MATCH($A369,'Hoja de Trabajo para listado'!$A$155:$A$1048576,0),MATCH((CUADRO!O$5&amp;$E369),'Hoja de Trabajo para listado'!$A$151:$Z$151,0)),0)+IFERROR(INDEX('Hoja de Trabajo para listado'!$AB$155:$BA$1048576,MATCH($A369,'Hoja de Trabajo para listado'!$AB$155:$AB$1048576,0),MATCH((CUADRO!O$5&amp;$E369),'Hoja de Trabajo para listado'!$AB$151:$BA$151,0)),0)+IFERROR(INDEX('Hoja de Trabajo para listado'!$BC$155:$CB$1048576,MATCH($A369,'Hoja de Trabajo para listado'!$BC$155:$BC$1048576,0),MATCH((CUADRO!O$5&amp;$E369),'Hoja de Trabajo para listado'!$BC$151:$CB$151,0)),0)+IFERROR(INDEX('Hoja de Trabajo para listado'!$DE$153:$DG$274,MATCH($A369,'Hoja de Trabajo para listado'!$DE$153:$DE$1048576,0),MATCH((CUADRO!O$5&amp;$E369),'Hoja de Trabajo para listado'!$DE$151:$DG$151,0)),0)+IFERROR(INDEX('Hoja de Trabajo para listado'!$CD$155:$DC$1048576,MATCH($A369,'Hoja de Trabajo para listado'!$CD$155:$CD$1048576,0),MATCH((CUADRO!O$5&amp;$E369),'Hoja de Trabajo para listado'!$CD$151:$DC$151,0)),0)</f>
        <v>0</v>
      </c>
      <c r="P369" s="245">
        <f ca="1">+IFERROR(INDEX('Hoja de Trabajo para listado'!$A$155:$Z$1048576,MATCH($A369,'Hoja de Trabajo para listado'!$A$155:$A$1048576,0),MATCH((CUADRO!P$5&amp;$E369),'Hoja de Trabajo para listado'!$A$151:$Z$151,0)),0)+IFERROR(INDEX('Hoja de Trabajo para listado'!$AB$155:$BA$1048576,MATCH($A369,'Hoja de Trabajo para listado'!$AB$155:$AB$1048576,0),MATCH((CUADRO!P$5&amp;$E369),'Hoja de Trabajo para listado'!$AB$151:$BA$151,0)),0)+IFERROR(INDEX('Hoja de Trabajo para listado'!$BC$155:$CB$1048576,MATCH($A369,'Hoja de Trabajo para listado'!$BC$155:$BC$1048576,0),MATCH((CUADRO!P$5&amp;$E369),'Hoja de Trabajo para listado'!$BC$151:$CB$151,0)),0)+IFERROR(INDEX('Hoja de Trabajo para listado'!$DE$153:$DG$274,MATCH($A369,'Hoja de Trabajo para listado'!$DE$153:$DE$1048576,0),MATCH((CUADRO!P$5&amp;$E369),'Hoja de Trabajo para listado'!$DE$151:$DG$151,0)),0)+IFERROR(INDEX('Hoja de Trabajo para listado'!$CD$155:$DC$1048576,MATCH($A369,'Hoja de Trabajo para listado'!$CD$155:$CD$1048576,0),MATCH((CUADRO!P$5&amp;$E369),'Hoja de Trabajo para listado'!$CD$151:$DC$151,0)),0)</f>
        <v>0</v>
      </c>
      <c r="Q369" s="245">
        <f ca="1">+IFERROR(INDEX('Hoja de Trabajo para listado'!$A$155:$Z$1048576,MATCH($A369,'Hoja de Trabajo para listado'!$A$155:$A$1048576,0),MATCH((CUADRO!Q$5&amp;$E369),'Hoja de Trabajo para listado'!$A$151:$Z$151,0)),0)+IFERROR(INDEX('Hoja de Trabajo para listado'!$AB$155:$BA$1048576,MATCH($A369,'Hoja de Trabajo para listado'!$AB$155:$AB$1048576,0),MATCH((CUADRO!Q$5&amp;$E369),'Hoja de Trabajo para listado'!$AB$151:$BA$151,0)),0)+IFERROR(INDEX('Hoja de Trabajo para listado'!$BC$155:$CB$1048576,MATCH($A369,'Hoja de Trabajo para listado'!$BC$155:$BC$1048576,0),MATCH((CUADRO!Q$5&amp;$E369),'Hoja de Trabajo para listado'!$BC$151:$CB$151,0)),0)+IFERROR(INDEX('Hoja de Trabajo para listado'!$DE$153:$DG$274,MATCH($A369,'Hoja de Trabajo para listado'!$DE$153:$DE$1048576,0),MATCH((CUADRO!Q$5&amp;$E369),'Hoja de Trabajo para listado'!$DE$151:$DG$151,0)),0)+IFERROR(INDEX('Hoja de Trabajo para listado'!$CD$155:$DC$1048576,MATCH($A369,'Hoja de Trabajo para listado'!$CD$155:$CD$1048576,0),MATCH((CUADRO!Q$5&amp;$E369),'Hoja de Trabajo para listado'!$CD$151:$DC$151,0)),0)</f>
        <v>0</v>
      </c>
      <c r="R369" s="245">
        <f t="shared" ca="1" si="13"/>
        <v>0</v>
      </c>
      <c r="S369" s="262">
        <f ca="1">+R368+R369</f>
        <v>0</v>
      </c>
      <c r="T369" s="245">
        <f ca="1">+S369</f>
        <v>0</v>
      </c>
      <c r="U369" s="244">
        <f t="shared" si="14"/>
        <v>2</v>
      </c>
      <c r="V369" s="333" t="str">
        <f>+VLOOKUP(A369,bd_lista!$A$3:$E$590,5,FALSE)</f>
        <v>Empresas Nacionales</v>
      </c>
      <c r="W369" s="384"/>
      <c r="X369" s="242">
        <f>+VLOOKUP(A369,[3]Sheet1!$A$13:$D$744,4,FALSE)</f>
        <v>20</v>
      </c>
      <c r="Y369" s="242" t="str">
        <f>+VLOOKUP(X369,bd_lista!$A$3:$C$590,3,FALSE)</f>
        <v>Ministerio de Defensa</v>
      </c>
      <c r="Z369" s="292"/>
      <c r="AA369" s="293"/>
    </row>
    <row r="370" spans="1:27" ht="15" customHeight="1">
      <c r="A370" s="251">
        <v>597</v>
      </c>
      <c r="B370" s="388">
        <f>+A370</f>
        <v>597</v>
      </c>
      <c r="C370" s="247" t="str">
        <f>+VLOOKUP(A370,bd_lista!$A$3:$C$590,3,FALSE)</f>
        <v>Empresa Pública Nacional Estratégica de Yacimientos de Litio Bolivianos</v>
      </c>
      <c r="D370" s="385" t="str">
        <f>+C370</f>
        <v>Empresa Pública Nacional Estratégica de Yacimientos de Litio Bolivianos</v>
      </c>
      <c r="E370" s="247" t="s">
        <v>1304</v>
      </c>
      <c r="F370" s="243">
        <f ca="1">+IFERROR(INDEX('Hoja de Trabajo para listado'!$A$155:$Z$1048576,MATCH($A370,'Hoja de Trabajo para listado'!$A$155:$A$1048576,0),MATCH((CUADRO!F$5&amp;$E370),'Hoja de Trabajo para listado'!$A$151:$Z$151,0)),0)+IFERROR(INDEX('Hoja de Trabajo para listado'!$AB$155:$BA$1048576,MATCH($A370,'Hoja de Trabajo para listado'!$AB$155:$AB$1048576,0),MATCH((CUADRO!F$5&amp;$E370),'Hoja de Trabajo para listado'!$AB$151:$BA$151,0)),0)+IFERROR(INDEX('Hoja de Trabajo para listado'!$BC$155:$CB$1048576,MATCH($A370,'Hoja de Trabajo para listado'!$BC$155:$BC$1048576,0),MATCH((CUADRO!F$5&amp;$E370),'Hoja de Trabajo para listado'!$BC$151:$CB$151,0)),0)+IFERROR(INDEX('Hoja de Trabajo para listado'!$DE$153:$DG$274,MATCH($A370,'Hoja de Trabajo para listado'!$DE$153:$DE$1048576,0),MATCH((CUADRO!F$5&amp;$E370),'Hoja de Trabajo para listado'!$DE$151:$DG$151,0)),0)+IFERROR(INDEX('Hoja de Trabajo para listado'!$CD$155:$DC$1048576,MATCH($A370,'Hoja de Trabajo para listado'!$CD$155:$CD$1048576,0),MATCH((CUADRO!F$5&amp;$E370),'Hoja de Trabajo para listado'!$CD$151:$DC$151,0)),0)</f>
        <v>2812.12</v>
      </c>
      <c r="G370" s="243">
        <f ca="1">+IFERROR(INDEX('Hoja de Trabajo para listado'!$A$155:$Z$1048576,MATCH($A370,'Hoja de Trabajo para listado'!$A$155:$A$1048576,0),MATCH((CUADRO!G$5&amp;$E370),'Hoja de Trabajo para listado'!$A$151:$Z$151,0)),0)+IFERROR(INDEX('Hoja de Trabajo para listado'!$AB$155:$BA$1048576,MATCH($A370,'Hoja de Trabajo para listado'!$AB$155:$AB$1048576,0),MATCH((CUADRO!G$5&amp;$E370),'Hoja de Trabajo para listado'!$AB$151:$BA$151,0)),0)+IFERROR(INDEX('Hoja de Trabajo para listado'!$BC$155:$CB$1048576,MATCH($A370,'Hoja de Trabajo para listado'!$BC$155:$BC$1048576,0),MATCH((CUADRO!G$5&amp;$E370),'Hoja de Trabajo para listado'!$BC$151:$CB$151,0)),0)+IFERROR(INDEX('Hoja de Trabajo para listado'!$DE$153:$DG$274,MATCH($A370,'Hoja de Trabajo para listado'!$DE$153:$DE$1048576,0),MATCH((CUADRO!G$5&amp;$E370),'Hoja de Trabajo para listado'!$DE$151:$DG$151,0)),0)+IFERROR(INDEX('Hoja de Trabajo para listado'!$CD$155:$DC$1048576,MATCH($A370,'Hoja de Trabajo para listado'!$CD$155:$CD$1048576,0),MATCH((CUADRO!G$5&amp;$E370),'Hoja de Trabajo para listado'!$CD$151:$DC$151,0)),0)</f>
        <v>300</v>
      </c>
      <c r="H370" s="243">
        <f ca="1">+IFERROR(INDEX('Hoja de Trabajo para listado'!$A$155:$Z$1048576,MATCH($A370,'Hoja de Trabajo para listado'!$A$155:$A$1048576,0),MATCH((CUADRO!H$5&amp;$E370),'Hoja de Trabajo para listado'!$A$151:$Z$151,0)),0)+IFERROR(INDEX('Hoja de Trabajo para listado'!$AB$155:$BA$1048576,MATCH($A370,'Hoja de Trabajo para listado'!$AB$155:$AB$1048576,0),MATCH((CUADRO!H$5&amp;$E370),'Hoja de Trabajo para listado'!$AB$151:$BA$151,0)),0)+IFERROR(INDEX('Hoja de Trabajo para listado'!$BC$155:$CB$1048576,MATCH($A370,'Hoja de Trabajo para listado'!$BC$155:$BC$1048576,0),MATCH((CUADRO!H$5&amp;$E370),'Hoja de Trabajo para listado'!$BC$151:$CB$151,0)),0)+IFERROR(INDEX('Hoja de Trabajo para listado'!$DE$153:$DG$274,MATCH($A370,'Hoja de Trabajo para listado'!$DE$153:$DE$1048576,0),MATCH((CUADRO!H$5&amp;$E370),'Hoja de Trabajo para listado'!$DE$151:$DG$151,0)),0)+IFERROR(INDEX('Hoja de Trabajo para listado'!$CD$155:$DC$1048576,MATCH($A370,'Hoja de Trabajo para listado'!$CD$155:$CD$1048576,0),MATCH((CUADRO!H$5&amp;$E370),'Hoja de Trabajo para listado'!$CD$151:$DC$151,0)),0)</f>
        <v>0</v>
      </c>
      <c r="I370" s="243">
        <f ca="1">+IFERROR(INDEX('Hoja de Trabajo para listado'!$A$155:$Z$1048576,MATCH($A370,'Hoja de Trabajo para listado'!$A$155:$A$1048576,0),MATCH((CUADRO!I$5&amp;$E370),'Hoja de Trabajo para listado'!$A$151:$Z$151,0)),0)+IFERROR(INDEX('Hoja de Trabajo para listado'!$AB$155:$BA$1048576,MATCH($A370,'Hoja de Trabajo para listado'!$AB$155:$AB$1048576,0),MATCH((CUADRO!I$5&amp;$E370),'Hoja de Trabajo para listado'!$AB$151:$BA$151,0)),0)+IFERROR(INDEX('Hoja de Trabajo para listado'!$BC$155:$CB$1048576,MATCH($A370,'Hoja de Trabajo para listado'!$BC$155:$BC$1048576,0),MATCH((CUADRO!I$5&amp;$E370),'Hoja de Trabajo para listado'!$BC$151:$CB$151,0)),0)+IFERROR(INDEX('Hoja de Trabajo para listado'!$DE$153:$DG$274,MATCH($A370,'Hoja de Trabajo para listado'!$DE$153:$DE$1048576,0),MATCH((CUADRO!I$5&amp;$E370),'Hoja de Trabajo para listado'!$DE$151:$DG$151,0)),0)+IFERROR(INDEX('Hoja de Trabajo para listado'!$CD$155:$DC$1048576,MATCH($A370,'Hoja de Trabajo para listado'!$CD$155:$CD$1048576,0),MATCH((CUADRO!I$5&amp;$E370),'Hoja de Trabajo para listado'!$CD$151:$DC$151,0)),0)</f>
        <v>0</v>
      </c>
      <c r="J370" s="243">
        <f ca="1">+IFERROR(INDEX('Hoja de Trabajo para listado'!$A$155:$Z$1048576,MATCH($A370,'Hoja de Trabajo para listado'!$A$155:$A$1048576,0),MATCH((CUADRO!J$5&amp;$E370),'Hoja de Trabajo para listado'!$A$151:$Z$151,0)),0)+IFERROR(INDEX('Hoja de Trabajo para listado'!$AB$155:$BA$1048576,MATCH($A370,'Hoja de Trabajo para listado'!$AB$155:$AB$1048576,0),MATCH((CUADRO!J$5&amp;$E370),'Hoja de Trabajo para listado'!$AB$151:$BA$151,0)),0)+IFERROR(INDEX('Hoja de Trabajo para listado'!$BC$155:$CB$1048576,MATCH($A370,'Hoja de Trabajo para listado'!$BC$155:$BC$1048576,0),MATCH((CUADRO!J$5&amp;$E370),'Hoja de Trabajo para listado'!$BC$151:$CB$151,0)),0)+IFERROR(INDEX('Hoja de Trabajo para listado'!$DE$153:$DG$274,MATCH($A370,'Hoja de Trabajo para listado'!$DE$153:$DE$1048576,0),MATCH((CUADRO!J$5&amp;$E370),'Hoja de Trabajo para listado'!$DE$151:$DG$151,0)),0)+IFERROR(INDEX('Hoja de Trabajo para listado'!$CD$155:$DC$1048576,MATCH($A370,'Hoja de Trabajo para listado'!$CD$155:$CD$1048576,0),MATCH((CUADRO!J$5&amp;$E370),'Hoja de Trabajo para listado'!$CD$151:$DC$151,0)),0)</f>
        <v>0</v>
      </c>
      <c r="K370" s="243">
        <f ca="1">+IFERROR(INDEX('Hoja de Trabajo para listado'!$A$155:$Z$1048576,MATCH($A370,'Hoja de Trabajo para listado'!$A$155:$A$1048576,0),MATCH((CUADRO!K$5&amp;$E370),'Hoja de Trabajo para listado'!$A$151:$Z$151,0)),0)+IFERROR(INDEX('Hoja de Trabajo para listado'!$AB$155:$BA$1048576,MATCH($A370,'Hoja de Trabajo para listado'!$AB$155:$AB$1048576,0),MATCH((CUADRO!K$5&amp;$E370),'Hoja de Trabajo para listado'!$AB$151:$BA$151,0)),0)+IFERROR(INDEX('Hoja de Trabajo para listado'!$BC$155:$CB$1048576,MATCH($A370,'Hoja de Trabajo para listado'!$BC$155:$BC$1048576,0),MATCH((CUADRO!K$5&amp;$E370),'Hoja de Trabajo para listado'!$BC$151:$CB$151,0)),0)+IFERROR(INDEX('Hoja de Trabajo para listado'!$DE$153:$DG$274,MATCH($A370,'Hoja de Trabajo para listado'!$DE$153:$DE$1048576,0),MATCH((CUADRO!K$5&amp;$E370),'Hoja de Trabajo para listado'!$DE$151:$DG$151,0)),0)+IFERROR(INDEX('Hoja de Trabajo para listado'!$CD$155:$DC$1048576,MATCH($A370,'Hoja de Trabajo para listado'!$CD$155:$CD$1048576,0),MATCH((CUADRO!K$5&amp;$E370),'Hoja de Trabajo para listado'!$CD$151:$DC$151,0)),0)</f>
        <v>0</v>
      </c>
      <c r="L370" s="243">
        <f ca="1">+IFERROR(INDEX('Hoja de Trabajo para listado'!$A$155:$Z$1048576,MATCH($A370,'Hoja de Trabajo para listado'!$A$155:$A$1048576,0),MATCH((CUADRO!L$5&amp;$E370),'Hoja de Trabajo para listado'!$A$151:$Z$151,0)),0)+IFERROR(INDEX('Hoja de Trabajo para listado'!$AB$155:$BA$1048576,MATCH($A370,'Hoja de Trabajo para listado'!$AB$155:$AB$1048576,0),MATCH((CUADRO!L$5&amp;$E370),'Hoja de Trabajo para listado'!$AB$151:$BA$151,0)),0)+IFERROR(INDEX('Hoja de Trabajo para listado'!$BC$155:$CB$1048576,MATCH($A370,'Hoja de Trabajo para listado'!$BC$155:$BC$1048576,0),MATCH((CUADRO!L$5&amp;$E370),'Hoja de Trabajo para listado'!$BC$151:$CB$151,0)),0)+IFERROR(INDEX('Hoja de Trabajo para listado'!$DE$153:$DG$274,MATCH($A370,'Hoja de Trabajo para listado'!$DE$153:$DE$1048576,0),MATCH((CUADRO!L$5&amp;$E370),'Hoja de Trabajo para listado'!$DE$151:$DG$151,0)),0)+IFERROR(INDEX('Hoja de Trabajo para listado'!$CD$155:$DC$1048576,MATCH($A370,'Hoja de Trabajo para listado'!$CD$155:$CD$1048576,0),MATCH((CUADRO!L$5&amp;$E370),'Hoja de Trabajo para listado'!$CD$151:$DC$151,0)),0)</f>
        <v>0</v>
      </c>
      <c r="M370" s="243">
        <f ca="1">+IFERROR(INDEX('Hoja de Trabajo para listado'!$A$155:$Z$1048576,MATCH($A370,'Hoja de Trabajo para listado'!$A$155:$A$1048576,0),MATCH((CUADRO!M$5&amp;$E370),'Hoja de Trabajo para listado'!$A$151:$Z$151,0)),0)+IFERROR(INDEX('Hoja de Trabajo para listado'!$AB$155:$BA$1048576,MATCH($A370,'Hoja de Trabajo para listado'!$AB$155:$AB$1048576,0),MATCH((CUADRO!M$5&amp;$E370),'Hoja de Trabajo para listado'!$AB$151:$BA$151,0)),0)+IFERROR(INDEX('Hoja de Trabajo para listado'!$BC$155:$CB$1048576,MATCH($A370,'Hoja de Trabajo para listado'!$BC$155:$BC$1048576,0),MATCH((CUADRO!M$5&amp;$E370),'Hoja de Trabajo para listado'!$BC$151:$CB$151,0)),0)+IFERROR(INDEX('Hoja de Trabajo para listado'!$DE$153:$DG$274,MATCH($A370,'Hoja de Trabajo para listado'!$DE$153:$DE$1048576,0),MATCH((CUADRO!M$5&amp;$E370),'Hoja de Trabajo para listado'!$DE$151:$DG$151,0)),0)+IFERROR(INDEX('Hoja de Trabajo para listado'!$CD$155:$DC$1048576,MATCH($A370,'Hoja de Trabajo para listado'!$CD$155:$CD$1048576,0),MATCH((CUADRO!M$5&amp;$E370),'Hoja de Trabajo para listado'!$CD$151:$DC$151,0)),0)</f>
        <v>0</v>
      </c>
      <c r="N370" s="243">
        <f ca="1">+IFERROR(INDEX('Hoja de Trabajo para listado'!$A$155:$Z$1048576,MATCH($A370,'Hoja de Trabajo para listado'!$A$155:$A$1048576,0),MATCH((CUADRO!N$5&amp;$E370),'Hoja de Trabajo para listado'!$A$151:$Z$151,0)),0)+IFERROR(INDEX('Hoja de Trabajo para listado'!$AB$155:$BA$1048576,MATCH($A370,'Hoja de Trabajo para listado'!$AB$155:$AB$1048576,0),MATCH((CUADRO!N$5&amp;$E370),'Hoja de Trabajo para listado'!$AB$151:$BA$151,0)),0)+IFERROR(INDEX('Hoja de Trabajo para listado'!$BC$155:$CB$1048576,MATCH($A370,'Hoja de Trabajo para listado'!$BC$155:$BC$1048576,0),MATCH((CUADRO!N$5&amp;$E370),'Hoja de Trabajo para listado'!$BC$151:$CB$151,0)),0)+IFERROR(INDEX('Hoja de Trabajo para listado'!$DE$153:$DG$274,MATCH($A370,'Hoja de Trabajo para listado'!$DE$153:$DE$1048576,0),MATCH((CUADRO!N$5&amp;$E370),'Hoja de Trabajo para listado'!$DE$151:$DG$151,0)),0)+IFERROR(INDEX('Hoja de Trabajo para listado'!$CD$155:$DC$1048576,MATCH($A370,'Hoja de Trabajo para listado'!$CD$155:$CD$1048576,0),MATCH((CUADRO!N$5&amp;$E370),'Hoja de Trabajo para listado'!$CD$151:$DC$151,0)),0)</f>
        <v>0</v>
      </c>
      <c r="O370" s="243">
        <f ca="1">+IFERROR(INDEX('Hoja de Trabajo para listado'!$A$155:$Z$1048576,MATCH($A370,'Hoja de Trabajo para listado'!$A$155:$A$1048576,0),MATCH((CUADRO!O$5&amp;$E370),'Hoja de Trabajo para listado'!$A$151:$Z$151,0)),0)+IFERROR(INDEX('Hoja de Trabajo para listado'!$AB$155:$BA$1048576,MATCH($A370,'Hoja de Trabajo para listado'!$AB$155:$AB$1048576,0),MATCH((CUADRO!O$5&amp;$E370),'Hoja de Trabajo para listado'!$AB$151:$BA$151,0)),0)+IFERROR(INDEX('Hoja de Trabajo para listado'!$BC$155:$CB$1048576,MATCH($A370,'Hoja de Trabajo para listado'!$BC$155:$BC$1048576,0),MATCH((CUADRO!O$5&amp;$E370),'Hoja de Trabajo para listado'!$BC$151:$CB$151,0)),0)+IFERROR(INDEX('Hoja de Trabajo para listado'!$DE$153:$DG$274,MATCH($A370,'Hoja de Trabajo para listado'!$DE$153:$DE$1048576,0),MATCH((CUADRO!O$5&amp;$E370),'Hoja de Trabajo para listado'!$DE$151:$DG$151,0)),0)+IFERROR(INDEX('Hoja de Trabajo para listado'!$CD$155:$DC$1048576,MATCH($A370,'Hoja de Trabajo para listado'!$CD$155:$CD$1048576,0),MATCH((CUADRO!O$5&amp;$E370),'Hoja de Trabajo para listado'!$CD$151:$DC$151,0)),0)</f>
        <v>0</v>
      </c>
      <c r="P370" s="243">
        <f ca="1">+IFERROR(INDEX('Hoja de Trabajo para listado'!$A$155:$Z$1048576,MATCH($A370,'Hoja de Trabajo para listado'!$A$155:$A$1048576,0),MATCH((CUADRO!P$5&amp;$E370),'Hoja de Trabajo para listado'!$A$151:$Z$151,0)),0)+IFERROR(INDEX('Hoja de Trabajo para listado'!$AB$155:$BA$1048576,MATCH($A370,'Hoja de Trabajo para listado'!$AB$155:$AB$1048576,0),MATCH((CUADRO!P$5&amp;$E370),'Hoja de Trabajo para listado'!$AB$151:$BA$151,0)),0)+IFERROR(INDEX('Hoja de Trabajo para listado'!$BC$155:$CB$1048576,MATCH($A370,'Hoja de Trabajo para listado'!$BC$155:$BC$1048576,0),MATCH((CUADRO!P$5&amp;$E370),'Hoja de Trabajo para listado'!$BC$151:$CB$151,0)),0)+IFERROR(INDEX('Hoja de Trabajo para listado'!$DE$153:$DG$274,MATCH($A370,'Hoja de Trabajo para listado'!$DE$153:$DE$1048576,0),MATCH((CUADRO!P$5&amp;$E370),'Hoja de Trabajo para listado'!$DE$151:$DG$151,0)),0)+IFERROR(INDEX('Hoja de Trabajo para listado'!$CD$155:$DC$1048576,MATCH($A370,'Hoja de Trabajo para listado'!$CD$155:$CD$1048576,0),MATCH((CUADRO!P$5&amp;$E370),'Hoja de Trabajo para listado'!$CD$151:$DC$151,0)),0)</f>
        <v>0</v>
      </c>
      <c r="Q370" s="243">
        <f ca="1">+IFERROR(INDEX('Hoja de Trabajo para listado'!$A$155:$Z$1048576,MATCH($A370,'Hoja de Trabajo para listado'!$A$155:$A$1048576,0),MATCH((CUADRO!Q$5&amp;$E370),'Hoja de Trabajo para listado'!$A$151:$Z$151,0)),0)+IFERROR(INDEX('Hoja de Trabajo para listado'!$AB$155:$BA$1048576,MATCH($A370,'Hoja de Trabajo para listado'!$AB$155:$AB$1048576,0),MATCH((CUADRO!Q$5&amp;$E370),'Hoja de Trabajo para listado'!$AB$151:$BA$151,0)),0)+IFERROR(INDEX('Hoja de Trabajo para listado'!$BC$155:$CB$1048576,MATCH($A370,'Hoja de Trabajo para listado'!$BC$155:$BC$1048576,0),MATCH((CUADRO!Q$5&amp;$E370),'Hoja de Trabajo para listado'!$BC$151:$CB$151,0)),0)+IFERROR(INDEX('Hoja de Trabajo para listado'!$DE$153:$DG$274,MATCH($A370,'Hoja de Trabajo para listado'!$DE$153:$DE$1048576,0),MATCH((CUADRO!Q$5&amp;$E370),'Hoja de Trabajo para listado'!$DE$151:$DG$151,0)),0)+IFERROR(INDEX('Hoja de Trabajo para listado'!$CD$155:$DC$1048576,MATCH($A370,'Hoja de Trabajo para listado'!$CD$155:$CD$1048576,0),MATCH((CUADRO!Q$5&amp;$E370),'Hoja de Trabajo para listado'!$CD$151:$DC$151,0)),0)</f>
        <v>0</v>
      </c>
      <c r="R370" s="243">
        <f t="shared" ca="1" si="13"/>
        <v>3112.12</v>
      </c>
      <c r="S370" s="263"/>
      <c r="T370" s="243">
        <f ca="1">+T371</f>
        <v>636441.72</v>
      </c>
      <c r="U370" s="242">
        <f t="shared" si="14"/>
        <v>1</v>
      </c>
      <c r="V370" s="333" t="str">
        <f>+VLOOKUP(A370,bd_lista!$A$3:$E$590,5,FALSE)</f>
        <v>Empresas Nacionales</v>
      </c>
      <c r="W370" s="383" t="str">
        <f>+V370</f>
        <v>Empresas Nacionales</v>
      </c>
      <c r="X370" s="242">
        <v>25</v>
      </c>
      <c r="Y370" s="242" t="str">
        <f>+VLOOKUP(X370,bd_lista!$A$3:$C$590,3,FALSE)</f>
        <v>Ministerio de la Presidencia</v>
      </c>
      <c r="Z370" s="294">
        <f>+X370</f>
        <v>25</v>
      </c>
      <c r="AA370" s="319" t="str">
        <f>+Y370</f>
        <v>Ministerio de la Presidencia</v>
      </c>
    </row>
    <row r="371" spans="1:27" ht="15" customHeight="1">
      <c r="A371" s="32">
        <v>597</v>
      </c>
      <c r="B371" s="389"/>
      <c r="C371" s="333" t="str">
        <f>+VLOOKUP(A371,bd_lista!$A$3:$C$590,3,FALSE)</f>
        <v>Empresa Pública Nacional Estratégica de Yacimientos de Litio Bolivianos</v>
      </c>
      <c r="D371" s="386"/>
      <c r="E371" s="333" t="s">
        <v>1305</v>
      </c>
      <c r="F371" s="245">
        <f ca="1">+IFERROR(INDEX('Hoja de Trabajo para listado'!$A$155:$Z$1048576,MATCH($A371,'Hoja de Trabajo para listado'!$A$155:$A$1048576,0),MATCH((CUADRO!F$5&amp;$E371),'Hoja de Trabajo para listado'!$A$151:$Z$151,0)),0)+IFERROR(INDEX('Hoja de Trabajo para listado'!$AB$155:$BA$1048576,MATCH($A371,'Hoja de Trabajo para listado'!$AB$155:$AB$1048576,0),MATCH((CUADRO!F$5&amp;$E371),'Hoja de Trabajo para listado'!$AB$151:$BA$151,0)),0)+IFERROR(INDEX('Hoja de Trabajo para listado'!$BC$155:$CB$1048576,MATCH($A371,'Hoja de Trabajo para listado'!$BC$155:$BC$1048576,0),MATCH((CUADRO!F$5&amp;$E371),'Hoja de Trabajo para listado'!$BC$151:$CB$151,0)),0)+IFERROR(INDEX('Hoja de Trabajo para listado'!$DE$153:$DG$274,MATCH($A371,'Hoja de Trabajo para listado'!$DE$153:$DE$1048576,0),MATCH((CUADRO!F$5&amp;$E371),'Hoja de Trabajo para listado'!$DE$151:$DG$151,0)),0)+IFERROR(INDEX('Hoja de Trabajo para listado'!$CD$155:$DC$1048576,MATCH($A371,'Hoja de Trabajo para listado'!$CD$155:$CD$1048576,0),MATCH((CUADRO!F$5&amp;$E371),'Hoja de Trabajo para listado'!$CD$151:$DC$151,0)),0)</f>
        <v>0</v>
      </c>
      <c r="G371" s="245">
        <f ca="1">+IFERROR(INDEX('Hoja de Trabajo para listado'!$A$155:$Z$1048576,MATCH($A371,'Hoja de Trabajo para listado'!$A$155:$A$1048576,0),MATCH((CUADRO!G$5&amp;$E371),'Hoja de Trabajo para listado'!$A$151:$Z$151,0)),0)+IFERROR(INDEX('Hoja de Trabajo para listado'!$AB$155:$BA$1048576,MATCH($A371,'Hoja de Trabajo para listado'!$AB$155:$AB$1048576,0),MATCH((CUADRO!G$5&amp;$E371),'Hoja de Trabajo para listado'!$AB$151:$BA$151,0)),0)+IFERROR(INDEX('Hoja de Trabajo para listado'!$BC$155:$CB$1048576,MATCH($A371,'Hoja de Trabajo para listado'!$BC$155:$BC$1048576,0),MATCH((CUADRO!G$5&amp;$E371),'Hoja de Trabajo para listado'!$BC$151:$CB$151,0)),0)+IFERROR(INDEX('Hoja de Trabajo para listado'!$DE$153:$DG$274,MATCH($A371,'Hoja de Trabajo para listado'!$DE$153:$DE$1048576,0),MATCH((CUADRO!G$5&amp;$E371),'Hoja de Trabajo para listado'!$DE$151:$DG$151,0)),0)+IFERROR(INDEX('Hoja de Trabajo para listado'!$CD$155:$DC$1048576,MATCH($A371,'Hoja de Trabajo para listado'!$CD$155:$CD$1048576,0),MATCH((CUADRO!G$5&amp;$E371),'Hoja de Trabajo para listado'!$CD$151:$DC$151,0)),0)</f>
        <v>633329.6</v>
      </c>
      <c r="H371" s="245">
        <f ca="1">+IFERROR(INDEX('Hoja de Trabajo para listado'!$A$155:$Z$1048576,MATCH($A371,'Hoja de Trabajo para listado'!$A$155:$A$1048576,0),MATCH((CUADRO!H$5&amp;$E371),'Hoja de Trabajo para listado'!$A$151:$Z$151,0)),0)+IFERROR(INDEX('Hoja de Trabajo para listado'!$AB$155:$BA$1048576,MATCH($A371,'Hoja de Trabajo para listado'!$AB$155:$AB$1048576,0),MATCH((CUADRO!H$5&amp;$E371),'Hoja de Trabajo para listado'!$AB$151:$BA$151,0)),0)+IFERROR(INDEX('Hoja de Trabajo para listado'!$BC$155:$CB$1048576,MATCH($A371,'Hoja de Trabajo para listado'!$BC$155:$BC$1048576,0),MATCH((CUADRO!H$5&amp;$E371),'Hoja de Trabajo para listado'!$BC$151:$CB$151,0)),0)+IFERROR(INDEX('Hoja de Trabajo para listado'!$DE$153:$DG$274,MATCH($A371,'Hoja de Trabajo para listado'!$DE$153:$DE$1048576,0),MATCH((CUADRO!H$5&amp;$E371),'Hoja de Trabajo para listado'!$DE$151:$DG$151,0)),0)+IFERROR(INDEX('Hoja de Trabajo para listado'!$CD$155:$DC$1048576,MATCH($A371,'Hoja de Trabajo para listado'!$CD$155:$CD$1048576,0),MATCH((CUADRO!H$5&amp;$E371),'Hoja de Trabajo para listado'!$CD$151:$DC$151,0)),0)</f>
        <v>0</v>
      </c>
      <c r="I371" s="245">
        <f ca="1">+IFERROR(INDEX('Hoja de Trabajo para listado'!$A$155:$Z$1048576,MATCH($A371,'Hoja de Trabajo para listado'!$A$155:$A$1048576,0),MATCH((CUADRO!I$5&amp;$E371),'Hoja de Trabajo para listado'!$A$151:$Z$151,0)),0)+IFERROR(INDEX('Hoja de Trabajo para listado'!$AB$155:$BA$1048576,MATCH($A371,'Hoja de Trabajo para listado'!$AB$155:$AB$1048576,0),MATCH((CUADRO!I$5&amp;$E371),'Hoja de Trabajo para listado'!$AB$151:$BA$151,0)),0)+IFERROR(INDEX('Hoja de Trabajo para listado'!$BC$155:$CB$1048576,MATCH($A371,'Hoja de Trabajo para listado'!$BC$155:$BC$1048576,0),MATCH((CUADRO!I$5&amp;$E371),'Hoja de Trabajo para listado'!$BC$151:$CB$151,0)),0)+IFERROR(INDEX('Hoja de Trabajo para listado'!$DE$153:$DG$274,MATCH($A371,'Hoja de Trabajo para listado'!$DE$153:$DE$1048576,0),MATCH((CUADRO!I$5&amp;$E371),'Hoja de Trabajo para listado'!$DE$151:$DG$151,0)),0)+IFERROR(INDEX('Hoja de Trabajo para listado'!$CD$155:$DC$1048576,MATCH($A371,'Hoja de Trabajo para listado'!$CD$155:$CD$1048576,0),MATCH((CUADRO!I$5&amp;$E371),'Hoja de Trabajo para listado'!$CD$151:$DC$151,0)),0)</f>
        <v>0</v>
      </c>
      <c r="J371" s="245">
        <f ca="1">+IFERROR(INDEX('Hoja de Trabajo para listado'!$A$155:$Z$1048576,MATCH($A371,'Hoja de Trabajo para listado'!$A$155:$A$1048576,0),MATCH((CUADRO!J$5&amp;$E371),'Hoja de Trabajo para listado'!$A$151:$Z$151,0)),0)+IFERROR(INDEX('Hoja de Trabajo para listado'!$AB$155:$BA$1048576,MATCH($A371,'Hoja de Trabajo para listado'!$AB$155:$AB$1048576,0),MATCH((CUADRO!J$5&amp;$E371),'Hoja de Trabajo para listado'!$AB$151:$BA$151,0)),0)+IFERROR(INDEX('Hoja de Trabajo para listado'!$BC$155:$CB$1048576,MATCH($A371,'Hoja de Trabajo para listado'!$BC$155:$BC$1048576,0),MATCH((CUADRO!J$5&amp;$E371),'Hoja de Trabajo para listado'!$BC$151:$CB$151,0)),0)+IFERROR(INDEX('Hoja de Trabajo para listado'!$DE$153:$DG$274,MATCH($A371,'Hoja de Trabajo para listado'!$DE$153:$DE$1048576,0),MATCH((CUADRO!J$5&amp;$E371),'Hoja de Trabajo para listado'!$DE$151:$DG$151,0)),0)+IFERROR(INDEX('Hoja de Trabajo para listado'!$CD$155:$DC$1048576,MATCH($A371,'Hoja de Trabajo para listado'!$CD$155:$CD$1048576,0),MATCH((CUADRO!J$5&amp;$E371),'Hoja de Trabajo para listado'!$CD$151:$DC$151,0)),0)</f>
        <v>0</v>
      </c>
      <c r="K371" s="245">
        <f ca="1">+IFERROR(INDEX('Hoja de Trabajo para listado'!$A$155:$Z$1048576,MATCH($A371,'Hoja de Trabajo para listado'!$A$155:$A$1048576,0),MATCH((CUADRO!K$5&amp;$E371),'Hoja de Trabajo para listado'!$A$151:$Z$151,0)),0)+IFERROR(INDEX('Hoja de Trabajo para listado'!$AB$155:$BA$1048576,MATCH($A371,'Hoja de Trabajo para listado'!$AB$155:$AB$1048576,0),MATCH((CUADRO!K$5&amp;$E371),'Hoja de Trabajo para listado'!$AB$151:$BA$151,0)),0)+IFERROR(INDEX('Hoja de Trabajo para listado'!$BC$155:$CB$1048576,MATCH($A371,'Hoja de Trabajo para listado'!$BC$155:$BC$1048576,0),MATCH((CUADRO!K$5&amp;$E371),'Hoja de Trabajo para listado'!$BC$151:$CB$151,0)),0)+IFERROR(INDEX('Hoja de Trabajo para listado'!$DE$153:$DG$274,MATCH($A371,'Hoja de Trabajo para listado'!$DE$153:$DE$1048576,0),MATCH((CUADRO!K$5&amp;$E371),'Hoja de Trabajo para listado'!$DE$151:$DG$151,0)),0)+IFERROR(INDEX('Hoja de Trabajo para listado'!$CD$155:$DC$1048576,MATCH($A371,'Hoja de Trabajo para listado'!$CD$155:$CD$1048576,0),MATCH((CUADRO!K$5&amp;$E371),'Hoja de Trabajo para listado'!$CD$151:$DC$151,0)),0)</f>
        <v>0</v>
      </c>
      <c r="L371" s="245">
        <f ca="1">+IFERROR(INDEX('Hoja de Trabajo para listado'!$A$155:$Z$1048576,MATCH($A371,'Hoja de Trabajo para listado'!$A$155:$A$1048576,0),MATCH((CUADRO!L$5&amp;$E371),'Hoja de Trabajo para listado'!$A$151:$Z$151,0)),0)+IFERROR(INDEX('Hoja de Trabajo para listado'!$AB$155:$BA$1048576,MATCH($A371,'Hoja de Trabajo para listado'!$AB$155:$AB$1048576,0),MATCH((CUADRO!L$5&amp;$E371),'Hoja de Trabajo para listado'!$AB$151:$BA$151,0)),0)+IFERROR(INDEX('Hoja de Trabajo para listado'!$BC$155:$CB$1048576,MATCH($A371,'Hoja de Trabajo para listado'!$BC$155:$BC$1048576,0),MATCH((CUADRO!L$5&amp;$E371),'Hoja de Trabajo para listado'!$BC$151:$CB$151,0)),0)+IFERROR(INDEX('Hoja de Trabajo para listado'!$DE$153:$DG$274,MATCH($A371,'Hoja de Trabajo para listado'!$DE$153:$DE$1048576,0),MATCH((CUADRO!L$5&amp;$E371),'Hoja de Trabajo para listado'!$DE$151:$DG$151,0)),0)+IFERROR(INDEX('Hoja de Trabajo para listado'!$CD$155:$DC$1048576,MATCH($A371,'Hoja de Trabajo para listado'!$CD$155:$CD$1048576,0),MATCH((CUADRO!L$5&amp;$E371),'Hoja de Trabajo para listado'!$CD$151:$DC$151,0)),0)</f>
        <v>0</v>
      </c>
      <c r="M371" s="245">
        <f ca="1">+IFERROR(INDEX('Hoja de Trabajo para listado'!$A$155:$Z$1048576,MATCH($A371,'Hoja de Trabajo para listado'!$A$155:$A$1048576,0),MATCH((CUADRO!M$5&amp;$E371),'Hoja de Trabajo para listado'!$A$151:$Z$151,0)),0)+IFERROR(INDEX('Hoja de Trabajo para listado'!$AB$155:$BA$1048576,MATCH($A371,'Hoja de Trabajo para listado'!$AB$155:$AB$1048576,0),MATCH((CUADRO!M$5&amp;$E371),'Hoja de Trabajo para listado'!$AB$151:$BA$151,0)),0)+IFERROR(INDEX('Hoja de Trabajo para listado'!$BC$155:$CB$1048576,MATCH($A371,'Hoja de Trabajo para listado'!$BC$155:$BC$1048576,0),MATCH((CUADRO!M$5&amp;$E371),'Hoja de Trabajo para listado'!$BC$151:$CB$151,0)),0)+IFERROR(INDEX('Hoja de Trabajo para listado'!$DE$153:$DG$274,MATCH($A371,'Hoja de Trabajo para listado'!$DE$153:$DE$1048576,0),MATCH((CUADRO!M$5&amp;$E371),'Hoja de Trabajo para listado'!$DE$151:$DG$151,0)),0)+IFERROR(INDEX('Hoja de Trabajo para listado'!$CD$155:$DC$1048576,MATCH($A371,'Hoja de Trabajo para listado'!$CD$155:$CD$1048576,0),MATCH((CUADRO!M$5&amp;$E371),'Hoja de Trabajo para listado'!$CD$151:$DC$151,0)),0)</f>
        <v>0</v>
      </c>
      <c r="N371" s="245">
        <f ca="1">+IFERROR(INDEX('Hoja de Trabajo para listado'!$A$155:$Z$1048576,MATCH($A371,'Hoja de Trabajo para listado'!$A$155:$A$1048576,0),MATCH((CUADRO!N$5&amp;$E371),'Hoja de Trabajo para listado'!$A$151:$Z$151,0)),0)+IFERROR(INDEX('Hoja de Trabajo para listado'!$AB$155:$BA$1048576,MATCH($A371,'Hoja de Trabajo para listado'!$AB$155:$AB$1048576,0),MATCH((CUADRO!N$5&amp;$E371),'Hoja de Trabajo para listado'!$AB$151:$BA$151,0)),0)+IFERROR(INDEX('Hoja de Trabajo para listado'!$BC$155:$CB$1048576,MATCH($A371,'Hoja de Trabajo para listado'!$BC$155:$BC$1048576,0),MATCH((CUADRO!N$5&amp;$E371),'Hoja de Trabajo para listado'!$BC$151:$CB$151,0)),0)+IFERROR(INDEX('Hoja de Trabajo para listado'!$DE$153:$DG$274,MATCH($A371,'Hoja de Trabajo para listado'!$DE$153:$DE$1048576,0),MATCH((CUADRO!N$5&amp;$E371),'Hoja de Trabajo para listado'!$DE$151:$DG$151,0)),0)+IFERROR(INDEX('Hoja de Trabajo para listado'!$CD$155:$DC$1048576,MATCH($A371,'Hoja de Trabajo para listado'!$CD$155:$CD$1048576,0),MATCH((CUADRO!N$5&amp;$E371),'Hoja de Trabajo para listado'!$CD$151:$DC$151,0)),0)</f>
        <v>0</v>
      </c>
      <c r="O371" s="245">
        <f ca="1">+IFERROR(INDEX('Hoja de Trabajo para listado'!$A$155:$Z$1048576,MATCH($A371,'Hoja de Trabajo para listado'!$A$155:$A$1048576,0),MATCH((CUADRO!O$5&amp;$E371),'Hoja de Trabajo para listado'!$A$151:$Z$151,0)),0)+IFERROR(INDEX('Hoja de Trabajo para listado'!$AB$155:$BA$1048576,MATCH($A371,'Hoja de Trabajo para listado'!$AB$155:$AB$1048576,0),MATCH((CUADRO!O$5&amp;$E371),'Hoja de Trabajo para listado'!$AB$151:$BA$151,0)),0)+IFERROR(INDEX('Hoja de Trabajo para listado'!$BC$155:$CB$1048576,MATCH($A371,'Hoja de Trabajo para listado'!$BC$155:$BC$1048576,0),MATCH((CUADRO!O$5&amp;$E371),'Hoja de Trabajo para listado'!$BC$151:$CB$151,0)),0)+IFERROR(INDEX('Hoja de Trabajo para listado'!$DE$153:$DG$274,MATCH($A371,'Hoja de Trabajo para listado'!$DE$153:$DE$1048576,0),MATCH((CUADRO!O$5&amp;$E371),'Hoja de Trabajo para listado'!$DE$151:$DG$151,0)),0)+IFERROR(INDEX('Hoja de Trabajo para listado'!$CD$155:$DC$1048576,MATCH($A371,'Hoja de Trabajo para listado'!$CD$155:$CD$1048576,0),MATCH((CUADRO!O$5&amp;$E371),'Hoja de Trabajo para listado'!$CD$151:$DC$151,0)),0)</f>
        <v>0</v>
      </c>
      <c r="P371" s="245">
        <f ca="1">+IFERROR(INDEX('Hoja de Trabajo para listado'!$A$155:$Z$1048576,MATCH($A371,'Hoja de Trabajo para listado'!$A$155:$A$1048576,0),MATCH((CUADRO!P$5&amp;$E371),'Hoja de Trabajo para listado'!$A$151:$Z$151,0)),0)+IFERROR(INDEX('Hoja de Trabajo para listado'!$AB$155:$BA$1048576,MATCH($A371,'Hoja de Trabajo para listado'!$AB$155:$AB$1048576,0),MATCH((CUADRO!P$5&amp;$E371),'Hoja de Trabajo para listado'!$AB$151:$BA$151,0)),0)+IFERROR(INDEX('Hoja de Trabajo para listado'!$BC$155:$CB$1048576,MATCH($A371,'Hoja de Trabajo para listado'!$BC$155:$BC$1048576,0),MATCH((CUADRO!P$5&amp;$E371),'Hoja de Trabajo para listado'!$BC$151:$CB$151,0)),0)+IFERROR(INDEX('Hoja de Trabajo para listado'!$DE$153:$DG$274,MATCH($A371,'Hoja de Trabajo para listado'!$DE$153:$DE$1048576,0),MATCH((CUADRO!P$5&amp;$E371),'Hoja de Trabajo para listado'!$DE$151:$DG$151,0)),0)+IFERROR(INDEX('Hoja de Trabajo para listado'!$CD$155:$DC$1048576,MATCH($A371,'Hoja de Trabajo para listado'!$CD$155:$CD$1048576,0),MATCH((CUADRO!P$5&amp;$E371),'Hoja de Trabajo para listado'!$CD$151:$DC$151,0)),0)</f>
        <v>0</v>
      </c>
      <c r="Q371" s="245">
        <f ca="1">+IFERROR(INDEX('Hoja de Trabajo para listado'!$A$155:$Z$1048576,MATCH($A371,'Hoja de Trabajo para listado'!$A$155:$A$1048576,0),MATCH((CUADRO!Q$5&amp;$E371),'Hoja de Trabajo para listado'!$A$151:$Z$151,0)),0)+IFERROR(INDEX('Hoja de Trabajo para listado'!$AB$155:$BA$1048576,MATCH($A371,'Hoja de Trabajo para listado'!$AB$155:$AB$1048576,0),MATCH((CUADRO!Q$5&amp;$E371),'Hoja de Trabajo para listado'!$AB$151:$BA$151,0)),0)+IFERROR(INDEX('Hoja de Trabajo para listado'!$BC$155:$CB$1048576,MATCH($A371,'Hoja de Trabajo para listado'!$BC$155:$BC$1048576,0),MATCH((CUADRO!Q$5&amp;$E371),'Hoja de Trabajo para listado'!$BC$151:$CB$151,0)),0)+IFERROR(INDEX('Hoja de Trabajo para listado'!$DE$153:$DG$274,MATCH($A371,'Hoja de Trabajo para listado'!$DE$153:$DE$1048576,0),MATCH((CUADRO!Q$5&amp;$E371),'Hoja de Trabajo para listado'!$DE$151:$DG$151,0)),0)+IFERROR(INDEX('Hoja de Trabajo para listado'!$CD$155:$DC$1048576,MATCH($A371,'Hoja de Trabajo para listado'!$CD$155:$CD$1048576,0),MATCH((CUADRO!Q$5&amp;$E371),'Hoja de Trabajo para listado'!$CD$151:$DC$151,0)),0)</f>
        <v>0</v>
      </c>
      <c r="R371" s="245">
        <f t="shared" ca="1" si="13"/>
        <v>633329.6</v>
      </c>
      <c r="S371" s="262">
        <f ca="1">+R370+R371</f>
        <v>636441.72</v>
      </c>
      <c r="T371" s="245">
        <f ca="1">+S371</f>
        <v>636441.72</v>
      </c>
      <c r="U371" s="244">
        <f t="shared" si="14"/>
        <v>2</v>
      </c>
      <c r="V371" s="333" t="str">
        <f>+VLOOKUP(A371,bd_lista!$A$3:$E$590,5,FALSE)</f>
        <v>Empresas Nacionales</v>
      </c>
      <c r="W371" s="384"/>
      <c r="X371" s="242">
        <v>25</v>
      </c>
      <c r="Y371" s="242" t="str">
        <f>+VLOOKUP(X371,bd_lista!$A$3:$C$590,3,FALSE)</f>
        <v>Ministerio de la Presidencia</v>
      </c>
      <c r="Z371" s="292"/>
      <c r="AA371" s="321"/>
    </row>
    <row r="372" spans="1:27" ht="15" hidden="1" customHeight="1">
      <c r="A372" s="251">
        <v>598</v>
      </c>
      <c r="B372" s="388">
        <f>+A372</f>
        <v>598</v>
      </c>
      <c r="C372" s="247" t="str">
        <f>+VLOOKUP(A372,bd_lista!$A$3:$C$590,3,FALSE)</f>
        <v>Empresa Pública "Editorial del Estado Plurinacional de Bolivia"</v>
      </c>
      <c r="D372" s="385" t="str">
        <f>+C372</f>
        <v>Empresa Pública "Editorial del Estado Plurinacional de Bolivia"</v>
      </c>
      <c r="E372" s="247" t="s">
        <v>1304</v>
      </c>
      <c r="F372" s="243">
        <f ca="1">+IFERROR(INDEX('Hoja de Trabajo para listado'!$A$155:$Z$1048576,MATCH($A372,'Hoja de Trabajo para listado'!$A$155:$A$1048576,0),MATCH((CUADRO!F$5&amp;$E372),'Hoja de Trabajo para listado'!$A$151:$Z$151,0)),0)+IFERROR(INDEX('Hoja de Trabajo para listado'!$AB$155:$BA$1048576,MATCH($A372,'Hoja de Trabajo para listado'!$AB$155:$AB$1048576,0),MATCH((CUADRO!F$5&amp;$E372),'Hoja de Trabajo para listado'!$AB$151:$BA$151,0)),0)+IFERROR(INDEX('Hoja de Trabajo para listado'!$BC$155:$CB$1048576,MATCH($A372,'Hoja de Trabajo para listado'!$BC$155:$BC$1048576,0),MATCH((CUADRO!F$5&amp;$E372),'Hoja de Trabajo para listado'!$BC$151:$CB$151,0)),0)+IFERROR(INDEX('Hoja de Trabajo para listado'!$DE$153:$DG$274,MATCH($A372,'Hoja de Trabajo para listado'!$DE$153:$DE$1048576,0),MATCH((CUADRO!F$5&amp;$E372),'Hoja de Trabajo para listado'!$DE$151:$DG$151,0)),0)+IFERROR(INDEX('Hoja de Trabajo para listado'!$CD$155:$DC$1048576,MATCH($A372,'Hoja de Trabajo para listado'!$CD$155:$CD$1048576,0),MATCH((CUADRO!F$5&amp;$E372),'Hoja de Trabajo para listado'!$CD$151:$DC$151,0)),0)</f>
        <v>0</v>
      </c>
      <c r="G372" s="243">
        <f ca="1">+IFERROR(INDEX('Hoja de Trabajo para listado'!$A$155:$Z$1048576,MATCH($A372,'Hoja de Trabajo para listado'!$A$155:$A$1048576,0),MATCH((CUADRO!G$5&amp;$E372),'Hoja de Trabajo para listado'!$A$151:$Z$151,0)),0)+IFERROR(INDEX('Hoja de Trabajo para listado'!$AB$155:$BA$1048576,MATCH($A372,'Hoja de Trabajo para listado'!$AB$155:$AB$1048576,0),MATCH((CUADRO!G$5&amp;$E372),'Hoja de Trabajo para listado'!$AB$151:$BA$151,0)),0)+IFERROR(INDEX('Hoja de Trabajo para listado'!$BC$155:$CB$1048576,MATCH($A372,'Hoja de Trabajo para listado'!$BC$155:$BC$1048576,0),MATCH((CUADRO!G$5&amp;$E372),'Hoja de Trabajo para listado'!$BC$151:$CB$151,0)),0)+IFERROR(INDEX('Hoja de Trabajo para listado'!$DE$153:$DG$274,MATCH($A372,'Hoja de Trabajo para listado'!$DE$153:$DE$1048576,0),MATCH((CUADRO!G$5&amp;$E372),'Hoja de Trabajo para listado'!$DE$151:$DG$151,0)),0)+IFERROR(INDEX('Hoja de Trabajo para listado'!$CD$155:$DC$1048576,MATCH($A372,'Hoja de Trabajo para listado'!$CD$155:$CD$1048576,0),MATCH((CUADRO!G$5&amp;$E372),'Hoja de Trabajo para listado'!$CD$151:$DC$151,0)),0)</f>
        <v>0</v>
      </c>
      <c r="H372" s="243">
        <f ca="1">+IFERROR(INDEX('Hoja de Trabajo para listado'!$A$155:$Z$1048576,MATCH($A372,'Hoja de Trabajo para listado'!$A$155:$A$1048576,0),MATCH((CUADRO!H$5&amp;$E372),'Hoja de Trabajo para listado'!$A$151:$Z$151,0)),0)+IFERROR(INDEX('Hoja de Trabajo para listado'!$AB$155:$BA$1048576,MATCH($A372,'Hoja de Trabajo para listado'!$AB$155:$AB$1048576,0),MATCH((CUADRO!H$5&amp;$E372),'Hoja de Trabajo para listado'!$AB$151:$BA$151,0)),0)+IFERROR(INDEX('Hoja de Trabajo para listado'!$BC$155:$CB$1048576,MATCH($A372,'Hoja de Trabajo para listado'!$BC$155:$BC$1048576,0),MATCH((CUADRO!H$5&amp;$E372),'Hoja de Trabajo para listado'!$BC$151:$CB$151,0)),0)+IFERROR(INDEX('Hoja de Trabajo para listado'!$DE$153:$DG$274,MATCH($A372,'Hoja de Trabajo para listado'!$DE$153:$DE$1048576,0),MATCH((CUADRO!H$5&amp;$E372),'Hoja de Trabajo para listado'!$DE$151:$DG$151,0)),0)+IFERROR(INDEX('Hoja de Trabajo para listado'!$CD$155:$DC$1048576,MATCH($A372,'Hoja de Trabajo para listado'!$CD$155:$CD$1048576,0),MATCH((CUADRO!H$5&amp;$E372),'Hoja de Trabajo para listado'!$CD$151:$DC$151,0)),0)</f>
        <v>0</v>
      </c>
      <c r="I372" s="243">
        <f ca="1">+IFERROR(INDEX('Hoja de Trabajo para listado'!$A$155:$Z$1048576,MATCH($A372,'Hoja de Trabajo para listado'!$A$155:$A$1048576,0),MATCH((CUADRO!I$5&amp;$E372),'Hoja de Trabajo para listado'!$A$151:$Z$151,0)),0)+IFERROR(INDEX('Hoja de Trabajo para listado'!$AB$155:$BA$1048576,MATCH($A372,'Hoja de Trabajo para listado'!$AB$155:$AB$1048576,0),MATCH((CUADRO!I$5&amp;$E372),'Hoja de Trabajo para listado'!$AB$151:$BA$151,0)),0)+IFERROR(INDEX('Hoja de Trabajo para listado'!$BC$155:$CB$1048576,MATCH($A372,'Hoja de Trabajo para listado'!$BC$155:$BC$1048576,0),MATCH((CUADRO!I$5&amp;$E372),'Hoja de Trabajo para listado'!$BC$151:$CB$151,0)),0)+IFERROR(INDEX('Hoja de Trabajo para listado'!$DE$153:$DG$274,MATCH($A372,'Hoja de Trabajo para listado'!$DE$153:$DE$1048576,0),MATCH((CUADRO!I$5&amp;$E372),'Hoja de Trabajo para listado'!$DE$151:$DG$151,0)),0)+IFERROR(INDEX('Hoja de Trabajo para listado'!$CD$155:$DC$1048576,MATCH($A372,'Hoja de Trabajo para listado'!$CD$155:$CD$1048576,0),MATCH((CUADRO!I$5&amp;$E372),'Hoja de Trabajo para listado'!$CD$151:$DC$151,0)),0)</f>
        <v>0</v>
      </c>
      <c r="J372" s="243">
        <f ca="1">+IFERROR(INDEX('Hoja de Trabajo para listado'!$A$155:$Z$1048576,MATCH($A372,'Hoja de Trabajo para listado'!$A$155:$A$1048576,0),MATCH((CUADRO!J$5&amp;$E372),'Hoja de Trabajo para listado'!$A$151:$Z$151,0)),0)+IFERROR(INDEX('Hoja de Trabajo para listado'!$AB$155:$BA$1048576,MATCH($A372,'Hoja de Trabajo para listado'!$AB$155:$AB$1048576,0),MATCH((CUADRO!J$5&amp;$E372),'Hoja de Trabajo para listado'!$AB$151:$BA$151,0)),0)+IFERROR(INDEX('Hoja de Trabajo para listado'!$BC$155:$CB$1048576,MATCH($A372,'Hoja de Trabajo para listado'!$BC$155:$BC$1048576,0),MATCH((CUADRO!J$5&amp;$E372),'Hoja de Trabajo para listado'!$BC$151:$CB$151,0)),0)+IFERROR(INDEX('Hoja de Trabajo para listado'!$DE$153:$DG$274,MATCH($A372,'Hoja de Trabajo para listado'!$DE$153:$DE$1048576,0),MATCH((CUADRO!J$5&amp;$E372),'Hoja de Trabajo para listado'!$DE$151:$DG$151,0)),0)+IFERROR(INDEX('Hoja de Trabajo para listado'!$CD$155:$DC$1048576,MATCH($A372,'Hoja de Trabajo para listado'!$CD$155:$CD$1048576,0),MATCH((CUADRO!J$5&amp;$E372),'Hoja de Trabajo para listado'!$CD$151:$DC$151,0)),0)</f>
        <v>0</v>
      </c>
      <c r="K372" s="243">
        <f ca="1">+IFERROR(INDEX('Hoja de Trabajo para listado'!$A$155:$Z$1048576,MATCH($A372,'Hoja de Trabajo para listado'!$A$155:$A$1048576,0),MATCH((CUADRO!K$5&amp;$E372),'Hoja de Trabajo para listado'!$A$151:$Z$151,0)),0)+IFERROR(INDEX('Hoja de Trabajo para listado'!$AB$155:$BA$1048576,MATCH($A372,'Hoja de Trabajo para listado'!$AB$155:$AB$1048576,0),MATCH((CUADRO!K$5&amp;$E372),'Hoja de Trabajo para listado'!$AB$151:$BA$151,0)),0)+IFERROR(INDEX('Hoja de Trabajo para listado'!$BC$155:$CB$1048576,MATCH($A372,'Hoja de Trabajo para listado'!$BC$155:$BC$1048576,0),MATCH((CUADRO!K$5&amp;$E372),'Hoja de Trabajo para listado'!$BC$151:$CB$151,0)),0)+IFERROR(INDEX('Hoja de Trabajo para listado'!$DE$153:$DG$274,MATCH($A372,'Hoja de Trabajo para listado'!$DE$153:$DE$1048576,0),MATCH((CUADRO!K$5&amp;$E372),'Hoja de Trabajo para listado'!$DE$151:$DG$151,0)),0)+IFERROR(INDEX('Hoja de Trabajo para listado'!$CD$155:$DC$1048576,MATCH($A372,'Hoja de Trabajo para listado'!$CD$155:$CD$1048576,0),MATCH((CUADRO!K$5&amp;$E372),'Hoja de Trabajo para listado'!$CD$151:$DC$151,0)),0)</f>
        <v>0</v>
      </c>
      <c r="L372" s="243">
        <f ca="1">+IFERROR(INDEX('Hoja de Trabajo para listado'!$A$155:$Z$1048576,MATCH($A372,'Hoja de Trabajo para listado'!$A$155:$A$1048576,0),MATCH((CUADRO!L$5&amp;$E372),'Hoja de Trabajo para listado'!$A$151:$Z$151,0)),0)+IFERROR(INDEX('Hoja de Trabajo para listado'!$AB$155:$BA$1048576,MATCH($A372,'Hoja de Trabajo para listado'!$AB$155:$AB$1048576,0),MATCH((CUADRO!L$5&amp;$E372),'Hoja de Trabajo para listado'!$AB$151:$BA$151,0)),0)+IFERROR(INDEX('Hoja de Trabajo para listado'!$BC$155:$CB$1048576,MATCH($A372,'Hoja de Trabajo para listado'!$BC$155:$BC$1048576,0),MATCH((CUADRO!L$5&amp;$E372),'Hoja de Trabajo para listado'!$BC$151:$CB$151,0)),0)+IFERROR(INDEX('Hoja de Trabajo para listado'!$DE$153:$DG$274,MATCH($A372,'Hoja de Trabajo para listado'!$DE$153:$DE$1048576,0),MATCH((CUADRO!L$5&amp;$E372),'Hoja de Trabajo para listado'!$DE$151:$DG$151,0)),0)+IFERROR(INDEX('Hoja de Trabajo para listado'!$CD$155:$DC$1048576,MATCH($A372,'Hoja de Trabajo para listado'!$CD$155:$CD$1048576,0),MATCH((CUADRO!L$5&amp;$E372),'Hoja de Trabajo para listado'!$CD$151:$DC$151,0)),0)</f>
        <v>0</v>
      </c>
      <c r="M372" s="243">
        <f ca="1">+IFERROR(INDEX('Hoja de Trabajo para listado'!$A$155:$Z$1048576,MATCH($A372,'Hoja de Trabajo para listado'!$A$155:$A$1048576,0),MATCH((CUADRO!M$5&amp;$E372),'Hoja de Trabajo para listado'!$A$151:$Z$151,0)),0)+IFERROR(INDEX('Hoja de Trabajo para listado'!$AB$155:$BA$1048576,MATCH($A372,'Hoja de Trabajo para listado'!$AB$155:$AB$1048576,0),MATCH((CUADRO!M$5&amp;$E372),'Hoja de Trabajo para listado'!$AB$151:$BA$151,0)),0)+IFERROR(INDEX('Hoja de Trabajo para listado'!$BC$155:$CB$1048576,MATCH($A372,'Hoja de Trabajo para listado'!$BC$155:$BC$1048576,0),MATCH((CUADRO!M$5&amp;$E372),'Hoja de Trabajo para listado'!$BC$151:$CB$151,0)),0)+IFERROR(INDEX('Hoja de Trabajo para listado'!$DE$153:$DG$274,MATCH($A372,'Hoja de Trabajo para listado'!$DE$153:$DE$1048576,0),MATCH((CUADRO!M$5&amp;$E372),'Hoja de Trabajo para listado'!$DE$151:$DG$151,0)),0)+IFERROR(INDEX('Hoja de Trabajo para listado'!$CD$155:$DC$1048576,MATCH($A372,'Hoja de Trabajo para listado'!$CD$155:$CD$1048576,0),MATCH((CUADRO!M$5&amp;$E372),'Hoja de Trabajo para listado'!$CD$151:$DC$151,0)),0)</f>
        <v>0</v>
      </c>
      <c r="N372" s="243">
        <f ca="1">+IFERROR(INDEX('Hoja de Trabajo para listado'!$A$155:$Z$1048576,MATCH($A372,'Hoja de Trabajo para listado'!$A$155:$A$1048576,0),MATCH((CUADRO!N$5&amp;$E372),'Hoja de Trabajo para listado'!$A$151:$Z$151,0)),0)+IFERROR(INDEX('Hoja de Trabajo para listado'!$AB$155:$BA$1048576,MATCH($A372,'Hoja de Trabajo para listado'!$AB$155:$AB$1048576,0),MATCH((CUADRO!N$5&amp;$E372),'Hoja de Trabajo para listado'!$AB$151:$BA$151,0)),0)+IFERROR(INDEX('Hoja de Trabajo para listado'!$BC$155:$CB$1048576,MATCH($A372,'Hoja de Trabajo para listado'!$BC$155:$BC$1048576,0),MATCH((CUADRO!N$5&amp;$E372),'Hoja de Trabajo para listado'!$BC$151:$CB$151,0)),0)+IFERROR(INDEX('Hoja de Trabajo para listado'!$DE$153:$DG$274,MATCH($A372,'Hoja de Trabajo para listado'!$DE$153:$DE$1048576,0),MATCH((CUADRO!N$5&amp;$E372),'Hoja de Trabajo para listado'!$DE$151:$DG$151,0)),0)+IFERROR(INDEX('Hoja de Trabajo para listado'!$CD$155:$DC$1048576,MATCH($A372,'Hoja de Trabajo para listado'!$CD$155:$CD$1048576,0),MATCH((CUADRO!N$5&amp;$E372),'Hoja de Trabajo para listado'!$CD$151:$DC$151,0)),0)</f>
        <v>0</v>
      </c>
      <c r="O372" s="243">
        <f ca="1">+IFERROR(INDEX('Hoja de Trabajo para listado'!$A$155:$Z$1048576,MATCH($A372,'Hoja de Trabajo para listado'!$A$155:$A$1048576,0),MATCH((CUADRO!O$5&amp;$E372),'Hoja de Trabajo para listado'!$A$151:$Z$151,0)),0)+IFERROR(INDEX('Hoja de Trabajo para listado'!$AB$155:$BA$1048576,MATCH($A372,'Hoja de Trabajo para listado'!$AB$155:$AB$1048576,0),MATCH((CUADRO!O$5&amp;$E372),'Hoja de Trabajo para listado'!$AB$151:$BA$151,0)),0)+IFERROR(INDEX('Hoja de Trabajo para listado'!$BC$155:$CB$1048576,MATCH($A372,'Hoja de Trabajo para listado'!$BC$155:$BC$1048576,0),MATCH((CUADRO!O$5&amp;$E372),'Hoja de Trabajo para listado'!$BC$151:$CB$151,0)),0)+IFERROR(INDEX('Hoja de Trabajo para listado'!$DE$153:$DG$274,MATCH($A372,'Hoja de Trabajo para listado'!$DE$153:$DE$1048576,0),MATCH((CUADRO!O$5&amp;$E372),'Hoja de Trabajo para listado'!$DE$151:$DG$151,0)),0)+IFERROR(INDEX('Hoja de Trabajo para listado'!$CD$155:$DC$1048576,MATCH($A372,'Hoja de Trabajo para listado'!$CD$155:$CD$1048576,0),MATCH((CUADRO!O$5&amp;$E372),'Hoja de Trabajo para listado'!$CD$151:$DC$151,0)),0)</f>
        <v>0</v>
      </c>
      <c r="P372" s="243">
        <f ca="1">+IFERROR(INDEX('Hoja de Trabajo para listado'!$A$155:$Z$1048576,MATCH($A372,'Hoja de Trabajo para listado'!$A$155:$A$1048576,0),MATCH((CUADRO!P$5&amp;$E372),'Hoja de Trabajo para listado'!$A$151:$Z$151,0)),0)+IFERROR(INDEX('Hoja de Trabajo para listado'!$AB$155:$BA$1048576,MATCH($A372,'Hoja de Trabajo para listado'!$AB$155:$AB$1048576,0),MATCH((CUADRO!P$5&amp;$E372),'Hoja de Trabajo para listado'!$AB$151:$BA$151,0)),0)+IFERROR(INDEX('Hoja de Trabajo para listado'!$BC$155:$CB$1048576,MATCH($A372,'Hoja de Trabajo para listado'!$BC$155:$BC$1048576,0),MATCH((CUADRO!P$5&amp;$E372),'Hoja de Trabajo para listado'!$BC$151:$CB$151,0)),0)+IFERROR(INDEX('Hoja de Trabajo para listado'!$DE$153:$DG$274,MATCH($A372,'Hoja de Trabajo para listado'!$DE$153:$DE$1048576,0),MATCH((CUADRO!P$5&amp;$E372),'Hoja de Trabajo para listado'!$DE$151:$DG$151,0)),0)+IFERROR(INDEX('Hoja de Trabajo para listado'!$CD$155:$DC$1048576,MATCH($A372,'Hoja de Trabajo para listado'!$CD$155:$CD$1048576,0),MATCH((CUADRO!P$5&amp;$E372),'Hoja de Trabajo para listado'!$CD$151:$DC$151,0)),0)</f>
        <v>0</v>
      </c>
      <c r="Q372" s="243">
        <f ca="1">+IFERROR(INDEX('Hoja de Trabajo para listado'!$A$155:$Z$1048576,MATCH($A372,'Hoja de Trabajo para listado'!$A$155:$A$1048576,0),MATCH((CUADRO!Q$5&amp;$E372),'Hoja de Trabajo para listado'!$A$151:$Z$151,0)),0)+IFERROR(INDEX('Hoja de Trabajo para listado'!$AB$155:$BA$1048576,MATCH($A372,'Hoja de Trabajo para listado'!$AB$155:$AB$1048576,0),MATCH((CUADRO!Q$5&amp;$E372),'Hoja de Trabajo para listado'!$AB$151:$BA$151,0)),0)+IFERROR(INDEX('Hoja de Trabajo para listado'!$BC$155:$CB$1048576,MATCH($A372,'Hoja de Trabajo para listado'!$BC$155:$BC$1048576,0),MATCH((CUADRO!Q$5&amp;$E372),'Hoja de Trabajo para listado'!$BC$151:$CB$151,0)),0)+IFERROR(INDEX('Hoja de Trabajo para listado'!$DE$153:$DG$274,MATCH($A372,'Hoja de Trabajo para listado'!$DE$153:$DE$1048576,0),MATCH((CUADRO!Q$5&amp;$E372),'Hoja de Trabajo para listado'!$DE$151:$DG$151,0)),0)+IFERROR(INDEX('Hoja de Trabajo para listado'!$CD$155:$DC$1048576,MATCH($A372,'Hoja de Trabajo para listado'!$CD$155:$CD$1048576,0),MATCH((CUADRO!Q$5&amp;$E372),'Hoja de Trabajo para listado'!$CD$151:$DC$151,0)),0)</f>
        <v>0</v>
      </c>
      <c r="R372" s="243">
        <f t="shared" ca="1" si="13"/>
        <v>0</v>
      </c>
      <c r="S372" s="263"/>
      <c r="T372" s="243">
        <f ca="1">+T373</f>
        <v>0</v>
      </c>
      <c r="U372" s="242">
        <f t="shared" si="14"/>
        <v>1</v>
      </c>
      <c r="V372" s="333" t="str">
        <f>+VLOOKUP(A372,bd_lista!$A$3:$E$590,5,FALSE)</f>
        <v>Empresas Nacionales</v>
      </c>
      <c r="W372" s="383" t="str">
        <f>+V372</f>
        <v>Empresas Nacionales</v>
      </c>
      <c r="X372" s="242">
        <f>+VLOOKUP(A372,[3]Sheet1!$A$13:$D$744,4,FALSE)</f>
        <v>87</v>
      </c>
      <c r="Y372" s="242" t="e">
        <f>+VLOOKUP(X372,bd_lista!$A$3:$C$590,3,FALSE)</f>
        <v>#N/A</v>
      </c>
      <c r="Z372" s="294">
        <f>+X372</f>
        <v>87</v>
      </c>
      <c r="AA372" s="319" t="e">
        <f>+Y372</f>
        <v>#N/A</v>
      </c>
    </row>
    <row r="373" spans="1:27" ht="15" hidden="1" customHeight="1">
      <c r="A373" s="32">
        <v>598</v>
      </c>
      <c r="B373" s="389"/>
      <c r="C373" s="333" t="str">
        <f>+VLOOKUP(A373,bd_lista!$A$3:$C$590,3,FALSE)</f>
        <v>Empresa Pública "Editorial del Estado Plurinacional de Bolivia"</v>
      </c>
      <c r="D373" s="386"/>
      <c r="E373" s="333" t="s">
        <v>1305</v>
      </c>
      <c r="F373" s="245">
        <f ca="1">+IFERROR(INDEX('Hoja de Trabajo para listado'!$A$155:$Z$1048576,MATCH($A373,'Hoja de Trabajo para listado'!$A$155:$A$1048576,0),MATCH((CUADRO!F$5&amp;$E373),'Hoja de Trabajo para listado'!$A$151:$Z$151,0)),0)+IFERROR(INDEX('Hoja de Trabajo para listado'!$AB$155:$BA$1048576,MATCH($A373,'Hoja de Trabajo para listado'!$AB$155:$AB$1048576,0),MATCH((CUADRO!F$5&amp;$E373),'Hoja de Trabajo para listado'!$AB$151:$BA$151,0)),0)+IFERROR(INDEX('Hoja de Trabajo para listado'!$BC$155:$CB$1048576,MATCH($A373,'Hoja de Trabajo para listado'!$BC$155:$BC$1048576,0),MATCH((CUADRO!F$5&amp;$E373),'Hoja de Trabajo para listado'!$BC$151:$CB$151,0)),0)+IFERROR(INDEX('Hoja de Trabajo para listado'!$DE$153:$DG$274,MATCH($A373,'Hoja de Trabajo para listado'!$DE$153:$DE$1048576,0),MATCH((CUADRO!F$5&amp;$E373),'Hoja de Trabajo para listado'!$DE$151:$DG$151,0)),0)+IFERROR(INDEX('Hoja de Trabajo para listado'!$CD$155:$DC$1048576,MATCH($A373,'Hoja de Trabajo para listado'!$CD$155:$CD$1048576,0),MATCH((CUADRO!F$5&amp;$E373),'Hoja de Trabajo para listado'!$CD$151:$DC$151,0)),0)</f>
        <v>0</v>
      </c>
      <c r="G373" s="245">
        <f ca="1">+IFERROR(INDEX('Hoja de Trabajo para listado'!$A$155:$Z$1048576,MATCH($A373,'Hoja de Trabajo para listado'!$A$155:$A$1048576,0),MATCH((CUADRO!G$5&amp;$E373),'Hoja de Trabajo para listado'!$A$151:$Z$151,0)),0)+IFERROR(INDEX('Hoja de Trabajo para listado'!$AB$155:$BA$1048576,MATCH($A373,'Hoja de Trabajo para listado'!$AB$155:$AB$1048576,0),MATCH((CUADRO!G$5&amp;$E373),'Hoja de Trabajo para listado'!$AB$151:$BA$151,0)),0)+IFERROR(INDEX('Hoja de Trabajo para listado'!$BC$155:$CB$1048576,MATCH($A373,'Hoja de Trabajo para listado'!$BC$155:$BC$1048576,0),MATCH((CUADRO!G$5&amp;$E373),'Hoja de Trabajo para listado'!$BC$151:$CB$151,0)),0)+IFERROR(INDEX('Hoja de Trabajo para listado'!$DE$153:$DG$274,MATCH($A373,'Hoja de Trabajo para listado'!$DE$153:$DE$1048576,0),MATCH((CUADRO!G$5&amp;$E373),'Hoja de Trabajo para listado'!$DE$151:$DG$151,0)),0)+IFERROR(INDEX('Hoja de Trabajo para listado'!$CD$155:$DC$1048576,MATCH($A373,'Hoja de Trabajo para listado'!$CD$155:$CD$1048576,0),MATCH((CUADRO!G$5&amp;$E373),'Hoja de Trabajo para listado'!$CD$151:$DC$151,0)),0)</f>
        <v>0</v>
      </c>
      <c r="H373" s="245">
        <f ca="1">+IFERROR(INDEX('Hoja de Trabajo para listado'!$A$155:$Z$1048576,MATCH($A373,'Hoja de Trabajo para listado'!$A$155:$A$1048576,0),MATCH((CUADRO!H$5&amp;$E373),'Hoja de Trabajo para listado'!$A$151:$Z$151,0)),0)+IFERROR(INDEX('Hoja de Trabajo para listado'!$AB$155:$BA$1048576,MATCH($A373,'Hoja de Trabajo para listado'!$AB$155:$AB$1048576,0),MATCH((CUADRO!H$5&amp;$E373),'Hoja de Trabajo para listado'!$AB$151:$BA$151,0)),0)+IFERROR(INDEX('Hoja de Trabajo para listado'!$BC$155:$CB$1048576,MATCH($A373,'Hoja de Trabajo para listado'!$BC$155:$BC$1048576,0),MATCH((CUADRO!H$5&amp;$E373),'Hoja de Trabajo para listado'!$BC$151:$CB$151,0)),0)+IFERROR(INDEX('Hoja de Trabajo para listado'!$DE$153:$DG$274,MATCH($A373,'Hoja de Trabajo para listado'!$DE$153:$DE$1048576,0),MATCH((CUADRO!H$5&amp;$E373),'Hoja de Trabajo para listado'!$DE$151:$DG$151,0)),0)+IFERROR(INDEX('Hoja de Trabajo para listado'!$CD$155:$DC$1048576,MATCH($A373,'Hoja de Trabajo para listado'!$CD$155:$CD$1048576,0),MATCH((CUADRO!H$5&amp;$E373),'Hoja de Trabajo para listado'!$CD$151:$DC$151,0)),0)</f>
        <v>0</v>
      </c>
      <c r="I373" s="245">
        <f ca="1">+IFERROR(INDEX('Hoja de Trabajo para listado'!$A$155:$Z$1048576,MATCH($A373,'Hoja de Trabajo para listado'!$A$155:$A$1048576,0),MATCH((CUADRO!I$5&amp;$E373),'Hoja de Trabajo para listado'!$A$151:$Z$151,0)),0)+IFERROR(INDEX('Hoja de Trabajo para listado'!$AB$155:$BA$1048576,MATCH($A373,'Hoja de Trabajo para listado'!$AB$155:$AB$1048576,0),MATCH((CUADRO!I$5&amp;$E373),'Hoja de Trabajo para listado'!$AB$151:$BA$151,0)),0)+IFERROR(INDEX('Hoja de Trabajo para listado'!$BC$155:$CB$1048576,MATCH($A373,'Hoja de Trabajo para listado'!$BC$155:$BC$1048576,0),MATCH((CUADRO!I$5&amp;$E373),'Hoja de Trabajo para listado'!$BC$151:$CB$151,0)),0)+IFERROR(INDEX('Hoja de Trabajo para listado'!$DE$153:$DG$274,MATCH($A373,'Hoja de Trabajo para listado'!$DE$153:$DE$1048576,0),MATCH((CUADRO!I$5&amp;$E373),'Hoja de Trabajo para listado'!$DE$151:$DG$151,0)),0)+IFERROR(INDEX('Hoja de Trabajo para listado'!$CD$155:$DC$1048576,MATCH($A373,'Hoja de Trabajo para listado'!$CD$155:$CD$1048576,0),MATCH((CUADRO!I$5&amp;$E373),'Hoja de Trabajo para listado'!$CD$151:$DC$151,0)),0)</f>
        <v>0</v>
      </c>
      <c r="J373" s="245">
        <f ca="1">+IFERROR(INDEX('Hoja de Trabajo para listado'!$A$155:$Z$1048576,MATCH($A373,'Hoja de Trabajo para listado'!$A$155:$A$1048576,0),MATCH((CUADRO!J$5&amp;$E373),'Hoja de Trabajo para listado'!$A$151:$Z$151,0)),0)+IFERROR(INDEX('Hoja de Trabajo para listado'!$AB$155:$BA$1048576,MATCH($A373,'Hoja de Trabajo para listado'!$AB$155:$AB$1048576,0),MATCH((CUADRO!J$5&amp;$E373),'Hoja de Trabajo para listado'!$AB$151:$BA$151,0)),0)+IFERROR(INDEX('Hoja de Trabajo para listado'!$BC$155:$CB$1048576,MATCH($A373,'Hoja de Trabajo para listado'!$BC$155:$BC$1048576,0),MATCH((CUADRO!J$5&amp;$E373),'Hoja de Trabajo para listado'!$BC$151:$CB$151,0)),0)+IFERROR(INDEX('Hoja de Trabajo para listado'!$DE$153:$DG$274,MATCH($A373,'Hoja de Trabajo para listado'!$DE$153:$DE$1048576,0),MATCH((CUADRO!J$5&amp;$E373),'Hoja de Trabajo para listado'!$DE$151:$DG$151,0)),0)+IFERROR(INDEX('Hoja de Trabajo para listado'!$CD$155:$DC$1048576,MATCH($A373,'Hoja de Trabajo para listado'!$CD$155:$CD$1048576,0),MATCH((CUADRO!J$5&amp;$E373),'Hoja de Trabajo para listado'!$CD$151:$DC$151,0)),0)</f>
        <v>0</v>
      </c>
      <c r="K373" s="245">
        <f ca="1">+IFERROR(INDEX('Hoja de Trabajo para listado'!$A$155:$Z$1048576,MATCH($A373,'Hoja de Trabajo para listado'!$A$155:$A$1048576,0),MATCH((CUADRO!K$5&amp;$E373),'Hoja de Trabajo para listado'!$A$151:$Z$151,0)),0)+IFERROR(INDEX('Hoja de Trabajo para listado'!$AB$155:$BA$1048576,MATCH($A373,'Hoja de Trabajo para listado'!$AB$155:$AB$1048576,0),MATCH((CUADRO!K$5&amp;$E373),'Hoja de Trabajo para listado'!$AB$151:$BA$151,0)),0)+IFERROR(INDEX('Hoja de Trabajo para listado'!$BC$155:$CB$1048576,MATCH($A373,'Hoja de Trabajo para listado'!$BC$155:$BC$1048576,0),MATCH((CUADRO!K$5&amp;$E373),'Hoja de Trabajo para listado'!$BC$151:$CB$151,0)),0)+IFERROR(INDEX('Hoja de Trabajo para listado'!$DE$153:$DG$274,MATCH($A373,'Hoja de Trabajo para listado'!$DE$153:$DE$1048576,0),MATCH((CUADRO!K$5&amp;$E373),'Hoja de Trabajo para listado'!$DE$151:$DG$151,0)),0)+IFERROR(INDEX('Hoja de Trabajo para listado'!$CD$155:$DC$1048576,MATCH($A373,'Hoja de Trabajo para listado'!$CD$155:$CD$1048576,0),MATCH((CUADRO!K$5&amp;$E373),'Hoja de Trabajo para listado'!$CD$151:$DC$151,0)),0)</f>
        <v>0</v>
      </c>
      <c r="L373" s="245">
        <f ca="1">+IFERROR(INDEX('Hoja de Trabajo para listado'!$A$155:$Z$1048576,MATCH($A373,'Hoja de Trabajo para listado'!$A$155:$A$1048576,0),MATCH((CUADRO!L$5&amp;$E373),'Hoja de Trabajo para listado'!$A$151:$Z$151,0)),0)+IFERROR(INDEX('Hoja de Trabajo para listado'!$AB$155:$BA$1048576,MATCH($A373,'Hoja de Trabajo para listado'!$AB$155:$AB$1048576,0),MATCH((CUADRO!L$5&amp;$E373),'Hoja de Trabajo para listado'!$AB$151:$BA$151,0)),0)+IFERROR(INDEX('Hoja de Trabajo para listado'!$BC$155:$CB$1048576,MATCH($A373,'Hoja de Trabajo para listado'!$BC$155:$BC$1048576,0),MATCH((CUADRO!L$5&amp;$E373),'Hoja de Trabajo para listado'!$BC$151:$CB$151,0)),0)+IFERROR(INDEX('Hoja de Trabajo para listado'!$DE$153:$DG$274,MATCH($A373,'Hoja de Trabajo para listado'!$DE$153:$DE$1048576,0),MATCH((CUADRO!L$5&amp;$E373),'Hoja de Trabajo para listado'!$DE$151:$DG$151,0)),0)+IFERROR(INDEX('Hoja de Trabajo para listado'!$CD$155:$DC$1048576,MATCH($A373,'Hoja de Trabajo para listado'!$CD$155:$CD$1048576,0),MATCH((CUADRO!L$5&amp;$E373),'Hoja de Trabajo para listado'!$CD$151:$DC$151,0)),0)</f>
        <v>0</v>
      </c>
      <c r="M373" s="245">
        <f ca="1">+IFERROR(INDEX('Hoja de Trabajo para listado'!$A$155:$Z$1048576,MATCH($A373,'Hoja de Trabajo para listado'!$A$155:$A$1048576,0),MATCH((CUADRO!M$5&amp;$E373),'Hoja de Trabajo para listado'!$A$151:$Z$151,0)),0)+IFERROR(INDEX('Hoja de Trabajo para listado'!$AB$155:$BA$1048576,MATCH($A373,'Hoja de Trabajo para listado'!$AB$155:$AB$1048576,0),MATCH((CUADRO!M$5&amp;$E373),'Hoja de Trabajo para listado'!$AB$151:$BA$151,0)),0)+IFERROR(INDEX('Hoja de Trabajo para listado'!$BC$155:$CB$1048576,MATCH($A373,'Hoja de Trabajo para listado'!$BC$155:$BC$1048576,0),MATCH((CUADRO!M$5&amp;$E373),'Hoja de Trabajo para listado'!$BC$151:$CB$151,0)),0)+IFERROR(INDEX('Hoja de Trabajo para listado'!$DE$153:$DG$274,MATCH($A373,'Hoja de Trabajo para listado'!$DE$153:$DE$1048576,0),MATCH((CUADRO!M$5&amp;$E373),'Hoja de Trabajo para listado'!$DE$151:$DG$151,0)),0)+IFERROR(INDEX('Hoja de Trabajo para listado'!$CD$155:$DC$1048576,MATCH($A373,'Hoja de Trabajo para listado'!$CD$155:$CD$1048576,0),MATCH((CUADRO!M$5&amp;$E373),'Hoja de Trabajo para listado'!$CD$151:$DC$151,0)),0)</f>
        <v>0</v>
      </c>
      <c r="N373" s="245">
        <f ca="1">+IFERROR(INDEX('Hoja de Trabajo para listado'!$A$155:$Z$1048576,MATCH($A373,'Hoja de Trabajo para listado'!$A$155:$A$1048576,0),MATCH((CUADRO!N$5&amp;$E373),'Hoja de Trabajo para listado'!$A$151:$Z$151,0)),0)+IFERROR(INDEX('Hoja de Trabajo para listado'!$AB$155:$BA$1048576,MATCH($A373,'Hoja de Trabajo para listado'!$AB$155:$AB$1048576,0),MATCH((CUADRO!N$5&amp;$E373),'Hoja de Trabajo para listado'!$AB$151:$BA$151,0)),0)+IFERROR(INDEX('Hoja de Trabajo para listado'!$BC$155:$CB$1048576,MATCH($A373,'Hoja de Trabajo para listado'!$BC$155:$BC$1048576,0),MATCH((CUADRO!N$5&amp;$E373),'Hoja de Trabajo para listado'!$BC$151:$CB$151,0)),0)+IFERROR(INDEX('Hoja de Trabajo para listado'!$DE$153:$DG$274,MATCH($A373,'Hoja de Trabajo para listado'!$DE$153:$DE$1048576,0),MATCH((CUADRO!N$5&amp;$E373),'Hoja de Trabajo para listado'!$DE$151:$DG$151,0)),0)+IFERROR(INDEX('Hoja de Trabajo para listado'!$CD$155:$DC$1048576,MATCH($A373,'Hoja de Trabajo para listado'!$CD$155:$CD$1048576,0),MATCH((CUADRO!N$5&amp;$E373),'Hoja de Trabajo para listado'!$CD$151:$DC$151,0)),0)</f>
        <v>0</v>
      </c>
      <c r="O373" s="245">
        <f ca="1">+IFERROR(INDEX('Hoja de Trabajo para listado'!$A$155:$Z$1048576,MATCH($A373,'Hoja de Trabajo para listado'!$A$155:$A$1048576,0),MATCH((CUADRO!O$5&amp;$E373),'Hoja de Trabajo para listado'!$A$151:$Z$151,0)),0)+IFERROR(INDEX('Hoja de Trabajo para listado'!$AB$155:$BA$1048576,MATCH($A373,'Hoja de Trabajo para listado'!$AB$155:$AB$1048576,0),MATCH((CUADRO!O$5&amp;$E373),'Hoja de Trabajo para listado'!$AB$151:$BA$151,0)),0)+IFERROR(INDEX('Hoja de Trabajo para listado'!$BC$155:$CB$1048576,MATCH($A373,'Hoja de Trabajo para listado'!$BC$155:$BC$1048576,0),MATCH((CUADRO!O$5&amp;$E373),'Hoja de Trabajo para listado'!$BC$151:$CB$151,0)),0)+IFERROR(INDEX('Hoja de Trabajo para listado'!$DE$153:$DG$274,MATCH($A373,'Hoja de Trabajo para listado'!$DE$153:$DE$1048576,0),MATCH((CUADRO!O$5&amp;$E373),'Hoja de Trabajo para listado'!$DE$151:$DG$151,0)),0)+IFERROR(INDEX('Hoja de Trabajo para listado'!$CD$155:$DC$1048576,MATCH($A373,'Hoja de Trabajo para listado'!$CD$155:$CD$1048576,0),MATCH((CUADRO!O$5&amp;$E373),'Hoja de Trabajo para listado'!$CD$151:$DC$151,0)),0)</f>
        <v>0</v>
      </c>
      <c r="P373" s="245">
        <f ca="1">+IFERROR(INDEX('Hoja de Trabajo para listado'!$A$155:$Z$1048576,MATCH($A373,'Hoja de Trabajo para listado'!$A$155:$A$1048576,0),MATCH((CUADRO!P$5&amp;$E373),'Hoja de Trabajo para listado'!$A$151:$Z$151,0)),0)+IFERROR(INDEX('Hoja de Trabajo para listado'!$AB$155:$BA$1048576,MATCH($A373,'Hoja de Trabajo para listado'!$AB$155:$AB$1048576,0),MATCH((CUADRO!P$5&amp;$E373),'Hoja de Trabajo para listado'!$AB$151:$BA$151,0)),0)+IFERROR(INDEX('Hoja de Trabajo para listado'!$BC$155:$CB$1048576,MATCH($A373,'Hoja de Trabajo para listado'!$BC$155:$BC$1048576,0),MATCH((CUADRO!P$5&amp;$E373),'Hoja de Trabajo para listado'!$BC$151:$CB$151,0)),0)+IFERROR(INDEX('Hoja de Trabajo para listado'!$DE$153:$DG$274,MATCH($A373,'Hoja de Trabajo para listado'!$DE$153:$DE$1048576,0),MATCH((CUADRO!P$5&amp;$E373),'Hoja de Trabajo para listado'!$DE$151:$DG$151,0)),0)+IFERROR(INDEX('Hoja de Trabajo para listado'!$CD$155:$DC$1048576,MATCH($A373,'Hoja de Trabajo para listado'!$CD$155:$CD$1048576,0),MATCH((CUADRO!P$5&amp;$E373),'Hoja de Trabajo para listado'!$CD$151:$DC$151,0)),0)</f>
        <v>0</v>
      </c>
      <c r="Q373" s="245">
        <f ca="1">+IFERROR(INDEX('Hoja de Trabajo para listado'!$A$155:$Z$1048576,MATCH($A373,'Hoja de Trabajo para listado'!$A$155:$A$1048576,0),MATCH((CUADRO!Q$5&amp;$E373),'Hoja de Trabajo para listado'!$A$151:$Z$151,0)),0)+IFERROR(INDEX('Hoja de Trabajo para listado'!$AB$155:$BA$1048576,MATCH($A373,'Hoja de Trabajo para listado'!$AB$155:$AB$1048576,0),MATCH((CUADRO!Q$5&amp;$E373),'Hoja de Trabajo para listado'!$AB$151:$BA$151,0)),0)+IFERROR(INDEX('Hoja de Trabajo para listado'!$BC$155:$CB$1048576,MATCH($A373,'Hoja de Trabajo para listado'!$BC$155:$BC$1048576,0),MATCH((CUADRO!Q$5&amp;$E373),'Hoja de Trabajo para listado'!$BC$151:$CB$151,0)),0)+IFERROR(INDEX('Hoja de Trabajo para listado'!$DE$153:$DG$274,MATCH($A373,'Hoja de Trabajo para listado'!$DE$153:$DE$1048576,0),MATCH((CUADRO!Q$5&amp;$E373),'Hoja de Trabajo para listado'!$DE$151:$DG$151,0)),0)+IFERROR(INDEX('Hoja de Trabajo para listado'!$CD$155:$DC$1048576,MATCH($A373,'Hoja de Trabajo para listado'!$CD$155:$CD$1048576,0),MATCH((CUADRO!Q$5&amp;$E373),'Hoja de Trabajo para listado'!$CD$151:$DC$151,0)),0)</f>
        <v>0</v>
      </c>
      <c r="R373" s="245">
        <f t="shared" ca="1" si="13"/>
        <v>0</v>
      </c>
      <c r="S373" s="262">
        <f ca="1">+R372+R373</f>
        <v>0</v>
      </c>
      <c r="T373" s="245">
        <f ca="1">+S373</f>
        <v>0</v>
      </c>
      <c r="U373" s="244">
        <f t="shared" si="14"/>
        <v>2</v>
      </c>
      <c r="V373" s="333" t="str">
        <f>+VLOOKUP(A373,bd_lista!$A$3:$E$590,5,FALSE)</f>
        <v>Empresas Nacionales</v>
      </c>
      <c r="W373" s="384"/>
      <c r="X373" s="242">
        <f>+VLOOKUP(A373,[3]Sheet1!$A$13:$D$744,4,FALSE)</f>
        <v>87</v>
      </c>
      <c r="Y373" s="242" t="e">
        <f>+VLOOKUP(X373,bd_lista!$A$3:$C$590,3,FALSE)</f>
        <v>#N/A</v>
      </c>
      <c r="Z373" s="292"/>
      <c r="AA373" s="321"/>
    </row>
    <row r="374" spans="1:27" ht="15" customHeight="1">
      <c r="A374" s="251">
        <v>599</v>
      </c>
      <c r="B374" s="388">
        <f>+A374</f>
        <v>599</v>
      </c>
      <c r="C374" s="247" t="str">
        <f>+VLOOKUP(A374,bd_lista!$A$3:$C$590,3,FALSE)</f>
        <v>Empresa Boliviana de Alimentos y Derivados</v>
      </c>
      <c r="D374" s="385" t="str">
        <f>+C374</f>
        <v>Empresa Boliviana de Alimentos y Derivados</v>
      </c>
      <c r="E374" s="247" t="s">
        <v>1304</v>
      </c>
      <c r="F374" s="243">
        <f ca="1">+IFERROR(INDEX('Hoja de Trabajo para listado'!$A$155:$Z$1048576,MATCH($A374,'Hoja de Trabajo para listado'!$A$155:$A$1048576,0),MATCH((CUADRO!F$5&amp;$E374),'Hoja de Trabajo para listado'!$A$151:$Z$151,0)),0)+IFERROR(INDEX('Hoja de Trabajo para listado'!$AB$155:$BA$1048576,MATCH($A374,'Hoja de Trabajo para listado'!$AB$155:$AB$1048576,0),MATCH((CUADRO!F$5&amp;$E374),'Hoja de Trabajo para listado'!$AB$151:$BA$151,0)),0)+IFERROR(INDEX('Hoja de Trabajo para listado'!$BC$155:$CB$1048576,MATCH($A374,'Hoja de Trabajo para listado'!$BC$155:$BC$1048576,0),MATCH((CUADRO!F$5&amp;$E374),'Hoja de Trabajo para listado'!$BC$151:$CB$151,0)),0)+IFERROR(INDEX('Hoja de Trabajo para listado'!$DE$153:$DG$274,MATCH($A374,'Hoja de Trabajo para listado'!$DE$153:$DE$1048576,0),MATCH((CUADRO!F$5&amp;$E374),'Hoja de Trabajo para listado'!$DE$151:$DG$151,0)),0)+IFERROR(INDEX('Hoja de Trabajo para listado'!$CD$155:$DC$1048576,MATCH($A374,'Hoja de Trabajo para listado'!$CD$155:$CD$1048576,0),MATCH((CUADRO!F$5&amp;$E374),'Hoja de Trabajo para listado'!$CD$151:$DC$151,0)),0)</f>
        <v>408</v>
      </c>
      <c r="G374" s="243">
        <f ca="1">+IFERROR(INDEX('Hoja de Trabajo para listado'!$A$155:$Z$1048576,MATCH($A374,'Hoja de Trabajo para listado'!$A$155:$A$1048576,0),MATCH((CUADRO!G$5&amp;$E374),'Hoja de Trabajo para listado'!$A$151:$Z$151,0)),0)+IFERROR(INDEX('Hoja de Trabajo para listado'!$AB$155:$BA$1048576,MATCH($A374,'Hoja de Trabajo para listado'!$AB$155:$AB$1048576,0),MATCH((CUADRO!G$5&amp;$E374),'Hoja de Trabajo para listado'!$AB$151:$BA$151,0)),0)+IFERROR(INDEX('Hoja de Trabajo para listado'!$BC$155:$CB$1048576,MATCH($A374,'Hoja de Trabajo para listado'!$BC$155:$BC$1048576,0),MATCH((CUADRO!G$5&amp;$E374),'Hoja de Trabajo para listado'!$BC$151:$CB$151,0)),0)+IFERROR(INDEX('Hoja de Trabajo para listado'!$DE$153:$DG$274,MATCH($A374,'Hoja de Trabajo para listado'!$DE$153:$DE$1048576,0),MATCH((CUADRO!G$5&amp;$E374),'Hoja de Trabajo para listado'!$DE$151:$DG$151,0)),0)+IFERROR(INDEX('Hoja de Trabajo para listado'!$CD$155:$DC$1048576,MATCH($A374,'Hoja de Trabajo para listado'!$CD$155:$CD$1048576,0),MATCH((CUADRO!G$5&amp;$E374),'Hoja de Trabajo para listado'!$CD$151:$DC$151,0)),0)</f>
        <v>0</v>
      </c>
      <c r="H374" s="243">
        <f ca="1">+IFERROR(INDEX('Hoja de Trabajo para listado'!$A$155:$Z$1048576,MATCH($A374,'Hoja de Trabajo para listado'!$A$155:$A$1048576,0),MATCH((CUADRO!H$5&amp;$E374),'Hoja de Trabajo para listado'!$A$151:$Z$151,0)),0)+IFERROR(INDEX('Hoja de Trabajo para listado'!$AB$155:$BA$1048576,MATCH($A374,'Hoja de Trabajo para listado'!$AB$155:$AB$1048576,0),MATCH((CUADRO!H$5&amp;$E374),'Hoja de Trabajo para listado'!$AB$151:$BA$151,0)),0)+IFERROR(INDEX('Hoja de Trabajo para listado'!$BC$155:$CB$1048576,MATCH($A374,'Hoja de Trabajo para listado'!$BC$155:$BC$1048576,0),MATCH((CUADRO!H$5&amp;$E374),'Hoja de Trabajo para listado'!$BC$151:$CB$151,0)),0)+IFERROR(INDEX('Hoja de Trabajo para listado'!$DE$153:$DG$274,MATCH($A374,'Hoja de Trabajo para listado'!$DE$153:$DE$1048576,0),MATCH((CUADRO!H$5&amp;$E374),'Hoja de Trabajo para listado'!$DE$151:$DG$151,0)),0)+IFERROR(INDEX('Hoja de Trabajo para listado'!$CD$155:$DC$1048576,MATCH($A374,'Hoja de Trabajo para listado'!$CD$155:$CD$1048576,0),MATCH((CUADRO!H$5&amp;$E374),'Hoja de Trabajo para listado'!$CD$151:$DC$151,0)),0)</f>
        <v>0</v>
      </c>
      <c r="I374" s="243">
        <f ca="1">+IFERROR(INDEX('Hoja de Trabajo para listado'!$A$155:$Z$1048576,MATCH($A374,'Hoja de Trabajo para listado'!$A$155:$A$1048576,0),MATCH((CUADRO!I$5&amp;$E374),'Hoja de Trabajo para listado'!$A$151:$Z$151,0)),0)+IFERROR(INDEX('Hoja de Trabajo para listado'!$AB$155:$BA$1048576,MATCH($A374,'Hoja de Trabajo para listado'!$AB$155:$AB$1048576,0),MATCH((CUADRO!I$5&amp;$E374),'Hoja de Trabajo para listado'!$AB$151:$BA$151,0)),0)+IFERROR(INDEX('Hoja de Trabajo para listado'!$BC$155:$CB$1048576,MATCH($A374,'Hoja de Trabajo para listado'!$BC$155:$BC$1048576,0),MATCH((CUADRO!I$5&amp;$E374),'Hoja de Trabajo para listado'!$BC$151:$CB$151,0)),0)+IFERROR(INDEX('Hoja de Trabajo para listado'!$DE$153:$DG$274,MATCH($A374,'Hoja de Trabajo para listado'!$DE$153:$DE$1048576,0),MATCH((CUADRO!I$5&amp;$E374),'Hoja de Trabajo para listado'!$DE$151:$DG$151,0)),0)+IFERROR(INDEX('Hoja de Trabajo para listado'!$CD$155:$DC$1048576,MATCH($A374,'Hoja de Trabajo para listado'!$CD$155:$CD$1048576,0),MATCH((CUADRO!I$5&amp;$E374),'Hoja de Trabajo para listado'!$CD$151:$DC$151,0)),0)</f>
        <v>0</v>
      </c>
      <c r="J374" s="243">
        <f ca="1">+IFERROR(INDEX('Hoja de Trabajo para listado'!$A$155:$Z$1048576,MATCH($A374,'Hoja de Trabajo para listado'!$A$155:$A$1048576,0),MATCH((CUADRO!J$5&amp;$E374),'Hoja de Trabajo para listado'!$A$151:$Z$151,0)),0)+IFERROR(INDEX('Hoja de Trabajo para listado'!$AB$155:$BA$1048576,MATCH($A374,'Hoja de Trabajo para listado'!$AB$155:$AB$1048576,0),MATCH((CUADRO!J$5&amp;$E374),'Hoja de Trabajo para listado'!$AB$151:$BA$151,0)),0)+IFERROR(INDEX('Hoja de Trabajo para listado'!$BC$155:$CB$1048576,MATCH($A374,'Hoja de Trabajo para listado'!$BC$155:$BC$1048576,0),MATCH((CUADRO!J$5&amp;$E374),'Hoja de Trabajo para listado'!$BC$151:$CB$151,0)),0)+IFERROR(INDEX('Hoja de Trabajo para listado'!$DE$153:$DG$274,MATCH($A374,'Hoja de Trabajo para listado'!$DE$153:$DE$1048576,0),MATCH((CUADRO!J$5&amp;$E374),'Hoja de Trabajo para listado'!$DE$151:$DG$151,0)),0)+IFERROR(INDEX('Hoja de Trabajo para listado'!$CD$155:$DC$1048576,MATCH($A374,'Hoja de Trabajo para listado'!$CD$155:$CD$1048576,0),MATCH((CUADRO!J$5&amp;$E374),'Hoja de Trabajo para listado'!$CD$151:$DC$151,0)),0)</f>
        <v>0</v>
      </c>
      <c r="K374" s="243">
        <f ca="1">+IFERROR(INDEX('Hoja de Trabajo para listado'!$A$155:$Z$1048576,MATCH($A374,'Hoja de Trabajo para listado'!$A$155:$A$1048576,0),MATCH((CUADRO!K$5&amp;$E374),'Hoja de Trabajo para listado'!$A$151:$Z$151,0)),0)+IFERROR(INDEX('Hoja de Trabajo para listado'!$AB$155:$BA$1048576,MATCH($A374,'Hoja de Trabajo para listado'!$AB$155:$AB$1048576,0),MATCH((CUADRO!K$5&amp;$E374),'Hoja de Trabajo para listado'!$AB$151:$BA$151,0)),0)+IFERROR(INDEX('Hoja de Trabajo para listado'!$BC$155:$CB$1048576,MATCH($A374,'Hoja de Trabajo para listado'!$BC$155:$BC$1048576,0),MATCH((CUADRO!K$5&amp;$E374),'Hoja de Trabajo para listado'!$BC$151:$CB$151,0)),0)+IFERROR(INDEX('Hoja de Trabajo para listado'!$DE$153:$DG$274,MATCH($A374,'Hoja de Trabajo para listado'!$DE$153:$DE$1048576,0),MATCH((CUADRO!K$5&amp;$E374),'Hoja de Trabajo para listado'!$DE$151:$DG$151,0)),0)+IFERROR(INDEX('Hoja de Trabajo para listado'!$CD$155:$DC$1048576,MATCH($A374,'Hoja de Trabajo para listado'!$CD$155:$CD$1048576,0),MATCH((CUADRO!K$5&amp;$E374),'Hoja de Trabajo para listado'!$CD$151:$DC$151,0)),0)</f>
        <v>0</v>
      </c>
      <c r="L374" s="243">
        <f ca="1">+IFERROR(INDEX('Hoja de Trabajo para listado'!$A$155:$Z$1048576,MATCH($A374,'Hoja de Trabajo para listado'!$A$155:$A$1048576,0),MATCH((CUADRO!L$5&amp;$E374),'Hoja de Trabajo para listado'!$A$151:$Z$151,0)),0)+IFERROR(INDEX('Hoja de Trabajo para listado'!$AB$155:$BA$1048576,MATCH($A374,'Hoja de Trabajo para listado'!$AB$155:$AB$1048576,0),MATCH((CUADRO!L$5&amp;$E374),'Hoja de Trabajo para listado'!$AB$151:$BA$151,0)),0)+IFERROR(INDEX('Hoja de Trabajo para listado'!$BC$155:$CB$1048576,MATCH($A374,'Hoja de Trabajo para listado'!$BC$155:$BC$1048576,0),MATCH((CUADRO!L$5&amp;$E374),'Hoja de Trabajo para listado'!$BC$151:$CB$151,0)),0)+IFERROR(INDEX('Hoja de Trabajo para listado'!$DE$153:$DG$274,MATCH($A374,'Hoja de Trabajo para listado'!$DE$153:$DE$1048576,0),MATCH((CUADRO!L$5&amp;$E374),'Hoja de Trabajo para listado'!$DE$151:$DG$151,0)),0)+IFERROR(INDEX('Hoja de Trabajo para listado'!$CD$155:$DC$1048576,MATCH($A374,'Hoja de Trabajo para listado'!$CD$155:$CD$1048576,0),MATCH((CUADRO!L$5&amp;$E374),'Hoja de Trabajo para listado'!$CD$151:$DC$151,0)),0)</f>
        <v>0</v>
      </c>
      <c r="M374" s="243">
        <f ca="1">+IFERROR(INDEX('Hoja de Trabajo para listado'!$A$155:$Z$1048576,MATCH($A374,'Hoja de Trabajo para listado'!$A$155:$A$1048576,0),MATCH((CUADRO!M$5&amp;$E374),'Hoja de Trabajo para listado'!$A$151:$Z$151,0)),0)+IFERROR(INDEX('Hoja de Trabajo para listado'!$AB$155:$BA$1048576,MATCH($A374,'Hoja de Trabajo para listado'!$AB$155:$AB$1048576,0),MATCH((CUADRO!M$5&amp;$E374),'Hoja de Trabajo para listado'!$AB$151:$BA$151,0)),0)+IFERROR(INDEX('Hoja de Trabajo para listado'!$BC$155:$CB$1048576,MATCH($A374,'Hoja de Trabajo para listado'!$BC$155:$BC$1048576,0),MATCH((CUADRO!M$5&amp;$E374),'Hoja de Trabajo para listado'!$BC$151:$CB$151,0)),0)+IFERROR(INDEX('Hoja de Trabajo para listado'!$DE$153:$DG$274,MATCH($A374,'Hoja de Trabajo para listado'!$DE$153:$DE$1048576,0),MATCH((CUADRO!M$5&amp;$E374),'Hoja de Trabajo para listado'!$DE$151:$DG$151,0)),0)+IFERROR(INDEX('Hoja de Trabajo para listado'!$CD$155:$DC$1048576,MATCH($A374,'Hoja de Trabajo para listado'!$CD$155:$CD$1048576,0),MATCH((CUADRO!M$5&amp;$E374),'Hoja de Trabajo para listado'!$CD$151:$DC$151,0)),0)</f>
        <v>0</v>
      </c>
      <c r="N374" s="243">
        <f ca="1">+IFERROR(INDEX('Hoja de Trabajo para listado'!$A$155:$Z$1048576,MATCH($A374,'Hoja de Trabajo para listado'!$A$155:$A$1048576,0),MATCH((CUADRO!N$5&amp;$E374),'Hoja de Trabajo para listado'!$A$151:$Z$151,0)),0)+IFERROR(INDEX('Hoja de Trabajo para listado'!$AB$155:$BA$1048576,MATCH($A374,'Hoja de Trabajo para listado'!$AB$155:$AB$1048576,0),MATCH((CUADRO!N$5&amp;$E374),'Hoja de Trabajo para listado'!$AB$151:$BA$151,0)),0)+IFERROR(INDEX('Hoja de Trabajo para listado'!$BC$155:$CB$1048576,MATCH($A374,'Hoja de Trabajo para listado'!$BC$155:$BC$1048576,0),MATCH((CUADRO!N$5&amp;$E374),'Hoja de Trabajo para listado'!$BC$151:$CB$151,0)),0)+IFERROR(INDEX('Hoja de Trabajo para listado'!$DE$153:$DG$274,MATCH($A374,'Hoja de Trabajo para listado'!$DE$153:$DE$1048576,0),MATCH((CUADRO!N$5&amp;$E374),'Hoja de Trabajo para listado'!$DE$151:$DG$151,0)),0)+IFERROR(INDEX('Hoja de Trabajo para listado'!$CD$155:$DC$1048576,MATCH($A374,'Hoja de Trabajo para listado'!$CD$155:$CD$1048576,0),MATCH((CUADRO!N$5&amp;$E374),'Hoja de Trabajo para listado'!$CD$151:$DC$151,0)),0)</f>
        <v>0</v>
      </c>
      <c r="O374" s="243">
        <f ca="1">+IFERROR(INDEX('Hoja de Trabajo para listado'!$A$155:$Z$1048576,MATCH($A374,'Hoja de Trabajo para listado'!$A$155:$A$1048576,0),MATCH((CUADRO!O$5&amp;$E374),'Hoja de Trabajo para listado'!$A$151:$Z$151,0)),0)+IFERROR(INDEX('Hoja de Trabajo para listado'!$AB$155:$BA$1048576,MATCH($A374,'Hoja de Trabajo para listado'!$AB$155:$AB$1048576,0),MATCH((CUADRO!O$5&amp;$E374),'Hoja de Trabajo para listado'!$AB$151:$BA$151,0)),0)+IFERROR(INDEX('Hoja de Trabajo para listado'!$BC$155:$CB$1048576,MATCH($A374,'Hoja de Trabajo para listado'!$BC$155:$BC$1048576,0),MATCH((CUADRO!O$5&amp;$E374),'Hoja de Trabajo para listado'!$BC$151:$CB$151,0)),0)+IFERROR(INDEX('Hoja de Trabajo para listado'!$DE$153:$DG$274,MATCH($A374,'Hoja de Trabajo para listado'!$DE$153:$DE$1048576,0),MATCH((CUADRO!O$5&amp;$E374),'Hoja de Trabajo para listado'!$DE$151:$DG$151,0)),0)+IFERROR(INDEX('Hoja de Trabajo para listado'!$CD$155:$DC$1048576,MATCH($A374,'Hoja de Trabajo para listado'!$CD$155:$CD$1048576,0),MATCH((CUADRO!O$5&amp;$E374),'Hoja de Trabajo para listado'!$CD$151:$DC$151,0)),0)</f>
        <v>0</v>
      </c>
      <c r="P374" s="243">
        <f ca="1">+IFERROR(INDEX('Hoja de Trabajo para listado'!$A$155:$Z$1048576,MATCH($A374,'Hoja de Trabajo para listado'!$A$155:$A$1048576,0),MATCH((CUADRO!P$5&amp;$E374),'Hoja de Trabajo para listado'!$A$151:$Z$151,0)),0)+IFERROR(INDEX('Hoja de Trabajo para listado'!$AB$155:$BA$1048576,MATCH($A374,'Hoja de Trabajo para listado'!$AB$155:$AB$1048576,0),MATCH((CUADRO!P$5&amp;$E374),'Hoja de Trabajo para listado'!$AB$151:$BA$151,0)),0)+IFERROR(INDEX('Hoja de Trabajo para listado'!$BC$155:$CB$1048576,MATCH($A374,'Hoja de Trabajo para listado'!$BC$155:$BC$1048576,0),MATCH((CUADRO!P$5&amp;$E374),'Hoja de Trabajo para listado'!$BC$151:$CB$151,0)),0)+IFERROR(INDEX('Hoja de Trabajo para listado'!$DE$153:$DG$274,MATCH($A374,'Hoja de Trabajo para listado'!$DE$153:$DE$1048576,0),MATCH((CUADRO!P$5&amp;$E374),'Hoja de Trabajo para listado'!$DE$151:$DG$151,0)),0)+IFERROR(INDEX('Hoja de Trabajo para listado'!$CD$155:$DC$1048576,MATCH($A374,'Hoja de Trabajo para listado'!$CD$155:$CD$1048576,0),MATCH((CUADRO!P$5&amp;$E374),'Hoja de Trabajo para listado'!$CD$151:$DC$151,0)),0)</f>
        <v>0</v>
      </c>
      <c r="Q374" s="243">
        <f ca="1">+IFERROR(INDEX('Hoja de Trabajo para listado'!$A$155:$Z$1048576,MATCH($A374,'Hoja de Trabajo para listado'!$A$155:$A$1048576,0),MATCH((CUADRO!Q$5&amp;$E374),'Hoja de Trabajo para listado'!$A$151:$Z$151,0)),0)+IFERROR(INDEX('Hoja de Trabajo para listado'!$AB$155:$BA$1048576,MATCH($A374,'Hoja de Trabajo para listado'!$AB$155:$AB$1048576,0),MATCH((CUADRO!Q$5&amp;$E374),'Hoja de Trabajo para listado'!$AB$151:$BA$151,0)),0)+IFERROR(INDEX('Hoja de Trabajo para listado'!$BC$155:$CB$1048576,MATCH($A374,'Hoja de Trabajo para listado'!$BC$155:$BC$1048576,0),MATCH((CUADRO!Q$5&amp;$E374),'Hoja de Trabajo para listado'!$BC$151:$CB$151,0)),0)+IFERROR(INDEX('Hoja de Trabajo para listado'!$DE$153:$DG$274,MATCH($A374,'Hoja de Trabajo para listado'!$DE$153:$DE$1048576,0),MATCH((CUADRO!Q$5&amp;$E374),'Hoja de Trabajo para listado'!$DE$151:$DG$151,0)),0)+IFERROR(INDEX('Hoja de Trabajo para listado'!$CD$155:$DC$1048576,MATCH($A374,'Hoja de Trabajo para listado'!$CD$155:$CD$1048576,0),MATCH((CUADRO!Q$5&amp;$E374),'Hoja de Trabajo para listado'!$CD$151:$DC$151,0)),0)</f>
        <v>0</v>
      </c>
      <c r="R374" s="243">
        <f t="shared" ca="1" si="13"/>
        <v>408</v>
      </c>
      <c r="S374" s="263"/>
      <c r="T374" s="243">
        <f ca="1">+T375</f>
        <v>7206047.1299999999</v>
      </c>
      <c r="U374" s="242">
        <f t="shared" si="14"/>
        <v>1</v>
      </c>
      <c r="V374" s="333" t="str">
        <f>+VLOOKUP(A374,bd_lista!$A$3:$E$590,5,FALSE)</f>
        <v>Empresas Nacionales</v>
      </c>
      <c r="W374" s="383" t="str">
        <f>+V374</f>
        <v>Empresas Nacionales</v>
      </c>
      <c r="X374" s="242">
        <v>0</v>
      </c>
      <c r="Y374" s="242" t="e">
        <f>+VLOOKUP(X374,bd_lista!$A$3:$C$590,3,FALSE)</f>
        <v>#N/A</v>
      </c>
      <c r="Z374" s="294">
        <f>+X374</f>
        <v>0</v>
      </c>
      <c r="AA374" s="319" t="e">
        <f>+Y374</f>
        <v>#N/A</v>
      </c>
    </row>
    <row r="375" spans="1:27" ht="15" customHeight="1">
      <c r="A375" s="32">
        <v>599</v>
      </c>
      <c r="B375" s="389"/>
      <c r="C375" s="333" t="str">
        <f>+VLOOKUP(A375,bd_lista!$A$3:$C$590,3,FALSE)</f>
        <v>Empresa Boliviana de Alimentos y Derivados</v>
      </c>
      <c r="D375" s="386"/>
      <c r="E375" s="333" t="s">
        <v>1305</v>
      </c>
      <c r="F375" s="245">
        <f ca="1">+IFERROR(INDEX('Hoja de Trabajo para listado'!$A$155:$Z$1048576,MATCH($A375,'Hoja de Trabajo para listado'!$A$155:$A$1048576,0),MATCH((CUADRO!F$5&amp;$E375),'Hoja de Trabajo para listado'!$A$151:$Z$151,0)),0)+IFERROR(INDEX('Hoja de Trabajo para listado'!$AB$155:$BA$1048576,MATCH($A375,'Hoja de Trabajo para listado'!$AB$155:$AB$1048576,0),MATCH((CUADRO!F$5&amp;$E375),'Hoja de Trabajo para listado'!$AB$151:$BA$151,0)),0)+IFERROR(INDEX('Hoja de Trabajo para listado'!$BC$155:$CB$1048576,MATCH($A375,'Hoja de Trabajo para listado'!$BC$155:$BC$1048576,0),MATCH((CUADRO!F$5&amp;$E375),'Hoja de Trabajo para listado'!$BC$151:$CB$151,0)),0)+IFERROR(INDEX('Hoja de Trabajo para listado'!$DE$153:$DG$274,MATCH($A375,'Hoja de Trabajo para listado'!$DE$153:$DE$1048576,0),MATCH((CUADRO!F$5&amp;$E375),'Hoja de Trabajo para listado'!$DE$151:$DG$151,0)),0)+IFERROR(INDEX('Hoja de Trabajo para listado'!$CD$155:$DC$1048576,MATCH($A375,'Hoja de Trabajo para listado'!$CD$155:$CD$1048576,0),MATCH((CUADRO!F$5&amp;$E375),'Hoja de Trabajo para listado'!$CD$151:$DC$151,0)),0)</f>
        <v>0</v>
      </c>
      <c r="G375" s="245">
        <f ca="1">+IFERROR(INDEX('Hoja de Trabajo para listado'!$A$155:$Z$1048576,MATCH($A375,'Hoja de Trabajo para listado'!$A$155:$A$1048576,0),MATCH((CUADRO!G$5&amp;$E375),'Hoja de Trabajo para listado'!$A$151:$Z$151,0)),0)+IFERROR(INDEX('Hoja de Trabajo para listado'!$AB$155:$BA$1048576,MATCH($A375,'Hoja de Trabajo para listado'!$AB$155:$AB$1048576,0),MATCH((CUADRO!G$5&amp;$E375),'Hoja de Trabajo para listado'!$AB$151:$BA$151,0)),0)+IFERROR(INDEX('Hoja de Trabajo para listado'!$BC$155:$CB$1048576,MATCH($A375,'Hoja de Trabajo para listado'!$BC$155:$BC$1048576,0),MATCH((CUADRO!G$5&amp;$E375),'Hoja de Trabajo para listado'!$BC$151:$CB$151,0)),0)+IFERROR(INDEX('Hoja de Trabajo para listado'!$DE$153:$DG$274,MATCH($A375,'Hoja de Trabajo para listado'!$DE$153:$DE$1048576,0),MATCH((CUADRO!G$5&amp;$E375),'Hoja de Trabajo para listado'!$DE$151:$DG$151,0)),0)+IFERROR(INDEX('Hoja de Trabajo para listado'!$CD$155:$DC$1048576,MATCH($A375,'Hoja de Trabajo para listado'!$CD$155:$CD$1048576,0),MATCH((CUADRO!G$5&amp;$E375),'Hoja de Trabajo para listado'!$CD$151:$DC$151,0)),0)</f>
        <v>7205639.1299999999</v>
      </c>
      <c r="H375" s="245">
        <f ca="1">+IFERROR(INDEX('Hoja de Trabajo para listado'!$A$155:$Z$1048576,MATCH($A375,'Hoja de Trabajo para listado'!$A$155:$A$1048576,0),MATCH((CUADRO!H$5&amp;$E375),'Hoja de Trabajo para listado'!$A$151:$Z$151,0)),0)+IFERROR(INDEX('Hoja de Trabajo para listado'!$AB$155:$BA$1048576,MATCH($A375,'Hoja de Trabajo para listado'!$AB$155:$AB$1048576,0),MATCH((CUADRO!H$5&amp;$E375),'Hoja de Trabajo para listado'!$AB$151:$BA$151,0)),0)+IFERROR(INDEX('Hoja de Trabajo para listado'!$BC$155:$CB$1048576,MATCH($A375,'Hoja de Trabajo para listado'!$BC$155:$BC$1048576,0),MATCH((CUADRO!H$5&amp;$E375),'Hoja de Trabajo para listado'!$BC$151:$CB$151,0)),0)+IFERROR(INDEX('Hoja de Trabajo para listado'!$DE$153:$DG$274,MATCH($A375,'Hoja de Trabajo para listado'!$DE$153:$DE$1048576,0),MATCH((CUADRO!H$5&amp;$E375),'Hoja de Trabajo para listado'!$DE$151:$DG$151,0)),0)+IFERROR(INDEX('Hoja de Trabajo para listado'!$CD$155:$DC$1048576,MATCH($A375,'Hoja de Trabajo para listado'!$CD$155:$CD$1048576,0),MATCH((CUADRO!H$5&amp;$E375),'Hoja de Trabajo para listado'!$CD$151:$DC$151,0)),0)</f>
        <v>0</v>
      </c>
      <c r="I375" s="245">
        <f ca="1">+IFERROR(INDEX('Hoja de Trabajo para listado'!$A$155:$Z$1048576,MATCH($A375,'Hoja de Trabajo para listado'!$A$155:$A$1048576,0),MATCH((CUADRO!I$5&amp;$E375),'Hoja de Trabajo para listado'!$A$151:$Z$151,0)),0)+IFERROR(INDEX('Hoja de Trabajo para listado'!$AB$155:$BA$1048576,MATCH($A375,'Hoja de Trabajo para listado'!$AB$155:$AB$1048576,0),MATCH((CUADRO!I$5&amp;$E375),'Hoja de Trabajo para listado'!$AB$151:$BA$151,0)),0)+IFERROR(INDEX('Hoja de Trabajo para listado'!$BC$155:$CB$1048576,MATCH($A375,'Hoja de Trabajo para listado'!$BC$155:$BC$1048576,0),MATCH((CUADRO!I$5&amp;$E375),'Hoja de Trabajo para listado'!$BC$151:$CB$151,0)),0)+IFERROR(INDEX('Hoja de Trabajo para listado'!$DE$153:$DG$274,MATCH($A375,'Hoja de Trabajo para listado'!$DE$153:$DE$1048576,0),MATCH((CUADRO!I$5&amp;$E375),'Hoja de Trabajo para listado'!$DE$151:$DG$151,0)),0)+IFERROR(INDEX('Hoja de Trabajo para listado'!$CD$155:$DC$1048576,MATCH($A375,'Hoja de Trabajo para listado'!$CD$155:$CD$1048576,0),MATCH((CUADRO!I$5&amp;$E375),'Hoja de Trabajo para listado'!$CD$151:$DC$151,0)),0)</f>
        <v>0</v>
      </c>
      <c r="J375" s="245">
        <f ca="1">+IFERROR(INDEX('Hoja de Trabajo para listado'!$A$155:$Z$1048576,MATCH($A375,'Hoja de Trabajo para listado'!$A$155:$A$1048576,0),MATCH((CUADRO!J$5&amp;$E375),'Hoja de Trabajo para listado'!$A$151:$Z$151,0)),0)+IFERROR(INDEX('Hoja de Trabajo para listado'!$AB$155:$BA$1048576,MATCH($A375,'Hoja de Trabajo para listado'!$AB$155:$AB$1048576,0),MATCH((CUADRO!J$5&amp;$E375),'Hoja de Trabajo para listado'!$AB$151:$BA$151,0)),0)+IFERROR(INDEX('Hoja de Trabajo para listado'!$BC$155:$CB$1048576,MATCH($A375,'Hoja de Trabajo para listado'!$BC$155:$BC$1048576,0),MATCH((CUADRO!J$5&amp;$E375),'Hoja de Trabajo para listado'!$BC$151:$CB$151,0)),0)+IFERROR(INDEX('Hoja de Trabajo para listado'!$DE$153:$DG$274,MATCH($A375,'Hoja de Trabajo para listado'!$DE$153:$DE$1048576,0),MATCH((CUADRO!J$5&amp;$E375),'Hoja de Trabajo para listado'!$DE$151:$DG$151,0)),0)+IFERROR(INDEX('Hoja de Trabajo para listado'!$CD$155:$DC$1048576,MATCH($A375,'Hoja de Trabajo para listado'!$CD$155:$CD$1048576,0),MATCH((CUADRO!J$5&amp;$E375),'Hoja de Trabajo para listado'!$CD$151:$DC$151,0)),0)</f>
        <v>0</v>
      </c>
      <c r="K375" s="245">
        <f ca="1">+IFERROR(INDEX('Hoja de Trabajo para listado'!$A$155:$Z$1048576,MATCH($A375,'Hoja de Trabajo para listado'!$A$155:$A$1048576,0),MATCH((CUADRO!K$5&amp;$E375),'Hoja de Trabajo para listado'!$A$151:$Z$151,0)),0)+IFERROR(INDEX('Hoja de Trabajo para listado'!$AB$155:$BA$1048576,MATCH($A375,'Hoja de Trabajo para listado'!$AB$155:$AB$1048576,0),MATCH((CUADRO!K$5&amp;$E375),'Hoja de Trabajo para listado'!$AB$151:$BA$151,0)),0)+IFERROR(INDEX('Hoja de Trabajo para listado'!$BC$155:$CB$1048576,MATCH($A375,'Hoja de Trabajo para listado'!$BC$155:$BC$1048576,0),MATCH((CUADRO!K$5&amp;$E375),'Hoja de Trabajo para listado'!$BC$151:$CB$151,0)),0)+IFERROR(INDEX('Hoja de Trabajo para listado'!$DE$153:$DG$274,MATCH($A375,'Hoja de Trabajo para listado'!$DE$153:$DE$1048576,0),MATCH((CUADRO!K$5&amp;$E375),'Hoja de Trabajo para listado'!$DE$151:$DG$151,0)),0)+IFERROR(INDEX('Hoja de Trabajo para listado'!$CD$155:$DC$1048576,MATCH($A375,'Hoja de Trabajo para listado'!$CD$155:$CD$1048576,0),MATCH((CUADRO!K$5&amp;$E375),'Hoja de Trabajo para listado'!$CD$151:$DC$151,0)),0)</f>
        <v>0</v>
      </c>
      <c r="L375" s="245">
        <f ca="1">+IFERROR(INDEX('Hoja de Trabajo para listado'!$A$155:$Z$1048576,MATCH($A375,'Hoja de Trabajo para listado'!$A$155:$A$1048576,0),MATCH((CUADRO!L$5&amp;$E375),'Hoja de Trabajo para listado'!$A$151:$Z$151,0)),0)+IFERROR(INDEX('Hoja de Trabajo para listado'!$AB$155:$BA$1048576,MATCH($A375,'Hoja de Trabajo para listado'!$AB$155:$AB$1048576,0),MATCH((CUADRO!L$5&amp;$E375),'Hoja de Trabajo para listado'!$AB$151:$BA$151,0)),0)+IFERROR(INDEX('Hoja de Trabajo para listado'!$BC$155:$CB$1048576,MATCH($A375,'Hoja de Trabajo para listado'!$BC$155:$BC$1048576,0),MATCH((CUADRO!L$5&amp;$E375),'Hoja de Trabajo para listado'!$BC$151:$CB$151,0)),0)+IFERROR(INDEX('Hoja de Trabajo para listado'!$DE$153:$DG$274,MATCH($A375,'Hoja de Trabajo para listado'!$DE$153:$DE$1048576,0),MATCH((CUADRO!L$5&amp;$E375),'Hoja de Trabajo para listado'!$DE$151:$DG$151,0)),0)+IFERROR(INDEX('Hoja de Trabajo para listado'!$CD$155:$DC$1048576,MATCH($A375,'Hoja de Trabajo para listado'!$CD$155:$CD$1048576,0),MATCH((CUADRO!L$5&amp;$E375),'Hoja de Trabajo para listado'!$CD$151:$DC$151,0)),0)</f>
        <v>0</v>
      </c>
      <c r="M375" s="245">
        <f ca="1">+IFERROR(INDEX('Hoja de Trabajo para listado'!$A$155:$Z$1048576,MATCH($A375,'Hoja de Trabajo para listado'!$A$155:$A$1048576,0),MATCH((CUADRO!M$5&amp;$E375),'Hoja de Trabajo para listado'!$A$151:$Z$151,0)),0)+IFERROR(INDEX('Hoja de Trabajo para listado'!$AB$155:$BA$1048576,MATCH($A375,'Hoja de Trabajo para listado'!$AB$155:$AB$1048576,0),MATCH((CUADRO!M$5&amp;$E375),'Hoja de Trabajo para listado'!$AB$151:$BA$151,0)),0)+IFERROR(INDEX('Hoja de Trabajo para listado'!$BC$155:$CB$1048576,MATCH($A375,'Hoja de Trabajo para listado'!$BC$155:$BC$1048576,0),MATCH((CUADRO!M$5&amp;$E375),'Hoja de Trabajo para listado'!$BC$151:$CB$151,0)),0)+IFERROR(INDEX('Hoja de Trabajo para listado'!$DE$153:$DG$274,MATCH($A375,'Hoja de Trabajo para listado'!$DE$153:$DE$1048576,0),MATCH((CUADRO!M$5&amp;$E375),'Hoja de Trabajo para listado'!$DE$151:$DG$151,0)),0)+IFERROR(INDEX('Hoja de Trabajo para listado'!$CD$155:$DC$1048576,MATCH($A375,'Hoja de Trabajo para listado'!$CD$155:$CD$1048576,0),MATCH((CUADRO!M$5&amp;$E375),'Hoja de Trabajo para listado'!$CD$151:$DC$151,0)),0)</f>
        <v>0</v>
      </c>
      <c r="N375" s="245">
        <f ca="1">+IFERROR(INDEX('Hoja de Trabajo para listado'!$A$155:$Z$1048576,MATCH($A375,'Hoja de Trabajo para listado'!$A$155:$A$1048576,0),MATCH((CUADRO!N$5&amp;$E375),'Hoja de Trabajo para listado'!$A$151:$Z$151,0)),0)+IFERROR(INDEX('Hoja de Trabajo para listado'!$AB$155:$BA$1048576,MATCH($A375,'Hoja de Trabajo para listado'!$AB$155:$AB$1048576,0),MATCH((CUADRO!N$5&amp;$E375),'Hoja de Trabajo para listado'!$AB$151:$BA$151,0)),0)+IFERROR(INDEX('Hoja de Trabajo para listado'!$BC$155:$CB$1048576,MATCH($A375,'Hoja de Trabajo para listado'!$BC$155:$BC$1048576,0),MATCH((CUADRO!N$5&amp;$E375),'Hoja de Trabajo para listado'!$BC$151:$CB$151,0)),0)+IFERROR(INDEX('Hoja de Trabajo para listado'!$DE$153:$DG$274,MATCH($A375,'Hoja de Trabajo para listado'!$DE$153:$DE$1048576,0),MATCH((CUADRO!N$5&amp;$E375),'Hoja de Trabajo para listado'!$DE$151:$DG$151,0)),0)+IFERROR(INDEX('Hoja de Trabajo para listado'!$CD$155:$DC$1048576,MATCH($A375,'Hoja de Trabajo para listado'!$CD$155:$CD$1048576,0),MATCH((CUADRO!N$5&amp;$E375),'Hoja de Trabajo para listado'!$CD$151:$DC$151,0)),0)</f>
        <v>0</v>
      </c>
      <c r="O375" s="245">
        <f ca="1">+IFERROR(INDEX('Hoja de Trabajo para listado'!$A$155:$Z$1048576,MATCH($A375,'Hoja de Trabajo para listado'!$A$155:$A$1048576,0),MATCH((CUADRO!O$5&amp;$E375),'Hoja de Trabajo para listado'!$A$151:$Z$151,0)),0)+IFERROR(INDEX('Hoja de Trabajo para listado'!$AB$155:$BA$1048576,MATCH($A375,'Hoja de Trabajo para listado'!$AB$155:$AB$1048576,0),MATCH((CUADRO!O$5&amp;$E375),'Hoja de Trabajo para listado'!$AB$151:$BA$151,0)),0)+IFERROR(INDEX('Hoja de Trabajo para listado'!$BC$155:$CB$1048576,MATCH($A375,'Hoja de Trabajo para listado'!$BC$155:$BC$1048576,0),MATCH((CUADRO!O$5&amp;$E375),'Hoja de Trabajo para listado'!$BC$151:$CB$151,0)),0)+IFERROR(INDEX('Hoja de Trabajo para listado'!$DE$153:$DG$274,MATCH($A375,'Hoja de Trabajo para listado'!$DE$153:$DE$1048576,0),MATCH((CUADRO!O$5&amp;$E375),'Hoja de Trabajo para listado'!$DE$151:$DG$151,0)),0)+IFERROR(INDEX('Hoja de Trabajo para listado'!$CD$155:$DC$1048576,MATCH($A375,'Hoja de Trabajo para listado'!$CD$155:$CD$1048576,0),MATCH((CUADRO!O$5&amp;$E375),'Hoja de Trabajo para listado'!$CD$151:$DC$151,0)),0)</f>
        <v>0</v>
      </c>
      <c r="P375" s="245">
        <f ca="1">+IFERROR(INDEX('Hoja de Trabajo para listado'!$A$155:$Z$1048576,MATCH($A375,'Hoja de Trabajo para listado'!$A$155:$A$1048576,0),MATCH((CUADRO!P$5&amp;$E375),'Hoja de Trabajo para listado'!$A$151:$Z$151,0)),0)+IFERROR(INDEX('Hoja de Trabajo para listado'!$AB$155:$BA$1048576,MATCH($A375,'Hoja de Trabajo para listado'!$AB$155:$AB$1048576,0),MATCH((CUADRO!P$5&amp;$E375),'Hoja de Trabajo para listado'!$AB$151:$BA$151,0)),0)+IFERROR(INDEX('Hoja de Trabajo para listado'!$BC$155:$CB$1048576,MATCH($A375,'Hoja de Trabajo para listado'!$BC$155:$BC$1048576,0),MATCH((CUADRO!P$5&amp;$E375),'Hoja de Trabajo para listado'!$BC$151:$CB$151,0)),0)+IFERROR(INDEX('Hoja de Trabajo para listado'!$DE$153:$DG$274,MATCH($A375,'Hoja de Trabajo para listado'!$DE$153:$DE$1048576,0),MATCH((CUADRO!P$5&amp;$E375),'Hoja de Trabajo para listado'!$DE$151:$DG$151,0)),0)+IFERROR(INDEX('Hoja de Trabajo para listado'!$CD$155:$DC$1048576,MATCH($A375,'Hoja de Trabajo para listado'!$CD$155:$CD$1048576,0),MATCH((CUADRO!P$5&amp;$E375),'Hoja de Trabajo para listado'!$CD$151:$DC$151,0)),0)</f>
        <v>0</v>
      </c>
      <c r="Q375" s="245">
        <f ca="1">+IFERROR(INDEX('Hoja de Trabajo para listado'!$A$155:$Z$1048576,MATCH($A375,'Hoja de Trabajo para listado'!$A$155:$A$1048576,0),MATCH((CUADRO!Q$5&amp;$E375),'Hoja de Trabajo para listado'!$A$151:$Z$151,0)),0)+IFERROR(INDEX('Hoja de Trabajo para listado'!$AB$155:$BA$1048576,MATCH($A375,'Hoja de Trabajo para listado'!$AB$155:$AB$1048576,0),MATCH((CUADRO!Q$5&amp;$E375),'Hoja de Trabajo para listado'!$AB$151:$BA$151,0)),0)+IFERROR(INDEX('Hoja de Trabajo para listado'!$BC$155:$CB$1048576,MATCH($A375,'Hoja de Trabajo para listado'!$BC$155:$BC$1048576,0),MATCH((CUADRO!Q$5&amp;$E375),'Hoja de Trabajo para listado'!$BC$151:$CB$151,0)),0)+IFERROR(INDEX('Hoja de Trabajo para listado'!$DE$153:$DG$274,MATCH($A375,'Hoja de Trabajo para listado'!$DE$153:$DE$1048576,0),MATCH((CUADRO!Q$5&amp;$E375),'Hoja de Trabajo para listado'!$DE$151:$DG$151,0)),0)+IFERROR(INDEX('Hoja de Trabajo para listado'!$CD$155:$DC$1048576,MATCH($A375,'Hoja de Trabajo para listado'!$CD$155:$CD$1048576,0),MATCH((CUADRO!Q$5&amp;$E375),'Hoja de Trabajo para listado'!$CD$151:$DC$151,0)),0)</f>
        <v>0</v>
      </c>
      <c r="R375" s="245">
        <f t="shared" ca="1" si="13"/>
        <v>7205639.1299999999</v>
      </c>
      <c r="S375" s="262">
        <f ca="1">+R374+R375</f>
        <v>7206047.1299999999</v>
      </c>
      <c r="T375" s="245">
        <f ca="1">+S375</f>
        <v>7206047.1299999999</v>
      </c>
      <c r="U375" s="244">
        <f t="shared" si="14"/>
        <v>2</v>
      </c>
      <c r="V375" s="333" t="str">
        <f>+VLOOKUP(A375,bd_lista!$A$3:$E$590,5,FALSE)</f>
        <v>Empresas Nacionales</v>
      </c>
      <c r="W375" s="384"/>
      <c r="X375" s="242">
        <v>0</v>
      </c>
      <c r="Y375" s="242" t="e">
        <f>+VLOOKUP(X375,bd_lista!$A$3:$C$590,3,FALSE)</f>
        <v>#N/A</v>
      </c>
      <c r="Z375" s="292"/>
      <c r="AA375" s="321"/>
    </row>
    <row r="376" spans="1:27" ht="15" hidden="1" customHeight="1">
      <c r="A376" s="251">
        <v>600</v>
      </c>
      <c r="B376" s="388">
        <f>+A376</f>
        <v>600</v>
      </c>
      <c r="C376" s="247" t="str">
        <f>+VLOOKUP(A376,bd_lista!$A$3:$C$590,3,FALSE)</f>
        <v>Empresa Servicios Aéreos Bolivianos</v>
      </c>
      <c r="D376" s="385" t="str">
        <f>+C376</f>
        <v>Empresa Servicios Aéreos Bolivianos</v>
      </c>
      <c r="E376" s="247" t="s">
        <v>1304</v>
      </c>
      <c r="F376" s="243">
        <f ca="1">+IFERROR(INDEX('Hoja de Trabajo para listado'!$A$155:$Z$1048576,MATCH($A376,'Hoja de Trabajo para listado'!$A$155:$A$1048576,0),MATCH((CUADRO!F$5&amp;$E376),'Hoja de Trabajo para listado'!$A$151:$Z$151,0)),0)+IFERROR(INDEX('Hoja de Trabajo para listado'!$AB$155:$BA$1048576,MATCH($A376,'Hoja de Trabajo para listado'!$AB$155:$AB$1048576,0),MATCH((CUADRO!F$5&amp;$E376),'Hoja de Trabajo para listado'!$AB$151:$BA$151,0)),0)+IFERROR(INDEX('Hoja de Trabajo para listado'!$BC$155:$CB$1048576,MATCH($A376,'Hoja de Trabajo para listado'!$BC$155:$BC$1048576,0),MATCH((CUADRO!F$5&amp;$E376),'Hoja de Trabajo para listado'!$BC$151:$CB$151,0)),0)+IFERROR(INDEX('Hoja de Trabajo para listado'!$DE$153:$DG$274,MATCH($A376,'Hoja de Trabajo para listado'!$DE$153:$DE$1048576,0),MATCH((CUADRO!F$5&amp;$E376),'Hoja de Trabajo para listado'!$DE$151:$DG$151,0)),0)+IFERROR(INDEX('Hoja de Trabajo para listado'!$CD$155:$DC$1048576,MATCH($A376,'Hoja de Trabajo para listado'!$CD$155:$CD$1048576,0),MATCH((CUADRO!F$5&amp;$E376),'Hoja de Trabajo para listado'!$CD$151:$DC$151,0)),0)</f>
        <v>0</v>
      </c>
      <c r="G376" s="243">
        <f ca="1">+IFERROR(INDEX('Hoja de Trabajo para listado'!$A$155:$Z$1048576,MATCH($A376,'Hoja de Trabajo para listado'!$A$155:$A$1048576,0),MATCH((CUADRO!G$5&amp;$E376),'Hoja de Trabajo para listado'!$A$151:$Z$151,0)),0)+IFERROR(INDEX('Hoja de Trabajo para listado'!$AB$155:$BA$1048576,MATCH($A376,'Hoja de Trabajo para listado'!$AB$155:$AB$1048576,0),MATCH((CUADRO!G$5&amp;$E376),'Hoja de Trabajo para listado'!$AB$151:$BA$151,0)),0)+IFERROR(INDEX('Hoja de Trabajo para listado'!$BC$155:$CB$1048576,MATCH($A376,'Hoja de Trabajo para listado'!$BC$155:$BC$1048576,0),MATCH((CUADRO!G$5&amp;$E376),'Hoja de Trabajo para listado'!$BC$151:$CB$151,0)),0)+IFERROR(INDEX('Hoja de Trabajo para listado'!$DE$153:$DG$274,MATCH($A376,'Hoja de Trabajo para listado'!$DE$153:$DE$1048576,0),MATCH((CUADRO!G$5&amp;$E376),'Hoja de Trabajo para listado'!$DE$151:$DG$151,0)),0)+IFERROR(INDEX('Hoja de Trabajo para listado'!$CD$155:$DC$1048576,MATCH($A376,'Hoja de Trabajo para listado'!$CD$155:$CD$1048576,0),MATCH((CUADRO!G$5&amp;$E376),'Hoja de Trabajo para listado'!$CD$151:$DC$151,0)),0)</f>
        <v>0</v>
      </c>
      <c r="H376" s="243">
        <f ca="1">+IFERROR(INDEX('Hoja de Trabajo para listado'!$A$155:$Z$1048576,MATCH($A376,'Hoja de Trabajo para listado'!$A$155:$A$1048576,0),MATCH((CUADRO!H$5&amp;$E376),'Hoja de Trabajo para listado'!$A$151:$Z$151,0)),0)+IFERROR(INDEX('Hoja de Trabajo para listado'!$AB$155:$BA$1048576,MATCH($A376,'Hoja de Trabajo para listado'!$AB$155:$AB$1048576,0),MATCH((CUADRO!H$5&amp;$E376),'Hoja de Trabajo para listado'!$AB$151:$BA$151,0)),0)+IFERROR(INDEX('Hoja de Trabajo para listado'!$BC$155:$CB$1048576,MATCH($A376,'Hoja de Trabajo para listado'!$BC$155:$BC$1048576,0),MATCH((CUADRO!H$5&amp;$E376),'Hoja de Trabajo para listado'!$BC$151:$CB$151,0)),0)+IFERROR(INDEX('Hoja de Trabajo para listado'!$DE$153:$DG$274,MATCH($A376,'Hoja de Trabajo para listado'!$DE$153:$DE$1048576,0),MATCH((CUADRO!H$5&amp;$E376),'Hoja de Trabajo para listado'!$DE$151:$DG$151,0)),0)+IFERROR(INDEX('Hoja de Trabajo para listado'!$CD$155:$DC$1048576,MATCH($A376,'Hoja de Trabajo para listado'!$CD$155:$CD$1048576,0),MATCH((CUADRO!H$5&amp;$E376),'Hoja de Trabajo para listado'!$CD$151:$DC$151,0)),0)</f>
        <v>0</v>
      </c>
      <c r="I376" s="243">
        <f ca="1">+IFERROR(INDEX('Hoja de Trabajo para listado'!$A$155:$Z$1048576,MATCH($A376,'Hoja de Trabajo para listado'!$A$155:$A$1048576,0),MATCH((CUADRO!I$5&amp;$E376),'Hoja de Trabajo para listado'!$A$151:$Z$151,0)),0)+IFERROR(INDEX('Hoja de Trabajo para listado'!$AB$155:$BA$1048576,MATCH($A376,'Hoja de Trabajo para listado'!$AB$155:$AB$1048576,0),MATCH((CUADRO!I$5&amp;$E376),'Hoja de Trabajo para listado'!$AB$151:$BA$151,0)),0)+IFERROR(INDEX('Hoja de Trabajo para listado'!$BC$155:$CB$1048576,MATCH($A376,'Hoja de Trabajo para listado'!$BC$155:$BC$1048576,0),MATCH((CUADRO!I$5&amp;$E376),'Hoja de Trabajo para listado'!$BC$151:$CB$151,0)),0)+IFERROR(INDEX('Hoja de Trabajo para listado'!$DE$153:$DG$274,MATCH($A376,'Hoja de Trabajo para listado'!$DE$153:$DE$1048576,0),MATCH((CUADRO!I$5&amp;$E376),'Hoja de Trabajo para listado'!$DE$151:$DG$151,0)),0)+IFERROR(INDEX('Hoja de Trabajo para listado'!$CD$155:$DC$1048576,MATCH($A376,'Hoja de Trabajo para listado'!$CD$155:$CD$1048576,0),MATCH((CUADRO!I$5&amp;$E376),'Hoja de Trabajo para listado'!$CD$151:$DC$151,0)),0)</f>
        <v>0</v>
      </c>
      <c r="J376" s="243">
        <f ca="1">+IFERROR(INDEX('Hoja de Trabajo para listado'!$A$155:$Z$1048576,MATCH($A376,'Hoja de Trabajo para listado'!$A$155:$A$1048576,0),MATCH((CUADRO!J$5&amp;$E376),'Hoja de Trabajo para listado'!$A$151:$Z$151,0)),0)+IFERROR(INDEX('Hoja de Trabajo para listado'!$AB$155:$BA$1048576,MATCH($A376,'Hoja de Trabajo para listado'!$AB$155:$AB$1048576,0),MATCH((CUADRO!J$5&amp;$E376),'Hoja de Trabajo para listado'!$AB$151:$BA$151,0)),0)+IFERROR(INDEX('Hoja de Trabajo para listado'!$BC$155:$CB$1048576,MATCH($A376,'Hoja de Trabajo para listado'!$BC$155:$BC$1048576,0),MATCH((CUADRO!J$5&amp;$E376),'Hoja de Trabajo para listado'!$BC$151:$CB$151,0)),0)+IFERROR(INDEX('Hoja de Trabajo para listado'!$DE$153:$DG$274,MATCH($A376,'Hoja de Trabajo para listado'!$DE$153:$DE$1048576,0),MATCH((CUADRO!J$5&amp;$E376),'Hoja de Trabajo para listado'!$DE$151:$DG$151,0)),0)+IFERROR(INDEX('Hoja de Trabajo para listado'!$CD$155:$DC$1048576,MATCH($A376,'Hoja de Trabajo para listado'!$CD$155:$CD$1048576,0),MATCH((CUADRO!J$5&amp;$E376),'Hoja de Trabajo para listado'!$CD$151:$DC$151,0)),0)</f>
        <v>0</v>
      </c>
      <c r="K376" s="243">
        <f ca="1">+IFERROR(INDEX('Hoja de Trabajo para listado'!$A$155:$Z$1048576,MATCH($A376,'Hoja de Trabajo para listado'!$A$155:$A$1048576,0),MATCH((CUADRO!K$5&amp;$E376),'Hoja de Trabajo para listado'!$A$151:$Z$151,0)),0)+IFERROR(INDEX('Hoja de Trabajo para listado'!$AB$155:$BA$1048576,MATCH($A376,'Hoja de Trabajo para listado'!$AB$155:$AB$1048576,0),MATCH((CUADRO!K$5&amp;$E376),'Hoja de Trabajo para listado'!$AB$151:$BA$151,0)),0)+IFERROR(INDEX('Hoja de Trabajo para listado'!$BC$155:$CB$1048576,MATCH($A376,'Hoja de Trabajo para listado'!$BC$155:$BC$1048576,0),MATCH((CUADRO!K$5&amp;$E376),'Hoja de Trabajo para listado'!$BC$151:$CB$151,0)),0)+IFERROR(INDEX('Hoja de Trabajo para listado'!$DE$153:$DG$274,MATCH($A376,'Hoja de Trabajo para listado'!$DE$153:$DE$1048576,0),MATCH((CUADRO!K$5&amp;$E376),'Hoja de Trabajo para listado'!$DE$151:$DG$151,0)),0)+IFERROR(INDEX('Hoja de Trabajo para listado'!$CD$155:$DC$1048576,MATCH($A376,'Hoja de Trabajo para listado'!$CD$155:$CD$1048576,0),MATCH((CUADRO!K$5&amp;$E376),'Hoja de Trabajo para listado'!$CD$151:$DC$151,0)),0)</f>
        <v>0</v>
      </c>
      <c r="L376" s="243">
        <f ca="1">+IFERROR(INDEX('Hoja de Trabajo para listado'!$A$155:$Z$1048576,MATCH($A376,'Hoja de Trabajo para listado'!$A$155:$A$1048576,0),MATCH((CUADRO!L$5&amp;$E376),'Hoja de Trabajo para listado'!$A$151:$Z$151,0)),0)+IFERROR(INDEX('Hoja de Trabajo para listado'!$AB$155:$BA$1048576,MATCH($A376,'Hoja de Trabajo para listado'!$AB$155:$AB$1048576,0),MATCH((CUADRO!L$5&amp;$E376),'Hoja de Trabajo para listado'!$AB$151:$BA$151,0)),0)+IFERROR(INDEX('Hoja de Trabajo para listado'!$BC$155:$CB$1048576,MATCH($A376,'Hoja de Trabajo para listado'!$BC$155:$BC$1048576,0),MATCH((CUADRO!L$5&amp;$E376),'Hoja de Trabajo para listado'!$BC$151:$CB$151,0)),0)+IFERROR(INDEX('Hoja de Trabajo para listado'!$DE$153:$DG$274,MATCH($A376,'Hoja de Trabajo para listado'!$DE$153:$DE$1048576,0),MATCH((CUADRO!L$5&amp;$E376),'Hoja de Trabajo para listado'!$DE$151:$DG$151,0)),0)+IFERROR(INDEX('Hoja de Trabajo para listado'!$CD$155:$DC$1048576,MATCH($A376,'Hoja de Trabajo para listado'!$CD$155:$CD$1048576,0),MATCH((CUADRO!L$5&amp;$E376),'Hoja de Trabajo para listado'!$CD$151:$DC$151,0)),0)</f>
        <v>0</v>
      </c>
      <c r="M376" s="243">
        <f ca="1">+IFERROR(INDEX('Hoja de Trabajo para listado'!$A$155:$Z$1048576,MATCH($A376,'Hoja de Trabajo para listado'!$A$155:$A$1048576,0),MATCH((CUADRO!M$5&amp;$E376),'Hoja de Trabajo para listado'!$A$151:$Z$151,0)),0)+IFERROR(INDEX('Hoja de Trabajo para listado'!$AB$155:$BA$1048576,MATCH($A376,'Hoja de Trabajo para listado'!$AB$155:$AB$1048576,0),MATCH((CUADRO!M$5&amp;$E376),'Hoja de Trabajo para listado'!$AB$151:$BA$151,0)),0)+IFERROR(INDEX('Hoja de Trabajo para listado'!$BC$155:$CB$1048576,MATCH($A376,'Hoja de Trabajo para listado'!$BC$155:$BC$1048576,0),MATCH((CUADRO!M$5&amp;$E376),'Hoja de Trabajo para listado'!$BC$151:$CB$151,0)),0)+IFERROR(INDEX('Hoja de Trabajo para listado'!$DE$153:$DG$274,MATCH($A376,'Hoja de Trabajo para listado'!$DE$153:$DE$1048576,0),MATCH((CUADRO!M$5&amp;$E376),'Hoja de Trabajo para listado'!$DE$151:$DG$151,0)),0)+IFERROR(INDEX('Hoja de Trabajo para listado'!$CD$155:$DC$1048576,MATCH($A376,'Hoja de Trabajo para listado'!$CD$155:$CD$1048576,0),MATCH((CUADRO!M$5&amp;$E376),'Hoja de Trabajo para listado'!$CD$151:$DC$151,0)),0)</f>
        <v>0</v>
      </c>
      <c r="N376" s="243">
        <f ca="1">+IFERROR(INDEX('Hoja de Trabajo para listado'!$A$155:$Z$1048576,MATCH($A376,'Hoja de Trabajo para listado'!$A$155:$A$1048576,0),MATCH((CUADRO!N$5&amp;$E376),'Hoja de Trabajo para listado'!$A$151:$Z$151,0)),0)+IFERROR(INDEX('Hoja de Trabajo para listado'!$AB$155:$BA$1048576,MATCH($A376,'Hoja de Trabajo para listado'!$AB$155:$AB$1048576,0),MATCH((CUADRO!N$5&amp;$E376),'Hoja de Trabajo para listado'!$AB$151:$BA$151,0)),0)+IFERROR(INDEX('Hoja de Trabajo para listado'!$BC$155:$CB$1048576,MATCH($A376,'Hoja de Trabajo para listado'!$BC$155:$BC$1048576,0),MATCH((CUADRO!N$5&amp;$E376),'Hoja de Trabajo para listado'!$BC$151:$CB$151,0)),0)+IFERROR(INDEX('Hoja de Trabajo para listado'!$DE$153:$DG$274,MATCH($A376,'Hoja de Trabajo para listado'!$DE$153:$DE$1048576,0),MATCH((CUADRO!N$5&amp;$E376),'Hoja de Trabajo para listado'!$DE$151:$DG$151,0)),0)+IFERROR(INDEX('Hoja de Trabajo para listado'!$CD$155:$DC$1048576,MATCH($A376,'Hoja de Trabajo para listado'!$CD$155:$CD$1048576,0),MATCH((CUADRO!N$5&amp;$E376),'Hoja de Trabajo para listado'!$CD$151:$DC$151,0)),0)</f>
        <v>0</v>
      </c>
      <c r="O376" s="243">
        <f ca="1">+IFERROR(INDEX('Hoja de Trabajo para listado'!$A$155:$Z$1048576,MATCH($A376,'Hoja de Trabajo para listado'!$A$155:$A$1048576,0),MATCH((CUADRO!O$5&amp;$E376),'Hoja de Trabajo para listado'!$A$151:$Z$151,0)),0)+IFERROR(INDEX('Hoja de Trabajo para listado'!$AB$155:$BA$1048576,MATCH($A376,'Hoja de Trabajo para listado'!$AB$155:$AB$1048576,0),MATCH((CUADRO!O$5&amp;$E376),'Hoja de Trabajo para listado'!$AB$151:$BA$151,0)),0)+IFERROR(INDEX('Hoja de Trabajo para listado'!$BC$155:$CB$1048576,MATCH($A376,'Hoja de Trabajo para listado'!$BC$155:$BC$1048576,0),MATCH((CUADRO!O$5&amp;$E376),'Hoja de Trabajo para listado'!$BC$151:$CB$151,0)),0)+IFERROR(INDEX('Hoja de Trabajo para listado'!$DE$153:$DG$274,MATCH($A376,'Hoja de Trabajo para listado'!$DE$153:$DE$1048576,0),MATCH((CUADRO!O$5&amp;$E376),'Hoja de Trabajo para listado'!$DE$151:$DG$151,0)),0)+IFERROR(INDEX('Hoja de Trabajo para listado'!$CD$155:$DC$1048576,MATCH($A376,'Hoja de Trabajo para listado'!$CD$155:$CD$1048576,0),MATCH((CUADRO!O$5&amp;$E376),'Hoja de Trabajo para listado'!$CD$151:$DC$151,0)),0)</f>
        <v>0</v>
      </c>
      <c r="P376" s="243">
        <f ca="1">+IFERROR(INDEX('Hoja de Trabajo para listado'!$A$155:$Z$1048576,MATCH($A376,'Hoja de Trabajo para listado'!$A$155:$A$1048576,0),MATCH((CUADRO!P$5&amp;$E376),'Hoja de Trabajo para listado'!$A$151:$Z$151,0)),0)+IFERROR(INDEX('Hoja de Trabajo para listado'!$AB$155:$BA$1048576,MATCH($A376,'Hoja de Trabajo para listado'!$AB$155:$AB$1048576,0),MATCH((CUADRO!P$5&amp;$E376),'Hoja de Trabajo para listado'!$AB$151:$BA$151,0)),0)+IFERROR(INDEX('Hoja de Trabajo para listado'!$BC$155:$CB$1048576,MATCH($A376,'Hoja de Trabajo para listado'!$BC$155:$BC$1048576,0),MATCH((CUADRO!P$5&amp;$E376),'Hoja de Trabajo para listado'!$BC$151:$CB$151,0)),0)+IFERROR(INDEX('Hoja de Trabajo para listado'!$DE$153:$DG$274,MATCH($A376,'Hoja de Trabajo para listado'!$DE$153:$DE$1048576,0),MATCH((CUADRO!P$5&amp;$E376),'Hoja de Trabajo para listado'!$DE$151:$DG$151,0)),0)+IFERROR(INDEX('Hoja de Trabajo para listado'!$CD$155:$DC$1048576,MATCH($A376,'Hoja de Trabajo para listado'!$CD$155:$CD$1048576,0),MATCH((CUADRO!P$5&amp;$E376),'Hoja de Trabajo para listado'!$CD$151:$DC$151,0)),0)</f>
        <v>0</v>
      </c>
      <c r="Q376" s="243">
        <f ca="1">+IFERROR(INDEX('Hoja de Trabajo para listado'!$A$155:$Z$1048576,MATCH($A376,'Hoja de Trabajo para listado'!$A$155:$A$1048576,0),MATCH((CUADRO!Q$5&amp;$E376),'Hoja de Trabajo para listado'!$A$151:$Z$151,0)),0)+IFERROR(INDEX('Hoja de Trabajo para listado'!$AB$155:$BA$1048576,MATCH($A376,'Hoja de Trabajo para listado'!$AB$155:$AB$1048576,0),MATCH((CUADRO!Q$5&amp;$E376),'Hoja de Trabajo para listado'!$AB$151:$BA$151,0)),0)+IFERROR(INDEX('Hoja de Trabajo para listado'!$BC$155:$CB$1048576,MATCH($A376,'Hoja de Trabajo para listado'!$BC$155:$BC$1048576,0),MATCH((CUADRO!Q$5&amp;$E376),'Hoja de Trabajo para listado'!$BC$151:$CB$151,0)),0)+IFERROR(INDEX('Hoja de Trabajo para listado'!$DE$153:$DG$274,MATCH($A376,'Hoja de Trabajo para listado'!$DE$153:$DE$1048576,0),MATCH((CUADRO!Q$5&amp;$E376),'Hoja de Trabajo para listado'!$DE$151:$DG$151,0)),0)+IFERROR(INDEX('Hoja de Trabajo para listado'!$CD$155:$DC$1048576,MATCH($A376,'Hoja de Trabajo para listado'!$CD$155:$CD$1048576,0),MATCH((CUADRO!Q$5&amp;$E376),'Hoja de Trabajo para listado'!$CD$151:$DC$151,0)),0)</f>
        <v>0</v>
      </c>
      <c r="R376" s="243">
        <f t="shared" ca="1" si="13"/>
        <v>0</v>
      </c>
      <c r="S376" s="249"/>
      <c r="T376" s="243">
        <f ca="1">+T377</f>
        <v>0</v>
      </c>
      <c r="U376" s="242">
        <f t="shared" si="14"/>
        <v>1</v>
      </c>
      <c r="V376" s="333" t="str">
        <f>+VLOOKUP(A376,bd_lista!$A$3:$E$590,5,FALSE)</f>
        <v>Empresas Nacionales</v>
      </c>
      <c r="W376" s="383" t="str">
        <f>+V376</f>
        <v>Empresas Nacionales</v>
      </c>
      <c r="X376" s="242">
        <f>+VLOOKUP(A376,[3]Sheet1!$A$13:$D$744,4,FALSE)</f>
        <v>20</v>
      </c>
      <c r="Y376" s="242" t="str">
        <f>+VLOOKUP(X376,bd_lista!$A$3:$C$590,3,FALSE)</f>
        <v>Ministerio de Defensa</v>
      </c>
      <c r="Z376" s="294">
        <f>+X376</f>
        <v>20</v>
      </c>
      <c r="AA376" s="295" t="str">
        <f>+Y376</f>
        <v>Ministerio de Defensa</v>
      </c>
    </row>
    <row r="377" spans="1:27" ht="15" hidden="1" customHeight="1">
      <c r="A377" s="32">
        <v>600</v>
      </c>
      <c r="B377" s="389"/>
      <c r="C377" s="333" t="str">
        <f>+VLOOKUP(A377,bd_lista!$A$3:$C$590,3,FALSE)</f>
        <v>Empresa Servicios Aéreos Bolivianos</v>
      </c>
      <c r="D377" s="386"/>
      <c r="E377" s="333" t="s">
        <v>1305</v>
      </c>
      <c r="F377" s="245">
        <f ca="1">+IFERROR(INDEX('Hoja de Trabajo para listado'!$A$155:$Z$1048576,MATCH($A377,'Hoja de Trabajo para listado'!$A$155:$A$1048576,0),MATCH((CUADRO!F$5&amp;$E377),'Hoja de Trabajo para listado'!$A$151:$Z$151,0)),0)+IFERROR(INDEX('Hoja de Trabajo para listado'!$AB$155:$BA$1048576,MATCH($A377,'Hoja de Trabajo para listado'!$AB$155:$AB$1048576,0),MATCH((CUADRO!F$5&amp;$E377),'Hoja de Trabajo para listado'!$AB$151:$BA$151,0)),0)+IFERROR(INDEX('Hoja de Trabajo para listado'!$BC$155:$CB$1048576,MATCH($A377,'Hoja de Trabajo para listado'!$BC$155:$BC$1048576,0),MATCH((CUADRO!F$5&amp;$E377),'Hoja de Trabajo para listado'!$BC$151:$CB$151,0)),0)+IFERROR(INDEX('Hoja de Trabajo para listado'!$DE$153:$DG$274,MATCH($A377,'Hoja de Trabajo para listado'!$DE$153:$DE$1048576,0),MATCH((CUADRO!F$5&amp;$E377),'Hoja de Trabajo para listado'!$DE$151:$DG$151,0)),0)+IFERROR(INDEX('Hoja de Trabajo para listado'!$CD$155:$DC$1048576,MATCH($A377,'Hoja de Trabajo para listado'!$CD$155:$CD$1048576,0),MATCH((CUADRO!F$5&amp;$E377),'Hoja de Trabajo para listado'!$CD$151:$DC$151,0)),0)</f>
        <v>0</v>
      </c>
      <c r="G377" s="245">
        <f ca="1">+IFERROR(INDEX('Hoja de Trabajo para listado'!$A$155:$Z$1048576,MATCH($A377,'Hoja de Trabajo para listado'!$A$155:$A$1048576,0),MATCH((CUADRO!G$5&amp;$E377),'Hoja de Trabajo para listado'!$A$151:$Z$151,0)),0)+IFERROR(INDEX('Hoja de Trabajo para listado'!$AB$155:$BA$1048576,MATCH($A377,'Hoja de Trabajo para listado'!$AB$155:$AB$1048576,0),MATCH((CUADRO!G$5&amp;$E377),'Hoja de Trabajo para listado'!$AB$151:$BA$151,0)),0)+IFERROR(INDEX('Hoja de Trabajo para listado'!$BC$155:$CB$1048576,MATCH($A377,'Hoja de Trabajo para listado'!$BC$155:$BC$1048576,0),MATCH((CUADRO!G$5&amp;$E377),'Hoja de Trabajo para listado'!$BC$151:$CB$151,0)),0)+IFERROR(INDEX('Hoja de Trabajo para listado'!$DE$153:$DG$274,MATCH($A377,'Hoja de Trabajo para listado'!$DE$153:$DE$1048576,0),MATCH((CUADRO!G$5&amp;$E377),'Hoja de Trabajo para listado'!$DE$151:$DG$151,0)),0)+IFERROR(INDEX('Hoja de Trabajo para listado'!$CD$155:$DC$1048576,MATCH($A377,'Hoja de Trabajo para listado'!$CD$155:$CD$1048576,0),MATCH((CUADRO!G$5&amp;$E377),'Hoja de Trabajo para listado'!$CD$151:$DC$151,0)),0)</f>
        <v>0</v>
      </c>
      <c r="H377" s="245">
        <f ca="1">+IFERROR(INDEX('Hoja de Trabajo para listado'!$A$155:$Z$1048576,MATCH($A377,'Hoja de Trabajo para listado'!$A$155:$A$1048576,0),MATCH((CUADRO!H$5&amp;$E377),'Hoja de Trabajo para listado'!$A$151:$Z$151,0)),0)+IFERROR(INDEX('Hoja de Trabajo para listado'!$AB$155:$BA$1048576,MATCH($A377,'Hoja de Trabajo para listado'!$AB$155:$AB$1048576,0),MATCH((CUADRO!H$5&amp;$E377),'Hoja de Trabajo para listado'!$AB$151:$BA$151,0)),0)+IFERROR(INDEX('Hoja de Trabajo para listado'!$BC$155:$CB$1048576,MATCH($A377,'Hoja de Trabajo para listado'!$BC$155:$BC$1048576,0),MATCH((CUADRO!H$5&amp;$E377),'Hoja de Trabajo para listado'!$BC$151:$CB$151,0)),0)+IFERROR(INDEX('Hoja de Trabajo para listado'!$DE$153:$DG$274,MATCH($A377,'Hoja de Trabajo para listado'!$DE$153:$DE$1048576,0),MATCH((CUADRO!H$5&amp;$E377),'Hoja de Trabajo para listado'!$DE$151:$DG$151,0)),0)+IFERROR(INDEX('Hoja de Trabajo para listado'!$CD$155:$DC$1048576,MATCH($A377,'Hoja de Trabajo para listado'!$CD$155:$CD$1048576,0),MATCH((CUADRO!H$5&amp;$E377),'Hoja de Trabajo para listado'!$CD$151:$DC$151,0)),0)</f>
        <v>0</v>
      </c>
      <c r="I377" s="245">
        <f ca="1">+IFERROR(INDEX('Hoja de Trabajo para listado'!$A$155:$Z$1048576,MATCH($A377,'Hoja de Trabajo para listado'!$A$155:$A$1048576,0),MATCH((CUADRO!I$5&amp;$E377),'Hoja de Trabajo para listado'!$A$151:$Z$151,0)),0)+IFERROR(INDEX('Hoja de Trabajo para listado'!$AB$155:$BA$1048576,MATCH($A377,'Hoja de Trabajo para listado'!$AB$155:$AB$1048576,0),MATCH((CUADRO!I$5&amp;$E377),'Hoja de Trabajo para listado'!$AB$151:$BA$151,0)),0)+IFERROR(INDEX('Hoja de Trabajo para listado'!$BC$155:$CB$1048576,MATCH($A377,'Hoja de Trabajo para listado'!$BC$155:$BC$1048576,0),MATCH((CUADRO!I$5&amp;$E377),'Hoja de Trabajo para listado'!$BC$151:$CB$151,0)),0)+IFERROR(INDEX('Hoja de Trabajo para listado'!$DE$153:$DG$274,MATCH($A377,'Hoja de Trabajo para listado'!$DE$153:$DE$1048576,0),MATCH((CUADRO!I$5&amp;$E377),'Hoja de Trabajo para listado'!$DE$151:$DG$151,0)),0)+IFERROR(INDEX('Hoja de Trabajo para listado'!$CD$155:$DC$1048576,MATCH($A377,'Hoja de Trabajo para listado'!$CD$155:$CD$1048576,0),MATCH((CUADRO!I$5&amp;$E377),'Hoja de Trabajo para listado'!$CD$151:$DC$151,0)),0)</f>
        <v>0</v>
      </c>
      <c r="J377" s="245">
        <f ca="1">+IFERROR(INDEX('Hoja de Trabajo para listado'!$A$155:$Z$1048576,MATCH($A377,'Hoja de Trabajo para listado'!$A$155:$A$1048576,0),MATCH((CUADRO!J$5&amp;$E377),'Hoja de Trabajo para listado'!$A$151:$Z$151,0)),0)+IFERROR(INDEX('Hoja de Trabajo para listado'!$AB$155:$BA$1048576,MATCH($A377,'Hoja de Trabajo para listado'!$AB$155:$AB$1048576,0),MATCH((CUADRO!J$5&amp;$E377),'Hoja de Trabajo para listado'!$AB$151:$BA$151,0)),0)+IFERROR(INDEX('Hoja de Trabajo para listado'!$BC$155:$CB$1048576,MATCH($A377,'Hoja de Trabajo para listado'!$BC$155:$BC$1048576,0),MATCH((CUADRO!J$5&amp;$E377),'Hoja de Trabajo para listado'!$BC$151:$CB$151,0)),0)+IFERROR(INDEX('Hoja de Trabajo para listado'!$DE$153:$DG$274,MATCH($A377,'Hoja de Trabajo para listado'!$DE$153:$DE$1048576,0),MATCH((CUADRO!J$5&amp;$E377),'Hoja de Trabajo para listado'!$DE$151:$DG$151,0)),0)+IFERROR(INDEX('Hoja de Trabajo para listado'!$CD$155:$DC$1048576,MATCH($A377,'Hoja de Trabajo para listado'!$CD$155:$CD$1048576,0),MATCH((CUADRO!J$5&amp;$E377),'Hoja de Trabajo para listado'!$CD$151:$DC$151,0)),0)</f>
        <v>0</v>
      </c>
      <c r="K377" s="245">
        <f ca="1">+IFERROR(INDEX('Hoja de Trabajo para listado'!$A$155:$Z$1048576,MATCH($A377,'Hoja de Trabajo para listado'!$A$155:$A$1048576,0),MATCH((CUADRO!K$5&amp;$E377),'Hoja de Trabajo para listado'!$A$151:$Z$151,0)),0)+IFERROR(INDEX('Hoja de Trabajo para listado'!$AB$155:$BA$1048576,MATCH($A377,'Hoja de Trabajo para listado'!$AB$155:$AB$1048576,0),MATCH((CUADRO!K$5&amp;$E377),'Hoja de Trabajo para listado'!$AB$151:$BA$151,0)),0)+IFERROR(INDEX('Hoja de Trabajo para listado'!$BC$155:$CB$1048576,MATCH($A377,'Hoja de Trabajo para listado'!$BC$155:$BC$1048576,0),MATCH((CUADRO!K$5&amp;$E377),'Hoja de Trabajo para listado'!$BC$151:$CB$151,0)),0)+IFERROR(INDEX('Hoja de Trabajo para listado'!$DE$153:$DG$274,MATCH($A377,'Hoja de Trabajo para listado'!$DE$153:$DE$1048576,0),MATCH((CUADRO!K$5&amp;$E377),'Hoja de Trabajo para listado'!$DE$151:$DG$151,0)),0)+IFERROR(INDEX('Hoja de Trabajo para listado'!$CD$155:$DC$1048576,MATCH($A377,'Hoja de Trabajo para listado'!$CD$155:$CD$1048576,0),MATCH((CUADRO!K$5&amp;$E377),'Hoja de Trabajo para listado'!$CD$151:$DC$151,0)),0)</f>
        <v>0</v>
      </c>
      <c r="L377" s="245">
        <f ca="1">+IFERROR(INDEX('Hoja de Trabajo para listado'!$A$155:$Z$1048576,MATCH($A377,'Hoja de Trabajo para listado'!$A$155:$A$1048576,0),MATCH((CUADRO!L$5&amp;$E377),'Hoja de Trabajo para listado'!$A$151:$Z$151,0)),0)+IFERROR(INDEX('Hoja de Trabajo para listado'!$AB$155:$BA$1048576,MATCH($A377,'Hoja de Trabajo para listado'!$AB$155:$AB$1048576,0),MATCH((CUADRO!L$5&amp;$E377),'Hoja de Trabajo para listado'!$AB$151:$BA$151,0)),0)+IFERROR(INDEX('Hoja de Trabajo para listado'!$BC$155:$CB$1048576,MATCH($A377,'Hoja de Trabajo para listado'!$BC$155:$BC$1048576,0),MATCH((CUADRO!L$5&amp;$E377),'Hoja de Trabajo para listado'!$BC$151:$CB$151,0)),0)+IFERROR(INDEX('Hoja de Trabajo para listado'!$DE$153:$DG$274,MATCH($A377,'Hoja de Trabajo para listado'!$DE$153:$DE$1048576,0),MATCH((CUADRO!L$5&amp;$E377),'Hoja de Trabajo para listado'!$DE$151:$DG$151,0)),0)+IFERROR(INDEX('Hoja de Trabajo para listado'!$CD$155:$DC$1048576,MATCH($A377,'Hoja de Trabajo para listado'!$CD$155:$CD$1048576,0),MATCH((CUADRO!L$5&amp;$E377),'Hoja de Trabajo para listado'!$CD$151:$DC$151,0)),0)</f>
        <v>0</v>
      </c>
      <c r="M377" s="245">
        <f ca="1">+IFERROR(INDEX('Hoja de Trabajo para listado'!$A$155:$Z$1048576,MATCH($A377,'Hoja de Trabajo para listado'!$A$155:$A$1048576,0),MATCH((CUADRO!M$5&amp;$E377),'Hoja de Trabajo para listado'!$A$151:$Z$151,0)),0)+IFERROR(INDEX('Hoja de Trabajo para listado'!$AB$155:$BA$1048576,MATCH($A377,'Hoja de Trabajo para listado'!$AB$155:$AB$1048576,0),MATCH((CUADRO!M$5&amp;$E377),'Hoja de Trabajo para listado'!$AB$151:$BA$151,0)),0)+IFERROR(INDEX('Hoja de Trabajo para listado'!$BC$155:$CB$1048576,MATCH($A377,'Hoja de Trabajo para listado'!$BC$155:$BC$1048576,0),MATCH((CUADRO!M$5&amp;$E377),'Hoja de Trabajo para listado'!$BC$151:$CB$151,0)),0)+IFERROR(INDEX('Hoja de Trabajo para listado'!$DE$153:$DG$274,MATCH($A377,'Hoja de Trabajo para listado'!$DE$153:$DE$1048576,0),MATCH((CUADRO!M$5&amp;$E377),'Hoja de Trabajo para listado'!$DE$151:$DG$151,0)),0)+IFERROR(INDEX('Hoja de Trabajo para listado'!$CD$155:$DC$1048576,MATCH($A377,'Hoja de Trabajo para listado'!$CD$155:$CD$1048576,0),MATCH((CUADRO!M$5&amp;$E377),'Hoja de Trabajo para listado'!$CD$151:$DC$151,0)),0)</f>
        <v>0</v>
      </c>
      <c r="N377" s="245">
        <f ca="1">+IFERROR(INDEX('Hoja de Trabajo para listado'!$A$155:$Z$1048576,MATCH($A377,'Hoja de Trabajo para listado'!$A$155:$A$1048576,0),MATCH((CUADRO!N$5&amp;$E377),'Hoja de Trabajo para listado'!$A$151:$Z$151,0)),0)+IFERROR(INDEX('Hoja de Trabajo para listado'!$AB$155:$BA$1048576,MATCH($A377,'Hoja de Trabajo para listado'!$AB$155:$AB$1048576,0),MATCH((CUADRO!N$5&amp;$E377),'Hoja de Trabajo para listado'!$AB$151:$BA$151,0)),0)+IFERROR(INDEX('Hoja de Trabajo para listado'!$BC$155:$CB$1048576,MATCH($A377,'Hoja de Trabajo para listado'!$BC$155:$BC$1048576,0),MATCH((CUADRO!N$5&amp;$E377),'Hoja de Trabajo para listado'!$BC$151:$CB$151,0)),0)+IFERROR(INDEX('Hoja de Trabajo para listado'!$DE$153:$DG$274,MATCH($A377,'Hoja de Trabajo para listado'!$DE$153:$DE$1048576,0),MATCH((CUADRO!N$5&amp;$E377),'Hoja de Trabajo para listado'!$DE$151:$DG$151,0)),0)+IFERROR(INDEX('Hoja de Trabajo para listado'!$CD$155:$DC$1048576,MATCH($A377,'Hoja de Trabajo para listado'!$CD$155:$CD$1048576,0),MATCH((CUADRO!N$5&amp;$E377),'Hoja de Trabajo para listado'!$CD$151:$DC$151,0)),0)</f>
        <v>0</v>
      </c>
      <c r="O377" s="245">
        <f ca="1">+IFERROR(INDEX('Hoja de Trabajo para listado'!$A$155:$Z$1048576,MATCH($A377,'Hoja de Trabajo para listado'!$A$155:$A$1048576,0),MATCH((CUADRO!O$5&amp;$E377),'Hoja de Trabajo para listado'!$A$151:$Z$151,0)),0)+IFERROR(INDEX('Hoja de Trabajo para listado'!$AB$155:$BA$1048576,MATCH($A377,'Hoja de Trabajo para listado'!$AB$155:$AB$1048576,0),MATCH((CUADRO!O$5&amp;$E377),'Hoja de Trabajo para listado'!$AB$151:$BA$151,0)),0)+IFERROR(INDEX('Hoja de Trabajo para listado'!$BC$155:$CB$1048576,MATCH($A377,'Hoja de Trabajo para listado'!$BC$155:$BC$1048576,0),MATCH((CUADRO!O$5&amp;$E377),'Hoja de Trabajo para listado'!$BC$151:$CB$151,0)),0)+IFERROR(INDEX('Hoja de Trabajo para listado'!$DE$153:$DG$274,MATCH($A377,'Hoja de Trabajo para listado'!$DE$153:$DE$1048576,0),MATCH((CUADRO!O$5&amp;$E377),'Hoja de Trabajo para listado'!$DE$151:$DG$151,0)),0)+IFERROR(INDEX('Hoja de Trabajo para listado'!$CD$155:$DC$1048576,MATCH($A377,'Hoja de Trabajo para listado'!$CD$155:$CD$1048576,0),MATCH((CUADRO!O$5&amp;$E377),'Hoja de Trabajo para listado'!$CD$151:$DC$151,0)),0)</f>
        <v>0</v>
      </c>
      <c r="P377" s="245">
        <f ca="1">+IFERROR(INDEX('Hoja de Trabajo para listado'!$A$155:$Z$1048576,MATCH($A377,'Hoja de Trabajo para listado'!$A$155:$A$1048576,0),MATCH((CUADRO!P$5&amp;$E377),'Hoja de Trabajo para listado'!$A$151:$Z$151,0)),0)+IFERROR(INDEX('Hoja de Trabajo para listado'!$AB$155:$BA$1048576,MATCH($A377,'Hoja de Trabajo para listado'!$AB$155:$AB$1048576,0),MATCH((CUADRO!P$5&amp;$E377),'Hoja de Trabajo para listado'!$AB$151:$BA$151,0)),0)+IFERROR(INDEX('Hoja de Trabajo para listado'!$BC$155:$CB$1048576,MATCH($A377,'Hoja de Trabajo para listado'!$BC$155:$BC$1048576,0),MATCH((CUADRO!P$5&amp;$E377),'Hoja de Trabajo para listado'!$BC$151:$CB$151,0)),0)+IFERROR(INDEX('Hoja de Trabajo para listado'!$DE$153:$DG$274,MATCH($A377,'Hoja de Trabajo para listado'!$DE$153:$DE$1048576,0),MATCH((CUADRO!P$5&amp;$E377),'Hoja de Trabajo para listado'!$DE$151:$DG$151,0)),0)+IFERROR(INDEX('Hoja de Trabajo para listado'!$CD$155:$DC$1048576,MATCH($A377,'Hoja de Trabajo para listado'!$CD$155:$CD$1048576,0),MATCH((CUADRO!P$5&amp;$E377),'Hoja de Trabajo para listado'!$CD$151:$DC$151,0)),0)</f>
        <v>0</v>
      </c>
      <c r="Q377" s="245">
        <f ca="1">+IFERROR(INDEX('Hoja de Trabajo para listado'!$A$155:$Z$1048576,MATCH($A377,'Hoja de Trabajo para listado'!$A$155:$A$1048576,0),MATCH((CUADRO!Q$5&amp;$E377),'Hoja de Trabajo para listado'!$A$151:$Z$151,0)),0)+IFERROR(INDEX('Hoja de Trabajo para listado'!$AB$155:$BA$1048576,MATCH($A377,'Hoja de Trabajo para listado'!$AB$155:$AB$1048576,0),MATCH((CUADRO!Q$5&amp;$E377),'Hoja de Trabajo para listado'!$AB$151:$BA$151,0)),0)+IFERROR(INDEX('Hoja de Trabajo para listado'!$BC$155:$CB$1048576,MATCH($A377,'Hoja de Trabajo para listado'!$BC$155:$BC$1048576,0),MATCH((CUADRO!Q$5&amp;$E377),'Hoja de Trabajo para listado'!$BC$151:$CB$151,0)),0)+IFERROR(INDEX('Hoja de Trabajo para listado'!$DE$153:$DG$274,MATCH($A377,'Hoja de Trabajo para listado'!$DE$153:$DE$1048576,0),MATCH((CUADRO!Q$5&amp;$E377),'Hoja de Trabajo para listado'!$DE$151:$DG$151,0)),0)+IFERROR(INDEX('Hoja de Trabajo para listado'!$CD$155:$DC$1048576,MATCH($A377,'Hoja de Trabajo para listado'!$CD$155:$CD$1048576,0),MATCH((CUADRO!Q$5&amp;$E377),'Hoja de Trabajo para listado'!$CD$151:$DC$151,0)),0)</f>
        <v>0</v>
      </c>
      <c r="R377" s="245">
        <f t="shared" ca="1" si="13"/>
        <v>0</v>
      </c>
      <c r="S377" s="259">
        <f ca="1">+R376+R377</f>
        <v>0</v>
      </c>
      <c r="T377" s="245">
        <f ca="1">+S377</f>
        <v>0</v>
      </c>
      <c r="U377" s="244">
        <f t="shared" si="14"/>
        <v>2</v>
      </c>
      <c r="V377" s="333" t="str">
        <f>+VLOOKUP(A377,bd_lista!$A$3:$E$590,5,FALSE)</f>
        <v>Empresas Nacionales</v>
      </c>
      <c r="W377" s="384"/>
      <c r="X377" s="242">
        <f>+VLOOKUP(A377,[3]Sheet1!$A$13:$D$744,4,FALSE)</f>
        <v>20</v>
      </c>
      <c r="Y377" s="242" t="str">
        <f>+VLOOKUP(X377,bd_lista!$A$3:$C$590,3,FALSE)</f>
        <v>Ministerio de Defensa</v>
      </c>
      <c r="Z377" s="292"/>
      <c r="AA377" s="293"/>
    </row>
    <row r="378" spans="1:27" customFormat="1" ht="27" customHeight="1">
      <c r="A378" s="251">
        <v>633</v>
      </c>
      <c r="B378" s="388">
        <f>+A378</f>
        <v>633</v>
      </c>
      <c r="C378" s="247" t="str">
        <f>+VLOOKUP(A378,bd_lista!$A$3:$C$590,3,FALSE)</f>
        <v>Empresa Misicuni</v>
      </c>
      <c r="D378" s="385" t="str">
        <f>+C378</f>
        <v>Empresa Misicuni</v>
      </c>
      <c r="E378" s="247" t="s">
        <v>1304</v>
      </c>
      <c r="F378" s="243">
        <f ca="1">+IFERROR(INDEX('Hoja de Trabajo para listado'!$A$155:$Z$1048576,MATCH($A378,'Hoja de Trabajo para listado'!$A$155:$A$1048576,0),MATCH((CUADRO!F$5&amp;$E378),'Hoja de Trabajo para listado'!$A$151:$Z$151,0)),0)+IFERROR(INDEX('Hoja de Trabajo para listado'!$AB$155:$BA$1048576,MATCH($A378,'Hoja de Trabajo para listado'!$AB$155:$AB$1048576,0),MATCH((CUADRO!F$5&amp;$E378),'Hoja de Trabajo para listado'!$AB$151:$BA$151,0)),0)+IFERROR(INDEX('Hoja de Trabajo para listado'!$BC$155:$CB$1048576,MATCH($A378,'Hoja de Trabajo para listado'!$BC$155:$BC$1048576,0),MATCH((CUADRO!F$5&amp;$E378),'Hoja de Trabajo para listado'!$BC$151:$CB$151,0)),0)+IFERROR(INDEX('Hoja de Trabajo para listado'!$DE$153:$DG$274,MATCH($A378,'Hoja de Trabajo para listado'!$DE$153:$DE$1048576,0),MATCH((CUADRO!F$5&amp;$E378),'Hoja de Trabajo para listado'!$DE$151:$DG$151,0)),0)+IFERROR(INDEX('Hoja de Trabajo para listado'!$CD$155:$DC$1048576,MATCH($A378,'Hoja de Trabajo para listado'!$CD$155:$CD$1048576,0),MATCH((CUADRO!F$5&amp;$E378),'Hoja de Trabajo para listado'!$CD$151:$DC$151,0)),0)</f>
        <v>0</v>
      </c>
      <c r="G378" s="243">
        <f ca="1">+IFERROR(INDEX('Hoja de Trabajo para listado'!$A$155:$Z$1048576,MATCH($A378,'Hoja de Trabajo para listado'!$A$155:$A$1048576,0),MATCH((CUADRO!G$5&amp;$E378),'Hoja de Trabajo para listado'!$A$151:$Z$151,0)),0)+IFERROR(INDEX('Hoja de Trabajo para listado'!$AB$155:$BA$1048576,MATCH($A378,'Hoja de Trabajo para listado'!$AB$155:$AB$1048576,0),MATCH((CUADRO!G$5&amp;$E378),'Hoja de Trabajo para listado'!$AB$151:$BA$151,0)),0)+IFERROR(INDEX('Hoja de Trabajo para listado'!$BC$155:$CB$1048576,MATCH($A378,'Hoja de Trabajo para listado'!$BC$155:$BC$1048576,0),MATCH((CUADRO!G$5&amp;$E378),'Hoja de Trabajo para listado'!$BC$151:$CB$151,0)),0)+IFERROR(INDEX('Hoja de Trabajo para listado'!$DE$153:$DG$274,MATCH($A378,'Hoja de Trabajo para listado'!$DE$153:$DE$1048576,0),MATCH((CUADRO!G$5&amp;$E378),'Hoja de Trabajo para listado'!$DE$151:$DG$151,0)),0)+IFERROR(INDEX('Hoja de Trabajo para listado'!$CD$155:$DC$1048576,MATCH($A378,'Hoja de Trabajo para listado'!$CD$155:$CD$1048576,0),MATCH((CUADRO!G$5&amp;$E378),'Hoja de Trabajo para listado'!$CD$151:$DC$151,0)),0)</f>
        <v>0</v>
      </c>
      <c r="H378" s="243">
        <f ca="1">+IFERROR(INDEX('Hoja de Trabajo para listado'!$A$155:$Z$1048576,MATCH($A378,'Hoja de Trabajo para listado'!$A$155:$A$1048576,0),MATCH((CUADRO!H$5&amp;$E378),'Hoja de Trabajo para listado'!$A$151:$Z$151,0)),0)+IFERROR(INDEX('Hoja de Trabajo para listado'!$AB$155:$BA$1048576,MATCH($A378,'Hoja de Trabajo para listado'!$AB$155:$AB$1048576,0),MATCH((CUADRO!H$5&amp;$E378),'Hoja de Trabajo para listado'!$AB$151:$BA$151,0)),0)+IFERROR(INDEX('Hoja de Trabajo para listado'!$BC$155:$CB$1048576,MATCH($A378,'Hoja de Trabajo para listado'!$BC$155:$BC$1048576,0),MATCH((CUADRO!H$5&amp;$E378),'Hoja de Trabajo para listado'!$BC$151:$CB$151,0)),0)+IFERROR(INDEX('Hoja de Trabajo para listado'!$DE$153:$DG$274,MATCH($A378,'Hoja de Trabajo para listado'!$DE$153:$DE$1048576,0),MATCH((CUADRO!H$5&amp;$E378),'Hoja de Trabajo para listado'!$DE$151:$DG$151,0)),0)+IFERROR(INDEX('Hoja de Trabajo para listado'!$CD$155:$DC$1048576,MATCH($A378,'Hoja de Trabajo para listado'!$CD$155:$CD$1048576,0),MATCH((CUADRO!H$5&amp;$E378),'Hoja de Trabajo para listado'!$CD$151:$DC$151,0)),0)</f>
        <v>0</v>
      </c>
      <c r="I378" s="243">
        <f ca="1">+IFERROR(INDEX('Hoja de Trabajo para listado'!$A$155:$Z$1048576,MATCH($A378,'Hoja de Trabajo para listado'!$A$155:$A$1048576,0),MATCH((CUADRO!I$5&amp;$E378),'Hoja de Trabajo para listado'!$A$151:$Z$151,0)),0)+IFERROR(INDEX('Hoja de Trabajo para listado'!$AB$155:$BA$1048576,MATCH($A378,'Hoja de Trabajo para listado'!$AB$155:$AB$1048576,0),MATCH((CUADRO!I$5&amp;$E378),'Hoja de Trabajo para listado'!$AB$151:$BA$151,0)),0)+IFERROR(INDEX('Hoja de Trabajo para listado'!$BC$155:$CB$1048576,MATCH($A378,'Hoja de Trabajo para listado'!$BC$155:$BC$1048576,0),MATCH((CUADRO!I$5&amp;$E378),'Hoja de Trabajo para listado'!$BC$151:$CB$151,0)),0)+IFERROR(INDEX('Hoja de Trabajo para listado'!$DE$153:$DG$274,MATCH($A378,'Hoja de Trabajo para listado'!$DE$153:$DE$1048576,0),MATCH((CUADRO!I$5&amp;$E378),'Hoja de Trabajo para listado'!$DE$151:$DG$151,0)),0)+IFERROR(INDEX('Hoja de Trabajo para listado'!$CD$155:$DC$1048576,MATCH($A378,'Hoja de Trabajo para listado'!$CD$155:$CD$1048576,0),MATCH((CUADRO!I$5&amp;$E378),'Hoja de Trabajo para listado'!$CD$151:$DC$151,0)),0)</f>
        <v>0</v>
      </c>
      <c r="J378" s="243">
        <f ca="1">+IFERROR(INDEX('Hoja de Trabajo para listado'!$A$155:$Z$1048576,MATCH($A378,'Hoja de Trabajo para listado'!$A$155:$A$1048576,0),MATCH((CUADRO!J$5&amp;$E378),'Hoja de Trabajo para listado'!$A$151:$Z$151,0)),0)+IFERROR(INDEX('Hoja de Trabajo para listado'!$AB$155:$BA$1048576,MATCH($A378,'Hoja de Trabajo para listado'!$AB$155:$AB$1048576,0),MATCH((CUADRO!J$5&amp;$E378),'Hoja de Trabajo para listado'!$AB$151:$BA$151,0)),0)+IFERROR(INDEX('Hoja de Trabajo para listado'!$BC$155:$CB$1048576,MATCH($A378,'Hoja de Trabajo para listado'!$BC$155:$BC$1048576,0),MATCH((CUADRO!J$5&amp;$E378),'Hoja de Trabajo para listado'!$BC$151:$CB$151,0)),0)+IFERROR(INDEX('Hoja de Trabajo para listado'!$DE$153:$DG$274,MATCH($A378,'Hoja de Trabajo para listado'!$DE$153:$DE$1048576,0),MATCH((CUADRO!J$5&amp;$E378),'Hoja de Trabajo para listado'!$DE$151:$DG$151,0)),0)+IFERROR(INDEX('Hoja de Trabajo para listado'!$CD$155:$DC$1048576,MATCH($A378,'Hoja de Trabajo para listado'!$CD$155:$CD$1048576,0),MATCH((CUADRO!J$5&amp;$E378),'Hoja de Trabajo para listado'!$CD$151:$DC$151,0)),0)</f>
        <v>0</v>
      </c>
      <c r="K378" s="243">
        <f ca="1">+IFERROR(INDEX('Hoja de Trabajo para listado'!$A$155:$Z$1048576,MATCH($A378,'Hoja de Trabajo para listado'!$A$155:$A$1048576,0),MATCH((CUADRO!K$5&amp;$E378),'Hoja de Trabajo para listado'!$A$151:$Z$151,0)),0)+IFERROR(INDEX('Hoja de Trabajo para listado'!$AB$155:$BA$1048576,MATCH($A378,'Hoja de Trabajo para listado'!$AB$155:$AB$1048576,0),MATCH((CUADRO!K$5&amp;$E378),'Hoja de Trabajo para listado'!$AB$151:$BA$151,0)),0)+IFERROR(INDEX('Hoja de Trabajo para listado'!$BC$155:$CB$1048576,MATCH($A378,'Hoja de Trabajo para listado'!$BC$155:$BC$1048576,0),MATCH((CUADRO!K$5&amp;$E378),'Hoja de Trabajo para listado'!$BC$151:$CB$151,0)),0)+IFERROR(INDEX('Hoja de Trabajo para listado'!$DE$153:$DG$274,MATCH($A378,'Hoja de Trabajo para listado'!$DE$153:$DE$1048576,0),MATCH((CUADRO!K$5&amp;$E378),'Hoja de Trabajo para listado'!$DE$151:$DG$151,0)),0)+IFERROR(INDEX('Hoja de Trabajo para listado'!$CD$155:$DC$1048576,MATCH($A378,'Hoja de Trabajo para listado'!$CD$155:$CD$1048576,0),MATCH((CUADRO!K$5&amp;$E378),'Hoja de Trabajo para listado'!$CD$151:$DC$151,0)),0)</f>
        <v>0</v>
      </c>
      <c r="L378" s="243">
        <f ca="1">+IFERROR(INDEX('Hoja de Trabajo para listado'!$A$155:$Z$1048576,MATCH($A378,'Hoja de Trabajo para listado'!$A$155:$A$1048576,0),MATCH((CUADRO!L$5&amp;$E378),'Hoja de Trabajo para listado'!$A$151:$Z$151,0)),0)+IFERROR(INDEX('Hoja de Trabajo para listado'!$AB$155:$BA$1048576,MATCH($A378,'Hoja de Trabajo para listado'!$AB$155:$AB$1048576,0),MATCH((CUADRO!L$5&amp;$E378),'Hoja de Trabajo para listado'!$AB$151:$BA$151,0)),0)+IFERROR(INDEX('Hoja de Trabajo para listado'!$BC$155:$CB$1048576,MATCH($A378,'Hoja de Trabajo para listado'!$BC$155:$BC$1048576,0),MATCH((CUADRO!L$5&amp;$E378),'Hoja de Trabajo para listado'!$BC$151:$CB$151,0)),0)+IFERROR(INDEX('Hoja de Trabajo para listado'!$DE$153:$DG$274,MATCH($A378,'Hoja de Trabajo para listado'!$DE$153:$DE$1048576,0),MATCH((CUADRO!L$5&amp;$E378),'Hoja de Trabajo para listado'!$DE$151:$DG$151,0)),0)+IFERROR(INDEX('Hoja de Trabajo para listado'!$CD$155:$DC$1048576,MATCH($A378,'Hoja de Trabajo para listado'!$CD$155:$CD$1048576,0),MATCH((CUADRO!L$5&amp;$E378),'Hoja de Trabajo para listado'!$CD$151:$DC$151,0)),0)</f>
        <v>0</v>
      </c>
      <c r="M378" s="243">
        <f ca="1">+IFERROR(INDEX('Hoja de Trabajo para listado'!$A$155:$Z$1048576,MATCH($A378,'Hoja de Trabajo para listado'!$A$155:$A$1048576,0),MATCH((CUADRO!M$5&amp;$E378),'Hoja de Trabajo para listado'!$A$151:$Z$151,0)),0)+IFERROR(INDEX('Hoja de Trabajo para listado'!$AB$155:$BA$1048576,MATCH($A378,'Hoja de Trabajo para listado'!$AB$155:$AB$1048576,0),MATCH((CUADRO!M$5&amp;$E378),'Hoja de Trabajo para listado'!$AB$151:$BA$151,0)),0)+IFERROR(INDEX('Hoja de Trabajo para listado'!$BC$155:$CB$1048576,MATCH($A378,'Hoja de Trabajo para listado'!$BC$155:$BC$1048576,0),MATCH((CUADRO!M$5&amp;$E378),'Hoja de Trabajo para listado'!$BC$151:$CB$151,0)),0)+IFERROR(INDEX('Hoja de Trabajo para listado'!$DE$153:$DG$274,MATCH($A378,'Hoja de Trabajo para listado'!$DE$153:$DE$1048576,0),MATCH((CUADRO!M$5&amp;$E378),'Hoja de Trabajo para listado'!$DE$151:$DG$151,0)),0)+IFERROR(INDEX('Hoja de Trabajo para listado'!$CD$155:$DC$1048576,MATCH($A378,'Hoja de Trabajo para listado'!$CD$155:$CD$1048576,0),MATCH((CUADRO!M$5&amp;$E378),'Hoja de Trabajo para listado'!$CD$151:$DC$151,0)),0)</f>
        <v>0</v>
      </c>
      <c r="N378" s="243">
        <f ca="1">+IFERROR(INDEX('Hoja de Trabajo para listado'!$A$155:$Z$1048576,MATCH($A378,'Hoja de Trabajo para listado'!$A$155:$A$1048576,0),MATCH((CUADRO!N$5&amp;$E378),'Hoja de Trabajo para listado'!$A$151:$Z$151,0)),0)+IFERROR(INDEX('Hoja de Trabajo para listado'!$AB$155:$BA$1048576,MATCH($A378,'Hoja de Trabajo para listado'!$AB$155:$AB$1048576,0),MATCH((CUADRO!N$5&amp;$E378),'Hoja de Trabajo para listado'!$AB$151:$BA$151,0)),0)+IFERROR(INDEX('Hoja de Trabajo para listado'!$BC$155:$CB$1048576,MATCH($A378,'Hoja de Trabajo para listado'!$BC$155:$BC$1048576,0),MATCH((CUADRO!N$5&amp;$E378),'Hoja de Trabajo para listado'!$BC$151:$CB$151,0)),0)+IFERROR(INDEX('Hoja de Trabajo para listado'!$DE$153:$DG$274,MATCH($A378,'Hoja de Trabajo para listado'!$DE$153:$DE$1048576,0),MATCH((CUADRO!N$5&amp;$E378),'Hoja de Trabajo para listado'!$DE$151:$DG$151,0)),0)+IFERROR(INDEX('Hoja de Trabajo para listado'!$CD$155:$DC$1048576,MATCH($A378,'Hoja de Trabajo para listado'!$CD$155:$CD$1048576,0),MATCH((CUADRO!N$5&amp;$E378),'Hoja de Trabajo para listado'!$CD$151:$DC$151,0)),0)</f>
        <v>0</v>
      </c>
      <c r="O378" s="243">
        <f ca="1">+IFERROR(INDEX('Hoja de Trabajo para listado'!$A$155:$Z$1048576,MATCH($A378,'Hoja de Trabajo para listado'!$A$155:$A$1048576,0),MATCH((CUADRO!O$5&amp;$E378),'Hoja de Trabajo para listado'!$A$151:$Z$151,0)),0)+IFERROR(INDEX('Hoja de Trabajo para listado'!$AB$155:$BA$1048576,MATCH($A378,'Hoja de Trabajo para listado'!$AB$155:$AB$1048576,0),MATCH((CUADRO!O$5&amp;$E378),'Hoja de Trabajo para listado'!$AB$151:$BA$151,0)),0)+IFERROR(INDEX('Hoja de Trabajo para listado'!$BC$155:$CB$1048576,MATCH($A378,'Hoja de Trabajo para listado'!$BC$155:$BC$1048576,0),MATCH((CUADRO!O$5&amp;$E378),'Hoja de Trabajo para listado'!$BC$151:$CB$151,0)),0)+IFERROR(INDEX('Hoja de Trabajo para listado'!$DE$153:$DG$274,MATCH($A378,'Hoja de Trabajo para listado'!$DE$153:$DE$1048576,0),MATCH((CUADRO!O$5&amp;$E378),'Hoja de Trabajo para listado'!$DE$151:$DG$151,0)),0)+IFERROR(INDEX('Hoja de Trabajo para listado'!$CD$155:$DC$1048576,MATCH($A378,'Hoja de Trabajo para listado'!$CD$155:$CD$1048576,0),MATCH((CUADRO!O$5&amp;$E378),'Hoja de Trabajo para listado'!$CD$151:$DC$151,0)),0)</f>
        <v>0</v>
      </c>
      <c r="P378" s="243">
        <f ca="1">+IFERROR(INDEX('Hoja de Trabajo para listado'!$A$155:$Z$1048576,MATCH($A378,'Hoja de Trabajo para listado'!$A$155:$A$1048576,0),MATCH((CUADRO!P$5&amp;$E378),'Hoja de Trabajo para listado'!$A$151:$Z$151,0)),0)+IFERROR(INDEX('Hoja de Trabajo para listado'!$AB$155:$BA$1048576,MATCH($A378,'Hoja de Trabajo para listado'!$AB$155:$AB$1048576,0),MATCH((CUADRO!P$5&amp;$E378),'Hoja de Trabajo para listado'!$AB$151:$BA$151,0)),0)+IFERROR(INDEX('Hoja de Trabajo para listado'!$BC$155:$CB$1048576,MATCH($A378,'Hoja de Trabajo para listado'!$BC$155:$BC$1048576,0),MATCH((CUADRO!P$5&amp;$E378),'Hoja de Trabajo para listado'!$BC$151:$CB$151,0)),0)+IFERROR(INDEX('Hoja de Trabajo para listado'!$DE$153:$DG$274,MATCH($A378,'Hoja de Trabajo para listado'!$DE$153:$DE$1048576,0),MATCH((CUADRO!P$5&amp;$E378),'Hoja de Trabajo para listado'!$DE$151:$DG$151,0)),0)+IFERROR(INDEX('Hoja de Trabajo para listado'!$CD$155:$DC$1048576,MATCH($A378,'Hoja de Trabajo para listado'!$CD$155:$CD$1048576,0),MATCH((CUADRO!P$5&amp;$E378),'Hoja de Trabajo para listado'!$CD$151:$DC$151,0)),0)</f>
        <v>0</v>
      </c>
      <c r="Q378" s="243">
        <f ca="1">+IFERROR(INDEX('Hoja de Trabajo para listado'!$A$155:$Z$1048576,MATCH($A378,'Hoja de Trabajo para listado'!$A$155:$A$1048576,0),MATCH((CUADRO!Q$5&amp;$E378),'Hoja de Trabajo para listado'!$A$151:$Z$151,0)),0)+IFERROR(INDEX('Hoja de Trabajo para listado'!$AB$155:$BA$1048576,MATCH($A378,'Hoja de Trabajo para listado'!$AB$155:$AB$1048576,0),MATCH((CUADRO!Q$5&amp;$E378),'Hoja de Trabajo para listado'!$AB$151:$BA$151,0)),0)+IFERROR(INDEX('Hoja de Trabajo para listado'!$BC$155:$CB$1048576,MATCH($A378,'Hoja de Trabajo para listado'!$BC$155:$BC$1048576,0),MATCH((CUADRO!Q$5&amp;$E378),'Hoja de Trabajo para listado'!$BC$151:$CB$151,0)),0)+IFERROR(INDEX('Hoja de Trabajo para listado'!$DE$153:$DG$274,MATCH($A378,'Hoja de Trabajo para listado'!$DE$153:$DE$1048576,0),MATCH((CUADRO!Q$5&amp;$E378),'Hoja de Trabajo para listado'!$DE$151:$DG$151,0)),0)+IFERROR(INDEX('Hoja de Trabajo para listado'!$CD$155:$DC$1048576,MATCH($A378,'Hoja de Trabajo para listado'!$CD$155:$CD$1048576,0),MATCH((CUADRO!Q$5&amp;$E378),'Hoja de Trabajo para listado'!$CD$151:$DC$151,0)),0)</f>
        <v>0</v>
      </c>
      <c r="R378" s="243">
        <f t="shared" ca="1" si="13"/>
        <v>0</v>
      </c>
      <c r="S378" s="249"/>
      <c r="T378" s="243">
        <f ca="1">+T379</f>
        <v>2031687.93</v>
      </c>
      <c r="U378" s="242">
        <f t="shared" si="14"/>
        <v>1</v>
      </c>
      <c r="V378" s="333" t="str">
        <f>+VLOOKUP(A378,bd_lista!$A$3:$E$590,5,FALSE)</f>
        <v>Empresas Nacionales</v>
      </c>
      <c r="W378" s="383" t="str">
        <f>+V378</f>
        <v>Empresas Nacionales</v>
      </c>
      <c r="X378" s="242">
        <f>+VLOOKUP(A378,[3]Sheet1!$A$13:$D$744,4,FALSE)</f>
        <v>86</v>
      </c>
      <c r="Y378" s="242" t="str">
        <f>+VLOOKUP(X378,bd_lista!$A$3:$C$590,3,FALSE)</f>
        <v>Ministerio de Medio Ambiente y Agua</v>
      </c>
      <c r="Z378" s="294">
        <f>+X378</f>
        <v>86</v>
      </c>
      <c r="AA378" s="295" t="str">
        <f>+Y378</f>
        <v>Ministerio de Medio Ambiente y Agua</v>
      </c>
    </row>
    <row r="379" spans="1:27" customFormat="1" ht="15" customHeight="1">
      <c r="A379" s="32">
        <v>633</v>
      </c>
      <c r="B379" s="389"/>
      <c r="C379" s="333" t="str">
        <f>+VLOOKUP(A379,bd_lista!$A$3:$C$590,3,FALSE)</f>
        <v>Empresa Misicuni</v>
      </c>
      <c r="D379" s="386"/>
      <c r="E379" s="247" t="s">
        <v>1305</v>
      </c>
      <c r="F379" s="243">
        <f ca="1">+IFERROR(INDEX('Hoja de Trabajo para listado'!$A$155:$Z$1048576,MATCH($A379,'Hoja de Trabajo para listado'!$A$155:$A$1048576,0),MATCH((CUADRO!F$5&amp;$E379),'Hoja de Trabajo para listado'!$A$151:$Z$151,0)),0)+IFERROR(INDEX('Hoja de Trabajo para listado'!$AB$155:$BA$1048576,MATCH($A379,'Hoja de Trabajo para listado'!$AB$155:$AB$1048576,0),MATCH((CUADRO!F$5&amp;$E379),'Hoja de Trabajo para listado'!$AB$151:$BA$151,0)),0)+IFERROR(INDEX('Hoja de Trabajo para listado'!$BC$155:$CB$1048576,MATCH($A379,'Hoja de Trabajo para listado'!$BC$155:$BC$1048576,0),MATCH((CUADRO!F$5&amp;$E379),'Hoja de Trabajo para listado'!$BC$151:$CB$151,0)),0)+IFERROR(INDEX('Hoja de Trabajo para listado'!$DE$153:$DG$274,MATCH($A379,'Hoja de Trabajo para listado'!$DE$153:$DE$1048576,0),MATCH((CUADRO!F$5&amp;$E379),'Hoja de Trabajo para listado'!$DE$151:$DG$151,0)),0)+IFERROR(INDEX('Hoja de Trabajo para listado'!$CD$155:$DC$1048576,MATCH($A379,'Hoja de Trabajo para listado'!$CD$155:$CD$1048576,0),MATCH((CUADRO!F$5&amp;$E379),'Hoja de Trabajo para listado'!$CD$151:$DC$151,0)),0)</f>
        <v>0</v>
      </c>
      <c r="G379" s="243">
        <f ca="1">+IFERROR(INDEX('Hoja de Trabajo para listado'!$A$155:$Z$1048576,MATCH($A379,'Hoja de Trabajo para listado'!$A$155:$A$1048576,0),MATCH((CUADRO!G$5&amp;$E379),'Hoja de Trabajo para listado'!$A$151:$Z$151,0)),0)+IFERROR(INDEX('Hoja de Trabajo para listado'!$AB$155:$BA$1048576,MATCH($A379,'Hoja de Trabajo para listado'!$AB$155:$AB$1048576,0),MATCH((CUADRO!G$5&amp;$E379),'Hoja de Trabajo para listado'!$AB$151:$BA$151,0)),0)+IFERROR(INDEX('Hoja de Trabajo para listado'!$BC$155:$CB$1048576,MATCH($A379,'Hoja de Trabajo para listado'!$BC$155:$BC$1048576,0),MATCH((CUADRO!G$5&amp;$E379),'Hoja de Trabajo para listado'!$BC$151:$CB$151,0)),0)+IFERROR(INDEX('Hoja de Trabajo para listado'!$DE$153:$DG$274,MATCH($A379,'Hoja de Trabajo para listado'!$DE$153:$DE$1048576,0),MATCH((CUADRO!G$5&amp;$E379),'Hoja de Trabajo para listado'!$DE$151:$DG$151,0)),0)+IFERROR(INDEX('Hoja de Trabajo para listado'!$CD$155:$DC$1048576,MATCH($A379,'Hoja de Trabajo para listado'!$CD$155:$CD$1048576,0),MATCH((CUADRO!G$5&amp;$E379),'Hoja de Trabajo para listado'!$CD$151:$DC$151,0)),0)</f>
        <v>2031687.93</v>
      </c>
      <c r="H379" s="243">
        <f ca="1">+IFERROR(INDEX('Hoja de Trabajo para listado'!$A$155:$Z$1048576,MATCH($A379,'Hoja de Trabajo para listado'!$A$155:$A$1048576,0),MATCH((CUADRO!H$5&amp;$E379),'Hoja de Trabajo para listado'!$A$151:$Z$151,0)),0)+IFERROR(INDEX('Hoja de Trabajo para listado'!$AB$155:$BA$1048576,MATCH($A379,'Hoja de Trabajo para listado'!$AB$155:$AB$1048576,0),MATCH((CUADRO!H$5&amp;$E379),'Hoja de Trabajo para listado'!$AB$151:$BA$151,0)),0)+IFERROR(INDEX('Hoja de Trabajo para listado'!$BC$155:$CB$1048576,MATCH($A379,'Hoja de Trabajo para listado'!$BC$155:$BC$1048576,0),MATCH((CUADRO!H$5&amp;$E379),'Hoja de Trabajo para listado'!$BC$151:$CB$151,0)),0)+IFERROR(INDEX('Hoja de Trabajo para listado'!$DE$153:$DG$274,MATCH($A379,'Hoja de Trabajo para listado'!$DE$153:$DE$1048576,0),MATCH((CUADRO!H$5&amp;$E379),'Hoja de Trabajo para listado'!$DE$151:$DG$151,0)),0)+IFERROR(INDEX('Hoja de Trabajo para listado'!$CD$155:$DC$1048576,MATCH($A379,'Hoja de Trabajo para listado'!$CD$155:$CD$1048576,0),MATCH((CUADRO!H$5&amp;$E379),'Hoja de Trabajo para listado'!$CD$151:$DC$151,0)),0)</f>
        <v>0</v>
      </c>
      <c r="I379" s="243">
        <f ca="1">+IFERROR(INDEX('Hoja de Trabajo para listado'!$A$155:$Z$1048576,MATCH($A379,'Hoja de Trabajo para listado'!$A$155:$A$1048576,0),MATCH((CUADRO!I$5&amp;$E379),'Hoja de Trabajo para listado'!$A$151:$Z$151,0)),0)+IFERROR(INDEX('Hoja de Trabajo para listado'!$AB$155:$BA$1048576,MATCH($A379,'Hoja de Trabajo para listado'!$AB$155:$AB$1048576,0),MATCH((CUADRO!I$5&amp;$E379),'Hoja de Trabajo para listado'!$AB$151:$BA$151,0)),0)+IFERROR(INDEX('Hoja de Trabajo para listado'!$BC$155:$CB$1048576,MATCH($A379,'Hoja de Trabajo para listado'!$BC$155:$BC$1048576,0),MATCH((CUADRO!I$5&amp;$E379),'Hoja de Trabajo para listado'!$BC$151:$CB$151,0)),0)+IFERROR(INDEX('Hoja de Trabajo para listado'!$DE$153:$DG$274,MATCH($A379,'Hoja de Trabajo para listado'!$DE$153:$DE$1048576,0),MATCH((CUADRO!I$5&amp;$E379),'Hoja de Trabajo para listado'!$DE$151:$DG$151,0)),0)+IFERROR(INDEX('Hoja de Trabajo para listado'!$CD$155:$DC$1048576,MATCH($A379,'Hoja de Trabajo para listado'!$CD$155:$CD$1048576,0),MATCH((CUADRO!I$5&amp;$E379),'Hoja de Trabajo para listado'!$CD$151:$DC$151,0)),0)</f>
        <v>0</v>
      </c>
      <c r="J379" s="243">
        <f ca="1">+IFERROR(INDEX('Hoja de Trabajo para listado'!$A$155:$Z$1048576,MATCH($A379,'Hoja de Trabajo para listado'!$A$155:$A$1048576,0),MATCH((CUADRO!J$5&amp;$E379),'Hoja de Trabajo para listado'!$A$151:$Z$151,0)),0)+IFERROR(INDEX('Hoja de Trabajo para listado'!$AB$155:$BA$1048576,MATCH($A379,'Hoja de Trabajo para listado'!$AB$155:$AB$1048576,0),MATCH((CUADRO!J$5&amp;$E379),'Hoja de Trabajo para listado'!$AB$151:$BA$151,0)),0)+IFERROR(INDEX('Hoja de Trabajo para listado'!$BC$155:$CB$1048576,MATCH($A379,'Hoja de Trabajo para listado'!$BC$155:$BC$1048576,0),MATCH((CUADRO!J$5&amp;$E379),'Hoja de Trabajo para listado'!$BC$151:$CB$151,0)),0)+IFERROR(INDEX('Hoja de Trabajo para listado'!$DE$153:$DG$274,MATCH($A379,'Hoja de Trabajo para listado'!$DE$153:$DE$1048576,0),MATCH((CUADRO!J$5&amp;$E379),'Hoja de Trabajo para listado'!$DE$151:$DG$151,0)),0)+IFERROR(INDEX('Hoja de Trabajo para listado'!$CD$155:$DC$1048576,MATCH($A379,'Hoja de Trabajo para listado'!$CD$155:$CD$1048576,0),MATCH((CUADRO!J$5&amp;$E379),'Hoja de Trabajo para listado'!$CD$151:$DC$151,0)),0)</f>
        <v>0</v>
      </c>
      <c r="K379" s="243">
        <f ca="1">+IFERROR(INDEX('Hoja de Trabajo para listado'!$A$155:$Z$1048576,MATCH($A379,'Hoja de Trabajo para listado'!$A$155:$A$1048576,0),MATCH((CUADRO!K$5&amp;$E379),'Hoja de Trabajo para listado'!$A$151:$Z$151,0)),0)+IFERROR(INDEX('Hoja de Trabajo para listado'!$AB$155:$BA$1048576,MATCH($A379,'Hoja de Trabajo para listado'!$AB$155:$AB$1048576,0),MATCH((CUADRO!K$5&amp;$E379),'Hoja de Trabajo para listado'!$AB$151:$BA$151,0)),0)+IFERROR(INDEX('Hoja de Trabajo para listado'!$BC$155:$CB$1048576,MATCH($A379,'Hoja de Trabajo para listado'!$BC$155:$BC$1048576,0),MATCH((CUADRO!K$5&amp;$E379),'Hoja de Trabajo para listado'!$BC$151:$CB$151,0)),0)+IFERROR(INDEX('Hoja de Trabajo para listado'!$DE$153:$DG$274,MATCH($A379,'Hoja de Trabajo para listado'!$DE$153:$DE$1048576,0),MATCH((CUADRO!K$5&amp;$E379),'Hoja de Trabajo para listado'!$DE$151:$DG$151,0)),0)+IFERROR(INDEX('Hoja de Trabajo para listado'!$CD$155:$DC$1048576,MATCH($A379,'Hoja de Trabajo para listado'!$CD$155:$CD$1048576,0),MATCH((CUADRO!K$5&amp;$E379),'Hoja de Trabajo para listado'!$CD$151:$DC$151,0)),0)</f>
        <v>0</v>
      </c>
      <c r="L379" s="243">
        <f ca="1">+IFERROR(INDEX('Hoja de Trabajo para listado'!$A$155:$Z$1048576,MATCH($A379,'Hoja de Trabajo para listado'!$A$155:$A$1048576,0),MATCH((CUADRO!L$5&amp;$E379),'Hoja de Trabajo para listado'!$A$151:$Z$151,0)),0)+IFERROR(INDEX('Hoja de Trabajo para listado'!$AB$155:$BA$1048576,MATCH($A379,'Hoja de Trabajo para listado'!$AB$155:$AB$1048576,0),MATCH((CUADRO!L$5&amp;$E379),'Hoja de Trabajo para listado'!$AB$151:$BA$151,0)),0)+IFERROR(INDEX('Hoja de Trabajo para listado'!$BC$155:$CB$1048576,MATCH($A379,'Hoja de Trabajo para listado'!$BC$155:$BC$1048576,0),MATCH((CUADRO!L$5&amp;$E379),'Hoja de Trabajo para listado'!$BC$151:$CB$151,0)),0)+IFERROR(INDEX('Hoja de Trabajo para listado'!$DE$153:$DG$274,MATCH($A379,'Hoja de Trabajo para listado'!$DE$153:$DE$1048576,0),MATCH((CUADRO!L$5&amp;$E379),'Hoja de Trabajo para listado'!$DE$151:$DG$151,0)),0)+IFERROR(INDEX('Hoja de Trabajo para listado'!$CD$155:$DC$1048576,MATCH($A379,'Hoja de Trabajo para listado'!$CD$155:$CD$1048576,0),MATCH((CUADRO!L$5&amp;$E379),'Hoja de Trabajo para listado'!$CD$151:$DC$151,0)),0)</f>
        <v>0</v>
      </c>
      <c r="M379" s="243">
        <f ca="1">+IFERROR(INDEX('Hoja de Trabajo para listado'!$A$155:$Z$1048576,MATCH($A379,'Hoja de Trabajo para listado'!$A$155:$A$1048576,0),MATCH((CUADRO!M$5&amp;$E379),'Hoja de Trabajo para listado'!$A$151:$Z$151,0)),0)+IFERROR(INDEX('Hoja de Trabajo para listado'!$AB$155:$BA$1048576,MATCH($A379,'Hoja de Trabajo para listado'!$AB$155:$AB$1048576,0),MATCH((CUADRO!M$5&amp;$E379),'Hoja de Trabajo para listado'!$AB$151:$BA$151,0)),0)+IFERROR(INDEX('Hoja de Trabajo para listado'!$BC$155:$CB$1048576,MATCH($A379,'Hoja de Trabajo para listado'!$BC$155:$BC$1048576,0),MATCH((CUADRO!M$5&amp;$E379),'Hoja de Trabajo para listado'!$BC$151:$CB$151,0)),0)+IFERROR(INDEX('Hoja de Trabajo para listado'!$DE$153:$DG$274,MATCH($A379,'Hoja de Trabajo para listado'!$DE$153:$DE$1048576,0),MATCH((CUADRO!M$5&amp;$E379),'Hoja de Trabajo para listado'!$DE$151:$DG$151,0)),0)+IFERROR(INDEX('Hoja de Trabajo para listado'!$CD$155:$DC$1048576,MATCH($A379,'Hoja de Trabajo para listado'!$CD$155:$CD$1048576,0),MATCH((CUADRO!M$5&amp;$E379),'Hoja de Trabajo para listado'!$CD$151:$DC$151,0)),0)</f>
        <v>0</v>
      </c>
      <c r="N379" s="243">
        <f ca="1">+IFERROR(INDEX('Hoja de Trabajo para listado'!$A$155:$Z$1048576,MATCH($A379,'Hoja de Trabajo para listado'!$A$155:$A$1048576,0),MATCH((CUADRO!N$5&amp;$E379),'Hoja de Trabajo para listado'!$A$151:$Z$151,0)),0)+IFERROR(INDEX('Hoja de Trabajo para listado'!$AB$155:$BA$1048576,MATCH($A379,'Hoja de Trabajo para listado'!$AB$155:$AB$1048576,0),MATCH((CUADRO!N$5&amp;$E379),'Hoja de Trabajo para listado'!$AB$151:$BA$151,0)),0)+IFERROR(INDEX('Hoja de Trabajo para listado'!$BC$155:$CB$1048576,MATCH($A379,'Hoja de Trabajo para listado'!$BC$155:$BC$1048576,0),MATCH((CUADRO!N$5&amp;$E379),'Hoja de Trabajo para listado'!$BC$151:$CB$151,0)),0)+IFERROR(INDEX('Hoja de Trabajo para listado'!$DE$153:$DG$274,MATCH($A379,'Hoja de Trabajo para listado'!$DE$153:$DE$1048576,0),MATCH((CUADRO!N$5&amp;$E379),'Hoja de Trabajo para listado'!$DE$151:$DG$151,0)),0)+IFERROR(INDEX('Hoja de Trabajo para listado'!$CD$155:$DC$1048576,MATCH($A379,'Hoja de Trabajo para listado'!$CD$155:$CD$1048576,0),MATCH((CUADRO!N$5&amp;$E379),'Hoja de Trabajo para listado'!$CD$151:$DC$151,0)),0)</f>
        <v>0</v>
      </c>
      <c r="O379" s="243">
        <f ca="1">+IFERROR(INDEX('Hoja de Trabajo para listado'!$A$155:$Z$1048576,MATCH($A379,'Hoja de Trabajo para listado'!$A$155:$A$1048576,0),MATCH((CUADRO!O$5&amp;$E379),'Hoja de Trabajo para listado'!$A$151:$Z$151,0)),0)+IFERROR(INDEX('Hoja de Trabajo para listado'!$AB$155:$BA$1048576,MATCH($A379,'Hoja de Trabajo para listado'!$AB$155:$AB$1048576,0),MATCH((CUADRO!O$5&amp;$E379),'Hoja de Trabajo para listado'!$AB$151:$BA$151,0)),0)+IFERROR(INDEX('Hoja de Trabajo para listado'!$BC$155:$CB$1048576,MATCH($A379,'Hoja de Trabajo para listado'!$BC$155:$BC$1048576,0),MATCH((CUADRO!O$5&amp;$E379),'Hoja de Trabajo para listado'!$BC$151:$CB$151,0)),0)+IFERROR(INDEX('Hoja de Trabajo para listado'!$DE$153:$DG$274,MATCH($A379,'Hoja de Trabajo para listado'!$DE$153:$DE$1048576,0),MATCH((CUADRO!O$5&amp;$E379),'Hoja de Trabajo para listado'!$DE$151:$DG$151,0)),0)+IFERROR(INDEX('Hoja de Trabajo para listado'!$CD$155:$DC$1048576,MATCH($A379,'Hoja de Trabajo para listado'!$CD$155:$CD$1048576,0),MATCH((CUADRO!O$5&amp;$E379),'Hoja de Trabajo para listado'!$CD$151:$DC$151,0)),0)</f>
        <v>0</v>
      </c>
      <c r="P379" s="243">
        <f ca="1">+IFERROR(INDEX('Hoja de Trabajo para listado'!$A$155:$Z$1048576,MATCH($A379,'Hoja de Trabajo para listado'!$A$155:$A$1048576,0),MATCH((CUADRO!P$5&amp;$E379),'Hoja de Trabajo para listado'!$A$151:$Z$151,0)),0)+IFERROR(INDEX('Hoja de Trabajo para listado'!$AB$155:$BA$1048576,MATCH($A379,'Hoja de Trabajo para listado'!$AB$155:$AB$1048576,0),MATCH((CUADRO!P$5&amp;$E379),'Hoja de Trabajo para listado'!$AB$151:$BA$151,0)),0)+IFERROR(INDEX('Hoja de Trabajo para listado'!$BC$155:$CB$1048576,MATCH($A379,'Hoja de Trabajo para listado'!$BC$155:$BC$1048576,0),MATCH((CUADRO!P$5&amp;$E379),'Hoja de Trabajo para listado'!$BC$151:$CB$151,0)),0)+IFERROR(INDEX('Hoja de Trabajo para listado'!$DE$153:$DG$274,MATCH($A379,'Hoja de Trabajo para listado'!$DE$153:$DE$1048576,0),MATCH((CUADRO!P$5&amp;$E379),'Hoja de Trabajo para listado'!$DE$151:$DG$151,0)),0)+IFERROR(INDEX('Hoja de Trabajo para listado'!$CD$155:$DC$1048576,MATCH($A379,'Hoja de Trabajo para listado'!$CD$155:$CD$1048576,0),MATCH((CUADRO!P$5&amp;$E379),'Hoja de Trabajo para listado'!$CD$151:$DC$151,0)),0)</f>
        <v>0</v>
      </c>
      <c r="Q379" s="243">
        <f ca="1">+IFERROR(INDEX('Hoja de Trabajo para listado'!$A$155:$Z$1048576,MATCH($A379,'Hoja de Trabajo para listado'!$A$155:$A$1048576,0),MATCH((CUADRO!Q$5&amp;$E379),'Hoja de Trabajo para listado'!$A$151:$Z$151,0)),0)+IFERROR(INDEX('Hoja de Trabajo para listado'!$AB$155:$BA$1048576,MATCH($A379,'Hoja de Trabajo para listado'!$AB$155:$AB$1048576,0),MATCH((CUADRO!Q$5&amp;$E379),'Hoja de Trabajo para listado'!$AB$151:$BA$151,0)),0)+IFERROR(INDEX('Hoja de Trabajo para listado'!$BC$155:$CB$1048576,MATCH($A379,'Hoja de Trabajo para listado'!$BC$155:$BC$1048576,0),MATCH((CUADRO!Q$5&amp;$E379),'Hoja de Trabajo para listado'!$BC$151:$CB$151,0)),0)+IFERROR(INDEX('Hoja de Trabajo para listado'!$DE$153:$DG$274,MATCH($A379,'Hoja de Trabajo para listado'!$DE$153:$DE$1048576,0),MATCH((CUADRO!Q$5&amp;$E379),'Hoja de Trabajo para listado'!$DE$151:$DG$151,0)),0)+IFERROR(INDEX('Hoja de Trabajo para listado'!$CD$155:$DC$1048576,MATCH($A379,'Hoja de Trabajo para listado'!$CD$155:$CD$1048576,0),MATCH((CUADRO!Q$5&amp;$E379),'Hoja de Trabajo para listado'!$CD$151:$DC$151,0)),0)</f>
        <v>0</v>
      </c>
      <c r="R379" s="243">
        <f t="shared" ca="1" si="13"/>
        <v>2031687.93</v>
      </c>
      <c r="S379" s="249">
        <f ca="1">+R378+R379</f>
        <v>2031687.93</v>
      </c>
      <c r="T379" s="243">
        <f ca="1">+S379</f>
        <v>2031687.93</v>
      </c>
      <c r="U379" s="242">
        <f t="shared" si="14"/>
        <v>2</v>
      </c>
      <c r="V379" s="333" t="str">
        <f>+VLOOKUP(A379,bd_lista!$A$3:$E$590,5,FALSE)</f>
        <v>Empresas Nacionales</v>
      </c>
      <c r="W379" s="384"/>
      <c r="X379" s="242">
        <f>+VLOOKUP(A379,[3]Sheet1!$A$13:$D$744,4,FALSE)</f>
        <v>86</v>
      </c>
      <c r="Y379" s="242" t="str">
        <f>+VLOOKUP(X379,bd_lista!$A$3:$C$590,3,FALSE)</f>
        <v>Ministerio de Medio Ambiente y Agua</v>
      </c>
      <c r="Z379" s="292"/>
      <c r="AA379" s="293"/>
    </row>
    <row r="380" spans="1:27" ht="15" hidden="1" customHeight="1">
      <c r="A380" s="32">
        <v>634</v>
      </c>
      <c r="B380" s="388">
        <f>+A380</f>
        <v>634</v>
      </c>
      <c r="C380" s="247" t="str">
        <f>+VLOOKUP(A380,bd_lista!$A$3:$C$590,3,FALSE)</f>
        <v>Empresa Púb. Deptal. Hotel Terminal-Terminal de Buses Oruro</v>
      </c>
      <c r="D380" s="385" t="str">
        <f>+C380</f>
        <v>Empresa Púb. Deptal. Hotel Terminal-Terminal de Buses Oruro</v>
      </c>
      <c r="E380" s="247" t="s">
        <v>1304</v>
      </c>
      <c r="F380" s="243">
        <f ca="1">+IFERROR(INDEX('Hoja de Trabajo para listado'!$A$155:$Z$1048576,MATCH($A380,'Hoja de Trabajo para listado'!$A$155:$A$1048576,0),MATCH((CUADRO!F$5&amp;$E380),'Hoja de Trabajo para listado'!$A$151:$Z$151,0)),0)+IFERROR(INDEX('Hoja de Trabajo para listado'!$AB$155:$BA$1048576,MATCH($A380,'Hoja de Trabajo para listado'!$AB$155:$AB$1048576,0),MATCH((CUADRO!F$5&amp;$E380),'Hoja de Trabajo para listado'!$AB$151:$BA$151,0)),0)+IFERROR(INDEX('Hoja de Trabajo para listado'!$BC$155:$CB$1048576,MATCH($A380,'Hoja de Trabajo para listado'!$BC$155:$BC$1048576,0),MATCH((CUADRO!F$5&amp;$E380),'Hoja de Trabajo para listado'!$BC$151:$CB$151,0)),0)+IFERROR(INDEX('Hoja de Trabajo para listado'!$DE$153:$DG$274,MATCH($A380,'Hoja de Trabajo para listado'!$DE$153:$DE$1048576,0),MATCH((CUADRO!F$5&amp;$E380),'Hoja de Trabajo para listado'!$DE$151:$DG$151,0)),0)+IFERROR(INDEX('Hoja de Trabajo para listado'!$CD$155:$DC$1048576,MATCH($A380,'Hoja de Trabajo para listado'!$CD$155:$CD$1048576,0),MATCH((CUADRO!F$5&amp;$E380),'Hoja de Trabajo para listado'!$CD$151:$DC$151,0)),0)</f>
        <v>0</v>
      </c>
      <c r="G380" s="243">
        <f ca="1">+IFERROR(INDEX('Hoja de Trabajo para listado'!$A$155:$Z$1048576,MATCH($A380,'Hoja de Trabajo para listado'!$A$155:$A$1048576,0),MATCH((CUADRO!G$5&amp;$E380),'Hoja de Trabajo para listado'!$A$151:$Z$151,0)),0)+IFERROR(INDEX('Hoja de Trabajo para listado'!$AB$155:$BA$1048576,MATCH($A380,'Hoja de Trabajo para listado'!$AB$155:$AB$1048576,0),MATCH((CUADRO!G$5&amp;$E380),'Hoja de Trabajo para listado'!$AB$151:$BA$151,0)),0)+IFERROR(INDEX('Hoja de Trabajo para listado'!$BC$155:$CB$1048576,MATCH($A380,'Hoja de Trabajo para listado'!$BC$155:$BC$1048576,0),MATCH((CUADRO!G$5&amp;$E380),'Hoja de Trabajo para listado'!$BC$151:$CB$151,0)),0)+IFERROR(INDEX('Hoja de Trabajo para listado'!$DE$153:$DG$274,MATCH($A380,'Hoja de Trabajo para listado'!$DE$153:$DE$1048576,0),MATCH((CUADRO!G$5&amp;$E380),'Hoja de Trabajo para listado'!$DE$151:$DG$151,0)),0)+IFERROR(INDEX('Hoja de Trabajo para listado'!$CD$155:$DC$1048576,MATCH($A380,'Hoja de Trabajo para listado'!$CD$155:$CD$1048576,0),MATCH((CUADRO!G$5&amp;$E380),'Hoja de Trabajo para listado'!$CD$151:$DC$151,0)),0)</f>
        <v>0</v>
      </c>
      <c r="H380" s="243">
        <f ca="1">+IFERROR(INDEX('Hoja de Trabajo para listado'!$A$155:$Z$1048576,MATCH($A380,'Hoja de Trabajo para listado'!$A$155:$A$1048576,0),MATCH((CUADRO!H$5&amp;$E380),'Hoja de Trabajo para listado'!$A$151:$Z$151,0)),0)+IFERROR(INDEX('Hoja de Trabajo para listado'!$AB$155:$BA$1048576,MATCH($A380,'Hoja de Trabajo para listado'!$AB$155:$AB$1048576,0),MATCH((CUADRO!H$5&amp;$E380),'Hoja de Trabajo para listado'!$AB$151:$BA$151,0)),0)+IFERROR(INDEX('Hoja de Trabajo para listado'!$BC$155:$CB$1048576,MATCH($A380,'Hoja de Trabajo para listado'!$BC$155:$BC$1048576,0),MATCH((CUADRO!H$5&amp;$E380),'Hoja de Trabajo para listado'!$BC$151:$CB$151,0)),0)+IFERROR(INDEX('Hoja de Trabajo para listado'!$DE$153:$DG$274,MATCH($A380,'Hoja de Trabajo para listado'!$DE$153:$DE$1048576,0),MATCH((CUADRO!H$5&amp;$E380),'Hoja de Trabajo para listado'!$DE$151:$DG$151,0)),0)+IFERROR(INDEX('Hoja de Trabajo para listado'!$CD$155:$DC$1048576,MATCH($A380,'Hoja de Trabajo para listado'!$CD$155:$CD$1048576,0),MATCH((CUADRO!H$5&amp;$E380),'Hoja de Trabajo para listado'!$CD$151:$DC$151,0)),0)</f>
        <v>0</v>
      </c>
      <c r="I380" s="243">
        <f ca="1">+IFERROR(INDEX('Hoja de Trabajo para listado'!$A$155:$Z$1048576,MATCH($A380,'Hoja de Trabajo para listado'!$A$155:$A$1048576,0),MATCH((CUADRO!I$5&amp;$E380),'Hoja de Trabajo para listado'!$A$151:$Z$151,0)),0)+IFERROR(INDEX('Hoja de Trabajo para listado'!$AB$155:$BA$1048576,MATCH($A380,'Hoja de Trabajo para listado'!$AB$155:$AB$1048576,0),MATCH((CUADRO!I$5&amp;$E380),'Hoja de Trabajo para listado'!$AB$151:$BA$151,0)),0)+IFERROR(INDEX('Hoja de Trabajo para listado'!$BC$155:$CB$1048576,MATCH($A380,'Hoja de Trabajo para listado'!$BC$155:$BC$1048576,0),MATCH((CUADRO!I$5&amp;$E380),'Hoja de Trabajo para listado'!$BC$151:$CB$151,0)),0)+IFERROR(INDEX('Hoja de Trabajo para listado'!$DE$153:$DG$274,MATCH($A380,'Hoja de Trabajo para listado'!$DE$153:$DE$1048576,0),MATCH((CUADRO!I$5&amp;$E380),'Hoja de Trabajo para listado'!$DE$151:$DG$151,0)),0)+IFERROR(INDEX('Hoja de Trabajo para listado'!$CD$155:$DC$1048576,MATCH($A380,'Hoja de Trabajo para listado'!$CD$155:$CD$1048576,0),MATCH((CUADRO!I$5&amp;$E380),'Hoja de Trabajo para listado'!$CD$151:$DC$151,0)),0)</f>
        <v>0</v>
      </c>
      <c r="J380" s="243">
        <f ca="1">+IFERROR(INDEX('Hoja de Trabajo para listado'!$A$155:$Z$1048576,MATCH($A380,'Hoja de Trabajo para listado'!$A$155:$A$1048576,0),MATCH((CUADRO!J$5&amp;$E380),'Hoja de Trabajo para listado'!$A$151:$Z$151,0)),0)+IFERROR(INDEX('Hoja de Trabajo para listado'!$AB$155:$BA$1048576,MATCH($A380,'Hoja de Trabajo para listado'!$AB$155:$AB$1048576,0),MATCH((CUADRO!J$5&amp;$E380),'Hoja de Trabajo para listado'!$AB$151:$BA$151,0)),0)+IFERROR(INDEX('Hoja de Trabajo para listado'!$BC$155:$CB$1048576,MATCH($A380,'Hoja de Trabajo para listado'!$BC$155:$BC$1048576,0),MATCH((CUADRO!J$5&amp;$E380),'Hoja de Trabajo para listado'!$BC$151:$CB$151,0)),0)+IFERROR(INDEX('Hoja de Trabajo para listado'!$DE$153:$DG$274,MATCH($A380,'Hoja de Trabajo para listado'!$DE$153:$DE$1048576,0),MATCH((CUADRO!J$5&amp;$E380),'Hoja de Trabajo para listado'!$DE$151:$DG$151,0)),0)+IFERROR(INDEX('Hoja de Trabajo para listado'!$CD$155:$DC$1048576,MATCH($A380,'Hoja de Trabajo para listado'!$CD$155:$CD$1048576,0),MATCH((CUADRO!J$5&amp;$E380),'Hoja de Trabajo para listado'!$CD$151:$DC$151,0)),0)</f>
        <v>0</v>
      </c>
      <c r="K380" s="243">
        <f ca="1">+IFERROR(INDEX('Hoja de Trabajo para listado'!$A$155:$Z$1048576,MATCH($A380,'Hoja de Trabajo para listado'!$A$155:$A$1048576,0),MATCH((CUADRO!K$5&amp;$E380),'Hoja de Trabajo para listado'!$A$151:$Z$151,0)),0)+IFERROR(INDEX('Hoja de Trabajo para listado'!$AB$155:$BA$1048576,MATCH($A380,'Hoja de Trabajo para listado'!$AB$155:$AB$1048576,0),MATCH((CUADRO!K$5&amp;$E380),'Hoja de Trabajo para listado'!$AB$151:$BA$151,0)),0)+IFERROR(INDEX('Hoja de Trabajo para listado'!$BC$155:$CB$1048576,MATCH($A380,'Hoja de Trabajo para listado'!$BC$155:$BC$1048576,0),MATCH((CUADRO!K$5&amp;$E380),'Hoja de Trabajo para listado'!$BC$151:$CB$151,0)),0)+IFERROR(INDEX('Hoja de Trabajo para listado'!$DE$153:$DG$274,MATCH($A380,'Hoja de Trabajo para listado'!$DE$153:$DE$1048576,0),MATCH((CUADRO!K$5&amp;$E380),'Hoja de Trabajo para listado'!$DE$151:$DG$151,0)),0)+IFERROR(INDEX('Hoja de Trabajo para listado'!$CD$155:$DC$1048576,MATCH($A380,'Hoja de Trabajo para listado'!$CD$155:$CD$1048576,0),MATCH((CUADRO!K$5&amp;$E380),'Hoja de Trabajo para listado'!$CD$151:$DC$151,0)),0)</f>
        <v>0</v>
      </c>
      <c r="L380" s="243">
        <f ca="1">+IFERROR(INDEX('Hoja de Trabajo para listado'!$A$155:$Z$1048576,MATCH($A380,'Hoja de Trabajo para listado'!$A$155:$A$1048576,0),MATCH((CUADRO!L$5&amp;$E380),'Hoja de Trabajo para listado'!$A$151:$Z$151,0)),0)+IFERROR(INDEX('Hoja de Trabajo para listado'!$AB$155:$BA$1048576,MATCH($A380,'Hoja de Trabajo para listado'!$AB$155:$AB$1048576,0),MATCH((CUADRO!L$5&amp;$E380),'Hoja de Trabajo para listado'!$AB$151:$BA$151,0)),0)+IFERROR(INDEX('Hoja de Trabajo para listado'!$BC$155:$CB$1048576,MATCH($A380,'Hoja de Trabajo para listado'!$BC$155:$BC$1048576,0),MATCH((CUADRO!L$5&amp;$E380),'Hoja de Trabajo para listado'!$BC$151:$CB$151,0)),0)+IFERROR(INDEX('Hoja de Trabajo para listado'!$DE$153:$DG$274,MATCH($A380,'Hoja de Trabajo para listado'!$DE$153:$DE$1048576,0),MATCH((CUADRO!L$5&amp;$E380),'Hoja de Trabajo para listado'!$DE$151:$DG$151,0)),0)+IFERROR(INDEX('Hoja de Trabajo para listado'!$CD$155:$DC$1048576,MATCH($A380,'Hoja de Trabajo para listado'!$CD$155:$CD$1048576,0),MATCH((CUADRO!L$5&amp;$E380),'Hoja de Trabajo para listado'!$CD$151:$DC$151,0)),0)</f>
        <v>0</v>
      </c>
      <c r="M380" s="243">
        <f ca="1">+IFERROR(INDEX('Hoja de Trabajo para listado'!$A$155:$Z$1048576,MATCH($A380,'Hoja de Trabajo para listado'!$A$155:$A$1048576,0),MATCH((CUADRO!M$5&amp;$E380),'Hoja de Trabajo para listado'!$A$151:$Z$151,0)),0)+IFERROR(INDEX('Hoja de Trabajo para listado'!$AB$155:$BA$1048576,MATCH($A380,'Hoja de Trabajo para listado'!$AB$155:$AB$1048576,0),MATCH((CUADRO!M$5&amp;$E380),'Hoja de Trabajo para listado'!$AB$151:$BA$151,0)),0)+IFERROR(INDEX('Hoja de Trabajo para listado'!$BC$155:$CB$1048576,MATCH($A380,'Hoja de Trabajo para listado'!$BC$155:$BC$1048576,0),MATCH((CUADRO!M$5&amp;$E380),'Hoja de Trabajo para listado'!$BC$151:$CB$151,0)),0)+IFERROR(INDEX('Hoja de Trabajo para listado'!$DE$153:$DG$274,MATCH($A380,'Hoja de Trabajo para listado'!$DE$153:$DE$1048576,0),MATCH((CUADRO!M$5&amp;$E380),'Hoja de Trabajo para listado'!$DE$151:$DG$151,0)),0)+IFERROR(INDEX('Hoja de Trabajo para listado'!$CD$155:$DC$1048576,MATCH($A380,'Hoja de Trabajo para listado'!$CD$155:$CD$1048576,0),MATCH((CUADRO!M$5&amp;$E380),'Hoja de Trabajo para listado'!$CD$151:$DC$151,0)),0)</f>
        <v>0</v>
      </c>
      <c r="N380" s="243">
        <f ca="1">+IFERROR(INDEX('Hoja de Trabajo para listado'!$A$155:$Z$1048576,MATCH($A380,'Hoja de Trabajo para listado'!$A$155:$A$1048576,0),MATCH((CUADRO!N$5&amp;$E380),'Hoja de Trabajo para listado'!$A$151:$Z$151,0)),0)+IFERROR(INDEX('Hoja de Trabajo para listado'!$AB$155:$BA$1048576,MATCH($A380,'Hoja de Trabajo para listado'!$AB$155:$AB$1048576,0),MATCH((CUADRO!N$5&amp;$E380),'Hoja de Trabajo para listado'!$AB$151:$BA$151,0)),0)+IFERROR(INDEX('Hoja de Trabajo para listado'!$BC$155:$CB$1048576,MATCH($A380,'Hoja de Trabajo para listado'!$BC$155:$BC$1048576,0),MATCH((CUADRO!N$5&amp;$E380),'Hoja de Trabajo para listado'!$BC$151:$CB$151,0)),0)+IFERROR(INDEX('Hoja de Trabajo para listado'!$DE$153:$DG$274,MATCH($A380,'Hoja de Trabajo para listado'!$DE$153:$DE$1048576,0),MATCH((CUADRO!N$5&amp;$E380),'Hoja de Trabajo para listado'!$DE$151:$DG$151,0)),0)+IFERROR(INDEX('Hoja de Trabajo para listado'!$CD$155:$DC$1048576,MATCH($A380,'Hoja de Trabajo para listado'!$CD$155:$CD$1048576,0),MATCH((CUADRO!N$5&amp;$E380),'Hoja de Trabajo para listado'!$CD$151:$DC$151,0)),0)</f>
        <v>0</v>
      </c>
      <c r="O380" s="243">
        <f ca="1">+IFERROR(INDEX('Hoja de Trabajo para listado'!$A$155:$Z$1048576,MATCH($A380,'Hoja de Trabajo para listado'!$A$155:$A$1048576,0),MATCH((CUADRO!O$5&amp;$E380),'Hoja de Trabajo para listado'!$A$151:$Z$151,0)),0)+IFERROR(INDEX('Hoja de Trabajo para listado'!$AB$155:$BA$1048576,MATCH($A380,'Hoja de Trabajo para listado'!$AB$155:$AB$1048576,0),MATCH((CUADRO!O$5&amp;$E380),'Hoja de Trabajo para listado'!$AB$151:$BA$151,0)),0)+IFERROR(INDEX('Hoja de Trabajo para listado'!$BC$155:$CB$1048576,MATCH($A380,'Hoja de Trabajo para listado'!$BC$155:$BC$1048576,0),MATCH((CUADRO!O$5&amp;$E380),'Hoja de Trabajo para listado'!$BC$151:$CB$151,0)),0)+IFERROR(INDEX('Hoja de Trabajo para listado'!$DE$153:$DG$274,MATCH($A380,'Hoja de Trabajo para listado'!$DE$153:$DE$1048576,0),MATCH((CUADRO!O$5&amp;$E380),'Hoja de Trabajo para listado'!$DE$151:$DG$151,0)),0)+IFERROR(INDEX('Hoja de Trabajo para listado'!$CD$155:$DC$1048576,MATCH($A380,'Hoja de Trabajo para listado'!$CD$155:$CD$1048576,0),MATCH((CUADRO!O$5&amp;$E380),'Hoja de Trabajo para listado'!$CD$151:$DC$151,0)),0)</f>
        <v>0</v>
      </c>
      <c r="P380" s="243">
        <f ca="1">+IFERROR(INDEX('Hoja de Trabajo para listado'!$A$155:$Z$1048576,MATCH($A380,'Hoja de Trabajo para listado'!$A$155:$A$1048576,0),MATCH((CUADRO!P$5&amp;$E380),'Hoja de Trabajo para listado'!$A$151:$Z$151,0)),0)+IFERROR(INDEX('Hoja de Trabajo para listado'!$AB$155:$BA$1048576,MATCH($A380,'Hoja de Trabajo para listado'!$AB$155:$AB$1048576,0),MATCH((CUADRO!P$5&amp;$E380),'Hoja de Trabajo para listado'!$AB$151:$BA$151,0)),0)+IFERROR(INDEX('Hoja de Trabajo para listado'!$BC$155:$CB$1048576,MATCH($A380,'Hoja de Trabajo para listado'!$BC$155:$BC$1048576,0),MATCH((CUADRO!P$5&amp;$E380),'Hoja de Trabajo para listado'!$BC$151:$CB$151,0)),0)+IFERROR(INDEX('Hoja de Trabajo para listado'!$DE$153:$DG$274,MATCH($A380,'Hoja de Trabajo para listado'!$DE$153:$DE$1048576,0),MATCH((CUADRO!P$5&amp;$E380),'Hoja de Trabajo para listado'!$DE$151:$DG$151,0)),0)+IFERROR(INDEX('Hoja de Trabajo para listado'!$CD$155:$DC$1048576,MATCH($A380,'Hoja de Trabajo para listado'!$CD$155:$CD$1048576,0),MATCH((CUADRO!P$5&amp;$E380),'Hoja de Trabajo para listado'!$CD$151:$DC$151,0)),0)</f>
        <v>0</v>
      </c>
      <c r="Q380" s="243">
        <f ca="1">+IFERROR(INDEX('Hoja de Trabajo para listado'!$A$155:$Z$1048576,MATCH($A380,'Hoja de Trabajo para listado'!$A$155:$A$1048576,0),MATCH((CUADRO!Q$5&amp;$E380),'Hoja de Trabajo para listado'!$A$151:$Z$151,0)),0)+IFERROR(INDEX('Hoja de Trabajo para listado'!$AB$155:$BA$1048576,MATCH($A380,'Hoja de Trabajo para listado'!$AB$155:$AB$1048576,0),MATCH((CUADRO!Q$5&amp;$E380),'Hoja de Trabajo para listado'!$AB$151:$BA$151,0)),0)+IFERROR(INDEX('Hoja de Trabajo para listado'!$BC$155:$CB$1048576,MATCH($A380,'Hoja de Trabajo para listado'!$BC$155:$BC$1048576,0),MATCH((CUADRO!Q$5&amp;$E380),'Hoja de Trabajo para listado'!$BC$151:$CB$151,0)),0)+IFERROR(INDEX('Hoja de Trabajo para listado'!$DE$153:$DG$274,MATCH($A380,'Hoja de Trabajo para listado'!$DE$153:$DE$1048576,0),MATCH((CUADRO!Q$5&amp;$E380),'Hoja de Trabajo para listado'!$DE$151:$DG$151,0)),0)+IFERROR(INDEX('Hoja de Trabajo para listado'!$CD$155:$DC$1048576,MATCH($A380,'Hoja de Trabajo para listado'!$CD$155:$CD$1048576,0),MATCH((CUADRO!Q$5&amp;$E380),'Hoja de Trabajo para listado'!$CD$151:$DC$151,0)),0)</f>
        <v>0</v>
      </c>
      <c r="R380" s="243">
        <f t="shared" ca="1" si="13"/>
        <v>0</v>
      </c>
      <c r="S380" s="249"/>
      <c r="T380" s="243">
        <f ca="1">+T381</f>
        <v>0</v>
      </c>
      <c r="U380" s="242">
        <f t="shared" si="14"/>
        <v>1</v>
      </c>
      <c r="V380" s="333" t="str">
        <f>+VLOOKUP(A380,bd_lista!$A$3:$E$590,5,FALSE)</f>
        <v>Empresas Nacionales</v>
      </c>
      <c r="W380" s="383" t="str">
        <f>+V380</f>
        <v>Empresas Nacionales</v>
      </c>
      <c r="X380" s="242">
        <f>+VLOOKUP(A380,[3]Sheet1!$A$13:$D$744,4,FALSE)</f>
        <v>0</v>
      </c>
      <c r="Y380" s="242" t="e">
        <f>+VLOOKUP(X380,bd_lista!$A$3:$C$590,3,FALSE)</f>
        <v>#N/A</v>
      </c>
      <c r="Z380" s="294">
        <f>+X380</f>
        <v>0</v>
      </c>
      <c r="AA380" s="319" t="e">
        <f>+Y380</f>
        <v>#N/A</v>
      </c>
    </row>
    <row r="381" spans="1:27" ht="15" hidden="1" customHeight="1">
      <c r="A381" s="32">
        <v>634</v>
      </c>
      <c r="B381" s="389"/>
      <c r="C381" s="333" t="str">
        <f>+VLOOKUP(A381,bd_lista!$A$3:$C$590,3,FALSE)</f>
        <v>Empresa Púb. Deptal. Hotel Terminal-Terminal de Buses Oruro</v>
      </c>
      <c r="D381" s="386"/>
      <c r="E381" s="333" t="s">
        <v>1305</v>
      </c>
      <c r="F381" s="245">
        <f ca="1">+IFERROR(INDEX('Hoja de Trabajo para listado'!$A$155:$Z$1048576,MATCH($A381,'Hoja de Trabajo para listado'!$A$155:$A$1048576,0),MATCH((CUADRO!F$5&amp;$E381),'Hoja de Trabajo para listado'!$A$151:$Z$151,0)),0)+IFERROR(INDEX('Hoja de Trabajo para listado'!$AB$155:$BA$1048576,MATCH($A381,'Hoja de Trabajo para listado'!$AB$155:$AB$1048576,0),MATCH((CUADRO!F$5&amp;$E381),'Hoja de Trabajo para listado'!$AB$151:$BA$151,0)),0)+IFERROR(INDEX('Hoja de Trabajo para listado'!$BC$155:$CB$1048576,MATCH($A381,'Hoja de Trabajo para listado'!$BC$155:$BC$1048576,0),MATCH((CUADRO!F$5&amp;$E381),'Hoja de Trabajo para listado'!$BC$151:$CB$151,0)),0)+IFERROR(INDEX('Hoja de Trabajo para listado'!$DE$153:$DG$274,MATCH($A381,'Hoja de Trabajo para listado'!$DE$153:$DE$1048576,0),MATCH((CUADRO!F$5&amp;$E381),'Hoja de Trabajo para listado'!$DE$151:$DG$151,0)),0)+IFERROR(INDEX('Hoja de Trabajo para listado'!$CD$155:$DC$1048576,MATCH($A381,'Hoja de Trabajo para listado'!$CD$155:$CD$1048576,0),MATCH((CUADRO!F$5&amp;$E381),'Hoja de Trabajo para listado'!$CD$151:$DC$151,0)),0)</f>
        <v>0</v>
      </c>
      <c r="G381" s="245">
        <f ca="1">+IFERROR(INDEX('Hoja de Trabajo para listado'!$A$155:$Z$1048576,MATCH($A381,'Hoja de Trabajo para listado'!$A$155:$A$1048576,0),MATCH((CUADRO!G$5&amp;$E381),'Hoja de Trabajo para listado'!$A$151:$Z$151,0)),0)+IFERROR(INDEX('Hoja de Trabajo para listado'!$AB$155:$BA$1048576,MATCH($A381,'Hoja de Trabajo para listado'!$AB$155:$AB$1048576,0),MATCH((CUADRO!G$5&amp;$E381),'Hoja de Trabajo para listado'!$AB$151:$BA$151,0)),0)+IFERROR(INDEX('Hoja de Trabajo para listado'!$BC$155:$CB$1048576,MATCH($A381,'Hoja de Trabajo para listado'!$BC$155:$BC$1048576,0),MATCH((CUADRO!G$5&amp;$E381),'Hoja de Trabajo para listado'!$BC$151:$CB$151,0)),0)+IFERROR(INDEX('Hoja de Trabajo para listado'!$DE$153:$DG$274,MATCH($A381,'Hoja de Trabajo para listado'!$DE$153:$DE$1048576,0),MATCH((CUADRO!G$5&amp;$E381),'Hoja de Trabajo para listado'!$DE$151:$DG$151,0)),0)+IFERROR(INDEX('Hoja de Trabajo para listado'!$CD$155:$DC$1048576,MATCH($A381,'Hoja de Trabajo para listado'!$CD$155:$CD$1048576,0),MATCH((CUADRO!G$5&amp;$E381),'Hoja de Trabajo para listado'!$CD$151:$DC$151,0)),0)</f>
        <v>0</v>
      </c>
      <c r="H381" s="245">
        <f ca="1">+IFERROR(INDEX('Hoja de Trabajo para listado'!$A$155:$Z$1048576,MATCH($A381,'Hoja de Trabajo para listado'!$A$155:$A$1048576,0),MATCH((CUADRO!H$5&amp;$E381),'Hoja de Trabajo para listado'!$A$151:$Z$151,0)),0)+IFERROR(INDEX('Hoja de Trabajo para listado'!$AB$155:$BA$1048576,MATCH($A381,'Hoja de Trabajo para listado'!$AB$155:$AB$1048576,0),MATCH((CUADRO!H$5&amp;$E381),'Hoja de Trabajo para listado'!$AB$151:$BA$151,0)),0)+IFERROR(INDEX('Hoja de Trabajo para listado'!$BC$155:$CB$1048576,MATCH($A381,'Hoja de Trabajo para listado'!$BC$155:$BC$1048576,0),MATCH((CUADRO!H$5&amp;$E381),'Hoja de Trabajo para listado'!$BC$151:$CB$151,0)),0)+IFERROR(INDEX('Hoja de Trabajo para listado'!$DE$153:$DG$274,MATCH($A381,'Hoja de Trabajo para listado'!$DE$153:$DE$1048576,0),MATCH((CUADRO!H$5&amp;$E381),'Hoja de Trabajo para listado'!$DE$151:$DG$151,0)),0)+IFERROR(INDEX('Hoja de Trabajo para listado'!$CD$155:$DC$1048576,MATCH($A381,'Hoja de Trabajo para listado'!$CD$155:$CD$1048576,0),MATCH((CUADRO!H$5&amp;$E381),'Hoja de Trabajo para listado'!$CD$151:$DC$151,0)),0)</f>
        <v>0</v>
      </c>
      <c r="I381" s="245">
        <f ca="1">+IFERROR(INDEX('Hoja de Trabajo para listado'!$A$155:$Z$1048576,MATCH($A381,'Hoja de Trabajo para listado'!$A$155:$A$1048576,0),MATCH((CUADRO!I$5&amp;$E381),'Hoja de Trabajo para listado'!$A$151:$Z$151,0)),0)+IFERROR(INDEX('Hoja de Trabajo para listado'!$AB$155:$BA$1048576,MATCH($A381,'Hoja de Trabajo para listado'!$AB$155:$AB$1048576,0),MATCH((CUADRO!I$5&amp;$E381),'Hoja de Trabajo para listado'!$AB$151:$BA$151,0)),0)+IFERROR(INDEX('Hoja de Trabajo para listado'!$BC$155:$CB$1048576,MATCH($A381,'Hoja de Trabajo para listado'!$BC$155:$BC$1048576,0),MATCH((CUADRO!I$5&amp;$E381),'Hoja de Trabajo para listado'!$BC$151:$CB$151,0)),0)+IFERROR(INDEX('Hoja de Trabajo para listado'!$DE$153:$DG$274,MATCH($A381,'Hoja de Trabajo para listado'!$DE$153:$DE$1048576,0),MATCH((CUADRO!I$5&amp;$E381),'Hoja de Trabajo para listado'!$DE$151:$DG$151,0)),0)+IFERROR(INDEX('Hoja de Trabajo para listado'!$CD$155:$DC$1048576,MATCH($A381,'Hoja de Trabajo para listado'!$CD$155:$CD$1048576,0),MATCH((CUADRO!I$5&amp;$E381),'Hoja de Trabajo para listado'!$CD$151:$DC$151,0)),0)</f>
        <v>0</v>
      </c>
      <c r="J381" s="245">
        <f ca="1">+IFERROR(INDEX('Hoja de Trabajo para listado'!$A$155:$Z$1048576,MATCH($A381,'Hoja de Trabajo para listado'!$A$155:$A$1048576,0),MATCH((CUADRO!J$5&amp;$E381),'Hoja de Trabajo para listado'!$A$151:$Z$151,0)),0)+IFERROR(INDEX('Hoja de Trabajo para listado'!$AB$155:$BA$1048576,MATCH($A381,'Hoja de Trabajo para listado'!$AB$155:$AB$1048576,0),MATCH((CUADRO!J$5&amp;$E381),'Hoja de Trabajo para listado'!$AB$151:$BA$151,0)),0)+IFERROR(INDEX('Hoja de Trabajo para listado'!$BC$155:$CB$1048576,MATCH($A381,'Hoja de Trabajo para listado'!$BC$155:$BC$1048576,0),MATCH((CUADRO!J$5&amp;$E381),'Hoja de Trabajo para listado'!$BC$151:$CB$151,0)),0)+IFERROR(INDEX('Hoja de Trabajo para listado'!$DE$153:$DG$274,MATCH($A381,'Hoja de Trabajo para listado'!$DE$153:$DE$1048576,0),MATCH((CUADRO!J$5&amp;$E381),'Hoja de Trabajo para listado'!$DE$151:$DG$151,0)),0)+IFERROR(INDEX('Hoja de Trabajo para listado'!$CD$155:$DC$1048576,MATCH($A381,'Hoja de Trabajo para listado'!$CD$155:$CD$1048576,0),MATCH((CUADRO!J$5&amp;$E381),'Hoja de Trabajo para listado'!$CD$151:$DC$151,0)),0)</f>
        <v>0</v>
      </c>
      <c r="K381" s="245">
        <f ca="1">+IFERROR(INDEX('Hoja de Trabajo para listado'!$A$155:$Z$1048576,MATCH($A381,'Hoja de Trabajo para listado'!$A$155:$A$1048576,0),MATCH((CUADRO!K$5&amp;$E381),'Hoja de Trabajo para listado'!$A$151:$Z$151,0)),0)+IFERROR(INDEX('Hoja de Trabajo para listado'!$AB$155:$BA$1048576,MATCH($A381,'Hoja de Trabajo para listado'!$AB$155:$AB$1048576,0),MATCH((CUADRO!K$5&amp;$E381),'Hoja de Trabajo para listado'!$AB$151:$BA$151,0)),0)+IFERROR(INDEX('Hoja de Trabajo para listado'!$BC$155:$CB$1048576,MATCH($A381,'Hoja de Trabajo para listado'!$BC$155:$BC$1048576,0),MATCH((CUADRO!K$5&amp;$E381),'Hoja de Trabajo para listado'!$BC$151:$CB$151,0)),0)+IFERROR(INDEX('Hoja de Trabajo para listado'!$DE$153:$DG$274,MATCH($A381,'Hoja de Trabajo para listado'!$DE$153:$DE$1048576,0),MATCH((CUADRO!K$5&amp;$E381),'Hoja de Trabajo para listado'!$DE$151:$DG$151,0)),0)+IFERROR(INDEX('Hoja de Trabajo para listado'!$CD$155:$DC$1048576,MATCH($A381,'Hoja de Trabajo para listado'!$CD$155:$CD$1048576,0),MATCH((CUADRO!K$5&amp;$E381),'Hoja de Trabajo para listado'!$CD$151:$DC$151,0)),0)</f>
        <v>0</v>
      </c>
      <c r="L381" s="245">
        <f ca="1">+IFERROR(INDEX('Hoja de Trabajo para listado'!$A$155:$Z$1048576,MATCH($A381,'Hoja de Trabajo para listado'!$A$155:$A$1048576,0),MATCH((CUADRO!L$5&amp;$E381),'Hoja de Trabajo para listado'!$A$151:$Z$151,0)),0)+IFERROR(INDEX('Hoja de Trabajo para listado'!$AB$155:$BA$1048576,MATCH($A381,'Hoja de Trabajo para listado'!$AB$155:$AB$1048576,0),MATCH((CUADRO!L$5&amp;$E381),'Hoja de Trabajo para listado'!$AB$151:$BA$151,0)),0)+IFERROR(INDEX('Hoja de Trabajo para listado'!$BC$155:$CB$1048576,MATCH($A381,'Hoja de Trabajo para listado'!$BC$155:$BC$1048576,0),MATCH((CUADRO!L$5&amp;$E381),'Hoja de Trabajo para listado'!$BC$151:$CB$151,0)),0)+IFERROR(INDEX('Hoja de Trabajo para listado'!$DE$153:$DG$274,MATCH($A381,'Hoja de Trabajo para listado'!$DE$153:$DE$1048576,0),MATCH((CUADRO!L$5&amp;$E381),'Hoja de Trabajo para listado'!$DE$151:$DG$151,0)),0)+IFERROR(INDEX('Hoja de Trabajo para listado'!$CD$155:$DC$1048576,MATCH($A381,'Hoja de Trabajo para listado'!$CD$155:$CD$1048576,0),MATCH((CUADRO!L$5&amp;$E381),'Hoja de Trabajo para listado'!$CD$151:$DC$151,0)),0)</f>
        <v>0</v>
      </c>
      <c r="M381" s="245">
        <f ca="1">+IFERROR(INDEX('Hoja de Trabajo para listado'!$A$155:$Z$1048576,MATCH($A381,'Hoja de Trabajo para listado'!$A$155:$A$1048576,0),MATCH((CUADRO!M$5&amp;$E381),'Hoja de Trabajo para listado'!$A$151:$Z$151,0)),0)+IFERROR(INDEX('Hoja de Trabajo para listado'!$AB$155:$BA$1048576,MATCH($A381,'Hoja de Trabajo para listado'!$AB$155:$AB$1048576,0),MATCH((CUADRO!M$5&amp;$E381),'Hoja de Trabajo para listado'!$AB$151:$BA$151,0)),0)+IFERROR(INDEX('Hoja de Trabajo para listado'!$BC$155:$CB$1048576,MATCH($A381,'Hoja de Trabajo para listado'!$BC$155:$BC$1048576,0),MATCH((CUADRO!M$5&amp;$E381),'Hoja de Trabajo para listado'!$BC$151:$CB$151,0)),0)+IFERROR(INDEX('Hoja de Trabajo para listado'!$DE$153:$DG$274,MATCH($A381,'Hoja de Trabajo para listado'!$DE$153:$DE$1048576,0),MATCH((CUADRO!M$5&amp;$E381),'Hoja de Trabajo para listado'!$DE$151:$DG$151,0)),0)+IFERROR(INDEX('Hoja de Trabajo para listado'!$CD$155:$DC$1048576,MATCH($A381,'Hoja de Trabajo para listado'!$CD$155:$CD$1048576,0),MATCH((CUADRO!M$5&amp;$E381),'Hoja de Trabajo para listado'!$CD$151:$DC$151,0)),0)</f>
        <v>0</v>
      </c>
      <c r="N381" s="245">
        <f ca="1">+IFERROR(INDEX('Hoja de Trabajo para listado'!$A$155:$Z$1048576,MATCH($A381,'Hoja de Trabajo para listado'!$A$155:$A$1048576,0),MATCH((CUADRO!N$5&amp;$E381),'Hoja de Trabajo para listado'!$A$151:$Z$151,0)),0)+IFERROR(INDEX('Hoja de Trabajo para listado'!$AB$155:$BA$1048576,MATCH($A381,'Hoja de Trabajo para listado'!$AB$155:$AB$1048576,0),MATCH((CUADRO!N$5&amp;$E381),'Hoja de Trabajo para listado'!$AB$151:$BA$151,0)),0)+IFERROR(INDEX('Hoja de Trabajo para listado'!$BC$155:$CB$1048576,MATCH($A381,'Hoja de Trabajo para listado'!$BC$155:$BC$1048576,0),MATCH((CUADRO!N$5&amp;$E381),'Hoja de Trabajo para listado'!$BC$151:$CB$151,0)),0)+IFERROR(INDEX('Hoja de Trabajo para listado'!$DE$153:$DG$274,MATCH($A381,'Hoja de Trabajo para listado'!$DE$153:$DE$1048576,0),MATCH((CUADRO!N$5&amp;$E381),'Hoja de Trabajo para listado'!$DE$151:$DG$151,0)),0)+IFERROR(INDEX('Hoja de Trabajo para listado'!$CD$155:$DC$1048576,MATCH($A381,'Hoja de Trabajo para listado'!$CD$155:$CD$1048576,0),MATCH((CUADRO!N$5&amp;$E381),'Hoja de Trabajo para listado'!$CD$151:$DC$151,0)),0)</f>
        <v>0</v>
      </c>
      <c r="O381" s="245">
        <f ca="1">+IFERROR(INDEX('Hoja de Trabajo para listado'!$A$155:$Z$1048576,MATCH($A381,'Hoja de Trabajo para listado'!$A$155:$A$1048576,0),MATCH((CUADRO!O$5&amp;$E381),'Hoja de Trabajo para listado'!$A$151:$Z$151,0)),0)+IFERROR(INDEX('Hoja de Trabajo para listado'!$AB$155:$BA$1048576,MATCH($A381,'Hoja de Trabajo para listado'!$AB$155:$AB$1048576,0),MATCH((CUADRO!O$5&amp;$E381),'Hoja de Trabajo para listado'!$AB$151:$BA$151,0)),0)+IFERROR(INDEX('Hoja de Trabajo para listado'!$BC$155:$CB$1048576,MATCH($A381,'Hoja de Trabajo para listado'!$BC$155:$BC$1048576,0),MATCH((CUADRO!O$5&amp;$E381),'Hoja de Trabajo para listado'!$BC$151:$CB$151,0)),0)+IFERROR(INDEX('Hoja de Trabajo para listado'!$DE$153:$DG$274,MATCH($A381,'Hoja de Trabajo para listado'!$DE$153:$DE$1048576,0),MATCH((CUADRO!O$5&amp;$E381),'Hoja de Trabajo para listado'!$DE$151:$DG$151,0)),0)+IFERROR(INDEX('Hoja de Trabajo para listado'!$CD$155:$DC$1048576,MATCH($A381,'Hoja de Trabajo para listado'!$CD$155:$CD$1048576,0),MATCH((CUADRO!O$5&amp;$E381),'Hoja de Trabajo para listado'!$CD$151:$DC$151,0)),0)</f>
        <v>0</v>
      </c>
      <c r="P381" s="245">
        <f ca="1">+IFERROR(INDEX('Hoja de Trabajo para listado'!$A$155:$Z$1048576,MATCH($A381,'Hoja de Trabajo para listado'!$A$155:$A$1048576,0),MATCH((CUADRO!P$5&amp;$E381),'Hoja de Trabajo para listado'!$A$151:$Z$151,0)),0)+IFERROR(INDEX('Hoja de Trabajo para listado'!$AB$155:$BA$1048576,MATCH($A381,'Hoja de Trabajo para listado'!$AB$155:$AB$1048576,0),MATCH((CUADRO!P$5&amp;$E381),'Hoja de Trabajo para listado'!$AB$151:$BA$151,0)),0)+IFERROR(INDEX('Hoja de Trabajo para listado'!$BC$155:$CB$1048576,MATCH($A381,'Hoja de Trabajo para listado'!$BC$155:$BC$1048576,0),MATCH((CUADRO!P$5&amp;$E381),'Hoja de Trabajo para listado'!$BC$151:$CB$151,0)),0)+IFERROR(INDEX('Hoja de Trabajo para listado'!$DE$153:$DG$274,MATCH($A381,'Hoja de Trabajo para listado'!$DE$153:$DE$1048576,0),MATCH((CUADRO!P$5&amp;$E381),'Hoja de Trabajo para listado'!$DE$151:$DG$151,0)),0)+IFERROR(INDEX('Hoja de Trabajo para listado'!$CD$155:$DC$1048576,MATCH($A381,'Hoja de Trabajo para listado'!$CD$155:$CD$1048576,0),MATCH((CUADRO!P$5&amp;$E381),'Hoja de Trabajo para listado'!$CD$151:$DC$151,0)),0)</f>
        <v>0</v>
      </c>
      <c r="Q381" s="245">
        <f ca="1">+IFERROR(INDEX('Hoja de Trabajo para listado'!$A$155:$Z$1048576,MATCH($A381,'Hoja de Trabajo para listado'!$A$155:$A$1048576,0),MATCH((CUADRO!Q$5&amp;$E381),'Hoja de Trabajo para listado'!$A$151:$Z$151,0)),0)+IFERROR(INDEX('Hoja de Trabajo para listado'!$AB$155:$BA$1048576,MATCH($A381,'Hoja de Trabajo para listado'!$AB$155:$AB$1048576,0),MATCH((CUADRO!Q$5&amp;$E381),'Hoja de Trabajo para listado'!$AB$151:$BA$151,0)),0)+IFERROR(INDEX('Hoja de Trabajo para listado'!$BC$155:$CB$1048576,MATCH($A381,'Hoja de Trabajo para listado'!$BC$155:$BC$1048576,0),MATCH((CUADRO!Q$5&amp;$E381),'Hoja de Trabajo para listado'!$BC$151:$CB$151,0)),0)+IFERROR(INDEX('Hoja de Trabajo para listado'!$DE$153:$DG$274,MATCH($A381,'Hoja de Trabajo para listado'!$DE$153:$DE$1048576,0),MATCH((CUADRO!Q$5&amp;$E381),'Hoja de Trabajo para listado'!$DE$151:$DG$151,0)),0)+IFERROR(INDEX('Hoja de Trabajo para listado'!$CD$155:$DC$1048576,MATCH($A381,'Hoja de Trabajo para listado'!$CD$155:$CD$1048576,0),MATCH((CUADRO!Q$5&amp;$E381),'Hoja de Trabajo para listado'!$CD$151:$DC$151,0)),0)</f>
        <v>0</v>
      </c>
      <c r="R381" s="245">
        <f t="shared" ca="1" si="13"/>
        <v>0</v>
      </c>
      <c r="S381" s="259">
        <f ca="1">+R380+R381</f>
        <v>0</v>
      </c>
      <c r="T381" s="245">
        <f ca="1">+S381</f>
        <v>0</v>
      </c>
      <c r="U381" s="244">
        <f t="shared" si="14"/>
        <v>2</v>
      </c>
      <c r="V381" s="333" t="str">
        <f>+VLOOKUP(A381,bd_lista!$A$3:$E$590,5,FALSE)</f>
        <v>Empresas Nacionales</v>
      </c>
      <c r="W381" s="384"/>
      <c r="X381" s="242">
        <f>+VLOOKUP(A381,[3]Sheet1!$A$13:$D$744,4,FALSE)</f>
        <v>0</v>
      </c>
      <c r="Y381" s="242" t="e">
        <f>+VLOOKUP(X381,bd_lista!$A$3:$C$590,3,FALSE)</f>
        <v>#N/A</v>
      </c>
      <c r="Z381" s="292"/>
      <c r="AA381" s="321"/>
    </row>
    <row r="382" spans="1:27" ht="15" customHeight="1">
      <c r="A382" s="251">
        <v>650</v>
      </c>
      <c r="B382" s="388">
        <f>+A382</f>
        <v>650</v>
      </c>
      <c r="C382" s="247" t="str">
        <f>+VLOOKUP(A382,bd_lista!$A$3:$C$590,3,FALSE)</f>
        <v>Asamblea Legislativa Plurinacional</v>
      </c>
      <c r="D382" s="385" t="str">
        <f>+C382</f>
        <v>Asamblea Legislativa Plurinacional</v>
      </c>
      <c r="E382" s="247" t="s">
        <v>1304</v>
      </c>
      <c r="F382" s="243">
        <f ca="1">+IFERROR(INDEX('Hoja de Trabajo para listado'!$A$155:$Z$1048576,MATCH($A382,'Hoja de Trabajo para listado'!$A$155:$A$1048576,0),MATCH((CUADRO!F$5&amp;$E382),'Hoja de Trabajo para listado'!$A$151:$Z$151,0)),0)+IFERROR(INDEX('Hoja de Trabajo para listado'!$AB$155:$BA$1048576,MATCH($A382,'Hoja de Trabajo para listado'!$AB$155:$AB$1048576,0),MATCH((CUADRO!F$5&amp;$E382),'Hoja de Trabajo para listado'!$AB$151:$BA$151,0)),0)+IFERROR(INDEX('Hoja de Trabajo para listado'!$BC$155:$CB$1048576,MATCH($A382,'Hoja de Trabajo para listado'!$BC$155:$BC$1048576,0),MATCH((CUADRO!F$5&amp;$E382),'Hoja de Trabajo para listado'!$BC$151:$CB$151,0)),0)+IFERROR(INDEX('Hoja de Trabajo para listado'!$DE$153:$DG$274,MATCH($A382,'Hoja de Trabajo para listado'!$DE$153:$DE$1048576,0),MATCH((CUADRO!F$5&amp;$E382),'Hoja de Trabajo para listado'!$DE$151:$DG$151,0)),0)+IFERROR(INDEX('Hoja de Trabajo para listado'!$CD$155:$DC$1048576,MATCH($A382,'Hoja de Trabajo para listado'!$CD$155:$CD$1048576,0),MATCH((CUADRO!F$5&amp;$E382),'Hoja de Trabajo para listado'!$CD$151:$DC$151,0)),0)</f>
        <v>0</v>
      </c>
      <c r="G382" s="243">
        <f ca="1">+IFERROR(INDEX('Hoja de Trabajo para listado'!$A$155:$Z$1048576,MATCH($A382,'Hoja de Trabajo para listado'!$A$155:$A$1048576,0),MATCH((CUADRO!G$5&amp;$E382),'Hoja de Trabajo para listado'!$A$151:$Z$151,0)),0)+IFERROR(INDEX('Hoja de Trabajo para listado'!$AB$155:$BA$1048576,MATCH($A382,'Hoja de Trabajo para listado'!$AB$155:$AB$1048576,0),MATCH((CUADRO!G$5&amp;$E382),'Hoja de Trabajo para listado'!$AB$151:$BA$151,0)),0)+IFERROR(INDEX('Hoja de Trabajo para listado'!$BC$155:$CB$1048576,MATCH($A382,'Hoja de Trabajo para listado'!$BC$155:$BC$1048576,0),MATCH((CUADRO!G$5&amp;$E382),'Hoja de Trabajo para listado'!$BC$151:$CB$151,0)),0)+IFERROR(INDEX('Hoja de Trabajo para listado'!$DE$153:$DG$274,MATCH($A382,'Hoja de Trabajo para listado'!$DE$153:$DE$1048576,0),MATCH((CUADRO!G$5&amp;$E382),'Hoja de Trabajo para listado'!$DE$151:$DG$151,0)),0)+IFERROR(INDEX('Hoja de Trabajo para listado'!$CD$155:$DC$1048576,MATCH($A382,'Hoja de Trabajo para listado'!$CD$155:$CD$1048576,0),MATCH((CUADRO!G$5&amp;$E382),'Hoja de Trabajo para listado'!$CD$151:$DC$151,0)),0)</f>
        <v>0</v>
      </c>
      <c r="H382" s="243">
        <f ca="1">+IFERROR(INDEX('Hoja de Trabajo para listado'!$A$155:$Z$1048576,MATCH($A382,'Hoja de Trabajo para listado'!$A$155:$A$1048576,0),MATCH((CUADRO!H$5&amp;$E382),'Hoja de Trabajo para listado'!$A$151:$Z$151,0)),0)+IFERROR(INDEX('Hoja de Trabajo para listado'!$AB$155:$BA$1048576,MATCH($A382,'Hoja de Trabajo para listado'!$AB$155:$AB$1048576,0),MATCH((CUADRO!H$5&amp;$E382),'Hoja de Trabajo para listado'!$AB$151:$BA$151,0)),0)+IFERROR(INDEX('Hoja de Trabajo para listado'!$BC$155:$CB$1048576,MATCH($A382,'Hoja de Trabajo para listado'!$BC$155:$BC$1048576,0),MATCH((CUADRO!H$5&amp;$E382),'Hoja de Trabajo para listado'!$BC$151:$CB$151,0)),0)+IFERROR(INDEX('Hoja de Trabajo para listado'!$DE$153:$DG$274,MATCH($A382,'Hoja de Trabajo para listado'!$DE$153:$DE$1048576,0),MATCH((CUADRO!H$5&amp;$E382),'Hoja de Trabajo para listado'!$DE$151:$DG$151,0)),0)+IFERROR(INDEX('Hoja de Trabajo para listado'!$CD$155:$DC$1048576,MATCH($A382,'Hoja de Trabajo para listado'!$CD$155:$CD$1048576,0),MATCH((CUADRO!H$5&amp;$E382),'Hoja de Trabajo para listado'!$CD$151:$DC$151,0)),0)</f>
        <v>0</v>
      </c>
      <c r="I382" s="243">
        <f ca="1">+IFERROR(INDEX('Hoja de Trabajo para listado'!$A$155:$Z$1048576,MATCH($A382,'Hoja de Trabajo para listado'!$A$155:$A$1048576,0),MATCH((CUADRO!I$5&amp;$E382),'Hoja de Trabajo para listado'!$A$151:$Z$151,0)),0)+IFERROR(INDEX('Hoja de Trabajo para listado'!$AB$155:$BA$1048576,MATCH($A382,'Hoja de Trabajo para listado'!$AB$155:$AB$1048576,0),MATCH((CUADRO!I$5&amp;$E382),'Hoja de Trabajo para listado'!$AB$151:$BA$151,0)),0)+IFERROR(INDEX('Hoja de Trabajo para listado'!$BC$155:$CB$1048576,MATCH($A382,'Hoja de Trabajo para listado'!$BC$155:$BC$1048576,0),MATCH((CUADRO!I$5&amp;$E382),'Hoja de Trabajo para listado'!$BC$151:$CB$151,0)),0)+IFERROR(INDEX('Hoja de Trabajo para listado'!$DE$153:$DG$274,MATCH($A382,'Hoja de Trabajo para listado'!$DE$153:$DE$1048576,0),MATCH((CUADRO!I$5&amp;$E382),'Hoja de Trabajo para listado'!$DE$151:$DG$151,0)),0)+IFERROR(INDEX('Hoja de Trabajo para listado'!$CD$155:$DC$1048576,MATCH($A382,'Hoja de Trabajo para listado'!$CD$155:$CD$1048576,0),MATCH((CUADRO!I$5&amp;$E382),'Hoja de Trabajo para listado'!$CD$151:$DC$151,0)),0)</f>
        <v>0</v>
      </c>
      <c r="J382" s="243">
        <f ca="1">+IFERROR(INDEX('Hoja de Trabajo para listado'!$A$155:$Z$1048576,MATCH($A382,'Hoja de Trabajo para listado'!$A$155:$A$1048576,0),MATCH((CUADRO!J$5&amp;$E382),'Hoja de Trabajo para listado'!$A$151:$Z$151,0)),0)+IFERROR(INDEX('Hoja de Trabajo para listado'!$AB$155:$BA$1048576,MATCH($A382,'Hoja de Trabajo para listado'!$AB$155:$AB$1048576,0),MATCH((CUADRO!J$5&amp;$E382),'Hoja de Trabajo para listado'!$AB$151:$BA$151,0)),0)+IFERROR(INDEX('Hoja de Trabajo para listado'!$BC$155:$CB$1048576,MATCH($A382,'Hoja de Trabajo para listado'!$BC$155:$BC$1048576,0),MATCH((CUADRO!J$5&amp;$E382),'Hoja de Trabajo para listado'!$BC$151:$CB$151,0)),0)+IFERROR(INDEX('Hoja de Trabajo para listado'!$DE$153:$DG$274,MATCH($A382,'Hoja de Trabajo para listado'!$DE$153:$DE$1048576,0),MATCH((CUADRO!J$5&amp;$E382),'Hoja de Trabajo para listado'!$DE$151:$DG$151,0)),0)+IFERROR(INDEX('Hoja de Trabajo para listado'!$CD$155:$DC$1048576,MATCH($A382,'Hoja de Trabajo para listado'!$CD$155:$CD$1048576,0),MATCH((CUADRO!J$5&amp;$E382),'Hoja de Trabajo para listado'!$CD$151:$DC$151,0)),0)</f>
        <v>0</v>
      </c>
      <c r="K382" s="243">
        <f ca="1">+IFERROR(INDEX('Hoja de Trabajo para listado'!$A$155:$Z$1048576,MATCH($A382,'Hoja de Trabajo para listado'!$A$155:$A$1048576,0),MATCH((CUADRO!K$5&amp;$E382),'Hoja de Trabajo para listado'!$A$151:$Z$151,0)),0)+IFERROR(INDEX('Hoja de Trabajo para listado'!$AB$155:$BA$1048576,MATCH($A382,'Hoja de Trabajo para listado'!$AB$155:$AB$1048576,0),MATCH((CUADRO!K$5&amp;$E382),'Hoja de Trabajo para listado'!$AB$151:$BA$151,0)),0)+IFERROR(INDEX('Hoja de Trabajo para listado'!$BC$155:$CB$1048576,MATCH($A382,'Hoja de Trabajo para listado'!$BC$155:$BC$1048576,0),MATCH((CUADRO!K$5&amp;$E382),'Hoja de Trabajo para listado'!$BC$151:$CB$151,0)),0)+IFERROR(INDEX('Hoja de Trabajo para listado'!$DE$153:$DG$274,MATCH($A382,'Hoja de Trabajo para listado'!$DE$153:$DE$1048576,0),MATCH((CUADRO!K$5&amp;$E382),'Hoja de Trabajo para listado'!$DE$151:$DG$151,0)),0)+IFERROR(INDEX('Hoja de Trabajo para listado'!$CD$155:$DC$1048576,MATCH($A382,'Hoja de Trabajo para listado'!$CD$155:$CD$1048576,0),MATCH((CUADRO!K$5&amp;$E382),'Hoja de Trabajo para listado'!$CD$151:$DC$151,0)),0)</f>
        <v>0</v>
      </c>
      <c r="L382" s="243">
        <f ca="1">+IFERROR(INDEX('Hoja de Trabajo para listado'!$A$155:$Z$1048576,MATCH($A382,'Hoja de Trabajo para listado'!$A$155:$A$1048576,0),MATCH((CUADRO!L$5&amp;$E382),'Hoja de Trabajo para listado'!$A$151:$Z$151,0)),0)+IFERROR(INDEX('Hoja de Trabajo para listado'!$AB$155:$BA$1048576,MATCH($A382,'Hoja de Trabajo para listado'!$AB$155:$AB$1048576,0),MATCH((CUADRO!L$5&amp;$E382),'Hoja de Trabajo para listado'!$AB$151:$BA$151,0)),0)+IFERROR(INDEX('Hoja de Trabajo para listado'!$BC$155:$CB$1048576,MATCH($A382,'Hoja de Trabajo para listado'!$BC$155:$BC$1048576,0),MATCH((CUADRO!L$5&amp;$E382),'Hoja de Trabajo para listado'!$BC$151:$CB$151,0)),0)+IFERROR(INDEX('Hoja de Trabajo para listado'!$DE$153:$DG$274,MATCH($A382,'Hoja de Trabajo para listado'!$DE$153:$DE$1048576,0),MATCH((CUADRO!L$5&amp;$E382),'Hoja de Trabajo para listado'!$DE$151:$DG$151,0)),0)+IFERROR(INDEX('Hoja de Trabajo para listado'!$CD$155:$DC$1048576,MATCH($A382,'Hoja de Trabajo para listado'!$CD$155:$CD$1048576,0),MATCH((CUADRO!L$5&amp;$E382),'Hoja de Trabajo para listado'!$CD$151:$DC$151,0)),0)</f>
        <v>0</v>
      </c>
      <c r="M382" s="243">
        <f ca="1">+IFERROR(INDEX('Hoja de Trabajo para listado'!$A$155:$Z$1048576,MATCH($A382,'Hoja de Trabajo para listado'!$A$155:$A$1048576,0),MATCH((CUADRO!M$5&amp;$E382),'Hoja de Trabajo para listado'!$A$151:$Z$151,0)),0)+IFERROR(INDEX('Hoja de Trabajo para listado'!$AB$155:$BA$1048576,MATCH($A382,'Hoja de Trabajo para listado'!$AB$155:$AB$1048576,0),MATCH((CUADRO!M$5&amp;$E382),'Hoja de Trabajo para listado'!$AB$151:$BA$151,0)),0)+IFERROR(INDEX('Hoja de Trabajo para listado'!$BC$155:$CB$1048576,MATCH($A382,'Hoja de Trabajo para listado'!$BC$155:$BC$1048576,0),MATCH((CUADRO!M$5&amp;$E382),'Hoja de Trabajo para listado'!$BC$151:$CB$151,0)),0)+IFERROR(INDEX('Hoja de Trabajo para listado'!$DE$153:$DG$274,MATCH($A382,'Hoja de Trabajo para listado'!$DE$153:$DE$1048576,0),MATCH((CUADRO!M$5&amp;$E382),'Hoja de Trabajo para listado'!$DE$151:$DG$151,0)),0)+IFERROR(INDEX('Hoja de Trabajo para listado'!$CD$155:$DC$1048576,MATCH($A382,'Hoja de Trabajo para listado'!$CD$155:$CD$1048576,0),MATCH((CUADRO!M$5&amp;$E382),'Hoja de Trabajo para listado'!$CD$151:$DC$151,0)),0)</f>
        <v>0</v>
      </c>
      <c r="N382" s="243">
        <f ca="1">+IFERROR(INDEX('Hoja de Trabajo para listado'!$A$155:$Z$1048576,MATCH($A382,'Hoja de Trabajo para listado'!$A$155:$A$1048576,0),MATCH((CUADRO!N$5&amp;$E382),'Hoja de Trabajo para listado'!$A$151:$Z$151,0)),0)+IFERROR(INDEX('Hoja de Trabajo para listado'!$AB$155:$BA$1048576,MATCH($A382,'Hoja de Trabajo para listado'!$AB$155:$AB$1048576,0),MATCH((CUADRO!N$5&amp;$E382),'Hoja de Trabajo para listado'!$AB$151:$BA$151,0)),0)+IFERROR(INDEX('Hoja de Trabajo para listado'!$BC$155:$CB$1048576,MATCH($A382,'Hoja de Trabajo para listado'!$BC$155:$BC$1048576,0),MATCH((CUADRO!N$5&amp;$E382),'Hoja de Trabajo para listado'!$BC$151:$CB$151,0)),0)+IFERROR(INDEX('Hoja de Trabajo para listado'!$DE$153:$DG$274,MATCH($A382,'Hoja de Trabajo para listado'!$DE$153:$DE$1048576,0),MATCH((CUADRO!N$5&amp;$E382),'Hoja de Trabajo para listado'!$DE$151:$DG$151,0)),0)+IFERROR(INDEX('Hoja de Trabajo para listado'!$CD$155:$DC$1048576,MATCH($A382,'Hoja de Trabajo para listado'!$CD$155:$CD$1048576,0),MATCH((CUADRO!N$5&amp;$E382),'Hoja de Trabajo para listado'!$CD$151:$DC$151,0)),0)</f>
        <v>0</v>
      </c>
      <c r="O382" s="243">
        <f ca="1">+IFERROR(INDEX('Hoja de Trabajo para listado'!$A$155:$Z$1048576,MATCH($A382,'Hoja de Trabajo para listado'!$A$155:$A$1048576,0),MATCH((CUADRO!O$5&amp;$E382),'Hoja de Trabajo para listado'!$A$151:$Z$151,0)),0)+IFERROR(INDEX('Hoja de Trabajo para listado'!$AB$155:$BA$1048576,MATCH($A382,'Hoja de Trabajo para listado'!$AB$155:$AB$1048576,0),MATCH((CUADRO!O$5&amp;$E382),'Hoja de Trabajo para listado'!$AB$151:$BA$151,0)),0)+IFERROR(INDEX('Hoja de Trabajo para listado'!$BC$155:$CB$1048576,MATCH($A382,'Hoja de Trabajo para listado'!$BC$155:$BC$1048576,0),MATCH((CUADRO!O$5&amp;$E382),'Hoja de Trabajo para listado'!$BC$151:$CB$151,0)),0)+IFERROR(INDEX('Hoja de Trabajo para listado'!$DE$153:$DG$274,MATCH($A382,'Hoja de Trabajo para listado'!$DE$153:$DE$1048576,0),MATCH((CUADRO!O$5&amp;$E382),'Hoja de Trabajo para listado'!$DE$151:$DG$151,0)),0)+IFERROR(INDEX('Hoja de Trabajo para listado'!$CD$155:$DC$1048576,MATCH($A382,'Hoja de Trabajo para listado'!$CD$155:$CD$1048576,0),MATCH((CUADRO!O$5&amp;$E382),'Hoja de Trabajo para listado'!$CD$151:$DC$151,0)),0)</f>
        <v>0</v>
      </c>
      <c r="P382" s="243">
        <f ca="1">+IFERROR(INDEX('Hoja de Trabajo para listado'!$A$155:$Z$1048576,MATCH($A382,'Hoja de Trabajo para listado'!$A$155:$A$1048576,0),MATCH((CUADRO!P$5&amp;$E382),'Hoja de Trabajo para listado'!$A$151:$Z$151,0)),0)+IFERROR(INDEX('Hoja de Trabajo para listado'!$AB$155:$BA$1048576,MATCH($A382,'Hoja de Trabajo para listado'!$AB$155:$AB$1048576,0),MATCH((CUADRO!P$5&amp;$E382),'Hoja de Trabajo para listado'!$AB$151:$BA$151,0)),0)+IFERROR(INDEX('Hoja de Trabajo para listado'!$BC$155:$CB$1048576,MATCH($A382,'Hoja de Trabajo para listado'!$BC$155:$BC$1048576,0),MATCH((CUADRO!P$5&amp;$E382),'Hoja de Trabajo para listado'!$BC$151:$CB$151,0)),0)+IFERROR(INDEX('Hoja de Trabajo para listado'!$DE$153:$DG$274,MATCH($A382,'Hoja de Trabajo para listado'!$DE$153:$DE$1048576,0),MATCH((CUADRO!P$5&amp;$E382),'Hoja de Trabajo para listado'!$DE$151:$DG$151,0)),0)+IFERROR(INDEX('Hoja de Trabajo para listado'!$CD$155:$DC$1048576,MATCH($A382,'Hoja de Trabajo para listado'!$CD$155:$CD$1048576,0),MATCH((CUADRO!P$5&amp;$E382),'Hoja de Trabajo para listado'!$CD$151:$DC$151,0)),0)</f>
        <v>0</v>
      </c>
      <c r="Q382" s="243">
        <f ca="1">+IFERROR(INDEX('Hoja de Trabajo para listado'!$A$155:$Z$1048576,MATCH($A382,'Hoja de Trabajo para listado'!$A$155:$A$1048576,0),MATCH((CUADRO!Q$5&amp;$E382),'Hoja de Trabajo para listado'!$A$151:$Z$151,0)),0)+IFERROR(INDEX('Hoja de Trabajo para listado'!$AB$155:$BA$1048576,MATCH($A382,'Hoja de Trabajo para listado'!$AB$155:$AB$1048576,0),MATCH((CUADRO!Q$5&amp;$E382),'Hoja de Trabajo para listado'!$AB$151:$BA$151,0)),0)+IFERROR(INDEX('Hoja de Trabajo para listado'!$BC$155:$CB$1048576,MATCH($A382,'Hoja de Trabajo para listado'!$BC$155:$BC$1048576,0),MATCH((CUADRO!Q$5&amp;$E382),'Hoja de Trabajo para listado'!$BC$151:$CB$151,0)),0)+IFERROR(INDEX('Hoja de Trabajo para listado'!$DE$153:$DG$274,MATCH($A382,'Hoja de Trabajo para listado'!$DE$153:$DE$1048576,0),MATCH((CUADRO!Q$5&amp;$E382),'Hoja de Trabajo para listado'!$DE$151:$DG$151,0)),0)+IFERROR(INDEX('Hoja de Trabajo para listado'!$CD$155:$DC$1048576,MATCH($A382,'Hoja de Trabajo para listado'!$CD$155:$CD$1048576,0),MATCH((CUADRO!Q$5&amp;$E382),'Hoja de Trabajo para listado'!$CD$151:$DC$151,0)),0)</f>
        <v>0</v>
      </c>
      <c r="R382" s="243">
        <f t="shared" ca="1" si="13"/>
        <v>0</v>
      </c>
      <c r="S382" s="263"/>
      <c r="T382" s="243">
        <f ca="1">+T383</f>
        <v>18228.060000000005</v>
      </c>
      <c r="U382" s="242">
        <f t="shared" si="14"/>
        <v>1</v>
      </c>
      <c r="V382" s="333" t="str">
        <f>+VLOOKUP(A382,bd_lista!$A$3:$E$590,5,FALSE)</f>
        <v>Instituciones Descentralizadas</v>
      </c>
      <c r="W382" s="383" t="str">
        <f>+V382</f>
        <v>Instituciones Descentralizadas</v>
      </c>
      <c r="X382" s="242">
        <v>0</v>
      </c>
      <c r="Y382" s="242" t="e">
        <f>+VLOOKUP(X382,bd_lista!$A$3:$C$590,3,FALSE)</f>
        <v>#N/A</v>
      </c>
      <c r="Z382" s="294">
        <f>+X382</f>
        <v>0</v>
      </c>
      <c r="AA382" s="319" t="e">
        <f>+Y382</f>
        <v>#N/A</v>
      </c>
    </row>
    <row r="383" spans="1:27" ht="15" customHeight="1">
      <c r="A383" s="32">
        <v>650</v>
      </c>
      <c r="B383" s="389"/>
      <c r="C383" s="333" t="str">
        <f>+VLOOKUP(A383,bd_lista!$A$3:$C$590,3,FALSE)</f>
        <v>Asamblea Legislativa Plurinacional</v>
      </c>
      <c r="D383" s="386"/>
      <c r="E383" s="333" t="s">
        <v>1305</v>
      </c>
      <c r="F383" s="245">
        <f ca="1">+IFERROR(INDEX('Hoja de Trabajo para listado'!$A$155:$Z$1048576,MATCH($A383,'Hoja de Trabajo para listado'!$A$155:$A$1048576,0),MATCH((CUADRO!F$5&amp;$E383),'Hoja de Trabajo para listado'!$A$151:$Z$151,0)),0)+IFERROR(INDEX('Hoja de Trabajo para listado'!$AB$155:$BA$1048576,MATCH($A383,'Hoja de Trabajo para listado'!$AB$155:$AB$1048576,0),MATCH((CUADRO!F$5&amp;$E383),'Hoja de Trabajo para listado'!$AB$151:$BA$151,0)),0)+IFERROR(INDEX('Hoja de Trabajo para listado'!$BC$155:$CB$1048576,MATCH($A383,'Hoja de Trabajo para listado'!$BC$155:$BC$1048576,0),MATCH((CUADRO!F$5&amp;$E383),'Hoja de Trabajo para listado'!$BC$151:$CB$151,0)),0)+IFERROR(INDEX('Hoja de Trabajo para listado'!$DE$153:$DG$274,MATCH($A383,'Hoja de Trabajo para listado'!$DE$153:$DE$1048576,0),MATCH((CUADRO!F$5&amp;$E383),'Hoja de Trabajo para listado'!$DE$151:$DG$151,0)),0)+IFERROR(INDEX('Hoja de Trabajo para listado'!$CD$155:$DC$1048576,MATCH($A383,'Hoja de Trabajo para listado'!$CD$155:$CD$1048576,0),MATCH((CUADRO!F$5&amp;$E383),'Hoja de Trabajo para listado'!$CD$151:$DC$151,0)),0)</f>
        <v>272.47000000000003</v>
      </c>
      <c r="G383" s="245">
        <f ca="1">+IFERROR(INDEX('Hoja de Trabajo para listado'!$A$155:$Z$1048576,MATCH($A383,'Hoja de Trabajo para listado'!$A$155:$A$1048576,0),MATCH((CUADRO!G$5&amp;$E383),'Hoja de Trabajo para listado'!$A$151:$Z$151,0)),0)+IFERROR(INDEX('Hoja de Trabajo para listado'!$AB$155:$BA$1048576,MATCH($A383,'Hoja de Trabajo para listado'!$AB$155:$AB$1048576,0),MATCH((CUADRO!G$5&amp;$E383),'Hoja de Trabajo para listado'!$AB$151:$BA$151,0)),0)+IFERROR(INDEX('Hoja de Trabajo para listado'!$BC$155:$CB$1048576,MATCH($A383,'Hoja de Trabajo para listado'!$BC$155:$BC$1048576,0),MATCH((CUADRO!G$5&amp;$E383),'Hoja de Trabajo para listado'!$BC$151:$CB$151,0)),0)+IFERROR(INDEX('Hoja de Trabajo para listado'!$DE$153:$DG$274,MATCH($A383,'Hoja de Trabajo para listado'!$DE$153:$DE$1048576,0),MATCH((CUADRO!G$5&amp;$E383),'Hoja de Trabajo para listado'!$DE$151:$DG$151,0)),0)+IFERROR(INDEX('Hoja de Trabajo para listado'!$CD$155:$DC$1048576,MATCH($A383,'Hoja de Trabajo para listado'!$CD$155:$CD$1048576,0),MATCH((CUADRO!G$5&amp;$E383),'Hoja de Trabajo para listado'!$CD$151:$DC$151,0)),0)</f>
        <v>17955.590000000004</v>
      </c>
      <c r="H383" s="245">
        <f ca="1">+IFERROR(INDEX('Hoja de Trabajo para listado'!$A$155:$Z$1048576,MATCH($A383,'Hoja de Trabajo para listado'!$A$155:$A$1048576,0),MATCH((CUADRO!H$5&amp;$E383),'Hoja de Trabajo para listado'!$A$151:$Z$151,0)),0)+IFERROR(INDEX('Hoja de Trabajo para listado'!$AB$155:$BA$1048576,MATCH($A383,'Hoja de Trabajo para listado'!$AB$155:$AB$1048576,0),MATCH((CUADRO!H$5&amp;$E383),'Hoja de Trabajo para listado'!$AB$151:$BA$151,0)),0)+IFERROR(INDEX('Hoja de Trabajo para listado'!$BC$155:$CB$1048576,MATCH($A383,'Hoja de Trabajo para listado'!$BC$155:$BC$1048576,0),MATCH((CUADRO!H$5&amp;$E383),'Hoja de Trabajo para listado'!$BC$151:$CB$151,0)),0)+IFERROR(INDEX('Hoja de Trabajo para listado'!$DE$153:$DG$274,MATCH($A383,'Hoja de Trabajo para listado'!$DE$153:$DE$1048576,0),MATCH((CUADRO!H$5&amp;$E383),'Hoja de Trabajo para listado'!$DE$151:$DG$151,0)),0)+IFERROR(INDEX('Hoja de Trabajo para listado'!$CD$155:$DC$1048576,MATCH($A383,'Hoja de Trabajo para listado'!$CD$155:$CD$1048576,0),MATCH((CUADRO!H$5&amp;$E383),'Hoja de Trabajo para listado'!$CD$151:$DC$151,0)),0)</f>
        <v>0</v>
      </c>
      <c r="I383" s="245">
        <f ca="1">+IFERROR(INDEX('Hoja de Trabajo para listado'!$A$155:$Z$1048576,MATCH($A383,'Hoja de Trabajo para listado'!$A$155:$A$1048576,0),MATCH((CUADRO!I$5&amp;$E383),'Hoja de Trabajo para listado'!$A$151:$Z$151,0)),0)+IFERROR(INDEX('Hoja de Trabajo para listado'!$AB$155:$BA$1048576,MATCH($A383,'Hoja de Trabajo para listado'!$AB$155:$AB$1048576,0),MATCH((CUADRO!I$5&amp;$E383),'Hoja de Trabajo para listado'!$AB$151:$BA$151,0)),0)+IFERROR(INDEX('Hoja de Trabajo para listado'!$BC$155:$CB$1048576,MATCH($A383,'Hoja de Trabajo para listado'!$BC$155:$BC$1048576,0),MATCH((CUADRO!I$5&amp;$E383),'Hoja de Trabajo para listado'!$BC$151:$CB$151,0)),0)+IFERROR(INDEX('Hoja de Trabajo para listado'!$DE$153:$DG$274,MATCH($A383,'Hoja de Trabajo para listado'!$DE$153:$DE$1048576,0),MATCH((CUADRO!I$5&amp;$E383),'Hoja de Trabajo para listado'!$DE$151:$DG$151,0)),0)+IFERROR(INDEX('Hoja de Trabajo para listado'!$CD$155:$DC$1048576,MATCH($A383,'Hoja de Trabajo para listado'!$CD$155:$CD$1048576,0),MATCH((CUADRO!I$5&amp;$E383),'Hoja de Trabajo para listado'!$CD$151:$DC$151,0)),0)</f>
        <v>0</v>
      </c>
      <c r="J383" s="245">
        <f ca="1">+IFERROR(INDEX('Hoja de Trabajo para listado'!$A$155:$Z$1048576,MATCH($A383,'Hoja de Trabajo para listado'!$A$155:$A$1048576,0),MATCH((CUADRO!J$5&amp;$E383),'Hoja de Trabajo para listado'!$A$151:$Z$151,0)),0)+IFERROR(INDEX('Hoja de Trabajo para listado'!$AB$155:$BA$1048576,MATCH($A383,'Hoja de Trabajo para listado'!$AB$155:$AB$1048576,0),MATCH((CUADRO!J$5&amp;$E383),'Hoja de Trabajo para listado'!$AB$151:$BA$151,0)),0)+IFERROR(INDEX('Hoja de Trabajo para listado'!$BC$155:$CB$1048576,MATCH($A383,'Hoja de Trabajo para listado'!$BC$155:$BC$1048576,0),MATCH((CUADRO!J$5&amp;$E383),'Hoja de Trabajo para listado'!$BC$151:$CB$151,0)),0)+IFERROR(INDEX('Hoja de Trabajo para listado'!$DE$153:$DG$274,MATCH($A383,'Hoja de Trabajo para listado'!$DE$153:$DE$1048576,0),MATCH((CUADRO!J$5&amp;$E383),'Hoja de Trabajo para listado'!$DE$151:$DG$151,0)),0)+IFERROR(INDEX('Hoja de Trabajo para listado'!$CD$155:$DC$1048576,MATCH($A383,'Hoja de Trabajo para listado'!$CD$155:$CD$1048576,0),MATCH((CUADRO!J$5&amp;$E383),'Hoja de Trabajo para listado'!$CD$151:$DC$151,0)),0)</f>
        <v>0</v>
      </c>
      <c r="K383" s="245">
        <f ca="1">+IFERROR(INDEX('Hoja de Trabajo para listado'!$A$155:$Z$1048576,MATCH($A383,'Hoja de Trabajo para listado'!$A$155:$A$1048576,0),MATCH((CUADRO!K$5&amp;$E383),'Hoja de Trabajo para listado'!$A$151:$Z$151,0)),0)+IFERROR(INDEX('Hoja de Trabajo para listado'!$AB$155:$BA$1048576,MATCH($A383,'Hoja de Trabajo para listado'!$AB$155:$AB$1048576,0),MATCH((CUADRO!K$5&amp;$E383),'Hoja de Trabajo para listado'!$AB$151:$BA$151,0)),0)+IFERROR(INDEX('Hoja de Trabajo para listado'!$BC$155:$CB$1048576,MATCH($A383,'Hoja de Trabajo para listado'!$BC$155:$BC$1048576,0),MATCH((CUADRO!K$5&amp;$E383),'Hoja de Trabajo para listado'!$BC$151:$CB$151,0)),0)+IFERROR(INDEX('Hoja de Trabajo para listado'!$DE$153:$DG$274,MATCH($A383,'Hoja de Trabajo para listado'!$DE$153:$DE$1048576,0),MATCH((CUADRO!K$5&amp;$E383),'Hoja de Trabajo para listado'!$DE$151:$DG$151,0)),0)+IFERROR(INDEX('Hoja de Trabajo para listado'!$CD$155:$DC$1048576,MATCH($A383,'Hoja de Trabajo para listado'!$CD$155:$CD$1048576,0),MATCH((CUADRO!K$5&amp;$E383),'Hoja de Trabajo para listado'!$CD$151:$DC$151,0)),0)</f>
        <v>0</v>
      </c>
      <c r="L383" s="245">
        <f ca="1">+IFERROR(INDEX('Hoja de Trabajo para listado'!$A$155:$Z$1048576,MATCH($A383,'Hoja de Trabajo para listado'!$A$155:$A$1048576,0),MATCH((CUADRO!L$5&amp;$E383),'Hoja de Trabajo para listado'!$A$151:$Z$151,0)),0)+IFERROR(INDEX('Hoja de Trabajo para listado'!$AB$155:$BA$1048576,MATCH($A383,'Hoja de Trabajo para listado'!$AB$155:$AB$1048576,0),MATCH((CUADRO!L$5&amp;$E383),'Hoja de Trabajo para listado'!$AB$151:$BA$151,0)),0)+IFERROR(INDEX('Hoja de Trabajo para listado'!$BC$155:$CB$1048576,MATCH($A383,'Hoja de Trabajo para listado'!$BC$155:$BC$1048576,0),MATCH((CUADRO!L$5&amp;$E383),'Hoja de Trabajo para listado'!$BC$151:$CB$151,0)),0)+IFERROR(INDEX('Hoja de Trabajo para listado'!$DE$153:$DG$274,MATCH($A383,'Hoja de Trabajo para listado'!$DE$153:$DE$1048576,0),MATCH((CUADRO!L$5&amp;$E383),'Hoja de Trabajo para listado'!$DE$151:$DG$151,0)),0)+IFERROR(INDEX('Hoja de Trabajo para listado'!$CD$155:$DC$1048576,MATCH($A383,'Hoja de Trabajo para listado'!$CD$155:$CD$1048576,0),MATCH((CUADRO!L$5&amp;$E383),'Hoja de Trabajo para listado'!$CD$151:$DC$151,0)),0)</f>
        <v>0</v>
      </c>
      <c r="M383" s="245">
        <f ca="1">+IFERROR(INDEX('Hoja de Trabajo para listado'!$A$155:$Z$1048576,MATCH($A383,'Hoja de Trabajo para listado'!$A$155:$A$1048576,0),MATCH((CUADRO!M$5&amp;$E383),'Hoja de Trabajo para listado'!$A$151:$Z$151,0)),0)+IFERROR(INDEX('Hoja de Trabajo para listado'!$AB$155:$BA$1048576,MATCH($A383,'Hoja de Trabajo para listado'!$AB$155:$AB$1048576,0),MATCH((CUADRO!M$5&amp;$E383),'Hoja de Trabajo para listado'!$AB$151:$BA$151,0)),0)+IFERROR(INDEX('Hoja de Trabajo para listado'!$BC$155:$CB$1048576,MATCH($A383,'Hoja de Trabajo para listado'!$BC$155:$BC$1048576,0),MATCH((CUADRO!M$5&amp;$E383),'Hoja de Trabajo para listado'!$BC$151:$CB$151,0)),0)+IFERROR(INDEX('Hoja de Trabajo para listado'!$DE$153:$DG$274,MATCH($A383,'Hoja de Trabajo para listado'!$DE$153:$DE$1048576,0),MATCH((CUADRO!M$5&amp;$E383),'Hoja de Trabajo para listado'!$DE$151:$DG$151,0)),0)+IFERROR(INDEX('Hoja de Trabajo para listado'!$CD$155:$DC$1048576,MATCH($A383,'Hoja de Trabajo para listado'!$CD$155:$CD$1048576,0),MATCH((CUADRO!M$5&amp;$E383),'Hoja de Trabajo para listado'!$CD$151:$DC$151,0)),0)</f>
        <v>0</v>
      </c>
      <c r="N383" s="245">
        <f ca="1">+IFERROR(INDEX('Hoja de Trabajo para listado'!$A$155:$Z$1048576,MATCH($A383,'Hoja de Trabajo para listado'!$A$155:$A$1048576,0),MATCH((CUADRO!N$5&amp;$E383),'Hoja de Trabajo para listado'!$A$151:$Z$151,0)),0)+IFERROR(INDEX('Hoja de Trabajo para listado'!$AB$155:$BA$1048576,MATCH($A383,'Hoja de Trabajo para listado'!$AB$155:$AB$1048576,0),MATCH((CUADRO!N$5&amp;$E383),'Hoja de Trabajo para listado'!$AB$151:$BA$151,0)),0)+IFERROR(INDEX('Hoja de Trabajo para listado'!$BC$155:$CB$1048576,MATCH($A383,'Hoja de Trabajo para listado'!$BC$155:$BC$1048576,0),MATCH((CUADRO!N$5&amp;$E383),'Hoja de Trabajo para listado'!$BC$151:$CB$151,0)),0)+IFERROR(INDEX('Hoja de Trabajo para listado'!$DE$153:$DG$274,MATCH($A383,'Hoja de Trabajo para listado'!$DE$153:$DE$1048576,0),MATCH((CUADRO!N$5&amp;$E383),'Hoja de Trabajo para listado'!$DE$151:$DG$151,0)),0)+IFERROR(INDEX('Hoja de Trabajo para listado'!$CD$155:$DC$1048576,MATCH($A383,'Hoja de Trabajo para listado'!$CD$155:$CD$1048576,0),MATCH((CUADRO!N$5&amp;$E383),'Hoja de Trabajo para listado'!$CD$151:$DC$151,0)),0)</f>
        <v>0</v>
      </c>
      <c r="O383" s="245">
        <f ca="1">+IFERROR(INDEX('Hoja de Trabajo para listado'!$A$155:$Z$1048576,MATCH($A383,'Hoja de Trabajo para listado'!$A$155:$A$1048576,0),MATCH((CUADRO!O$5&amp;$E383),'Hoja de Trabajo para listado'!$A$151:$Z$151,0)),0)+IFERROR(INDEX('Hoja de Trabajo para listado'!$AB$155:$BA$1048576,MATCH($A383,'Hoja de Trabajo para listado'!$AB$155:$AB$1048576,0),MATCH((CUADRO!O$5&amp;$E383),'Hoja de Trabajo para listado'!$AB$151:$BA$151,0)),0)+IFERROR(INDEX('Hoja de Trabajo para listado'!$BC$155:$CB$1048576,MATCH($A383,'Hoja de Trabajo para listado'!$BC$155:$BC$1048576,0),MATCH((CUADRO!O$5&amp;$E383),'Hoja de Trabajo para listado'!$BC$151:$CB$151,0)),0)+IFERROR(INDEX('Hoja de Trabajo para listado'!$DE$153:$DG$274,MATCH($A383,'Hoja de Trabajo para listado'!$DE$153:$DE$1048576,0),MATCH((CUADRO!O$5&amp;$E383),'Hoja de Trabajo para listado'!$DE$151:$DG$151,0)),0)+IFERROR(INDEX('Hoja de Trabajo para listado'!$CD$155:$DC$1048576,MATCH($A383,'Hoja de Trabajo para listado'!$CD$155:$CD$1048576,0),MATCH((CUADRO!O$5&amp;$E383),'Hoja de Trabajo para listado'!$CD$151:$DC$151,0)),0)</f>
        <v>0</v>
      </c>
      <c r="P383" s="245">
        <f ca="1">+IFERROR(INDEX('Hoja de Trabajo para listado'!$A$155:$Z$1048576,MATCH($A383,'Hoja de Trabajo para listado'!$A$155:$A$1048576,0),MATCH((CUADRO!P$5&amp;$E383),'Hoja de Trabajo para listado'!$A$151:$Z$151,0)),0)+IFERROR(INDEX('Hoja de Trabajo para listado'!$AB$155:$BA$1048576,MATCH($A383,'Hoja de Trabajo para listado'!$AB$155:$AB$1048576,0),MATCH((CUADRO!P$5&amp;$E383),'Hoja de Trabajo para listado'!$AB$151:$BA$151,0)),0)+IFERROR(INDEX('Hoja de Trabajo para listado'!$BC$155:$CB$1048576,MATCH($A383,'Hoja de Trabajo para listado'!$BC$155:$BC$1048576,0),MATCH((CUADRO!P$5&amp;$E383),'Hoja de Trabajo para listado'!$BC$151:$CB$151,0)),0)+IFERROR(INDEX('Hoja de Trabajo para listado'!$DE$153:$DG$274,MATCH($A383,'Hoja de Trabajo para listado'!$DE$153:$DE$1048576,0),MATCH((CUADRO!P$5&amp;$E383),'Hoja de Trabajo para listado'!$DE$151:$DG$151,0)),0)+IFERROR(INDEX('Hoja de Trabajo para listado'!$CD$155:$DC$1048576,MATCH($A383,'Hoja de Trabajo para listado'!$CD$155:$CD$1048576,0),MATCH((CUADRO!P$5&amp;$E383),'Hoja de Trabajo para listado'!$CD$151:$DC$151,0)),0)</f>
        <v>0</v>
      </c>
      <c r="Q383" s="245">
        <f ca="1">+IFERROR(INDEX('Hoja de Trabajo para listado'!$A$155:$Z$1048576,MATCH($A383,'Hoja de Trabajo para listado'!$A$155:$A$1048576,0),MATCH((CUADRO!Q$5&amp;$E383),'Hoja de Trabajo para listado'!$A$151:$Z$151,0)),0)+IFERROR(INDEX('Hoja de Trabajo para listado'!$AB$155:$BA$1048576,MATCH($A383,'Hoja de Trabajo para listado'!$AB$155:$AB$1048576,0),MATCH((CUADRO!Q$5&amp;$E383),'Hoja de Trabajo para listado'!$AB$151:$BA$151,0)),0)+IFERROR(INDEX('Hoja de Trabajo para listado'!$BC$155:$CB$1048576,MATCH($A383,'Hoja de Trabajo para listado'!$BC$155:$BC$1048576,0),MATCH((CUADRO!Q$5&amp;$E383),'Hoja de Trabajo para listado'!$BC$151:$CB$151,0)),0)+IFERROR(INDEX('Hoja de Trabajo para listado'!$DE$153:$DG$274,MATCH($A383,'Hoja de Trabajo para listado'!$DE$153:$DE$1048576,0),MATCH((CUADRO!Q$5&amp;$E383),'Hoja de Trabajo para listado'!$DE$151:$DG$151,0)),0)+IFERROR(INDEX('Hoja de Trabajo para listado'!$CD$155:$DC$1048576,MATCH($A383,'Hoja de Trabajo para listado'!$CD$155:$CD$1048576,0),MATCH((CUADRO!Q$5&amp;$E383),'Hoja de Trabajo para listado'!$CD$151:$DC$151,0)),0)</f>
        <v>0</v>
      </c>
      <c r="R383" s="245">
        <f t="shared" ca="1" si="13"/>
        <v>18228.060000000005</v>
      </c>
      <c r="S383" s="262">
        <f ca="1">+R382+R383</f>
        <v>18228.060000000005</v>
      </c>
      <c r="T383" s="245">
        <f ca="1">+S383</f>
        <v>18228.060000000005</v>
      </c>
      <c r="U383" s="244">
        <f t="shared" si="14"/>
        <v>2</v>
      </c>
      <c r="V383" s="333" t="str">
        <f>+VLOOKUP(A383,bd_lista!$A$3:$E$590,5,FALSE)</f>
        <v>Instituciones Descentralizadas</v>
      </c>
      <c r="W383" s="384"/>
      <c r="X383" s="242">
        <v>0</v>
      </c>
      <c r="Y383" s="242" t="e">
        <f>+VLOOKUP(X383,bd_lista!$A$3:$C$590,3,FALSE)</f>
        <v>#N/A</v>
      </c>
      <c r="Z383" s="292"/>
      <c r="AA383" s="321"/>
    </row>
    <row r="384" spans="1:27" ht="15" customHeight="1">
      <c r="A384" s="251">
        <v>660</v>
      </c>
      <c r="B384" s="388">
        <f>+A384</f>
        <v>660</v>
      </c>
      <c r="C384" s="247" t="str">
        <f>+VLOOKUP(A384,bd_lista!$A$3:$C$590,3,FALSE)</f>
        <v>Órgano Judicial</v>
      </c>
      <c r="D384" s="385" t="str">
        <f>+C384</f>
        <v>Órgano Judicial</v>
      </c>
      <c r="E384" s="247" t="s">
        <v>1304</v>
      </c>
      <c r="F384" s="243">
        <f ca="1">+IFERROR(INDEX('Hoja de Trabajo para listado'!$A$155:$Z$1048576,MATCH($A384,'Hoja de Trabajo para listado'!$A$155:$A$1048576,0),MATCH((CUADRO!F$5&amp;$E384),'Hoja de Trabajo para listado'!$A$151:$Z$151,0)),0)+IFERROR(INDEX('Hoja de Trabajo para listado'!$AB$155:$BA$1048576,MATCH($A384,'Hoja de Trabajo para listado'!$AB$155:$AB$1048576,0),MATCH((CUADRO!F$5&amp;$E384),'Hoja de Trabajo para listado'!$AB$151:$BA$151,0)),0)+IFERROR(INDEX('Hoja de Trabajo para listado'!$BC$155:$CB$1048576,MATCH($A384,'Hoja de Trabajo para listado'!$BC$155:$BC$1048576,0),MATCH((CUADRO!F$5&amp;$E384),'Hoja de Trabajo para listado'!$BC$151:$CB$151,0)),0)+IFERROR(INDEX('Hoja de Trabajo para listado'!$DE$153:$DG$274,MATCH($A384,'Hoja de Trabajo para listado'!$DE$153:$DE$1048576,0),MATCH((CUADRO!F$5&amp;$E384),'Hoja de Trabajo para listado'!$DE$151:$DG$151,0)),0)+IFERROR(INDEX('Hoja de Trabajo para listado'!$CD$155:$DC$1048576,MATCH($A384,'Hoja de Trabajo para listado'!$CD$155:$CD$1048576,0),MATCH((CUADRO!F$5&amp;$E384),'Hoja de Trabajo para listado'!$CD$151:$DC$151,0)),0)</f>
        <v>0</v>
      </c>
      <c r="G384" s="243">
        <f ca="1">+IFERROR(INDEX('Hoja de Trabajo para listado'!$A$155:$Z$1048576,MATCH($A384,'Hoja de Trabajo para listado'!$A$155:$A$1048576,0),MATCH((CUADRO!G$5&amp;$E384),'Hoja de Trabajo para listado'!$A$151:$Z$151,0)),0)+IFERROR(INDEX('Hoja de Trabajo para listado'!$AB$155:$BA$1048576,MATCH($A384,'Hoja de Trabajo para listado'!$AB$155:$AB$1048576,0),MATCH((CUADRO!G$5&amp;$E384),'Hoja de Trabajo para listado'!$AB$151:$BA$151,0)),0)+IFERROR(INDEX('Hoja de Trabajo para listado'!$BC$155:$CB$1048576,MATCH($A384,'Hoja de Trabajo para listado'!$BC$155:$BC$1048576,0),MATCH((CUADRO!G$5&amp;$E384),'Hoja de Trabajo para listado'!$BC$151:$CB$151,0)),0)+IFERROR(INDEX('Hoja de Trabajo para listado'!$DE$153:$DG$274,MATCH($A384,'Hoja de Trabajo para listado'!$DE$153:$DE$1048576,0),MATCH((CUADRO!G$5&amp;$E384),'Hoja de Trabajo para listado'!$DE$151:$DG$151,0)),0)+IFERROR(INDEX('Hoja de Trabajo para listado'!$CD$155:$DC$1048576,MATCH($A384,'Hoja de Trabajo para listado'!$CD$155:$CD$1048576,0),MATCH((CUADRO!G$5&amp;$E384),'Hoja de Trabajo para listado'!$CD$151:$DC$151,0)),0)</f>
        <v>0</v>
      </c>
      <c r="H384" s="243">
        <f ca="1">+IFERROR(INDEX('Hoja de Trabajo para listado'!$A$155:$Z$1048576,MATCH($A384,'Hoja de Trabajo para listado'!$A$155:$A$1048576,0),MATCH((CUADRO!H$5&amp;$E384),'Hoja de Trabajo para listado'!$A$151:$Z$151,0)),0)+IFERROR(INDEX('Hoja de Trabajo para listado'!$AB$155:$BA$1048576,MATCH($A384,'Hoja de Trabajo para listado'!$AB$155:$AB$1048576,0),MATCH((CUADRO!H$5&amp;$E384),'Hoja de Trabajo para listado'!$AB$151:$BA$151,0)),0)+IFERROR(INDEX('Hoja de Trabajo para listado'!$BC$155:$CB$1048576,MATCH($A384,'Hoja de Trabajo para listado'!$BC$155:$BC$1048576,0),MATCH((CUADRO!H$5&amp;$E384),'Hoja de Trabajo para listado'!$BC$151:$CB$151,0)),0)+IFERROR(INDEX('Hoja de Trabajo para listado'!$DE$153:$DG$274,MATCH($A384,'Hoja de Trabajo para listado'!$DE$153:$DE$1048576,0),MATCH((CUADRO!H$5&amp;$E384),'Hoja de Trabajo para listado'!$DE$151:$DG$151,0)),0)+IFERROR(INDEX('Hoja de Trabajo para listado'!$CD$155:$DC$1048576,MATCH($A384,'Hoja de Trabajo para listado'!$CD$155:$CD$1048576,0),MATCH((CUADRO!H$5&amp;$E384),'Hoja de Trabajo para listado'!$CD$151:$DC$151,0)),0)</f>
        <v>0</v>
      </c>
      <c r="I384" s="243">
        <f ca="1">+IFERROR(INDEX('Hoja de Trabajo para listado'!$A$155:$Z$1048576,MATCH($A384,'Hoja de Trabajo para listado'!$A$155:$A$1048576,0),MATCH((CUADRO!I$5&amp;$E384),'Hoja de Trabajo para listado'!$A$151:$Z$151,0)),0)+IFERROR(INDEX('Hoja de Trabajo para listado'!$AB$155:$BA$1048576,MATCH($A384,'Hoja de Trabajo para listado'!$AB$155:$AB$1048576,0),MATCH((CUADRO!I$5&amp;$E384),'Hoja de Trabajo para listado'!$AB$151:$BA$151,0)),0)+IFERROR(INDEX('Hoja de Trabajo para listado'!$BC$155:$CB$1048576,MATCH($A384,'Hoja de Trabajo para listado'!$BC$155:$BC$1048576,0),MATCH((CUADRO!I$5&amp;$E384),'Hoja de Trabajo para listado'!$BC$151:$CB$151,0)),0)+IFERROR(INDEX('Hoja de Trabajo para listado'!$DE$153:$DG$274,MATCH($A384,'Hoja de Trabajo para listado'!$DE$153:$DE$1048576,0),MATCH((CUADRO!I$5&amp;$E384),'Hoja de Trabajo para listado'!$DE$151:$DG$151,0)),0)+IFERROR(INDEX('Hoja de Trabajo para listado'!$CD$155:$DC$1048576,MATCH($A384,'Hoja de Trabajo para listado'!$CD$155:$CD$1048576,0),MATCH((CUADRO!I$5&amp;$E384),'Hoja de Trabajo para listado'!$CD$151:$DC$151,0)),0)</f>
        <v>0</v>
      </c>
      <c r="J384" s="243">
        <f ca="1">+IFERROR(INDEX('Hoja de Trabajo para listado'!$A$155:$Z$1048576,MATCH($A384,'Hoja de Trabajo para listado'!$A$155:$A$1048576,0),MATCH((CUADRO!J$5&amp;$E384),'Hoja de Trabajo para listado'!$A$151:$Z$151,0)),0)+IFERROR(INDEX('Hoja de Trabajo para listado'!$AB$155:$BA$1048576,MATCH($A384,'Hoja de Trabajo para listado'!$AB$155:$AB$1048576,0),MATCH((CUADRO!J$5&amp;$E384),'Hoja de Trabajo para listado'!$AB$151:$BA$151,0)),0)+IFERROR(INDEX('Hoja de Trabajo para listado'!$BC$155:$CB$1048576,MATCH($A384,'Hoja de Trabajo para listado'!$BC$155:$BC$1048576,0),MATCH((CUADRO!J$5&amp;$E384),'Hoja de Trabajo para listado'!$BC$151:$CB$151,0)),0)+IFERROR(INDEX('Hoja de Trabajo para listado'!$DE$153:$DG$274,MATCH($A384,'Hoja de Trabajo para listado'!$DE$153:$DE$1048576,0),MATCH((CUADRO!J$5&amp;$E384),'Hoja de Trabajo para listado'!$DE$151:$DG$151,0)),0)+IFERROR(INDEX('Hoja de Trabajo para listado'!$CD$155:$DC$1048576,MATCH($A384,'Hoja de Trabajo para listado'!$CD$155:$CD$1048576,0),MATCH((CUADRO!J$5&amp;$E384),'Hoja de Trabajo para listado'!$CD$151:$DC$151,0)),0)</f>
        <v>0</v>
      </c>
      <c r="K384" s="243">
        <f ca="1">+IFERROR(INDEX('Hoja de Trabajo para listado'!$A$155:$Z$1048576,MATCH($A384,'Hoja de Trabajo para listado'!$A$155:$A$1048576,0),MATCH((CUADRO!K$5&amp;$E384),'Hoja de Trabajo para listado'!$A$151:$Z$151,0)),0)+IFERROR(INDEX('Hoja de Trabajo para listado'!$AB$155:$BA$1048576,MATCH($A384,'Hoja de Trabajo para listado'!$AB$155:$AB$1048576,0),MATCH((CUADRO!K$5&amp;$E384),'Hoja de Trabajo para listado'!$AB$151:$BA$151,0)),0)+IFERROR(INDEX('Hoja de Trabajo para listado'!$BC$155:$CB$1048576,MATCH($A384,'Hoja de Trabajo para listado'!$BC$155:$BC$1048576,0),MATCH((CUADRO!K$5&amp;$E384),'Hoja de Trabajo para listado'!$BC$151:$CB$151,0)),0)+IFERROR(INDEX('Hoja de Trabajo para listado'!$DE$153:$DG$274,MATCH($A384,'Hoja de Trabajo para listado'!$DE$153:$DE$1048576,0),MATCH((CUADRO!K$5&amp;$E384),'Hoja de Trabajo para listado'!$DE$151:$DG$151,0)),0)+IFERROR(INDEX('Hoja de Trabajo para listado'!$CD$155:$DC$1048576,MATCH($A384,'Hoja de Trabajo para listado'!$CD$155:$CD$1048576,0),MATCH((CUADRO!K$5&amp;$E384),'Hoja de Trabajo para listado'!$CD$151:$DC$151,0)),0)</f>
        <v>0</v>
      </c>
      <c r="L384" s="243">
        <f ca="1">+IFERROR(INDEX('Hoja de Trabajo para listado'!$A$155:$Z$1048576,MATCH($A384,'Hoja de Trabajo para listado'!$A$155:$A$1048576,0),MATCH((CUADRO!L$5&amp;$E384),'Hoja de Trabajo para listado'!$A$151:$Z$151,0)),0)+IFERROR(INDEX('Hoja de Trabajo para listado'!$AB$155:$BA$1048576,MATCH($A384,'Hoja de Trabajo para listado'!$AB$155:$AB$1048576,0),MATCH((CUADRO!L$5&amp;$E384),'Hoja de Trabajo para listado'!$AB$151:$BA$151,0)),0)+IFERROR(INDEX('Hoja de Trabajo para listado'!$BC$155:$CB$1048576,MATCH($A384,'Hoja de Trabajo para listado'!$BC$155:$BC$1048576,0),MATCH((CUADRO!L$5&amp;$E384),'Hoja de Trabajo para listado'!$BC$151:$CB$151,0)),0)+IFERROR(INDEX('Hoja de Trabajo para listado'!$DE$153:$DG$274,MATCH($A384,'Hoja de Trabajo para listado'!$DE$153:$DE$1048576,0),MATCH((CUADRO!L$5&amp;$E384),'Hoja de Trabajo para listado'!$DE$151:$DG$151,0)),0)+IFERROR(INDEX('Hoja de Trabajo para listado'!$CD$155:$DC$1048576,MATCH($A384,'Hoja de Trabajo para listado'!$CD$155:$CD$1048576,0),MATCH((CUADRO!L$5&amp;$E384),'Hoja de Trabajo para listado'!$CD$151:$DC$151,0)),0)</f>
        <v>0</v>
      </c>
      <c r="M384" s="243">
        <f ca="1">+IFERROR(INDEX('Hoja de Trabajo para listado'!$A$155:$Z$1048576,MATCH($A384,'Hoja de Trabajo para listado'!$A$155:$A$1048576,0),MATCH((CUADRO!M$5&amp;$E384),'Hoja de Trabajo para listado'!$A$151:$Z$151,0)),0)+IFERROR(INDEX('Hoja de Trabajo para listado'!$AB$155:$BA$1048576,MATCH($A384,'Hoja de Trabajo para listado'!$AB$155:$AB$1048576,0),MATCH((CUADRO!M$5&amp;$E384),'Hoja de Trabajo para listado'!$AB$151:$BA$151,0)),0)+IFERROR(INDEX('Hoja de Trabajo para listado'!$BC$155:$CB$1048576,MATCH($A384,'Hoja de Trabajo para listado'!$BC$155:$BC$1048576,0),MATCH((CUADRO!M$5&amp;$E384),'Hoja de Trabajo para listado'!$BC$151:$CB$151,0)),0)+IFERROR(INDEX('Hoja de Trabajo para listado'!$DE$153:$DG$274,MATCH($A384,'Hoja de Trabajo para listado'!$DE$153:$DE$1048576,0),MATCH((CUADRO!M$5&amp;$E384),'Hoja de Trabajo para listado'!$DE$151:$DG$151,0)),0)+IFERROR(INDEX('Hoja de Trabajo para listado'!$CD$155:$DC$1048576,MATCH($A384,'Hoja de Trabajo para listado'!$CD$155:$CD$1048576,0),MATCH((CUADRO!M$5&amp;$E384),'Hoja de Trabajo para listado'!$CD$151:$DC$151,0)),0)</f>
        <v>0</v>
      </c>
      <c r="N384" s="243">
        <f ca="1">+IFERROR(INDEX('Hoja de Trabajo para listado'!$A$155:$Z$1048576,MATCH($A384,'Hoja de Trabajo para listado'!$A$155:$A$1048576,0),MATCH((CUADRO!N$5&amp;$E384),'Hoja de Trabajo para listado'!$A$151:$Z$151,0)),0)+IFERROR(INDEX('Hoja de Trabajo para listado'!$AB$155:$BA$1048576,MATCH($A384,'Hoja de Trabajo para listado'!$AB$155:$AB$1048576,0),MATCH((CUADRO!N$5&amp;$E384),'Hoja de Trabajo para listado'!$AB$151:$BA$151,0)),0)+IFERROR(INDEX('Hoja de Trabajo para listado'!$BC$155:$CB$1048576,MATCH($A384,'Hoja de Trabajo para listado'!$BC$155:$BC$1048576,0),MATCH((CUADRO!N$5&amp;$E384),'Hoja de Trabajo para listado'!$BC$151:$CB$151,0)),0)+IFERROR(INDEX('Hoja de Trabajo para listado'!$DE$153:$DG$274,MATCH($A384,'Hoja de Trabajo para listado'!$DE$153:$DE$1048576,0),MATCH((CUADRO!N$5&amp;$E384),'Hoja de Trabajo para listado'!$DE$151:$DG$151,0)),0)+IFERROR(INDEX('Hoja de Trabajo para listado'!$CD$155:$DC$1048576,MATCH($A384,'Hoja de Trabajo para listado'!$CD$155:$CD$1048576,0),MATCH((CUADRO!N$5&amp;$E384),'Hoja de Trabajo para listado'!$CD$151:$DC$151,0)),0)</f>
        <v>0</v>
      </c>
      <c r="O384" s="243">
        <f ca="1">+IFERROR(INDEX('Hoja de Trabajo para listado'!$A$155:$Z$1048576,MATCH($A384,'Hoja de Trabajo para listado'!$A$155:$A$1048576,0),MATCH((CUADRO!O$5&amp;$E384),'Hoja de Trabajo para listado'!$A$151:$Z$151,0)),0)+IFERROR(INDEX('Hoja de Trabajo para listado'!$AB$155:$BA$1048576,MATCH($A384,'Hoja de Trabajo para listado'!$AB$155:$AB$1048576,0),MATCH((CUADRO!O$5&amp;$E384),'Hoja de Trabajo para listado'!$AB$151:$BA$151,0)),0)+IFERROR(INDEX('Hoja de Trabajo para listado'!$BC$155:$CB$1048576,MATCH($A384,'Hoja de Trabajo para listado'!$BC$155:$BC$1048576,0),MATCH((CUADRO!O$5&amp;$E384),'Hoja de Trabajo para listado'!$BC$151:$CB$151,0)),0)+IFERROR(INDEX('Hoja de Trabajo para listado'!$DE$153:$DG$274,MATCH($A384,'Hoja de Trabajo para listado'!$DE$153:$DE$1048576,0),MATCH((CUADRO!O$5&amp;$E384),'Hoja de Trabajo para listado'!$DE$151:$DG$151,0)),0)+IFERROR(INDEX('Hoja de Trabajo para listado'!$CD$155:$DC$1048576,MATCH($A384,'Hoja de Trabajo para listado'!$CD$155:$CD$1048576,0),MATCH((CUADRO!O$5&amp;$E384),'Hoja de Trabajo para listado'!$CD$151:$DC$151,0)),0)</f>
        <v>0</v>
      </c>
      <c r="P384" s="243">
        <f ca="1">+IFERROR(INDEX('Hoja de Trabajo para listado'!$A$155:$Z$1048576,MATCH($A384,'Hoja de Trabajo para listado'!$A$155:$A$1048576,0),MATCH((CUADRO!P$5&amp;$E384),'Hoja de Trabajo para listado'!$A$151:$Z$151,0)),0)+IFERROR(INDEX('Hoja de Trabajo para listado'!$AB$155:$BA$1048576,MATCH($A384,'Hoja de Trabajo para listado'!$AB$155:$AB$1048576,0),MATCH((CUADRO!P$5&amp;$E384),'Hoja de Trabajo para listado'!$AB$151:$BA$151,0)),0)+IFERROR(INDEX('Hoja de Trabajo para listado'!$BC$155:$CB$1048576,MATCH($A384,'Hoja de Trabajo para listado'!$BC$155:$BC$1048576,0),MATCH((CUADRO!P$5&amp;$E384),'Hoja de Trabajo para listado'!$BC$151:$CB$151,0)),0)+IFERROR(INDEX('Hoja de Trabajo para listado'!$DE$153:$DG$274,MATCH($A384,'Hoja de Trabajo para listado'!$DE$153:$DE$1048576,0),MATCH((CUADRO!P$5&amp;$E384),'Hoja de Trabajo para listado'!$DE$151:$DG$151,0)),0)+IFERROR(INDEX('Hoja de Trabajo para listado'!$CD$155:$DC$1048576,MATCH($A384,'Hoja de Trabajo para listado'!$CD$155:$CD$1048576,0),MATCH((CUADRO!P$5&amp;$E384),'Hoja de Trabajo para listado'!$CD$151:$DC$151,0)),0)</f>
        <v>0</v>
      </c>
      <c r="Q384" s="243">
        <f ca="1">+IFERROR(INDEX('Hoja de Trabajo para listado'!$A$155:$Z$1048576,MATCH($A384,'Hoja de Trabajo para listado'!$A$155:$A$1048576,0),MATCH((CUADRO!Q$5&amp;$E384),'Hoja de Trabajo para listado'!$A$151:$Z$151,0)),0)+IFERROR(INDEX('Hoja de Trabajo para listado'!$AB$155:$BA$1048576,MATCH($A384,'Hoja de Trabajo para listado'!$AB$155:$AB$1048576,0),MATCH((CUADRO!Q$5&amp;$E384),'Hoja de Trabajo para listado'!$AB$151:$BA$151,0)),0)+IFERROR(INDEX('Hoja de Trabajo para listado'!$BC$155:$CB$1048576,MATCH($A384,'Hoja de Trabajo para listado'!$BC$155:$BC$1048576,0),MATCH((CUADRO!Q$5&amp;$E384),'Hoja de Trabajo para listado'!$BC$151:$CB$151,0)),0)+IFERROR(INDEX('Hoja de Trabajo para listado'!$DE$153:$DG$274,MATCH($A384,'Hoja de Trabajo para listado'!$DE$153:$DE$1048576,0),MATCH((CUADRO!Q$5&amp;$E384),'Hoja de Trabajo para listado'!$DE$151:$DG$151,0)),0)+IFERROR(INDEX('Hoja de Trabajo para listado'!$CD$155:$DC$1048576,MATCH($A384,'Hoja de Trabajo para listado'!$CD$155:$CD$1048576,0),MATCH((CUADRO!Q$5&amp;$E384),'Hoja de Trabajo para listado'!$CD$151:$DC$151,0)),0)</f>
        <v>0</v>
      </c>
      <c r="R384" s="243">
        <f t="shared" ca="1" si="13"/>
        <v>0</v>
      </c>
      <c r="S384" s="263"/>
      <c r="T384" s="243">
        <f ca="1">+T385</f>
        <v>30609684.050000001</v>
      </c>
      <c r="U384" s="242">
        <f t="shared" si="14"/>
        <v>1</v>
      </c>
      <c r="V384" s="333" t="str">
        <f>+VLOOKUP(A384,bd_lista!$A$3:$E$590,5,FALSE)</f>
        <v>Instituciones Descentralizadas</v>
      </c>
      <c r="W384" s="383" t="str">
        <f>+V384</f>
        <v>Instituciones Descentralizadas</v>
      </c>
      <c r="X384" s="242">
        <v>0</v>
      </c>
      <c r="Y384" s="242" t="e">
        <f>+VLOOKUP(X384,bd_lista!$A$3:$C$590,3,FALSE)</f>
        <v>#N/A</v>
      </c>
      <c r="Z384" s="294">
        <f>+X384</f>
        <v>0</v>
      </c>
      <c r="AA384" s="319" t="e">
        <f>+Y384</f>
        <v>#N/A</v>
      </c>
    </row>
    <row r="385" spans="1:27" ht="15" customHeight="1">
      <c r="A385" s="32">
        <v>660</v>
      </c>
      <c r="B385" s="389"/>
      <c r="C385" s="333" t="str">
        <f>+VLOOKUP(A385,bd_lista!$A$3:$C$590,3,FALSE)</f>
        <v>Órgano Judicial</v>
      </c>
      <c r="D385" s="386"/>
      <c r="E385" s="333" t="s">
        <v>1305</v>
      </c>
      <c r="F385" s="245">
        <f ca="1">+IFERROR(INDEX('Hoja de Trabajo para listado'!$A$155:$Z$1048576,MATCH($A385,'Hoja de Trabajo para listado'!$A$155:$A$1048576,0),MATCH((CUADRO!F$5&amp;$E385),'Hoja de Trabajo para listado'!$A$151:$Z$151,0)),0)+IFERROR(INDEX('Hoja de Trabajo para listado'!$AB$155:$BA$1048576,MATCH($A385,'Hoja de Trabajo para listado'!$AB$155:$AB$1048576,0),MATCH((CUADRO!F$5&amp;$E385),'Hoja de Trabajo para listado'!$AB$151:$BA$151,0)),0)+IFERROR(INDEX('Hoja de Trabajo para listado'!$BC$155:$CB$1048576,MATCH($A385,'Hoja de Trabajo para listado'!$BC$155:$BC$1048576,0),MATCH((CUADRO!F$5&amp;$E385),'Hoja de Trabajo para listado'!$BC$151:$CB$151,0)),0)+IFERROR(INDEX('Hoja de Trabajo para listado'!$DE$153:$DG$274,MATCH($A385,'Hoja de Trabajo para listado'!$DE$153:$DE$1048576,0),MATCH((CUADRO!F$5&amp;$E385),'Hoja de Trabajo para listado'!$DE$151:$DG$151,0)),0)+IFERROR(INDEX('Hoja de Trabajo para listado'!$CD$155:$DC$1048576,MATCH($A385,'Hoja de Trabajo para listado'!$CD$155:$CD$1048576,0),MATCH((CUADRO!F$5&amp;$E385),'Hoja de Trabajo para listado'!$CD$151:$DC$151,0)),0)</f>
        <v>0</v>
      </c>
      <c r="G385" s="245">
        <f ca="1">+IFERROR(INDEX('Hoja de Trabajo para listado'!$A$155:$Z$1048576,MATCH($A385,'Hoja de Trabajo para listado'!$A$155:$A$1048576,0),MATCH((CUADRO!G$5&amp;$E385),'Hoja de Trabajo para listado'!$A$151:$Z$151,0)),0)+IFERROR(INDEX('Hoja de Trabajo para listado'!$AB$155:$BA$1048576,MATCH($A385,'Hoja de Trabajo para listado'!$AB$155:$AB$1048576,0),MATCH((CUADRO!G$5&amp;$E385),'Hoja de Trabajo para listado'!$AB$151:$BA$151,0)),0)+IFERROR(INDEX('Hoja de Trabajo para listado'!$BC$155:$CB$1048576,MATCH($A385,'Hoja de Trabajo para listado'!$BC$155:$BC$1048576,0),MATCH((CUADRO!G$5&amp;$E385),'Hoja de Trabajo para listado'!$BC$151:$CB$151,0)),0)+IFERROR(INDEX('Hoja de Trabajo para listado'!$DE$153:$DG$274,MATCH($A385,'Hoja de Trabajo para listado'!$DE$153:$DE$1048576,0),MATCH((CUADRO!G$5&amp;$E385),'Hoja de Trabajo para listado'!$DE$151:$DG$151,0)),0)+IFERROR(INDEX('Hoja de Trabajo para listado'!$CD$155:$DC$1048576,MATCH($A385,'Hoja de Trabajo para listado'!$CD$155:$CD$1048576,0),MATCH((CUADRO!G$5&amp;$E385),'Hoja de Trabajo para listado'!$CD$151:$DC$151,0)),0)</f>
        <v>30609684.050000001</v>
      </c>
      <c r="H385" s="245">
        <f ca="1">+IFERROR(INDEX('Hoja de Trabajo para listado'!$A$155:$Z$1048576,MATCH($A385,'Hoja de Trabajo para listado'!$A$155:$A$1048576,0),MATCH((CUADRO!H$5&amp;$E385),'Hoja de Trabajo para listado'!$A$151:$Z$151,0)),0)+IFERROR(INDEX('Hoja de Trabajo para listado'!$AB$155:$BA$1048576,MATCH($A385,'Hoja de Trabajo para listado'!$AB$155:$AB$1048576,0),MATCH((CUADRO!H$5&amp;$E385),'Hoja de Trabajo para listado'!$AB$151:$BA$151,0)),0)+IFERROR(INDEX('Hoja de Trabajo para listado'!$BC$155:$CB$1048576,MATCH($A385,'Hoja de Trabajo para listado'!$BC$155:$BC$1048576,0),MATCH((CUADRO!H$5&amp;$E385),'Hoja de Trabajo para listado'!$BC$151:$CB$151,0)),0)+IFERROR(INDEX('Hoja de Trabajo para listado'!$DE$153:$DG$274,MATCH($A385,'Hoja de Trabajo para listado'!$DE$153:$DE$1048576,0),MATCH((CUADRO!H$5&amp;$E385),'Hoja de Trabajo para listado'!$DE$151:$DG$151,0)),0)+IFERROR(INDEX('Hoja de Trabajo para listado'!$CD$155:$DC$1048576,MATCH($A385,'Hoja de Trabajo para listado'!$CD$155:$CD$1048576,0),MATCH((CUADRO!H$5&amp;$E385),'Hoja de Trabajo para listado'!$CD$151:$DC$151,0)),0)</f>
        <v>0</v>
      </c>
      <c r="I385" s="245">
        <f ca="1">+IFERROR(INDEX('Hoja de Trabajo para listado'!$A$155:$Z$1048576,MATCH($A385,'Hoja de Trabajo para listado'!$A$155:$A$1048576,0),MATCH((CUADRO!I$5&amp;$E385),'Hoja de Trabajo para listado'!$A$151:$Z$151,0)),0)+IFERROR(INDEX('Hoja de Trabajo para listado'!$AB$155:$BA$1048576,MATCH($A385,'Hoja de Trabajo para listado'!$AB$155:$AB$1048576,0),MATCH((CUADRO!I$5&amp;$E385),'Hoja de Trabajo para listado'!$AB$151:$BA$151,0)),0)+IFERROR(INDEX('Hoja de Trabajo para listado'!$BC$155:$CB$1048576,MATCH($A385,'Hoja de Trabajo para listado'!$BC$155:$BC$1048576,0),MATCH((CUADRO!I$5&amp;$E385),'Hoja de Trabajo para listado'!$BC$151:$CB$151,0)),0)+IFERROR(INDEX('Hoja de Trabajo para listado'!$DE$153:$DG$274,MATCH($A385,'Hoja de Trabajo para listado'!$DE$153:$DE$1048576,0),MATCH((CUADRO!I$5&amp;$E385),'Hoja de Trabajo para listado'!$DE$151:$DG$151,0)),0)+IFERROR(INDEX('Hoja de Trabajo para listado'!$CD$155:$DC$1048576,MATCH($A385,'Hoja de Trabajo para listado'!$CD$155:$CD$1048576,0),MATCH((CUADRO!I$5&amp;$E385),'Hoja de Trabajo para listado'!$CD$151:$DC$151,0)),0)</f>
        <v>0</v>
      </c>
      <c r="J385" s="245">
        <f ca="1">+IFERROR(INDEX('Hoja de Trabajo para listado'!$A$155:$Z$1048576,MATCH($A385,'Hoja de Trabajo para listado'!$A$155:$A$1048576,0),MATCH((CUADRO!J$5&amp;$E385),'Hoja de Trabajo para listado'!$A$151:$Z$151,0)),0)+IFERROR(INDEX('Hoja de Trabajo para listado'!$AB$155:$BA$1048576,MATCH($A385,'Hoja de Trabajo para listado'!$AB$155:$AB$1048576,0),MATCH((CUADRO!J$5&amp;$E385),'Hoja de Trabajo para listado'!$AB$151:$BA$151,0)),0)+IFERROR(INDEX('Hoja de Trabajo para listado'!$BC$155:$CB$1048576,MATCH($A385,'Hoja de Trabajo para listado'!$BC$155:$BC$1048576,0),MATCH((CUADRO!J$5&amp;$E385),'Hoja de Trabajo para listado'!$BC$151:$CB$151,0)),0)+IFERROR(INDEX('Hoja de Trabajo para listado'!$DE$153:$DG$274,MATCH($A385,'Hoja de Trabajo para listado'!$DE$153:$DE$1048576,0),MATCH((CUADRO!J$5&amp;$E385),'Hoja de Trabajo para listado'!$DE$151:$DG$151,0)),0)+IFERROR(INDEX('Hoja de Trabajo para listado'!$CD$155:$DC$1048576,MATCH($A385,'Hoja de Trabajo para listado'!$CD$155:$CD$1048576,0),MATCH((CUADRO!J$5&amp;$E385),'Hoja de Trabajo para listado'!$CD$151:$DC$151,0)),0)</f>
        <v>0</v>
      </c>
      <c r="K385" s="245">
        <f ca="1">+IFERROR(INDEX('Hoja de Trabajo para listado'!$A$155:$Z$1048576,MATCH($A385,'Hoja de Trabajo para listado'!$A$155:$A$1048576,0),MATCH((CUADRO!K$5&amp;$E385),'Hoja de Trabajo para listado'!$A$151:$Z$151,0)),0)+IFERROR(INDEX('Hoja de Trabajo para listado'!$AB$155:$BA$1048576,MATCH($A385,'Hoja de Trabajo para listado'!$AB$155:$AB$1048576,0),MATCH((CUADRO!K$5&amp;$E385),'Hoja de Trabajo para listado'!$AB$151:$BA$151,0)),0)+IFERROR(INDEX('Hoja de Trabajo para listado'!$BC$155:$CB$1048576,MATCH($A385,'Hoja de Trabajo para listado'!$BC$155:$BC$1048576,0),MATCH((CUADRO!K$5&amp;$E385),'Hoja de Trabajo para listado'!$BC$151:$CB$151,0)),0)+IFERROR(INDEX('Hoja de Trabajo para listado'!$DE$153:$DG$274,MATCH($A385,'Hoja de Trabajo para listado'!$DE$153:$DE$1048576,0),MATCH((CUADRO!K$5&amp;$E385),'Hoja de Trabajo para listado'!$DE$151:$DG$151,0)),0)+IFERROR(INDEX('Hoja de Trabajo para listado'!$CD$155:$DC$1048576,MATCH($A385,'Hoja de Trabajo para listado'!$CD$155:$CD$1048576,0),MATCH((CUADRO!K$5&amp;$E385),'Hoja de Trabajo para listado'!$CD$151:$DC$151,0)),0)</f>
        <v>0</v>
      </c>
      <c r="L385" s="245">
        <f ca="1">+IFERROR(INDEX('Hoja de Trabajo para listado'!$A$155:$Z$1048576,MATCH($A385,'Hoja de Trabajo para listado'!$A$155:$A$1048576,0),MATCH((CUADRO!L$5&amp;$E385),'Hoja de Trabajo para listado'!$A$151:$Z$151,0)),0)+IFERROR(INDEX('Hoja de Trabajo para listado'!$AB$155:$BA$1048576,MATCH($A385,'Hoja de Trabajo para listado'!$AB$155:$AB$1048576,0),MATCH((CUADRO!L$5&amp;$E385),'Hoja de Trabajo para listado'!$AB$151:$BA$151,0)),0)+IFERROR(INDEX('Hoja de Trabajo para listado'!$BC$155:$CB$1048576,MATCH($A385,'Hoja de Trabajo para listado'!$BC$155:$BC$1048576,0),MATCH((CUADRO!L$5&amp;$E385),'Hoja de Trabajo para listado'!$BC$151:$CB$151,0)),0)+IFERROR(INDEX('Hoja de Trabajo para listado'!$DE$153:$DG$274,MATCH($A385,'Hoja de Trabajo para listado'!$DE$153:$DE$1048576,0),MATCH((CUADRO!L$5&amp;$E385),'Hoja de Trabajo para listado'!$DE$151:$DG$151,0)),0)+IFERROR(INDEX('Hoja de Trabajo para listado'!$CD$155:$DC$1048576,MATCH($A385,'Hoja de Trabajo para listado'!$CD$155:$CD$1048576,0),MATCH((CUADRO!L$5&amp;$E385),'Hoja de Trabajo para listado'!$CD$151:$DC$151,0)),0)</f>
        <v>0</v>
      </c>
      <c r="M385" s="245">
        <f ca="1">+IFERROR(INDEX('Hoja de Trabajo para listado'!$A$155:$Z$1048576,MATCH($A385,'Hoja de Trabajo para listado'!$A$155:$A$1048576,0),MATCH((CUADRO!M$5&amp;$E385),'Hoja de Trabajo para listado'!$A$151:$Z$151,0)),0)+IFERROR(INDEX('Hoja de Trabajo para listado'!$AB$155:$BA$1048576,MATCH($A385,'Hoja de Trabajo para listado'!$AB$155:$AB$1048576,0),MATCH((CUADRO!M$5&amp;$E385),'Hoja de Trabajo para listado'!$AB$151:$BA$151,0)),0)+IFERROR(INDEX('Hoja de Trabajo para listado'!$BC$155:$CB$1048576,MATCH($A385,'Hoja de Trabajo para listado'!$BC$155:$BC$1048576,0),MATCH((CUADRO!M$5&amp;$E385),'Hoja de Trabajo para listado'!$BC$151:$CB$151,0)),0)+IFERROR(INDEX('Hoja de Trabajo para listado'!$DE$153:$DG$274,MATCH($A385,'Hoja de Trabajo para listado'!$DE$153:$DE$1048576,0),MATCH((CUADRO!M$5&amp;$E385),'Hoja de Trabajo para listado'!$DE$151:$DG$151,0)),0)+IFERROR(INDEX('Hoja de Trabajo para listado'!$CD$155:$DC$1048576,MATCH($A385,'Hoja de Trabajo para listado'!$CD$155:$CD$1048576,0),MATCH((CUADRO!M$5&amp;$E385),'Hoja de Trabajo para listado'!$CD$151:$DC$151,0)),0)</f>
        <v>0</v>
      </c>
      <c r="N385" s="245">
        <f ca="1">+IFERROR(INDEX('Hoja de Trabajo para listado'!$A$155:$Z$1048576,MATCH($A385,'Hoja de Trabajo para listado'!$A$155:$A$1048576,0),MATCH((CUADRO!N$5&amp;$E385),'Hoja de Trabajo para listado'!$A$151:$Z$151,0)),0)+IFERROR(INDEX('Hoja de Trabajo para listado'!$AB$155:$BA$1048576,MATCH($A385,'Hoja de Trabajo para listado'!$AB$155:$AB$1048576,0),MATCH((CUADRO!N$5&amp;$E385),'Hoja de Trabajo para listado'!$AB$151:$BA$151,0)),0)+IFERROR(INDEX('Hoja de Trabajo para listado'!$BC$155:$CB$1048576,MATCH($A385,'Hoja de Trabajo para listado'!$BC$155:$BC$1048576,0),MATCH((CUADRO!N$5&amp;$E385),'Hoja de Trabajo para listado'!$BC$151:$CB$151,0)),0)+IFERROR(INDEX('Hoja de Trabajo para listado'!$DE$153:$DG$274,MATCH($A385,'Hoja de Trabajo para listado'!$DE$153:$DE$1048576,0),MATCH((CUADRO!N$5&amp;$E385),'Hoja de Trabajo para listado'!$DE$151:$DG$151,0)),0)+IFERROR(INDEX('Hoja de Trabajo para listado'!$CD$155:$DC$1048576,MATCH($A385,'Hoja de Trabajo para listado'!$CD$155:$CD$1048576,0),MATCH((CUADRO!N$5&amp;$E385),'Hoja de Trabajo para listado'!$CD$151:$DC$151,0)),0)</f>
        <v>0</v>
      </c>
      <c r="O385" s="245">
        <f ca="1">+IFERROR(INDEX('Hoja de Trabajo para listado'!$A$155:$Z$1048576,MATCH($A385,'Hoja de Trabajo para listado'!$A$155:$A$1048576,0),MATCH((CUADRO!O$5&amp;$E385),'Hoja de Trabajo para listado'!$A$151:$Z$151,0)),0)+IFERROR(INDEX('Hoja de Trabajo para listado'!$AB$155:$BA$1048576,MATCH($A385,'Hoja de Trabajo para listado'!$AB$155:$AB$1048576,0),MATCH((CUADRO!O$5&amp;$E385),'Hoja de Trabajo para listado'!$AB$151:$BA$151,0)),0)+IFERROR(INDEX('Hoja de Trabajo para listado'!$BC$155:$CB$1048576,MATCH($A385,'Hoja de Trabajo para listado'!$BC$155:$BC$1048576,0),MATCH((CUADRO!O$5&amp;$E385),'Hoja de Trabajo para listado'!$BC$151:$CB$151,0)),0)+IFERROR(INDEX('Hoja de Trabajo para listado'!$DE$153:$DG$274,MATCH($A385,'Hoja de Trabajo para listado'!$DE$153:$DE$1048576,0),MATCH((CUADRO!O$5&amp;$E385),'Hoja de Trabajo para listado'!$DE$151:$DG$151,0)),0)+IFERROR(INDEX('Hoja de Trabajo para listado'!$CD$155:$DC$1048576,MATCH($A385,'Hoja de Trabajo para listado'!$CD$155:$CD$1048576,0),MATCH((CUADRO!O$5&amp;$E385),'Hoja de Trabajo para listado'!$CD$151:$DC$151,0)),0)</f>
        <v>0</v>
      </c>
      <c r="P385" s="245">
        <f ca="1">+IFERROR(INDEX('Hoja de Trabajo para listado'!$A$155:$Z$1048576,MATCH($A385,'Hoja de Trabajo para listado'!$A$155:$A$1048576,0),MATCH((CUADRO!P$5&amp;$E385),'Hoja de Trabajo para listado'!$A$151:$Z$151,0)),0)+IFERROR(INDEX('Hoja de Trabajo para listado'!$AB$155:$BA$1048576,MATCH($A385,'Hoja de Trabajo para listado'!$AB$155:$AB$1048576,0),MATCH((CUADRO!P$5&amp;$E385),'Hoja de Trabajo para listado'!$AB$151:$BA$151,0)),0)+IFERROR(INDEX('Hoja de Trabajo para listado'!$BC$155:$CB$1048576,MATCH($A385,'Hoja de Trabajo para listado'!$BC$155:$BC$1048576,0),MATCH((CUADRO!P$5&amp;$E385),'Hoja de Trabajo para listado'!$BC$151:$CB$151,0)),0)+IFERROR(INDEX('Hoja de Trabajo para listado'!$DE$153:$DG$274,MATCH($A385,'Hoja de Trabajo para listado'!$DE$153:$DE$1048576,0),MATCH((CUADRO!P$5&amp;$E385),'Hoja de Trabajo para listado'!$DE$151:$DG$151,0)),0)+IFERROR(INDEX('Hoja de Trabajo para listado'!$CD$155:$DC$1048576,MATCH($A385,'Hoja de Trabajo para listado'!$CD$155:$CD$1048576,0),MATCH((CUADRO!P$5&amp;$E385),'Hoja de Trabajo para listado'!$CD$151:$DC$151,0)),0)</f>
        <v>0</v>
      </c>
      <c r="Q385" s="245">
        <f ca="1">+IFERROR(INDEX('Hoja de Trabajo para listado'!$A$155:$Z$1048576,MATCH($A385,'Hoja de Trabajo para listado'!$A$155:$A$1048576,0),MATCH((CUADRO!Q$5&amp;$E385),'Hoja de Trabajo para listado'!$A$151:$Z$151,0)),0)+IFERROR(INDEX('Hoja de Trabajo para listado'!$AB$155:$BA$1048576,MATCH($A385,'Hoja de Trabajo para listado'!$AB$155:$AB$1048576,0),MATCH((CUADRO!Q$5&amp;$E385),'Hoja de Trabajo para listado'!$AB$151:$BA$151,0)),0)+IFERROR(INDEX('Hoja de Trabajo para listado'!$BC$155:$CB$1048576,MATCH($A385,'Hoja de Trabajo para listado'!$BC$155:$BC$1048576,0),MATCH((CUADRO!Q$5&amp;$E385),'Hoja de Trabajo para listado'!$BC$151:$CB$151,0)),0)+IFERROR(INDEX('Hoja de Trabajo para listado'!$DE$153:$DG$274,MATCH($A385,'Hoja de Trabajo para listado'!$DE$153:$DE$1048576,0),MATCH((CUADRO!Q$5&amp;$E385),'Hoja de Trabajo para listado'!$DE$151:$DG$151,0)),0)+IFERROR(INDEX('Hoja de Trabajo para listado'!$CD$155:$DC$1048576,MATCH($A385,'Hoja de Trabajo para listado'!$CD$155:$CD$1048576,0),MATCH((CUADRO!Q$5&amp;$E385),'Hoja de Trabajo para listado'!$CD$151:$DC$151,0)),0)</f>
        <v>0</v>
      </c>
      <c r="R385" s="245">
        <f t="shared" ca="1" si="13"/>
        <v>30609684.050000001</v>
      </c>
      <c r="S385" s="262">
        <f ca="1">+R384+R385</f>
        <v>30609684.050000001</v>
      </c>
      <c r="T385" s="245">
        <f ca="1">+S385</f>
        <v>30609684.050000001</v>
      </c>
      <c r="U385" s="244">
        <f t="shared" si="14"/>
        <v>2</v>
      </c>
      <c r="V385" s="333" t="str">
        <f>+VLOOKUP(A385,bd_lista!$A$3:$E$590,5,FALSE)</f>
        <v>Instituciones Descentralizadas</v>
      </c>
      <c r="W385" s="384"/>
      <c r="X385" s="242">
        <v>0</v>
      </c>
      <c r="Y385" s="242" t="e">
        <f>+VLOOKUP(X385,bd_lista!$A$3:$C$590,3,FALSE)</f>
        <v>#N/A</v>
      </c>
      <c r="Z385" s="292"/>
      <c r="AA385" s="321"/>
    </row>
    <row r="386" spans="1:27" ht="15" customHeight="1">
      <c r="A386" s="251">
        <v>661</v>
      </c>
      <c r="B386" s="388">
        <f>+A386</f>
        <v>661</v>
      </c>
      <c r="C386" s="247" t="str">
        <f>+VLOOKUP(A386,bd_lista!$A$3:$C$590,3,FALSE)</f>
        <v>Tribunal Constitucional Plurinacional</v>
      </c>
      <c r="D386" s="385" t="str">
        <f>+C386</f>
        <v>Tribunal Constitucional Plurinacional</v>
      </c>
      <c r="E386" s="247" t="s">
        <v>1304</v>
      </c>
      <c r="F386" s="243">
        <f ca="1">+IFERROR(INDEX('Hoja de Trabajo para listado'!$A$155:$Z$1048576,MATCH($A386,'Hoja de Trabajo para listado'!$A$155:$A$1048576,0),MATCH((CUADRO!F$5&amp;$E386),'Hoja de Trabajo para listado'!$A$151:$Z$151,0)),0)+IFERROR(INDEX('Hoja de Trabajo para listado'!$AB$155:$BA$1048576,MATCH($A386,'Hoja de Trabajo para listado'!$AB$155:$AB$1048576,0),MATCH((CUADRO!F$5&amp;$E386),'Hoja de Trabajo para listado'!$AB$151:$BA$151,0)),0)+IFERROR(INDEX('Hoja de Trabajo para listado'!$BC$155:$CB$1048576,MATCH($A386,'Hoja de Trabajo para listado'!$BC$155:$BC$1048576,0),MATCH((CUADRO!F$5&amp;$E386),'Hoja de Trabajo para listado'!$BC$151:$CB$151,0)),0)+IFERROR(INDEX('Hoja de Trabajo para listado'!$DE$153:$DG$274,MATCH($A386,'Hoja de Trabajo para listado'!$DE$153:$DE$1048576,0),MATCH((CUADRO!F$5&amp;$E386),'Hoja de Trabajo para listado'!$DE$151:$DG$151,0)),0)+IFERROR(INDEX('Hoja de Trabajo para listado'!$CD$155:$DC$1048576,MATCH($A386,'Hoja de Trabajo para listado'!$CD$155:$CD$1048576,0),MATCH((CUADRO!F$5&amp;$E386),'Hoja de Trabajo para listado'!$CD$151:$DC$151,0)),0)</f>
        <v>0</v>
      </c>
      <c r="G386" s="243">
        <f ca="1">+IFERROR(INDEX('Hoja de Trabajo para listado'!$A$155:$Z$1048576,MATCH($A386,'Hoja de Trabajo para listado'!$A$155:$A$1048576,0),MATCH((CUADRO!G$5&amp;$E386),'Hoja de Trabajo para listado'!$A$151:$Z$151,0)),0)+IFERROR(INDEX('Hoja de Trabajo para listado'!$AB$155:$BA$1048576,MATCH($A386,'Hoja de Trabajo para listado'!$AB$155:$AB$1048576,0),MATCH((CUADRO!G$5&amp;$E386),'Hoja de Trabajo para listado'!$AB$151:$BA$151,0)),0)+IFERROR(INDEX('Hoja de Trabajo para listado'!$BC$155:$CB$1048576,MATCH($A386,'Hoja de Trabajo para listado'!$BC$155:$BC$1048576,0),MATCH((CUADRO!G$5&amp;$E386),'Hoja de Trabajo para listado'!$BC$151:$CB$151,0)),0)+IFERROR(INDEX('Hoja de Trabajo para listado'!$DE$153:$DG$274,MATCH($A386,'Hoja de Trabajo para listado'!$DE$153:$DE$1048576,0),MATCH((CUADRO!G$5&amp;$E386),'Hoja de Trabajo para listado'!$DE$151:$DG$151,0)),0)+IFERROR(INDEX('Hoja de Trabajo para listado'!$CD$155:$DC$1048576,MATCH($A386,'Hoja de Trabajo para listado'!$CD$155:$CD$1048576,0),MATCH((CUADRO!G$5&amp;$E386),'Hoja de Trabajo para listado'!$CD$151:$DC$151,0)),0)</f>
        <v>0</v>
      </c>
      <c r="H386" s="243">
        <f ca="1">+IFERROR(INDEX('Hoja de Trabajo para listado'!$A$155:$Z$1048576,MATCH($A386,'Hoja de Trabajo para listado'!$A$155:$A$1048576,0),MATCH((CUADRO!H$5&amp;$E386),'Hoja de Trabajo para listado'!$A$151:$Z$151,0)),0)+IFERROR(INDEX('Hoja de Trabajo para listado'!$AB$155:$BA$1048576,MATCH($A386,'Hoja de Trabajo para listado'!$AB$155:$AB$1048576,0),MATCH((CUADRO!H$5&amp;$E386),'Hoja de Trabajo para listado'!$AB$151:$BA$151,0)),0)+IFERROR(INDEX('Hoja de Trabajo para listado'!$BC$155:$CB$1048576,MATCH($A386,'Hoja de Trabajo para listado'!$BC$155:$BC$1048576,0),MATCH((CUADRO!H$5&amp;$E386),'Hoja de Trabajo para listado'!$BC$151:$CB$151,0)),0)+IFERROR(INDEX('Hoja de Trabajo para listado'!$DE$153:$DG$274,MATCH($A386,'Hoja de Trabajo para listado'!$DE$153:$DE$1048576,0),MATCH((CUADRO!H$5&amp;$E386),'Hoja de Trabajo para listado'!$DE$151:$DG$151,0)),0)+IFERROR(INDEX('Hoja de Trabajo para listado'!$CD$155:$DC$1048576,MATCH($A386,'Hoja de Trabajo para listado'!$CD$155:$CD$1048576,0),MATCH((CUADRO!H$5&amp;$E386),'Hoja de Trabajo para listado'!$CD$151:$DC$151,0)),0)</f>
        <v>0</v>
      </c>
      <c r="I386" s="243">
        <f ca="1">+IFERROR(INDEX('Hoja de Trabajo para listado'!$A$155:$Z$1048576,MATCH($A386,'Hoja de Trabajo para listado'!$A$155:$A$1048576,0),MATCH((CUADRO!I$5&amp;$E386),'Hoja de Trabajo para listado'!$A$151:$Z$151,0)),0)+IFERROR(INDEX('Hoja de Trabajo para listado'!$AB$155:$BA$1048576,MATCH($A386,'Hoja de Trabajo para listado'!$AB$155:$AB$1048576,0),MATCH((CUADRO!I$5&amp;$E386),'Hoja de Trabajo para listado'!$AB$151:$BA$151,0)),0)+IFERROR(INDEX('Hoja de Trabajo para listado'!$BC$155:$CB$1048576,MATCH($A386,'Hoja de Trabajo para listado'!$BC$155:$BC$1048576,0),MATCH((CUADRO!I$5&amp;$E386),'Hoja de Trabajo para listado'!$BC$151:$CB$151,0)),0)+IFERROR(INDEX('Hoja de Trabajo para listado'!$DE$153:$DG$274,MATCH($A386,'Hoja de Trabajo para listado'!$DE$153:$DE$1048576,0),MATCH((CUADRO!I$5&amp;$E386),'Hoja de Trabajo para listado'!$DE$151:$DG$151,0)),0)+IFERROR(INDEX('Hoja de Trabajo para listado'!$CD$155:$DC$1048576,MATCH($A386,'Hoja de Trabajo para listado'!$CD$155:$CD$1048576,0),MATCH((CUADRO!I$5&amp;$E386),'Hoja de Trabajo para listado'!$CD$151:$DC$151,0)),0)</f>
        <v>0</v>
      </c>
      <c r="J386" s="243">
        <f ca="1">+IFERROR(INDEX('Hoja de Trabajo para listado'!$A$155:$Z$1048576,MATCH($A386,'Hoja de Trabajo para listado'!$A$155:$A$1048576,0),MATCH((CUADRO!J$5&amp;$E386),'Hoja de Trabajo para listado'!$A$151:$Z$151,0)),0)+IFERROR(INDEX('Hoja de Trabajo para listado'!$AB$155:$BA$1048576,MATCH($A386,'Hoja de Trabajo para listado'!$AB$155:$AB$1048576,0),MATCH((CUADRO!J$5&amp;$E386),'Hoja de Trabajo para listado'!$AB$151:$BA$151,0)),0)+IFERROR(INDEX('Hoja de Trabajo para listado'!$BC$155:$CB$1048576,MATCH($A386,'Hoja de Trabajo para listado'!$BC$155:$BC$1048576,0),MATCH((CUADRO!J$5&amp;$E386),'Hoja de Trabajo para listado'!$BC$151:$CB$151,0)),0)+IFERROR(INDEX('Hoja de Trabajo para listado'!$DE$153:$DG$274,MATCH($A386,'Hoja de Trabajo para listado'!$DE$153:$DE$1048576,0),MATCH((CUADRO!J$5&amp;$E386),'Hoja de Trabajo para listado'!$DE$151:$DG$151,0)),0)+IFERROR(INDEX('Hoja de Trabajo para listado'!$CD$155:$DC$1048576,MATCH($A386,'Hoja de Trabajo para listado'!$CD$155:$CD$1048576,0),MATCH((CUADRO!J$5&amp;$E386),'Hoja de Trabajo para listado'!$CD$151:$DC$151,0)),0)</f>
        <v>0</v>
      </c>
      <c r="K386" s="243">
        <f ca="1">+IFERROR(INDEX('Hoja de Trabajo para listado'!$A$155:$Z$1048576,MATCH($A386,'Hoja de Trabajo para listado'!$A$155:$A$1048576,0),MATCH((CUADRO!K$5&amp;$E386),'Hoja de Trabajo para listado'!$A$151:$Z$151,0)),0)+IFERROR(INDEX('Hoja de Trabajo para listado'!$AB$155:$BA$1048576,MATCH($A386,'Hoja de Trabajo para listado'!$AB$155:$AB$1048576,0),MATCH((CUADRO!K$5&amp;$E386),'Hoja de Trabajo para listado'!$AB$151:$BA$151,0)),0)+IFERROR(INDEX('Hoja de Trabajo para listado'!$BC$155:$CB$1048576,MATCH($A386,'Hoja de Trabajo para listado'!$BC$155:$BC$1048576,0),MATCH((CUADRO!K$5&amp;$E386),'Hoja de Trabajo para listado'!$BC$151:$CB$151,0)),0)+IFERROR(INDEX('Hoja de Trabajo para listado'!$DE$153:$DG$274,MATCH($A386,'Hoja de Trabajo para listado'!$DE$153:$DE$1048576,0),MATCH((CUADRO!K$5&amp;$E386),'Hoja de Trabajo para listado'!$DE$151:$DG$151,0)),0)+IFERROR(INDEX('Hoja de Trabajo para listado'!$CD$155:$DC$1048576,MATCH($A386,'Hoja de Trabajo para listado'!$CD$155:$CD$1048576,0),MATCH((CUADRO!K$5&amp;$E386),'Hoja de Trabajo para listado'!$CD$151:$DC$151,0)),0)</f>
        <v>0</v>
      </c>
      <c r="L386" s="243">
        <f ca="1">+IFERROR(INDEX('Hoja de Trabajo para listado'!$A$155:$Z$1048576,MATCH($A386,'Hoja de Trabajo para listado'!$A$155:$A$1048576,0),MATCH((CUADRO!L$5&amp;$E386),'Hoja de Trabajo para listado'!$A$151:$Z$151,0)),0)+IFERROR(INDEX('Hoja de Trabajo para listado'!$AB$155:$BA$1048576,MATCH($A386,'Hoja de Trabajo para listado'!$AB$155:$AB$1048576,0),MATCH((CUADRO!L$5&amp;$E386),'Hoja de Trabajo para listado'!$AB$151:$BA$151,0)),0)+IFERROR(INDEX('Hoja de Trabajo para listado'!$BC$155:$CB$1048576,MATCH($A386,'Hoja de Trabajo para listado'!$BC$155:$BC$1048576,0),MATCH((CUADRO!L$5&amp;$E386),'Hoja de Trabajo para listado'!$BC$151:$CB$151,0)),0)+IFERROR(INDEX('Hoja de Trabajo para listado'!$DE$153:$DG$274,MATCH($A386,'Hoja de Trabajo para listado'!$DE$153:$DE$1048576,0),MATCH((CUADRO!L$5&amp;$E386),'Hoja de Trabajo para listado'!$DE$151:$DG$151,0)),0)+IFERROR(INDEX('Hoja de Trabajo para listado'!$CD$155:$DC$1048576,MATCH($A386,'Hoja de Trabajo para listado'!$CD$155:$CD$1048576,0),MATCH((CUADRO!L$5&amp;$E386),'Hoja de Trabajo para listado'!$CD$151:$DC$151,0)),0)</f>
        <v>0</v>
      </c>
      <c r="M386" s="243">
        <f ca="1">+IFERROR(INDEX('Hoja de Trabajo para listado'!$A$155:$Z$1048576,MATCH($A386,'Hoja de Trabajo para listado'!$A$155:$A$1048576,0),MATCH((CUADRO!M$5&amp;$E386),'Hoja de Trabajo para listado'!$A$151:$Z$151,0)),0)+IFERROR(INDEX('Hoja de Trabajo para listado'!$AB$155:$BA$1048576,MATCH($A386,'Hoja de Trabajo para listado'!$AB$155:$AB$1048576,0),MATCH((CUADRO!M$5&amp;$E386),'Hoja de Trabajo para listado'!$AB$151:$BA$151,0)),0)+IFERROR(INDEX('Hoja de Trabajo para listado'!$BC$155:$CB$1048576,MATCH($A386,'Hoja de Trabajo para listado'!$BC$155:$BC$1048576,0),MATCH((CUADRO!M$5&amp;$E386),'Hoja de Trabajo para listado'!$BC$151:$CB$151,0)),0)+IFERROR(INDEX('Hoja de Trabajo para listado'!$DE$153:$DG$274,MATCH($A386,'Hoja de Trabajo para listado'!$DE$153:$DE$1048576,0),MATCH((CUADRO!M$5&amp;$E386),'Hoja de Trabajo para listado'!$DE$151:$DG$151,0)),0)+IFERROR(INDEX('Hoja de Trabajo para listado'!$CD$155:$DC$1048576,MATCH($A386,'Hoja de Trabajo para listado'!$CD$155:$CD$1048576,0),MATCH((CUADRO!M$5&amp;$E386),'Hoja de Trabajo para listado'!$CD$151:$DC$151,0)),0)</f>
        <v>0</v>
      </c>
      <c r="N386" s="243">
        <f ca="1">+IFERROR(INDEX('Hoja de Trabajo para listado'!$A$155:$Z$1048576,MATCH($A386,'Hoja de Trabajo para listado'!$A$155:$A$1048576,0),MATCH((CUADRO!N$5&amp;$E386),'Hoja de Trabajo para listado'!$A$151:$Z$151,0)),0)+IFERROR(INDEX('Hoja de Trabajo para listado'!$AB$155:$BA$1048576,MATCH($A386,'Hoja de Trabajo para listado'!$AB$155:$AB$1048576,0),MATCH((CUADRO!N$5&amp;$E386),'Hoja de Trabajo para listado'!$AB$151:$BA$151,0)),0)+IFERROR(INDEX('Hoja de Trabajo para listado'!$BC$155:$CB$1048576,MATCH($A386,'Hoja de Trabajo para listado'!$BC$155:$BC$1048576,0),MATCH((CUADRO!N$5&amp;$E386),'Hoja de Trabajo para listado'!$BC$151:$CB$151,0)),0)+IFERROR(INDEX('Hoja de Trabajo para listado'!$DE$153:$DG$274,MATCH($A386,'Hoja de Trabajo para listado'!$DE$153:$DE$1048576,0),MATCH((CUADRO!N$5&amp;$E386),'Hoja de Trabajo para listado'!$DE$151:$DG$151,0)),0)+IFERROR(INDEX('Hoja de Trabajo para listado'!$CD$155:$DC$1048576,MATCH($A386,'Hoja de Trabajo para listado'!$CD$155:$CD$1048576,0),MATCH((CUADRO!N$5&amp;$E386),'Hoja de Trabajo para listado'!$CD$151:$DC$151,0)),0)</f>
        <v>0</v>
      </c>
      <c r="O386" s="243">
        <f ca="1">+IFERROR(INDEX('Hoja de Trabajo para listado'!$A$155:$Z$1048576,MATCH($A386,'Hoja de Trabajo para listado'!$A$155:$A$1048576,0),MATCH((CUADRO!O$5&amp;$E386),'Hoja de Trabajo para listado'!$A$151:$Z$151,0)),0)+IFERROR(INDEX('Hoja de Trabajo para listado'!$AB$155:$BA$1048576,MATCH($A386,'Hoja de Trabajo para listado'!$AB$155:$AB$1048576,0),MATCH((CUADRO!O$5&amp;$E386),'Hoja de Trabajo para listado'!$AB$151:$BA$151,0)),0)+IFERROR(INDEX('Hoja de Trabajo para listado'!$BC$155:$CB$1048576,MATCH($A386,'Hoja de Trabajo para listado'!$BC$155:$BC$1048576,0),MATCH((CUADRO!O$5&amp;$E386),'Hoja de Trabajo para listado'!$BC$151:$CB$151,0)),0)+IFERROR(INDEX('Hoja de Trabajo para listado'!$DE$153:$DG$274,MATCH($A386,'Hoja de Trabajo para listado'!$DE$153:$DE$1048576,0),MATCH((CUADRO!O$5&amp;$E386),'Hoja de Trabajo para listado'!$DE$151:$DG$151,0)),0)+IFERROR(INDEX('Hoja de Trabajo para listado'!$CD$155:$DC$1048576,MATCH($A386,'Hoja de Trabajo para listado'!$CD$155:$CD$1048576,0),MATCH((CUADRO!O$5&amp;$E386),'Hoja de Trabajo para listado'!$CD$151:$DC$151,0)),0)</f>
        <v>0</v>
      </c>
      <c r="P386" s="243">
        <f ca="1">+IFERROR(INDEX('Hoja de Trabajo para listado'!$A$155:$Z$1048576,MATCH($A386,'Hoja de Trabajo para listado'!$A$155:$A$1048576,0),MATCH((CUADRO!P$5&amp;$E386),'Hoja de Trabajo para listado'!$A$151:$Z$151,0)),0)+IFERROR(INDEX('Hoja de Trabajo para listado'!$AB$155:$BA$1048576,MATCH($A386,'Hoja de Trabajo para listado'!$AB$155:$AB$1048576,0),MATCH((CUADRO!P$5&amp;$E386),'Hoja de Trabajo para listado'!$AB$151:$BA$151,0)),0)+IFERROR(INDEX('Hoja de Trabajo para listado'!$BC$155:$CB$1048576,MATCH($A386,'Hoja de Trabajo para listado'!$BC$155:$BC$1048576,0),MATCH((CUADRO!P$5&amp;$E386),'Hoja de Trabajo para listado'!$BC$151:$CB$151,0)),0)+IFERROR(INDEX('Hoja de Trabajo para listado'!$DE$153:$DG$274,MATCH($A386,'Hoja de Trabajo para listado'!$DE$153:$DE$1048576,0),MATCH((CUADRO!P$5&amp;$E386),'Hoja de Trabajo para listado'!$DE$151:$DG$151,0)),0)+IFERROR(INDEX('Hoja de Trabajo para listado'!$CD$155:$DC$1048576,MATCH($A386,'Hoja de Trabajo para listado'!$CD$155:$CD$1048576,0),MATCH((CUADRO!P$5&amp;$E386),'Hoja de Trabajo para listado'!$CD$151:$DC$151,0)),0)</f>
        <v>0</v>
      </c>
      <c r="Q386" s="243">
        <f ca="1">+IFERROR(INDEX('Hoja de Trabajo para listado'!$A$155:$Z$1048576,MATCH($A386,'Hoja de Trabajo para listado'!$A$155:$A$1048576,0),MATCH((CUADRO!Q$5&amp;$E386),'Hoja de Trabajo para listado'!$A$151:$Z$151,0)),0)+IFERROR(INDEX('Hoja de Trabajo para listado'!$AB$155:$BA$1048576,MATCH($A386,'Hoja de Trabajo para listado'!$AB$155:$AB$1048576,0),MATCH((CUADRO!Q$5&amp;$E386),'Hoja de Trabajo para listado'!$AB$151:$BA$151,0)),0)+IFERROR(INDEX('Hoja de Trabajo para listado'!$BC$155:$CB$1048576,MATCH($A386,'Hoja de Trabajo para listado'!$BC$155:$BC$1048576,0),MATCH((CUADRO!Q$5&amp;$E386),'Hoja de Trabajo para listado'!$BC$151:$CB$151,0)),0)+IFERROR(INDEX('Hoja de Trabajo para listado'!$DE$153:$DG$274,MATCH($A386,'Hoja de Trabajo para listado'!$DE$153:$DE$1048576,0),MATCH((CUADRO!Q$5&amp;$E386),'Hoja de Trabajo para listado'!$DE$151:$DG$151,0)),0)+IFERROR(INDEX('Hoja de Trabajo para listado'!$CD$155:$DC$1048576,MATCH($A386,'Hoja de Trabajo para listado'!$CD$155:$CD$1048576,0),MATCH((CUADRO!Q$5&amp;$E386),'Hoja de Trabajo para listado'!$CD$151:$DC$151,0)),0)</f>
        <v>0</v>
      </c>
      <c r="R386" s="243">
        <f t="shared" ca="1" si="13"/>
        <v>0</v>
      </c>
      <c r="S386" s="263"/>
      <c r="T386" s="243">
        <f ca="1">+T387</f>
        <v>12536.8</v>
      </c>
      <c r="U386" s="242">
        <f t="shared" si="14"/>
        <v>1</v>
      </c>
      <c r="V386" s="333" t="str">
        <f>+VLOOKUP(A386,bd_lista!$A$3:$E$590,5,FALSE)</f>
        <v>Instituciones Descentralizadas</v>
      </c>
      <c r="W386" s="383" t="str">
        <f>+V386</f>
        <v>Instituciones Descentralizadas</v>
      </c>
      <c r="X386" s="242">
        <f>+VLOOKUP(A386,[3]Sheet1!$A$13:$D$744,4,FALSE)</f>
        <v>0</v>
      </c>
      <c r="Y386" s="242" t="e">
        <f>+VLOOKUP(X386,bd_lista!$A$3:$C$590,3,FALSE)</f>
        <v>#N/A</v>
      </c>
      <c r="Z386" s="294">
        <f>+X386</f>
        <v>0</v>
      </c>
      <c r="AA386" s="319" t="e">
        <f>+Y386</f>
        <v>#N/A</v>
      </c>
    </row>
    <row r="387" spans="1:27" ht="15" customHeight="1">
      <c r="A387" s="32">
        <v>661</v>
      </c>
      <c r="B387" s="389"/>
      <c r="C387" s="333" t="str">
        <f>+VLOOKUP(A387,bd_lista!$A$3:$C$590,3,FALSE)</f>
        <v>Tribunal Constitucional Plurinacional</v>
      </c>
      <c r="D387" s="386"/>
      <c r="E387" s="333" t="s">
        <v>1305</v>
      </c>
      <c r="F387" s="245">
        <f ca="1">+IFERROR(INDEX('Hoja de Trabajo para listado'!$A$155:$Z$1048576,MATCH($A387,'Hoja de Trabajo para listado'!$A$155:$A$1048576,0),MATCH((CUADRO!F$5&amp;$E387),'Hoja de Trabajo para listado'!$A$151:$Z$151,0)),0)+IFERROR(INDEX('Hoja de Trabajo para listado'!$AB$155:$BA$1048576,MATCH($A387,'Hoja de Trabajo para listado'!$AB$155:$AB$1048576,0),MATCH((CUADRO!F$5&amp;$E387),'Hoja de Trabajo para listado'!$AB$151:$BA$151,0)),0)+IFERROR(INDEX('Hoja de Trabajo para listado'!$BC$155:$CB$1048576,MATCH($A387,'Hoja de Trabajo para listado'!$BC$155:$BC$1048576,0),MATCH((CUADRO!F$5&amp;$E387),'Hoja de Trabajo para listado'!$BC$151:$CB$151,0)),0)+IFERROR(INDEX('Hoja de Trabajo para listado'!$DE$153:$DG$274,MATCH($A387,'Hoja de Trabajo para listado'!$DE$153:$DE$1048576,0),MATCH((CUADRO!F$5&amp;$E387),'Hoja de Trabajo para listado'!$DE$151:$DG$151,0)),0)+IFERROR(INDEX('Hoja de Trabajo para listado'!$CD$155:$DC$1048576,MATCH($A387,'Hoja de Trabajo para listado'!$CD$155:$CD$1048576,0),MATCH((CUADRO!F$5&amp;$E387),'Hoja de Trabajo para listado'!$CD$151:$DC$151,0)),0)</f>
        <v>0</v>
      </c>
      <c r="G387" s="245">
        <f ca="1">+IFERROR(INDEX('Hoja de Trabajo para listado'!$A$155:$Z$1048576,MATCH($A387,'Hoja de Trabajo para listado'!$A$155:$A$1048576,0),MATCH((CUADRO!G$5&amp;$E387),'Hoja de Trabajo para listado'!$A$151:$Z$151,0)),0)+IFERROR(INDEX('Hoja de Trabajo para listado'!$AB$155:$BA$1048576,MATCH($A387,'Hoja de Trabajo para listado'!$AB$155:$AB$1048576,0),MATCH((CUADRO!G$5&amp;$E387),'Hoja de Trabajo para listado'!$AB$151:$BA$151,0)),0)+IFERROR(INDEX('Hoja de Trabajo para listado'!$BC$155:$CB$1048576,MATCH($A387,'Hoja de Trabajo para listado'!$BC$155:$BC$1048576,0),MATCH((CUADRO!G$5&amp;$E387),'Hoja de Trabajo para listado'!$BC$151:$CB$151,0)),0)+IFERROR(INDEX('Hoja de Trabajo para listado'!$DE$153:$DG$274,MATCH($A387,'Hoja de Trabajo para listado'!$DE$153:$DE$1048576,0),MATCH((CUADRO!G$5&amp;$E387),'Hoja de Trabajo para listado'!$DE$151:$DG$151,0)),0)+IFERROR(INDEX('Hoja de Trabajo para listado'!$CD$155:$DC$1048576,MATCH($A387,'Hoja de Trabajo para listado'!$CD$155:$CD$1048576,0),MATCH((CUADRO!G$5&amp;$E387),'Hoja de Trabajo para listado'!$CD$151:$DC$151,0)),0)</f>
        <v>12536.8</v>
      </c>
      <c r="H387" s="245">
        <f ca="1">+IFERROR(INDEX('Hoja de Trabajo para listado'!$A$155:$Z$1048576,MATCH($A387,'Hoja de Trabajo para listado'!$A$155:$A$1048576,0),MATCH((CUADRO!H$5&amp;$E387),'Hoja de Trabajo para listado'!$A$151:$Z$151,0)),0)+IFERROR(INDEX('Hoja de Trabajo para listado'!$AB$155:$BA$1048576,MATCH($A387,'Hoja de Trabajo para listado'!$AB$155:$AB$1048576,0),MATCH((CUADRO!H$5&amp;$E387),'Hoja de Trabajo para listado'!$AB$151:$BA$151,0)),0)+IFERROR(INDEX('Hoja de Trabajo para listado'!$BC$155:$CB$1048576,MATCH($A387,'Hoja de Trabajo para listado'!$BC$155:$BC$1048576,0),MATCH((CUADRO!H$5&amp;$E387),'Hoja de Trabajo para listado'!$BC$151:$CB$151,0)),0)+IFERROR(INDEX('Hoja de Trabajo para listado'!$DE$153:$DG$274,MATCH($A387,'Hoja de Trabajo para listado'!$DE$153:$DE$1048576,0),MATCH((CUADRO!H$5&amp;$E387),'Hoja de Trabajo para listado'!$DE$151:$DG$151,0)),0)+IFERROR(INDEX('Hoja de Trabajo para listado'!$CD$155:$DC$1048576,MATCH($A387,'Hoja de Trabajo para listado'!$CD$155:$CD$1048576,0),MATCH((CUADRO!H$5&amp;$E387),'Hoja de Trabajo para listado'!$CD$151:$DC$151,0)),0)</f>
        <v>0</v>
      </c>
      <c r="I387" s="245">
        <f ca="1">+IFERROR(INDEX('Hoja de Trabajo para listado'!$A$155:$Z$1048576,MATCH($A387,'Hoja de Trabajo para listado'!$A$155:$A$1048576,0),MATCH((CUADRO!I$5&amp;$E387),'Hoja de Trabajo para listado'!$A$151:$Z$151,0)),0)+IFERROR(INDEX('Hoja de Trabajo para listado'!$AB$155:$BA$1048576,MATCH($A387,'Hoja de Trabajo para listado'!$AB$155:$AB$1048576,0),MATCH((CUADRO!I$5&amp;$E387),'Hoja de Trabajo para listado'!$AB$151:$BA$151,0)),0)+IFERROR(INDEX('Hoja de Trabajo para listado'!$BC$155:$CB$1048576,MATCH($A387,'Hoja de Trabajo para listado'!$BC$155:$BC$1048576,0),MATCH((CUADRO!I$5&amp;$E387),'Hoja de Trabajo para listado'!$BC$151:$CB$151,0)),0)+IFERROR(INDEX('Hoja de Trabajo para listado'!$DE$153:$DG$274,MATCH($A387,'Hoja de Trabajo para listado'!$DE$153:$DE$1048576,0),MATCH((CUADRO!I$5&amp;$E387),'Hoja de Trabajo para listado'!$DE$151:$DG$151,0)),0)+IFERROR(INDEX('Hoja de Trabajo para listado'!$CD$155:$DC$1048576,MATCH($A387,'Hoja de Trabajo para listado'!$CD$155:$CD$1048576,0),MATCH((CUADRO!I$5&amp;$E387),'Hoja de Trabajo para listado'!$CD$151:$DC$151,0)),0)</f>
        <v>0</v>
      </c>
      <c r="J387" s="245">
        <f ca="1">+IFERROR(INDEX('Hoja de Trabajo para listado'!$A$155:$Z$1048576,MATCH($A387,'Hoja de Trabajo para listado'!$A$155:$A$1048576,0),MATCH((CUADRO!J$5&amp;$E387),'Hoja de Trabajo para listado'!$A$151:$Z$151,0)),0)+IFERROR(INDEX('Hoja de Trabajo para listado'!$AB$155:$BA$1048576,MATCH($A387,'Hoja de Trabajo para listado'!$AB$155:$AB$1048576,0),MATCH((CUADRO!J$5&amp;$E387),'Hoja de Trabajo para listado'!$AB$151:$BA$151,0)),0)+IFERROR(INDEX('Hoja de Trabajo para listado'!$BC$155:$CB$1048576,MATCH($A387,'Hoja de Trabajo para listado'!$BC$155:$BC$1048576,0),MATCH((CUADRO!J$5&amp;$E387),'Hoja de Trabajo para listado'!$BC$151:$CB$151,0)),0)+IFERROR(INDEX('Hoja de Trabajo para listado'!$DE$153:$DG$274,MATCH($A387,'Hoja de Trabajo para listado'!$DE$153:$DE$1048576,0),MATCH((CUADRO!J$5&amp;$E387),'Hoja de Trabajo para listado'!$DE$151:$DG$151,0)),0)+IFERROR(INDEX('Hoja de Trabajo para listado'!$CD$155:$DC$1048576,MATCH($A387,'Hoja de Trabajo para listado'!$CD$155:$CD$1048576,0),MATCH((CUADRO!J$5&amp;$E387),'Hoja de Trabajo para listado'!$CD$151:$DC$151,0)),0)</f>
        <v>0</v>
      </c>
      <c r="K387" s="245">
        <f ca="1">+IFERROR(INDEX('Hoja de Trabajo para listado'!$A$155:$Z$1048576,MATCH($A387,'Hoja de Trabajo para listado'!$A$155:$A$1048576,0),MATCH((CUADRO!K$5&amp;$E387),'Hoja de Trabajo para listado'!$A$151:$Z$151,0)),0)+IFERROR(INDEX('Hoja de Trabajo para listado'!$AB$155:$BA$1048576,MATCH($A387,'Hoja de Trabajo para listado'!$AB$155:$AB$1048576,0),MATCH((CUADRO!K$5&amp;$E387),'Hoja de Trabajo para listado'!$AB$151:$BA$151,0)),0)+IFERROR(INDEX('Hoja de Trabajo para listado'!$BC$155:$CB$1048576,MATCH($A387,'Hoja de Trabajo para listado'!$BC$155:$BC$1048576,0),MATCH((CUADRO!K$5&amp;$E387),'Hoja de Trabajo para listado'!$BC$151:$CB$151,0)),0)+IFERROR(INDEX('Hoja de Trabajo para listado'!$DE$153:$DG$274,MATCH($A387,'Hoja de Trabajo para listado'!$DE$153:$DE$1048576,0),MATCH((CUADRO!K$5&amp;$E387),'Hoja de Trabajo para listado'!$DE$151:$DG$151,0)),0)+IFERROR(INDEX('Hoja de Trabajo para listado'!$CD$155:$DC$1048576,MATCH($A387,'Hoja de Trabajo para listado'!$CD$155:$CD$1048576,0),MATCH((CUADRO!K$5&amp;$E387),'Hoja de Trabajo para listado'!$CD$151:$DC$151,0)),0)</f>
        <v>0</v>
      </c>
      <c r="L387" s="245">
        <f ca="1">+IFERROR(INDEX('Hoja de Trabajo para listado'!$A$155:$Z$1048576,MATCH($A387,'Hoja de Trabajo para listado'!$A$155:$A$1048576,0),MATCH((CUADRO!L$5&amp;$E387),'Hoja de Trabajo para listado'!$A$151:$Z$151,0)),0)+IFERROR(INDEX('Hoja de Trabajo para listado'!$AB$155:$BA$1048576,MATCH($A387,'Hoja de Trabajo para listado'!$AB$155:$AB$1048576,0),MATCH((CUADRO!L$5&amp;$E387),'Hoja de Trabajo para listado'!$AB$151:$BA$151,0)),0)+IFERROR(INDEX('Hoja de Trabajo para listado'!$BC$155:$CB$1048576,MATCH($A387,'Hoja de Trabajo para listado'!$BC$155:$BC$1048576,0),MATCH((CUADRO!L$5&amp;$E387),'Hoja de Trabajo para listado'!$BC$151:$CB$151,0)),0)+IFERROR(INDEX('Hoja de Trabajo para listado'!$DE$153:$DG$274,MATCH($A387,'Hoja de Trabajo para listado'!$DE$153:$DE$1048576,0),MATCH((CUADRO!L$5&amp;$E387),'Hoja de Trabajo para listado'!$DE$151:$DG$151,0)),0)+IFERROR(INDEX('Hoja de Trabajo para listado'!$CD$155:$DC$1048576,MATCH($A387,'Hoja de Trabajo para listado'!$CD$155:$CD$1048576,0),MATCH((CUADRO!L$5&amp;$E387),'Hoja de Trabajo para listado'!$CD$151:$DC$151,0)),0)</f>
        <v>0</v>
      </c>
      <c r="M387" s="245">
        <f ca="1">+IFERROR(INDEX('Hoja de Trabajo para listado'!$A$155:$Z$1048576,MATCH($A387,'Hoja de Trabajo para listado'!$A$155:$A$1048576,0),MATCH((CUADRO!M$5&amp;$E387),'Hoja de Trabajo para listado'!$A$151:$Z$151,0)),0)+IFERROR(INDEX('Hoja de Trabajo para listado'!$AB$155:$BA$1048576,MATCH($A387,'Hoja de Trabajo para listado'!$AB$155:$AB$1048576,0),MATCH((CUADRO!M$5&amp;$E387),'Hoja de Trabajo para listado'!$AB$151:$BA$151,0)),0)+IFERROR(INDEX('Hoja de Trabajo para listado'!$BC$155:$CB$1048576,MATCH($A387,'Hoja de Trabajo para listado'!$BC$155:$BC$1048576,0),MATCH((CUADRO!M$5&amp;$E387),'Hoja de Trabajo para listado'!$BC$151:$CB$151,0)),0)+IFERROR(INDEX('Hoja de Trabajo para listado'!$DE$153:$DG$274,MATCH($A387,'Hoja de Trabajo para listado'!$DE$153:$DE$1048576,0),MATCH((CUADRO!M$5&amp;$E387),'Hoja de Trabajo para listado'!$DE$151:$DG$151,0)),0)+IFERROR(INDEX('Hoja de Trabajo para listado'!$CD$155:$DC$1048576,MATCH($A387,'Hoja de Trabajo para listado'!$CD$155:$CD$1048576,0),MATCH((CUADRO!M$5&amp;$E387),'Hoja de Trabajo para listado'!$CD$151:$DC$151,0)),0)</f>
        <v>0</v>
      </c>
      <c r="N387" s="245">
        <f ca="1">+IFERROR(INDEX('Hoja de Trabajo para listado'!$A$155:$Z$1048576,MATCH($A387,'Hoja de Trabajo para listado'!$A$155:$A$1048576,0),MATCH((CUADRO!N$5&amp;$E387),'Hoja de Trabajo para listado'!$A$151:$Z$151,0)),0)+IFERROR(INDEX('Hoja de Trabajo para listado'!$AB$155:$BA$1048576,MATCH($A387,'Hoja de Trabajo para listado'!$AB$155:$AB$1048576,0),MATCH((CUADRO!N$5&amp;$E387),'Hoja de Trabajo para listado'!$AB$151:$BA$151,0)),0)+IFERROR(INDEX('Hoja de Trabajo para listado'!$BC$155:$CB$1048576,MATCH($A387,'Hoja de Trabajo para listado'!$BC$155:$BC$1048576,0),MATCH((CUADRO!N$5&amp;$E387),'Hoja de Trabajo para listado'!$BC$151:$CB$151,0)),0)+IFERROR(INDEX('Hoja de Trabajo para listado'!$DE$153:$DG$274,MATCH($A387,'Hoja de Trabajo para listado'!$DE$153:$DE$1048576,0),MATCH((CUADRO!N$5&amp;$E387),'Hoja de Trabajo para listado'!$DE$151:$DG$151,0)),0)+IFERROR(INDEX('Hoja de Trabajo para listado'!$CD$155:$DC$1048576,MATCH($A387,'Hoja de Trabajo para listado'!$CD$155:$CD$1048576,0),MATCH((CUADRO!N$5&amp;$E387),'Hoja de Trabajo para listado'!$CD$151:$DC$151,0)),0)</f>
        <v>0</v>
      </c>
      <c r="O387" s="245">
        <f ca="1">+IFERROR(INDEX('Hoja de Trabajo para listado'!$A$155:$Z$1048576,MATCH($A387,'Hoja de Trabajo para listado'!$A$155:$A$1048576,0),MATCH((CUADRO!O$5&amp;$E387),'Hoja de Trabajo para listado'!$A$151:$Z$151,0)),0)+IFERROR(INDEX('Hoja de Trabajo para listado'!$AB$155:$BA$1048576,MATCH($A387,'Hoja de Trabajo para listado'!$AB$155:$AB$1048576,0),MATCH((CUADRO!O$5&amp;$E387),'Hoja de Trabajo para listado'!$AB$151:$BA$151,0)),0)+IFERROR(INDEX('Hoja de Trabajo para listado'!$BC$155:$CB$1048576,MATCH($A387,'Hoja de Trabajo para listado'!$BC$155:$BC$1048576,0),MATCH((CUADRO!O$5&amp;$E387),'Hoja de Trabajo para listado'!$BC$151:$CB$151,0)),0)+IFERROR(INDEX('Hoja de Trabajo para listado'!$DE$153:$DG$274,MATCH($A387,'Hoja de Trabajo para listado'!$DE$153:$DE$1048576,0),MATCH((CUADRO!O$5&amp;$E387),'Hoja de Trabajo para listado'!$DE$151:$DG$151,0)),0)+IFERROR(INDEX('Hoja de Trabajo para listado'!$CD$155:$DC$1048576,MATCH($A387,'Hoja de Trabajo para listado'!$CD$155:$CD$1048576,0),MATCH((CUADRO!O$5&amp;$E387),'Hoja de Trabajo para listado'!$CD$151:$DC$151,0)),0)</f>
        <v>0</v>
      </c>
      <c r="P387" s="245">
        <f ca="1">+IFERROR(INDEX('Hoja de Trabajo para listado'!$A$155:$Z$1048576,MATCH($A387,'Hoja de Trabajo para listado'!$A$155:$A$1048576,0),MATCH((CUADRO!P$5&amp;$E387),'Hoja de Trabajo para listado'!$A$151:$Z$151,0)),0)+IFERROR(INDEX('Hoja de Trabajo para listado'!$AB$155:$BA$1048576,MATCH($A387,'Hoja de Trabajo para listado'!$AB$155:$AB$1048576,0),MATCH((CUADRO!P$5&amp;$E387),'Hoja de Trabajo para listado'!$AB$151:$BA$151,0)),0)+IFERROR(INDEX('Hoja de Trabajo para listado'!$BC$155:$CB$1048576,MATCH($A387,'Hoja de Trabajo para listado'!$BC$155:$BC$1048576,0),MATCH((CUADRO!P$5&amp;$E387),'Hoja de Trabajo para listado'!$BC$151:$CB$151,0)),0)+IFERROR(INDEX('Hoja de Trabajo para listado'!$DE$153:$DG$274,MATCH($A387,'Hoja de Trabajo para listado'!$DE$153:$DE$1048576,0),MATCH((CUADRO!P$5&amp;$E387),'Hoja de Trabajo para listado'!$DE$151:$DG$151,0)),0)+IFERROR(INDEX('Hoja de Trabajo para listado'!$CD$155:$DC$1048576,MATCH($A387,'Hoja de Trabajo para listado'!$CD$155:$CD$1048576,0),MATCH((CUADRO!P$5&amp;$E387),'Hoja de Trabajo para listado'!$CD$151:$DC$151,0)),0)</f>
        <v>0</v>
      </c>
      <c r="Q387" s="245">
        <f ca="1">+IFERROR(INDEX('Hoja de Trabajo para listado'!$A$155:$Z$1048576,MATCH($A387,'Hoja de Trabajo para listado'!$A$155:$A$1048576,0),MATCH((CUADRO!Q$5&amp;$E387),'Hoja de Trabajo para listado'!$A$151:$Z$151,0)),0)+IFERROR(INDEX('Hoja de Trabajo para listado'!$AB$155:$BA$1048576,MATCH($A387,'Hoja de Trabajo para listado'!$AB$155:$AB$1048576,0),MATCH((CUADRO!Q$5&amp;$E387),'Hoja de Trabajo para listado'!$AB$151:$BA$151,0)),0)+IFERROR(INDEX('Hoja de Trabajo para listado'!$BC$155:$CB$1048576,MATCH($A387,'Hoja de Trabajo para listado'!$BC$155:$BC$1048576,0),MATCH((CUADRO!Q$5&amp;$E387),'Hoja de Trabajo para listado'!$BC$151:$CB$151,0)),0)+IFERROR(INDEX('Hoja de Trabajo para listado'!$DE$153:$DG$274,MATCH($A387,'Hoja de Trabajo para listado'!$DE$153:$DE$1048576,0),MATCH((CUADRO!Q$5&amp;$E387),'Hoja de Trabajo para listado'!$DE$151:$DG$151,0)),0)+IFERROR(INDEX('Hoja de Trabajo para listado'!$CD$155:$DC$1048576,MATCH($A387,'Hoja de Trabajo para listado'!$CD$155:$CD$1048576,0),MATCH((CUADRO!Q$5&amp;$E387),'Hoja de Trabajo para listado'!$CD$151:$DC$151,0)),0)</f>
        <v>0</v>
      </c>
      <c r="R387" s="245">
        <f t="shared" ca="1" si="13"/>
        <v>12536.8</v>
      </c>
      <c r="S387" s="262">
        <f ca="1">+R386+R387</f>
        <v>12536.8</v>
      </c>
      <c r="T387" s="245">
        <f ca="1">+S387</f>
        <v>12536.8</v>
      </c>
      <c r="U387" s="244">
        <f t="shared" si="14"/>
        <v>2</v>
      </c>
      <c r="V387" s="333" t="str">
        <f>+VLOOKUP(A387,bd_lista!$A$3:$E$590,5,FALSE)</f>
        <v>Instituciones Descentralizadas</v>
      </c>
      <c r="W387" s="384"/>
      <c r="X387" s="242">
        <f>+VLOOKUP(A387,[3]Sheet1!$A$13:$D$744,4,FALSE)</f>
        <v>0</v>
      </c>
      <c r="Y387" s="242" t="e">
        <f>+VLOOKUP(X387,bd_lista!$A$3:$C$590,3,FALSE)</f>
        <v>#N/A</v>
      </c>
      <c r="Z387" s="292"/>
      <c r="AA387" s="321"/>
    </row>
    <row r="388" spans="1:27" ht="15" customHeight="1">
      <c r="A388" s="251">
        <v>670</v>
      </c>
      <c r="B388" s="388">
        <f>+A388</f>
        <v>670</v>
      </c>
      <c r="C388" s="247" t="str">
        <f>+VLOOKUP(A388,bd_lista!$A$3:$C$590,3,FALSE)</f>
        <v>Órgano Electoral Plurinacional</v>
      </c>
      <c r="D388" s="385" t="str">
        <f>+C388</f>
        <v>Órgano Electoral Plurinacional</v>
      </c>
      <c r="E388" s="247" t="s">
        <v>1304</v>
      </c>
      <c r="F388" s="243">
        <f ca="1">+IFERROR(INDEX('Hoja de Trabajo para listado'!$A$155:$Z$1048576,MATCH($A388,'Hoja de Trabajo para listado'!$A$155:$A$1048576,0),MATCH((CUADRO!F$5&amp;$E388),'Hoja de Trabajo para listado'!$A$151:$Z$151,0)),0)+IFERROR(INDEX('Hoja de Trabajo para listado'!$AB$155:$BA$1048576,MATCH($A388,'Hoja de Trabajo para listado'!$AB$155:$AB$1048576,0),MATCH((CUADRO!F$5&amp;$E388),'Hoja de Trabajo para listado'!$AB$151:$BA$151,0)),0)+IFERROR(INDEX('Hoja de Trabajo para listado'!$BC$155:$CB$1048576,MATCH($A388,'Hoja de Trabajo para listado'!$BC$155:$BC$1048576,0),MATCH((CUADRO!F$5&amp;$E388),'Hoja de Trabajo para listado'!$BC$151:$CB$151,0)),0)+IFERROR(INDEX('Hoja de Trabajo para listado'!$DE$153:$DG$274,MATCH($A388,'Hoja de Trabajo para listado'!$DE$153:$DE$1048576,0),MATCH((CUADRO!F$5&amp;$E388),'Hoja de Trabajo para listado'!$DE$151:$DG$151,0)),0)+IFERROR(INDEX('Hoja de Trabajo para listado'!$CD$155:$DC$1048576,MATCH($A388,'Hoja de Trabajo para listado'!$CD$155:$CD$1048576,0),MATCH((CUADRO!F$5&amp;$E388),'Hoja de Trabajo para listado'!$CD$151:$DC$151,0)),0)</f>
        <v>0</v>
      </c>
      <c r="G388" s="243">
        <f ca="1">+IFERROR(INDEX('Hoja de Trabajo para listado'!$A$155:$Z$1048576,MATCH($A388,'Hoja de Trabajo para listado'!$A$155:$A$1048576,0),MATCH((CUADRO!G$5&amp;$E388),'Hoja de Trabajo para listado'!$A$151:$Z$151,0)),0)+IFERROR(INDEX('Hoja de Trabajo para listado'!$AB$155:$BA$1048576,MATCH($A388,'Hoja de Trabajo para listado'!$AB$155:$AB$1048576,0),MATCH((CUADRO!G$5&amp;$E388),'Hoja de Trabajo para listado'!$AB$151:$BA$151,0)),0)+IFERROR(INDEX('Hoja de Trabajo para listado'!$BC$155:$CB$1048576,MATCH($A388,'Hoja de Trabajo para listado'!$BC$155:$BC$1048576,0),MATCH((CUADRO!G$5&amp;$E388),'Hoja de Trabajo para listado'!$BC$151:$CB$151,0)),0)+IFERROR(INDEX('Hoja de Trabajo para listado'!$DE$153:$DG$274,MATCH($A388,'Hoja de Trabajo para listado'!$DE$153:$DE$1048576,0),MATCH((CUADRO!G$5&amp;$E388),'Hoja de Trabajo para listado'!$DE$151:$DG$151,0)),0)+IFERROR(INDEX('Hoja de Trabajo para listado'!$CD$155:$DC$1048576,MATCH($A388,'Hoja de Trabajo para listado'!$CD$155:$CD$1048576,0),MATCH((CUADRO!G$5&amp;$E388),'Hoja de Trabajo para listado'!$CD$151:$DC$151,0)),0)</f>
        <v>0</v>
      </c>
      <c r="H388" s="243">
        <f ca="1">+IFERROR(INDEX('Hoja de Trabajo para listado'!$A$155:$Z$1048576,MATCH($A388,'Hoja de Trabajo para listado'!$A$155:$A$1048576,0),MATCH((CUADRO!H$5&amp;$E388),'Hoja de Trabajo para listado'!$A$151:$Z$151,0)),0)+IFERROR(INDEX('Hoja de Trabajo para listado'!$AB$155:$BA$1048576,MATCH($A388,'Hoja de Trabajo para listado'!$AB$155:$AB$1048576,0),MATCH((CUADRO!H$5&amp;$E388),'Hoja de Trabajo para listado'!$AB$151:$BA$151,0)),0)+IFERROR(INDEX('Hoja de Trabajo para listado'!$BC$155:$CB$1048576,MATCH($A388,'Hoja de Trabajo para listado'!$BC$155:$BC$1048576,0),MATCH((CUADRO!H$5&amp;$E388),'Hoja de Trabajo para listado'!$BC$151:$CB$151,0)),0)+IFERROR(INDEX('Hoja de Trabajo para listado'!$DE$153:$DG$274,MATCH($A388,'Hoja de Trabajo para listado'!$DE$153:$DE$1048576,0),MATCH((CUADRO!H$5&amp;$E388),'Hoja de Trabajo para listado'!$DE$151:$DG$151,0)),0)+IFERROR(INDEX('Hoja de Trabajo para listado'!$CD$155:$DC$1048576,MATCH($A388,'Hoja de Trabajo para listado'!$CD$155:$CD$1048576,0),MATCH((CUADRO!H$5&amp;$E388),'Hoja de Trabajo para listado'!$CD$151:$DC$151,0)),0)</f>
        <v>0</v>
      </c>
      <c r="I388" s="243">
        <f ca="1">+IFERROR(INDEX('Hoja de Trabajo para listado'!$A$155:$Z$1048576,MATCH($A388,'Hoja de Trabajo para listado'!$A$155:$A$1048576,0),MATCH((CUADRO!I$5&amp;$E388),'Hoja de Trabajo para listado'!$A$151:$Z$151,0)),0)+IFERROR(INDEX('Hoja de Trabajo para listado'!$AB$155:$BA$1048576,MATCH($A388,'Hoja de Trabajo para listado'!$AB$155:$AB$1048576,0),MATCH((CUADRO!I$5&amp;$E388),'Hoja de Trabajo para listado'!$AB$151:$BA$151,0)),0)+IFERROR(INDEX('Hoja de Trabajo para listado'!$BC$155:$CB$1048576,MATCH($A388,'Hoja de Trabajo para listado'!$BC$155:$BC$1048576,0),MATCH((CUADRO!I$5&amp;$E388),'Hoja de Trabajo para listado'!$BC$151:$CB$151,0)),0)+IFERROR(INDEX('Hoja de Trabajo para listado'!$DE$153:$DG$274,MATCH($A388,'Hoja de Trabajo para listado'!$DE$153:$DE$1048576,0),MATCH((CUADRO!I$5&amp;$E388),'Hoja de Trabajo para listado'!$DE$151:$DG$151,0)),0)+IFERROR(INDEX('Hoja de Trabajo para listado'!$CD$155:$DC$1048576,MATCH($A388,'Hoja de Trabajo para listado'!$CD$155:$CD$1048576,0),MATCH((CUADRO!I$5&amp;$E388),'Hoja de Trabajo para listado'!$CD$151:$DC$151,0)),0)</f>
        <v>0</v>
      </c>
      <c r="J388" s="243">
        <f ca="1">+IFERROR(INDEX('Hoja de Trabajo para listado'!$A$155:$Z$1048576,MATCH($A388,'Hoja de Trabajo para listado'!$A$155:$A$1048576,0),MATCH((CUADRO!J$5&amp;$E388),'Hoja de Trabajo para listado'!$A$151:$Z$151,0)),0)+IFERROR(INDEX('Hoja de Trabajo para listado'!$AB$155:$BA$1048576,MATCH($A388,'Hoja de Trabajo para listado'!$AB$155:$AB$1048576,0),MATCH((CUADRO!J$5&amp;$E388),'Hoja de Trabajo para listado'!$AB$151:$BA$151,0)),0)+IFERROR(INDEX('Hoja de Trabajo para listado'!$BC$155:$CB$1048576,MATCH($A388,'Hoja de Trabajo para listado'!$BC$155:$BC$1048576,0),MATCH((CUADRO!J$5&amp;$E388),'Hoja de Trabajo para listado'!$BC$151:$CB$151,0)),0)+IFERROR(INDEX('Hoja de Trabajo para listado'!$DE$153:$DG$274,MATCH($A388,'Hoja de Trabajo para listado'!$DE$153:$DE$1048576,0),MATCH((CUADRO!J$5&amp;$E388),'Hoja de Trabajo para listado'!$DE$151:$DG$151,0)),0)+IFERROR(INDEX('Hoja de Trabajo para listado'!$CD$155:$DC$1048576,MATCH($A388,'Hoja de Trabajo para listado'!$CD$155:$CD$1048576,0),MATCH((CUADRO!J$5&amp;$E388),'Hoja de Trabajo para listado'!$CD$151:$DC$151,0)),0)</f>
        <v>0</v>
      </c>
      <c r="K388" s="243">
        <f ca="1">+IFERROR(INDEX('Hoja de Trabajo para listado'!$A$155:$Z$1048576,MATCH($A388,'Hoja de Trabajo para listado'!$A$155:$A$1048576,0),MATCH((CUADRO!K$5&amp;$E388),'Hoja de Trabajo para listado'!$A$151:$Z$151,0)),0)+IFERROR(INDEX('Hoja de Trabajo para listado'!$AB$155:$BA$1048576,MATCH($A388,'Hoja de Trabajo para listado'!$AB$155:$AB$1048576,0),MATCH((CUADRO!K$5&amp;$E388),'Hoja de Trabajo para listado'!$AB$151:$BA$151,0)),0)+IFERROR(INDEX('Hoja de Trabajo para listado'!$BC$155:$CB$1048576,MATCH($A388,'Hoja de Trabajo para listado'!$BC$155:$BC$1048576,0),MATCH((CUADRO!K$5&amp;$E388),'Hoja de Trabajo para listado'!$BC$151:$CB$151,0)),0)+IFERROR(INDEX('Hoja de Trabajo para listado'!$DE$153:$DG$274,MATCH($A388,'Hoja de Trabajo para listado'!$DE$153:$DE$1048576,0),MATCH((CUADRO!K$5&amp;$E388),'Hoja de Trabajo para listado'!$DE$151:$DG$151,0)),0)+IFERROR(INDEX('Hoja de Trabajo para listado'!$CD$155:$DC$1048576,MATCH($A388,'Hoja de Trabajo para listado'!$CD$155:$CD$1048576,0),MATCH((CUADRO!K$5&amp;$E388),'Hoja de Trabajo para listado'!$CD$151:$DC$151,0)),0)</f>
        <v>0</v>
      </c>
      <c r="L388" s="243">
        <f ca="1">+IFERROR(INDEX('Hoja de Trabajo para listado'!$A$155:$Z$1048576,MATCH($A388,'Hoja de Trabajo para listado'!$A$155:$A$1048576,0),MATCH((CUADRO!L$5&amp;$E388),'Hoja de Trabajo para listado'!$A$151:$Z$151,0)),0)+IFERROR(INDEX('Hoja de Trabajo para listado'!$AB$155:$BA$1048576,MATCH($A388,'Hoja de Trabajo para listado'!$AB$155:$AB$1048576,0),MATCH((CUADRO!L$5&amp;$E388),'Hoja de Trabajo para listado'!$AB$151:$BA$151,0)),0)+IFERROR(INDEX('Hoja de Trabajo para listado'!$BC$155:$CB$1048576,MATCH($A388,'Hoja de Trabajo para listado'!$BC$155:$BC$1048576,0),MATCH((CUADRO!L$5&amp;$E388),'Hoja de Trabajo para listado'!$BC$151:$CB$151,0)),0)+IFERROR(INDEX('Hoja de Trabajo para listado'!$DE$153:$DG$274,MATCH($A388,'Hoja de Trabajo para listado'!$DE$153:$DE$1048576,0),MATCH((CUADRO!L$5&amp;$E388),'Hoja de Trabajo para listado'!$DE$151:$DG$151,0)),0)+IFERROR(INDEX('Hoja de Trabajo para listado'!$CD$155:$DC$1048576,MATCH($A388,'Hoja de Trabajo para listado'!$CD$155:$CD$1048576,0),MATCH((CUADRO!L$5&amp;$E388),'Hoja de Trabajo para listado'!$CD$151:$DC$151,0)),0)</f>
        <v>0</v>
      </c>
      <c r="M388" s="243">
        <f ca="1">+IFERROR(INDEX('Hoja de Trabajo para listado'!$A$155:$Z$1048576,MATCH($A388,'Hoja de Trabajo para listado'!$A$155:$A$1048576,0),MATCH((CUADRO!M$5&amp;$E388),'Hoja de Trabajo para listado'!$A$151:$Z$151,0)),0)+IFERROR(INDEX('Hoja de Trabajo para listado'!$AB$155:$BA$1048576,MATCH($A388,'Hoja de Trabajo para listado'!$AB$155:$AB$1048576,0),MATCH((CUADRO!M$5&amp;$E388),'Hoja de Trabajo para listado'!$AB$151:$BA$151,0)),0)+IFERROR(INDEX('Hoja de Trabajo para listado'!$BC$155:$CB$1048576,MATCH($A388,'Hoja de Trabajo para listado'!$BC$155:$BC$1048576,0),MATCH((CUADRO!M$5&amp;$E388),'Hoja de Trabajo para listado'!$BC$151:$CB$151,0)),0)+IFERROR(INDEX('Hoja de Trabajo para listado'!$DE$153:$DG$274,MATCH($A388,'Hoja de Trabajo para listado'!$DE$153:$DE$1048576,0),MATCH((CUADRO!M$5&amp;$E388),'Hoja de Trabajo para listado'!$DE$151:$DG$151,0)),0)+IFERROR(INDEX('Hoja de Trabajo para listado'!$CD$155:$DC$1048576,MATCH($A388,'Hoja de Trabajo para listado'!$CD$155:$CD$1048576,0),MATCH((CUADRO!M$5&amp;$E388),'Hoja de Trabajo para listado'!$CD$151:$DC$151,0)),0)</f>
        <v>0</v>
      </c>
      <c r="N388" s="243">
        <f ca="1">+IFERROR(INDEX('Hoja de Trabajo para listado'!$A$155:$Z$1048576,MATCH($A388,'Hoja de Trabajo para listado'!$A$155:$A$1048576,0),MATCH((CUADRO!N$5&amp;$E388),'Hoja de Trabajo para listado'!$A$151:$Z$151,0)),0)+IFERROR(INDEX('Hoja de Trabajo para listado'!$AB$155:$BA$1048576,MATCH($A388,'Hoja de Trabajo para listado'!$AB$155:$AB$1048576,0),MATCH((CUADRO!N$5&amp;$E388),'Hoja de Trabajo para listado'!$AB$151:$BA$151,0)),0)+IFERROR(INDEX('Hoja de Trabajo para listado'!$BC$155:$CB$1048576,MATCH($A388,'Hoja de Trabajo para listado'!$BC$155:$BC$1048576,0),MATCH((CUADRO!N$5&amp;$E388),'Hoja de Trabajo para listado'!$BC$151:$CB$151,0)),0)+IFERROR(INDEX('Hoja de Trabajo para listado'!$DE$153:$DG$274,MATCH($A388,'Hoja de Trabajo para listado'!$DE$153:$DE$1048576,0),MATCH((CUADRO!N$5&amp;$E388),'Hoja de Trabajo para listado'!$DE$151:$DG$151,0)),0)+IFERROR(INDEX('Hoja de Trabajo para listado'!$CD$155:$DC$1048576,MATCH($A388,'Hoja de Trabajo para listado'!$CD$155:$CD$1048576,0),MATCH((CUADRO!N$5&amp;$E388),'Hoja de Trabajo para listado'!$CD$151:$DC$151,0)),0)</f>
        <v>0</v>
      </c>
      <c r="O388" s="243">
        <f ca="1">+IFERROR(INDEX('Hoja de Trabajo para listado'!$A$155:$Z$1048576,MATCH($A388,'Hoja de Trabajo para listado'!$A$155:$A$1048576,0),MATCH((CUADRO!O$5&amp;$E388),'Hoja de Trabajo para listado'!$A$151:$Z$151,0)),0)+IFERROR(INDEX('Hoja de Trabajo para listado'!$AB$155:$BA$1048576,MATCH($A388,'Hoja de Trabajo para listado'!$AB$155:$AB$1048576,0),MATCH((CUADRO!O$5&amp;$E388),'Hoja de Trabajo para listado'!$AB$151:$BA$151,0)),0)+IFERROR(INDEX('Hoja de Trabajo para listado'!$BC$155:$CB$1048576,MATCH($A388,'Hoja de Trabajo para listado'!$BC$155:$BC$1048576,0),MATCH((CUADRO!O$5&amp;$E388),'Hoja de Trabajo para listado'!$BC$151:$CB$151,0)),0)+IFERROR(INDEX('Hoja de Trabajo para listado'!$DE$153:$DG$274,MATCH($A388,'Hoja de Trabajo para listado'!$DE$153:$DE$1048576,0),MATCH((CUADRO!O$5&amp;$E388),'Hoja de Trabajo para listado'!$DE$151:$DG$151,0)),0)+IFERROR(INDEX('Hoja de Trabajo para listado'!$CD$155:$DC$1048576,MATCH($A388,'Hoja de Trabajo para listado'!$CD$155:$CD$1048576,0),MATCH((CUADRO!O$5&amp;$E388),'Hoja de Trabajo para listado'!$CD$151:$DC$151,0)),0)</f>
        <v>0</v>
      </c>
      <c r="P388" s="243">
        <f ca="1">+IFERROR(INDEX('Hoja de Trabajo para listado'!$A$155:$Z$1048576,MATCH($A388,'Hoja de Trabajo para listado'!$A$155:$A$1048576,0),MATCH((CUADRO!P$5&amp;$E388),'Hoja de Trabajo para listado'!$A$151:$Z$151,0)),0)+IFERROR(INDEX('Hoja de Trabajo para listado'!$AB$155:$BA$1048576,MATCH($A388,'Hoja de Trabajo para listado'!$AB$155:$AB$1048576,0),MATCH((CUADRO!P$5&amp;$E388),'Hoja de Trabajo para listado'!$AB$151:$BA$151,0)),0)+IFERROR(INDEX('Hoja de Trabajo para listado'!$BC$155:$CB$1048576,MATCH($A388,'Hoja de Trabajo para listado'!$BC$155:$BC$1048576,0),MATCH((CUADRO!P$5&amp;$E388),'Hoja de Trabajo para listado'!$BC$151:$CB$151,0)),0)+IFERROR(INDEX('Hoja de Trabajo para listado'!$DE$153:$DG$274,MATCH($A388,'Hoja de Trabajo para listado'!$DE$153:$DE$1048576,0),MATCH((CUADRO!P$5&amp;$E388),'Hoja de Trabajo para listado'!$DE$151:$DG$151,0)),0)+IFERROR(INDEX('Hoja de Trabajo para listado'!$CD$155:$DC$1048576,MATCH($A388,'Hoja de Trabajo para listado'!$CD$155:$CD$1048576,0),MATCH((CUADRO!P$5&amp;$E388),'Hoja de Trabajo para listado'!$CD$151:$DC$151,0)),0)</f>
        <v>0</v>
      </c>
      <c r="Q388" s="243">
        <f ca="1">+IFERROR(INDEX('Hoja de Trabajo para listado'!$A$155:$Z$1048576,MATCH($A388,'Hoja de Trabajo para listado'!$A$155:$A$1048576,0),MATCH((CUADRO!Q$5&amp;$E388),'Hoja de Trabajo para listado'!$A$151:$Z$151,0)),0)+IFERROR(INDEX('Hoja de Trabajo para listado'!$AB$155:$BA$1048576,MATCH($A388,'Hoja de Trabajo para listado'!$AB$155:$AB$1048576,0),MATCH((CUADRO!Q$5&amp;$E388),'Hoja de Trabajo para listado'!$AB$151:$BA$151,0)),0)+IFERROR(INDEX('Hoja de Trabajo para listado'!$BC$155:$CB$1048576,MATCH($A388,'Hoja de Trabajo para listado'!$BC$155:$BC$1048576,0),MATCH((CUADRO!Q$5&amp;$E388),'Hoja de Trabajo para listado'!$BC$151:$CB$151,0)),0)+IFERROR(INDEX('Hoja de Trabajo para listado'!$DE$153:$DG$274,MATCH($A388,'Hoja de Trabajo para listado'!$DE$153:$DE$1048576,0),MATCH((CUADRO!Q$5&amp;$E388),'Hoja de Trabajo para listado'!$DE$151:$DG$151,0)),0)+IFERROR(INDEX('Hoja de Trabajo para listado'!$CD$155:$DC$1048576,MATCH($A388,'Hoja de Trabajo para listado'!$CD$155:$CD$1048576,0),MATCH((CUADRO!Q$5&amp;$E388),'Hoja de Trabajo para listado'!$CD$151:$DC$151,0)),0)</f>
        <v>0</v>
      </c>
      <c r="R388" s="243">
        <f t="shared" ca="1" si="13"/>
        <v>0</v>
      </c>
      <c r="S388" s="263"/>
      <c r="T388" s="243">
        <f ca="1">+T389</f>
        <v>1572712.5</v>
      </c>
      <c r="U388" s="242">
        <f t="shared" si="14"/>
        <v>1</v>
      </c>
      <c r="V388" s="333" t="str">
        <f>+VLOOKUP(A388,bd_lista!$A$3:$E$590,5,FALSE)</f>
        <v>Instituciones Descentralizadas</v>
      </c>
      <c r="W388" s="383" t="str">
        <f>+V388</f>
        <v>Instituciones Descentralizadas</v>
      </c>
      <c r="X388" s="242">
        <f>+A388</f>
        <v>670</v>
      </c>
      <c r="Y388" s="242" t="str">
        <f>+VLOOKUP(X388,bd_lista!$A$3:$C$590,3,FALSE)</f>
        <v>Órgano Electoral Plurinacional</v>
      </c>
      <c r="Z388" s="294">
        <f>+X388</f>
        <v>670</v>
      </c>
      <c r="AA388" s="319" t="str">
        <f>+Y388</f>
        <v>Órgano Electoral Plurinacional</v>
      </c>
    </row>
    <row r="389" spans="1:27" ht="15" customHeight="1">
      <c r="A389" s="32">
        <v>670</v>
      </c>
      <c r="B389" s="389"/>
      <c r="C389" s="333" t="str">
        <f>+VLOOKUP(A389,bd_lista!$A$3:$C$590,3,FALSE)</f>
        <v>Órgano Electoral Plurinacional</v>
      </c>
      <c r="D389" s="386"/>
      <c r="E389" s="333" t="s">
        <v>1305</v>
      </c>
      <c r="F389" s="245">
        <f ca="1">+IFERROR(INDEX('Hoja de Trabajo para listado'!$A$155:$Z$1048576,MATCH($A389,'Hoja de Trabajo para listado'!$A$155:$A$1048576,0),MATCH((CUADRO!F$5&amp;$E389),'Hoja de Trabajo para listado'!$A$151:$Z$151,0)),0)+IFERROR(INDEX('Hoja de Trabajo para listado'!$AB$155:$BA$1048576,MATCH($A389,'Hoja de Trabajo para listado'!$AB$155:$AB$1048576,0),MATCH((CUADRO!F$5&amp;$E389),'Hoja de Trabajo para listado'!$AB$151:$BA$151,0)),0)+IFERROR(INDEX('Hoja de Trabajo para listado'!$BC$155:$CB$1048576,MATCH($A389,'Hoja de Trabajo para listado'!$BC$155:$BC$1048576,0),MATCH((CUADRO!F$5&amp;$E389),'Hoja de Trabajo para listado'!$BC$151:$CB$151,0)),0)+IFERROR(INDEX('Hoja de Trabajo para listado'!$DE$153:$DG$274,MATCH($A389,'Hoja de Trabajo para listado'!$DE$153:$DE$1048576,0),MATCH((CUADRO!F$5&amp;$E389),'Hoja de Trabajo para listado'!$DE$151:$DG$151,0)),0)+IFERROR(INDEX('Hoja de Trabajo para listado'!$CD$155:$DC$1048576,MATCH($A389,'Hoja de Trabajo para listado'!$CD$155:$CD$1048576,0),MATCH((CUADRO!F$5&amp;$E389),'Hoja de Trabajo para listado'!$CD$151:$DC$151,0)),0)</f>
        <v>0</v>
      </c>
      <c r="G389" s="245">
        <f ca="1">+IFERROR(INDEX('Hoja de Trabajo para listado'!$A$155:$Z$1048576,MATCH($A389,'Hoja de Trabajo para listado'!$A$155:$A$1048576,0),MATCH((CUADRO!G$5&amp;$E389),'Hoja de Trabajo para listado'!$A$151:$Z$151,0)),0)+IFERROR(INDEX('Hoja de Trabajo para listado'!$AB$155:$BA$1048576,MATCH($A389,'Hoja de Trabajo para listado'!$AB$155:$AB$1048576,0),MATCH((CUADRO!G$5&amp;$E389),'Hoja de Trabajo para listado'!$AB$151:$BA$151,0)),0)+IFERROR(INDEX('Hoja de Trabajo para listado'!$BC$155:$CB$1048576,MATCH($A389,'Hoja de Trabajo para listado'!$BC$155:$BC$1048576,0),MATCH((CUADRO!G$5&amp;$E389),'Hoja de Trabajo para listado'!$BC$151:$CB$151,0)),0)+IFERROR(INDEX('Hoja de Trabajo para listado'!$DE$153:$DG$274,MATCH($A389,'Hoja de Trabajo para listado'!$DE$153:$DE$1048576,0),MATCH((CUADRO!G$5&amp;$E389),'Hoja de Trabajo para listado'!$DE$151:$DG$151,0)),0)+IFERROR(INDEX('Hoja de Trabajo para listado'!$CD$155:$DC$1048576,MATCH($A389,'Hoja de Trabajo para listado'!$CD$155:$CD$1048576,0),MATCH((CUADRO!G$5&amp;$E389),'Hoja de Trabajo para listado'!$CD$151:$DC$151,0)),0)</f>
        <v>1572712.5</v>
      </c>
      <c r="H389" s="245">
        <f ca="1">+IFERROR(INDEX('Hoja de Trabajo para listado'!$A$155:$Z$1048576,MATCH($A389,'Hoja de Trabajo para listado'!$A$155:$A$1048576,0),MATCH((CUADRO!H$5&amp;$E389),'Hoja de Trabajo para listado'!$A$151:$Z$151,0)),0)+IFERROR(INDEX('Hoja de Trabajo para listado'!$AB$155:$BA$1048576,MATCH($A389,'Hoja de Trabajo para listado'!$AB$155:$AB$1048576,0),MATCH((CUADRO!H$5&amp;$E389),'Hoja de Trabajo para listado'!$AB$151:$BA$151,0)),0)+IFERROR(INDEX('Hoja de Trabajo para listado'!$BC$155:$CB$1048576,MATCH($A389,'Hoja de Trabajo para listado'!$BC$155:$BC$1048576,0),MATCH((CUADRO!H$5&amp;$E389),'Hoja de Trabajo para listado'!$BC$151:$CB$151,0)),0)+IFERROR(INDEX('Hoja de Trabajo para listado'!$DE$153:$DG$274,MATCH($A389,'Hoja de Trabajo para listado'!$DE$153:$DE$1048576,0),MATCH((CUADRO!H$5&amp;$E389),'Hoja de Trabajo para listado'!$DE$151:$DG$151,0)),0)+IFERROR(INDEX('Hoja de Trabajo para listado'!$CD$155:$DC$1048576,MATCH($A389,'Hoja de Trabajo para listado'!$CD$155:$CD$1048576,0),MATCH((CUADRO!H$5&amp;$E389),'Hoja de Trabajo para listado'!$CD$151:$DC$151,0)),0)</f>
        <v>0</v>
      </c>
      <c r="I389" s="245">
        <f ca="1">+IFERROR(INDEX('Hoja de Trabajo para listado'!$A$155:$Z$1048576,MATCH($A389,'Hoja de Trabajo para listado'!$A$155:$A$1048576,0),MATCH((CUADRO!I$5&amp;$E389),'Hoja de Trabajo para listado'!$A$151:$Z$151,0)),0)+IFERROR(INDEX('Hoja de Trabajo para listado'!$AB$155:$BA$1048576,MATCH($A389,'Hoja de Trabajo para listado'!$AB$155:$AB$1048576,0),MATCH((CUADRO!I$5&amp;$E389),'Hoja de Trabajo para listado'!$AB$151:$BA$151,0)),0)+IFERROR(INDEX('Hoja de Trabajo para listado'!$BC$155:$CB$1048576,MATCH($A389,'Hoja de Trabajo para listado'!$BC$155:$BC$1048576,0),MATCH((CUADRO!I$5&amp;$E389),'Hoja de Trabajo para listado'!$BC$151:$CB$151,0)),0)+IFERROR(INDEX('Hoja de Trabajo para listado'!$DE$153:$DG$274,MATCH($A389,'Hoja de Trabajo para listado'!$DE$153:$DE$1048576,0),MATCH((CUADRO!I$5&amp;$E389),'Hoja de Trabajo para listado'!$DE$151:$DG$151,0)),0)+IFERROR(INDEX('Hoja de Trabajo para listado'!$CD$155:$DC$1048576,MATCH($A389,'Hoja de Trabajo para listado'!$CD$155:$CD$1048576,0),MATCH((CUADRO!I$5&amp;$E389),'Hoja de Trabajo para listado'!$CD$151:$DC$151,0)),0)</f>
        <v>0</v>
      </c>
      <c r="J389" s="245">
        <f ca="1">+IFERROR(INDEX('Hoja de Trabajo para listado'!$A$155:$Z$1048576,MATCH($A389,'Hoja de Trabajo para listado'!$A$155:$A$1048576,0),MATCH((CUADRO!J$5&amp;$E389),'Hoja de Trabajo para listado'!$A$151:$Z$151,0)),0)+IFERROR(INDEX('Hoja de Trabajo para listado'!$AB$155:$BA$1048576,MATCH($A389,'Hoja de Trabajo para listado'!$AB$155:$AB$1048576,0),MATCH((CUADRO!J$5&amp;$E389),'Hoja de Trabajo para listado'!$AB$151:$BA$151,0)),0)+IFERROR(INDEX('Hoja de Trabajo para listado'!$BC$155:$CB$1048576,MATCH($A389,'Hoja de Trabajo para listado'!$BC$155:$BC$1048576,0),MATCH((CUADRO!J$5&amp;$E389),'Hoja de Trabajo para listado'!$BC$151:$CB$151,0)),0)+IFERROR(INDEX('Hoja de Trabajo para listado'!$DE$153:$DG$274,MATCH($A389,'Hoja de Trabajo para listado'!$DE$153:$DE$1048576,0),MATCH((CUADRO!J$5&amp;$E389),'Hoja de Trabajo para listado'!$DE$151:$DG$151,0)),0)+IFERROR(INDEX('Hoja de Trabajo para listado'!$CD$155:$DC$1048576,MATCH($A389,'Hoja de Trabajo para listado'!$CD$155:$CD$1048576,0),MATCH((CUADRO!J$5&amp;$E389),'Hoja de Trabajo para listado'!$CD$151:$DC$151,0)),0)</f>
        <v>0</v>
      </c>
      <c r="K389" s="245">
        <f ca="1">+IFERROR(INDEX('Hoja de Trabajo para listado'!$A$155:$Z$1048576,MATCH($A389,'Hoja de Trabajo para listado'!$A$155:$A$1048576,0),MATCH((CUADRO!K$5&amp;$E389),'Hoja de Trabajo para listado'!$A$151:$Z$151,0)),0)+IFERROR(INDEX('Hoja de Trabajo para listado'!$AB$155:$BA$1048576,MATCH($A389,'Hoja de Trabajo para listado'!$AB$155:$AB$1048576,0),MATCH((CUADRO!K$5&amp;$E389),'Hoja de Trabajo para listado'!$AB$151:$BA$151,0)),0)+IFERROR(INDEX('Hoja de Trabajo para listado'!$BC$155:$CB$1048576,MATCH($A389,'Hoja de Trabajo para listado'!$BC$155:$BC$1048576,0),MATCH((CUADRO!K$5&amp;$E389),'Hoja de Trabajo para listado'!$BC$151:$CB$151,0)),0)+IFERROR(INDEX('Hoja de Trabajo para listado'!$DE$153:$DG$274,MATCH($A389,'Hoja de Trabajo para listado'!$DE$153:$DE$1048576,0),MATCH((CUADRO!K$5&amp;$E389),'Hoja de Trabajo para listado'!$DE$151:$DG$151,0)),0)+IFERROR(INDEX('Hoja de Trabajo para listado'!$CD$155:$DC$1048576,MATCH($A389,'Hoja de Trabajo para listado'!$CD$155:$CD$1048576,0),MATCH((CUADRO!K$5&amp;$E389),'Hoja de Trabajo para listado'!$CD$151:$DC$151,0)),0)</f>
        <v>0</v>
      </c>
      <c r="L389" s="245">
        <f ca="1">+IFERROR(INDEX('Hoja de Trabajo para listado'!$A$155:$Z$1048576,MATCH($A389,'Hoja de Trabajo para listado'!$A$155:$A$1048576,0),MATCH((CUADRO!L$5&amp;$E389),'Hoja de Trabajo para listado'!$A$151:$Z$151,0)),0)+IFERROR(INDEX('Hoja de Trabajo para listado'!$AB$155:$BA$1048576,MATCH($A389,'Hoja de Trabajo para listado'!$AB$155:$AB$1048576,0),MATCH((CUADRO!L$5&amp;$E389),'Hoja de Trabajo para listado'!$AB$151:$BA$151,0)),0)+IFERROR(INDEX('Hoja de Trabajo para listado'!$BC$155:$CB$1048576,MATCH($A389,'Hoja de Trabajo para listado'!$BC$155:$BC$1048576,0),MATCH((CUADRO!L$5&amp;$E389),'Hoja de Trabajo para listado'!$BC$151:$CB$151,0)),0)+IFERROR(INDEX('Hoja de Trabajo para listado'!$DE$153:$DG$274,MATCH($A389,'Hoja de Trabajo para listado'!$DE$153:$DE$1048576,0),MATCH((CUADRO!L$5&amp;$E389),'Hoja de Trabajo para listado'!$DE$151:$DG$151,0)),0)+IFERROR(INDEX('Hoja de Trabajo para listado'!$CD$155:$DC$1048576,MATCH($A389,'Hoja de Trabajo para listado'!$CD$155:$CD$1048576,0),MATCH((CUADRO!L$5&amp;$E389),'Hoja de Trabajo para listado'!$CD$151:$DC$151,0)),0)</f>
        <v>0</v>
      </c>
      <c r="M389" s="245">
        <f ca="1">+IFERROR(INDEX('Hoja de Trabajo para listado'!$A$155:$Z$1048576,MATCH($A389,'Hoja de Trabajo para listado'!$A$155:$A$1048576,0),MATCH((CUADRO!M$5&amp;$E389),'Hoja de Trabajo para listado'!$A$151:$Z$151,0)),0)+IFERROR(INDEX('Hoja de Trabajo para listado'!$AB$155:$BA$1048576,MATCH($A389,'Hoja de Trabajo para listado'!$AB$155:$AB$1048576,0),MATCH((CUADRO!M$5&amp;$E389),'Hoja de Trabajo para listado'!$AB$151:$BA$151,0)),0)+IFERROR(INDEX('Hoja de Trabajo para listado'!$BC$155:$CB$1048576,MATCH($A389,'Hoja de Trabajo para listado'!$BC$155:$BC$1048576,0),MATCH((CUADRO!M$5&amp;$E389),'Hoja de Trabajo para listado'!$BC$151:$CB$151,0)),0)+IFERROR(INDEX('Hoja de Trabajo para listado'!$DE$153:$DG$274,MATCH($A389,'Hoja de Trabajo para listado'!$DE$153:$DE$1048576,0),MATCH((CUADRO!M$5&amp;$E389),'Hoja de Trabajo para listado'!$DE$151:$DG$151,0)),0)+IFERROR(INDEX('Hoja de Trabajo para listado'!$CD$155:$DC$1048576,MATCH($A389,'Hoja de Trabajo para listado'!$CD$155:$CD$1048576,0),MATCH((CUADRO!M$5&amp;$E389),'Hoja de Trabajo para listado'!$CD$151:$DC$151,0)),0)</f>
        <v>0</v>
      </c>
      <c r="N389" s="245">
        <f ca="1">+IFERROR(INDEX('Hoja de Trabajo para listado'!$A$155:$Z$1048576,MATCH($A389,'Hoja de Trabajo para listado'!$A$155:$A$1048576,0),MATCH((CUADRO!N$5&amp;$E389),'Hoja de Trabajo para listado'!$A$151:$Z$151,0)),0)+IFERROR(INDEX('Hoja de Trabajo para listado'!$AB$155:$BA$1048576,MATCH($A389,'Hoja de Trabajo para listado'!$AB$155:$AB$1048576,0),MATCH((CUADRO!N$5&amp;$E389),'Hoja de Trabajo para listado'!$AB$151:$BA$151,0)),0)+IFERROR(INDEX('Hoja de Trabajo para listado'!$BC$155:$CB$1048576,MATCH($A389,'Hoja de Trabajo para listado'!$BC$155:$BC$1048576,0),MATCH((CUADRO!N$5&amp;$E389),'Hoja de Trabajo para listado'!$BC$151:$CB$151,0)),0)+IFERROR(INDEX('Hoja de Trabajo para listado'!$DE$153:$DG$274,MATCH($A389,'Hoja de Trabajo para listado'!$DE$153:$DE$1048576,0),MATCH((CUADRO!N$5&amp;$E389),'Hoja de Trabajo para listado'!$DE$151:$DG$151,0)),0)+IFERROR(INDEX('Hoja de Trabajo para listado'!$CD$155:$DC$1048576,MATCH($A389,'Hoja de Trabajo para listado'!$CD$155:$CD$1048576,0),MATCH((CUADRO!N$5&amp;$E389),'Hoja de Trabajo para listado'!$CD$151:$DC$151,0)),0)</f>
        <v>0</v>
      </c>
      <c r="O389" s="245">
        <f ca="1">+IFERROR(INDEX('Hoja de Trabajo para listado'!$A$155:$Z$1048576,MATCH($A389,'Hoja de Trabajo para listado'!$A$155:$A$1048576,0),MATCH((CUADRO!O$5&amp;$E389),'Hoja de Trabajo para listado'!$A$151:$Z$151,0)),0)+IFERROR(INDEX('Hoja de Trabajo para listado'!$AB$155:$BA$1048576,MATCH($A389,'Hoja de Trabajo para listado'!$AB$155:$AB$1048576,0),MATCH((CUADRO!O$5&amp;$E389),'Hoja de Trabajo para listado'!$AB$151:$BA$151,0)),0)+IFERROR(INDEX('Hoja de Trabajo para listado'!$BC$155:$CB$1048576,MATCH($A389,'Hoja de Trabajo para listado'!$BC$155:$BC$1048576,0),MATCH((CUADRO!O$5&amp;$E389),'Hoja de Trabajo para listado'!$BC$151:$CB$151,0)),0)+IFERROR(INDEX('Hoja de Trabajo para listado'!$DE$153:$DG$274,MATCH($A389,'Hoja de Trabajo para listado'!$DE$153:$DE$1048576,0),MATCH((CUADRO!O$5&amp;$E389),'Hoja de Trabajo para listado'!$DE$151:$DG$151,0)),0)+IFERROR(INDEX('Hoja de Trabajo para listado'!$CD$155:$DC$1048576,MATCH($A389,'Hoja de Trabajo para listado'!$CD$155:$CD$1048576,0),MATCH((CUADRO!O$5&amp;$E389),'Hoja de Trabajo para listado'!$CD$151:$DC$151,0)),0)</f>
        <v>0</v>
      </c>
      <c r="P389" s="245">
        <f ca="1">+IFERROR(INDEX('Hoja de Trabajo para listado'!$A$155:$Z$1048576,MATCH($A389,'Hoja de Trabajo para listado'!$A$155:$A$1048576,0),MATCH((CUADRO!P$5&amp;$E389),'Hoja de Trabajo para listado'!$A$151:$Z$151,0)),0)+IFERROR(INDEX('Hoja de Trabajo para listado'!$AB$155:$BA$1048576,MATCH($A389,'Hoja de Trabajo para listado'!$AB$155:$AB$1048576,0),MATCH((CUADRO!P$5&amp;$E389),'Hoja de Trabajo para listado'!$AB$151:$BA$151,0)),0)+IFERROR(INDEX('Hoja de Trabajo para listado'!$BC$155:$CB$1048576,MATCH($A389,'Hoja de Trabajo para listado'!$BC$155:$BC$1048576,0),MATCH((CUADRO!P$5&amp;$E389),'Hoja de Trabajo para listado'!$BC$151:$CB$151,0)),0)+IFERROR(INDEX('Hoja de Trabajo para listado'!$DE$153:$DG$274,MATCH($A389,'Hoja de Trabajo para listado'!$DE$153:$DE$1048576,0),MATCH((CUADRO!P$5&amp;$E389),'Hoja de Trabajo para listado'!$DE$151:$DG$151,0)),0)+IFERROR(INDEX('Hoja de Trabajo para listado'!$CD$155:$DC$1048576,MATCH($A389,'Hoja de Trabajo para listado'!$CD$155:$CD$1048576,0),MATCH((CUADRO!P$5&amp;$E389),'Hoja de Trabajo para listado'!$CD$151:$DC$151,0)),0)</f>
        <v>0</v>
      </c>
      <c r="Q389" s="245">
        <f ca="1">+IFERROR(INDEX('Hoja de Trabajo para listado'!$A$155:$Z$1048576,MATCH($A389,'Hoja de Trabajo para listado'!$A$155:$A$1048576,0),MATCH((CUADRO!Q$5&amp;$E389),'Hoja de Trabajo para listado'!$A$151:$Z$151,0)),0)+IFERROR(INDEX('Hoja de Trabajo para listado'!$AB$155:$BA$1048576,MATCH($A389,'Hoja de Trabajo para listado'!$AB$155:$AB$1048576,0),MATCH((CUADRO!Q$5&amp;$E389),'Hoja de Trabajo para listado'!$AB$151:$BA$151,0)),0)+IFERROR(INDEX('Hoja de Trabajo para listado'!$BC$155:$CB$1048576,MATCH($A389,'Hoja de Trabajo para listado'!$BC$155:$BC$1048576,0),MATCH((CUADRO!Q$5&amp;$E389),'Hoja de Trabajo para listado'!$BC$151:$CB$151,0)),0)+IFERROR(INDEX('Hoja de Trabajo para listado'!$DE$153:$DG$274,MATCH($A389,'Hoja de Trabajo para listado'!$DE$153:$DE$1048576,0),MATCH((CUADRO!Q$5&amp;$E389),'Hoja de Trabajo para listado'!$DE$151:$DG$151,0)),0)+IFERROR(INDEX('Hoja de Trabajo para listado'!$CD$155:$DC$1048576,MATCH($A389,'Hoja de Trabajo para listado'!$CD$155:$CD$1048576,0),MATCH((CUADRO!Q$5&amp;$E389),'Hoja de Trabajo para listado'!$CD$151:$DC$151,0)),0)</f>
        <v>0</v>
      </c>
      <c r="R389" s="245">
        <f t="shared" ca="1" si="13"/>
        <v>1572712.5</v>
      </c>
      <c r="S389" s="262">
        <f ca="1">+R388+R389</f>
        <v>1572712.5</v>
      </c>
      <c r="T389" s="245">
        <f ca="1">+S389</f>
        <v>1572712.5</v>
      </c>
      <c r="U389" s="244">
        <f t="shared" si="14"/>
        <v>2</v>
      </c>
      <c r="V389" s="333" t="str">
        <f>+VLOOKUP(A389,bd_lista!$A$3:$E$590,5,FALSE)</f>
        <v>Instituciones Descentralizadas</v>
      </c>
      <c r="W389" s="384"/>
      <c r="X389" s="242">
        <f>+A389</f>
        <v>670</v>
      </c>
      <c r="Y389" s="242" t="str">
        <f>+VLOOKUP(X389,bd_lista!$A$3:$C$590,3,FALSE)</f>
        <v>Órgano Electoral Plurinacional</v>
      </c>
      <c r="Z389" s="292"/>
      <c r="AA389" s="321"/>
    </row>
    <row r="390" spans="1:27" ht="15" customHeight="1">
      <c r="A390" s="251">
        <v>680</v>
      </c>
      <c r="B390" s="388">
        <f>+A390</f>
        <v>680</v>
      </c>
      <c r="C390" s="247" t="str">
        <f>+VLOOKUP(A390,bd_lista!$A$3:$C$590,3,FALSE)</f>
        <v>Contraloria General del Estado</v>
      </c>
      <c r="D390" s="385" t="str">
        <f>+C390</f>
        <v>Contraloria General del Estado</v>
      </c>
      <c r="E390" s="247" t="s">
        <v>1304</v>
      </c>
      <c r="F390" s="243">
        <f ca="1">+IFERROR(INDEX('Hoja de Trabajo para listado'!$A$155:$Z$1048576,MATCH($A390,'Hoja de Trabajo para listado'!$A$155:$A$1048576,0),MATCH((CUADRO!F$5&amp;$E390),'Hoja de Trabajo para listado'!$A$151:$Z$151,0)),0)+IFERROR(INDEX('Hoja de Trabajo para listado'!$AB$155:$BA$1048576,MATCH($A390,'Hoja de Trabajo para listado'!$AB$155:$AB$1048576,0),MATCH((CUADRO!F$5&amp;$E390),'Hoja de Trabajo para listado'!$AB$151:$BA$151,0)),0)+IFERROR(INDEX('Hoja de Trabajo para listado'!$BC$155:$CB$1048576,MATCH($A390,'Hoja de Trabajo para listado'!$BC$155:$BC$1048576,0),MATCH((CUADRO!F$5&amp;$E390),'Hoja de Trabajo para listado'!$BC$151:$CB$151,0)),0)+IFERROR(INDEX('Hoja de Trabajo para listado'!$DE$153:$DG$274,MATCH($A390,'Hoja de Trabajo para listado'!$DE$153:$DE$1048576,0),MATCH((CUADRO!F$5&amp;$E390),'Hoja de Trabajo para listado'!$DE$151:$DG$151,0)),0)+IFERROR(INDEX('Hoja de Trabajo para listado'!$CD$155:$DC$1048576,MATCH($A390,'Hoja de Trabajo para listado'!$CD$155:$CD$1048576,0),MATCH((CUADRO!F$5&amp;$E390),'Hoja de Trabajo para listado'!$CD$151:$DC$151,0)),0)</f>
        <v>0</v>
      </c>
      <c r="G390" s="243">
        <f ca="1">+IFERROR(INDEX('Hoja de Trabajo para listado'!$A$155:$Z$1048576,MATCH($A390,'Hoja de Trabajo para listado'!$A$155:$A$1048576,0),MATCH((CUADRO!G$5&amp;$E390),'Hoja de Trabajo para listado'!$A$151:$Z$151,0)),0)+IFERROR(INDEX('Hoja de Trabajo para listado'!$AB$155:$BA$1048576,MATCH($A390,'Hoja de Trabajo para listado'!$AB$155:$AB$1048576,0),MATCH((CUADRO!G$5&amp;$E390),'Hoja de Trabajo para listado'!$AB$151:$BA$151,0)),0)+IFERROR(INDEX('Hoja de Trabajo para listado'!$BC$155:$CB$1048576,MATCH($A390,'Hoja de Trabajo para listado'!$BC$155:$BC$1048576,0),MATCH((CUADRO!G$5&amp;$E390),'Hoja de Trabajo para listado'!$BC$151:$CB$151,0)),0)+IFERROR(INDEX('Hoja de Trabajo para listado'!$DE$153:$DG$274,MATCH($A390,'Hoja de Trabajo para listado'!$DE$153:$DE$1048576,0),MATCH((CUADRO!G$5&amp;$E390),'Hoja de Trabajo para listado'!$DE$151:$DG$151,0)),0)+IFERROR(INDEX('Hoja de Trabajo para listado'!$CD$155:$DC$1048576,MATCH($A390,'Hoja de Trabajo para listado'!$CD$155:$CD$1048576,0),MATCH((CUADRO!G$5&amp;$E390),'Hoja de Trabajo para listado'!$CD$151:$DC$151,0)),0)</f>
        <v>0</v>
      </c>
      <c r="H390" s="243">
        <f ca="1">+IFERROR(INDEX('Hoja de Trabajo para listado'!$A$155:$Z$1048576,MATCH($A390,'Hoja de Trabajo para listado'!$A$155:$A$1048576,0),MATCH((CUADRO!H$5&amp;$E390),'Hoja de Trabajo para listado'!$A$151:$Z$151,0)),0)+IFERROR(INDEX('Hoja de Trabajo para listado'!$AB$155:$BA$1048576,MATCH($A390,'Hoja de Trabajo para listado'!$AB$155:$AB$1048576,0),MATCH((CUADRO!H$5&amp;$E390),'Hoja de Trabajo para listado'!$AB$151:$BA$151,0)),0)+IFERROR(INDEX('Hoja de Trabajo para listado'!$BC$155:$CB$1048576,MATCH($A390,'Hoja de Trabajo para listado'!$BC$155:$BC$1048576,0),MATCH((CUADRO!H$5&amp;$E390),'Hoja de Trabajo para listado'!$BC$151:$CB$151,0)),0)+IFERROR(INDEX('Hoja de Trabajo para listado'!$DE$153:$DG$274,MATCH($A390,'Hoja de Trabajo para listado'!$DE$153:$DE$1048576,0),MATCH((CUADRO!H$5&amp;$E390),'Hoja de Trabajo para listado'!$DE$151:$DG$151,0)),0)+IFERROR(INDEX('Hoja de Trabajo para listado'!$CD$155:$DC$1048576,MATCH($A390,'Hoja de Trabajo para listado'!$CD$155:$CD$1048576,0),MATCH((CUADRO!H$5&amp;$E390),'Hoja de Trabajo para listado'!$CD$151:$DC$151,0)),0)</f>
        <v>0</v>
      </c>
      <c r="I390" s="243">
        <f ca="1">+IFERROR(INDEX('Hoja de Trabajo para listado'!$A$155:$Z$1048576,MATCH($A390,'Hoja de Trabajo para listado'!$A$155:$A$1048576,0),MATCH((CUADRO!I$5&amp;$E390),'Hoja de Trabajo para listado'!$A$151:$Z$151,0)),0)+IFERROR(INDEX('Hoja de Trabajo para listado'!$AB$155:$BA$1048576,MATCH($A390,'Hoja de Trabajo para listado'!$AB$155:$AB$1048576,0),MATCH((CUADRO!I$5&amp;$E390),'Hoja de Trabajo para listado'!$AB$151:$BA$151,0)),0)+IFERROR(INDEX('Hoja de Trabajo para listado'!$BC$155:$CB$1048576,MATCH($A390,'Hoja de Trabajo para listado'!$BC$155:$BC$1048576,0),MATCH((CUADRO!I$5&amp;$E390),'Hoja de Trabajo para listado'!$BC$151:$CB$151,0)),0)+IFERROR(INDEX('Hoja de Trabajo para listado'!$DE$153:$DG$274,MATCH($A390,'Hoja de Trabajo para listado'!$DE$153:$DE$1048576,0),MATCH((CUADRO!I$5&amp;$E390),'Hoja de Trabajo para listado'!$DE$151:$DG$151,0)),0)+IFERROR(INDEX('Hoja de Trabajo para listado'!$CD$155:$DC$1048576,MATCH($A390,'Hoja de Trabajo para listado'!$CD$155:$CD$1048576,0),MATCH((CUADRO!I$5&amp;$E390),'Hoja de Trabajo para listado'!$CD$151:$DC$151,0)),0)</f>
        <v>0</v>
      </c>
      <c r="J390" s="243">
        <f ca="1">+IFERROR(INDEX('Hoja de Trabajo para listado'!$A$155:$Z$1048576,MATCH($A390,'Hoja de Trabajo para listado'!$A$155:$A$1048576,0),MATCH((CUADRO!J$5&amp;$E390),'Hoja de Trabajo para listado'!$A$151:$Z$151,0)),0)+IFERROR(INDEX('Hoja de Trabajo para listado'!$AB$155:$BA$1048576,MATCH($A390,'Hoja de Trabajo para listado'!$AB$155:$AB$1048576,0),MATCH((CUADRO!J$5&amp;$E390),'Hoja de Trabajo para listado'!$AB$151:$BA$151,0)),0)+IFERROR(INDEX('Hoja de Trabajo para listado'!$BC$155:$CB$1048576,MATCH($A390,'Hoja de Trabajo para listado'!$BC$155:$BC$1048576,0),MATCH((CUADRO!J$5&amp;$E390),'Hoja de Trabajo para listado'!$BC$151:$CB$151,0)),0)+IFERROR(INDEX('Hoja de Trabajo para listado'!$DE$153:$DG$274,MATCH($A390,'Hoja de Trabajo para listado'!$DE$153:$DE$1048576,0),MATCH((CUADRO!J$5&amp;$E390),'Hoja de Trabajo para listado'!$DE$151:$DG$151,0)),0)+IFERROR(INDEX('Hoja de Trabajo para listado'!$CD$155:$DC$1048576,MATCH($A390,'Hoja de Trabajo para listado'!$CD$155:$CD$1048576,0),MATCH((CUADRO!J$5&amp;$E390),'Hoja de Trabajo para listado'!$CD$151:$DC$151,0)),0)</f>
        <v>0</v>
      </c>
      <c r="K390" s="243">
        <f ca="1">+IFERROR(INDEX('Hoja de Trabajo para listado'!$A$155:$Z$1048576,MATCH($A390,'Hoja de Trabajo para listado'!$A$155:$A$1048576,0),MATCH((CUADRO!K$5&amp;$E390),'Hoja de Trabajo para listado'!$A$151:$Z$151,0)),0)+IFERROR(INDEX('Hoja de Trabajo para listado'!$AB$155:$BA$1048576,MATCH($A390,'Hoja de Trabajo para listado'!$AB$155:$AB$1048576,0),MATCH((CUADRO!K$5&amp;$E390),'Hoja de Trabajo para listado'!$AB$151:$BA$151,0)),0)+IFERROR(INDEX('Hoja de Trabajo para listado'!$BC$155:$CB$1048576,MATCH($A390,'Hoja de Trabajo para listado'!$BC$155:$BC$1048576,0),MATCH((CUADRO!K$5&amp;$E390),'Hoja de Trabajo para listado'!$BC$151:$CB$151,0)),0)+IFERROR(INDEX('Hoja de Trabajo para listado'!$DE$153:$DG$274,MATCH($A390,'Hoja de Trabajo para listado'!$DE$153:$DE$1048576,0),MATCH((CUADRO!K$5&amp;$E390),'Hoja de Trabajo para listado'!$DE$151:$DG$151,0)),0)+IFERROR(INDEX('Hoja de Trabajo para listado'!$CD$155:$DC$1048576,MATCH($A390,'Hoja de Trabajo para listado'!$CD$155:$CD$1048576,0),MATCH((CUADRO!K$5&amp;$E390),'Hoja de Trabajo para listado'!$CD$151:$DC$151,0)),0)</f>
        <v>0</v>
      </c>
      <c r="L390" s="243">
        <f ca="1">+IFERROR(INDEX('Hoja de Trabajo para listado'!$A$155:$Z$1048576,MATCH($A390,'Hoja de Trabajo para listado'!$A$155:$A$1048576,0),MATCH((CUADRO!L$5&amp;$E390),'Hoja de Trabajo para listado'!$A$151:$Z$151,0)),0)+IFERROR(INDEX('Hoja de Trabajo para listado'!$AB$155:$BA$1048576,MATCH($A390,'Hoja de Trabajo para listado'!$AB$155:$AB$1048576,0),MATCH((CUADRO!L$5&amp;$E390),'Hoja de Trabajo para listado'!$AB$151:$BA$151,0)),0)+IFERROR(INDEX('Hoja de Trabajo para listado'!$BC$155:$CB$1048576,MATCH($A390,'Hoja de Trabajo para listado'!$BC$155:$BC$1048576,0),MATCH((CUADRO!L$5&amp;$E390),'Hoja de Trabajo para listado'!$BC$151:$CB$151,0)),0)+IFERROR(INDEX('Hoja de Trabajo para listado'!$DE$153:$DG$274,MATCH($A390,'Hoja de Trabajo para listado'!$DE$153:$DE$1048576,0),MATCH((CUADRO!L$5&amp;$E390),'Hoja de Trabajo para listado'!$DE$151:$DG$151,0)),0)+IFERROR(INDEX('Hoja de Trabajo para listado'!$CD$155:$DC$1048576,MATCH($A390,'Hoja de Trabajo para listado'!$CD$155:$CD$1048576,0),MATCH((CUADRO!L$5&amp;$E390),'Hoja de Trabajo para listado'!$CD$151:$DC$151,0)),0)</f>
        <v>0</v>
      </c>
      <c r="M390" s="243">
        <f ca="1">+IFERROR(INDEX('Hoja de Trabajo para listado'!$A$155:$Z$1048576,MATCH($A390,'Hoja de Trabajo para listado'!$A$155:$A$1048576,0),MATCH((CUADRO!M$5&amp;$E390),'Hoja de Trabajo para listado'!$A$151:$Z$151,0)),0)+IFERROR(INDEX('Hoja de Trabajo para listado'!$AB$155:$BA$1048576,MATCH($A390,'Hoja de Trabajo para listado'!$AB$155:$AB$1048576,0),MATCH((CUADRO!M$5&amp;$E390),'Hoja de Trabajo para listado'!$AB$151:$BA$151,0)),0)+IFERROR(INDEX('Hoja de Trabajo para listado'!$BC$155:$CB$1048576,MATCH($A390,'Hoja de Trabajo para listado'!$BC$155:$BC$1048576,0),MATCH((CUADRO!M$5&amp;$E390),'Hoja de Trabajo para listado'!$BC$151:$CB$151,0)),0)+IFERROR(INDEX('Hoja de Trabajo para listado'!$DE$153:$DG$274,MATCH($A390,'Hoja de Trabajo para listado'!$DE$153:$DE$1048576,0),MATCH((CUADRO!M$5&amp;$E390),'Hoja de Trabajo para listado'!$DE$151:$DG$151,0)),0)+IFERROR(INDEX('Hoja de Trabajo para listado'!$CD$155:$DC$1048576,MATCH($A390,'Hoja de Trabajo para listado'!$CD$155:$CD$1048576,0),MATCH((CUADRO!M$5&amp;$E390),'Hoja de Trabajo para listado'!$CD$151:$DC$151,0)),0)</f>
        <v>0</v>
      </c>
      <c r="N390" s="243">
        <f ca="1">+IFERROR(INDEX('Hoja de Trabajo para listado'!$A$155:$Z$1048576,MATCH($A390,'Hoja de Trabajo para listado'!$A$155:$A$1048576,0),MATCH((CUADRO!N$5&amp;$E390),'Hoja de Trabajo para listado'!$A$151:$Z$151,0)),0)+IFERROR(INDEX('Hoja de Trabajo para listado'!$AB$155:$BA$1048576,MATCH($A390,'Hoja de Trabajo para listado'!$AB$155:$AB$1048576,0),MATCH((CUADRO!N$5&amp;$E390),'Hoja de Trabajo para listado'!$AB$151:$BA$151,0)),0)+IFERROR(INDEX('Hoja de Trabajo para listado'!$BC$155:$CB$1048576,MATCH($A390,'Hoja de Trabajo para listado'!$BC$155:$BC$1048576,0),MATCH((CUADRO!N$5&amp;$E390),'Hoja de Trabajo para listado'!$BC$151:$CB$151,0)),0)+IFERROR(INDEX('Hoja de Trabajo para listado'!$DE$153:$DG$274,MATCH($A390,'Hoja de Trabajo para listado'!$DE$153:$DE$1048576,0),MATCH((CUADRO!N$5&amp;$E390),'Hoja de Trabajo para listado'!$DE$151:$DG$151,0)),0)+IFERROR(INDEX('Hoja de Trabajo para listado'!$CD$155:$DC$1048576,MATCH($A390,'Hoja de Trabajo para listado'!$CD$155:$CD$1048576,0),MATCH((CUADRO!N$5&amp;$E390),'Hoja de Trabajo para listado'!$CD$151:$DC$151,0)),0)</f>
        <v>0</v>
      </c>
      <c r="O390" s="243">
        <f ca="1">+IFERROR(INDEX('Hoja de Trabajo para listado'!$A$155:$Z$1048576,MATCH($A390,'Hoja de Trabajo para listado'!$A$155:$A$1048576,0),MATCH((CUADRO!O$5&amp;$E390),'Hoja de Trabajo para listado'!$A$151:$Z$151,0)),0)+IFERROR(INDEX('Hoja de Trabajo para listado'!$AB$155:$BA$1048576,MATCH($A390,'Hoja de Trabajo para listado'!$AB$155:$AB$1048576,0),MATCH((CUADRO!O$5&amp;$E390),'Hoja de Trabajo para listado'!$AB$151:$BA$151,0)),0)+IFERROR(INDEX('Hoja de Trabajo para listado'!$BC$155:$CB$1048576,MATCH($A390,'Hoja de Trabajo para listado'!$BC$155:$BC$1048576,0),MATCH((CUADRO!O$5&amp;$E390),'Hoja de Trabajo para listado'!$BC$151:$CB$151,0)),0)+IFERROR(INDEX('Hoja de Trabajo para listado'!$DE$153:$DG$274,MATCH($A390,'Hoja de Trabajo para listado'!$DE$153:$DE$1048576,0),MATCH((CUADRO!O$5&amp;$E390),'Hoja de Trabajo para listado'!$DE$151:$DG$151,0)),0)+IFERROR(INDEX('Hoja de Trabajo para listado'!$CD$155:$DC$1048576,MATCH($A390,'Hoja de Trabajo para listado'!$CD$155:$CD$1048576,0),MATCH((CUADRO!O$5&amp;$E390),'Hoja de Trabajo para listado'!$CD$151:$DC$151,0)),0)</f>
        <v>0</v>
      </c>
      <c r="P390" s="243">
        <f ca="1">+IFERROR(INDEX('Hoja de Trabajo para listado'!$A$155:$Z$1048576,MATCH($A390,'Hoja de Trabajo para listado'!$A$155:$A$1048576,0),MATCH((CUADRO!P$5&amp;$E390),'Hoja de Trabajo para listado'!$A$151:$Z$151,0)),0)+IFERROR(INDEX('Hoja de Trabajo para listado'!$AB$155:$BA$1048576,MATCH($A390,'Hoja de Trabajo para listado'!$AB$155:$AB$1048576,0),MATCH((CUADRO!P$5&amp;$E390),'Hoja de Trabajo para listado'!$AB$151:$BA$151,0)),0)+IFERROR(INDEX('Hoja de Trabajo para listado'!$BC$155:$CB$1048576,MATCH($A390,'Hoja de Trabajo para listado'!$BC$155:$BC$1048576,0),MATCH((CUADRO!P$5&amp;$E390),'Hoja de Trabajo para listado'!$BC$151:$CB$151,0)),0)+IFERROR(INDEX('Hoja de Trabajo para listado'!$DE$153:$DG$274,MATCH($A390,'Hoja de Trabajo para listado'!$DE$153:$DE$1048576,0),MATCH((CUADRO!P$5&amp;$E390),'Hoja de Trabajo para listado'!$DE$151:$DG$151,0)),0)+IFERROR(INDEX('Hoja de Trabajo para listado'!$CD$155:$DC$1048576,MATCH($A390,'Hoja de Trabajo para listado'!$CD$155:$CD$1048576,0),MATCH((CUADRO!P$5&amp;$E390),'Hoja de Trabajo para listado'!$CD$151:$DC$151,0)),0)</f>
        <v>0</v>
      </c>
      <c r="Q390" s="243">
        <f ca="1">+IFERROR(INDEX('Hoja de Trabajo para listado'!$A$155:$Z$1048576,MATCH($A390,'Hoja de Trabajo para listado'!$A$155:$A$1048576,0),MATCH((CUADRO!Q$5&amp;$E390),'Hoja de Trabajo para listado'!$A$151:$Z$151,0)),0)+IFERROR(INDEX('Hoja de Trabajo para listado'!$AB$155:$BA$1048576,MATCH($A390,'Hoja de Trabajo para listado'!$AB$155:$AB$1048576,0),MATCH((CUADRO!Q$5&amp;$E390),'Hoja de Trabajo para listado'!$AB$151:$BA$151,0)),0)+IFERROR(INDEX('Hoja de Trabajo para listado'!$BC$155:$CB$1048576,MATCH($A390,'Hoja de Trabajo para listado'!$BC$155:$BC$1048576,0),MATCH((CUADRO!Q$5&amp;$E390),'Hoja de Trabajo para listado'!$BC$151:$CB$151,0)),0)+IFERROR(INDEX('Hoja de Trabajo para listado'!$DE$153:$DG$274,MATCH($A390,'Hoja de Trabajo para listado'!$DE$153:$DE$1048576,0),MATCH((CUADRO!Q$5&amp;$E390),'Hoja de Trabajo para listado'!$DE$151:$DG$151,0)),0)+IFERROR(INDEX('Hoja de Trabajo para listado'!$CD$155:$DC$1048576,MATCH($A390,'Hoja de Trabajo para listado'!$CD$155:$CD$1048576,0),MATCH((CUADRO!Q$5&amp;$E390),'Hoja de Trabajo para listado'!$CD$151:$DC$151,0)),0)</f>
        <v>0</v>
      </c>
      <c r="R390" s="243">
        <f t="shared" ref="R390:R453" ca="1" si="15">+SUM(F390:Q390)</f>
        <v>0</v>
      </c>
      <c r="S390" s="263"/>
      <c r="T390" s="243">
        <f ca="1">+T391</f>
        <v>3670.16</v>
      </c>
      <c r="U390" s="242">
        <f t="shared" ref="U390:U453" si="16">+IF(E390="Débitos",1,2)</f>
        <v>1</v>
      </c>
      <c r="V390" s="333" t="str">
        <f>+VLOOKUP(A390,bd_lista!$A$3:$E$590,5,FALSE)</f>
        <v>Instituciones Descentralizadas</v>
      </c>
      <c r="W390" s="383" t="str">
        <f>+V390</f>
        <v>Instituciones Descentralizadas</v>
      </c>
      <c r="X390" s="242">
        <f>+VLOOKUP(A390,[3]Sheet1!$A$13:$D$744,4,FALSE)</f>
        <v>0</v>
      </c>
      <c r="Y390" s="242" t="e">
        <f>+VLOOKUP(X390,bd_lista!$A$3:$C$590,3,FALSE)</f>
        <v>#N/A</v>
      </c>
      <c r="Z390" s="294">
        <f>+X390</f>
        <v>0</v>
      </c>
      <c r="AA390" s="319" t="e">
        <f>+Y390</f>
        <v>#N/A</v>
      </c>
    </row>
    <row r="391" spans="1:27" ht="15" customHeight="1">
      <c r="A391" s="32">
        <v>680</v>
      </c>
      <c r="B391" s="389"/>
      <c r="C391" s="333" t="str">
        <f>+VLOOKUP(A391,bd_lista!$A$3:$C$590,3,FALSE)</f>
        <v>Contraloria General del Estado</v>
      </c>
      <c r="D391" s="386"/>
      <c r="E391" s="333" t="s">
        <v>1305</v>
      </c>
      <c r="F391" s="245">
        <f ca="1">+IFERROR(INDEX('Hoja de Trabajo para listado'!$A$155:$Z$1048576,MATCH($A391,'Hoja de Trabajo para listado'!$A$155:$A$1048576,0),MATCH((CUADRO!F$5&amp;$E391),'Hoja de Trabajo para listado'!$A$151:$Z$151,0)),0)+IFERROR(INDEX('Hoja de Trabajo para listado'!$AB$155:$BA$1048576,MATCH($A391,'Hoja de Trabajo para listado'!$AB$155:$AB$1048576,0),MATCH((CUADRO!F$5&amp;$E391),'Hoja de Trabajo para listado'!$AB$151:$BA$151,0)),0)+IFERROR(INDEX('Hoja de Trabajo para listado'!$BC$155:$CB$1048576,MATCH($A391,'Hoja de Trabajo para listado'!$BC$155:$BC$1048576,0),MATCH((CUADRO!F$5&amp;$E391),'Hoja de Trabajo para listado'!$BC$151:$CB$151,0)),0)+IFERROR(INDEX('Hoja de Trabajo para listado'!$DE$153:$DG$274,MATCH($A391,'Hoja de Trabajo para listado'!$DE$153:$DE$1048576,0),MATCH((CUADRO!F$5&amp;$E391),'Hoja de Trabajo para listado'!$DE$151:$DG$151,0)),0)+IFERROR(INDEX('Hoja de Trabajo para listado'!$CD$155:$DC$1048576,MATCH($A391,'Hoja de Trabajo para listado'!$CD$155:$CD$1048576,0),MATCH((CUADRO!F$5&amp;$E391),'Hoja de Trabajo para listado'!$CD$151:$DC$151,0)),0)</f>
        <v>0</v>
      </c>
      <c r="G391" s="245">
        <f ca="1">+IFERROR(INDEX('Hoja de Trabajo para listado'!$A$155:$Z$1048576,MATCH($A391,'Hoja de Trabajo para listado'!$A$155:$A$1048576,0),MATCH((CUADRO!G$5&amp;$E391),'Hoja de Trabajo para listado'!$A$151:$Z$151,0)),0)+IFERROR(INDEX('Hoja de Trabajo para listado'!$AB$155:$BA$1048576,MATCH($A391,'Hoja de Trabajo para listado'!$AB$155:$AB$1048576,0),MATCH((CUADRO!G$5&amp;$E391),'Hoja de Trabajo para listado'!$AB$151:$BA$151,0)),0)+IFERROR(INDEX('Hoja de Trabajo para listado'!$BC$155:$CB$1048576,MATCH($A391,'Hoja de Trabajo para listado'!$BC$155:$BC$1048576,0),MATCH((CUADRO!G$5&amp;$E391),'Hoja de Trabajo para listado'!$BC$151:$CB$151,0)),0)+IFERROR(INDEX('Hoja de Trabajo para listado'!$DE$153:$DG$274,MATCH($A391,'Hoja de Trabajo para listado'!$DE$153:$DE$1048576,0),MATCH((CUADRO!G$5&amp;$E391),'Hoja de Trabajo para listado'!$DE$151:$DG$151,0)),0)+IFERROR(INDEX('Hoja de Trabajo para listado'!$CD$155:$DC$1048576,MATCH($A391,'Hoja de Trabajo para listado'!$CD$155:$CD$1048576,0),MATCH((CUADRO!G$5&amp;$E391),'Hoja de Trabajo para listado'!$CD$151:$DC$151,0)),0)</f>
        <v>3670.16</v>
      </c>
      <c r="H391" s="245">
        <f ca="1">+IFERROR(INDEX('Hoja de Trabajo para listado'!$A$155:$Z$1048576,MATCH($A391,'Hoja de Trabajo para listado'!$A$155:$A$1048576,0),MATCH((CUADRO!H$5&amp;$E391),'Hoja de Trabajo para listado'!$A$151:$Z$151,0)),0)+IFERROR(INDEX('Hoja de Trabajo para listado'!$AB$155:$BA$1048576,MATCH($A391,'Hoja de Trabajo para listado'!$AB$155:$AB$1048576,0),MATCH((CUADRO!H$5&amp;$E391),'Hoja de Trabajo para listado'!$AB$151:$BA$151,0)),0)+IFERROR(INDEX('Hoja de Trabajo para listado'!$BC$155:$CB$1048576,MATCH($A391,'Hoja de Trabajo para listado'!$BC$155:$BC$1048576,0),MATCH((CUADRO!H$5&amp;$E391),'Hoja de Trabajo para listado'!$BC$151:$CB$151,0)),0)+IFERROR(INDEX('Hoja de Trabajo para listado'!$DE$153:$DG$274,MATCH($A391,'Hoja de Trabajo para listado'!$DE$153:$DE$1048576,0),MATCH((CUADRO!H$5&amp;$E391),'Hoja de Trabajo para listado'!$DE$151:$DG$151,0)),0)+IFERROR(INDEX('Hoja de Trabajo para listado'!$CD$155:$DC$1048576,MATCH($A391,'Hoja de Trabajo para listado'!$CD$155:$CD$1048576,0),MATCH((CUADRO!H$5&amp;$E391),'Hoja de Trabajo para listado'!$CD$151:$DC$151,0)),0)</f>
        <v>0</v>
      </c>
      <c r="I391" s="245">
        <f ca="1">+IFERROR(INDEX('Hoja de Trabajo para listado'!$A$155:$Z$1048576,MATCH($A391,'Hoja de Trabajo para listado'!$A$155:$A$1048576,0),MATCH((CUADRO!I$5&amp;$E391),'Hoja de Trabajo para listado'!$A$151:$Z$151,0)),0)+IFERROR(INDEX('Hoja de Trabajo para listado'!$AB$155:$BA$1048576,MATCH($A391,'Hoja de Trabajo para listado'!$AB$155:$AB$1048576,0),MATCH((CUADRO!I$5&amp;$E391),'Hoja de Trabajo para listado'!$AB$151:$BA$151,0)),0)+IFERROR(INDEX('Hoja de Trabajo para listado'!$BC$155:$CB$1048576,MATCH($A391,'Hoja de Trabajo para listado'!$BC$155:$BC$1048576,0),MATCH((CUADRO!I$5&amp;$E391),'Hoja de Trabajo para listado'!$BC$151:$CB$151,0)),0)+IFERROR(INDEX('Hoja de Trabajo para listado'!$DE$153:$DG$274,MATCH($A391,'Hoja de Trabajo para listado'!$DE$153:$DE$1048576,0),MATCH((CUADRO!I$5&amp;$E391),'Hoja de Trabajo para listado'!$DE$151:$DG$151,0)),0)+IFERROR(INDEX('Hoja de Trabajo para listado'!$CD$155:$DC$1048576,MATCH($A391,'Hoja de Trabajo para listado'!$CD$155:$CD$1048576,0),MATCH((CUADRO!I$5&amp;$E391),'Hoja de Trabajo para listado'!$CD$151:$DC$151,0)),0)</f>
        <v>0</v>
      </c>
      <c r="J391" s="245">
        <f ca="1">+IFERROR(INDEX('Hoja de Trabajo para listado'!$A$155:$Z$1048576,MATCH($A391,'Hoja de Trabajo para listado'!$A$155:$A$1048576,0),MATCH((CUADRO!J$5&amp;$E391),'Hoja de Trabajo para listado'!$A$151:$Z$151,0)),0)+IFERROR(INDEX('Hoja de Trabajo para listado'!$AB$155:$BA$1048576,MATCH($A391,'Hoja de Trabajo para listado'!$AB$155:$AB$1048576,0),MATCH((CUADRO!J$5&amp;$E391),'Hoja de Trabajo para listado'!$AB$151:$BA$151,0)),0)+IFERROR(INDEX('Hoja de Trabajo para listado'!$BC$155:$CB$1048576,MATCH($A391,'Hoja de Trabajo para listado'!$BC$155:$BC$1048576,0),MATCH((CUADRO!J$5&amp;$E391),'Hoja de Trabajo para listado'!$BC$151:$CB$151,0)),0)+IFERROR(INDEX('Hoja de Trabajo para listado'!$DE$153:$DG$274,MATCH($A391,'Hoja de Trabajo para listado'!$DE$153:$DE$1048576,0),MATCH((CUADRO!J$5&amp;$E391),'Hoja de Trabajo para listado'!$DE$151:$DG$151,0)),0)+IFERROR(INDEX('Hoja de Trabajo para listado'!$CD$155:$DC$1048576,MATCH($A391,'Hoja de Trabajo para listado'!$CD$155:$CD$1048576,0),MATCH((CUADRO!J$5&amp;$E391),'Hoja de Trabajo para listado'!$CD$151:$DC$151,0)),0)</f>
        <v>0</v>
      </c>
      <c r="K391" s="245">
        <f ca="1">+IFERROR(INDEX('Hoja de Trabajo para listado'!$A$155:$Z$1048576,MATCH($A391,'Hoja de Trabajo para listado'!$A$155:$A$1048576,0),MATCH((CUADRO!K$5&amp;$E391),'Hoja de Trabajo para listado'!$A$151:$Z$151,0)),0)+IFERROR(INDEX('Hoja de Trabajo para listado'!$AB$155:$BA$1048576,MATCH($A391,'Hoja de Trabajo para listado'!$AB$155:$AB$1048576,0),MATCH((CUADRO!K$5&amp;$E391),'Hoja de Trabajo para listado'!$AB$151:$BA$151,0)),0)+IFERROR(INDEX('Hoja de Trabajo para listado'!$BC$155:$CB$1048576,MATCH($A391,'Hoja de Trabajo para listado'!$BC$155:$BC$1048576,0),MATCH((CUADRO!K$5&amp;$E391),'Hoja de Trabajo para listado'!$BC$151:$CB$151,0)),0)+IFERROR(INDEX('Hoja de Trabajo para listado'!$DE$153:$DG$274,MATCH($A391,'Hoja de Trabajo para listado'!$DE$153:$DE$1048576,0),MATCH((CUADRO!K$5&amp;$E391),'Hoja de Trabajo para listado'!$DE$151:$DG$151,0)),0)+IFERROR(INDEX('Hoja de Trabajo para listado'!$CD$155:$DC$1048576,MATCH($A391,'Hoja de Trabajo para listado'!$CD$155:$CD$1048576,0),MATCH((CUADRO!K$5&amp;$E391),'Hoja de Trabajo para listado'!$CD$151:$DC$151,0)),0)</f>
        <v>0</v>
      </c>
      <c r="L391" s="245">
        <f ca="1">+IFERROR(INDEX('Hoja de Trabajo para listado'!$A$155:$Z$1048576,MATCH($A391,'Hoja de Trabajo para listado'!$A$155:$A$1048576,0),MATCH((CUADRO!L$5&amp;$E391),'Hoja de Trabajo para listado'!$A$151:$Z$151,0)),0)+IFERROR(INDEX('Hoja de Trabajo para listado'!$AB$155:$BA$1048576,MATCH($A391,'Hoja de Trabajo para listado'!$AB$155:$AB$1048576,0),MATCH((CUADRO!L$5&amp;$E391),'Hoja de Trabajo para listado'!$AB$151:$BA$151,0)),0)+IFERROR(INDEX('Hoja de Trabajo para listado'!$BC$155:$CB$1048576,MATCH($A391,'Hoja de Trabajo para listado'!$BC$155:$BC$1048576,0),MATCH((CUADRO!L$5&amp;$E391),'Hoja de Trabajo para listado'!$BC$151:$CB$151,0)),0)+IFERROR(INDEX('Hoja de Trabajo para listado'!$DE$153:$DG$274,MATCH($A391,'Hoja de Trabajo para listado'!$DE$153:$DE$1048576,0),MATCH((CUADRO!L$5&amp;$E391),'Hoja de Trabajo para listado'!$DE$151:$DG$151,0)),0)+IFERROR(INDEX('Hoja de Trabajo para listado'!$CD$155:$DC$1048576,MATCH($A391,'Hoja de Trabajo para listado'!$CD$155:$CD$1048576,0),MATCH((CUADRO!L$5&amp;$E391),'Hoja de Trabajo para listado'!$CD$151:$DC$151,0)),0)</f>
        <v>0</v>
      </c>
      <c r="M391" s="245">
        <f ca="1">+IFERROR(INDEX('Hoja de Trabajo para listado'!$A$155:$Z$1048576,MATCH($A391,'Hoja de Trabajo para listado'!$A$155:$A$1048576,0),MATCH((CUADRO!M$5&amp;$E391),'Hoja de Trabajo para listado'!$A$151:$Z$151,0)),0)+IFERROR(INDEX('Hoja de Trabajo para listado'!$AB$155:$BA$1048576,MATCH($A391,'Hoja de Trabajo para listado'!$AB$155:$AB$1048576,0),MATCH((CUADRO!M$5&amp;$E391),'Hoja de Trabajo para listado'!$AB$151:$BA$151,0)),0)+IFERROR(INDEX('Hoja de Trabajo para listado'!$BC$155:$CB$1048576,MATCH($A391,'Hoja de Trabajo para listado'!$BC$155:$BC$1048576,0),MATCH((CUADRO!M$5&amp;$E391),'Hoja de Trabajo para listado'!$BC$151:$CB$151,0)),0)+IFERROR(INDEX('Hoja de Trabajo para listado'!$DE$153:$DG$274,MATCH($A391,'Hoja de Trabajo para listado'!$DE$153:$DE$1048576,0),MATCH((CUADRO!M$5&amp;$E391),'Hoja de Trabajo para listado'!$DE$151:$DG$151,0)),0)+IFERROR(INDEX('Hoja de Trabajo para listado'!$CD$155:$DC$1048576,MATCH($A391,'Hoja de Trabajo para listado'!$CD$155:$CD$1048576,0),MATCH((CUADRO!M$5&amp;$E391),'Hoja de Trabajo para listado'!$CD$151:$DC$151,0)),0)</f>
        <v>0</v>
      </c>
      <c r="N391" s="245">
        <f ca="1">+IFERROR(INDEX('Hoja de Trabajo para listado'!$A$155:$Z$1048576,MATCH($A391,'Hoja de Trabajo para listado'!$A$155:$A$1048576,0),MATCH((CUADRO!N$5&amp;$E391),'Hoja de Trabajo para listado'!$A$151:$Z$151,0)),0)+IFERROR(INDEX('Hoja de Trabajo para listado'!$AB$155:$BA$1048576,MATCH($A391,'Hoja de Trabajo para listado'!$AB$155:$AB$1048576,0),MATCH((CUADRO!N$5&amp;$E391),'Hoja de Trabajo para listado'!$AB$151:$BA$151,0)),0)+IFERROR(INDEX('Hoja de Trabajo para listado'!$BC$155:$CB$1048576,MATCH($A391,'Hoja de Trabajo para listado'!$BC$155:$BC$1048576,0),MATCH((CUADRO!N$5&amp;$E391),'Hoja de Trabajo para listado'!$BC$151:$CB$151,0)),0)+IFERROR(INDEX('Hoja de Trabajo para listado'!$DE$153:$DG$274,MATCH($A391,'Hoja de Trabajo para listado'!$DE$153:$DE$1048576,0),MATCH((CUADRO!N$5&amp;$E391),'Hoja de Trabajo para listado'!$DE$151:$DG$151,0)),0)+IFERROR(INDEX('Hoja de Trabajo para listado'!$CD$155:$DC$1048576,MATCH($A391,'Hoja de Trabajo para listado'!$CD$155:$CD$1048576,0),MATCH((CUADRO!N$5&amp;$E391),'Hoja de Trabajo para listado'!$CD$151:$DC$151,0)),0)</f>
        <v>0</v>
      </c>
      <c r="O391" s="245">
        <f ca="1">+IFERROR(INDEX('Hoja de Trabajo para listado'!$A$155:$Z$1048576,MATCH($A391,'Hoja de Trabajo para listado'!$A$155:$A$1048576,0),MATCH((CUADRO!O$5&amp;$E391),'Hoja de Trabajo para listado'!$A$151:$Z$151,0)),0)+IFERROR(INDEX('Hoja de Trabajo para listado'!$AB$155:$BA$1048576,MATCH($A391,'Hoja de Trabajo para listado'!$AB$155:$AB$1048576,0),MATCH((CUADRO!O$5&amp;$E391),'Hoja de Trabajo para listado'!$AB$151:$BA$151,0)),0)+IFERROR(INDEX('Hoja de Trabajo para listado'!$BC$155:$CB$1048576,MATCH($A391,'Hoja de Trabajo para listado'!$BC$155:$BC$1048576,0),MATCH((CUADRO!O$5&amp;$E391),'Hoja de Trabajo para listado'!$BC$151:$CB$151,0)),0)+IFERROR(INDEX('Hoja de Trabajo para listado'!$DE$153:$DG$274,MATCH($A391,'Hoja de Trabajo para listado'!$DE$153:$DE$1048576,0),MATCH((CUADRO!O$5&amp;$E391),'Hoja de Trabajo para listado'!$DE$151:$DG$151,0)),0)+IFERROR(INDEX('Hoja de Trabajo para listado'!$CD$155:$DC$1048576,MATCH($A391,'Hoja de Trabajo para listado'!$CD$155:$CD$1048576,0),MATCH((CUADRO!O$5&amp;$E391),'Hoja de Trabajo para listado'!$CD$151:$DC$151,0)),0)</f>
        <v>0</v>
      </c>
      <c r="P391" s="245">
        <f ca="1">+IFERROR(INDEX('Hoja de Trabajo para listado'!$A$155:$Z$1048576,MATCH($A391,'Hoja de Trabajo para listado'!$A$155:$A$1048576,0),MATCH((CUADRO!P$5&amp;$E391),'Hoja de Trabajo para listado'!$A$151:$Z$151,0)),0)+IFERROR(INDEX('Hoja de Trabajo para listado'!$AB$155:$BA$1048576,MATCH($A391,'Hoja de Trabajo para listado'!$AB$155:$AB$1048576,0),MATCH((CUADRO!P$5&amp;$E391),'Hoja de Trabajo para listado'!$AB$151:$BA$151,0)),0)+IFERROR(INDEX('Hoja de Trabajo para listado'!$BC$155:$CB$1048576,MATCH($A391,'Hoja de Trabajo para listado'!$BC$155:$BC$1048576,0),MATCH((CUADRO!P$5&amp;$E391),'Hoja de Trabajo para listado'!$BC$151:$CB$151,0)),0)+IFERROR(INDEX('Hoja de Trabajo para listado'!$DE$153:$DG$274,MATCH($A391,'Hoja de Trabajo para listado'!$DE$153:$DE$1048576,0),MATCH((CUADRO!P$5&amp;$E391),'Hoja de Trabajo para listado'!$DE$151:$DG$151,0)),0)+IFERROR(INDEX('Hoja de Trabajo para listado'!$CD$155:$DC$1048576,MATCH($A391,'Hoja de Trabajo para listado'!$CD$155:$CD$1048576,0),MATCH((CUADRO!P$5&amp;$E391),'Hoja de Trabajo para listado'!$CD$151:$DC$151,0)),0)</f>
        <v>0</v>
      </c>
      <c r="Q391" s="245">
        <f ca="1">+IFERROR(INDEX('Hoja de Trabajo para listado'!$A$155:$Z$1048576,MATCH($A391,'Hoja de Trabajo para listado'!$A$155:$A$1048576,0),MATCH((CUADRO!Q$5&amp;$E391),'Hoja de Trabajo para listado'!$A$151:$Z$151,0)),0)+IFERROR(INDEX('Hoja de Trabajo para listado'!$AB$155:$BA$1048576,MATCH($A391,'Hoja de Trabajo para listado'!$AB$155:$AB$1048576,0),MATCH((CUADRO!Q$5&amp;$E391),'Hoja de Trabajo para listado'!$AB$151:$BA$151,0)),0)+IFERROR(INDEX('Hoja de Trabajo para listado'!$BC$155:$CB$1048576,MATCH($A391,'Hoja de Trabajo para listado'!$BC$155:$BC$1048576,0),MATCH((CUADRO!Q$5&amp;$E391),'Hoja de Trabajo para listado'!$BC$151:$CB$151,0)),0)+IFERROR(INDEX('Hoja de Trabajo para listado'!$DE$153:$DG$274,MATCH($A391,'Hoja de Trabajo para listado'!$DE$153:$DE$1048576,0),MATCH((CUADRO!Q$5&amp;$E391),'Hoja de Trabajo para listado'!$DE$151:$DG$151,0)),0)+IFERROR(INDEX('Hoja de Trabajo para listado'!$CD$155:$DC$1048576,MATCH($A391,'Hoja de Trabajo para listado'!$CD$155:$CD$1048576,0),MATCH((CUADRO!Q$5&amp;$E391),'Hoja de Trabajo para listado'!$CD$151:$DC$151,0)),0)</f>
        <v>0</v>
      </c>
      <c r="R391" s="245">
        <f t="shared" ca="1" si="15"/>
        <v>3670.16</v>
      </c>
      <c r="S391" s="262">
        <f ca="1">+R390+R391</f>
        <v>3670.16</v>
      </c>
      <c r="T391" s="245">
        <f ca="1">+S391</f>
        <v>3670.16</v>
      </c>
      <c r="U391" s="244">
        <f t="shared" si="16"/>
        <v>2</v>
      </c>
      <c r="V391" s="333" t="str">
        <f>+VLOOKUP(A391,bd_lista!$A$3:$E$590,5,FALSE)</f>
        <v>Instituciones Descentralizadas</v>
      </c>
      <c r="W391" s="384"/>
      <c r="X391" s="242">
        <f>+VLOOKUP(A391,[3]Sheet1!$A$13:$D$744,4,FALSE)</f>
        <v>0</v>
      </c>
      <c r="Y391" s="242" t="e">
        <f>+VLOOKUP(X391,bd_lista!$A$3:$C$590,3,FALSE)</f>
        <v>#N/A</v>
      </c>
      <c r="Z391" s="292"/>
      <c r="AA391" s="321"/>
    </row>
    <row r="392" spans="1:27" ht="15" customHeight="1">
      <c r="A392" s="251">
        <v>681</v>
      </c>
      <c r="B392" s="388">
        <f>+A392</f>
        <v>681</v>
      </c>
      <c r="C392" s="247" t="str">
        <f>+VLOOKUP(A392,bd_lista!$A$3:$C$590,3,FALSE)</f>
        <v>Ministerio Público</v>
      </c>
      <c r="D392" s="385" t="str">
        <f>+C392</f>
        <v>Ministerio Público</v>
      </c>
      <c r="E392" s="247" t="s">
        <v>1304</v>
      </c>
      <c r="F392" s="243">
        <f ca="1">+IFERROR(INDEX('Hoja de Trabajo para listado'!$A$155:$Z$1048576,MATCH($A392,'Hoja de Trabajo para listado'!$A$155:$A$1048576,0),MATCH((CUADRO!F$5&amp;$E392),'Hoja de Trabajo para listado'!$A$151:$Z$151,0)),0)+IFERROR(INDEX('Hoja de Trabajo para listado'!$AB$155:$BA$1048576,MATCH($A392,'Hoja de Trabajo para listado'!$AB$155:$AB$1048576,0),MATCH((CUADRO!F$5&amp;$E392),'Hoja de Trabajo para listado'!$AB$151:$BA$151,0)),0)+IFERROR(INDEX('Hoja de Trabajo para listado'!$BC$155:$CB$1048576,MATCH($A392,'Hoja de Trabajo para listado'!$BC$155:$BC$1048576,0),MATCH((CUADRO!F$5&amp;$E392),'Hoja de Trabajo para listado'!$BC$151:$CB$151,0)),0)+IFERROR(INDEX('Hoja de Trabajo para listado'!$DE$153:$DG$274,MATCH($A392,'Hoja de Trabajo para listado'!$DE$153:$DE$1048576,0),MATCH((CUADRO!F$5&amp;$E392),'Hoja de Trabajo para listado'!$DE$151:$DG$151,0)),0)+IFERROR(INDEX('Hoja de Trabajo para listado'!$CD$155:$DC$1048576,MATCH($A392,'Hoja de Trabajo para listado'!$CD$155:$CD$1048576,0),MATCH((CUADRO!F$5&amp;$E392),'Hoja de Trabajo para listado'!$CD$151:$DC$151,0)),0)</f>
        <v>0</v>
      </c>
      <c r="G392" s="243">
        <f ca="1">+IFERROR(INDEX('Hoja de Trabajo para listado'!$A$155:$Z$1048576,MATCH($A392,'Hoja de Trabajo para listado'!$A$155:$A$1048576,0),MATCH((CUADRO!G$5&amp;$E392),'Hoja de Trabajo para listado'!$A$151:$Z$151,0)),0)+IFERROR(INDEX('Hoja de Trabajo para listado'!$AB$155:$BA$1048576,MATCH($A392,'Hoja de Trabajo para listado'!$AB$155:$AB$1048576,0),MATCH((CUADRO!G$5&amp;$E392),'Hoja de Trabajo para listado'!$AB$151:$BA$151,0)),0)+IFERROR(INDEX('Hoja de Trabajo para listado'!$BC$155:$CB$1048576,MATCH($A392,'Hoja de Trabajo para listado'!$BC$155:$BC$1048576,0),MATCH((CUADRO!G$5&amp;$E392),'Hoja de Trabajo para listado'!$BC$151:$CB$151,0)),0)+IFERROR(INDEX('Hoja de Trabajo para listado'!$DE$153:$DG$274,MATCH($A392,'Hoja de Trabajo para listado'!$DE$153:$DE$1048576,0),MATCH((CUADRO!G$5&amp;$E392),'Hoja de Trabajo para listado'!$DE$151:$DG$151,0)),0)+IFERROR(INDEX('Hoja de Trabajo para listado'!$CD$155:$DC$1048576,MATCH($A392,'Hoja de Trabajo para listado'!$CD$155:$CD$1048576,0),MATCH((CUADRO!G$5&amp;$E392),'Hoja de Trabajo para listado'!$CD$151:$DC$151,0)),0)</f>
        <v>0</v>
      </c>
      <c r="H392" s="243">
        <f ca="1">+IFERROR(INDEX('Hoja de Trabajo para listado'!$A$155:$Z$1048576,MATCH($A392,'Hoja de Trabajo para listado'!$A$155:$A$1048576,0),MATCH((CUADRO!H$5&amp;$E392),'Hoja de Trabajo para listado'!$A$151:$Z$151,0)),0)+IFERROR(INDEX('Hoja de Trabajo para listado'!$AB$155:$BA$1048576,MATCH($A392,'Hoja de Trabajo para listado'!$AB$155:$AB$1048576,0),MATCH((CUADRO!H$5&amp;$E392),'Hoja de Trabajo para listado'!$AB$151:$BA$151,0)),0)+IFERROR(INDEX('Hoja de Trabajo para listado'!$BC$155:$CB$1048576,MATCH($A392,'Hoja de Trabajo para listado'!$BC$155:$BC$1048576,0),MATCH((CUADRO!H$5&amp;$E392),'Hoja de Trabajo para listado'!$BC$151:$CB$151,0)),0)+IFERROR(INDEX('Hoja de Trabajo para listado'!$DE$153:$DG$274,MATCH($A392,'Hoja de Trabajo para listado'!$DE$153:$DE$1048576,0),MATCH((CUADRO!H$5&amp;$E392),'Hoja de Trabajo para listado'!$DE$151:$DG$151,0)),0)+IFERROR(INDEX('Hoja de Trabajo para listado'!$CD$155:$DC$1048576,MATCH($A392,'Hoja de Trabajo para listado'!$CD$155:$CD$1048576,0),MATCH((CUADRO!H$5&amp;$E392),'Hoja de Trabajo para listado'!$CD$151:$DC$151,0)),0)</f>
        <v>0</v>
      </c>
      <c r="I392" s="243">
        <f ca="1">+IFERROR(INDEX('Hoja de Trabajo para listado'!$A$155:$Z$1048576,MATCH($A392,'Hoja de Trabajo para listado'!$A$155:$A$1048576,0),MATCH((CUADRO!I$5&amp;$E392),'Hoja de Trabajo para listado'!$A$151:$Z$151,0)),0)+IFERROR(INDEX('Hoja de Trabajo para listado'!$AB$155:$BA$1048576,MATCH($A392,'Hoja de Trabajo para listado'!$AB$155:$AB$1048576,0),MATCH((CUADRO!I$5&amp;$E392),'Hoja de Trabajo para listado'!$AB$151:$BA$151,0)),0)+IFERROR(INDEX('Hoja de Trabajo para listado'!$BC$155:$CB$1048576,MATCH($A392,'Hoja de Trabajo para listado'!$BC$155:$BC$1048576,0),MATCH((CUADRO!I$5&amp;$E392),'Hoja de Trabajo para listado'!$BC$151:$CB$151,0)),0)+IFERROR(INDEX('Hoja de Trabajo para listado'!$DE$153:$DG$274,MATCH($A392,'Hoja de Trabajo para listado'!$DE$153:$DE$1048576,0),MATCH((CUADRO!I$5&amp;$E392),'Hoja de Trabajo para listado'!$DE$151:$DG$151,0)),0)+IFERROR(INDEX('Hoja de Trabajo para listado'!$CD$155:$DC$1048576,MATCH($A392,'Hoja de Trabajo para listado'!$CD$155:$CD$1048576,0),MATCH((CUADRO!I$5&amp;$E392),'Hoja de Trabajo para listado'!$CD$151:$DC$151,0)),0)</f>
        <v>0</v>
      </c>
      <c r="J392" s="243">
        <f ca="1">+IFERROR(INDEX('Hoja de Trabajo para listado'!$A$155:$Z$1048576,MATCH($A392,'Hoja de Trabajo para listado'!$A$155:$A$1048576,0),MATCH((CUADRO!J$5&amp;$E392),'Hoja de Trabajo para listado'!$A$151:$Z$151,0)),0)+IFERROR(INDEX('Hoja de Trabajo para listado'!$AB$155:$BA$1048576,MATCH($A392,'Hoja de Trabajo para listado'!$AB$155:$AB$1048576,0),MATCH((CUADRO!J$5&amp;$E392),'Hoja de Trabajo para listado'!$AB$151:$BA$151,0)),0)+IFERROR(INDEX('Hoja de Trabajo para listado'!$BC$155:$CB$1048576,MATCH($A392,'Hoja de Trabajo para listado'!$BC$155:$BC$1048576,0),MATCH((CUADRO!J$5&amp;$E392),'Hoja de Trabajo para listado'!$BC$151:$CB$151,0)),0)+IFERROR(INDEX('Hoja de Trabajo para listado'!$DE$153:$DG$274,MATCH($A392,'Hoja de Trabajo para listado'!$DE$153:$DE$1048576,0),MATCH((CUADRO!J$5&amp;$E392),'Hoja de Trabajo para listado'!$DE$151:$DG$151,0)),0)+IFERROR(INDEX('Hoja de Trabajo para listado'!$CD$155:$DC$1048576,MATCH($A392,'Hoja de Trabajo para listado'!$CD$155:$CD$1048576,0),MATCH((CUADRO!J$5&amp;$E392),'Hoja de Trabajo para listado'!$CD$151:$DC$151,0)),0)</f>
        <v>0</v>
      </c>
      <c r="K392" s="243">
        <f ca="1">+IFERROR(INDEX('Hoja de Trabajo para listado'!$A$155:$Z$1048576,MATCH($A392,'Hoja de Trabajo para listado'!$A$155:$A$1048576,0),MATCH((CUADRO!K$5&amp;$E392),'Hoja de Trabajo para listado'!$A$151:$Z$151,0)),0)+IFERROR(INDEX('Hoja de Trabajo para listado'!$AB$155:$BA$1048576,MATCH($A392,'Hoja de Trabajo para listado'!$AB$155:$AB$1048576,0),MATCH((CUADRO!K$5&amp;$E392),'Hoja de Trabajo para listado'!$AB$151:$BA$151,0)),0)+IFERROR(INDEX('Hoja de Trabajo para listado'!$BC$155:$CB$1048576,MATCH($A392,'Hoja de Trabajo para listado'!$BC$155:$BC$1048576,0),MATCH((CUADRO!K$5&amp;$E392),'Hoja de Trabajo para listado'!$BC$151:$CB$151,0)),0)+IFERROR(INDEX('Hoja de Trabajo para listado'!$DE$153:$DG$274,MATCH($A392,'Hoja de Trabajo para listado'!$DE$153:$DE$1048576,0),MATCH((CUADRO!K$5&amp;$E392),'Hoja de Trabajo para listado'!$DE$151:$DG$151,0)),0)+IFERROR(INDEX('Hoja de Trabajo para listado'!$CD$155:$DC$1048576,MATCH($A392,'Hoja de Trabajo para listado'!$CD$155:$CD$1048576,0),MATCH((CUADRO!K$5&amp;$E392),'Hoja de Trabajo para listado'!$CD$151:$DC$151,0)),0)</f>
        <v>0</v>
      </c>
      <c r="L392" s="243">
        <f ca="1">+IFERROR(INDEX('Hoja de Trabajo para listado'!$A$155:$Z$1048576,MATCH($A392,'Hoja de Trabajo para listado'!$A$155:$A$1048576,0),MATCH((CUADRO!L$5&amp;$E392),'Hoja de Trabajo para listado'!$A$151:$Z$151,0)),0)+IFERROR(INDEX('Hoja de Trabajo para listado'!$AB$155:$BA$1048576,MATCH($A392,'Hoja de Trabajo para listado'!$AB$155:$AB$1048576,0),MATCH((CUADRO!L$5&amp;$E392),'Hoja de Trabajo para listado'!$AB$151:$BA$151,0)),0)+IFERROR(INDEX('Hoja de Trabajo para listado'!$BC$155:$CB$1048576,MATCH($A392,'Hoja de Trabajo para listado'!$BC$155:$BC$1048576,0),MATCH((CUADRO!L$5&amp;$E392),'Hoja de Trabajo para listado'!$BC$151:$CB$151,0)),0)+IFERROR(INDEX('Hoja de Trabajo para listado'!$DE$153:$DG$274,MATCH($A392,'Hoja de Trabajo para listado'!$DE$153:$DE$1048576,0),MATCH((CUADRO!L$5&amp;$E392),'Hoja de Trabajo para listado'!$DE$151:$DG$151,0)),0)+IFERROR(INDEX('Hoja de Trabajo para listado'!$CD$155:$DC$1048576,MATCH($A392,'Hoja de Trabajo para listado'!$CD$155:$CD$1048576,0),MATCH((CUADRO!L$5&amp;$E392),'Hoja de Trabajo para listado'!$CD$151:$DC$151,0)),0)</f>
        <v>0</v>
      </c>
      <c r="M392" s="243">
        <f ca="1">+IFERROR(INDEX('Hoja de Trabajo para listado'!$A$155:$Z$1048576,MATCH($A392,'Hoja de Trabajo para listado'!$A$155:$A$1048576,0),MATCH((CUADRO!M$5&amp;$E392),'Hoja de Trabajo para listado'!$A$151:$Z$151,0)),0)+IFERROR(INDEX('Hoja de Trabajo para listado'!$AB$155:$BA$1048576,MATCH($A392,'Hoja de Trabajo para listado'!$AB$155:$AB$1048576,0),MATCH((CUADRO!M$5&amp;$E392),'Hoja de Trabajo para listado'!$AB$151:$BA$151,0)),0)+IFERROR(INDEX('Hoja de Trabajo para listado'!$BC$155:$CB$1048576,MATCH($A392,'Hoja de Trabajo para listado'!$BC$155:$BC$1048576,0),MATCH((CUADRO!M$5&amp;$E392),'Hoja de Trabajo para listado'!$BC$151:$CB$151,0)),0)+IFERROR(INDEX('Hoja de Trabajo para listado'!$DE$153:$DG$274,MATCH($A392,'Hoja de Trabajo para listado'!$DE$153:$DE$1048576,0),MATCH((CUADRO!M$5&amp;$E392),'Hoja de Trabajo para listado'!$DE$151:$DG$151,0)),0)+IFERROR(INDEX('Hoja de Trabajo para listado'!$CD$155:$DC$1048576,MATCH($A392,'Hoja de Trabajo para listado'!$CD$155:$CD$1048576,0),MATCH((CUADRO!M$5&amp;$E392),'Hoja de Trabajo para listado'!$CD$151:$DC$151,0)),0)</f>
        <v>0</v>
      </c>
      <c r="N392" s="243">
        <f ca="1">+IFERROR(INDEX('Hoja de Trabajo para listado'!$A$155:$Z$1048576,MATCH($A392,'Hoja de Trabajo para listado'!$A$155:$A$1048576,0),MATCH((CUADRO!N$5&amp;$E392),'Hoja de Trabajo para listado'!$A$151:$Z$151,0)),0)+IFERROR(INDEX('Hoja de Trabajo para listado'!$AB$155:$BA$1048576,MATCH($A392,'Hoja de Trabajo para listado'!$AB$155:$AB$1048576,0),MATCH((CUADRO!N$5&amp;$E392),'Hoja de Trabajo para listado'!$AB$151:$BA$151,0)),0)+IFERROR(INDEX('Hoja de Trabajo para listado'!$BC$155:$CB$1048576,MATCH($A392,'Hoja de Trabajo para listado'!$BC$155:$BC$1048576,0),MATCH((CUADRO!N$5&amp;$E392),'Hoja de Trabajo para listado'!$BC$151:$CB$151,0)),0)+IFERROR(INDEX('Hoja de Trabajo para listado'!$DE$153:$DG$274,MATCH($A392,'Hoja de Trabajo para listado'!$DE$153:$DE$1048576,0),MATCH((CUADRO!N$5&amp;$E392),'Hoja de Trabajo para listado'!$DE$151:$DG$151,0)),0)+IFERROR(INDEX('Hoja de Trabajo para listado'!$CD$155:$DC$1048576,MATCH($A392,'Hoja de Trabajo para listado'!$CD$155:$CD$1048576,0),MATCH((CUADRO!N$5&amp;$E392),'Hoja de Trabajo para listado'!$CD$151:$DC$151,0)),0)</f>
        <v>0</v>
      </c>
      <c r="O392" s="243">
        <f ca="1">+IFERROR(INDEX('Hoja de Trabajo para listado'!$A$155:$Z$1048576,MATCH($A392,'Hoja de Trabajo para listado'!$A$155:$A$1048576,0),MATCH((CUADRO!O$5&amp;$E392),'Hoja de Trabajo para listado'!$A$151:$Z$151,0)),0)+IFERROR(INDEX('Hoja de Trabajo para listado'!$AB$155:$BA$1048576,MATCH($A392,'Hoja de Trabajo para listado'!$AB$155:$AB$1048576,0),MATCH((CUADRO!O$5&amp;$E392),'Hoja de Trabajo para listado'!$AB$151:$BA$151,0)),0)+IFERROR(INDEX('Hoja de Trabajo para listado'!$BC$155:$CB$1048576,MATCH($A392,'Hoja de Trabajo para listado'!$BC$155:$BC$1048576,0),MATCH((CUADRO!O$5&amp;$E392),'Hoja de Trabajo para listado'!$BC$151:$CB$151,0)),0)+IFERROR(INDEX('Hoja de Trabajo para listado'!$DE$153:$DG$274,MATCH($A392,'Hoja de Trabajo para listado'!$DE$153:$DE$1048576,0),MATCH((CUADRO!O$5&amp;$E392),'Hoja de Trabajo para listado'!$DE$151:$DG$151,0)),0)+IFERROR(INDEX('Hoja de Trabajo para listado'!$CD$155:$DC$1048576,MATCH($A392,'Hoja de Trabajo para listado'!$CD$155:$CD$1048576,0),MATCH((CUADRO!O$5&amp;$E392),'Hoja de Trabajo para listado'!$CD$151:$DC$151,0)),0)</f>
        <v>0</v>
      </c>
      <c r="P392" s="243">
        <f ca="1">+IFERROR(INDEX('Hoja de Trabajo para listado'!$A$155:$Z$1048576,MATCH($A392,'Hoja de Trabajo para listado'!$A$155:$A$1048576,0),MATCH((CUADRO!P$5&amp;$E392),'Hoja de Trabajo para listado'!$A$151:$Z$151,0)),0)+IFERROR(INDEX('Hoja de Trabajo para listado'!$AB$155:$BA$1048576,MATCH($A392,'Hoja de Trabajo para listado'!$AB$155:$AB$1048576,0),MATCH((CUADRO!P$5&amp;$E392),'Hoja de Trabajo para listado'!$AB$151:$BA$151,0)),0)+IFERROR(INDEX('Hoja de Trabajo para listado'!$BC$155:$CB$1048576,MATCH($A392,'Hoja de Trabajo para listado'!$BC$155:$BC$1048576,0),MATCH((CUADRO!P$5&amp;$E392),'Hoja de Trabajo para listado'!$BC$151:$CB$151,0)),0)+IFERROR(INDEX('Hoja de Trabajo para listado'!$DE$153:$DG$274,MATCH($A392,'Hoja de Trabajo para listado'!$DE$153:$DE$1048576,0),MATCH((CUADRO!P$5&amp;$E392),'Hoja de Trabajo para listado'!$DE$151:$DG$151,0)),0)+IFERROR(INDEX('Hoja de Trabajo para listado'!$CD$155:$DC$1048576,MATCH($A392,'Hoja de Trabajo para listado'!$CD$155:$CD$1048576,0),MATCH((CUADRO!P$5&amp;$E392),'Hoja de Trabajo para listado'!$CD$151:$DC$151,0)),0)</f>
        <v>0</v>
      </c>
      <c r="Q392" s="243">
        <f ca="1">+IFERROR(INDEX('Hoja de Trabajo para listado'!$A$155:$Z$1048576,MATCH($A392,'Hoja de Trabajo para listado'!$A$155:$A$1048576,0),MATCH((CUADRO!Q$5&amp;$E392),'Hoja de Trabajo para listado'!$A$151:$Z$151,0)),0)+IFERROR(INDEX('Hoja de Trabajo para listado'!$AB$155:$BA$1048576,MATCH($A392,'Hoja de Trabajo para listado'!$AB$155:$AB$1048576,0),MATCH((CUADRO!Q$5&amp;$E392),'Hoja de Trabajo para listado'!$AB$151:$BA$151,0)),0)+IFERROR(INDEX('Hoja de Trabajo para listado'!$BC$155:$CB$1048576,MATCH($A392,'Hoja de Trabajo para listado'!$BC$155:$BC$1048576,0),MATCH((CUADRO!Q$5&amp;$E392),'Hoja de Trabajo para listado'!$BC$151:$CB$151,0)),0)+IFERROR(INDEX('Hoja de Trabajo para listado'!$DE$153:$DG$274,MATCH($A392,'Hoja de Trabajo para listado'!$DE$153:$DE$1048576,0),MATCH((CUADRO!Q$5&amp;$E392),'Hoja de Trabajo para listado'!$DE$151:$DG$151,0)),0)+IFERROR(INDEX('Hoja de Trabajo para listado'!$CD$155:$DC$1048576,MATCH($A392,'Hoja de Trabajo para listado'!$CD$155:$CD$1048576,0),MATCH((CUADRO!Q$5&amp;$E392),'Hoja de Trabajo para listado'!$CD$151:$DC$151,0)),0)</f>
        <v>0</v>
      </c>
      <c r="R392" s="243">
        <f t="shared" ca="1" si="15"/>
        <v>0</v>
      </c>
      <c r="S392" s="263"/>
      <c r="T392" s="243">
        <f ca="1">+T393</f>
        <v>5379673.4100000001</v>
      </c>
      <c r="U392" s="242">
        <f t="shared" si="16"/>
        <v>1</v>
      </c>
      <c r="V392" s="333" t="str">
        <f>+VLOOKUP(A392,bd_lista!$A$3:$E$590,5,FALSE)</f>
        <v>Instituciones Descentralizadas</v>
      </c>
      <c r="W392" s="383" t="str">
        <f>+V392</f>
        <v>Instituciones Descentralizadas</v>
      </c>
      <c r="X392" s="242">
        <f>+VLOOKUP(A392,[3]Sheet1!$A$13:$D$744,4,FALSE)</f>
        <v>0</v>
      </c>
      <c r="Y392" s="242" t="e">
        <f>+VLOOKUP(X392,bd_lista!$A$3:$C$590,3,FALSE)</f>
        <v>#N/A</v>
      </c>
      <c r="Z392" s="294">
        <f>+X392</f>
        <v>0</v>
      </c>
      <c r="AA392" s="319" t="e">
        <f>+Y392</f>
        <v>#N/A</v>
      </c>
    </row>
    <row r="393" spans="1:27" ht="15" customHeight="1">
      <c r="A393" s="32">
        <v>681</v>
      </c>
      <c r="B393" s="389"/>
      <c r="C393" s="333" t="str">
        <f>+VLOOKUP(A393,bd_lista!$A$3:$C$590,3,FALSE)</f>
        <v>Ministerio Público</v>
      </c>
      <c r="D393" s="386"/>
      <c r="E393" s="333" t="s">
        <v>1305</v>
      </c>
      <c r="F393" s="245">
        <f ca="1">+IFERROR(INDEX('Hoja de Trabajo para listado'!$A$155:$Z$1048576,MATCH($A393,'Hoja de Trabajo para listado'!$A$155:$A$1048576,0),MATCH((CUADRO!F$5&amp;$E393),'Hoja de Trabajo para listado'!$A$151:$Z$151,0)),0)+IFERROR(INDEX('Hoja de Trabajo para listado'!$AB$155:$BA$1048576,MATCH($A393,'Hoja de Trabajo para listado'!$AB$155:$AB$1048576,0),MATCH((CUADRO!F$5&amp;$E393),'Hoja de Trabajo para listado'!$AB$151:$BA$151,0)),0)+IFERROR(INDEX('Hoja de Trabajo para listado'!$BC$155:$CB$1048576,MATCH($A393,'Hoja de Trabajo para listado'!$BC$155:$BC$1048576,0),MATCH((CUADRO!F$5&amp;$E393),'Hoja de Trabajo para listado'!$BC$151:$CB$151,0)),0)+IFERROR(INDEX('Hoja de Trabajo para listado'!$DE$153:$DG$274,MATCH($A393,'Hoja de Trabajo para listado'!$DE$153:$DE$1048576,0),MATCH((CUADRO!F$5&amp;$E393),'Hoja de Trabajo para listado'!$DE$151:$DG$151,0)),0)+IFERROR(INDEX('Hoja de Trabajo para listado'!$CD$155:$DC$1048576,MATCH($A393,'Hoja de Trabajo para listado'!$CD$155:$CD$1048576,0),MATCH((CUADRO!F$5&amp;$E393),'Hoja de Trabajo para listado'!$CD$151:$DC$151,0)),0)</f>
        <v>68980.800000000003</v>
      </c>
      <c r="G393" s="245">
        <f ca="1">+IFERROR(INDEX('Hoja de Trabajo para listado'!$A$155:$Z$1048576,MATCH($A393,'Hoja de Trabajo para listado'!$A$155:$A$1048576,0),MATCH((CUADRO!G$5&amp;$E393),'Hoja de Trabajo para listado'!$A$151:$Z$151,0)),0)+IFERROR(INDEX('Hoja de Trabajo para listado'!$AB$155:$BA$1048576,MATCH($A393,'Hoja de Trabajo para listado'!$AB$155:$AB$1048576,0),MATCH((CUADRO!G$5&amp;$E393),'Hoja de Trabajo para listado'!$AB$151:$BA$151,0)),0)+IFERROR(INDEX('Hoja de Trabajo para listado'!$BC$155:$CB$1048576,MATCH($A393,'Hoja de Trabajo para listado'!$BC$155:$BC$1048576,0),MATCH((CUADRO!G$5&amp;$E393),'Hoja de Trabajo para listado'!$BC$151:$CB$151,0)),0)+IFERROR(INDEX('Hoja de Trabajo para listado'!$DE$153:$DG$274,MATCH($A393,'Hoja de Trabajo para listado'!$DE$153:$DE$1048576,0),MATCH((CUADRO!G$5&amp;$E393),'Hoja de Trabajo para listado'!$DE$151:$DG$151,0)),0)+IFERROR(INDEX('Hoja de Trabajo para listado'!$CD$155:$DC$1048576,MATCH($A393,'Hoja de Trabajo para listado'!$CD$155:$CD$1048576,0),MATCH((CUADRO!G$5&amp;$E393),'Hoja de Trabajo para listado'!$CD$151:$DC$151,0)),0)</f>
        <v>5310692.6100000003</v>
      </c>
      <c r="H393" s="245">
        <f ca="1">+IFERROR(INDEX('Hoja de Trabajo para listado'!$A$155:$Z$1048576,MATCH($A393,'Hoja de Trabajo para listado'!$A$155:$A$1048576,0),MATCH((CUADRO!H$5&amp;$E393),'Hoja de Trabajo para listado'!$A$151:$Z$151,0)),0)+IFERROR(INDEX('Hoja de Trabajo para listado'!$AB$155:$BA$1048576,MATCH($A393,'Hoja de Trabajo para listado'!$AB$155:$AB$1048576,0),MATCH((CUADRO!H$5&amp;$E393),'Hoja de Trabajo para listado'!$AB$151:$BA$151,0)),0)+IFERROR(INDEX('Hoja de Trabajo para listado'!$BC$155:$CB$1048576,MATCH($A393,'Hoja de Trabajo para listado'!$BC$155:$BC$1048576,0),MATCH((CUADRO!H$5&amp;$E393),'Hoja de Trabajo para listado'!$BC$151:$CB$151,0)),0)+IFERROR(INDEX('Hoja de Trabajo para listado'!$DE$153:$DG$274,MATCH($A393,'Hoja de Trabajo para listado'!$DE$153:$DE$1048576,0),MATCH((CUADRO!H$5&amp;$E393),'Hoja de Trabajo para listado'!$DE$151:$DG$151,0)),0)+IFERROR(INDEX('Hoja de Trabajo para listado'!$CD$155:$DC$1048576,MATCH($A393,'Hoja de Trabajo para listado'!$CD$155:$CD$1048576,0),MATCH((CUADRO!H$5&amp;$E393),'Hoja de Trabajo para listado'!$CD$151:$DC$151,0)),0)</f>
        <v>0</v>
      </c>
      <c r="I393" s="245">
        <f ca="1">+IFERROR(INDEX('Hoja de Trabajo para listado'!$A$155:$Z$1048576,MATCH($A393,'Hoja de Trabajo para listado'!$A$155:$A$1048576,0),MATCH((CUADRO!I$5&amp;$E393),'Hoja de Trabajo para listado'!$A$151:$Z$151,0)),0)+IFERROR(INDEX('Hoja de Trabajo para listado'!$AB$155:$BA$1048576,MATCH($A393,'Hoja de Trabajo para listado'!$AB$155:$AB$1048576,0),MATCH((CUADRO!I$5&amp;$E393),'Hoja de Trabajo para listado'!$AB$151:$BA$151,0)),0)+IFERROR(INDEX('Hoja de Trabajo para listado'!$BC$155:$CB$1048576,MATCH($A393,'Hoja de Trabajo para listado'!$BC$155:$BC$1048576,0),MATCH((CUADRO!I$5&amp;$E393),'Hoja de Trabajo para listado'!$BC$151:$CB$151,0)),0)+IFERROR(INDEX('Hoja de Trabajo para listado'!$DE$153:$DG$274,MATCH($A393,'Hoja de Trabajo para listado'!$DE$153:$DE$1048576,0),MATCH((CUADRO!I$5&amp;$E393),'Hoja de Trabajo para listado'!$DE$151:$DG$151,0)),0)+IFERROR(INDEX('Hoja de Trabajo para listado'!$CD$155:$DC$1048576,MATCH($A393,'Hoja de Trabajo para listado'!$CD$155:$CD$1048576,0),MATCH((CUADRO!I$5&amp;$E393),'Hoja de Trabajo para listado'!$CD$151:$DC$151,0)),0)</f>
        <v>0</v>
      </c>
      <c r="J393" s="245">
        <f ca="1">+IFERROR(INDEX('Hoja de Trabajo para listado'!$A$155:$Z$1048576,MATCH($A393,'Hoja de Trabajo para listado'!$A$155:$A$1048576,0),MATCH((CUADRO!J$5&amp;$E393),'Hoja de Trabajo para listado'!$A$151:$Z$151,0)),0)+IFERROR(INDEX('Hoja de Trabajo para listado'!$AB$155:$BA$1048576,MATCH($A393,'Hoja de Trabajo para listado'!$AB$155:$AB$1048576,0),MATCH((CUADRO!J$5&amp;$E393),'Hoja de Trabajo para listado'!$AB$151:$BA$151,0)),0)+IFERROR(INDEX('Hoja de Trabajo para listado'!$BC$155:$CB$1048576,MATCH($A393,'Hoja de Trabajo para listado'!$BC$155:$BC$1048576,0),MATCH((CUADRO!J$5&amp;$E393),'Hoja de Trabajo para listado'!$BC$151:$CB$151,0)),0)+IFERROR(INDEX('Hoja de Trabajo para listado'!$DE$153:$DG$274,MATCH($A393,'Hoja de Trabajo para listado'!$DE$153:$DE$1048576,0),MATCH((CUADRO!J$5&amp;$E393),'Hoja de Trabajo para listado'!$DE$151:$DG$151,0)),0)+IFERROR(INDEX('Hoja de Trabajo para listado'!$CD$155:$DC$1048576,MATCH($A393,'Hoja de Trabajo para listado'!$CD$155:$CD$1048576,0),MATCH((CUADRO!J$5&amp;$E393),'Hoja de Trabajo para listado'!$CD$151:$DC$151,0)),0)</f>
        <v>0</v>
      </c>
      <c r="K393" s="245">
        <f ca="1">+IFERROR(INDEX('Hoja de Trabajo para listado'!$A$155:$Z$1048576,MATCH($A393,'Hoja de Trabajo para listado'!$A$155:$A$1048576,0),MATCH((CUADRO!K$5&amp;$E393),'Hoja de Trabajo para listado'!$A$151:$Z$151,0)),0)+IFERROR(INDEX('Hoja de Trabajo para listado'!$AB$155:$BA$1048576,MATCH($A393,'Hoja de Trabajo para listado'!$AB$155:$AB$1048576,0),MATCH((CUADRO!K$5&amp;$E393),'Hoja de Trabajo para listado'!$AB$151:$BA$151,0)),0)+IFERROR(INDEX('Hoja de Trabajo para listado'!$BC$155:$CB$1048576,MATCH($A393,'Hoja de Trabajo para listado'!$BC$155:$BC$1048576,0),MATCH((CUADRO!K$5&amp;$E393),'Hoja de Trabajo para listado'!$BC$151:$CB$151,0)),0)+IFERROR(INDEX('Hoja de Trabajo para listado'!$DE$153:$DG$274,MATCH($A393,'Hoja de Trabajo para listado'!$DE$153:$DE$1048576,0),MATCH((CUADRO!K$5&amp;$E393),'Hoja de Trabajo para listado'!$DE$151:$DG$151,0)),0)+IFERROR(INDEX('Hoja de Trabajo para listado'!$CD$155:$DC$1048576,MATCH($A393,'Hoja de Trabajo para listado'!$CD$155:$CD$1048576,0),MATCH((CUADRO!K$5&amp;$E393),'Hoja de Trabajo para listado'!$CD$151:$DC$151,0)),0)</f>
        <v>0</v>
      </c>
      <c r="L393" s="245">
        <f ca="1">+IFERROR(INDEX('Hoja de Trabajo para listado'!$A$155:$Z$1048576,MATCH($A393,'Hoja de Trabajo para listado'!$A$155:$A$1048576,0),MATCH((CUADRO!L$5&amp;$E393),'Hoja de Trabajo para listado'!$A$151:$Z$151,0)),0)+IFERROR(INDEX('Hoja de Trabajo para listado'!$AB$155:$BA$1048576,MATCH($A393,'Hoja de Trabajo para listado'!$AB$155:$AB$1048576,0),MATCH((CUADRO!L$5&amp;$E393),'Hoja de Trabajo para listado'!$AB$151:$BA$151,0)),0)+IFERROR(INDEX('Hoja de Trabajo para listado'!$BC$155:$CB$1048576,MATCH($A393,'Hoja de Trabajo para listado'!$BC$155:$BC$1048576,0),MATCH((CUADRO!L$5&amp;$E393),'Hoja de Trabajo para listado'!$BC$151:$CB$151,0)),0)+IFERROR(INDEX('Hoja de Trabajo para listado'!$DE$153:$DG$274,MATCH($A393,'Hoja de Trabajo para listado'!$DE$153:$DE$1048576,0),MATCH((CUADRO!L$5&amp;$E393),'Hoja de Trabajo para listado'!$DE$151:$DG$151,0)),0)+IFERROR(INDEX('Hoja de Trabajo para listado'!$CD$155:$DC$1048576,MATCH($A393,'Hoja de Trabajo para listado'!$CD$155:$CD$1048576,0),MATCH((CUADRO!L$5&amp;$E393),'Hoja de Trabajo para listado'!$CD$151:$DC$151,0)),0)</f>
        <v>0</v>
      </c>
      <c r="M393" s="245">
        <f ca="1">+IFERROR(INDEX('Hoja de Trabajo para listado'!$A$155:$Z$1048576,MATCH($A393,'Hoja de Trabajo para listado'!$A$155:$A$1048576,0),MATCH((CUADRO!M$5&amp;$E393),'Hoja de Trabajo para listado'!$A$151:$Z$151,0)),0)+IFERROR(INDEX('Hoja de Trabajo para listado'!$AB$155:$BA$1048576,MATCH($A393,'Hoja de Trabajo para listado'!$AB$155:$AB$1048576,0),MATCH((CUADRO!M$5&amp;$E393),'Hoja de Trabajo para listado'!$AB$151:$BA$151,0)),0)+IFERROR(INDEX('Hoja de Trabajo para listado'!$BC$155:$CB$1048576,MATCH($A393,'Hoja de Trabajo para listado'!$BC$155:$BC$1048576,0),MATCH((CUADRO!M$5&amp;$E393),'Hoja de Trabajo para listado'!$BC$151:$CB$151,0)),0)+IFERROR(INDEX('Hoja de Trabajo para listado'!$DE$153:$DG$274,MATCH($A393,'Hoja de Trabajo para listado'!$DE$153:$DE$1048576,0),MATCH((CUADRO!M$5&amp;$E393),'Hoja de Trabajo para listado'!$DE$151:$DG$151,0)),0)+IFERROR(INDEX('Hoja de Trabajo para listado'!$CD$155:$DC$1048576,MATCH($A393,'Hoja de Trabajo para listado'!$CD$155:$CD$1048576,0),MATCH((CUADRO!M$5&amp;$E393),'Hoja de Trabajo para listado'!$CD$151:$DC$151,0)),0)</f>
        <v>0</v>
      </c>
      <c r="N393" s="245">
        <f ca="1">+IFERROR(INDEX('Hoja de Trabajo para listado'!$A$155:$Z$1048576,MATCH($A393,'Hoja de Trabajo para listado'!$A$155:$A$1048576,0),MATCH((CUADRO!N$5&amp;$E393),'Hoja de Trabajo para listado'!$A$151:$Z$151,0)),0)+IFERROR(INDEX('Hoja de Trabajo para listado'!$AB$155:$BA$1048576,MATCH($A393,'Hoja de Trabajo para listado'!$AB$155:$AB$1048576,0),MATCH((CUADRO!N$5&amp;$E393),'Hoja de Trabajo para listado'!$AB$151:$BA$151,0)),0)+IFERROR(INDEX('Hoja de Trabajo para listado'!$BC$155:$CB$1048576,MATCH($A393,'Hoja de Trabajo para listado'!$BC$155:$BC$1048576,0),MATCH((CUADRO!N$5&amp;$E393),'Hoja de Trabajo para listado'!$BC$151:$CB$151,0)),0)+IFERROR(INDEX('Hoja de Trabajo para listado'!$DE$153:$DG$274,MATCH($A393,'Hoja de Trabajo para listado'!$DE$153:$DE$1048576,0),MATCH((CUADRO!N$5&amp;$E393),'Hoja de Trabajo para listado'!$DE$151:$DG$151,0)),0)+IFERROR(INDEX('Hoja de Trabajo para listado'!$CD$155:$DC$1048576,MATCH($A393,'Hoja de Trabajo para listado'!$CD$155:$CD$1048576,0),MATCH((CUADRO!N$5&amp;$E393),'Hoja de Trabajo para listado'!$CD$151:$DC$151,0)),0)</f>
        <v>0</v>
      </c>
      <c r="O393" s="245">
        <f ca="1">+IFERROR(INDEX('Hoja de Trabajo para listado'!$A$155:$Z$1048576,MATCH($A393,'Hoja de Trabajo para listado'!$A$155:$A$1048576,0),MATCH((CUADRO!O$5&amp;$E393),'Hoja de Trabajo para listado'!$A$151:$Z$151,0)),0)+IFERROR(INDEX('Hoja de Trabajo para listado'!$AB$155:$BA$1048576,MATCH($A393,'Hoja de Trabajo para listado'!$AB$155:$AB$1048576,0),MATCH((CUADRO!O$5&amp;$E393),'Hoja de Trabajo para listado'!$AB$151:$BA$151,0)),0)+IFERROR(INDEX('Hoja de Trabajo para listado'!$BC$155:$CB$1048576,MATCH($A393,'Hoja de Trabajo para listado'!$BC$155:$BC$1048576,0),MATCH((CUADRO!O$5&amp;$E393),'Hoja de Trabajo para listado'!$BC$151:$CB$151,0)),0)+IFERROR(INDEX('Hoja de Trabajo para listado'!$DE$153:$DG$274,MATCH($A393,'Hoja de Trabajo para listado'!$DE$153:$DE$1048576,0),MATCH((CUADRO!O$5&amp;$E393),'Hoja de Trabajo para listado'!$DE$151:$DG$151,0)),0)+IFERROR(INDEX('Hoja de Trabajo para listado'!$CD$155:$DC$1048576,MATCH($A393,'Hoja de Trabajo para listado'!$CD$155:$CD$1048576,0),MATCH((CUADRO!O$5&amp;$E393),'Hoja de Trabajo para listado'!$CD$151:$DC$151,0)),0)</f>
        <v>0</v>
      </c>
      <c r="P393" s="245">
        <f ca="1">+IFERROR(INDEX('Hoja de Trabajo para listado'!$A$155:$Z$1048576,MATCH($A393,'Hoja de Trabajo para listado'!$A$155:$A$1048576,0),MATCH((CUADRO!P$5&amp;$E393),'Hoja de Trabajo para listado'!$A$151:$Z$151,0)),0)+IFERROR(INDEX('Hoja de Trabajo para listado'!$AB$155:$BA$1048576,MATCH($A393,'Hoja de Trabajo para listado'!$AB$155:$AB$1048576,0),MATCH((CUADRO!P$5&amp;$E393),'Hoja de Trabajo para listado'!$AB$151:$BA$151,0)),0)+IFERROR(INDEX('Hoja de Trabajo para listado'!$BC$155:$CB$1048576,MATCH($A393,'Hoja de Trabajo para listado'!$BC$155:$BC$1048576,0),MATCH((CUADRO!P$5&amp;$E393),'Hoja de Trabajo para listado'!$BC$151:$CB$151,0)),0)+IFERROR(INDEX('Hoja de Trabajo para listado'!$DE$153:$DG$274,MATCH($A393,'Hoja de Trabajo para listado'!$DE$153:$DE$1048576,0),MATCH((CUADRO!P$5&amp;$E393),'Hoja de Trabajo para listado'!$DE$151:$DG$151,0)),0)+IFERROR(INDEX('Hoja de Trabajo para listado'!$CD$155:$DC$1048576,MATCH($A393,'Hoja de Trabajo para listado'!$CD$155:$CD$1048576,0),MATCH((CUADRO!P$5&amp;$E393),'Hoja de Trabajo para listado'!$CD$151:$DC$151,0)),0)</f>
        <v>0</v>
      </c>
      <c r="Q393" s="245">
        <f ca="1">+IFERROR(INDEX('Hoja de Trabajo para listado'!$A$155:$Z$1048576,MATCH($A393,'Hoja de Trabajo para listado'!$A$155:$A$1048576,0),MATCH((CUADRO!Q$5&amp;$E393),'Hoja de Trabajo para listado'!$A$151:$Z$151,0)),0)+IFERROR(INDEX('Hoja de Trabajo para listado'!$AB$155:$BA$1048576,MATCH($A393,'Hoja de Trabajo para listado'!$AB$155:$AB$1048576,0),MATCH((CUADRO!Q$5&amp;$E393),'Hoja de Trabajo para listado'!$AB$151:$BA$151,0)),0)+IFERROR(INDEX('Hoja de Trabajo para listado'!$BC$155:$CB$1048576,MATCH($A393,'Hoja de Trabajo para listado'!$BC$155:$BC$1048576,0),MATCH((CUADRO!Q$5&amp;$E393),'Hoja de Trabajo para listado'!$BC$151:$CB$151,0)),0)+IFERROR(INDEX('Hoja de Trabajo para listado'!$DE$153:$DG$274,MATCH($A393,'Hoja de Trabajo para listado'!$DE$153:$DE$1048576,0),MATCH((CUADRO!Q$5&amp;$E393),'Hoja de Trabajo para listado'!$DE$151:$DG$151,0)),0)+IFERROR(INDEX('Hoja de Trabajo para listado'!$CD$155:$DC$1048576,MATCH($A393,'Hoja de Trabajo para listado'!$CD$155:$CD$1048576,0),MATCH((CUADRO!Q$5&amp;$E393),'Hoja de Trabajo para listado'!$CD$151:$DC$151,0)),0)</f>
        <v>0</v>
      </c>
      <c r="R393" s="245">
        <f t="shared" ca="1" si="15"/>
        <v>5379673.4100000001</v>
      </c>
      <c r="S393" s="262">
        <f ca="1">+R392+R393</f>
        <v>5379673.4100000001</v>
      </c>
      <c r="T393" s="245">
        <f ca="1">+S393</f>
        <v>5379673.4100000001</v>
      </c>
      <c r="U393" s="244">
        <f t="shared" si="16"/>
        <v>2</v>
      </c>
      <c r="V393" s="333" t="str">
        <f>+VLOOKUP(A393,bd_lista!$A$3:$E$590,5,FALSE)</f>
        <v>Instituciones Descentralizadas</v>
      </c>
      <c r="W393" s="384"/>
      <c r="X393" s="242">
        <f>+VLOOKUP(A393,[3]Sheet1!$A$13:$D$744,4,FALSE)</f>
        <v>0</v>
      </c>
      <c r="Y393" s="242" t="e">
        <f>+VLOOKUP(X393,bd_lista!$A$3:$C$590,3,FALSE)</f>
        <v>#N/A</v>
      </c>
      <c r="Z393" s="292"/>
      <c r="AA393" s="321"/>
    </row>
    <row r="394" spans="1:27" ht="15" customHeight="1">
      <c r="A394" s="251">
        <v>682</v>
      </c>
      <c r="B394" s="388">
        <f>+A394</f>
        <v>682</v>
      </c>
      <c r="C394" s="247" t="str">
        <f>+VLOOKUP(A394,bd_lista!$A$3:$C$590,3,FALSE)</f>
        <v>Defensoria del Pueblo</v>
      </c>
      <c r="D394" s="385" t="str">
        <f>+C394</f>
        <v>Defensoria del Pueblo</v>
      </c>
      <c r="E394" s="247" t="s">
        <v>1304</v>
      </c>
      <c r="F394" s="243">
        <f ca="1">+IFERROR(INDEX('Hoja de Trabajo para listado'!$A$155:$Z$1048576,MATCH($A394,'Hoja de Trabajo para listado'!$A$155:$A$1048576,0),MATCH((CUADRO!F$5&amp;$E394),'Hoja de Trabajo para listado'!$A$151:$Z$151,0)),0)+IFERROR(INDEX('Hoja de Trabajo para listado'!$AB$155:$BA$1048576,MATCH($A394,'Hoja de Trabajo para listado'!$AB$155:$AB$1048576,0),MATCH((CUADRO!F$5&amp;$E394),'Hoja de Trabajo para listado'!$AB$151:$BA$151,0)),0)+IFERROR(INDEX('Hoja de Trabajo para listado'!$BC$155:$CB$1048576,MATCH($A394,'Hoja de Trabajo para listado'!$BC$155:$BC$1048576,0),MATCH((CUADRO!F$5&amp;$E394),'Hoja de Trabajo para listado'!$BC$151:$CB$151,0)),0)+IFERROR(INDEX('Hoja de Trabajo para listado'!$DE$153:$DG$274,MATCH($A394,'Hoja de Trabajo para listado'!$DE$153:$DE$1048576,0),MATCH((CUADRO!F$5&amp;$E394),'Hoja de Trabajo para listado'!$DE$151:$DG$151,0)),0)+IFERROR(INDEX('Hoja de Trabajo para listado'!$CD$155:$DC$1048576,MATCH($A394,'Hoja de Trabajo para listado'!$CD$155:$CD$1048576,0),MATCH((CUADRO!F$5&amp;$E394),'Hoja de Trabajo para listado'!$CD$151:$DC$151,0)),0)</f>
        <v>0</v>
      </c>
      <c r="G394" s="243">
        <f ca="1">+IFERROR(INDEX('Hoja de Trabajo para listado'!$A$155:$Z$1048576,MATCH($A394,'Hoja de Trabajo para listado'!$A$155:$A$1048576,0),MATCH((CUADRO!G$5&amp;$E394),'Hoja de Trabajo para listado'!$A$151:$Z$151,0)),0)+IFERROR(INDEX('Hoja de Trabajo para listado'!$AB$155:$BA$1048576,MATCH($A394,'Hoja de Trabajo para listado'!$AB$155:$AB$1048576,0),MATCH((CUADRO!G$5&amp;$E394),'Hoja de Trabajo para listado'!$AB$151:$BA$151,0)),0)+IFERROR(INDEX('Hoja de Trabajo para listado'!$BC$155:$CB$1048576,MATCH($A394,'Hoja de Trabajo para listado'!$BC$155:$BC$1048576,0),MATCH((CUADRO!G$5&amp;$E394),'Hoja de Trabajo para listado'!$BC$151:$CB$151,0)),0)+IFERROR(INDEX('Hoja de Trabajo para listado'!$DE$153:$DG$274,MATCH($A394,'Hoja de Trabajo para listado'!$DE$153:$DE$1048576,0),MATCH((CUADRO!G$5&amp;$E394),'Hoja de Trabajo para listado'!$DE$151:$DG$151,0)),0)+IFERROR(INDEX('Hoja de Trabajo para listado'!$CD$155:$DC$1048576,MATCH($A394,'Hoja de Trabajo para listado'!$CD$155:$CD$1048576,0),MATCH((CUADRO!G$5&amp;$E394),'Hoja de Trabajo para listado'!$CD$151:$DC$151,0)),0)</f>
        <v>0</v>
      </c>
      <c r="H394" s="243">
        <f ca="1">+IFERROR(INDEX('Hoja de Trabajo para listado'!$A$155:$Z$1048576,MATCH($A394,'Hoja de Trabajo para listado'!$A$155:$A$1048576,0),MATCH((CUADRO!H$5&amp;$E394),'Hoja de Trabajo para listado'!$A$151:$Z$151,0)),0)+IFERROR(INDEX('Hoja de Trabajo para listado'!$AB$155:$BA$1048576,MATCH($A394,'Hoja de Trabajo para listado'!$AB$155:$AB$1048576,0),MATCH((CUADRO!H$5&amp;$E394),'Hoja de Trabajo para listado'!$AB$151:$BA$151,0)),0)+IFERROR(INDEX('Hoja de Trabajo para listado'!$BC$155:$CB$1048576,MATCH($A394,'Hoja de Trabajo para listado'!$BC$155:$BC$1048576,0),MATCH((CUADRO!H$5&amp;$E394),'Hoja de Trabajo para listado'!$BC$151:$CB$151,0)),0)+IFERROR(INDEX('Hoja de Trabajo para listado'!$DE$153:$DG$274,MATCH($A394,'Hoja de Trabajo para listado'!$DE$153:$DE$1048576,0),MATCH((CUADRO!H$5&amp;$E394),'Hoja de Trabajo para listado'!$DE$151:$DG$151,0)),0)+IFERROR(INDEX('Hoja de Trabajo para listado'!$CD$155:$DC$1048576,MATCH($A394,'Hoja de Trabajo para listado'!$CD$155:$CD$1048576,0),MATCH((CUADRO!H$5&amp;$E394),'Hoja de Trabajo para listado'!$CD$151:$DC$151,0)),0)</f>
        <v>0</v>
      </c>
      <c r="I394" s="243">
        <f ca="1">+IFERROR(INDEX('Hoja de Trabajo para listado'!$A$155:$Z$1048576,MATCH($A394,'Hoja de Trabajo para listado'!$A$155:$A$1048576,0),MATCH((CUADRO!I$5&amp;$E394),'Hoja de Trabajo para listado'!$A$151:$Z$151,0)),0)+IFERROR(INDEX('Hoja de Trabajo para listado'!$AB$155:$BA$1048576,MATCH($A394,'Hoja de Trabajo para listado'!$AB$155:$AB$1048576,0),MATCH((CUADRO!I$5&amp;$E394),'Hoja de Trabajo para listado'!$AB$151:$BA$151,0)),0)+IFERROR(INDEX('Hoja de Trabajo para listado'!$BC$155:$CB$1048576,MATCH($A394,'Hoja de Trabajo para listado'!$BC$155:$BC$1048576,0),MATCH((CUADRO!I$5&amp;$E394),'Hoja de Trabajo para listado'!$BC$151:$CB$151,0)),0)+IFERROR(INDEX('Hoja de Trabajo para listado'!$DE$153:$DG$274,MATCH($A394,'Hoja de Trabajo para listado'!$DE$153:$DE$1048576,0),MATCH((CUADRO!I$5&amp;$E394),'Hoja de Trabajo para listado'!$DE$151:$DG$151,0)),0)+IFERROR(INDEX('Hoja de Trabajo para listado'!$CD$155:$DC$1048576,MATCH($A394,'Hoja de Trabajo para listado'!$CD$155:$CD$1048576,0),MATCH((CUADRO!I$5&amp;$E394),'Hoja de Trabajo para listado'!$CD$151:$DC$151,0)),0)</f>
        <v>0</v>
      </c>
      <c r="J394" s="243">
        <f ca="1">+IFERROR(INDEX('Hoja de Trabajo para listado'!$A$155:$Z$1048576,MATCH($A394,'Hoja de Trabajo para listado'!$A$155:$A$1048576,0),MATCH((CUADRO!J$5&amp;$E394),'Hoja de Trabajo para listado'!$A$151:$Z$151,0)),0)+IFERROR(INDEX('Hoja de Trabajo para listado'!$AB$155:$BA$1048576,MATCH($A394,'Hoja de Trabajo para listado'!$AB$155:$AB$1048576,0),MATCH((CUADRO!J$5&amp;$E394),'Hoja de Trabajo para listado'!$AB$151:$BA$151,0)),0)+IFERROR(INDEX('Hoja de Trabajo para listado'!$BC$155:$CB$1048576,MATCH($A394,'Hoja de Trabajo para listado'!$BC$155:$BC$1048576,0),MATCH((CUADRO!J$5&amp;$E394),'Hoja de Trabajo para listado'!$BC$151:$CB$151,0)),0)+IFERROR(INDEX('Hoja de Trabajo para listado'!$DE$153:$DG$274,MATCH($A394,'Hoja de Trabajo para listado'!$DE$153:$DE$1048576,0),MATCH((CUADRO!J$5&amp;$E394),'Hoja de Trabajo para listado'!$DE$151:$DG$151,0)),0)+IFERROR(INDEX('Hoja de Trabajo para listado'!$CD$155:$DC$1048576,MATCH($A394,'Hoja de Trabajo para listado'!$CD$155:$CD$1048576,0),MATCH((CUADRO!J$5&amp;$E394),'Hoja de Trabajo para listado'!$CD$151:$DC$151,0)),0)</f>
        <v>0</v>
      </c>
      <c r="K394" s="243">
        <f ca="1">+IFERROR(INDEX('Hoja de Trabajo para listado'!$A$155:$Z$1048576,MATCH($A394,'Hoja de Trabajo para listado'!$A$155:$A$1048576,0),MATCH((CUADRO!K$5&amp;$E394),'Hoja de Trabajo para listado'!$A$151:$Z$151,0)),0)+IFERROR(INDEX('Hoja de Trabajo para listado'!$AB$155:$BA$1048576,MATCH($A394,'Hoja de Trabajo para listado'!$AB$155:$AB$1048576,0),MATCH((CUADRO!K$5&amp;$E394),'Hoja de Trabajo para listado'!$AB$151:$BA$151,0)),0)+IFERROR(INDEX('Hoja de Trabajo para listado'!$BC$155:$CB$1048576,MATCH($A394,'Hoja de Trabajo para listado'!$BC$155:$BC$1048576,0),MATCH((CUADRO!K$5&amp;$E394),'Hoja de Trabajo para listado'!$BC$151:$CB$151,0)),0)+IFERROR(INDEX('Hoja de Trabajo para listado'!$DE$153:$DG$274,MATCH($A394,'Hoja de Trabajo para listado'!$DE$153:$DE$1048576,0),MATCH((CUADRO!K$5&amp;$E394),'Hoja de Trabajo para listado'!$DE$151:$DG$151,0)),0)+IFERROR(INDEX('Hoja de Trabajo para listado'!$CD$155:$DC$1048576,MATCH($A394,'Hoja de Trabajo para listado'!$CD$155:$CD$1048576,0),MATCH((CUADRO!K$5&amp;$E394),'Hoja de Trabajo para listado'!$CD$151:$DC$151,0)),0)</f>
        <v>0</v>
      </c>
      <c r="L394" s="243">
        <f ca="1">+IFERROR(INDEX('Hoja de Trabajo para listado'!$A$155:$Z$1048576,MATCH($A394,'Hoja de Trabajo para listado'!$A$155:$A$1048576,0),MATCH((CUADRO!L$5&amp;$E394),'Hoja de Trabajo para listado'!$A$151:$Z$151,0)),0)+IFERROR(INDEX('Hoja de Trabajo para listado'!$AB$155:$BA$1048576,MATCH($A394,'Hoja de Trabajo para listado'!$AB$155:$AB$1048576,0),MATCH((CUADRO!L$5&amp;$E394),'Hoja de Trabajo para listado'!$AB$151:$BA$151,0)),0)+IFERROR(INDEX('Hoja de Trabajo para listado'!$BC$155:$CB$1048576,MATCH($A394,'Hoja de Trabajo para listado'!$BC$155:$BC$1048576,0),MATCH((CUADRO!L$5&amp;$E394),'Hoja de Trabajo para listado'!$BC$151:$CB$151,0)),0)+IFERROR(INDEX('Hoja de Trabajo para listado'!$DE$153:$DG$274,MATCH($A394,'Hoja de Trabajo para listado'!$DE$153:$DE$1048576,0),MATCH((CUADRO!L$5&amp;$E394),'Hoja de Trabajo para listado'!$DE$151:$DG$151,0)),0)+IFERROR(INDEX('Hoja de Trabajo para listado'!$CD$155:$DC$1048576,MATCH($A394,'Hoja de Trabajo para listado'!$CD$155:$CD$1048576,0),MATCH((CUADRO!L$5&amp;$E394),'Hoja de Trabajo para listado'!$CD$151:$DC$151,0)),0)</f>
        <v>0</v>
      </c>
      <c r="M394" s="243">
        <f ca="1">+IFERROR(INDEX('Hoja de Trabajo para listado'!$A$155:$Z$1048576,MATCH($A394,'Hoja de Trabajo para listado'!$A$155:$A$1048576,0),MATCH((CUADRO!M$5&amp;$E394),'Hoja de Trabajo para listado'!$A$151:$Z$151,0)),0)+IFERROR(INDEX('Hoja de Trabajo para listado'!$AB$155:$BA$1048576,MATCH($A394,'Hoja de Trabajo para listado'!$AB$155:$AB$1048576,0),MATCH((CUADRO!M$5&amp;$E394),'Hoja de Trabajo para listado'!$AB$151:$BA$151,0)),0)+IFERROR(INDEX('Hoja de Trabajo para listado'!$BC$155:$CB$1048576,MATCH($A394,'Hoja de Trabajo para listado'!$BC$155:$BC$1048576,0),MATCH((CUADRO!M$5&amp;$E394),'Hoja de Trabajo para listado'!$BC$151:$CB$151,0)),0)+IFERROR(INDEX('Hoja de Trabajo para listado'!$DE$153:$DG$274,MATCH($A394,'Hoja de Trabajo para listado'!$DE$153:$DE$1048576,0),MATCH((CUADRO!M$5&amp;$E394),'Hoja de Trabajo para listado'!$DE$151:$DG$151,0)),0)+IFERROR(INDEX('Hoja de Trabajo para listado'!$CD$155:$DC$1048576,MATCH($A394,'Hoja de Trabajo para listado'!$CD$155:$CD$1048576,0),MATCH((CUADRO!M$5&amp;$E394),'Hoja de Trabajo para listado'!$CD$151:$DC$151,0)),0)</f>
        <v>0</v>
      </c>
      <c r="N394" s="243">
        <f ca="1">+IFERROR(INDEX('Hoja de Trabajo para listado'!$A$155:$Z$1048576,MATCH($A394,'Hoja de Trabajo para listado'!$A$155:$A$1048576,0),MATCH((CUADRO!N$5&amp;$E394),'Hoja de Trabajo para listado'!$A$151:$Z$151,0)),0)+IFERROR(INDEX('Hoja de Trabajo para listado'!$AB$155:$BA$1048576,MATCH($A394,'Hoja de Trabajo para listado'!$AB$155:$AB$1048576,0),MATCH((CUADRO!N$5&amp;$E394),'Hoja de Trabajo para listado'!$AB$151:$BA$151,0)),0)+IFERROR(INDEX('Hoja de Trabajo para listado'!$BC$155:$CB$1048576,MATCH($A394,'Hoja de Trabajo para listado'!$BC$155:$BC$1048576,0),MATCH((CUADRO!N$5&amp;$E394),'Hoja de Trabajo para listado'!$BC$151:$CB$151,0)),0)+IFERROR(INDEX('Hoja de Trabajo para listado'!$DE$153:$DG$274,MATCH($A394,'Hoja de Trabajo para listado'!$DE$153:$DE$1048576,0),MATCH((CUADRO!N$5&amp;$E394),'Hoja de Trabajo para listado'!$DE$151:$DG$151,0)),0)+IFERROR(INDEX('Hoja de Trabajo para listado'!$CD$155:$DC$1048576,MATCH($A394,'Hoja de Trabajo para listado'!$CD$155:$CD$1048576,0),MATCH((CUADRO!N$5&amp;$E394),'Hoja de Trabajo para listado'!$CD$151:$DC$151,0)),0)</f>
        <v>0</v>
      </c>
      <c r="O394" s="243">
        <f ca="1">+IFERROR(INDEX('Hoja de Trabajo para listado'!$A$155:$Z$1048576,MATCH($A394,'Hoja de Trabajo para listado'!$A$155:$A$1048576,0),MATCH((CUADRO!O$5&amp;$E394),'Hoja de Trabajo para listado'!$A$151:$Z$151,0)),0)+IFERROR(INDEX('Hoja de Trabajo para listado'!$AB$155:$BA$1048576,MATCH($A394,'Hoja de Trabajo para listado'!$AB$155:$AB$1048576,0),MATCH((CUADRO!O$5&amp;$E394),'Hoja de Trabajo para listado'!$AB$151:$BA$151,0)),0)+IFERROR(INDEX('Hoja de Trabajo para listado'!$BC$155:$CB$1048576,MATCH($A394,'Hoja de Trabajo para listado'!$BC$155:$BC$1048576,0),MATCH((CUADRO!O$5&amp;$E394),'Hoja de Trabajo para listado'!$BC$151:$CB$151,0)),0)+IFERROR(INDEX('Hoja de Trabajo para listado'!$DE$153:$DG$274,MATCH($A394,'Hoja de Trabajo para listado'!$DE$153:$DE$1048576,0),MATCH((CUADRO!O$5&amp;$E394),'Hoja de Trabajo para listado'!$DE$151:$DG$151,0)),0)+IFERROR(INDEX('Hoja de Trabajo para listado'!$CD$155:$DC$1048576,MATCH($A394,'Hoja de Trabajo para listado'!$CD$155:$CD$1048576,0),MATCH((CUADRO!O$5&amp;$E394),'Hoja de Trabajo para listado'!$CD$151:$DC$151,0)),0)</f>
        <v>0</v>
      </c>
      <c r="P394" s="243">
        <f ca="1">+IFERROR(INDEX('Hoja de Trabajo para listado'!$A$155:$Z$1048576,MATCH($A394,'Hoja de Trabajo para listado'!$A$155:$A$1048576,0),MATCH((CUADRO!P$5&amp;$E394),'Hoja de Trabajo para listado'!$A$151:$Z$151,0)),0)+IFERROR(INDEX('Hoja de Trabajo para listado'!$AB$155:$BA$1048576,MATCH($A394,'Hoja de Trabajo para listado'!$AB$155:$AB$1048576,0),MATCH((CUADRO!P$5&amp;$E394),'Hoja de Trabajo para listado'!$AB$151:$BA$151,0)),0)+IFERROR(INDEX('Hoja de Trabajo para listado'!$BC$155:$CB$1048576,MATCH($A394,'Hoja de Trabajo para listado'!$BC$155:$BC$1048576,0),MATCH((CUADRO!P$5&amp;$E394),'Hoja de Trabajo para listado'!$BC$151:$CB$151,0)),0)+IFERROR(INDEX('Hoja de Trabajo para listado'!$DE$153:$DG$274,MATCH($A394,'Hoja de Trabajo para listado'!$DE$153:$DE$1048576,0),MATCH((CUADRO!P$5&amp;$E394),'Hoja de Trabajo para listado'!$DE$151:$DG$151,0)),0)+IFERROR(INDEX('Hoja de Trabajo para listado'!$CD$155:$DC$1048576,MATCH($A394,'Hoja de Trabajo para listado'!$CD$155:$CD$1048576,0),MATCH((CUADRO!P$5&amp;$E394),'Hoja de Trabajo para listado'!$CD$151:$DC$151,0)),0)</f>
        <v>0</v>
      </c>
      <c r="Q394" s="243">
        <f ca="1">+IFERROR(INDEX('Hoja de Trabajo para listado'!$A$155:$Z$1048576,MATCH($A394,'Hoja de Trabajo para listado'!$A$155:$A$1048576,0),MATCH((CUADRO!Q$5&amp;$E394),'Hoja de Trabajo para listado'!$A$151:$Z$151,0)),0)+IFERROR(INDEX('Hoja de Trabajo para listado'!$AB$155:$BA$1048576,MATCH($A394,'Hoja de Trabajo para listado'!$AB$155:$AB$1048576,0),MATCH((CUADRO!Q$5&amp;$E394),'Hoja de Trabajo para listado'!$AB$151:$BA$151,0)),0)+IFERROR(INDEX('Hoja de Trabajo para listado'!$BC$155:$CB$1048576,MATCH($A394,'Hoja de Trabajo para listado'!$BC$155:$BC$1048576,0),MATCH((CUADRO!Q$5&amp;$E394),'Hoja de Trabajo para listado'!$BC$151:$CB$151,0)),0)+IFERROR(INDEX('Hoja de Trabajo para listado'!$DE$153:$DG$274,MATCH($A394,'Hoja de Trabajo para listado'!$DE$153:$DE$1048576,0),MATCH((CUADRO!Q$5&amp;$E394),'Hoja de Trabajo para listado'!$DE$151:$DG$151,0)),0)+IFERROR(INDEX('Hoja de Trabajo para listado'!$CD$155:$DC$1048576,MATCH($A394,'Hoja de Trabajo para listado'!$CD$155:$CD$1048576,0),MATCH((CUADRO!Q$5&amp;$E394),'Hoja de Trabajo para listado'!$CD$151:$DC$151,0)),0)</f>
        <v>0</v>
      </c>
      <c r="R394" s="243">
        <f t="shared" ca="1" si="15"/>
        <v>0</v>
      </c>
      <c r="S394" s="263"/>
      <c r="T394" s="243">
        <f ca="1">+T395</f>
        <v>37808.65</v>
      </c>
      <c r="U394" s="242">
        <f t="shared" si="16"/>
        <v>1</v>
      </c>
      <c r="V394" s="333" t="str">
        <f>+VLOOKUP(A394,bd_lista!$A$3:$E$590,5,FALSE)</f>
        <v>Instituciones Descentralizadas</v>
      </c>
      <c r="W394" s="383" t="str">
        <f>+V394</f>
        <v>Instituciones Descentralizadas</v>
      </c>
      <c r="X394" s="242">
        <v>66</v>
      </c>
      <c r="Y394" s="242" t="str">
        <f>+VLOOKUP(X394,bd_lista!$A$3:$C$590,3,FALSE)</f>
        <v>Ministerio de Planificación del Desarrollo</v>
      </c>
      <c r="Z394" s="294">
        <f>+X394</f>
        <v>66</v>
      </c>
      <c r="AA394" s="319" t="str">
        <f>+Y394</f>
        <v>Ministerio de Planificación del Desarrollo</v>
      </c>
    </row>
    <row r="395" spans="1:27" ht="15" customHeight="1">
      <c r="A395" s="32">
        <v>682</v>
      </c>
      <c r="B395" s="389"/>
      <c r="C395" s="333" t="str">
        <f>+VLOOKUP(A395,bd_lista!$A$3:$C$590,3,FALSE)</f>
        <v>Defensoria del Pueblo</v>
      </c>
      <c r="D395" s="386"/>
      <c r="E395" s="333" t="s">
        <v>1305</v>
      </c>
      <c r="F395" s="245">
        <f ca="1">+IFERROR(INDEX('Hoja de Trabajo para listado'!$A$155:$Z$1048576,MATCH($A395,'Hoja de Trabajo para listado'!$A$155:$A$1048576,0),MATCH((CUADRO!F$5&amp;$E395),'Hoja de Trabajo para listado'!$A$151:$Z$151,0)),0)+IFERROR(INDEX('Hoja de Trabajo para listado'!$AB$155:$BA$1048576,MATCH($A395,'Hoja de Trabajo para listado'!$AB$155:$AB$1048576,0),MATCH((CUADRO!F$5&amp;$E395),'Hoja de Trabajo para listado'!$AB$151:$BA$151,0)),0)+IFERROR(INDEX('Hoja de Trabajo para listado'!$BC$155:$CB$1048576,MATCH($A395,'Hoja de Trabajo para listado'!$BC$155:$BC$1048576,0),MATCH((CUADRO!F$5&amp;$E395),'Hoja de Trabajo para listado'!$BC$151:$CB$151,0)),0)+IFERROR(INDEX('Hoja de Trabajo para listado'!$DE$153:$DG$274,MATCH($A395,'Hoja de Trabajo para listado'!$DE$153:$DE$1048576,0),MATCH((CUADRO!F$5&amp;$E395),'Hoja de Trabajo para listado'!$DE$151:$DG$151,0)),0)+IFERROR(INDEX('Hoja de Trabajo para listado'!$CD$155:$DC$1048576,MATCH($A395,'Hoja de Trabajo para listado'!$CD$155:$CD$1048576,0),MATCH((CUADRO!F$5&amp;$E395),'Hoja de Trabajo para listado'!$CD$151:$DC$151,0)),0)</f>
        <v>0</v>
      </c>
      <c r="G395" s="245">
        <f ca="1">+IFERROR(INDEX('Hoja de Trabajo para listado'!$A$155:$Z$1048576,MATCH($A395,'Hoja de Trabajo para listado'!$A$155:$A$1048576,0),MATCH((CUADRO!G$5&amp;$E395),'Hoja de Trabajo para listado'!$A$151:$Z$151,0)),0)+IFERROR(INDEX('Hoja de Trabajo para listado'!$AB$155:$BA$1048576,MATCH($A395,'Hoja de Trabajo para listado'!$AB$155:$AB$1048576,0),MATCH((CUADRO!G$5&amp;$E395),'Hoja de Trabajo para listado'!$AB$151:$BA$151,0)),0)+IFERROR(INDEX('Hoja de Trabajo para listado'!$BC$155:$CB$1048576,MATCH($A395,'Hoja de Trabajo para listado'!$BC$155:$BC$1048576,0),MATCH((CUADRO!G$5&amp;$E395),'Hoja de Trabajo para listado'!$BC$151:$CB$151,0)),0)+IFERROR(INDEX('Hoja de Trabajo para listado'!$DE$153:$DG$274,MATCH($A395,'Hoja de Trabajo para listado'!$DE$153:$DE$1048576,0),MATCH((CUADRO!G$5&amp;$E395),'Hoja de Trabajo para listado'!$DE$151:$DG$151,0)),0)+IFERROR(INDEX('Hoja de Trabajo para listado'!$CD$155:$DC$1048576,MATCH($A395,'Hoja de Trabajo para listado'!$CD$155:$CD$1048576,0),MATCH((CUADRO!G$5&amp;$E395),'Hoja de Trabajo para listado'!$CD$151:$DC$151,0)),0)</f>
        <v>37808.65</v>
      </c>
      <c r="H395" s="245">
        <f ca="1">+IFERROR(INDEX('Hoja de Trabajo para listado'!$A$155:$Z$1048576,MATCH($A395,'Hoja de Trabajo para listado'!$A$155:$A$1048576,0),MATCH((CUADRO!H$5&amp;$E395),'Hoja de Trabajo para listado'!$A$151:$Z$151,0)),0)+IFERROR(INDEX('Hoja de Trabajo para listado'!$AB$155:$BA$1048576,MATCH($A395,'Hoja de Trabajo para listado'!$AB$155:$AB$1048576,0),MATCH((CUADRO!H$5&amp;$E395),'Hoja de Trabajo para listado'!$AB$151:$BA$151,0)),0)+IFERROR(INDEX('Hoja de Trabajo para listado'!$BC$155:$CB$1048576,MATCH($A395,'Hoja de Trabajo para listado'!$BC$155:$BC$1048576,0),MATCH((CUADRO!H$5&amp;$E395),'Hoja de Trabajo para listado'!$BC$151:$CB$151,0)),0)+IFERROR(INDEX('Hoja de Trabajo para listado'!$DE$153:$DG$274,MATCH($A395,'Hoja de Trabajo para listado'!$DE$153:$DE$1048576,0),MATCH((CUADRO!H$5&amp;$E395),'Hoja de Trabajo para listado'!$DE$151:$DG$151,0)),0)+IFERROR(INDEX('Hoja de Trabajo para listado'!$CD$155:$DC$1048576,MATCH($A395,'Hoja de Trabajo para listado'!$CD$155:$CD$1048576,0),MATCH((CUADRO!H$5&amp;$E395),'Hoja de Trabajo para listado'!$CD$151:$DC$151,0)),0)</f>
        <v>0</v>
      </c>
      <c r="I395" s="245">
        <f ca="1">+IFERROR(INDEX('Hoja de Trabajo para listado'!$A$155:$Z$1048576,MATCH($A395,'Hoja de Trabajo para listado'!$A$155:$A$1048576,0),MATCH((CUADRO!I$5&amp;$E395),'Hoja de Trabajo para listado'!$A$151:$Z$151,0)),0)+IFERROR(INDEX('Hoja de Trabajo para listado'!$AB$155:$BA$1048576,MATCH($A395,'Hoja de Trabajo para listado'!$AB$155:$AB$1048576,0),MATCH((CUADRO!I$5&amp;$E395),'Hoja de Trabajo para listado'!$AB$151:$BA$151,0)),0)+IFERROR(INDEX('Hoja de Trabajo para listado'!$BC$155:$CB$1048576,MATCH($A395,'Hoja de Trabajo para listado'!$BC$155:$BC$1048576,0),MATCH((CUADRO!I$5&amp;$E395),'Hoja de Trabajo para listado'!$BC$151:$CB$151,0)),0)+IFERROR(INDEX('Hoja de Trabajo para listado'!$DE$153:$DG$274,MATCH($A395,'Hoja de Trabajo para listado'!$DE$153:$DE$1048576,0),MATCH((CUADRO!I$5&amp;$E395),'Hoja de Trabajo para listado'!$DE$151:$DG$151,0)),0)+IFERROR(INDEX('Hoja de Trabajo para listado'!$CD$155:$DC$1048576,MATCH($A395,'Hoja de Trabajo para listado'!$CD$155:$CD$1048576,0),MATCH((CUADRO!I$5&amp;$E395),'Hoja de Trabajo para listado'!$CD$151:$DC$151,0)),0)</f>
        <v>0</v>
      </c>
      <c r="J395" s="245">
        <f ca="1">+IFERROR(INDEX('Hoja de Trabajo para listado'!$A$155:$Z$1048576,MATCH($A395,'Hoja de Trabajo para listado'!$A$155:$A$1048576,0),MATCH((CUADRO!J$5&amp;$E395),'Hoja de Trabajo para listado'!$A$151:$Z$151,0)),0)+IFERROR(INDEX('Hoja de Trabajo para listado'!$AB$155:$BA$1048576,MATCH($A395,'Hoja de Trabajo para listado'!$AB$155:$AB$1048576,0),MATCH((CUADRO!J$5&amp;$E395),'Hoja de Trabajo para listado'!$AB$151:$BA$151,0)),0)+IFERROR(INDEX('Hoja de Trabajo para listado'!$BC$155:$CB$1048576,MATCH($A395,'Hoja de Trabajo para listado'!$BC$155:$BC$1048576,0),MATCH((CUADRO!J$5&amp;$E395),'Hoja de Trabajo para listado'!$BC$151:$CB$151,0)),0)+IFERROR(INDEX('Hoja de Trabajo para listado'!$DE$153:$DG$274,MATCH($A395,'Hoja de Trabajo para listado'!$DE$153:$DE$1048576,0),MATCH((CUADRO!J$5&amp;$E395),'Hoja de Trabajo para listado'!$DE$151:$DG$151,0)),0)+IFERROR(INDEX('Hoja de Trabajo para listado'!$CD$155:$DC$1048576,MATCH($A395,'Hoja de Trabajo para listado'!$CD$155:$CD$1048576,0),MATCH((CUADRO!J$5&amp;$E395),'Hoja de Trabajo para listado'!$CD$151:$DC$151,0)),0)</f>
        <v>0</v>
      </c>
      <c r="K395" s="245">
        <f ca="1">+IFERROR(INDEX('Hoja de Trabajo para listado'!$A$155:$Z$1048576,MATCH($A395,'Hoja de Trabajo para listado'!$A$155:$A$1048576,0),MATCH((CUADRO!K$5&amp;$E395),'Hoja de Trabajo para listado'!$A$151:$Z$151,0)),0)+IFERROR(INDEX('Hoja de Trabajo para listado'!$AB$155:$BA$1048576,MATCH($A395,'Hoja de Trabajo para listado'!$AB$155:$AB$1048576,0),MATCH((CUADRO!K$5&amp;$E395),'Hoja de Trabajo para listado'!$AB$151:$BA$151,0)),0)+IFERROR(INDEX('Hoja de Trabajo para listado'!$BC$155:$CB$1048576,MATCH($A395,'Hoja de Trabajo para listado'!$BC$155:$BC$1048576,0),MATCH((CUADRO!K$5&amp;$E395),'Hoja de Trabajo para listado'!$BC$151:$CB$151,0)),0)+IFERROR(INDEX('Hoja de Trabajo para listado'!$DE$153:$DG$274,MATCH($A395,'Hoja de Trabajo para listado'!$DE$153:$DE$1048576,0),MATCH((CUADRO!K$5&amp;$E395),'Hoja de Trabajo para listado'!$DE$151:$DG$151,0)),0)+IFERROR(INDEX('Hoja de Trabajo para listado'!$CD$155:$DC$1048576,MATCH($A395,'Hoja de Trabajo para listado'!$CD$155:$CD$1048576,0),MATCH((CUADRO!K$5&amp;$E395),'Hoja de Trabajo para listado'!$CD$151:$DC$151,0)),0)</f>
        <v>0</v>
      </c>
      <c r="L395" s="245">
        <f ca="1">+IFERROR(INDEX('Hoja de Trabajo para listado'!$A$155:$Z$1048576,MATCH($A395,'Hoja de Trabajo para listado'!$A$155:$A$1048576,0),MATCH((CUADRO!L$5&amp;$E395),'Hoja de Trabajo para listado'!$A$151:$Z$151,0)),0)+IFERROR(INDEX('Hoja de Trabajo para listado'!$AB$155:$BA$1048576,MATCH($A395,'Hoja de Trabajo para listado'!$AB$155:$AB$1048576,0),MATCH((CUADRO!L$5&amp;$E395),'Hoja de Trabajo para listado'!$AB$151:$BA$151,0)),0)+IFERROR(INDEX('Hoja de Trabajo para listado'!$BC$155:$CB$1048576,MATCH($A395,'Hoja de Trabajo para listado'!$BC$155:$BC$1048576,0),MATCH((CUADRO!L$5&amp;$E395),'Hoja de Trabajo para listado'!$BC$151:$CB$151,0)),0)+IFERROR(INDEX('Hoja de Trabajo para listado'!$DE$153:$DG$274,MATCH($A395,'Hoja de Trabajo para listado'!$DE$153:$DE$1048576,0),MATCH((CUADRO!L$5&amp;$E395),'Hoja de Trabajo para listado'!$DE$151:$DG$151,0)),0)+IFERROR(INDEX('Hoja de Trabajo para listado'!$CD$155:$DC$1048576,MATCH($A395,'Hoja de Trabajo para listado'!$CD$155:$CD$1048576,0),MATCH((CUADRO!L$5&amp;$E395),'Hoja de Trabajo para listado'!$CD$151:$DC$151,0)),0)</f>
        <v>0</v>
      </c>
      <c r="M395" s="245">
        <f ca="1">+IFERROR(INDEX('Hoja de Trabajo para listado'!$A$155:$Z$1048576,MATCH($A395,'Hoja de Trabajo para listado'!$A$155:$A$1048576,0),MATCH((CUADRO!M$5&amp;$E395),'Hoja de Trabajo para listado'!$A$151:$Z$151,0)),0)+IFERROR(INDEX('Hoja de Trabajo para listado'!$AB$155:$BA$1048576,MATCH($A395,'Hoja de Trabajo para listado'!$AB$155:$AB$1048576,0),MATCH((CUADRO!M$5&amp;$E395),'Hoja de Trabajo para listado'!$AB$151:$BA$151,0)),0)+IFERROR(INDEX('Hoja de Trabajo para listado'!$BC$155:$CB$1048576,MATCH($A395,'Hoja de Trabajo para listado'!$BC$155:$BC$1048576,0),MATCH((CUADRO!M$5&amp;$E395),'Hoja de Trabajo para listado'!$BC$151:$CB$151,0)),0)+IFERROR(INDEX('Hoja de Trabajo para listado'!$DE$153:$DG$274,MATCH($A395,'Hoja de Trabajo para listado'!$DE$153:$DE$1048576,0),MATCH((CUADRO!M$5&amp;$E395),'Hoja de Trabajo para listado'!$DE$151:$DG$151,0)),0)+IFERROR(INDEX('Hoja de Trabajo para listado'!$CD$155:$DC$1048576,MATCH($A395,'Hoja de Trabajo para listado'!$CD$155:$CD$1048576,0),MATCH((CUADRO!M$5&amp;$E395),'Hoja de Trabajo para listado'!$CD$151:$DC$151,0)),0)</f>
        <v>0</v>
      </c>
      <c r="N395" s="245">
        <f ca="1">+IFERROR(INDEX('Hoja de Trabajo para listado'!$A$155:$Z$1048576,MATCH($A395,'Hoja de Trabajo para listado'!$A$155:$A$1048576,0),MATCH((CUADRO!N$5&amp;$E395),'Hoja de Trabajo para listado'!$A$151:$Z$151,0)),0)+IFERROR(INDEX('Hoja de Trabajo para listado'!$AB$155:$BA$1048576,MATCH($A395,'Hoja de Trabajo para listado'!$AB$155:$AB$1048576,0),MATCH((CUADRO!N$5&amp;$E395),'Hoja de Trabajo para listado'!$AB$151:$BA$151,0)),0)+IFERROR(INDEX('Hoja de Trabajo para listado'!$BC$155:$CB$1048576,MATCH($A395,'Hoja de Trabajo para listado'!$BC$155:$BC$1048576,0),MATCH((CUADRO!N$5&amp;$E395),'Hoja de Trabajo para listado'!$BC$151:$CB$151,0)),0)+IFERROR(INDEX('Hoja de Trabajo para listado'!$DE$153:$DG$274,MATCH($A395,'Hoja de Trabajo para listado'!$DE$153:$DE$1048576,0),MATCH((CUADRO!N$5&amp;$E395),'Hoja de Trabajo para listado'!$DE$151:$DG$151,0)),0)+IFERROR(INDEX('Hoja de Trabajo para listado'!$CD$155:$DC$1048576,MATCH($A395,'Hoja de Trabajo para listado'!$CD$155:$CD$1048576,0),MATCH((CUADRO!N$5&amp;$E395),'Hoja de Trabajo para listado'!$CD$151:$DC$151,0)),0)</f>
        <v>0</v>
      </c>
      <c r="O395" s="245">
        <f ca="1">+IFERROR(INDEX('Hoja de Trabajo para listado'!$A$155:$Z$1048576,MATCH($A395,'Hoja de Trabajo para listado'!$A$155:$A$1048576,0),MATCH((CUADRO!O$5&amp;$E395),'Hoja de Trabajo para listado'!$A$151:$Z$151,0)),0)+IFERROR(INDEX('Hoja de Trabajo para listado'!$AB$155:$BA$1048576,MATCH($A395,'Hoja de Trabajo para listado'!$AB$155:$AB$1048576,0),MATCH((CUADRO!O$5&amp;$E395),'Hoja de Trabajo para listado'!$AB$151:$BA$151,0)),0)+IFERROR(INDEX('Hoja de Trabajo para listado'!$BC$155:$CB$1048576,MATCH($A395,'Hoja de Trabajo para listado'!$BC$155:$BC$1048576,0),MATCH((CUADRO!O$5&amp;$E395),'Hoja de Trabajo para listado'!$BC$151:$CB$151,0)),0)+IFERROR(INDEX('Hoja de Trabajo para listado'!$DE$153:$DG$274,MATCH($A395,'Hoja de Trabajo para listado'!$DE$153:$DE$1048576,0),MATCH((CUADRO!O$5&amp;$E395),'Hoja de Trabajo para listado'!$DE$151:$DG$151,0)),0)+IFERROR(INDEX('Hoja de Trabajo para listado'!$CD$155:$DC$1048576,MATCH($A395,'Hoja de Trabajo para listado'!$CD$155:$CD$1048576,0),MATCH((CUADRO!O$5&amp;$E395),'Hoja de Trabajo para listado'!$CD$151:$DC$151,0)),0)</f>
        <v>0</v>
      </c>
      <c r="P395" s="245">
        <f ca="1">+IFERROR(INDEX('Hoja de Trabajo para listado'!$A$155:$Z$1048576,MATCH($A395,'Hoja de Trabajo para listado'!$A$155:$A$1048576,0),MATCH((CUADRO!P$5&amp;$E395),'Hoja de Trabajo para listado'!$A$151:$Z$151,0)),0)+IFERROR(INDEX('Hoja de Trabajo para listado'!$AB$155:$BA$1048576,MATCH($A395,'Hoja de Trabajo para listado'!$AB$155:$AB$1048576,0),MATCH((CUADRO!P$5&amp;$E395),'Hoja de Trabajo para listado'!$AB$151:$BA$151,0)),0)+IFERROR(INDEX('Hoja de Trabajo para listado'!$BC$155:$CB$1048576,MATCH($A395,'Hoja de Trabajo para listado'!$BC$155:$BC$1048576,0),MATCH((CUADRO!P$5&amp;$E395),'Hoja de Trabajo para listado'!$BC$151:$CB$151,0)),0)+IFERROR(INDEX('Hoja de Trabajo para listado'!$DE$153:$DG$274,MATCH($A395,'Hoja de Trabajo para listado'!$DE$153:$DE$1048576,0),MATCH((CUADRO!P$5&amp;$E395),'Hoja de Trabajo para listado'!$DE$151:$DG$151,0)),0)+IFERROR(INDEX('Hoja de Trabajo para listado'!$CD$155:$DC$1048576,MATCH($A395,'Hoja de Trabajo para listado'!$CD$155:$CD$1048576,0),MATCH((CUADRO!P$5&amp;$E395),'Hoja de Trabajo para listado'!$CD$151:$DC$151,0)),0)</f>
        <v>0</v>
      </c>
      <c r="Q395" s="245">
        <f ca="1">+IFERROR(INDEX('Hoja de Trabajo para listado'!$A$155:$Z$1048576,MATCH($A395,'Hoja de Trabajo para listado'!$A$155:$A$1048576,0),MATCH((CUADRO!Q$5&amp;$E395),'Hoja de Trabajo para listado'!$A$151:$Z$151,0)),0)+IFERROR(INDEX('Hoja de Trabajo para listado'!$AB$155:$BA$1048576,MATCH($A395,'Hoja de Trabajo para listado'!$AB$155:$AB$1048576,0),MATCH((CUADRO!Q$5&amp;$E395),'Hoja de Trabajo para listado'!$AB$151:$BA$151,0)),0)+IFERROR(INDEX('Hoja de Trabajo para listado'!$BC$155:$CB$1048576,MATCH($A395,'Hoja de Trabajo para listado'!$BC$155:$BC$1048576,0),MATCH((CUADRO!Q$5&amp;$E395),'Hoja de Trabajo para listado'!$BC$151:$CB$151,0)),0)+IFERROR(INDEX('Hoja de Trabajo para listado'!$DE$153:$DG$274,MATCH($A395,'Hoja de Trabajo para listado'!$DE$153:$DE$1048576,0),MATCH((CUADRO!Q$5&amp;$E395),'Hoja de Trabajo para listado'!$DE$151:$DG$151,0)),0)+IFERROR(INDEX('Hoja de Trabajo para listado'!$CD$155:$DC$1048576,MATCH($A395,'Hoja de Trabajo para listado'!$CD$155:$CD$1048576,0),MATCH((CUADRO!Q$5&amp;$E395),'Hoja de Trabajo para listado'!$CD$151:$DC$151,0)),0)</f>
        <v>0</v>
      </c>
      <c r="R395" s="245">
        <f t="shared" ca="1" si="15"/>
        <v>37808.65</v>
      </c>
      <c r="S395" s="262">
        <f ca="1">+R394+R395</f>
        <v>37808.65</v>
      </c>
      <c r="T395" s="245">
        <f ca="1">+S395</f>
        <v>37808.65</v>
      </c>
      <c r="U395" s="244">
        <f t="shared" si="16"/>
        <v>2</v>
      </c>
      <c r="V395" s="333" t="str">
        <f>+VLOOKUP(A395,bd_lista!$A$3:$E$590,5,FALSE)</f>
        <v>Instituciones Descentralizadas</v>
      </c>
      <c r="W395" s="384"/>
      <c r="X395" s="242">
        <v>66</v>
      </c>
      <c r="Y395" s="242" t="str">
        <f>+VLOOKUP(X395,bd_lista!$A$3:$C$590,3,FALSE)</f>
        <v>Ministerio de Planificación del Desarrollo</v>
      </c>
      <c r="Z395" s="292"/>
      <c r="AA395" s="321"/>
    </row>
    <row r="396" spans="1:27" ht="15" customHeight="1">
      <c r="A396" s="251">
        <v>683</v>
      </c>
      <c r="B396" s="388">
        <f>+A396</f>
        <v>683</v>
      </c>
      <c r="C396" s="247" t="str">
        <f>+VLOOKUP(A396,bd_lista!$A$3:$C$590,3,FALSE)</f>
        <v>Procuraduria General del Estado</v>
      </c>
      <c r="D396" s="385" t="str">
        <f>+C396</f>
        <v>Procuraduria General del Estado</v>
      </c>
      <c r="E396" s="247" t="s">
        <v>1304</v>
      </c>
      <c r="F396" s="243">
        <f ca="1">+IFERROR(INDEX('Hoja de Trabajo para listado'!$A$155:$Z$1048576,MATCH($A396,'Hoja de Trabajo para listado'!$A$155:$A$1048576,0),MATCH((CUADRO!F$5&amp;$E396),'Hoja de Trabajo para listado'!$A$151:$Z$151,0)),0)+IFERROR(INDEX('Hoja de Trabajo para listado'!$AB$155:$BA$1048576,MATCH($A396,'Hoja de Trabajo para listado'!$AB$155:$AB$1048576,0),MATCH((CUADRO!F$5&amp;$E396),'Hoja de Trabajo para listado'!$AB$151:$BA$151,0)),0)+IFERROR(INDEX('Hoja de Trabajo para listado'!$BC$155:$CB$1048576,MATCH($A396,'Hoja de Trabajo para listado'!$BC$155:$BC$1048576,0),MATCH((CUADRO!F$5&amp;$E396),'Hoja de Trabajo para listado'!$BC$151:$CB$151,0)),0)+IFERROR(INDEX('Hoja de Trabajo para listado'!$DE$153:$DG$274,MATCH($A396,'Hoja de Trabajo para listado'!$DE$153:$DE$1048576,0),MATCH((CUADRO!F$5&amp;$E396),'Hoja de Trabajo para listado'!$DE$151:$DG$151,0)),0)+IFERROR(INDEX('Hoja de Trabajo para listado'!$CD$155:$DC$1048576,MATCH($A396,'Hoja de Trabajo para listado'!$CD$155:$CD$1048576,0),MATCH((CUADRO!F$5&amp;$E396),'Hoja de Trabajo para listado'!$CD$151:$DC$151,0)),0)</f>
        <v>0</v>
      </c>
      <c r="G396" s="243">
        <f ca="1">+IFERROR(INDEX('Hoja de Trabajo para listado'!$A$155:$Z$1048576,MATCH($A396,'Hoja de Trabajo para listado'!$A$155:$A$1048576,0),MATCH((CUADRO!G$5&amp;$E396),'Hoja de Trabajo para listado'!$A$151:$Z$151,0)),0)+IFERROR(INDEX('Hoja de Trabajo para listado'!$AB$155:$BA$1048576,MATCH($A396,'Hoja de Trabajo para listado'!$AB$155:$AB$1048576,0),MATCH((CUADRO!G$5&amp;$E396),'Hoja de Trabajo para listado'!$AB$151:$BA$151,0)),0)+IFERROR(INDEX('Hoja de Trabajo para listado'!$BC$155:$CB$1048576,MATCH($A396,'Hoja de Trabajo para listado'!$BC$155:$BC$1048576,0),MATCH((CUADRO!G$5&amp;$E396),'Hoja de Trabajo para listado'!$BC$151:$CB$151,0)),0)+IFERROR(INDEX('Hoja de Trabajo para listado'!$DE$153:$DG$274,MATCH($A396,'Hoja de Trabajo para listado'!$DE$153:$DE$1048576,0),MATCH((CUADRO!G$5&amp;$E396),'Hoja de Trabajo para listado'!$DE$151:$DG$151,0)),0)+IFERROR(INDEX('Hoja de Trabajo para listado'!$CD$155:$DC$1048576,MATCH($A396,'Hoja de Trabajo para listado'!$CD$155:$CD$1048576,0),MATCH((CUADRO!G$5&amp;$E396),'Hoja de Trabajo para listado'!$CD$151:$DC$151,0)),0)</f>
        <v>0</v>
      </c>
      <c r="H396" s="243">
        <f ca="1">+IFERROR(INDEX('Hoja de Trabajo para listado'!$A$155:$Z$1048576,MATCH($A396,'Hoja de Trabajo para listado'!$A$155:$A$1048576,0),MATCH((CUADRO!H$5&amp;$E396),'Hoja de Trabajo para listado'!$A$151:$Z$151,0)),0)+IFERROR(INDEX('Hoja de Trabajo para listado'!$AB$155:$BA$1048576,MATCH($A396,'Hoja de Trabajo para listado'!$AB$155:$AB$1048576,0),MATCH((CUADRO!H$5&amp;$E396),'Hoja de Trabajo para listado'!$AB$151:$BA$151,0)),0)+IFERROR(INDEX('Hoja de Trabajo para listado'!$BC$155:$CB$1048576,MATCH($A396,'Hoja de Trabajo para listado'!$BC$155:$BC$1048576,0),MATCH((CUADRO!H$5&amp;$E396),'Hoja de Trabajo para listado'!$BC$151:$CB$151,0)),0)+IFERROR(INDEX('Hoja de Trabajo para listado'!$DE$153:$DG$274,MATCH($A396,'Hoja de Trabajo para listado'!$DE$153:$DE$1048576,0),MATCH((CUADRO!H$5&amp;$E396),'Hoja de Trabajo para listado'!$DE$151:$DG$151,0)),0)+IFERROR(INDEX('Hoja de Trabajo para listado'!$CD$155:$DC$1048576,MATCH($A396,'Hoja de Trabajo para listado'!$CD$155:$CD$1048576,0),MATCH((CUADRO!H$5&amp;$E396),'Hoja de Trabajo para listado'!$CD$151:$DC$151,0)),0)</f>
        <v>0</v>
      </c>
      <c r="I396" s="243">
        <f ca="1">+IFERROR(INDEX('Hoja de Trabajo para listado'!$A$155:$Z$1048576,MATCH($A396,'Hoja de Trabajo para listado'!$A$155:$A$1048576,0),MATCH((CUADRO!I$5&amp;$E396),'Hoja de Trabajo para listado'!$A$151:$Z$151,0)),0)+IFERROR(INDEX('Hoja de Trabajo para listado'!$AB$155:$BA$1048576,MATCH($A396,'Hoja de Trabajo para listado'!$AB$155:$AB$1048576,0),MATCH((CUADRO!I$5&amp;$E396),'Hoja de Trabajo para listado'!$AB$151:$BA$151,0)),0)+IFERROR(INDEX('Hoja de Trabajo para listado'!$BC$155:$CB$1048576,MATCH($A396,'Hoja de Trabajo para listado'!$BC$155:$BC$1048576,0),MATCH((CUADRO!I$5&amp;$E396),'Hoja de Trabajo para listado'!$BC$151:$CB$151,0)),0)+IFERROR(INDEX('Hoja de Trabajo para listado'!$DE$153:$DG$274,MATCH($A396,'Hoja de Trabajo para listado'!$DE$153:$DE$1048576,0),MATCH((CUADRO!I$5&amp;$E396),'Hoja de Trabajo para listado'!$DE$151:$DG$151,0)),0)+IFERROR(INDEX('Hoja de Trabajo para listado'!$CD$155:$DC$1048576,MATCH($A396,'Hoja de Trabajo para listado'!$CD$155:$CD$1048576,0),MATCH((CUADRO!I$5&amp;$E396),'Hoja de Trabajo para listado'!$CD$151:$DC$151,0)),0)</f>
        <v>0</v>
      </c>
      <c r="J396" s="243">
        <f ca="1">+IFERROR(INDEX('Hoja de Trabajo para listado'!$A$155:$Z$1048576,MATCH($A396,'Hoja de Trabajo para listado'!$A$155:$A$1048576,0),MATCH((CUADRO!J$5&amp;$E396),'Hoja de Trabajo para listado'!$A$151:$Z$151,0)),0)+IFERROR(INDEX('Hoja de Trabajo para listado'!$AB$155:$BA$1048576,MATCH($A396,'Hoja de Trabajo para listado'!$AB$155:$AB$1048576,0),MATCH((CUADRO!J$5&amp;$E396),'Hoja de Trabajo para listado'!$AB$151:$BA$151,0)),0)+IFERROR(INDEX('Hoja de Trabajo para listado'!$BC$155:$CB$1048576,MATCH($A396,'Hoja de Trabajo para listado'!$BC$155:$BC$1048576,0),MATCH((CUADRO!J$5&amp;$E396),'Hoja de Trabajo para listado'!$BC$151:$CB$151,0)),0)+IFERROR(INDEX('Hoja de Trabajo para listado'!$DE$153:$DG$274,MATCH($A396,'Hoja de Trabajo para listado'!$DE$153:$DE$1048576,0),MATCH((CUADRO!J$5&amp;$E396),'Hoja de Trabajo para listado'!$DE$151:$DG$151,0)),0)+IFERROR(INDEX('Hoja de Trabajo para listado'!$CD$155:$DC$1048576,MATCH($A396,'Hoja de Trabajo para listado'!$CD$155:$CD$1048576,0),MATCH((CUADRO!J$5&amp;$E396),'Hoja de Trabajo para listado'!$CD$151:$DC$151,0)),0)</f>
        <v>0</v>
      </c>
      <c r="K396" s="243">
        <f ca="1">+IFERROR(INDEX('Hoja de Trabajo para listado'!$A$155:$Z$1048576,MATCH($A396,'Hoja de Trabajo para listado'!$A$155:$A$1048576,0),MATCH((CUADRO!K$5&amp;$E396),'Hoja de Trabajo para listado'!$A$151:$Z$151,0)),0)+IFERROR(INDEX('Hoja de Trabajo para listado'!$AB$155:$BA$1048576,MATCH($A396,'Hoja de Trabajo para listado'!$AB$155:$AB$1048576,0),MATCH((CUADRO!K$5&amp;$E396),'Hoja de Trabajo para listado'!$AB$151:$BA$151,0)),0)+IFERROR(INDEX('Hoja de Trabajo para listado'!$BC$155:$CB$1048576,MATCH($A396,'Hoja de Trabajo para listado'!$BC$155:$BC$1048576,0),MATCH((CUADRO!K$5&amp;$E396),'Hoja de Trabajo para listado'!$BC$151:$CB$151,0)),0)+IFERROR(INDEX('Hoja de Trabajo para listado'!$DE$153:$DG$274,MATCH($A396,'Hoja de Trabajo para listado'!$DE$153:$DE$1048576,0),MATCH((CUADRO!K$5&amp;$E396),'Hoja de Trabajo para listado'!$DE$151:$DG$151,0)),0)+IFERROR(INDEX('Hoja de Trabajo para listado'!$CD$155:$DC$1048576,MATCH($A396,'Hoja de Trabajo para listado'!$CD$155:$CD$1048576,0),MATCH((CUADRO!K$5&amp;$E396),'Hoja de Trabajo para listado'!$CD$151:$DC$151,0)),0)</f>
        <v>0</v>
      </c>
      <c r="L396" s="243">
        <f ca="1">+IFERROR(INDEX('Hoja de Trabajo para listado'!$A$155:$Z$1048576,MATCH($A396,'Hoja de Trabajo para listado'!$A$155:$A$1048576,0),MATCH((CUADRO!L$5&amp;$E396),'Hoja de Trabajo para listado'!$A$151:$Z$151,0)),0)+IFERROR(INDEX('Hoja de Trabajo para listado'!$AB$155:$BA$1048576,MATCH($A396,'Hoja de Trabajo para listado'!$AB$155:$AB$1048576,0),MATCH((CUADRO!L$5&amp;$E396),'Hoja de Trabajo para listado'!$AB$151:$BA$151,0)),0)+IFERROR(INDEX('Hoja de Trabajo para listado'!$BC$155:$CB$1048576,MATCH($A396,'Hoja de Trabajo para listado'!$BC$155:$BC$1048576,0),MATCH((CUADRO!L$5&amp;$E396),'Hoja de Trabajo para listado'!$BC$151:$CB$151,0)),0)+IFERROR(INDEX('Hoja de Trabajo para listado'!$DE$153:$DG$274,MATCH($A396,'Hoja de Trabajo para listado'!$DE$153:$DE$1048576,0),MATCH((CUADRO!L$5&amp;$E396),'Hoja de Trabajo para listado'!$DE$151:$DG$151,0)),0)+IFERROR(INDEX('Hoja de Trabajo para listado'!$CD$155:$DC$1048576,MATCH($A396,'Hoja de Trabajo para listado'!$CD$155:$CD$1048576,0),MATCH((CUADRO!L$5&amp;$E396),'Hoja de Trabajo para listado'!$CD$151:$DC$151,0)),0)</f>
        <v>0</v>
      </c>
      <c r="M396" s="243">
        <f ca="1">+IFERROR(INDEX('Hoja de Trabajo para listado'!$A$155:$Z$1048576,MATCH($A396,'Hoja de Trabajo para listado'!$A$155:$A$1048576,0),MATCH((CUADRO!M$5&amp;$E396),'Hoja de Trabajo para listado'!$A$151:$Z$151,0)),0)+IFERROR(INDEX('Hoja de Trabajo para listado'!$AB$155:$BA$1048576,MATCH($A396,'Hoja de Trabajo para listado'!$AB$155:$AB$1048576,0),MATCH((CUADRO!M$5&amp;$E396),'Hoja de Trabajo para listado'!$AB$151:$BA$151,0)),0)+IFERROR(INDEX('Hoja de Trabajo para listado'!$BC$155:$CB$1048576,MATCH($A396,'Hoja de Trabajo para listado'!$BC$155:$BC$1048576,0),MATCH((CUADRO!M$5&amp;$E396),'Hoja de Trabajo para listado'!$BC$151:$CB$151,0)),0)+IFERROR(INDEX('Hoja de Trabajo para listado'!$DE$153:$DG$274,MATCH($A396,'Hoja de Trabajo para listado'!$DE$153:$DE$1048576,0),MATCH((CUADRO!M$5&amp;$E396),'Hoja de Trabajo para listado'!$DE$151:$DG$151,0)),0)+IFERROR(INDEX('Hoja de Trabajo para listado'!$CD$155:$DC$1048576,MATCH($A396,'Hoja de Trabajo para listado'!$CD$155:$CD$1048576,0),MATCH((CUADRO!M$5&amp;$E396),'Hoja de Trabajo para listado'!$CD$151:$DC$151,0)),0)</f>
        <v>0</v>
      </c>
      <c r="N396" s="243">
        <f ca="1">+IFERROR(INDEX('Hoja de Trabajo para listado'!$A$155:$Z$1048576,MATCH($A396,'Hoja de Trabajo para listado'!$A$155:$A$1048576,0),MATCH((CUADRO!N$5&amp;$E396),'Hoja de Trabajo para listado'!$A$151:$Z$151,0)),0)+IFERROR(INDEX('Hoja de Trabajo para listado'!$AB$155:$BA$1048576,MATCH($A396,'Hoja de Trabajo para listado'!$AB$155:$AB$1048576,0),MATCH((CUADRO!N$5&amp;$E396),'Hoja de Trabajo para listado'!$AB$151:$BA$151,0)),0)+IFERROR(INDEX('Hoja de Trabajo para listado'!$BC$155:$CB$1048576,MATCH($A396,'Hoja de Trabajo para listado'!$BC$155:$BC$1048576,0),MATCH((CUADRO!N$5&amp;$E396),'Hoja de Trabajo para listado'!$BC$151:$CB$151,0)),0)+IFERROR(INDEX('Hoja de Trabajo para listado'!$DE$153:$DG$274,MATCH($A396,'Hoja de Trabajo para listado'!$DE$153:$DE$1048576,0),MATCH((CUADRO!N$5&amp;$E396),'Hoja de Trabajo para listado'!$DE$151:$DG$151,0)),0)+IFERROR(INDEX('Hoja de Trabajo para listado'!$CD$155:$DC$1048576,MATCH($A396,'Hoja de Trabajo para listado'!$CD$155:$CD$1048576,0),MATCH((CUADRO!N$5&amp;$E396),'Hoja de Trabajo para listado'!$CD$151:$DC$151,0)),0)</f>
        <v>0</v>
      </c>
      <c r="O396" s="243">
        <f ca="1">+IFERROR(INDEX('Hoja de Trabajo para listado'!$A$155:$Z$1048576,MATCH($A396,'Hoja de Trabajo para listado'!$A$155:$A$1048576,0),MATCH((CUADRO!O$5&amp;$E396),'Hoja de Trabajo para listado'!$A$151:$Z$151,0)),0)+IFERROR(INDEX('Hoja de Trabajo para listado'!$AB$155:$BA$1048576,MATCH($A396,'Hoja de Trabajo para listado'!$AB$155:$AB$1048576,0),MATCH((CUADRO!O$5&amp;$E396),'Hoja de Trabajo para listado'!$AB$151:$BA$151,0)),0)+IFERROR(INDEX('Hoja de Trabajo para listado'!$BC$155:$CB$1048576,MATCH($A396,'Hoja de Trabajo para listado'!$BC$155:$BC$1048576,0),MATCH((CUADRO!O$5&amp;$E396),'Hoja de Trabajo para listado'!$BC$151:$CB$151,0)),0)+IFERROR(INDEX('Hoja de Trabajo para listado'!$DE$153:$DG$274,MATCH($A396,'Hoja de Trabajo para listado'!$DE$153:$DE$1048576,0),MATCH((CUADRO!O$5&amp;$E396),'Hoja de Trabajo para listado'!$DE$151:$DG$151,0)),0)+IFERROR(INDEX('Hoja de Trabajo para listado'!$CD$155:$DC$1048576,MATCH($A396,'Hoja de Trabajo para listado'!$CD$155:$CD$1048576,0),MATCH((CUADRO!O$5&amp;$E396),'Hoja de Trabajo para listado'!$CD$151:$DC$151,0)),0)</f>
        <v>0</v>
      </c>
      <c r="P396" s="243">
        <f ca="1">+IFERROR(INDEX('Hoja de Trabajo para listado'!$A$155:$Z$1048576,MATCH($A396,'Hoja de Trabajo para listado'!$A$155:$A$1048576,0),MATCH((CUADRO!P$5&amp;$E396),'Hoja de Trabajo para listado'!$A$151:$Z$151,0)),0)+IFERROR(INDEX('Hoja de Trabajo para listado'!$AB$155:$BA$1048576,MATCH($A396,'Hoja de Trabajo para listado'!$AB$155:$AB$1048576,0),MATCH((CUADRO!P$5&amp;$E396),'Hoja de Trabajo para listado'!$AB$151:$BA$151,0)),0)+IFERROR(INDEX('Hoja de Trabajo para listado'!$BC$155:$CB$1048576,MATCH($A396,'Hoja de Trabajo para listado'!$BC$155:$BC$1048576,0),MATCH((CUADRO!P$5&amp;$E396),'Hoja de Trabajo para listado'!$BC$151:$CB$151,0)),0)+IFERROR(INDEX('Hoja de Trabajo para listado'!$DE$153:$DG$274,MATCH($A396,'Hoja de Trabajo para listado'!$DE$153:$DE$1048576,0),MATCH((CUADRO!P$5&amp;$E396),'Hoja de Trabajo para listado'!$DE$151:$DG$151,0)),0)+IFERROR(INDEX('Hoja de Trabajo para listado'!$CD$155:$DC$1048576,MATCH($A396,'Hoja de Trabajo para listado'!$CD$155:$CD$1048576,0),MATCH((CUADRO!P$5&amp;$E396),'Hoja de Trabajo para listado'!$CD$151:$DC$151,0)),0)</f>
        <v>0</v>
      </c>
      <c r="Q396" s="243">
        <f ca="1">+IFERROR(INDEX('Hoja de Trabajo para listado'!$A$155:$Z$1048576,MATCH($A396,'Hoja de Trabajo para listado'!$A$155:$A$1048576,0),MATCH((CUADRO!Q$5&amp;$E396),'Hoja de Trabajo para listado'!$A$151:$Z$151,0)),0)+IFERROR(INDEX('Hoja de Trabajo para listado'!$AB$155:$BA$1048576,MATCH($A396,'Hoja de Trabajo para listado'!$AB$155:$AB$1048576,0),MATCH((CUADRO!Q$5&amp;$E396),'Hoja de Trabajo para listado'!$AB$151:$BA$151,0)),0)+IFERROR(INDEX('Hoja de Trabajo para listado'!$BC$155:$CB$1048576,MATCH($A396,'Hoja de Trabajo para listado'!$BC$155:$BC$1048576,0),MATCH((CUADRO!Q$5&amp;$E396),'Hoja de Trabajo para listado'!$BC$151:$CB$151,0)),0)+IFERROR(INDEX('Hoja de Trabajo para listado'!$DE$153:$DG$274,MATCH($A396,'Hoja de Trabajo para listado'!$DE$153:$DE$1048576,0),MATCH((CUADRO!Q$5&amp;$E396),'Hoja de Trabajo para listado'!$DE$151:$DG$151,0)),0)+IFERROR(INDEX('Hoja de Trabajo para listado'!$CD$155:$DC$1048576,MATCH($A396,'Hoja de Trabajo para listado'!$CD$155:$CD$1048576,0),MATCH((CUADRO!Q$5&amp;$E396),'Hoja de Trabajo para listado'!$CD$151:$DC$151,0)),0)</f>
        <v>0</v>
      </c>
      <c r="R396" s="243">
        <f t="shared" ca="1" si="15"/>
        <v>0</v>
      </c>
      <c r="S396" s="263"/>
      <c r="T396" s="243">
        <f ca="1">+T397</f>
        <v>20435.97</v>
      </c>
      <c r="U396" s="242">
        <f t="shared" si="16"/>
        <v>1</v>
      </c>
      <c r="V396" s="333" t="str">
        <f>+VLOOKUP(A396,bd_lista!$A$3:$E$590,5,FALSE)</f>
        <v>Instituciones Descentralizadas</v>
      </c>
      <c r="W396" s="383" t="str">
        <f>+V396</f>
        <v>Instituciones Descentralizadas</v>
      </c>
      <c r="X396" s="242">
        <v>99</v>
      </c>
      <c r="Y396" s="242" t="s">
        <v>1371</v>
      </c>
      <c r="Z396" s="294">
        <f>+X396</f>
        <v>99</v>
      </c>
      <c r="AA396" s="319" t="str">
        <f>+Y396</f>
        <v>Tesoro General de la Nación</v>
      </c>
    </row>
    <row r="397" spans="1:27" ht="15" customHeight="1">
      <c r="A397" s="32">
        <v>683</v>
      </c>
      <c r="B397" s="389"/>
      <c r="C397" s="333" t="str">
        <f>+VLOOKUP(A397,bd_lista!$A$3:$C$590,3,FALSE)</f>
        <v>Procuraduria General del Estado</v>
      </c>
      <c r="D397" s="386"/>
      <c r="E397" s="333" t="s">
        <v>1305</v>
      </c>
      <c r="F397" s="245">
        <f ca="1">+IFERROR(INDEX('Hoja de Trabajo para listado'!$A$155:$Z$1048576,MATCH($A397,'Hoja de Trabajo para listado'!$A$155:$A$1048576,0),MATCH((CUADRO!F$5&amp;$E397),'Hoja de Trabajo para listado'!$A$151:$Z$151,0)),0)+IFERROR(INDEX('Hoja de Trabajo para listado'!$AB$155:$BA$1048576,MATCH($A397,'Hoja de Trabajo para listado'!$AB$155:$AB$1048576,0),MATCH((CUADRO!F$5&amp;$E397),'Hoja de Trabajo para listado'!$AB$151:$BA$151,0)),0)+IFERROR(INDEX('Hoja de Trabajo para listado'!$BC$155:$CB$1048576,MATCH($A397,'Hoja de Trabajo para listado'!$BC$155:$BC$1048576,0),MATCH((CUADRO!F$5&amp;$E397),'Hoja de Trabajo para listado'!$BC$151:$CB$151,0)),0)+IFERROR(INDEX('Hoja de Trabajo para listado'!$DE$153:$DG$274,MATCH($A397,'Hoja de Trabajo para listado'!$DE$153:$DE$1048576,0),MATCH((CUADRO!F$5&amp;$E397),'Hoja de Trabajo para listado'!$DE$151:$DG$151,0)),0)+IFERROR(INDEX('Hoja de Trabajo para listado'!$CD$155:$DC$1048576,MATCH($A397,'Hoja de Trabajo para listado'!$CD$155:$CD$1048576,0),MATCH((CUADRO!F$5&amp;$E397),'Hoja de Trabajo para listado'!$CD$151:$DC$151,0)),0)</f>
        <v>15472.7</v>
      </c>
      <c r="G397" s="245">
        <f ca="1">+IFERROR(INDEX('Hoja de Trabajo para listado'!$A$155:$Z$1048576,MATCH($A397,'Hoja de Trabajo para listado'!$A$155:$A$1048576,0),MATCH((CUADRO!G$5&amp;$E397),'Hoja de Trabajo para listado'!$A$151:$Z$151,0)),0)+IFERROR(INDEX('Hoja de Trabajo para listado'!$AB$155:$BA$1048576,MATCH($A397,'Hoja de Trabajo para listado'!$AB$155:$AB$1048576,0),MATCH((CUADRO!G$5&amp;$E397),'Hoja de Trabajo para listado'!$AB$151:$BA$151,0)),0)+IFERROR(INDEX('Hoja de Trabajo para listado'!$BC$155:$CB$1048576,MATCH($A397,'Hoja de Trabajo para listado'!$BC$155:$BC$1048576,0),MATCH((CUADRO!G$5&amp;$E397),'Hoja de Trabajo para listado'!$BC$151:$CB$151,0)),0)+IFERROR(INDEX('Hoja de Trabajo para listado'!$DE$153:$DG$274,MATCH($A397,'Hoja de Trabajo para listado'!$DE$153:$DE$1048576,0),MATCH((CUADRO!G$5&amp;$E397),'Hoja de Trabajo para listado'!$DE$151:$DG$151,0)),0)+IFERROR(INDEX('Hoja de Trabajo para listado'!$CD$155:$DC$1048576,MATCH($A397,'Hoja de Trabajo para listado'!$CD$155:$CD$1048576,0),MATCH((CUADRO!G$5&amp;$E397),'Hoja de Trabajo para listado'!$CD$151:$DC$151,0)),0)</f>
        <v>4963.2700000000004</v>
      </c>
      <c r="H397" s="245">
        <f ca="1">+IFERROR(INDEX('Hoja de Trabajo para listado'!$A$155:$Z$1048576,MATCH($A397,'Hoja de Trabajo para listado'!$A$155:$A$1048576,0),MATCH((CUADRO!H$5&amp;$E397),'Hoja de Trabajo para listado'!$A$151:$Z$151,0)),0)+IFERROR(INDEX('Hoja de Trabajo para listado'!$AB$155:$BA$1048576,MATCH($A397,'Hoja de Trabajo para listado'!$AB$155:$AB$1048576,0),MATCH((CUADRO!H$5&amp;$E397),'Hoja de Trabajo para listado'!$AB$151:$BA$151,0)),0)+IFERROR(INDEX('Hoja de Trabajo para listado'!$BC$155:$CB$1048576,MATCH($A397,'Hoja de Trabajo para listado'!$BC$155:$BC$1048576,0),MATCH((CUADRO!H$5&amp;$E397),'Hoja de Trabajo para listado'!$BC$151:$CB$151,0)),0)+IFERROR(INDEX('Hoja de Trabajo para listado'!$DE$153:$DG$274,MATCH($A397,'Hoja de Trabajo para listado'!$DE$153:$DE$1048576,0),MATCH((CUADRO!H$5&amp;$E397),'Hoja de Trabajo para listado'!$DE$151:$DG$151,0)),0)+IFERROR(INDEX('Hoja de Trabajo para listado'!$CD$155:$DC$1048576,MATCH($A397,'Hoja de Trabajo para listado'!$CD$155:$CD$1048576,0),MATCH((CUADRO!H$5&amp;$E397),'Hoja de Trabajo para listado'!$CD$151:$DC$151,0)),0)</f>
        <v>0</v>
      </c>
      <c r="I397" s="245">
        <f ca="1">+IFERROR(INDEX('Hoja de Trabajo para listado'!$A$155:$Z$1048576,MATCH($A397,'Hoja de Trabajo para listado'!$A$155:$A$1048576,0),MATCH((CUADRO!I$5&amp;$E397),'Hoja de Trabajo para listado'!$A$151:$Z$151,0)),0)+IFERROR(INDEX('Hoja de Trabajo para listado'!$AB$155:$BA$1048576,MATCH($A397,'Hoja de Trabajo para listado'!$AB$155:$AB$1048576,0),MATCH((CUADRO!I$5&amp;$E397),'Hoja de Trabajo para listado'!$AB$151:$BA$151,0)),0)+IFERROR(INDEX('Hoja de Trabajo para listado'!$BC$155:$CB$1048576,MATCH($A397,'Hoja de Trabajo para listado'!$BC$155:$BC$1048576,0),MATCH((CUADRO!I$5&amp;$E397),'Hoja de Trabajo para listado'!$BC$151:$CB$151,0)),0)+IFERROR(INDEX('Hoja de Trabajo para listado'!$DE$153:$DG$274,MATCH($A397,'Hoja de Trabajo para listado'!$DE$153:$DE$1048576,0),MATCH((CUADRO!I$5&amp;$E397),'Hoja de Trabajo para listado'!$DE$151:$DG$151,0)),0)+IFERROR(INDEX('Hoja de Trabajo para listado'!$CD$155:$DC$1048576,MATCH($A397,'Hoja de Trabajo para listado'!$CD$155:$CD$1048576,0),MATCH((CUADRO!I$5&amp;$E397),'Hoja de Trabajo para listado'!$CD$151:$DC$151,0)),0)</f>
        <v>0</v>
      </c>
      <c r="J397" s="245">
        <f ca="1">+IFERROR(INDEX('Hoja de Trabajo para listado'!$A$155:$Z$1048576,MATCH($A397,'Hoja de Trabajo para listado'!$A$155:$A$1048576,0),MATCH((CUADRO!J$5&amp;$E397),'Hoja de Trabajo para listado'!$A$151:$Z$151,0)),0)+IFERROR(INDEX('Hoja de Trabajo para listado'!$AB$155:$BA$1048576,MATCH($A397,'Hoja de Trabajo para listado'!$AB$155:$AB$1048576,0),MATCH((CUADRO!J$5&amp;$E397),'Hoja de Trabajo para listado'!$AB$151:$BA$151,0)),0)+IFERROR(INDEX('Hoja de Trabajo para listado'!$BC$155:$CB$1048576,MATCH($A397,'Hoja de Trabajo para listado'!$BC$155:$BC$1048576,0),MATCH((CUADRO!J$5&amp;$E397),'Hoja de Trabajo para listado'!$BC$151:$CB$151,0)),0)+IFERROR(INDEX('Hoja de Trabajo para listado'!$DE$153:$DG$274,MATCH($A397,'Hoja de Trabajo para listado'!$DE$153:$DE$1048576,0),MATCH((CUADRO!J$5&amp;$E397),'Hoja de Trabajo para listado'!$DE$151:$DG$151,0)),0)+IFERROR(INDEX('Hoja de Trabajo para listado'!$CD$155:$DC$1048576,MATCH($A397,'Hoja de Trabajo para listado'!$CD$155:$CD$1048576,0),MATCH((CUADRO!J$5&amp;$E397),'Hoja de Trabajo para listado'!$CD$151:$DC$151,0)),0)</f>
        <v>0</v>
      </c>
      <c r="K397" s="245">
        <f ca="1">+IFERROR(INDEX('Hoja de Trabajo para listado'!$A$155:$Z$1048576,MATCH($A397,'Hoja de Trabajo para listado'!$A$155:$A$1048576,0),MATCH((CUADRO!K$5&amp;$E397),'Hoja de Trabajo para listado'!$A$151:$Z$151,0)),0)+IFERROR(INDEX('Hoja de Trabajo para listado'!$AB$155:$BA$1048576,MATCH($A397,'Hoja de Trabajo para listado'!$AB$155:$AB$1048576,0),MATCH((CUADRO!K$5&amp;$E397),'Hoja de Trabajo para listado'!$AB$151:$BA$151,0)),0)+IFERROR(INDEX('Hoja de Trabajo para listado'!$BC$155:$CB$1048576,MATCH($A397,'Hoja de Trabajo para listado'!$BC$155:$BC$1048576,0),MATCH((CUADRO!K$5&amp;$E397),'Hoja de Trabajo para listado'!$BC$151:$CB$151,0)),0)+IFERROR(INDEX('Hoja de Trabajo para listado'!$DE$153:$DG$274,MATCH($A397,'Hoja de Trabajo para listado'!$DE$153:$DE$1048576,0),MATCH((CUADRO!K$5&amp;$E397),'Hoja de Trabajo para listado'!$DE$151:$DG$151,0)),0)+IFERROR(INDEX('Hoja de Trabajo para listado'!$CD$155:$DC$1048576,MATCH($A397,'Hoja de Trabajo para listado'!$CD$155:$CD$1048576,0),MATCH((CUADRO!K$5&amp;$E397),'Hoja de Trabajo para listado'!$CD$151:$DC$151,0)),0)</f>
        <v>0</v>
      </c>
      <c r="L397" s="245">
        <f ca="1">+IFERROR(INDEX('Hoja de Trabajo para listado'!$A$155:$Z$1048576,MATCH($A397,'Hoja de Trabajo para listado'!$A$155:$A$1048576,0),MATCH((CUADRO!L$5&amp;$E397),'Hoja de Trabajo para listado'!$A$151:$Z$151,0)),0)+IFERROR(INDEX('Hoja de Trabajo para listado'!$AB$155:$BA$1048576,MATCH($A397,'Hoja de Trabajo para listado'!$AB$155:$AB$1048576,0),MATCH((CUADRO!L$5&amp;$E397),'Hoja de Trabajo para listado'!$AB$151:$BA$151,0)),0)+IFERROR(INDEX('Hoja de Trabajo para listado'!$BC$155:$CB$1048576,MATCH($A397,'Hoja de Trabajo para listado'!$BC$155:$BC$1048576,0),MATCH((CUADRO!L$5&amp;$E397),'Hoja de Trabajo para listado'!$BC$151:$CB$151,0)),0)+IFERROR(INDEX('Hoja de Trabajo para listado'!$DE$153:$DG$274,MATCH($A397,'Hoja de Trabajo para listado'!$DE$153:$DE$1048576,0),MATCH((CUADRO!L$5&amp;$E397),'Hoja de Trabajo para listado'!$DE$151:$DG$151,0)),0)+IFERROR(INDEX('Hoja de Trabajo para listado'!$CD$155:$DC$1048576,MATCH($A397,'Hoja de Trabajo para listado'!$CD$155:$CD$1048576,0),MATCH((CUADRO!L$5&amp;$E397),'Hoja de Trabajo para listado'!$CD$151:$DC$151,0)),0)</f>
        <v>0</v>
      </c>
      <c r="M397" s="245">
        <f ca="1">+IFERROR(INDEX('Hoja de Trabajo para listado'!$A$155:$Z$1048576,MATCH($A397,'Hoja de Trabajo para listado'!$A$155:$A$1048576,0),MATCH((CUADRO!M$5&amp;$E397),'Hoja de Trabajo para listado'!$A$151:$Z$151,0)),0)+IFERROR(INDEX('Hoja de Trabajo para listado'!$AB$155:$BA$1048576,MATCH($A397,'Hoja de Trabajo para listado'!$AB$155:$AB$1048576,0),MATCH((CUADRO!M$5&amp;$E397),'Hoja de Trabajo para listado'!$AB$151:$BA$151,0)),0)+IFERROR(INDEX('Hoja de Trabajo para listado'!$BC$155:$CB$1048576,MATCH($A397,'Hoja de Trabajo para listado'!$BC$155:$BC$1048576,0),MATCH((CUADRO!M$5&amp;$E397),'Hoja de Trabajo para listado'!$BC$151:$CB$151,0)),0)+IFERROR(INDEX('Hoja de Trabajo para listado'!$DE$153:$DG$274,MATCH($A397,'Hoja de Trabajo para listado'!$DE$153:$DE$1048576,0),MATCH((CUADRO!M$5&amp;$E397),'Hoja de Trabajo para listado'!$DE$151:$DG$151,0)),0)+IFERROR(INDEX('Hoja de Trabajo para listado'!$CD$155:$DC$1048576,MATCH($A397,'Hoja de Trabajo para listado'!$CD$155:$CD$1048576,0),MATCH((CUADRO!M$5&amp;$E397),'Hoja de Trabajo para listado'!$CD$151:$DC$151,0)),0)</f>
        <v>0</v>
      </c>
      <c r="N397" s="245">
        <f ca="1">+IFERROR(INDEX('Hoja de Trabajo para listado'!$A$155:$Z$1048576,MATCH($A397,'Hoja de Trabajo para listado'!$A$155:$A$1048576,0),MATCH((CUADRO!N$5&amp;$E397),'Hoja de Trabajo para listado'!$A$151:$Z$151,0)),0)+IFERROR(INDEX('Hoja de Trabajo para listado'!$AB$155:$BA$1048576,MATCH($A397,'Hoja de Trabajo para listado'!$AB$155:$AB$1048576,0),MATCH((CUADRO!N$5&amp;$E397),'Hoja de Trabajo para listado'!$AB$151:$BA$151,0)),0)+IFERROR(INDEX('Hoja de Trabajo para listado'!$BC$155:$CB$1048576,MATCH($A397,'Hoja de Trabajo para listado'!$BC$155:$BC$1048576,0),MATCH((CUADRO!N$5&amp;$E397),'Hoja de Trabajo para listado'!$BC$151:$CB$151,0)),0)+IFERROR(INDEX('Hoja de Trabajo para listado'!$DE$153:$DG$274,MATCH($A397,'Hoja de Trabajo para listado'!$DE$153:$DE$1048576,0),MATCH((CUADRO!N$5&amp;$E397),'Hoja de Trabajo para listado'!$DE$151:$DG$151,0)),0)+IFERROR(INDEX('Hoja de Trabajo para listado'!$CD$155:$DC$1048576,MATCH($A397,'Hoja de Trabajo para listado'!$CD$155:$CD$1048576,0),MATCH((CUADRO!N$5&amp;$E397),'Hoja de Trabajo para listado'!$CD$151:$DC$151,0)),0)</f>
        <v>0</v>
      </c>
      <c r="O397" s="245">
        <f ca="1">+IFERROR(INDEX('Hoja de Trabajo para listado'!$A$155:$Z$1048576,MATCH($A397,'Hoja de Trabajo para listado'!$A$155:$A$1048576,0),MATCH((CUADRO!O$5&amp;$E397),'Hoja de Trabajo para listado'!$A$151:$Z$151,0)),0)+IFERROR(INDEX('Hoja de Trabajo para listado'!$AB$155:$BA$1048576,MATCH($A397,'Hoja de Trabajo para listado'!$AB$155:$AB$1048576,0),MATCH((CUADRO!O$5&amp;$E397),'Hoja de Trabajo para listado'!$AB$151:$BA$151,0)),0)+IFERROR(INDEX('Hoja de Trabajo para listado'!$BC$155:$CB$1048576,MATCH($A397,'Hoja de Trabajo para listado'!$BC$155:$BC$1048576,0),MATCH((CUADRO!O$5&amp;$E397),'Hoja de Trabajo para listado'!$BC$151:$CB$151,0)),0)+IFERROR(INDEX('Hoja de Trabajo para listado'!$DE$153:$DG$274,MATCH($A397,'Hoja de Trabajo para listado'!$DE$153:$DE$1048576,0),MATCH((CUADRO!O$5&amp;$E397),'Hoja de Trabajo para listado'!$DE$151:$DG$151,0)),0)+IFERROR(INDEX('Hoja de Trabajo para listado'!$CD$155:$DC$1048576,MATCH($A397,'Hoja de Trabajo para listado'!$CD$155:$CD$1048576,0),MATCH((CUADRO!O$5&amp;$E397),'Hoja de Trabajo para listado'!$CD$151:$DC$151,0)),0)</f>
        <v>0</v>
      </c>
      <c r="P397" s="245">
        <f ca="1">+IFERROR(INDEX('Hoja de Trabajo para listado'!$A$155:$Z$1048576,MATCH($A397,'Hoja de Trabajo para listado'!$A$155:$A$1048576,0),MATCH((CUADRO!P$5&amp;$E397),'Hoja de Trabajo para listado'!$A$151:$Z$151,0)),0)+IFERROR(INDEX('Hoja de Trabajo para listado'!$AB$155:$BA$1048576,MATCH($A397,'Hoja de Trabajo para listado'!$AB$155:$AB$1048576,0),MATCH((CUADRO!P$5&amp;$E397),'Hoja de Trabajo para listado'!$AB$151:$BA$151,0)),0)+IFERROR(INDEX('Hoja de Trabajo para listado'!$BC$155:$CB$1048576,MATCH($A397,'Hoja de Trabajo para listado'!$BC$155:$BC$1048576,0),MATCH((CUADRO!P$5&amp;$E397),'Hoja de Trabajo para listado'!$BC$151:$CB$151,0)),0)+IFERROR(INDEX('Hoja de Trabajo para listado'!$DE$153:$DG$274,MATCH($A397,'Hoja de Trabajo para listado'!$DE$153:$DE$1048576,0),MATCH((CUADRO!P$5&amp;$E397),'Hoja de Trabajo para listado'!$DE$151:$DG$151,0)),0)+IFERROR(INDEX('Hoja de Trabajo para listado'!$CD$155:$DC$1048576,MATCH($A397,'Hoja de Trabajo para listado'!$CD$155:$CD$1048576,0),MATCH((CUADRO!P$5&amp;$E397),'Hoja de Trabajo para listado'!$CD$151:$DC$151,0)),0)</f>
        <v>0</v>
      </c>
      <c r="Q397" s="245">
        <f ca="1">+IFERROR(INDEX('Hoja de Trabajo para listado'!$A$155:$Z$1048576,MATCH($A397,'Hoja de Trabajo para listado'!$A$155:$A$1048576,0),MATCH((CUADRO!Q$5&amp;$E397),'Hoja de Trabajo para listado'!$A$151:$Z$151,0)),0)+IFERROR(INDEX('Hoja de Trabajo para listado'!$AB$155:$BA$1048576,MATCH($A397,'Hoja de Trabajo para listado'!$AB$155:$AB$1048576,0),MATCH((CUADRO!Q$5&amp;$E397),'Hoja de Trabajo para listado'!$AB$151:$BA$151,0)),0)+IFERROR(INDEX('Hoja de Trabajo para listado'!$BC$155:$CB$1048576,MATCH($A397,'Hoja de Trabajo para listado'!$BC$155:$BC$1048576,0),MATCH((CUADRO!Q$5&amp;$E397),'Hoja de Trabajo para listado'!$BC$151:$CB$151,0)),0)+IFERROR(INDEX('Hoja de Trabajo para listado'!$DE$153:$DG$274,MATCH($A397,'Hoja de Trabajo para listado'!$DE$153:$DE$1048576,0),MATCH((CUADRO!Q$5&amp;$E397),'Hoja de Trabajo para listado'!$DE$151:$DG$151,0)),0)+IFERROR(INDEX('Hoja de Trabajo para listado'!$CD$155:$DC$1048576,MATCH($A397,'Hoja de Trabajo para listado'!$CD$155:$CD$1048576,0),MATCH((CUADRO!Q$5&amp;$E397),'Hoja de Trabajo para listado'!$CD$151:$DC$151,0)),0)</f>
        <v>0</v>
      </c>
      <c r="R397" s="245">
        <f t="shared" ca="1" si="15"/>
        <v>20435.97</v>
      </c>
      <c r="S397" s="262">
        <f ca="1">+R396+R397</f>
        <v>20435.97</v>
      </c>
      <c r="T397" s="245">
        <f ca="1">+S397</f>
        <v>20435.97</v>
      </c>
      <c r="U397" s="244">
        <f t="shared" si="16"/>
        <v>2</v>
      </c>
      <c r="V397" s="333" t="str">
        <f>+VLOOKUP(A397,bd_lista!$A$3:$E$590,5,FALSE)</f>
        <v>Instituciones Descentralizadas</v>
      </c>
      <c r="W397" s="384"/>
      <c r="X397" s="242">
        <v>99</v>
      </c>
      <c r="Y397" s="242" t="s">
        <v>1371</v>
      </c>
      <c r="Z397" s="292"/>
      <c r="AA397" s="321"/>
    </row>
    <row r="398" spans="1:27" customFormat="1" ht="27" hidden="1" customHeight="1">
      <c r="A398" s="251">
        <v>716</v>
      </c>
      <c r="B398" s="388">
        <f>+A398</f>
        <v>716</v>
      </c>
      <c r="C398" s="247" t="str">
        <f>+VLOOKUP(A398,bd_lista!$A$3:$C$590,3,FALSE)</f>
        <v>Empresa Tarijeña del Gas</v>
      </c>
      <c r="D398" s="385" t="str">
        <f>+C398</f>
        <v>Empresa Tarijeña del Gas</v>
      </c>
      <c r="E398" s="247" t="s">
        <v>1304</v>
      </c>
      <c r="F398" s="243">
        <f ca="1">+IFERROR(INDEX('Hoja de Trabajo para listado'!$A$155:$Z$1048576,MATCH($A398,'Hoja de Trabajo para listado'!$A$155:$A$1048576,0),MATCH((CUADRO!F$5&amp;$E398),'Hoja de Trabajo para listado'!$A$151:$Z$151,0)),0)+IFERROR(INDEX('Hoja de Trabajo para listado'!$AB$155:$BA$1048576,MATCH($A398,'Hoja de Trabajo para listado'!$AB$155:$AB$1048576,0),MATCH((CUADRO!F$5&amp;$E398),'Hoja de Trabajo para listado'!$AB$151:$BA$151,0)),0)+IFERROR(INDEX('Hoja de Trabajo para listado'!$BC$155:$CB$1048576,MATCH($A398,'Hoja de Trabajo para listado'!$BC$155:$BC$1048576,0),MATCH((CUADRO!F$5&amp;$E398),'Hoja de Trabajo para listado'!$BC$151:$CB$151,0)),0)+IFERROR(INDEX('Hoja de Trabajo para listado'!$DE$153:$DG$274,MATCH($A398,'Hoja de Trabajo para listado'!$DE$153:$DE$1048576,0),MATCH((CUADRO!F$5&amp;$E398),'Hoja de Trabajo para listado'!$DE$151:$DG$151,0)),0)+IFERROR(INDEX('Hoja de Trabajo para listado'!$CD$155:$DC$1048576,MATCH($A398,'Hoja de Trabajo para listado'!$CD$155:$CD$1048576,0),MATCH((CUADRO!F$5&amp;$E398),'Hoja de Trabajo para listado'!$CD$151:$DC$151,0)),0)</f>
        <v>0</v>
      </c>
      <c r="G398" s="243">
        <f ca="1">+IFERROR(INDEX('Hoja de Trabajo para listado'!$A$155:$Z$1048576,MATCH($A398,'Hoja de Trabajo para listado'!$A$155:$A$1048576,0),MATCH((CUADRO!G$5&amp;$E398),'Hoja de Trabajo para listado'!$A$151:$Z$151,0)),0)+IFERROR(INDEX('Hoja de Trabajo para listado'!$AB$155:$BA$1048576,MATCH($A398,'Hoja de Trabajo para listado'!$AB$155:$AB$1048576,0),MATCH((CUADRO!G$5&amp;$E398),'Hoja de Trabajo para listado'!$AB$151:$BA$151,0)),0)+IFERROR(INDEX('Hoja de Trabajo para listado'!$BC$155:$CB$1048576,MATCH($A398,'Hoja de Trabajo para listado'!$BC$155:$BC$1048576,0),MATCH((CUADRO!G$5&amp;$E398),'Hoja de Trabajo para listado'!$BC$151:$CB$151,0)),0)+IFERROR(INDEX('Hoja de Trabajo para listado'!$DE$153:$DG$274,MATCH($A398,'Hoja de Trabajo para listado'!$DE$153:$DE$1048576,0),MATCH((CUADRO!G$5&amp;$E398),'Hoja de Trabajo para listado'!$DE$151:$DG$151,0)),0)+IFERROR(INDEX('Hoja de Trabajo para listado'!$CD$155:$DC$1048576,MATCH($A398,'Hoja de Trabajo para listado'!$CD$155:$CD$1048576,0),MATCH((CUADRO!G$5&amp;$E398),'Hoja de Trabajo para listado'!$CD$151:$DC$151,0)),0)</f>
        <v>0</v>
      </c>
      <c r="H398" s="243">
        <f ca="1">+IFERROR(INDEX('Hoja de Trabajo para listado'!$A$155:$Z$1048576,MATCH($A398,'Hoja de Trabajo para listado'!$A$155:$A$1048576,0),MATCH((CUADRO!H$5&amp;$E398),'Hoja de Trabajo para listado'!$A$151:$Z$151,0)),0)+IFERROR(INDEX('Hoja de Trabajo para listado'!$AB$155:$BA$1048576,MATCH($A398,'Hoja de Trabajo para listado'!$AB$155:$AB$1048576,0),MATCH((CUADRO!H$5&amp;$E398),'Hoja de Trabajo para listado'!$AB$151:$BA$151,0)),0)+IFERROR(INDEX('Hoja de Trabajo para listado'!$BC$155:$CB$1048576,MATCH($A398,'Hoja de Trabajo para listado'!$BC$155:$BC$1048576,0),MATCH((CUADRO!H$5&amp;$E398),'Hoja de Trabajo para listado'!$BC$151:$CB$151,0)),0)+IFERROR(INDEX('Hoja de Trabajo para listado'!$DE$153:$DG$274,MATCH($A398,'Hoja de Trabajo para listado'!$DE$153:$DE$1048576,0),MATCH((CUADRO!H$5&amp;$E398),'Hoja de Trabajo para listado'!$DE$151:$DG$151,0)),0)+IFERROR(INDEX('Hoja de Trabajo para listado'!$CD$155:$DC$1048576,MATCH($A398,'Hoja de Trabajo para listado'!$CD$155:$CD$1048576,0),MATCH((CUADRO!H$5&amp;$E398),'Hoja de Trabajo para listado'!$CD$151:$DC$151,0)),0)</f>
        <v>0</v>
      </c>
      <c r="I398" s="243">
        <f ca="1">+IFERROR(INDEX('Hoja de Trabajo para listado'!$A$155:$Z$1048576,MATCH($A398,'Hoja de Trabajo para listado'!$A$155:$A$1048576,0),MATCH((CUADRO!I$5&amp;$E398),'Hoja de Trabajo para listado'!$A$151:$Z$151,0)),0)+IFERROR(INDEX('Hoja de Trabajo para listado'!$AB$155:$BA$1048576,MATCH($A398,'Hoja de Trabajo para listado'!$AB$155:$AB$1048576,0),MATCH((CUADRO!I$5&amp;$E398),'Hoja de Trabajo para listado'!$AB$151:$BA$151,0)),0)+IFERROR(INDEX('Hoja de Trabajo para listado'!$BC$155:$CB$1048576,MATCH($A398,'Hoja de Trabajo para listado'!$BC$155:$BC$1048576,0),MATCH((CUADRO!I$5&amp;$E398),'Hoja de Trabajo para listado'!$BC$151:$CB$151,0)),0)+IFERROR(INDEX('Hoja de Trabajo para listado'!$DE$153:$DG$274,MATCH($A398,'Hoja de Trabajo para listado'!$DE$153:$DE$1048576,0),MATCH((CUADRO!I$5&amp;$E398),'Hoja de Trabajo para listado'!$DE$151:$DG$151,0)),0)+IFERROR(INDEX('Hoja de Trabajo para listado'!$CD$155:$DC$1048576,MATCH($A398,'Hoja de Trabajo para listado'!$CD$155:$CD$1048576,0),MATCH((CUADRO!I$5&amp;$E398),'Hoja de Trabajo para listado'!$CD$151:$DC$151,0)),0)</f>
        <v>0</v>
      </c>
      <c r="J398" s="243">
        <f ca="1">+IFERROR(INDEX('Hoja de Trabajo para listado'!$A$155:$Z$1048576,MATCH($A398,'Hoja de Trabajo para listado'!$A$155:$A$1048576,0),MATCH((CUADRO!J$5&amp;$E398),'Hoja de Trabajo para listado'!$A$151:$Z$151,0)),0)+IFERROR(INDEX('Hoja de Trabajo para listado'!$AB$155:$BA$1048576,MATCH($A398,'Hoja de Trabajo para listado'!$AB$155:$AB$1048576,0),MATCH((CUADRO!J$5&amp;$E398),'Hoja de Trabajo para listado'!$AB$151:$BA$151,0)),0)+IFERROR(INDEX('Hoja de Trabajo para listado'!$BC$155:$CB$1048576,MATCH($A398,'Hoja de Trabajo para listado'!$BC$155:$BC$1048576,0),MATCH((CUADRO!J$5&amp;$E398),'Hoja de Trabajo para listado'!$BC$151:$CB$151,0)),0)+IFERROR(INDEX('Hoja de Trabajo para listado'!$DE$153:$DG$274,MATCH($A398,'Hoja de Trabajo para listado'!$DE$153:$DE$1048576,0),MATCH((CUADRO!J$5&amp;$E398),'Hoja de Trabajo para listado'!$DE$151:$DG$151,0)),0)+IFERROR(INDEX('Hoja de Trabajo para listado'!$CD$155:$DC$1048576,MATCH($A398,'Hoja de Trabajo para listado'!$CD$155:$CD$1048576,0),MATCH((CUADRO!J$5&amp;$E398),'Hoja de Trabajo para listado'!$CD$151:$DC$151,0)),0)</f>
        <v>0</v>
      </c>
      <c r="K398" s="243">
        <f ca="1">+IFERROR(INDEX('Hoja de Trabajo para listado'!$A$155:$Z$1048576,MATCH($A398,'Hoja de Trabajo para listado'!$A$155:$A$1048576,0),MATCH((CUADRO!K$5&amp;$E398),'Hoja de Trabajo para listado'!$A$151:$Z$151,0)),0)+IFERROR(INDEX('Hoja de Trabajo para listado'!$AB$155:$BA$1048576,MATCH($A398,'Hoja de Trabajo para listado'!$AB$155:$AB$1048576,0),MATCH((CUADRO!K$5&amp;$E398),'Hoja de Trabajo para listado'!$AB$151:$BA$151,0)),0)+IFERROR(INDEX('Hoja de Trabajo para listado'!$BC$155:$CB$1048576,MATCH($A398,'Hoja de Trabajo para listado'!$BC$155:$BC$1048576,0),MATCH((CUADRO!K$5&amp;$E398),'Hoja de Trabajo para listado'!$BC$151:$CB$151,0)),0)+IFERROR(INDEX('Hoja de Trabajo para listado'!$DE$153:$DG$274,MATCH($A398,'Hoja de Trabajo para listado'!$DE$153:$DE$1048576,0),MATCH((CUADRO!K$5&amp;$E398),'Hoja de Trabajo para listado'!$DE$151:$DG$151,0)),0)+IFERROR(INDEX('Hoja de Trabajo para listado'!$CD$155:$DC$1048576,MATCH($A398,'Hoja de Trabajo para listado'!$CD$155:$CD$1048576,0),MATCH((CUADRO!K$5&amp;$E398),'Hoja de Trabajo para listado'!$CD$151:$DC$151,0)),0)</f>
        <v>0</v>
      </c>
      <c r="L398" s="243">
        <f ca="1">+IFERROR(INDEX('Hoja de Trabajo para listado'!$A$155:$Z$1048576,MATCH($A398,'Hoja de Trabajo para listado'!$A$155:$A$1048576,0),MATCH((CUADRO!L$5&amp;$E398),'Hoja de Trabajo para listado'!$A$151:$Z$151,0)),0)+IFERROR(INDEX('Hoja de Trabajo para listado'!$AB$155:$BA$1048576,MATCH($A398,'Hoja de Trabajo para listado'!$AB$155:$AB$1048576,0),MATCH((CUADRO!L$5&amp;$E398),'Hoja de Trabajo para listado'!$AB$151:$BA$151,0)),0)+IFERROR(INDEX('Hoja de Trabajo para listado'!$BC$155:$CB$1048576,MATCH($A398,'Hoja de Trabajo para listado'!$BC$155:$BC$1048576,0),MATCH((CUADRO!L$5&amp;$E398),'Hoja de Trabajo para listado'!$BC$151:$CB$151,0)),0)+IFERROR(INDEX('Hoja de Trabajo para listado'!$DE$153:$DG$274,MATCH($A398,'Hoja de Trabajo para listado'!$DE$153:$DE$1048576,0),MATCH((CUADRO!L$5&amp;$E398),'Hoja de Trabajo para listado'!$DE$151:$DG$151,0)),0)+IFERROR(INDEX('Hoja de Trabajo para listado'!$CD$155:$DC$1048576,MATCH($A398,'Hoja de Trabajo para listado'!$CD$155:$CD$1048576,0),MATCH((CUADRO!L$5&amp;$E398),'Hoja de Trabajo para listado'!$CD$151:$DC$151,0)),0)</f>
        <v>0</v>
      </c>
      <c r="M398" s="243">
        <f ca="1">+IFERROR(INDEX('Hoja de Trabajo para listado'!$A$155:$Z$1048576,MATCH($A398,'Hoja de Trabajo para listado'!$A$155:$A$1048576,0),MATCH((CUADRO!M$5&amp;$E398),'Hoja de Trabajo para listado'!$A$151:$Z$151,0)),0)+IFERROR(INDEX('Hoja de Trabajo para listado'!$AB$155:$BA$1048576,MATCH($A398,'Hoja de Trabajo para listado'!$AB$155:$AB$1048576,0),MATCH((CUADRO!M$5&amp;$E398),'Hoja de Trabajo para listado'!$AB$151:$BA$151,0)),0)+IFERROR(INDEX('Hoja de Trabajo para listado'!$BC$155:$CB$1048576,MATCH($A398,'Hoja de Trabajo para listado'!$BC$155:$BC$1048576,0),MATCH((CUADRO!M$5&amp;$E398),'Hoja de Trabajo para listado'!$BC$151:$CB$151,0)),0)+IFERROR(INDEX('Hoja de Trabajo para listado'!$DE$153:$DG$274,MATCH($A398,'Hoja de Trabajo para listado'!$DE$153:$DE$1048576,0),MATCH((CUADRO!M$5&amp;$E398),'Hoja de Trabajo para listado'!$DE$151:$DG$151,0)),0)+IFERROR(INDEX('Hoja de Trabajo para listado'!$CD$155:$DC$1048576,MATCH($A398,'Hoja de Trabajo para listado'!$CD$155:$CD$1048576,0),MATCH((CUADRO!M$5&amp;$E398),'Hoja de Trabajo para listado'!$CD$151:$DC$151,0)),0)</f>
        <v>0</v>
      </c>
      <c r="N398" s="243">
        <f ca="1">+IFERROR(INDEX('Hoja de Trabajo para listado'!$A$155:$Z$1048576,MATCH($A398,'Hoja de Trabajo para listado'!$A$155:$A$1048576,0),MATCH((CUADRO!N$5&amp;$E398),'Hoja de Trabajo para listado'!$A$151:$Z$151,0)),0)+IFERROR(INDEX('Hoja de Trabajo para listado'!$AB$155:$BA$1048576,MATCH($A398,'Hoja de Trabajo para listado'!$AB$155:$AB$1048576,0),MATCH((CUADRO!N$5&amp;$E398),'Hoja de Trabajo para listado'!$AB$151:$BA$151,0)),0)+IFERROR(INDEX('Hoja de Trabajo para listado'!$BC$155:$CB$1048576,MATCH($A398,'Hoja de Trabajo para listado'!$BC$155:$BC$1048576,0),MATCH((CUADRO!N$5&amp;$E398),'Hoja de Trabajo para listado'!$BC$151:$CB$151,0)),0)+IFERROR(INDEX('Hoja de Trabajo para listado'!$DE$153:$DG$274,MATCH($A398,'Hoja de Trabajo para listado'!$DE$153:$DE$1048576,0),MATCH((CUADRO!N$5&amp;$E398),'Hoja de Trabajo para listado'!$DE$151:$DG$151,0)),0)+IFERROR(INDEX('Hoja de Trabajo para listado'!$CD$155:$DC$1048576,MATCH($A398,'Hoja de Trabajo para listado'!$CD$155:$CD$1048576,0),MATCH((CUADRO!N$5&amp;$E398),'Hoja de Trabajo para listado'!$CD$151:$DC$151,0)),0)</f>
        <v>0</v>
      </c>
      <c r="O398" s="243">
        <f ca="1">+IFERROR(INDEX('Hoja de Trabajo para listado'!$A$155:$Z$1048576,MATCH($A398,'Hoja de Trabajo para listado'!$A$155:$A$1048576,0),MATCH((CUADRO!O$5&amp;$E398),'Hoja de Trabajo para listado'!$A$151:$Z$151,0)),0)+IFERROR(INDEX('Hoja de Trabajo para listado'!$AB$155:$BA$1048576,MATCH($A398,'Hoja de Trabajo para listado'!$AB$155:$AB$1048576,0),MATCH((CUADRO!O$5&amp;$E398),'Hoja de Trabajo para listado'!$AB$151:$BA$151,0)),0)+IFERROR(INDEX('Hoja de Trabajo para listado'!$BC$155:$CB$1048576,MATCH($A398,'Hoja de Trabajo para listado'!$BC$155:$BC$1048576,0),MATCH((CUADRO!O$5&amp;$E398),'Hoja de Trabajo para listado'!$BC$151:$CB$151,0)),0)+IFERROR(INDEX('Hoja de Trabajo para listado'!$DE$153:$DG$274,MATCH($A398,'Hoja de Trabajo para listado'!$DE$153:$DE$1048576,0),MATCH((CUADRO!O$5&amp;$E398),'Hoja de Trabajo para listado'!$DE$151:$DG$151,0)),0)+IFERROR(INDEX('Hoja de Trabajo para listado'!$CD$155:$DC$1048576,MATCH($A398,'Hoja de Trabajo para listado'!$CD$155:$CD$1048576,0),MATCH((CUADRO!O$5&amp;$E398),'Hoja de Trabajo para listado'!$CD$151:$DC$151,0)),0)</f>
        <v>0</v>
      </c>
      <c r="P398" s="243">
        <f ca="1">+IFERROR(INDEX('Hoja de Trabajo para listado'!$A$155:$Z$1048576,MATCH($A398,'Hoja de Trabajo para listado'!$A$155:$A$1048576,0),MATCH((CUADRO!P$5&amp;$E398),'Hoja de Trabajo para listado'!$A$151:$Z$151,0)),0)+IFERROR(INDEX('Hoja de Trabajo para listado'!$AB$155:$BA$1048576,MATCH($A398,'Hoja de Trabajo para listado'!$AB$155:$AB$1048576,0),MATCH((CUADRO!P$5&amp;$E398),'Hoja de Trabajo para listado'!$AB$151:$BA$151,0)),0)+IFERROR(INDEX('Hoja de Trabajo para listado'!$BC$155:$CB$1048576,MATCH($A398,'Hoja de Trabajo para listado'!$BC$155:$BC$1048576,0),MATCH((CUADRO!P$5&amp;$E398),'Hoja de Trabajo para listado'!$BC$151:$CB$151,0)),0)+IFERROR(INDEX('Hoja de Trabajo para listado'!$DE$153:$DG$274,MATCH($A398,'Hoja de Trabajo para listado'!$DE$153:$DE$1048576,0),MATCH((CUADRO!P$5&amp;$E398),'Hoja de Trabajo para listado'!$DE$151:$DG$151,0)),0)+IFERROR(INDEX('Hoja de Trabajo para listado'!$CD$155:$DC$1048576,MATCH($A398,'Hoja de Trabajo para listado'!$CD$155:$CD$1048576,0),MATCH((CUADRO!P$5&amp;$E398),'Hoja de Trabajo para listado'!$CD$151:$DC$151,0)),0)</f>
        <v>0</v>
      </c>
      <c r="Q398" s="243">
        <f ca="1">+IFERROR(INDEX('Hoja de Trabajo para listado'!$A$155:$Z$1048576,MATCH($A398,'Hoja de Trabajo para listado'!$A$155:$A$1048576,0),MATCH((CUADRO!Q$5&amp;$E398),'Hoja de Trabajo para listado'!$A$151:$Z$151,0)),0)+IFERROR(INDEX('Hoja de Trabajo para listado'!$AB$155:$BA$1048576,MATCH($A398,'Hoja de Trabajo para listado'!$AB$155:$AB$1048576,0),MATCH((CUADRO!Q$5&amp;$E398),'Hoja de Trabajo para listado'!$AB$151:$BA$151,0)),0)+IFERROR(INDEX('Hoja de Trabajo para listado'!$BC$155:$CB$1048576,MATCH($A398,'Hoja de Trabajo para listado'!$BC$155:$BC$1048576,0),MATCH((CUADRO!Q$5&amp;$E398),'Hoja de Trabajo para listado'!$BC$151:$CB$151,0)),0)+IFERROR(INDEX('Hoja de Trabajo para listado'!$DE$153:$DG$274,MATCH($A398,'Hoja de Trabajo para listado'!$DE$153:$DE$1048576,0),MATCH((CUADRO!Q$5&amp;$E398),'Hoja de Trabajo para listado'!$DE$151:$DG$151,0)),0)+IFERROR(INDEX('Hoja de Trabajo para listado'!$CD$155:$DC$1048576,MATCH($A398,'Hoja de Trabajo para listado'!$CD$155:$CD$1048576,0),MATCH((CUADRO!Q$5&amp;$E398),'Hoja de Trabajo para listado'!$CD$151:$DC$151,0)),0)</f>
        <v>0</v>
      </c>
      <c r="R398" s="243">
        <f t="shared" ca="1" si="15"/>
        <v>0</v>
      </c>
      <c r="S398" s="249"/>
      <c r="T398" s="243">
        <f ca="1">+T399</f>
        <v>0</v>
      </c>
      <c r="U398" s="242">
        <f t="shared" si="16"/>
        <v>1</v>
      </c>
      <c r="V398" s="333" t="str">
        <f>+VLOOKUP(A398,bd_lista!$A$3:$E$590,5,FALSE)</f>
        <v>Empresas Municipales</v>
      </c>
      <c r="W398" s="383" t="str">
        <f>+V398</f>
        <v>Empresas Municipales</v>
      </c>
      <c r="X398" s="242">
        <f>+VLOOKUP(A398,[3]Sheet1!$A$13:$D$744,4,FALSE)</f>
        <v>78</v>
      </c>
      <c r="Y398" s="242" t="str">
        <f>+VLOOKUP(X398,bd_lista!$A$3:$C$590,3,FALSE)</f>
        <v>Ministerio de Hidrocarburos y Energías</v>
      </c>
      <c r="Z398" s="294">
        <f>+X398</f>
        <v>78</v>
      </c>
      <c r="AA398" s="295" t="str">
        <f>+Y398</f>
        <v>Ministerio de Hidrocarburos y Energías</v>
      </c>
    </row>
    <row r="399" spans="1:27" customFormat="1" ht="27" hidden="1" customHeight="1">
      <c r="A399" s="32">
        <v>716</v>
      </c>
      <c r="B399" s="389"/>
      <c r="C399" s="333" t="str">
        <f>+VLOOKUP(A399,bd_lista!$A$3:$C$590,3,FALSE)</f>
        <v>Empresa Tarijeña del Gas</v>
      </c>
      <c r="D399" s="386"/>
      <c r="E399" s="333" t="s">
        <v>1305</v>
      </c>
      <c r="F399" s="243">
        <f ca="1">+IFERROR(INDEX('Hoja de Trabajo para listado'!$A$155:$Z$1048576,MATCH($A399,'Hoja de Trabajo para listado'!$A$155:$A$1048576,0),MATCH((CUADRO!F$5&amp;$E399),'Hoja de Trabajo para listado'!$A$151:$Z$151,0)),0)+IFERROR(INDEX('Hoja de Trabajo para listado'!$AB$155:$BA$1048576,MATCH($A399,'Hoja de Trabajo para listado'!$AB$155:$AB$1048576,0),MATCH((CUADRO!F$5&amp;$E399),'Hoja de Trabajo para listado'!$AB$151:$BA$151,0)),0)+IFERROR(INDEX('Hoja de Trabajo para listado'!$BC$155:$CB$1048576,MATCH($A399,'Hoja de Trabajo para listado'!$BC$155:$BC$1048576,0),MATCH((CUADRO!F$5&amp;$E399),'Hoja de Trabajo para listado'!$BC$151:$CB$151,0)),0)+IFERROR(INDEX('Hoja de Trabajo para listado'!$DE$153:$DG$274,MATCH($A399,'Hoja de Trabajo para listado'!$DE$153:$DE$1048576,0),MATCH((CUADRO!F$5&amp;$E399),'Hoja de Trabajo para listado'!$DE$151:$DG$151,0)),0)+IFERROR(INDEX('Hoja de Trabajo para listado'!$CD$155:$DC$1048576,MATCH($A399,'Hoja de Trabajo para listado'!$CD$155:$CD$1048576,0),MATCH((CUADRO!F$5&amp;$E399),'Hoja de Trabajo para listado'!$CD$151:$DC$151,0)),0)</f>
        <v>0</v>
      </c>
      <c r="G399" s="243">
        <f ca="1">+IFERROR(INDEX('Hoja de Trabajo para listado'!$A$155:$Z$1048576,MATCH($A399,'Hoja de Trabajo para listado'!$A$155:$A$1048576,0),MATCH((CUADRO!G$5&amp;$E399),'Hoja de Trabajo para listado'!$A$151:$Z$151,0)),0)+IFERROR(INDEX('Hoja de Trabajo para listado'!$AB$155:$BA$1048576,MATCH($A399,'Hoja de Trabajo para listado'!$AB$155:$AB$1048576,0),MATCH((CUADRO!G$5&amp;$E399),'Hoja de Trabajo para listado'!$AB$151:$BA$151,0)),0)+IFERROR(INDEX('Hoja de Trabajo para listado'!$BC$155:$CB$1048576,MATCH($A399,'Hoja de Trabajo para listado'!$BC$155:$BC$1048576,0),MATCH((CUADRO!G$5&amp;$E399),'Hoja de Trabajo para listado'!$BC$151:$CB$151,0)),0)+IFERROR(INDEX('Hoja de Trabajo para listado'!$DE$153:$DG$274,MATCH($A399,'Hoja de Trabajo para listado'!$DE$153:$DE$1048576,0),MATCH((CUADRO!G$5&amp;$E399),'Hoja de Trabajo para listado'!$DE$151:$DG$151,0)),0)+IFERROR(INDEX('Hoja de Trabajo para listado'!$CD$155:$DC$1048576,MATCH($A399,'Hoja de Trabajo para listado'!$CD$155:$CD$1048576,0),MATCH((CUADRO!G$5&amp;$E399),'Hoja de Trabajo para listado'!$CD$151:$DC$151,0)),0)</f>
        <v>0</v>
      </c>
      <c r="H399" s="243">
        <f ca="1">+IFERROR(INDEX('Hoja de Trabajo para listado'!$A$155:$Z$1048576,MATCH($A399,'Hoja de Trabajo para listado'!$A$155:$A$1048576,0),MATCH((CUADRO!H$5&amp;$E399),'Hoja de Trabajo para listado'!$A$151:$Z$151,0)),0)+IFERROR(INDEX('Hoja de Trabajo para listado'!$AB$155:$BA$1048576,MATCH($A399,'Hoja de Trabajo para listado'!$AB$155:$AB$1048576,0),MATCH((CUADRO!H$5&amp;$E399),'Hoja de Trabajo para listado'!$AB$151:$BA$151,0)),0)+IFERROR(INDEX('Hoja de Trabajo para listado'!$BC$155:$CB$1048576,MATCH($A399,'Hoja de Trabajo para listado'!$BC$155:$BC$1048576,0),MATCH((CUADRO!H$5&amp;$E399),'Hoja de Trabajo para listado'!$BC$151:$CB$151,0)),0)+IFERROR(INDEX('Hoja de Trabajo para listado'!$DE$153:$DG$274,MATCH($A399,'Hoja de Trabajo para listado'!$DE$153:$DE$1048576,0),MATCH((CUADRO!H$5&amp;$E399),'Hoja de Trabajo para listado'!$DE$151:$DG$151,0)),0)+IFERROR(INDEX('Hoja de Trabajo para listado'!$CD$155:$DC$1048576,MATCH($A399,'Hoja de Trabajo para listado'!$CD$155:$CD$1048576,0),MATCH((CUADRO!H$5&amp;$E399),'Hoja de Trabajo para listado'!$CD$151:$DC$151,0)),0)</f>
        <v>0</v>
      </c>
      <c r="I399" s="243">
        <f ca="1">+IFERROR(INDEX('Hoja de Trabajo para listado'!$A$155:$Z$1048576,MATCH($A399,'Hoja de Trabajo para listado'!$A$155:$A$1048576,0),MATCH((CUADRO!I$5&amp;$E399),'Hoja de Trabajo para listado'!$A$151:$Z$151,0)),0)+IFERROR(INDEX('Hoja de Trabajo para listado'!$AB$155:$BA$1048576,MATCH($A399,'Hoja de Trabajo para listado'!$AB$155:$AB$1048576,0),MATCH((CUADRO!I$5&amp;$E399),'Hoja de Trabajo para listado'!$AB$151:$BA$151,0)),0)+IFERROR(INDEX('Hoja de Trabajo para listado'!$BC$155:$CB$1048576,MATCH($A399,'Hoja de Trabajo para listado'!$BC$155:$BC$1048576,0),MATCH((CUADRO!I$5&amp;$E399),'Hoja de Trabajo para listado'!$BC$151:$CB$151,0)),0)+IFERROR(INDEX('Hoja de Trabajo para listado'!$DE$153:$DG$274,MATCH($A399,'Hoja de Trabajo para listado'!$DE$153:$DE$1048576,0),MATCH((CUADRO!I$5&amp;$E399),'Hoja de Trabajo para listado'!$DE$151:$DG$151,0)),0)+IFERROR(INDEX('Hoja de Trabajo para listado'!$CD$155:$DC$1048576,MATCH($A399,'Hoja de Trabajo para listado'!$CD$155:$CD$1048576,0),MATCH((CUADRO!I$5&amp;$E399),'Hoja de Trabajo para listado'!$CD$151:$DC$151,0)),0)</f>
        <v>0</v>
      </c>
      <c r="J399" s="243">
        <f ca="1">+IFERROR(INDEX('Hoja de Trabajo para listado'!$A$155:$Z$1048576,MATCH($A399,'Hoja de Trabajo para listado'!$A$155:$A$1048576,0),MATCH((CUADRO!J$5&amp;$E399),'Hoja de Trabajo para listado'!$A$151:$Z$151,0)),0)+IFERROR(INDEX('Hoja de Trabajo para listado'!$AB$155:$BA$1048576,MATCH($A399,'Hoja de Trabajo para listado'!$AB$155:$AB$1048576,0),MATCH((CUADRO!J$5&amp;$E399),'Hoja de Trabajo para listado'!$AB$151:$BA$151,0)),0)+IFERROR(INDEX('Hoja de Trabajo para listado'!$BC$155:$CB$1048576,MATCH($A399,'Hoja de Trabajo para listado'!$BC$155:$BC$1048576,0),MATCH((CUADRO!J$5&amp;$E399),'Hoja de Trabajo para listado'!$BC$151:$CB$151,0)),0)+IFERROR(INDEX('Hoja de Trabajo para listado'!$DE$153:$DG$274,MATCH($A399,'Hoja de Trabajo para listado'!$DE$153:$DE$1048576,0),MATCH((CUADRO!J$5&amp;$E399),'Hoja de Trabajo para listado'!$DE$151:$DG$151,0)),0)+IFERROR(INDEX('Hoja de Trabajo para listado'!$CD$155:$DC$1048576,MATCH($A399,'Hoja de Trabajo para listado'!$CD$155:$CD$1048576,0),MATCH((CUADRO!J$5&amp;$E399),'Hoja de Trabajo para listado'!$CD$151:$DC$151,0)),0)</f>
        <v>0</v>
      </c>
      <c r="K399" s="243">
        <f ca="1">+IFERROR(INDEX('Hoja de Trabajo para listado'!$A$155:$Z$1048576,MATCH($A399,'Hoja de Trabajo para listado'!$A$155:$A$1048576,0),MATCH((CUADRO!K$5&amp;$E399),'Hoja de Trabajo para listado'!$A$151:$Z$151,0)),0)+IFERROR(INDEX('Hoja de Trabajo para listado'!$AB$155:$BA$1048576,MATCH($A399,'Hoja de Trabajo para listado'!$AB$155:$AB$1048576,0),MATCH((CUADRO!K$5&amp;$E399),'Hoja de Trabajo para listado'!$AB$151:$BA$151,0)),0)+IFERROR(INDEX('Hoja de Trabajo para listado'!$BC$155:$CB$1048576,MATCH($A399,'Hoja de Trabajo para listado'!$BC$155:$BC$1048576,0),MATCH((CUADRO!K$5&amp;$E399),'Hoja de Trabajo para listado'!$BC$151:$CB$151,0)),0)+IFERROR(INDEX('Hoja de Trabajo para listado'!$DE$153:$DG$274,MATCH($A399,'Hoja de Trabajo para listado'!$DE$153:$DE$1048576,0),MATCH((CUADRO!K$5&amp;$E399),'Hoja de Trabajo para listado'!$DE$151:$DG$151,0)),0)+IFERROR(INDEX('Hoja de Trabajo para listado'!$CD$155:$DC$1048576,MATCH($A399,'Hoja de Trabajo para listado'!$CD$155:$CD$1048576,0),MATCH((CUADRO!K$5&amp;$E399),'Hoja de Trabajo para listado'!$CD$151:$DC$151,0)),0)</f>
        <v>0</v>
      </c>
      <c r="L399" s="243">
        <f ca="1">+IFERROR(INDEX('Hoja de Trabajo para listado'!$A$155:$Z$1048576,MATCH($A399,'Hoja de Trabajo para listado'!$A$155:$A$1048576,0),MATCH((CUADRO!L$5&amp;$E399),'Hoja de Trabajo para listado'!$A$151:$Z$151,0)),0)+IFERROR(INDEX('Hoja de Trabajo para listado'!$AB$155:$BA$1048576,MATCH($A399,'Hoja de Trabajo para listado'!$AB$155:$AB$1048576,0),MATCH((CUADRO!L$5&amp;$E399),'Hoja de Trabajo para listado'!$AB$151:$BA$151,0)),0)+IFERROR(INDEX('Hoja de Trabajo para listado'!$BC$155:$CB$1048576,MATCH($A399,'Hoja de Trabajo para listado'!$BC$155:$BC$1048576,0),MATCH((CUADRO!L$5&amp;$E399),'Hoja de Trabajo para listado'!$BC$151:$CB$151,0)),0)+IFERROR(INDEX('Hoja de Trabajo para listado'!$DE$153:$DG$274,MATCH($A399,'Hoja de Trabajo para listado'!$DE$153:$DE$1048576,0),MATCH((CUADRO!L$5&amp;$E399),'Hoja de Trabajo para listado'!$DE$151:$DG$151,0)),0)+IFERROR(INDEX('Hoja de Trabajo para listado'!$CD$155:$DC$1048576,MATCH($A399,'Hoja de Trabajo para listado'!$CD$155:$CD$1048576,0),MATCH((CUADRO!L$5&amp;$E399),'Hoja de Trabajo para listado'!$CD$151:$DC$151,0)),0)</f>
        <v>0</v>
      </c>
      <c r="M399" s="243">
        <f ca="1">+IFERROR(INDEX('Hoja de Trabajo para listado'!$A$155:$Z$1048576,MATCH($A399,'Hoja de Trabajo para listado'!$A$155:$A$1048576,0),MATCH((CUADRO!M$5&amp;$E399),'Hoja de Trabajo para listado'!$A$151:$Z$151,0)),0)+IFERROR(INDEX('Hoja de Trabajo para listado'!$AB$155:$BA$1048576,MATCH($A399,'Hoja de Trabajo para listado'!$AB$155:$AB$1048576,0),MATCH((CUADRO!M$5&amp;$E399),'Hoja de Trabajo para listado'!$AB$151:$BA$151,0)),0)+IFERROR(INDEX('Hoja de Trabajo para listado'!$BC$155:$CB$1048576,MATCH($A399,'Hoja de Trabajo para listado'!$BC$155:$BC$1048576,0),MATCH((CUADRO!M$5&amp;$E399),'Hoja de Trabajo para listado'!$BC$151:$CB$151,0)),0)+IFERROR(INDEX('Hoja de Trabajo para listado'!$DE$153:$DG$274,MATCH($A399,'Hoja de Trabajo para listado'!$DE$153:$DE$1048576,0),MATCH((CUADRO!M$5&amp;$E399),'Hoja de Trabajo para listado'!$DE$151:$DG$151,0)),0)+IFERROR(INDEX('Hoja de Trabajo para listado'!$CD$155:$DC$1048576,MATCH($A399,'Hoja de Trabajo para listado'!$CD$155:$CD$1048576,0),MATCH((CUADRO!M$5&amp;$E399),'Hoja de Trabajo para listado'!$CD$151:$DC$151,0)),0)</f>
        <v>0</v>
      </c>
      <c r="N399" s="243">
        <f ca="1">+IFERROR(INDEX('Hoja de Trabajo para listado'!$A$155:$Z$1048576,MATCH($A399,'Hoja de Trabajo para listado'!$A$155:$A$1048576,0),MATCH((CUADRO!N$5&amp;$E399),'Hoja de Trabajo para listado'!$A$151:$Z$151,0)),0)+IFERROR(INDEX('Hoja de Trabajo para listado'!$AB$155:$BA$1048576,MATCH($A399,'Hoja de Trabajo para listado'!$AB$155:$AB$1048576,0),MATCH((CUADRO!N$5&amp;$E399),'Hoja de Trabajo para listado'!$AB$151:$BA$151,0)),0)+IFERROR(INDEX('Hoja de Trabajo para listado'!$BC$155:$CB$1048576,MATCH($A399,'Hoja de Trabajo para listado'!$BC$155:$BC$1048576,0),MATCH((CUADRO!N$5&amp;$E399),'Hoja de Trabajo para listado'!$BC$151:$CB$151,0)),0)+IFERROR(INDEX('Hoja de Trabajo para listado'!$DE$153:$DG$274,MATCH($A399,'Hoja de Trabajo para listado'!$DE$153:$DE$1048576,0),MATCH((CUADRO!N$5&amp;$E399),'Hoja de Trabajo para listado'!$DE$151:$DG$151,0)),0)+IFERROR(INDEX('Hoja de Trabajo para listado'!$CD$155:$DC$1048576,MATCH($A399,'Hoja de Trabajo para listado'!$CD$155:$CD$1048576,0),MATCH((CUADRO!N$5&amp;$E399),'Hoja de Trabajo para listado'!$CD$151:$DC$151,0)),0)</f>
        <v>0</v>
      </c>
      <c r="O399" s="243">
        <f ca="1">+IFERROR(INDEX('Hoja de Trabajo para listado'!$A$155:$Z$1048576,MATCH($A399,'Hoja de Trabajo para listado'!$A$155:$A$1048576,0),MATCH((CUADRO!O$5&amp;$E399),'Hoja de Trabajo para listado'!$A$151:$Z$151,0)),0)+IFERROR(INDEX('Hoja de Trabajo para listado'!$AB$155:$BA$1048576,MATCH($A399,'Hoja de Trabajo para listado'!$AB$155:$AB$1048576,0),MATCH((CUADRO!O$5&amp;$E399),'Hoja de Trabajo para listado'!$AB$151:$BA$151,0)),0)+IFERROR(INDEX('Hoja de Trabajo para listado'!$BC$155:$CB$1048576,MATCH($A399,'Hoja de Trabajo para listado'!$BC$155:$BC$1048576,0),MATCH((CUADRO!O$5&amp;$E399),'Hoja de Trabajo para listado'!$BC$151:$CB$151,0)),0)+IFERROR(INDEX('Hoja de Trabajo para listado'!$DE$153:$DG$274,MATCH($A399,'Hoja de Trabajo para listado'!$DE$153:$DE$1048576,0),MATCH((CUADRO!O$5&amp;$E399),'Hoja de Trabajo para listado'!$DE$151:$DG$151,0)),0)+IFERROR(INDEX('Hoja de Trabajo para listado'!$CD$155:$DC$1048576,MATCH($A399,'Hoja de Trabajo para listado'!$CD$155:$CD$1048576,0),MATCH((CUADRO!O$5&amp;$E399),'Hoja de Trabajo para listado'!$CD$151:$DC$151,0)),0)</f>
        <v>0</v>
      </c>
      <c r="P399" s="243">
        <f ca="1">+IFERROR(INDEX('Hoja de Trabajo para listado'!$A$155:$Z$1048576,MATCH($A399,'Hoja de Trabajo para listado'!$A$155:$A$1048576,0),MATCH((CUADRO!P$5&amp;$E399),'Hoja de Trabajo para listado'!$A$151:$Z$151,0)),0)+IFERROR(INDEX('Hoja de Trabajo para listado'!$AB$155:$BA$1048576,MATCH($A399,'Hoja de Trabajo para listado'!$AB$155:$AB$1048576,0),MATCH((CUADRO!P$5&amp;$E399),'Hoja de Trabajo para listado'!$AB$151:$BA$151,0)),0)+IFERROR(INDEX('Hoja de Trabajo para listado'!$BC$155:$CB$1048576,MATCH($A399,'Hoja de Trabajo para listado'!$BC$155:$BC$1048576,0),MATCH((CUADRO!P$5&amp;$E399),'Hoja de Trabajo para listado'!$BC$151:$CB$151,0)),0)+IFERROR(INDEX('Hoja de Trabajo para listado'!$DE$153:$DG$274,MATCH($A399,'Hoja de Trabajo para listado'!$DE$153:$DE$1048576,0),MATCH((CUADRO!P$5&amp;$E399),'Hoja de Trabajo para listado'!$DE$151:$DG$151,0)),0)+IFERROR(INDEX('Hoja de Trabajo para listado'!$CD$155:$DC$1048576,MATCH($A399,'Hoja de Trabajo para listado'!$CD$155:$CD$1048576,0),MATCH((CUADRO!P$5&amp;$E399),'Hoja de Trabajo para listado'!$CD$151:$DC$151,0)),0)</f>
        <v>0</v>
      </c>
      <c r="Q399" s="243">
        <f ca="1">+IFERROR(INDEX('Hoja de Trabajo para listado'!$A$155:$Z$1048576,MATCH($A399,'Hoja de Trabajo para listado'!$A$155:$A$1048576,0),MATCH((CUADRO!Q$5&amp;$E399),'Hoja de Trabajo para listado'!$A$151:$Z$151,0)),0)+IFERROR(INDEX('Hoja de Trabajo para listado'!$AB$155:$BA$1048576,MATCH($A399,'Hoja de Trabajo para listado'!$AB$155:$AB$1048576,0),MATCH((CUADRO!Q$5&amp;$E399),'Hoja de Trabajo para listado'!$AB$151:$BA$151,0)),0)+IFERROR(INDEX('Hoja de Trabajo para listado'!$BC$155:$CB$1048576,MATCH($A399,'Hoja de Trabajo para listado'!$BC$155:$BC$1048576,0),MATCH((CUADRO!Q$5&amp;$E399),'Hoja de Trabajo para listado'!$BC$151:$CB$151,0)),0)+IFERROR(INDEX('Hoja de Trabajo para listado'!$DE$153:$DG$274,MATCH($A399,'Hoja de Trabajo para listado'!$DE$153:$DE$1048576,0),MATCH((CUADRO!Q$5&amp;$E399),'Hoja de Trabajo para listado'!$DE$151:$DG$151,0)),0)+IFERROR(INDEX('Hoja de Trabajo para listado'!$CD$155:$DC$1048576,MATCH($A399,'Hoja de Trabajo para listado'!$CD$155:$CD$1048576,0),MATCH((CUADRO!Q$5&amp;$E399),'Hoja de Trabajo para listado'!$CD$151:$DC$151,0)),0)</f>
        <v>0</v>
      </c>
      <c r="R399" s="243">
        <f t="shared" ca="1" si="15"/>
        <v>0</v>
      </c>
      <c r="S399" s="249">
        <f ca="1">+R398+R399</f>
        <v>0</v>
      </c>
      <c r="T399" s="243">
        <f ca="1">+S399</f>
        <v>0</v>
      </c>
      <c r="U399" s="242">
        <f t="shared" si="16"/>
        <v>2</v>
      </c>
      <c r="V399" s="333" t="str">
        <f>+VLOOKUP(A399,bd_lista!$A$3:$E$590,5,FALSE)</f>
        <v>Empresas Municipales</v>
      </c>
      <c r="W399" s="384"/>
      <c r="X399" s="242">
        <f>+VLOOKUP(A399,[3]Sheet1!$A$13:$D$744,4,FALSE)</f>
        <v>78</v>
      </c>
      <c r="Y399" s="242" t="str">
        <f>+VLOOKUP(X399,bd_lista!$A$3:$C$590,3,FALSE)</f>
        <v>Ministerio de Hidrocarburos y Energías</v>
      </c>
      <c r="Z399" s="292"/>
      <c r="AA399" s="293"/>
    </row>
    <row r="400" spans="1:27" customFormat="1" ht="15" hidden="1" customHeight="1">
      <c r="A400" s="32">
        <v>761</v>
      </c>
      <c r="B400" s="388">
        <f>+A400</f>
        <v>761</v>
      </c>
      <c r="C400" s="247" t="str">
        <f>+VLOOKUP(A400,bd_lista!$A$3:$C$590,3,FALSE)</f>
        <v>Servicio Autónomo Municipal de Agua Potable y Alcantarillado</v>
      </c>
      <c r="D400" s="385" t="str">
        <f>+C400</f>
        <v>Servicio Autónomo Municipal de Agua Potable y Alcantarillado</v>
      </c>
      <c r="E400" s="242" t="s">
        <v>1304</v>
      </c>
      <c r="F400" s="243">
        <f ca="1">+IFERROR(INDEX('Hoja de Trabajo para listado'!$A$155:$Z$1048576,MATCH($A400,'Hoja de Trabajo para listado'!$A$155:$A$1048576,0),MATCH((CUADRO!F$5&amp;$E400),'Hoja de Trabajo para listado'!$A$151:$Z$151,0)),0)+IFERROR(INDEX('Hoja de Trabajo para listado'!$AB$155:$BA$1048576,MATCH($A400,'Hoja de Trabajo para listado'!$AB$155:$AB$1048576,0),MATCH((CUADRO!F$5&amp;$E400),'Hoja de Trabajo para listado'!$AB$151:$BA$151,0)),0)+IFERROR(INDEX('Hoja de Trabajo para listado'!$BC$155:$CB$1048576,MATCH($A400,'Hoja de Trabajo para listado'!$BC$155:$BC$1048576,0),MATCH((CUADRO!F$5&amp;$E400),'Hoja de Trabajo para listado'!$BC$151:$CB$151,0)),0)+IFERROR(INDEX('Hoja de Trabajo para listado'!$DE$153:$DG$274,MATCH($A400,'Hoja de Trabajo para listado'!$DE$153:$DE$1048576,0),MATCH((CUADRO!F$5&amp;$E400),'Hoja de Trabajo para listado'!$DE$151:$DG$151,0)),0)+IFERROR(INDEX('Hoja de Trabajo para listado'!$CD$155:$DC$1048576,MATCH($A400,'Hoja de Trabajo para listado'!$CD$155:$CD$1048576,0),MATCH((CUADRO!F$5&amp;$E400),'Hoja de Trabajo para listado'!$CD$151:$DC$151,0)),0)</f>
        <v>0</v>
      </c>
      <c r="G400" s="243">
        <f ca="1">+IFERROR(INDEX('Hoja de Trabajo para listado'!$A$155:$Z$1048576,MATCH($A400,'Hoja de Trabajo para listado'!$A$155:$A$1048576,0),MATCH((CUADRO!G$5&amp;$E400),'Hoja de Trabajo para listado'!$A$151:$Z$151,0)),0)+IFERROR(INDEX('Hoja de Trabajo para listado'!$AB$155:$BA$1048576,MATCH($A400,'Hoja de Trabajo para listado'!$AB$155:$AB$1048576,0),MATCH((CUADRO!G$5&amp;$E400),'Hoja de Trabajo para listado'!$AB$151:$BA$151,0)),0)+IFERROR(INDEX('Hoja de Trabajo para listado'!$BC$155:$CB$1048576,MATCH($A400,'Hoja de Trabajo para listado'!$BC$155:$BC$1048576,0),MATCH((CUADRO!G$5&amp;$E400),'Hoja de Trabajo para listado'!$BC$151:$CB$151,0)),0)+IFERROR(INDEX('Hoja de Trabajo para listado'!$DE$153:$DG$274,MATCH($A400,'Hoja de Trabajo para listado'!$DE$153:$DE$1048576,0),MATCH((CUADRO!G$5&amp;$E400),'Hoja de Trabajo para listado'!$DE$151:$DG$151,0)),0)+IFERROR(INDEX('Hoja de Trabajo para listado'!$CD$155:$DC$1048576,MATCH($A400,'Hoja de Trabajo para listado'!$CD$155:$CD$1048576,0),MATCH((CUADRO!G$5&amp;$E400),'Hoja de Trabajo para listado'!$CD$151:$DC$151,0)),0)</f>
        <v>0</v>
      </c>
      <c r="H400" s="243">
        <f ca="1">+IFERROR(INDEX('Hoja de Trabajo para listado'!$A$155:$Z$1048576,MATCH($A400,'Hoja de Trabajo para listado'!$A$155:$A$1048576,0),MATCH((CUADRO!H$5&amp;$E400),'Hoja de Trabajo para listado'!$A$151:$Z$151,0)),0)+IFERROR(INDEX('Hoja de Trabajo para listado'!$AB$155:$BA$1048576,MATCH($A400,'Hoja de Trabajo para listado'!$AB$155:$AB$1048576,0),MATCH((CUADRO!H$5&amp;$E400),'Hoja de Trabajo para listado'!$AB$151:$BA$151,0)),0)+IFERROR(INDEX('Hoja de Trabajo para listado'!$BC$155:$CB$1048576,MATCH($A400,'Hoja de Trabajo para listado'!$BC$155:$BC$1048576,0),MATCH((CUADRO!H$5&amp;$E400),'Hoja de Trabajo para listado'!$BC$151:$CB$151,0)),0)+IFERROR(INDEX('Hoja de Trabajo para listado'!$DE$153:$DG$274,MATCH($A400,'Hoja de Trabajo para listado'!$DE$153:$DE$1048576,0),MATCH((CUADRO!H$5&amp;$E400),'Hoja de Trabajo para listado'!$DE$151:$DG$151,0)),0)+IFERROR(INDEX('Hoja de Trabajo para listado'!$CD$155:$DC$1048576,MATCH($A400,'Hoja de Trabajo para listado'!$CD$155:$CD$1048576,0),MATCH((CUADRO!H$5&amp;$E400),'Hoja de Trabajo para listado'!$CD$151:$DC$151,0)),0)</f>
        <v>0</v>
      </c>
      <c r="I400" s="243">
        <f ca="1">+IFERROR(INDEX('Hoja de Trabajo para listado'!$A$155:$Z$1048576,MATCH($A400,'Hoja de Trabajo para listado'!$A$155:$A$1048576,0),MATCH((CUADRO!I$5&amp;$E400),'Hoja de Trabajo para listado'!$A$151:$Z$151,0)),0)+IFERROR(INDEX('Hoja de Trabajo para listado'!$AB$155:$BA$1048576,MATCH($A400,'Hoja de Trabajo para listado'!$AB$155:$AB$1048576,0),MATCH((CUADRO!I$5&amp;$E400),'Hoja de Trabajo para listado'!$AB$151:$BA$151,0)),0)+IFERROR(INDEX('Hoja de Trabajo para listado'!$BC$155:$CB$1048576,MATCH($A400,'Hoja de Trabajo para listado'!$BC$155:$BC$1048576,0),MATCH((CUADRO!I$5&amp;$E400),'Hoja de Trabajo para listado'!$BC$151:$CB$151,0)),0)+IFERROR(INDEX('Hoja de Trabajo para listado'!$DE$153:$DG$274,MATCH($A400,'Hoja de Trabajo para listado'!$DE$153:$DE$1048576,0),MATCH((CUADRO!I$5&amp;$E400),'Hoja de Trabajo para listado'!$DE$151:$DG$151,0)),0)+IFERROR(INDEX('Hoja de Trabajo para listado'!$CD$155:$DC$1048576,MATCH($A400,'Hoja de Trabajo para listado'!$CD$155:$CD$1048576,0),MATCH((CUADRO!I$5&amp;$E400),'Hoja de Trabajo para listado'!$CD$151:$DC$151,0)),0)</f>
        <v>0</v>
      </c>
      <c r="J400" s="243">
        <f ca="1">+IFERROR(INDEX('Hoja de Trabajo para listado'!$A$155:$Z$1048576,MATCH($A400,'Hoja de Trabajo para listado'!$A$155:$A$1048576,0),MATCH((CUADRO!J$5&amp;$E400),'Hoja de Trabajo para listado'!$A$151:$Z$151,0)),0)+IFERROR(INDEX('Hoja de Trabajo para listado'!$AB$155:$BA$1048576,MATCH($A400,'Hoja de Trabajo para listado'!$AB$155:$AB$1048576,0),MATCH((CUADRO!J$5&amp;$E400),'Hoja de Trabajo para listado'!$AB$151:$BA$151,0)),0)+IFERROR(INDEX('Hoja de Trabajo para listado'!$BC$155:$CB$1048576,MATCH($A400,'Hoja de Trabajo para listado'!$BC$155:$BC$1048576,0),MATCH((CUADRO!J$5&amp;$E400),'Hoja de Trabajo para listado'!$BC$151:$CB$151,0)),0)+IFERROR(INDEX('Hoja de Trabajo para listado'!$DE$153:$DG$274,MATCH($A400,'Hoja de Trabajo para listado'!$DE$153:$DE$1048576,0),MATCH((CUADRO!J$5&amp;$E400),'Hoja de Trabajo para listado'!$DE$151:$DG$151,0)),0)+IFERROR(INDEX('Hoja de Trabajo para listado'!$CD$155:$DC$1048576,MATCH($A400,'Hoja de Trabajo para listado'!$CD$155:$CD$1048576,0),MATCH((CUADRO!J$5&amp;$E400),'Hoja de Trabajo para listado'!$CD$151:$DC$151,0)),0)</f>
        <v>0</v>
      </c>
      <c r="K400" s="243">
        <f ca="1">+IFERROR(INDEX('Hoja de Trabajo para listado'!$A$155:$Z$1048576,MATCH($A400,'Hoja de Trabajo para listado'!$A$155:$A$1048576,0),MATCH((CUADRO!K$5&amp;$E400),'Hoja de Trabajo para listado'!$A$151:$Z$151,0)),0)+IFERROR(INDEX('Hoja de Trabajo para listado'!$AB$155:$BA$1048576,MATCH($A400,'Hoja de Trabajo para listado'!$AB$155:$AB$1048576,0),MATCH((CUADRO!K$5&amp;$E400),'Hoja de Trabajo para listado'!$AB$151:$BA$151,0)),0)+IFERROR(INDEX('Hoja de Trabajo para listado'!$BC$155:$CB$1048576,MATCH($A400,'Hoja de Trabajo para listado'!$BC$155:$BC$1048576,0),MATCH((CUADRO!K$5&amp;$E400),'Hoja de Trabajo para listado'!$BC$151:$CB$151,0)),0)+IFERROR(INDEX('Hoja de Trabajo para listado'!$DE$153:$DG$274,MATCH($A400,'Hoja de Trabajo para listado'!$DE$153:$DE$1048576,0),MATCH((CUADRO!K$5&amp;$E400),'Hoja de Trabajo para listado'!$DE$151:$DG$151,0)),0)+IFERROR(INDEX('Hoja de Trabajo para listado'!$CD$155:$DC$1048576,MATCH($A400,'Hoja de Trabajo para listado'!$CD$155:$CD$1048576,0),MATCH((CUADRO!K$5&amp;$E400),'Hoja de Trabajo para listado'!$CD$151:$DC$151,0)),0)</f>
        <v>0</v>
      </c>
      <c r="L400" s="243">
        <f ca="1">+IFERROR(INDEX('Hoja de Trabajo para listado'!$A$155:$Z$1048576,MATCH($A400,'Hoja de Trabajo para listado'!$A$155:$A$1048576,0),MATCH((CUADRO!L$5&amp;$E400),'Hoja de Trabajo para listado'!$A$151:$Z$151,0)),0)+IFERROR(INDEX('Hoja de Trabajo para listado'!$AB$155:$BA$1048576,MATCH($A400,'Hoja de Trabajo para listado'!$AB$155:$AB$1048576,0),MATCH((CUADRO!L$5&amp;$E400),'Hoja de Trabajo para listado'!$AB$151:$BA$151,0)),0)+IFERROR(INDEX('Hoja de Trabajo para listado'!$BC$155:$CB$1048576,MATCH($A400,'Hoja de Trabajo para listado'!$BC$155:$BC$1048576,0),MATCH((CUADRO!L$5&amp;$E400),'Hoja de Trabajo para listado'!$BC$151:$CB$151,0)),0)+IFERROR(INDEX('Hoja de Trabajo para listado'!$DE$153:$DG$274,MATCH($A400,'Hoja de Trabajo para listado'!$DE$153:$DE$1048576,0),MATCH((CUADRO!L$5&amp;$E400),'Hoja de Trabajo para listado'!$DE$151:$DG$151,0)),0)+IFERROR(INDEX('Hoja de Trabajo para listado'!$CD$155:$DC$1048576,MATCH($A400,'Hoja de Trabajo para listado'!$CD$155:$CD$1048576,0),MATCH((CUADRO!L$5&amp;$E400),'Hoja de Trabajo para listado'!$CD$151:$DC$151,0)),0)</f>
        <v>0</v>
      </c>
      <c r="M400" s="243">
        <f ca="1">+IFERROR(INDEX('Hoja de Trabajo para listado'!$A$155:$Z$1048576,MATCH($A400,'Hoja de Trabajo para listado'!$A$155:$A$1048576,0),MATCH((CUADRO!M$5&amp;$E400),'Hoja de Trabajo para listado'!$A$151:$Z$151,0)),0)+IFERROR(INDEX('Hoja de Trabajo para listado'!$AB$155:$BA$1048576,MATCH($A400,'Hoja de Trabajo para listado'!$AB$155:$AB$1048576,0),MATCH((CUADRO!M$5&amp;$E400),'Hoja de Trabajo para listado'!$AB$151:$BA$151,0)),0)+IFERROR(INDEX('Hoja de Trabajo para listado'!$BC$155:$CB$1048576,MATCH($A400,'Hoja de Trabajo para listado'!$BC$155:$BC$1048576,0),MATCH((CUADRO!M$5&amp;$E400),'Hoja de Trabajo para listado'!$BC$151:$CB$151,0)),0)+IFERROR(INDEX('Hoja de Trabajo para listado'!$DE$153:$DG$274,MATCH($A400,'Hoja de Trabajo para listado'!$DE$153:$DE$1048576,0),MATCH((CUADRO!M$5&amp;$E400),'Hoja de Trabajo para listado'!$DE$151:$DG$151,0)),0)+IFERROR(INDEX('Hoja de Trabajo para listado'!$CD$155:$DC$1048576,MATCH($A400,'Hoja de Trabajo para listado'!$CD$155:$CD$1048576,0),MATCH((CUADRO!M$5&amp;$E400),'Hoja de Trabajo para listado'!$CD$151:$DC$151,0)),0)</f>
        <v>0</v>
      </c>
      <c r="N400" s="243">
        <f ca="1">+IFERROR(INDEX('Hoja de Trabajo para listado'!$A$155:$Z$1048576,MATCH($A400,'Hoja de Trabajo para listado'!$A$155:$A$1048576,0),MATCH((CUADRO!N$5&amp;$E400),'Hoja de Trabajo para listado'!$A$151:$Z$151,0)),0)+IFERROR(INDEX('Hoja de Trabajo para listado'!$AB$155:$BA$1048576,MATCH($A400,'Hoja de Trabajo para listado'!$AB$155:$AB$1048576,0),MATCH((CUADRO!N$5&amp;$E400),'Hoja de Trabajo para listado'!$AB$151:$BA$151,0)),0)+IFERROR(INDEX('Hoja de Trabajo para listado'!$BC$155:$CB$1048576,MATCH($A400,'Hoja de Trabajo para listado'!$BC$155:$BC$1048576,0),MATCH((CUADRO!N$5&amp;$E400),'Hoja de Trabajo para listado'!$BC$151:$CB$151,0)),0)+IFERROR(INDEX('Hoja de Trabajo para listado'!$DE$153:$DG$274,MATCH($A400,'Hoja de Trabajo para listado'!$DE$153:$DE$1048576,0),MATCH((CUADRO!N$5&amp;$E400),'Hoja de Trabajo para listado'!$DE$151:$DG$151,0)),0)+IFERROR(INDEX('Hoja de Trabajo para listado'!$CD$155:$DC$1048576,MATCH($A400,'Hoja de Trabajo para listado'!$CD$155:$CD$1048576,0),MATCH((CUADRO!N$5&amp;$E400),'Hoja de Trabajo para listado'!$CD$151:$DC$151,0)),0)</f>
        <v>0</v>
      </c>
      <c r="O400" s="243">
        <f ca="1">+IFERROR(INDEX('Hoja de Trabajo para listado'!$A$155:$Z$1048576,MATCH($A400,'Hoja de Trabajo para listado'!$A$155:$A$1048576,0),MATCH((CUADRO!O$5&amp;$E400),'Hoja de Trabajo para listado'!$A$151:$Z$151,0)),0)+IFERROR(INDEX('Hoja de Trabajo para listado'!$AB$155:$BA$1048576,MATCH($A400,'Hoja de Trabajo para listado'!$AB$155:$AB$1048576,0),MATCH((CUADRO!O$5&amp;$E400),'Hoja de Trabajo para listado'!$AB$151:$BA$151,0)),0)+IFERROR(INDEX('Hoja de Trabajo para listado'!$BC$155:$CB$1048576,MATCH($A400,'Hoja de Trabajo para listado'!$BC$155:$BC$1048576,0),MATCH((CUADRO!O$5&amp;$E400),'Hoja de Trabajo para listado'!$BC$151:$CB$151,0)),0)+IFERROR(INDEX('Hoja de Trabajo para listado'!$DE$153:$DG$274,MATCH($A400,'Hoja de Trabajo para listado'!$DE$153:$DE$1048576,0),MATCH((CUADRO!O$5&amp;$E400),'Hoja de Trabajo para listado'!$DE$151:$DG$151,0)),0)+IFERROR(INDEX('Hoja de Trabajo para listado'!$CD$155:$DC$1048576,MATCH($A400,'Hoja de Trabajo para listado'!$CD$155:$CD$1048576,0),MATCH((CUADRO!O$5&amp;$E400),'Hoja de Trabajo para listado'!$CD$151:$DC$151,0)),0)</f>
        <v>0</v>
      </c>
      <c r="P400" s="243">
        <f ca="1">+IFERROR(INDEX('Hoja de Trabajo para listado'!$A$155:$Z$1048576,MATCH($A400,'Hoja de Trabajo para listado'!$A$155:$A$1048576,0),MATCH((CUADRO!P$5&amp;$E400),'Hoja de Trabajo para listado'!$A$151:$Z$151,0)),0)+IFERROR(INDEX('Hoja de Trabajo para listado'!$AB$155:$BA$1048576,MATCH($A400,'Hoja de Trabajo para listado'!$AB$155:$AB$1048576,0),MATCH((CUADRO!P$5&amp;$E400),'Hoja de Trabajo para listado'!$AB$151:$BA$151,0)),0)+IFERROR(INDEX('Hoja de Trabajo para listado'!$BC$155:$CB$1048576,MATCH($A400,'Hoja de Trabajo para listado'!$BC$155:$BC$1048576,0),MATCH((CUADRO!P$5&amp;$E400),'Hoja de Trabajo para listado'!$BC$151:$CB$151,0)),0)+IFERROR(INDEX('Hoja de Trabajo para listado'!$DE$153:$DG$274,MATCH($A400,'Hoja de Trabajo para listado'!$DE$153:$DE$1048576,0),MATCH((CUADRO!P$5&amp;$E400),'Hoja de Trabajo para listado'!$DE$151:$DG$151,0)),0)+IFERROR(INDEX('Hoja de Trabajo para listado'!$CD$155:$DC$1048576,MATCH($A400,'Hoja de Trabajo para listado'!$CD$155:$CD$1048576,0),MATCH((CUADRO!P$5&amp;$E400),'Hoja de Trabajo para listado'!$CD$151:$DC$151,0)),0)</f>
        <v>0</v>
      </c>
      <c r="Q400" s="243">
        <f ca="1">+IFERROR(INDEX('Hoja de Trabajo para listado'!$A$155:$Z$1048576,MATCH($A400,'Hoja de Trabajo para listado'!$A$155:$A$1048576,0),MATCH((CUADRO!Q$5&amp;$E400),'Hoja de Trabajo para listado'!$A$151:$Z$151,0)),0)+IFERROR(INDEX('Hoja de Trabajo para listado'!$AB$155:$BA$1048576,MATCH($A400,'Hoja de Trabajo para listado'!$AB$155:$AB$1048576,0),MATCH((CUADRO!Q$5&amp;$E400),'Hoja de Trabajo para listado'!$AB$151:$BA$151,0)),0)+IFERROR(INDEX('Hoja de Trabajo para listado'!$BC$155:$CB$1048576,MATCH($A400,'Hoja de Trabajo para listado'!$BC$155:$BC$1048576,0),MATCH((CUADRO!Q$5&amp;$E400),'Hoja de Trabajo para listado'!$BC$151:$CB$151,0)),0)+IFERROR(INDEX('Hoja de Trabajo para listado'!$DE$153:$DG$274,MATCH($A400,'Hoja de Trabajo para listado'!$DE$153:$DE$1048576,0),MATCH((CUADRO!Q$5&amp;$E400),'Hoja de Trabajo para listado'!$DE$151:$DG$151,0)),0)+IFERROR(INDEX('Hoja de Trabajo para listado'!$CD$155:$DC$1048576,MATCH($A400,'Hoja de Trabajo para listado'!$CD$155:$CD$1048576,0),MATCH((CUADRO!Q$5&amp;$E400),'Hoja de Trabajo para listado'!$CD$151:$DC$151,0)),0)</f>
        <v>0</v>
      </c>
      <c r="R400" s="243">
        <f t="shared" ca="1" si="15"/>
        <v>0</v>
      </c>
      <c r="S400" s="249"/>
      <c r="T400" s="243">
        <f ca="1">+T401</f>
        <v>0</v>
      </c>
      <c r="U400" s="242">
        <f t="shared" si="16"/>
        <v>1</v>
      </c>
      <c r="V400" s="333" t="str">
        <f>+VLOOKUP(A400,bd_lista!$A$3:$E$590,5,FALSE)</f>
        <v>Empresas Municipales</v>
      </c>
      <c r="W400" s="383" t="str">
        <f>+V400</f>
        <v>Empresas Municipales</v>
      </c>
      <c r="X400" s="242">
        <f>+VLOOKUP(A400,[3]Sheet1!$A$13:$D$744,4,FALSE)</f>
        <v>0</v>
      </c>
      <c r="Y400" s="242" t="e">
        <f>+VLOOKUP(X400,bd_lista!$A$3:$C$590,3,FALSE)</f>
        <v>#N/A</v>
      </c>
      <c r="Z400" s="294">
        <f>+X400</f>
        <v>0</v>
      </c>
      <c r="AA400" s="319" t="e">
        <f>+Y400</f>
        <v>#N/A</v>
      </c>
    </row>
    <row r="401" spans="1:27" customFormat="1" ht="15" hidden="1" customHeight="1">
      <c r="A401" s="32">
        <v>761</v>
      </c>
      <c r="B401" s="389"/>
      <c r="C401" s="333" t="str">
        <f>+VLOOKUP(A401,bd_lista!$A$3:$C$590,3,FALSE)</f>
        <v>Servicio Autónomo Municipal de Agua Potable y Alcantarillado</v>
      </c>
      <c r="D401" s="386"/>
      <c r="E401" s="244" t="s">
        <v>1305</v>
      </c>
      <c r="F401" s="243">
        <f ca="1">+IFERROR(INDEX('Hoja de Trabajo para listado'!$A$155:$Z$1048576,MATCH($A401,'Hoja de Trabajo para listado'!$A$155:$A$1048576,0),MATCH((CUADRO!F$5&amp;$E401),'Hoja de Trabajo para listado'!$A$151:$Z$151,0)),0)+IFERROR(INDEX('Hoja de Trabajo para listado'!$AB$155:$BA$1048576,MATCH($A401,'Hoja de Trabajo para listado'!$AB$155:$AB$1048576,0),MATCH((CUADRO!F$5&amp;$E401),'Hoja de Trabajo para listado'!$AB$151:$BA$151,0)),0)+IFERROR(INDEX('Hoja de Trabajo para listado'!$BC$155:$CB$1048576,MATCH($A401,'Hoja de Trabajo para listado'!$BC$155:$BC$1048576,0),MATCH((CUADRO!F$5&amp;$E401),'Hoja de Trabajo para listado'!$BC$151:$CB$151,0)),0)+IFERROR(INDEX('Hoja de Trabajo para listado'!$DE$153:$DG$274,MATCH($A401,'Hoja de Trabajo para listado'!$DE$153:$DE$1048576,0),MATCH((CUADRO!F$5&amp;$E401),'Hoja de Trabajo para listado'!$DE$151:$DG$151,0)),0)+IFERROR(INDEX('Hoja de Trabajo para listado'!$CD$155:$DC$1048576,MATCH($A401,'Hoja de Trabajo para listado'!$CD$155:$CD$1048576,0),MATCH((CUADRO!F$5&amp;$E401),'Hoja de Trabajo para listado'!$CD$151:$DC$151,0)),0)</f>
        <v>0</v>
      </c>
      <c r="G401" s="243">
        <f ca="1">+IFERROR(INDEX('Hoja de Trabajo para listado'!$A$155:$Z$1048576,MATCH($A401,'Hoja de Trabajo para listado'!$A$155:$A$1048576,0),MATCH((CUADRO!G$5&amp;$E401),'Hoja de Trabajo para listado'!$A$151:$Z$151,0)),0)+IFERROR(INDEX('Hoja de Trabajo para listado'!$AB$155:$BA$1048576,MATCH($A401,'Hoja de Trabajo para listado'!$AB$155:$AB$1048576,0),MATCH((CUADRO!G$5&amp;$E401),'Hoja de Trabajo para listado'!$AB$151:$BA$151,0)),0)+IFERROR(INDEX('Hoja de Trabajo para listado'!$BC$155:$CB$1048576,MATCH($A401,'Hoja de Trabajo para listado'!$BC$155:$BC$1048576,0),MATCH((CUADRO!G$5&amp;$E401),'Hoja de Trabajo para listado'!$BC$151:$CB$151,0)),0)+IFERROR(INDEX('Hoja de Trabajo para listado'!$DE$153:$DG$274,MATCH($A401,'Hoja de Trabajo para listado'!$DE$153:$DE$1048576,0),MATCH((CUADRO!G$5&amp;$E401),'Hoja de Trabajo para listado'!$DE$151:$DG$151,0)),0)+IFERROR(INDEX('Hoja de Trabajo para listado'!$CD$155:$DC$1048576,MATCH($A401,'Hoja de Trabajo para listado'!$CD$155:$CD$1048576,0),MATCH((CUADRO!G$5&amp;$E401),'Hoja de Trabajo para listado'!$CD$151:$DC$151,0)),0)</f>
        <v>0</v>
      </c>
      <c r="H401" s="243">
        <f ca="1">+IFERROR(INDEX('Hoja de Trabajo para listado'!$A$155:$Z$1048576,MATCH($A401,'Hoja de Trabajo para listado'!$A$155:$A$1048576,0),MATCH((CUADRO!H$5&amp;$E401),'Hoja de Trabajo para listado'!$A$151:$Z$151,0)),0)+IFERROR(INDEX('Hoja de Trabajo para listado'!$AB$155:$BA$1048576,MATCH($A401,'Hoja de Trabajo para listado'!$AB$155:$AB$1048576,0),MATCH((CUADRO!H$5&amp;$E401),'Hoja de Trabajo para listado'!$AB$151:$BA$151,0)),0)+IFERROR(INDEX('Hoja de Trabajo para listado'!$BC$155:$CB$1048576,MATCH($A401,'Hoja de Trabajo para listado'!$BC$155:$BC$1048576,0),MATCH((CUADRO!H$5&amp;$E401),'Hoja de Trabajo para listado'!$BC$151:$CB$151,0)),0)+IFERROR(INDEX('Hoja de Trabajo para listado'!$DE$153:$DG$274,MATCH($A401,'Hoja de Trabajo para listado'!$DE$153:$DE$1048576,0),MATCH((CUADRO!H$5&amp;$E401),'Hoja de Trabajo para listado'!$DE$151:$DG$151,0)),0)+IFERROR(INDEX('Hoja de Trabajo para listado'!$CD$155:$DC$1048576,MATCH($A401,'Hoja de Trabajo para listado'!$CD$155:$CD$1048576,0),MATCH((CUADRO!H$5&amp;$E401),'Hoja de Trabajo para listado'!$CD$151:$DC$151,0)),0)</f>
        <v>0</v>
      </c>
      <c r="I401" s="243">
        <f ca="1">+IFERROR(INDEX('Hoja de Trabajo para listado'!$A$155:$Z$1048576,MATCH($A401,'Hoja de Trabajo para listado'!$A$155:$A$1048576,0),MATCH((CUADRO!I$5&amp;$E401),'Hoja de Trabajo para listado'!$A$151:$Z$151,0)),0)+IFERROR(INDEX('Hoja de Trabajo para listado'!$AB$155:$BA$1048576,MATCH($A401,'Hoja de Trabajo para listado'!$AB$155:$AB$1048576,0),MATCH((CUADRO!I$5&amp;$E401),'Hoja de Trabajo para listado'!$AB$151:$BA$151,0)),0)+IFERROR(INDEX('Hoja de Trabajo para listado'!$BC$155:$CB$1048576,MATCH($A401,'Hoja de Trabajo para listado'!$BC$155:$BC$1048576,0),MATCH((CUADRO!I$5&amp;$E401),'Hoja de Trabajo para listado'!$BC$151:$CB$151,0)),0)+IFERROR(INDEX('Hoja de Trabajo para listado'!$DE$153:$DG$274,MATCH($A401,'Hoja de Trabajo para listado'!$DE$153:$DE$1048576,0),MATCH((CUADRO!I$5&amp;$E401),'Hoja de Trabajo para listado'!$DE$151:$DG$151,0)),0)+IFERROR(INDEX('Hoja de Trabajo para listado'!$CD$155:$DC$1048576,MATCH($A401,'Hoja de Trabajo para listado'!$CD$155:$CD$1048576,0),MATCH((CUADRO!I$5&amp;$E401),'Hoja de Trabajo para listado'!$CD$151:$DC$151,0)),0)</f>
        <v>0</v>
      </c>
      <c r="J401" s="243">
        <f ca="1">+IFERROR(INDEX('Hoja de Trabajo para listado'!$A$155:$Z$1048576,MATCH($A401,'Hoja de Trabajo para listado'!$A$155:$A$1048576,0),MATCH((CUADRO!J$5&amp;$E401),'Hoja de Trabajo para listado'!$A$151:$Z$151,0)),0)+IFERROR(INDEX('Hoja de Trabajo para listado'!$AB$155:$BA$1048576,MATCH($A401,'Hoja de Trabajo para listado'!$AB$155:$AB$1048576,0),MATCH((CUADRO!J$5&amp;$E401),'Hoja de Trabajo para listado'!$AB$151:$BA$151,0)),0)+IFERROR(INDEX('Hoja de Trabajo para listado'!$BC$155:$CB$1048576,MATCH($A401,'Hoja de Trabajo para listado'!$BC$155:$BC$1048576,0),MATCH((CUADRO!J$5&amp;$E401),'Hoja de Trabajo para listado'!$BC$151:$CB$151,0)),0)+IFERROR(INDEX('Hoja de Trabajo para listado'!$DE$153:$DG$274,MATCH($A401,'Hoja de Trabajo para listado'!$DE$153:$DE$1048576,0),MATCH((CUADRO!J$5&amp;$E401),'Hoja de Trabajo para listado'!$DE$151:$DG$151,0)),0)+IFERROR(INDEX('Hoja de Trabajo para listado'!$CD$155:$DC$1048576,MATCH($A401,'Hoja de Trabajo para listado'!$CD$155:$CD$1048576,0),MATCH((CUADRO!J$5&amp;$E401),'Hoja de Trabajo para listado'!$CD$151:$DC$151,0)),0)</f>
        <v>0</v>
      </c>
      <c r="K401" s="243">
        <f ca="1">+IFERROR(INDEX('Hoja de Trabajo para listado'!$A$155:$Z$1048576,MATCH($A401,'Hoja de Trabajo para listado'!$A$155:$A$1048576,0),MATCH((CUADRO!K$5&amp;$E401),'Hoja de Trabajo para listado'!$A$151:$Z$151,0)),0)+IFERROR(INDEX('Hoja de Trabajo para listado'!$AB$155:$BA$1048576,MATCH($A401,'Hoja de Trabajo para listado'!$AB$155:$AB$1048576,0),MATCH((CUADRO!K$5&amp;$E401),'Hoja de Trabajo para listado'!$AB$151:$BA$151,0)),0)+IFERROR(INDEX('Hoja de Trabajo para listado'!$BC$155:$CB$1048576,MATCH($A401,'Hoja de Trabajo para listado'!$BC$155:$BC$1048576,0),MATCH((CUADRO!K$5&amp;$E401),'Hoja de Trabajo para listado'!$BC$151:$CB$151,0)),0)+IFERROR(INDEX('Hoja de Trabajo para listado'!$DE$153:$DG$274,MATCH($A401,'Hoja de Trabajo para listado'!$DE$153:$DE$1048576,0),MATCH((CUADRO!K$5&amp;$E401),'Hoja de Trabajo para listado'!$DE$151:$DG$151,0)),0)+IFERROR(INDEX('Hoja de Trabajo para listado'!$CD$155:$DC$1048576,MATCH($A401,'Hoja de Trabajo para listado'!$CD$155:$CD$1048576,0),MATCH((CUADRO!K$5&amp;$E401),'Hoja de Trabajo para listado'!$CD$151:$DC$151,0)),0)</f>
        <v>0</v>
      </c>
      <c r="L401" s="243">
        <f ca="1">+IFERROR(INDEX('Hoja de Trabajo para listado'!$A$155:$Z$1048576,MATCH($A401,'Hoja de Trabajo para listado'!$A$155:$A$1048576,0),MATCH((CUADRO!L$5&amp;$E401),'Hoja de Trabajo para listado'!$A$151:$Z$151,0)),0)+IFERROR(INDEX('Hoja de Trabajo para listado'!$AB$155:$BA$1048576,MATCH($A401,'Hoja de Trabajo para listado'!$AB$155:$AB$1048576,0),MATCH((CUADRO!L$5&amp;$E401),'Hoja de Trabajo para listado'!$AB$151:$BA$151,0)),0)+IFERROR(INDEX('Hoja de Trabajo para listado'!$BC$155:$CB$1048576,MATCH($A401,'Hoja de Trabajo para listado'!$BC$155:$BC$1048576,0),MATCH((CUADRO!L$5&amp;$E401),'Hoja de Trabajo para listado'!$BC$151:$CB$151,0)),0)+IFERROR(INDEX('Hoja de Trabajo para listado'!$DE$153:$DG$274,MATCH($A401,'Hoja de Trabajo para listado'!$DE$153:$DE$1048576,0),MATCH((CUADRO!L$5&amp;$E401),'Hoja de Trabajo para listado'!$DE$151:$DG$151,0)),0)+IFERROR(INDEX('Hoja de Trabajo para listado'!$CD$155:$DC$1048576,MATCH($A401,'Hoja de Trabajo para listado'!$CD$155:$CD$1048576,0),MATCH((CUADRO!L$5&amp;$E401),'Hoja de Trabajo para listado'!$CD$151:$DC$151,0)),0)</f>
        <v>0</v>
      </c>
      <c r="M401" s="243">
        <f ca="1">+IFERROR(INDEX('Hoja de Trabajo para listado'!$A$155:$Z$1048576,MATCH($A401,'Hoja de Trabajo para listado'!$A$155:$A$1048576,0),MATCH((CUADRO!M$5&amp;$E401),'Hoja de Trabajo para listado'!$A$151:$Z$151,0)),0)+IFERROR(INDEX('Hoja de Trabajo para listado'!$AB$155:$BA$1048576,MATCH($A401,'Hoja de Trabajo para listado'!$AB$155:$AB$1048576,0),MATCH((CUADRO!M$5&amp;$E401),'Hoja de Trabajo para listado'!$AB$151:$BA$151,0)),0)+IFERROR(INDEX('Hoja de Trabajo para listado'!$BC$155:$CB$1048576,MATCH($A401,'Hoja de Trabajo para listado'!$BC$155:$BC$1048576,0),MATCH((CUADRO!M$5&amp;$E401),'Hoja de Trabajo para listado'!$BC$151:$CB$151,0)),0)+IFERROR(INDEX('Hoja de Trabajo para listado'!$DE$153:$DG$274,MATCH($A401,'Hoja de Trabajo para listado'!$DE$153:$DE$1048576,0),MATCH((CUADRO!M$5&amp;$E401),'Hoja de Trabajo para listado'!$DE$151:$DG$151,0)),0)+IFERROR(INDEX('Hoja de Trabajo para listado'!$CD$155:$DC$1048576,MATCH($A401,'Hoja de Trabajo para listado'!$CD$155:$CD$1048576,0),MATCH((CUADRO!M$5&amp;$E401),'Hoja de Trabajo para listado'!$CD$151:$DC$151,0)),0)</f>
        <v>0</v>
      </c>
      <c r="N401" s="243">
        <f ca="1">+IFERROR(INDEX('Hoja de Trabajo para listado'!$A$155:$Z$1048576,MATCH($A401,'Hoja de Trabajo para listado'!$A$155:$A$1048576,0),MATCH((CUADRO!N$5&amp;$E401),'Hoja de Trabajo para listado'!$A$151:$Z$151,0)),0)+IFERROR(INDEX('Hoja de Trabajo para listado'!$AB$155:$BA$1048576,MATCH($A401,'Hoja de Trabajo para listado'!$AB$155:$AB$1048576,0),MATCH((CUADRO!N$5&amp;$E401),'Hoja de Trabajo para listado'!$AB$151:$BA$151,0)),0)+IFERROR(INDEX('Hoja de Trabajo para listado'!$BC$155:$CB$1048576,MATCH($A401,'Hoja de Trabajo para listado'!$BC$155:$BC$1048576,0),MATCH((CUADRO!N$5&amp;$E401),'Hoja de Trabajo para listado'!$BC$151:$CB$151,0)),0)+IFERROR(INDEX('Hoja de Trabajo para listado'!$DE$153:$DG$274,MATCH($A401,'Hoja de Trabajo para listado'!$DE$153:$DE$1048576,0),MATCH((CUADRO!N$5&amp;$E401),'Hoja de Trabajo para listado'!$DE$151:$DG$151,0)),0)+IFERROR(INDEX('Hoja de Trabajo para listado'!$CD$155:$DC$1048576,MATCH($A401,'Hoja de Trabajo para listado'!$CD$155:$CD$1048576,0),MATCH((CUADRO!N$5&amp;$E401),'Hoja de Trabajo para listado'!$CD$151:$DC$151,0)),0)</f>
        <v>0</v>
      </c>
      <c r="O401" s="243">
        <f ca="1">+IFERROR(INDEX('Hoja de Trabajo para listado'!$A$155:$Z$1048576,MATCH($A401,'Hoja de Trabajo para listado'!$A$155:$A$1048576,0),MATCH((CUADRO!O$5&amp;$E401),'Hoja de Trabajo para listado'!$A$151:$Z$151,0)),0)+IFERROR(INDEX('Hoja de Trabajo para listado'!$AB$155:$BA$1048576,MATCH($A401,'Hoja de Trabajo para listado'!$AB$155:$AB$1048576,0),MATCH((CUADRO!O$5&amp;$E401),'Hoja de Trabajo para listado'!$AB$151:$BA$151,0)),0)+IFERROR(INDEX('Hoja de Trabajo para listado'!$BC$155:$CB$1048576,MATCH($A401,'Hoja de Trabajo para listado'!$BC$155:$BC$1048576,0),MATCH((CUADRO!O$5&amp;$E401),'Hoja de Trabajo para listado'!$BC$151:$CB$151,0)),0)+IFERROR(INDEX('Hoja de Trabajo para listado'!$DE$153:$DG$274,MATCH($A401,'Hoja de Trabajo para listado'!$DE$153:$DE$1048576,0),MATCH((CUADRO!O$5&amp;$E401),'Hoja de Trabajo para listado'!$DE$151:$DG$151,0)),0)+IFERROR(INDEX('Hoja de Trabajo para listado'!$CD$155:$DC$1048576,MATCH($A401,'Hoja de Trabajo para listado'!$CD$155:$CD$1048576,0),MATCH((CUADRO!O$5&amp;$E401),'Hoja de Trabajo para listado'!$CD$151:$DC$151,0)),0)</f>
        <v>0</v>
      </c>
      <c r="P401" s="243">
        <f ca="1">+IFERROR(INDEX('Hoja de Trabajo para listado'!$A$155:$Z$1048576,MATCH($A401,'Hoja de Trabajo para listado'!$A$155:$A$1048576,0),MATCH((CUADRO!P$5&amp;$E401),'Hoja de Trabajo para listado'!$A$151:$Z$151,0)),0)+IFERROR(INDEX('Hoja de Trabajo para listado'!$AB$155:$BA$1048576,MATCH($A401,'Hoja de Trabajo para listado'!$AB$155:$AB$1048576,0),MATCH((CUADRO!P$5&amp;$E401),'Hoja de Trabajo para listado'!$AB$151:$BA$151,0)),0)+IFERROR(INDEX('Hoja de Trabajo para listado'!$BC$155:$CB$1048576,MATCH($A401,'Hoja de Trabajo para listado'!$BC$155:$BC$1048576,0),MATCH((CUADRO!P$5&amp;$E401),'Hoja de Trabajo para listado'!$BC$151:$CB$151,0)),0)+IFERROR(INDEX('Hoja de Trabajo para listado'!$DE$153:$DG$274,MATCH($A401,'Hoja de Trabajo para listado'!$DE$153:$DE$1048576,0),MATCH((CUADRO!P$5&amp;$E401),'Hoja de Trabajo para listado'!$DE$151:$DG$151,0)),0)+IFERROR(INDEX('Hoja de Trabajo para listado'!$CD$155:$DC$1048576,MATCH($A401,'Hoja de Trabajo para listado'!$CD$155:$CD$1048576,0),MATCH((CUADRO!P$5&amp;$E401),'Hoja de Trabajo para listado'!$CD$151:$DC$151,0)),0)</f>
        <v>0</v>
      </c>
      <c r="Q401" s="243">
        <f ca="1">+IFERROR(INDEX('Hoja de Trabajo para listado'!$A$155:$Z$1048576,MATCH($A401,'Hoja de Trabajo para listado'!$A$155:$A$1048576,0),MATCH((CUADRO!Q$5&amp;$E401),'Hoja de Trabajo para listado'!$A$151:$Z$151,0)),0)+IFERROR(INDEX('Hoja de Trabajo para listado'!$AB$155:$BA$1048576,MATCH($A401,'Hoja de Trabajo para listado'!$AB$155:$AB$1048576,0),MATCH((CUADRO!Q$5&amp;$E401),'Hoja de Trabajo para listado'!$AB$151:$BA$151,0)),0)+IFERROR(INDEX('Hoja de Trabajo para listado'!$BC$155:$CB$1048576,MATCH($A401,'Hoja de Trabajo para listado'!$BC$155:$BC$1048576,0),MATCH((CUADRO!Q$5&amp;$E401),'Hoja de Trabajo para listado'!$BC$151:$CB$151,0)),0)+IFERROR(INDEX('Hoja de Trabajo para listado'!$DE$153:$DG$274,MATCH($A401,'Hoja de Trabajo para listado'!$DE$153:$DE$1048576,0),MATCH((CUADRO!Q$5&amp;$E401),'Hoja de Trabajo para listado'!$DE$151:$DG$151,0)),0)+IFERROR(INDEX('Hoja de Trabajo para listado'!$CD$155:$DC$1048576,MATCH($A401,'Hoja de Trabajo para listado'!$CD$155:$CD$1048576,0),MATCH((CUADRO!Q$5&amp;$E401),'Hoja de Trabajo para listado'!$CD$151:$DC$151,0)),0)</f>
        <v>0</v>
      </c>
      <c r="R401" s="243">
        <f t="shared" ca="1" si="15"/>
        <v>0</v>
      </c>
      <c r="S401" s="249">
        <f ca="1">+R400+R401</f>
        <v>0</v>
      </c>
      <c r="T401" s="243">
        <f ca="1">+S401</f>
        <v>0</v>
      </c>
      <c r="U401" s="242">
        <f t="shared" si="16"/>
        <v>2</v>
      </c>
      <c r="V401" s="333" t="str">
        <f>+VLOOKUP(A401,bd_lista!$A$3:$E$590,5,FALSE)</f>
        <v>Empresas Municipales</v>
      </c>
      <c r="W401" s="384"/>
      <c r="X401" s="242">
        <f>+VLOOKUP(A401,[3]Sheet1!$A$13:$D$744,4,FALSE)</f>
        <v>0</v>
      </c>
      <c r="Y401" s="242" t="e">
        <f>+VLOOKUP(X401,bd_lista!$A$3:$C$590,3,FALSE)</f>
        <v>#N/A</v>
      </c>
      <c r="Z401" s="292"/>
      <c r="AA401" s="321"/>
    </row>
    <row r="402" spans="1:27" customFormat="1" ht="27" hidden="1" customHeight="1">
      <c r="A402" s="32">
        <v>781</v>
      </c>
      <c r="B402" s="388">
        <f>+A402</f>
        <v>781</v>
      </c>
      <c r="C402" s="247" t="str">
        <f>+VLOOKUP(A402,bd_lista!$A$3:$C$590,3,FALSE)</f>
        <v>Servicio Municipal de Agua Potable y Alcantarillado</v>
      </c>
      <c r="D402" s="385" t="str">
        <f>+C402</f>
        <v>Servicio Municipal de Agua Potable y Alcantarillado</v>
      </c>
      <c r="E402" s="242" t="s">
        <v>1304</v>
      </c>
      <c r="F402" s="243">
        <f ca="1">+IFERROR(INDEX('Hoja de Trabajo para listado'!$A$155:$Z$1048576,MATCH($A402,'Hoja de Trabajo para listado'!$A$155:$A$1048576,0),MATCH((CUADRO!F$5&amp;$E402),'Hoja de Trabajo para listado'!$A$151:$Z$151,0)),0)+IFERROR(INDEX('Hoja de Trabajo para listado'!$AB$155:$BA$1048576,MATCH($A402,'Hoja de Trabajo para listado'!$AB$155:$AB$1048576,0),MATCH((CUADRO!F$5&amp;$E402),'Hoja de Trabajo para listado'!$AB$151:$BA$151,0)),0)+IFERROR(INDEX('Hoja de Trabajo para listado'!$BC$155:$CB$1048576,MATCH($A402,'Hoja de Trabajo para listado'!$BC$155:$BC$1048576,0),MATCH((CUADRO!F$5&amp;$E402),'Hoja de Trabajo para listado'!$BC$151:$CB$151,0)),0)+IFERROR(INDEX('Hoja de Trabajo para listado'!$DE$153:$DG$274,MATCH($A402,'Hoja de Trabajo para listado'!$DE$153:$DE$1048576,0),MATCH((CUADRO!F$5&amp;$E402),'Hoja de Trabajo para listado'!$DE$151:$DG$151,0)),0)+IFERROR(INDEX('Hoja de Trabajo para listado'!$CD$155:$DC$1048576,MATCH($A402,'Hoja de Trabajo para listado'!$CD$155:$CD$1048576,0),MATCH((CUADRO!F$5&amp;$E402),'Hoja de Trabajo para listado'!$CD$151:$DC$151,0)),0)</f>
        <v>0</v>
      </c>
      <c r="G402" s="243">
        <f ca="1">+IFERROR(INDEX('Hoja de Trabajo para listado'!$A$155:$Z$1048576,MATCH($A402,'Hoja de Trabajo para listado'!$A$155:$A$1048576,0),MATCH((CUADRO!G$5&amp;$E402),'Hoja de Trabajo para listado'!$A$151:$Z$151,0)),0)+IFERROR(INDEX('Hoja de Trabajo para listado'!$AB$155:$BA$1048576,MATCH($A402,'Hoja de Trabajo para listado'!$AB$155:$AB$1048576,0),MATCH((CUADRO!G$5&amp;$E402),'Hoja de Trabajo para listado'!$AB$151:$BA$151,0)),0)+IFERROR(INDEX('Hoja de Trabajo para listado'!$BC$155:$CB$1048576,MATCH($A402,'Hoja de Trabajo para listado'!$BC$155:$BC$1048576,0),MATCH((CUADRO!G$5&amp;$E402),'Hoja de Trabajo para listado'!$BC$151:$CB$151,0)),0)+IFERROR(INDEX('Hoja de Trabajo para listado'!$DE$153:$DG$274,MATCH($A402,'Hoja de Trabajo para listado'!$DE$153:$DE$1048576,0),MATCH((CUADRO!G$5&amp;$E402),'Hoja de Trabajo para listado'!$DE$151:$DG$151,0)),0)+IFERROR(INDEX('Hoja de Trabajo para listado'!$CD$155:$DC$1048576,MATCH($A402,'Hoja de Trabajo para listado'!$CD$155:$CD$1048576,0),MATCH((CUADRO!G$5&amp;$E402),'Hoja de Trabajo para listado'!$CD$151:$DC$151,0)),0)</f>
        <v>0</v>
      </c>
      <c r="H402" s="243">
        <f ca="1">+IFERROR(INDEX('Hoja de Trabajo para listado'!$A$155:$Z$1048576,MATCH($A402,'Hoja de Trabajo para listado'!$A$155:$A$1048576,0),MATCH((CUADRO!H$5&amp;$E402),'Hoja de Trabajo para listado'!$A$151:$Z$151,0)),0)+IFERROR(INDEX('Hoja de Trabajo para listado'!$AB$155:$BA$1048576,MATCH($A402,'Hoja de Trabajo para listado'!$AB$155:$AB$1048576,0),MATCH((CUADRO!H$5&amp;$E402),'Hoja de Trabajo para listado'!$AB$151:$BA$151,0)),0)+IFERROR(INDEX('Hoja de Trabajo para listado'!$BC$155:$CB$1048576,MATCH($A402,'Hoja de Trabajo para listado'!$BC$155:$BC$1048576,0),MATCH((CUADRO!H$5&amp;$E402),'Hoja de Trabajo para listado'!$BC$151:$CB$151,0)),0)+IFERROR(INDEX('Hoja de Trabajo para listado'!$DE$153:$DG$274,MATCH($A402,'Hoja de Trabajo para listado'!$DE$153:$DE$1048576,0),MATCH((CUADRO!H$5&amp;$E402),'Hoja de Trabajo para listado'!$DE$151:$DG$151,0)),0)+IFERROR(INDEX('Hoja de Trabajo para listado'!$CD$155:$DC$1048576,MATCH($A402,'Hoja de Trabajo para listado'!$CD$155:$CD$1048576,0),MATCH((CUADRO!H$5&amp;$E402),'Hoja de Trabajo para listado'!$CD$151:$DC$151,0)),0)</f>
        <v>0</v>
      </c>
      <c r="I402" s="243">
        <f ca="1">+IFERROR(INDEX('Hoja de Trabajo para listado'!$A$155:$Z$1048576,MATCH($A402,'Hoja de Trabajo para listado'!$A$155:$A$1048576,0),MATCH((CUADRO!I$5&amp;$E402),'Hoja de Trabajo para listado'!$A$151:$Z$151,0)),0)+IFERROR(INDEX('Hoja de Trabajo para listado'!$AB$155:$BA$1048576,MATCH($A402,'Hoja de Trabajo para listado'!$AB$155:$AB$1048576,0),MATCH((CUADRO!I$5&amp;$E402),'Hoja de Trabajo para listado'!$AB$151:$BA$151,0)),0)+IFERROR(INDEX('Hoja de Trabajo para listado'!$BC$155:$CB$1048576,MATCH($A402,'Hoja de Trabajo para listado'!$BC$155:$BC$1048576,0),MATCH((CUADRO!I$5&amp;$E402),'Hoja de Trabajo para listado'!$BC$151:$CB$151,0)),0)+IFERROR(INDEX('Hoja de Trabajo para listado'!$DE$153:$DG$274,MATCH($A402,'Hoja de Trabajo para listado'!$DE$153:$DE$1048576,0),MATCH((CUADRO!I$5&amp;$E402),'Hoja de Trabajo para listado'!$DE$151:$DG$151,0)),0)+IFERROR(INDEX('Hoja de Trabajo para listado'!$CD$155:$DC$1048576,MATCH($A402,'Hoja de Trabajo para listado'!$CD$155:$CD$1048576,0),MATCH((CUADRO!I$5&amp;$E402),'Hoja de Trabajo para listado'!$CD$151:$DC$151,0)),0)</f>
        <v>0</v>
      </c>
      <c r="J402" s="243">
        <f ca="1">+IFERROR(INDEX('Hoja de Trabajo para listado'!$A$155:$Z$1048576,MATCH($A402,'Hoja de Trabajo para listado'!$A$155:$A$1048576,0),MATCH((CUADRO!J$5&amp;$E402),'Hoja de Trabajo para listado'!$A$151:$Z$151,0)),0)+IFERROR(INDEX('Hoja de Trabajo para listado'!$AB$155:$BA$1048576,MATCH($A402,'Hoja de Trabajo para listado'!$AB$155:$AB$1048576,0),MATCH((CUADRO!J$5&amp;$E402),'Hoja de Trabajo para listado'!$AB$151:$BA$151,0)),0)+IFERROR(INDEX('Hoja de Trabajo para listado'!$BC$155:$CB$1048576,MATCH($A402,'Hoja de Trabajo para listado'!$BC$155:$BC$1048576,0),MATCH((CUADRO!J$5&amp;$E402),'Hoja de Trabajo para listado'!$BC$151:$CB$151,0)),0)+IFERROR(INDEX('Hoja de Trabajo para listado'!$DE$153:$DG$274,MATCH($A402,'Hoja de Trabajo para listado'!$DE$153:$DE$1048576,0),MATCH((CUADRO!J$5&amp;$E402),'Hoja de Trabajo para listado'!$DE$151:$DG$151,0)),0)+IFERROR(INDEX('Hoja de Trabajo para listado'!$CD$155:$DC$1048576,MATCH($A402,'Hoja de Trabajo para listado'!$CD$155:$CD$1048576,0),MATCH((CUADRO!J$5&amp;$E402),'Hoja de Trabajo para listado'!$CD$151:$DC$151,0)),0)</f>
        <v>0</v>
      </c>
      <c r="K402" s="243">
        <f ca="1">+IFERROR(INDEX('Hoja de Trabajo para listado'!$A$155:$Z$1048576,MATCH($A402,'Hoja de Trabajo para listado'!$A$155:$A$1048576,0),MATCH((CUADRO!K$5&amp;$E402),'Hoja de Trabajo para listado'!$A$151:$Z$151,0)),0)+IFERROR(INDEX('Hoja de Trabajo para listado'!$AB$155:$BA$1048576,MATCH($A402,'Hoja de Trabajo para listado'!$AB$155:$AB$1048576,0),MATCH((CUADRO!K$5&amp;$E402),'Hoja de Trabajo para listado'!$AB$151:$BA$151,0)),0)+IFERROR(INDEX('Hoja de Trabajo para listado'!$BC$155:$CB$1048576,MATCH($A402,'Hoja de Trabajo para listado'!$BC$155:$BC$1048576,0),MATCH((CUADRO!K$5&amp;$E402),'Hoja de Trabajo para listado'!$BC$151:$CB$151,0)),0)+IFERROR(INDEX('Hoja de Trabajo para listado'!$DE$153:$DG$274,MATCH($A402,'Hoja de Trabajo para listado'!$DE$153:$DE$1048576,0),MATCH((CUADRO!K$5&amp;$E402),'Hoja de Trabajo para listado'!$DE$151:$DG$151,0)),0)+IFERROR(INDEX('Hoja de Trabajo para listado'!$CD$155:$DC$1048576,MATCH($A402,'Hoja de Trabajo para listado'!$CD$155:$CD$1048576,0),MATCH((CUADRO!K$5&amp;$E402),'Hoja de Trabajo para listado'!$CD$151:$DC$151,0)),0)</f>
        <v>0</v>
      </c>
      <c r="L402" s="243">
        <f ca="1">+IFERROR(INDEX('Hoja de Trabajo para listado'!$A$155:$Z$1048576,MATCH($A402,'Hoja de Trabajo para listado'!$A$155:$A$1048576,0),MATCH((CUADRO!L$5&amp;$E402),'Hoja de Trabajo para listado'!$A$151:$Z$151,0)),0)+IFERROR(INDEX('Hoja de Trabajo para listado'!$AB$155:$BA$1048576,MATCH($A402,'Hoja de Trabajo para listado'!$AB$155:$AB$1048576,0),MATCH((CUADRO!L$5&amp;$E402),'Hoja de Trabajo para listado'!$AB$151:$BA$151,0)),0)+IFERROR(INDEX('Hoja de Trabajo para listado'!$BC$155:$CB$1048576,MATCH($A402,'Hoja de Trabajo para listado'!$BC$155:$BC$1048576,0),MATCH((CUADRO!L$5&amp;$E402),'Hoja de Trabajo para listado'!$BC$151:$CB$151,0)),0)+IFERROR(INDEX('Hoja de Trabajo para listado'!$DE$153:$DG$274,MATCH($A402,'Hoja de Trabajo para listado'!$DE$153:$DE$1048576,0),MATCH((CUADRO!L$5&amp;$E402),'Hoja de Trabajo para listado'!$DE$151:$DG$151,0)),0)+IFERROR(INDEX('Hoja de Trabajo para listado'!$CD$155:$DC$1048576,MATCH($A402,'Hoja de Trabajo para listado'!$CD$155:$CD$1048576,0),MATCH((CUADRO!L$5&amp;$E402),'Hoja de Trabajo para listado'!$CD$151:$DC$151,0)),0)</f>
        <v>0</v>
      </c>
      <c r="M402" s="243">
        <f ca="1">+IFERROR(INDEX('Hoja de Trabajo para listado'!$A$155:$Z$1048576,MATCH($A402,'Hoja de Trabajo para listado'!$A$155:$A$1048576,0),MATCH((CUADRO!M$5&amp;$E402),'Hoja de Trabajo para listado'!$A$151:$Z$151,0)),0)+IFERROR(INDEX('Hoja de Trabajo para listado'!$AB$155:$BA$1048576,MATCH($A402,'Hoja de Trabajo para listado'!$AB$155:$AB$1048576,0),MATCH((CUADRO!M$5&amp;$E402),'Hoja de Trabajo para listado'!$AB$151:$BA$151,0)),0)+IFERROR(INDEX('Hoja de Trabajo para listado'!$BC$155:$CB$1048576,MATCH($A402,'Hoja de Trabajo para listado'!$BC$155:$BC$1048576,0),MATCH((CUADRO!M$5&amp;$E402),'Hoja de Trabajo para listado'!$BC$151:$CB$151,0)),0)+IFERROR(INDEX('Hoja de Trabajo para listado'!$DE$153:$DG$274,MATCH($A402,'Hoja de Trabajo para listado'!$DE$153:$DE$1048576,0),MATCH((CUADRO!M$5&amp;$E402),'Hoja de Trabajo para listado'!$DE$151:$DG$151,0)),0)+IFERROR(INDEX('Hoja de Trabajo para listado'!$CD$155:$DC$1048576,MATCH($A402,'Hoja de Trabajo para listado'!$CD$155:$CD$1048576,0),MATCH((CUADRO!M$5&amp;$E402),'Hoja de Trabajo para listado'!$CD$151:$DC$151,0)),0)</f>
        <v>0</v>
      </c>
      <c r="N402" s="243">
        <f ca="1">+IFERROR(INDEX('Hoja de Trabajo para listado'!$A$155:$Z$1048576,MATCH($A402,'Hoja de Trabajo para listado'!$A$155:$A$1048576,0),MATCH((CUADRO!N$5&amp;$E402),'Hoja de Trabajo para listado'!$A$151:$Z$151,0)),0)+IFERROR(INDEX('Hoja de Trabajo para listado'!$AB$155:$BA$1048576,MATCH($A402,'Hoja de Trabajo para listado'!$AB$155:$AB$1048576,0),MATCH((CUADRO!N$5&amp;$E402),'Hoja de Trabajo para listado'!$AB$151:$BA$151,0)),0)+IFERROR(INDEX('Hoja de Trabajo para listado'!$BC$155:$CB$1048576,MATCH($A402,'Hoja de Trabajo para listado'!$BC$155:$BC$1048576,0),MATCH((CUADRO!N$5&amp;$E402),'Hoja de Trabajo para listado'!$BC$151:$CB$151,0)),0)+IFERROR(INDEX('Hoja de Trabajo para listado'!$DE$153:$DG$274,MATCH($A402,'Hoja de Trabajo para listado'!$DE$153:$DE$1048576,0),MATCH((CUADRO!N$5&amp;$E402),'Hoja de Trabajo para listado'!$DE$151:$DG$151,0)),0)+IFERROR(INDEX('Hoja de Trabajo para listado'!$CD$155:$DC$1048576,MATCH($A402,'Hoja de Trabajo para listado'!$CD$155:$CD$1048576,0),MATCH((CUADRO!N$5&amp;$E402),'Hoja de Trabajo para listado'!$CD$151:$DC$151,0)),0)</f>
        <v>0</v>
      </c>
      <c r="O402" s="243">
        <f ca="1">+IFERROR(INDEX('Hoja de Trabajo para listado'!$A$155:$Z$1048576,MATCH($A402,'Hoja de Trabajo para listado'!$A$155:$A$1048576,0),MATCH((CUADRO!O$5&amp;$E402),'Hoja de Trabajo para listado'!$A$151:$Z$151,0)),0)+IFERROR(INDEX('Hoja de Trabajo para listado'!$AB$155:$BA$1048576,MATCH($A402,'Hoja de Trabajo para listado'!$AB$155:$AB$1048576,0),MATCH((CUADRO!O$5&amp;$E402),'Hoja de Trabajo para listado'!$AB$151:$BA$151,0)),0)+IFERROR(INDEX('Hoja de Trabajo para listado'!$BC$155:$CB$1048576,MATCH($A402,'Hoja de Trabajo para listado'!$BC$155:$BC$1048576,0),MATCH((CUADRO!O$5&amp;$E402),'Hoja de Trabajo para listado'!$BC$151:$CB$151,0)),0)+IFERROR(INDEX('Hoja de Trabajo para listado'!$DE$153:$DG$274,MATCH($A402,'Hoja de Trabajo para listado'!$DE$153:$DE$1048576,0),MATCH((CUADRO!O$5&amp;$E402),'Hoja de Trabajo para listado'!$DE$151:$DG$151,0)),0)+IFERROR(INDEX('Hoja de Trabajo para listado'!$CD$155:$DC$1048576,MATCH($A402,'Hoja de Trabajo para listado'!$CD$155:$CD$1048576,0),MATCH((CUADRO!O$5&amp;$E402),'Hoja de Trabajo para listado'!$CD$151:$DC$151,0)),0)</f>
        <v>0</v>
      </c>
      <c r="P402" s="243">
        <f ca="1">+IFERROR(INDEX('Hoja de Trabajo para listado'!$A$155:$Z$1048576,MATCH($A402,'Hoja de Trabajo para listado'!$A$155:$A$1048576,0),MATCH((CUADRO!P$5&amp;$E402),'Hoja de Trabajo para listado'!$A$151:$Z$151,0)),0)+IFERROR(INDEX('Hoja de Trabajo para listado'!$AB$155:$BA$1048576,MATCH($A402,'Hoja de Trabajo para listado'!$AB$155:$AB$1048576,0),MATCH((CUADRO!P$5&amp;$E402),'Hoja de Trabajo para listado'!$AB$151:$BA$151,0)),0)+IFERROR(INDEX('Hoja de Trabajo para listado'!$BC$155:$CB$1048576,MATCH($A402,'Hoja de Trabajo para listado'!$BC$155:$BC$1048576,0),MATCH((CUADRO!P$5&amp;$E402),'Hoja de Trabajo para listado'!$BC$151:$CB$151,0)),0)+IFERROR(INDEX('Hoja de Trabajo para listado'!$DE$153:$DG$274,MATCH($A402,'Hoja de Trabajo para listado'!$DE$153:$DE$1048576,0),MATCH((CUADRO!P$5&amp;$E402),'Hoja de Trabajo para listado'!$DE$151:$DG$151,0)),0)+IFERROR(INDEX('Hoja de Trabajo para listado'!$CD$155:$DC$1048576,MATCH($A402,'Hoja de Trabajo para listado'!$CD$155:$CD$1048576,0),MATCH((CUADRO!P$5&amp;$E402),'Hoja de Trabajo para listado'!$CD$151:$DC$151,0)),0)</f>
        <v>0</v>
      </c>
      <c r="Q402" s="243">
        <f ca="1">+IFERROR(INDEX('Hoja de Trabajo para listado'!$A$155:$Z$1048576,MATCH($A402,'Hoja de Trabajo para listado'!$A$155:$A$1048576,0),MATCH((CUADRO!Q$5&amp;$E402),'Hoja de Trabajo para listado'!$A$151:$Z$151,0)),0)+IFERROR(INDEX('Hoja de Trabajo para listado'!$AB$155:$BA$1048576,MATCH($A402,'Hoja de Trabajo para listado'!$AB$155:$AB$1048576,0),MATCH((CUADRO!Q$5&amp;$E402),'Hoja de Trabajo para listado'!$AB$151:$BA$151,0)),0)+IFERROR(INDEX('Hoja de Trabajo para listado'!$BC$155:$CB$1048576,MATCH($A402,'Hoja de Trabajo para listado'!$BC$155:$BC$1048576,0),MATCH((CUADRO!Q$5&amp;$E402),'Hoja de Trabajo para listado'!$BC$151:$CB$151,0)),0)+IFERROR(INDEX('Hoja de Trabajo para listado'!$DE$153:$DG$274,MATCH($A402,'Hoja de Trabajo para listado'!$DE$153:$DE$1048576,0),MATCH((CUADRO!Q$5&amp;$E402),'Hoja de Trabajo para listado'!$DE$151:$DG$151,0)),0)+IFERROR(INDEX('Hoja de Trabajo para listado'!$CD$155:$DC$1048576,MATCH($A402,'Hoja de Trabajo para listado'!$CD$155:$CD$1048576,0),MATCH((CUADRO!Q$5&amp;$E402),'Hoja de Trabajo para listado'!$CD$151:$DC$151,0)),0)</f>
        <v>0</v>
      </c>
      <c r="R402" s="243">
        <f t="shared" ca="1" si="15"/>
        <v>0</v>
      </c>
      <c r="S402" s="249"/>
      <c r="T402" s="243">
        <f ca="1">+T403</f>
        <v>0</v>
      </c>
      <c r="U402" s="242">
        <f t="shared" si="16"/>
        <v>1</v>
      </c>
      <c r="V402" s="333" t="str">
        <f>+VLOOKUP(A402,bd_lista!$A$3:$E$590,5,FALSE)</f>
        <v>Empresas Municipales</v>
      </c>
      <c r="W402" s="383" t="str">
        <f>+V402</f>
        <v>Empresas Municipales</v>
      </c>
      <c r="X402" s="242">
        <f>+VLOOKUP(A402,[3]Sheet1!$A$13:$D$744,4,FALSE)</f>
        <v>0</v>
      </c>
      <c r="Y402" s="242" t="e">
        <f>+VLOOKUP(X402,bd_lista!$A$3:$C$590,3,FALSE)</f>
        <v>#N/A</v>
      </c>
      <c r="Z402" s="294">
        <f>+X402</f>
        <v>0</v>
      </c>
      <c r="AA402" s="319" t="e">
        <f>+Y402</f>
        <v>#N/A</v>
      </c>
    </row>
    <row r="403" spans="1:27" customFormat="1" ht="27" hidden="1" customHeight="1">
      <c r="A403" s="32">
        <v>781</v>
      </c>
      <c r="B403" s="389"/>
      <c r="C403" s="333" t="str">
        <f>+VLOOKUP(A403,bd_lista!$A$3:$C$590,3,FALSE)</f>
        <v>Servicio Municipal de Agua Potable y Alcantarillado</v>
      </c>
      <c r="D403" s="386"/>
      <c r="E403" s="244" t="s">
        <v>1305</v>
      </c>
      <c r="F403" s="243">
        <f ca="1">+IFERROR(INDEX('Hoja de Trabajo para listado'!$A$155:$Z$1048576,MATCH($A403,'Hoja de Trabajo para listado'!$A$155:$A$1048576,0),MATCH((CUADRO!F$5&amp;$E403),'Hoja de Trabajo para listado'!$A$151:$Z$151,0)),0)+IFERROR(INDEX('Hoja de Trabajo para listado'!$AB$155:$BA$1048576,MATCH($A403,'Hoja de Trabajo para listado'!$AB$155:$AB$1048576,0),MATCH((CUADRO!F$5&amp;$E403),'Hoja de Trabajo para listado'!$AB$151:$BA$151,0)),0)+IFERROR(INDEX('Hoja de Trabajo para listado'!$BC$155:$CB$1048576,MATCH($A403,'Hoja de Trabajo para listado'!$BC$155:$BC$1048576,0),MATCH((CUADRO!F$5&amp;$E403),'Hoja de Trabajo para listado'!$BC$151:$CB$151,0)),0)+IFERROR(INDEX('Hoja de Trabajo para listado'!$DE$153:$DG$274,MATCH($A403,'Hoja de Trabajo para listado'!$DE$153:$DE$1048576,0),MATCH((CUADRO!F$5&amp;$E403),'Hoja de Trabajo para listado'!$DE$151:$DG$151,0)),0)+IFERROR(INDEX('Hoja de Trabajo para listado'!$CD$155:$DC$1048576,MATCH($A403,'Hoja de Trabajo para listado'!$CD$155:$CD$1048576,0),MATCH((CUADRO!F$5&amp;$E403),'Hoja de Trabajo para listado'!$CD$151:$DC$151,0)),0)</f>
        <v>0</v>
      </c>
      <c r="G403" s="243">
        <f ca="1">+IFERROR(INDEX('Hoja de Trabajo para listado'!$A$155:$Z$1048576,MATCH($A403,'Hoja de Trabajo para listado'!$A$155:$A$1048576,0),MATCH((CUADRO!G$5&amp;$E403),'Hoja de Trabajo para listado'!$A$151:$Z$151,0)),0)+IFERROR(INDEX('Hoja de Trabajo para listado'!$AB$155:$BA$1048576,MATCH($A403,'Hoja de Trabajo para listado'!$AB$155:$AB$1048576,0),MATCH((CUADRO!G$5&amp;$E403),'Hoja de Trabajo para listado'!$AB$151:$BA$151,0)),0)+IFERROR(INDEX('Hoja de Trabajo para listado'!$BC$155:$CB$1048576,MATCH($A403,'Hoja de Trabajo para listado'!$BC$155:$BC$1048576,0),MATCH((CUADRO!G$5&amp;$E403),'Hoja de Trabajo para listado'!$BC$151:$CB$151,0)),0)+IFERROR(INDEX('Hoja de Trabajo para listado'!$DE$153:$DG$274,MATCH($A403,'Hoja de Trabajo para listado'!$DE$153:$DE$1048576,0),MATCH((CUADRO!G$5&amp;$E403),'Hoja de Trabajo para listado'!$DE$151:$DG$151,0)),0)+IFERROR(INDEX('Hoja de Trabajo para listado'!$CD$155:$DC$1048576,MATCH($A403,'Hoja de Trabajo para listado'!$CD$155:$CD$1048576,0),MATCH((CUADRO!G$5&amp;$E403),'Hoja de Trabajo para listado'!$CD$151:$DC$151,0)),0)</f>
        <v>0</v>
      </c>
      <c r="H403" s="243">
        <f ca="1">+IFERROR(INDEX('Hoja de Trabajo para listado'!$A$155:$Z$1048576,MATCH($A403,'Hoja de Trabajo para listado'!$A$155:$A$1048576,0),MATCH((CUADRO!H$5&amp;$E403),'Hoja de Trabajo para listado'!$A$151:$Z$151,0)),0)+IFERROR(INDEX('Hoja de Trabajo para listado'!$AB$155:$BA$1048576,MATCH($A403,'Hoja de Trabajo para listado'!$AB$155:$AB$1048576,0),MATCH((CUADRO!H$5&amp;$E403),'Hoja de Trabajo para listado'!$AB$151:$BA$151,0)),0)+IFERROR(INDEX('Hoja de Trabajo para listado'!$BC$155:$CB$1048576,MATCH($A403,'Hoja de Trabajo para listado'!$BC$155:$BC$1048576,0),MATCH((CUADRO!H$5&amp;$E403),'Hoja de Trabajo para listado'!$BC$151:$CB$151,0)),0)+IFERROR(INDEX('Hoja de Trabajo para listado'!$DE$153:$DG$274,MATCH($A403,'Hoja de Trabajo para listado'!$DE$153:$DE$1048576,0),MATCH((CUADRO!H$5&amp;$E403),'Hoja de Trabajo para listado'!$DE$151:$DG$151,0)),0)+IFERROR(INDEX('Hoja de Trabajo para listado'!$CD$155:$DC$1048576,MATCH($A403,'Hoja de Trabajo para listado'!$CD$155:$CD$1048576,0),MATCH((CUADRO!H$5&amp;$E403),'Hoja de Trabajo para listado'!$CD$151:$DC$151,0)),0)</f>
        <v>0</v>
      </c>
      <c r="I403" s="243">
        <f ca="1">+IFERROR(INDEX('Hoja de Trabajo para listado'!$A$155:$Z$1048576,MATCH($A403,'Hoja de Trabajo para listado'!$A$155:$A$1048576,0),MATCH((CUADRO!I$5&amp;$E403),'Hoja de Trabajo para listado'!$A$151:$Z$151,0)),0)+IFERROR(INDEX('Hoja de Trabajo para listado'!$AB$155:$BA$1048576,MATCH($A403,'Hoja de Trabajo para listado'!$AB$155:$AB$1048576,0),MATCH((CUADRO!I$5&amp;$E403),'Hoja de Trabajo para listado'!$AB$151:$BA$151,0)),0)+IFERROR(INDEX('Hoja de Trabajo para listado'!$BC$155:$CB$1048576,MATCH($A403,'Hoja de Trabajo para listado'!$BC$155:$BC$1048576,0),MATCH((CUADRO!I$5&amp;$E403),'Hoja de Trabajo para listado'!$BC$151:$CB$151,0)),0)+IFERROR(INDEX('Hoja de Trabajo para listado'!$DE$153:$DG$274,MATCH($A403,'Hoja de Trabajo para listado'!$DE$153:$DE$1048576,0),MATCH((CUADRO!I$5&amp;$E403),'Hoja de Trabajo para listado'!$DE$151:$DG$151,0)),0)+IFERROR(INDEX('Hoja de Trabajo para listado'!$CD$155:$DC$1048576,MATCH($A403,'Hoja de Trabajo para listado'!$CD$155:$CD$1048576,0),MATCH((CUADRO!I$5&amp;$E403),'Hoja de Trabajo para listado'!$CD$151:$DC$151,0)),0)</f>
        <v>0</v>
      </c>
      <c r="J403" s="243">
        <f ca="1">+IFERROR(INDEX('Hoja de Trabajo para listado'!$A$155:$Z$1048576,MATCH($A403,'Hoja de Trabajo para listado'!$A$155:$A$1048576,0),MATCH((CUADRO!J$5&amp;$E403),'Hoja de Trabajo para listado'!$A$151:$Z$151,0)),0)+IFERROR(INDEX('Hoja de Trabajo para listado'!$AB$155:$BA$1048576,MATCH($A403,'Hoja de Trabajo para listado'!$AB$155:$AB$1048576,0),MATCH((CUADRO!J$5&amp;$E403),'Hoja de Trabajo para listado'!$AB$151:$BA$151,0)),0)+IFERROR(INDEX('Hoja de Trabajo para listado'!$BC$155:$CB$1048576,MATCH($A403,'Hoja de Trabajo para listado'!$BC$155:$BC$1048576,0),MATCH((CUADRO!J$5&amp;$E403),'Hoja de Trabajo para listado'!$BC$151:$CB$151,0)),0)+IFERROR(INDEX('Hoja de Trabajo para listado'!$DE$153:$DG$274,MATCH($A403,'Hoja de Trabajo para listado'!$DE$153:$DE$1048576,0),MATCH((CUADRO!J$5&amp;$E403),'Hoja de Trabajo para listado'!$DE$151:$DG$151,0)),0)+IFERROR(INDEX('Hoja de Trabajo para listado'!$CD$155:$DC$1048576,MATCH($A403,'Hoja de Trabajo para listado'!$CD$155:$CD$1048576,0),MATCH((CUADRO!J$5&amp;$E403),'Hoja de Trabajo para listado'!$CD$151:$DC$151,0)),0)</f>
        <v>0</v>
      </c>
      <c r="K403" s="243">
        <f ca="1">+IFERROR(INDEX('Hoja de Trabajo para listado'!$A$155:$Z$1048576,MATCH($A403,'Hoja de Trabajo para listado'!$A$155:$A$1048576,0),MATCH((CUADRO!K$5&amp;$E403),'Hoja de Trabajo para listado'!$A$151:$Z$151,0)),0)+IFERROR(INDEX('Hoja de Trabajo para listado'!$AB$155:$BA$1048576,MATCH($A403,'Hoja de Trabajo para listado'!$AB$155:$AB$1048576,0),MATCH((CUADRO!K$5&amp;$E403),'Hoja de Trabajo para listado'!$AB$151:$BA$151,0)),0)+IFERROR(INDEX('Hoja de Trabajo para listado'!$BC$155:$CB$1048576,MATCH($A403,'Hoja de Trabajo para listado'!$BC$155:$BC$1048576,0),MATCH((CUADRO!K$5&amp;$E403),'Hoja de Trabajo para listado'!$BC$151:$CB$151,0)),0)+IFERROR(INDEX('Hoja de Trabajo para listado'!$DE$153:$DG$274,MATCH($A403,'Hoja de Trabajo para listado'!$DE$153:$DE$1048576,0),MATCH((CUADRO!K$5&amp;$E403),'Hoja de Trabajo para listado'!$DE$151:$DG$151,0)),0)+IFERROR(INDEX('Hoja de Trabajo para listado'!$CD$155:$DC$1048576,MATCH($A403,'Hoja de Trabajo para listado'!$CD$155:$CD$1048576,0),MATCH((CUADRO!K$5&amp;$E403),'Hoja de Trabajo para listado'!$CD$151:$DC$151,0)),0)</f>
        <v>0</v>
      </c>
      <c r="L403" s="243">
        <f ca="1">+IFERROR(INDEX('Hoja de Trabajo para listado'!$A$155:$Z$1048576,MATCH($A403,'Hoja de Trabajo para listado'!$A$155:$A$1048576,0),MATCH((CUADRO!L$5&amp;$E403),'Hoja de Trabajo para listado'!$A$151:$Z$151,0)),0)+IFERROR(INDEX('Hoja de Trabajo para listado'!$AB$155:$BA$1048576,MATCH($A403,'Hoja de Trabajo para listado'!$AB$155:$AB$1048576,0),MATCH((CUADRO!L$5&amp;$E403),'Hoja de Trabajo para listado'!$AB$151:$BA$151,0)),0)+IFERROR(INDEX('Hoja de Trabajo para listado'!$BC$155:$CB$1048576,MATCH($A403,'Hoja de Trabajo para listado'!$BC$155:$BC$1048576,0),MATCH((CUADRO!L$5&amp;$E403),'Hoja de Trabajo para listado'!$BC$151:$CB$151,0)),0)+IFERROR(INDEX('Hoja de Trabajo para listado'!$DE$153:$DG$274,MATCH($A403,'Hoja de Trabajo para listado'!$DE$153:$DE$1048576,0),MATCH((CUADRO!L$5&amp;$E403),'Hoja de Trabajo para listado'!$DE$151:$DG$151,0)),0)+IFERROR(INDEX('Hoja de Trabajo para listado'!$CD$155:$DC$1048576,MATCH($A403,'Hoja de Trabajo para listado'!$CD$155:$CD$1048576,0),MATCH((CUADRO!L$5&amp;$E403),'Hoja de Trabajo para listado'!$CD$151:$DC$151,0)),0)</f>
        <v>0</v>
      </c>
      <c r="M403" s="243">
        <f ca="1">+IFERROR(INDEX('Hoja de Trabajo para listado'!$A$155:$Z$1048576,MATCH($A403,'Hoja de Trabajo para listado'!$A$155:$A$1048576,0),MATCH((CUADRO!M$5&amp;$E403),'Hoja de Trabajo para listado'!$A$151:$Z$151,0)),0)+IFERROR(INDEX('Hoja de Trabajo para listado'!$AB$155:$BA$1048576,MATCH($A403,'Hoja de Trabajo para listado'!$AB$155:$AB$1048576,0),MATCH((CUADRO!M$5&amp;$E403),'Hoja de Trabajo para listado'!$AB$151:$BA$151,0)),0)+IFERROR(INDEX('Hoja de Trabajo para listado'!$BC$155:$CB$1048576,MATCH($A403,'Hoja de Trabajo para listado'!$BC$155:$BC$1048576,0),MATCH((CUADRO!M$5&amp;$E403),'Hoja de Trabajo para listado'!$BC$151:$CB$151,0)),0)+IFERROR(INDEX('Hoja de Trabajo para listado'!$DE$153:$DG$274,MATCH($A403,'Hoja de Trabajo para listado'!$DE$153:$DE$1048576,0),MATCH((CUADRO!M$5&amp;$E403),'Hoja de Trabajo para listado'!$DE$151:$DG$151,0)),0)+IFERROR(INDEX('Hoja de Trabajo para listado'!$CD$155:$DC$1048576,MATCH($A403,'Hoja de Trabajo para listado'!$CD$155:$CD$1048576,0),MATCH((CUADRO!M$5&amp;$E403),'Hoja de Trabajo para listado'!$CD$151:$DC$151,0)),0)</f>
        <v>0</v>
      </c>
      <c r="N403" s="243">
        <f ca="1">+IFERROR(INDEX('Hoja de Trabajo para listado'!$A$155:$Z$1048576,MATCH($A403,'Hoja de Trabajo para listado'!$A$155:$A$1048576,0),MATCH((CUADRO!N$5&amp;$E403),'Hoja de Trabajo para listado'!$A$151:$Z$151,0)),0)+IFERROR(INDEX('Hoja de Trabajo para listado'!$AB$155:$BA$1048576,MATCH($A403,'Hoja de Trabajo para listado'!$AB$155:$AB$1048576,0),MATCH((CUADRO!N$5&amp;$E403),'Hoja de Trabajo para listado'!$AB$151:$BA$151,0)),0)+IFERROR(INDEX('Hoja de Trabajo para listado'!$BC$155:$CB$1048576,MATCH($A403,'Hoja de Trabajo para listado'!$BC$155:$BC$1048576,0),MATCH((CUADRO!N$5&amp;$E403),'Hoja de Trabajo para listado'!$BC$151:$CB$151,0)),0)+IFERROR(INDEX('Hoja de Trabajo para listado'!$DE$153:$DG$274,MATCH($A403,'Hoja de Trabajo para listado'!$DE$153:$DE$1048576,0),MATCH((CUADRO!N$5&amp;$E403),'Hoja de Trabajo para listado'!$DE$151:$DG$151,0)),0)+IFERROR(INDEX('Hoja de Trabajo para listado'!$CD$155:$DC$1048576,MATCH($A403,'Hoja de Trabajo para listado'!$CD$155:$CD$1048576,0),MATCH((CUADRO!N$5&amp;$E403),'Hoja de Trabajo para listado'!$CD$151:$DC$151,0)),0)</f>
        <v>0</v>
      </c>
      <c r="O403" s="243">
        <f ca="1">+IFERROR(INDEX('Hoja de Trabajo para listado'!$A$155:$Z$1048576,MATCH($A403,'Hoja de Trabajo para listado'!$A$155:$A$1048576,0),MATCH((CUADRO!O$5&amp;$E403),'Hoja de Trabajo para listado'!$A$151:$Z$151,0)),0)+IFERROR(INDEX('Hoja de Trabajo para listado'!$AB$155:$BA$1048576,MATCH($A403,'Hoja de Trabajo para listado'!$AB$155:$AB$1048576,0),MATCH((CUADRO!O$5&amp;$E403),'Hoja de Trabajo para listado'!$AB$151:$BA$151,0)),0)+IFERROR(INDEX('Hoja de Trabajo para listado'!$BC$155:$CB$1048576,MATCH($A403,'Hoja de Trabajo para listado'!$BC$155:$BC$1048576,0),MATCH((CUADRO!O$5&amp;$E403),'Hoja de Trabajo para listado'!$BC$151:$CB$151,0)),0)+IFERROR(INDEX('Hoja de Trabajo para listado'!$DE$153:$DG$274,MATCH($A403,'Hoja de Trabajo para listado'!$DE$153:$DE$1048576,0),MATCH((CUADRO!O$5&amp;$E403),'Hoja de Trabajo para listado'!$DE$151:$DG$151,0)),0)+IFERROR(INDEX('Hoja de Trabajo para listado'!$CD$155:$DC$1048576,MATCH($A403,'Hoja de Trabajo para listado'!$CD$155:$CD$1048576,0),MATCH((CUADRO!O$5&amp;$E403),'Hoja de Trabajo para listado'!$CD$151:$DC$151,0)),0)</f>
        <v>0</v>
      </c>
      <c r="P403" s="243">
        <f ca="1">+IFERROR(INDEX('Hoja de Trabajo para listado'!$A$155:$Z$1048576,MATCH($A403,'Hoja de Trabajo para listado'!$A$155:$A$1048576,0),MATCH((CUADRO!P$5&amp;$E403),'Hoja de Trabajo para listado'!$A$151:$Z$151,0)),0)+IFERROR(INDEX('Hoja de Trabajo para listado'!$AB$155:$BA$1048576,MATCH($A403,'Hoja de Trabajo para listado'!$AB$155:$AB$1048576,0),MATCH((CUADRO!P$5&amp;$E403),'Hoja de Trabajo para listado'!$AB$151:$BA$151,0)),0)+IFERROR(INDEX('Hoja de Trabajo para listado'!$BC$155:$CB$1048576,MATCH($A403,'Hoja de Trabajo para listado'!$BC$155:$BC$1048576,0),MATCH((CUADRO!P$5&amp;$E403),'Hoja de Trabajo para listado'!$BC$151:$CB$151,0)),0)+IFERROR(INDEX('Hoja de Trabajo para listado'!$DE$153:$DG$274,MATCH($A403,'Hoja de Trabajo para listado'!$DE$153:$DE$1048576,0),MATCH((CUADRO!P$5&amp;$E403),'Hoja de Trabajo para listado'!$DE$151:$DG$151,0)),0)+IFERROR(INDEX('Hoja de Trabajo para listado'!$CD$155:$DC$1048576,MATCH($A403,'Hoja de Trabajo para listado'!$CD$155:$CD$1048576,0),MATCH((CUADRO!P$5&amp;$E403),'Hoja de Trabajo para listado'!$CD$151:$DC$151,0)),0)</f>
        <v>0</v>
      </c>
      <c r="Q403" s="243">
        <f ca="1">+IFERROR(INDEX('Hoja de Trabajo para listado'!$A$155:$Z$1048576,MATCH($A403,'Hoja de Trabajo para listado'!$A$155:$A$1048576,0),MATCH((CUADRO!Q$5&amp;$E403),'Hoja de Trabajo para listado'!$A$151:$Z$151,0)),0)+IFERROR(INDEX('Hoja de Trabajo para listado'!$AB$155:$BA$1048576,MATCH($A403,'Hoja de Trabajo para listado'!$AB$155:$AB$1048576,0),MATCH((CUADRO!Q$5&amp;$E403),'Hoja de Trabajo para listado'!$AB$151:$BA$151,0)),0)+IFERROR(INDEX('Hoja de Trabajo para listado'!$BC$155:$CB$1048576,MATCH($A403,'Hoja de Trabajo para listado'!$BC$155:$BC$1048576,0),MATCH((CUADRO!Q$5&amp;$E403),'Hoja de Trabajo para listado'!$BC$151:$CB$151,0)),0)+IFERROR(INDEX('Hoja de Trabajo para listado'!$DE$153:$DG$274,MATCH($A403,'Hoja de Trabajo para listado'!$DE$153:$DE$1048576,0),MATCH((CUADRO!Q$5&amp;$E403),'Hoja de Trabajo para listado'!$DE$151:$DG$151,0)),0)+IFERROR(INDEX('Hoja de Trabajo para listado'!$CD$155:$DC$1048576,MATCH($A403,'Hoja de Trabajo para listado'!$CD$155:$CD$1048576,0),MATCH((CUADRO!Q$5&amp;$E403),'Hoja de Trabajo para listado'!$CD$151:$DC$151,0)),0)</f>
        <v>0</v>
      </c>
      <c r="R403" s="243">
        <f t="shared" ca="1" si="15"/>
        <v>0</v>
      </c>
      <c r="S403" s="249">
        <f ca="1">+R402+R403</f>
        <v>0</v>
      </c>
      <c r="T403" s="243">
        <f ca="1">+S403</f>
        <v>0</v>
      </c>
      <c r="U403" s="242">
        <f t="shared" si="16"/>
        <v>2</v>
      </c>
      <c r="V403" s="333" t="str">
        <f>+VLOOKUP(A403,bd_lista!$A$3:$E$590,5,FALSE)</f>
        <v>Empresas Municipales</v>
      </c>
      <c r="W403" s="384"/>
      <c r="X403" s="242">
        <f>+VLOOKUP(A403,[3]Sheet1!$A$13:$D$744,4,FALSE)</f>
        <v>0</v>
      </c>
      <c r="Y403" s="242" t="e">
        <f>+VLOOKUP(X403,bd_lista!$A$3:$C$590,3,FALSE)</f>
        <v>#N/A</v>
      </c>
      <c r="Z403" s="292"/>
      <c r="AA403" s="321"/>
    </row>
    <row r="404" spans="1:27" customFormat="1" ht="27" hidden="1" customHeight="1">
      <c r="A404" s="32">
        <v>802</v>
      </c>
      <c r="B404" s="388">
        <f>+A404</f>
        <v>802</v>
      </c>
      <c r="C404" s="247" t="str">
        <f>+VLOOKUP(A404,bd_lista!$A$3:$C$590,3,FALSE)</f>
        <v>Empresa Local de Agua Potable y Alcantarillado Sucre</v>
      </c>
      <c r="D404" s="385" t="str">
        <f>+C404</f>
        <v>Empresa Local de Agua Potable y Alcantarillado Sucre</v>
      </c>
      <c r="E404" s="242" t="s">
        <v>1304</v>
      </c>
      <c r="F404" s="243">
        <f ca="1">+IFERROR(INDEX('Hoja de Trabajo para listado'!$A$155:$Z$1048576,MATCH($A404,'Hoja de Trabajo para listado'!$A$155:$A$1048576,0),MATCH((CUADRO!F$5&amp;$E404),'Hoja de Trabajo para listado'!$A$151:$Z$151,0)),0)+IFERROR(INDEX('Hoja de Trabajo para listado'!$AB$155:$BA$1048576,MATCH($A404,'Hoja de Trabajo para listado'!$AB$155:$AB$1048576,0),MATCH((CUADRO!F$5&amp;$E404),'Hoja de Trabajo para listado'!$AB$151:$BA$151,0)),0)+IFERROR(INDEX('Hoja de Trabajo para listado'!$BC$155:$CB$1048576,MATCH($A404,'Hoja de Trabajo para listado'!$BC$155:$BC$1048576,0),MATCH((CUADRO!F$5&amp;$E404),'Hoja de Trabajo para listado'!$BC$151:$CB$151,0)),0)+IFERROR(INDEX('Hoja de Trabajo para listado'!$DE$153:$DG$274,MATCH($A404,'Hoja de Trabajo para listado'!$DE$153:$DE$1048576,0),MATCH((CUADRO!F$5&amp;$E404),'Hoja de Trabajo para listado'!$DE$151:$DG$151,0)),0)+IFERROR(INDEX('Hoja de Trabajo para listado'!$CD$155:$DC$1048576,MATCH($A404,'Hoja de Trabajo para listado'!$CD$155:$CD$1048576,0),MATCH((CUADRO!F$5&amp;$E404),'Hoja de Trabajo para listado'!$CD$151:$DC$151,0)),0)</f>
        <v>0</v>
      </c>
      <c r="G404" s="243">
        <f ca="1">+IFERROR(INDEX('Hoja de Trabajo para listado'!$A$155:$Z$1048576,MATCH($A404,'Hoja de Trabajo para listado'!$A$155:$A$1048576,0),MATCH((CUADRO!G$5&amp;$E404),'Hoja de Trabajo para listado'!$A$151:$Z$151,0)),0)+IFERROR(INDEX('Hoja de Trabajo para listado'!$AB$155:$BA$1048576,MATCH($A404,'Hoja de Trabajo para listado'!$AB$155:$AB$1048576,0),MATCH((CUADRO!G$5&amp;$E404),'Hoja de Trabajo para listado'!$AB$151:$BA$151,0)),0)+IFERROR(INDEX('Hoja de Trabajo para listado'!$BC$155:$CB$1048576,MATCH($A404,'Hoja de Trabajo para listado'!$BC$155:$BC$1048576,0),MATCH((CUADRO!G$5&amp;$E404),'Hoja de Trabajo para listado'!$BC$151:$CB$151,0)),0)+IFERROR(INDEX('Hoja de Trabajo para listado'!$DE$153:$DG$274,MATCH($A404,'Hoja de Trabajo para listado'!$DE$153:$DE$1048576,0),MATCH((CUADRO!G$5&amp;$E404),'Hoja de Trabajo para listado'!$DE$151:$DG$151,0)),0)+IFERROR(INDEX('Hoja de Trabajo para listado'!$CD$155:$DC$1048576,MATCH($A404,'Hoja de Trabajo para listado'!$CD$155:$CD$1048576,0),MATCH((CUADRO!G$5&amp;$E404),'Hoja de Trabajo para listado'!$CD$151:$DC$151,0)),0)</f>
        <v>0</v>
      </c>
      <c r="H404" s="243">
        <f ca="1">+IFERROR(INDEX('Hoja de Trabajo para listado'!$A$155:$Z$1048576,MATCH($A404,'Hoja de Trabajo para listado'!$A$155:$A$1048576,0),MATCH((CUADRO!H$5&amp;$E404),'Hoja de Trabajo para listado'!$A$151:$Z$151,0)),0)+IFERROR(INDEX('Hoja de Trabajo para listado'!$AB$155:$BA$1048576,MATCH($A404,'Hoja de Trabajo para listado'!$AB$155:$AB$1048576,0),MATCH((CUADRO!H$5&amp;$E404),'Hoja de Trabajo para listado'!$AB$151:$BA$151,0)),0)+IFERROR(INDEX('Hoja de Trabajo para listado'!$BC$155:$CB$1048576,MATCH($A404,'Hoja de Trabajo para listado'!$BC$155:$BC$1048576,0),MATCH((CUADRO!H$5&amp;$E404),'Hoja de Trabajo para listado'!$BC$151:$CB$151,0)),0)+IFERROR(INDEX('Hoja de Trabajo para listado'!$DE$153:$DG$274,MATCH($A404,'Hoja de Trabajo para listado'!$DE$153:$DE$1048576,0),MATCH((CUADRO!H$5&amp;$E404),'Hoja de Trabajo para listado'!$DE$151:$DG$151,0)),0)+IFERROR(INDEX('Hoja de Trabajo para listado'!$CD$155:$DC$1048576,MATCH($A404,'Hoja de Trabajo para listado'!$CD$155:$CD$1048576,0),MATCH((CUADRO!H$5&amp;$E404),'Hoja de Trabajo para listado'!$CD$151:$DC$151,0)),0)</f>
        <v>0</v>
      </c>
      <c r="I404" s="243">
        <f ca="1">+IFERROR(INDEX('Hoja de Trabajo para listado'!$A$155:$Z$1048576,MATCH($A404,'Hoja de Trabajo para listado'!$A$155:$A$1048576,0),MATCH((CUADRO!I$5&amp;$E404),'Hoja de Trabajo para listado'!$A$151:$Z$151,0)),0)+IFERROR(INDEX('Hoja de Trabajo para listado'!$AB$155:$BA$1048576,MATCH($A404,'Hoja de Trabajo para listado'!$AB$155:$AB$1048576,0),MATCH((CUADRO!I$5&amp;$E404),'Hoja de Trabajo para listado'!$AB$151:$BA$151,0)),0)+IFERROR(INDEX('Hoja de Trabajo para listado'!$BC$155:$CB$1048576,MATCH($A404,'Hoja de Trabajo para listado'!$BC$155:$BC$1048576,0),MATCH((CUADRO!I$5&amp;$E404),'Hoja de Trabajo para listado'!$BC$151:$CB$151,0)),0)+IFERROR(INDEX('Hoja de Trabajo para listado'!$DE$153:$DG$274,MATCH($A404,'Hoja de Trabajo para listado'!$DE$153:$DE$1048576,0),MATCH((CUADRO!I$5&amp;$E404),'Hoja de Trabajo para listado'!$DE$151:$DG$151,0)),0)+IFERROR(INDEX('Hoja de Trabajo para listado'!$CD$155:$DC$1048576,MATCH($A404,'Hoja de Trabajo para listado'!$CD$155:$CD$1048576,0),MATCH((CUADRO!I$5&amp;$E404),'Hoja de Trabajo para listado'!$CD$151:$DC$151,0)),0)</f>
        <v>0</v>
      </c>
      <c r="J404" s="243">
        <f ca="1">+IFERROR(INDEX('Hoja de Trabajo para listado'!$A$155:$Z$1048576,MATCH($A404,'Hoja de Trabajo para listado'!$A$155:$A$1048576,0),MATCH((CUADRO!J$5&amp;$E404),'Hoja de Trabajo para listado'!$A$151:$Z$151,0)),0)+IFERROR(INDEX('Hoja de Trabajo para listado'!$AB$155:$BA$1048576,MATCH($A404,'Hoja de Trabajo para listado'!$AB$155:$AB$1048576,0),MATCH((CUADRO!J$5&amp;$E404),'Hoja de Trabajo para listado'!$AB$151:$BA$151,0)),0)+IFERROR(INDEX('Hoja de Trabajo para listado'!$BC$155:$CB$1048576,MATCH($A404,'Hoja de Trabajo para listado'!$BC$155:$BC$1048576,0),MATCH((CUADRO!J$5&amp;$E404),'Hoja de Trabajo para listado'!$BC$151:$CB$151,0)),0)+IFERROR(INDEX('Hoja de Trabajo para listado'!$DE$153:$DG$274,MATCH($A404,'Hoja de Trabajo para listado'!$DE$153:$DE$1048576,0),MATCH((CUADRO!J$5&amp;$E404),'Hoja de Trabajo para listado'!$DE$151:$DG$151,0)),0)+IFERROR(INDEX('Hoja de Trabajo para listado'!$CD$155:$DC$1048576,MATCH($A404,'Hoja de Trabajo para listado'!$CD$155:$CD$1048576,0),MATCH((CUADRO!J$5&amp;$E404),'Hoja de Trabajo para listado'!$CD$151:$DC$151,0)),0)</f>
        <v>0</v>
      </c>
      <c r="K404" s="243">
        <f ca="1">+IFERROR(INDEX('Hoja de Trabajo para listado'!$A$155:$Z$1048576,MATCH($A404,'Hoja de Trabajo para listado'!$A$155:$A$1048576,0),MATCH((CUADRO!K$5&amp;$E404),'Hoja de Trabajo para listado'!$A$151:$Z$151,0)),0)+IFERROR(INDEX('Hoja de Trabajo para listado'!$AB$155:$BA$1048576,MATCH($A404,'Hoja de Trabajo para listado'!$AB$155:$AB$1048576,0),MATCH((CUADRO!K$5&amp;$E404),'Hoja de Trabajo para listado'!$AB$151:$BA$151,0)),0)+IFERROR(INDEX('Hoja de Trabajo para listado'!$BC$155:$CB$1048576,MATCH($A404,'Hoja de Trabajo para listado'!$BC$155:$BC$1048576,0),MATCH((CUADRO!K$5&amp;$E404),'Hoja de Trabajo para listado'!$BC$151:$CB$151,0)),0)+IFERROR(INDEX('Hoja de Trabajo para listado'!$DE$153:$DG$274,MATCH($A404,'Hoja de Trabajo para listado'!$DE$153:$DE$1048576,0),MATCH((CUADRO!K$5&amp;$E404),'Hoja de Trabajo para listado'!$DE$151:$DG$151,0)),0)+IFERROR(INDEX('Hoja de Trabajo para listado'!$CD$155:$DC$1048576,MATCH($A404,'Hoja de Trabajo para listado'!$CD$155:$CD$1048576,0),MATCH((CUADRO!K$5&amp;$E404),'Hoja de Trabajo para listado'!$CD$151:$DC$151,0)),0)</f>
        <v>0</v>
      </c>
      <c r="L404" s="243">
        <f ca="1">+IFERROR(INDEX('Hoja de Trabajo para listado'!$A$155:$Z$1048576,MATCH($A404,'Hoja de Trabajo para listado'!$A$155:$A$1048576,0),MATCH((CUADRO!L$5&amp;$E404),'Hoja de Trabajo para listado'!$A$151:$Z$151,0)),0)+IFERROR(INDEX('Hoja de Trabajo para listado'!$AB$155:$BA$1048576,MATCH($A404,'Hoja de Trabajo para listado'!$AB$155:$AB$1048576,0),MATCH((CUADRO!L$5&amp;$E404),'Hoja de Trabajo para listado'!$AB$151:$BA$151,0)),0)+IFERROR(INDEX('Hoja de Trabajo para listado'!$BC$155:$CB$1048576,MATCH($A404,'Hoja de Trabajo para listado'!$BC$155:$BC$1048576,0),MATCH((CUADRO!L$5&amp;$E404),'Hoja de Trabajo para listado'!$BC$151:$CB$151,0)),0)+IFERROR(INDEX('Hoja de Trabajo para listado'!$DE$153:$DG$274,MATCH($A404,'Hoja de Trabajo para listado'!$DE$153:$DE$1048576,0),MATCH((CUADRO!L$5&amp;$E404),'Hoja de Trabajo para listado'!$DE$151:$DG$151,0)),0)+IFERROR(INDEX('Hoja de Trabajo para listado'!$CD$155:$DC$1048576,MATCH($A404,'Hoja de Trabajo para listado'!$CD$155:$CD$1048576,0),MATCH((CUADRO!L$5&amp;$E404),'Hoja de Trabajo para listado'!$CD$151:$DC$151,0)),0)</f>
        <v>0</v>
      </c>
      <c r="M404" s="243">
        <f ca="1">+IFERROR(INDEX('Hoja de Trabajo para listado'!$A$155:$Z$1048576,MATCH($A404,'Hoja de Trabajo para listado'!$A$155:$A$1048576,0),MATCH((CUADRO!M$5&amp;$E404),'Hoja de Trabajo para listado'!$A$151:$Z$151,0)),0)+IFERROR(INDEX('Hoja de Trabajo para listado'!$AB$155:$BA$1048576,MATCH($A404,'Hoja de Trabajo para listado'!$AB$155:$AB$1048576,0),MATCH((CUADRO!M$5&amp;$E404),'Hoja de Trabajo para listado'!$AB$151:$BA$151,0)),0)+IFERROR(INDEX('Hoja de Trabajo para listado'!$BC$155:$CB$1048576,MATCH($A404,'Hoja de Trabajo para listado'!$BC$155:$BC$1048576,0),MATCH((CUADRO!M$5&amp;$E404),'Hoja de Trabajo para listado'!$BC$151:$CB$151,0)),0)+IFERROR(INDEX('Hoja de Trabajo para listado'!$DE$153:$DG$274,MATCH($A404,'Hoja de Trabajo para listado'!$DE$153:$DE$1048576,0),MATCH((CUADRO!M$5&amp;$E404),'Hoja de Trabajo para listado'!$DE$151:$DG$151,0)),0)+IFERROR(INDEX('Hoja de Trabajo para listado'!$CD$155:$DC$1048576,MATCH($A404,'Hoja de Trabajo para listado'!$CD$155:$CD$1048576,0),MATCH((CUADRO!M$5&amp;$E404),'Hoja de Trabajo para listado'!$CD$151:$DC$151,0)),0)</f>
        <v>0</v>
      </c>
      <c r="N404" s="243">
        <f ca="1">+IFERROR(INDEX('Hoja de Trabajo para listado'!$A$155:$Z$1048576,MATCH($A404,'Hoja de Trabajo para listado'!$A$155:$A$1048576,0),MATCH((CUADRO!N$5&amp;$E404),'Hoja de Trabajo para listado'!$A$151:$Z$151,0)),0)+IFERROR(INDEX('Hoja de Trabajo para listado'!$AB$155:$BA$1048576,MATCH($A404,'Hoja de Trabajo para listado'!$AB$155:$AB$1048576,0),MATCH((CUADRO!N$5&amp;$E404),'Hoja de Trabajo para listado'!$AB$151:$BA$151,0)),0)+IFERROR(INDEX('Hoja de Trabajo para listado'!$BC$155:$CB$1048576,MATCH($A404,'Hoja de Trabajo para listado'!$BC$155:$BC$1048576,0),MATCH((CUADRO!N$5&amp;$E404),'Hoja de Trabajo para listado'!$BC$151:$CB$151,0)),0)+IFERROR(INDEX('Hoja de Trabajo para listado'!$DE$153:$DG$274,MATCH($A404,'Hoja de Trabajo para listado'!$DE$153:$DE$1048576,0),MATCH((CUADRO!N$5&amp;$E404),'Hoja de Trabajo para listado'!$DE$151:$DG$151,0)),0)+IFERROR(INDEX('Hoja de Trabajo para listado'!$CD$155:$DC$1048576,MATCH($A404,'Hoja de Trabajo para listado'!$CD$155:$CD$1048576,0),MATCH((CUADRO!N$5&amp;$E404),'Hoja de Trabajo para listado'!$CD$151:$DC$151,0)),0)</f>
        <v>0</v>
      </c>
      <c r="O404" s="243">
        <f ca="1">+IFERROR(INDEX('Hoja de Trabajo para listado'!$A$155:$Z$1048576,MATCH($A404,'Hoja de Trabajo para listado'!$A$155:$A$1048576,0),MATCH((CUADRO!O$5&amp;$E404),'Hoja de Trabajo para listado'!$A$151:$Z$151,0)),0)+IFERROR(INDEX('Hoja de Trabajo para listado'!$AB$155:$BA$1048576,MATCH($A404,'Hoja de Trabajo para listado'!$AB$155:$AB$1048576,0),MATCH((CUADRO!O$5&amp;$E404),'Hoja de Trabajo para listado'!$AB$151:$BA$151,0)),0)+IFERROR(INDEX('Hoja de Trabajo para listado'!$BC$155:$CB$1048576,MATCH($A404,'Hoja de Trabajo para listado'!$BC$155:$BC$1048576,0),MATCH((CUADRO!O$5&amp;$E404),'Hoja de Trabajo para listado'!$BC$151:$CB$151,0)),0)+IFERROR(INDEX('Hoja de Trabajo para listado'!$DE$153:$DG$274,MATCH($A404,'Hoja de Trabajo para listado'!$DE$153:$DE$1048576,0),MATCH((CUADRO!O$5&amp;$E404),'Hoja de Trabajo para listado'!$DE$151:$DG$151,0)),0)+IFERROR(INDEX('Hoja de Trabajo para listado'!$CD$155:$DC$1048576,MATCH($A404,'Hoja de Trabajo para listado'!$CD$155:$CD$1048576,0),MATCH((CUADRO!O$5&amp;$E404),'Hoja de Trabajo para listado'!$CD$151:$DC$151,0)),0)</f>
        <v>0</v>
      </c>
      <c r="P404" s="243">
        <f ca="1">+IFERROR(INDEX('Hoja de Trabajo para listado'!$A$155:$Z$1048576,MATCH($A404,'Hoja de Trabajo para listado'!$A$155:$A$1048576,0),MATCH((CUADRO!P$5&amp;$E404),'Hoja de Trabajo para listado'!$A$151:$Z$151,0)),0)+IFERROR(INDEX('Hoja de Trabajo para listado'!$AB$155:$BA$1048576,MATCH($A404,'Hoja de Trabajo para listado'!$AB$155:$AB$1048576,0),MATCH((CUADRO!P$5&amp;$E404),'Hoja de Trabajo para listado'!$AB$151:$BA$151,0)),0)+IFERROR(INDEX('Hoja de Trabajo para listado'!$BC$155:$CB$1048576,MATCH($A404,'Hoja de Trabajo para listado'!$BC$155:$BC$1048576,0),MATCH((CUADRO!P$5&amp;$E404),'Hoja de Trabajo para listado'!$BC$151:$CB$151,0)),0)+IFERROR(INDEX('Hoja de Trabajo para listado'!$DE$153:$DG$274,MATCH($A404,'Hoja de Trabajo para listado'!$DE$153:$DE$1048576,0),MATCH((CUADRO!P$5&amp;$E404),'Hoja de Trabajo para listado'!$DE$151:$DG$151,0)),0)+IFERROR(INDEX('Hoja de Trabajo para listado'!$CD$155:$DC$1048576,MATCH($A404,'Hoja de Trabajo para listado'!$CD$155:$CD$1048576,0),MATCH((CUADRO!P$5&amp;$E404),'Hoja de Trabajo para listado'!$CD$151:$DC$151,0)),0)</f>
        <v>0</v>
      </c>
      <c r="Q404" s="243">
        <f ca="1">+IFERROR(INDEX('Hoja de Trabajo para listado'!$A$155:$Z$1048576,MATCH($A404,'Hoja de Trabajo para listado'!$A$155:$A$1048576,0),MATCH((CUADRO!Q$5&amp;$E404),'Hoja de Trabajo para listado'!$A$151:$Z$151,0)),0)+IFERROR(INDEX('Hoja de Trabajo para listado'!$AB$155:$BA$1048576,MATCH($A404,'Hoja de Trabajo para listado'!$AB$155:$AB$1048576,0),MATCH((CUADRO!Q$5&amp;$E404),'Hoja de Trabajo para listado'!$AB$151:$BA$151,0)),0)+IFERROR(INDEX('Hoja de Trabajo para listado'!$BC$155:$CB$1048576,MATCH($A404,'Hoja de Trabajo para listado'!$BC$155:$BC$1048576,0),MATCH((CUADRO!Q$5&amp;$E404),'Hoja de Trabajo para listado'!$BC$151:$CB$151,0)),0)+IFERROR(INDEX('Hoja de Trabajo para listado'!$DE$153:$DG$274,MATCH($A404,'Hoja de Trabajo para listado'!$DE$153:$DE$1048576,0),MATCH((CUADRO!Q$5&amp;$E404),'Hoja de Trabajo para listado'!$DE$151:$DG$151,0)),0)+IFERROR(INDEX('Hoja de Trabajo para listado'!$CD$155:$DC$1048576,MATCH($A404,'Hoja de Trabajo para listado'!$CD$155:$CD$1048576,0),MATCH((CUADRO!Q$5&amp;$E404),'Hoja de Trabajo para listado'!$CD$151:$DC$151,0)),0)</f>
        <v>0</v>
      </c>
      <c r="R404" s="243">
        <f t="shared" ca="1" si="15"/>
        <v>0</v>
      </c>
      <c r="S404" s="249"/>
      <c r="T404" s="243">
        <f ca="1">+T405</f>
        <v>54227.75</v>
      </c>
      <c r="U404" s="242">
        <f t="shared" si="16"/>
        <v>1</v>
      </c>
      <c r="V404" s="333" t="str">
        <f>+VLOOKUP(A404,bd_lista!$A$3:$E$590,5,FALSE)</f>
        <v>Empresas Municipales</v>
      </c>
      <c r="W404" s="383" t="str">
        <f>+V404</f>
        <v>Empresas Municipales</v>
      </c>
      <c r="X404" s="242">
        <f>+VLOOKUP(A404,[3]Sheet1!$A$13:$D$744,4,FALSE)</f>
        <v>0</v>
      </c>
      <c r="Y404" s="242" t="e">
        <f>+VLOOKUP(X404,bd_lista!$A$3:$C$590,3,FALSE)</f>
        <v>#N/A</v>
      </c>
      <c r="Z404" s="294">
        <f>+X404</f>
        <v>0</v>
      </c>
      <c r="AA404" s="319" t="e">
        <f>+Y404</f>
        <v>#N/A</v>
      </c>
    </row>
    <row r="405" spans="1:27" customFormat="1" ht="27" hidden="1" customHeight="1">
      <c r="A405" s="32">
        <v>802</v>
      </c>
      <c r="B405" s="389"/>
      <c r="C405" s="333" t="str">
        <f>+VLOOKUP(A405,bd_lista!$A$3:$C$590,3,FALSE)</f>
        <v>Empresa Local de Agua Potable y Alcantarillado Sucre</v>
      </c>
      <c r="D405" s="386"/>
      <c r="E405" s="244" t="s">
        <v>1305</v>
      </c>
      <c r="F405" s="243">
        <f ca="1">+IFERROR(INDEX('Hoja de Trabajo para listado'!$A$155:$Z$1048576,MATCH($A405,'Hoja de Trabajo para listado'!$A$155:$A$1048576,0),MATCH((CUADRO!F$5&amp;$E405),'Hoja de Trabajo para listado'!$A$151:$Z$151,0)),0)+IFERROR(INDEX('Hoja de Trabajo para listado'!$AB$155:$BA$1048576,MATCH($A405,'Hoja de Trabajo para listado'!$AB$155:$AB$1048576,0),MATCH((CUADRO!F$5&amp;$E405),'Hoja de Trabajo para listado'!$AB$151:$BA$151,0)),0)+IFERROR(INDEX('Hoja de Trabajo para listado'!$BC$155:$CB$1048576,MATCH($A405,'Hoja de Trabajo para listado'!$BC$155:$BC$1048576,0),MATCH((CUADRO!F$5&amp;$E405),'Hoja de Trabajo para listado'!$BC$151:$CB$151,0)),0)+IFERROR(INDEX('Hoja de Trabajo para listado'!$DE$153:$DG$274,MATCH($A405,'Hoja de Trabajo para listado'!$DE$153:$DE$1048576,0),MATCH((CUADRO!F$5&amp;$E405),'Hoja de Trabajo para listado'!$DE$151:$DG$151,0)),0)+IFERROR(INDEX('Hoja de Trabajo para listado'!$CD$155:$DC$1048576,MATCH($A405,'Hoja de Trabajo para listado'!$CD$155:$CD$1048576,0),MATCH((CUADRO!F$5&amp;$E405),'Hoja de Trabajo para listado'!$CD$151:$DC$151,0)),0)</f>
        <v>0</v>
      </c>
      <c r="G405" s="243">
        <f ca="1">+IFERROR(INDEX('Hoja de Trabajo para listado'!$A$155:$Z$1048576,MATCH($A405,'Hoja de Trabajo para listado'!$A$155:$A$1048576,0),MATCH((CUADRO!G$5&amp;$E405),'Hoja de Trabajo para listado'!$A$151:$Z$151,0)),0)+IFERROR(INDEX('Hoja de Trabajo para listado'!$AB$155:$BA$1048576,MATCH($A405,'Hoja de Trabajo para listado'!$AB$155:$AB$1048576,0),MATCH((CUADRO!G$5&amp;$E405),'Hoja de Trabajo para listado'!$AB$151:$BA$151,0)),0)+IFERROR(INDEX('Hoja de Trabajo para listado'!$BC$155:$CB$1048576,MATCH($A405,'Hoja de Trabajo para listado'!$BC$155:$BC$1048576,0),MATCH((CUADRO!G$5&amp;$E405),'Hoja de Trabajo para listado'!$BC$151:$CB$151,0)),0)+IFERROR(INDEX('Hoja de Trabajo para listado'!$DE$153:$DG$274,MATCH($A405,'Hoja de Trabajo para listado'!$DE$153:$DE$1048576,0),MATCH((CUADRO!G$5&amp;$E405),'Hoja de Trabajo para listado'!$DE$151:$DG$151,0)),0)+IFERROR(INDEX('Hoja de Trabajo para listado'!$CD$155:$DC$1048576,MATCH($A405,'Hoja de Trabajo para listado'!$CD$155:$CD$1048576,0),MATCH((CUADRO!G$5&amp;$E405),'Hoja de Trabajo para listado'!$CD$151:$DC$151,0)),0)</f>
        <v>54227.75</v>
      </c>
      <c r="H405" s="243">
        <f ca="1">+IFERROR(INDEX('Hoja de Trabajo para listado'!$A$155:$Z$1048576,MATCH($A405,'Hoja de Trabajo para listado'!$A$155:$A$1048576,0),MATCH((CUADRO!H$5&amp;$E405),'Hoja de Trabajo para listado'!$A$151:$Z$151,0)),0)+IFERROR(INDEX('Hoja de Trabajo para listado'!$AB$155:$BA$1048576,MATCH($A405,'Hoja de Trabajo para listado'!$AB$155:$AB$1048576,0),MATCH((CUADRO!H$5&amp;$E405),'Hoja de Trabajo para listado'!$AB$151:$BA$151,0)),0)+IFERROR(INDEX('Hoja de Trabajo para listado'!$BC$155:$CB$1048576,MATCH($A405,'Hoja de Trabajo para listado'!$BC$155:$BC$1048576,0),MATCH((CUADRO!H$5&amp;$E405),'Hoja de Trabajo para listado'!$BC$151:$CB$151,0)),0)+IFERROR(INDEX('Hoja de Trabajo para listado'!$DE$153:$DG$274,MATCH($A405,'Hoja de Trabajo para listado'!$DE$153:$DE$1048576,0),MATCH((CUADRO!H$5&amp;$E405),'Hoja de Trabajo para listado'!$DE$151:$DG$151,0)),0)+IFERROR(INDEX('Hoja de Trabajo para listado'!$CD$155:$DC$1048576,MATCH($A405,'Hoja de Trabajo para listado'!$CD$155:$CD$1048576,0),MATCH((CUADRO!H$5&amp;$E405),'Hoja de Trabajo para listado'!$CD$151:$DC$151,0)),0)</f>
        <v>0</v>
      </c>
      <c r="I405" s="243">
        <f ca="1">+IFERROR(INDEX('Hoja de Trabajo para listado'!$A$155:$Z$1048576,MATCH($A405,'Hoja de Trabajo para listado'!$A$155:$A$1048576,0),MATCH((CUADRO!I$5&amp;$E405),'Hoja de Trabajo para listado'!$A$151:$Z$151,0)),0)+IFERROR(INDEX('Hoja de Trabajo para listado'!$AB$155:$BA$1048576,MATCH($A405,'Hoja de Trabajo para listado'!$AB$155:$AB$1048576,0),MATCH((CUADRO!I$5&amp;$E405),'Hoja de Trabajo para listado'!$AB$151:$BA$151,0)),0)+IFERROR(INDEX('Hoja de Trabajo para listado'!$BC$155:$CB$1048576,MATCH($A405,'Hoja de Trabajo para listado'!$BC$155:$BC$1048576,0),MATCH((CUADRO!I$5&amp;$E405),'Hoja de Trabajo para listado'!$BC$151:$CB$151,0)),0)+IFERROR(INDEX('Hoja de Trabajo para listado'!$DE$153:$DG$274,MATCH($A405,'Hoja de Trabajo para listado'!$DE$153:$DE$1048576,0),MATCH((CUADRO!I$5&amp;$E405),'Hoja de Trabajo para listado'!$DE$151:$DG$151,0)),0)+IFERROR(INDEX('Hoja de Trabajo para listado'!$CD$155:$DC$1048576,MATCH($A405,'Hoja de Trabajo para listado'!$CD$155:$CD$1048576,0),MATCH((CUADRO!I$5&amp;$E405),'Hoja de Trabajo para listado'!$CD$151:$DC$151,0)),0)</f>
        <v>0</v>
      </c>
      <c r="J405" s="243">
        <f ca="1">+IFERROR(INDEX('Hoja de Trabajo para listado'!$A$155:$Z$1048576,MATCH($A405,'Hoja de Trabajo para listado'!$A$155:$A$1048576,0),MATCH((CUADRO!J$5&amp;$E405),'Hoja de Trabajo para listado'!$A$151:$Z$151,0)),0)+IFERROR(INDEX('Hoja de Trabajo para listado'!$AB$155:$BA$1048576,MATCH($A405,'Hoja de Trabajo para listado'!$AB$155:$AB$1048576,0),MATCH((CUADRO!J$5&amp;$E405),'Hoja de Trabajo para listado'!$AB$151:$BA$151,0)),0)+IFERROR(INDEX('Hoja de Trabajo para listado'!$BC$155:$CB$1048576,MATCH($A405,'Hoja de Trabajo para listado'!$BC$155:$BC$1048576,0),MATCH((CUADRO!J$5&amp;$E405),'Hoja de Trabajo para listado'!$BC$151:$CB$151,0)),0)+IFERROR(INDEX('Hoja de Trabajo para listado'!$DE$153:$DG$274,MATCH($A405,'Hoja de Trabajo para listado'!$DE$153:$DE$1048576,0),MATCH((CUADRO!J$5&amp;$E405),'Hoja de Trabajo para listado'!$DE$151:$DG$151,0)),0)+IFERROR(INDEX('Hoja de Trabajo para listado'!$CD$155:$DC$1048576,MATCH($A405,'Hoja de Trabajo para listado'!$CD$155:$CD$1048576,0),MATCH((CUADRO!J$5&amp;$E405),'Hoja de Trabajo para listado'!$CD$151:$DC$151,0)),0)</f>
        <v>0</v>
      </c>
      <c r="K405" s="243">
        <f ca="1">+IFERROR(INDEX('Hoja de Trabajo para listado'!$A$155:$Z$1048576,MATCH($A405,'Hoja de Trabajo para listado'!$A$155:$A$1048576,0),MATCH((CUADRO!K$5&amp;$E405),'Hoja de Trabajo para listado'!$A$151:$Z$151,0)),0)+IFERROR(INDEX('Hoja de Trabajo para listado'!$AB$155:$BA$1048576,MATCH($A405,'Hoja de Trabajo para listado'!$AB$155:$AB$1048576,0),MATCH((CUADRO!K$5&amp;$E405),'Hoja de Trabajo para listado'!$AB$151:$BA$151,0)),0)+IFERROR(INDEX('Hoja de Trabajo para listado'!$BC$155:$CB$1048576,MATCH($A405,'Hoja de Trabajo para listado'!$BC$155:$BC$1048576,0),MATCH((CUADRO!K$5&amp;$E405),'Hoja de Trabajo para listado'!$BC$151:$CB$151,0)),0)+IFERROR(INDEX('Hoja de Trabajo para listado'!$DE$153:$DG$274,MATCH($A405,'Hoja de Trabajo para listado'!$DE$153:$DE$1048576,0),MATCH((CUADRO!K$5&amp;$E405),'Hoja de Trabajo para listado'!$DE$151:$DG$151,0)),0)+IFERROR(INDEX('Hoja de Trabajo para listado'!$CD$155:$DC$1048576,MATCH($A405,'Hoja de Trabajo para listado'!$CD$155:$CD$1048576,0),MATCH((CUADRO!K$5&amp;$E405),'Hoja de Trabajo para listado'!$CD$151:$DC$151,0)),0)</f>
        <v>0</v>
      </c>
      <c r="L405" s="243">
        <f ca="1">+IFERROR(INDEX('Hoja de Trabajo para listado'!$A$155:$Z$1048576,MATCH($A405,'Hoja de Trabajo para listado'!$A$155:$A$1048576,0),MATCH((CUADRO!L$5&amp;$E405),'Hoja de Trabajo para listado'!$A$151:$Z$151,0)),0)+IFERROR(INDEX('Hoja de Trabajo para listado'!$AB$155:$BA$1048576,MATCH($A405,'Hoja de Trabajo para listado'!$AB$155:$AB$1048576,0),MATCH((CUADRO!L$5&amp;$E405),'Hoja de Trabajo para listado'!$AB$151:$BA$151,0)),0)+IFERROR(INDEX('Hoja de Trabajo para listado'!$BC$155:$CB$1048576,MATCH($A405,'Hoja de Trabajo para listado'!$BC$155:$BC$1048576,0),MATCH((CUADRO!L$5&amp;$E405),'Hoja de Trabajo para listado'!$BC$151:$CB$151,0)),0)+IFERROR(INDEX('Hoja de Trabajo para listado'!$DE$153:$DG$274,MATCH($A405,'Hoja de Trabajo para listado'!$DE$153:$DE$1048576,0),MATCH((CUADRO!L$5&amp;$E405),'Hoja de Trabajo para listado'!$DE$151:$DG$151,0)),0)+IFERROR(INDEX('Hoja de Trabajo para listado'!$CD$155:$DC$1048576,MATCH($A405,'Hoja de Trabajo para listado'!$CD$155:$CD$1048576,0),MATCH((CUADRO!L$5&amp;$E405),'Hoja de Trabajo para listado'!$CD$151:$DC$151,0)),0)</f>
        <v>0</v>
      </c>
      <c r="M405" s="243">
        <f ca="1">+IFERROR(INDEX('Hoja de Trabajo para listado'!$A$155:$Z$1048576,MATCH($A405,'Hoja de Trabajo para listado'!$A$155:$A$1048576,0),MATCH((CUADRO!M$5&amp;$E405),'Hoja de Trabajo para listado'!$A$151:$Z$151,0)),0)+IFERROR(INDEX('Hoja de Trabajo para listado'!$AB$155:$BA$1048576,MATCH($A405,'Hoja de Trabajo para listado'!$AB$155:$AB$1048576,0),MATCH((CUADRO!M$5&amp;$E405),'Hoja de Trabajo para listado'!$AB$151:$BA$151,0)),0)+IFERROR(INDEX('Hoja de Trabajo para listado'!$BC$155:$CB$1048576,MATCH($A405,'Hoja de Trabajo para listado'!$BC$155:$BC$1048576,0),MATCH((CUADRO!M$5&amp;$E405),'Hoja de Trabajo para listado'!$BC$151:$CB$151,0)),0)+IFERROR(INDEX('Hoja de Trabajo para listado'!$DE$153:$DG$274,MATCH($A405,'Hoja de Trabajo para listado'!$DE$153:$DE$1048576,0),MATCH((CUADRO!M$5&amp;$E405),'Hoja de Trabajo para listado'!$DE$151:$DG$151,0)),0)+IFERROR(INDEX('Hoja de Trabajo para listado'!$CD$155:$DC$1048576,MATCH($A405,'Hoja de Trabajo para listado'!$CD$155:$CD$1048576,0),MATCH((CUADRO!M$5&amp;$E405),'Hoja de Trabajo para listado'!$CD$151:$DC$151,0)),0)</f>
        <v>0</v>
      </c>
      <c r="N405" s="243">
        <f ca="1">+IFERROR(INDEX('Hoja de Trabajo para listado'!$A$155:$Z$1048576,MATCH($A405,'Hoja de Trabajo para listado'!$A$155:$A$1048576,0),MATCH((CUADRO!N$5&amp;$E405),'Hoja de Trabajo para listado'!$A$151:$Z$151,0)),0)+IFERROR(INDEX('Hoja de Trabajo para listado'!$AB$155:$BA$1048576,MATCH($A405,'Hoja de Trabajo para listado'!$AB$155:$AB$1048576,0),MATCH((CUADRO!N$5&amp;$E405),'Hoja de Trabajo para listado'!$AB$151:$BA$151,0)),0)+IFERROR(INDEX('Hoja de Trabajo para listado'!$BC$155:$CB$1048576,MATCH($A405,'Hoja de Trabajo para listado'!$BC$155:$BC$1048576,0),MATCH((CUADRO!N$5&amp;$E405),'Hoja de Trabajo para listado'!$BC$151:$CB$151,0)),0)+IFERROR(INDEX('Hoja de Trabajo para listado'!$DE$153:$DG$274,MATCH($A405,'Hoja de Trabajo para listado'!$DE$153:$DE$1048576,0),MATCH((CUADRO!N$5&amp;$E405),'Hoja de Trabajo para listado'!$DE$151:$DG$151,0)),0)+IFERROR(INDEX('Hoja de Trabajo para listado'!$CD$155:$DC$1048576,MATCH($A405,'Hoja de Trabajo para listado'!$CD$155:$CD$1048576,0),MATCH((CUADRO!N$5&amp;$E405),'Hoja de Trabajo para listado'!$CD$151:$DC$151,0)),0)</f>
        <v>0</v>
      </c>
      <c r="O405" s="243">
        <f ca="1">+IFERROR(INDEX('Hoja de Trabajo para listado'!$A$155:$Z$1048576,MATCH($A405,'Hoja de Trabajo para listado'!$A$155:$A$1048576,0),MATCH((CUADRO!O$5&amp;$E405),'Hoja de Trabajo para listado'!$A$151:$Z$151,0)),0)+IFERROR(INDEX('Hoja de Trabajo para listado'!$AB$155:$BA$1048576,MATCH($A405,'Hoja de Trabajo para listado'!$AB$155:$AB$1048576,0),MATCH((CUADRO!O$5&amp;$E405),'Hoja de Trabajo para listado'!$AB$151:$BA$151,0)),0)+IFERROR(INDEX('Hoja de Trabajo para listado'!$BC$155:$CB$1048576,MATCH($A405,'Hoja de Trabajo para listado'!$BC$155:$BC$1048576,0),MATCH((CUADRO!O$5&amp;$E405),'Hoja de Trabajo para listado'!$BC$151:$CB$151,0)),0)+IFERROR(INDEX('Hoja de Trabajo para listado'!$DE$153:$DG$274,MATCH($A405,'Hoja de Trabajo para listado'!$DE$153:$DE$1048576,0),MATCH((CUADRO!O$5&amp;$E405),'Hoja de Trabajo para listado'!$DE$151:$DG$151,0)),0)+IFERROR(INDEX('Hoja de Trabajo para listado'!$CD$155:$DC$1048576,MATCH($A405,'Hoja de Trabajo para listado'!$CD$155:$CD$1048576,0),MATCH((CUADRO!O$5&amp;$E405),'Hoja de Trabajo para listado'!$CD$151:$DC$151,0)),0)</f>
        <v>0</v>
      </c>
      <c r="P405" s="243">
        <f ca="1">+IFERROR(INDEX('Hoja de Trabajo para listado'!$A$155:$Z$1048576,MATCH($A405,'Hoja de Trabajo para listado'!$A$155:$A$1048576,0),MATCH((CUADRO!P$5&amp;$E405),'Hoja de Trabajo para listado'!$A$151:$Z$151,0)),0)+IFERROR(INDEX('Hoja de Trabajo para listado'!$AB$155:$BA$1048576,MATCH($A405,'Hoja de Trabajo para listado'!$AB$155:$AB$1048576,0),MATCH((CUADRO!P$5&amp;$E405),'Hoja de Trabajo para listado'!$AB$151:$BA$151,0)),0)+IFERROR(INDEX('Hoja de Trabajo para listado'!$BC$155:$CB$1048576,MATCH($A405,'Hoja de Trabajo para listado'!$BC$155:$BC$1048576,0),MATCH((CUADRO!P$5&amp;$E405),'Hoja de Trabajo para listado'!$BC$151:$CB$151,0)),0)+IFERROR(INDEX('Hoja de Trabajo para listado'!$DE$153:$DG$274,MATCH($A405,'Hoja de Trabajo para listado'!$DE$153:$DE$1048576,0),MATCH((CUADRO!P$5&amp;$E405),'Hoja de Trabajo para listado'!$DE$151:$DG$151,0)),0)+IFERROR(INDEX('Hoja de Trabajo para listado'!$CD$155:$DC$1048576,MATCH($A405,'Hoja de Trabajo para listado'!$CD$155:$CD$1048576,0),MATCH((CUADRO!P$5&amp;$E405),'Hoja de Trabajo para listado'!$CD$151:$DC$151,0)),0)</f>
        <v>0</v>
      </c>
      <c r="Q405" s="243">
        <f ca="1">+IFERROR(INDEX('Hoja de Trabajo para listado'!$A$155:$Z$1048576,MATCH($A405,'Hoja de Trabajo para listado'!$A$155:$A$1048576,0),MATCH((CUADRO!Q$5&amp;$E405),'Hoja de Trabajo para listado'!$A$151:$Z$151,0)),0)+IFERROR(INDEX('Hoja de Trabajo para listado'!$AB$155:$BA$1048576,MATCH($A405,'Hoja de Trabajo para listado'!$AB$155:$AB$1048576,0),MATCH((CUADRO!Q$5&amp;$E405),'Hoja de Trabajo para listado'!$AB$151:$BA$151,0)),0)+IFERROR(INDEX('Hoja de Trabajo para listado'!$BC$155:$CB$1048576,MATCH($A405,'Hoja de Trabajo para listado'!$BC$155:$BC$1048576,0),MATCH((CUADRO!Q$5&amp;$E405),'Hoja de Trabajo para listado'!$BC$151:$CB$151,0)),0)+IFERROR(INDEX('Hoja de Trabajo para listado'!$DE$153:$DG$274,MATCH($A405,'Hoja de Trabajo para listado'!$DE$153:$DE$1048576,0),MATCH((CUADRO!Q$5&amp;$E405),'Hoja de Trabajo para listado'!$DE$151:$DG$151,0)),0)+IFERROR(INDEX('Hoja de Trabajo para listado'!$CD$155:$DC$1048576,MATCH($A405,'Hoja de Trabajo para listado'!$CD$155:$CD$1048576,0),MATCH((CUADRO!Q$5&amp;$E405),'Hoja de Trabajo para listado'!$CD$151:$DC$151,0)),0)</f>
        <v>0</v>
      </c>
      <c r="R405" s="243">
        <f t="shared" ca="1" si="15"/>
        <v>54227.75</v>
      </c>
      <c r="S405" s="249">
        <f ca="1">+R404+R405</f>
        <v>54227.75</v>
      </c>
      <c r="T405" s="243">
        <f ca="1">+S405</f>
        <v>54227.75</v>
      </c>
      <c r="U405" s="242">
        <f t="shared" si="16"/>
        <v>2</v>
      </c>
      <c r="V405" s="333" t="str">
        <f>+VLOOKUP(A405,bd_lista!$A$3:$E$590,5,FALSE)</f>
        <v>Empresas Municipales</v>
      </c>
      <c r="W405" s="384"/>
      <c r="X405" s="242">
        <f>+VLOOKUP(A405,[3]Sheet1!$A$13:$D$744,4,FALSE)</f>
        <v>0</v>
      </c>
      <c r="Y405" s="242" t="e">
        <f>+VLOOKUP(X405,bd_lista!$A$3:$C$590,3,FALSE)</f>
        <v>#N/A</v>
      </c>
      <c r="Z405" s="292"/>
      <c r="AA405" s="321"/>
    </row>
    <row r="406" spans="1:27" customFormat="1" ht="15" hidden="1" customHeight="1">
      <c r="A406" s="32">
        <v>821</v>
      </c>
      <c r="B406" s="388">
        <f>+A406</f>
        <v>821</v>
      </c>
      <c r="C406" s="247" t="str">
        <f>+VLOOKUP(A406,bd_lista!$A$3:$C$590,3,FALSE)</f>
        <v>Administración Autónoma para Obras Sanitarias - Potosí</v>
      </c>
      <c r="D406" s="385" t="str">
        <f>+C406</f>
        <v>Administración Autónoma para Obras Sanitarias - Potosí</v>
      </c>
      <c r="E406" s="242" t="s">
        <v>1304</v>
      </c>
      <c r="F406" s="243">
        <f ca="1">+IFERROR(INDEX('Hoja de Trabajo para listado'!$A$155:$Z$1048576,MATCH($A406,'Hoja de Trabajo para listado'!$A$155:$A$1048576,0),MATCH((CUADRO!F$5&amp;$E406),'Hoja de Trabajo para listado'!$A$151:$Z$151,0)),0)+IFERROR(INDEX('Hoja de Trabajo para listado'!$AB$155:$BA$1048576,MATCH($A406,'Hoja de Trabajo para listado'!$AB$155:$AB$1048576,0),MATCH((CUADRO!F$5&amp;$E406),'Hoja de Trabajo para listado'!$AB$151:$BA$151,0)),0)+IFERROR(INDEX('Hoja de Trabajo para listado'!$BC$155:$CB$1048576,MATCH($A406,'Hoja de Trabajo para listado'!$BC$155:$BC$1048576,0),MATCH((CUADRO!F$5&amp;$E406),'Hoja de Trabajo para listado'!$BC$151:$CB$151,0)),0)+IFERROR(INDEX('Hoja de Trabajo para listado'!$DE$153:$DG$274,MATCH($A406,'Hoja de Trabajo para listado'!$DE$153:$DE$1048576,0),MATCH((CUADRO!F$5&amp;$E406),'Hoja de Trabajo para listado'!$DE$151:$DG$151,0)),0)+IFERROR(INDEX('Hoja de Trabajo para listado'!$CD$155:$DC$1048576,MATCH($A406,'Hoja de Trabajo para listado'!$CD$155:$CD$1048576,0),MATCH((CUADRO!F$5&amp;$E406),'Hoja de Trabajo para listado'!$CD$151:$DC$151,0)),0)</f>
        <v>0</v>
      </c>
      <c r="G406" s="243">
        <f ca="1">+IFERROR(INDEX('Hoja de Trabajo para listado'!$A$155:$Z$1048576,MATCH($A406,'Hoja de Trabajo para listado'!$A$155:$A$1048576,0),MATCH((CUADRO!G$5&amp;$E406),'Hoja de Trabajo para listado'!$A$151:$Z$151,0)),0)+IFERROR(INDEX('Hoja de Trabajo para listado'!$AB$155:$BA$1048576,MATCH($A406,'Hoja de Trabajo para listado'!$AB$155:$AB$1048576,0),MATCH((CUADRO!G$5&amp;$E406),'Hoja de Trabajo para listado'!$AB$151:$BA$151,0)),0)+IFERROR(INDEX('Hoja de Trabajo para listado'!$BC$155:$CB$1048576,MATCH($A406,'Hoja de Trabajo para listado'!$BC$155:$BC$1048576,0),MATCH((CUADRO!G$5&amp;$E406),'Hoja de Trabajo para listado'!$BC$151:$CB$151,0)),0)+IFERROR(INDEX('Hoja de Trabajo para listado'!$DE$153:$DG$274,MATCH($A406,'Hoja de Trabajo para listado'!$DE$153:$DE$1048576,0),MATCH((CUADRO!G$5&amp;$E406),'Hoja de Trabajo para listado'!$DE$151:$DG$151,0)),0)+IFERROR(INDEX('Hoja de Trabajo para listado'!$CD$155:$DC$1048576,MATCH($A406,'Hoja de Trabajo para listado'!$CD$155:$CD$1048576,0),MATCH((CUADRO!G$5&amp;$E406),'Hoja de Trabajo para listado'!$CD$151:$DC$151,0)),0)</f>
        <v>0</v>
      </c>
      <c r="H406" s="243">
        <f ca="1">+IFERROR(INDEX('Hoja de Trabajo para listado'!$A$155:$Z$1048576,MATCH($A406,'Hoja de Trabajo para listado'!$A$155:$A$1048576,0),MATCH((CUADRO!H$5&amp;$E406),'Hoja de Trabajo para listado'!$A$151:$Z$151,0)),0)+IFERROR(INDEX('Hoja de Trabajo para listado'!$AB$155:$BA$1048576,MATCH($A406,'Hoja de Trabajo para listado'!$AB$155:$AB$1048576,0),MATCH((CUADRO!H$5&amp;$E406),'Hoja de Trabajo para listado'!$AB$151:$BA$151,0)),0)+IFERROR(INDEX('Hoja de Trabajo para listado'!$BC$155:$CB$1048576,MATCH($A406,'Hoja de Trabajo para listado'!$BC$155:$BC$1048576,0),MATCH((CUADRO!H$5&amp;$E406),'Hoja de Trabajo para listado'!$BC$151:$CB$151,0)),0)+IFERROR(INDEX('Hoja de Trabajo para listado'!$DE$153:$DG$274,MATCH($A406,'Hoja de Trabajo para listado'!$DE$153:$DE$1048576,0),MATCH((CUADRO!H$5&amp;$E406),'Hoja de Trabajo para listado'!$DE$151:$DG$151,0)),0)+IFERROR(INDEX('Hoja de Trabajo para listado'!$CD$155:$DC$1048576,MATCH($A406,'Hoja de Trabajo para listado'!$CD$155:$CD$1048576,0),MATCH((CUADRO!H$5&amp;$E406),'Hoja de Trabajo para listado'!$CD$151:$DC$151,0)),0)</f>
        <v>0</v>
      </c>
      <c r="I406" s="243">
        <f ca="1">+IFERROR(INDEX('Hoja de Trabajo para listado'!$A$155:$Z$1048576,MATCH($A406,'Hoja de Trabajo para listado'!$A$155:$A$1048576,0),MATCH((CUADRO!I$5&amp;$E406),'Hoja de Trabajo para listado'!$A$151:$Z$151,0)),0)+IFERROR(INDEX('Hoja de Trabajo para listado'!$AB$155:$BA$1048576,MATCH($A406,'Hoja de Trabajo para listado'!$AB$155:$AB$1048576,0),MATCH((CUADRO!I$5&amp;$E406),'Hoja de Trabajo para listado'!$AB$151:$BA$151,0)),0)+IFERROR(INDEX('Hoja de Trabajo para listado'!$BC$155:$CB$1048576,MATCH($A406,'Hoja de Trabajo para listado'!$BC$155:$BC$1048576,0),MATCH((CUADRO!I$5&amp;$E406),'Hoja de Trabajo para listado'!$BC$151:$CB$151,0)),0)+IFERROR(INDEX('Hoja de Trabajo para listado'!$DE$153:$DG$274,MATCH($A406,'Hoja de Trabajo para listado'!$DE$153:$DE$1048576,0),MATCH((CUADRO!I$5&amp;$E406),'Hoja de Trabajo para listado'!$DE$151:$DG$151,0)),0)+IFERROR(INDEX('Hoja de Trabajo para listado'!$CD$155:$DC$1048576,MATCH($A406,'Hoja de Trabajo para listado'!$CD$155:$CD$1048576,0),MATCH((CUADRO!I$5&amp;$E406),'Hoja de Trabajo para listado'!$CD$151:$DC$151,0)),0)</f>
        <v>0</v>
      </c>
      <c r="J406" s="243">
        <f ca="1">+IFERROR(INDEX('Hoja de Trabajo para listado'!$A$155:$Z$1048576,MATCH($A406,'Hoja de Trabajo para listado'!$A$155:$A$1048576,0),MATCH((CUADRO!J$5&amp;$E406),'Hoja de Trabajo para listado'!$A$151:$Z$151,0)),0)+IFERROR(INDEX('Hoja de Trabajo para listado'!$AB$155:$BA$1048576,MATCH($A406,'Hoja de Trabajo para listado'!$AB$155:$AB$1048576,0),MATCH((CUADRO!J$5&amp;$E406),'Hoja de Trabajo para listado'!$AB$151:$BA$151,0)),0)+IFERROR(INDEX('Hoja de Trabajo para listado'!$BC$155:$CB$1048576,MATCH($A406,'Hoja de Trabajo para listado'!$BC$155:$BC$1048576,0),MATCH((CUADRO!J$5&amp;$E406),'Hoja de Trabajo para listado'!$BC$151:$CB$151,0)),0)+IFERROR(INDEX('Hoja de Trabajo para listado'!$DE$153:$DG$274,MATCH($A406,'Hoja de Trabajo para listado'!$DE$153:$DE$1048576,0),MATCH((CUADRO!J$5&amp;$E406),'Hoja de Trabajo para listado'!$DE$151:$DG$151,0)),0)+IFERROR(INDEX('Hoja de Trabajo para listado'!$CD$155:$DC$1048576,MATCH($A406,'Hoja de Trabajo para listado'!$CD$155:$CD$1048576,0),MATCH((CUADRO!J$5&amp;$E406),'Hoja de Trabajo para listado'!$CD$151:$DC$151,0)),0)</f>
        <v>0</v>
      </c>
      <c r="K406" s="243">
        <f ca="1">+IFERROR(INDEX('Hoja de Trabajo para listado'!$A$155:$Z$1048576,MATCH($A406,'Hoja de Trabajo para listado'!$A$155:$A$1048576,0),MATCH((CUADRO!K$5&amp;$E406),'Hoja de Trabajo para listado'!$A$151:$Z$151,0)),0)+IFERROR(INDEX('Hoja de Trabajo para listado'!$AB$155:$BA$1048576,MATCH($A406,'Hoja de Trabajo para listado'!$AB$155:$AB$1048576,0),MATCH((CUADRO!K$5&amp;$E406),'Hoja de Trabajo para listado'!$AB$151:$BA$151,0)),0)+IFERROR(INDEX('Hoja de Trabajo para listado'!$BC$155:$CB$1048576,MATCH($A406,'Hoja de Trabajo para listado'!$BC$155:$BC$1048576,0),MATCH((CUADRO!K$5&amp;$E406),'Hoja de Trabajo para listado'!$BC$151:$CB$151,0)),0)+IFERROR(INDEX('Hoja de Trabajo para listado'!$DE$153:$DG$274,MATCH($A406,'Hoja de Trabajo para listado'!$DE$153:$DE$1048576,0),MATCH((CUADRO!K$5&amp;$E406),'Hoja de Trabajo para listado'!$DE$151:$DG$151,0)),0)+IFERROR(INDEX('Hoja de Trabajo para listado'!$CD$155:$DC$1048576,MATCH($A406,'Hoja de Trabajo para listado'!$CD$155:$CD$1048576,0),MATCH((CUADRO!K$5&amp;$E406),'Hoja de Trabajo para listado'!$CD$151:$DC$151,0)),0)</f>
        <v>0</v>
      </c>
      <c r="L406" s="243">
        <f ca="1">+IFERROR(INDEX('Hoja de Trabajo para listado'!$A$155:$Z$1048576,MATCH($A406,'Hoja de Trabajo para listado'!$A$155:$A$1048576,0),MATCH((CUADRO!L$5&amp;$E406),'Hoja de Trabajo para listado'!$A$151:$Z$151,0)),0)+IFERROR(INDEX('Hoja de Trabajo para listado'!$AB$155:$BA$1048576,MATCH($A406,'Hoja de Trabajo para listado'!$AB$155:$AB$1048576,0),MATCH((CUADRO!L$5&amp;$E406),'Hoja de Trabajo para listado'!$AB$151:$BA$151,0)),0)+IFERROR(INDEX('Hoja de Trabajo para listado'!$BC$155:$CB$1048576,MATCH($A406,'Hoja de Trabajo para listado'!$BC$155:$BC$1048576,0),MATCH((CUADRO!L$5&amp;$E406),'Hoja de Trabajo para listado'!$BC$151:$CB$151,0)),0)+IFERROR(INDEX('Hoja de Trabajo para listado'!$DE$153:$DG$274,MATCH($A406,'Hoja de Trabajo para listado'!$DE$153:$DE$1048576,0),MATCH((CUADRO!L$5&amp;$E406),'Hoja de Trabajo para listado'!$DE$151:$DG$151,0)),0)+IFERROR(INDEX('Hoja de Trabajo para listado'!$CD$155:$DC$1048576,MATCH($A406,'Hoja de Trabajo para listado'!$CD$155:$CD$1048576,0),MATCH((CUADRO!L$5&amp;$E406),'Hoja de Trabajo para listado'!$CD$151:$DC$151,0)),0)</f>
        <v>0</v>
      </c>
      <c r="M406" s="243">
        <f ca="1">+IFERROR(INDEX('Hoja de Trabajo para listado'!$A$155:$Z$1048576,MATCH($A406,'Hoja de Trabajo para listado'!$A$155:$A$1048576,0),MATCH((CUADRO!M$5&amp;$E406),'Hoja de Trabajo para listado'!$A$151:$Z$151,0)),0)+IFERROR(INDEX('Hoja de Trabajo para listado'!$AB$155:$BA$1048576,MATCH($A406,'Hoja de Trabajo para listado'!$AB$155:$AB$1048576,0),MATCH((CUADRO!M$5&amp;$E406),'Hoja de Trabajo para listado'!$AB$151:$BA$151,0)),0)+IFERROR(INDEX('Hoja de Trabajo para listado'!$BC$155:$CB$1048576,MATCH($A406,'Hoja de Trabajo para listado'!$BC$155:$BC$1048576,0),MATCH((CUADRO!M$5&amp;$E406),'Hoja de Trabajo para listado'!$BC$151:$CB$151,0)),0)+IFERROR(INDEX('Hoja de Trabajo para listado'!$DE$153:$DG$274,MATCH($A406,'Hoja de Trabajo para listado'!$DE$153:$DE$1048576,0),MATCH((CUADRO!M$5&amp;$E406),'Hoja de Trabajo para listado'!$DE$151:$DG$151,0)),0)+IFERROR(INDEX('Hoja de Trabajo para listado'!$CD$155:$DC$1048576,MATCH($A406,'Hoja de Trabajo para listado'!$CD$155:$CD$1048576,0),MATCH((CUADRO!M$5&amp;$E406),'Hoja de Trabajo para listado'!$CD$151:$DC$151,0)),0)</f>
        <v>0</v>
      </c>
      <c r="N406" s="243">
        <f ca="1">+IFERROR(INDEX('Hoja de Trabajo para listado'!$A$155:$Z$1048576,MATCH($A406,'Hoja de Trabajo para listado'!$A$155:$A$1048576,0),MATCH((CUADRO!N$5&amp;$E406),'Hoja de Trabajo para listado'!$A$151:$Z$151,0)),0)+IFERROR(INDEX('Hoja de Trabajo para listado'!$AB$155:$BA$1048576,MATCH($A406,'Hoja de Trabajo para listado'!$AB$155:$AB$1048576,0),MATCH((CUADRO!N$5&amp;$E406),'Hoja de Trabajo para listado'!$AB$151:$BA$151,0)),0)+IFERROR(INDEX('Hoja de Trabajo para listado'!$BC$155:$CB$1048576,MATCH($A406,'Hoja de Trabajo para listado'!$BC$155:$BC$1048576,0),MATCH((CUADRO!N$5&amp;$E406),'Hoja de Trabajo para listado'!$BC$151:$CB$151,0)),0)+IFERROR(INDEX('Hoja de Trabajo para listado'!$DE$153:$DG$274,MATCH($A406,'Hoja de Trabajo para listado'!$DE$153:$DE$1048576,0),MATCH((CUADRO!N$5&amp;$E406),'Hoja de Trabajo para listado'!$DE$151:$DG$151,0)),0)+IFERROR(INDEX('Hoja de Trabajo para listado'!$CD$155:$DC$1048576,MATCH($A406,'Hoja de Trabajo para listado'!$CD$155:$CD$1048576,0),MATCH((CUADRO!N$5&amp;$E406),'Hoja de Trabajo para listado'!$CD$151:$DC$151,0)),0)</f>
        <v>0</v>
      </c>
      <c r="O406" s="243">
        <f ca="1">+IFERROR(INDEX('Hoja de Trabajo para listado'!$A$155:$Z$1048576,MATCH($A406,'Hoja de Trabajo para listado'!$A$155:$A$1048576,0),MATCH((CUADRO!O$5&amp;$E406),'Hoja de Trabajo para listado'!$A$151:$Z$151,0)),0)+IFERROR(INDEX('Hoja de Trabajo para listado'!$AB$155:$BA$1048576,MATCH($A406,'Hoja de Trabajo para listado'!$AB$155:$AB$1048576,0),MATCH((CUADRO!O$5&amp;$E406),'Hoja de Trabajo para listado'!$AB$151:$BA$151,0)),0)+IFERROR(INDEX('Hoja de Trabajo para listado'!$BC$155:$CB$1048576,MATCH($A406,'Hoja de Trabajo para listado'!$BC$155:$BC$1048576,0),MATCH((CUADRO!O$5&amp;$E406),'Hoja de Trabajo para listado'!$BC$151:$CB$151,0)),0)+IFERROR(INDEX('Hoja de Trabajo para listado'!$DE$153:$DG$274,MATCH($A406,'Hoja de Trabajo para listado'!$DE$153:$DE$1048576,0),MATCH((CUADRO!O$5&amp;$E406),'Hoja de Trabajo para listado'!$DE$151:$DG$151,0)),0)+IFERROR(INDEX('Hoja de Trabajo para listado'!$CD$155:$DC$1048576,MATCH($A406,'Hoja de Trabajo para listado'!$CD$155:$CD$1048576,0),MATCH((CUADRO!O$5&amp;$E406),'Hoja de Trabajo para listado'!$CD$151:$DC$151,0)),0)</f>
        <v>0</v>
      </c>
      <c r="P406" s="243">
        <f ca="1">+IFERROR(INDEX('Hoja de Trabajo para listado'!$A$155:$Z$1048576,MATCH($A406,'Hoja de Trabajo para listado'!$A$155:$A$1048576,0),MATCH((CUADRO!P$5&amp;$E406),'Hoja de Trabajo para listado'!$A$151:$Z$151,0)),0)+IFERROR(INDEX('Hoja de Trabajo para listado'!$AB$155:$BA$1048576,MATCH($A406,'Hoja de Trabajo para listado'!$AB$155:$AB$1048576,0),MATCH((CUADRO!P$5&amp;$E406),'Hoja de Trabajo para listado'!$AB$151:$BA$151,0)),0)+IFERROR(INDEX('Hoja de Trabajo para listado'!$BC$155:$CB$1048576,MATCH($A406,'Hoja de Trabajo para listado'!$BC$155:$BC$1048576,0),MATCH((CUADRO!P$5&amp;$E406),'Hoja de Trabajo para listado'!$BC$151:$CB$151,0)),0)+IFERROR(INDEX('Hoja de Trabajo para listado'!$DE$153:$DG$274,MATCH($A406,'Hoja de Trabajo para listado'!$DE$153:$DE$1048576,0),MATCH((CUADRO!P$5&amp;$E406),'Hoja de Trabajo para listado'!$DE$151:$DG$151,0)),0)+IFERROR(INDEX('Hoja de Trabajo para listado'!$CD$155:$DC$1048576,MATCH($A406,'Hoja de Trabajo para listado'!$CD$155:$CD$1048576,0),MATCH((CUADRO!P$5&amp;$E406),'Hoja de Trabajo para listado'!$CD$151:$DC$151,0)),0)</f>
        <v>0</v>
      </c>
      <c r="Q406" s="243">
        <f ca="1">+IFERROR(INDEX('Hoja de Trabajo para listado'!$A$155:$Z$1048576,MATCH($A406,'Hoja de Trabajo para listado'!$A$155:$A$1048576,0),MATCH((CUADRO!Q$5&amp;$E406),'Hoja de Trabajo para listado'!$A$151:$Z$151,0)),0)+IFERROR(INDEX('Hoja de Trabajo para listado'!$AB$155:$BA$1048576,MATCH($A406,'Hoja de Trabajo para listado'!$AB$155:$AB$1048576,0),MATCH((CUADRO!Q$5&amp;$E406),'Hoja de Trabajo para listado'!$AB$151:$BA$151,0)),0)+IFERROR(INDEX('Hoja de Trabajo para listado'!$BC$155:$CB$1048576,MATCH($A406,'Hoja de Trabajo para listado'!$BC$155:$BC$1048576,0),MATCH((CUADRO!Q$5&amp;$E406),'Hoja de Trabajo para listado'!$BC$151:$CB$151,0)),0)+IFERROR(INDEX('Hoja de Trabajo para listado'!$DE$153:$DG$274,MATCH($A406,'Hoja de Trabajo para listado'!$DE$153:$DE$1048576,0),MATCH((CUADRO!Q$5&amp;$E406),'Hoja de Trabajo para listado'!$DE$151:$DG$151,0)),0)+IFERROR(INDEX('Hoja de Trabajo para listado'!$CD$155:$DC$1048576,MATCH($A406,'Hoja de Trabajo para listado'!$CD$155:$CD$1048576,0),MATCH((CUADRO!Q$5&amp;$E406),'Hoja de Trabajo para listado'!$CD$151:$DC$151,0)),0)</f>
        <v>0</v>
      </c>
      <c r="R406" s="243">
        <f t="shared" ca="1" si="15"/>
        <v>0</v>
      </c>
      <c r="S406" s="249"/>
      <c r="T406" s="243">
        <f ca="1">+T407</f>
        <v>0</v>
      </c>
      <c r="U406" s="242">
        <f t="shared" si="16"/>
        <v>1</v>
      </c>
      <c r="V406" s="333" t="str">
        <f>+VLOOKUP(A406,bd_lista!$A$3:$E$590,5,FALSE)</f>
        <v>Empresas Municipales</v>
      </c>
      <c r="W406" s="383" t="str">
        <f>+V406</f>
        <v>Empresas Municipales</v>
      </c>
      <c r="X406" s="242">
        <f>+VLOOKUP(A406,[3]Sheet1!$A$13:$D$744,4,FALSE)</f>
        <v>0</v>
      </c>
      <c r="Y406" s="242" t="e">
        <f>+VLOOKUP(X406,bd_lista!$A$3:$C$590,3,FALSE)</f>
        <v>#N/A</v>
      </c>
      <c r="Z406" s="294">
        <f>+X406</f>
        <v>0</v>
      </c>
      <c r="AA406" s="319" t="e">
        <f>+Y406</f>
        <v>#N/A</v>
      </c>
    </row>
    <row r="407" spans="1:27" customFormat="1" ht="15" hidden="1" customHeight="1">
      <c r="A407" s="32">
        <v>821</v>
      </c>
      <c r="B407" s="389"/>
      <c r="C407" s="333" t="str">
        <f>+VLOOKUP(A407,bd_lista!$A$3:$C$590,3,FALSE)</f>
        <v>Administración Autónoma para Obras Sanitarias - Potosí</v>
      </c>
      <c r="D407" s="386"/>
      <c r="E407" s="244" t="s">
        <v>1305</v>
      </c>
      <c r="F407" s="243">
        <f ca="1">+IFERROR(INDEX('Hoja de Trabajo para listado'!$A$155:$Z$1048576,MATCH($A407,'Hoja de Trabajo para listado'!$A$155:$A$1048576,0),MATCH((CUADRO!F$5&amp;$E407),'Hoja de Trabajo para listado'!$A$151:$Z$151,0)),0)+IFERROR(INDEX('Hoja de Trabajo para listado'!$AB$155:$BA$1048576,MATCH($A407,'Hoja de Trabajo para listado'!$AB$155:$AB$1048576,0),MATCH((CUADRO!F$5&amp;$E407),'Hoja de Trabajo para listado'!$AB$151:$BA$151,0)),0)+IFERROR(INDEX('Hoja de Trabajo para listado'!$BC$155:$CB$1048576,MATCH($A407,'Hoja de Trabajo para listado'!$BC$155:$BC$1048576,0),MATCH((CUADRO!F$5&amp;$E407),'Hoja de Trabajo para listado'!$BC$151:$CB$151,0)),0)+IFERROR(INDEX('Hoja de Trabajo para listado'!$DE$153:$DG$274,MATCH($A407,'Hoja de Trabajo para listado'!$DE$153:$DE$1048576,0),MATCH((CUADRO!F$5&amp;$E407),'Hoja de Trabajo para listado'!$DE$151:$DG$151,0)),0)+IFERROR(INDEX('Hoja de Trabajo para listado'!$CD$155:$DC$1048576,MATCH($A407,'Hoja de Trabajo para listado'!$CD$155:$CD$1048576,0),MATCH((CUADRO!F$5&amp;$E407),'Hoja de Trabajo para listado'!$CD$151:$DC$151,0)),0)</f>
        <v>0</v>
      </c>
      <c r="G407" s="243">
        <f ca="1">+IFERROR(INDEX('Hoja de Trabajo para listado'!$A$155:$Z$1048576,MATCH($A407,'Hoja de Trabajo para listado'!$A$155:$A$1048576,0),MATCH((CUADRO!G$5&amp;$E407),'Hoja de Trabajo para listado'!$A$151:$Z$151,0)),0)+IFERROR(INDEX('Hoja de Trabajo para listado'!$AB$155:$BA$1048576,MATCH($A407,'Hoja de Trabajo para listado'!$AB$155:$AB$1048576,0),MATCH((CUADRO!G$5&amp;$E407),'Hoja de Trabajo para listado'!$AB$151:$BA$151,0)),0)+IFERROR(INDEX('Hoja de Trabajo para listado'!$BC$155:$CB$1048576,MATCH($A407,'Hoja de Trabajo para listado'!$BC$155:$BC$1048576,0),MATCH((CUADRO!G$5&amp;$E407),'Hoja de Trabajo para listado'!$BC$151:$CB$151,0)),0)+IFERROR(INDEX('Hoja de Trabajo para listado'!$DE$153:$DG$274,MATCH($A407,'Hoja de Trabajo para listado'!$DE$153:$DE$1048576,0),MATCH((CUADRO!G$5&amp;$E407),'Hoja de Trabajo para listado'!$DE$151:$DG$151,0)),0)+IFERROR(INDEX('Hoja de Trabajo para listado'!$CD$155:$DC$1048576,MATCH($A407,'Hoja de Trabajo para listado'!$CD$155:$CD$1048576,0),MATCH((CUADRO!G$5&amp;$E407),'Hoja de Trabajo para listado'!$CD$151:$DC$151,0)),0)</f>
        <v>0</v>
      </c>
      <c r="H407" s="243">
        <f ca="1">+IFERROR(INDEX('Hoja de Trabajo para listado'!$A$155:$Z$1048576,MATCH($A407,'Hoja de Trabajo para listado'!$A$155:$A$1048576,0),MATCH((CUADRO!H$5&amp;$E407),'Hoja de Trabajo para listado'!$A$151:$Z$151,0)),0)+IFERROR(INDEX('Hoja de Trabajo para listado'!$AB$155:$BA$1048576,MATCH($A407,'Hoja de Trabajo para listado'!$AB$155:$AB$1048576,0),MATCH((CUADRO!H$5&amp;$E407),'Hoja de Trabajo para listado'!$AB$151:$BA$151,0)),0)+IFERROR(INDEX('Hoja de Trabajo para listado'!$BC$155:$CB$1048576,MATCH($A407,'Hoja de Trabajo para listado'!$BC$155:$BC$1048576,0),MATCH((CUADRO!H$5&amp;$E407),'Hoja de Trabajo para listado'!$BC$151:$CB$151,0)),0)+IFERROR(INDEX('Hoja de Trabajo para listado'!$DE$153:$DG$274,MATCH($A407,'Hoja de Trabajo para listado'!$DE$153:$DE$1048576,0),MATCH((CUADRO!H$5&amp;$E407),'Hoja de Trabajo para listado'!$DE$151:$DG$151,0)),0)+IFERROR(INDEX('Hoja de Trabajo para listado'!$CD$155:$DC$1048576,MATCH($A407,'Hoja de Trabajo para listado'!$CD$155:$CD$1048576,0),MATCH((CUADRO!H$5&amp;$E407),'Hoja de Trabajo para listado'!$CD$151:$DC$151,0)),0)</f>
        <v>0</v>
      </c>
      <c r="I407" s="243">
        <f ca="1">+IFERROR(INDEX('Hoja de Trabajo para listado'!$A$155:$Z$1048576,MATCH($A407,'Hoja de Trabajo para listado'!$A$155:$A$1048576,0),MATCH((CUADRO!I$5&amp;$E407),'Hoja de Trabajo para listado'!$A$151:$Z$151,0)),0)+IFERROR(INDEX('Hoja de Trabajo para listado'!$AB$155:$BA$1048576,MATCH($A407,'Hoja de Trabajo para listado'!$AB$155:$AB$1048576,0),MATCH((CUADRO!I$5&amp;$E407),'Hoja de Trabajo para listado'!$AB$151:$BA$151,0)),0)+IFERROR(INDEX('Hoja de Trabajo para listado'!$BC$155:$CB$1048576,MATCH($A407,'Hoja de Trabajo para listado'!$BC$155:$BC$1048576,0),MATCH((CUADRO!I$5&amp;$E407),'Hoja de Trabajo para listado'!$BC$151:$CB$151,0)),0)+IFERROR(INDEX('Hoja de Trabajo para listado'!$DE$153:$DG$274,MATCH($A407,'Hoja de Trabajo para listado'!$DE$153:$DE$1048576,0),MATCH((CUADRO!I$5&amp;$E407),'Hoja de Trabajo para listado'!$DE$151:$DG$151,0)),0)+IFERROR(INDEX('Hoja de Trabajo para listado'!$CD$155:$DC$1048576,MATCH($A407,'Hoja de Trabajo para listado'!$CD$155:$CD$1048576,0),MATCH((CUADRO!I$5&amp;$E407),'Hoja de Trabajo para listado'!$CD$151:$DC$151,0)),0)</f>
        <v>0</v>
      </c>
      <c r="J407" s="243">
        <f ca="1">+IFERROR(INDEX('Hoja de Trabajo para listado'!$A$155:$Z$1048576,MATCH($A407,'Hoja de Trabajo para listado'!$A$155:$A$1048576,0),MATCH((CUADRO!J$5&amp;$E407),'Hoja de Trabajo para listado'!$A$151:$Z$151,0)),0)+IFERROR(INDEX('Hoja de Trabajo para listado'!$AB$155:$BA$1048576,MATCH($A407,'Hoja de Trabajo para listado'!$AB$155:$AB$1048576,0),MATCH((CUADRO!J$5&amp;$E407),'Hoja de Trabajo para listado'!$AB$151:$BA$151,0)),0)+IFERROR(INDEX('Hoja de Trabajo para listado'!$BC$155:$CB$1048576,MATCH($A407,'Hoja de Trabajo para listado'!$BC$155:$BC$1048576,0),MATCH((CUADRO!J$5&amp;$E407),'Hoja de Trabajo para listado'!$BC$151:$CB$151,0)),0)+IFERROR(INDEX('Hoja de Trabajo para listado'!$DE$153:$DG$274,MATCH($A407,'Hoja de Trabajo para listado'!$DE$153:$DE$1048576,0),MATCH((CUADRO!J$5&amp;$E407),'Hoja de Trabajo para listado'!$DE$151:$DG$151,0)),0)+IFERROR(INDEX('Hoja de Trabajo para listado'!$CD$155:$DC$1048576,MATCH($A407,'Hoja de Trabajo para listado'!$CD$155:$CD$1048576,0),MATCH((CUADRO!J$5&amp;$E407),'Hoja de Trabajo para listado'!$CD$151:$DC$151,0)),0)</f>
        <v>0</v>
      </c>
      <c r="K407" s="243">
        <f ca="1">+IFERROR(INDEX('Hoja de Trabajo para listado'!$A$155:$Z$1048576,MATCH($A407,'Hoja de Trabajo para listado'!$A$155:$A$1048576,0),MATCH((CUADRO!K$5&amp;$E407),'Hoja de Trabajo para listado'!$A$151:$Z$151,0)),0)+IFERROR(INDEX('Hoja de Trabajo para listado'!$AB$155:$BA$1048576,MATCH($A407,'Hoja de Trabajo para listado'!$AB$155:$AB$1048576,0),MATCH((CUADRO!K$5&amp;$E407),'Hoja de Trabajo para listado'!$AB$151:$BA$151,0)),0)+IFERROR(INDEX('Hoja de Trabajo para listado'!$BC$155:$CB$1048576,MATCH($A407,'Hoja de Trabajo para listado'!$BC$155:$BC$1048576,0),MATCH((CUADRO!K$5&amp;$E407),'Hoja de Trabajo para listado'!$BC$151:$CB$151,0)),0)+IFERROR(INDEX('Hoja de Trabajo para listado'!$DE$153:$DG$274,MATCH($A407,'Hoja de Trabajo para listado'!$DE$153:$DE$1048576,0),MATCH((CUADRO!K$5&amp;$E407),'Hoja de Trabajo para listado'!$DE$151:$DG$151,0)),0)+IFERROR(INDEX('Hoja de Trabajo para listado'!$CD$155:$DC$1048576,MATCH($A407,'Hoja de Trabajo para listado'!$CD$155:$CD$1048576,0),MATCH((CUADRO!K$5&amp;$E407),'Hoja de Trabajo para listado'!$CD$151:$DC$151,0)),0)</f>
        <v>0</v>
      </c>
      <c r="L407" s="243">
        <f ca="1">+IFERROR(INDEX('Hoja de Trabajo para listado'!$A$155:$Z$1048576,MATCH($A407,'Hoja de Trabajo para listado'!$A$155:$A$1048576,0),MATCH((CUADRO!L$5&amp;$E407),'Hoja de Trabajo para listado'!$A$151:$Z$151,0)),0)+IFERROR(INDEX('Hoja de Trabajo para listado'!$AB$155:$BA$1048576,MATCH($A407,'Hoja de Trabajo para listado'!$AB$155:$AB$1048576,0),MATCH((CUADRO!L$5&amp;$E407),'Hoja de Trabajo para listado'!$AB$151:$BA$151,0)),0)+IFERROR(INDEX('Hoja de Trabajo para listado'!$BC$155:$CB$1048576,MATCH($A407,'Hoja de Trabajo para listado'!$BC$155:$BC$1048576,0),MATCH((CUADRO!L$5&amp;$E407),'Hoja de Trabajo para listado'!$BC$151:$CB$151,0)),0)+IFERROR(INDEX('Hoja de Trabajo para listado'!$DE$153:$DG$274,MATCH($A407,'Hoja de Trabajo para listado'!$DE$153:$DE$1048576,0),MATCH((CUADRO!L$5&amp;$E407),'Hoja de Trabajo para listado'!$DE$151:$DG$151,0)),0)+IFERROR(INDEX('Hoja de Trabajo para listado'!$CD$155:$DC$1048576,MATCH($A407,'Hoja de Trabajo para listado'!$CD$155:$CD$1048576,0),MATCH((CUADRO!L$5&amp;$E407),'Hoja de Trabajo para listado'!$CD$151:$DC$151,0)),0)</f>
        <v>0</v>
      </c>
      <c r="M407" s="243">
        <f ca="1">+IFERROR(INDEX('Hoja de Trabajo para listado'!$A$155:$Z$1048576,MATCH($A407,'Hoja de Trabajo para listado'!$A$155:$A$1048576,0),MATCH((CUADRO!M$5&amp;$E407),'Hoja de Trabajo para listado'!$A$151:$Z$151,0)),0)+IFERROR(INDEX('Hoja de Trabajo para listado'!$AB$155:$BA$1048576,MATCH($A407,'Hoja de Trabajo para listado'!$AB$155:$AB$1048576,0),MATCH((CUADRO!M$5&amp;$E407),'Hoja de Trabajo para listado'!$AB$151:$BA$151,0)),0)+IFERROR(INDEX('Hoja de Trabajo para listado'!$BC$155:$CB$1048576,MATCH($A407,'Hoja de Trabajo para listado'!$BC$155:$BC$1048576,0),MATCH((CUADRO!M$5&amp;$E407),'Hoja de Trabajo para listado'!$BC$151:$CB$151,0)),0)+IFERROR(INDEX('Hoja de Trabajo para listado'!$DE$153:$DG$274,MATCH($A407,'Hoja de Trabajo para listado'!$DE$153:$DE$1048576,0),MATCH((CUADRO!M$5&amp;$E407),'Hoja de Trabajo para listado'!$DE$151:$DG$151,0)),0)+IFERROR(INDEX('Hoja de Trabajo para listado'!$CD$155:$DC$1048576,MATCH($A407,'Hoja de Trabajo para listado'!$CD$155:$CD$1048576,0),MATCH((CUADRO!M$5&amp;$E407),'Hoja de Trabajo para listado'!$CD$151:$DC$151,0)),0)</f>
        <v>0</v>
      </c>
      <c r="N407" s="243">
        <f ca="1">+IFERROR(INDEX('Hoja de Trabajo para listado'!$A$155:$Z$1048576,MATCH($A407,'Hoja de Trabajo para listado'!$A$155:$A$1048576,0),MATCH((CUADRO!N$5&amp;$E407),'Hoja de Trabajo para listado'!$A$151:$Z$151,0)),0)+IFERROR(INDEX('Hoja de Trabajo para listado'!$AB$155:$BA$1048576,MATCH($A407,'Hoja de Trabajo para listado'!$AB$155:$AB$1048576,0),MATCH((CUADRO!N$5&amp;$E407),'Hoja de Trabajo para listado'!$AB$151:$BA$151,0)),0)+IFERROR(INDEX('Hoja de Trabajo para listado'!$BC$155:$CB$1048576,MATCH($A407,'Hoja de Trabajo para listado'!$BC$155:$BC$1048576,0),MATCH((CUADRO!N$5&amp;$E407),'Hoja de Trabajo para listado'!$BC$151:$CB$151,0)),0)+IFERROR(INDEX('Hoja de Trabajo para listado'!$DE$153:$DG$274,MATCH($A407,'Hoja de Trabajo para listado'!$DE$153:$DE$1048576,0),MATCH((CUADRO!N$5&amp;$E407),'Hoja de Trabajo para listado'!$DE$151:$DG$151,0)),0)+IFERROR(INDEX('Hoja de Trabajo para listado'!$CD$155:$DC$1048576,MATCH($A407,'Hoja de Trabajo para listado'!$CD$155:$CD$1048576,0),MATCH((CUADRO!N$5&amp;$E407),'Hoja de Trabajo para listado'!$CD$151:$DC$151,0)),0)</f>
        <v>0</v>
      </c>
      <c r="O407" s="243">
        <f ca="1">+IFERROR(INDEX('Hoja de Trabajo para listado'!$A$155:$Z$1048576,MATCH($A407,'Hoja de Trabajo para listado'!$A$155:$A$1048576,0),MATCH((CUADRO!O$5&amp;$E407),'Hoja de Trabajo para listado'!$A$151:$Z$151,0)),0)+IFERROR(INDEX('Hoja de Trabajo para listado'!$AB$155:$BA$1048576,MATCH($A407,'Hoja de Trabajo para listado'!$AB$155:$AB$1048576,0),MATCH((CUADRO!O$5&amp;$E407),'Hoja de Trabajo para listado'!$AB$151:$BA$151,0)),0)+IFERROR(INDEX('Hoja de Trabajo para listado'!$BC$155:$CB$1048576,MATCH($A407,'Hoja de Trabajo para listado'!$BC$155:$BC$1048576,0),MATCH((CUADRO!O$5&amp;$E407),'Hoja de Trabajo para listado'!$BC$151:$CB$151,0)),0)+IFERROR(INDEX('Hoja de Trabajo para listado'!$DE$153:$DG$274,MATCH($A407,'Hoja de Trabajo para listado'!$DE$153:$DE$1048576,0),MATCH((CUADRO!O$5&amp;$E407),'Hoja de Trabajo para listado'!$DE$151:$DG$151,0)),0)+IFERROR(INDEX('Hoja de Trabajo para listado'!$CD$155:$DC$1048576,MATCH($A407,'Hoja de Trabajo para listado'!$CD$155:$CD$1048576,0),MATCH((CUADRO!O$5&amp;$E407),'Hoja de Trabajo para listado'!$CD$151:$DC$151,0)),0)</f>
        <v>0</v>
      </c>
      <c r="P407" s="243">
        <f ca="1">+IFERROR(INDEX('Hoja de Trabajo para listado'!$A$155:$Z$1048576,MATCH($A407,'Hoja de Trabajo para listado'!$A$155:$A$1048576,0),MATCH((CUADRO!P$5&amp;$E407),'Hoja de Trabajo para listado'!$A$151:$Z$151,0)),0)+IFERROR(INDEX('Hoja de Trabajo para listado'!$AB$155:$BA$1048576,MATCH($A407,'Hoja de Trabajo para listado'!$AB$155:$AB$1048576,0),MATCH((CUADRO!P$5&amp;$E407),'Hoja de Trabajo para listado'!$AB$151:$BA$151,0)),0)+IFERROR(INDEX('Hoja de Trabajo para listado'!$BC$155:$CB$1048576,MATCH($A407,'Hoja de Trabajo para listado'!$BC$155:$BC$1048576,0),MATCH((CUADRO!P$5&amp;$E407),'Hoja de Trabajo para listado'!$BC$151:$CB$151,0)),0)+IFERROR(INDEX('Hoja de Trabajo para listado'!$DE$153:$DG$274,MATCH($A407,'Hoja de Trabajo para listado'!$DE$153:$DE$1048576,0),MATCH((CUADRO!P$5&amp;$E407),'Hoja de Trabajo para listado'!$DE$151:$DG$151,0)),0)+IFERROR(INDEX('Hoja de Trabajo para listado'!$CD$155:$DC$1048576,MATCH($A407,'Hoja de Trabajo para listado'!$CD$155:$CD$1048576,0),MATCH((CUADRO!P$5&amp;$E407),'Hoja de Trabajo para listado'!$CD$151:$DC$151,0)),0)</f>
        <v>0</v>
      </c>
      <c r="Q407" s="243">
        <f ca="1">+IFERROR(INDEX('Hoja de Trabajo para listado'!$A$155:$Z$1048576,MATCH($A407,'Hoja de Trabajo para listado'!$A$155:$A$1048576,0),MATCH((CUADRO!Q$5&amp;$E407),'Hoja de Trabajo para listado'!$A$151:$Z$151,0)),0)+IFERROR(INDEX('Hoja de Trabajo para listado'!$AB$155:$BA$1048576,MATCH($A407,'Hoja de Trabajo para listado'!$AB$155:$AB$1048576,0),MATCH((CUADRO!Q$5&amp;$E407),'Hoja de Trabajo para listado'!$AB$151:$BA$151,0)),0)+IFERROR(INDEX('Hoja de Trabajo para listado'!$BC$155:$CB$1048576,MATCH($A407,'Hoja de Trabajo para listado'!$BC$155:$BC$1048576,0),MATCH((CUADRO!Q$5&amp;$E407),'Hoja de Trabajo para listado'!$BC$151:$CB$151,0)),0)+IFERROR(INDEX('Hoja de Trabajo para listado'!$DE$153:$DG$274,MATCH($A407,'Hoja de Trabajo para listado'!$DE$153:$DE$1048576,0),MATCH((CUADRO!Q$5&amp;$E407),'Hoja de Trabajo para listado'!$DE$151:$DG$151,0)),0)+IFERROR(INDEX('Hoja de Trabajo para listado'!$CD$155:$DC$1048576,MATCH($A407,'Hoja de Trabajo para listado'!$CD$155:$CD$1048576,0),MATCH((CUADRO!Q$5&amp;$E407),'Hoja de Trabajo para listado'!$CD$151:$DC$151,0)),0)</f>
        <v>0</v>
      </c>
      <c r="R407" s="243">
        <f t="shared" ca="1" si="15"/>
        <v>0</v>
      </c>
      <c r="S407" s="249">
        <f ca="1">+R406+R407</f>
        <v>0</v>
      </c>
      <c r="T407" s="243">
        <f ca="1">+S407</f>
        <v>0</v>
      </c>
      <c r="U407" s="242">
        <f t="shared" si="16"/>
        <v>2</v>
      </c>
      <c r="V407" s="333" t="str">
        <f>+VLOOKUP(A407,bd_lista!$A$3:$E$590,5,FALSE)</f>
        <v>Empresas Municipales</v>
      </c>
      <c r="W407" s="384"/>
      <c r="X407" s="242">
        <f>+VLOOKUP(A407,[3]Sheet1!$A$13:$D$744,4,FALSE)</f>
        <v>0</v>
      </c>
      <c r="Y407" s="242" t="e">
        <f>+VLOOKUP(X407,bd_lista!$A$3:$C$590,3,FALSE)</f>
        <v>#N/A</v>
      </c>
      <c r="Z407" s="292"/>
      <c r="AA407" s="321"/>
    </row>
    <row r="408" spans="1:27" customFormat="1" ht="15" hidden="1" customHeight="1">
      <c r="A408" s="32">
        <v>831</v>
      </c>
      <c r="B408" s="388">
        <f>+A408</f>
        <v>831</v>
      </c>
      <c r="C408" s="247" t="str">
        <f>+VLOOKUP(A408,bd_lista!$A$3:$C$590,3,FALSE)</f>
        <v>Servicio Local de Acueductos y Alcantarillado - Oruro</v>
      </c>
      <c r="D408" s="385" t="str">
        <f>+C408</f>
        <v>Servicio Local de Acueductos y Alcantarillado - Oruro</v>
      </c>
      <c r="E408" s="242" t="s">
        <v>1304</v>
      </c>
      <c r="F408" s="243">
        <f ca="1">+IFERROR(INDEX('Hoja de Trabajo para listado'!$A$155:$Z$1048576,MATCH($A408,'Hoja de Trabajo para listado'!$A$155:$A$1048576,0),MATCH((CUADRO!F$5&amp;$E408),'Hoja de Trabajo para listado'!$A$151:$Z$151,0)),0)+IFERROR(INDEX('Hoja de Trabajo para listado'!$AB$155:$BA$1048576,MATCH($A408,'Hoja de Trabajo para listado'!$AB$155:$AB$1048576,0),MATCH((CUADRO!F$5&amp;$E408),'Hoja de Trabajo para listado'!$AB$151:$BA$151,0)),0)+IFERROR(INDEX('Hoja de Trabajo para listado'!$BC$155:$CB$1048576,MATCH($A408,'Hoja de Trabajo para listado'!$BC$155:$BC$1048576,0),MATCH((CUADRO!F$5&amp;$E408),'Hoja de Trabajo para listado'!$BC$151:$CB$151,0)),0)+IFERROR(INDEX('Hoja de Trabajo para listado'!$DE$153:$DG$274,MATCH($A408,'Hoja de Trabajo para listado'!$DE$153:$DE$1048576,0),MATCH((CUADRO!F$5&amp;$E408),'Hoja de Trabajo para listado'!$DE$151:$DG$151,0)),0)+IFERROR(INDEX('Hoja de Trabajo para listado'!$CD$155:$DC$1048576,MATCH($A408,'Hoja de Trabajo para listado'!$CD$155:$CD$1048576,0),MATCH((CUADRO!F$5&amp;$E408),'Hoja de Trabajo para listado'!$CD$151:$DC$151,0)),0)</f>
        <v>0</v>
      </c>
      <c r="G408" s="243">
        <f ca="1">+IFERROR(INDEX('Hoja de Trabajo para listado'!$A$155:$Z$1048576,MATCH($A408,'Hoja de Trabajo para listado'!$A$155:$A$1048576,0),MATCH((CUADRO!G$5&amp;$E408),'Hoja de Trabajo para listado'!$A$151:$Z$151,0)),0)+IFERROR(INDEX('Hoja de Trabajo para listado'!$AB$155:$BA$1048576,MATCH($A408,'Hoja de Trabajo para listado'!$AB$155:$AB$1048576,0),MATCH((CUADRO!G$5&amp;$E408),'Hoja de Trabajo para listado'!$AB$151:$BA$151,0)),0)+IFERROR(INDEX('Hoja de Trabajo para listado'!$BC$155:$CB$1048576,MATCH($A408,'Hoja de Trabajo para listado'!$BC$155:$BC$1048576,0),MATCH((CUADRO!G$5&amp;$E408),'Hoja de Trabajo para listado'!$BC$151:$CB$151,0)),0)+IFERROR(INDEX('Hoja de Trabajo para listado'!$DE$153:$DG$274,MATCH($A408,'Hoja de Trabajo para listado'!$DE$153:$DE$1048576,0),MATCH((CUADRO!G$5&amp;$E408),'Hoja de Trabajo para listado'!$DE$151:$DG$151,0)),0)+IFERROR(INDEX('Hoja de Trabajo para listado'!$CD$155:$DC$1048576,MATCH($A408,'Hoja de Trabajo para listado'!$CD$155:$CD$1048576,0),MATCH((CUADRO!G$5&amp;$E408),'Hoja de Trabajo para listado'!$CD$151:$DC$151,0)),0)</f>
        <v>0</v>
      </c>
      <c r="H408" s="243">
        <f ca="1">+IFERROR(INDEX('Hoja de Trabajo para listado'!$A$155:$Z$1048576,MATCH($A408,'Hoja de Trabajo para listado'!$A$155:$A$1048576,0),MATCH((CUADRO!H$5&amp;$E408),'Hoja de Trabajo para listado'!$A$151:$Z$151,0)),0)+IFERROR(INDEX('Hoja de Trabajo para listado'!$AB$155:$BA$1048576,MATCH($A408,'Hoja de Trabajo para listado'!$AB$155:$AB$1048576,0),MATCH((CUADRO!H$5&amp;$E408),'Hoja de Trabajo para listado'!$AB$151:$BA$151,0)),0)+IFERROR(INDEX('Hoja de Trabajo para listado'!$BC$155:$CB$1048576,MATCH($A408,'Hoja de Trabajo para listado'!$BC$155:$BC$1048576,0),MATCH((CUADRO!H$5&amp;$E408),'Hoja de Trabajo para listado'!$BC$151:$CB$151,0)),0)+IFERROR(INDEX('Hoja de Trabajo para listado'!$DE$153:$DG$274,MATCH($A408,'Hoja de Trabajo para listado'!$DE$153:$DE$1048576,0),MATCH((CUADRO!H$5&amp;$E408),'Hoja de Trabajo para listado'!$DE$151:$DG$151,0)),0)+IFERROR(INDEX('Hoja de Trabajo para listado'!$CD$155:$DC$1048576,MATCH($A408,'Hoja de Trabajo para listado'!$CD$155:$CD$1048576,0),MATCH((CUADRO!H$5&amp;$E408),'Hoja de Trabajo para listado'!$CD$151:$DC$151,0)),0)</f>
        <v>0</v>
      </c>
      <c r="I408" s="243">
        <f ca="1">+IFERROR(INDEX('Hoja de Trabajo para listado'!$A$155:$Z$1048576,MATCH($A408,'Hoja de Trabajo para listado'!$A$155:$A$1048576,0),MATCH((CUADRO!I$5&amp;$E408),'Hoja de Trabajo para listado'!$A$151:$Z$151,0)),0)+IFERROR(INDEX('Hoja de Trabajo para listado'!$AB$155:$BA$1048576,MATCH($A408,'Hoja de Trabajo para listado'!$AB$155:$AB$1048576,0),MATCH((CUADRO!I$5&amp;$E408),'Hoja de Trabajo para listado'!$AB$151:$BA$151,0)),0)+IFERROR(INDEX('Hoja de Trabajo para listado'!$BC$155:$CB$1048576,MATCH($A408,'Hoja de Trabajo para listado'!$BC$155:$BC$1048576,0),MATCH((CUADRO!I$5&amp;$E408),'Hoja de Trabajo para listado'!$BC$151:$CB$151,0)),0)+IFERROR(INDEX('Hoja de Trabajo para listado'!$DE$153:$DG$274,MATCH($A408,'Hoja de Trabajo para listado'!$DE$153:$DE$1048576,0),MATCH((CUADRO!I$5&amp;$E408),'Hoja de Trabajo para listado'!$DE$151:$DG$151,0)),0)+IFERROR(INDEX('Hoja de Trabajo para listado'!$CD$155:$DC$1048576,MATCH($A408,'Hoja de Trabajo para listado'!$CD$155:$CD$1048576,0),MATCH((CUADRO!I$5&amp;$E408),'Hoja de Trabajo para listado'!$CD$151:$DC$151,0)),0)</f>
        <v>0</v>
      </c>
      <c r="J408" s="243">
        <f ca="1">+IFERROR(INDEX('Hoja de Trabajo para listado'!$A$155:$Z$1048576,MATCH($A408,'Hoja de Trabajo para listado'!$A$155:$A$1048576,0),MATCH((CUADRO!J$5&amp;$E408),'Hoja de Trabajo para listado'!$A$151:$Z$151,0)),0)+IFERROR(INDEX('Hoja de Trabajo para listado'!$AB$155:$BA$1048576,MATCH($A408,'Hoja de Trabajo para listado'!$AB$155:$AB$1048576,0),MATCH((CUADRO!J$5&amp;$E408),'Hoja de Trabajo para listado'!$AB$151:$BA$151,0)),0)+IFERROR(INDEX('Hoja de Trabajo para listado'!$BC$155:$CB$1048576,MATCH($A408,'Hoja de Trabajo para listado'!$BC$155:$BC$1048576,0),MATCH((CUADRO!J$5&amp;$E408),'Hoja de Trabajo para listado'!$BC$151:$CB$151,0)),0)+IFERROR(INDEX('Hoja de Trabajo para listado'!$DE$153:$DG$274,MATCH($A408,'Hoja de Trabajo para listado'!$DE$153:$DE$1048576,0),MATCH((CUADRO!J$5&amp;$E408),'Hoja de Trabajo para listado'!$DE$151:$DG$151,0)),0)+IFERROR(INDEX('Hoja de Trabajo para listado'!$CD$155:$DC$1048576,MATCH($A408,'Hoja de Trabajo para listado'!$CD$155:$CD$1048576,0),MATCH((CUADRO!J$5&amp;$E408),'Hoja de Trabajo para listado'!$CD$151:$DC$151,0)),0)</f>
        <v>0</v>
      </c>
      <c r="K408" s="243">
        <f ca="1">+IFERROR(INDEX('Hoja de Trabajo para listado'!$A$155:$Z$1048576,MATCH($A408,'Hoja de Trabajo para listado'!$A$155:$A$1048576,0),MATCH((CUADRO!K$5&amp;$E408),'Hoja de Trabajo para listado'!$A$151:$Z$151,0)),0)+IFERROR(INDEX('Hoja de Trabajo para listado'!$AB$155:$BA$1048576,MATCH($A408,'Hoja de Trabajo para listado'!$AB$155:$AB$1048576,0),MATCH((CUADRO!K$5&amp;$E408),'Hoja de Trabajo para listado'!$AB$151:$BA$151,0)),0)+IFERROR(INDEX('Hoja de Trabajo para listado'!$BC$155:$CB$1048576,MATCH($A408,'Hoja de Trabajo para listado'!$BC$155:$BC$1048576,0),MATCH((CUADRO!K$5&amp;$E408),'Hoja de Trabajo para listado'!$BC$151:$CB$151,0)),0)+IFERROR(INDEX('Hoja de Trabajo para listado'!$DE$153:$DG$274,MATCH($A408,'Hoja de Trabajo para listado'!$DE$153:$DE$1048576,0),MATCH((CUADRO!K$5&amp;$E408),'Hoja de Trabajo para listado'!$DE$151:$DG$151,0)),0)+IFERROR(INDEX('Hoja de Trabajo para listado'!$CD$155:$DC$1048576,MATCH($A408,'Hoja de Trabajo para listado'!$CD$155:$CD$1048576,0),MATCH((CUADRO!K$5&amp;$E408),'Hoja de Trabajo para listado'!$CD$151:$DC$151,0)),0)</f>
        <v>0</v>
      </c>
      <c r="L408" s="243">
        <f ca="1">+IFERROR(INDEX('Hoja de Trabajo para listado'!$A$155:$Z$1048576,MATCH($A408,'Hoja de Trabajo para listado'!$A$155:$A$1048576,0),MATCH((CUADRO!L$5&amp;$E408),'Hoja de Trabajo para listado'!$A$151:$Z$151,0)),0)+IFERROR(INDEX('Hoja de Trabajo para listado'!$AB$155:$BA$1048576,MATCH($A408,'Hoja de Trabajo para listado'!$AB$155:$AB$1048576,0),MATCH((CUADRO!L$5&amp;$E408),'Hoja de Trabajo para listado'!$AB$151:$BA$151,0)),0)+IFERROR(INDEX('Hoja de Trabajo para listado'!$BC$155:$CB$1048576,MATCH($A408,'Hoja de Trabajo para listado'!$BC$155:$BC$1048576,0),MATCH((CUADRO!L$5&amp;$E408),'Hoja de Trabajo para listado'!$BC$151:$CB$151,0)),0)+IFERROR(INDEX('Hoja de Trabajo para listado'!$DE$153:$DG$274,MATCH($A408,'Hoja de Trabajo para listado'!$DE$153:$DE$1048576,0),MATCH((CUADRO!L$5&amp;$E408),'Hoja de Trabajo para listado'!$DE$151:$DG$151,0)),0)+IFERROR(INDEX('Hoja de Trabajo para listado'!$CD$155:$DC$1048576,MATCH($A408,'Hoja de Trabajo para listado'!$CD$155:$CD$1048576,0),MATCH((CUADRO!L$5&amp;$E408),'Hoja de Trabajo para listado'!$CD$151:$DC$151,0)),0)</f>
        <v>0</v>
      </c>
      <c r="M408" s="243">
        <f ca="1">+IFERROR(INDEX('Hoja de Trabajo para listado'!$A$155:$Z$1048576,MATCH($A408,'Hoja de Trabajo para listado'!$A$155:$A$1048576,0),MATCH((CUADRO!M$5&amp;$E408),'Hoja de Trabajo para listado'!$A$151:$Z$151,0)),0)+IFERROR(INDEX('Hoja de Trabajo para listado'!$AB$155:$BA$1048576,MATCH($A408,'Hoja de Trabajo para listado'!$AB$155:$AB$1048576,0),MATCH((CUADRO!M$5&amp;$E408),'Hoja de Trabajo para listado'!$AB$151:$BA$151,0)),0)+IFERROR(INDEX('Hoja de Trabajo para listado'!$BC$155:$CB$1048576,MATCH($A408,'Hoja de Trabajo para listado'!$BC$155:$BC$1048576,0),MATCH((CUADRO!M$5&amp;$E408),'Hoja de Trabajo para listado'!$BC$151:$CB$151,0)),0)+IFERROR(INDEX('Hoja de Trabajo para listado'!$DE$153:$DG$274,MATCH($A408,'Hoja de Trabajo para listado'!$DE$153:$DE$1048576,0),MATCH((CUADRO!M$5&amp;$E408),'Hoja de Trabajo para listado'!$DE$151:$DG$151,0)),0)+IFERROR(INDEX('Hoja de Trabajo para listado'!$CD$155:$DC$1048576,MATCH($A408,'Hoja de Trabajo para listado'!$CD$155:$CD$1048576,0),MATCH((CUADRO!M$5&amp;$E408),'Hoja de Trabajo para listado'!$CD$151:$DC$151,0)),0)</f>
        <v>0</v>
      </c>
      <c r="N408" s="243">
        <f ca="1">+IFERROR(INDEX('Hoja de Trabajo para listado'!$A$155:$Z$1048576,MATCH($A408,'Hoja de Trabajo para listado'!$A$155:$A$1048576,0),MATCH((CUADRO!N$5&amp;$E408),'Hoja de Trabajo para listado'!$A$151:$Z$151,0)),0)+IFERROR(INDEX('Hoja de Trabajo para listado'!$AB$155:$BA$1048576,MATCH($A408,'Hoja de Trabajo para listado'!$AB$155:$AB$1048576,0),MATCH((CUADRO!N$5&amp;$E408),'Hoja de Trabajo para listado'!$AB$151:$BA$151,0)),0)+IFERROR(INDEX('Hoja de Trabajo para listado'!$BC$155:$CB$1048576,MATCH($A408,'Hoja de Trabajo para listado'!$BC$155:$BC$1048576,0),MATCH((CUADRO!N$5&amp;$E408),'Hoja de Trabajo para listado'!$BC$151:$CB$151,0)),0)+IFERROR(INDEX('Hoja de Trabajo para listado'!$DE$153:$DG$274,MATCH($A408,'Hoja de Trabajo para listado'!$DE$153:$DE$1048576,0),MATCH((CUADRO!N$5&amp;$E408),'Hoja de Trabajo para listado'!$DE$151:$DG$151,0)),0)+IFERROR(INDEX('Hoja de Trabajo para listado'!$CD$155:$DC$1048576,MATCH($A408,'Hoja de Trabajo para listado'!$CD$155:$CD$1048576,0),MATCH((CUADRO!N$5&amp;$E408),'Hoja de Trabajo para listado'!$CD$151:$DC$151,0)),0)</f>
        <v>0</v>
      </c>
      <c r="O408" s="243">
        <f ca="1">+IFERROR(INDEX('Hoja de Trabajo para listado'!$A$155:$Z$1048576,MATCH($A408,'Hoja de Trabajo para listado'!$A$155:$A$1048576,0),MATCH((CUADRO!O$5&amp;$E408),'Hoja de Trabajo para listado'!$A$151:$Z$151,0)),0)+IFERROR(INDEX('Hoja de Trabajo para listado'!$AB$155:$BA$1048576,MATCH($A408,'Hoja de Trabajo para listado'!$AB$155:$AB$1048576,0),MATCH((CUADRO!O$5&amp;$E408),'Hoja de Trabajo para listado'!$AB$151:$BA$151,0)),0)+IFERROR(INDEX('Hoja de Trabajo para listado'!$BC$155:$CB$1048576,MATCH($A408,'Hoja de Trabajo para listado'!$BC$155:$BC$1048576,0),MATCH((CUADRO!O$5&amp;$E408),'Hoja de Trabajo para listado'!$BC$151:$CB$151,0)),0)+IFERROR(INDEX('Hoja de Trabajo para listado'!$DE$153:$DG$274,MATCH($A408,'Hoja de Trabajo para listado'!$DE$153:$DE$1048576,0),MATCH((CUADRO!O$5&amp;$E408),'Hoja de Trabajo para listado'!$DE$151:$DG$151,0)),0)+IFERROR(INDEX('Hoja de Trabajo para listado'!$CD$155:$DC$1048576,MATCH($A408,'Hoja de Trabajo para listado'!$CD$155:$CD$1048576,0),MATCH((CUADRO!O$5&amp;$E408),'Hoja de Trabajo para listado'!$CD$151:$DC$151,0)),0)</f>
        <v>0</v>
      </c>
      <c r="P408" s="243">
        <f ca="1">+IFERROR(INDEX('Hoja de Trabajo para listado'!$A$155:$Z$1048576,MATCH($A408,'Hoja de Trabajo para listado'!$A$155:$A$1048576,0),MATCH((CUADRO!P$5&amp;$E408),'Hoja de Trabajo para listado'!$A$151:$Z$151,0)),0)+IFERROR(INDEX('Hoja de Trabajo para listado'!$AB$155:$BA$1048576,MATCH($A408,'Hoja de Trabajo para listado'!$AB$155:$AB$1048576,0),MATCH((CUADRO!P$5&amp;$E408),'Hoja de Trabajo para listado'!$AB$151:$BA$151,0)),0)+IFERROR(INDEX('Hoja de Trabajo para listado'!$BC$155:$CB$1048576,MATCH($A408,'Hoja de Trabajo para listado'!$BC$155:$BC$1048576,0),MATCH((CUADRO!P$5&amp;$E408),'Hoja de Trabajo para listado'!$BC$151:$CB$151,0)),0)+IFERROR(INDEX('Hoja de Trabajo para listado'!$DE$153:$DG$274,MATCH($A408,'Hoja de Trabajo para listado'!$DE$153:$DE$1048576,0),MATCH((CUADRO!P$5&amp;$E408),'Hoja de Trabajo para listado'!$DE$151:$DG$151,0)),0)+IFERROR(INDEX('Hoja de Trabajo para listado'!$CD$155:$DC$1048576,MATCH($A408,'Hoja de Trabajo para listado'!$CD$155:$CD$1048576,0),MATCH((CUADRO!P$5&amp;$E408),'Hoja de Trabajo para listado'!$CD$151:$DC$151,0)),0)</f>
        <v>0</v>
      </c>
      <c r="Q408" s="243">
        <f ca="1">+IFERROR(INDEX('Hoja de Trabajo para listado'!$A$155:$Z$1048576,MATCH($A408,'Hoja de Trabajo para listado'!$A$155:$A$1048576,0),MATCH((CUADRO!Q$5&amp;$E408),'Hoja de Trabajo para listado'!$A$151:$Z$151,0)),0)+IFERROR(INDEX('Hoja de Trabajo para listado'!$AB$155:$BA$1048576,MATCH($A408,'Hoja de Trabajo para listado'!$AB$155:$AB$1048576,0),MATCH((CUADRO!Q$5&amp;$E408),'Hoja de Trabajo para listado'!$AB$151:$BA$151,0)),0)+IFERROR(INDEX('Hoja de Trabajo para listado'!$BC$155:$CB$1048576,MATCH($A408,'Hoja de Trabajo para listado'!$BC$155:$BC$1048576,0),MATCH((CUADRO!Q$5&amp;$E408),'Hoja de Trabajo para listado'!$BC$151:$CB$151,0)),0)+IFERROR(INDEX('Hoja de Trabajo para listado'!$DE$153:$DG$274,MATCH($A408,'Hoja de Trabajo para listado'!$DE$153:$DE$1048576,0),MATCH((CUADRO!Q$5&amp;$E408),'Hoja de Trabajo para listado'!$DE$151:$DG$151,0)),0)+IFERROR(INDEX('Hoja de Trabajo para listado'!$CD$155:$DC$1048576,MATCH($A408,'Hoja de Trabajo para listado'!$CD$155:$CD$1048576,0),MATCH((CUADRO!Q$5&amp;$E408),'Hoja de Trabajo para listado'!$CD$151:$DC$151,0)),0)</f>
        <v>0</v>
      </c>
      <c r="R408" s="243">
        <f t="shared" ca="1" si="15"/>
        <v>0</v>
      </c>
      <c r="S408" s="249"/>
      <c r="T408" s="243">
        <f ca="1">+T409</f>
        <v>0</v>
      </c>
      <c r="U408" s="242">
        <f t="shared" si="16"/>
        <v>1</v>
      </c>
      <c r="V408" s="333" t="str">
        <f>+VLOOKUP(A408,bd_lista!$A$3:$E$590,5,FALSE)</f>
        <v>Empresas Municipales</v>
      </c>
      <c r="W408" s="383" t="str">
        <f>+V408</f>
        <v>Empresas Municipales</v>
      </c>
      <c r="X408" s="242">
        <f>+VLOOKUP(A408,[3]Sheet1!$A$13:$D$744,4,FALSE)</f>
        <v>0</v>
      </c>
      <c r="Y408" s="242" t="e">
        <f>+VLOOKUP(X408,bd_lista!$A$3:$C$590,3,FALSE)</f>
        <v>#N/A</v>
      </c>
      <c r="Z408" s="294">
        <f>+X408</f>
        <v>0</v>
      </c>
      <c r="AA408" s="319" t="e">
        <f>+Y408</f>
        <v>#N/A</v>
      </c>
    </row>
    <row r="409" spans="1:27" customFormat="1" ht="15" hidden="1" customHeight="1">
      <c r="A409" s="32">
        <v>831</v>
      </c>
      <c r="B409" s="389"/>
      <c r="C409" s="333" t="str">
        <f>+VLOOKUP(A409,bd_lista!$A$3:$C$590,3,FALSE)</f>
        <v>Servicio Local de Acueductos y Alcantarillado - Oruro</v>
      </c>
      <c r="D409" s="386"/>
      <c r="E409" s="244" t="s">
        <v>1305</v>
      </c>
      <c r="F409" s="245">
        <f ca="1">+IFERROR(INDEX('Hoja de Trabajo para listado'!$A$155:$Z$1048576,MATCH($A409,'Hoja de Trabajo para listado'!$A$155:$A$1048576,0),MATCH((CUADRO!F$5&amp;$E409),'Hoja de Trabajo para listado'!$A$151:$Z$151,0)),0)+IFERROR(INDEX('Hoja de Trabajo para listado'!$AB$155:$BA$1048576,MATCH($A409,'Hoja de Trabajo para listado'!$AB$155:$AB$1048576,0),MATCH((CUADRO!F$5&amp;$E409),'Hoja de Trabajo para listado'!$AB$151:$BA$151,0)),0)+IFERROR(INDEX('Hoja de Trabajo para listado'!$BC$155:$CB$1048576,MATCH($A409,'Hoja de Trabajo para listado'!$BC$155:$BC$1048576,0),MATCH((CUADRO!F$5&amp;$E409),'Hoja de Trabajo para listado'!$BC$151:$CB$151,0)),0)+IFERROR(INDEX('Hoja de Trabajo para listado'!$DE$153:$DG$274,MATCH($A409,'Hoja de Trabajo para listado'!$DE$153:$DE$1048576,0),MATCH((CUADRO!F$5&amp;$E409),'Hoja de Trabajo para listado'!$DE$151:$DG$151,0)),0)+IFERROR(INDEX('Hoja de Trabajo para listado'!$CD$155:$DC$1048576,MATCH($A409,'Hoja de Trabajo para listado'!$CD$155:$CD$1048576,0),MATCH((CUADRO!F$5&amp;$E409),'Hoja de Trabajo para listado'!$CD$151:$DC$151,0)),0)</f>
        <v>0</v>
      </c>
      <c r="G409" s="245">
        <f ca="1">+IFERROR(INDEX('Hoja de Trabajo para listado'!$A$155:$Z$1048576,MATCH($A409,'Hoja de Trabajo para listado'!$A$155:$A$1048576,0),MATCH((CUADRO!G$5&amp;$E409),'Hoja de Trabajo para listado'!$A$151:$Z$151,0)),0)+IFERROR(INDEX('Hoja de Trabajo para listado'!$AB$155:$BA$1048576,MATCH($A409,'Hoja de Trabajo para listado'!$AB$155:$AB$1048576,0),MATCH((CUADRO!G$5&amp;$E409),'Hoja de Trabajo para listado'!$AB$151:$BA$151,0)),0)+IFERROR(INDEX('Hoja de Trabajo para listado'!$BC$155:$CB$1048576,MATCH($A409,'Hoja de Trabajo para listado'!$BC$155:$BC$1048576,0),MATCH((CUADRO!G$5&amp;$E409),'Hoja de Trabajo para listado'!$BC$151:$CB$151,0)),0)+IFERROR(INDEX('Hoja de Trabajo para listado'!$DE$153:$DG$274,MATCH($A409,'Hoja de Trabajo para listado'!$DE$153:$DE$1048576,0),MATCH((CUADRO!G$5&amp;$E409),'Hoja de Trabajo para listado'!$DE$151:$DG$151,0)),0)+IFERROR(INDEX('Hoja de Trabajo para listado'!$CD$155:$DC$1048576,MATCH($A409,'Hoja de Trabajo para listado'!$CD$155:$CD$1048576,0),MATCH((CUADRO!G$5&amp;$E409),'Hoja de Trabajo para listado'!$CD$151:$DC$151,0)),0)</f>
        <v>0</v>
      </c>
      <c r="H409" s="245">
        <f ca="1">+IFERROR(INDEX('Hoja de Trabajo para listado'!$A$155:$Z$1048576,MATCH($A409,'Hoja de Trabajo para listado'!$A$155:$A$1048576,0),MATCH((CUADRO!H$5&amp;$E409),'Hoja de Trabajo para listado'!$A$151:$Z$151,0)),0)+IFERROR(INDEX('Hoja de Trabajo para listado'!$AB$155:$BA$1048576,MATCH($A409,'Hoja de Trabajo para listado'!$AB$155:$AB$1048576,0),MATCH((CUADRO!H$5&amp;$E409),'Hoja de Trabajo para listado'!$AB$151:$BA$151,0)),0)+IFERROR(INDEX('Hoja de Trabajo para listado'!$BC$155:$CB$1048576,MATCH($A409,'Hoja de Trabajo para listado'!$BC$155:$BC$1048576,0),MATCH((CUADRO!H$5&amp;$E409),'Hoja de Trabajo para listado'!$BC$151:$CB$151,0)),0)+IFERROR(INDEX('Hoja de Trabajo para listado'!$DE$153:$DG$274,MATCH($A409,'Hoja de Trabajo para listado'!$DE$153:$DE$1048576,0),MATCH((CUADRO!H$5&amp;$E409),'Hoja de Trabajo para listado'!$DE$151:$DG$151,0)),0)+IFERROR(INDEX('Hoja de Trabajo para listado'!$CD$155:$DC$1048576,MATCH($A409,'Hoja de Trabajo para listado'!$CD$155:$CD$1048576,0),MATCH((CUADRO!H$5&amp;$E409),'Hoja de Trabajo para listado'!$CD$151:$DC$151,0)),0)</f>
        <v>0</v>
      </c>
      <c r="I409" s="245">
        <f ca="1">+IFERROR(INDEX('Hoja de Trabajo para listado'!$A$155:$Z$1048576,MATCH($A409,'Hoja de Trabajo para listado'!$A$155:$A$1048576,0),MATCH((CUADRO!I$5&amp;$E409),'Hoja de Trabajo para listado'!$A$151:$Z$151,0)),0)+IFERROR(INDEX('Hoja de Trabajo para listado'!$AB$155:$BA$1048576,MATCH($A409,'Hoja de Trabajo para listado'!$AB$155:$AB$1048576,0),MATCH((CUADRO!I$5&amp;$E409),'Hoja de Trabajo para listado'!$AB$151:$BA$151,0)),0)+IFERROR(INDEX('Hoja de Trabajo para listado'!$BC$155:$CB$1048576,MATCH($A409,'Hoja de Trabajo para listado'!$BC$155:$BC$1048576,0),MATCH((CUADRO!I$5&amp;$E409),'Hoja de Trabajo para listado'!$BC$151:$CB$151,0)),0)+IFERROR(INDEX('Hoja de Trabajo para listado'!$DE$153:$DG$274,MATCH($A409,'Hoja de Trabajo para listado'!$DE$153:$DE$1048576,0),MATCH((CUADRO!I$5&amp;$E409),'Hoja de Trabajo para listado'!$DE$151:$DG$151,0)),0)+IFERROR(INDEX('Hoja de Trabajo para listado'!$CD$155:$DC$1048576,MATCH($A409,'Hoja de Trabajo para listado'!$CD$155:$CD$1048576,0),MATCH((CUADRO!I$5&amp;$E409),'Hoja de Trabajo para listado'!$CD$151:$DC$151,0)),0)</f>
        <v>0</v>
      </c>
      <c r="J409" s="245">
        <f ca="1">+IFERROR(INDEX('Hoja de Trabajo para listado'!$A$155:$Z$1048576,MATCH($A409,'Hoja de Trabajo para listado'!$A$155:$A$1048576,0),MATCH((CUADRO!J$5&amp;$E409),'Hoja de Trabajo para listado'!$A$151:$Z$151,0)),0)+IFERROR(INDEX('Hoja de Trabajo para listado'!$AB$155:$BA$1048576,MATCH($A409,'Hoja de Trabajo para listado'!$AB$155:$AB$1048576,0),MATCH((CUADRO!J$5&amp;$E409),'Hoja de Trabajo para listado'!$AB$151:$BA$151,0)),0)+IFERROR(INDEX('Hoja de Trabajo para listado'!$BC$155:$CB$1048576,MATCH($A409,'Hoja de Trabajo para listado'!$BC$155:$BC$1048576,0),MATCH((CUADRO!J$5&amp;$E409),'Hoja de Trabajo para listado'!$BC$151:$CB$151,0)),0)+IFERROR(INDEX('Hoja de Trabajo para listado'!$DE$153:$DG$274,MATCH($A409,'Hoja de Trabajo para listado'!$DE$153:$DE$1048576,0),MATCH((CUADRO!J$5&amp;$E409),'Hoja de Trabajo para listado'!$DE$151:$DG$151,0)),0)+IFERROR(INDEX('Hoja de Trabajo para listado'!$CD$155:$DC$1048576,MATCH($A409,'Hoja de Trabajo para listado'!$CD$155:$CD$1048576,0),MATCH((CUADRO!J$5&amp;$E409),'Hoja de Trabajo para listado'!$CD$151:$DC$151,0)),0)</f>
        <v>0</v>
      </c>
      <c r="K409" s="245">
        <f ca="1">+IFERROR(INDEX('Hoja de Trabajo para listado'!$A$155:$Z$1048576,MATCH($A409,'Hoja de Trabajo para listado'!$A$155:$A$1048576,0),MATCH((CUADRO!K$5&amp;$E409),'Hoja de Trabajo para listado'!$A$151:$Z$151,0)),0)+IFERROR(INDEX('Hoja de Trabajo para listado'!$AB$155:$BA$1048576,MATCH($A409,'Hoja de Trabajo para listado'!$AB$155:$AB$1048576,0),MATCH((CUADRO!K$5&amp;$E409),'Hoja de Trabajo para listado'!$AB$151:$BA$151,0)),0)+IFERROR(INDEX('Hoja de Trabajo para listado'!$BC$155:$CB$1048576,MATCH($A409,'Hoja de Trabajo para listado'!$BC$155:$BC$1048576,0),MATCH((CUADRO!K$5&amp;$E409),'Hoja de Trabajo para listado'!$BC$151:$CB$151,0)),0)+IFERROR(INDEX('Hoja de Trabajo para listado'!$DE$153:$DG$274,MATCH($A409,'Hoja de Trabajo para listado'!$DE$153:$DE$1048576,0),MATCH((CUADRO!K$5&amp;$E409),'Hoja de Trabajo para listado'!$DE$151:$DG$151,0)),0)+IFERROR(INDEX('Hoja de Trabajo para listado'!$CD$155:$DC$1048576,MATCH($A409,'Hoja de Trabajo para listado'!$CD$155:$CD$1048576,0),MATCH((CUADRO!K$5&amp;$E409),'Hoja de Trabajo para listado'!$CD$151:$DC$151,0)),0)</f>
        <v>0</v>
      </c>
      <c r="L409" s="245">
        <f ca="1">+IFERROR(INDEX('Hoja de Trabajo para listado'!$A$155:$Z$1048576,MATCH($A409,'Hoja de Trabajo para listado'!$A$155:$A$1048576,0),MATCH((CUADRO!L$5&amp;$E409),'Hoja de Trabajo para listado'!$A$151:$Z$151,0)),0)+IFERROR(INDEX('Hoja de Trabajo para listado'!$AB$155:$BA$1048576,MATCH($A409,'Hoja de Trabajo para listado'!$AB$155:$AB$1048576,0),MATCH((CUADRO!L$5&amp;$E409),'Hoja de Trabajo para listado'!$AB$151:$BA$151,0)),0)+IFERROR(INDEX('Hoja de Trabajo para listado'!$BC$155:$CB$1048576,MATCH($A409,'Hoja de Trabajo para listado'!$BC$155:$BC$1048576,0),MATCH((CUADRO!L$5&amp;$E409),'Hoja de Trabajo para listado'!$BC$151:$CB$151,0)),0)+IFERROR(INDEX('Hoja de Trabajo para listado'!$DE$153:$DG$274,MATCH($A409,'Hoja de Trabajo para listado'!$DE$153:$DE$1048576,0),MATCH((CUADRO!L$5&amp;$E409),'Hoja de Trabajo para listado'!$DE$151:$DG$151,0)),0)+IFERROR(INDEX('Hoja de Trabajo para listado'!$CD$155:$DC$1048576,MATCH($A409,'Hoja de Trabajo para listado'!$CD$155:$CD$1048576,0),MATCH((CUADRO!L$5&amp;$E409),'Hoja de Trabajo para listado'!$CD$151:$DC$151,0)),0)</f>
        <v>0</v>
      </c>
      <c r="M409" s="245">
        <f ca="1">+IFERROR(INDEX('Hoja de Trabajo para listado'!$A$155:$Z$1048576,MATCH($A409,'Hoja de Trabajo para listado'!$A$155:$A$1048576,0),MATCH((CUADRO!M$5&amp;$E409),'Hoja de Trabajo para listado'!$A$151:$Z$151,0)),0)+IFERROR(INDEX('Hoja de Trabajo para listado'!$AB$155:$BA$1048576,MATCH($A409,'Hoja de Trabajo para listado'!$AB$155:$AB$1048576,0),MATCH((CUADRO!M$5&amp;$E409),'Hoja de Trabajo para listado'!$AB$151:$BA$151,0)),0)+IFERROR(INDEX('Hoja de Trabajo para listado'!$BC$155:$CB$1048576,MATCH($A409,'Hoja de Trabajo para listado'!$BC$155:$BC$1048576,0),MATCH((CUADRO!M$5&amp;$E409),'Hoja de Trabajo para listado'!$BC$151:$CB$151,0)),0)+IFERROR(INDEX('Hoja de Trabajo para listado'!$DE$153:$DG$274,MATCH($A409,'Hoja de Trabajo para listado'!$DE$153:$DE$1048576,0),MATCH((CUADRO!M$5&amp;$E409),'Hoja de Trabajo para listado'!$DE$151:$DG$151,0)),0)+IFERROR(INDEX('Hoja de Trabajo para listado'!$CD$155:$DC$1048576,MATCH($A409,'Hoja de Trabajo para listado'!$CD$155:$CD$1048576,0),MATCH((CUADRO!M$5&amp;$E409),'Hoja de Trabajo para listado'!$CD$151:$DC$151,0)),0)</f>
        <v>0</v>
      </c>
      <c r="N409" s="245">
        <f ca="1">+IFERROR(INDEX('Hoja de Trabajo para listado'!$A$155:$Z$1048576,MATCH($A409,'Hoja de Trabajo para listado'!$A$155:$A$1048576,0),MATCH((CUADRO!N$5&amp;$E409),'Hoja de Trabajo para listado'!$A$151:$Z$151,0)),0)+IFERROR(INDEX('Hoja de Trabajo para listado'!$AB$155:$BA$1048576,MATCH($A409,'Hoja de Trabajo para listado'!$AB$155:$AB$1048576,0),MATCH((CUADRO!N$5&amp;$E409),'Hoja de Trabajo para listado'!$AB$151:$BA$151,0)),0)+IFERROR(INDEX('Hoja de Trabajo para listado'!$BC$155:$CB$1048576,MATCH($A409,'Hoja de Trabajo para listado'!$BC$155:$BC$1048576,0),MATCH((CUADRO!N$5&amp;$E409),'Hoja de Trabajo para listado'!$BC$151:$CB$151,0)),0)+IFERROR(INDEX('Hoja de Trabajo para listado'!$DE$153:$DG$274,MATCH($A409,'Hoja de Trabajo para listado'!$DE$153:$DE$1048576,0),MATCH((CUADRO!N$5&amp;$E409),'Hoja de Trabajo para listado'!$DE$151:$DG$151,0)),0)+IFERROR(INDEX('Hoja de Trabajo para listado'!$CD$155:$DC$1048576,MATCH($A409,'Hoja de Trabajo para listado'!$CD$155:$CD$1048576,0),MATCH((CUADRO!N$5&amp;$E409),'Hoja de Trabajo para listado'!$CD$151:$DC$151,0)),0)</f>
        <v>0</v>
      </c>
      <c r="O409" s="245">
        <f ca="1">+IFERROR(INDEX('Hoja de Trabajo para listado'!$A$155:$Z$1048576,MATCH($A409,'Hoja de Trabajo para listado'!$A$155:$A$1048576,0),MATCH((CUADRO!O$5&amp;$E409),'Hoja de Trabajo para listado'!$A$151:$Z$151,0)),0)+IFERROR(INDEX('Hoja de Trabajo para listado'!$AB$155:$BA$1048576,MATCH($A409,'Hoja de Trabajo para listado'!$AB$155:$AB$1048576,0),MATCH((CUADRO!O$5&amp;$E409),'Hoja de Trabajo para listado'!$AB$151:$BA$151,0)),0)+IFERROR(INDEX('Hoja de Trabajo para listado'!$BC$155:$CB$1048576,MATCH($A409,'Hoja de Trabajo para listado'!$BC$155:$BC$1048576,0),MATCH((CUADRO!O$5&amp;$E409),'Hoja de Trabajo para listado'!$BC$151:$CB$151,0)),0)+IFERROR(INDEX('Hoja de Trabajo para listado'!$DE$153:$DG$274,MATCH($A409,'Hoja de Trabajo para listado'!$DE$153:$DE$1048576,0),MATCH((CUADRO!O$5&amp;$E409),'Hoja de Trabajo para listado'!$DE$151:$DG$151,0)),0)+IFERROR(INDEX('Hoja de Trabajo para listado'!$CD$155:$DC$1048576,MATCH($A409,'Hoja de Trabajo para listado'!$CD$155:$CD$1048576,0),MATCH((CUADRO!O$5&amp;$E409),'Hoja de Trabajo para listado'!$CD$151:$DC$151,0)),0)</f>
        <v>0</v>
      </c>
      <c r="P409" s="245">
        <f ca="1">+IFERROR(INDEX('Hoja de Trabajo para listado'!$A$155:$Z$1048576,MATCH($A409,'Hoja de Trabajo para listado'!$A$155:$A$1048576,0),MATCH((CUADRO!P$5&amp;$E409),'Hoja de Trabajo para listado'!$A$151:$Z$151,0)),0)+IFERROR(INDEX('Hoja de Trabajo para listado'!$AB$155:$BA$1048576,MATCH($A409,'Hoja de Trabajo para listado'!$AB$155:$AB$1048576,0),MATCH((CUADRO!P$5&amp;$E409),'Hoja de Trabajo para listado'!$AB$151:$BA$151,0)),0)+IFERROR(INDEX('Hoja de Trabajo para listado'!$BC$155:$CB$1048576,MATCH($A409,'Hoja de Trabajo para listado'!$BC$155:$BC$1048576,0),MATCH((CUADRO!P$5&amp;$E409),'Hoja de Trabajo para listado'!$BC$151:$CB$151,0)),0)+IFERROR(INDEX('Hoja de Trabajo para listado'!$DE$153:$DG$274,MATCH($A409,'Hoja de Trabajo para listado'!$DE$153:$DE$1048576,0),MATCH((CUADRO!P$5&amp;$E409),'Hoja de Trabajo para listado'!$DE$151:$DG$151,0)),0)+IFERROR(INDEX('Hoja de Trabajo para listado'!$CD$155:$DC$1048576,MATCH($A409,'Hoja de Trabajo para listado'!$CD$155:$CD$1048576,0),MATCH((CUADRO!P$5&amp;$E409),'Hoja de Trabajo para listado'!$CD$151:$DC$151,0)),0)</f>
        <v>0</v>
      </c>
      <c r="Q409" s="245">
        <f ca="1">+IFERROR(INDEX('Hoja de Trabajo para listado'!$A$155:$Z$1048576,MATCH($A409,'Hoja de Trabajo para listado'!$A$155:$A$1048576,0),MATCH((CUADRO!Q$5&amp;$E409),'Hoja de Trabajo para listado'!$A$151:$Z$151,0)),0)+IFERROR(INDEX('Hoja de Trabajo para listado'!$AB$155:$BA$1048576,MATCH($A409,'Hoja de Trabajo para listado'!$AB$155:$AB$1048576,0),MATCH((CUADRO!Q$5&amp;$E409),'Hoja de Trabajo para listado'!$AB$151:$BA$151,0)),0)+IFERROR(INDEX('Hoja de Trabajo para listado'!$BC$155:$CB$1048576,MATCH($A409,'Hoja de Trabajo para listado'!$BC$155:$BC$1048576,0),MATCH((CUADRO!Q$5&amp;$E409),'Hoja de Trabajo para listado'!$BC$151:$CB$151,0)),0)+IFERROR(INDEX('Hoja de Trabajo para listado'!$DE$153:$DG$274,MATCH($A409,'Hoja de Trabajo para listado'!$DE$153:$DE$1048576,0),MATCH((CUADRO!Q$5&amp;$E409),'Hoja de Trabajo para listado'!$DE$151:$DG$151,0)),0)+IFERROR(INDEX('Hoja de Trabajo para listado'!$CD$155:$DC$1048576,MATCH($A409,'Hoja de Trabajo para listado'!$CD$155:$CD$1048576,0),MATCH((CUADRO!Q$5&amp;$E409),'Hoja de Trabajo para listado'!$CD$151:$DC$151,0)),0)</f>
        <v>0</v>
      </c>
      <c r="R409" s="245">
        <f t="shared" ca="1" si="15"/>
        <v>0</v>
      </c>
      <c r="S409" s="249">
        <f ca="1">+R408+R409</f>
        <v>0</v>
      </c>
      <c r="T409" s="243">
        <f ca="1">+S409</f>
        <v>0</v>
      </c>
      <c r="U409" s="242">
        <f t="shared" si="16"/>
        <v>2</v>
      </c>
      <c r="V409" s="333" t="str">
        <f>+VLOOKUP(A409,bd_lista!$A$3:$E$590,5,FALSE)</f>
        <v>Empresas Municipales</v>
      </c>
      <c r="W409" s="384"/>
      <c r="X409" s="242">
        <f>+VLOOKUP(A409,[3]Sheet1!$A$13:$D$744,4,FALSE)</f>
        <v>0</v>
      </c>
      <c r="Y409" s="242" t="e">
        <f>+VLOOKUP(X409,bd_lista!$A$3:$C$590,3,FALSE)</f>
        <v>#N/A</v>
      </c>
      <c r="Z409" s="292"/>
      <c r="AA409" s="321"/>
    </row>
    <row r="410" spans="1:27" customFormat="1" ht="27" hidden="1" customHeight="1">
      <c r="A410" s="32">
        <v>862</v>
      </c>
      <c r="B410" s="388">
        <f>+A410</f>
        <v>862</v>
      </c>
      <c r="C410" s="247" t="str">
        <f>+VLOOKUP(A410,bd_lista!$A$3:$C$590,3,FALSE)</f>
        <v>Fondo Nacional de Desarrollo Regional</v>
      </c>
      <c r="D410" s="385" t="str">
        <f>+C410</f>
        <v>Fondo Nacional de Desarrollo Regional</v>
      </c>
      <c r="E410" s="242" t="s">
        <v>1304</v>
      </c>
      <c r="F410" s="243">
        <f ca="1">+IFERROR(INDEX('Hoja de Trabajo para listado'!$A$155:$Z$1048576,MATCH($A410,'Hoja de Trabajo para listado'!$A$155:$A$1048576,0),MATCH((CUADRO!F$5&amp;$E410),'Hoja de Trabajo para listado'!$A$151:$Z$151,0)),0)+IFERROR(INDEX('Hoja de Trabajo para listado'!$AB$155:$BA$1048576,MATCH($A410,'Hoja de Trabajo para listado'!$AB$155:$AB$1048576,0),MATCH((CUADRO!F$5&amp;$E410),'Hoja de Trabajo para listado'!$AB$151:$BA$151,0)),0)+IFERROR(INDEX('Hoja de Trabajo para listado'!$BC$155:$CB$1048576,MATCH($A410,'Hoja de Trabajo para listado'!$BC$155:$BC$1048576,0),MATCH((CUADRO!F$5&amp;$E410),'Hoja de Trabajo para listado'!$BC$151:$CB$151,0)),0)+IFERROR(INDEX('Hoja de Trabajo para listado'!$DE$153:$DG$274,MATCH($A410,'Hoja de Trabajo para listado'!$DE$153:$DE$1048576,0),MATCH((CUADRO!F$5&amp;$E410),'Hoja de Trabajo para listado'!$DE$151:$DG$151,0)),0)+IFERROR(INDEX('Hoja de Trabajo para listado'!$CD$155:$DC$1048576,MATCH($A410,'Hoja de Trabajo para listado'!$CD$155:$CD$1048576,0),MATCH((CUADRO!F$5&amp;$E410),'Hoja de Trabajo para listado'!$CD$151:$DC$151,0)),0)</f>
        <v>338984.17000000004</v>
      </c>
      <c r="G410" s="243">
        <f ca="1">+IFERROR(INDEX('Hoja de Trabajo para listado'!$A$155:$Z$1048576,MATCH($A410,'Hoja de Trabajo para listado'!$A$155:$A$1048576,0),MATCH((CUADRO!G$5&amp;$E410),'Hoja de Trabajo para listado'!$A$151:$Z$151,0)),0)+IFERROR(INDEX('Hoja de Trabajo para listado'!$AB$155:$BA$1048576,MATCH($A410,'Hoja de Trabajo para listado'!$AB$155:$AB$1048576,0),MATCH((CUADRO!G$5&amp;$E410),'Hoja de Trabajo para listado'!$AB$151:$BA$151,0)),0)+IFERROR(INDEX('Hoja de Trabajo para listado'!$BC$155:$CB$1048576,MATCH($A410,'Hoja de Trabajo para listado'!$BC$155:$BC$1048576,0),MATCH((CUADRO!G$5&amp;$E410),'Hoja de Trabajo para listado'!$BC$151:$CB$151,0)),0)+IFERROR(INDEX('Hoja de Trabajo para listado'!$DE$153:$DG$274,MATCH($A410,'Hoja de Trabajo para listado'!$DE$153:$DE$1048576,0),MATCH((CUADRO!G$5&amp;$E410),'Hoja de Trabajo para listado'!$DE$151:$DG$151,0)),0)+IFERROR(INDEX('Hoja de Trabajo para listado'!$CD$155:$DC$1048576,MATCH($A410,'Hoja de Trabajo para listado'!$CD$155:$CD$1048576,0),MATCH((CUADRO!G$5&amp;$E410),'Hoja de Trabajo para listado'!$CD$151:$DC$151,0)),0)</f>
        <v>385021.79</v>
      </c>
      <c r="H410" s="243">
        <f ca="1">+IFERROR(INDEX('Hoja de Trabajo para listado'!$A$155:$Z$1048576,MATCH($A410,'Hoja de Trabajo para listado'!$A$155:$A$1048576,0),MATCH((CUADRO!H$5&amp;$E410),'Hoja de Trabajo para listado'!$A$151:$Z$151,0)),0)+IFERROR(INDEX('Hoja de Trabajo para listado'!$AB$155:$BA$1048576,MATCH($A410,'Hoja de Trabajo para listado'!$AB$155:$AB$1048576,0),MATCH((CUADRO!H$5&amp;$E410),'Hoja de Trabajo para listado'!$AB$151:$BA$151,0)),0)+IFERROR(INDEX('Hoja de Trabajo para listado'!$BC$155:$CB$1048576,MATCH($A410,'Hoja de Trabajo para listado'!$BC$155:$BC$1048576,0),MATCH((CUADRO!H$5&amp;$E410),'Hoja de Trabajo para listado'!$BC$151:$CB$151,0)),0)+IFERROR(INDEX('Hoja de Trabajo para listado'!$DE$153:$DG$274,MATCH($A410,'Hoja de Trabajo para listado'!$DE$153:$DE$1048576,0),MATCH((CUADRO!H$5&amp;$E410),'Hoja de Trabajo para listado'!$DE$151:$DG$151,0)),0)+IFERROR(INDEX('Hoja de Trabajo para listado'!$CD$155:$DC$1048576,MATCH($A410,'Hoja de Trabajo para listado'!$CD$155:$CD$1048576,0),MATCH((CUADRO!H$5&amp;$E410),'Hoja de Trabajo para listado'!$CD$151:$DC$151,0)),0)</f>
        <v>0</v>
      </c>
      <c r="I410" s="243">
        <f ca="1">+IFERROR(INDEX('Hoja de Trabajo para listado'!$A$155:$Z$1048576,MATCH($A410,'Hoja de Trabajo para listado'!$A$155:$A$1048576,0),MATCH((CUADRO!I$5&amp;$E410),'Hoja de Trabajo para listado'!$A$151:$Z$151,0)),0)+IFERROR(INDEX('Hoja de Trabajo para listado'!$AB$155:$BA$1048576,MATCH($A410,'Hoja de Trabajo para listado'!$AB$155:$AB$1048576,0),MATCH((CUADRO!I$5&amp;$E410),'Hoja de Trabajo para listado'!$AB$151:$BA$151,0)),0)+IFERROR(INDEX('Hoja de Trabajo para listado'!$BC$155:$CB$1048576,MATCH($A410,'Hoja de Trabajo para listado'!$BC$155:$BC$1048576,0),MATCH((CUADRO!I$5&amp;$E410),'Hoja de Trabajo para listado'!$BC$151:$CB$151,0)),0)+IFERROR(INDEX('Hoja de Trabajo para listado'!$DE$153:$DG$274,MATCH($A410,'Hoja de Trabajo para listado'!$DE$153:$DE$1048576,0),MATCH((CUADRO!I$5&amp;$E410),'Hoja de Trabajo para listado'!$DE$151:$DG$151,0)),0)+IFERROR(INDEX('Hoja de Trabajo para listado'!$CD$155:$DC$1048576,MATCH($A410,'Hoja de Trabajo para listado'!$CD$155:$CD$1048576,0),MATCH((CUADRO!I$5&amp;$E410),'Hoja de Trabajo para listado'!$CD$151:$DC$151,0)),0)</f>
        <v>0</v>
      </c>
      <c r="J410" s="243">
        <f ca="1">+IFERROR(INDEX('Hoja de Trabajo para listado'!$A$155:$Z$1048576,MATCH($A410,'Hoja de Trabajo para listado'!$A$155:$A$1048576,0),MATCH((CUADRO!J$5&amp;$E410),'Hoja de Trabajo para listado'!$A$151:$Z$151,0)),0)+IFERROR(INDEX('Hoja de Trabajo para listado'!$AB$155:$BA$1048576,MATCH($A410,'Hoja de Trabajo para listado'!$AB$155:$AB$1048576,0),MATCH((CUADRO!J$5&amp;$E410),'Hoja de Trabajo para listado'!$AB$151:$BA$151,0)),0)+IFERROR(INDEX('Hoja de Trabajo para listado'!$BC$155:$CB$1048576,MATCH($A410,'Hoja de Trabajo para listado'!$BC$155:$BC$1048576,0),MATCH((CUADRO!J$5&amp;$E410),'Hoja de Trabajo para listado'!$BC$151:$CB$151,0)),0)+IFERROR(INDEX('Hoja de Trabajo para listado'!$DE$153:$DG$274,MATCH($A410,'Hoja de Trabajo para listado'!$DE$153:$DE$1048576,0),MATCH((CUADRO!J$5&amp;$E410),'Hoja de Trabajo para listado'!$DE$151:$DG$151,0)),0)+IFERROR(INDEX('Hoja de Trabajo para listado'!$CD$155:$DC$1048576,MATCH($A410,'Hoja de Trabajo para listado'!$CD$155:$CD$1048576,0),MATCH((CUADRO!J$5&amp;$E410),'Hoja de Trabajo para listado'!$CD$151:$DC$151,0)),0)</f>
        <v>0</v>
      </c>
      <c r="K410" s="243">
        <f ca="1">+IFERROR(INDEX('Hoja de Trabajo para listado'!$A$155:$Z$1048576,MATCH($A410,'Hoja de Trabajo para listado'!$A$155:$A$1048576,0),MATCH((CUADRO!K$5&amp;$E410),'Hoja de Trabajo para listado'!$A$151:$Z$151,0)),0)+IFERROR(INDEX('Hoja de Trabajo para listado'!$AB$155:$BA$1048576,MATCH($A410,'Hoja de Trabajo para listado'!$AB$155:$AB$1048576,0),MATCH((CUADRO!K$5&amp;$E410),'Hoja de Trabajo para listado'!$AB$151:$BA$151,0)),0)+IFERROR(INDEX('Hoja de Trabajo para listado'!$BC$155:$CB$1048576,MATCH($A410,'Hoja de Trabajo para listado'!$BC$155:$BC$1048576,0),MATCH((CUADRO!K$5&amp;$E410),'Hoja de Trabajo para listado'!$BC$151:$CB$151,0)),0)+IFERROR(INDEX('Hoja de Trabajo para listado'!$DE$153:$DG$274,MATCH($A410,'Hoja de Trabajo para listado'!$DE$153:$DE$1048576,0),MATCH((CUADRO!K$5&amp;$E410),'Hoja de Trabajo para listado'!$DE$151:$DG$151,0)),0)+IFERROR(INDEX('Hoja de Trabajo para listado'!$CD$155:$DC$1048576,MATCH($A410,'Hoja de Trabajo para listado'!$CD$155:$CD$1048576,0),MATCH((CUADRO!K$5&amp;$E410),'Hoja de Trabajo para listado'!$CD$151:$DC$151,0)),0)</f>
        <v>0</v>
      </c>
      <c r="L410" s="243">
        <f ca="1">+IFERROR(INDEX('Hoja de Trabajo para listado'!$A$155:$Z$1048576,MATCH($A410,'Hoja de Trabajo para listado'!$A$155:$A$1048576,0),MATCH((CUADRO!L$5&amp;$E410),'Hoja de Trabajo para listado'!$A$151:$Z$151,0)),0)+IFERROR(INDEX('Hoja de Trabajo para listado'!$AB$155:$BA$1048576,MATCH($A410,'Hoja de Trabajo para listado'!$AB$155:$AB$1048576,0),MATCH((CUADRO!L$5&amp;$E410),'Hoja de Trabajo para listado'!$AB$151:$BA$151,0)),0)+IFERROR(INDEX('Hoja de Trabajo para listado'!$BC$155:$CB$1048576,MATCH($A410,'Hoja de Trabajo para listado'!$BC$155:$BC$1048576,0),MATCH((CUADRO!L$5&amp;$E410),'Hoja de Trabajo para listado'!$BC$151:$CB$151,0)),0)+IFERROR(INDEX('Hoja de Trabajo para listado'!$DE$153:$DG$274,MATCH($A410,'Hoja de Trabajo para listado'!$DE$153:$DE$1048576,0),MATCH((CUADRO!L$5&amp;$E410),'Hoja de Trabajo para listado'!$DE$151:$DG$151,0)),0)+IFERROR(INDEX('Hoja de Trabajo para listado'!$CD$155:$DC$1048576,MATCH($A410,'Hoja de Trabajo para listado'!$CD$155:$CD$1048576,0),MATCH((CUADRO!L$5&amp;$E410),'Hoja de Trabajo para listado'!$CD$151:$DC$151,0)),0)</f>
        <v>0</v>
      </c>
      <c r="M410" s="243">
        <f ca="1">+IFERROR(INDEX('Hoja de Trabajo para listado'!$A$155:$Z$1048576,MATCH($A410,'Hoja de Trabajo para listado'!$A$155:$A$1048576,0),MATCH((CUADRO!M$5&amp;$E410),'Hoja de Trabajo para listado'!$A$151:$Z$151,0)),0)+IFERROR(INDEX('Hoja de Trabajo para listado'!$AB$155:$BA$1048576,MATCH($A410,'Hoja de Trabajo para listado'!$AB$155:$AB$1048576,0),MATCH((CUADRO!M$5&amp;$E410),'Hoja de Trabajo para listado'!$AB$151:$BA$151,0)),0)+IFERROR(INDEX('Hoja de Trabajo para listado'!$BC$155:$CB$1048576,MATCH($A410,'Hoja de Trabajo para listado'!$BC$155:$BC$1048576,0),MATCH((CUADRO!M$5&amp;$E410),'Hoja de Trabajo para listado'!$BC$151:$CB$151,0)),0)+IFERROR(INDEX('Hoja de Trabajo para listado'!$DE$153:$DG$274,MATCH($A410,'Hoja de Trabajo para listado'!$DE$153:$DE$1048576,0),MATCH((CUADRO!M$5&amp;$E410),'Hoja de Trabajo para listado'!$DE$151:$DG$151,0)),0)+IFERROR(INDEX('Hoja de Trabajo para listado'!$CD$155:$DC$1048576,MATCH($A410,'Hoja de Trabajo para listado'!$CD$155:$CD$1048576,0),MATCH((CUADRO!M$5&amp;$E410),'Hoja de Trabajo para listado'!$CD$151:$DC$151,0)),0)</f>
        <v>0</v>
      </c>
      <c r="N410" s="243">
        <f ca="1">+IFERROR(INDEX('Hoja de Trabajo para listado'!$A$155:$Z$1048576,MATCH($A410,'Hoja de Trabajo para listado'!$A$155:$A$1048576,0),MATCH((CUADRO!N$5&amp;$E410),'Hoja de Trabajo para listado'!$A$151:$Z$151,0)),0)+IFERROR(INDEX('Hoja de Trabajo para listado'!$AB$155:$BA$1048576,MATCH($A410,'Hoja de Trabajo para listado'!$AB$155:$AB$1048576,0),MATCH((CUADRO!N$5&amp;$E410),'Hoja de Trabajo para listado'!$AB$151:$BA$151,0)),0)+IFERROR(INDEX('Hoja de Trabajo para listado'!$BC$155:$CB$1048576,MATCH($A410,'Hoja de Trabajo para listado'!$BC$155:$BC$1048576,0),MATCH((CUADRO!N$5&amp;$E410),'Hoja de Trabajo para listado'!$BC$151:$CB$151,0)),0)+IFERROR(INDEX('Hoja de Trabajo para listado'!$DE$153:$DG$274,MATCH($A410,'Hoja de Trabajo para listado'!$DE$153:$DE$1048576,0),MATCH((CUADRO!N$5&amp;$E410),'Hoja de Trabajo para listado'!$DE$151:$DG$151,0)),0)+IFERROR(INDEX('Hoja de Trabajo para listado'!$CD$155:$DC$1048576,MATCH($A410,'Hoja de Trabajo para listado'!$CD$155:$CD$1048576,0),MATCH((CUADRO!N$5&amp;$E410),'Hoja de Trabajo para listado'!$CD$151:$DC$151,0)),0)</f>
        <v>0</v>
      </c>
      <c r="O410" s="243">
        <f ca="1">+IFERROR(INDEX('Hoja de Trabajo para listado'!$A$155:$Z$1048576,MATCH($A410,'Hoja de Trabajo para listado'!$A$155:$A$1048576,0),MATCH((CUADRO!O$5&amp;$E410),'Hoja de Trabajo para listado'!$A$151:$Z$151,0)),0)+IFERROR(INDEX('Hoja de Trabajo para listado'!$AB$155:$BA$1048576,MATCH($A410,'Hoja de Trabajo para listado'!$AB$155:$AB$1048576,0),MATCH((CUADRO!O$5&amp;$E410),'Hoja de Trabajo para listado'!$AB$151:$BA$151,0)),0)+IFERROR(INDEX('Hoja de Trabajo para listado'!$BC$155:$CB$1048576,MATCH($A410,'Hoja de Trabajo para listado'!$BC$155:$BC$1048576,0),MATCH((CUADRO!O$5&amp;$E410),'Hoja de Trabajo para listado'!$BC$151:$CB$151,0)),0)+IFERROR(INDEX('Hoja de Trabajo para listado'!$DE$153:$DG$274,MATCH($A410,'Hoja de Trabajo para listado'!$DE$153:$DE$1048576,0),MATCH((CUADRO!O$5&amp;$E410),'Hoja de Trabajo para listado'!$DE$151:$DG$151,0)),0)+IFERROR(INDEX('Hoja de Trabajo para listado'!$CD$155:$DC$1048576,MATCH($A410,'Hoja de Trabajo para listado'!$CD$155:$CD$1048576,0),MATCH((CUADRO!O$5&amp;$E410),'Hoja de Trabajo para listado'!$CD$151:$DC$151,0)),0)</f>
        <v>0</v>
      </c>
      <c r="P410" s="243">
        <f ca="1">+IFERROR(INDEX('Hoja de Trabajo para listado'!$A$155:$Z$1048576,MATCH($A410,'Hoja de Trabajo para listado'!$A$155:$A$1048576,0),MATCH((CUADRO!P$5&amp;$E410),'Hoja de Trabajo para listado'!$A$151:$Z$151,0)),0)+IFERROR(INDEX('Hoja de Trabajo para listado'!$AB$155:$BA$1048576,MATCH($A410,'Hoja de Trabajo para listado'!$AB$155:$AB$1048576,0),MATCH((CUADRO!P$5&amp;$E410),'Hoja de Trabajo para listado'!$AB$151:$BA$151,0)),0)+IFERROR(INDEX('Hoja de Trabajo para listado'!$BC$155:$CB$1048576,MATCH($A410,'Hoja de Trabajo para listado'!$BC$155:$BC$1048576,0),MATCH((CUADRO!P$5&amp;$E410),'Hoja de Trabajo para listado'!$BC$151:$CB$151,0)),0)+IFERROR(INDEX('Hoja de Trabajo para listado'!$DE$153:$DG$274,MATCH($A410,'Hoja de Trabajo para listado'!$DE$153:$DE$1048576,0),MATCH((CUADRO!P$5&amp;$E410),'Hoja de Trabajo para listado'!$DE$151:$DG$151,0)),0)+IFERROR(INDEX('Hoja de Trabajo para listado'!$CD$155:$DC$1048576,MATCH($A410,'Hoja de Trabajo para listado'!$CD$155:$CD$1048576,0),MATCH((CUADRO!P$5&amp;$E410),'Hoja de Trabajo para listado'!$CD$151:$DC$151,0)),0)</f>
        <v>0</v>
      </c>
      <c r="Q410" s="243">
        <f ca="1">+IFERROR(INDEX('Hoja de Trabajo para listado'!$A$155:$Z$1048576,MATCH($A410,'Hoja de Trabajo para listado'!$A$155:$A$1048576,0),MATCH((CUADRO!Q$5&amp;$E410),'Hoja de Trabajo para listado'!$A$151:$Z$151,0)),0)+IFERROR(INDEX('Hoja de Trabajo para listado'!$AB$155:$BA$1048576,MATCH($A410,'Hoja de Trabajo para listado'!$AB$155:$AB$1048576,0),MATCH((CUADRO!Q$5&amp;$E410),'Hoja de Trabajo para listado'!$AB$151:$BA$151,0)),0)+IFERROR(INDEX('Hoja de Trabajo para listado'!$BC$155:$CB$1048576,MATCH($A410,'Hoja de Trabajo para listado'!$BC$155:$BC$1048576,0),MATCH((CUADRO!Q$5&amp;$E410),'Hoja de Trabajo para listado'!$BC$151:$CB$151,0)),0)+IFERROR(INDEX('Hoja de Trabajo para listado'!$DE$153:$DG$274,MATCH($A410,'Hoja de Trabajo para listado'!$DE$153:$DE$1048576,0),MATCH((CUADRO!Q$5&amp;$E410),'Hoja de Trabajo para listado'!$DE$151:$DG$151,0)),0)+IFERROR(INDEX('Hoja de Trabajo para listado'!$CD$155:$DC$1048576,MATCH($A410,'Hoja de Trabajo para listado'!$CD$155:$CD$1048576,0),MATCH((CUADRO!Q$5&amp;$E410),'Hoja de Trabajo para listado'!$CD$151:$DC$151,0)),0)</f>
        <v>0</v>
      </c>
      <c r="R410" s="243">
        <f t="shared" ca="1" si="15"/>
        <v>724005.96</v>
      </c>
      <c r="S410" s="263"/>
      <c r="T410" s="243">
        <f ca="1">+T411</f>
        <v>26524044.380000003</v>
      </c>
      <c r="U410" s="242">
        <f t="shared" si="16"/>
        <v>1</v>
      </c>
      <c r="V410" s="333" t="str">
        <f>+VLOOKUP(A410,bd_lista!$A$3:$E$590,5,FALSE)</f>
        <v>Instituciones Financieras no Bancarias</v>
      </c>
      <c r="W410" s="383" t="str">
        <f>+V410</f>
        <v>Instituciones Financieras no Bancarias</v>
      </c>
      <c r="X410" s="242">
        <v>99</v>
      </c>
      <c r="Y410" s="242" t="s">
        <v>1371</v>
      </c>
      <c r="Z410" s="294">
        <f>+X410</f>
        <v>99</v>
      </c>
      <c r="AA410" s="319" t="str">
        <f>+Y410</f>
        <v>Tesoro General de la Nación</v>
      </c>
    </row>
    <row r="411" spans="1:27" customFormat="1" ht="27" hidden="1" customHeight="1">
      <c r="A411" s="32">
        <v>862</v>
      </c>
      <c r="B411" s="389"/>
      <c r="C411" s="333" t="str">
        <f>+VLOOKUP(A411,bd_lista!$A$3:$C$590,3,FALSE)</f>
        <v>Fondo Nacional de Desarrollo Regional</v>
      </c>
      <c r="D411" s="386"/>
      <c r="E411" s="244" t="s">
        <v>1305</v>
      </c>
      <c r="F411" s="243">
        <f ca="1">+IFERROR(INDEX('Hoja de Trabajo para listado'!$A$155:$Z$1048576,MATCH($A411,'Hoja de Trabajo para listado'!$A$155:$A$1048576,0),MATCH((CUADRO!F$5&amp;$E411),'Hoja de Trabajo para listado'!$A$151:$Z$151,0)),0)+IFERROR(INDEX('Hoja de Trabajo para listado'!$AB$155:$BA$1048576,MATCH($A411,'Hoja de Trabajo para listado'!$AB$155:$AB$1048576,0),MATCH((CUADRO!F$5&amp;$E411),'Hoja de Trabajo para listado'!$AB$151:$BA$151,0)),0)+IFERROR(INDEX('Hoja de Trabajo para listado'!$BC$155:$CB$1048576,MATCH($A411,'Hoja de Trabajo para listado'!$BC$155:$BC$1048576,0),MATCH((CUADRO!F$5&amp;$E411),'Hoja de Trabajo para listado'!$BC$151:$CB$151,0)),0)+IFERROR(INDEX('Hoja de Trabajo para listado'!$DE$153:$DG$274,MATCH($A411,'Hoja de Trabajo para listado'!$DE$153:$DE$1048576,0),MATCH((CUADRO!F$5&amp;$E411),'Hoja de Trabajo para listado'!$DE$151:$DG$151,0)),0)+IFERROR(INDEX('Hoja de Trabajo para listado'!$CD$155:$DC$1048576,MATCH($A411,'Hoja de Trabajo para listado'!$CD$155:$CD$1048576,0),MATCH((CUADRO!F$5&amp;$E411),'Hoja de Trabajo para listado'!$CD$151:$DC$151,0)),0)</f>
        <v>5453.6100000000006</v>
      </c>
      <c r="G411" s="243">
        <f ca="1">+IFERROR(INDEX('Hoja de Trabajo para listado'!$A$155:$Z$1048576,MATCH($A411,'Hoja de Trabajo para listado'!$A$155:$A$1048576,0),MATCH((CUADRO!G$5&amp;$E411),'Hoja de Trabajo para listado'!$A$151:$Z$151,0)),0)+IFERROR(INDEX('Hoja de Trabajo para listado'!$AB$155:$BA$1048576,MATCH($A411,'Hoja de Trabajo para listado'!$AB$155:$AB$1048576,0),MATCH((CUADRO!G$5&amp;$E411),'Hoja de Trabajo para listado'!$AB$151:$BA$151,0)),0)+IFERROR(INDEX('Hoja de Trabajo para listado'!$BC$155:$CB$1048576,MATCH($A411,'Hoja de Trabajo para listado'!$BC$155:$BC$1048576,0),MATCH((CUADRO!G$5&amp;$E411),'Hoja de Trabajo para listado'!$BC$151:$CB$151,0)),0)+IFERROR(INDEX('Hoja de Trabajo para listado'!$DE$153:$DG$274,MATCH($A411,'Hoja de Trabajo para listado'!$DE$153:$DE$1048576,0),MATCH((CUADRO!G$5&amp;$E411),'Hoja de Trabajo para listado'!$DE$151:$DG$151,0)),0)+IFERROR(INDEX('Hoja de Trabajo para listado'!$CD$155:$DC$1048576,MATCH($A411,'Hoja de Trabajo para listado'!$CD$155:$CD$1048576,0),MATCH((CUADRO!G$5&amp;$E411),'Hoja de Trabajo para listado'!$CD$151:$DC$151,0)),0)</f>
        <v>25794584.810000002</v>
      </c>
      <c r="H411" s="243">
        <f ca="1">+IFERROR(INDEX('Hoja de Trabajo para listado'!$A$155:$Z$1048576,MATCH($A411,'Hoja de Trabajo para listado'!$A$155:$A$1048576,0),MATCH((CUADRO!H$5&amp;$E411),'Hoja de Trabajo para listado'!$A$151:$Z$151,0)),0)+IFERROR(INDEX('Hoja de Trabajo para listado'!$AB$155:$BA$1048576,MATCH($A411,'Hoja de Trabajo para listado'!$AB$155:$AB$1048576,0),MATCH((CUADRO!H$5&amp;$E411),'Hoja de Trabajo para listado'!$AB$151:$BA$151,0)),0)+IFERROR(INDEX('Hoja de Trabajo para listado'!$BC$155:$CB$1048576,MATCH($A411,'Hoja de Trabajo para listado'!$BC$155:$BC$1048576,0),MATCH((CUADRO!H$5&amp;$E411),'Hoja de Trabajo para listado'!$BC$151:$CB$151,0)),0)+IFERROR(INDEX('Hoja de Trabajo para listado'!$DE$153:$DG$274,MATCH($A411,'Hoja de Trabajo para listado'!$DE$153:$DE$1048576,0),MATCH((CUADRO!H$5&amp;$E411),'Hoja de Trabajo para listado'!$DE$151:$DG$151,0)),0)+IFERROR(INDEX('Hoja de Trabajo para listado'!$CD$155:$DC$1048576,MATCH($A411,'Hoja de Trabajo para listado'!$CD$155:$CD$1048576,0),MATCH((CUADRO!H$5&amp;$E411),'Hoja de Trabajo para listado'!$CD$151:$DC$151,0)),0)</f>
        <v>0</v>
      </c>
      <c r="I411" s="243">
        <f ca="1">+IFERROR(INDEX('Hoja de Trabajo para listado'!$A$155:$Z$1048576,MATCH($A411,'Hoja de Trabajo para listado'!$A$155:$A$1048576,0),MATCH((CUADRO!I$5&amp;$E411),'Hoja de Trabajo para listado'!$A$151:$Z$151,0)),0)+IFERROR(INDEX('Hoja de Trabajo para listado'!$AB$155:$BA$1048576,MATCH($A411,'Hoja de Trabajo para listado'!$AB$155:$AB$1048576,0),MATCH((CUADRO!I$5&amp;$E411),'Hoja de Trabajo para listado'!$AB$151:$BA$151,0)),0)+IFERROR(INDEX('Hoja de Trabajo para listado'!$BC$155:$CB$1048576,MATCH($A411,'Hoja de Trabajo para listado'!$BC$155:$BC$1048576,0),MATCH((CUADRO!I$5&amp;$E411),'Hoja de Trabajo para listado'!$BC$151:$CB$151,0)),0)+IFERROR(INDEX('Hoja de Trabajo para listado'!$DE$153:$DG$274,MATCH($A411,'Hoja de Trabajo para listado'!$DE$153:$DE$1048576,0),MATCH((CUADRO!I$5&amp;$E411),'Hoja de Trabajo para listado'!$DE$151:$DG$151,0)),0)+IFERROR(INDEX('Hoja de Trabajo para listado'!$CD$155:$DC$1048576,MATCH($A411,'Hoja de Trabajo para listado'!$CD$155:$CD$1048576,0),MATCH((CUADRO!I$5&amp;$E411),'Hoja de Trabajo para listado'!$CD$151:$DC$151,0)),0)</f>
        <v>0</v>
      </c>
      <c r="J411" s="243">
        <f ca="1">+IFERROR(INDEX('Hoja de Trabajo para listado'!$A$155:$Z$1048576,MATCH($A411,'Hoja de Trabajo para listado'!$A$155:$A$1048576,0),MATCH((CUADRO!J$5&amp;$E411),'Hoja de Trabajo para listado'!$A$151:$Z$151,0)),0)+IFERROR(INDEX('Hoja de Trabajo para listado'!$AB$155:$BA$1048576,MATCH($A411,'Hoja de Trabajo para listado'!$AB$155:$AB$1048576,0),MATCH((CUADRO!J$5&amp;$E411),'Hoja de Trabajo para listado'!$AB$151:$BA$151,0)),0)+IFERROR(INDEX('Hoja de Trabajo para listado'!$BC$155:$CB$1048576,MATCH($A411,'Hoja de Trabajo para listado'!$BC$155:$BC$1048576,0),MATCH((CUADRO!J$5&amp;$E411),'Hoja de Trabajo para listado'!$BC$151:$CB$151,0)),0)+IFERROR(INDEX('Hoja de Trabajo para listado'!$DE$153:$DG$274,MATCH($A411,'Hoja de Trabajo para listado'!$DE$153:$DE$1048576,0),MATCH((CUADRO!J$5&amp;$E411),'Hoja de Trabajo para listado'!$DE$151:$DG$151,0)),0)+IFERROR(INDEX('Hoja de Trabajo para listado'!$CD$155:$DC$1048576,MATCH($A411,'Hoja de Trabajo para listado'!$CD$155:$CD$1048576,0),MATCH((CUADRO!J$5&amp;$E411),'Hoja de Trabajo para listado'!$CD$151:$DC$151,0)),0)</f>
        <v>0</v>
      </c>
      <c r="K411" s="243">
        <f ca="1">+IFERROR(INDEX('Hoja de Trabajo para listado'!$A$155:$Z$1048576,MATCH($A411,'Hoja de Trabajo para listado'!$A$155:$A$1048576,0),MATCH((CUADRO!K$5&amp;$E411),'Hoja de Trabajo para listado'!$A$151:$Z$151,0)),0)+IFERROR(INDEX('Hoja de Trabajo para listado'!$AB$155:$BA$1048576,MATCH($A411,'Hoja de Trabajo para listado'!$AB$155:$AB$1048576,0),MATCH((CUADRO!K$5&amp;$E411),'Hoja de Trabajo para listado'!$AB$151:$BA$151,0)),0)+IFERROR(INDEX('Hoja de Trabajo para listado'!$BC$155:$CB$1048576,MATCH($A411,'Hoja de Trabajo para listado'!$BC$155:$BC$1048576,0),MATCH((CUADRO!K$5&amp;$E411),'Hoja de Trabajo para listado'!$BC$151:$CB$151,0)),0)+IFERROR(INDEX('Hoja de Trabajo para listado'!$DE$153:$DG$274,MATCH($A411,'Hoja de Trabajo para listado'!$DE$153:$DE$1048576,0),MATCH((CUADRO!K$5&amp;$E411),'Hoja de Trabajo para listado'!$DE$151:$DG$151,0)),0)+IFERROR(INDEX('Hoja de Trabajo para listado'!$CD$155:$DC$1048576,MATCH($A411,'Hoja de Trabajo para listado'!$CD$155:$CD$1048576,0),MATCH((CUADRO!K$5&amp;$E411),'Hoja de Trabajo para listado'!$CD$151:$DC$151,0)),0)</f>
        <v>0</v>
      </c>
      <c r="L411" s="243">
        <f ca="1">+IFERROR(INDEX('Hoja de Trabajo para listado'!$A$155:$Z$1048576,MATCH($A411,'Hoja de Trabajo para listado'!$A$155:$A$1048576,0),MATCH((CUADRO!L$5&amp;$E411),'Hoja de Trabajo para listado'!$A$151:$Z$151,0)),0)+IFERROR(INDEX('Hoja de Trabajo para listado'!$AB$155:$BA$1048576,MATCH($A411,'Hoja de Trabajo para listado'!$AB$155:$AB$1048576,0),MATCH((CUADRO!L$5&amp;$E411),'Hoja de Trabajo para listado'!$AB$151:$BA$151,0)),0)+IFERROR(INDEX('Hoja de Trabajo para listado'!$BC$155:$CB$1048576,MATCH($A411,'Hoja de Trabajo para listado'!$BC$155:$BC$1048576,0),MATCH((CUADRO!L$5&amp;$E411),'Hoja de Trabajo para listado'!$BC$151:$CB$151,0)),0)+IFERROR(INDEX('Hoja de Trabajo para listado'!$DE$153:$DG$274,MATCH($A411,'Hoja de Trabajo para listado'!$DE$153:$DE$1048576,0),MATCH((CUADRO!L$5&amp;$E411),'Hoja de Trabajo para listado'!$DE$151:$DG$151,0)),0)+IFERROR(INDEX('Hoja de Trabajo para listado'!$CD$155:$DC$1048576,MATCH($A411,'Hoja de Trabajo para listado'!$CD$155:$CD$1048576,0),MATCH((CUADRO!L$5&amp;$E411),'Hoja de Trabajo para listado'!$CD$151:$DC$151,0)),0)</f>
        <v>0</v>
      </c>
      <c r="M411" s="243">
        <f ca="1">+IFERROR(INDEX('Hoja de Trabajo para listado'!$A$155:$Z$1048576,MATCH($A411,'Hoja de Trabajo para listado'!$A$155:$A$1048576,0),MATCH((CUADRO!M$5&amp;$E411),'Hoja de Trabajo para listado'!$A$151:$Z$151,0)),0)+IFERROR(INDEX('Hoja de Trabajo para listado'!$AB$155:$BA$1048576,MATCH($A411,'Hoja de Trabajo para listado'!$AB$155:$AB$1048576,0),MATCH((CUADRO!M$5&amp;$E411),'Hoja de Trabajo para listado'!$AB$151:$BA$151,0)),0)+IFERROR(INDEX('Hoja de Trabajo para listado'!$BC$155:$CB$1048576,MATCH($A411,'Hoja de Trabajo para listado'!$BC$155:$BC$1048576,0),MATCH((CUADRO!M$5&amp;$E411),'Hoja de Trabajo para listado'!$BC$151:$CB$151,0)),0)+IFERROR(INDEX('Hoja de Trabajo para listado'!$DE$153:$DG$274,MATCH($A411,'Hoja de Trabajo para listado'!$DE$153:$DE$1048576,0),MATCH((CUADRO!M$5&amp;$E411),'Hoja de Trabajo para listado'!$DE$151:$DG$151,0)),0)+IFERROR(INDEX('Hoja de Trabajo para listado'!$CD$155:$DC$1048576,MATCH($A411,'Hoja de Trabajo para listado'!$CD$155:$CD$1048576,0),MATCH((CUADRO!M$5&amp;$E411),'Hoja de Trabajo para listado'!$CD$151:$DC$151,0)),0)</f>
        <v>0</v>
      </c>
      <c r="N411" s="243">
        <f ca="1">+IFERROR(INDEX('Hoja de Trabajo para listado'!$A$155:$Z$1048576,MATCH($A411,'Hoja de Trabajo para listado'!$A$155:$A$1048576,0),MATCH((CUADRO!N$5&amp;$E411),'Hoja de Trabajo para listado'!$A$151:$Z$151,0)),0)+IFERROR(INDEX('Hoja de Trabajo para listado'!$AB$155:$BA$1048576,MATCH($A411,'Hoja de Trabajo para listado'!$AB$155:$AB$1048576,0),MATCH((CUADRO!N$5&amp;$E411),'Hoja de Trabajo para listado'!$AB$151:$BA$151,0)),0)+IFERROR(INDEX('Hoja de Trabajo para listado'!$BC$155:$CB$1048576,MATCH($A411,'Hoja de Trabajo para listado'!$BC$155:$BC$1048576,0),MATCH((CUADRO!N$5&amp;$E411),'Hoja de Trabajo para listado'!$BC$151:$CB$151,0)),0)+IFERROR(INDEX('Hoja de Trabajo para listado'!$DE$153:$DG$274,MATCH($A411,'Hoja de Trabajo para listado'!$DE$153:$DE$1048576,0),MATCH((CUADRO!N$5&amp;$E411),'Hoja de Trabajo para listado'!$DE$151:$DG$151,0)),0)+IFERROR(INDEX('Hoja de Trabajo para listado'!$CD$155:$DC$1048576,MATCH($A411,'Hoja de Trabajo para listado'!$CD$155:$CD$1048576,0),MATCH((CUADRO!N$5&amp;$E411),'Hoja de Trabajo para listado'!$CD$151:$DC$151,0)),0)</f>
        <v>0</v>
      </c>
      <c r="O411" s="243">
        <f ca="1">+IFERROR(INDEX('Hoja de Trabajo para listado'!$A$155:$Z$1048576,MATCH($A411,'Hoja de Trabajo para listado'!$A$155:$A$1048576,0),MATCH((CUADRO!O$5&amp;$E411),'Hoja de Trabajo para listado'!$A$151:$Z$151,0)),0)+IFERROR(INDEX('Hoja de Trabajo para listado'!$AB$155:$BA$1048576,MATCH($A411,'Hoja de Trabajo para listado'!$AB$155:$AB$1048576,0),MATCH((CUADRO!O$5&amp;$E411),'Hoja de Trabajo para listado'!$AB$151:$BA$151,0)),0)+IFERROR(INDEX('Hoja de Trabajo para listado'!$BC$155:$CB$1048576,MATCH($A411,'Hoja de Trabajo para listado'!$BC$155:$BC$1048576,0),MATCH((CUADRO!O$5&amp;$E411),'Hoja de Trabajo para listado'!$BC$151:$CB$151,0)),0)+IFERROR(INDEX('Hoja de Trabajo para listado'!$DE$153:$DG$274,MATCH($A411,'Hoja de Trabajo para listado'!$DE$153:$DE$1048576,0),MATCH((CUADRO!O$5&amp;$E411),'Hoja de Trabajo para listado'!$DE$151:$DG$151,0)),0)+IFERROR(INDEX('Hoja de Trabajo para listado'!$CD$155:$DC$1048576,MATCH($A411,'Hoja de Trabajo para listado'!$CD$155:$CD$1048576,0),MATCH((CUADRO!O$5&amp;$E411),'Hoja de Trabajo para listado'!$CD$151:$DC$151,0)),0)</f>
        <v>0</v>
      </c>
      <c r="P411" s="243">
        <f ca="1">+IFERROR(INDEX('Hoja de Trabajo para listado'!$A$155:$Z$1048576,MATCH($A411,'Hoja de Trabajo para listado'!$A$155:$A$1048576,0),MATCH((CUADRO!P$5&amp;$E411),'Hoja de Trabajo para listado'!$A$151:$Z$151,0)),0)+IFERROR(INDEX('Hoja de Trabajo para listado'!$AB$155:$BA$1048576,MATCH($A411,'Hoja de Trabajo para listado'!$AB$155:$AB$1048576,0),MATCH((CUADRO!P$5&amp;$E411),'Hoja de Trabajo para listado'!$AB$151:$BA$151,0)),0)+IFERROR(INDEX('Hoja de Trabajo para listado'!$BC$155:$CB$1048576,MATCH($A411,'Hoja de Trabajo para listado'!$BC$155:$BC$1048576,0),MATCH((CUADRO!P$5&amp;$E411),'Hoja de Trabajo para listado'!$BC$151:$CB$151,0)),0)+IFERROR(INDEX('Hoja de Trabajo para listado'!$DE$153:$DG$274,MATCH($A411,'Hoja de Trabajo para listado'!$DE$153:$DE$1048576,0),MATCH((CUADRO!P$5&amp;$E411),'Hoja de Trabajo para listado'!$DE$151:$DG$151,0)),0)+IFERROR(INDEX('Hoja de Trabajo para listado'!$CD$155:$DC$1048576,MATCH($A411,'Hoja de Trabajo para listado'!$CD$155:$CD$1048576,0),MATCH((CUADRO!P$5&amp;$E411),'Hoja de Trabajo para listado'!$CD$151:$DC$151,0)),0)</f>
        <v>0</v>
      </c>
      <c r="Q411" s="243">
        <f ca="1">+IFERROR(INDEX('Hoja de Trabajo para listado'!$A$155:$Z$1048576,MATCH($A411,'Hoja de Trabajo para listado'!$A$155:$A$1048576,0),MATCH((CUADRO!Q$5&amp;$E411),'Hoja de Trabajo para listado'!$A$151:$Z$151,0)),0)+IFERROR(INDEX('Hoja de Trabajo para listado'!$AB$155:$BA$1048576,MATCH($A411,'Hoja de Trabajo para listado'!$AB$155:$AB$1048576,0),MATCH((CUADRO!Q$5&amp;$E411),'Hoja de Trabajo para listado'!$AB$151:$BA$151,0)),0)+IFERROR(INDEX('Hoja de Trabajo para listado'!$BC$155:$CB$1048576,MATCH($A411,'Hoja de Trabajo para listado'!$BC$155:$BC$1048576,0),MATCH((CUADRO!Q$5&amp;$E411),'Hoja de Trabajo para listado'!$BC$151:$CB$151,0)),0)+IFERROR(INDEX('Hoja de Trabajo para listado'!$DE$153:$DG$274,MATCH($A411,'Hoja de Trabajo para listado'!$DE$153:$DE$1048576,0),MATCH((CUADRO!Q$5&amp;$E411),'Hoja de Trabajo para listado'!$DE$151:$DG$151,0)),0)+IFERROR(INDEX('Hoja de Trabajo para listado'!$CD$155:$DC$1048576,MATCH($A411,'Hoja de Trabajo para listado'!$CD$155:$CD$1048576,0),MATCH((CUADRO!Q$5&amp;$E411),'Hoja de Trabajo para listado'!$CD$151:$DC$151,0)),0)</f>
        <v>0</v>
      </c>
      <c r="R411" s="243">
        <f t="shared" ca="1" si="15"/>
        <v>25800038.420000002</v>
      </c>
      <c r="S411" s="243">
        <f ca="1">+R410+R411</f>
        <v>26524044.380000003</v>
      </c>
      <c r="T411" s="243">
        <f ca="1">+S411</f>
        <v>26524044.380000003</v>
      </c>
      <c r="U411" s="242">
        <f t="shared" si="16"/>
        <v>2</v>
      </c>
      <c r="V411" s="333" t="str">
        <f>+VLOOKUP(A411,bd_lista!$A$3:$E$590,5,FALSE)</f>
        <v>Instituciones Financieras no Bancarias</v>
      </c>
      <c r="W411" s="384"/>
      <c r="X411" s="242">
        <v>99</v>
      </c>
      <c r="Y411" s="242" t="s">
        <v>1371</v>
      </c>
      <c r="Z411" s="292"/>
      <c r="AA411" s="321"/>
    </row>
    <row r="412" spans="1:27" ht="15" hidden="1" customHeight="1">
      <c r="A412" s="32">
        <v>865</v>
      </c>
      <c r="B412" s="388">
        <f>+A412</f>
        <v>865</v>
      </c>
      <c r="C412" s="247" t="str">
        <f>+VLOOKUP(A412,bd_lista!$A$3:$C$590,3,FALSE)</f>
        <v>Fondo de Desarrollo del Sist.Fin. y Apoyo al Sec.Productivo</v>
      </c>
      <c r="D412" s="385" t="str">
        <f>+C412</f>
        <v>Fondo de Desarrollo del Sist.Fin. y Apoyo al Sec.Productivo</v>
      </c>
      <c r="E412" s="242" t="s">
        <v>1304</v>
      </c>
      <c r="F412" s="243">
        <f ca="1">+IFERROR(INDEX('Hoja de Trabajo para listado'!$A$155:$Z$1048576,MATCH($A412,'Hoja de Trabajo para listado'!$A$155:$A$1048576,0),MATCH((CUADRO!F$5&amp;$E412),'Hoja de Trabajo para listado'!$A$151:$Z$151,0)),0)+IFERROR(INDEX('Hoja de Trabajo para listado'!$AB$155:$BA$1048576,MATCH($A412,'Hoja de Trabajo para listado'!$AB$155:$AB$1048576,0),MATCH((CUADRO!F$5&amp;$E412),'Hoja de Trabajo para listado'!$AB$151:$BA$151,0)),0)+IFERROR(INDEX('Hoja de Trabajo para listado'!$BC$155:$CB$1048576,MATCH($A412,'Hoja de Trabajo para listado'!$BC$155:$BC$1048576,0),MATCH((CUADRO!F$5&amp;$E412),'Hoja de Trabajo para listado'!$BC$151:$CB$151,0)),0)+IFERROR(INDEX('Hoja de Trabajo para listado'!$DE$153:$DG$274,MATCH($A412,'Hoja de Trabajo para listado'!$DE$153:$DE$1048576,0),MATCH((CUADRO!F$5&amp;$E412),'Hoja de Trabajo para listado'!$DE$151:$DG$151,0)),0)+IFERROR(INDEX('Hoja de Trabajo para listado'!$CD$155:$DC$1048576,MATCH($A412,'Hoja de Trabajo para listado'!$CD$155:$CD$1048576,0),MATCH((CUADRO!F$5&amp;$E412),'Hoja de Trabajo para listado'!$CD$151:$DC$151,0)),0)</f>
        <v>0</v>
      </c>
      <c r="G412" s="243">
        <f ca="1">+IFERROR(INDEX('Hoja de Trabajo para listado'!$A$155:$Z$1048576,MATCH($A412,'Hoja de Trabajo para listado'!$A$155:$A$1048576,0),MATCH((CUADRO!G$5&amp;$E412),'Hoja de Trabajo para listado'!$A$151:$Z$151,0)),0)+IFERROR(INDEX('Hoja de Trabajo para listado'!$AB$155:$BA$1048576,MATCH($A412,'Hoja de Trabajo para listado'!$AB$155:$AB$1048576,0),MATCH((CUADRO!G$5&amp;$E412),'Hoja de Trabajo para listado'!$AB$151:$BA$151,0)),0)+IFERROR(INDEX('Hoja de Trabajo para listado'!$BC$155:$CB$1048576,MATCH($A412,'Hoja de Trabajo para listado'!$BC$155:$BC$1048576,0),MATCH((CUADRO!G$5&amp;$E412),'Hoja de Trabajo para listado'!$BC$151:$CB$151,0)),0)+IFERROR(INDEX('Hoja de Trabajo para listado'!$DE$153:$DG$274,MATCH($A412,'Hoja de Trabajo para listado'!$DE$153:$DE$1048576,0),MATCH((CUADRO!G$5&amp;$E412),'Hoja de Trabajo para listado'!$DE$151:$DG$151,0)),0)+IFERROR(INDEX('Hoja de Trabajo para listado'!$CD$155:$DC$1048576,MATCH($A412,'Hoja de Trabajo para listado'!$CD$155:$CD$1048576,0),MATCH((CUADRO!G$5&amp;$E412),'Hoja de Trabajo para listado'!$CD$151:$DC$151,0)),0)</f>
        <v>0</v>
      </c>
      <c r="H412" s="243">
        <f ca="1">+IFERROR(INDEX('Hoja de Trabajo para listado'!$A$155:$Z$1048576,MATCH($A412,'Hoja de Trabajo para listado'!$A$155:$A$1048576,0),MATCH((CUADRO!H$5&amp;$E412),'Hoja de Trabajo para listado'!$A$151:$Z$151,0)),0)+IFERROR(INDEX('Hoja de Trabajo para listado'!$AB$155:$BA$1048576,MATCH($A412,'Hoja de Trabajo para listado'!$AB$155:$AB$1048576,0),MATCH((CUADRO!H$5&amp;$E412),'Hoja de Trabajo para listado'!$AB$151:$BA$151,0)),0)+IFERROR(INDEX('Hoja de Trabajo para listado'!$BC$155:$CB$1048576,MATCH($A412,'Hoja de Trabajo para listado'!$BC$155:$BC$1048576,0),MATCH((CUADRO!H$5&amp;$E412),'Hoja de Trabajo para listado'!$BC$151:$CB$151,0)),0)+IFERROR(INDEX('Hoja de Trabajo para listado'!$DE$153:$DG$274,MATCH($A412,'Hoja de Trabajo para listado'!$DE$153:$DE$1048576,0),MATCH((CUADRO!H$5&amp;$E412),'Hoja de Trabajo para listado'!$DE$151:$DG$151,0)),0)+IFERROR(INDEX('Hoja de Trabajo para listado'!$CD$155:$DC$1048576,MATCH($A412,'Hoja de Trabajo para listado'!$CD$155:$CD$1048576,0),MATCH((CUADRO!H$5&amp;$E412),'Hoja de Trabajo para listado'!$CD$151:$DC$151,0)),0)</f>
        <v>0</v>
      </c>
      <c r="I412" s="243">
        <f ca="1">+IFERROR(INDEX('Hoja de Trabajo para listado'!$A$155:$Z$1048576,MATCH($A412,'Hoja de Trabajo para listado'!$A$155:$A$1048576,0),MATCH((CUADRO!I$5&amp;$E412),'Hoja de Trabajo para listado'!$A$151:$Z$151,0)),0)+IFERROR(INDEX('Hoja de Trabajo para listado'!$AB$155:$BA$1048576,MATCH($A412,'Hoja de Trabajo para listado'!$AB$155:$AB$1048576,0),MATCH((CUADRO!I$5&amp;$E412),'Hoja de Trabajo para listado'!$AB$151:$BA$151,0)),0)+IFERROR(INDEX('Hoja de Trabajo para listado'!$BC$155:$CB$1048576,MATCH($A412,'Hoja de Trabajo para listado'!$BC$155:$BC$1048576,0),MATCH((CUADRO!I$5&amp;$E412),'Hoja de Trabajo para listado'!$BC$151:$CB$151,0)),0)+IFERROR(INDEX('Hoja de Trabajo para listado'!$DE$153:$DG$274,MATCH($A412,'Hoja de Trabajo para listado'!$DE$153:$DE$1048576,0),MATCH((CUADRO!I$5&amp;$E412),'Hoja de Trabajo para listado'!$DE$151:$DG$151,0)),0)+IFERROR(INDEX('Hoja de Trabajo para listado'!$CD$155:$DC$1048576,MATCH($A412,'Hoja de Trabajo para listado'!$CD$155:$CD$1048576,0),MATCH((CUADRO!I$5&amp;$E412),'Hoja de Trabajo para listado'!$CD$151:$DC$151,0)),0)</f>
        <v>0</v>
      </c>
      <c r="J412" s="243">
        <f ca="1">+IFERROR(INDEX('Hoja de Trabajo para listado'!$A$155:$Z$1048576,MATCH($A412,'Hoja de Trabajo para listado'!$A$155:$A$1048576,0),MATCH((CUADRO!J$5&amp;$E412),'Hoja de Trabajo para listado'!$A$151:$Z$151,0)),0)+IFERROR(INDEX('Hoja de Trabajo para listado'!$AB$155:$BA$1048576,MATCH($A412,'Hoja de Trabajo para listado'!$AB$155:$AB$1048576,0),MATCH((CUADRO!J$5&amp;$E412),'Hoja de Trabajo para listado'!$AB$151:$BA$151,0)),0)+IFERROR(INDEX('Hoja de Trabajo para listado'!$BC$155:$CB$1048576,MATCH($A412,'Hoja de Trabajo para listado'!$BC$155:$BC$1048576,0),MATCH((CUADRO!J$5&amp;$E412),'Hoja de Trabajo para listado'!$BC$151:$CB$151,0)),0)+IFERROR(INDEX('Hoja de Trabajo para listado'!$DE$153:$DG$274,MATCH($A412,'Hoja de Trabajo para listado'!$DE$153:$DE$1048576,0),MATCH((CUADRO!J$5&amp;$E412),'Hoja de Trabajo para listado'!$DE$151:$DG$151,0)),0)+IFERROR(INDEX('Hoja de Trabajo para listado'!$CD$155:$DC$1048576,MATCH($A412,'Hoja de Trabajo para listado'!$CD$155:$CD$1048576,0),MATCH((CUADRO!J$5&amp;$E412),'Hoja de Trabajo para listado'!$CD$151:$DC$151,0)),0)</f>
        <v>0</v>
      </c>
      <c r="K412" s="243">
        <f ca="1">+IFERROR(INDEX('Hoja de Trabajo para listado'!$A$155:$Z$1048576,MATCH($A412,'Hoja de Trabajo para listado'!$A$155:$A$1048576,0),MATCH((CUADRO!K$5&amp;$E412),'Hoja de Trabajo para listado'!$A$151:$Z$151,0)),0)+IFERROR(INDEX('Hoja de Trabajo para listado'!$AB$155:$BA$1048576,MATCH($A412,'Hoja de Trabajo para listado'!$AB$155:$AB$1048576,0),MATCH((CUADRO!K$5&amp;$E412),'Hoja de Trabajo para listado'!$AB$151:$BA$151,0)),0)+IFERROR(INDEX('Hoja de Trabajo para listado'!$BC$155:$CB$1048576,MATCH($A412,'Hoja de Trabajo para listado'!$BC$155:$BC$1048576,0),MATCH((CUADRO!K$5&amp;$E412),'Hoja de Trabajo para listado'!$BC$151:$CB$151,0)),0)+IFERROR(INDEX('Hoja de Trabajo para listado'!$DE$153:$DG$274,MATCH($A412,'Hoja de Trabajo para listado'!$DE$153:$DE$1048576,0),MATCH((CUADRO!K$5&amp;$E412),'Hoja de Trabajo para listado'!$DE$151:$DG$151,0)),0)+IFERROR(INDEX('Hoja de Trabajo para listado'!$CD$155:$DC$1048576,MATCH($A412,'Hoja de Trabajo para listado'!$CD$155:$CD$1048576,0),MATCH((CUADRO!K$5&amp;$E412),'Hoja de Trabajo para listado'!$CD$151:$DC$151,0)),0)</f>
        <v>0</v>
      </c>
      <c r="L412" s="243">
        <f ca="1">+IFERROR(INDEX('Hoja de Trabajo para listado'!$A$155:$Z$1048576,MATCH($A412,'Hoja de Trabajo para listado'!$A$155:$A$1048576,0),MATCH((CUADRO!L$5&amp;$E412),'Hoja de Trabajo para listado'!$A$151:$Z$151,0)),0)+IFERROR(INDEX('Hoja de Trabajo para listado'!$AB$155:$BA$1048576,MATCH($A412,'Hoja de Trabajo para listado'!$AB$155:$AB$1048576,0),MATCH((CUADRO!L$5&amp;$E412),'Hoja de Trabajo para listado'!$AB$151:$BA$151,0)),0)+IFERROR(INDEX('Hoja de Trabajo para listado'!$BC$155:$CB$1048576,MATCH($A412,'Hoja de Trabajo para listado'!$BC$155:$BC$1048576,0),MATCH((CUADRO!L$5&amp;$E412),'Hoja de Trabajo para listado'!$BC$151:$CB$151,0)),0)+IFERROR(INDEX('Hoja de Trabajo para listado'!$DE$153:$DG$274,MATCH($A412,'Hoja de Trabajo para listado'!$DE$153:$DE$1048576,0),MATCH((CUADRO!L$5&amp;$E412),'Hoja de Trabajo para listado'!$DE$151:$DG$151,0)),0)+IFERROR(INDEX('Hoja de Trabajo para listado'!$CD$155:$DC$1048576,MATCH($A412,'Hoja de Trabajo para listado'!$CD$155:$CD$1048576,0),MATCH((CUADRO!L$5&amp;$E412),'Hoja de Trabajo para listado'!$CD$151:$DC$151,0)),0)</f>
        <v>0</v>
      </c>
      <c r="M412" s="243">
        <f ca="1">+IFERROR(INDEX('Hoja de Trabajo para listado'!$A$155:$Z$1048576,MATCH($A412,'Hoja de Trabajo para listado'!$A$155:$A$1048576,0),MATCH((CUADRO!M$5&amp;$E412),'Hoja de Trabajo para listado'!$A$151:$Z$151,0)),0)+IFERROR(INDEX('Hoja de Trabajo para listado'!$AB$155:$BA$1048576,MATCH($A412,'Hoja de Trabajo para listado'!$AB$155:$AB$1048576,0),MATCH((CUADRO!M$5&amp;$E412),'Hoja de Trabajo para listado'!$AB$151:$BA$151,0)),0)+IFERROR(INDEX('Hoja de Trabajo para listado'!$BC$155:$CB$1048576,MATCH($A412,'Hoja de Trabajo para listado'!$BC$155:$BC$1048576,0),MATCH((CUADRO!M$5&amp;$E412),'Hoja de Trabajo para listado'!$BC$151:$CB$151,0)),0)+IFERROR(INDEX('Hoja de Trabajo para listado'!$DE$153:$DG$274,MATCH($A412,'Hoja de Trabajo para listado'!$DE$153:$DE$1048576,0),MATCH((CUADRO!M$5&amp;$E412),'Hoja de Trabajo para listado'!$DE$151:$DG$151,0)),0)+IFERROR(INDEX('Hoja de Trabajo para listado'!$CD$155:$DC$1048576,MATCH($A412,'Hoja de Trabajo para listado'!$CD$155:$CD$1048576,0),MATCH((CUADRO!M$5&amp;$E412),'Hoja de Trabajo para listado'!$CD$151:$DC$151,0)),0)</f>
        <v>0</v>
      </c>
      <c r="N412" s="243">
        <f ca="1">+IFERROR(INDEX('Hoja de Trabajo para listado'!$A$155:$Z$1048576,MATCH($A412,'Hoja de Trabajo para listado'!$A$155:$A$1048576,0),MATCH((CUADRO!N$5&amp;$E412),'Hoja de Trabajo para listado'!$A$151:$Z$151,0)),0)+IFERROR(INDEX('Hoja de Trabajo para listado'!$AB$155:$BA$1048576,MATCH($A412,'Hoja de Trabajo para listado'!$AB$155:$AB$1048576,0),MATCH((CUADRO!N$5&amp;$E412),'Hoja de Trabajo para listado'!$AB$151:$BA$151,0)),0)+IFERROR(INDEX('Hoja de Trabajo para listado'!$BC$155:$CB$1048576,MATCH($A412,'Hoja de Trabajo para listado'!$BC$155:$BC$1048576,0),MATCH((CUADRO!N$5&amp;$E412),'Hoja de Trabajo para listado'!$BC$151:$CB$151,0)),0)+IFERROR(INDEX('Hoja de Trabajo para listado'!$DE$153:$DG$274,MATCH($A412,'Hoja de Trabajo para listado'!$DE$153:$DE$1048576,0),MATCH((CUADRO!N$5&amp;$E412),'Hoja de Trabajo para listado'!$DE$151:$DG$151,0)),0)+IFERROR(INDEX('Hoja de Trabajo para listado'!$CD$155:$DC$1048576,MATCH($A412,'Hoja de Trabajo para listado'!$CD$155:$CD$1048576,0),MATCH((CUADRO!N$5&amp;$E412),'Hoja de Trabajo para listado'!$CD$151:$DC$151,0)),0)</f>
        <v>0</v>
      </c>
      <c r="O412" s="243">
        <f ca="1">+IFERROR(INDEX('Hoja de Trabajo para listado'!$A$155:$Z$1048576,MATCH($A412,'Hoja de Trabajo para listado'!$A$155:$A$1048576,0),MATCH((CUADRO!O$5&amp;$E412),'Hoja de Trabajo para listado'!$A$151:$Z$151,0)),0)+IFERROR(INDEX('Hoja de Trabajo para listado'!$AB$155:$BA$1048576,MATCH($A412,'Hoja de Trabajo para listado'!$AB$155:$AB$1048576,0),MATCH((CUADRO!O$5&amp;$E412),'Hoja de Trabajo para listado'!$AB$151:$BA$151,0)),0)+IFERROR(INDEX('Hoja de Trabajo para listado'!$BC$155:$CB$1048576,MATCH($A412,'Hoja de Trabajo para listado'!$BC$155:$BC$1048576,0),MATCH((CUADRO!O$5&amp;$E412),'Hoja de Trabajo para listado'!$BC$151:$CB$151,0)),0)+IFERROR(INDEX('Hoja de Trabajo para listado'!$DE$153:$DG$274,MATCH($A412,'Hoja de Trabajo para listado'!$DE$153:$DE$1048576,0),MATCH((CUADRO!O$5&amp;$E412),'Hoja de Trabajo para listado'!$DE$151:$DG$151,0)),0)+IFERROR(INDEX('Hoja de Trabajo para listado'!$CD$155:$DC$1048576,MATCH($A412,'Hoja de Trabajo para listado'!$CD$155:$CD$1048576,0),MATCH((CUADRO!O$5&amp;$E412),'Hoja de Trabajo para listado'!$CD$151:$DC$151,0)),0)</f>
        <v>0</v>
      </c>
      <c r="P412" s="243">
        <f ca="1">+IFERROR(INDEX('Hoja de Trabajo para listado'!$A$155:$Z$1048576,MATCH($A412,'Hoja de Trabajo para listado'!$A$155:$A$1048576,0),MATCH((CUADRO!P$5&amp;$E412),'Hoja de Trabajo para listado'!$A$151:$Z$151,0)),0)+IFERROR(INDEX('Hoja de Trabajo para listado'!$AB$155:$BA$1048576,MATCH($A412,'Hoja de Trabajo para listado'!$AB$155:$AB$1048576,0),MATCH((CUADRO!P$5&amp;$E412),'Hoja de Trabajo para listado'!$AB$151:$BA$151,0)),0)+IFERROR(INDEX('Hoja de Trabajo para listado'!$BC$155:$CB$1048576,MATCH($A412,'Hoja de Trabajo para listado'!$BC$155:$BC$1048576,0),MATCH((CUADRO!P$5&amp;$E412),'Hoja de Trabajo para listado'!$BC$151:$CB$151,0)),0)+IFERROR(INDEX('Hoja de Trabajo para listado'!$DE$153:$DG$274,MATCH($A412,'Hoja de Trabajo para listado'!$DE$153:$DE$1048576,0),MATCH((CUADRO!P$5&amp;$E412),'Hoja de Trabajo para listado'!$DE$151:$DG$151,0)),0)+IFERROR(INDEX('Hoja de Trabajo para listado'!$CD$155:$DC$1048576,MATCH($A412,'Hoja de Trabajo para listado'!$CD$155:$CD$1048576,0),MATCH((CUADRO!P$5&amp;$E412),'Hoja de Trabajo para listado'!$CD$151:$DC$151,0)),0)</f>
        <v>0</v>
      </c>
      <c r="Q412" s="243">
        <f ca="1">+IFERROR(INDEX('Hoja de Trabajo para listado'!$A$155:$Z$1048576,MATCH($A412,'Hoja de Trabajo para listado'!$A$155:$A$1048576,0),MATCH((CUADRO!Q$5&amp;$E412),'Hoja de Trabajo para listado'!$A$151:$Z$151,0)),0)+IFERROR(INDEX('Hoja de Trabajo para listado'!$AB$155:$BA$1048576,MATCH($A412,'Hoja de Trabajo para listado'!$AB$155:$AB$1048576,0),MATCH((CUADRO!Q$5&amp;$E412),'Hoja de Trabajo para listado'!$AB$151:$BA$151,0)),0)+IFERROR(INDEX('Hoja de Trabajo para listado'!$BC$155:$CB$1048576,MATCH($A412,'Hoja de Trabajo para listado'!$BC$155:$BC$1048576,0),MATCH((CUADRO!Q$5&amp;$E412),'Hoja de Trabajo para listado'!$BC$151:$CB$151,0)),0)+IFERROR(INDEX('Hoja de Trabajo para listado'!$DE$153:$DG$274,MATCH($A412,'Hoja de Trabajo para listado'!$DE$153:$DE$1048576,0),MATCH((CUADRO!Q$5&amp;$E412),'Hoja de Trabajo para listado'!$DE$151:$DG$151,0)),0)+IFERROR(INDEX('Hoja de Trabajo para listado'!$CD$155:$DC$1048576,MATCH($A412,'Hoja de Trabajo para listado'!$CD$155:$CD$1048576,0),MATCH((CUADRO!Q$5&amp;$E412),'Hoja de Trabajo para listado'!$CD$151:$DC$151,0)),0)</f>
        <v>0</v>
      </c>
      <c r="R412" s="243">
        <f t="shared" ca="1" si="15"/>
        <v>0</v>
      </c>
      <c r="S412" s="379">
        <f ca="1">+R412+R413</f>
        <v>0</v>
      </c>
      <c r="T412" s="268">
        <f ca="1">+T413</f>
        <v>0</v>
      </c>
      <c r="U412" s="275">
        <f t="shared" si="16"/>
        <v>1</v>
      </c>
      <c r="V412" s="333" t="str">
        <f>+VLOOKUP(A412,bd_lista!$A$3:$E$590,5,FALSE)</f>
        <v>Instituciones Financieras no Bancarias</v>
      </c>
      <c r="W412" s="383" t="str">
        <f>+V412</f>
        <v>Instituciones Financieras no Bancarias</v>
      </c>
      <c r="X412" s="242">
        <v>0</v>
      </c>
      <c r="Y412" s="242" t="e">
        <f>+VLOOKUP(X412,bd_lista!$A$3:$C$590,3,FALSE)</f>
        <v>#N/A</v>
      </c>
      <c r="Z412" s="294">
        <f>+X412</f>
        <v>0</v>
      </c>
      <c r="AA412" s="295" t="e">
        <f>+Y412</f>
        <v>#N/A</v>
      </c>
    </row>
    <row r="413" spans="1:27" ht="15" hidden="1" customHeight="1">
      <c r="A413" s="32">
        <v>865</v>
      </c>
      <c r="B413" s="389"/>
      <c r="C413" s="333" t="str">
        <f>+VLOOKUP(A413,bd_lista!$A$3:$C$590,3,FALSE)</f>
        <v>Fondo de Desarrollo del Sist.Fin. y Apoyo al Sec.Productivo</v>
      </c>
      <c r="D413" s="386"/>
      <c r="E413" s="244" t="s">
        <v>1305</v>
      </c>
      <c r="F413" s="245">
        <f ca="1">+IFERROR(INDEX('Hoja de Trabajo para listado'!$A$155:$Z$1048576,MATCH($A413,'Hoja de Trabajo para listado'!$A$155:$A$1048576,0),MATCH((CUADRO!F$5&amp;$E413),'Hoja de Trabajo para listado'!$A$151:$Z$151,0)),0)+IFERROR(INDEX('Hoja de Trabajo para listado'!$AB$155:$BA$1048576,MATCH($A413,'Hoja de Trabajo para listado'!$AB$155:$AB$1048576,0),MATCH((CUADRO!F$5&amp;$E413),'Hoja de Trabajo para listado'!$AB$151:$BA$151,0)),0)+IFERROR(INDEX('Hoja de Trabajo para listado'!$BC$155:$CB$1048576,MATCH($A413,'Hoja de Trabajo para listado'!$BC$155:$BC$1048576,0),MATCH((CUADRO!F$5&amp;$E413),'Hoja de Trabajo para listado'!$BC$151:$CB$151,0)),0)+IFERROR(INDEX('Hoja de Trabajo para listado'!$DE$153:$DG$274,MATCH($A413,'Hoja de Trabajo para listado'!$DE$153:$DE$1048576,0),MATCH((CUADRO!F$5&amp;$E413),'Hoja de Trabajo para listado'!$DE$151:$DG$151,0)),0)+IFERROR(INDEX('Hoja de Trabajo para listado'!$CD$155:$DC$1048576,MATCH($A413,'Hoja de Trabajo para listado'!$CD$155:$CD$1048576,0),MATCH((CUADRO!F$5&amp;$E413),'Hoja de Trabajo para listado'!$CD$151:$DC$151,0)),0)</f>
        <v>0</v>
      </c>
      <c r="G413" s="245">
        <f ca="1">+IFERROR(INDEX('Hoja de Trabajo para listado'!$A$155:$Z$1048576,MATCH($A413,'Hoja de Trabajo para listado'!$A$155:$A$1048576,0),MATCH((CUADRO!G$5&amp;$E413),'Hoja de Trabajo para listado'!$A$151:$Z$151,0)),0)+IFERROR(INDEX('Hoja de Trabajo para listado'!$AB$155:$BA$1048576,MATCH($A413,'Hoja de Trabajo para listado'!$AB$155:$AB$1048576,0),MATCH((CUADRO!G$5&amp;$E413),'Hoja de Trabajo para listado'!$AB$151:$BA$151,0)),0)+IFERROR(INDEX('Hoja de Trabajo para listado'!$BC$155:$CB$1048576,MATCH($A413,'Hoja de Trabajo para listado'!$BC$155:$BC$1048576,0),MATCH((CUADRO!G$5&amp;$E413),'Hoja de Trabajo para listado'!$BC$151:$CB$151,0)),0)+IFERROR(INDEX('Hoja de Trabajo para listado'!$DE$153:$DG$274,MATCH($A413,'Hoja de Trabajo para listado'!$DE$153:$DE$1048576,0),MATCH((CUADRO!G$5&amp;$E413),'Hoja de Trabajo para listado'!$DE$151:$DG$151,0)),0)+IFERROR(INDEX('Hoja de Trabajo para listado'!$CD$155:$DC$1048576,MATCH($A413,'Hoja de Trabajo para listado'!$CD$155:$CD$1048576,0),MATCH((CUADRO!G$5&amp;$E413),'Hoja de Trabajo para listado'!$CD$151:$DC$151,0)),0)</f>
        <v>0</v>
      </c>
      <c r="H413" s="245">
        <f ca="1">+IFERROR(INDEX('Hoja de Trabajo para listado'!$A$155:$Z$1048576,MATCH($A413,'Hoja de Trabajo para listado'!$A$155:$A$1048576,0),MATCH((CUADRO!H$5&amp;$E413),'Hoja de Trabajo para listado'!$A$151:$Z$151,0)),0)+IFERROR(INDEX('Hoja de Trabajo para listado'!$AB$155:$BA$1048576,MATCH($A413,'Hoja de Trabajo para listado'!$AB$155:$AB$1048576,0),MATCH((CUADRO!H$5&amp;$E413),'Hoja de Trabajo para listado'!$AB$151:$BA$151,0)),0)+IFERROR(INDEX('Hoja de Trabajo para listado'!$BC$155:$CB$1048576,MATCH($A413,'Hoja de Trabajo para listado'!$BC$155:$BC$1048576,0),MATCH((CUADRO!H$5&amp;$E413),'Hoja de Trabajo para listado'!$BC$151:$CB$151,0)),0)+IFERROR(INDEX('Hoja de Trabajo para listado'!$DE$153:$DG$274,MATCH($A413,'Hoja de Trabajo para listado'!$DE$153:$DE$1048576,0),MATCH((CUADRO!H$5&amp;$E413),'Hoja de Trabajo para listado'!$DE$151:$DG$151,0)),0)+IFERROR(INDEX('Hoja de Trabajo para listado'!$CD$155:$DC$1048576,MATCH($A413,'Hoja de Trabajo para listado'!$CD$155:$CD$1048576,0),MATCH((CUADRO!H$5&amp;$E413),'Hoja de Trabajo para listado'!$CD$151:$DC$151,0)),0)</f>
        <v>0</v>
      </c>
      <c r="I413" s="245">
        <f ca="1">+IFERROR(INDEX('Hoja de Trabajo para listado'!$A$155:$Z$1048576,MATCH($A413,'Hoja de Trabajo para listado'!$A$155:$A$1048576,0),MATCH((CUADRO!I$5&amp;$E413),'Hoja de Trabajo para listado'!$A$151:$Z$151,0)),0)+IFERROR(INDEX('Hoja de Trabajo para listado'!$AB$155:$BA$1048576,MATCH($A413,'Hoja de Trabajo para listado'!$AB$155:$AB$1048576,0),MATCH((CUADRO!I$5&amp;$E413),'Hoja de Trabajo para listado'!$AB$151:$BA$151,0)),0)+IFERROR(INDEX('Hoja de Trabajo para listado'!$BC$155:$CB$1048576,MATCH($A413,'Hoja de Trabajo para listado'!$BC$155:$BC$1048576,0),MATCH((CUADRO!I$5&amp;$E413),'Hoja de Trabajo para listado'!$BC$151:$CB$151,0)),0)+IFERROR(INDEX('Hoja de Trabajo para listado'!$DE$153:$DG$274,MATCH($A413,'Hoja de Trabajo para listado'!$DE$153:$DE$1048576,0),MATCH((CUADRO!I$5&amp;$E413),'Hoja de Trabajo para listado'!$DE$151:$DG$151,0)),0)+IFERROR(INDEX('Hoja de Trabajo para listado'!$CD$155:$DC$1048576,MATCH($A413,'Hoja de Trabajo para listado'!$CD$155:$CD$1048576,0),MATCH((CUADRO!I$5&amp;$E413),'Hoja de Trabajo para listado'!$CD$151:$DC$151,0)),0)</f>
        <v>0</v>
      </c>
      <c r="J413" s="245">
        <f ca="1">+IFERROR(INDEX('Hoja de Trabajo para listado'!$A$155:$Z$1048576,MATCH($A413,'Hoja de Trabajo para listado'!$A$155:$A$1048576,0),MATCH((CUADRO!J$5&amp;$E413),'Hoja de Trabajo para listado'!$A$151:$Z$151,0)),0)+IFERROR(INDEX('Hoja de Trabajo para listado'!$AB$155:$BA$1048576,MATCH($A413,'Hoja de Trabajo para listado'!$AB$155:$AB$1048576,0),MATCH((CUADRO!J$5&amp;$E413),'Hoja de Trabajo para listado'!$AB$151:$BA$151,0)),0)+IFERROR(INDEX('Hoja de Trabajo para listado'!$BC$155:$CB$1048576,MATCH($A413,'Hoja de Trabajo para listado'!$BC$155:$BC$1048576,0),MATCH((CUADRO!J$5&amp;$E413),'Hoja de Trabajo para listado'!$BC$151:$CB$151,0)),0)+IFERROR(INDEX('Hoja de Trabajo para listado'!$DE$153:$DG$274,MATCH($A413,'Hoja de Trabajo para listado'!$DE$153:$DE$1048576,0),MATCH((CUADRO!J$5&amp;$E413),'Hoja de Trabajo para listado'!$DE$151:$DG$151,0)),0)+IFERROR(INDEX('Hoja de Trabajo para listado'!$CD$155:$DC$1048576,MATCH($A413,'Hoja de Trabajo para listado'!$CD$155:$CD$1048576,0),MATCH((CUADRO!J$5&amp;$E413),'Hoja de Trabajo para listado'!$CD$151:$DC$151,0)),0)</f>
        <v>0</v>
      </c>
      <c r="K413" s="245">
        <f ca="1">+IFERROR(INDEX('Hoja de Trabajo para listado'!$A$155:$Z$1048576,MATCH($A413,'Hoja de Trabajo para listado'!$A$155:$A$1048576,0),MATCH((CUADRO!K$5&amp;$E413),'Hoja de Trabajo para listado'!$A$151:$Z$151,0)),0)+IFERROR(INDEX('Hoja de Trabajo para listado'!$AB$155:$BA$1048576,MATCH($A413,'Hoja de Trabajo para listado'!$AB$155:$AB$1048576,0),MATCH((CUADRO!K$5&amp;$E413),'Hoja de Trabajo para listado'!$AB$151:$BA$151,0)),0)+IFERROR(INDEX('Hoja de Trabajo para listado'!$BC$155:$CB$1048576,MATCH($A413,'Hoja de Trabajo para listado'!$BC$155:$BC$1048576,0),MATCH((CUADRO!K$5&amp;$E413),'Hoja de Trabajo para listado'!$BC$151:$CB$151,0)),0)+IFERROR(INDEX('Hoja de Trabajo para listado'!$DE$153:$DG$274,MATCH($A413,'Hoja de Trabajo para listado'!$DE$153:$DE$1048576,0),MATCH((CUADRO!K$5&amp;$E413),'Hoja de Trabajo para listado'!$DE$151:$DG$151,0)),0)+IFERROR(INDEX('Hoja de Trabajo para listado'!$CD$155:$DC$1048576,MATCH($A413,'Hoja de Trabajo para listado'!$CD$155:$CD$1048576,0),MATCH((CUADRO!K$5&amp;$E413),'Hoja de Trabajo para listado'!$CD$151:$DC$151,0)),0)</f>
        <v>0</v>
      </c>
      <c r="L413" s="245">
        <f ca="1">+IFERROR(INDEX('Hoja de Trabajo para listado'!$A$155:$Z$1048576,MATCH($A413,'Hoja de Trabajo para listado'!$A$155:$A$1048576,0),MATCH((CUADRO!L$5&amp;$E413),'Hoja de Trabajo para listado'!$A$151:$Z$151,0)),0)+IFERROR(INDEX('Hoja de Trabajo para listado'!$AB$155:$BA$1048576,MATCH($A413,'Hoja de Trabajo para listado'!$AB$155:$AB$1048576,0),MATCH((CUADRO!L$5&amp;$E413),'Hoja de Trabajo para listado'!$AB$151:$BA$151,0)),0)+IFERROR(INDEX('Hoja de Trabajo para listado'!$BC$155:$CB$1048576,MATCH($A413,'Hoja de Trabajo para listado'!$BC$155:$BC$1048576,0),MATCH((CUADRO!L$5&amp;$E413),'Hoja de Trabajo para listado'!$BC$151:$CB$151,0)),0)+IFERROR(INDEX('Hoja de Trabajo para listado'!$DE$153:$DG$274,MATCH($A413,'Hoja de Trabajo para listado'!$DE$153:$DE$1048576,0),MATCH((CUADRO!L$5&amp;$E413),'Hoja de Trabajo para listado'!$DE$151:$DG$151,0)),0)+IFERROR(INDEX('Hoja de Trabajo para listado'!$CD$155:$DC$1048576,MATCH($A413,'Hoja de Trabajo para listado'!$CD$155:$CD$1048576,0),MATCH((CUADRO!L$5&amp;$E413),'Hoja de Trabajo para listado'!$CD$151:$DC$151,0)),0)</f>
        <v>0</v>
      </c>
      <c r="M413" s="245">
        <f ca="1">+IFERROR(INDEX('Hoja de Trabajo para listado'!$A$155:$Z$1048576,MATCH($A413,'Hoja de Trabajo para listado'!$A$155:$A$1048576,0),MATCH((CUADRO!M$5&amp;$E413),'Hoja de Trabajo para listado'!$A$151:$Z$151,0)),0)+IFERROR(INDEX('Hoja de Trabajo para listado'!$AB$155:$BA$1048576,MATCH($A413,'Hoja de Trabajo para listado'!$AB$155:$AB$1048576,0),MATCH((CUADRO!M$5&amp;$E413),'Hoja de Trabajo para listado'!$AB$151:$BA$151,0)),0)+IFERROR(INDEX('Hoja de Trabajo para listado'!$BC$155:$CB$1048576,MATCH($A413,'Hoja de Trabajo para listado'!$BC$155:$BC$1048576,0),MATCH((CUADRO!M$5&amp;$E413),'Hoja de Trabajo para listado'!$BC$151:$CB$151,0)),0)+IFERROR(INDEX('Hoja de Trabajo para listado'!$DE$153:$DG$274,MATCH($A413,'Hoja de Trabajo para listado'!$DE$153:$DE$1048576,0),MATCH((CUADRO!M$5&amp;$E413),'Hoja de Trabajo para listado'!$DE$151:$DG$151,0)),0)+IFERROR(INDEX('Hoja de Trabajo para listado'!$CD$155:$DC$1048576,MATCH($A413,'Hoja de Trabajo para listado'!$CD$155:$CD$1048576,0),MATCH((CUADRO!M$5&amp;$E413),'Hoja de Trabajo para listado'!$CD$151:$DC$151,0)),0)</f>
        <v>0</v>
      </c>
      <c r="N413" s="245">
        <f ca="1">+IFERROR(INDEX('Hoja de Trabajo para listado'!$A$155:$Z$1048576,MATCH($A413,'Hoja de Trabajo para listado'!$A$155:$A$1048576,0),MATCH((CUADRO!N$5&amp;$E413),'Hoja de Trabajo para listado'!$A$151:$Z$151,0)),0)+IFERROR(INDEX('Hoja de Trabajo para listado'!$AB$155:$BA$1048576,MATCH($A413,'Hoja de Trabajo para listado'!$AB$155:$AB$1048576,0),MATCH((CUADRO!N$5&amp;$E413),'Hoja de Trabajo para listado'!$AB$151:$BA$151,0)),0)+IFERROR(INDEX('Hoja de Trabajo para listado'!$BC$155:$CB$1048576,MATCH($A413,'Hoja de Trabajo para listado'!$BC$155:$BC$1048576,0),MATCH((CUADRO!N$5&amp;$E413),'Hoja de Trabajo para listado'!$BC$151:$CB$151,0)),0)+IFERROR(INDEX('Hoja de Trabajo para listado'!$DE$153:$DG$274,MATCH($A413,'Hoja de Trabajo para listado'!$DE$153:$DE$1048576,0),MATCH((CUADRO!N$5&amp;$E413),'Hoja de Trabajo para listado'!$DE$151:$DG$151,0)),0)+IFERROR(INDEX('Hoja de Trabajo para listado'!$CD$155:$DC$1048576,MATCH($A413,'Hoja de Trabajo para listado'!$CD$155:$CD$1048576,0),MATCH((CUADRO!N$5&amp;$E413),'Hoja de Trabajo para listado'!$CD$151:$DC$151,0)),0)</f>
        <v>0</v>
      </c>
      <c r="O413" s="245">
        <f ca="1">+IFERROR(INDEX('Hoja de Trabajo para listado'!$A$155:$Z$1048576,MATCH($A413,'Hoja de Trabajo para listado'!$A$155:$A$1048576,0),MATCH((CUADRO!O$5&amp;$E413),'Hoja de Trabajo para listado'!$A$151:$Z$151,0)),0)+IFERROR(INDEX('Hoja de Trabajo para listado'!$AB$155:$BA$1048576,MATCH($A413,'Hoja de Trabajo para listado'!$AB$155:$AB$1048576,0),MATCH((CUADRO!O$5&amp;$E413),'Hoja de Trabajo para listado'!$AB$151:$BA$151,0)),0)+IFERROR(INDEX('Hoja de Trabajo para listado'!$BC$155:$CB$1048576,MATCH($A413,'Hoja de Trabajo para listado'!$BC$155:$BC$1048576,0),MATCH((CUADRO!O$5&amp;$E413),'Hoja de Trabajo para listado'!$BC$151:$CB$151,0)),0)+IFERROR(INDEX('Hoja de Trabajo para listado'!$DE$153:$DG$274,MATCH($A413,'Hoja de Trabajo para listado'!$DE$153:$DE$1048576,0),MATCH((CUADRO!O$5&amp;$E413),'Hoja de Trabajo para listado'!$DE$151:$DG$151,0)),0)+IFERROR(INDEX('Hoja de Trabajo para listado'!$CD$155:$DC$1048576,MATCH($A413,'Hoja de Trabajo para listado'!$CD$155:$CD$1048576,0),MATCH((CUADRO!O$5&amp;$E413),'Hoja de Trabajo para listado'!$CD$151:$DC$151,0)),0)</f>
        <v>0</v>
      </c>
      <c r="P413" s="245">
        <f ca="1">+IFERROR(INDEX('Hoja de Trabajo para listado'!$A$155:$Z$1048576,MATCH($A413,'Hoja de Trabajo para listado'!$A$155:$A$1048576,0),MATCH((CUADRO!P$5&amp;$E413),'Hoja de Trabajo para listado'!$A$151:$Z$151,0)),0)+IFERROR(INDEX('Hoja de Trabajo para listado'!$AB$155:$BA$1048576,MATCH($A413,'Hoja de Trabajo para listado'!$AB$155:$AB$1048576,0),MATCH((CUADRO!P$5&amp;$E413),'Hoja de Trabajo para listado'!$AB$151:$BA$151,0)),0)+IFERROR(INDEX('Hoja de Trabajo para listado'!$BC$155:$CB$1048576,MATCH($A413,'Hoja de Trabajo para listado'!$BC$155:$BC$1048576,0),MATCH((CUADRO!P$5&amp;$E413),'Hoja de Trabajo para listado'!$BC$151:$CB$151,0)),0)+IFERROR(INDEX('Hoja de Trabajo para listado'!$DE$153:$DG$274,MATCH($A413,'Hoja de Trabajo para listado'!$DE$153:$DE$1048576,0),MATCH((CUADRO!P$5&amp;$E413),'Hoja de Trabajo para listado'!$DE$151:$DG$151,0)),0)+IFERROR(INDEX('Hoja de Trabajo para listado'!$CD$155:$DC$1048576,MATCH($A413,'Hoja de Trabajo para listado'!$CD$155:$CD$1048576,0),MATCH((CUADRO!P$5&amp;$E413),'Hoja de Trabajo para listado'!$CD$151:$DC$151,0)),0)</f>
        <v>0</v>
      </c>
      <c r="Q413" s="245">
        <f ca="1">+IFERROR(INDEX('Hoja de Trabajo para listado'!$A$155:$Z$1048576,MATCH($A413,'Hoja de Trabajo para listado'!$A$155:$A$1048576,0),MATCH((CUADRO!Q$5&amp;$E413),'Hoja de Trabajo para listado'!$A$151:$Z$151,0)),0)+IFERROR(INDEX('Hoja de Trabajo para listado'!$AB$155:$BA$1048576,MATCH($A413,'Hoja de Trabajo para listado'!$AB$155:$AB$1048576,0),MATCH((CUADRO!Q$5&amp;$E413),'Hoja de Trabajo para listado'!$AB$151:$BA$151,0)),0)+IFERROR(INDEX('Hoja de Trabajo para listado'!$BC$155:$CB$1048576,MATCH($A413,'Hoja de Trabajo para listado'!$BC$155:$BC$1048576,0),MATCH((CUADRO!Q$5&amp;$E413),'Hoja de Trabajo para listado'!$BC$151:$CB$151,0)),0)+IFERROR(INDEX('Hoja de Trabajo para listado'!$DE$153:$DG$274,MATCH($A413,'Hoja de Trabajo para listado'!$DE$153:$DE$1048576,0),MATCH((CUADRO!Q$5&amp;$E413),'Hoja de Trabajo para listado'!$DE$151:$DG$151,0)),0)+IFERROR(INDEX('Hoja de Trabajo para listado'!$CD$155:$DC$1048576,MATCH($A413,'Hoja de Trabajo para listado'!$CD$155:$CD$1048576,0),MATCH((CUADRO!Q$5&amp;$E413),'Hoja de Trabajo para listado'!$CD$151:$DC$151,0)),0)</f>
        <v>0</v>
      </c>
      <c r="R413" s="245">
        <f t="shared" ca="1" si="15"/>
        <v>0</v>
      </c>
      <c r="S413" s="363"/>
      <c r="T413" s="245">
        <f ca="1">+S412</f>
        <v>0</v>
      </c>
      <c r="U413" s="244">
        <f t="shared" si="16"/>
        <v>2</v>
      </c>
      <c r="V413" s="333" t="str">
        <f>+VLOOKUP(A413,bd_lista!$A$3:$E$590,5,FALSE)</f>
        <v>Instituciones Financieras no Bancarias</v>
      </c>
      <c r="W413" s="384"/>
      <c r="X413" s="242">
        <v>0</v>
      </c>
      <c r="Y413" s="242" t="e">
        <f>+VLOOKUP(X413,bd_lista!$A$3:$C$590,3,FALSE)</f>
        <v>#N/A</v>
      </c>
      <c r="Z413" s="292"/>
      <c r="AA413" s="293"/>
    </row>
    <row r="414" spans="1:27" ht="15" hidden="1" customHeight="1">
      <c r="A414" s="251">
        <v>867</v>
      </c>
      <c r="B414" s="388">
        <f>+A414</f>
        <v>867</v>
      </c>
      <c r="C414" s="247" t="str">
        <f>+VLOOKUP(A414,bd_lista!$A$3:$C$590,3,FALSE)</f>
        <v>Fondo Rotatorio de Fomento Productivo Regional</v>
      </c>
      <c r="D414" s="385" t="str">
        <f>+C414</f>
        <v>Fondo Rotatorio de Fomento Productivo Regional</v>
      </c>
      <c r="E414" s="242" t="s">
        <v>1304</v>
      </c>
      <c r="F414" s="243">
        <f ca="1">+IFERROR(INDEX('Hoja de Trabajo para listado'!$A$155:$Z$1048576,MATCH($A414,'Hoja de Trabajo para listado'!$A$155:$A$1048576,0),MATCH((CUADRO!F$5&amp;$E414),'Hoja de Trabajo para listado'!$A$151:$Z$151,0)),0)+IFERROR(INDEX('Hoja de Trabajo para listado'!$AB$155:$BA$1048576,MATCH($A414,'Hoja de Trabajo para listado'!$AB$155:$AB$1048576,0),MATCH((CUADRO!F$5&amp;$E414),'Hoja de Trabajo para listado'!$AB$151:$BA$151,0)),0)+IFERROR(INDEX('Hoja de Trabajo para listado'!$BC$155:$CB$1048576,MATCH($A414,'Hoja de Trabajo para listado'!$BC$155:$BC$1048576,0),MATCH((CUADRO!F$5&amp;$E414),'Hoja de Trabajo para listado'!$BC$151:$CB$151,0)),0)+IFERROR(INDEX('Hoja de Trabajo para listado'!$DE$153:$DG$274,MATCH($A414,'Hoja de Trabajo para listado'!$DE$153:$DE$1048576,0),MATCH((CUADRO!F$5&amp;$E414),'Hoja de Trabajo para listado'!$DE$151:$DG$151,0)),0)+IFERROR(INDEX('Hoja de Trabajo para listado'!$CD$155:$DC$1048576,MATCH($A414,'Hoja de Trabajo para listado'!$CD$155:$CD$1048576,0),MATCH((CUADRO!F$5&amp;$E414),'Hoja de Trabajo para listado'!$CD$151:$DC$151,0)),0)</f>
        <v>0</v>
      </c>
      <c r="G414" s="243">
        <f ca="1">+IFERROR(INDEX('Hoja de Trabajo para listado'!$A$155:$Z$1048576,MATCH($A414,'Hoja de Trabajo para listado'!$A$155:$A$1048576,0),MATCH((CUADRO!G$5&amp;$E414),'Hoja de Trabajo para listado'!$A$151:$Z$151,0)),0)+IFERROR(INDEX('Hoja de Trabajo para listado'!$AB$155:$BA$1048576,MATCH($A414,'Hoja de Trabajo para listado'!$AB$155:$AB$1048576,0),MATCH((CUADRO!G$5&amp;$E414),'Hoja de Trabajo para listado'!$AB$151:$BA$151,0)),0)+IFERROR(INDEX('Hoja de Trabajo para listado'!$BC$155:$CB$1048576,MATCH($A414,'Hoja de Trabajo para listado'!$BC$155:$BC$1048576,0),MATCH((CUADRO!G$5&amp;$E414),'Hoja de Trabajo para listado'!$BC$151:$CB$151,0)),0)+IFERROR(INDEX('Hoja de Trabajo para listado'!$DE$153:$DG$274,MATCH($A414,'Hoja de Trabajo para listado'!$DE$153:$DE$1048576,0),MATCH((CUADRO!G$5&amp;$E414),'Hoja de Trabajo para listado'!$DE$151:$DG$151,0)),0)+IFERROR(INDEX('Hoja de Trabajo para listado'!$CD$155:$DC$1048576,MATCH($A414,'Hoja de Trabajo para listado'!$CD$155:$CD$1048576,0),MATCH((CUADRO!G$5&amp;$E414),'Hoja de Trabajo para listado'!$CD$151:$DC$151,0)),0)</f>
        <v>0</v>
      </c>
      <c r="H414" s="243">
        <f ca="1">+IFERROR(INDEX('Hoja de Trabajo para listado'!$A$155:$Z$1048576,MATCH($A414,'Hoja de Trabajo para listado'!$A$155:$A$1048576,0),MATCH((CUADRO!H$5&amp;$E414),'Hoja de Trabajo para listado'!$A$151:$Z$151,0)),0)+IFERROR(INDEX('Hoja de Trabajo para listado'!$AB$155:$BA$1048576,MATCH($A414,'Hoja de Trabajo para listado'!$AB$155:$AB$1048576,0),MATCH((CUADRO!H$5&amp;$E414),'Hoja de Trabajo para listado'!$AB$151:$BA$151,0)),0)+IFERROR(INDEX('Hoja de Trabajo para listado'!$BC$155:$CB$1048576,MATCH($A414,'Hoja de Trabajo para listado'!$BC$155:$BC$1048576,0),MATCH((CUADRO!H$5&amp;$E414),'Hoja de Trabajo para listado'!$BC$151:$CB$151,0)),0)+IFERROR(INDEX('Hoja de Trabajo para listado'!$DE$153:$DG$274,MATCH($A414,'Hoja de Trabajo para listado'!$DE$153:$DE$1048576,0),MATCH((CUADRO!H$5&amp;$E414),'Hoja de Trabajo para listado'!$DE$151:$DG$151,0)),0)+IFERROR(INDEX('Hoja de Trabajo para listado'!$CD$155:$DC$1048576,MATCH($A414,'Hoja de Trabajo para listado'!$CD$155:$CD$1048576,0),MATCH((CUADRO!H$5&amp;$E414),'Hoja de Trabajo para listado'!$CD$151:$DC$151,0)),0)</f>
        <v>0</v>
      </c>
      <c r="I414" s="243">
        <f ca="1">+IFERROR(INDEX('Hoja de Trabajo para listado'!$A$155:$Z$1048576,MATCH($A414,'Hoja de Trabajo para listado'!$A$155:$A$1048576,0),MATCH((CUADRO!I$5&amp;$E414),'Hoja de Trabajo para listado'!$A$151:$Z$151,0)),0)+IFERROR(INDEX('Hoja de Trabajo para listado'!$AB$155:$BA$1048576,MATCH($A414,'Hoja de Trabajo para listado'!$AB$155:$AB$1048576,0),MATCH((CUADRO!I$5&amp;$E414),'Hoja de Trabajo para listado'!$AB$151:$BA$151,0)),0)+IFERROR(INDEX('Hoja de Trabajo para listado'!$BC$155:$CB$1048576,MATCH($A414,'Hoja de Trabajo para listado'!$BC$155:$BC$1048576,0),MATCH((CUADRO!I$5&amp;$E414),'Hoja de Trabajo para listado'!$BC$151:$CB$151,0)),0)+IFERROR(INDEX('Hoja de Trabajo para listado'!$DE$153:$DG$274,MATCH($A414,'Hoja de Trabajo para listado'!$DE$153:$DE$1048576,0),MATCH((CUADRO!I$5&amp;$E414),'Hoja de Trabajo para listado'!$DE$151:$DG$151,0)),0)+IFERROR(INDEX('Hoja de Trabajo para listado'!$CD$155:$DC$1048576,MATCH($A414,'Hoja de Trabajo para listado'!$CD$155:$CD$1048576,0),MATCH((CUADRO!I$5&amp;$E414),'Hoja de Trabajo para listado'!$CD$151:$DC$151,0)),0)</f>
        <v>0</v>
      </c>
      <c r="J414" s="243">
        <f ca="1">+IFERROR(INDEX('Hoja de Trabajo para listado'!$A$155:$Z$1048576,MATCH($A414,'Hoja de Trabajo para listado'!$A$155:$A$1048576,0),MATCH((CUADRO!J$5&amp;$E414),'Hoja de Trabajo para listado'!$A$151:$Z$151,0)),0)+IFERROR(INDEX('Hoja de Trabajo para listado'!$AB$155:$BA$1048576,MATCH($A414,'Hoja de Trabajo para listado'!$AB$155:$AB$1048576,0),MATCH((CUADRO!J$5&amp;$E414),'Hoja de Trabajo para listado'!$AB$151:$BA$151,0)),0)+IFERROR(INDEX('Hoja de Trabajo para listado'!$BC$155:$CB$1048576,MATCH($A414,'Hoja de Trabajo para listado'!$BC$155:$BC$1048576,0),MATCH((CUADRO!J$5&amp;$E414),'Hoja de Trabajo para listado'!$BC$151:$CB$151,0)),0)+IFERROR(INDEX('Hoja de Trabajo para listado'!$DE$153:$DG$274,MATCH($A414,'Hoja de Trabajo para listado'!$DE$153:$DE$1048576,0),MATCH((CUADRO!J$5&amp;$E414),'Hoja de Trabajo para listado'!$DE$151:$DG$151,0)),0)+IFERROR(INDEX('Hoja de Trabajo para listado'!$CD$155:$DC$1048576,MATCH($A414,'Hoja de Trabajo para listado'!$CD$155:$CD$1048576,0),MATCH((CUADRO!J$5&amp;$E414),'Hoja de Trabajo para listado'!$CD$151:$DC$151,0)),0)</f>
        <v>0</v>
      </c>
      <c r="K414" s="243">
        <f ca="1">+IFERROR(INDEX('Hoja de Trabajo para listado'!$A$155:$Z$1048576,MATCH($A414,'Hoja de Trabajo para listado'!$A$155:$A$1048576,0),MATCH((CUADRO!K$5&amp;$E414),'Hoja de Trabajo para listado'!$A$151:$Z$151,0)),0)+IFERROR(INDEX('Hoja de Trabajo para listado'!$AB$155:$BA$1048576,MATCH($A414,'Hoja de Trabajo para listado'!$AB$155:$AB$1048576,0),MATCH((CUADRO!K$5&amp;$E414),'Hoja de Trabajo para listado'!$AB$151:$BA$151,0)),0)+IFERROR(INDEX('Hoja de Trabajo para listado'!$BC$155:$CB$1048576,MATCH($A414,'Hoja de Trabajo para listado'!$BC$155:$BC$1048576,0),MATCH((CUADRO!K$5&amp;$E414),'Hoja de Trabajo para listado'!$BC$151:$CB$151,0)),0)+IFERROR(INDEX('Hoja de Trabajo para listado'!$DE$153:$DG$274,MATCH($A414,'Hoja de Trabajo para listado'!$DE$153:$DE$1048576,0),MATCH((CUADRO!K$5&amp;$E414),'Hoja de Trabajo para listado'!$DE$151:$DG$151,0)),0)+IFERROR(INDEX('Hoja de Trabajo para listado'!$CD$155:$DC$1048576,MATCH($A414,'Hoja de Trabajo para listado'!$CD$155:$CD$1048576,0),MATCH((CUADRO!K$5&amp;$E414),'Hoja de Trabajo para listado'!$CD$151:$DC$151,0)),0)</f>
        <v>0</v>
      </c>
      <c r="L414" s="243">
        <f ca="1">+IFERROR(INDEX('Hoja de Trabajo para listado'!$A$155:$Z$1048576,MATCH($A414,'Hoja de Trabajo para listado'!$A$155:$A$1048576,0),MATCH((CUADRO!L$5&amp;$E414),'Hoja de Trabajo para listado'!$A$151:$Z$151,0)),0)+IFERROR(INDEX('Hoja de Trabajo para listado'!$AB$155:$BA$1048576,MATCH($A414,'Hoja de Trabajo para listado'!$AB$155:$AB$1048576,0),MATCH((CUADRO!L$5&amp;$E414),'Hoja de Trabajo para listado'!$AB$151:$BA$151,0)),0)+IFERROR(INDEX('Hoja de Trabajo para listado'!$BC$155:$CB$1048576,MATCH($A414,'Hoja de Trabajo para listado'!$BC$155:$BC$1048576,0),MATCH((CUADRO!L$5&amp;$E414),'Hoja de Trabajo para listado'!$BC$151:$CB$151,0)),0)+IFERROR(INDEX('Hoja de Trabajo para listado'!$DE$153:$DG$274,MATCH($A414,'Hoja de Trabajo para listado'!$DE$153:$DE$1048576,0),MATCH((CUADRO!L$5&amp;$E414),'Hoja de Trabajo para listado'!$DE$151:$DG$151,0)),0)+IFERROR(INDEX('Hoja de Trabajo para listado'!$CD$155:$DC$1048576,MATCH($A414,'Hoja de Trabajo para listado'!$CD$155:$CD$1048576,0),MATCH((CUADRO!L$5&amp;$E414),'Hoja de Trabajo para listado'!$CD$151:$DC$151,0)),0)</f>
        <v>0</v>
      </c>
      <c r="M414" s="243">
        <f ca="1">+IFERROR(INDEX('Hoja de Trabajo para listado'!$A$155:$Z$1048576,MATCH($A414,'Hoja de Trabajo para listado'!$A$155:$A$1048576,0),MATCH((CUADRO!M$5&amp;$E414),'Hoja de Trabajo para listado'!$A$151:$Z$151,0)),0)+IFERROR(INDEX('Hoja de Trabajo para listado'!$AB$155:$BA$1048576,MATCH($A414,'Hoja de Trabajo para listado'!$AB$155:$AB$1048576,0),MATCH((CUADRO!M$5&amp;$E414),'Hoja de Trabajo para listado'!$AB$151:$BA$151,0)),0)+IFERROR(INDEX('Hoja de Trabajo para listado'!$BC$155:$CB$1048576,MATCH($A414,'Hoja de Trabajo para listado'!$BC$155:$BC$1048576,0),MATCH((CUADRO!M$5&amp;$E414),'Hoja de Trabajo para listado'!$BC$151:$CB$151,0)),0)+IFERROR(INDEX('Hoja de Trabajo para listado'!$DE$153:$DG$274,MATCH($A414,'Hoja de Trabajo para listado'!$DE$153:$DE$1048576,0),MATCH((CUADRO!M$5&amp;$E414),'Hoja de Trabajo para listado'!$DE$151:$DG$151,0)),0)+IFERROR(INDEX('Hoja de Trabajo para listado'!$CD$155:$DC$1048576,MATCH($A414,'Hoja de Trabajo para listado'!$CD$155:$CD$1048576,0),MATCH((CUADRO!M$5&amp;$E414),'Hoja de Trabajo para listado'!$CD$151:$DC$151,0)),0)</f>
        <v>0</v>
      </c>
      <c r="N414" s="243">
        <f ca="1">+IFERROR(INDEX('Hoja de Trabajo para listado'!$A$155:$Z$1048576,MATCH($A414,'Hoja de Trabajo para listado'!$A$155:$A$1048576,0),MATCH((CUADRO!N$5&amp;$E414),'Hoja de Trabajo para listado'!$A$151:$Z$151,0)),0)+IFERROR(INDEX('Hoja de Trabajo para listado'!$AB$155:$BA$1048576,MATCH($A414,'Hoja de Trabajo para listado'!$AB$155:$AB$1048576,0),MATCH((CUADRO!N$5&amp;$E414),'Hoja de Trabajo para listado'!$AB$151:$BA$151,0)),0)+IFERROR(INDEX('Hoja de Trabajo para listado'!$BC$155:$CB$1048576,MATCH($A414,'Hoja de Trabajo para listado'!$BC$155:$BC$1048576,0),MATCH((CUADRO!N$5&amp;$E414),'Hoja de Trabajo para listado'!$BC$151:$CB$151,0)),0)+IFERROR(INDEX('Hoja de Trabajo para listado'!$DE$153:$DG$274,MATCH($A414,'Hoja de Trabajo para listado'!$DE$153:$DE$1048576,0),MATCH((CUADRO!N$5&amp;$E414),'Hoja de Trabajo para listado'!$DE$151:$DG$151,0)),0)+IFERROR(INDEX('Hoja de Trabajo para listado'!$CD$155:$DC$1048576,MATCH($A414,'Hoja de Trabajo para listado'!$CD$155:$CD$1048576,0),MATCH((CUADRO!N$5&amp;$E414),'Hoja de Trabajo para listado'!$CD$151:$DC$151,0)),0)</f>
        <v>0</v>
      </c>
      <c r="O414" s="243">
        <f ca="1">+IFERROR(INDEX('Hoja de Trabajo para listado'!$A$155:$Z$1048576,MATCH($A414,'Hoja de Trabajo para listado'!$A$155:$A$1048576,0),MATCH((CUADRO!O$5&amp;$E414),'Hoja de Trabajo para listado'!$A$151:$Z$151,0)),0)+IFERROR(INDEX('Hoja de Trabajo para listado'!$AB$155:$BA$1048576,MATCH($A414,'Hoja de Trabajo para listado'!$AB$155:$AB$1048576,0),MATCH((CUADRO!O$5&amp;$E414),'Hoja de Trabajo para listado'!$AB$151:$BA$151,0)),0)+IFERROR(INDEX('Hoja de Trabajo para listado'!$BC$155:$CB$1048576,MATCH($A414,'Hoja de Trabajo para listado'!$BC$155:$BC$1048576,0),MATCH((CUADRO!O$5&amp;$E414),'Hoja de Trabajo para listado'!$BC$151:$CB$151,0)),0)+IFERROR(INDEX('Hoja de Trabajo para listado'!$DE$153:$DG$274,MATCH($A414,'Hoja de Trabajo para listado'!$DE$153:$DE$1048576,0),MATCH((CUADRO!O$5&amp;$E414),'Hoja de Trabajo para listado'!$DE$151:$DG$151,0)),0)+IFERROR(INDEX('Hoja de Trabajo para listado'!$CD$155:$DC$1048576,MATCH($A414,'Hoja de Trabajo para listado'!$CD$155:$CD$1048576,0),MATCH((CUADRO!O$5&amp;$E414),'Hoja de Trabajo para listado'!$CD$151:$DC$151,0)),0)</f>
        <v>0</v>
      </c>
      <c r="P414" s="243">
        <f ca="1">+IFERROR(INDEX('Hoja de Trabajo para listado'!$A$155:$Z$1048576,MATCH($A414,'Hoja de Trabajo para listado'!$A$155:$A$1048576,0),MATCH((CUADRO!P$5&amp;$E414),'Hoja de Trabajo para listado'!$A$151:$Z$151,0)),0)+IFERROR(INDEX('Hoja de Trabajo para listado'!$AB$155:$BA$1048576,MATCH($A414,'Hoja de Trabajo para listado'!$AB$155:$AB$1048576,0),MATCH((CUADRO!P$5&amp;$E414),'Hoja de Trabajo para listado'!$AB$151:$BA$151,0)),0)+IFERROR(INDEX('Hoja de Trabajo para listado'!$BC$155:$CB$1048576,MATCH($A414,'Hoja de Trabajo para listado'!$BC$155:$BC$1048576,0),MATCH((CUADRO!P$5&amp;$E414),'Hoja de Trabajo para listado'!$BC$151:$CB$151,0)),0)+IFERROR(INDEX('Hoja de Trabajo para listado'!$DE$153:$DG$274,MATCH($A414,'Hoja de Trabajo para listado'!$DE$153:$DE$1048576,0),MATCH((CUADRO!P$5&amp;$E414),'Hoja de Trabajo para listado'!$DE$151:$DG$151,0)),0)+IFERROR(INDEX('Hoja de Trabajo para listado'!$CD$155:$DC$1048576,MATCH($A414,'Hoja de Trabajo para listado'!$CD$155:$CD$1048576,0),MATCH((CUADRO!P$5&amp;$E414),'Hoja de Trabajo para listado'!$CD$151:$DC$151,0)),0)</f>
        <v>0</v>
      </c>
      <c r="Q414" s="243">
        <f ca="1">+IFERROR(INDEX('Hoja de Trabajo para listado'!$A$155:$Z$1048576,MATCH($A414,'Hoja de Trabajo para listado'!$A$155:$A$1048576,0),MATCH((CUADRO!Q$5&amp;$E414),'Hoja de Trabajo para listado'!$A$151:$Z$151,0)),0)+IFERROR(INDEX('Hoja de Trabajo para listado'!$AB$155:$BA$1048576,MATCH($A414,'Hoja de Trabajo para listado'!$AB$155:$AB$1048576,0),MATCH((CUADRO!Q$5&amp;$E414),'Hoja de Trabajo para listado'!$AB$151:$BA$151,0)),0)+IFERROR(INDEX('Hoja de Trabajo para listado'!$BC$155:$CB$1048576,MATCH($A414,'Hoja de Trabajo para listado'!$BC$155:$BC$1048576,0),MATCH((CUADRO!Q$5&amp;$E414),'Hoja de Trabajo para listado'!$BC$151:$CB$151,0)),0)+IFERROR(INDEX('Hoja de Trabajo para listado'!$DE$153:$DG$274,MATCH($A414,'Hoja de Trabajo para listado'!$DE$153:$DE$1048576,0),MATCH((CUADRO!Q$5&amp;$E414),'Hoja de Trabajo para listado'!$DE$151:$DG$151,0)),0)+IFERROR(INDEX('Hoja de Trabajo para listado'!$CD$155:$DC$1048576,MATCH($A414,'Hoja de Trabajo para listado'!$CD$155:$CD$1048576,0),MATCH((CUADRO!Q$5&amp;$E414),'Hoja de Trabajo para listado'!$CD$151:$DC$151,0)),0)</f>
        <v>0</v>
      </c>
      <c r="R414" s="243">
        <f t="shared" ca="1" si="15"/>
        <v>0</v>
      </c>
      <c r="S414" s="263"/>
      <c r="T414" s="243">
        <f ca="1">+T415</f>
        <v>0</v>
      </c>
      <c r="U414" s="242">
        <f t="shared" si="16"/>
        <v>1</v>
      </c>
      <c r="V414" s="333" t="str">
        <f>+VLOOKUP(A414,bd_lista!$A$3:$E$590,5,FALSE)</f>
        <v>Instituciones Financieras no Bancarias Regionales</v>
      </c>
      <c r="W414" s="383" t="str">
        <f>+V414</f>
        <v>Instituciones Financieras no Bancarias Regionales</v>
      </c>
      <c r="X414" s="242">
        <v>0</v>
      </c>
      <c r="Y414" s="242" t="e">
        <f>+VLOOKUP(X414,bd_lista!$A$3:$C$590,3,FALSE)</f>
        <v>#N/A</v>
      </c>
      <c r="Z414" s="294">
        <f>+X414</f>
        <v>0</v>
      </c>
      <c r="AA414" s="319" t="e">
        <f>+Y414</f>
        <v>#N/A</v>
      </c>
    </row>
    <row r="415" spans="1:27" ht="15" hidden="1" customHeight="1">
      <c r="A415" s="251">
        <v>867</v>
      </c>
      <c r="B415" s="389"/>
      <c r="C415" s="333" t="str">
        <f>+VLOOKUP(A415,bd_lista!$A$3:$C$590,3,FALSE)</f>
        <v>Fondo Rotatorio de Fomento Productivo Regional</v>
      </c>
      <c r="D415" s="386"/>
      <c r="E415" s="244" t="s">
        <v>1305</v>
      </c>
      <c r="F415" s="245">
        <f ca="1">+IFERROR(INDEX('Hoja de Trabajo para listado'!$A$155:$Z$1048576,MATCH($A415,'Hoja de Trabajo para listado'!$A$155:$A$1048576,0),MATCH((CUADRO!F$5&amp;$E415),'Hoja de Trabajo para listado'!$A$151:$Z$151,0)),0)+IFERROR(INDEX('Hoja de Trabajo para listado'!$AB$155:$BA$1048576,MATCH($A415,'Hoja de Trabajo para listado'!$AB$155:$AB$1048576,0),MATCH((CUADRO!F$5&amp;$E415),'Hoja de Trabajo para listado'!$AB$151:$BA$151,0)),0)+IFERROR(INDEX('Hoja de Trabajo para listado'!$BC$155:$CB$1048576,MATCH($A415,'Hoja de Trabajo para listado'!$BC$155:$BC$1048576,0),MATCH((CUADRO!F$5&amp;$E415),'Hoja de Trabajo para listado'!$BC$151:$CB$151,0)),0)+IFERROR(INDEX('Hoja de Trabajo para listado'!$DE$153:$DG$274,MATCH($A415,'Hoja de Trabajo para listado'!$DE$153:$DE$1048576,0),MATCH((CUADRO!F$5&amp;$E415),'Hoja de Trabajo para listado'!$DE$151:$DG$151,0)),0)+IFERROR(INDEX('Hoja de Trabajo para listado'!$CD$155:$DC$1048576,MATCH($A415,'Hoja de Trabajo para listado'!$CD$155:$CD$1048576,0),MATCH((CUADRO!F$5&amp;$E415),'Hoja de Trabajo para listado'!$CD$151:$DC$151,0)),0)</f>
        <v>0</v>
      </c>
      <c r="G415" s="245">
        <f ca="1">+IFERROR(INDEX('Hoja de Trabajo para listado'!$A$155:$Z$1048576,MATCH($A415,'Hoja de Trabajo para listado'!$A$155:$A$1048576,0),MATCH((CUADRO!G$5&amp;$E415),'Hoja de Trabajo para listado'!$A$151:$Z$151,0)),0)+IFERROR(INDEX('Hoja de Trabajo para listado'!$AB$155:$BA$1048576,MATCH($A415,'Hoja de Trabajo para listado'!$AB$155:$AB$1048576,0),MATCH((CUADRO!G$5&amp;$E415),'Hoja de Trabajo para listado'!$AB$151:$BA$151,0)),0)+IFERROR(INDEX('Hoja de Trabajo para listado'!$BC$155:$CB$1048576,MATCH($A415,'Hoja de Trabajo para listado'!$BC$155:$BC$1048576,0),MATCH((CUADRO!G$5&amp;$E415),'Hoja de Trabajo para listado'!$BC$151:$CB$151,0)),0)+IFERROR(INDEX('Hoja de Trabajo para listado'!$DE$153:$DG$274,MATCH($A415,'Hoja de Trabajo para listado'!$DE$153:$DE$1048576,0),MATCH((CUADRO!G$5&amp;$E415),'Hoja de Trabajo para listado'!$DE$151:$DG$151,0)),0)+IFERROR(INDEX('Hoja de Trabajo para listado'!$CD$155:$DC$1048576,MATCH($A415,'Hoja de Trabajo para listado'!$CD$155:$CD$1048576,0),MATCH((CUADRO!G$5&amp;$E415),'Hoja de Trabajo para listado'!$CD$151:$DC$151,0)),0)</f>
        <v>0</v>
      </c>
      <c r="H415" s="245">
        <f ca="1">+IFERROR(INDEX('Hoja de Trabajo para listado'!$A$155:$Z$1048576,MATCH($A415,'Hoja de Trabajo para listado'!$A$155:$A$1048576,0),MATCH((CUADRO!H$5&amp;$E415),'Hoja de Trabajo para listado'!$A$151:$Z$151,0)),0)+IFERROR(INDEX('Hoja de Trabajo para listado'!$AB$155:$BA$1048576,MATCH($A415,'Hoja de Trabajo para listado'!$AB$155:$AB$1048576,0),MATCH((CUADRO!H$5&amp;$E415),'Hoja de Trabajo para listado'!$AB$151:$BA$151,0)),0)+IFERROR(INDEX('Hoja de Trabajo para listado'!$BC$155:$CB$1048576,MATCH($A415,'Hoja de Trabajo para listado'!$BC$155:$BC$1048576,0),MATCH((CUADRO!H$5&amp;$E415),'Hoja de Trabajo para listado'!$BC$151:$CB$151,0)),0)+IFERROR(INDEX('Hoja de Trabajo para listado'!$DE$153:$DG$274,MATCH($A415,'Hoja de Trabajo para listado'!$DE$153:$DE$1048576,0),MATCH((CUADRO!H$5&amp;$E415),'Hoja de Trabajo para listado'!$DE$151:$DG$151,0)),0)+IFERROR(INDEX('Hoja de Trabajo para listado'!$CD$155:$DC$1048576,MATCH($A415,'Hoja de Trabajo para listado'!$CD$155:$CD$1048576,0),MATCH((CUADRO!H$5&amp;$E415),'Hoja de Trabajo para listado'!$CD$151:$DC$151,0)),0)</f>
        <v>0</v>
      </c>
      <c r="I415" s="245">
        <f ca="1">+IFERROR(INDEX('Hoja de Trabajo para listado'!$A$155:$Z$1048576,MATCH($A415,'Hoja de Trabajo para listado'!$A$155:$A$1048576,0),MATCH((CUADRO!I$5&amp;$E415),'Hoja de Trabajo para listado'!$A$151:$Z$151,0)),0)+IFERROR(INDEX('Hoja de Trabajo para listado'!$AB$155:$BA$1048576,MATCH($A415,'Hoja de Trabajo para listado'!$AB$155:$AB$1048576,0),MATCH((CUADRO!I$5&amp;$E415),'Hoja de Trabajo para listado'!$AB$151:$BA$151,0)),0)+IFERROR(INDEX('Hoja de Trabajo para listado'!$BC$155:$CB$1048576,MATCH($A415,'Hoja de Trabajo para listado'!$BC$155:$BC$1048576,0),MATCH((CUADRO!I$5&amp;$E415),'Hoja de Trabajo para listado'!$BC$151:$CB$151,0)),0)+IFERROR(INDEX('Hoja de Trabajo para listado'!$DE$153:$DG$274,MATCH($A415,'Hoja de Trabajo para listado'!$DE$153:$DE$1048576,0),MATCH((CUADRO!I$5&amp;$E415),'Hoja de Trabajo para listado'!$DE$151:$DG$151,0)),0)+IFERROR(INDEX('Hoja de Trabajo para listado'!$CD$155:$DC$1048576,MATCH($A415,'Hoja de Trabajo para listado'!$CD$155:$CD$1048576,0),MATCH((CUADRO!I$5&amp;$E415),'Hoja de Trabajo para listado'!$CD$151:$DC$151,0)),0)</f>
        <v>0</v>
      </c>
      <c r="J415" s="245">
        <f ca="1">+IFERROR(INDEX('Hoja de Trabajo para listado'!$A$155:$Z$1048576,MATCH($A415,'Hoja de Trabajo para listado'!$A$155:$A$1048576,0),MATCH((CUADRO!J$5&amp;$E415),'Hoja de Trabajo para listado'!$A$151:$Z$151,0)),0)+IFERROR(INDEX('Hoja de Trabajo para listado'!$AB$155:$BA$1048576,MATCH($A415,'Hoja de Trabajo para listado'!$AB$155:$AB$1048576,0),MATCH((CUADRO!J$5&amp;$E415),'Hoja de Trabajo para listado'!$AB$151:$BA$151,0)),0)+IFERROR(INDEX('Hoja de Trabajo para listado'!$BC$155:$CB$1048576,MATCH($A415,'Hoja de Trabajo para listado'!$BC$155:$BC$1048576,0),MATCH((CUADRO!J$5&amp;$E415),'Hoja de Trabajo para listado'!$BC$151:$CB$151,0)),0)+IFERROR(INDEX('Hoja de Trabajo para listado'!$DE$153:$DG$274,MATCH($A415,'Hoja de Trabajo para listado'!$DE$153:$DE$1048576,0),MATCH((CUADRO!J$5&amp;$E415),'Hoja de Trabajo para listado'!$DE$151:$DG$151,0)),0)+IFERROR(INDEX('Hoja de Trabajo para listado'!$CD$155:$DC$1048576,MATCH($A415,'Hoja de Trabajo para listado'!$CD$155:$CD$1048576,0),MATCH((CUADRO!J$5&amp;$E415),'Hoja de Trabajo para listado'!$CD$151:$DC$151,0)),0)</f>
        <v>0</v>
      </c>
      <c r="K415" s="245">
        <f ca="1">+IFERROR(INDEX('Hoja de Trabajo para listado'!$A$155:$Z$1048576,MATCH($A415,'Hoja de Trabajo para listado'!$A$155:$A$1048576,0),MATCH((CUADRO!K$5&amp;$E415),'Hoja de Trabajo para listado'!$A$151:$Z$151,0)),0)+IFERROR(INDEX('Hoja de Trabajo para listado'!$AB$155:$BA$1048576,MATCH($A415,'Hoja de Trabajo para listado'!$AB$155:$AB$1048576,0),MATCH((CUADRO!K$5&amp;$E415),'Hoja de Trabajo para listado'!$AB$151:$BA$151,0)),0)+IFERROR(INDEX('Hoja de Trabajo para listado'!$BC$155:$CB$1048576,MATCH($A415,'Hoja de Trabajo para listado'!$BC$155:$BC$1048576,0),MATCH((CUADRO!K$5&amp;$E415),'Hoja de Trabajo para listado'!$BC$151:$CB$151,0)),0)+IFERROR(INDEX('Hoja de Trabajo para listado'!$DE$153:$DG$274,MATCH($A415,'Hoja de Trabajo para listado'!$DE$153:$DE$1048576,0),MATCH((CUADRO!K$5&amp;$E415),'Hoja de Trabajo para listado'!$DE$151:$DG$151,0)),0)+IFERROR(INDEX('Hoja de Trabajo para listado'!$CD$155:$DC$1048576,MATCH($A415,'Hoja de Trabajo para listado'!$CD$155:$CD$1048576,0),MATCH((CUADRO!K$5&amp;$E415),'Hoja de Trabajo para listado'!$CD$151:$DC$151,0)),0)</f>
        <v>0</v>
      </c>
      <c r="L415" s="245">
        <f ca="1">+IFERROR(INDEX('Hoja de Trabajo para listado'!$A$155:$Z$1048576,MATCH($A415,'Hoja de Trabajo para listado'!$A$155:$A$1048576,0),MATCH((CUADRO!L$5&amp;$E415),'Hoja de Trabajo para listado'!$A$151:$Z$151,0)),0)+IFERROR(INDEX('Hoja de Trabajo para listado'!$AB$155:$BA$1048576,MATCH($A415,'Hoja de Trabajo para listado'!$AB$155:$AB$1048576,0),MATCH((CUADRO!L$5&amp;$E415),'Hoja de Trabajo para listado'!$AB$151:$BA$151,0)),0)+IFERROR(INDEX('Hoja de Trabajo para listado'!$BC$155:$CB$1048576,MATCH($A415,'Hoja de Trabajo para listado'!$BC$155:$BC$1048576,0),MATCH((CUADRO!L$5&amp;$E415),'Hoja de Trabajo para listado'!$BC$151:$CB$151,0)),0)+IFERROR(INDEX('Hoja de Trabajo para listado'!$DE$153:$DG$274,MATCH($A415,'Hoja de Trabajo para listado'!$DE$153:$DE$1048576,0),MATCH((CUADRO!L$5&amp;$E415),'Hoja de Trabajo para listado'!$DE$151:$DG$151,0)),0)+IFERROR(INDEX('Hoja de Trabajo para listado'!$CD$155:$DC$1048576,MATCH($A415,'Hoja de Trabajo para listado'!$CD$155:$CD$1048576,0),MATCH((CUADRO!L$5&amp;$E415),'Hoja de Trabajo para listado'!$CD$151:$DC$151,0)),0)</f>
        <v>0</v>
      </c>
      <c r="M415" s="245">
        <f ca="1">+IFERROR(INDEX('Hoja de Trabajo para listado'!$A$155:$Z$1048576,MATCH($A415,'Hoja de Trabajo para listado'!$A$155:$A$1048576,0),MATCH((CUADRO!M$5&amp;$E415),'Hoja de Trabajo para listado'!$A$151:$Z$151,0)),0)+IFERROR(INDEX('Hoja de Trabajo para listado'!$AB$155:$BA$1048576,MATCH($A415,'Hoja de Trabajo para listado'!$AB$155:$AB$1048576,0),MATCH((CUADRO!M$5&amp;$E415),'Hoja de Trabajo para listado'!$AB$151:$BA$151,0)),0)+IFERROR(INDEX('Hoja de Trabajo para listado'!$BC$155:$CB$1048576,MATCH($A415,'Hoja de Trabajo para listado'!$BC$155:$BC$1048576,0),MATCH((CUADRO!M$5&amp;$E415),'Hoja de Trabajo para listado'!$BC$151:$CB$151,0)),0)+IFERROR(INDEX('Hoja de Trabajo para listado'!$DE$153:$DG$274,MATCH($A415,'Hoja de Trabajo para listado'!$DE$153:$DE$1048576,0),MATCH((CUADRO!M$5&amp;$E415),'Hoja de Trabajo para listado'!$DE$151:$DG$151,0)),0)+IFERROR(INDEX('Hoja de Trabajo para listado'!$CD$155:$DC$1048576,MATCH($A415,'Hoja de Trabajo para listado'!$CD$155:$CD$1048576,0),MATCH((CUADRO!M$5&amp;$E415),'Hoja de Trabajo para listado'!$CD$151:$DC$151,0)),0)</f>
        <v>0</v>
      </c>
      <c r="N415" s="245">
        <f ca="1">+IFERROR(INDEX('Hoja de Trabajo para listado'!$A$155:$Z$1048576,MATCH($A415,'Hoja de Trabajo para listado'!$A$155:$A$1048576,0),MATCH((CUADRO!N$5&amp;$E415),'Hoja de Trabajo para listado'!$A$151:$Z$151,0)),0)+IFERROR(INDEX('Hoja de Trabajo para listado'!$AB$155:$BA$1048576,MATCH($A415,'Hoja de Trabajo para listado'!$AB$155:$AB$1048576,0),MATCH((CUADRO!N$5&amp;$E415),'Hoja de Trabajo para listado'!$AB$151:$BA$151,0)),0)+IFERROR(INDEX('Hoja de Trabajo para listado'!$BC$155:$CB$1048576,MATCH($A415,'Hoja de Trabajo para listado'!$BC$155:$BC$1048576,0),MATCH((CUADRO!N$5&amp;$E415),'Hoja de Trabajo para listado'!$BC$151:$CB$151,0)),0)+IFERROR(INDEX('Hoja de Trabajo para listado'!$DE$153:$DG$274,MATCH($A415,'Hoja de Trabajo para listado'!$DE$153:$DE$1048576,0),MATCH((CUADRO!N$5&amp;$E415),'Hoja de Trabajo para listado'!$DE$151:$DG$151,0)),0)+IFERROR(INDEX('Hoja de Trabajo para listado'!$CD$155:$DC$1048576,MATCH($A415,'Hoja de Trabajo para listado'!$CD$155:$CD$1048576,0),MATCH((CUADRO!N$5&amp;$E415),'Hoja de Trabajo para listado'!$CD$151:$DC$151,0)),0)</f>
        <v>0</v>
      </c>
      <c r="O415" s="245">
        <f ca="1">+IFERROR(INDEX('Hoja de Trabajo para listado'!$A$155:$Z$1048576,MATCH($A415,'Hoja de Trabajo para listado'!$A$155:$A$1048576,0),MATCH((CUADRO!O$5&amp;$E415),'Hoja de Trabajo para listado'!$A$151:$Z$151,0)),0)+IFERROR(INDEX('Hoja de Trabajo para listado'!$AB$155:$BA$1048576,MATCH($A415,'Hoja de Trabajo para listado'!$AB$155:$AB$1048576,0),MATCH((CUADRO!O$5&amp;$E415),'Hoja de Trabajo para listado'!$AB$151:$BA$151,0)),0)+IFERROR(INDEX('Hoja de Trabajo para listado'!$BC$155:$CB$1048576,MATCH($A415,'Hoja de Trabajo para listado'!$BC$155:$BC$1048576,0),MATCH((CUADRO!O$5&amp;$E415),'Hoja de Trabajo para listado'!$BC$151:$CB$151,0)),0)+IFERROR(INDEX('Hoja de Trabajo para listado'!$DE$153:$DG$274,MATCH($A415,'Hoja de Trabajo para listado'!$DE$153:$DE$1048576,0),MATCH((CUADRO!O$5&amp;$E415),'Hoja de Trabajo para listado'!$DE$151:$DG$151,0)),0)+IFERROR(INDEX('Hoja de Trabajo para listado'!$CD$155:$DC$1048576,MATCH($A415,'Hoja de Trabajo para listado'!$CD$155:$CD$1048576,0),MATCH((CUADRO!O$5&amp;$E415),'Hoja de Trabajo para listado'!$CD$151:$DC$151,0)),0)</f>
        <v>0</v>
      </c>
      <c r="P415" s="245">
        <f ca="1">+IFERROR(INDEX('Hoja de Trabajo para listado'!$A$155:$Z$1048576,MATCH($A415,'Hoja de Trabajo para listado'!$A$155:$A$1048576,0),MATCH((CUADRO!P$5&amp;$E415),'Hoja de Trabajo para listado'!$A$151:$Z$151,0)),0)+IFERROR(INDEX('Hoja de Trabajo para listado'!$AB$155:$BA$1048576,MATCH($A415,'Hoja de Trabajo para listado'!$AB$155:$AB$1048576,0),MATCH((CUADRO!P$5&amp;$E415),'Hoja de Trabajo para listado'!$AB$151:$BA$151,0)),0)+IFERROR(INDEX('Hoja de Trabajo para listado'!$BC$155:$CB$1048576,MATCH($A415,'Hoja de Trabajo para listado'!$BC$155:$BC$1048576,0),MATCH((CUADRO!P$5&amp;$E415),'Hoja de Trabajo para listado'!$BC$151:$CB$151,0)),0)+IFERROR(INDEX('Hoja de Trabajo para listado'!$DE$153:$DG$274,MATCH($A415,'Hoja de Trabajo para listado'!$DE$153:$DE$1048576,0),MATCH((CUADRO!P$5&amp;$E415),'Hoja de Trabajo para listado'!$DE$151:$DG$151,0)),0)+IFERROR(INDEX('Hoja de Trabajo para listado'!$CD$155:$DC$1048576,MATCH($A415,'Hoja de Trabajo para listado'!$CD$155:$CD$1048576,0),MATCH((CUADRO!P$5&amp;$E415),'Hoja de Trabajo para listado'!$CD$151:$DC$151,0)),0)</f>
        <v>0</v>
      </c>
      <c r="Q415" s="245">
        <f ca="1">+IFERROR(INDEX('Hoja de Trabajo para listado'!$A$155:$Z$1048576,MATCH($A415,'Hoja de Trabajo para listado'!$A$155:$A$1048576,0),MATCH((CUADRO!Q$5&amp;$E415),'Hoja de Trabajo para listado'!$A$151:$Z$151,0)),0)+IFERROR(INDEX('Hoja de Trabajo para listado'!$AB$155:$BA$1048576,MATCH($A415,'Hoja de Trabajo para listado'!$AB$155:$AB$1048576,0),MATCH((CUADRO!Q$5&amp;$E415),'Hoja de Trabajo para listado'!$AB$151:$BA$151,0)),0)+IFERROR(INDEX('Hoja de Trabajo para listado'!$BC$155:$CB$1048576,MATCH($A415,'Hoja de Trabajo para listado'!$BC$155:$BC$1048576,0),MATCH((CUADRO!Q$5&amp;$E415),'Hoja de Trabajo para listado'!$BC$151:$CB$151,0)),0)+IFERROR(INDEX('Hoja de Trabajo para listado'!$DE$153:$DG$274,MATCH($A415,'Hoja de Trabajo para listado'!$DE$153:$DE$1048576,0),MATCH((CUADRO!Q$5&amp;$E415),'Hoja de Trabajo para listado'!$DE$151:$DG$151,0)),0)+IFERROR(INDEX('Hoja de Trabajo para listado'!$CD$155:$DC$1048576,MATCH($A415,'Hoja de Trabajo para listado'!$CD$155:$CD$1048576,0),MATCH((CUADRO!Q$5&amp;$E415),'Hoja de Trabajo para listado'!$CD$151:$DC$151,0)),0)</f>
        <v>0</v>
      </c>
      <c r="R415" s="245">
        <f t="shared" ca="1" si="15"/>
        <v>0</v>
      </c>
      <c r="S415" s="262">
        <f ca="1">+R414+R415</f>
        <v>0</v>
      </c>
      <c r="T415" s="245">
        <f ca="1">+S415</f>
        <v>0</v>
      </c>
      <c r="U415" s="244">
        <f t="shared" si="16"/>
        <v>2</v>
      </c>
      <c r="V415" s="333" t="str">
        <f>+VLOOKUP(A415,bd_lista!$A$3:$E$590,5,FALSE)</f>
        <v>Instituciones Financieras no Bancarias Regionales</v>
      </c>
      <c r="W415" s="384"/>
      <c r="X415" s="242">
        <v>0</v>
      </c>
      <c r="Y415" s="242" t="e">
        <f>+VLOOKUP(X415,bd_lista!$A$3:$C$590,3,FALSE)</f>
        <v>#N/A</v>
      </c>
      <c r="Z415" s="292"/>
      <c r="AA415" s="321"/>
    </row>
    <row r="416" spans="1:27" ht="15" hidden="1" customHeight="1">
      <c r="A416" s="251">
        <v>901</v>
      </c>
      <c r="B416" s="388">
        <f>+A416</f>
        <v>901</v>
      </c>
      <c r="C416" s="247" t="str">
        <f>+VLOOKUP(A416,bd_lista!$A$3:$C$590,3,FALSE)</f>
        <v>Gobierno Autónomo Departamental de Chuquisaca</v>
      </c>
      <c r="D416" s="385" t="str">
        <f>+C416</f>
        <v>Gobierno Autónomo Departamental de Chuquisaca</v>
      </c>
      <c r="E416" s="242" t="s">
        <v>1304</v>
      </c>
      <c r="F416" s="243">
        <f ca="1">+IFERROR(INDEX('Hoja de Trabajo para listado'!$A$155:$Z$1048576,MATCH($A416,'Hoja de Trabajo para listado'!$A$155:$A$1048576,0),MATCH((CUADRO!F$5&amp;$E416),'Hoja de Trabajo para listado'!$A$151:$Z$151,0)),0)+IFERROR(INDEX('Hoja de Trabajo para listado'!$AB$155:$BA$1048576,MATCH($A416,'Hoja de Trabajo para listado'!$AB$155:$AB$1048576,0),MATCH((CUADRO!F$5&amp;$E416),'Hoja de Trabajo para listado'!$AB$151:$BA$151,0)),0)+IFERROR(INDEX('Hoja de Trabajo para listado'!$BC$155:$CB$1048576,MATCH($A416,'Hoja de Trabajo para listado'!$BC$155:$BC$1048576,0),MATCH((CUADRO!F$5&amp;$E416),'Hoja de Trabajo para listado'!$BC$151:$CB$151,0)),0)+IFERROR(INDEX('Hoja de Trabajo para listado'!$DE$153:$DG$274,MATCH($A416,'Hoja de Trabajo para listado'!$DE$153:$DE$1048576,0),MATCH((CUADRO!F$5&amp;$E416),'Hoja de Trabajo para listado'!$DE$151:$DG$151,0)),0)+IFERROR(INDEX('Hoja de Trabajo para listado'!$CD$155:$DC$1048576,MATCH($A416,'Hoja de Trabajo para listado'!$CD$155:$CD$1048576,0),MATCH((CUADRO!F$5&amp;$E416),'Hoja de Trabajo para listado'!$CD$151:$DC$151,0)),0)</f>
        <v>0</v>
      </c>
      <c r="G416" s="243">
        <f ca="1">+IFERROR(INDEX('Hoja de Trabajo para listado'!$A$155:$Z$1048576,MATCH($A416,'Hoja de Trabajo para listado'!$A$155:$A$1048576,0),MATCH((CUADRO!G$5&amp;$E416),'Hoja de Trabajo para listado'!$A$151:$Z$151,0)),0)+IFERROR(INDEX('Hoja de Trabajo para listado'!$AB$155:$BA$1048576,MATCH($A416,'Hoja de Trabajo para listado'!$AB$155:$AB$1048576,0),MATCH((CUADRO!G$5&amp;$E416),'Hoja de Trabajo para listado'!$AB$151:$BA$151,0)),0)+IFERROR(INDEX('Hoja de Trabajo para listado'!$BC$155:$CB$1048576,MATCH($A416,'Hoja de Trabajo para listado'!$BC$155:$BC$1048576,0),MATCH((CUADRO!G$5&amp;$E416),'Hoja de Trabajo para listado'!$BC$151:$CB$151,0)),0)+IFERROR(INDEX('Hoja de Trabajo para listado'!$DE$153:$DG$274,MATCH($A416,'Hoja de Trabajo para listado'!$DE$153:$DE$1048576,0),MATCH((CUADRO!G$5&amp;$E416),'Hoja de Trabajo para listado'!$DE$151:$DG$151,0)),0)+IFERROR(INDEX('Hoja de Trabajo para listado'!$CD$155:$DC$1048576,MATCH($A416,'Hoja de Trabajo para listado'!$CD$155:$CD$1048576,0),MATCH((CUADRO!G$5&amp;$E416),'Hoja de Trabajo para listado'!$CD$151:$DC$151,0)),0)</f>
        <v>0</v>
      </c>
      <c r="H416" s="243">
        <f ca="1">+IFERROR(INDEX('Hoja de Trabajo para listado'!$A$155:$Z$1048576,MATCH($A416,'Hoja de Trabajo para listado'!$A$155:$A$1048576,0),MATCH((CUADRO!H$5&amp;$E416),'Hoja de Trabajo para listado'!$A$151:$Z$151,0)),0)+IFERROR(INDEX('Hoja de Trabajo para listado'!$AB$155:$BA$1048576,MATCH($A416,'Hoja de Trabajo para listado'!$AB$155:$AB$1048576,0),MATCH((CUADRO!H$5&amp;$E416),'Hoja de Trabajo para listado'!$AB$151:$BA$151,0)),0)+IFERROR(INDEX('Hoja de Trabajo para listado'!$BC$155:$CB$1048576,MATCH($A416,'Hoja de Trabajo para listado'!$BC$155:$BC$1048576,0),MATCH((CUADRO!H$5&amp;$E416),'Hoja de Trabajo para listado'!$BC$151:$CB$151,0)),0)+IFERROR(INDEX('Hoja de Trabajo para listado'!$DE$153:$DG$274,MATCH($A416,'Hoja de Trabajo para listado'!$DE$153:$DE$1048576,0),MATCH((CUADRO!H$5&amp;$E416),'Hoja de Trabajo para listado'!$DE$151:$DG$151,0)),0)+IFERROR(INDEX('Hoja de Trabajo para listado'!$CD$155:$DC$1048576,MATCH($A416,'Hoja de Trabajo para listado'!$CD$155:$CD$1048576,0),MATCH((CUADRO!H$5&amp;$E416),'Hoja de Trabajo para listado'!$CD$151:$DC$151,0)),0)</f>
        <v>0</v>
      </c>
      <c r="I416" s="243">
        <f ca="1">+IFERROR(INDEX('Hoja de Trabajo para listado'!$A$155:$Z$1048576,MATCH($A416,'Hoja de Trabajo para listado'!$A$155:$A$1048576,0),MATCH((CUADRO!I$5&amp;$E416),'Hoja de Trabajo para listado'!$A$151:$Z$151,0)),0)+IFERROR(INDEX('Hoja de Trabajo para listado'!$AB$155:$BA$1048576,MATCH($A416,'Hoja de Trabajo para listado'!$AB$155:$AB$1048576,0),MATCH((CUADRO!I$5&amp;$E416),'Hoja de Trabajo para listado'!$AB$151:$BA$151,0)),0)+IFERROR(INDEX('Hoja de Trabajo para listado'!$BC$155:$CB$1048576,MATCH($A416,'Hoja de Trabajo para listado'!$BC$155:$BC$1048576,0),MATCH((CUADRO!I$5&amp;$E416),'Hoja de Trabajo para listado'!$BC$151:$CB$151,0)),0)+IFERROR(INDEX('Hoja de Trabajo para listado'!$DE$153:$DG$274,MATCH($A416,'Hoja de Trabajo para listado'!$DE$153:$DE$1048576,0),MATCH((CUADRO!I$5&amp;$E416),'Hoja de Trabajo para listado'!$DE$151:$DG$151,0)),0)+IFERROR(INDEX('Hoja de Trabajo para listado'!$CD$155:$DC$1048576,MATCH($A416,'Hoja de Trabajo para listado'!$CD$155:$CD$1048576,0),MATCH((CUADRO!I$5&amp;$E416),'Hoja de Trabajo para listado'!$CD$151:$DC$151,0)),0)</f>
        <v>0</v>
      </c>
      <c r="J416" s="243">
        <f ca="1">+IFERROR(INDEX('Hoja de Trabajo para listado'!$A$155:$Z$1048576,MATCH($A416,'Hoja de Trabajo para listado'!$A$155:$A$1048576,0),MATCH((CUADRO!J$5&amp;$E416),'Hoja de Trabajo para listado'!$A$151:$Z$151,0)),0)+IFERROR(INDEX('Hoja de Trabajo para listado'!$AB$155:$BA$1048576,MATCH($A416,'Hoja de Trabajo para listado'!$AB$155:$AB$1048576,0),MATCH((CUADRO!J$5&amp;$E416),'Hoja de Trabajo para listado'!$AB$151:$BA$151,0)),0)+IFERROR(INDEX('Hoja de Trabajo para listado'!$BC$155:$CB$1048576,MATCH($A416,'Hoja de Trabajo para listado'!$BC$155:$BC$1048576,0),MATCH((CUADRO!J$5&amp;$E416),'Hoja de Trabajo para listado'!$BC$151:$CB$151,0)),0)+IFERROR(INDEX('Hoja de Trabajo para listado'!$DE$153:$DG$274,MATCH($A416,'Hoja de Trabajo para listado'!$DE$153:$DE$1048576,0),MATCH((CUADRO!J$5&amp;$E416),'Hoja de Trabajo para listado'!$DE$151:$DG$151,0)),0)+IFERROR(INDEX('Hoja de Trabajo para listado'!$CD$155:$DC$1048576,MATCH($A416,'Hoja de Trabajo para listado'!$CD$155:$CD$1048576,0),MATCH((CUADRO!J$5&amp;$E416),'Hoja de Trabajo para listado'!$CD$151:$DC$151,0)),0)</f>
        <v>0</v>
      </c>
      <c r="K416" s="243">
        <f ca="1">+IFERROR(INDEX('Hoja de Trabajo para listado'!$A$155:$Z$1048576,MATCH($A416,'Hoja de Trabajo para listado'!$A$155:$A$1048576,0),MATCH((CUADRO!K$5&amp;$E416),'Hoja de Trabajo para listado'!$A$151:$Z$151,0)),0)+IFERROR(INDEX('Hoja de Trabajo para listado'!$AB$155:$BA$1048576,MATCH($A416,'Hoja de Trabajo para listado'!$AB$155:$AB$1048576,0),MATCH((CUADRO!K$5&amp;$E416),'Hoja de Trabajo para listado'!$AB$151:$BA$151,0)),0)+IFERROR(INDEX('Hoja de Trabajo para listado'!$BC$155:$CB$1048576,MATCH($A416,'Hoja de Trabajo para listado'!$BC$155:$BC$1048576,0),MATCH((CUADRO!K$5&amp;$E416),'Hoja de Trabajo para listado'!$BC$151:$CB$151,0)),0)+IFERROR(INDEX('Hoja de Trabajo para listado'!$DE$153:$DG$274,MATCH($A416,'Hoja de Trabajo para listado'!$DE$153:$DE$1048576,0),MATCH((CUADRO!K$5&amp;$E416),'Hoja de Trabajo para listado'!$DE$151:$DG$151,0)),0)+IFERROR(INDEX('Hoja de Trabajo para listado'!$CD$155:$DC$1048576,MATCH($A416,'Hoja de Trabajo para listado'!$CD$155:$CD$1048576,0),MATCH((CUADRO!K$5&amp;$E416),'Hoja de Trabajo para listado'!$CD$151:$DC$151,0)),0)</f>
        <v>0</v>
      </c>
      <c r="L416" s="243">
        <f ca="1">+IFERROR(INDEX('Hoja de Trabajo para listado'!$A$155:$Z$1048576,MATCH($A416,'Hoja de Trabajo para listado'!$A$155:$A$1048576,0),MATCH((CUADRO!L$5&amp;$E416),'Hoja de Trabajo para listado'!$A$151:$Z$151,0)),0)+IFERROR(INDEX('Hoja de Trabajo para listado'!$AB$155:$BA$1048576,MATCH($A416,'Hoja de Trabajo para listado'!$AB$155:$AB$1048576,0),MATCH((CUADRO!L$5&amp;$E416),'Hoja de Trabajo para listado'!$AB$151:$BA$151,0)),0)+IFERROR(INDEX('Hoja de Trabajo para listado'!$BC$155:$CB$1048576,MATCH($A416,'Hoja de Trabajo para listado'!$BC$155:$BC$1048576,0),MATCH((CUADRO!L$5&amp;$E416),'Hoja de Trabajo para listado'!$BC$151:$CB$151,0)),0)+IFERROR(INDEX('Hoja de Trabajo para listado'!$DE$153:$DG$274,MATCH($A416,'Hoja de Trabajo para listado'!$DE$153:$DE$1048576,0),MATCH((CUADRO!L$5&amp;$E416),'Hoja de Trabajo para listado'!$DE$151:$DG$151,0)),0)+IFERROR(INDEX('Hoja de Trabajo para listado'!$CD$155:$DC$1048576,MATCH($A416,'Hoja de Trabajo para listado'!$CD$155:$CD$1048576,0),MATCH((CUADRO!L$5&amp;$E416),'Hoja de Trabajo para listado'!$CD$151:$DC$151,0)),0)</f>
        <v>0</v>
      </c>
      <c r="M416" s="243">
        <f ca="1">+IFERROR(INDEX('Hoja de Trabajo para listado'!$A$155:$Z$1048576,MATCH($A416,'Hoja de Trabajo para listado'!$A$155:$A$1048576,0),MATCH((CUADRO!M$5&amp;$E416),'Hoja de Trabajo para listado'!$A$151:$Z$151,0)),0)+IFERROR(INDEX('Hoja de Trabajo para listado'!$AB$155:$BA$1048576,MATCH($A416,'Hoja de Trabajo para listado'!$AB$155:$AB$1048576,0),MATCH((CUADRO!M$5&amp;$E416),'Hoja de Trabajo para listado'!$AB$151:$BA$151,0)),0)+IFERROR(INDEX('Hoja de Trabajo para listado'!$BC$155:$CB$1048576,MATCH($A416,'Hoja de Trabajo para listado'!$BC$155:$BC$1048576,0),MATCH((CUADRO!M$5&amp;$E416),'Hoja de Trabajo para listado'!$BC$151:$CB$151,0)),0)+IFERROR(INDEX('Hoja de Trabajo para listado'!$DE$153:$DG$274,MATCH($A416,'Hoja de Trabajo para listado'!$DE$153:$DE$1048576,0),MATCH((CUADRO!M$5&amp;$E416),'Hoja de Trabajo para listado'!$DE$151:$DG$151,0)),0)+IFERROR(INDEX('Hoja de Trabajo para listado'!$CD$155:$DC$1048576,MATCH($A416,'Hoja de Trabajo para listado'!$CD$155:$CD$1048576,0),MATCH((CUADRO!M$5&amp;$E416),'Hoja de Trabajo para listado'!$CD$151:$DC$151,0)),0)</f>
        <v>0</v>
      </c>
      <c r="N416" s="243">
        <f ca="1">+IFERROR(INDEX('Hoja de Trabajo para listado'!$A$155:$Z$1048576,MATCH($A416,'Hoja de Trabajo para listado'!$A$155:$A$1048576,0),MATCH((CUADRO!N$5&amp;$E416),'Hoja de Trabajo para listado'!$A$151:$Z$151,0)),0)+IFERROR(INDEX('Hoja de Trabajo para listado'!$AB$155:$BA$1048576,MATCH($A416,'Hoja de Trabajo para listado'!$AB$155:$AB$1048576,0),MATCH((CUADRO!N$5&amp;$E416),'Hoja de Trabajo para listado'!$AB$151:$BA$151,0)),0)+IFERROR(INDEX('Hoja de Trabajo para listado'!$BC$155:$CB$1048576,MATCH($A416,'Hoja de Trabajo para listado'!$BC$155:$BC$1048576,0),MATCH((CUADRO!N$5&amp;$E416),'Hoja de Trabajo para listado'!$BC$151:$CB$151,0)),0)+IFERROR(INDEX('Hoja de Trabajo para listado'!$DE$153:$DG$274,MATCH($A416,'Hoja de Trabajo para listado'!$DE$153:$DE$1048576,0),MATCH((CUADRO!N$5&amp;$E416),'Hoja de Trabajo para listado'!$DE$151:$DG$151,0)),0)+IFERROR(INDEX('Hoja de Trabajo para listado'!$CD$155:$DC$1048576,MATCH($A416,'Hoja de Trabajo para listado'!$CD$155:$CD$1048576,0),MATCH((CUADRO!N$5&amp;$E416),'Hoja de Trabajo para listado'!$CD$151:$DC$151,0)),0)</f>
        <v>0</v>
      </c>
      <c r="O416" s="243">
        <f ca="1">+IFERROR(INDEX('Hoja de Trabajo para listado'!$A$155:$Z$1048576,MATCH($A416,'Hoja de Trabajo para listado'!$A$155:$A$1048576,0),MATCH((CUADRO!O$5&amp;$E416),'Hoja de Trabajo para listado'!$A$151:$Z$151,0)),0)+IFERROR(INDEX('Hoja de Trabajo para listado'!$AB$155:$BA$1048576,MATCH($A416,'Hoja de Trabajo para listado'!$AB$155:$AB$1048576,0),MATCH((CUADRO!O$5&amp;$E416),'Hoja de Trabajo para listado'!$AB$151:$BA$151,0)),0)+IFERROR(INDEX('Hoja de Trabajo para listado'!$BC$155:$CB$1048576,MATCH($A416,'Hoja de Trabajo para listado'!$BC$155:$BC$1048576,0),MATCH((CUADRO!O$5&amp;$E416),'Hoja de Trabajo para listado'!$BC$151:$CB$151,0)),0)+IFERROR(INDEX('Hoja de Trabajo para listado'!$DE$153:$DG$274,MATCH($A416,'Hoja de Trabajo para listado'!$DE$153:$DE$1048576,0),MATCH((CUADRO!O$5&amp;$E416),'Hoja de Trabajo para listado'!$DE$151:$DG$151,0)),0)+IFERROR(INDEX('Hoja de Trabajo para listado'!$CD$155:$DC$1048576,MATCH($A416,'Hoja de Trabajo para listado'!$CD$155:$CD$1048576,0),MATCH((CUADRO!O$5&amp;$E416),'Hoja de Trabajo para listado'!$CD$151:$DC$151,0)),0)</f>
        <v>0</v>
      </c>
      <c r="P416" s="243">
        <f ca="1">+IFERROR(INDEX('Hoja de Trabajo para listado'!$A$155:$Z$1048576,MATCH($A416,'Hoja de Trabajo para listado'!$A$155:$A$1048576,0),MATCH((CUADRO!P$5&amp;$E416),'Hoja de Trabajo para listado'!$A$151:$Z$151,0)),0)+IFERROR(INDEX('Hoja de Trabajo para listado'!$AB$155:$BA$1048576,MATCH($A416,'Hoja de Trabajo para listado'!$AB$155:$AB$1048576,0),MATCH((CUADRO!P$5&amp;$E416),'Hoja de Trabajo para listado'!$AB$151:$BA$151,0)),0)+IFERROR(INDEX('Hoja de Trabajo para listado'!$BC$155:$CB$1048576,MATCH($A416,'Hoja de Trabajo para listado'!$BC$155:$BC$1048576,0),MATCH((CUADRO!P$5&amp;$E416),'Hoja de Trabajo para listado'!$BC$151:$CB$151,0)),0)+IFERROR(INDEX('Hoja de Trabajo para listado'!$DE$153:$DG$274,MATCH($A416,'Hoja de Trabajo para listado'!$DE$153:$DE$1048576,0),MATCH((CUADRO!P$5&amp;$E416),'Hoja de Trabajo para listado'!$DE$151:$DG$151,0)),0)+IFERROR(INDEX('Hoja de Trabajo para listado'!$CD$155:$DC$1048576,MATCH($A416,'Hoja de Trabajo para listado'!$CD$155:$CD$1048576,0),MATCH((CUADRO!P$5&amp;$E416),'Hoja de Trabajo para listado'!$CD$151:$DC$151,0)),0)</f>
        <v>0</v>
      </c>
      <c r="Q416" s="243">
        <f ca="1">+IFERROR(INDEX('Hoja de Trabajo para listado'!$A$155:$Z$1048576,MATCH($A416,'Hoja de Trabajo para listado'!$A$155:$A$1048576,0),MATCH((CUADRO!Q$5&amp;$E416),'Hoja de Trabajo para listado'!$A$151:$Z$151,0)),0)+IFERROR(INDEX('Hoja de Trabajo para listado'!$AB$155:$BA$1048576,MATCH($A416,'Hoja de Trabajo para listado'!$AB$155:$AB$1048576,0),MATCH((CUADRO!Q$5&amp;$E416),'Hoja de Trabajo para listado'!$AB$151:$BA$151,0)),0)+IFERROR(INDEX('Hoja de Trabajo para listado'!$BC$155:$CB$1048576,MATCH($A416,'Hoja de Trabajo para listado'!$BC$155:$BC$1048576,0),MATCH((CUADRO!Q$5&amp;$E416),'Hoja de Trabajo para listado'!$BC$151:$CB$151,0)),0)+IFERROR(INDEX('Hoja de Trabajo para listado'!$DE$153:$DG$274,MATCH($A416,'Hoja de Trabajo para listado'!$DE$153:$DE$1048576,0),MATCH((CUADRO!Q$5&amp;$E416),'Hoja de Trabajo para listado'!$DE$151:$DG$151,0)),0)+IFERROR(INDEX('Hoja de Trabajo para listado'!$CD$155:$DC$1048576,MATCH($A416,'Hoja de Trabajo para listado'!$CD$155:$CD$1048576,0),MATCH((CUADRO!Q$5&amp;$E416),'Hoja de Trabajo para listado'!$CD$151:$DC$151,0)),0)</f>
        <v>0</v>
      </c>
      <c r="R416" s="243">
        <f t="shared" ca="1" si="15"/>
        <v>0</v>
      </c>
      <c r="S416" s="249"/>
      <c r="T416" s="243">
        <f ca="1">+T417</f>
        <v>309681.48999999993</v>
      </c>
      <c r="U416" s="242">
        <f t="shared" si="16"/>
        <v>1</v>
      </c>
      <c r="V416" s="333" t="str">
        <f>+VLOOKUP(A416,bd_lista!$A$3:$E$590,5,FALSE)</f>
        <v>Gobiernos Autónomos Departamentales</v>
      </c>
      <c r="W416" s="383" t="str">
        <f>+V416</f>
        <v>Gobiernos Autónomos Departamentales</v>
      </c>
      <c r="X416" s="242">
        <f>+VLOOKUP(A416,[3]Sheet1!$A$13:$D$744,4,FALSE)</f>
        <v>0</v>
      </c>
      <c r="Y416" s="242" t="e">
        <f>+VLOOKUP(X416,bd_lista!$A$3:$C$590,3,FALSE)</f>
        <v>#N/A</v>
      </c>
      <c r="Z416" s="294">
        <f>+X416</f>
        <v>0</v>
      </c>
      <c r="AA416" s="295" t="e">
        <f>+Y416</f>
        <v>#N/A</v>
      </c>
    </row>
    <row r="417" spans="1:27" ht="15" hidden="1" customHeight="1">
      <c r="A417" s="251">
        <v>901</v>
      </c>
      <c r="B417" s="389"/>
      <c r="C417" s="333" t="str">
        <f>+VLOOKUP(A417,bd_lista!$A$3:$C$590,3,FALSE)</f>
        <v>Gobierno Autónomo Departamental de Chuquisaca</v>
      </c>
      <c r="D417" s="386"/>
      <c r="E417" s="244" t="s">
        <v>1305</v>
      </c>
      <c r="F417" s="245">
        <f ca="1">+IFERROR(INDEX('Hoja de Trabajo para listado'!$A$155:$Z$1048576,MATCH($A417,'Hoja de Trabajo para listado'!$A$155:$A$1048576,0),MATCH((CUADRO!F$5&amp;$E417),'Hoja de Trabajo para listado'!$A$151:$Z$151,0)),0)+IFERROR(INDEX('Hoja de Trabajo para listado'!$AB$155:$BA$1048576,MATCH($A417,'Hoja de Trabajo para listado'!$AB$155:$AB$1048576,0),MATCH((CUADRO!F$5&amp;$E417),'Hoja de Trabajo para listado'!$AB$151:$BA$151,0)),0)+IFERROR(INDEX('Hoja de Trabajo para listado'!$BC$155:$CB$1048576,MATCH($A417,'Hoja de Trabajo para listado'!$BC$155:$BC$1048576,0),MATCH((CUADRO!F$5&amp;$E417),'Hoja de Trabajo para listado'!$BC$151:$CB$151,0)),0)+IFERROR(INDEX('Hoja de Trabajo para listado'!$DE$153:$DG$274,MATCH($A417,'Hoja de Trabajo para listado'!$DE$153:$DE$1048576,0),MATCH((CUADRO!F$5&amp;$E417),'Hoja de Trabajo para listado'!$DE$151:$DG$151,0)),0)+IFERROR(INDEX('Hoja de Trabajo para listado'!$CD$155:$DC$1048576,MATCH($A417,'Hoja de Trabajo para listado'!$CD$155:$CD$1048576,0),MATCH((CUADRO!F$5&amp;$E417),'Hoja de Trabajo para listado'!$CD$151:$DC$151,0)),0)</f>
        <v>309681.48999999993</v>
      </c>
      <c r="G417" s="245">
        <f ca="1">+IFERROR(INDEX('Hoja de Trabajo para listado'!$A$155:$Z$1048576,MATCH($A417,'Hoja de Trabajo para listado'!$A$155:$A$1048576,0),MATCH((CUADRO!G$5&amp;$E417),'Hoja de Trabajo para listado'!$A$151:$Z$151,0)),0)+IFERROR(INDEX('Hoja de Trabajo para listado'!$AB$155:$BA$1048576,MATCH($A417,'Hoja de Trabajo para listado'!$AB$155:$AB$1048576,0),MATCH((CUADRO!G$5&amp;$E417),'Hoja de Trabajo para listado'!$AB$151:$BA$151,0)),0)+IFERROR(INDEX('Hoja de Trabajo para listado'!$BC$155:$CB$1048576,MATCH($A417,'Hoja de Trabajo para listado'!$BC$155:$BC$1048576,0),MATCH((CUADRO!G$5&amp;$E417),'Hoja de Trabajo para listado'!$BC$151:$CB$151,0)),0)+IFERROR(INDEX('Hoja de Trabajo para listado'!$DE$153:$DG$274,MATCH($A417,'Hoja de Trabajo para listado'!$DE$153:$DE$1048576,0),MATCH((CUADRO!G$5&amp;$E417),'Hoja de Trabajo para listado'!$DE$151:$DG$151,0)),0)+IFERROR(INDEX('Hoja de Trabajo para listado'!$CD$155:$DC$1048576,MATCH($A417,'Hoja de Trabajo para listado'!$CD$155:$CD$1048576,0),MATCH((CUADRO!G$5&amp;$E417),'Hoja de Trabajo para listado'!$CD$151:$DC$151,0)),0)</f>
        <v>0</v>
      </c>
      <c r="H417" s="245">
        <f ca="1">+IFERROR(INDEX('Hoja de Trabajo para listado'!$A$155:$Z$1048576,MATCH($A417,'Hoja de Trabajo para listado'!$A$155:$A$1048576,0),MATCH((CUADRO!H$5&amp;$E417),'Hoja de Trabajo para listado'!$A$151:$Z$151,0)),0)+IFERROR(INDEX('Hoja de Trabajo para listado'!$AB$155:$BA$1048576,MATCH($A417,'Hoja de Trabajo para listado'!$AB$155:$AB$1048576,0),MATCH((CUADRO!H$5&amp;$E417),'Hoja de Trabajo para listado'!$AB$151:$BA$151,0)),0)+IFERROR(INDEX('Hoja de Trabajo para listado'!$BC$155:$CB$1048576,MATCH($A417,'Hoja de Trabajo para listado'!$BC$155:$BC$1048576,0),MATCH((CUADRO!H$5&amp;$E417),'Hoja de Trabajo para listado'!$BC$151:$CB$151,0)),0)+IFERROR(INDEX('Hoja de Trabajo para listado'!$DE$153:$DG$274,MATCH($A417,'Hoja de Trabajo para listado'!$DE$153:$DE$1048576,0),MATCH((CUADRO!H$5&amp;$E417),'Hoja de Trabajo para listado'!$DE$151:$DG$151,0)),0)+IFERROR(INDEX('Hoja de Trabajo para listado'!$CD$155:$DC$1048576,MATCH($A417,'Hoja de Trabajo para listado'!$CD$155:$CD$1048576,0),MATCH((CUADRO!H$5&amp;$E417),'Hoja de Trabajo para listado'!$CD$151:$DC$151,0)),0)</f>
        <v>0</v>
      </c>
      <c r="I417" s="245">
        <f ca="1">+IFERROR(INDEX('Hoja de Trabajo para listado'!$A$155:$Z$1048576,MATCH($A417,'Hoja de Trabajo para listado'!$A$155:$A$1048576,0),MATCH((CUADRO!I$5&amp;$E417),'Hoja de Trabajo para listado'!$A$151:$Z$151,0)),0)+IFERROR(INDEX('Hoja de Trabajo para listado'!$AB$155:$BA$1048576,MATCH($A417,'Hoja de Trabajo para listado'!$AB$155:$AB$1048576,0),MATCH((CUADRO!I$5&amp;$E417),'Hoja de Trabajo para listado'!$AB$151:$BA$151,0)),0)+IFERROR(INDEX('Hoja de Trabajo para listado'!$BC$155:$CB$1048576,MATCH($A417,'Hoja de Trabajo para listado'!$BC$155:$BC$1048576,0),MATCH((CUADRO!I$5&amp;$E417),'Hoja de Trabajo para listado'!$BC$151:$CB$151,0)),0)+IFERROR(INDEX('Hoja de Trabajo para listado'!$DE$153:$DG$274,MATCH($A417,'Hoja de Trabajo para listado'!$DE$153:$DE$1048576,0),MATCH((CUADRO!I$5&amp;$E417),'Hoja de Trabajo para listado'!$DE$151:$DG$151,0)),0)+IFERROR(INDEX('Hoja de Trabajo para listado'!$CD$155:$DC$1048576,MATCH($A417,'Hoja de Trabajo para listado'!$CD$155:$CD$1048576,0),MATCH((CUADRO!I$5&amp;$E417),'Hoja de Trabajo para listado'!$CD$151:$DC$151,0)),0)</f>
        <v>0</v>
      </c>
      <c r="J417" s="245">
        <f ca="1">+IFERROR(INDEX('Hoja de Trabajo para listado'!$A$155:$Z$1048576,MATCH($A417,'Hoja de Trabajo para listado'!$A$155:$A$1048576,0),MATCH((CUADRO!J$5&amp;$E417),'Hoja de Trabajo para listado'!$A$151:$Z$151,0)),0)+IFERROR(INDEX('Hoja de Trabajo para listado'!$AB$155:$BA$1048576,MATCH($A417,'Hoja de Trabajo para listado'!$AB$155:$AB$1048576,0),MATCH((CUADRO!J$5&amp;$E417),'Hoja de Trabajo para listado'!$AB$151:$BA$151,0)),0)+IFERROR(INDEX('Hoja de Trabajo para listado'!$BC$155:$CB$1048576,MATCH($A417,'Hoja de Trabajo para listado'!$BC$155:$BC$1048576,0),MATCH((CUADRO!J$5&amp;$E417),'Hoja de Trabajo para listado'!$BC$151:$CB$151,0)),0)+IFERROR(INDEX('Hoja de Trabajo para listado'!$DE$153:$DG$274,MATCH($A417,'Hoja de Trabajo para listado'!$DE$153:$DE$1048576,0),MATCH((CUADRO!J$5&amp;$E417),'Hoja de Trabajo para listado'!$DE$151:$DG$151,0)),0)+IFERROR(INDEX('Hoja de Trabajo para listado'!$CD$155:$DC$1048576,MATCH($A417,'Hoja de Trabajo para listado'!$CD$155:$CD$1048576,0),MATCH((CUADRO!J$5&amp;$E417),'Hoja de Trabajo para listado'!$CD$151:$DC$151,0)),0)</f>
        <v>0</v>
      </c>
      <c r="K417" s="245">
        <f ca="1">+IFERROR(INDEX('Hoja de Trabajo para listado'!$A$155:$Z$1048576,MATCH($A417,'Hoja de Trabajo para listado'!$A$155:$A$1048576,0),MATCH((CUADRO!K$5&amp;$E417),'Hoja de Trabajo para listado'!$A$151:$Z$151,0)),0)+IFERROR(INDEX('Hoja de Trabajo para listado'!$AB$155:$BA$1048576,MATCH($A417,'Hoja de Trabajo para listado'!$AB$155:$AB$1048576,0),MATCH((CUADRO!K$5&amp;$E417),'Hoja de Trabajo para listado'!$AB$151:$BA$151,0)),0)+IFERROR(INDEX('Hoja de Trabajo para listado'!$BC$155:$CB$1048576,MATCH($A417,'Hoja de Trabajo para listado'!$BC$155:$BC$1048576,0),MATCH((CUADRO!K$5&amp;$E417),'Hoja de Trabajo para listado'!$BC$151:$CB$151,0)),0)+IFERROR(INDEX('Hoja de Trabajo para listado'!$DE$153:$DG$274,MATCH($A417,'Hoja de Trabajo para listado'!$DE$153:$DE$1048576,0),MATCH((CUADRO!K$5&amp;$E417),'Hoja de Trabajo para listado'!$DE$151:$DG$151,0)),0)+IFERROR(INDEX('Hoja de Trabajo para listado'!$CD$155:$DC$1048576,MATCH($A417,'Hoja de Trabajo para listado'!$CD$155:$CD$1048576,0),MATCH((CUADRO!K$5&amp;$E417),'Hoja de Trabajo para listado'!$CD$151:$DC$151,0)),0)</f>
        <v>0</v>
      </c>
      <c r="L417" s="245">
        <f ca="1">+IFERROR(INDEX('Hoja de Trabajo para listado'!$A$155:$Z$1048576,MATCH($A417,'Hoja de Trabajo para listado'!$A$155:$A$1048576,0),MATCH((CUADRO!L$5&amp;$E417),'Hoja de Trabajo para listado'!$A$151:$Z$151,0)),0)+IFERROR(INDEX('Hoja de Trabajo para listado'!$AB$155:$BA$1048576,MATCH($A417,'Hoja de Trabajo para listado'!$AB$155:$AB$1048576,0),MATCH((CUADRO!L$5&amp;$E417),'Hoja de Trabajo para listado'!$AB$151:$BA$151,0)),0)+IFERROR(INDEX('Hoja de Trabajo para listado'!$BC$155:$CB$1048576,MATCH($A417,'Hoja de Trabajo para listado'!$BC$155:$BC$1048576,0),MATCH((CUADRO!L$5&amp;$E417),'Hoja de Trabajo para listado'!$BC$151:$CB$151,0)),0)+IFERROR(INDEX('Hoja de Trabajo para listado'!$DE$153:$DG$274,MATCH($A417,'Hoja de Trabajo para listado'!$DE$153:$DE$1048576,0),MATCH((CUADRO!L$5&amp;$E417),'Hoja de Trabajo para listado'!$DE$151:$DG$151,0)),0)+IFERROR(INDEX('Hoja de Trabajo para listado'!$CD$155:$DC$1048576,MATCH($A417,'Hoja de Trabajo para listado'!$CD$155:$CD$1048576,0),MATCH((CUADRO!L$5&amp;$E417),'Hoja de Trabajo para listado'!$CD$151:$DC$151,0)),0)</f>
        <v>0</v>
      </c>
      <c r="M417" s="245">
        <f ca="1">+IFERROR(INDEX('Hoja de Trabajo para listado'!$A$155:$Z$1048576,MATCH($A417,'Hoja de Trabajo para listado'!$A$155:$A$1048576,0),MATCH((CUADRO!M$5&amp;$E417),'Hoja de Trabajo para listado'!$A$151:$Z$151,0)),0)+IFERROR(INDEX('Hoja de Trabajo para listado'!$AB$155:$BA$1048576,MATCH($A417,'Hoja de Trabajo para listado'!$AB$155:$AB$1048576,0),MATCH((CUADRO!M$5&amp;$E417),'Hoja de Trabajo para listado'!$AB$151:$BA$151,0)),0)+IFERROR(INDEX('Hoja de Trabajo para listado'!$BC$155:$CB$1048576,MATCH($A417,'Hoja de Trabajo para listado'!$BC$155:$BC$1048576,0),MATCH((CUADRO!M$5&amp;$E417),'Hoja de Trabajo para listado'!$BC$151:$CB$151,0)),0)+IFERROR(INDEX('Hoja de Trabajo para listado'!$DE$153:$DG$274,MATCH($A417,'Hoja de Trabajo para listado'!$DE$153:$DE$1048576,0),MATCH((CUADRO!M$5&amp;$E417),'Hoja de Trabajo para listado'!$DE$151:$DG$151,0)),0)+IFERROR(INDEX('Hoja de Trabajo para listado'!$CD$155:$DC$1048576,MATCH($A417,'Hoja de Trabajo para listado'!$CD$155:$CD$1048576,0),MATCH((CUADRO!M$5&amp;$E417),'Hoja de Trabajo para listado'!$CD$151:$DC$151,0)),0)</f>
        <v>0</v>
      </c>
      <c r="N417" s="245">
        <f ca="1">+IFERROR(INDEX('Hoja de Trabajo para listado'!$A$155:$Z$1048576,MATCH($A417,'Hoja de Trabajo para listado'!$A$155:$A$1048576,0),MATCH((CUADRO!N$5&amp;$E417),'Hoja de Trabajo para listado'!$A$151:$Z$151,0)),0)+IFERROR(INDEX('Hoja de Trabajo para listado'!$AB$155:$BA$1048576,MATCH($A417,'Hoja de Trabajo para listado'!$AB$155:$AB$1048576,0),MATCH((CUADRO!N$5&amp;$E417),'Hoja de Trabajo para listado'!$AB$151:$BA$151,0)),0)+IFERROR(INDEX('Hoja de Trabajo para listado'!$BC$155:$CB$1048576,MATCH($A417,'Hoja de Trabajo para listado'!$BC$155:$BC$1048576,0),MATCH((CUADRO!N$5&amp;$E417),'Hoja de Trabajo para listado'!$BC$151:$CB$151,0)),0)+IFERROR(INDEX('Hoja de Trabajo para listado'!$DE$153:$DG$274,MATCH($A417,'Hoja de Trabajo para listado'!$DE$153:$DE$1048576,0),MATCH((CUADRO!N$5&amp;$E417),'Hoja de Trabajo para listado'!$DE$151:$DG$151,0)),0)+IFERROR(INDEX('Hoja de Trabajo para listado'!$CD$155:$DC$1048576,MATCH($A417,'Hoja de Trabajo para listado'!$CD$155:$CD$1048576,0),MATCH((CUADRO!N$5&amp;$E417),'Hoja de Trabajo para listado'!$CD$151:$DC$151,0)),0)</f>
        <v>0</v>
      </c>
      <c r="O417" s="245">
        <f ca="1">+IFERROR(INDEX('Hoja de Trabajo para listado'!$A$155:$Z$1048576,MATCH($A417,'Hoja de Trabajo para listado'!$A$155:$A$1048576,0),MATCH((CUADRO!O$5&amp;$E417),'Hoja de Trabajo para listado'!$A$151:$Z$151,0)),0)+IFERROR(INDEX('Hoja de Trabajo para listado'!$AB$155:$BA$1048576,MATCH($A417,'Hoja de Trabajo para listado'!$AB$155:$AB$1048576,0),MATCH((CUADRO!O$5&amp;$E417),'Hoja de Trabajo para listado'!$AB$151:$BA$151,0)),0)+IFERROR(INDEX('Hoja de Trabajo para listado'!$BC$155:$CB$1048576,MATCH($A417,'Hoja de Trabajo para listado'!$BC$155:$BC$1048576,0),MATCH((CUADRO!O$5&amp;$E417),'Hoja de Trabajo para listado'!$BC$151:$CB$151,0)),0)+IFERROR(INDEX('Hoja de Trabajo para listado'!$DE$153:$DG$274,MATCH($A417,'Hoja de Trabajo para listado'!$DE$153:$DE$1048576,0),MATCH((CUADRO!O$5&amp;$E417),'Hoja de Trabajo para listado'!$DE$151:$DG$151,0)),0)+IFERROR(INDEX('Hoja de Trabajo para listado'!$CD$155:$DC$1048576,MATCH($A417,'Hoja de Trabajo para listado'!$CD$155:$CD$1048576,0),MATCH((CUADRO!O$5&amp;$E417),'Hoja de Trabajo para listado'!$CD$151:$DC$151,0)),0)</f>
        <v>0</v>
      </c>
      <c r="P417" s="245">
        <f ca="1">+IFERROR(INDEX('Hoja de Trabajo para listado'!$A$155:$Z$1048576,MATCH($A417,'Hoja de Trabajo para listado'!$A$155:$A$1048576,0),MATCH((CUADRO!P$5&amp;$E417),'Hoja de Trabajo para listado'!$A$151:$Z$151,0)),0)+IFERROR(INDEX('Hoja de Trabajo para listado'!$AB$155:$BA$1048576,MATCH($A417,'Hoja de Trabajo para listado'!$AB$155:$AB$1048576,0),MATCH((CUADRO!P$5&amp;$E417),'Hoja de Trabajo para listado'!$AB$151:$BA$151,0)),0)+IFERROR(INDEX('Hoja de Trabajo para listado'!$BC$155:$CB$1048576,MATCH($A417,'Hoja de Trabajo para listado'!$BC$155:$BC$1048576,0),MATCH((CUADRO!P$5&amp;$E417),'Hoja de Trabajo para listado'!$BC$151:$CB$151,0)),0)+IFERROR(INDEX('Hoja de Trabajo para listado'!$DE$153:$DG$274,MATCH($A417,'Hoja de Trabajo para listado'!$DE$153:$DE$1048576,0),MATCH((CUADRO!P$5&amp;$E417),'Hoja de Trabajo para listado'!$DE$151:$DG$151,0)),0)+IFERROR(INDEX('Hoja de Trabajo para listado'!$CD$155:$DC$1048576,MATCH($A417,'Hoja de Trabajo para listado'!$CD$155:$CD$1048576,0),MATCH((CUADRO!P$5&amp;$E417),'Hoja de Trabajo para listado'!$CD$151:$DC$151,0)),0)</f>
        <v>0</v>
      </c>
      <c r="Q417" s="245">
        <f ca="1">+IFERROR(INDEX('Hoja de Trabajo para listado'!$A$155:$Z$1048576,MATCH($A417,'Hoja de Trabajo para listado'!$A$155:$A$1048576,0),MATCH((CUADRO!Q$5&amp;$E417),'Hoja de Trabajo para listado'!$A$151:$Z$151,0)),0)+IFERROR(INDEX('Hoja de Trabajo para listado'!$AB$155:$BA$1048576,MATCH($A417,'Hoja de Trabajo para listado'!$AB$155:$AB$1048576,0),MATCH((CUADRO!Q$5&amp;$E417),'Hoja de Trabajo para listado'!$AB$151:$BA$151,0)),0)+IFERROR(INDEX('Hoja de Trabajo para listado'!$BC$155:$CB$1048576,MATCH($A417,'Hoja de Trabajo para listado'!$BC$155:$BC$1048576,0),MATCH((CUADRO!Q$5&amp;$E417),'Hoja de Trabajo para listado'!$BC$151:$CB$151,0)),0)+IFERROR(INDEX('Hoja de Trabajo para listado'!$DE$153:$DG$274,MATCH($A417,'Hoja de Trabajo para listado'!$DE$153:$DE$1048576,0),MATCH((CUADRO!Q$5&amp;$E417),'Hoja de Trabajo para listado'!$DE$151:$DG$151,0)),0)+IFERROR(INDEX('Hoja de Trabajo para listado'!$CD$155:$DC$1048576,MATCH($A417,'Hoja de Trabajo para listado'!$CD$155:$CD$1048576,0),MATCH((CUADRO!Q$5&amp;$E417),'Hoja de Trabajo para listado'!$CD$151:$DC$151,0)),0)</f>
        <v>0</v>
      </c>
      <c r="R417" s="245">
        <f t="shared" ca="1" si="15"/>
        <v>309681.48999999993</v>
      </c>
      <c r="S417" s="259">
        <f ca="1">+R416+R417</f>
        <v>309681.48999999993</v>
      </c>
      <c r="T417" s="245">
        <f ca="1">+S417</f>
        <v>309681.48999999993</v>
      </c>
      <c r="U417" s="244">
        <f t="shared" si="16"/>
        <v>2</v>
      </c>
      <c r="V417" s="333" t="str">
        <f>+VLOOKUP(A417,bd_lista!$A$3:$E$590,5,FALSE)</f>
        <v>Gobiernos Autónomos Departamentales</v>
      </c>
      <c r="W417" s="384"/>
      <c r="X417" s="242">
        <f>+VLOOKUP(A417,[3]Sheet1!$A$13:$D$744,4,FALSE)</f>
        <v>0</v>
      </c>
      <c r="Y417" s="242" t="e">
        <f>+VLOOKUP(X417,bd_lista!$A$3:$C$590,3,FALSE)</f>
        <v>#N/A</v>
      </c>
      <c r="Z417" s="292"/>
      <c r="AA417" s="293"/>
    </row>
    <row r="418" spans="1:27" ht="15" hidden="1" customHeight="1">
      <c r="A418" s="251">
        <v>902</v>
      </c>
      <c r="B418" s="388">
        <f>+A418</f>
        <v>902</v>
      </c>
      <c r="C418" s="247" t="str">
        <f>+VLOOKUP(A418,bd_lista!$A$3:$C$590,3,FALSE)</f>
        <v>Gobierno Autónomo Departamental de La Paz</v>
      </c>
      <c r="D418" s="385" t="str">
        <f>+C418</f>
        <v>Gobierno Autónomo Departamental de La Paz</v>
      </c>
      <c r="E418" s="242" t="s">
        <v>1304</v>
      </c>
      <c r="F418" s="243">
        <f ca="1">+IFERROR(INDEX('Hoja de Trabajo para listado'!$A$155:$Z$1048576,MATCH($A418,'Hoja de Trabajo para listado'!$A$155:$A$1048576,0),MATCH((CUADRO!F$5&amp;$E418),'Hoja de Trabajo para listado'!$A$151:$Z$151,0)),0)+IFERROR(INDEX('Hoja de Trabajo para listado'!$AB$155:$BA$1048576,MATCH($A418,'Hoja de Trabajo para listado'!$AB$155:$AB$1048576,0),MATCH((CUADRO!F$5&amp;$E418),'Hoja de Trabajo para listado'!$AB$151:$BA$151,0)),0)+IFERROR(INDEX('Hoja de Trabajo para listado'!$BC$155:$CB$1048576,MATCH($A418,'Hoja de Trabajo para listado'!$BC$155:$BC$1048576,0),MATCH((CUADRO!F$5&amp;$E418),'Hoja de Trabajo para listado'!$BC$151:$CB$151,0)),0)+IFERROR(INDEX('Hoja de Trabajo para listado'!$DE$153:$DG$274,MATCH($A418,'Hoja de Trabajo para listado'!$DE$153:$DE$1048576,0),MATCH((CUADRO!F$5&amp;$E418),'Hoja de Trabajo para listado'!$DE$151:$DG$151,0)),0)+IFERROR(INDEX('Hoja de Trabajo para listado'!$CD$155:$DC$1048576,MATCH($A418,'Hoja de Trabajo para listado'!$CD$155:$CD$1048576,0),MATCH((CUADRO!F$5&amp;$E418),'Hoja de Trabajo para listado'!$CD$151:$DC$151,0)),0)</f>
        <v>0</v>
      </c>
      <c r="G418" s="243">
        <f ca="1">+IFERROR(INDEX('Hoja de Trabajo para listado'!$A$155:$Z$1048576,MATCH($A418,'Hoja de Trabajo para listado'!$A$155:$A$1048576,0),MATCH((CUADRO!G$5&amp;$E418),'Hoja de Trabajo para listado'!$A$151:$Z$151,0)),0)+IFERROR(INDEX('Hoja de Trabajo para listado'!$AB$155:$BA$1048576,MATCH($A418,'Hoja de Trabajo para listado'!$AB$155:$AB$1048576,0),MATCH((CUADRO!G$5&amp;$E418),'Hoja de Trabajo para listado'!$AB$151:$BA$151,0)),0)+IFERROR(INDEX('Hoja de Trabajo para listado'!$BC$155:$CB$1048576,MATCH($A418,'Hoja de Trabajo para listado'!$BC$155:$BC$1048576,0),MATCH((CUADRO!G$5&amp;$E418),'Hoja de Trabajo para listado'!$BC$151:$CB$151,0)),0)+IFERROR(INDEX('Hoja de Trabajo para listado'!$DE$153:$DG$274,MATCH($A418,'Hoja de Trabajo para listado'!$DE$153:$DE$1048576,0),MATCH((CUADRO!G$5&amp;$E418),'Hoja de Trabajo para listado'!$DE$151:$DG$151,0)),0)+IFERROR(INDEX('Hoja de Trabajo para listado'!$CD$155:$DC$1048576,MATCH($A418,'Hoja de Trabajo para listado'!$CD$155:$CD$1048576,0),MATCH((CUADRO!G$5&amp;$E418),'Hoja de Trabajo para listado'!$CD$151:$DC$151,0)),0)</f>
        <v>0</v>
      </c>
      <c r="H418" s="243">
        <f ca="1">+IFERROR(INDEX('Hoja de Trabajo para listado'!$A$155:$Z$1048576,MATCH($A418,'Hoja de Trabajo para listado'!$A$155:$A$1048576,0),MATCH((CUADRO!H$5&amp;$E418),'Hoja de Trabajo para listado'!$A$151:$Z$151,0)),0)+IFERROR(INDEX('Hoja de Trabajo para listado'!$AB$155:$BA$1048576,MATCH($A418,'Hoja de Trabajo para listado'!$AB$155:$AB$1048576,0),MATCH((CUADRO!H$5&amp;$E418),'Hoja de Trabajo para listado'!$AB$151:$BA$151,0)),0)+IFERROR(INDEX('Hoja de Trabajo para listado'!$BC$155:$CB$1048576,MATCH($A418,'Hoja de Trabajo para listado'!$BC$155:$BC$1048576,0),MATCH((CUADRO!H$5&amp;$E418),'Hoja de Trabajo para listado'!$BC$151:$CB$151,0)),0)+IFERROR(INDEX('Hoja de Trabajo para listado'!$DE$153:$DG$274,MATCH($A418,'Hoja de Trabajo para listado'!$DE$153:$DE$1048576,0),MATCH((CUADRO!H$5&amp;$E418),'Hoja de Trabajo para listado'!$DE$151:$DG$151,0)),0)+IFERROR(INDEX('Hoja de Trabajo para listado'!$CD$155:$DC$1048576,MATCH($A418,'Hoja de Trabajo para listado'!$CD$155:$CD$1048576,0),MATCH((CUADRO!H$5&amp;$E418),'Hoja de Trabajo para listado'!$CD$151:$DC$151,0)),0)</f>
        <v>0</v>
      </c>
      <c r="I418" s="243">
        <f ca="1">+IFERROR(INDEX('Hoja de Trabajo para listado'!$A$155:$Z$1048576,MATCH($A418,'Hoja de Trabajo para listado'!$A$155:$A$1048576,0),MATCH((CUADRO!I$5&amp;$E418),'Hoja de Trabajo para listado'!$A$151:$Z$151,0)),0)+IFERROR(INDEX('Hoja de Trabajo para listado'!$AB$155:$BA$1048576,MATCH($A418,'Hoja de Trabajo para listado'!$AB$155:$AB$1048576,0),MATCH((CUADRO!I$5&amp;$E418),'Hoja de Trabajo para listado'!$AB$151:$BA$151,0)),0)+IFERROR(INDEX('Hoja de Trabajo para listado'!$BC$155:$CB$1048576,MATCH($A418,'Hoja de Trabajo para listado'!$BC$155:$BC$1048576,0),MATCH((CUADRO!I$5&amp;$E418),'Hoja de Trabajo para listado'!$BC$151:$CB$151,0)),0)+IFERROR(INDEX('Hoja de Trabajo para listado'!$DE$153:$DG$274,MATCH($A418,'Hoja de Trabajo para listado'!$DE$153:$DE$1048576,0),MATCH((CUADRO!I$5&amp;$E418),'Hoja de Trabajo para listado'!$DE$151:$DG$151,0)),0)+IFERROR(INDEX('Hoja de Trabajo para listado'!$CD$155:$DC$1048576,MATCH($A418,'Hoja de Trabajo para listado'!$CD$155:$CD$1048576,0),MATCH((CUADRO!I$5&amp;$E418),'Hoja de Trabajo para listado'!$CD$151:$DC$151,0)),0)</f>
        <v>0</v>
      </c>
      <c r="J418" s="243">
        <f ca="1">+IFERROR(INDEX('Hoja de Trabajo para listado'!$A$155:$Z$1048576,MATCH($A418,'Hoja de Trabajo para listado'!$A$155:$A$1048576,0),MATCH((CUADRO!J$5&amp;$E418),'Hoja de Trabajo para listado'!$A$151:$Z$151,0)),0)+IFERROR(INDEX('Hoja de Trabajo para listado'!$AB$155:$BA$1048576,MATCH($A418,'Hoja de Trabajo para listado'!$AB$155:$AB$1048576,0),MATCH((CUADRO!J$5&amp;$E418),'Hoja de Trabajo para listado'!$AB$151:$BA$151,0)),0)+IFERROR(INDEX('Hoja de Trabajo para listado'!$BC$155:$CB$1048576,MATCH($A418,'Hoja de Trabajo para listado'!$BC$155:$BC$1048576,0),MATCH((CUADRO!J$5&amp;$E418),'Hoja de Trabajo para listado'!$BC$151:$CB$151,0)),0)+IFERROR(INDEX('Hoja de Trabajo para listado'!$DE$153:$DG$274,MATCH($A418,'Hoja de Trabajo para listado'!$DE$153:$DE$1048576,0),MATCH((CUADRO!J$5&amp;$E418),'Hoja de Trabajo para listado'!$DE$151:$DG$151,0)),0)+IFERROR(INDEX('Hoja de Trabajo para listado'!$CD$155:$DC$1048576,MATCH($A418,'Hoja de Trabajo para listado'!$CD$155:$CD$1048576,0),MATCH((CUADRO!J$5&amp;$E418),'Hoja de Trabajo para listado'!$CD$151:$DC$151,0)),0)</f>
        <v>0</v>
      </c>
      <c r="K418" s="243">
        <f ca="1">+IFERROR(INDEX('Hoja de Trabajo para listado'!$A$155:$Z$1048576,MATCH($A418,'Hoja de Trabajo para listado'!$A$155:$A$1048576,0),MATCH((CUADRO!K$5&amp;$E418),'Hoja de Trabajo para listado'!$A$151:$Z$151,0)),0)+IFERROR(INDEX('Hoja de Trabajo para listado'!$AB$155:$BA$1048576,MATCH($A418,'Hoja de Trabajo para listado'!$AB$155:$AB$1048576,0),MATCH((CUADRO!K$5&amp;$E418),'Hoja de Trabajo para listado'!$AB$151:$BA$151,0)),0)+IFERROR(INDEX('Hoja de Trabajo para listado'!$BC$155:$CB$1048576,MATCH($A418,'Hoja de Trabajo para listado'!$BC$155:$BC$1048576,0),MATCH((CUADRO!K$5&amp;$E418),'Hoja de Trabajo para listado'!$BC$151:$CB$151,0)),0)+IFERROR(INDEX('Hoja de Trabajo para listado'!$DE$153:$DG$274,MATCH($A418,'Hoja de Trabajo para listado'!$DE$153:$DE$1048576,0),MATCH((CUADRO!K$5&amp;$E418),'Hoja de Trabajo para listado'!$DE$151:$DG$151,0)),0)+IFERROR(INDEX('Hoja de Trabajo para listado'!$CD$155:$DC$1048576,MATCH($A418,'Hoja de Trabajo para listado'!$CD$155:$CD$1048576,0),MATCH((CUADRO!K$5&amp;$E418),'Hoja de Trabajo para listado'!$CD$151:$DC$151,0)),0)</f>
        <v>0</v>
      </c>
      <c r="L418" s="243">
        <f ca="1">+IFERROR(INDEX('Hoja de Trabajo para listado'!$A$155:$Z$1048576,MATCH($A418,'Hoja de Trabajo para listado'!$A$155:$A$1048576,0),MATCH((CUADRO!L$5&amp;$E418),'Hoja de Trabajo para listado'!$A$151:$Z$151,0)),0)+IFERROR(INDEX('Hoja de Trabajo para listado'!$AB$155:$BA$1048576,MATCH($A418,'Hoja de Trabajo para listado'!$AB$155:$AB$1048576,0),MATCH((CUADRO!L$5&amp;$E418),'Hoja de Trabajo para listado'!$AB$151:$BA$151,0)),0)+IFERROR(INDEX('Hoja de Trabajo para listado'!$BC$155:$CB$1048576,MATCH($A418,'Hoja de Trabajo para listado'!$BC$155:$BC$1048576,0),MATCH((CUADRO!L$5&amp;$E418),'Hoja de Trabajo para listado'!$BC$151:$CB$151,0)),0)+IFERROR(INDEX('Hoja de Trabajo para listado'!$DE$153:$DG$274,MATCH($A418,'Hoja de Trabajo para listado'!$DE$153:$DE$1048576,0),MATCH((CUADRO!L$5&amp;$E418),'Hoja de Trabajo para listado'!$DE$151:$DG$151,0)),0)+IFERROR(INDEX('Hoja de Trabajo para listado'!$CD$155:$DC$1048576,MATCH($A418,'Hoja de Trabajo para listado'!$CD$155:$CD$1048576,0),MATCH((CUADRO!L$5&amp;$E418),'Hoja de Trabajo para listado'!$CD$151:$DC$151,0)),0)</f>
        <v>0</v>
      </c>
      <c r="M418" s="243">
        <f ca="1">+IFERROR(INDEX('Hoja de Trabajo para listado'!$A$155:$Z$1048576,MATCH($A418,'Hoja de Trabajo para listado'!$A$155:$A$1048576,0),MATCH((CUADRO!M$5&amp;$E418),'Hoja de Trabajo para listado'!$A$151:$Z$151,0)),0)+IFERROR(INDEX('Hoja de Trabajo para listado'!$AB$155:$BA$1048576,MATCH($A418,'Hoja de Trabajo para listado'!$AB$155:$AB$1048576,0),MATCH((CUADRO!M$5&amp;$E418),'Hoja de Trabajo para listado'!$AB$151:$BA$151,0)),0)+IFERROR(INDEX('Hoja de Trabajo para listado'!$BC$155:$CB$1048576,MATCH($A418,'Hoja de Trabajo para listado'!$BC$155:$BC$1048576,0),MATCH((CUADRO!M$5&amp;$E418),'Hoja de Trabajo para listado'!$BC$151:$CB$151,0)),0)+IFERROR(INDEX('Hoja de Trabajo para listado'!$DE$153:$DG$274,MATCH($A418,'Hoja de Trabajo para listado'!$DE$153:$DE$1048576,0),MATCH((CUADRO!M$5&amp;$E418),'Hoja de Trabajo para listado'!$DE$151:$DG$151,0)),0)+IFERROR(INDEX('Hoja de Trabajo para listado'!$CD$155:$DC$1048576,MATCH($A418,'Hoja de Trabajo para listado'!$CD$155:$CD$1048576,0),MATCH((CUADRO!M$5&amp;$E418),'Hoja de Trabajo para listado'!$CD$151:$DC$151,0)),0)</f>
        <v>0</v>
      </c>
      <c r="N418" s="243">
        <f ca="1">+IFERROR(INDEX('Hoja de Trabajo para listado'!$A$155:$Z$1048576,MATCH($A418,'Hoja de Trabajo para listado'!$A$155:$A$1048576,0),MATCH((CUADRO!N$5&amp;$E418),'Hoja de Trabajo para listado'!$A$151:$Z$151,0)),0)+IFERROR(INDEX('Hoja de Trabajo para listado'!$AB$155:$BA$1048576,MATCH($A418,'Hoja de Trabajo para listado'!$AB$155:$AB$1048576,0),MATCH((CUADRO!N$5&amp;$E418),'Hoja de Trabajo para listado'!$AB$151:$BA$151,0)),0)+IFERROR(INDEX('Hoja de Trabajo para listado'!$BC$155:$CB$1048576,MATCH($A418,'Hoja de Trabajo para listado'!$BC$155:$BC$1048576,0),MATCH((CUADRO!N$5&amp;$E418),'Hoja de Trabajo para listado'!$BC$151:$CB$151,0)),0)+IFERROR(INDEX('Hoja de Trabajo para listado'!$DE$153:$DG$274,MATCH($A418,'Hoja de Trabajo para listado'!$DE$153:$DE$1048576,0),MATCH((CUADRO!N$5&amp;$E418),'Hoja de Trabajo para listado'!$DE$151:$DG$151,0)),0)+IFERROR(INDEX('Hoja de Trabajo para listado'!$CD$155:$DC$1048576,MATCH($A418,'Hoja de Trabajo para listado'!$CD$155:$CD$1048576,0),MATCH((CUADRO!N$5&amp;$E418),'Hoja de Trabajo para listado'!$CD$151:$DC$151,0)),0)</f>
        <v>0</v>
      </c>
      <c r="O418" s="243">
        <f ca="1">+IFERROR(INDEX('Hoja de Trabajo para listado'!$A$155:$Z$1048576,MATCH($A418,'Hoja de Trabajo para listado'!$A$155:$A$1048576,0),MATCH((CUADRO!O$5&amp;$E418),'Hoja de Trabajo para listado'!$A$151:$Z$151,0)),0)+IFERROR(INDEX('Hoja de Trabajo para listado'!$AB$155:$BA$1048576,MATCH($A418,'Hoja de Trabajo para listado'!$AB$155:$AB$1048576,0),MATCH((CUADRO!O$5&amp;$E418),'Hoja de Trabajo para listado'!$AB$151:$BA$151,0)),0)+IFERROR(INDEX('Hoja de Trabajo para listado'!$BC$155:$CB$1048576,MATCH($A418,'Hoja de Trabajo para listado'!$BC$155:$BC$1048576,0),MATCH((CUADRO!O$5&amp;$E418),'Hoja de Trabajo para listado'!$BC$151:$CB$151,0)),0)+IFERROR(INDEX('Hoja de Trabajo para listado'!$DE$153:$DG$274,MATCH($A418,'Hoja de Trabajo para listado'!$DE$153:$DE$1048576,0),MATCH((CUADRO!O$5&amp;$E418),'Hoja de Trabajo para listado'!$DE$151:$DG$151,0)),0)+IFERROR(INDEX('Hoja de Trabajo para listado'!$CD$155:$DC$1048576,MATCH($A418,'Hoja de Trabajo para listado'!$CD$155:$CD$1048576,0),MATCH((CUADRO!O$5&amp;$E418),'Hoja de Trabajo para listado'!$CD$151:$DC$151,0)),0)</f>
        <v>0</v>
      </c>
      <c r="P418" s="243">
        <f ca="1">+IFERROR(INDEX('Hoja de Trabajo para listado'!$A$155:$Z$1048576,MATCH($A418,'Hoja de Trabajo para listado'!$A$155:$A$1048576,0),MATCH((CUADRO!P$5&amp;$E418),'Hoja de Trabajo para listado'!$A$151:$Z$151,0)),0)+IFERROR(INDEX('Hoja de Trabajo para listado'!$AB$155:$BA$1048576,MATCH($A418,'Hoja de Trabajo para listado'!$AB$155:$AB$1048576,0),MATCH((CUADRO!P$5&amp;$E418),'Hoja de Trabajo para listado'!$AB$151:$BA$151,0)),0)+IFERROR(INDEX('Hoja de Trabajo para listado'!$BC$155:$CB$1048576,MATCH($A418,'Hoja de Trabajo para listado'!$BC$155:$BC$1048576,0),MATCH((CUADRO!P$5&amp;$E418),'Hoja de Trabajo para listado'!$BC$151:$CB$151,0)),0)+IFERROR(INDEX('Hoja de Trabajo para listado'!$DE$153:$DG$274,MATCH($A418,'Hoja de Trabajo para listado'!$DE$153:$DE$1048576,0),MATCH((CUADRO!P$5&amp;$E418),'Hoja de Trabajo para listado'!$DE$151:$DG$151,0)),0)+IFERROR(INDEX('Hoja de Trabajo para listado'!$CD$155:$DC$1048576,MATCH($A418,'Hoja de Trabajo para listado'!$CD$155:$CD$1048576,0),MATCH((CUADRO!P$5&amp;$E418),'Hoja de Trabajo para listado'!$CD$151:$DC$151,0)),0)</f>
        <v>0</v>
      </c>
      <c r="Q418" s="243">
        <f ca="1">+IFERROR(INDEX('Hoja de Trabajo para listado'!$A$155:$Z$1048576,MATCH($A418,'Hoja de Trabajo para listado'!$A$155:$A$1048576,0),MATCH((CUADRO!Q$5&amp;$E418),'Hoja de Trabajo para listado'!$A$151:$Z$151,0)),0)+IFERROR(INDEX('Hoja de Trabajo para listado'!$AB$155:$BA$1048576,MATCH($A418,'Hoja de Trabajo para listado'!$AB$155:$AB$1048576,0),MATCH((CUADRO!Q$5&amp;$E418),'Hoja de Trabajo para listado'!$AB$151:$BA$151,0)),0)+IFERROR(INDEX('Hoja de Trabajo para listado'!$BC$155:$CB$1048576,MATCH($A418,'Hoja de Trabajo para listado'!$BC$155:$BC$1048576,0),MATCH((CUADRO!Q$5&amp;$E418),'Hoja de Trabajo para listado'!$BC$151:$CB$151,0)),0)+IFERROR(INDEX('Hoja de Trabajo para listado'!$DE$153:$DG$274,MATCH($A418,'Hoja de Trabajo para listado'!$DE$153:$DE$1048576,0),MATCH((CUADRO!Q$5&amp;$E418),'Hoja de Trabajo para listado'!$DE$151:$DG$151,0)),0)+IFERROR(INDEX('Hoja de Trabajo para listado'!$CD$155:$DC$1048576,MATCH($A418,'Hoja de Trabajo para listado'!$CD$155:$CD$1048576,0),MATCH((CUADRO!Q$5&amp;$E418),'Hoja de Trabajo para listado'!$CD$151:$DC$151,0)),0)</f>
        <v>0</v>
      </c>
      <c r="R418" s="243">
        <f t="shared" ca="1" si="15"/>
        <v>0</v>
      </c>
      <c r="S418" s="249"/>
      <c r="T418" s="243">
        <f ca="1">+T419</f>
        <v>6887.8399999999992</v>
      </c>
      <c r="U418" s="242">
        <f t="shared" si="16"/>
        <v>1</v>
      </c>
      <c r="V418" s="333" t="str">
        <f>+VLOOKUP(A418,bd_lista!$A$3:$E$590,5,FALSE)</f>
        <v>Gobiernos Autónomos Departamentales</v>
      </c>
      <c r="W418" s="383" t="str">
        <f>+V418</f>
        <v>Gobiernos Autónomos Departamentales</v>
      </c>
      <c r="X418" s="242">
        <f>+VLOOKUP(A418,[3]Sheet1!$A$13:$D$744,4,FALSE)</f>
        <v>0</v>
      </c>
      <c r="Y418" s="242" t="e">
        <f>+VLOOKUP(X418,bd_lista!$A$3:$C$590,3,FALSE)</f>
        <v>#N/A</v>
      </c>
      <c r="Z418" s="294">
        <f>+X418</f>
        <v>0</v>
      </c>
      <c r="AA418" s="295" t="e">
        <f>+Y418</f>
        <v>#N/A</v>
      </c>
    </row>
    <row r="419" spans="1:27" ht="15" hidden="1" customHeight="1">
      <c r="A419" s="251">
        <v>902</v>
      </c>
      <c r="B419" s="389"/>
      <c r="C419" s="333" t="str">
        <f>+VLOOKUP(A419,bd_lista!$A$3:$C$590,3,FALSE)</f>
        <v>Gobierno Autónomo Departamental de La Paz</v>
      </c>
      <c r="D419" s="386"/>
      <c r="E419" s="244" t="s">
        <v>1305</v>
      </c>
      <c r="F419" s="245">
        <f ca="1">+IFERROR(INDEX('Hoja de Trabajo para listado'!$A$155:$Z$1048576,MATCH($A419,'Hoja de Trabajo para listado'!$A$155:$A$1048576,0),MATCH((CUADRO!F$5&amp;$E419),'Hoja de Trabajo para listado'!$A$151:$Z$151,0)),0)+IFERROR(INDEX('Hoja de Trabajo para listado'!$AB$155:$BA$1048576,MATCH($A419,'Hoja de Trabajo para listado'!$AB$155:$AB$1048576,0),MATCH((CUADRO!F$5&amp;$E419),'Hoja de Trabajo para listado'!$AB$151:$BA$151,0)),0)+IFERROR(INDEX('Hoja de Trabajo para listado'!$BC$155:$CB$1048576,MATCH($A419,'Hoja de Trabajo para listado'!$BC$155:$BC$1048576,0),MATCH((CUADRO!F$5&amp;$E419),'Hoja de Trabajo para listado'!$BC$151:$CB$151,0)),0)+IFERROR(INDEX('Hoja de Trabajo para listado'!$DE$153:$DG$274,MATCH($A419,'Hoja de Trabajo para listado'!$DE$153:$DE$1048576,0),MATCH((CUADRO!F$5&amp;$E419),'Hoja de Trabajo para listado'!$DE$151:$DG$151,0)),0)+IFERROR(INDEX('Hoja de Trabajo para listado'!$CD$155:$DC$1048576,MATCH($A419,'Hoja de Trabajo para listado'!$CD$155:$CD$1048576,0),MATCH((CUADRO!F$5&amp;$E419),'Hoja de Trabajo para listado'!$CD$151:$DC$151,0)),0)</f>
        <v>5835.23</v>
      </c>
      <c r="G419" s="245">
        <f ca="1">+IFERROR(INDEX('Hoja de Trabajo para listado'!$A$155:$Z$1048576,MATCH($A419,'Hoja de Trabajo para listado'!$A$155:$A$1048576,0),MATCH((CUADRO!G$5&amp;$E419),'Hoja de Trabajo para listado'!$A$151:$Z$151,0)),0)+IFERROR(INDEX('Hoja de Trabajo para listado'!$AB$155:$BA$1048576,MATCH($A419,'Hoja de Trabajo para listado'!$AB$155:$AB$1048576,0),MATCH((CUADRO!G$5&amp;$E419),'Hoja de Trabajo para listado'!$AB$151:$BA$151,0)),0)+IFERROR(INDEX('Hoja de Trabajo para listado'!$BC$155:$CB$1048576,MATCH($A419,'Hoja de Trabajo para listado'!$BC$155:$BC$1048576,0),MATCH((CUADRO!G$5&amp;$E419),'Hoja de Trabajo para listado'!$BC$151:$CB$151,0)),0)+IFERROR(INDEX('Hoja de Trabajo para listado'!$DE$153:$DG$274,MATCH($A419,'Hoja de Trabajo para listado'!$DE$153:$DE$1048576,0),MATCH((CUADRO!G$5&amp;$E419),'Hoja de Trabajo para listado'!$DE$151:$DG$151,0)),0)+IFERROR(INDEX('Hoja de Trabajo para listado'!$CD$155:$DC$1048576,MATCH($A419,'Hoja de Trabajo para listado'!$CD$155:$CD$1048576,0),MATCH((CUADRO!G$5&amp;$E419),'Hoja de Trabajo para listado'!$CD$151:$DC$151,0)),0)</f>
        <v>1052.6099999999999</v>
      </c>
      <c r="H419" s="245">
        <f ca="1">+IFERROR(INDEX('Hoja de Trabajo para listado'!$A$155:$Z$1048576,MATCH($A419,'Hoja de Trabajo para listado'!$A$155:$A$1048576,0),MATCH((CUADRO!H$5&amp;$E419),'Hoja de Trabajo para listado'!$A$151:$Z$151,0)),0)+IFERROR(INDEX('Hoja de Trabajo para listado'!$AB$155:$BA$1048576,MATCH($A419,'Hoja de Trabajo para listado'!$AB$155:$AB$1048576,0),MATCH((CUADRO!H$5&amp;$E419),'Hoja de Trabajo para listado'!$AB$151:$BA$151,0)),0)+IFERROR(INDEX('Hoja de Trabajo para listado'!$BC$155:$CB$1048576,MATCH($A419,'Hoja de Trabajo para listado'!$BC$155:$BC$1048576,0),MATCH((CUADRO!H$5&amp;$E419),'Hoja de Trabajo para listado'!$BC$151:$CB$151,0)),0)+IFERROR(INDEX('Hoja de Trabajo para listado'!$DE$153:$DG$274,MATCH($A419,'Hoja de Trabajo para listado'!$DE$153:$DE$1048576,0),MATCH((CUADRO!H$5&amp;$E419),'Hoja de Trabajo para listado'!$DE$151:$DG$151,0)),0)+IFERROR(INDEX('Hoja de Trabajo para listado'!$CD$155:$DC$1048576,MATCH($A419,'Hoja de Trabajo para listado'!$CD$155:$CD$1048576,0),MATCH((CUADRO!H$5&amp;$E419),'Hoja de Trabajo para listado'!$CD$151:$DC$151,0)),0)</f>
        <v>0</v>
      </c>
      <c r="I419" s="245">
        <f ca="1">+IFERROR(INDEX('Hoja de Trabajo para listado'!$A$155:$Z$1048576,MATCH($A419,'Hoja de Trabajo para listado'!$A$155:$A$1048576,0),MATCH((CUADRO!I$5&amp;$E419),'Hoja de Trabajo para listado'!$A$151:$Z$151,0)),0)+IFERROR(INDEX('Hoja de Trabajo para listado'!$AB$155:$BA$1048576,MATCH($A419,'Hoja de Trabajo para listado'!$AB$155:$AB$1048576,0),MATCH((CUADRO!I$5&amp;$E419),'Hoja de Trabajo para listado'!$AB$151:$BA$151,0)),0)+IFERROR(INDEX('Hoja de Trabajo para listado'!$BC$155:$CB$1048576,MATCH($A419,'Hoja de Trabajo para listado'!$BC$155:$BC$1048576,0),MATCH((CUADRO!I$5&amp;$E419),'Hoja de Trabajo para listado'!$BC$151:$CB$151,0)),0)+IFERROR(INDEX('Hoja de Trabajo para listado'!$DE$153:$DG$274,MATCH($A419,'Hoja de Trabajo para listado'!$DE$153:$DE$1048576,0),MATCH((CUADRO!I$5&amp;$E419),'Hoja de Trabajo para listado'!$DE$151:$DG$151,0)),0)+IFERROR(INDEX('Hoja de Trabajo para listado'!$CD$155:$DC$1048576,MATCH($A419,'Hoja de Trabajo para listado'!$CD$155:$CD$1048576,0),MATCH((CUADRO!I$5&amp;$E419),'Hoja de Trabajo para listado'!$CD$151:$DC$151,0)),0)</f>
        <v>0</v>
      </c>
      <c r="J419" s="245">
        <f ca="1">+IFERROR(INDEX('Hoja de Trabajo para listado'!$A$155:$Z$1048576,MATCH($A419,'Hoja de Trabajo para listado'!$A$155:$A$1048576,0),MATCH((CUADRO!J$5&amp;$E419),'Hoja de Trabajo para listado'!$A$151:$Z$151,0)),0)+IFERROR(INDEX('Hoja de Trabajo para listado'!$AB$155:$BA$1048576,MATCH($A419,'Hoja de Trabajo para listado'!$AB$155:$AB$1048576,0),MATCH((CUADRO!J$5&amp;$E419),'Hoja de Trabajo para listado'!$AB$151:$BA$151,0)),0)+IFERROR(INDEX('Hoja de Trabajo para listado'!$BC$155:$CB$1048576,MATCH($A419,'Hoja de Trabajo para listado'!$BC$155:$BC$1048576,0),MATCH((CUADRO!J$5&amp;$E419),'Hoja de Trabajo para listado'!$BC$151:$CB$151,0)),0)+IFERROR(INDEX('Hoja de Trabajo para listado'!$DE$153:$DG$274,MATCH($A419,'Hoja de Trabajo para listado'!$DE$153:$DE$1048576,0),MATCH((CUADRO!J$5&amp;$E419),'Hoja de Trabajo para listado'!$DE$151:$DG$151,0)),0)+IFERROR(INDEX('Hoja de Trabajo para listado'!$CD$155:$DC$1048576,MATCH($A419,'Hoja de Trabajo para listado'!$CD$155:$CD$1048576,0),MATCH((CUADRO!J$5&amp;$E419),'Hoja de Trabajo para listado'!$CD$151:$DC$151,0)),0)</f>
        <v>0</v>
      </c>
      <c r="K419" s="245">
        <f ca="1">+IFERROR(INDEX('Hoja de Trabajo para listado'!$A$155:$Z$1048576,MATCH($A419,'Hoja de Trabajo para listado'!$A$155:$A$1048576,0),MATCH((CUADRO!K$5&amp;$E419),'Hoja de Trabajo para listado'!$A$151:$Z$151,0)),0)+IFERROR(INDEX('Hoja de Trabajo para listado'!$AB$155:$BA$1048576,MATCH($A419,'Hoja de Trabajo para listado'!$AB$155:$AB$1048576,0),MATCH((CUADRO!K$5&amp;$E419),'Hoja de Trabajo para listado'!$AB$151:$BA$151,0)),0)+IFERROR(INDEX('Hoja de Trabajo para listado'!$BC$155:$CB$1048576,MATCH($A419,'Hoja de Trabajo para listado'!$BC$155:$BC$1048576,0),MATCH((CUADRO!K$5&amp;$E419),'Hoja de Trabajo para listado'!$BC$151:$CB$151,0)),0)+IFERROR(INDEX('Hoja de Trabajo para listado'!$DE$153:$DG$274,MATCH($A419,'Hoja de Trabajo para listado'!$DE$153:$DE$1048576,0),MATCH((CUADRO!K$5&amp;$E419),'Hoja de Trabajo para listado'!$DE$151:$DG$151,0)),0)+IFERROR(INDEX('Hoja de Trabajo para listado'!$CD$155:$DC$1048576,MATCH($A419,'Hoja de Trabajo para listado'!$CD$155:$CD$1048576,0),MATCH((CUADRO!K$5&amp;$E419),'Hoja de Trabajo para listado'!$CD$151:$DC$151,0)),0)</f>
        <v>0</v>
      </c>
      <c r="L419" s="245">
        <f ca="1">+IFERROR(INDEX('Hoja de Trabajo para listado'!$A$155:$Z$1048576,MATCH($A419,'Hoja de Trabajo para listado'!$A$155:$A$1048576,0),MATCH((CUADRO!L$5&amp;$E419),'Hoja de Trabajo para listado'!$A$151:$Z$151,0)),0)+IFERROR(INDEX('Hoja de Trabajo para listado'!$AB$155:$BA$1048576,MATCH($A419,'Hoja de Trabajo para listado'!$AB$155:$AB$1048576,0),MATCH((CUADRO!L$5&amp;$E419),'Hoja de Trabajo para listado'!$AB$151:$BA$151,0)),0)+IFERROR(INDEX('Hoja de Trabajo para listado'!$BC$155:$CB$1048576,MATCH($A419,'Hoja de Trabajo para listado'!$BC$155:$BC$1048576,0),MATCH((CUADRO!L$5&amp;$E419),'Hoja de Trabajo para listado'!$BC$151:$CB$151,0)),0)+IFERROR(INDEX('Hoja de Trabajo para listado'!$DE$153:$DG$274,MATCH($A419,'Hoja de Trabajo para listado'!$DE$153:$DE$1048576,0),MATCH((CUADRO!L$5&amp;$E419),'Hoja de Trabajo para listado'!$DE$151:$DG$151,0)),0)+IFERROR(INDEX('Hoja de Trabajo para listado'!$CD$155:$DC$1048576,MATCH($A419,'Hoja de Trabajo para listado'!$CD$155:$CD$1048576,0),MATCH((CUADRO!L$5&amp;$E419),'Hoja de Trabajo para listado'!$CD$151:$DC$151,0)),0)</f>
        <v>0</v>
      </c>
      <c r="M419" s="245">
        <f ca="1">+IFERROR(INDEX('Hoja de Trabajo para listado'!$A$155:$Z$1048576,MATCH($A419,'Hoja de Trabajo para listado'!$A$155:$A$1048576,0),MATCH((CUADRO!M$5&amp;$E419),'Hoja de Trabajo para listado'!$A$151:$Z$151,0)),0)+IFERROR(INDEX('Hoja de Trabajo para listado'!$AB$155:$BA$1048576,MATCH($A419,'Hoja de Trabajo para listado'!$AB$155:$AB$1048576,0),MATCH((CUADRO!M$5&amp;$E419),'Hoja de Trabajo para listado'!$AB$151:$BA$151,0)),0)+IFERROR(INDEX('Hoja de Trabajo para listado'!$BC$155:$CB$1048576,MATCH($A419,'Hoja de Trabajo para listado'!$BC$155:$BC$1048576,0),MATCH((CUADRO!M$5&amp;$E419),'Hoja de Trabajo para listado'!$BC$151:$CB$151,0)),0)+IFERROR(INDEX('Hoja de Trabajo para listado'!$DE$153:$DG$274,MATCH($A419,'Hoja de Trabajo para listado'!$DE$153:$DE$1048576,0),MATCH((CUADRO!M$5&amp;$E419),'Hoja de Trabajo para listado'!$DE$151:$DG$151,0)),0)+IFERROR(INDEX('Hoja de Trabajo para listado'!$CD$155:$DC$1048576,MATCH($A419,'Hoja de Trabajo para listado'!$CD$155:$CD$1048576,0),MATCH((CUADRO!M$5&amp;$E419),'Hoja de Trabajo para listado'!$CD$151:$DC$151,0)),0)</f>
        <v>0</v>
      </c>
      <c r="N419" s="245">
        <f ca="1">+IFERROR(INDEX('Hoja de Trabajo para listado'!$A$155:$Z$1048576,MATCH($A419,'Hoja de Trabajo para listado'!$A$155:$A$1048576,0),MATCH((CUADRO!N$5&amp;$E419),'Hoja de Trabajo para listado'!$A$151:$Z$151,0)),0)+IFERROR(INDEX('Hoja de Trabajo para listado'!$AB$155:$BA$1048576,MATCH($A419,'Hoja de Trabajo para listado'!$AB$155:$AB$1048576,0),MATCH((CUADRO!N$5&amp;$E419),'Hoja de Trabajo para listado'!$AB$151:$BA$151,0)),0)+IFERROR(INDEX('Hoja de Trabajo para listado'!$BC$155:$CB$1048576,MATCH($A419,'Hoja de Trabajo para listado'!$BC$155:$BC$1048576,0),MATCH((CUADRO!N$5&amp;$E419),'Hoja de Trabajo para listado'!$BC$151:$CB$151,0)),0)+IFERROR(INDEX('Hoja de Trabajo para listado'!$DE$153:$DG$274,MATCH($A419,'Hoja de Trabajo para listado'!$DE$153:$DE$1048576,0),MATCH((CUADRO!N$5&amp;$E419),'Hoja de Trabajo para listado'!$DE$151:$DG$151,0)),0)+IFERROR(INDEX('Hoja de Trabajo para listado'!$CD$155:$DC$1048576,MATCH($A419,'Hoja de Trabajo para listado'!$CD$155:$CD$1048576,0),MATCH((CUADRO!N$5&amp;$E419),'Hoja de Trabajo para listado'!$CD$151:$DC$151,0)),0)</f>
        <v>0</v>
      </c>
      <c r="O419" s="245">
        <f ca="1">+IFERROR(INDEX('Hoja de Trabajo para listado'!$A$155:$Z$1048576,MATCH($A419,'Hoja de Trabajo para listado'!$A$155:$A$1048576,0),MATCH((CUADRO!O$5&amp;$E419),'Hoja de Trabajo para listado'!$A$151:$Z$151,0)),0)+IFERROR(INDEX('Hoja de Trabajo para listado'!$AB$155:$BA$1048576,MATCH($A419,'Hoja de Trabajo para listado'!$AB$155:$AB$1048576,0),MATCH((CUADRO!O$5&amp;$E419),'Hoja de Trabajo para listado'!$AB$151:$BA$151,0)),0)+IFERROR(INDEX('Hoja de Trabajo para listado'!$BC$155:$CB$1048576,MATCH($A419,'Hoja de Trabajo para listado'!$BC$155:$BC$1048576,0),MATCH((CUADRO!O$5&amp;$E419),'Hoja de Trabajo para listado'!$BC$151:$CB$151,0)),0)+IFERROR(INDEX('Hoja de Trabajo para listado'!$DE$153:$DG$274,MATCH($A419,'Hoja de Trabajo para listado'!$DE$153:$DE$1048576,0),MATCH((CUADRO!O$5&amp;$E419),'Hoja de Trabajo para listado'!$DE$151:$DG$151,0)),0)+IFERROR(INDEX('Hoja de Trabajo para listado'!$CD$155:$DC$1048576,MATCH($A419,'Hoja de Trabajo para listado'!$CD$155:$CD$1048576,0),MATCH((CUADRO!O$5&amp;$E419),'Hoja de Trabajo para listado'!$CD$151:$DC$151,0)),0)</f>
        <v>0</v>
      </c>
      <c r="P419" s="245">
        <f ca="1">+IFERROR(INDEX('Hoja de Trabajo para listado'!$A$155:$Z$1048576,MATCH($A419,'Hoja de Trabajo para listado'!$A$155:$A$1048576,0),MATCH((CUADRO!P$5&amp;$E419),'Hoja de Trabajo para listado'!$A$151:$Z$151,0)),0)+IFERROR(INDEX('Hoja de Trabajo para listado'!$AB$155:$BA$1048576,MATCH($A419,'Hoja de Trabajo para listado'!$AB$155:$AB$1048576,0),MATCH((CUADRO!P$5&amp;$E419),'Hoja de Trabajo para listado'!$AB$151:$BA$151,0)),0)+IFERROR(INDEX('Hoja de Trabajo para listado'!$BC$155:$CB$1048576,MATCH($A419,'Hoja de Trabajo para listado'!$BC$155:$BC$1048576,0),MATCH((CUADRO!P$5&amp;$E419),'Hoja de Trabajo para listado'!$BC$151:$CB$151,0)),0)+IFERROR(INDEX('Hoja de Trabajo para listado'!$DE$153:$DG$274,MATCH($A419,'Hoja de Trabajo para listado'!$DE$153:$DE$1048576,0),MATCH((CUADRO!P$5&amp;$E419),'Hoja de Trabajo para listado'!$DE$151:$DG$151,0)),0)+IFERROR(INDEX('Hoja de Trabajo para listado'!$CD$155:$DC$1048576,MATCH($A419,'Hoja de Trabajo para listado'!$CD$155:$CD$1048576,0),MATCH((CUADRO!P$5&amp;$E419),'Hoja de Trabajo para listado'!$CD$151:$DC$151,0)),0)</f>
        <v>0</v>
      </c>
      <c r="Q419" s="245">
        <f ca="1">+IFERROR(INDEX('Hoja de Trabajo para listado'!$A$155:$Z$1048576,MATCH($A419,'Hoja de Trabajo para listado'!$A$155:$A$1048576,0),MATCH((CUADRO!Q$5&amp;$E419),'Hoja de Trabajo para listado'!$A$151:$Z$151,0)),0)+IFERROR(INDEX('Hoja de Trabajo para listado'!$AB$155:$BA$1048576,MATCH($A419,'Hoja de Trabajo para listado'!$AB$155:$AB$1048576,0),MATCH((CUADRO!Q$5&amp;$E419),'Hoja de Trabajo para listado'!$AB$151:$BA$151,0)),0)+IFERROR(INDEX('Hoja de Trabajo para listado'!$BC$155:$CB$1048576,MATCH($A419,'Hoja de Trabajo para listado'!$BC$155:$BC$1048576,0),MATCH((CUADRO!Q$5&amp;$E419),'Hoja de Trabajo para listado'!$BC$151:$CB$151,0)),0)+IFERROR(INDEX('Hoja de Trabajo para listado'!$DE$153:$DG$274,MATCH($A419,'Hoja de Trabajo para listado'!$DE$153:$DE$1048576,0),MATCH((CUADRO!Q$5&amp;$E419),'Hoja de Trabajo para listado'!$DE$151:$DG$151,0)),0)+IFERROR(INDEX('Hoja de Trabajo para listado'!$CD$155:$DC$1048576,MATCH($A419,'Hoja de Trabajo para listado'!$CD$155:$CD$1048576,0),MATCH((CUADRO!Q$5&amp;$E419),'Hoja de Trabajo para listado'!$CD$151:$DC$151,0)),0)</f>
        <v>0</v>
      </c>
      <c r="R419" s="245">
        <f t="shared" ca="1" si="15"/>
        <v>6887.8399999999992</v>
      </c>
      <c r="S419" s="259">
        <f ca="1">+R418+R419</f>
        <v>6887.8399999999992</v>
      </c>
      <c r="T419" s="245">
        <f ca="1">+S419</f>
        <v>6887.8399999999992</v>
      </c>
      <c r="U419" s="244">
        <f t="shared" si="16"/>
        <v>2</v>
      </c>
      <c r="V419" s="333" t="str">
        <f>+VLOOKUP(A419,bd_lista!$A$3:$E$590,5,FALSE)</f>
        <v>Gobiernos Autónomos Departamentales</v>
      </c>
      <c r="W419" s="384"/>
      <c r="X419" s="242">
        <f>+VLOOKUP(A419,[3]Sheet1!$A$13:$D$744,4,FALSE)</f>
        <v>0</v>
      </c>
      <c r="Y419" s="242" t="e">
        <f>+VLOOKUP(X419,bd_lista!$A$3:$C$590,3,FALSE)</f>
        <v>#N/A</v>
      </c>
      <c r="Z419" s="292"/>
      <c r="AA419" s="293"/>
    </row>
    <row r="420" spans="1:27" ht="15" hidden="1" customHeight="1">
      <c r="A420" s="251">
        <v>903</v>
      </c>
      <c r="B420" s="388">
        <f>+A420</f>
        <v>903</v>
      </c>
      <c r="C420" s="247" t="str">
        <f>+VLOOKUP(A420,bd_lista!$A$3:$C$590,3,FALSE)</f>
        <v>Gobierno Autónomo Departamental de Cochabamba</v>
      </c>
      <c r="D420" s="385" t="str">
        <f>+C420</f>
        <v>Gobierno Autónomo Departamental de Cochabamba</v>
      </c>
      <c r="E420" s="242" t="s">
        <v>1304</v>
      </c>
      <c r="F420" s="243">
        <f ca="1">+IFERROR(INDEX('Hoja de Trabajo para listado'!$A$155:$Z$1048576,MATCH($A420,'Hoja de Trabajo para listado'!$A$155:$A$1048576,0),MATCH((CUADRO!F$5&amp;$E420),'Hoja de Trabajo para listado'!$A$151:$Z$151,0)),0)+IFERROR(INDEX('Hoja de Trabajo para listado'!$AB$155:$BA$1048576,MATCH($A420,'Hoja de Trabajo para listado'!$AB$155:$AB$1048576,0),MATCH((CUADRO!F$5&amp;$E420),'Hoja de Trabajo para listado'!$AB$151:$BA$151,0)),0)+IFERROR(INDEX('Hoja de Trabajo para listado'!$BC$155:$CB$1048576,MATCH($A420,'Hoja de Trabajo para listado'!$BC$155:$BC$1048576,0),MATCH((CUADRO!F$5&amp;$E420),'Hoja de Trabajo para listado'!$BC$151:$CB$151,0)),0)+IFERROR(INDEX('Hoja de Trabajo para listado'!$DE$153:$DG$274,MATCH($A420,'Hoja de Trabajo para listado'!$DE$153:$DE$1048576,0),MATCH((CUADRO!F$5&amp;$E420),'Hoja de Trabajo para listado'!$DE$151:$DG$151,0)),0)+IFERROR(INDEX('Hoja de Trabajo para listado'!$CD$155:$DC$1048576,MATCH($A420,'Hoja de Trabajo para listado'!$CD$155:$CD$1048576,0),MATCH((CUADRO!F$5&amp;$E420),'Hoja de Trabajo para listado'!$CD$151:$DC$151,0)),0)</f>
        <v>0</v>
      </c>
      <c r="G420" s="243">
        <f ca="1">+IFERROR(INDEX('Hoja de Trabajo para listado'!$A$155:$Z$1048576,MATCH($A420,'Hoja de Trabajo para listado'!$A$155:$A$1048576,0),MATCH((CUADRO!G$5&amp;$E420),'Hoja de Trabajo para listado'!$A$151:$Z$151,0)),0)+IFERROR(INDEX('Hoja de Trabajo para listado'!$AB$155:$BA$1048576,MATCH($A420,'Hoja de Trabajo para listado'!$AB$155:$AB$1048576,0),MATCH((CUADRO!G$5&amp;$E420),'Hoja de Trabajo para listado'!$AB$151:$BA$151,0)),0)+IFERROR(INDEX('Hoja de Trabajo para listado'!$BC$155:$CB$1048576,MATCH($A420,'Hoja de Trabajo para listado'!$BC$155:$BC$1048576,0),MATCH((CUADRO!G$5&amp;$E420),'Hoja de Trabajo para listado'!$BC$151:$CB$151,0)),0)+IFERROR(INDEX('Hoja de Trabajo para listado'!$DE$153:$DG$274,MATCH($A420,'Hoja de Trabajo para listado'!$DE$153:$DE$1048576,0),MATCH((CUADRO!G$5&amp;$E420),'Hoja de Trabajo para listado'!$DE$151:$DG$151,0)),0)+IFERROR(INDEX('Hoja de Trabajo para listado'!$CD$155:$DC$1048576,MATCH($A420,'Hoja de Trabajo para listado'!$CD$155:$CD$1048576,0),MATCH((CUADRO!G$5&amp;$E420),'Hoja de Trabajo para listado'!$CD$151:$DC$151,0)),0)</f>
        <v>0</v>
      </c>
      <c r="H420" s="243">
        <f ca="1">+IFERROR(INDEX('Hoja de Trabajo para listado'!$A$155:$Z$1048576,MATCH($A420,'Hoja de Trabajo para listado'!$A$155:$A$1048576,0),MATCH((CUADRO!H$5&amp;$E420),'Hoja de Trabajo para listado'!$A$151:$Z$151,0)),0)+IFERROR(INDEX('Hoja de Trabajo para listado'!$AB$155:$BA$1048576,MATCH($A420,'Hoja de Trabajo para listado'!$AB$155:$AB$1048576,0),MATCH((CUADRO!H$5&amp;$E420),'Hoja de Trabajo para listado'!$AB$151:$BA$151,0)),0)+IFERROR(INDEX('Hoja de Trabajo para listado'!$BC$155:$CB$1048576,MATCH($A420,'Hoja de Trabajo para listado'!$BC$155:$BC$1048576,0),MATCH((CUADRO!H$5&amp;$E420),'Hoja de Trabajo para listado'!$BC$151:$CB$151,0)),0)+IFERROR(INDEX('Hoja de Trabajo para listado'!$DE$153:$DG$274,MATCH($A420,'Hoja de Trabajo para listado'!$DE$153:$DE$1048576,0),MATCH((CUADRO!H$5&amp;$E420),'Hoja de Trabajo para listado'!$DE$151:$DG$151,0)),0)+IFERROR(INDEX('Hoja de Trabajo para listado'!$CD$155:$DC$1048576,MATCH($A420,'Hoja de Trabajo para listado'!$CD$155:$CD$1048576,0),MATCH((CUADRO!H$5&amp;$E420),'Hoja de Trabajo para listado'!$CD$151:$DC$151,0)),0)</f>
        <v>0</v>
      </c>
      <c r="I420" s="243">
        <f ca="1">+IFERROR(INDEX('Hoja de Trabajo para listado'!$A$155:$Z$1048576,MATCH($A420,'Hoja de Trabajo para listado'!$A$155:$A$1048576,0),MATCH((CUADRO!I$5&amp;$E420),'Hoja de Trabajo para listado'!$A$151:$Z$151,0)),0)+IFERROR(INDEX('Hoja de Trabajo para listado'!$AB$155:$BA$1048576,MATCH($A420,'Hoja de Trabajo para listado'!$AB$155:$AB$1048576,0),MATCH((CUADRO!I$5&amp;$E420),'Hoja de Trabajo para listado'!$AB$151:$BA$151,0)),0)+IFERROR(INDEX('Hoja de Trabajo para listado'!$BC$155:$CB$1048576,MATCH($A420,'Hoja de Trabajo para listado'!$BC$155:$BC$1048576,0),MATCH((CUADRO!I$5&amp;$E420),'Hoja de Trabajo para listado'!$BC$151:$CB$151,0)),0)+IFERROR(INDEX('Hoja de Trabajo para listado'!$DE$153:$DG$274,MATCH($A420,'Hoja de Trabajo para listado'!$DE$153:$DE$1048576,0),MATCH((CUADRO!I$5&amp;$E420),'Hoja de Trabajo para listado'!$DE$151:$DG$151,0)),0)+IFERROR(INDEX('Hoja de Trabajo para listado'!$CD$155:$DC$1048576,MATCH($A420,'Hoja de Trabajo para listado'!$CD$155:$CD$1048576,0),MATCH((CUADRO!I$5&amp;$E420),'Hoja de Trabajo para listado'!$CD$151:$DC$151,0)),0)</f>
        <v>0</v>
      </c>
      <c r="J420" s="243">
        <f ca="1">+IFERROR(INDEX('Hoja de Trabajo para listado'!$A$155:$Z$1048576,MATCH($A420,'Hoja de Trabajo para listado'!$A$155:$A$1048576,0),MATCH((CUADRO!J$5&amp;$E420),'Hoja de Trabajo para listado'!$A$151:$Z$151,0)),0)+IFERROR(INDEX('Hoja de Trabajo para listado'!$AB$155:$BA$1048576,MATCH($A420,'Hoja de Trabajo para listado'!$AB$155:$AB$1048576,0),MATCH((CUADRO!J$5&amp;$E420),'Hoja de Trabajo para listado'!$AB$151:$BA$151,0)),0)+IFERROR(INDEX('Hoja de Trabajo para listado'!$BC$155:$CB$1048576,MATCH($A420,'Hoja de Trabajo para listado'!$BC$155:$BC$1048576,0),MATCH((CUADRO!J$5&amp;$E420),'Hoja de Trabajo para listado'!$BC$151:$CB$151,0)),0)+IFERROR(INDEX('Hoja de Trabajo para listado'!$DE$153:$DG$274,MATCH($A420,'Hoja de Trabajo para listado'!$DE$153:$DE$1048576,0),MATCH((CUADRO!J$5&amp;$E420),'Hoja de Trabajo para listado'!$DE$151:$DG$151,0)),0)+IFERROR(INDEX('Hoja de Trabajo para listado'!$CD$155:$DC$1048576,MATCH($A420,'Hoja de Trabajo para listado'!$CD$155:$CD$1048576,0),MATCH((CUADRO!J$5&amp;$E420),'Hoja de Trabajo para listado'!$CD$151:$DC$151,0)),0)</f>
        <v>0</v>
      </c>
      <c r="K420" s="243">
        <f ca="1">+IFERROR(INDEX('Hoja de Trabajo para listado'!$A$155:$Z$1048576,MATCH($A420,'Hoja de Trabajo para listado'!$A$155:$A$1048576,0),MATCH((CUADRO!K$5&amp;$E420),'Hoja de Trabajo para listado'!$A$151:$Z$151,0)),0)+IFERROR(INDEX('Hoja de Trabajo para listado'!$AB$155:$BA$1048576,MATCH($A420,'Hoja de Trabajo para listado'!$AB$155:$AB$1048576,0),MATCH((CUADRO!K$5&amp;$E420),'Hoja de Trabajo para listado'!$AB$151:$BA$151,0)),0)+IFERROR(INDEX('Hoja de Trabajo para listado'!$BC$155:$CB$1048576,MATCH($A420,'Hoja de Trabajo para listado'!$BC$155:$BC$1048576,0),MATCH((CUADRO!K$5&amp;$E420),'Hoja de Trabajo para listado'!$BC$151:$CB$151,0)),0)+IFERROR(INDEX('Hoja de Trabajo para listado'!$DE$153:$DG$274,MATCH($A420,'Hoja de Trabajo para listado'!$DE$153:$DE$1048576,0),MATCH((CUADRO!K$5&amp;$E420),'Hoja de Trabajo para listado'!$DE$151:$DG$151,0)),0)+IFERROR(INDEX('Hoja de Trabajo para listado'!$CD$155:$DC$1048576,MATCH($A420,'Hoja de Trabajo para listado'!$CD$155:$CD$1048576,0),MATCH((CUADRO!K$5&amp;$E420),'Hoja de Trabajo para listado'!$CD$151:$DC$151,0)),0)</f>
        <v>0</v>
      </c>
      <c r="L420" s="243">
        <f ca="1">+IFERROR(INDEX('Hoja de Trabajo para listado'!$A$155:$Z$1048576,MATCH($A420,'Hoja de Trabajo para listado'!$A$155:$A$1048576,0),MATCH((CUADRO!L$5&amp;$E420),'Hoja de Trabajo para listado'!$A$151:$Z$151,0)),0)+IFERROR(INDEX('Hoja de Trabajo para listado'!$AB$155:$BA$1048576,MATCH($A420,'Hoja de Trabajo para listado'!$AB$155:$AB$1048576,0),MATCH((CUADRO!L$5&amp;$E420),'Hoja de Trabajo para listado'!$AB$151:$BA$151,0)),0)+IFERROR(INDEX('Hoja de Trabajo para listado'!$BC$155:$CB$1048576,MATCH($A420,'Hoja de Trabajo para listado'!$BC$155:$BC$1048576,0),MATCH((CUADRO!L$5&amp;$E420),'Hoja de Trabajo para listado'!$BC$151:$CB$151,0)),0)+IFERROR(INDEX('Hoja de Trabajo para listado'!$DE$153:$DG$274,MATCH($A420,'Hoja de Trabajo para listado'!$DE$153:$DE$1048576,0),MATCH((CUADRO!L$5&amp;$E420),'Hoja de Trabajo para listado'!$DE$151:$DG$151,0)),0)+IFERROR(INDEX('Hoja de Trabajo para listado'!$CD$155:$DC$1048576,MATCH($A420,'Hoja de Trabajo para listado'!$CD$155:$CD$1048576,0),MATCH((CUADRO!L$5&amp;$E420),'Hoja de Trabajo para listado'!$CD$151:$DC$151,0)),0)</f>
        <v>0</v>
      </c>
      <c r="M420" s="243">
        <f ca="1">+IFERROR(INDEX('Hoja de Trabajo para listado'!$A$155:$Z$1048576,MATCH($A420,'Hoja de Trabajo para listado'!$A$155:$A$1048576,0),MATCH((CUADRO!M$5&amp;$E420),'Hoja de Trabajo para listado'!$A$151:$Z$151,0)),0)+IFERROR(INDEX('Hoja de Trabajo para listado'!$AB$155:$BA$1048576,MATCH($A420,'Hoja de Trabajo para listado'!$AB$155:$AB$1048576,0),MATCH((CUADRO!M$5&amp;$E420),'Hoja de Trabajo para listado'!$AB$151:$BA$151,0)),0)+IFERROR(INDEX('Hoja de Trabajo para listado'!$BC$155:$CB$1048576,MATCH($A420,'Hoja de Trabajo para listado'!$BC$155:$BC$1048576,0),MATCH((CUADRO!M$5&amp;$E420),'Hoja de Trabajo para listado'!$BC$151:$CB$151,0)),0)+IFERROR(INDEX('Hoja de Trabajo para listado'!$DE$153:$DG$274,MATCH($A420,'Hoja de Trabajo para listado'!$DE$153:$DE$1048576,0),MATCH((CUADRO!M$5&amp;$E420),'Hoja de Trabajo para listado'!$DE$151:$DG$151,0)),0)+IFERROR(INDEX('Hoja de Trabajo para listado'!$CD$155:$DC$1048576,MATCH($A420,'Hoja de Trabajo para listado'!$CD$155:$CD$1048576,0),MATCH((CUADRO!M$5&amp;$E420),'Hoja de Trabajo para listado'!$CD$151:$DC$151,0)),0)</f>
        <v>0</v>
      </c>
      <c r="N420" s="243">
        <f ca="1">+IFERROR(INDEX('Hoja de Trabajo para listado'!$A$155:$Z$1048576,MATCH($A420,'Hoja de Trabajo para listado'!$A$155:$A$1048576,0),MATCH((CUADRO!N$5&amp;$E420),'Hoja de Trabajo para listado'!$A$151:$Z$151,0)),0)+IFERROR(INDEX('Hoja de Trabajo para listado'!$AB$155:$BA$1048576,MATCH($A420,'Hoja de Trabajo para listado'!$AB$155:$AB$1048576,0),MATCH((CUADRO!N$5&amp;$E420),'Hoja de Trabajo para listado'!$AB$151:$BA$151,0)),0)+IFERROR(INDEX('Hoja de Trabajo para listado'!$BC$155:$CB$1048576,MATCH($A420,'Hoja de Trabajo para listado'!$BC$155:$BC$1048576,0),MATCH((CUADRO!N$5&amp;$E420),'Hoja de Trabajo para listado'!$BC$151:$CB$151,0)),0)+IFERROR(INDEX('Hoja de Trabajo para listado'!$DE$153:$DG$274,MATCH($A420,'Hoja de Trabajo para listado'!$DE$153:$DE$1048576,0),MATCH((CUADRO!N$5&amp;$E420),'Hoja de Trabajo para listado'!$DE$151:$DG$151,0)),0)+IFERROR(INDEX('Hoja de Trabajo para listado'!$CD$155:$DC$1048576,MATCH($A420,'Hoja de Trabajo para listado'!$CD$155:$CD$1048576,0),MATCH((CUADRO!N$5&amp;$E420),'Hoja de Trabajo para listado'!$CD$151:$DC$151,0)),0)</f>
        <v>0</v>
      </c>
      <c r="O420" s="243">
        <f ca="1">+IFERROR(INDEX('Hoja de Trabajo para listado'!$A$155:$Z$1048576,MATCH($A420,'Hoja de Trabajo para listado'!$A$155:$A$1048576,0),MATCH((CUADRO!O$5&amp;$E420),'Hoja de Trabajo para listado'!$A$151:$Z$151,0)),0)+IFERROR(INDEX('Hoja de Trabajo para listado'!$AB$155:$BA$1048576,MATCH($A420,'Hoja de Trabajo para listado'!$AB$155:$AB$1048576,0),MATCH((CUADRO!O$5&amp;$E420),'Hoja de Trabajo para listado'!$AB$151:$BA$151,0)),0)+IFERROR(INDEX('Hoja de Trabajo para listado'!$BC$155:$CB$1048576,MATCH($A420,'Hoja de Trabajo para listado'!$BC$155:$BC$1048576,0),MATCH((CUADRO!O$5&amp;$E420),'Hoja de Trabajo para listado'!$BC$151:$CB$151,0)),0)+IFERROR(INDEX('Hoja de Trabajo para listado'!$DE$153:$DG$274,MATCH($A420,'Hoja de Trabajo para listado'!$DE$153:$DE$1048576,0),MATCH((CUADRO!O$5&amp;$E420),'Hoja de Trabajo para listado'!$DE$151:$DG$151,0)),0)+IFERROR(INDEX('Hoja de Trabajo para listado'!$CD$155:$DC$1048576,MATCH($A420,'Hoja de Trabajo para listado'!$CD$155:$CD$1048576,0),MATCH((CUADRO!O$5&amp;$E420),'Hoja de Trabajo para listado'!$CD$151:$DC$151,0)),0)</f>
        <v>0</v>
      </c>
      <c r="P420" s="243">
        <f ca="1">+IFERROR(INDEX('Hoja de Trabajo para listado'!$A$155:$Z$1048576,MATCH($A420,'Hoja de Trabajo para listado'!$A$155:$A$1048576,0),MATCH((CUADRO!P$5&amp;$E420),'Hoja de Trabajo para listado'!$A$151:$Z$151,0)),0)+IFERROR(INDEX('Hoja de Trabajo para listado'!$AB$155:$BA$1048576,MATCH($A420,'Hoja de Trabajo para listado'!$AB$155:$AB$1048576,0),MATCH((CUADRO!P$5&amp;$E420),'Hoja de Trabajo para listado'!$AB$151:$BA$151,0)),0)+IFERROR(INDEX('Hoja de Trabajo para listado'!$BC$155:$CB$1048576,MATCH($A420,'Hoja de Trabajo para listado'!$BC$155:$BC$1048576,0),MATCH((CUADRO!P$5&amp;$E420),'Hoja de Trabajo para listado'!$BC$151:$CB$151,0)),0)+IFERROR(INDEX('Hoja de Trabajo para listado'!$DE$153:$DG$274,MATCH($A420,'Hoja de Trabajo para listado'!$DE$153:$DE$1048576,0),MATCH((CUADRO!P$5&amp;$E420),'Hoja de Trabajo para listado'!$DE$151:$DG$151,0)),0)+IFERROR(INDEX('Hoja de Trabajo para listado'!$CD$155:$DC$1048576,MATCH($A420,'Hoja de Trabajo para listado'!$CD$155:$CD$1048576,0),MATCH((CUADRO!P$5&amp;$E420),'Hoja de Trabajo para listado'!$CD$151:$DC$151,0)),0)</f>
        <v>0</v>
      </c>
      <c r="Q420" s="243">
        <f ca="1">+IFERROR(INDEX('Hoja de Trabajo para listado'!$A$155:$Z$1048576,MATCH($A420,'Hoja de Trabajo para listado'!$A$155:$A$1048576,0),MATCH((CUADRO!Q$5&amp;$E420),'Hoja de Trabajo para listado'!$A$151:$Z$151,0)),0)+IFERROR(INDEX('Hoja de Trabajo para listado'!$AB$155:$BA$1048576,MATCH($A420,'Hoja de Trabajo para listado'!$AB$155:$AB$1048576,0),MATCH((CUADRO!Q$5&amp;$E420),'Hoja de Trabajo para listado'!$AB$151:$BA$151,0)),0)+IFERROR(INDEX('Hoja de Trabajo para listado'!$BC$155:$CB$1048576,MATCH($A420,'Hoja de Trabajo para listado'!$BC$155:$BC$1048576,0),MATCH((CUADRO!Q$5&amp;$E420),'Hoja de Trabajo para listado'!$BC$151:$CB$151,0)),0)+IFERROR(INDEX('Hoja de Trabajo para listado'!$DE$153:$DG$274,MATCH($A420,'Hoja de Trabajo para listado'!$DE$153:$DE$1048576,0),MATCH((CUADRO!Q$5&amp;$E420),'Hoja de Trabajo para listado'!$DE$151:$DG$151,0)),0)+IFERROR(INDEX('Hoja de Trabajo para listado'!$CD$155:$DC$1048576,MATCH($A420,'Hoja de Trabajo para listado'!$CD$155:$CD$1048576,0),MATCH((CUADRO!Q$5&amp;$E420),'Hoja de Trabajo para listado'!$CD$151:$DC$151,0)),0)</f>
        <v>0</v>
      </c>
      <c r="R420" s="243">
        <f t="shared" ca="1" si="15"/>
        <v>0</v>
      </c>
      <c r="S420" s="249"/>
      <c r="T420" s="243">
        <f ca="1">+T421</f>
        <v>364975.35999999999</v>
      </c>
      <c r="U420" s="242">
        <f t="shared" si="16"/>
        <v>1</v>
      </c>
      <c r="V420" s="333" t="str">
        <f>+VLOOKUP(A420,bd_lista!$A$3:$E$590,5,FALSE)</f>
        <v>Gobiernos Autónomos Departamentales</v>
      </c>
      <c r="W420" s="383" t="str">
        <f>+V420</f>
        <v>Gobiernos Autónomos Departamentales</v>
      </c>
      <c r="X420" s="242">
        <f>+VLOOKUP(A420,[3]Sheet1!$A$13:$D$744,4,FALSE)</f>
        <v>0</v>
      </c>
      <c r="Y420" s="242" t="e">
        <f>+VLOOKUP(X420,bd_lista!$A$3:$C$590,3,FALSE)</f>
        <v>#N/A</v>
      </c>
      <c r="Z420" s="294">
        <f>+X420</f>
        <v>0</v>
      </c>
      <c r="AA420" s="295" t="e">
        <f>+Y420</f>
        <v>#N/A</v>
      </c>
    </row>
    <row r="421" spans="1:27" ht="15" hidden="1" customHeight="1">
      <c r="A421" s="251">
        <v>903</v>
      </c>
      <c r="B421" s="389"/>
      <c r="C421" s="333" t="str">
        <f>+VLOOKUP(A421,bd_lista!$A$3:$C$590,3,FALSE)</f>
        <v>Gobierno Autónomo Departamental de Cochabamba</v>
      </c>
      <c r="D421" s="386"/>
      <c r="E421" s="244" t="s">
        <v>1305</v>
      </c>
      <c r="F421" s="245">
        <f ca="1">+IFERROR(INDEX('Hoja de Trabajo para listado'!$A$155:$Z$1048576,MATCH($A421,'Hoja de Trabajo para listado'!$A$155:$A$1048576,0),MATCH((CUADRO!F$5&amp;$E421),'Hoja de Trabajo para listado'!$A$151:$Z$151,0)),0)+IFERROR(INDEX('Hoja de Trabajo para listado'!$AB$155:$BA$1048576,MATCH($A421,'Hoja de Trabajo para listado'!$AB$155:$AB$1048576,0),MATCH((CUADRO!F$5&amp;$E421),'Hoja de Trabajo para listado'!$AB$151:$BA$151,0)),0)+IFERROR(INDEX('Hoja de Trabajo para listado'!$BC$155:$CB$1048576,MATCH($A421,'Hoja de Trabajo para listado'!$BC$155:$BC$1048576,0),MATCH((CUADRO!F$5&amp;$E421),'Hoja de Trabajo para listado'!$BC$151:$CB$151,0)),0)+IFERROR(INDEX('Hoja de Trabajo para listado'!$DE$153:$DG$274,MATCH($A421,'Hoja de Trabajo para listado'!$DE$153:$DE$1048576,0),MATCH((CUADRO!F$5&amp;$E421),'Hoja de Trabajo para listado'!$DE$151:$DG$151,0)),0)+IFERROR(INDEX('Hoja de Trabajo para listado'!$CD$155:$DC$1048576,MATCH($A421,'Hoja de Trabajo para listado'!$CD$155:$CD$1048576,0),MATCH((CUADRO!F$5&amp;$E421),'Hoja de Trabajo para listado'!$CD$151:$DC$151,0)),0)</f>
        <v>364975.35999999999</v>
      </c>
      <c r="G421" s="245">
        <f ca="1">+IFERROR(INDEX('Hoja de Trabajo para listado'!$A$155:$Z$1048576,MATCH($A421,'Hoja de Trabajo para listado'!$A$155:$A$1048576,0),MATCH((CUADRO!G$5&amp;$E421),'Hoja de Trabajo para listado'!$A$151:$Z$151,0)),0)+IFERROR(INDEX('Hoja de Trabajo para listado'!$AB$155:$BA$1048576,MATCH($A421,'Hoja de Trabajo para listado'!$AB$155:$AB$1048576,0),MATCH((CUADRO!G$5&amp;$E421),'Hoja de Trabajo para listado'!$AB$151:$BA$151,0)),0)+IFERROR(INDEX('Hoja de Trabajo para listado'!$BC$155:$CB$1048576,MATCH($A421,'Hoja de Trabajo para listado'!$BC$155:$BC$1048576,0),MATCH((CUADRO!G$5&amp;$E421),'Hoja de Trabajo para listado'!$BC$151:$CB$151,0)),0)+IFERROR(INDEX('Hoja de Trabajo para listado'!$DE$153:$DG$274,MATCH($A421,'Hoja de Trabajo para listado'!$DE$153:$DE$1048576,0),MATCH((CUADRO!G$5&amp;$E421),'Hoja de Trabajo para listado'!$DE$151:$DG$151,0)),0)+IFERROR(INDEX('Hoja de Trabajo para listado'!$CD$155:$DC$1048576,MATCH($A421,'Hoja de Trabajo para listado'!$CD$155:$CD$1048576,0),MATCH((CUADRO!G$5&amp;$E421),'Hoja de Trabajo para listado'!$CD$151:$DC$151,0)),0)</f>
        <v>0</v>
      </c>
      <c r="H421" s="245">
        <f ca="1">+IFERROR(INDEX('Hoja de Trabajo para listado'!$A$155:$Z$1048576,MATCH($A421,'Hoja de Trabajo para listado'!$A$155:$A$1048576,0),MATCH((CUADRO!H$5&amp;$E421),'Hoja de Trabajo para listado'!$A$151:$Z$151,0)),0)+IFERROR(INDEX('Hoja de Trabajo para listado'!$AB$155:$BA$1048576,MATCH($A421,'Hoja de Trabajo para listado'!$AB$155:$AB$1048576,0),MATCH((CUADRO!H$5&amp;$E421),'Hoja de Trabajo para listado'!$AB$151:$BA$151,0)),0)+IFERROR(INDEX('Hoja de Trabajo para listado'!$BC$155:$CB$1048576,MATCH($A421,'Hoja de Trabajo para listado'!$BC$155:$BC$1048576,0),MATCH((CUADRO!H$5&amp;$E421),'Hoja de Trabajo para listado'!$BC$151:$CB$151,0)),0)+IFERROR(INDEX('Hoja de Trabajo para listado'!$DE$153:$DG$274,MATCH($A421,'Hoja de Trabajo para listado'!$DE$153:$DE$1048576,0),MATCH((CUADRO!H$5&amp;$E421),'Hoja de Trabajo para listado'!$DE$151:$DG$151,0)),0)+IFERROR(INDEX('Hoja de Trabajo para listado'!$CD$155:$DC$1048576,MATCH($A421,'Hoja de Trabajo para listado'!$CD$155:$CD$1048576,0),MATCH((CUADRO!H$5&amp;$E421),'Hoja de Trabajo para listado'!$CD$151:$DC$151,0)),0)</f>
        <v>0</v>
      </c>
      <c r="I421" s="245">
        <f ca="1">+IFERROR(INDEX('Hoja de Trabajo para listado'!$A$155:$Z$1048576,MATCH($A421,'Hoja de Trabajo para listado'!$A$155:$A$1048576,0),MATCH((CUADRO!I$5&amp;$E421),'Hoja de Trabajo para listado'!$A$151:$Z$151,0)),0)+IFERROR(INDEX('Hoja de Trabajo para listado'!$AB$155:$BA$1048576,MATCH($A421,'Hoja de Trabajo para listado'!$AB$155:$AB$1048576,0),MATCH((CUADRO!I$5&amp;$E421),'Hoja de Trabajo para listado'!$AB$151:$BA$151,0)),0)+IFERROR(INDEX('Hoja de Trabajo para listado'!$BC$155:$CB$1048576,MATCH($A421,'Hoja de Trabajo para listado'!$BC$155:$BC$1048576,0),MATCH((CUADRO!I$5&amp;$E421),'Hoja de Trabajo para listado'!$BC$151:$CB$151,0)),0)+IFERROR(INDEX('Hoja de Trabajo para listado'!$DE$153:$DG$274,MATCH($A421,'Hoja de Trabajo para listado'!$DE$153:$DE$1048576,0),MATCH((CUADRO!I$5&amp;$E421),'Hoja de Trabajo para listado'!$DE$151:$DG$151,0)),0)+IFERROR(INDEX('Hoja de Trabajo para listado'!$CD$155:$DC$1048576,MATCH($A421,'Hoja de Trabajo para listado'!$CD$155:$CD$1048576,0),MATCH((CUADRO!I$5&amp;$E421),'Hoja de Trabajo para listado'!$CD$151:$DC$151,0)),0)</f>
        <v>0</v>
      </c>
      <c r="J421" s="245">
        <f ca="1">+IFERROR(INDEX('Hoja de Trabajo para listado'!$A$155:$Z$1048576,MATCH($A421,'Hoja de Trabajo para listado'!$A$155:$A$1048576,0),MATCH((CUADRO!J$5&amp;$E421),'Hoja de Trabajo para listado'!$A$151:$Z$151,0)),0)+IFERROR(INDEX('Hoja de Trabajo para listado'!$AB$155:$BA$1048576,MATCH($A421,'Hoja de Trabajo para listado'!$AB$155:$AB$1048576,0),MATCH((CUADRO!J$5&amp;$E421),'Hoja de Trabajo para listado'!$AB$151:$BA$151,0)),0)+IFERROR(INDEX('Hoja de Trabajo para listado'!$BC$155:$CB$1048576,MATCH($A421,'Hoja de Trabajo para listado'!$BC$155:$BC$1048576,0),MATCH((CUADRO!J$5&amp;$E421),'Hoja de Trabajo para listado'!$BC$151:$CB$151,0)),0)+IFERROR(INDEX('Hoja de Trabajo para listado'!$DE$153:$DG$274,MATCH($A421,'Hoja de Trabajo para listado'!$DE$153:$DE$1048576,0),MATCH((CUADRO!J$5&amp;$E421),'Hoja de Trabajo para listado'!$DE$151:$DG$151,0)),0)+IFERROR(INDEX('Hoja de Trabajo para listado'!$CD$155:$DC$1048576,MATCH($A421,'Hoja de Trabajo para listado'!$CD$155:$CD$1048576,0),MATCH((CUADRO!J$5&amp;$E421),'Hoja de Trabajo para listado'!$CD$151:$DC$151,0)),0)</f>
        <v>0</v>
      </c>
      <c r="K421" s="245">
        <f ca="1">+IFERROR(INDEX('Hoja de Trabajo para listado'!$A$155:$Z$1048576,MATCH($A421,'Hoja de Trabajo para listado'!$A$155:$A$1048576,0),MATCH((CUADRO!K$5&amp;$E421),'Hoja de Trabajo para listado'!$A$151:$Z$151,0)),0)+IFERROR(INDEX('Hoja de Trabajo para listado'!$AB$155:$BA$1048576,MATCH($A421,'Hoja de Trabajo para listado'!$AB$155:$AB$1048576,0),MATCH((CUADRO!K$5&amp;$E421),'Hoja de Trabajo para listado'!$AB$151:$BA$151,0)),0)+IFERROR(INDEX('Hoja de Trabajo para listado'!$BC$155:$CB$1048576,MATCH($A421,'Hoja de Trabajo para listado'!$BC$155:$BC$1048576,0),MATCH((CUADRO!K$5&amp;$E421),'Hoja de Trabajo para listado'!$BC$151:$CB$151,0)),0)+IFERROR(INDEX('Hoja de Trabajo para listado'!$DE$153:$DG$274,MATCH($A421,'Hoja de Trabajo para listado'!$DE$153:$DE$1048576,0),MATCH((CUADRO!K$5&amp;$E421),'Hoja de Trabajo para listado'!$DE$151:$DG$151,0)),0)+IFERROR(INDEX('Hoja de Trabajo para listado'!$CD$155:$DC$1048576,MATCH($A421,'Hoja de Trabajo para listado'!$CD$155:$CD$1048576,0),MATCH((CUADRO!K$5&amp;$E421),'Hoja de Trabajo para listado'!$CD$151:$DC$151,0)),0)</f>
        <v>0</v>
      </c>
      <c r="L421" s="245">
        <f ca="1">+IFERROR(INDEX('Hoja de Trabajo para listado'!$A$155:$Z$1048576,MATCH($A421,'Hoja de Trabajo para listado'!$A$155:$A$1048576,0),MATCH((CUADRO!L$5&amp;$E421),'Hoja de Trabajo para listado'!$A$151:$Z$151,0)),0)+IFERROR(INDEX('Hoja de Trabajo para listado'!$AB$155:$BA$1048576,MATCH($A421,'Hoja de Trabajo para listado'!$AB$155:$AB$1048576,0),MATCH((CUADRO!L$5&amp;$E421),'Hoja de Trabajo para listado'!$AB$151:$BA$151,0)),0)+IFERROR(INDEX('Hoja de Trabajo para listado'!$BC$155:$CB$1048576,MATCH($A421,'Hoja de Trabajo para listado'!$BC$155:$BC$1048576,0),MATCH((CUADRO!L$5&amp;$E421),'Hoja de Trabajo para listado'!$BC$151:$CB$151,0)),0)+IFERROR(INDEX('Hoja de Trabajo para listado'!$DE$153:$DG$274,MATCH($A421,'Hoja de Trabajo para listado'!$DE$153:$DE$1048576,0),MATCH((CUADRO!L$5&amp;$E421),'Hoja de Trabajo para listado'!$DE$151:$DG$151,0)),0)+IFERROR(INDEX('Hoja de Trabajo para listado'!$CD$155:$DC$1048576,MATCH($A421,'Hoja de Trabajo para listado'!$CD$155:$CD$1048576,0),MATCH((CUADRO!L$5&amp;$E421),'Hoja de Trabajo para listado'!$CD$151:$DC$151,0)),0)</f>
        <v>0</v>
      </c>
      <c r="M421" s="245">
        <f ca="1">+IFERROR(INDEX('Hoja de Trabajo para listado'!$A$155:$Z$1048576,MATCH($A421,'Hoja de Trabajo para listado'!$A$155:$A$1048576,0),MATCH((CUADRO!M$5&amp;$E421),'Hoja de Trabajo para listado'!$A$151:$Z$151,0)),0)+IFERROR(INDEX('Hoja de Trabajo para listado'!$AB$155:$BA$1048576,MATCH($A421,'Hoja de Trabajo para listado'!$AB$155:$AB$1048576,0),MATCH((CUADRO!M$5&amp;$E421),'Hoja de Trabajo para listado'!$AB$151:$BA$151,0)),0)+IFERROR(INDEX('Hoja de Trabajo para listado'!$BC$155:$CB$1048576,MATCH($A421,'Hoja de Trabajo para listado'!$BC$155:$BC$1048576,0),MATCH((CUADRO!M$5&amp;$E421),'Hoja de Trabajo para listado'!$BC$151:$CB$151,0)),0)+IFERROR(INDEX('Hoja de Trabajo para listado'!$DE$153:$DG$274,MATCH($A421,'Hoja de Trabajo para listado'!$DE$153:$DE$1048576,0),MATCH((CUADRO!M$5&amp;$E421),'Hoja de Trabajo para listado'!$DE$151:$DG$151,0)),0)+IFERROR(INDEX('Hoja de Trabajo para listado'!$CD$155:$DC$1048576,MATCH($A421,'Hoja de Trabajo para listado'!$CD$155:$CD$1048576,0),MATCH((CUADRO!M$5&amp;$E421),'Hoja de Trabajo para listado'!$CD$151:$DC$151,0)),0)</f>
        <v>0</v>
      </c>
      <c r="N421" s="245">
        <f ca="1">+IFERROR(INDEX('Hoja de Trabajo para listado'!$A$155:$Z$1048576,MATCH($A421,'Hoja de Trabajo para listado'!$A$155:$A$1048576,0),MATCH((CUADRO!N$5&amp;$E421),'Hoja de Trabajo para listado'!$A$151:$Z$151,0)),0)+IFERROR(INDEX('Hoja de Trabajo para listado'!$AB$155:$BA$1048576,MATCH($A421,'Hoja de Trabajo para listado'!$AB$155:$AB$1048576,0),MATCH((CUADRO!N$5&amp;$E421),'Hoja de Trabajo para listado'!$AB$151:$BA$151,0)),0)+IFERROR(INDEX('Hoja de Trabajo para listado'!$BC$155:$CB$1048576,MATCH($A421,'Hoja de Trabajo para listado'!$BC$155:$BC$1048576,0),MATCH((CUADRO!N$5&amp;$E421),'Hoja de Trabajo para listado'!$BC$151:$CB$151,0)),0)+IFERROR(INDEX('Hoja de Trabajo para listado'!$DE$153:$DG$274,MATCH($A421,'Hoja de Trabajo para listado'!$DE$153:$DE$1048576,0),MATCH((CUADRO!N$5&amp;$E421),'Hoja de Trabajo para listado'!$DE$151:$DG$151,0)),0)+IFERROR(INDEX('Hoja de Trabajo para listado'!$CD$155:$DC$1048576,MATCH($A421,'Hoja de Trabajo para listado'!$CD$155:$CD$1048576,0),MATCH((CUADRO!N$5&amp;$E421),'Hoja de Trabajo para listado'!$CD$151:$DC$151,0)),0)</f>
        <v>0</v>
      </c>
      <c r="O421" s="245">
        <f ca="1">+IFERROR(INDEX('Hoja de Trabajo para listado'!$A$155:$Z$1048576,MATCH($A421,'Hoja de Trabajo para listado'!$A$155:$A$1048576,0),MATCH((CUADRO!O$5&amp;$E421),'Hoja de Trabajo para listado'!$A$151:$Z$151,0)),0)+IFERROR(INDEX('Hoja de Trabajo para listado'!$AB$155:$BA$1048576,MATCH($A421,'Hoja de Trabajo para listado'!$AB$155:$AB$1048576,0),MATCH((CUADRO!O$5&amp;$E421),'Hoja de Trabajo para listado'!$AB$151:$BA$151,0)),0)+IFERROR(INDEX('Hoja de Trabajo para listado'!$BC$155:$CB$1048576,MATCH($A421,'Hoja de Trabajo para listado'!$BC$155:$BC$1048576,0),MATCH((CUADRO!O$5&amp;$E421),'Hoja de Trabajo para listado'!$BC$151:$CB$151,0)),0)+IFERROR(INDEX('Hoja de Trabajo para listado'!$DE$153:$DG$274,MATCH($A421,'Hoja de Trabajo para listado'!$DE$153:$DE$1048576,0),MATCH((CUADRO!O$5&amp;$E421),'Hoja de Trabajo para listado'!$DE$151:$DG$151,0)),0)+IFERROR(INDEX('Hoja de Trabajo para listado'!$CD$155:$DC$1048576,MATCH($A421,'Hoja de Trabajo para listado'!$CD$155:$CD$1048576,0),MATCH((CUADRO!O$5&amp;$E421),'Hoja de Trabajo para listado'!$CD$151:$DC$151,0)),0)</f>
        <v>0</v>
      </c>
      <c r="P421" s="245">
        <f ca="1">+IFERROR(INDEX('Hoja de Trabajo para listado'!$A$155:$Z$1048576,MATCH($A421,'Hoja de Trabajo para listado'!$A$155:$A$1048576,0),MATCH((CUADRO!P$5&amp;$E421),'Hoja de Trabajo para listado'!$A$151:$Z$151,0)),0)+IFERROR(INDEX('Hoja de Trabajo para listado'!$AB$155:$BA$1048576,MATCH($A421,'Hoja de Trabajo para listado'!$AB$155:$AB$1048576,0),MATCH((CUADRO!P$5&amp;$E421),'Hoja de Trabajo para listado'!$AB$151:$BA$151,0)),0)+IFERROR(INDEX('Hoja de Trabajo para listado'!$BC$155:$CB$1048576,MATCH($A421,'Hoja de Trabajo para listado'!$BC$155:$BC$1048576,0),MATCH((CUADRO!P$5&amp;$E421),'Hoja de Trabajo para listado'!$BC$151:$CB$151,0)),0)+IFERROR(INDEX('Hoja de Trabajo para listado'!$DE$153:$DG$274,MATCH($A421,'Hoja de Trabajo para listado'!$DE$153:$DE$1048576,0),MATCH((CUADRO!P$5&amp;$E421),'Hoja de Trabajo para listado'!$DE$151:$DG$151,0)),0)+IFERROR(INDEX('Hoja de Trabajo para listado'!$CD$155:$DC$1048576,MATCH($A421,'Hoja de Trabajo para listado'!$CD$155:$CD$1048576,0),MATCH((CUADRO!P$5&amp;$E421),'Hoja de Trabajo para listado'!$CD$151:$DC$151,0)),0)</f>
        <v>0</v>
      </c>
      <c r="Q421" s="245">
        <f ca="1">+IFERROR(INDEX('Hoja de Trabajo para listado'!$A$155:$Z$1048576,MATCH($A421,'Hoja de Trabajo para listado'!$A$155:$A$1048576,0),MATCH((CUADRO!Q$5&amp;$E421),'Hoja de Trabajo para listado'!$A$151:$Z$151,0)),0)+IFERROR(INDEX('Hoja de Trabajo para listado'!$AB$155:$BA$1048576,MATCH($A421,'Hoja de Trabajo para listado'!$AB$155:$AB$1048576,0),MATCH((CUADRO!Q$5&amp;$E421),'Hoja de Trabajo para listado'!$AB$151:$BA$151,0)),0)+IFERROR(INDEX('Hoja de Trabajo para listado'!$BC$155:$CB$1048576,MATCH($A421,'Hoja de Trabajo para listado'!$BC$155:$BC$1048576,0),MATCH((CUADRO!Q$5&amp;$E421),'Hoja de Trabajo para listado'!$BC$151:$CB$151,0)),0)+IFERROR(INDEX('Hoja de Trabajo para listado'!$DE$153:$DG$274,MATCH($A421,'Hoja de Trabajo para listado'!$DE$153:$DE$1048576,0),MATCH((CUADRO!Q$5&amp;$E421),'Hoja de Trabajo para listado'!$DE$151:$DG$151,0)),0)+IFERROR(INDEX('Hoja de Trabajo para listado'!$CD$155:$DC$1048576,MATCH($A421,'Hoja de Trabajo para listado'!$CD$155:$CD$1048576,0),MATCH((CUADRO!Q$5&amp;$E421),'Hoja de Trabajo para listado'!$CD$151:$DC$151,0)),0)</f>
        <v>0</v>
      </c>
      <c r="R421" s="245">
        <f t="shared" ca="1" si="15"/>
        <v>364975.35999999999</v>
      </c>
      <c r="S421" s="259">
        <f ca="1">+R420+R421</f>
        <v>364975.35999999999</v>
      </c>
      <c r="T421" s="245">
        <f ca="1">+S421</f>
        <v>364975.35999999999</v>
      </c>
      <c r="U421" s="244">
        <f t="shared" si="16"/>
        <v>2</v>
      </c>
      <c r="V421" s="333" t="str">
        <f>+VLOOKUP(A421,bd_lista!$A$3:$E$590,5,FALSE)</f>
        <v>Gobiernos Autónomos Departamentales</v>
      </c>
      <c r="W421" s="384"/>
      <c r="X421" s="242">
        <f>+VLOOKUP(A421,[3]Sheet1!$A$13:$D$744,4,FALSE)</f>
        <v>0</v>
      </c>
      <c r="Y421" s="242" t="e">
        <f>+VLOOKUP(X421,bd_lista!$A$3:$C$590,3,FALSE)</f>
        <v>#N/A</v>
      </c>
      <c r="Z421" s="292"/>
      <c r="AA421" s="293"/>
    </row>
    <row r="422" spans="1:27" customFormat="1" ht="27" hidden="1" customHeight="1">
      <c r="A422" s="251">
        <v>904</v>
      </c>
      <c r="B422" s="388">
        <f>+A422</f>
        <v>904</v>
      </c>
      <c r="C422" s="247" t="str">
        <f>+VLOOKUP(A422,bd_lista!$A$3:$C$590,3,FALSE)</f>
        <v>Gobierno Autónomo Departamental de Oruro</v>
      </c>
      <c r="D422" s="385" t="str">
        <f>+C422</f>
        <v>Gobierno Autónomo Departamental de Oruro</v>
      </c>
      <c r="E422" s="242" t="s">
        <v>1304</v>
      </c>
      <c r="F422" s="243">
        <f ca="1">+IFERROR(INDEX('Hoja de Trabajo para listado'!$A$155:$Z$1048576,MATCH($A422,'Hoja de Trabajo para listado'!$A$155:$A$1048576,0),MATCH((CUADRO!F$5&amp;$E422),'Hoja de Trabajo para listado'!$A$151:$Z$151,0)),0)+IFERROR(INDEX('Hoja de Trabajo para listado'!$AB$155:$BA$1048576,MATCH($A422,'Hoja de Trabajo para listado'!$AB$155:$AB$1048576,0),MATCH((CUADRO!F$5&amp;$E422),'Hoja de Trabajo para listado'!$AB$151:$BA$151,0)),0)+IFERROR(INDEX('Hoja de Trabajo para listado'!$BC$155:$CB$1048576,MATCH($A422,'Hoja de Trabajo para listado'!$BC$155:$BC$1048576,0),MATCH((CUADRO!F$5&amp;$E422),'Hoja de Trabajo para listado'!$BC$151:$CB$151,0)),0)+IFERROR(INDEX('Hoja de Trabajo para listado'!$DE$153:$DG$274,MATCH($A422,'Hoja de Trabajo para listado'!$DE$153:$DE$1048576,0),MATCH((CUADRO!F$5&amp;$E422),'Hoja de Trabajo para listado'!$DE$151:$DG$151,0)),0)+IFERROR(INDEX('Hoja de Trabajo para listado'!$CD$155:$DC$1048576,MATCH($A422,'Hoja de Trabajo para listado'!$CD$155:$CD$1048576,0),MATCH((CUADRO!F$5&amp;$E422),'Hoja de Trabajo para listado'!$CD$151:$DC$151,0)),0)</f>
        <v>0</v>
      </c>
      <c r="G422" s="243">
        <f ca="1">+IFERROR(INDEX('Hoja de Trabajo para listado'!$A$155:$Z$1048576,MATCH($A422,'Hoja de Trabajo para listado'!$A$155:$A$1048576,0),MATCH((CUADRO!G$5&amp;$E422),'Hoja de Trabajo para listado'!$A$151:$Z$151,0)),0)+IFERROR(INDEX('Hoja de Trabajo para listado'!$AB$155:$BA$1048576,MATCH($A422,'Hoja de Trabajo para listado'!$AB$155:$AB$1048576,0),MATCH((CUADRO!G$5&amp;$E422),'Hoja de Trabajo para listado'!$AB$151:$BA$151,0)),0)+IFERROR(INDEX('Hoja de Trabajo para listado'!$BC$155:$CB$1048576,MATCH($A422,'Hoja de Trabajo para listado'!$BC$155:$BC$1048576,0),MATCH((CUADRO!G$5&amp;$E422),'Hoja de Trabajo para listado'!$BC$151:$CB$151,0)),0)+IFERROR(INDEX('Hoja de Trabajo para listado'!$DE$153:$DG$274,MATCH($A422,'Hoja de Trabajo para listado'!$DE$153:$DE$1048576,0),MATCH((CUADRO!G$5&amp;$E422),'Hoja de Trabajo para listado'!$DE$151:$DG$151,0)),0)+IFERROR(INDEX('Hoja de Trabajo para listado'!$CD$155:$DC$1048576,MATCH($A422,'Hoja de Trabajo para listado'!$CD$155:$CD$1048576,0),MATCH((CUADRO!G$5&amp;$E422),'Hoja de Trabajo para listado'!$CD$151:$DC$151,0)),0)</f>
        <v>0</v>
      </c>
      <c r="H422" s="243">
        <f ca="1">+IFERROR(INDEX('Hoja de Trabajo para listado'!$A$155:$Z$1048576,MATCH($A422,'Hoja de Trabajo para listado'!$A$155:$A$1048576,0),MATCH((CUADRO!H$5&amp;$E422),'Hoja de Trabajo para listado'!$A$151:$Z$151,0)),0)+IFERROR(INDEX('Hoja de Trabajo para listado'!$AB$155:$BA$1048576,MATCH($A422,'Hoja de Trabajo para listado'!$AB$155:$AB$1048576,0),MATCH((CUADRO!H$5&amp;$E422),'Hoja de Trabajo para listado'!$AB$151:$BA$151,0)),0)+IFERROR(INDEX('Hoja de Trabajo para listado'!$BC$155:$CB$1048576,MATCH($A422,'Hoja de Trabajo para listado'!$BC$155:$BC$1048576,0),MATCH((CUADRO!H$5&amp;$E422),'Hoja de Trabajo para listado'!$BC$151:$CB$151,0)),0)+IFERROR(INDEX('Hoja de Trabajo para listado'!$DE$153:$DG$274,MATCH($A422,'Hoja de Trabajo para listado'!$DE$153:$DE$1048576,0),MATCH((CUADRO!H$5&amp;$E422),'Hoja de Trabajo para listado'!$DE$151:$DG$151,0)),0)+IFERROR(INDEX('Hoja de Trabajo para listado'!$CD$155:$DC$1048576,MATCH($A422,'Hoja de Trabajo para listado'!$CD$155:$CD$1048576,0),MATCH((CUADRO!H$5&amp;$E422),'Hoja de Trabajo para listado'!$CD$151:$DC$151,0)),0)</f>
        <v>0</v>
      </c>
      <c r="I422" s="243">
        <f ca="1">+IFERROR(INDEX('Hoja de Trabajo para listado'!$A$155:$Z$1048576,MATCH($A422,'Hoja de Trabajo para listado'!$A$155:$A$1048576,0),MATCH((CUADRO!I$5&amp;$E422),'Hoja de Trabajo para listado'!$A$151:$Z$151,0)),0)+IFERROR(INDEX('Hoja de Trabajo para listado'!$AB$155:$BA$1048576,MATCH($A422,'Hoja de Trabajo para listado'!$AB$155:$AB$1048576,0),MATCH((CUADRO!I$5&amp;$E422),'Hoja de Trabajo para listado'!$AB$151:$BA$151,0)),0)+IFERROR(INDEX('Hoja de Trabajo para listado'!$BC$155:$CB$1048576,MATCH($A422,'Hoja de Trabajo para listado'!$BC$155:$BC$1048576,0),MATCH((CUADRO!I$5&amp;$E422),'Hoja de Trabajo para listado'!$BC$151:$CB$151,0)),0)+IFERROR(INDEX('Hoja de Trabajo para listado'!$DE$153:$DG$274,MATCH($A422,'Hoja de Trabajo para listado'!$DE$153:$DE$1048576,0),MATCH((CUADRO!I$5&amp;$E422),'Hoja de Trabajo para listado'!$DE$151:$DG$151,0)),0)+IFERROR(INDEX('Hoja de Trabajo para listado'!$CD$155:$DC$1048576,MATCH($A422,'Hoja de Trabajo para listado'!$CD$155:$CD$1048576,0),MATCH((CUADRO!I$5&amp;$E422),'Hoja de Trabajo para listado'!$CD$151:$DC$151,0)),0)</f>
        <v>0</v>
      </c>
      <c r="J422" s="243">
        <f ca="1">+IFERROR(INDEX('Hoja de Trabajo para listado'!$A$155:$Z$1048576,MATCH($A422,'Hoja de Trabajo para listado'!$A$155:$A$1048576,0),MATCH((CUADRO!J$5&amp;$E422),'Hoja de Trabajo para listado'!$A$151:$Z$151,0)),0)+IFERROR(INDEX('Hoja de Trabajo para listado'!$AB$155:$BA$1048576,MATCH($A422,'Hoja de Trabajo para listado'!$AB$155:$AB$1048576,0),MATCH((CUADRO!J$5&amp;$E422),'Hoja de Trabajo para listado'!$AB$151:$BA$151,0)),0)+IFERROR(INDEX('Hoja de Trabajo para listado'!$BC$155:$CB$1048576,MATCH($A422,'Hoja de Trabajo para listado'!$BC$155:$BC$1048576,0),MATCH((CUADRO!J$5&amp;$E422),'Hoja de Trabajo para listado'!$BC$151:$CB$151,0)),0)+IFERROR(INDEX('Hoja de Trabajo para listado'!$DE$153:$DG$274,MATCH($A422,'Hoja de Trabajo para listado'!$DE$153:$DE$1048576,0),MATCH((CUADRO!J$5&amp;$E422),'Hoja de Trabajo para listado'!$DE$151:$DG$151,0)),0)+IFERROR(INDEX('Hoja de Trabajo para listado'!$CD$155:$DC$1048576,MATCH($A422,'Hoja de Trabajo para listado'!$CD$155:$CD$1048576,0),MATCH((CUADRO!J$5&amp;$E422),'Hoja de Trabajo para listado'!$CD$151:$DC$151,0)),0)</f>
        <v>0</v>
      </c>
      <c r="K422" s="243">
        <f ca="1">+IFERROR(INDEX('Hoja de Trabajo para listado'!$A$155:$Z$1048576,MATCH($A422,'Hoja de Trabajo para listado'!$A$155:$A$1048576,0),MATCH((CUADRO!K$5&amp;$E422),'Hoja de Trabajo para listado'!$A$151:$Z$151,0)),0)+IFERROR(INDEX('Hoja de Trabajo para listado'!$AB$155:$BA$1048576,MATCH($A422,'Hoja de Trabajo para listado'!$AB$155:$AB$1048576,0),MATCH((CUADRO!K$5&amp;$E422),'Hoja de Trabajo para listado'!$AB$151:$BA$151,0)),0)+IFERROR(INDEX('Hoja de Trabajo para listado'!$BC$155:$CB$1048576,MATCH($A422,'Hoja de Trabajo para listado'!$BC$155:$BC$1048576,0),MATCH((CUADRO!K$5&amp;$E422),'Hoja de Trabajo para listado'!$BC$151:$CB$151,0)),0)+IFERROR(INDEX('Hoja de Trabajo para listado'!$DE$153:$DG$274,MATCH($A422,'Hoja de Trabajo para listado'!$DE$153:$DE$1048576,0),MATCH((CUADRO!K$5&amp;$E422),'Hoja de Trabajo para listado'!$DE$151:$DG$151,0)),0)+IFERROR(INDEX('Hoja de Trabajo para listado'!$CD$155:$DC$1048576,MATCH($A422,'Hoja de Trabajo para listado'!$CD$155:$CD$1048576,0),MATCH((CUADRO!K$5&amp;$E422),'Hoja de Trabajo para listado'!$CD$151:$DC$151,0)),0)</f>
        <v>0</v>
      </c>
      <c r="L422" s="243">
        <f ca="1">+IFERROR(INDEX('Hoja de Trabajo para listado'!$A$155:$Z$1048576,MATCH($A422,'Hoja de Trabajo para listado'!$A$155:$A$1048576,0),MATCH((CUADRO!L$5&amp;$E422),'Hoja de Trabajo para listado'!$A$151:$Z$151,0)),0)+IFERROR(INDEX('Hoja de Trabajo para listado'!$AB$155:$BA$1048576,MATCH($A422,'Hoja de Trabajo para listado'!$AB$155:$AB$1048576,0),MATCH((CUADRO!L$5&amp;$E422),'Hoja de Trabajo para listado'!$AB$151:$BA$151,0)),0)+IFERROR(INDEX('Hoja de Trabajo para listado'!$BC$155:$CB$1048576,MATCH($A422,'Hoja de Trabajo para listado'!$BC$155:$BC$1048576,0),MATCH((CUADRO!L$5&amp;$E422),'Hoja de Trabajo para listado'!$BC$151:$CB$151,0)),0)+IFERROR(INDEX('Hoja de Trabajo para listado'!$DE$153:$DG$274,MATCH($A422,'Hoja de Trabajo para listado'!$DE$153:$DE$1048576,0),MATCH((CUADRO!L$5&amp;$E422),'Hoja de Trabajo para listado'!$DE$151:$DG$151,0)),0)+IFERROR(INDEX('Hoja de Trabajo para listado'!$CD$155:$DC$1048576,MATCH($A422,'Hoja de Trabajo para listado'!$CD$155:$CD$1048576,0),MATCH((CUADRO!L$5&amp;$E422),'Hoja de Trabajo para listado'!$CD$151:$DC$151,0)),0)</f>
        <v>0</v>
      </c>
      <c r="M422" s="243">
        <f ca="1">+IFERROR(INDEX('Hoja de Trabajo para listado'!$A$155:$Z$1048576,MATCH($A422,'Hoja de Trabajo para listado'!$A$155:$A$1048576,0),MATCH((CUADRO!M$5&amp;$E422),'Hoja de Trabajo para listado'!$A$151:$Z$151,0)),0)+IFERROR(INDEX('Hoja de Trabajo para listado'!$AB$155:$BA$1048576,MATCH($A422,'Hoja de Trabajo para listado'!$AB$155:$AB$1048576,0),MATCH((CUADRO!M$5&amp;$E422),'Hoja de Trabajo para listado'!$AB$151:$BA$151,0)),0)+IFERROR(INDEX('Hoja de Trabajo para listado'!$BC$155:$CB$1048576,MATCH($A422,'Hoja de Trabajo para listado'!$BC$155:$BC$1048576,0),MATCH((CUADRO!M$5&amp;$E422),'Hoja de Trabajo para listado'!$BC$151:$CB$151,0)),0)+IFERROR(INDEX('Hoja de Trabajo para listado'!$DE$153:$DG$274,MATCH($A422,'Hoja de Trabajo para listado'!$DE$153:$DE$1048576,0),MATCH((CUADRO!M$5&amp;$E422),'Hoja de Trabajo para listado'!$DE$151:$DG$151,0)),0)+IFERROR(INDEX('Hoja de Trabajo para listado'!$CD$155:$DC$1048576,MATCH($A422,'Hoja de Trabajo para listado'!$CD$155:$CD$1048576,0),MATCH((CUADRO!M$5&amp;$E422),'Hoja de Trabajo para listado'!$CD$151:$DC$151,0)),0)</f>
        <v>0</v>
      </c>
      <c r="N422" s="243">
        <f ca="1">+IFERROR(INDEX('Hoja de Trabajo para listado'!$A$155:$Z$1048576,MATCH($A422,'Hoja de Trabajo para listado'!$A$155:$A$1048576,0),MATCH((CUADRO!N$5&amp;$E422),'Hoja de Trabajo para listado'!$A$151:$Z$151,0)),0)+IFERROR(INDEX('Hoja de Trabajo para listado'!$AB$155:$BA$1048576,MATCH($A422,'Hoja de Trabajo para listado'!$AB$155:$AB$1048576,0),MATCH((CUADRO!N$5&amp;$E422),'Hoja de Trabajo para listado'!$AB$151:$BA$151,0)),0)+IFERROR(INDEX('Hoja de Trabajo para listado'!$BC$155:$CB$1048576,MATCH($A422,'Hoja de Trabajo para listado'!$BC$155:$BC$1048576,0),MATCH((CUADRO!N$5&amp;$E422),'Hoja de Trabajo para listado'!$BC$151:$CB$151,0)),0)+IFERROR(INDEX('Hoja de Trabajo para listado'!$DE$153:$DG$274,MATCH($A422,'Hoja de Trabajo para listado'!$DE$153:$DE$1048576,0),MATCH((CUADRO!N$5&amp;$E422),'Hoja de Trabajo para listado'!$DE$151:$DG$151,0)),0)+IFERROR(INDEX('Hoja de Trabajo para listado'!$CD$155:$DC$1048576,MATCH($A422,'Hoja de Trabajo para listado'!$CD$155:$CD$1048576,0),MATCH((CUADRO!N$5&amp;$E422),'Hoja de Trabajo para listado'!$CD$151:$DC$151,0)),0)</f>
        <v>0</v>
      </c>
      <c r="O422" s="243">
        <f ca="1">+IFERROR(INDEX('Hoja de Trabajo para listado'!$A$155:$Z$1048576,MATCH($A422,'Hoja de Trabajo para listado'!$A$155:$A$1048576,0),MATCH((CUADRO!O$5&amp;$E422),'Hoja de Trabajo para listado'!$A$151:$Z$151,0)),0)+IFERROR(INDEX('Hoja de Trabajo para listado'!$AB$155:$BA$1048576,MATCH($A422,'Hoja de Trabajo para listado'!$AB$155:$AB$1048576,0),MATCH((CUADRO!O$5&amp;$E422),'Hoja de Trabajo para listado'!$AB$151:$BA$151,0)),0)+IFERROR(INDEX('Hoja de Trabajo para listado'!$BC$155:$CB$1048576,MATCH($A422,'Hoja de Trabajo para listado'!$BC$155:$BC$1048576,0),MATCH((CUADRO!O$5&amp;$E422),'Hoja de Trabajo para listado'!$BC$151:$CB$151,0)),0)+IFERROR(INDEX('Hoja de Trabajo para listado'!$DE$153:$DG$274,MATCH($A422,'Hoja de Trabajo para listado'!$DE$153:$DE$1048576,0),MATCH((CUADRO!O$5&amp;$E422),'Hoja de Trabajo para listado'!$DE$151:$DG$151,0)),0)+IFERROR(INDEX('Hoja de Trabajo para listado'!$CD$155:$DC$1048576,MATCH($A422,'Hoja de Trabajo para listado'!$CD$155:$CD$1048576,0),MATCH((CUADRO!O$5&amp;$E422),'Hoja de Trabajo para listado'!$CD$151:$DC$151,0)),0)</f>
        <v>0</v>
      </c>
      <c r="P422" s="243">
        <f ca="1">+IFERROR(INDEX('Hoja de Trabajo para listado'!$A$155:$Z$1048576,MATCH($A422,'Hoja de Trabajo para listado'!$A$155:$A$1048576,0),MATCH((CUADRO!P$5&amp;$E422),'Hoja de Trabajo para listado'!$A$151:$Z$151,0)),0)+IFERROR(INDEX('Hoja de Trabajo para listado'!$AB$155:$BA$1048576,MATCH($A422,'Hoja de Trabajo para listado'!$AB$155:$AB$1048576,0),MATCH((CUADRO!P$5&amp;$E422),'Hoja de Trabajo para listado'!$AB$151:$BA$151,0)),0)+IFERROR(INDEX('Hoja de Trabajo para listado'!$BC$155:$CB$1048576,MATCH($A422,'Hoja de Trabajo para listado'!$BC$155:$BC$1048576,0),MATCH((CUADRO!P$5&amp;$E422),'Hoja de Trabajo para listado'!$BC$151:$CB$151,0)),0)+IFERROR(INDEX('Hoja de Trabajo para listado'!$DE$153:$DG$274,MATCH($A422,'Hoja de Trabajo para listado'!$DE$153:$DE$1048576,0),MATCH((CUADRO!P$5&amp;$E422),'Hoja de Trabajo para listado'!$DE$151:$DG$151,0)),0)+IFERROR(INDEX('Hoja de Trabajo para listado'!$CD$155:$DC$1048576,MATCH($A422,'Hoja de Trabajo para listado'!$CD$155:$CD$1048576,0),MATCH((CUADRO!P$5&amp;$E422),'Hoja de Trabajo para listado'!$CD$151:$DC$151,0)),0)</f>
        <v>0</v>
      </c>
      <c r="Q422" s="243">
        <f ca="1">+IFERROR(INDEX('Hoja de Trabajo para listado'!$A$155:$Z$1048576,MATCH($A422,'Hoja de Trabajo para listado'!$A$155:$A$1048576,0),MATCH((CUADRO!Q$5&amp;$E422),'Hoja de Trabajo para listado'!$A$151:$Z$151,0)),0)+IFERROR(INDEX('Hoja de Trabajo para listado'!$AB$155:$BA$1048576,MATCH($A422,'Hoja de Trabajo para listado'!$AB$155:$AB$1048576,0),MATCH((CUADRO!Q$5&amp;$E422),'Hoja de Trabajo para listado'!$AB$151:$BA$151,0)),0)+IFERROR(INDEX('Hoja de Trabajo para listado'!$BC$155:$CB$1048576,MATCH($A422,'Hoja de Trabajo para listado'!$BC$155:$BC$1048576,0),MATCH((CUADRO!Q$5&amp;$E422),'Hoja de Trabajo para listado'!$BC$151:$CB$151,0)),0)+IFERROR(INDEX('Hoja de Trabajo para listado'!$DE$153:$DG$274,MATCH($A422,'Hoja de Trabajo para listado'!$DE$153:$DE$1048576,0),MATCH((CUADRO!Q$5&amp;$E422),'Hoja de Trabajo para listado'!$DE$151:$DG$151,0)),0)+IFERROR(INDEX('Hoja de Trabajo para listado'!$CD$155:$DC$1048576,MATCH($A422,'Hoja de Trabajo para listado'!$CD$155:$CD$1048576,0),MATCH((CUADRO!Q$5&amp;$E422),'Hoja de Trabajo para listado'!$CD$151:$DC$151,0)),0)</f>
        <v>0</v>
      </c>
      <c r="R422" s="243">
        <f t="shared" ca="1" si="15"/>
        <v>0</v>
      </c>
      <c r="S422" s="249"/>
      <c r="T422" s="243">
        <f ca="1">+T423</f>
        <v>0</v>
      </c>
      <c r="U422" s="242">
        <f t="shared" si="16"/>
        <v>1</v>
      </c>
      <c r="V422" s="333" t="str">
        <f>+VLOOKUP(A422,bd_lista!$A$3:$E$590,5,FALSE)</f>
        <v>Gobiernos Autónomos Departamentales</v>
      </c>
      <c r="W422" s="383" t="str">
        <f>+V422</f>
        <v>Gobiernos Autónomos Departamentales</v>
      </c>
      <c r="X422" s="242">
        <f>+VLOOKUP(A422,[3]Sheet1!$A$13:$D$744,4,FALSE)</f>
        <v>0</v>
      </c>
      <c r="Y422" s="242" t="e">
        <f>+VLOOKUP(X422,bd_lista!$A$3:$C$590,3,FALSE)</f>
        <v>#N/A</v>
      </c>
      <c r="Z422" s="294">
        <f>+X422</f>
        <v>0</v>
      </c>
      <c r="AA422" s="295" t="e">
        <f>+Y422</f>
        <v>#N/A</v>
      </c>
    </row>
    <row r="423" spans="1:27" customFormat="1" ht="27" hidden="1" customHeight="1">
      <c r="A423" s="32">
        <v>904</v>
      </c>
      <c r="B423" s="389"/>
      <c r="C423" s="247" t="str">
        <f>+VLOOKUP(A423,bd_lista!$A$3:$C$590,3,FALSE)</f>
        <v>Gobierno Autónomo Departamental de Oruro</v>
      </c>
      <c r="D423" s="386"/>
      <c r="E423" s="244" t="s">
        <v>1305</v>
      </c>
      <c r="F423" s="243">
        <f ca="1">+IFERROR(INDEX('Hoja de Trabajo para listado'!$A$155:$Z$1048576,MATCH($A423,'Hoja de Trabajo para listado'!$A$155:$A$1048576,0),MATCH((CUADRO!F$5&amp;$E423),'Hoja de Trabajo para listado'!$A$151:$Z$151,0)),0)+IFERROR(INDEX('Hoja de Trabajo para listado'!$AB$155:$BA$1048576,MATCH($A423,'Hoja de Trabajo para listado'!$AB$155:$AB$1048576,0),MATCH((CUADRO!F$5&amp;$E423),'Hoja de Trabajo para listado'!$AB$151:$BA$151,0)),0)+IFERROR(INDEX('Hoja de Trabajo para listado'!$BC$155:$CB$1048576,MATCH($A423,'Hoja de Trabajo para listado'!$BC$155:$BC$1048576,0),MATCH((CUADRO!F$5&amp;$E423),'Hoja de Trabajo para listado'!$BC$151:$CB$151,0)),0)+IFERROR(INDEX('Hoja de Trabajo para listado'!$DE$153:$DG$274,MATCH($A423,'Hoja de Trabajo para listado'!$DE$153:$DE$1048576,0),MATCH((CUADRO!F$5&amp;$E423),'Hoja de Trabajo para listado'!$DE$151:$DG$151,0)),0)+IFERROR(INDEX('Hoja de Trabajo para listado'!$CD$155:$DC$1048576,MATCH($A423,'Hoja de Trabajo para listado'!$CD$155:$CD$1048576,0),MATCH((CUADRO!F$5&amp;$E423),'Hoja de Trabajo para listado'!$CD$151:$DC$151,0)),0)</f>
        <v>0</v>
      </c>
      <c r="G423" s="243">
        <f ca="1">+IFERROR(INDEX('Hoja de Trabajo para listado'!$A$155:$Z$1048576,MATCH($A423,'Hoja de Trabajo para listado'!$A$155:$A$1048576,0),MATCH((CUADRO!G$5&amp;$E423),'Hoja de Trabajo para listado'!$A$151:$Z$151,0)),0)+IFERROR(INDEX('Hoja de Trabajo para listado'!$AB$155:$BA$1048576,MATCH($A423,'Hoja de Trabajo para listado'!$AB$155:$AB$1048576,0),MATCH((CUADRO!G$5&amp;$E423),'Hoja de Trabajo para listado'!$AB$151:$BA$151,0)),0)+IFERROR(INDEX('Hoja de Trabajo para listado'!$BC$155:$CB$1048576,MATCH($A423,'Hoja de Trabajo para listado'!$BC$155:$BC$1048576,0),MATCH((CUADRO!G$5&amp;$E423),'Hoja de Trabajo para listado'!$BC$151:$CB$151,0)),0)+IFERROR(INDEX('Hoja de Trabajo para listado'!$DE$153:$DG$274,MATCH($A423,'Hoja de Trabajo para listado'!$DE$153:$DE$1048576,0),MATCH((CUADRO!G$5&amp;$E423),'Hoja de Trabajo para listado'!$DE$151:$DG$151,0)),0)+IFERROR(INDEX('Hoja de Trabajo para listado'!$CD$155:$DC$1048576,MATCH($A423,'Hoja de Trabajo para listado'!$CD$155:$CD$1048576,0),MATCH((CUADRO!G$5&amp;$E423),'Hoja de Trabajo para listado'!$CD$151:$DC$151,0)),0)</f>
        <v>0</v>
      </c>
      <c r="H423" s="243">
        <f ca="1">+IFERROR(INDEX('Hoja de Trabajo para listado'!$A$155:$Z$1048576,MATCH($A423,'Hoja de Trabajo para listado'!$A$155:$A$1048576,0),MATCH((CUADRO!H$5&amp;$E423),'Hoja de Trabajo para listado'!$A$151:$Z$151,0)),0)+IFERROR(INDEX('Hoja de Trabajo para listado'!$AB$155:$BA$1048576,MATCH($A423,'Hoja de Trabajo para listado'!$AB$155:$AB$1048576,0),MATCH((CUADRO!H$5&amp;$E423),'Hoja de Trabajo para listado'!$AB$151:$BA$151,0)),0)+IFERROR(INDEX('Hoja de Trabajo para listado'!$BC$155:$CB$1048576,MATCH($A423,'Hoja de Trabajo para listado'!$BC$155:$BC$1048576,0),MATCH((CUADRO!H$5&amp;$E423),'Hoja de Trabajo para listado'!$BC$151:$CB$151,0)),0)+IFERROR(INDEX('Hoja de Trabajo para listado'!$DE$153:$DG$274,MATCH($A423,'Hoja de Trabajo para listado'!$DE$153:$DE$1048576,0),MATCH((CUADRO!H$5&amp;$E423),'Hoja de Trabajo para listado'!$DE$151:$DG$151,0)),0)+IFERROR(INDEX('Hoja de Trabajo para listado'!$CD$155:$DC$1048576,MATCH($A423,'Hoja de Trabajo para listado'!$CD$155:$CD$1048576,0),MATCH((CUADRO!H$5&amp;$E423),'Hoja de Trabajo para listado'!$CD$151:$DC$151,0)),0)</f>
        <v>0</v>
      </c>
      <c r="I423" s="243">
        <f ca="1">+IFERROR(INDEX('Hoja de Trabajo para listado'!$A$155:$Z$1048576,MATCH($A423,'Hoja de Trabajo para listado'!$A$155:$A$1048576,0),MATCH((CUADRO!I$5&amp;$E423),'Hoja de Trabajo para listado'!$A$151:$Z$151,0)),0)+IFERROR(INDEX('Hoja de Trabajo para listado'!$AB$155:$BA$1048576,MATCH($A423,'Hoja de Trabajo para listado'!$AB$155:$AB$1048576,0),MATCH((CUADRO!I$5&amp;$E423),'Hoja de Trabajo para listado'!$AB$151:$BA$151,0)),0)+IFERROR(INDEX('Hoja de Trabajo para listado'!$BC$155:$CB$1048576,MATCH($A423,'Hoja de Trabajo para listado'!$BC$155:$BC$1048576,0),MATCH((CUADRO!I$5&amp;$E423),'Hoja de Trabajo para listado'!$BC$151:$CB$151,0)),0)+IFERROR(INDEX('Hoja de Trabajo para listado'!$DE$153:$DG$274,MATCH($A423,'Hoja de Trabajo para listado'!$DE$153:$DE$1048576,0),MATCH((CUADRO!I$5&amp;$E423),'Hoja de Trabajo para listado'!$DE$151:$DG$151,0)),0)+IFERROR(INDEX('Hoja de Trabajo para listado'!$CD$155:$DC$1048576,MATCH($A423,'Hoja de Trabajo para listado'!$CD$155:$CD$1048576,0),MATCH((CUADRO!I$5&amp;$E423),'Hoja de Trabajo para listado'!$CD$151:$DC$151,0)),0)</f>
        <v>0</v>
      </c>
      <c r="J423" s="243">
        <f ca="1">+IFERROR(INDEX('Hoja de Trabajo para listado'!$A$155:$Z$1048576,MATCH($A423,'Hoja de Trabajo para listado'!$A$155:$A$1048576,0),MATCH((CUADRO!J$5&amp;$E423),'Hoja de Trabajo para listado'!$A$151:$Z$151,0)),0)+IFERROR(INDEX('Hoja de Trabajo para listado'!$AB$155:$BA$1048576,MATCH($A423,'Hoja de Trabajo para listado'!$AB$155:$AB$1048576,0),MATCH((CUADRO!J$5&amp;$E423),'Hoja de Trabajo para listado'!$AB$151:$BA$151,0)),0)+IFERROR(INDEX('Hoja de Trabajo para listado'!$BC$155:$CB$1048576,MATCH($A423,'Hoja de Trabajo para listado'!$BC$155:$BC$1048576,0),MATCH((CUADRO!J$5&amp;$E423),'Hoja de Trabajo para listado'!$BC$151:$CB$151,0)),0)+IFERROR(INDEX('Hoja de Trabajo para listado'!$DE$153:$DG$274,MATCH($A423,'Hoja de Trabajo para listado'!$DE$153:$DE$1048576,0),MATCH((CUADRO!J$5&amp;$E423),'Hoja de Trabajo para listado'!$DE$151:$DG$151,0)),0)+IFERROR(INDEX('Hoja de Trabajo para listado'!$CD$155:$DC$1048576,MATCH($A423,'Hoja de Trabajo para listado'!$CD$155:$CD$1048576,0),MATCH((CUADRO!J$5&amp;$E423),'Hoja de Trabajo para listado'!$CD$151:$DC$151,0)),0)</f>
        <v>0</v>
      </c>
      <c r="K423" s="243">
        <f ca="1">+IFERROR(INDEX('Hoja de Trabajo para listado'!$A$155:$Z$1048576,MATCH($A423,'Hoja de Trabajo para listado'!$A$155:$A$1048576,0),MATCH((CUADRO!K$5&amp;$E423),'Hoja de Trabajo para listado'!$A$151:$Z$151,0)),0)+IFERROR(INDEX('Hoja de Trabajo para listado'!$AB$155:$BA$1048576,MATCH($A423,'Hoja de Trabajo para listado'!$AB$155:$AB$1048576,0),MATCH((CUADRO!K$5&amp;$E423),'Hoja de Trabajo para listado'!$AB$151:$BA$151,0)),0)+IFERROR(INDEX('Hoja de Trabajo para listado'!$BC$155:$CB$1048576,MATCH($A423,'Hoja de Trabajo para listado'!$BC$155:$BC$1048576,0),MATCH((CUADRO!K$5&amp;$E423),'Hoja de Trabajo para listado'!$BC$151:$CB$151,0)),0)+IFERROR(INDEX('Hoja de Trabajo para listado'!$DE$153:$DG$274,MATCH($A423,'Hoja de Trabajo para listado'!$DE$153:$DE$1048576,0),MATCH((CUADRO!K$5&amp;$E423),'Hoja de Trabajo para listado'!$DE$151:$DG$151,0)),0)+IFERROR(INDEX('Hoja de Trabajo para listado'!$CD$155:$DC$1048576,MATCH($A423,'Hoja de Trabajo para listado'!$CD$155:$CD$1048576,0),MATCH((CUADRO!K$5&amp;$E423),'Hoja de Trabajo para listado'!$CD$151:$DC$151,0)),0)</f>
        <v>0</v>
      </c>
      <c r="L423" s="243">
        <f ca="1">+IFERROR(INDEX('Hoja de Trabajo para listado'!$A$155:$Z$1048576,MATCH($A423,'Hoja de Trabajo para listado'!$A$155:$A$1048576,0),MATCH((CUADRO!L$5&amp;$E423),'Hoja de Trabajo para listado'!$A$151:$Z$151,0)),0)+IFERROR(INDEX('Hoja de Trabajo para listado'!$AB$155:$BA$1048576,MATCH($A423,'Hoja de Trabajo para listado'!$AB$155:$AB$1048576,0),MATCH((CUADRO!L$5&amp;$E423),'Hoja de Trabajo para listado'!$AB$151:$BA$151,0)),0)+IFERROR(INDEX('Hoja de Trabajo para listado'!$BC$155:$CB$1048576,MATCH($A423,'Hoja de Trabajo para listado'!$BC$155:$BC$1048576,0),MATCH((CUADRO!L$5&amp;$E423),'Hoja de Trabajo para listado'!$BC$151:$CB$151,0)),0)+IFERROR(INDEX('Hoja de Trabajo para listado'!$DE$153:$DG$274,MATCH($A423,'Hoja de Trabajo para listado'!$DE$153:$DE$1048576,0),MATCH((CUADRO!L$5&amp;$E423),'Hoja de Trabajo para listado'!$DE$151:$DG$151,0)),0)+IFERROR(INDEX('Hoja de Trabajo para listado'!$CD$155:$DC$1048576,MATCH($A423,'Hoja de Trabajo para listado'!$CD$155:$CD$1048576,0),MATCH((CUADRO!L$5&amp;$E423),'Hoja de Trabajo para listado'!$CD$151:$DC$151,0)),0)</f>
        <v>0</v>
      </c>
      <c r="M423" s="243">
        <f ca="1">+IFERROR(INDEX('Hoja de Trabajo para listado'!$A$155:$Z$1048576,MATCH($A423,'Hoja de Trabajo para listado'!$A$155:$A$1048576,0),MATCH((CUADRO!M$5&amp;$E423),'Hoja de Trabajo para listado'!$A$151:$Z$151,0)),0)+IFERROR(INDEX('Hoja de Trabajo para listado'!$AB$155:$BA$1048576,MATCH($A423,'Hoja de Trabajo para listado'!$AB$155:$AB$1048576,0),MATCH((CUADRO!M$5&amp;$E423),'Hoja de Trabajo para listado'!$AB$151:$BA$151,0)),0)+IFERROR(INDEX('Hoja de Trabajo para listado'!$BC$155:$CB$1048576,MATCH($A423,'Hoja de Trabajo para listado'!$BC$155:$BC$1048576,0),MATCH((CUADRO!M$5&amp;$E423),'Hoja de Trabajo para listado'!$BC$151:$CB$151,0)),0)+IFERROR(INDEX('Hoja de Trabajo para listado'!$DE$153:$DG$274,MATCH($A423,'Hoja de Trabajo para listado'!$DE$153:$DE$1048576,0),MATCH((CUADRO!M$5&amp;$E423),'Hoja de Trabajo para listado'!$DE$151:$DG$151,0)),0)+IFERROR(INDEX('Hoja de Trabajo para listado'!$CD$155:$DC$1048576,MATCH($A423,'Hoja de Trabajo para listado'!$CD$155:$CD$1048576,0),MATCH((CUADRO!M$5&amp;$E423),'Hoja de Trabajo para listado'!$CD$151:$DC$151,0)),0)</f>
        <v>0</v>
      </c>
      <c r="N423" s="243">
        <f ca="1">+IFERROR(INDEX('Hoja de Trabajo para listado'!$A$155:$Z$1048576,MATCH($A423,'Hoja de Trabajo para listado'!$A$155:$A$1048576,0),MATCH((CUADRO!N$5&amp;$E423),'Hoja de Trabajo para listado'!$A$151:$Z$151,0)),0)+IFERROR(INDEX('Hoja de Trabajo para listado'!$AB$155:$BA$1048576,MATCH($A423,'Hoja de Trabajo para listado'!$AB$155:$AB$1048576,0),MATCH((CUADRO!N$5&amp;$E423),'Hoja de Trabajo para listado'!$AB$151:$BA$151,0)),0)+IFERROR(INDEX('Hoja de Trabajo para listado'!$BC$155:$CB$1048576,MATCH($A423,'Hoja de Trabajo para listado'!$BC$155:$BC$1048576,0),MATCH((CUADRO!N$5&amp;$E423),'Hoja de Trabajo para listado'!$BC$151:$CB$151,0)),0)+IFERROR(INDEX('Hoja de Trabajo para listado'!$DE$153:$DG$274,MATCH($A423,'Hoja de Trabajo para listado'!$DE$153:$DE$1048576,0),MATCH((CUADRO!N$5&amp;$E423),'Hoja de Trabajo para listado'!$DE$151:$DG$151,0)),0)+IFERROR(INDEX('Hoja de Trabajo para listado'!$CD$155:$DC$1048576,MATCH($A423,'Hoja de Trabajo para listado'!$CD$155:$CD$1048576,0),MATCH((CUADRO!N$5&amp;$E423),'Hoja de Trabajo para listado'!$CD$151:$DC$151,0)),0)</f>
        <v>0</v>
      </c>
      <c r="O423" s="243">
        <f ca="1">+IFERROR(INDEX('Hoja de Trabajo para listado'!$A$155:$Z$1048576,MATCH($A423,'Hoja de Trabajo para listado'!$A$155:$A$1048576,0),MATCH((CUADRO!O$5&amp;$E423),'Hoja de Trabajo para listado'!$A$151:$Z$151,0)),0)+IFERROR(INDEX('Hoja de Trabajo para listado'!$AB$155:$BA$1048576,MATCH($A423,'Hoja de Trabajo para listado'!$AB$155:$AB$1048576,0),MATCH((CUADRO!O$5&amp;$E423),'Hoja de Trabajo para listado'!$AB$151:$BA$151,0)),0)+IFERROR(INDEX('Hoja de Trabajo para listado'!$BC$155:$CB$1048576,MATCH($A423,'Hoja de Trabajo para listado'!$BC$155:$BC$1048576,0),MATCH((CUADRO!O$5&amp;$E423),'Hoja de Trabajo para listado'!$BC$151:$CB$151,0)),0)+IFERROR(INDEX('Hoja de Trabajo para listado'!$DE$153:$DG$274,MATCH($A423,'Hoja de Trabajo para listado'!$DE$153:$DE$1048576,0),MATCH((CUADRO!O$5&amp;$E423),'Hoja de Trabajo para listado'!$DE$151:$DG$151,0)),0)+IFERROR(INDEX('Hoja de Trabajo para listado'!$CD$155:$DC$1048576,MATCH($A423,'Hoja de Trabajo para listado'!$CD$155:$CD$1048576,0),MATCH((CUADRO!O$5&amp;$E423),'Hoja de Trabajo para listado'!$CD$151:$DC$151,0)),0)</f>
        <v>0</v>
      </c>
      <c r="P423" s="243">
        <f ca="1">+IFERROR(INDEX('Hoja de Trabajo para listado'!$A$155:$Z$1048576,MATCH($A423,'Hoja de Trabajo para listado'!$A$155:$A$1048576,0),MATCH((CUADRO!P$5&amp;$E423),'Hoja de Trabajo para listado'!$A$151:$Z$151,0)),0)+IFERROR(INDEX('Hoja de Trabajo para listado'!$AB$155:$BA$1048576,MATCH($A423,'Hoja de Trabajo para listado'!$AB$155:$AB$1048576,0),MATCH((CUADRO!P$5&amp;$E423),'Hoja de Trabajo para listado'!$AB$151:$BA$151,0)),0)+IFERROR(INDEX('Hoja de Trabajo para listado'!$BC$155:$CB$1048576,MATCH($A423,'Hoja de Trabajo para listado'!$BC$155:$BC$1048576,0),MATCH((CUADRO!P$5&amp;$E423),'Hoja de Trabajo para listado'!$BC$151:$CB$151,0)),0)+IFERROR(INDEX('Hoja de Trabajo para listado'!$DE$153:$DG$274,MATCH($A423,'Hoja de Trabajo para listado'!$DE$153:$DE$1048576,0),MATCH((CUADRO!P$5&amp;$E423),'Hoja de Trabajo para listado'!$DE$151:$DG$151,0)),0)+IFERROR(INDEX('Hoja de Trabajo para listado'!$CD$155:$DC$1048576,MATCH($A423,'Hoja de Trabajo para listado'!$CD$155:$CD$1048576,0),MATCH((CUADRO!P$5&amp;$E423),'Hoja de Trabajo para listado'!$CD$151:$DC$151,0)),0)</f>
        <v>0</v>
      </c>
      <c r="Q423" s="243">
        <f ca="1">+IFERROR(INDEX('Hoja de Trabajo para listado'!$A$155:$Z$1048576,MATCH($A423,'Hoja de Trabajo para listado'!$A$155:$A$1048576,0),MATCH((CUADRO!Q$5&amp;$E423),'Hoja de Trabajo para listado'!$A$151:$Z$151,0)),0)+IFERROR(INDEX('Hoja de Trabajo para listado'!$AB$155:$BA$1048576,MATCH($A423,'Hoja de Trabajo para listado'!$AB$155:$AB$1048576,0),MATCH((CUADRO!Q$5&amp;$E423),'Hoja de Trabajo para listado'!$AB$151:$BA$151,0)),0)+IFERROR(INDEX('Hoja de Trabajo para listado'!$BC$155:$CB$1048576,MATCH($A423,'Hoja de Trabajo para listado'!$BC$155:$BC$1048576,0),MATCH((CUADRO!Q$5&amp;$E423),'Hoja de Trabajo para listado'!$BC$151:$CB$151,0)),0)+IFERROR(INDEX('Hoja de Trabajo para listado'!$DE$153:$DG$274,MATCH($A423,'Hoja de Trabajo para listado'!$DE$153:$DE$1048576,0),MATCH((CUADRO!Q$5&amp;$E423),'Hoja de Trabajo para listado'!$DE$151:$DG$151,0)),0)+IFERROR(INDEX('Hoja de Trabajo para listado'!$CD$155:$DC$1048576,MATCH($A423,'Hoja de Trabajo para listado'!$CD$155:$CD$1048576,0),MATCH((CUADRO!Q$5&amp;$E423),'Hoja de Trabajo para listado'!$CD$151:$DC$151,0)),0)</f>
        <v>0</v>
      </c>
      <c r="R423" s="243">
        <f t="shared" ca="1" si="15"/>
        <v>0</v>
      </c>
      <c r="S423" s="249">
        <f ca="1">+R422+R423</f>
        <v>0</v>
      </c>
      <c r="T423" s="243">
        <f ca="1">+S423</f>
        <v>0</v>
      </c>
      <c r="U423" s="242">
        <f t="shared" si="16"/>
        <v>2</v>
      </c>
      <c r="V423" s="333" t="str">
        <f>+VLOOKUP(A423,bd_lista!$A$3:$E$590,5,FALSE)</f>
        <v>Gobiernos Autónomos Departamentales</v>
      </c>
      <c r="W423" s="384"/>
      <c r="X423" s="242">
        <f>+VLOOKUP(A423,[3]Sheet1!$A$13:$D$744,4,FALSE)</f>
        <v>0</v>
      </c>
      <c r="Y423" s="242" t="e">
        <f>+VLOOKUP(X423,bd_lista!$A$3:$C$590,3,FALSE)</f>
        <v>#N/A</v>
      </c>
      <c r="Z423" s="292"/>
      <c r="AA423" s="293"/>
    </row>
    <row r="424" spans="1:27" customFormat="1" ht="15" hidden="1" customHeight="1">
      <c r="A424" s="32">
        <v>905</v>
      </c>
      <c r="B424" s="388">
        <f>+A424</f>
        <v>905</v>
      </c>
      <c r="C424" s="247" t="str">
        <f>+VLOOKUP(A424,bd_lista!$A$3:$C$590,3,FALSE)</f>
        <v>Gobierno Autónomo Departamental de Potosí</v>
      </c>
      <c r="D424" s="385" t="str">
        <f>+C424</f>
        <v>Gobierno Autónomo Departamental de Potosí</v>
      </c>
      <c r="E424" s="242" t="s">
        <v>1304</v>
      </c>
      <c r="F424" s="243">
        <f ca="1">+IFERROR(INDEX('Hoja de Trabajo para listado'!$A$155:$Z$1048576,MATCH($A424,'Hoja de Trabajo para listado'!$A$155:$A$1048576,0),MATCH((CUADRO!F$5&amp;$E424),'Hoja de Trabajo para listado'!$A$151:$Z$151,0)),0)+IFERROR(INDEX('Hoja de Trabajo para listado'!$AB$155:$BA$1048576,MATCH($A424,'Hoja de Trabajo para listado'!$AB$155:$AB$1048576,0),MATCH((CUADRO!F$5&amp;$E424),'Hoja de Trabajo para listado'!$AB$151:$BA$151,0)),0)+IFERROR(INDEX('Hoja de Trabajo para listado'!$BC$155:$CB$1048576,MATCH($A424,'Hoja de Trabajo para listado'!$BC$155:$BC$1048576,0),MATCH((CUADRO!F$5&amp;$E424),'Hoja de Trabajo para listado'!$BC$151:$CB$151,0)),0)+IFERROR(INDEX('Hoja de Trabajo para listado'!$DE$153:$DG$274,MATCH($A424,'Hoja de Trabajo para listado'!$DE$153:$DE$1048576,0),MATCH((CUADRO!F$5&amp;$E424),'Hoja de Trabajo para listado'!$DE$151:$DG$151,0)),0)+IFERROR(INDEX('Hoja de Trabajo para listado'!$CD$155:$DC$1048576,MATCH($A424,'Hoja de Trabajo para listado'!$CD$155:$CD$1048576,0),MATCH((CUADRO!F$5&amp;$E424),'Hoja de Trabajo para listado'!$CD$151:$DC$151,0)),0)</f>
        <v>0</v>
      </c>
      <c r="G424" s="243">
        <f ca="1">+IFERROR(INDEX('Hoja de Trabajo para listado'!$A$155:$Z$1048576,MATCH($A424,'Hoja de Trabajo para listado'!$A$155:$A$1048576,0),MATCH((CUADRO!G$5&amp;$E424),'Hoja de Trabajo para listado'!$A$151:$Z$151,0)),0)+IFERROR(INDEX('Hoja de Trabajo para listado'!$AB$155:$BA$1048576,MATCH($A424,'Hoja de Trabajo para listado'!$AB$155:$AB$1048576,0),MATCH((CUADRO!G$5&amp;$E424),'Hoja de Trabajo para listado'!$AB$151:$BA$151,0)),0)+IFERROR(INDEX('Hoja de Trabajo para listado'!$BC$155:$CB$1048576,MATCH($A424,'Hoja de Trabajo para listado'!$BC$155:$BC$1048576,0),MATCH((CUADRO!G$5&amp;$E424),'Hoja de Trabajo para listado'!$BC$151:$CB$151,0)),0)+IFERROR(INDEX('Hoja de Trabajo para listado'!$DE$153:$DG$274,MATCH($A424,'Hoja de Trabajo para listado'!$DE$153:$DE$1048576,0),MATCH((CUADRO!G$5&amp;$E424),'Hoja de Trabajo para listado'!$DE$151:$DG$151,0)),0)+IFERROR(INDEX('Hoja de Trabajo para listado'!$CD$155:$DC$1048576,MATCH($A424,'Hoja de Trabajo para listado'!$CD$155:$CD$1048576,0),MATCH((CUADRO!G$5&amp;$E424),'Hoja de Trabajo para listado'!$CD$151:$DC$151,0)),0)</f>
        <v>0</v>
      </c>
      <c r="H424" s="243">
        <f ca="1">+IFERROR(INDEX('Hoja de Trabajo para listado'!$A$155:$Z$1048576,MATCH($A424,'Hoja de Trabajo para listado'!$A$155:$A$1048576,0),MATCH((CUADRO!H$5&amp;$E424),'Hoja de Trabajo para listado'!$A$151:$Z$151,0)),0)+IFERROR(INDEX('Hoja de Trabajo para listado'!$AB$155:$BA$1048576,MATCH($A424,'Hoja de Trabajo para listado'!$AB$155:$AB$1048576,0),MATCH((CUADRO!H$5&amp;$E424),'Hoja de Trabajo para listado'!$AB$151:$BA$151,0)),0)+IFERROR(INDEX('Hoja de Trabajo para listado'!$BC$155:$CB$1048576,MATCH($A424,'Hoja de Trabajo para listado'!$BC$155:$BC$1048576,0),MATCH((CUADRO!H$5&amp;$E424),'Hoja de Trabajo para listado'!$BC$151:$CB$151,0)),0)+IFERROR(INDEX('Hoja de Trabajo para listado'!$DE$153:$DG$274,MATCH($A424,'Hoja de Trabajo para listado'!$DE$153:$DE$1048576,0),MATCH((CUADRO!H$5&amp;$E424),'Hoja de Trabajo para listado'!$DE$151:$DG$151,0)),0)+IFERROR(INDEX('Hoja de Trabajo para listado'!$CD$155:$DC$1048576,MATCH($A424,'Hoja de Trabajo para listado'!$CD$155:$CD$1048576,0),MATCH((CUADRO!H$5&amp;$E424),'Hoja de Trabajo para listado'!$CD$151:$DC$151,0)),0)</f>
        <v>0</v>
      </c>
      <c r="I424" s="243">
        <f ca="1">+IFERROR(INDEX('Hoja de Trabajo para listado'!$A$155:$Z$1048576,MATCH($A424,'Hoja de Trabajo para listado'!$A$155:$A$1048576,0),MATCH((CUADRO!I$5&amp;$E424),'Hoja de Trabajo para listado'!$A$151:$Z$151,0)),0)+IFERROR(INDEX('Hoja de Trabajo para listado'!$AB$155:$BA$1048576,MATCH($A424,'Hoja de Trabajo para listado'!$AB$155:$AB$1048576,0),MATCH((CUADRO!I$5&amp;$E424),'Hoja de Trabajo para listado'!$AB$151:$BA$151,0)),0)+IFERROR(INDEX('Hoja de Trabajo para listado'!$BC$155:$CB$1048576,MATCH($A424,'Hoja de Trabajo para listado'!$BC$155:$BC$1048576,0),MATCH((CUADRO!I$5&amp;$E424),'Hoja de Trabajo para listado'!$BC$151:$CB$151,0)),0)+IFERROR(INDEX('Hoja de Trabajo para listado'!$DE$153:$DG$274,MATCH($A424,'Hoja de Trabajo para listado'!$DE$153:$DE$1048576,0),MATCH((CUADRO!I$5&amp;$E424),'Hoja de Trabajo para listado'!$DE$151:$DG$151,0)),0)+IFERROR(INDEX('Hoja de Trabajo para listado'!$CD$155:$DC$1048576,MATCH($A424,'Hoja de Trabajo para listado'!$CD$155:$CD$1048576,0),MATCH((CUADRO!I$5&amp;$E424),'Hoja de Trabajo para listado'!$CD$151:$DC$151,0)),0)</f>
        <v>0</v>
      </c>
      <c r="J424" s="243">
        <f ca="1">+IFERROR(INDEX('Hoja de Trabajo para listado'!$A$155:$Z$1048576,MATCH($A424,'Hoja de Trabajo para listado'!$A$155:$A$1048576,0),MATCH((CUADRO!J$5&amp;$E424),'Hoja de Trabajo para listado'!$A$151:$Z$151,0)),0)+IFERROR(INDEX('Hoja de Trabajo para listado'!$AB$155:$BA$1048576,MATCH($A424,'Hoja de Trabajo para listado'!$AB$155:$AB$1048576,0),MATCH((CUADRO!J$5&amp;$E424),'Hoja de Trabajo para listado'!$AB$151:$BA$151,0)),0)+IFERROR(INDEX('Hoja de Trabajo para listado'!$BC$155:$CB$1048576,MATCH($A424,'Hoja de Trabajo para listado'!$BC$155:$BC$1048576,0),MATCH((CUADRO!J$5&amp;$E424),'Hoja de Trabajo para listado'!$BC$151:$CB$151,0)),0)+IFERROR(INDEX('Hoja de Trabajo para listado'!$DE$153:$DG$274,MATCH($A424,'Hoja de Trabajo para listado'!$DE$153:$DE$1048576,0),MATCH((CUADRO!J$5&amp;$E424),'Hoja de Trabajo para listado'!$DE$151:$DG$151,0)),0)+IFERROR(INDEX('Hoja de Trabajo para listado'!$CD$155:$DC$1048576,MATCH($A424,'Hoja de Trabajo para listado'!$CD$155:$CD$1048576,0),MATCH((CUADRO!J$5&amp;$E424),'Hoja de Trabajo para listado'!$CD$151:$DC$151,0)),0)</f>
        <v>0</v>
      </c>
      <c r="K424" s="243">
        <f ca="1">+IFERROR(INDEX('Hoja de Trabajo para listado'!$A$155:$Z$1048576,MATCH($A424,'Hoja de Trabajo para listado'!$A$155:$A$1048576,0),MATCH((CUADRO!K$5&amp;$E424),'Hoja de Trabajo para listado'!$A$151:$Z$151,0)),0)+IFERROR(INDEX('Hoja de Trabajo para listado'!$AB$155:$BA$1048576,MATCH($A424,'Hoja de Trabajo para listado'!$AB$155:$AB$1048576,0),MATCH((CUADRO!K$5&amp;$E424),'Hoja de Trabajo para listado'!$AB$151:$BA$151,0)),0)+IFERROR(INDEX('Hoja de Trabajo para listado'!$BC$155:$CB$1048576,MATCH($A424,'Hoja de Trabajo para listado'!$BC$155:$BC$1048576,0),MATCH((CUADRO!K$5&amp;$E424),'Hoja de Trabajo para listado'!$BC$151:$CB$151,0)),0)+IFERROR(INDEX('Hoja de Trabajo para listado'!$DE$153:$DG$274,MATCH($A424,'Hoja de Trabajo para listado'!$DE$153:$DE$1048576,0),MATCH((CUADRO!K$5&amp;$E424),'Hoja de Trabajo para listado'!$DE$151:$DG$151,0)),0)+IFERROR(INDEX('Hoja de Trabajo para listado'!$CD$155:$DC$1048576,MATCH($A424,'Hoja de Trabajo para listado'!$CD$155:$CD$1048576,0),MATCH((CUADRO!K$5&amp;$E424),'Hoja de Trabajo para listado'!$CD$151:$DC$151,0)),0)</f>
        <v>0</v>
      </c>
      <c r="L424" s="243">
        <f ca="1">+IFERROR(INDEX('Hoja de Trabajo para listado'!$A$155:$Z$1048576,MATCH($A424,'Hoja de Trabajo para listado'!$A$155:$A$1048576,0),MATCH((CUADRO!L$5&amp;$E424),'Hoja de Trabajo para listado'!$A$151:$Z$151,0)),0)+IFERROR(INDEX('Hoja de Trabajo para listado'!$AB$155:$BA$1048576,MATCH($A424,'Hoja de Trabajo para listado'!$AB$155:$AB$1048576,0),MATCH((CUADRO!L$5&amp;$E424),'Hoja de Trabajo para listado'!$AB$151:$BA$151,0)),0)+IFERROR(INDEX('Hoja de Trabajo para listado'!$BC$155:$CB$1048576,MATCH($A424,'Hoja de Trabajo para listado'!$BC$155:$BC$1048576,0),MATCH((CUADRO!L$5&amp;$E424),'Hoja de Trabajo para listado'!$BC$151:$CB$151,0)),0)+IFERROR(INDEX('Hoja de Trabajo para listado'!$DE$153:$DG$274,MATCH($A424,'Hoja de Trabajo para listado'!$DE$153:$DE$1048576,0),MATCH((CUADRO!L$5&amp;$E424),'Hoja de Trabajo para listado'!$DE$151:$DG$151,0)),0)+IFERROR(INDEX('Hoja de Trabajo para listado'!$CD$155:$DC$1048576,MATCH($A424,'Hoja de Trabajo para listado'!$CD$155:$CD$1048576,0),MATCH((CUADRO!L$5&amp;$E424),'Hoja de Trabajo para listado'!$CD$151:$DC$151,0)),0)</f>
        <v>0</v>
      </c>
      <c r="M424" s="243">
        <f ca="1">+IFERROR(INDEX('Hoja de Trabajo para listado'!$A$155:$Z$1048576,MATCH($A424,'Hoja de Trabajo para listado'!$A$155:$A$1048576,0),MATCH((CUADRO!M$5&amp;$E424),'Hoja de Trabajo para listado'!$A$151:$Z$151,0)),0)+IFERROR(INDEX('Hoja de Trabajo para listado'!$AB$155:$BA$1048576,MATCH($A424,'Hoja de Trabajo para listado'!$AB$155:$AB$1048576,0),MATCH((CUADRO!M$5&amp;$E424),'Hoja de Trabajo para listado'!$AB$151:$BA$151,0)),0)+IFERROR(INDEX('Hoja de Trabajo para listado'!$BC$155:$CB$1048576,MATCH($A424,'Hoja de Trabajo para listado'!$BC$155:$BC$1048576,0),MATCH((CUADRO!M$5&amp;$E424),'Hoja de Trabajo para listado'!$BC$151:$CB$151,0)),0)+IFERROR(INDEX('Hoja de Trabajo para listado'!$DE$153:$DG$274,MATCH($A424,'Hoja de Trabajo para listado'!$DE$153:$DE$1048576,0),MATCH((CUADRO!M$5&amp;$E424),'Hoja de Trabajo para listado'!$DE$151:$DG$151,0)),0)+IFERROR(INDEX('Hoja de Trabajo para listado'!$CD$155:$DC$1048576,MATCH($A424,'Hoja de Trabajo para listado'!$CD$155:$CD$1048576,0),MATCH((CUADRO!M$5&amp;$E424),'Hoja de Trabajo para listado'!$CD$151:$DC$151,0)),0)</f>
        <v>0</v>
      </c>
      <c r="N424" s="243">
        <f ca="1">+IFERROR(INDEX('Hoja de Trabajo para listado'!$A$155:$Z$1048576,MATCH($A424,'Hoja de Trabajo para listado'!$A$155:$A$1048576,0),MATCH((CUADRO!N$5&amp;$E424),'Hoja de Trabajo para listado'!$A$151:$Z$151,0)),0)+IFERROR(INDEX('Hoja de Trabajo para listado'!$AB$155:$BA$1048576,MATCH($A424,'Hoja de Trabajo para listado'!$AB$155:$AB$1048576,0),MATCH((CUADRO!N$5&amp;$E424),'Hoja de Trabajo para listado'!$AB$151:$BA$151,0)),0)+IFERROR(INDEX('Hoja de Trabajo para listado'!$BC$155:$CB$1048576,MATCH($A424,'Hoja de Trabajo para listado'!$BC$155:$BC$1048576,0),MATCH((CUADRO!N$5&amp;$E424),'Hoja de Trabajo para listado'!$BC$151:$CB$151,0)),0)+IFERROR(INDEX('Hoja de Trabajo para listado'!$DE$153:$DG$274,MATCH($A424,'Hoja de Trabajo para listado'!$DE$153:$DE$1048576,0),MATCH((CUADRO!N$5&amp;$E424),'Hoja de Trabajo para listado'!$DE$151:$DG$151,0)),0)+IFERROR(INDEX('Hoja de Trabajo para listado'!$CD$155:$DC$1048576,MATCH($A424,'Hoja de Trabajo para listado'!$CD$155:$CD$1048576,0),MATCH((CUADRO!N$5&amp;$E424),'Hoja de Trabajo para listado'!$CD$151:$DC$151,0)),0)</f>
        <v>0</v>
      </c>
      <c r="O424" s="243">
        <f ca="1">+IFERROR(INDEX('Hoja de Trabajo para listado'!$A$155:$Z$1048576,MATCH($A424,'Hoja de Trabajo para listado'!$A$155:$A$1048576,0),MATCH((CUADRO!O$5&amp;$E424),'Hoja de Trabajo para listado'!$A$151:$Z$151,0)),0)+IFERROR(INDEX('Hoja de Trabajo para listado'!$AB$155:$BA$1048576,MATCH($A424,'Hoja de Trabajo para listado'!$AB$155:$AB$1048576,0),MATCH((CUADRO!O$5&amp;$E424),'Hoja de Trabajo para listado'!$AB$151:$BA$151,0)),0)+IFERROR(INDEX('Hoja de Trabajo para listado'!$BC$155:$CB$1048576,MATCH($A424,'Hoja de Trabajo para listado'!$BC$155:$BC$1048576,0),MATCH((CUADRO!O$5&amp;$E424),'Hoja de Trabajo para listado'!$BC$151:$CB$151,0)),0)+IFERROR(INDEX('Hoja de Trabajo para listado'!$DE$153:$DG$274,MATCH($A424,'Hoja de Trabajo para listado'!$DE$153:$DE$1048576,0),MATCH((CUADRO!O$5&amp;$E424),'Hoja de Trabajo para listado'!$DE$151:$DG$151,0)),0)+IFERROR(INDEX('Hoja de Trabajo para listado'!$CD$155:$DC$1048576,MATCH($A424,'Hoja de Trabajo para listado'!$CD$155:$CD$1048576,0),MATCH((CUADRO!O$5&amp;$E424),'Hoja de Trabajo para listado'!$CD$151:$DC$151,0)),0)</f>
        <v>0</v>
      </c>
      <c r="P424" s="243">
        <f ca="1">+IFERROR(INDEX('Hoja de Trabajo para listado'!$A$155:$Z$1048576,MATCH($A424,'Hoja de Trabajo para listado'!$A$155:$A$1048576,0),MATCH((CUADRO!P$5&amp;$E424),'Hoja de Trabajo para listado'!$A$151:$Z$151,0)),0)+IFERROR(INDEX('Hoja de Trabajo para listado'!$AB$155:$BA$1048576,MATCH($A424,'Hoja de Trabajo para listado'!$AB$155:$AB$1048576,0),MATCH((CUADRO!P$5&amp;$E424),'Hoja de Trabajo para listado'!$AB$151:$BA$151,0)),0)+IFERROR(INDEX('Hoja de Trabajo para listado'!$BC$155:$CB$1048576,MATCH($A424,'Hoja de Trabajo para listado'!$BC$155:$BC$1048576,0),MATCH((CUADRO!P$5&amp;$E424),'Hoja de Trabajo para listado'!$BC$151:$CB$151,0)),0)+IFERROR(INDEX('Hoja de Trabajo para listado'!$DE$153:$DG$274,MATCH($A424,'Hoja de Trabajo para listado'!$DE$153:$DE$1048576,0),MATCH((CUADRO!P$5&amp;$E424),'Hoja de Trabajo para listado'!$DE$151:$DG$151,0)),0)+IFERROR(INDEX('Hoja de Trabajo para listado'!$CD$155:$DC$1048576,MATCH($A424,'Hoja de Trabajo para listado'!$CD$155:$CD$1048576,0),MATCH((CUADRO!P$5&amp;$E424),'Hoja de Trabajo para listado'!$CD$151:$DC$151,0)),0)</f>
        <v>0</v>
      </c>
      <c r="Q424" s="243">
        <f ca="1">+IFERROR(INDEX('Hoja de Trabajo para listado'!$A$155:$Z$1048576,MATCH($A424,'Hoja de Trabajo para listado'!$A$155:$A$1048576,0),MATCH((CUADRO!Q$5&amp;$E424),'Hoja de Trabajo para listado'!$A$151:$Z$151,0)),0)+IFERROR(INDEX('Hoja de Trabajo para listado'!$AB$155:$BA$1048576,MATCH($A424,'Hoja de Trabajo para listado'!$AB$155:$AB$1048576,0),MATCH((CUADRO!Q$5&amp;$E424),'Hoja de Trabajo para listado'!$AB$151:$BA$151,0)),0)+IFERROR(INDEX('Hoja de Trabajo para listado'!$BC$155:$CB$1048576,MATCH($A424,'Hoja de Trabajo para listado'!$BC$155:$BC$1048576,0),MATCH((CUADRO!Q$5&amp;$E424),'Hoja de Trabajo para listado'!$BC$151:$CB$151,0)),0)+IFERROR(INDEX('Hoja de Trabajo para listado'!$DE$153:$DG$274,MATCH($A424,'Hoja de Trabajo para listado'!$DE$153:$DE$1048576,0),MATCH((CUADRO!Q$5&amp;$E424),'Hoja de Trabajo para listado'!$DE$151:$DG$151,0)),0)+IFERROR(INDEX('Hoja de Trabajo para listado'!$CD$155:$DC$1048576,MATCH($A424,'Hoja de Trabajo para listado'!$CD$155:$CD$1048576,0),MATCH((CUADRO!Q$5&amp;$E424),'Hoja de Trabajo para listado'!$CD$151:$DC$151,0)),0)</f>
        <v>0</v>
      </c>
      <c r="R424" s="243">
        <f t="shared" ca="1" si="15"/>
        <v>0</v>
      </c>
      <c r="S424" s="249"/>
      <c r="T424" s="243">
        <f ca="1">+T425</f>
        <v>0</v>
      </c>
      <c r="U424" s="242">
        <f t="shared" si="16"/>
        <v>1</v>
      </c>
      <c r="V424" s="333" t="str">
        <f>+VLOOKUP(A424,bd_lista!$A$3:$E$590,5,FALSE)</f>
        <v>Gobiernos Autónomos Departamentales</v>
      </c>
      <c r="W424" s="383" t="str">
        <f>+V424</f>
        <v>Gobiernos Autónomos Departamentales</v>
      </c>
      <c r="X424" s="242">
        <f>+VLOOKUP(A424,[3]Sheet1!$A$13:$D$744,4,FALSE)</f>
        <v>0</v>
      </c>
      <c r="Y424" s="242" t="e">
        <f>+VLOOKUP(X424,bd_lista!$A$3:$C$590,3,FALSE)</f>
        <v>#N/A</v>
      </c>
      <c r="Z424" s="294">
        <f>+X424</f>
        <v>0</v>
      </c>
      <c r="AA424" s="295" t="e">
        <f>+Y424</f>
        <v>#N/A</v>
      </c>
    </row>
    <row r="425" spans="1:27" customFormat="1" ht="15" hidden="1" customHeight="1">
      <c r="A425" s="32">
        <v>905</v>
      </c>
      <c r="B425" s="389"/>
      <c r="C425" s="333" t="str">
        <f>+VLOOKUP(A425,bd_lista!$A$3:$C$590,3,FALSE)</f>
        <v>Gobierno Autónomo Departamental de Potosí</v>
      </c>
      <c r="D425" s="386"/>
      <c r="E425" s="244" t="s">
        <v>1305</v>
      </c>
      <c r="F425" s="245">
        <f ca="1">+IFERROR(INDEX('Hoja de Trabajo para listado'!$A$155:$Z$1048576,MATCH($A425,'Hoja de Trabajo para listado'!$A$155:$A$1048576,0),MATCH((CUADRO!F$5&amp;$E425),'Hoja de Trabajo para listado'!$A$151:$Z$151,0)),0)+IFERROR(INDEX('Hoja de Trabajo para listado'!$AB$155:$BA$1048576,MATCH($A425,'Hoja de Trabajo para listado'!$AB$155:$AB$1048576,0),MATCH((CUADRO!F$5&amp;$E425),'Hoja de Trabajo para listado'!$AB$151:$BA$151,0)),0)+IFERROR(INDEX('Hoja de Trabajo para listado'!$BC$155:$CB$1048576,MATCH($A425,'Hoja de Trabajo para listado'!$BC$155:$BC$1048576,0),MATCH((CUADRO!F$5&amp;$E425),'Hoja de Trabajo para listado'!$BC$151:$CB$151,0)),0)+IFERROR(INDEX('Hoja de Trabajo para listado'!$DE$153:$DG$274,MATCH($A425,'Hoja de Trabajo para listado'!$DE$153:$DE$1048576,0),MATCH((CUADRO!F$5&amp;$E425),'Hoja de Trabajo para listado'!$DE$151:$DG$151,0)),0)+IFERROR(INDEX('Hoja de Trabajo para listado'!$CD$155:$DC$1048576,MATCH($A425,'Hoja de Trabajo para listado'!$CD$155:$CD$1048576,0),MATCH((CUADRO!F$5&amp;$E425),'Hoja de Trabajo para listado'!$CD$151:$DC$151,0)),0)</f>
        <v>0</v>
      </c>
      <c r="G425" s="245">
        <f ca="1">+IFERROR(INDEX('Hoja de Trabajo para listado'!$A$155:$Z$1048576,MATCH($A425,'Hoja de Trabajo para listado'!$A$155:$A$1048576,0),MATCH((CUADRO!G$5&amp;$E425),'Hoja de Trabajo para listado'!$A$151:$Z$151,0)),0)+IFERROR(INDEX('Hoja de Trabajo para listado'!$AB$155:$BA$1048576,MATCH($A425,'Hoja de Trabajo para listado'!$AB$155:$AB$1048576,0),MATCH((CUADRO!G$5&amp;$E425),'Hoja de Trabajo para listado'!$AB$151:$BA$151,0)),0)+IFERROR(INDEX('Hoja de Trabajo para listado'!$BC$155:$CB$1048576,MATCH($A425,'Hoja de Trabajo para listado'!$BC$155:$BC$1048576,0),MATCH((CUADRO!G$5&amp;$E425),'Hoja de Trabajo para listado'!$BC$151:$CB$151,0)),0)+IFERROR(INDEX('Hoja de Trabajo para listado'!$DE$153:$DG$274,MATCH($A425,'Hoja de Trabajo para listado'!$DE$153:$DE$1048576,0),MATCH((CUADRO!G$5&amp;$E425),'Hoja de Trabajo para listado'!$DE$151:$DG$151,0)),0)+IFERROR(INDEX('Hoja de Trabajo para listado'!$CD$155:$DC$1048576,MATCH($A425,'Hoja de Trabajo para listado'!$CD$155:$CD$1048576,0),MATCH((CUADRO!G$5&amp;$E425),'Hoja de Trabajo para listado'!$CD$151:$DC$151,0)),0)</f>
        <v>0</v>
      </c>
      <c r="H425" s="245">
        <f ca="1">+IFERROR(INDEX('Hoja de Trabajo para listado'!$A$155:$Z$1048576,MATCH($A425,'Hoja de Trabajo para listado'!$A$155:$A$1048576,0),MATCH((CUADRO!H$5&amp;$E425),'Hoja de Trabajo para listado'!$A$151:$Z$151,0)),0)+IFERROR(INDEX('Hoja de Trabajo para listado'!$AB$155:$BA$1048576,MATCH($A425,'Hoja de Trabajo para listado'!$AB$155:$AB$1048576,0),MATCH((CUADRO!H$5&amp;$E425),'Hoja de Trabajo para listado'!$AB$151:$BA$151,0)),0)+IFERROR(INDEX('Hoja de Trabajo para listado'!$BC$155:$CB$1048576,MATCH($A425,'Hoja de Trabajo para listado'!$BC$155:$BC$1048576,0),MATCH((CUADRO!H$5&amp;$E425),'Hoja de Trabajo para listado'!$BC$151:$CB$151,0)),0)+IFERROR(INDEX('Hoja de Trabajo para listado'!$DE$153:$DG$274,MATCH($A425,'Hoja de Trabajo para listado'!$DE$153:$DE$1048576,0),MATCH((CUADRO!H$5&amp;$E425),'Hoja de Trabajo para listado'!$DE$151:$DG$151,0)),0)+IFERROR(INDEX('Hoja de Trabajo para listado'!$CD$155:$DC$1048576,MATCH($A425,'Hoja de Trabajo para listado'!$CD$155:$CD$1048576,0),MATCH((CUADRO!H$5&amp;$E425),'Hoja de Trabajo para listado'!$CD$151:$DC$151,0)),0)</f>
        <v>0</v>
      </c>
      <c r="I425" s="245">
        <f ca="1">+IFERROR(INDEX('Hoja de Trabajo para listado'!$A$155:$Z$1048576,MATCH($A425,'Hoja de Trabajo para listado'!$A$155:$A$1048576,0),MATCH((CUADRO!I$5&amp;$E425),'Hoja de Trabajo para listado'!$A$151:$Z$151,0)),0)+IFERROR(INDEX('Hoja de Trabajo para listado'!$AB$155:$BA$1048576,MATCH($A425,'Hoja de Trabajo para listado'!$AB$155:$AB$1048576,0),MATCH((CUADRO!I$5&amp;$E425),'Hoja de Trabajo para listado'!$AB$151:$BA$151,0)),0)+IFERROR(INDEX('Hoja de Trabajo para listado'!$BC$155:$CB$1048576,MATCH($A425,'Hoja de Trabajo para listado'!$BC$155:$BC$1048576,0),MATCH((CUADRO!I$5&amp;$E425),'Hoja de Trabajo para listado'!$BC$151:$CB$151,0)),0)+IFERROR(INDEX('Hoja de Trabajo para listado'!$DE$153:$DG$274,MATCH($A425,'Hoja de Trabajo para listado'!$DE$153:$DE$1048576,0),MATCH((CUADRO!I$5&amp;$E425),'Hoja de Trabajo para listado'!$DE$151:$DG$151,0)),0)+IFERROR(INDEX('Hoja de Trabajo para listado'!$CD$155:$DC$1048576,MATCH($A425,'Hoja de Trabajo para listado'!$CD$155:$CD$1048576,0),MATCH((CUADRO!I$5&amp;$E425),'Hoja de Trabajo para listado'!$CD$151:$DC$151,0)),0)</f>
        <v>0</v>
      </c>
      <c r="J425" s="245">
        <f ca="1">+IFERROR(INDEX('Hoja de Trabajo para listado'!$A$155:$Z$1048576,MATCH($A425,'Hoja de Trabajo para listado'!$A$155:$A$1048576,0),MATCH((CUADRO!J$5&amp;$E425),'Hoja de Trabajo para listado'!$A$151:$Z$151,0)),0)+IFERROR(INDEX('Hoja de Trabajo para listado'!$AB$155:$BA$1048576,MATCH($A425,'Hoja de Trabajo para listado'!$AB$155:$AB$1048576,0),MATCH((CUADRO!J$5&amp;$E425),'Hoja de Trabajo para listado'!$AB$151:$BA$151,0)),0)+IFERROR(INDEX('Hoja de Trabajo para listado'!$BC$155:$CB$1048576,MATCH($A425,'Hoja de Trabajo para listado'!$BC$155:$BC$1048576,0),MATCH((CUADRO!J$5&amp;$E425),'Hoja de Trabajo para listado'!$BC$151:$CB$151,0)),0)+IFERROR(INDEX('Hoja de Trabajo para listado'!$DE$153:$DG$274,MATCH($A425,'Hoja de Trabajo para listado'!$DE$153:$DE$1048576,0),MATCH((CUADRO!J$5&amp;$E425),'Hoja de Trabajo para listado'!$DE$151:$DG$151,0)),0)+IFERROR(INDEX('Hoja de Trabajo para listado'!$CD$155:$DC$1048576,MATCH($A425,'Hoja de Trabajo para listado'!$CD$155:$CD$1048576,0),MATCH((CUADRO!J$5&amp;$E425),'Hoja de Trabajo para listado'!$CD$151:$DC$151,0)),0)</f>
        <v>0</v>
      </c>
      <c r="K425" s="245">
        <f ca="1">+IFERROR(INDEX('Hoja de Trabajo para listado'!$A$155:$Z$1048576,MATCH($A425,'Hoja de Trabajo para listado'!$A$155:$A$1048576,0),MATCH((CUADRO!K$5&amp;$E425),'Hoja de Trabajo para listado'!$A$151:$Z$151,0)),0)+IFERROR(INDEX('Hoja de Trabajo para listado'!$AB$155:$BA$1048576,MATCH($A425,'Hoja de Trabajo para listado'!$AB$155:$AB$1048576,0),MATCH((CUADRO!K$5&amp;$E425),'Hoja de Trabajo para listado'!$AB$151:$BA$151,0)),0)+IFERROR(INDEX('Hoja de Trabajo para listado'!$BC$155:$CB$1048576,MATCH($A425,'Hoja de Trabajo para listado'!$BC$155:$BC$1048576,0),MATCH((CUADRO!K$5&amp;$E425),'Hoja de Trabajo para listado'!$BC$151:$CB$151,0)),0)+IFERROR(INDEX('Hoja de Trabajo para listado'!$DE$153:$DG$274,MATCH($A425,'Hoja de Trabajo para listado'!$DE$153:$DE$1048576,0),MATCH((CUADRO!K$5&amp;$E425),'Hoja de Trabajo para listado'!$DE$151:$DG$151,0)),0)+IFERROR(INDEX('Hoja de Trabajo para listado'!$CD$155:$DC$1048576,MATCH($A425,'Hoja de Trabajo para listado'!$CD$155:$CD$1048576,0),MATCH((CUADRO!K$5&amp;$E425),'Hoja de Trabajo para listado'!$CD$151:$DC$151,0)),0)</f>
        <v>0</v>
      </c>
      <c r="L425" s="245">
        <f ca="1">+IFERROR(INDEX('Hoja de Trabajo para listado'!$A$155:$Z$1048576,MATCH($A425,'Hoja de Trabajo para listado'!$A$155:$A$1048576,0),MATCH((CUADRO!L$5&amp;$E425),'Hoja de Trabajo para listado'!$A$151:$Z$151,0)),0)+IFERROR(INDEX('Hoja de Trabajo para listado'!$AB$155:$BA$1048576,MATCH($A425,'Hoja de Trabajo para listado'!$AB$155:$AB$1048576,0),MATCH((CUADRO!L$5&amp;$E425),'Hoja de Trabajo para listado'!$AB$151:$BA$151,0)),0)+IFERROR(INDEX('Hoja de Trabajo para listado'!$BC$155:$CB$1048576,MATCH($A425,'Hoja de Trabajo para listado'!$BC$155:$BC$1048576,0),MATCH((CUADRO!L$5&amp;$E425),'Hoja de Trabajo para listado'!$BC$151:$CB$151,0)),0)+IFERROR(INDEX('Hoja de Trabajo para listado'!$DE$153:$DG$274,MATCH($A425,'Hoja de Trabajo para listado'!$DE$153:$DE$1048576,0),MATCH((CUADRO!L$5&amp;$E425),'Hoja de Trabajo para listado'!$DE$151:$DG$151,0)),0)+IFERROR(INDEX('Hoja de Trabajo para listado'!$CD$155:$DC$1048576,MATCH($A425,'Hoja de Trabajo para listado'!$CD$155:$CD$1048576,0),MATCH((CUADRO!L$5&amp;$E425),'Hoja de Trabajo para listado'!$CD$151:$DC$151,0)),0)</f>
        <v>0</v>
      </c>
      <c r="M425" s="245">
        <f ca="1">+IFERROR(INDEX('Hoja de Trabajo para listado'!$A$155:$Z$1048576,MATCH($A425,'Hoja de Trabajo para listado'!$A$155:$A$1048576,0),MATCH((CUADRO!M$5&amp;$E425),'Hoja de Trabajo para listado'!$A$151:$Z$151,0)),0)+IFERROR(INDEX('Hoja de Trabajo para listado'!$AB$155:$BA$1048576,MATCH($A425,'Hoja de Trabajo para listado'!$AB$155:$AB$1048576,0),MATCH((CUADRO!M$5&amp;$E425),'Hoja de Trabajo para listado'!$AB$151:$BA$151,0)),0)+IFERROR(INDEX('Hoja de Trabajo para listado'!$BC$155:$CB$1048576,MATCH($A425,'Hoja de Trabajo para listado'!$BC$155:$BC$1048576,0),MATCH((CUADRO!M$5&amp;$E425),'Hoja de Trabajo para listado'!$BC$151:$CB$151,0)),0)+IFERROR(INDEX('Hoja de Trabajo para listado'!$DE$153:$DG$274,MATCH($A425,'Hoja de Trabajo para listado'!$DE$153:$DE$1048576,0),MATCH((CUADRO!M$5&amp;$E425),'Hoja de Trabajo para listado'!$DE$151:$DG$151,0)),0)+IFERROR(INDEX('Hoja de Trabajo para listado'!$CD$155:$DC$1048576,MATCH($A425,'Hoja de Trabajo para listado'!$CD$155:$CD$1048576,0),MATCH((CUADRO!M$5&amp;$E425),'Hoja de Trabajo para listado'!$CD$151:$DC$151,0)),0)</f>
        <v>0</v>
      </c>
      <c r="N425" s="245">
        <f ca="1">+IFERROR(INDEX('Hoja de Trabajo para listado'!$A$155:$Z$1048576,MATCH($A425,'Hoja de Trabajo para listado'!$A$155:$A$1048576,0),MATCH((CUADRO!N$5&amp;$E425),'Hoja de Trabajo para listado'!$A$151:$Z$151,0)),0)+IFERROR(INDEX('Hoja de Trabajo para listado'!$AB$155:$BA$1048576,MATCH($A425,'Hoja de Trabajo para listado'!$AB$155:$AB$1048576,0),MATCH((CUADRO!N$5&amp;$E425),'Hoja de Trabajo para listado'!$AB$151:$BA$151,0)),0)+IFERROR(INDEX('Hoja de Trabajo para listado'!$BC$155:$CB$1048576,MATCH($A425,'Hoja de Trabajo para listado'!$BC$155:$BC$1048576,0),MATCH((CUADRO!N$5&amp;$E425),'Hoja de Trabajo para listado'!$BC$151:$CB$151,0)),0)+IFERROR(INDEX('Hoja de Trabajo para listado'!$DE$153:$DG$274,MATCH($A425,'Hoja de Trabajo para listado'!$DE$153:$DE$1048576,0),MATCH((CUADRO!N$5&amp;$E425),'Hoja de Trabajo para listado'!$DE$151:$DG$151,0)),0)+IFERROR(INDEX('Hoja de Trabajo para listado'!$CD$155:$DC$1048576,MATCH($A425,'Hoja de Trabajo para listado'!$CD$155:$CD$1048576,0),MATCH((CUADRO!N$5&amp;$E425),'Hoja de Trabajo para listado'!$CD$151:$DC$151,0)),0)</f>
        <v>0</v>
      </c>
      <c r="O425" s="245">
        <f ca="1">+IFERROR(INDEX('Hoja de Trabajo para listado'!$A$155:$Z$1048576,MATCH($A425,'Hoja de Trabajo para listado'!$A$155:$A$1048576,0),MATCH((CUADRO!O$5&amp;$E425),'Hoja de Trabajo para listado'!$A$151:$Z$151,0)),0)+IFERROR(INDEX('Hoja de Trabajo para listado'!$AB$155:$BA$1048576,MATCH($A425,'Hoja de Trabajo para listado'!$AB$155:$AB$1048576,0),MATCH((CUADRO!O$5&amp;$E425),'Hoja de Trabajo para listado'!$AB$151:$BA$151,0)),0)+IFERROR(INDEX('Hoja de Trabajo para listado'!$BC$155:$CB$1048576,MATCH($A425,'Hoja de Trabajo para listado'!$BC$155:$BC$1048576,0),MATCH((CUADRO!O$5&amp;$E425),'Hoja de Trabajo para listado'!$BC$151:$CB$151,0)),0)+IFERROR(INDEX('Hoja de Trabajo para listado'!$DE$153:$DG$274,MATCH($A425,'Hoja de Trabajo para listado'!$DE$153:$DE$1048576,0),MATCH((CUADRO!O$5&amp;$E425),'Hoja de Trabajo para listado'!$DE$151:$DG$151,0)),0)+IFERROR(INDEX('Hoja de Trabajo para listado'!$CD$155:$DC$1048576,MATCH($A425,'Hoja de Trabajo para listado'!$CD$155:$CD$1048576,0),MATCH((CUADRO!O$5&amp;$E425),'Hoja de Trabajo para listado'!$CD$151:$DC$151,0)),0)</f>
        <v>0</v>
      </c>
      <c r="P425" s="245">
        <f ca="1">+IFERROR(INDEX('Hoja de Trabajo para listado'!$A$155:$Z$1048576,MATCH($A425,'Hoja de Trabajo para listado'!$A$155:$A$1048576,0),MATCH((CUADRO!P$5&amp;$E425),'Hoja de Trabajo para listado'!$A$151:$Z$151,0)),0)+IFERROR(INDEX('Hoja de Trabajo para listado'!$AB$155:$BA$1048576,MATCH($A425,'Hoja de Trabajo para listado'!$AB$155:$AB$1048576,0),MATCH((CUADRO!P$5&amp;$E425),'Hoja de Trabajo para listado'!$AB$151:$BA$151,0)),0)+IFERROR(INDEX('Hoja de Trabajo para listado'!$BC$155:$CB$1048576,MATCH($A425,'Hoja de Trabajo para listado'!$BC$155:$BC$1048576,0),MATCH((CUADRO!P$5&amp;$E425),'Hoja de Trabajo para listado'!$BC$151:$CB$151,0)),0)+IFERROR(INDEX('Hoja de Trabajo para listado'!$DE$153:$DG$274,MATCH($A425,'Hoja de Trabajo para listado'!$DE$153:$DE$1048576,0),MATCH((CUADRO!P$5&amp;$E425),'Hoja de Trabajo para listado'!$DE$151:$DG$151,0)),0)+IFERROR(INDEX('Hoja de Trabajo para listado'!$CD$155:$DC$1048576,MATCH($A425,'Hoja de Trabajo para listado'!$CD$155:$CD$1048576,0),MATCH((CUADRO!P$5&amp;$E425),'Hoja de Trabajo para listado'!$CD$151:$DC$151,0)),0)</f>
        <v>0</v>
      </c>
      <c r="Q425" s="245">
        <f ca="1">+IFERROR(INDEX('Hoja de Trabajo para listado'!$A$155:$Z$1048576,MATCH($A425,'Hoja de Trabajo para listado'!$A$155:$A$1048576,0),MATCH((CUADRO!Q$5&amp;$E425),'Hoja de Trabajo para listado'!$A$151:$Z$151,0)),0)+IFERROR(INDEX('Hoja de Trabajo para listado'!$AB$155:$BA$1048576,MATCH($A425,'Hoja de Trabajo para listado'!$AB$155:$AB$1048576,0),MATCH((CUADRO!Q$5&amp;$E425),'Hoja de Trabajo para listado'!$AB$151:$BA$151,0)),0)+IFERROR(INDEX('Hoja de Trabajo para listado'!$BC$155:$CB$1048576,MATCH($A425,'Hoja de Trabajo para listado'!$BC$155:$BC$1048576,0),MATCH((CUADRO!Q$5&amp;$E425),'Hoja de Trabajo para listado'!$BC$151:$CB$151,0)),0)+IFERROR(INDEX('Hoja de Trabajo para listado'!$DE$153:$DG$274,MATCH($A425,'Hoja de Trabajo para listado'!$DE$153:$DE$1048576,0),MATCH((CUADRO!Q$5&amp;$E425),'Hoja de Trabajo para listado'!$DE$151:$DG$151,0)),0)+IFERROR(INDEX('Hoja de Trabajo para listado'!$CD$155:$DC$1048576,MATCH($A425,'Hoja de Trabajo para listado'!$CD$155:$CD$1048576,0),MATCH((CUADRO!Q$5&amp;$E425),'Hoja de Trabajo para listado'!$CD$151:$DC$151,0)),0)</f>
        <v>0</v>
      </c>
      <c r="R425" s="245">
        <f t="shared" ca="1" si="15"/>
        <v>0</v>
      </c>
      <c r="S425" s="259">
        <f ca="1">+R424+R425</f>
        <v>0</v>
      </c>
      <c r="T425" s="245">
        <f ca="1">+S425</f>
        <v>0</v>
      </c>
      <c r="U425" s="244">
        <f t="shared" si="16"/>
        <v>2</v>
      </c>
      <c r="V425" s="333" t="str">
        <f>+VLOOKUP(A425,bd_lista!$A$3:$E$590,5,FALSE)</f>
        <v>Gobiernos Autónomos Departamentales</v>
      </c>
      <c r="W425" s="384"/>
      <c r="X425" s="242">
        <f>+VLOOKUP(A425,[3]Sheet1!$A$13:$D$744,4,FALSE)</f>
        <v>0</v>
      </c>
      <c r="Y425" s="242" t="e">
        <f>+VLOOKUP(X425,bd_lista!$A$3:$C$590,3,FALSE)</f>
        <v>#N/A</v>
      </c>
      <c r="Z425" s="292"/>
      <c r="AA425" s="293"/>
    </row>
    <row r="426" spans="1:27" customFormat="1" ht="27" hidden="1" customHeight="1">
      <c r="A426" s="32">
        <v>906</v>
      </c>
      <c r="B426" s="388">
        <f>+A426</f>
        <v>906</v>
      </c>
      <c r="C426" s="247" t="str">
        <f>+VLOOKUP(A426,bd_lista!$A$3:$C$590,3,FALSE)</f>
        <v>Gobierno Autónomo Departamental de Tarija</v>
      </c>
      <c r="D426" s="385" t="str">
        <f>+C426</f>
        <v>Gobierno Autónomo Departamental de Tarija</v>
      </c>
      <c r="E426" s="242" t="s">
        <v>1304</v>
      </c>
      <c r="F426" s="243">
        <f ca="1">+IFERROR(INDEX('Hoja de Trabajo para listado'!$A$155:$Z$1048576,MATCH($A426,'Hoja de Trabajo para listado'!$A$155:$A$1048576,0),MATCH((CUADRO!F$5&amp;$E426),'Hoja de Trabajo para listado'!$A$151:$Z$151,0)),0)+IFERROR(INDEX('Hoja de Trabajo para listado'!$AB$155:$BA$1048576,MATCH($A426,'Hoja de Trabajo para listado'!$AB$155:$AB$1048576,0),MATCH((CUADRO!F$5&amp;$E426),'Hoja de Trabajo para listado'!$AB$151:$BA$151,0)),0)+IFERROR(INDEX('Hoja de Trabajo para listado'!$BC$155:$CB$1048576,MATCH($A426,'Hoja de Trabajo para listado'!$BC$155:$BC$1048576,0),MATCH((CUADRO!F$5&amp;$E426),'Hoja de Trabajo para listado'!$BC$151:$CB$151,0)),0)+IFERROR(INDEX('Hoja de Trabajo para listado'!$DE$153:$DG$274,MATCH($A426,'Hoja de Trabajo para listado'!$DE$153:$DE$1048576,0),MATCH((CUADRO!F$5&amp;$E426),'Hoja de Trabajo para listado'!$DE$151:$DG$151,0)),0)+IFERROR(INDEX('Hoja de Trabajo para listado'!$CD$155:$DC$1048576,MATCH($A426,'Hoja de Trabajo para listado'!$CD$155:$CD$1048576,0),MATCH((CUADRO!F$5&amp;$E426),'Hoja de Trabajo para listado'!$CD$151:$DC$151,0)),0)</f>
        <v>0</v>
      </c>
      <c r="G426" s="243">
        <f ca="1">+IFERROR(INDEX('Hoja de Trabajo para listado'!$A$155:$Z$1048576,MATCH($A426,'Hoja de Trabajo para listado'!$A$155:$A$1048576,0),MATCH((CUADRO!G$5&amp;$E426),'Hoja de Trabajo para listado'!$A$151:$Z$151,0)),0)+IFERROR(INDEX('Hoja de Trabajo para listado'!$AB$155:$BA$1048576,MATCH($A426,'Hoja de Trabajo para listado'!$AB$155:$AB$1048576,0),MATCH((CUADRO!G$5&amp;$E426),'Hoja de Trabajo para listado'!$AB$151:$BA$151,0)),0)+IFERROR(INDEX('Hoja de Trabajo para listado'!$BC$155:$CB$1048576,MATCH($A426,'Hoja de Trabajo para listado'!$BC$155:$BC$1048576,0),MATCH((CUADRO!G$5&amp;$E426),'Hoja de Trabajo para listado'!$BC$151:$CB$151,0)),0)+IFERROR(INDEX('Hoja de Trabajo para listado'!$DE$153:$DG$274,MATCH($A426,'Hoja de Trabajo para listado'!$DE$153:$DE$1048576,0),MATCH((CUADRO!G$5&amp;$E426),'Hoja de Trabajo para listado'!$DE$151:$DG$151,0)),0)+IFERROR(INDEX('Hoja de Trabajo para listado'!$CD$155:$DC$1048576,MATCH($A426,'Hoja de Trabajo para listado'!$CD$155:$CD$1048576,0),MATCH((CUADRO!G$5&amp;$E426),'Hoja de Trabajo para listado'!$CD$151:$DC$151,0)),0)</f>
        <v>0</v>
      </c>
      <c r="H426" s="243">
        <f ca="1">+IFERROR(INDEX('Hoja de Trabajo para listado'!$A$155:$Z$1048576,MATCH($A426,'Hoja de Trabajo para listado'!$A$155:$A$1048576,0),MATCH((CUADRO!H$5&amp;$E426),'Hoja de Trabajo para listado'!$A$151:$Z$151,0)),0)+IFERROR(INDEX('Hoja de Trabajo para listado'!$AB$155:$BA$1048576,MATCH($A426,'Hoja de Trabajo para listado'!$AB$155:$AB$1048576,0),MATCH((CUADRO!H$5&amp;$E426),'Hoja de Trabajo para listado'!$AB$151:$BA$151,0)),0)+IFERROR(INDEX('Hoja de Trabajo para listado'!$BC$155:$CB$1048576,MATCH($A426,'Hoja de Trabajo para listado'!$BC$155:$BC$1048576,0),MATCH((CUADRO!H$5&amp;$E426),'Hoja de Trabajo para listado'!$BC$151:$CB$151,0)),0)+IFERROR(INDEX('Hoja de Trabajo para listado'!$DE$153:$DG$274,MATCH($A426,'Hoja de Trabajo para listado'!$DE$153:$DE$1048576,0),MATCH((CUADRO!H$5&amp;$E426),'Hoja de Trabajo para listado'!$DE$151:$DG$151,0)),0)+IFERROR(INDEX('Hoja de Trabajo para listado'!$CD$155:$DC$1048576,MATCH($A426,'Hoja de Trabajo para listado'!$CD$155:$CD$1048576,0),MATCH((CUADRO!H$5&amp;$E426),'Hoja de Trabajo para listado'!$CD$151:$DC$151,0)),0)</f>
        <v>0</v>
      </c>
      <c r="I426" s="243">
        <f ca="1">+IFERROR(INDEX('Hoja de Trabajo para listado'!$A$155:$Z$1048576,MATCH($A426,'Hoja de Trabajo para listado'!$A$155:$A$1048576,0),MATCH((CUADRO!I$5&amp;$E426),'Hoja de Trabajo para listado'!$A$151:$Z$151,0)),0)+IFERROR(INDEX('Hoja de Trabajo para listado'!$AB$155:$BA$1048576,MATCH($A426,'Hoja de Trabajo para listado'!$AB$155:$AB$1048576,0),MATCH((CUADRO!I$5&amp;$E426),'Hoja de Trabajo para listado'!$AB$151:$BA$151,0)),0)+IFERROR(INDEX('Hoja de Trabajo para listado'!$BC$155:$CB$1048576,MATCH($A426,'Hoja de Trabajo para listado'!$BC$155:$BC$1048576,0),MATCH((CUADRO!I$5&amp;$E426),'Hoja de Trabajo para listado'!$BC$151:$CB$151,0)),0)+IFERROR(INDEX('Hoja de Trabajo para listado'!$DE$153:$DG$274,MATCH($A426,'Hoja de Trabajo para listado'!$DE$153:$DE$1048576,0),MATCH((CUADRO!I$5&amp;$E426),'Hoja de Trabajo para listado'!$DE$151:$DG$151,0)),0)+IFERROR(INDEX('Hoja de Trabajo para listado'!$CD$155:$DC$1048576,MATCH($A426,'Hoja de Trabajo para listado'!$CD$155:$CD$1048576,0),MATCH((CUADRO!I$5&amp;$E426),'Hoja de Trabajo para listado'!$CD$151:$DC$151,0)),0)</f>
        <v>0</v>
      </c>
      <c r="J426" s="243">
        <f ca="1">+IFERROR(INDEX('Hoja de Trabajo para listado'!$A$155:$Z$1048576,MATCH($A426,'Hoja de Trabajo para listado'!$A$155:$A$1048576,0),MATCH((CUADRO!J$5&amp;$E426),'Hoja de Trabajo para listado'!$A$151:$Z$151,0)),0)+IFERROR(INDEX('Hoja de Trabajo para listado'!$AB$155:$BA$1048576,MATCH($A426,'Hoja de Trabajo para listado'!$AB$155:$AB$1048576,0),MATCH((CUADRO!J$5&amp;$E426),'Hoja de Trabajo para listado'!$AB$151:$BA$151,0)),0)+IFERROR(INDEX('Hoja de Trabajo para listado'!$BC$155:$CB$1048576,MATCH($A426,'Hoja de Trabajo para listado'!$BC$155:$BC$1048576,0),MATCH((CUADRO!J$5&amp;$E426),'Hoja de Trabajo para listado'!$BC$151:$CB$151,0)),0)+IFERROR(INDEX('Hoja de Trabajo para listado'!$DE$153:$DG$274,MATCH($A426,'Hoja de Trabajo para listado'!$DE$153:$DE$1048576,0),MATCH((CUADRO!J$5&amp;$E426),'Hoja de Trabajo para listado'!$DE$151:$DG$151,0)),0)+IFERROR(INDEX('Hoja de Trabajo para listado'!$CD$155:$DC$1048576,MATCH($A426,'Hoja de Trabajo para listado'!$CD$155:$CD$1048576,0),MATCH((CUADRO!J$5&amp;$E426),'Hoja de Trabajo para listado'!$CD$151:$DC$151,0)),0)</f>
        <v>0</v>
      </c>
      <c r="K426" s="243">
        <f ca="1">+IFERROR(INDEX('Hoja de Trabajo para listado'!$A$155:$Z$1048576,MATCH($A426,'Hoja de Trabajo para listado'!$A$155:$A$1048576,0),MATCH((CUADRO!K$5&amp;$E426),'Hoja de Trabajo para listado'!$A$151:$Z$151,0)),0)+IFERROR(INDEX('Hoja de Trabajo para listado'!$AB$155:$BA$1048576,MATCH($A426,'Hoja de Trabajo para listado'!$AB$155:$AB$1048576,0),MATCH((CUADRO!K$5&amp;$E426),'Hoja de Trabajo para listado'!$AB$151:$BA$151,0)),0)+IFERROR(INDEX('Hoja de Trabajo para listado'!$BC$155:$CB$1048576,MATCH($A426,'Hoja de Trabajo para listado'!$BC$155:$BC$1048576,0),MATCH((CUADRO!K$5&amp;$E426),'Hoja de Trabajo para listado'!$BC$151:$CB$151,0)),0)+IFERROR(INDEX('Hoja de Trabajo para listado'!$DE$153:$DG$274,MATCH($A426,'Hoja de Trabajo para listado'!$DE$153:$DE$1048576,0),MATCH((CUADRO!K$5&amp;$E426),'Hoja de Trabajo para listado'!$DE$151:$DG$151,0)),0)+IFERROR(INDEX('Hoja de Trabajo para listado'!$CD$155:$DC$1048576,MATCH($A426,'Hoja de Trabajo para listado'!$CD$155:$CD$1048576,0),MATCH((CUADRO!K$5&amp;$E426),'Hoja de Trabajo para listado'!$CD$151:$DC$151,0)),0)</f>
        <v>0</v>
      </c>
      <c r="L426" s="243">
        <f ca="1">+IFERROR(INDEX('Hoja de Trabajo para listado'!$A$155:$Z$1048576,MATCH($A426,'Hoja de Trabajo para listado'!$A$155:$A$1048576,0),MATCH((CUADRO!L$5&amp;$E426),'Hoja de Trabajo para listado'!$A$151:$Z$151,0)),0)+IFERROR(INDEX('Hoja de Trabajo para listado'!$AB$155:$BA$1048576,MATCH($A426,'Hoja de Trabajo para listado'!$AB$155:$AB$1048576,0),MATCH((CUADRO!L$5&amp;$E426),'Hoja de Trabajo para listado'!$AB$151:$BA$151,0)),0)+IFERROR(INDEX('Hoja de Trabajo para listado'!$BC$155:$CB$1048576,MATCH($A426,'Hoja de Trabajo para listado'!$BC$155:$BC$1048576,0),MATCH((CUADRO!L$5&amp;$E426),'Hoja de Trabajo para listado'!$BC$151:$CB$151,0)),0)+IFERROR(INDEX('Hoja de Trabajo para listado'!$DE$153:$DG$274,MATCH($A426,'Hoja de Trabajo para listado'!$DE$153:$DE$1048576,0),MATCH((CUADRO!L$5&amp;$E426),'Hoja de Trabajo para listado'!$DE$151:$DG$151,0)),0)+IFERROR(INDEX('Hoja de Trabajo para listado'!$CD$155:$DC$1048576,MATCH($A426,'Hoja de Trabajo para listado'!$CD$155:$CD$1048576,0),MATCH((CUADRO!L$5&amp;$E426),'Hoja de Trabajo para listado'!$CD$151:$DC$151,0)),0)</f>
        <v>0</v>
      </c>
      <c r="M426" s="243">
        <f ca="1">+IFERROR(INDEX('Hoja de Trabajo para listado'!$A$155:$Z$1048576,MATCH($A426,'Hoja de Trabajo para listado'!$A$155:$A$1048576,0),MATCH((CUADRO!M$5&amp;$E426),'Hoja de Trabajo para listado'!$A$151:$Z$151,0)),0)+IFERROR(INDEX('Hoja de Trabajo para listado'!$AB$155:$BA$1048576,MATCH($A426,'Hoja de Trabajo para listado'!$AB$155:$AB$1048576,0),MATCH((CUADRO!M$5&amp;$E426),'Hoja de Trabajo para listado'!$AB$151:$BA$151,0)),0)+IFERROR(INDEX('Hoja de Trabajo para listado'!$BC$155:$CB$1048576,MATCH($A426,'Hoja de Trabajo para listado'!$BC$155:$BC$1048576,0),MATCH((CUADRO!M$5&amp;$E426),'Hoja de Trabajo para listado'!$BC$151:$CB$151,0)),0)+IFERROR(INDEX('Hoja de Trabajo para listado'!$DE$153:$DG$274,MATCH($A426,'Hoja de Trabajo para listado'!$DE$153:$DE$1048576,0),MATCH((CUADRO!M$5&amp;$E426),'Hoja de Trabajo para listado'!$DE$151:$DG$151,0)),0)+IFERROR(INDEX('Hoja de Trabajo para listado'!$CD$155:$DC$1048576,MATCH($A426,'Hoja de Trabajo para listado'!$CD$155:$CD$1048576,0),MATCH((CUADRO!M$5&amp;$E426),'Hoja de Trabajo para listado'!$CD$151:$DC$151,0)),0)</f>
        <v>0</v>
      </c>
      <c r="N426" s="243">
        <f ca="1">+IFERROR(INDEX('Hoja de Trabajo para listado'!$A$155:$Z$1048576,MATCH($A426,'Hoja de Trabajo para listado'!$A$155:$A$1048576,0),MATCH((CUADRO!N$5&amp;$E426),'Hoja de Trabajo para listado'!$A$151:$Z$151,0)),0)+IFERROR(INDEX('Hoja de Trabajo para listado'!$AB$155:$BA$1048576,MATCH($A426,'Hoja de Trabajo para listado'!$AB$155:$AB$1048576,0),MATCH((CUADRO!N$5&amp;$E426),'Hoja de Trabajo para listado'!$AB$151:$BA$151,0)),0)+IFERROR(INDEX('Hoja de Trabajo para listado'!$BC$155:$CB$1048576,MATCH($A426,'Hoja de Trabajo para listado'!$BC$155:$BC$1048576,0),MATCH((CUADRO!N$5&amp;$E426),'Hoja de Trabajo para listado'!$BC$151:$CB$151,0)),0)+IFERROR(INDEX('Hoja de Trabajo para listado'!$DE$153:$DG$274,MATCH($A426,'Hoja de Trabajo para listado'!$DE$153:$DE$1048576,0),MATCH((CUADRO!N$5&amp;$E426),'Hoja de Trabajo para listado'!$DE$151:$DG$151,0)),0)+IFERROR(INDEX('Hoja de Trabajo para listado'!$CD$155:$DC$1048576,MATCH($A426,'Hoja de Trabajo para listado'!$CD$155:$CD$1048576,0),MATCH((CUADRO!N$5&amp;$E426),'Hoja de Trabajo para listado'!$CD$151:$DC$151,0)),0)</f>
        <v>0</v>
      </c>
      <c r="O426" s="243">
        <f ca="1">+IFERROR(INDEX('Hoja de Trabajo para listado'!$A$155:$Z$1048576,MATCH($A426,'Hoja de Trabajo para listado'!$A$155:$A$1048576,0),MATCH((CUADRO!O$5&amp;$E426),'Hoja de Trabajo para listado'!$A$151:$Z$151,0)),0)+IFERROR(INDEX('Hoja de Trabajo para listado'!$AB$155:$BA$1048576,MATCH($A426,'Hoja de Trabajo para listado'!$AB$155:$AB$1048576,0),MATCH((CUADRO!O$5&amp;$E426),'Hoja de Trabajo para listado'!$AB$151:$BA$151,0)),0)+IFERROR(INDEX('Hoja de Trabajo para listado'!$BC$155:$CB$1048576,MATCH($A426,'Hoja de Trabajo para listado'!$BC$155:$BC$1048576,0),MATCH((CUADRO!O$5&amp;$E426),'Hoja de Trabajo para listado'!$BC$151:$CB$151,0)),0)+IFERROR(INDEX('Hoja de Trabajo para listado'!$DE$153:$DG$274,MATCH($A426,'Hoja de Trabajo para listado'!$DE$153:$DE$1048576,0),MATCH((CUADRO!O$5&amp;$E426),'Hoja de Trabajo para listado'!$DE$151:$DG$151,0)),0)+IFERROR(INDEX('Hoja de Trabajo para listado'!$CD$155:$DC$1048576,MATCH($A426,'Hoja de Trabajo para listado'!$CD$155:$CD$1048576,0),MATCH((CUADRO!O$5&amp;$E426),'Hoja de Trabajo para listado'!$CD$151:$DC$151,0)),0)</f>
        <v>0</v>
      </c>
      <c r="P426" s="243">
        <f ca="1">+IFERROR(INDEX('Hoja de Trabajo para listado'!$A$155:$Z$1048576,MATCH($A426,'Hoja de Trabajo para listado'!$A$155:$A$1048576,0),MATCH((CUADRO!P$5&amp;$E426),'Hoja de Trabajo para listado'!$A$151:$Z$151,0)),0)+IFERROR(INDEX('Hoja de Trabajo para listado'!$AB$155:$BA$1048576,MATCH($A426,'Hoja de Trabajo para listado'!$AB$155:$AB$1048576,0),MATCH((CUADRO!P$5&amp;$E426),'Hoja de Trabajo para listado'!$AB$151:$BA$151,0)),0)+IFERROR(INDEX('Hoja de Trabajo para listado'!$BC$155:$CB$1048576,MATCH($A426,'Hoja de Trabajo para listado'!$BC$155:$BC$1048576,0),MATCH((CUADRO!P$5&amp;$E426),'Hoja de Trabajo para listado'!$BC$151:$CB$151,0)),0)+IFERROR(INDEX('Hoja de Trabajo para listado'!$DE$153:$DG$274,MATCH($A426,'Hoja de Trabajo para listado'!$DE$153:$DE$1048576,0),MATCH((CUADRO!P$5&amp;$E426),'Hoja de Trabajo para listado'!$DE$151:$DG$151,0)),0)+IFERROR(INDEX('Hoja de Trabajo para listado'!$CD$155:$DC$1048576,MATCH($A426,'Hoja de Trabajo para listado'!$CD$155:$CD$1048576,0),MATCH((CUADRO!P$5&amp;$E426),'Hoja de Trabajo para listado'!$CD$151:$DC$151,0)),0)</f>
        <v>0</v>
      </c>
      <c r="Q426" s="243">
        <f ca="1">+IFERROR(INDEX('Hoja de Trabajo para listado'!$A$155:$Z$1048576,MATCH($A426,'Hoja de Trabajo para listado'!$A$155:$A$1048576,0),MATCH((CUADRO!Q$5&amp;$E426),'Hoja de Trabajo para listado'!$A$151:$Z$151,0)),0)+IFERROR(INDEX('Hoja de Trabajo para listado'!$AB$155:$BA$1048576,MATCH($A426,'Hoja de Trabajo para listado'!$AB$155:$AB$1048576,0),MATCH((CUADRO!Q$5&amp;$E426),'Hoja de Trabajo para listado'!$AB$151:$BA$151,0)),0)+IFERROR(INDEX('Hoja de Trabajo para listado'!$BC$155:$CB$1048576,MATCH($A426,'Hoja de Trabajo para listado'!$BC$155:$BC$1048576,0),MATCH((CUADRO!Q$5&amp;$E426),'Hoja de Trabajo para listado'!$BC$151:$CB$151,0)),0)+IFERROR(INDEX('Hoja de Trabajo para listado'!$DE$153:$DG$274,MATCH($A426,'Hoja de Trabajo para listado'!$DE$153:$DE$1048576,0),MATCH((CUADRO!Q$5&amp;$E426),'Hoja de Trabajo para listado'!$DE$151:$DG$151,0)),0)+IFERROR(INDEX('Hoja de Trabajo para listado'!$CD$155:$DC$1048576,MATCH($A426,'Hoja de Trabajo para listado'!$CD$155:$CD$1048576,0),MATCH((CUADRO!Q$5&amp;$E426),'Hoja de Trabajo para listado'!$CD$151:$DC$151,0)),0)</f>
        <v>0</v>
      </c>
      <c r="R426" s="243">
        <f t="shared" ca="1" si="15"/>
        <v>0</v>
      </c>
      <c r="S426" s="249"/>
      <c r="T426" s="243">
        <f ca="1">+T427</f>
        <v>23034.9</v>
      </c>
      <c r="U426" s="242">
        <f t="shared" si="16"/>
        <v>1</v>
      </c>
      <c r="V426" s="333" t="str">
        <f>+VLOOKUP(A426,bd_lista!$A$3:$E$590,5,FALSE)</f>
        <v>Gobiernos Autónomos Departamentales</v>
      </c>
      <c r="W426" s="383" t="str">
        <f>+V426</f>
        <v>Gobiernos Autónomos Departamentales</v>
      </c>
      <c r="X426" s="242">
        <f>+VLOOKUP(A426,[3]Sheet1!$A$13:$D$744,4,FALSE)</f>
        <v>0</v>
      </c>
      <c r="Y426" s="242" t="e">
        <f>+VLOOKUP(X426,bd_lista!$A$3:$C$590,3,FALSE)</f>
        <v>#N/A</v>
      </c>
      <c r="Z426" s="294">
        <f>+X426</f>
        <v>0</v>
      </c>
      <c r="AA426" s="295" t="e">
        <f>+Y426</f>
        <v>#N/A</v>
      </c>
    </row>
    <row r="427" spans="1:27" customFormat="1" ht="27" hidden="1" customHeight="1">
      <c r="A427" s="32">
        <v>906</v>
      </c>
      <c r="B427" s="389"/>
      <c r="C427" s="247" t="str">
        <f>+VLOOKUP(A427,bd_lista!$A$3:$C$590,3,FALSE)</f>
        <v>Gobierno Autónomo Departamental de Tarija</v>
      </c>
      <c r="D427" s="386"/>
      <c r="E427" s="244" t="s">
        <v>1305</v>
      </c>
      <c r="F427" s="243">
        <f ca="1">+IFERROR(INDEX('Hoja de Trabajo para listado'!$A$155:$Z$1048576,MATCH($A427,'Hoja de Trabajo para listado'!$A$155:$A$1048576,0),MATCH((CUADRO!F$5&amp;$E427),'Hoja de Trabajo para listado'!$A$151:$Z$151,0)),0)+IFERROR(INDEX('Hoja de Trabajo para listado'!$AB$155:$BA$1048576,MATCH($A427,'Hoja de Trabajo para listado'!$AB$155:$AB$1048576,0),MATCH((CUADRO!F$5&amp;$E427),'Hoja de Trabajo para listado'!$AB$151:$BA$151,0)),0)+IFERROR(INDEX('Hoja de Trabajo para listado'!$BC$155:$CB$1048576,MATCH($A427,'Hoja de Trabajo para listado'!$BC$155:$BC$1048576,0),MATCH((CUADRO!F$5&amp;$E427),'Hoja de Trabajo para listado'!$BC$151:$CB$151,0)),0)+IFERROR(INDEX('Hoja de Trabajo para listado'!$DE$153:$DG$274,MATCH($A427,'Hoja de Trabajo para listado'!$DE$153:$DE$1048576,0),MATCH((CUADRO!F$5&amp;$E427),'Hoja de Trabajo para listado'!$DE$151:$DG$151,0)),0)+IFERROR(INDEX('Hoja de Trabajo para listado'!$CD$155:$DC$1048576,MATCH($A427,'Hoja de Trabajo para listado'!$CD$155:$CD$1048576,0),MATCH((CUADRO!F$5&amp;$E427),'Hoja de Trabajo para listado'!$CD$151:$DC$151,0)),0)</f>
        <v>23034.9</v>
      </c>
      <c r="G427" s="243">
        <f ca="1">+IFERROR(INDEX('Hoja de Trabajo para listado'!$A$155:$Z$1048576,MATCH($A427,'Hoja de Trabajo para listado'!$A$155:$A$1048576,0),MATCH((CUADRO!G$5&amp;$E427),'Hoja de Trabajo para listado'!$A$151:$Z$151,0)),0)+IFERROR(INDEX('Hoja de Trabajo para listado'!$AB$155:$BA$1048576,MATCH($A427,'Hoja de Trabajo para listado'!$AB$155:$AB$1048576,0),MATCH((CUADRO!G$5&amp;$E427),'Hoja de Trabajo para listado'!$AB$151:$BA$151,0)),0)+IFERROR(INDEX('Hoja de Trabajo para listado'!$BC$155:$CB$1048576,MATCH($A427,'Hoja de Trabajo para listado'!$BC$155:$BC$1048576,0),MATCH((CUADRO!G$5&amp;$E427),'Hoja de Trabajo para listado'!$BC$151:$CB$151,0)),0)+IFERROR(INDEX('Hoja de Trabajo para listado'!$DE$153:$DG$274,MATCH($A427,'Hoja de Trabajo para listado'!$DE$153:$DE$1048576,0),MATCH((CUADRO!G$5&amp;$E427),'Hoja de Trabajo para listado'!$DE$151:$DG$151,0)),0)+IFERROR(INDEX('Hoja de Trabajo para listado'!$CD$155:$DC$1048576,MATCH($A427,'Hoja de Trabajo para listado'!$CD$155:$CD$1048576,0),MATCH((CUADRO!G$5&amp;$E427),'Hoja de Trabajo para listado'!$CD$151:$DC$151,0)),0)</f>
        <v>0</v>
      </c>
      <c r="H427" s="243">
        <f ca="1">+IFERROR(INDEX('Hoja de Trabajo para listado'!$A$155:$Z$1048576,MATCH($A427,'Hoja de Trabajo para listado'!$A$155:$A$1048576,0),MATCH((CUADRO!H$5&amp;$E427),'Hoja de Trabajo para listado'!$A$151:$Z$151,0)),0)+IFERROR(INDEX('Hoja de Trabajo para listado'!$AB$155:$BA$1048576,MATCH($A427,'Hoja de Trabajo para listado'!$AB$155:$AB$1048576,0),MATCH((CUADRO!H$5&amp;$E427),'Hoja de Trabajo para listado'!$AB$151:$BA$151,0)),0)+IFERROR(INDEX('Hoja de Trabajo para listado'!$BC$155:$CB$1048576,MATCH($A427,'Hoja de Trabajo para listado'!$BC$155:$BC$1048576,0),MATCH((CUADRO!H$5&amp;$E427),'Hoja de Trabajo para listado'!$BC$151:$CB$151,0)),0)+IFERROR(INDEX('Hoja de Trabajo para listado'!$DE$153:$DG$274,MATCH($A427,'Hoja de Trabajo para listado'!$DE$153:$DE$1048576,0),MATCH((CUADRO!H$5&amp;$E427),'Hoja de Trabajo para listado'!$DE$151:$DG$151,0)),0)+IFERROR(INDEX('Hoja de Trabajo para listado'!$CD$155:$DC$1048576,MATCH($A427,'Hoja de Trabajo para listado'!$CD$155:$CD$1048576,0),MATCH((CUADRO!H$5&amp;$E427),'Hoja de Trabajo para listado'!$CD$151:$DC$151,0)),0)</f>
        <v>0</v>
      </c>
      <c r="I427" s="243">
        <f ca="1">+IFERROR(INDEX('Hoja de Trabajo para listado'!$A$155:$Z$1048576,MATCH($A427,'Hoja de Trabajo para listado'!$A$155:$A$1048576,0),MATCH((CUADRO!I$5&amp;$E427),'Hoja de Trabajo para listado'!$A$151:$Z$151,0)),0)+IFERROR(INDEX('Hoja de Trabajo para listado'!$AB$155:$BA$1048576,MATCH($A427,'Hoja de Trabajo para listado'!$AB$155:$AB$1048576,0),MATCH((CUADRO!I$5&amp;$E427),'Hoja de Trabajo para listado'!$AB$151:$BA$151,0)),0)+IFERROR(INDEX('Hoja de Trabajo para listado'!$BC$155:$CB$1048576,MATCH($A427,'Hoja de Trabajo para listado'!$BC$155:$BC$1048576,0),MATCH((CUADRO!I$5&amp;$E427),'Hoja de Trabajo para listado'!$BC$151:$CB$151,0)),0)+IFERROR(INDEX('Hoja de Trabajo para listado'!$DE$153:$DG$274,MATCH($A427,'Hoja de Trabajo para listado'!$DE$153:$DE$1048576,0),MATCH((CUADRO!I$5&amp;$E427),'Hoja de Trabajo para listado'!$DE$151:$DG$151,0)),0)+IFERROR(INDEX('Hoja de Trabajo para listado'!$CD$155:$DC$1048576,MATCH($A427,'Hoja de Trabajo para listado'!$CD$155:$CD$1048576,0),MATCH((CUADRO!I$5&amp;$E427),'Hoja de Trabajo para listado'!$CD$151:$DC$151,0)),0)</f>
        <v>0</v>
      </c>
      <c r="J427" s="243">
        <f ca="1">+IFERROR(INDEX('Hoja de Trabajo para listado'!$A$155:$Z$1048576,MATCH($A427,'Hoja de Trabajo para listado'!$A$155:$A$1048576,0),MATCH((CUADRO!J$5&amp;$E427),'Hoja de Trabajo para listado'!$A$151:$Z$151,0)),0)+IFERROR(INDEX('Hoja de Trabajo para listado'!$AB$155:$BA$1048576,MATCH($A427,'Hoja de Trabajo para listado'!$AB$155:$AB$1048576,0),MATCH((CUADRO!J$5&amp;$E427),'Hoja de Trabajo para listado'!$AB$151:$BA$151,0)),0)+IFERROR(INDEX('Hoja de Trabajo para listado'!$BC$155:$CB$1048576,MATCH($A427,'Hoja de Trabajo para listado'!$BC$155:$BC$1048576,0),MATCH((CUADRO!J$5&amp;$E427),'Hoja de Trabajo para listado'!$BC$151:$CB$151,0)),0)+IFERROR(INDEX('Hoja de Trabajo para listado'!$DE$153:$DG$274,MATCH($A427,'Hoja de Trabajo para listado'!$DE$153:$DE$1048576,0),MATCH((CUADRO!J$5&amp;$E427),'Hoja de Trabajo para listado'!$DE$151:$DG$151,0)),0)+IFERROR(INDEX('Hoja de Trabajo para listado'!$CD$155:$DC$1048576,MATCH($A427,'Hoja de Trabajo para listado'!$CD$155:$CD$1048576,0),MATCH((CUADRO!J$5&amp;$E427),'Hoja de Trabajo para listado'!$CD$151:$DC$151,0)),0)</f>
        <v>0</v>
      </c>
      <c r="K427" s="243">
        <f ca="1">+IFERROR(INDEX('Hoja de Trabajo para listado'!$A$155:$Z$1048576,MATCH($A427,'Hoja de Trabajo para listado'!$A$155:$A$1048576,0),MATCH((CUADRO!K$5&amp;$E427),'Hoja de Trabajo para listado'!$A$151:$Z$151,0)),0)+IFERROR(INDEX('Hoja de Trabajo para listado'!$AB$155:$BA$1048576,MATCH($A427,'Hoja de Trabajo para listado'!$AB$155:$AB$1048576,0),MATCH((CUADRO!K$5&amp;$E427),'Hoja de Trabajo para listado'!$AB$151:$BA$151,0)),0)+IFERROR(INDEX('Hoja de Trabajo para listado'!$BC$155:$CB$1048576,MATCH($A427,'Hoja de Trabajo para listado'!$BC$155:$BC$1048576,0),MATCH((CUADRO!K$5&amp;$E427),'Hoja de Trabajo para listado'!$BC$151:$CB$151,0)),0)+IFERROR(INDEX('Hoja de Trabajo para listado'!$DE$153:$DG$274,MATCH($A427,'Hoja de Trabajo para listado'!$DE$153:$DE$1048576,0),MATCH((CUADRO!K$5&amp;$E427),'Hoja de Trabajo para listado'!$DE$151:$DG$151,0)),0)+IFERROR(INDEX('Hoja de Trabajo para listado'!$CD$155:$DC$1048576,MATCH($A427,'Hoja de Trabajo para listado'!$CD$155:$CD$1048576,0),MATCH((CUADRO!K$5&amp;$E427),'Hoja de Trabajo para listado'!$CD$151:$DC$151,0)),0)</f>
        <v>0</v>
      </c>
      <c r="L427" s="243">
        <f ca="1">+IFERROR(INDEX('Hoja de Trabajo para listado'!$A$155:$Z$1048576,MATCH($A427,'Hoja de Trabajo para listado'!$A$155:$A$1048576,0),MATCH((CUADRO!L$5&amp;$E427),'Hoja de Trabajo para listado'!$A$151:$Z$151,0)),0)+IFERROR(INDEX('Hoja de Trabajo para listado'!$AB$155:$BA$1048576,MATCH($A427,'Hoja de Trabajo para listado'!$AB$155:$AB$1048576,0),MATCH((CUADRO!L$5&amp;$E427),'Hoja de Trabajo para listado'!$AB$151:$BA$151,0)),0)+IFERROR(INDEX('Hoja de Trabajo para listado'!$BC$155:$CB$1048576,MATCH($A427,'Hoja de Trabajo para listado'!$BC$155:$BC$1048576,0),MATCH((CUADRO!L$5&amp;$E427),'Hoja de Trabajo para listado'!$BC$151:$CB$151,0)),0)+IFERROR(INDEX('Hoja de Trabajo para listado'!$DE$153:$DG$274,MATCH($A427,'Hoja de Trabajo para listado'!$DE$153:$DE$1048576,0),MATCH((CUADRO!L$5&amp;$E427),'Hoja de Trabajo para listado'!$DE$151:$DG$151,0)),0)+IFERROR(INDEX('Hoja de Trabajo para listado'!$CD$155:$DC$1048576,MATCH($A427,'Hoja de Trabajo para listado'!$CD$155:$CD$1048576,0),MATCH((CUADRO!L$5&amp;$E427),'Hoja de Trabajo para listado'!$CD$151:$DC$151,0)),0)</f>
        <v>0</v>
      </c>
      <c r="M427" s="243">
        <f ca="1">+IFERROR(INDEX('Hoja de Trabajo para listado'!$A$155:$Z$1048576,MATCH($A427,'Hoja de Trabajo para listado'!$A$155:$A$1048576,0),MATCH((CUADRO!M$5&amp;$E427),'Hoja de Trabajo para listado'!$A$151:$Z$151,0)),0)+IFERROR(INDEX('Hoja de Trabajo para listado'!$AB$155:$BA$1048576,MATCH($A427,'Hoja de Trabajo para listado'!$AB$155:$AB$1048576,0),MATCH((CUADRO!M$5&amp;$E427),'Hoja de Trabajo para listado'!$AB$151:$BA$151,0)),0)+IFERROR(INDEX('Hoja de Trabajo para listado'!$BC$155:$CB$1048576,MATCH($A427,'Hoja de Trabajo para listado'!$BC$155:$BC$1048576,0),MATCH((CUADRO!M$5&amp;$E427),'Hoja de Trabajo para listado'!$BC$151:$CB$151,0)),0)+IFERROR(INDEX('Hoja de Trabajo para listado'!$DE$153:$DG$274,MATCH($A427,'Hoja de Trabajo para listado'!$DE$153:$DE$1048576,0),MATCH((CUADRO!M$5&amp;$E427),'Hoja de Trabajo para listado'!$DE$151:$DG$151,0)),0)+IFERROR(INDEX('Hoja de Trabajo para listado'!$CD$155:$DC$1048576,MATCH($A427,'Hoja de Trabajo para listado'!$CD$155:$CD$1048576,0),MATCH((CUADRO!M$5&amp;$E427),'Hoja de Trabajo para listado'!$CD$151:$DC$151,0)),0)</f>
        <v>0</v>
      </c>
      <c r="N427" s="243">
        <f ca="1">+IFERROR(INDEX('Hoja de Trabajo para listado'!$A$155:$Z$1048576,MATCH($A427,'Hoja de Trabajo para listado'!$A$155:$A$1048576,0),MATCH((CUADRO!N$5&amp;$E427),'Hoja de Trabajo para listado'!$A$151:$Z$151,0)),0)+IFERROR(INDEX('Hoja de Trabajo para listado'!$AB$155:$BA$1048576,MATCH($A427,'Hoja de Trabajo para listado'!$AB$155:$AB$1048576,0),MATCH((CUADRO!N$5&amp;$E427),'Hoja de Trabajo para listado'!$AB$151:$BA$151,0)),0)+IFERROR(INDEX('Hoja de Trabajo para listado'!$BC$155:$CB$1048576,MATCH($A427,'Hoja de Trabajo para listado'!$BC$155:$BC$1048576,0),MATCH((CUADRO!N$5&amp;$E427),'Hoja de Trabajo para listado'!$BC$151:$CB$151,0)),0)+IFERROR(INDEX('Hoja de Trabajo para listado'!$DE$153:$DG$274,MATCH($A427,'Hoja de Trabajo para listado'!$DE$153:$DE$1048576,0),MATCH((CUADRO!N$5&amp;$E427),'Hoja de Trabajo para listado'!$DE$151:$DG$151,0)),0)+IFERROR(INDEX('Hoja de Trabajo para listado'!$CD$155:$DC$1048576,MATCH($A427,'Hoja de Trabajo para listado'!$CD$155:$CD$1048576,0),MATCH((CUADRO!N$5&amp;$E427),'Hoja de Trabajo para listado'!$CD$151:$DC$151,0)),0)</f>
        <v>0</v>
      </c>
      <c r="O427" s="243">
        <f ca="1">+IFERROR(INDEX('Hoja de Trabajo para listado'!$A$155:$Z$1048576,MATCH($A427,'Hoja de Trabajo para listado'!$A$155:$A$1048576,0),MATCH((CUADRO!O$5&amp;$E427),'Hoja de Trabajo para listado'!$A$151:$Z$151,0)),0)+IFERROR(INDEX('Hoja de Trabajo para listado'!$AB$155:$BA$1048576,MATCH($A427,'Hoja de Trabajo para listado'!$AB$155:$AB$1048576,0),MATCH((CUADRO!O$5&amp;$E427),'Hoja de Trabajo para listado'!$AB$151:$BA$151,0)),0)+IFERROR(INDEX('Hoja de Trabajo para listado'!$BC$155:$CB$1048576,MATCH($A427,'Hoja de Trabajo para listado'!$BC$155:$BC$1048576,0),MATCH((CUADRO!O$5&amp;$E427),'Hoja de Trabajo para listado'!$BC$151:$CB$151,0)),0)+IFERROR(INDEX('Hoja de Trabajo para listado'!$DE$153:$DG$274,MATCH($A427,'Hoja de Trabajo para listado'!$DE$153:$DE$1048576,0),MATCH((CUADRO!O$5&amp;$E427),'Hoja de Trabajo para listado'!$DE$151:$DG$151,0)),0)+IFERROR(INDEX('Hoja de Trabajo para listado'!$CD$155:$DC$1048576,MATCH($A427,'Hoja de Trabajo para listado'!$CD$155:$CD$1048576,0),MATCH((CUADRO!O$5&amp;$E427),'Hoja de Trabajo para listado'!$CD$151:$DC$151,0)),0)</f>
        <v>0</v>
      </c>
      <c r="P427" s="243">
        <f ca="1">+IFERROR(INDEX('Hoja de Trabajo para listado'!$A$155:$Z$1048576,MATCH($A427,'Hoja de Trabajo para listado'!$A$155:$A$1048576,0),MATCH((CUADRO!P$5&amp;$E427),'Hoja de Trabajo para listado'!$A$151:$Z$151,0)),0)+IFERROR(INDEX('Hoja de Trabajo para listado'!$AB$155:$BA$1048576,MATCH($A427,'Hoja de Trabajo para listado'!$AB$155:$AB$1048576,0),MATCH((CUADRO!P$5&amp;$E427),'Hoja de Trabajo para listado'!$AB$151:$BA$151,0)),0)+IFERROR(INDEX('Hoja de Trabajo para listado'!$BC$155:$CB$1048576,MATCH($A427,'Hoja de Trabajo para listado'!$BC$155:$BC$1048576,0),MATCH((CUADRO!P$5&amp;$E427),'Hoja de Trabajo para listado'!$BC$151:$CB$151,0)),0)+IFERROR(INDEX('Hoja de Trabajo para listado'!$DE$153:$DG$274,MATCH($A427,'Hoja de Trabajo para listado'!$DE$153:$DE$1048576,0),MATCH((CUADRO!P$5&amp;$E427),'Hoja de Trabajo para listado'!$DE$151:$DG$151,0)),0)+IFERROR(INDEX('Hoja de Trabajo para listado'!$CD$155:$DC$1048576,MATCH($A427,'Hoja de Trabajo para listado'!$CD$155:$CD$1048576,0),MATCH((CUADRO!P$5&amp;$E427),'Hoja de Trabajo para listado'!$CD$151:$DC$151,0)),0)</f>
        <v>0</v>
      </c>
      <c r="Q427" s="243">
        <f ca="1">+IFERROR(INDEX('Hoja de Trabajo para listado'!$A$155:$Z$1048576,MATCH($A427,'Hoja de Trabajo para listado'!$A$155:$A$1048576,0),MATCH((CUADRO!Q$5&amp;$E427),'Hoja de Trabajo para listado'!$A$151:$Z$151,0)),0)+IFERROR(INDEX('Hoja de Trabajo para listado'!$AB$155:$BA$1048576,MATCH($A427,'Hoja de Trabajo para listado'!$AB$155:$AB$1048576,0),MATCH((CUADRO!Q$5&amp;$E427),'Hoja de Trabajo para listado'!$AB$151:$BA$151,0)),0)+IFERROR(INDEX('Hoja de Trabajo para listado'!$BC$155:$CB$1048576,MATCH($A427,'Hoja de Trabajo para listado'!$BC$155:$BC$1048576,0),MATCH((CUADRO!Q$5&amp;$E427),'Hoja de Trabajo para listado'!$BC$151:$CB$151,0)),0)+IFERROR(INDEX('Hoja de Trabajo para listado'!$DE$153:$DG$274,MATCH($A427,'Hoja de Trabajo para listado'!$DE$153:$DE$1048576,0),MATCH((CUADRO!Q$5&amp;$E427),'Hoja de Trabajo para listado'!$DE$151:$DG$151,0)),0)+IFERROR(INDEX('Hoja de Trabajo para listado'!$CD$155:$DC$1048576,MATCH($A427,'Hoja de Trabajo para listado'!$CD$155:$CD$1048576,0),MATCH((CUADRO!Q$5&amp;$E427),'Hoja de Trabajo para listado'!$CD$151:$DC$151,0)),0)</f>
        <v>0</v>
      </c>
      <c r="R427" s="243">
        <f t="shared" ca="1" si="15"/>
        <v>23034.9</v>
      </c>
      <c r="S427" s="249">
        <f ca="1">+R426+R427</f>
        <v>23034.9</v>
      </c>
      <c r="T427" s="243">
        <f ca="1">+S427</f>
        <v>23034.9</v>
      </c>
      <c r="U427" s="242">
        <f t="shared" si="16"/>
        <v>2</v>
      </c>
      <c r="V427" s="333" t="str">
        <f>+VLOOKUP(A427,bd_lista!$A$3:$E$590,5,FALSE)</f>
        <v>Gobiernos Autónomos Departamentales</v>
      </c>
      <c r="W427" s="384"/>
      <c r="X427" s="242">
        <f>+VLOOKUP(A427,[3]Sheet1!$A$13:$D$744,4,FALSE)</f>
        <v>0</v>
      </c>
      <c r="Y427" s="242" t="e">
        <f>+VLOOKUP(X427,bd_lista!$A$3:$C$590,3,FALSE)</f>
        <v>#N/A</v>
      </c>
      <c r="Z427" s="292"/>
      <c r="AA427" s="293"/>
    </row>
    <row r="428" spans="1:27" customFormat="1" ht="27" hidden="1" customHeight="1">
      <c r="A428" s="32">
        <v>907</v>
      </c>
      <c r="B428" s="388">
        <f>+A428</f>
        <v>907</v>
      </c>
      <c r="C428" s="247" t="str">
        <f>+VLOOKUP(A428,bd_lista!$A$3:$C$590,3,FALSE)</f>
        <v>Gobierno Autónomo Departamental de Santa Cruz</v>
      </c>
      <c r="D428" s="385" t="str">
        <f>+C428</f>
        <v>Gobierno Autónomo Departamental de Santa Cruz</v>
      </c>
      <c r="E428" s="242" t="s">
        <v>1304</v>
      </c>
      <c r="F428" s="243">
        <f ca="1">+IFERROR(INDEX('Hoja de Trabajo para listado'!$A$155:$Z$1048576,MATCH($A428,'Hoja de Trabajo para listado'!$A$155:$A$1048576,0),MATCH((CUADRO!F$5&amp;$E428),'Hoja de Trabajo para listado'!$A$151:$Z$151,0)),0)+IFERROR(INDEX('Hoja de Trabajo para listado'!$AB$155:$BA$1048576,MATCH($A428,'Hoja de Trabajo para listado'!$AB$155:$AB$1048576,0),MATCH((CUADRO!F$5&amp;$E428),'Hoja de Trabajo para listado'!$AB$151:$BA$151,0)),0)+IFERROR(INDEX('Hoja de Trabajo para listado'!$BC$155:$CB$1048576,MATCH($A428,'Hoja de Trabajo para listado'!$BC$155:$BC$1048576,0),MATCH((CUADRO!F$5&amp;$E428),'Hoja de Trabajo para listado'!$BC$151:$CB$151,0)),0)+IFERROR(INDEX('Hoja de Trabajo para listado'!$DE$153:$DG$274,MATCH($A428,'Hoja de Trabajo para listado'!$DE$153:$DE$1048576,0),MATCH((CUADRO!F$5&amp;$E428),'Hoja de Trabajo para listado'!$DE$151:$DG$151,0)),0)+IFERROR(INDEX('Hoja de Trabajo para listado'!$CD$155:$DC$1048576,MATCH($A428,'Hoja de Trabajo para listado'!$CD$155:$CD$1048576,0),MATCH((CUADRO!F$5&amp;$E428),'Hoja de Trabajo para listado'!$CD$151:$DC$151,0)),0)</f>
        <v>0</v>
      </c>
      <c r="G428" s="243">
        <f ca="1">+IFERROR(INDEX('Hoja de Trabajo para listado'!$A$155:$Z$1048576,MATCH($A428,'Hoja de Trabajo para listado'!$A$155:$A$1048576,0),MATCH((CUADRO!G$5&amp;$E428),'Hoja de Trabajo para listado'!$A$151:$Z$151,0)),0)+IFERROR(INDEX('Hoja de Trabajo para listado'!$AB$155:$BA$1048576,MATCH($A428,'Hoja de Trabajo para listado'!$AB$155:$AB$1048576,0),MATCH((CUADRO!G$5&amp;$E428),'Hoja de Trabajo para listado'!$AB$151:$BA$151,0)),0)+IFERROR(INDEX('Hoja de Trabajo para listado'!$BC$155:$CB$1048576,MATCH($A428,'Hoja de Trabajo para listado'!$BC$155:$BC$1048576,0),MATCH((CUADRO!G$5&amp;$E428),'Hoja de Trabajo para listado'!$BC$151:$CB$151,0)),0)+IFERROR(INDEX('Hoja de Trabajo para listado'!$DE$153:$DG$274,MATCH($A428,'Hoja de Trabajo para listado'!$DE$153:$DE$1048576,0),MATCH((CUADRO!G$5&amp;$E428),'Hoja de Trabajo para listado'!$DE$151:$DG$151,0)),0)+IFERROR(INDEX('Hoja de Trabajo para listado'!$CD$155:$DC$1048576,MATCH($A428,'Hoja de Trabajo para listado'!$CD$155:$CD$1048576,0),MATCH((CUADRO!G$5&amp;$E428),'Hoja de Trabajo para listado'!$CD$151:$DC$151,0)),0)</f>
        <v>0</v>
      </c>
      <c r="H428" s="243">
        <f ca="1">+IFERROR(INDEX('Hoja de Trabajo para listado'!$A$155:$Z$1048576,MATCH($A428,'Hoja de Trabajo para listado'!$A$155:$A$1048576,0),MATCH((CUADRO!H$5&amp;$E428),'Hoja de Trabajo para listado'!$A$151:$Z$151,0)),0)+IFERROR(INDEX('Hoja de Trabajo para listado'!$AB$155:$BA$1048576,MATCH($A428,'Hoja de Trabajo para listado'!$AB$155:$AB$1048576,0),MATCH((CUADRO!H$5&amp;$E428),'Hoja de Trabajo para listado'!$AB$151:$BA$151,0)),0)+IFERROR(INDEX('Hoja de Trabajo para listado'!$BC$155:$CB$1048576,MATCH($A428,'Hoja de Trabajo para listado'!$BC$155:$BC$1048576,0),MATCH((CUADRO!H$5&amp;$E428),'Hoja de Trabajo para listado'!$BC$151:$CB$151,0)),0)+IFERROR(INDEX('Hoja de Trabajo para listado'!$DE$153:$DG$274,MATCH($A428,'Hoja de Trabajo para listado'!$DE$153:$DE$1048576,0),MATCH((CUADRO!H$5&amp;$E428),'Hoja de Trabajo para listado'!$DE$151:$DG$151,0)),0)+IFERROR(INDEX('Hoja de Trabajo para listado'!$CD$155:$DC$1048576,MATCH($A428,'Hoja de Trabajo para listado'!$CD$155:$CD$1048576,0),MATCH((CUADRO!H$5&amp;$E428),'Hoja de Trabajo para listado'!$CD$151:$DC$151,0)),0)</f>
        <v>0</v>
      </c>
      <c r="I428" s="243">
        <f ca="1">+IFERROR(INDEX('Hoja de Trabajo para listado'!$A$155:$Z$1048576,MATCH($A428,'Hoja de Trabajo para listado'!$A$155:$A$1048576,0),MATCH((CUADRO!I$5&amp;$E428),'Hoja de Trabajo para listado'!$A$151:$Z$151,0)),0)+IFERROR(INDEX('Hoja de Trabajo para listado'!$AB$155:$BA$1048576,MATCH($A428,'Hoja de Trabajo para listado'!$AB$155:$AB$1048576,0),MATCH((CUADRO!I$5&amp;$E428),'Hoja de Trabajo para listado'!$AB$151:$BA$151,0)),0)+IFERROR(INDEX('Hoja de Trabajo para listado'!$BC$155:$CB$1048576,MATCH($A428,'Hoja de Trabajo para listado'!$BC$155:$BC$1048576,0),MATCH((CUADRO!I$5&amp;$E428),'Hoja de Trabajo para listado'!$BC$151:$CB$151,0)),0)+IFERROR(INDEX('Hoja de Trabajo para listado'!$DE$153:$DG$274,MATCH($A428,'Hoja de Trabajo para listado'!$DE$153:$DE$1048576,0),MATCH((CUADRO!I$5&amp;$E428),'Hoja de Trabajo para listado'!$DE$151:$DG$151,0)),0)+IFERROR(INDEX('Hoja de Trabajo para listado'!$CD$155:$DC$1048576,MATCH($A428,'Hoja de Trabajo para listado'!$CD$155:$CD$1048576,0),MATCH((CUADRO!I$5&amp;$E428),'Hoja de Trabajo para listado'!$CD$151:$DC$151,0)),0)</f>
        <v>0</v>
      </c>
      <c r="J428" s="243">
        <f ca="1">+IFERROR(INDEX('Hoja de Trabajo para listado'!$A$155:$Z$1048576,MATCH($A428,'Hoja de Trabajo para listado'!$A$155:$A$1048576,0),MATCH((CUADRO!J$5&amp;$E428),'Hoja de Trabajo para listado'!$A$151:$Z$151,0)),0)+IFERROR(INDEX('Hoja de Trabajo para listado'!$AB$155:$BA$1048576,MATCH($A428,'Hoja de Trabajo para listado'!$AB$155:$AB$1048576,0),MATCH((CUADRO!J$5&amp;$E428),'Hoja de Trabajo para listado'!$AB$151:$BA$151,0)),0)+IFERROR(INDEX('Hoja de Trabajo para listado'!$BC$155:$CB$1048576,MATCH($A428,'Hoja de Trabajo para listado'!$BC$155:$BC$1048576,0),MATCH((CUADRO!J$5&amp;$E428),'Hoja de Trabajo para listado'!$BC$151:$CB$151,0)),0)+IFERROR(INDEX('Hoja de Trabajo para listado'!$DE$153:$DG$274,MATCH($A428,'Hoja de Trabajo para listado'!$DE$153:$DE$1048576,0),MATCH((CUADRO!J$5&amp;$E428),'Hoja de Trabajo para listado'!$DE$151:$DG$151,0)),0)+IFERROR(INDEX('Hoja de Trabajo para listado'!$CD$155:$DC$1048576,MATCH($A428,'Hoja de Trabajo para listado'!$CD$155:$CD$1048576,0),MATCH((CUADRO!J$5&amp;$E428),'Hoja de Trabajo para listado'!$CD$151:$DC$151,0)),0)</f>
        <v>0</v>
      </c>
      <c r="K428" s="243">
        <f ca="1">+IFERROR(INDEX('Hoja de Trabajo para listado'!$A$155:$Z$1048576,MATCH($A428,'Hoja de Trabajo para listado'!$A$155:$A$1048576,0),MATCH((CUADRO!K$5&amp;$E428),'Hoja de Trabajo para listado'!$A$151:$Z$151,0)),0)+IFERROR(INDEX('Hoja de Trabajo para listado'!$AB$155:$BA$1048576,MATCH($A428,'Hoja de Trabajo para listado'!$AB$155:$AB$1048576,0),MATCH((CUADRO!K$5&amp;$E428),'Hoja de Trabajo para listado'!$AB$151:$BA$151,0)),0)+IFERROR(INDEX('Hoja de Trabajo para listado'!$BC$155:$CB$1048576,MATCH($A428,'Hoja de Trabajo para listado'!$BC$155:$BC$1048576,0),MATCH((CUADRO!K$5&amp;$E428),'Hoja de Trabajo para listado'!$BC$151:$CB$151,0)),0)+IFERROR(INDEX('Hoja de Trabajo para listado'!$DE$153:$DG$274,MATCH($A428,'Hoja de Trabajo para listado'!$DE$153:$DE$1048576,0),MATCH((CUADRO!K$5&amp;$E428),'Hoja de Trabajo para listado'!$DE$151:$DG$151,0)),0)+IFERROR(INDEX('Hoja de Trabajo para listado'!$CD$155:$DC$1048576,MATCH($A428,'Hoja de Trabajo para listado'!$CD$155:$CD$1048576,0),MATCH((CUADRO!K$5&amp;$E428),'Hoja de Trabajo para listado'!$CD$151:$DC$151,0)),0)</f>
        <v>0</v>
      </c>
      <c r="L428" s="243">
        <f ca="1">+IFERROR(INDEX('Hoja de Trabajo para listado'!$A$155:$Z$1048576,MATCH($A428,'Hoja de Trabajo para listado'!$A$155:$A$1048576,0),MATCH((CUADRO!L$5&amp;$E428),'Hoja de Trabajo para listado'!$A$151:$Z$151,0)),0)+IFERROR(INDEX('Hoja de Trabajo para listado'!$AB$155:$BA$1048576,MATCH($A428,'Hoja de Trabajo para listado'!$AB$155:$AB$1048576,0),MATCH((CUADRO!L$5&amp;$E428),'Hoja de Trabajo para listado'!$AB$151:$BA$151,0)),0)+IFERROR(INDEX('Hoja de Trabajo para listado'!$BC$155:$CB$1048576,MATCH($A428,'Hoja de Trabajo para listado'!$BC$155:$BC$1048576,0),MATCH((CUADRO!L$5&amp;$E428),'Hoja de Trabajo para listado'!$BC$151:$CB$151,0)),0)+IFERROR(INDEX('Hoja de Trabajo para listado'!$DE$153:$DG$274,MATCH($A428,'Hoja de Trabajo para listado'!$DE$153:$DE$1048576,0),MATCH((CUADRO!L$5&amp;$E428),'Hoja de Trabajo para listado'!$DE$151:$DG$151,0)),0)+IFERROR(INDEX('Hoja de Trabajo para listado'!$CD$155:$DC$1048576,MATCH($A428,'Hoja de Trabajo para listado'!$CD$155:$CD$1048576,0),MATCH((CUADRO!L$5&amp;$E428),'Hoja de Trabajo para listado'!$CD$151:$DC$151,0)),0)</f>
        <v>0</v>
      </c>
      <c r="M428" s="243">
        <f ca="1">+IFERROR(INDEX('Hoja de Trabajo para listado'!$A$155:$Z$1048576,MATCH($A428,'Hoja de Trabajo para listado'!$A$155:$A$1048576,0),MATCH((CUADRO!M$5&amp;$E428),'Hoja de Trabajo para listado'!$A$151:$Z$151,0)),0)+IFERROR(INDEX('Hoja de Trabajo para listado'!$AB$155:$BA$1048576,MATCH($A428,'Hoja de Trabajo para listado'!$AB$155:$AB$1048576,0),MATCH((CUADRO!M$5&amp;$E428),'Hoja de Trabajo para listado'!$AB$151:$BA$151,0)),0)+IFERROR(INDEX('Hoja de Trabajo para listado'!$BC$155:$CB$1048576,MATCH($A428,'Hoja de Trabajo para listado'!$BC$155:$BC$1048576,0),MATCH((CUADRO!M$5&amp;$E428),'Hoja de Trabajo para listado'!$BC$151:$CB$151,0)),0)+IFERROR(INDEX('Hoja de Trabajo para listado'!$DE$153:$DG$274,MATCH($A428,'Hoja de Trabajo para listado'!$DE$153:$DE$1048576,0),MATCH((CUADRO!M$5&amp;$E428),'Hoja de Trabajo para listado'!$DE$151:$DG$151,0)),0)+IFERROR(INDEX('Hoja de Trabajo para listado'!$CD$155:$DC$1048576,MATCH($A428,'Hoja de Trabajo para listado'!$CD$155:$CD$1048576,0),MATCH((CUADRO!M$5&amp;$E428),'Hoja de Trabajo para listado'!$CD$151:$DC$151,0)),0)</f>
        <v>0</v>
      </c>
      <c r="N428" s="243">
        <f ca="1">+IFERROR(INDEX('Hoja de Trabajo para listado'!$A$155:$Z$1048576,MATCH($A428,'Hoja de Trabajo para listado'!$A$155:$A$1048576,0),MATCH((CUADRO!N$5&amp;$E428),'Hoja de Trabajo para listado'!$A$151:$Z$151,0)),0)+IFERROR(INDEX('Hoja de Trabajo para listado'!$AB$155:$BA$1048576,MATCH($A428,'Hoja de Trabajo para listado'!$AB$155:$AB$1048576,0),MATCH((CUADRO!N$5&amp;$E428),'Hoja de Trabajo para listado'!$AB$151:$BA$151,0)),0)+IFERROR(INDEX('Hoja de Trabajo para listado'!$BC$155:$CB$1048576,MATCH($A428,'Hoja de Trabajo para listado'!$BC$155:$BC$1048576,0),MATCH((CUADRO!N$5&amp;$E428),'Hoja de Trabajo para listado'!$BC$151:$CB$151,0)),0)+IFERROR(INDEX('Hoja de Trabajo para listado'!$DE$153:$DG$274,MATCH($A428,'Hoja de Trabajo para listado'!$DE$153:$DE$1048576,0),MATCH((CUADRO!N$5&amp;$E428),'Hoja de Trabajo para listado'!$DE$151:$DG$151,0)),0)+IFERROR(INDEX('Hoja de Trabajo para listado'!$CD$155:$DC$1048576,MATCH($A428,'Hoja de Trabajo para listado'!$CD$155:$CD$1048576,0),MATCH((CUADRO!N$5&amp;$E428),'Hoja de Trabajo para listado'!$CD$151:$DC$151,0)),0)</f>
        <v>0</v>
      </c>
      <c r="O428" s="243">
        <f ca="1">+IFERROR(INDEX('Hoja de Trabajo para listado'!$A$155:$Z$1048576,MATCH($A428,'Hoja de Trabajo para listado'!$A$155:$A$1048576,0),MATCH((CUADRO!O$5&amp;$E428),'Hoja de Trabajo para listado'!$A$151:$Z$151,0)),0)+IFERROR(INDEX('Hoja de Trabajo para listado'!$AB$155:$BA$1048576,MATCH($A428,'Hoja de Trabajo para listado'!$AB$155:$AB$1048576,0),MATCH((CUADRO!O$5&amp;$E428),'Hoja de Trabajo para listado'!$AB$151:$BA$151,0)),0)+IFERROR(INDEX('Hoja de Trabajo para listado'!$BC$155:$CB$1048576,MATCH($A428,'Hoja de Trabajo para listado'!$BC$155:$BC$1048576,0),MATCH((CUADRO!O$5&amp;$E428),'Hoja de Trabajo para listado'!$BC$151:$CB$151,0)),0)+IFERROR(INDEX('Hoja de Trabajo para listado'!$DE$153:$DG$274,MATCH($A428,'Hoja de Trabajo para listado'!$DE$153:$DE$1048576,0),MATCH((CUADRO!O$5&amp;$E428),'Hoja de Trabajo para listado'!$DE$151:$DG$151,0)),0)+IFERROR(INDEX('Hoja de Trabajo para listado'!$CD$155:$DC$1048576,MATCH($A428,'Hoja de Trabajo para listado'!$CD$155:$CD$1048576,0),MATCH((CUADRO!O$5&amp;$E428),'Hoja de Trabajo para listado'!$CD$151:$DC$151,0)),0)</f>
        <v>0</v>
      </c>
      <c r="P428" s="243">
        <f ca="1">+IFERROR(INDEX('Hoja de Trabajo para listado'!$A$155:$Z$1048576,MATCH($A428,'Hoja de Trabajo para listado'!$A$155:$A$1048576,0),MATCH((CUADRO!P$5&amp;$E428),'Hoja de Trabajo para listado'!$A$151:$Z$151,0)),0)+IFERROR(INDEX('Hoja de Trabajo para listado'!$AB$155:$BA$1048576,MATCH($A428,'Hoja de Trabajo para listado'!$AB$155:$AB$1048576,0),MATCH((CUADRO!P$5&amp;$E428),'Hoja de Trabajo para listado'!$AB$151:$BA$151,0)),0)+IFERROR(INDEX('Hoja de Trabajo para listado'!$BC$155:$CB$1048576,MATCH($A428,'Hoja de Trabajo para listado'!$BC$155:$BC$1048576,0),MATCH((CUADRO!P$5&amp;$E428),'Hoja de Trabajo para listado'!$BC$151:$CB$151,0)),0)+IFERROR(INDEX('Hoja de Trabajo para listado'!$DE$153:$DG$274,MATCH($A428,'Hoja de Trabajo para listado'!$DE$153:$DE$1048576,0),MATCH((CUADRO!P$5&amp;$E428),'Hoja de Trabajo para listado'!$DE$151:$DG$151,0)),0)+IFERROR(INDEX('Hoja de Trabajo para listado'!$CD$155:$DC$1048576,MATCH($A428,'Hoja de Trabajo para listado'!$CD$155:$CD$1048576,0),MATCH((CUADRO!P$5&amp;$E428),'Hoja de Trabajo para listado'!$CD$151:$DC$151,0)),0)</f>
        <v>0</v>
      </c>
      <c r="Q428" s="243">
        <f ca="1">+IFERROR(INDEX('Hoja de Trabajo para listado'!$A$155:$Z$1048576,MATCH($A428,'Hoja de Trabajo para listado'!$A$155:$A$1048576,0),MATCH((CUADRO!Q$5&amp;$E428),'Hoja de Trabajo para listado'!$A$151:$Z$151,0)),0)+IFERROR(INDEX('Hoja de Trabajo para listado'!$AB$155:$BA$1048576,MATCH($A428,'Hoja de Trabajo para listado'!$AB$155:$AB$1048576,0),MATCH((CUADRO!Q$5&amp;$E428),'Hoja de Trabajo para listado'!$AB$151:$BA$151,0)),0)+IFERROR(INDEX('Hoja de Trabajo para listado'!$BC$155:$CB$1048576,MATCH($A428,'Hoja de Trabajo para listado'!$BC$155:$BC$1048576,0),MATCH((CUADRO!Q$5&amp;$E428),'Hoja de Trabajo para listado'!$BC$151:$CB$151,0)),0)+IFERROR(INDEX('Hoja de Trabajo para listado'!$DE$153:$DG$274,MATCH($A428,'Hoja de Trabajo para listado'!$DE$153:$DE$1048576,0),MATCH((CUADRO!Q$5&amp;$E428),'Hoja de Trabajo para listado'!$DE$151:$DG$151,0)),0)+IFERROR(INDEX('Hoja de Trabajo para listado'!$CD$155:$DC$1048576,MATCH($A428,'Hoja de Trabajo para listado'!$CD$155:$CD$1048576,0),MATCH((CUADRO!Q$5&amp;$E428),'Hoja de Trabajo para listado'!$CD$151:$DC$151,0)),0)</f>
        <v>0</v>
      </c>
      <c r="R428" s="243">
        <f t="shared" ca="1" si="15"/>
        <v>0</v>
      </c>
      <c r="S428" s="249"/>
      <c r="T428" s="243">
        <f ca="1">+T429</f>
        <v>0</v>
      </c>
      <c r="U428" s="242">
        <f t="shared" si="16"/>
        <v>1</v>
      </c>
      <c r="V428" s="333" t="str">
        <f>+VLOOKUP(A428,bd_lista!$A$3:$E$590,5,FALSE)</f>
        <v>Gobiernos Autónomos Departamentales</v>
      </c>
      <c r="W428" s="383" t="str">
        <f>+V428</f>
        <v>Gobiernos Autónomos Departamentales</v>
      </c>
      <c r="X428" s="242">
        <f>+VLOOKUP(A428,[3]Sheet1!$A$13:$D$744,4,FALSE)</f>
        <v>0</v>
      </c>
      <c r="Y428" s="242" t="e">
        <f>+VLOOKUP(X428,bd_lista!$A$3:$C$590,3,FALSE)</f>
        <v>#N/A</v>
      </c>
      <c r="Z428" s="294">
        <f>+X428</f>
        <v>0</v>
      </c>
      <c r="AA428" s="295" t="e">
        <f>+Y428</f>
        <v>#N/A</v>
      </c>
    </row>
    <row r="429" spans="1:27" customFormat="1" ht="27" hidden="1" customHeight="1">
      <c r="A429" s="32">
        <v>907</v>
      </c>
      <c r="B429" s="389"/>
      <c r="C429" s="247" t="str">
        <f>+VLOOKUP(A429,bd_lista!$A$3:$C$590,3,FALSE)</f>
        <v>Gobierno Autónomo Departamental de Santa Cruz</v>
      </c>
      <c r="D429" s="386"/>
      <c r="E429" s="244" t="s">
        <v>1305</v>
      </c>
      <c r="F429" s="243">
        <f ca="1">+IFERROR(INDEX('Hoja de Trabajo para listado'!$A$155:$Z$1048576,MATCH($A429,'Hoja de Trabajo para listado'!$A$155:$A$1048576,0),MATCH((CUADRO!F$5&amp;$E429),'Hoja de Trabajo para listado'!$A$151:$Z$151,0)),0)+IFERROR(INDEX('Hoja de Trabajo para listado'!$AB$155:$BA$1048576,MATCH($A429,'Hoja de Trabajo para listado'!$AB$155:$AB$1048576,0),MATCH((CUADRO!F$5&amp;$E429),'Hoja de Trabajo para listado'!$AB$151:$BA$151,0)),0)+IFERROR(INDEX('Hoja de Trabajo para listado'!$BC$155:$CB$1048576,MATCH($A429,'Hoja de Trabajo para listado'!$BC$155:$BC$1048576,0),MATCH((CUADRO!F$5&amp;$E429),'Hoja de Trabajo para listado'!$BC$151:$CB$151,0)),0)+IFERROR(INDEX('Hoja de Trabajo para listado'!$DE$153:$DG$274,MATCH($A429,'Hoja de Trabajo para listado'!$DE$153:$DE$1048576,0),MATCH((CUADRO!F$5&amp;$E429),'Hoja de Trabajo para listado'!$DE$151:$DG$151,0)),0)+IFERROR(INDEX('Hoja de Trabajo para listado'!$CD$155:$DC$1048576,MATCH($A429,'Hoja de Trabajo para listado'!$CD$155:$CD$1048576,0),MATCH((CUADRO!F$5&amp;$E429),'Hoja de Trabajo para listado'!$CD$151:$DC$151,0)),0)</f>
        <v>0</v>
      </c>
      <c r="G429" s="243">
        <f ca="1">+IFERROR(INDEX('Hoja de Trabajo para listado'!$A$155:$Z$1048576,MATCH($A429,'Hoja de Trabajo para listado'!$A$155:$A$1048576,0),MATCH((CUADRO!G$5&amp;$E429),'Hoja de Trabajo para listado'!$A$151:$Z$151,0)),0)+IFERROR(INDEX('Hoja de Trabajo para listado'!$AB$155:$BA$1048576,MATCH($A429,'Hoja de Trabajo para listado'!$AB$155:$AB$1048576,0),MATCH((CUADRO!G$5&amp;$E429),'Hoja de Trabajo para listado'!$AB$151:$BA$151,0)),0)+IFERROR(INDEX('Hoja de Trabajo para listado'!$BC$155:$CB$1048576,MATCH($A429,'Hoja de Trabajo para listado'!$BC$155:$BC$1048576,0),MATCH((CUADRO!G$5&amp;$E429),'Hoja de Trabajo para listado'!$BC$151:$CB$151,0)),0)+IFERROR(INDEX('Hoja de Trabajo para listado'!$DE$153:$DG$274,MATCH($A429,'Hoja de Trabajo para listado'!$DE$153:$DE$1048576,0),MATCH((CUADRO!G$5&amp;$E429),'Hoja de Trabajo para listado'!$DE$151:$DG$151,0)),0)+IFERROR(INDEX('Hoja de Trabajo para listado'!$CD$155:$DC$1048576,MATCH($A429,'Hoja de Trabajo para listado'!$CD$155:$CD$1048576,0),MATCH((CUADRO!G$5&amp;$E429),'Hoja de Trabajo para listado'!$CD$151:$DC$151,0)),0)</f>
        <v>0</v>
      </c>
      <c r="H429" s="243">
        <f ca="1">+IFERROR(INDEX('Hoja de Trabajo para listado'!$A$155:$Z$1048576,MATCH($A429,'Hoja de Trabajo para listado'!$A$155:$A$1048576,0),MATCH((CUADRO!H$5&amp;$E429),'Hoja de Trabajo para listado'!$A$151:$Z$151,0)),0)+IFERROR(INDEX('Hoja de Trabajo para listado'!$AB$155:$BA$1048576,MATCH($A429,'Hoja de Trabajo para listado'!$AB$155:$AB$1048576,0),MATCH((CUADRO!H$5&amp;$E429),'Hoja de Trabajo para listado'!$AB$151:$BA$151,0)),0)+IFERROR(INDEX('Hoja de Trabajo para listado'!$BC$155:$CB$1048576,MATCH($A429,'Hoja de Trabajo para listado'!$BC$155:$BC$1048576,0),MATCH((CUADRO!H$5&amp;$E429),'Hoja de Trabajo para listado'!$BC$151:$CB$151,0)),0)+IFERROR(INDEX('Hoja de Trabajo para listado'!$DE$153:$DG$274,MATCH($A429,'Hoja de Trabajo para listado'!$DE$153:$DE$1048576,0),MATCH((CUADRO!H$5&amp;$E429),'Hoja de Trabajo para listado'!$DE$151:$DG$151,0)),0)+IFERROR(INDEX('Hoja de Trabajo para listado'!$CD$155:$DC$1048576,MATCH($A429,'Hoja de Trabajo para listado'!$CD$155:$CD$1048576,0),MATCH((CUADRO!H$5&amp;$E429),'Hoja de Trabajo para listado'!$CD$151:$DC$151,0)),0)</f>
        <v>0</v>
      </c>
      <c r="I429" s="243">
        <f ca="1">+IFERROR(INDEX('Hoja de Trabajo para listado'!$A$155:$Z$1048576,MATCH($A429,'Hoja de Trabajo para listado'!$A$155:$A$1048576,0),MATCH((CUADRO!I$5&amp;$E429),'Hoja de Trabajo para listado'!$A$151:$Z$151,0)),0)+IFERROR(INDEX('Hoja de Trabajo para listado'!$AB$155:$BA$1048576,MATCH($A429,'Hoja de Trabajo para listado'!$AB$155:$AB$1048576,0),MATCH((CUADRO!I$5&amp;$E429),'Hoja de Trabajo para listado'!$AB$151:$BA$151,0)),0)+IFERROR(INDEX('Hoja de Trabajo para listado'!$BC$155:$CB$1048576,MATCH($A429,'Hoja de Trabajo para listado'!$BC$155:$BC$1048576,0),MATCH((CUADRO!I$5&amp;$E429),'Hoja de Trabajo para listado'!$BC$151:$CB$151,0)),0)+IFERROR(INDEX('Hoja de Trabajo para listado'!$DE$153:$DG$274,MATCH($A429,'Hoja de Trabajo para listado'!$DE$153:$DE$1048576,0),MATCH((CUADRO!I$5&amp;$E429),'Hoja de Trabajo para listado'!$DE$151:$DG$151,0)),0)+IFERROR(INDEX('Hoja de Trabajo para listado'!$CD$155:$DC$1048576,MATCH($A429,'Hoja de Trabajo para listado'!$CD$155:$CD$1048576,0),MATCH((CUADRO!I$5&amp;$E429),'Hoja de Trabajo para listado'!$CD$151:$DC$151,0)),0)</f>
        <v>0</v>
      </c>
      <c r="J429" s="243">
        <f ca="1">+IFERROR(INDEX('Hoja de Trabajo para listado'!$A$155:$Z$1048576,MATCH($A429,'Hoja de Trabajo para listado'!$A$155:$A$1048576,0),MATCH((CUADRO!J$5&amp;$E429),'Hoja de Trabajo para listado'!$A$151:$Z$151,0)),0)+IFERROR(INDEX('Hoja de Trabajo para listado'!$AB$155:$BA$1048576,MATCH($A429,'Hoja de Trabajo para listado'!$AB$155:$AB$1048576,0),MATCH((CUADRO!J$5&amp;$E429),'Hoja de Trabajo para listado'!$AB$151:$BA$151,0)),0)+IFERROR(INDEX('Hoja de Trabajo para listado'!$BC$155:$CB$1048576,MATCH($A429,'Hoja de Trabajo para listado'!$BC$155:$BC$1048576,0),MATCH((CUADRO!J$5&amp;$E429),'Hoja de Trabajo para listado'!$BC$151:$CB$151,0)),0)+IFERROR(INDEX('Hoja de Trabajo para listado'!$DE$153:$DG$274,MATCH($A429,'Hoja de Trabajo para listado'!$DE$153:$DE$1048576,0),MATCH((CUADRO!J$5&amp;$E429),'Hoja de Trabajo para listado'!$DE$151:$DG$151,0)),0)+IFERROR(INDEX('Hoja de Trabajo para listado'!$CD$155:$DC$1048576,MATCH($A429,'Hoja de Trabajo para listado'!$CD$155:$CD$1048576,0),MATCH((CUADRO!J$5&amp;$E429),'Hoja de Trabajo para listado'!$CD$151:$DC$151,0)),0)</f>
        <v>0</v>
      </c>
      <c r="K429" s="243">
        <f ca="1">+IFERROR(INDEX('Hoja de Trabajo para listado'!$A$155:$Z$1048576,MATCH($A429,'Hoja de Trabajo para listado'!$A$155:$A$1048576,0),MATCH((CUADRO!K$5&amp;$E429),'Hoja de Trabajo para listado'!$A$151:$Z$151,0)),0)+IFERROR(INDEX('Hoja de Trabajo para listado'!$AB$155:$BA$1048576,MATCH($A429,'Hoja de Trabajo para listado'!$AB$155:$AB$1048576,0),MATCH((CUADRO!K$5&amp;$E429),'Hoja de Trabajo para listado'!$AB$151:$BA$151,0)),0)+IFERROR(INDEX('Hoja de Trabajo para listado'!$BC$155:$CB$1048576,MATCH($A429,'Hoja de Trabajo para listado'!$BC$155:$BC$1048576,0),MATCH((CUADRO!K$5&amp;$E429),'Hoja de Trabajo para listado'!$BC$151:$CB$151,0)),0)+IFERROR(INDEX('Hoja de Trabajo para listado'!$DE$153:$DG$274,MATCH($A429,'Hoja de Trabajo para listado'!$DE$153:$DE$1048576,0),MATCH((CUADRO!K$5&amp;$E429),'Hoja de Trabajo para listado'!$DE$151:$DG$151,0)),0)+IFERROR(INDEX('Hoja de Trabajo para listado'!$CD$155:$DC$1048576,MATCH($A429,'Hoja de Trabajo para listado'!$CD$155:$CD$1048576,0),MATCH((CUADRO!K$5&amp;$E429),'Hoja de Trabajo para listado'!$CD$151:$DC$151,0)),0)</f>
        <v>0</v>
      </c>
      <c r="L429" s="243">
        <f ca="1">+IFERROR(INDEX('Hoja de Trabajo para listado'!$A$155:$Z$1048576,MATCH($A429,'Hoja de Trabajo para listado'!$A$155:$A$1048576,0),MATCH((CUADRO!L$5&amp;$E429),'Hoja de Trabajo para listado'!$A$151:$Z$151,0)),0)+IFERROR(INDEX('Hoja de Trabajo para listado'!$AB$155:$BA$1048576,MATCH($A429,'Hoja de Trabajo para listado'!$AB$155:$AB$1048576,0),MATCH((CUADRO!L$5&amp;$E429),'Hoja de Trabajo para listado'!$AB$151:$BA$151,0)),0)+IFERROR(INDEX('Hoja de Trabajo para listado'!$BC$155:$CB$1048576,MATCH($A429,'Hoja de Trabajo para listado'!$BC$155:$BC$1048576,0),MATCH((CUADRO!L$5&amp;$E429),'Hoja de Trabajo para listado'!$BC$151:$CB$151,0)),0)+IFERROR(INDEX('Hoja de Trabajo para listado'!$DE$153:$DG$274,MATCH($A429,'Hoja de Trabajo para listado'!$DE$153:$DE$1048576,0),MATCH((CUADRO!L$5&amp;$E429),'Hoja de Trabajo para listado'!$DE$151:$DG$151,0)),0)+IFERROR(INDEX('Hoja de Trabajo para listado'!$CD$155:$DC$1048576,MATCH($A429,'Hoja de Trabajo para listado'!$CD$155:$CD$1048576,0),MATCH((CUADRO!L$5&amp;$E429),'Hoja de Trabajo para listado'!$CD$151:$DC$151,0)),0)</f>
        <v>0</v>
      </c>
      <c r="M429" s="243">
        <f ca="1">+IFERROR(INDEX('Hoja de Trabajo para listado'!$A$155:$Z$1048576,MATCH($A429,'Hoja de Trabajo para listado'!$A$155:$A$1048576,0),MATCH((CUADRO!M$5&amp;$E429),'Hoja de Trabajo para listado'!$A$151:$Z$151,0)),0)+IFERROR(INDEX('Hoja de Trabajo para listado'!$AB$155:$BA$1048576,MATCH($A429,'Hoja de Trabajo para listado'!$AB$155:$AB$1048576,0),MATCH((CUADRO!M$5&amp;$E429),'Hoja de Trabajo para listado'!$AB$151:$BA$151,0)),0)+IFERROR(INDEX('Hoja de Trabajo para listado'!$BC$155:$CB$1048576,MATCH($A429,'Hoja de Trabajo para listado'!$BC$155:$BC$1048576,0),MATCH((CUADRO!M$5&amp;$E429),'Hoja de Trabajo para listado'!$BC$151:$CB$151,0)),0)+IFERROR(INDEX('Hoja de Trabajo para listado'!$DE$153:$DG$274,MATCH($A429,'Hoja de Trabajo para listado'!$DE$153:$DE$1048576,0),MATCH((CUADRO!M$5&amp;$E429),'Hoja de Trabajo para listado'!$DE$151:$DG$151,0)),0)+IFERROR(INDEX('Hoja de Trabajo para listado'!$CD$155:$DC$1048576,MATCH($A429,'Hoja de Trabajo para listado'!$CD$155:$CD$1048576,0),MATCH((CUADRO!M$5&amp;$E429),'Hoja de Trabajo para listado'!$CD$151:$DC$151,0)),0)</f>
        <v>0</v>
      </c>
      <c r="N429" s="243">
        <f ca="1">+IFERROR(INDEX('Hoja de Trabajo para listado'!$A$155:$Z$1048576,MATCH($A429,'Hoja de Trabajo para listado'!$A$155:$A$1048576,0),MATCH((CUADRO!N$5&amp;$E429),'Hoja de Trabajo para listado'!$A$151:$Z$151,0)),0)+IFERROR(INDEX('Hoja de Trabajo para listado'!$AB$155:$BA$1048576,MATCH($A429,'Hoja de Trabajo para listado'!$AB$155:$AB$1048576,0),MATCH((CUADRO!N$5&amp;$E429),'Hoja de Trabajo para listado'!$AB$151:$BA$151,0)),0)+IFERROR(INDEX('Hoja de Trabajo para listado'!$BC$155:$CB$1048576,MATCH($A429,'Hoja de Trabajo para listado'!$BC$155:$BC$1048576,0),MATCH((CUADRO!N$5&amp;$E429),'Hoja de Trabajo para listado'!$BC$151:$CB$151,0)),0)+IFERROR(INDEX('Hoja de Trabajo para listado'!$DE$153:$DG$274,MATCH($A429,'Hoja de Trabajo para listado'!$DE$153:$DE$1048576,0),MATCH((CUADRO!N$5&amp;$E429),'Hoja de Trabajo para listado'!$DE$151:$DG$151,0)),0)+IFERROR(INDEX('Hoja de Trabajo para listado'!$CD$155:$DC$1048576,MATCH($A429,'Hoja de Trabajo para listado'!$CD$155:$CD$1048576,0),MATCH((CUADRO!N$5&amp;$E429),'Hoja de Trabajo para listado'!$CD$151:$DC$151,0)),0)</f>
        <v>0</v>
      </c>
      <c r="O429" s="243">
        <f ca="1">+IFERROR(INDEX('Hoja de Trabajo para listado'!$A$155:$Z$1048576,MATCH($A429,'Hoja de Trabajo para listado'!$A$155:$A$1048576,0),MATCH((CUADRO!O$5&amp;$E429),'Hoja de Trabajo para listado'!$A$151:$Z$151,0)),0)+IFERROR(INDEX('Hoja de Trabajo para listado'!$AB$155:$BA$1048576,MATCH($A429,'Hoja de Trabajo para listado'!$AB$155:$AB$1048576,0),MATCH((CUADRO!O$5&amp;$E429),'Hoja de Trabajo para listado'!$AB$151:$BA$151,0)),0)+IFERROR(INDEX('Hoja de Trabajo para listado'!$BC$155:$CB$1048576,MATCH($A429,'Hoja de Trabajo para listado'!$BC$155:$BC$1048576,0),MATCH((CUADRO!O$5&amp;$E429),'Hoja de Trabajo para listado'!$BC$151:$CB$151,0)),0)+IFERROR(INDEX('Hoja de Trabajo para listado'!$DE$153:$DG$274,MATCH($A429,'Hoja de Trabajo para listado'!$DE$153:$DE$1048576,0),MATCH((CUADRO!O$5&amp;$E429),'Hoja de Trabajo para listado'!$DE$151:$DG$151,0)),0)+IFERROR(INDEX('Hoja de Trabajo para listado'!$CD$155:$DC$1048576,MATCH($A429,'Hoja de Trabajo para listado'!$CD$155:$CD$1048576,0),MATCH((CUADRO!O$5&amp;$E429),'Hoja de Trabajo para listado'!$CD$151:$DC$151,0)),0)</f>
        <v>0</v>
      </c>
      <c r="P429" s="243">
        <f ca="1">+IFERROR(INDEX('Hoja de Trabajo para listado'!$A$155:$Z$1048576,MATCH($A429,'Hoja de Trabajo para listado'!$A$155:$A$1048576,0),MATCH((CUADRO!P$5&amp;$E429),'Hoja de Trabajo para listado'!$A$151:$Z$151,0)),0)+IFERROR(INDEX('Hoja de Trabajo para listado'!$AB$155:$BA$1048576,MATCH($A429,'Hoja de Trabajo para listado'!$AB$155:$AB$1048576,0),MATCH((CUADRO!P$5&amp;$E429),'Hoja de Trabajo para listado'!$AB$151:$BA$151,0)),0)+IFERROR(INDEX('Hoja de Trabajo para listado'!$BC$155:$CB$1048576,MATCH($A429,'Hoja de Trabajo para listado'!$BC$155:$BC$1048576,0),MATCH((CUADRO!P$5&amp;$E429),'Hoja de Trabajo para listado'!$BC$151:$CB$151,0)),0)+IFERROR(INDEX('Hoja de Trabajo para listado'!$DE$153:$DG$274,MATCH($A429,'Hoja de Trabajo para listado'!$DE$153:$DE$1048576,0),MATCH((CUADRO!P$5&amp;$E429),'Hoja de Trabajo para listado'!$DE$151:$DG$151,0)),0)+IFERROR(INDEX('Hoja de Trabajo para listado'!$CD$155:$DC$1048576,MATCH($A429,'Hoja de Trabajo para listado'!$CD$155:$CD$1048576,0),MATCH((CUADRO!P$5&amp;$E429),'Hoja de Trabajo para listado'!$CD$151:$DC$151,0)),0)</f>
        <v>0</v>
      </c>
      <c r="Q429" s="243">
        <f ca="1">+IFERROR(INDEX('Hoja de Trabajo para listado'!$A$155:$Z$1048576,MATCH($A429,'Hoja de Trabajo para listado'!$A$155:$A$1048576,0),MATCH((CUADRO!Q$5&amp;$E429),'Hoja de Trabajo para listado'!$A$151:$Z$151,0)),0)+IFERROR(INDEX('Hoja de Trabajo para listado'!$AB$155:$BA$1048576,MATCH($A429,'Hoja de Trabajo para listado'!$AB$155:$AB$1048576,0),MATCH((CUADRO!Q$5&amp;$E429),'Hoja de Trabajo para listado'!$AB$151:$BA$151,0)),0)+IFERROR(INDEX('Hoja de Trabajo para listado'!$BC$155:$CB$1048576,MATCH($A429,'Hoja de Trabajo para listado'!$BC$155:$BC$1048576,0),MATCH((CUADRO!Q$5&amp;$E429),'Hoja de Trabajo para listado'!$BC$151:$CB$151,0)),0)+IFERROR(INDEX('Hoja de Trabajo para listado'!$DE$153:$DG$274,MATCH($A429,'Hoja de Trabajo para listado'!$DE$153:$DE$1048576,0),MATCH((CUADRO!Q$5&amp;$E429),'Hoja de Trabajo para listado'!$DE$151:$DG$151,0)),0)+IFERROR(INDEX('Hoja de Trabajo para listado'!$CD$155:$DC$1048576,MATCH($A429,'Hoja de Trabajo para listado'!$CD$155:$CD$1048576,0),MATCH((CUADRO!Q$5&amp;$E429),'Hoja de Trabajo para listado'!$CD$151:$DC$151,0)),0)</f>
        <v>0</v>
      </c>
      <c r="R429" s="243">
        <f t="shared" ca="1" si="15"/>
        <v>0</v>
      </c>
      <c r="S429" s="249">
        <f ca="1">+R428+R429</f>
        <v>0</v>
      </c>
      <c r="T429" s="243">
        <f ca="1">+S429</f>
        <v>0</v>
      </c>
      <c r="U429" s="242">
        <f t="shared" si="16"/>
        <v>2</v>
      </c>
      <c r="V429" s="333" t="str">
        <f>+VLOOKUP(A429,bd_lista!$A$3:$E$590,5,FALSE)</f>
        <v>Gobiernos Autónomos Departamentales</v>
      </c>
      <c r="W429" s="384"/>
      <c r="X429" s="242">
        <f>+VLOOKUP(A429,[3]Sheet1!$A$13:$D$744,4,FALSE)</f>
        <v>0</v>
      </c>
      <c r="Y429" s="242" t="e">
        <f>+VLOOKUP(X429,bd_lista!$A$3:$C$590,3,FALSE)</f>
        <v>#N/A</v>
      </c>
      <c r="Z429" s="292"/>
      <c r="AA429" s="293"/>
    </row>
    <row r="430" spans="1:27" customFormat="1" ht="27" hidden="1" customHeight="1">
      <c r="A430" s="32">
        <v>908</v>
      </c>
      <c r="B430" s="388">
        <f>+A430</f>
        <v>908</v>
      </c>
      <c r="C430" s="247" t="str">
        <f>+VLOOKUP(A430,bd_lista!$A$3:$C$590,3,FALSE)</f>
        <v>Gobierno Autónomo Departamental del Beni</v>
      </c>
      <c r="D430" s="385" t="str">
        <f>+C430</f>
        <v>Gobierno Autónomo Departamental del Beni</v>
      </c>
      <c r="E430" s="242" t="s">
        <v>1304</v>
      </c>
      <c r="F430" s="243">
        <f ca="1">+IFERROR(INDEX('Hoja de Trabajo para listado'!$A$155:$Z$1048576,MATCH($A430,'Hoja de Trabajo para listado'!$A$155:$A$1048576,0),MATCH((CUADRO!F$5&amp;$E430),'Hoja de Trabajo para listado'!$A$151:$Z$151,0)),0)+IFERROR(INDEX('Hoja de Trabajo para listado'!$AB$155:$BA$1048576,MATCH($A430,'Hoja de Trabajo para listado'!$AB$155:$AB$1048576,0),MATCH((CUADRO!F$5&amp;$E430),'Hoja de Trabajo para listado'!$AB$151:$BA$151,0)),0)+IFERROR(INDEX('Hoja de Trabajo para listado'!$BC$155:$CB$1048576,MATCH($A430,'Hoja de Trabajo para listado'!$BC$155:$BC$1048576,0),MATCH((CUADRO!F$5&amp;$E430),'Hoja de Trabajo para listado'!$BC$151:$CB$151,0)),0)+IFERROR(INDEX('Hoja de Trabajo para listado'!$DE$153:$DG$274,MATCH($A430,'Hoja de Trabajo para listado'!$DE$153:$DE$1048576,0),MATCH((CUADRO!F$5&amp;$E430),'Hoja de Trabajo para listado'!$DE$151:$DG$151,0)),0)+IFERROR(INDEX('Hoja de Trabajo para listado'!$CD$155:$DC$1048576,MATCH($A430,'Hoja de Trabajo para listado'!$CD$155:$CD$1048576,0),MATCH((CUADRO!F$5&amp;$E430),'Hoja de Trabajo para listado'!$CD$151:$DC$151,0)),0)</f>
        <v>0</v>
      </c>
      <c r="G430" s="243">
        <f ca="1">+IFERROR(INDEX('Hoja de Trabajo para listado'!$A$155:$Z$1048576,MATCH($A430,'Hoja de Trabajo para listado'!$A$155:$A$1048576,0),MATCH((CUADRO!G$5&amp;$E430),'Hoja de Trabajo para listado'!$A$151:$Z$151,0)),0)+IFERROR(INDEX('Hoja de Trabajo para listado'!$AB$155:$BA$1048576,MATCH($A430,'Hoja de Trabajo para listado'!$AB$155:$AB$1048576,0),MATCH((CUADRO!G$5&amp;$E430),'Hoja de Trabajo para listado'!$AB$151:$BA$151,0)),0)+IFERROR(INDEX('Hoja de Trabajo para listado'!$BC$155:$CB$1048576,MATCH($A430,'Hoja de Trabajo para listado'!$BC$155:$BC$1048576,0),MATCH((CUADRO!G$5&amp;$E430),'Hoja de Trabajo para listado'!$BC$151:$CB$151,0)),0)+IFERROR(INDEX('Hoja de Trabajo para listado'!$DE$153:$DG$274,MATCH($A430,'Hoja de Trabajo para listado'!$DE$153:$DE$1048576,0),MATCH((CUADRO!G$5&amp;$E430),'Hoja de Trabajo para listado'!$DE$151:$DG$151,0)),0)+IFERROR(INDEX('Hoja de Trabajo para listado'!$CD$155:$DC$1048576,MATCH($A430,'Hoja de Trabajo para listado'!$CD$155:$CD$1048576,0),MATCH((CUADRO!G$5&amp;$E430),'Hoja de Trabajo para listado'!$CD$151:$DC$151,0)),0)</f>
        <v>0</v>
      </c>
      <c r="H430" s="243">
        <f ca="1">+IFERROR(INDEX('Hoja de Trabajo para listado'!$A$155:$Z$1048576,MATCH($A430,'Hoja de Trabajo para listado'!$A$155:$A$1048576,0),MATCH((CUADRO!H$5&amp;$E430),'Hoja de Trabajo para listado'!$A$151:$Z$151,0)),0)+IFERROR(INDEX('Hoja de Trabajo para listado'!$AB$155:$BA$1048576,MATCH($A430,'Hoja de Trabajo para listado'!$AB$155:$AB$1048576,0),MATCH((CUADRO!H$5&amp;$E430),'Hoja de Trabajo para listado'!$AB$151:$BA$151,0)),0)+IFERROR(INDEX('Hoja de Trabajo para listado'!$BC$155:$CB$1048576,MATCH($A430,'Hoja de Trabajo para listado'!$BC$155:$BC$1048576,0),MATCH((CUADRO!H$5&amp;$E430),'Hoja de Trabajo para listado'!$BC$151:$CB$151,0)),0)+IFERROR(INDEX('Hoja de Trabajo para listado'!$DE$153:$DG$274,MATCH($A430,'Hoja de Trabajo para listado'!$DE$153:$DE$1048576,0),MATCH((CUADRO!H$5&amp;$E430),'Hoja de Trabajo para listado'!$DE$151:$DG$151,0)),0)+IFERROR(INDEX('Hoja de Trabajo para listado'!$CD$155:$DC$1048576,MATCH($A430,'Hoja de Trabajo para listado'!$CD$155:$CD$1048576,0),MATCH((CUADRO!H$5&amp;$E430),'Hoja de Trabajo para listado'!$CD$151:$DC$151,0)),0)</f>
        <v>0</v>
      </c>
      <c r="I430" s="243">
        <f ca="1">+IFERROR(INDEX('Hoja de Trabajo para listado'!$A$155:$Z$1048576,MATCH($A430,'Hoja de Trabajo para listado'!$A$155:$A$1048576,0),MATCH((CUADRO!I$5&amp;$E430),'Hoja de Trabajo para listado'!$A$151:$Z$151,0)),0)+IFERROR(INDEX('Hoja de Trabajo para listado'!$AB$155:$BA$1048576,MATCH($A430,'Hoja de Trabajo para listado'!$AB$155:$AB$1048576,0),MATCH((CUADRO!I$5&amp;$E430),'Hoja de Trabajo para listado'!$AB$151:$BA$151,0)),0)+IFERROR(INDEX('Hoja de Trabajo para listado'!$BC$155:$CB$1048576,MATCH($A430,'Hoja de Trabajo para listado'!$BC$155:$BC$1048576,0),MATCH((CUADRO!I$5&amp;$E430),'Hoja de Trabajo para listado'!$BC$151:$CB$151,0)),0)+IFERROR(INDEX('Hoja de Trabajo para listado'!$DE$153:$DG$274,MATCH($A430,'Hoja de Trabajo para listado'!$DE$153:$DE$1048576,0),MATCH((CUADRO!I$5&amp;$E430),'Hoja de Trabajo para listado'!$DE$151:$DG$151,0)),0)+IFERROR(INDEX('Hoja de Trabajo para listado'!$CD$155:$DC$1048576,MATCH($A430,'Hoja de Trabajo para listado'!$CD$155:$CD$1048576,0),MATCH((CUADRO!I$5&amp;$E430),'Hoja de Trabajo para listado'!$CD$151:$DC$151,0)),0)</f>
        <v>0</v>
      </c>
      <c r="J430" s="243">
        <f ca="1">+IFERROR(INDEX('Hoja de Trabajo para listado'!$A$155:$Z$1048576,MATCH($A430,'Hoja de Trabajo para listado'!$A$155:$A$1048576,0),MATCH((CUADRO!J$5&amp;$E430),'Hoja de Trabajo para listado'!$A$151:$Z$151,0)),0)+IFERROR(INDEX('Hoja de Trabajo para listado'!$AB$155:$BA$1048576,MATCH($A430,'Hoja de Trabajo para listado'!$AB$155:$AB$1048576,0),MATCH((CUADRO!J$5&amp;$E430),'Hoja de Trabajo para listado'!$AB$151:$BA$151,0)),0)+IFERROR(INDEX('Hoja de Trabajo para listado'!$BC$155:$CB$1048576,MATCH($A430,'Hoja de Trabajo para listado'!$BC$155:$BC$1048576,0),MATCH((CUADRO!J$5&amp;$E430),'Hoja de Trabajo para listado'!$BC$151:$CB$151,0)),0)+IFERROR(INDEX('Hoja de Trabajo para listado'!$DE$153:$DG$274,MATCH($A430,'Hoja de Trabajo para listado'!$DE$153:$DE$1048576,0),MATCH((CUADRO!J$5&amp;$E430),'Hoja de Trabajo para listado'!$DE$151:$DG$151,0)),0)+IFERROR(INDEX('Hoja de Trabajo para listado'!$CD$155:$DC$1048576,MATCH($A430,'Hoja de Trabajo para listado'!$CD$155:$CD$1048576,0),MATCH((CUADRO!J$5&amp;$E430),'Hoja de Trabajo para listado'!$CD$151:$DC$151,0)),0)</f>
        <v>0</v>
      </c>
      <c r="K430" s="243">
        <f ca="1">+IFERROR(INDEX('Hoja de Trabajo para listado'!$A$155:$Z$1048576,MATCH($A430,'Hoja de Trabajo para listado'!$A$155:$A$1048576,0),MATCH((CUADRO!K$5&amp;$E430),'Hoja de Trabajo para listado'!$A$151:$Z$151,0)),0)+IFERROR(INDEX('Hoja de Trabajo para listado'!$AB$155:$BA$1048576,MATCH($A430,'Hoja de Trabajo para listado'!$AB$155:$AB$1048576,0),MATCH((CUADRO!K$5&amp;$E430),'Hoja de Trabajo para listado'!$AB$151:$BA$151,0)),0)+IFERROR(INDEX('Hoja de Trabajo para listado'!$BC$155:$CB$1048576,MATCH($A430,'Hoja de Trabajo para listado'!$BC$155:$BC$1048576,0),MATCH((CUADRO!K$5&amp;$E430),'Hoja de Trabajo para listado'!$BC$151:$CB$151,0)),0)+IFERROR(INDEX('Hoja de Trabajo para listado'!$DE$153:$DG$274,MATCH($A430,'Hoja de Trabajo para listado'!$DE$153:$DE$1048576,0),MATCH((CUADRO!K$5&amp;$E430),'Hoja de Trabajo para listado'!$DE$151:$DG$151,0)),0)+IFERROR(INDEX('Hoja de Trabajo para listado'!$CD$155:$DC$1048576,MATCH($A430,'Hoja de Trabajo para listado'!$CD$155:$CD$1048576,0),MATCH((CUADRO!K$5&amp;$E430),'Hoja de Trabajo para listado'!$CD$151:$DC$151,0)),0)</f>
        <v>0</v>
      </c>
      <c r="L430" s="243">
        <f ca="1">+IFERROR(INDEX('Hoja de Trabajo para listado'!$A$155:$Z$1048576,MATCH($A430,'Hoja de Trabajo para listado'!$A$155:$A$1048576,0),MATCH((CUADRO!L$5&amp;$E430),'Hoja de Trabajo para listado'!$A$151:$Z$151,0)),0)+IFERROR(INDEX('Hoja de Trabajo para listado'!$AB$155:$BA$1048576,MATCH($A430,'Hoja de Trabajo para listado'!$AB$155:$AB$1048576,0),MATCH((CUADRO!L$5&amp;$E430),'Hoja de Trabajo para listado'!$AB$151:$BA$151,0)),0)+IFERROR(INDEX('Hoja de Trabajo para listado'!$BC$155:$CB$1048576,MATCH($A430,'Hoja de Trabajo para listado'!$BC$155:$BC$1048576,0),MATCH((CUADRO!L$5&amp;$E430),'Hoja de Trabajo para listado'!$BC$151:$CB$151,0)),0)+IFERROR(INDEX('Hoja de Trabajo para listado'!$DE$153:$DG$274,MATCH($A430,'Hoja de Trabajo para listado'!$DE$153:$DE$1048576,0),MATCH((CUADRO!L$5&amp;$E430),'Hoja de Trabajo para listado'!$DE$151:$DG$151,0)),0)+IFERROR(INDEX('Hoja de Trabajo para listado'!$CD$155:$DC$1048576,MATCH($A430,'Hoja de Trabajo para listado'!$CD$155:$CD$1048576,0),MATCH((CUADRO!L$5&amp;$E430),'Hoja de Trabajo para listado'!$CD$151:$DC$151,0)),0)</f>
        <v>0</v>
      </c>
      <c r="M430" s="243">
        <f ca="1">+IFERROR(INDEX('Hoja de Trabajo para listado'!$A$155:$Z$1048576,MATCH($A430,'Hoja de Trabajo para listado'!$A$155:$A$1048576,0),MATCH((CUADRO!M$5&amp;$E430),'Hoja de Trabajo para listado'!$A$151:$Z$151,0)),0)+IFERROR(INDEX('Hoja de Trabajo para listado'!$AB$155:$BA$1048576,MATCH($A430,'Hoja de Trabajo para listado'!$AB$155:$AB$1048576,0),MATCH((CUADRO!M$5&amp;$E430),'Hoja de Trabajo para listado'!$AB$151:$BA$151,0)),0)+IFERROR(INDEX('Hoja de Trabajo para listado'!$BC$155:$CB$1048576,MATCH($A430,'Hoja de Trabajo para listado'!$BC$155:$BC$1048576,0),MATCH((CUADRO!M$5&amp;$E430),'Hoja de Trabajo para listado'!$BC$151:$CB$151,0)),0)+IFERROR(INDEX('Hoja de Trabajo para listado'!$DE$153:$DG$274,MATCH($A430,'Hoja de Trabajo para listado'!$DE$153:$DE$1048576,0),MATCH((CUADRO!M$5&amp;$E430),'Hoja de Trabajo para listado'!$DE$151:$DG$151,0)),0)+IFERROR(INDEX('Hoja de Trabajo para listado'!$CD$155:$DC$1048576,MATCH($A430,'Hoja de Trabajo para listado'!$CD$155:$CD$1048576,0),MATCH((CUADRO!M$5&amp;$E430),'Hoja de Trabajo para listado'!$CD$151:$DC$151,0)),0)</f>
        <v>0</v>
      </c>
      <c r="N430" s="243">
        <f ca="1">+IFERROR(INDEX('Hoja de Trabajo para listado'!$A$155:$Z$1048576,MATCH($A430,'Hoja de Trabajo para listado'!$A$155:$A$1048576,0),MATCH((CUADRO!N$5&amp;$E430),'Hoja de Trabajo para listado'!$A$151:$Z$151,0)),0)+IFERROR(INDEX('Hoja de Trabajo para listado'!$AB$155:$BA$1048576,MATCH($A430,'Hoja de Trabajo para listado'!$AB$155:$AB$1048576,0),MATCH((CUADRO!N$5&amp;$E430),'Hoja de Trabajo para listado'!$AB$151:$BA$151,0)),0)+IFERROR(INDEX('Hoja de Trabajo para listado'!$BC$155:$CB$1048576,MATCH($A430,'Hoja de Trabajo para listado'!$BC$155:$BC$1048576,0),MATCH((CUADRO!N$5&amp;$E430),'Hoja de Trabajo para listado'!$BC$151:$CB$151,0)),0)+IFERROR(INDEX('Hoja de Trabajo para listado'!$DE$153:$DG$274,MATCH($A430,'Hoja de Trabajo para listado'!$DE$153:$DE$1048576,0),MATCH((CUADRO!N$5&amp;$E430),'Hoja de Trabajo para listado'!$DE$151:$DG$151,0)),0)+IFERROR(INDEX('Hoja de Trabajo para listado'!$CD$155:$DC$1048576,MATCH($A430,'Hoja de Trabajo para listado'!$CD$155:$CD$1048576,0),MATCH((CUADRO!N$5&amp;$E430),'Hoja de Trabajo para listado'!$CD$151:$DC$151,0)),0)</f>
        <v>0</v>
      </c>
      <c r="O430" s="243">
        <f ca="1">+IFERROR(INDEX('Hoja de Trabajo para listado'!$A$155:$Z$1048576,MATCH($A430,'Hoja de Trabajo para listado'!$A$155:$A$1048576,0),MATCH((CUADRO!O$5&amp;$E430),'Hoja de Trabajo para listado'!$A$151:$Z$151,0)),0)+IFERROR(INDEX('Hoja de Trabajo para listado'!$AB$155:$BA$1048576,MATCH($A430,'Hoja de Trabajo para listado'!$AB$155:$AB$1048576,0),MATCH((CUADRO!O$5&amp;$E430),'Hoja de Trabajo para listado'!$AB$151:$BA$151,0)),0)+IFERROR(INDEX('Hoja de Trabajo para listado'!$BC$155:$CB$1048576,MATCH($A430,'Hoja de Trabajo para listado'!$BC$155:$BC$1048576,0),MATCH((CUADRO!O$5&amp;$E430),'Hoja de Trabajo para listado'!$BC$151:$CB$151,0)),0)+IFERROR(INDEX('Hoja de Trabajo para listado'!$DE$153:$DG$274,MATCH($A430,'Hoja de Trabajo para listado'!$DE$153:$DE$1048576,0),MATCH((CUADRO!O$5&amp;$E430),'Hoja de Trabajo para listado'!$DE$151:$DG$151,0)),0)+IFERROR(INDEX('Hoja de Trabajo para listado'!$CD$155:$DC$1048576,MATCH($A430,'Hoja de Trabajo para listado'!$CD$155:$CD$1048576,0),MATCH((CUADRO!O$5&amp;$E430),'Hoja de Trabajo para listado'!$CD$151:$DC$151,0)),0)</f>
        <v>0</v>
      </c>
      <c r="P430" s="243">
        <f ca="1">+IFERROR(INDEX('Hoja de Trabajo para listado'!$A$155:$Z$1048576,MATCH($A430,'Hoja de Trabajo para listado'!$A$155:$A$1048576,0),MATCH((CUADRO!P$5&amp;$E430),'Hoja de Trabajo para listado'!$A$151:$Z$151,0)),0)+IFERROR(INDEX('Hoja de Trabajo para listado'!$AB$155:$BA$1048576,MATCH($A430,'Hoja de Trabajo para listado'!$AB$155:$AB$1048576,0),MATCH((CUADRO!P$5&amp;$E430),'Hoja de Trabajo para listado'!$AB$151:$BA$151,0)),0)+IFERROR(INDEX('Hoja de Trabajo para listado'!$BC$155:$CB$1048576,MATCH($A430,'Hoja de Trabajo para listado'!$BC$155:$BC$1048576,0),MATCH((CUADRO!P$5&amp;$E430),'Hoja de Trabajo para listado'!$BC$151:$CB$151,0)),0)+IFERROR(INDEX('Hoja de Trabajo para listado'!$DE$153:$DG$274,MATCH($A430,'Hoja de Trabajo para listado'!$DE$153:$DE$1048576,0),MATCH((CUADRO!P$5&amp;$E430),'Hoja de Trabajo para listado'!$DE$151:$DG$151,0)),0)+IFERROR(INDEX('Hoja de Trabajo para listado'!$CD$155:$DC$1048576,MATCH($A430,'Hoja de Trabajo para listado'!$CD$155:$CD$1048576,0),MATCH((CUADRO!P$5&amp;$E430),'Hoja de Trabajo para listado'!$CD$151:$DC$151,0)),0)</f>
        <v>0</v>
      </c>
      <c r="Q430" s="243">
        <f ca="1">+IFERROR(INDEX('Hoja de Trabajo para listado'!$A$155:$Z$1048576,MATCH($A430,'Hoja de Trabajo para listado'!$A$155:$A$1048576,0),MATCH((CUADRO!Q$5&amp;$E430),'Hoja de Trabajo para listado'!$A$151:$Z$151,0)),0)+IFERROR(INDEX('Hoja de Trabajo para listado'!$AB$155:$BA$1048576,MATCH($A430,'Hoja de Trabajo para listado'!$AB$155:$AB$1048576,0),MATCH((CUADRO!Q$5&amp;$E430),'Hoja de Trabajo para listado'!$AB$151:$BA$151,0)),0)+IFERROR(INDEX('Hoja de Trabajo para listado'!$BC$155:$CB$1048576,MATCH($A430,'Hoja de Trabajo para listado'!$BC$155:$BC$1048576,0),MATCH((CUADRO!Q$5&amp;$E430),'Hoja de Trabajo para listado'!$BC$151:$CB$151,0)),0)+IFERROR(INDEX('Hoja de Trabajo para listado'!$DE$153:$DG$274,MATCH($A430,'Hoja de Trabajo para listado'!$DE$153:$DE$1048576,0),MATCH((CUADRO!Q$5&amp;$E430),'Hoja de Trabajo para listado'!$DE$151:$DG$151,0)),0)+IFERROR(INDEX('Hoja de Trabajo para listado'!$CD$155:$DC$1048576,MATCH($A430,'Hoja de Trabajo para listado'!$CD$155:$CD$1048576,0),MATCH((CUADRO!Q$5&amp;$E430),'Hoja de Trabajo para listado'!$CD$151:$DC$151,0)),0)</f>
        <v>0</v>
      </c>
      <c r="R430" s="243">
        <f t="shared" ca="1" si="15"/>
        <v>0</v>
      </c>
      <c r="S430" s="249"/>
      <c r="T430" s="243">
        <f ca="1">+T431</f>
        <v>0</v>
      </c>
      <c r="U430" s="242">
        <f t="shared" si="16"/>
        <v>1</v>
      </c>
      <c r="V430" s="333" t="str">
        <f>+VLOOKUP(A430,bd_lista!$A$3:$E$590,5,FALSE)</f>
        <v>Gobiernos Autónomos Departamentales</v>
      </c>
      <c r="W430" s="383" t="str">
        <f>+V430</f>
        <v>Gobiernos Autónomos Departamentales</v>
      </c>
      <c r="X430" s="242">
        <f>+VLOOKUP(A430,[3]Sheet1!$A$13:$D$744,4,FALSE)</f>
        <v>0</v>
      </c>
      <c r="Y430" s="242" t="e">
        <f>+VLOOKUP(X430,bd_lista!$A$3:$C$590,3,FALSE)</f>
        <v>#N/A</v>
      </c>
      <c r="Z430" s="294">
        <f>+X430</f>
        <v>0</v>
      </c>
      <c r="AA430" s="295" t="e">
        <f>+Y430</f>
        <v>#N/A</v>
      </c>
    </row>
    <row r="431" spans="1:27" customFormat="1" ht="27" hidden="1" customHeight="1">
      <c r="A431" s="32">
        <v>908</v>
      </c>
      <c r="B431" s="389"/>
      <c r="C431" s="247" t="str">
        <f>+VLOOKUP(A431,bd_lista!$A$3:$C$590,3,FALSE)</f>
        <v>Gobierno Autónomo Departamental del Beni</v>
      </c>
      <c r="D431" s="386"/>
      <c r="E431" s="244" t="s">
        <v>1305</v>
      </c>
      <c r="F431" s="243">
        <f ca="1">+IFERROR(INDEX('Hoja de Trabajo para listado'!$A$155:$Z$1048576,MATCH($A431,'Hoja de Trabajo para listado'!$A$155:$A$1048576,0),MATCH((CUADRO!F$5&amp;$E431),'Hoja de Trabajo para listado'!$A$151:$Z$151,0)),0)+IFERROR(INDEX('Hoja de Trabajo para listado'!$AB$155:$BA$1048576,MATCH($A431,'Hoja de Trabajo para listado'!$AB$155:$AB$1048576,0),MATCH((CUADRO!F$5&amp;$E431),'Hoja de Trabajo para listado'!$AB$151:$BA$151,0)),0)+IFERROR(INDEX('Hoja de Trabajo para listado'!$BC$155:$CB$1048576,MATCH($A431,'Hoja de Trabajo para listado'!$BC$155:$BC$1048576,0),MATCH((CUADRO!F$5&amp;$E431),'Hoja de Trabajo para listado'!$BC$151:$CB$151,0)),0)+IFERROR(INDEX('Hoja de Trabajo para listado'!$DE$153:$DG$274,MATCH($A431,'Hoja de Trabajo para listado'!$DE$153:$DE$1048576,0),MATCH((CUADRO!F$5&amp;$E431),'Hoja de Trabajo para listado'!$DE$151:$DG$151,0)),0)+IFERROR(INDEX('Hoja de Trabajo para listado'!$CD$155:$DC$1048576,MATCH($A431,'Hoja de Trabajo para listado'!$CD$155:$CD$1048576,0),MATCH((CUADRO!F$5&amp;$E431),'Hoja de Trabajo para listado'!$CD$151:$DC$151,0)),0)</f>
        <v>0</v>
      </c>
      <c r="G431" s="243">
        <f ca="1">+IFERROR(INDEX('Hoja de Trabajo para listado'!$A$155:$Z$1048576,MATCH($A431,'Hoja de Trabajo para listado'!$A$155:$A$1048576,0),MATCH((CUADRO!G$5&amp;$E431),'Hoja de Trabajo para listado'!$A$151:$Z$151,0)),0)+IFERROR(INDEX('Hoja de Trabajo para listado'!$AB$155:$BA$1048576,MATCH($A431,'Hoja de Trabajo para listado'!$AB$155:$AB$1048576,0),MATCH((CUADRO!G$5&amp;$E431),'Hoja de Trabajo para listado'!$AB$151:$BA$151,0)),0)+IFERROR(INDEX('Hoja de Trabajo para listado'!$BC$155:$CB$1048576,MATCH($A431,'Hoja de Trabajo para listado'!$BC$155:$BC$1048576,0),MATCH((CUADRO!G$5&amp;$E431),'Hoja de Trabajo para listado'!$BC$151:$CB$151,0)),0)+IFERROR(INDEX('Hoja de Trabajo para listado'!$DE$153:$DG$274,MATCH($A431,'Hoja de Trabajo para listado'!$DE$153:$DE$1048576,0),MATCH((CUADRO!G$5&amp;$E431),'Hoja de Trabajo para listado'!$DE$151:$DG$151,0)),0)+IFERROR(INDEX('Hoja de Trabajo para listado'!$CD$155:$DC$1048576,MATCH($A431,'Hoja de Trabajo para listado'!$CD$155:$CD$1048576,0),MATCH((CUADRO!G$5&amp;$E431),'Hoja de Trabajo para listado'!$CD$151:$DC$151,0)),0)</f>
        <v>0</v>
      </c>
      <c r="H431" s="243">
        <f ca="1">+IFERROR(INDEX('Hoja de Trabajo para listado'!$A$155:$Z$1048576,MATCH($A431,'Hoja de Trabajo para listado'!$A$155:$A$1048576,0),MATCH((CUADRO!H$5&amp;$E431),'Hoja de Trabajo para listado'!$A$151:$Z$151,0)),0)+IFERROR(INDEX('Hoja de Trabajo para listado'!$AB$155:$BA$1048576,MATCH($A431,'Hoja de Trabajo para listado'!$AB$155:$AB$1048576,0),MATCH((CUADRO!H$5&amp;$E431),'Hoja de Trabajo para listado'!$AB$151:$BA$151,0)),0)+IFERROR(INDEX('Hoja de Trabajo para listado'!$BC$155:$CB$1048576,MATCH($A431,'Hoja de Trabajo para listado'!$BC$155:$BC$1048576,0),MATCH((CUADRO!H$5&amp;$E431),'Hoja de Trabajo para listado'!$BC$151:$CB$151,0)),0)+IFERROR(INDEX('Hoja de Trabajo para listado'!$DE$153:$DG$274,MATCH($A431,'Hoja de Trabajo para listado'!$DE$153:$DE$1048576,0),MATCH((CUADRO!H$5&amp;$E431),'Hoja de Trabajo para listado'!$DE$151:$DG$151,0)),0)+IFERROR(INDEX('Hoja de Trabajo para listado'!$CD$155:$DC$1048576,MATCH($A431,'Hoja de Trabajo para listado'!$CD$155:$CD$1048576,0),MATCH((CUADRO!H$5&amp;$E431),'Hoja de Trabajo para listado'!$CD$151:$DC$151,0)),0)</f>
        <v>0</v>
      </c>
      <c r="I431" s="243">
        <f ca="1">+IFERROR(INDEX('Hoja de Trabajo para listado'!$A$155:$Z$1048576,MATCH($A431,'Hoja de Trabajo para listado'!$A$155:$A$1048576,0),MATCH((CUADRO!I$5&amp;$E431),'Hoja de Trabajo para listado'!$A$151:$Z$151,0)),0)+IFERROR(INDEX('Hoja de Trabajo para listado'!$AB$155:$BA$1048576,MATCH($A431,'Hoja de Trabajo para listado'!$AB$155:$AB$1048576,0),MATCH((CUADRO!I$5&amp;$E431),'Hoja de Trabajo para listado'!$AB$151:$BA$151,0)),0)+IFERROR(INDEX('Hoja de Trabajo para listado'!$BC$155:$CB$1048576,MATCH($A431,'Hoja de Trabajo para listado'!$BC$155:$BC$1048576,0),MATCH((CUADRO!I$5&amp;$E431),'Hoja de Trabajo para listado'!$BC$151:$CB$151,0)),0)+IFERROR(INDEX('Hoja de Trabajo para listado'!$DE$153:$DG$274,MATCH($A431,'Hoja de Trabajo para listado'!$DE$153:$DE$1048576,0),MATCH((CUADRO!I$5&amp;$E431),'Hoja de Trabajo para listado'!$DE$151:$DG$151,0)),0)+IFERROR(INDEX('Hoja de Trabajo para listado'!$CD$155:$DC$1048576,MATCH($A431,'Hoja de Trabajo para listado'!$CD$155:$CD$1048576,0),MATCH((CUADRO!I$5&amp;$E431),'Hoja de Trabajo para listado'!$CD$151:$DC$151,0)),0)</f>
        <v>0</v>
      </c>
      <c r="J431" s="243">
        <f ca="1">+IFERROR(INDEX('Hoja de Trabajo para listado'!$A$155:$Z$1048576,MATCH($A431,'Hoja de Trabajo para listado'!$A$155:$A$1048576,0),MATCH((CUADRO!J$5&amp;$E431),'Hoja de Trabajo para listado'!$A$151:$Z$151,0)),0)+IFERROR(INDEX('Hoja de Trabajo para listado'!$AB$155:$BA$1048576,MATCH($A431,'Hoja de Trabajo para listado'!$AB$155:$AB$1048576,0),MATCH((CUADRO!J$5&amp;$E431),'Hoja de Trabajo para listado'!$AB$151:$BA$151,0)),0)+IFERROR(INDEX('Hoja de Trabajo para listado'!$BC$155:$CB$1048576,MATCH($A431,'Hoja de Trabajo para listado'!$BC$155:$BC$1048576,0),MATCH((CUADRO!J$5&amp;$E431),'Hoja de Trabajo para listado'!$BC$151:$CB$151,0)),0)+IFERROR(INDEX('Hoja de Trabajo para listado'!$DE$153:$DG$274,MATCH($A431,'Hoja de Trabajo para listado'!$DE$153:$DE$1048576,0),MATCH((CUADRO!J$5&amp;$E431),'Hoja de Trabajo para listado'!$DE$151:$DG$151,0)),0)+IFERROR(INDEX('Hoja de Trabajo para listado'!$CD$155:$DC$1048576,MATCH($A431,'Hoja de Trabajo para listado'!$CD$155:$CD$1048576,0),MATCH((CUADRO!J$5&amp;$E431),'Hoja de Trabajo para listado'!$CD$151:$DC$151,0)),0)</f>
        <v>0</v>
      </c>
      <c r="K431" s="243">
        <f ca="1">+IFERROR(INDEX('Hoja de Trabajo para listado'!$A$155:$Z$1048576,MATCH($A431,'Hoja de Trabajo para listado'!$A$155:$A$1048576,0),MATCH((CUADRO!K$5&amp;$E431),'Hoja de Trabajo para listado'!$A$151:$Z$151,0)),0)+IFERROR(INDEX('Hoja de Trabajo para listado'!$AB$155:$BA$1048576,MATCH($A431,'Hoja de Trabajo para listado'!$AB$155:$AB$1048576,0),MATCH((CUADRO!K$5&amp;$E431),'Hoja de Trabajo para listado'!$AB$151:$BA$151,0)),0)+IFERROR(INDEX('Hoja de Trabajo para listado'!$BC$155:$CB$1048576,MATCH($A431,'Hoja de Trabajo para listado'!$BC$155:$BC$1048576,0),MATCH((CUADRO!K$5&amp;$E431),'Hoja de Trabajo para listado'!$BC$151:$CB$151,0)),0)+IFERROR(INDEX('Hoja de Trabajo para listado'!$DE$153:$DG$274,MATCH($A431,'Hoja de Trabajo para listado'!$DE$153:$DE$1048576,0),MATCH((CUADRO!K$5&amp;$E431),'Hoja de Trabajo para listado'!$DE$151:$DG$151,0)),0)+IFERROR(INDEX('Hoja de Trabajo para listado'!$CD$155:$DC$1048576,MATCH($A431,'Hoja de Trabajo para listado'!$CD$155:$CD$1048576,0),MATCH((CUADRO!K$5&amp;$E431),'Hoja de Trabajo para listado'!$CD$151:$DC$151,0)),0)</f>
        <v>0</v>
      </c>
      <c r="L431" s="243">
        <f ca="1">+IFERROR(INDEX('Hoja de Trabajo para listado'!$A$155:$Z$1048576,MATCH($A431,'Hoja de Trabajo para listado'!$A$155:$A$1048576,0),MATCH((CUADRO!L$5&amp;$E431),'Hoja de Trabajo para listado'!$A$151:$Z$151,0)),0)+IFERROR(INDEX('Hoja de Trabajo para listado'!$AB$155:$BA$1048576,MATCH($A431,'Hoja de Trabajo para listado'!$AB$155:$AB$1048576,0),MATCH((CUADRO!L$5&amp;$E431),'Hoja de Trabajo para listado'!$AB$151:$BA$151,0)),0)+IFERROR(INDEX('Hoja de Trabajo para listado'!$BC$155:$CB$1048576,MATCH($A431,'Hoja de Trabajo para listado'!$BC$155:$BC$1048576,0),MATCH((CUADRO!L$5&amp;$E431),'Hoja de Trabajo para listado'!$BC$151:$CB$151,0)),0)+IFERROR(INDEX('Hoja de Trabajo para listado'!$DE$153:$DG$274,MATCH($A431,'Hoja de Trabajo para listado'!$DE$153:$DE$1048576,0),MATCH((CUADRO!L$5&amp;$E431),'Hoja de Trabajo para listado'!$DE$151:$DG$151,0)),0)+IFERROR(INDEX('Hoja de Trabajo para listado'!$CD$155:$DC$1048576,MATCH($A431,'Hoja de Trabajo para listado'!$CD$155:$CD$1048576,0),MATCH((CUADRO!L$5&amp;$E431),'Hoja de Trabajo para listado'!$CD$151:$DC$151,0)),0)</f>
        <v>0</v>
      </c>
      <c r="M431" s="243">
        <f ca="1">+IFERROR(INDEX('Hoja de Trabajo para listado'!$A$155:$Z$1048576,MATCH($A431,'Hoja de Trabajo para listado'!$A$155:$A$1048576,0),MATCH((CUADRO!M$5&amp;$E431),'Hoja de Trabajo para listado'!$A$151:$Z$151,0)),0)+IFERROR(INDEX('Hoja de Trabajo para listado'!$AB$155:$BA$1048576,MATCH($A431,'Hoja de Trabajo para listado'!$AB$155:$AB$1048576,0),MATCH((CUADRO!M$5&amp;$E431),'Hoja de Trabajo para listado'!$AB$151:$BA$151,0)),0)+IFERROR(INDEX('Hoja de Trabajo para listado'!$BC$155:$CB$1048576,MATCH($A431,'Hoja de Trabajo para listado'!$BC$155:$BC$1048576,0),MATCH((CUADRO!M$5&amp;$E431),'Hoja de Trabajo para listado'!$BC$151:$CB$151,0)),0)+IFERROR(INDEX('Hoja de Trabajo para listado'!$DE$153:$DG$274,MATCH($A431,'Hoja de Trabajo para listado'!$DE$153:$DE$1048576,0),MATCH((CUADRO!M$5&amp;$E431),'Hoja de Trabajo para listado'!$DE$151:$DG$151,0)),0)+IFERROR(INDEX('Hoja de Trabajo para listado'!$CD$155:$DC$1048576,MATCH($A431,'Hoja de Trabajo para listado'!$CD$155:$CD$1048576,0),MATCH((CUADRO!M$5&amp;$E431),'Hoja de Trabajo para listado'!$CD$151:$DC$151,0)),0)</f>
        <v>0</v>
      </c>
      <c r="N431" s="243">
        <f ca="1">+IFERROR(INDEX('Hoja de Trabajo para listado'!$A$155:$Z$1048576,MATCH($A431,'Hoja de Trabajo para listado'!$A$155:$A$1048576,0),MATCH((CUADRO!N$5&amp;$E431),'Hoja de Trabajo para listado'!$A$151:$Z$151,0)),0)+IFERROR(INDEX('Hoja de Trabajo para listado'!$AB$155:$BA$1048576,MATCH($A431,'Hoja de Trabajo para listado'!$AB$155:$AB$1048576,0),MATCH((CUADRO!N$5&amp;$E431),'Hoja de Trabajo para listado'!$AB$151:$BA$151,0)),0)+IFERROR(INDEX('Hoja de Trabajo para listado'!$BC$155:$CB$1048576,MATCH($A431,'Hoja de Trabajo para listado'!$BC$155:$BC$1048576,0),MATCH((CUADRO!N$5&amp;$E431),'Hoja de Trabajo para listado'!$BC$151:$CB$151,0)),0)+IFERROR(INDEX('Hoja de Trabajo para listado'!$DE$153:$DG$274,MATCH($A431,'Hoja de Trabajo para listado'!$DE$153:$DE$1048576,0),MATCH((CUADRO!N$5&amp;$E431),'Hoja de Trabajo para listado'!$DE$151:$DG$151,0)),0)+IFERROR(INDEX('Hoja de Trabajo para listado'!$CD$155:$DC$1048576,MATCH($A431,'Hoja de Trabajo para listado'!$CD$155:$CD$1048576,0),MATCH((CUADRO!N$5&amp;$E431),'Hoja de Trabajo para listado'!$CD$151:$DC$151,0)),0)</f>
        <v>0</v>
      </c>
      <c r="O431" s="243">
        <f ca="1">+IFERROR(INDEX('Hoja de Trabajo para listado'!$A$155:$Z$1048576,MATCH($A431,'Hoja de Trabajo para listado'!$A$155:$A$1048576,0),MATCH((CUADRO!O$5&amp;$E431),'Hoja de Trabajo para listado'!$A$151:$Z$151,0)),0)+IFERROR(INDEX('Hoja de Trabajo para listado'!$AB$155:$BA$1048576,MATCH($A431,'Hoja de Trabajo para listado'!$AB$155:$AB$1048576,0),MATCH((CUADRO!O$5&amp;$E431),'Hoja de Trabajo para listado'!$AB$151:$BA$151,0)),0)+IFERROR(INDEX('Hoja de Trabajo para listado'!$BC$155:$CB$1048576,MATCH($A431,'Hoja de Trabajo para listado'!$BC$155:$BC$1048576,0),MATCH((CUADRO!O$5&amp;$E431),'Hoja de Trabajo para listado'!$BC$151:$CB$151,0)),0)+IFERROR(INDEX('Hoja de Trabajo para listado'!$DE$153:$DG$274,MATCH($A431,'Hoja de Trabajo para listado'!$DE$153:$DE$1048576,0),MATCH((CUADRO!O$5&amp;$E431),'Hoja de Trabajo para listado'!$DE$151:$DG$151,0)),0)+IFERROR(INDEX('Hoja de Trabajo para listado'!$CD$155:$DC$1048576,MATCH($A431,'Hoja de Trabajo para listado'!$CD$155:$CD$1048576,0),MATCH((CUADRO!O$5&amp;$E431),'Hoja de Trabajo para listado'!$CD$151:$DC$151,0)),0)</f>
        <v>0</v>
      </c>
      <c r="P431" s="243">
        <f ca="1">+IFERROR(INDEX('Hoja de Trabajo para listado'!$A$155:$Z$1048576,MATCH($A431,'Hoja de Trabajo para listado'!$A$155:$A$1048576,0),MATCH((CUADRO!P$5&amp;$E431),'Hoja de Trabajo para listado'!$A$151:$Z$151,0)),0)+IFERROR(INDEX('Hoja de Trabajo para listado'!$AB$155:$BA$1048576,MATCH($A431,'Hoja de Trabajo para listado'!$AB$155:$AB$1048576,0),MATCH((CUADRO!P$5&amp;$E431),'Hoja de Trabajo para listado'!$AB$151:$BA$151,0)),0)+IFERROR(INDEX('Hoja de Trabajo para listado'!$BC$155:$CB$1048576,MATCH($A431,'Hoja de Trabajo para listado'!$BC$155:$BC$1048576,0),MATCH((CUADRO!P$5&amp;$E431),'Hoja de Trabajo para listado'!$BC$151:$CB$151,0)),0)+IFERROR(INDEX('Hoja de Trabajo para listado'!$DE$153:$DG$274,MATCH($A431,'Hoja de Trabajo para listado'!$DE$153:$DE$1048576,0),MATCH((CUADRO!P$5&amp;$E431),'Hoja de Trabajo para listado'!$DE$151:$DG$151,0)),0)+IFERROR(INDEX('Hoja de Trabajo para listado'!$CD$155:$DC$1048576,MATCH($A431,'Hoja de Trabajo para listado'!$CD$155:$CD$1048576,0),MATCH((CUADRO!P$5&amp;$E431),'Hoja de Trabajo para listado'!$CD$151:$DC$151,0)),0)</f>
        <v>0</v>
      </c>
      <c r="Q431" s="243">
        <f ca="1">+IFERROR(INDEX('Hoja de Trabajo para listado'!$A$155:$Z$1048576,MATCH($A431,'Hoja de Trabajo para listado'!$A$155:$A$1048576,0),MATCH((CUADRO!Q$5&amp;$E431),'Hoja de Trabajo para listado'!$A$151:$Z$151,0)),0)+IFERROR(INDEX('Hoja de Trabajo para listado'!$AB$155:$BA$1048576,MATCH($A431,'Hoja de Trabajo para listado'!$AB$155:$AB$1048576,0),MATCH((CUADRO!Q$5&amp;$E431),'Hoja de Trabajo para listado'!$AB$151:$BA$151,0)),0)+IFERROR(INDEX('Hoja de Trabajo para listado'!$BC$155:$CB$1048576,MATCH($A431,'Hoja de Trabajo para listado'!$BC$155:$BC$1048576,0),MATCH((CUADRO!Q$5&amp;$E431),'Hoja de Trabajo para listado'!$BC$151:$CB$151,0)),0)+IFERROR(INDEX('Hoja de Trabajo para listado'!$DE$153:$DG$274,MATCH($A431,'Hoja de Trabajo para listado'!$DE$153:$DE$1048576,0),MATCH((CUADRO!Q$5&amp;$E431),'Hoja de Trabajo para listado'!$DE$151:$DG$151,0)),0)+IFERROR(INDEX('Hoja de Trabajo para listado'!$CD$155:$DC$1048576,MATCH($A431,'Hoja de Trabajo para listado'!$CD$155:$CD$1048576,0),MATCH((CUADRO!Q$5&amp;$E431),'Hoja de Trabajo para listado'!$CD$151:$DC$151,0)),0)</f>
        <v>0</v>
      </c>
      <c r="R431" s="243">
        <f t="shared" ca="1" si="15"/>
        <v>0</v>
      </c>
      <c r="S431" s="249">
        <f ca="1">+R430+R431</f>
        <v>0</v>
      </c>
      <c r="T431" s="243">
        <f ca="1">+S431</f>
        <v>0</v>
      </c>
      <c r="U431" s="242">
        <f t="shared" si="16"/>
        <v>2</v>
      </c>
      <c r="V431" s="333" t="str">
        <f>+VLOOKUP(A431,bd_lista!$A$3:$E$590,5,FALSE)</f>
        <v>Gobiernos Autónomos Departamentales</v>
      </c>
      <c r="W431" s="384"/>
      <c r="X431" s="242">
        <f>+VLOOKUP(A431,[3]Sheet1!$A$13:$D$744,4,FALSE)</f>
        <v>0</v>
      </c>
      <c r="Y431" s="242" t="e">
        <f>+VLOOKUP(X431,bd_lista!$A$3:$C$590,3,FALSE)</f>
        <v>#N/A</v>
      </c>
      <c r="Z431" s="292"/>
      <c r="AA431" s="293"/>
    </row>
    <row r="432" spans="1:27" customFormat="1" ht="27" hidden="1" customHeight="1">
      <c r="A432" s="32">
        <v>909</v>
      </c>
      <c r="B432" s="388">
        <f>+A432</f>
        <v>909</v>
      </c>
      <c r="C432" s="247" t="str">
        <f>+VLOOKUP(A432,bd_lista!$A$3:$C$590,3,FALSE)</f>
        <v>Gobierno Autónomo Departamental de Pando</v>
      </c>
      <c r="D432" s="385" t="str">
        <f>+C432</f>
        <v>Gobierno Autónomo Departamental de Pando</v>
      </c>
      <c r="E432" s="242" t="s">
        <v>1304</v>
      </c>
      <c r="F432" s="243">
        <f ca="1">+IFERROR(INDEX('Hoja de Trabajo para listado'!$A$155:$Z$1048576,MATCH($A432,'Hoja de Trabajo para listado'!$A$155:$A$1048576,0),MATCH((CUADRO!F$5&amp;$E432),'Hoja de Trabajo para listado'!$A$151:$Z$151,0)),0)+IFERROR(INDEX('Hoja de Trabajo para listado'!$AB$155:$BA$1048576,MATCH($A432,'Hoja de Trabajo para listado'!$AB$155:$AB$1048576,0),MATCH((CUADRO!F$5&amp;$E432),'Hoja de Trabajo para listado'!$AB$151:$BA$151,0)),0)+IFERROR(INDEX('Hoja de Trabajo para listado'!$BC$155:$CB$1048576,MATCH($A432,'Hoja de Trabajo para listado'!$BC$155:$BC$1048576,0),MATCH((CUADRO!F$5&amp;$E432),'Hoja de Trabajo para listado'!$BC$151:$CB$151,0)),0)+IFERROR(INDEX('Hoja de Trabajo para listado'!$DE$153:$DG$274,MATCH($A432,'Hoja de Trabajo para listado'!$DE$153:$DE$1048576,0),MATCH((CUADRO!F$5&amp;$E432),'Hoja de Trabajo para listado'!$DE$151:$DG$151,0)),0)+IFERROR(INDEX('Hoja de Trabajo para listado'!$CD$155:$DC$1048576,MATCH($A432,'Hoja de Trabajo para listado'!$CD$155:$CD$1048576,0),MATCH((CUADRO!F$5&amp;$E432),'Hoja de Trabajo para listado'!$CD$151:$DC$151,0)),0)</f>
        <v>0</v>
      </c>
      <c r="G432" s="243">
        <f ca="1">+IFERROR(INDEX('Hoja de Trabajo para listado'!$A$155:$Z$1048576,MATCH($A432,'Hoja de Trabajo para listado'!$A$155:$A$1048576,0),MATCH((CUADRO!G$5&amp;$E432),'Hoja de Trabajo para listado'!$A$151:$Z$151,0)),0)+IFERROR(INDEX('Hoja de Trabajo para listado'!$AB$155:$BA$1048576,MATCH($A432,'Hoja de Trabajo para listado'!$AB$155:$AB$1048576,0),MATCH((CUADRO!G$5&amp;$E432),'Hoja de Trabajo para listado'!$AB$151:$BA$151,0)),0)+IFERROR(INDEX('Hoja de Trabajo para listado'!$BC$155:$CB$1048576,MATCH($A432,'Hoja de Trabajo para listado'!$BC$155:$BC$1048576,0),MATCH((CUADRO!G$5&amp;$E432),'Hoja de Trabajo para listado'!$BC$151:$CB$151,0)),0)+IFERROR(INDEX('Hoja de Trabajo para listado'!$DE$153:$DG$274,MATCH($A432,'Hoja de Trabajo para listado'!$DE$153:$DE$1048576,0),MATCH((CUADRO!G$5&amp;$E432),'Hoja de Trabajo para listado'!$DE$151:$DG$151,0)),0)+IFERROR(INDEX('Hoja de Trabajo para listado'!$CD$155:$DC$1048576,MATCH($A432,'Hoja de Trabajo para listado'!$CD$155:$CD$1048576,0),MATCH((CUADRO!G$5&amp;$E432),'Hoja de Trabajo para listado'!$CD$151:$DC$151,0)),0)</f>
        <v>0</v>
      </c>
      <c r="H432" s="243">
        <f ca="1">+IFERROR(INDEX('Hoja de Trabajo para listado'!$A$155:$Z$1048576,MATCH($A432,'Hoja de Trabajo para listado'!$A$155:$A$1048576,0),MATCH((CUADRO!H$5&amp;$E432),'Hoja de Trabajo para listado'!$A$151:$Z$151,0)),0)+IFERROR(INDEX('Hoja de Trabajo para listado'!$AB$155:$BA$1048576,MATCH($A432,'Hoja de Trabajo para listado'!$AB$155:$AB$1048576,0),MATCH((CUADRO!H$5&amp;$E432),'Hoja de Trabajo para listado'!$AB$151:$BA$151,0)),0)+IFERROR(INDEX('Hoja de Trabajo para listado'!$BC$155:$CB$1048576,MATCH($A432,'Hoja de Trabajo para listado'!$BC$155:$BC$1048576,0),MATCH((CUADRO!H$5&amp;$E432),'Hoja de Trabajo para listado'!$BC$151:$CB$151,0)),0)+IFERROR(INDEX('Hoja de Trabajo para listado'!$DE$153:$DG$274,MATCH($A432,'Hoja de Trabajo para listado'!$DE$153:$DE$1048576,0),MATCH((CUADRO!H$5&amp;$E432),'Hoja de Trabajo para listado'!$DE$151:$DG$151,0)),0)+IFERROR(INDEX('Hoja de Trabajo para listado'!$CD$155:$DC$1048576,MATCH($A432,'Hoja de Trabajo para listado'!$CD$155:$CD$1048576,0),MATCH((CUADRO!H$5&amp;$E432),'Hoja de Trabajo para listado'!$CD$151:$DC$151,0)),0)</f>
        <v>0</v>
      </c>
      <c r="I432" s="243">
        <f ca="1">+IFERROR(INDEX('Hoja de Trabajo para listado'!$A$155:$Z$1048576,MATCH($A432,'Hoja de Trabajo para listado'!$A$155:$A$1048576,0),MATCH((CUADRO!I$5&amp;$E432),'Hoja de Trabajo para listado'!$A$151:$Z$151,0)),0)+IFERROR(INDEX('Hoja de Trabajo para listado'!$AB$155:$BA$1048576,MATCH($A432,'Hoja de Trabajo para listado'!$AB$155:$AB$1048576,0),MATCH((CUADRO!I$5&amp;$E432),'Hoja de Trabajo para listado'!$AB$151:$BA$151,0)),0)+IFERROR(INDEX('Hoja de Trabajo para listado'!$BC$155:$CB$1048576,MATCH($A432,'Hoja de Trabajo para listado'!$BC$155:$BC$1048576,0),MATCH((CUADRO!I$5&amp;$E432),'Hoja de Trabajo para listado'!$BC$151:$CB$151,0)),0)+IFERROR(INDEX('Hoja de Trabajo para listado'!$DE$153:$DG$274,MATCH($A432,'Hoja de Trabajo para listado'!$DE$153:$DE$1048576,0),MATCH((CUADRO!I$5&amp;$E432),'Hoja de Trabajo para listado'!$DE$151:$DG$151,0)),0)+IFERROR(INDEX('Hoja de Trabajo para listado'!$CD$155:$DC$1048576,MATCH($A432,'Hoja de Trabajo para listado'!$CD$155:$CD$1048576,0),MATCH((CUADRO!I$5&amp;$E432),'Hoja de Trabajo para listado'!$CD$151:$DC$151,0)),0)</f>
        <v>0</v>
      </c>
      <c r="J432" s="243">
        <f ca="1">+IFERROR(INDEX('Hoja de Trabajo para listado'!$A$155:$Z$1048576,MATCH($A432,'Hoja de Trabajo para listado'!$A$155:$A$1048576,0),MATCH((CUADRO!J$5&amp;$E432),'Hoja de Trabajo para listado'!$A$151:$Z$151,0)),0)+IFERROR(INDEX('Hoja de Trabajo para listado'!$AB$155:$BA$1048576,MATCH($A432,'Hoja de Trabajo para listado'!$AB$155:$AB$1048576,0),MATCH((CUADRO!J$5&amp;$E432),'Hoja de Trabajo para listado'!$AB$151:$BA$151,0)),0)+IFERROR(INDEX('Hoja de Trabajo para listado'!$BC$155:$CB$1048576,MATCH($A432,'Hoja de Trabajo para listado'!$BC$155:$BC$1048576,0),MATCH((CUADRO!J$5&amp;$E432),'Hoja de Trabajo para listado'!$BC$151:$CB$151,0)),0)+IFERROR(INDEX('Hoja de Trabajo para listado'!$DE$153:$DG$274,MATCH($A432,'Hoja de Trabajo para listado'!$DE$153:$DE$1048576,0),MATCH((CUADRO!J$5&amp;$E432),'Hoja de Trabajo para listado'!$DE$151:$DG$151,0)),0)+IFERROR(INDEX('Hoja de Trabajo para listado'!$CD$155:$DC$1048576,MATCH($A432,'Hoja de Trabajo para listado'!$CD$155:$CD$1048576,0),MATCH((CUADRO!J$5&amp;$E432),'Hoja de Trabajo para listado'!$CD$151:$DC$151,0)),0)</f>
        <v>0</v>
      </c>
      <c r="K432" s="243">
        <f ca="1">+IFERROR(INDEX('Hoja de Trabajo para listado'!$A$155:$Z$1048576,MATCH($A432,'Hoja de Trabajo para listado'!$A$155:$A$1048576,0),MATCH((CUADRO!K$5&amp;$E432),'Hoja de Trabajo para listado'!$A$151:$Z$151,0)),0)+IFERROR(INDEX('Hoja de Trabajo para listado'!$AB$155:$BA$1048576,MATCH($A432,'Hoja de Trabajo para listado'!$AB$155:$AB$1048576,0),MATCH((CUADRO!K$5&amp;$E432),'Hoja de Trabajo para listado'!$AB$151:$BA$151,0)),0)+IFERROR(INDEX('Hoja de Trabajo para listado'!$BC$155:$CB$1048576,MATCH($A432,'Hoja de Trabajo para listado'!$BC$155:$BC$1048576,0),MATCH((CUADRO!K$5&amp;$E432),'Hoja de Trabajo para listado'!$BC$151:$CB$151,0)),0)+IFERROR(INDEX('Hoja de Trabajo para listado'!$DE$153:$DG$274,MATCH($A432,'Hoja de Trabajo para listado'!$DE$153:$DE$1048576,0),MATCH((CUADRO!K$5&amp;$E432),'Hoja de Trabajo para listado'!$DE$151:$DG$151,0)),0)+IFERROR(INDEX('Hoja de Trabajo para listado'!$CD$155:$DC$1048576,MATCH($A432,'Hoja de Trabajo para listado'!$CD$155:$CD$1048576,0),MATCH((CUADRO!K$5&amp;$E432),'Hoja de Trabajo para listado'!$CD$151:$DC$151,0)),0)</f>
        <v>0</v>
      </c>
      <c r="L432" s="243">
        <f ca="1">+IFERROR(INDEX('Hoja de Trabajo para listado'!$A$155:$Z$1048576,MATCH($A432,'Hoja de Trabajo para listado'!$A$155:$A$1048576,0),MATCH((CUADRO!L$5&amp;$E432),'Hoja de Trabajo para listado'!$A$151:$Z$151,0)),0)+IFERROR(INDEX('Hoja de Trabajo para listado'!$AB$155:$BA$1048576,MATCH($A432,'Hoja de Trabajo para listado'!$AB$155:$AB$1048576,0),MATCH((CUADRO!L$5&amp;$E432),'Hoja de Trabajo para listado'!$AB$151:$BA$151,0)),0)+IFERROR(INDEX('Hoja de Trabajo para listado'!$BC$155:$CB$1048576,MATCH($A432,'Hoja de Trabajo para listado'!$BC$155:$BC$1048576,0),MATCH((CUADRO!L$5&amp;$E432),'Hoja de Trabajo para listado'!$BC$151:$CB$151,0)),0)+IFERROR(INDEX('Hoja de Trabajo para listado'!$DE$153:$DG$274,MATCH($A432,'Hoja de Trabajo para listado'!$DE$153:$DE$1048576,0),MATCH((CUADRO!L$5&amp;$E432),'Hoja de Trabajo para listado'!$DE$151:$DG$151,0)),0)+IFERROR(INDEX('Hoja de Trabajo para listado'!$CD$155:$DC$1048576,MATCH($A432,'Hoja de Trabajo para listado'!$CD$155:$CD$1048576,0),MATCH((CUADRO!L$5&amp;$E432),'Hoja de Trabajo para listado'!$CD$151:$DC$151,0)),0)</f>
        <v>0</v>
      </c>
      <c r="M432" s="243">
        <f ca="1">+IFERROR(INDEX('Hoja de Trabajo para listado'!$A$155:$Z$1048576,MATCH($A432,'Hoja de Trabajo para listado'!$A$155:$A$1048576,0),MATCH((CUADRO!M$5&amp;$E432),'Hoja de Trabajo para listado'!$A$151:$Z$151,0)),0)+IFERROR(INDEX('Hoja de Trabajo para listado'!$AB$155:$BA$1048576,MATCH($A432,'Hoja de Trabajo para listado'!$AB$155:$AB$1048576,0),MATCH((CUADRO!M$5&amp;$E432),'Hoja de Trabajo para listado'!$AB$151:$BA$151,0)),0)+IFERROR(INDEX('Hoja de Trabajo para listado'!$BC$155:$CB$1048576,MATCH($A432,'Hoja de Trabajo para listado'!$BC$155:$BC$1048576,0),MATCH((CUADRO!M$5&amp;$E432),'Hoja de Trabajo para listado'!$BC$151:$CB$151,0)),0)+IFERROR(INDEX('Hoja de Trabajo para listado'!$DE$153:$DG$274,MATCH($A432,'Hoja de Trabajo para listado'!$DE$153:$DE$1048576,0),MATCH((CUADRO!M$5&amp;$E432),'Hoja de Trabajo para listado'!$DE$151:$DG$151,0)),0)+IFERROR(INDEX('Hoja de Trabajo para listado'!$CD$155:$DC$1048576,MATCH($A432,'Hoja de Trabajo para listado'!$CD$155:$CD$1048576,0),MATCH((CUADRO!M$5&amp;$E432),'Hoja de Trabajo para listado'!$CD$151:$DC$151,0)),0)</f>
        <v>0</v>
      </c>
      <c r="N432" s="243">
        <f ca="1">+IFERROR(INDEX('Hoja de Trabajo para listado'!$A$155:$Z$1048576,MATCH($A432,'Hoja de Trabajo para listado'!$A$155:$A$1048576,0),MATCH((CUADRO!N$5&amp;$E432),'Hoja de Trabajo para listado'!$A$151:$Z$151,0)),0)+IFERROR(INDEX('Hoja de Trabajo para listado'!$AB$155:$BA$1048576,MATCH($A432,'Hoja de Trabajo para listado'!$AB$155:$AB$1048576,0),MATCH((CUADRO!N$5&amp;$E432),'Hoja de Trabajo para listado'!$AB$151:$BA$151,0)),0)+IFERROR(INDEX('Hoja de Trabajo para listado'!$BC$155:$CB$1048576,MATCH($A432,'Hoja de Trabajo para listado'!$BC$155:$BC$1048576,0),MATCH((CUADRO!N$5&amp;$E432),'Hoja de Trabajo para listado'!$BC$151:$CB$151,0)),0)+IFERROR(INDEX('Hoja de Trabajo para listado'!$DE$153:$DG$274,MATCH($A432,'Hoja de Trabajo para listado'!$DE$153:$DE$1048576,0),MATCH((CUADRO!N$5&amp;$E432),'Hoja de Trabajo para listado'!$DE$151:$DG$151,0)),0)+IFERROR(INDEX('Hoja de Trabajo para listado'!$CD$155:$DC$1048576,MATCH($A432,'Hoja de Trabajo para listado'!$CD$155:$CD$1048576,0),MATCH((CUADRO!N$5&amp;$E432),'Hoja de Trabajo para listado'!$CD$151:$DC$151,0)),0)</f>
        <v>0</v>
      </c>
      <c r="O432" s="243">
        <f ca="1">+IFERROR(INDEX('Hoja de Trabajo para listado'!$A$155:$Z$1048576,MATCH($A432,'Hoja de Trabajo para listado'!$A$155:$A$1048576,0),MATCH((CUADRO!O$5&amp;$E432),'Hoja de Trabajo para listado'!$A$151:$Z$151,0)),0)+IFERROR(INDEX('Hoja de Trabajo para listado'!$AB$155:$BA$1048576,MATCH($A432,'Hoja de Trabajo para listado'!$AB$155:$AB$1048576,0),MATCH((CUADRO!O$5&amp;$E432),'Hoja de Trabajo para listado'!$AB$151:$BA$151,0)),0)+IFERROR(INDEX('Hoja de Trabajo para listado'!$BC$155:$CB$1048576,MATCH($A432,'Hoja de Trabajo para listado'!$BC$155:$BC$1048576,0),MATCH((CUADRO!O$5&amp;$E432),'Hoja de Trabajo para listado'!$BC$151:$CB$151,0)),0)+IFERROR(INDEX('Hoja de Trabajo para listado'!$DE$153:$DG$274,MATCH($A432,'Hoja de Trabajo para listado'!$DE$153:$DE$1048576,0),MATCH((CUADRO!O$5&amp;$E432),'Hoja de Trabajo para listado'!$DE$151:$DG$151,0)),0)+IFERROR(INDEX('Hoja de Trabajo para listado'!$CD$155:$DC$1048576,MATCH($A432,'Hoja de Trabajo para listado'!$CD$155:$CD$1048576,0),MATCH((CUADRO!O$5&amp;$E432),'Hoja de Trabajo para listado'!$CD$151:$DC$151,0)),0)</f>
        <v>0</v>
      </c>
      <c r="P432" s="243">
        <f ca="1">+IFERROR(INDEX('Hoja de Trabajo para listado'!$A$155:$Z$1048576,MATCH($A432,'Hoja de Trabajo para listado'!$A$155:$A$1048576,0),MATCH((CUADRO!P$5&amp;$E432),'Hoja de Trabajo para listado'!$A$151:$Z$151,0)),0)+IFERROR(INDEX('Hoja de Trabajo para listado'!$AB$155:$BA$1048576,MATCH($A432,'Hoja de Trabajo para listado'!$AB$155:$AB$1048576,0),MATCH((CUADRO!P$5&amp;$E432),'Hoja de Trabajo para listado'!$AB$151:$BA$151,0)),0)+IFERROR(INDEX('Hoja de Trabajo para listado'!$BC$155:$CB$1048576,MATCH($A432,'Hoja de Trabajo para listado'!$BC$155:$BC$1048576,0),MATCH((CUADRO!P$5&amp;$E432),'Hoja de Trabajo para listado'!$BC$151:$CB$151,0)),0)+IFERROR(INDEX('Hoja de Trabajo para listado'!$DE$153:$DG$274,MATCH($A432,'Hoja de Trabajo para listado'!$DE$153:$DE$1048576,0),MATCH((CUADRO!P$5&amp;$E432),'Hoja de Trabajo para listado'!$DE$151:$DG$151,0)),0)+IFERROR(INDEX('Hoja de Trabajo para listado'!$CD$155:$DC$1048576,MATCH($A432,'Hoja de Trabajo para listado'!$CD$155:$CD$1048576,0),MATCH((CUADRO!P$5&amp;$E432),'Hoja de Trabajo para listado'!$CD$151:$DC$151,0)),0)</f>
        <v>0</v>
      </c>
      <c r="Q432" s="243">
        <f ca="1">+IFERROR(INDEX('Hoja de Trabajo para listado'!$A$155:$Z$1048576,MATCH($A432,'Hoja de Trabajo para listado'!$A$155:$A$1048576,0),MATCH((CUADRO!Q$5&amp;$E432),'Hoja de Trabajo para listado'!$A$151:$Z$151,0)),0)+IFERROR(INDEX('Hoja de Trabajo para listado'!$AB$155:$BA$1048576,MATCH($A432,'Hoja de Trabajo para listado'!$AB$155:$AB$1048576,0),MATCH((CUADRO!Q$5&amp;$E432),'Hoja de Trabajo para listado'!$AB$151:$BA$151,0)),0)+IFERROR(INDEX('Hoja de Trabajo para listado'!$BC$155:$CB$1048576,MATCH($A432,'Hoja de Trabajo para listado'!$BC$155:$BC$1048576,0),MATCH((CUADRO!Q$5&amp;$E432),'Hoja de Trabajo para listado'!$BC$151:$CB$151,0)),0)+IFERROR(INDEX('Hoja de Trabajo para listado'!$DE$153:$DG$274,MATCH($A432,'Hoja de Trabajo para listado'!$DE$153:$DE$1048576,0),MATCH((CUADRO!Q$5&amp;$E432),'Hoja de Trabajo para listado'!$DE$151:$DG$151,0)),0)+IFERROR(INDEX('Hoja de Trabajo para listado'!$CD$155:$DC$1048576,MATCH($A432,'Hoja de Trabajo para listado'!$CD$155:$CD$1048576,0),MATCH((CUADRO!Q$5&amp;$E432),'Hoja de Trabajo para listado'!$CD$151:$DC$151,0)),0)</f>
        <v>0</v>
      </c>
      <c r="R432" s="243">
        <f t="shared" ca="1" si="15"/>
        <v>0</v>
      </c>
      <c r="S432" s="249"/>
      <c r="T432" s="243">
        <f ca="1">+T433</f>
        <v>0</v>
      </c>
      <c r="U432" s="242">
        <f t="shared" si="16"/>
        <v>1</v>
      </c>
      <c r="V432" s="333" t="str">
        <f>+VLOOKUP(A432,bd_lista!$A$3:$E$590,5,FALSE)</f>
        <v>Gobiernos Autónomos Departamentales</v>
      </c>
      <c r="W432" s="383" t="str">
        <f>+V432</f>
        <v>Gobiernos Autónomos Departamentales</v>
      </c>
      <c r="X432" s="242">
        <f>+VLOOKUP(A432,[3]Sheet1!$A$13:$D$744,4,FALSE)</f>
        <v>0</v>
      </c>
      <c r="Y432" s="242" t="e">
        <f>+VLOOKUP(X432,bd_lista!$A$3:$C$590,3,FALSE)</f>
        <v>#N/A</v>
      </c>
      <c r="Z432" s="294">
        <f>+X432</f>
        <v>0</v>
      </c>
      <c r="AA432" s="295" t="e">
        <f>+Y432</f>
        <v>#N/A</v>
      </c>
    </row>
    <row r="433" spans="1:27" customFormat="1" ht="27" hidden="1" customHeight="1">
      <c r="A433" s="32">
        <v>909</v>
      </c>
      <c r="B433" s="389"/>
      <c r="C433" s="247" t="str">
        <f>+VLOOKUP(A433,bd_lista!$A$3:$C$590,3,FALSE)</f>
        <v>Gobierno Autónomo Departamental de Pando</v>
      </c>
      <c r="D433" s="386"/>
      <c r="E433" s="244" t="s">
        <v>1305</v>
      </c>
      <c r="F433" s="243">
        <f ca="1">+IFERROR(INDEX('Hoja de Trabajo para listado'!$A$155:$Z$1048576,MATCH($A433,'Hoja de Trabajo para listado'!$A$155:$A$1048576,0),MATCH((CUADRO!F$5&amp;$E433),'Hoja de Trabajo para listado'!$A$151:$Z$151,0)),0)+IFERROR(INDEX('Hoja de Trabajo para listado'!$AB$155:$BA$1048576,MATCH($A433,'Hoja de Trabajo para listado'!$AB$155:$AB$1048576,0),MATCH((CUADRO!F$5&amp;$E433),'Hoja de Trabajo para listado'!$AB$151:$BA$151,0)),0)+IFERROR(INDEX('Hoja de Trabajo para listado'!$BC$155:$CB$1048576,MATCH($A433,'Hoja de Trabajo para listado'!$BC$155:$BC$1048576,0),MATCH((CUADRO!F$5&amp;$E433),'Hoja de Trabajo para listado'!$BC$151:$CB$151,0)),0)+IFERROR(INDEX('Hoja de Trabajo para listado'!$DE$153:$DG$274,MATCH($A433,'Hoja de Trabajo para listado'!$DE$153:$DE$1048576,0),MATCH((CUADRO!F$5&amp;$E433),'Hoja de Trabajo para listado'!$DE$151:$DG$151,0)),0)+IFERROR(INDEX('Hoja de Trabajo para listado'!$CD$155:$DC$1048576,MATCH($A433,'Hoja de Trabajo para listado'!$CD$155:$CD$1048576,0),MATCH((CUADRO!F$5&amp;$E433),'Hoja de Trabajo para listado'!$CD$151:$DC$151,0)),0)</f>
        <v>0</v>
      </c>
      <c r="G433" s="243">
        <f ca="1">+IFERROR(INDEX('Hoja de Trabajo para listado'!$A$155:$Z$1048576,MATCH($A433,'Hoja de Trabajo para listado'!$A$155:$A$1048576,0),MATCH((CUADRO!G$5&amp;$E433),'Hoja de Trabajo para listado'!$A$151:$Z$151,0)),0)+IFERROR(INDEX('Hoja de Trabajo para listado'!$AB$155:$BA$1048576,MATCH($A433,'Hoja de Trabajo para listado'!$AB$155:$AB$1048576,0),MATCH((CUADRO!G$5&amp;$E433),'Hoja de Trabajo para listado'!$AB$151:$BA$151,0)),0)+IFERROR(INDEX('Hoja de Trabajo para listado'!$BC$155:$CB$1048576,MATCH($A433,'Hoja de Trabajo para listado'!$BC$155:$BC$1048576,0),MATCH((CUADRO!G$5&amp;$E433),'Hoja de Trabajo para listado'!$BC$151:$CB$151,0)),0)+IFERROR(INDEX('Hoja de Trabajo para listado'!$DE$153:$DG$274,MATCH($A433,'Hoja de Trabajo para listado'!$DE$153:$DE$1048576,0),MATCH((CUADRO!G$5&amp;$E433),'Hoja de Trabajo para listado'!$DE$151:$DG$151,0)),0)+IFERROR(INDEX('Hoja de Trabajo para listado'!$CD$155:$DC$1048576,MATCH($A433,'Hoja de Trabajo para listado'!$CD$155:$CD$1048576,0),MATCH((CUADRO!G$5&amp;$E433),'Hoja de Trabajo para listado'!$CD$151:$DC$151,0)),0)</f>
        <v>0</v>
      </c>
      <c r="H433" s="243">
        <f ca="1">+IFERROR(INDEX('Hoja de Trabajo para listado'!$A$155:$Z$1048576,MATCH($A433,'Hoja de Trabajo para listado'!$A$155:$A$1048576,0),MATCH((CUADRO!H$5&amp;$E433),'Hoja de Trabajo para listado'!$A$151:$Z$151,0)),0)+IFERROR(INDEX('Hoja de Trabajo para listado'!$AB$155:$BA$1048576,MATCH($A433,'Hoja de Trabajo para listado'!$AB$155:$AB$1048576,0),MATCH((CUADRO!H$5&amp;$E433),'Hoja de Trabajo para listado'!$AB$151:$BA$151,0)),0)+IFERROR(INDEX('Hoja de Trabajo para listado'!$BC$155:$CB$1048576,MATCH($A433,'Hoja de Trabajo para listado'!$BC$155:$BC$1048576,0),MATCH((CUADRO!H$5&amp;$E433),'Hoja de Trabajo para listado'!$BC$151:$CB$151,0)),0)+IFERROR(INDEX('Hoja de Trabajo para listado'!$DE$153:$DG$274,MATCH($A433,'Hoja de Trabajo para listado'!$DE$153:$DE$1048576,0),MATCH((CUADRO!H$5&amp;$E433),'Hoja de Trabajo para listado'!$DE$151:$DG$151,0)),0)+IFERROR(INDEX('Hoja de Trabajo para listado'!$CD$155:$DC$1048576,MATCH($A433,'Hoja de Trabajo para listado'!$CD$155:$CD$1048576,0),MATCH((CUADRO!H$5&amp;$E433),'Hoja de Trabajo para listado'!$CD$151:$DC$151,0)),0)</f>
        <v>0</v>
      </c>
      <c r="I433" s="243">
        <f ca="1">+IFERROR(INDEX('Hoja de Trabajo para listado'!$A$155:$Z$1048576,MATCH($A433,'Hoja de Trabajo para listado'!$A$155:$A$1048576,0),MATCH((CUADRO!I$5&amp;$E433),'Hoja de Trabajo para listado'!$A$151:$Z$151,0)),0)+IFERROR(INDEX('Hoja de Trabajo para listado'!$AB$155:$BA$1048576,MATCH($A433,'Hoja de Trabajo para listado'!$AB$155:$AB$1048576,0),MATCH((CUADRO!I$5&amp;$E433),'Hoja de Trabajo para listado'!$AB$151:$BA$151,0)),0)+IFERROR(INDEX('Hoja de Trabajo para listado'!$BC$155:$CB$1048576,MATCH($A433,'Hoja de Trabajo para listado'!$BC$155:$BC$1048576,0),MATCH((CUADRO!I$5&amp;$E433),'Hoja de Trabajo para listado'!$BC$151:$CB$151,0)),0)+IFERROR(INDEX('Hoja de Trabajo para listado'!$DE$153:$DG$274,MATCH($A433,'Hoja de Trabajo para listado'!$DE$153:$DE$1048576,0),MATCH((CUADRO!I$5&amp;$E433),'Hoja de Trabajo para listado'!$DE$151:$DG$151,0)),0)+IFERROR(INDEX('Hoja de Trabajo para listado'!$CD$155:$DC$1048576,MATCH($A433,'Hoja de Trabajo para listado'!$CD$155:$CD$1048576,0),MATCH((CUADRO!I$5&amp;$E433),'Hoja de Trabajo para listado'!$CD$151:$DC$151,0)),0)</f>
        <v>0</v>
      </c>
      <c r="J433" s="243">
        <f ca="1">+IFERROR(INDEX('Hoja de Trabajo para listado'!$A$155:$Z$1048576,MATCH($A433,'Hoja de Trabajo para listado'!$A$155:$A$1048576,0),MATCH((CUADRO!J$5&amp;$E433),'Hoja de Trabajo para listado'!$A$151:$Z$151,0)),0)+IFERROR(INDEX('Hoja de Trabajo para listado'!$AB$155:$BA$1048576,MATCH($A433,'Hoja de Trabajo para listado'!$AB$155:$AB$1048576,0),MATCH((CUADRO!J$5&amp;$E433),'Hoja de Trabajo para listado'!$AB$151:$BA$151,0)),0)+IFERROR(INDEX('Hoja de Trabajo para listado'!$BC$155:$CB$1048576,MATCH($A433,'Hoja de Trabajo para listado'!$BC$155:$BC$1048576,0),MATCH((CUADRO!J$5&amp;$E433),'Hoja de Trabajo para listado'!$BC$151:$CB$151,0)),0)+IFERROR(INDEX('Hoja de Trabajo para listado'!$DE$153:$DG$274,MATCH($A433,'Hoja de Trabajo para listado'!$DE$153:$DE$1048576,0),MATCH((CUADRO!J$5&amp;$E433),'Hoja de Trabajo para listado'!$DE$151:$DG$151,0)),0)+IFERROR(INDEX('Hoja de Trabajo para listado'!$CD$155:$DC$1048576,MATCH($A433,'Hoja de Trabajo para listado'!$CD$155:$CD$1048576,0),MATCH((CUADRO!J$5&amp;$E433),'Hoja de Trabajo para listado'!$CD$151:$DC$151,0)),0)</f>
        <v>0</v>
      </c>
      <c r="K433" s="243">
        <f ca="1">+IFERROR(INDEX('Hoja de Trabajo para listado'!$A$155:$Z$1048576,MATCH($A433,'Hoja de Trabajo para listado'!$A$155:$A$1048576,0),MATCH((CUADRO!K$5&amp;$E433),'Hoja de Trabajo para listado'!$A$151:$Z$151,0)),0)+IFERROR(INDEX('Hoja de Trabajo para listado'!$AB$155:$BA$1048576,MATCH($A433,'Hoja de Trabajo para listado'!$AB$155:$AB$1048576,0),MATCH((CUADRO!K$5&amp;$E433),'Hoja de Trabajo para listado'!$AB$151:$BA$151,0)),0)+IFERROR(INDEX('Hoja de Trabajo para listado'!$BC$155:$CB$1048576,MATCH($A433,'Hoja de Trabajo para listado'!$BC$155:$BC$1048576,0),MATCH((CUADRO!K$5&amp;$E433),'Hoja de Trabajo para listado'!$BC$151:$CB$151,0)),0)+IFERROR(INDEX('Hoja de Trabajo para listado'!$DE$153:$DG$274,MATCH($A433,'Hoja de Trabajo para listado'!$DE$153:$DE$1048576,0),MATCH((CUADRO!K$5&amp;$E433),'Hoja de Trabajo para listado'!$DE$151:$DG$151,0)),0)+IFERROR(INDEX('Hoja de Trabajo para listado'!$CD$155:$DC$1048576,MATCH($A433,'Hoja de Trabajo para listado'!$CD$155:$CD$1048576,0),MATCH((CUADRO!K$5&amp;$E433),'Hoja de Trabajo para listado'!$CD$151:$DC$151,0)),0)</f>
        <v>0</v>
      </c>
      <c r="L433" s="243">
        <f ca="1">+IFERROR(INDEX('Hoja de Trabajo para listado'!$A$155:$Z$1048576,MATCH($A433,'Hoja de Trabajo para listado'!$A$155:$A$1048576,0),MATCH((CUADRO!L$5&amp;$E433),'Hoja de Trabajo para listado'!$A$151:$Z$151,0)),0)+IFERROR(INDEX('Hoja de Trabajo para listado'!$AB$155:$BA$1048576,MATCH($A433,'Hoja de Trabajo para listado'!$AB$155:$AB$1048576,0),MATCH((CUADRO!L$5&amp;$E433),'Hoja de Trabajo para listado'!$AB$151:$BA$151,0)),0)+IFERROR(INDEX('Hoja de Trabajo para listado'!$BC$155:$CB$1048576,MATCH($A433,'Hoja de Trabajo para listado'!$BC$155:$BC$1048576,0),MATCH((CUADRO!L$5&amp;$E433),'Hoja de Trabajo para listado'!$BC$151:$CB$151,0)),0)+IFERROR(INDEX('Hoja de Trabajo para listado'!$DE$153:$DG$274,MATCH($A433,'Hoja de Trabajo para listado'!$DE$153:$DE$1048576,0),MATCH((CUADRO!L$5&amp;$E433),'Hoja de Trabajo para listado'!$DE$151:$DG$151,0)),0)+IFERROR(INDEX('Hoja de Trabajo para listado'!$CD$155:$DC$1048576,MATCH($A433,'Hoja de Trabajo para listado'!$CD$155:$CD$1048576,0),MATCH((CUADRO!L$5&amp;$E433),'Hoja de Trabajo para listado'!$CD$151:$DC$151,0)),0)</f>
        <v>0</v>
      </c>
      <c r="M433" s="243">
        <f ca="1">+IFERROR(INDEX('Hoja de Trabajo para listado'!$A$155:$Z$1048576,MATCH($A433,'Hoja de Trabajo para listado'!$A$155:$A$1048576,0),MATCH((CUADRO!M$5&amp;$E433),'Hoja de Trabajo para listado'!$A$151:$Z$151,0)),0)+IFERROR(INDEX('Hoja de Trabajo para listado'!$AB$155:$BA$1048576,MATCH($A433,'Hoja de Trabajo para listado'!$AB$155:$AB$1048576,0),MATCH((CUADRO!M$5&amp;$E433),'Hoja de Trabajo para listado'!$AB$151:$BA$151,0)),0)+IFERROR(INDEX('Hoja de Trabajo para listado'!$BC$155:$CB$1048576,MATCH($A433,'Hoja de Trabajo para listado'!$BC$155:$BC$1048576,0),MATCH((CUADRO!M$5&amp;$E433),'Hoja de Trabajo para listado'!$BC$151:$CB$151,0)),0)+IFERROR(INDEX('Hoja de Trabajo para listado'!$DE$153:$DG$274,MATCH($A433,'Hoja de Trabajo para listado'!$DE$153:$DE$1048576,0),MATCH((CUADRO!M$5&amp;$E433),'Hoja de Trabajo para listado'!$DE$151:$DG$151,0)),0)+IFERROR(INDEX('Hoja de Trabajo para listado'!$CD$155:$DC$1048576,MATCH($A433,'Hoja de Trabajo para listado'!$CD$155:$CD$1048576,0),MATCH((CUADRO!M$5&amp;$E433),'Hoja de Trabajo para listado'!$CD$151:$DC$151,0)),0)</f>
        <v>0</v>
      </c>
      <c r="N433" s="243">
        <f ca="1">+IFERROR(INDEX('Hoja de Trabajo para listado'!$A$155:$Z$1048576,MATCH($A433,'Hoja de Trabajo para listado'!$A$155:$A$1048576,0),MATCH((CUADRO!N$5&amp;$E433),'Hoja de Trabajo para listado'!$A$151:$Z$151,0)),0)+IFERROR(INDEX('Hoja de Trabajo para listado'!$AB$155:$BA$1048576,MATCH($A433,'Hoja de Trabajo para listado'!$AB$155:$AB$1048576,0),MATCH((CUADRO!N$5&amp;$E433),'Hoja de Trabajo para listado'!$AB$151:$BA$151,0)),0)+IFERROR(INDEX('Hoja de Trabajo para listado'!$BC$155:$CB$1048576,MATCH($A433,'Hoja de Trabajo para listado'!$BC$155:$BC$1048576,0),MATCH((CUADRO!N$5&amp;$E433),'Hoja de Trabajo para listado'!$BC$151:$CB$151,0)),0)+IFERROR(INDEX('Hoja de Trabajo para listado'!$DE$153:$DG$274,MATCH($A433,'Hoja de Trabajo para listado'!$DE$153:$DE$1048576,0),MATCH((CUADRO!N$5&amp;$E433),'Hoja de Trabajo para listado'!$DE$151:$DG$151,0)),0)+IFERROR(INDEX('Hoja de Trabajo para listado'!$CD$155:$DC$1048576,MATCH($A433,'Hoja de Trabajo para listado'!$CD$155:$CD$1048576,0),MATCH((CUADRO!N$5&amp;$E433),'Hoja de Trabajo para listado'!$CD$151:$DC$151,0)),0)</f>
        <v>0</v>
      </c>
      <c r="O433" s="243">
        <f ca="1">+IFERROR(INDEX('Hoja de Trabajo para listado'!$A$155:$Z$1048576,MATCH($A433,'Hoja de Trabajo para listado'!$A$155:$A$1048576,0),MATCH((CUADRO!O$5&amp;$E433),'Hoja de Trabajo para listado'!$A$151:$Z$151,0)),0)+IFERROR(INDEX('Hoja de Trabajo para listado'!$AB$155:$BA$1048576,MATCH($A433,'Hoja de Trabajo para listado'!$AB$155:$AB$1048576,0),MATCH((CUADRO!O$5&amp;$E433),'Hoja de Trabajo para listado'!$AB$151:$BA$151,0)),0)+IFERROR(INDEX('Hoja de Trabajo para listado'!$BC$155:$CB$1048576,MATCH($A433,'Hoja de Trabajo para listado'!$BC$155:$BC$1048576,0),MATCH((CUADRO!O$5&amp;$E433),'Hoja de Trabajo para listado'!$BC$151:$CB$151,0)),0)+IFERROR(INDEX('Hoja de Trabajo para listado'!$DE$153:$DG$274,MATCH($A433,'Hoja de Trabajo para listado'!$DE$153:$DE$1048576,0),MATCH((CUADRO!O$5&amp;$E433),'Hoja de Trabajo para listado'!$DE$151:$DG$151,0)),0)+IFERROR(INDEX('Hoja de Trabajo para listado'!$CD$155:$DC$1048576,MATCH($A433,'Hoja de Trabajo para listado'!$CD$155:$CD$1048576,0),MATCH((CUADRO!O$5&amp;$E433),'Hoja de Trabajo para listado'!$CD$151:$DC$151,0)),0)</f>
        <v>0</v>
      </c>
      <c r="P433" s="243">
        <f ca="1">+IFERROR(INDEX('Hoja de Trabajo para listado'!$A$155:$Z$1048576,MATCH($A433,'Hoja de Trabajo para listado'!$A$155:$A$1048576,0),MATCH((CUADRO!P$5&amp;$E433),'Hoja de Trabajo para listado'!$A$151:$Z$151,0)),0)+IFERROR(INDEX('Hoja de Trabajo para listado'!$AB$155:$BA$1048576,MATCH($A433,'Hoja de Trabajo para listado'!$AB$155:$AB$1048576,0),MATCH((CUADRO!P$5&amp;$E433),'Hoja de Trabajo para listado'!$AB$151:$BA$151,0)),0)+IFERROR(INDEX('Hoja de Trabajo para listado'!$BC$155:$CB$1048576,MATCH($A433,'Hoja de Trabajo para listado'!$BC$155:$BC$1048576,0),MATCH((CUADRO!P$5&amp;$E433),'Hoja de Trabajo para listado'!$BC$151:$CB$151,0)),0)+IFERROR(INDEX('Hoja de Trabajo para listado'!$DE$153:$DG$274,MATCH($A433,'Hoja de Trabajo para listado'!$DE$153:$DE$1048576,0),MATCH((CUADRO!P$5&amp;$E433),'Hoja de Trabajo para listado'!$DE$151:$DG$151,0)),0)+IFERROR(INDEX('Hoja de Trabajo para listado'!$CD$155:$DC$1048576,MATCH($A433,'Hoja de Trabajo para listado'!$CD$155:$CD$1048576,0),MATCH((CUADRO!P$5&amp;$E433),'Hoja de Trabajo para listado'!$CD$151:$DC$151,0)),0)</f>
        <v>0</v>
      </c>
      <c r="Q433" s="243">
        <f ca="1">+IFERROR(INDEX('Hoja de Trabajo para listado'!$A$155:$Z$1048576,MATCH($A433,'Hoja de Trabajo para listado'!$A$155:$A$1048576,0),MATCH((CUADRO!Q$5&amp;$E433),'Hoja de Trabajo para listado'!$A$151:$Z$151,0)),0)+IFERROR(INDEX('Hoja de Trabajo para listado'!$AB$155:$BA$1048576,MATCH($A433,'Hoja de Trabajo para listado'!$AB$155:$AB$1048576,0),MATCH((CUADRO!Q$5&amp;$E433),'Hoja de Trabajo para listado'!$AB$151:$BA$151,0)),0)+IFERROR(INDEX('Hoja de Trabajo para listado'!$BC$155:$CB$1048576,MATCH($A433,'Hoja de Trabajo para listado'!$BC$155:$BC$1048576,0),MATCH((CUADRO!Q$5&amp;$E433),'Hoja de Trabajo para listado'!$BC$151:$CB$151,0)),0)+IFERROR(INDEX('Hoja de Trabajo para listado'!$DE$153:$DG$274,MATCH($A433,'Hoja de Trabajo para listado'!$DE$153:$DE$1048576,0),MATCH((CUADRO!Q$5&amp;$E433),'Hoja de Trabajo para listado'!$DE$151:$DG$151,0)),0)+IFERROR(INDEX('Hoja de Trabajo para listado'!$CD$155:$DC$1048576,MATCH($A433,'Hoja de Trabajo para listado'!$CD$155:$CD$1048576,0),MATCH((CUADRO!Q$5&amp;$E433),'Hoja de Trabajo para listado'!$CD$151:$DC$151,0)),0)</f>
        <v>0</v>
      </c>
      <c r="R433" s="243">
        <f t="shared" ca="1" si="15"/>
        <v>0</v>
      </c>
      <c r="S433" s="249">
        <f ca="1">+R432+R433</f>
        <v>0</v>
      </c>
      <c r="T433" s="243">
        <f ca="1">+S433</f>
        <v>0</v>
      </c>
      <c r="U433" s="242">
        <f t="shared" si="16"/>
        <v>2</v>
      </c>
      <c r="V433" s="333" t="str">
        <f>+VLOOKUP(A433,bd_lista!$A$3:$E$590,5,FALSE)</f>
        <v>Gobiernos Autónomos Departamentales</v>
      </c>
      <c r="W433" s="384"/>
      <c r="X433" s="242">
        <f>+VLOOKUP(A433,[3]Sheet1!$A$13:$D$744,4,FALSE)</f>
        <v>0</v>
      </c>
      <c r="Y433" s="242" t="e">
        <f>+VLOOKUP(X433,bd_lista!$A$3:$C$590,3,FALSE)</f>
        <v>#N/A</v>
      </c>
      <c r="Z433" s="292"/>
      <c r="AA433" s="293"/>
    </row>
    <row r="434" spans="1:27" customFormat="1" ht="15" hidden="1" customHeight="1">
      <c r="A434" s="32">
        <v>951</v>
      </c>
      <c r="B434" s="388">
        <f>+A434</f>
        <v>951</v>
      </c>
      <c r="C434" s="247" t="str">
        <f>+VLOOKUP(A434,bd_lista!$A$3:$C$590,3,FALSE)</f>
        <v>Banco Central de Bolivia</v>
      </c>
      <c r="D434" s="385" t="str">
        <f>+C434</f>
        <v>Banco Central de Bolivia</v>
      </c>
      <c r="E434" s="242" t="s">
        <v>1304</v>
      </c>
      <c r="F434" s="243">
        <f ca="1">+IFERROR(INDEX('Hoja de Trabajo para listado'!$A$155:$Z$1048576,MATCH($A434,'Hoja de Trabajo para listado'!$A$155:$A$1048576,0),MATCH((CUADRO!F$5&amp;$E434),'Hoja de Trabajo para listado'!$A$151:$Z$151,0)),0)+IFERROR(INDEX('Hoja de Trabajo para listado'!$AB$155:$BA$1048576,MATCH($A434,'Hoja de Trabajo para listado'!$AB$155:$AB$1048576,0),MATCH((CUADRO!F$5&amp;$E434),'Hoja de Trabajo para listado'!$AB$151:$BA$151,0)),0)+IFERROR(INDEX('Hoja de Trabajo para listado'!$BC$155:$CB$1048576,MATCH($A434,'Hoja de Trabajo para listado'!$BC$155:$BC$1048576,0),MATCH((CUADRO!F$5&amp;$E434),'Hoja de Trabajo para listado'!$BC$151:$CB$151,0)),0)+IFERROR(INDEX('Hoja de Trabajo para listado'!$DE$153:$DG$274,MATCH($A434,'Hoja de Trabajo para listado'!$DE$153:$DE$1048576,0),MATCH((CUADRO!F$5&amp;$E434),'Hoja de Trabajo para listado'!$DE$151:$DG$151,0)),0)+IFERROR(INDEX('Hoja de Trabajo para listado'!$CD$155:$DC$1048576,MATCH($A434,'Hoja de Trabajo para listado'!$CD$155:$CD$1048576,0),MATCH((CUADRO!F$5&amp;$E434),'Hoja de Trabajo para listado'!$CD$151:$DC$151,0)),0)</f>
        <v>0</v>
      </c>
      <c r="G434" s="243">
        <f ca="1">+IFERROR(INDEX('Hoja de Trabajo para listado'!$A$155:$Z$1048576,MATCH($A434,'Hoja de Trabajo para listado'!$A$155:$A$1048576,0),MATCH((CUADRO!G$5&amp;$E434),'Hoja de Trabajo para listado'!$A$151:$Z$151,0)),0)+IFERROR(INDEX('Hoja de Trabajo para listado'!$AB$155:$BA$1048576,MATCH($A434,'Hoja de Trabajo para listado'!$AB$155:$AB$1048576,0),MATCH((CUADRO!G$5&amp;$E434),'Hoja de Trabajo para listado'!$AB$151:$BA$151,0)),0)+IFERROR(INDEX('Hoja de Trabajo para listado'!$BC$155:$CB$1048576,MATCH($A434,'Hoja de Trabajo para listado'!$BC$155:$BC$1048576,0),MATCH((CUADRO!G$5&amp;$E434),'Hoja de Trabajo para listado'!$BC$151:$CB$151,0)),0)+IFERROR(INDEX('Hoja de Trabajo para listado'!$DE$153:$DG$274,MATCH($A434,'Hoja de Trabajo para listado'!$DE$153:$DE$1048576,0),MATCH((CUADRO!G$5&amp;$E434),'Hoja de Trabajo para listado'!$DE$151:$DG$151,0)),0)+IFERROR(INDEX('Hoja de Trabajo para listado'!$CD$155:$DC$1048576,MATCH($A434,'Hoja de Trabajo para listado'!$CD$155:$CD$1048576,0),MATCH((CUADRO!G$5&amp;$E434),'Hoja de Trabajo para listado'!$CD$151:$DC$151,0)),0)</f>
        <v>0</v>
      </c>
      <c r="H434" s="243">
        <f ca="1">+IFERROR(INDEX('Hoja de Trabajo para listado'!$A$155:$Z$1048576,MATCH($A434,'Hoja de Trabajo para listado'!$A$155:$A$1048576,0),MATCH((CUADRO!H$5&amp;$E434),'Hoja de Trabajo para listado'!$A$151:$Z$151,0)),0)+IFERROR(INDEX('Hoja de Trabajo para listado'!$AB$155:$BA$1048576,MATCH($A434,'Hoja de Trabajo para listado'!$AB$155:$AB$1048576,0),MATCH((CUADRO!H$5&amp;$E434),'Hoja de Trabajo para listado'!$AB$151:$BA$151,0)),0)+IFERROR(INDEX('Hoja de Trabajo para listado'!$BC$155:$CB$1048576,MATCH($A434,'Hoja de Trabajo para listado'!$BC$155:$BC$1048576,0),MATCH((CUADRO!H$5&amp;$E434),'Hoja de Trabajo para listado'!$BC$151:$CB$151,0)),0)+IFERROR(INDEX('Hoja de Trabajo para listado'!$DE$153:$DG$274,MATCH($A434,'Hoja de Trabajo para listado'!$DE$153:$DE$1048576,0),MATCH((CUADRO!H$5&amp;$E434),'Hoja de Trabajo para listado'!$DE$151:$DG$151,0)),0)+IFERROR(INDEX('Hoja de Trabajo para listado'!$CD$155:$DC$1048576,MATCH($A434,'Hoja de Trabajo para listado'!$CD$155:$CD$1048576,0),MATCH((CUADRO!H$5&amp;$E434),'Hoja de Trabajo para listado'!$CD$151:$DC$151,0)),0)</f>
        <v>0</v>
      </c>
      <c r="I434" s="243">
        <f ca="1">+IFERROR(INDEX('Hoja de Trabajo para listado'!$A$155:$Z$1048576,MATCH($A434,'Hoja de Trabajo para listado'!$A$155:$A$1048576,0),MATCH((CUADRO!I$5&amp;$E434),'Hoja de Trabajo para listado'!$A$151:$Z$151,0)),0)+IFERROR(INDEX('Hoja de Trabajo para listado'!$AB$155:$BA$1048576,MATCH($A434,'Hoja de Trabajo para listado'!$AB$155:$AB$1048576,0),MATCH((CUADRO!I$5&amp;$E434),'Hoja de Trabajo para listado'!$AB$151:$BA$151,0)),0)+IFERROR(INDEX('Hoja de Trabajo para listado'!$BC$155:$CB$1048576,MATCH($A434,'Hoja de Trabajo para listado'!$BC$155:$BC$1048576,0),MATCH((CUADRO!I$5&amp;$E434),'Hoja de Trabajo para listado'!$BC$151:$CB$151,0)),0)+IFERROR(INDEX('Hoja de Trabajo para listado'!$DE$153:$DG$274,MATCH($A434,'Hoja de Trabajo para listado'!$DE$153:$DE$1048576,0),MATCH((CUADRO!I$5&amp;$E434),'Hoja de Trabajo para listado'!$DE$151:$DG$151,0)),0)+IFERROR(INDEX('Hoja de Trabajo para listado'!$CD$155:$DC$1048576,MATCH($A434,'Hoja de Trabajo para listado'!$CD$155:$CD$1048576,0),MATCH((CUADRO!I$5&amp;$E434),'Hoja de Trabajo para listado'!$CD$151:$DC$151,0)),0)</f>
        <v>0</v>
      </c>
      <c r="J434" s="243">
        <f ca="1">+IFERROR(INDEX('Hoja de Trabajo para listado'!$A$155:$Z$1048576,MATCH($A434,'Hoja de Trabajo para listado'!$A$155:$A$1048576,0),MATCH((CUADRO!J$5&amp;$E434),'Hoja de Trabajo para listado'!$A$151:$Z$151,0)),0)+IFERROR(INDEX('Hoja de Trabajo para listado'!$AB$155:$BA$1048576,MATCH($A434,'Hoja de Trabajo para listado'!$AB$155:$AB$1048576,0),MATCH((CUADRO!J$5&amp;$E434),'Hoja de Trabajo para listado'!$AB$151:$BA$151,0)),0)+IFERROR(INDEX('Hoja de Trabajo para listado'!$BC$155:$CB$1048576,MATCH($A434,'Hoja de Trabajo para listado'!$BC$155:$BC$1048576,0),MATCH((CUADRO!J$5&amp;$E434),'Hoja de Trabajo para listado'!$BC$151:$CB$151,0)),0)+IFERROR(INDEX('Hoja de Trabajo para listado'!$DE$153:$DG$274,MATCH($A434,'Hoja de Trabajo para listado'!$DE$153:$DE$1048576,0),MATCH((CUADRO!J$5&amp;$E434),'Hoja de Trabajo para listado'!$DE$151:$DG$151,0)),0)+IFERROR(INDEX('Hoja de Trabajo para listado'!$CD$155:$DC$1048576,MATCH($A434,'Hoja de Trabajo para listado'!$CD$155:$CD$1048576,0),MATCH((CUADRO!J$5&amp;$E434),'Hoja de Trabajo para listado'!$CD$151:$DC$151,0)),0)</f>
        <v>0</v>
      </c>
      <c r="K434" s="243">
        <f ca="1">+IFERROR(INDEX('Hoja de Trabajo para listado'!$A$155:$Z$1048576,MATCH($A434,'Hoja de Trabajo para listado'!$A$155:$A$1048576,0),MATCH((CUADRO!K$5&amp;$E434),'Hoja de Trabajo para listado'!$A$151:$Z$151,0)),0)+IFERROR(INDEX('Hoja de Trabajo para listado'!$AB$155:$BA$1048576,MATCH($A434,'Hoja de Trabajo para listado'!$AB$155:$AB$1048576,0),MATCH((CUADRO!K$5&amp;$E434),'Hoja de Trabajo para listado'!$AB$151:$BA$151,0)),0)+IFERROR(INDEX('Hoja de Trabajo para listado'!$BC$155:$CB$1048576,MATCH($A434,'Hoja de Trabajo para listado'!$BC$155:$BC$1048576,0),MATCH((CUADRO!K$5&amp;$E434),'Hoja de Trabajo para listado'!$BC$151:$CB$151,0)),0)+IFERROR(INDEX('Hoja de Trabajo para listado'!$DE$153:$DG$274,MATCH($A434,'Hoja de Trabajo para listado'!$DE$153:$DE$1048576,0),MATCH((CUADRO!K$5&amp;$E434),'Hoja de Trabajo para listado'!$DE$151:$DG$151,0)),0)+IFERROR(INDEX('Hoja de Trabajo para listado'!$CD$155:$DC$1048576,MATCH($A434,'Hoja de Trabajo para listado'!$CD$155:$CD$1048576,0),MATCH((CUADRO!K$5&amp;$E434),'Hoja de Trabajo para listado'!$CD$151:$DC$151,0)),0)</f>
        <v>0</v>
      </c>
      <c r="L434" s="243">
        <f ca="1">+IFERROR(INDEX('Hoja de Trabajo para listado'!$A$155:$Z$1048576,MATCH($A434,'Hoja de Trabajo para listado'!$A$155:$A$1048576,0),MATCH((CUADRO!L$5&amp;$E434),'Hoja de Trabajo para listado'!$A$151:$Z$151,0)),0)+IFERROR(INDEX('Hoja de Trabajo para listado'!$AB$155:$BA$1048576,MATCH($A434,'Hoja de Trabajo para listado'!$AB$155:$AB$1048576,0),MATCH((CUADRO!L$5&amp;$E434),'Hoja de Trabajo para listado'!$AB$151:$BA$151,0)),0)+IFERROR(INDEX('Hoja de Trabajo para listado'!$BC$155:$CB$1048576,MATCH($A434,'Hoja de Trabajo para listado'!$BC$155:$BC$1048576,0),MATCH((CUADRO!L$5&amp;$E434),'Hoja de Trabajo para listado'!$BC$151:$CB$151,0)),0)+IFERROR(INDEX('Hoja de Trabajo para listado'!$DE$153:$DG$274,MATCH($A434,'Hoja de Trabajo para listado'!$DE$153:$DE$1048576,0),MATCH((CUADRO!L$5&amp;$E434),'Hoja de Trabajo para listado'!$DE$151:$DG$151,0)),0)+IFERROR(INDEX('Hoja de Trabajo para listado'!$CD$155:$DC$1048576,MATCH($A434,'Hoja de Trabajo para listado'!$CD$155:$CD$1048576,0),MATCH((CUADRO!L$5&amp;$E434),'Hoja de Trabajo para listado'!$CD$151:$DC$151,0)),0)</f>
        <v>0</v>
      </c>
      <c r="M434" s="243">
        <f ca="1">+IFERROR(INDEX('Hoja de Trabajo para listado'!$A$155:$Z$1048576,MATCH($A434,'Hoja de Trabajo para listado'!$A$155:$A$1048576,0),MATCH((CUADRO!M$5&amp;$E434),'Hoja de Trabajo para listado'!$A$151:$Z$151,0)),0)+IFERROR(INDEX('Hoja de Trabajo para listado'!$AB$155:$BA$1048576,MATCH($A434,'Hoja de Trabajo para listado'!$AB$155:$AB$1048576,0),MATCH((CUADRO!M$5&amp;$E434),'Hoja de Trabajo para listado'!$AB$151:$BA$151,0)),0)+IFERROR(INDEX('Hoja de Trabajo para listado'!$BC$155:$CB$1048576,MATCH($A434,'Hoja de Trabajo para listado'!$BC$155:$BC$1048576,0),MATCH((CUADRO!M$5&amp;$E434),'Hoja de Trabajo para listado'!$BC$151:$CB$151,0)),0)+IFERROR(INDEX('Hoja de Trabajo para listado'!$DE$153:$DG$274,MATCH($A434,'Hoja de Trabajo para listado'!$DE$153:$DE$1048576,0),MATCH((CUADRO!M$5&amp;$E434),'Hoja de Trabajo para listado'!$DE$151:$DG$151,0)),0)+IFERROR(INDEX('Hoja de Trabajo para listado'!$CD$155:$DC$1048576,MATCH($A434,'Hoja de Trabajo para listado'!$CD$155:$CD$1048576,0),MATCH((CUADRO!M$5&amp;$E434),'Hoja de Trabajo para listado'!$CD$151:$DC$151,0)),0)</f>
        <v>0</v>
      </c>
      <c r="N434" s="243">
        <f ca="1">+IFERROR(INDEX('Hoja de Trabajo para listado'!$A$155:$Z$1048576,MATCH($A434,'Hoja de Trabajo para listado'!$A$155:$A$1048576,0),MATCH((CUADRO!N$5&amp;$E434),'Hoja de Trabajo para listado'!$A$151:$Z$151,0)),0)+IFERROR(INDEX('Hoja de Trabajo para listado'!$AB$155:$BA$1048576,MATCH($A434,'Hoja de Trabajo para listado'!$AB$155:$AB$1048576,0),MATCH((CUADRO!N$5&amp;$E434),'Hoja de Trabajo para listado'!$AB$151:$BA$151,0)),0)+IFERROR(INDEX('Hoja de Trabajo para listado'!$BC$155:$CB$1048576,MATCH($A434,'Hoja de Trabajo para listado'!$BC$155:$BC$1048576,0),MATCH((CUADRO!N$5&amp;$E434),'Hoja de Trabajo para listado'!$BC$151:$CB$151,0)),0)+IFERROR(INDEX('Hoja de Trabajo para listado'!$DE$153:$DG$274,MATCH($A434,'Hoja de Trabajo para listado'!$DE$153:$DE$1048576,0),MATCH((CUADRO!N$5&amp;$E434),'Hoja de Trabajo para listado'!$DE$151:$DG$151,0)),0)+IFERROR(INDEX('Hoja de Trabajo para listado'!$CD$155:$DC$1048576,MATCH($A434,'Hoja de Trabajo para listado'!$CD$155:$CD$1048576,0),MATCH((CUADRO!N$5&amp;$E434),'Hoja de Trabajo para listado'!$CD$151:$DC$151,0)),0)</f>
        <v>0</v>
      </c>
      <c r="O434" s="243">
        <f ca="1">+IFERROR(INDEX('Hoja de Trabajo para listado'!$A$155:$Z$1048576,MATCH($A434,'Hoja de Trabajo para listado'!$A$155:$A$1048576,0),MATCH((CUADRO!O$5&amp;$E434),'Hoja de Trabajo para listado'!$A$151:$Z$151,0)),0)+IFERROR(INDEX('Hoja de Trabajo para listado'!$AB$155:$BA$1048576,MATCH($A434,'Hoja de Trabajo para listado'!$AB$155:$AB$1048576,0),MATCH((CUADRO!O$5&amp;$E434),'Hoja de Trabajo para listado'!$AB$151:$BA$151,0)),0)+IFERROR(INDEX('Hoja de Trabajo para listado'!$BC$155:$CB$1048576,MATCH($A434,'Hoja de Trabajo para listado'!$BC$155:$BC$1048576,0),MATCH((CUADRO!O$5&amp;$E434),'Hoja de Trabajo para listado'!$BC$151:$CB$151,0)),0)+IFERROR(INDEX('Hoja de Trabajo para listado'!$DE$153:$DG$274,MATCH($A434,'Hoja de Trabajo para listado'!$DE$153:$DE$1048576,0),MATCH((CUADRO!O$5&amp;$E434),'Hoja de Trabajo para listado'!$DE$151:$DG$151,0)),0)+IFERROR(INDEX('Hoja de Trabajo para listado'!$CD$155:$DC$1048576,MATCH($A434,'Hoja de Trabajo para listado'!$CD$155:$CD$1048576,0),MATCH((CUADRO!O$5&amp;$E434),'Hoja de Trabajo para listado'!$CD$151:$DC$151,0)),0)</f>
        <v>0</v>
      </c>
      <c r="P434" s="243">
        <f ca="1">+IFERROR(INDEX('Hoja de Trabajo para listado'!$A$155:$Z$1048576,MATCH($A434,'Hoja de Trabajo para listado'!$A$155:$A$1048576,0),MATCH((CUADRO!P$5&amp;$E434),'Hoja de Trabajo para listado'!$A$151:$Z$151,0)),0)+IFERROR(INDEX('Hoja de Trabajo para listado'!$AB$155:$BA$1048576,MATCH($A434,'Hoja de Trabajo para listado'!$AB$155:$AB$1048576,0),MATCH((CUADRO!P$5&amp;$E434),'Hoja de Trabajo para listado'!$AB$151:$BA$151,0)),0)+IFERROR(INDEX('Hoja de Trabajo para listado'!$BC$155:$CB$1048576,MATCH($A434,'Hoja de Trabajo para listado'!$BC$155:$BC$1048576,0),MATCH((CUADRO!P$5&amp;$E434),'Hoja de Trabajo para listado'!$BC$151:$CB$151,0)),0)+IFERROR(INDEX('Hoja de Trabajo para listado'!$DE$153:$DG$274,MATCH($A434,'Hoja de Trabajo para listado'!$DE$153:$DE$1048576,0),MATCH((CUADRO!P$5&amp;$E434),'Hoja de Trabajo para listado'!$DE$151:$DG$151,0)),0)+IFERROR(INDEX('Hoja de Trabajo para listado'!$CD$155:$DC$1048576,MATCH($A434,'Hoja de Trabajo para listado'!$CD$155:$CD$1048576,0),MATCH((CUADRO!P$5&amp;$E434),'Hoja de Trabajo para listado'!$CD$151:$DC$151,0)),0)</f>
        <v>0</v>
      </c>
      <c r="Q434" s="243">
        <f ca="1">+IFERROR(INDEX('Hoja de Trabajo para listado'!$A$155:$Z$1048576,MATCH($A434,'Hoja de Trabajo para listado'!$A$155:$A$1048576,0),MATCH((CUADRO!Q$5&amp;$E434),'Hoja de Trabajo para listado'!$A$151:$Z$151,0)),0)+IFERROR(INDEX('Hoja de Trabajo para listado'!$AB$155:$BA$1048576,MATCH($A434,'Hoja de Trabajo para listado'!$AB$155:$AB$1048576,0),MATCH((CUADRO!Q$5&amp;$E434),'Hoja de Trabajo para listado'!$AB$151:$BA$151,0)),0)+IFERROR(INDEX('Hoja de Trabajo para listado'!$BC$155:$CB$1048576,MATCH($A434,'Hoja de Trabajo para listado'!$BC$155:$BC$1048576,0),MATCH((CUADRO!Q$5&amp;$E434),'Hoja de Trabajo para listado'!$BC$151:$CB$151,0)),0)+IFERROR(INDEX('Hoja de Trabajo para listado'!$DE$153:$DG$274,MATCH($A434,'Hoja de Trabajo para listado'!$DE$153:$DE$1048576,0),MATCH((CUADRO!Q$5&amp;$E434),'Hoja de Trabajo para listado'!$DE$151:$DG$151,0)),0)+IFERROR(INDEX('Hoja de Trabajo para listado'!$CD$155:$DC$1048576,MATCH($A434,'Hoja de Trabajo para listado'!$CD$155:$CD$1048576,0),MATCH((CUADRO!Q$5&amp;$E434),'Hoja de Trabajo para listado'!$CD$151:$DC$151,0)),0)</f>
        <v>0</v>
      </c>
      <c r="R434" s="243">
        <f t="shared" ca="1" si="15"/>
        <v>0</v>
      </c>
      <c r="S434" s="249"/>
      <c r="T434" s="243">
        <f ca="1">+T435</f>
        <v>0</v>
      </c>
      <c r="U434" s="242">
        <f t="shared" si="16"/>
        <v>1</v>
      </c>
      <c r="V434" s="333" t="str">
        <f>+VLOOKUP(A434,bd_lista!$A$3:$E$590,5,FALSE)</f>
        <v>INSTITUCIONES FINANCIERAS BANCARIAS</v>
      </c>
      <c r="W434" s="383" t="str">
        <f>+V434</f>
        <v>INSTITUCIONES FINANCIERAS BANCARIAS</v>
      </c>
      <c r="X434" s="242">
        <f>+VLOOKUP(A434,[3]Sheet1!$A$13:$D$744,4,FALSE)</f>
        <v>35</v>
      </c>
      <c r="Y434" s="242" t="str">
        <f>+VLOOKUP(X434,bd_lista!$A$3:$C$590,3,FALSE)</f>
        <v>Ministerio de Economía y Finanzas Públicas</v>
      </c>
      <c r="Z434" s="294">
        <f>+X434</f>
        <v>35</v>
      </c>
      <c r="AA434" s="295" t="str">
        <f>+Y434</f>
        <v>Ministerio de Economía y Finanzas Públicas</v>
      </c>
    </row>
    <row r="435" spans="1:27" customFormat="1" ht="15" hidden="1" customHeight="1">
      <c r="A435" s="32">
        <v>951</v>
      </c>
      <c r="B435" s="389"/>
      <c r="C435" s="333" t="str">
        <f>+VLOOKUP(A435,bd_lista!$A$3:$C$590,3,FALSE)</f>
        <v>Banco Central de Bolivia</v>
      </c>
      <c r="D435" s="386"/>
      <c r="E435" s="244" t="s">
        <v>1305</v>
      </c>
      <c r="F435" s="243">
        <f ca="1">+IFERROR(INDEX('Hoja de Trabajo para listado'!$A$155:$Z$1048576,MATCH($A435,'Hoja de Trabajo para listado'!$A$155:$A$1048576,0),MATCH((CUADRO!F$5&amp;$E435),'Hoja de Trabajo para listado'!$A$151:$Z$151,0)),0)+IFERROR(INDEX('Hoja de Trabajo para listado'!$AB$155:$BA$1048576,MATCH($A435,'Hoja de Trabajo para listado'!$AB$155:$AB$1048576,0),MATCH((CUADRO!F$5&amp;$E435),'Hoja de Trabajo para listado'!$AB$151:$BA$151,0)),0)+IFERROR(INDEX('Hoja de Trabajo para listado'!$BC$155:$CB$1048576,MATCH($A435,'Hoja de Trabajo para listado'!$BC$155:$BC$1048576,0),MATCH((CUADRO!F$5&amp;$E435),'Hoja de Trabajo para listado'!$BC$151:$CB$151,0)),0)+IFERROR(INDEX('Hoja de Trabajo para listado'!$DE$153:$DG$274,MATCH($A435,'Hoja de Trabajo para listado'!$DE$153:$DE$1048576,0),MATCH((CUADRO!F$5&amp;$E435),'Hoja de Trabajo para listado'!$DE$151:$DG$151,0)),0)+IFERROR(INDEX('Hoja de Trabajo para listado'!$CD$155:$DC$1048576,MATCH($A435,'Hoja de Trabajo para listado'!$CD$155:$CD$1048576,0),MATCH((CUADRO!F$5&amp;$E435),'Hoja de Trabajo para listado'!$CD$151:$DC$151,0)),0)</f>
        <v>0</v>
      </c>
      <c r="G435" s="243">
        <f ca="1">+IFERROR(INDEX('Hoja de Trabajo para listado'!$A$155:$Z$1048576,MATCH($A435,'Hoja de Trabajo para listado'!$A$155:$A$1048576,0),MATCH((CUADRO!G$5&amp;$E435),'Hoja de Trabajo para listado'!$A$151:$Z$151,0)),0)+IFERROR(INDEX('Hoja de Trabajo para listado'!$AB$155:$BA$1048576,MATCH($A435,'Hoja de Trabajo para listado'!$AB$155:$AB$1048576,0),MATCH((CUADRO!G$5&amp;$E435),'Hoja de Trabajo para listado'!$AB$151:$BA$151,0)),0)+IFERROR(INDEX('Hoja de Trabajo para listado'!$BC$155:$CB$1048576,MATCH($A435,'Hoja de Trabajo para listado'!$BC$155:$BC$1048576,0),MATCH((CUADRO!G$5&amp;$E435),'Hoja de Trabajo para listado'!$BC$151:$CB$151,0)),0)+IFERROR(INDEX('Hoja de Trabajo para listado'!$DE$153:$DG$274,MATCH($A435,'Hoja de Trabajo para listado'!$DE$153:$DE$1048576,0),MATCH((CUADRO!G$5&amp;$E435),'Hoja de Trabajo para listado'!$DE$151:$DG$151,0)),0)+IFERROR(INDEX('Hoja de Trabajo para listado'!$CD$155:$DC$1048576,MATCH($A435,'Hoja de Trabajo para listado'!$CD$155:$CD$1048576,0),MATCH((CUADRO!G$5&amp;$E435),'Hoja de Trabajo para listado'!$CD$151:$DC$151,0)),0)</f>
        <v>0</v>
      </c>
      <c r="H435" s="243">
        <f ca="1">+IFERROR(INDEX('Hoja de Trabajo para listado'!$A$155:$Z$1048576,MATCH($A435,'Hoja de Trabajo para listado'!$A$155:$A$1048576,0),MATCH((CUADRO!H$5&amp;$E435),'Hoja de Trabajo para listado'!$A$151:$Z$151,0)),0)+IFERROR(INDEX('Hoja de Trabajo para listado'!$AB$155:$BA$1048576,MATCH($A435,'Hoja de Trabajo para listado'!$AB$155:$AB$1048576,0),MATCH((CUADRO!H$5&amp;$E435),'Hoja de Trabajo para listado'!$AB$151:$BA$151,0)),0)+IFERROR(INDEX('Hoja de Trabajo para listado'!$BC$155:$CB$1048576,MATCH($A435,'Hoja de Trabajo para listado'!$BC$155:$BC$1048576,0),MATCH((CUADRO!H$5&amp;$E435),'Hoja de Trabajo para listado'!$BC$151:$CB$151,0)),0)+IFERROR(INDEX('Hoja de Trabajo para listado'!$DE$153:$DG$274,MATCH($A435,'Hoja de Trabajo para listado'!$DE$153:$DE$1048576,0),MATCH((CUADRO!H$5&amp;$E435),'Hoja de Trabajo para listado'!$DE$151:$DG$151,0)),0)+IFERROR(INDEX('Hoja de Trabajo para listado'!$CD$155:$DC$1048576,MATCH($A435,'Hoja de Trabajo para listado'!$CD$155:$CD$1048576,0),MATCH((CUADRO!H$5&amp;$E435),'Hoja de Trabajo para listado'!$CD$151:$DC$151,0)),0)</f>
        <v>0</v>
      </c>
      <c r="I435" s="243">
        <f ca="1">+IFERROR(INDEX('Hoja de Trabajo para listado'!$A$155:$Z$1048576,MATCH($A435,'Hoja de Trabajo para listado'!$A$155:$A$1048576,0),MATCH((CUADRO!I$5&amp;$E435),'Hoja de Trabajo para listado'!$A$151:$Z$151,0)),0)+IFERROR(INDEX('Hoja de Trabajo para listado'!$AB$155:$BA$1048576,MATCH($A435,'Hoja de Trabajo para listado'!$AB$155:$AB$1048576,0),MATCH((CUADRO!I$5&amp;$E435),'Hoja de Trabajo para listado'!$AB$151:$BA$151,0)),0)+IFERROR(INDEX('Hoja de Trabajo para listado'!$BC$155:$CB$1048576,MATCH($A435,'Hoja de Trabajo para listado'!$BC$155:$BC$1048576,0),MATCH((CUADRO!I$5&amp;$E435),'Hoja de Trabajo para listado'!$BC$151:$CB$151,0)),0)+IFERROR(INDEX('Hoja de Trabajo para listado'!$DE$153:$DG$274,MATCH($A435,'Hoja de Trabajo para listado'!$DE$153:$DE$1048576,0),MATCH((CUADRO!I$5&amp;$E435),'Hoja de Trabajo para listado'!$DE$151:$DG$151,0)),0)+IFERROR(INDEX('Hoja de Trabajo para listado'!$CD$155:$DC$1048576,MATCH($A435,'Hoja de Trabajo para listado'!$CD$155:$CD$1048576,0),MATCH((CUADRO!I$5&amp;$E435),'Hoja de Trabajo para listado'!$CD$151:$DC$151,0)),0)</f>
        <v>0</v>
      </c>
      <c r="J435" s="243">
        <f ca="1">+IFERROR(INDEX('Hoja de Trabajo para listado'!$A$155:$Z$1048576,MATCH($A435,'Hoja de Trabajo para listado'!$A$155:$A$1048576,0),MATCH((CUADRO!J$5&amp;$E435),'Hoja de Trabajo para listado'!$A$151:$Z$151,0)),0)+IFERROR(INDEX('Hoja de Trabajo para listado'!$AB$155:$BA$1048576,MATCH($A435,'Hoja de Trabajo para listado'!$AB$155:$AB$1048576,0),MATCH((CUADRO!J$5&amp;$E435),'Hoja de Trabajo para listado'!$AB$151:$BA$151,0)),0)+IFERROR(INDEX('Hoja de Trabajo para listado'!$BC$155:$CB$1048576,MATCH($A435,'Hoja de Trabajo para listado'!$BC$155:$BC$1048576,0),MATCH((CUADRO!J$5&amp;$E435),'Hoja de Trabajo para listado'!$BC$151:$CB$151,0)),0)+IFERROR(INDEX('Hoja de Trabajo para listado'!$DE$153:$DG$274,MATCH($A435,'Hoja de Trabajo para listado'!$DE$153:$DE$1048576,0),MATCH((CUADRO!J$5&amp;$E435),'Hoja de Trabajo para listado'!$DE$151:$DG$151,0)),0)+IFERROR(INDEX('Hoja de Trabajo para listado'!$CD$155:$DC$1048576,MATCH($A435,'Hoja de Trabajo para listado'!$CD$155:$CD$1048576,0),MATCH((CUADRO!J$5&amp;$E435),'Hoja de Trabajo para listado'!$CD$151:$DC$151,0)),0)</f>
        <v>0</v>
      </c>
      <c r="K435" s="243">
        <f ca="1">+IFERROR(INDEX('Hoja de Trabajo para listado'!$A$155:$Z$1048576,MATCH($A435,'Hoja de Trabajo para listado'!$A$155:$A$1048576,0),MATCH((CUADRO!K$5&amp;$E435),'Hoja de Trabajo para listado'!$A$151:$Z$151,0)),0)+IFERROR(INDEX('Hoja de Trabajo para listado'!$AB$155:$BA$1048576,MATCH($A435,'Hoja de Trabajo para listado'!$AB$155:$AB$1048576,0),MATCH((CUADRO!K$5&amp;$E435),'Hoja de Trabajo para listado'!$AB$151:$BA$151,0)),0)+IFERROR(INDEX('Hoja de Trabajo para listado'!$BC$155:$CB$1048576,MATCH($A435,'Hoja de Trabajo para listado'!$BC$155:$BC$1048576,0),MATCH((CUADRO!K$5&amp;$E435),'Hoja de Trabajo para listado'!$BC$151:$CB$151,0)),0)+IFERROR(INDEX('Hoja de Trabajo para listado'!$DE$153:$DG$274,MATCH($A435,'Hoja de Trabajo para listado'!$DE$153:$DE$1048576,0),MATCH((CUADRO!K$5&amp;$E435),'Hoja de Trabajo para listado'!$DE$151:$DG$151,0)),0)+IFERROR(INDEX('Hoja de Trabajo para listado'!$CD$155:$DC$1048576,MATCH($A435,'Hoja de Trabajo para listado'!$CD$155:$CD$1048576,0),MATCH((CUADRO!K$5&amp;$E435),'Hoja de Trabajo para listado'!$CD$151:$DC$151,0)),0)</f>
        <v>0</v>
      </c>
      <c r="L435" s="243">
        <f ca="1">+IFERROR(INDEX('Hoja de Trabajo para listado'!$A$155:$Z$1048576,MATCH($A435,'Hoja de Trabajo para listado'!$A$155:$A$1048576,0),MATCH((CUADRO!L$5&amp;$E435),'Hoja de Trabajo para listado'!$A$151:$Z$151,0)),0)+IFERROR(INDEX('Hoja de Trabajo para listado'!$AB$155:$BA$1048576,MATCH($A435,'Hoja de Trabajo para listado'!$AB$155:$AB$1048576,0),MATCH((CUADRO!L$5&amp;$E435),'Hoja de Trabajo para listado'!$AB$151:$BA$151,0)),0)+IFERROR(INDEX('Hoja de Trabajo para listado'!$BC$155:$CB$1048576,MATCH($A435,'Hoja de Trabajo para listado'!$BC$155:$BC$1048576,0),MATCH((CUADRO!L$5&amp;$E435),'Hoja de Trabajo para listado'!$BC$151:$CB$151,0)),0)+IFERROR(INDEX('Hoja de Trabajo para listado'!$DE$153:$DG$274,MATCH($A435,'Hoja de Trabajo para listado'!$DE$153:$DE$1048576,0),MATCH((CUADRO!L$5&amp;$E435),'Hoja de Trabajo para listado'!$DE$151:$DG$151,0)),0)+IFERROR(INDEX('Hoja de Trabajo para listado'!$CD$155:$DC$1048576,MATCH($A435,'Hoja de Trabajo para listado'!$CD$155:$CD$1048576,0),MATCH((CUADRO!L$5&amp;$E435),'Hoja de Trabajo para listado'!$CD$151:$DC$151,0)),0)</f>
        <v>0</v>
      </c>
      <c r="M435" s="243">
        <f ca="1">+IFERROR(INDEX('Hoja de Trabajo para listado'!$A$155:$Z$1048576,MATCH($A435,'Hoja de Trabajo para listado'!$A$155:$A$1048576,0),MATCH((CUADRO!M$5&amp;$E435),'Hoja de Trabajo para listado'!$A$151:$Z$151,0)),0)+IFERROR(INDEX('Hoja de Trabajo para listado'!$AB$155:$BA$1048576,MATCH($A435,'Hoja de Trabajo para listado'!$AB$155:$AB$1048576,0),MATCH((CUADRO!M$5&amp;$E435),'Hoja de Trabajo para listado'!$AB$151:$BA$151,0)),0)+IFERROR(INDEX('Hoja de Trabajo para listado'!$BC$155:$CB$1048576,MATCH($A435,'Hoja de Trabajo para listado'!$BC$155:$BC$1048576,0),MATCH((CUADRO!M$5&amp;$E435),'Hoja de Trabajo para listado'!$BC$151:$CB$151,0)),0)+IFERROR(INDEX('Hoja de Trabajo para listado'!$DE$153:$DG$274,MATCH($A435,'Hoja de Trabajo para listado'!$DE$153:$DE$1048576,0),MATCH((CUADRO!M$5&amp;$E435),'Hoja de Trabajo para listado'!$DE$151:$DG$151,0)),0)+IFERROR(INDEX('Hoja de Trabajo para listado'!$CD$155:$DC$1048576,MATCH($A435,'Hoja de Trabajo para listado'!$CD$155:$CD$1048576,0),MATCH((CUADRO!M$5&amp;$E435),'Hoja de Trabajo para listado'!$CD$151:$DC$151,0)),0)</f>
        <v>0</v>
      </c>
      <c r="N435" s="243">
        <f ca="1">+IFERROR(INDEX('Hoja de Trabajo para listado'!$A$155:$Z$1048576,MATCH($A435,'Hoja de Trabajo para listado'!$A$155:$A$1048576,0),MATCH((CUADRO!N$5&amp;$E435),'Hoja de Trabajo para listado'!$A$151:$Z$151,0)),0)+IFERROR(INDEX('Hoja de Trabajo para listado'!$AB$155:$BA$1048576,MATCH($A435,'Hoja de Trabajo para listado'!$AB$155:$AB$1048576,0),MATCH((CUADRO!N$5&amp;$E435),'Hoja de Trabajo para listado'!$AB$151:$BA$151,0)),0)+IFERROR(INDEX('Hoja de Trabajo para listado'!$BC$155:$CB$1048576,MATCH($A435,'Hoja de Trabajo para listado'!$BC$155:$BC$1048576,0),MATCH((CUADRO!N$5&amp;$E435),'Hoja de Trabajo para listado'!$BC$151:$CB$151,0)),0)+IFERROR(INDEX('Hoja de Trabajo para listado'!$DE$153:$DG$274,MATCH($A435,'Hoja de Trabajo para listado'!$DE$153:$DE$1048576,0),MATCH((CUADRO!N$5&amp;$E435),'Hoja de Trabajo para listado'!$DE$151:$DG$151,0)),0)+IFERROR(INDEX('Hoja de Trabajo para listado'!$CD$155:$DC$1048576,MATCH($A435,'Hoja de Trabajo para listado'!$CD$155:$CD$1048576,0),MATCH((CUADRO!N$5&amp;$E435),'Hoja de Trabajo para listado'!$CD$151:$DC$151,0)),0)</f>
        <v>0</v>
      </c>
      <c r="O435" s="243">
        <f ca="1">+IFERROR(INDEX('Hoja de Trabajo para listado'!$A$155:$Z$1048576,MATCH($A435,'Hoja de Trabajo para listado'!$A$155:$A$1048576,0),MATCH((CUADRO!O$5&amp;$E435),'Hoja de Trabajo para listado'!$A$151:$Z$151,0)),0)+IFERROR(INDEX('Hoja de Trabajo para listado'!$AB$155:$BA$1048576,MATCH($A435,'Hoja de Trabajo para listado'!$AB$155:$AB$1048576,0),MATCH((CUADRO!O$5&amp;$E435),'Hoja de Trabajo para listado'!$AB$151:$BA$151,0)),0)+IFERROR(INDEX('Hoja de Trabajo para listado'!$BC$155:$CB$1048576,MATCH($A435,'Hoja de Trabajo para listado'!$BC$155:$BC$1048576,0),MATCH((CUADRO!O$5&amp;$E435),'Hoja de Trabajo para listado'!$BC$151:$CB$151,0)),0)+IFERROR(INDEX('Hoja de Trabajo para listado'!$DE$153:$DG$274,MATCH($A435,'Hoja de Trabajo para listado'!$DE$153:$DE$1048576,0),MATCH((CUADRO!O$5&amp;$E435),'Hoja de Trabajo para listado'!$DE$151:$DG$151,0)),0)+IFERROR(INDEX('Hoja de Trabajo para listado'!$CD$155:$DC$1048576,MATCH($A435,'Hoja de Trabajo para listado'!$CD$155:$CD$1048576,0),MATCH((CUADRO!O$5&amp;$E435),'Hoja de Trabajo para listado'!$CD$151:$DC$151,0)),0)</f>
        <v>0</v>
      </c>
      <c r="P435" s="243">
        <f ca="1">+IFERROR(INDEX('Hoja de Trabajo para listado'!$A$155:$Z$1048576,MATCH($A435,'Hoja de Trabajo para listado'!$A$155:$A$1048576,0),MATCH((CUADRO!P$5&amp;$E435),'Hoja de Trabajo para listado'!$A$151:$Z$151,0)),0)+IFERROR(INDEX('Hoja de Trabajo para listado'!$AB$155:$BA$1048576,MATCH($A435,'Hoja de Trabajo para listado'!$AB$155:$AB$1048576,0),MATCH((CUADRO!P$5&amp;$E435),'Hoja de Trabajo para listado'!$AB$151:$BA$151,0)),0)+IFERROR(INDEX('Hoja de Trabajo para listado'!$BC$155:$CB$1048576,MATCH($A435,'Hoja de Trabajo para listado'!$BC$155:$BC$1048576,0),MATCH((CUADRO!P$5&amp;$E435),'Hoja de Trabajo para listado'!$BC$151:$CB$151,0)),0)+IFERROR(INDEX('Hoja de Trabajo para listado'!$DE$153:$DG$274,MATCH($A435,'Hoja de Trabajo para listado'!$DE$153:$DE$1048576,0),MATCH((CUADRO!P$5&amp;$E435),'Hoja de Trabajo para listado'!$DE$151:$DG$151,0)),0)+IFERROR(INDEX('Hoja de Trabajo para listado'!$CD$155:$DC$1048576,MATCH($A435,'Hoja de Trabajo para listado'!$CD$155:$CD$1048576,0),MATCH((CUADRO!P$5&amp;$E435),'Hoja de Trabajo para listado'!$CD$151:$DC$151,0)),0)</f>
        <v>0</v>
      </c>
      <c r="Q435" s="243">
        <f ca="1">+IFERROR(INDEX('Hoja de Trabajo para listado'!$A$155:$Z$1048576,MATCH($A435,'Hoja de Trabajo para listado'!$A$155:$A$1048576,0),MATCH((CUADRO!Q$5&amp;$E435),'Hoja de Trabajo para listado'!$A$151:$Z$151,0)),0)+IFERROR(INDEX('Hoja de Trabajo para listado'!$AB$155:$BA$1048576,MATCH($A435,'Hoja de Trabajo para listado'!$AB$155:$AB$1048576,0),MATCH((CUADRO!Q$5&amp;$E435),'Hoja de Trabajo para listado'!$AB$151:$BA$151,0)),0)+IFERROR(INDEX('Hoja de Trabajo para listado'!$BC$155:$CB$1048576,MATCH($A435,'Hoja de Trabajo para listado'!$BC$155:$BC$1048576,0),MATCH((CUADRO!Q$5&amp;$E435),'Hoja de Trabajo para listado'!$BC$151:$CB$151,0)),0)+IFERROR(INDEX('Hoja de Trabajo para listado'!$DE$153:$DG$274,MATCH($A435,'Hoja de Trabajo para listado'!$DE$153:$DE$1048576,0),MATCH((CUADRO!Q$5&amp;$E435),'Hoja de Trabajo para listado'!$DE$151:$DG$151,0)),0)+IFERROR(INDEX('Hoja de Trabajo para listado'!$CD$155:$DC$1048576,MATCH($A435,'Hoja de Trabajo para listado'!$CD$155:$CD$1048576,0),MATCH((CUADRO!Q$5&amp;$E435),'Hoja de Trabajo para listado'!$CD$151:$DC$151,0)),0)</f>
        <v>0</v>
      </c>
      <c r="R435" s="245">
        <f t="shared" ca="1" si="15"/>
        <v>0</v>
      </c>
      <c r="S435" s="259">
        <f ca="1">+R434+R435</f>
        <v>0</v>
      </c>
      <c r="T435" s="245">
        <f ca="1">+S435</f>
        <v>0</v>
      </c>
      <c r="U435" s="244">
        <f t="shared" si="16"/>
        <v>2</v>
      </c>
      <c r="V435" s="333" t="str">
        <f>+VLOOKUP(A435,bd_lista!$A$3:$E$590,5,FALSE)</f>
        <v>INSTITUCIONES FINANCIERAS BANCARIAS</v>
      </c>
      <c r="W435" s="384"/>
      <c r="X435" s="242">
        <f>+VLOOKUP(A435,[3]Sheet1!$A$13:$D$744,4,FALSE)</f>
        <v>35</v>
      </c>
      <c r="Y435" s="242" t="str">
        <f>+VLOOKUP(X435,bd_lista!$A$3:$C$590,3,FALSE)</f>
        <v>Ministerio de Economía y Finanzas Públicas</v>
      </c>
      <c r="Z435" s="292"/>
      <c r="AA435" s="293"/>
    </row>
    <row r="436" spans="1:27" customFormat="1" ht="27" hidden="1" customHeight="1">
      <c r="A436" s="32">
        <v>999</v>
      </c>
      <c r="B436" s="388">
        <f>+A436</f>
        <v>999</v>
      </c>
      <c r="C436" s="247" t="e">
        <f>+VLOOKUP(A436,bd_lista!$A$3:$C$590,3,FALSE)</f>
        <v>#N/A</v>
      </c>
      <c r="D436" s="385" t="e">
        <f>+C436</f>
        <v>#N/A</v>
      </c>
      <c r="E436" s="242" t="s">
        <v>1304</v>
      </c>
      <c r="F436" s="243">
        <f ca="1">+IFERROR(INDEX('Hoja de Trabajo para listado'!$A$155:$Z$1048576,MATCH($A436,'Hoja de Trabajo para listado'!$A$155:$A$1048576,0),MATCH((CUADRO!F$5&amp;$E436),'Hoja de Trabajo para listado'!$A$151:$Z$151,0)),0)+IFERROR(INDEX('Hoja de Trabajo para listado'!$AB$155:$BA$1048576,MATCH($A436,'Hoja de Trabajo para listado'!$AB$155:$AB$1048576,0),MATCH((CUADRO!F$5&amp;$E436),'Hoja de Trabajo para listado'!$AB$151:$BA$151,0)),0)+IFERROR(INDEX('Hoja de Trabajo para listado'!$BC$155:$CB$1048576,MATCH($A436,'Hoja de Trabajo para listado'!$BC$155:$BC$1048576,0),MATCH((CUADRO!F$5&amp;$E436),'Hoja de Trabajo para listado'!$BC$151:$CB$151,0)),0)+IFERROR(INDEX('Hoja de Trabajo para listado'!$DE$153:$DG$274,MATCH($A436,'Hoja de Trabajo para listado'!$DE$153:$DE$1048576,0),MATCH((CUADRO!F$5&amp;$E436),'Hoja de Trabajo para listado'!$DE$151:$DG$151,0)),0)+IFERROR(INDEX('Hoja de Trabajo para listado'!$CD$155:$DC$1048576,MATCH($A436,'Hoja de Trabajo para listado'!$CD$155:$CD$1048576,0),MATCH((CUADRO!F$5&amp;$E436),'Hoja de Trabajo para listado'!$CD$151:$DC$151,0)),0)</f>
        <v>0</v>
      </c>
      <c r="G436" s="243">
        <f ca="1">+IFERROR(INDEX('Hoja de Trabajo para listado'!$A$155:$Z$1048576,MATCH($A436,'Hoja de Trabajo para listado'!$A$155:$A$1048576,0),MATCH((CUADRO!G$5&amp;$E436),'Hoja de Trabajo para listado'!$A$151:$Z$151,0)),0)+IFERROR(INDEX('Hoja de Trabajo para listado'!$AB$155:$BA$1048576,MATCH($A436,'Hoja de Trabajo para listado'!$AB$155:$AB$1048576,0),MATCH((CUADRO!G$5&amp;$E436),'Hoja de Trabajo para listado'!$AB$151:$BA$151,0)),0)+IFERROR(INDEX('Hoja de Trabajo para listado'!$BC$155:$CB$1048576,MATCH($A436,'Hoja de Trabajo para listado'!$BC$155:$BC$1048576,0),MATCH((CUADRO!G$5&amp;$E436),'Hoja de Trabajo para listado'!$BC$151:$CB$151,0)),0)+IFERROR(INDEX('Hoja de Trabajo para listado'!$DE$153:$DG$274,MATCH($A436,'Hoja de Trabajo para listado'!$DE$153:$DE$1048576,0),MATCH((CUADRO!G$5&amp;$E436),'Hoja de Trabajo para listado'!$DE$151:$DG$151,0)),0)+IFERROR(INDEX('Hoja de Trabajo para listado'!$CD$155:$DC$1048576,MATCH($A436,'Hoja de Trabajo para listado'!$CD$155:$CD$1048576,0),MATCH((CUADRO!G$5&amp;$E436),'Hoja de Trabajo para listado'!$CD$151:$DC$151,0)),0)</f>
        <v>0</v>
      </c>
      <c r="H436" s="243">
        <f ca="1">+IFERROR(INDEX('Hoja de Trabajo para listado'!$A$155:$Z$1048576,MATCH($A436,'Hoja de Trabajo para listado'!$A$155:$A$1048576,0),MATCH((CUADRO!H$5&amp;$E436),'Hoja de Trabajo para listado'!$A$151:$Z$151,0)),0)+IFERROR(INDEX('Hoja de Trabajo para listado'!$AB$155:$BA$1048576,MATCH($A436,'Hoja de Trabajo para listado'!$AB$155:$AB$1048576,0),MATCH((CUADRO!H$5&amp;$E436),'Hoja de Trabajo para listado'!$AB$151:$BA$151,0)),0)+IFERROR(INDEX('Hoja de Trabajo para listado'!$BC$155:$CB$1048576,MATCH($A436,'Hoja de Trabajo para listado'!$BC$155:$BC$1048576,0),MATCH((CUADRO!H$5&amp;$E436),'Hoja de Trabajo para listado'!$BC$151:$CB$151,0)),0)+IFERROR(INDEX('Hoja de Trabajo para listado'!$DE$153:$DG$274,MATCH($A436,'Hoja de Trabajo para listado'!$DE$153:$DE$1048576,0),MATCH((CUADRO!H$5&amp;$E436),'Hoja de Trabajo para listado'!$DE$151:$DG$151,0)),0)+IFERROR(INDEX('Hoja de Trabajo para listado'!$CD$155:$DC$1048576,MATCH($A436,'Hoja de Trabajo para listado'!$CD$155:$CD$1048576,0),MATCH((CUADRO!H$5&amp;$E436),'Hoja de Trabajo para listado'!$CD$151:$DC$151,0)),0)</f>
        <v>0</v>
      </c>
      <c r="I436" s="243">
        <f ca="1">+IFERROR(INDEX('Hoja de Trabajo para listado'!$A$155:$Z$1048576,MATCH($A436,'Hoja de Trabajo para listado'!$A$155:$A$1048576,0),MATCH((CUADRO!I$5&amp;$E436),'Hoja de Trabajo para listado'!$A$151:$Z$151,0)),0)+IFERROR(INDEX('Hoja de Trabajo para listado'!$AB$155:$BA$1048576,MATCH($A436,'Hoja de Trabajo para listado'!$AB$155:$AB$1048576,0),MATCH((CUADRO!I$5&amp;$E436),'Hoja de Trabajo para listado'!$AB$151:$BA$151,0)),0)+IFERROR(INDEX('Hoja de Trabajo para listado'!$BC$155:$CB$1048576,MATCH($A436,'Hoja de Trabajo para listado'!$BC$155:$BC$1048576,0),MATCH((CUADRO!I$5&amp;$E436),'Hoja de Trabajo para listado'!$BC$151:$CB$151,0)),0)+IFERROR(INDEX('Hoja de Trabajo para listado'!$DE$153:$DG$274,MATCH($A436,'Hoja de Trabajo para listado'!$DE$153:$DE$1048576,0),MATCH((CUADRO!I$5&amp;$E436),'Hoja de Trabajo para listado'!$DE$151:$DG$151,0)),0)+IFERROR(INDEX('Hoja de Trabajo para listado'!$CD$155:$DC$1048576,MATCH($A436,'Hoja de Trabajo para listado'!$CD$155:$CD$1048576,0),MATCH((CUADRO!I$5&amp;$E436),'Hoja de Trabajo para listado'!$CD$151:$DC$151,0)),0)</f>
        <v>0</v>
      </c>
      <c r="J436" s="243">
        <f ca="1">+IFERROR(INDEX('Hoja de Trabajo para listado'!$A$155:$Z$1048576,MATCH($A436,'Hoja de Trabajo para listado'!$A$155:$A$1048576,0),MATCH((CUADRO!J$5&amp;$E436),'Hoja de Trabajo para listado'!$A$151:$Z$151,0)),0)+IFERROR(INDEX('Hoja de Trabajo para listado'!$AB$155:$BA$1048576,MATCH($A436,'Hoja de Trabajo para listado'!$AB$155:$AB$1048576,0),MATCH((CUADRO!J$5&amp;$E436),'Hoja de Trabajo para listado'!$AB$151:$BA$151,0)),0)+IFERROR(INDEX('Hoja de Trabajo para listado'!$BC$155:$CB$1048576,MATCH($A436,'Hoja de Trabajo para listado'!$BC$155:$BC$1048576,0),MATCH((CUADRO!J$5&amp;$E436),'Hoja de Trabajo para listado'!$BC$151:$CB$151,0)),0)+IFERROR(INDEX('Hoja de Trabajo para listado'!$DE$153:$DG$274,MATCH($A436,'Hoja de Trabajo para listado'!$DE$153:$DE$1048576,0),MATCH((CUADRO!J$5&amp;$E436),'Hoja de Trabajo para listado'!$DE$151:$DG$151,0)),0)+IFERROR(INDEX('Hoja de Trabajo para listado'!$CD$155:$DC$1048576,MATCH($A436,'Hoja de Trabajo para listado'!$CD$155:$CD$1048576,0),MATCH((CUADRO!J$5&amp;$E436),'Hoja de Trabajo para listado'!$CD$151:$DC$151,0)),0)</f>
        <v>0</v>
      </c>
      <c r="K436" s="243">
        <f ca="1">+IFERROR(INDEX('Hoja de Trabajo para listado'!$A$155:$Z$1048576,MATCH($A436,'Hoja de Trabajo para listado'!$A$155:$A$1048576,0),MATCH((CUADRO!K$5&amp;$E436),'Hoja de Trabajo para listado'!$A$151:$Z$151,0)),0)+IFERROR(INDEX('Hoja de Trabajo para listado'!$AB$155:$BA$1048576,MATCH($A436,'Hoja de Trabajo para listado'!$AB$155:$AB$1048576,0),MATCH((CUADRO!K$5&amp;$E436),'Hoja de Trabajo para listado'!$AB$151:$BA$151,0)),0)+IFERROR(INDEX('Hoja de Trabajo para listado'!$BC$155:$CB$1048576,MATCH($A436,'Hoja de Trabajo para listado'!$BC$155:$BC$1048576,0),MATCH((CUADRO!K$5&amp;$E436),'Hoja de Trabajo para listado'!$BC$151:$CB$151,0)),0)+IFERROR(INDEX('Hoja de Trabajo para listado'!$DE$153:$DG$274,MATCH($A436,'Hoja de Trabajo para listado'!$DE$153:$DE$1048576,0),MATCH((CUADRO!K$5&amp;$E436),'Hoja de Trabajo para listado'!$DE$151:$DG$151,0)),0)+IFERROR(INDEX('Hoja de Trabajo para listado'!$CD$155:$DC$1048576,MATCH($A436,'Hoja de Trabajo para listado'!$CD$155:$CD$1048576,0),MATCH((CUADRO!K$5&amp;$E436),'Hoja de Trabajo para listado'!$CD$151:$DC$151,0)),0)</f>
        <v>0</v>
      </c>
      <c r="L436" s="243">
        <f ca="1">+IFERROR(INDEX('Hoja de Trabajo para listado'!$A$155:$Z$1048576,MATCH($A436,'Hoja de Trabajo para listado'!$A$155:$A$1048576,0),MATCH((CUADRO!L$5&amp;$E436),'Hoja de Trabajo para listado'!$A$151:$Z$151,0)),0)+IFERROR(INDEX('Hoja de Trabajo para listado'!$AB$155:$BA$1048576,MATCH($A436,'Hoja de Trabajo para listado'!$AB$155:$AB$1048576,0),MATCH((CUADRO!L$5&amp;$E436),'Hoja de Trabajo para listado'!$AB$151:$BA$151,0)),0)+IFERROR(INDEX('Hoja de Trabajo para listado'!$BC$155:$CB$1048576,MATCH($A436,'Hoja de Trabajo para listado'!$BC$155:$BC$1048576,0),MATCH((CUADRO!L$5&amp;$E436),'Hoja de Trabajo para listado'!$BC$151:$CB$151,0)),0)+IFERROR(INDEX('Hoja de Trabajo para listado'!$DE$153:$DG$274,MATCH($A436,'Hoja de Trabajo para listado'!$DE$153:$DE$1048576,0),MATCH((CUADRO!L$5&amp;$E436),'Hoja de Trabajo para listado'!$DE$151:$DG$151,0)),0)+IFERROR(INDEX('Hoja de Trabajo para listado'!$CD$155:$DC$1048576,MATCH($A436,'Hoja de Trabajo para listado'!$CD$155:$CD$1048576,0),MATCH((CUADRO!L$5&amp;$E436),'Hoja de Trabajo para listado'!$CD$151:$DC$151,0)),0)</f>
        <v>0</v>
      </c>
      <c r="M436" s="243">
        <f ca="1">+IFERROR(INDEX('Hoja de Trabajo para listado'!$A$155:$Z$1048576,MATCH($A436,'Hoja de Trabajo para listado'!$A$155:$A$1048576,0),MATCH((CUADRO!M$5&amp;$E436),'Hoja de Trabajo para listado'!$A$151:$Z$151,0)),0)+IFERROR(INDEX('Hoja de Trabajo para listado'!$AB$155:$BA$1048576,MATCH($A436,'Hoja de Trabajo para listado'!$AB$155:$AB$1048576,0),MATCH((CUADRO!M$5&amp;$E436),'Hoja de Trabajo para listado'!$AB$151:$BA$151,0)),0)+IFERROR(INDEX('Hoja de Trabajo para listado'!$BC$155:$CB$1048576,MATCH($A436,'Hoja de Trabajo para listado'!$BC$155:$BC$1048576,0),MATCH((CUADRO!M$5&amp;$E436),'Hoja de Trabajo para listado'!$BC$151:$CB$151,0)),0)+IFERROR(INDEX('Hoja de Trabajo para listado'!$DE$153:$DG$274,MATCH($A436,'Hoja de Trabajo para listado'!$DE$153:$DE$1048576,0),MATCH((CUADRO!M$5&amp;$E436),'Hoja de Trabajo para listado'!$DE$151:$DG$151,0)),0)+IFERROR(INDEX('Hoja de Trabajo para listado'!$CD$155:$DC$1048576,MATCH($A436,'Hoja de Trabajo para listado'!$CD$155:$CD$1048576,0),MATCH((CUADRO!M$5&amp;$E436),'Hoja de Trabajo para listado'!$CD$151:$DC$151,0)),0)</f>
        <v>0</v>
      </c>
      <c r="N436" s="243">
        <f ca="1">+IFERROR(INDEX('Hoja de Trabajo para listado'!$A$155:$Z$1048576,MATCH($A436,'Hoja de Trabajo para listado'!$A$155:$A$1048576,0),MATCH((CUADRO!N$5&amp;$E436),'Hoja de Trabajo para listado'!$A$151:$Z$151,0)),0)+IFERROR(INDEX('Hoja de Trabajo para listado'!$AB$155:$BA$1048576,MATCH($A436,'Hoja de Trabajo para listado'!$AB$155:$AB$1048576,0),MATCH((CUADRO!N$5&amp;$E436),'Hoja de Trabajo para listado'!$AB$151:$BA$151,0)),0)+IFERROR(INDEX('Hoja de Trabajo para listado'!$BC$155:$CB$1048576,MATCH($A436,'Hoja de Trabajo para listado'!$BC$155:$BC$1048576,0),MATCH((CUADRO!N$5&amp;$E436),'Hoja de Trabajo para listado'!$BC$151:$CB$151,0)),0)+IFERROR(INDEX('Hoja de Trabajo para listado'!$DE$153:$DG$274,MATCH($A436,'Hoja de Trabajo para listado'!$DE$153:$DE$1048576,0),MATCH((CUADRO!N$5&amp;$E436),'Hoja de Trabajo para listado'!$DE$151:$DG$151,0)),0)+IFERROR(INDEX('Hoja de Trabajo para listado'!$CD$155:$DC$1048576,MATCH($A436,'Hoja de Trabajo para listado'!$CD$155:$CD$1048576,0),MATCH((CUADRO!N$5&amp;$E436),'Hoja de Trabajo para listado'!$CD$151:$DC$151,0)),0)</f>
        <v>0</v>
      </c>
      <c r="O436" s="243">
        <f ca="1">+IFERROR(INDEX('Hoja de Trabajo para listado'!$A$155:$Z$1048576,MATCH($A436,'Hoja de Trabajo para listado'!$A$155:$A$1048576,0),MATCH((CUADRO!O$5&amp;$E436),'Hoja de Trabajo para listado'!$A$151:$Z$151,0)),0)+IFERROR(INDEX('Hoja de Trabajo para listado'!$AB$155:$BA$1048576,MATCH($A436,'Hoja de Trabajo para listado'!$AB$155:$AB$1048576,0),MATCH((CUADRO!O$5&amp;$E436),'Hoja de Trabajo para listado'!$AB$151:$BA$151,0)),0)+IFERROR(INDEX('Hoja de Trabajo para listado'!$BC$155:$CB$1048576,MATCH($A436,'Hoja de Trabajo para listado'!$BC$155:$BC$1048576,0),MATCH((CUADRO!O$5&amp;$E436),'Hoja de Trabajo para listado'!$BC$151:$CB$151,0)),0)+IFERROR(INDEX('Hoja de Trabajo para listado'!$DE$153:$DG$274,MATCH($A436,'Hoja de Trabajo para listado'!$DE$153:$DE$1048576,0),MATCH((CUADRO!O$5&amp;$E436),'Hoja de Trabajo para listado'!$DE$151:$DG$151,0)),0)+IFERROR(INDEX('Hoja de Trabajo para listado'!$CD$155:$DC$1048576,MATCH($A436,'Hoja de Trabajo para listado'!$CD$155:$CD$1048576,0),MATCH((CUADRO!O$5&amp;$E436),'Hoja de Trabajo para listado'!$CD$151:$DC$151,0)),0)</f>
        <v>0</v>
      </c>
      <c r="P436" s="243">
        <f ca="1">+IFERROR(INDEX('Hoja de Trabajo para listado'!$A$155:$Z$1048576,MATCH($A436,'Hoja de Trabajo para listado'!$A$155:$A$1048576,0),MATCH((CUADRO!P$5&amp;$E436),'Hoja de Trabajo para listado'!$A$151:$Z$151,0)),0)+IFERROR(INDEX('Hoja de Trabajo para listado'!$AB$155:$BA$1048576,MATCH($A436,'Hoja de Trabajo para listado'!$AB$155:$AB$1048576,0),MATCH((CUADRO!P$5&amp;$E436),'Hoja de Trabajo para listado'!$AB$151:$BA$151,0)),0)+IFERROR(INDEX('Hoja de Trabajo para listado'!$BC$155:$CB$1048576,MATCH($A436,'Hoja de Trabajo para listado'!$BC$155:$BC$1048576,0),MATCH((CUADRO!P$5&amp;$E436),'Hoja de Trabajo para listado'!$BC$151:$CB$151,0)),0)+IFERROR(INDEX('Hoja de Trabajo para listado'!$DE$153:$DG$274,MATCH($A436,'Hoja de Trabajo para listado'!$DE$153:$DE$1048576,0),MATCH((CUADRO!P$5&amp;$E436),'Hoja de Trabajo para listado'!$DE$151:$DG$151,0)),0)+IFERROR(INDEX('Hoja de Trabajo para listado'!$CD$155:$DC$1048576,MATCH($A436,'Hoja de Trabajo para listado'!$CD$155:$CD$1048576,0),MATCH((CUADRO!P$5&amp;$E436),'Hoja de Trabajo para listado'!$CD$151:$DC$151,0)),0)</f>
        <v>0</v>
      </c>
      <c r="Q436" s="243">
        <f ca="1">+IFERROR(INDEX('Hoja de Trabajo para listado'!$A$155:$Z$1048576,MATCH($A436,'Hoja de Trabajo para listado'!$A$155:$A$1048576,0),MATCH((CUADRO!Q$5&amp;$E436),'Hoja de Trabajo para listado'!$A$151:$Z$151,0)),0)+IFERROR(INDEX('Hoja de Trabajo para listado'!$AB$155:$BA$1048576,MATCH($A436,'Hoja de Trabajo para listado'!$AB$155:$AB$1048576,0),MATCH((CUADRO!Q$5&amp;$E436),'Hoja de Trabajo para listado'!$AB$151:$BA$151,0)),0)+IFERROR(INDEX('Hoja de Trabajo para listado'!$BC$155:$CB$1048576,MATCH($A436,'Hoja de Trabajo para listado'!$BC$155:$BC$1048576,0),MATCH((CUADRO!Q$5&amp;$E436),'Hoja de Trabajo para listado'!$BC$151:$CB$151,0)),0)+IFERROR(INDEX('Hoja de Trabajo para listado'!$DE$153:$DG$274,MATCH($A436,'Hoja de Trabajo para listado'!$DE$153:$DE$1048576,0),MATCH((CUADRO!Q$5&amp;$E436),'Hoja de Trabajo para listado'!$DE$151:$DG$151,0)),0)+IFERROR(INDEX('Hoja de Trabajo para listado'!$CD$155:$DC$1048576,MATCH($A436,'Hoja de Trabajo para listado'!$CD$155:$CD$1048576,0),MATCH((CUADRO!Q$5&amp;$E436),'Hoja de Trabajo para listado'!$CD$151:$DC$151,0)),0)</f>
        <v>0</v>
      </c>
      <c r="R436" s="243">
        <f t="shared" ca="1" si="15"/>
        <v>0</v>
      </c>
      <c r="S436" s="249"/>
      <c r="T436" s="243">
        <f ca="1">+T437</f>
        <v>0</v>
      </c>
      <c r="U436" s="242">
        <f t="shared" si="16"/>
        <v>1</v>
      </c>
      <c r="V436" s="333" t="e">
        <f>+VLOOKUP(A436,bd_lista!$A$3:$E$590,5,FALSE)</f>
        <v>#N/A</v>
      </c>
      <c r="W436" s="383" t="e">
        <f>+V436</f>
        <v>#N/A</v>
      </c>
      <c r="X436" s="242">
        <f>+VLOOKUP(A436,[3]Sheet1!$A$13:$D$744,4,FALSE)</f>
        <v>0</v>
      </c>
      <c r="Y436" s="242" t="e">
        <f>+VLOOKUP(X436,bd_lista!$A$3:$C$590,3,FALSE)</f>
        <v>#N/A</v>
      </c>
      <c r="Z436" s="294">
        <f>+X436</f>
        <v>0</v>
      </c>
      <c r="AA436" s="295" t="e">
        <f>+Y436</f>
        <v>#N/A</v>
      </c>
    </row>
    <row r="437" spans="1:27" customFormat="1" ht="27" hidden="1" customHeight="1">
      <c r="A437" s="32">
        <v>999</v>
      </c>
      <c r="B437" s="389"/>
      <c r="C437" s="247" t="e">
        <f>+VLOOKUP(A437,bd_lista!$A$3:$C$590,3,FALSE)</f>
        <v>#N/A</v>
      </c>
      <c r="D437" s="386"/>
      <c r="E437" s="244" t="s">
        <v>1305</v>
      </c>
      <c r="F437" s="243">
        <f ca="1">+IFERROR(INDEX('Hoja de Trabajo para listado'!$A$155:$Z$1048576,MATCH($A437,'Hoja de Trabajo para listado'!$A$155:$A$1048576,0),MATCH((CUADRO!F$5&amp;$E437),'Hoja de Trabajo para listado'!$A$151:$Z$151,0)),0)+IFERROR(INDEX('Hoja de Trabajo para listado'!$AB$155:$BA$1048576,MATCH($A437,'Hoja de Trabajo para listado'!$AB$155:$AB$1048576,0),MATCH((CUADRO!F$5&amp;$E437),'Hoja de Trabajo para listado'!$AB$151:$BA$151,0)),0)+IFERROR(INDEX('Hoja de Trabajo para listado'!$BC$155:$CB$1048576,MATCH($A437,'Hoja de Trabajo para listado'!$BC$155:$BC$1048576,0),MATCH((CUADRO!F$5&amp;$E437),'Hoja de Trabajo para listado'!$BC$151:$CB$151,0)),0)+IFERROR(INDEX('Hoja de Trabajo para listado'!$DE$153:$DG$274,MATCH($A437,'Hoja de Trabajo para listado'!$DE$153:$DE$1048576,0),MATCH((CUADRO!F$5&amp;$E437),'Hoja de Trabajo para listado'!$DE$151:$DG$151,0)),0)+IFERROR(INDEX('Hoja de Trabajo para listado'!$CD$155:$DC$1048576,MATCH($A437,'Hoja de Trabajo para listado'!$CD$155:$CD$1048576,0),MATCH((CUADRO!F$5&amp;$E437),'Hoja de Trabajo para listado'!$CD$151:$DC$151,0)),0)</f>
        <v>0</v>
      </c>
      <c r="G437" s="243">
        <f ca="1">+IFERROR(INDEX('Hoja de Trabajo para listado'!$A$155:$Z$1048576,MATCH($A437,'Hoja de Trabajo para listado'!$A$155:$A$1048576,0),MATCH((CUADRO!G$5&amp;$E437),'Hoja de Trabajo para listado'!$A$151:$Z$151,0)),0)+IFERROR(INDEX('Hoja de Trabajo para listado'!$AB$155:$BA$1048576,MATCH($A437,'Hoja de Trabajo para listado'!$AB$155:$AB$1048576,0),MATCH((CUADRO!G$5&amp;$E437),'Hoja de Trabajo para listado'!$AB$151:$BA$151,0)),0)+IFERROR(INDEX('Hoja de Trabajo para listado'!$BC$155:$CB$1048576,MATCH($A437,'Hoja de Trabajo para listado'!$BC$155:$BC$1048576,0),MATCH((CUADRO!G$5&amp;$E437),'Hoja de Trabajo para listado'!$BC$151:$CB$151,0)),0)+IFERROR(INDEX('Hoja de Trabajo para listado'!$DE$153:$DG$274,MATCH($A437,'Hoja de Trabajo para listado'!$DE$153:$DE$1048576,0),MATCH((CUADRO!G$5&amp;$E437),'Hoja de Trabajo para listado'!$DE$151:$DG$151,0)),0)+IFERROR(INDEX('Hoja de Trabajo para listado'!$CD$155:$DC$1048576,MATCH($A437,'Hoja de Trabajo para listado'!$CD$155:$CD$1048576,0),MATCH((CUADRO!G$5&amp;$E437),'Hoja de Trabajo para listado'!$CD$151:$DC$151,0)),0)</f>
        <v>0</v>
      </c>
      <c r="H437" s="243">
        <f ca="1">+IFERROR(INDEX('Hoja de Trabajo para listado'!$A$155:$Z$1048576,MATCH($A437,'Hoja de Trabajo para listado'!$A$155:$A$1048576,0),MATCH((CUADRO!H$5&amp;$E437),'Hoja de Trabajo para listado'!$A$151:$Z$151,0)),0)+IFERROR(INDEX('Hoja de Trabajo para listado'!$AB$155:$BA$1048576,MATCH($A437,'Hoja de Trabajo para listado'!$AB$155:$AB$1048576,0),MATCH((CUADRO!H$5&amp;$E437),'Hoja de Trabajo para listado'!$AB$151:$BA$151,0)),0)+IFERROR(INDEX('Hoja de Trabajo para listado'!$BC$155:$CB$1048576,MATCH($A437,'Hoja de Trabajo para listado'!$BC$155:$BC$1048576,0),MATCH((CUADRO!H$5&amp;$E437),'Hoja de Trabajo para listado'!$BC$151:$CB$151,0)),0)+IFERROR(INDEX('Hoja de Trabajo para listado'!$DE$153:$DG$274,MATCH($A437,'Hoja de Trabajo para listado'!$DE$153:$DE$1048576,0),MATCH((CUADRO!H$5&amp;$E437),'Hoja de Trabajo para listado'!$DE$151:$DG$151,0)),0)+IFERROR(INDEX('Hoja de Trabajo para listado'!$CD$155:$DC$1048576,MATCH($A437,'Hoja de Trabajo para listado'!$CD$155:$CD$1048576,0),MATCH((CUADRO!H$5&amp;$E437),'Hoja de Trabajo para listado'!$CD$151:$DC$151,0)),0)</f>
        <v>0</v>
      </c>
      <c r="I437" s="243">
        <f ca="1">+IFERROR(INDEX('Hoja de Trabajo para listado'!$A$155:$Z$1048576,MATCH($A437,'Hoja de Trabajo para listado'!$A$155:$A$1048576,0),MATCH((CUADRO!I$5&amp;$E437),'Hoja de Trabajo para listado'!$A$151:$Z$151,0)),0)+IFERROR(INDEX('Hoja de Trabajo para listado'!$AB$155:$BA$1048576,MATCH($A437,'Hoja de Trabajo para listado'!$AB$155:$AB$1048576,0),MATCH((CUADRO!I$5&amp;$E437),'Hoja de Trabajo para listado'!$AB$151:$BA$151,0)),0)+IFERROR(INDEX('Hoja de Trabajo para listado'!$BC$155:$CB$1048576,MATCH($A437,'Hoja de Trabajo para listado'!$BC$155:$BC$1048576,0),MATCH((CUADRO!I$5&amp;$E437),'Hoja de Trabajo para listado'!$BC$151:$CB$151,0)),0)+IFERROR(INDEX('Hoja de Trabajo para listado'!$DE$153:$DG$274,MATCH($A437,'Hoja de Trabajo para listado'!$DE$153:$DE$1048576,0),MATCH((CUADRO!I$5&amp;$E437),'Hoja de Trabajo para listado'!$DE$151:$DG$151,0)),0)+IFERROR(INDEX('Hoja de Trabajo para listado'!$CD$155:$DC$1048576,MATCH($A437,'Hoja de Trabajo para listado'!$CD$155:$CD$1048576,0),MATCH((CUADRO!I$5&amp;$E437),'Hoja de Trabajo para listado'!$CD$151:$DC$151,0)),0)</f>
        <v>0</v>
      </c>
      <c r="J437" s="243">
        <f ca="1">+IFERROR(INDEX('Hoja de Trabajo para listado'!$A$155:$Z$1048576,MATCH($A437,'Hoja de Trabajo para listado'!$A$155:$A$1048576,0),MATCH((CUADRO!J$5&amp;$E437),'Hoja de Trabajo para listado'!$A$151:$Z$151,0)),0)+IFERROR(INDEX('Hoja de Trabajo para listado'!$AB$155:$BA$1048576,MATCH($A437,'Hoja de Trabajo para listado'!$AB$155:$AB$1048576,0),MATCH((CUADRO!J$5&amp;$E437),'Hoja de Trabajo para listado'!$AB$151:$BA$151,0)),0)+IFERROR(INDEX('Hoja de Trabajo para listado'!$BC$155:$CB$1048576,MATCH($A437,'Hoja de Trabajo para listado'!$BC$155:$BC$1048576,0),MATCH((CUADRO!J$5&amp;$E437),'Hoja de Trabajo para listado'!$BC$151:$CB$151,0)),0)+IFERROR(INDEX('Hoja de Trabajo para listado'!$DE$153:$DG$274,MATCH($A437,'Hoja de Trabajo para listado'!$DE$153:$DE$1048576,0),MATCH((CUADRO!J$5&amp;$E437),'Hoja de Trabajo para listado'!$DE$151:$DG$151,0)),0)+IFERROR(INDEX('Hoja de Trabajo para listado'!$CD$155:$DC$1048576,MATCH($A437,'Hoja de Trabajo para listado'!$CD$155:$CD$1048576,0),MATCH((CUADRO!J$5&amp;$E437),'Hoja de Trabajo para listado'!$CD$151:$DC$151,0)),0)</f>
        <v>0</v>
      </c>
      <c r="K437" s="243">
        <f ca="1">+IFERROR(INDEX('Hoja de Trabajo para listado'!$A$155:$Z$1048576,MATCH($A437,'Hoja de Trabajo para listado'!$A$155:$A$1048576,0),MATCH((CUADRO!K$5&amp;$E437),'Hoja de Trabajo para listado'!$A$151:$Z$151,0)),0)+IFERROR(INDEX('Hoja de Trabajo para listado'!$AB$155:$BA$1048576,MATCH($A437,'Hoja de Trabajo para listado'!$AB$155:$AB$1048576,0),MATCH((CUADRO!K$5&amp;$E437),'Hoja de Trabajo para listado'!$AB$151:$BA$151,0)),0)+IFERROR(INDEX('Hoja de Trabajo para listado'!$BC$155:$CB$1048576,MATCH($A437,'Hoja de Trabajo para listado'!$BC$155:$BC$1048576,0),MATCH((CUADRO!K$5&amp;$E437),'Hoja de Trabajo para listado'!$BC$151:$CB$151,0)),0)+IFERROR(INDEX('Hoja de Trabajo para listado'!$DE$153:$DG$274,MATCH($A437,'Hoja de Trabajo para listado'!$DE$153:$DE$1048576,0),MATCH((CUADRO!K$5&amp;$E437),'Hoja de Trabajo para listado'!$DE$151:$DG$151,0)),0)+IFERROR(INDEX('Hoja de Trabajo para listado'!$CD$155:$DC$1048576,MATCH($A437,'Hoja de Trabajo para listado'!$CD$155:$CD$1048576,0),MATCH((CUADRO!K$5&amp;$E437),'Hoja de Trabajo para listado'!$CD$151:$DC$151,0)),0)</f>
        <v>0</v>
      </c>
      <c r="L437" s="243">
        <f ca="1">+IFERROR(INDEX('Hoja de Trabajo para listado'!$A$155:$Z$1048576,MATCH($A437,'Hoja de Trabajo para listado'!$A$155:$A$1048576,0),MATCH((CUADRO!L$5&amp;$E437),'Hoja de Trabajo para listado'!$A$151:$Z$151,0)),0)+IFERROR(INDEX('Hoja de Trabajo para listado'!$AB$155:$BA$1048576,MATCH($A437,'Hoja de Trabajo para listado'!$AB$155:$AB$1048576,0),MATCH((CUADRO!L$5&amp;$E437),'Hoja de Trabajo para listado'!$AB$151:$BA$151,0)),0)+IFERROR(INDEX('Hoja de Trabajo para listado'!$BC$155:$CB$1048576,MATCH($A437,'Hoja de Trabajo para listado'!$BC$155:$BC$1048576,0),MATCH((CUADRO!L$5&amp;$E437),'Hoja de Trabajo para listado'!$BC$151:$CB$151,0)),0)+IFERROR(INDEX('Hoja de Trabajo para listado'!$DE$153:$DG$274,MATCH($A437,'Hoja de Trabajo para listado'!$DE$153:$DE$1048576,0),MATCH((CUADRO!L$5&amp;$E437),'Hoja de Trabajo para listado'!$DE$151:$DG$151,0)),0)+IFERROR(INDEX('Hoja de Trabajo para listado'!$CD$155:$DC$1048576,MATCH($A437,'Hoja de Trabajo para listado'!$CD$155:$CD$1048576,0),MATCH((CUADRO!L$5&amp;$E437),'Hoja de Trabajo para listado'!$CD$151:$DC$151,0)),0)</f>
        <v>0</v>
      </c>
      <c r="M437" s="243">
        <f ca="1">+IFERROR(INDEX('Hoja de Trabajo para listado'!$A$155:$Z$1048576,MATCH($A437,'Hoja de Trabajo para listado'!$A$155:$A$1048576,0),MATCH((CUADRO!M$5&amp;$E437),'Hoja de Trabajo para listado'!$A$151:$Z$151,0)),0)+IFERROR(INDEX('Hoja de Trabajo para listado'!$AB$155:$BA$1048576,MATCH($A437,'Hoja de Trabajo para listado'!$AB$155:$AB$1048576,0),MATCH((CUADRO!M$5&amp;$E437),'Hoja de Trabajo para listado'!$AB$151:$BA$151,0)),0)+IFERROR(INDEX('Hoja de Trabajo para listado'!$BC$155:$CB$1048576,MATCH($A437,'Hoja de Trabajo para listado'!$BC$155:$BC$1048576,0),MATCH((CUADRO!M$5&amp;$E437),'Hoja de Trabajo para listado'!$BC$151:$CB$151,0)),0)+IFERROR(INDEX('Hoja de Trabajo para listado'!$DE$153:$DG$274,MATCH($A437,'Hoja de Trabajo para listado'!$DE$153:$DE$1048576,0),MATCH((CUADRO!M$5&amp;$E437),'Hoja de Trabajo para listado'!$DE$151:$DG$151,0)),0)+IFERROR(INDEX('Hoja de Trabajo para listado'!$CD$155:$DC$1048576,MATCH($A437,'Hoja de Trabajo para listado'!$CD$155:$CD$1048576,0),MATCH((CUADRO!M$5&amp;$E437),'Hoja de Trabajo para listado'!$CD$151:$DC$151,0)),0)</f>
        <v>0</v>
      </c>
      <c r="N437" s="243">
        <f ca="1">+IFERROR(INDEX('Hoja de Trabajo para listado'!$A$155:$Z$1048576,MATCH($A437,'Hoja de Trabajo para listado'!$A$155:$A$1048576,0),MATCH((CUADRO!N$5&amp;$E437),'Hoja de Trabajo para listado'!$A$151:$Z$151,0)),0)+IFERROR(INDEX('Hoja de Trabajo para listado'!$AB$155:$BA$1048576,MATCH($A437,'Hoja de Trabajo para listado'!$AB$155:$AB$1048576,0),MATCH((CUADRO!N$5&amp;$E437),'Hoja de Trabajo para listado'!$AB$151:$BA$151,0)),0)+IFERROR(INDEX('Hoja de Trabajo para listado'!$BC$155:$CB$1048576,MATCH($A437,'Hoja de Trabajo para listado'!$BC$155:$BC$1048576,0),MATCH((CUADRO!N$5&amp;$E437),'Hoja de Trabajo para listado'!$BC$151:$CB$151,0)),0)+IFERROR(INDEX('Hoja de Trabajo para listado'!$DE$153:$DG$274,MATCH($A437,'Hoja de Trabajo para listado'!$DE$153:$DE$1048576,0),MATCH((CUADRO!N$5&amp;$E437),'Hoja de Trabajo para listado'!$DE$151:$DG$151,0)),0)+IFERROR(INDEX('Hoja de Trabajo para listado'!$CD$155:$DC$1048576,MATCH($A437,'Hoja de Trabajo para listado'!$CD$155:$CD$1048576,0),MATCH((CUADRO!N$5&amp;$E437),'Hoja de Trabajo para listado'!$CD$151:$DC$151,0)),0)</f>
        <v>0</v>
      </c>
      <c r="O437" s="243">
        <f ca="1">+IFERROR(INDEX('Hoja de Trabajo para listado'!$A$155:$Z$1048576,MATCH($A437,'Hoja de Trabajo para listado'!$A$155:$A$1048576,0),MATCH((CUADRO!O$5&amp;$E437),'Hoja de Trabajo para listado'!$A$151:$Z$151,0)),0)+IFERROR(INDEX('Hoja de Trabajo para listado'!$AB$155:$BA$1048576,MATCH($A437,'Hoja de Trabajo para listado'!$AB$155:$AB$1048576,0),MATCH((CUADRO!O$5&amp;$E437),'Hoja de Trabajo para listado'!$AB$151:$BA$151,0)),0)+IFERROR(INDEX('Hoja de Trabajo para listado'!$BC$155:$CB$1048576,MATCH($A437,'Hoja de Trabajo para listado'!$BC$155:$BC$1048576,0),MATCH((CUADRO!O$5&amp;$E437),'Hoja de Trabajo para listado'!$BC$151:$CB$151,0)),0)+IFERROR(INDEX('Hoja de Trabajo para listado'!$DE$153:$DG$274,MATCH($A437,'Hoja de Trabajo para listado'!$DE$153:$DE$1048576,0),MATCH((CUADRO!O$5&amp;$E437),'Hoja de Trabajo para listado'!$DE$151:$DG$151,0)),0)+IFERROR(INDEX('Hoja de Trabajo para listado'!$CD$155:$DC$1048576,MATCH($A437,'Hoja de Trabajo para listado'!$CD$155:$CD$1048576,0),MATCH((CUADRO!O$5&amp;$E437),'Hoja de Trabajo para listado'!$CD$151:$DC$151,0)),0)</f>
        <v>0</v>
      </c>
      <c r="P437" s="243">
        <f ca="1">+IFERROR(INDEX('Hoja de Trabajo para listado'!$A$155:$Z$1048576,MATCH($A437,'Hoja de Trabajo para listado'!$A$155:$A$1048576,0),MATCH((CUADRO!P$5&amp;$E437),'Hoja de Trabajo para listado'!$A$151:$Z$151,0)),0)+IFERROR(INDEX('Hoja de Trabajo para listado'!$AB$155:$BA$1048576,MATCH($A437,'Hoja de Trabajo para listado'!$AB$155:$AB$1048576,0),MATCH((CUADRO!P$5&amp;$E437),'Hoja de Trabajo para listado'!$AB$151:$BA$151,0)),0)+IFERROR(INDEX('Hoja de Trabajo para listado'!$BC$155:$CB$1048576,MATCH($A437,'Hoja de Trabajo para listado'!$BC$155:$BC$1048576,0),MATCH((CUADRO!P$5&amp;$E437),'Hoja de Trabajo para listado'!$BC$151:$CB$151,0)),0)+IFERROR(INDEX('Hoja de Trabajo para listado'!$DE$153:$DG$274,MATCH($A437,'Hoja de Trabajo para listado'!$DE$153:$DE$1048576,0),MATCH((CUADRO!P$5&amp;$E437),'Hoja de Trabajo para listado'!$DE$151:$DG$151,0)),0)+IFERROR(INDEX('Hoja de Trabajo para listado'!$CD$155:$DC$1048576,MATCH($A437,'Hoja de Trabajo para listado'!$CD$155:$CD$1048576,0),MATCH((CUADRO!P$5&amp;$E437),'Hoja de Trabajo para listado'!$CD$151:$DC$151,0)),0)</f>
        <v>0</v>
      </c>
      <c r="Q437" s="243">
        <f ca="1">+IFERROR(INDEX('Hoja de Trabajo para listado'!$A$155:$Z$1048576,MATCH($A437,'Hoja de Trabajo para listado'!$A$155:$A$1048576,0),MATCH((CUADRO!Q$5&amp;$E437),'Hoja de Trabajo para listado'!$A$151:$Z$151,0)),0)+IFERROR(INDEX('Hoja de Trabajo para listado'!$AB$155:$BA$1048576,MATCH($A437,'Hoja de Trabajo para listado'!$AB$155:$AB$1048576,0),MATCH((CUADRO!Q$5&amp;$E437),'Hoja de Trabajo para listado'!$AB$151:$BA$151,0)),0)+IFERROR(INDEX('Hoja de Trabajo para listado'!$BC$155:$CB$1048576,MATCH($A437,'Hoja de Trabajo para listado'!$BC$155:$BC$1048576,0),MATCH((CUADRO!Q$5&amp;$E437),'Hoja de Trabajo para listado'!$BC$151:$CB$151,0)),0)+IFERROR(INDEX('Hoja de Trabajo para listado'!$DE$153:$DG$274,MATCH($A437,'Hoja de Trabajo para listado'!$DE$153:$DE$1048576,0),MATCH((CUADRO!Q$5&amp;$E437),'Hoja de Trabajo para listado'!$DE$151:$DG$151,0)),0)+IFERROR(INDEX('Hoja de Trabajo para listado'!$CD$155:$DC$1048576,MATCH($A437,'Hoja de Trabajo para listado'!$CD$155:$CD$1048576,0),MATCH((CUADRO!Q$5&amp;$E437),'Hoja de Trabajo para listado'!$CD$151:$DC$151,0)),0)</f>
        <v>0</v>
      </c>
      <c r="R437" s="243">
        <f t="shared" ca="1" si="15"/>
        <v>0</v>
      </c>
      <c r="S437" s="249">
        <f ca="1">+R436+R437</f>
        <v>0</v>
      </c>
      <c r="T437" s="243">
        <f ca="1">+S437</f>
        <v>0</v>
      </c>
      <c r="U437" s="242">
        <f t="shared" si="16"/>
        <v>2</v>
      </c>
      <c r="V437" s="333" t="e">
        <f>+VLOOKUP(A437,bd_lista!$A$3:$E$590,5,FALSE)</f>
        <v>#N/A</v>
      </c>
      <c r="W437" s="384"/>
      <c r="X437" s="242">
        <f>+VLOOKUP(A437,[3]Sheet1!$A$13:$D$744,4,FALSE)</f>
        <v>0</v>
      </c>
      <c r="Y437" s="242" t="e">
        <f>+VLOOKUP(X437,bd_lista!$A$3:$C$590,3,FALSE)</f>
        <v>#N/A</v>
      </c>
      <c r="Z437" s="292"/>
      <c r="AA437" s="293"/>
    </row>
    <row r="438" spans="1:27" customFormat="1" ht="27" hidden="1" customHeight="1">
      <c r="A438" s="32">
        <v>1101</v>
      </c>
      <c r="B438" s="388">
        <f>+A438</f>
        <v>1101</v>
      </c>
      <c r="C438" s="247" t="str">
        <f>+VLOOKUP(A438,bd_lista!$A$3:$C$590,3,FALSE)</f>
        <v>Gobierno Autónomo Municipal de Sucre</v>
      </c>
      <c r="D438" s="385" t="str">
        <f>+C438</f>
        <v>Gobierno Autónomo Municipal de Sucre</v>
      </c>
      <c r="E438" s="242" t="s">
        <v>1304</v>
      </c>
      <c r="F438" s="243">
        <f ca="1">+IFERROR(INDEX('Hoja de Trabajo para listado'!$A$155:$Z$1048576,MATCH($A438,'Hoja de Trabajo para listado'!$A$155:$A$1048576,0),MATCH((CUADRO!F$5&amp;$E438),'Hoja de Trabajo para listado'!$A$151:$Z$151,0)),0)+IFERROR(INDEX('Hoja de Trabajo para listado'!$AB$155:$BA$1048576,MATCH($A438,'Hoja de Trabajo para listado'!$AB$155:$AB$1048576,0),MATCH((CUADRO!F$5&amp;$E438),'Hoja de Trabajo para listado'!$AB$151:$BA$151,0)),0)+IFERROR(INDEX('Hoja de Trabajo para listado'!$BC$155:$CB$1048576,MATCH($A438,'Hoja de Trabajo para listado'!$BC$155:$BC$1048576,0),MATCH((CUADRO!F$5&amp;$E438),'Hoja de Trabajo para listado'!$BC$151:$CB$151,0)),0)+IFERROR(INDEX('Hoja de Trabajo para listado'!$DE$153:$DG$274,MATCH($A438,'Hoja de Trabajo para listado'!$DE$153:$DE$1048576,0),MATCH((CUADRO!F$5&amp;$E438),'Hoja de Trabajo para listado'!$DE$151:$DG$151,0)),0)+IFERROR(INDEX('Hoja de Trabajo para listado'!$CD$155:$DC$1048576,MATCH($A438,'Hoja de Trabajo para listado'!$CD$155:$CD$1048576,0),MATCH((CUADRO!F$5&amp;$E438),'Hoja de Trabajo para listado'!$CD$151:$DC$151,0)),0)</f>
        <v>0</v>
      </c>
      <c r="G438" s="243">
        <f ca="1">+IFERROR(INDEX('Hoja de Trabajo para listado'!$A$155:$Z$1048576,MATCH($A438,'Hoja de Trabajo para listado'!$A$155:$A$1048576,0),MATCH((CUADRO!G$5&amp;$E438),'Hoja de Trabajo para listado'!$A$151:$Z$151,0)),0)+IFERROR(INDEX('Hoja de Trabajo para listado'!$AB$155:$BA$1048576,MATCH($A438,'Hoja de Trabajo para listado'!$AB$155:$AB$1048576,0),MATCH((CUADRO!G$5&amp;$E438),'Hoja de Trabajo para listado'!$AB$151:$BA$151,0)),0)+IFERROR(INDEX('Hoja de Trabajo para listado'!$BC$155:$CB$1048576,MATCH($A438,'Hoja de Trabajo para listado'!$BC$155:$BC$1048576,0),MATCH((CUADRO!G$5&amp;$E438),'Hoja de Trabajo para listado'!$BC$151:$CB$151,0)),0)+IFERROR(INDEX('Hoja de Trabajo para listado'!$DE$153:$DG$274,MATCH($A438,'Hoja de Trabajo para listado'!$DE$153:$DE$1048576,0),MATCH((CUADRO!G$5&amp;$E438),'Hoja de Trabajo para listado'!$DE$151:$DG$151,0)),0)+IFERROR(INDEX('Hoja de Trabajo para listado'!$CD$155:$DC$1048576,MATCH($A438,'Hoja de Trabajo para listado'!$CD$155:$CD$1048576,0),MATCH((CUADRO!G$5&amp;$E438),'Hoja de Trabajo para listado'!$CD$151:$DC$151,0)),0)</f>
        <v>0</v>
      </c>
      <c r="H438" s="243">
        <f ca="1">+IFERROR(INDEX('Hoja de Trabajo para listado'!$A$155:$Z$1048576,MATCH($A438,'Hoja de Trabajo para listado'!$A$155:$A$1048576,0),MATCH((CUADRO!H$5&amp;$E438),'Hoja de Trabajo para listado'!$A$151:$Z$151,0)),0)+IFERROR(INDEX('Hoja de Trabajo para listado'!$AB$155:$BA$1048576,MATCH($A438,'Hoja de Trabajo para listado'!$AB$155:$AB$1048576,0),MATCH((CUADRO!H$5&amp;$E438),'Hoja de Trabajo para listado'!$AB$151:$BA$151,0)),0)+IFERROR(INDEX('Hoja de Trabajo para listado'!$BC$155:$CB$1048576,MATCH($A438,'Hoja de Trabajo para listado'!$BC$155:$BC$1048576,0),MATCH((CUADRO!H$5&amp;$E438),'Hoja de Trabajo para listado'!$BC$151:$CB$151,0)),0)+IFERROR(INDEX('Hoja de Trabajo para listado'!$DE$153:$DG$274,MATCH($A438,'Hoja de Trabajo para listado'!$DE$153:$DE$1048576,0),MATCH((CUADRO!H$5&amp;$E438),'Hoja de Trabajo para listado'!$DE$151:$DG$151,0)),0)+IFERROR(INDEX('Hoja de Trabajo para listado'!$CD$155:$DC$1048576,MATCH($A438,'Hoja de Trabajo para listado'!$CD$155:$CD$1048576,0),MATCH((CUADRO!H$5&amp;$E438),'Hoja de Trabajo para listado'!$CD$151:$DC$151,0)),0)</f>
        <v>0</v>
      </c>
      <c r="I438" s="243">
        <f ca="1">+IFERROR(INDEX('Hoja de Trabajo para listado'!$A$155:$Z$1048576,MATCH($A438,'Hoja de Trabajo para listado'!$A$155:$A$1048576,0),MATCH((CUADRO!I$5&amp;$E438),'Hoja de Trabajo para listado'!$A$151:$Z$151,0)),0)+IFERROR(INDEX('Hoja de Trabajo para listado'!$AB$155:$BA$1048576,MATCH($A438,'Hoja de Trabajo para listado'!$AB$155:$AB$1048576,0),MATCH((CUADRO!I$5&amp;$E438),'Hoja de Trabajo para listado'!$AB$151:$BA$151,0)),0)+IFERROR(INDEX('Hoja de Trabajo para listado'!$BC$155:$CB$1048576,MATCH($A438,'Hoja de Trabajo para listado'!$BC$155:$BC$1048576,0),MATCH((CUADRO!I$5&amp;$E438),'Hoja de Trabajo para listado'!$BC$151:$CB$151,0)),0)+IFERROR(INDEX('Hoja de Trabajo para listado'!$DE$153:$DG$274,MATCH($A438,'Hoja de Trabajo para listado'!$DE$153:$DE$1048576,0),MATCH((CUADRO!I$5&amp;$E438),'Hoja de Trabajo para listado'!$DE$151:$DG$151,0)),0)+IFERROR(INDEX('Hoja de Trabajo para listado'!$CD$155:$DC$1048576,MATCH($A438,'Hoja de Trabajo para listado'!$CD$155:$CD$1048576,0),MATCH((CUADRO!I$5&amp;$E438),'Hoja de Trabajo para listado'!$CD$151:$DC$151,0)),0)</f>
        <v>0</v>
      </c>
      <c r="J438" s="243">
        <f ca="1">+IFERROR(INDEX('Hoja de Trabajo para listado'!$A$155:$Z$1048576,MATCH($A438,'Hoja de Trabajo para listado'!$A$155:$A$1048576,0),MATCH((CUADRO!J$5&amp;$E438),'Hoja de Trabajo para listado'!$A$151:$Z$151,0)),0)+IFERROR(INDEX('Hoja de Trabajo para listado'!$AB$155:$BA$1048576,MATCH($A438,'Hoja de Trabajo para listado'!$AB$155:$AB$1048576,0),MATCH((CUADRO!J$5&amp;$E438),'Hoja de Trabajo para listado'!$AB$151:$BA$151,0)),0)+IFERROR(INDEX('Hoja de Trabajo para listado'!$BC$155:$CB$1048576,MATCH($A438,'Hoja de Trabajo para listado'!$BC$155:$BC$1048576,0),MATCH((CUADRO!J$5&amp;$E438),'Hoja de Trabajo para listado'!$BC$151:$CB$151,0)),0)+IFERROR(INDEX('Hoja de Trabajo para listado'!$DE$153:$DG$274,MATCH($A438,'Hoja de Trabajo para listado'!$DE$153:$DE$1048576,0),MATCH((CUADRO!J$5&amp;$E438),'Hoja de Trabajo para listado'!$DE$151:$DG$151,0)),0)+IFERROR(INDEX('Hoja de Trabajo para listado'!$CD$155:$DC$1048576,MATCH($A438,'Hoja de Trabajo para listado'!$CD$155:$CD$1048576,0),MATCH((CUADRO!J$5&amp;$E438),'Hoja de Trabajo para listado'!$CD$151:$DC$151,0)),0)</f>
        <v>0</v>
      </c>
      <c r="K438" s="243">
        <f ca="1">+IFERROR(INDEX('Hoja de Trabajo para listado'!$A$155:$Z$1048576,MATCH($A438,'Hoja de Trabajo para listado'!$A$155:$A$1048576,0),MATCH((CUADRO!K$5&amp;$E438),'Hoja de Trabajo para listado'!$A$151:$Z$151,0)),0)+IFERROR(INDEX('Hoja de Trabajo para listado'!$AB$155:$BA$1048576,MATCH($A438,'Hoja de Trabajo para listado'!$AB$155:$AB$1048576,0),MATCH((CUADRO!K$5&amp;$E438),'Hoja de Trabajo para listado'!$AB$151:$BA$151,0)),0)+IFERROR(INDEX('Hoja de Trabajo para listado'!$BC$155:$CB$1048576,MATCH($A438,'Hoja de Trabajo para listado'!$BC$155:$BC$1048576,0),MATCH((CUADRO!K$5&amp;$E438),'Hoja de Trabajo para listado'!$BC$151:$CB$151,0)),0)+IFERROR(INDEX('Hoja de Trabajo para listado'!$DE$153:$DG$274,MATCH($A438,'Hoja de Trabajo para listado'!$DE$153:$DE$1048576,0),MATCH((CUADRO!K$5&amp;$E438),'Hoja de Trabajo para listado'!$DE$151:$DG$151,0)),0)+IFERROR(INDEX('Hoja de Trabajo para listado'!$CD$155:$DC$1048576,MATCH($A438,'Hoja de Trabajo para listado'!$CD$155:$CD$1048576,0),MATCH((CUADRO!K$5&amp;$E438),'Hoja de Trabajo para listado'!$CD$151:$DC$151,0)),0)</f>
        <v>0</v>
      </c>
      <c r="L438" s="243">
        <f ca="1">+IFERROR(INDEX('Hoja de Trabajo para listado'!$A$155:$Z$1048576,MATCH($A438,'Hoja de Trabajo para listado'!$A$155:$A$1048576,0),MATCH((CUADRO!L$5&amp;$E438),'Hoja de Trabajo para listado'!$A$151:$Z$151,0)),0)+IFERROR(INDEX('Hoja de Trabajo para listado'!$AB$155:$BA$1048576,MATCH($A438,'Hoja de Trabajo para listado'!$AB$155:$AB$1048576,0),MATCH((CUADRO!L$5&amp;$E438),'Hoja de Trabajo para listado'!$AB$151:$BA$151,0)),0)+IFERROR(INDEX('Hoja de Trabajo para listado'!$BC$155:$CB$1048576,MATCH($A438,'Hoja de Trabajo para listado'!$BC$155:$BC$1048576,0),MATCH((CUADRO!L$5&amp;$E438),'Hoja de Trabajo para listado'!$BC$151:$CB$151,0)),0)+IFERROR(INDEX('Hoja de Trabajo para listado'!$DE$153:$DG$274,MATCH($A438,'Hoja de Trabajo para listado'!$DE$153:$DE$1048576,0),MATCH((CUADRO!L$5&amp;$E438),'Hoja de Trabajo para listado'!$DE$151:$DG$151,0)),0)+IFERROR(INDEX('Hoja de Trabajo para listado'!$CD$155:$DC$1048576,MATCH($A438,'Hoja de Trabajo para listado'!$CD$155:$CD$1048576,0),MATCH((CUADRO!L$5&amp;$E438),'Hoja de Trabajo para listado'!$CD$151:$DC$151,0)),0)</f>
        <v>0</v>
      </c>
      <c r="M438" s="243">
        <f ca="1">+IFERROR(INDEX('Hoja de Trabajo para listado'!$A$155:$Z$1048576,MATCH($A438,'Hoja de Trabajo para listado'!$A$155:$A$1048576,0),MATCH((CUADRO!M$5&amp;$E438),'Hoja de Trabajo para listado'!$A$151:$Z$151,0)),0)+IFERROR(INDEX('Hoja de Trabajo para listado'!$AB$155:$BA$1048576,MATCH($A438,'Hoja de Trabajo para listado'!$AB$155:$AB$1048576,0),MATCH((CUADRO!M$5&amp;$E438),'Hoja de Trabajo para listado'!$AB$151:$BA$151,0)),0)+IFERROR(INDEX('Hoja de Trabajo para listado'!$BC$155:$CB$1048576,MATCH($A438,'Hoja de Trabajo para listado'!$BC$155:$BC$1048576,0),MATCH((CUADRO!M$5&amp;$E438),'Hoja de Trabajo para listado'!$BC$151:$CB$151,0)),0)+IFERROR(INDEX('Hoja de Trabajo para listado'!$DE$153:$DG$274,MATCH($A438,'Hoja de Trabajo para listado'!$DE$153:$DE$1048576,0),MATCH((CUADRO!M$5&amp;$E438),'Hoja de Trabajo para listado'!$DE$151:$DG$151,0)),0)+IFERROR(INDEX('Hoja de Trabajo para listado'!$CD$155:$DC$1048576,MATCH($A438,'Hoja de Trabajo para listado'!$CD$155:$CD$1048576,0),MATCH((CUADRO!M$5&amp;$E438),'Hoja de Trabajo para listado'!$CD$151:$DC$151,0)),0)</f>
        <v>0</v>
      </c>
      <c r="N438" s="243">
        <f ca="1">+IFERROR(INDEX('Hoja de Trabajo para listado'!$A$155:$Z$1048576,MATCH($A438,'Hoja de Trabajo para listado'!$A$155:$A$1048576,0),MATCH((CUADRO!N$5&amp;$E438),'Hoja de Trabajo para listado'!$A$151:$Z$151,0)),0)+IFERROR(INDEX('Hoja de Trabajo para listado'!$AB$155:$BA$1048576,MATCH($A438,'Hoja de Trabajo para listado'!$AB$155:$AB$1048576,0),MATCH((CUADRO!N$5&amp;$E438),'Hoja de Trabajo para listado'!$AB$151:$BA$151,0)),0)+IFERROR(INDEX('Hoja de Trabajo para listado'!$BC$155:$CB$1048576,MATCH($A438,'Hoja de Trabajo para listado'!$BC$155:$BC$1048576,0),MATCH((CUADRO!N$5&amp;$E438),'Hoja de Trabajo para listado'!$BC$151:$CB$151,0)),0)+IFERROR(INDEX('Hoja de Trabajo para listado'!$DE$153:$DG$274,MATCH($A438,'Hoja de Trabajo para listado'!$DE$153:$DE$1048576,0),MATCH((CUADRO!N$5&amp;$E438),'Hoja de Trabajo para listado'!$DE$151:$DG$151,0)),0)+IFERROR(INDEX('Hoja de Trabajo para listado'!$CD$155:$DC$1048576,MATCH($A438,'Hoja de Trabajo para listado'!$CD$155:$CD$1048576,0),MATCH((CUADRO!N$5&amp;$E438),'Hoja de Trabajo para listado'!$CD$151:$DC$151,0)),0)</f>
        <v>0</v>
      </c>
      <c r="O438" s="243">
        <f ca="1">+IFERROR(INDEX('Hoja de Trabajo para listado'!$A$155:$Z$1048576,MATCH($A438,'Hoja de Trabajo para listado'!$A$155:$A$1048576,0),MATCH((CUADRO!O$5&amp;$E438),'Hoja de Trabajo para listado'!$A$151:$Z$151,0)),0)+IFERROR(INDEX('Hoja de Trabajo para listado'!$AB$155:$BA$1048576,MATCH($A438,'Hoja de Trabajo para listado'!$AB$155:$AB$1048576,0),MATCH((CUADRO!O$5&amp;$E438),'Hoja de Trabajo para listado'!$AB$151:$BA$151,0)),0)+IFERROR(INDEX('Hoja de Trabajo para listado'!$BC$155:$CB$1048576,MATCH($A438,'Hoja de Trabajo para listado'!$BC$155:$BC$1048576,0),MATCH((CUADRO!O$5&amp;$E438),'Hoja de Trabajo para listado'!$BC$151:$CB$151,0)),0)+IFERROR(INDEX('Hoja de Trabajo para listado'!$DE$153:$DG$274,MATCH($A438,'Hoja de Trabajo para listado'!$DE$153:$DE$1048576,0),MATCH((CUADRO!O$5&amp;$E438),'Hoja de Trabajo para listado'!$DE$151:$DG$151,0)),0)+IFERROR(INDEX('Hoja de Trabajo para listado'!$CD$155:$DC$1048576,MATCH($A438,'Hoja de Trabajo para listado'!$CD$155:$CD$1048576,0),MATCH((CUADRO!O$5&amp;$E438),'Hoja de Trabajo para listado'!$CD$151:$DC$151,0)),0)</f>
        <v>0</v>
      </c>
      <c r="P438" s="243">
        <f ca="1">+IFERROR(INDEX('Hoja de Trabajo para listado'!$A$155:$Z$1048576,MATCH($A438,'Hoja de Trabajo para listado'!$A$155:$A$1048576,0),MATCH((CUADRO!P$5&amp;$E438),'Hoja de Trabajo para listado'!$A$151:$Z$151,0)),0)+IFERROR(INDEX('Hoja de Trabajo para listado'!$AB$155:$BA$1048576,MATCH($A438,'Hoja de Trabajo para listado'!$AB$155:$AB$1048576,0),MATCH((CUADRO!P$5&amp;$E438),'Hoja de Trabajo para listado'!$AB$151:$BA$151,0)),0)+IFERROR(INDEX('Hoja de Trabajo para listado'!$BC$155:$CB$1048576,MATCH($A438,'Hoja de Trabajo para listado'!$BC$155:$BC$1048576,0),MATCH((CUADRO!P$5&amp;$E438),'Hoja de Trabajo para listado'!$BC$151:$CB$151,0)),0)+IFERROR(INDEX('Hoja de Trabajo para listado'!$DE$153:$DG$274,MATCH($A438,'Hoja de Trabajo para listado'!$DE$153:$DE$1048576,0),MATCH((CUADRO!P$5&amp;$E438),'Hoja de Trabajo para listado'!$DE$151:$DG$151,0)),0)+IFERROR(INDEX('Hoja de Trabajo para listado'!$CD$155:$DC$1048576,MATCH($A438,'Hoja de Trabajo para listado'!$CD$155:$CD$1048576,0),MATCH((CUADRO!P$5&amp;$E438),'Hoja de Trabajo para listado'!$CD$151:$DC$151,0)),0)</f>
        <v>0</v>
      </c>
      <c r="Q438" s="243">
        <f ca="1">+IFERROR(INDEX('Hoja de Trabajo para listado'!$A$155:$Z$1048576,MATCH($A438,'Hoja de Trabajo para listado'!$A$155:$A$1048576,0),MATCH((CUADRO!Q$5&amp;$E438),'Hoja de Trabajo para listado'!$A$151:$Z$151,0)),0)+IFERROR(INDEX('Hoja de Trabajo para listado'!$AB$155:$BA$1048576,MATCH($A438,'Hoja de Trabajo para listado'!$AB$155:$AB$1048576,0),MATCH((CUADRO!Q$5&amp;$E438),'Hoja de Trabajo para listado'!$AB$151:$BA$151,0)),0)+IFERROR(INDEX('Hoja de Trabajo para listado'!$BC$155:$CB$1048576,MATCH($A438,'Hoja de Trabajo para listado'!$BC$155:$BC$1048576,0),MATCH((CUADRO!Q$5&amp;$E438),'Hoja de Trabajo para listado'!$BC$151:$CB$151,0)),0)+IFERROR(INDEX('Hoja de Trabajo para listado'!$DE$153:$DG$274,MATCH($A438,'Hoja de Trabajo para listado'!$DE$153:$DE$1048576,0),MATCH((CUADRO!Q$5&amp;$E438),'Hoja de Trabajo para listado'!$DE$151:$DG$151,0)),0)+IFERROR(INDEX('Hoja de Trabajo para listado'!$CD$155:$DC$1048576,MATCH($A438,'Hoja de Trabajo para listado'!$CD$155:$CD$1048576,0),MATCH((CUADRO!Q$5&amp;$E438),'Hoja de Trabajo para listado'!$CD$151:$DC$151,0)),0)</f>
        <v>0</v>
      </c>
      <c r="R438" s="243">
        <f t="shared" ca="1" si="15"/>
        <v>0</v>
      </c>
      <c r="S438" s="249"/>
      <c r="T438" s="243">
        <f ca="1">+T439</f>
        <v>0</v>
      </c>
      <c r="U438" s="242">
        <f t="shared" si="16"/>
        <v>1</v>
      </c>
      <c r="V438" s="333" t="str">
        <f>+VLOOKUP(A438,bd_lista!$A$3:$E$590,5,FALSE)</f>
        <v>Gobiernos Autonomos Municipales</v>
      </c>
      <c r="W438" s="383" t="str">
        <f>+V438</f>
        <v>Gobiernos Autonomos Municipales</v>
      </c>
      <c r="X438" s="242">
        <f>+VLOOKUP(A438,[3]Sheet1!$A$13:$D$744,4,FALSE)</f>
        <v>0</v>
      </c>
      <c r="Y438" s="242" t="e">
        <f>+VLOOKUP(X438,bd_lista!$A$3:$C$590,3,FALSE)</f>
        <v>#N/A</v>
      </c>
      <c r="Z438" s="294">
        <f>+X438</f>
        <v>0</v>
      </c>
      <c r="AA438" s="295" t="e">
        <f>+Y438</f>
        <v>#N/A</v>
      </c>
    </row>
    <row r="439" spans="1:27" customFormat="1" ht="27" hidden="1" customHeight="1">
      <c r="A439" s="32">
        <v>1101</v>
      </c>
      <c r="B439" s="389"/>
      <c r="C439" s="247" t="str">
        <f>+VLOOKUP(A439,bd_lista!$A$3:$C$590,3,FALSE)</f>
        <v>Gobierno Autónomo Municipal de Sucre</v>
      </c>
      <c r="D439" s="386"/>
      <c r="E439" s="244" t="s">
        <v>1305</v>
      </c>
      <c r="F439" s="243">
        <f ca="1">+IFERROR(INDEX('Hoja de Trabajo para listado'!$A$155:$Z$1048576,MATCH($A439,'Hoja de Trabajo para listado'!$A$155:$A$1048576,0),MATCH((CUADRO!F$5&amp;$E439),'Hoja de Trabajo para listado'!$A$151:$Z$151,0)),0)+IFERROR(INDEX('Hoja de Trabajo para listado'!$AB$155:$BA$1048576,MATCH($A439,'Hoja de Trabajo para listado'!$AB$155:$AB$1048576,0),MATCH((CUADRO!F$5&amp;$E439),'Hoja de Trabajo para listado'!$AB$151:$BA$151,0)),0)+IFERROR(INDEX('Hoja de Trabajo para listado'!$BC$155:$CB$1048576,MATCH($A439,'Hoja de Trabajo para listado'!$BC$155:$BC$1048576,0),MATCH((CUADRO!F$5&amp;$E439),'Hoja de Trabajo para listado'!$BC$151:$CB$151,0)),0)+IFERROR(INDEX('Hoja de Trabajo para listado'!$DE$153:$DG$274,MATCH($A439,'Hoja de Trabajo para listado'!$DE$153:$DE$1048576,0),MATCH((CUADRO!F$5&amp;$E439),'Hoja de Trabajo para listado'!$DE$151:$DG$151,0)),0)+IFERROR(INDEX('Hoja de Trabajo para listado'!$CD$155:$DC$1048576,MATCH($A439,'Hoja de Trabajo para listado'!$CD$155:$CD$1048576,0),MATCH((CUADRO!F$5&amp;$E439),'Hoja de Trabajo para listado'!$CD$151:$DC$151,0)),0)</f>
        <v>0</v>
      </c>
      <c r="G439" s="243">
        <f ca="1">+IFERROR(INDEX('Hoja de Trabajo para listado'!$A$155:$Z$1048576,MATCH($A439,'Hoja de Trabajo para listado'!$A$155:$A$1048576,0),MATCH((CUADRO!G$5&amp;$E439),'Hoja de Trabajo para listado'!$A$151:$Z$151,0)),0)+IFERROR(INDEX('Hoja de Trabajo para listado'!$AB$155:$BA$1048576,MATCH($A439,'Hoja de Trabajo para listado'!$AB$155:$AB$1048576,0),MATCH((CUADRO!G$5&amp;$E439),'Hoja de Trabajo para listado'!$AB$151:$BA$151,0)),0)+IFERROR(INDEX('Hoja de Trabajo para listado'!$BC$155:$CB$1048576,MATCH($A439,'Hoja de Trabajo para listado'!$BC$155:$BC$1048576,0),MATCH((CUADRO!G$5&amp;$E439),'Hoja de Trabajo para listado'!$BC$151:$CB$151,0)),0)+IFERROR(INDEX('Hoja de Trabajo para listado'!$DE$153:$DG$274,MATCH($A439,'Hoja de Trabajo para listado'!$DE$153:$DE$1048576,0),MATCH((CUADRO!G$5&amp;$E439),'Hoja de Trabajo para listado'!$DE$151:$DG$151,0)),0)+IFERROR(INDEX('Hoja de Trabajo para listado'!$CD$155:$DC$1048576,MATCH($A439,'Hoja de Trabajo para listado'!$CD$155:$CD$1048576,0),MATCH((CUADRO!G$5&amp;$E439),'Hoja de Trabajo para listado'!$CD$151:$DC$151,0)),0)</f>
        <v>0</v>
      </c>
      <c r="H439" s="243">
        <f ca="1">+IFERROR(INDEX('Hoja de Trabajo para listado'!$A$155:$Z$1048576,MATCH($A439,'Hoja de Trabajo para listado'!$A$155:$A$1048576,0),MATCH((CUADRO!H$5&amp;$E439),'Hoja de Trabajo para listado'!$A$151:$Z$151,0)),0)+IFERROR(INDEX('Hoja de Trabajo para listado'!$AB$155:$BA$1048576,MATCH($A439,'Hoja de Trabajo para listado'!$AB$155:$AB$1048576,0),MATCH((CUADRO!H$5&amp;$E439),'Hoja de Trabajo para listado'!$AB$151:$BA$151,0)),0)+IFERROR(INDEX('Hoja de Trabajo para listado'!$BC$155:$CB$1048576,MATCH($A439,'Hoja de Trabajo para listado'!$BC$155:$BC$1048576,0),MATCH((CUADRO!H$5&amp;$E439),'Hoja de Trabajo para listado'!$BC$151:$CB$151,0)),0)+IFERROR(INDEX('Hoja de Trabajo para listado'!$DE$153:$DG$274,MATCH($A439,'Hoja de Trabajo para listado'!$DE$153:$DE$1048576,0),MATCH((CUADRO!H$5&amp;$E439),'Hoja de Trabajo para listado'!$DE$151:$DG$151,0)),0)+IFERROR(INDEX('Hoja de Trabajo para listado'!$CD$155:$DC$1048576,MATCH($A439,'Hoja de Trabajo para listado'!$CD$155:$CD$1048576,0),MATCH((CUADRO!H$5&amp;$E439),'Hoja de Trabajo para listado'!$CD$151:$DC$151,0)),0)</f>
        <v>0</v>
      </c>
      <c r="I439" s="243">
        <f ca="1">+IFERROR(INDEX('Hoja de Trabajo para listado'!$A$155:$Z$1048576,MATCH($A439,'Hoja de Trabajo para listado'!$A$155:$A$1048576,0),MATCH((CUADRO!I$5&amp;$E439),'Hoja de Trabajo para listado'!$A$151:$Z$151,0)),0)+IFERROR(INDEX('Hoja de Trabajo para listado'!$AB$155:$BA$1048576,MATCH($A439,'Hoja de Trabajo para listado'!$AB$155:$AB$1048576,0),MATCH((CUADRO!I$5&amp;$E439),'Hoja de Trabajo para listado'!$AB$151:$BA$151,0)),0)+IFERROR(INDEX('Hoja de Trabajo para listado'!$BC$155:$CB$1048576,MATCH($A439,'Hoja de Trabajo para listado'!$BC$155:$BC$1048576,0),MATCH((CUADRO!I$5&amp;$E439),'Hoja de Trabajo para listado'!$BC$151:$CB$151,0)),0)+IFERROR(INDEX('Hoja de Trabajo para listado'!$DE$153:$DG$274,MATCH($A439,'Hoja de Trabajo para listado'!$DE$153:$DE$1048576,0),MATCH((CUADRO!I$5&amp;$E439),'Hoja de Trabajo para listado'!$DE$151:$DG$151,0)),0)+IFERROR(INDEX('Hoja de Trabajo para listado'!$CD$155:$DC$1048576,MATCH($A439,'Hoja de Trabajo para listado'!$CD$155:$CD$1048576,0),MATCH((CUADRO!I$5&amp;$E439),'Hoja de Trabajo para listado'!$CD$151:$DC$151,0)),0)</f>
        <v>0</v>
      </c>
      <c r="J439" s="243">
        <f ca="1">+IFERROR(INDEX('Hoja de Trabajo para listado'!$A$155:$Z$1048576,MATCH($A439,'Hoja de Trabajo para listado'!$A$155:$A$1048576,0),MATCH((CUADRO!J$5&amp;$E439),'Hoja de Trabajo para listado'!$A$151:$Z$151,0)),0)+IFERROR(INDEX('Hoja de Trabajo para listado'!$AB$155:$BA$1048576,MATCH($A439,'Hoja de Trabajo para listado'!$AB$155:$AB$1048576,0),MATCH((CUADRO!J$5&amp;$E439),'Hoja de Trabajo para listado'!$AB$151:$BA$151,0)),0)+IFERROR(INDEX('Hoja de Trabajo para listado'!$BC$155:$CB$1048576,MATCH($A439,'Hoja de Trabajo para listado'!$BC$155:$BC$1048576,0),MATCH((CUADRO!J$5&amp;$E439),'Hoja de Trabajo para listado'!$BC$151:$CB$151,0)),0)+IFERROR(INDEX('Hoja de Trabajo para listado'!$DE$153:$DG$274,MATCH($A439,'Hoja de Trabajo para listado'!$DE$153:$DE$1048576,0),MATCH((CUADRO!J$5&amp;$E439),'Hoja de Trabajo para listado'!$DE$151:$DG$151,0)),0)+IFERROR(INDEX('Hoja de Trabajo para listado'!$CD$155:$DC$1048576,MATCH($A439,'Hoja de Trabajo para listado'!$CD$155:$CD$1048576,0),MATCH((CUADRO!J$5&amp;$E439),'Hoja de Trabajo para listado'!$CD$151:$DC$151,0)),0)</f>
        <v>0</v>
      </c>
      <c r="K439" s="243">
        <f ca="1">+IFERROR(INDEX('Hoja de Trabajo para listado'!$A$155:$Z$1048576,MATCH($A439,'Hoja de Trabajo para listado'!$A$155:$A$1048576,0),MATCH((CUADRO!K$5&amp;$E439),'Hoja de Trabajo para listado'!$A$151:$Z$151,0)),0)+IFERROR(INDEX('Hoja de Trabajo para listado'!$AB$155:$BA$1048576,MATCH($A439,'Hoja de Trabajo para listado'!$AB$155:$AB$1048576,0),MATCH((CUADRO!K$5&amp;$E439),'Hoja de Trabajo para listado'!$AB$151:$BA$151,0)),0)+IFERROR(INDEX('Hoja de Trabajo para listado'!$BC$155:$CB$1048576,MATCH($A439,'Hoja de Trabajo para listado'!$BC$155:$BC$1048576,0),MATCH((CUADRO!K$5&amp;$E439),'Hoja de Trabajo para listado'!$BC$151:$CB$151,0)),0)+IFERROR(INDEX('Hoja de Trabajo para listado'!$DE$153:$DG$274,MATCH($A439,'Hoja de Trabajo para listado'!$DE$153:$DE$1048576,0),MATCH((CUADRO!K$5&amp;$E439),'Hoja de Trabajo para listado'!$DE$151:$DG$151,0)),0)+IFERROR(INDEX('Hoja de Trabajo para listado'!$CD$155:$DC$1048576,MATCH($A439,'Hoja de Trabajo para listado'!$CD$155:$CD$1048576,0),MATCH((CUADRO!K$5&amp;$E439),'Hoja de Trabajo para listado'!$CD$151:$DC$151,0)),0)</f>
        <v>0</v>
      </c>
      <c r="L439" s="243">
        <f ca="1">+IFERROR(INDEX('Hoja de Trabajo para listado'!$A$155:$Z$1048576,MATCH($A439,'Hoja de Trabajo para listado'!$A$155:$A$1048576,0),MATCH((CUADRO!L$5&amp;$E439),'Hoja de Trabajo para listado'!$A$151:$Z$151,0)),0)+IFERROR(INDEX('Hoja de Trabajo para listado'!$AB$155:$BA$1048576,MATCH($A439,'Hoja de Trabajo para listado'!$AB$155:$AB$1048576,0),MATCH((CUADRO!L$5&amp;$E439),'Hoja de Trabajo para listado'!$AB$151:$BA$151,0)),0)+IFERROR(INDEX('Hoja de Trabajo para listado'!$BC$155:$CB$1048576,MATCH($A439,'Hoja de Trabajo para listado'!$BC$155:$BC$1048576,0),MATCH((CUADRO!L$5&amp;$E439),'Hoja de Trabajo para listado'!$BC$151:$CB$151,0)),0)+IFERROR(INDEX('Hoja de Trabajo para listado'!$DE$153:$DG$274,MATCH($A439,'Hoja de Trabajo para listado'!$DE$153:$DE$1048576,0),MATCH((CUADRO!L$5&amp;$E439),'Hoja de Trabajo para listado'!$DE$151:$DG$151,0)),0)+IFERROR(INDEX('Hoja de Trabajo para listado'!$CD$155:$DC$1048576,MATCH($A439,'Hoja de Trabajo para listado'!$CD$155:$CD$1048576,0),MATCH((CUADRO!L$5&amp;$E439),'Hoja de Trabajo para listado'!$CD$151:$DC$151,0)),0)</f>
        <v>0</v>
      </c>
      <c r="M439" s="243">
        <f ca="1">+IFERROR(INDEX('Hoja de Trabajo para listado'!$A$155:$Z$1048576,MATCH($A439,'Hoja de Trabajo para listado'!$A$155:$A$1048576,0),MATCH((CUADRO!M$5&amp;$E439),'Hoja de Trabajo para listado'!$A$151:$Z$151,0)),0)+IFERROR(INDEX('Hoja de Trabajo para listado'!$AB$155:$BA$1048576,MATCH($A439,'Hoja de Trabajo para listado'!$AB$155:$AB$1048576,0),MATCH((CUADRO!M$5&amp;$E439),'Hoja de Trabajo para listado'!$AB$151:$BA$151,0)),0)+IFERROR(INDEX('Hoja de Trabajo para listado'!$BC$155:$CB$1048576,MATCH($A439,'Hoja de Trabajo para listado'!$BC$155:$BC$1048576,0),MATCH((CUADRO!M$5&amp;$E439),'Hoja de Trabajo para listado'!$BC$151:$CB$151,0)),0)+IFERROR(INDEX('Hoja de Trabajo para listado'!$DE$153:$DG$274,MATCH($A439,'Hoja de Trabajo para listado'!$DE$153:$DE$1048576,0),MATCH((CUADRO!M$5&amp;$E439),'Hoja de Trabajo para listado'!$DE$151:$DG$151,0)),0)+IFERROR(INDEX('Hoja de Trabajo para listado'!$CD$155:$DC$1048576,MATCH($A439,'Hoja de Trabajo para listado'!$CD$155:$CD$1048576,0),MATCH((CUADRO!M$5&amp;$E439),'Hoja de Trabajo para listado'!$CD$151:$DC$151,0)),0)</f>
        <v>0</v>
      </c>
      <c r="N439" s="243">
        <f ca="1">+IFERROR(INDEX('Hoja de Trabajo para listado'!$A$155:$Z$1048576,MATCH($A439,'Hoja de Trabajo para listado'!$A$155:$A$1048576,0),MATCH((CUADRO!N$5&amp;$E439),'Hoja de Trabajo para listado'!$A$151:$Z$151,0)),0)+IFERROR(INDEX('Hoja de Trabajo para listado'!$AB$155:$BA$1048576,MATCH($A439,'Hoja de Trabajo para listado'!$AB$155:$AB$1048576,0),MATCH((CUADRO!N$5&amp;$E439),'Hoja de Trabajo para listado'!$AB$151:$BA$151,0)),0)+IFERROR(INDEX('Hoja de Trabajo para listado'!$BC$155:$CB$1048576,MATCH($A439,'Hoja de Trabajo para listado'!$BC$155:$BC$1048576,0),MATCH((CUADRO!N$5&amp;$E439),'Hoja de Trabajo para listado'!$BC$151:$CB$151,0)),0)+IFERROR(INDEX('Hoja de Trabajo para listado'!$DE$153:$DG$274,MATCH($A439,'Hoja de Trabajo para listado'!$DE$153:$DE$1048576,0),MATCH((CUADRO!N$5&amp;$E439),'Hoja de Trabajo para listado'!$DE$151:$DG$151,0)),0)+IFERROR(INDEX('Hoja de Trabajo para listado'!$CD$155:$DC$1048576,MATCH($A439,'Hoja de Trabajo para listado'!$CD$155:$CD$1048576,0),MATCH((CUADRO!N$5&amp;$E439),'Hoja de Trabajo para listado'!$CD$151:$DC$151,0)),0)</f>
        <v>0</v>
      </c>
      <c r="O439" s="243">
        <f ca="1">+IFERROR(INDEX('Hoja de Trabajo para listado'!$A$155:$Z$1048576,MATCH($A439,'Hoja de Trabajo para listado'!$A$155:$A$1048576,0),MATCH((CUADRO!O$5&amp;$E439),'Hoja de Trabajo para listado'!$A$151:$Z$151,0)),0)+IFERROR(INDEX('Hoja de Trabajo para listado'!$AB$155:$BA$1048576,MATCH($A439,'Hoja de Trabajo para listado'!$AB$155:$AB$1048576,0),MATCH((CUADRO!O$5&amp;$E439),'Hoja de Trabajo para listado'!$AB$151:$BA$151,0)),0)+IFERROR(INDEX('Hoja de Trabajo para listado'!$BC$155:$CB$1048576,MATCH($A439,'Hoja de Trabajo para listado'!$BC$155:$BC$1048576,0),MATCH((CUADRO!O$5&amp;$E439),'Hoja de Trabajo para listado'!$BC$151:$CB$151,0)),0)+IFERROR(INDEX('Hoja de Trabajo para listado'!$DE$153:$DG$274,MATCH($A439,'Hoja de Trabajo para listado'!$DE$153:$DE$1048576,0),MATCH((CUADRO!O$5&amp;$E439),'Hoja de Trabajo para listado'!$DE$151:$DG$151,0)),0)+IFERROR(INDEX('Hoja de Trabajo para listado'!$CD$155:$DC$1048576,MATCH($A439,'Hoja de Trabajo para listado'!$CD$155:$CD$1048576,0),MATCH((CUADRO!O$5&amp;$E439),'Hoja de Trabajo para listado'!$CD$151:$DC$151,0)),0)</f>
        <v>0</v>
      </c>
      <c r="P439" s="243">
        <f ca="1">+IFERROR(INDEX('Hoja de Trabajo para listado'!$A$155:$Z$1048576,MATCH($A439,'Hoja de Trabajo para listado'!$A$155:$A$1048576,0),MATCH((CUADRO!P$5&amp;$E439),'Hoja de Trabajo para listado'!$A$151:$Z$151,0)),0)+IFERROR(INDEX('Hoja de Trabajo para listado'!$AB$155:$BA$1048576,MATCH($A439,'Hoja de Trabajo para listado'!$AB$155:$AB$1048576,0),MATCH((CUADRO!P$5&amp;$E439),'Hoja de Trabajo para listado'!$AB$151:$BA$151,0)),0)+IFERROR(INDEX('Hoja de Trabajo para listado'!$BC$155:$CB$1048576,MATCH($A439,'Hoja de Trabajo para listado'!$BC$155:$BC$1048576,0),MATCH((CUADRO!P$5&amp;$E439),'Hoja de Trabajo para listado'!$BC$151:$CB$151,0)),0)+IFERROR(INDEX('Hoja de Trabajo para listado'!$DE$153:$DG$274,MATCH($A439,'Hoja de Trabajo para listado'!$DE$153:$DE$1048576,0),MATCH((CUADRO!P$5&amp;$E439),'Hoja de Trabajo para listado'!$DE$151:$DG$151,0)),0)+IFERROR(INDEX('Hoja de Trabajo para listado'!$CD$155:$DC$1048576,MATCH($A439,'Hoja de Trabajo para listado'!$CD$155:$CD$1048576,0),MATCH((CUADRO!P$5&amp;$E439),'Hoja de Trabajo para listado'!$CD$151:$DC$151,0)),0)</f>
        <v>0</v>
      </c>
      <c r="Q439" s="243">
        <f ca="1">+IFERROR(INDEX('Hoja de Trabajo para listado'!$A$155:$Z$1048576,MATCH($A439,'Hoja de Trabajo para listado'!$A$155:$A$1048576,0),MATCH((CUADRO!Q$5&amp;$E439),'Hoja de Trabajo para listado'!$A$151:$Z$151,0)),0)+IFERROR(INDEX('Hoja de Trabajo para listado'!$AB$155:$BA$1048576,MATCH($A439,'Hoja de Trabajo para listado'!$AB$155:$AB$1048576,0),MATCH((CUADRO!Q$5&amp;$E439),'Hoja de Trabajo para listado'!$AB$151:$BA$151,0)),0)+IFERROR(INDEX('Hoja de Trabajo para listado'!$BC$155:$CB$1048576,MATCH($A439,'Hoja de Trabajo para listado'!$BC$155:$BC$1048576,0),MATCH((CUADRO!Q$5&amp;$E439),'Hoja de Trabajo para listado'!$BC$151:$CB$151,0)),0)+IFERROR(INDEX('Hoja de Trabajo para listado'!$DE$153:$DG$274,MATCH($A439,'Hoja de Trabajo para listado'!$DE$153:$DE$1048576,0),MATCH((CUADRO!Q$5&amp;$E439),'Hoja de Trabajo para listado'!$DE$151:$DG$151,0)),0)+IFERROR(INDEX('Hoja de Trabajo para listado'!$CD$155:$DC$1048576,MATCH($A439,'Hoja de Trabajo para listado'!$CD$155:$CD$1048576,0),MATCH((CUADRO!Q$5&amp;$E439),'Hoja de Trabajo para listado'!$CD$151:$DC$151,0)),0)</f>
        <v>0</v>
      </c>
      <c r="R439" s="243">
        <f t="shared" ca="1" si="15"/>
        <v>0</v>
      </c>
      <c r="S439" s="249">
        <f ca="1">+R438+R439</f>
        <v>0</v>
      </c>
      <c r="T439" s="243">
        <f ca="1">+S439</f>
        <v>0</v>
      </c>
      <c r="U439" s="242">
        <f t="shared" si="16"/>
        <v>2</v>
      </c>
      <c r="V439" s="333" t="str">
        <f>+VLOOKUP(A439,bd_lista!$A$3:$E$590,5,FALSE)</f>
        <v>Gobiernos Autonomos Municipales</v>
      </c>
      <c r="W439" s="384"/>
      <c r="X439" s="242">
        <f>+VLOOKUP(A439,[3]Sheet1!$A$13:$D$744,4,FALSE)</f>
        <v>0</v>
      </c>
      <c r="Y439" s="242" t="e">
        <f>+VLOOKUP(X439,bd_lista!$A$3:$C$590,3,FALSE)</f>
        <v>#N/A</v>
      </c>
      <c r="Z439" s="292"/>
      <c r="AA439" s="293"/>
    </row>
    <row r="440" spans="1:27" customFormat="1" ht="27" hidden="1" customHeight="1">
      <c r="A440" s="32">
        <v>1102</v>
      </c>
      <c r="B440" s="388">
        <f>+A440</f>
        <v>1102</v>
      </c>
      <c r="C440" s="247" t="str">
        <f>+VLOOKUP(A440,bd_lista!$A$3:$C$590,3,FALSE)</f>
        <v>Gobierno Autónomo Municipal de Yotala</v>
      </c>
      <c r="D440" s="385" t="str">
        <f>+C440</f>
        <v>Gobierno Autónomo Municipal de Yotala</v>
      </c>
      <c r="E440" s="242" t="s">
        <v>1304</v>
      </c>
      <c r="F440" s="243">
        <f ca="1">+IFERROR(INDEX('Hoja de Trabajo para listado'!$A$155:$Z$1048576,MATCH($A440,'Hoja de Trabajo para listado'!$A$155:$A$1048576,0),MATCH((CUADRO!F$5&amp;$E440),'Hoja de Trabajo para listado'!$A$151:$Z$151,0)),0)+IFERROR(INDEX('Hoja de Trabajo para listado'!$AB$155:$BA$1048576,MATCH($A440,'Hoja de Trabajo para listado'!$AB$155:$AB$1048576,0),MATCH((CUADRO!F$5&amp;$E440),'Hoja de Trabajo para listado'!$AB$151:$BA$151,0)),0)+IFERROR(INDEX('Hoja de Trabajo para listado'!$BC$155:$CB$1048576,MATCH($A440,'Hoja de Trabajo para listado'!$BC$155:$BC$1048576,0),MATCH((CUADRO!F$5&amp;$E440),'Hoja de Trabajo para listado'!$BC$151:$CB$151,0)),0)+IFERROR(INDEX('Hoja de Trabajo para listado'!$DE$153:$DG$274,MATCH($A440,'Hoja de Trabajo para listado'!$DE$153:$DE$1048576,0),MATCH((CUADRO!F$5&amp;$E440),'Hoja de Trabajo para listado'!$DE$151:$DG$151,0)),0)+IFERROR(INDEX('Hoja de Trabajo para listado'!$CD$155:$DC$1048576,MATCH($A440,'Hoja de Trabajo para listado'!$CD$155:$CD$1048576,0),MATCH((CUADRO!F$5&amp;$E440),'Hoja de Trabajo para listado'!$CD$151:$DC$151,0)),0)</f>
        <v>0</v>
      </c>
      <c r="G440" s="243">
        <f ca="1">+IFERROR(INDEX('Hoja de Trabajo para listado'!$A$155:$Z$1048576,MATCH($A440,'Hoja de Trabajo para listado'!$A$155:$A$1048576,0),MATCH((CUADRO!G$5&amp;$E440),'Hoja de Trabajo para listado'!$A$151:$Z$151,0)),0)+IFERROR(INDEX('Hoja de Trabajo para listado'!$AB$155:$BA$1048576,MATCH($A440,'Hoja de Trabajo para listado'!$AB$155:$AB$1048576,0),MATCH((CUADRO!G$5&amp;$E440),'Hoja de Trabajo para listado'!$AB$151:$BA$151,0)),0)+IFERROR(INDEX('Hoja de Trabajo para listado'!$BC$155:$CB$1048576,MATCH($A440,'Hoja de Trabajo para listado'!$BC$155:$BC$1048576,0),MATCH((CUADRO!G$5&amp;$E440),'Hoja de Trabajo para listado'!$BC$151:$CB$151,0)),0)+IFERROR(INDEX('Hoja de Trabajo para listado'!$DE$153:$DG$274,MATCH($A440,'Hoja de Trabajo para listado'!$DE$153:$DE$1048576,0),MATCH((CUADRO!G$5&amp;$E440),'Hoja de Trabajo para listado'!$DE$151:$DG$151,0)),0)+IFERROR(INDEX('Hoja de Trabajo para listado'!$CD$155:$DC$1048576,MATCH($A440,'Hoja de Trabajo para listado'!$CD$155:$CD$1048576,0),MATCH((CUADRO!G$5&amp;$E440),'Hoja de Trabajo para listado'!$CD$151:$DC$151,0)),0)</f>
        <v>0</v>
      </c>
      <c r="H440" s="243">
        <f ca="1">+IFERROR(INDEX('Hoja de Trabajo para listado'!$A$155:$Z$1048576,MATCH($A440,'Hoja de Trabajo para listado'!$A$155:$A$1048576,0),MATCH((CUADRO!H$5&amp;$E440),'Hoja de Trabajo para listado'!$A$151:$Z$151,0)),0)+IFERROR(INDEX('Hoja de Trabajo para listado'!$AB$155:$BA$1048576,MATCH($A440,'Hoja de Trabajo para listado'!$AB$155:$AB$1048576,0),MATCH((CUADRO!H$5&amp;$E440),'Hoja de Trabajo para listado'!$AB$151:$BA$151,0)),0)+IFERROR(INDEX('Hoja de Trabajo para listado'!$BC$155:$CB$1048576,MATCH($A440,'Hoja de Trabajo para listado'!$BC$155:$BC$1048576,0),MATCH((CUADRO!H$5&amp;$E440),'Hoja de Trabajo para listado'!$BC$151:$CB$151,0)),0)+IFERROR(INDEX('Hoja de Trabajo para listado'!$DE$153:$DG$274,MATCH($A440,'Hoja de Trabajo para listado'!$DE$153:$DE$1048576,0),MATCH((CUADRO!H$5&amp;$E440),'Hoja de Trabajo para listado'!$DE$151:$DG$151,0)),0)+IFERROR(INDEX('Hoja de Trabajo para listado'!$CD$155:$DC$1048576,MATCH($A440,'Hoja de Trabajo para listado'!$CD$155:$CD$1048576,0),MATCH((CUADRO!H$5&amp;$E440),'Hoja de Trabajo para listado'!$CD$151:$DC$151,0)),0)</f>
        <v>0</v>
      </c>
      <c r="I440" s="243">
        <f ca="1">+IFERROR(INDEX('Hoja de Trabajo para listado'!$A$155:$Z$1048576,MATCH($A440,'Hoja de Trabajo para listado'!$A$155:$A$1048576,0),MATCH((CUADRO!I$5&amp;$E440),'Hoja de Trabajo para listado'!$A$151:$Z$151,0)),0)+IFERROR(INDEX('Hoja de Trabajo para listado'!$AB$155:$BA$1048576,MATCH($A440,'Hoja de Trabajo para listado'!$AB$155:$AB$1048576,0),MATCH((CUADRO!I$5&amp;$E440),'Hoja de Trabajo para listado'!$AB$151:$BA$151,0)),0)+IFERROR(INDEX('Hoja de Trabajo para listado'!$BC$155:$CB$1048576,MATCH($A440,'Hoja de Trabajo para listado'!$BC$155:$BC$1048576,0),MATCH((CUADRO!I$5&amp;$E440),'Hoja de Trabajo para listado'!$BC$151:$CB$151,0)),0)+IFERROR(INDEX('Hoja de Trabajo para listado'!$DE$153:$DG$274,MATCH($A440,'Hoja de Trabajo para listado'!$DE$153:$DE$1048576,0),MATCH((CUADRO!I$5&amp;$E440),'Hoja de Trabajo para listado'!$DE$151:$DG$151,0)),0)+IFERROR(INDEX('Hoja de Trabajo para listado'!$CD$155:$DC$1048576,MATCH($A440,'Hoja de Trabajo para listado'!$CD$155:$CD$1048576,0),MATCH((CUADRO!I$5&amp;$E440),'Hoja de Trabajo para listado'!$CD$151:$DC$151,0)),0)</f>
        <v>0</v>
      </c>
      <c r="J440" s="243">
        <f ca="1">+IFERROR(INDEX('Hoja de Trabajo para listado'!$A$155:$Z$1048576,MATCH($A440,'Hoja de Trabajo para listado'!$A$155:$A$1048576,0),MATCH((CUADRO!J$5&amp;$E440),'Hoja de Trabajo para listado'!$A$151:$Z$151,0)),0)+IFERROR(INDEX('Hoja de Trabajo para listado'!$AB$155:$BA$1048576,MATCH($A440,'Hoja de Trabajo para listado'!$AB$155:$AB$1048576,0),MATCH((CUADRO!J$5&amp;$E440),'Hoja de Trabajo para listado'!$AB$151:$BA$151,0)),0)+IFERROR(INDEX('Hoja de Trabajo para listado'!$BC$155:$CB$1048576,MATCH($A440,'Hoja de Trabajo para listado'!$BC$155:$BC$1048576,0),MATCH((CUADRO!J$5&amp;$E440),'Hoja de Trabajo para listado'!$BC$151:$CB$151,0)),0)+IFERROR(INDEX('Hoja de Trabajo para listado'!$DE$153:$DG$274,MATCH($A440,'Hoja de Trabajo para listado'!$DE$153:$DE$1048576,0),MATCH((CUADRO!J$5&amp;$E440),'Hoja de Trabajo para listado'!$DE$151:$DG$151,0)),0)+IFERROR(INDEX('Hoja de Trabajo para listado'!$CD$155:$DC$1048576,MATCH($A440,'Hoja de Trabajo para listado'!$CD$155:$CD$1048576,0),MATCH((CUADRO!J$5&amp;$E440),'Hoja de Trabajo para listado'!$CD$151:$DC$151,0)),0)</f>
        <v>0</v>
      </c>
      <c r="K440" s="243">
        <f ca="1">+IFERROR(INDEX('Hoja de Trabajo para listado'!$A$155:$Z$1048576,MATCH($A440,'Hoja de Trabajo para listado'!$A$155:$A$1048576,0),MATCH((CUADRO!K$5&amp;$E440),'Hoja de Trabajo para listado'!$A$151:$Z$151,0)),0)+IFERROR(INDEX('Hoja de Trabajo para listado'!$AB$155:$BA$1048576,MATCH($A440,'Hoja de Trabajo para listado'!$AB$155:$AB$1048576,0),MATCH((CUADRO!K$5&amp;$E440),'Hoja de Trabajo para listado'!$AB$151:$BA$151,0)),0)+IFERROR(INDEX('Hoja de Trabajo para listado'!$BC$155:$CB$1048576,MATCH($A440,'Hoja de Trabajo para listado'!$BC$155:$BC$1048576,0),MATCH((CUADRO!K$5&amp;$E440),'Hoja de Trabajo para listado'!$BC$151:$CB$151,0)),0)+IFERROR(INDEX('Hoja de Trabajo para listado'!$DE$153:$DG$274,MATCH($A440,'Hoja de Trabajo para listado'!$DE$153:$DE$1048576,0),MATCH((CUADRO!K$5&amp;$E440),'Hoja de Trabajo para listado'!$DE$151:$DG$151,0)),0)+IFERROR(INDEX('Hoja de Trabajo para listado'!$CD$155:$DC$1048576,MATCH($A440,'Hoja de Trabajo para listado'!$CD$155:$CD$1048576,0),MATCH((CUADRO!K$5&amp;$E440),'Hoja de Trabajo para listado'!$CD$151:$DC$151,0)),0)</f>
        <v>0</v>
      </c>
      <c r="L440" s="243">
        <f ca="1">+IFERROR(INDEX('Hoja de Trabajo para listado'!$A$155:$Z$1048576,MATCH($A440,'Hoja de Trabajo para listado'!$A$155:$A$1048576,0),MATCH((CUADRO!L$5&amp;$E440),'Hoja de Trabajo para listado'!$A$151:$Z$151,0)),0)+IFERROR(INDEX('Hoja de Trabajo para listado'!$AB$155:$BA$1048576,MATCH($A440,'Hoja de Trabajo para listado'!$AB$155:$AB$1048576,0),MATCH((CUADRO!L$5&amp;$E440),'Hoja de Trabajo para listado'!$AB$151:$BA$151,0)),0)+IFERROR(INDEX('Hoja de Trabajo para listado'!$BC$155:$CB$1048576,MATCH($A440,'Hoja de Trabajo para listado'!$BC$155:$BC$1048576,0),MATCH((CUADRO!L$5&amp;$E440),'Hoja de Trabajo para listado'!$BC$151:$CB$151,0)),0)+IFERROR(INDEX('Hoja de Trabajo para listado'!$DE$153:$DG$274,MATCH($A440,'Hoja de Trabajo para listado'!$DE$153:$DE$1048576,0),MATCH((CUADRO!L$5&amp;$E440),'Hoja de Trabajo para listado'!$DE$151:$DG$151,0)),0)+IFERROR(INDEX('Hoja de Trabajo para listado'!$CD$155:$DC$1048576,MATCH($A440,'Hoja de Trabajo para listado'!$CD$155:$CD$1048576,0),MATCH((CUADRO!L$5&amp;$E440),'Hoja de Trabajo para listado'!$CD$151:$DC$151,0)),0)</f>
        <v>0</v>
      </c>
      <c r="M440" s="243">
        <f ca="1">+IFERROR(INDEX('Hoja de Trabajo para listado'!$A$155:$Z$1048576,MATCH($A440,'Hoja de Trabajo para listado'!$A$155:$A$1048576,0),MATCH((CUADRO!M$5&amp;$E440),'Hoja de Trabajo para listado'!$A$151:$Z$151,0)),0)+IFERROR(INDEX('Hoja de Trabajo para listado'!$AB$155:$BA$1048576,MATCH($A440,'Hoja de Trabajo para listado'!$AB$155:$AB$1048576,0),MATCH((CUADRO!M$5&amp;$E440),'Hoja de Trabajo para listado'!$AB$151:$BA$151,0)),0)+IFERROR(INDEX('Hoja de Trabajo para listado'!$BC$155:$CB$1048576,MATCH($A440,'Hoja de Trabajo para listado'!$BC$155:$BC$1048576,0),MATCH((CUADRO!M$5&amp;$E440),'Hoja de Trabajo para listado'!$BC$151:$CB$151,0)),0)+IFERROR(INDEX('Hoja de Trabajo para listado'!$DE$153:$DG$274,MATCH($A440,'Hoja de Trabajo para listado'!$DE$153:$DE$1048576,0),MATCH((CUADRO!M$5&amp;$E440),'Hoja de Trabajo para listado'!$DE$151:$DG$151,0)),0)+IFERROR(INDEX('Hoja de Trabajo para listado'!$CD$155:$DC$1048576,MATCH($A440,'Hoja de Trabajo para listado'!$CD$155:$CD$1048576,0),MATCH((CUADRO!M$5&amp;$E440),'Hoja de Trabajo para listado'!$CD$151:$DC$151,0)),0)</f>
        <v>0</v>
      </c>
      <c r="N440" s="243">
        <f ca="1">+IFERROR(INDEX('Hoja de Trabajo para listado'!$A$155:$Z$1048576,MATCH($A440,'Hoja de Trabajo para listado'!$A$155:$A$1048576,0),MATCH((CUADRO!N$5&amp;$E440),'Hoja de Trabajo para listado'!$A$151:$Z$151,0)),0)+IFERROR(INDEX('Hoja de Trabajo para listado'!$AB$155:$BA$1048576,MATCH($A440,'Hoja de Trabajo para listado'!$AB$155:$AB$1048576,0),MATCH((CUADRO!N$5&amp;$E440),'Hoja de Trabajo para listado'!$AB$151:$BA$151,0)),0)+IFERROR(INDEX('Hoja de Trabajo para listado'!$BC$155:$CB$1048576,MATCH($A440,'Hoja de Trabajo para listado'!$BC$155:$BC$1048576,0),MATCH((CUADRO!N$5&amp;$E440),'Hoja de Trabajo para listado'!$BC$151:$CB$151,0)),0)+IFERROR(INDEX('Hoja de Trabajo para listado'!$DE$153:$DG$274,MATCH($A440,'Hoja de Trabajo para listado'!$DE$153:$DE$1048576,0),MATCH((CUADRO!N$5&amp;$E440),'Hoja de Trabajo para listado'!$DE$151:$DG$151,0)),0)+IFERROR(INDEX('Hoja de Trabajo para listado'!$CD$155:$DC$1048576,MATCH($A440,'Hoja de Trabajo para listado'!$CD$155:$CD$1048576,0),MATCH((CUADRO!N$5&amp;$E440),'Hoja de Trabajo para listado'!$CD$151:$DC$151,0)),0)</f>
        <v>0</v>
      </c>
      <c r="O440" s="243">
        <f ca="1">+IFERROR(INDEX('Hoja de Trabajo para listado'!$A$155:$Z$1048576,MATCH($A440,'Hoja de Trabajo para listado'!$A$155:$A$1048576,0),MATCH((CUADRO!O$5&amp;$E440),'Hoja de Trabajo para listado'!$A$151:$Z$151,0)),0)+IFERROR(INDEX('Hoja de Trabajo para listado'!$AB$155:$BA$1048576,MATCH($A440,'Hoja de Trabajo para listado'!$AB$155:$AB$1048576,0),MATCH((CUADRO!O$5&amp;$E440),'Hoja de Trabajo para listado'!$AB$151:$BA$151,0)),0)+IFERROR(INDEX('Hoja de Trabajo para listado'!$BC$155:$CB$1048576,MATCH($A440,'Hoja de Trabajo para listado'!$BC$155:$BC$1048576,0),MATCH((CUADRO!O$5&amp;$E440),'Hoja de Trabajo para listado'!$BC$151:$CB$151,0)),0)+IFERROR(INDEX('Hoja de Trabajo para listado'!$DE$153:$DG$274,MATCH($A440,'Hoja de Trabajo para listado'!$DE$153:$DE$1048576,0),MATCH((CUADRO!O$5&amp;$E440),'Hoja de Trabajo para listado'!$DE$151:$DG$151,0)),0)+IFERROR(INDEX('Hoja de Trabajo para listado'!$CD$155:$DC$1048576,MATCH($A440,'Hoja de Trabajo para listado'!$CD$155:$CD$1048576,0),MATCH((CUADRO!O$5&amp;$E440),'Hoja de Trabajo para listado'!$CD$151:$DC$151,0)),0)</f>
        <v>0</v>
      </c>
      <c r="P440" s="243">
        <f ca="1">+IFERROR(INDEX('Hoja de Trabajo para listado'!$A$155:$Z$1048576,MATCH($A440,'Hoja de Trabajo para listado'!$A$155:$A$1048576,0),MATCH((CUADRO!P$5&amp;$E440),'Hoja de Trabajo para listado'!$A$151:$Z$151,0)),0)+IFERROR(INDEX('Hoja de Trabajo para listado'!$AB$155:$BA$1048576,MATCH($A440,'Hoja de Trabajo para listado'!$AB$155:$AB$1048576,0),MATCH((CUADRO!P$5&amp;$E440),'Hoja de Trabajo para listado'!$AB$151:$BA$151,0)),0)+IFERROR(INDEX('Hoja de Trabajo para listado'!$BC$155:$CB$1048576,MATCH($A440,'Hoja de Trabajo para listado'!$BC$155:$BC$1048576,0),MATCH((CUADRO!P$5&amp;$E440),'Hoja de Trabajo para listado'!$BC$151:$CB$151,0)),0)+IFERROR(INDEX('Hoja de Trabajo para listado'!$DE$153:$DG$274,MATCH($A440,'Hoja de Trabajo para listado'!$DE$153:$DE$1048576,0),MATCH((CUADRO!P$5&amp;$E440),'Hoja de Trabajo para listado'!$DE$151:$DG$151,0)),0)+IFERROR(INDEX('Hoja de Trabajo para listado'!$CD$155:$DC$1048576,MATCH($A440,'Hoja de Trabajo para listado'!$CD$155:$CD$1048576,0),MATCH((CUADRO!P$5&amp;$E440),'Hoja de Trabajo para listado'!$CD$151:$DC$151,0)),0)</f>
        <v>0</v>
      </c>
      <c r="Q440" s="243">
        <f ca="1">+IFERROR(INDEX('Hoja de Trabajo para listado'!$A$155:$Z$1048576,MATCH($A440,'Hoja de Trabajo para listado'!$A$155:$A$1048576,0),MATCH((CUADRO!Q$5&amp;$E440),'Hoja de Trabajo para listado'!$A$151:$Z$151,0)),0)+IFERROR(INDEX('Hoja de Trabajo para listado'!$AB$155:$BA$1048576,MATCH($A440,'Hoja de Trabajo para listado'!$AB$155:$AB$1048576,0),MATCH((CUADRO!Q$5&amp;$E440),'Hoja de Trabajo para listado'!$AB$151:$BA$151,0)),0)+IFERROR(INDEX('Hoja de Trabajo para listado'!$BC$155:$CB$1048576,MATCH($A440,'Hoja de Trabajo para listado'!$BC$155:$BC$1048576,0),MATCH((CUADRO!Q$5&amp;$E440),'Hoja de Trabajo para listado'!$BC$151:$CB$151,0)),0)+IFERROR(INDEX('Hoja de Trabajo para listado'!$DE$153:$DG$274,MATCH($A440,'Hoja de Trabajo para listado'!$DE$153:$DE$1048576,0),MATCH((CUADRO!Q$5&amp;$E440),'Hoja de Trabajo para listado'!$DE$151:$DG$151,0)),0)+IFERROR(INDEX('Hoja de Trabajo para listado'!$CD$155:$DC$1048576,MATCH($A440,'Hoja de Trabajo para listado'!$CD$155:$CD$1048576,0),MATCH((CUADRO!Q$5&amp;$E440),'Hoja de Trabajo para listado'!$CD$151:$DC$151,0)),0)</f>
        <v>0</v>
      </c>
      <c r="R440" s="243">
        <f t="shared" ca="1" si="15"/>
        <v>0</v>
      </c>
      <c r="S440" s="249"/>
      <c r="T440" s="243">
        <f ca="1">+T441</f>
        <v>0</v>
      </c>
      <c r="U440" s="242">
        <f t="shared" si="16"/>
        <v>1</v>
      </c>
      <c r="V440" s="333" t="str">
        <f>+VLOOKUP(A440,bd_lista!$A$3:$E$590,5,FALSE)</f>
        <v>Gobiernos Autonomos Municipales</v>
      </c>
      <c r="W440" s="383" t="str">
        <f>+V440</f>
        <v>Gobiernos Autonomos Municipales</v>
      </c>
      <c r="X440" s="242">
        <f>+VLOOKUP(A440,[3]Sheet1!$A$13:$D$744,4,FALSE)</f>
        <v>0</v>
      </c>
      <c r="Y440" s="242" t="e">
        <f>+VLOOKUP(X440,bd_lista!$A$3:$C$590,3,FALSE)</f>
        <v>#N/A</v>
      </c>
      <c r="Z440" s="294">
        <f>+X440</f>
        <v>0</v>
      </c>
      <c r="AA440" s="295" t="e">
        <f>+Y440</f>
        <v>#N/A</v>
      </c>
    </row>
    <row r="441" spans="1:27" customFormat="1" ht="27" hidden="1" customHeight="1">
      <c r="A441" s="32">
        <v>1102</v>
      </c>
      <c r="B441" s="389"/>
      <c r="C441" s="247" t="str">
        <f>+VLOOKUP(A441,bd_lista!$A$3:$C$590,3,FALSE)</f>
        <v>Gobierno Autónomo Municipal de Yotala</v>
      </c>
      <c r="D441" s="386"/>
      <c r="E441" s="244" t="s">
        <v>1305</v>
      </c>
      <c r="F441" s="243">
        <f ca="1">+IFERROR(INDEX('Hoja de Trabajo para listado'!$A$155:$Z$1048576,MATCH($A441,'Hoja de Trabajo para listado'!$A$155:$A$1048576,0),MATCH((CUADRO!F$5&amp;$E441),'Hoja de Trabajo para listado'!$A$151:$Z$151,0)),0)+IFERROR(INDEX('Hoja de Trabajo para listado'!$AB$155:$BA$1048576,MATCH($A441,'Hoja de Trabajo para listado'!$AB$155:$AB$1048576,0),MATCH((CUADRO!F$5&amp;$E441),'Hoja de Trabajo para listado'!$AB$151:$BA$151,0)),0)+IFERROR(INDEX('Hoja de Trabajo para listado'!$BC$155:$CB$1048576,MATCH($A441,'Hoja de Trabajo para listado'!$BC$155:$BC$1048576,0),MATCH((CUADRO!F$5&amp;$E441),'Hoja de Trabajo para listado'!$BC$151:$CB$151,0)),0)+IFERROR(INDEX('Hoja de Trabajo para listado'!$DE$153:$DG$274,MATCH($A441,'Hoja de Trabajo para listado'!$DE$153:$DE$1048576,0),MATCH((CUADRO!F$5&amp;$E441),'Hoja de Trabajo para listado'!$DE$151:$DG$151,0)),0)+IFERROR(INDEX('Hoja de Trabajo para listado'!$CD$155:$DC$1048576,MATCH($A441,'Hoja de Trabajo para listado'!$CD$155:$CD$1048576,0),MATCH((CUADRO!F$5&amp;$E441),'Hoja de Trabajo para listado'!$CD$151:$DC$151,0)),0)</f>
        <v>0</v>
      </c>
      <c r="G441" s="243">
        <f ca="1">+IFERROR(INDEX('Hoja de Trabajo para listado'!$A$155:$Z$1048576,MATCH($A441,'Hoja de Trabajo para listado'!$A$155:$A$1048576,0),MATCH((CUADRO!G$5&amp;$E441),'Hoja de Trabajo para listado'!$A$151:$Z$151,0)),0)+IFERROR(INDEX('Hoja de Trabajo para listado'!$AB$155:$BA$1048576,MATCH($A441,'Hoja de Trabajo para listado'!$AB$155:$AB$1048576,0),MATCH((CUADRO!G$5&amp;$E441),'Hoja de Trabajo para listado'!$AB$151:$BA$151,0)),0)+IFERROR(INDEX('Hoja de Trabajo para listado'!$BC$155:$CB$1048576,MATCH($A441,'Hoja de Trabajo para listado'!$BC$155:$BC$1048576,0),MATCH((CUADRO!G$5&amp;$E441),'Hoja de Trabajo para listado'!$BC$151:$CB$151,0)),0)+IFERROR(INDEX('Hoja de Trabajo para listado'!$DE$153:$DG$274,MATCH($A441,'Hoja de Trabajo para listado'!$DE$153:$DE$1048576,0),MATCH((CUADRO!G$5&amp;$E441),'Hoja de Trabajo para listado'!$DE$151:$DG$151,0)),0)+IFERROR(INDEX('Hoja de Trabajo para listado'!$CD$155:$DC$1048576,MATCH($A441,'Hoja de Trabajo para listado'!$CD$155:$CD$1048576,0),MATCH((CUADRO!G$5&amp;$E441),'Hoja de Trabajo para listado'!$CD$151:$DC$151,0)),0)</f>
        <v>0</v>
      </c>
      <c r="H441" s="243">
        <f ca="1">+IFERROR(INDEX('Hoja de Trabajo para listado'!$A$155:$Z$1048576,MATCH($A441,'Hoja de Trabajo para listado'!$A$155:$A$1048576,0),MATCH((CUADRO!H$5&amp;$E441),'Hoja de Trabajo para listado'!$A$151:$Z$151,0)),0)+IFERROR(INDEX('Hoja de Trabajo para listado'!$AB$155:$BA$1048576,MATCH($A441,'Hoja de Trabajo para listado'!$AB$155:$AB$1048576,0),MATCH((CUADRO!H$5&amp;$E441),'Hoja de Trabajo para listado'!$AB$151:$BA$151,0)),0)+IFERROR(INDEX('Hoja de Trabajo para listado'!$BC$155:$CB$1048576,MATCH($A441,'Hoja de Trabajo para listado'!$BC$155:$BC$1048576,0),MATCH((CUADRO!H$5&amp;$E441),'Hoja de Trabajo para listado'!$BC$151:$CB$151,0)),0)+IFERROR(INDEX('Hoja de Trabajo para listado'!$DE$153:$DG$274,MATCH($A441,'Hoja de Trabajo para listado'!$DE$153:$DE$1048576,0),MATCH((CUADRO!H$5&amp;$E441),'Hoja de Trabajo para listado'!$DE$151:$DG$151,0)),0)+IFERROR(INDEX('Hoja de Trabajo para listado'!$CD$155:$DC$1048576,MATCH($A441,'Hoja de Trabajo para listado'!$CD$155:$CD$1048576,0),MATCH((CUADRO!H$5&amp;$E441),'Hoja de Trabajo para listado'!$CD$151:$DC$151,0)),0)</f>
        <v>0</v>
      </c>
      <c r="I441" s="243">
        <f ca="1">+IFERROR(INDEX('Hoja de Trabajo para listado'!$A$155:$Z$1048576,MATCH($A441,'Hoja de Trabajo para listado'!$A$155:$A$1048576,0),MATCH((CUADRO!I$5&amp;$E441),'Hoja de Trabajo para listado'!$A$151:$Z$151,0)),0)+IFERROR(INDEX('Hoja de Trabajo para listado'!$AB$155:$BA$1048576,MATCH($A441,'Hoja de Trabajo para listado'!$AB$155:$AB$1048576,0),MATCH((CUADRO!I$5&amp;$E441),'Hoja de Trabajo para listado'!$AB$151:$BA$151,0)),0)+IFERROR(INDEX('Hoja de Trabajo para listado'!$BC$155:$CB$1048576,MATCH($A441,'Hoja de Trabajo para listado'!$BC$155:$BC$1048576,0),MATCH((CUADRO!I$5&amp;$E441),'Hoja de Trabajo para listado'!$BC$151:$CB$151,0)),0)+IFERROR(INDEX('Hoja de Trabajo para listado'!$DE$153:$DG$274,MATCH($A441,'Hoja de Trabajo para listado'!$DE$153:$DE$1048576,0),MATCH((CUADRO!I$5&amp;$E441),'Hoja de Trabajo para listado'!$DE$151:$DG$151,0)),0)+IFERROR(INDEX('Hoja de Trabajo para listado'!$CD$155:$DC$1048576,MATCH($A441,'Hoja de Trabajo para listado'!$CD$155:$CD$1048576,0),MATCH((CUADRO!I$5&amp;$E441),'Hoja de Trabajo para listado'!$CD$151:$DC$151,0)),0)</f>
        <v>0</v>
      </c>
      <c r="J441" s="243">
        <f ca="1">+IFERROR(INDEX('Hoja de Trabajo para listado'!$A$155:$Z$1048576,MATCH($A441,'Hoja de Trabajo para listado'!$A$155:$A$1048576,0),MATCH((CUADRO!J$5&amp;$E441),'Hoja de Trabajo para listado'!$A$151:$Z$151,0)),0)+IFERROR(INDEX('Hoja de Trabajo para listado'!$AB$155:$BA$1048576,MATCH($A441,'Hoja de Trabajo para listado'!$AB$155:$AB$1048576,0),MATCH((CUADRO!J$5&amp;$E441),'Hoja de Trabajo para listado'!$AB$151:$BA$151,0)),0)+IFERROR(INDEX('Hoja de Trabajo para listado'!$BC$155:$CB$1048576,MATCH($A441,'Hoja de Trabajo para listado'!$BC$155:$BC$1048576,0),MATCH((CUADRO!J$5&amp;$E441),'Hoja de Trabajo para listado'!$BC$151:$CB$151,0)),0)+IFERROR(INDEX('Hoja de Trabajo para listado'!$DE$153:$DG$274,MATCH($A441,'Hoja de Trabajo para listado'!$DE$153:$DE$1048576,0),MATCH((CUADRO!J$5&amp;$E441),'Hoja de Trabajo para listado'!$DE$151:$DG$151,0)),0)+IFERROR(INDEX('Hoja de Trabajo para listado'!$CD$155:$DC$1048576,MATCH($A441,'Hoja de Trabajo para listado'!$CD$155:$CD$1048576,0),MATCH((CUADRO!J$5&amp;$E441),'Hoja de Trabajo para listado'!$CD$151:$DC$151,0)),0)</f>
        <v>0</v>
      </c>
      <c r="K441" s="243">
        <f ca="1">+IFERROR(INDEX('Hoja de Trabajo para listado'!$A$155:$Z$1048576,MATCH($A441,'Hoja de Trabajo para listado'!$A$155:$A$1048576,0),MATCH((CUADRO!K$5&amp;$E441),'Hoja de Trabajo para listado'!$A$151:$Z$151,0)),0)+IFERROR(INDEX('Hoja de Trabajo para listado'!$AB$155:$BA$1048576,MATCH($A441,'Hoja de Trabajo para listado'!$AB$155:$AB$1048576,0),MATCH((CUADRO!K$5&amp;$E441),'Hoja de Trabajo para listado'!$AB$151:$BA$151,0)),0)+IFERROR(INDEX('Hoja de Trabajo para listado'!$BC$155:$CB$1048576,MATCH($A441,'Hoja de Trabajo para listado'!$BC$155:$BC$1048576,0),MATCH((CUADRO!K$5&amp;$E441),'Hoja de Trabajo para listado'!$BC$151:$CB$151,0)),0)+IFERROR(INDEX('Hoja de Trabajo para listado'!$DE$153:$DG$274,MATCH($A441,'Hoja de Trabajo para listado'!$DE$153:$DE$1048576,0),MATCH((CUADRO!K$5&amp;$E441),'Hoja de Trabajo para listado'!$DE$151:$DG$151,0)),0)+IFERROR(INDEX('Hoja de Trabajo para listado'!$CD$155:$DC$1048576,MATCH($A441,'Hoja de Trabajo para listado'!$CD$155:$CD$1048576,0),MATCH((CUADRO!K$5&amp;$E441),'Hoja de Trabajo para listado'!$CD$151:$DC$151,0)),0)</f>
        <v>0</v>
      </c>
      <c r="L441" s="243">
        <f ca="1">+IFERROR(INDEX('Hoja de Trabajo para listado'!$A$155:$Z$1048576,MATCH($A441,'Hoja de Trabajo para listado'!$A$155:$A$1048576,0),MATCH((CUADRO!L$5&amp;$E441),'Hoja de Trabajo para listado'!$A$151:$Z$151,0)),0)+IFERROR(INDEX('Hoja de Trabajo para listado'!$AB$155:$BA$1048576,MATCH($A441,'Hoja de Trabajo para listado'!$AB$155:$AB$1048576,0),MATCH((CUADRO!L$5&amp;$E441),'Hoja de Trabajo para listado'!$AB$151:$BA$151,0)),0)+IFERROR(INDEX('Hoja de Trabajo para listado'!$BC$155:$CB$1048576,MATCH($A441,'Hoja de Trabajo para listado'!$BC$155:$BC$1048576,0),MATCH((CUADRO!L$5&amp;$E441),'Hoja de Trabajo para listado'!$BC$151:$CB$151,0)),0)+IFERROR(INDEX('Hoja de Trabajo para listado'!$DE$153:$DG$274,MATCH($A441,'Hoja de Trabajo para listado'!$DE$153:$DE$1048576,0),MATCH((CUADRO!L$5&amp;$E441),'Hoja de Trabajo para listado'!$DE$151:$DG$151,0)),0)+IFERROR(INDEX('Hoja de Trabajo para listado'!$CD$155:$DC$1048576,MATCH($A441,'Hoja de Trabajo para listado'!$CD$155:$CD$1048576,0),MATCH((CUADRO!L$5&amp;$E441),'Hoja de Trabajo para listado'!$CD$151:$DC$151,0)),0)</f>
        <v>0</v>
      </c>
      <c r="M441" s="243">
        <f ca="1">+IFERROR(INDEX('Hoja de Trabajo para listado'!$A$155:$Z$1048576,MATCH($A441,'Hoja de Trabajo para listado'!$A$155:$A$1048576,0),MATCH((CUADRO!M$5&amp;$E441),'Hoja de Trabajo para listado'!$A$151:$Z$151,0)),0)+IFERROR(INDEX('Hoja de Trabajo para listado'!$AB$155:$BA$1048576,MATCH($A441,'Hoja de Trabajo para listado'!$AB$155:$AB$1048576,0),MATCH((CUADRO!M$5&amp;$E441),'Hoja de Trabajo para listado'!$AB$151:$BA$151,0)),0)+IFERROR(INDEX('Hoja de Trabajo para listado'!$BC$155:$CB$1048576,MATCH($A441,'Hoja de Trabajo para listado'!$BC$155:$BC$1048576,0),MATCH((CUADRO!M$5&amp;$E441),'Hoja de Trabajo para listado'!$BC$151:$CB$151,0)),0)+IFERROR(INDEX('Hoja de Trabajo para listado'!$DE$153:$DG$274,MATCH($A441,'Hoja de Trabajo para listado'!$DE$153:$DE$1048576,0),MATCH((CUADRO!M$5&amp;$E441),'Hoja de Trabajo para listado'!$DE$151:$DG$151,0)),0)+IFERROR(INDEX('Hoja de Trabajo para listado'!$CD$155:$DC$1048576,MATCH($A441,'Hoja de Trabajo para listado'!$CD$155:$CD$1048576,0),MATCH((CUADRO!M$5&amp;$E441),'Hoja de Trabajo para listado'!$CD$151:$DC$151,0)),0)</f>
        <v>0</v>
      </c>
      <c r="N441" s="243">
        <f ca="1">+IFERROR(INDEX('Hoja de Trabajo para listado'!$A$155:$Z$1048576,MATCH($A441,'Hoja de Trabajo para listado'!$A$155:$A$1048576,0),MATCH((CUADRO!N$5&amp;$E441),'Hoja de Trabajo para listado'!$A$151:$Z$151,0)),0)+IFERROR(INDEX('Hoja de Trabajo para listado'!$AB$155:$BA$1048576,MATCH($A441,'Hoja de Trabajo para listado'!$AB$155:$AB$1048576,0),MATCH((CUADRO!N$5&amp;$E441),'Hoja de Trabajo para listado'!$AB$151:$BA$151,0)),0)+IFERROR(INDEX('Hoja de Trabajo para listado'!$BC$155:$CB$1048576,MATCH($A441,'Hoja de Trabajo para listado'!$BC$155:$BC$1048576,0),MATCH((CUADRO!N$5&amp;$E441),'Hoja de Trabajo para listado'!$BC$151:$CB$151,0)),0)+IFERROR(INDEX('Hoja de Trabajo para listado'!$DE$153:$DG$274,MATCH($A441,'Hoja de Trabajo para listado'!$DE$153:$DE$1048576,0),MATCH((CUADRO!N$5&amp;$E441),'Hoja de Trabajo para listado'!$DE$151:$DG$151,0)),0)+IFERROR(INDEX('Hoja de Trabajo para listado'!$CD$155:$DC$1048576,MATCH($A441,'Hoja de Trabajo para listado'!$CD$155:$CD$1048576,0),MATCH((CUADRO!N$5&amp;$E441),'Hoja de Trabajo para listado'!$CD$151:$DC$151,0)),0)</f>
        <v>0</v>
      </c>
      <c r="O441" s="243">
        <f ca="1">+IFERROR(INDEX('Hoja de Trabajo para listado'!$A$155:$Z$1048576,MATCH($A441,'Hoja de Trabajo para listado'!$A$155:$A$1048576,0),MATCH((CUADRO!O$5&amp;$E441),'Hoja de Trabajo para listado'!$A$151:$Z$151,0)),0)+IFERROR(INDEX('Hoja de Trabajo para listado'!$AB$155:$BA$1048576,MATCH($A441,'Hoja de Trabajo para listado'!$AB$155:$AB$1048576,0),MATCH((CUADRO!O$5&amp;$E441),'Hoja de Trabajo para listado'!$AB$151:$BA$151,0)),0)+IFERROR(INDEX('Hoja de Trabajo para listado'!$BC$155:$CB$1048576,MATCH($A441,'Hoja de Trabajo para listado'!$BC$155:$BC$1048576,0),MATCH((CUADRO!O$5&amp;$E441),'Hoja de Trabajo para listado'!$BC$151:$CB$151,0)),0)+IFERROR(INDEX('Hoja de Trabajo para listado'!$DE$153:$DG$274,MATCH($A441,'Hoja de Trabajo para listado'!$DE$153:$DE$1048576,0),MATCH((CUADRO!O$5&amp;$E441),'Hoja de Trabajo para listado'!$DE$151:$DG$151,0)),0)+IFERROR(INDEX('Hoja de Trabajo para listado'!$CD$155:$DC$1048576,MATCH($A441,'Hoja de Trabajo para listado'!$CD$155:$CD$1048576,0),MATCH((CUADRO!O$5&amp;$E441),'Hoja de Trabajo para listado'!$CD$151:$DC$151,0)),0)</f>
        <v>0</v>
      </c>
      <c r="P441" s="243">
        <f ca="1">+IFERROR(INDEX('Hoja de Trabajo para listado'!$A$155:$Z$1048576,MATCH($A441,'Hoja de Trabajo para listado'!$A$155:$A$1048576,0),MATCH((CUADRO!P$5&amp;$E441),'Hoja de Trabajo para listado'!$A$151:$Z$151,0)),0)+IFERROR(INDEX('Hoja de Trabajo para listado'!$AB$155:$BA$1048576,MATCH($A441,'Hoja de Trabajo para listado'!$AB$155:$AB$1048576,0),MATCH((CUADRO!P$5&amp;$E441),'Hoja de Trabajo para listado'!$AB$151:$BA$151,0)),0)+IFERROR(INDEX('Hoja de Trabajo para listado'!$BC$155:$CB$1048576,MATCH($A441,'Hoja de Trabajo para listado'!$BC$155:$BC$1048576,0),MATCH((CUADRO!P$5&amp;$E441),'Hoja de Trabajo para listado'!$BC$151:$CB$151,0)),0)+IFERROR(INDEX('Hoja de Trabajo para listado'!$DE$153:$DG$274,MATCH($A441,'Hoja de Trabajo para listado'!$DE$153:$DE$1048576,0),MATCH((CUADRO!P$5&amp;$E441),'Hoja de Trabajo para listado'!$DE$151:$DG$151,0)),0)+IFERROR(INDEX('Hoja de Trabajo para listado'!$CD$155:$DC$1048576,MATCH($A441,'Hoja de Trabajo para listado'!$CD$155:$CD$1048576,0),MATCH((CUADRO!P$5&amp;$E441),'Hoja de Trabajo para listado'!$CD$151:$DC$151,0)),0)</f>
        <v>0</v>
      </c>
      <c r="Q441" s="243">
        <f ca="1">+IFERROR(INDEX('Hoja de Trabajo para listado'!$A$155:$Z$1048576,MATCH($A441,'Hoja de Trabajo para listado'!$A$155:$A$1048576,0),MATCH((CUADRO!Q$5&amp;$E441),'Hoja de Trabajo para listado'!$A$151:$Z$151,0)),0)+IFERROR(INDEX('Hoja de Trabajo para listado'!$AB$155:$BA$1048576,MATCH($A441,'Hoja de Trabajo para listado'!$AB$155:$AB$1048576,0),MATCH((CUADRO!Q$5&amp;$E441),'Hoja de Trabajo para listado'!$AB$151:$BA$151,0)),0)+IFERROR(INDEX('Hoja de Trabajo para listado'!$BC$155:$CB$1048576,MATCH($A441,'Hoja de Trabajo para listado'!$BC$155:$BC$1048576,0),MATCH((CUADRO!Q$5&amp;$E441),'Hoja de Trabajo para listado'!$BC$151:$CB$151,0)),0)+IFERROR(INDEX('Hoja de Trabajo para listado'!$DE$153:$DG$274,MATCH($A441,'Hoja de Trabajo para listado'!$DE$153:$DE$1048576,0),MATCH((CUADRO!Q$5&amp;$E441),'Hoja de Trabajo para listado'!$DE$151:$DG$151,0)),0)+IFERROR(INDEX('Hoja de Trabajo para listado'!$CD$155:$DC$1048576,MATCH($A441,'Hoja de Trabajo para listado'!$CD$155:$CD$1048576,0),MATCH((CUADRO!Q$5&amp;$E441),'Hoja de Trabajo para listado'!$CD$151:$DC$151,0)),0)</f>
        <v>0</v>
      </c>
      <c r="R441" s="243">
        <f t="shared" ca="1" si="15"/>
        <v>0</v>
      </c>
      <c r="S441" s="249">
        <f ca="1">+R440+R441</f>
        <v>0</v>
      </c>
      <c r="T441" s="243">
        <f ca="1">+S441</f>
        <v>0</v>
      </c>
      <c r="U441" s="242">
        <f t="shared" si="16"/>
        <v>2</v>
      </c>
      <c r="V441" s="333" t="str">
        <f>+VLOOKUP(A441,bd_lista!$A$3:$E$590,5,FALSE)</f>
        <v>Gobiernos Autonomos Municipales</v>
      </c>
      <c r="W441" s="384"/>
      <c r="X441" s="242">
        <f>+VLOOKUP(A441,[3]Sheet1!$A$13:$D$744,4,FALSE)</f>
        <v>0</v>
      </c>
      <c r="Y441" s="242" t="e">
        <f>+VLOOKUP(X441,bd_lista!$A$3:$C$590,3,FALSE)</f>
        <v>#N/A</v>
      </c>
      <c r="Z441" s="292"/>
      <c r="AA441" s="293"/>
    </row>
    <row r="442" spans="1:27" customFormat="1" ht="15" hidden="1" customHeight="1">
      <c r="A442" s="32">
        <v>1103</v>
      </c>
      <c r="B442" s="388">
        <f>+A442</f>
        <v>1103</v>
      </c>
      <c r="C442" s="247" t="str">
        <f>+VLOOKUP(A442,bd_lista!$A$3:$C$590,3,FALSE)</f>
        <v>Gobierno Autónomo Municipal de Poroma</v>
      </c>
      <c r="D442" s="385" t="str">
        <f>+C442</f>
        <v>Gobierno Autónomo Municipal de Poroma</v>
      </c>
      <c r="E442" s="242" t="s">
        <v>1304</v>
      </c>
      <c r="F442" s="243">
        <f ca="1">+IFERROR(INDEX('Hoja de Trabajo para listado'!$A$155:$Z$1048576,MATCH($A442,'Hoja de Trabajo para listado'!$A$155:$A$1048576,0),MATCH((CUADRO!F$5&amp;$E442),'Hoja de Trabajo para listado'!$A$151:$Z$151,0)),0)+IFERROR(INDEX('Hoja de Trabajo para listado'!$AB$155:$BA$1048576,MATCH($A442,'Hoja de Trabajo para listado'!$AB$155:$AB$1048576,0),MATCH((CUADRO!F$5&amp;$E442),'Hoja de Trabajo para listado'!$AB$151:$BA$151,0)),0)+IFERROR(INDEX('Hoja de Trabajo para listado'!$BC$155:$CB$1048576,MATCH($A442,'Hoja de Trabajo para listado'!$BC$155:$BC$1048576,0),MATCH((CUADRO!F$5&amp;$E442),'Hoja de Trabajo para listado'!$BC$151:$CB$151,0)),0)+IFERROR(INDEX('Hoja de Trabajo para listado'!$DE$153:$DG$274,MATCH($A442,'Hoja de Trabajo para listado'!$DE$153:$DE$1048576,0),MATCH((CUADRO!F$5&amp;$E442),'Hoja de Trabajo para listado'!$DE$151:$DG$151,0)),0)+IFERROR(INDEX('Hoja de Trabajo para listado'!$CD$155:$DC$1048576,MATCH($A442,'Hoja de Trabajo para listado'!$CD$155:$CD$1048576,0),MATCH((CUADRO!F$5&amp;$E442),'Hoja de Trabajo para listado'!$CD$151:$DC$151,0)),0)</f>
        <v>0</v>
      </c>
      <c r="G442" s="243">
        <f ca="1">+IFERROR(INDEX('Hoja de Trabajo para listado'!$A$155:$Z$1048576,MATCH($A442,'Hoja de Trabajo para listado'!$A$155:$A$1048576,0),MATCH((CUADRO!G$5&amp;$E442),'Hoja de Trabajo para listado'!$A$151:$Z$151,0)),0)+IFERROR(INDEX('Hoja de Trabajo para listado'!$AB$155:$BA$1048576,MATCH($A442,'Hoja de Trabajo para listado'!$AB$155:$AB$1048576,0),MATCH((CUADRO!G$5&amp;$E442),'Hoja de Trabajo para listado'!$AB$151:$BA$151,0)),0)+IFERROR(INDEX('Hoja de Trabajo para listado'!$BC$155:$CB$1048576,MATCH($A442,'Hoja de Trabajo para listado'!$BC$155:$BC$1048576,0),MATCH((CUADRO!G$5&amp;$E442),'Hoja de Trabajo para listado'!$BC$151:$CB$151,0)),0)+IFERROR(INDEX('Hoja de Trabajo para listado'!$DE$153:$DG$274,MATCH($A442,'Hoja de Trabajo para listado'!$DE$153:$DE$1048576,0),MATCH((CUADRO!G$5&amp;$E442),'Hoja de Trabajo para listado'!$DE$151:$DG$151,0)),0)+IFERROR(INDEX('Hoja de Trabajo para listado'!$CD$155:$DC$1048576,MATCH($A442,'Hoja de Trabajo para listado'!$CD$155:$CD$1048576,0),MATCH((CUADRO!G$5&amp;$E442),'Hoja de Trabajo para listado'!$CD$151:$DC$151,0)),0)</f>
        <v>0</v>
      </c>
      <c r="H442" s="243">
        <f ca="1">+IFERROR(INDEX('Hoja de Trabajo para listado'!$A$155:$Z$1048576,MATCH($A442,'Hoja de Trabajo para listado'!$A$155:$A$1048576,0),MATCH((CUADRO!H$5&amp;$E442),'Hoja de Trabajo para listado'!$A$151:$Z$151,0)),0)+IFERROR(INDEX('Hoja de Trabajo para listado'!$AB$155:$BA$1048576,MATCH($A442,'Hoja de Trabajo para listado'!$AB$155:$AB$1048576,0),MATCH((CUADRO!H$5&amp;$E442),'Hoja de Trabajo para listado'!$AB$151:$BA$151,0)),0)+IFERROR(INDEX('Hoja de Trabajo para listado'!$BC$155:$CB$1048576,MATCH($A442,'Hoja de Trabajo para listado'!$BC$155:$BC$1048576,0),MATCH((CUADRO!H$5&amp;$E442),'Hoja de Trabajo para listado'!$BC$151:$CB$151,0)),0)+IFERROR(INDEX('Hoja de Trabajo para listado'!$DE$153:$DG$274,MATCH($A442,'Hoja de Trabajo para listado'!$DE$153:$DE$1048576,0),MATCH((CUADRO!H$5&amp;$E442),'Hoja de Trabajo para listado'!$DE$151:$DG$151,0)),0)+IFERROR(INDEX('Hoja de Trabajo para listado'!$CD$155:$DC$1048576,MATCH($A442,'Hoja de Trabajo para listado'!$CD$155:$CD$1048576,0),MATCH((CUADRO!H$5&amp;$E442),'Hoja de Trabajo para listado'!$CD$151:$DC$151,0)),0)</f>
        <v>0</v>
      </c>
      <c r="I442" s="243">
        <f ca="1">+IFERROR(INDEX('Hoja de Trabajo para listado'!$A$155:$Z$1048576,MATCH($A442,'Hoja de Trabajo para listado'!$A$155:$A$1048576,0),MATCH((CUADRO!I$5&amp;$E442),'Hoja de Trabajo para listado'!$A$151:$Z$151,0)),0)+IFERROR(INDEX('Hoja de Trabajo para listado'!$AB$155:$BA$1048576,MATCH($A442,'Hoja de Trabajo para listado'!$AB$155:$AB$1048576,0),MATCH((CUADRO!I$5&amp;$E442),'Hoja de Trabajo para listado'!$AB$151:$BA$151,0)),0)+IFERROR(INDEX('Hoja de Trabajo para listado'!$BC$155:$CB$1048576,MATCH($A442,'Hoja de Trabajo para listado'!$BC$155:$BC$1048576,0),MATCH((CUADRO!I$5&amp;$E442),'Hoja de Trabajo para listado'!$BC$151:$CB$151,0)),0)+IFERROR(INDEX('Hoja de Trabajo para listado'!$DE$153:$DG$274,MATCH($A442,'Hoja de Trabajo para listado'!$DE$153:$DE$1048576,0),MATCH((CUADRO!I$5&amp;$E442),'Hoja de Trabajo para listado'!$DE$151:$DG$151,0)),0)+IFERROR(INDEX('Hoja de Trabajo para listado'!$CD$155:$DC$1048576,MATCH($A442,'Hoja de Trabajo para listado'!$CD$155:$CD$1048576,0),MATCH((CUADRO!I$5&amp;$E442),'Hoja de Trabajo para listado'!$CD$151:$DC$151,0)),0)</f>
        <v>0</v>
      </c>
      <c r="J442" s="243">
        <f ca="1">+IFERROR(INDEX('Hoja de Trabajo para listado'!$A$155:$Z$1048576,MATCH($A442,'Hoja de Trabajo para listado'!$A$155:$A$1048576,0),MATCH((CUADRO!J$5&amp;$E442),'Hoja de Trabajo para listado'!$A$151:$Z$151,0)),0)+IFERROR(INDEX('Hoja de Trabajo para listado'!$AB$155:$BA$1048576,MATCH($A442,'Hoja de Trabajo para listado'!$AB$155:$AB$1048576,0),MATCH((CUADRO!J$5&amp;$E442),'Hoja de Trabajo para listado'!$AB$151:$BA$151,0)),0)+IFERROR(INDEX('Hoja de Trabajo para listado'!$BC$155:$CB$1048576,MATCH($A442,'Hoja de Trabajo para listado'!$BC$155:$BC$1048576,0),MATCH((CUADRO!J$5&amp;$E442),'Hoja de Trabajo para listado'!$BC$151:$CB$151,0)),0)+IFERROR(INDEX('Hoja de Trabajo para listado'!$DE$153:$DG$274,MATCH($A442,'Hoja de Trabajo para listado'!$DE$153:$DE$1048576,0),MATCH((CUADRO!J$5&amp;$E442),'Hoja de Trabajo para listado'!$DE$151:$DG$151,0)),0)+IFERROR(INDEX('Hoja de Trabajo para listado'!$CD$155:$DC$1048576,MATCH($A442,'Hoja de Trabajo para listado'!$CD$155:$CD$1048576,0),MATCH((CUADRO!J$5&amp;$E442),'Hoja de Trabajo para listado'!$CD$151:$DC$151,0)),0)</f>
        <v>0</v>
      </c>
      <c r="K442" s="243">
        <f ca="1">+IFERROR(INDEX('Hoja de Trabajo para listado'!$A$155:$Z$1048576,MATCH($A442,'Hoja de Trabajo para listado'!$A$155:$A$1048576,0),MATCH((CUADRO!K$5&amp;$E442),'Hoja de Trabajo para listado'!$A$151:$Z$151,0)),0)+IFERROR(INDEX('Hoja de Trabajo para listado'!$AB$155:$BA$1048576,MATCH($A442,'Hoja de Trabajo para listado'!$AB$155:$AB$1048576,0),MATCH((CUADRO!K$5&amp;$E442),'Hoja de Trabajo para listado'!$AB$151:$BA$151,0)),0)+IFERROR(INDEX('Hoja de Trabajo para listado'!$BC$155:$CB$1048576,MATCH($A442,'Hoja de Trabajo para listado'!$BC$155:$BC$1048576,0),MATCH((CUADRO!K$5&amp;$E442),'Hoja de Trabajo para listado'!$BC$151:$CB$151,0)),0)+IFERROR(INDEX('Hoja de Trabajo para listado'!$DE$153:$DG$274,MATCH($A442,'Hoja de Trabajo para listado'!$DE$153:$DE$1048576,0),MATCH((CUADRO!K$5&amp;$E442),'Hoja de Trabajo para listado'!$DE$151:$DG$151,0)),0)+IFERROR(INDEX('Hoja de Trabajo para listado'!$CD$155:$DC$1048576,MATCH($A442,'Hoja de Trabajo para listado'!$CD$155:$CD$1048576,0),MATCH((CUADRO!K$5&amp;$E442),'Hoja de Trabajo para listado'!$CD$151:$DC$151,0)),0)</f>
        <v>0</v>
      </c>
      <c r="L442" s="243">
        <f ca="1">+IFERROR(INDEX('Hoja de Trabajo para listado'!$A$155:$Z$1048576,MATCH($A442,'Hoja de Trabajo para listado'!$A$155:$A$1048576,0),MATCH((CUADRO!L$5&amp;$E442),'Hoja de Trabajo para listado'!$A$151:$Z$151,0)),0)+IFERROR(INDEX('Hoja de Trabajo para listado'!$AB$155:$BA$1048576,MATCH($A442,'Hoja de Trabajo para listado'!$AB$155:$AB$1048576,0),MATCH((CUADRO!L$5&amp;$E442),'Hoja de Trabajo para listado'!$AB$151:$BA$151,0)),0)+IFERROR(INDEX('Hoja de Trabajo para listado'!$BC$155:$CB$1048576,MATCH($A442,'Hoja de Trabajo para listado'!$BC$155:$BC$1048576,0),MATCH((CUADRO!L$5&amp;$E442),'Hoja de Trabajo para listado'!$BC$151:$CB$151,0)),0)+IFERROR(INDEX('Hoja de Trabajo para listado'!$DE$153:$DG$274,MATCH($A442,'Hoja de Trabajo para listado'!$DE$153:$DE$1048576,0),MATCH((CUADRO!L$5&amp;$E442),'Hoja de Trabajo para listado'!$DE$151:$DG$151,0)),0)+IFERROR(INDEX('Hoja de Trabajo para listado'!$CD$155:$DC$1048576,MATCH($A442,'Hoja de Trabajo para listado'!$CD$155:$CD$1048576,0),MATCH((CUADRO!L$5&amp;$E442),'Hoja de Trabajo para listado'!$CD$151:$DC$151,0)),0)</f>
        <v>0</v>
      </c>
      <c r="M442" s="243">
        <f ca="1">+IFERROR(INDEX('Hoja de Trabajo para listado'!$A$155:$Z$1048576,MATCH($A442,'Hoja de Trabajo para listado'!$A$155:$A$1048576,0),MATCH((CUADRO!M$5&amp;$E442),'Hoja de Trabajo para listado'!$A$151:$Z$151,0)),0)+IFERROR(INDEX('Hoja de Trabajo para listado'!$AB$155:$BA$1048576,MATCH($A442,'Hoja de Trabajo para listado'!$AB$155:$AB$1048576,0),MATCH((CUADRO!M$5&amp;$E442),'Hoja de Trabajo para listado'!$AB$151:$BA$151,0)),0)+IFERROR(INDEX('Hoja de Trabajo para listado'!$BC$155:$CB$1048576,MATCH($A442,'Hoja de Trabajo para listado'!$BC$155:$BC$1048576,0),MATCH((CUADRO!M$5&amp;$E442),'Hoja de Trabajo para listado'!$BC$151:$CB$151,0)),0)+IFERROR(INDEX('Hoja de Trabajo para listado'!$DE$153:$DG$274,MATCH($A442,'Hoja de Trabajo para listado'!$DE$153:$DE$1048576,0),MATCH((CUADRO!M$5&amp;$E442),'Hoja de Trabajo para listado'!$DE$151:$DG$151,0)),0)+IFERROR(INDEX('Hoja de Trabajo para listado'!$CD$155:$DC$1048576,MATCH($A442,'Hoja de Trabajo para listado'!$CD$155:$CD$1048576,0),MATCH((CUADRO!M$5&amp;$E442),'Hoja de Trabajo para listado'!$CD$151:$DC$151,0)),0)</f>
        <v>0</v>
      </c>
      <c r="N442" s="243">
        <f ca="1">+IFERROR(INDEX('Hoja de Trabajo para listado'!$A$155:$Z$1048576,MATCH($A442,'Hoja de Trabajo para listado'!$A$155:$A$1048576,0),MATCH((CUADRO!N$5&amp;$E442),'Hoja de Trabajo para listado'!$A$151:$Z$151,0)),0)+IFERROR(INDEX('Hoja de Trabajo para listado'!$AB$155:$BA$1048576,MATCH($A442,'Hoja de Trabajo para listado'!$AB$155:$AB$1048576,0),MATCH((CUADRO!N$5&amp;$E442),'Hoja de Trabajo para listado'!$AB$151:$BA$151,0)),0)+IFERROR(INDEX('Hoja de Trabajo para listado'!$BC$155:$CB$1048576,MATCH($A442,'Hoja de Trabajo para listado'!$BC$155:$BC$1048576,0),MATCH((CUADRO!N$5&amp;$E442),'Hoja de Trabajo para listado'!$BC$151:$CB$151,0)),0)+IFERROR(INDEX('Hoja de Trabajo para listado'!$DE$153:$DG$274,MATCH($A442,'Hoja de Trabajo para listado'!$DE$153:$DE$1048576,0),MATCH((CUADRO!N$5&amp;$E442),'Hoja de Trabajo para listado'!$DE$151:$DG$151,0)),0)+IFERROR(INDEX('Hoja de Trabajo para listado'!$CD$155:$DC$1048576,MATCH($A442,'Hoja de Trabajo para listado'!$CD$155:$CD$1048576,0),MATCH((CUADRO!N$5&amp;$E442),'Hoja de Trabajo para listado'!$CD$151:$DC$151,0)),0)</f>
        <v>0</v>
      </c>
      <c r="O442" s="243">
        <f ca="1">+IFERROR(INDEX('Hoja de Trabajo para listado'!$A$155:$Z$1048576,MATCH($A442,'Hoja de Trabajo para listado'!$A$155:$A$1048576,0),MATCH((CUADRO!O$5&amp;$E442),'Hoja de Trabajo para listado'!$A$151:$Z$151,0)),0)+IFERROR(INDEX('Hoja de Trabajo para listado'!$AB$155:$BA$1048576,MATCH($A442,'Hoja de Trabajo para listado'!$AB$155:$AB$1048576,0),MATCH((CUADRO!O$5&amp;$E442),'Hoja de Trabajo para listado'!$AB$151:$BA$151,0)),0)+IFERROR(INDEX('Hoja de Trabajo para listado'!$BC$155:$CB$1048576,MATCH($A442,'Hoja de Trabajo para listado'!$BC$155:$BC$1048576,0),MATCH((CUADRO!O$5&amp;$E442),'Hoja de Trabajo para listado'!$BC$151:$CB$151,0)),0)+IFERROR(INDEX('Hoja de Trabajo para listado'!$DE$153:$DG$274,MATCH($A442,'Hoja de Trabajo para listado'!$DE$153:$DE$1048576,0),MATCH((CUADRO!O$5&amp;$E442),'Hoja de Trabajo para listado'!$DE$151:$DG$151,0)),0)+IFERROR(INDEX('Hoja de Trabajo para listado'!$CD$155:$DC$1048576,MATCH($A442,'Hoja de Trabajo para listado'!$CD$155:$CD$1048576,0),MATCH((CUADRO!O$5&amp;$E442),'Hoja de Trabajo para listado'!$CD$151:$DC$151,0)),0)</f>
        <v>0</v>
      </c>
      <c r="P442" s="243">
        <f ca="1">+IFERROR(INDEX('Hoja de Trabajo para listado'!$A$155:$Z$1048576,MATCH($A442,'Hoja de Trabajo para listado'!$A$155:$A$1048576,0),MATCH((CUADRO!P$5&amp;$E442),'Hoja de Trabajo para listado'!$A$151:$Z$151,0)),0)+IFERROR(INDEX('Hoja de Trabajo para listado'!$AB$155:$BA$1048576,MATCH($A442,'Hoja de Trabajo para listado'!$AB$155:$AB$1048576,0),MATCH((CUADRO!P$5&amp;$E442),'Hoja de Trabajo para listado'!$AB$151:$BA$151,0)),0)+IFERROR(INDEX('Hoja de Trabajo para listado'!$BC$155:$CB$1048576,MATCH($A442,'Hoja de Trabajo para listado'!$BC$155:$BC$1048576,0),MATCH((CUADRO!P$5&amp;$E442),'Hoja de Trabajo para listado'!$BC$151:$CB$151,0)),0)+IFERROR(INDEX('Hoja de Trabajo para listado'!$DE$153:$DG$274,MATCH($A442,'Hoja de Trabajo para listado'!$DE$153:$DE$1048576,0),MATCH((CUADRO!P$5&amp;$E442),'Hoja de Trabajo para listado'!$DE$151:$DG$151,0)),0)+IFERROR(INDEX('Hoja de Trabajo para listado'!$CD$155:$DC$1048576,MATCH($A442,'Hoja de Trabajo para listado'!$CD$155:$CD$1048576,0),MATCH((CUADRO!P$5&amp;$E442),'Hoja de Trabajo para listado'!$CD$151:$DC$151,0)),0)</f>
        <v>0</v>
      </c>
      <c r="Q442" s="243">
        <f ca="1">+IFERROR(INDEX('Hoja de Trabajo para listado'!$A$155:$Z$1048576,MATCH($A442,'Hoja de Trabajo para listado'!$A$155:$A$1048576,0),MATCH((CUADRO!Q$5&amp;$E442),'Hoja de Trabajo para listado'!$A$151:$Z$151,0)),0)+IFERROR(INDEX('Hoja de Trabajo para listado'!$AB$155:$BA$1048576,MATCH($A442,'Hoja de Trabajo para listado'!$AB$155:$AB$1048576,0),MATCH((CUADRO!Q$5&amp;$E442),'Hoja de Trabajo para listado'!$AB$151:$BA$151,0)),0)+IFERROR(INDEX('Hoja de Trabajo para listado'!$BC$155:$CB$1048576,MATCH($A442,'Hoja de Trabajo para listado'!$BC$155:$BC$1048576,0),MATCH((CUADRO!Q$5&amp;$E442),'Hoja de Trabajo para listado'!$BC$151:$CB$151,0)),0)+IFERROR(INDEX('Hoja de Trabajo para listado'!$DE$153:$DG$274,MATCH($A442,'Hoja de Trabajo para listado'!$DE$153:$DE$1048576,0),MATCH((CUADRO!Q$5&amp;$E442),'Hoja de Trabajo para listado'!$DE$151:$DG$151,0)),0)+IFERROR(INDEX('Hoja de Trabajo para listado'!$CD$155:$DC$1048576,MATCH($A442,'Hoja de Trabajo para listado'!$CD$155:$CD$1048576,0),MATCH((CUADRO!Q$5&amp;$E442),'Hoja de Trabajo para listado'!$CD$151:$DC$151,0)),0)</f>
        <v>0</v>
      </c>
      <c r="R442" s="243">
        <f t="shared" ca="1" si="15"/>
        <v>0</v>
      </c>
      <c r="S442" s="249"/>
      <c r="T442" s="243">
        <f ca="1">+T443</f>
        <v>0</v>
      </c>
      <c r="U442" s="242">
        <f t="shared" si="16"/>
        <v>1</v>
      </c>
      <c r="V442" s="333" t="str">
        <f>+VLOOKUP(A442,bd_lista!$A$3:$E$590,5,FALSE)</f>
        <v>Gobiernos Autonomos Municipales</v>
      </c>
      <c r="W442" s="383" t="str">
        <f>+V442</f>
        <v>Gobiernos Autonomos Municipales</v>
      </c>
      <c r="X442" s="242">
        <f>+VLOOKUP(A442,[3]Sheet1!$A$13:$D$744,4,FALSE)</f>
        <v>0</v>
      </c>
      <c r="Y442" s="242" t="e">
        <f>+VLOOKUP(X442,bd_lista!$A$3:$C$590,3,FALSE)</f>
        <v>#N/A</v>
      </c>
      <c r="Z442" s="294">
        <f>+X442</f>
        <v>0</v>
      </c>
      <c r="AA442" s="295" t="e">
        <f>+Y442</f>
        <v>#N/A</v>
      </c>
    </row>
    <row r="443" spans="1:27" customFormat="1" ht="15" hidden="1" customHeight="1">
      <c r="A443" s="32">
        <v>1103</v>
      </c>
      <c r="B443" s="389"/>
      <c r="C443" s="247" t="str">
        <f>+VLOOKUP(A443,bd_lista!$A$3:$C$590,3,FALSE)</f>
        <v>Gobierno Autónomo Municipal de Poroma</v>
      </c>
      <c r="D443" s="386"/>
      <c r="E443" s="244" t="s">
        <v>1305</v>
      </c>
      <c r="F443" s="243">
        <f ca="1">+IFERROR(INDEX('Hoja de Trabajo para listado'!$A$155:$Z$1048576,MATCH($A443,'Hoja de Trabajo para listado'!$A$155:$A$1048576,0),MATCH((CUADRO!F$5&amp;$E443),'Hoja de Trabajo para listado'!$A$151:$Z$151,0)),0)+IFERROR(INDEX('Hoja de Trabajo para listado'!$AB$155:$BA$1048576,MATCH($A443,'Hoja de Trabajo para listado'!$AB$155:$AB$1048576,0),MATCH((CUADRO!F$5&amp;$E443),'Hoja de Trabajo para listado'!$AB$151:$BA$151,0)),0)+IFERROR(INDEX('Hoja de Trabajo para listado'!$BC$155:$CB$1048576,MATCH($A443,'Hoja de Trabajo para listado'!$BC$155:$BC$1048576,0),MATCH((CUADRO!F$5&amp;$E443),'Hoja de Trabajo para listado'!$BC$151:$CB$151,0)),0)+IFERROR(INDEX('Hoja de Trabajo para listado'!$DE$153:$DG$274,MATCH($A443,'Hoja de Trabajo para listado'!$DE$153:$DE$1048576,0),MATCH((CUADRO!F$5&amp;$E443),'Hoja de Trabajo para listado'!$DE$151:$DG$151,0)),0)+IFERROR(INDEX('Hoja de Trabajo para listado'!$CD$155:$DC$1048576,MATCH($A443,'Hoja de Trabajo para listado'!$CD$155:$CD$1048576,0),MATCH((CUADRO!F$5&amp;$E443),'Hoja de Trabajo para listado'!$CD$151:$DC$151,0)),0)</f>
        <v>0</v>
      </c>
      <c r="G443" s="243">
        <f ca="1">+IFERROR(INDEX('Hoja de Trabajo para listado'!$A$155:$Z$1048576,MATCH($A443,'Hoja de Trabajo para listado'!$A$155:$A$1048576,0),MATCH((CUADRO!G$5&amp;$E443),'Hoja de Trabajo para listado'!$A$151:$Z$151,0)),0)+IFERROR(INDEX('Hoja de Trabajo para listado'!$AB$155:$BA$1048576,MATCH($A443,'Hoja de Trabajo para listado'!$AB$155:$AB$1048576,0),MATCH((CUADRO!G$5&amp;$E443),'Hoja de Trabajo para listado'!$AB$151:$BA$151,0)),0)+IFERROR(INDEX('Hoja de Trabajo para listado'!$BC$155:$CB$1048576,MATCH($A443,'Hoja de Trabajo para listado'!$BC$155:$BC$1048576,0),MATCH((CUADRO!G$5&amp;$E443),'Hoja de Trabajo para listado'!$BC$151:$CB$151,0)),0)+IFERROR(INDEX('Hoja de Trabajo para listado'!$DE$153:$DG$274,MATCH($A443,'Hoja de Trabajo para listado'!$DE$153:$DE$1048576,0),MATCH((CUADRO!G$5&amp;$E443),'Hoja de Trabajo para listado'!$DE$151:$DG$151,0)),0)+IFERROR(INDEX('Hoja de Trabajo para listado'!$CD$155:$DC$1048576,MATCH($A443,'Hoja de Trabajo para listado'!$CD$155:$CD$1048576,0),MATCH((CUADRO!G$5&amp;$E443),'Hoja de Trabajo para listado'!$CD$151:$DC$151,0)),0)</f>
        <v>0</v>
      </c>
      <c r="H443" s="243">
        <f ca="1">+IFERROR(INDEX('Hoja de Trabajo para listado'!$A$155:$Z$1048576,MATCH($A443,'Hoja de Trabajo para listado'!$A$155:$A$1048576,0),MATCH((CUADRO!H$5&amp;$E443),'Hoja de Trabajo para listado'!$A$151:$Z$151,0)),0)+IFERROR(INDEX('Hoja de Trabajo para listado'!$AB$155:$BA$1048576,MATCH($A443,'Hoja de Trabajo para listado'!$AB$155:$AB$1048576,0),MATCH((CUADRO!H$5&amp;$E443),'Hoja de Trabajo para listado'!$AB$151:$BA$151,0)),0)+IFERROR(INDEX('Hoja de Trabajo para listado'!$BC$155:$CB$1048576,MATCH($A443,'Hoja de Trabajo para listado'!$BC$155:$BC$1048576,0),MATCH((CUADRO!H$5&amp;$E443),'Hoja de Trabajo para listado'!$BC$151:$CB$151,0)),0)+IFERROR(INDEX('Hoja de Trabajo para listado'!$DE$153:$DG$274,MATCH($A443,'Hoja de Trabajo para listado'!$DE$153:$DE$1048576,0),MATCH((CUADRO!H$5&amp;$E443),'Hoja de Trabajo para listado'!$DE$151:$DG$151,0)),0)+IFERROR(INDEX('Hoja de Trabajo para listado'!$CD$155:$DC$1048576,MATCH($A443,'Hoja de Trabajo para listado'!$CD$155:$CD$1048576,0),MATCH((CUADRO!H$5&amp;$E443),'Hoja de Trabajo para listado'!$CD$151:$DC$151,0)),0)</f>
        <v>0</v>
      </c>
      <c r="I443" s="243">
        <f ca="1">+IFERROR(INDEX('Hoja de Trabajo para listado'!$A$155:$Z$1048576,MATCH($A443,'Hoja de Trabajo para listado'!$A$155:$A$1048576,0),MATCH((CUADRO!I$5&amp;$E443),'Hoja de Trabajo para listado'!$A$151:$Z$151,0)),0)+IFERROR(INDEX('Hoja de Trabajo para listado'!$AB$155:$BA$1048576,MATCH($A443,'Hoja de Trabajo para listado'!$AB$155:$AB$1048576,0),MATCH((CUADRO!I$5&amp;$E443),'Hoja de Trabajo para listado'!$AB$151:$BA$151,0)),0)+IFERROR(INDEX('Hoja de Trabajo para listado'!$BC$155:$CB$1048576,MATCH($A443,'Hoja de Trabajo para listado'!$BC$155:$BC$1048576,0),MATCH((CUADRO!I$5&amp;$E443),'Hoja de Trabajo para listado'!$BC$151:$CB$151,0)),0)+IFERROR(INDEX('Hoja de Trabajo para listado'!$DE$153:$DG$274,MATCH($A443,'Hoja de Trabajo para listado'!$DE$153:$DE$1048576,0),MATCH((CUADRO!I$5&amp;$E443),'Hoja de Trabajo para listado'!$DE$151:$DG$151,0)),0)+IFERROR(INDEX('Hoja de Trabajo para listado'!$CD$155:$DC$1048576,MATCH($A443,'Hoja de Trabajo para listado'!$CD$155:$CD$1048576,0),MATCH((CUADRO!I$5&amp;$E443),'Hoja de Trabajo para listado'!$CD$151:$DC$151,0)),0)</f>
        <v>0</v>
      </c>
      <c r="J443" s="243">
        <f ca="1">+IFERROR(INDEX('Hoja de Trabajo para listado'!$A$155:$Z$1048576,MATCH($A443,'Hoja de Trabajo para listado'!$A$155:$A$1048576,0),MATCH((CUADRO!J$5&amp;$E443),'Hoja de Trabajo para listado'!$A$151:$Z$151,0)),0)+IFERROR(INDEX('Hoja de Trabajo para listado'!$AB$155:$BA$1048576,MATCH($A443,'Hoja de Trabajo para listado'!$AB$155:$AB$1048576,0),MATCH((CUADRO!J$5&amp;$E443),'Hoja de Trabajo para listado'!$AB$151:$BA$151,0)),0)+IFERROR(INDEX('Hoja de Trabajo para listado'!$BC$155:$CB$1048576,MATCH($A443,'Hoja de Trabajo para listado'!$BC$155:$BC$1048576,0),MATCH((CUADRO!J$5&amp;$E443),'Hoja de Trabajo para listado'!$BC$151:$CB$151,0)),0)+IFERROR(INDEX('Hoja de Trabajo para listado'!$DE$153:$DG$274,MATCH($A443,'Hoja de Trabajo para listado'!$DE$153:$DE$1048576,0),MATCH((CUADRO!J$5&amp;$E443),'Hoja de Trabajo para listado'!$DE$151:$DG$151,0)),0)+IFERROR(INDEX('Hoja de Trabajo para listado'!$CD$155:$DC$1048576,MATCH($A443,'Hoja de Trabajo para listado'!$CD$155:$CD$1048576,0),MATCH((CUADRO!J$5&amp;$E443),'Hoja de Trabajo para listado'!$CD$151:$DC$151,0)),0)</f>
        <v>0</v>
      </c>
      <c r="K443" s="243">
        <f ca="1">+IFERROR(INDEX('Hoja de Trabajo para listado'!$A$155:$Z$1048576,MATCH($A443,'Hoja de Trabajo para listado'!$A$155:$A$1048576,0),MATCH((CUADRO!K$5&amp;$E443),'Hoja de Trabajo para listado'!$A$151:$Z$151,0)),0)+IFERROR(INDEX('Hoja de Trabajo para listado'!$AB$155:$BA$1048576,MATCH($A443,'Hoja de Trabajo para listado'!$AB$155:$AB$1048576,0),MATCH((CUADRO!K$5&amp;$E443),'Hoja de Trabajo para listado'!$AB$151:$BA$151,0)),0)+IFERROR(INDEX('Hoja de Trabajo para listado'!$BC$155:$CB$1048576,MATCH($A443,'Hoja de Trabajo para listado'!$BC$155:$BC$1048576,0),MATCH((CUADRO!K$5&amp;$E443),'Hoja de Trabajo para listado'!$BC$151:$CB$151,0)),0)+IFERROR(INDEX('Hoja de Trabajo para listado'!$DE$153:$DG$274,MATCH($A443,'Hoja de Trabajo para listado'!$DE$153:$DE$1048576,0),MATCH((CUADRO!K$5&amp;$E443),'Hoja de Trabajo para listado'!$DE$151:$DG$151,0)),0)+IFERROR(INDEX('Hoja de Trabajo para listado'!$CD$155:$DC$1048576,MATCH($A443,'Hoja de Trabajo para listado'!$CD$155:$CD$1048576,0),MATCH((CUADRO!K$5&amp;$E443),'Hoja de Trabajo para listado'!$CD$151:$DC$151,0)),0)</f>
        <v>0</v>
      </c>
      <c r="L443" s="243">
        <f ca="1">+IFERROR(INDEX('Hoja de Trabajo para listado'!$A$155:$Z$1048576,MATCH($A443,'Hoja de Trabajo para listado'!$A$155:$A$1048576,0),MATCH((CUADRO!L$5&amp;$E443),'Hoja de Trabajo para listado'!$A$151:$Z$151,0)),0)+IFERROR(INDEX('Hoja de Trabajo para listado'!$AB$155:$BA$1048576,MATCH($A443,'Hoja de Trabajo para listado'!$AB$155:$AB$1048576,0),MATCH((CUADRO!L$5&amp;$E443),'Hoja de Trabajo para listado'!$AB$151:$BA$151,0)),0)+IFERROR(INDEX('Hoja de Trabajo para listado'!$BC$155:$CB$1048576,MATCH($A443,'Hoja de Trabajo para listado'!$BC$155:$BC$1048576,0),MATCH((CUADRO!L$5&amp;$E443),'Hoja de Trabajo para listado'!$BC$151:$CB$151,0)),0)+IFERROR(INDEX('Hoja de Trabajo para listado'!$DE$153:$DG$274,MATCH($A443,'Hoja de Trabajo para listado'!$DE$153:$DE$1048576,0),MATCH((CUADRO!L$5&amp;$E443),'Hoja de Trabajo para listado'!$DE$151:$DG$151,0)),0)+IFERROR(INDEX('Hoja de Trabajo para listado'!$CD$155:$DC$1048576,MATCH($A443,'Hoja de Trabajo para listado'!$CD$155:$CD$1048576,0),MATCH((CUADRO!L$5&amp;$E443),'Hoja de Trabajo para listado'!$CD$151:$DC$151,0)),0)</f>
        <v>0</v>
      </c>
      <c r="M443" s="243">
        <f ca="1">+IFERROR(INDEX('Hoja de Trabajo para listado'!$A$155:$Z$1048576,MATCH($A443,'Hoja de Trabajo para listado'!$A$155:$A$1048576,0),MATCH((CUADRO!M$5&amp;$E443),'Hoja de Trabajo para listado'!$A$151:$Z$151,0)),0)+IFERROR(INDEX('Hoja de Trabajo para listado'!$AB$155:$BA$1048576,MATCH($A443,'Hoja de Trabajo para listado'!$AB$155:$AB$1048576,0),MATCH((CUADRO!M$5&amp;$E443),'Hoja de Trabajo para listado'!$AB$151:$BA$151,0)),0)+IFERROR(INDEX('Hoja de Trabajo para listado'!$BC$155:$CB$1048576,MATCH($A443,'Hoja de Trabajo para listado'!$BC$155:$BC$1048576,0),MATCH((CUADRO!M$5&amp;$E443),'Hoja de Trabajo para listado'!$BC$151:$CB$151,0)),0)+IFERROR(INDEX('Hoja de Trabajo para listado'!$DE$153:$DG$274,MATCH($A443,'Hoja de Trabajo para listado'!$DE$153:$DE$1048576,0),MATCH((CUADRO!M$5&amp;$E443),'Hoja de Trabajo para listado'!$DE$151:$DG$151,0)),0)+IFERROR(INDEX('Hoja de Trabajo para listado'!$CD$155:$DC$1048576,MATCH($A443,'Hoja de Trabajo para listado'!$CD$155:$CD$1048576,0),MATCH((CUADRO!M$5&amp;$E443),'Hoja de Trabajo para listado'!$CD$151:$DC$151,0)),0)</f>
        <v>0</v>
      </c>
      <c r="N443" s="243">
        <f ca="1">+IFERROR(INDEX('Hoja de Trabajo para listado'!$A$155:$Z$1048576,MATCH($A443,'Hoja de Trabajo para listado'!$A$155:$A$1048576,0),MATCH((CUADRO!N$5&amp;$E443),'Hoja de Trabajo para listado'!$A$151:$Z$151,0)),0)+IFERROR(INDEX('Hoja de Trabajo para listado'!$AB$155:$BA$1048576,MATCH($A443,'Hoja de Trabajo para listado'!$AB$155:$AB$1048576,0),MATCH((CUADRO!N$5&amp;$E443),'Hoja de Trabajo para listado'!$AB$151:$BA$151,0)),0)+IFERROR(INDEX('Hoja de Trabajo para listado'!$BC$155:$CB$1048576,MATCH($A443,'Hoja de Trabajo para listado'!$BC$155:$BC$1048576,0),MATCH((CUADRO!N$5&amp;$E443),'Hoja de Trabajo para listado'!$BC$151:$CB$151,0)),0)+IFERROR(INDEX('Hoja de Trabajo para listado'!$DE$153:$DG$274,MATCH($A443,'Hoja de Trabajo para listado'!$DE$153:$DE$1048576,0),MATCH((CUADRO!N$5&amp;$E443),'Hoja de Trabajo para listado'!$DE$151:$DG$151,0)),0)+IFERROR(INDEX('Hoja de Trabajo para listado'!$CD$155:$DC$1048576,MATCH($A443,'Hoja de Trabajo para listado'!$CD$155:$CD$1048576,0),MATCH((CUADRO!N$5&amp;$E443),'Hoja de Trabajo para listado'!$CD$151:$DC$151,0)),0)</f>
        <v>0</v>
      </c>
      <c r="O443" s="243">
        <f ca="1">+IFERROR(INDEX('Hoja de Trabajo para listado'!$A$155:$Z$1048576,MATCH($A443,'Hoja de Trabajo para listado'!$A$155:$A$1048576,0),MATCH((CUADRO!O$5&amp;$E443),'Hoja de Trabajo para listado'!$A$151:$Z$151,0)),0)+IFERROR(INDEX('Hoja de Trabajo para listado'!$AB$155:$BA$1048576,MATCH($A443,'Hoja de Trabajo para listado'!$AB$155:$AB$1048576,0),MATCH((CUADRO!O$5&amp;$E443),'Hoja de Trabajo para listado'!$AB$151:$BA$151,0)),0)+IFERROR(INDEX('Hoja de Trabajo para listado'!$BC$155:$CB$1048576,MATCH($A443,'Hoja de Trabajo para listado'!$BC$155:$BC$1048576,0),MATCH((CUADRO!O$5&amp;$E443),'Hoja de Trabajo para listado'!$BC$151:$CB$151,0)),0)+IFERROR(INDEX('Hoja de Trabajo para listado'!$DE$153:$DG$274,MATCH($A443,'Hoja de Trabajo para listado'!$DE$153:$DE$1048576,0),MATCH((CUADRO!O$5&amp;$E443),'Hoja de Trabajo para listado'!$DE$151:$DG$151,0)),0)+IFERROR(INDEX('Hoja de Trabajo para listado'!$CD$155:$DC$1048576,MATCH($A443,'Hoja de Trabajo para listado'!$CD$155:$CD$1048576,0),MATCH((CUADRO!O$5&amp;$E443),'Hoja de Trabajo para listado'!$CD$151:$DC$151,0)),0)</f>
        <v>0</v>
      </c>
      <c r="P443" s="243">
        <f ca="1">+IFERROR(INDEX('Hoja de Trabajo para listado'!$A$155:$Z$1048576,MATCH($A443,'Hoja de Trabajo para listado'!$A$155:$A$1048576,0),MATCH((CUADRO!P$5&amp;$E443),'Hoja de Trabajo para listado'!$A$151:$Z$151,0)),0)+IFERROR(INDEX('Hoja de Trabajo para listado'!$AB$155:$BA$1048576,MATCH($A443,'Hoja de Trabajo para listado'!$AB$155:$AB$1048576,0),MATCH((CUADRO!P$5&amp;$E443),'Hoja de Trabajo para listado'!$AB$151:$BA$151,0)),0)+IFERROR(INDEX('Hoja de Trabajo para listado'!$BC$155:$CB$1048576,MATCH($A443,'Hoja de Trabajo para listado'!$BC$155:$BC$1048576,0),MATCH((CUADRO!P$5&amp;$E443),'Hoja de Trabajo para listado'!$BC$151:$CB$151,0)),0)+IFERROR(INDEX('Hoja de Trabajo para listado'!$DE$153:$DG$274,MATCH($A443,'Hoja de Trabajo para listado'!$DE$153:$DE$1048576,0),MATCH((CUADRO!P$5&amp;$E443),'Hoja de Trabajo para listado'!$DE$151:$DG$151,0)),0)+IFERROR(INDEX('Hoja de Trabajo para listado'!$CD$155:$DC$1048576,MATCH($A443,'Hoja de Trabajo para listado'!$CD$155:$CD$1048576,0),MATCH((CUADRO!P$5&amp;$E443),'Hoja de Trabajo para listado'!$CD$151:$DC$151,0)),0)</f>
        <v>0</v>
      </c>
      <c r="Q443" s="243">
        <f ca="1">+IFERROR(INDEX('Hoja de Trabajo para listado'!$A$155:$Z$1048576,MATCH($A443,'Hoja de Trabajo para listado'!$A$155:$A$1048576,0),MATCH((CUADRO!Q$5&amp;$E443),'Hoja de Trabajo para listado'!$A$151:$Z$151,0)),0)+IFERROR(INDEX('Hoja de Trabajo para listado'!$AB$155:$BA$1048576,MATCH($A443,'Hoja de Trabajo para listado'!$AB$155:$AB$1048576,0),MATCH((CUADRO!Q$5&amp;$E443),'Hoja de Trabajo para listado'!$AB$151:$BA$151,0)),0)+IFERROR(INDEX('Hoja de Trabajo para listado'!$BC$155:$CB$1048576,MATCH($A443,'Hoja de Trabajo para listado'!$BC$155:$BC$1048576,0),MATCH((CUADRO!Q$5&amp;$E443),'Hoja de Trabajo para listado'!$BC$151:$CB$151,0)),0)+IFERROR(INDEX('Hoja de Trabajo para listado'!$DE$153:$DG$274,MATCH($A443,'Hoja de Trabajo para listado'!$DE$153:$DE$1048576,0),MATCH((CUADRO!Q$5&amp;$E443),'Hoja de Trabajo para listado'!$DE$151:$DG$151,0)),0)+IFERROR(INDEX('Hoja de Trabajo para listado'!$CD$155:$DC$1048576,MATCH($A443,'Hoja de Trabajo para listado'!$CD$155:$CD$1048576,0),MATCH((CUADRO!Q$5&amp;$E443),'Hoja de Trabajo para listado'!$CD$151:$DC$151,0)),0)</f>
        <v>0</v>
      </c>
      <c r="R443" s="243">
        <f t="shared" ca="1" si="15"/>
        <v>0</v>
      </c>
      <c r="S443" s="249">
        <f ca="1">+R442+R443</f>
        <v>0</v>
      </c>
      <c r="T443" s="243">
        <f ca="1">+S443</f>
        <v>0</v>
      </c>
      <c r="U443" s="242">
        <f t="shared" si="16"/>
        <v>2</v>
      </c>
      <c r="V443" s="333" t="str">
        <f>+VLOOKUP(A443,bd_lista!$A$3:$E$590,5,FALSE)</f>
        <v>Gobiernos Autonomos Municipales</v>
      </c>
      <c r="W443" s="384"/>
      <c r="X443" s="242">
        <f>+VLOOKUP(A443,[3]Sheet1!$A$13:$D$744,4,FALSE)</f>
        <v>0</v>
      </c>
      <c r="Y443" s="242" t="e">
        <f>+VLOOKUP(X443,bd_lista!$A$3:$C$590,3,FALSE)</f>
        <v>#N/A</v>
      </c>
      <c r="Z443" s="292"/>
      <c r="AA443" s="293"/>
    </row>
    <row r="444" spans="1:27" customFormat="1" ht="15" hidden="1" customHeight="1">
      <c r="A444" s="32">
        <v>1104</v>
      </c>
      <c r="B444" s="388">
        <f>+A444</f>
        <v>1104</v>
      </c>
      <c r="C444" s="247" t="str">
        <f>+VLOOKUP(A444,bd_lista!$A$3:$C$590,3,FALSE)</f>
        <v>Gobierno Autónomo Municipal de Villa Azurduy</v>
      </c>
      <c r="D444" s="385" t="str">
        <f>+C444</f>
        <v>Gobierno Autónomo Municipal de Villa Azurduy</v>
      </c>
      <c r="E444" s="242" t="s">
        <v>1304</v>
      </c>
      <c r="F444" s="243">
        <f ca="1">+IFERROR(INDEX('Hoja de Trabajo para listado'!$A$155:$Z$1048576,MATCH($A444,'Hoja de Trabajo para listado'!$A$155:$A$1048576,0),MATCH((CUADRO!F$5&amp;$E444),'Hoja de Trabajo para listado'!$A$151:$Z$151,0)),0)+IFERROR(INDEX('Hoja de Trabajo para listado'!$AB$155:$BA$1048576,MATCH($A444,'Hoja de Trabajo para listado'!$AB$155:$AB$1048576,0),MATCH((CUADRO!F$5&amp;$E444),'Hoja de Trabajo para listado'!$AB$151:$BA$151,0)),0)+IFERROR(INDEX('Hoja de Trabajo para listado'!$BC$155:$CB$1048576,MATCH($A444,'Hoja de Trabajo para listado'!$BC$155:$BC$1048576,0),MATCH((CUADRO!F$5&amp;$E444),'Hoja de Trabajo para listado'!$BC$151:$CB$151,0)),0)+IFERROR(INDEX('Hoja de Trabajo para listado'!$DE$153:$DG$274,MATCH($A444,'Hoja de Trabajo para listado'!$DE$153:$DE$1048576,0),MATCH((CUADRO!F$5&amp;$E444),'Hoja de Trabajo para listado'!$DE$151:$DG$151,0)),0)+IFERROR(INDEX('Hoja de Trabajo para listado'!$CD$155:$DC$1048576,MATCH($A444,'Hoja de Trabajo para listado'!$CD$155:$CD$1048576,0),MATCH((CUADRO!F$5&amp;$E444),'Hoja de Trabajo para listado'!$CD$151:$DC$151,0)),0)</f>
        <v>0</v>
      </c>
      <c r="G444" s="243">
        <f ca="1">+IFERROR(INDEX('Hoja de Trabajo para listado'!$A$155:$Z$1048576,MATCH($A444,'Hoja de Trabajo para listado'!$A$155:$A$1048576,0),MATCH((CUADRO!G$5&amp;$E444),'Hoja de Trabajo para listado'!$A$151:$Z$151,0)),0)+IFERROR(INDEX('Hoja de Trabajo para listado'!$AB$155:$BA$1048576,MATCH($A444,'Hoja de Trabajo para listado'!$AB$155:$AB$1048576,0),MATCH((CUADRO!G$5&amp;$E444),'Hoja de Trabajo para listado'!$AB$151:$BA$151,0)),0)+IFERROR(INDEX('Hoja de Trabajo para listado'!$BC$155:$CB$1048576,MATCH($A444,'Hoja de Trabajo para listado'!$BC$155:$BC$1048576,0),MATCH((CUADRO!G$5&amp;$E444),'Hoja de Trabajo para listado'!$BC$151:$CB$151,0)),0)+IFERROR(INDEX('Hoja de Trabajo para listado'!$DE$153:$DG$274,MATCH($A444,'Hoja de Trabajo para listado'!$DE$153:$DE$1048576,0),MATCH((CUADRO!G$5&amp;$E444),'Hoja de Trabajo para listado'!$DE$151:$DG$151,0)),0)+IFERROR(INDEX('Hoja de Trabajo para listado'!$CD$155:$DC$1048576,MATCH($A444,'Hoja de Trabajo para listado'!$CD$155:$CD$1048576,0),MATCH((CUADRO!G$5&amp;$E444),'Hoja de Trabajo para listado'!$CD$151:$DC$151,0)),0)</f>
        <v>0</v>
      </c>
      <c r="H444" s="243">
        <f ca="1">+IFERROR(INDEX('Hoja de Trabajo para listado'!$A$155:$Z$1048576,MATCH($A444,'Hoja de Trabajo para listado'!$A$155:$A$1048576,0),MATCH((CUADRO!H$5&amp;$E444),'Hoja de Trabajo para listado'!$A$151:$Z$151,0)),0)+IFERROR(INDEX('Hoja de Trabajo para listado'!$AB$155:$BA$1048576,MATCH($A444,'Hoja de Trabajo para listado'!$AB$155:$AB$1048576,0),MATCH((CUADRO!H$5&amp;$E444),'Hoja de Trabajo para listado'!$AB$151:$BA$151,0)),0)+IFERROR(INDEX('Hoja de Trabajo para listado'!$BC$155:$CB$1048576,MATCH($A444,'Hoja de Trabajo para listado'!$BC$155:$BC$1048576,0),MATCH((CUADRO!H$5&amp;$E444),'Hoja de Trabajo para listado'!$BC$151:$CB$151,0)),0)+IFERROR(INDEX('Hoja de Trabajo para listado'!$DE$153:$DG$274,MATCH($A444,'Hoja de Trabajo para listado'!$DE$153:$DE$1048576,0),MATCH((CUADRO!H$5&amp;$E444),'Hoja de Trabajo para listado'!$DE$151:$DG$151,0)),0)+IFERROR(INDEX('Hoja de Trabajo para listado'!$CD$155:$DC$1048576,MATCH($A444,'Hoja de Trabajo para listado'!$CD$155:$CD$1048576,0),MATCH((CUADRO!H$5&amp;$E444),'Hoja de Trabajo para listado'!$CD$151:$DC$151,0)),0)</f>
        <v>0</v>
      </c>
      <c r="I444" s="243">
        <f ca="1">+IFERROR(INDEX('Hoja de Trabajo para listado'!$A$155:$Z$1048576,MATCH($A444,'Hoja de Trabajo para listado'!$A$155:$A$1048576,0),MATCH((CUADRO!I$5&amp;$E444),'Hoja de Trabajo para listado'!$A$151:$Z$151,0)),0)+IFERROR(INDEX('Hoja de Trabajo para listado'!$AB$155:$BA$1048576,MATCH($A444,'Hoja de Trabajo para listado'!$AB$155:$AB$1048576,0),MATCH((CUADRO!I$5&amp;$E444),'Hoja de Trabajo para listado'!$AB$151:$BA$151,0)),0)+IFERROR(INDEX('Hoja de Trabajo para listado'!$BC$155:$CB$1048576,MATCH($A444,'Hoja de Trabajo para listado'!$BC$155:$BC$1048576,0),MATCH((CUADRO!I$5&amp;$E444),'Hoja de Trabajo para listado'!$BC$151:$CB$151,0)),0)+IFERROR(INDEX('Hoja de Trabajo para listado'!$DE$153:$DG$274,MATCH($A444,'Hoja de Trabajo para listado'!$DE$153:$DE$1048576,0),MATCH((CUADRO!I$5&amp;$E444),'Hoja de Trabajo para listado'!$DE$151:$DG$151,0)),0)+IFERROR(INDEX('Hoja de Trabajo para listado'!$CD$155:$DC$1048576,MATCH($A444,'Hoja de Trabajo para listado'!$CD$155:$CD$1048576,0),MATCH((CUADRO!I$5&amp;$E444),'Hoja de Trabajo para listado'!$CD$151:$DC$151,0)),0)</f>
        <v>0</v>
      </c>
      <c r="J444" s="243">
        <f ca="1">+IFERROR(INDEX('Hoja de Trabajo para listado'!$A$155:$Z$1048576,MATCH($A444,'Hoja de Trabajo para listado'!$A$155:$A$1048576,0),MATCH((CUADRO!J$5&amp;$E444),'Hoja de Trabajo para listado'!$A$151:$Z$151,0)),0)+IFERROR(INDEX('Hoja de Trabajo para listado'!$AB$155:$BA$1048576,MATCH($A444,'Hoja de Trabajo para listado'!$AB$155:$AB$1048576,0),MATCH((CUADRO!J$5&amp;$E444),'Hoja de Trabajo para listado'!$AB$151:$BA$151,0)),0)+IFERROR(INDEX('Hoja de Trabajo para listado'!$BC$155:$CB$1048576,MATCH($A444,'Hoja de Trabajo para listado'!$BC$155:$BC$1048576,0),MATCH((CUADRO!J$5&amp;$E444),'Hoja de Trabajo para listado'!$BC$151:$CB$151,0)),0)+IFERROR(INDEX('Hoja de Trabajo para listado'!$DE$153:$DG$274,MATCH($A444,'Hoja de Trabajo para listado'!$DE$153:$DE$1048576,0),MATCH((CUADRO!J$5&amp;$E444),'Hoja de Trabajo para listado'!$DE$151:$DG$151,0)),0)+IFERROR(INDEX('Hoja de Trabajo para listado'!$CD$155:$DC$1048576,MATCH($A444,'Hoja de Trabajo para listado'!$CD$155:$CD$1048576,0),MATCH((CUADRO!J$5&amp;$E444),'Hoja de Trabajo para listado'!$CD$151:$DC$151,0)),0)</f>
        <v>0</v>
      </c>
      <c r="K444" s="243">
        <f ca="1">+IFERROR(INDEX('Hoja de Trabajo para listado'!$A$155:$Z$1048576,MATCH($A444,'Hoja de Trabajo para listado'!$A$155:$A$1048576,0),MATCH((CUADRO!K$5&amp;$E444),'Hoja de Trabajo para listado'!$A$151:$Z$151,0)),0)+IFERROR(INDEX('Hoja de Trabajo para listado'!$AB$155:$BA$1048576,MATCH($A444,'Hoja de Trabajo para listado'!$AB$155:$AB$1048576,0),MATCH((CUADRO!K$5&amp;$E444),'Hoja de Trabajo para listado'!$AB$151:$BA$151,0)),0)+IFERROR(INDEX('Hoja de Trabajo para listado'!$BC$155:$CB$1048576,MATCH($A444,'Hoja de Trabajo para listado'!$BC$155:$BC$1048576,0),MATCH((CUADRO!K$5&amp;$E444),'Hoja de Trabajo para listado'!$BC$151:$CB$151,0)),0)+IFERROR(INDEX('Hoja de Trabajo para listado'!$DE$153:$DG$274,MATCH($A444,'Hoja de Trabajo para listado'!$DE$153:$DE$1048576,0),MATCH((CUADRO!K$5&amp;$E444),'Hoja de Trabajo para listado'!$DE$151:$DG$151,0)),0)+IFERROR(INDEX('Hoja de Trabajo para listado'!$CD$155:$DC$1048576,MATCH($A444,'Hoja de Trabajo para listado'!$CD$155:$CD$1048576,0),MATCH((CUADRO!K$5&amp;$E444),'Hoja de Trabajo para listado'!$CD$151:$DC$151,0)),0)</f>
        <v>0</v>
      </c>
      <c r="L444" s="243">
        <f ca="1">+IFERROR(INDEX('Hoja de Trabajo para listado'!$A$155:$Z$1048576,MATCH($A444,'Hoja de Trabajo para listado'!$A$155:$A$1048576,0),MATCH((CUADRO!L$5&amp;$E444),'Hoja de Trabajo para listado'!$A$151:$Z$151,0)),0)+IFERROR(INDEX('Hoja de Trabajo para listado'!$AB$155:$BA$1048576,MATCH($A444,'Hoja de Trabajo para listado'!$AB$155:$AB$1048576,0),MATCH((CUADRO!L$5&amp;$E444),'Hoja de Trabajo para listado'!$AB$151:$BA$151,0)),0)+IFERROR(INDEX('Hoja de Trabajo para listado'!$BC$155:$CB$1048576,MATCH($A444,'Hoja de Trabajo para listado'!$BC$155:$BC$1048576,0),MATCH((CUADRO!L$5&amp;$E444),'Hoja de Trabajo para listado'!$BC$151:$CB$151,0)),0)+IFERROR(INDEX('Hoja de Trabajo para listado'!$DE$153:$DG$274,MATCH($A444,'Hoja de Trabajo para listado'!$DE$153:$DE$1048576,0),MATCH((CUADRO!L$5&amp;$E444),'Hoja de Trabajo para listado'!$DE$151:$DG$151,0)),0)+IFERROR(INDEX('Hoja de Trabajo para listado'!$CD$155:$DC$1048576,MATCH($A444,'Hoja de Trabajo para listado'!$CD$155:$CD$1048576,0),MATCH((CUADRO!L$5&amp;$E444),'Hoja de Trabajo para listado'!$CD$151:$DC$151,0)),0)</f>
        <v>0</v>
      </c>
      <c r="M444" s="243">
        <f ca="1">+IFERROR(INDEX('Hoja de Trabajo para listado'!$A$155:$Z$1048576,MATCH($A444,'Hoja de Trabajo para listado'!$A$155:$A$1048576,0),MATCH((CUADRO!M$5&amp;$E444),'Hoja de Trabajo para listado'!$A$151:$Z$151,0)),0)+IFERROR(INDEX('Hoja de Trabajo para listado'!$AB$155:$BA$1048576,MATCH($A444,'Hoja de Trabajo para listado'!$AB$155:$AB$1048576,0),MATCH((CUADRO!M$5&amp;$E444),'Hoja de Trabajo para listado'!$AB$151:$BA$151,0)),0)+IFERROR(INDEX('Hoja de Trabajo para listado'!$BC$155:$CB$1048576,MATCH($A444,'Hoja de Trabajo para listado'!$BC$155:$BC$1048576,0),MATCH((CUADRO!M$5&amp;$E444),'Hoja de Trabajo para listado'!$BC$151:$CB$151,0)),0)+IFERROR(INDEX('Hoja de Trabajo para listado'!$DE$153:$DG$274,MATCH($A444,'Hoja de Trabajo para listado'!$DE$153:$DE$1048576,0),MATCH((CUADRO!M$5&amp;$E444),'Hoja de Trabajo para listado'!$DE$151:$DG$151,0)),0)+IFERROR(INDEX('Hoja de Trabajo para listado'!$CD$155:$DC$1048576,MATCH($A444,'Hoja de Trabajo para listado'!$CD$155:$CD$1048576,0),MATCH((CUADRO!M$5&amp;$E444),'Hoja de Trabajo para listado'!$CD$151:$DC$151,0)),0)</f>
        <v>0</v>
      </c>
      <c r="N444" s="243">
        <f ca="1">+IFERROR(INDEX('Hoja de Trabajo para listado'!$A$155:$Z$1048576,MATCH($A444,'Hoja de Trabajo para listado'!$A$155:$A$1048576,0),MATCH((CUADRO!N$5&amp;$E444),'Hoja de Trabajo para listado'!$A$151:$Z$151,0)),0)+IFERROR(INDEX('Hoja de Trabajo para listado'!$AB$155:$BA$1048576,MATCH($A444,'Hoja de Trabajo para listado'!$AB$155:$AB$1048576,0),MATCH((CUADRO!N$5&amp;$E444),'Hoja de Trabajo para listado'!$AB$151:$BA$151,0)),0)+IFERROR(INDEX('Hoja de Trabajo para listado'!$BC$155:$CB$1048576,MATCH($A444,'Hoja de Trabajo para listado'!$BC$155:$BC$1048576,0),MATCH((CUADRO!N$5&amp;$E444),'Hoja de Trabajo para listado'!$BC$151:$CB$151,0)),0)+IFERROR(INDEX('Hoja de Trabajo para listado'!$DE$153:$DG$274,MATCH($A444,'Hoja de Trabajo para listado'!$DE$153:$DE$1048576,0),MATCH((CUADRO!N$5&amp;$E444),'Hoja de Trabajo para listado'!$DE$151:$DG$151,0)),0)+IFERROR(INDEX('Hoja de Trabajo para listado'!$CD$155:$DC$1048576,MATCH($A444,'Hoja de Trabajo para listado'!$CD$155:$CD$1048576,0),MATCH((CUADRO!N$5&amp;$E444),'Hoja de Trabajo para listado'!$CD$151:$DC$151,0)),0)</f>
        <v>0</v>
      </c>
      <c r="O444" s="243">
        <f ca="1">+IFERROR(INDEX('Hoja de Trabajo para listado'!$A$155:$Z$1048576,MATCH($A444,'Hoja de Trabajo para listado'!$A$155:$A$1048576,0),MATCH((CUADRO!O$5&amp;$E444),'Hoja de Trabajo para listado'!$A$151:$Z$151,0)),0)+IFERROR(INDEX('Hoja de Trabajo para listado'!$AB$155:$BA$1048576,MATCH($A444,'Hoja de Trabajo para listado'!$AB$155:$AB$1048576,0),MATCH((CUADRO!O$5&amp;$E444),'Hoja de Trabajo para listado'!$AB$151:$BA$151,0)),0)+IFERROR(INDEX('Hoja de Trabajo para listado'!$BC$155:$CB$1048576,MATCH($A444,'Hoja de Trabajo para listado'!$BC$155:$BC$1048576,0),MATCH((CUADRO!O$5&amp;$E444),'Hoja de Trabajo para listado'!$BC$151:$CB$151,0)),0)+IFERROR(INDEX('Hoja de Trabajo para listado'!$DE$153:$DG$274,MATCH($A444,'Hoja de Trabajo para listado'!$DE$153:$DE$1048576,0),MATCH((CUADRO!O$5&amp;$E444),'Hoja de Trabajo para listado'!$DE$151:$DG$151,0)),0)+IFERROR(INDEX('Hoja de Trabajo para listado'!$CD$155:$DC$1048576,MATCH($A444,'Hoja de Trabajo para listado'!$CD$155:$CD$1048576,0),MATCH((CUADRO!O$5&amp;$E444),'Hoja de Trabajo para listado'!$CD$151:$DC$151,0)),0)</f>
        <v>0</v>
      </c>
      <c r="P444" s="243">
        <f ca="1">+IFERROR(INDEX('Hoja de Trabajo para listado'!$A$155:$Z$1048576,MATCH($A444,'Hoja de Trabajo para listado'!$A$155:$A$1048576,0),MATCH((CUADRO!P$5&amp;$E444),'Hoja de Trabajo para listado'!$A$151:$Z$151,0)),0)+IFERROR(INDEX('Hoja de Trabajo para listado'!$AB$155:$BA$1048576,MATCH($A444,'Hoja de Trabajo para listado'!$AB$155:$AB$1048576,0),MATCH((CUADRO!P$5&amp;$E444),'Hoja de Trabajo para listado'!$AB$151:$BA$151,0)),0)+IFERROR(INDEX('Hoja de Trabajo para listado'!$BC$155:$CB$1048576,MATCH($A444,'Hoja de Trabajo para listado'!$BC$155:$BC$1048576,0),MATCH((CUADRO!P$5&amp;$E444),'Hoja de Trabajo para listado'!$BC$151:$CB$151,0)),0)+IFERROR(INDEX('Hoja de Trabajo para listado'!$DE$153:$DG$274,MATCH($A444,'Hoja de Trabajo para listado'!$DE$153:$DE$1048576,0),MATCH((CUADRO!P$5&amp;$E444),'Hoja de Trabajo para listado'!$DE$151:$DG$151,0)),0)+IFERROR(INDEX('Hoja de Trabajo para listado'!$CD$155:$DC$1048576,MATCH($A444,'Hoja de Trabajo para listado'!$CD$155:$CD$1048576,0),MATCH((CUADRO!P$5&amp;$E444),'Hoja de Trabajo para listado'!$CD$151:$DC$151,0)),0)</f>
        <v>0</v>
      </c>
      <c r="Q444" s="243">
        <f ca="1">+IFERROR(INDEX('Hoja de Trabajo para listado'!$A$155:$Z$1048576,MATCH($A444,'Hoja de Trabajo para listado'!$A$155:$A$1048576,0),MATCH((CUADRO!Q$5&amp;$E444),'Hoja de Trabajo para listado'!$A$151:$Z$151,0)),0)+IFERROR(INDEX('Hoja de Trabajo para listado'!$AB$155:$BA$1048576,MATCH($A444,'Hoja de Trabajo para listado'!$AB$155:$AB$1048576,0),MATCH((CUADRO!Q$5&amp;$E444),'Hoja de Trabajo para listado'!$AB$151:$BA$151,0)),0)+IFERROR(INDEX('Hoja de Trabajo para listado'!$BC$155:$CB$1048576,MATCH($A444,'Hoja de Trabajo para listado'!$BC$155:$BC$1048576,0),MATCH((CUADRO!Q$5&amp;$E444),'Hoja de Trabajo para listado'!$BC$151:$CB$151,0)),0)+IFERROR(INDEX('Hoja de Trabajo para listado'!$DE$153:$DG$274,MATCH($A444,'Hoja de Trabajo para listado'!$DE$153:$DE$1048576,0),MATCH((CUADRO!Q$5&amp;$E444),'Hoja de Trabajo para listado'!$DE$151:$DG$151,0)),0)+IFERROR(INDEX('Hoja de Trabajo para listado'!$CD$155:$DC$1048576,MATCH($A444,'Hoja de Trabajo para listado'!$CD$155:$CD$1048576,0),MATCH((CUADRO!Q$5&amp;$E444),'Hoja de Trabajo para listado'!$CD$151:$DC$151,0)),0)</f>
        <v>0</v>
      </c>
      <c r="R444" s="243">
        <f t="shared" ca="1" si="15"/>
        <v>0</v>
      </c>
      <c r="S444" s="249"/>
      <c r="T444" s="243">
        <f ca="1">+T445</f>
        <v>0</v>
      </c>
      <c r="U444" s="242">
        <f t="shared" si="16"/>
        <v>1</v>
      </c>
      <c r="V444" s="333" t="str">
        <f>+VLOOKUP(A444,bd_lista!$A$3:$E$590,5,FALSE)</f>
        <v>Gobiernos Autonomos Municipales</v>
      </c>
      <c r="W444" s="383" t="str">
        <f>+V444</f>
        <v>Gobiernos Autonomos Municipales</v>
      </c>
      <c r="X444" s="242">
        <f>+VLOOKUP(A444,[3]Sheet1!$A$13:$D$744,4,FALSE)</f>
        <v>0</v>
      </c>
      <c r="Y444" s="242" t="e">
        <f>+VLOOKUP(X444,bd_lista!$A$3:$C$590,3,FALSE)</f>
        <v>#N/A</v>
      </c>
      <c r="Z444" s="294">
        <f>+X444</f>
        <v>0</v>
      </c>
      <c r="AA444" s="295" t="e">
        <f>+Y444</f>
        <v>#N/A</v>
      </c>
    </row>
    <row r="445" spans="1:27" customFormat="1" ht="15" hidden="1" customHeight="1">
      <c r="A445" s="32">
        <v>1104</v>
      </c>
      <c r="B445" s="389"/>
      <c r="C445" s="247" t="str">
        <f>+VLOOKUP(A445,bd_lista!$A$3:$C$590,3,FALSE)</f>
        <v>Gobierno Autónomo Municipal de Villa Azurduy</v>
      </c>
      <c r="D445" s="386"/>
      <c r="E445" s="244" t="s">
        <v>1305</v>
      </c>
      <c r="F445" s="243">
        <f ca="1">+IFERROR(INDEX('Hoja de Trabajo para listado'!$A$155:$Z$1048576,MATCH($A445,'Hoja de Trabajo para listado'!$A$155:$A$1048576,0),MATCH((CUADRO!F$5&amp;$E445),'Hoja de Trabajo para listado'!$A$151:$Z$151,0)),0)+IFERROR(INDEX('Hoja de Trabajo para listado'!$AB$155:$BA$1048576,MATCH($A445,'Hoja de Trabajo para listado'!$AB$155:$AB$1048576,0),MATCH((CUADRO!F$5&amp;$E445),'Hoja de Trabajo para listado'!$AB$151:$BA$151,0)),0)+IFERROR(INDEX('Hoja de Trabajo para listado'!$BC$155:$CB$1048576,MATCH($A445,'Hoja de Trabajo para listado'!$BC$155:$BC$1048576,0),MATCH((CUADRO!F$5&amp;$E445),'Hoja de Trabajo para listado'!$BC$151:$CB$151,0)),0)+IFERROR(INDEX('Hoja de Trabajo para listado'!$DE$153:$DG$274,MATCH($A445,'Hoja de Trabajo para listado'!$DE$153:$DE$1048576,0),MATCH((CUADRO!F$5&amp;$E445),'Hoja de Trabajo para listado'!$DE$151:$DG$151,0)),0)+IFERROR(INDEX('Hoja de Trabajo para listado'!$CD$155:$DC$1048576,MATCH($A445,'Hoja de Trabajo para listado'!$CD$155:$CD$1048576,0),MATCH((CUADRO!F$5&amp;$E445),'Hoja de Trabajo para listado'!$CD$151:$DC$151,0)),0)</f>
        <v>0</v>
      </c>
      <c r="G445" s="243">
        <f ca="1">+IFERROR(INDEX('Hoja de Trabajo para listado'!$A$155:$Z$1048576,MATCH($A445,'Hoja de Trabajo para listado'!$A$155:$A$1048576,0),MATCH((CUADRO!G$5&amp;$E445),'Hoja de Trabajo para listado'!$A$151:$Z$151,0)),0)+IFERROR(INDEX('Hoja de Trabajo para listado'!$AB$155:$BA$1048576,MATCH($A445,'Hoja de Trabajo para listado'!$AB$155:$AB$1048576,0),MATCH((CUADRO!G$5&amp;$E445),'Hoja de Trabajo para listado'!$AB$151:$BA$151,0)),0)+IFERROR(INDEX('Hoja de Trabajo para listado'!$BC$155:$CB$1048576,MATCH($A445,'Hoja de Trabajo para listado'!$BC$155:$BC$1048576,0),MATCH((CUADRO!G$5&amp;$E445),'Hoja de Trabajo para listado'!$BC$151:$CB$151,0)),0)+IFERROR(INDEX('Hoja de Trabajo para listado'!$DE$153:$DG$274,MATCH($A445,'Hoja de Trabajo para listado'!$DE$153:$DE$1048576,0),MATCH((CUADRO!G$5&amp;$E445),'Hoja de Trabajo para listado'!$DE$151:$DG$151,0)),0)+IFERROR(INDEX('Hoja de Trabajo para listado'!$CD$155:$DC$1048576,MATCH($A445,'Hoja de Trabajo para listado'!$CD$155:$CD$1048576,0),MATCH((CUADRO!G$5&amp;$E445),'Hoja de Trabajo para listado'!$CD$151:$DC$151,0)),0)</f>
        <v>0</v>
      </c>
      <c r="H445" s="243">
        <f ca="1">+IFERROR(INDEX('Hoja de Trabajo para listado'!$A$155:$Z$1048576,MATCH($A445,'Hoja de Trabajo para listado'!$A$155:$A$1048576,0),MATCH((CUADRO!H$5&amp;$E445),'Hoja de Trabajo para listado'!$A$151:$Z$151,0)),0)+IFERROR(INDEX('Hoja de Trabajo para listado'!$AB$155:$BA$1048576,MATCH($A445,'Hoja de Trabajo para listado'!$AB$155:$AB$1048576,0),MATCH((CUADRO!H$5&amp;$E445),'Hoja de Trabajo para listado'!$AB$151:$BA$151,0)),0)+IFERROR(INDEX('Hoja de Trabajo para listado'!$BC$155:$CB$1048576,MATCH($A445,'Hoja de Trabajo para listado'!$BC$155:$BC$1048576,0),MATCH((CUADRO!H$5&amp;$E445),'Hoja de Trabajo para listado'!$BC$151:$CB$151,0)),0)+IFERROR(INDEX('Hoja de Trabajo para listado'!$DE$153:$DG$274,MATCH($A445,'Hoja de Trabajo para listado'!$DE$153:$DE$1048576,0),MATCH((CUADRO!H$5&amp;$E445),'Hoja de Trabajo para listado'!$DE$151:$DG$151,0)),0)+IFERROR(INDEX('Hoja de Trabajo para listado'!$CD$155:$DC$1048576,MATCH($A445,'Hoja de Trabajo para listado'!$CD$155:$CD$1048576,0),MATCH((CUADRO!H$5&amp;$E445),'Hoja de Trabajo para listado'!$CD$151:$DC$151,0)),0)</f>
        <v>0</v>
      </c>
      <c r="I445" s="243">
        <f ca="1">+IFERROR(INDEX('Hoja de Trabajo para listado'!$A$155:$Z$1048576,MATCH($A445,'Hoja de Trabajo para listado'!$A$155:$A$1048576,0),MATCH((CUADRO!I$5&amp;$E445),'Hoja de Trabajo para listado'!$A$151:$Z$151,0)),0)+IFERROR(INDEX('Hoja de Trabajo para listado'!$AB$155:$BA$1048576,MATCH($A445,'Hoja de Trabajo para listado'!$AB$155:$AB$1048576,0),MATCH((CUADRO!I$5&amp;$E445),'Hoja de Trabajo para listado'!$AB$151:$BA$151,0)),0)+IFERROR(INDEX('Hoja de Trabajo para listado'!$BC$155:$CB$1048576,MATCH($A445,'Hoja de Trabajo para listado'!$BC$155:$BC$1048576,0),MATCH((CUADRO!I$5&amp;$E445),'Hoja de Trabajo para listado'!$BC$151:$CB$151,0)),0)+IFERROR(INDEX('Hoja de Trabajo para listado'!$DE$153:$DG$274,MATCH($A445,'Hoja de Trabajo para listado'!$DE$153:$DE$1048576,0),MATCH((CUADRO!I$5&amp;$E445),'Hoja de Trabajo para listado'!$DE$151:$DG$151,0)),0)+IFERROR(INDEX('Hoja de Trabajo para listado'!$CD$155:$DC$1048576,MATCH($A445,'Hoja de Trabajo para listado'!$CD$155:$CD$1048576,0),MATCH((CUADRO!I$5&amp;$E445),'Hoja de Trabajo para listado'!$CD$151:$DC$151,0)),0)</f>
        <v>0</v>
      </c>
      <c r="J445" s="243">
        <f ca="1">+IFERROR(INDEX('Hoja de Trabajo para listado'!$A$155:$Z$1048576,MATCH($A445,'Hoja de Trabajo para listado'!$A$155:$A$1048576,0),MATCH((CUADRO!J$5&amp;$E445),'Hoja de Trabajo para listado'!$A$151:$Z$151,0)),0)+IFERROR(INDEX('Hoja de Trabajo para listado'!$AB$155:$BA$1048576,MATCH($A445,'Hoja de Trabajo para listado'!$AB$155:$AB$1048576,0),MATCH((CUADRO!J$5&amp;$E445),'Hoja de Trabajo para listado'!$AB$151:$BA$151,0)),0)+IFERROR(INDEX('Hoja de Trabajo para listado'!$BC$155:$CB$1048576,MATCH($A445,'Hoja de Trabajo para listado'!$BC$155:$BC$1048576,0),MATCH((CUADRO!J$5&amp;$E445),'Hoja de Trabajo para listado'!$BC$151:$CB$151,0)),0)+IFERROR(INDEX('Hoja de Trabajo para listado'!$DE$153:$DG$274,MATCH($A445,'Hoja de Trabajo para listado'!$DE$153:$DE$1048576,0),MATCH((CUADRO!J$5&amp;$E445),'Hoja de Trabajo para listado'!$DE$151:$DG$151,0)),0)+IFERROR(INDEX('Hoja de Trabajo para listado'!$CD$155:$DC$1048576,MATCH($A445,'Hoja de Trabajo para listado'!$CD$155:$CD$1048576,0),MATCH((CUADRO!J$5&amp;$E445),'Hoja de Trabajo para listado'!$CD$151:$DC$151,0)),0)</f>
        <v>0</v>
      </c>
      <c r="K445" s="243">
        <f ca="1">+IFERROR(INDEX('Hoja de Trabajo para listado'!$A$155:$Z$1048576,MATCH($A445,'Hoja de Trabajo para listado'!$A$155:$A$1048576,0),MATCH((CUADRO!K$5&amp;$E445),'Hoja de Trabajo para listado'!$A$151:$Z$151,0)),0)+IFERROR(INDEX('Hoja de Trabajo para listado'!$AB$155:$BA$1048576,MATCH($A445,'Hoja de Trabajo para listado'!$AB$155:$AB$1048576,0),MATCH((CUADRO!K$5&amp;$E445),'Hoja de Trabajo para listado'!$AB$151:$BA$151,0)),0)+IFERROR(INDEX('Hoja de Trabajo para listado'!$BC$155:$CB$1048576,MATCH($A445,'Hoja de Trabajo para listado'!$BC$155:$BC$1048576,0),MATCH((CUADRO!K$5&amp;$E445),'Hoja de Trabajo para listado'!$BC$151:$CB$151,0)),0)+IFERROR(INDEX('Hoja de Trabajo para listado'!$DE$153:$DG$274,MATCH($A445,'Hoja de Trabajo para listado'!$DE$153:$DE$1048576,0),MATCH((CUADRO!K$5&amp;$E445),'Hoja de Trabajo para listado'!$DE$151:$DG$151,0)),0)+IFERROR(INDEX('Hoja de Trabajo para listado'!$CD$155:$DC$1048576,MATCH($A445,'Hoja de Trabajo para listado'!$CD$155:$CD$1048576,0),MATCH((CUADRO!K$5&amp;$E445),'Hoja de Trabajo para listado'!$CD$151:$DC$151,0)),0)</f>
        <v>0</v>
      </c>
      <c r="L445" s="243">
        <f ca="1">+IFERROR(INDEX('Hoja de Trabajo para listado'!$A$155:$Z$1048576,MATCH($A445,'Hoja de Trabajo para listado'!$A$155:$A$1048576,0),MATCH((CUADRO!L$5&amp;$E445),'Hoja de Trabajo para listado'!$A$151:$Z$151,0)),0)+IFERROR(INDEX('Hoja de Trabajo para listado'!$AB$155:$BA$1048576,MATCH($A445,'Hoja de Trabajo para listado'!$AB$155:$AB$1048576,0),MATCH((CUADRO!L$5&amp;$E445),'Hoja de Trabajo para listado'!$AB$151:$BA$151,0)),0)+IFERROR(INDEX('Hoja de Trabajo para listado'!$BC$155:$CB$1048576,MATCH($A445,'Hoja de Trabajo para listado'!$BC$155:$BC$1048576,0),MATCH((CUADRO!L$5&amp;$E445),'Hoja de Trabajo para listado'!$BC$151:$CB$151,0)),0)+IFERROR(INDEX('Hoja de Trabajo para listado'!$DE$153:$DG$274,MATCH($A445,'Hoja de Trabajo para listado'!$DE$153:$DE$1048576,0),MATCH((CUADRO!L$5&amp;$E445),'Hoja de Trabajo para listado'!$DE$151:$DG$151,0)),0)+IFERROR(INDEX('Hoja de Trabajo para listado'!$CD$155:$DC$1048576,MATCH($A445,'Hoja de Trabajo para listado'!$CD$155:$CD$1048576,0),MATCH((CUADRO!L$5&amp;$E445),'Hoja de Trabajo para listado'!$CD$151:$DC$151,0)),0)</f>
        <v>0</v>
      </c>
      <c r="M445" s="243">
        <f ca="1">+IFERROR(INDEX('Hoja de Trabajo para listado'!$A$155:$Z$1048576,MATCH($A445,'Hoja de Trabajo para listado'!$A$155:$A$1048576,0),MATCH((CUADRO!M$5&amp;$E445),'Hoja de Trabajo para listado'!$A$151:$Z$151,0)),0)+IFERROR(INDEX('Hoja de Trabajo para listado'!$AB$155:$BA$1048576,MATCH($A445,'Hoja de Trabajo para listado'!$AB$155:$AB$1048576,0),MATCH((CUADRO!M$5&amp;$E445),'Hoja de Trabajo para listado'!$AB$151:$BA$151,0)),0)+IFERROR(INDEX('Hoja de Trabajo para listado'!$BC$155:$CB$1048576,MATCH($A445,'Hoja de Trabajo para listado'!$BC$155:$BC$1048576,0),MATCH((CUADRO!M$5&amp;$E445),'Hoja de Trabajo para listado'!$BC$151:$CB$151,0)),0)+IFERROR(INDEX('Hoja de Trabajo para listado'!$DE$153:$DG$274,MATCH($A445,'Hoja de Trabajo para listado'!$DE$153:$DE$1048576,0),MATCH((CUADRO!M$5&amp;$E445),'Hoja de Trabajo para listado'!$DE$151:$DG$151,0)),0)+IFERROR(INDEX('Hoja de Trabajo para listado'!$CD$155:$DC$1048576,MATCH($A445,'Hoja de Trabajo para listado'!$CD$155:$CD$1048576,0),MATCH((CUADRO!M$5&amp;$E445),'Hoja de Trabajo para listado'!$CD$151:$DC$151,0)),0)</f>
        <v>0</v>
      </c>
      <c r="N445" s="243">
        <f ca="1">+IFERROR(INDEX('Hoja de Trabajo para listado'!$A$155:$Z$1048576,MATCH($A445,'Hoja de Trabajo para listado'!$A$155:$A$1048576,0),MATCH((CUADRO!N$5&amp;$E445),'Hoja de Trabajo para listado'!$A$151:$Z$151,0)),0)+IFERROR(INDEX('Hoja de Trabajo para listado'!$AB$155:$BA$1048576,MATCH($A445,'Hoja de Trabajo para listado'!$AB$155:$AB$1048576,0),MATCH((CUADRO!N$5&amp;$E445),'Hoja de Trabajo para listado'!$AB$151:$BA$151,0)),0)+IFERROR(INDEX('Hoja de Trabajo para listado'!$BC$155:$CB$1048576,MATCH($A445,'Hoja de Trabajo para listado'!$BC$155:$BC$1048576,0),MATCH((CUADRO!N$5&amp;$E445),'Hoja de Trabajo para listado'!$BC$151:$CB$151,0)),0)+IFERROR(INDEX('Hoja de Trabajo para listado'!$DE$153:$DG$274,MATCH($A445,'Hoja de Trabajo para listado'!$DE$153:$DE$1048576,0),MATCH((CUADRO!N$5&amp;$E445),'Hoja de Trabajo para listado'!$DE$151:$DG$151,0)),0)+IFERROR(INDEX('Hoja de Trabajo para listado'!$CD$155:$DC$1048576,MATCH($A445,'Hoja de Trabajo para listado'!$CD$155:$CD$1048576,0),MATCH((CUADRO!N$5&amp;$E445),'Hoja de Trabajo para listado'!$CD$151:$DC$151,0)),0)</f>
        <v>0</v>
      </c>
      <c r="O445" s="243">
        <f ca="1">+IFERROR(INDEX('Hoja de Trabajo para listado'!$A$155:$Z$1048576,MATCH($A445,'Hoja de Trabajo para listado'!$A$155:$A$1048576,0),MATCH((CUADRO!O$5&amp;$E445),'Hoja de Trabajo para listado'!$A$151:$Z$151,0)),0)+IFERROR(INDEX('Hoja de Trabajo para listado'!$AB$155:$BA$1048576,MATCH($A445,'Hoja de Trabajo para listado'!$AB$155:$AB$1048576,0),MATCH((CUADRO!O$5&amp;$E445),'Hoja de Trabajo para listado'!$AB$151:$BA$151,0)),0)+IFERROR(INDEX('Hoja de Trabajo para listado'!$BC$155:$CB$1048576,MATCH($A445,'Hoja de Trabajo para listado'!$BC$155:$BC$1048576,0),MATCH((CUADRO!O$5&amp;$E445),'Hoja de Trabajo para listado'!$BC$151:$CB$151,0)),0)+IFERROR(INDEX('Hoja de Trabajo para listado'!$DE$153:$DG$274,MATCH($A445,'Hoja de Trabajo para listado'!$DE$153:$DE$1048576,0),MATCH((CUADRO!O$5&amp;$E445),'Hoja de Trabajo para listado'!$DE$151:$DG$151,0)),0)+IFERROR(INDEX('Hoja de Trabajo para listado'!$CD$155:$DC$1048576,MATCH($A445,'Hoja de Trabajo para listado'!$CD$155:$CD$1048576,0),MATCH((CUADRO!O$5&amp;$E445),'Hoja de Trabajo para listado'!$CD$151:$DC$151,0)),0)</f>
        <v>0</v>
      </c>
      <c r="P445" s="243">
        <f ca="1">+IFERROR(INDEX('Hoja de Trabajo para listado'!$A$155:$Z$1048576,MATCH($A445,'Hoja de Trabajo para listado'!$A$155:$A$1048576,0),MATCH((CUADRO!P$5&amp;$E445),'Hoja de Trabajo para listado'!$A$151:$Z$151,0)),0)+IFERROR(INDEX('Hoja de Trabajo para listado'!$AB$155:$BA$1048576,MATCH($A445,'Hoja de Trabajo para listado'!$AB$155:$AB$1048576,0),MATCH((CUADRO!P$5&amp;$E445),'Hoja de Trabajo para listado'!$AB$151:$BA$151,0)),0)+IFERROR(INDEX('Hoja de Trabajo para listado'!$BC$155:$CB$1048576,MATCH($A445,'Hoja de Trabajo para listado'!$BC$155:$BC$1048576,0),MATCH((CUADRO!P$5&amp;$E445),'Hoja de Trabajo para listado'!$BC$151:$CB$151,0)),0)+IFERROR(INDEX('Hoja de Trabajo para listado'!$DE$153:$DG$274,MATCH($A445,'Hoja de Trabajo para listado'!$DE$153:$DE$1048576,0),MATCH((CUADRO!P$5&amp;$E445),'Hoja de Trabajo para listado'!$DE$151:$DG$151,0)),0)+IFERROR(INDEX('Hoja de Trabajo para listado'!$CD$155:$DC$1048576,MATCH($A445,'Hoja de Trabajo para listado'!$CD$155:$CD$1048576,0),MATCH((CUADRO!P$5&amp;$E445),'Hoja de Trabajo para listado'!$CD$151:$DC$151,0)),0)</f>
        <v>0</v>
      </c>
      <c r="Q445" s="243">
        <f ca="1">+IFERROR(INDEX('Hoja de Trabajo para listado'!$A$155:$Z$1048576,MATCH($A445,'Hoja de Trabajo para listado'!$A$155:$A$1048576,0),MATCH((CUADRO!Q$5&amp;$E445),'Hoja de Trabajo para listado'!$A$151:$Z$151,0)),0)+IFERROR(INDEX('Hoja de Trabajo para listado'!$AB$155:$BA$1048576,MATCH($A445,'Hoja de Trabajo para listado'!$AB$155:$AB$1048576,0),MATCH((CUADRO!Q$5&amp;$E445),'Hoja de Trabajo para listado'!$AB$151:$BA$151,0)),0)+IFERROR(INDEX('Hoja de Trabajo para listado'!$BC$155:$CB$1048576,MATCH($A445,'Hoja de Trabajo para listado'!$BC$155:$BC$1048576,0),MATCH((CUADRO!Q$5&amp;$E445),'Hoja de Trabajo para listado'!$BC$151:$CB$151,0)),0)+IFERROR(INDEX('Hoja de Trabajo para listado'!$DE$153:$DG$274,MATCH($A445,'Hoja de Trabajo para listado'!$DE$153:$DE$1048576,0),MATCH((CUADRO!Q$5&amp;$E445),'Hoja de Trabajo para listado'!$DE$151:$DG$151,0)),0)+IFERROR(INDEX('Hoja de Trabajo para listado'!$CD$155:$DC$1048576,MATCH($A445,'Hoja de Trabajo para listado'!$CD$155:$CD$1048576,0),MATCH((CUADRO!Q$5&amp;$E445),'Hoja de Trabajo para listado'!$CD$151:$DC$151,0)),0)</f>
        <v>0</v>
      </c>
      <c r="R445" s="243">
        <f t="shared" ca="1" si="15"/>
        <v>0</v>
      </c>
      <c r="S445" s="249">
        <f ca="1">+R444+R445</f>
        <v>0</v>
      </c>
      <c r="T445" s="243">
        <f ca="1">+S445</f>
        <v>0</v>
      </c>
      <c r="U445" s="242">
        <f t="shared" si="16"/>
        <v>2</v>
      </c>
      <c r="V445" s="333" t="str">
        <f>+VLOOKUP(A445,bd_lista!$A$3:$E$590,5,FALSE)</f>
        <v>Gobiernos Autonomos Municipales</v>
      </c>
      <c r="W445" s="384"/>
      <c r="X445" s="242">
        <f>+VLOOKUP(A445,[3]Sheet1!$A$13:$D$744,4,FALSE)</f>
        <v>0</v>
      </c>
      <c r="Y445" s="242" t="e">
        <f>+VLOOKUP(X445,bd_lista!$A$3:$C$590,3,FALSE)</f>
        <v>#N/A</v>
      </c>
      <c r="Z445" s="292"/>
      <c r="AA445" s="293"/>
    </row>
    <row r="446" spans="1:27" customFormat="1" ht="15" hidden="1" customHeight="1">
      <c r="A446" s="32">
        <v>1105</v>
      </c>
      <c r="B446" s="388">
        <f>+A446</f>
        <v>1105</v>
      </c>
      <c r="C446" s="247" t="str">
        <f>+VLOOKUP(A446,bd_lista!$A$3:$C$590,3,FALSE)</f>
        <v>Gobierno Autónomo Municipal de Tarvita (Villa Orías)</v>
      </c>
      <c r="D446" s="385" t="str">
        <f>+C446</f>
        <v>Gobierno Autónomo Municipal de Tarvita (Villa Orías)</v>
      </c>
      <c r="E446" s="242" t="s">
        <v>1304</v>
      </c>
      <c r="F446" s="243">
        <f ca="1">+IFERROR(INDEX('Hoja de Trabajo para listado'!$A$155:$Z$1048576,MATCH($A446,'Hoja de Trabajo para listado'!$A$155:$A$1048576,0),MATCH((CUADRO!F$5&amp;$E446),'Hoja de Trabajo para listado'!$A$151:$Z$151,0)),0)+IFERROR(INDEX('Hoja de Trabajo para listado'!$AB$155:$BA$1048576,MATCH($A446,'Hoja de Trabajo para listado'!$AB$155:$AB$1048576,0),MATCH((CUADRO!F$5&amp;$E446),'Hoja de Trabajo para listado'!$AB$151:$BA$151,0)),0)+IFERROR(INDEX('Hoja de Trabajo para listado'!$BC$155:$CB$1048576,MATCH($A446,'Hoja de Trabajo para listado'!$BC$155:$BC$1048576,0),MATCH((CUADRO!F$5&amp;$E446),'Hoja de Trabajo para listado'!$BC$151:$CB$151,0)),0)+IFERROR(INDEX('Hoja de Trabajo para listado'!$DE$153:$DG$274,MATCH($A446,'Hoja de Trabajo para listado'!$DE$153:$DE$1048576,0),MATCH((CUADRO!F$5&amp;$E446),'Hoja de Trabajo para listado'!$DE$151:$DG$151,0)),0)+IFERROR(INDEX('Hoja de Trabajo para listado'!$CD$155:$DC$1048576,MATCH($A446,'Hoja de Trabajo para listado'!$CD$155:$CD$1048576,0),MATCH((CUADRO!F$5&amp;$E446),'Hoja de Trabajo para listado'!$CD$151:$DC$151,0)),0)</f>
        <v>0</v>
      </c>
      <c r="G446" s="243">
        <f ca="1">+IFERROR(INDEX('Hoja de Trabajo para listado'!$A$155:$Z$1048576,MATCH($A446,'Hoja de Trabajo para listado'!$A$155:$A$1048576,0),MATCH((CUADRO!G$5&amp;$E446),'Hoja de Trabajo para listado'!$A$151:$Z$151,0)),0)+IFERROR(INDEX('Hoja de Trabajo para listado'!$AB$155:$BA$1048576,MATCH($A446,'Hoja de Trabajo para listado'!$AB$155:$AB$1048576,0),MATCH((CUADRO!G$5&amp;$E446),'Hoja de Trabajo para listado'!$AB$151:$BA$151,0)),0)+IFERROR(INDEX('Hoja de Trabajo para listado'!$BC$155:$CB$1048576,MATCH($A446,'Hoja de Trabajo para listado'!$BC$155:$BC$1048576,0),MATCH((CUADRO!G$5&amp;$E446),'Hoja de Trabajo para listado'!$BC$151:$CB$151,0)),0)+IFERROR(INDEX('Hoja de Trabajo para listado'!$DE$153:$DG$274,MATCH($A446,'Hoja de Trabajo para listado'!$DE$153:$DE$1048576,0),MATCH((CUADRO!G$5&amp;$E446),'Hoja de Trabajo para listado'!$DE$151:$DG$151,0)),0)+IFERROR(INDEX('Hoja de Trabajo para listado'!$CD$155:$DC$1048576,MATCH($A446,'Hoja de Trabajo para listado'!$CD$155:$CD$1048576,0),MATCH((CUADRO!G$5&amp;$E446),'Hoja de Trabajo para listado'!$CD$151:$DC$151,0)),0)</f>
        <v>0</v>
      </c>
      <c r="H446" s="243">
        <f ca="1">+IFERROR(INDEX('Hoja de Trabajo para listado'!$A$155:$Z$1048576,MATCH($A446,'Hoja de Trabajo para listado'!$A$155:$A$1048576,0),MATCH((CUADRO!H$5&amp;$E446),'Hoja de Trabajo para listado'!$A$151:$Z$151,0)),0)+IFERROR(INDEX('Hoja de Trabajo para listado'!$AB$155:$BA$1048576,MATCH($A446,'Hoja de Trabajo para listado'!$AB$155:$AB$1048576,0),MATCH((CUADRO!H$5&amp;$E446),'Hoja de Trabajo para listado'!$AB$151:$BA$151,0)),0)+IFERROR(INDEX('Hoja de Trabajo para listado'!$BC$155:$CB$1048576,MATCH($A446,'Hoja de Trabajo para listado'!$BC$155:$BC$1048576,0),MATCH((CUADRO!H$5&amp;$E446),'Hoja de Trabajo para listado'!$BC$151:$CB$151,0)),0)+IFERROR(INDEX('Hoja de Trabajo para listado'!$DE$153:$DG$274,MATCH($A446,'Hoja de Trabajo para listado'!$DE$153:$DE$1048576,0),MATCH((CUADRO!H$5&amp;$E446),'Hoja de Trabajo para listado'!$DE$151:$DG$151,0)),0)+IFERROR(INDEX('Hoja de Trabajo para listado'!$CD$155:$DC$1048576,MATCH($A446,'Hoja de Trabajo para listado'!$CD$155:$CD$1048576,0),MATCH((CUADRO!H$5&amp;$E446),'Hoja de Trabajo para listado'!$CD$151:$DC$151,0)),0)</f>
        <v>0</v>
      </c>
      <c r="I446" s="243">
        <f ca="1">+IFERROR(INDEX('Hoja de Trabajo para listado'!$A$155:$Z$1048576,MATCH($A446,'Hoja de Trabajo para listado'!$A$155:$A$1048576,0),MATCH((CUADRO!I$5&amp;$E446),'Hoja de Trabajo para listado'!$A$151:$Z$151,0)),0)+IFERROR(INDEX('Hoja de Trabajo para listado'!$AB$155:$BA$1048576,MATCH($A446,'Hoja de Trabajo para listado'!$AB$155:$AB$1048576,0),MATCH((CUADRO!I$5&amp;$E446),'Hoja de Trabajo para listado'!$AB$151:$BA$151,0)),0)+IFERROR(INDEX('Hoja de Trabajo para listado'!$BC$155:$CB$1048576,MATCH($A446,'Hoja de Trabajo para listado'!$BC$155:$BC$1048576,0),MATCH((CUADRO!I$5&amp;$E446),'Hoja de Trabajo para listado'!$BC$151:$CB$151,0)),0)+IFERROR(INDEX('Hoja de Trabajo para listado'!$DE$153:$DG$274,MATCH($A446,'Hoja de Trabajo para listado'!$DE$153:$DE$1048576,0),MATCH((CUADRO!I$5&amp;$E446),'Hoja de Trabajo para listado'!$DE$151:$DG$151,0)),0)+IFERROR(INDEX('Hoja de Trabajo para listado'!$CD$155:$DC$1048576,MATCH($A446,'Hoja de Trabajo para listado'!$CD$155:$CD$1048576,0),MATCH((CUADRO!I$5&amp;$E446),'Hoja de Trabajo para listado'!$CD$151:$DC$151,0)),0)</f>
        <v>0</v>
      </c>
      <c r="J446" s="243">
        <f ca="1">+IFERROR(INDEX('Hoja de Trabajo para listado'!$A$155:$Z$1048576,MATCH($A446,'Hoja de Trabajo para listado'!$A$155:$A$1048576,0),MATCH((CUADRO!J$5&amp;$E446),'Hoja de Trabajo para listado'!$A$151:$Z$151,0)),0)+IFERROR(INDEX('Hoja de Trabajo para listado'!$AB$155:$BA$1048576,MATCH($A446,'Hoja de Trabajo para listado'!$AB$155:$AB$1048576,0),MATCH((CUADRO!J$5&amp;$E446),'Hoja de Trabajo para listado'!$AB$151:$BA$151,0)),0)+IFERROR(INDEX('Hoja de Trabajo para listado'!$BC$155:$CB$1048576,MATCH($A446,'Hoja de Trabajo para listado'!$BC$155:$BC$1048576,0),MATCH((CUADRO!J$5&amp;$E446),'Hoja de Trabajo para listado'!$BC$151:$CB$151,0)),0)+IFERROR(INDEX('Hoja de Trabajo para listado'!$DE$153:$DG$274,MATCH($A446,'Hoja de Trabajo para listado'!$DE$153:$DE$1048576,0),MATCH((CUADRO!J$5&amp;$E446),'Hoja de Trabajo para listado'!$DE$151:$DG$151,0)),0)+IFERROR(INDEX('Hoja de Trabajo para listado'!$CD$155:$DC$1048576,MATCH($A446,'Hoja de Trabajo para listado'!$CD$155:$CD$1048576,0),MATCH((CUADRO!J$5&amp;$E446),'Hoja de Trabajo para listado'!$CD$151:$DC$151,0)),0)</f>
        <v>0</v>
      </c>
      <c r="K446" s="243">
        <f ca="1">+IFERROR(INDEX('Hoja de Trabajo para listado'!$A$155:$Z$1048576,MATCH($A446,'Hoja de Trabajo para listado'!$A$155:$A$1048576,0),MATCH((CUADRO!K$5&amp;$E446),'Hoja de Trabajo para listado'!$A$151:$Z$151,0)),0)+IFERROR(INDEX('Hoja de Trabajo para listado'!$AB$155:$BA$1048576,MATCH($A446,'Hoja de Trabajo para listado'!$AB$155:$AB$1048576,0),MATCH((CUADRO!K$5&amp;$E446),'Hoja de Trabajo para listado'!$AB$151:$BA$151,0)),0)+IFERROR(INDEX('Hoja de Trabajo para listado'!$BC$155:$CB$1048576,MATCH($A446,'Hoja de Trabajo para listado'!$BC$155:$BC$1048576,0),MATCH((CUADRO!K$5&amp;$E446),'Hoja de Trabajo para listado'!$BC$151:$CB$151,0)),0)+IFERROR(INDEX('Hoja de Trabajo para listado'!$DE$153:$DG$274,MATCH($A446,'Hoja de Trabajo para listado'!$DE$153:$DE$1048576,0),MATCH((CUADRO!K$5&amp;$E446),'Hoja de Trabajo para listado'!$DE$151:$DG$151,0)),0)+IFERROR(INDEX('Hoja de Trabajo para listado'!$CD$155:$DC$1048576,MATCH($A446,'Hoja de Trabajo para listado'!$CD$155:$CD$1048576,0),MATCH((CUADRO!K$5&amp;$E446),'Hoja de Trabajo para listado'!$CD$151:$DC$151,0)),0)</f>
        <v>0</v>
      </c>
      <c r="L446" s="243">
        <f ca="1">+IFERROR(INDEX('Hoja de Trabajo para listado'!$A$155:$Z$1048576,MATCH($A446,'Hoja de Trabajo para listado'!$A$155:$A$1048576,0),MATCH((CUADRO!L$5&amp;$E446),'Hoja de Trabajo para listado'!$A$151:$Z$151,0)),0)+IFERROR(INDEX('Hoja de Trabajo para listado'!$AB$155:$BA$1048576,MATCH($A446,'Hoja de Trabajo para listado'!$AB$155:$AB$1048576,0),MATCH((CUADRO!L$5&amp;$E446),'Hoja de Trabajo para listado'!$AB$151:$BA$151,0)),0)+IFERROR(INDEX('Hoja de Trabajo para listado'!$BC$155:$CB$1048576,MATCH($A446,'Hoja de Trabajo para listado'!$BC$155:$BC$1048576,0),MATCH((CUADRO!L$5&amp;$E446),'Hoja de Trabajo para listado'!$BC$151:$CB$151,0)),0)+IFERROR(INDEX('Hoja de Trabajo para listado'!$DE$153:$DG$274,MATCH($A446,'Hoja de Trabajo para listado'!$DE$153:$DE$1048576,0),MATCH((CUADRO!L$5&amp;$E446),'Hoja de Trabajo para listado'!$DE$151:$DG$151,0)),0)+IFERROR(INDEX('Hoja de Trabajo para listado'!$CD$155:$DC$1048576,MATCH($A446,'Hoja de Trabajo para listado'!$CD$155:$CD$1048576,0),MATCH((CUADRO!L$5&amp;$E446),'Hoja de Trabajo para listado'!$CD$151:$DC$151,0)),0)</f>
        <v>0</v>
      </c>
      <c r="M446" s="243">
        <f ca="1">+IFERROR(INDEX('Hoja de Trabajo para listado'!$A$155:$Z$1048576,MATCH($A446,'Hoja de Trabajo para listado'!$A$155:$A$1048576,0),MATCH((CUADRO!M$5&amp;$E446),'Hoja de Trabajo para listado'!$A$151:$Z$151,0)),0)+IFERROR(INDEX('Hoja de Trabajo para listado'!$AB$155:$BA$1048576,MATCH($A446,'Hoja de Trabajo para listado'!$AB$155:$AB$1048576,0),MATCH((CUADRO!M$5&amp;$E446),'Hoja de Trabajo para listado'!$AB$151:$BA$151,0)),0)+IFERROR(INDEX('Hoja de Trabajo para listado'!$BC$155:$CB$1048576,MATCH($A446,'Hoja de Trabajo para listado'!$BC$155:$BC$1048576,0),MATCH((CUADRO!M$5&amp;$E446),'Hoja de Trabajo para listado'!$BC$151:$CB$151,0)),0)+IFERROR(INDEX('Hoja de Trabajo para listado'!$DE$153:$DG$274,MATCH($A446,'Hoja de Trabajo para listado'!$DE$153:$DE$1048576,0),MATCH((CUADRO!M$5&amp;$E446),'Hoja de Trabajo para listado'!$DE$151:$DG$151,0)),0)+IFERROR(INDEX('Hoja de Trabajo para listado'!$CD$155:$DC$1048576,MATCH($A446,'Hoja de Trabajo para listado'!$CD$155:$CD$1048576,0),MATCH((CUADRO!M$5&amp;$E446),'Hoja de Trabajo para listado'!$CD$151:$DC$151,0)),0)</f>
        <v>0</v>
      </c>
      <c r="N446" s="243">
        <f ca="1">+IFERROR(INDEX('Hoja de Trabajo para listado'!$A$155:$Z$1048576,MATCH($A446,'Hoja de Trabajo para listado'!$A$155:$A$1048576,0),MATCH((CUADRO!N$5&amp;$E446),'Hoja de Trabajo para listado'!$A$151:$Z$151,0)),0)+IFERROR(INDEX('Hoja de Trabajo para listado'!$AB$155:$BA$1048576,MATCH($A446,'Hoja de Trabajo para listado'!$AB$155:$AB$1048576,0),MATCH((CUADRO!N$5&amp;$E446),'Hoja de Trabajo para listado'!$AB$151:$BA$151,0)),0)+IFERROR(INDEX('Hoja de Trabajo para listado'!$BC$155:$CB$1048576,MATCH($A446,'Hoja de Trabajo para listado'!$BC$155:$BC$1048576,0),MATCH((CUADRO!N$5&amp;$E446),'Hoja de Trabajo para listado'!$BC$151:$CB$151,0)),0)+IFERROR(INDEX('Hoja de Trabajo para listado'!$DE$153:$DG$274,MATCH($A446,'Hoja de Trabajo para listado'!$DE$153:$DE$1048576,0),MATCH((CUADRO!N$5&amp;$E446),'Hoja de Trabajo para listado'!$DE$151:$DG$151,0)),0)+IFERROR(INDEX('Hoja de Trabajo para listado'!$CD$155:$DC$1048576,MATCH($A446,'Hoja de Trabajo para listado'!$CD$155:$CD$1048576,0),MATCH((CUADRO!N$5&amp;$E446),'Hoja de Trabajo para listado'!$CD$151:$DC$151,0)),0)</f>
        <v>0</v>
      </c>
      <c r="O446" s="243">
        <f ca="1">+IFERROR(INDEX('Hoja de Trabajo para listado'!$A$155:$Z$1048576,MATCH($A446,'Hoja de Trabajo para listado'!$A$155:$A$1048576,0),MATCH((CUADRO!O$5&amp;$E446),'Hoja de Trabajo para listado'!$A$151:$Z$151,0)),0)+IFERROR(INDEX('Hoja de Trabajo para listado'!$AB$155:$BA$1048576,MATCH($A446,'Hoja de Trabajo para listado'!$AB$155:$AB$1048576,0),MATCH((CUADRO!O$5&amp;$E446),'Hoja de Trabajo para listado'!$AB$151:$BA$151,0)),0)+IFERROR(INDEX('Hoja de Trabajo para listado'!$BC$155:$CB$1048576,MATCH($A446,'Hoja de Trabajo para listado'!$BC$155:$BC$1048576,0),MATCH((CUADRO!O$5&amp;$E446),'Hoja de Trabajo para listado'!$BC$151:$CB$151,0)),0)+IFERROR(INDEX('Hoja de Trabajo para listado'!$DE$153:$DG$274,MATCH($A446,'Hoja de Trabajo para listado'!$DE$153:$DE$1048576,0),MATCH((CUADRO!O$5&amp;$E446),'Hoja de Trabajo para listado'!$DE$151:$DG$151,0)),0)+IFERROR(INDEX('Hoja de Trabajo para listado'!$CD$155:$DC$1048576,MATCH($A446,'Hoja de Trabajo para listado'!$CD$155:$CD$1048576,0),MATCH((CUADRO!O$5&amp;$E446),'Hoja de Trabajo para listado'!$CD$151:$DC$151,0)),0)</f>
        <v>0</v>
      </c>
      <c r="P446" s="243">
        <f ca="1">+IFERROR(INDEX('Hoja de Trabajo para listado'!$A$155:$Z$1048576,MATCH($A446,'Hoja de Trabajo para listado'!$A$155:$A$1048576,0),MATCH((CUADRO!P$5&amp;$E446),'Hoja de Trabajo para listado'!$A$151:$Z$151,0)),0)+IFERROR(INDEX('Hoja de Trabajo para listado'!$AB$155:$BA$1048576,MATCH($A446,'Hoja de Trabajo para listado'!$AB$155:$AB$1048576,0),MATCH((CUADRO!P$5&amp;$E446),'Hoja de Trabajo para listado'!$AB$151:$BA$151,0)),0)+IFERROR(INDEX('Hoja de Trabajo para listado'!$BC$155:$CB$1048576,MATCH($A446,'Hoja de Trabajo para listado'!$BC$155:$BC$1048576,0),MATCH((CUADRO!P$5&amp;$E446),'Hoja de Trabajo para listado'!$BC$151:$CB$151,0)),0)+IFERROR(INDEX('Hoja de Trabajo para listado'!$DE$153:$DG$274,MATCH($A446,'Hoja de Trabajo para listado'!$DE$153:$DE$1048576,0),MATCH((CUADRO!P$5&amp;$E446),'Hoja de Trabajo para listado'!$DE$151:$DG$151,0)),0)+IFERROR(INDEX('Hoja de Trabajo para listado'!$CD$155:$DC$1048576,MATCH($A446,'Hoja de Trabajo para listado'!$CD$155:$CD$1048576,0),MATCH((CUADRO!P$5&amp;$E446),'Hoja de Trabajo para listado'!$CD$151:$DC$151,0)),0)</f>
        <v>0</v>
      </c>
      <c r="Q446" s="243">
        <f ca="1">+IFERROR(INDEX('Hoja de Trabajo para listado'!$A$155:$Z$1048576,MATCH($A446,'Hoja de Trabajo para listado'!$A$155:$A$1048576,0),MATCH((CUADRO!Q$5&amp;$E446),'Hoja de Trabajo para listado'!$A$151:$Z$151,0)),0)+IFERROR(INDEX('Hoja de Trabajo para listado'!$AB$155:$BA$1048576,MATCH($A446,'Hoja de Trabajo para listado'!$AB$155:$AB$1048576,0),MATCH((CUADRO!Q$5&amp;$E446),'Hoja de Trabajo para listado'!$AB$151:$BA$151,0)),0)+IFERROR(INDEX('Hoja de Trabajo para listado'!$BC$155:$CB$1048576,MATCH($A446,'Hoja de Trabajo para listado'!$BC$155:$BC$1048576,0),MATCH((CUADRO!Q$5&amp;$E446),'Hoja de Trabajo para listado'!$BC$151:$CB$151,0)),0)+IFERROR(INDEX('Hoja de Trabajo para listado'!$DE$153:$DG$274,MATCH($A446,'Hoja de Trabajo para listado'!$DE$153:$DE$1048576,0),MATCH((CUADRO!Q$5&amp;$E446),'Hoja de Trabajo para listado'!$DE$151:$DG$151,0)),0)+IFERROR(INDEX('Hoja de Trabajo para listado'!$CD$155:$DC$1048576,MATCH($A446,'Hoja de Trabajo para listado'!$CD$155:$CD$1048576,0),MATCH((CUADRO!Q$5&amp;$E446),'Hoja de Trabajo para listado'!$CD$151:$DC$151,0)),0)</f>
        <v>0</v>
      </c>
      <c r="R446" s="243">
        <f t="shared" ca="1" si="15"/>
        <v>0</v>
      </c>
      <c r="S446" s="249"/>
      <c r="T446" s="243">
        <f ca="1">+T447</f>
        <v>0</v>
      </c>
      <c r="U446" s="242">
        <f t="shared" si="16"/>
        <v>1</v>
      </c>
      <c r="V446" s="333" t="str">
        <f>+VLOOKUP(A446,bd_lista!$A$3:$E$590,5,FALSE)</f>
        <v>Gobiernos Autonomos Municipales</v>
      </c>
      <c r="W446" s="383" t="str">
        <f>+V446</f>
        <v>Gobiernos Autonomos Municipales</v>
      </c>
      <c r="X446" s="242">
        <f>+VLOOKUP(A446,[3]Sheet1!$A$13:$D$744,4,FALSE)</f>
        <v>0</v>
      </c>
      <c r="Y446" s="242" t="e">
        <f>+VLOOKUP(X446,bd_lista!$A$3:$C$590,3,FALSE)</f>
        <v>#N/A</v>
      </c>
      <c r="Z446" s="294">
        <f>+X446</f>
        <v>0</v>
      </c>
      <c r="AA446" s="295" t="e">
        <f>+Y446</f>
        <v>#N/A</v>
      </c>
    </row>
    <row r="447" spans="1:27" customFormat="1" ht="15" hidden="1" customHeight="1">
      <c r="A447" s="32">
        <v>1105</v>
      </c>
      <c r="B447" s="389"/>
      <c r="C447" s="247" t="str">
        <f>+VLOOKUP(A447,bd_lista!$A$3:$C$590,3,FALSE)</f>
        <v>Gobierno Autónomo Municipal de Tarvita (Villa Orías)</v>
      </c>
      <c r="D447" s="386"/>
      <c r="E447" s="244" t="s">
        <v>1305</v>
      </c>
      <c r="F447" s="243">
        <f ca="1">+IFERROR(INDEX('Hoja de Trabajo para listado'!$A$155:$Z$1048576,MATCH($A447,'Hoja de Trabajo para listado'!$A$155:$A$1048576,0),MATCH((CUADRO!F$5&amp;$E447),'Hoja de Trabajo para listado'!$A$151:$Z$151,0)),0)+IFERROR(INDEX('Hoja de Trabajo para listado'!$AB$155:$BA$1048576,MATCH($A447,'Hoja de Trabajo para listado'!$AB$155:$AB$1048576,0),MATCH((CUADRO!F$5&amp;$E447),'Hoja de Trabajo para listado'!$AB$151:$BA$151,0)),0)+IFERROR(INDEX('Hoja de Trabajo para listado'!$BC$155:$CB$1048576,MATCH($A447,'Hoja de Trabajo para listado'!$BC$155:$BC$1048576,0),MATCH((CUADRO!F$5&amp;$E447),'Hoja de Trabajo para listado'!$BC$151:$CB$151,0)),0)+IFERROR(INDEX('Hoja de Trabajo para listado'!$DE$153:$DG$274,MATCH($A447,'Hoja de Trabajo para listado'!$DE$153:$DE$1048576,0),MATCH((CUADRO!F$5&amp;$E447),'Hoja de Trabajo para listado'!$DE$151:$DG$151,0)),0)+IFERROR(INDEX('Hoja de Trabajo para listado'!$CD$155:$DC$1048576,MATCH($A447,'Hoja de Trabajo para listado'!$CD$155:$CD$1048576,0),MATCH((CUADRO!F$5&amp;$E447),'Hoja de Trabajo para listado'!$CD$151:$DC$151,0)),0)</f>
        <v>0</v>
      </c>
      <c r="G447" s="243">
        <f ca="1">+IFERROR(INDEX('Hoja de Trabajo para listado'!$A$155:$Z$1048576,MATCH($A447,'Hoja de Trabajo para listado'!$A$155:$A$1048576,0),MATCH((CUADRO!G$5&amp;$E447),'Hoja de Trabajo para listado'!$A$151:$Z$151,0)),0)+IFERROR(INDEX('Hoja de Trabajo para listado'!$AB$155:$BA$1048576,MATCH($A447,'Hoja de Trabajo para listado'!$AB$155:$AB$1048576,0),MATCH((CUADRO!G$5&amp;$E447),'Hoja de Trabajo para listado'!$AB$151:$BA$151,0)),0)+IFERROR(INDEX('Hoja de Trabajo para listado'!$BC$155:$CB$1048576,MATCH($A447,'Hoja de Trabajo para listado'!$BC$155:$BC$1048576,0),MATCH((CUADRO!G$5&amp;$E447),'Hoja de Trabajo para listado'!$BC$151:$CB$151,0)),0)+IFERROR(INDEX('Hoja de Trabajo para listado'!$DE$153:$DG$274,MATCH($A447,'Hoja de Trabajo para listado'!$DE$153:$DE$1048576,0),MATCH((CUADRO!G$5&amp;$E447),'Hoja de Trabajo para listado'!$DE$151:$DG$151,0)),0)+IFERROR(INDEX('Hoja de Trabajo para listado'!$CD$155:$DC$1048576,MATCH($A447,'Hoja de Trabajo para listado'!$CD$155:$CD$1048576,0),MATCH((CUADRO!G$5&amp;$E447),'Hoja de Trabajo para listado'!$CD$151:$DC$151,0)),0)</f>
        <v>0</v>
      </c>
      <c r="H447" s="243">
        <f ca="1">+IFERROR(INDEX('Hoja de Trabajo para listado'!$A$155:$Z$1048576,MATCH($A447,'Hoja de Trabajo para listado'!$A$155:$A$1048576,0),MATCH((CUADRO!H$5&amp;$E447),'Hoja de Trabajo para listado'!$A$151:$Z$151,0)),0)+IFERROR(INDEX('Hoja de Trabajo para listado'!$AB$155:$BA$1048576,MATCH($A447,'Hoja de Trabajo para listado'!$AB$155:$AB$1048576,0),MATCH((CUADRO!H$5&amp;$E447),'Hoja de Trabajo para listado'!$AB$151:$BA$151,0)),0)+IFERROR(INDEX('Hoja de Trabajo para listado'!$BC$155:$CB$1048576,MATCH($A447,'Hoja de Trabajo para listado'!$BC$155:$BC$1048576,0),MATCH((CUADRO!H$5&amp;$E447),'Hoja de Trabajo para listado'!$BC$151:$CB$151,0)),0)+IFERROR(INDEX('Hoja de Trabajo para listado'!$DE$153:$DG$274,MATCH($A447,'Hoja de Trabajo para listado'!$DE$153:$DE$1048576,0),MATCH((CUADRO!H$5&amp;$E447),'Hoja de Trabajo para listado'!$DE$151:$DG$151,0)),0)+IFERROR(INDEX('Hoja de Trabajo para listado'!$CD$155:$DC$1048576,MATCH($A447,'Hoja de Trabajo para listado'!$CD$155:$CD$1048576,0),MATCH((CUADRO!H$5&amp;$E447),'Hoja de Trabajo para listado'!$CD$151:$DC$151,0)),0)</f>
        <v>0</v>
      </c>
      <c r="I447" s="243">
        <f ca="1">+IFERROR(INDEX('Hoja de Trabajo para listado'!$A$155:$Z$1048576,MATCH($A447,'Hoja de Trabajo para listado'!$A$155:$A$1048576,0),MATCH((CUADRO!I$5&amp;$E447),'Hoja de Trabajo para listado'!$A$151:$Z$151,0)),0)+IFERROR(INDEX('Hoja de Trabajo para listado'!$AB$155:$BA$1048576,MATCH($A447,'Hoja de Trabajo para listado'!$AB$155:$AB$1048576,0),MATCH((CUADRO!I$5&amp;$E447),'Hoja de Trabajo para listado'!$AB$151:$BA$151,0)),0)+IFERROR(INDEX('Hoja de Trabajo para listado'!$BC$155:$CB$1048576,MATCH($A447,'Hoja de Trabajo para listado'!$BC$155:$BC$1048576,0),MATCH((CUADRO!I$5&amp;$E447),'Hoja de Trabajo para listado'!$BC$151:$CB$151,0)),0)+IFERROR(INDEX('Hoja de Trabajo para listado'!$DE$153:$DG$274,MATCH($A447,'Hoja de Trabajo para listado'!$DE$153:$DE$1048576,0),MATCH((CUADRO!I$5&amp;$E447),'Hoja de Trabajo para listado'!$DE$151:$DG$151,0)),0)+IFERROR(INDEX('Hoja de Trabajo para listado'!$CD$155:$DC$1048576,MATCH($A447,'Hoja de Trabajo para listado'!$CD$155:$CD$1048576,0),MATCH((CUADRO!I$5&amp;$E447),'Hoja de Trabajo para listado'!$CD$151:$DC$151,0)),0)</f>
        <v>0</v>
      </c>
      <c r="J447" s="243">
        <f ca="1">+IFERROR(INDEX('Hoja de Trabajo para listado'!$A$155:$Z$1048576,MATCH($A447,'Hoja de Trabajo para listado'!$A$155:$A$1048576,0),MATCH((CUADRO!J$5&amp;$E447),'Hoja de Trabajo para listado'!$A$151:$Z$151,0)),0)+IFERROR(INDEX('Hoja de Trabajo para listado'!$AB$155:$BA$1048576,MATCH($A447,'Hoja de Trabajo para listado'!$AB$155:$AB$1048576,0),MATCH((CUADRO!J$5&amp;$E447),'Hoja de Trabajo para listado'!$AB$151:$BA$151,0)),0)+IFERROR(INDEX('Hoja de Trabajo para listado'!$BC$155:$CB$1048576,MATCH($A447,'Hoja de Trabajo para listado'!$BC$155:$BC$1048576,0),MATCH((CUADRO!J$5&amp;$E447),'Hoja de Trabajo para listado'!$BC$151:$CB$151,0)),0)+IFERROR(INDEX('Hoja de Trabajo para listado'!$DE$153:$DG$274,MATCH($A447,'Hoja de Trabajo para listado'!$DE$153:$DE$1048576,0),MATCH((CUADRO!J$5&amp;$E447),'Hoja de Trabajo para listado'!$DE$151:$DG$151,0)),0)+IFERROR(INDEX('Hoja de Trabajo para listado'!$CD$155:$DC$1048576,MATCH($A447,'Hoja de Trabajo para listado'!$CD$155:$CD$1048576,0),MATCH((CUADRO!J$5&amp;$E447),'Hoja de Trabajo para listado'!$CD$151:$DC$151,0)),0)</f>
        <v>0</v>
      </c>
      <c r="K447" s="243">
        <f ca="1">+IFERROR(INDEX('Hoja de Trabajo para listado'!$A$155:$Z$1048576,MATCH($A447,'Hoja de Trabajo para listado'!$A$155:$A$1048576,0),MATCH((CUADRO!K$5&amp;$E447),'Hoja de Trabajo para listado'!$A$151:$Z$151,0)),0)+IFERROR(INDEX('Hoja de Trabajo para listado'!$AB$155:$BA$1048576,MATCH($A447,'Hoja de Trabajo para listado'!$AB$155:$AB$1048576,0),MATCH((CUADRO!K$5&amp;$E447),'Hoja de Trabajo para listado'!$AB$151:$BA$151,0)),0)+IFERROR(INDEX('Hoja de Trabajo para listado'!$BC$155:$CB$1048576,MATCH($A447,'Hoja de Trabajo para listado'!$BC$155:$BC$1048576,0),MATCH((CUADRO!K$5&amp;$E447),'Hoja de Trabajo para listado'!$BC$151:$CB$151,0)),0)+IFERROR(INDEX('Hoja de Trabajo para listado'!$DE$153:$DG$274,MATCH($A447,'Hoja de Trabajo para listado'!$DE$153:$DE$1048576,0),MATCH((CUADRO!K$5&amp;$E447),'Hoja de Trabajo para listado'!$DE$151:$DG$151,0)),0)+IFERROR(INDEX('Hoja de Trabajo para listado'!$CD$155:$DC$1048576,MATCH($A447,'Hoja de Trabajo para listado'!$CD$155:$CD$1048576,0),MATCH((CUADRO!K$5&amp;$E447),'Hoja de Trabajo para listado'!$CD$151:$DC$151,0)),0)</f>
        <v>0</v>
      </c>
      <c r="L447" s="243">
        <f ca="1">+IFERROR(INDEX('Hoja de Trabajo para listado'!$A$155:$Z$1048576,MATCH($A447,'Hoja de Trabajo para listado'!$A$155:$A$1048576,0),MATCH((CUADRO!L$5&amp;$E447),'Hoja de Trabajo para listado'!$A$151:$Z$151,0)),0)+IFERROR(INDEX('Hoja de Trabajo para listado'!$AB$155:$BA$1048576,MATCH($A447,'Hoja de Trabajo para listado'!$AB$155:$AB$1048576,0),MATCH((CUADRO!L$5&amp;$E447),'Hoja de Trabajo para listado'!$AB$151:$BA$151,0)),0)+IFERROR(INDEX('Hoja de Trabajo para listado'!$BC$155:$CB$1048576,MATCH($A447,'Hoja de Trabajo para listado'!$BC$155:$BC$1048576,0),MATCH((CUADRO!L$5&amp;$E447),'Hoja de Trabajo para listado'!$BC$151:$CB$151,0)),0)+IFERROR(INDEX('Hoja de Trabajo para listado'!$DE$153:$DG$274,MATCH($A447,'Hoja de Trabajo para listado'!$DE$153:$DE$1048576,0),MATCH((CUADRO!L$5&amp;$E447),'Hoja de Trabajo para listado'!$DE$151:$DG$151,0)),0)+IFERROR(INDEX('Hoja de Trabajo para listado'!$CD$155:$DC$1048576,MATCH($A447,'Hoja de Trabajo para listado'!$CD$155:$CD$1048576,0),MATCH((CUADRO!L$5&amp;$E447),'Hoja de Trabajo para listado'!$CD$151:$DC$151,0)),0)</f>
        <v>0</v>
      </c>
      <c r="M447" s="243">
        <f ca="1">+IFERROR(INDEX('Hoja de Trabajo para listado'!$A$155:$Z$1048576,MATCH($A447,'Hoja de Trabajo para listado'!$A$155:$A$1048576,0),MATCH((CUADRO!M$5&amp;$E447),'Hoja de Trabajo para listado'!$A$151:$Z$151,0)),0)+IFERROR(INDEX('Hoja de Trabajo para listado'!$AB$155:$BA$1048576,MATCH($A447,'Hoja de Trabajo para listado'!$AB$155:$AB$1048576,0),MATCH((CUADRO!M$5&amp;$E447),'Hoja de Trabajo para listado'!$AB$151:$BA$151,0)),0)+IFERROR(INDEX('Hoja de Trabajo para listado'!$BC$155:$CB$1048576,MATCH($A447,'Hoja de Trabajo para listado'!$BC$155:$BC$1048576,0),MATCH((CUADRO!M$5&amp;$E447),'Hoja de Trabajo para listado'!$BC$151:$CB$151,0)),0)+IFERROR(INDEX('Hoja de Trabajo para listado'!$DE$153:$DG$274,MATCH($A447,'Hoja de Trabajo para listado'!$DE$153:$DE$1048576,0),MATCH((CUADRO!M$5&amp;$E447),'Hoja de Trabajo para listado'!$DE$151:$DG$151,0)),0)+IFERROR(INDEX('Hoja de Trabajo para listado'!$CD$155:$DC$1048576,MATCH($A447,'Hoja de Trabajo para listado'!$CD$155:$CD$1048576,0),MATCH((CUADRO!M$5&amp;$E447),'Hoja de Trabajo para listado'!$CD$151:$DC$151,0)),0)</f>
        <v>0</v>
      </c>
      <c r="N447" s="243">
        <f ca="1">+IFERROR(INDEX('Hoja de Trabajo para listado'!$A$155:$Z$1048576,MATCH($A447,'Hoja de Trabajo para listado'!$A$155:$A$1048576,0),MATCH((CUADRO!N$5&amp;$E447),'Hoja de Trabajo para listado'!$A$151:$Z$151,0)),0)+IFERROR(INDEX('Hoja de Trabajo para listado'!$AB$155:$BA$1048576,MATCH($A447,'Hoja de Trabajo para listado'!$AB$155:$AB$1048576,0),MATCH((CUADRO!N$5&amp;$E447),'Hoja de Trabajo para listado'!$AB$151:$BA$151,0)),0)+IFERROR(INDEX('Hoja de Trabajo para listado'!$BC$155:$CB$1048576,MATCH($A447,'Hoja de Trabajo para listado'!$BC$155:$BC$1048576,0),MATCH((CUADRO!N$5&amp;$E447),'Hoja de Trabajo para listado'!$BC$151:$CB$151,0)),0)+IFERROR(INDEX('Hoja de Trabajo para listado'!$DE$153:$DG$274,MATCH($A447,'Hoja de Trabajo para listado'!$DE$153:$DE$1048576,0),MATCH((CUADRO!N$5&amp;$E447),'Hoja de Trabajo para listado'!$DE$151:$DG$151,0)),0)+IFERROR(INDEX('Hoja de Trabajo para listado'!$CD$155:$DC$1048576,MATCH($A447,'Hoja de Trabajo para listado'!$CD$155:$CD$1048576,0),MATCH((CUADRO!N$5&amp;$E447),'Hoja de Trabajo para listado'!$CD$151:$DC$151,0)),0)</f>
        <v>0</v>
      </c>
      <c r="O447" s="243">
        <f ca="1">+IFERROR(INDEX('Hoja de Trabajo para listado'!$A$155:$Z$1048576,MATCH($A447,'Hoja de Trabajo para listado'!$A$155:$A$1048576,0),MATCH((CUADRO!O$5&amp;$E447),'Hoja de Trabajo para listado'!$A$151:$Z$151,0)),0)+IFERROR(INDEX('Hoja de Trabajo para listado'!$AB$155:$BA$1048576,MATCH($A447,'Hoja de Trabajo para listado'!$AB$155:$AB$1048576,0),MATCH((CUADRO!O$5&amp;$E447),'Hoja de Trabajo para listado'!$AB$151:$BA$151,0)),0)+IFERROR(INDEX('Hoja de Trabajo para listado'!$BC$155:$CB$1048576,MATCH($A447,'Hoja de Trabajo para listado'!$BC$155:$BC$1048576,0),MATCH((CUADRO!O$5&amp;$E447),'Hoja de Trabajo para listado'!$BC$151:$CB$151,0)),0)+IFERROR(INDEX('Hoja de Trabajo para listado'!$DE$153:$DG$274,MATCH($A447,'Hoja de Trabajo para listado'!$DE$153:$DE$1048576,0),MATCH((CUADRO!O$5&amp;$E447),'Hoja de Trabajo para listado'!$DE$151:$DG$151,0)),0)+IFERROR(INDEX('Hoja de Trabajo para listado'!$CD$155:$DC$1048576,MATCH($A447,'Hoja de Trabajo para listado'!$CD$155:$CD$1048576,0),MATCH((CUADRO!O$5&amp;$E447),'Hoja de Trabajo para listado'!$CD$151:$DC$151,0)),0)</f>
        <v>0</v>
      </c>
      <c r="P447" s="243">
        <f ca="1">+IFERROR(INDEX('Hoja de Trabajo para listado'!$A$155:$Z$1048576,MATCH($A447,'Hoja de Trabajo para listado'!$A$155:$A$1048576,0),MATCH((CUADRO!P$5&amp;$E447),'Hoja de Trabajo para listado'!$A$151:$Z$151,0)),0)+IFERROR(INDEX('Hoja de Trabajo para listado'!$AB$155:$BA$1048576,MATCH($A447,'Hoja de Trabajo para listado'!$AB$155:$AB$1048576,0),MATCH((CUADRO!P$5&amp;$E447),'Hoja de Trabajo para listado'!$AB$151:$BA$151,0)),0)+IFERROR(INDEX('Hoja de Trabajo para listado'!$BC$155:$CB$1048576,MATCH($A447,'Hoja de Trabajo para listado'!$BC$155:$BC$1048576,0),MATCH((CUADRO!P$5&amp;$E447),'Hoja de Trabajo para listado'!$BC$151:$CB$151,0)),0)+IFERROR(INDEX('Hoja de Trabajo para listado'!$DE$153:$DG$274,MATCH($A447,'Hoja de Trabajo para listado'!$DE$153:$DE$1048576,0),MATCH((CUADRO!P$5&amp;$E447),'Hoja de Trabajo para listado'!$DE$151:$DG$151,0)),0)+IFERROR(INDEX('Hoja de Trabajo para listado'!$CD$155:$DC$1048576,MATCH($A447,'Hoja de Trabajo para listado'!$CD$155:$CD$1048576,0),MATCH((CUADRO!P$5&amp;$E447),'Hoja de Trabajo para listado'!$CD$151:$DC$151,0)),0)</f>
        <v>0</v>
      </c>
      <c r="Q447" s="243">
        <f ca="1">+IFERROR(INDEX('Hoja de Trabajo para listado'!$A$155:$Z$1048576,MATCH($A447,'Hoja de Trabajo para listado'!$A$155:$A$1048576,0),MATCH((CUADRO!Q$5&amp;$E447),'Hoja de Trabajo para listado'!$A$151:$Z$151,0)),0)+IFERROR(INDEX('Hoja de Trabajo para listado'!$AB$155:$BA$1048576,MATCH($A447,'Hoja de Trabajo para listado'!$AB$155:$AB$1048576,0),MATCH((CUADRO!Q$5&amp;$E447),'Hoja de Trabajo para listado'!$AB$151:$BA$151,0)),0)+IFERROR(INDEX('Hoja de Trabajo para listado'!$BC$155:$CB$1048576,MATCH($A447,'Hoja de Trabajo para listado'!$BC$155:$BC$1048576,0),MATCH((CUADRO!Q$5&amp;$E447),'Hoja de Trabajo para listado'!$BC$151:$CB$151,0)),0)+IFERROR(INDEX('Hoja de Trabajo para listado'!$DE$153:$DG$274,MATCH($A447,'Hoja de Trabajo para listado'!$DE$153:$DE$1048576,0),MATCH((CUADRO!Q$5&amp;$E447),'Hoja de Trabajo para listado'!$DE$151:$DG$151,0)),0)+IFERROR(INDEX('Hoja de Trabajo para listado'!$CD$155:$DC$1048576,MATCH($A447,'Hoja de Trabajo para listado'!$CD$155:$CD$1048576,0),MATCH((CUADRO!Q$5&amp;$E447),'Hoja de Trabajo para listado'!$CD$151:$DC$151,0)),0)</f>
        <v>0</v>
      </c>
      <c r="R447" s="243">
        <f t="shared" ca="1" si="15"/>
        <v>0</v>
      </c>
      <c r="S447" s="249">
        <f ca="1">+R446+R447</f>
        <v>0</v>
      </c>
      <c r="T447" s="243">
        <f ca="1">+S447</f>
        <v>0</v>
      </c>
      <c r="U447" s="242">
        <f t="shared" si="16"/>
        <v>2</v>
      </c>
      <c r="V447" s="333" t="str">
        <f>+VLOOKUP(A447,bd_lista!$A$3:$E$590,5,FALSE)</f>
        <v>Gobiernos Autonomos Municipales</v>
      </c>
      <c r="W447" s="384"/>
      <c r="X447" s="242">
        <f>+VLOOKUP(A447,[3]Sheet1!$A$13:$D$744,4,FALSE)</f>
        <v>0</v>
      </c>
      <c r="Y447" s="242" t="e">
        <f>+VLOOKUP(X447,bd_lista!$A$3:$C$590,3,FALSE)</f>
        <v>#N/A</v>
      </c>
      <c r="Z447" s="292"/>
      <c r="AA447" s="293"/>
    </row>
    <row r="448" spans="1:27" customFormat="1" ht="15" hidden="1" customHeight="1">
      <c r="A448" s="32">
        <v>1106</v>
      </c>
      <c r="B448" s="388">
        <f>+A448</f>
        <v>1106</v>
      </c>
      <c r="C448" s="247" t="str">
        <f>+VLOOKUP(A448,bd_lista!$A$3:$C$590,3,FALSE)</f>
        <v>Gobierno Autónomo Municipal de Villa Zudañez (Tacopaya)</v>
      </c>
      <c r="D448" s="385" t="str">
        <f>+C448</f>
        <v>Gobierno Autónomo Municipal de Villa Zudañez (Tacopaya)</v>
      </c>
      <c r="E448" s="242" t="s">
        <v>1304</v>
      </c>
      <c r="F448" s="243">
        <f ca="1">+IFERROR(INDEX('Hoja de Trabajo para listado'!$A$155:$Z$1048576,MATCH($A448,'Hoja de Trabajo para listado'!$A$155:$A$1048576,0),MATCH((CUADRO!F$5&amp;$E448),'Hoja de Trabajo para listado'!$A$151:$Z$151,0)),0)+IFERROR(INDEX('Hoja de Trabajo para listado'!$AB$155:$BA$1048576,MATCH($A448,'Hoja de Trabajo para listado'!$AB$155:$AB$1048576,0),MATCH((CUADRO!F$5&amp;$E448),'Hoja de Trabajo para listado'!$AB$151:$BA$151,0)),0)+IFERROR(INDEX('Hoja de Trabajo para listado'!$BC$155:$CB$1048576,MATCH($A448,'Hoja de Trabajo para listado'!$BC$155:$BC$1048576,0),MATCH((CUADRO!F$5&amp;$E448),'Hoja de Trabajo para listado'!$BC$151:$CB$151,0)),0)+IFERROR(INDEX('Hoja de Trabajo para listado'!$DE$153:$DG$274,MATCH($A448,'Hoja de Trabajo para listado'!$DE$153:$DE$1048576,0),MATCH((CUADRO!F$5&amp;$E448),'Hoja de Trabajo para listado'!$DE$151:$DG$151,0)),0)+IFERROR(INDEX('Hoja de Trabajo para listado'!$CD$155:$DC$1048576,MATCH($A448,'Hoja de Trabajo para listado'!$CD$155:$CD$1048576,0),MATCH((CUADRO!F$5&amp;$E448),'Hoja de Trabajo para listado'!$CD$151:$DC$151,0)),0)</f>
        <v>0</v>
      </c>
      <c r="G448" s="243">
        <f ca="1">+IFERROR(INDEX('Hoja de Trabajo para listado'!$A$155:$Z$1048576,MATCH($A448,'Hoja de Trabajo para listado'!$A$155:$A$1048576,0),MATCH((CUADRO!G$5&amp;$E448),'Hoja de Trabajo para listado'!$A$151:$Z$151,0)),0)+IFERROR(INDEX('Hoja de Trabajo para listado'!$AB$155:$BA$1048576,MATCH($A448,'Hoja de Trabajo para listado'!$AB$155:$AB$1048576,0),MATCH((CUADRO!G$5&amp;$E448),'Hoja de Trabajo para listado'!$AB$151:$BA$151,0)),0)+IFERROR(INDEX('Hoja de Trabajo para listado'!$BC$155:$CB$1048576,MATCH($A448,'Hoja de Trabajo para listado'!$BC$155:$BC$1048576,0),MATCH((CUADRO!G$5&amp;$E448),'Hoja de Trabajo para listado'!$BC$151:$CB$151,0)),0)+IFERROR(INDEX('Hoja de Trabajo para listado'!$DE$153:$DG$274,MATCH($A448,'Hoja de Trabajo para listado'!$DE$153:$DE$1048576,0),MATCH((CUADRO!G$5&amp;$E448),'Hoja de Trabajo para listado'!$DE$151:$DG$151,0)),0)+IFERROR(INDEX('Hoja de Trabajo para listado'!$CD$155:$DC$1048576,MATCH($A448,'Hoja de Trabajo para listado'!$CD$155:$CD$1048576,0),MATCH((CUADRO!G$5&amp;$E448),'Hoja de Trabajo para listado'!$CD$151:$DC$151,0)),0)</f>
        <v>0</v>
      </c>
      <c r="H448" s="243">
        <f ca="1">+IFERROR(INDEX('Hoja de Trabajo para listado'!$A$155:$Z$1048576,MATCH($A448,'Hoja de Trabajo para listado'!$A$155:$A$1048576,0),MATCH((CUADRO!H$5&amp;$E448),'Hoja de Trabajo para listado'!$A$151:$Z$151,0)),0)+IFERROR(INDEX('Hoja de Trabajo para listado'!$AB$155:$BA$1048576,MATCH($A448,'Hoja de Trabajo para listado'!$AB$155:$AB$1048576,0),MATCH((CUADRO!H$5&amp;$E448),'Hoja de Trabajo para listado'!$AB$151:$BA$151,0)),0)+IFERROR(INDEX('Hoja de Trabajo para listado'!$BC$155:$CB$1048576,MATCH($A448,'Hoja de Trabajo para listado'!$BC$155:$BC$1048576,0),MATCH((CUADRO!H$5&amp;$E448),'Hoja de Trabajo para listado'!$BC$151:$CB$151,0)),0)+IFERROR(INDEX('Hoja de Trabajo para listado'!$DE$153:$DG$274,MATCH($A448,'Hoja de Trabajo para listado'!$DE$153:$DE$1048576,0),MATCH((CUADRO!H$5&amp;$E448),'Hoja de Trabajo para listado'!$DE$151:$DG$151,0)),0)+IFERROR(INDEX('Hoja de Trabajo para listado'!$CD$155:$DC$1048576,MATCH($A448,'Hoja de Trabajo para listado'!$CD$155:$CD$1048576,0),MATCH((CUADRO!H$5&amp;$E448),'Hoja de Trabajo para listado'!$CD$151:$DC$151,0)),0)</f>
        <v>0</v>
      </c>
      <c r="I448" s="243">
        <f ca="1">+IFERROR(INDEX('Hoja de Trabajo para listado'!$A$155:$Z$1048576,MATCH($A448,'Hoja de Trabajo para listado'!$A$155:$A$1048576,0),MATCH((CUADRO!I$5&amp;$E448),'Hoja de Trabajo para listado'!$A$151:$Z$151,0)),0)+IFERROR(INDEX('Hoja de Trabajo para listado'!$AB$155:$BA$1048576,MATCH($A448,'Hoja de Trabajo para listado'!$AB$155:$AB$1048576,0),MATCH((CUADRO!I$5&amp;$E448),'Hoja de Trabajo para listado'!$AB$151:$BA$151,0)),0)+IFERROR(INDEX('Hoja de Trabajo para listado'!$BC$155:$CB$1048576,MATCH($A448,'Hoja de Trabajo para listado'!$BC$155:$BC$1048576,0),MATCH((CUADRO!I$5&amp;$E448),'Hoja de Trabajo para listado'!$BC$151:$CB$151,0)),0)+IFERROR(INDEX('Hoja de Trabajo para listado'!$DE$153:$DG$274,MATCH($A448,'Hoja de Trabajo para listado'!$DE$153:$DE$1048576,0),MATCH((CUADRO!I$5&amp;$E448),'Hoja de Trabajo para listado'!$DE$151:$DG$151,0)),0)+IFERROR(INDEX('Hoja de Trabajo para listado'!$CD$155:$DC$1048576,MATCH($A448,'Hoja de Trabajo para listado'!$CD$155:$CD$1048576,0),MATCH((CUADRO!I$5&amp;$E448),'Hoja de Trabajo para listado'!$CD$151:$DC$151,0)),0)</f>
        <v>0</v>
      </c>
      <c r="J448" s="243">
        <f ca="1">+IFERROR(INDEX('Hoja de Trabajo para listado'!$A$155:$Z$1048576,MATCH($A448,'Hoja de Trabajo para listado'!$A$155:$A$1048576,0),MATCH((CUADRO!J$5&amp;$E448),'Hoja de Trabajo para listado'!$A$151:$Z$151,0)),0)+IFERROR(INDEX('Hoja de Trabajo para listado'!$AB$155:$BA$1048576,MATCH($A448,'Hoja de Trabajo para listado'!$AB$155:$AB$1048576,0),MATCH((CUADRO!J$5&amp;$E448),'Hoja de Trabajo para listado'!$AB$151:$BA$151,0)),0)+IFERROR(INDEX('Hoja de Trabajo para listado'!$BC$155:$CB$1048576,MATCH($A448,'Hoja de Trabajo para listado'!$BC$155:$BC$1048576,0),MATCH((CUADRO!J$5&amp;$E448),'Hoja de Trabajo para listado'!$BC$151:$CB$151,0)),0)+IFERROR(INDEX('Hoja de Trabajo para listado'!$DE$153:$DG$274,MATCH($A448,'Hoja de Trabajo para listado'!$DE$153:$DE$1048576,0),MATCH((CUADRO!J$5&amp;$E448),'Hoja de Trabajo para listado'!$DE$151:$DG$151,0)),0)+IFERROR(INDEX('Hoja de Trabajo para listado'!$CD$155:$DC$1048576,MATCH($A448,'Hoja de Trabajo para listado'!$CD$155:$CD$1048576,0),MATCH((CUADRO!J$5&amp;$E448),'Hoja de Trabajo para listado'!$CD$151:$DC$151,0)),0)</f>
        <v>0</v>
      </c>
      <c r="K448" s="243">
        <f ca="1">+IFERROR(INDEX('Hoja de Trabajo para listado'!$A$155:$Z$1048576,MATCH($A448,'Hoja de Trabajo para listado'!$A$155:$A$1048576,0),MATCH((CUADRO!K$5&amp;$E448),'Hoja de Trabajo para listado'!$A$151:$Z$151,0)),0)+IFERROR(INDEX('Hoja de Trabajo para listado'!$AB$155:$BA$1048576,MATCH($A448,'Hoja de Trabajo para listado'!$AB$155:$AB$1048576,0),MATCH((CUADRO!K$5&amp;$E448),'Hoja de Trabajo para listado'!$AB$151:$BA$151,0)),0)+IFERROR(INDEX('Hoja de Trabajo para listado'!$BC$155:$CB$1048576,MATCH($A448,'Hoja de Trabajo para listado'!$BC$155:$BC$1048576,0),MATCH((CUADRO!K$5&amp;$E448),'Hoja de Trabajo para listado'!$BC$151:$CB$151,0)),0)+IFERROR(INDEX('Hoja de Trabajo para listado'!$DE$153:$DG$274,MATCH($A448,'Hoja de Trabajo para listado'!$DE$153:$DE$1048576,0),MATCH((CUADRO!K$5&amp;$E448),'Hoja de Trabajo para listado'!$DE$151:$DG$151,0)),0)+IFERROR(INDEX('Hoja de Trabajo para listado'!$CD$155:$DC$1048576,MATCH($A448,'Hoja de Trabajo para listado'!$CD$155:$CD$1048576,0),MATCH((CUADRO!K$5&amp;$E448),'Hoja de Trabajo para listado'!$CD$151:$DC$151,0)),0)</f>
        <v>0</v>
      </c>
      <c r="L448" s="243">
        <f ca="1">+IFERROR(INDEX('Hoja de Trabajo para listado'!$A$155:$Z$1048576,MATCH($A448,'Hoja de Trabajo para listado'!$A$155:$A$1048576,0),MATCH((CUADRO!L$5&amp;$E448),'Hoja de Trabajo para listado'!$A$151:$Z$151,0)),0)+IFERROR(INDEX('Hoja de Trabajo para listado'!$AB$155:$BA$1048576,MATCH($A448,'Hoja de Trabajo para listado'!$AB$155:$AB$1048576,0),MATCH((CUADRO!L$5&amp;$E448),'Hoja de Trabajo para listado'!$AB$151:$BA$151,0)),0)+IFERROR(INDEX('Hoja de Trabajo para listado'!$BC$155:$CB$1048576,MATCH($A448,'Hoja de Trabajo para listado'!$BC$155:$BC$1048576,0),MATCH((CUADRO!L$5&amp;$E448),'Hoja de Trabajo para listado'!$BC$151:$CB$151,0)),0)+IFERROR(INDEX('Hoja de Trabajo para listado'!$DE$153:$DG$274,MATCH($A448,'Hoja de Trabajo para listado'!$DE$153:$DE$1048576,0),MATCH((CUADRO!L$5&amp;$E448),'Hoja de Trabajo para listado'!$DE$151:$DG$151,0)),0)+IFERROR(INDEX('Hoja de Trabajo para listado'!$CD$155:$DC$1048576,MATCH($A448,'Hoja de Trabajo para listado'!$CD$155:$CD$1048576,0),MATCH((CUADRO!L$5&amp;$E448),'Hoja de Trabajo para listado'!$CD$151:$DC$151,0)),0)</f>
        <v>0</v>
      </c>
      <c r="M448" s="243">
        <f ca="1">+IFERROR(INDEX('Hoja de Trabajo para listado'!$A$155:$Z$1048576,MATCH($A448,'Hoja de Trabajo para listado'!$A$155:$A$1048576,0),MATCH((CUADRO!M$5&amp;$E448),'Hoja de Trabajo para listado'!$A$151:$Z$151,0)),0)+IFERROR(INDEX('Hoja de Trabajo para listado'!$AB$155:$BA$1048576,MATCH($A448,'Hoja de Trabajo para listado'!$AB$155:$AB$1048576,0),MATCH((CUADRO!M$5&amp;$E448),'Hoja de Trabajo para listado'!$AB$151:$BA$151,0)),0)+IFERROR(INDEX('Hoja de Trabajo para listado'!$BC$155:$CB$1048576,MATCH($A448,'Hoja de Trabajo para listado'!$BC$155:$BC$1048576,0),MATCH((CUADRO!M$5&amp;$E448),'Hoja de Trabajo para listado'!$BC$151:$CB$151,0)),0)+IFERROR(INDEX('Hoja de Trabajo para listado'!$DE$153:$DG$274,MATCH($A448,'Hoja de Trabajo para listado'!$DE$153:$DE$1048576,0),MATCH((CUADRO!M$5&amp;$E448),'Hoja de Trabajo para listado'!$DE$151:$DG$151,0)),0)+IFERROR(INDEX('Hoja de Trabajo para listado'!$CD$155:$DC$1048576,MATCH($A448,'Hoja de Trabajo para listado'!$CD$155:$CD$1048576,0),MATCH((CUADRO!M$5&amp;$E448),'Hoja de Trabajo para listado'!$CD$151:$DC$151,0)),0)</f>
        <v>0</v>
      </c>
      <c r="N448" s="243">
        <f ca="1">+IFERROR(INDEX('Hoja de Trabajo para listado'!$A$155:$Z$1048576,MATCH($A448,'Hoja de Trabajo para listado'!$A$155:$A$1048576,0),MATCH((CUADRO!N$5&amp;$E448),'Hoja de Trabajo para listado'!$A$151:$Z$151,0)),0)+IFERROR(INDEX('Hoja de Trabajo para listado'!$AB$155:$BA$1048576,MATCH($A448,'Hoja de Trabajo para listado'!$AB$155:$AB$1048576,0),MATCH((CUADRO!N$5&amp;$E448),'Hoja de Trabajo para listado'!$AB$151:$BA$151,0)),0)+IFERROR(INDEX('Hoja de Trabajo para listado'!$BC$155:$CB$1048576,MATCH($A448,'Hoja de Trabajo para listado'!$BC$155:$BC$1048576,0),MATCH((CUADRO!N$5&amp;$E448),'Hoja de Trabajo para listado'!$BC$151:$CB$151,0)),0)+IFERROR(INDEX('Hoja de Trabajo para listado'!$DE$153:$DG$274,MATCH($A448,'Hoja de Trabajo para listado'!$DE$153:$DE$1048576,0),MATCH((CUADRO!N$5&amp;$E448),'Hoja de Trabajo para listado'!$DE$151:$DG$151,0)),0)+IFERROR(INDEX('Hoja de Trabajo para listado'!$CD$155:$DC$1048576,MATCH($A448,'Hoja de Trabajo para listado'!$CD$155:$CD$1048576,0),MATCH((CUADRO!N$5&amp;$E448),'Hoja de Trabajo para listado'!$CD$151:$DC$151,0)),0)</f>
        <v>0</v>
      </c>
      <c r="O448" s="243">
        <f ca="1">+IFERROR(INDEX('Hoja de Trabajo para listado'!$A$155:$Z$1048576,MATCH($A448,'Hoja de Trabajo para listado'!$A$155:$A$1048576,0),MATCH((CUADRO!O$5&amp;$E448),'Hoja de Trabajo para listado'!$A$151:$Z$151,0)),0)+IFERROR(INDEX('Hoja de Trabajo para listado'!$AB$155:$BA$1048576,MATCH($A448,'Hoja de Trabajo para listado'!$AB$155:$AB$1048576,0),MATCH((CUADRO!O$5&amp;$E448),'Hoja de Trabajo para listado'!$AB$151:$BA$151,0)),0)+IFERROR(INDEX('Hoja de Trabajo para listado'!$BC$155:$CB$1048576,MATCH($A448,'Hoja de Trabajo para listado'!$BC$155:$BC$1048576,0),MATCH((CUADRO!O$5&amp;$E448),'Hoja de Trabajo para listado'!$BC$151:$CB$151,0)),0)+IFERROR(INDEX('Hoja de Trabajo para listado'!$DE$153:$DG$274,MATCH($A448,'Hoja de Trabajo para listado'!$DE$153:$DE$1048576,0),MATCH((CUADRO!O$5&amp;$E448),'Hoja de Trabajo para listado'!$DE$151:$DG$151,0)),0)+IFERROR(INDEX('Hoja de Trabajo para listado'!$CD$155:$DC$1048576,MATCH($A448,'Hoja de Trabajo para listado'!$CD$155:$CD$1048576,0),MATCH((CUADRO!O$5&amp;$E448),'Hoja de Trabajo para listado'!$CD$151:$DC$151,0)),0)</f>
        <v>0</v>
      </c>
      <c r="P448" s="243">
        <f ca="1">+IFERROR(INDEX('Hoja de Trabajo para listado'!$A$155:$Z$1048576,MATCH($A448,'Hoja de Trabajo para listado'!$A$155:$A$1048576,0),MATCH((CUADRO!P$5&amp;$E448),'Hoja de Trabajo para listado'!$A$151:$Z$151,0)),0)+IFERROR(INDEX('Hoja de Trabajo para listado'!$AB$155:$BA$1048576,MATCH($A448,'Hoja de Trabajo para listado'!$AB$155:$AB$1048576,0),MATCH((CUADRO!P$5&amp;$E448),'Hoja de Trabajo para listado'!$AB$151:$BA$151,0)),0)+IFERROR(INDEX('Hoja de Trabajo para listado'!$BC$155:$CB$1048576,MATCH($A448,'Hoja de Trabajo para listado'!$BC$155:$BC$1048576,0),MATCH((CUADRO!P$5&amp;$E448),'Hoja de Trabajo para listado'!$BC$151:$CB$151,0)),0)+IFERROR(INDEX('Hoja de Trabajo para listado'!$DE$153:$DG$274,MATCH($A448,'Hoja de Trabajo para listado'!$DE$153:$DE$1048576,0),MATCH((CUADRO!P$5&amp;$E448),'Hoja de Trabajo para listado'!$DE$151:$DG$151,0)),0)+IFERROR(INDEX('Hoja de Trabajo para listado'!$CD$155:$DC$1048576,MATCH($A448,'Hoja de Trabajo para listado'!$CD$155:$CD$1048576,0),MATCH((CUADRO!P$5&amp;$E448),'Hoja de Trabajo para listado'!$CD$151:$DC$151,0)),0)</f>
        <v>0</v>
      </c>
      <c r="Q448" s="243">
        <f ca="1">+IFERROR(INDEX('Hoja de Trabajo para listado'!$A$155:$Z$1048576,MATCH($A448,'Hoja de Trabajo para listado'!$A$155:$A$1048576,0),MATCH((CUADRO!Q$5&amp;$E448),'Hoja de Trabajo para listado'!$A$151:$Z$151,0)),0)+IFERROR(INDEX('Hoja de Trabajo para listado'!$AB$155:$BA$1048576,MATCH($A448,'Hoja de Trabajo para listado'!$AB$155:$AB$1048576,0),MATCH((CUADRO!Q$5&amp;$E448),'Hoja de Trabajo para listado'!$AB$151:$BA$151,0)),0)+IFERROR(INDEX('Hoja de Trabajo para listado'!$BC$155:$CB$1048576,MATCH($A448,'Hoja de Trabajo para listado'!$BC$155:$BC$1048576,0),MATCH((CUADRO!Q$5&amp;$E448),'Hoja de Trabajo para listado'!$BC$151:$CB$151,0)),0)+IFERROR(INDEX('Hoja de Trabajo para listado'!$DE$153:$DG$274,MATCH($A448,'Hoja de Trabajo para listado'!$DE$153:$DE$1048576,0),MATCH((CUADRO!Q$5&amp;$E448),'Hoja de Trabajo para listado'!$DE$151:$DG$151,0)),0)+IFERROR(INDEX('Hoja de Trabajo para listado'!$CD$155:$DC$1048576,MATCH($A448,'Hoja de Trabajo para listado'!$CD$155:$CD$1048576,0),MATCH((CUADRO!Q$5&amp;$E448),'Hoja de Trabajo para listado'!$CD$151:$DC$151,0)),0)</f>
        <v>0</v>
      </c>
      <c r="R448" s="243">
        <f t="shared" ca="1" si="15"/>
        <v>0</v>
      </c>
      <c r="S448" s="249"/>
      <c r="T448" s="243">
        <f ca="1">+T449</f>
        <v>0</v>
      </c>
      <c r="U448" s="242">
        <f t="shared" si="16"/>
        <v>1</v>
      </c>
      <c r="V448" s="333" t="str">
        <f>+VLOOKUP(A448,bd_lista!$A$3:$E$590,5,FALSE)</f>
        <v>Gobiernos Autonomos Municipales</v>
      </c>
      <c r="W448" s="383" t="str">
        <f>+V448</f>
        <v>Gobiernos Autonomos Municipales</v>
      </c>
      <c r="X448" s="242">
        <f>+VLOOKUP(A448,[3]Sheet1!$A$13:$D$744,4,FALSE)</f>
        <v>0</v>
      </c>
      <c r="Y448" s="242" t="e">
        <f>+VLOOKUP(X448,bd_lista!$A$3:$C$590,3,FALSE)</f>
        <v>#N/A</v>
      </c>
      <c r="Z448" s="294">
        <f>+X448</f>
        <v>0</v>
      </c>
      <c r="AA448" s="295" t="e">
        <f>+Y448</f>
        <v>#N/A</v>
      </c>
    </row>
    <row r="449" spans="1:27" customFormat="1" ht="15" hidden="1" customHeight="1">
      <c r="A449" s="32">
        <v>1106</v>
      </c>
      <c r="B449" s="389"/>
      <c r="C449" s="247" t="str">
        <f>+VLOOKUP(A449,bd_lista!$A$3:$C$590,3,FALSE)</f>
        <v>Gobierno Autónomo Municipal de Villa Zudañez (Tacopaya)</v>
      </c>
      <c r="D449" s="386"/>
      <c r="E449" s="244" t="s">
        <v>1305</v>
      </c>
      <c r="F449" s="243">
        <f ca="1">+IFERROR(INDEX('Hoja de Trabajo para listado'!$A$155:$Z$1048576,MATCH($A449,'Hoja de Trabajo para listado'!$A$155:$A$1048576,0),MATCH((CUADRO!F$5&amp;$E449),'Hoja de Trabajo para listado'!$A$151:$Z$151,0)),0)+IFERROR(INDEX('Hoja de Trabajo para listado'!$AB$155:$BA$1048576,MATCH($A449,'Hoja de Trabajo para listado'!$AB$155:$AB$1048576,0),MATCH((CUADRO!F$5&amp;$E449),'Hoja de Trabajo para listado'!$AB$151:$BA$151,0)),0)+IFERROR(INDEX('Hoja de Trabajo para listado'!$BC$155:$CB$1048576,MATCH($A449,'Hoja de Trabajo para listado'!$BC$155:$BC$1048576,0),MATCH((CUADRO!F$5&amp;$E449),'Hoja de Trabajo para listado'!$BC$151:$CB$151,0)),0)+IFERROR(INDEX('Hoja de Trabajo para listado'!$DE$153:$DG$274,MATCH($A449,'Hoja de Trabajo para listado'!$DE$153:$DE$1048576,0),MATCH((CUADRO!F$5&amp;$E449),'Hoja de Trabajo para listado'!$DE$151:$DG$151,0)),0)+IFERROR(INDEX('Hoja de Trabajo para listado'!$CD$155:$DC$1048576,MATCH($A449,'Hoja de Trabajo para listado'!$CD$155:$CD$1048576,0),MATCH((CUADRO!F$5&amp;$E449),'Hoja de Trabajo para listado'!$CD$151:$DC$151,0)),0)</f>
        <v>0</v>
      </c>
      <c r="G449" s="243">
        <f ca="1">+IFERROR(INDEX('Hoja de Trabajo para listado'!$A$155:$Z$1048576,MATCH($A449,'Hoja de Trabajo para listado'!$A$155:$A$1048576,0),MATCH((CUADRO!G$5&amp;$E449),'Hoja de Trabajo para listado'!$A$151:$Z$151,0)),0)+IFERROR(INDEX('Hoja de Trabajo para listado'!$AB$155:$BA$1048576,MATCH($A449,'Hoja de Trabajo para listado'!$AB$155:$AB$1048576,0),MATCH((CUADRO!G$5&amp;$E449),'Hoja de Trabajo para listado'!$AB$151:$BA$151,0)),0)+IFERROR(INDEX('Hoja de Trabajo para listado'!$BC$155:$CB$1048576,MATCH($A449,'Hoja de Trabajo para listado'!$BC$155:$BC$1048576,0),MATCH((CUADRO!G$5&amp;$E449),'Hoja de Trabajo para listado'!$BC$151:$CB$151,0)),0)+IFERROR(INDEX('Hoja de Trabajo para listado'!$DE$153:$DG$274,MATCH($A449,'Hoja de Trabajo para listado'!$DE$153:$DE$1048576,0),MATCH((CUADRO!G$5&amp;$E449),'Hoja de Trabajo para listado'!$DE$151:$DG$151,0)),0)+IFERROR(INDEX('Hoja de Trabajo para listado'!$CD$155:$DC$1048576,MATCH($A449,'Hoja de Trabajo para listado'!$CD$155:$CD$1048576,0),MATCH((CUADRO!G$5&amp;$E449),'Hoja de Trabajo para listado'!$CD$151:$DC$151,0)),0)</f>
        <v>0</v>
      </c>
      <c r="H449" s="243">
        <f ca="1">+IFERROR(INDEX('Hoja de Trabajo para listado'!$A$155:$Z$1048576,MATCH($A449,'Hoja de Trabajo para listado'!$A$155:$A$1048576,0),MATCH((CUADRO!H$5&amp;$E449),'Hoja de Trabajo para listado'!$A$151:$Z$151,0)),0)+IFERROR(INDEX('Hoja de Trabajo para listado'!$AB$155:$BA$1048576,MATCH($A449,'Hoja de Trabajo para listado'!$AB$155:$AB$1048576,0),MATCH((CUADRO!H$5&amp;$E449),'Hoja de Trabajo para listado'!$AB$151:$BA$151,0)),0)+IFERROR(INDEX('Hoja de Trabajo para listado'!$BC$155:$CB$1048576,MATCH($A449,'Hoja de Trabajo para listado'!$BC$155:$BC$1048576,0),MATCH((CUADRO!H$5&amp;$E449),'Hoja de Trabajo para listado'!$BC$151:$CB$151,0)),0)+IFERROR(INDEX('Hoja de Trabajo para listado'!$DE$153:$DG$274,MATCH($A449,'Hoja de Trabajo para listado'!$DE$153:$DE$1048576,0),MATCH((CUADRO!H$5&amp;$E449),'Hoja de Trabajo para listado'!$DE$151:$DG$151,0)),0)+IFERROR(INDEX('Hoja de Trabajo para listado'!$CD$155:$DC$1048576,MATCH($A449,'Hoja de Trabajo para listado'!$CD$155:$CD$1048576,0),MATCH((CUADRO!H$5&amp;$E449),'Hoja de Trabajo para listado'!$CD$151:$DC$151,0)),0)</f>
        <v>0</v>
      </c>
      <c r="I449" s="243">
        <f ca="1">+IFERROR(INDEX('Hoja de Trabajo para listado'!$A$155:$Z$1048576,MATCH($A449,'Hoja de Trabajo para listado'!$A$155:$A$1048576,0),MATCH((CUADRO!I$5&amp;$E449),'Hoja de Trabajo para listado'!$A$151:$Z$151,0)),0)+IFERROR(INDEX('Hoja de Trabajo para listado'!$AB$155:$BA$1048576,MATCH($A449,'Hoja de Trabajo para listado'!$AB$155:$AB$1048576,0),MATCH((CUADRO!I$5&amp;$E449),'Hoja de Trabajo para listado'!$AB$151:$BA$151,0)),0)+IFERROR(INDEX('Hoja de Trabajo para listado'!$BC$155:$CB$1048576,MATCH($A449,'Hoja de Trabajo para listado'!$BC$155:$BC$1048576,0),MATCH((CUADRO!I$5&amp;$E449),'Hoja de Trabajo para listado'!$BC$151:$CB$151,0)),0)+IFERROR(INDEX('Hoja de Trabajo para listado'!$DE$153:$DG$274,MATCH($A449,'Hoja de Trabajo para listado'!$DE$153:$DE$1048576,0),MATCH((CUADRO!I$5&amp;$E449),'Hoja de Trabajo para listado'!$DE$151:$DG$151,0)),0)+IFERROR(INDEX('Hoja de Trabajo para listado'!$CD$155:$DC$1048576,MATCH($A449,'Hoja de Trabajo para listado'!$CD$155:$CD$1048576,0),MATCH((CUADRO!I$5&amp;$E449),'Hoja de Trabajo para listado'!$CD$151:$DC$151,0)),0)</f>
        <v>0</v>
      </c>
      <c r="J449" s="243">
        <f ca="1">+IFERROR(INDEX('Hoja de Trabajo para listado'!$A$155:$Z$1048576,MATCH($A449,'Hoja de Trabajo para listado'!$A$155:$A$1048576,0),MATCH((CUADRO!J$5&amp;$E449),'Hoja de Trabajo para listado'!$A$151:$Z$151,0)),0)+IFERROR(INDEX('Hoja de Trabajo para listado'!$AB$155:$BA$1048576,MATCH($A449,'Hoja de Trabajo para listado'!$AB$155:$AB$1048576,0),MATCH((CUADRO!J$5&amp;$E449),'Hoja de Trabajo para listado'!$AB$151:$BA$151,0)),0)+IFERROR(INDEX('Hoja de Trabajo para listado'!$BC$155:$CB$1048576,MATCH($A449,'Hoja de Trabajo para listado'!$BC$155:$BC$1048576,0),MATCH((CUADRO!J$5&amp;$E449),'Hoja de Trabajo para listado'!$BC$151:$CB$151,0)),0)+IFERROR(INDEX('Hoja de Trabajo para listado'!$DE$153:$DG$274,MATCH($A449,'Hoja de Trabajo para listado'!$DE$153:$DE$1048576,0),MATCH((CUADRO!J$5&amp;$E449),'Hoja de Trabajo para listado'!$DE$151:$DG$151,0)),0)+IFERROR(INDEX('Hoja de Trabajo para listado'!$CD$155:$DC$1048576,MATCH($A449,'Hoja de Trabajo para listado'!$CD$155:$CD$1048576,0),MATCH((CUADRO!J$5&amp;$E449),'Hoja de Trabajo para listado'!$CD$151:$DC$151,0)),0)</f>
        <v>0</v>
      </c>
      <c r="K449" s="243">
        <f ca="1">+IFERROR(INDEX('Hoja de Trabajo para listado'!$A$155:$Z$1048576,MATCH($A449,'Hoja de Trabajo para listado'!$A$155:$A$1048576,0),MATCH((CUADRO!K$5&amp;$E449),'Hoja de Trabajo para listado'!$A$151:$Z$151,0)),0)+IFERROR(INDEX('Hoja de Trabajo para listado'!$AB$155:$BA$1048576,MATCH($A449,'Hoja de Trabajo para listado'!$AB$155:$AB$1048576,0),MATCH((CUADRO!K$5&amp;$E449),'Hoja de Trabajo para listado'!$AB$151:$BA$151,0)),0)+IFERROR(INDEX('Hoja de Trabajo para listado'!$BC$155:$CB$1048576,MATCH($A449,'Hoja de Trabajo para listado'!$BC$155:$BC$1048576,0),MATCH((CUADRO!K$5&amp;$E449),'Hoja de Trabajo para listado'!$BC$151:$CB$151,0)),0)+IFERROR(INDEX('Hoja de Trabajo para listado'!$DE$153:$DG$274,MATCH($A449,'Hoja de Trabajo para listado'!$DE$153:$DE$1048576,0),MATCH((CUADRO!K$5&amp;$E449),'Hoja de Trabajo para listado'!$DE$151:$DG$151,0)),0)+IFERROR(INDEX('Hoja de Trabajo para listado'!$CD$155:$DC$1048576,MATCH($A449,'Hoja de Trabajo para listado'!$CD$155:$CD$1048576,0),MATCH((CUADRO!K$5&amp;$E449),'Hoja de Trabajo para listado'!$CD$151:$DC$151,0)),0)</f>
        <v>0</v>
      </c>
      <c r="L449" s="243">
        <f ca="1">+IFERROR(INDEX('Hoja de Trabajo para listado'!$A$155:$Z$1048576,MATCH($A449,'Hoja de Trabajo para listado'!$A$155:$A$1048576,0),MATCH((CUADRO!L$5&amp;$E449),'Hoja de Trabajo para listado'!$A$151:$Z$151,0)),0)+IFERROR(INDEX('Hoja de Trabajo para listado'!$AB$155:$BA$1048576,MATCH($A449,'Hoja de Trabajo para listado'!$AB$155:$AB$1048576,0),MATCH((CUADRO!L$5&amp;$E449),'Hoja de Trabajo para listado'!$AB$151:$BA$151,0)),0)+IFERROR(INDEX('Hoja de Trabajo para listado'!$BC$155:$CB$1048576,MATCH($A449,'Hoja de Trabajo para listado'!$BC$155:$BC$1048576,0),MATCH((CUADRO!L$5&amp;$E449),'Hoja de Trabajo para listado'!$BC$151:$CB$151,0)),0)+IFERROR(INDEX('Hoja de Trabajo para listado'!$DE$153:$DG$274,MATCH($A449,'Hoja de Trabajo para listado'!$DE$153:$DE$1048576,0),MATCH((CUADRO!L$5&amp;$E449),'Hoja de Trabajo para listado'!$DE$151:$DG$151,0)),0)+IFERROR(INDEX('Hoja de Trabajo para listado'!$CD$155:$DC$1048576,MATCH($A449,'Hoja de Trabajo para listado'!$CD$155:$CD$1048576,0),MATCH((CUADRO!L$5&amp;$E449),'Hoja de Trabajo para listado'!$CD$151:$DC$151,0)),0)</f>
        <v>0</v>
      </c>
      <c r="M449" s="243">
        <f ca="1">+IFERROR(INDEX('Hoja de Trabajo para listado'!$A$155:$Z$1048576,MATCH($A449,'Hoja de Trabajo para listado'!$A$155:$A$1048576,0),MATCH((CUADRO!M$5&amp;$E449),'Hoja de Trabajo para listado'!$A$151:$Z$151,0)),0)+IFERROR(INDEX('Hoja de Trabajo para listado'!$AB$155:$BA$1048576,MATCH($A449,'Hoja de Trabajo para listado'!$AB$155:$AB$1048576,0),MATCH((CUADRO!M$5&amp;$E449),'Hoja de Trabajo para listado'!$AB$151:$BA$151,0)),0)+IFERROR(INDEX('Hoja de Trabajo para listado'!$BC$155:$CB$1048576,MATCH($A449,'Hoja de Trabajo para listado'!$BC$155:$BC$1048576,0),MATCH((CUADRO!M$5&amp;$E449),'Hoja de Trabajo para listado'!$BC$151:$CB$151,0)),0)+IFERROR(INDEX('Hoja de Trabajo para listado'!$DE$153:$DG$274,MATCH($A449,'Hoja de Trabajo para listado'!$DE$153:$DE$1048576,0),MATCH((CUADRO!M$5&amp;$E449),'Hoja de Trabajo para listado'!$DE$151:$DG$151,0)),0)+IFERROR(INDEX('Hoja de Trabajo para listado'!$CD$155:$DC$1048576,MATCH($A449,'Hoja de Trabajo para listado'!$CD$155:$CD$1048576,0),MATCH((CUADRO!M$5&amp;$E449),'Hoja de Trabajo para listado'!$CD$151:$DC$151,0)),0)</f>
        <v>0</v>
      </c>
      <c r="N449" s="243">
        <f ca="1">+IFERROR(INDEX('Hoja de Trabajo para listado'!$A$155:$Z$1048576,MATCH($A449,'Hoja de Trabajo para listado'!$A$155:$A$1048576,0),MATCH((CUADRO!N$5&amp;$E449),'Hoja de Trabajo para listado'!$A$151:$Z$151,0)),0)+IFERROR(INDEX('Hoja de Trabajo para listado'!$AB$155:$BA$1048576,MATCH($A449,'Hoja de Trabajo para listado'!$AB$155:$AB$1048576,0),MATCH((CUADRO!N$5&amp;$E449),'Hoja de Trabajo para listado'!$AB$151:$BA$151,0)),0)+IFERROR(INDEX('Hoja de Trabajo para listado'!$BC$155:$CB$1048576,MATCH($A449,'Hoja de Trabajo para listado'!$BC$155:$BC$1048576,0),MATCH((CUADRO!N$5&amp;$E449),'Hoja de Trabajo para listado'!$BC$151:$CB$151,0)),0)+IFERROR(INDEX('Hoja de Trabajo para listado'!$DE$153:$DG$274,MATCH($A449,'Hoja de Trabajo para listado'!$DE$153:$DE$1048576,0),MATCH((CUADRO!N$5&amp;$E449),'Hoja de Trabajo para listado'!$DE$151:$DG$151,0)),0)+IFERROR(INDEX('Hoja de Trabajo para listado'!$CD$155:$DC$1048576,MATCH($A449,'Hoja de Trabajo para listado'!$CD$155:$CD$1048576,0),MATCH((CUADRO!N$5&amp;$E449),'Hoja de Trabajo para listado'!$CD$151:$DC$151,0)),0)</f>
        <v>0</v>
      </c>
      <c r="O449" s="243">
        <f ca="1">+IFERROR(INDEX('Hoja de Trabajo para listado'!$A$155:$Z$1048576,MATCH($A449,'Hoja de Trabajo para listado'!$A$155:$A$1048576,0),MATCH((CUADRO!O$5&amp;$E449),'Hoja de Trabajo para listado'!$A$151:$Z$151,0)),0)+IFERROR(INDEX('Hoja de Trabajo para listado'!$AB$155:$BA$1048576,MATCH($A449,'Hoja de Trabajo para listado'!$AB$155:$AB$1048576,0),MATCH((CUADRO!O$5&amp;$E449),'Hoja de Trabajo para listado'!$AB$151:$BA$151,0)),0)+IFERROR(INDEX('Hoja de Trabajo para listado'!$BC$155:$CB$1048576,MATCH($A449,'Hoja de Trabajo para listado'!$BC$155:$BC$1048576,0),MATCH((CUADRO!O$5&amp;$E449),'Hoja de Trabajo para listado'!$BC$151:$CB$151,0)),0)+IFERROR(INDEX('Hoja de Trabajo para listado'!$DE$153:$DG$274,MATCH($A449,'Hoja de Trabajo para listado'!$DE$153:$DE$1048576,0),MATCH((CUADRO!O$5&amp;$E449),'Hoja de Trabajo para listado'!$DE$151:$DG$151,0)),0)+IFERROR(INDEX('Hoja de Trabajo para listado'!$CD$155:$DC$1048576,MATCH($A449,'Hoja de Trabajo para listado'!$CD$155:$CD$1048576,0),MATCH((CUADRO!O$5&amp;$E449),'Hoja de Trabajo para listado'!$CD$151:$DC$151,0)),0)</f>
        <v>0</v>
      </c>
      <c r="P449" s="243">
        <f ca="1">+IFERROR(INDEX('Hoja de Trabajo para listado'!$A$155:$Z$1048576,MATCH($A449,'Hoja de Trabajo para listado'!$A$155:$A$1048576,0),MATCH((CUADRO!P$5&amp;$E449),'Hoja de Trabajo para listado'!$A$151:$Z$151,0)),0)+IFERROR(INDEX('Hoja de Trabajo para listado'!$AB$155:$BA$1048576,MATCH($A449,'Hoja de Trabajo para listado'!$AB$155:$AB$1048576,0),MATCH((CUADRO!P$5&amp;$E449),'Hoja de Trabajo para listado'!$AB$151:$BA$151,0)),0)+IFERROR(INDEX('Hoja de Trabajo para listado'!$BC$155:$CB$1048576,MATCH($A449,'Hoja de Trabajo para listado'!$BC$155:$BC$1048576,0),MATCH((CUADRO!P$5&amp;$E449),'Hoja de Trabajo para listado'!$BC$151:$CB$151,0)),0)+IFERROR(INDEX('Hoja de Trabajo para listado'!$DE$153:$DG$274,MATCH($A449,'Hoja de Trabajo para listado'!$DE$153:$DE$1048576,0),MATCH((CUADRO!P$5&amp;$E449),'Hoja de Trabajo para listado'!$DE$151:$DG$151,0)),0)+IFERROR(INDEX('Hoja de Trabajo para listado'!$CD$155:$DC$1048576,MATCH($A449,'Hoja de Trabajo para listado'!$CD$155:$CD$1048576,0),MATCH((CUADRO!P$5&amp;$E449),'Hoja de Trabajo para listado'!$CD$151:$DC$151,0)),0)</f>
        <v>0</v>
      </c>
      <c r="Q449" s="243">
        <f ca="1">+IFERROR(INDEX('Hoja de Trabajo para listado'!$A$155:$Z$1048576,MATCH($A449,'Hoja de Trabajo para listado'!$A$155:$A$1048576,0),MATCH((CUADRO!Q$5&amp;$E449),'Hoja de Trabajo para listado'!$A$151:$Z$151,0)),0)+IFERROR(INDEX('Hoja de Trabajo para listado'!$AB$155:$BA$1048576,MATCH($A449,'Hoja de Trabajo para listado'!$AB$155:$AB$1048576,0),MATCH((CUADRO!Q$5&amp;$E449),'Hoja de Trabajo para listado'!$AB$151:$BA$151,0)),0)+IFERROR(INDEX('Hoja de Trabajo para listado'!$BC$155:$CB$1048576,MATCH($A449,'Hoja de Trabajo para listado'!$BC$155:$BC$1048576,0),MATCH((CUADRO!Q$5&amp;$E449),'Hoja de Trabajo para listado'!$BC$151:$CB$151,0)),0)+IFERROR(INDEX('Hoja de Trabajo para listado'!$DE$153:$DG$274,MATCH($A449,'Hoja de Trabajo para listado'!$DE$153:$DE$1048576,0),MATCH((CUADRO!Q$5&amp;$E449),'Hoja de Trabajo para listado'!$DE$151:$DG$151,0)),0)+IFERROR(INDEX('Hoja de Trabajo para listado'!$CD$155:$DC$1048576,MATCH($A449,'Hoja de Trabajo para listado'!$CD$155:$CD$1048576,0),MATCH((CUADRO!Q$5&amp;$E449),'Hoja de Trabajo para listado'!$CD$151:$DC$151,0)),0)</f>
        <v>0</v>
      </c>
      <c r="R449" s="243">
        <f t="shared" ca="1" si="15"/>
        <v>0</v>
      </c>
      <c r="S449" s="249">
        <f ca="1">+R448+R449</f>
        <v>0</v>
      </c>
      <c r="T449" s="243">
        <f ca="1">+S449</f>
        <v>0</v>
      </c>
      <c r="U449" s="242">
        <f t="shared" si="16"/>
        <v>2</v>
      </c>
      <c r="V449" s="333" t="str">
        <f>+VLOOKUP(A449,bd_lista!$A$3:$E$590,5,FALSE)</f>
        <v>Gobiernos Autonomos Municipales</v>
      </c>
      <c r="W449" s="384"/>
      <c r="X449" s="242">
        <f>+VLOOKUP(A449,[3]Sheet1!$A$13:$D$744,4,FALSE)</f>
        <v>0</v>
      </c>
      <c r="Y449" s="242" t="e">
        <f>+VLOOKUP(X449,bd_lista!$A$3:$C$590,3,FALSE)</f>
        <v>#N/A</v>
      </c>
      <c r="Z449" s="292"/>
      <c r="AA449" s="293"/>
    </row>
    <row r="450" spans="1:27" customFormat="1" ht="15" hidden="1" customHeight="1">
      <c r="A450" s="32">
        <v>1107</v>
      </c>
      <c r="B450" s="388">
        <f>+A450</f>
        <v>1107</v>
      </c>
      <c r="C450" s="247" t="str">
        <f>+VLOOKUP(A450,bd_lista!$A$3:$C$590,3,FALSE)</f>
        <v>Gobierno Autónomo Municipal de Presto</v>
      </c>
      <c r="D450" s="385" t="str">
        <f>+C450</f>
        <v>Gobierno Autónomo Municipal de Presto</v>
      </c>
      <c r="E450" s="242" t="s">
        <v>1304</v>
      </c>
      <c r="F450" s="243">
        <f ca="1">+IFERROR(INDEX('Hoja de Trabajo para listado'!$A$155:$Z$1048576,MATCH($A450,'Hoja de Trabajo para listado'!$A$155:$A$1048576,0),MATCH((CUADRO!F$5&amp;$E450),'Hoja de Trabajo para listado'!$A$151:$Z$151,0)),0)+IFERROR(INDEX('Hoja de Trabajo para listado'!$AB$155:$BA$1048576,MATCH($A450,'Hoja de Trabajo para listado'!$AB$155:$AB$1048576,0),MATCH((CUADRO!F$5&amp;$E450),'Hoja de Trabajo para listado'!$AB$151:$BA$151,0)),0)+IFERROR(INDEX('Hoja de Trabajo para listado'!$BC$155:$CB$1048576,MATCH($A450,'Hoja de Trabajo para listado'!$BC$155:$BC$1048576,0),MATCH((CUADRO!F$5&amp;$E450),'Hoja de Trabajo para listado'!$BC$151:$CB$151,0)),0)+IFERROR(INDEX('Hoja de Trabajo para listado'!$DE$153:$DG$274,MATCH($A450,'Hoja de Trabajo para listado'!$DE$153:$DE$1048576,0),MATCH((CUADRO!F$5&amp;$E450),'Hoja de Trabajo para listado'!$DE$151:$DG$151,0)),0)+IFERROR(INDEX('Hoja de Trabajo para listado'!$CD$155:$DC$1048576,MATCH($A450,'Hoja de Trabajo para listado'!$CD$155:$CD$1048576,0),MATCH((CUADRO!F$5&amp;$E450),'Hoja de Trabajo para listado'!$CD$151:$DC$151,0)),0)</f>
        <v>0</v>
      </c>
      <c r="G450" s="243">
        <f ca="1">+IFERROR(INDEX('Hoja de Trabajo para listado'!$A$155:$Z$1048576,MATCH($A450,'Hoja de Trabajo para listado'!$A$155:$A$1048576,0),MATCH((CUADRO!G$5&amp;$E450),'Hoja de Trabajo para listado'!$A$151:$Z$151,0)),0)+IFERROR(INDEX('Hoja de Trabajo para listado'!$AB$155:$BA$1048576,MATCH($A450,'Hoja de Trabajo para listado'!$AB$155:$AB$1048576,0),MATCH((CUADRO!G$5&amp;$E450),'Hoja de Trabajo para listado'!$AB$151:$BA$151,0)),0)+IFERROR(INDEX('Hoja de Trabajo para listado'!$BC$155:$CB$1048576,MATCH($A450,'Hoja de Trabajo para listado'!$BC$155:$BC$1048576,0),MATCH((CUADRO!G$5&amp;$E450),'Hoja de Trabajo para listado'!$BC$151:$CB$151,0)),0)+IFERROR(INDEX('Hoja de Trabajo para listado'!$DE$153:$DG$274,MATCH($A450,'Hoja de Trabajo para listado'!$DE$153:$DE$1048576,0),MATCH((CUADRO!G$5&amp;$E450),'Hoja de Trabajo para listado'!$DE$151:$DG$151,0)),0)+IFERROR(INDEX('Hoja de Trabajo para listado'!$CD$155:$DC$1048576,MATCH($A450,'Hoja de Trabajo para listado'!$CD$155:$CD$1048576,0),MATCH((CUADRO!G$5&amp;$E450),'Hoja de Trabajo para listado'!$CD$151:$DC$151,0)),0)</f>
        <v>0</v>
      </c>
      <c r="H450" s="243">
        <f ca="1">+IFERROR(INDEX('Hoja de Trabajo para listado'!$A$155:$Z$1048576,MATCH($A450,'Hoja de Trabajo para listado'!$A$155:$A$1048576,0),MATCH((CUADRO!H$5&amp;$E450),'Hoja de Trabajo para listado'!$A$151:$Z$151,0)),0)+IFERROR(INDEX('Hoja de Trabajo para listado'!$AB$155:$BA$1048576,MATCH($A450,'Hoja de Trabajo para listado'!$AB$155:$AB$1048576,0),MATCH((CUADRO!H$5&amp;$E450),'Hoja de Trabajo para listado'!$AB$151:$BA$151,0)),0)+IFERROR(INDEX('Hoja de Trabajo para listado'!$BC$155:$CB$1048576,MATCH($A450,'Hoja de Trabajo para listado'!$BC$155:$BC$1048576,0),MATCH((CUADRO!H$5&amp;$E450),'Hoja de Trabajo para listado'!$BC$151:$CB$151,0)),0)+IFERROR(INDEX('Hoja de Trabajo para listado'!$DE$153:$DG$274,MATCH($A450,'Hoja de Trabajo para listado'!$DE$153:$DE$1048576,0),MATCH((CUADRO!H$5&amp;$E450),'Hoja de Trabajo para listado'!$DE$151:$DG$151,0)),0)+IFERROR(INDEX('Hoja de Trabajo para listado'!$CD$155:$DC$1048576,MATCH($A450,'Hoja de Trabajo para listado'!$CD$155:$CD$1048576,0),MATCH((CUADRO!H$5&amp;$E450),'Hoja de Trabajo para listado'!$CD$151:$DC$151,0)),0)</f>
        <v>0</v>
      </c>
      <c r="I450" s="243">
        <f ca="1">+IFERROR(INDEX('Hoja de Trabajo para listado'!$A$155:$Z$1048576,MATCH($A450,'Hoja de Trabajo para listado'!$A$155:$A$1048576,0),MATCH((CUADRO!I$5&amp;$E450),'Hoja de Trabajo para listado'!$A$151:$Z$151,0)),0)+IFERROR(INDEX('Hoja de Trabajo para listado'!$AB$155:$BA$1048576,MATCH($A450,'Hoja de Trabajo para listado'!$AB$155:$AB$1048576,0),MATCH((CUADRO!I$5&amp;$E450),'Hoja de Trabajo para listado'!$AB$151:$BA$151,0)),0)+IFERROR(INDEX('Hoja de Trabajo para listado'!$BC$155:$CB$1048576,MATCH($A450,'Hoja de Trabajo para listado'!$BC$155:$BC$1048576,0),MATCH((CUADRO!I$5&amp;$E450),'Hoja de Trabajo para listado'!$BC$151:$CB$151,0)),0)+IFERROR(INDEX('Hoja de Trabajo para listado'!$DE$153:$DG$274,MATCH($A450,'Hoja de Trabajo para listado'!$DE$153:$DE$1048576,0),MATCH((CUADRO!I$5&amp;$E450),'Hoja de Trabajo para listado'!$DE$151:$DG$151,0)),0)+IFERROR(INDEX('Hoja de Trabajo para listado'!$CD$155:$DC$1048576,MATCH($A450,'Hoja de Trabajo para listado'!$CD$155:$CD$1048576,0),MATCH((CUADRO!I$5&amp;$E450),'Hoja de Trabajo para listado'!$CD$151:$DC$151,0)),0)</f>
        <v>0</v>
      </c>
      <c r="J450" s="243">
        <f ca="1">+IFERROR(INDEX('Hoja de Trabajo para listado'!$A$155:$Z$1048576,MATCH($A450,'Hoja de Trabajo para listado'!$A$155:$A$1048576,0),MATCH((CUADRO!J$5&amp;$E450),'Hoja de Trabajo para listado'!$A$151:$Z$151,0)),0)+IFERROR(INDEX('Hoja de Trabajo para listado'!$AB$155:$BA$1048576,MATCH($A450,'Hoja de Trabajo para listado'!$AB$155:$AB$1048576,0),MATCH((CUADRO!J$5&amp;$E450),'Hoja de Trabajo para listado'!$AB$151:$BA$151,0)),0)+IFERROR(INDEX('Hoja de Trabajo para listado'!$BC$155:$CB$1048576,MATCH($A450,'Hoja de Trabajo para listado'!$BC$155:$BC$1048576,0),MATCH((CUADRO!J$5&amp;$E450),'Hoja de Trabajo para listado'!$BC$151:$CB$151,0)),0)+IFERROR(INDEX('Hoja de Trabajo para listado'!$DE$153:$DG$274,MATCH($A450,'Hoja de Trabajo para listado'!$DE$153:$DE$1048576,0),MATCH((CUADRO!J$5&amp;$E450),'Hoja de Trabajo para listado'!$DE$151:$DG$151,0)),0)+IFERROR(INDEX('Hoja de Trabajo para listado'!$CD$155:$DC$1048576,MATCH($A450,'Hoja de Trabajo para listado'!$CD$155:$CD$1048576,0),MATCH((CUADRO!J$5&amp;$E450),'Hoja de Trabajo para listado'!$CD$151:$DC$151,0)),0)</f>
        <v>0</v>
      </c>
      <c r="K450" s="243">
        <f ca="1">+IFERROR(INDEX('Hoja de Trabajo para listado'!$A$155:$Z$1048576,MATCH($A450,'Hoja de Trabajo para listado'!$A$155:$A$1048576,0),MATCH((CUADRO!K$5&amp;$E450),'Hoja de Trabajo para listado'!$A$151:$Z$151,0)),0)+IFERROR(INDEX('Hoja de Trabajo para listado'!$AB$155:$BA$1048576,MATCH($A450,'Hoja de Trabajo para listado'!$AB$155:$AB$1048576,0),MATCH((CUADRO!K$5&amp;$E450),'Hoja de Trabajo para listado'!$AB$151:$BA$151,0)),0)+IFERROR(INDEX('Hoja de Trabajo para listado'!$BC$155:$CB$1048576,MATCH($A450,'Hoja de Trabajo para listado'!$BC$155:$BC$1048576,0),MATCH((CUADRO!K$5&amp;$E450),'Hoja de Trabajo para listado'!$BC$151:$CB$151,0)),0)+IFERROR(INDEX('Hoja de Trabajo para listado'!$DE$153:$DG$274,MATCH($A450,'Hoja de Trabajo para listado'!$DE$153:$DE$1048576,0),MATCH((CUADRO!K$5&amp;$E450),'Hoja de Trabajo para listado'!$DE$151:$DG$151,0)),0)+IFERROR(INDEX('Hoja de Trabajo para listado'!$CD$155:$DC$1048576,MATCH($A450,'Hoja de Trabajo para listado'!$CD$155:$CD$1048576,0),MATCH((CUADRO!K$5&amp;$E450),'Hoja de Trabajo para listado'!$CD$151:$DC$151,0)),0)</f>
        <v>0</v>
      </c>
      <c r="L450" s="243">
        <f ca="1">+IFERROR(INDEX('Hoja de Trabajo para listado'!$A$155:$Z$1048576,MATCH($A450,'Hoja de Trabajo para listado'!$A$155:$A$1048576,0),MATCH((CUADRO!L$5&amp;$E450),'Hoja de Trabajo para listado'!$A$151:$Z$151,0)),0)+IFERROR(INDEX('Hoja de Trabajo para listado'!$AB$155:$BA$1048576,MATCH($A450,'Hoja de Trabajo para listado'!$AB$155:$AB$1048576,0),MATCH((CUADRO!L$5&amp;$E450),'Hoja de Trabajo para listado'!$AB$151:$BA$151,0)),0)+IFERROR(INDEX('Hoja de Trabajo para listado'!$BC$155:$CB$1048576,MATCH($A450,'Hoja de Trabajo para listado'!$BC$155:$BC$1048576,0),MATCH((CUADRO!L$5&amp;$E450),'Hoja de Trabajo para listado'!$BC$151:$CB$151,0)),0)+IFERROR(INDEX('Hoja de Trabajo para listado'!$DE$153:$DG$274,MATCH($A450,'Hoja de Trabajo para listado'!$DE$153:$DE$1048576,0),MATCH((CUADRO!L$5&amp;$E450),'Hoja de Trabajo para listado'!$DE$151:$DG$151,0)),0)+IFERROR(INDEX('Hoja de Trabajo para listado'!$CD$155:$DC$1048576,MATCH($A450,'Hoja de Trabajo para listado'!$CD$155:$CD$1048576,0),MATCH((CUADRO!L$5&amp;$E450),'Hoja de Trabajo para listado'!$CD$151:$DC$151,0)),0)</f>
        <v>0</v>
      </c>
      <c r="M450" s="243">
        <f ca="1">+IFERROR(INDEX('Hoja de Trabajo para listado'!$A$155:$Z$1048576,MATCH($A450,'Hoja de Trabajo para listado'!$A$155:$A$1048576,0),MATCH((CUADRO!M$5&amp;$E450),'Hoja de Trabajo para listado'!$A$151:$Z$151,0)),0)+IFERROR(INDEX('Hoja de Trabajo para listado'!$AB$155:$BA$1048576,MATCH($A450,'Hoja de Trabajo para listado'!$AB$155:$AB$1048576,0),MATCH((CUADRO!M$5&amp;$E450),'Hoja de Trabajo para listado'!$AB$151:$BA$151,0)),0)+IFERROR(INDEX('Hoja de Trabajo para listado'!$BC$155:$CB$1048576,MATCH($A450,'Hoja de Trabajo para listado'!$BC$155:$BC$1048576,0),MATCH((CUADRO!M$5&amp;$E450),'Hoja de Trabajo para listado'!$BC$151:$CB$151,0)),0)+IFERROR(INDEX('Hoja de Trabajo para listado'!$DE$153:$DG$274,MATCH($A450,'Hoja de Trabajo para listado'!$DE$153:$DE$1048576,0),MATCH((CUADRO!M$5&amp;$E450),'Hoja de Trabajo para listado'!$DE$151:$DG$151,0)),0)+IFERROR(INDEX('Hoja de Trabajo para listado'!$CD$155:$DC$1048576,MATCH($A450,'Hoja de Trabajo para listado'!$CD$155:$CD$1048576,0),MATCH((CUADRO!M$5&amp;$E450),'Hoja de Trabajo para listado'!$CD$151:$DC$151,0)),0)</f>
        <v>0</v>
      </c>
      <c r="N450" s="243">
        <f ca="1">+IFERROR(INDEX('Hoja de Trabajo para listado'!$A$155:$Z$1048576,MATCH($A450,'Hoja de Trabajo para listado'!$A$155:$A$1048576,0),MATCH((CUADRO!N$5&amp;$E450),'Hoja de Trabajo para listado'!$A$151:$Z$151,0)),0)+IFERROR(INDEX('Hoja de Trabajo para listado'!$AB$155:$BA$1048576,MATCH($A450,'Hoja de Trabajo para listado'!$AB$155:$AB$1048576,0),MATCH((CUADRO!N$5&amp;$E450),'Hoja de Trabajo para listado'!$AB$151:$BA$151,0)),0)+IFERROR(INDEX('Hoja de Trabajo para listado'!$BC$155:$CB$1048576,MATCH($A450,'Hoja de Trabajo para listado'!$BC$155:$BC$1048576,0),MATCH((CUADRO!N$5&amp;$E450),'Hoja de Trabajo para listado'!$BC$151:$CB$151,0)),0)+IFERROR(INDEX('Hoja de Trabajo para listado'!$DE$153:$DG$274,MATCH($A450,'Hoja de Trabajo para listado'!$DE$153:$DE$1048576,0),MATCH((CUADRO!N$5&amp;$E450),'Hoja de Trabajo para listado'!$DE$151:$DG$151,0)),0)+IFERROR(INDEX('Hoja de Trabajo para listado'!$CD$155:$DC$1048576,MATCH($A450,'Hoja de Trabajo para listado'!$CD$155:$CD$1048576,0),MATCH((CUADRO!N$5&amp;$E450),'Hoja de Trabajo para listado'!$CD$151:$DC$151,0)),0)</f>
        <v>0</v>
      </c>
      <c r="O450" s="243">
        <f ca="1">+IFERROR(INDEX('Hoja de Trabajo para listado'!$A$155:$Z$1048576,MATCH($A450,'Hoja de Trabajo para listado'!$A$155:$A$1048576,0),MATCH((CUADRO!O$5&amp;$E450),'Hoja de Trabajo para listado'!$A$151:$Z$151,0)),0)+IFERROR(INDEX('Hoja de Trabajo para listado'!$AB$155:$BA$1048576,MATCH($A450,'Hoja de Trabajo para listado'!$AB$155:$AB$1048576,0),MATCH((CUADRO!O$5&amp;$E450),'Hoja de Trabajo para listado'!$AB$151:$BA$151,0)),0)+IFERROR(INDEX('Hoja de Trabajo para listado'!$BC$155:$CB$1048576,MATCH($A450,'Hoja de Trabajo para listado'!$BC$155:$BC$1048576,0),MATCH((CUADRO!O$5&amp;$E450),'Hoja de Trabajo para listado'!$BC$151:$CB$151,0)),0)+IFERROR(INDEX('Hoja de Trabajo para listado'!$DE$153:$DG$274,MATCH($A450,'Hoja de Trabajo para listado'!$DE$153:$DE$1048576,0),MATCH((CUADRO!O$5&amp;$E450),'Hoja de Trabajo para listado'!$DE$151:$DG$151,0)),0)+IFERROR(INDEX('Hoja de Trabajo para listado'!$CD$155:$DC$1048576,MATCH($A450,'Hoja de Trabajo para listado'!$CD$155:$CD$1048576,0),MATCH((CUADRO!O$5&amp;$E450),'Hoja de Trabajo para listado'!$CD$151:$DC$151,0)),0)</f>
        <v>0</v>
      </c>
      <c r="P450" s="243">
        <f ca="1">+IFERROR(INDEX('Hoja de Trabajo para listado'!$A$155:$Z$1048576,MATCH($A450,'Hoja de Trabajo para listado'!$A$155:$A$1048576,0),MATCH((CUADRO!P$5&amp;$E450),'Hoja de Trabajo para listado'!$A$151:$Z$151,0)),0)+IFERROR(INDEX('Hoja de Trabajo para listado'!$AB$155:$BA$1048576,MATCH($A450,'Hoja de Trabajo para listado'!$AB$155:$AB$1048576,0),MATCH((CUADRO!P$5&amp;$E450),'Hoja de Trabajo para listado'!$AB$151:$BA$151,0)),0)+IFERROR(INDEX('Hoja de Trabajo para listado'!$BC$155:$CB$1048576,MATCH($A450,'Hoja de Trabajo para listado'!$BC$155:$BC$1048576,0),MATCH((CUADRO!P$5&amp;$E450),'Hoja de Trabajo para listado'!$BC$151:$CB$151,0)),0)+IFERROR(INDEX('Hoja de Trabajo para listado'!$DE$153:$DG$274,MATCH($A450,'Hoja de Trabajo para listado'!$DE$153:$DE$1048576,0),MATCH((CUADRO!P$5&amp;$E450),'Hoja de Trabajo para listado'!$DE$151:$DG$151,0)),0)+IFERROR(INDEX('Hoja de Trabajo para listado'!$CD$155:$DC$1048576,MATCH($A450,'Hoja de Trabajo para listado'!$CD$155:$CD$1048576,0),MATCH((CUADRO!P$5&amp;$E450),'Hoja de Trabajo para listado'!$CD$151:$DC$151,0)),0)</f>
        <v>0</v>
      </c>
      <c r="Q450" s="243">
        <f ca="1">+IFERROR(INDEX('Hoja de Trabajo para listado'!$A$155:$Z$1048576,MATCH($A450,'Hoja de Trabajo para listado'!$A$155:$A$1048576,0),MATCH((CUADRO!Q$5&amp;$E450),'Hoja de Trabajo para listado'!$A$151:$Z$151,0)),0)+IFERROR(INDEX('Hoja de Trabajo para listado'!$AB$155:$BA$1048576,MATCH($A450,'Hoja de Trabajo para listado'!$AB$155:$AB$1048576,0),MATCH((CUADRO!Q$5&amp;$E450),'Hoja de Trabajo para listado'!$AB$151:$BA$151,0)),0)+IFERROR(INDEX('Hoja de Trabajo para listado'!$BC$155:$CB$1048576,MATCH($A450,'Hoja de Trabajo para listado'!$BC$155:$BC$1048576,0),MATCH((CUADRO!Q$5&amp;$E450),'Hoja de Trabajo para listado'!$BC$151:$CB$151,0)),0)+IFERROR(INDEX('Hoja de Trabajo para listado'!$DE$153:$DG$274,MATCH($A450,'Hoja de Trabajo para listado'!$DE$153:$DE$1048576,0),MATCH((CUADRO!Q$5&amp;$E450),'Hoja de Trabajo para listado'!$DE$151:$DG$151,0)),0)+IFERROR(INDEX('Hoja de Trabajo para listado'!$CD$155:$DC$1048576,MATCH($A450,'Hoja de Trabajo para listado'!$CD$155:$CD$1048576,0),MATCH((CUADRO!Q$5&amp;$E450),'Hoja de Trabajo para listado'!$CD$151:$DC$151,0)),0)</f>
        <v>0</v>
      </c>
      <c r="R450" s="243">
        <f t="shared" ca="1" si="15"/>
        <v>0</v>
      </c>
      <c r="S450" s="249"/>
      <c r="T450" s="243">
        <f ca="1">+T451</f>
        <v>0</v>
      </c>
      <c r="U450" s="242">
        <f t="shared" si="16"/>
        <v>1</v>
      </c>
      <c r="V450" s="333" t="str">
        <f>+VLOOKUP(A450,bd_lista!$A$3:$E$590,5,FALSE)</f>
        <v>Gobiernos Autonomos Municipales</v>
      </c>
      <c r="W450" s="383" t="str">
        <f>+V450</f>
        <v>Gobiernos Autonomos Municipales</v>
      </c>
      <c r="X450" s="242">
        <f>+VLOOKUP(A450,[3]Sheet1!$A$13:$D$744,4,FALSE)</f>
        <v>0</v>
      </c>
      <c r="Y450" s="242" t="e">
        <f>+VLOOKUP(X450,bd_lista!$A$3:$C$590,3,FALSE)</f>
        <v>#N/A</v>
      </c>
      <c r="Z450" s="294">
        <f>+X450</f>
        <v>0</v>
      </c>
      <c r="AA450" s="295" t="e">
        <f>+Y450</f>
        <v>#N/A</v>
      </c>
    </row>
    <row r="451" spans="1:27" customFormat="1" ht="15" hidden="1" customHeight="1">
      <c r="A451" s="32">
        <v>1107</v>
      </c>
      <c r="B451" s="389"/>
      <c r="C451" s="247" t="str">
        <f>+VLOOKUP(A451,bd_lista!$A$3:$C$590,3,FALSE)</f>
        <v>Gobierno Autónomo Municipal de Presto</v>
      </c>
      <c r="D451" s="386"/>
      <c r="E451" s="244" t="s">
        <v>1305</v>
      </c>
      <c r="F451" s="243">
        <f ca="1">+IFERROR(INDEX('Hoja de Trabajo para listado'!$A$155:$Z$1048576,MATCH($A451,'Hoja de Trabajo para listado'!$A$155:$A$1048576,0),MATCH((CUADRO!F$5&amp;$E451),'Hoja de Trabajo para listado'!$A$151:$Z$151,0)),0)+IFERROR(INDEX('Hoja de Trabajo para listado'!$AB$155:$BA$1048576,MATCH($A451,'Hoja de Trabajo para listado'!$AB$155:$AB$1048576,0),MATCH((CUADRO!F$5&amp;$E451),'Hoja de Trabajo para listado'!$AB$151:$BA$151,0)),0)+IFERROR(INDEX('Hoja de Trabajo para listado'!$BC$155:$CB$1048576,MATCH($A451,'Hoja de Trabajo para listado'!$BC$155:$BC$1048576,0),MATCH((CUADRO!F$5&amp;$E451),'Hoja de Trabajo para listado'!$BC$151:$CB$151,0)),0)+IFERROR(INDEX('Hoja de Trabajo para listado'!$DE$153:$DG$274,MATCH($A451,'Hoja de Trabajo para listado'!$DE$153:$DE$1048576,0),MATCH((CUADRO!F$5&amp;$E451),'Hoja de Trabajo para listado'!$DE$151:$DG$151,0)),0)+IFERROR(INDEX('Hoja de Trabajo para listado'!$CD$155:$DC$1048576,MATCH($A451,'Hoja de Trabajo para listado'!$CD$155:$CD$1048576,0),MATCH((CUADRO!F$5&amp;$E451),'Hoja de Trabajo para listado'!$CD$151:$DC$151,0)),0)</f>
        <v>0</v>
      </c>
      <c r="G451" s="243">
        <f ca="1">+IFERROR(INDEX('Hoja de Trabajo para listado'!$A$155:$Z$1048576,MATCH($A451,'Hoja de Trabajo para listado'!$A$155:$A$1048576,0),MATCH((CUADRO!G$5&amp;$E451),'Hoja de Trabajo para listado'!$A$151:$Z$151,0)),0)+IFERROR(INDEX('Hoja de Trabajo para listado'!$AB$155:$BA$1048576,MATCH($A451,'Hoja de Trabajo para listado'!$AB$155:$AB$1048576,0),MATCH((CUADRO!G$5&amp;$E451),'Hoja de Trabajo para listado'!$AB$151:$BA$151,0)),0)+IFERROR(INDEX('Hoja de Trabajo para listado'!$BC$155:$CB$1048576,MATCH($A451,'Hoja de Trabajo para listado'!$BC$155:$BC$1048576,0),MATCH((CUADRO!G$5&amp;$E451),'Hoja de Trabajo para listado'!$BC$151:$CB$151,0)),0)+IFERROR(INDEX('Hoja de Trabajo para listado'!$DE$153:$DG$274,MATCH($A451,'Hoja de Trabajo para listado'!$DE$153:$DE$1048576,0),MATCH((CUADRO!G$5&amp;$E451),'Hoja de Trabajo para listado'!$DE$151:$DG$151,0)),0)+IFERROR(INDEX('Hoja de Trabajo para listado'!$CD$155:$DC$1048576,MATCH($A451,'Hoja de Trabajo para listado'!$CD$155:$CD$1048576,0),MATCH((CUADRO!G$5&amp;$E451),'Hoja de Trabajo para listado'!$CD$151:$DC$151,0)),0)</f>
        <v>0</v>
      </c>
      <c r="H451" s="243">
        <f ca="1">+IFERROR(INDEX('Hoja de Trabajo para listado'!$A$155:$Z$1048576,MATCH($A451,'Hoja de Trabajo para listado'!$A$155:$A$1048576,0),MATCH((CUADRO!H$5&amp;$E451),'Hoja de Trabajo para listado'!$A$151:$Z$151,0)),0)+IFERROR(INDEX('Hoja de Trabajo para listado'!$AB$155:$BA$1048576,MATCH($A451,'Hoja de Trabajo para listado'!$AB$155:$AB$1048576,0),MATCH((CUADRO!H$5&amp;$E451),'Hoja de Trabajo para listado'!$AB$151:$BA$151,0)),0)+IFERROR(INDEX('Hoja de Trabajo para listado'!$BC$155:$CB$1048576,MATCH($A451,'Hoja de Trabajo para listado'!$BC$155:$BC$1048576,0),MATCH((CUADRO!H$5&amp;$E451),'Hoja de Trabajo para listado'!$BC$151:$CB$151,0)),0)+IFERROR(INDEX('Hoja de Trabajo para listado'!$DE$153:$DG$274,MATCH($A451,'Hoja de Trabajo para listado'!$DE$153:$DE$1048576,0),MATCH((CUADRO!H$5&amp;$E451),'Hoja de Trabajo para listado'!$DE$151:$DG$151,0)),0)+IFERROR(INDEX('Hoja de Trabajo para listado'!$CD$155:$DC$1048576,MATCH($A451,'Hoja de Trabajo para listado'!$CD$155:$CD$1048576,0),MATCH((CUADRO!H$5&amp;$E451),'Hoja de Trabajo para listado'!$CD$151:$DC$151,0)),0)</f>
        <v>0</v>
      </c>
      <c r="I451" s="243">
        <f ca="1">+IFERROR(INDEX('Hoja de Trabajo para listado'!$A$155:$Z$1048576,MATCH($A451,'Hoja de Trabajo para listado'!$A$155:$A$1048576,0),MATCH((CUADRO!I$5&amp;$E451),'Hoja de Trabajo para listado'!$A$151:$Z$151,0)),0)+IFERROR(INDEX('Hoja de Trabajo para listado'!$AB$155:$BA$1048576,MATCH($A451,'Hoja de Trabajo para listado'!$AB$155:$AB$1048576,0),MATCH((CUADRO!I$5&amp;$E451),'Hoja de Trabajo para listado'!$AB$151:$BA$151,0)),0)+IFERROR(INDEX('Hoja de Trabajo para listado'!$BC$155:$CB$1048576,MATCH($A451,'Hoja de Trabajo para listado'!$BC$155:$BC$1048576,0),MATCH((CUADRO!I$5&amp;$E451),'Hoja de Trabajo para listado'!$BC$151:$CB$151,0)),0)+IFERROR(INDEX('Hoja de Trabajo para listado'!$DE$153:$DG$274,MATCH($A451,'Hoja de Trabajo para listado'!$DE$153:$DE$1048576,0),MATCH((CUADRO!I$5&amp;$E451),'Hoja de Trabajo para listado'!$DE$151:$DG$151,0)),0)+IFERROR(INDEX('Hoja de Trabajo para listado'!$CD$155:$DC$1048576,MATCH($A451,'Hoja de Trabajo para listado'!$CD$155:$CD$1048576,0),MATCH((CUADRO!I$5&amp;$E451),'Hoja de Trabajo para listado'!$CD$151:$DC$151,0)),0)</f>
        <v>0</v>
      </c>
      <c r="J451" s="243">
        <f ca="1">+IFERROR(INDEX('Hoja de Trabajo para listado'!$A$155:$Z$1048576,MATCH($A451,'Hoja de Trabajo para listado'!$A$155:$A$1048576,0),MATCH((CUADRO!J$5&amp;$E451),'Hoja de Trabajo para listado'!$A$151:$Z$151,0)),0)+IFERROR(INDEX('Hoja de Trabajo para listado'!$AB$155:$BA$1048576,MATCH($A451,'Hoja de Trabajo para listado'!$AB$155:$AB$1048576,0),MATCH((CUADRO!J$5&amp;$E451),'Hoja de Trabajo para listado'!$AB$151:$BA$151,0)),0)+IFERROR(INDEX('Hoja de Trabajo para listado'!$BC$155:$CB$1048576,MATCH($A451,'Hoja de Trabajo para listado'!$BC$155:$BC$1048576,0),MATCH((CUADRO!J$5&amp;$E451),'Hoja de Trabajo para listado'!$BC$151:$CB$151,0)),0)+IFERROR(INDEX('Hoja de Trabajo para listado'!$DE$153:$DG$274,MATCH($A451,'Hoja de Trabajo para listado'!$DE$153:$DE$1048576,0),MATCH((CUADRO!J$5&amp;$E451),'Hoja de Trabajo para listado'!$DE$151:$DG$151,0)),0)+IFERROR(INDEX('Hoja de Trabajo para listado'!$CD$155:$DC$1048576,MATCH($A451,'Hoja de Trabajo para listado'!$CD$155:$CD$1048576,0),MATCH((CUADRO!J$5&amp;$E451),'Hoja de Trabajo para listado'!$CD$151:$DC$151,0)),0)</f>
        <v>0</v>
      </c>
      <c r="K451" s="243">
        <f ca="1">+IFERROR(INDEX('Hoja de Trabajo para listado'!$A$155:$Z$1048576,MATCH($A451,'Hoja de Trabajo para listado'!$A$155:$A$1048576,0),MATCH((CUADRO!K$5&amp;$E451),'Hoja de Trabajo para listado'!$A$151:$Z$151,0)),0)+IFERROR(INDEX('Hoja de Trabajo para listado'!$AB$155:$BA$1048576,MATCH($A451,'Hoja de Trabajo para listado'!$AB$155:$AB$1048576,0),MATCH((CUADRO!K$5&amp;$E451),'Hoja de Trabajo para listado'!$AB$151:$BA$151,0)),0)+IFERROR(INDEX('Hoja de Trabajo para listado'!$BC$155:$CB$1048576,MATCH($A451,'Hoja de Trabajo para listado'!$BC$155:$BC$1048576,0),MATCH((CUADRO!K$5&amp;$E451),'Hoja de Trabajo para listado'!$BC$151:$CB$151,0)),0)+IFERROR(INDEX('Hoja de Trabajo para listado'!$DE$153:$DG$274,MATCH($A451,'Hoja de Trabajo para listado'!$DE$153:$DE$1048576,0),MATCH((CUADRO!K$5&amp;$E451),'Hoja de Trabajo para listado'!$DE$151:$DG$151,0)),0)+IFERROR(INDEX('Hoja de Trabajo para listado'!$CD$155:$DC$1048576,MATCH($A451,'Hoja de Trabajo para listado'!$CD$155:$CD$1048576,0),MATCH((CUADRO!K$5&amp;$E451),'Hoja de Trabajo para listado'!$CD$151:$DC$151,0)),0)</f>
        <v>0</v>
      </c>
      <c r="L451" s="243">
        <f ca="1">+IFERROR(INDEX('Hoja de Trabajo para listado'!$A$155:$Z$1048576,MATCH($A451,'Hoja de Trabajo para listado'!$A$155:$A$1048576,0),MATCH((CUADRO!L$5&amp;$E451),'Hoja de Trabajo para listado'!$A$151:$Z$151,0)),0)+IFERROR(INDEX('Hoja de Trabajo para listado'!$AB$155:$BA$1048576,MATCH($A451,'Hoja de Trabajo para listado'!$AB$155:$AB$1048576,0),MATCH((CUADRO!L$5&amp;$E451),'Hoja de Trabajo para listado'!$AB$151:$BA$151,0)),0)+IFERROR(INDEX('Hoja de Trabajo para listado'!$BC$155:$CB$1048576,MATCH($A451,'Hoja de Trabajo para listado'!$BC$155:$BC$1048576,0),MATCH((CUADRO!L$5&amp;$E451),'Hoja de Trabajo para listado'!$BC$151:$CB$151,0)),0)+IFERROR(INDEX('Hoja de Trabajo para listado'!$DE$153:$DG$274,MATCH($A451,'Hoja de Trabajo para listado'!$DE$153:$DE$1048576,0),MATCH((CUADRO!L$5&amp;$E451),'Hoja de Trabajo para listado'!$DE$151:$DG$151,0)),0)+IFERROR(INDEX('Hoja de Trabajo para listado'!$CD$155:$DC$1048576,MATCH($A451,'Hoja de Trabajo para listado'!$CD$155:$CD$1048576,0),MATCH((CUADRO!L$5&amp;$E451),'Hoja de Trabajo para listado'!$CD$151:$DC$151,0)),0)</f>
        <v>0</v>
      </c>
      <c r="M451" s="243">
        <f ca="1">+IFERROR(INDEX('Hoja de Trabajo para listado'!$A$155:$Z$1048576,MATCH($A451,'Hoja de Trabajo para listado'!$A$155:$A$1048576,0),MATCH((CUADRO!M$5&amp;$E451),'Hoja de Trabajo para listado'!$A$151:$Z$151,0)),0)+IFERROR(INDEX('Hoja de Trabajo para listado'!$AB$155:$BA$1048576,MATCH($A451,'Hoja de Trabajo para listado'!$AB$155:$AB$1048576,0),MATCH((CUADRO!M$5&amp;$E451),'Hoja de Trabajo para listado'!$AB$151:$BA$151,0)),0)+IFERROR(INDEX('Hoja de Trabajo para listado'!$BC$155:$CB$1048576,MATCH($A451,'Hoja de Trabajo para listado'!$BC$155:$BC$1048576,0),MATCH((CUADRO!M$5&amp;$E451),'Hoja de Trabajo para listado'!$BC$151:$CB$151,0)),0)+IFERROR(INDEX('Hoja de Trabajo para listado'!$DE$153:$DG$274,MATCH($A451,'Hoja de Trabajo para listado'!$DE$153:$DE$1048576,0),MATCH((CUADRO!M$5&amp;$E451),'Hoja de Trabajo para listado'!$DE$151:$DG$151,0)),0)+IFERROR(INDEX('Hoja de Trabajo para listado'!$CD$155:$DC$1048576,MATCH($A451,'Hoja de Trabajo para listado'!$CD$155:$CD$1048576,0),MATCH((CUADRO!M$5&amp;$E451),'Hoja de Trabajo para listado'!$CD$151:$DC$151,0)),0)</f>
        <v>0</v>
      </c>
      <c r="N451" s="243">
        <f ca="1">+IFERROR(INDEX('Hoja de Trabajo para listado'!$A$155:$Z$1048576,MATCH($A451,'Hoja de Trabajo para listado'!$A$155:$A$1048576,0),MATCH((CUADRO!N$5&amp;$E451),'Hoja de Trabajo para listado'!$A$151:$Z$151,0)),0)+IFERROR(INDEX('Hoja de Trabajo para listado'!$AB$155:$BA$1048576,MATCH($A451,'Hoja de Trabajo para listado'!$AB$155:$AB$1048576,0),MATCH((CUADRO!N$5&amp;$E451),'Hoja de Trabajo para listado'!$AB$151:$BA$151,0)),0)+IFERROR(INDEX('Hoja de Trabajo para listado'!$BC$155:$CB$1048576,MATCH($A451,'Hoja de Trabajo para listado'!$BC$155:$BC$1048576,0),MATCH((CUADRO!N$5&amp;$E451),'Hoja de Trabajo para listado'!$BC$151:$CB$151,0)),0)+IFERROR(INDEX('Hoja de Trabajo para listado'!$DE$153:$DG$274,MATCH($A451,'Hoja de Trabajo para listado'!$DE$153:$DE$1048576,0),MATCH((CUADRO!N$5&amp;$E451),'Hoja de Trabajo para listado'!$DE$151:$DG$151,0)),0)+IFERROR(INDEX('Hoja de Trabajo para listado'!$CD$155:$DC$1048576,MATCH($A451,'Hoja de Trabajo para listado'!$CD$155:$CD$1048576,0),MATCH((CUADRO!N$5&amp;$E451),'Hoja de Trabajo para listado'!$CD$151:$DC$151,0)),0)</f>
        <v>0</v>
      </c>
      <c r="O451" s="243">
        <f ca="1">+IFERROR(INDEX('Hoja de Trabajo para listado'!$A$155:$Z$1048576,MATCH($A451,'Hoja de Trabajo para listado'!$A$155:$A$1048576,0),MATCH((CUADRO!O$5&amp;$E451),'Hoja de Trabajo para listado'!$A$151:$Z$151,0)),0)+IFERROR(INDEX('Hoja de Trabajo para listado'!$AB$155:$BA$1048576,MATCH($A451,'Hoja de Trabajo para listado'!$AB$155:$AB$1048576,0),MATCH((CUADRO!O$5&amp;$E451),'Hoja de Trabajo para listado'!$AB$151:$BA$151,0)),0)+IFERROR(INDEX('Hoja de Trabajo para listado'!$BC$155:$CB$1048576,MATCH($A451,'Hoja de Trabajo para listado'!$BC$155:$BC$1048576,0),MATCH((CUADRO!O$5&amp;$E451),'Hoja de Trabajo para listado'!$BC$151:$CB$151,0)),0)+IFERROR(INDEX('Hoja de Trabajo para listado'!$DE$153:$DG$274,MATCH($A451,'Hoja de Trabajo para listado'!$DE$153:$DE$1048576,0),MATCH((CUADRO!O$5&amp;$E451),'Hoja de Trabajo para listado'!$DE$151:$DG$151,0)),0)+IFERROR(INDEX('Hoja de Trabajo para listado'!$CD$155:$DC$1048576,MATCH($A451,'Hoja de Trabajo para listado'!$CD$155:$CD$1048576,0),MATCH((CUADRO!O$5&amp;$E451),'Hoja de Trabajo para listado'!$CD$151:$DC$151,0)),0)</f>
        <v>0</v>
      </c>
      <c r="P451" s="243">
        <f ca="1">+IFERROR(INDEX('Hoja de Trabajo para listado'!$A$155:$Z$1048576,MATCH($A451,'Hoja de Trabajo para listado'!$A$155:$A$1048576,0),MATCH((CUADRO!P$5&amp;$E451),'Hoja de Trabajo para listado'!$A$151:$Z$151,0)),0)+IFERROR(INDEX('Hoja de Trabajo para listado'!$AB$155:$BA$1048576,MATCH($A451,'Hoja de Trabajo para listado'!$AB$155:$AB$1048576,0),MATCH((CUADRO!P$5&amp;$E451),'Hoja de Trabajo para listado'!$AB$151:$BA$151,0)),0)+IFERROR(INDEX('Hoja de Trabajo para listado'!$BC$155:$CB$1048576,MATCH($A451,'Hoja de Trabajo para listado'!$BC$155:$BC$1048576,0),MATCH((CUADRO!P$5&amp;$E451),'Hoja de Trabajo para listado'!$BC$151:$CB$151,0)),0)+IFERROR(INDEX('Hoja de Trabajo para listado'!$DE$153:$DG$274,MATCH($A451,'Hoja de Trabajo para listado'!$DE$153:$DE$1048576,0),MATCH((CUADRO!P$5&amp;$E451),'Hoja de Trabajo para listado'!$DE$151:$DG$151,0)),0)+IFERROR(INDEX('Hoja de Trabajo para listado'!$CD$155:$DC$1048576,MATCH($A451,'Hoja de Trabajo para listado'!$CD$155:$CD$1048576,0),MATCH((CUADRO!P$5&amp;$E451),'Hoja de Trabajo para listado'!$CD$151:$DC$151,0)),0)</f>
        <v>0</v>
      </c>
      <c r="Q451" s="243">
        <f ca="1">+IFERROR(INDEX('Hoja de Trabajo para listado'!$A$155:$Z$1048576,MATCH($A451,'Hoja de Trabajo para listado'!$A$155:$A$1048576,0),MATCH((CUADRO!Q$5&amp;$E451),'Hoja de Trabajo para listado'!$A$151:$Z$151,0)),0)+IFERROR(INDEX('Hoja de Trabajo para listado'!$AB$155:$BA$1048576,MATCH($A451,'Hoja de Trabajo para listado'!$AB$155:$AB$1048576,0),MATCH((CUADRO!Q$5&amp;$E451),'Hoja de Trabajo para listado'!$AB$151:$BA$151,0)),0)+IFERROR(INDEX('Hoja de Trabajo para listado'!$BC$155:$CB$1048576,MATCH($A451,'Hoja de Trabajo para listado'!$BC$155:$BC$1048576,0),MATCH((CUADRO!Q$5&amp;$E451),'Hoja de Trabajo para listado'!$BC$151:$CB$151,0)),0)+IFERROR(INDEX('Hoja de Trabajo para listado'!$DE$153:$DG$274,MATCH($A451,'Hoja de Trabajo para listado'!$DE$153:$DE$1048576,0),MATCH((CUADRO!Q$5&amp;$E451),'Hoja de Trabajo para listado'!$DE$151:$DG$151,0)),0)+IFERROR(INDEX('Hoja de Trabajo para listado'!$CD$155:$DC$1048576,MATCH($A451,'Hoja de Trabajo para listado'!$CD$155:$CD$1048576,0),MATCH((CUADRO!Q$5&amp;$E451),'Hoja de Trabajo para listado'!$CD$151:$DC$151,0)),0)</f>
        <v>0</v>
      </c>
      <c r="R451" s="243">
        <f t="shared" ca="1" si="15"/>
        <v>0</v>
      </c>
      <c r="S451" s="249">
        <f ca="1">+R450+R451</f>
        <v>0</v>
      </c>
      <c r="T451" s="243">
        <f ca="1">+S451</f>
        <v>0</v>
      </c>
      <c r="U451" s="242">
        <f t="shared" si="16"/>
        <v>2</v>
      </c>
      <c r="V451" s="333" t="str">
        <f>+VLOOKUP(A451,bd_lista!$A$3:$E$590,5,FALSE)</f>
        <v>Gobiernos Autonomos Municipales</v>
      </c>
      <c r="W451" s="384"/>
      <c r="X451" s="242">
        <f>+VLOOKUP(A451,[3]Sheet1!$A$13:$D$744,4,FALSE)</f>
        <v>0</v>
      </c>
      <c r="Y451" s="242" t="e">
        <f>+VLOOKUP(X451,bd_lista!$A$3:$C$590,3,FALSE)</f>
        <v>#N/A</v>
      </c>
      <c r="Z451" s="292"/>
      <c r="AA451" s="293"/>
    </row>
    <row r="452" spans="1:27" customFormat="1" ht="27" hidden="1" customHeight="1">
      <c r="A452" s="32">
        <v>1108</v>
      </c>
      <c r="B452" s="388">
        <f>+A452</f>
        <v>1108</v>
      </c>
      <c r="C452" s="247" t="str">
        <f>+VLOOKUP(A452,bd_lista!$A$3:$C$590,3,FALSE)</f>
        <v>Gobierno Autónomo Municipal de Villa Mojocoya</v>
      </c>
      <c r="D452" s="385" t="str">
        <f>+C452</f>
        <v>Gobierno Autónomo Municipal de Villa Mojocoya</v>
      </c>
      <c r="E452" s="242" t="s">
        <v>1304</v>
      </c>
      <c r="F452" s="243">
        <f ca="1">+IFERROR(INDEX('Hoja de Trabajo para listado'!$A$155:$Z$1048576,MATCH($A452,'Hoja de Trabajo para listado'!$A$155:$A$1048576,0),MATCH((CUADRO!F$5&amp;$E452),'Hoja de Trabajo para listado'!$A$151:$Z$151,0)),0)+IFERROR(INDEX('Hoja de Trabajo para listado'!$AB$155:$BA$1048576,MATCH($A452,'Hoja de Trabajo para listado'!$AB$155:$AB$1048576,0),MATCH((CUADRO!F$5&amp;$E452),'Hoja de Trabajo para listado'!$AB$151:$BA$151,0)),0)+IFERROR(INDEX('Hoja de Trabajo para listado'!$BC$155:$CB$1048576,MATCH($A452,'Hoja de Trabajo para listado'!$BC$155:$BC$1048576,0),MATCH((CUADRO!F$5&amp;$E452),'Hoja de Trabajo para listado'!$BC$151:$CB$151,0)),0)+IFERROR(INDEX('Hoja de Trabajo para listado'!$DE$153:$DG$274,MATCH($A452,'Hoja de Trabajo para listado'!$DE$153:$DE$1048576,0),MATCH((CUADRO!F$5&amp;$E452),'Hoja de Trabajo para listado'!$DE$151:$DG$151,0)),0)+IFERROR(INDEX('Hoja de Trabajo para listado'!$CD$155:$DC$1048576,MATCH($A452,'Hoja de Trabajo para listado'!$CD$155:$CD$1048576,0),MATCH((CUADRO!F$5&amp;$E452),'Hoja de Trabajo para listado'!$CD$151:$DC$151,0)),0)</f>
        <v>0</v>
      </c>
      <c r="G452" s="243">
        <f ca="1">+IFERROR(INDEX('Hoja de Trabajo para listado'!$A$155:$Z$1048576,MATCH($A452,'Hoja de Trabajo para listado'!$A$155:$A$1048576,0),MATCH((CUADRO!G$5&amp;$E452),'Hoja de Trabajo para listado'!$A$151:$Z$151,0)),0)+IFERROR(INDEX('Hoja de Trabajo para listado'!$AB$155:$BA$1048576,MATCH($A452,'Hoja de Trabajo para listado'!$AB$155:$AB$1048576,0),MATCH((CUADRO!G$5&amp;$E452),'Hoja de Trabajo para listado'!$AB$151:$BA$151,0)),0)+IFERROR(INDEX('Hoja de Trabajo para listado'!$BC$155:$CB$1048576,MATCH($A452,'Hoja de Trabajo para listado'!$BC$155:$BC$1048576,0),MATCH((CUADRO!G$5&amp;$E452),'Hoja de Trabajo para listado'!$BC$151:$CB$151,0)),0)+IFERROR(INDEX('Hoja de Trabajo para listado'!$DE$153:$DG$274,MATCH($A452,'Hoja de Trabajo para listado'!$DE$153:$DE$1048576,0),MATCH((CUADRO!G$5&amp;$E452),'Hoja de Trabajo para listado'!$DE$151:$DG$151,0)),0)+IFERROR(INDEX('Hoja de Trabajo para listado'!$CD$155:$DC$1048576,MATCH($A452,'Hoja de Trabajo para listado'!$CD$155:$CD$1048576,0),MATCH((CUADRO!G$5&amp;$E452),'Hoja de Trabajo para listado'!$CD$151:$DC$151,0)),0)</f>
        <v>0</v>
      </c>
      <c r="H452" s="243">
        <f ca="1">+IFERROR(INDEX('Hoja de Trabajo para listado'!$A$155:$Z$1048576,MATCH($A452,'Hoja de Trabajo para listado'!$A$155:$A$1048576,0),MATCH((CUADRO!H$5&amp;$E452),'Hoja de Trabajo para listado'!$A$151:$Z$151,0)),0)+IFERROR(INDEX('Hoja de Trabajo para listado'!$AB$155:$BA$1048576,MATCH($A452,'Hoja de Trabajo para listado'!$AB$155:$AB$1048576,0),MATCH((CUADRO!H$5&amp;$E452),'Hoja de Trabajo para listado'!$AB$151:$BA$151,0)),0)+IFERROR(INDEX('Hoja de Trabajo para listado'!$BC$155:$CB$1048576,MATCH($A452,'Hoja de Trabajo para listado'!$BC$155:$BC$1048576,0),MATCH((CUADRO!H$5&amp;$E452),'Hoja de Trabajo para listado'!$BC$151:$CB$151,0)),0)+IFERROR(INDEX('Hoja de Trabajo para listado'!$DE$153:$DG$274,MATCH($A452,'Hoja de Trabajo para listado'!$DE$153:$DE$1048576,0),MATCH((CUADRO!H$5&amp;$E452),'Hoja de Trabajo para listado'!$DE$151:$DG$151,0)),0)+IFERROR(INDEX('Hoja de Trabajo para listado'!$CD$155:$DC$1048576,MATCH($A452,'Hoja de Trabajo para listado'!$CD$155:$CD$1048576,0),MATCH((CUADRO!H$5&amp;$E452),'Hoja de Trabajo para listado'!$CD$151:$DC$151,0)),0)</f>
        <v>0</v>
      </c>
      <c r="I452" s="243">
        <f ca="1">+IFERROR(INDEX('Hoja de Trabajo para listado'!$A$155:$Z$1048576,MATCH($A452,'Hoja de Trabajo para listado'!$A$155:$A$1048576,0),MATCH((CUADRO!I$5&amp;$E452),'Hoja de Trabajo para listado'!$A$151:$Z$151,0)),0)+IFERROR(INDEX('Hoja de Trabajo para listado'!$AB$155:$BA$1048576,MATCH($A452,'Hoja de Trabajo para listado'!$AB$155:$AB$1048576,0),MATCH((CUADRO!I$5&amp;$E452),'Hoja de Trabajo para listado'!$AB$151:$BA$151,0)),0)+IFERROR(INDEX('Hoja de Trabajo para listado'!$BC$155:$CB$1048576,MATCH($A452,'Hoja de Trabajo para listado'!$BC$155:$BC$1048576,0),MATCH((CUADRO!I$5&amp;$E452),'Hoja de Trabajo para listado'!$BC$151:$CB$151,0)),0)+IFERROR(INDEX('Hoja de Trabajo para listado'!$DE$153:$DG$274,MATCH($A452,'Hoja de Trabajo para listado'!$DE$153:$DE$1048576,0),MATCH((CUADRO!I$5&amp;$E452),'Hoja de Trabajo para listado'!$DE$151:$DG$151,0)),0)+IFERROR(INDEX('Hoja de Trabajo para listado'!$CD$155:$DC$1048576,MATCH($A452,'Hoja de Trabajo para listado'!$CD$155:$CD$1048576,0),MATCH((CUADRO!I$5&amp;$E452),'Hoja de Trabajo para listado'!$CD$151:$DC$151,0)),0)</f>
        <v>0</v>
      </c>
      <c r="J452" s="243">
        <f ca="1">+IFERROR(INDEX('Hoja de Trabajo para listado'!$A$155:$Z$1048576,MATCH($A452,'Hoja de Trabajo para listado'!$A$155:$A$1048576,0),MATCH((CUADRO!J$5&amp;$E452),'Hoja de Trabajo para listado'!$A$151:$Z$151,0)),0)+IFERROR(INDEX('Hoja de Trabajo para listado'!$AB$155:$BA$1048576,MATCH($A452,'Hoja de Trabajo para listado'!$AB$155:$AB$1048576,0),MATCH((CUADRO!J$5&amp;$E452),'Hoja de Trabajo para listado'!$AB$151:$BA$151,0)),0)+IFERROR(INDEX('Hoja de Trabajo para listado'!$BC$155:$CB$1048576,MATCH($A452,'Hoja de Trabajo para listado'!$BC$155:$BC$1048576,0),MATCH((CUADRO!J$5&amp;$E452),'Hoja de Trabajo para listado'!$BC$151:$CB$151,0)),0)+IFERROR(INDEX('Hoja de Trabajo para listado'!$DE$153:$DG$274,MATCH($A452,'Hoja de Trabajo para listado'!$DE$153:$DE$1048576,0),MATCH((CUADRO!J$5&amp;$E452),'Hoja de Trabajo para listado'!$DE$151:$DG$151,0)),0)+IFERROR(INDEX('Hoja de Trabajo para listado'!$CD$155:$DC$1048576,MATCH($A452,'Hoja de Trabajo para listado'!$CD$155:$CD$1048576,0),MATCH((CUADRO!J$5&amp;$E452),'Hoja de Trabajo para listado'!$CD$151:$DC$151,0)),0)</f>
        <v>0</v>
      </c>
      <c r="K452" s="243">
        <f ca="1">+IFERROR(INDEX('Hoja de Trabajo para listado'!$A$155:$Z$1048576,MATCH($A452,'Hoja de Trabajo para listado'!$A$155:$A$1048576,0),MATCH((CUADRO!K$5&amp;$E452),'Hoja de Trabajo para listado'!$A$151:$Z$151,0)),0)+IFERROR(INDEX('Hoja de Trabajo para listado'!$AB$155:$BA$1048576,MATCH($A452,'Hoja de Trabajo para listado'!$AB$155:$AB$1048576,0),MATCH((CUADRO!K$5&amp;$E452),'Hoja de Trabajo para listado'!$AB$151:$BA$151,0)),0)+IFERROR(INDEX('Hoja de Trabajo para listado'!$BC$155:$CB$1048576,MATCH($A452,'Hoja de Trabajo para listado'!$BC$155:$BC$1048576,0),MATCH((CUADRO!K$5&amp;$E452),'Hoja de Trabajo para listado'!$BC$151:$CB$151,0)),0)+IFERROR(INDEX('Hoja de Trabajo para listado'!$DE$153:$DG$274,MATCH($A452,'Hoja de Trabajo para listado'!$DE$153:$DE$1048576,0),MATCH((CUADRO!K$5&amp;$E452),'Hoja de Trabajo para listado'!$DE$151:$DG$151,0)),0)+IFERROR(INDEX('Hoja de Trabajo para listado'!$CD$155:$DC$1048576,MATCH($A452,'Hoja de Trabajo para listado'!$CD$155:$CD$1048576,0),MATCH((CUADRO!K$5&amp;$E452),'Hoja de Trabajo para listado'!$CD$151:$DC$151,0)),0)</f>
        <v>0</v>
      </c>
      <c r="L452" s="243">
        <f ca="1">+IFERROR(INDEX('Hoja de Trabajo para listado'!$A$155:$Z$1048576,MATCH($A452,'Hoja de Trabajo para listado'!$A$155:$A$1048576,0),MATCH((CUADRO!L$5&amp;$E452),'Hoja de Trabajo para listado'!$A$151:$Z$151,0)),0)+IFERROR(INDEX('Hoja de Trabajo para listado'!$AB$155:$BA$1048576,MATCH($A452,'Hoja de Trabajo para listado'!$AB$155:$AB$1048576,0),MATCH((CUADRO!L$5&amp;$E452),'Hoja de Trabajo para listado'!$AB$151:$BA$151,0)),0)+IFERROR(INDEX('Hoja de Trabajo para listado'!$BC$155:$CB$1048576,MATCH($A452,'Hoja de Trabajo para listado'!$BC$155:$BC$1048576,0),MATCH((CUADRO!L$5&amp;$E452),'Hoja de Trabajo para listado'!$BC$151:$CB$151,0)),0)+IFERROR(INDEX('Hoja de Trabajo para listado'!$DE$153:$DG$274,MATCH($A452,'Hoja de Trabajo para listado'!$DE$153:$DE$1048576,0),MATCH((CUADRO!L$5&amp;$E452),'Hoja de Trabajo para listado'!$DE$151:$DG$151,0)),0)+IFERROR(INDEX('Hoja de Trabajo para listado'!$CD$155:$DC$1048576,MATCH($A452,'Hoja de Trabajo para listado'!$CD$155:$CD$1048576,0),MATCH((CUADRO!L$5&amp;$E452),'Hoja de Trabajo para listado'!$CD$151:$DC$151,0)),0)</f>
        <v>0</v>
      </c>
      <c r="M452" s="243">
        <f ca="1">+IFERROR(INDEX('Hoja de Trabajo para listado'!$A$155:$Z$1048576,MATCH($A452,'Hoja de Trabajo para listado'!$A$155:$A$1048576,0),MATCH((CUADRO!M$5&amp;$E452),'Hoja de Trabajo para listado'!$A$151:$Z$151,0)),0)+IFERROR(INDEX('Hoja de Trabajo para listado'!$AB$155:$BA$1048576,MATCH($A452,'Hoja de Trabajo para listado'!$AB$155:$AB$1048576,0),MATCH((CUADRO!M$5&amp;$E452),'Hoja de Trabajo para listado'!$AB$151:$BA$151,0)),0)+IFERROR(INDEX('Hoja de Trabajo para listado'!$BC$155:$CB$1048576,MATCH($A452,'Hoja de Trabajo para listado'!$BC$155:$BC$1048576,0),MATCH((CUADRO!M$5&amp;$E452),'Hoja de Trabajo para listado'!$BC$151:$CB$151,0)),0)+IFERROR(INDEX('Hoja de Trabajo para listado'!$DE$153:$DG$274,MATCH($A452,'Hoja de Trabajo para listado'!$DE$153:$DE$1048576,0),MATCH((CUADRO!M$5&amp;$E452),'Hoja de Trabajo para listado'!$DE$151:$DG$151,0)),0)+IFERROR(INDEX('Hoja de Trabajo para listado'!$CD$155:$DC$1048576,MATCH($A452,'Hoja de Trabajo para listado'!$CD$155:$CD$1048576,0),MATCH((CUADRO!M$5&amp;$E452),'Hoja de Trabajo para listado'!$CD$151:$DC$151,0)),0)</f>
        <v>0</v>
      </c>
      <c r="N452" s="243">
        <f ca="1">+IFERROR(INDEX('Hoja de Trabajo para listado'!$A$155:$Z$1048576,MATCH($A452,'Hoja de Trabajo para listado'!$A$155:$A$1048576,0),MATCH((CUADRO!N$5&amp;$E452),'Hoja de Trabajo para listado'!$A$151:$Z$151,0)),0)+IFERROR(INDEX('Hoja de Trabajo para listado'!$AB$155:$BA$1048576,MATCH($A452,'Hoja de Trabajo para listado'!$AB$155:$AB$1048576,0),MATCH((CUADRO!N$5&amp;$E452),'Hoja de Trabajo para listado'!$AB$151:$BA$151,0)),0)+IFERROR(INDEX('Hoja de Trabajo para listado'!$BC$155:$CB$1048576,MATCH($A452,'Hoja de Trabajo para listado'!$BC$155:$BC$1048576,0),MATCH((CUADRO!N$5&amp;$E452),'Hoja de Trabajo para listado'!$BC$151:$CB$151,0)),0)+IFERROR(INDEX('Hoja de Trabajo para listado'!$DE$153:$DG$274,MATCH($A452,'Hoja de Trabajo para listado'!$DE$153:$DE$1048576,0),MATCH((CUADRO!N$5&amp;$E452),'Hoja de Trabajo para listado'!$DE$151:$DG$151,0)),0)+IFERROR(INDEX('Hoja de Trabajo para listado'!$CD$155:$DC$1048576,MATCH($A452,'Hoja de Trabajo para listado'!$CD$155:$CD$1048576,0),MATCH((CUADRO!N$5&amp;$E452),'Hoja de Trabajo para listado'!$CD$151:$DC$151,0)),0)</f>
        <v>0</v>
      </c>
      <c r="O452" s="243">
        <f ca="1">+IFERROR(INDEX('Hoja de Trabajo para listado'!$A$155:$Z$1048576,MATCH($A452,'Hoja de Trabajo para listado'!$A$155:$A$1048576,0),MATCH((CUADRO!O$5&amp;$E452),'Hoja de Trabajo para listado'!$A$151:$Z$151,0)),0)+IFERROR(INDEX('Hoja de Trabajo para listado'!$AB$155:$BA$1048576,MATCH($A452,'Hoja de Trabajo para listado'!$AB$155:$AB$1048576,0),MATCH((CUADRO!O$5&amp;$E452),'Hoja de Trabajo para listado'!$AB$151:$BA$151,0)),0)+IFERROR(INDEX('Hoja de Trabajo para listado'!$BC$155:$CB$1048576,MATCH($A452,'Hoja de Trabajo para listado'!$BC$155:$BC$1048576,0),MATCH((CUADRO!O$5&amp;$E452),'Hoja de Trabajo para listado'!$BC$151:$CB$151,0)),0)+IFERROR(INDEX('Hoja de Trabajo para listado'!$DE$153:$DG$274,MATCH($A452,'Hoja de Trabajo para listado'!$DE$153:$DE$1048576,0),MATCH((CUADRO!O$5&amp;$E452),'Hoja de Trabajo para listado'!$DE$151:$DG$151,0)),0)+IFERROR(INDEX('Hoja de Trabajo para listado'!$CD$155:$DC$1048576,MATCH($A452,'Hoja de Trabajo para listado'!$CD$155:$CD$1048576,0),MATCH((CUADRO!O$5&amp;$E452),'Hoja de Trabajo para listado'!$CD$151:$DC$151,0)),0)</f>
        <v>0</v>
      </c>
      <c r="P452" s="243">
        <f ca="1">+IFERROR(INDEX('Hoja de Trabajo para listado'!$A$155:$Z$1048576,MATCH($A452,'Hoja de Trabajo para listado'!$A$155:$A$1048576,0),MATCH((CUADRO!P$5&amp;$E452),'Hoja de Trabajo para listado'!$A$151:$Z$151,0)),0)+IFERROR(INDEX('Hoja de Trabajo para listado'!$AB$155:$BA$1048576,MATCH($A452,'Hoja de Trabajo para listado'!$AB$155:$AB$1048576,0),MATCH((CUADRO!P$5&amp;$E452),'Hoja de Trabajo para listado'!$AB$151:$BA$151,0)),0)+IFERROR(INDEX('Hoja de Trabajo para listado'!$BC$155:$CB$1048576,MATCH($A452,'Hoja de Trabajo para listado'!$BC$155:$BC$1048576,0),MATCH((CUADRO!P$5&amp;$E452),'Hoja de Trabajo para listado'!$BC$151:$CB$151,0)),0)+IFERROR(INDEX('Hoja de Trabajo para listado'!$DE$153:$DG$274,MATCH($A452,'Hoja de Trabajo para listado'!$DE$153:$DE$1048576,0),MATCH((CUADRO!P$5&amp;$E452),'Hoja de Trabajo para listado'!$DE$151:$DG$151,0)),0)+IFERROR(INDEX('Hoja de Trabajo para listado'!$CD$155:$DC$1048576,MATCH($A452,'Hoja de Trabajo para listado'!$CD$155:$CD$1048576,0),MATCH((CUADRO!P$5&amp;$E452),'Hoja de Trabajo para listado'!$CD$151:$DC$151,0)),0)</f>
        <v>0</v>
      </c>
      <c r="Q452" s="243">
        <f ca="1">+IFERROR(INDEX('Hoja de Trabajo para listado'!$A$155:$Z$1048576,MATCH($A452,'Hoja de Trabajo para listado'!$A$155:$A$1048576,0),MATCH((CUADRO!Q$5&amp;$E452),'Hoja de Trabajo para listado'!$A$151:$Z$151,0)),0)+IFERROR(INDEX('Hoja de Trabajo para listado'!$AB$155:$BA$1048576,MATCH($A452,'Hoja de Trabajo para listado'!$AB$155:$AB$1048576,0),MATCH((CUADRO!Q$5&amp;$E452),'Hoja de Trabajo para listado'!$AB$151:$BA$151,0)),0)+IFERROR(INDEX('Hoja de Trabajo para listado'!$BC$155:$CB$1048576,MATCH($A452,'Hoja de Trabajo para listado'!$BC$155:$BC$1048576,0),MATCH((CUADRO!Q$5&amp;$E452),'Hoja de Trabajo para listado'!$BC$151:$CB$151,0)),0)+IFERROR(INDEX('Hoja de Trabajo para listado'!$DE$153:$DG$274,MATCH($A452,'Hoja de Trabajo para listado'!$DE$153:$DE$1048576,0),MATCH((CUADRO!Q$5&amp;$E452),'Hoja de Trabajo para listado'!$DE$151:$DG$151,0)),0)+IFERROR(INDEX('Hoja de Trabajo para listado'!$CD$155:$DC$1048576,MATCH($A452,'Hoja de Trabajo para listado'!$CD$155:$CD$1048576,0),MATCH((CUADRO!Q$5&amp;$E452),'Hoja de Trabajo para listado'!$CD$151:$DC$151,0)),0)</f>
        <v>0</v>
      </c>
      <c r="R452" s="243">
        <f t="shared" ca="1" si="15"/>
        <v>0</v>
      </c>
      <c r="S452" s="249"/>
      <c r="T452" s="243">
        <f ca="1">+T453</f>
        <v>0</v>
      </c>
      <c r="U452" s="242">
        <f t="shared" si="16"/>
        <v>1</v>
      </c>
      <c r="V452" s="333" t="str">
        <f>+VLOOKUP(A452,bd_lista!$A$3:$E$590,5,FALSE)</f>
        <v>Gobiernos Autonomos Municipales</v>
      </c>
      <c r="W452" s="383" t="str">
        <f>+V452</f>
        <v>Gobiernos Autonomos Municipales</v>
      </c>
      <c r="X452" s="242">
        <f>+VLOOKUP(A452,[3]Sheet1!$A$13:$D$744,4,FALSE)</f>
        <v>0</v>
      </c>
      <c r="Y452" s="242" t="e">
        <f>+VLOOKUP(X452,bd_lista!$A$3:$C$590,3,FALSE)</f>
        <v>#N/A</v>
      </c>
      <c r="Z452" s="294">
        <f>+X452</f>
        <v>0</v>
      </c>
      <c r="AA452" s="295" t="e">
        <f>+Y452</f>
        <v>#N/A</v>
      </c>
    </row>
    <row r="453" spans="1:27" customFormat="1" ht="27" hidden="1" customHeight="1">
      <c r="A453" s="32">
        <v>1108</v>
      </c>
      <c r="B453" s="389"/>
      <c r="C453" s="247" t="str">
        <f>+VLOOKUP(A453,bd_lista!$A$3:$C$590,3,FALSE)</f>
        <v>Gobierno Autónomo Municipal de Villa Mojocoya</v>
      </c>
      <c r="D453" s="386"/>
      <c r="E453" s="244" t="s">
        <v>1305</v>
      </c>
      <c r="F453" s="243">
        <f ca="1">+IFERROR(INDEX('Hoja de Trabajo para listado'!$A$155:$Z$1048576,MATCH($A453,'Hoja de Trabajo para listado'!$A$155:$A$1048576,0),MATCH((CUADRO!F$5&amp;$E453),'Hoja de Trabajo para listado'!$A$151:$Z$151,0)),0)+IFERROR(INDEX('Hoja de Trabajo para listado'!$AB$155:$BA$1048576,MATCH($A453,'Hoja de Trabajo para listado'!$AB$155:$AB$1048576,0),MATCH((CUADRO!F$5&amp;$E453),'Hoja de Trabajo para listado'!$AB$151:$BA$151,0)),0)+IFERROR(INDEX('Hoja de Trabajo para listado'!$BC$155:$CB$1048576,MATCH($A453,'Hoja de Trabajo para listado'!$BC$155:$BC$1048576,0),MATCH((CUADRO!F$5&amp;$E453),'Hoja de Trabajo para listado'!$BC$151:$CB$151,0)),0)+IFERROR(INDEX('Hoja de Trabajo para listado'!$DE$153:$DG$274,MATCH($A453,'Hoja de Trabajo para listado'!$DE$153:$DE$1048576,0),MATCH((CUADRO!F$5&amp;$E453),'Hoja de Trabajo para listado'!$DE$151:$DG$151,0)),0)+IFERROR(INDEX('Hoja de Trabajo para listado'!$CD$155:$DC$1048576,MATCH($A453,'Hoja de Trabajo para listado'!$CD$155:$CD$1048576,0),MATCH((CUADRO!F$5&amp;$E453),'Hoja de Trabajo para listado'!$CD$151:$DC$151,0)),0)</f>
        <v>0</v>
      </c>
      <c r="G453" s="243">
        <f ca="1">+IFERROR(INDEX('Hoja de Trabajo para listado'!$A$155:$Z$1048576,MATCH($A453,'Hoja de Trabajo para listado'!$A$155:$A$1048576,0),MATCH((CUADRO!G$5&amp;$E453),'Hoja de Trabajo para listado'!$A$151:$Z$151,0)),0)+IFERROR(INDEX('Hoja de Trabajo para listado'!$AB$155:$BA$1048576,MATCH($A453,'Hoja de Trabajo para listado'!$AB$155:$AB$1048576,0),MATCH((CUADRO!G$5&amp;$E453),'Hoja de Trabajo para listado'!$AB$151:$BA$151,0)),0)+IFERROR(INDEX('Hoja de Trabajo para listado'!$BC$155:$CB$1048576,MATCH($A453,'Hoja de Trabajo para listado'!$BC$155:$BC$1048576,0),MATCH((CUADRO!G$5&amp;$E453),'Hoja de Trabajo para listado'!$BC$151:$CB$151,0)),0)+IFERROR(INDEX('Hoja de Trabajo para listado'!$DE$153:$DG$274,MATCH($A453,'Hoja de Trabajo para listado'!$DE$153:$DE$1048576,0),MATCH((CUADRO!G$5&amp;$E453),'Hoja de Trabajo para listado'!$DE$151:$DG$151,0)),0)+IFERROR(INDEX('Hoja de Trabajo para listado'!$CD$155:$DC$1048576,MATCH($A453,'Hoja de Trabajo para listado'!$CD$155:$CD$1048576,0),MATCH((CUADRO!G$5&amp;$E453),'Hoja de Trabajo para listado'!$CD$151:$DC$151,0)),0)</f>
        <v>0</v>
      </c>
      <c r="H453" s="243">
        <f ca="1">+IFERROR(INDEX('Hoja de Trabajo para listado'!$A$155:$Z$1048576,MATCH($A453,'Hoja de Trabajo para listado'!$A$155:$A$1048576,0),MATCH((CUADRO!H$5&amp;$E453),'Hoja de Trabajo para listado'!$A$151:$Z$151,0)),0)+IFERROR(INDEX('Hoja de Trabajo para listado'!$AB$155:$BA$1048576,MATCH($A453,'Hoja de Trabajo para listado'!$AB$155:$AB$1048576,0),MATCH((CUADRO!H$5&amp;$E453),'Hoja de Trabajo para listado'!$AB$151:$BA$151,0)),0)+IFERROR(INDEX('Hoja de Trabajo para listado'!$BC$155:$CB$1048576,MATCH($A453,'Hoja de Trabajo para listado'!$BC$155:$BC$1048576,0),MATCH((CUADRO!H$5&amp;$E453),'Hoja de Trabajo para listado'!$BC$151:$CB$151,0)),0)+IFERROR(INDEX('Hoja de Trabajo para listado'!$DE$153:$DG$274,MATCH($A453,'Hoja de Trabajo para listado'!$DE$153:$DE$1048576,0),MATCH((CUADRO!H$5&amp;$E453),'Hoja de Trabajo para listado'!$DE$151:$DG$151,0)),0)+IFERROR(INDEX('Hoja de Trabajo para listado'!$CD$155:$DC$1048576,MATCH($A453,'Hoja de Trabajo para listado'!$CD$155:$CD$1048576,0),MATCH((CUADRO!H$5&amp;$E453),'Hoja de Trabajo para listado'!$CD$151:$DC$151,0)),0)</f>
        <v>0</v>
      </c>
      <c r="I453" s="243">
        <f ca="1">+IFERROR(INDEX('Hoja de Trabajo para listado'!$A$155:$Z$1048576,MATCH($A453,'Hoja de Trabajo para listado'!$A$155:$A$1048576,0),MATCH((CUADRO!I$5&amp;$E453),'Hoja de Trabajo para listado'!$A$151:$Z$151,0)),0)+IFERROR(INDEX('Hoja de Trabajo para listado'!$AB$155:$BA$1048576,MATCH($A453,'Hoja de Trabajo para listado'!$AB$155:$AB$1048576,0),MATCH((CUADRO!I$5&amp;$E453),'Hoja de Trabajo para listado'!$AB$151:$BA$151,0)),0)+IFERROR(INDEX('Hoja de Trabajo para listado'!$BC$155:$CB$1048576,MATCH($A453,'Hoja de Trabajo para listado'!$BC$155:$BC$1048576,0),MATCH((CUADRO!I$5&amp;$E453),'Hoja de Trabajo para listado'!$BC$151:$CB$151,0)),0)+IFERROR(INDEX('Hoja de Trabajo para listado'!$DE$153:$DG$274,MATCH($A453,'Hoja de Trabajo para listado'!$DE$153:$DE$1048576,0),MATCH((CUADRO!I$5&amp;$E453),'Hoja de Trabajo para listado'!$DE$151:$DG$151,0)),0)+IFERROR(INDEX('Hoja de Trabajo para listado'!$CD$155:$DC$1048576,MATCH($A453,'Hoja de Trabajo para listado'!$CD$155:$CD$1048576,0),MATCH((CUADRO!I$5&amp;$E453),'Hoja de Trabajo para listado'!$CD$151:$DC$151,0)),0)</f>
        <v>0</v>
      </c>
      <c r="J453" s="243">
        <f ca="1">+IFERROR(INDEX('Hoja de Trabajo para listado'!$A$155:$Z$1048576,MATCH($A453,'Hoja de Trabajo para listado'!$A$155:$A$1048576,0),MATCH((CUADRO!J$5&amp;$E453),'Hoja de Trabajo para listado'!$A$151:$Z$151,0)),0)+IFERROR(INDEX('Hoja de Trabajo para listado'!$AB$155:$BA$1048576,MATCH($A453,'Hoja de Trabajo para listado'!$AB$155:$AB$1048576,0),MATCH((CUADRO!J$5&amp;$E453),'Hoja de Trabajo para listado'!$AB$151:$BA$151,0)),0)+IFERROR(INDEX('Hoja de Trabajo para listado'!$BC$155:$CB$1048576,MATCH($A453,'Hoja de Trabajo para listado'!$BC$155:$BC$1048576,0),MATCH((CUADRO!J$5&amp;$E453),'Hoja de Trabajo para listado'!$BC$151:$CB$151,0)),0)+IFERROR(INDEX('Hoja de Trabajo para listado'!$DE$153:$DG$274,MATCH($A453,'Hoja de Trabajo para listado'!$DE$153:$DE$1048576,0),MATCH((CUADRO!J$5&amp;$E453),'Hoja de Trabajo para listado'!$DE$151:$DG$151,0)),0)+IFERROR(INDEX('Hoja de Trabajo para listado'!$CD$155:$DC$1048576,MATCH($A453,'Hoja de Trabajo para listado'!$CD$155:$CD$1048576,0),MATCH((CUADRO!J$5&amp;$E453),'Hoja de Trabajo para listado'!$CD$151:$DC$151,0)),0)</f>
        <v>0</v>
      </c>
      <c r="K453" s="243">
        <f ca="1">+IFERROR(INDEX('Hoja de Trabajo para listado'!$A$155:$Z$1048576,MATCH($A453,'Hoja de Trabajo para listado'!$A$155:$A$1048576,0),MATCH((CUADRO!K$5&amp;$E453),'Hoja de Trabajo para listado'!$A$151:$Z$151,0)),0)+IFERROR(INDEX('Hoja de Trabajo para listado'!$AB$155:$BA$1048576,MATCH($A453,'Hoja de Trabajo para listado'!$AB$155:$AB$1048576,0),MATCH((CUADRO!K$5&amp;$E453),'Hoja de Trabajo para listado'!$AB$151:$BA$151,0)),0)+IFERROR(INDEX('Hoja de Trabajo para listado'!$BC$155:$CB$1048576,MATCH($A453,'Hoja de Trabajo para listado'!$BC$155:$BC$1048576,0),MATCH((CUADRO!K$5&amp;$E453),'Hoja de Trabajo para listado'!$BC$151:$CB$151,0)),0)+IFERROR(INDEX('Hoja de Trabajo para listado'!$DE$153:$DG$274,MATCH($A453,'Hoja de Trabajo para listado'!$DE$153:$DE$1048576,0),MATCH((CUADRO!K$5&amp;$E453),'Hoja de Trabajo para listado'!$DE$151:$DG$151,0)),0)+IFERROR(INDEX('Hoja de Trabajo para listado'!$CD$155:$DC$1048576,MATCH($A453,'Hoja de Trabajo para listado'!$CD$155:$CD$1048576,0),MATCH((CUADRO!K$5&amp;$E453),'Hoja de Trabajo para listado'!$CD$151:$DC$151,0)),0)</f>
        <v>0</v>
      </c>
      <c r="L453" s="243">
        <f ca="1">+IFERROR(INDEX('Hoja de Trabajo para listado'!$A$155:$Z$1048576,MATCH($A453,'Hoja de Trabajo para listado'!$A$155:$A$1048576,0),MATCH((CUADRO!L$5&amp;$E453),'Hoja de Trabajo para listado'!$A$151:$Z$151,0)),0)+IFERROR(INDEX('Hoja de Trabajo para listado'!$AB$155:$BA$1048576,MATCH($A453,'Hoja de Trabajo para listado'!$AB$155:$AB$1048576,0),MATCH((CUADRO!L$5&amp;$E453),'Hoja de Trabajo para listado'!$AB$151:$BA$151,0)),0)+IFERROR(INDEX('Hoja de Trabajo para listado'!$BC$155:$CB$1048576,MATCH($A453,'Hoja de Trabajo para listado'!$BC$155:$BC$1048576,0),MATCH((CUADRO!L$5&amp;$E453),'Hoja de Trabajo para listado'!$BC$151:$CB$151,0)),0)+IFERROR(INDEX('Hoja de Trabajo para listado'!$DE$153:$DG$274,MATCH($A453,'Hoja de Trabajo para listado'!$DE$153:$DE$1048576,0),MATCH((CUADRO!L$5&amp;$E453),'Hoja de Trabajo para listado'!$DE$151:$DG$151,0)),0)+IFERROR(INDEX('Hoja de Trabajo para listado'!$CD$155:$DC$1048576,MATCH($A453,'Hoja de Trabajo para listado'!$CD$155:$CD$1048576,0),MATCH((CUADRO!L$5&amp;$E453),'Hoja de Trabajo para listado'!$CD$151:$DC$151,0)),0)</f>
        <v>0</v>
      </c>
      <c r="M453" s="243">
        <f ca="1">+IFERROR(INDEX('Hoja de Trabajo para listado'!$A$155:$Z$1048576,MATCH($A453,'Hoja de Trabajo para listado'!$A$155:$A$1048576,0),MATCH((CUADRO!M$5&amp;$E453),'Hoja de Trabajo para listado'!$A$151:$Z$151,0)),0)+IFERROR(INDEX('Hoja de Trabajo para listado'!$AB$155:$BA$1048576,MATCH($A453,'Hoja de Trabajo para listado'!$AB$155:$AB$1048576,0),MATCH((CUADRO!M$5&amp;$E453),'Hoja de Trabajo para listado'!$AB$151:$BA$151,0)),0)+IFERROR(INDEX('Hoja de Trabajo para listado'!$BC$155:$CB$1048576,MATCH($A453,'Hoja de Trabajo para listado'!$BC$155:$BC$1048576,0),MATCH((CUADRO!M$5&amp;$E453),'Hoja de Trabajo para listado'!$BC$151:$CB$151,0)),0)+IFERROR(INDEX('Hoja de Trabajo para listado'!$DE$153:$DG$274,MATCH($A453,'Hoja de Trabajo para listado'!$DE$153:$DE$1048576,0),MATCH((CUADRO!M$5&amp;$E453),'Hoja de Trabajo para listado'!$DE$151:$DG$151,0)),0)+IFERROR(INDEX('Hoja de Trabajo para listado'!$CD$155:$DC$1048576,MATCH($A453,'Hoja de Trabajo para listado'!$CD$155:$CD$1048576,0),MATCH((CUADRO!M$5&amp;$E453),'Hoja de Trabajo para listado'!$CD$151:$DC$151,0)),0)</f>
        <v>0</v>
      </c>
      <c r="N453" s="243">
        <f ca="1">+IFERROR(INDEX('Hoja de Trabajo para listado'!$A$155:$Z$1048576,MATCH($A453,'Hoja de Trabajo para listado'!$A$155:$A$1048576,0),MATCH((CUADRO!N$5&amp;$E453),'Hoja de Trabajo para listado'!$A$151:$Z$151,0)),0)+IFERROR(INDEX('Hoja de Trabajo para listado'!$AB$155:$BA$1048576,MATCH($A453,'Hoja de Trabajo para listado'!$AB$155:$AB$1048576,0),MATCH((CUADRO!N$5&amp;$E453),'Hoja de Trabajo para listado'!$AB$151:$BA$151,0)),0)+IFERROR(INDEX('Hoja de Trabajo para listado'!$BC$155:$CB$1048576,MATCH($A453,'Hoja de Trabajo para listado'!$BC$155:$BC$1048576,0),MATCH((CUADRO!N$5&amp;$E453),'Hoja de Trabajo para listado'!$BC$151:$CB$151,0)),0)+IFERROR(INDEX('Hoja de Trabajo para listado'!$DE$153:$DG$274,MATCH($A453,'Hoja de Trabajo para listado'!$DE$153:$DE$1048576,0),MATCH((CUADRO!N$5&amp;$E453),'Hoja de Trabajo para listado'!$DE$151:$DG$151,0)),0)+IFERROR(INDEX('Hoja de Trabajo para listado'!$CD$155:$DC$1048576,MATCH($A453,'Hoja de Trabajo para listado'!$CD$155:$CD$1048576,0),MATCH((CUADRO!N$5&amp;$E453),'Hoja de Trabajo para listado'!$CD$151:$DC$151,0)),0)</f>
        <v>0</v>
      </c>
      <c r="O453" s="243">
        <f ca="1">+IFERROR(INDEX('Hoja de Trabajo para listado'!$A$155:$Z$1048576,MATCH($A453,'Hoja de Trabajo para listado'!$A$155:$A$1048576,0),MATCH((CUADRO!O$5&amp;$E453),'Hoja de Trabajo para listado'!$A$151:$Z$151,0)),0)+IFERROR(INDEX('Hoja de Trabajo para listado'!$AB$155:$BA$1048576,MATCH($A453,'Hoja de Trabajo para listado'!$AB$155:$AB$1048576,0),MATCH((CUADRO!O$5&amp;$E453),'Hoja de Trabajo para listado'!$AB$151:$BA$151,0)),0)+IFERROR(INDEX('Hoja de Trabajo para listado'!$BC$155:$CB$1048576,MATCH($A453,'Hoja de Trabajo para listado'!$BC$155:$BC$1048576,0),MATCH((CUADRO!O$5&amp;$E453),'Hoja de Trabajo para listado'!$BC$151:$CB$151,0)),0)+IFERROR(INDEX('Hoja de Trabajo para listado'!$DE$153:$DG$274,MATCH($A453,'Hoja de Trabajo para listado'!$DE$153:$DE$1048576,0),MATCH((CUADRO!O$5&amp;$E453),'Hoja de Trabajo para listado'!$DE$151:$DG$151,0)),0)+IFERROR(INDEX('Hoja de Trabajo para listado'!$CD$155:$DC$1048576,MATCH($A453,'Hoja de Trabajo para listado'!$CD$155:$CD$1048576,0),MATCH((CUADRO!O$5&amp;$E453),'Hoja de Trabajo para listado'!$CD$151:$DC$151,0)),0)</f>
        <v>0</v>
      </c>
      <c r="P453" s="243">
        <f ca="1">+IFERROR(INDEX('Hoja de Trabajo para listado'!$A$155:$Z$1048576,MATCH($A453,'Hoja de Trabajo para listado'!$A$155:$A$1048576,0),MATCH((CUADRO!P$5&amp;$E453),'Hoja de Trabajo para listado'!$A$151:$Z$151,0)),0)+IFERROR(INDEX('Hoja de Trabajo para listado'!$AB$155:$BA$1048576,MATCH($A453,'Hoja de Trabajo para listado'!$AB$155:$AB$1048576,0),MATCH((CUADRO!P$5&amp;$E453),'Hoja de Trabajo para listado'!$AB$151:$BA$151,0)),0)+IFERROR(INDEX('Hoja de Trabajo para listado'!$BC$155:$CB$1048576,MATCH($A453,'Hoja de Trabajo para listado'!$BC$155:$BC$1048576,0),MATCH((CUADRO!P$5&amp;$E453),'Hoja de Trabajo para listado'!$BC$151:$CB$151,0)),0)+IFERROR(INDEX('Hoja de Trabajo para listado'!$DE$153:$DG$274,MATCH($A453,'Hoja de Trabajo para listado'!$DE$153:$DE$1048576,0),MATCH((CUADRO!P$5&amp;$E453),'Hoja de Trabajo para listado'!$DE$151:$DG$151,0)),0)+IFERROR(INDEX('Hoja de Trabajo para listado'!$CD$155:$DC$1048576,MATCH($A453,'Hoja de Trabajo para listado'!$CD$155:$CD$1048576,0),MATCH((CUADRO!P$5&amp;$E453),'Hoja de Trabajo para listado'!$CD$151:$DC$151,0)),0)</f>
        <v>0</v>
      </c>
      <c r="Q453" s="243">
        <f ca="1">+IFERROR(INDEX('Hoja de Trabajo para listado'!$A$155:$Z$1048576,MATCH($A453,'Hoja de Trabajo para listado'!$A$155:$A$1048576,0),MATCH((CUADRO!Q$5&amp;$E453),'Hoja de Trabajo para listado'!$A$151:$Z$151,0)),0)+IFERROR(INDEX('Hoja de Trabajo para listado'!$AB$155:$BA$1048576,MATCH($A453,'Hoja de Trabajo para listado'!$AB$155:$AB$1048576,0),MATCH((CUADRO!Q$5&amp;$E453),'Hoja de Trabajo para listado'!$AB$151:$BA$151,0)),0)+IFERROR(INDEX('Hoja de Trabajo para listado'!$BC$155:$CB$1048576,MATCH($A453,'Hoja de Trabajo para listado'!$BC$155:$BC$1048576,0),MATCH((CUADRO!Q$5&amp;$E453),'Hoja de Trabajo para listado'!$BC$151:$CB$151,0)),0)+IFERROR(INDEX('Hoja de Trabajo para listado'!$DE$153:$DG$274,MATCH($A453,'Hoja de Trabajo para listado'!$DE$153:$DE$1048576,0),MATCH((CUADRO!Q$5&amp;$E453),'Hoja de Trabajo para listado'!$DE$151:$DG$151,0)),0)+IFERROR(INDEX('Hoja de Trabajo para listado'!$CD$155:$DC$1048576,MATCH($A453,'Hoja de Trabajo para listado'!$CD$155:$CD$1048576,0),MATCH((CUADRO!Q$5&amp;$E453),'Hoja de Trabajo para listado'!$CD$151:$DC$151,0)),0)</f>
        <v>0</v>
      </c>
      <c r="R453" s="243">
        <f t="shared" ca="1" si="15"/>
        <v>0</v>
      </c>
      <c r="S453" s="249">
        <f ca="1">+R452+R453</f>
        <v>0</v>
      </c>
      <c r="T453" s="243">
        <f ca="1">+S453</f>
        <v>0</v>
      </c>
      <c r="U453" s="242">
        <f t="shared" si="16"/>
        <v>2</v>
      </c>
      <c r="V453" s="333" t="str">
        <f>+VLOOKUP(A453,bd_lista!$A$3:$E$590,5,FALSE)</f>
        <v>Gobiernos Autonomos Municipales</v>
      </c>
      <c r="W453" s="384"/>
      <c r="X453" s="242">
        <f>+VLOOKUP(A453,[3]Sheet1!$A$13:$D$744,4,FALSE)</f>
        <v>0</v>
      </c>
      <c r="Y453" s="242" t="e">
        <f>+VLOOKUP(X453,bd_lista!$A$3:$C$590,3,FALSE)</f>
        <v>#N/A</v>
      </c>
      <c r="Z453" s="292"/>
      <c r="AA453" s="293"/>
    </row>
    <row r="454" spans="1:27" customFormat="1" ht="27" hidden="1" customHeight="1">
      <c r="A454" s="32">
        <v>1109</v>
      </c>
      <c r="B454" s="388">
        <f>+A454</f>
        <v>1109</v>
      </c>
      <c r="C454" s="247" t="str">
        <f>+VLOOKUP(A454,bd_lista!$A$3:$C$590,3,FALSE)</f>
        <v>Gobierno Autónomo Municipal de Icla</v>
      </c>
      <c r="D454" s="385" t="str">
        <f>+C454</f>
        <v>Gobierno Autónomo Municipal de Icla</v>
      </c>
      <c r="E454" s="242" t="s">
        <v>1304</v>
      </c>
      <c r="F454" s="243">
        <f ca="1">+IFERROR(INDEX('Hoja de Trabajo para listado'!$A$155:$Z$1048576,MATCH($A454,'Hoja de Trabajo para listado'!$A$155:$A$1048576,0),MATCH((CUADRO!F$5&amp;$E454),'Hoja de Trabajo para listado'!$A$151:$Z$151,0)),0)+IFERROR(INDEX('Hoja de Trabajo para listado'!$AB$155:$BA$1048576,MATCH($A454,'Hoja de Trabajo para listado'!$AB$155:$AB$1048576,0),MATCH((CUADRO!F$5&amp;$E454),'Hoja de Trabajo para listado'!$AB$151:$BA$151,0)),0)+IFERROR(INDEX('Hoja de Trabajo para listado'!$BC$155:$CB$1048576,MATCH($A454,'Hoja de Trabajo para listado'!$BC$155:$BC$1048576,0),MATCH((CUADRO!F$5&amp;$E454),'Hoja de Trabajo para listado'!$BC$151:$CB$151,0)),0)+IFERROR(INDEX('Hoja de Trabajo para listado'!$DE$153:$DG$274,MATCH($A454,'Hoja de Trabajo para listado'!$DE$153:$DE$1048576,0),MATCH((CUADRO!F$5&amp;$E454),'Hoja de Trabajo para listado'!$DE$151:$DG$151,0)),0)+IFERROR(INDEX('Hoja de Trabajo para listado'!$CD$155:$DC$1048576,MATCH($A454,'Hoja de Trabajo para listado'!$CD$155:$CD$1048576,0),MATCH((CUADRO!F$5&amp;$E454),'Hoja de Trabajo para listado'!$CD$151:$DC$151,0)),0)</f>
        <v>0</v>
      </c>
      <c r="G454" s="243">
        <f ca="1">+IFERROR(INDEX('Hoja de Trabajo para listado'!$A$155:$Z$1048576,MATCH($A454,'Hoja de Trabajo para listado'!$A$155:$A$1048576,0),MATCH((CUADRO!G$5&amp;$E454),'Hoja de Trabajo para listado'!$A$151:$Z$151,0)),0)+IFERROR(INDEX('Hoja de Trabajo para listado'!$AB$155:$BA$1048576,MATCH($A454,'Hoja de Trabajo para listado'!$AB$155:$AB$1048576,0),MATCH((CUADRO!G$5&amp;$E454),'Hoja de Trabajo para listado'!$AB$151:$BA$151,0)),0)+IFERROR(INDEX('Hoja de Trabajo para listado'!$BC$155:$CB$1048576,MATCH($A454,'Hoja de Trabajo para listado'!$BC$155:$BC$1048576,0),MATCH((CUADRO!G$5&amp;$E454),'Hoja de Trabajo para listado'!$BC$151:$CB$151,0)),0)+IFERROR(INDEX('Hoja de Trabajo para listado'!$DE$153:$DG$274,MATCH($A454,'Hoja de Trabajo para listado'!$DE$153:$DE$1048576,0),MATCH((CUADRO!G$5&amp;$E454),'Hoja de Trabajo para listado'!$DE$151:$DG$151,0)),0)+IFERROR(INDEX('Hoja de Trabajo para listado'!$CD$155:$DC$1048576,MATCH($A454,'Hoja de Trabajo para listado'!$CD$155:$CD$1048576,0),MATCH((CUADRO!G$5&amp;$E454),'Hoja de Trabajo para listado'!$CD$151:$DC$151,0)),0)</f>
        <v>0</v>
      </c>
      <c r="H454" s="243">
        <f ca="1">+IFERROR(INDEX('Hoja de Trabajo para listado'!$A$155:$Z$1048576,MATCH($A454,'Hoja de Trabajo para listado'!$A$155:$A$1048576,0),MATCH((CUADRO!H$5&amp;$E454),'Hoja de Trabajo para listado'!$A$151:$Z$151,0)),0)+IFERROR(INDEX('Hoja de Trabajo para listado'!$AB$155:$BA$1048576,MATCH($A454,'Hoja de Trabajo para listado'!$AB$155:$AB$1048576,0),MATCH((CUADRO!H$5&amp;$E454),'Hoja de Trabajo para listado'!$AB$151:$BA$151,0)),0)+IFERROR(INDEX('Hoja de Trabajo para listado'!$BC$155:$CB$1048576,MATCH($A454,'Hoja de Trabajo para listado'!$BC$155:$BC$1048576,0),MATCH((CUADRO!H$5&amp;$E454),'Hoja de Trabajo para listado'!$BC$151:$CB$151,0)),0)+IFERROR(INDEX('Hoja de Trabajo para listado'!$DE$153:$DG$274,MATCH($A454,'Hoja de Trabajo para listado'!$DE$153:$DE$1048576,0),MATCH((CUADRO!H$5&amp;$E454),'Hoja de Trabajo para listado'!$DE$151:$DG$151,0)),0)+IFERROR(INDEX('Hoja de Trabajo para listado'!$CD$155:$DC$1048576,MATCH($A454,'Hoja de Trabajo para listado'!$CD$155:$CD$1048576,0),MATCH((CUADRO!H$5&amp;$E454),'Hoja de Trabajo para listado'!$CD$151:$DC$151,0)),0)</f>
        <v>0</v>
      </c>
      <c r="I454" s="243">
        <f ca="1">+IFERROR(INDEX('Hoja de Trabajo para listado'!$A$155:$Z$1048576,MATCH($A454,'Hoja de Trabajo para listado'!$A$155:$A$1048576,0),MATCH((CUADRO!I$5&amp;$E454),'Hoja de Trabajo para listado'!$A$151:$Z$151,0)),0)+IFERROR(INDEX('Hoja de Trabajo para listado'!$AB$155:$BA$1048576,MATCH($A454,'Hoja de Trabajo para listado'!$AB$155:$AB$1048576,0),MATCH((CUADRO!I$5&amp;$E454),'Hoja de Trabajo para listado'!$AB$151:$BA$151,0)),0)+IFERROR(INDEX('Hoja de Trabajo para listado'!$BC$155:$CB$1048576,MATCH($A454,'Hoja de Trabajo para listado'!$BC$155:$BC$1048576,0),MATCH((CUADRO!I$5&amp;$E454),'Hoja de Trabajo para listado'!$BC$151:$CB$151,0)),0)+IFERROR(INDEX('Hoja de Trabajo para listado'!$DE$153:$DG$274,MATCH($A454,'Hoja de Trabajo para listado'!$DE$153:$DE$1048576,0),MATCH((CUADRO!I$5&amp;$E454),'Hoja de Trabajo para listado'!$DE$151:$DG$151,0)),0)+IFERROR(INDEX('Hoja de Trabajo para listado'!$CD$155:$DC$1048576,MATCH($A454,'Hoja de Trabajo para listado'!$CD$155:$CD$1048576,0),MATCH((CUADRO!I$5&amp;$E454),'Hoja de Trabajo para listado'!$CD$151:$DC$151,0)),0)</f>
        <v>0</v>
      </c>
      <c r="J454" s="243">
        <f ca="1">+IFERROR(INDEX('Hoja de Trabajo para listado'!$A$155:$Z$1048576,MATCH($A454,'Hoja de Trabajo para listado'!$A$155:$A$1048576,0),MATCH((CUADRO!J$5&amp;$E454),'Hoja de Trabajo para listado'!$A$151:$Z$151,0)),0)+IFERROR(INDEX('Hoja de Trabajo para listado'!$AB$155:$BA$1048576,MATCH($A454,'Hoja de Trabajo para listado'!$AB$155:$AB$1048576,0),MATCH((CUADRO!J$5&amp;$E454),'Hoja de Trabajo para listado'!$AB$151:$BA$151,0)),0)+IFERROR(INDEX('Hoja de Trabajo para listado'!$BC$155:$CB$1048576,MATCH($A454,'Hoja de Trabajo para listado'!$BC$155:$BC$1048576,0),MATCH((CUADRO!J$5&amp;$E454),'Hoja de Trabajo para listado'!$BC$151:$CB$151,0)),0)+IFERROR(INDEX('Hoja de Trabajo para listado'!$DE$153:$DG$274,MATCH($A454,'Hoja de Trabajo para listado'!$DE$153:$DE$1048576,0),MATCH((CUADRO!J$5&amp;$E454),'Hoja de Trabajo para listado'!$DE$151:$DG$151,0)),0)+IFERROR(INDEX('Hoja de Trabajo para listado'!$CD$155:$DC$1048576,MATCH($A454,'Hoja de Trabajo para listado'!$CD$155:$CD$1048576,0),MATCH((CUADRO!J$5&amp;$E454),'Hoja de Trabajo para listado'!$CD$151:$DC$151,0)),0)</f>
        <v>0</v>
      </c>
      <c r="K454" s="243">
        <f ca="1">+IFERROR(INDEX('Hoja de Trabajo para listado'!$A$155:$Z$1048576,MATCH($A454,'Hoja de Trabajo para listado'!$A$155:$A$1048576,0),MATCH((CUADRO!K$5&amp;$E454),'Hoja de Trabajo para listado'!$A$151:$Z$151,0)),0)+IFERROR(INDEX('Hoja de Trabajo para listado'!$AB$155:$BA$1048576,MATCH($A454,'Hoja de Trabajo para listado'!$AB$155:$AB$1048576,0),MATCH((CUADRO!K$5&amp;$E454),'Hoja de Trabajo para listado'!$AB$151:$BA$151,0)),0)+IFERROR(INDEX('Hoja de Trabajo para listado'!$BC$155:$CB$1048576,MATCH($A454,'Hoja de Trabajo para listado'!$BC$155:$BC$1048576,0),MATCH((CUADRO!K$5&amp;$E454),'Hoja de Trabajo para listado'!$BC$151:$CB$151,0)),0)+IFERROR(INDEX('Hoja de Trabajo para listado'!$DE$153:$DG$274,MATCH($A454,'Hoja de Trabajo para listado'!$DE$153:$DE$1048576,0),MATCH((CUADRO!K$5&amp;$E454),'Hoja de Trabajo para listado'!$DE$151:$DG$151,0)),0)+IFERROR(INDEX('Hoja de Trabajo para listado'!$CD$155:$DC$1048576,MATCH($A454,'Hoja de Trabajo para listado'!$CD$155:$CD$1048576,0),MATCH((CUADRO!K$5&amp;$E454),'Hoja de Trabajo para listado'!$CD$151:$DC$151,0)),0)</f>
        <v>0</v>
      </c>
      <c r="L454" s="243">
        <f ca="1">+IFERROR(INDEX('Hoja de Trabajo para listado'!$A$155:$Z$1048576,MATCH($A454,'Hoja de Trabajo para listado'!$A$155:$A$1048576,0),MATCH((CUADRO!L$5&amp;$E454),'Hoja de Trabajo para listado'!$A$151:$Z$151,0)),0)+IFERROR(INDEX('Hoja de Trabajo para listado'!$AB$155:$BA$1048576,MATCH($A454,'Hoja de Trabajo para listado'!$AB$155:$AB$1048576,0),MATCH((CUADRO!L$5&amp;$E454),'Hoja de Trabajo para listado'!$AB$151:$BA$151,0)),0)+IFERROR(INDEX('Hoja de Trabajo para listado'!$BC$155:$CB$1048576,MATCH($A454,'Hoja de Trabajo para listado'!$BC$155:$BC$1048576,0),MATCH((CUADRO!L$5&amp;$E454),'Hoja de Trabajo para listado'!$BC$151:$CB$151,0)),0)+IFERROR(INDEX('Hoja de Trabajo para listado'!$DE$153:$DG$274,MATCH($A454,'Hoja de Trabajo para listado'!$DE$153:$DE$1048576,0),MATCH((CUADRO!L$5&amp;$E454),'Hoja de Trabajo para listado'!$DE$151:$DG$151,0)),0)+IFERROR(INDEX('Hoja de Trabajo para listado'!$CD$155:$DC$1048576,MATCH($A454,'Hoja de Trabajo para listado'!$CD$155:$CD$1048576,0),MATCH((CUADRO!L$5&amp;$E454),'Hoja de Trabajo para listado'!$CD$151:$DC$151,0)),0)</f>
        <v>0</v>
      </c>
      <c r="M454" s="243">
        <f ca="1">+IFERROR(INDEX('Hoja de Trabajo para listado'!$A$155:$Z$1048576,MATCH($A454,'Hoja de Trabajo para listado'!$A$155:$A$1048576,0),MATCH((CUADRO!M$5&amp;$E454),'Hoja de Trabajo para listado'!$A$151:$Z$151,0)),0)+IFERROR(INDEX('Hoja de Trabajo para listado'!$AB$155:$BA$1048576,MATCH($A454,'Hoja de Trabajo para listado'!$AB$155:$AB$1048576,0),MATCH((CUADRO!M$5&amp;$E454),'Hoja de Trabajo para listado'!$AB$151:$BA$151,0)),0)+IFERROR(INDEX('Hoja de Trabajo para listado'!$BC$155:$CB$1048576,MATCH($A454,'Hoja de Trabajo para listado'!$BC$155:$BC$1048576,0),MATCH((CUADRO!M$5&amp;$E454),'Hoja de Trabajo para listado'!$BC$151:$CB$151,0)),0)+IFERROR(INDEX('Hoja de Trabajo para listado'!$DE$153:$DG$274,MATCH($A454,'Hoja de Trabajo para listado'!$DE$153:$DE$1048576,0),MATCH((CUADRO!M$5&amp;$E454),'Hoja de Trabajo para listado'!$DE$151:$DG$151,0)),0)+IFERROR(INDEX('Hoja de Trabajo para listado'!$CD$155:$DC$1048576,MATCH($A454,'Hoja de Trabajo para listado'!$CD$155:$CD$1048576,0),MATCH((CUADRO!M$5&amp;$E454),'Hoja de Trabajo para listado'!$CD$151:$DC$151,0)),0)</f>
        <v>0</v>
      </c>
      <c r="N454" s="243">
        <f ca="1">+IFERROR(INDEX('Hoja de Trabajo para listado'!$A$155:$Z$1048576,MATCH($A454,'Hoja de Trabajo para listado'!$A$155:$A$1048576,0),MATCH((CUADRO!N$5&amp;$E454),'Hoja de Trabajo para listado'!$A$151:$Z$151,0)),0)+IFERROR(INDEX('Hoja de Trabajo para listado'!$AB$155:$BA$1048576,MATCH($A454,'Hoja de Trabajo para listado'!$AB$155:$AB$1048576,0),MATCH((CUADRO!N$5&amp;$E454),'Hoja de Trabajo para listado'!$AB$151:$BA$151,0)),0)+IFERROR(INDEX('Hoja de Trabajo para listado'!$BC$155:$CB$1048576,MATCH($A454,'Hoja de Trabajo para listado'!$BC$155:$BC$1048576,0),MATCH((CUADRO!N$5&amp;$E454),'Hoja de Trabajo para listado'!$BC$151:$CB$151,0)),0)+IFERROR(INDEX('Hoja de Trabajo para listado'!$DE$153:$DG$274,MATCH($A454,'Hoja de Trabajo para listado'!$DE$153:$DE$1048576,0),MATCH((CUADRO!N$5&amp;$E454),'Hoja de Trabajo para listado'!$DE$151:$DG$151,0)),0)+IFERROR(INDEX('Hoja de Trabajo para listado'!$CD$155:$DC$1048576,MATCH($A454,'Hoja de Trabajo para listado'!$CD$155:$CD$1048576,0),MATCH((CUADRO!N$5&amp;$E454),'Hoja de Trabajo para listado'!$CD$151:$DC$151,0)),0)</f>
        <v>0</v>
      </c>
      <c r="O454" s="243">
        <f ca="1">+IFERROR(INDEX('Hoja de Trabajo para listado'!$A$155:$Z$1048576,MATCH($A454,'Hoja de Trabajo para listado'!$A$155:$A$1048576,0),MATCH((CUADRO!O$5&amp;$E454),'Hoja de Trabajo para listado'!$A$151:$Z$151,0)),0)+IFERROR(INDEX('Hoja de Trabajo para listado'!$AB$155:$BA$1048576,MATCH($A454,'Hoja de Trabajo para listado'!$AB$155:$AB$1048576,0),MATCH((CUADRO!O$5&amp;$E454),'Hoja de Trabajo para listado'!$AB$151:$BA$151,0)),0)+IFERROR(INDEX('Hoja de Trabajo para listado'!$BC$155:$CB$1048576,MATCH($A454,'Hoja de Trabajo para listado'!$BC$155:$BC$1048576,0),MATCH((CUADRO!O$5&amp;$E454),'Hoja de Trabajo para listado'!$BC$151:$CB$151,0)),0)+IFERROR(INDEX('Hoja de Trabajo para listado'!$DE$153:$DG$274,MATCH($A454,'Hoja de Trabajo para listado'!$DE$153:$DE$1048576,0),MATCH((CUADRO!O$5&amp;$E454),'Hoja de Trabajo para listado'!$DE$151:$DG$151,0)),0)+IFERROR(INDEX('Hoja de Trabajo para listado'!$CD$155:$DC$1048576,MATCH($A454,'Hoja de Trabajo para listado'!$CD$155:$CD$1048576,0),MATCH((CUADRO!O$5&amp;$E454),'Hoja de Trabajo para listado'!$CD$151:$DC$151,0)),0)</f>
        <v>0</v>
      </c>
      <c r="P454" s="243">
        <f ca="1">+IFERROR(INDEX('Hoja de Trabajo para listado'!$A$155:$Z$1048576,MATCH($A454,'Hoja de Trabajo para listado'!$A$155:$A$1048576,0),MATCH((CUADRO!P$5&amp;$E454),'Hoja de Trabajo para listado'!$A$151:$Z$151,0)),0)+IFERROR(INDEX('Hoja de Trabajo para listado'!$AB$155:$BA$1048576,MATCH($A454,'Hoja de Trabajo para listado'!$AB$155:$AB$1048576,0),MATCH((CUADRO!P$5&amp;$E454),'Hoja de Trabajo para listado'!$AB$151:$BA$151,0)),0)+IFERROR(INDEX('Hoja de Trabajo para listado'!$BC$155:$CB$1048576,MATCH($A454,'Hoja de Trabajo para listado'!$BC$155:$BC$1048576,0),MATCH((CUADRO!P$5&amp;$E454),'Hoja de Trabajo para listado'!$BC$151:$CB$151,0)),0)+IFERROR(INDEX('Hoja de Trabajo para listado'!$DE$153:$DG$274,MATCH($A454,'Hoja de Trabajo para listado'!$DE$153:$DE$1048576,0),MATCH((CUADRO!P$5&amp;$E454),'Hoja de Trabajo para listado'!$DE$151:$DG$151,0)),0)+IFERROR(INDEX('Hoja de Trabajo para listado'!$CD$155:$DC$1048576,MATCH($A454,'Hoja de Trabajo para listado'!$CD$155:$CD$1048576,0),MATCH((CUADRO!P$5&amp;$E454),'Hoja de Trabajo para listado'!$CD$151:$DC$151,0)),0)</f>
        <v>0</v>
      </c>
      <c r="Q454" s="243">
        <f ca="1">+IFERROR(INDEX('Hoja de Trabajo para listado'!$A$155:$Z$1048576,MATCH($A454,'Hoja de Trabajo para listado'!$A$155:$A$1048576,0),MATCH((CUADRO!Q$5&amp;$E454),'Hoja de Trabajo para listado'!$A$151:$Z$151,0)),0)+IFERROR(INDEX('Hoja de Trabajo para listado'!$AB$155:$BA$1048576,MATCH($A454,'Hoja de Trabajo para listado'!$AB$155:$AB$1048576,0),MATCH((CUADRO!Q$5&amp;$E454),'Hoja de Trabajo para listado'!$AB$151:$BA$151,0)),0)+IFERROR(INDEX('Hoja de Trabajo para listado'!$BC$155:$CB$1048576,MATCH($A454,'Hoja de Trabajo para listado'!$BC$155:$BC$1048576,0),MATCH((CUADRO!Q$5&amp;$E454),'Hoja de Trabajo para listado'!$BC$151:$CB$151,0)),0)+IFERROR(INDEX('Hoja de Trabajo para listado'!$DE$153:$DG$274,MATCH($A454,'Hoja de Trabajo para listado'!$DE$153:$DE$1048576,0),MATCH((CUADRO!Q$5&amp;$E454),'Hoja de Trabajo para listado'!$DE$151:$DG$151,0)),0)+IFERROR(INDEX('Hoja de Trabajo para listado'!$CD$155:$DC$1048576,MATCH($A454,'Hoja de Trabajo para listado'!$CD$155:$CD$1048576,0),MATCH((CUADRO!Q$5&amp;$E454),'Hoja de Trabajo para listado'!$CD$151:$DC$151,0)),0)</f>
        <v>0</v>
      </c>
      <c r="R454" s="243">
        <f t="shared" ref="R454:R517" ca="1" si="17">+SUM(F454:Q454)</f>
        <v>0</v>
      </c>
      <c r="S454" s="249"/>
      <c r="T454" s="243">
        <f ca="1">+T455</f>
        <v>0</v>
      </c>
      <c r="U454" s="242">
        <f t="shared" ref="U454:U517" si="18">+IF(E454="Débitos",1,2)</f>
        <v>1</v>
      </c>
      <c r="V454" s="333" t="str">
        <f>+VLOOKUP(A454,bd_lista!$A$3:$E$590,5,FALSE)</f>
        <v>Gobiernos Autonomos Municipales</v>
      </c>
      <c r="W454" s="383" t="str">
        <f>+V454</f>
        <v>Gobiernos Autonomos Municipales</v>
      </c>
      <c r="X454" s="242">
        <f>+VLOOKUP(A454,[3]Sheet1!$A$13:$D$744,4,FALSE)</f>
        <v>0</v>
      </c>
      <c r="Y454" s="242" t="e">
        <f>+VLOOKUP(X454,bd_lista!$A$3:$C$590,3,FALSE)</f>
        <v>#N/A</v>
      </c>
      <c r="Z454" s="294">
        <f>+X454</f>
        <v>0</v>
      </c>
      <c r="AA454" s="295" t="e">
        <f>+Y454</f>
        <v>#N/A</v>
      </c>
    </row>
    <row r="455" spans="1:27" customFormat="1" ht="27" hidden="1" customHeight="1">
      <c r="A455" s="32">
        <v>1109</v>
      </c>
      <c r="B455" s="389"/>
      <c r="C455" s="247" t="str">
        <f>+VLOOKUP(A455,bd_lista!$A$3:$C$590,3,FALSE)</f>
        <v>Gobierno Autónomo Municipal de Icla</v>
      </c>
      <c r="D455" s="386"/>
      <c r="E455" s="244" t="s">
        <v>1305</v>
      </c>
      <c r="F455" s="243">
        <f ca="1">+IFERROR(INDEX('Hoja de Trabajo para listado'!$A$155:$Z$1048576,MATCH($A455,'Hoja de Trabajo para listado'!$A$155:$A$1048576,0),MATCH((CUADRO!F$5&amp;$E455),'Hoja de Trabajo para listado'!$A$151:$Z$151,0)),0)+IFERROR(INDEX('Hoja de Trabajo para listado'!$AB$155:$BA$1048576,MATCH($A455,'Hoja de Trabajo para listado'!$AB$155:$AB$1048576,0),MATCH((CUADRO!F$5&amp;$E455),'Hoja de Trabajo para listado'!$AB$151:$BA$151,0)),0)+IFERROR(INDEX('Hoja de Trabajo para listado'!$BC$155:$CB$1048576,MATCH($A455,'Hoja de Trabajo para listado'!$BC$155:$BC$1048576,0),MATCH((CUADRO!F$5&amp;$E455),'Hoja de Trabajo para listado'!$BC$151:$CB$151,0)),0)+IFERROR(INDEX('Hoja de Trabajo para listado'!$DE$153:$DG$274,MATCH($A455,'Hoja de Trabajo para listado'!$DE$153:$DE$1048576,0),MATCH((CUADRO!F$5&amp;$E455),'Hoja de Trabajo para listado'!$DE$151:$DG$151,0)),0)+IFERROR(INDEX('Hoja de Trabajo para listado'!$CD$155:$DC$1048576,MATCH($A455,'Hoja de Trabajo para listado'!$CD$155:$CD$1048576,0),MATCH((CUADRO!F$5&amp;$E455),'Hoja de Trabajo para listado'!$CD$151:$DC$151,0)),0)</f>
        <v>0</v>
      </c>
      <c r="G455" s="243">
        <f ca="1">+IFERROR(INDEX('Hoja de Trabajo para listado'!$A$155:$Z$1048576,MATCH($A455,'Hoja de Trabajo para listado'!$A$155:$A$1048576,0),MATCH((CUADRO!G$5&amp;$E455),'Hoja de Trabajo para listado'!$A$151:$Z$151,0)),0)+IFERROR(INDEX('Hoja de Trabajo para listado'!$AB$155:$BA$1048576,MATCH($A455,'Hoja de Trabajo para listado'!$AB$155:$AB$1048576,0),MATCH((CUADRO!G$5&amp;$E455),'Hoja de Trabajo para listado'!$AB$151:$BA$151,0)),0)+IFERROR(INDEX('Hoja de Trabajo para listado'!$BC$155:$CB$1048576,MATCH($A455,'Hoja de Trabajo para listado'!$BC$155:$BC$1048576,0),MATCH((CUADRO!G$5&amp;$E455),'Hoja de Trabajo para listado'!$BC$151:$CB$151,0)),0)+IFERROR(INDEX('Hoja de Trabajo para listado'!$DE$153:$DG$274,MATCH($A455,'Hoja de Trabajo para listado'!$DE$153:$DE$1048576,0),MATCH((CUADRO!G$5&amp;$E455),'Hoja de Trabajo para listado'!$DE$151:$DG$151,0)),0)+IFERROR(INDEX('Hoja de Trabajo para listado'!$CD$155:$DC$1048576,MATCH($A455,'Hoja de Trabajo para listado'!$CD$155:$CD$1048576,0),MATCH((CUADRO!G$5&amp;$E455),'Hoja de Trabajo para listado'!$CD$151:$DC$151,0)),0)</f>
        <v>0</v>
      </c>
      <c r="H455" s="243">
        <f ca="1">+IFERROR(INDEX('Hoja de Trabajo para listado'!$A$155:$Z$1048576,MATCH($A455,'Hoja de Trabajo para listado'!$A$155:$A$1048576,0),MATCH((CUADRO!H$5&amp;$E455),'Hoja de Trabajo para listado'!$A$151:$Z$151,0)),0)+IFERROR(INDEX('Hoja de Trabajo para listado'!$AB$155:$BA$1048576,MATCH($A455,'Hoja de Trabajo para listado'!$AB$155:$AB$1048576,0),MATCH((CUADRO!H$5&amp;$E455),'Hoja de Trabajo para listado'!$AB$151:$BA$151,0)),0)+IFERROR(INDEX('Hoja de Trabajo para listado'!$BC$155:$CB$1048576,MATCH($A455,'Hoja de Trabajo para listado'!$BC$155:$BC$1048576,0),MATCH((CUADRO!H$5&amp;$E455),'Hoja de Trabajo para listado'!$BC$151:$CB$151,0)),0)+IFERROR(INDEX('Hoja de Trabajo para listado'!$DE$153:$DG$274,MATCH($A455,'Hoja de Trabajo para listado'!$DE$153:$DE$1048576,0),MATCH((CUADRO!H$5&amp;$E455),'Hoja de Trabajo para listado'!$DE$151:$DG$151,0)),0)+IFERROR(INDEX('Hoja de Trabajo para listado'!$CD$155:$DC$1048576,MATCH($A455,'Hoja de Trabajo para listado'!$CD$155:$CD$1048576,0),MATCH((CUADRO!H$5&amp;$E455),'Hoja de Trabajo para listado'!$CD$151:$DC$151,0)),0)</f>
        <v>0</v>
      </c>
      <c r="I455" s="243">
        <f ca="1">+IFERROR(INDEX('Hoja de Trabajo para listado'!$A$155:$Z$1048576,MATCH($A455,'Hoja de Trabajo para listado'!$A$155:$A$1048576,0),MATCH((CUADRO!I$5&amp;$E455),'Hoja de Trabajo para listado'!$A$151:$Z$151,0)),0)+IFERROR(INDEX('Hoja de Trabajo para listado'!$AB$155:$BA$1048576,MATCH($A455,'Hoja de Trabajo para listado'!$AB$155:$AB$1048576,0),MATCH((CUADRO!I$5&amp;$E455),'Hoja de Trabajo para listado'!$AB$151:$BA$151,0)),0)+IFERROR(INDEX('Hoja de Trabajo para listado'!$BC$155:$CB$1048576,MATCH($A455,'Hoja de Trabajo para listado'!$BC$155:$BC$1048576,0),MATCH((CUADRO!I$5&amp;$E455),'Hoja de Trabajo para listado'!$BC$151:$CB$151,0)),0)+IFERROR(INDEX('Hoja de Trabajo para listado'!$DE$153:$DG$274,MATCH($A455,'Hoja de Trabajo para listado'!$DE$153:$DE$1048576,0),MATCH((CUADRO!I$5&amp;$E455),'Hoja de Trabajo para listado'!$DE$151:$DG$151,0)),0)+IFERROR(INDEX('Hoja de Trabajo para listado'!$CD$155:$DC$1048576,MATCH($A455,'Hoja de Trabajo para listado'!$CD$155:$CD$1048576,0),MATCH((CUADRO!I$5&amp;$E455),'Hoja de Trabajo para listado'!$CD$151:$DC$151,0)),0)</f>
        <v>0</v>
      </c>
      <c r="J455" s="243">
        <f ca="1">+IFERROR(INDEX('Hoja de Trabajo para listado'!$A$155:$Z$1048576,MATCH($A455,'Hoja de Trabajo para listado'!$A$155:$A$1048576,0),MATCH((CUADRO!J$5&amp;$E455),'Hoja de Trabajo para listado'!$A$151:$Z$151,0)),0)+IFERROR(INDEX('Hoja de Trabajo para listado'!$AB$155:$BA$1048576,MATCH($A455,'Hoja de Trabajo para listado'!$AB$155:$AB$1048576,0),MATCH((CUADRO!J$5&amp;$E455),'Hoja de Trabajo para listado'!$AB$151:$BA$151,0)),0)+IFERROR(INDEX('Hoja de Trabajo para listado'!$BC$155:$CB$1048576,MATCH($A455,'Hoja de Trabajo para listado'!$BC$155:$BC$1048576,0),MATCH((CUADRO!J$5&amp;$E455),'Hoja de Trabajo para listado'!$BC$151:$CB$151,0)),0)+IFERROR(INDEX('Hoja de Trabajo para listado'!$DE$153:$DG$274,MATCH($A455,'Hoja de Trabajo para listado'!$DE$153:$DE$1048576,0),MATCH((CUADRO!J$5&amp;$E455),'Hoja de Trabajo para listado'!$DE$151:$DG$151,0)),0)+IFERROR(INDEX('Hoja de Trabajo para listado'!$CD$155:$DC$1048576,MATCH($A455,'Hoja de Trabajo para listado'!$CD$155:$CD$1048576,0),MATCH((CUADRO!J$5&amp;$E455),'Hoja de Trabajo para listado'!$CD$151:$DC$151,0)),0)</f>
        <v>0</v>
      </c>
      <c r="K455" s="243">
        <f ca="1">+IFERROR(INDEX('Hoja de Trabajo para listado'!$A$155:$Z$1048576,MATCH($A455,'Hoja de Trabajo para listado'!$A$155:$A$1048576,0),MATCH((CUADRO!K$5&amp;$E455),'Hoja de Trabajo para listado'!$A$151:$Z$151,0)),0)+IFERROR(INDEX('Hoja de Trabajo para listado'!$AB$155:$BA$1048576,MATCH($A455,'Hoja de Trabajo para listado'!$AB$155:$AB$1048576,0),MATCH((CUADRO!K$5&amp;$E455),'Hoja de Trabajo para listado'!$AB$151:$BA$151,0)),0)+IFERROR(INDEX('Hoja de Trabajo para listado'!$BC$155:$CB$1048576,MATCH($A455,'Hoja de Trabajo para listado'!$BC$155:$BC$1048576,0),MATCH((CUADRO!K$5&amp;$E455),'Hoja de Trabajo para listado'!$BC$151:$CB$151,0)),0)+IFERROR(INDEX('Hoja de Trabajo para listado'!$DE$153:$DG$274,MATCH($A455,'Hoja de Trabajo para listado'!$DE$153:$DE$1048576,0),MATCH((CUADRO!K$5&amp;$E455),'Hoja de Trabajo para listado'!$DE$151:$DG$151,0)),0)+IFERROR(INDEX('Hoja de Trabajo para listado'!$CD$155:$DC$1048576,MATCH($A455,'Hoja de Trabajo para listado'!$CD$155:$CD$1048576,0),MATCH((CUADRO!K$5&amp;$E455),'Hoja de Trabajo para listado'!$CD$151:$DC$151,0)),0)</f>
        <v>0</v>
      </c>
      <c r="L455" s="243">
        <f ca="1">+IFERROR(INDEX('Hoja de Trabajo para listado'!$A$155:$Z$1048576,MATCH($A455,'Hoja de Trabajo para listado'!$A$155:$A$1048576,0),MATCH((CUADRO!L$5&amp;$E455),'Hoja de Trabajo para listado'!$A$151:$Z$151,0)),0)+IFERROR(INDEX('Hoja de Trabajo para listado'!$AB$155:$BA$1048576,MATCH($A455,'Hoja de Trabajo para listado'!$AB$155:$AB$1048576,0),MATCH((CUADRO!L$5&amp;$E455),'Hoja de Trabajo para listado'!$AB$151:$BA$151,0)),0)+IFERROR(INDEX('Hoja de Trabajo para listado'!$BC$155:$CB$1048576,MATCH($A455,'Hoja de Trabajo para listado'!$BC$155:$BC$1048576,0),MATCH((CUADRO!L$5&amp;$E455),'Hoja de Trabajo para listado'!$BC$151:$CB$151,0)),0)+IFERROR(INDEX('Hoja de Trabajo para listado'!$DE$153:$DG$274,MATCH($A455,'Hoja de Trabajo para listado'!$DE$153:$DE$1048576,0),MATCH((CUADRO!L$5&amp;$E455),'Hoja de Trabajo para listado'!$DE$151:$DG$151,0)),0)+IFERROR(INDEX('Hoja de Trabajo para listado'!$CD$155:$DC$1048576,MATCH($A455,'Hoja de Trabajo para listado'!$CD$155:$CD$1048576,0),MATCH((CUADRO!L$5&amp;$E455),'Hoja de Trabajo para listado'!$CD$151:$DC$151,0)),0)</f>
        <v>0</v>
      </c>
      <c r="M455" s="243">
        <f ca="1">+IFERROR(INDEX('Hoja de Trabajo para listado'!$A$155:$Z$1048576,MATCH($A455,'Hoja de Trabajo para listado'!$A$155:$A$1048576,0),MATCH((CUADRO!M$5&amp;$E455),'Hoja de Trabajo para listado'!$A$151:$Z$151,0)),0)+IFERROR(INDEX('Hoja de Trabajo para listado'!$AB$155:$BA$1048576,MATCH($A455,'Hoja de Trabajo para listado'!$AB$155:$AB$1048576,0),MATCH((CUADRO!M$5&amp;$E455),'Hoja de Trabajo para listado'!$AB$151:$BA$151,0)),0)+IFERROR(INDEX('Hoja de Trabajo para listado'!$BC$155:$CB$1048576,MATCH($A455,'Hoja de Trabajo para listado'!$BC$155:$BC$1048576,0),MATCH((CUADRO!M$5&amp;$E455),'Hoja de Trabajo para listado'!$BC$151:$CB$151,0)),0)+IFERROR(INDEX('Hoja de Trabajo para listado'!$DE$153:$DG$274,MATCH($A455,'Hoja de Trabajo para listado'!$DE$153:$DE$1048576,0),MATCH((CUADRO!M$5&amp;$E455),'Hoja de Trabajo para listado'!$DE$151:$DG$151,0)),0)+IFERROR(INDEX('Hoja de Trabajo para listado'!$CD$155:$DC$1048576,MATCH($A455,'Hoja de Trabajo para listado'!$CD$155:$CD$1048576,0),MATCH((CUADRO!M$5&amp;$E455),'Hoja de Trabajo para listado'!$CD$151:$DC$151,0)),0)</f>
        <v>0</v>
      </c>
      <c r="N455" s="243">
        <f ca="1">+IFERROR(INDEX('Hoja de Trabajo para listado'!$A$155:$Z$1048576,MATCH($A455,'Hoja de Trabajo para listado'!$A$155:$A$1048576,0),MATCH((CUADRO!N$5&amp;$E455),'Hoja de Trabajo para listado'!$A$151:$Z$151,0)),0)+IFERROR(INDEX('Hoja de Trabajo para listado'!$AB$155:$BA$1048576,MATCH($A455,'Hoja de Trabajo para listado'!$AB$155:$AB$1048576,0),MATCH((CUADRO!N$5&amp;$E455),'Hoja de Trabajo para listado'!$AB$151:$BA$151,0)),0)+IFERROR(INDEX('Hoja de Trabajo para listado'!$BC$155:$CB$1048576,MATCH($A455,'Hoja de Trabajo para listado'!$BC$155:$BC$1048576,0),MATCH((CUADRO!N$5&amp;$E455),'Hoja de Trabajo para listado'!$BC$151:$CB$151,0)),0)+IFERROR(INDEX('Hoja de Trabajo para listado'!$DE$153:$DG$274,MATCH($A455,'Hoja de Trabajo para listado'!$DE$153:$DE$1048576,0),MATCH((CUADRO!N$5&amp;$E455),'Hoja de Trabajo para listado'!$DE$151:$DG$151,0)),0)+IFERROR(INDEX('Hoja de Trabajo para listado'!$CD$155:$DC$1048576,MATCH($A455,'Hoja de Trabajo para listado'!$CD$155:$CD$1048576,0),MATCH((CUADRO!N$5&amp;$E455),'Hoja de Trabajo para listado'!$CD$151:$DC$151,0)),0)</f>
        <v>0</v>
      </c>
      <c r="O455" s="243">
        <f ca="1">+IFERROR(INDEX('Hoja de Trabajo para listado'!$A$155:$Z$1048576,MATCH($A455,'Hoja de Trabajo para listado'!$A$155:$A$1048576,0),MATCH((CUADRO!O$5&amp;$E455),'Hoja de Trabajo para listado'!$A$151:$Z$151,0)),0)+IFERROR(INDEX('Hoja de Trabajo para listado'!$AB$155:$BA$1048576,MATCH($A455,'Hoja de Trabajo para listado'!$AB$155:$AB$1048576,0),MATCH((CUADRO!O$5&amp;$E455),'Hoja de Trabajo para listado'!$AB$151:$BA$151,0)),0)+IFERROR(INDEX('Hoja de Trabajo para listado'!$BC$155:$CB$1048576,MATCH($A455,'Hoja de Trabajo para listado'!$BC$155:$BC$1048576,0),MATCH((CUADRO!O$5&amp;$E455),'Hoja de Trabajo para listado'!$BC$151:$CB$151,0)),0)+IFERROR(INDEX('Hoja de Trabajo para listado'!$DE$153:$DG$274,MATCH($A455,'Hoja de Trabajo para listado'!$DE$153:$DE$1048576,0),MATCH((CUADRO!O$5&amp;$E455),'Hoja de Trabajo para listado'!$DE$151:$DG$151,0)),0)+IFERROR(INDEX('Hoja de Trabajo para listado'!$CD$155:$DC$1048576,MATCH($A455,'Hoja de Trabajo para listado'!$CD$155:$CD$1048576,0),MATCH((CUADRO!O$5&amp;$E455),'Hoja de Trabajo para listado'!$CD$151:$DC$151,0)),0)</f>
        <v>0</v>
      </c>
      <c r="P455" s="243">
        <f ca="1">+IFERROR(INDEX('Hoja de Trabajo para listado'!$A$155:$Z$1048576,MATCH($A455,'Hoja de Trabajo para listado'!$A$155:$A$1048576,0),MATCH((CUADRO!P$5&amp;$E455),'Hoja de Trabajo para listado'!$A$151:$Z$151,0)),0)+IFERROR(INDEX('Hoja de Trabajo para listado'!$AB$155:$BA$1048576,MATCH($A455,'Hoja de Trabajo para listado'!$AB$155:$AB$1048576,0),MATCH((CUADRO!P$5&amp;$E455),'Hoja de Trabajo para listado'!$AB$151:$BA$151,0)),0)+IFERROR(INDEX('Hoja de Trabajo para listado'!$BC$155:$CB$1048576,MATCH($A455,'Hoja de Trabajo para listado'!$BC$155:$BC$1048576,0),MATCH((CUADRO!P$5&amp;$E455),'Hoja de Trabajo para listado'!$BC$151:$CB$151,0)),0)+IFERROR(INDEX('Hoja de Trabajo para listado'!$DE$153:$DG$274,MATCH($A455,'Hoja de Trabajo para listado'!$DE$153:$DE$1048576,0),MATCH((CUADRO!P$5&amp;$E455),'Hoja de Trabajo para listado'!$DE$151:$DG$151,0)),0)+IFERROR(INDEX('Hoja de Trabajo para listado'!$CD$155:$DC$1048576,MATCH($A455,'Hoja de Trabajo para listado'!$CD$155:$CD$1048576,0),MATCH((CUADRO!P$5&amp;$E455),'Hoja de Trabajo para listado'!$CD$151:$DC$151,0)),0)</f>
        <v>0</v>
      </c>
      <c r="Q455" s="243">
        <f ca="1">+IFERROR(INDEX('Hoja de Trabajo para listado'!$A$155:$Z$1048576,MATCH($A455,'Hoja de Trabajo para listado'!$A$155:$A$1048576,0),MATCH((CUADRO!Q$5&amp;$E455),'Hoja de Trabajo para listado'!$A$151:$Z$151,0)),0)+IFERROR(INDEX('Hoja de Trabajo para listado'!$AB$155:$BA$1048576,MATCH($A455,'Hoja de Trabajo para listado'!$AB$155:$AB$1048576,0),MATCH((CUADRO!Q$5&amp;$E455),'Hoja de Trabajo para listado'!$AB$151:$BA$151,0)),0)+IFERROR(INDEX('Hoja de Trabajo para listado'!$BC$155:$CB$1048576,MATCH($A455,'Hoja de Trabajo para listado'!$BC$155:$BC$1048576,0),MATCH((CUADRO!Q$5&amp;$E455),'Hoja de Trabajo para listado'!$BC$151:$CB$151,0)),0)+IFERROR(INDEX('Hoja de Trabajo para listado'!$DE$153:$DG$274,MATCH($A455,'Hoja de Trabajo para listado'!$DE$153:$DE$1048576,0),MATCH((CUADRO!Q$5&amp;$E455),'Hoja de Trabajo para listado'!$DE$151:$DG$151,0)),0)+IFERROR(INDEX('Hoja de Trabajo para listado'!$CD$155:$DC$1048576,MATCH($A455,'Hoja de Trabajo para listado'!$CD$155:$CD$1048576,0),MATCH((CUADRO!Q$5&amp;$E455),'Hoja de Trabajo para listado'!$CD$151:$DC$151,0)),0)</f>
        <v>0</v>
      </c>
      <c r="R455" s="243">
        <f t="shared" ca="1" si="17"/>
        <v>0</v>
      </c>
      <c r="S455" s="249">
        <f ca="1">+R454+R455</f>
        <v>0</v>
      </c>
      <c r="T455" s="243">
        <f ca="1">+S455</f>
        <v>0</v>
      </c>
      <c r="U455" s="242">
        <f t="shared" si="18"/>
        <v>2</v>
      </c>
      <c r="V455" s="333" t="str">
        <f>+VLOOKUP(A455,bd_lista!$A$3:$E$590,5,FALSE)</f>
        <v>Gobiernos Autonomos Municipales</v>
      </c>
      <c r="W455" s="384"/>
      <c r="X455" s="242">
        <f>+VLOOKUP(A455,[3]Sheet1!$A$13:$D$744,4,FALSE)</f>
        <v>0</v>
      </c>
      <c r="Y455" s="242" t="e">
        <f>+VLOOKUP(X455,bd_lista!$A$3:$C$590,3,FALSE)</f>
        <v>#N/A</v>
      </c>
      <c r="Z455" s="292"/>
      <c r="AA455" s="293"/>
    </row>
    <row r="456" spans="1:27" customFormat="1" ht="15" hidden="1" customHeight="1">
      <c r="A456" s="32">
        <v>1110</v>
      </c>
      <c r="B456" s="388">
        <f>+A456</f>
        <v>1110</v>
      </c>
      <c r="C456" s="247" t="str">
        <f>+VLOOKUP(A456,bd_lista!$A$3:$C$590,3,FALSE)</f>
        <v>Gobierno Autónomo Municipal de Padilla</v>
      </c>
      <c r="D456" s="385" t="str">
        <f>+C456</f>
        <v>Gobierno Autónomo Municipal de Padilla</v>
      </c>
      <c r="E456" s="242" t="s">
        <v>1304</v>
      </c>
      <c r="F456" s="243">
        <f ca="1">+IFERROR(INDEX('Hoja de Trabajo para listado'!$A$155:$Z$1048576,MATCH($A456,'Hoja de Trabajo para listado'!$A$155:$A$1048576,0),MATCH((CUADRO!F$5&amp;$E456),'Hoja de Trabajo para listado'!$A$151:$Z$151,0)),0)+IFERROR(INDEX('Hoja de Trabajo para listado'!$AB$155:$BA$1048576,MATCH($A456,'Hoja de Trabajo para listado'!$AB$155:$AB$1048576,0),MATCH((CUADRO!F$5&amp;$E456),'Hoja de Trabajo para listado'!$AB$151:$BA$151,0)),0)+IFERROR(INDEX('Hoja de Trabajo para listado'!$BC$155:$CB$1048576,MATCH($A456,'Hoja de Trabajo para listado'!$BC$155:$BC$1048576,0),MATCH((CUADRO!F$5&amp;$E456),'Hoja de Trabajo para listado'!$BC$151:$CB$151,0)),0)+IFERROR(INDEX('Hoja de Trabajo para listado'!$DE$153:$DG$274,MATCH($A456,'Hoja de Trabajo para listado'!$DE$153:$DE$1048576,0),MATCH((CUADRO!F$5&amp;$E456),'Hoja de Trabajo para listado'!$DE$151:$DG$151,0)),0)+IFERROR(INDEX('Hoja de Trabajo para listado'!$CD$155:$DC$1048576,MATCH($A456,'Hoja de Trabajo para listado'!$CD$155:$CD$1048576,0),MATCH((CUADRO!F$5&amp;$E456),'Hoja de Trabajo para listado'!$CD$151:$DC$151,0)),0)</f>
        <v>0</v>
      </c>
      <c r="G456" s="243">
        <f ca="1">+IFERROR(INDEX('Hoja de Trabajo para listado'!$A$155:$Z$1048576,MATCH($A456,'Hoja de Trabajo para listado'!$A$155:$A$1048576,0),MATCH((CUADRO!G$5&amp;$E456),'Hoja de Trabajo para listado'!$A$151:$Z$151,0)),0)+IFERROR(INDEX('Hoja de Trabajo para listado'!$AB$155:$BA$1048576,MATCH($A456,'Hoja de Trabajo para listado'!$AB$155:$AB$1048576,0),MATCH((CUADRO!G$5&amp;$E456),'Hoja de Trabajo para listado'!$AB$151:$BA$151,0)),0)+IFERROR(INDEX('Hoja de Trabajo para listado'!$BC$155:$CB$1048576,MATCH($A456,'Hoja de Trabajo para listado'!$BC$155:$BC$1048576,0),MATCH((CUADRO!G$5&amp;$E456),'Hoja de Trabajo para listado'!$BC$151:$CB$151,0)),0)+IFERROR(INDEX('Hoja de Trabajo para listado'!$DE$153:$DG$274,MATCH($A456,'Hoja de Trabajo para listado'!$DE$153:$DE$1048576,0),MATCH((CUADRO!G$5&amp;$E456),'Hoja de Trabajo para listado'!$DE$151:$DG$151,0)),0)+IFERROR(INDEX('Hoja de Trabajo para listado'!$CD$155:$DC$1048576,MATCH($A456,'Hoja de Trabajo para listado'!$CD$155:$CD$1048576,0),MATCH((CUADRO!G$5&amp;$E456),'Hoja de Trabajo para listado'!$CD$151:$DC$151,0)),0)</f>
        <v>0</v>
      </c>
      <c r="H456" s="243">
        <f ca="1">+IFERROR(INDEX('Hoja de Trabajo para listado'!$A$155:$Z$1048576,MATCH($A456,'Hoja de Trabajo para listado'!$A$155:$A$1048576,0),MATCH((CUADRO!H$5&amp;$E456),'Hoja de Trabajo para listado'!$A$151:$Z$151,0)),0)+IFERROR(INDEX('Hoja de Trabajo para listado'!$AB$155:$BA$1048576,MATCH($A456,'Hoja de Trabajo para listado'!$AB$155:$AB$1048576,0),MATCH((CUADRO!H$5&amp;$E456),'Hoja de Trabajo para listado'!$AB$151:$BA$151,0)),0)+IFERROR(INDEX('Hoja de Trabajo para listado'!$BC$155:$CB$1048576,MATCH($A456,'Hoja de Trabajo para listado'!$BC$155:$BC$1048576,0),MATCH((CUADRO!H$5&amp;$E456),'Hoja de Trabajo para listado'!$BC$151:$CB$151,0)),0)+IFERROR(INDEX('Hoja de Trabajo para listado'!$DE$153:$DG$274,MATCH($A456,'Hoja de Trabajo para listado'!$DE$153:$DE$1048576,0),MATCH((CUADRO!H$5&amp;$E456),'Hoja de Trabajo para listado'!$DE$151:$DG$151,0)),0)+IFERROR(INDEX('Hoja de Trabajo para listado'!$CD$155:$DC$1048576,MATCH($A456,'Hoja de Trabajo para listado'!$CD$155:$CD$1048576,0),MATCH((CUADRO!H$5&amp;$E456),'Hoja de Trabajo para listado'!$CD$151:$DC$151,0)),0)</f>
        <v>0</v>
      </c>
      <c r="I456" s="243">
        <f ca="1">+IFERROR(INDEX('Hoja de Trabajo para listado'!$A$155:$Z$1048576,MATCH($A456,'Hoja de Trabajo para listado'!$A$155:$A$1048576,0),MATCH((CUADRO!I$5&amp;$E456),'Hoja de Trabajo para listado'!$A$151:$Z$151,0)),0)+IFERROR(INDEX('Hoja de Trabajo para listado'!$AB$155:$BA$1048576,MATCH($A456,'Hoja de Trabajo para listado'!$AB$155:$AB$1048576,0),MATCH((CUADRO!I$5&amp;$E456),'Hoja de Trabajo para listado'!$AB$151:$BA$151,0)),0)+IFERROR(INDEX('Hoja de Trabajo para listado'!$BC$155:$CB$1048576,MATCH($A456,'Hoja de Trabajo para listado'!$BC$155:$BC$1048576,0),MATCH((CUADRO!I$5&amp;$E456),'Hoja de Trabajo para listado'!$BC$151:$CB$151,0)),0)+IFERROR(INDEX('Hoja de Trabajo para listado'!$DE$153:$DG$274,MATCH($A456,'Hoja de Trabajo para listado'!$DE$153:$DE$1048576,0),MATCH((CUADRO!I$5&amp;$E456),'Hoja de Trabajo para listado'!$DE$151:$DG$151,0)),0)+IFERROR(INDEX('Hoja de Trabajo para listado'!$CD$155:$DC$1048576,MATCH($A456,'Hoja de Trabajo para listado'!$CD$155:$CD$1048576,0),MATCH((CUADRO!I$5&amp;$E456),'Hoja de Trabajo para listado'!$CD$151:$DC$151,0)),0)</f>
        <v>0</v>
      </c>
      <c r="J456" s="243">
        <f ca="1">+IFERROR(INDEX('Hoja de Trabajo para listado'!$A$155:$Z$1048576,MATCH($A456,'Hoja de Trabajo para listado'!$A$155:$A$1048576,0),MATCH((CUADRO!J$5&amp;$E456),'Hoja de Trabajo para listado'!$A$151:$Z$151,0)),0)+IFERROR(INDEX('Hoja de Trabajo para listado'!$AB$155:$BA$1048576,MATCH($A456,'Hoja de Trabajo para listado'!$AB$155:$AB$1048576,0),MATCH((CUADRO!J$5&amp;$E456),'Hoja de Trabajo para listado'!$AB$151:$BA$151,0)),0)+IFERROR(INDEX('Hoja de Trabajo para listado'!$BC$155:$CB$1048576,MATCH($A456,'Hoja de Trabajo para listado'!$BC$155:$BC$1048576,0),MATCH((CUADRO!J$5&amp;$E456),'Hoja de Trabajo para listado'!$BC$151:$CB$151,0)),0)+IFERROR(INDEX('Hoja de Trabajo para listado'!$DE$153:$DG$274,MATCH($A456,'Hoja de Trabajo para listado'!$DE$153:$DE$1048576,0),MATCH((CUADRO!J$5&amp;$E456),'Hoja de Trabajo para listado'!$DE$151:$DG$151,0)),0)+IFERROR(INDEX('Hoja de Trabajo para listado'!$CD$155:$DC$1048576,MATCH($A456,'Hoja de Trabajo para listado'!$CD$155:$CD$1048576,0),MATCH((CUADRO!J$5&amp;$E456),'Hoja de Trabajo para listado'!$CD$151:$DC$151,0)),0)</f>
        <v>0</v>
      </c>
      <c r="K456" s="243">
        <f ca="1">+IFERROR(INDEX('Hoja de Trabajo para listado'!$A$155:$Z$1048576,MATCH($A456,'Hoja de Trabajo para listado'!$A$155:$A$1048576,0),MATCH((CUADRO!K$5&amp;$E456),'Hoja de Trabajo para listado'!$A$151:$Z$151,0)),0)+IFERROR(INDEX('Hoja de Trabajo para listado'!$AB$155:$BA$1048576,MATCH($A456,'Hoja de Trabajo para listado'!$AB$155:$AB$1048576,0),MATCH((CUADRO!K$5&amp;$E456),'Hoja de Trabajo para listado'!$AB$151:$BA$151,0)),0)+IFERROR(INDEX('Hoja de Trabajo para listado'!$BC$155:$CB$1048576,MATCH($A456,'Hoja de Trabajo para listado'!$BC$155:$BC$1048576,0),MATCH((CUADRO!K$5&amp;$E456),'Hoja de Trabajo para listado'!$BC$151:$CB$151,0)),0)+IFERROR(INDEX('Hoja de Trabajo para listado'!$DE$153:$DG$274,MATCH($A456,'Hoja de Trabajo para listado'!$DE$153:$DE$1048576,0),MATCH((CUADRO!K$5&amp;$E456),'Hoja de Trabajo para listado'!$DE$151:$DG$151,0)),0)+IFERROR(INDEX('Hoja de Trabajo para listado'!$CD$155:$DC$1048576,MATCH($A456,'Hoja de Trabajo para listado'!$CD$155:$CD$1048576,0),MATCH((CUADRO!K$5&amp;$E456),'Hoja de Trabajo para listado'!$CD$151:$DC$151,0)),0)</f>
        <v>0</v>
      </c>
      <c r="L456" s="243">
        <f ca="1">+IFERROR(INDEX('Hoja de Trabajo para listado'!$A$155:$Z$1048576,MATCH($A456,'Hoja de Trabajo para listado'!$A$155:$A$1048576,0),MATCH((CUADRO!L$5&amp;$E456),'Hoja de Trabajo para listado'!$A$151:$Z$151,0)),0)+IFERROR(INDEX('Hoja de Trabajo para listado'!$AB$155:$BA$1048576,MATCH($A456,'Hoja de Trabajo para listado'!$AB$155:$AB$1048576,0),MATCH((CUADRO!L$5&amp;$E456),'Hoja de Trabajo para listado'!$AB$151:$BA$151,0)),0)+IFERROR(INDEX('Hoja de Trabajo para listado'!$BC$155:$CB$1048576,MATCH($A456,'Hoja de Trabajo para listado'!$BC$155:$BC$1048576,0),MATCH((CUADRO!L$5&amp;$E456),'Hoja de Trabajo para listado'!$BC$151:$CB$151,0)),0)+IFERROR(INDEX('Hoja de Trabajo para listado'!$DE$153:$DG$274,MATCH($A456,'Hoja de Trabajo para listado'!$DE$153:$DE$1048576,0),MATCH((CUADRO!L$5&amp;$E456),'Hoja de Trabajo para listado'!$DE$151:$DG$151,0)),0)+IFERROR(INDEX('Hoja de Trabajo para listado'!$CD$155:$DC$1048576,MATCH($A456,'Hoja de Trabajo para listado'!$CD$155:$CD$1048576,0),MATCH((CUADRO!L$5&amp;$E456),'Hoja de Trabajo para listado'!$CD$151:$DC$151,0)),0)</f>
        <v>0</v>
      </c>
      <c r="M456" s="243">
        <f ca="1">+IFERROR(INDEX('Hoja de Trabajo para listado'!$A$155:$Z$1048576,MATCH($A456,'Hoja de Trabajo para listado'!$A$155:$A$1048576,0),MATCH((CUADRO!M$5&amp;$E456),'Hoja de Trabajo para listado'!$A$151:$Z$151,0)),0)+IFERROR(INDEX('Hoja de Trabajo para listado'!$AB$155:$BA$1048576,MATCH($A456,'Hoja de Trabajo para listado'!$AB$155:$AB$1048576,0),MATCH((CUADRO!M$5&amp;$E456),'Hoja de Trabajo para listado'!$AB$151:$BA$151,0)),0)+IFERROR(INDEX('Hoja de Trabajo para listado'!$BC$155:$CB$1048576,MATCH($A456,'Hoja de Trabajo para listado'!$BC$155:$BC$1048576,0),MATCH((CUADRO!M$5&amp;$E456),'Hoja de Trabajo para listado'!$BC$151:$CB$151,0)),0)+IFERROR(INDEX('Hoja de Trabajo para listado'!$DE$153:$DG$274,MATCH($A456,'Hoja de Trabajo para listado'!$DE$153:$DE$1048576,0),MATCH((CUADRO!M$5&amp;$E456),'Hoja de Trabajo para listado'!$DE$151:$DG$151,0)),0)+IFERROR(INDEX('Hoja de Trabajo para listado'!$CD$155:$DC$1048576,MATCH($A456,'Hoja de Trabajo para listado'!$CD$155:$CD$1048576,0),MATCH((CUADRO!M$5&amp;$E456),'Hoja de Trabajo para listado'!$CD$151:$DC$151,0)),0)</f>
        <v>0</v>
      </c>
      <c r="N456" s="243">
        <f ca="1">+IFERROR(INDEX('Hoja de Trabajo para listado'!$A$155:$Z$1048576,MATCH($A456,'Hoja de Trabajo para listado'!$A$155:$A$1048576,0),MATCH((CUADRO!N$5&amp;$E456),'Hoja de Trabajo para listado'!$A$151:$Z$151,0)),0)+IFERROR(INDEX('Hoja de Trabajo para listado'!$AB$155:$BA$1048576,MATCH($A456,'Hoja de Trabajo para listado'!$AB$155:$AB$1048576,0),MATCH((CUADRO!N$5&amp;$E456),'Hoja de Trabajo para listado'!$AB$151:$BA$151,0)),0)+IFERROR(INDEX('Hoja de Trabajo para listado'!$BC$155:$CB$1048576,MATCH($A456,'Hoja de Trabajo para listado'!$BC$155:$BC$1048576,0),MATCH((CUADRO!N$5&amp;$E456),'Hoja de Trabajo para listado'!$BC$151:$CB$151,0)),0)+IFERROR(INDEX('Hoja de Trabajo para listado'!$DE$153:$DG$274,MATCH($A456,'Hoja de Trabajo para listado'!$DE$153:$DE$1048576,0),MATCH((CUADRO!N$5&amp;$E456),'Hoja de Trabajo para listado'!$DE$151:$DG$151,0)),0)+IFERROR(INDEX('Hoja de Trabajo para listado'!$CD$155:$DC$1048576,MATCH($A456,'Hoja de Trabajo para listado'!$CD$155:$CD$1048576,0),MATCH((CUADRO!N$5&amp;$E456),'Hoja de Trabajo para listado'!$CD$151:$DC$151,0)),0)</f>
        <v>0</v>
      </c>
      <c r="O456" s="243">
        <f ca="1">+IFERROR(INDEX('Hoja de Trabajo para listado'!$A$155:$Z$1048576,MATCH($A456,'Hoja de Trabajo para listado'!$A$155:$A$1048576,0),MATCH((CUADRO!O$5&amp;$E456),'Hoja de Trabajo para listado'!$A$151:$Z$151,0)),0)+IFERROR(INDEX('Hoja de Trabajo para listado'!$AB$155:$BA$1048576,MATCH($A456,'Hoja de Trabajo para listado'!$AB$155:$AB$1048576,0),MATCH((CUADRO!O$5&amp;$E456),'Hoja de Trabajo para listado'!$AB$151:$BA$151,0)),0)+IFERROR(INDEX('Hoja de Trabajo para listado'!$BC$155:$CB$1048576,MATCH($A456,'Hoja de Trabajo para listado'!$BC$155:$BC$1048576,0),MATCH((CUADRO!O$5&amp;$E456),'Hoja de Trabajo para listado'!$BC$151:$CB$151,0)),0)+IFERROR(INDEX('Hoja de Trabajo para listado'!$DE$153:$DG$274,MATCH($A456,'Hoja de Trabajo para listado'!$DE$153:$DE$1048576,0),MATCH((CUADRO!O$5&amp;$E456),'Hoja de Trabajo para listado'!$DE$151:$DG$151,0)),0)+IFERROR(INDEX('Hoja de Trabajo para listado'!$CD$155:$DC$1048576,MATCH($A456,'Hoja de Trabajo para listado'!$CD$155:$CD$1048576,0),MATCH((CUADRO!O$5&amp;$E456),'Hoja de Trabajo para listado'!$CD$151:$DC$151,0)),0)</f>
        <v>0</v>
      </c>
      <c r="P456" s="243">
        <f ca="1">+IFERROR(INDEX('Hoja de Trabajo para listado'!$A$155:$Z$1048576,MATCH($A456,'Hoja de Trabajo para listado'!$A$155:$A$1048576,0),MATCH((CUADRO!P$5&amp;$E456),'Hoja de Trabajo para listado'!$A$151:$Z$151,0)),0)+IFERROR(INDEX('Hoja de Trabajo para listado'!$AB$155:$BA$1048576,MATCH($A456,'Hoja de Trabajo para listado'!$AB$155:$AB$1048576,0),MATCH((CUADRO!P$5&amp;$E456),'Hoja de Trabajo para listado'!$AB$151:$BA$151,0)),0)+IFERROR(INDEX('Hoja de Trabajo para listado'!$BC$155:$CB$1048576,MATCH($A456,'Hoja de Trabajo para listado'!$BC$155:$BC$1048576,0),MATCH((CUADRO!P$5&amp;$E456),'Hoja de Trabajo para listado'!$BC$151:$CB$151,0)),0)+IFERROR(INDEX('Hoja de Trabajo para listado'!$DE$153:$DG$274,MATCH($A456,'Hoja de Trabajo para listado'!$DE$153:$DE$1048576,0),MATCH((CUADRO!P$5&amp;$E456),'Hoja de Trabajo para listado'!$DE$151:$DG$151,0)),0)+IFERROR(INDEX('Hoja de Trabajo para listado'!$CD$155:$DC$1048576,MATCH($A456,'Hoja de Trabajo para listado'!$CD$155:$CD$1048576,0),MATCH((CUADRO!P$5&amp;$E456),'Hoja de Trabajo para listado'!$CD$151:$DC$151,0)),0)</f>
        <v>0</v>
      </c>
      <c r="Q456" s="243">
        <f ca="1">+IFERROR(INDEX('Hoja de Trabajo para listado'!$A$155:$Z$1048576,MATCH($A456,'Hoja de Trabajo para listado'!$A$155:$A$1048576,0),MATCH((CUADRO!Q$5&amp;$E456),'Hoja de Trabajo para listado'!$A$151:$Z$151,0)),0)+IFERROR(INDEX('Hoja de Trabajo para listado'!$AB$155:$BA$1048576,MATCH($A456,'Hoja de Trabajo para listado'!$AB$155:$AB$1048576,0),MATCH((CUADRO!Q$5&amp;$E456),'Hoja de Trabajo para listado'!$AB$151:$BA$151,0)),0)+IFERROR(INDEX('Hoja de Trabajo para listado'!$BC$155:$CB$1048576,MATCH($A456,'Hoja de Trabajo para listado'!$BC$155:$BC$1048576,0),MATCH((CUADRO!Q$5&amp;$E456),'Hoja de Trabajo para listado'!$BC$151:$CB$151,0)),0)+IFERROR(INDEX('Hoja de Trabajo para listado'!$DE$153:$DG$274,MATCH($A456,'Hoja de Trabajo para listado'!$DE$153:$DE$1048576,0),MATCH((CUADRO!Q$5&amp;$E456),'Hoja de Trabajo para listado'!$DE$151:$DG$151,0)),0)+IFERROR(INDEX('Hoja de Trabajo para listado'!$CD$155:$DC$1048576,MATCH($A456,'Hoja de Trabajo para listado'!$CD$155:$CD$1048576,0),MATCH((CUADRO!Q$5&amp;$E456),'Hoja de Trabajo para listado'!$CD$151:$DC$151,0)),0)</f>
        <v>0</v>
      </c>
      <c r="R456" s="243">
        <f t="shared" ca="1" si="17"/>
        <v>0</v>
      </c>
      <c r="S456" s="249"/>
      <c r="T456" s="243">
        <f ca="1">+T457</f>
        <v>0</v>
      </c>
      <c r="U456" s="242">
        <f t="shared" si="18"/>
        <v>1</v>
      </c>
      <c r="V456" s="333" t="str">
        <f>+VLOOKUP(A456,bd_lista!$A$3:$E$590,5,FALSE)</f>
        <v>Gobiernos Autonomos Municipales</v>
      </c>
      <c r="W456" s="383" t="str">
        <f>+V456</f>
        <v>Gobiernos Autonomos Municipales</v>
      </c>
      <c r="X456" s="242">
        <f>+VLOOKUP(A456,[3]Sheet1!$A$13:$D$744,4,FALSE)</f>
        <v>0</v>
      </c>
      <c r="Y456" s="242" t="e">
        <f>+VLOOKUP(X456,bd_lista!$A$3:$C$590,3,FALSE)</f>
        <v>#N/A</v>
      </c>
      <c r="Z456" s="294">
        <f>+X456</f>
        <v>0</v>
      </c>
      <c r="AA456" s="295" t="e">
        <f>+Y456</f>
        <v>#N/A</v>
      </c>
    </row>
    <row r="457" spans="1:27" customFormat="1" ht="15" hidden="1" customHeight="1">
      <c r="A457" s="32">
        <v>1110</v>
      </c>
      <c r="B457" s="389"/>
      <c r="C457" s="247" t="str">
        <f>+VLOOKUP(A457,bd_lista!$A$3:$C$590,3,FALSE)</f>
        <v>Gobierno Autónomo Municipal de Padilla</v>
      </c>
      <c r="D457" s="386"/>
      <c r="E457" s="244" t="s">
        <v>1305</v>
      </c>
      <c r="F457" s="243">
        <f ca="1">+IFERROR(INDEX('Hoja de Trabajo para listado'!$A$155:$Z$1048576,MATCH($A457,'Hoja de Trabajo para listado'!$A$155:$A$1048576,0),MATCH((CUADRO!F$5&amp;$E457),'Hoja de Trabajo para listado'!$A$151:$Z$151,0)),0)+IFERROR(INDEX('Hoja de Trabajo para listado'!$AB$155:$BA$1048576,MATCH($A457,'Hoja de Trabajo para listado'!$AB$155:$AB$1048576,0),MATCH((CUADRO!F$5&amp;$E457),'Hoja de Trabajo para listado'!$AB$151:$BA$151,0)),0)+IFERROR(INDEX('Hoja de Trabajo para listado'!$BC$155:$CB$1048576,MATCH($A457,'Hoja de Trabajo para listado'!$BC$155:$BC$1048576,0),MATCH((CUADRO!F$5&amp;$E457),'Hoja de Trabajo para listado'!$BC$151:$CB$151,0)),0)+IFERROR(INDEX('Hoja de Trabajo para listado'!$DE$153:$DG$274,MATCH($A457,'Hoja de Trabajo para listado'!$DE$153:$DE$1048576,0),MATCH((CUADRO!F$5&amp;$E457),'Hoja de Trabajo para listado'!$DE$151:$DG$151,0)),0)+IFERROR(INDEX('Hoja de Trabajo para listado'!$CD$155:$DC$1048576,MATCH($A457,'Hoja de Trabajo para listado'!$CD$155:$CD$1048576,0),MATCH((CUADRO!F$5&amp;$E457),'Hoja de Trabajo para listado'!$CD$151:$DC$151,0)),0)</f>
        <v>0</v>
      </c>
      <c r="G457" s="243">
        <f ca="1">+IFERROR(INDEX('Hoja de Trabajo para listado'!$A$155:$Z$1048576,MATCH($A457,'Hoja de Trabajo para listado'!$A$155:$A$1048576,0),MATCH((CUADRO!G$5&amp;$E457),'Hoja de Trabajo para listado'!$A$151:$Z$151,0)),0)+IFERROR(INDEX('Hoja de Trabajo para listado'!$AB$155:$BA$1048576,MATCH($A457,'Hoja de Trabajo para listado'!$AB$155:$AB$1048576,0),MATCH((CUADRO!G$5&amp;$E457),'Hoja de Trabajo para listado'!$AB$151:$BA$151,0)),0)+IFERROR(INDEX('Hoja de Trabajo para listado'!$BC$155:$CB$1048576,MATCH($A457,'Hoja de Trabajo para listado'!$BC$155:$BC$1048576,0),MATCH((CUADRO!G$5&amp;$E457),'Hoja de Trabajo para listado'!$BC$151:$CB$151,0)),0)+IFERROR(INDEX('Hoja de Trabajo para listado'!$DE$153:$DG$274,MATCH($A457,'Hoja de Trabajo para listado'!$DE$153:$DE$1048576,0),MATCH((CUADRO!G$5&amp;$E457),'Hoja de Trabajo para listado'!$DE$151:$DG$151,0)),0)+IFERROR(INDEX('Hoja de Trabajo para listado'!$CD$155:$DC$1048576,MATCH($A457,'Hoja de Trabajo para listado'!$CD$155:$CD$1048576,0),MATCH((CUADRO!G$5&amp;$E457),'Hoja de Trabajo para listado'!$CD$151:$DC$151,0)),0)</f>
        <v>0</v>
      </c>
      <c r="H457" s="243">
        <f ca="1">+IFERROR(INDEX('Hoja de Trabajo para listado'!$A$155:$Z$1048576,MATCH($A457,'Hoja de Trabajo para listado'!$A$155:$A$1048576,0),MATCH((CUADRO!H$5&amp;$E457),'Hoja de Trabajo para listado'!$A$151:$Z$151,0)),0)+IFERROR(INDEX('Hoja de Trabajo para listado'!$AB$155:$BA$1048576,MATCH($A457,'Hoja de Trabajo para listado'!$AB$155:$AB$1048576,0),MATCH((CUADRO!H$5&amp;$E457),'Hoja de Trabajo para listado'!$AB$151:$BA$151,0)),0)+IFERROR(INDEX('Hoja de Trabajo para listado'!$BC$155:$CB$1048576,MATCH($A457,'Hoja de Trabajo para listado'!$BC$155:$BC$1048576,0),MATCH((CUADRO!H$5&amp;$E457),'Hoja de Trabajo para listado'!$BC$151:$CB$151,0)),0)+IFERROR(INDEX('Hoja de Trabajo para listado'!$DE$153:$DG$274,MATCH($A457,'Hoja de Trabajo para listado'!$DE$153:$DE$1048576,0),MATCH((CUADRO!H$5&amp;$E457),'Hoja de Trabajo para listado'!$DE$151:$DG$151,0)),0)+IFERROR(INDEX('Hoja de Trabajo para listado'!$CD$155:$DC$1048576,MATCH($A457,'Hoja de Trabajo para listado'!$CD$155:$CD$1048576,0),MATCH((CUADRO!H$5&amp;$E457),'Hoja de Trabajo para listado'!$CD$151:$DC$151,0)),0)</f>
        <v>0</v>
      </c>
      <c r="I457" s="243">
        <f ca="1">+IFERROR(INDEX('Hoja de Trabajo para listado'!$A$155:$Z$1048576,MATCH($A457,'Hoja de Trabajo para listado'!$A$155:$A$1048576,0),MATCH((CUADRO!I$5&amp;$E457),'Hoja de Trabajo para listado'!$A$151:$Z$151,0)),0)+IFERROR(INDEX('Hoja de Trabajo para listado'!$AB$155:$BA$1048576,MATCH($A457,'Hoja de Trabajo para listado'!$AB$155:$AB$1048576,0),MATCH((CUADRO!I$5&amp;$E457),'Hoja de Trabajo para listado'!$AB$151:$BA$151,0)),0)+IFERROR(INDEX('Hoja de Trabajo para listado'!$BC$155:$CB$1048576,MATCH($A457,'Hoja de Trabajo para listado'!$BC$155:$BC$1048576,0),MATCH((CUADRO!I$5&amp;$E457),'Hoja de Trabajo para listado'!$BC$151:$CB$151,0)),0)+IFERROR(INDEX('Hoja de Trabajo para listado'!$DE$153:$DG$274,MATCH($A457,'Hoja de Trabajo para listado'!$DE$153:$DE$1048576,0),MATCH((CUADRO!I$5&amp;$E457),'Hoja de Trabajo para listado'!$DE$151:$DG$151,0)),0)+IFERROR(INDEX('Hoja de Trabajo para listado'!$CD$155:$DC$1048576,MATCH($A457,'Hoja de Trabajo para listado'!$CD$155:$CD$1048576,0),MATCH((CUADRO!I$5&amp;$E457),'Hoja de Trabajo para listado'!$CD$151:$DC$151,0)),0)</f>
        <v>0</v>
      </c>
      <c r="J457" s="243">
        <f ca="1">+IFERROR(INDEX('Hoja de Trabajo para listado'!$A$155:$Z$1048576,MATCH($A457,'Hoja de Trabajo para listado'!$A$155:$A$1048576,0),MATCH((CUADRO!J$5&amp;$E457),'Hoja de Trabajo para listado'!$A$151:$Z$151,0)),0)+IFERROR(INDEX('Hoja de Trabajo para listado'!$AB$155:$BA$1048576,MATCH($A457,'Hoja de Trabajo para listado'!$AB$155:$AB$1048576,0),MATCH((CUADRO!J$5&amp;$E457),'Hoja de Trabajo para listado'!$AB$151:$BA$151,0)),0)+IFERROR(INDEX('Hoja de Trabajo para listado'!$BC$155:$CB$1048576,MATCH($A457,'Hoja de Trabajo para listado'!$BC$155:$BC$1048576,0),MATCH((CUADRO!J$5&amp;$E457),'Hoja de Trabajo para listado'!$BC$151:$CB$151,0)),0)+IFERROR(INDEX('Hoja de Trabajo para listado'!$DE$153:$DG$274,MATCH($A457,'Hoja de Trabajo para listado'!$DE$153:$DE$1048576,0),MATCH((CUADRO!J$5&amp;$E457),'Hoja de Trabajo para listado'!$DE$151:$DG$151,0)),0)+IFERROR(INDEX('Hoja de Trabajo para listado'!$CD$155:$DC$1048576,MATCH($A457,'Hoja de Trabajo para listado'!$CD$155:$CD$1048576,0),MATCH((CUADRO!J$5&amp;$E457),'Hoja de Trabajo para listado'!$CD$151:$DC$151,0)),0)</f>
        <v>0</v>
      </c>
      <c r="K457" s="243">
        <f ca="1">+IFERROR(INDEX('Hoja de Trabajo para listado'!$A$155:$Z$1048576,MATCH($A457,'Hoja de Trabajo para listado'!$A$155:$A$1048576,0),MATCH((CUADRO!K$5&amp;$E457),'Hoja de Trabajo para listado'!$A$151:$Z$151,0)),0)+IFERROR(INDEX('Hoja de Trabajo para listado'!$AB$155:$BA$1048576,MATCH($A457,'Hoja de Trabajo para listado'!$AB$155:$AB$1048576,0),MATCH((CUADRO!K$5&amp;$E457),'Hoja de Trabajo para listado'!$AB$151:$BA$151,0)),0)+IFERROR(INDEX('Hoja de Trabajo para listado'!$BC$155:$CB$1048576,MATCH($A457,'Hoja de Trabajo para listado'!$BC$155:$BC$1048576,0),MATCH((CUADRO!K$5&amp;$E457),'Hoja de Trabajo para listado'!$BC$151:$CB$151,0)),0)+IFERROR(INDEX('Hoja de Trabajo para listado'!$DE$153:$DG$274,MATCH($A457,'Hoja de Trabajo para listado'!$DE$153:$DE$1048576,0),MATCH((CUADRO!K$5&amp;$E457),'Hoja de Trabajo para listado'!$DE$151:$DG$151,0)),0)+IFERROR(INDEX('Hoja de Trabajo para listado'!$CD$155:$DC$1048576,MATCH($A457,'Hoja de Trabajo para listado'!$CD$155:$CD$1048576,0),MATCH((CUADRO!K$5&amp;$E457),'Hoja de Trabajo para listado'!$CD$151:$DC$151,0)),0)</f>
        <v>0</v>
      </c>
      <c r="L457" s="243">
        <f ca="1">+IFERROR(INDEX('Hoja de Trabajo para listado'!$A$155:$Z$1048576,MATCH($A457,'Hoja de Trabajo para listado'!$A$155:$A$1048576,0),MATCH((CUADRO!L$5&amp;$E457),'Hoja de Trabajo para listado'!$A$151:$Z$151,0)),0)+IFERROR(INDEX('Hoja de Trabajo para listado'!$AB$155:$BA$1048576,MATCH($A457,'Hoja de Trabajo para listado'!$AB$155:$AB$1048576,0),MATCH((CUADRO!L$5&amp;$E457),'Hoja de Trabajo para listado'!$AB$151:$BA$151,0)),0)+IFERROR(INDEX('Hoja de Trabajo para listado'!$BC$155:$CB$1048576,MATCH($A457,'Hoja de Trabajo para listado'!$BC$155:$BC$1048576,0),MATCH((CUADRO!L$5&amp;$E457),'Hoja de Trabajo para listado'!$BC$151:$CB$151,0)),0)+IFERROR(INDEX('Hoja de Trabajo para listado'!$DE$153:$DG$274,MATCH($A457,'Hoja de Trabajo para listado'!$DE$153:$DE$1048576,0),MATCH((CUADRO!L$5&amp;$E457),'Hoja de Trabajo para listado'!$DE$151:$DG$151,0)),0)+IFERROR(INDEX('Hoja de Trabajo para listado'!$CD$155:$DC$1048576,MATCH($A457,'Hoja de Trabajo para listado'!$CD$155:$CD$1048576,0),MATCH((CUADRO!L$5&amp;$E457),'Hoja de Trabajo para listado'!$CD$151:$DC$151,0)),0)</f>
        <v>0</v>
      </c>
      <c r="M457" s="243">
        <f ca="1">+IFERROR(INDEX('Hoja de Trabajo para listado'!$A$155:$Z$1048576,MATCH($A457,'Hoja de Trabajo para listado'!$A$155:$A$1048576,0),MATCH((CUADRO!M$5&amp;$E457),'Hoja de Trabajo para listado'!$A$151:$Z$151,0)),0)+IFERROR(INDEX('Hoja de Trabajo para listado'!$AB$155:$BA$1048576,MATCH($A457,'Hoja de Trabajo para listado'!$AB$155:$AB$1048576,0),MATCH((CUADRO!M$5&amp;$E457),'Hoja de Trabajo para listado'!$AB$151:$BA$151,0)),0)+IFERROR(INDEX('Hoja de Trabajo para listado'!$BC$155:$CB$1048576,MATCH($A457,'Hoja de Trabajo para listado'!$BC$155:$BC$1048576,0),MATCH((CUADRO!M$5&amp;$E457),'Hoja de Trabajo para listado'!$BC$151:$CB$151,0)),0)+IFERROR(INDEX('Hoja de Trabajo para listado'!$DE$153:$DG$274,MATCH($A457,'Hoja de Trabajo para listado'!$DE$153:$DE$1048576,0),MATCH((CUADRO!M$5&amp;$E457),'Hoja de Trabajo para listado'!$DE$151:$DG$151,0)),0)+IFERROR(INDEX('Hoja de Trabajo para listado'!$CD$155:$DC$1048576,MATCH($A457,'Hoja de Trabajo para listado'!$CD$155:$CD$1048576,0),MATCH((CUADRO!M$5&amp;$E457),'Hoja de Trabajo para listado'!$CD$151:$DC$151,0)),0)</f>
        <v>0</v>
      </c>
      <c r="N457" s="243">
        <f ca="1">+IFERROR(INDEX('Hoja de Trabajo para listado'!$A$155:$Z$1048576,MATCH($A457,'Hoja de Trabajo para listado'!$A$155:$A$1048576,0),MATCH((CUADRO!N$5&amp;$E457),'Hoja de Trabajo para listado'!$A$151:$Z$151,0)),0)+IFERROR(INDEX('Hoja de Trabajo para listado'!$AB$155:$BA$1048576,MATCH($A457,'Hoja de Trabajo para listado'!$AB$155:$AB$1048576,0),MATCH((CUADRO!N$5&amp;$E457),'Hoja de Trabajo para listado'!$AB$151:$BA$151,0)),0)+IFERROR(INDEX('Hoja de Trabajo para listado'!$BC$155:$CB$1048576,MATCH($A457,'Hoja de Trabajo para listado'!$BC$155:$BC$1048576,0),MATCH((CUADRO!N$5&amp;$E457),'Hoja de Trabajo para listado'!$BC$151:$CB$151,0)),0)+IFERROR(INDEX('Hoja de Trabajo para listado'!$DE$153:$DG$274,MATCH($A457,'Hoja de Trabajo para listado'!$DE$153:$DE$1048576,0),MATCH((CUADRO!N$5&amp;$E457),'Hoja de Trabajo para listado'!$DE$151:$DG$151,0)),0)+IFERROR(INDEX('Hoja de Trabajo para listado'!$CD$155:$DC$1048576,MATCH($A457,'Hoja de Trabajo para listado'!$CD$155:$CD$1048576,0),MATCH((CUADRO!N$5&amp;$E457),'Hoja de Trabajo para listado'!$CD$151:$DC$151,0)),0)</f>
        <v>0</v>
      </c>
      <c r="O457" s="243">
        <f ca="1">+IFERROR(INDEX('Hoja de Trabajo para listado'!$A$155:$Z$1048576,MATCH($A457,'Hoja de Trabajo para listado'!$A$155:$A$1048576,0),MATCH((CUADRO!O$5&amp;$E457),'Hoja de Trabajo para listado'!$A$151:$Z$151,0)),0)+IFERROR(INDEX('Hoja de Trabajo para listado'!$AB$155:$BA$1048576,MATCH($A457,'Hoja de Trabajo para listado'!$AB$155:$AB$1048576,0),MATCH((CUADRO!O$5&amp;$E457),'Hoja de Trabajo para listado'!$AB$151:$BA$151,0)),0)+IFERROR(INDEX('Hoja de Trabajo para listado'!$BC$155:$CB$1048576,MATCH($A457,'Hoja de Trabajo para listado'!$BC$155:$BC$1048576,0),MATCH((CUADRO!O$5&amp;$E457),'Hoja de Trabajo para listado'!$BC$151:$CB$151,0)),0)+IFERROR(INDEX('Hoja de Trabajo para listado'!$DE$153:$DG$274,MATCH($A457,'Hoja de Trabajo para listado'!$DE$153:$DE$1048576,0),MATCH((CUADRO!O$5&amp;$E457),'Hoja de Trabajo para listado'!$DE$151:$DG$151,0)),0)+IFERROR(INDEX('Hoja de Trabajo para listado'!$CD$155:$DC$1048576,MATCH($A457,'Hoja de Trabajo para listado'!$CD$155:$CD$1048576,0),MATCH((CUADRO!O$5&amp;$E457),'Hoja de Trabajo para listado'!$CD$151:$DC$151,0)),0)</f>
        <v>0</v>
      </c>
      <c r="P457" s="243">
        <f ca="1">+IFERROR(INDEX('Hoja de Trabajo para listado'!$A$155:$Z$1048576,MATCH($A457,'Hoja de Trabajo para listado'!$A$155:$A$1048576,0),MATCH((CUADRO!P$5&amp;$E457),'Hoja de Trabajo para listado'!$A$151:$Z$151,0)),0)+IFERROR(INDEX('Hoja de Trabajo para listado'!$AB$155:$BA$1048576,MATCH($A457,'Hoja de Trabajo para listado'!$AB$155:$AB$1048576,0),MATCH((CUADRO!P$5&amp;$E457),'Hoja de Trabajo para listado'!$AB$151:$BA$151,0)),0)+IFERROR(INDEX('Hoja de Trabajo para listado'!$BC$155:$CB$1048576,MATCH($A457,'Hoja de Trabajo para listado'!$BC$155:$BC$1048576,0),MATCH((CUADRO!P$5&amp;$E457),'Hoja de Trabajo para listado'!$BC$151:$CB$151,0)),0)+IFERROR(INDEX('Hoja de Trabajo para listado'!$DE$153:$DG$274,MATCH($A457,'Hoja de Trabajo para listado'!$DE$153:$DE$1048576,0),MATCH((CUADRO!P$5&amp;$E457),'Hoja de Trabajo para listado'!$DE$151:$DG$151,0)),0)+IFERROR(INDEX('Hoja de Trabajo para listado'!$CD$155:$DC$1048576,MATCH($A457,'Hoja de Trabajo para listado'!$CD$155:$CD$1048576,0),MATCH((CUADRO!P$5&amp;$E457),'Hoja de Trabajo para listado'!$CD$151:$DC$151,0)),0)</f>
        <v>0</v>
      </c>
      <c r="Q457" s="243">
        <f ca="1">+IFERROR(INDEX('Hoja de Trabajo para listado'!$A$155:$Z$1048576,MATCH($A457,'Hoja de Trabajo para listado'!$A$155:$A$1048576,0),MATCH((CUADRO!Q$5&amp;$E457),'Hoja de Trabajo para listado'!$A$151:$Z$151,0)),0)+IFERROR(INDEX('Hoja de Trabajo para listado'!$AB$155:$BA$1048576,MATCH($A457,'Hoja de Trabajo para listado'!$AB$155:$AB$1048576,0),MATCH((CUADRO!Q$5&amp;$E457),'Hoja de Trabajo para listado'!$AB$151:$BA$151,0)),0)+IFERROR(INDEX('Hoja de Trabajo para listado'!$BC$155:$CB$1048576,MATCH($A457,'Hoja de Trabajo para listado'!$BC$155:$BC$1048576,0),MATCH((CUADRO!Q$5&amp;$E457),'Hoja de Trabajo para listado'!$BC$151:$CB$151,0)),0)+IFERROR(INDEX('Hoja de Trabajo para listado'!$DE$153:$DG$274,MATCH($A457,'Hoja de Trabajo para listado'!$DE$153:$DE$1048576,0),MATCH((CUADRO!Q$5&amp;$E457),'Hoja de Trabajo para listado'!$DE$151:$DG$151,0)),0)+IFERROR(INDEX('Hoja de Trabajo para listado'!$CD$155:$DC$1048576,MATCH($A457,'Hoja de Trabajo para listado'!$CD$155:$CD$1048576,0),MATCH((CUADRO!Q$5&amp;$E457),'Hoja de Trabajo para listado'!$CD$151:$DC$151,0)),0)</f>
        <v>0</v>
      </c>
      <c r="R457" s="243">
        <f t="shared" ca="1" si="17"/>
        <v>0</v>
      </c>
      <c r="S457" s="249">
        <f ca="1">+R456+R457</f>
        <v>0</v>
      </c>
      <c r="T457" s="243">
        <f ca="1">+S457</f>
        <v>0</v>
      </c>
      <c r="U457" s="242">
        <f t="shared" si="18"/>
        <v>2</v>
      </c>
      <c r="V457" s="333" t="str">
        <f>+VLOOKUP(A457,bd_lista!$A$3:$E$590,5,FALSE)</f>
        <v>Gobiernos Autonomos Municipales</v>
      </c>
      <c r="W457" s="384"/>
      <c r="X457" s="242">
        <f>+VLOOKUP(A457,[3]Sheet1!$A$13:$D$744,4,FALSE)</f>
        <v>0</v>
      </c>
      <c r="Y457" s="242" t="e">
        <f>+VLOOKUP(X457,bd_lista!$A$3:$C$590,3,FALSE)</f>
        <v>#N/A</v>
      </c>
      <c r="Z457" s="292"/>
      <c r="AA457" s="293"/>
    </row>
    <row r="458" spans="1:27" customFormat="1" ht="15" hidden="1" customHeight="1">
      <c r="A458" s="32">
        <v>1111</v>
      </c>
      <c r="B458" s="388">
        <f>+A458</f>
        <v>1111</v>
      </c>
      <c r="C458" s="247" t="str">
        <f>+VLOOKUP(A458,bd_lista!$A$3:$C$590,3,FALSE)</f>
        <v>Gobierno Autónomo Municipal de Tomina</v>
      </c>
      <c r="D458" s="385" t="str">
        <f>+C458</f>
        <v>Gobierno Autónomo Municipal de Tomina</v>
      </c>
      <c r="E458" s="242" t="s">
        <v>1304</v>
      </c>
      <c r="F458" s="243">
        <f ca="1">+IFERROR(INDEX('Hoja de Trabajo para listado'!$A$155:$Z$1048576,MATCH($A458,'Hoja de Trabajo para listado'!$A$155:$A$1048576,0),MATCH((CUADRO!F$5&amp;$E458),'Hoja de Trabajo para listado'!$A$151:$Z$151,0)),0)+IFERROR(INDEX('Hoja de Trabajo para listado'!$AB$155:$BA$1048576,MATCH($A458,'Hoja de Trabajo para listado'!$AB$155:$AB$1048576,0),MATCH((CUADRO!F$5&amp;$E458),'Hoja de Trabajo para listado'!$AB$151:$BA$151,0)),0)+IFERROR(INDEX('Hoja de Trabajo para listado'!$BC$155:$CB$1048576,MATCH($A458,'Hoja de Trabajo para listado'!$BC$155:$BC$1048576,0),MATCH((CUADRO!F$5&amp;$E458),'Hoja de Trabajo para listado'!$BC$151:$CB$151,0)),0)+IFERROR(INDEX('Hoja de Trabajo para listado'!$DE$153:$DG$274,MATCH($A458,'Hoja de Trabajo para listado'!$DE$153:$DE$1048576,0),MATCH((CUADRO!F$5&amp;$E458),'Hoja de Trabajo para listado'!$DE$151:$DG$151,0)),0)+IFERROR(INDEX('Hoja de Trabajo para listado'!$CD$155:$DC$1048576,MATCH($A458,'Hoja de Trabajo para listado'!$CD$155:$CD$1048576,0),MATCH((CUADRO!F$5&amp;$E458),'Hoja de Trabajo para listado'!$CD$151:$DC$151,0)),0)</f>
        <v>0</v>
      </c>
      <c r="G458" s="243">
        <f ca="1">+IFERROR(INDEX('Hoja de Trabajo para listado'!$A$155:$Z$1048576,MATCH($A458,'Hoja de Trabajo para listado'!$A$155:$A$1048576,0),MATCH((CUADRO!G$5&amp;$E458),'Hoja de Trabajo para listado'!$A$151:$Z$151,0)),0)+IFERROR(INDEX('Hoja de Trabajo para listado'!$AB$155:$BA$1048576,MATCH($A458,'Hoja de Trabajo para listado'!$AB$155:$AB$1048576,0),MATCH((CUADRO!G$5&amp;$E458),'Hoja de Trabajo para listado'!$AB$151:$BA$151,0)),0)+IFERROR(INDEX('Hoja de Trabajo para listado'!$BC$155:$CB$1048576,MATCH($A458,'Hoja de Trabajo para listado'!$BC$155:$BC$1048576,0),MATCH((CUADRO!G$5&amp;$E458),'Hoja de Trabajo para listado'!$BC$151:$CB$151,0)),0)+IFERROR(INDEX('Hoja de Trabajo para listado'!$DE$153:$DG$274,MATCH($A458,'Hoja de Trabajo para listado'!$DE$153:$DE$1048576,0),MATCH((CUADRO!G$5&amp;$E458),'Hoja de Trabajo para listado'!$DE$151:$DG$151,0)),0)+IFERROR(INDEX('Hoja de Trabajo para listado'!$CD$155:$DC$1048576,MATCH($A458,'Hoja de Trabajo para listado'!$CD$155:$CD$1048576,0),MATCH((CUADRO!G$5&amp;$E458),'Hoja de Trabajo para listado'!$CD$151:$DC$151,0)),0)</f>
        <v>0</v>
      </c>
      <c r="H458" s="243">
        <f ca="1">+IFERROR(INDEX('Hoja de Trabajo para listado'!$A$155:$Z$1048576,MATCH($A458,'Hoja de Trabajo para listado'!$A$155:$A$1048576,0),MATCH((CUADRO!H$5&amp;$E458),'Hoja de Trabajo para listado'!$A$151:$Z$151,0)),0)+IFERROR(INDEX('Hoja de Trabajo para listado'!$AB$155:$BA$1048576,MATCH($A458,'Hoja de Trabajo para listado'!$AB$155:$AB$1048576,0),MATCH((CUADRO!H$5&amp;$E458),'Hoja de Trabajo para listado'!$AB$151:$BA$151,0)),0)+IFERROR(INDEX('Hoja de Trabajo para listado'!$BC$155:$CB$1048576,MATCH($A458,'Hoja de Trabajo para listado'!$BC$155:$BC$1048576,0),MATCH((CUADRO!H$5&amp;$E458),'Hoja de Trabajo para listado'!$BC$151:$CB$151,0)),0)+IFERROR(INDEX('Hoja de Trabajo para listado'!$DE$153:$DG$274,MATCH($A458,'Hoja de Trabajo para listado'!$DE$153:$DE$1048576,0),MATCH((CUADRO!H$5&amp;$E458),'Hoja de Trabajo para listado'!$DE$151:$DG$151,0)),0)+IFERROR(INDEX('Hoja de Trabajo para listado'!$CD$155:$DC$1048576,MATCH($A458,'Hoja de Trabajo para listado'!$CD$155:$CD$1048576,0),MATCH((CUADRO!H$5&amp;$E458),'Hoja de Trabajo para listado'!$CD$151:$DC$151,0)),0)</f>
        <v>0</v>
      </c>
      <c r="I458" s="243">
        <f ca="1">+IFERROR(INDEX('Hoja de Trabajo para listado'!$A$155:$Z$1048576,MATCH($A458,'Hoja de Trabajo para listado'!$A$155:$A$1048576,0),MATCH((CUADRO!I$5&amp;$E458),'Hoja de Trabajo para listado'!$A$151:$Z$151,0)),0)+IFERROR(INDEX('Hoja de Trabajo para listado'!$AB$155:$BA$1048576,MATCH($A458,'Hoja de Trabajo para listado'!$AB$155:$AB$1048576,0),MATCH((CUADRO!I$5&amp;$E458),'Hoja de Trabajo para listado'!$AB$151:$BA$151,0)),0)+IFERROR(INDEX('Hoja de Trabajo para listado'!$BC$155:$CB$1048576,MATCH($A458,'Hoja de Trabajo para listado'!$BC$155:$BC$1048576,0),MATCH((CUADRO!I$5&amp;$E458),'Hoja de Trabajo para listado'!$BC$151:$CB$151,0)),0)+IFERROR(INDEX('Hoja de Trabajo para listado'!$DE$153:$DG$274,MATCH($A458,'Hoja de Trabajo para listado'!$DE$153:$DE$1048576,0),MATCH((CUADRO!I$5&amp;$E458),'Hoja de Trabajo para listado'!$DE$151:$DG$151,0)),0)+IFERROR(INDEX('Hoja de Trabajo para listado'!$CD$155:$DC$1048576,MATCH($A458,'Hoja de Trabajo para listado'!$CD$155:$CD$1048576,0),MATCH((CUADRO!I$5&amp;$E458),'Hoja de Trabajo para listado'!$CD$151:$DC$151,0)),0)</f>
        <v>0</v>
      </c>
      <c r="J458" s="243">
        <f ca="1">+IFERROR(INDEX('Hoja de Trabajo para listado'!$A$155:$Z$1048576,MATCH($A458,'Hoja de Trabajo para listado'!$A$155:$A$1048576,0),MATCH((CUADRO!J$5&amp;$E458),'Hoja de Trabajo para listado'!$A$151:$Z$151,0)),0)+IFERROR(INDEX('Hoja de Trabajo para listado'!$AB$155:$BA$1048576,MATCH($A458,'Hoja de Trabajo para listado'!$AB$155:$AB$1048576,0),MATCH((CUADRO!J$5&amp;$E458),'Hoja de Trabajo para listado'!$AB$151:$BA$151,0)),0)+IFERROR(INDEX('Hoja de Trabajo para listado'!$BC$155:$CB$1048576,MATCH($A458,'Hoja de Trabajo para listado'!$BC$155:$BC$1048576,0),MATCH((CUADRO!J$5&amp;$E458),'Hoja de Trabajo para listado'!$BC$151:$CB$151,0)),0)+IFERROR(INDEX('Hoja de Trabajo para listado'!$DE$153:$DG$274,MATCH($A458,'Hoja de Trabajo para listado'!$DE$153:$DE$1048576,0),MATCH((CUADRO!J$5&amp;$E458),'Hoja de Trabajo para listado'!$DE$151:$DG$151,0)),0)+IFERROR(INDEX('Hoja de Trabajo para listado'!$CD$155:$DC$1048576,MATCH($A458,'Hoja de Trabajo para listado'!$CD$155:$CD$1048576,0),MATCH((CUADRO!J$5&amp;$E458),'Hoja de Trabajo para listado'!$CD$151:$DC$151,0)),0)</f>
        <v>0</v>
      </c>
      <c r="K458" s="243">
        <f ca="1">+IFERROR(INDEX('Hoja de Trabajo para listado'!$A$155:$Z$1048576,MATCH($A458,'Hoja de Trabajo para listado'!$A$155:$A$1048576,0),MATCH((CUADRO!K$5&amp;$E458),'Hoja de Trabajo para listado'!$A$151:$Z$151,0)),0)+IFERROR(INDEX('Hoja de Trabajo para listado'!$AB$155:$BA$1048576,MATCH($A458,'Hoja de Trabajo para listado'!$AB$155:$AB$1048576,0),MATCH((CUADRO!K$5&amp;$E458),'Hoja de Trabajo para listado'!$AB$151:$BA$151,0)),0)+IFERROR(INDEX('Hoja de Trabajo para listado'!$BC$155:$CB$1048576,MATCH($A458,'Hoja de Trabajo para listado'!$BC$155:$BC$1048576,0),MATCH((CUADRO!K$5&amp;$E458),'Hoja de Trabajo para listado'!$BC$151:$CB$151,0)),0)+IFERROR(INDEX('Hoja de Trabajo para listado'!$DE$153:$DG$274,MATCH($A458,'Hoja de Trabajo para listado'!$DE$153:$DE$1048576,0),MATCH((CUADRO!K$5&amp;$E458),'Hoja de Trabajo para listado'!$DE$151:$DG$151,0)),0)+IFERROR(INDEX('Hoja de Trabajo para listado'!$CD$155:$DC$1048576,MATCH($A458,'Hoja de Trabajo para listado'!$CD$155:$CD$1048576,0),MATCH((CUADRO!K$5&amp;$E458),'Hoja de Trabajo para listado'!$CD$151:$DC$151,0)),0)</f>
        <v>0</v>
      </c>
      <c r="L458" s="243">
        <f ca="1">+IFERROR(INDEX('Hoja de Trabajo para listado'!$A$155:$Z$1048576,MATCH($A458,'Hoja de Trabajo para listado'!$A$155:$A$1048576,0),MATCH((CUADRO!L$5&amp;$E458),'Hoja de Trabajo para listado'!$A$151:$Z$151,0)),0)+IFERROR(INDEX('Hoja de Trabajo para listado'!$AB$155:$BA$1048576,MATCH($A458,'Hoja de Trabajo para listado'!$AB$155:$AB$1048576,0),MATCH((CUADRO!L$5&amp;$E458),'Hoja de Trabajo para listado'!$AB$151:$BA$151,0)),0)+IFERROR(INDEX('Hoja de Trabajo para listado'!$BC$155:$CB$1048576,MATCH($A458,'Hoja de Trabajo para listado'!$BC$155:$BC$1048576,0),MATCH((CUADRO!L$5&amp;$E458),'Hoja de Trabajo para listado'!$BC$151:$CB$151,0)),0)+IFERROR(INDEX('Hoja de Trabajo para listado'!$DE$153:$DG$274,MATCH($A458,'Hoja de Trabajo para listado'!$DE$153:$DE$1048576,0),MATCH((CUADRO!L$5&amp;$E458),'Hoja de Trabajo para listado'!$DE$151:$DG$151,0)),0)+IFERROR(INDEX('Hoja de Trabajo para listado'!$CD$155:$DC$1048576,MATCH($A458,'Hoja de Trabajo para listado'!$CD$155:$CD$1048576,0),MATCH((CUADRO!L$5&amp;$E458),'Hoja de Trabajo para listado'!$CD$151:$DC$151,0)),0)</f>
        <v>0</v>
      </c>
      <c r="M458" s="243">
        <f ca="1">+IFERROR(INDEX('Hoja de Trabajo para listado'!$A$155:$Z$1048576,MATCH($A458,'Hoja de Trabajo para listado'!$A$155:$A$1048576,0),MATCH((CUADRO!M$5&amp;$E458),'Hoja de Trabajo para listado'!$A$151:$Z$151,0)),0)+IFERROR(INDEX('Hoja de Trabajo para listado'!$AB$155:$BA$1048576,MATCH($A458,'Hoja de Trabajo para listado'!$AB$155:$AB$1048576,0),MATCH((CUADRO!M$5&amp;$E458),'Hoja de Trabajo para listado'!$AB$151:$BA$151,0)),0)+IFERROR(INDEX('Hoja de Trabajo para listado'!$BC$155:$CB$1048576,MATCH($A458,'Hoja de Trabajo para listado'!$BC$155:$BC$1048576,0),MATCH((CUADRO!M$5&amp;$E458),'Hoja de Trabajo para listado'!$BC$151:$CB$151,0)),0)+IFERROR(INDEX('Hoja de Trabajo para listado'!$DE$153:$DG$274,MATCH($A458,'Hoja de Trabajo para listado'!$DE$153:$DE$1048576,0),MATCH((CUADRO!M$5&amp;$E458),'Hoja de Trabajo para listado'!$DE$151:$DG$151,0)),0)+IFERROR(INDEX('Hoja de Trabajo para listado'!$CD$155:$DC$1048576,MATCH($A458,'Hoja de Trabajo para listado'!$CD$155:$CD$1048576,0),MATCH((CUADRO!M$5&amp;$E458),'Hoja de Trabajo para listado'!$CD$151:$DC$151,0)),0)</f>
        <v>0</v>
      </c>
      <c r="N458" s="243">
        <f ca="1">+IFERROR(INDEX('Hoja de Trabajo para listado'!$A$155:$Z$1048576,MATCH($A458,'Hoja de Trabajo para listado'!$A$155:$A$1048576,0),MATCH((CUADRO!N$5&amp;$E458),'Hoja de Trabajo para listado'!$A$151:$Z$151,0)),0)+IFERROR(INDEX('Hoja de Trabajo para listado'!$AB$155:$BA$1048576,MATCH($A458,'Hoja de Trabajo para listado'!$AB$155:$AB$1048576,0),MATCH((CUADRO!N$5&amp;$E458),'Hoja de Trabajo para listado'!$AB$151:$BA$151,0)),0)+IFERROR(INDEX('Hoja de Trabajo para listado'!$BC$155:$CB$1048576,MATCH($A458,'Hoja de Trabajo para listado'!$BC$155:$BC$1048576,0),MATCH((CUADRO!N$5&amp;$E458),'Hoja de Trabajo para listado'!$BC$151:$CB$151,0)),0)+IFERROR(INDEX('Hoja de Trabajo para listado'!$DE$153:$DG$274,MATCH($A458,'Hoja de Trabajo para listado'!$DE$153:$DE$1048576,0),MATCH((CUADRO!N$5&amp;$E458),'Hoja de Trabajo para listado'!$DE$151:$DG$151,0)),0)+IFERROR(INDEX('Hoja de Trabajo para listado'!$CD$155:$DC$1048576,MATCH($A458,'Hoja de Trabajo para listado'!$CD$155:$CD$1048576,0),MATCH((CUADRO!N$5&amp;$E458),'Hoja de Trabajo para listado'!$CD$151:$DC$151,0)),0)</f>
        <v>0</v>
      </c>
      <c r="O458" s="243">
        <f ca="1">+IFERROR(INDEX('Hoja de Trabajo para listado'!$A$155:$Z$1048576,MATCH($A458,'Hoja de Trabajo para listado'!$A$155:$A$1048576,0),MATCH((CUADRO!O$5&amp;$E458),'Hoja de Trabajo para listado'!$A$151:$Z$151,0)),0)+IFERROR(INDEX('Hoja de Trabajo para listado'!$AB$155:$BA$1048576,MATCH($A458,'Hoja de Trabajo para listado'!$AB$155:$AB$1048576,0),MATCH((CUADRO!O$5&amp;$E458),'Hoja de Trabajo para listado'!$AB$151:$BA$151,0)),0)+IFERROR(INDEX('Hoja de Trabajo para listado'!$BC$155:$CB$1048576,MATCH($A458,'Hoja de Trabajo para listado'!$BC$155:$BC$1048576,0),MATCH((CUADRO!O$5&amp;$E458),'Hoja de Trabajo para listado'!$BC$151:$CB$151,0)),0)+IFERROR(INDEX('Hoja de Trabajo para listado'!$DE$153:$DG$274,MATCH($A458,'Hoja de Trabajo para listado'!$DE$153:$DE$1048576,0),MATCH((CUADRO!O$5&amp;$E458),'Hoja de Trabajo para listado'!$DE$151:$DG$151,0)),0)+IFERROR(INDEX('Hoja de Trabajo para listado'!$CD$155:$DC$1048576,MATCH($A458,'Hoja de Trabajo para listado'!$CD$155:$CD$1048576,0),MATCH((CUADRO!O$5&amp;$E458),'Hoja de Trabajo para listado'!$CD$151:$DC$151,0)),0)</f>
        <v>0</v>
      </c>
      <c r="P458" s="243">
        <f ca="1">+IFERROR(INDEX('Hoja de Trabajo para listado'!$A$155:$Z$1048576,MATCH($A458,'Hoja de Trabajo para listado'!$A$155:$A$1048576,0),MATCH((CUADRO!P$5&amp;$E458),'Hoja de Trabajo para listado'!$A$151:$Z$151,0)),0)+IFERROR(INDEX('Hoja de Trabajo para listado'!$AB$155:$BA$1048576,MATCH($A458,'Hoja de Trabajo para listado'!$AB$155:$AB$1048576,0),MATCH((CUADRO!P$5&amp;$E458),'Hoja de Trabajo para listado'!$AB$151:$BA$151,0)),0)+IFERROR(INDEX('Hoja de Trabajo para listado'!$BC$155:$CB$1048576,MATCH($A458,'Hoja de Trabajo para listado'!$BC$155:$BC$1048576,0),MATCH((CUADRO!P$5&amp;$E458),'Hoja de Trabajo para listado'!$BC$151:$CB$151,0)),0)+IFERROR(INDEX('Hoja de Trabajo para listado'!$DE$153:$DG$274,MATCH($A458,'Hoja de Trabajo para listado'!$DE$153:$DE$1048576,0),MATCH((CUADRO!P$5&amp;$E458),'Hoja de Trabajo para listado'!$DE$151:$DG$151,0)),0)+IFERROR(INDEX('Hoja de Trabajo para listado'!$CD$155:$DC$1048576,MATCH($A458,'Hoja de Trabajo para listado'!$CD$155:$CD$1048576,0),MATCH((CUADRO!P$5&amp;$E458),'Hoja de Trabajo para listado'!$CD$151:$DC$151,0)),0)</f>
        <v>0</v>
      </c>
      <c r="Q458" s="243">
        <f ca="1">+IFERROR(INDEX('Hoja de Trabajo para listado'!$A$155:$Z$1048576,MATCH($A458,'Hoja de Trabajo para listado'!$A$155:$A$1048576,0),MATCH((CUADRO!Q$5&amp;$E458),'Hoja de Trabajo para listado'!$A$151:$Z$151,0)),0)+IFERROR(INDEX('Hoja de Trabajo para listado'!$AB$155:$BA$1048576,MATCH($A458,'Hoja de Trabajo para listado'!$AB$155:$AB$1048576,0),MATCH((CUADRO!Q$5&amp;$E458),'Hoja de Trabajo para listado'!$AB$151:$BA$151,0)),0)+IFERROR(INDEX('Hoja de Trabajo para listado'!$BC$155:$CB$1048576,MATCH($A458,'Hoja de Trabajo para listado'!$BC$155:$BC$1048576,0),MATCH((CUADRO!Q$5&amp;$E458),'Hoja de Trabajo para listado'!$BC$151:$CB$151,0)),0)+IFERROR(INDEX('Hoja de Trabajo para listado'!$DE$153:$DG$274,MATCH($A458,'Hoja de Trabajo para listado'!$DE$153:$DE$1048576,0),MATCH((CUADRO!Q$5&amp;$E458),'Hoja de Trabajo para listado'!$DE$151:$DG$151,0)),0)+IFERROR(INDEX('Hoja de Trabajo para listado'!$CD$155:$DC$1048576,MATCH($A458,'Hoja de Trabajo para listado'!$CD$155:$CD$1048576,0),MATCH((CUADRO!Q$5&amp;$E458),'Hoja de Trabajo para listado'!$CD$151:$DC$151,0)),0)</f>
        <v>0</v>
      </c>
      <c r="R458" s="243">
        <f t="shared" ca="1" si="17"/>
        <v>0</v>
      </c>
      <c r="S458" s="249"/>
      <c r="T458" s="243">
        <f ca="1">+T459</f>
        <v>0</v>
      </c>
      <c r="U458" s="242">
        <f t="shared" si="18"/>
        <v>1</v>
      </c>
      <c r="V458" s="333" t="str">
        <f>+VLOOKUP(A458,bd_lista!$A$3:$E$590,5,FALSE)</f>
        <v>Gobiernos Autonomos Municipales</v>
      </c>
      <c r="W458" s="383" t="str">
        <f>+V458</f>
        <v>Gobiernos Autonomos Municipales</v>
      </c>
      <c r="X458" s="242">
        <f>+VLOOKUP(A458,[3]Sheet1!$A$13:$D$744,4,FALSE)</f>
        <v>0</v>
      </c>
      <c r="Y458" s="242" t="e">
        <f>+VLOOKUP(X458,bd_lista!$A$3:$C$590,3,FALSE)</f>
        <v>#N/A</v>
      </c>
      <c r="Z458" s="294">
        <f>+X458</f>
        <v>0</v>
      </c>
      <c r="AA458" s="295" t="e">
        <f>+Y458</f>
        <v>#N/A</v>
      </c>
    </row>
    <row r="459" spans="1:27" customFormat="1" ht="15" hidden="1" customHeight="1">
      <c r="A459" s="32">
        <v>1111</v>
      </c>
      <c r="B459" s="389"/>
      <c r="C459" s="247" t="str">
        <f>+VLOOKUP(A459,bd_lista!$A$3:$C$590,3,FALSE)</f>
        <v>Gobierno Autónomo Municipal de Tomina</v>
      </c>
      <c r="D459" s="386"/>
      <c r="E459" s="244" t="s">
        <v>1305</v>
      </c>
      <c r="F459" s="243">
        <f ca="1">+IFERROR(INDEX('Hoja de Trabajo para listado'!$A$155:$Z$1048576,MATCH($A459,'Hoja de Trabajo para listado'!$A$155:$A$1048576,0),MATCH((CUADRO!F$5&amp;$E459),'Hoja de Trabajo para listado'!$A$151:$Z$151,0)),0)+IFERROR(INDEX('Hoja de Trabajo para listado'!$AB$155:$BA$1048576,MATCH($A459,'Hoja de Trabajo para listado'!$AB$155:$AB$1048576,0),MATCH((CUADRO!F$5&amp;$E459),'Hoja de Trabajo para listado'!$AB$151:$BA$151,0)),0)+IFERROR(INDEX('Hoja de Trabajo para listado'!$BC$155:$CB$1048576,MATCH($A459,'Hoja de Trabajo para listado'!$BC$155:$BC$1048576,0),MATCH((CUADRO!F$5&amp;$E459),'Hoja de Trabajo para listado'!$BC$151:$CB$151,0)),0)+IFERROR(INDEX('Hoja de Trabajo para listado'!$DE$153:$DG$274,MATCH($A459,'Hoja de Trabajo para listado'!$DE$153:$DE$1048576,0),MATCH((CUADRO!F$5&amp;$E459),'Hoja de Trabajo para listado'!$DE$151:$DG$151,0)),0)+IFERROR(INDEX('Hoja de Trabajo para listado'!$CD$155:$DC$1048576,MATCH($A459,'Hoja de Trabajo para listado'!$CD$155:$CD$1048576,0),MATCH((CUADRO!F$5&amp;$E459),'Hoja de Trabajo para listado'!$CD$151:$DC$151,0)),0)</f>
        <v>0</v>
      </c>
      <c r="G459" s="243">
        <f ca="1">+IFERROR(INDEX('Hoja de Trabajo para listado'!$A$155:$Z$1048576,MATCH($A459,'Hoja de Trabajo para listado'!$A$155:$A$1048576,0),MATCH((CUADRO!G$5&amp;$E459),'Hoja de Trabajo para listado'!$A$151:$Z$151,0)),0)+IFERROR(INDEX('Hoja de Trabajo para listado'!$AB$155:$BA$1048576,MATCH($A459,'Hoja de Trabajo para listado'!$AB$155:$AB$1048576,0),MATCH((CUADRO!G$5&amp;$E459),'Hoja de Trabajo para listado'!$AB$151:$BA$151,0)),0)+IFERROR(INDEX('Hoja de Trabajo para listado'!$BC$155:$CB$1048576,MATCH($A459,'Hoja de Trabajo para listado'!$BC$155:$BC$1048576,0),MATCH((CUADRO!G$5&amp;$E459),'Hoja de Trabajo para listado'!$BC$151:$CB$151,0)),0)+IFERROR(INDEX('Hoja de Trabajo para listado'!$DE$153:$DG$274,MATCH($A459,'Hoja de Trabajo para listado'!$DE$153:$DE$1048576,0),MATCH((CUADRO!G$5&amp;$E459),'Hoja de Trabajo para listado'!$DE$151:$DG$151,0)),0)+IFERROR(INDEX('Hoja de Trabajo para listado'!$CD$155:$DC$1048576,MATCH($A459,'Hoja de Trabajo para listado'!$CD$155:$CD$1048576,0),MATCH((CUADRO!G$5&amp;$E459),'Hoja de Trabajo para listado'!$CD$151:$DC$151,0)),0)</f>
        <v>0</v>
      </c>
      <c r="H459" s="243">
        <f ca="1">+IFERROR(INDEX('Hoja de Trabajo para listado'!$A$155:$Z$1048576,MATCH($A459,'Hoja de Trabajo para listado'!$A$155:$A$1048576,0),MATCH((CUADRO!H$5&amp;$E459),'Hoja de Trabajo para listado'!$A$151:$Z$151,0)),0)+IFERROR(INDEX('Hoja de Trabajo para listado'!$AB$155:$BA$1048576,MATCH($A459,'Hoja de Trabajo para listado'!$AB$155:$AB$1048576,0),MATCH((CUADRO!H$5&amp;$E459),'Hoja de Trabajo para listado'!$AB$151:$BA$151,0)),0)+IFERROR(INDEX('Hoja de Trabajo para listado'!$BC$155:$CB$1048576,MATCH($A459,'Hoja de Trabajo para listado'!$BC$155:$BC$1048576,0),MATCH((CUADRO!H$5&amp;$E459),'Hoja de Trabajo para listado'!$BC$151:$CB$151,0)),0)+IFERROR(INDEX('Hoja de Trabajo para listado'!$DE$153:$DG$274,MATCH($A459,'Hoja de Trabajo para listado'!$DE$153:$DE$1048576,0),MATCH((CUADRO!H$5&amp;$E459),'Hoja de Trabajo para listado'!$DE$151:$DG$151,0)),0)+IFERROR(INDEX('Hoja de Trabajo para listado'!$CD$155:$DC$1048576,MATCH($A459,'Hoja de Trabajo para listado'!$CD$155:$CD$1048576,0),MATCH((CUADRO!H$5&amp;$E459),'Hoja de Trabajo para listado'!$CD$151:$DC$151,0)),0)</f>
        <v>0</v>
      </c>
      <c r="I459" s="243">
        <f ca="1">+IFERROR(INDEX('Hoja de Trabajo para listado'!$A$155:$Z$1048576,MATCH($A459,'Hoja de Trabajo para listado'!$A$155:$A$1048576,0),MATCH((CUADRO!I$5&amp;$E459),'Hoja de Trabajo para listado'!$A$151:$Z$151,0)),0)+IFERROR(INDEX('Hoja de Trabajo para listado'!$AB$155:$BA$1048576,MATCH($A459,'Hoja de Trabajo para listado'!$AB$155:$AB$1048576,0),MATCH((CUADRO!I$5&amp;$E459),'Hoja de Trabajo para listado'!$AB$151:$BA$151,0)),0)+IFERROR(INDEX('Hoja de Trabajo para listado'!$BC$155:$CB$1048576,MATCH($A459,'Hoja de Trabajo para listado'!$BC$155:$BC$1048576,0),MATCH((CUADRO!I$5&amp;$E459),'Hoja de Trabajo para listado'!$BC$151:$CB$151,0)),0)+IFERROR(INDEX('Hoja de Trabajo para listado'!$DE$153:$DG$274,MATCH($A459,'Hoja de Trabajo para listado'!$DE$153:$DE$1048576,0),MATCH((CUADRO!I$5&amp;$E459),'Hoja de Trabajo para listado'!$DE$151:$DG$151,0)),0)+IFERROR(INDEX('Hoja de Trabajo para listado'!$CD$155:$DC$1048576,MATCH($A459,'Hoja de Trabajo para listado'!$CD$155:$CD$1048576,0),MATCH((CUADRO!I$5&amp;$E459),'Hoja de Trabajo para listado'!$CD$151:$DC$151,0)),0)</f>
        <v>0</v>
      </c>
      <c r="J459" s="243">
        <f ca="1">+IFERROR(INDEX('Hoja de Trabajo para listado'!$A$155:$Z$1048576,MATCH($A459,'Hoja de Trabajo para listado'!$A$155:$A$1048576,0),MATCH((CUADRO!J$5&amp;$E459),'Hoja de Trabajo para listado'!$A$151:$Z$151,0)),0)+IFERROR(INDEX('Hoja de Trabajo para listado'!$AB$155:$BA$1048576,MATCH($A459,'Hoja de Trabajo para listado'!$AB$155:$AB$1048576,0),MATCH((CUADRO!J$5&amp;$E459),'Hoja de Trabajo para listado'!$AB$151:$BA$151,0)),0)+IFERROR(INDEX('Hoja de Trabajo para listado'!$BC$155:$CB$1048576,MATCH($A459,'Hoja de Trabajo para listado'!$BC$155:$BC$1048576,0),MATCH((CUADRO!J$5&amp;$E459),'Hoja de Trabajo para listado'!$BC$151:$CB$151,0)),0)+IFERROR(INDEX('Hoja de Trabajo para listado'!$DE$153:$DG$274,MATCH($A459,'Hoja de Trabajo para listado'!$DE$153:$DE$1048576,0),MATCH((CUADRO!J$5&amp;$E459),'Hoja de Trabajo para listado'!$DE$151:$DG$151,0)),0)+IFERROR(INDEX('Hoja de Trabajo para listado'!$CD$155:$DC$1048576,MATCH($A459,'Hoja de Trabajo para listado'!$CD$155:$CD$1048576,0),MATCH((CUADRO!J$5&amp;$E459),'Hoja de Trabajo para listado'!$CD$151:$DC$151,0)),0)</f>
        <v>0</v>
      </c>
      <c r="K459" s="243">
        <f ca="1">+IFERROR(INDEX('Hoja de Trabajo para listado'!$A$155:$Z$1048576,MATCH($A459,'Hoja de Trabajo para listado'!$A$155:$A$1048576,0),MATCH((CUADRO!K$5&amp;$E459),'Hoja de Trabajo para listado'!$A$151:$Z$151,0)),0)+IFERROR(INDEX('Hoja de Trabajo para listado'!$AB$155:$BA$1048576,MATCH($A459,'Hoja de Trabajo para listado'!$AB$155:$AB$1048576,0),MATCH((CUADRO!K$5&amp;$E459),'Hoja de Trabajo para listado'!$AB$151:$BA$151,0)),0)+IFERROR(INDEX('Hoja de Trabajo para listado'!$BC$155:$CB$1048576,MATCH($A459,'Hoja de Trabajo para listado'!$BC$155:$BC$1048576,0),MATCH((CUADRO!K$5&amp;$E459),'Hoja de Trabajo para listado'!$BC$151:$CB$151,0)),0)+IFERROR(INDEX('Hoja de Trabajo para listado'!$DE$153:$DG$274,MATCH($A459,'Hoja de Trabajo para listado'!$DE$153:$DE$1048576,0),MATCH((CUADRO!K$5&amp;$E459),'Hoja de Trabajo para listado'!$DE$151:$DG$151,0)),0)+IFERROR(INDEX('Hoja de Trabajo para listado'!$CD$155:$DC$1048576,MATCH($A459,'Hoja de Trabajo para listado'!$CD$155:$CD$1048576,0),MATCH((CUADRO!K$5&amp;$E459),'Hoja de Trabajo para listado'!$CD$151:$DC$151,0)),0)</f>
        <v>0</v>
      </c>
      <c r="L459" s="243">
        <f ca="1">+IFERROR(INDEX('Hoja de Trabajo para listado'!$A$155:$Z$1048576,MATCH($A459,'Hoja de Trabajo para listado'!$A$155:$A$1048576,0),MATCH((CUADRO!L$5&amp;$E459),'Hoja de Trabajo para listado'!$A$151:$Z$151,0)),0)+IFERROR(INDEX('Hoja de Trabajo para listado'!$AB$155:$BA$1048576,MATCH($A459,'Hoja de Trabajo para listado'!$AB$155:$AB$1048576,0),MATCH((CUADRO!L$5&amp;$E459),'Hoja de Trabajo para listado'!$AB$151:$BA$151,0)),0)+IFERROR(INDEX('Hoja de Trabajo para listado'!$BC$155:$CB$1048576,MATCH($A459,'Hoja de Trabajo para listado'!$BC$155:$BC$1048576,0),MATCH((CUADRO!L$5&amp;$E459),'Hoja de Trabajo para listado'!$BC$151:$CB$151,0)),0)+IFERROR(INDEX('Hoja de Trabajo para listado'!$DE$153:$DG$274,MATCH($A459,'Hoja de Trabajo para listado'!$DE$153:$DE$1048576,0),MATCH((CUADRO!L$5&amp;$E459),'Hoja de Trabajo para listado'!$DE$151:$DG$151,0)),0)+IFERROR(INDEX('Hoja de Trabajo para listado'!$CD$155:$DC$1048576,MATCH($A459,'Hoja de Trabajo para listado'!$CD$155:$CD$1048576,0),MATCH((CUADRO!L$5&amp;$E459),'Hoja de Trabajo para listado'!$CD$151:$DC$151,0)),0)</f>
        <v>0</v>
      </c>
      <c r="M459" s="243">
        <f ca="1">+IFERROR(INDEX('Hoja de Trabajo para listado'!$A$155:$Z$1048576,MATCH($A459,'Hoja de Trabajo para listado'!$A$155:$A$1048576,0),MATCH((CUADRO!M$5&amp;$E459),'Hoja de Trabajo para listado'!$A$151:$Z$151,0)),0)+IFERROR(INDEX('Hoja de Trabajo para listado'!$AB$155:$BA$1048576,MATCH($A459,'Hoja de Trabajo para listado'!$AB$155:$AB$1048576,0),MATCH((CUADRO!M$5&amp;$E459),'Hoja de Trabajo para listado'!$AB$151:$BA$151,0)),0)+IFERROR(INDEX('Hoja de Trabajo para listado'!$BC$155:$CB$1048576,MATCH($A459,'Hoja de Trabajo para listado'!$BC$155:$BC$1048576,0),MATCH((CUADRO!M$5&amp;$E459),'Hoja de Trabajo para listado'!$BC$151:$CB$151,0)),0)+IFERROR(INDEX('Hoja de Trabajo para listado'!$DE$153:$DG$274,MATCH($A459,'Hoja de Trabajo para listado'!$DE$153:$DE$1048576,0),MATCH((CUADRO!M$5&amp;$E459),'Hoja de Trabajo para listado'!$DE$151:$DG$151,0)),0)+IFERROR(INDEX('Hoja de Trabajo para listado'!$CD$155:$DC$1048576,MATCH($A459,'Hoja de Trabajo para listado'!$CD$155:$CD$1048576,0),MATCH((CUADRO!M$5&amp;$E459),'Hoja de Trabajo para listado'!$CD$151:$DC$151,0)),0)</f>
        <v>0</v>
      </c>
      <c r="N459" s="243">
        <f ca="1">+IFERROR(INDEX('Hoja de Trabajo para listado'!$A$155:$Z$1048576,MATCH($A459,'Hoja de Trabajo para listado'!$A$155:$A$1048576,0),MATCH((CUADRO!N$5&amp;$E459),'Hoja de Trabajo para listado'!$A$151:$Z$151,0)),0)+IFERROR(INDEX('Hoja de Trabajo para listado'!$AB$155:$BA$1048576,MATCH($A459,'Hoja de Trabajo para listado'!$AB$155:$AB$1048576,0),MATCH((CUADRO!N$5&amp;$E459),'Hoja de Trabajo para listado'!$AB$151:$BA$151,0)),0)+IFERROR(INDEX('Hoja de Trabajo para listado'!$BC$155:$CB$1048576,MATCH($A459,'Hoja de Trabajo para listado'!$BC$155:$BC$1048576,0),MATCH((CUADRO!N$5&amp;$E459),'Hoja de Trabajo para listado'!$BC$151:$CB$151,0)),0)+IFERROR(INDEX('Hoja de Trabajo para listado'!$DE$153:$DG$274,MATCH($A459,'Hoja de Trabajo para listado'!$DE$153:$DE$1048576,0),MATCH((CUADRO!N$5&amp;$E459),'Hoja de Trabajo para listado'!$DE$151:$DG$151,0)),0)+IFERROR(INDEX('Hoja de Trabajo para listado'!$CD$155:$DC$1048576,MATCH($A459,'Hoja de Trabajo para listado'!$CD$155:$CD$1048576,0),MATCH((CUADRO!N$5&amp;$E459),'Hoja de Trabajo para listado'!$CD$151:$DC$151,0)),0)</f>
        <v>0</v>
      </c>
      <c r="O459" s="243">
        <f ca="1">+IFERROR(INDEX('Hoja de Trabajo para listado'!$A$155:$Z$1048576,MATCH($A459,'Hoja de Trabajo para listado'!$A$155:$A$1048576,0),MATCH((CUADRO!O$5&amp;$E459),'Hoja de Trabajo para listado'!$A$151:$Z$151,0)),0)+IFERROR(INDEX('Hoja de Trabajo para listado'!$AB$155:$BA$1048576,MATCH($A459,'Hoja de Trabajo para listado'!$AB$155:$AB$1048576,0),MATCH((CUADRO!O$5&amp;$E459),'Hoja de Trabajo para listado'!$AB$151:$BA$151,0)),0)+IFERROR(INDEX('Hoja de Trabajo para listado'!$BC$155:$CB$1048576,MATCH($A459,'Hoja de Trabajo para listado'!$BC$155:$BC$1048576,0),MATCH((CUADRO!O$5&amp;$E459),'Hoja de Trabajo para listado'!$BC$151:$CB$151,0)),0)+IFERROR(INDEX('Hoja de Trabajo para listado'!$DE$153:$DG$274,MATCH($A459,'Hoja de Trabajo para listado'!$DE$153:$DE$1048576,0),MATCH((CUADRO!O$5&amp;$E459),'Hoja de Trabajo para listado'!$DE$151:$DG$151,0)),0)+IFERROR(INDEX('Hoja de Trabajo para listado'!$CD$155:$DC$1048576,MATCH($A459,'Hoja de Trabajo para listado'!$CD$155:$CD$1048576,0),MATCH((CUADRO!O$5&amp;$E459),'Hoja de Trabajo para listado'!$CD$151:$DC$151,0)),0)</f>
        <v>0</v>
      </c>
      <c r="P459" s="243">
        <f ca="1">+IFERROR(INDEX('Hoja de Trabajo para listado'!$A$155:$Z$1048576,MATCH($A459,'Hoja de Trabajo para listado'!$A$155:$A$1048576,0),MATCH((CUADRO!P$5&amp;$E459),'Hoja de Trabajo para listado'!$A$151:$Z$151,0)),0)+IFERROR(INDEX('Hoja de Trabajo para listado'!$AB$155:$BA$1048576,MATCH($A459,'Hoja de Trabajo para listado'!$AB$155:$AB$1048576,0),MATCH((CUADRO!P$5&amp;$E459),'Hoja de Trabajo para listado'!$AB$151:$BA$151,0)),0)+IFERROR(INDEX('Hoja de Trabajo para listado'!$BC$155:$CB$1048576,MATCH($A459,'Hoja de Trabajo para listado'!$BC$155:$BC$1048576,0),MATCH((CUADRO!P$5&amp;$E459),'Hoja de Trabajo para listado'!$BC$151:$CB$151,0)),0)+IFERROR(INDEX('Hoja de Trabajo para listado'!$DE$153:$DG$274,MATCH($A459,'Hoja de Trabajo para listado'!$DE$153:$DE$1048576,0),MATCH((CUADRO!P$5&amp;$E459),'Hoja de Trabajo para listado'!$DE$151:$DG$151,0)),0)+IFERROR(INDEX('Hoja de Trabajo para listado'!$CD$155:$DC$1048576,MATCH($A459,'Hoja de Trabajo para listado'!$CD$155:$CD$1048576,0),MATCH((CUADRO!P$5&amp;$E459),'Hoja de Trabajo para listado'!$CD$151:$DC$151,0)),0)</f>
        <v>0</v>
      </c>
      <c r="Q459" s="243">
        <f ca="1">+IFERROR(INDEX('Hoja de Trabajo para listado'!$A$155:$Z$1048576,MATCH($A459,'Hoja de Trabajo para listado'!$A$155:$A$1048576,0),MATCH((CUADRO!Q$5&amp;$E459),'Hoja de Trabajo para listado'!$A$151:$Z$151,0)),0)+IFERROR(INDEX('Hoja de Trabajo para listado'!$AB$155:$BA$1048576,MATCH($A459,'Hoja de Trabajo para listado'!$AB$155:$AB$1048576,0),MATCH((CUADRO!Q$5&amp;$E459),'Hoja de Trabajo para listado'!$AB$151:$BA$151,0)),0)+IFERROR(INDEX('Hoja de Trabajo para listado'!$BC$155:$CB$1048576,MATCH($A459,'Hoja de Trabajo para listado'!$BC$155:$BC$1048576,0),MATCH((CUADRO!Q$5&amp;$E459),'Hoja de Trabajo para listado'!$BC$151:$CB$151,0)),0)+IFERROR(INDEX('Hoja de Trabajo para listado'!$DE$153:$DG$274,MATCH($A459,'Hoja de Trabajo para listado'!$DE$153:$DE$1048576,0),MATCH((CUADRO!Q$5&amp;$E459),'Hoja de Trabajo para listado'!$DE$151:$DG$151,0)),0)+IFERROR(INDEX('Hoja de Trabajo para listado'!$CD$155:$DC$1048576,MATCH($A459,'Hoja de Trabajo para listado'!$CD$155:$CD$1048576,0),MATCH((CUADRO!Q$5&amp;$E459),'Hoja de Trabajo para listado'!$CD$151:$DC$151,0)),0)</f>
        <v>0</v>
      </c>
      <c r="R459" s="243">
        <f t="shared" ca="1" si="17"/>
        <v>0</v>
      </c>
      <c r="S459" s="249">
        <f ca="1">+R458+R459</f>
        <v>0</v>
      </c>
      <c r="T459" s="243">
        <f ca="1">+S459</f>
        <v>0</v>
      </c>
      <c r="U459" s="242">
        <f t="shared" si="18"/>
        <v>2</v>
      </c>
      <c r="V459" s="333" t="str">
        <f>+VLOOKUP(A459,bd_lista!$A$3:$E$590,5,FALSE)</f>
        <v>Gobiernos Autonomos Municipales</v>
      </c>
      <c r="W459" s="384"/>
      <c r="X459" s="242">
        <f>+VLOOKUP(A459,[3]Sheet1!$A$13:$D$744,4,FALSE)</f>
        <v>0</v>
      </c>
      <c r="Y459" s="242" t="e">
        <f>+VLOOKUP(X459,bd_lista!$A$3:$C$590,3,FALSE)</f>
        <v>#N/A</v>
      </c>
      <c r="Z459" s="292"/>
      <c r="AA459" s="293"/>
    </row>
    <row r="460" spans="1:27" customFormat="1" ht="15" hidden="1" customHeight="1">
      <c r="A460" s="32">
        <v>1112</v>
      </c>
      <c r="B460" s="388">
        <f>+A460</f>
        <v>1112</v>
      </c>
      <c r="C460" s="247" t="str">
        <f>+VLOOKUP(A460,bd_lista!$A$3:$C$590,3,FALSE)</f>
        <v>Gobierno Autónomo Municipal de Sopachuy</v>
      </c>
      <c r="D460" s="385" t="str">
        <f>+C460</f>
        <v>Gobierno Autónomo Municipal de Sopachuy</v>
      </c>
      <c r="E460" s="242" t="s">
        <v>1304</v>
      </c>
      <c r="F460" s="243">
        <f ca="1">+IFERROR(INDEX('Hoja de Trabajo para listado'!$A$155:$Z$1048576,MATCH($A460,'Hoja de Trabajo para listado'!$A$155:$A$1048576,0),MATCH((CUADRO!F$5&amp;$E460),'Hoja de Trabajo para listado'!$A$151:$Z$151,0)),0)+IFERROR(INDEX('Hoja de Trabajo para listado'!$AB$155:$BA$1048576,MATCH($A460,'Hoja de Trabajo para listado'!$AB$155:$AB$1048576,0),MATCH((CUADRO!F$5&amp;$E460),'Hoja de Trabajo para listado'!$AB$151:$BA$151,0)),0)+IFERROR(INDEX('Hoja de Trabajo para listado'!$BC$155:$CB$1048576,MATCH($A460,'Hoja de Trabajo para listado'!$BC$155:$BC$1048576,0),MATCH((CUADRO!F$5&amp;$E460),'Hoja de Trabajo para listado'!$BC$151:$CB$151,0)),0)+IFERROR(INDEX('Hoja de Trabajo para listado'!$DE$153:$DG$274,MATCH($A460,'Hoja de Trabajo para listado'!$DE$153:$DE$1048576,0),MATCH((CUADRO!F$5&amp;$E460),'Hoja de Trabajo para listado'!$DE$151:$DG$151,0)),0)+IFERROR(INDEX('Hoja de Trabajo para listado'!$CD$155:$DC$1048576,MATCH($A460,'Hoja de Trabajo para listado'!$CD$155:$CD$1048576,0),MATCH((CUADRO!F$5&amp;$E460),'Hoja de Trabajo para listado'!$CD$151:$DC$151,0)),0)</f>
        <v>0</v>
      </c>
      <c r="G460" s="243">
        <f ca="1">+IFERROR(INDEX('Hoja de Trabajo para listado'!$A$155:$Z$1048576,MATCH($A460,'Hoja de Trabajo para listado'!$A$155:$A$1048576,0),MATCH((CUADRO!G$5&amp;$E460),'Hoja de Trabajo para listado'!$A$151:$Z$151,0)),0)+IFERROR(INDEX('Hoja de Trabajo para listado'!$AB$155:$BA$1048576,MATCH($A460,'Hoja de Trabajo para listado'!$AB$155:$AB$1048576,0),MATCH((CUADRO!G$5&amp;$E460),'Hoja de Trabajo para listado'!$AB$151:$BA$151,0)),0)+IFERROR(INDEX('Hoja de Trabajo para listado'!$BC$155:$CB$1048576,MATCH($A460,'Hoja de Trabajo para listado'!$BC$155:$BC$1048576,0),MATCH((CUADRO!G$5&amp;$E460),'Hoja de Trabajo para listado'!$BC$151:$CB$151,0)),0)+IFERROR(INDEX('Hoja de Trabajo para listado'!$DE$153:$DG$274,MATCH($A460,'Hoja de Trabajo para listado'!$DE$153:$DE$1048576,0),MATCH((CUADRO!G$5&amp;$E460),'Hoja de Trabajo para listado'!$DE$151:$DG$151,0)),0)+IFERROR(INDEX('Hoja de Trabajo para listado'!$CD$155:$DC$1048576,MATCH($A460,'Hoja de Trabajo para listado'!$CD$155:$CD$1048576,0),MATCH((CUADRO!G$5&amp;$E460),'Hoja de Trabajo para listado'!$CD$151:$DC$151,0)),0)</f>
        <v>0</v>
      </c>
      <c r="H460" s="243">
        <f ca="1">+IFERROR(INDEX('Hoja de Trabajo para listado'!$A$155:$Z$1048576,MATCH($A460,'Hoja de Trabajo para listado'!$A$155:$A$1048576,0),MATCH((CUADRO!H$5&amp;$E460),'Hoja de Trabajo para listado'!$A$151:$Z$151,0)),0)+IFERROR(INDEX('Hoja de Trabajo para listado'!$AB$155:$BA$1048576,MATCH($A460,'Hoja de Trabajo para listado'!$AB$155:$AB$1048576,0),MATCH((CUADRO!H$5&amp;$E460),'Hoja de Trabajo para listado'!$AB$151:$BA$151,0)),0)+IFERROR(INDEX('Hoja de Trabajo para listado'!$BC$155:$CB$1048576,MATCH($A460,'Hoja de Trabajo para listado'!$BC$155:$BC$1048576,0),MATCH((CUADRO!H$5&amp;$E460),'Hoja de Trabajo para listado'!$BC$151:$CB$151,0)),0)+IFERROR(INDEX('Hoja de Trabajo para listado'!$DE$153:$DG$274,MATCH($A460,'Hoja de Trabajo para listado'!$DE$153:$DE$1048576,0),MATCH((CUADRO!H$5&amp;$E460),'Hoja de Trabajo para listado'!$DE$151:$DG$151,0)),0)+IFERROR(INDEX('Hoja de Trabajo para listado'!$CD$155:$DC$1048576,MATCH($A460,'Hoja de Trabajo para listado'!$CD$155:$CD$1048576,0),MATCH((CUADRO!H$5&amp;$E460),'Hoja de Trabajo para listado'!$CD$151:$DC$151,0)),0)</f>
        <v>0</v>
      </c>
      <c r="I460" s="243">
        <f ca="1">+IFERROR(INDEX('Hoja de Trabajo para listado'!$A$155:$Z$1048576,MATCH($A460,'Hoja de Trabajo para listado'!$A$155:$A$1048576,0),MATCH((CUADRO!I$5&amp;$E460),'Hoja de Trabajo para listado'!$A$151:$Z$151,0)),0)+IFERROR(INDEX('Hoja de Trabajo para listado'!$AB$155:$BA$1048576,MATCH($A460,'Hoja de Trabajo para listado'!$AB$155:$AB$1048576,0),MATCH((CUADRO!I$5&amp;$E460),'Hoja de Trabajo para listado'!$AB$151:$BA$151,0)),0)+IFERROR(INDEX('Hoja de Trabajo para listado'!$BC$155:$CB$1048576,MATCH($A460,'Hoja de Trabajo para listado'!$BC$155:$BC$1048576,0),MATCH((CUADRO!I$5&amp;$E460),'Hoja de Trabajo para listado'!$BC$151:$CB$151,0)),0)+IFERROR(INDEX('Hoja de Trabajo para listado'!$DE$153:$DG$274,MATCH($A460,'Hoja de Trabajo para listado'!$DE$153:$DE$1048576,0),MATCH((CUADRO!I$5&amp;$E460),'Hoja de Trabajo para listado'!$DE$151:$DG$151,0)),0)+IFERROR(INDEX('Hoja de Trabajo para listado'!$CD$155:$DC$1048576,MATCH($A460,'Hoja de Trabajo para listado'!$CD$155:$CD$1048576,0),MATCH((CUADRO!I$5&amp;$E460),'Hoja de Trabajo para listado'!$CD$151:$DC$151,0)),0)</f>
        <v>0</v>
      </c>
      <c r="J460" s="243">
        <f ca="1">+IFERROR(INDEX('Hoja de Trabajo para listado'!$A$155:$Z$1048576,MATCH($A460,'Hoja de Trabajo para listado'!$A$155:$A$1048576,0),MATCH((CUADRO!J$5&amp;$E460),'Hoja de Trabajo para listado'!$A$151:$Z$151,0)),0)+IFERROR(INDEX('Hoja de Trabajo para listado'!$AB$155:$BA$1048576,MATCH($A460,'Hoja de Trabajo para listado'!$AB$155:$AB$1048576,0),MATCH((CUADRO!J$5&amp;$E460),'Hoja de Trabajo para listado'!$AB$151:$BA$151,0)),0)+IFERROR(INDEX('Hoja de Trabajo para listado'!$BC$155:$CB$1048576,MATCH($A460,'Hoja de Trabajo para listado'!$BC$155:$BC$1048576,0),MATCH((CUADRO!J$5&amp;$E460),'Hoja de Trabajo para listado'!$BC$151:$CB$151,0)),0)+IFERROR(INDEX('Hoja de Trabajo para listado'!$DE$153:$DG$274,MATCH($A460,'Hoja de Trabajo para listado'!$DE$153:$DE$1048576,0),MATCH((CUADRO!J$5&amp;$E460),'Hoja de Trabajo para listado'!$DE$151:$DG$151,0)),0)+IFERROR(INDEX('Hoja de Trabajo para listado'!$CD$155:$DC$1048576,MATCH($A460,'Hoja de Trabajo para listado'!$CD$155:$CD$1048576,0),MATCH((CUADRO!J$5&amp;$E460),'Hoja de Trabajo para listado'!$CD$151:$DC$151,0)),0)</f>
        <v>0</v>
      </c>
      <c r="K460" s="243">
        <f ca="1">+IFERROR(INDEX('Hoja de Trabajo para listado'!$A$155:$Z$1048576,MATCH($A460,'Hoja de Trabajo para listado'!$A$155:$A$1048576,0),MATCH((CUADRO!K$5&amp;$E460),'Hoja de Trabajo para listado'!$A$151:$Z$151,0)),0)+IFERROR(INDEX('Hoja de Trabajo para listado'!$AB$155:$BA$1048576,MATCH($A460,'Hoja de Trabajo para listado'!$AB$155:$AB$1048576,0),MATCH((CUADRO!K$5&amp;$E460),'Hoja de Trabajo para listado'!$AB$151:$BA$151,0)),0)+IFERROR(INDEX('Hoja de Trabajo para listado'!$BC$155:$CB$1048576,MATCH($A460,'Hoja de Trabajo para listado'!$BC$155:$BC$1048576,0),MATCH((CUADRO!K$5&amp;$E460),'Hoja de Trabajo para listado'!$BC$151:$CB$151,0)),0)+IFERROR(INDEX('Hoja de Trabajo para listado'!$DE$153:$DG$274,MATCH($A460,'Hoja de Trabajo para listado'!$DE$153:$DE$1048576,0),MATCH((CUADRO!K$5&amp;$E460),'Hoja de Trabajo para listado'!$DE$151:$DG$151,0)),0)+IFERROR(INDEX('Hoja de Trabajo para listado'!$CD$155:$DC$1048576,MATCH($A460,'Hoja de Trabajo para listado'!$CD$155:$CD$1048576,0),MATCH((CUADRO!K$5&amp;$E460),'Hoja de Trabajo para listado'!$CD$151:$DC$151,0)),0)</f>
        <v>0</v>
      </c>
      <c r="L460" s="243">
        <f ca="1">+IFERROR(INDEX('Hoja de Trabajo para listado'!$A$155:$Z$1048576,MATCH($A460,'Hoja de Trabajo para listado'!$A$155:$A$1048576,0),MATCH((CUADRO!L$5&amp;$E460),'Hoja de Trabajo para listado'!$A$151:$Z$151,0)),0)+IFERROR(INDEX('Hoja de Trabajo para listado'!$AB$155:$BA$1048576,MATCH($A460,'Hoja de Trabajo para listado'!$AB$155:$AB$1048576,0),MATCH((CUADRO!L$5&amp;$E460),'Hoja de Trabajo para listado'!$AB$151:$BA$151,0)),0)+IFERROR(INDEX('Hoja de Trabajo para listado'!$BC$155:$CB$1048576,MATCH($A460,'Hoja de Trabajo para listado'!$BC$155:$BC$1048576,0),MATCH((CUADRO!L$5&amp;$E460),'Hoja de Trabajo para listado'!$BC$151:$CB$151,0)),0)+IFERROR(INDEX('Hoja de Trabajo para listado'!$DE$153:$DG$274,MATCH($A460,'Hoja de Trabajo para listado'!$DE$153:$DE$1048576,0),MATCH((CUADRO!L$5&amp;$E460),'Hoja de Trabajo para listado'!$DE$151:$DG$151,0)),0)+IFERROR(INDEX('Hoja de Trabajo para listado'!$CD$155:$DC$1048576,MATCH($A460,'Hoja de Trabajo para listado'!$CD$155:$CD$1048576,0),MATCH((CUADRO!L$5&amp;$E460),'Hoja de Trabajo para listado'!$CD$151:$DC$151,0)),0)</f>
        <v>0</v>
      </c>
      <c r="M460" s="243">
        <f ca="1">+IFERROR(INDEX('Hoja de Trabajo para listado'!$A$155:$Z$1048576,MATCH($A460,'Hoja de Trabajo para listado'!$A$155:$A$1048576,0),MATCH((CUADRO!M$5&amp;$E460),'Hoja de Trabajo para listado'!$A$151:$Z$151,0)),0)+IFERROR(INDEX('Hoja de Trabajo para listado'!$AB$155:$BA$1048576,MATCH($A460,'Hoja de Trabajo para listado'!$AB$155:$AB$1048576,0),MATCH((CUADRO!M$5&amp;$E460),'Hoja de Trabajo para listado'!$AB$151:$BA$151,0)),0)+IFERROR(INDEX('Hoja de Trabajo para listado'!$BC$155:$CB$1048576,MATCH($A460,'Hoja de Trabajo para listado'!$BC$155:$BC$1048576,0),MATCH((CUADRO!M$5&amp;$E460),'Hoja de Trabajo para listado'!$BC$151:$CB$151,0)),0)+IFERROR(INDEX('Hoja de Trabajo para listado'!$DE$153:$DG$274,MATCH($A460,'Hoja de Trabajo para listado'!$DE$153:$DE$1048576,0),MATCH((CUADRO!M$5&amp;$E460),'Hoja de Trabajo para listado'!$DE$151:$DG$151,0)),0)+IFERROR(INDEX('Hoja de Trabajo para listado'!$CD$155:$DC$1048576,MATCH($A460,'Hoja de Trabajo para listado'!$CD$155:$CD$1048576,0),MATCH((CUADRO!M$5&amp;$E460),'Hoja de Trabajo para listado'!$CD$151:$DC$151,0)),0)</f>
        <v>0</v>
      </c>
      <c r="N460" s="243">
        <f ca="1">+IFERROR(INDEX('Hoja de Trabajo para listado'!$A$155:$Z$1048576,MATCH($A460,'Hoja de Trabajo para listado'!$A$155:$A$1048576,0),MATCH((CUADRO!N$5&amp;$E460),'Hoja de Trabajo para listado'!$A$151:$Z$151,0)),0)+IFERROR(INDEX('Hoja de Trabajo para listado'!$AB$155:$BA$1048576,MATCH($A460,'Hoja de Trabajo para listado'!$AB$155:$AB$1048576,0),MATCH((CUADRO!N$5&amp;$E460),'Hoja de Trabajo para listado'!$AB$151:$BA$151,0)),0)+IFERROR(INDEX('Hoja de Trabajo para listado'!$BC$155:$CB$1048576,MATCH($A460,'Hoja de Trabajo para listado'!$BC$155:$BC$1048576,0),MATCH((CUADRO!N$5&amp;$E460),'Hoja de Trabajo para listado'!$BC$151:$CB$151,0)),0)+IFERROR(INDEX('Hoja de Trabajo para listado'!$DE$153:$DG$274,MATCH($A460,'Hoja de Trabajo para listado'!$DE$153:$DE$1048576,0),MATCH((CUADRO!N$5&amp;$E460),'Hoja de Trabajo para listado'!$DE$151:$DG$151,0)),0)+IFERROR(INDEX('Hoja de Trabajo para listado'!$CD$155:$DC$1048576,MATCH($A460,'Hoja de Trabajo para listado'!$CD$155:$CD$1048576,0),MATCH((CUADRO!N$5&amp;$E460),'Hoja de Trabajo para listado'!$CD$151:$DC$151,0)),0)</f>
        <v>0</v>
      </c>
      <c r="O460" s="243">
        <f ca="1">+IFERROR(INDEX('Hoja de Trabajo para listado'!$A$155:$Z$1048576,MATCH($A460,'Hoja de Trabajo para listado'!$A$155:$A$1048576,0),MATCH((CUADRO!O$5&amp;$E460),'Hoja de Trabajo para listado'!$A$151:$Z$151,0)),0)+IFERROR(INDEX('Hoja de Trabajo para listado'!$AB$155:$BA$1048576,MATCH($A460,'Hoja de Trabajo para listado'!$AB$155:$AB$1048576,0),MATCH((CUADRO!O$5&amp;$E460),'Hoja de Trabajo para listado'!$AB$151:$BA$151,0)),0)+IFERROR(INDEX('Hoja de Trabajo para listado'!$BC$155:$CB$1048576,MATCH($A460,'Hoja de Trabajo para listado'!$BC$155:$BC$1048576,0),MATCH((CUADRO!O$5&amp;$E460),'Hoja de Trabajo para listado'!$BC$151:$CB$151,0)),0)+IFERROR(INDEX('Hoja de Trabajo para listado'!$DE$153:$DG$274,MATCH($A460,'Hoja de Trabajo para listado'!$DE$153:$DE$1048576,0),MATCH((CUADRO!O$5&amp;$E460),'Hoja de Trabajo para listado'!$DE$151:$DG$151,0)),0)+IFERROR(INDEX('Hoja de Trabajo para listado'!$CD$155:$DC$1048576,MATCH($A460,'Hoja de Trabajo para listado'!$CD$155:$CD$1048576,0),MATCH((CUADRO!O$5&amp;$E460),'Hoja de Trabajo para listado'!$CD$151:$DC$151,0)),0)</f>
        <v>0</v>
      </c>
      <c r="P460" s="243">
        <f ca="1">+IFERROR(INDEX('Hoja de Trabajo para listado'!$A$155:$Z$1048576,MATCH($A460,'Hoja de Trabajo para listado'!$A$155:$A$1048576,0),MATCH((CUADRO!P$5&amp;$E460),'Hoja de Trabajo para listado'!$A$151:$Z$151,0)),0)+IFERROR(INDEX('Hoja de Trabajo para listado'!$AB$155:$BA$1048576,MATCH($A460,'Hoja de Trabajo para listado'!$AB$155:$AB$1048576,0),MATCH((CUADRO!P$5&amp;$E460),'Hoja de Trabajo para listado'!$AB$151:$BA$151,0)),0)+IFERROR(INDEX('Hoja de Trabajo para listado'!$BC$155:$CB$1048576,MATCH($A460,'Hoja de Trabajo para listado'!$BC$155:$BC$1048576,0),MATCH((CUADRO!P$5&amp;$E460),'Hoja de Trabajo para listado'!$BC$151:$CB$151,0)),0)+IFERROR(INDEX('Hoja de Trabajo para listado'!$DE$153:$DG$274,MATCH($A460,'Hoja de Trabajo para listado'!$DE$153:$DE$1048576,0),MATCH((CUADRO!P$5&amp;$E460),'Hoja de Trabajo para listado'!$DE$151:$DG$151,0)),0)+IFERROR(INDEX('Hoja de Trabajo para listado'!$CD$155:$DC$1048576,MATCH($A460,'Hoja de Trabajo para listado'!$CD$155:$CD$1048576,0),MATCH((CUADRO!P$5&amp;$E460),'Hoja de Trabajo para listado'!$CD$151:$DC$151,0)),0)</f>
        <v>0</v>
      </c>
      <c r="Q460" s="243">
        <f ca="1">+IFERROR(INDEX('Hoja de Trabajo para listado'!$A$155:$Z$1048576,MATCH($A460,'Hoja de Trabajo para listado'!$A$155:$A$1048576,0),MATCH((CUADRO!Q$5&amp;$E460),'Hoja de Trabajo para listado'!$A$151:$Z$151,0)),0)+IFERROR(INDEX('Hoja de Trabajo para listado'!$AB$155:$BA$1048576,MATCH($A460,'Hoja de Trabajo para listado'!$AB$155:$AB$1048576,0),MATCH((CUADRO!Q$5&amp;$E460),'Hoja de Trabajo para listado'!$AB$151:$BA$151,0)),0)+IFERROR(INDEX('Hoja de Trabajo para listado'!$BC$155:$CB$1048576,MATCH($A460,'Hoja de Trabajo para listado'!$BC$155:$BC$1048576,0),MATCH((CUADRO!Q$5&amp;$E460),'Hoja de Trabajo para listado'!$BC$151:$CB$151,0)),0)+IFERROR(INDEX('Hoja de Trabajo para listado'!$DE$153:$DG$274,MATCH($A460,'Hoja de Trabajo para listado'!$DE$153:$DE$1048576,0),MATCH((CUADRO!Q$5&amp;$E460),'Hoja de Trabajo para listado'!$DE$151:$DG$151,0)),0)+IFERROR(INDEX('Hoja de Trabajo para listado'!$CD$155:$DC$1048576,MATCH($A460,'Hoja de Trabajo para listado'!$CD$155:$CD$1048576,0),MATCH((CUADRO!Q$5&amp;$E460),'Hoja de Trabajo para listado'!$CD$151:$DC$151,0)),0)</f>
        <v>0</v>
      </c>
      <c r="R460" s="243">
        <f t="shared" ca="1" si="17"/>
        <v>0</v>
      </c>
      <c r="S460" s="249"/>
      <c r="T460" s="243">
        <f ca="1">+T461</f>
        <v>0</v>
      </c>
      <c r="U460" s="242">
        <f t="shared" si="18"/>
        <v>1</v>
      </c>
      <c r="V460" s="333" t="str">
        <f>+VLOOKUP(A460,bd_lista!$A$3:$E$590,5,FALSE)</f>
        <v>Gobiernos Autonomos Municipales</v>
      </c>
      <c r="W460" s="383" t="str">
        <f>+V460</f>
        <v>Gobiernos Autonomos Municipales</v>
      </c>
      <c r="X460" s="242">
        <f>+VLOOKUP(A460,[3]Sheet1!$A$13:$D$744,4,FALSE)</f>
        <v>0</v>
      </c>
      <c r="Y460" s="242" t="e">
        <f>+VLOOKUP(X460,bd_lista!$A$3:$C$590,3,FALSE)</f>
        <v>#N/A</v>
      </c>
      <c r="Z460" s="294">
        <f>+X460</f>
        <v>0</v>
      </c>
      <c r="AA460" s="295" t="e">
        <f>+Y460</f>
        <v>#N/A</v>
      </c>
    </row>
    <row r="461" spans="1:27" customFormat="1" ht="15" hidden="1" customHeight="1">
      <c r="A461" s="32">
        <v>1112</v>
      </c>
      <c r="B461" s="389"/>
      <c r="C461" s="247" t="str">
        <f>+VLOOKUP(A461,bd_lista!$A$3:$C$590,3,FALSE)</f>
        <v>Gobierno Autónomo Municipal de Sopachuy</v>
      </c>
      <c r="D461" s="386"/>
      <c r="E461" s="244" t="s">
        <v>1305</v>
      </c>
      <c r="F461" s="243">
        <f ca="1">+IFERROR(INDEX('Hoja de Trabajo para listado'!$A$155:$Z$1048576,MATCH($A461,'Hoja de Trabajo para listado'!$A$155:$A$1048576,0),MATCH((CUADRO!F$5&amp;$E461),'Hoja de Trabajo para listado'!$A$151:$Z$151,0)),0)+IFERROR(INDEX('Hoja de Trabajo para listado'!$AB$155:$BA$1048576,MATCH($A461,'Hoja de Trabajo para listado'!$AB$155:$AB$1048576,0),MATCH((CUADRO!F$5&amp;$E461),'Hoja de Trabajo para listado'!$AB$151:$BA$151,0)),0)+IFERROR(INDEX('Hoja de Trabajo para listado'!$BC$155:$CB$1048576,MATCH($A461,'Hoja de Trabajo para listado'!$BC$155:$BC$1048576,0),MATCH((CUADRO!F$5&amp;$E461),'Hoja de Trabajo para listado'!$BC$151:$CB$151,0)),0)+IFERROR(INDEX('Hoja de Trabajo para listado'!$DE$153:$DG$274,MATCH($A461,'Hoja de Trabajo para listado'!$DE$153:$DE$1048576,0),MATCH((CUADRO!F$5&amp;$E461),'Hoja de Trabajo para listado'!$DE$151:$DG$151,0)),0)+IFERROR(INDEX('Hoja de Trabajo para listado'!$CD$155:$DC$1048576,MATCH($A461,'Hoja de Trabajo para listado'!$CD$155:$CD$1048576,0),MATCH((CUADRO!F$5&amp;$E461),'Hoja de Trabajo para listado'!$CD$151:$DC$151,0)),0)</f>
        <v>0</v>
      </c>
      <c r="G461" s="243">
        <f ca="1">+IFERROR(INDEX('Hoja de Trabajo para listado'!$A$155:$Z$1048576,MATCH($A461,'Hoja de Trabajo para listado'!$A$155:$A$1048576,0),MATCH((CUADRO!G$5&amp;$E461),'Hoja de Trabajo para listado'!$A$151:$Z$151,0)),0)+IFERROR(INDEX('Hoja de Trabajo para listado'!$AB$155:$BA$1048576,MATCH($A461,'Hoja de Trabajo para listado'!$AB$155:$AB$1048576,0),MATCH((CUADRO!G$5&amp;$E461),'Hoja de Trabajo para listado'!$AB$151:$BA$151,0)),0)+IFERROR(INDEX('Hoja de Trabajo para listado'!$BC$155:$CB$1048576,MATCH($A461,'Hoja de Trabajo para listado'!$BC$155:$BC$1048576,0),MATCH((CUADRO!G$5&amp;$E461),'Hoja de Trabajo para listado'!$BC$151:$CB$151,0)),0)+IFERROR(INDEX('Hoja de Trabajo para listado'!$DE$153:$DG$274,MATCH($A461,'Hoja de Trabajo para listado'!$DE$153:$DE$1048576,0),MATCH((CUADRO!G$5&amp;$E461),'Hoja de Trabajo para listado'!$DE$151:$DG$151,0)),0)+IFERROR(INDEX('Hoja de Trabajo para listado'!$CD$155:$DC$1048576,MATCH($A461,'Hoja de Trabajo para listado'!$CD$155:$CD$1048576,0),MATCH((CUADRO!G$5&amp;$E461),'Hoja de Trabajo para listado'!$CD$151:$DC$151,0)),0)</f>
        <v>0</v>
      </c>
      <c r="H461" s="243">
        <f ca="1">+IFERROR(INDEX('Hoja de Trabajo para listado'!$A$155:$Z$1048576,MATCH($A461,'Hoja de Trabajo para listado'!$A$155:$A$1048576,0),MATCH((CUADRO!H$5&amp;$E461),'Hoja de Trabajo para listado'!$A$151:$Z$151,0)),0)+IFERROR(INDEX('Hoja de Trabajo para listado'!$AB$155:$BA$1048576,MATCH($A461,'Hoja de Trabajo para listado'!$AB$155:$AB$1048576,0),MATCH((CUADRO!H$5&amp;$E461),'Hoja de Trabajo para listado'!$AB$151:$BA$151,0)),0)+IFERROR(INDEX('Hoja de Trabajo para listado'!$BC$155:$CB$1048576,MATCH($A461,'Hoja de Trabajo para listado'!$BC$155:$BC$1048576,0),MATCH((CUADRO!H$5&amp;$E461),'Hoja de Trabajo para listado'!$BC$151:$CB$151,0)),0)+IFERROR(INDEX('Hoja de Trabajo para listado'!$DE$153:$DG$274,MATCH($A461,'Hoja de Trabajo para listado'!$DE$153:$DE$1048576,0),MATCH((CUADRO!H$5&amp;$E461),'Hoja de Trabajo para listado'!$DE$151:$DG$151,0)),0)+IFERROR(INDEX('Hoja de Trabajo para listado'!$CD$155:$DC$1048576,MATCH($A461,'Hoja de Trabajo para listado'!$CD$155:$CD$1048576,0),MATCH((CUADRO!H$5&amp;$E461),'Hoja de Trabajo para listado'!$CD$151:$DC$151,0)),0)</f>
        <v>0</v>
      </c>
      <c r="I461" s="243">
        <f ca="1">+IFERROR(INDEX('Hoja de Trabajo para listado'!$A$155:$Z$1048576,MATCH($A461,'Hoja de Trabajo para listado'!$A$155:$A$1048576,0),MATCH((CUADRO!I$5&amp;$E461),'Hoja de Trabajo para listado'!$A$151:$Z$151,0)),0)+IFERROR(INDEX('Hoja de Trabajo para listado'!$AB$155:$BA$1048576,MATCH($A461,'Hoja de Trabajo para listado'!$AB$155:$AB$1048576,0),MATCH((CUADRO!I$5&amp;$E461),'Hoja de Trabajo para listado'!$AB$151:$BA$151,0)),0)+IFERROR(INDEX('Hoja de Trabajo para listado'!$BC$155:$CB$1048576,MATCH($A461,'Hoja de Trabajo para listado'!$BC$155:$BC$1048576,0),MATCH((CUADRO!I$5&amp;$E461),'Hoja de Trabajo para listado'!$BC$151:$CB$151,0)),0)+IFERROR(INDEX('Hoja de Trabajo para listado'!$DE$153:$DG$274,MATCH($A461,'Hoja de Trabajo para listado'!$DE$153:$DE$1048576,0),MATCH((CUADRO!I$5&amp;$E461),'Hoja de Trabajo para listado'!$DE$151:$DG$151,0)),0)+IFERROR(INDEX('Hoja de Trabajo para listado'!$CD$155:$DC$1048576,MATCH($A461,'Hoja de Trabajo para listado'!$CD$155:$CD$1048576,0),MATCH((CUADRO!I$5&amp;$E461),'Hoja de Trabajo para listado'!$CD$151:$DC$151,0)),0)</f>
        <v>0</v>
      </c>
      <c r="J461" s="243">
        <f ca="1">+IFERROR(INDEX('Hoja de Trabajo para listado'!$A$155:$Z$1048576,MATCH($A461,'Hoja de Trabajo para listado'!$A$155:$A$1048576,0),MATCH((CUADRO!J$5&amp;$E461),'Hoja de Trabajo para listado'!$A$151:$Z$151,0)),0)+IFERROR(INDEX('Hoja de Trabajo para listado'!$AB$155:$BA$1048576,MATCH($A461,'Hoja de Trabajo para listado'!$AB$155:$AB$1048576,0),MATCH((CUADRO!J$5&amp;$E461),'Hoja de Trabajo para listado'!$AB$151:$BA$151,0)),0)+IFERROR(INDEX('Hoja de Trabajo para listado'!$BC$155:$CB$1048576,MATCH($A461,'Hoja de Trabajo para listado'!$BC$155:$BC$1048576,0),MATCH((CUADRO!J$5&amp;$E461),'Hoja de Trabajo para listado'!$BC$151:$CB$151,0)),0)+IFERROR(INDEX('Hoja de Trabajo para listado'!$DE$153:$DG$274,MATCH($A461,'Hoja de Trabajo para listado'!$DE$153:$DE$1048576,0),MATCH((CUADRO!J$5&amp;$E461),'Hoja de Trabajo para listado'!$DE$151:$DG$151,0)),0)+IFERROR(INDEX('Hoja de Trabajo para listado'!$CD$155:$DC$1048576,MATCH($A461,'Hoja de Trabajo para listado'!$CD$155:$CD$1048576,0),MATCH((CUADRO!J$5&amp;$E461),'Hoja de Trabajo para listado'!$CD$151:$DC$151,0)),0)</f>
        <v>0</v>
      </c>
      <c r="K461" s="243">
        <f ca="1">+IFERROR(INDEX('Hoja de Trabajo para listado'!$A$155:$Z$1048576,MATCH($A461,'Hoja de Trabajo para listado'!$A$155:$A$1048576,0),MATCH((CUADRO!K$5&amp;$E461),'Hoja de Trabajo para listado'!$A$151:$Z$151,0)),0)+IFERROR(INDEX('Hoja de Trabajo para listado'!$AB$155:$BA$1048576,MATCH($A461,'Hoja de Trabajo para listado'!$AB$155:$AB$1048576,0),MATCH((CUADRO!K$5&amp;$E461),'Hoja de Trabajo para listado'!$AB$151:$BA$151,0)),0)+IFERROR(INDEX('Hoja de Trabajo para listado'!$BC$155:$CB$1048576,MATCH($A461,'Hoja de Trabajo para listado'!$BC$155:$BC$1048576,0),MATCH((CUADRO!K$5&amp;$E461),'Hoja de Trabajo para listado'!$BC$151:$CB$151,0)),0)+IFERROR(INDEX('Hoja de Trabajo para listado'!$DE$153:$DG$274,MATCH($A461,'Hoja de Trabajo para listado'!$DE$153:$DE$1048576,0),MATCH((CUADRO!K$5&amp;$E461),'Hoja de Trabajo para listado'!$DE$151:$DG$151,0)),0)+IFERROR(INDEX('Hoja de Trabajo para listado'!$CD$155:$DC$1048576,MATCH($A461,'Hoja de Trabajo para listado'!$CD$155:$CD$1048576,0),MATCH((CUADRO!K$5&amp;$E461),'Hoja de Trabajo para listado'!$CD$151:$DC$151,0)),0)</f>
        <v>0</v>
      </c>
      <c r="L461" s="243">
        <f ca="1">+IFERROR(INDEX('Hoja de Trabajo para listado'!$A$155:$Z$1048576,MATCH($A461,'Hoja de Trabajo para listado'!$A$155:$A$1048576,0),MATCH((CUADRO!L$5&amp;$E461),'Hoja de Trabajo para listado'!$A$151:$Z$151,0)),0)+IFERROR(INDEX('Hoja de Trabajo para listado'!$AB$155:$BA$1048576,MATCH($A461,'Hoja de Trabajo para listado'!$AB$155:$AB$1048576,0),MATCH((CUADRO!L$5&amp;$E461),'Hoja de Trabajo para listado'!$AB$151:$BA$151,0)),0)+IFERROR(INDEX('Hoja de Trabajo para listado'!$BC$155:$CB$1048576,MATCH($A461,'Hoja de Trabajo para listado'!$BC$155:$BC$1048576,0),MATCH((CUADRO!L$5&amp;$E461),'Hoja de Trabajo para listado'!$BC$151:$CB$151,0)),0)+IFERROR(INDEX('Hoja de Trabajo para listado'!$DE$153:$DG$274,MATCH($A461,'Hoja de Trabajo para listado'!$DE$153:$DE$1048576,0),MATCH((CUADRO!L$5&amp;$E461),'Hoja de Trabajo para listado'!$DE$151:$DG$151,0)),0)+IFERROR(INDEX('Hoja de Trabajo para listado'!$CD$155:$DC$1048576,MATCH($A461,'Hoja de Trabajo para listado'!$CD$155:$CD$1048576,0),MATCH((CUADRO!L$5&amp;$E461),'Hoja de Trabajo para listado'!$CD$151:$DC$151,0)),0)</f>
        <v>0</v>
      </c>
      <c r="M461" s="243">
        <f ca="1">+IFERROR(INDEX('Hoja de Trabajo para listado'!$A$155:$Z$1048576,MATCH($A461,'Hoja de Trabajo para listado'!$A$155:$A$1048576,0),MATCH((CUADRO!M$5&amp;$E461),'Hoja de Trabajo para listado'!$A$151:$Z$151,0)),0)+IFERROR(INDEX('Hoja de Trabajo para listado'!$AB$155:$BA$1048576,MATCH($A461,'Hoja de Trabajo para listado'!$AB$155:$AB$1048576,0),MATCH((CUADRO!M$5&amp;$E461),'Hoja de Trabajo para listado'!$AB$151:$BA$151,0)),0)+IFERROR(INDEX('Hoja de Trabajo para listado'!$BC$155:$CB$1048576,MATCH($A461,'Hoja de Trabajo para listado'!$BC$155:$BC$1048576,0),MATCH((CUADRO!M$5&amp;$E461),'Hoja de Trabajo para listado'!$BC$151:$CB$151,0)),0)+IFERROR(INDEX('Hoja de Trabajo para listado'!$DE$153:$DG$274,MATCH($A461,'Hoja de Trabajo para listado'!$DE$153:$DE$1048576,0),MATCH((CUADRO!M$5&amp;$E461),'Hoja de Trabajo para listado'!$DE$151:$DG$151,0)),0)+IFERROR(INDEX('Hoja de Trabajo para listado'!$CD$155:$DC$1048576,MATCH($A461,'Hoja de Trabajo para listado'!$CD$155:$CD$1048576,0),MATCH((CUADRO!M$5&amp;$E461),'Hoja de Trabajo para listado'!$CD$151:$DC$151,0)),0)</f>
        <v>0</v>
      </c>
      <c r="N461" s="243">
        <f ca="1">+IFERROR(INDEX('Hoja de Trabajo para listado'!$A$155:$Z$1048576,MATCH($A461,'Hoja de Trabajo para listado'!$A$155:$A$1048576,0),MATCH((CUADRO!N$5&amp;$E461),'Hoja de Trabajo para listado'!$A$151:$Z$151,0)),0)+IFERROR(INDEX('Hoja de Trabajo para listado'!$AB$155:$BA$1048576,MATCH($A461,'Hoja de Trabajo para listado'!$AB$155:$AB$1048576,0),MATCH((CUADRO!N$5&amp;$E461),'Hoja de Trabajo para listado'!$AB$151:$BA$151,0)),0)+IFERROR(INDEX('Hoja de Trabajo para listado'!$BC$155:$CB$1048576,MATCH($A461,'Hoja de Trabajo para listado'!$BC$155:$BC$1048576,0),MATCH((CUADRO!N$5&amp;$E461),'Hoja de Trabajo para listado'!$BC$151:$CB$151,0)),0)+IFERROR(INDEX('Hoja de Trabajo para listado'!$DE$153:$DG$274,MATCH($A461,'Hoja de Trabajo para listado'!$DE$153:$DE$1048576,0),MATCH((CUADRO!N$5&amp;$E461),'Hoja de Trabajo para listado'!$DE$151:$DG$151,0)),0)+IFERROR(INDEX('Hoja de Trabajo para listado'!$CD$155:$DC$1048576,MATCH($A461,'Hoja de Trabajo para listado'!$CD$155:$CD$1048576,0),MATCH((CUADRO!N$5&amp;$E461),'Hoja de Trabajo para listado'!$CD$151:$DC$151,0)),0)</f>
        <v>0</v>
      </c>
      <c r="O461" s="243">
        <f ca="1">+IFERROR(INDEX('Hoja de Trabajo para listado'!$A$155:$Z$1048576,MATCH($A461,'Hoja de Trabajo para listado'!$A$155:$A$1048576,0),MATCH((CUADRO!O$5&amp;$E461),'Hoja de Trabajo para listado'!$A$151:$Z$151,0)),0)+IFERROR(INDEX('Hoja de Trabajo para listado'!$AB$155:$BA$1048576,MATCH($A461,'Hoja de Trabajo para listado'!$AB$155:$AB$1048576,0),MATCH((CUADRO!O$5&amp;$E461),'Hoja de Trabajo para listado'!$AB$151:$BA$151,0)),0)+IFERROR(INDEX('Hoja de Trabajo para listado'!$BC$155:$CB$1048576,MATCH($A461,'Hoja de Trabajo para listado'!$BC$155:$BC$1048576,0),MATCH((CUADRO!O$5&amp;$E461),'Hoja de Trabajo para listado'!$BC$151:$CB$151,0)),0)+IFERROR(INDEX('Hoja de Trabajo para listado'!$DE$153:$DG$274,MATCH($A461,'Hoja de Trabajo para listado'!$DE$153:$DE$1048576,0),MATCH((CUADRO!O$5&amp;$E461),'Hoja de Trabajo para listado'!$DE$151:$DG$151,0)),0)+IFERROR(INDEX('Hoja de Trabajo para listado'!$CD$155:$DC$1048576,MATCH($A461,'Hoja de Trabajo para listado'!$CD$155:$CD$1048576,0),MATCH((CUADRO!O$5&amp;$E461),'Hoja de Trabajo para listado'!$CD$151:$DC$151,0)),0)</f>
        <v>0</v>
      </c>
      <c r="P461" s="243">
        <f ca="1">+IFERROR(INDEX('Hoja de Trabajo para listado'!$A$155:$Z$1048576,MATCH($A461,'Hoja de Trabajo para listado'!$A$155:$A$1048576,0),MATCH((CUADRO!P$5&amp;$E461),'Hoja de Trabajo para listado'!$A$151:$Z$151,0)),0)+IFERROR(INDEX('Hoja de Trabajo para listado'!$AB$155:$BA$1048576,MATCH($A461,'Hoja de Trabajo para listado'!$AB$155:$AB$1048576,0),MATCH((CUADRO!P$5&amp;$E461),'Hoja de Trabajo para listado'!$AB$151:$BA$151,0)),0)+IFERROR(INDEX('Hoja de Trabajo para listado'!$BC$155:$CB$1048576,MATCH($A461,'Hoja de Trabajo para listado'!$BC$155:$BC$1048576,0),MATCH((CUADRO!P$5&amp;$E461),'Hoja de Trabajo para listado'!$BC$151:$CB$151,0)),0)+IFERROR(INDEX('Hoja de Trabajo para listado'!$DE$153:$DG$274,MATCH($A461,'Hoja de Trabajo para listado'!$DE$153:$DE$1048576,0),MATCH((CUADRO!P$5&amp;$E461),'Hoja de Trabajo para listado'!$DE$151:$DG$151,0)),0)+IFERROR(INDEX('Hoja de Trabajo para listado'!$CD$155:$DC$1048576,MATCH($A461,'Hoja de Trabajo para listado'!$CD$155:$CD$1048576,0),MATCH((CUADRO!P$5&amp;$E461),'Hoja de Trabajo para listado'!$CD$151:$DC$151,0)),0)</f>
        <v>0</v>
      </c>
      <c r="Q461" s="243">
        <f ca="1">+IFERROR(INDEX('Hoja de Trabajo para listado'!$A$155:$Z$1048576,MATCH($A461,'Hoja de Trabajo para listado'!$A$155:$A$1048576,0),MATCH((CUADRO!Q$5&amp;$E461),'Hoja de Trabajo para listado'!$A$151:$Z$151,0)),0)+IFERROR(INDEX('Hoja de Trabajo para listado'!$AB$155:$BA$1048576,MATCH($A461,'Hoja de Trabajo para listado'!$AB$155:$AB$1048576,0),MATCH((CUADRO!Q$5&amp;$E461),'Hoja de Trabajo para listado'!$AB$151:$BA$151,0)),0)+IFERROR(INDEX('Hoja de Trabajo para listado'!$BC$155:$CB$1048576,MATCH($A461,'Hoja de Trabajo para listado'!$BC$155:$BC$1048576,0),MATCH((CUADRO!Q$5&amp;$E461),'Hoja de Trabajo para listado'!$BC$151:$CB$151,0)),0)+IFERROR(INDEX('Hoja de Trabajo para listado'!$DE$153:$DG$274,MATCH($A461,'Hoja de Trabajo para listado'!$DE$153:$DE$1048576,0),MATCH((CUADRO!Q$5&amp;$E461),'Hoja de Trabajo para listado'!$DE$151:$DG$151,0)),0)+IFERROR(INDEX('Hoja de Trabajo para listado'!$CD$155:$DC$1048576,MATCH($A461,'Hoja de Trabajo para listado'!$CD$155:$CD$1048576,0),MATCH((CUADRO!Q$5&amp;$E461),'Hoja de Trabajo para listado'!$CD$151:$DC$151,0)),0)</f>
        <v>0</v>
      </c>
      <c r="R461" s="243">
        <f t="shared" ca="1" si="17"/>
        <v>0</v>
      </c>
      <c r="S461" s="249">
        <f ca="1">+R460+R461</f>
        <v>0</v>
      </c>
      <c r="T461" s="243">
        <f ca="1">+S461</f>
        <v>0</v>
      </c>
      <c r="U461" s="242">
        <f t="shared" si="18"/>
        <v>2</v>
      </c>
      <c r="V461" s="333" t="str">
        <f>+VLOOKUP(A461,bd_lista!$A$3:$E$590,5,FALSE)</f>
        <v>Gobiernos Autonomos Municipales</v>
      </c>
      <c r="W461" s="384"/>
      <c r="X461" s="242">
        <f>+VLOOKUP(A461,[3]Sheet1!$A$13:$D$744,4,FALSE)</f>
        <v>0</v>
      </c>
      <c r="Y461" s="242" t="e">
        <f>+VLOOKUP(X461,bd_lista!$A$3:$C$590,3,FALSE)</f>
        <v>#N/A</v>
      </c>
      <c r="Z461" s="292"/>
      <c r="AA461" s="293"/>
    </row>
    <row r="462" spans="1:27" customFormat="1" ht="15" hidden="1" customHeight="1">
      <c r="A462" s="32">
        <v>1113</v>
      </c>
      <c r="B462" s="388">
        <f>+A462</f>
        <v>1113</v>
      </c>
      <c r="C462" s="247" t="str">
        <f>+VLOOKUP(A462,bd_lista!$A$3:$C$590,3,FALSE)</f>
        <v>Gobierno Autónomo Municipal de Villa Alcalá</v>
      </c>
      <c r="D462" s="385" t="str">
        <f>+C462</f>
        <v>Gobierno Autónomo Municipal de Villa Alcalá</v>
      </c>
      <c r="E462" s="242" t="s">
        <v>1304</v>
      </c>
      <c r="F462" s="243">
        <f ca="1">+IFERROR(INDEX('Hoja de Trabajo para listado'!$A$155:$Z$1048576,MATCH($A462,'Hoja de Trabajo para listado'!$A$155:$A$1048576,0),MATCH((CUADRO!F$5&amp;$E462),'Hoja de Trabajo para listado'!$A$151:$Z$151,0)),0)+IFERROR(INDEX('Hoja de Trabajo para listado'!$AB$155:$BA$1048576,MATCH($A462,'Hoja de Trabajo para listado'!$AB$155:$AB$1048576,0),MATCH((CUADRO!F$5&amp;$E462),'Hoja de Trabajo para listado'!$AB$151:$BA$151,0)),0)+IFERROR(INDEX('Hoja de Trabajo para listado'!$BC$155:$CB$1048576,MATCH($A462,'Hoja de Trabajo para listado'!$BC$155:$BC$1048576,0),MATCH((CUADRO!F$5&amp;$E462),'Hoja de Trabajo para listado'!$BC$151:$CB$151,0)),0)+IFERROR(INDEX('Hoja de Trabajo para listado'!$DE$153:$DG$274,MATCH($A462,'Hoja de Trabajo para listado'!$DE$153:$DE$1048576,0),MATCH((CUADRO!F$5&amp;$E462),'Hoja de Trabajo para listado'!$DE$151:$DG$151,0)),0)+IFERROR(INDEX('Hoja de Trabajo para listado'!$CD$155:$DC$1048576,MATCH($A462,'Hoja de Trabajo para listado'!$CD$155:$CD$1048576,0),MATCH((CUADRO!F$5&amp;$E462),'Hoja de Trabajo para listado'!$CD$151:$DC$151,0)),0)</f>
        <v>0</v>
      </c>
      <c r="G462" s="243">
        <f ca="1">+IFERROR(INDEX('Hoja de Trabajo para listado'!$A$155:$Z$1048576,MATCH($A462,'Hoja de Trabajo para listado'!$A$155:$A$1048576,0),MATCH((CUADRO!G$5&amp;$E462),'Hoja de Trabajo para listado'!$A$151:$Z$151,0)),0)+IFERROR(INDEX('Hoja de Trabajo para listado'!$AB$155:$BA$1048576,MATCH($A462,'Hoja de Trabajo para listado'!$AB$155:$AB$1048576,0),MATCH((CUADRO!G$5&amp;$E462),'Hoja de Trabajo para listado'!$AB$151:$BA$151,0)),0)+IFERROR(INDEX('Hoja de Trabajo para listado'!$BC$155:$CB$1048576,MATCH($A462,'Hoja de Trabajo para listado'!$BC$155:$BC$1048576,0),MATCH((CUADRO!G$5&amp;$E462),'Hoja de Trabajo para listado'!$BC$151:$CB$151,0)),0)+IFERROR(INDEX('Hoja de Trabajo para listado'!$DE$153:$DG$274,MATCH($A462,'Hoja de Trabajo para listado'!$DE$153:$DE$1048576,0),MATCH((CUADRO!G$5&amp;$E462),'Hoja de Trabajo para listado'!$DE$151:$DG$151,0)),0)+IFERROR(INDEX('Hoja de Trabajo para listado'!$CD$155:$DC$1048576,MATCH($A462,'Hoja de Trabajo para listado'!$CD$155:$CD$1048576,0),MATCH((CUADRO!G$5&amp;$E462),'Hoja de Trabajo para listado'!$CD$151:$DC$151,0)),0)</f>
        <v>0</v>
      </c>
      <c r="H462" s="243">
        <f ca="1">+IFERROR(INDEX('Hoja de Trabajo para listado'!$A$155:$Z$1048576,MATCH($A462,'Hoja de Trabajo para listado'!$A$155:$A$1048576,0),MATCH((CUADRO!H$5&amp;$E462),'Hoja de Trabajo para listado'!$A$151:$Z$151,0)),0)+IFERROR(INDEX('Hoja de Trabajo para listado'!$AB$155:$BA$1048576,MATCH($A462,'Hoja de Trabajo para listado'!$AB$155:$AB$1048576,0),MATCH((CUADRO!H$5&amp;$E462),'Hoja de Trabajo para listado'!$AB$151:$BA$151,0)),0)+IFERROR(INDEX('Hoja de Trabajo para listado'!$BC$155:$CB$1048576,MATCH($A462,'Hoja de Trabajo para listado'!$BC$155:$BC$1048576,0),MATCH((CUADRO!H$5&amp;$E462),'Hoja de Trabajo para listado'!$BC$151:$CB$151,0)),0)+IFERROR(INDEX('Hoja de Trabajo para listado'!$DE$153:$DG$274,MATCH($A462,'Hoja de Trabajo para listado'!$DE$153:$DE$1048576,0),MATCH((CUADRO!H$5&amp;$E462),'Hoja de Trabajo para listado'!$DE$151:$DG$151,0)),0)+IFERROR(INDEX('Hoja de Trabajo para listado'!$CD$155:$DC$1048576,MATCH($A462,'Hoja de Trabajo para listado'!$CD$155:$CD$1048576,0),MATCH((CUADRO!H$5&amp;$E462),'Hoja de Trabajo para listado'!$CD$151:$DC$151,0)),0)</f>
        <v>0</v>
      </c>
      <c r="I462" s="243">
        <f ca="1">+IFERROR(INDEX('Hoja de Trabajo para listado'!$A$155:$Z$1048576,MATCH($A462,'Hoja de Trabajo para listado'!$A$155:$A$1048576,0),MATCH((CUADRO!I$5&amp;$E462),'Hoja de Trabajo para listado'!$A$151:$Z$151,0)),0)+IFERROR(INDEX('Hoja de Trabajo para listado'!$AB$155:$BA$1048576,MATCH($A462,'Hoja de Trabajo para listado'!$AB$155:$AB$1048576,0),MATCH((CUADRO!I$5&amp;$E462),'Hoja de Trabajo para listado'!$AB$151:$BA$151,0)),0)+IFERROR(INDEX('Hoja de Trabajo para listado'!$BC$155:$CB$1048576,MATCH($A462,'Hoja de Trabajo para listado'!$BC$155:$BC$1048576,0),MATCH((CUADRO!I$5&amp;$E462),'Hoja de Trabajo para listado'!$BC$151:$CB$151,0)),0)+IFERROR(INDEX('Hoja de Trabajo para listado'!$DE$153:$DG$274,MATCH($A462,'Hoja de Trabajo para listado'!$DE$153:$DE$1048576,0),MATCH((CUADRO!I$5&amp;$E462),'Hoja de Trabajo para listado'!$DE$151:$DG$151,0)),0)+IFERROR(INDEX('Hoja de Trabajo para listado'!$CD$155:$DC$1048576,MATCH($A462,'Hoja de Trabajo para listado'!$CD$155:$CD$1048576,0),MATCH((CUADRO!I$5&amp;$E462),'Hoja de Trabajo para listado'!$CD$151:$DC$151,0)),0)</f>
        <v>0</v>
      </c>
      <c r="J462" s="243">
        <f ca="1">+IFERROR(INDEX('Hoja de Trabajo para listado'!$A$155:$Z$1048576,MATCH($A462,'Hoja de Trabajo para listado'!$A$155:$A$1048576,0),MATCH((CUADRO!J$5&amp;$E462),'Hoja de Trabajo para listado'!$A$151:$Z$151,0)),0)+IFERROR(INDEX('Hoja de Trabajo para listado'!$AB$155:$BA$1048576,MATCH($A462,'Hoja de Trabajo para listado'!$AB$155:$AB$1048576,0),MATCH((CUADRO!J$5&amp;$E462),'Hoja de Trabajo para listado'!$AB$151:$BA$151,0)),0)+IFERROR(INDEX('Hoja de Trabajo para listado'!$BC$155:$CB$1048576,MATCH($A462,'Hoja de Trabajo para listado'!$BC$155:$BC$1048576,0),MATCH((CUADRO!J$5&amp;$E462),'Hoja de Trabajo para listado'!$BC$151:$CB$151,0)),0)+IFERROR(INDEX('Hoja de Trabajo para listado'!$DE$153:$DG$274,MATCH($A462,'Hoja de Trabajo para listado'!$DE$153:$DE$1048576,0),MATCH((CUADRO!J$5&amp;$E462),'Hoja de Trabajo para listado'!$DE$151:$DG$151,0)),0)+IFERROR(INDEX('Hoja de Trabajo para listado'!$CD$155:$DC$1048576,MATCH($A462,'Hoja de Trabajo para listado'!$CD$155:$CD$1048576,0),MATCH((CUADRO!J$5&amp;$E462),'Hoja de Trabajo para listado'!$CD$151:$DC$151,0)),0)</f>
        <v>0</v>
      </c>
      <c r="K462" s="243">
        <f ca="1">+IFERROR(INDEX('Hoja de Trabajo para listado'!$A$155:$Z$1048576,MATCH($A462,'Hoja de Trabajo para listado'!$A$155:$A$1048576,0),MATCH((CUADRO!K$5&amp;$E462),'Hoja de Trabajo para listado'!$A$151:$Z$151,0)),0)+IFERROR(INDEX('Hoja de Trabajo para listado'!$AB$155:$BA$1048576,MATCH($A462,'Hoja de Trabajo para listado'!$AB$155:$AB$1048576,0),MATCH((CUADRO!K$5&amp;$E462),'Hoja de Trabajo para listado'!$AB$151:$BA$151,0)),0)+IFERROR(INDEX('Hoja de Trabajo para listado'!$BC$155:$CB$1048576,MATCH($A462,'Hoja de Trabajo para listado'!$BC$155:$BC$1048576,0),MATCH((CUADRO!K$5&amp;$E462),'Hoja de Trabajo para listado'!$BC$151:$CB$151,0)),0)+IFERROR(INDEX('Hoja de Trabajo para listado'!$DE$153:$DG$274,MATCH($A462,'Hoja de Trabajo para listado'!$DE$153:$DE$1048576,0),MATCH((CUADRO!K$5&amp;$E462),'Hoja de Trabajo para listado'!$DE$151:$DG$151,0)),0)+IFERROR(INDEX('Hoja de Trabajo para listado'!$CD$155:$DC$1048576,MATCH($A462,'Hoja de Trabajo para listado'!$CD$155:$CD$1048576,0),MATCH((CUADRO!K$5&amp;$E462),'Hoja de Trabajo para listado'!$CD$151:$DC$151,0)),0)</f>
        <v>0</v>
      </c>
      <c r="L462" s="243">
        <f ca="1">+IFERROR(INDEX('Hoja de Trabajo para listado'!$A$155:$Z$1048576,MATCH($A462,'Hoja de Trabajo para listado'!$A$155:$A$1048576,0),MATCH((CUADRO!L$5&amp;$E462),'Hoja de Trabajo para listado'!$A$151:$Z$151,0)),0)+IFERROR(INDEX('Hoja de Trabajo para listado'!$AB$155:$BA$1048576,MATCH($A462,'Hoja de Trabajo para listado'!$AB$155:$AB$1048576,0),MATCH((CUADRO!L$5&amp;$E462),'Hoja de Trabajo para listado'!$AB$151:$BA$151,0)),0)+IFERROR(INDEX('Hoja de Trabajo para listado'!$BC$155:$CB$1048576,MATCH($A462,'Hoja de Trabajo para listado'!$BC$155:$BC$1048576,0),MATCH((CUADRO!L$5&amp;$E462),'Hoja de Trabajo para listado'!$BC$151:$CB$151,0)),0)+IFERROR(INDEX('Hoja de Trabajo para listado'!$DE$153:$DG$274,MATCH($A462,'Hoja de Trabajo para listado'!$DE$153:$DE$1048576,0),MATCH((CUADRO!L$5&amp;$E462),'Hoja de Trabajo para listado'!$DE$151:$DG$151,0)),0)+IFERROR(INDEX('Hoja de Trabajo para listado'!$CD$155:$DC$1048576,MATCH($A462,'Hoja de Trabajo para listado'!$CD$155:$CD$1048576,0),MATCH((CUADRO!L$5&amp;$E462),'Hoja de Trabajo para listado'!$CD$151:$DC$151,0)),0)</f>
        <v>0</v>
      </c>
      <c r="M462" s="243">
        <f ca="1">+IFERROR(INDEX('Hoja de Trabajo para listado'!$A$155:$Z$1048576,MATCH($A462,'Hoja de Trabajo para listado'!$A$155:$A$1048576,0),MATCH((CUADRO!M$5&amp;$E462),'Hoja de Trabajo para listado'!$A$151:$Z$151,0)),0)+IFERROR(INDEX('Hoja de Trabajo para listado'!$AB$155:$BA$1048576,MATCH($A462,'Hoja de Trabajo para listado'!$AB$155:$AB$1048576,0),MATCH((CUADRO!M$5&amp;$E462),'Hoja de Trabajo para listado'!$AB$151:$BA$151,0)),0)+IFERROR(INDEX('Hoja de Trabajo para listado'!$BC$155:$CB$1048576,MATCH($A462,'Hoja de Trabajo para listado'!$BC$155:$BC$1048576,0),MATCH((CUADRO!M$5&amp;$E462),'Hoja de Trabajo para listado'!$BC$151:$CB$151,0)),0)+IFERROR(INDEX('Hoja de Trabajo para listado'!$DE$153:$DG$274,MATCH($A462,'Hoja de Trabajo para listado'!$DE$153:$DE$1048576,0),MATCH((CUADRO!M$5&amp;$E462),'Hoja de Trabajo para listado'!$DE$151:$DG$151,0)),0)+IFERROR(INDEX('Hoja de Trabajo para listado'!$CD$155:$DC$1048576,MATCH($A462,'Hoja de Trabajo para listado'!$CD$155:$CD$1048576,0),MATCH((CUADRO!M$5&amp;$E462),'Hoja de Trabajo para listado'!$CD$151:$DC$151,0)),0)</f>
        <v>0</v>
      </c>
      <c r="N462" s="243">
        <f ca="1">+IFERROR(INDEX('Hoja de Trabajo para listado'!$A$155:$Z$1048576,MATCH($A462,'Hoja de Trabajo para listado'!$A$155:$A$1048576,0),MATCH((CUADRO!N$5&amp;$E462),'Hoja de Trabajo para listado'!$A$151:$Z$151,0)),0)+IFERROR(INDEX('Hoja de Trabajo para listado'!$AB$155:$BA$1048576,MATCH($A462,'Hoja de Trabajo para listado'!$AB$155:$AB$1048576,0),MATCH((CUADRO!N$5&amp;$E462),'Hoja de Trabajo para listado'!$AB$151:$BA$151,0)),0)+IFERROR(INDEX('Hoja de Trabajo para listado'!$BC$155:$CB$1048576,MATCH($A462,'Hoja de Trabajo para listado'!$BC$155:$BC$1048576,0),MATCH((CUADRO!N$5&amp;$E462),'Hoja de Trabajo para listado'!$BC$151:$CB$151,0)),0)+IFERROR(INDEX('Hoja de Trabajo para listado'!$DE$153:$DG$274,MATCH($A462,'Hoja de Trabajo para listado'!$DE$153:$DE$1048576,0),MATCH((CUADRO!N$5&amp;$E462),'Hoja de Trabajo para listado'!$DE$151:$DG$151,0)),0)+IFERROR(INDEX('Hoja de Trabajo para listado'!$CD$155:$DC$1048576,MATCH($A462,'Hoja de Trabajo para listado'!$CD$155:$CD$1048576,0),MATCH((CUADRO!N$5&amp;$E462),'Hoja de Trabajo para listado'!$CD$151:$DC$151,0)),0)</f>
        <v>0</v>
      </c>
      <c r="O462" s="243">
        <f ca="1">+IFERROR(INDEX('Hoja de Trabajo para listado'!$A$155:$Z$1048576,MATCH($A462,'Hoja de Trabajo para listado'!$A$155:$A$1048576,0),MATCH((CUADRO!O$5&amp;$E462),'Hoja de Trabajo para listado'!$A$151:$Z$151,0)),0)+IFERROR(INDEX('Hoja de Trabajo para listado'!$AB$155:$BA$1048576,MATCH($A462,'Hoja de Trabajo para listado'!$AB$155:$AB$1048576,0),MATCH((CUADRO!O$5&amp;$E462),'Hoja de Trabajo para listado'!$AB$151:$BA$151,0)),0)+IFERROR(INDEX('Hoja de Trabajo para listado'!$BC$155:$CB$1048576,MATCH($A462,'Hoja de Trabajo para listado'!$BC$155:$BC$1048576,0),MATCH((CUADRO!O$5&amp;$E462),'Hoja de Trabajo para listado'!$BC$151:$CB$151,0)),0)+IFERROR(INDEX('Hoja de Trabajo para listado'!$DE$153:$DG$274,MATCH($A462,'Hoja de Trabajo para listado'!$DE$153:$DE$1048576,0),MATCH((CUADRO!O$5&amp;$E462),'Hoja de Trabajo para listado'!$DE$151:$DG$151,0)),0)+IFERROR(INDEX('Hoja de Trabajo para listado'!$CD$155:$DC$1048576,MATCH($A462,'Hoja de Trabajo para listado'!$CD$155:$CD$1048576,0),MATCH((CUADRO!O$5&amp;$E462),'Hoja de Trabajo para listado'!$CD$151:$DC$151,0)),0)</f>
        <v>0</v>
      </c>
      <c r="P462" s="243">
        <f ca="1">+IFERROR(INDEX('Hoja de Trabajo para listado'!$A$155:$Z$1048576,MATCH($A462,'Hoja de Trabajo para listado'!$A$155:$A$1048576,0),MATCH((CUADRO!P$5&amp;$E462),'Hoja de Trabajo para listado'!$A$151:$Z$151,0)),0)+IFERROR(INDEX('Hoja de Trabajo para listado'!$AB$155:$BA$1048576,MATCH($A462,'Hoja de Trabajo para listado'!$AB$155:$AB$1048576,0),MATCH((CUADRO!P$5&amp;$E462),'Hoja de Trabajo para listado'!$AB$151:$BA$151,0)),0)+IFERROR(INDEX('Hoja de Trabajo para listado'!$BC$155:$CB$1048576,MATCH($A462,'Hoja de Trabajo para listado'!$BC$155:$BC$1048576,0),MATCH((CUADRO!P$5&amp;$E462),'Hoja de Trabajo para listado'!$BC$151:$CB$151,0)),0)+IFERROR(INDEX('Hoja de Trabajo para listado'!$DE$153:$DG$274,MATCH($A462,'Hoja de Trabajo para listado'!$DE$153:$DE$1048576,0),MATCH((CUADRO!P$5&amp;$E462),'Hoja de Trabajo para listado'!$DE$151:$DG$151,0)),0)+IFERROR(INDEX('Hoja de Trabajo para listado'!$CD$155:$DC$1048576,MATCH($A462,'Hoja de Trabajo para listado'!$CD$155:$CD$1048576,0),MATCH((CUADRO!P$5&amp;$E462),'Hoja de Trabajo para listado'!$CD$151:$DC$151,0)),0)</f>
        <v>0</v>
      </c>
      <c r="Q462" s="243">
        <f ca="1">+IFERROR(INDEX('Hoja de Trabajo para listado'!$A$155:$Z$1048576,MATCH($A462,'Hoja de Trabajo para listado'!$A$155:$A$1048576,0),MATCH((CUADRO!Q$5&amp;$E462),'Hoja de Trabajo para listado'!$A$151:$Z$151,0)),0)+IFERROR(INDEX('Hoja de Trabajo para listado'!$AB$155:$BA$1048576,MATCH($A462,'Hoja de Trabajo para listado'!$AB$155:$AB$1048576,0),MATCH((CUADRO!Q$5&amp;$E462),'Hoja de Trabajo para listado'!$AB$151:$BA$151,0)),0)+IFERROR(INDEX('Hoja de Trabajo para listado'!$BC$155:$CB$1048576,MATCH($A462,'Hoja de Trabajo para listado'!$BC$155:$BC$1048576,0),MATCH((CUADRO!Q$5&amp;$E462),'Hoja de Trabajo para listado'!$BC$151:$CB$151,0)),0)+IFERROR(INDEX('Hoja de Trabajo para listado'!$DE$153:$DG$274,MATCH($A462,'Hoja de Trabajo para listado'!$DE$153:$DE$1048576,0),MATCH((CUADRO!Q$5&amp;$E462),'Hoja de Trabajo para listado'!$DE$151:$DG$151,0)),0)+IFERROR(INDEX('Hoja de Trabajo para listado'!$CD$155:$DC$1048576,MATCH($A462,'Hoja de Trabajo para listado'!$CD$155:$CD$1048576,0),MATCH((CUADRO!Q$5&amp;$E462),'Hoja de Trabajo para listado'!$CD$151:$DC$151,0)),0)</f>
        <v>0</v>
      </c>
      <c r="R462" s="243">
        <f t="shared" ca="1" si="17"/>
        <v>0</v>
      </c>
      <c r="S462" s="249"/>
      <c r="T462" s="243">
        <f ca="1">+T463</f>
        <v>0</v>
      </c>
      <c r="U462" s="242">
        <f t="shared" si="18"/>
        <v>1</v>
      </c>
      <c r="V462" s="333" t="str">
        <f>+VLOOKUP(A462,bd_lista!$A$3:$E$590,5,FALSE)</f>
        <v>Gobiernos Autonomos Municipales</v>
      </c>
      <c r="W462" s="383" t="str">
        <f>+V462</f>
        <v>Gobiernos Autonomos Municipales</v>
      </c>
      <c r="X462" s="242">
        <f>+VLOOKUP(A462,[3]Sheet1!$A$13:$D$744,4,FALSE)</f>
        <v>0</v>
      </c>
      <c r="Y462" s="242" t="e">
        <f>+VLOOKUP(X462,bd_lista!$A$3:$C$590,3,FALSE)</f>
        <v>#N/A</v>
      </c>
      <c r="Z462" s="294">
        <f>+X462</f>
        <v>0</v>
      </c>
      <c r="AA462" s="295" t="e">
        <f>+Y462</f>
        <v>#N/A</v>
      </c>
    </row>
    <row r="463" spans="1:27" customFormat="1" ht="15" hidden="1" customHeight="1">
      <c r="A463" s="32">
        <v>1113</v>
      </c>
      <c r="B463" s="389"/>
      <c r="C463" s="247" t="str">
        <f>+VLOOKUP(A463,bd_lista!$A$3:$C$590,3,FALSE)</f>
        <v>Gobierno Autónomo Municipal de Villa Alcalá</v>
      </c>
      <c r="D463" s="386"/>
      <c r="E463" s="244" t="s">
        <v>1305</v>
      </c>
      <c r="F463" s="243">
        <f ca="1">+IFERROR(INDEX('Hoja de Trabajo para listado'!$A$155:$Z$1048576,MATCH($A463,'Hoja de Trabajo para listado'!$A$155:$A$1048576,0),MATCH((CUADRO!F$5&amp;$E463),'Hoja de Trabajo para listado'!$A$151:$Z$151,0)),0)+IFERROR(INDEX('Hoja de Trabajo para listado'!$AB$155:$BA$1048576,MATCH($A463,'Hoja de Trabajo para listado'!$AB$155:$AB$1048576,0),MATCH((CUADRO!F$5&amp;$E463),'Hoja de Trabajo para listado'!$AB$151:$BA$151,0)),0)+IFERROR(INDEX('Hoja de Trabajo para listado'!$BC$155:$CB$1048576,MATCH($A463,'Hoja de Trabajo para listado'!$BC$155:$BC$1048576,0),MATCH((CUADRO!F$5&amp;$E463),'Hoja de Trabajo para listado'!$BC$151:$CB$151,0)),0)+IFERROR(INDEX('Hoja de Trabajo para listado'!$DE$153:$DG$274,MATCH($A463,'Hoja de Trabajo para listado'!$DE$153:$DE$1048576,0),MATCH((CUADRO!F$5&amp;$E463),'Hoja de Trabajo para listado'!$DE$151:$DG$151,0)),0)+IFERROR(INDEX('Hoja de Trabajo para listado'!$CD$155:$DC$1048576,MATCH($A463,'Hoja de Trabajo para listado'!$CD$155:$CD$1048576,0),MATCH((CUADRO!F$5&amp;$E463),'Hoja de Trabajo para listado'!$CD$151:$DC$151,0)),0)</f>
        <v>0</v>
      </c>
      <c r="G463" s="243">
        <f ca="1">+IFERROR(INDEX('Hoja de Trabajo para listado'!$A$155:$Z$1048576,MATCH($A463,'Hoja de Trabajo para listado'!$A$155:$A$1048576,0),MATCH((CUADRO!G$5&amp;$E463),'Hoja de Trabajo para listado'!$A$151:$Z$151,0)),0)+IFERROR(INDEX('Hoja de Trabajo para listado'!$AB$155:$BA$1048576,MATCH($A463,'Hoja de Trabajo para listado'!$AB$155:$AB$1048576,0),MATCH((CUADRO!G$5&amp;$E463),'Hoja de Trabajo para listado'!$AB$151:$BA$151,0)),0)+IFERROR(INDEX('Hoja de Trabajo para listado'!$BC$155:$CB$1048576,MATCH($A463,'Hoja de Trabajo para listado'!$BC$155:$BC$1048576,0),MATCH((CUADRO!G$5&amp;$E463),'Hoja de Trabajo para listado'!$BC$151:$CB$151,0)),0)+IFERROR(INDEX('Hoja de Trabajo para listado'!$DE$153:$DG$274,MATCH($A463,'Hoja de Trabajo para listado'!$DE$153:$DE$1048576,0),MATCH((CUADRO!G$5&amp;$E463),'Hoja de Trabajo para listado'!$DE$151:$DG$151,0)),0)+IFERROR(INDEX('Hoja de Trabajo para listado'!$CD$155:$DC$1048576,MATCH($A463,'Hoja de Trabajo para listado'!$CD$155:$CD$1048576,0),MATCH((CUADRO!G$5&amp;$E463),'Hoja de Trabajo para listado'!$CD$151:$DC$151,0)),0)</f>
        <v>0</v>
      </c>
      <c r="H463" s="243">
        <f ca="1">+IFERROR(INDEX('Hoja de Trabajo para listado'!$A$155:$Z$1048576,MATCH($A463,'Hoja de Trabajo para listado'!$A$155:$A$1048576,0),MATCH((CUADRO!H$5&amp;$E463),'Hoja de Trabajo para listado'!$A$151:$Z$151,0)),0)+IFERROR(INDEX('Hoja de Trabajo para listado'!$AB$155:$BA$1048576,MATCH($A463,'Hoja de Trabajo para listado'!$AB$155:$AB$1048576,0),MATCH((CUADRO!H$5&amp;$E463),'Hoja de Trabajo para listado'!$AB$151:$BA$151,0)),0)+IFERROR(INDEX('Hoja de Trabajo para listado'!$BC$155:$CB$1048576,MATCH($A463,'Hoja de Trabajo para listado'!$BC$155:$BC$1048576,0),MATCH((CUADRO!H$5&amp;$E463),'Hoja de Trabajo para listado'!$BC$151:$CB$151,0)),0)+IFERROR(INDEX('Hoja de Trabajo para listado'!$DE$153:$DG$274,MATCH($A463,'Hoja de Trabajo para listado'!$DE$153:$DE$1048576,0),MATCH((CUADRO!H$5&amp;$E463),'Hoja de Trabajo para listado'!$DE$151:$DG$151,0)),0)+IFERROR(INDEX('Hoja de Trabajo para listado'!$CD$155:$DC$1048576,MATCH($A463,'Hoja de Trabajo para listado'!$CD$155:$CD$1048576,0),MATCH((CUADRO!H$5&amp;$E463),'Hoja de Trabajo para listado'!$CD$151:$DC$151,0)),0)</f>
        <v>0</v>
      </c>
      <c r="I463" s="243">
        <f ca="1">+IFERROR(INDEX('Hoja de Trabajo para listado'!$A$155:$Z$1048576,MATCH($A463,'Hoja de Trabajo para listado'!$A$155:$A$1048576,0),MATCH((CUADRO!I$5&amp;$E463),'Hoja de Trabajo para listado'!$A$151:$Z$151,0)),0)+IFERROR(INDEX('Hoja de Trabajo para listado'!$AB$155:$BA$1048576,MATCH($A463,'Hoja de Trabajo para listado'!$AB$155:$AB$1048576,0),MATCH((CUADRO!I$5&amp;$E463),'Hoja de Trabajo para listado'!$AB$151:$BA$151,0)),0)+IFERROR(INDEX('Hoja de Trabajo para listado'!$BC$155:$CB$1048576,MATCH($A463,'Hoja de Trabajo para listado'!$BC$155:$BC$1048576,0),MATCH((CUADRO!I$5&amp;$E463),'Hoja de Trabajo para listado'!$BC$151:$CB$151,0)),0)+IFERROR(INDEX('Hoja de Trabajo para listado'!$DE$153:$DG$274,MATCH($A463,'Hoja de Trabajo para listado'!$DE$153:$DE$1048576,0),MATCH((CUADRO!I$5&amp;$E463),'Hoja de Trabajo para listado'!$DE$151:$DG$151,0)),0)+IFERROR(INDEX('Hoja de Trabajo para listado'!$CD$155:$DC$1048576,MATCH($A463,'Hoja de Trabajo para listado'!$CD$155:$CD$1048576,0),MATCH((CUADRO!I$5&amp;$E463),'Hoja de Trabajo para listado'!$CD$151:$DC$151,0)),0)</f>
        <v>0</v>
      </c>
      <c r="J463" s="243">
        <f ca="1">+IFERROR(INDEX('Hoja de Trabajo para listado'!$A$155:$Z$1048576,MATCH($A463,'Hoja de Trabajo para listado'!$A$155:$A$1048576,0),MATCH((CUADRO!J$5&amp;$E463),'Hoja de Trabajo para listado'!$A$151:$Z$151,0)),0)+IFERROR(INDEX('Hoja de Trabajo para listado'!$AB$155:$BA$1048576,MATCH($A463,'Hoja de Trabajo para listado'!$AB$155:$AB$1048576,0),MATCH((CUADRO!J$5&amp;$E463),'Hoja de Trabajo para listado'!$AB$151:$BA$151,0)),0)+IFERROR(INDEX('Hoja de Trabajo para listado'!$BC$155:$CB$1048576,MATCH($A463,'Hoja de Trabajo para listado'!$BC$155:$BC$1048576,0),MATCH((CUADRO!J$5&amp;$E463),'Hoja de Trabajo para listado'!$BC$151:$CB$151,0)),0)+IFERROR(INDEX('Hoja de Trabajo para listado'!$DE$153:$DG$274,MATCH($A463,'Hoja de Trabajo para listado'!$DE$153:$DE$1048576,0),MATCH((CUADRO!J$5&amp;$E463),'Hoja de Trabajo para listado'!$DE$151:$DG$151,0)),0)+IFERROR(INDEX('Hoja de Trabajo para listado'!$CD$155:$DC$1048576,MATCH($A463,'Hoja de Trabajo para listado'!$CD$155:$CD$1048576,0),MATCH((CUADRO!J$5&amp;$E463),'Hoja de Trabajo para listado'!$CD$151:$DC$151,0)),0)</f>
        <v>0</v>
      </c>
      <c r="K463" s="243">
        <f ca="1">+IFERROR(INDEX('Hoja de Trabajo para listado'!$A$155:$Z$1048576,MATCH($A463,'Hoja de Trabajo para listado'!$A$155:$A$1048576,0),MATCH((CUADRO!K$5&amp;$E463),'Hoja de Trabajo para listado'!$A$151:$Z$151,0)),0)+IFERROR(INDEX('Hoja de Trabajo para listado'!$AB$155:$BA$1048576,MATCH($A463,'Hoja de Trabajo para listado'!$AB$155:$AB$1048576,0),MATCH((CUADRO!K$5&amp;$E463),'Hoja de Trabajo para listado'!$AB$151:$BA$151,0)),0)+IFERROR(INDEX('Hoja de Trabajo para listado'!$BC$155:$CB$1048576,MATCH($A463,'Hoja de Trabajo para listado'!$BC$155:$BC$1048576,0),MATCH((CUADRO!K$5&amp;$E463),'Hoja de Trabajo para listado'!$BC$151:$CB$151,0)),0)+IFERROR(INDEX('Hoja de Trabajo para listado'!$DE$153:$DG$274,MATCH($A463,'Hoja de Trabajo para listado'!$DE$153:$DE$1048576,0),MATCH((CUADRO!K$5&amp;$E463),'Hoja de Trabajo para listado'!$DE$151:$DG$151,0)),0)+IFERROR(INDEX('Hoja de Trabajo para listado'!$CD$155:$DC$1048576,MATCH($A463,'Hoja de Trabajo para listado'!$CD$155:$CD$1048576,0),MATCH((CUADRO!K$5&amp;$E463),'Hoja de Trabajo para listado'!$CD$151:$DC$151,0)),0)</f>
        <v>0</v>
      </c>
      <c r="L463" s="243">
        <f ca="1">+IFERROR(INDEX('Hoja de Trabajo para listado'!$A$155:$Z$1048576,MATCH($A463,'Hoja de Trabajo para listado'!$A$155:$A$1048576,0),MATCH((CUADRO!L$5&amp;$E463),'Hoja de Trabajo para listado'!$A$151:$Z$151,0)),0)+IFERROR(INDEX('Hoja de Trabajo para listado'!$AB$155:$BA$1048576,MATCH($A463,'Hoja de Trabajo para listado'!$AB$155:$AB$1048576,0),MATCH((CUADRO!L$5&amp;$E463),'Hoja de Trabajo para listado'!$AB$151:$BA$151,0)),0)+IFERROR(INDEX('Hoja de Trabajo para listado'!$BC$155:$CB$1048576,MATCH($A463,'Hoja de Trabajo para listado'!$BC$155:$BC$1048576,0),MATCH((CUADRO!L$5&amp;$E463),'Hoja de Trabajo para listado'!$BC$151:$CB$151,0)),0)+IFERROR(INDEX('Hoja de Trabajo para listado'!$DE$153:$DG$274,MATCH($A463,'Hoja de Trabajo para listado'!$DE$153:$DE$1048576,0),MATCH((CUADRO!L$5&amp;$E463),'Hoja de Trabajo para listado'!$DE$151:$DG$151,0)),0)+IFERROR(INDEX('Hoja de Trabajo para listado'!$CD$155:$DC$1048576,MATCH($A463,'Hoja de Trabajo para listado'!$CD$155:$CD$1048576,0),MATCH((CUADRO!L$5&amp;$E463),'Hoja de Trabajo para listado'!$CD$151:$DC$151,0)),0)</f>
        <v>0</v>
      </c>
      <c r="M463" s="243">
        <f ca="1">+IFERROR(INDEX('Hoja de Trabajo para listado'!$A$155:$Z$1048576,MATCH($A463,'Hoja de Trabajo para listado'!$A$155:$A$1048576,0),MATCH((CUADRO!M$5&amp;$E463),'Hoja de Trabajo para listado'!$A$151:$Z$151,0)),0)+IFERROR(INDEX('Hoja de Trabajo para listado'!$AB$155:$BA$1048576,MATCH($A463,'Hoja de Trabajo para listado'!$AB$155:$AB$1048576,0),MATCH((CUADRO!M$5&amp;$E463),'Hoja de Trabajo para listado'!$AB$151:$BA$151,0)),0)+IFERROR(INDEX('Hoja de Trabajo para listado'!$BC$155:$CB$1048576,MATCH($A463,'Hoja de Trabajo para listado'!$BC$155:$BC$1048576,0),MATCH((CUADRO!M$5&amp;$E463),'Hoja de Trabajo para listado'!$BC$151:$CB$151,0)),0)+IFERROR(INDEX('Hoja de Trabajo para listado'!$DE$153:$DG$274,MATCH($A463,'Hoja de Trabajo para listado'!$DE$153:$DE$1048576,0),MATCH((CUADRO!M$5&amp;$E463),'Hoja de Trabajo para listado'!$DE$151:$DG$151,0)),0)+IFERROR(INDEX('Hoja de Trabajo para listado'!$CD$155:$DC$1048576,MATCH($A463,'Hoja de Trabajo para listado'!$CD$155:$CD$1048576,0),MATCH((CUADRO!M$5&amp;$E463),'Hoja de Trabajo para listado'!$CD$151:$DC$151,0)),0)</f>
        <v>0</v>
      </c>
      <c r="N463" s="243">
        <f ca="1">+IFERROR(INDEX('Hoja de Trabajo para listado'!$A$155:$Z$1048576,MATCH($A463,'Hoja de Trabajo para listado'!$A$155:$A$1048576,0),MATCH((CUADRO!N$5&amp;$E463),'Hoja de Trabajo para listado'!$A$151:$Z$151,0)),0)+IFERROR(INDEX('Hoja de Trabajo para listado'!$AB$155:$BA$1048576,MATCH($A463,'Hoja de Trabajo para listado'!$AB$155:$AB$1048576,0),MATCH((CUADRO!N$5&amp;$E463),'Hoja de Trabajo para listado'!$AB$151:$BA$151,0)),0)+IFERROR(INDEX('Hoja de Trabajo para listado'!$BC$155:$CB$1048576,MATCH($A463,'Hoja de Trabajo para listado'!$BC$155:$BC$1048576,0),MATCH((CUADRO!N$5&amp;$E463),'Hoja de Trabajo para listado'!$BC$151:$CB$151,0)),0)+IFERROR(INDEX('Hoja de Trabajo para listado'!$DE$153:$DG$274,MATCH($A463,'Hoja de Trabajo para listado'!$DE$153:$DE$1048576,0),MATCH((CUADRO!N$5&amp;$E463),'Hoja de Trabajo para listado'!$DE$151:$DG$151,0)),0)+IFERROR(INDEX('Hoja de Trabajo para listado'!$CD$155:$DC$1048576,MATCH($A463,'Hoja de Trabajo para listado'!$CD$155:$CD$1048576,0),MATCH((CUADRO!N$5&amp;$E463),'Hoja de Trabajo para listado'!$CD$151:$DC$151,0)),0)</f>
        <v>0</v>
      </c>
      <c r="O463" s="243">
        <f ca="1">+IFERROR(INDEX('Hoja de Trabajo para listado'!$A$155:$Z$1048576,MATCH($A463,'Hoja de Trabajo para listado'!$A$155:$A$1048576,0),MATCH((CUADRO!O$5&amp;$E463),'Hoja de Trabajo para listado'!$A$151:$Z$151,0)),0)+IFERROR(INDEX('Hoja de Trabajo para listado'!$AB$155:$BA$1048576,MATCH($A463,'Hoja de Trabajo para listado'!$AB$155:$AB$1048576,0),MATCH((CUADRO!O$5&amp;$E463),'Hoja de Trabajo para listado'!$AB$151:$BA$151,0)),0)+IFERROR(INDEX('Hoja de Trabajo para listado'!$BC$155:$CB$1048576,MATCH($A463,'Hoja de Trabajo para listado'!$BC$155:$BC$1048576,0),MATCH((CUADRO!O$5&amp;$E463),'Hoja de Trabajo para listado'!$BC$151:$CB$151,0)),0)+IFERROR(INDEX('Hoja de Trabajo para listado'!$DE$153:$DG$274,MATCH($A463,'Hoja de Trabajo para listado'!$DE$153:$DE$1048576,0),MATCH((CUADRO!O$5&amp;$E463),'Hoja de Trabajo para listado'!$DE$151:$DG$151,0)),0)+IFERROR(INDEX('Hoja de Trabajo para listado'!$CD$155:$DC$1048576,MATCH($A463,'Hoja de Trabajo para listado'!$CD$155:$CD$1048576,0),MATCH((CUADRO!O$5&amp;$E463),'Hoja de Trabajo para listado'!$CD$151:$DC$151,0)),0)</f>
        <v>0</v>
      </c>
      <c r="P463" s="243">
        <f ca="1">+IFERROR(INDEX('Hoja de Trabajo para listado'!$A$155:$Z$1048576,MATCH($A463,'Hoja de Trabajo para listado'!$A$155:$A$1048576,0),MATCH((CUADRO!P$5&amp;$E463),'Hoja de Trabajo para listado'!$A$151:$Z$151,0)),0)+IFERROR(INDEX('Hoja de Trabajo para listado'!$AB$155:$BA$1048576,MATCH($A463,'Hoja de Trabajo para listado'!$AB$155:$AB$1048576,0),MATCH((CUADRO!P$5&amp;$E463),'Hoja de Trabajo para listado'!$AB$151:$BA$151,0)),0)+IFERROR(INDEX('Hoja de Trabajo para listado'!$BC$155:$CB$1048576,MATCH($A463,'Hoja de Trabajo para listado'!$BC$155:$BC$1048576,0),MATCH((CUADRO!P$5&amp;$E463),'Hoja de Trabajo para listado'!$BC$151:$CB$151,0)),0)+IFERROR(INDEX('Hoja de Trabajo para listado'!$DE$153:$DG$274,MATCH($A463,'Hoja de Trabajo para listado'!$DE$153:$DE$1048576,0),MATCH((CUADRO!P$5&amp;$E463),'Hoja de Trabajo para listado'!$DE$151:$DG$151,0)),0)+IFERROR(INDEX('Hoja de Trabajo para listado'!$CD$155:$DC$1048576,MATCH($A463,'Hoja de Trabajo para listado'!$CD$155:$CD$1048576,0),MATCH((CUADRO!P$5&amp;$E463),'Hoja de Trabajo para listado'!$CD$151:$DC$151,0)),0)</f>
        <v>0</v>
      </c>
      <c r="Q463" s="243">
        <f ca="1">+IFERROR(INDEX('Hoja de Trabajo para listado'!$A$155:$Z$1048576,MATCH($A463,'Hoja de Trabajo para listado'!$A$155:$A$1048576,0),MATCH((CUADRO!Q$5&amp;$E463),'Hoja de Trabajo para listado'!$A$151:$Z$151,0)),0)+IFERROR(INDEX('Hoja de Trabajo para listado'!$AB$155:$BA$1048576,MATCH($A463,'Hoja de Trabajo para listado'!$AB$155:$AB$1048576,0),MATCH((CUADRO!Q$5&amp;$E463),'Hoja de Trabajo para listado'!$AB$151:$BA$151,0)),0)+IFERROR(INDEX('Hoja de Trabajo para listado'!$BC$155:$CB$1048576,MATCH($A463,'Hoja de Trabajo para listado'!$BC$155:$BC$1048576,0),MATCH((CUADRO!Q$5&amp;$E463),'Hoja de Trabajo para listado'!$BC$151:$CB$151,0)),0)+IFERROR(INDEX('Hoja de Trabajo para listado'!$DE$153:$DG$274,MATCH($A463,'Hoja de Trabajo para listado'!$DE$153:$DE$1048576,0),MATCH((CUADRO!Q$5&amp;$E463),'Hoja de Trabajo para listado'!$DE$151:$DG$151,0)),0)+IFERROR(INDEX('Hoja de Trabajo para listado'!$CD$155:$DC$1048576,MATCH($A463,'Hoja de Trabajo para listado'!$CD$155:$CD$1048576,0),MATCH((CUADRO!Q$5&amp;$E463),'Hoja de Trabajo para listado'!$CD$151:$DC$151,0)),0)</f>
        <v>0</v>
      </c>
      <c r="R463" s="243">
        <f t="shared" ca="1" si="17"/>
        <v>0</v>
      </c>
      <c r="S463" s="249">
        <f ca="1">+R462+R463</f>
        <v>0</v>
      </c>
      <c r="T463" s="243">
        <f ca="1">+S463</f>
        <v>0</v>
      </c>
      <c r="U463" s="242">
        <f t="shared" si="18"/>
        <v>2</v>
      </c>
      <c r="V463" s="333" t="str">
        <f>+VLOOKUP(A463,bd_lista!$A$3:$E$590,5,FALSE)</f>
        <v>Gobiernos Autonomos Municipales</v>
      </c>
      <c r="W463" s="384"/>
      <c r="X463" s="242">
        <f>+VLOOKUP(A463,[3]Sheet1!$A$13:$D$744,4,FALSE)</f>
        <v>0</v>
      </c>
      <c r="Y463" s="242" t="e">
        <f>+VLOOKUP(X463,bd_lista!$A$3:$C$590,3,FALSE)</f>
        <v>#N/A</v>
      </c>
      <c r="Z463" s="292"/>
      <c r="AA463" s="293"/>
    </row>
    <row r="464" spans="1:27" customFormat="1" ht="15" hidden="1" customHeight="1">
      <c r="A464" s="32">
        <v>1114</v>
      </c>
      <c r="B464" s="388">
        <f>+A464</f>
        <v>1114</v>
      </c>
      <c r="C464" s="247" t="str">
        <f>+VLOOKUP(A464,bd_lista!$A$3:$C$590,3,FALSE)</f>
        <v>Gobierno Autónomo Municipal de El Villar</v>
      </c>
      <c r="D464" s="385" t="str">
        <f>+C464</f>
        <v>Gobierno Autónomo Municipal de El Villar</v>
      </c>
      <c r="E464" s="242" t="s">
        <v>1304</v>
      </c>
      <c r="F464" s="243">
        <f ca="1">+IFERROR(INDEX('Hoja de Trabajo para listado'!$A$155:$Z$1048576,MATCH($A464,'Hoja de Trabajo para listado'!$A$155:$A$1048576,0),MATCH((CUADRO!F$5&amp;$E464),'Hoja de Trabajo para listado'!$A$151:$Z$151,0)),0)+IFERROR(INDEX('Hoja de Trabajo para listado'!$AB$155:$BA$1048576,MATCH($A464,'Hoja de Trabajo para listado'!$AB$155:$AB$1048576,0),MATCH((CUADRO!F$5&amp;$E464),'Hoja de Trabajo para listado'!$AB$151:$BA$151,0)),0)+IFERROR(INDEX('Hoja de Trabajo para listado'!$BC$155:$CB$1048576,MATCH($A464,'Hoja de Trabajo para listado'!$BC$155:$BC$1048576,0),MATCH((CUADRO!F$5&amp;$E464),'Hoja de Trabajo para listado'!$BC$151:$CB$151,0)),0)+IFERROR(INDEX('Hoja de Trabajo para listado'!$DE$153:$DG$274,MATCH($A464,'Hoja de Trabajo para listado'!$DE$153:$DE$1048576,0),MATCH((CUADRO!F$5&amp;$E464),'Hoja de Trabajo para listado'!$DE$151:$DG$151,0)),0)+IFERROR(INDEX('Hoja de Trabajo para listado'!$CD$155:$DC$1048576,MATCH($A464,'Hoja de Trabajo para listado'!$CD$155:$CD$1048576,0),MATCH((CUADRO!F$5&amp;$E464),'Hoja de Trabajo para listado'!$CD$151:$DC$151,0)),0)</f>
        <v>0</v>
      </c>
      <c r="G464" s="243">
        <f ca="1">+IFERROR(INDEX('Hoja de Trabajo para listado'!$A$155:$Z$1048576,MATCH($A464,'Hoja de Trabajo para listado'!$A$155:$A$1048576,0),MATCH((CUADRO!G$5&amp;$E464),'Hoja de Trabajo para listado'!$A$151:$Z$151,0)),0)+IFERROR(INDEX('Hoja de Trabajo para listado'!$AB$155:$BA$1048576,MATCH($A464,'Hoja de Trabajo para listado'!$AB$155:$AB$1048576,0),MATCH((CUADRO!G$5&amp;$E464),'Hoja de Trabajo para listado'!$AB$151:$BA$151,0)),0)+IFERROR(INDEX('Hoja de Trabajo para listado'!$BC$155:$CB$1048576,MATCH($A464,'Hoja de Trabajo para listado'!$BC$155:$BC$1048576,0),MATCH((CUADRO!G$5&amp;$E464),'Hoja de Trabajo para listado'!$BC$151:$CB$151,0)),0)+IFERROR(INDEX('Hoja de Trabajo para listado'!$DE$153:$DG$274,MATCH($A464,'Hoja de Trabajo para listado'!$DE$153:$DE$1048576,0),MATCH((CUADRO!G$5&amp;$E464),'Hoja de Trabajo para listado'!$DE$151:$DG$151,0)),0)+IFERROR(INDEX('Hoja de Trabajo para listado'!$CD$155:$DC$1048576,MATCH($A464,'Hoja de Trabajo para listado'!$CD$155:$CD$1048576,0),MATCH((CUADRO!G$5&amp;$E464),'Hoja de Trabajo para listado'!$CD$151:$DC$151,0)),0)</f>
        <v>0</v>
      </c>
      <c r="H464" s="243">
        <f ca="1">+IFERROR(INDEX('Hoja de Trabajo para listado'!$A$155:$Z$1048576,MATCH($A464,'Hoja de Trabajo para listado'!$A$155:$A$1048576,0),MATCH((CUADRO!H$5&amp;$E464),'Hoja de Trabajo para listado'!$A$151:$Z$151,0)),0)+IFERROR(INDEX('Hoja de Trabajo para listado'!$AB$155:$BA$1048576,MATCH($A464,'Hoja de Trabajo para listado'!$AB$155:$AB$1048576,0),MATCH((CUADRO!H$5&amp;$E464),'Hoja de Trabajo para listado'!$AB$151:$BA$151,0)),0)+IFERROR(INDEX('Hoja de Trabajo para listado'!$BC$155:$CB$1048576,MATCH($A464,'Hoja de Trabajo para listado'!$BC$155:$BC$1048576,0),MATCH((CUADRO!H$5&amp;$E464),'Hoja de Trabajo para listado'!$BC$151:$CB$151,0)),0)+IFERROR(INDEX('Hoja de Trabajo para listado'!$DE$153:$DG$274,MATCH($A464,'Hoja de Trabajo para listado'!$DE$153:$DE$1048576,0),MATCH((CUADRO!H$5&amp;$E464),'Hoja de Trabajo para listado'!$DE$151:$DG$151,0)),0)+IFERROR(INDEX('Hoja de Trabajo para listado'!$CD$155:$DC$1048576,MATCH($A464,'Hoja de Trabajo para listado'!$CD$155:$CD$1048576,0),MATCH((CUADRO!H$5&amp;$E464),'Hoja de Trabajo para listado'!$CD$151:$DC$151,0)),0)</f>
        <v>0</v>
      </c>
      <c r="I464" s="243">
        <f ca="1">+IFERROR(INDEX('Hoja de Trabajo para listado'!$A$155:$Z$1048576,MATCH($A464,'Hoja de Trabajo para listado'!$A$155:$A$1048576,0),MATCH((CUADRO!I$5&amp;$E464),'Hoja de Trabajo para listado'!$A$151:$Z$151,0)),0)+IFERROR(INDEX('Hoja de Trabajo para listado'!$AB$155:$BA$1048576,MATCH($A464,'Hoja de Trabajo para listado'!$AB$155:$AB$1048576,0),MATCH((CUADRO!I$5&amp;$E464),'Hoja de Trabajo para listado'!$AB$151:$BA$151,0)),0)+IFERROR(INDEX('Hoja de Trabajo para listado'!$BC$155:$CB$1048576,MATCH($A464,'Hoja de Trabajo para listado'!$BC$155:$BC$1048576,0),MATCH((CUADRO!I$5&amp;$E464),'Hoja de Trabajo para listado'!$BC$151:$CB$151,0)),0)+IFERROR(INDEX('Hoja de Trabajo para listado'!$DE$153:$DG$274,MATCH($A464,'Hoja de Trabajo para listado'!$DE$153:$DE$1048576,0),MATCH((CUADRO!I$5&amp;$E464),'Hoja de Trabajo para listado'!$DE$151:$DG$151,0)),0)+IFERROR(INDEX('Hoja de Trabajo para listado'!$CD$155:$DC$1048576,MATCH($A464,'Hoja de Trabajo para listado'!$CD$155:$CD$1048576,0),MATCH((CUADRO!I$5&amp;$E464),'Hoja de Trabajo para listado'!$CD$151:$DC$151,0)),0)</f>
        <v>0</v>
      </c>
      <c r="J464" s="243">
        <f ca="1">+IFERROR(INDEX('Hoja de Trabajo para listado'!$A$155:$Z$1048576,MATCH($A464,'Hoja de Trabajo para listado'!$A$155:$A$1048576,0),MATCH((CUADRO!J$5&amp;$E464),'Hoja de Trabajo para listado'!$A$151:$Z$151,0)),0)+IFERROR(INDEX('Hoja de Trabajo para listado'!$AB$155:$BA$1048576,MATCH($A464,'Hoja de Trabajo para listado'!$AB$155:$AB$1048576,0),MATCH((CUADRO!J$5&amp;$E464),'Hoja de Trabajo para listado'!$AB$151:$BA$151,0)),0)+IFERROR(INDEX('Hoja de Trabajo para listado'!$BC$155:$CB$1048576,MATCH($A464,'Hoja de Trabajo para listado'!$BC$155:$BC$1048576,0),MATCH((CUADRO!J$5&amp;$E464),'Hoja de Trabajo para listado'!$BC$151:$CB$151,0)),0)+IFERROR(INDEX('Hoja de Trabajo para listado'!$DE$153:$DG$274,MATCH($A464,'Hoja de Trabajo para listado'!$DE$153:$DE$1048576,0),MATCH((CUADRO!J$5&amp;$E464),'Hoja de Trabajo para listado'!$DE$151:$DG$151,0)),0)+IFERROR(INDEX('Hoja de Trabajo para listado'!$CD$155:$DC$1048576,MATCH($A464,'Hoja de Trabajo para listado'!$CD$155:$CD$1048576,0),MATCH((CUADRO!J$5&amp;$E464),'Hoja de Trabajo para listado'!$CD$151:$DC$151,0)),0)</f>
        <v>0</v>
      </c>
      <c r="K464" s="243">
        <f ca="1">+IFERROR(INDEX('Hoja de Trabajo para listado'!$A$155:$Z$1048576,MATCH($A464,'Hoja de Trabajo para listado'!$A$155:$A$1048576,0),MATCH((CUADRO!K$5&amp;$E464),'Hoja de Trabajo para listado'!$A$151:$Z$151,0)),0)+IFERROR(INDEX('Hoja de Trabajo para listado'!$AB$155:$BA$1048576,MATCH($A464,'Hoja de Trabajo para listado'!$AB$155:$AB$1048576,0),MATCH((CUADRO!K$5&amp;$E464),'Hoja de Trabajo para listado'!$AB$151:$BA$151,0)),0)+IFERROR(INDEX('Hoja de Trabajo para listado'!$BC$155:$CB$1048576,MATCH($A464,'Hoja de Trabajo para listado'!$BC$155:$BC$1048576,0),MATCH((CUADRO!K$5&amp;$E464),'Hoja de Trabajo para listado'!$BC$151:$CB$151,0)),0)+IFERROR(INDEX('Hoja de Trabajo para listado'!$DE$153:$DG$274,MATCH($A464,'Hoja de Trabajo para listado'!$DE$153:$DE$1048576,0),MATCH((CUADRO!K$5&amp;$E464),'Hoja de Trabajo para listado'!$DE$151:$DG$151,0)),0)+IFERROR(INDEX('Hoja de Trabajo para listado'!$CD$155:$DC$1048576,MATCH($A464,'Hoja de Trabajo para listado'!$CD$155:$CD$1048576,0),MATCH((CUADRO!K$5&amp;$E464),'Hoja de Trabajo para listado'!$CD$151:$DC$151,0)),0)</f>
        <v>0</v>
      </c>
      <c r="L464" s="243">
        <f ca="1">+IFERROR(INDEX('Hoja de Trabajo para listado'!$A$155:$Z$1048576,MATCH($A464,'Hoja de Trabajo para listado'!$A$155:$A$1048576,0),MATCH((CUADRO!L$5&amp;$E464),'Hoja de Trabajo para listado'!$A$151:$Z$151,0)),0)+IFERROR(INDEX('Hoja de Trabajo para listado'!$AB$155:$BA$1048576,MATCH($A464,'Hoja de Trabajo para listado'!$AB$155:$AB$1048576,0),MATCH((CUADRO!L$5&amp;$E464),'Hoja de Trabajo para listado'!$AB$151:$BA$151,0)),0)+IFERROR(INDEX('Hoja de Trabajo para listado'!$BC$155:$CB$1048576,MATCH($A464,'Hoja de Trabajo para listado'!$BC$155:$BC$1048576,0),MATCH((CUADRO!L$5&amp;$E464),'Hoja de Trabajo para listado'!$BC$151:$CB$151,0)),0)+IFERROR(INDEX('Hoja de Trabajo para listado'!$DE$153:$DG$274,MATCH($A464,'Hoja de Trabajo para listado'!$DE$153:$DE$1048576,0),MATCH((CUADRO!L$5&amp;$E464),'Hoja de Trabajo para listado'!$DE$151:$DG$151,0)),0)+IFERROR(INDEX('Hoja de Trabajo para listado'!$CD$155:$DC$1048576,MATCH($A464,'Hoja de Trabajo para listado'!$CD$155:$CD$1048576,0),MATCH((CUADRO!L$5&amp;$E464),'Hoja de Trabajo para listado'!$CD$151:$DC$151,0)),0)</f>
        <v>0</v>
      </c>
      <c r="M464" s="243">
        <f ca="1">+IFERROR(INDEX('Hoja de Trabajo para listado'!$A$155:$Z$1048576,MATCH($A464,'Hoja de Trabajo para listado'!$A$155:$A$1048576,0),MATCH((CUADRO!M$5&amp;$E464),'Hoja de Trabajo para listado'!$A$151:$Z$151,0)),0)+IFERROR(INDEX('Hoja de Trabajo para listado'!$AB$155:$BA$1048576,MATCH($A464,'Hoja de Trabajo para listado'!$AB$155:$AB$1048576,0),MATCH((CUADRO!M$5&amp;$E464),'Hoja de Trabajo para listado'!$AB$151:$BA$151,0)),0)+IFERROR(INDEX('Hoja de Trabajo para listado'!$BC$155:$CB$1048576,MATCH($A464,'Hoja de Trabajo para listado'!$BC$155:$BC$1048576,0),MATCH((CUADRO!M$5&amp;$E464),'Hoja de Trabajo para listado'!$BC$151:$CB$151,0)),0)+IFERROR(INDEX('Hoja de Trabajo para listado'!$DE$153:$DG$274,MATCH($A464,'Hoja de Trabajo para listado'!$DE$153:$DE$1048576,0),MATCH((CUADRO!M$5&amp;$E464),'Hoja de Trabajo para listado'!$DE$151:$DG$151,0)),0)+IFERROR(INDEX('Hoja de Trabajo para listado'!$CD$155:$DC$1048576,MATCH($A464,'Hoja de Trabajo para listado'!$CD$155:$CD$1048576,0),MATCH((CUADRO!M$5&amp;$E464),'Hoja de Trabajo para listado'!$CD$151:$DC$151,0)),0)</f>
        <v>0</v>
      </c>
      <c r="N464" s="243">
        <f ca="1">+IFERROR(INDEX('Hoja de Trabajo para listado'!$A$155:$Z$1048576,MATCH($A464,'Hoja de Trabajo para listado'!$A$155:$A$1048576,0),MATCH((CUADRO!N$5&amp;$E464),'Hoja de Trabajo para listado'!$A$151:$Z$151,0)),0)+IFERROR(INDEX('Hoja de Trabajo para listado'!$AB$155:$BA$1048576,MATCH($A464,'Hoja de Trabajo para listado'!$AB$155:$AB$1048576,0),MATCH((CUADRO!N$5&amp;$E464),'Hoja de Trabajo para listado'!$AB$151:$BA$151,0)),0)+IFERROR(INDEX('Hoja de Trabajo para listado'!$BC$155:$CB$1048576,MATCH($A464,'Hoja de Trabajo para listado'!$BC$155:$BC$1048576,0),MATCH((CUADRO!N$5&amp;$E464),'Hoja de Trabajo para listado'!$BC$151:$CB$151,0)),0)+IFERROR(INDEX('Hoja de Trabajo para listado'!$DE$153:$DG$274,MATCH($A464,'Hoja de Trabajo para listado'!$DE$153:$DE$1048576,0),MATCH((CUADRO!N$5&amp;$E464),'Hoja de Trabajo para listado'!$DE$151:$DG$151,0)),0)+IFERROR(INDEX('Hoja de Trabajo para listado'!$CD$155:$DC$1048576,MATCH($A464,'Hoja de Trabajo para listado'!$CD$155:$CD$1048576,0),MATCH((CUADRO!N$5&amp;$E464),'Hoja de Trabajo para listado'!$CD$151:$DC$151,0)),0)</f>
        <v>0</v>
      </c>
      <c r="O464" s="243">
        <f ca="1">+IFERROR(INDEX('Hoja de Trabajo para listado'!$A$155:$Z$1048576,MATCH($A464,'Hoja de Trabajo para listado'!$A$155:$A$1048576,0),MATCH((CUADRO!O$5&amp;$E464),'Hoja de Trabajo para listado'!$A$151:$Z$151,0)),0)+IFERROR(INDEX('Hoja de Trabajo para listado'!$AB$155:$BA$1048576,MATCH($A464,'Hoja de Trabajo para listado'!$AB$155:$AB$1048576,0),MATCH((CUADRO!O$5&amp;$E464),'Hoja de Trabajo para listado'!$AB$151:$BA$151,0)),0)+IFERROR(INDEX('Hoja de Trabajo para listado'!$BC$155:$CB$1048576,MATCH($A464,'Hoja de Trabajo para listado'!$BC$155:$BC$1048576,0),MATCH((CUADRO!O$5&amp;$E464),'Hoja de Trabajo para listado'!$BC$151:$CB$151,0)),0)+IFERROR(INDEX('Hoja de Trabajo para listado'!$DE$153:$DG$274,MATCH($A464,'Hoja de Trabajo para listado'!$DE$153:$DE$1048576,0),MATCH((CUADRO!O$5&amp;$E464),'Hoja de Trabajo para listado'!$DE$151:$DG$151,0)),0)+IFERROR(INDEX('Hoja de Trabajo para listado'!$CD$155:$DC$1048576,MATCH($A464,'Hoja de Trabajo para listado'!$CD$155:$CD$1048576,0),MATCH((CUADRO!O$5&amp;$E464),'Hoja de Trabajo para listado'!$CD$151:$DC$151,0)),0)</f>
        <v>0</v>
      </c>
      <c r="P464" s="243">
        <f ca="1">+IFERROR(INDEX('Hoja de Trabajo para listado'!$A$155:$Z$1048576,MATCH($A464,'Hoja de Trabajo para listado'!$A$155:$A$1048576,0),MATCH((CUADRO!P$5&amp;$E464),'Hoja de Trabajo para listado'!$A$151:$Z$151,0)),0)+IFERROR(INDEX('Hoja de Trabajo para listado'!$AB$155:$BA$1048576,MATCH($A464,'Hoja de Trabajo para listado'!$AB$155:$AB$1048576,0),MATCH((CUADRO!P$5&amp;$E464),'Hoja de Trabajo para listado'!$AB$151:$BA$151,0)),0)+IFERROR(INDEX('Hoja de Trabajo para listado'!$BC$155:$CB$1048576,MATCH($A464,'Hoja de Trabajo para listado'!$BC$155:$BC$1048576,0),MATCH((CUADRO!P$5&amp;$E464),'Hoja de Trabajo para listado'!$BC$151:$CB$151,0)),0)+IFERROR(INDEX('Hoja de Trabajo para listado'!$DE$153:$DG$274,MATCH($A464,'Hoja de Trabajo para listado'!$DE$153:$DE$1048576,0),MATCH((CUADRO!P$5&amp;$E464),'Hoja de Trabajo para listado'!$DE$151:$DG$151,0)),0)+IFERROR(INDEX('Hoja de Trabajo para listado'!$CD$155:$DC$1048576,MATCH($A464,'Hoja de Trabajo para listado'!$CD$155:$CD$1048576,0),MATCH((CUADRO!P$5&amp;$E464),'Hoja de Trabajo para listado'!$CD$151:$DC$151,0)),0)</f>
        <v>0</v>
      </c>
      <c r="Q464" s="243">
        <f ca="1">+IFERROR(INDEX('Hoja de Trabajo para listado'!$A$155:$Z$1048576,MATCH($A464,'Hoja de Trabajo para listado'!$A$155:$A$1048576,0),MATCH((CUADRO!Q$5&amp;$E464),'Hoja de Trabajo para listado'!$A$151:$Z$151,0)),0)+IFERROR(INDEX('Hoja de Trabajo para listado'!$AB$155:$BA$1048576,MATCH($A464,'Hoja de Trabajo para listado'!$AB$155:$AB$1048576,0),MATCH((CUADRO!Q$5&amp;$E464),'Hoja de Trabajo para listado'!$AB$151:$BA$151,0)),0)+IFERROR(INDEX('Hoja de Trabajo para listado'!$BC$155:$CB$1048576,MATCH($A464,'Hoja de Trabajo para listado'!$BC$155:$BC$1048576,0),MATCH((CUADRO!Q$5&amp;$E464),'Hoja de Trabajo para listado'!$BC$151:$CB$151,0)),0)+IFERROR(INDEX('Hoja de Trabajo para listado'!$DE$153:$DG$274,MATCH($A464,'Hoja de Trabajo para listado'!$DE$153:$DE$1048576,0),MATCH((CUADRO!Q$5&amp;$E464),'Hoja de Trabajo para listado'!$DE$151:$DG$151,0)),0)+IFERROR(INDEX('Hoja de Trabajo para listado'!$CD$155:$DC$1048576,MATCH($A464,'Hoja de Trabajo para listado'!$CD$155:$CD$1048576,0),MATCH((CUADRO!Q$5&amp;$E464),'Hoja de Trabajo para listado'!$CD$151:$DC$151,0)),0)</f>
        <v>0</v>
      </c>
      <c r="R464" s="243">
        <f t="shared" ca="1" si="17"/>
        <v>0</v>
      </c>
      <c r="S464" s="249"/>
      <c r="T464" s="243">
        <f ca="1">+T465</f>
        <v>0</v>
      </c>
      <c r="U464" s="242">
        <f t="shared" si="18"/>
        <v>1</v>
      </c>
      <c r="V464" s="333" t="str">
        <f>+VLOOKUP(A464,bd_lista!$A$3:$E$590,5,FALSE)</f>
        <v>Gobiernos Autonomos Municipales</v>
      </c>
      <c r="W464" s="383" t="str">
        <f>+V464</f>
        <v>Gobiernos Autonomos Municipales</v>
      </c>
      <c r="X464" s="242">
        <f>+VLOOKUP(A464,[3]Sheet1!$A$13:$D$744,4,FALSE)</f>
        <v>0</v>
      </c>
      <c r="Y464" s="242" t="e">
        <f>+VLOOKUP(X464,bd_lista!$A$3:$C$590,3,FALSE)</f>
        <v>#N/A</v>
      </c>
      <c r="Z464" s="294">
        <f>+X464</f>
        <v>0</v>
      </c>
      <c r="AA464" s="295" t="e">
        <f>+Y464</f>
        <v>#N/A</v>
      </c>
    </row>
    <row r="465" spans="1:27" customFormat="1" ht="15" hidden="1" customHeight="1">
      <c r="A465" s="32">
        <v>1114</v>
      </c>
      <c r="B465" s="389"/>
      <c r="C465" s="247" t="str">
        <f>+VLOOKUP(A465,bd_lista!$A$3:$C$590,3,FALSE)</f>
        <v>Gobierno Autónomo Municipal de El Villar</v>
      </c>
      <c r="D465" s="386"/>
      <c r="E465" s="244" t="s">
        <v>1305</v>
      </c>
      <c r="F465" s="243">
        <f ca="1">+IFERROR(INDEX('Hoja de Trabajo para listado'!$A$155:$Z$1048576,MATCH($A465,'Hoja de Trabajo para listado'!$A$155:$A$1048576,0),MATCH((CUADRO!F$5&amp;$E465),'Hoja de Trabajo para listado'!$A$151:$Z$151,0)),0)+IFERROR(INDEX('Hoja de Trabajo para listado'!$AB$155:$BA$1048576,MATCH($A465,'Hoja de Trabajo para listado'!$AB$155:$AB$1048576,0),MATCH((CUADRO!F$5&amp;$E465),'Hoja de Trabajo para listado'!$AB$151:$BA$151,0)),0)+IFERROR(INDEX('Hoja de Trabajo para listado'!$BC$155:$CB$1048576,MATCH($A465,'Hoja de Trabajo para listado'!$BC$155:$BC$1048576,0),MATCH((CUADRO!F$5&amp;$E465),'Hoja de Trabajo para listado'!$BC$151:$CB$151,0)),0)+IFERROR(INDEX('Hoja de Trabajo para listado'!$DE$153:$DG$274,MATCH($A465,'Hoja de Trabajo para listado'!$DE$153:$DE$1048576,0),MATCH((CUADRO!F$5&amp;$E465),'Hoja de Trabajo para listado'!$DE$151:$DG$151,0)),0)+IFERROR(INDEX('Hoja de Trabajo para listado'!$CD$155:$DC$1048576,MATCH($A465,'Hoja de Trabajo para listado'!$CD$155:$CD$1048576,0),MATCH((CUADRO!F$5&amp;$E465),'Hoja de Trabajo para listado'!$CD$151:$DC$151,0)),0)</f>
        <v>0</v>
      </c>
      <c r="G465" s="243">
        <f ca="1">+IFERROR(INDEX('Hoja de Trabajo para listado'!$A$155:$Z$1048576,MATCH($A465,'Hoja de Trabajo para listado'!$A$155:$A$1048576,0),MATCH((CUADRO!G$5&amp;$E465),'Hoja de Trabajo para listado'!$A$151:$Z$151,0)),0)+IFERROR(INDEX('Hoja de Trabajo para listado'!$AB$155:$BA$1048576,MATCH($A465,'Hoja de Trabajo para listado'!$AB$155:$AB$1048576,0),MATCH((CUADRO!G$5&amp;$E465),'Hoja de Trabajo para listado'!$AB$151:$BA$151,0)),0)+IFERROR(INDEX('Hoja de Trabajo para listado'!$BC$155:$CB$1048576,MATCH($A465,'Hoja de Trabajo para listado'!$BC$155:$BC$1048576,0),MATCH((CUADRO!G$5&amp;$E465),'Hoja de Trabajo para listado'!$BC$151:$CB$151,0)),0)+IFERROR(INDEX('Hoja de Trabajo para listado'!$DE$153:$DG$274,MATCH($A465,'Hoja de Trabajo para listado'!$DE$153:$DE$1048576,0),MATCH((CUADRO!G$5&amp;$E465),'Hoja de Trabajo para listado'!$DE$151:$DG$151,0)),0)+IFERROR(INDEX('Hoja de Trabajo para listado'!$CD$155:$DC$1048576,MATCH($A465,'Hoja de Trabajo para listado'!$CD$155:$CD$1048576,0),MATCH((CUADRO!G$5&amp;$E465),'Hoja de Trabajo para listado'!$CD$151:$DC$151,0)),0)</f>
        <v>0</v>
      </c>
      <c r="H465" s="243">
        <f ca="1">+IFERROR(INDEX('Hoja de Trabajo para listado'!$A$155:$Z$1048576,MATCH($A465,'Hoja de Trabajo para listado'!$A$155:$A$1048576,0),MATCH((CUADRO!H$5&amp;$E465),'Hoja de Trabajo para listado'!$A$151:$Z$151,0)),0)+IFERROR(INDEX('Hoja de Trabajo para listado'!$AB$155:$BA$1048576,MATCH($A465,'Hoja de Trabajo para listado'!$AB$155:$AB$1048576,0),MATCH((CUADRO!H$5&amp;$E465),'Hoja de Trabajo para listado'!$AB$151:$BA$151,0)),0)+IFERROR(INDEX('Hoja de Trabajo para listado'!$BC$155:$CB$1048576,MATCH($A465,'Hoja de Trabajo para listado'!$BC$155:$BC$1048576,0),MATCH((CUADRO!H$5&amp;$E465),'Hoja de Trabajo para listado'!$BC$151:$CB$151,0)),0)+IFERROR(INDEX('Hoja de Trabajo para listado'!$DE$153:$DG$274,MATCH($A465,'Hoja de Trabajo para listado'!$DE$153:$DE$1048576,0),MATCH((CUADRO!H$5&amp;$E465),'Hoja de Trabajo para listado'!$DE$151:$DG$151,0)),0)+IFERROR(INDEX('Hoja de Trabajo para listado'!$CD$155:$DC$1048576,MATCH($A465,'Hoja de Trabajo para listado'!$CD$155:$CD$1048576,0),MATCH((CUADRO!H$5&amp;$E465),'Hoja de Trabajo para listado'!$CD$151:$DC$151,0)),0)</f>
        <v>0</v>
      </c>
      <c r="I465" s="243">
        <f ca="1">+IFERROR(INDEX('Hoja de Trabajo para listado'!$A$155:$Z$1048576,MATCH($A465,'Hoja de Trabajo para listado'!$A$155:$A$1048576,0),MATCH((CUADRO!I$5&amp;$E465),'Hoja de Trabajo para listado'!$A$151:$Z$151,0)),0)+IFERROR(INDEX('Hoja de Trabajo para listado'!$AB$155:$BA$1048576,MATCH($A465,'Hoja de Trabajo para listado'!$AB$155:$AB$1048576,0),MATCH((CUADRO!I$5&amp;$E465),'Hoja de Trabajo para listado'!$AB$151:$BA$151,0)),0)+IFERROR(INDEX('Hoja de Trabajo para listado'!$BC$155:$CB$1048576,MATCH($A465,'Hoja de Trabajo para listado'!$BC$155:$BC$1048576,0),MATCH((CUADRO!I$5&amp;$E465),'Hoja de Trabajo para listado'!$BC$151:$CB$151,0)),0)+IFERROR(INDEX('Hoja de Trabajo para listado'!$DE$153:$DG$274,MATCH($A465,'Hoja de Trabajo para listado'!$DE$153:$DE$1048576,0),MATCH((CUADRO!I$5&amp;$E465),'Hoja de Trabajo para listado'!$DE$151:$DG$151,0)),0)+IFERROR(INDEX('Hoja de Trabajo para listado'!$CD$155:$DC$1048576,MATCH($A465,'Hoja de Trabajo para listado'!$CD$155:$CD$1048576,0),MATCH((CUADRO!I$5&amp;$E465),'Hoja de Trabajo para listado'!$CD$151:$DC$151,0)),0)</f>
        <v>0</v>
      </c>
      <c r="J465" s="243">
        <f ca="1">+IFERROR(INDEX('Hoja de Trabajo para listado'!$A$155:$Z$1048576,MATCH($A465,'Hoja de Trabajo para listado'!$A$155:$A$1048576,0),MATCH((CUADRO!J$5&amp;$E465),'Hoja de Trabajo para listado'!$A$151:$Z$151,0)),0)+IFERROR(INDEX('Hoja de Trabajo para listado'!$AB$155:$BA$1048576,MATCH($A465,'Hoja de Trabajo para listado'!$AB$155:$AB$1048576,0),MATCH((CUADRO!J$5&amp;$E465),'Hoja de Trabajo para listado'!$AB$151:$BA$151,0)),0)+IFERROR(INDEX('Hoja de Trabajo para listado'!$BC$155:$CB$1048576,MATCH($A465,'Hoja de Trabajo para listado'!$BC$155:$BC$1048576,0),MATCH((CUADRO!J$5&amp;$E465),'Hoja de Trabajo para listado'!$BC$151:$CB$151,0)),0)+IFERROR(INDEX('Hoja de Trabajo para listado'!$DE$153:$DG$274,MATCH($A465,'Hoja de Trabajo para listado'!$DE$153:$DE$1048576,0),MATCH((CUADRO!J$5&amp;$E465),'Hoja de Trabajo para listado'!$DE$151:$DG$151,0)),0)+IFERROR(INDEX('Hoja de Trabajo para listado'!$CD$155:$DC$1048576,MATCH($A465,'Hoja de Trabajo para listado'!$CD$155:$CD$1048576,0),MATCH((CUADRO!J$5&amp;$E465),'Hoja de Trabajo para listado'!$CD$151:$DC$151,0)),0)</f>
        <v>0</v>
      </c>
      <c r="K465" s="243">
        <f ca="1">+IFERROR(INDEX('Hoja de Trabajo para listado'!$A$155:$Z$1048576,MATCH($A465,'Hoja de Trabajo para listado'!$A$155:$A$1048576,0),MATCH((CUADRO!K$5&amp;$E465),'Hoja de Trabajo para listado'!$A$151:$Z$151,0)),0)+IFERROR(INDEX('Hoja de Trabajo para listado'!$AB$155:$BA$1048576,MATCH($A465,'Hoja de Trabajo para listado'!$AB$155:$AB$1048576,0),MATCH((CUADRO!K$5&amp;$E465),'Hoja de Trabajo para listado'!$AB$151:$BA$151,0)),0)+IFERROR(INDEX('Hoja de Trabajo para listado'!$BC$155:$CB$1048576,MATCH($A465,'Hoja de Trabajo para listado'!$BC$155:$BC$1048576,0),MATCH((CUADRO!K$5&amp;$E465),'Hoja de Trabajo para listado'!$BC$151:$CB$151,0)),0)+IFERROR(INDEX('Hoja de Trabajo para listado'!$DE$153:$DG$274,MATCH($A465,'Hoja de Trabajo para listado'!$DE$153:$DE$1048576,0),MATCH((CUADRO!K$5&amp;$E465),'Hoja de Trabajo para listado'!$DE$151:$DG$151,0)),0)+IFERROR(INDEX('Hoja de Trabajo para listado'!$CD$155:$DC$1048576,MATCH($A465,'Hoja de Trabajo para listado'!$CD$155:$CD$1048576,0),MATCH((CUADRO!K$5&amp;$E465),'Hoja de Trabajo para listado'!$CD$151:$DC$151,0)),0)</f>
        <v>0</v>
      </c>
      <c r="L465" s="243">
        <f ca="1">+IFERROR(INDEX('Hoja de Trabajo para listado'!$A$155:$Z$1048576,MATCH($A465,'Hoja de Trabajo para listado'!$A$155:$A$1048576,0),MATCH((CUADRO!L$5&amp;$E465),'Hoja de Trabajo para listado'!$A$151:$Z$151,0)),0)+IFERROR(INDEX('Hoja de Trabajo para listado'!$AB$155:$BA$1048576,MATCH($A465,'Hoja de Trabajo para listado'!$AB$155:$AB$1048576,0),MATCH((CUADRO!L$5&amp;$E465),'Hoja de Trabajo para listado'!$AB$151:$BA$151,0)),0)+IFERROR(INDEX('Hoja de Trabajo para listado'!$BC$155:$CB$1048576,MATCH($A465,'Hoja de Trabajo para listado'!$BC$155:$BC$1048576,0),MATCH((CUADRO!L$5&amp;$E465),'Hoja de Trabajo para listado'!$BC$151:$CB$151,0)),0)+IFERROR(INDEX('Hoja de Trabajo para listado'!$DE$153:$DG$274,MATCH($A465,'Hoja de Trabajo para listado'!$DE$153:$DE$1048576,0),MATCH((CUADRO!L$5&amp;$E465),'Hoja de Trabajo para listado'!$DE$151:$DG$151,0)),0)+IFERROR(INDEX('Hoja de Trabajo para listado'!$CD$155:$DC$1048576,MATCH($A465,'Hoja de Trabajo para listado'!$CD$155:$CD$1048576,0),MATCH((CUADRO!L$5&amp;$E465),'Hoja de Trabajo para listado'!$CD$151:$DC$151,0)),0)</f>
        <v>0</v>
      </c>
      <c r="M465" s="243">
        <f ca="1">+IFERROR(INDEX('Hoja de Trabajo para listado'!$A$155:$Z$1048576,MATCH($A465,'Hoja de Trabajo para listado'!$A$155:$A$1048576,0),MATCH((CUADRO!M$5&amp;$E465),'Hoja de Trabajo para listado'!$A$151:$Z$151,0)),0)+IFERROR(INDEX('Hoja de Trabajo para listado'!$AB$155:$BA$1048576,MATCH($A465,'Hoja de Trabajo para listado'!$AB$155:$AB$1048576,0),MATCH((CUADRO!M$5&amp;$E465),'Hoja de Trabajo para listado'!$AB$151:$BA$151,0)),0)+IFERROR(INDEX('Hoja de Trabajo para listado'!$BC$155:$CB$1048576,MATCH($A465,'Hoja de Trabajo para listado'!$BC$155:$BC$1048576,0),MATCH((CUADRO!M$5&amp;$E465),'Hoja de Trabajo para listado'!$BC$151:$CB$151,0)),0)+IFERROR(INDEX('Hoja de Trabajo para listado'!$DE$153:$DG$274,MATCH($A465,'Hoja de Trabajo para listado'!$DE$153:$DE$1048576,0),MATCH((CUADRO!M$5&amp;$E465),'Hoja de Trabajo para listado'!$DE$151:$DG$151,0)),0)+IFERROR(INDEX('Hoja de Trabajo para listado'!$CD$155:$DC$1048576,MATCH($A465,'Hoja de Trabajo para listado'!$CD$155:$CD$1048576,0),MATCH((CUADRO!M$5&amp;$E465),'Hoja de Trabajo para listado'!$CD$151:$DC$151,0)),0)</f>
        <v>0</v>
      </c>
      <c r="N465" s="243">
        <f ca="1">+IFERROR(INDEX('Hoja de Trabajo para listado'!$A$155:$Z$1048576,MATCH($A465,'Hoja de Trabajo para listado'!$A$155:$A$1048576,0),MATCH((CUADRO!N$5&amp;$E465),'Hoja de Trabajo para listado'!$A$151:$Z$151,0)),0)+IFERROR(INDEX('Hoja de Trabajo para listado'!$AB$155:$BA$1048576,MATCH($A465,'Hoja de Trabajo para listado'!$AB$155:$AB$1048576,0),MATCH((CUADRO!N$5&amp;$E465),'Hoja de Trabajo para listado'!$AB$151:$BA$151,0)),0)+IFERROR(INDEX('Hoja de Trabajo para listado'!$BC$155:$CB$1048576,MATCH($A465,'Hoja de Trabajo para listado'!$BC$155:$BC$1048576,0),MATCH((CUADRO!N$5&amp;$E465),'Hoja de Trabajo para listado'!$BC$151:$CB$151,0)),0)+IFERROR(INDEX('Hoja de Trabajo para listado'!$DE$153:$DG$274,MATCH($A465,'Hoja de Trabajo para listado'!$DE$153:$DE$1048576,0),MATCH((CUADRO!N$5&amp;$E465),'Hoja de Trabajo para listado'!$DE$151:$DG$151,0)),0)+IFERROR(INDEX('Hoja de Trabajo para listado'!$CD$155:$DC$1048576,MATCH($A465,'Hoja de Trabajo para listado'!$CD$155:$CD$1048576,0),MATCH((CUADRO!N$5&amp;$E465),'Hoja de Trabajo para listado'!$CD$151:$DC$151,0)),0)</f>
        <v>0</v>
      </c>
      <c r="O465" s="243">
        <f ca="1">+IFERROR(INDEX('Hoja de Trabajo para listado'!$A$155:$Z$1048576,MATCH($A465,'Hoja de Trabajo para listado'!$A$155:$A$1048576,0),MATCH((CUADRO!O$5&amp;$E465),'Hoja de Trabajo para listado'!$A$151:$Z$151,0)),0)+IFERROR(INDEX('Hoja de Trabajo para listado'!$AB$155:$BA$1048576,MATCH($A465,'Hoja de Trabajo para listado'!$AB$155:$AB$1048576,0),MATCH((CUADRO!O$5&amp;$E465),'Hoja de Trabajo para listado'!$AB$151:$BA$151,0)),0)+IFERROR(INDEX('Hoja de Trabajo para listado'!$BC$155:$CB$1048576,MATCH($A465,'Hoja de Trabajo para listado'!$BC$155:$BC$1048576,0),MATCH((CUADRO!O$5&amp;$E465),'Hoja de Trabajo para listado'!$BC$151:$CB$151,0)),0)+IFERROR(INDEX('Hoja de Trabajo para listado'!$DE$153:$DG$274,MATCH($A465,'Hoja de Trabajo para listado'!$DE$153:$DE$1048576,0),MATCH((CUADRO!O$5&amp;$E465),'Hoja de Trabajo para listado'!$DE$151:$DG$151,0)),0)+IFERROR(INDEX('Hoja de Trabajo para listado'!$CD$155:$DC$1048576,MATCH($A465,'Hoja de Trabajo para listado'!$CD$155:$CD$1048576,0),MATCH((CUADRO!O$5&amp;$E465),'Hoja de Trabajo para listado'!$CD$151:$DC$151,0)),0)</f>
        <v>0</v>
      </c>
      <c r="P465" s="243">
        <f ca="1">+IFERROR(INDEX('Hoja de Trabajo para listado'!$A$155:$Z$1048576,MATCH($A465,'Hoja de Trabajo para listado'!$A$155:$A$1048576,0),MATCH((CUADRO!P$5&amp;$E465),'Hoja de Trabajo para listado'!$A$151:$Z$151,0)),0)+IFERROR(INDEX('Hoja de Trabajo para listado'!$AB$155:$BA$1048576,MATCH($A465,'Hoja de Trabajo para listado'!$AB$155:$AB$1048576,0),MATCH((CUADRO!P$5&amp;$E465),'Hoja de Trabajo para listado'!$AB$151:$BA$151,0)),0)+IFERROR(INDEX('Hoja de Trabajo para listado'!$BC$155:$CB$1048576,MATCH($A465,'Hoja de Trabajo para listado'!$BC$155:$BC$1048576,0),MATCH((CUADRO!P$5&amp;$E465),'Hoja de Trabajo para listado'!$BC$151:$CB$151,0)),0)+IFERROR(INDEX('Hoja de Trabajo para listado'!$DE$153:$DG$274,MATCH($A465,'Hoja de Trabajo para listado'!$DE$153:$DE$1048576,0),MATCH((CUADRO!P$5&amp;$E465),'Hoja de Trabajo para listado'!$DE$151:$DG$151,0)),0)+IFERROR(INDEX('Hoja de Trabajo para listado'!$CD$155:$DC$1048576,MATCH($A465,'Hoja de Trabajo para listado'!$CD$155:$CD$1048576,0),MATCH((CUADRO!P$5&amp;$E465),'Hoja de Trabajo para listado'!$CD$151:$DC$151,0)),0)</f>
        <v>0</v>
      </c>
      <c r="Q465" s="243">
        <f ca="1">+IFERROR(INDEX('Hoja de Trabajo para listado'!$A$155:$Z$1048576,MATCH($A465,'Hoja de Trabajo para listado'!$A$155:$A$1048576,0),MATCH((CUADRO!Q$5&amp;$E465),'Hoja de Trabajo para listado'!$A$151:$Z$151,0)),0)+IFERROR(INDEX('Hoja de Trabajo para listado'!$AB$155:$BA$1048576,MATCH($A465,'Hoja de Trabajo para listado'!$AB$155:$AB$1048576,0),MATCH((CUADRO!Q$5&amp;$E465),'Hoja de Trabajo para listado'!$AB$151:$BA$151,0)),0)+IFERROR(INDEX('Hoja de Trabajo para listado'!$BC$155:$CB$1048576,MATCH($A465,'Hoja de Trabajo para listado'!$BC$155:$BC$1048576,0),MATCH((CUADRO!Q$5&amp;$E465),'Hoja de Trabajo para listado'!$BC$151:$CB$151,0)),0)+IFERROR(INDEX('Hoja de Trabajo para listado'!$DE$153:$DG$274,MATCH($A465,'Hoja de Trabajo para listado'!$DE$153:$DE$1048576,0),MATCH((CUADRO!Q$5&amp;$E465),'Hoja de Trabajo para listado'!$DE$151:$DG$151,0)),0)+IFERROR(INDEX('Hoja de Trabajo para listado'!$CD$155:$DC$1048576,MATCH($A465,'Hoja de Trabajo para listado'!$CD$155:$CD$1048576,0),MATCH((CUADRO!Q$5&amp;$E465),'Hoja de Trabajo para listado'!$CD$151:$DC$151,0)),0)</f>
        <v>0</v>
      </c>
      <c r="R465" s="243">
        <f t="shared" ca="1" si="17"/>
        <v>0</v>
      </c>
      <c r="S465" s="249">
        <f ca="1">+R464+R465</f>
        <v>0</v>
      </c>
      <c r="T465" s="243">
        <f ca="1">+S465</f>
        <v>0</v>
      </c>
      <c r="U465" s="242">
        <f t="shared" si="18"/>
        <v>2</v>
      </c>
      <c r="V465" s="333" t="str">
        <f>+VLOOKUP(A465,bd_lista!$A$3:$E$590,5,FALSE)</f>
        <v>Gobiernos Autonomos Municipales</v>
      </c>
      <c r="W465" s="384"/>
      <c r="X465" s="242">
        <f>+VLOOKUP(A465,[3]Sheet1!$A$13:$D$744,4,FALSE)</f>
        <v>0</v>
      </c>
      <c r="Y465" s="242" t="e">
        <f>+VLOOKUP(X465,bd_lista!$A$3:$C$590,3,FALSE)</f>
        <v>#N/A</v>
      </c>
      <c r="Z465" s="292"/>
      <c r="AA465" s="293"/>
    </row>
    <row r="466" spans="1:27" customFormat="1" ht="15" hidden="1" customHeight="1">
      <c r="A466" s="32">
        <v>1115</v>
      </c>
      <c r="B466" s="388">
        <f>+A466</f>
        <v>1115</v>
      </c>
      <c r="C466" s="247" t="str">
        <f>+VLOOKUP(A466,bd_lista!$A$3:$C$590,3,FALSE)</f>
        <v>Gobierno Autónomo Municipal de Monteagudo</v>
      </c>
      <c r="D466" s="385" t="str">
        <f>+C466</f>
        <v>Gobierno Autónomo Municipal de Monteagudo</v>
      </c>
      <c r="E466" s="242" t="s">
        <v>1304</v>
      </c>
      <c r="F466" s="243">
        <f ca="1">+IFERROR(INDEX('Hoja de Trabajo para listado'!$A$155:$Z$1048576,MATCH($A466,'Hoja de Trabajo para listado'!$A$155:$A$1048576,0),MATCH((CUADRO!F$5&amp;$E466),'Hoja de Trabajo para listado'!$A$151:$Z$151,0)),0)+IFERROR(INDEX('Hoja de Trabajo para listado'!$AB$155:$BA$1048576,MATCH($A466,'Hoja de Trabajo para listado'!$AB$155:$AB$1048576,0),MATCH((CUADRO!F$5&amp;$E466),'Hoja de Trabajo para listado'!$AB$151:$BA$151,0)),0)+IFERROR(INDEX('Hoja de Trabajo para listado'!$BC$155:$CB$1048576,MATCH($A466,'Hoja de Trabajo para listado'!$BC$155:$BC$1048576,0),MATCH((CUADRO!F$5&amp;$E466),'Hoja de Trabajo para listado'!$BC$151:$CB$151,0)),0)+IFERROR(INDEX('Hoja de Trabajo para listado'!$DE$153:$DG$274,MATCH($A466,'Hoja de Trabajo para listado'!$DE$153:$DE$1048576,0),MATCH((CUADRO!F$5&amp;$E466),'Hoja de Trabajo para listado'!$DE$151:$DG$151,0)),0)+IFERROR(INDEX('Hoja de Trabajo para listado'!$CD$155:$DC$1048576,MATCH($A466,'Hoja de Trabajo para listado'!$CD$155:$CD$1048576,0),MATCH((CUADRO!F$5&amp;$E466),'Hoja de Trabajo para listado'!$CD$151:$DC$151,0)),0)</f>
        <v>0</v>
      </c>
      <c r="G466" s="243">
        <f ca="1">+IFERROR(INDEX('Hoja de Trabajo para listado'!$A$155:$Z$1048576,MATCH($A466,'Hoja de Trabajo para listado'!$A$155:$A$1048576,0),MATCH((CUADRO!G$5&amp;$E466),'Hoja de Trabajo para listado'!$A$151:$Z$151,0)),0)+IFERROR(INDEX('Hoja de Trabajo para listado'!$AB$155:$BA$1048576,MATCH($A466,'Hoja de Trabajo para listado'!$AB$155:$AB$1048576,0),MATCH((CUADRO!G$5&amp;$E466),'Hoja de Trabajo para listado'!$AB$151:$BA$151,0)),0)+IFERROR(INDEX('Hoja de Trabajo para listado'!$BC$155:$CB$1048576,MATCH($A466,'Hoja de Trabajo para listado'!$BC$155:$BC$1048576,0),MATCH((CUADRO!G$5&amp;$E466),'Hoja de Trabajo para listado'!$BC$151:$CB$151,0)),0)+IFERROR(INDEX('Hoja de Trabajo para listado'!$DE$153:$DG$274,MATCH($A466,'Hoja de Trabajo para listado'!$DE$153:$DE$1048576,0),MATCH((CUADRO!G$5&amp;$E466),'Hoja de Trabajo para listado'!$DE$151:$DG$151,0)),0)+IFERROR(INDEX('Hoja de Trabajo para listado'!$CD$155:$DC$1048576,MATCH($A466,'Hoja de Trabajo para listado'!$CD$155:$CD$1048576,0),MATCH((CUADRO!G$5&amp;$E466),'Hoja de Trabajo para listado'!$CD$151:$DC$151,0)),0)</f>
        <v>0</v>
      </c>
      <c r="H466" s="243">
        <f ca="1">+IFERROR(INDEX('Hoja de Trabajo para listado'!$A$155:$Z$1048576,MATCH($A466,'Hoja de Trabajo para listado'!$A$155:$A$1048576,0),MATCH((CUADRO!H$5&amp;$E466),'Hoja de Trabajo para listado'!$A$151:$Z$151,0)),0)+IFERROR(INDEX('Hoja de Trabajo para listado'!$AB$155:$BA$1048576,MATCH($A466,'Hoja de Trabajo para listado'!$AB$155:$AB$1048576,0),MATCH((CUADRO!H$5&amp;$E466),'Hoja de Trabajo para listado'!$AB$151:$BA$151,0)),0)+IFERROR(INDEX('Hoja de Trabajo para listado'!$BC$155:$CB$1048576,MATCH($A466,'Hoja de Trabajo para listado'!$BC$155:$BC$1048576,0),MATCH((CUADRO!H$5&amp;$E466),'Hoja de Trabajo para listado'!$BC$151:$CB$151,0)),0)+IFERROR(INDEX('Hoja de Trabajo para listado'!$DE$153:$DG$274,MATCH($A466,'Hoja de Trabajo para listado'!$DE$153:$DE$1048576,0),MATCH((CUADRO!H$5&amp;$E466),'Hoja de Trabajo para listado'!$DE$151:$DG$151,0)),0)+IFERROR(INDEX('Hoja de Trabajo para listado'!$CD$155:$DC$1048576,MATCH($A466,'Hoja de Trabajo para listado'!$CD$155:$CD$1048576,0),MATCH((CUADRO!H$5&amp;$E466),'Hoja de Trabajo para listado'!$CD$151:$DC$151,0)),0)</f>
        <v>0</v>
      </c>
      <c r="I466" s="243">
        <f ca="1">+IFERROR(INDEX('Hoja de Trabajo para listado'!$A$155:$Z$1048576,MATCH($A466,'Hoja de Trabajo para listado'!$A$155:$A$1048576,0),MATCH((CUADRO!I$5&amp;$E466),'Hoja de Trabajo para listado'!$A$151:$Z$151,0)),0)+IFERROR(INDEX('Hoja de Trabajo para listado'!$AB$155:$BA$1048576,MATCH($A466,'Hoja de Trabajo para listado'!$AB$155:$AB$1048576,0),MATCH((CUADRO!I$5&amp;$E466),'Hoja de Trabajo para listado'!$AB$151:$BA$151,0)),0)+IFERROR(INDEX('Hoja de Trabajo para listado'!$BC$155:$CB$1048576,MATCH($A466,'Hoja de Trabajo para listado'!$BC$155:$BC$1048576,0),MATCH((CUADRO!I$5&amp;$E466),'Hoja de Trabajo para listado'!$BC$151:$CB$151,0)),0)+IFERROR(INDEX('Hoja de Trabajo para listado'!$DE$153:$DG$274,MATCH($A466,'Hoja de Trabajo para listado'!$DE$153:$DE$1048576,0),MATCH((CUADRO!I$5&amp;$E466),'Hoja de Trabajo para listado'!$DE$151:$DG$151,0)),0)+IFERROR(INDEX('Hoja de Trabajo para listado'!$CD$155:$DC$1048576,MATCH($A466,'Hoja de Trabajo para listado'!$CD$155:$CD$1048576,0),MATCH((CUADRO!I$5&amp;$E466),'Hoja de Trabajo para listado'!$CD$151:$DC$151,0)),0)</f>
        <v>0</v>
      </c>
      <c r="J466" s="243">
        <f ca="1">+IFERROR(INDEX('Hoja de Trabajo para listado'!$A$155:$Z$1048576,MATCH($A466,'Hoja de Trabajo para listado'!$A$155:$A$1048576,0),MATCH((CUADRO!J$5&amp;$E466),'Hoja de Trabajo para listado'!$A$151:$Z$151,0)),0)+IFERROR(INDEX('Hoja de Trabajo para listado'!$AB$155:$BA$1048576,MATCH($A466,'Hoja de Trabajo para listado'!$AB$155:$AB$1048576,0),MATCH((CUADRO!J$5&amp;$E466),'Hoja de Trabajo para listado'!$AB$151:$BA$151,0)),0)+IFERROR(INDEX('Hoja de Trabajo para listado'!$BC$155:$CB$1048576,MATCH($A466,'Hoja de Trabajo para listado'!$BC$155:$BC$1048576,0),MATCH((CUADRO!J$5&amp;$E466),'Hoja de Trabajo para listado'!$BC$151:$CB$151,0)),0)+IFERROR(INDEX('Hoja de Trabajo para listado'!$DE$153:$DG$274,MATCH($A466,'Hoja de Trabajo para listado'!$DE$153:$DE$1048576,0),MATCH((CUADRO!J$5&amp;$E466),'Hoja de Trabajo para listado'!$DE$151:$DG$151,0)),0)+IFERROR(INDEX('Hoja de Trabajo para listado'!$CD$155:$DC$1048576,MATCH($A466,'Hoja de Trabajo para listado'!$CD$155:$CD$1048576,0),MATCH((CUADRO!J$5&amp;$E466),'Hoja de Trabajo para listado'!$CD$151:$DC$151,0)),0)</f>
        <v>0</v>
      </c>
      <c r="K466" s="243">
        <f ca="1">+IFERROR(INDEX('Hoja de Trabajo para listado'!$A$155:$Z$1048576,MATCH($A466,'Hoja de Trabajo para listado'!$A$155:$A$1048576,0),MATCH((CUADRO!K$5&amp;$E466),'Hoja de Trabajo para listado'!$A$151:$Z$151,0)),0)+IFERROR(INDEX('Hoja de Trabajo para listado'!$AB$155:$BA$1048576,MATCH($A466,'Hoja de Trabajo para listado'!$AB$155:$AB$1048576,0),MATCH((CUADRO!K$5&amp;$E466),'Hoja de Trabajo para listado'!$AB$151:$BA$151,0)),0)+IFERROR(INDEX('Hoja de Trabajo para listado'!$BC$155:$CB$1048576,MATCH($A466,'Hoja de Trabajo para listado'!$BC$155:$BC$1048576,0),MATCH((CUADRO!K$5&amp;$E466),'Hoja de Trabajo para listado'!$BC$151:$CB$151,0)),0)+IFERROR(INDEX('Hoja de Trabajo para listado'!$DE$153:$DG$274,MATCH($A466,'Hoja de Trabajo para listado'!$DE$153:$DE$1048576,0),MATCH((CUADRO!K$5&amp;$E466),'Hoja de Trabajo para listado'!$DE$151:$DG$151,0)),0)+IFERROR(INDEX('Hoja de Trabajo para listado'!$CD$155:$DC$1048576,MATCH($A466,'Hoja de Trabajo para listado'!$CD$155:$CD$1048576,0),MATCH((CUADRO!K$5&amp;$E466),'Hoja de Trabajo para listado'!$CD$151:$DC$151,0)),0)</f>
        <v>0</v>
      </c>
      <c r="L466" s="243">
        <f ca="1">+IFERROR(INDEX('Hoja de Trabajo para listado'!$A$155:$Z$1048576,MATCH($A466,'Hoja de Trabajo para listado'!$A$155:$A$1048576,0),MATCH((CUADRO!L$5&amp;$E466),'Hoja de Trabajo para listado'!$A$151:$Z$151,0)),0)+IFERROR(INDEX('Hoja de Trabajo para listado'!$AB$155:$BA$1048576,MATCH($A466,'Hoja de Trabajo para listado'!$AB$155:$AB$1048576,0),MATCH((CUADRO!L$5&amp;$E466),'Hoja de Trabajo para listado'!$AB$151:$BA$151,0)),0)+IFERROR(INDEX('Hoja de Trabajo para listado'!$BC$155:$CB$1048576,MATCH($A466,'Hoja de Trabajo para listado'!$BC$155:$BC$1048576,0),MATCH((CUADRO!L$5&amp;$E466),'Hoja de Trabajo para listado'!$BC$151:$CB$151,0)),0)+IFERROR(INDEX('Hoja de Trabajo para listado'!$DE$153:$DG$274,MATCH($A466,'Hoja de Trabajo para listado'!$DE$153:$DE$1048576,0),MATCH((CUADRO!L$5&amp;$E466),'Hoja de Trabajo para listado'!$DE$151:$DG$151,0)),0)+IFERROR(INDEX('Hoja de Trabajo para listado'!$CD$155:$DC$1048576,MATCH($A466,'Hoja de Trabajo para listado'!$CD$155:$CD$1048576,0),MATCH((CUADRO!L$5&amp;$E466),'Hoja de Trabajo para listado'!$CD$151:$DC$151,0)),0)</f>
        <v>0</v>
      </c>
      <c r="M466" s="243">
        <f ca="1">+IFERROR(INDEX('Hoja de Trabajo para listado'!$A$155:$Z$1048576,MATCH($A466,'Hoja de Trabajo para listado'!$A$155:$A$1048576,0),MATCH((CUADRO!M$5&amp;$E466),'Hoja de Trabajo para listado'!$A$151:$Z$151,0)),0)+IFERROR(INDEX('Hoja de Trabajo para listado'!$AB$155:$BA$1048576,MATCH($A466,'Hoja de Trabajo para listado'!$AB$155:$AB$1048576,0),MATCH((CUADRO!M$5&amp;$E466),'Hoja de Trabajo para listado'!$AB$151:$BA$151,0)),0)+IFERROR(INDEX('Hoja de Trabajo para listado'!$BC$155:$CB$1048576,MATCH($A466,'Hoja de Trabajo para listado'!$BC$155:$BC$1048576,0),MATCH((CUADRO!M$5&amp;$E466),'Hoja de Trabajo para listado'!$BC$151:$CB$151,0)),0)+IFERROR(INDEX('Hoja de Trabajo para listado'!$DE$153:$DG$274,MATCH($A466,'Hoja de Trabajo para listado'!$DE$153:$DE$1048576,0),MATCH((CUADRO!M$5&amp;$E466),'Hoja de Trabajo para listado'!$DE$151:$DG$151,0)),0)+IFERROR(INDEX('Hoja de Trabajo para listado'!$CD$155:$DC$1048576,MATCH($A466,'Hoja de Trabajo para listado'!$CD$155:$CD$1048576,0),MATCH((CUADRO!M$5&amp;$E466),'Hoja de Trabajo para listado'!$CD$151:$DC$151,0)),0)</f>
        <v>0</v>
      </c>
      <c r="N466" s="243">
        <f ca="1">+IFERROR(INDEX('Hoja de Trabajo para listado'!$A$155:$Z$1048576,MATCH($A466,'Hoja de Trabajo para listado'!$A$155:$A$1048576,0),MATCH((CUADRO!N$5&amp;$E466),'Hoja de Trabajo para listado'!$A$151:$Z$151,0)),0)+IFERROR(INDEX('Hoja de Trabajo para listado'!$AB$155:$BA$1048576,MATCH($A466,'Hoja de Trabajo para listado'!$AB$155:$AB$1048576,0),MATCH((CUADRO!N$5&amp;$E466),'Hoja de Trabajo para listado'!$AB$151:$BA$151,0)),0)+IFERROR(INDEX('Hoja de Trabajo para listado'!$BC$155:$CB$1048576,MATCH($A466,'Hoja de Trabajo para listado'!$BC$155:$BC$1048576,0),MATCH((CUADRO!N$5&amp;$E466),'Hoja de Trabajo para listado'!$BC$151:$CB$151,0)),0)+IFERROR(INDEX('Hoja de Trabajo para listado'!$DE$153:$DG$274,MATCH($A466,'Hoja de Trabajo para listado'!$DE$153:$DE$1048576,0),MATCH((CUADRO!N$5&amp;$E466),'Hoja de Trabajo para listado'!$DE$151:$DG$151,0)),0)+IFERROR(INDEX('Hoja de Trabajo para listado'!$CD$155:$DC$1048576,MATCH($A466,'Hoja de Trabajo para listado'!$CD$155:$CD$1048576,0),MATCH((CUADRO!N$5&amp;$E466),'Hoja de Trabajo para listado'!$CD$151:$DC$151,0)),0)</f>
        <v>0</v>
      </c>
      <c r="O466" s="243">
        <f ca="1">+IFERROR(INDEX('Hoja de Trabajo para listado'!$A$155:$Z$1048576,MATCH($A466,'Hoja de Trabajo para listado'!$A$155:$A$1048576,0),MATCH((CUADRO!O$5&amp;$E466),'Hoja de Trabajo para listado'!$A$151:$Z$151,0)),0)+IFERROR(INDEX('Hoja de Trabajo para listado'!$AB$155:$BA$1048576,MATCH($A466,'Hoja de Trabajo para listado'!$AB$155:$AB$1048576,0),MATCH((CUADRO!O$5&amp;$E466),'Hoja de Trabajo para listado'!$AB$151:$BA$151,0)),0)+IFERROR(INDEX('Hoja de Trabajo para listado'!$BC$155:$CB$1048576,MATCH($A466,'Hoja de Trabajo para listado'!$BC$155:$BC$1048576,0),MATCH((CUADRO!O$5&amp;$E466),'Hoja de Trabajo para listado'!$BC$151:$CB$151,0)),0)+IFERROR(INDEX('Hoja de Trabajo para listado'!$DE$153:$DG$274,MATCH($A466,'Hoja de Trabajo para listado'!$DE$153:$DE$1048576,0),MATCH((CUADRO!O$5&amp;$E466),'Hoja de Trabajo para listado'!$DE$151:$DG$151,0)),0)+IFERROR(INDEX('Hoja de Trabajo para listado'!$CD$155:$DC$1048576,MATCH($A466,'Hoja de Trabajo para listado'!$CD$155:$CD$1048576,0),MATCH((CUADRO!O$5&amp;$E466),'Hoja de Trabajo para listado'!$CD$151:$DC$151,0)),0)</f>
        <v>0</v>
      </c>
      <c r="P466" s="243">
        <f ca="1">+IFERROR(INDEX('Hoja de Trabajo para listado'!$A$155:$Z$1048576,MATCH($A466,'Hoja de Trabajo para listado'!$A$155:$A$1048576,0),MATCH((CUADRO!P$5&amp;$E466),'Hoja de Trabajo para listado'!$A$151:$Z$151,0)),0)+IFERROR(INDEX('Hoja de Trabajo para listado'!$AB$155:$BA$1048576,MATCH($A466,'Hoja de Trabajo para listado'!$AB$155:$AB$1048576,0),MATCH((CUADRO!P$5&amp;$E466),'Hoja de Trabajo para listado'!$AB$151:$BA$151,0)),0)+IFERROR(INDEX('Hoja de Trabajo para listado'!$BC$155:$CB$1048576,MATCH($A466,'Hoja de Trabajo para listado'!$BC$155:$BC$1048576,0),MATCH((CUADRO!P$5&amp;$E466),'Hoja de Trabajo para listado'!$BC$151:$CB$151,0)),0)+IFERROR(INDEX('Hoja de Trabajo para listado'!$DE$153:$DG$274,MATCH($A466,'Hoja de Trabajo para listado'!$DE$153:$DE$1048576,0),MATCH((CUADRO!P$5&amp;$E466),'Hoja de Trabajo para listado'!$DE$151:$DG$151,0)),0)+IFERROR(INDEX('Hoja de Trabajo para listado'!$CD$155:$DC$1048576,MATCH($A466,'Hoja de Trabajo para listado'!$CD$155:$CD$1048576,0),MATCH((CUADRO!P$5&amp;$E466),'Hoja de Trabajo para listado'!$CD$151:$DC$151,0)),0)</f>
        <v>0</v>
      </c>
      <c r="Q466" s="243">
        <f ca="1">+IFERROR(INDEX('Hoja de Trabajo para listado'!$A$155:$Z$1048576,MATCH($A466,'Hoja de Trabajo para listado'!$A$155:$A$1048576,0),MATCH((CUADRO!Q$5&amp;$E466),'Hoja de Trabajo para listado'!$A$151:$Z$151,0)),0)+IFERROR(INDEX('Hoja de Trabajo para listado'!$AB$155:$BA$1048576,MATCH($A466,'Hoja de Trabajo para listado'!$AB$155:$AB$1048576,0),MATCH((CUADRO!Q$5&amp;$E466),'Hoja de Trabajo para listado'!$AB$151:$BA$151,0)),0)+IFERROR(INDEX('Hoja de Trabajo para listado'!$BC$155:$CB$1048576,MATCH($A466,'Hoja de Trabajo para listado'!$BC$155:$BC$1048576,0),MATCH((CUADRO!Q$5&amp;$E466),'Hoja de Trabajo para listado'!$BC$151:$CB$151,0)),0)+IFERROR(INDEX('Hoja de Trabajo para listado'!$DE$153:$DG$274,MATCH($A466,'Hoja de Trabajo para listado'!$DE$153:$DE$1048576,0),MATCH((CUADRO!Q$5&amp;$E466),'Hoja de Trabajo para listado'!$DE$151:$DG$151,0)),0)+IFERROR(INDEX('Hoja de Trabajo para listado'!$CD$155:$DC$1048576,MATCH($A466,'Hoja de Trabajo para listado'!$CD$155:$CD$1048576,0),MATCH((CUADRO!Q$5&amp;$E466),'Hoja de Trabajo para listado'!$CD$151:$DC$151,0)),0)</f>
        <v>0</v>
      </c>
      <c r="R466" s="243">
        <f t="shared" ca="1" si="17"/>
        <v>0</v>
      </c>
      <c r="S466" s="249"/>
      <c r="T466" s="243">
        <f ca="1">+T467</f>
        <v>0</v>
      </c>
      <c r="U466" s="242">
        <f t="shared" si="18"/>
        <v>1</v>
      </c>
      <c r="V466" s="333" t="str">
        <f>+VLOOKUP(A466,bd_lista!$A$3:$E$590,5,FALSE)</f>
        <v>Gobiernos Autonomos Municipales</v>
      </c>
      <c r="W466" s="383" t="str">
        <f>+V466</f>
        <v>Gobiernos Autonomos Municipales</v>
      </c>
      <c r="X466" s="242">
        <f>+VLOOKUP(A466,[3]Sheet1!$A$13:$D$744,4,FALSE)</f>
        <v>0</v>
      </c>
      <c r="Y466" s="242" t="e">
        <f>+VLOOKUP(X466,bd_lista!$A$3:$C$590,3,FALSE)</f>
        <v>#N/A</v>
      </c>
      <c r="Z466" s="294">
        <f>+X466</f>
        <v>0</v>
      </c>
      <c r="AA466" s="295" t="e">
        <f>+Y466</f>
        <v>#N/A</v>
      </c>
    </row>
    <row r="467" spans="1:27" customFormat="1" ht="15" hidden="1" customHeight="1">
      <c r="A467" s="32">
        <v>1115</v>
      </c>
      <c r="B467" s="389"/>
      <c r="C467" s="247" t="str">
        <f>+VLOOKUP(A467,bd_lista!$A$3:$C$590,3,FALSE)</f>
        <v>Gobierno Autónomo Municipal de Monteagudo</v>
      </c>
      <c r="D467" s="386"/>
      <c r="E467" s="244" t="s">
        <v>1305</v>
      </c>
      <c r="F467" s="243">
        <f ca="1">+IFERROR(INDEX('Hoja de Trabajo para listado'!$A$155:$Z$1048576,MATCH($A467,'Hoja de Trabajo para listado'!$A$155:$A$1048576,0),MATCH((CUADRO!F$5&amp;$E467),'Hoja de Trabajo para listado'!$A$151:$Z$151,0)),0)+IFERROR(INDEX('Hoja de Trabajo para listado'!$AB$155:$BA$1048576,MATCH($A467,'Hoja de Trabajo para listado'!$AB$155:$AB$1048576,0),MATCH((CUADRO!F$5&amp;$E467),'Hoja de Trabajo para listado'!$AB$151:$BA$151,0)),0)+IFERROR(INDEX('Hoja de Trabajo para listado'!$BC$155:$CB$1048576,MATCH($A467,'Hoja de Trabajo para listado'!$BC$155:$BC$1048576,0),MATCH((CUADRO!F$5&amp;$E467),'Hoja de Trabajo para listado'!$BC$151:$CB$151,0)),0)+IFERROR(INDEX('Hoja de Trabajo para listado'!$DE$153:$DG$274,MATCH($A467,'Hoja de Trabajo para listado'!$DE$153:$DE$1048576,0),MATCH((CUADRO!F$5&amp;$E467),'Hoja de Trabajo para listado'!$DE$151:$DG$151,0)),0)+IFERROR(INDEX('Hoja de Trabajo para listado'!$CD$155:$DC$1048576,MATCH($A467,'Hoja de Trabajo para listado'!$CD$155:$CD$1048576,0),MATCH((CUADRO!F$5&amp;$E467),'Hoja de Trabajo para listado'!$CD$151:$DC$151,0)),0)</f>
        <v>0</v>
      </c>
      <c r="G467" s="243">
        <f ca="1">+IFERROR(INDEX('Hoja de Trabajo para listado'!$A$155:$Z$1048576,MATCH($A467,'Hoja de Trabajo para listado'!$A$155:$A$1048576,0),MATCH((CUADRO!G$5&amp;$E467),'Hoja de Trabajo para listado'!$A$151:$Z$151,0)),0)+IFERROR(INDEX('Hoja de Trabajo para listado'!$AB$155:$BA$1048576,MATCH($A467,'Hoja de Trabajo para listado'!$AB$155:$AB$1048576,0),MATCH((CUADRO!G$5&amp;$E467),'Hoja de Trabajo para listado'!$AB$151:$BA$151,0)),0)+IFERROR(INDEX('Hoja de Trabajo para listado'!$BC$155:$CB$1048576,MATCH($A467,'Hoja de Trabajo para listado'!$BC$155:$BC$1048576,0),MATCH((CUADRO!G$5&amp;$E467),'Hoja de Trabajo para listado'!$BC$151:$CB$151,0)),0)+IFERROR(INDEX('Hoja de Trabajo para listado'!$DE$153:$DG$274,MATCH($A467,'Hoja de Trabajo para listado'!$DE$153:$DE$1048576,0),MATCH((CUADRO!G$5&amp;$E467),'Hoja de Trabajo para listado'!$DE$151:$DG$151,0)),0)+IFERROR(INDEX('Hoja de Trabajo para listado'!$CD$155:$DC$1048576,MATCH($A467,'Hoja de Trabajo para listado'!$CD$155:$CD$1048576,0),MATCH((CUADRO!G$5&amp;$E467),'Hoja de Trabajo para listado'!$CD$151:$DC$151,0)),0)</f>
        <v>0</v>
      </c>
      <c r="H467" s="243">
        <f ca="1">+IFERROR(INDEX('Hoja de Trabajo para listado'!$A$155:$Z$1048576,MATCH($A467,'Hoja de Trabajo para listado'!$A$155:$A$1048576,0),MATCH((CUADRO!H$5&amp;$E467),'Hoja de Trabajo para listado'!$A$151:$Z$151,0)),0)+IFERROR(INDEX('Hoja de Trabajo para listado'!$AB$155:$BA$1048576,MATCH($A467,'Hoja de Trabajo para listado'!$AB$155:$AB$1048576,0),MATCH((CUADRO!H$5&amp;$E467),'Hoja de Trabajo para listado'!$AB$151:$BA$151,0)),0)+IFERROR(INDEX('Hoja de Trabajo para listado'!$BC$155:$CB$1048576,MATCH($A467,'Hoja de Trabajo para listado'!$BC$155:$BC$1048576,0),MATCH((CUADRO!H$5&amp;$E467),'Hoja de Trabajo para listado'!$BC$151:$CB$151,0)),0)+IFERROR(INDEX('Hoja de Trabajo para listado'!$DE$153:$DG$274,MATCH($A467,'Hoja de Trabajo para listado'!$DE$153:$DE$1048576,0),MATCH((CUADRO!H$5&amp;$E467),'Hoja de Trabajo para listado'!$DE$151:$DG$151,0)),0)+IFERROR(INDEX('Hoja de Trabajo para listado'!$CD$155:$DC$1048576,MATCH($A467,'Hoja de Trabajo para listado'!$CD$155:$CD$1048576,0),MATCH((CUADRO!H$5&amp;$E467),'Hoja de Trabajo para listado'!$CD$151:$DC$151,0)),0)</f>
        <v>0</v>
      </c>
      <c r="I467" s="243">
        <f ca="1">+IFERROR(INDEX('Hoja de Trabajo para listado'!$A$155:$Z$1048576,MATCH($A467,'Hoja de Trabajo para listado'!$A$155:$A$1048576,0),MATCH((CUADRO!I$5&amp;$E467),'Hoja de Trabajo para listado'!$A$151:$Z$151,0)),0)+IFERROR(INDEX('Hoja de Trabajo para listado'!$AB$155:$BA$1048576,MATCH($A467,'Hoja de Trabajo para listado'!$AB$155:$AB$1048576,0),MATCH((CUADRO!I$5&amp;$E467),'Hoja de Trabajo para listado'!$AB$151:$BA$151,0)),0)+IFERROR(INDEX('Hoja de Trabajo para listado'!$BC$155:$CB$1048576,MATCH($A467,'Hoja de Trabajo para listado'!$BC$155:$BC$1048576,0),MATCH((CUADRO!I$5&amp;$E467),'Hoja de Trabajo para listado'!$BC$151:$CB$151,0)),0)+IFERROR(INDEX('Hoja de Trabajo para listado'!$DE$153:$DG$274,MATCH($A467,'Hoja de Trabajo para listado'!$DE$153:$DE$1048576,0),MATCH((CUADRO!I$5&amp;$E467),'Hoja de Trabajo para listado'!$DE$151:$DG$151,0)),0)+IFERROR(INDEX('Hoja de Trabajo para listado'!$CD$155:$DC$1048576,MATCH($A467,'Hoja de Trabajo para listado'!$CD$155:$CD$1048576,0),MATCH((CUADRO!I$5&amp;$E467),'Hoja de Trabajo para listado'!$CD$151:$DC$151,0)),0)</f>
        <v>0</v>
      </c>
      <c r="J467" s="243">
        <f ca="1">+IFERROR(INDEX('Hoja de Trabajo para listado'!$A$155:$Z$1048576,MATCH($A467,'Hoja de Trabajo para listado'!$A$155:$A$1048576,0),MATCH((CUADRO!J$5&amp;$E467),'Hoja de Trabajo para listado'!$A$151:$Z$151,0)),0)+IFERROR(INDEX('Hoja de Trabajo para listado'!$AB$155:$BA$1048576,MATCH($A467,'Hoja de Trabajo para listado'!$AB$155:$AB$1048576,0),MATCH((CUADRO!J$5&amp;$E467),'Hoja de Trabajo para listado'!$AB$151:$BA$151,0)),0)+IFERROR(INDEX('Hoja de Trabajo para listado'!$BC$155:$CB$1048576,MATCH($A467,'Hoja de Trabajo para listado'!$BC$155:$BC$1048576,0),MATCH((CUADRO!J$5&amp;$E467),'Hoja de Trabajo para listado'!$BC$151:$CB$151,0)),0)+IFERROR(INDEX('Hoja de Trabajo para listado'!$DE$153:$DG$274,MATCH($A467,'Hoja de Trabajo para listado'!$DE$153:$DE$1048576,0),MATCH((CUADRO!J$5&amp;$E467),'Hoja de Trabajo para listado'!$DE$151:$DG$151,0)),0)+IFERROR(INDEX('Hoja de Trabajo para listado'!$CD$155:$DC$1048576,MATCH($A467,'Hoja de Trabajo para listado'!$CD$155:$CD$1048576,0),MATCH((CUADRO!J$5&amp;$E467),'Hoja de Trabajo para listado'!$CD$151:$DC$151,0)),0)</f>
        <v>0</v>
      </c>
      <c r="K467" s="243">
        <f ca="1">+IFERROR(INDEX('Hoja de Trabajo para listado'!$A$155:$Z$1048576,MATCH($A467,'Hoja de Trabajo para listado'!$A$155:$A$1048576,0),MATCH((CUADRO!K$5&amp;$E467),'Hoja de Trabajo para listado'!$A$151:$Z$151,0)),0)+IFERROR(INDEX('Hoja de Trabajo para listado'!$AB$155:$BA$1048576,MATCH($A467,'Hoja de Trabajo para listado'!$AB$155:$AB$1048576,0),MATCH((CUADRO!K$5&amp;$E467),'Hoja de Trabajo para listado'!$AB$151:$BA$151,0)),0)+IFERROR(INDEX('Hoja de Trabajo para listado'!$BC$155:$CB$1048576,MATCH($A467,'Hoja de Trabajo para listado'!$BC$155:$BC$1048576,0),MATCH((CUADRO!K$5&amp;$E467),'Hoja de Trabajo para listado'!$BC$151:$CB$151,0)),0)+IFERROR(INDEX('Hoja de Trabajo para listado'!$DE$153:$DG$274,MATCH($A467,'Hoja de Trabajo para listado'!$DE$153:$DE$1048576,0),MATCH((CUADRO!K$5&amp;$E467),'Hoja de Trabajo para listado'!$DE$151:$DG$151,0)),0)+IFERROR(INDEX('Hoja de Trabajo para listado'!$CD$155:$DC$1048576,MATCH($A467,'Hoja de Trabajo para listado'!$CD$155:$CD$1048576,0),MATCH((CUADRO!K$5&amp;$E467),'Hoja de Trabajo para listado'!$CD$151:$DC$151,0)),0)</f>
        <v>0</v>
      </c>
      <c r="L467" s="243">
        <f ca="1">+IFERROR(INDEX('Hoja de Trabajo para listado'!$A$155:$Z$1048576,MATCH($A467,'Hoja de Trabajo para listado'!$A$155:$A$1048576,0),MATCH((CUADRO!L$5&amp;$E467),'Hoja de Trabajo para listado'!$A$151:$Z$151,0)),0)+IFERROR(INDEX('Hoja de Trabajo para listado'!$AB$155:$BA$1048576,MATCH($A467,'Hoja de Trabajo para listado'!$AB$155:$AB$1048576,0),MATCH((CUADRO!L$5&amp;$E467),'Hoja de Trabajo para listado'!$AB$151:$BA$151,0)),0)+IFERROR(INDEX('Hoja de Trabajo para listado'!$BC$155:$CB$1048576,MATCH($A467,'Hoja de Trabajo para listado'!$BC$155:$BC$1048576,0),MATCH((CUADRO!L$5&amp;$E467),'Hoja de Trabajo para listado'!$BC$151:$CB$151,0)),0)+IFERROR(INDEX('Hoja de Trabajo para listado'!$DE$153:$DG$274,MATCH($A467,'Hoja de Trabajo para listado'!$DE$153:$DE$1048576,0),MATCH((CUADRO!L$5&amp;$E467),'Hoja de Trabajo para listado'!$DE$151:$DG$151,0)),0)+IFERROR(INDEX('Hoja de Trabajo para listado'!$CD$155:$DC$1048576,MATCH($A467,'Hoja de Trabajo para listado'!$CD$155:$CD$1048576,0),MATCH((CUADRO!L$5&amp;$E467),'Hoja de Trabajo para listado'!$CD$151:$DC$151,0)),0)</f>
        <v>0</v>
      </c>
      <c r="M467" s="243">
        <f ca="1">+IFERROR(INDEX('Hoja de Trabajo para listado'!$A$155:$Z$1048576,MATCH($A467,'Hoja de Trabajo para listado'!$A$155:$A$1048576,0),MATCH((CUADRO!M$5&amp;$E467),'Hoja de Trabajo para listado'!$A$151:$Z$151,0)),0)+IFERROR(INDEX('Hoja de Trabajo para listado'!$AB$155:$BA$1048576,MATCH($A467,'Hoja de Trabajo para listado'!$AB$155:$AB$1048576,0),MATCH((CUADRO!M$5&amp;$E467),'Hoja de Trabajo para listado'!$AB$151:$BA$151,0)),0)+IFERROR(INDEX('Hoja de Trabajo para listado'!$BC$155:$CB$1048576,MATCH($A467,'Hoja de Trabajo para listado'!$BC$155:$BC$1048576,0),MATCH((CUADRO!M$5&amp;$E467),'Hoja de Trabajo para listado'!$BC$151:$CB$151,0)),0)+IFERROR(INDEX('Hoja de Trabajo para listado'!$DE$153:$DG$274,MATCH($A467,'Hoja de Trabajo para listado'!$DE$153:$DE$1048576,0),MATCH((CUADRO!M$5&amp;$E467),'Hoja de Trabajo para listado'!$DE$151:$DG$151,0)),0)+IFERROR(INDEX('Hoja de Trabajo para listado'!$CD$155:$DC$1048576,MATCH($A467,'Hoja de Trabajo para listado'!$CD$155:$CD$1048576,0),MATCH((CUADRO!M$5&amp;$E467),'Hoja de Trabajo para listado'!$CD$151:$DC$151,0)),0)</f>
        <v>0</v>
      </c>
      <c r="N467" s="243">
        <f ca="1">+IFERROR(INDEX('Hoja de Trabajo para listado'!$A$155:$Z$1048576,MATCH($A467,'Hoja de Trabajo para listado'!$A$155:$A$1048576,0),MATCH((CUADRO!N$5&amp;$E467),'Hoja de Trabajo para listado'!$A$151:$Z$151,0)),0)+IFERROR(INDEX('Hoja de Trabajo para listado'!$AB$155:$BA$1048576,MATCH($A467,'Hoja de Trabajo para listado'!$AB$155:$AB$1048576,0),MATCH((CUADRO!N$5&amp;$E467),'Hoja de Trabajo para listado'!$AB$151:$BA$151,0)),0)+IFERROR(INDEX('Hoja de Trabajo para listado'!$BC$155:$CB$1048576,MATCH($A467,'Hoja de Trabajo para listado'!$BC$155:$BC$1048576,0),MATCH((CUADRO!N$5&amp;$E467),'Hoja de Trabajo para listado'!$BC$151:$CB$151,0)),0)+IFERROR(INDEX('Hoja de Trabajo para listado'!$DE$153:$DG$274,MATCH($A467,'Hoja de Trabajo para listado'!$DE$153:$DE$1048576,0),MATCH((CUADRO!N$5&amp;$E467),'Hoja de Trabajo para listado'!$DE$151:$DG$151,0)),0)+IFERROR(INDEX('Hoja de Trabajo para listado'!$CD$155:$DC$1048576,MATCH($A467,'Hoja de Trabajo para listado'!$CD$155:$CD$1048576,0),MATCH((CUADRO!N$5&amp;$E467),'Hoja de Trabajo para listado'!$CD$151:$DC$151,0)),0)</f>
        <v>0</v>
      </c>
      <c r="O467" s="243">
        <f ca="1">+IFERROR(INDEX('Hoja de Trabajo para listado'!$A$155:$Z$1048576,MATCH($A467,'Hoja de Trabajo para listado'!$A$155:$A$1048576,0),MATCH((CUADRO!O$5&amp;$E467),'Hoja de Trabajo para listado'!$A$151:$Z$151,0)),0)+IFERROR(INDEX('Hoja de Trabajo para listado'!$AB$155:$BA$1048576,MATCH($A467,'Hoja de Trabajo para listado'!$AB$155:$AB$1048576,0),MATCH((CUADRO!O$5&amp;$E467),'Hoja de Trabajo para listado'!$AB$151:$BA$151,0)),0)+IFERROR(INDEX('Hoja de Trabajo para listado'!$BC$155:$CB$1048576,MATCH($A467,'Hoja de Trabajo para listado'!$BC$155:$BC$1048576,0),MATCH((CUADRO!O$5&amp;$E467),'Hoja de Trabajo para listado'!$BC$151:$CB$151,0)),0)+IFERROR(INDEX('Hoja de Trabajo para listado'!$DE$153:$DG$274,MATCH($A467,'Hoja de Trabajo para listado'!$DE$153:$DE$1048576,0),MATCH((CUADRO!O$5&amp;$E467),'Hoja de Trabajo para listado'!$DE$151:$DG$151,0)),0)+IFERROR(INDEX('Hoja de Trabajo para listado'!$CD$155:$DC$1048576,MATCH($A467,'Hoja de Trabajo para listado'!$CD$155:$CD$1048576,0),MATCH((CUADRO!O$5&amp;$E467),'Hoja de Trabajo para listado'!$CD$151:$DC$151,0)),0)</f>
        <v>0</v>
      </c>
      <c r="P467" s="243">
        <f ca="1">+IFERROR(INDEX('Hoja de Trabajo para listado'!$A$155:$Z$1048576,MATCH($A467,'Hoja de Trabajo para listado'!$A$155:$A$1048576,0),MATCH((CUADRO!P$5&amp;$E467),'Hoja de Trabajo para listado'!$A$151:$Z$151,0)),0)+IFERROR(INDEX('Hoja de Trabajo para listado'!$AB$155:$BA$1048576,MATCH($A467,'Hoja de Trabajo para listado'!$AB$155:$AB$1048576,0),MATCH((CUADRO!P$5&amp;$E467),'Hoja de Trabajo para listado'!$AB$151:$BA$151,0)),0)+IFERROR(INDEX('Hoja de Trabajo para listado'!$BC$155:$CB$1048576,MATCH($A467,'Hoja de Trabajo para listado'!$BC$155:$BC$1048576,0),MATCH((CUADRO!P$5&amp;$E467),'Hoja de Trabajo para listado'!$BC$151:$CB$151,0)),0)+IFERROR(INDEX('Hoja de Trabajo para listado'!$DE$153:$DG$274,MATCH($A467,'Hoja de Trabajo para listado'!$DE$153:$DE$1048576,0),MATCH((CUADRO!P$5&amp;$E467),'Hoja de Trabajo para listado'!$DE$151:$DG$151,0)),0)+IFERROR(INDEX('Hoja de Trabajo para listado'!$CD$155:$DC$1048576,MATCH($A467,'Hoja de Trabajo para listado'!$CD$155:$CD$1048576,0),MATCH((CUADRO!P$5&amp;$E467),'Hoja de Trabajo para listado'!$CD$151:$DC$151,0)),0)</f>
        <v>0</v>
      </c>
      <c r="Q467" s="243">
        <f ca="1">+IFERROR(INDEX('Hoja de Trabajo para listado'!$A$155:$Z$1048576,MATCH($A467,'Hoja de Trabajo para listado'!$A$155:$A$1048576,0),MATCH((CUADRO!Q$5&amp;$E467),'Hoja de Trabajo para listado'!$A$151:$Z$151,0)),0)+IFERROR(INDEX('Hoja de Trabajo para listado'!$AB$155:$BA$1048576,MATCH($A467,'Hoja de Trabajo para listado'!$AB$155:$AB$1048576,0),MATCH((CUADRO!Q$5&amp;$E467),'Hoja de Trabajo para listado'!$AB$151:$BA$151,0)),0)+IFERROR(INDEX('Hoja de Trabajo para listado'!$BC$155:$CB$1048576,MATCH($A467,'Hoja de Trabajo para listado'!$BC$155:$BC$1048576,0),MATCH((CUADRO!Q$5&amp;$E467),'Hoja de Trabajo para listado'!$BC$151:$CB$151,0)),0)+IFERROR(INDEX('Hoja de Trabajo para listado'!$DE$153:$DG$274,MATCH($A467,'Hoja de Trabajo para listado'!$DE$153:$DE$1048576,0),MATCH((CUADRO!Q$5&amp;$E467),'Hoja de Trabajo para listado'!$DE$151:$DG$151,0)),0)+IFERROR(INDEX('Hoja de Trabajo para listado'!$CD$155:$DC$1048576,MATCH($A467,'Hoja de Trabajo para listado'!$CD$155:$CD$1048576,0),MATCH((CUADRO!Q$5&amp;$E467),'Hoja de Trabajo para listado'!$CD$151:$DC$151,0)),0)</f>
        <v>0</v>
      </c>
      <c r="R467" s="243">
        <f t="shared" ca="1" si="17"/>
        <v>0</v>
      </c>
      <c r="S467" s="249">
        <f ca="1">+R466+R467</f>
        <v>0</v>
      </c>
      <c r="T467" s="243">
        <f ca="1">+S467</f>
        <v>0</v>
      </c>
      <c r="U467" s="242">
        <f t="shared" si="18"/>
        <v>2</v>
      </c>
      <c r="V467" s="333" t="str">
        <f>+VLOOKUP(A467,bd_lista!$A$3:$E$590,5,FALSE)</f>
        <v>Gobiernos Autonomos Municipales</v>
      </c>
      <c r="W467" s="384"/>
      <c r="X467" s="242">
        <f>+VLOOKUP(A467,[3]Sheet1!$A$13:$D$744,4,FALSE)</f>
        <v>0</v>
      </c>
      <c r="Y467" s="242" t="e">
        <f>+VLOOKUP(X467,bd_lista!$A$3:$C$590,3,FALSE)</f>
        <v>#N/A</v>
      </c>
      <c r="Z467" s="292"/>
      <c r="AA467" s="293"/>
    </row>
    <row r="468" spans="1:27" customFormat="1" ht="15" hidden="1" customHeight="1">
      <c r="A468" s="32">
        <v>1116</v>
      </c>
      <c r="B468" s="388">
        <f>+A468</f>
        <v>1116</v>
      </c>
      <c r="C468" s="247" t="str">
        <f>+VLOOKUP(A468,bd_lista!$A$3:$C$590,3,FALSE)</f>
        <v>Gobierno Autónomo Municipal de San Pablo de Huacareta</v>
      </c>
      <c r="D468" s="385" t="str">
        <f>+C468</f>
        <v>Gobierno Autónomo Municipal de San Pablo de Huacareta</v>
      </c>
      <c r="E468" s="242" t="s">
        <v>1304</v>
      </c>
      <c r="F468" s="243">
        <f ca="1">+IFERROR(INDEX('Hoja de Trabajo para listado'!$A$155:$Z$1048576,MATCH($A468,'Hoja de Trabajo para listado'!$A$155:$A$1048576,0),MATCH((CUADRO!F$5&amp;$E468),'Hoja de Trabajo para listado'!$A$151:$Z$151,0)),0)+IFERROR(INDEX('Hoja de Trabajo para listado'!$AB$155:$BA$1048576,MATCH($A468,'Hoja de Trabajo para listado'!$AB$155:$AB$1048576,0),MATCH((CUADRO!F$5&amp;$E468),'Hoja de Trabajo para listado'!$AB$151:$BA$151,0)),0)+IFERROR(INDEX('Hoja de Trabajo para listado'!$BC$155:$CB$1048576,MATCH($A468,'Hoja de Trabajo para listado'!$BC$155:$BC$1048576,0),MATCH((CUADRO!F$5&amp;$E468),'Hoja de Trabajo para listado'!$BC$151:$CB$151,0)),0)+IFERROR(INDEX('Hoja de Trabajo para listado'!$DE$153:$DG$274,MATCH($A468,'Hoja de Trabajo para listado'!$DE$153:$DE$1048576,0),MATCH((CUADRO!F$5&amp;$E468),'Hoja de Trabajo para listado'!$DE$151:$DG$151,0)),0)+IFERROR(INDEX('Hoja de Trabajo para listado'!$CD$155:$DC$1048576,MATCH($A468,'Hoja de Trabajo para listado'!$CD$155:$CD$1048576,0),MATCH((CUADRO!F$5&amp;$E468),'Hoja de Trabajo para listado'!$CD$151:$DC$151,0)),0)</f>
        <v>0</v>
      </c>
      <c r="G468" s="243">
        <f ca="1">+IFERROR(INDEX('Hoja de Trabajo para listado'!$A$155:$Z$1048576,MATCH($A468,'Hoja de Trabajo para listado'!$A$155:$A$1048576,0),MATCH((CUADRO!G$5&amp;$E468),'Hoja de Trabajo para listado'!$A$151:$Z$151,0)),0)+IFERROR(INDEX('Hoja de Trabajo para listado'!$AB$155:$BA$1048576,MATCH($A468,'Hoja de Trabajo para listado'!$AB$155:$AB$1048576,0),MATCH((CUADRO!G$5&amp;$E468),'Hoja de Trabajo para listado'!$AB$151:$BA$151,0)),0)+IFERROR(INDEX('Hoja de Trabajo para listado'!$BC$155:$CB$1048576,MATCH($A468,'Hoja de Trabajo para listado'!$BC$155:$BC$1048576,0),MATCH((CUADRO!G$5&amp;$E468),'Hoja de Trabajo para listado'!$BC$151:$CB$151,0)),0)+IFERROR(INDEX('Hoja de Trabajo para listado'!$DE$153:$DG$274,MATCH($A468,'Hoja de Trabajo para listado'!$DE$153:$DE$1048576,0),MATCH((CUADRO!G$5&amp;$E468),'Hoja de Trabajo para listado'!$DE$151:$DG$151,0)),0)+IFERROR(INDEX('Hoja de Trabajo para listado'!$CD$155:$DC$1048576,MATCH($A468,'Hoja de Trabajo para listado'!$CD$155:$CD$1048576,0),MATCH((CUADRO!G$5&amp;$E468),'Hoja de Trabajo para listado'!$CD$151:$DC$151,0)),0)</f>
        <v>0</v>
      </c>
      <c r="H468" s="243">
        <f ca="1">+IFERROR(INDEX('Hoja de Trabajo para listado'!$A$155:$Z$1048576,MATCH($A468,'Hoja de Trabajo para listado'!$A$155:$A$1048576,0),MATCH((CUADRO!H$5&amp;$E468),'Hoja de Trabajo para listado'!$A$151:$Z$151,0)),0)+IFERROR(INDEX('Hoja de Trabajo para listado'!$AB$155:$BA$1048576,MATCH($A468,'Hoja de Trabajo para listado'!$AB$155:$AB$1048576,0),MATCH((CUADRO!H$5&amp;$E468),'Hoja de Trabajo para listado'!$AB$151:$BA$151,0)),0)+IFERROR(INDEX('Hoja de Trabajo para listado'!$BC$155:$CB$1048576,MATCH($A468,'Hoja de Trabajo para listado'!$BC$155:$BC$1048576,0),MATCH((CUADRO!H$5&amp;$E468),'Hoja de Trabajo para listado'!$BC$151:$CB$151,0)),0)+IFERROR(INDEX('Hoja de Trabajo para listado'!$DE$153:$DG$274,MATCH($A468,'Hoja de Trabajo para listado'!$DE$153:$DE$1048576,0),MATCH((CUADRO!H$5&amp;$E468),'Hoja de Trabajo para listado'!$DE$151:$DG$151,0)),0)+IFERROR(INDEX('Hoja de Trabajo para listado'!$CD$155:$DC$1048576,MATCH($A468,'Hoja de Trabajo para listado'!$CD$155:$CD$1048576,0),MATCH((CUADRO!H$5&amp;$E468),'Hoja de Trabajo para listado'!$CD$151:$DC$151,0)),0)</f>
        <v>0</v>
      </c>
      <c r="I468" s="243">
        <f ca="1">+IFERROR(INDEX('Hoja de Trabajo para listado'!$A$155:$Z$1048576,MATCH($A468,'Hoja de Trabajo para listado'!$A$155:$A$1048576,0),MATCH((CUADRO!I$5&amp;$E468),'Hoja de Trabajo para listado'!$A$151:$Z$151,0)),0)+IFERROR(INDEX('Hoja de Trabajo para listado'!$AB$155:$BA$1048576,MATCH($A468,'Hoja de Trabajo para listado'!$AB$155:$AB$1048576,0),MATCH((CUADRO!I$5&amp;$E468),'Hoja de Trabajo para listado'!$AB$151:$BA$151,0)),0)+IFERROR(INDEX('Hoja de Trabajo para listado'!$BC$155:$CB$1048576,MATCH($A468,'Hoja de Trabajo para listado'!$BC$155:$BC$1048576,0),MATCH((CUADRO!I$5&amp;$E468),'Hoja de Trabajo para listado'!$BC$151:$CB$151,0)),0)+IFERROR(INDEX('Hoja de Trabajo para listado'!$DE$153:$DG$274,MATCH($A468,'Hoja de Trabajo para listado'!$DE$153:$DE$1048576,0),MATCH((CUADRO!I$5&amp;$E468),'Hoja de Trabajo para listado'!$DE$151:$DG$151,0)),0)+IFERROR(INDEX('Hoja de Trabajo para listado'!$CD$155:$DC$1048576,MATCH($A468,'Hoja de Trabajo para listado'!$CD$155:$CD$1048576,0),MATCH((CUADRO!I$5&amp;$E468),'Hoja de Trabajo para listado'!$CD$151:$DC$151,0)),0)</f>
        <v>0</v>
      </c>
      <c r="J468" s="243">
        <f ca="1">+IFERROR(INDEX('Hoja de Trabajo para listado'!$A$155:$Z$1048576,MATCH($A468,'Hoja de Trabajo para listado'!$A$155:$A$1048576,0),MATCH((CUADRO!J$5&amp;$E468),'Hoja de Trabajo para listado'!$A$151:$Z$151,0)),0)+IFERROR(INDEX('Hoja de Trabajo para listado'!$AB$155:$BA$1048576,MATCH($A468,'Hoja de Trabajo para listado'!$AB$155:$AB$1048576,0),MATCH((CUADRO!J$5&amp;$E468),'Hoja de Trabajo para listado'!$AB$151:$BA$151,0)),0)+IFERROR(INDEX('Hoja de Trabajo para listado'!$BC$155:$CB$1048576,MATCH($A468,'Hoja de Trabajo para listado'!$BC$155:$BC$1048576,0),MATCH((CUADRO!J$5&amp;$E468),'Hoja de Trabajo para listado'!$BC$151:$CB$151,0)),0)+IFERROR(INDEX('Hoja de Trabajo para listado'!$DE$153:$DG$274,MATCH($A468,'Hoja de Trabajo para listado'!$DE$153:$DE$1048576,0),MATCH((CUADRO!J$5&amp;$E468),'Hoja de Trabajo para listado'!$DE$151:$DG$151,0)),0)+IFERROR(INDEX('Hoja de Trabajo para listado'!$CD$155:$DC$1048576,MATCH($A468,'Hoja de Trabajo para listado'!$CD$155:$CD$1048576,0),MATCH((CUADRO!J$5&amp;$E468),'Hoja de Trabajo para listado'!$CD$151:$DC$151,0)),0)</f>
        <v>0</v>
      </c>
      <c r="K468" s="243">
        <f ca="1">+IFERROR(INDEX('Hoja de Trabajo para listado'!$A$155:$Z$1048576,MATCH($A468,'Hoja de Trabajo para listado'!$A$155:$A$1048576,0),MATCH((CUADRO!K$5&amp;$E468),'Hoja de Trabajo para listado'!$A$151:$Z$151,0)),0)+IFERROR(INDEX('Hoja de Trabajo para listado'!$AB$155:$BA$1048576,MATCH($A468,'Hoja de Trabajo para listado'!$AB$155:$AB$1048576,0),MATCH((CUADRO!K$5&amp;$E468),'Hoja de Trabajo para listado'!$AB$151:$BA$151,0)),0)+IFERROR(INDEX('Hoja de Trabajo para listado'!$BC$155:$CB$1048576,MATCH($A468,'Hoja de Trabajo para listado'!$BC$155:$BC$1048576,0),MATCH((CUADRO!K$5&amp;$E468),'Hoja de Trabajo para listado'!$BC$151:$CB$151,0)),0)+IFERROR(INDEX('Hoja de Trabajo para listado'!$DE$153:$DG$274,MATCH($A468,'Hoja de Trabajo para listado'!$DE$153:$DE$1048576,0),MATCH((CUADRO!K$5&amp;$E468),'Hoja de Trabajo para listado'!$DE$151:$DG$151,0)),0)+IFERROR(INDEX('Hoja de Trabajo para listado'!$CD$155:$DC$1048576,MATCH($A468,'Hoja de Trabajo para listado'!$CD$155:$CD$1048576,0),MATCH((CUADRO!K$5&amp;$E468),'Hoja de Trabajo para listado'!$CD$151:$DC$151,0)),0)</f>
        <v>0</v>
      </c>
      <c r="L468" s="243">
        <f ca="1">+IFERROR(INDEX('Hoja de Trabajo para listado'!$A$155:$Z$1048576,MATCH($A468,'Hoja de Trabajo para listado'!$A$155:$A$1048576,0),MATCH((CUADRO!L$5&amp;$E468),'Hoja de Trabajo para listado'!$A$151:$Z$151,0)),0)+IFERROR(INDEX('Hoja de Trabajo para listado'!$AB$155:$BA$1048576,MATCH($A468,'Hoja de Trabajo para listado'!$AB$155:$AB$1048576,0),MATCH((CUADRO!L$5&amp;$E468),'Hoja de Trabajo para listado'!$AB$151:$BA$151,0)),0)+IFERROR(INDEX('Hoja de Trabajo para listado'!$BC$155:$CB$1048576,MATCH($A468,'Hoja de Trabajo para listado'!$BC$155:$BC$1048576,0),MATCH((CUADRO!L$5&amp;$E468),'Hoja de Trabajo para listado'!$BC$151:$CB$151,0)),0)+IFERROR(INDEX('Hoja de Trabajo para listado'!$DE$153:$DG$274,MATCH($A468,'Hoja de Trabajo para listado'!$DE$153:$DE$1048576,0),MATCH((CUADRO!L$5&amp;$E468),'Hoja de Trabajo para listado'!$DE$151:$DG$151,0)),0)+IFERROR(INDEX('Hoja de Trabajo para listado'!$CD$155:$DC$1048576,MATCH($A468,'Hoja de Trabajo para listado'!$CD$155:$CD$1048576,0),MATCH((CUADRO!L$5&amp;$E468),'Hoja de Trabajo para listado'!$CD$151:$DC$151,0)),0)</f>
        <v>0</v>
      </c>
      <c r="M468" s="243">
        <f ca="1">+IFERROR(INDEX('Hoja de Trabajo para listado'!$A$155:$Z$1048576,MATCH($A468,'Hoja de Trabajo para listado'!$A$155:$A$1048576,0),MATCH((CUADRO!M$5&amp;$E468),'Hoja de Trabajo para listado'!$A$151:$Z$151,0)),0)+IFERROR(INDEX('Hoja de Trabajo para listado'!$AB$155:$BA$1048576,MATCH($A468,'Hoja de Trabajo para listado'!$AB$155:$AB$1048576,0),MATCH((CUADRO!M$5&amp;$E468),'Hoja de Trabajo para listado'!$AB$151:$BA$151,0)),0)+IFERROR(INDEX('Hoja de Trabajo para listado'!$BC$155:$CB$1048576,MATCH($A468,'Hoja de Trabajo para listado'!$BC$155:$BC$1048576,0),MATCH((CUADRO!M$5&amp;$E468),'Hoja de Trabajo para listado'!$BC$151:$CB$151,0)),0)+IFERROR(INDEX('Hoja de Trabajo para listado'!$DE$153:$DG$274,MATCH($A468,'Hoja de Trabajo para listado'!$DE$153:$DE$1048576,0),MATCH((CUADRO!M$5&amp;$E468),'Hoja de Trabajo para listado'!$DE$151:$DG$151,0)),0)+IFERROR(INDEX('Hoja de Trabajo para listado'!$CD$155:$DC$1048576,MATCH($A468,'Hoja de Trabajo para listado'!$CD$155:$CD$1048576,0),MATCH((CUADRO!M$5&amp;$E468),'Hoja de Trabajo para listado'!$CD$151:$DC$151,0)),0)</f>
        <v>0</v>
      </c>
      <c r="N468" s="243">
        <f ca="1">+IFERROR(INDEX('Hoja de Trabajo para listado'!$A$155:$Z$1048576,MATCH($A468,'Hoja de Trabajo para listado'!$A$155:$A$1048576,0),MATCH((CUADRO!N$5&amp;$E468),'Hoja de Trabajo para listado'!$A$151:$Z$151,0)),0)+IFERROR(INDEX('Hoja de Trabajo para listado'!$AB$155:$BA$1048576,MATCH($A468,'Hoja de Trabajo para listado'!$AB$155:$AB$1048576,0),MATCH((CUADRO!N$5&amp;$E468),'Hoja de Trabajo para listado'!$AB$151:$BA$151,0)),0)+IFERROR(INDEX('Hoja de Trabajo para listado'!$BC$155:$CB$1048576,MATCH($A468,'Hoja de Trabajo para listado'!$BC$155:$BC$1048576,0),MATCH((CUADRO!N$5&amp;$E468),'Hoja de Trabajo para listado'!$BC$151:$CB$151,0)),0)+IFERROR(INDEX('Hoja de Trabajo para listado'!$DE$153:$DG$274,MATCH($A468,'Hoja de Trabajo para listado'!$DE$153:$DE$1048576,0),MATCH((CUADRO!N$5&amp;$E468),'Hoja de Trabajo para listado'!$DE$151:$DG$151,0)),0)+IFERROR(INDEX('Hoja de Trabajo para listado'!$CD$155:$DC$1048576,MATCH($A468,'Hoja de Trabajo para listado'!$CD$155:$CD$1048576,0),MATCH((CUADRO!N$5&amp;$E468),'Hoja de Trabajo para listado'!$CD$151:$DC$151,0)),0)</f>
        <v>0</v>
      </c>
      <c r="O468" s="243">
        <f ca="1">+IFERROR(INDEX('Hoja de Trabajo para listado'!$A$155:$Z$1048576,MATCH($A468,'Hoja de Trabajo para listado'!$A$155:$A$1048576,0),MATCH((CUADRO!O$5&amp;$E468),'Hoja de Trabajo para listado'!$A$151:$Z$151,0)),0)+IFERROR(INDEX('Hoja de Trabajo para listado'!$AB$155:$BA$1048576,MATCH($A468,'Hoja de Trabajo para listado'!$AB$155:$AB$1048576,0),MATCH((CUADRO!O$5&amp;$E468),'Hoja de Trabajo para listado'!$AB$151:$BA$151,0)),0)+IFERROR(INDEX('Hoja de Trabajo para listado'!$BC$155:$CB$1048576,MATCH($A468,'Hoja de Trabajo para listado'!$BC$155:$BC$1048576,0),MATCH((CUADRO!O$5&amp;$E468),'Hoja de Trabajo para listado'!$BC$151:$CB$151,0)),0)+IFERROR(INDEX('Hoja de Trabajo para listado'!$DE$153:$DG$274,MATCH($A468,'Hoja de Trabajo para listado'!$DE$153:$DE$1048576,0),MATCH((CUADRO!O$5&amp;$E468),'Hoja de Trabajo para listado'!$DE$151:$DG$151,0)),0)+IFERROR(INDEX('Hoja de Trabajo para listado'!$CD$155:$DC$1048576,MATCH($A468,'Hoja de Trabajo para listado'!$CD$155:$CD$1048576,0),MATCH((CUADRO!O$5&amp;$E468),'Hoja de Trabajo para listado'!$CD$151:$DC$151,0)),0)</f>
        <v>0</v>
      </c>
      <c r="P468" s="243">
        <f ca="1">+IFERROR(INDEX('Hoja de Trabajo para listado'!$A$155:$Z$1048576,MATCH($A468,'Hoja de Trabajo para listado'!$A$155:$A$1048576,0),MATCH((CUADRO!P$5&amp;$E468),'Hoja de Trabajo para listado'!$A$151:$Z$151,0)),0)+IFERROR(INDEX('Hoja de Trabajo para listado'!$AB$155:$BA$1048576,MATCH($A468,'Hoja de Trabajo para listado'!$AB$155:$AB$1048576,0),MATCH((CUADRO!P$5&amp;$E468),'Hoja de Trabajo para listado'!$AB$151:$BA$151,0)),0)+IFERROR(INDEX('Hoja de Trabajo para listado'!$BC$155:$CB$1048576,MATCH($A468,'Hoja de Trabajo para listado'!$BC$155:$BC$1048576,0),MATCH((CUADRO!P$5&amp;$E468),'Hoja de Trabajo para listado'!$BC$151:$CB$151,0)),0)+IFERROR(INDEX('Hoja de Trabajo para listado'!$DE$153:$DG$274,MATCH($A468,'Hoja de Trabajo para listado'!$DE$153:$DE$1048576,0),MATCH((CUADRO!P$5&amp;$E468),'Hoja de Trabajo para listado'!$DE$151:$DG$151,0)),0)+IFERROR(INDEX('Hoja de Trabajo para listado'!$CD$155:$DC$1048576,MATCH($A468,'Hoja de Trabajo para listado'!$CD$155:$CD$1048576,0),MATCH((CUADRO!P$5&amp;$E468),'Hoja de Trabajo para listado'!$CD$151:$DC$151,0)),0)</f>
        <v>0</v>
      </c>
      <c r="Q468" s="243">
        <f ca="1">+IFERROR(INDEX('Hoja de Trabajo para listado'!$A$155:$Z$1048576,MATCH($A468,'Hoja de Trabajo para listado'!$A$155:$A$1048576,0),MATCH((CUADRO!Q$5&amp;$E468),'Hoja de Trabajo para listado'!$A$151:$Z$151,0)),0)+IFERROR(INDEX('Hoja de Trabajo para listado'!$AB$155:$BA$1048576,MATCH($A468,'Hoja de Trabajo para listado'!$AB$155:$AB$1048576,0),MATCH((CUADRO!Q$5&amp;$E468),'Hoja de Trabajo para listado'!$AB$151:$BA$151,0)),0)+IFERROR(INDEX('Hoja de Trabajo para listado'!$BC$155:$CB$1048576,MATCH($A468,'Hoja de Trabajo para listado'!$BC$155:$BC$1048576,0),MATCH((CUADRO!Q$5&amp;$E468),'Hoja de Trabajo para listado'!$BC$151:$CB$151,0)),0)+IFERROR(INDEX('Hoja de Trabajo para listado'!$DE$153:$DG$274,MATCH($A468,'Hoja de Trabajo para listado'!$DE$153:$DE$1048576,0),MATCH((CUADRO!Q$5&amp;$E468),'Hoja de Trabajo para listado'!$DE$151:$DG$151,0)),0)+IFERROR(INDEX('Hoja de Trabajo para listado'!$CD$155:$DC$1048576,MATCH($A468,'Hoja de Trabajo para listado'!$CD$155:$CD$1048576,0),MATCH((CUADRO!Q$5&amp;$E468),'Hoja de Trabajo para listado'!$CD$151:$DC$151,0)),0)</f>
        <v>0</v>
      </c>
      <c r="R468" s="243">
        <f t="shared" ca="1" si="17"/>
        <v>0</v>
      </c>
      <c r="S468" s="249"/>
      <c r="T468" s="243">
        <f ca="1">+T469</f>
        <v>0</v>
      </c>
      <c r="U468" s="242">
        <f t="shared" si="18"/>
        <v>1</v>
      </c>
      <c r="V468" s="333" t="str">
        <f>+VLOOKUP(A468,bd_lista!$A$3:$E$590,5,FALSE)</f>
        <v>Gobiernos Autonomos Municipales</v>
      </c>
      <c r="W468" s="383" t="str">
        <f>+V468</f>
        <v>Gobiernos Autonomos Municipales</v>
      </c>
      <c r="X468" s="242">
        <f>+VLOOKUP(A468,[3]Sheet1!$A$13:$D$744,4,FALSE)</f>
        <v>0</v>
      </c>
      <c r="Y468" s="242" t="e">
        <f>+VLOOKUP(X468,bd_lista!$A$3:$C$590,3,FALSE)</f>
        <v>#N/A</v>
      </c>
      <c r="Z468" s="294">
        <f>+X468</f>
        <v>0</v>
      </c>
      <c r="AA468" s="295" t="e">
        <f>+Y468</f>
        <v>#N/A</v>
      </c>
    </row>
    <row r="469" spans="1:27" customFormat="1" ht="15" hidden="1" customHeight="1">
      <c r="A469" s="32">
        <v>1116</v>
      </c>
      <c r="B469" s="389"/>
      <c r="C469" s="247" t="str">
        <f>+VLOOKUP(A469,bd_lista!$A$3:$C$590,3,FALSE)</f>
        <v>Gobierno Autónomo Municipal de San Pablo de Huacareta</v>
      </c>
      <c r="D469" s="386"/>
      <c r="E469" s="244" t="s">
        <v>1305</v>
      </c>
      <c r="F469" s="243">
        <f ca="1">+IFERROR(INDEX('Hoja de Trabajo para listado'!$A$155:$Z$1048576,MATCH($A469,'Hoja de Trabajo para listado'!$A$155:$A$1048576,0),MATCH((CUADRO!F$5&amp;$E469),'Hoja de Trabajo para listado'!$A$151:$Z$151,0)),0)+IFERROR(INDEX('Hoja de Trabajo para listado'!$AB$155:$BA$1048576,MATCH($A469,'Hoja de Trabajo para listado'!$AB$155:$AB$1048576,0),MATCH((CUADRO!F$5&amp;$E469),'Hoja de Trabajo para listado'!$AB$151:$BA$151,0)),0)+IFERROR(INDEX('Hoja de Trabajo para listado'!$BC$155:$CB$1048576,MATCH($A469,'Hoja de Trabajo para listado'!$BC$155:$BC$1048576,0),MATCH((CUADRO!F$5&amp;$E469),'Hoja de Trabajo para listado'!$BC$151:$CB$151,0)),0)+IFERROR(INDEX('Hoja de Trabajo para listado'!$DE$153:$DG$274,MATCH($A469,'Hoja de Trabajo para listado'!$DE$153:$DE$1048576,0),MATCH((CUADRO!F$5&amp;$E469),'Hoja de Trabajo para listado'!$DE$151:$DG$151,0)),0)+IFERROR(INDEX('Hoja de Trabajo para listado'!$CD$155:$DC$1048576,MATCH($A469,'Hoja de Trabajo para listado'!$CD$155:$CD$1048576,0),MATCH((CUADRO!F$5&amp;$E469),'Hoja de Trabajo para listado'!$CD$151:$DC$151,0)),0)</f>
        <v>0</v>
      </c>
      <c r="G469" s="243">
        <f ca="1">+IFERROR(INDEX('Hoja de Trabajo para listado'!$A$155:$Z$1048576,MATCH($A469,'Hoja de Trabajo para listado'!$A$155:$A$1048576,0),MATCH((CUADRO!G$5&amp;$E469),'Hoja de Trabajo para listado'!$A$151:$Z$151,0)),0)+IFERROR(INDEX('Hoja de Trabajo para listado'!$AB$155:$BA$1048576,MATCH($A469,'Hoja de Trabajo para listado'!$AB$155:$AB$1048576,0),MATCH((CUADRO!G$5&amp;$E469),'Hoja de Trabajo para listado'!$AB$151:$BA$151,0)),0)+IFERROR(INDEX('Hoja de Trabajo para listado'!$BC$155:$CB$1048576,MATCH($A469,'Hoja de Trabajo para listado'!$BC$155:$BC$1048576,0),MATCH((CUADRO!G$5&amp;$E469),'Hoja de Trabajo para listado'!$BC$151:$CB$151,0)),0)+IFERROR(INDEX('Hoja de Trabajo para listado'!$DE$153:$DG$274,MATCH($A469,'Hoja de Trabajo para listado'!$DE$153:$DE$1048576,0),MATCH((CUADRO!G$5&amp;$E469),'Hoja de Trabajo para listado'!$DE$151:$DG$151,0)),0)+IFERROR(INDEX('Hoja de Trabajo para listado'!$CD$155:$DC$1048576,MATCH($A469,'Hoja de Trabajo para listado'!$CD$155:$CD$1048576,0),MATCH((CUADRO!G$5&amp;$E469),'Hoja de Trabajo para listado'!$CD$151:$DC$151,0)),0)</f>
        <v>0</v>
      </c>
      <c r="H469" s="243">
        <f ca="1">+IFERROR(INDEX('Hoja de Trabajo para listado'!$A$155:$Z$1048576,MATCH($A469,'Hoja de Trabajo para listado'!$A$155:$A$1048576,0),MATCH((CUADRO!H$5&amp;$E469),'Hoja de Trabajo para listado'!$A$151:$Z$151,0)),0)+IFERROR(INDEX('Hoja de Trabajo para listado'!$AB$155:$BA$1048576,MATCH($A469,'Hoja de Trabajo para listado'!$AB$155:$AB$1048576,0),MATCH((CUADRO!H$5&amp;$E469),'Hoja de Trabajo para listado'!$AB$151:$BA$151,0)),0)+IFERROR(INDEX('Hoja de Trabajo para listado'!$BC$155:$CB$1048576,MATCH($A469,'Hoja de Trabajo para listado'!$BC$155:$BC$1048576,0),MATCH((CUADRO!H$5&amp;$E469),'Hoja de Trabajo para listado'!$BC$151:$CB$151,0)),0)+IFERROR(INDEX('Hoja de Trabajo para listado'!$DE$153:$DG$274,MATCH($A469,'Hoja de Trabajo para listado'!$DE$153:$DE$1048576,0),MATCH((CUADRO!H$5&amp;$E469),'Hoja de Trabajo para listado'!$DE$151:$DG$151,0)),0)+IFERROR(INDEX('Hoja de Trabajo para listado'!$CD$155:$DC$1048576,MATCH($A469,'Hoja de Trabajo para listado'!$CD$155:$CD$1048576,0),MATCH((CUADRO!H$5&amp;$E469),'Hoja de Trabajo para listado'!$CD$151:$DC$151,0)),0)</f>
        <v>0</v>
      </c>
      <c r="I469" s="243">
        <f ca="1">+IFERROR(INDEX('Hoja de Trabajo para listado'!$A$155:$Z$1048576,MATCH($A469,'Hoja de Trabajo para listado'!$A$155:$A$1048576,0),MATCH((CUADRO!I$5&amp;$E469),'Hoja de Trabajo para listado'!$A$151:$Z$151,0)),0)+IFERROR(INDEX('Hoja de Trabajo para listado'!$AB$155:$BA$1048576,MATCH($A469,'Hoja de Trabajo para listado'!$AB$155:$AB$1048576,0),MATCH((CUADRO!I$5&amp;$E469),'Hoja de Trabajo para listado'!$AB$151:$BA$151,0)),0)+IFERROR(INDEX('Hoja de Trabajo para listado'!$BC$155:$CB$1048576,MATCH($A469,'Hoja de Trabajo para listado'!$BC$155:$BC$1048576,0),MATCH((CUADRO!I$5&amp;$E469),'Hoja de Trabajo para listado'!$BC$151:$CB$151,0)),0)+IFERROR(INDEX('Hoja de Trabajo para listado'!$DE$153:$DG$274,MATCH($A469,'Hoja de Trabajo para listado'!$DE$153:$DE$1048576,0),MATCH((CUADRO!I$5&amp;$E469),'Hoja de Trabajo para listado'!$DE$151:$DG$151,0)),0)+IFERROR(INDEX('Hoja de Trabajo para listado'!$CD$155:$DC$1048576,MATCH($A469,'Hoja de Trabajo para listado'!$CD$155:$CD$1048576,0),MATCH((CUADRO!I$5&amp;$E469),'Hoja de Trabajo para listado'!$CD$151:$DC$151,0)),0)</f>
        <v>0</v>
      </c>
      <c r="J469" s="243">
        <f ca="1">+IFERROR(INDEX('Hoja de Trabajo para listado'!$A$155:$Z$1048576,MATCH($A469,'Hoja de Trabajo para listado'!$A$155:$A$1048576,0),MATCH((CUADRO!J$5&amp;$E469),'Hoja de Trabajo para listado'!$A$151:$Z$151,0)),0)+IFERROR(INDEX('Hoja de Trabajo para listado'!$AB$155:$BA$1048576,MATCH($A469,'Hoja de Trabajo para listado'!$AB$155:$AB$1048576,0),MATCH((CUADRO!J$5&amp;$E469),'Hoja de Trabajo para listado'!$AB$151:$BA$151,0)),0)+IFERROR(INDEX('Hoja de Trabajo para listado'!$BC$155:$CB$1048576,MATCH($A469,'Hoja de Trabajo para listado'!$BC$155:$BC$1048576,0),MATCH((CUADRO!J$5&amp;$E469),'Hoja de Trabajo para listado'!$BC$151:$CB$151,0)),0)+IFERROR(INDEX('Hoja de Trabajo para listado'!$DE$153:$DG$274,MATCH($A469,'Hoja de Trabajo para listado'!$DE$153:$DE$1048576,0),MATCH((CUADRO!J$5&amp;$E469),'Hoja de Trabajo para listado'!$DE$151:$DG$151,0)),0)+IFERROR(INDEX('Hoja de Trabajo para listado'!$CD$155:$DC$1048576,MATCH($A469,'Hoja de Trabajo para listado'!$CD$155:$CD$1048576,0),MATCH((CUADRO!J$5&amp;$E469),'Hoja de Trabajo para listado'!$CD$151:$DC$151,0)),0)</f>
        <v>0</v>
      </c>
      <c r="K469" s="243">
        <f ca="1">+IFERROR(INDEX('Hoja de Trabajo para listado'!$A$155:$Z$1048576,MATCH($A469,'Hoja de Trabajo para listado'!$A$155:$A$1048576,0),MATCH((CUADRO!K$5&amp;$E469),'Hoja de Trabajo para listado'!$A$151:$Z$151,0)),0)+IFERROR(INDEX('Hoja de Trabajo para listado'!$AB$155:$BA$1048576,MATCH($A469,'Hoja de Trabajo para listado'!$AB$155:$AB$1048576,0),MATCH((CUADRO!K$5&amp;$E469),'Hoja de Trabajo para listado'!$AB$151:$BA$151,0)),0)+IFERROR(INDEX('Hoja de Trabajo para listado'!$BC$155:$CB$1048576,MATCH($A469,'Hoja de Trabajo para listado'!$BC$155:$BC$1048576,0),MATCH((CUADRO!K$5&amp;$E469),'Hoja de Trabajo para listado'!$BC$151:$CB$151,0)),0)+IFERROR(INDEX('Hoja de Trabajo para listado'!$DE$153:$DG$274,MATCH($A469,'Hoja de Trabajo para listado'!$DE$153:$DE$1048576,0),MATCH((CUADRO!K$5&amp;$E469),'Hoja de Trabajo para listado'!$DE$151:$DG$151,0)),0)+IFERROR(INDEX('Hoja de Trabajo para listado'!$CD$155:$DC$1048576,MATCH($A469,'Hoja de Trabajo para listado'!$CD$155:$CD$1048576,0),MATCH((CUADRO!K$5&amp;$E469),'Hoja de Trabajo para listado'!$CD$151:$DC$151,0)),0)</f>
        <v>0</v>
      </c>
      <c r="L469" s="243">
        <f ca="1">+IFERROR(INDEX('Hoja de Trabajo para listado'!$A$155:$Z$1048576,MATCH($A469,'Hoja de Trabajo para listado'!$A$155:$A$1048576,0),MATCH((CUADRO!L$5&amp;$E469),'Hoja de Trabajo para listado'!$A$151:$Z$151,0)),0)+IFERROR(INDEX('Hoja de Trabajo para listado'!$AB$155:$BA$1048576,MATCH($A469,'Hoja de Trabajo para listado'!$AB$155:$AB$1048576,0),MATCH((CUADRO!L$5&amp;$E469),'Hoja de Trabajo para listado'!$AB$151:$BA$151,0)),0)+IFERROR(INDEX('Hoja de Trabajo para listado'!$BC$155:$CB$1048576,MATCH($A469,'Hoja de Trabajo para listado'!$BC$155:$BC$1048576,0),MATCH((CUADRO!L$5&amp;$E469),'Hoja de Trabajo para listado'!$BC$151:$CB$151,0)),0)+IFERROR(INDEX('Hoja de Trabajo para listado'!$DE$153:$DG$274,MATCH($A469,'Hoja de Trabajo para listado'!$DE$153:$DE$1048576,0),MATCH((CUADRO!L$5&amp;$E469),'Hoja de Trabajo para listado'!$DE$151:$DG$151,0)),0)+IFERROR(INDEX('Hoja de Trabajo para listado'!$CD$155:$DC$1048576,MATCH($A469,'Hoja de Trabajo para listado'!$CD$155:$CD$1048576,0),MATCH((CUADRO!L$5&amp;$E469),'Hoja de Trabajo para listado'!$CD$151:$DC$151,0)),0)</f>
        <v>0</v>
      </c>
      <c r="M469" s="243">
        <f ca="1">+IFERROR(INDEX('Hoja de Trabajo para listado'!$A$155:$Z$1048576,MATCH($A469,'Hoja de Trabajo para listado'!$A$155:$A$1048576,0),MATCH((CUADRO!M$5&amp;$E469),'Hoja de Trabajo para listado'!$A$151:$Z$151,0)),0)+IFERROR(INDEX('Hoja de Trabajo para listado'!$AB$155:$BA$1048576,MATCH($A469,'Hoja de Trabajo para listado'!$AB$155:$AB$1048576,0),MATCH((CUADRO!M$5&amp;$E469),'Hoja de Trabajo para listado'!$AB$151:$BA$151,0)),0)+IFERROR(INDEX('Hoja de Trabajo para listado'!$BC$155:$CB$1048576,MATCH($A469,'Hoja de Trabajo para listado'!$BC$155:$BC$1048576,0),MATCH((CUADRO!M$5&amp;$E469),'Hoja de Trabajo para listado'!$BC$151:$CB$151,0)),0)+IFERROR(INDEX('Hoja de Trabajo para listado'!$DE$153:$DG$274,MATCH($A469,'Hoja de Trabajo para listado'!$DE$153:$DE$1048576,0),MATCH((CUADRO!M$5&amp;$E469),'Hoja de Trabajo para listado'!$DE$151:$DG$151,0)),0)+IFERROR(INDEX('Hoja de Trabajo para listado'!$CD$155:$DC$1048576,MATCH($A469,'Hoja de Trabajo para listado'!$CD$155:$CD$1048576,0),MATCH((CUADRO!M$5&amp;$E469),'Hoja de Trabajo para listado'!$CD$151:$DC$151,0)),0)</f>
        <v>0</v>
      </c>
      <c r="N469" s="243">
        <f ca="1">+IFERROR(INDEX('Hoja de Trabajo para listado'!$A$155:$Z$1048576,MATCH($A469,'Hoja de Trabajo para listado'!$A$155:$A$1048576,0),MATCH((CUADRO!N$5&amp;$E469),'Hoja de Trabajo para listado'!$A$151:$Z$151,0)),0)+IFERROR(INDEX('Hoja de Trabajo para listado'!$AB$155:$BA$1048576,MATCH($A469,'Hoja de Trabajo para listado'!$AB$155:$AB$1048576,0),MATCH((CUADRO!N$5&amp;$E469),'Hoja de Trabajo para listado'!$AB$151:$BA$151,0)),0)+IFERROR(INDEX('Hoja de Trabajo para listado'!$BC$155:$CB$1048576,MATCH($A469,'Hoja de Trabajo para listado'!$BC$155:$BC$1048576,0),MATCH((CUADRO!N$5&amp;$E469),'Hoja de Trabajo para listado'!$BC$151:$CB$151,0)),0)+IFERROR(INDEX('Hoja de Trabajo para listado'!$DE$153:$DG$274,MATCH($A469,'Hoja de Trabajo para listado'!$DE$153:$DE$1048576,0),MATCH((CUADRO!N$5&amp;$E469),'Hoja de Trabajo para listado'!$DE$151:$DG$151,0)),0)+IFERROR(INDEX('Hoja de Trabajo para listado'!$CD$155:$DC$1048576,MATCH($A469,'Hoja de Trabajo para listado'!$CD$155:$CD$1048576,0),MATCH((CUADRO!N$5&amp;$E469),'Hoja de Trabajo para listado'!$CD$151:$DC$151,0)),0)</f>
        <v>0</v>
      </c>
      <c r="O469" s="243">
        <f ca="1">+IFERROR(INDEX('Hoja de Trabajo para listado'!$A$155:$Z$1048576,MATCH($A469,'Hoja de Trabajo para listado'!$A$155:$A$1048576,0),MATCH((CUADRO!O$5&amp;$E469),'Hoja de Trabajo para listado'!$A$151:$Z$151,0)),0)+IFERROR(INDEX('Hoja de Trabajo para listado'!$AB$155:$BA$1048576,MATCH($A469,'Hoja de Trabajo para listado'!$AB$155:$AB$1048576,0),MATCH((CUADRO!O$5&amp;$E469),'Hoja de Trabajo para listado'!$AB$151:$BA$151,0)),0)+IFERROR(INDEX('Hoja de Trabajo para listado'!$BC$155:$CB$1048576,MATCH($A469,'Hoja de Trabajo para listado'!$BC$155:$BC$1048576,0),MATCH((CUADRO!O$5&amp;$E469),'Hoja de Trabajo para listado'!$BC$151:$CB$151,0)),0)+IFERROR(INDEX('Hoja de Trabajo para listado'!$DE$153:$DG$274,MATCH($A469,'Hoja de Trabajo para listado'!$DE$153:$DE$1048576,0),MATCH((CUADRO!O$5&amp;$E469),'Hoja de Trabajo para listado'!$DE$151:$DG$151,0)),0)+IFERROR(INDEX('Hoja de Trabajo para listado'!$CD$155:$DC$1048576,MATCH($A469,'Hoja de Trabajo para listado'!$CD$155:$CD$1048576,0),MATCH((CUADRO!O$5&amp;$E469),'Hoja de Trabajo para listado'!$CD$151:$DC$151,0)),0)</f>
        <v>0</v>
      </c>
      <c r="P469" s="243">
        <f ca="1">+IFERROR(INDEX('Hoja de Trabajo para listado'!$A$155:$Z$1048576,MATCH($A469,'Hoja de Trabajo para listado'!$A$155:$A$1048576,0),MATCH((CUADRO!P$5&amp;$E469),'Hoja de Trabajo para listado'!$A$151:$Z$151,0)),0)+IFERROR(INDEX('Hoja de Trabajo para listado'!$AB$155:$BA$1048576,MATCH($A469,'Hoja de Trabajo para listado'!$AB$155:$AB$1048576,0),MATCH((CUADRO!P$5&amp;$E469),'Hoja de Trabajo para listado'!$AB$151:$BA$151,0)),0)+IFERROR(INDEX('Hoja de Trabajo para listado'!$BC$155:$CB$1048576,MATCH($A469,'Hoja de Trabajo para listado'!$BC$155:$BC$1048576,0),MATCH((CUADRO!P$5&amp;$E469),'Hoja de Trabajo para listado'!$BC$151:$CB$151,0)),0)+IFERROR(INDEX('Hoja de Trabajo para listado'!$DE$153:$DG$274,MATCH($A469,'Hoja de Trabajo para listado'!$DE$153:$DE$1048576,0),MATCH((CUADRO!P$5&amp;$E469),'Hoja de Trabajo para listado'!$DE$151:$DG$151,0)),0)+IFERROR(INDEX('Hoja de Trabajo para listado'!$CD$155:$DC$1048576,MATCH($A469,'Hoja de Trabajo para listado'!$CD$155:$CD$1048576,0),MATCH((CUADRO!P$5&amp;$E469),'Hoja de Trabajo para listado'!$CD$151:$DC$151,0)),0)</f>
        <v>0</v>
      </c>
      <c r="Q469" s="243">
        <f ca="1">+IFERROR(INDEX('Hoja de Trabajo para listado'!$A$155:$Z$1048576,MATCH($A469,'Hoja de Trabajo para listado'!$A$155:$A$1048576,0),MATCH((CUADRO!Q$5&amp;$E469),'Hoja de Trabajo para listado'!$A$151:$Z$151,0)),0)+IFERROR(INDEX('Hoja de Trabajo para listado'!$AB$155:$BA$1048576,MATCH($A469,'Hoja de Trabajo para listado'!$AB$155:$AB$1048576,0),MATCH((CUADRO!Q$5&amp;$E469),'Hoja de Trabajo para listado'!$AB$151:$BA$151,0)),0)+IFERROR(INDEX('Hoja de Trabajo para listado'!$BC$155:$CB$1048576,MATCH($A469,'Hoja de Trabajo para listado'!$BC$155:$BC$1048576,0),MATCH((CUADRO!Q$5&amp;$E469),'Hoja de Trabajo para listado'!$BC$151:$CB$151,0)),0)+IFERROR(INDEX('Hoja de Trabajo para listado'!$DE$153:$DG$274,MATCH($A469,'Hoja de Trabajo para listado'!$DE$153:$DE$1048576,0),MATCH((CUADRO!Q$5&amp;$E469),'Hoja de Trabajo para listado'!$DE$151:$DG$151,0)),0)+IFERROR(INDEX('Hoja de Trabajo para listado'!$CD$155:$DC$1048576,MATCH($A469,'Hoja de Trabajo para listado'!$CD$155:$CD$1048576,0),MATCH((CUADRO!Q$5&amp;$E469),'Hoja de Trabajo para listado'!$CD$151:$DC$151,0)),0)</f>
        <v>0</v>
      </c>
      <c r="R469" s="243">
        <f t="shared" ca="1" si="17"/>
        <v>0</v>
      </c>
      <c r="S469" s="249">
        <f ca="1">+R468+R469</f>
        <v>0</v>
      </c>
      <c r="T469" s="243">
        <f ca="1">+S469</f>
        <v>0</v>
      </c>
      <c r="U469" s="242">
        <f t="shared" si="18"/>
        <v>2</v>
      </c>
      <c r="V469" s="333" t="str">
        <f>+VLOOKUP(A469,bd_lista!$A$3:$E$590,5,FALSE)</f>
        <v>Gobiernos Autonomos Municipales</v>
      </c>
      <c r="W469" s="384"/>
      <c r="X469" s="242">
        <f>+VLOOKUP(A469,[3]Sheet1!$A$13:$D$744,4,FALSE)</f>
        <v>0</v>
      </c>
      <c r="Y469" s="242" t="e">
        <f>+VLOOKUP(X469,bd_lista!$A$3:$C$590,3,FALSE)</f>
        <v>#N/A</v>
      </c>
      <c r="Z469" s="292"/>
      <c r="AA469" s="293"/>
    </row>
    <row r="470" spans="1:27" customFormat="1" ht="15" hidden="1" customHeight="1">
      <c r="A470" s="32">
        <v>1117</v>
      </c>
      <c r="B470" s="388">
        <f>+A470</f>
        <v>1117</v>
      </c>
      <c r="C470" s="247" t="str">
        <f>+VLOOKUP(A470,bd_lista!$A$3:$C$590,3,FALSE)</f>
        <v>Gobierno Autónomo Municipal de Tarabuco</v>
      </c>
      <c r="D470" s="385" t="str">
        <f>+C470</f>
        <v>Gobierno Autónomo Municipal de Tarabuco</v>
      </c>
      <c r="E470" s="242" t="s">
        <v>1304</v>
      </c>
      <c r="F470" s="243">
        <f ca="1">+IFERROR(INDEX('Hoja de Trabajo para listado'!$A$155:$Z$1048576,MATCH($A470,'Hoja de Trabajo para listado'!$A$155:$A$1048576,0),MATCH((CUADRO!F$5&amp;$E470),'Hoja de Trabajo para listado'!$A$151:$Z$151,0)),0)+IFERROR(INDEX('Hoja de Trabajo para listado'!$AB$155:$BA$1048576,MATCH($A470,'Hoja de Trabajo para listado'!$AB$155:$AB$1048576,0),MATCH((CUADRO!F$5&amp;$E470),'Hoja de Trabajo para listado'!$AB$151:$BA$151,0)),0)+IFERROR(INDEX('Hoja de Trabajo para listado'!$BC$155:$CB$1048576,MATCH($A470,'Hoja de Trabajo para listado'!$BC$155:$BC$1048576,0),MATCH((CUADRO!F$5&amp;$E470),'Hoja de Trabajo para listado'!$BC$151:$CB$151,0)),0)+IFERROR(INDEX('Hoja de Trabajo para listado'!$DE$153:$DG$274,MATCH($A470,'Hoja de Trabajo para listado'!$DE$153:$DE$1048576,0),MATCH((CUADRO!F$5&amp;$E470),'Hoja de Trabajo para listado'!$DE$151:$DG$151,0)),0)+IFERROR(INDEX('Hoja de Trabajo para listado'!$CD$155:$DC$1048576,MATCH($A470,'Hoja de Trabajo para listado'!$CD$155:$CD$1048576,0),MATCH((CUADRO!F$5&amp;$E470),'Hoja de Trabajo para listado'!$CD$151:$DC$151,0)),0)</f>
        <v>0</v>
      </c>
      <c r="G470" s="243">
        <f ca="1">+IFERROR(INDEX('Hoja de Trabajo para listado'!$A$155:$Z$1048576,MATCH($A470,'Hoja de Trabajo para listado'!$A$155:$A$1048576,0),MATCH((CUADRO!G$5&amp;$E470),'Hoja de Trabajo para listado'!$A$151:$Z$151,0)),0)+IFERROR(INDEX('Hoja de Trabajo para listado'!$AB$155:$BA$1048576,MATCH($A470,'Hoja de Trabajo para listado'!$AB$155:$AB$1048576,0),MATCH((CUADRO!G$5&amp;$E470),'Hoja de Trabajo para listado'!$AB$151:$BA$151,0)),0)+IFERROR(INDEX('Hoja de Trabajo para listado'!$BC$155:$CB$1048576,MATCH($A470,'Hoja de Trabajo para listado'!$BC$155:$BC$1048576,0),MATCH((CUADRO!G$5&amp;$E470),'Hoja de Trabajo para listado'!$BC$151:$CB$151,0)),0)+IFERROR(INDEX('Hoja de Trabajo para listado'!$DE$153:$DG$274,MATCH($A470,'Hoja de Trabajo para listado'!$DE$153:$DE$1048576,0),MATCH((CUADRO!G$5&amp;$E470),'Hoja de Trabajo para listado'!$DE$151:$DG$151,0)),0)+IFERROR(INDEX('Hoja de Trabajo para listado'!$CD$155:$DC$1048576,MATCH($A470,'Hoja de Trabajo para listado'!$CD$155:$CD$1048576,0),MATCH((CUADRO!G$5&amp;$E470),'Hoja de Trabajo para listado'!$CD$151:$DC$151,0)),0)</f>
        <v>0</v>
      </c>
      <c r="H470" s="243">
        <f ca="1">+IFERROR(INDEX('Hoja de Trabajo para listado'!$A$155:$Z$1048576,MATCH($A470,'Hoja de Trabajo para listado'!$A$155:$A$1048576,0),MATCH((CUADRO!H$5&amp;$E470),'Hoja de Trabajo para listado'!$A$151:$Z$151,0)),0)+IFERROR(INDEX('Hoja de Trabajo para listado'!$AB$155:$BA$1048576,MATCH($A470,'Hoja de Trabajo para listado'!$AB$155:$AB$1048576,0),MATCH((CUADRO!H$5&amp;$E470),'Hoja de Trabajo para listado'!$AB$151:$BA$151,0)),0)+IFERROR(INDEX('Hoja de Trabajo para listado'!$BC$155:$CB$1048576,MATCH($A470,'Hoja de Trabajo para listado'!$BC$155:$BC$1048576,0),MATCH((CUADRO!H$5&amp;$E470),'Hoja de Trabajo para listado'!$BC$151:$CB$151,0)),0)+IFERROR(INDEX('Hoja de Trabajo para listado'!$DE$153:$DG$274,MATCH($A470,'Hoja de Trabajo para listado'!$DE$153:$DE$1048576,0),MATCH((CUADRO!H$5&amp;$E470),'Hoja de Trabajo para listado'!$DE$151:$DG$151,0)),0)+IFERROR(INDEX('Hoja de Trabajo para listado'!$CD$155:$DC$1048576,MATCH($A470,'Hoja de Trabajo para listado'!$CD$155:$CD$1048576,0),MATCH((CUADRO!H$5&amp;$E470),'Hoja de Trabajo para listado'!$CD$151:$DC$151,0)),0)</f>
        <v>0</v>
      </c>
      <c r="I470" s="243">
        <f ca="1">+IFERROR(INDEX('Hoja de Trabajo para listado'!$A$155:$Z$1048576,MATCH($A470,'Hoja de Trabajo para listado'!$A$155:$A$1048576,0),MATCH((CUADRO!I$5&amp;$E470),'Hoja de Trabajo para listado'!$A$151:$Z$151,0)),0)+IFERROR(INDEX('Hoja de Trabajo para listado'!$AB$155:$BA$1048576,MATCH($A470,'Hoja de Trabajo para listado'!$AB$155:$AB$1048576,0),MATCH((CUADRO!I$5&amp;$E470),'Hoja de Trabajo para listado'!$AB$151:$BA$151,0)),0)+IFERROR(INDEX('Hoja de Trabajo para listado'!$BC$155:$CB$1048576,MATCH($A470,'Hoja de Trabajo para listado'!$BC$155:$BC$1048576,0),MATCH((CUADRO!I$5&amp;$E470),'Hoja de Trabajo para listado'!$BC$151:$CB$151,0)),0)+IFERROR(INDEX('Hoja de Trabajo para listado'!$DE$153:$DG$274,MATCH($A470,'Hoja de Trabajo para listado'!$DE$153:$DE$1048576,0),MATCH((CUADRO!I$5&amp;$E470),'Hoja de Trabajo para listado'!$DE$151:$DG$151,0)),0)+IFERROR(INDEX('Hoja de Trabajo para listado'!$CD$155:$DC$1048576,MATCH($A470,'Hoja de Trabajo para listado'!$CD$155:$CD$1048576,0),MATCH((CUADRO!I$5&amp;$E470),'Hoja de Trabajo para listado'!$CD$151:$DC$151,0)),0)</f>
        <v>0</v>
      </c>
      <c r="J470" s="243">
        <f ca="1">+IFERROR(INDEX('Hoja de Trabajo para listado'!$A$155:$Z$1048576,MATCH($A470,'Hoja de Trabajo para listado'!$A$155:$A$1048576,0),MATCH((CUADRO!J$5&amp;$E470),'Hoja de Trabajo para listado'!$A$151:$Z$151,0)),0)+IFERROR(INDEX('Hoja de Trabajo para listado'!$AB$155:$BA$1048576,MATCH($A470,'Hoja de Trabajo para listado'!$AB$155:$AB$1048576,0),MATCH((CUADRO!J$5&amp;$E470),'Hoja de Trabajo para listado'!$AB$151:$BA$151,0)),0)+IFERROR(INDEX('Hoja de Trabajo para listado'!$BC$155:$CB$1048576,MATCH($A470,'Hoja de Trabajo para listado'!$BC$155:$BC$1048576,0),MATCH((CUADRO!J$5&amp;$E470),'Hoja de Trabajo para listado'!$BC$151:$CB$151,0)),0)+IFERROR(INDEX('Hoja de Trabajo para listado'!$DE$153:$DG$274,MATCH($A470,'Hoja de Trabajo para listado'!$DE$153:$DE$1048576,0),MATCH((CUADRO!J$5&amp;$E470),'Hoja de Trabajo para listado'!$DE$151:$DG$151,0)),0)+IFERROR(INDEX('Hoja de Trabajo para listado'!$CD$155:$DC$1048576,MATCH($A470,'Hoja de Trabajo para listado'!$CD$155:$CD$1048576,0),MATCH((CUADRO!J$5&amp;$E470),'Hoja de Trabajo para listado'!$CD$151:$DC$151,0)),0)</f>
        <v>0</v>
      </c>
      <c r="K470" s="243">
        <f ca="1">+IFERROR(INDEX('Hoja de Trabajo para listado'!$A$155:$Z$1048576,MATCH($A470,'Hoja de Trabajo para listado'!$A$155:$A$1048576,0),MATCH((CUADRO!K$5&amp;$E470),'Hoja de Trabajo para listado'!$A$151:$Z$151,0)),0)+IFERROR(INDEX('Hoja de Trabajo para listado'!$AB$155:$BA$1048576,MATCH($A470,'Hoja de Trabajo para listado'!$AB$155:$AB$1048576,0),MATCH((CUADRO!K$5&amp;$E470),'Hoja de Trabajo para listado'!$AB$151:$BA$151,0)),0)+IFERROR(INDEX('Hoja de Trabajo para listado'!$BC$155:$CB$1048576,MATCH($A470,'Hoja de Trabajo para listado'!$BC$155:$BC$1048576,0),MATCH((CUADRO!K$5&amp;$E470),'Hoja de Trabajo para listado'!$BC$151:$CB$151,0)),0)+IFERROR(INDEX('Hoja de Trabajo para listado'!$DE$153:$DG$274,MATCH($A470,'Hoja de Trabajo para listado'!$DE$153:$DE$1048576,0),MATCH((CUADRO!K$5&amp;$E470),'Hoja de Trabajo para listado'!$DE$151:$DG$151,0)),0)+IFERROR(INDEX('Hoja de Trabajo para listado'!$CD$155:$DC$1048576,MATCH($A470,'Hoja de Trabajo para listado'!$CD$155:$CD$1048576,0),MATCH((CUADRO!K$5&amp;$E470),'Hoja de Trabajo para listado'!$CD$151:$DC$151,0)),0)</f>
        <v>0</v>
      </c>
      <c r="L470" s="243">
        <f ca="1">+IFERROR(INDEX('Hoja de Trabajo para listado'!$A$155:$Z$1048576,MATCH($A470,'Hoja de Trabajo para listado'!$A$155:$A$1048576,0),MATCH((CUADRO!L$5&amp;$E470),'Hoja de Trabajo para listado'!$A$151:$Z$151,0)),0)+IFERROR(INDEX('Hoja de Trabajo para listado'!$AB$155:$BA$1048576,MATCH($A470,'Hoja de Trabajo para listado'!$AB$155:$AB$1048576,0),MATCH((CUADRO!L$5&amp;$E470),'Hoja de Trabajo para listado'!$AB$151:$BA$151,0)),0)+IFERROR(INDEX('Hoja de Trabajo para listado'!$BC$155:$CB$1048576,MATCH($A470,'Hoja de Trabajo para listado'!$BC$155:$BC$1048576,0),MATCH((CUADRO!L$5&amp;$E470),'Hoja de Trabajo para listado'!$BC$151:$CB$151,0)),0)+IFERROR(INDEX('Hoja de Trabajo para listado'!$DE$153:$DG$274,MATCH($A470,'Hoja de Trabajo para listado'!$DE$153:$DE$1048576,0),MATCH((CUADRO!L$5&amp;$E470),'Hoja de Trabajo para listado'!$DE$151:$DG$151,0)),0)+IFERROR(INDEX('Hoja de Trabajo para listado'!$CD$155:$DC$1048576,MATCH($A470,'Hoja de Trabajo para listado'!$CD$155:$CD$1048576,0),MATCH((CUADRO!L$5&amp;$E470),'Hoja de Trabajo para listado'!$CD$151:$DC$151,0)),0)</f>
        <v>0</v>
      </c>
      <c r="M470" s="243">
        <f ca="1">+IFERROR(INDEX('Hoja de Trabajo para listado'!$A$155:$Z$1048576,MATCH($A470,'Hoja de Trabajo para listado'!$A$155:$A$1048576,0),MATCH((CUADRO!M$5&amp;$E470),'Hoja de Trabajo para listado'!$A$151:$Z$151,0)),0)+IFERROR(INDEX('Hoja de Trabajo para listado'!$AB$155:$BA$1048576,MATCH($A470,'Hoja de Trabajo para listado'!$AB$155:$AB$1048576,0),MATCH((CUADRO!M$5&amp;$E470),'Hoja de Trabajo para listado'!$AB$151:$BA$151,0)),0)+IFERROR(INDEX('Hoja de Trabajo para listado'!$BC$155:$CB$1048576,MATCH($A470,'Hoja de Trabajo para listado'!$BC$155:$BC$1048576,0),MATCH((CUADRO!M$5&amp;$E470),'Hoja de Trabajo para listado'!$BC$151:$CB$151,0)),0)+IFERROR(INDEX('Hoja de Trabajo para listado'!$DE$153:$DG$274,MATCH($A470,'Hoja de Trabajo para listado'!$DE$153:$DE$1048576,0),MATCH((CUADRO!M$5&amp;$E470),'Hoja de Trabajo para listado'!$DE$151:$DG$151,0)),0)+IFERROR(INDEX('Hoja de Trabajo para listado'!$CD$155:$DC$1048576,MATCH($A470,'Hoja de Trabajo para listado'!$CD$155:$CD$1048576,0),MATCH((CUADRO!M$5&amp;$E470),'Hoja de Trabajo para listado'!$CD$151:$DC$151,0)),0)</f>
        <v>0</v>
      </c>
      <c r="N470" s="243">
        <f ca="1">+IFERROR(INDEX('Hoja de Trabajo para listado'!$A$155:$Z$1048576,MATCH($A470,'Hoja de Trabajo para listado'!$A$155:$A$1048576,0),MATCH((CUADRO!N$5&amp;$E470),'Hoja de Trabajo para listado'!$A$151:$Z$151,0)),0)+IFERROR(INDEX('Hoja de Trabajo para listado'!$AB$155:$BA$1048576,MATCH($A470,'Hoja de Trabajo para listado'!$AB$155:$AB$1048576,0),MATCH((CUADRO!N$5&amp;$E470),'Hoja de Trabajo para listado'!$AB$151:$BA$151,0)),0)+IFERROR(INDEX('Hoja de Trabajo para listado'!$BC$155:$CB$1048576,MATCH($A470,'Hoja de Trabajo para listado'!$BC$155:$BC$1048576,0),MATCH((CUADRO!N$5&amp;$E470),'Hoja de Trabajo para listado'!$BC$151:$CB$151,0)),0)+IFERROR(INDEX('Hoja de Trabajo para listado'!$DE$153:$DG$274,MATCH($A470,'Hoja de Trabajo para listado'!$DE$153:$DE$1048576,0),MATCH((CUADRO!N$5&amp;$E470),'Hoja de Trabajo para listado'!$DE$151:$DG$151,0)),0)+IFERROR(INDEX('Hoja de Trabajo para listado'!$CD$155:$DC$1048576,MATCH($A470,'Hoja de Trabajo para listado'!$CD$155:$CD$1048576,0),MATCH((CUADRO!N$5&amp;$E470),'Hoja de Trabajo para listado'!$CD$151:$DC$151,0)),0)</f>
        <v>0</v>
      </c>
      <c r="O470" s="243">
        <f ca="1">+IFERROR(INDEX('Hoja de Trabajo para listado'!$A$155:$Z$1048576,MATCH($A470,'Hoja de Trabajo para listado'!$A$155:$A$1048576,0),MATCH((CUADRO!O$5&amp;$E470),'Hoja de Trabajo para listado'!$A$151:$Z$151,0)),0)+IFERROR(INDEX('Hoja de Trabajo para listado'!$AB$155:$BA$1048576,MATCH($A470,'Hoja de Trabajo para listado'!$AB$155:$AB$1048576,0),MATCH((CUADRO!O$5&amp;$E470),'Hoja de Trabajo para listado'!$AB$151:$BA$151,0)),0)+IFERROR(INDEX('Hoja de Trabajo para listado'!$BC$155:$CB$1048576,MATCH($A470,'Hoja de Trabajo para listado'!$BC$155:$BC$1048576,0),MATCH((CUADRO!O$5&amp;$E470),'Hoja de Trabajo para listado'!$BC$151:$CB$151,0)),0)+IFERROR(INDEX('Hoja de Trabajo para listado'!$DE$153:$DG$274,MATCH($A470,'Hoja de Trabajo para listado'!$DE$153:$DE$1048576,0),MATCH((CUADRO!O$5&amp;$E470),'Hoja de Trabajo para listado'!$DE$151:$DG$151,0)),0)+IFERROR(INDEX('Hoja de Trabajo para listado'!$CD$155:$DC$1048576,MATCH($A470,'Hoja de Trabajo para listado'!$CD$155:$CD$1048576,0),MATCH((CUADRO!O$5&amp;$E470),'Hoja de Trabajo para listado'!$CD$151:$DC$151,0)),0)</f>
        <v>0</v>
      </c>
      <c r="P470" s="243">
        <f ca="1">+IFERROR(INDEX('Hoja de Trabajo para listado'!$A$155:$Z$1048576,MATCH($A470,'Hoja de Trabajo para listado'!$A$155:$A$1048576,0),MATCH((CUADRO!P$5&amp;$E470),'Hoja de Trabajo para listado'!$A$151:$Z$151,0)),0)+IFERROR(INDEX('Hoja de Trabajo para listado'!$AB$155:$BA$1048576,MATCH($A470,'Hoja de Trabajo para listado'!$AB$155:$AB$1048576,0),MATCH((CUADRO!P$5&amp;$E470),'Hoja de Trabajo para listado'!$AB$151:$BA$151,0)),0)+IFERROR(INDEX('Hoja de Trabajo para listado'!$BC$155:$CB$1048576,MATCH($A470,'Hoja de Trabajo para listado'!$BC$155:$BC$1048576,0),MATCH((CUADRO!P$5&amp;$E470),'Hoja de Trabajo para listado'!$BC$151:$CB$151,0)),0)+IFERROR(INDEX('Hoja de Trabajo para listado'!$DE$153:$DG$274,MATCH($A470,'Hoja de Trabajo para listado'!$DE$153:$DE$1048576,0),MATCH((CUADRO!P$5&amp;$E470),'Hoja de Trabajo para listado'!$DE$151:$DG$151,0)),0)+IFERROR(INDEX('Hoja de Trabajo para listado'!$CD$155:$DC$1048576,MATCH($A470,'Hoja de Trabajo para listado'!$CD$155:$CD$1048576,0),MATCH((CUADRO!P$5&amp;$E470),'Hoja de Trabajo para listado'!$CD$151:$DC$151,0)),0)</f>
        <v>0</v>
      </c>
      <c r="Q470" s="243">
        <f ca="1">+IFERROR(INDEX('Hoja de Trabajo para listado'!$A$155:$Z$1048576,MATCH($A470,'Hoja de Trabajo para listado'!$A$155:$A$1048576,0),MATCH((CUADRO!Q$5&amp;$E470),'Hoja de Trabajo para listado'!$A$151:$Z$151,0)),0)+IFERROR(INDEX('Hoja de Trabajo para listado'!$AB$155:$BA$1048576,MATCH($A470,'Hoja de Trabajo para listado'!$AB$155:$AB$1048576,0),MATCH((CUADRO!Q$5&amp;$E470),'Hoja de Trabajo para listado'!$AB$151:$BA$151,0)),0)+IFERROR(INDEX('Hoja de Trabajo para listado'!$BC$155:$CB$1048576,MATCH($A470,'Hoja de Trabajo para listado'!$BC$155:$BC$1048576,0),MATCH((CUADRO!Q$5&amp;$E470),'Hoja de Trabajo para listado'!$BC$151:$CB$151,0)),0)+IFERROR(INDEX('Hoja de Trabajo para listado'!$DE$153:$DG$274,MATCH($A470,'Hoja de Trabajo para listado'!$DE$153:$DE$1048576,0),MATCH((CUADRO!Q$5&amp;$E470),'Hoja de Trabajo para listado'!$DE$151:$DG$151,0)),0)+IFERROR(INDEX('Hoja de Trabajo para listado'!$CD$155:$DC$1048576,MATCH($A470,'Hoja de Trabajo para listado'!$CD$155:$CD$1048576,0),MATCH((CUADRO!Q$5&amp;$E470),'Hoja de Trabajo para listado'!$CD$151:$DC$151,0)),0)</f>
        <v>0</v>
      </c>
      <c r="R470" s="243">
        <f t="shared" ca="1" si="17"/>
        <v>0</v>
      </c>
      <c r="S470" s="249"/>
      <c r="T470" s="243">
        <f ca="1">+T471</f>
        <v>0</v>
      </c>
      <c r="U470" s="242">
        <f t="shared" si="18"/>
        <v>1</v>
      </c>
      <c r="V470" s="333" t="str">
        <f>+VLOOKUP(A470,bd_lista!$A$3:$E$590,5,FALSE)</f>
        <v>Gobiernos Autonomos Municipales</v>
      </c>
      <c r="W470" s="383" t="str">
        <f>+V470</f>
        <v>Gobiernos Autonomos Municipales</v>
      </c>
      <c r="X470" s="242">
        <f>+VLOOKUP(A470,[3]Sheet1!$A$13:$D$744,4,FALSE)</f>
        <v>0</v>
      </c>
      <c r="Y470" s="242" t="e">
        <f>+VLOOKUP(X470,bd_lista!$A$3:$C$590,3,FALSE)</f>
        <v>#N/A</v>
      </c>
      <c r="Z470" s="294">
        <f>+X470</f>
        <v>0</v>
      </c>
      <c r="AA470" s="295" t="e">
        <f>+Y470</f>
        <v>#N/A</v>
      </c>
    </row>
    <row r="471" spans="1:27" customFormat="1" ht="15" hidden="1" customHeight="1">
      <c r="A471" s="32">
        <v>1117</v>
      </c>
      <c r="B471" s="389"/>
      <c r="C471" s="247" t="str">
        <f>+VLOOKUP(A471,bd_lista!$A$3:$C$590,3,FALSE)</f>
        <v>Gobierno Autónomo Municipal de Tarabuco</v>
      </c>
      <c r="D471" s="386"/>
      <c r="E471" s="244" t="s">
        <v>1305</v>
      </c>
      <c r="F471" s="243">
        <f ca="1">+IFERROR(INDEX('Hoja de Trabajo para listado'!$A$155:$Z$1048576,MATCH($A471,'Hoja de Trabajo para listado'!$A$155:$A$1048576,0),MATCH((CUADRO!F$5&amp;$E471),'Hoja de Trabajo para listado'!$A$151:$Z$151,0)),0)+IFERROR(INDEX('Hoja de Trabajo para listado'!$AB$155:$BA$1048576,MATCH($A471,'Hoja de Trabajo para listado'!$AB$155:$AB$1048576,0),MATCH((CUADRO!F$5&amp;$E471),'Hoja de Trabajo para listado'!$AB$151:$BA$151,0)),0)+IFERROR(INDEX('Hoja de Trabajo para listado'!$BC$155:$CB$1048576,MATCH($A471,'Hoja de Trabajo para listado'!$BC$155:$BC$1048576,0),MATCH((CUADRO!F$5&amp;$E471),'Hoja de Trabajo para listado'!$BC$151:$CB$151,0)),0)+IFERROR(INDEX('Hoja de Trabajo para listado'!$DE$153:$DG$274,MATCH($A471,'Hoja de Trabajo para listado'!$DE$153:$DE$1048576,0),MATCH((CUADRO!F$5&amp;$E471),'Hoja de Trabajo para listado'!$DE$151:$DG$151,0)),0)+IFERROR(INDEX('Hoja de Trabajo para listado'!$CD$155:$DC$1048576,MATCH($A471,'Hoja de Trabajo para listado'!$CD$155:$CD$1048576,0),MATCH((CUADRO!F$5&amp;$E471),'Hoja de Trabajo para listado'!$CD$151:$DC$151,0)),0)</f>
        <v>0</v>
      </c>
      <c r="G471" s="243">
        <f ca="1">+IFERROR(INDEX('Hoja de Trabajo para listado'!$A$155:$Z$1048576,MATCH($A471,'Hoja de Trabajo para listado'!$A$155:$A$1048576,0),MATCH((CUADRO!G$5&amp;$E471),'Hoja de Trabajo para listado'!$A$151:$Z$151,0)),0)+IFERROR(INDEX('Hoja de Trabajo para listado'!$AB$155:$BA$1048576,MATCH($A471,'Hoja de Trabajo para listado'!$AB$155:$AB$1048576,0),MATCH((CUADRO!G$5&amp;$E471),'Hoja de Trabajo para listado'!$AB$151:$BA$151,0)),0)+IFERROR(INDEX('Hoja de Trabajo para listado'!$BC$155:$CB$1048576,MATCH($A471,'Hoja de Trabajo para listado'!$BC$155:$BC$1048576,0),MATCH((CUADRO!G$5&amp;$E471),'Hoja de Trabajo para listado'!$BC$151:$CB$151,0)),0)+IFERROR(INDEX('Hoja de Trabajo para listado'!$DE$153:$DG$274,MATCH($A471,'Hoja de Trabajo para listado'!$DE$153:$DE$1048576,0),MATCH((CUADRO!G$5&amp;$E471),'Hoja de Trabajo para listado'!$DE$151:$DG$151,0)),0)+IFERROR(INDEX('Hoja de Trabajo para listado'!$CD$155:$DC$1048576,MATCH($A471,'Hoja de Trabajo para listado'!$CD$155:$CD$1048576,0),MATCH((CUADRO!G$5&amp;$E471),'Hoja de Trabajo para listado'!$CD$151:$DC$151,0)),0)</f>
        <v>0</v>
      </c>
      <c r="H471" s="243">
        <f ca="1">+IFERROR(INDEX('Hoja de Trabajo para listado'!$A$155:$Z$1048576,MATCH($A471,'Hoja de Trabajo para listado'!$A$155:$A$1048576,0),MATCH((CUADRO!H$5&amp;$E471),'Hoja de Trabajo para listado'!$A$151:$Z$151,0)),0)+IFERROR(INDEX('Hoja de Trabajo para listado'!$AB$155:$BA$1048576,MATCH($A471,'Hoja de Trabajo para listado'!$AB$155:$AB$1048576,0),MATCH((CUADRO!H$5&amp;$E471),'Hoja de Trabajo para listado'!$AB$151:$BA$151,0)),0)+IFERROR(INDEX('Hoja de Trabajo para listado'!$BC$155:$CB$1048576,MATCH($A471,'Hoja de Trabajo para listado'!$BC$155:$BC$1048576,0),MATCH((CUADRO!H$5&amp;$E471),'Hoja de Trabajo para listado'!$BC$151:$CB$151,0)),0)+IFERROR(INDEX('Hoja de Trabajo para listado'!$DE$153:$DG$274,MATCH($A471,'Hoja de Trabajo para listado'!$DE$153:$DE$1048576,0),MATCH((CUADRO!H$5&amp;$E471),'Hoja de Trabajo para listado'!$DE$151:$DG$151,0)),0)+IFERROR(INDEX('Hoja de Trabajo para listado'!$CD$155:$DC$1048576,MATCH($A471,'Hoja de Trabajo para listado'!$CD$155:$CD$1048576,0),MATCH((CUADRO!H$5&amp;$E471),'Hoja de Trabajo para listado'!$CD$151:$DC$151,0)),0)</f>
        <v>0</v>
      </c>
      <c r="I471" s="243">
        <f ca="1">+IFERROR(INDEX('Hoja de Trabajo para listado'!$A$155:$Z$1048576,MATCH($A471,'Hoja de Trabajo para listado'!$A$155:$A$1048576,0),MATCH((CUADRO!I$5&amp;$E471),'Hoja de Trabajo para listado'!$A$151:$Z$151,0)),0)+IFERROR(INDEX('Hoja de Trabajo para listado'!$AB$155:$BA$1048576,MATCH($A471,'Hoja de Trabajo para listado'!$AB$155:$AB$1048576,0),MATCH((CUADRO!I$5&amp;$E471),'Hoja de Trabajo para listado'!$AB$151:$BA$151,0)),0)+IFERROR(INDEX('Hoja de Trabajo para listado'!$BC$155:$CB$1048576,MATCH($A471,'Hoja de Trabajo para listado'!$BC$155:$BC$1048576,0),MATCH((CUADRO!I$5&amp;$E471),'Hoja de Trabajo para listado'!$BC$151:$CB$151,0)),0)+IFERROR(INDEX('Hoja de Trabajo para listado'!$DE$153:$DG$274,MATCH($A471,'Hoja de Trabajo para listado'!$DE$153:$DE$1048576,0),MATCH((CUADRO!I$5&amp;$E471),'Hoja de Trabajo para listado'!$DE$151:$DG$151,0)),0)+IFERROR(INDEX('Hoja de Trabajo para listado'!$CD$155:$DC$1048576,MATCH($A471,'Hoja de Trabajo para listado'!$CD$155:$CD$1048576,0),MATCH((CUADRO!I$5&amp;$E471),'Hoja de Trabajo para listado'!$CD$151:$DC$151,0)),0)</f>
        <v>0</v>
      </c>
      <c r="J471" s="243">
        <f ca="1">+IFERROR(INDEX('Hoja de Trabajo para listado'!$A$155:$Z$1048576,MATCH($A471,'Hoja de Trabajo para listado'!$A$155:$A$1048576,0),MATCH((CUADRO!J$5&amp;$E471),'Hoja de Trabajo para listado'!$A$151:$Z$151,0)),0)+IFERROR(INDEX('Hoja de Trabajo para listado'!$AB$155:$BA$1048576,MATCH($A471,'Hoja de Trabajo para listado'!$AB$155:$AB$1048576,0),MATCH((CUADRO!J$5&amp;$E471),'Hoja de Trabajo para listado'!$AB$151:$BA$151,0)),0)+IFERROR(INDEX('Hoja de Trabajo para listado'!$BC$155:$CB$1048576,MATCH($A471,'Hoja de Trabajo para listado'!$BC$155:$BC$1048576,0),MATCH((CUADRO!J$5&amp;$E471),'Hoja de Trabajo para listado'!$BC$151:$CB$151,0)),0)+IFERROR(INDEX('Hoja de Trabajo para listado'!$DE$153:$DG$274,MATCH($A471,'Hoja de Trabajo para listado'!$DE$153:$DE$1048576,0),MATCH((CUADRO!J$5&amp;$E471),'Hoja de Trabajo para listado'!$DE$151:$DG$151,0)),0)+IFERROR(INDEX('Hoja de Trabajo para listado'!$CD$155:$DC$1048576,MATCH($A471,'Hoja de Trabajo para listado'!$CD$155:$CD$1048576,0),MATCH((CUADRO!J$5&amp;$E471),'Hoja de Trabajo para listado'!$CD$151:$DC$151,0)),0)</f>
        <v>0</v>
      </c>
      <c r="K471" s="243">
        <f ca="1">+IFERROR(INDEX('Hoja de Trabajo para listado'!$A$155:$Z$1048576,MATCH($A471,'Hoja de Trabajo para listado'!$A$155:$A$1048576,0),MATCH((CUADRO!K$5&amp;$E471),'Hoja de Trabajo para listado'!$A$151:$Z$151,0)),0)+IFERROR(INDEX('Hoja de Trabajo para listado'!$AB$155:$BA$1048576,MATCH($A471,'Hoja de Trabajo para listado'!$AB$155:$AB$1048576,0),MATCH((CUADRO!K$5&amp;$E471),'Hoja de Trabajo para listado'!$AB$151:$BA$151,0)),0)+IFERROR(INDEX('Hoja de Trabajo para listado'!$BC$155:$CB$1048576,MATCH($A471,'Hoja de Trabajo para listado'!$BC$155:$BC$1048576,0),MATCH((CUADRO!K$5&amp;$E471),'Hoja de Trabajo para listado'!$BC$151:$CB$151,0)),0)+IFERROR(INDEX('Hoja de Trabajo para listado'!$DE$153:$DG$274,MATCH($A471,'Hoja de Trabajo para listado'!$DE$153:$DE$1048576,0),MATCH((CUADRO!K$5&amp;$E471),'Hoja de Trabajo para listado'!$DE$151:$DG$151,0)),0)+IFERROR(INDEX('Hoja de Trabajo para listado'!$CD$155:$DC$1048576,MATCH($A471,'Hoja de Trabajo para listado'!$CD$155:$CD$1048576,0),MATCH((CUADRO!K$5&amp;$E471),'Hoja de Trabajo para listado'!$CD$151:$DC$151,0)),0)</f>
        <v>0</v>
      </c>
      <c r="L471" s="243">
        <f ca="1">+IFERROR(INDEX('Hoja de Trabajo para listado'!$A$155:$Z$1048576,MATCH($A471,'Hoja de Trabajo para listado'!$A$155:$A$1048576,0),MATCH((CUADRO!L$5&amp;$E471),'Hoja de Trabajo para listado'!$A$151:$Z$151,0)),0)+IFERROR(INDEX('Hoja de Trabajo para listado'!$AB$155:$BA$1048576,MATCH($A471,'Hoja de Trabajo para listado'!$AB$155:$AB$1048576,0),MATCH((CUADRO!L$5&amp;$E471),'Hoja de Trabajo para listado'!$AB$151:$BA$151,0)),0)+IFERROR(INDEX('Hoja de Trabajo para listado'!$BC$155:$CB$1048576,MATCH($A471,'Hoja de Trabajo para listado'!$BC$155:$BC$1048576,0),MATCH((CUADRO!L$5&amp;$E471),'Hoja de Trabajo para listado'!$BC$151:$CB$151,0)),0)+IFERROR(INDEX('Hoja de Trabajo para listado'!$DE$153:$DG$274,MATCH($A471,'Hoja de Trabajo para listado'!$DE$153:$DE$1048576,0),MATCH((CUADRO!L$5&amp;$E471),'Hoja de Trabajo para listado'!$DE$151:$DG$151,0)),0)+IFERROR(INDEX('Hoja de Trabajo para listado'!$CD$155:$DC$1048576,MATCH($A471,'Hoja de Trabajo para listado'!$CD$155:$CD$1048576,0),MATCH((CUADRO!L$5&amp;$E471),'Hoja de Trabajo para listado'!$CD$151:$DC$151,0)),0)</f>
        <v>0</v>
      </c>
      <c r="M471" s="243">
        <f ca="1">+IFERROR(INDEX('Hoja de Trabajo para listado'!$A$155:$Z$1048576,MATCH($A471,'Hoja de Trabajo para listado'!$A$155:$A$1048576,0),MATCH((CUADRO!M$5&amp;$E471),'Hoja de Trabajo para listado'!$A$151:$Z$151,0)),0)+IFERROR(INDEX('Hoja de Trabajo para listado'!$AB$155:$BA$1048576,MATCH($A471,'Hoja de Trabajo para listado'!$AB$155:$AB$1048576,0),MATCH((CUADRO!M$5&amp;$E471),'Hoja de Trabajo para listado'!$AB$151:$BA$151,0)),0)+IFERROR(INDEX('Hoja de Trabajo para listado'!$BC$155:$CB$1048576,MATCH($A471,'Hoja de Trabajo para listado'!$BC$155:$BC$1048576,0),MATCH((CUADRO!M$5&amp;$E471),'Hoja de Trabajo para listado'!$BC$151:$CB$151,0)),0)+IFERROR(INDEX('Hoja de Trabajo para listado'!$DE$153:$DG$274,MATCH($A471,'Hoja de Trabajo para listado'!$DE$153:$DE$1048576,0),MATCH((CUADRO!M$5&amp;$E471),'Hoja de Trabajo para listado'!$DE$151:$DG$151,0)),0)+IFERROR(INDEX('Hoja de Trabajo para listado'!$CD$155:$DC$1048576,MATCH($A471,'Hoja de Trabajo para listado'!$CD$155:$CD$1048576,0),MATCH((CUADRO!M$5&amp;$E471),'Hoja de Trabajo para listado'!$CD$151:$DC$151,0)),0)</f>
        <v>0</v>
      </c>
      <c r="N471" s="243">
        <f ca="1">+IFERROR(INDEX('Hoja de Trabajo para listado'!$A$155:$Z$1048576,MATCH($A471,'Hoja de Trabajo para listado'!$A$155:$A$1048576,0),MATCH((CUADRO!N$5&amp;$E471),'Hoja de Trabajo para listado'!$A$151:$Z$151,0)),0)+IFERROR(INDEX('Hoja de Trabajo para listado'!$AB$155:$BA$1048576,MATCH($A471,'Hoja de Trabajo para listado'!$AB$155:$AB$1048576,0),MATCH((CUADRO!N$5&amp;$E471),'Hoja de Trabajo para listado'!$AB$151:$BA$151,0)),0)+IFERROR(INDEX('Hoja de Trabajo para listado'!$BC$155:$CB$1048576,MATCH($A471,'Hoja de Trabajo para listado'!$BC$155:$BC$1048576,0),MATCH((CUADRO!N$5&amp;$E471),'Hoja de Trabajo para listado'!$BC$151:$CB$151,0)),0)+IFERROR(INDEX('Hoja de Trabajo para listado'!$DE$153:$DG$274,MATCH($A471,'Hoja de Trabajo para listado'!$DE$153:$DE$1048576,0),MATCH((CUADRO!N$5&amp;$E471),'Hoja de Trabajo para listado'!$DE$151:$DG$151,0)),0)+IFERROR(INDEX('Hoja de Trabajo para listado'!$CD$155:$DC$1048576,MATCH($A471,'Hoja de Trabajo para listado'!$CD$155:$CD$1048576,0),MATCH((CUADRO!N$5&amp;$E471),'Hoja de Trabajo para listado'!$CD$151:$DC$151,0)),0)</f>
        <v>0</v>
      </c>
      <c r="O471" s="243">
        <f ca="1">+IFERROR(INDEX('Hoja de Trabajo para listado'!$A$155:$Z$1048576,MATCH($A471,'Hoja de Trabajo para listado'!$A$155:$A$1048576,0),MATCH((CUADRO!O$5&amp;$E471),'Hoja de Trabajo para listado'!$A$151:$Z$151,0)),0)+IFERROR(INDEX('Hoja de Trabajo para listado'!$AB$155:$BA$1048576,MATCH($A471,'Hoja de Trabajo para listado'!$AB$155:$AB$1048576,0),MATCH((CUADRO!O$5&amp;$E471),'Hoja de Trabajo para listado'!$AB$151:$BA$151,0)),0)+IFERROR(INDEX('Hoja de Trabajo para listado'!$BC$155:$CB$1048576,MATCH($A471,'Hoja de Trabajo para listado'!$BC$155:$BC$1048576,0),MATCH((CUADRO!O$5&amp;$E471),'Hoja de Trabajo para listado'!$BC$151:$CB$151,0)),0)+IFERROR(INDEX('Hoja de Trabajo para listado'!$DE$153:$DG$274,MATCH($A471,'Hoja de Trabajo para listado'!$DE$153:$DE$1048576,0),MATCH((CUADRO!O$5&amp;$E471),'Hoja de Trabajo para listado'!$DE$151:$DG$151,0)),0)+IFERROR(INDEX('Hoja de Trabajo para listado'!$CD$155:$DC$1048576,MATCH($A471,'Hoja de Trabajo para listado'!$CD$155:$CD$1048576,0),MATCH((CUADRO!O$5&amp;$E471),'Hoja de Trabajo para listado'!$CD$151:$DC$151,0)),0)</f>
        <v>0</v>
      </c>
      <c r="P471" s="243">
        <f ca="1">+IFERROR(INDEX('Hoja de Trabajo para listado'!$A$155:$Z$1048576,MATCH($A471,'Hoja de Trabajo para listado'!$A$155:$A$1048576,0),MATCH((CUADRO!P$5&amp;$E471),'Hoja de Trabajo para listado'!$A$151:$Z$151,0)),0)+IFERROR(INDEX('Hoja de Trabajo para listado'!$AB$155:$BA$1048576,MATCH($A471,'Hoja de Trabajo para listado'!$AB$155:$AB$1048576,0),MATCH((CUADRO!P$5&amp;$E471),'Hoja de Trabajo para listado'!$AB$151:$BA$151,0)),0)+IFERROR(INDEX('Hoja de Trabajo para listado'!$BC$155:$CB$1048576,MATCH($A471,'Hoja de Trabajo para listado'!$BC$155:$BC$1048576,0),MATCH((CUADRO!P$5&amp;$E471),'Hoja de Trabajo para listado'!$BC$151:$CB$151,0)),0)+IFERROR(INDEX('Hoja de Trabajo para listado'!$DE$153:$DG$274,MATCH($A471,'Hoja de Trabajo para listado'!$DE$153:$DE$1048576,0),MATCH((CUADRO!P$5&amp;$E471),'Hoja de Trabajo para listado'!$DE$151:$DG$151,0)),0)+IFERROR(INDEX('Hoja de Trabajo para listado'!$CD$155:$DC$1048576,MATCH($A471,'Hoja de Trabajo para listado'!$CD$155:$CD$1048576,0),MATCH((CUADRO!P$5&amp;$E471),'Hoja de Trabajo para listado'!$CD$151:$DC$151,0)),0)</f>
        <v>0</v>
      </c>
      <c r="Q471" s="243">
        <f ca="1">+IFERROR(INDEX('Hoja de Trabajo para listado'!$A$155:$Z$1048576,MATCH($A471,'Hoja de Trabajo para listado'!$A$155:$A$1048576,0),MATCH((CUADRO!Q$5&amp;$E471),'Hoja de Trabajo para listado'!$A$151:$Z$151,0)),0)+IFERROR(INDEX('Hoja de Trabajo para listado'!$AB$155:$BA$1048576,MATCH($A471,'Hoja de Trabajo para listado'!$AB$155:$AB$1048576,0),MATCH((CUADRO!Q$5&amp;$E471),'Hoja de Trabajo para listado'!$AB$151:$BA$151,0)),0)+IFERROR(INDEX('Hoja de Trabajo para listado'!$BC$155:$CB$1048576,MATCH($A471,'Hoja de Trabajo para listado'!$BC$155:$BC$1048576,0),MATCH((CUADRO!Q$5&amp;$E471),'Hoja de Trabajo para listado'!$BC$151:$CB$151,0)),0)+IFERROR(INDEX('Hoja de Trabajo para listado'!$DE$153:$DG$274,MATCH($A471,'Hoja de Trabajo para listado'!$DE$153:$DE$1048576,0),MATCH((CUADRO!Q$5&amp;$E471),'Hoja de Trabajo para listado'!$DE$151:$DG$151,0)),0)+IFERROR(INDEX('Hoja de Trabajo para listado'!$CD$155:$DC$1048576,MATCH($A471,'Hoja de Trabajo para listado'!$CD$155:$CD$1048576,0),MATCH((CUADRO!Q$5&amp;$E471),'Hoja de Trabajo para listado'!$CD$151:$DC$151,0)),0)</f>
        <v>0</v>
      </c>
      <c r="R471" s="243">
        <f t="shared" ca="1" si="17"/>
        <v>0</v>
      </c>
      <c r="S471" s="249">
        <f ca="1">+R470+R471</f>
        <v>0</v>
      </c>
      <c r="T471" s="243">
        <f ca="1">+S471</f>
        <v>0</v>
      </c>
      <c r="U471" s="242">
        <f t="shared" si="18"/>
        <v>2</v>
      </c>
      <c r="V471" s="333" t="str">
        <f>+VLOOKUP(A471,bd_lista!$A$3:$E$590,5,FALSE)</f>
        <v>Gobiernos Autonomos Municipales</v>
      </c>
      <c r="W471" s="384"/>
      <c r="X471" s="242">
        <f>+VLOOKUP(A471,[3]Sheet1!$A$13:$D$744,4,FALSE)</f>
        <v>0</v>
      </c>
      <c r="Y471" s="242" t="e">
        <f>+VLOOKUP(X471,bd_lista!$A$3:$C$590,3,FALSE)</f>
        <v>#N/A</v>
      </c>
      <c r="Z471" s="292"/>
      <c r="AA471" s="293"/>
    </row>
    <row r="472" spans="1:27" customFormat="1" ht="15" hidden="1" customHeight="1">
      <c r="A472" s="32">
        <v>1118</v>
      </c>
      <c r="B472" s="388">
        <f>+A472</f>
        <v>1118</v>
      </c>
      <c r="C472" s="247" t="str">
        <f>+VLOOKUP(A472,bd_lista!$A$3:$C$590,3,FALSE)</f>
        <v>Gobierno Autónomo Municipal de Yamparáez</v>
      </c>
      <c r="D472" s="385" t="str">
        <f>+C472</f>
        <v>Gobierno Autónomo Municipal de Yamparáez</v>
      </c>
      <c r="E472" s="242" t="s">
        <v>1304</v>
      </c>
      <c r="F472" s="243">
        <f ca="1">+IFERROR(INDEX('Hoja de Trabajo para listado'!$A$155:$Z$1048576,MATCH($A472,'Hoja de Trabajo para listado'!$A$155:$A$1048576,0),MATCH((CUADRO!F$5&amp;$E472),'Hoja de Trabajo para listado'!$A$151:$Z$151,0)),0)+IFERROR(INDEX('Hoja de Trabajo para listado'!$AB$155:$BA$1048576,MATCH($A472,'Hoja de Trabajo para listado'!$AB$155:$AB$1048576,0),MATCH((CUADRO!F$5&amp;$E472),'Hoja de Trabajo para listado'!$AB$151:$BA$151,0)),0)+IFERROR(INDEX('Hoja de Trabajo para listado'!$BC$155:$CB$1048576,MATCH($A472,'Hoja de Trabajo para listado'!$BC$155:$BC$1048576,0),MATCH((CUADRO!F$5&amp;$E472),'Hoja de Trabajo para listado'!$BC$151:$CB$151,0)),0)+IFERROR(INDEX('Hoja de Trabajo para listado'!$DE$153:$DG$274,MATCH($A472,'Hoja de Trabajo para listado'!$DE$153:$DE$1048576,0),MATCH((CUADRO!F$5&amp;$E472),'Hoja de Trabajo para listado'!$DE$151:$DG$151,0)),0)+IFERROR(INDEX('Hoja de Trabajo para listado'!$CD$155:$DC$1048576,MATCH($A472,'Hoja de Trabajo para listado'!$CD$155:$CD$1048576,0),MATCH((CUADRO!F$5&amp;$E472),'Hoja de Trabajo para listado'!$CD$151:$DC$151,0)),0)</f>
        <v>0</v>
      </c>
      <c r="G472" s="243">
        <f ca="1">+IFERROR(INDEX('Hoja de Trabajo para listado'!$A$155:$Z$1048576,MATCH($A472,'Hoja de Trabajo para listado'!$A$155:$A$1048576,0),MATCH((CUADRO!G$5&amp;$E472),'Hoja de Trabajo para listado'!$A$151:$Z$151,0)),0)+IFERROR(INDEX('Hoja de Trabajo para listado'!$AB$155:$BA$1048576,MATCH($A472,'Hoja de Trabajo para listado'!$AB$155:$AB$1048576,0),MATCH((CUADRO!G$5&amp;$E472),'Hoja de Trabajo para listado'!$AB$151:$BA$151,0)),0)+IFERROR(INDEX('Hoja de Trabajo para listado'!$BC$155:$CB$1048576,MATCH($A472,'Hoja de Trabajo para listado'!$BC$155:$BC$1048576,0),MATCH((CUADRO!G$5&amp;$E472),'Hoja de Trabajo para listado'!$BC$151:$CB$151,0)),0)+IFERROR(INDEX('Hoja de Trabajo para listado'!$DE$153:$DG$274,MATCH($A472,'Hoja de Trabajo para listado'!$DE$153:$DE$1048576,0),MATCH((CUADRO!G$5&amp;$E472),'Hoja de Trabajo para listado'!$DE$151:$DG$151,0)),0)+IFERROR(INDEX('Hoja de Trabajo para listado'!$CD$155:$DC$1048576,MATCH($A472,'Hoja de Trabajo para listado'!$CD$155:$CD$1048576,0),MATCH((CUADRO!G$5&amp;$E472),'Hoja de Trabajo para listado'!$CD$151:$DC$151,0)),0)</f>
        <v>0</v>
      </c>
      <c r="H472" s="243">
        <f ca="1">+IFERROR(INDEX('Hoja de Trabajo para listado'!$A$155:$Z$1048576,MATCH($A472,'Hoja de Trabajo para listado'!$A$155:$A$1048576,0),MATCH((CUADRO!H$5&amp;$E472),'Hoja de Trabajo para listado'!$A$151:$Z$151,0)),0)+IFERROR(INDEX('Hoja de Trabajo para listado'!$AB$155:$BA$1048576,MATCH($A472,'Hoja de Trabajo para listado'!$AB$155:$AB$1048576,0),MATCH((CUADRO!H$5&amp;$E472),'Hoja de Trabajo para listado'!$AB$151:$BA$151,0)),0)+IFERROR(INDEX('Hoja de Trabajo para listado'!$BC$155:$CB$1048576,MATCH($A472,'Hoja de Trabajo para listado'!$BC$155:$BC$1048576,0),MATCH((CUADRO!H$5&amp;$E472),'Hoja de Trabajo para listado'!$BC$151:$CB$151,0)),0)+IFERROR(INDEX('Hoja de Trabajo para listado'!$DE$153:$DG$274,MATCH($A472,'Hoja de Trabajo para listado'!$DE$153:$DE$1048576,0),MATCH((CUADRO!H$5&amp;$E472),'Hoja de Trabajo para listado'!$DE$151:$DG$151,0)),0)+IFERROR(INDEX('Hoja de Trabajo para listado'!$CD$155:$DC$1048576,MATCH($A472,'Hoja de Trabajo para listado'!$CD$155:$CD$1048576,0),MATCH((CUADRO!H$5&amp;$E472),'Hoja de Trabajo para listado'!$CD$151:$DC$151,0)),0)</f>
        <v>0</v>
      </c>
      <c r="I472" s="243">
        <f ca="1">+IFERROR(INDEX('Hoja de Trabajo para listado'!$A$155:$Z$1048576,MATCH($A472,'Hoja de Trabajo para listado'!$A$155:$A$1048576,0),MATCH((CUADRO!I$5&amp;$E472),'Hoja de Trabajo para listado'!$A$151:$Z$151,0)),0)+IFERROR(INDEX('Hoja de Trabajo para listado'!$AB$155:$BA$1048576,MATCH($A472,'Hoja de Trabajo para listado'!$AB$155:$AB$1048576,0),MATCH((CUADRO!I$5&amp;$E472),'Hoja de Trabajo para listado'!$AB$151:$BA$151,0)),0)+IFERROR(INDEX('Hoja de Trabajo para listado'!$BC$155:$CB$1048576,MATCH($A472,'Hoja de Trabajo para listado'!$BC$155:$BC$1048576,0),MATCH((CUADRO!I$5&amp;$E472),'Hoja de Trabajo para listado'!$BC$151:$CB$151,0)),0)+IFERROR(INDEX('Hoja de Trabajo para listado'!$DE$153:$DG$274,MATCH($A472,'Hoja de Trabajo para listado'!$DE$153:$DE$1048576,0),MATCH((CUADRO!I$5&amp;$E472),'Hoja de Trabajo para listado'!$DE$151:$DG$151,0)),0)+IFERROR(INDEX('Hoja de Trabajo para listado'!$CD$155:$DC$1048576,MATCH($A472,'Hoja de Trabajo para listado'!$CD$155:$CD$1048576,0),MATCH((CUADRO!I$5&amp;$E472),'Hoja de Trabajo para listado'!$CD$151:$DC$151,0)),0)</f>
        <v>0</v>
      </c>
      <c r="J472" s="243">
        <f ca="1">+IFERROR(INDEX('Hoja de Trabajo para listado'!$A$155:$Z$1048576,MATCH($A472,'Hoja de Trabajo para listado'!$A$155:$A$1048576,0),MATCH((CUADRO!J$5&amp;$E472),'Hoja de Trabajo para listado'!$A$151:$Z$151,0)),0)+IFERROR(INDEX('Hoja de Trabajo para listado'!$AB$155:$BA$1048576,MATCH($A472,'Hoja de Trabajo para listado'!$AB$155:$AB$1048576,0),MATCH((CUADRO!J$5&amp;$E472),'Hoja de Trabajo para listado'!$AB$151:$BA$151,0)),0)+IFERROR(INDEX('Hoja de Trabajo para listado'!$BC$155:$CB$1048576,MATCH($A472,'Hoja de Trabajo para listado'!$BC$155:$BC$1048576,0),MATCH((CUADRO!J$5&amp;$E472),'Hoja de Trabajo para listado'!$BC$151:$CB$151,0)),0)+IFERROR(INDEX('Hoja de Trabajo para listado'!$DE$153:$DG$274,MATCH($A472,'Hoja de Trabajo para listado'!$DE$153:$DE$1048576,0),MATCH((CUADRO!J$5&amp;$E472),'Hoja de Trabajo para listado'!$DE$151:$DG$151,0)),0)+IFERROR(INDEX('Hoja de Trabajo para listado'!$CD$155:$DC$1048576,MATCH($A472,'Hoja de Trabajo para listado'!$CD$155:$CD$1048576,0),MATCH((CUADRO!J$5&amp;$E472),'Hoja de Trabajo para listado'!$CD$151:$DC$151,0)),0)</f>
        <v>0</v>
      </c>
      <c r="K472" s="243">
        <f ca="1">+IFERROR(INDEX('Hoja de Trabajo para listado'!$A$155:$Z$1048576,MATCH($A472,'Hoja de Trabajo para listado'!$A$155:$A$1048576,0),MATCH((CUADRO!K$5&amp;$E472),'Hoja de Trabajo para listado'!$A$151:$Z$151,0)),0)+IFERROR(INDEX('Hoja de Trabajo para listado'!$AB$155:$BA$1048576,MATCH($A472,'Hoja de Trabajo para listado'!$AB$155:$AB$1048576,0),MATCH((CUADRO!K$5&amp;$E472),'Hoja de Trabajo para listado'!$AB$151:$BA$151,0)),0)+IFERROR(INDEX('Hoja de Trabajo para listado'!$BC$155:$CB$1048576,MATCH($A472,'Hoja de Trabajo para listado'!$BC$155:$BC$1048576,0),MATCH((CUADRO!K$5&amp;$E472),'Hoja de Trabajo para listado'!$BC$151:$CB$151,0)),0)+IFERROR(INDEX('Hoja de Trabajo para listado'!$DE$153:$DG$274,MATCH($A472,'Hoja de Trabajo para listado'!$DE$153:$DE$1048576,0),MATCH((CUADRO!K$5&amp;$E472),'Hoja de Trabajo para listado'!$DE$151:$DG$151,0)),0)+IFERROR(INDEX('Hoja de Trabajo para listado'!$CD$155:$DC$1048576,MATCH($A472,'Hoja de Trabajo para listado'!$CD$155:$CD$1048576,0),MATCH((CUADRO!K$5&amp;$E472),'Hoja de Trabajo para listado'!$CD$151:$DC$151,0)),0)</f>
        <v>0</v>
      </c>
      <c r="L472" s="243">
        <f ca="1">+IFERROR(INDEX('Hoja de Trabajo para listado'!$A$155:$Z$1048576,MATCH($A472,'Hoja de Trabajo para listado'!$A$155:$A$1048576,0),MATCH((CUADRO!L$5&amp;$E472),'Hoja de Trabajo para listado'!$A$151:$Z$151,0)),0)+IFERROR(INDEX('Hoja de Trabajo para listado'!$AB$155:$BA$1048576,MATCH($A472,'Hoja de Trabajo para listado'!$AB$155:$AB$1048576,0),MATCH((CUADRO!L$5&amp;$E472),'Hoja de Trabajo para listado'!$AB$151:$BA$151,0)),0)+IFERROR(INDEX('Hoja de Trabajo para listado'!$BC$155:$CB$1048576,MATCH($A472,'Hoja de Trabajo para listado'!$BC$155:$BC$1048576,0),MATCH((CUADRO!L$5&amp;$E472),'Hoja de Trabajo para listado'!$BC$151:$CB$151,0)),0)+IFERROR(INDEX('Hoja de Trabajo para listado'!$DE$153:$DG$274,MATCH($A472,'Hoja de Trabajo para listado'!$DE$153:$DE$1048576,0),MATCH((CUADRO!L$5&amp;$E472),'Hoja de Trabajo para listado'!$DE$151:$DG$151,0)),0)+IFERROR(INDEX('Hoja de Trabajo para listado'!$CD$155:$DC$1048576,MATCH($A472,'Hoja de Trabajo para listado'!$CD$155:$CD$1048576,0),MATCH((CUADRO!L$5&amp;$E472),'Hoja de Trabajo para listado'!$CD$151:$DC$151,0)),0)</f>
        <v>0</v>
      </c>
      <c r="M472" s="243">
        <f ca="1">+IFERROR(INDEX('Hoja de Trabajo para listado'!$A$155:$Z$1048576,MATCH($A472,'Hoja de Trabajo para listado'!$A$155:$A$1048576,0),MATCH((CUADRO!M$5&amp;$E472),'Hoja de Trabajo para listado'!$A$151:$Z$151,0)),0)+IFERROR(INDEX('Hoja de Trabajo para listado'!$AB$155:$BA$1048576,MATCH($A472,'Hoja de Trabajo para listado'!$AB$155:$AB$1048576,0),MATCH((CUADRO!M$5&amp;$E472),'Hoja de Trabajo para listado'!$AB$151:$BA$151,0)),0)+IFERROR(INDEX('Hoja de Trabajo para listado'!$BC$155:$CB$1048576,MATCH($A472,'Hoja de Trabajo para listado'!$BC$155:$BC$1048576,0),MATCH((CUADRO!M$5&amp;$E472),'Hoja de Trabajo para listado'!$BC$151:$CB$151,0)),0)+IFERROR(INDEX('Hoja de Trabajo para listado'!$DE$153:$DG$274,MATCH($A472,'Hoja de Trabajo para listado'!$DE$153:$DE$1048576,0),MATCH((CUADRO!M$5&amp;$E472),'Hoja de Trabajo para listado'!$DE$151:$DG$151,0)),0)+IFERROR(INDEX('Hoja de Trabajo para listado'!$CD$155:$DC$1048576,MATCH($A472,'Hoja de Trabajo para listado'!$CD$155:$CD$1048576,0),MATCH((CUADRO!M$5&amp;$E472),'Hoja de Trabajo para listado'!$CD$151:$DC$151,0)),0)</f>
        <v>0</v>
      </c>
      <c r="N472" s="243">
        <f ca="1">+IFERROR(INDEX('Hoja de Trabajo para listado'!$A$155:$Z$1048576,MATCH($A472,'Hoja de Trabajo para listado'!$A$155:$A$1048576,0),MATCH((CUADRO!N$5&amp;$E472),'Hoja de Trabajo para listado'!$A$151:$Z$151,0)),0)+IFERROR(INDEX('Hoja de Trabajo para listado'!$AB$155:$BA$1048576,MATCH($A472,'Hoja de Trabajo para listado'!$AB$155:$AB$1048576,0),MATCH((CUADRO!N$5&amp;$E472),'Hoja de Trabajo para listado'!$AB$151:$BA$151,0)),0)+IFERROR(INDEX('Hoja de Trabajo para listado'!$BC$155:$CB$1048576,MATCH($A472,'Hoja de Trabajo para listado'!$BC$155:$BC$1048576,0),MATCH((CUADRO!N$5&amp;$E472),'Hoja de Trabajo para listado'!$BC$151:$CB$151,0)),0)+IFERROR(INDEX('Hoja de Trabajo para listado'!$DE$153:$DG$274,MATCH($A472,'Hoja de Trabajo para listado'!$DE$153:$DE$1048576,0),MATCH((CUADRO!N$5&amp;$E472),'Hoja de Trabajo para listado'!$DE$151:$DG$151,0)),0)+IFERROR(INDEX('Hoja de Trabajo para listado'!$CD$155:$DC$1048576,MATCH($A472,'Hoja de Trabajo para listado'!$CD$155:$CD$1048576,0),MATCH((CUADRO!N$5&amp;$E472),'Hoja de Trabajo para listado'!$CD$151:$DC$151,0)),0)</f>
        <v>0</v>
      </c>
      <c r="O472" s="243">
        <f ca="1">+IFERROR(INDEX('Hoja de Trabajo para listado'!$A$155:$Z$1048576,MATCH($A472,'Hoja de Trabajo para listado'!$A$155:$A$1048576,0),MATCH((CUADRO!O$5&amp;$E472),'Hoja de Trabajo para listado'!$A$151:$Z$151,0)),0)+IFERROR(INDEX('Hoja de Trabajo para listado'!$AB$155:$BA$1048576,MATCH($A472,'Hoja de Trabajo para listado'!$AB$155:$AB$1048576,0),MATCH((CUADRO!O$5&amp;$E472),'Hoja de Trabajo para listado'!$AB$151:$BA$151,0)),0)+IFERROR(INDEX('Hoja de Trabajo para listado'!$BC$155:$CB$1048576,MATCH($A472,'Hoja de Trabajo para listado'!$BC$155:$BC$1048576,0),MATCH((CUADRO!O$5&amp;$E472),'Hoja de Trabajo para listado'!$BC$151:$CB$151,0)),0)+IFERROR(INDEX('Hoja de Trabajo para listado'!$DE$153:$DG$274,MATCH($A472,'Hoja de Trabajo para listado'!$DE$153:$DE$1048576,0),MATCH((CUADRO!O$5&amp;$E472),'Hoja de Trabajo para listado'!$DE$151:$DG$151,0)),0)+IFERROR(INDEX('Hoja de Trabajo para listado'!$CD$155:$DC$1048576,MATCH($A472,'Hoja de Trabajo para listado'!$CD$155:$CD$1048576,0),MATCH((CUADRO!O$5&amp;$E472),'Hoja de Trabajo para listado'!$CD$151:$DC$151,0)),0)</f>
        <v>0</v>
      </c>
      <c r="P472" s="243">
        <f ca="1">+IFERROR(INDEX('Hoja de Trabajo para listado'!$A$155:$Z$1048576,MATCH($A472,'Hoja de Trabajo para listado'!$A$155:$A$1048576,0),MATCH((CUADRO!P$5&amp;$E472),'Hoja de Trabajo para listado'!$A$151:$Z$151,0)),0)+IFERROR(INDEX('Hoja de Trabajo para listado'!$AB$155:$BA$1048576,MATCH($A472,'Hoja de Trabajo para listado'!$AB$155:$AB$1048576,0),MATCH((CUADRO!P$5&amp;$E472),'Hoja de Trabajo para listado'!$AB$151:$BA$151,0)),0)+IFERROR(INDEX('Hoja de Trabajo para listado'!$BC$155:$CB$1048576,MATCH($A472,'Hoja de Trabajo para listado'!$BC$155:$BC$1048576,0),MATCH((CUADRO!P$5&amp;$E472),'Hoja de Trabajo para listado'!$BC$151:$CB$151,0)),0)+IFERROR(INDEX('Hoja de Trabajo para listado'!$DE$153:$DG$274,MATCH($A472,'Hoja de Trabajo para listado'!$DE$153:$DE$1048576,0),MATCH((CUADRO!P$5&amp;$E472),'Hoja de Trabajo para listado'!$DE$151:$DG$151,0)),0)+IFERROR(INDEX('Hoja de Trabajo para listado'!$CD$155:$DC$1048576,MATCH($A472,'Hoja de Trabajo para listado'!$CD$155:$CD$1048576,0),MATCH((CUADRO!P$5&amp;$E472),'Hoja de Trabajo para listado'!$CD$151:$DC$151,0)),0)</f>
        <v>0</v>
      </c>
      <c r="Q472" s="243">
        <f ca="1">+IFERROR(INDEX('Hoja de Trabajo para listado'!$A$155:$Z$1048576,MATCH($A472,'Hoja de Trabajo para listado'!$A$155:$A$1048576,0),MATCH((CUADRO!Q$5&amp;$E472),'Hoja de Trabajo para listado'!$A$151:$Z$151,0)),0)+IFERROR(INDEX('Hoja de Trabajo para listado'!$AB$155:$BA$1048576,MATCH($A472,'Hoja de Trabajo para listado'!$AB$155:$AB$1048576,0),MATCH((CUADRO!Q$5&amp;$E472),'Hoja de Trabajo para listado'!$AB$151:$BA$151,0)),0)+IFERROR(INDEX('Hoja de Trabajo para listado'!$BC$155:$CB$1048576,MATCH($A472,'Hoja de Trabajo para listado'!$BC$155:$BC$1048576,0),MATCH((CUADRO!Q$5&amp;$E472),'Hoja de Trabajo para listado'!$BC$151:$CB$151,0)),0)+IFERROR(INDEX('Hoja de Trabajo para listado'!$DE$153:$DG$274,MATCH($A472,'Hoja de Trabajo para listado'!$DE$153:$DE$1048576,0),MATCH((CUADRO!Q$5&amp;$E472),'Hoja de Trabajo para listado'!$DE$151:$DG$151,0)),0)+IFERROR(INDEX('Hoja de Trabajo para listado'!$CD$155:$DC$1048576,MATCH($A472,'Hoja de Trabajo para listado'!$CD$155:$CD$1048576,0),MATCH((CUADRO!Q$5&amp;$E472),'Hoja de Trabajo para listado'!$CD$151:$DC$151,0)),0)</f>
        <v>0</v>
      </c>
      <c r="R472" s="243">
        <f t="shared" ca="1" si="17"/>
        <v>0</v>
      </c>
      <c r="S472" s="249"/>
      <c r="T472" s="243">
        <f ca="1">+T473</f>
        <v>0</v>
      </c>
      <c r="U472" s="242">
        <f t="shared" si="18"/>
        <v>1</v>
      </c>
      <c r="V472" s="333" t="str">
        <f>+VLOOKUP(A472,bd_lista!$A$3:$E$590,5,FALSE)</f>
        <v>Gobiernos Autonomos Municipales</v>
      </c>
      <c r="W472" s="383" t="str">
        <f>+V472</f>
        <v>Gobiernos Autonomos Municipales</v>
      </c>
      <c r="X472" s="242">
        <f>+VLOOKUP(A472,[3]Sheet1!$A$13:$D$744,4,FALSE)</f>
        <v>0</v>
      </c>
      <c r="Y472" s="242" t="e">
        <f>+VLOOKUP(X472,bd_lista!$A$3:$C$590,3,FALSE)</f>
        <v>#N/A</v>
      </c>
      <c r="Z472" s="294">
        <f>+X472</f>
        <v>0</v>
      </c>
      <c r="AA472" s="295" t="e">
        <f>+Y472</f>
        <v>#N/A</v>
      </c>
    </row>
    <row r="473" spans="1:27" customFormat="1" ht="15" hidden="1" customHeight="1">
      <c r="A473" s="32">
        <v>1118</v>
      </c>
      <c r="B473" s="389"/>
      <c r="C473" s="247" t="str">
        <f>+VLOOKUP(A473,bd_lista!$A$3:$C$590,3,FALSE)</f>
        <v>Gobierno Autónomo Municipal de Yamparáez</v>
      </c>
      <c r="D473" s="386"/>
      <c r="E473" s="244" t="s">
        <v>1305</v>
      </c>
      <c r="F473" s="243">
        <f ca="1">+IFERROR(INDEX('Hoja de Trabajo para listado'!$A$155:$Z$1048576,MATCH($A473,'Hoja de Trabajo para listado'!$A$155:$A$1048576,0),MATCH((CUADRO!F$5&amp;$E473),'Hoja de Trabajo para listado'!$A$151:$Z$151,0)),0)+IFERROR(INDEX('Hoja de Trabajo para listado'!$AB$155:$BA$1048576,MATCH($A473,'Hoja de Trabajo para listado'!$AB$155:$AB$1048576,0),MATCH((CUADRO!F$5&amp;$E473),'Hoja de Trabajo para listado'!$AB$151:$BA$151,0)),0)+IFERROR(INDEX('Hoja de Trabajo para listado'!$BC$155:$CB$1048576,MATCH($A473,'Hoja de Trabajo para listado'!$BC$155:$BC$1048576,0),MATCH((CUADRO!F$5&amp;$E473),'Hoja de Trabajo para listado'!$BC$151:$CB$151,0)),0)+IFERROR(INDEX('Hoja de Trabajo para listado'!$DE$153:$DG$274,MATCH($A473,'Hoja de Trabajo para listado'!$DE$153:$DE$1048576,0),MATCH((CUADRO!F$5&amp;$E473),'Hoja de Trabajo para listado'!$DE$151:$DG$151,0)),0)+IFERROR(INDEX('Hoja de Trabajo para listado'!$CD$155:$DC$1048576,MATCH($A473,'Hoja de Trabajo para listado'!$CD$155:$CD$1048576,0),MATCH((CUADRO!F$5&amp;$E473),'Hoja de Trabajo para listado'!$CD$151:$DC$151,0)),0)</f>
        <v>0</v>
      </c>
      <c r="G473" s="243">
        <f ca="1">+IFERROR(INDEX('Hoja de Trabajo para listado'!$A$155:$Z$1048576,MATCH($A473,'Hoja de Trabajo para listado'!$A$155:$A$1048576,0),MATCH((CUADRO!G$5&amp;$E473),'Hoja de Trabajo para listado'!$A$151:$Z$151,0)),0)+IFERROR(INDEX('Hoja de Trabajo para listado'!$AB$155:$BA$1048576,MATCH($A473,'Hoja de Trabajo para listado'!$AB$155:$AB$1048576,0),MATCH((CUADRO!G$5&amp;$E473),'Hoja de Trabajo para listado'!$AB$151:$BA$151,0)),0)+IFERROR(INDEX('Hoja de Trabajo para listado'!$BC$155:$CB$1048576,MATCH($A473,'Hoja de Trabajo para listado'!$BC$155:$BC$1048576,0),MATCH((CUADRO!G$5&amp;$E473),'Hoja de Trabajo para listado'!$BC$151:$CB$151,0)),0)+IFERROR(INDEX('Hoja de Trabajo para listado'!$DE$153:$DG$274,MATCH($A473,'Hoja de Trabajo para listado'!$DE$153:$DE$1048576,0),MATCH((CUADRO!G$5&amp;$E473),'Hoja de Trabajo para listado'!$DE$151:$DG$151,0)),0)+IFERROR(INDEX('Hoja de Trabajo para listado'!$CD$155:$DC$1048576,MATCH($A473,'Hoja de Trabajo para listado'!$CD$155:$CD$1048576,0),MATCH((CUADRO!G$5&amp;$E473),'Hoja de Trabajo para listado'!$CD$151:$DC$151,0)),0)</f>
        <v>0</v>
      </c>
      <c r="H473" s="243">
        <f ca="1">+IFERROR(INDEX('Hoja de Trabajo para listado'!$A$155:$Z$1048576,MATCH($A473,'Hoja de Trabajo para listado'!$A$155:$A$1048576,0),MATCH((CUADRO!H$5&amp;$E473),'Hoja de Trabajo para listado'!$A$151:$Z$151,0)),0)+IFERROR(INDEX('Hoja de Trabajo para listado'!$AB$155:$BA$1048576,MATCH($A473,'Hoja de Trabajo para listado'!$AB$155:$AB$1048576,0),MATCH((CUADRO!H$5&amp;$E473),'Hoja de Trabajo para listado'!$AB$151:$BA$151,0)),0)+IFERROR(INDEX('Hoja de Trabajo para listado'!$BC$155:$CB$1048576,MATCH($A473,'Hoja de Trabajo para listado'!$BC$155:$BC$1048576,0),MATCH((CUADRO!H$5&amp;$E473),'Hoja de Trabajo para listado'!$BC$151:$CB$151,0)),0)+IFERROR(INDEX('Hoja de Trabajo para listado'!$DE$153:$DG$274,MATCH($A473,'Hoja de Trabajo para listado'!$DE$153:$DE$1048576,0),MATCH((CUADRO!H$5&amp;$E473),'Hoja de Trabajo para listado'!$DE$151:$DG$151,0)),0)+IFERROR(INDEX('Hoja de Trabajo para listado'!$CD$155:$DC$1048576,MATCH($A473,'Hoja de Trabajo para listado'!$CD$155:$CD$1048576,0),MATCH((CUADRO!H$5&amp;$E473),'Hoja de Trabajo para listado'!$CD$151:$DC$151,0)),0)</f>
        <v>0</v>
      </c>
      <c r="I473" s="243">
        <f ca="1">+IFERROR(INDEX('Hoja de Trabajo para listado'!$A$155:$Z$1048576,MATCH($A473,'Hoja de Trabajo para listado'!$A$155:$A$1048576,0),MATCH((CUADRO!I$5&amp;$E473),'Hoja de Trabajo para listado'!$A$151:$Z$151,0)),0)+IFERROR(INDEX('Hoja de Trabajo para listado'!$AB$155:$BA$1048576,MATCH($A473,'Hoja de Trabajo para listado'!$AB$155:$AB$1048576,0),MATCH((CUADRO!I$5&amp;$E473),'Hoja de Trabajo para listado'!$AB$151:$BA$151,0)),0)+IFERROR(INDEX('Hoja de Trabajo para listado'!$BC$155:$CB$1048576,MATCH($A473,'Hoja de Trabajo para listado'!$BC$155:$BC$1048576,0),MATCH((CUADRO!I$5&amp;$E473),'Hoja de Trabajo para listado'!$BC$151:$CB$151,0)),0)+IFERROR(INDEX('Hoja de Trabajo para listado'!$DE$153:$DG$274,MATCH($A473,'Hoja de Trabajo para listado'!$DE$153:$DE$1048576,0),MATCH((CUADRO!I$5&amp;$E473),'Hoja de Trabajo para listado'!$DE$151:$DG$151,0)),0)+IFERROR(INDEX('Hoja de Trabajo para listado'!$CD$155:$DC$1048576,MATCH($A473,'Hoja de Trabajo para listado'!$CD$155:$CD$1048576,0),MATCH((CUADRO!I$5&amp;$E473),'Hoja de Trabajo para listado'!$CD$151:$DC$151,0)),0)</f>
        <v>0</v>
      </c>
      <c r="J473" s="243">
        <f ca="1">+IFERROR(INDEX('Hoja de Trabajo para listado'!$A$155:$Z$1048576,MATCH($A473,'Hoja de Trabajo para listado'!$A$155:$A$1048576,0),MATCH((CUADRO!J$5&amp;$E473),'Hoja de Trabajo para listado'!$A$151:$Z$151,0)),0)+IFERROR(INDEX('Hoja de Trabajo para listado'!$AB$155:$BA$1048576,MATCH($A473,'Hoja de Trabajo para listado'!$AB$155:$AB$1048576,0),MATCH((CUADRO!J$5&amp;$E473),'Hoja de Trabajo para listado'!$AB$151:$BA$151,0)),0)+IFERROR(INDEX('Hoja de Trabajo para listado'!$BC$155:$CB$1048576,MATCH($A473,'Hoja de Trabajo para listado'!$BC$155:$BC$1048576,0),MATCH((CUADRO!J$5&amp;$E473),'Hoja de Trabajo para listado'!$BC$151:$CB$151,0)),0)+IFERROR(INDEX('Hoja de Trabajo para listado'!$DE$153:$DG$274,MATCH($A473,'Hoja de Trabajo para listado'!$DE$153:$DE$1048576,0),MATCH((CUADRO!J$5&amp;$E473),'Hoja de Trabajo para listado'!$DE$151:$DG$151,0)),0)+IFERROR(INDEX('Hoja de Trabajo para listado'!$CD$155:$DC$1048576,MATCH($A473,'Hoja de Trabajo para listado'!$CD$155:$CD$1048576,0),MATCH((CUADRO!J$5&amp;$E473),'Hoja de Trabajo para listado'!$CD$151:$DC$151,0)),0)</f>
        <v>0</v>
      </c>
      <c r="K473" s="243">
        <f ca="1">+IFERROR(INDEX('Hoja de Trabajo para listado'!$A$155:$Z$1048576,MATCH($A473,'Hoja de Trabajo para listado'!$A$155:$A$1048576,0),MATCH((CUADRO!K$5&amp;$E473),'Hoja de Trabajo para listado'!$A$151:$Z$151,0)),0)+IFERROR(INDEX('Hoja de Trabajo para listado'!$AB$155:$BA$1048576,MATCH($A473,'Hoja de Trabajo para listado'!$AB$155:$AB$1048576,0),MATCH((CUADRO!K$5&amp;$E473),'Hoja de Trabajo para listado'!$AB$151:$BA$151,0)),0)+IFERROR(INDEX('Hoja de Trabajo para listado'!$BC$155:$CB$1048576,MATCH($A473,'Hoja de Trabajo para listado'!$BC$155:$BC$1048576,0),MATCH((CUADRO!K$5&amp;$E473),'Hoja de Trabajo para listado'!$BC$151:$CB$151,0)),0)+IFERROR(INDEX('Hoja de Trabajo para listado'!$DE$153:$DG$274,MATCH($A473,'Hoja de Trabajo para listado'!$DE$153:$DE$1048576,0),MATCH((CUADRO!K$5&amp;$E473),'Hoja de Trabajo para listado'!$DE$151:$DG$151,0)),0)+IFERROR(INDEX('Hoja de Trabajo para listado'!$CD$155:$DC$1048576,MATCH($A473,'Hoja de Trabajo para listado'!$CD$155:$CD$1048576,0),MATCH((CUADRO!K$5&amp;$E473),'Hoja de Trabajo para listado'!$CD$151:$DC$151,0)),0)</f>
        <v>0</v>
      </c>
      <c r="L473" s="243">
        <f ca="1">+IFERROR(INDEX('Hoja de Trabajo para listado'!$A$155:$Z$1048576,MATCH($A473,'Hoja de Trabajo para listado'!$A$155:$A$1048576,0),MATCH((CUADRO!L$5&amp;$E473),'Hoja de Trabajo para listado'!$A$151:$Z$151,0)),0)+IFERROR(INDEX('Hoja de Trabajo para listado'!$AB$155:$BA$1048576,MATCH($A473,'Hoja de Trabajo para listado'!$AB$155:$AB$1048576,0),MATCH((CUADRO!L$5&amp;$E473),'Hoja de Trabajo para listado'!$AB$151:$BA$151,0)),0)+IFERROR(INDEX('Hoja de Trabajo para listado'!$BC$155:$CB$1048576,MATCH($A473,'Hoja de Trabajo para listado'!$BC$155:$BC$1048576,0),MATCH((CUADRO!L$5&amp;$E473),'Hoja de Trabajo para listado'!$BC$151:$CB$151,0)),0)+IFERROR(INDEX('Hoja de Trabajo para listado'!$DE$153:$DG$274,MATCH($A473,'Hoja de Trabajo para listado'!$DE$153:$DE$1048576,0),MATCH((CUADRO!L$5&amp;$E473),'Hoja de Trabajo para listado'!$DE$151:$DG$151,0)),0)+IFERROR(INDEX('Hoja de Trabajo para listado'!$CD$155:$DC$1048576,MATCH($A473,'Hoja de Trabajo para listado'!$CD$155:$CD$1048576,0),MATCH((CUADRO!L$5&amp;$E473),'Hoja de Trabajo para listado'!$CD$151:$DC$151,0)),0)</f>
        <v>0</v>
      </c>
      <c r="M473" s="243">
        <f ca="1">+IFERROR(INDEX('Hoja de Trabajo para listado'!$A$155:$Z$1048576,MATCH($A473,'Hoja de Trabajo para listado'!$A$155:$A$1048576,0),MATCH((CUADRO!M$5&amp;$E473),'Hoja de Trabajo para listado'!$A$151:$Z$151,0)),0)+IFERROR(INDEX('Hoja de Trabajo para listado'!$AB$155:$BA$1048576,MATCH($A473,'Hoja de Trabajo para listado'!$AB$155:$AB$1048576,0),MATCH((CUADRO!M$5&amp;$E473),'Hoja de Trabajo para listado'!$AB$151:$BA$151,0)),0)+IFERROR(INDEX('Hoja de Trabajo para listado'!$BC$155:$CB$1048576,MATCH($A473,'Hoja de Trabajo para listado'!$BC$155:$BC$1048576,0),MATCH((CUADRO!M$5&amp;$E473),'Hoja de Trabajo para listado'!$BC$151:$CB$151,0)),0)+IFERROR(INDEX('Hoja de Trabajo para listado'!$DE$153:$DG$274,MATCH($A473,'Hoja de Trabajo para listado'!$DE$153:$DE$1048576,0),MATCH((CUADRO!M$5&amp;$E473),'Hoja de Trabajo para listado'!$DE$151:$DG$151,0)),0)+IFERROR(INDEX('Hoja de Trabajo para listado'!$CD$155:$DC$1048576,MATCH($A473,'Hoja de Trabajo para listado'!$CD$155:$CD$1048576,0),MATCH((CUADRO!M$5&amp;$E473),'Hoja de Trabajo para listado'!$CD$151:$DC$151,0)),0)</f>
        <v>0</v>
      </c>
      <c r="N473" s="243">
        <f ca="1">+IFERROR(INDEX('Hoja de Trabajo para listado'!$A$155:$Z$1048576,MATCH($A473,'Hoja de Trabajo para listado'!$A$155:$A$1048576,0),MATCH((CUADRO!N$5&amp;$E473),'Hoja de Trabajo para listado'!$A$151:$Z$151,0)),0)+IFERROR(INDEX('Hoja de Trabajo para listado'!$AB$155:$BA$1048576,MATCH($A473,'Hoja de Trabajo para listado'!$AB$155:$AB$1048576,0),MATCH((CUADRO!N$5&amp;$E473),'Hoja de Trabajo para listado'!$AB$151:$BA$151,0)),0)+IFERROR(INDEX('Hoja de Trabajo para listado'!$BC$155:$CB$1048576,MATCH($A473,'Hoja de Trabajo para listado'!$BC$155:$BC$1048576,0),MATCH((CUADRO!N$5&amp;$E473),'Hoja de Trabajo para listado'!$BC$151:$CB$151,0)),0)+IFERROR(INDEX('Hoja de Trabajo para listado'!$DE$153:$DG$274,MATCH($A473,'Hoja de Trabajo para listado'!$DE$153:$DE$1048576,0),MATCH((CUADRO!N$5&amp;$E473),'Hoja de Trabajo para listado'!$DE$151:$DG$151,0)),0)+IFERROR(INDEX('Hoja de Trabajo para listado'!$CD$155:$DC$1048576,MATCH($A473,'Hoja de Trabajo para listado'!$CD$155:$CD$1048576,0),MATCH((CUADRO!N$5&amp;$E473),'Hoja de Trabajo para listado'!$CD$151:$DC$151,0)),0)</f>
        <v>0</v>
      </c>
      <c r="O473" s="243">
        <f ca="1">+IFERROR(INDEX('Hoja de Trabajo para listado'!$A$155:$Z$1048576,MATCH($A473,'Hoja de Trabajo para listado'!$A$155:$A$1048576,0),MATCH((CUADRO!O$5&amp;$E473),'Hoja de Trabajo para listado'!$A$151:$Z$151,0)),0)+IFERROR(INDEX('Hoja de Trabajo para listado'!$AB$155:$BA$1048576,MATCH($A473,'Hoja de Trabajo para listado'!$AB$155:$AB$1048576,0),MATCH((CUADRO!O$5&amp;$E473),'Hoja de Trabajo para listado'!$AB$151:$BA$151,0)),0)+IFERROR(INDEX('Hoja de Trabajo para listado'!$BC$155:$CB$1048576,MATCH($A473,'Hoja de Trabajo para listado'!$BC$155:$BC$1048576,0),MATCH((CUADRO!O$5&amp;$E473),'Hoja de Trabajo para listado'!$BC$151:$CB$151,0)),0)+IFERROR(INDEX('Hoja de Trabajo para listado'!$DE$153:$DG$274,MATCH($A473,'Hoja de Trabajo para listado'!$DE$153:$DE$1048576,0),MATCH((CUADRO!O$5&amp;$E473),'Hoja de Trabajo para listado'!$DE$151:$DG$151,0)),0)+IFERROR(INDEX('Hoja de Trabajo para listado'!$CD$155:$DC$1048576,MATCH($A473,'Hoja de Trabajo para listado'!$CD$155:$CD$1048576,0),MATCH((CUADRO!O$5&amp;$E473),'Hoja de Trabajo para listado'!$CD$151:$DC$151,0)),0)</f>
        <v>0</v>
      </c>
      <c r="P473" s="243">
        <f ca="1">+IFERROR(INDEX('Hoja de Trabajo para listado'!$A$155:$Z$1048576,MATCH($A473,'Hoja de Trabajo para listado'!$A$155:$A$1048576,0),MATCH((CUADRO!P$5&amp;$E473),'Hoja de Trabajo para listado'!$A$151:$Z$151,0)),0)+IFERROR(INDEX('Hoja de Trabajo para listado'!$AB$155:$BA$1048576,MATCH($A473,'Hoja de Trabajo para listado'!$AB$155:$AB$1048576,0),MATCH((CUADRO!P$5&amp;$E473),'Hoja de Trabajo para listado'!$AB$151:$BA$151,0)),0)+IFERROR(INDEX('Hoja de Trabajo para listado'!$BC$155:$CB$1048576,MATCH($A473,'Hoja de Trabajo para listado'!$BC$155:$BC$1048576,0),MATCH((CUADRO!P$5&amp;$E473),'Hoja de Trabajo para listado'!$BC$151:$CB$151,0)),0)+IFERROR(INDEX('Hoja de Trabajo para listado'!$DE$153:$DG$274,MATCH($A473,'Hoja de Trabajo para listado'!$DE$153:$DE$1048576,0),MATCH((CUADRO!P$5&amp;$E473),'Hoja de Trabajo para listado'!$DE$151:$DG$151,0)),0)+IFERROR(INDEX('Hoja de Trabajo para listado'!$CD$155:$DC$1048576,MATCH($A473,'Hoja de Trabajo para listado'!$CD$155:$CD$1048576,0),MATCH((CUADRO!P$5&amp;$E473),'Hoja de Trabajo para listado'!$CD$151:$DC$151,0)),0)</f>
        <v>0</v>
      </c>
      <c r="Q473" s="243">
        <f ca="1">+IFERROR(INDEX('Hoja de Trabajo para listado'!$A$155:$Z$1048576,MATCH($A473,'Hoja de Trabajo para listado'!$A$155:$A$1048576,0),MATCH((CUADRO!Q$5&amp;$E473),'Hoja de Trabajo para listado'!$A$151:$Z$151,0)),0)+IFERROR(INDEX('Hoja de Trabajo para listado'!$AB$155:$BA$1048576,MATCH($A473,'Hoja de Trabajo para listado'!$AB$155:$AB$1048576,0),MATCH((CUADRO!Q$5&amp;$E473),'Hoja de Trabajo para listado'!$AB$151:$BA$151,0)),0)+IFERROR(INDEX('Hoja de Trabajo para listado'!$BC$155:$CB$1048576,MATCH($A473,'Hoja de Trabajo para listado'!$BC$155:$BC$1048576,0),MATCH((CUADRO!Q$5&amp;$E473),'Hoja de Trabajo para listado'!$BC$151:$CB$151,0)),0)+IFERROR(INDEX('Hoja de Trabajo para listado'!$DE$153:$DG$274,MATCH($A473,'Hoja de Trabajo para listado'!$DE$153:$DE$1048576,0),MATCH((CUADRO!Q$5&amp;$E473),'Hoja de Trabajo para listado'!$DE$151:$DG$151,0)),0)+IFERROR(INDEX('Hoja de Trabajo para listado'!$CD$155:$DC$1048576,MATCH($A473,'Hoja de Trabajo para listado'!$CD$155:$CD$1048576,0),MATCH((CUADRO!Q$5&amp;$E473),'Hoja de Trabajo para listado'!$CD$151:$DC$151,0)),0)</f>
        <v>0</v>
      </c>
      <c r="R473" s="243">
        <f t="shared" ca="1" si="17"/>
        <v>0</v>
      </c>
      <c r="S473" s="249">
        <f ca="1">+R472+R473</f>
        <v>0</v>
      </c>
      <c r="T473" s="243">
        <f ca="1">+S473</f>
        <v>0</v>
      </c>
      <c r="U473" s="242">
        <f t="shared" si="18"/>
        <v>2</v>
      </c>
      <c r="V473" s="333" t="str">
        <f>+VLOOKUP(A473,bd_lista!$A$3:$E$590,5,FALSE)</f>
        <v>Gobiernos Autonomos Municipales</v>
      </c>
      <c r="W473" s="384"/>
      <c r="X473" s="242">
        <f>+VLOOKUP(A473,[3]Sheet1!$A$13:$D$744,4,FALSE)</f>
        <v>0</v>
      </c>
      <c r="Y473" s="242" t="e">
        <f>+VLOOKUP(X473,bd_lista!$A$3:$C$590,3,FALSE)</f>
        <v>#N/A</v>
      </c>
      <c r="Z473" s="292"/>
      <c r="AA473" s="293"/>
    </row>
    <row r="474" spans="1:27" customFormat="1" ht="27" hidden="1" customHeight="1">
      <c r="A474" s="32">
        <v>1119</v>
      </c>
      <c r="B474" s="388">
        <f>+A474</f>
        <v>1119</v>
      </c>
      <c r="C474" s="247" t="str">
        <f>+VLOOKUP(A474,bd_lista!$A$3:$C$590,3,FALSE)</f>
        <v>Gobierno Autónomo Municipal de Camargo</v>
      </c>
      <c r="D474" s="385" t="str">
        <f>+C474</f>
        <v>Gobierno Autónomo Municipal de Camargo</v>
      </c>
      <c r="E474" s="242" t="s">
        <v>1304</v>
      </c>
      <c r="F474" s="243">
        <f ca="1">+IFERROR(INDEX('Hoja de Trabajo para listado'!$A$155:$Z$1048576,MATCH($A474,'Hoja de Trabajo para listado'!$A$155:$A$1048576,0),MATCH((CUADRO!F$5&amp;$E474),'Hoja de Trabajo para listado'!$A$151:$Z$151,0)),0)+IFERROR(INDEX('Hoja de Trabajo para listado'!$AB$155:$BA$1048576,MATCH($A474,'Hoja de Trabajo para listado'!$AB$155:$AB$1048576,0),MATCH((CUADRO!F$5&amp;$E474),'Hoja de Trabajo para listado'!$AB$151:$BA$151,0)),0)+IFERROR(INDEX('Hoja de Trabajo para listado'!$BC$155:$CB$1048576,MATCH($A474,'Hoja de Trabajo para listado'!$BC$155:$BC$1048576,0),MATCH((CUADRO!F$5&amp;$E474),'Hoja de Trabajo para listado'!$BC$151:$CB$151,0)),0)+IFERROR(INDEX('Hoja de Trabajo para listado'!$DE$153:$DG$274,MATCH($A474,'Hoja de Trabajo para listado'!$DE$153:$DE$1048576,0),MATCH((CUADRO!F$5&amp;$E474),'Hoja de Trabajo para listado'!$DE$151:$DG$151,0)),0)+IFERROR(INDEX('Hoja de Trabajo para listado'!$CD$155:$DC$1048576,MATCH($A474,'Hoja de Trabajo para listado'!$CD$155:$CD$1048576,0),MATCH((CUADRO!F$5&amp;$E474),'Hoja de Trabajo para listado'!$CD$151:$DC$151,0)),0)</f>
        <v>0</v>
      </c>
      <c r="G474" s="243">
        <f ca="1">+IFERROR(INDEX('Hoja de Trabajo para listado'!$A$155:$Z$1048576,MATCH($A474,'Hoja de Trabajo para listado'!$A$155:$A$1048576,0),MATCH((CUADRO!G$5&amp;$E474),'Hoja de Trabajo para listado'!$A$151:$Z$151,0)),0)+IFERROR(INDEX('Hoja de Trabajo para listado'!$AB$155:$BA$1048576,MATCH($A474,'Hoja de Trabajo para listado'!$AB$155:$AB$1048576,0),MATCH((CUADRO!G$5&amp;$E474),'Hoja de Trabajo para listado'!$AB$151:$BA$151,0)),0)+IFERROR(INDEX('Hoja de Trabajo para listado'!$BC$155:$CB$1048576,MATCH($A474,'Hoja de Trabajo para listado'!$BC$155:$BC$1048576,0),MATCH((CUADRO!G$5&amp;$E474),'Hoja de Trabajo para listado'!$BC$151:$CB$151,0)),0)+IFERROR(INDEX('Hoja de Trabajo para listado'!$DE$153:$DG$274,MATCH($A474,'Hoja de Trabajo para listado'!$DE$153:$DE$1048576,0),MATCH((CUADRO!G$5&amp;$E474),'Hoja de Trabajo para listado'!$DE$151:$DG$151,0)),0)+IFERROR(INDEX('Hoja de Trabajo para listado'!$CD$155:$DC$1048576,MATCH($A474,'Hoja de Trabajo para listado'!$CD$155:$CD$1048576,0),MATCH((CUADRO!G$5&amp;$E474),'Hoja de Trabajo para listado'!$CD$151:$DC$151,0)),0)</f>
        <v>0</v>
      </c>
      <c r="H474" s="243">
        <f ca="1">+IFERROR(INDEX('Hoja de Trabajo para listado'!$A$155:$Z$1048576,MATCH($A474,'Hoja de Trabajo para listado'!$A$155:$A$1048576,0),MATCH((CUADRO!H$5&amp;$E474),'Hoja de Trabajo para listado'!$A$151:$Z$151,0)),0)+IFERROR(INDEX('Hoja de Trabajo para listado'!$AB$155:$BA$1048576,MATCH($A474,'Hoja de Trabajo para listado'!$AB$155:$AB$1048576,0),MATCH((CUADRO!H$5&amp;$E474),'Hoja de Trabajo para listado'!$AB$151:$BA$151,0)),0)+IFERROR(INDEX('Hoja de Trabajo para listado'!$BC$155:$CB$1048576,MATCH($A474,'Hoja de Trabajo para listado'!$BC$155:$BC$1048576,0),MATCH((CUADRO!H$5&amp;$E474),'Hoja de Trabajo para listado'!$BC$151:$CB$151,0)),0)+IFERROR(INDEX('Hoja de Trabajo para listado'!$DE$153:$DG$274,MATCH($A474,'Hoja de Trabajo para listado'!$DE$153:$DE$1048576,0),MATCH((CUADRO!H$5&amp;$E474),'Hoja de Trabajo para listado'!$DE$151:$DG$151,0)),0)+IFERROR(INDEX('Hoja de Trabajo para listado'!$CD$155:$DC$1048576,MATCH($A474,'Hoja de Trabajo para listado'!$CD$155:$CD$1048576,0),MATCH((CUADRO!H$5&amp;$E474),'Hoja de Trabajo para listado'!$CD$151:$DC$151,0)),0)</f>
        <v>0</v>
      </c>
      <c r="I474" s="243">
        <f ca="1">+IFERROR(INDEX('Hoja de Trabajo para listado'!$A$155:$Z$1048576,MATCH($A474,'Hoja de Trabajo para listado'!$A$155:$A$1048576,0),MATCH((CUADRO!I$5&amp;$E474),'Hoja de Trabajo para listado'!$A$151:$Z$151,0)),0)+IFERROR(INDEX('Hoja de Trabajo para listado'!$AB$155:$BA$1048576,MATCH($A474,'Hoja de Trabajo para listado'!$AB$155:$AB$1048576,0),MATCH((CUADRO!I$5&amp;$E474),'Hoja de Trabajo para listado'!$AB$151:$BA$151,0)),0)+IFERROR(INDEX('Hoja de Trabajo para listado'!$BC$155:$CB$1048576,MATCH($A474,'Hoja de Trabajo para listado'!$BC$155:$BC$1048576,0),MATCH((CUADRO!I$5&amp;$E474),'Hoja de Trabajo para listado'!$BC$151:$CB$151,0)),0)+IFERROR(INDEX('Hoja de Trabajo para listado'!$DE$153:$DG$274,MATCH($A474,'Hoja de Trabajo para listado'!$DE$153:$DE$1048576,0),MATCH((CUADRO!I$5&amp;$E474),'Hoja de Trabajo para listado'!$DE$151:$DG$151,0)),0)+IFERROR(INDEX('Hoja de Trabajo para listado'!$CD$155:$DC$1048576,MATCH($A474,'Hoja de Trabajo para listado'!$CD$155:$CD$1048576,0),MATCH((CUADRO!I$5&amp;$E474),'Hoja de Trabajo para listado'!$CD$151:$DC$151,0)),0)</f>
        <v>0</v>
      </c>
      <c r="J474" s="243">
        <f ca="1">+IFERROR(INDEX('Hoja de Trabajo para listado'!$A$155:$Z$1048576,MATCH($A474,'Hoja de Trabajo para listado'!$A$155:$A$1048576,0),MATCH((CUADRO!J$5&amp;$E474),'Hoja de Trabajo para listado'!$A$151:$Z$151,0)),0)+IFERROR(INDEX('Hoja de Trabajo para listado'!$AB$155:$BA$1048576,MATCH($A474,'Hoja de Trabajo para listado'!$AB$155:$AB$1048576,0),MATCH((CUADRO!J$5&amp;$E474),'Hoja de Trabajo para listado'!$AB$151:$BA$151,0)),0)+IFERROR(INDEX('Hoja de Trabajo para listado'!$BC$155:$CB$1048576,MATCH($A474,'Hoja de Trabajo para listado'!$BC$155:$BC$1048576,0),MATCH((CUADRO!J$5&amp;$E474),'Hoja de Trabajo para listado'!$BC$151:$CB$151,0)),0)+IFERROR(INDEX('Hoja de Trabajo para listado'!$DE$153:$DG$274,MATCH($A474,'Hoja de Trabajo para listado'!$DE$153:$DE$1048576,0),MATCH((CUADRO!J$5&amp;$E474),'Hoja de Trabajo para listado'!$DE$151:$DG$151,0)),0)+IFERROR(INDEX('Hoja de Trabajo para listado'!$CD$155:$DC$1048576,MATCH($A474,'Hoja de Trabajo para listado'!$CD$155:$CD$1048576,0),MATCH((CUADRO!J$5&amp;$E474),'Hoja de Trabajo para listado'!$CD$151:$DC$151,0)),0)</f>
        <v>0</v>
      </c>
      <c r="K474" s="243">
        <f ca="1">+IFERROR(INDEX('Hoja de Trabajo para listado'!$A$155:$Z$1048576,MATCH($A474,'Hoja de Trabajo para listado'!$A$155:$A$1048576,0),MATCH((CUADRO!K$5&amp;$E474),'Hoja de Trabajo para listado'!$A$151:$Z$151,0)),0)+IFERROR(INDEX('Hoja de Trabajo para listado'!$AB$155:$BA$1048576,MATCH($A474,'Hoja de Trabajo para listado'!$AB$155:$AB$1048576,0),MATCH((CUADRO!K$5&amp;$E474),'Hoja de Trabajo para listado'!$AB$151:$BA$151,0)),0)+IFERROR(INDEX('Hoja de Trabajo para listado'!$BC$155:$CB$1048576,MATCH($A474,'Hoja de Trabajo para listado'!$BC$155:$BC$1048576,0),MATCH((CUADRO!K$5&amp;$E474),'Hoja de Trabajo para listado'!$BC$151:$CB$151,0)),0)+IFERROR(INDEX('Hoja de Trabajo para listado'!$DE$153:$DG$274,MATCH($A474,'Hoja de Trabajo para listado'!$DE$153:$DE$1048576,0),MATCH((CUADRO!K$5&amp;$E474),'Hoja de Trabajo para listado'!$DE$151:$DG$151,0)),0)+IFERROR(INDEX('Hoja de Trabajo para listado'!$CD$155:$DC$1048576,MATCH($A474,'Hoja de Trabajo para listado'!$CD$155:$CD$1048576,0),MATCH((CUADRO!K$5&amp;$E474),'Hoja de Trabajo para listado'!$CD$151:$DC$151,0)),0)</f>
        <v>0</v>
      </c>
      <c r="L474" s="243">
        <f ca="1">+IFERROR(INDEX('Hoja de Trabajo para listado'!$A$155:$Z$1048576,MATCH($A474,'Hoja de Trabajo para listado'!$A$155:$A$1048576,0),MATCH((CUADRO!L$5&amp;$E474),'Hoja de Trabajo para listado'!$A$151:$Z$151,0)),0)+IFERROR(INDEX('Hoja de Trabajo para listado'!$AB$155:$BA$1048576,MATCH($A474,'Hoja de Trabajo para listado'!$AB$155:$AB$1048576,0),MATCH((CUADRO!L$5&amp;$E474),'Hoja de Trabajo para listado'!$AB$151:$BA$151,0)),0)+IFERROR(INDEX('Hoja de Trabajo para listado'!$BC$155:$CB$1048576,MATCH($A474,'Hoja de Trabajo para listado'!$BC$155:$BC$1048576,0),MATCH((CUADRO!L$5&amp;$E474),'Hoja de Trabajo para listado'!$BC$151:$CB$151,0)),0)+IFERROR(INDEX('Hoja de Trabajo para listado'!$DE$153:$DG$274,MATCH($A474,'Hoja de Trabajo para listado'!$DE$153:$DE$1048576,0),MATCH((CUADRO!L$5&amp;$E474),'Hoja de Trabajo para listado'!$DE$151:$DG$151,0)),0)+IFERROR(INDEX('Hoja de Trabajo para listado'!$CD$155:$DC$1048576,MATCH($A474,'Hoja de Trabajo para listado'!$CD$155:$CD$1048576,0),MATCH((CUADRO!L$5&amp;$E474),'Hoja de Trabajo para listado'!$CD$151:$DC$151,0)),0)</f>
        <v>0</v>
      </c>
      <c r="M474" s="243">
        <f ca="1">+IFERROR(INDEX('Hoja de Trabajo para listado'!$A$155:$Z$1048576,MATCH($A474,'Hoja de Trabajo para listado'!$A$155:$A$1048576,0),MATCH((CUADRO!M$5&amp;$E474),'Hoja de Trabajo para listado'!$A$151:$Z$151,0)),0)+IFERROR(INDEX('Hoja de Trabajo para listado'!$AB$155:$BA$1048576,MATCH($A474,'Hoja de Trabajo para listado'!$AB$155:$AB$1048576,0),MATCH((CUADRO!M$5&amp;$E474),'Hoja de Trabajo para listado'!$AB$151:$BA$151,0)),0)+IFERROR(INDEX('Hoja de Trabajo para listado'!$BC$155:$CB$1048576,MATCH($A474,'Hoja de Trabajo para listado'!$BC$155:$BC$1048576,0),MATCH((CUADRO!M$5&amp;$E474),'Hoja de Trabajo para listado'!$BC$151:$CB$151,0)),0)+IFERROR(INDEX('Hoja de Trabajo para listado'!$DE$153:$DG$274,MATCH($A474,'Hoja de Trabajo para listado'!$DE$153:$DE$1048576,0),MATCH((CUADRO!M$5&amp;$E474),'Hoja de Trabajo para listado'!$DE$151:$DG$151,0)),0)+IFERROR(INDEX('Hoja de Trabajo para listado'!$CD$155:$DC$1048576,MATCH($A474,'Hoja de Trabajo para listado'!$CD$155:$CD$1048576,0),MATCH((CUADRO!M$5&amp;$E474),'Hoja de Trabajo para listado'!$CD$151:$DC$151,0)),0)</f>
        <v>0</v>
      </c>
      <c r="N474" s="243">
        <f ca="1">+IFERROR(INDEX('Hoja de Trabajo para listado'!$A$155:$Z$1048576,MATCH($A474,'Hoja de Trabajo para listado'!$A$155:$A$1048576,0),MATCH((CUADRO!N$5&amp;$E474),'Hoja de Trabajo para listado'!$A$151:$Z$151,0)),0)+IFERROR(INDEX('Hoja de Trabajo para listado'!$AB$155:$BA$1048576,MATCH($A474,'Hoja de Trabajo para listado'!$AB$155:$AB$1048576,0),MATCH((CUADRO!N$5&amp;$E474),'Hoja de Trabajo para listado'!$AB$151:$BA$151,0)),0)+IFERROR(INDEX('Hoja de Trabajo para listado'!$BC$155:$CB$1048576,MATCH($A474,'Hoja de Trabajo para listado'!$BC$155:$BC$1048576,0),MATCH((CUADRO!N$5&amp;$E474),'Hoja de Trabajo para listado'!$BC$151:$CB$151,0)),0)+IFERROR(INDEX('Hoja de Trabajo para listado'!$DE$153:$DG$274,MATCH($A474,'Hoja de Trabajo para listado'!$DE$153:$DE$1048576,0),MATCH((CUADRO!N$5&amp;$E474),'Hoja de Trabajo para listado'!$DE$151:$DG$151,0)),0)+IFERROR(INDEX('Hoja de Trabajo para listado'!$CD$155:$DC$1048576,MATCH($A474,'Hoja de Trabajo para listado'!$CD$155:$CD$1048576,0),MATCH((CUADRO!N$5&amp;$E474),'Hoja de Trabajo para listado'!$CD$151:$DC$151,0)),0)</f>
        <v>0</v>
      </c>
      <c r="O474" s="243">
        <f ca="1">+IFERROR(INDEX('Hoja de Trabajo para listado'!$A$155:$Z$1048576,MATCH($A474,'Hoja de Trabajo para listado'!$A$155:$A$1048576,0),MATCH((CUADRO!O$5&amp;$E474),'Hoja de Trabajo para listado'!$A$151:$Z$151,0)),0)+IFERROR(INDEX('Hoja de Trabajo para listado'!$AB$155:$BA$1048576,MATCH($A474,'Hoja de Trabajo para listado'!$AB$155:$AB$1048576,0),MATCH((CUADRO!O$5&amp;$E474),'Hoja de Trabajo para listado'!$AB$151:$BA$151,0)),0)+IFERROR(INDEX('Hoja de Trabajo para listado'!$BC$155:$CB$1048576,MATCH($A474,'Hoja de Trabajo para listado'!$BC$155:$BC$1048576,0),MATCH((CUADRO!O$5&amp;$E474),'Hoja de Trabajo para listado'!$BC$151:$CB$151,0)),0)+IFERROR(INDEX('Hoja de Trabajo para listado'!$DE$153:$DG$274,MATCH($A474,'Hoja de Trabajo para listado'!$DE$153:$DE$1048576,0),MATCH((CUADRO!O$5&amp;$E474),'Hoja de Trabajo para listado'!$DE$151:$DG$151,0)),0)+IFERROR(INDEX('Hoja de Trabajo para listado'!$CD$155:$DC$1048576,MATCH($A474,'Hoja de Trabajo para listado'!$CD$155:$CD$1048576,0),MATCH((CUADRO!O$5&amp;$E474),'Hoja de Trabajo para listado'!$CD$151:$DC$151,0)),0)</f>
        <v>0</v>
      </c>
      <c r="P474" s="243">
        <f ca="1">+IFERROR(INDEX('Hoja de Trabajo para listado'!$A$155:$Z$1048576,MATCH($A474,'Hoja de Trabajo para listado'!$A$155:$A$1048576,0),MATCH((CUADRO!P$5&amp;$E474),'Hoja de Trabajo para listado'!$A$151:$Z$151,0)),0)+IFERROR(INDEX('Hoja de Trabajo para listado'!$AB$155:$BA$1048576,MATCH($A474,'Hoja de Trabajo para listado'!$AB$155:$AB$1048576,0),MATCH((CUADRO!P$5&amp;$E474),'Hoja de Trabajo para listado'!$AB$151:$BA$151,0)),0)+IFERROR(INDEX('Hoja de Trabajo para listado'!$BC$155:$CB$1048576,MATCH($A474,'Hoja de Trabajo para listado'!$BC$155:$BC$1048576,0),MATCH((CUADRO!P$5&amp;$E474),'Hoja de Trabajo para listado'!$BC$151:$CB$151,0)),0)+IFERROR(INDEX('Hoja de Trabajo para listado'!$DE$153:$DG$274,MATCH($A474,'Hoja de Trabajo para listado'!$DE$153:$DE$1048576,0),MATCH((CUADRO!P$5&amp;$E474),'Hoja de Trabajo para listado'!$DE$151:$DG$151,0)),0)+IFERROR(INDEX('Hoja de Trabajo para listado'!$CD$155:$DC$1048576,MATCH($A474,'Hoja de Trabajo para listado'!$CD$155:$CD$1048576,0),MATCH((CUADRO!P$5&amp;$E474),'Hoja de Trabajo para listado'!$CD$151:$DC$151,0)),0)</f>
        <v>0</v>
      </c>
      <c r="Q474" s="243">
        <f ca="1">+IFERROR(INDEX('Hoja de Trabajo para listado'!$A$155:$Z$1048576,MATCH($A474,'Hoja de Trabajo para listado'!$A$155:$A$1048576,0),MATCH((CUADRO!Q$5&amp;$E474),'Hoja de Trabajo para listado'!$A$151:$Z$151,0)),0)+IFERROR(INDEX('Hoja de Trabajo para listado'!$AB$155:$BA$1048576,MATCH($A474,'Hoja de Trabajo para listado'!$AB$155:$AB$1048576,0),MATCH((CUADRO!Q$5&amp;$E474),'Hoja de Trabajo para listado'!$AB$151:$BA$151,0)),0)+IFERROR(INDEX('Hoja de Trabajo para listado'!$BC$155:$CB$1048576,MATCH($A474,'Hoja de Trabajo para listado'!$BC$155:$BC$1048576,0),MATCH((CUADRO!Q$5&amp;$E474),'Hoja de Trabajo para listado'!$BC$151:$CB$151,0)),0)+IFERROR(INDEX('Hoja de Trabajo para listado'!$DE$153:$DG$274,MATCH($A474,'Hoja de Trabajo para listado'!$DE$153:$DE$1048576,0),MATCH((CUADRO!Q$5&amp;$E474),'Hoja de Trabajo para listado'!$DE$151:$DG$151,0)),0)+IFERROR(INDEX('Hoja de Trabajo para listado'!$CD$155:$DC$1048576,MATCH($A474,'Hoja de Trabajo para listado'!$CD$155:$CD$1048576,0),MATCH((CUADRO!Q$5&amp;$E474),'Hoja de Trabajo para listado'!$CD$151:$DC$151,0)),0)</f>
        <v>0</v>
      </c>
      <c r="R474" s="243">
        <f t="shared" ca="1" si="17"/>
        <v>0</v>
      </c>
      <c r="S474" s="249"/>
      <c r="T474" s="243">
        <f ca="1">+T475</f>
        <v>0</v>
      </c>
      <c r="U474" s="242">
        <f t="shared" si="18"/>
        <v>1</v>
      </c>
      <c r="V474" s="333" t="str">
        <f>+VLOOKUP(A474,bd_lista!$A$3:$E$590,5,FALSE)</f>
        <v>Gobiernos Autonomos Municipales</v>
      </c>
      <c r="W474" s="383" t="str">
        <f>+V474</f>
        <v>Gobiernos Autonomos Municipales</v>
      </c>
      <c r="X474" s="242">
        <f>+VLOOKUP(A474,[3]Sheet1!$A$13:$D$744,4,FALSE)</f>
        <v>0</v>
      </c>
      <c r="Y474" s="242" t="e">
        <f>+VLOOKUP(X474,bd_lista!$A$3:$C$590,3,FALSE)</f>
        <v>#N/A</v>
      </c>
      <c r="Z474" s="294">
        <f>+X474</f>
        <v>0</v>
      </c>
      <c r="AA474" s="295" t="e">
        <f>+Y474</f>
        <v>#N/A</v>
      </c>
    </row>
    <row r="475" spans="1:27" customFormat="1" ht="27" hidden="1" customHeight="1">
      <c r="A475" s="32">
        <v>1119</v>
      </c>
      <c r="B475" s="389"/>
      <c r="C475" s="247" t="str">
        <f>+VLOOKUP(A475,bd_lista!$A$3:$C$590,3,FALSE)</f>
        <v>Gobierno Autónomo Municipal de Camargo</v>
      </c>
      <c r="D475" s="386"/>
      <c r="E475" s="244" t="s">
        <v>1305</v>
      </c>
      <c r="F475" s="243">
        <f ca="1">+IFERROR(INDEX('Hoja de Trabajo para listado'!$A$155:$Z$1048576,MATCH($A475,'Hoja de Trabajo para listado'!$A$155:$A$1048576,0),MATCH((CUADRO!F$5&amp;$E475),'Hoja de Trabajo para listado'!$A$151:$Z$151,0)),0)+IFERROR(INDEX('Hoja de Trabajo para listado'!$AB$155:$BA$1048576,MATCH($A475,'Hoja de Trabajo para listado'!$AB$155:$AB$1048576,0),MATCH((CUADRO!F$5&amp;$E475),'Hoja de Trabajo para listado'!$AB$151:$BA$151,0)),0)+IFERROR(INDEX('Hoja de Trabajo para listado'!$BC$155:$CB$1048576,MATCH($A475,'Hoja de Trabajo para listado'!$BC$155:$BC$1048576,0),MATCH((CUADRO!F$5&amp;$E475),'Hoja de Trabajo para listado'!$BC$151:$CB$151,0)),0)+IFERROR(INDEX('Hoja de Trabajo para listado'!$DE$153:$DG$274,MATCH($A475,'Hoja de Trabajo para listado'!$DE$153:$DE$1048576,0),MATCH((CUADRO!F$5&amp;$E475),'Hoja de Trabajo para listado'!$DE$151:$DG$151,0)),0)+IFERROR(INDEX('Hoja de Trabajo para listado'!$CD$155:$DC$1048576,MATCH($A475,'Hoja de Trabajo para listado'!$CD$155:$CD$1048576,0),MATCH((CUADRO!F$5&amp;$E475),'Hoja de Trabajo para listado'!$CD$151:$DC$151,0)),0)</f>
        <v>0</v>
      </c>
      <c r="G475" s="243">
        <f ca="1">+IFERROR(INDEX('Hoja de Trabajo para listado'!$A$155:$Z$1048576,MATCH($A475,'Hoja de Trabajo para listado'!$A$155:$A$1048576,0),MATCH((CUADRO!G$5&amp;$E475),'Hoja de Trabajo para listado'!$A$151:$Z$151,0)),0)+IFERROR(INDEX('Hoja de Trabajo para listado'!$AB$155:$BA$1048576,MATCH($A475,'Hoja de Trabajo para listado'!$AB$155:$AB$1048576,0),MATCH((CUADRO!G$5&amp;$E475),'Hoja de Trabajo para listado'!$AB$151:$BA$151,0)),0)+IFERROR(INDEX('Hoja de Trabajo para listado'!$BC$155:$CB$1048576,MATCH($A475,'Hoja de Trabajo para listado'!$BC$155:$BC$1048576,0),MATCH((CUADRO!G$5&amp;$E475),'Hoja de Trabajo para listado'!$BC$151:$CB$151,0)),0)+IFERROR(INDEX('Hoja de Trabajo para listado'!$DE$153:$DG$274,MATCH($A475,'Hoja de Trabajo para listado'!$DE$153:$DE$1048576,0),MATCH((CUADRO!G$5&amp;$E475),'Hoja de Trabajo para listado'!$DE$151:$DG$151,0)),0)+IFERROR(INDEX('Hoja de Trabajo para listado'!$CD$155:$DC$1048576,MATCH($A475,'Hoja de Trabajo para listado'!$CD$155:$CD$1048576,0),MATCH((CUADRO!G$5&amp;$E475),'Hoja de Trabajo para listado'!$CD$151:$DC$151,0)),0)</f>
        <v>0</v>
      </c>
      <c r="H475" s="243">
        <f ca="1">+IFERROR(INDEX('Hoja de Trabajo para listado'!$A$155:$Z$1048576,MATCH($A475,'Hoja de Trabajo para listado'!$A$155:$A$1048576,0),MATCH((CUADRO!H$5&amp;$E475),'Hoja de Trabajo para listado'!$A$151:$Z$151,0)),0)+IFERROR(INDEX('Hoja de Trabajo para listado'!$AB$155:$BA$1048576,MATCH($A475,'Hoja de Trabajo para listado'!$AB$155:$AB$1048576,0),MATCH((CUADRO!H$5&amp;$E475),'Hoja de Trabajo para listado'!$AB$151:$BA$151,0)),0)+IFERROR(INDEX('Hoja de Trabajo para listado'!$BC$155:$CB$1048576,MATCH($A475,'Hoja de Trabajo para listado'!$BC$155:$BC$1048576,0),MATCH((CUADRO!H$5&amp;$E475),'Hoja de Trabajo para listado'!$BC$151:$CB$151,0)),0)+IFERROR(INDEX('Hoja de Trabajo para listado'!$DE$153:$DG$274,MATCH($A475,'Hoja de Trabajo para listado'!$DE$153:$DE$1048576,0),MATCH((CUADRO!H$5&amp;$E475),'Hoja de Trabajo para listado'!$DE$151:$DG$151,0)),0)+IFERROR(INDEX('Hoja de Trabajo para listado'!$CD$155:$DC$1048576,MATCH($A475,'Hoja de Trabajo para listado'!$CD$155:$CD$1048576,0),MATCH((CUADRO!H$5&amp;$E475),'Hoja de Trabajo para listado'!$CD$151:$DC$151,0)),0)</f>
        <v>0</v>
      </c>
      <c r="I475" s="243">
        <f ca="1">+IFERROR(INDEX('Hoja de Trabajo para listado'!$A$155:$Z$1048576,MATCH($A475,'Hoja de Trabajo para listado'!$A$155:$A$1048576,0),MATCH((CUADRO!I$5&amp;$E475),'Hoja de Trabajo para listado'!$A$151:$Z$151,0)),0)+IFERROR(INDEX('Hoja de Trabajo para listado'!$AB$155:$BA$1048576,MATCH($A475,'Hoja de Trabajo para listado'!$AB$155:$AB$1048576,0),MATCH((CUADRO!I$5&amp;$E475),'Hoja de Trabajo para listado'!$AB$151:$BA$151,0)),0)+IFERROR(INDEX('Hoja de Trabajo para listado'!$BC$155:$CB$1048576,MATCH($A475,'Hoja de Trabajo para listado'!$BC$155:$BC$1048576,0),MATCH((CUADRO!I$5&amp;$E475),'Hoja de Trabajo para listado'!$BC$151:$CB$151,0)),0)+IFERROR(INDEX('Hoja de Trabajo para listado'!$DE$153:$DG$274,MATCH($A475,'Hoja de Trabajo para listado'!$DE$153:$DE$1048576,0),MATCH((CUADRO!I$5&amp;$E475),'Hoja de Trabajo para listado'!$DE$151:$DG$151,0)),0)+IFERROR(INDEX('Hoja de Trabajo para listado'!$CD$155:$DC$1048576,MATCH($A475,'Hoja de Trabajo para listado'!$CD$155:$CD$1048576,0),MATCH((CUADRO!I$5&amp;$E475),'Hoja de Trabajo para listado'!$CD$151:$DC$151,0)),0)</f>
        <v>0</v>
      </c>
      <c r="J475" s="243">
        <f ca="1">+IFERROR(INDEX('Hoja de Trabajo para listado'!$A$155:$Z$1048576,MATCH($A475,'Hoja de Trabajo para listado'!$A$155:$A$1048576,0),MATCH((CUADRO!J$5&amp;$E475),'Hoja de Trabajo para listado'!$A$151:$Z$151,0)),0)+IFERROR(INDEX('Hoja de Trabajo para listado'!$AB$155:$BA$1048576,MATCH($A475,'Hoja de Trabajo para listado'!$AB$155:$AB$1048576,0),MATCH((CUADRO!J$5&amp;$E475),'Hoja de Trabajo para listado'!$AB$151:$BA$151,0)),0)+IFERROR(INDEX('Hoja de Trabajo para listado'!$BC$155:$CB$1048576,MATCH($A475,'Hoja de Trabajo para listado'!$BC$155:$BC$1048576,0),MATCH((CUADRO!J$5&amp;$E475),'Hoja de Trabajo para listado'!$BC$151:$CB$151,0)),0)+IFERROR(INDEX('Hoja de Trabajo para listado'!$DE$153:$DG$274,MATCH($A475,'Hoja de Trabajo para listado'!$DE$153:$DE$1048576,0),MATCH((CUADRO!J$5&amp;$E475),'Hoja de Trabajo para listado'!$DE$151:$DG$151,0)),0)+IFERROR(INDEX('Hoja de Trabajo para listado'!$CD$155:$DC$1048576,MATCH($A475,'Hoja de Trabajo para listado'!$CD$155:$CD$1048576,0),MATCH((CUADRO!J$5&amp;$E475),'Hoja de Trabajo para listado'!$CD$151:$DC$151,0)),0)</f>
        <v>0</v>
      </c>
      <c r="K475" s="243">
        <f ca="1">+IFERROR(INDEX('Hoja de Trabajo para listado'!$A$155:$Z$1048576,MATCH($A475,'Hoja de Trabajo para listado'!$A$155:$A$1048576,0),MATCH((CUADRO!K$5&amp;$E475),'Hoja de Trabajo para listado'!$A$151:$Z$151,0)),0)+IFERROR(INDEX('Hoja de Trabajo para listado'!$AB$155:$BA$1048576,MATCH($A475,'Hoja de Trabajo para listado'!$AB$155:$AB$1048576,0),MATCH((CUADRO!K$5&amp;$E475),'Hoja de Trabajo para listado'!$AB$151:$BA$151,0)),0)+IFERROR(INDEX('Hoja de Trabajo para listado'!$BC$155:$CB$1048576,MATCH($A475,'Hoja de Trabajo para listado'!$BC$155:$BC$1048576,0),MATCH((CUADRO!K$5&amp;$E475),'Hoja de Trabajo para listado'!$BC$151:$CB$151,0)),0)+IFERROR(INDEX('Hoja de Trabajo para listado'!$DE$153:$DG$274,MATCH($A475,'Hoja de Trabajo para listado'!$DE$153:$DE$1048576,0),MATCH((CUADRO!K$5&amp;$E475),'Hoja de Trabajo para listado'!$DE$151:$DG$151,0)),0)+IFERROR(INDEX('Hoja de Trabajo para listado'!$CD$155:$DC$1048576,MATCH($A475,'Hoja de Trabajo para listado'!$CD$155:$CD$1048576,0),MATCH((CUADRO!K$5&amp;$E475),'Hoja de Trabajo para listado'!$CD$151:$DC$151,0)),0)</f>
        <v>0</v>
      </c>
      <c r="L475" s="243">
        <f ca="1">+IFERROR(INDEX('Hoja de Trabajo para listado'!$A$155:$Z$1048576,MATCH($A475,'Hoja de Trabajo para listado'!$A$155:$A$1048576,0),MATCH((CUADRO!L$5&amp;$E475),'Hoja de Trabajo para listado'!$A$151:$Z$151,0)),0)+IFERROR(INDEX('Hoja de Trabajo para listado'!$AB$155:$BA$1048576,MATCH($A475,'Hoja de Trabajo para listado'!$AB$155:$AB$1048576,0),MATCH((CUADRO!L$5&amp;$E475),'Hoja de Trabajo para listado'!$AB$151:$BA$151,0)),0)+IFERROR(INDEX('Hoja de Trabajo para listado'!$BC$155:$CB$1048576,MATCH($A475,'Hoja de Trabajo para listado'!$BC$155:$BC$1048576,0),MATCH((CUADRO!L$5&amp;$E475),'Hoja de Trabajo para listado'!$BC$151:$CB$151,0)),0)+IFERROR(INDEX('Hoja de Trabajo para listado'!$DE$153:$DG$274,MATCH($A475,'Hoja de Trabajo para listado'!$DE$153:$DE$1048576,0),MATCH((CUADRO!L$5&amp;$E475),'Hoja de Trabajo para listado'!$DE$151:$DG$151,0)),0)+IFERROR(INDEX('Hoja de Trabajo para listado'!$CD$155:$DC$1048576,MATCH($A475,'Hoja de Trabajo para listado'!$CD$155:$CD$1048576,0),MATCH((CUADRO!L$5&amp;$E475),'Hoja de Trabajo para listado'!$CD$151:$DC$151,0)),0)</f>
        <v>0</v>
      </c>
      <c r="M475" s="243">
        <f ca="1">+IFERROR(INDEX('Hoja de Trabajo para listado'!$A$155:$Z$1048576,MATCH($A475,'Hoja de Trabajo para listado'!$A$155:$A$1048576,0),MATCH((CUADRO!M$5&amp;$E475),'Hoja de Trabajo para listado'!$A$151:$Z$151,0)),0)+IFERROR(INDEX('Hoja de Trabajo para listado'!$AB$155:$BA$1048576,MATCH($A475,'Hoja de Trabajo para listado'!$AB$155:$AB$1048576,0),MATCH((CUADRO!M$5&amp;$E475),'Hoja de Trabajo para listado'!$AB$151:$BA$151,0)),0)+IFERROR(INDEX('Hoja de Trabajo para listado'!$BC$155:$CB$1048576,MATCH($A475,'Hoja de Trabajo para listado'!$BC$155:$BC$1048576,0),MATCH((CUADRO!M$5&amp;$E475),'Hoja de Trabajo para listado'!$BC$151:$CB$151,0)),0)+IFERROR(INDEX('Hoja de Trabajo para listado'!$DE$153:$DG$274,MATCH($A475,'Hoja de Trabajo para listado'!$DE$153:$DE$1048576,0),MATCH((CUADRO!M$5&amp;$E475),'Hoja de Trabajo para listado'!$DE$151:$DG$151,0)),0)+IFERROR(INDEX('Hoja de Trabajo para listado'!$CD$155:$DC$1048576,MATCH($A475,'Hoja de Trabajo para listado'!$CD$155:$CD$1048576,0),MATCH((CUADRO!M$5&amp;$E475),'Hoja de Trabajo para listado'!$CD$151:$DC$151,0)),0)</f>
        <v>0</v>
      </c>
      <c r="N475" s="243">
        <f ca="1">+IFERROR(INDEX('Hoja de Trabajo para listado'!$A$155:$Z$1048576,MATCH($A475,'Hoja de Trabajo para listado'!$A$155:$A$1048576,0),MATCH((CUADRO!N$5&amp;$E475),'Hoja de Trabajo para listado'!$A$151:$Z$151,0)),0)+IFERROR(INDEX('Hoja de Trabajo para listado'!$AB$155:$BA$1048576,MATCH($A475,'Hoja de Trabajo para listado'!$AB$155:$AB$1048576,0),MATCH((CUADRO!N$5&amp;$E475),'Hoja de Trabajo para listado'!$AB$151:$BA$151,0)),0)+IFERROR(INDEX('Hoja de Trabajo para listado'!$BC$155:$CB$1048576,MATCH($A475,'Hoja de Trabajo para listado'!$BC$155:$BC$1048576,0),MATCH((CUADRO!N$5&amp;$E475),'Hoja de Trabajo para listado'!$BC$151:$CB$151,0)),0)+IFERROR(INDEX('Hoja de Trabajo para listado'!$DE$153:$DG$274,MATCH($A475,'Hoja de Trabajo para listado'!$DE$153:$DE$1048576,0),MATCH((CUADRO!N$5&amp;$E475),'Hoja de Trabajo para listado'!$DE$151:$DG$151,0)),0)+IFERROR(INDEX('Hoja de Trabajo para listado'!$CD$155:$DC$1048576,MATCH($A475,'Hoja de Trabajo para listado'!$CD$155:$CD$1048576,0),MATCH((CUADRO!N$5&amp;$E475),'Hoja de Trabajo para listado'!$CD$151:$DC$151,0)),0)</f>
        <v>0</v>
      </c>
      <c r="O475" s="243">
        <f ca="1">+IFERROR(INDEX('Hoja de Trabajo para listado'!$A$155:$Z$1048576,MATCH($A475,'Hoja de Trabajo para listado'!$A$155:$A$1048576,0),MATCH((CUADRO!O$5&amp;$E475),'Hoja de Trabajo para listado'!$A$151:$Z$151,0)),0)+IFERROR(INDEX('Hoja de Trabajo para listado'!$AB$155:$BA$1048576,MATCH($A475,'Hoja de Trabajo para listado'!$AB$155:$AB$1048576,0),MATCH((CUADRO!O$5&amp;$E475),'Hoja de Trabajo para listado'!$AB$151:$BA$151,0)),0)+IFERROR(INDEX('Hoja de Trabajo para listado'!$BC$155:$CB$1048576,MATCH($A475,'Hoja de Trabajo para listado'!$BC$155:$BC$1048576,0),MATCH((CUADRO!O$5&amp;$E475),'Hoja de Trabajo para listado'!$BC$151:$CB$151,0)),0)+IFERROR(INDEX('Hoja de Trabajo para listado'!$DE$153:$DG$274,MATCH($A475,'Hoja de Trabajo para listado'!$DE$153:$DE$1048576,0),MATCH((CUADRO!O$5&amp;$E475),'Hoja de Trabajo para listado'!$DE$151:$DG$151,0)),0)+IFERROR(INDEX('Hoja de Trabajo para listado'!$CD$155:$DC$1048576,MATCH($A475,'Hoja de Trabajo para listado'!$CD$155:$CD$1048576,0),MATCH((CUADRO!O$5&amp;$E475),'Hoja de Trabajo para listado'!$CD$151:$DC$151,0)),0)</f>
        <v>0</v>
      </c>
      <c r="P475" s="243">
        <f ca="1">+IFERROR(INDEX('Hoja de Trabajo para listado'!$A$155:$Z$1048576,MATCH($A475,'Hoja de Trabajo para listado'!$A$155:$A$1048576,0),MATCH((CUADRO!P$5&amp;$E475),'Hoja de Trabajo para listado'!$A$151:$Z$151,0)),0)+IFERROR(INDEX('Hoja de Trabajo para listado'!$AB$155:$BA$1048576,MATCH($A475,'Hoja de Trabajo para listado'!$AB$155:$AB$1048576,0),MATCH((CUADRO!P$5&amp;$E475),'Hoja de Trabajo para listado'!$AB$151:$BA$151,0)),0)+IFERROR(INDEX('Hoja de Trabajo para listado'!$BC$155:$CB$1048576,MATCH($A475,'Hoja de Trabajo para listado'!$BC$155:$BC$1048576,0),MATCH((CUADRO!P$5&amp;$E475),'Hoja de Trabajo para listado'!$BC$151:$CB$151,0)),0)+IFERROR(INDEX('Hoja de Trabajo para listado'!$DE$153:$DG$274,MATCH($A475,'Hoja de Trabajo para listado'!$DE$153:$DE$1048576,0),MATCH((CUADRO!P$5&amp;$E475),'Hoja de Trabajo para listado'!$DE$151:$DG$151,0)),0)+IFERROR(INDEX('Hoja de Trabajo para listado'!$CD$155:$DC$1048576,MATCH($A475,'Hoja de Trabajo para listado'!$CD$155:$CD$1048576,0),MATCH((CUADRO!P$5&amp;$E475),'Hoja de Trabajo para listado'!$CD$151:$DC$151,0)),0)</f>
        <v>0</v>
      </c>
      <c r="Q475" s="243">
        <f ca="1">+IFERROR(INDEX('Hoja de Trabajo para listado'!$A$155:$Z$1048576,MATCH($A475,'Hoja de Trabajo para listado'!$A$155:$A$1048576,0),MATCH((CUADRO!Q$5&amp;$E475),'Hoja de Trabajo para listado'!$A$151:$Z$151,0)),0)+IFERROR(INDEX('Hoja de Trabajo para listado'!$AB$155:$BA$1048576,MATCH($A475,'Hoja de Trabajo para listado'!$AB$155:$AB$1048576,0),MATCH((CUADRO!Q$5&amp;$E475),'Hoja de Trabajo para listado'!$AB$151:$BA$151,0)),0)+IFERROR(INDEX('Hoja de Trabajo para listado'!$BC$155:$CB$1048576,MATCH($A475,'Hoja de Trabajo para listado'!$BC$155:$BC$1048576,0),MATCH((CUADRO!Q$5&amp;$E475),'Hoja de Trabajo para listado'!$BC$151:$CB$151,0)),0)+IFERROR(INDEX('Hoja de Trabajo para listado'!$DE$153:$DG$274,MATCH($A475,'Hoja de Trabajo para listado'!$DE$153:$DE$1048576,0),MATCH((CUADRO!Q$5&amp;$E475),'Hoja de Trabajo para listado'!$DE$151:$DG$151,0)),0)+IFERROR(INDEX('Hoja de Trabajo para listado'!$CD$155:$DC$1048576,MATCH($A475,'Hoja de Trabajo para listado'!$CD$155:$CD$1048576,0),MATCH((CUADRO!Q$5&amp;$E475),'Hoja de Trabajo para listado'!$CD$151:$DC$151,0)),0)</f>
        <v>0</v>
      </c>
      <c r="R475" s="243">
        <f t="shared" ca="1" si="17"/>
        <v>0</v>
      </c>
      <c r="S475" s="249">
        <f ca="1">+R474+R475</f>
        <v>0</v>
      </c>
      <c r="T475" s="243">
        <f ca="1">+S475</f>
        <v>0</v>
      </c>
      <c r="U475" s="242">
        <f t="shared" si="18"/>
        <v>2</v>
      </c>
      <c r="V475" s="333" t="str">
        <f>+VLOOKUP(A475,bd_lista!$A$3:$E$590,5,FALSE)</f>
        <v>Gobiernos Autonomos Municipales</v>
      </c>
      <c r="W475" s="384"/>
      <c r="X475" s="242">
        <f>+VLOOKUP(A475,[3]Sheet1!$A$13:$D$744,4,FALSE)</f>
        <v>0</v>
      </c>
      <c r="Y475" s="242" t="e">
        <f>+VLOOKUP(X475,bd_lista!$A$3:$C$590,3,FALSE)</f>
        <v>#N/A</v>
      </c>
      <c r="Z475" s="292"/>
      <c r="AA475" s="293"/>
    </row>
    <row r="476" spans="1:27" customFormat="1" ht="15" hidden="1" customHeight="1">
      <c r="A476" s="32">
        <v>1120</v>
      </c>
      <c r="B476" s="388">
        <f>+A476</f>
        <v>1120</v>
      </c>
      <c r="C476" s="247" t="str">
        <f>+VLOOKUP(A476,bd_lista!$A$3:$C$590,3,FALSE)</f>
        <v>Gobierno Autónomo Municipal de San Lucas</v>
      </c>
      <c r="D476" s="385" t="str">
        <f>+C476</f>
        <v>Gobierno Autónomo Municipal de San Lucas</v>
      </c>
      <c r="E476" s="242" t="s">
        <v>1304</v>
      </c>
      <c r="F476" s="243">
        <f ca="1">+IFERROR(INDEX('Hoja de Trabajo para listado'!$A$155:$Z$1048576,MATCH($A476,'Hoja de Trabajo para listado'!$A$155:$A$1048576,0),MATCH((CUADRO!F$5&amp;$E476),'Hoja de Trabajo para listado'!$A$151:$Z$151,0)),0)+IFERROR(INDEX('Hoja de Trabajo para listado'!$AB$155:$BA$1048576,MATCH($A476,'Hoja de Trabajo para listado'!$AB$155:$AB$1048576,0),MATCH((CUADRO!F$5&amp;$E476),'Hoja de Trabajo para listado'!$AB$151:$BA$151,0)),0)+IFERROR(INDEX('Hoja de Trabajo para listado'!$BC$155:$CB$1048576,MATCH($A476,'Hoja de Trabajo para listado'!$BC$155:$BC$1048576,0),MATCH((CUADRO!F$5&amp;$E476),'Hoja de Trabajo para listado'!$BC$151:$CB$151,0)),0)+IFERROR(INDEX('Hoja de Trabajo para listado'!$DE$153:$DG$274,MATCH($A476,'Hoja de Trabajo para listado'!$DE$153:$DE$1048576,0),MATCH((CUADRO!F$5&amp;$E476),'Hoja de Trabajo para listado'!$DE$151:$DG$151,0)),0)+IFERROR(INDEX('Hoja de Trabajo para listado'!$CD$155:$DC$1048576,MATCH($A476,'Hoja de Trabajo para listado'!$CD$155:$CD$1048576,0),MATCH((CUADRO!F$5&amp;$E476),'Hoja de Trabajo para listado'!$CD$151:$DC$151,0)),0)</f>
        <v>0</v>
      </c>
      <c r="G476" s="243">
        <f ca="1">+IFERROR(INDEX('Hoja de Trabajo para listado'!$A$155:$Z$1048576,MATCH($A476,'Hoja de Trabajo para listado'!$A$155:$A$1048576,0),MATCH((CUADRO!G$5&amp;$E476),'Hoja de Trabajo para listado'!$A$151:$Z$151,0)),0)+IFERROR(INDEX('Hoja de Trabajo para listado'!$AB$155:$BA$1048576,MATCH($A476,'Hoja de Trabajo para listado'!$AB$155:$AB$1048576,0),MATCH((CUADRO!G$5&amp;$E476),'Hoja de Trabajo para listado'!$AB$151:$BA$151,0)),0)+IFERROR(INDEX('Hoja de Trabajo para listado'!$BC$155:$CB$1048576,MATCH($A476,'Hoja de Trabajo para listado'!$BC$155:$BC$1048576,0),MATCH((CUADRO!G$5&amp;$E476),'Hoja de Trabajo para listado'!$BC$151:$CB$151,0)),0)+IFERROR(INDEX('Hoja de Trabajo para listado'!$DE$153:$DG$274,MATCH($A476,'Hoja de Trabajo para listado'!$DE$153:$DE$1048576,0),MATCH((CUADRO!G$5&amp;$E476),'Hoja de Trabajo para listado'!$DE$151:$DG$151,0)),0)+IFERROR(INDEX('Hoja de Trabajo para listado'!$CD$155:$DC$1048576,MATCH($A476,'Hoja de Trabajo para listado'!$CD$155:$CD$1048576,0),MATCH((CUADRO!G$5&amp;$E476),'Hoja de Trabajo para listado'!$CD$151:$DC$151,0)),0)</f>
        <v>0</v>
      </c>
      <c r="H476" s="243">
        <f ca="1">+IFERROR(INDEX('Hoja de Trabajo para listado'!$A$155:$Z$1048576,MATCH($A476,'Hoja de Trabajo para listado'!$A$155:$A$1048576,0),MATCH((CUADRO!H$5&amp;$E476),'Hoja de Trabajo para listado'!$A$151:$Z$151,0)),0)+IFERROR(INDEX('Hoja de Trabajo para listado'!$AB$155:$BA$1048576,MATCH($A476,'Hoja de Trabajo para listado'!$AB$155:$AB$1048576,0),MATCH((CUADRO!H$5&amp;$E476),'Hoja de Trabajo para listado'!$AB$151:$BA$151,0)),0)+IFERROR(INDEX('Hoja de Trabajo para listado'!$BC$155:$CB$1048576,MATCH($A476,'Hoja de Trabajo para listado'!$BC$155:$BC$1048576,0),MATCH((CUADRO!H$5&amp;$E476),'Hoja de Trabajo para listado'!$BC$151:$CB$151,0)),0)+IFERROR(INDEX('Hoja de Trabajo para listado'!$DE$153:$DG$274,MATCH($A476,'Hoja de Trabajo para listado'!$DE$153:$DE$1048576,0),MATCH((CUADRO!H$5&amp;$E476),'Hoja de Trabajo para listado'!$DE$151:$DG$151,0)),0)+IFERROR(INDEX('Hoja de Trabajo para listado'!$CD$155:$DC$1048576,MATCH($A476,'Hoja de Trabajo para listado'!$CD$155:$CD$1048576,0),MATCH((CUADRO!H$5&amp;$E476),'Hoja de Trabajo para listado'!$CD$151:$DC$151,0)),0)</f>
        <v>0</v>
      </c>
      <c r="I476" s="243">
        <f ca="1">+IFERROR(INDEX('Hoja de Trabajo para listado'!$A$155:$Z$1048576,MATCH($A476,'Hoja de Trabajo para listado'!$A$155:$A$1048576,0),MATCH((CUADRO!I$5&amp;$E476),'Hoja de Trabajo para listado'!$A$151:$Z$151,0)),0)+IFERROR(INDEX('Hoja de Trabajo para listado'!$AB$155:$BA$1048576,MATCH($A476,'Hoja de Trabajo para listado'!$AB$155:$AB$1048576,0),MATCH((CUADRO!I$5&amp;$E476),'Hoja de Trabajo para listado'!$AB$151:$BA$151,0)),0)+IFERROR(INDEX('Hoja de Trabajo para listado'!$BC$155:$CB$1048576,MATCH($A476,'Hoja de Trabajo para listado'!$BC$155:$BC$1048576,0),MATCH((CUADRO!I$5&amp;$E476),'Hoja de Trabajo para listado'!$BC$151:$CB$151,0)),0)+IFERROR(INDEX('Hoja de Trabajo para listado'!$DE$153:$DG$274,MATCH($A476,'Hoja de Trabajo para listado'!$DE$153:$DE$1048576,0),MATCH((CUADRO!I$5&amp;$E476),'Hoja de Trabajo para listado'!$DE$151:$DG$151,0)),0)+IFERROR(INDEX('Hoja de Trabajo para listado'!$CD$155:$DC$1048576,MATCH($A476,'Hoja de Trabajo para listado'!$CD$155:$CD$1048576,0),MATCH((CUADRO!I$5&amp;$E476),'Hoja de Trabajo para listado'!$CD$151:$DC$151,0)),0)</f>
        <v>0</v>
      </c>
      <c r="J476" s="243">
        <f ca="1">+IFERROR(INDEX('Hoja de Trabajo para listado'!$A$155:$Z$1048576,MATCH($A476,'Hoja de Trabajo para listado'!$A$155:$A$1048576,0),MATCH((CUADRO!J$5&amp;$E476),'Hoja de Trabajo para listado'!$A$151:$Z$151,0)),0)+IFERROR(INDEX('Hoja de Trabajo para listado'!$AB$155:$BA$1048576,MATCH($A476,'Hoja de Trabajo para listado'!$AB$155:$AB$1048576,0),MATCH((CUADRO!J$5&amp;$E476),'Hoja de Trabajo para listado'!$AB$151:$BA$151,0)),0)+IFERROR(INDEX('Hoja de Trabajo para listado'!$BC$155:$CB$1048576,MATCH($A476,'Hoja de Trabajo para listado'!$BC$155:$BC$1048576,0),MATCH((CUADRO!J$5&amp;$E476),'Hoja de Trabajo para listado'!$BC$151:$CB$151,0)),0)+IFERROR(INDEX('Hoja de Trabajo para listado'!$DE$153:$DG$274,MATCH($A476,'Hoja de Trabajo para listado'!$DE$153:$DE$1048576,0),MATCH((CUADRO!J$5&amp;$E476),'Hoja de Trabajo para listado'!$DE$151:$DG$151,0)),0)+IFERROR(INDEX('Hoja de Trabajo para listado'!$CD$155:$DC$1048576,MATCH($A476,'Hoja de Trabajo para listado'!$CD$155:$CD$1048576,0),MATCH((CUADRO!J$5&amp;$E476),'Hoja de Trabajo para listado'!$CD$151:$DC$151,0)),0)</f>
        <v>0</v>
      </c>
      <c r="K476" s="243">
        <f ca="1">+IFERROR(INDEX('Hoja de Trabajo para listado'!$A$155:$Z$1048576,MATCH($A476,'Hoja de Trabajo para listado'!$A$155:$A$1048576,0),MATCH((CUADRO!K$5&amp;$E476),'Hoja de Trabajo para listado'!$A$151:$Z$151,0)),0)+IFERROR(INDEX('Hoja de Trabajo para listado'!$AB$155:$BA$1048576,MATCH($A476,'Hoja de Trabajo para listado'!$AB$155:$AB$1048576,0),MATCH((CUADRO!K$5&amp;$E476),'Hoja de Trabajo para listado'!$AB$151:$BA$151,0)),0)+IFERROR(INDEX('Hoja de Trabajo para listado'!$BC$155:$CB$1048576,MATCH($A476,'Hoja de Trabajo para listado'!$BC$155:$BC$1048576,0),MATCH((CUADRO!K$5&amp;$E476),'Hoja de Trabajo para listado'!$BC$151:$CB$151,0)),0)+IFERROR(INDEX('Hoja de Trabajo para listado'!$DE$153:$DG$274,MATCH($A476,'Hoja de Trabajo para listado'!$DE$153:$DE$1048576,0),MATCH((CUADRO!K$5&amp;$E476),'Hoja de Trabajo para listado'!$DE$151:$DG$151,0)),0)+IFERROR(INDEX('Hoja de Trabajo para listado'!$CD$155:$DC$1048576,MATCH($A476,'Hoja de Trabajo para listado'!$CD$155:$CD$1048576,0),MATCH((CUADRO!K$5&amp;$E476),'Hoja de Trabajo para listado'!$CD$151:$DC$151,0)),0)</f>
        <v>0</v>
      </c>
      <c r="L476" s="243">
        <f ca="1">+IFERROR(INDEX('Hoja de Trabajo para listado'!$A$155:$Z$1048576,MATCH($A476,'Hoja de Trabajo para listado'!$A$155:$A$1048576,0),MATCH((CUADRO!L$5&amp;$E476),'Hoja de Trabajo para listado'!$A$151:$Z$151,0)),0)+IFERROR(INDEX('Hoja de Trabajo para listado'!$AB$155:$BA$1048576,MATCH($A476,'Hoja de Trabajo para listado'!$AB$155:$AB$1048576,0),MATCH((CUADRO!L$5&amp;$E476),'Hoja de Trabajo para listado'!$AB$151:$BA$151,0)),0)+IFERROR(INDEX('Hoja de Trabajo para listado'!$BC$155:$CB$1048576,MATCH($A476,'Hoja de Trabajo para listado'!$BC$155:$BC$1048576,0),MATCH((CUADRO!L$5&amp;$E476),'Hoja de Trabajo para listado'!$BC$151:$CB$151,0)),0)+IFERROR(INDEX('Hoja de Trabajo para listado'!$DE$153:$DG$274,MATCH($A476,'Hoja de Trabajo para listado'!$DE$153:$DE$1048576,0),MATCH((CUADRO!L$5&amp;$E476),'Hoja de Trabajo para listado'!$DE$151:$DG$151,0)),0)+IFERROR(INDEX('Hoja de Trabajo para listado'!$CD$155:$DC$1048576,MATCH($A476,'Hoja de Trabajo para listado'!$CD$155:$CD$1048576,0),MATCH((CUADRO!L$5&amp;$E476),'Hoja de Trabajo para listado'!$CD$151:$DC$151,0)),0)</f>
        <v>0</v>
      </c>
      <c r="M476" s="243">
        <f ca="1">+IFERROR(INDEX('Hoja de Trabajo para listado'!$A$155:$Z$1048576,MATCH($A476,'Hoja de Trabajo para listado'!$A$155:$A$1048576,0),MATCH((CUADRO!M$5&amp;$E476),'Hoja de Trabajo para listado'!$A$151:$Z$151,0)),0)+IFERROR(INDEX('Hoja de Trabajo para listado'!$AB$155:$BA$1048576,MATCH($A476,'Hoja de Trabajo para listado'!$AB$155:$AB$1048576,0),MATCH((CUADRO!M$5&amp;$E476),'Hoja de Trabajo para listado'!$AB$151:$BA$151,0)),0)+IFERROR(INDEX('Hoja de Trabajo para listado'!$BC$155:$CB$1048576,MATCH($A476,'Hoja de Trabajo para listado'!$BC$155:$BC$1048576,0),MATCH((CUADRO!M$5&amp;$E476),'Hoja de Trabajo para listado'!$BC$151:$CB$151,0)),0)+IFERROR(INDEX('Hoja de Trabajo para listado'!$DE$153:$DG$274,MATCH($A476,'Hoja de Trabajo para listado'!$DE$153:$DE$1048576,0),MATCH((CUADRO!M$5&amp;$E476),'Hoja de Trabajo para listado'!$DE$151:$DG$151,0)),0)+IFERROR(INDEX('Hoja de Trabajo para listado'!$CD$155:$DC$1048576,MATCH($A476,'Hoja de Trabajo para listado'!$CD$155:$CD$1048576,0),MATCH((CUADRO!M$5&amp;$E476),'Hoja de Trabajo para listado'!$CD$151:$DC$151,0)),0)</f>
        <v>0</v>
      </c>
      <c r="N476" s="243">
        <f ca="1">+IFERROR(INDEX('Hoja de Trabajo para listado'!$A$155:$Z$1048576,MATCH($A476,'Hoja de Trabajo para listado'!$A$155:$A$1048576,0),MATCH((CUADRO!N$5&amp;$E476),'Hoja de Trabajo para listado'!$A$151:$Z$151,0)),0)+IFERROR(INDEX('Hoja de Trabajo para listado'!$AB$155:$BA$1048576,MATCH($A476,'Hoja de Trabajo para listado'!$AB$155:$AB$1048576,0),MATCH((CUADRO!N$5&amp;$E476),'Hoja de Trabajo para listado'!$AB$151:$BA$151,0)),0)+IFERROR(INDEX('Hoja de Trabajo para listado'!$BC$155:$CB$1048576,MATCH($A476,'Hoja de Trabajo para listado'!$BC$155:$BC$1048576,0),MATCH((CUADRO!N$5&amp;$E476),'Hoja de Trabajo para listado'!$BC$151:$CB$151,0)),0)+IFERROR(INDEX('Hoja de Trabajo para listado'!$DE$153:$DG$274,MATCH($A476,'Hoja de Trabajo para listado'!$DE$153:$DE$1048576,0),MATCH((CUADRO!N$5&amp;$E476),'Hoja de Trabajo para listado'!$DE$151:$DG$151,0)),0)+IFERROR(INDEX('Hoja de Trabajo para listado'!$CD$155:$DC$1048576,MATCH($A476,'Hoja de Trabajo para listado'!$CD$155:$CD$1048576,0),MATCH((CUADRO!N$5&amp;$E476),'Hoja de Trabajo para listado'!$CD$151:$DC$151,0)),0)</f>
        <v>0</v>
      </c>
      <c r="O476" s="243">
        <f ca="1">+IFERROR(INDEX('Hoja de Trabajo para listado'!$A$155:$Z$1048576,MATCH($A476,'Hoja de Trabajo para listado'!$A$155:$A$1048576,0),MATCH((CUADRO!O$5&amp;$E476),'Hoja de Trabajo para listado'!$A$151:$Z$151,0)),0)+IFERROR(INDEX('Hoja de Trabajo para listado'!$AB$155:$BA$1048576,MATCH($A476,'Hoja de Trabajo para listado'!$AB$155:$AB$1048576,0),MATCH((CUADRO!O$5&amp;$E476),'Hoja de Trabajo para listado'!$AB$151:$BA$151,0)),0)+IFERROR(INDEX('Hoja de Trabajo para listado'!$BC$155:$CB$1048576,MATCH($A476,'Hoja de Trabajo para listado'!$BC$155:$BC$1048576,0),MATCH((CUADRO!O$5&amp;$E476),'Hoja de Trabajo para listado'!$BC$151:$CB$151,0)),0)+IFERROR(INDEX('Hoja de Trabajo para listado'!$DE$153:$DG$274,MATCH($A476,'Hoja de Trabajo para listado'!$DE$153:$DE$1048576,0),MATCH((CUADRO!O$5&amp;$E476),'Hoja de Trabajo para listado'!$DE$151:$DG$151,0)),0)+IFERROR(INDEX('Hoja de Trabajo para listado'!$CD$155:$DC$1048576,MATCH($A476,'Hoja de Trabajo para listado'!$CD$155:$CD$1048576,0),MATCH((CUADRO!O$5&amp;$E476),'Hoja de Trabajo para listado'!$CD$151:$DC$151,0)),0)</f>
        <v>0</v>
      </c>
      <c r="P476" s="243">
        <f ca="1">+IFERROR(INDEX('Hoja de Trabajo para listado'!$A$155:$Z$1048576,MATCH($A476,'Hoja de Trabajo para listado'!$A$155:$A$1048576,0),MATCH((CUADRO!P$5&amp;$E476),'Hoja de Trabajo para listado'!$A$151:$Z$151,0)),0)+IFERROR(INDEX('Hoja de Trabajo para listado'!$AB$155:$BA$1048576,MATCH($A476,'Hoja de Trabajo para listado'!$AB$155:$AB$1048576,0),MATCH((CUADRO!P$5&amp;$E476),'Hoja de Trabajo para listado'!$AB$151:$BA$151,0)),0)+IFERROR(INDEX('Hoja de Trabajo para listado'!$BC$155:$CB$1048576,MATCH($A476,'Hoja de Trabajo para listado'!$BC$155:$BC$1048576,0),MATCH((CUADRO!P$5&amp;$E476),'Hoja de Trabajo para listado'!$BC$151:$CB$151,0)),0)+IFERROR(INDEX('Hoja de Trabajo para listado'!$DE$153:$DG$274,MATCH($A476,'Hoja de Trabajo para listado'!$DE$153:$DE$1048576,0),MATCH((CUADRO!P$5&amp;$E476),'Hoja de Trabajo para listado'!$DE$151:$DG$151,0)),0)+IFERROR(INDEX('Hoja de Trabajo para listado'!$CD$155:$DC$1048576,MATCH($A476,'Hoja de Trabajo para listado'!$CD$155:$CD$1048576,0),MATCH((CUADRO!P$5&amp;$E476),'Hoja de Trabajo para listado'!$CD$151:$DC$151,0)),0)</f>
        <v>0</v>
      </c>
      <c r="Q476" s="243">
        <f ca="1">+IFERROR(INDEX('Hoja de Trabajo para listado'!$A$155:$Z$1048576,MATCH($A476,'Hoja de Trabajo para listado'!$A$155:$A$1048576,0),MATCH((CUADRO!Q$5&amp;$E476),'Hoja de Trabajo para listado'!$A$151:$Z$151,0)),0)+IFERROR(INDEX('Hoja de Trabajo para listado'!$AB$155:$BA$1048576,MATCH($A476,'Hoja de Trabajo para listado'!$AB$155:$AB$1048576,0),MATCH((CUADRO!Q$5&amp;$E476),'Hoja de Trabajo para listado'!$AB$151:$BA$151,0)),0)+IFERROR(INDEX('Hoja de Trabajo para listado'!$BC$155:$CB$1048576,MATCH($A476,'Hoja de Trabajo para listado'!$BC$155:$BC$1048576,0),MATCH((CUADRO!Q$5&amp;$E476),'Hoja de Trabajo para listado'!$BC$151:$CB$151,0)),0)+IFERROR(INDEX('Hoja de Trabajo para listado'!$DE$153:$DG$274,MATCH($A476,'Hoja de Trabajo para listado'!$DE$153:$DE$1048576,0),MATCH((CUADRO!Q$5&amp;$E476),'Hoja de Trabajo para listado'!$DE$151:$DG$151,0)),0)+IFERROR(INDEX('Hoja de Trabajo para listado'!$CD$155:$DC$1048576,MATCH($A476,'Hoja de Trabajo para listado'!$CD$155:$CD$1048576,0),MATCH((CUADRO!Q$5&amp;$E476),'Hoja de Trabajo para listado'!$CD$151:$DC$151,0)),0)</f>
        <v>0</v>
      </c>
      <c r="R476" s="243">
        <f t="shared" ca="1" si="17"/>
        <v>0</v>
      </c>
      <c r="S476" s="249"/>
      <c r="T476" s="243">
        <f ca="1">+T477</f>
        <v>0</v>
      </c>
      <c r="U476" s="242">
        <f t="shared" si="18"/>
        <v>1</v>
      </c>
      <c r="V476" s="333" t="str">
        <f>+VLOOKUP(A476,bd_lista!$A$3:$E$590,5,FALSE)</f>
        <v>Gobiernos Autonomos Municipales</v>
      </c>
      <c r="W476" s="383" t="str">
        <f>+V476</f>
        <v>Gobiernos Autonomos Municipales</v>
      </c>
      <c r="X476" s="242">
        <f>+VLOOKUP(A476,[3]Sheet1!$A$13:$D$744,4,FALSE)</f>
        <v>0</v>
      </c>
      <c r="Y476" s="242" t="e">
        <f>+VLOOKUP(X476,bd_lista!$A$3:$C$590,3,FALSE)</f>
        <v>#N/A</v>
      </c>
      <c r="Z476" s="294">
        <f>+X476</f>
        <v>0</v>
      </c>
      <c r="AA476" s="295" t="e">
        <f>+Y476</f>
        <v>#N/A</v>
      </c>
    </row>
    <row r="477" spans="1:27" customFormat="1" ht="15" hidden="1" customHeight="1">
      <c r="A477" s="32">
        <v>1120</v>
      </c>
      <c r="B477" s="389"/>
      <c r="C477" s="247" t="str">
        <f>+VLOOKUP(A477,bd_lista!$A$3:$C$590,3,FALSE)</f>
        <v>Gobierno Autónomo Municipal de San Lucas</v>
      </c>
      <c r="D477" s="386"/>
      <c r="E477" s="244" t="s">
        <v>1305</v>
      </c>
      <c r="F477" s="243">
        <f ca="1">+IFERROR(INDEX('Hoja de Trabajo para listado'!$A$155:$Z$1048576,MATCH($A477,'Hoja de Trabajo para listado'!$A$155:$A$1048576,0),MATCH((CUADRO!F$5&amp;$E477),'Hoja de Trabajo para listado'!$A$151:$Z$151,0)),0)+IFERROR(INDEX('Hoja de Trabajo para listado'!$AB$155:$BA$1048576,MATCH($A477,'Hoja de Trabajo para listado'!$AB$155:$AB$1048576,0),MATCH((CUADRO!F$5&amp;$E477),'Hoja de Trabajo para listado'!$AB$151:$BA$151,0)),0)+IFERROR(INDEX('Hoja de Trabajo para listado'!$BC$155:$CB$1048576,MATCH($A477,'Hoja de Trabajo para listado'!$BC$155:$BC$1048576,0),MATCH((CUADRO!F$5&amp;$E477),'Hoja de Trabajo para listado'!$BC$151:$CB$151,0)),0)+IFERROR(INDEX('Hoja de Trabajo para listado'!$DE$153:$DG$274,MATCH($A477,'Hoja de Trabajo para listado'!$DE$153:$DE$1048576,0),MATCH((CUADRO!F$5&amp;$E477),'Hoja de Trabajo para listado'!$DE$151:$DG$151,0)),0)+IFERROR(INDEX('Hoja de Trabajo para listado'!$CD$155:$DC$1048576,MATCH($A477,'Hoja de Trabajo para listado'!$CD$155:$CD$1048576,0),MATCH((CUADRO!F$5&amp;$E477),'Hoja de Trabajo para listado'!$CD$151:$DC$151,0)),0)</f>
        <v>0</v>
      </c>
      <c r="G477" s="243">
        <f ca="1">+IFERROR(INDEX('Hoja de Trabajo para listado'!$A$155:$Z$1048576,MATCH($A477,'Hoja de Trabajo para listado'!$A$155:$A$1048576,0),MATCH((CUADRO!G$5&amp;$E477),'Hoja de Trabajo para listado'!$A$151:$Z$151,0)),0)+IFERROR(INDEX('Hoja de Trabajo para listado'!$AB$155:$BA$1048576,MATCH($A477,'Hoja de Trabajo para listado'!$AB$155:$AB$1048576,0),MATCH((CUADRO!G$5&amp;$E477),'Hoja de Trabajo para listado'!$AB$151:$BA$151,0)),0)+IFERROR(INDEX('Hoja de Trabajo para listado'!$BC$155:$CB$1048576,MATCH($A477,'Hoja de Trabajo para listado'!$BC$155:$BC$1048576,0),MATCH((CUADRO!G$5&amp;$E477),'Hoja de Trabajo para listado'!$BC$151:$CB$151,0)),0)+IFERROR(INDEX('Hoja de Trabajo para listado'!$DE$153:$DG$274,MATCH($A477,'Hoja de Trabajo para listado'!$DE$153:$DE$1048576,0),MATCH((CUADRO!G$5&amp;$E477),'Hoja de Trabajo para listado'!$DE$151:$DG$151,0)),0)+IFERROR(INDEX('Hoja de Trabajo para listado'!$CD$155:$DC$1048576,MATCH($A477,'Hoja de Trabajo para listado'!$CD$155:$CD$1048576,0),MATCH((CUADRO!G$5&amp;$E477),'Hoja de Trabajo para listado'!$CD$151:$DC$151,0)),0)</f>
        <v>0</v>
      </c>
      <c r="H477" s="243">
        <f ca="1">+IFERROR(INDEX('Hoja de Trabajo para listado'!$A$155:$Z$1048576,MATCH($A477,'Hoja de Trabajo para listado'!$A$155:$A$1048576,0),MATCH((CUADRO!H$5&amp;$E477),'Hoja de Trabajo para listado'!$A$151:$Z$151,0)),0)+IFERROR(INDEX('Hoja de Trabajo para listado'!$AB$155:$BA$1048576,MATCH($A477,'Hoja de Trabajo para listado'!$AB$155:$AB$1048576,0),MATCH((CUADRO!H$5&amp;$E477),'Hoja de Trabajo para listado'!$AB$151:$BA$151,0)),0)+IFERROR(INDEX('Hoja de Trabajo para listado'!$BC$155:$CB$1048576,MATCH($A477,'Hoja de Trabajo para listado'!$BC$155:$BC$1048576,0),MATCH((CUADRO!H$5&amp;$E477),'Hoja de Trabajo para listado'!$BC$151:$CB$151,0)),0)+IFERROR(INDEX('Hoja de Trabajo para listado'!$DE$153:$DG$274,MATCH($A477,'Hoja de Trabajo para listado'!$DE$153:$DE$1048576,0),MATCH((CUADRO!H$5&amp;$E477),'Hoja de Trabajo para listado'!$DE$151:$DG$151,0)),0)+IFERROR(INDEX('Hoja de Trabajo para listado'!$CD$155:$DC$1048576,MATCH($A477,'Hoja de Trabajo para listado'!$CD$155:$CD$1048576,0),MATCH((CUADRO!H$5&amp;$E477),'Hoja de Trabajo para listado'!$CD$151:$DC$151,0)),0)</f>
        <v>0</v>
      </c>
      <c r="I477" s="243">
        <f ca="1">+IFERROR(INDEX('Hoja de Trabajo para listado'!$A$155:$Z$1048576,MATCH($A477,'Hoja de Trabajo para listado'!$A$155:$A$1048576,0),MATCH((CUADRO!I$5&amp;$E477),'Hoja de Trabajo para listado'!$A$151:$Z$151,0)),0)+IFERROR(INDEX('Hoja de Trabajo para listado'!$AB$155:$BA$1048576,MATCH($A477,'Hoja de Trabajo para listado'!$AB$155:$AB$1048576,0),MATCH((CUADRO!I$5&amp;$E477),'Hoja de Trabajo para listado'!$AB$151:$BA$151,0)),0)+IFERROR(INDEX('Hoja de Trabajo para listado'!$BC$155:$CB$1048576,MATCH($A477,'Hoja de Trabajo para listado'!$BC$155:$BC$1048576,0),MATCH((CUADRO!I$5&amp;$E477),'Hoja de Trabajo para listado'!$BC$151:$CB$151,0)),0)+IFERROR(INDEX('Hoja de Trabajo para listado'!$DE$153:$DG$274,MATCH($A477,'Hoja de Trabajo para listado'!$DE$153:$DE$1048576,0),MATCH((CUADRO!I$5&amp;$E477),'Hoja de Trabajo para listado'!$DE$151:$DG$151,0)),0)+IFERROR(INDEX('Hoja de Trabajo para listado'!$CD$155:$DC$1048576,MATCH($A477,'Hoja de Trabajo para listado'!$CD$155:$CD$1048576,0),MATCH((CUADRO!I$5&amp;$E477),'Hoja de Trabajo para listado'!$CD$151:$DC$151,0)),0)</f>
        <v>0</v>
      </c>
      <c r="J477" s="243">
        <f ca="1">+IFERROR(INDEX('Hoja de Trabajo para listado'!$A$155:$Z$1048576,MATCH($A477,'Hoja de Trabajo para listado'!$A$155:$A$1048576,0),MATCH((CUADRO!J$5&amp;$E477),'Hoja de Trabajo para listado'!$A$151:$Z$151,0)),0)+IFERROR(INDEX('Hoja de Trabajo para listado'!$AB$155:$BA$1048576,MATCH($A477,'Hoja de Trabajo para listado'!$AB$155:$AB$1048576,0),MATCH((CUADRO!J$5&amp;$E477),'Hoja de Trabajo para listado'!$AB$151:$BA$151,0)),0)+IFERROR(INDEX('Hoja de Trabajo para listado'!$BC$155:$CB$1048576,MATCH($A477,'Hoja de Trabajo para listado'!$BC$155:$BC$1048576,0),MATCH((CUADRO!J$5&amp;$E477),'Hoja de Trabajo para listado'!$BC$151:$CB$151,0)),0)+IFERROR(INDEX('Hoja de Trabajo para listado'!$DE$153:$DG$274,MATCH($A477,'Hoja de Trabajo para listado'!$DE$153:$DE$1048576,0),MATCH((CUADRO!J$5&amp;$E477),'Hoja de Trabajo para listado'!$DE$151:$DG$151,0)),0)+IFERROR(INDEX('Hoja de Trabajo para listado'!$CD$155:$DC$1048576,MATCH($A477,'Hoja de Trabajo para listado'!$CD$155:$CD$1048576,0),MATCH((CUADRO!J$5&amp;$E477),'Hoja de Trabajo para listado'!$CD$151:$DC$151,0)),0)</f>
        <v>0</v>
      </c>
      <c r="K477" s="243">
        <f ca="1">+IFERROR(INDEX('Hoja de Trabajo para listado'!$A$155:$Z$1048576,MATCH($A477,'Hoja de Trabajo para listado'!$A$155:$A$1048576,0),MATCH((CUADRO!K$5&amp;$E477),'Hoja de Trabajo para listado'!$A$151:$Z$151,0)),0)+IFERROR(INDEX('Hoja de Trabajo para listado'!$AB$155:$BA$1048576,MATCH($A477,'Hoja de Trabajo para listado'!$AB$155:$AB$1048576,0),MATCH((CUADRO!K$5&amp;$E477),'Hoja de Trabajo para listado'!$AB$151:$BA$151,0)),0)+IFERROR(INDEX('Hoja de Trabajo para listado'!$BC$155:$CB$1048576,MATCH($A477,'Hoja de Trabajo para listado'!$BC$155:$BC$1048576,0),MATCH((CUADRO!K$5&amp;$E477),'Hoja de Trabajo para listado'!$BC$151:$CB$151,0)),0)+IFERROR(INDEX('Hoja de Trabajo para listado'!$DE$153:$DG$274,MATCH($A477,'Hoja de Trabajo para listado'!$DE$153:$DE$1048576,0),MATCH((CUADRO!K$5&amp;$E477),'Hoja de Trabajo para listado'!$DE$151:$DG$151,0)),0)+IFERROR(INDEX('Hoja de Trabajo para listado'!$CD$155:$DC$1048576,MATCH($A477,'Hoja de Trabajo para listado'!$CD$155:$CD$1048576,0),MATCH((CUADRO!K$5&amp;$E477),'Hoja de Trabajo para listado'!$CD$151:$DC$151,0)),0)</f>
        <v>0</v>
      </c>
      <c r="L477" s="243">
        <f ca="1">+IFERROR(INDEX('Hoja de Trabajo para listado'!$A$155:$Z$1048576,MATCH($A477,'Hoja de Trabajo para listado'!$A$155:$A$1048576,0),MATCH((CUADRO!L$5&amp;$E477),'Hoja de Trabajo para listado'!$A$151:$Z$151,0)),0)+IFERROR(INDEX('Hoja de Trabajo para listado'!$AB$155:$BA$1048576,MATCH($A477,'Hoja de Trabajo para listado'!$AB$155:$AB$1048576,0),MATCH((CUADRO!L$5&amp;$E477),'Hoja de Trabajo para listado'!$AB$151:$BA$151,0)),0)+IFERROR(INDEX('Hoja de Trabajo para listado'!$BC$155:$CB$1048576,MATCH($A477,'Hoja de Trabajo para listado'!$BC$155:$BC$1048576,0),MATCH((CUADRO!L$5&amp;$E477),'Hoja de Trabajo para listado'!$BC$151:$CB$151,0)),0)+IFERROR(INDEX('Hoja de Trabajo para listado'!$DE$153:$DG$274,MATCH($A477,'Hoja de Trabajo para listado'!$DE$153:$DE$1048576,0),MATCH((CUADRO!L$5&amp;$E477),'Hoja de Trabajo para listado'!$DE$151:$DG$151,0)),0)+IFERROR(INDEX('Hoja de Trabajo para listado'!$CD$155:$DC$1048576,MATCH($A477,'Hoja de Trabajo para listado'!$CD$155:$CD$1048576,0),MATCH((CUADRO!L$5&amp;$E477),'Hoja de Trabajo para listado'!$CD$151:$DC$151,0)),0)</f>
        <v>0</v>
      </c>
      <c r="M477" s="243">
        <f ca="1">+IFERROR(INDEX('Hoja de Trabajo para listado'!$A$155:$Z$1048576,MATCH($A477,'Hoja de Trabajo para listado'!$A$155:$A$1048576,0),MATCH((CUADRO!M$5&amp;$E477),'Hoja de Trabajo para listado'!$A$151:$Z$151,0)),0)+IFERROR(INDEX('Hoja de Trabajo para listado'!$AB$155:$BA$1048576,MATCH($A477,'Hoja de Trabajo para listado'!$AB$155:$AB$1048576,0),MATCH((CUADRO!M$5&amp;$E477),'Hoja de Trabajo para listado'!$AB$151:$BA$151,0)),0)+IFERROR(INDEX('Hoja de Trabajo para listado'!$BC$155:$CB$1048576,MATCH($A477,'Hoja de Trabajo para listado'!$BC$155:$BC$1048576,0),MATCH((CUADRO!M$5&amp;$E477),'Hoja de Trabajo para listado'!$BC$151:$CB$151,0)),0)+IFERROR(INDEX('Hoja de Trabajo para listado'!$DE$153:$DG$274,MATCH($A477,'Hoja de Trabajo para listado'!$DE$153:$DE$1048576,0),MATCH((CUADRO!M$5&amp;$E477),'Hoja de Trabajo para listado'!$DE$151:$DG$151,0)),0)+IFERROR(INDEX('Hoja de Trabajo para listado'!$CD$155:$DC$1048576,MATCH($A477,'Hoja de Trabajo para listado'!$CD$155:$CD$1048576,0),MATCH((CUADRO!M$5&amp;$E477),'Hoja de Trabajo para listado'!$CD$151:$DC$151,0)),0)</f>
        <v>0</v>
      </c>
      <c r="N477" s="243">
        <f ca="1">+IFERROR(INDEX('Hoja de Trabajo para listado'!$A$155:$Z$1048576,MATCH($A477,'Hoja de Trabajo para listado'!$A$155:$A$1048576,0),MATCH((CUADRO!N$5&amp;$E477),'Hoja de Trabajo para listado'!$A$151:$Z$151,0)),0)+IFERROR(INDEX('Hoja de Trabajo para listado'!$AB$155:$BA$1048576,MATCH($A477,'Hoja de Trabajo para listado'!$AB$155:$AB$1048576,0),MATCH((CUADRO!N$5&amp;$E477),'Hoja de Trabajo para listado'!$AB$151:$BA$151,0)),0)+IFERROR(INDEX('Hoja de Trabajo para listado'!$BC$155:$CB$1048576,MATCH($A477,'Hoja de Trabajo para listado'!$BC$155:$BC$1048576,0),MATCH((CUADRO!N$5&amp;$E477),'Hoja de Trabajo para listado'!$BC$151:$CB$151,0)),0)+IFERROR(INDEX('Hoja de Trabajo para listado'!$DE$153:$DG$274,MATCH($A477,'Hoja de Trabajo para listado'!$DE$153:$DE$1048576,0),MATCH((CUADRO!N$5&amp;$E477),'Hoja de Trabajo para listado'!$DE$151:$DG$151,0)),0)+IFERROR(INDEX('Hoja de Trabajo para listado'!$CD$155:$DC$1048576,MATCH($A477,'Hoja de Trabajo para listado'!$CD$155:$CD$1048576,0),MATCH((CUADRO!N$5&amp;$E477),'Hoja de Trabajo para listado'!$CD$151:$DC$151,0)),0)</f>
        <v>0</v>
      </c>
      <c r="O477" s="243">
        <f ca="1">+IFERROR(INDEX('Hoja de Trabajo para listado'!$A$155:$Z$1048576,MATCH($A477,'Hoja de Trabajo para listado'!$A$155:$A$1048576,0),MATCH((CUADRO!O$5&amp;$E477),'Hoja de Trabajo para listado'!$A$151:$Z$151,0)),0)+IFERROR(INDEX('Hoja de Trabajo para listado'!$AB$155:$BA$1048576,MATCH($A477,'Hoja de Trabajo para listado'!$AB$155:$AB$1048576,0),MATCH((CUADRO!O$5&amp;$E477),'Hoja de Trabajo para listado'!$AB$151:$BA$151,0)),0)+IFERROR(INDEX('Hoja de Trabajo para listado'!$BC$155:$CB$1048576,MATCH($A477,'Hoja de Trabajo para listado'!$BC$155:$BC$1048576,0),MATCH((CUADRO!O$5&amp;$E477),'Hoja de Trabajo para listado'!$BC$151:$CB$151,0)),0)+IFERROR(INDEX('Hoja de Trabajo para listado'!$DE$153:$DG$274,MATCH($A477,'Hoja de Trabajo para listado'!$DE$153:$DE$1048576,0),MATCH((CUADRO!O$5&amp;$E477),'Hoja de Trabajo para listado'!$DE$151:$DG$151,0)),0)+IFERROR(INDEX('Hoja de Trabajo para listado'!$CD$155:$DC$1048576,MATCH($A477,'Hoja de Trabajo para listado'!$CD$155:$CD$1048576,0),MATCH((CUADRO!O$5&amp;$E477),'Hoja de Trabajo para listado'!$CD$151:$DC$151,0)),0)</f>
        <v>0</v>
      </c>
      <c r="P477" s="243">
        <f ca="1">+IFERROR(INDEX('Hoja de Trabajo para listado'!$A$155:$Z$1048576,MATCH($A477,'Hoja de Trabajo para listado'!$A$155:$A$1048576,0),MATCH((CUADRO!P$5&amp;$E477),'Hoja de Trabajo para listado'!$A$151:$Z$151,0)),0)+IFERROR(INDEX('Hoja de Trabajo para listado'!$AB$155:$BA$1048576,MATCH($A477,'Hoja de Trabajo para listado'!$AB$155:$AB$1048576,0),MATCH((CUADRO!P$5&amp;$E477),'Hoja de Trabajo para listado'!$AB$151:$BA$151,0)),0)+IFERROR(INDEX('Hoja de Trabajo para listado'!$BC$155:$CB$1048576,MATCH($A477,'Hoja de Trabajo para listado'!$BC$155:$BC$1048576,0),MATCH((CUADRO!P$5&amp;$E477),'Hoja de Trabajo para listado'!$BC$151:$CB$151,0)),0)+IFERROR(INDEX('Hoja de Trabajo para listado'!$DE$153:$DG$274,MATCH($A477,'Hoja de Trabajo para listado'!$DE$153:$DE$1048576,0),MATCH((CUADRO!P$5&amp;$E477),'Hoja de Trabajo para listado'!$DE$151:$DG$151,0)),0)+IFERROR(INDEX('Hoja de Trabajo para listado'!$CD$155:$DC$1048576,MATCH($A477,'Hoja de Trabajo para listado'!$CD$155:$CD$1048576,0),MATCH((CUADRO!P$5&amp;$E477),'Hoja de Trabajo para listado'!$CD$151:$DC$151,0)),0)</f>
        <v>0</v>
      </c>
      <c r="Q477" s="243">
        <f ca="1">+IFERROR(INDEX('Hoja de Trabajo para listado'!$A$155:$Z$1048576,MATCH($A477,'Hoja de Trabajo para listado'!$A$155:$A$1048576,0),MATCH((CUADRO!Q$5&amp;$E477),'Hoja de Trabajo para listado'!$A$151:$Z$151,0)),0)+IFERROR(INDEX('Hoja de Trabajo para listado'!$AB$155:$BA$1048576,MATCH($A477,'Hoja de Trabajo para listado'!$AB$155:$AB$1048576,0),MATCH((CUADRO!Q$5&amp;$E477),'Hoja de Trabajo para listado'!$AB$151:$BA$151,0)),0)+IFERROR(INDEX('Hoja de Trabajo para listado'!$BC$155:$CB$1048576,MATCH($A477,'Hoja de Trabajo para listado'!$BC$155:$BC$1048576,0),MATCH((CUADRO!Q$5&amp;$E477),'Hoja de Trabajo para listado'!$BC$151:$CB$151,0)),0)+IFERROR(INDEX('Hoja de Trabajo para listado'!$DE$153:$DG$274,MATCH($A477,'Hoja de Trabajo para listado'!$DE$153:$DE$1048576,0),MATCH((CUADRO!Q$5&amp;$E477),'Hoja de Trabajo para listado'!$DE$151:$DG$151,0)),0)+IFERROR(INDEX('Hoja de Trabajo para listado'!$CD$155:$DC$1048576,MATCH($A477,'Hoja de Trabajo para listado'!$CD$155:$CD$1048576,0),MATCH((CUADRO!Q$5&amp;$E477),'Hoja de Trabajo para listado'!$CD$151:$DC$151,0)),0)</f>
        <v>0</v>
      </c>
      <c r="R477" s="243">
        <f t="shared" ca="1" si="17"/>
        <v>0</v>
      </c>
      <c r="S477" s="249">
        <f ca="1">+R476+R477</f>
        <v>0</v>
      </c>
      <c r="T477" s="243">
        <f ca="1">+S477</f>
        <v>0</v>
      </c>
      <c r="U477" s="242">
        <f t="shared" si="18"/>
        <v>2</v>
      </c>
      <c r="V477" s="333" t="str">
        <f>+VLOOKUP(A477,bd_lista!$A$3:$E$590,5,FALSE)</f>
        <v>Gobiernos Autonomos Municipales</v>
      </c>
      <c r="W477" s="384"/>
      <c r="X477" s="242">
        <f>+VLOOKUP(A477,[3]Sheet1!$A$13:$D$744,4,FALSE)</f>
        <v>0</v>
      </c>
      <c r="Y477" s="242" t="e">
        <f>+VLOOKUP(X477,bd_lista!$A$3:$C$590,3,FALSE)</f>
        <v>#N/A</v>
      </c>
      <c r="Z477" s="292"/>
      <c r="AA477" s="293"/>
    </row>
    <row r="478" spans="1:27" customFormat="1" ht="15" hidden="1" customHeight="1">
      <c r="A478" s="32">
        <v>1121</v>
      </c>
      <c r="B478" s="388">
        <f>+A478</f>
        <v>1121</v>
      </c>
      <c r="C478" s="247" t="str">
        <f>+VLOOKUP(A478,bd_lista!$A$3:$C$590,3,FALSE)</f>
        <v>Gobierno Autónomo Municipal de Incahuasi</v>
      </c>
      <c r="D478" s="385" t="str">
        <f>+C478</f>
        <v>Gobierno Autónomo Municipal de Incahuasi</v>
      </c>
      <c r="E478" s="242" t="s">
        <v>1304</v>
      </c>
      <c r="F478" s="243">
        <f ca="1">+IFERROR(INDEX('Hoja de Trabajo para listado'!$A$155:$Z$1048576,MATCH($A478,'Hoja de Trabajo para listado'!$A$155:$A$1048576,0),MATCH((CUADRO!F$5&amp;$E478),'Hoja de Trabajo para listado'!$A$151:$Z$151,0)),0)+IFERROR(INDEX('Hoja de Trabajo para listado'!$AB$155:$BA$1048576,MATCH($A478,'Hoja de Trabajo para listado'!$AB$155:$AB$1048576,0),MATCH((CUADRO!F$5&amp;$E478),'Hoja de Trabajo para listado'!$AB$151:$BA$151,0)),0)+IFERROR(INDEX('Hoja de Trabajo para listado'!$BC$155:$CB$1048576,MATCH($A478,'Hoja de Trabajo para listado'!$BC$155:$BC$1048576,0),MATCH((CUADRO!F$5&amp;$E478),'Hoja de Trabajo para listado'!$BC$151:$CB$151,0)),0)+IFERROR(INDEX('Hoja de Trabajo para listado'!$DE$153:$DG$274,MATCH($A478,'Hoja de Trabajo para listado'!$DE$153:$DE$1048576,0),MATCH((CUADRO!F$5&amp;$E478),'Hoja de Trabajo para listado'!$DE$151:$DG$151,0)),0)+IFERROR(INDEX('Hoja de Trabajo para listado'!$CD$155:$DC$1048576,MATCH($A478,'Hoja de Trabajo para listado'!$CD$155:$CD$1048576,0),MATCH((CUADRO!F$5&amp;$E478),'Hoja de Trabajo para listado'!$CD$151:$DC$151,0)),0)</f>
        <v>0</v>
      </c>
      <c r="G478" s="243">
        <f ca="1">+IFERROR(INDEX('Hoja de Trabajo para listado'!$A$155:$Z$1048576,MATCH($A478,'Hoja de Trabajo para listado'!$A$155:$A$1048576,0),MATCH((CUADRO!G$5&amp;$E478),'Hoja de Trabajo para listado'!$A$151:$Z$151,0)),0)+IFERROR(INDEX('Hoja de Trabajo para listado'!$AB$155:$BA$1048576,MATCH($A478,'Hoja de Trabajo para listado'!$AB$155:$AB$1048576,0),MATCH((CUADRO!G$5&amp;$E478),'Hoja de Trabajo para listado'!$AB$151:$BA$151,0)),0)+IFERROR(INDEX('Hoja de Trabajo para listado'!$BC$155:$CB$1048576,MATCH($A478,'Hoja de Trabajo para listado'!$BC$155:$BC$1048576,0),MATCH((CUADRO!G$5&amp;$E478),'Hoja de Trabajo para listado'!$BC$151:$CB$151,0)),0)+IFERROR(INDEX('Hoja de Trabajo para listado'!$DE$153:$DG$274,MATCH($A478,'Hoja de Trabajo para listado'!$DE$153:$DE$1048576,0),MATCH((CUADRO!G$5&amp;$E478),'Hoja de Trabajo para listado'!$DE$151:$DG$151,0)),0)+IFERROR(INDEX('Hoja de Trabajo para listado'!$CD$155:$DC$1048576,MATCH($A478,'Hoja de Trabajo para listado'!$CD$155:$CD$1048576,0),MATCH((CUADRO!G$5&amp;$E478),'Hoja de Trabajo para listado'!$CD$151:$DC$151,0)),0)</f>
        <v>0</v>
      </c>
      <c r="H478" s="243">
        <f ca="1">+IFERROR(INDEX('Hoja de Trabajo para listado'!$A$155:$Z$1048576,MATCH($A478,'Hoja de Trabajo para listado'!$A$155:$A$1048576,0),MATCH((CUADRO!H$5&amp;$E478),'Hoja de Trabajo para listado'!$A$151:$Z$151,0)),0)+IFERROR(INDEX('Hoja de Trabajo para listado'!$AB$155:$BA$1048576,MATCH($A478,'Hoja de Trabajo para listado'!$AB$155:$AB$1048576,0),MATCH((CUADRO!H$5&amp;$E478),'Hoja de Trabajo para listado'!$AB$151:$BA$151,0)),0)+IFERROR(INDEX('Hoja de Trabajo para listado'!$BC$155:$CB$1048576,MATCH($A478,'Hoja de Trabajo para listado'!$BC$155:$BC$1048576,0),MATCH((CUADRO!H$5&amp;$E478),'Hoja de Trabajo para listado'!$BC$151:$CB$151,0)),0)+IFERROR(INDEX('Hoja de Trabajo para listado'!$DE$153:$DG$274,MATCH($A478,'Hoja de Trabajo para listado'!$DE$153:$DE$1048576,0),MATCH((CUADRO!H$5&amp;$E478),'Hoja de Trabajo para listado'!$DE$151:$DG$151,0)),0)+IFERROR(INDEX('Hoja de Trabajo para listado'!$CD$155:$DC$1048576,MATCH($A478,'Hoja de Trabajo para listado'!$CD$155:$CD$1048576,0),MATCH((CUADRO!H$5&amp;$E478),'Hoja de Trabajo para listado'!$CD$151:$DC$151,0)),0)</f>
        <v>0</v>
      </c>
      <c r="I478" s="243">
        <f ca="1">+IFERROR(INDEX('Hoja de Trabajo para listado'!$A$155:$Z$1048576,MATCH($A478,'Hoja de Trabajo para listado'!$A$155:$A$1048576,0),MATCH((CUADRO!I$5&amp;$E478),'Hoja de Trabajo para listado'!$A$151:$Z$151,0)),0)+IFERROR(INDEX('Hoja de Trabajo para listado'!$AB$155:$BA$1048576,MATCH($A478,'Hoja de Trabajo para listado'!$AB$155:$AB$1048576,0),MATCH((CUADRO!I$5&amp;$E478),'Hoja de Trabajo para listado'!$AB$151:$BA$151,0)),0)+IFERROR(INDEX('Hoja de Trabajo para listado'!$BC$155:$CB$1048576,MATCH($A478,'Hoja de Trabajo para listado'!$BC$155:$BC$1048576,0),MATCH((CUADRO!I$5&amp;$E478),'Hoja de Trabajo para listado'!$BC$151:$CB$151,0)),0)+IFERROR(INDEX('Hoja de Trabajo para listado'!$DE$153:$DG$274,MATCH($A478,'Hoja de Trabajo para listado'!$DE$153:$DE$1048576,0),MATCH((CUADRO!I$5&amp;$E478),'Hoja de Trabajo para listado'!$DE$151:$DG$151,0)),0)+IFERROR(INDEX('Hoja de Trabajo para listado'!$CD$155:$DC$1048576,MATCH($A478,'Hoja de Trabajo para listado'!$CD$155:$CD$1048576,0),MATCH((CUADRO!I$5&amp;$E478),'Hoja de Trabajo para listado'!$CD$151:$DC$151,0)),0)</f>
        <v>0</v>
      </c>
      <c r="J478" s="243">
        <f ca="1">+IFERROR(INDEX('Hoja de Trabajo para listado'!$A$155:$Z$1048576,MATCH($A478,'Hoja de Trabajo para listado'!$A$155:$A$1048576,0),MATCH((CUADRO!J$5&amp;$E478),'Hoja de Trabajo para listado'!$A$151:$Z$151,0)),0)+IFERROR(INDEX('Hoja de Trabajo para listado'!$AB$155:$BA$1048576,MATCH($A478,'Hoja de Trabajo para listado'!$AB$155:$AB$1048576,0),MATCH((CUADRO!J$5&amp;$E478),'Hoja de Trabajo para listado'!$AB$151:$BA$151,0)),0)+IFERROR(INDEX('Hoja de Trabajo para listado'!$BC$155:$CB$1048576,MATCH($A478,'Hoja de Trabajo para listado'!$BC$155:$BC$1048576,0),MATCH((CUADRO!J$5&amp;$E478),'Hoja de Trabajo para listado'!$BC$151:$CB$151,0)),0)+IFERROR(INDEX('Hoja de Trabajo para listado'!$DE$153:$DG$274,MATCH($A478,'Hoja de Trabajo para listado'!$DE$153:$DE$1048576,0),MATCH((CUADRO!J$5&amp;$E478),'Hoja de Trabajo para listado'!$DE$151:$DG$151,0)),0)+IFERROR(INDEX('Hoja de Trabajo para listado'!$CD$155:$DC$1048576,MATCH($A478,'Hoja de Trabajo para listado'!$CD$155:$CD$1048576,0),MATCH((CUADRO!J$5&amp;$E478),'Hoja de Trabajo para listado'!$CD$151:$DC$151,0)),0)</f>
        <v>0</v>
      </c>
      <c r="K478" s="243">
        <f ca="1">+IFERROR(INDEX('Hoja de Trabajo para listado'!$A$155:$Z$1048576,MATCH($A478,'Hoja de Trabajo para listado'!$A$155:$A$1048576,0),MATCH((CUADRO!K$5&amp;$E478),'Hoja de Trabajo para listado'!$A$151:$Z$151,0)),0)+IFERROR(INDEX('Hoja de Trabajo para listado'!$AB$155:$BA$1048576,MATCH($A478,'Hoja de Trabajo para listado'!$AB$155:$AB$1048576,0),MATCH((CUADRO!K$5&amp;$E478),'Hoja de Trabajo para listado'!$AB$151:$BA$151,0)),0)+IFERROR(INDEX('Hoja de Trabajo para listado'!$BC$155:$CB$1048576,MATCH($A478,'Hoja de Trabajo para listado'!$BC$155:$BC$1048576,0),MATCH((CUADRO!K$5&amp;$E478),'Hoja de Trabajo para listado'!$BC$151:$CB$151,0)),0)+IFERROR(INDEX('Hoja de Trabajo para listado'!$DE$153:$DG$274,MATCH($A478,'Hoja de Trabajo para listado'!$DE$153:$DE$1048576,0),MATCH((CUADRO!K$5&amp;$E478),'Hoja de Trabajo para listado'!$DE$151:$DG$151,0)),0)+IFERROR(INDEX('Hoja de Trabajo para listado'!$CD$155:$DC$1048576,MATCH($A478,'Hoja de Trabajo para listado'!$CD$155:$CD$1048576,0),MATCH((CUADRO!K$5&amp;$E478),'Hoja de Trabajo para listado'!$CD$151:$DC$151,0)),0)</f>
        <v>0</v>
      </c>
      <c r="L478" s="243">
        <f ca="1">+IFERROR(INDEX('Hoja de Trabajo para listado'!$A$155:$Z$1048576,MATCH($A478,'Hoja de Trabajo para listado'!$A$155:$A$1048576,0),MATCH((CUADRO!L$5&amp;$E478),'Hoja de Trabajo para listado'!$A$151:$Z$151,0)),0)+IFERROR(INDEX('Hoja de Trabajo para listado'!$AB$155:$BA$1048576,MATCH($A478,'Hoja de Trabajo para listado'!$AB$155:$AB$1048576,0),MATCH((CUADRO!L$5&amp;$E478),'Hoja de Trabajo para listado'!$AB$151:$BA$151,0)),0)+IFERROR(INDEX('Hoja de Trabajo para listado'!$BC$155:$CB$1048576,MATCH($A478,'Hoja de Trabajo para listado'!$BC$155:$BC$1048576,0),MATCH((CUADRO!L$5&amp;$E478),'Hoja de Trabajo para listado'!$BC$151:$CB$151,0)),0)+IFERROR(INDEX('Hoja de Trabajo para listado'!$DE$153:$DG$274,MATCH($A478,'Hoja de Trabajo para listado'!$DE$153:$DE$1048576,0),MATCH((CUADRO!L$5&amp;$E478),'Hoja de Trabajo para listado'!$DE$151:$DG$151,0)),0)+IFERROR(INDEX('Hoja de Trabajo para listado'!$CD$155:$DC$1048576,MATCH($A478,'Hoja de Trabajo para listado'!$CD$155:$CD$1048576,0),MATCH((CUADRO!L$5&amp;$E478),'Hoja de Trabajo para listado'!$CD$151:$DC$151,0)),0)</f>
        <v>0</v>
      </c>
      <c r="M478" s="243">
        <f ca="1">+IFERROR(INDEX('Hoja de Trabajo para listado'!$A$155:$Z$1048576,MATCH($A478,'Hoja de Trabajo para listado'!$A$155:$A$1048576,0),MATCH((CUADRO!M$5&amp;$E478),'Hoja de Trabajo para listado'!$A$151:$Z$151,0)),0)+IFERROR(INDEX('Hoja de Trabajo para listado'!$AB$155:$BA$1048576,MATCH($A478,'Hoja de Trabajo para listado'!$AB$155:$AB$1048576,0),MATCH((CUADRO!M$5&amp;$E478),'Hoja de Trabajo para listado'!$AB$151:$BA$151,0)),0)+IFERROR(INDEX('Hoja de Trabajo para listado'!$BC$155:$CB$1048576,MATCH($A478,'Hoja de Trabajo para listado'!$BC$155:$BC$1048576,0),MATCH((CUADRO!M$5&amp;$E478),'Hoja de Trabajo para listado'!$BC$151:$CB$151,0)),0)+IFERROR(INDEX('Hoja de Trabajo para listado'!$DE$153:$DG$274,MATCH($A478,'Hoja de Trabajo para listado'!$DE$153:$DE$1048576,0),MATCH((CUADRO!M$5&amp;$E478),'Hoja de Trabajo para listado'!$DE$151:$DG$151,0)),0)+IFERROR(INDEX('Hoja de Trabajo para listado'!$CD$155:$DC$1048576,MATCH($A478,'Hoja de Trabajo para listado'!$CD$155:$CD$1048576,0),MATCH((CUADRO!M$5&amp;$E478),'Hoja de Trabajo para listado'!$CD$151:$DC$151,0)),0)</f>
        <v>0</v>
      </c>
      <c r="N478" s="243">
        <f ca="1">+IFERROR(INDEX('Hoja de Trabajo para listado'!$A$155:$Z$1048576,MATCH($A478,'Hoja de Trabajo para listado'!$A$155:$A$1048576,0),MATCH((CUADRO!N$5&amp;$E478),'Hoja de Trabajo para listado'!$A$151:$Z$151,0)),0)+IFERROR(INDEX('Hoja de Trabajo para listado'!$AB$155:$BA$1048576,MATCH($A478,'Hoja de Trabajo para listado'!$AB$155:$AB$1048576,0),MATCH((CUADRO!N$5&amp;$E478),'Hoja de Trabajo para listado'!$AB$151:$BA$151,0)),0)+IFERROR(INDEX('Hoja de Trabajo para listado'!$BC$155:$CB$1048576,MATCH($A478,'Hoja de Trabajo para listado'!$BC$155:$BC$1048576,0),MATCH((CUADRO!N$5&amp;$E478),'Hoja de Trabajo para listado'!$BC$151:$CB$151,0)),0)+IFERROR(INDEX('Hoja de Trabajo para listado'!$DE$153:$DG$274,MATCH($A478,'Hoja de Trabajo para listado'!$DE$153:$DE$1048576,0),MATCH((CUADRO!N$5&amp;$E478),'Hoja de Trabajo para listado'!$DE$151:$DG$151,0)),0)+IFERROR(INDEX('Hoja de Trabajo para listado'!$CD$155:$DC$1048576,MATCH($A478,'Hoja de Trabajo para listado'!$CD$155:$CD$1048576,0),MATCH((CUADRO!N$5&amp;$E478),'Hoja de Trabajo para listado'!$CD$151:$DC$151,0)),0)</f>
        <v>0</v>
      </c>
      <c r="O478" s="243">
        <f ca="1">+IFERROR(INDEX('Hoja de Trabajo para listado'!$A$155:$Z$1048576,MATCH($A478,'Hoja de Trabajo para listado'!$A$155:$A$1048576,0),MATCH((CUADRO!O$5&amp;$E478),'Hoja de Trabajo para listado'!$A$151:$Z$151,0)),0)+IFERROR(INDEX('Hoja de Trabajo para listado'!$AB$155:$BA$1048576,MATCH($A478,'Hoja de Trabajo para listado'!$AB$155:$AB$1048576,0),MATCH((CUADRO!O$5&amp;$E478),'Hoja de Trabajo para listado'!$AB$151:$BA$151,0)),0)+IFERROR(INDEX('Hoja de Trabajo para listado'!$BC$155:$CB$1048576,MATCH($A478,'Hoja de Trabajo para listado'!$BC$155:$BC$1048576,0),MATCH((CUADRO!O$5&amp;$E478),'Hoja de Trabajo para listado'!$BC$151:$CB$151,0)),0)+IFERROR(INDEX('Hoja de Trabajo para listado'!$DE$153:$DG$274,MATCH($A478,'Hoja de Trabajo para listado'!$DE$153:$DE$1048576,0),MATCH((CUADRO!O$5&amp;$E478),'Hoja de Trabajo para listado'!$DE$151:$DG$151,0)),0)+IFERROR(INDEX('Hoja de Trabajo para listado'!$CD$155:$DC$1048576,MATCH($A478,'Hoja de Trabajo para listado'!$CD$155:$CD$1048576,0),MATCH((CUADRO!O$5&amp;$E478),'Hoja de Trabajo para listado'!$CD$151:$DC$151,0)),0)</f>
        <v>0</v>
      </c>
      <c r="P478" s="243">
        <f ca="1">+IFERROR(INDEX('Hoja de Trabajo para listado'!$A$155:$Z$1048576,MATCH($A478,'Hoja de Trabajo para listado'!$A$155:$A$1048576,0),MATCH((CUADRO!P$5&amp;$E478),'Hoja de Trabajo para listado'!$A$151:$Z$151,0)),0)+IFERROR(INDEX('Hoja de Trabajo para listado'!$AB$155:$BA$1048576,MATCH($A478,'Hoja de Trabajo para listado'!$AB$155:$AB$1048576,0),MATCH((CUADRO!P$5&amp;$E478),'Hoja de Trabajo para listado'!$AB$151:$BA$151,0)),0)+IFERROR(INDEX('Hoja de Trabajo para listado'!$BC$155:$CB$1048576,MATCH($A478,'Hoja de Trabajo para listado'!$BC$155:$BC$1048576,0),MATCH((CUADRO!P$5&amp;$E478),'Hoja de Trabajo para listado'!$BC$151:$CB$151,0)),0)+IFERROR(INDEX('Hoja de Trabajo para listado'!$DE$153:$DG$274,MATCH($A478,'Hoja de Trabajo para listado'!$DE$153:$DE$1048576,0),MATCH((CUADRO!P$5&amp;$E478),'Hoja de Trabajo para listado'!$DE$151:$DG$151,0)),0)+IFERROR(INDEX('Hoja de Trabajo para listado'!$CD$155:$DC$1048576,MATCH($A478,'Hoja de Trabajo para listado'!$CD$155:$CD$1048576,0),MATCH((CUADRO!P$5&amp;$E478),'Hoja de Trabajo para listado'!$CD$151:$DC$151,0)),0)</f>
        <v>0</v>
      </c>
      <c r="Q478" s="243">
        <f ca="1">+IFERROR(INDEX('Hoja de Trabajo para listado'!$A$155:$Z$1048576,MATCH($A478,'Hoja de Trabajo para listado'!$A$155:$A$1048576,0),MATCH((CUADRO!Q$5&amp;$E478),'Hoja de Trabajo para listado'!$A$151:$Z$151,0)),0)+IFERROR(INDEX('Hoja de Trabajo para listado'!$AB$155:$BA$1048576,MATCH($A478,'Hoja de Trabajo para listado'!$AB$155:$AB$1048576,0),MATCH((CUADRO!Q$5&amp;$E478),'Hoja de Trabajo para listado'!$AB$151:$BA$151,0)),0)+IFERROR(INDEX('Hoja de Trabajo para listado'!$BC$155:$CB$1048576,MATCH($A478,'Hoja de Trabajo para listado'!$BC$155:$BC$1048576,0),MATCH((CUADRO!Q$5&amp;$E478),'Hoja de Trabajo para listado'!$BC$151:$CB$151,0)),0)+IFERROR(INDEX('Hoja de Trabajo para listado'!$DE$153:$DG$274,MATCH($A478,'Hoja de Trabajo para listado'!$DE$153:$DE$1048576,0),MATCH((CUADRO!Q$5&amp;$E478),'Hoja de Trabajo para listado'!$DE$151:$DG$151,0)),0)+IFERROR(INDEX('Hoja de Trabajo para listado'!$CD$155:$DC$1048576,MATCH($A478,'Hoja de Trabajo para listado'!$CD$155:$CD$1048576,0),MATCH((CUADRO!Q$5&amp;$E478),'Hoja de Trabajo para listado'!$CD$151:$DC$151,0)),0)</f>
        <v>0</v>
      </c>
      <c r="R478" s="243">
        <f t="shared" ca="1" si="17"/>
        <v>0</v>
      </c>
      <c r="S478" s="249"/>
      <c r="T478" s="243">
        <f ca="1">+T479</f>
        <v>0</v>
      </c>
      <c r="U478" s="242">
        <f t="shared" si="18"/>
        <v>1</v>
      </c>
      <c r="V478" s="333" t="str">
        <f>+VLOOKUP(A478,bd_lista!$A$3:$E$590,5,FALSE)</f>
        <v>Gobiernos Autonomos Municipales</v>
      </c>
      <c r="W478" s="383" t="str">
        <f>+V478</f>
        <v>Gobiernos Autonomos Municipales</v>
      </c>
      <c r="X478" s="242">
        <f>+VLOOKUP(A478,[3]Sheet1!$A$13:$D$744,4,FALSE)</f>
        <v>0</v>
      </c>
      <c r="Y478" s="242" t="e">
        <f>+VLOOKUP(X478,bd_lista!$A$3:$C$590,3,FALSE)</f>
        <v>#N/A</v>
      </c>
      <c r="Z478" s="294">
        <f>+X478</f>
        <v>0</v>
      </c>
      <c r="AA478" s="295" t="e">
        <f>+Y478</f>
        <v>#N/A</v>
      </c>
    </row>
    <row r="479" spans="1:27" customFormat="1" ht="15" hidden="1" customHeight="1">
      <c r="A479" s="32">
        <v>1121</v>
      </c>
      <c r="B479" s="389"/>
      <c r="C479" s="247" t="str">
        <f>+VLOOKUP(A479,bd_lista!$A$3:$C$590,3,FALSE)</f>
        <v>Gobierno Autónomo Municipal de Incahuasi</v>
      </c>
      <c r="D479" s="386"/>
      <c r="E479" s="244" t="s">
        <v>1305</v>
      </c>
      <c r="F479" s="243">
        <f ca="1">+IFERROR(INDEX('Hoja de Trabajo para listado'!$A$155:$Z$1048576,MATCH($A479,'Hoja de Trabajo para listado'!$A$155:$A$1048576,0),MATCH((CUADRO!F$5&amp;$E479),'Hoja de Trabajo para listado'!$A$151:$Z$151,0)),0)+IFERROR(INDEX('Hoja de Trabajo para listado'!$AB$155:$BA$1048576,MATCH($A479,'Hoja de Trabajo para listado'!$AB$155:$AB$1048576,0),MATCH((CUADRO!F$5&amp;$E479),'Hoja de Trabajo para listado'!$AB$151:$BA$151,0)),0)+IFERROR(INDEX('Hoja de Trabajo para listado'!$BC$155:$CB$1048576,MATCH($A479,'Hoja de Trabajo para listado'!$BC$155:$BC$1048576,0),MATCH((CUADRO!F$5&amp;$E479),'Hoja de Trabajo para listado'!$BC$151:$CB$151,0)),0)+IFERROR(INDEX('Hoja de Trabajo para listado'!$DE$153:$DG$274,MATCH($A479,'Hoja de Trabajo para listado'!$DE$153:$DE$1048576,0),MATCH((CUADRO!F$5&amp;$E479),'Hoja de Trabajo para listado'!$DE$151:$DG$151,0)),0)+IFERROR(INDEX('Hoja de Trabajo para listado'!$CD$155:$DC$1048576,MATCH($A479,'Hoja de Trabajo para listado'!$CD$155:$CD$1048576,0),MATCH((CUADRO!F$5&amp;$E479),'Hoja de Trabajo para listado'!$CD$151:$DC$151,0)),0)</f>
        <v>0</v>
      </c>
      <c r="G479" s="243">
        <f ca="1">+IFERROR(INDEX('Hoja de Trabajo para listado'!$A$155:$Z$1048576,MATCH($A479,'Hoja de Trabajo para listado'!$A$155:$A$1048576,0),MATCH((CUADRO!G$5&amp;$E479),'Hoja de Trabajo para listado'!$A$151:$Z$151,0)),0)+IFERROR(INDEX('Hoja de Trabajo para listado'!$AB$155:$BA$1048576,MATCH($A479,'Hoja de Trabajo para listado'!$AB$155:$AB$1048576,0),MATCH((CUADRO!G$5&amp;$E479),'Hoja de Trabajo para listado'!$AB$151:$BA$151,0)),0)+IFERROR(INDEX('Hoja de Trabajo para listado'!$BC$155:$CB$1048576,MATCH($A479,'Hoja de Trabajo para listado'!$BC$155:$BC$1048576,0),MATCH((CUADRO!G$5&amp;$E479),'Hoja de Trabajo para listado'!$BC$151:$CB$151,0)),0)+IFERROR(INDEX('Hoja de Trabajo para listado'!$DE$153:$DG$274,MATCH($A479,'Hoja de Trabajo para listado'!$DE$153:$DE$1048576,0),MATCH((CUADRO!G$5&amp;$E479),'Hoja de Trabajo para listado'!$DE$151:$DG$151,0)),0)+IFERROR(INDEX('Hoja de Trabajo para listado'!$CD$155:$DC$1048576,MATCH($A479,'Hoja de Trabajo para listado'!$CD$155:$CD$1048576,0),MATCH((CUADRO!G$5&amp;$E479),'Hoja de Trabajo para listado'!$CD$151:$DC$151,0)),0)</f>
        <v>0</v>
      </c>
      <c r="H479" s="243">
        <f ca="1">+IFERROR(INDEX('Hoja de Trabajo para listado'!$A$155:$Z$1048576,MATCH($A479,'Hoja de Trabajo para listado'!$A$155:$A$1048576,0),MATCH((CUADRO!H$5&amp;$E479),'Hoja de Trabajo para listado'!$A$151:$Z$151,0)),0)+IFERROR(INDEX('Hoja de Trabajo para listado'!$AB$155:$BA$1048576,MATCH($A479,'Hoja de Trabajo para listado'!$AB$155:$AB$1048576,0),MATCH((CUADRO!H$5&amp;$E479),'Hoja de Trabajo para listado'!$AB$151:$BA$151,0)),0)+IFERROR(INDEX('Hoja de Trabajo para listado'!$BC$155:$CB$1048576,MATCH($A479,'Hoja de Trabajo para listado'!$BC$155:$BC$1048576,0),MATCH((CUADRO!H$5&amp;$E479),'Hoja de Trabajo para listado'!$BC$151:$CB$151,0)),0)+IFERROR(INDEX('Hoja de Trabajo para listado'!$DE$153:$DG$274,MATCH($A479,'Hoja de Trabajo para listado'!$DE$153:$DE$1048576,0),MATCH((CUADRO!H$5&amp;$E479),'Hoja de Trabajo para listado'!$DE$151:$DG$151,0)),0)+IFERROR(INDEX('Hoja de Trabajo para listado'!$CD$155:$DC$1048576,MATCH($A479,'Hoja de Trabajo para listado'!$CD$155:$CD$1048576,0),MATCH((CUADRO!H$5&amp;$E479),'Hoja de Trabajo para listado'!$CD$151:$DC$151,0)),0)</f>
        <v>0</v>
      </c>
      <c r="I479" s="243">
        <f ca="1">+IFERROR(INDEX('Hoja de Trabajo para listado'!$A$155:$Z$1048576,MATCH($A479,'Hoja de Trabajo para listado'!$A$155:$A$1048576,0),MATCH((CUADRO!I$5&amp;$E479),'Hoja de Trabajo para listado'!$A$151:$Z$151,0)),0)+IFERROR(INDEX('Hoja de Trabajo para listado'!$AB$155:$BA$1048576,MATCH($A479,'Hoja de Trabajo para listado'!$AB$155:$AB$1048576,0),MATCH((CUADRO!I$5&amp;$E479),'Hoja de Trabajo para listado'!$AB$151:$BA$151,0)),0)+IFERROR(INDEX('Hoja de Trabajo para listado'!$BC$155:$CB$1048576,MATCH($A479,'Hoja de Trabajo para listado'!$BC$155:$BC$1048576,0),MATCH((CUADRO!I$5&amp;$E479),'Hoja de Trabajo para listado'!$BC$151:$CB$151,0)),0)+IFERROR(INDEX('Hoja de Trabajo para listado'!$DE$153:$DG$274,MATCH($A479,'Hoja de Trabajo para listado'!$DE$153:$DE$1048576,0),MATCH((CUADRO!I$5&amp;$E479),'Hoja de Trabajo para listado'!$DE$151:$DG$151,0)),0)+IFERROR(INDEX('Hoja de Trabajo para listado'!$CD$155:$DC$1048576,MATCH($A479,'Hoja de Trabajo para listado'!$CD$155:$CD$1048576,0),MATCH((CUADRO!I$5&amp;$E479),'Hoja de Trabajo para listado'!$CD$151:$DC$151,0)),0)</f>
        <v>0</v>
      </c>
      <c r="J479" s="243">
        <f ca="1">+IFERROR(INDEX('Hoja de Trabajo para listado'!$A$155:$Z$1048576,MATCH($A479,'Hoja de Trabajo para listado'!$A$155:$A$1048576,0),MATCH((CUADRO!J$5&amp;$E479),'Hoja de Trabajo para listado'!$A$151:$Z$151,0)),0)+IFERROR(INDEX('Hoja de Trabajo para listado'!$AB$155:$BA$1048576,MATCH($A479,'Hoja de Trabajo para listado'!$AB$155:$AB$1048576,0),MATCH((CUADRO!J$5&amp;$E479),'Hoja de Trabajo para listado'!$AB$151:$BA$151,0)),0)+IFERROR(INDEX('Hoja de Trabajo para listado'!$BC$155:$CB$1048576,MATCH($A479,'Hoja de Trabajo para listado'!$BC$155:$BC$1048576,0),MATCH((CUADRO!J$5&amp;$E479),'Hoja de Trabajo para listado'!$BC$151:$CB$151,0)),0)+IFERROR(INDEX('Hoja de Trabajo para listado'!$DE$153:$DG$274,MATCH($A479,'Hoja de Trabajo para listado'!$DE$153:$DE$1048576,0),MATCH((CUADRO!J$5&amp;$E479),'Hoja de Trabajo para listado'!$DE$151:$DG$151,0)),0)+IFERROR(INDEX('Hoja de Trabajo para listado'!$CD$155:$DC$1048576,MATCH($A479,'Hoja de Trabajo para listado'!$CD$155:$CD$1048576,0),MATCH((CUADRO!J$5&amp;$E479),'Hoja de Trabajo para listado'!$CD$151:$DC$151,0)),0)</f>
        <v>0</v>
      </c>
      <c r="K479" s="243">
        <f ca="1">+IFERROR(INDEX('Hoja de Trabajo para listado'!$A$155:$Z$1048576,MATCH($A479,'Hoja de Trabajo para listado'!$A$155:$A$1048576,0),MATCH((CUADRO!K$5&amp;$E479),'Hoja de Trabajo para listado'!$A$151:$Z$151,0)),0)+IFERROR(INDEX('Hoja de Trabajo para listado'!$AB$155:$BA$1048576,MATCH($A479,'Hoja de Trabajo para listado'!$AB$155:$AB$1048576,0),MATCH((CUADRO!K$5&amp;$E479),'Hoja de Trabajo para listado'!$AB$151:$BA$151,0)),0)+IFERROR(INDEX('Hoja de Trabajo para listado'!$BC$155:$CB$1048576,MATCH($A479,'Hoja de Trabajo para listado'!$BC$155:$BC$1048576,0),MATCH((CUADRO!K$5&amp;$E479),'Hoja de Trabajo para listado'!$BC$151:$CB$151,0)),0)+IFERROR(INDEX('Hoja de Trabajo para listado'!$DE$153:$DG$274,MATCH($A479,'Hoja de Trabajo para listado'!$DE$153:$DE$1048576,0),MATCH((CUADRO!K$5&amp;$E479),'Hoja de Trabajo para listado'!$DE$151:$DG$151,0)),0)+IFERROR(INDEX('Hoja de Trabajo para listado'!$CD$155:$DC$1048576,MATCH($A479,'Hoja de Trabajo para listado'!$CD$155:$CD$1048576,0),MATCH((CUADRO!K$5&amp;$E479),'Hoja de Trabajo para listado'!$CD$151:$DC$151,0)),0)</f>
        <v>0</v>
      </c>
      <c r="L479" s="243">
        <f ca="1">+IFERROR(INDEX('Hoja de Trabajo para listado'!$A$155:$Z$1048576,MATCH($A479,'Hoja de Trabajo para listado'!$A$155:$A$1048576,0),MATCH((CUADRO!L$5&amp;$E479),'Hoja de Trabajo para listado'!$A$151:$Z$151,0)),0)+IFERROR(INDEX('Hoja de Trabajo para listado'!$AB$155:$BA$1048576,MATCH($A479,'Hoja de Trabajo para listado'!$AB$155:$AB$1048576,0),MATCH((CUADRO!L$5&amp;$E479),'Hoja de Trabajo para listado'!$AB$151:$BA$151,0)),0)+IFERROR(INDEX('Hoja de Trabajo para listado'!$BC$155:$CB$1048576,MATCH($A479,'Hoja de Trabajo para listado'!$BC$155:$BC$1048576,0),MATCH((CUADRO!L$5&amp;$E479),'Hoja de Trabajo para listado'!$BC$151:$CB$151,0)),0)+IFERROR(INDEX('Hoja de Trabajo para listado'!$DE$153:$DG$274,MATCH($A479,'Hoja de Trabajo para listado'!$DE$153:$DE$1048576,0),MATCH((CUADRO!L$5&amp;$E479),'Hoja de Trabajo para listado'!$DE$151:$DG$151,0)),0)+IFERROR(INDEX('Hoja de Trabajo para listado'!$CD$155:$DC$1048576,MATCH($A479,'Hoja de Trabajo para listado'!$CD$155:$CD$1048576,0),MATCH((CUADRO!L$5&amp;$E479),'Hoja de Trabajo para listado'!$CD$151:$DC$151,0)),0)</f>
        <v>0</v>
      </c>
      <c r="M479" s="243">
        <f ca="1">+IFERROR(INDEX('Hoja de Trabajo para listado'!$A$155:$Z$1048576,MATCH($A479,'Hoja de Trabajo para listado'!$A$155:$A$1048576,0),MATCH((CUADRO!M$5&amp;$E479),'Hoja de Trabajo para listado'!$A$151:$Z$151,0)),0)+IFERROR(INDEX('Hoja de Trabajo para listado'!$AB$155:$BA$1048576,MATCH($A479,'Hoja de Trabajo para listado'!$AB$155:$AB$1048576,0),MATCH((CUADRO!M$5&amp;$E479),'Hoja de Trabajo para listado'!$AB$151:$BA$151,0)),0)+IFERROR(INDEX('Hoja de Trabajo para listado'!$BC$155:$CB$1048576,MATCH($A479,'Hoja de Trabajo para listado'!$BC$155:$BC$1048576,0),MATCH((CUADRO!M$5&amp;$E479),'Hoja de Trabajo para listado'!$BC$151:$CB$151,0)),0)+IFERROR(INDEX('Hoja de Trabajo para listado'!$DE$153:$DG$274,MATCH($A479,'Hoja de Trabajo para listado'!$DE$153:$DE$1048576,0),MATCH((CUADRO!M$5&amp;$E479),'Hoja de Trabajo para listado'!$DE$151:$DG$151,0)),0)+IFERROR(INDEX('Hoja de Trabajo para listado'!$CD$155:$DC$1048576,MATCH($A479,'Hoja de Trabajo para listado'!$CD$155:$CD$1048576,0),MATCH((CUADRO!M$5&amp;$E479),'Hoja de Trabajo para listado'!$CD$151:$DC$151,0)),0)</f>
        <v>0</v>
      </c>
      <c r="N479" s="243">
        <f ca="1">+IFERROR(INDEX('Hoja de Trabajo para listado'!$A$155:$Z$1048576,MATCH($A479,'Hoja de Trabajo para listado'!$A$155:$A$1048576,0),MATCH((CUADRO!N$5&amp;$E479),'Hoja de Trabajo para listado'!$A$151:$Z$151,0)),0)+IFERROR(INDEX('Hoja de Trabajo para listado'!$AB$155:$BA$1048576,MATCH($A479,'Hoja de Trabajo para listado'!$AB$155:$AB$1048576,0),MATCH((CUADRO!N$5&amp;$E479),'Hoja de Trabajo para listado'!$AB$151:$BA$151,0)),0)+IFERROR(INDEX('Hoja de Trabajo para listado'!$BC$155:$CB$1048576,MATCH($A479,'Hoja de Trabajo para listado'!$BC$155:$BC$1048576,0),MATCH((CUADRO!N$5&amp;$E479),'Hoja de Trabajo para listado'!$BC$151:$CB$151,0)),0)+IFERROR(INDEX('Hoja de Trabajo para listado'!$DE$153:$DG$274,MATCH($A479,'Hoja de Trabajo para listado'!$DE$153:$DE$1048576,0),MATCH((CUADRO!N$5&amp;$E479),'Hoja de Trabajo para listado'!$DE$151:$DG$151,0)),0)+IFERROR(INDEX('Hoja de Trabajo para listado'!$CD$155:$DC$1048576,MATCH($A479,'Hoja de Trabajo para listado'!$CD$155:$CD$1048576,0),MATCH((CUADRO!N$5&amp;$E479),'Hoja de Trabajo para listado'!$CD$151:$DC$151,0)),0)</f>
        <v>0</v>
      </c>
      <c r="O479" s="243">
        <f ca="1">+IFERROR(INDEX('Hoja de Trabajo para listado'!$A$155:$Z$1048576,MATCH($A479,'Hoja de Trabajo para listado'!$A$155:$A$1048576,0),MATCH((CUADRO!O$5&amp;$E479),'Hoja de Trabajo para listado'!$A$151:$Z$151,0)),0)+IFERROR(INDEX('Hoja de Trabajo para listado'!$AB$155:$BA$1048576,MATCH($A479,'Hoja de Trabajo para listado'!$AB$155:$AB$1048576,0),MATCH((CUADRO!O$5&amp;$E479),'Hoja de Trabajo para listado'!$AB$151:$BA$151,0)),0)+IFERROR(INDEX('Hoja de Trabajo para listado'!$BC$155:$CB$1048576,MATCH($A479,'Hoja de Trabajo para listado'!$BC$155:$BC$1048576,0),MATCH((CUADRO!O$5&amp;$E479),'Hoja de Trabajo para listado'!$BC$151:$CB$151,0)),0)+IFERROR(INDEX('Hoja de Trabajo para listado'!$DE$153:$DG$274,MATCH($A479,'Hoja de Trabajo para listado'!$DE$153:$DE$1048576,0),MATCH((CUADRO!O$5&amp;$E479),'Hoja de Trabajo para listado'!$DE$151:$DG$151,0)),0)+IFERROR(INDEX('Hoja de Trabajo para listado'!$CD$155:$DC$1048576,MATCH($A479,'Hoja de Trabajo para listado'!$CD$155:$CD$1048576,0),MATCH((CUADRO!O$5&amp;$E479),'Hoja de Trabajo para listado'!$CD$151:$DC$151,0)),0)</f>
        <v>0</v>
      </c>
      <c r="P479" s="243">
        <f ca="1">+IFERROR(INDEX('Hoja de Trabajo para listado'!$A$155:$Z$1048576,MATCH($A479,'Hoja de Trabajo para listado'!$A$155:$A$1048576,0),MATCH((CUADRO!P$5&amp;$E479),'Hoja de Trabajo para listado'!$A$151:$Z$151,0)),0)+IFERROR(INDEX('Hoja de Trabajo para listado'!$AB$155:$BA$1048576,MATCH($A479,'Hoja de Trabajo para listado'!$AB$155:$AB$1048576,0),MATCH((CUADRO!P$5&amp;$E479),'Hoja de Trabajo para listado'!$AB$151:$BA$151,0)),0)+IFERROR(INDEX('Hoja de Trabajo para listado'!$BC$155:$CB$1048576,MATCH($A479,'Hoja de Trabajo para listado'!$BC$155:$BC$1048576,0),MATCH((CUADRO!P$5&amp;$E479),'Hoja de Trabajo para listado'!$BC$151:$CB$151,0)),0)+IFERROR(INDEX('Hoja de Trabajo para listado'!$DE$153:$DG$274,MATCH($A479,'Hoja de Trabajo para listado'!$DE$153:$DE$1048576,0),MATCH((CUADRO!P$5&amp;$E479),'Hoja de Trabajo para listado'!$DE$151:$DG$151,0)),0)+IFERROR(INDEX('Hoja de Trabajo para listado'!$CD$155:$DC$1048576,MATCH($A479,'Hoja de Trabajo para listado'!$CD$155:$CD$1048576,0),MATCH((CUADRO!P$5&amp;$E479),'Hoja de Trabajo para listado'!$CD$151:$DC$151,0)),0)</f>
        <v>0</v>
      </c>
      <c r="Q479" s="243">
        <f ca="1">+IFERROR(INDEX('Hoja de Trabajo para listado'!$A$155:$Z$1048576,MATCH($A479,'Hoja de Trabajo para listado'!$A$155:$A$1048576,0),MATCH((CUADRO!Q$5&amp;$E479),'Hoja de Trabajo para listado'!$A$151:$Z$151,0)),0)+IFERROR(INDEX('Hoja de Trabajo para listado'!$AB$155:$BA$1048576,MATCH($A479,'Hoja de Trabajo para listado'!$AB$155:$AB$1048576,0),MATCH((CUADRO!Q$5&amp;$E479),'Hoja de Trabajo para listado'!$AB$151:$BA$151,0)),0)+IFERROR(INDEX('Hoja de Trabajo para listado'!$BC$155:$CB$1048576,MATCH($A479,'Hoja de Trabajo para listado'!$BC$155:$BC$1048576,0),MATCH((CUADRO!Q$5&amp;$E479),'Hoja de Trabajo para listado'!$BC$151:$CB$151,0)),0)+IFERROR(INDEX('Hoja de Trabajo para listado'!$DE$153:$DG$274,MATCH($A479,'Hoja de Trabajo para listado'!$DE$153:$DE$1048576,0),MATCH((CUADRO!Q$5&amp;$E479),'Hoja de Trabajo para listado'!$DE$151:$DG$151,0)),0)+IFERROR(INDEX('Hoja de Trabajo para listado'!$CD$155:$DC$1048576,MATCH($A479,'Hoja de Trabajo para listado'!$CD$155:$CD$1048576,0),MATCH((CUADRO!Q$5&amp;$E479),'Hoja de Trabajo para listado'!$CD$151:$DC$151,0)),0)</f>
        <v>0</v>
      </c>
      <c r="R479" s="243">
        <f t="shared" ca="1" si="17"/>
        <v>0</v>
      </c>
      <c r="S479" s="249">
        <f ca="1">+R478+R479</f>
        <v>0</v>
      </c>
      <c r="T479" s="243">
        <f ca="1">+S479</f>
        <v>0</v>
      </c>
      <c r="U479" s="242">
        <f t="shared" si="18"/>
        <v>2</v>
      </c>
      <c r="V479" s="333" t="str">
        <f>+VLOOKUP(A479,bd_lista!$A$3:$E$590,5,FALSE)</f>
        <v>Gobiernos Autonomos Municipales</v>
      </c>
      <c r="W479" s="384"/>
      <c r="X479" s="242">
        <f>+VLOOKUP(A479,[3]Sheet1!$A$13:$D$744,4,FALSE)</f>
        <v>0</v>
      </c>
      <c r="Y479" s="242" t="e">
        <f>+VLOOKUP(X479,bd_lista!$A$3:$C$590,3,FALSE)</f>
        <v>#N/A</v>
      </c>
      <c r="Z479" s="292"/>
      <c r="AA479" s="293"/>
    </row>
    <row r="480" spans="1:27" customFormat="1" ht="15" hidden="1" customHeight="1">
      <c r="A480" s="32">
        <v>1122</v>
      </c>
      <c r="B480" s="388">
        <f>+A480</f>
        <v>1122</v>
      </c>
      <c r="C480" s="247" t="str">
        <f>+VLOOKUP(A480,bd_lista!$A$3:$C$590,3,FALSE)</f>
        <v>Gobierno Autónomo Municipal de Villa Serrano</v>
      </c>
      <c r="D480" s="385" t="str">
        <f>+C480</f>
        <v>Gobierno Autónomo Municipal de Villa Serrano</v>
      </c>
      <c r="E480" s="242" t="s">
        <v>1304</v>
      </c>
      <c r="F480" s="243">
        <f ca="1">+IFERROR(INDEX('Hoja de Trabajo para listado'!$A$155:$Z$1048576,MATCH($A480,'Hoja de Trabajo para listado'!$A$155:$A$1048576,0),MATCH((CUADRO!F$5&amp;$E480),'Hoja de Trabajo para listado'!$A$151:$Z$151,0)),0)+IFERROR(INDEX('Hoja de Trabajo para listado'!$AB$155:$BA$1048576,MATCH($A480,'Hoja de Trabajo para listado'!$AB$155:$AB$1048576,0),MATCH((CUADRO!F$5&amp;$E480),'Hoja de Trabajo para listado'!$AB$151:$BA$151,0)),0)+IFERROR(INDEX('Hoja de Trabajo para listado'!$BC$155:$CB$1048576,MATCH($A480,'Hoja de Trabajo para listado'!$BC$155:$BC$1048576,0),MATCH((CUADRO!F$5&amp;$E480),'Hoja de Trabajo para listado'!$BC$151:$CB$151,0)),0)+IFERROR(INDEX('Hoja de Trabajo para listado'!$DE$153:$DG$274,MATCH($A480,'Hoja de Trabajo para listado'!$DE$153:$DE$1048576,0),MATCH((CUADRO!F$5&amp;$E480),'Hoja de Trabajo para listado'!$DE$151:$DG$151,0)),0)+IFERROR(INDEX('Hoja de Trabajo para listado'!$CD$155:$DC$1048576,MATCH($A480,'Hoja de Trabajo para listado'!$CD$155:$CD$1048576,0),MATCH((CUADRO!F$5&amp;$E480),'Hoja de Trabajo para listado'!$CD$151:$DC$151,0)),0)</f>
        <v>0</v>
      </c>
      <c r="G480" s="243">
        <f ca="1">+IFERROR(INDEX('Hoja de Trabajo para listado'!$A$155:$Z$1048576,MATCH($A480,'Hoja de Trabajo para listado'!$A$155:$A$1048576,0),MATCH((CUADRO!G$5&amp;$E480),'Hoja de Trabajo para listado'!$A$151:$Z$151,0)),0)+IFERROR(INDEX('Hoja de Trabajo para listado'!$AB$155:$BA$1048576,MATCH($A480,'Hoja de Trabajo para listado'!$AB$155:$AB$1048576,0),MATCH((CUADRO!G$5&amp;$E480),'Hoja de Trabajo para listado'!$AB$151:$BA$151,0)),0)+IFERROR(INDEX('Hoja de Trabajo para listado'!$BC$155:$CB$1048576,MATCH($A480,'Hoja de Trabajo para listado'!$BC$155:$BC$1048576,0),MATCH((CUADRO!G$5&amp;$E480),'Hoja de Trabajo para listado'!$BC$151:$CB$151,0)),0)+IFERROR(INDEX('Hoja de Trabajo para listado'!$DE$153:$DG$274,MATCH($A480,'Hoja de Trabajo para listado'!$DE$153:$DE$1048576,0),MATCH((CUADRO!G$5&amp;$E480),'Hoja de Trabajo para listado'!$DE$151:$DG$151,0)),0)+IFERROR(INDEX('Hoja de Trabajo para listado'!$CD$155:$DC$1048576,MATCH($A480,'Hoja de Trabajo para listado'!$CD$155:$CD$1048576,0),MATCH((CUADRO!G$5&amp;$E480),'Hoja de Trabajo para listado'!$CD$151:$DC$151,0)),0)</f>
        <v>0</v>
      </c>
      <c r="H480" s="243">
        <f ca="1">+IFERROR(INDEX('Hoja de Trabajo para listado'!$A$155:$Z$1048576,MATCH($A480,'Hoja de Trabajo para listado'!$A$155:$A$1048576,0),MATCH((CUADRO!H$5&amp;$E480),'Hoja de Trabajo para listado'!$A$151:$Z$151,0)),0)+IFERROR(INDEX('Hoja de Trabajo para listado'!$AB$155:$BA$1048576,MATCH($A480,'Hoja de Trabajo para listado'!$AB$155:$AB$1048576,0),MATCH((CUADRO!H$5&amp;$E480),'Hoja de Trabajo para listado'!$AB$151:$BA$151,0)),0)+IFERROR(INDEX('Hoja de Trabajo para listado'!$BC$155:$CB$1048576,MATCH($A480,'Hoja de Trabajo para listado'!$BC$155:$BC$1048576,0),MATCH((CUADRO!H$5&amp;$E480),'Hoja de Trabajo para listado'!$BC$151:$CB$151,0)),0)+IFERROR(INDEX('Hoja de Trabajo para listado'!$DE$153:$DG$274,MATCH($A480,'Hoja de Trabajo para listado'!$DE$153:$DE$1048576,0),MATCH((CUADRO!H$5&amp;$E480),'Hoja de Trabajo para listado'!$DE$151:$DG$151,0)),0)+IFERROR(INDEX('Hoja de Trabajo para listado'!$CD$155:$DC$1048576,MATCH($A480,'Hoja de Trabajo para listado'!$CD$155:$CD$1048576,0),MATCH((CUADRO!H$5&amp;$E480),'Hoja de Trabajo para listado'!$CD$151:$DC$151,0)),0)</f>
        <v>0</v>
      </c>
      <c r="I480" s="243">
        <f ca="1">+IFERROR(INDEX('Hoja de Trabajo para listado'!$A$155:$Z$1048576,MATCH($A480,'Hoja de Trabajo para listado'!$A$155:$A$1048576,0),MATCH((CUADRO!I$5&amp;$E480),'Hoja de Trabajo para listado'!$A$151:$Z$151,0)),0)+IFERROR(INDEX('Hoja de Trabajo para listado'!$AB$155:$BA$1048576,MATCH($A480,'Hoja de Trabajo para listado'!$AB$155:$AB$1048576,0),MATCH((CUADRO!I$5&amp;$E480),'Hoja de Trabajo para listado'!$AB$151:$BA$151,0)),0)+IFERROR(INDEX('Hoja de Trabajo para listado'!$BC$155:$CB$1048576,MATCH($A480,'Hoja de Trabajo para listado'!$BC$155:$BC$1048576,0),MATCH((CUADRO!I$5&amp;$E480),'Hoja de Trabajo para listado'!$BC$151:$CB$151,0)),0)+IFERROR(INDEX('Hoja de Trabajo para listado'!$DE$153:$DG$274,MATCH($A480,'Hoja de Trabajo para listado'!$DE$153:$DE$1048576,0),MATCH((CUADRO!I$5&amp;$E480),'Hoja de Trabajo para listado'!$DE$151:$DG$151,0)),0)+IFERROR(INDEX('Hoja de Trabajo para listado'!$CD$155:$DC$1048576,MATCH($A480,'Hoja de Trabajo para listado'!$CD$155:$CD$1048576,0),MATCH((CUADRO!I$5&amp;$E480),'Hoja de Trabajo para listado'!$CD$151:$DC$151,0)),0)</f>
        <v>0</v>
      </c>
      <c r="J480" s="243">
        <f ca="1">+IFERROR(INDEX('Hoja de Trabajo para listado'!$A$155:$Z$1048576,MATCH($A480,'Hoja de Trabajo para listado'!$A$155:$A$1048576,0),MATCH((CUADRO!J$5&amp;$E480),'Hoja de Trabajo para listado'!$A$151:$Z$151,0)),0)+IFERROR(INDEX('Hoja de Trabajo para listado'!$AB$155:$BA$1048576,MATCH($A480,'Hoja de Trabajo para listado'!$AB$155:$AB$1048576,0),MATCH((CUADRO!J$5&amp;$E480),'Hoja de Trabajo para listado'!$AB$151:$BA$151,0)),0)+IFERROR(INDEX('Hoja de Trabajo para listado'!$BC$155:$CB$1048576,MATCH($A480,'Hoja de Trabajo para listado'!$BC$155:$BC$1048576,0),MATCH((CUADRO!J$5&amp;$E480),'Hoja de Trabajo para listado'!$BC$151:$CB$151,0)),0)+IFERROR(INDEX('Hoja de Trabajo para listado'!$DE$153:$DG$274,MATCH($A480,'Hoja de Trabajo para listado'!$DE$153:$DE$1048576,0),MATCH((CUADRO!J$5&amp;$E480),'Hoja de Trabajo para listado'!$DE$151:$DG$151,0)),0)+IFERROR(INDEX('Hoja de Trabajo para listado'!$CD$155:$DC$1048576,MATCH($A480,'Hoja de Trabajo para listado'!$CD$155:$CD$1048576,0),MATCH((CUADRO!J$5&amp;$E480),'Hoja de Trabajo para listado'!$CD$151:$DC$151,0)),0)</f>
        <v>0</v>
      </c>
      <c r="K480" s="243">
        <f ca="1">+IFERROR(INDEX('Hoja de Trabajo para listado'!$A$155:$Z$1048576,MATCH($A480,'Hoja de Trabajo para listado'!$A$155:$A$1048576,0),MATCH((CUADRO!K$5&amp;$E480),'Hoja de Trabajo para listado'!$A$151:$Z$151,0)),0)+IFERROR(INDEX('Hoja de Trabajo para listado'!$AB$155:$BA$1048576,MATCH($A480,'Hoja de Trabajo para listado'!$AB$155:$AB$1048576,0),MATCH((CUADRO!K$5&amp;$E480),'Hoja de Trabajo para listado'!$AB$151:$BA$151,0)),0)+IFERROR(INDEX('Hoja de Trabajo para listado'!$BC$155:$CB$1048576,MATCH($A480,'Hoja de Trabajo para listado'!$BC$155:$BC$1048576,0),MATCH((CUADRO!K$5&amp;$E480),'Hoja de Trabajo para listado'!$BC$151:$CB$151,0)),0)+IFERROR(INDEX('Hoja de Trabajo para listado'!$DE$153:$DG$274,MATCH($A480,'Hoja de Trabajo para listado'!$DE$153:$DE$1048576,0),MATCH((CUADRO!K$5&amp;$E480),'Hoja de Trabajo para listado'!$DE$151:$DG$151,0)),0)+IFERROR(INDEX('Hoja de Trabajo para listado'!$CD$155:$DC$1048576,MATCH($A480,'Hoja de Trabajo para listado'!$CD$155:$CD$1048576,0),MATCH((CUADRO!K$5&amp;$E480),'Hoja de Trabajo para listado'!$CD$151:$DC$151,0)),0)</f>
        <v>0</v>
      </c>
      <c r="L480" s="243">
        <f ca="1">+IFERROR(INDEX('Hoja de Trabajo para listado'!$A$155:$Z$1048576,MATCH($A480,'Hoja de Trabajo para listado'!$A$155:$A$1048576,0),MATCH((CUADRO!L$5&amp;$E480),'Hoja de Trabajo para listado'!$A$151:$Z$151,0)),0)+IFERROR(INDEX('Hoja de Trabajo para listado'!$AB$155:$BA$1048576,MATCH($A480,'Hoja de Trabajo para listado'!$AB$155:$AB$1048576,0),MATCH((CUADRO!L$5&amp;$E480),'Hoja de Trabajo para listado'!$AB$151:$BA$151,0)),0)+IFERROR(INDEX('Hoja de Trabajo para listado'!$BC$155:$CB$1048576,MATCH($A480,'Hoja de Trabajo para listado'!$BC$155:$BC$1048576,0),MATCH((CUADRO!L$5&amp;$E480),'Hoja de Trabajo para listado'!$BC$151:$CB$151,0)),0)+IFERROR(INDEX('Hoja de Trabajo para listado'!$DE$153:$DG$274,MATCH($A480,'Hoja de Trabajo para listado'!$DE$153:$DE$1048576,0),MATCH((CUADRO!L$5&amp;$E480),'Hoja de Trabajo para listado'!$DE$151:$DG$151,0)),0)+IFERROR(INDEX('Hoja de Trabajo para listado'!$CD$155:$DC$1048576,MATCH($A480,'Hoja de Trabajo para listado'!$CD$155:$CD$1048576,0),MATCH((CUADRO!L$5&amp;$E480),'Hoja de Trabajo para listado'!$CD$151:$DC$151,0)),0)</f>
        <v>0</v>
      </c>
      <c r="M480" s="243">
        <f ca="1">+IFERROR(INDEX('Hoja de Trabajo para listado'!$A$155:$Z$1048576,MATCH($A480,'Hoja de Trabajo para listado'!$A$155:$A$1048576,0),MATCH((CUADRO!M$5&amp;$E480),'Hoja de Trabajo para listado'!$A$151:$Z$151,0)),0)+IFERROR(INDEX('Hoja de Trabajo para listado'!$AB$155:$BA$1048576,MATCH($A480,'Hoja de Trabajo para listado'!$AB$155:$AB$1048576,0),MATCH((CUADRO!M$5&amp;$E480),'Hoja de Trabajo para listado'!$AB$151:$BA$151,0)),0)+IFERROR(INDEX('Hoja de Trabajo para listado'!$BC$155:$CB$1048576,MATCH($A480,'Hoja de Trabajo para listado'!$BC$155:$BC$1048576,0),MATCH((CUADRO!M$5&amp;$E480),'Hoja de Trabajo para listado'!$BC$151:$CB$151,0)),0)+IFERROR(INDEX('Hoja de Trabajo para listado'!$DE$153:$DG$274,MATCH($A480,'Hoja de Trabajo para listado'!$DE$153:$DE$1048576,0),MATCH((CUADRO!M$5&amp;$E480),'Hoja de Trabajo para listado'!$DE$151:$DG$151,0)),0)+IFERROR(INDEX('Hoja de Trabajo para listado'!$CD$155:$DC$1048576,MATCH($A480,'Hoja de Trabajo para listado'!$CD$155:$CD$1048576,0),MATCH((CUADRO!M$5&amp;$E480),'Hoja de Trabajo para listado'!$CD$151:$DC$151,0)),0)</f>
        <v>0</v>
      </c>
      <c r="N480" s="243">
        <f ca="1">+IFERROR(INDEX('Hoja de Trabajo para listado'!$A$155:$Z$1048576,MATCH($A480,'Hoja de Trabajo para listado'!$A$155:$A$1048576,0),MATCH((CUADRO!N$5&amp;$E480),'Hoja de Trabajo para listado'!$A$151:$Z$151,0)),0)+IFERROR(INDEX('Hoja de Trabajo para listado'!$AB$155:$BA$1048576,MATCH($A480,'Hoja de Trabajo para listado'!$AB$155:$AB$1048576,0),MATCH((CUADRO!N$5&amp;$E480),'Hoja de Trabajo para listado'!$AB$151:$BA$151,0)),0)+IFERROR(INDEX('Hoja de Trabajo para listado'!$BC$155:$CB$1048576,MATCH($A480,'Hoja de Trabajo para listado'!$BC$155:$BC$1048576,0),MATCH((CUADRO!N$5&amp;$E480),'Hoja de Trabajo para listado'!$BC$151:$CB$151,0)),0)+IFERROR(INDEX('Hoja de Trabajo para listado'!$DE$153:$DG$274,MATCH($A480,'Hoja de Trabajo para listado'!$DE$153:$DE$1048576,0),MATCH((CUADRO!N$5&amp;$E480),'Hoja de Trabajo para listado'!$DE$151:$DG$151,0)),0)+IFERROR(INDEX('Hoja de Trabajo para listado'!$CD$155:$DC$1048576,MATCH($A480,'Hoja de Trabajo para listado'!$CD$155:$CD$1048576,0),MATCH((CUADRO!N$5&amp;$E480),'Hoja de Trabajo para listado'!$CD$151:$DC$151,0)),0)</f>
        <v>0</v>
      </c>
      <c r="O480" s="243">
        <f ca="1">+IFERROR(INDEX('Hoja de Trabajo para listado'!$A$155:$Z$1048576,MATCH($A480,'Hoja de Trabajo para listado'!$A$155:$A$1048576,0),MATCH((CUADRO!O$5&amp;$E480),'Hoja de Trabajo para listado'!$A$151:$Z$151,0)),0)+IFERROR(INDEX('Hoja de Trabajo para listado'!$AB$155:$BA$1048576,MATCH($A480,'Hoja de Trabajo para listado'!$AB$155:$AB$1048576,0),MATCH((CUADRO!O$5&amp;$E480),'Hoja de Trabajo para listado'!$AB$151:$BA$151,0)),0)+IFERROR(INDEX('Hoja de Trabajo para listado'!$BC$155:$CB$1048576,MATCH($A480,'Hoja de Trabajo para listado'!$BC$155:$BC$1048576,0),MATCH((CUADRO!O$5&amp;$E480),'Hoja de Trabajo para listado'!$BC$151:$CB$151,0)),0)+IFERROR(INDEX('Hoja de Trabajo para listado'!$DE$153:$DG$274,MATCH($A480,'Hoja de Trabajo para listado'!$DE$153:$DE$1048576,0),MATCH((CUADRO!O$5&amp;$E480),'Hoja de Trabajo para listado'!$DE$151:$DG$151,0)),0)+IFERROR(INDEX('Hoja de Trabajo para listado'!$CD$155:$DC$1048576,MATCH($A480,'Hoja de Trabajo para listado'!$CD$155:$CD$1048576,0),MATCH((CUADRO!O$5&amp;$E480),'Hoja de Trabajo para listado'!$CD$151:$DC$151,0)),0)</f>
        <v>0</v>
      </c>
      <c r="P480" s="243">
        <f ca="1">+IFERROR(INDEX('Hoja de Trabajo para listado'!$A$155:$Z$1048576,MATCH($A480,'Hoja de Trabajo para listado'!$A$155:$A$1048576,0),MATCH((CUADRO!P$5&amp;$E480),'Hoja de Trabajo para listado'!$A$151:$Z$151,0)),0)+IFERROR(INDEX('Hoja de Trabajo para listado'!$AB$155:$BA$1048576,MATCH($A480,'Hoja de Trabajo para listado'!$AB$155:$AB$1048576,0),MATCH((CUADRO!P$5&amp;$E480),'Hoja de Trabajo para listado'!$AB$151:$BA$151,0)),0)+IFERROR(INDEX('Hoja de Trabajo para listado'!$BC$155:$CB$1048576,MATCH($A480,'Hoja de Trabajo para listado'!$BC$155:$BC$1048576,0),MATCH((CUADRO!P$5&amp;$E480),'Hoja de Trabajo para listado'!$BC$151:$CB$151,0)),0)+IFERROR(INDEX('Hoja de Trabajo para listado'!$DE$153:$DG$274,MATCH($A480,'Hoja de Trabajo para listado'!$DE$153:$DE$1048576,0),MATCH((CUADRO!P$5&amp;$E480),'Hoja de Trabajo para listado'!$DE$151:$DG$151,0)),0)+IFERROR(INDEX('Hoja de Trabajo para listado'!$CD$155:$DC$1048576,MATCH($A480,'Hoja de Trabajo para listado'!$CD$155:$CD$1048576,0),MATCH((CUADRO!P$5&amp;$E480),'Hoja de Trabajo para listado'!$CD$151:$DC$151,0)),0)</f>
        <v>0</v>
      </c>
      <c r="Q480" s="243">
        <f ca="1">+IFERROR(INDEX('Hoja de Trabajo para listado'!$A$155:$Z$1048576,MATCH($A480,'Hoja de Trabajo para listado'!$A$155:$A$1048576,0),MATCH((CUADRO!Q$5&amp;$E480),'Hoja de Trabajo para listado'!$A$151:$Z$151,0)),0)+IFERROR(INDEX('Hoja de Trabajo para listado'!$AB$155:$BA$1048576,MATCH($A480,'Hoja de Trabajo para listado'!$AB$155:$AB$1048576,0),MATCH((CUADRO!Q$5&amp;$E480),'Hoja de Trabajo para listado'!$AB$151:$BA$151,0)),0)+IFERROR(INDEX('Hoja de Trabajo para listado'!$BC$155:$CB$1048576,MATCH($A480,'Hoja de Trabajo para listado'!$BC$155:$BC$1048576,0),MATCH((CUADRO!Q$5&amp;$E480),'Hoja de Trabajo para listado'!$BC$151:$CB$151,0)),0)+IFERROR(INDEX('Hoja de Trabajo para listado'!$DE$153:$DG$274,MATCH($A480,'Hoja de Trabajo para listado'!$DE$153:$DE$1048576,0),MATCH((CUADRO!Q$5&amp;$E480),'Hoja de Trabajo para listado'!$DE$151:$DG$151,0)),0)+IFERROR(INDEX('Hoja de Trabajo para listado'!$CD$155:$DC$1048576,MATCH($A480,'Hoja de Trabajo para listado'!$CD$155:$CD$1048576,0),MATCH((CUADRO!Q$5&amp;$E480),'Hoja de Trabajo para listado'!$CD$151:$DC$151,0)),0)</f>
        <v>0</v>
      </c>
      <c r="R480" s="243">
        <f t="shared" ca="1" si="17"/>
        <v>0</v>
      </c>
      <c r="S480" s="249"/>
      <c r="T480" s="243">
        <f ca="1">+T481</f>
        <v>0</v>
      </c>
      <c r="U480" s="242">
        <f t="shared" si="18"/>
        <v>1</v>
      </c>
      <c r="V480" s="333" t="str">
        <f>+VLOOKUP(A480,bd_lista!$A$3:$E$590,5,FALSE)</f>
        <v>Gobiernos Autonomos Municipales</v>
      </c>
      <c r="W480" s="383" t="str">
        <f>+V480</f>
        <v>Gobiernos Autonomos Municipales</v>
      </c>
      <c r="X480" s="242">
        <f>+VLOOKUP(A480,[3]Sheet1!$A$13:$D$744,4,FALSE)</f>
        <v>0</v>
      </c>
      <c r="Y480" s="242" t="e">
        <f>+VLOOKUP(X480,bd_lista!$A$3:$C$590,3,FALSE)</f>
        <v>#N/A</v>
      </c>
      <c r="Z480" s="294">
        <f>+X480</f>
        <v>0</v>
      </c>
      <c r="AA480" s="295" t="e">
        <f>+Y480</f>
        <v>#N/A</v>
      </c>
    </row>
    <row r="481" spans="1:27" customFormat="1" ht="15" hidden="1" customHeight="1">
      <c r="A481" s="32">
        <v>1122</v>
      </c>
      <c r="B481" s="389"/>
      <c r="C481" s="247" t="str">
        <f>+VLOOKUP(A481,bd_lista!$A$3:$C$590,3,FALSE)</f>
        <v>Gobierno Autónomo Municipal de Villa Serrano</v>
      </c>
      <c r="D481" s="386"/>
      <c r="E481" s="244" t="s">
        <v>1305</v>
      </c>
      <c r="F481" s="243">
        <f ca="1">+IFERROR(INDEX('Hoja de Trabajo para listado'!$A$155:$Z$1048576,MATCH($A481,'Hoja de Trabajo para listado'!$A$155:$A$1048576,0),MATCH((CUADRO!F$5&amp;$E481),'Hoja de Trabajo para listado'!$A$151:$Z$151,0)),0)+IFERROR(INDEX('Hoja de Trabajo para listado'!$AB$155:$BA$1048576,MATCH($A481,'Hoja de Trabajo para listado'!$AB$155:$AB$1048576,0),MATCH((CUADRO!F$5&amp;$E481),'Hoja de Trabajo para listado'!$AB$151:$BA$151,0)),0)+IFERROR(INDEX('Hoja de Trabajo para listado'!$BC$155:$CB$1048576,MATCH($A481,'Hoja de Trabajo para listado'!$BC$155:$BC$1048576,0),MATCH((CUADRO!F$5&amp;$E481),'Hoja de Trabajo para listado'!$BC$151:$CB$151,0)),0)+IFERROR(INDEX('Hoja de Trabajo para listado'!$DE$153:$DG$274,MATCH($A481,'Hoja de Trabajo para listado'!$DE$153:$DE$1048576,0),MATCH((CUADRO!F$5&amp;$E481),'Hoja de Trabajo para listado'!$DE$151:$DG$151,0)),0)+IFERROR(INDEX('Hoja de Trabajo para listado'!$CD$155:$DC$1048576,MATCH($A481,'Hoja de Trabajo para listado'!$CD$155:$CD$1048576,0),MATCH((CUADRO!F$5&amp;$E481),'Hoja de Trabajo para listado'!$CD$151:$DC$151,0)),0)</f>
        <v>0</v>
      </c>
      <c r="G481" s="243">
        <f ca="1">+IFERROR(INDEX('Hoja de Trabajo para listado'!$A$155:$Z$1048576,MATCH($A481,'Hoja de Trabajo para listado'!$A$155:$A$1048576,0),MATCH((CUADRO!G$5&amp;$E481),'Hoja de Trabajo para listado'!$A$151:$Z$151,0)),0)+IFERROR(INDEX('Hoja de Trabajo para listado'!$AB$155:$BA$1048576,MATCH($A481,'Hoja de Trabajo para listado'!$AB$155:$AB$1048576,0),MATCH((CUADRO!G$5&amp;$E481),'Hoja de Trabajo para listado'!$AB$151:$BA$151,0)),0)+IFERROR(INDEX('Hoja de Trabajo para listado'!$BC$155:$CB$1048576,MATCH($A481,'Hoja de Trabajo para listado'!$BC$155:$BC$1048576,0),MATCH((CUADRO!G$5&amp;$E481),'Hoja de Trabajo para listado'!$BC$151:$CB$151,0)),0)+IFERROR(INDEX('Hoja de Trabajo para listado'!$DE$153:$DG$274,MATCH($A481,'Hoja de Trabajo para listado'!$DE$153:$DE$1048576,0),MATCH((CUADRO!G$5&amp;$E481),'Hoja de Trabajo para listado'!$DE$151:$DG$151,0)),0)+IFERROR(INDEX('Hoja de Trabajo para listado'!$CD$155:$DC$1048576,MATCH($A481,'Hoja de Trabajo para listado'!$CD$155:$CD$1048576,0),MATCH((CUADRO!G$5&amp;$E481),'Hoja de Trabajo para listado'!$CD$151:$DC$151,0)),0)</f>
        <v>0</v>
      </c>
      <c r="H481" s="243">
        <f ca="1">+IFERROR(INDEX('Hoja de Trabajo para listado'!$A$155:$Z$1048576,MATCH($A481,'Hoja de Trabajo para listado'!$A$155:$A$1048576,0),MATCH((CUADRO!H$5&amp;$E481),'Hoja de Trabajo para listado'!$A$151:$Z$151,0)),0)+IFERROR(INDEX('Hoja de Trabajo para listado'!$AB$155:$BA$1048576,MATCH($A481,'Hoja de Trabajo para listado'!$AB$155:$AB$1048576,0),MATCH((CUADRO!H$5&amp;$E481),'Hoja de Trabajo para listado'!$AB$151:$BA$151,0)),0)+IFERROR(INDEX('Hoja de Trabajo para listado'!$BC$155:$CB$1048576,MATCH($A481,'Hoja de Trabajo para listado'!$BC$155:$BC$1048576,0),MATCH((CUADRO!H$5&amp;$E481),'Hoja de Trabajo para listado'!$BC$151:$CB$151,0)),0)+IFERROR(INDEX('Hoja de Trabajo para listado'!$DE$153:$DG$274,MATCH($A481,'Hoja de Trabajo para listado'!$DE$153:$DE$1048576,0),MATCH((CUADRO!H$5&amp;$E481),'Hoja de Trabajo para listado'!$DE$151:$DG$151,0)),0)+IFERROR(INDEX('Hoja de Trabajo para listado'!$CD$155:$DC$1048576,MATCH($A481,'Hoja de Trabajo para listado'!$CD$155:$CD$1048576,0),MATCH((CUADRO!H$5&amp;$E481),'Hoja de Trabajo para listado'!$CD$151:$DC$151,0)),0)</f>
        <v>0</v>
      </c>
      <c r="I481" s="243">
        <f ca="1">+IFERROR(INDEX('Hoja de Trabajo para listado'!$A$155:$Z$1048576,MATCH($A481,'Hoja de Trabajo para listado'!$A$155:$A$1048576,0),MATCH((CUADRO!I$5&amp;$E481),'Hoja de Trabajo para listado'!$A$151:$Z$151,0)),0)+IFERROR(INDEX('Hoja de Trabajo para listado'!$AB$155:$BA$1048576,MATCH($A481,'Hoja de Trabajo para listado'!$AB$155:$AB$1048576,0),MATCH((CUADRO!I$5&amp;$E481),'Hoja de Trabajo para listado'!$AB$151:$BA$151,0)),0)+IFERROR(INDEX('Hoja de Trabajo para listado'!$BC$155:$CB$1048576,MATCH($A481,'Hoja de Trabajo para listado'!$BC$155:$BC$1048576,0),MATCH((CUADRO!I$5&amp;$E481),'Hoja de Trabajo para listado'!$BC$151:$CB$151,0)),0)+IFERROR(INDEX('Hoja de Trabajo para listado'!$DE$153:$DG$274,MATCH($A481,'Hoja de Trabajo para listado'!$DE$153:$DE$1048576,0),MATCH((CUADRO!I$5&amp;$E481),'Hoja de Trabajo para listado'!$DE$151:$DG$151,0)),0)+IFERROR(INDEX('Hoja de Trabajo para listado'!$CD$155:$DC$1048576,MATCH($A481,'Hoja de Trabajo para listado'!$CD$155:$CD$1048576,0),MATCH((CUADRO!I$5&amp;$E481),'Hoja de Trabajo para listado'!$CD$151:$DC$151,0)),0)</f>
        <v>0</v>
      </c>
      <c r="J481" s="243">
        <f ca="1">+IFERROR(INDEX('Hoja de Trabajo para listado'!$A$155:$Z$1048576,MATCH($A481,'Hoja de Trabajo para listado'!$A$155:$A$1048576,0),MATCH((CUADRO!J$5&amp;$E481),'Hoja de Trabajo para listado'!$A$151:$Z$151,0)),0)+IFERROR(INDEX('Hoja de Trabajo para listado'!$AB$155:$BA$1048576,MATCH($A481,'Hoja de Trabajo para listado'!$AB$155:$AB$1048576,0),MATCH((CUADRO!J$5&amp;$E481),'Hoja de Trabajo para listado'!$AB$151:$BA$151,0)),0)+IFERROR(INDEX('Hoja de Trabajo para listado'!$BC$155:$CB$1048576,MATCH($A481,'Hoja de Trabajo para listado'!$BC$155:$BC$1048576,0),MATCH((CUADRO!J$5&amp;$E481),'Hoja de Trabajo para listado'!$BC$151:$CB$151,0)),0)+IFERROR(INDEX('Hoja de Trabajo para listado'!$DE$153:$DG$274,MATCH($A481,'Hoja de Trabajo para listado'!$DE$153:$DE$1048576,0),MATCH((CUADRO!J$5&amp;$E481),'Hoja de Trabajo para listado'!$DE$151:$DG$151,0)),0)+IFERROR(INDEX('Hoja de Trabajo para listado'!$CD$155:$DC$1048576,MATCH($A481,'Hoja de Trabajo para listado'!$CD$155:$CD$1048576,0),MATCH((CUADRO!J$5&amp;$E481),'Hoja de Trabajo para listado'!$CD$151:$DC$151,0)),0)</f>
        <v>0</v>
      </c>
      <c r="K481" s="243">
        <f ca="1">+IFERROR(INDEX('Hoja de Trabajo para listado'!$A$155:$Z$1048576,MATCH($A481,'Hoja de Trabajo para listado'!$A$155:$A$1048576,0),MATCH((CUADRO!K$5&amp;$E481),'Hoja de Trabajo para listado'!$A$151:$Z$151,0)),0)+IFERROR(INDEX('Hoja de Trabajo para listado'!$AB$155:$BA$1048576,MATCH($A481,'Hoja de Trabajo para listado'!$AB$155:$AB$1048576,0),MATCH((CUADRO!K$5&amp;$E481),'Hoja de Trabajo para listado'!$AB$151:$BA$151,0)),0)+IFERROR(INDEX('Hoja de Trabajo para listado'!$BC$155:$CB$1048576,MATCH($A481,'Hoja de Trabajo para listado'!$BC$155:$BC$1048576,0),MATCH((CUADRO!K$5&amp;$E481),'Hoja de Trabajo para listado'!$BC$151:$CB$151,0)),0)+IFERROR(INDEX('Hoja de Trabajo para listado'!$DE$153:$DG$274,MATCH($A481,'Hoja de Trabajo para listado'!$DE$153:$DE$1048576,0),MATCH((CUADRO!K$5&amp;$E481),'Hoja de Trabajo para listado'!$DE$151:$DG$151,0)),0)+IFERROR(INDEX('Hoja de Trabajo para listado'!$CD$155:$DC$1048576,MATCH($A481,'Hoja de Trabajo para listado'!$CD$155:$CD$1048576,0),MATCH((CUADRO!K$5&amp;$E481),'Hoja de Trabajo para listado'!$CD$151:$DC$151,0)),0)</f>
        <v>0</v>
      </c>
      <c r="L481" s="243">
        <f ca="1">+IFERROR(INDEX('Hoja de Trabajo para listado'!$A$155:$Z$1048576,MATCH($A481,'Hoja de Trabajo para listado'!$A$155:$A$1048576,0),MATCH((CUADRO!L$5&amp;$E481),'Hoja de Trabajo para listado'!$A$151:$Z$151,0)),0)+IFERROR(INDEX('Hoja de Trabajo para listado'!$AB$155:$BA$1048576,MATCH($A481,'Hoja de Trabajo para listado'!$AB$155:$AB$1048576,0),MATCH((CUADRO!L$5&amp;$E481),'Hoja de Trabajo para listado'!$AB$151:$BA$151,0)),0)+IFERROR(INDEX('Hoja de Trabajo para listado'!$BC$155:$CB$1048576,MATCH($A481,'Hoja de Trabajo para listado'!$BC$155:$BC$1048576,0),MATCH((CUADRO!L$5&amp;$E481),'Hoja de Trabajo para listado'!$BC$151:$CB$151,0)),0)+IFERROR(INDEX('Hoja de Trabajo para listado'!$DE$153:$DG$274,MATCH($A481,'Hoja de Trabajo para listado'!$DE$153:$DE$1048576,0),MATCH((CUADRO!L$5&amp;$E481),'Hoja de Trabajo para listado'!$DE$151:$DG$151,0)),0)+IFERROR(INDEX('Hoja de Trabajo para listado'!$CD$155:$DC$1048576,MATCH($A481,'Hoja de Trabajo para listado'!$CD$155:$CD$1048576,0),MATCH((CUADRO!L$5&amp;$E481),'Hoja de Trabajo para listado'!$CD$151:$DC$151,0)),0)</f>
        <v>0</v>
      </c>
      <c r="M481" s="243">
        <f ca="1">+IFERROR(INDEX('Hoja de Trabajo para listado'!$A$155:$Z$1048576,MATCH($A481,'Hoja de Trabajo para listado'!$A$155:$A$1048576,0),MATCH((CUADRO!M$5&amp;$E481),'Hoja de Trabajo para listado'!$A$151:$Z$151,0)),0)+IFERROR(INDEX('Hoja de Trabajo para listado'!$AB$155:$BA$1048576,MATCH($A481,'Hoja de Trabajo para listado'!$AB$155:$AB$1048576,0),MATCH((CUADRO!M$5&amp;$E481),'Hoja de Trabajo para listado'!$AB$151:$BA$151,0)),0)+IFERROR(INDEX('Hoja de Trabajo para listado'!$BC$155:$CB$1048576,MATCH($A481,'Hoja de Trabajo para listado'!$BC$155:$BC$1048576,0),MATCH((CUADRO!M$5&amp;$E481),'Hoja de Trabajo para listado'!$BC$151:$CB$151,0)),0)+IFERROR(INDEX('Hoja de Trabajo para listado'!$DE$153:$DG$274,MATCH($A481,'Hoja de Trabajo para listado'!$DE$153:$DE$1048576,0),MATCH((CUADRO!M$5&amp;$E481),'Hoja de Trabajo para listado'!$DE$151:$DG$151,0)),0)+IFERROR(INDEX('Hoja de Trabajo para listado'!$CD$155:$DC$1048576,MATCH($A481,'Hoja de Trabajo para listado'!$CD$155:$CD$1048576,0),MATCH((CUADRO!M$5&amp;$E481),'Hoja de Trabajo para listado'!$CD$151:$DC$151,0)),0)</f>
        <v>0</v>
      </c>
      <c r="N481" s="243">
        <f ca="1">+IFERROR(INDEX('Hoja de Trabajo para listado'!$A$155:$Z$1048576,MATCH($A481,'Hoja de Trabajo para listado'!$A$155:$A$1048576,0),MATCH((CUADRO!N$5&amp;$E481),'Hoja de Trabajo para listado'!$A$151:$Z$151,0)),0)+IFERROR(INDEX('Hoja de Trabajo para listado'!$AB$155:$BA$1048576,MATCH($A481,'Hoja de Trabajo para listado'!$AB$155:$AB$1048576,0),MATCH((CUADRO!N$5&amp;$E481),'Hoja de Trabajo para listado'!$AB$151:$BA$151,0)),0)+IFERROR(INDEX('Hoja de Trabajo para listado'!$BC$155:$CB$1048576,MATCH($A481,'Hoja de Trabajo para listado'!$BC$155:$BC$1048576,0),MATCH((CUADRO!N$5&amp;$E481),'Hoja de Trabajo para listado'!$BC$151:$CB$151,0)),0)+IFERROR(INDEX('Hoja de Trabajo para listado'!$DE$153:$DG$274,MATCH($A481,'Hoja de Trabajo para listado'!$DE$153:$DE$1048576,0),MATCH((CUADRO!N$5&amp;$E481),'Hoja de Trabajo para listado'!$DE$151:$DG$151,0)),0)+IFERROR(INDEX('Hoja de Trabajo para listado'!$CD$155:$DC$1048576,MATCH($A481,'Hoja de Trabajo para listado'!$CD$155:$CD$1048576,0),MATCH((CUADRO!N$5&amp;$E481),'Hoja de Trabajo para listado'!$CD$151:$DC$151,0)),0)</f>
        <v>0</v>
      </c>
      <c r="O481" s="243">
        <f ca="1">+IFERROR(INDEX('Hoja de Trabajo para listado'!$A$155:$Z$1048576,MATCH($A481,'Hoja de Trabajo para listado'!$A$155:$A$1048576,0),MATCH((CUADRO!O$5&amp;$E481),'Hoja de Trabajo para listado'!$A$151:$Z$151,0)),0)+IFERROR(INDEX('Hoja de Trabajo para listado'!$AB$155:$BA$1048576,MATCH($A481,'Hoja de Trabajo para listado'!$AB$155:$AB$1048576,0),MATCH((CUADRO!O$5&amp;$E481),'Hoja de Trabajo para listado'!$AB$151:$BA$151,0)),0)+IFERROR(INDEX('Hoja de Trabajo para listado'!$BC$155:$CB$1048576,MATCH($A481,'Hoja de Trabajo para listado'!$BC$155:$BC$1048576,0),MATCH((CUADRO!O$5&amp;$E481),'Hoja de Trabajo para listado'!$BC$151:$CB$151,0)),0)+IFERROR(INDEX('Hoja de Trabajo para listado'!$DE$153:$DG$274,MATCH($A481,'Hoja de Trabajo para listado'!$DE$153:$DE$1048576,0),MATCH((CUADRO!O$5&amp;$E481),'Hoja de Trabajo para listado'!$DE$151:$DG$151,0)),0)+IFERROR(INDEX('Hoja de Trabajo para listado'!$CD$155:$DC$1048576,MATCH($A481,'Hoja de Trabajo para listado'!$CD$155:$CD$1048576,0),MATCH((CUADRO!O$5&amp;$E481),'Hoja de Trabajo para listado'!$CD$151:$DC$151,0)),0)</f>
        <v>0</v>
      </c>
      <c r="P481" s="243">
        <f ca="1">+IFERROR(INDEX('Hoja de Trabajo para listado'!$A$155:$Z$1048576,MATCH($A481,'Hoja de Trabajo para listado'!$A$155:$A$1048576,0),MATCH((CUADRO!P$5&amp;$E481),'Hoja de Trabajo para listado'!$A$151:$Z$151,0)),0)+IFERROR(INDEX('Hoja de Trabajo para listado'!$AB$155:$BA$1048576,MATCH($A481,'Hoja de Trabajo para listado'!$AB$155:$AB$1048576,0),MATCH((CUADRO!P$5&amp;$E481),'Hoja de Trabajo para listado'!$AB$151:$BA$151,0)),0)+IFERROR(INDEX('Hoja de Trabajo para listado'!$BC$155:$CB$1048576,MATCH($A481,'Hoja de Trabajo para listado'!$BC$155:$BC$1048576,0),MATCH((CUADRO!P$5&amp;$E481),'Hoja de Trabajo para listado'!$BC$151:$CB$151,0)),0)+IFERROR(INDEX('Hoja de Trabajo para listado'!$DE$153:$DG$274,MATCH($A481,'Hoja de Trabajo para listado'!$DE$153:$DE$1048576,0),MATCH((CUADRO!P$5&amp;$E481),'Hoja de Trabajo para listado'!$DE$151:$DG$151,0)),0)+IFERROR(INDEX('Hoja de Trabajo para listado'!$CD$155:$DC$1048576,MATCH($A481,'Hoja de Trabajo para listado'!$CD$155:$CD$1048576,0),MATCH((CUADRO!P$5&amp;$E481),'Hoja de Trabajo para listado'!$CD$151:$DC$151,0)),0)</f>
        <v>0</v>
      </c>
      <c r="Q481" s="243">
        <f ca="1">+IFERROR(INDEX('Hoja de Trabajo para listado'!$A$155:$Z$1048576,MATCH($A481,'Hoja de Trabajo para listado'!$A$155:$A$1048576,0),MATCH((CUADRO!Q$5&amp;$E481),'Hoja de Trabajo para listado'!$A$151:$Z$151,0)),0)+IFERROR(INDEX('Hoja de Trabajo para listado'!$AB$155:$BA$1048576,MATCH($A481,'Hoja de Trabajo para listado'!$AB$155:$AB$1048576,0),MATCH((CUADRO!Q$5&amp;$E481),'Hoja de Trabajo para listado'!$AB$151:$BA$151,0)),0)+IFERROR(INDEX('Hoja de Trabajo para listado'!$BC$155:$CB$1048576,MATCH($A481,'Hoja de Trabajo para listado'!$BC$155:$BC$1048576,0),MATCH((CUADRO!Q$5&amp;$E481),'Hoja de Trabajo para listado'!$BC$151:$CB$151,0)),0)+IFERROR(INDEX('Hoja de Trabajo para listado'!$DE$153:$DG$274,MATCH($A481,'Hoja de Trabajo para listado'!$DE$153:$DE$1048576,0),MATCH((CUADRO!Q$5&amp;$E481),'Hoja de Trabajo para listado'!$DE$151:$DG$151,0)),0)+IFERROR(INDEX('Hoja de Trabajo para listado'!$CD$155:$DC$1048576,MATCH($A481,'Hoja de Trabajo para listado'!$CD$155:$CD$1048576,0),MATCH((CUADRO!Q$5&amp;$E481),'Hoja de Trabajo para listado'!$CD$151:$DC$151,0)),0)</f>
        <v>0</v>
      </c>
      <c r="R481" s="243">
        <f t="shared" ca="1" si="17"/>
        <v>0</v>
      </c>
      <c r="S481" s="249">
        <f ca="1">+R480+R481</f>
        <v>0</v>
      </c>
      <c r="T481" s="243">
        <f ca="1">+S481</f>
        <v>0</v>
      </c>
      <c r="U481" s="242">
        <f t="shared" si="18"/>
        <v>2</v>
      </c>
      <c r="V481" s="333" t="str">
        <f>+VLOOKUP(A481,bd_lista!$A$3:$E$590,5,FALSE)</f>
        <v>Gobiernos Autonomos Municipales</v>
      </c>
      <c r="W481" s="384"/>
      <c r="X481" s="242">
        <f>+VLOOKUP(A481,[3]Sheet1!$A$13:$D$744,4,FALSE)</f>
        <v>0</v>
      </c>
      <c r="Y481" s="242" t="e">
        <f>+VLOOKUP(X481,bd_lista!$A$3:$C$590,3,FALSE)</f>
        <v>#N/A</v>
      </c>
      <c r="Z481" s="292"/>
      <c r="AA481" s="293"/>
    </row>
    <row r="482" spans="1:27" customFormat="1" ht="15" hidden="1" customHeight="1">
      <c r="A482" s="32">
        <v>1123</v>
      </c>
      <c r="B482" s="388">
        <f>+A482</f>
        <v>1123</v>
      </c>
      <c r="C482" s="247" t="str">
        <f>+VLOOKUP(A482,bd_lista!$A$3:$C$590,3,FALSE)</f>
        <v>Gobierno Autónomo Municipal de Camataqui (Villa Abecia)</v>
      </c>
      <c r="D482" s="385" t="str">
        <f>+C482</f>
        <v>Gobierno Autónomo Municipal de Camataqui (Villa Abecia)</v>
      </c>
      <c r="E482" s="242" t="s">
        <v>1304</v>
      </c>
      <c r="F482" s="243">
        <f ca="1">+IFERROR(INDEX('Hoja de Trabajo para listado'!$A$155:$Z$1048576,MATCH($A482,'Hoja de Trabajo para listado'!$A$155:$A$1048576,0),MATCH((CUADRO!F$5&amp;$E482),'Hoja de Trabajo para listado'!$A$151:$Z$151,0)),0)+IFERROR(INDEX('Hoja de Trabajo para listado'!$AB$155:$BA$1048576,MATCH($A482,'Hoja de Trabajo para listado'!$AB$155:$AB$1048576,0),MATCH((CUADRO!F$5&amp;$E482),'Hoja de Trabajo para listado'!$AB$151:$BA$151,0)),0)+IFERROR(INDEX('Hoja de Trabajo para listado'!$BC$155:$CB$1048576,MATCH($A482,'Hoja de Trabajo para listado'!$BC$155:$BC$1048576,0),MATCH((CUADRO!F$5&amp;$E482),'Hoja de Trabajo para listado'!$BC$151:$CB$151,0)),0)+IFERROR(INDEX('Hoja de Trabajo para listado'!$DE$153:$DG$274,MATCH($A482,'Hoja de Trabajo para listado'!$DE$153:$DE$1048576,0),MATCH((CUADRO!F$5&amp;$E482),'Hoja de Trabajo para listado'!$DE$151:$DG$151,0)),0)+IFERROR(INDEX('Hoja de Trabajo para listado'!$CD$155:$DC$1048576,MATCH($A482,'Hoja de Trabajo para listado'!$CD$155:$CD$1048576,0),MATCH((CUADRO!F$5&amp;$E482),'Hoja de Trabajo para listado'!$CD$151:$DC$151,0)),0)</f>
        <v>0</v>
      </c>
      <c r="G482" s="243">
        <f ca="1">+IFERROR(INDEX('Hoja de Trabajo para listado'!$A$155:$Z$1048576,MATCH($A482,'Hoja de Trabajo para listado'!$A$155:$A$1048576,0),MATCH((CUADRO!G$5&amp;$E482),'Hoja de Trabajo para listado'!$A$151:$Z$151,0)),0)+IFERROR(INDEX('Hoja de Trabajo para listado'!$AB$155:$BA$1048576,MATCH($A482,'Hoja de Trabajo para listado'!$AB$155:$AB$1048576,0),MATCH((CUADRO!G$5&amp;$E482),'Hoja de Trabajo para listado'!$AB$151:$BA$151,0)),0)+IFERROR(INDEX('Hoja de Trabajo para listado'!$BC$155:$CB$1048576,MATCH($A482,'Hoja de Trabajo para listado'!$BC$155:$BC$1048576,0),MATCH((CUADRO!G$5&amp;$E482),'Hoja de Trabajo para listado'!$BC$151:$CB$151,0)),0)+IFERROR(INDEX('Hoja de Trabajo para listado'!$DE$153:$DG$274,MATCH($A482,'Hoja de Trabajo para listado'!$DE$153:$DE$1048576,0),MATCH((CUADRO!G$5&amp;$E482),'Hoja de Trabajo para listado'!$DE$151:$DG$151,0)),0)+IFERROR(INDEX('Hoja de Trabajo para listado'!$CD$155:$DC$1048576,MATCH($A482,'Hoja de Trabajo para listado'!$CD$155:$CD$1048576,0),MATCH((CUADRO!G$5&amp;$E482),'Hoja de Trabajo para listado'!$CD$151:$DC$151,0)),0)</f>
        <v>0</v>
      </c>
      <c r="H482" s="243">
        <f ca="1">+IFERROR(INDEX('Hoja de Trabajo para listado'!$A$155:$Z$1048576,MATCH($A482,'Hoja de Trabajo para listado'!$A$155:$A$1048576,0),MATCH((CUADRO!H$5&amp;$E482),'Hoja de Trabajo para listado'!$A$151:$Z$151,0)),0)+IFERROR(INDEX('Hoja de Trabajo para listado'!$AB$155:$BA$1048576,MATCH($A482,'Hoja de Trabajo para listado'!$AB$155:$AB$1048576,0),MATCH((CUADRO!H$5&amp;$E482),'Hoja de Trabajo para listado'!$AB$151:$BA$151,0)),0)+IFERROR(INDEX('Hoja de Trabajo para listado'!$BC$155:$CB$1048576,MATCH($A482,'Hoja de Trabajo para listado'!$BC$155:$BC$1048576,0),MATCH((CUADRO!H$5&amp;$E482),'Hoja de Trabajo para listado'!$BC$151:$CB$151,0)),0)+IFERROR(INDEX('Hoja de Trabajo para listado'!$DE$153:$DG$274,MATCH($A482,'Hoja de Trabajo para listado'!$DE$153:$DE$1048576,0),MATCH((CUADRO!H$5&amp;$E482),'Hoja de Trabajo para listado'!$DE$151:$DG$151,0)),0)+IFERROR(INDEX('Hoja de Trabajo para listado'!$CD$155:$DC$1048576,MATCH($A482,'Hoja de Trabajo para listado'!$CD$155:$CD$1048576,0),MATCH((CUADRO!H$5&amp;$E482),'Hoja de Trabajo para listado'!$CD$151:$DC$151,0)),0)</f>
        <v>0</v>
      </c>
      <c r="I482" s="243">
        <f ca="1">+IFERROR(INDEX('Hoja de Trabajo para listado'!$A$155:$Z$1048576,MATCH($A482,'Hoja de Trabajo para listado'!$A$155:$A$1048576,0),MATCH((CUADRO!I$5&amp;$E482),'Hoja de Trabajo para listado'!$A$151:$Z$151,0)),0)+IFERROR(INDEX('Hoja de Trabajo para listado'!$AB$155:$BA$1048576,MATCH($A482,'Hoja de Trabajo para listado'!$AB$155:$AB$1048576,0),MATCH((CUADRO!I$5&amp;$E482),'Hoja de Trabajo para listado'!$AB$151:$BA$151,0)),0)+IFERROR(INDEX('Hoja de Trabajo para listado'!$BC$155:$CB$1048576,MATCH($A482,'Hoja de Trabajo para listado'!$BC$155:$BC$1048576,0),MATCH((CUADRO!I$5&amp;$E482),'Hoja de Trabajo para listado'!$BC$151:$CB$151,0)),0)+IFERROR(INDEX('Hoja de Trabajo para listado'!$DE$153:$DG$274,MATCH($A482,'Hoja de Trabajo para listado'!$DE$153:$DE$1048576,0),MATCH((CUADRO!I$5&amp;$E482),'Hoja de Trabajo para listado'!$DE$151:$DG$151,0)),0)+IFERROR(INDEX('Hoja de Trabajo para listado'!$CD$155:$DC$1048576,MATCH($A482,'Hoja de Trabajo para listado'!$CD$155:$CD$1048576,0),MATCH((CUADRO!I$5&amp;$E482),'Hoja de Trabajo para listado'!$CD$151:$DC$151,0)),0)</f>
        <v>0</v>
      </c>
      <c r="J482" s="243">
        <f ca="1">+IFERROR(INDEX('Hoja de Trabajo para listado'!$A$155:$Z$1048576,MATCH($A482,'Hoja de Trabajo para listado'!$A$155:$A$1048576,0),MATCH((CUADRO!J$5&amp;$E482),'Hoja de Trabajo para listado'!$A$151:$Z$151,0)),0)+IFERROR(INDEX('Hoja de Trabajo para listado'!$AB$155:$BA$1048576,MATCH($A482,'Hoja de Trabajo para listado'!$AB$155:$AB$1048576,0),MATCH((CUADRO!J$5&amp;$E482),'Hoja de Trabajo para listado'!$AB$151:$BA$151,0)),0)+IFERROR(INDEX('Hoja de Trabajo para listado'!$BC$155:$CB$1048576,MATCH($A482,'Hoja de Trabajo para listado'!$BC$155:$BC$1048576,0),MATCH((CUADRO!J$5&amp;$E482),'Hoja de Trabajo para listado'!$BC$151:$CB$151,0)),0)+IFERROR(INDEX('Hoja de Trabajo para listado'!$DE$153:$DG$274,MATCH($A482,'Hoja de Trabajo para listado'!$DE$153:$DE$1048576,0),MATCH((CUADRO!J$5&amp;$E482),'Hoja de Trabajo para listado'!$DE$151:$DG$151,0)),0)+IFERROR(INDEX('Hoja de Trabajo para listado'!$CD$155:$DC$1048576,MATCH($A482,'Hoja de Trabajo para listado'!$CD$155:$CD$1048576,0),MATCH((CUADRO!J$5&amp;$E482),'Hoja de Trabajo para listado'!$CD$151:$DC$151,0)),0)</f>
        <v>0</v>
      </c>
      <c r="K482" s="243">
        <f ca="1">+IFERROR(INDEX('Hoja de Trabajo para listado'!$A$155:$Z$1048576,MATCH($A482,'Hoja de Trabajo para listado'!$A$155:$A$1048576,0),MATCH((CUADRO!K$5&amp;$E482),'Hoja de Trabajo para listado'!$A$151:$Z$151,0)),0)+IFERROR(INDEX('Hoja de Trabajo para listado'!$AB$155:$BA$1048576,MATCH($A482,'Hoja de Trabajo para listado'!$AB$155:$AB$1048576,0),MATCH((CUADRO!K$5&amp;$E482),'Hoja de Trabajo para listado'!$AB$151:$BA$151,0)),0)+IFERROR(INDEX('Hoja de Trabajo para listado'!$BC$155:$CB$1048576,MATCH($A482,'Hoja de Trabajo para listado'!$BC$155:$BC$1048576,0),MATCH((CUADRO!K$5&amp;$E482),'Hoja de Trabajo para listado'!$BC$151:$CB$151,0)),0)+IFERROR(INDEX('Hoja de Trabajo para listado'!$DE$153:$DG$274,MATCH($A482,'Hoja de Trabajo para listado'!$DE$153:$DE$1048576,0),MATCH((CUADRO!K$5&amp;$E482),'Hoja de Trabajo para listado'!$DE$151:$DG$151,0)),0)+IFERROR(INDEX('Hoja de Trabajo para listado'!$CD$155:$DC$1048576,MATCH($A482,'Hoja de Trabajo para listado'!$CD$155:$CD$1048576,0),MATCH((CUADRO!K$5&amp;$E482),'Hoja de Trabajo para listado'!$CD$151:$DC$151,0)),0)</f>
        <v>0</v>
      </c>
      <c r="L482" s="243">
        <f ca="1">+IFERROR(INDEX('Hoja de Trabajo para listado'!$A$155:$Z$1048576,MATCH($A482,'Hoja de Trabajo para listado'!$A$155:$A$1048576,0),MATCH((CUADRO!L$5&amp;$E482),'Hoja de Trabajo para listado'!$A$151:$Z$151,0)),0)+IFERROR(INDEX('Hoja de Trabajo para listado'!$AB$155:$BA$1048576,MATCH($A482,'Hoja de Trabajo para listado'!$AB$155:$AB$1048576,0),MATCH((CUADRO!L$5&amp;$E482),'Hoja de Trabajo para listado'!$AB$151:$BA$151,0)),0)+IFERROR(INDEX('Hoja de Trabajo para listado'!$BC$155:$CB$1048576,MATCH($A482,'Hoja de Trabajo para listado'!$BC$155:$BC$1048576,0),MATCH((CUADRO!L$5&amp;$E482),'Hoja de Trabajo para listado'!$BC$151:$CB$151,0)),0)+IFERROR(INDEX('Hoja de Trabajo para listado'!$DE$153:$DG$274,MATCH($A482,'Hoja de Trabajo para listado'!$DE$153:$DE$1048576,0),MATCH((CUADRO!L$5&amp;$E482),'Hoja de Trabajo para listado'!$DE$151:$DG$151,0)),0)+IFERROR(INDEX('Hoja de Trabajo para listado'!$CD$155:$DC$1048576,MATCH($A482,'Hoja de Trabajo para listado'!$CD$155:$CD$1048576,0),MATCH((CUADRO!L$5&amp;$E482),'Hoja de Trabajo para listado'!$CD$151:$DC$151,0)),0)</f>
        <v>0</v>
      </c>
      <c r="M482" s="243">
        <f ca="1">+IFERROR(INDEX('Hoja de Trabajo para listado'!$A$155:$Z$1048576,MATCH($A482,'Hoja de Trabajo para listado'!$A$155:$A$1048576,0),MATCH((CUADRO!M$5&amp;$E482),'Hoja de Trabajo para listado'!$A$151:$Z$151,0)),0)+IFERROR(INDEX('Hoja de Trabajo para listado'!$AB$155:$BA$1048576,MATCH($A482,'Hoja de Trabajo para listado'!$AB$155:$AB$1048576,0),MATCH((CUADRO!M$5&amp;$E482),'Hoja de Trabajo para listado'!$AB$151:$BA$151,0)),0)+IFERROR(INDEX('Hoja de Trabajo para listado'!$BC$155:$CB$1048576,MATCH($A482,'Hoja de Trabajo para listado'!$BC$155:$BC$1048576,0),MATCH((CUADRO!M$5&amp;$E482),'Hoja de Trabajo para listado'!$BC$151:$CB$151,0)),0)+IFERROR(INDEX('Hoja de Trabajo para listado'!$DE$153:$DG$274,MATCH($A482,'Hoja de Trabajo para listado'!$DE$153:$DE$1048576,0),MATCH((CUADRO!M$5&amp;$E482),'Hoja de Trabajo para listado'!$DE$151:$DG$151,0)),0)+IFERROR(INDEX('Hoja de Trabajo para listado'!$CD$155:$DC$1048576,MATCH($A482,'Hoja de Trabajo para listado'!$CD$155:$CD$1048576,0),MATCH((CUADRO!M$5&amp;$E482),'Hoja de Trabajo para listado'!$CD$151:$DC$151,0)),0)</f>
        <v>0</v>
      </c>
      <c r="N482" s="243">
        <f ca="1">+IFERROR(INDEX('Hoja de Trabajo para listado'!$A$155:$Z$1048576,MATCH($A482,'Hoja de Trabajo para listado'!$A$155:$A$1048576,0),MATCH((CUADRO!N$5&amp;$E482),'Hoja de Trabajo para listado'!$A$151:$Z$151,0)),0)+IFERROR(INDEX('Hoja de Trabajo para listado'!$AB$155:$BA$1048576,MATCH($A482,'Hoja de Trabajo para listado'!$AB$155:$AB$1048576,0),MATCH((CUADRO!N$5&amp;$E482),'Hoja de Trabajo para listado'!$AB$151:$BA$151,0)),0)+IFERROR(INDEX('Hoja de Trabajo para listado'!$BC$155:$CB$1048576,MATCH($A482,'Hoja de Trabajo para listado'!$BC$155:$BC$1048576,0),MATCH((CUADRO!N$5&amp;$E482),'Hoja de Trabajo para listado'!$BC$151:$CB$151,0)),0)+IFERROR(INDEX('Hoja de Trabajo para listado'!$DE$153:$DG$274,MATCH($A482,'Hoja de Trabajo para listado'!$DE$153:$DE$1048576,0),MATCH((CUADRO!N$5&amp;$E482),'Hoja de Trabajo para listado'!$DE$151:$DG$151,0)),0)+IFERROR(INDEX('Hoja de Trabajo para listado'!$CD$155:$DC$1048576,MATCH($A482,'Hoja de Trabajo para listado'!$CD$155:$CD$1048576,0),MATCH((CUADRO!N$5&amp;$E482),'Hoja de Trabajo para listado'!$CD$151:$DC$151,0)),0)</f>
        <v>0</v>
      </c>
      <c r="O482" s="243">
        <f ca="1">+IFERROR(INDEX('Hoja de Trabajo para listado'!$A$155:$Z$1048576,MATCH($A482,'Hoja de Trabajo para listado'!$A$155:$A$1048576,0),MATCH((CUADRO!O$5&amp;$E482),'Hoja de Trabajo para listado'!$A$151:$Z$151,0)),0)+IFERROR(INDEX('Hoja de Trabajo para listado'!$AB$155:$BA$1048576,MATCH($A482,'Hoja de Trabajo para listado'!$AB$155:$AB$1048576,0),MATCH((CUADRO!O$5&amp;$E482),'Hoja de Trabajo para listado'!$AB$151:$BA$151,0)),0)+IFERROR(INDEX('Hoja de Trabajo para listado'!$BC$155:$CB$1048576,MATCH($A482,'Hoja de Trabajo para listado'!$BC$155:$BC$1048576,0),MATCH((CUADRO!O$5&amp;$E482),'Hoja de Trabajo para listado'!$BC$151:$CB$151,0)),0)+IFERROR(INDEX('Hoja de Trabajo para listado'!$DE$153:$DG$274,MATCH($A482,'Hoja de Trabajo para listado'!$DE$153:$DE$1048576,0),MATCH((CUADRO!O$5&amp;$E482),'Hoja de Trabajo para listado'!$DE$151:$DG$151,0)),0)+IFERROR(INDEX('Hoja de Trabajo para listado'!$CD$155:$DC$1048576,MATCH($A482,'Hoja de Trabajo para listado'!$CD$155:$CD$1048576,0),MATCH((CUADRO!O$5&amp;$E482),'Hoja de Trabajo para listado'!$CD$151:$DC$151,0)),0)</f>
        <v>0</v>
      </c>
      <c r="P482" s="243">
        <f ca="1">+IFERROR(INDEX('Hoja de Trabajo para listado'!$A$155:$Z$1048576,MATCH($A482,'Hoja de Trabajo para listado'!$A$155:$A$1048576,0),MATCH((CUADRO!P$5&amp;$E482),'Hoja de Trabajo para listado'!$A$151:$Z$151,0)),0)+IFERROR(INDEX('Hoja de Trabajo para listado'!$AB$155:$BA$1048576,MATCH($A482,'Hoja de Trabajo para listado'!$AB$155:$AB$1048576,0),MATCH((CUADRO!P$5&amp;$E482),'Hoja de Trabajo para listado'!$AB$151:$BA$151,0)),0)+IFERROR(INDEX('Hoja de Trabajo para listado'!$BC$155:$CB$1048576,MATCH($A482,'Hoja de Trabajo para listado'!$BC$155:$BC$1048576,0),MATCH((CUADRO!P$5&amp;$E482),'Hoja de Trabajo para listado'!$BC$151:$CB$151,0)),0)+IFERROR(INDEX('Hoja de Trabajo para listado'!$DE$153:$DG$274,MATCH($A482,'Hoja de Trabajo para listado'!$DE$153:$DE$1048576,0),MATCH((CUADRO!P$5&amp;$E482),'Hoja de Trabajo para listado'!$DE$151:$DG$151,0)),0)+IFERROR(INDEX('Hoja de Trabajo para listado'!$CD$155:$DC$1048576,MATCH($A482,'Hoja de Trabajo para listado'!$CD$155:$CD$1048576,0),MATCH((CUADRO!P$5&amp;$E482),'Hoja de Trabajo para listado'!$CD$151:$DC$151,0)),0)</f>
        <v>0</v>
      </c>
      <c r="Q482" s="243">
        <f ca="1">+IFERROR(INDEX('Hoja de Trabajo para listado'!$A$155:$Z$1048576,MATCH($A482,'Hoja de Trabajo para listado'!$A$155:$A$1048576,0),MATCH((CUADRO!Q$5&amp;$E482),'Hoja de Trabajo para listado'!$A$151:$Z$151,0)),0)+IFERROR(INDEX('Hoja de Trabajo para listado'!$AB$155:$BA$1048576,MATCH($A482,'Hoja de Trabajo para listado'!$AB$155:$AB$1048576,0),MATCH((CUADRO!Q$5&amp;$E482),'Hoja de Trabajo para listado'!$AB$151:$BA$151,0)),0)+IFERROR(INDEX('Hoja de Trabajo para listado'!$BC$155:$CB$1048576,MATCH($A482,'Hoja de Trabajo para listado'!$BC$155:$BC$1048576,0),MATCH((CUADRO!Q$5&amp;$E482),'Hoja de Trabajo para listado'!$BC$151:$CB$151,0)),0)+IFERROR(INDEX('Hoja de Trabajo para listado'!$DE$153:$DG$274,MATCH($A482,'Hoja de Trabajo para listado'!$DE$153:$DE$1048576,0),MATCH((CUADRO!Q$5&amp;$E482),'Hoja de Trabajo para listado'!$DE$151:$DG$151,0)),0)+IFERROR(INDEX('Hoja de Trabajo para listado'!$CD$155:$DC$1048576,MATCH($A482,'Hoja de Trabajo para listado'!$CD$155:$CD$1048576,0),MATCH((CUADRO!Q$5&amp;$E482),'Hoja de Trabajo para listado'!$CD$151:$DC$151,0)),0)</f>
        <v>0</v>
      </c>
      <c r="R482" s="243">
        <f t="shared" ca="1" si="17"/>
        <v>0</v>
      </c>
      <c r="S482" s="249"/>
      <c r="T482" s="243">
        <f ca="1">+T483</f>
        <v>0</v>
      </c>
      <c r="U482" s="242">
        <f t="shared" si="18"/>
        <v>1</v>
      </c>
      <c r="V482" s="333" t="str">
        <f>+VLOOKUP(A482,bd_lista!$A$3:$E$590,5,FALSE)</f>
        <v>Gobiernos Autonomos Municipales</v>
      </c>
      <c r="W482" s="383" t="str">
        <f>+V482</f>
        <v>Gobiernos Autonomos Municipales</v>
      </c>
      <c r="X482" s="242">
        <f>+VLOOKUP(A482,[3]Sheet1!$A$13:$D$744,4,FALSE)</f>
        <v>0</v>
      </c>
      <c r="Y482" s="242" t="e">
        <f>+VLOOKUP(X482,bd_lista!$A$3:$C$590,3,FALSE)</f>
        <v>#N/A</v>
      </c>
      <c r="Z482" s="294">
        <f>+X482</f>
        <v>0</v>
      </c>
      <c r="AA482" s="295" t="e">
        <f>+Y482</f>
        <v>#N/A</v>
      </c>
    </row>
    <row r="483" spans="1:27" customFormat="1" ht="15" hidden="1" customHeight="1">
      <c r="A483" s="32">
        <v>1123</v>
      </c>
      <c r="B483" s="389"/>
      <c r="C483" s="247" t="str">
        <f>+VLOOKUP(A483,bd_lista!$A$3:$C$590,3,FALSE)</f>
        <v>Gobierno Autónomo Municipal de Camataqui (Villa Abecia)</v>
      </c>
      <c r="D483" s="386"/>
      <c r="E483" s="244" t="s">
        <v>1305</v>
      </c>
      <c r="F483" s="243">
        <f ca="1">+IFERROR(INDEX('Hoja de Trabajo para listado'!$A$155:$Z$1048576,MATCH($A483,'Hoja de Trabajo para listado'!$A$155:$A$1048576,0),MATCH((CUADRO!F$5&amp;$E483),'Hoja de Trabajo para listado'!$A$151:$Z$151,0)),0)+IFERROR(INDEX('Hoja de Trabajo para listado'!$AB$155:$BA$1048576,MATCH($A483,'Hoja de Trabajo para listado'!$AB$155:$AB$1048576,0),MATCH((CUADRO!F$5&amp;$E483),'Hoja de Trabajo para listado'!$AB$151:$BA$151,0)),0)+IFERROR(INDEX('Hoja de Trabajo para listado'!$BC$155:$CB$1048576,MATCH($A483,'Hoja de Trabajo para listado'!$BC$155:$BC$1048576,0),MATCH((CUADRO!F$5&amp;$E483),'Hoja de Trabajo para listado'!$BC$151:$CB$151,0)),0)+IFERROR(INDEX('Hoja de Trabajo para listado'!$DE$153:$DG$274,MATCH($A483,'Hoja de Trabajo para listado'!$DE$153:$DE$1048576,0),MATCH((CUADRO!F$5&amp;$E483),'Hoja de Trabajo para listado'!$DE$151:$DG$151,0)),0)+IFERROR(INDEX('Hoja de Trabajo para listado'!$CD$155:$DC$1048576,MATCH($A483,'Hoja de Trabajo para listado'!$CD$155:$CD$1048576,0),MATCH((CUADRO!F$5&amp;$E483),'Hoja de Trabajo para listado'!$CD$151:$DC$151,0)),0)</f>
        <v>0</v>
      </c>
      <c r="G483" s="243">
        <f ca="1">+IFERROR(INDEX('Hoja de Trabajo para listado'!$A$155:$Z$1048576,MATCH($A483,'Hoja de Trabajo para listado'!$A$155:$A$1048576,0),MATCH((CUADRO!G$5&amp;$E483),'Hoja de Trabajo para listado'!$A$151:$Z$151,0)),0)+IFERROR(INDEX('Hoja de Trabajo para listado'!$AB$155:$BA$1048576,MATCH($A483,'Hoja de Trabajo para listado'!$AB$155:$AB$1048576,0),MATCH((CUADRO!G$5&amp;$E483),'Hoja de Trabajo para listado'!$AB$151:$BA$151,0)),0)+IFERROR(INDEX('Hoja de Trabajo para listado'!$BC$155:$CB$1048576,MATCH($A483,'Hoja de Trabajo para listado'!$BC$155:$BC$1048576,0),MATCH((CUADRO!G$5&amp;$E483),'Hoja de Trabajo para listado'!$BC$151:$CB$151,0)),0)+IFERROR(INDEX('Hoja de Trabajo para listado'!$DE$153:$DG$274,MATCH($A483,'Hoja de Trabajo para listado'!$DE$153:$DE$1048576,0),MATCH((CUADRO!G$5&amp;$E483),'Hoja de Trabajo para listado'!$DE$151:$DG$151,0)),0)+IFERROR(INDEX('Hoja de Trabajo para listado'!$CD$155:$DC$1048576,MATCH($A483,'Hoja de Trabajo para listado'!$CD$155:$CD$1048576,0),MATCH((CUADRO!G$5&amp;$E483),'Hoja de Trabajo para listado'!$CD$151:$DC$151,0)),0)</f>
        <v>0</v>
      </c>
      <c r="H483" s="243">
        <f ca="1">+IFERROR(INDEX('Hoja de Trabajo para listado'!$A$155:$Z$1048576,MATCH($A483,'Hoja de Trabajo para listado'!$A$155:$A$1048576,0),MATCH((CUADRO!H$5&amp;$E483),'Hoja de Trabajo para listado'!$A$151:$Z$151,0)),0)+IFERROR(INDEX('Hoja de Trabajo para listado'!$AB$155:$BA$1048576,MATCH($A483,'Hoja de Trabajo para listado'!$AB$155:$AB$1048576,0),MATCH((CUADRO!H$5&amp;$E483),'Hoja de Trabajo para listado'!$AB$151:$BA$151,0)),0)+IFERROR(INDEX('Hoja de Trabajo para listado'!$BC$155:$CB$1048576,MATCH($A483,'Hoja de Trabajo para listado'!$BC$155:$BC$1048576,0),MATCH((CUADRO!H$5&amp;$E483),'Hoja de Trabajo para listado'!$BC$151:$CB$151,0)),0)+IFERROR(INDEX('Hoja de Trabajo para listado'!$DE$153:$DG$274,MATCH($A483,'Hoja de Trabajo para listado'!$DE$153:$DE$1048576,0),MATCH((CUADRO!H$5&amp;$E483),'Hoja de Trabajo para listado'!$DE$151:$DG$151,0)),0)+IFERROR(INDEX('Hoja de Trabajo para listado'!$CD$155:$DC$1048576,MATCH($A483,'Hoja de Trabajo para listado'!$CD$155:$CD$1048576,0),MATCH((CUADRO!H$5&amp;$E483),'Hoja de Trabajo para listado'!$CD$151:$DC$151,0)),0)</f>
        <v>0</v>
      </c>
      <c r="I483" s="243">
        <f ca="1">+IFERROR(INDEX('Hoja de Trabajo para listado'!$A$155:$Z$1048576,MATCH($A483,'Hoja de Trabajo para listado'!$A$155:$A$1048576,0),MATCH((CUADRO!I$5&amp;$E483),'Hoja de Trabajo para listado'!$A$151:$Z$151,0)),0)+IFERROR(INDEX('Hoja de Trabajo para listado'!$AB$155:$BA$1048576,MATCH($A483,'Hoja de Trabajo para listado'!$AB$155:$AB$1048576,0),MATCH((CUADRO!I$5&amp;$E483),'Hoja de Trabajo para listado'!$AB$151:$BA$151,0)),0)+IFERROR(INDEX('Hoja de Trabajo para listado'!$BC$155:$CB$1048576,MATCH($A483,'Hoja de Trabajo para listado'!$BC$155:$BC$1048576,0),MATCH((CUADRO!I$5&amp;$E483),'Hoja de Trabajo para listado'!$BC$151:$CB$151,0)),0)+IFERROR(INDEX('Hoja de Trabajo para listado'!$DE$153:$DG$274,MATCH($A483,'Hoja de Trabajo para listado'!$DE$153:$DE$1048576,0),MATCH((CUADRO!I$5&amp;$E483),'Hoja de Trabajo para listado'!$DE$151:$DG$151,0)),0)+IFERROR(INDEX('Hoja de Trabajo para listado'!$CD$155:$DC$1048576,MATCH($A483,'Hoja de Trabajo para listado'!$CD$155:$CD$1048576,0),MATCH((CUADRO!I$5&amp;$E483),'Hoja de Trabajo para listado'!$CD$151:$DC$151,0)),0)</f>
        <v>0</v>
      </c>
      <c r="J483" s="243">
        <f ca="1">+IFERROR(INDEX('Hoja de Trabajo para listado'!$A$155:$Z$1048576,MATCH($A483,'Hoja de Trabajo para listado'!$A$155:$A$1048576,0),MATCH((CUADRO!J$5&amp;$E483),'Hoja de Trabajo para listado'!$A$151:$Z$151,0)),0)+IFERROR(INDEX('Hoja de Trabajo para listado'!$AB$155:$BA$1048576,MATCH($A483,'Hoja de Trabajo para listado'!$AB$155:$AB$1048576,0),MATCH((CUADRO!J$5&amp;$E483),'Hoja de Trabajo para listado'!$AB$151:$BA$151,0)),0)+IFERROR(INDEX('Hoja de Trabajo para listado'!$BC$155:$CB$1048576,MATCH($A483,'Hoja de Trabajo para listado'!$BC$155:$BC$1048576,0),MATCH((CUADRO!J$5&amp;$E483),'Hoja de Trabajo para listado'!$BC$151:$CB$151,0)),0)+IFERROR(INDEX('Hoja de Trabajo para listado'!$DE$153:$DG$274,MATCH($A483,'Hoja de Trabajo para listado'!$DE$153:$DE$1048576,0),MATCH((CUADRO!J$5&amp;$E483),'Hoja de Trabajo para listado'!$DE$151:$DG$151,0)),0)+IFERROR(INDEX('Hoja de Trabajo para listado'!$CD$155:$DC$1048576,MATCH($A483,'Hoja de Trabajo para listado'!$CD$155:$CD$1048576,0),MATCH((CUADRO!J$5&amp;$E483),'Hoja de Trabajo para listado'!$CD$151:$DC$151,0)),0)</f>
        <v>0</v>
      </c>
      <c r="K483" s="243">
        <f ca="1">+IFERROR(INDEX('Hoja de Trabajo para listado'!$A$155:$Z$1048576,MATCH($A483,'Hoja de Trabajo para listado'!$A$155:$A$1048576,0),MATCH((CUADRO!K$5&amp;$E483),'Hoja de Trabajo para listado'!$A$151:$Z$151,0)),0)+IFERROR(INDEX('Hoja de Trabajo para listado'!$AB$155:$BA$1048576,MATCH($A483,'Hoja de Trabajo para listado'!$AB$155:$AB$1048576,0),MATCH((CUADRO!K$5&amp;$E483),'Hoja de Trabajo para listado'!$AB$151:$BA$151,0)),0)+IFERROR(INDEX('Hoja de Trabajo para listado'!$BC$155:$CB$1048576,MATCH($A483,'Hoja de Trabajo para listado'!$BC$155:$BC$1048576,0),MATCH((CUADRO!K$5&amp;$E483),'Hoja de Trabajo para listado'!$BC$151:$CB$151,0)),0)+IFERROR(INDEX('Hoja de Trabajo para listado'!$DE$153:$DG$274,MATCH($A483,'Hoja de Trabajo para listado'!$DE$153:$DE$1048576,0),MATCH((CUADRO!K$5&amp;$E483),'Hoja de Trabajo para listado'!$DE$151:$DG$151,0)),0)+IFERROR(INDEX('Hoja de Trabajo para listado'!$CD$155:$DC$1048576,MATCH($A483,'Hoja de Trabajo para listado'!$CD$155:$CD$1048576,0),MATCH((CUADRO!K$5&amp;$E483),'Hoja de Trabajo para listado'!$CD$151:$DC$151,0)),0)</f>
        <v>0</v>
      </c>
      <c r="L483" s="243">
        <f ca="1">+IFERROR(INDEX('Hoja de Trabajo para listado'!$A$155:$Z$1048576,MATCH($A483,'Hoja de Trabajo para listado'!$A$155:$A$1048576,0),MATCH((CUADRO!L$5&amp;$E483),'Hoja de Trabajo para listado'!$A$151:$Z$151,0)),0)+IFERROR(INDEX('Hoja de Trabajo para listado'!$AB$155:$BA$1048576,MATCH($A483,'Hoja de Trabajo para listado'!$AB$155:$AB$1048576,0),MATCH((CUADRO!L$5&amp;$E483),'Hoja de Trabajo para listado'!$AB$151:$BA$151,0)),0)+IFERROR(INDEX('Hoja de Trabajo para listado'!$BC$155:$CB$1048576,MATCH($A483,'Hoja de Trabajo para listado'!$BC$155:$BC$1048576,0),MATCH((CUADRO!L$5&amp;$E483),'Hoja de Trabajo para listado'!$BC$151:$CB$151,0)),0)+IFERROR(INDEX('Hoja de Trabajo para listado'!$DE$153:$DG$274,MATCH($A483,'Hoja de Trabajo para listado'!$DE$153:$DE$1048576,0),MATCH((CUADRO!L$5&amp;$E483),'Hoja de Trabajo para listado'!$DE$151:$DG$151,0)),0)+IFERROR(INDEX('Hoja de Trabajo para listado'!$CD$155:$DC$1048576,MATCH($A483,'Hoja de Trabajo para listado'!$CD$155:$CD$1048576,0),MATCH((CUADRO!L$5&amp;$E483),'Hoja de Trabajo para listado'!$CD$151:$DC$151,0)),0)</f>
        <v>0</v>
      </c>
      <c r="M483" s="243">
        <f ca="1">+IFERROR(INDEX('Hoja de Trabajo para listado'!$A$155:$Z$1048576,MATCH($A483,'Hoja de Trabajo para listado'!$A$155:$A$1048576,0),MATCH((CUADRO!M$5&amp;$E483),'Hoja de Trabajo para listado'!$A$151:$Z$151,0)),0)+IFERROR(INDEX('Hoja de Trabajo para listado'!$AB$155:$BA$1048576,MATCH($A483,'Hoja de Trabajo para listado'!$AB$155:$AB$1048576,0),MATCH((CUADRO!M$5&amp;$E483),'Hoja de Trabajo para listado'!$AB$151:$BA$151,0)),0)+IFERROR(INDEX('Hoja de Trabajo para listado'!$BC$155:$CB$1048576,MATCH($A483,'Hoja de Trabajo para listado'!$BC$155:$BC$1048576,0),MATCH((CUADRO!M$5&amp;$E483),'Hoja de Trabajo para listado'!$BC$151:$CB$151,0)),0)+IFERROR(INDEX('Hoja de Trabajo para listado'!$DE$153:$DG$274,MATCH($A483,'Hoja de Trabajo para listado'!$DE$153:$DE$1048576,0),MATCH((CUADRO!M$5&amp;$E483),'Hoja de Trabajo para listado'!$DE$151:$DG$151,0)),0)+IFERROR(INDEX('Hoja de Trabajo para listado'!$CD$155:$DC$1048576,MATCH($A483,'Hoja de Trabajo para listado'!$CD$155:$CD$1048576,0),MATCH((CUADRO!M$5&amp;$E483),'Hoja de Trabajo para listado'!$CD$151:$DC$151,0)),0)</f>
        <v>0</v>
      </c>
      <c r="N483" s="243">
        <f ca="1">+IFERROR(INDEX('Hoja de Trabajo para listado'!$A$155:$Z$1048576,MATCH($A483,'Hoja de Trabajo para listado'!$A$155:$A$1048576,0),MATCH((CUADRO!N$5&amp;$E483),'Hoja de Trabajo para listado'!$A$151:$Z$151,0)),0)+IFERROR(INDEX('Hoja de Trabajo para listado'!$AB$155:$BA$1048576,MATCH($A483,'Hoja de Trabajo para listado'!$AB$155:$AB$1048576,0),MATCH((CUADRO!N$5&amp;$E483),'Hoja de Trabajo para listado'!$AB$151:$BA$151,0)),0)+IFERROR(INDEX('Hoja de Trabajo para listado'!$BC$155:$CB$1048576,MATCH($A483,'Hoja de Trabajo para listado'!$BC$155:$BC$1048576,0),MATCH((CUADRO!N$5&amp;$E483),'Hoja de Trabajo para listado'!$BC$151:$CB$151,0)),0)+IFERROR(INDEX('Hoja de Trabajo para listado'!$DE$153:$DG$274,MATCH($A483,'Hoja de Trabajo para listado'!$DE$153:$DE$1048576,0),MATCH((CUADRO!N$5&amp;$E483),'Hoja de Trabajo para listado'!$DE$151:$DG$151,0)),0)+IFERROR(INDEX('Hoja de Trabajo para listado'!$CD$155:$DC$1048576,MATCH($A483,'Hoja de Trabajo para listado'!$CD$155:$CD$1048576,0),MATCH((CUADRO!N$5&amp;$E483),'Hoja de Trabajo para listado'!$CD$151:$DC$151,0)),0)</f>
        <v>0</v>
      </c>
      <c r="O483" s="243">
        <f ca="1">+IFERROR(INDEX('Hoja de Trabajo para listado'!$A$155:$Z$1048576,MATCH($A483,'Hoja de Trabajo para listado'!$A$155:$A$1048576,0),MATCH((CUADRO!O$5&amp;$E483),'Hoja de Trabajo para listado'!$A$151:$Z$151,0)),0)+IFERROR(INDEX('Hoja de Trabajo para listado'!$AB$155:$BA$1048576,MATCH($A483,'Hoja de Trabajo para listado'!$AB$155:$AB$1048576,0),MATCH((CUADRO!O$5&amp;$E483),'Hoja de Trabajo para listado'!$AB$151:$BA$151,0)),0)+IFERROR(INDEX('Hoja de Trabajo para listado'!$BC$155:$CB$1048576,MATCH($A483,'Hoja de Trabajo para listado'!$BC$155:$BC$1048576,0),MATCH((CUADRO!O$5&amp;$E483),'Hoja de Trabajo para listado'!$BC$151:$CB$151,0)),0)+IFERROR(INDEX('Hoja de Trabajo para listado'!$DE$153:$DG$274,MATCH($A483,'Hoja de Trabajo para listado'!$DE$153:$DE$1048576,0),MATCH((CUADRO!O$5&amp;$E483),'Hoja de Trabajo para listado'!$DE$151:$DG$151,0)),0)+IFERROR(INDEX('Hoja de Trabajo para listado'!$CD$155:$DC$1048576,MATCH($A483,'Hoja de Trabajo para listado'!$CD$155:$CD$1048576,0),MATCH((CUADRO!O$5&amp;$E483),'Hoja de Trabajo para listado'!$CD$151:$DC$151,0)),0)</f>
        <v>0</v>
      </c>
      <c r="P483" s="243">
        <f ca="1">+IFERROR(INDEX('Hoja de Trabajo para listado'!$A$155:$Z$1048576,MATCH($A483,'Hoja de Trabajo para listado'!$A$155:$A$1048576,0),MATCH((CUADRO!P$5&amp;$E483),'Hoja de Trabajo para listado'!$A$151:$Z$151,0)),0)+IFERROR(INDEX('Hoja de Trabajo para listado'!$AB$155:$BA$1048576,MATCH($A483,'Hoja de Trabajo para listado'!$AB$155:$AB$1048576,0),MATCH((CUADRO!P$5&amp;$E483),'Hoja de Trabajo para listado'!$AB$151:$BA$151,0)),0)+IFERROR(INDEX('Hoja de Trabajo para listado'!$BC$155:$CB$1048576,MATCH($A483,'Hoja de Trabajo para listado'!$BC$155:$BC$1048576,0),MATCH((CUADRO!P$5&amp;$E483),'Hoja de Trabajo para listado'!$BC$151:$CB$151,0)),0)+IFERROR(INDEX('Hoja de Trabajo para listado'!$DE$153:$DG$274,MATCH($A483,'Hoja de Trabajo para listado'!$DE$153:$DE$1048576,0),MATCH((CUADRO!P$5&amp;$E483),'Hoja de Trabajo para listado'!$DE$151:$DG$151,0)),0)+IFERROR(INDEX('Hoja de Trabajo para listado'!$CD$155:$DC$1048576,MATCH($A483,'Hoja de Trabajo para listado'!$CD$155:$CD$1048576,0),MATCH((CUADRO!P$5&amp;$E483),'Hoja de Trabajo para listado'!$CD$151:$DC$151,0)),0)</f>
        <v>0</v>
      </c>
      <c r="Q483" s="243">
        <f ca="1">+IFERROR(INDEX('Hoja de Trabajo para listado'!$A$155:$Z$1048576,MATCH($A483,'Hoja de Trabajo para listado'!$A$155:$A$1048576,0),MATCH((CUADRO!Q$5&amp;$E483),'Hoja de Trabajo para listado'!$A$151:$Z$151,0)),0)+IFERROR(INDEX('Hoja de Trabajo para listado'!$AB$155:$BA$1048576,MATCH($A483,'Hoja de Trabajo para listado'!$AB$155:$AB$1048576,0),MATCH((CUADRO!Q$5&amp;$E483),'Hoja de Trabajo para listado'!$AB$151:$BA$151,0)),0)+IFERROR(INDEX('Hoja de Trabajo para listado'!$BC$155:$CB$1048576,MATCH($A483,'Hoja de Trabajo para listado'!$BC$155:$BC$1048576,0),MATCH((CUADRO!Q$5&amp;$E483),'Hoja de Trabajo para listado'!$BC$151:$CB$151,0)),0)+IFERROR(INDEX('Hoja de Trabajo para listado'!$DE$153:$DG$274,MATCH($A483,'Hoja de Trabajo para listado'!$DE$153:$DE$1048576,0),MATCH((CUADRO!Q$5&amp;$E483),'Hoja de Trabajo para listado'!$DE$151:$DG$151,0)),0)+IFERROR(INDEX('Hoja de Trabajo para listado'!$CD$155:$DC$1048576,MATCH($A483,'Hoja de Trabajo para listado'!$CD$155:$CD$1048576,0),MATCH((CUADRO!Q$5&amp;$E483),'Hoja de Trabajo para listado'!$CD$151:$DC$151,0)),0)</f>
        <v>0</v>
      </c>
      <c r="R483" s="243">
        <f t="shared" ca="1" si="17"/>
        <v>0</v>
      </c>
      <c r="S483" s="249">
        <f ca="1">+R482+R483</f>
        <v>0</v>
      </c>
      <c r="T483" s="243">
        <f ca="1">+S483</f>
        <v>0</v>
      </c>
      <c r="U483" s="242">
        <f t="shared" si="18"/>
        <v>2</v>
      </c>
      <c r="V483" s="333" t="str">
        <f>+VLOOKUP(A483,bd_lista!$A$3:$E$590,5,FALSE)</f>
        <v>Gobiernos Autonomos Municipales</v>
      </c>
      <c r="W483" s="384"/>
      <c r="X483" s="242">
        <f>+VLOOKUP(A483,[3]Sheet1!$A$13:$D$744,4,FALSE)</f>
        <v>0</v>
      </c>
      <c r="Y483" s="242" t="e">
        <f>+VLOOKUP(X483,bd_lista!$A$3:$C$590,3,FALSE)</f>
        <v>#N/A</v>
      </c>
      <c r="Z483" s="292"/>
      <c r="AA483" s="293"/>
    </row>
    <row r="484" spans="1:27" customFormat="1" ht="15" hidden="1" customHeight="1">
      <c r="A484" s="32">
        <v>1124</v>
      </c>
      <c r="B484" s="388">
        <f>+A484</f>
        <v>1124</v>
      </c>
      <c r="C484" s="247" t="str">
        <f>+VLOOKUP(A484,bd_lista!$A$3:$C$590,3,FALSE)</f>
        <v>Gobierno Autónomo Municipal de Culpina</v>
      </c>
      <c r="D484" s="385" t="str">
        <f>+C484</f>
        <v>Gobierno Autónomo Municipal de Culpina</v>
      </c>
      <c r="E484" s="242" t="s">
        <v>1304</v>
      </c>
      <c r="F484" s="243">
        <f ca="1">+IFERROR(INDEX('Hoja de Trabajo para listado'!$A$155:$Z$1048576,MATCH($A484,'Hoja de Trabajo para listado'!$A$155:$A$1048576,0),MATCH((CUADRO!F$5&amp;$E484),'Hoja de Trabajo para listado'!$A$151:$Z$151,0)),0)+IFERROR(INDEX('Hoja de Trabajo para listado'!$AB$155:$BA$1048576,MATCH($A484,'Hoja de Trabajo para listado'!$AB$155:$AB$1048576,0),MATCH((CUADRO!F$5&amp;$E484),'Hoja de Trabajo para listado'!$AB$151:$BA$151,0)),0)+IFERROR(INDEX('Hoja de Trabajo para listado'!$BC$155:$CB$1048576,MATCH($A484,'Hoja de Trabajo para listado'!$BC$155:$BC$1048576,0),MATCH((CUADRO!F$5&amp;$E484),'Hoja de Trabajo para listado'!$BC$151:$CB$151,0)),0)+IFERROR(INDEX('Hoja de Trabajo para listado'!$DE$153:$DG$274,MATCH($A484,'Hoja de Trabajo para listado'!$DE$153:$DE$1048576,0),MATCH((CUADRO!F$5&amp;$E484),'Hoja de Trabajo para listado'!$DE$151:$DG$151,0)),0)+IFERROR(INDEX('Hoja de Trabajo para listado'!$CD$155:$DC$1048576,MATCH($A484,'Hoja de Trabajo para listado'!$CD$155:$CD$1048576,0),MATCH((CUADRO!F$5&amp;$E484),'Hoja de Trabajo para listado'!$CD$151:$DC$151,0)),0)</f>
        <v>0</v>
      </c>
      <c r="G484" s="243">
        <f ca="1">+IFERROR(INDEX('Hoja de Trabajo para listado'!$A$155:$Z$1048576,MATCH($A484,'Hoja de Trabajo para listado'!$A$155:$A$1048576,0),MATCH((CUADRO!G$5&amp;$E484),'Hoja de Trabajo para listado'!$A$151:$Z$151,0)),0)+IFERROR(INDEX('Hoja de Trabajo para listado'!$AB$155:$BA$1048576,MATCH($A484,'Hoja de Trabajo para listado'!$AB$155:$AB$1048576,0),MATCH((CUADRO!G$5&amp;$E484),'Hoja de Trabajo para listado'!$AB$151:$BA$151,0)),0)+IFERROR(INDEX('Hoja de Trabajo para listado'!$BC$155:$CB$1048576,MATCH($A484,'Hoja de Trabajo para listado'!$BC$155:$BC$1048576,0),MATCH((CUADRO!G$5&amp;$E484),'Hoja de Trabajo para listado'!$BC$151:$CB$151,0)),0)+IFERROR(INDEX('Hoja de Trabajo para listado'!$DE$153:$DG$274,MATCH($A484,'Hoja de Trabajo para listado'!$DE$153:$DE$1048576,0),MATCH((CUADRO!G$5&amp;$E484),'Hoja de Trabajo para listado'!$DE$151:$DG$151,0)),0)+IFERROR(INDEX('Hoja de Trabajo para listado'!$CD$155:$DC$1048576,MATCH($A484,'Hoja de Trabajo para listado'!$CD$155:$CD$1048576,0),MATCH((CUADRO!G$5&amp;$E484),'Hoja de Trabajo para listado'!$CD$151:$DC$151,0)),0)</f>
        <v>0</v>
      </c>
      <c r="H484" s="243">
        <f ca="1">+IFERROR(INDEX('Hoja de Trabajo para listado'!$A$155:$Z$1048576,MATCH($A484,'Hoja de Trabajo para listado'!$A$155:$A$1048576,0),MATCH((CUADRO!H$5&amp;$E484),'Hoja de Trabajo para listado'!$A$151:$Z$151,0)),0)+IFERROR(INDEX('Hoja de Trabajo para listado'!$AB$155:$BA$1048576,MATCH($A484,'Hoja de Trabajo para listado'!$AB$155:$AB$1048576,0),MATCH((CUADRO!H$5&amp;$E484),'Hoja de Trabajo para listado'!$AB$151:$BA$151,0)),0)+IFERROR(INDEX('Hoja de Trabajo para listado'!$BC$155:$CB$1048576,MATCH($A484,'Hoja de Trabajo para listado'!$BC$155:$BC$1048576,0),MATCH((CUADRO!H$5&amp;$E484),'Hoja de Trabajo para listado'!$BC$151:$CB$151,0)),0)+IFERROR(INDEX('Hoja de Trabajo para listado'!$DE$153:$DG$274,MATCH($A484,'Hoja de Trabajo para listado'!$DE$153:$DE$1048576,0),MATCH((CUADRO!H$5&amp;$E484),'Hoja de Trabajo para listado'!$DE$151:$DG$151,0)),0)+IFERROR(INDEX('Hoja de Trabajo para listado'!$CD$155:$DC$1048576,MATCH($A484,'Hoja de Trabajo para listado'!$CD$155:$CD$1048576,0),MATCH((CUADRO!H$5&amp;$E484),'Hoja de Trabajo para listado'!$CD$151:$DC$151,0)),0)</f>
        <v>0</v>
      </c>
      <c r="I484" s="243">
        <f ca="1">+IFERROR(INDEX('Hoja de Trabajo para listado'!$A$155:$Z$1048576,MATCH($A484,'Hoja de Trabajo para listado'!$A$155:$A$1048576,0),MATCH((CUADRO!I$5&amp;$E484),'Hoja de Trabajo para listado'!$A$151:$Z$151,0)),0)+IFERROR(INDEX('Hoja de Trabajo para listado'!$AB$155:$BA$1048576,MATCH($A484,'Hoja de Trabajo para listado'!$AB$155:$AB$1048576,0),MATCH((CUADRO!I$5&amp;$E484),'Hoja de Trabajo para listado'!$AB$151:$BA$151,0)),0)+IFERROR(INDEX('Hoja de Trabajo para listado'!$BC$155:$CB$1048576,MATCH($A484,'Hoja de Trabajo para listado'!$BC$155:$BC$1048576,0),MATCH((CUADRO!I$5&amp;$E484),'Hoja de Trabajo para listado'!$BC$151:$CB$151,0)),0)+IFERROR(INDEX('Hoja de Trabajo para listado'!$DE$153:$DG$274,MATCH($A484,'Hoja de Trabajo para listado'!$DE$153:$DE$1048576,0),MATCH((CUADRO!I$5&amp;$E484),'Hoja de Trabajo para listado'!$DE$151:$DG$151,0)),0)+IFERROR(INDEX('Hoja de Trabajo para listado'!$CD$155:$DC$1048576,MATCH($A484,'Hoja de Trabajo para listado'!$CD$155:$CD$1048576,0),MATCH((CUADRO!I$5&amp;$E484),'Hoja de Trabajo para listado'!$CD$151:$DC$151,0)),0)</f>
        <v>0</v>
      </c>
      <c r="J484" s="243">
        <f ca="1">+IFERROR(INDEX('Hoja de Trabajo para listado'!$A$155:$Z$1048576,MATCH($A484,'Hoja de Trabajo para listado'!$A$155:$A$1048576,0),MATCH((CUADRO!J$5&amp;$E484),'Hoja de Trabajo para listado'!$A$151:$Z$151,0)),0)+IFERROR(INDEX('Hoja de Trabajo para listado'!$AB$155:$BA$1048576,MATCH($A484,'Hoja de Trabajo para listado'!$AB$155:$AB$1048576,0),MATCH((CUADRO!J$5&amp;$E484),'Hoja de Trabajo para listado'!$AB$151:$BA$151,0)),0)+IFERROR(INDEX('Hoja de Trabajo para listado'!$BC$155:$CB$1048576,MATCH($A484,'Hoja de Trabajo para listado'!$BC$155:$BC$1048576,0),MATCH((CUADRO!J$5&amp;$E484),'Hoja de Trabajo para listado'!$BC$151:$CB$151,0)),0)+IFERROR(INDEX('Hoja de Trabajo para listado'!$DE$153:$DG$274,MATCH($A484,'Hoja de Trabajo para listado'!$DE$153:$DE$1048576,0),MATCH((CUADRO!J$5&amp;$E484),'Hoja de Trabajo para listado'!$DE$151:$DG$151,0)),0)+IFERROR(INDEX('Hoja de Trabajo para listado'!$CD$155:$DC$1048576,MATCH($A484,'Hoja de Trabajo para listado'!$CD$155:$CD$1048576,0),MATCH((CUADRO!J$5&amp;$E484),'Hoja de Trabajo para listado'!$CD$151:$DC$151,0)),0)</f>
        <v>0</v>
      </c>
      <c r="K484" s="243">
        <f ca="1">+IFERROR(INDEX('Hoja de Trabajo para listado'!$A$155:$Z$1048576,MATCH($A484,'Hoja de Trabajo para listado'!$A$155:$A$1048576,0),MATCH((CUADRO!K$5&amp;$E484),'Hoja de Trabajo para listado'!$A$151:$Z$151,0)),0)+IFERROR(INDEX('Hoja de Trabajo para listado'!$AB$155:$BA$1048576,MATCH($A484,'Hoja de Trabajo para listado'!$AB$155:$AB$1048576,0),MATCH((CUADRO!K$5&amp;$E484),'Hoja de Trabajo para listado'!$AB$151:$BA$151,0)),0)+IFERROR(INDEX('Hoja de Trabajo para listado'!$BC$155:$CB$1048576,MATCH($A484,'Hoja de Trabajo para listado'!$BC$155:$BC$1048576,0),MATCH((CUADRO!K$5&amp;$E484),'Hoja de Trabajo para listado'!$BC$151:$CB$151,0)),0)+IFERROR(INDEX('Hoja de Trabajo para listado'!$DE$153:$DG$274,MATCH($A484,'Hoja de Trabajo para listado'!$DE$153:$DE$1048576,0),MATCH((CUADRO!K$5&amp;$E484),'Hoja de Trabajo para listado'!$DE$151:$DG$151,0)),0)+IFERROR(INDEX('Hoja de Trabajo para listado'!$CD$155:$DC$1048576,MATCH($A484,'Hoja de Trabajo para listado'!$CD$155:$CD$1048576,0),MATCH((CUADRO!K$5&amp;$E484),'Hoja de Trabajo para listado'!$CD$151:$DC$151,0)),0)</f>
        <v>0</v>
      </c>
      <c r="L484" s="243">
        <f ca="1">+IFERROR(INDEX('Hoja de Trabajo para listado'!$A$155:$Z$1048576,MATCH($A484,'Hoja de Trabajo para listado'!$A$155:$A$1048576,0),MATCH((CUADRO!L$5&amp;$E484),'Hoja de Trabajo para listado'!$A$151:$Z$151,0)),0)+IFERROR(INDEX('Hoja de Trabajo para listado'!$AB$155:$BA$1048576,MATCH($A484,'Hoja de Trabajo para listado'!$AB$155:$AB$1048576,0),MATCH((CUADRO!L$5&amp;$E484),'Hoja de Trabajo para listado'!$AB$151:$BA$151,0)),0)+IFERROR(INDEX('Hoja de Trabajo para listado'!$BC$155:$CB$1048576,MATCH($A484,'Hoja de Trabajo para listado'!$BC$155:$BC$1048576,0),MATCH((CUADRO!L$5&amp;$E484),'Hoja de Trabajo para listado'!$BC$151:$CB$151,0)),0)+IFERROR(INDEX('Hoja de Trabajo para listado'!$DE$153:$DG$274,MATCH($A484,'Hoja de Trabajo para listado'!$DE$153:$DE$1048576,0),MATCH((CUADRO!L$5&amp;$E484),'Hoja de Trabajo para listado'!$DE$151:$DG$151,0)),0)+IFERROR(INDEX('Hoja de Trabajo para listado'!$CD$155:$DC$1048576,MATCH($A484,'Hoja de Trabajo para listado'!$CD$155:$CD$1048576,0),MATCH((CUADRO!L$5&amp;$E484),'Hoja de Trabajo para listado'!$CD$151:$DC$151,0)),0)</f>
        <v>0</v>
      </c>
      <c r="M484" s="243">
        <f ca="1">+IFERROR(INDEX('Hoja de Trabajo para listado'!$A$155:$Z$1048576,MATCH($A484,'Hoja de Trabajo para listado'!$A$155:$A$1048576,0),MATCH((CUADRO!M$5&amp;$E484),'Hoja de Trabajo para listado'!$A$151:$Z$151,0)),0)+IFERROR(INDEX('Hoja de Trabajo para listado'!$AB$155:$BA$1048576,MATCH($A484,'Hoja de Trabajo para listado'!$AB$155:$AB$1048576,0),MATCH((CUADRO!M$5&amp;$E484),'Hoja de Trabajo para listado'!$AB$151:$BA$151,0)),0)+IFERROR(INDEX('Hoja de Trabajo para listado'!$BC$155:$CB$1048576,MATCH($A484,'Hoja de Trabajo para listado'!$BC$155:$BC$1048576,0),MATCH((CUADRO!M$5&amp;$E484),'Hoja de Trabajo para listado'!$BC$151:$CB$151,0)),0)+IFERROR(INDEX('Hoja de Trabajo para listado'!$DE$153:$DG$274,MATCH($A484,'Hoja de Trabajo para listado'!$DE$153:$DE$1048576,0),MATCH((CUADRO!M$5&amp;$E484),'Hoja de Trabajo para listado'!$DE$151:$DG$151,0)),0)+IFERROR(INDEX('Hoja de Trabajo para listado'!$CD$155:$DC$1048576,MATCH($A484,'Hoja de Trabajo para listado'!$CD$155:$CD$1048576,0),MATCH((CUADRO!M$5&amp;$E484),'Hoja de Trabajo para listado'!$CD$151:$DC$151,0)),0)</f>
        <v>0</v>
      </c>
      <c r="N484" s="243">
        <f ca="1">+IFERROR(INDEX('Hoja de Trabajo para listado'!$A$155:$Z$1048576,MATCH($A484,'Hoja de Trabajo para listado'!$A$155:$A$1048576,0),MATCH((CUADRO!N$5&amp;$E484),'Hoja de Trabajo para listado'!$A$151:$Z$151,0)),0)+IFERROR(INDEX('Hoja de Trabajo para listado'!$AB$155:$BA$1048576,MATCH($A484,'Hoja de Trabajo para listado'!$AB$155:$AB$1048576,0),MATCH((CUADRO!N$5&amp;$E484),'Hoja de Trabajo para listado'!$AB$151:$BA$151,0)),0)+IFERROR(INDEX('Hoja de Trabajo para listado'!$BC$155:$CB$1048576,MATCH($A484,'Hoja de Trabajo para listado'!$BC$155:$BC$1048576,0),MATCH((CUADRO!N$5&amp;$E484),'Hoja de Trabajo para listado'!$BC$151:$CB$151,0)),0)+IFERROR(INDEX('Hoja de Trabajo para listado'!$DE$153:$DG$274,MATCH($A484,'Hoja de Trabajo para listado'!$DE$153:$DE$1048576,0),MATCH((CUADRO!N$5&amp;$E484),'Hoja de Trabajo para listado'!$DE$151:$DG$151,0)),0)+IFERROR(INDEX('Hoja de Trabajo para listado'!$CD$155:$DC$1048576,MATCH($A484,'Hoja de Trabajo para listado'!$CD$155:$CD$1048576,0),MATCH((CUADRO!N$5&amp;$E484),'Hoja de Trabajo para listado'!$CD$151:$DC$151,0)),0)</f>
        <v>0</v>
      </c>
      <c r="O484" s="243">
        <f ca="1">+IFERROR(INDEX('Hoja de Trabajo para listado'!$A$155:$Z$1048576,MATCH($A484,'Hoja de Trabajo para listado'!$A$155:$A$1048576,0),MATCH((CUADRO!O$5&amp;$E484),'Hoja de Trabajo para listado'!$A$151:$Z$151,0)),0)+IFERROR(INDEX('Hoja de Trabajo para listado'!$AB$155:$BA$1048576,MATCH($A484,'Hoja de Trabajo para listado'!$AB$155:$AB$1048576,0),MATCH((CUADRO!O$5&amp;$E484),'Hoja de Trabajo para listado'!$AB$151:$BA$151,0)),0)+IFERROR(INDEX('Hoja de Trabajo para listado'!$BC$155:$CB$1048576,MATCH($A484,'Hoja de Trabajo para listado'!$BC$155:$BC$1048576,0),MATCH((CUADRO!O$5&amp;$E484),'Hoja de Trabajo para listado'!$BC$151:$CB$151,0)),0)+IFERROR(INDEX('Hoja de Trabajo para listado'!$DE$153:$DG$274,MATCH($A484,'Hoja de Trabajo para listado'!$DE$153:$DE$1048576,0),MATCH((CUADRO!O$5&amp;$E484),'Hoja de Trabajo para listado'!$DE$151:$DG$151,0)),0)+IFERROR(INDEX('Hoja de Trabajo para listado'!$CD$155:$DC$1048576,MATCH($A484,'Hoja de Trabajo para listado'!$CD$155:$CD$1048576,0),MATCH((CUADRO!O$5&amp;$E484),'Hoja de Trabajo para listado'!$CD$151:$DC$151,0)),0)</f>
        <v>0</v>
      </c>
      <c r="P484" s="243">
        <f ca="1">+IFERROR(INDEX('Hoja de Trabajo para listado'!$A$155:$Z$1048576,MATCH($A484,'Hoja de Trabajo para listado'!$A$155:$A$1048576,0),MATCH((CUADRO!P$5&amp;$E484),'Hoja de Trabajo para listado'!$A$151:$Z$151,0)),0)+IFERROR(INDEX('Hoja de Trabajo para listado'!$AB$155:$BA$1048576,MATCH($A484,'Hoja de Trabajo para listado'!$AB$155:$AB$1048576,0),MATCH((CUADRO!P$5&amp;$E484),'Hoja de Trabajo para listado'!$AB$151:$BA$151,0)),0)+IFERROR(INDEX('Hoja de Trabajo para listado'!$BC$155:$CB$1048576,MATCH($A484,'Hoja de Trabajo para listado'!$BC$155:$BC$1048576,0),MATCH((CUADRO!P$5&amp;$E484),'Hoja de Trabajo para listado'!$BC$151:$CB$151,0)),0)+IFERROR(INDEX('Hoja de Trabajo para listado'!$DE$153:$DG$274,MATCH($A484,'Hoja de Trabajo para listado'!$DE$153:$DE$1048576,0),MATCH((CUADRO!P$5&amp;$E484),'Hoja de Trabajo para listado'!$DE$151:$DG$151,0)),0)+IFERROR(INDEX('Hoja de Trabajo para listado'!$CD$155:$DC$1048576,MATCH($A484,'Hoja de Trabajo para listado'!$CD$155:$CD$1048576,0),MATCH((CUADRO!P$5&amp;$E484),'Hoja de Trabajo para listado'!$CD$151:$DC$151,0)),0)</f>
        <v>0</v>
      </c>
      <c r="Q484" s="243">
        <f ca="1">+IFERROR(INDEX('Hoja de Trabajo para listado'!$A$155:$Z$1048576,MATCH($A484,'Hoja de Trabajo para listado'!$A$155:$A$1048576,0),MATCH((CUADRO!Q$5&amp;$E484),'Hoja de Trabajo para listado'!$A$151:$Z$151,0)),0)+IFERROR(INDEX('Hoja de Trabajo para listado'!$AB$155:$BA$1048576,MATCH($A484,'Hoja de Trabajo para listado'!$AB$155:$AB$1048576,0),MATCH((CUADRO!Q$5&amp;$E484),'Hoja de Trabajo para listado'!$AB$151:$BA$151,0)),0)+IFERROR(INDEX('Hoja de Trabajo para listado'!$BC$155:$CB$1048576,MATCH($A484,'Hoja de Trabajo para listado'!$BC$155:$BC$1048576,0),MATCH((CUADRO!Q$5&amp;$E484),'Hoja de Trabajo para listado'!$BC$151:$CB$151,0)),0)+IFERROR(INDEX('Hoja de Trabajo para listado'!$DE$153:$DG$274,MATCH($A484,'Hoja de Trabajo para listado'!$DE$153:$DE$1048576,0),MATCH((CUADRO!Q$5&amp;$E484),'Hoja de Trabajo para listado'!$DE$151:$DG$151,0)),0)+IFERROR(INDEX('Hoja de Trabajo para listado'!$CD$155:$DC$1048576,MATCH($A484,'Hoja de Trabajo para listado'!$CD$155:$CD$1048576,0),MATCH((CUADRO!Q$5&amp;$E484),'Hoja de Trabajo para listado'!$CD$151:$DC$151,0)),0)</f>
        <v>0</v>
      </c>
      <c r="R484" s="243">
        <f t="shared" ca="1" si="17"/>
        <v>0</v>
      </c>
      <c r="S484" s="249"/>
      <c r="T484" s="243">
        <f ca="1">+T485</f>
        <v>0</v>
      </c>
      <c r="U484" s="242">
        <f t="shared" si="18"/>
        <v>1</v>
      </c>
      <c r="V484" s="333" t="str">
        <f>+VLOOKUP(A484,bd_lista!$A$3:$E$590,5,FALSE)</f>
        <v>Gobiernos Autonomos Municipales</v>
      </c>
      <c r="W484" s="383" t="str">
        <f>+V484</f>
        <v>Gobiernos Autonomos Municipales</v>
      </c>
      <c r="X484" s="242">
        <f>+VLOOKUP(A484,[3]Sheet1!$A$13:$D$744,4,FALSE)</f>
        <v>0</v>
      </c>
      <c r="Y484" s="242" t="e">
        <f>+VLOOKUP(X484,bd_lista!$A$3:$C$590,3,FALSE)</f>
        <v>#N/A</v>
      </c>
      <c r="Z484" s="294">
        <f>+X484</f>
        <v>0</v>
      </c>
      <c r="AA484" s="295" t="e">
        <f>+Y484</f>
        <v>#N/A</v>
      </c>
    </row>
    <row r="485" spans="1:27" customFormat="1" ht="15" hidden="1" customHeight="1">
      <c r="A485" s="32">
        <v>1124</v>
      </c>
      <c r="B485" s="389"/>
      <c r="C485" s="247" t="str">
        <f>+VLOOKUP(A485,bd_lista!$A$3:$C$590,3,FALSE)</f>
        <v>Gobierno Autónomo Municipal de Culpina</v>
      </c>
      <c r="D485" s="386"/>
      <c r="E485" s="244" t="s">
        <v>1305</v>
      </c>
      <c r="F485" s="243">
        <f ca="1">+IFERROR(INDEX('Hoja de Trabajo para listado'!$A$155:$Z$1048576,MATCH($A485,'Hoja de Trabajo para listado'!$A$155:$A$1048576,0),MATCH((CUADRO!F$5&amp;$E485),'Hoja de Trabajo para listado'!$A$151:$Z$151,0)),0)+IFERROR(INDEX('Hoja de Trabajo para listado'!$AB$155:$BA$1048576,MATCH($A485,'Hoja de Trabajo para listado'!$AB$155:$AB$1048576,0),MATCH((CUADRO!F$5&amp;$E485),'Hoja de Trabajo para listado'!$AB$151:$BA$151,0)),0)+IFERROR(INDEX('Hoja de Trabajo para listado'!$BC$155:$CB$1048576,MATCH($A485,'Hoja de Trabajo para listado'!$BC$155:$BC$1048576,0),MATCH((CUADRO!F$5&amp;$E485),'Hoja de Trabajo para listado'!$BC$151:$CB$151,0)),0)+IFERROR(INDEX('Hoja de Trabajo para listado'!$DE$153:$DG$274,MATCH($A485,'Hoja de Trabajo para listado'!$DE$153:$DE$1048576,0),MATCH((CUADRO!F$5&amp;$E485),'Hoja de Trabajo para listado'!$DE$151:$DG$151,0)),0)+IFERROR(INDEX('Hoja de Trabajo para listado'!$CD$155:$DC$1048576,MATCH($A485,'Hoja de Trabajo para listado'!$CD$155:$CD$1048576,0),MATCH((CUADRO!F$5&amp;$E485),'Hoja de Trabajo para listado'!$CD$151:$DC$151,0)),0)</f>
        <v>0</v>
      </c>
      <c r="G485" s="243">
        <f ca="1">+IFERROR(INDEX('Hoja de Trabajo para listado'!$A$155:$Z$1048576,MATCH($A485,'Hoja de Trabajo para listado'!$A$155:$A$1048576,0),MATCH((CUADRO!G$5&amp;$E485),'Hoja de Trabajo para listado'!$A$151:$Z$151,0)),0)+IFERROR(INDEX('Hoja de Trabajo para listado'!$AB$155:$BA$1048576,MATCH($A485,'Hoja de Trabajo para listado'!$AB$155:$AB$1048576,0),MATCH((CUADRO!G$5&amp;$E485),'Hoja de Trabajo para listado'!$AB$151:$BA$151,0)),0)+IFERROR(INDEX('Hoja de Trabajo para listado'!$BC$155:$CB$1048576,MATCH($A485,'Hoja de Trabajo para listado'!$BC$155:$BC$1048576,0),MATCH((CUADRO!G$5&amp;$E485),'Hoja de Trabajo para listado'!$BC$151:$CB$151,0)),0)+IFERROR(INDEX('Hoja de Trabajo para listado'!$DE$153:$DG$274,MATCH($A485,'Hoja de Trabajo para listado'!$DE$153:$DE$1048576,0),MATCH((CUADRO!G$5&amp;$E485),'Hoja de Trabajo para listado'!$DE$151:$DG$151,0)),0)+IFERROR(INDEX('Hoja de Trabajo para listado'!$CD$155:$DC$1048576,MATCH($A485,'Hoja de Trabajo para listado'!$CD$155:$CD$1048576,0),MATCH((CUADRO!G$5&amp;$E485),'Hoja de Trabajo para listado'!$CD$151:$DC$151,0)),0)</f>
        <v>0</v>
      </c>
      <c r="H485" s="243">
        <f ca="1">+IFERROR(INDEX('Hoja de Trabajo para listado'!$A$155:$Z$1048576,MATCH($A485,'Hoja de Trabajo para listado'!$A$155:$A$1048576,0),MATCH((CUADRO!H$5&amp;$E485),'Hoja de Trabajo para listado'!$A$151:$Z$151,0)),0)+IFERROR(INDEX('Hoja de Trabajo para listado'!$AB$155:$BA$1048576,MATCH($A485,'Hoja de Trabajo para listado'!$AB$155:$AB$1048576,0),MATCH((CUADRO!H$5&amp;$E485),'Hoja de Trabajo para listado'!$AB$151:$BA$151,0)),0)+IFERROR(INDEX('Hoja de Trabajo para listado'!$BC$155:$CB$1048576,MATCH($A485,'Hoja de Trabajo para listado'!$BC$155:$BC$1048576,0),MATCH((CUADRO!H$5&amp;$E485),'Hoja de Trabajo para listado'!$BC$151:$CB$151,0)),0)+IFERROR(INDEX('Hoja de Trabajo para listado'!$DE$153:$DG$274,MATCH($A485,'Hoja de Trabajo para listado'!$DE$153:$DE$1048576,0),MATCH((CUADRO!H$5&amp;$E485),'Hoja de Trabajo para listado'!$DE$151:$DG$151,0)),0)+IFERROR(INDEX('Hoja de Trabajo para listado'!$CD$155:$DC$1048576,MATCH($A485,'Hoja de Trabajo para listado'!$CD$155:$CD$1048576,0),MATCH((CUADRO!H$5&amp;$E485),'Hoja de Trabajo para listado'!$CD$151:$DC$151,0)),0)</f>
        <v>0</v>
      </c>
      <c r="I485" s="243">
        <f ca="1">+IFERROR(INDEX('Hoja de Trabajo para listado'!$A$155:$Z$1048576,MATCH($A485,'Hoja de Trabajo para listado'!$A$155:$A$1048576,0),MATCH((CUADRO!I$5&amp;$E485),'Hoja de Trabajo para listado'!$A$151:$Z$151,0)),0)+IFERROR(INDEX('Hoja de Trabajo para listado'!$AB$155:$BA$1048576,MATCH($A485,'Hoja de Trabajo para listado'!$AB$155:$AB$1048576,0),MATCH((CUADRO!I$5&amp;$E485),'Hoja de Trabajo para listado'!$AB$151:$BA$151,0)),0)+IFERROR(INDEX('Hoja de Trabajo para listado'!$BC$155:$CB$1048576,MATCH($A485,'Hoja de Trabajo para listado'!$BC$155:$BC$1048576,0),MATCH((CUADRO!I$5&amp;$E485),'Hoja de Trabajo para listado'!$BC$151:$CB$151,0)),0)+IFERROR(INDEX('Hoja de Trabajo para listado'!$DE$153:$DG$274,MATCH($A485,'Hoja de Trabajo para listado'!$DE$153:$DE$1048576,0),MATCH((CUADRO!I$5&amp;$E485),'Hoja de Trabajo para listado'!$DE$151:$DG$151,0)),0)+IFERROR(INDEX('Hoja de Trabajo para listado'!$CD$155:$DC$1048576,MATCH($A485,'Hoja de Trabajo para listado'!$CD$155:$CD$1048576,0),MATCH((CUADRO!I$5&amp;$E485),'Hoja de Trabajo para listado'!$CD$151:$DC$151,0)),0)</f>
        <v>0</v>
      </c>
      <c r="J485" s="243">
        <f ca="1">+IFERROR(INDEX('Hoja de Trabajo para listado'!$A$155:$Z$1048576,MATCH($A485,'Hoja de Trabajo para listado'!$A$155:$A$1048576,0),MATCH((CUADRO!J$5&amp;$E485),'Hoja de Trabajo para listado'!$A$151:$Z$151,0)),0)+IFERROR(INDEX('Hoja de Trabajo para listado'!$AB$155:$BA$1048576,MATCH($A485,'Hoja de Trabajo para listado'!$AB$155:$AB$1048576,0),MATCH((CUADRO!J$5&amp;$E485),'Hoja de Trabajo para listado'!$AB$151:$BA$151,0)),0)+IFERROR(INDEX('Hoja de Trabajo para listado'!$BC$155:$CB$1048576,MATCH($A485,'Hoja de Trabajo para listado'!$BC$155:$BC$1048576,0),MATCH((CUADRO!J$5&amp;$E485),'Hoja de Trabajo para listado'!$BC$151:$CB$151,0)),0)+IFERROR(INDEX('Hoja de Trabajo para listado'!$DE$153:$DG$274,MATCH($A485,'Hoja de Trabajo para listado'!$DE$153:$DE$1048576,0),MATCH((CUADRO!J$5&amp;$E485),'Hoja de Trabajo para listado'!$DE$151:$DG$151,0)),0)+IFERROR(INDEX('Hoja de Trabajo para listado'!$CD$155:$DC$1048576,MATCH($A485,'Hoja de Trabajo para listado'!$CD$155:$CD$1048576,0),MATCH((CUADRO!J$5&amp;$E485),'Hoja de Trabajo para listado'!$CD$151:$DC$151,0)),0)</f>
        <v>0</v>
      </c>
      <c r="K485" s="243">
        <f ca="1">+IFERROR(INDEX('Hoja de Trabajo para listado'!$A$155:$Z$1048576,MATCH($A485,'Hoja de Trabajo para listado'!$A$155:$A$1048576,0),MATCH((CUADRO!K$5&amp;$E485),'Hoja de Trabajo para listado'!$A$151:$Z$151,0)),0)+IFERROR(INDEX('Hoja de Trabajo para listado'!$AB$155:$BA$1048576,MATCH($A485,'Hoja de Trabajo para listado'!$AB$155:$AB$1048576,0),MATCH((CUADRO!K$5&amp;$E485),'Hoja de Trabajo para listado'!$AB$151:$BA$151,0)),0)+IFERROR(INDEX('Hoja de Trabajo para listado'!$BC$155:$CB$1048576,MATCH($A485,'Hoja de Trabajo para listado'!$BC$155:$BC$1048576,0),MATCH((CUADRO!K$5&amp;$E485),'Hoja de Trabajo para listado'!$BC$151:$CB$151,0)),0)+IFERROR(INDEX('Hoja de Trabajo para listado'!$DE$153:$DG$274,MATCH($A485,'Hoja de Trabajo para listado'!$DE$153:$DE$1048576,0),MATCH((CUADRO!K$5&amp;$E485),'Hoja de Trabajo para listado'!$DE$151:$DG$151,0)),0)+IFERROR(INDEX('Hoja de Trabajo para listado'!$CD$155:$DC$1048576,MATCH($A485,'Hoja de Trabajo para listado'!$CD$155:$CD$1048576,0),MATCH((CUADRO!K$5&amp;$E485),'Hoja de Trabajo para listado'!$CD$151:$DC$151,0)),0)</f>
        <v>0</v>
      </c>
      <c r="L485" s="243">
        <f ca="1">+IFERROR(INDEX('Hoja de Trabajo para listado'!$A$155:$Z$1048576,MATCH($A485,'Hoja de Trabajo para listado'!$A$155:$A$1048576,0),MATCH((CUADRO!L$5&amp;$E485),'Hoja de Trabajo para listado'!$A$151:$Z$151,0)),0)+IFERROR(INDEX('Hoja de Trabajo para listado'!$AB$155:$BA$1048576,MATCH($A485,'Hoja de Trabajo para listado'!$AB$155:$AB$1048576,0),MATCH((CUADRO!L$5&amp;$E485),'Hoja de Trabajo para listado'!$AB$151:$BA$151,0)),0)+IFERROR(INDEX('Hoja de Trabajo para listado'!$BC$155:$CB$1048576,MATCH($A485,'Hoja de Trabajo para listado'!$BC$155:$BC$1048576,0),MATCH((CUADRO!L$5&amp;$E485),'Hoja de Trabajo para listado'!$BC$151:$CB$151,0)),0)+IFERROR(INDEX('Hoja de Trabajo para listado'!$DE$153:$DG$274,MATCH($A485,'Hoja de Trabajo para listado'!$DE$153:$DE$1048576,0),MATCH((CUADRO!L$5&amp;$E485),'Hoja de Trabajo para listado'!$DE$151:$DG$151,0)),0)+IFERROR(INDEX('Hoja de Trabajo para listado'!$CD$155:$DC$1048576,MATCH($A485,'Hoja de Trabajo para listado'!$CD$155:$CD$1048576,0),MATCH((CUADRO!L$5&amp;$E485),'Hoja de Trabajo para listado'!$CD$151:$DC$151,0)),0)</f>
        <v>0</v>
      </c>
      <c r="M485" s="243">
        <f ca="1">+IFERROR(INDEX('Hoja de Trabajo para listado'!$A$155:$Z$1048576,MATCH($A485,'Hoja de Trabajo para listado'!$A$155:$A$1048576,0),MATCH((CUADRO!M$5&amp;$E485),'Hoja de Trabajo para listado'!$A$151:$Z$151,0)),0)+IFERROR(INDEX('Hoja de Trabajo para listado'!$AB$155:$BA$1048576,MATCH($A485,'Hoja de Trabajo para listado'!$AB$155:$AB$1048576,0),MATCH((CUADRO!M$5&amp;$E485),'Hoja de Trabajo para listado'!$AB$151:$BA$151,0)),0)+IFERROR(INDEX('Hoja de Trabajo para listado'!$BC$155:$CB$1048576,MATCH($A485,'Hoja de Trabajo para listado'!$BC$155:$BC$1048576,0),MATCH((CUADRO!M$5&amp;$E485),'Hoja de Trabajo para listado'!$BC$151:$CB$151,0)),0)+IFERROR(INDEX('Hoja de Trabajo para listado'!$DE$153:$DG$274,MATCH($A485,'Hoja de Trabajo para listado'!$DE$153:$DE$1048576,0),MATCH((CUADRO!M$5&amp;$E485),'Hoja de Trabajo para listado'!$DE$151:$DG$151,0)),0)+IFERROR(INDEX('Hoja de Trabajo para listado'!$CD$155:$DC$1048576,MATCH($A485,'Hoja de Trabajo para listado'!$CD$155:$CD$1048576,0),MATCH((CUADRO!M$5&amp;$E485),'Hoja de Trabajo para listado'!$CD$151:$DC$151,0)),0)</f>
        <v>0</v>
      </c>
      <c r="N485" s="243">
        <f ca="1">+IFERROR(INDEX('Hoja de Trabajo para listado'!$A$155:$Z$1048576,MATCH($A485,'Hoja de Trabajo para listado'!$A$155:$A$1048576,0),MATCH((CUADRO!N$5&amp;$E485),'Hoja de Trabajo para listado'!$A$151:$Z$151,0)),0)+IFERROR(INDEX('Hoja de Trabajo para listado'!$AB$155:$BA$1048576,MATCH($A485,'Hoja de Trabajo para listado'!$AB$155:$AB$1048576,0),MATCH((CUADRO!N$5&amp;$E485),'Hoja de Trabajo para listado'!$AB$151:$BA$151,0)),0)+IFERROR(INDEX('Hoja de Trabajo para listado'!$BC$155:$CB$1048576,MATCH($A485,'Hoja de Trabajo para listado'!$BC$155:$BC$1048576,0),MATCH((CUADRO!N$5&amp;$E485),'Hoja de Trabajo para listado'!$BC$151:$CB$151,0)),0)+IFERROR(INDEX('Hoja de Trabajo para listado'!$DE$153:$DG$274,MATCH($A485,'Hoja de Trabajo para listado'!$DE$153:$DE$1048576,0),MATCH((CUADRO!N$5&amp;$E485),'Hoja de Trabajo para listado'!$DE$151:$DG$151,0)),0)+IFERROR(INDEX('Hoja de Trabajo para listado'!$CD$155:$DC$1048576,MATCH($A485,'Hoja de Trabajo para listado'!$CD$155:$CD$1048576,0),MATCH((CUADRO!N$5&amp;$E485),'Hoja de Trabajo para listado'!$CD$151:$DC$151,0)),0)</f>
        <v>0</v>
      </c>
      <c r="O485" s="243">
        <f ca="1">+IFERROR(INDEX('Hoja de Trabajo para listado'!$A$155:$Z$1048576,MATCH($A485,'Hoja de Trabajo para listado'!$A$155:$A$1048576,0),MATCH((CUADRO!O$5&amp;$E485),'Hoja de Trabajo para listado'!$A$151:$Z$151,0)),0)+IFERROR(INDEX('Hoja de Trabajo para listado'!$AB$155:$BA$1048576,MATCH($A485,'Hoja de Trabajo para listado'!$AB$155:$AB$1048576,0),MATCH((CUADRO!O$5&amp;$E485),'Hoja de Trabajo para listado'!$AB$151:$BA$151,0)),0)+IFERROR(INDEX('Hoja de Trabajo para listado'!$BC$155:$CB$1048576,MATCH($A485,'Hoja de Trabajo para listado'!$BC$155:$BC$1048576,0),MATCH((CUADRO!O$5&amp;$E485),'Hoja de Trabajo para listado'!$BC$151:$CB$151,0)),0)+IFERROR(INDEX('Hoja de Trabajo para listado'!$DE$153:$DG$274,MATCH($A485,'Hoja de Trabajo para listado'!$DE$153:$DE$1048576,0),MATCH((CUADRO!O$5&amp;$E485),'Hoja de Trabajo para listado'!$DE$151:$DG$151,0)),0)+IFERROR(INDEX('Hoja de Trabajo para listado'!$CD$155:$DC$1048576,MATCH($A485,'Hoja de Trabajo para listado'!$CD$155:$CD$1048576,0),MATCH((CUADRO!O$5&amp;$E485),'Hoja de Trabajo para listado'!$CD$151:$DC$151,0)),0)</f>
        <v>0</v>
      </c>
      <c r="P485" s="243">
        <f ca="1">+IFERROR(INDEX('Hoja de Trabajo para listado'!$A$155:$Z$1048576,MATCH($A485,'Hoja de Trabajo para listado'!$A$155:$A$1048576,0),MATCH((CUADRO!P$5&amp;$E485),'Hoja de Trabajo para listado'!$A$151:$Z$151,0)),0)+IFERROR(INDEX('Hoja de Trabajo para listado'!$AB$155:$BA$1048576,MATCH($A485,'Hoja de Trabajo para listado'!$AB$155:$AB$1048576,0),MATCH((CUADRO!P$5&amp;$E485),'Hoja de Trabajo para listado'!$AB$151:$BA$151,0)),0)+IFERROR(INDEX('Hoja de Trabajo para listado'!$BC$155:$CB$1048576,MATCH($A485,'Hoja de Trabajo para listado'!$BC$155:$BC$1048576,0),MATCH((CUADRO!P$5&amp;$E485),'Hoja de Trabajo para listado'!$BC$151:$CB$151,0)),0)+IFERROR(INDEX('Hoja de Trabajo para listado'!$DE$153:$DG$274,MATCH($A485,'Hoja de Trabajo para listado'!$DE$153:$DE$1048576,0),MATCH((CUADRO!P$5&amp;$E485),'Hoja de Trabajo para listado'!$DE$151:$DG$151,0)),0)+IFERROR(INDEX('Hoja de Trabajo para listado'!$CD$155:$DC$1048576,MATCH($A485,'Hoja de Trabajo para listado'!$CD$155:$CD$1048576,0),MATCH((CUADRO!P$5&amp;$E485),'Hoja de Trabajo para listado'!$CD$151:$DC$151,0)),0)</f>
        <v>0</v>
      </c>
      <c r="Q485" s="243">
        <f ca="1">+IFERROR(INDEX('Hoja de Trabajo para listado'!$A$155:$Z$1048576,MATCH($A485,'Hoja de Trabajo para listado'!$A$155:$A$1048576,0),MATCH((CUADRO!Q$5&amp;$E485),'Hoja de Trabajo para listado'!$A$151:$Z$151,0)),0)+IFERROR(INDEX('Hoja de Trabajo para listado'!$AB$155:$BA$1048576,MATCH($A485,'Hoja de Trabajo para listado'!$AB$155:$AB$1048576,0),MATCH((CUADRO!Q$5&amp;$E485),'Hoja de Trabajo para listado'!$AB$151:$BA$151,0)),0)+IFERROR(INDEX('Hoja de Trabajo para listado'!$BC$155:$CB$1048576,MATCH($A485,'Hoja de Trabajo para listado'!$BC$155:$BC$1048576,0),MATCH((CUADRO!Q$5&amp;$E485),'Hoja de Trabajo para listado'!$BC$151:$CB$151,0)),0)+IFERROR(INDEX('Hoja de Trabajo para listado'!$DE$153:$DG$274,MATCH($A485,'Hoja de Trabajo para listado'!$DE$153:$DE$1048576,0),MATCH((CUADRO!Q$5&amp;$E485),'Hoja de Trabajo para listado'!$DE$151:$DG$151,0)),0)+IFERROR(INDEX('Hoja de Trabajo para listado'!$CD$155:$DC$1048576,MATCH($A485,'Hoja de Trabajo para listado'!$CD$155:$CD$1048576,0),MATCH((CUADRO!Q$5&amp;$E485),'Hoja de Trabajo para listado'!$CD$151:$DC$151,0)),0)</f>
        <v>0</v>
      </c>
      <c r="R485" s="243">
        <f t="shared" ca="1" si="17"/>
        <v>0</v>
      </c>
      <c r="S485" s="249">
        <f ca="1">+R484+R485</f>
        <v>0</v>
      </c>
      <c r="T485" s="243">
        <f ca="1">+S485</f>
        <v>0</v>
      </c>
      <c r="U485" s="242">
        <f t="shared" si="18"/>
        <v>2</v>
      </c>
      <c r="V485" s="333" t="str">
        <f>+VLOOKUP(A485,bd_lista!$A$3:$E$590,5,FALSE)</f>
        <v>Gobiernos Autonomos Municipales</v>
      </c>
      <c r="W485" s="384"/>
      <c r="X485" s="242">
        <f>+VLOOKUP(A485,[3]Sheet1!$A$13:$D$744,4,FALSE)</f>
        <v>0</v>
      </c>
      <c r="Y485" s="242" t="e">
        <f>+VLOOKUP(X485,bd_lista!$A$3:$C$590,3,FALSE)</f>
        <v>#N/A</v>
      </c>
      <c r="Z485" s="292"/>
      <c r="AA485" s="293"/>
    </row>
    <row r="486" spans="1:27" customFormat="1" ht="15" hidden="1" customHeight="1">
      <c r="A486" s="32">
        <v>1125</v>
      </c>
      <c r="B486" s="388">
        <f>+A486</f>
        <v>1125</v>
      </c>
      <c r="C486" s="247" t="str">
        <f>+VLOOKUP(A486,bd_lista!$A$3:$C$590,3,FALSE)</f>
        <v>Gobierno Autónomo Municipal de Las Carreras</v>
      </c>
      <c r="D486" s="385" t="str">
        <f>+C486</f>
        <v>Gobierno Autónomo Municipal de Las Carreras</v>
      </c>
      <c r="E486" s="242" t="s">
        <v>1304</v>
      </c>
      <c r="F486" s="243">
        <f ca="1">+IFERROR(INDEX('Hoja de Trabajo para listado'!$A$155:$Z$1048576,MATCH($A486,'Hoja de Trabajo para listado'!$A$155:$A$1048576,0),MATCH((CUADRO!F$5&amp;$E486),'Hoja de Trabajo para listado'!$A$151:$Z$151,0)),0)+IFERROR(INDEX('Hoja de Trabajo para listado'!$AB$155:$BA$1048576,MATCH($A486,'Hoja de Trabajo para listado'!$AB$155:$AB$1048576,0),MATCH((CUADRO!F$5&amp;$E486),'Hoja de Trabajo para listado'!$AB$151:$BA$151,0)),0)+IFERROR(INDEX('Hoja de Trabajo para listado'!$BC$155:$CB$1048576,MATCH($A486,'Hoja de Trabajo para listado'!$BC$155:$BC$1048576,0),MATCH((CUADRO!F$5&amp;$E486),'Hoja de Trabajo para listado'!$BC$151:$CB$151,0)),0)+IFERROR(INDEX('Hoja de Trabajo para listado'!$DE$153:$DG$274,MATCH($A486,'Hoja de Trabajo para listado'!$DE$153:$DE$1048576,0),MATCH((CUADRO!F$5&amp;$E486),'Hoja de Trabajo para listado'!$DE$151:$DG$151,0)),0)+IFERROR(INDEX('Hoja de Trabajo para listado'!$CD$155:$DC$1048576,MATCH($A486,'Hoja de Trabajo para listado'!$CD$155:$CD$1048576,0),MATCH((CUADRO!F$5&amp;$E486),'Hoja de Trabajo para listado'!$CD$151:$DC$151,0)),0)</f>
        <v>0</v>
      </c>
      <c r="G486" s="243">
        <f ca="1">+IFERROR(INDEX('Hoja de Trabajo para listado'!$A$155:$Z$1048576,MATCH($A486,'Hoja de Trabajo para listado'!$A$155:$A$1048576,0),MATCH((CUADRO!G$5&amp;$E486),'Hoja de Trabajo para listado'!$A$151:$Z$151,0)),0)+IFERROR(INDEX('Hoja de Trabajo para listado'!$AB$155:$BA$1048576,MATCH($A486,'Hoja de Trabajo para listado'!$AB$155:$AB$1048576,0),MATCH((CUADRO!G$5&amp;$E486),'Hoja de Trabajo para listado'!$AB$151:$BA$151,0)),0)+IFERROR(INDEX('Hoja de Trabajo para listado'!$BC$155:$CB$1048576,MATCH($A486,'Hoja de Trabajo para listado'!$BC$155:$BC$1048576,0),MATCH((CUADRO!G$5&amp;$E486),'Hoja de Trabajo para listado'!$BC$151:$CB$151,0)),0)+IFERROR(INDEX('Hoja de Trabajo para listado'!$DE$153:$DG$274,MATCH($A486,'Hoja de Trabajo para listado'!$DE$153:$DE$1048576,0),MATCH((CUADRO!G$5&amp;$E486),'Hoja de Trabajo para listado'!$DE$151:$DG$151,0)),0)+IFERROR(INDEX('Hoja de Trabajo para listado'!$CD$155:$DC$1048576,MATCH($A486,'Hoja de Trabajo para listado'!$CD$155:$CD$1048576,0),MATCH((CUADRO!G$5&amp;$E486),'Hoja de Trabajo para listado'!$CD$151:$DC$151,0)),0)</f>
        <v>0</v>
      </c>
      <c r="H486" s="243">
        <f ca="1">+IFERROR(INDEX('Hoja de Trabajo para listado'!$A$155:$Z$1048576,MATCH($A486,'Hoja de Trabajo para listado'!$A$155:$A$1048576,0),MATCH((CUADRO!H$5&amp;$E486),'Hoja de Trabajo para listado'!$A$151:$Z$151,0)),0)+IFERROR(INDEX('Hoja de Trabajo para listado'!$AB$155:$BA$1048576,MATCH($A486,'Hoja de Trabajo para listado'!$AB$155:$AB$1048576,0),MATCH((CUADRO!H$5&amp;$E486),'Hoja de Trabajo para listado'!$AB$151:$BA$151,0)),0)+IFERROR(INDEX('Hoja de Trabajo para listado'!$BC$155:$CB$1048576,MATCH($A486,'Hoja de Trabajo para listado'!$BC$155:$BC$1048576,0),MATCH((CUADRO!H$5&amp;$E486),'Hoja de Trabajo para listado'!$BC$151:$CB$151,0)),0)+IFERROR(INDEX('Hoja de Trabajo para listado'!$DE$153:$DG$274,MATCH($A486,'Hoja de Trabajo para listado'!$DE$153:$DE$1048576,0),MATCH((CUADRO!H$5&amp;$E486),'Hoja de Trabajo para listado'!$DE$151:$DG$151,0)),0)+IFERROR(INDEX('Hoja de Trabajo para listado'!$CD$155:$DC$1048576,MATCH($A486,'Hoja de Trabajo para listado'!$CD$155:$CD$1048576,0),MATCH((CUADRO!H$5&amp;$E486),'Hoja de Trabajo para listado'!$CD$151:$DC$151,0)),0)</f>
        <v>0</v>
      </c>
      <c r="I486" s="243">
        <f ca="1">+IFERROR(INDEX('Hoja de Trabajo para listado'!$A$155:$Z$1048576,MATCH($A486,'Hoja de Trabajo para listado'!$A$155:$A$1048576,0),MATCH((CUADRO!I$5&amp;$E486),'Hoja de Trabajo para listado'!$A$151:$Z$151,0)),0)+IFERROR(INDEX('Hoja de Trabajo para listado'!$AB$155:$BA$1048576,MATCH($A486,'Hoja de Trabajo para listado'!$AB$155:$AB$1048576,0),MATCH((CUADRO!I$5&amp;$E486),'Hoja de Trabajo para listado'!$AB$151:$BA$151,0)),0)+IFERROR(INDEX('Hoja de Trabajo para listado'!$BC$155:$CB$1048576,MATCH($A486,'Hoja de Trabajo para listado'!$BC$155:$BC$1048576,0),MATCH((CUADRO!I$5&amp;$E486),'Hoja de Trabajo para listado'!$BC$151:$CB$151,0)),0)+IFERROR(INDEX('Hoja de Trabajo para listado'!$DE$153:$DG$274,MATCH($A486,'Hoja de Trabajo para listado'!$DE$153:$DE$1048576,0),MATCH((CUADRO!I$5&amp;$E486),'Hoja de Trabajo para listado'!$DE$151:$DG$151,0)),0)+IFERROR(INDEX('Hoja de Trabajo para listado'!$CD$155:$DC$1048576,MATCH($A486,'Hoja de Trabajo para listado'!$CD$155:$CD$1048576,0),MATCH((CUADRO!I$5&amp;$E486),'Hoja de Trabajo para listado'!$CD$151:$DC$151,0)),0)</f>
        <v>0</v>
      </c>
      <c r="J486" s="243">
        <f ca="1">+IFERROR(INDEX('Hoja de Trabajo para listado'!$A$155:$Z$1048576,MATCH($A486,'Hoja de Trabajo para listado'!$A$155:$A$1048576,0),MATCH((CUADRO!J$5&amp;$E486),'Hoja de Trabajo para listado'!$A$151:$Z$151,0)),0)+IFERROR(INDEX('Hoja de Trabajo para listado'!$AB$155:$BA$1048576,MATCH($A486,'Hoja de Trabajo para listado'!$AB$155:$AB$1048576,0),MATCH((CUADRO!J$5&amp;$E486),'Hoja de Trabajo para listado'!$AB$151:$BA$151,0)),0)+IFERROR(INDEX('Hoja de Trabajo para listado'!$BC$155:$CB$1048576,MATCH($A486,'Hoja de Trabajo para listado'!$BC$155:$BC$1048576,0),MATCH((CUADRO!J$5&amp;$E486),'Hoja de Trabajo para listado'!$BC$151:$CB$151,0)),0)+IFERROR(INDEX('Hoja de Trabajo para listado'!$DE$153:$DG$274,MATCH($A486,'Hoja de Trabajo para listado'!$DE$153:$DE$1048576,0),MATCH((CUADRO!J$5&amp;$E486),'Hoja de Trabajo para listado'!$DE$151:$DG$151,0)),0)+IFERROR(INDEX('Hoja de Trabajo para listado'!$CD$155:$DC$1048576,MATCH($A486,'Hoja de Trabajo para listado'!$CD$155:$CD$1048576,0),MATCH((CUADRO!J$5&amp;$E486),'Hoja de Trabajo para listado'!$CD$151:$DC$151,0)),0)</f>
        <v>0</v>
      </c>
      <c r="K486" s="243">
        <f ca="1">+IFERROR(INDEX('Hoja de Trabajo para listado'!$A$155:$Z$1048576,MATCH($A486,'Hoja de Trabajo para listado'!$A$155:$A$1048576,0),MATCH((CUADRO!K$5&amp;$E486),'Hoja de Trabajo para listado'!$A$151:$Z$151,0)),0)+IFERROR(INDEX('Hoja de Trabajo para listado'!$AB$155:$BA$1048576,MATCH($A486,'Hoja de Trabajo para listado'!$AB$155:$AB$1048576,0),MATCH((CUADRO!K$5&amp;$E486),'Hoja de Trabajo para listado'!$AB$151:$BA$151,0)),0)+IFERROR(INDEX('Hoja de Trabajo para listado'!$BC$155:$CB$1048576,MATCH($A486,'Hoja de Trabajo para listado'!$BC$155:$BC$1048576,0),MATCH((CUADRO!K$5&amp;$E486),'Hoja de Trabajo para listado'!$BC$151:$CB$151,0)),0)+IFERROR(INDEX('Hoja de Trabajo para listado'!$DE$153:$DG$274,MATCH($A486,'Hoja de Trabajo para listado'!$DE$153:$DE$1048576,0),MATCH((CUADRO!K$5&amp;$E486),'Hoja de Trabajo para listado'!$DE$151:$DG$151,0)),0)+IFERROR(INDEX('Hoja de Trabajo para listado'!$CD$155:$DC$1048576,MATCH($A486,'Hoja de Trabajo para listado'!$CD$155:$CD$1048576,0),MATCH((CUADRO!K$5&amp;$E486),'Hoja de Trabajo para listado'!$CD$151:$DC$151,0)),0)</f>
        <v>0</v>
      </c>
      <c r="L486" s="243">
        <f ca="1">+IFERROR(INDEX('Hoja de Trabajo para listado'!$A$155:$Z$1048576,MATCH($A486,'Hoja de Trabajo para listado'!$A$155:$A$1048576,0),MATCH((CUADRO!L$5&amp;$E486),'Hoja de Trabajo para listado'!$A$151:$Z$151,0)),0)+IFERROR(INDEX('Hoja de Trabajo para listado'!$AB$155:$BA$1048576,MATCH($A486,'Hoja de Trabajo para listado'!$AB$155:$AB$1048576,0),MATCH((CUADRO!L$5&amp;$E486),'Hoja de Trabajo para listado'!$AB$151:$BA$151,0)),0)+IFERROR(INDEX('Hoja de Trabajo para listado'!$BC$155:$CB$1048576,MATCH($A486,'Hoja de Trabajo para listado'!$BC$155:$BC$1048576,0),MATCH((CUADRO!L$5&amp;$E486),'Hoja de Trabajo para listado'!$BC$151:$CB$151,0)),0)+IFERROR(INDEX('Hoja de Trabajo para listado'!$DE$153:$DG$274,MATCH($A486,'Hoja de Trabajo para listado'!$DE$153:$DE$1048576,0),MATCH((CUADRO!L$5&amp;$E486),'Hoja de Trabajo para listado'!$DE$151:$DG$151,0)),0)+IFERROR(INDEX('Hoja de Trabajo para listado'!$CD$155:$DC$1048576,MATCH($A486,'Hoja de Trabajo para listado'!$CD$155:$CD$1048576,0),MATCH((CUADRO!L$5&amp;$E486),'Hoja de Trabajo para listado'!$CD$151:$DC$151,0)),0)</f>
        <v>0</v>
      </c>
      <c r="M486" s="243">
        <f ca="1">+IFERROR(INDEX('Hoja de Trabajo para listado'!$A$155:$Z$1048576,MATCH($A486,'Hoja de Trabajo para listado'!$A$155:$A$1048576,0),MATCH((CUADRO!M$5&amp;$E486),'Hoja de Trabajo para listado'!$A$151:$Z$151,0)),0)+IFERROR(INDEX('Hoja de Trabajo para listado'!$AB$155:$BA$1048576,MATCH($A486,'Hoja de Trabajo para listado'!$AB$155:$AB$1048576,0),MATCH((CUADRO!M$5&amp;$E486),'Hoja de Trabajo para listado'!$AB$151:$BA$151,0)),0)+IFERROR(INDEX('Hoja de Trabajo para listado'!$BC$155:$CB$1048576,MATCH($A486,'Hoja de Trabajo para listado'!$BC$155:$BC$1048576,0),MATCH((CUADRO!M$5&amp;$E486),'Hoja de Trabajo para listado'!$BC$151:$CB$151,0)),0)+IFERROR(INDEX('Hoja de Trabajo para listado'!$DE$153:$DG$274,MATCH($A486,'Hoja de Trabajo para listado'!$DE$153:$DE$1048576,0),MATCH((CUADRO!M$5&amp;$E486),'Hoja de Trabajo para listado'!$DE$151:$DG$151,0)),0)+IFERROR(INDEX('Hoja de Trabajo para listado'!$CD$155:$DC$1048576,MATCH($A486,'Hoja de Trabajo para listado'!$CD$155:$CD$1048576,0),MATCH((CUADRO!M$5&amp;$E486),'Hoja de Trabajo para listado'!$CD$151:$DC$151,0)),0)</f>
        <v>0</v>
      </c>
      <c r="N486" s="243">
        <f ca="1">+IFERROR(INDEX('Hoja de Trabajo para listado'!$A$155:$Z$1048576,MATCH($A486,'Hoja de Trabajo para listado'!$A$155:$A$1048576,0),MATCH((CUADRO!N$5&amp;$E486),'Hoja de Trabajo para listado'!$A$151:$Z$151,0)),0)+IFERROR(INDEX('Hoja de Trabajo para listado'!$AB$155:$BA$1048576,MATCH($A486,'Hoja de Trabajo para listado'!$AB$155:$AB$1048576,0),MATCH((CUADRO!N$5&amp;$E486),'Hoja de Trabajo para listado'!$AB$151:$BA$151,0)),0)+IFERROR(INDEX('Hoja de Trabajo para listado'!$BC$155:$CB$1048576,MATCH($A486,'Hoja de Trabajo para listado'!$BC$155:$BC$1048576,0),MATCH((CUADRO!N$5&amp;$E486),'Hoja de Trabajo para listado'!$BC$151:$CB$151,0)),0)+IFERROR(INDEX('Hoja de Trabajo para listado'!$DE$153:$DG$274,MATCH($A486,'Hoja de Trabajo para listado'!$DE$153:$DE$1048576,0),MATCH((CUADRO!N$5&amp;$E486),'Hoja de Trabajo para listado'!$DE$151:$DG$151,0)),0)+IFERROR(INDEX('Hoja de Trabajo para listado'!$CD$155:$DC$1048576,MATCH($A486,'Hoja de Trabajo para listado'!$CD$155:$CD$1048576,0),MATCH((CUADRO!N$5&amp;$E486),'Hoja de Trabajo para listado'!$CD$151:$DC$151,0)),0)</f>
        <v>0</v>
      </c>
      <c r="O486" s="243">
        <f ca="1">+IFERROR(INDEX('Hoja de Trabajo para listado'!$A$155:$Z$1048576,MATCH($A486,'Hoja de Trabajo para listado'!$A$155:$A$1048576,0),MATCH((CUADRO!O$5&amp;$E486),'Hoja de Trabajo para listado'!$A$151:$Z$151,0)),0)+IFERROR(INDEX('Hoja de Trabajo para listado'!$AB$155:$BA$1048576,MATCH($A486,'Hoja de Trabajo para listado'!$AB$155:$AB$1048576,0),MATCH((CUADRO!O$5&amp;$E486),'Hoja de Trabajo para listado'!$AB$151:$BA$151,0)),0)+IFERROR(INDEX('Hoja de Trabajo para listado'!$BC$155:$CB$1048576,MATCH($A486,'Hoja de Trabajo para listado'!$BC$155:$BC$1048576,0),MATCH((CUADRO!O$5&amp;$E486),'Hoja de Trabajo para listado'!$BC$151:$CB$151,0)),0)+IFERROR(INDEX('Hoja de Trabajo para listado'!$DE$153:$DG$274,MATCH($A486,'Hoja de Trabajo para listado'!$DE$153:$DE$1048576,0),MATCH((CUADRO!O$5&amp;$E486),'Hoja de Trabajo para listado'!$DE$151:$DG$151,0)),0)+IFERROR(INDEX('Hoja de Trabajo para listado'!$CD$155:$DC$1048576,MATCH($A486,'Hoja de Trabajo para listado'!$CD$155:$CD$1048576,0),MATCH((CUADRO!O$5&amp;$E486),'Hoja de Trabajo para listado'!$CD$151:$DC$151,0)),0)</f>
        <v>0</v>
      </c>
      <c r="P486" s="243">
        <f ca="1">+IFERROR(INDEX('Hoja de Trabajo para listado'!$A$155:$Z$1048576,MATCH($A486,'Hoja de Trabajo para listado'!$A$155:$A$1048576,0),MATCH((CUADRO!P$5&amp;$E486),'Hoja de Trabajo para listado'!$A$151:$Z$151,0)),0)+IFERROR(INDEX('Hoja de Trabajo para listado'!$AB$155:$BA$1048576,MATCH($A486,'Hoja de Trabajo para listado'!$AB$155:$AB$1048576,0),MATCH((CUADRO!P$5&amp;$E486),'Hoja de Trabajo para listado'!$AB$151:$BA$151,0)),0)+IFERROR(INDEX('Hoja de Trabajo para listado'!$BC$155:$CB$1048576,MATCH($A486,'Hoja de Trabajo para listado'!$BC$155:$BC$1048576,0),MATCH((CUADRO!P$5&amp;$E486),'Hoja de Trabajo para listado'!$BC$151:$CB$151,0)),0)+IFERROR(INDEX('Hoja de Trabajo para listado'!$DE$153:$DG$274,MATCH($A486,'Hoja de Trabajo para listado'!$DE$153:$DE$1048576,0),MATCH((CUADRO!P$5&amp;$E486),'Hoja de Trabajo para listado'!$DE$151:$DG$151,0)),0)+IFERROR(INDEX('Hoja de Trabajo para listado'!$CD$155:$DC$1048576,MATCH($A486,'Hoja de Trabajo para listado'!$CD$155:$CD$1048576,0),MATCH((CUADRO!P$5&amp;$E486),'Hoja de Trabajo para listado'!$CD$151:$DC$151,0)),0)</f>
        <v>0</v>
      </c>
      <c r="Q486" s="243">
        <f ca="1">+IFERROR(INDEX('Hoja de Trabajo para listado'!$A$155:$Z$1048576,MATCH($A486,'Hoja de Trabajo para listado'!$A$155:$A$1048576,0),MATCH((CUADRO!Q$5&amp;$E486),'Hoja de Trabajo para listado'!$A$151:$Z$151,0)),0)+IFERROR(INDEX('Hoja de Trabajo para listado'!$AB$155:$BA$1048576,MATCH($A486,'Hoja de Trabajo para listado'!$AB$155:$AB$1048576,0),MATCH((CUADRO!Q$5&amp;$E486),'Hoja de Trabajo para listado'!$AB$151:$BA$151,0)),0)+IFERROR(INDEX('Hoja de Trabajo para listado'!$BC$155:$CB$1048576,MATCH($A486,'Hoja de Trabajo para listado'!$BC$155:$BC$1048576,0),MATCH((CUADRO!Q$5&amp;$E486),'Hoja de Trabajo para listado'!$BC$151:$CB$151,0)),0)+IFERROR(INDEX('Hoja de Trabajo para listado'!$DE$153:$DG$274,MATCH($A486,'Hoja de Trabajo para listado'!$DE$153:$DE$1048576,0),MATCH((CUADRO!Q$5&amp;$E486),'Hoja de Trabajo para listado'!$DE$151:$DG$151,0)),0)+IFERROR(INDEX('Hoja de Trabajo para listado'!$CD$155:$DC$1048576,MATCH($A486,'Hoja de Trabajo para listado'!$CD$155:$CD$1048576,0),MATCH((CUADRO!Q$5&amp;$E486),'Hoja de Trabajo para listado'!$CD$151:$DC$151,0)),0)</f>
        <v>0</v>
      </c>
      <c r="R486" s="243">
        <f t="shared" ca="1" si="17"/>
        <v>0</v>
      </c>
      <c r="S486" s="249"/>
      <c r="T486" s="243">
        <f ca="1">+T487</f>
        <v>0</v>
      </c>
      <c r="U486" s="242">
        <f t="shared" si="18"/>
        <v>1</v>
      </c>
      <c r="V486" s="333" t="str">
        <f>+VLOOKUP(A486,bd_lista!$A$3:$E$590,5,FALSE)</f>
        <v>Gobiernos Autonomos Municipales</v>
      </c>
      <c r="W486" s="383" t="str">
        <f>+V486</f>
        <v>Gobiernos Autonomos Municipales</v>
      </c>
      <c r="X486" s="242">
        <f>+VLOOKUP(A486,[3]Sheet1!$A$13:$D$744,4,FALSE)</f>
        <v>0</v>
      </c>
      <c r="Y486" s="242" t="e">
        <f>+VLOOKUP(X486,bd_lista!$A$3:$C$590,3,FALSE)</f>
        <v>#N/A</v>
      </c>
      <c r="Z486" s="294">
        <f>+X486</f>
        <v>0</v>
      </c>
      <c r="AA486" s="295" t="e">
        <f>+Y486</f>
        <v>#N/A</v>
      </c>
    </row>
    <row r="487" spans="1:27" customFormat="1" ht="15" hidden="1" customHeight="1">
      <c r="A487" s="32">
        <v>1125</v>
      </c>
      <c r="B487" s="389"/>
      <c r="C487" s="247" t="str">
        <f>+VLOOKUP(A487,bd_lista!$A$3:$C$590,3,FALSE)</f>
        <v>Gobierno Autónomo Municipal de Las Carreras</v>
      </c>
      <c r="D487" s="386"/>
      <c r="E487" s="244" t="s">
        <v>1305</v>
      </c>
      <c r="F487" s="243">
        <f ca="1">+IFERROR(INDEX('Hoja de Trabajo para listado'!$A$155:$Z$1048576,MATCH($A487,'Hoja de Trabajo para listado'!$A$155:$A$1048576,0),MATCH((CUADRO!F$5&amp;$E487),'Hoja de Trabajo para listado'!$A$151:$Z$151,0)),0)+IFERROR(INDEX('Hoja de Trabajo para listado'!$AB$155:$BA$1048576,MATCH($A487,'Hoja de Trabajo para listado'!$AB$155:$AB$1048576,0),MATCH((CUADRO!F$5&amp;$E487),'Hoja de Trabajo para listado'!$AB$151:$BA$151,0)),0)+IFERROR(INDEX('Hoja de Trabajo para listado'!$BC$155:$CB$1048576,MATCH($A487,'Hoja de Trabajo para listado'!$BC$155:$BC$1048576,0),MATCH((CUADRO!F$5&amp;$E487),'Hoja de Trabajo para listado'!$BC$151:$CB$151,0)),0)+IFERROR(INDEX('Hoja de Trabajo para listado'!$DE$153:$DG$274,MATCH($A487,'Hoja de Trabajo para listado'!$DE$153:$DE$1048576,0),MATCH((CUADRO!F$5&amp;$E487),'Hoja de Trabajo para listado'!$DE$151:$DG$151,0)),0)+IFERROR(INDEX('Hoja de Trabajo para listado'!$CD$155:$DC$1048576,MATCH($A487,'Hoja de Trabajo para listado'!$CD$155:$CD$1048576,0),MATCH((CUADRO!F$5&amp;$E487),'Hoja de Trabajo para listado'!$CD$151:$DC$151,0)),0)</f>
        <v>0</v>
      </c>
      <c r="G487" s="243">
        <f ca="1">+IFERROR(INDEX('Hoja de Trabajo para listado'!$A$155:$Z$1048576,MATCH($A487,'Hoja de Trabajo para listado'!$A$155:$A$1048576,0),MATCH((CUADRO!G$5&amp;$E487),'Hoja de Trabajo para listado'!$A$151:$Z$151,0)),0)+IFERROR(INDEX('Hoja de Trabajo para listado'!$AB$155:$BA$1048576,MATCH($A487,'Hoja de Trabajo para listado'!$AB$155:$AB$1048576,0),MATCH((CUADRO!G$5&amp;$E487),'Hoja de Trabajo para listado'!$AB$151:$BA$151,0)),0)+IFERROR(INDEX('Hoja de Trabajo para listado'!$BC$155:$CB$1048576,MATCH($A487,'Hoja de Trabajo para listado'!$BC$155:$BC$1048576,0),MATCH((CUADRO!G$5&amp;$E487),'Hoja de Trabajo para listado'!$BC$151:$CB$151,0)),0)+IFERROR(INDEX('Hoja de Trabajo para listado'!$DE$153:$DG$274,MATCH($A487,'Hoja de Trabajo para listado'!$DE$153:$DE$1048576,0),MATCH((CUADRO!G$5&amp;$E487),'Hoja de Trabajo para listado'!$DE$151:$DG$151,0)),0)+IFERROR(INDEX('Hoja de Trabajo para listado'!$CD$155:$DC$1048576,MATCH($A487,'Hoja de Trabajo para listado'!$CD$155:$CD$1048576,0),MATCH((CUADRO!G$5&amp;$E487),'Hoja de Trabajo para listado'!$CD$151:$DC$151,0)),0)</f>
        <v>0</v>
      </c>
      <c r="H487" s="243">
        <f ca="1">+IFERROR(INDEX('Hoja de Trabajo para listado'!$A$155:$Z$1048576,MATCH($A487,'Hoja de Trabajo para listado'!$A$155:$A$1048576,0),MATCH((CUADRO!H$5&amp;$E487),'Hoja de Trabajo para listado'!$A$151:$Z$151,0)),0)+IFERROR(INDEX('Hoja de Trabajo para listado'!$AB$155:$BA$1048576,MATCH($A487,'Hoja de Trabajo para listado'!$AB$155:$AB$1048576,0),MATCH((CUADRO!H$5&amp;$E487),'Hoja de Trabajo para listado'!$AB$151:$BA$151,0)),0)+IFERROR(INDEX('Hoja de Trabajo para listado'!$BC$155:$CB$1048576,MATCH($A487,'Hoja de Trabajo para listado'!$BC$155:$BC$1048576,0),MATCH((CUADRO!H$5&amp;$E487),'Hoja de Trabajo para listado'!$BC$151:$CB$151,0)),0)+IFERROR(INDEX('Hoja de Trabajo para listado'!$DE$153:$DG$274,MATCH($A487,'Hoja de Trabajo para listado'!$DE$153:$DE$1048576,0),MATCH((CUADRO!H$5&amp;$E487),'Hoja de Trabajo para listado'!$DE$151:$DG$151,0)),0)+IFERROR(INDEX('Hoja de Trabajo para listado'!$CD$155:$DC$1048576,MATCH($A487,'Hoja de Trabajo para listado'!$CD$155:$CD$1048576,0),MATCH((CUADRO!H$5&amp;$E487),'Hoja de Trabajo para listado'!$CD$151:$DC$151,0)),0)</f>
        <v>0</v>
      </c>
      <c r="I487" s="243">
        <f ca="1">+IFERROR(INDEX('Hoja de Trabajo para listado'!$A$155:$Z$1048576,MATCH($A487,'Hoja de Trabajo para listado'!$A$155:$A$1048576,0),MATCH((CUADRO!I$5&amp;$E487),'Hoja de Trabajo para listado'!$A$151:$Z$151,0)),0)+IFERROR(INDEX('Hoja de Trabajo para listado'!$AB$155:$BA$1048576,MATCH($A487,'Hoja de Trabajo para listado'!$AB$155:$AB$1048576,0),MATCH((CUADRO!I$5&amp;$E487),'Hoja de Trabajo para listado'!$AB$151:$BA$151,0)),0)+IFERROR(INDEX('Hoja de Trabajo para listado'!$BC$155:$CB$1048576,MATCH($A487,'Hoja de Trabajo para listado'!$BC$155:$BC$1048576,0),MATCH((CUADRO!I$5&amp;$E487),'Hoja de Trabajo para listado'!$BC$151:$CB$151,0)),0)+IFERROR(INDEX('Hoja de Trabajo para listado'!$DE$153:$DG$274,MATCH($A487,'Hoja de Trabajo para listado'!$DE$153:$DE$1048576,0),MATCH((CUADRO!I$5&amp;$E487),'Hoja de Trabajo para listado'!$DE$151:$DG$151,0)),0)+IFERROR(INDEX('Hoja de Trabajo para listado'!$CD$155:$DC$1048576,MATCH($A487,'Hoja de Trabajo para listado'!$CD$155:$CD$1048576,0),MATCH((CUADRO!I$5&amp;$E487),'Hoja de Trabajo para listado'!$CD$151:$DC$151,0)),0)</f>
        <v>0</v>
      </c>
      <c r="J487" s="243">
        <f ca="1">+IFERROR(INDEX('Hoja de Trabajo para listado'!$A$155:$Z$1048576,MATCH($A487,'Hoja de Trabajo para listado'!$A$155:$A$1048576,0),MATCH((CUADRO!J$5&amp;$E487),'Hoja de Trabajo para listado'!$A$151:$Z$151,0)),0)+IFERROR(INDEX('Hoja de Trabajo para listado'!$AB$155:$BA$1048576,MATCH($A487,'Hoja de Trabajo para listado'!$AB$155:$AB$1048576,0),MATCH((CUADRO!J$5&amp;$E487),'Hoja de Trabajo para listado'!$AB$151:$BA$151,0)),0)+IFERROR(INDEX('Hoja de Trabajo para listado'!$BC$155:$CB$1048576,MATCH($A487,'Hoja de Trabajo para listado'!$BC$155:$BC$1048576,0),MATCH((CUADRO!J$5&amp;$E487),'Hoja de Trabajo para listado'!$BC$151:$CB$151,0)),0)+IFERROR(INDEX('Hoja de Trabajo para listado'!$DE$153:$DG$274,MATCH($A487,'Hoja de Trabajo para listado'!$DE$153:$DE$1048576,0),MATCH((CUADRO!J$5&amp;$E487),'Hoja de Trabajo para listado'!$DE$151:$DG$151,0)),0)+IFERROR(INDEX('Hoja de Trabajo para listado'!$CD$155:$DC$1048576,MATCH($A487,'Hoja de Trabajo para listado'!$CD$155:$CD$1048576,0),MATCH((CUADRO!J$5&amp;$E487),'Hoja de Trabajo para listado'!$CD$151:$DC$151,0)),0)</f>
        <v>0</v>
      </c>
      <c r="K487" s="243">
        <f ca="1">+IFERROR(INDEX('Hoja de Trabajo para listado'!$A$155:$Z$1048576,MATCH($A487,'Hoja de Trabajo para listado'!$A$155:$A$1048576,0),MATCH((CUADRO!K$5&amp;$E487),'Hoja de Trabajo para listado'!$A$151:$Z$151,0)),0)+IFERROR(INDEX('Hoja de Trabajo para listado'!$AB$155:$BA$1048576,MATCH($A487,'Hoja de Trabajo para listado'!$AB$155:$AB$1048576,0),MATCH((CUADRO!K$5&amp;$E487),'Hoja de Trabajo para listado'!$AB$151:$BA$151,0)),0)+IFERROR(INDEX('Hoja de Trabajo para listado'!$BC$155:$CB$1048576,MATCH($A487,'Hoja de Trabajo para listado'!$BC$155:$BC$1048576,0),MATCH((CUADRO!K$5&amp;$E487),'Hoja de Trabajo para listado'!$BC$151:$CB$151,0)),0)+IFERROR(INDEX('Hoja de Trabajo para listado'!$DE$153:$DG$274,MATCH($A487,'Hoja de Trabajo para listado'!$DE$153:$DE$1048576,0),MATCH((CUADRO!K$5&amp;$E487),'Hoja de Trabajo para listado'!$DE$151:$DG$151,0)),0)+IFERROR(INDEX('Hoja de Trabajo para listado'!$CD$155:$DC$1048576,MATCH($A487,'Hoja de Trabajo para listado'!$CD$155:$CD$1048576,0),MATCH((CUADRO!K$5&amp;$E487),'Hoja de Trabajo para listado'!$CD$151:$DC$151,0)),0)</f>
        <v>0</v>
      </c>
      <c r="L487" s="243">
        <f ca="1">+IFERROR(INDEX('Hoja de Trabajo para listado'!$A$155:$Z$1048576,MATCH($A487,'Hoja de Trabajo para listado'!$A$155:$A$1048576,0),MATCH((CUADRO!L$5&amp;$E487),'Hoja de Trabajo para listado'!$A$151:$Z$151,0)),0)+IFERROR(INDEX('Hoja de Trabajo para listado'!$AB$155:$BA$1048576,MATCH($A487,'Hoja de Trabajo para listado'!$AB$155:$AB$1048576,0),MATCH((CUADRO!L$5&amp;$E487),'Hoja de Trabajo para listado'!$AB$151:$BA$151,0)),0)+IFERROR(INDEX('Hoja de Trabajo para listado'!$BC$155:$CB$1048576,MATCH($A487,'Hoja de Trabajo para listado'!$BC$155:$BC$1048576,0),MATCH((CUADRO!L$5&amp;$E487),'Hoja de Trabajo para listado'!$BC$151:$CB$151,0)),0)+IFERROR(INDEX('Hoja de Trabajo para listado'!$DE$153:$DG$274,MATCH($A487,'Hoja de Trabajo para listado'!$DE$153:$DE$1048576,0),MATCH((CUADRO!L$5&amp;$E487),'Hoja de Trabajo para listado'!$DE$151:$DG$151,0)),0)+IFERROR(INDEX('Hoja de Trabajo para listado'!$CD$155:$DC$1048576,MATCH($A487,'Hoja de Trabajo para listado'!$CD$155:$CD$1048576,0),MATCH((CUADRO!L$5&amp;$E487),'Hoja de Trabajo para listado'!$CD$151:$DC$151,0)),0)</f>
        <v>0</v>
      </c>
      <c r="M487" s="243">
        <f ca="1">+IFERROR(INDEX('Hoja de Trabajo para listado'!$A$155:$Z$1048576,MATCH($A487,'Hoja de Trabajo para listado'!$A$155:$A$1048576,0),MATCH((CUADRO!M$5&amp;$E487),'Hoja de Trabajo para listado'!$A$151:$Z$151,0)),0)+IFERROR(INDEX('Hoja de Trabajo para listado'!$AB$155:$BA$1048576,MATCH($A487,'Hoja de Trabajo para listado'!$AB$155:$AB$1048576,0),MATCH((CUADRO!M$5&amp;$E487),'Hoja de Trabajo para listado'!$AB$151:$BA$151,0)),0)+IFERROR(INDEX('Hoja de Trabajo para listado'!$BC$155:$CB$1048576,MATCH($A487,'Hoja de Trabajo para listado'!$BC$155:$BC$1048576,0),MATCH((CUADRO!M$5&amp;$E487),'Hoja de Trabajo para listado'!$BC$151:$CB$151,0)),0)+IFERROR(INDEX('Hoja de Trabajo para listado'!$DE$153:$DG$274,MATCH($A487,'Hoja de Trabajo para listado'!$DE$153:$DE$1048576,0),MATCH((CUADRO!M$5&amp;$E487),'Hoja de Trabajo para listado'!$DE$151:$DG$151,0)),0)+IFERROR(INDEX('Hoja de Trabajo para listado'!$CD$155:$DC$1048576,MATCH($A487,'Hoja de Trabajo para listado'!$CD$155:$CD$1048576,0),MATCH((CUADRO!M$5&amp;$E487),'Hoja de Trabajo para listado'!$CD$151:$DC$151,0)),0)</f>
        <v>0</v>
      </c>
      <c r="N487" s="243">
        <f ca="1">+IFERROR(INDEX('Hoja de Trabajo para listado'!$A$155:$Z$1048576,MATCH($A487,'Hoja de Trabajo para listado'!$A$155:$A$1048576,0),MATCH((CUADRO!N$5&amp;$E487),'Hoja de Trabajo para listado'!$A$151:$Z$151,0)),0)+IFERROR(INDEX('Hoja de Trabajo para listado'!$AB$155:$BA$1048576,MATCH($A487,'Hoja de Trabajo para listado'!$AB$155:$AB$1048576,0),MATCH((CUADRO!N$5&amp;$E487),'Hoja de Trabajo para listado'!$AB$151:$BA$151,0)),0)+IFERROR(INDEX('Hoja de Trabajo para listado'!$BC$155:$CB$1048576,MATCH($A487,'Hoja de Trabajo para listado'!$BC$155:$BC$1048576,0),MATCH((CUADRO!N$5&amp;$E487),'Hoja de Trabajo para listado'!$BC$151:$CB$151,0)),0)+IFERROR(INDEX('Hoja de Trabajo para listado'!$DE$153:$DG$274,MATCH($A487,'Hoja de Trabajo para listado'!$DE$153:$DE$1048576,0),MATCH((CUADRO!N$5&amp;$E487),'Hoja de Trabajo para listado'!$DE$151:$DG$151,0)),0)+IFERROR(INDEX('Hoja de Trabajo para listado'!$CD$155:$DC$1048576,MATCH($A487,'Hoja de Trabajo para listado'!$CD$155:$CD$1048576,0),MATCH((CUADRO!N$5&amp;$E487),'Hoja de Trabajo para listado'!$CD$151:$DC$151,0)),0)</f>
        <v>0</v>
      </c>
      <c r="O487" s="243">
        <f ca="1">+IFERROR(INDEX('Hoja de Trabajo para listado'!$A$155:$Z$1048576,MATCH($A487,'Hoja de Trabajo para listado'!$A$155:$A$1048576,0),MATCH((CUADRO!O$5&amp;$E487),'Hoja de Trabajo para listado'!$A$151:$Z$151,0)),0)+IFERROR(INDEX('Hoja de Trabajo para listado'!$AB$155:$BA$1048576,MATCH($A487,'Hoja de Trabajo para listado'!$AB$155:$AB$1048576,0),MATCH((CUADRO!O$5&amp;$E487),'Hoja de Trabajo para listado'!$AB$151:$BA$151,0)),0)+IFERROR(INDEX('Hoja de Trabajo para listado'!$BC$155:$CB$1048576,MATCH($A487,'Hoja de Trabajo para listado'!$BC$155:$BC$1048576,0),MATCH((CUADRO!O$5&amp;$E487),'Hoja de Trabajo para listado'!$BC$151:$CB$151,0)),0)+IFERROR(INDEX('Hoja de Trabajo para listado'!$DE$153:$DG$274,MATCH($A487,'Hoja de Trabajo para listado'!$DE$153:$DE$1048576,0),MATCH((CUADRO!O$5&amp;$E487),'Hoja de Trabajo para listado'!$DE$151:$DG$151,0)),0)+IFERROR(INDEX('Hoja de Trabajo para listado'!$CD$155:$DC$1048576,MATCH($A487,'Hoja de Trabajo para listado'!$CD$155:$CD$1048576,0),MATCH((CUADRO!O$5&amp;$E487),'Hoja de Trabajo para listado'!$CD$151:$DC$151,0)),0)</f>
        <v>0</v>
      </c>
      <c r="P487" s="243">
        <f ca="1">+IFERROR(INDEX('Hoja de Trabajo para listado'!$A$155:$Z$1048576,MATCH($A487,'Hoja de Trabajo para listado'!$A$155:$A$1048576,0),MATCH((CUADRO!P$5&amp;$E487),'Hoja de Trabajo para listado'!$A$151:$Z$151,0)),0)+IFERROR(INDEX('Hoja de Trabajo para listado'!$AB$155:$BA$1048576,MATCH($A487,'Hoja de Trabajo para listado'!$AB$155:$AB$1048576,0),MATCH((CUADRO!P$5&amp;$E487),'Hoja de Trabajo para listado'!$AB$151:$BA$151,0)),0)+IFERROR(INDEX('Hoja de Trabajo para listado'!$BC$155:$CB$1048576,MATCH($A487,'Hoja de Trabajo para listado'!$BC$155:$BC$1048576,0),MATCH((CUADRO!P$5&amp;$E487),'Hoja de Trabajo para listado'!$BC$151:$CB$151,0)),0)+IFERROR(INDEX('Hoja de Trabajo para listado'!$DE$153:$DG$274,MATCH($A487,'Hoja de Trabajo para listado'!$DE$153:$DE$1048576,0),MATCH((CUADRO!P$5&amp;$E487),'Hoja de Trabajo para listado'!$DE$151:$DG$151,0)),0)+IFERROR(INDEX('Hoja de Trabajo para listado'!$CD$155:$DC$1048576,MATCH($A487,'Hoja de Trabajo para listado'!$CD$155:$CD$1048576,0),MATCH((CUADRO!P$5&amp;$E487),'Hoja de Trabajo para listado'!$CD$151:$DC$151,0)),0)</f>
        <v>0</v>
      </c>
      <c r="Q487" s="243">
        <f ca="1">+IFERROR(INDEX('Hoja de Trabajo para listado'!$A$155:$Z$1048576,MATCH($A487,'Hoja de Trabajo para listado'!$A$155:$A$1048576,0),MATCH((CUADRO!Q$5&amp;$E487),'Hoja de Trabajo para listado'!$A$151:$Z$151,0)),0)+IFERROR(INDEX('Hoja de Trabajo para listado'!$AB$155:$BA$1048576,MATCH($A487,'Hoja de Trabajo para listado'!$AB$155:$AB$1048576,0),MATCH((CUADRO!Q$5&amp;$E487),'Hoja de Trabajo para listado'!$AB$151:$BA$151,0)),0)+IFERROR(INDEX('Hoja de Trabajo para listado'!$BC$155:$CB$1048576,MATCH($A487,'Hoja de Trabajo para listado'!$BC$155:$BC$1048576,0),MATCH((CUADRO!Q$5&amp;$E487),'Hoja de Trabajo para listado'!$BC$151:$CB$151,0)),0)+IFERROR(INDEX('Hoja de Trabajo para listado'!$DE$153:$DG$274,MATCH($A487,'Hoja de Trabajo para listado'!$DE$153:$DE$1048576,0),MATCH((CUADRO!Q$5&amp;$E487),'Hoja de Trabajo para listado'!$DE$151:$DG$151,0)),0)+IFERROR(INDEX('Hoja de Trabajo para listado'!$CD$155:$DC$1048576,MATCH($A487,'Hoja de Trabajo para listado'!$CD$155:$CD$1048576,0),MATCH((CUADRO!Q$5&amp;$E487),'Hoja de Trabajo para listado'!$CD$151:$DC$151,0)),0)</f>
        <v>0</v>
      </c>
      <c r="R487" s="243">
        <f t="shared" ca="1" si="17"/>
        <v>0</v>
      </c>
      <c r="S487" s="249">
        <f ca="1">+R486+R487</f>
        <v>0</v>
      </c>
      <c r="T487" s="243">
        <f ca="1">+S487</f>
        <v>0</v>
      </c>
      <c r="U487" s="242">
        <f t="shared" si="18"/>
        <v>2</v>
      </c>
      <c r="V487" s="333" t="str">
        <f>+VLOOKUP(A487,bd_lista!$A$3:$E$590,5,FALSE)</f>
        <v>Gobiernos Autonomos Municipales</v>
      </c>
      <c r="W487" s="384"/>
      <c r="X487" s="242">
        <f>+VLOOKUP(A487,[3]Sheet1!$A$13:$D$744,4,FALSE)</f>
        <v>0</v>
      </c>
      <c r="Y487" s="242" t="e">
        <f>+VLOOKUP(X487,bd_lista!$A$3:$C$590,3,FALSE)</f>
        <v>#N/A</v>
      </c>
      <c r="Z487" s="292"/>
      <c r="AA487" s="293"/>
    </row>
    <row r="488" spans="1:27" customFormat="1" ht="27" hidden="1" customHeight="1">
      <c r="A488" s="32">
        <v>1126</v>
      </c>
      <c r="B488" s="388">
        <f>+A488</f>
        <v>1126</v>
      </c>
      <c r="C488" s="247" t="str">
        <f>+VLOOKUP(A488,bd_lista!$A$3:$C$590,3,FALSE)</f>
        <v>Gobierno Autónomo Municipal de Villa Vaca Guzmán</v>
      </c>
      <c r="D488" s="385" t="str">
        <f>+C488</f>
        <v>Gobierno Autónomo Municipal de Villa Vaca Guzmán</v>
      </c>
      <c r="E488" s="242" t="s">
        <v>1304</v>
      </c>
      <c r="F488" s="243">
        <f ca="1">+IFERROR(INDEX('Hoja de Trabajo para listado'!$A$155:$Z$1048576,MATCH($A488,'Hoja de Trabajo para listado'!$A$155:$A$1048576,0),MATCH((CUADRO!F$5&amp;$E488),'Hoja de Trabajo para listado'!$A$151:$Z$151,0)),0)+IFERROR(INDEX('Hoja de Trabajo para listado'!$AB$155:$BA$1048576,MATCH($A488,'Hoja de Trabajo para listado'!$AB$155:$AB$1048576,0),MATCH((CUADRO!F$5&amp;$E488),'Hoja de Trabajo para listado'!$AB$151:$BA$151,0)),0)+IFERROR(INDEX('Hoja de Trabajo para listado'!$BC$155:$CB$1048576,MATCH($A488,'Hoja de Trabajo para listado'!$BC$155:$BC$1048576,0),MATCH((CUADRO!F$5&amp;$E488),'Hoja de Trabajo para listado'!$BC$151:$CB$151,0)),0)+IFERROR(INDEX('Hoja de Trabajo para listado'!$DE$153:$DG$274,MATCH($A488,'Hoja de Trabajo para listado'!$DE$153:$DE$1048576,0),MATCH((CUADRO!F$5&amp;$E488),'Hoja de Trabajo para listado'!$DE$151:$DG$151,0)),0)+IFERROR(INDEX('Hoja de Trabajo para listado'!$CD$155:$DC$1048576,MATCH($A488,'Hoja de Trabajo para listado'!$CD$155:$CD$1048576,0),MATCH((CUADRO!F$5&amp;$E488),'Hoja de Trabajo para listado'!$CD$151:$DC$151,0)),0)</f>
        <v>0</v>
      </c>
      <c r="G488" s="243">
        <f ca="1">+IFERROR(INDEX('Hoja de Trabajo para listado'!$A$155:$Z$1048576,MATCH($A488,'Hoja de Trabajo para listado'!$A$155:$A$1048576,0),MATCH((CUADRO!G$5&amp;$E488),'Hoja de Trabajo para listado'!$A$151:$Z$151,0)),0)+IFERROR(INDEX('Hoja de Trabajo para listado'!$AB$155:$BA$1048576,MATCH($A488,'Hoja de Trabajo para listado'!$AB$155:$AB$1048576,0),MATCH((CUADRO!G$5&amp;$E488),'Hoja de Trabajo para listado'!$AB$151:$BA$151,0)),0)+IFERROR(INDEX('Hoja de Trabajo para listado'!$BC$155:$CB$1048576,MATCH($A488,'Hoja de Trabajo para listado'!$BC$155:$BC$1048576,0),MATCH((CUADRO!G$5&amp;$E488),'Hoja de Trabajo para listado'!$BC$151:$CB$151,0)),0)+IFERROR(INDEX('Hoja de Trabajo para listado'!$DE$153:$DG$274,MATCH($A488,'Hoja de Trabajo para listado'!$DE$153:$DE$1048576,0),MATCH((CUADRO!G$5&amp;$E488),'Hoja de Trabajo para listado'!$DE$151:$DG$151,0)),0)+IFERROR(INDEX('Hoja de Trabajo para listado'!$CD$155:$DC$1048576,MATCH($A488,'Hoja de Trabajo para listado'!$CD$155:$CD$1048576,0),MATCH((CUADRO!G$5&amp;$E488),'Hoja de Trabajo para listado'!$CD$151:$DC$151,0)),0)</f>
        <v>0</v>
      </c>
      <c r="H488" s="243">
        <f ca="1">+IFERROR(INDEX('Hoja de Trabajo para listado'!$A$155:$Z$1048576,MATCH($A488,'Hoja de Trabajo para listado'!$A$155:$A$1048576,0),MATCH((CUADRO!H$5&amp;$E488),'Hoja de Trabajo para listado'!$A$151:$Z$151,0)),0)+IFERROR(INDEX('Hoja de Trabajo para listado'!$AB$155:$BA$1048576,MATCH($A488,'Hoja de Trabajo para listado'!$AB$155:$AB$1048576,0),MATCH((CUADRO!H$5&amp;$E488),'Hoja de Trabajo para listado'!$AB$151:$BA$151,0)),0)+IFERROR(INDEX('Hoja de Trabajo para listado'!$BC$155:$CB$1048576,MATCH($A488,'Hoja de Trabajo para listado'!$BC$155:$BC$1048576,0),MATCH((CUADRO!H$5&amp;$E488),'Hoja de Trabajo para listado'!$BC$151:$CB$151,0)),0)+IFERROR(INDEX('Hoja de Trabajo para listado'!$DE$153:$DG$274,MATCH($A488,'Hoja de Trabajo para listado'!$DE$153:$DE$1048576,0),MATCH((CUADRO!H$5&amp;$E488),'Hoja de Trabajo para listado'!$DE$151:$DG$151,0)),0)+IFERROR(INDEX('Hoja de Trabajo para listado'!$CD$155:$DC$1048576,MATCH($A488,'Hoja de Trabajo para listado'!$CD$155:$CD$1048576,0),MATCH((CUADRO!H$5&amp;$E488),'Hoja de Trabajo para listado'!$CD$151:$DC$151,0)),0)</f>
        <v>0</v>
      </c>
      <c r="I488" s="243">
        <f ca="1">+IFERROR(INDEX('Hoja de Trabajo para listado'!$A$155:$Z$1048576,MATCH($A488,'Hoja de Trabajo para listado'!$A$155:$A$1048576,0),MATCH((CUADRO!I$5&amp;$E488),'Hoja de Trabajo para listado'!$A$151:$Z$151,0)),0)+IFERROR(INDEX('Hoja de Trabajo para listado'!$AB$155:$BA$1048576,MATCH($A488,'Hoja de Trabajo para listado'!$AB$155:$AB$1048576,0),MATCH((CUADRO!I$5&amp;$E488),'Hoja de Trabajo para listado'!$AB$151:$BA$151,0)),0)+IFERROR(INDEX('Hoja de Trabajo para listado'!$BC$155:$CB$1048576,MATCH($A488,'Hoja de Trabajo para listado'!$BC$155:$BC$1048576,0),MATCH((CUADRO!I$5&amp;$E488),'Hoja de Trabajo para listado'!$BC$151:$CB$151,0)),0)+IFERROR(INDEX('Hoja de Trabajo para listado'!$DE$153:$DG$274,MATCH($A488,'Hoja de Trabajo para listado'!$DE$153:$DE$1048576,0),MATCH((CUADRO!I$5&amp;$E488),'Hoja de Trabajo para listado'!$DE$151:$DG$151,0)),0)+IFERROR(INDEX('Hoja de Trabajo para listado'!$CD$155:$DC$1048576,MATCH($A488,'Hoja de Trabajo para listado'!$CD$155:$CD$1048576,0),MATCH((CUADRO!I$5&amp;$E488),'Hoja de Trabajo para listado'!$CD$151:$DC$151,0)),0)</f>
        <v>0</v>
      </c>
      <c r="J488" s="243">
        <f ca="1">+IFERROR(INDEX('Hoja de Trabajo para listado'!$A$155:$Z$1048576,MATCH($A488,'Hoja de Trabajo para listado'!$A$155:$A$1048576,0),MATCH((CUADRO!J$5&amp;$E488),'Hoja de Trabajo para listado'!$A$151:$Z$151,0)),0)+IFERROR(INDEX('Hoja de Trabajo para listado'!$AB$155:$BA$1048576,MATCH($A488,'Hoja de Trabajo para listado'!$AB$155:$AB$1048576,0),MATCH((CUADRO!J$5&amp;$E488),'Hoja de Trabajo para listado'!$AB$151:$BA$151,0)),0)+IFERROR(INDEX('Hoja de Trabajo para listado'!$BC$155:$CB$1048576,MATCH($A488,'Hoja de Trabajo para listado'!$BC$155:$BC$1048576,0),MATCH((CUADRO!J$5&amp;$E488),'Hoja de Trabajo para listado'!$BC$151:$CB$151,0)),0)+IFERROR(INDEX('Hoja de Trabajo para listado'!$DE$153:$DG$274,MATCH($A488,'Hoja de Trabajo para listado'!$DE$153:$DE$1048576,0),MATCH((CUADRO!J$5&amp;$E488),'Hoja de Trabajo para listado'!$DE$151:$DG$151,0)),0)+IFERROR(INDEX('Hoja de Trabajo para listado'!$CD$155:$DC$1048576,MATCH($A488,'Hoja de Trabajo para listado'!$CD$155:$CD$1048576,0),MATCH((CUADRO!J$5&amp;$E488),'Hoja de Trabajo para listado'!$CD$151:$DC$151,0)),0)</f>
        <v>0</v>
      </c>
      <c r="K488" s="243">
        <f ca="1">+IFERROR(INDEX('Hoja de Trabajo para listado'!$A$155:$Z$1048576,MATCH($A488,'Hoja de Trabajo para listado'!$A$155:$A$1048576,0),MATCH((CUADRO!K$5&amp;$E488),'Hoja de Trabajo para listado'!$A$151:$Z$151,0)),0)+IFERROR(INDEX('Hoja de Trabajo para listado'!$AB$155:$BA$1048576,MATCH($A488,'Hoja de Trabajo para listado'!$AB$155:$AB$1048576,0),MATCH((CUADRO!K$5&amp;$E488),'Hoja de Trabajo para listado'!$AB$151:$BA$151,0)),0)+IFERROR(INDEX('Hoja de Trabajo para listado'!$BC$155:$CB$1048576,MATCH($A488,'Hoja de Trabajo para listado'!$BC$155:$BC$1048576,0),MATCH((CUADRO!K$5&amp;$E488),'Hoja de Trabajo para listado'!$BC$151:$CB$151,0)),0)+IFERROR(INDEX('Hoja de Trabajo para listado'!$DE$153:$DG$274,MATCH($A488,'Hoja de Trabajo para listado'!$DE$153:$DE$1048576,0),MATCH((CUADRO!K$5&amp;$E488),'Hoja de Trabajo para listado'!$DE$151:$DG$151,0)),0)+IFERROR(INDEX('Hoja de Trabajo para listado'!$CD$155:$DC$1048576,MATCH($A488,'Hoja de Trabajo para listado'!$CD$155:$CD$1048576,0),MATCH((CUADRO!K$5&amp;$E488),'Hoja de Trabajo para listado'!$CD$151:$DC$151,0)),0)</f>
        <v>0</v>
      </c>
      <c r="L488" s="243">
        <f ca="1">+IFERROR(INDEX('Hoja de Trabajo para listado'!$A$155:$Z$1048576,MATCH($A488,'Hoja de Trabajo para listado'!$A$155:$A$1048576,0),MATCH((CUADRO!L$5&amp;$E488),'Hoja de Trabajo para listado'!$A$151:$Z$151,0)),0)+IFERROR(INDEX('Hoja de Trabajo para listado'!$AB$155:$BA$1048576,MATCH($A488,'Hoja de Trabajo para listado'!$AB$155:$AB$1048576,0),MATCH((CUADRO!L$5&amp;$E488),'Hoja de Trabajo para listado'!$AB$151:$BA$151,0)),0)+IFERROR(INDEX('Hoja de Trabajo para listado'!$BC$155:$CB$1048576,MATCH($A488,'Hoja de Trabajo para listado'!$BC$155:$BC$1048576,0),MATCH((CUADRO!L$5&amp;$E488),'Hoja de Trabajo para listado'!$BC$151:$CB$151,0)),0)+IFERROR(INDEX('Hoja de Trabajo para listado'!$DE$153:$DG$274,MATCH($A488,'Hoja de Trabajo para listado'!$DE$153:$DE$1048576,0),MATCH((CUADRO!L$5&amp;$E488),'Hoja de Trabajo para listado'!$DE$151:$DG$151,0)),0)+IFERROR(INDEX('Hoja de Trabajo para listado'!$CD$155:$DC$1048576,MATCH($A488,'Hoja de Trabajo para listado'!$CD$155:$CD$1048576,0),MATCH((CUADRO!L$5&amp;$E488),'Hoja de Trabajo para listado'!$CD$151:$DC$151,0)),0)</f>
        <v>0</v>
      </c>
      <c r="M488" s="243">
        <f ca="1">+IFERROR(INDEX('Hoja de Trabajo para listado'!$A$155:$Z$1048576,MATCH($A488,'Hoja de Trabajo para listado'!$A$155:$A$1048576,0),MATCH((CUADRO!M$5&amp;$E488),'Hoja de Trabajo para listado'!$A$151:$Z$151,0)),0)+IFERROR(INDEX('Hoja de Trabajo para listado'!$AB$155:$BA$1048576,MATCH($A488,'Hoja de Trabajo para listado'!$AB$155:$AB$1048576,0),MATCH((CUADRO!M$5&amp;$E488),'Hoja de Trabajo para listado'!$AB$151:$BA$151,0)),0)+IFERROR(INDEX('Hoja de Trabajo para listado'!$BC$155:$CB$1048576,MATCH($A488,'Hoja de Trabajo para listado'!$BC$155:$BC$1048576,0),MATCH((CUADRO!M$5&amp;$E488),'Hoja de Trabajo para listado'!$BC$151:$CB$151,0)),0)+IFERROR(INDEX('Hoja de Trabajo para listado'!$DE$153:$DG$274,MATCH($A488,'Hoja de Trabajo para listado'!$DE$153:$DE$1048576,0),MATCH((CUADRO!M$5&amp;$E488),'Hoja de Trabajo para listado'!$DE$151:$DG$151,0)),0)+IFERROR(INDEX('Hoja de Trabajo para listado'!$CD$155:$DC$1048576,MATCH($A488,'Hoja de Trabajo para listado'!$CD$155:$CD$1048576,0),MATCH((CUADRO!M$5&amp;$E488),'Hoja de Trabajo para listado'!$CD$151:$DC$151,0)),0)</f>
        <v>0</v>
      </c>
      <c r="N488" s="243">
        <f ca="1">+IFERROR(INDEX('Hoja de Trabajo para listado'!$A$155:$Z$1048576,MATCH($A488,'Hoja de Trabajo para listado'!$A$155:$A$1048576,0),MATCH((CUADRO!N$5&amp;$E488),'Hoja de Trabajo para listado'!$A$151:$Z$151,0)),0)+IFERROR(INDEX('Hoja de Trabajo para listado'!$AB$155:$BA$1048576,MATCH($A488,'Hoja de Trabajo para listado'!$AB$155:$AB$1048576,0),MATCH((CUADRO!N$5&amp;$E488),'Hoja de Trabajo para listado'!$AB$151:$BA$151,0)),0)+IFERROR(INDEX('Hoja de Trabajo para listado'!$BC$155:$CB$1048576,MATCH($A488,'Hoja de Trabajo para listado'!$BC$155:$BC$1048576,0),MATCH((CUADRO!N$5&amp;$E488),'Hoja de Trabajo para listado'!$BC$151:$CB$151,0)),0)+IFERROR(INDEX('Hoja de Trabajo para listado'!$DE$153:$DG$274,MATCH($A488,'Hoja de Trabajo para listado'!$DE$153:$DE$1048576,0),MATCH((CUADRO!N$5&amp;$E488),'Hoja de Trabajo para listado'!$DE$151:$DG$151,0)),0)+IFERROR(INDEX('Hoja de Trabajo para listado'!$CD$155:$DC$1048576,MATCH($A488,'Hoja de Trabajo para listado'!$CD$155:$CD$1048576,0),MATCH((CUADRO!N$5&amp;$E488),'Hoja de Trabajo para listado'!$CD$151:$DC$151,0)),0)</f>
        <v>0</v>
      </c>
      <c r="O488" s="243">
        <f ca="1">+IFERROR(INDEX('Hoja de Trabajo para listado'!$A$155:$Z$1048576,MATCH($A488,'Hoja de Trabajo para listado'!$A$155:$A$1048576,0),MATCH((CUADRO!O$5&amp;$E488),'Hoja de Trabajo para listado'!$A$151:$Z$151,0)),0)+IFERROR(INDEX('Hoja de Trabajo para listado'!$AB$155:$BA$1048576,MATCH($A488,'Hoja de Trabajo para listado'!$AB$155:$AB$1048576,0),MATCH((CUADRO!O$5&amp;$E488),'Hoja de Trabajo para listado'!$AB$151:$BA$151,0)),0)+IFERROR(INDEX('Hoja de Trabajo para listado'!$BC$155:$CB$1048576,MATCH($A488,'Hoja de Trabajo para listado'!$BC$155:$BC$1048576,0),MATCH((CUADRO!O$5&amp;$E488),'Hoja de Trabajo para listado'!$BC$151:$CB$151,0)),0)+IFERROR(INDEX('Hoja de Trabajo para listado'!$DE$153:$DG$274,MATCH($A488,'Hoja de Trabajo para listado'!$DE$153:$DE$1048576,0),MATCH((CUADRO!O$5&amp;$E488),'Hoja de Trabajo para listado'!$DE$151:$DG$151,0)),0)+IFERROR(INDEX('Hoja de Trabajo para listado'!$CD$155:$DC$1048576,MATCH($A488,'Hoja de Trabajo para listado'!$CD$155:$CD$1048576,0),MATCH((CUADRO!O$5&amp;$E488),'Hoja de Trabajo para listado'!$CD$151:$DC$151,0)),0)</f>
        <v>0</v>
      </c>
      <c r="P488" s="243">
        <f ca="1">+IFERROR(INDEX('Hoja de Trabajo para listado'!$A$155:$Z$1048576,MATCH($A488,'Hoja de Trabajo para listado'!$A$155:$A$1048576,0),MATCH((CUADRO!P$5&amp;$E488),'Hoja de Trabajo para listado'!$A$151:$Z$151,0)),0)+IFERROR(INDEX('Hoja de Trabajo para listado'!$AB$155:$BA$1048576,MATCH($A488,'Hoja de Trabajo para listado'!$AB$155:$AB$1048576,0),MATCH((CUADRO!P$5&amp;$E488),'Hoja de Trabajo para listado'!$AB$151:$BA$151,0)),0)+IFERROR(INDEX('Hoja de Trabajo para listado'!$BC$155:$CB$1048576,MATCH($A488,'Hoja de Trabajo para listado'!$BC$155:$BC$1048576,0),MATCH((CUADRO!P$5&amp;$E488),'Hoja de Trabajo para listado'!$BC$151:$CB$151,0)),0)+IFERROR(INDEX('Hoja de Trabajo para listado'!$DE$153:$DG$274,MATCH($A488,'Hoja de Trabajo para listado'!$DE$153:$DE$1048576,0),MATCH((CUADRO!P$5&amp;$E488),'Hoja de Trabajo para listado'!$DE$151:$DG$151,0)),0)+IFERROR(INDEX('Hoja de Trabajo para listado'!$CD$155:$DC$1048576,MATCH($A488,'Hoja de Trabajo para listado'!$CD$155:$CD$1048576,0),MATCH((CUADRO!P$5&amp;$E488),'Hoja de Trabajo para listado'!$CD$151:$DC$151,0)),0)</f>
        <v>0</v>
      </c>
      <c r="Q488" s="243">
        <f ca="1">+IFERROR(INDEX('Hoja de Trabajo para listado'!$A$155:$Z$1048576,MATCH($A488,'Hoja de Trabajo para listado'!$A$155:$A$1048576,0),MATCH((CUADRO!Q$5&amp;$E488),'Hoja de Trabajo para listado'!$A$151:$Z$151,0)),0)+IFERROR(INDEX('Hoja de Trabajo para listado'!$AB$155:$BA$1048576,MATCH($A488,'Hoja de Trabajo para listado'!$AB$155:$AB$1048576,0),MATCH((CUADRO!Q$5&amp;$E488),'Hoja de Trabajo para listado'!$AB$151:$BA$151,0)),0)+IFERROR(INDEX('Hoja de Trabajo para listado'!$BC$155:$CB$1048576,MATCH($A488,'Hoja de Trabajo para listado'!$BC$155:$BC$1048576,0),MATCH((CUADRO!Q$5&amp;$E488),'Hoja de Trabajo para listado'!$BC$151:$CB$151,0)),0)+IFERROR(INDEX('Hoja de Trabajo para listado'!$DE$153:$DG$274,MATCH($A488,'Hoja de Trabajo para listado'!$DE$153:$DE$1048576,0),MATCH((CUADRO!Q$5&amp;$E488),'Hoja de Trabajo para listado'!$DE$151:$DG$151,0)),0)+IFERROR(INDEX('Hoja de Trabajo para listado'!$CD$155:$DC$1048576,MATCH($A488,'Hoja de Trabajo para listado'!$CD$155:$CD$1048576,0),MATCH((CUADRO!Q$5&amp;$E488),'Hoja de Trabajo para listado'!$CD$151:$DC$151,0)),0)</f>
        <v>0</v>
      </c>
      <c r="R488" s="243">
        <f t="shared" ca="1" si="17"/>
        <v>0</v>
      </c>
      <c r="S488" s="249"/>
      <c r="T488" s="243">
        <f ca="1">+T489</f>
        <v>0</v>
      </c>
      <c r="U488" s="242">
        <f t="shared" si="18"/>
        <v>1</v>
      </c>
      <c r="V488" s="333" t="str">
        <f>+VLOOKUP(A488,bd_lista!$A$3:$E$590,5,FALSE)</f>
        <v>Gobiernos Autonomos Municipales</v>
      </c>
      <c r="W488" s="383" t="str">
        <f>+V488</f>
        <v>Gobiernos Autonomos Municipales</v>
      </c>
      <c r="X488" s="242">
        <f>+VLOOKUP(A488,[3]Sheet1!$A$13:$D$744,4,FALSE)</f>
        <v>0</v>
      </c>
      <c r="Y488" s="242" t="e">
        <f>+VLOOKUP(X488,bd_lista!$A$3:$C$590,3,FALSE)</f>
        <v>#N/A</v>
      </c>
      <c r="Z488" s="294">
        <f>+X488</f>
        <v>0</v>
      </c>
      <c r="AA488" s="295" t="e">
        <f>+Y488</f>
        <v>#N/A</v>
      </c>
    </row>
    <row r="489" spans="1:27" customFormat="1" ht="27" hidden="1" customHeight="1">
      <c r="A489" s="32">
        <v>1126</v>
      </c>
      <c r="B489" s="389"/>
      <c r="C489" s="247" t="str">
        <f>+VLOOKUP(A489,bd_lista!$A$3:$C$590,3,FALSE)</f>
        <v>Gobierno Autónomo Municipal de Villa Vaca Guzmán</v>
      </c>
      <c r="D489" s="386"/>
      <c r="E489" s="244" t="s">
        <v>1305</v>
      </c>
      <c r="F489" s="243">
        <f ca="1">+IFERROR(INDEX('Hoja de Trabajo para listado'!$A$155:$Z$1048576,MATCH($A489,'Hoja de Trabajo para listado'!$A$155:$A$1048576,0),MATCH((CUADRO!F$5&amp;$E489),'Hoja de Trabajo para listado'!$A$151:$Z$151,0)),0)+IFERROR(INDEX('Hoja de Trabajo para listado'!$AB$155:$BA$1048576,MATCH($A489,'Hoja de Trabajo para listado'!$AB$155:$AB$1048576,0),MATCH((CUADRO!F$5&amp;$E489),'Hoja de Trabajo para listado'!$AB$151:$BA$151,0)),0)+IFERROR(INDEX('Hoja de Trabajo para listado'!$BC$155:$CB$1048576,MATCH($A489,'Hoja de Trabajo para listado'!$BC$155:$BC$1048576,0),MATCH((CUADRO!F$5&amp;$E489),'Hoja de Trabajo para listado'!$BC$151:$CB$151,0)),0)+IFERROR(INDEX('Hoja de Trabajo para listado'!$DE$153:$DG$274,MATCH($A489,'Hoja de Trabajo para listado'!$DE$153:$DE$1048576,0),MATCH((CUADRO!F$5&amp;$E489),'Hoja de Trabajo para listado'!$DE$151:$DG$151,0)),0)+IFERROR(INDEX('Hoja de Trabajo para listado'!$CD$155:$DC$1048576,MATCH($A489,'Hoja de Trabajo para listado'!$CD$155:$CD$1048576,0),MATCH((CUADRO!F$5&amp;$E489),'Hoja de Trabajo para listado'!$CD$151:$DC$151,0)),0)</f>
        <v>0</v>
      </c>
      <c r="G489" s="243">
        <f ca="1">+IFERROR(INDEX('Hoja de Trabajo para listado'!$A$155:$Z$1048576,MATCH($A489,'Hoja de Trabajo para listado'!$A$155:$A$1048576,0),MATCH((CUADRO!G$5&amp;$E489),'Hoja de Trabajo para listado'!$A$151:$Z$151,0)),0)+IFERROR(INDEX('Hoja de Trabajo para listado'!$AB$155:$BA$1048576,MATCH($A489,'Hoja de Trabajo para listado'!$AB$155:$AB$1048576,0),MATCH((CUADRO!G$5&amp;$E489),'Hoja de Trabajo para listado'!$AB$151:$BA$151,0)),0)+IFERROR(INDEX('Hoja de Trabajo para listado'!$BC$155:$CB$1048576,MATCH($A489,'Hoja de Trabajo para listado'!$BC$155:$BC$1048576,0),MATCH((CUADRO!G$5&amp;$E489),'Hoja de Trabajo para listado'!$BC$151:$CB$151,0)),0)+IFERROR(INDEX('Hoja de Trabajo para listado'!$DE$153:$DG$274,MATCH($A489,'Hoja de Trabajo para listado'!$DE$153:$DE$1048576,0),MATCH((CUADRO!G$5&amp;$E489),'Hoja de Trabajo para listado'!$DE$151:$DG$151,0)),0)+IFERROR(INDEX('Hoja de Trabajo para listado'!$CD$155:$DC$1048576,MATCH($A489,'Hoja de Trabajo para listado'!$CD$155:$CD$1048576,0),MATCH((CUADRO!G$5&amp;$E489),'Hoja de Trabajo para listado'!$CD$151:$DC$151,0)),0)</f>
        <v>0</v>
      </c>
      <c r="H489" s="243">
        <f ca="1">+IFERROR(INDEX('Hoja de Trabajo para listado'!$A$155:$Z$1048576,MATCH($A489,'Hoja de Trabajo para listado'!$A$155:$A$1048576,0),MATCH((CUADRO!H$5&amp;$E489),'Hoja de Trabajo para listado'!$A$151:$Z$151,0)),0)+IFERROR(INDEX('Hoja de Trabajo para listado'!$AB$155:$BA$1048576,MATCH($A489,'Hoja de Trabajo para listado'!$AB$155:$AB$1048576,0),MATCH((CUADRO!H$5&amp;$E489),'Hoja de Trabajo para listado'!$AB$151:$BA$151,0)),0)+IFERROR(INDEX('Hoja de Trabajo para listado'!$BC$155:$CB$1048576,MATCH($A489,'Hoja de Trabajo para listado'!$BC$155:$BC$1048576,0),MATCH((CUADRO!H$5&amp;$E489),'Hoja de Trabajo para listado'!$BC$151:$CB$151,0)),0)+IFERROR(INDEX('Hoja de Trabajo para listado'!$DE$153:$DG$274,MATCH($A489,'Hoja de Trabajo para listado'!$DE$153:$DE$1048576,0),MATCH((CUADRO!H$5&amp;$E489),'Hoja de Trabajo para listado'!$DE$151:$DG$151,0)),0)+IFERROR(INDEX('Hoja de Trabajo para listado'!$CD$155:$DC$1048576,MATCH($A489,'Hoja de Trabajo para listado'!$CD$155:$CD$1048576,0),MATCH((CUADRO!H$5&amp;$E489),'Hoja de Trabajo para listado'!$CD$151:$DC$151,0)),0)</f>
        <v>0</v>
      </c>
      <c r="I489" s="243">
        <f ca="1">+IFERROR(INDEX('Hoja de Trabajo para listado'!$A$155:$Z$1048576,MATCH($A489,'Hoja de Trabajo para listado'!$A$155:$A$1048576,0),MATCH((CUADRO!I$5&amp;$E489),'Hoja de Trabajo para listado'!$A$151:$Z$151,0)),0)+IFERROR(INDEX('Hoja de Trabajo para listado'!$AB$155:$BA$1048576,MATCH($A489,'Hoja de Trabajo para listado'!$AB$155:$AB$1048576,0),MATCH((CUADRO!I$5&amp;$E489),'Hoja de Trabajo para listado'!$AB$151:$BA$151,0)),0)+IFERROR(INDEX('Hoja de Trabajo para listado'!$BC$155:$CB$1048576,MATCH($A489,'Hoja de Trabajo para listado'!$BC$155:$BC$1048576,0),MATCH((CUADRO!I$5&amp;$E489),'Hoja de Trabajo para listado'!$BC$151:$CB$151,0)),0)+IFERROR(INDEX('Hoja de Trabajo para listado'!$DE$153:$DG$274,MATCH($A489,'Hoja de Trabajo para listado'!$DE$153:$DE$1048576,0),MATCH((CUADRO!I$5&amp;$E489),'Hoja de Trabajo para listado'!$DE$151:$DG$151,0)),0)+IFERROR(INDEX('Hoja de Trabajo para listado'!$CD$155:$DC$1048576,MATCH($A489,'Hoja de Trabajo para listado'!$CD$155:$CD$1048576,0),MATCH((CUADRO!I$5&amp;$E489),'Hoja de Trabajo para listado'!$CD$151:$DC$151,0)),0)</f>
        <v>0</v>
      </c>
      <c r="J489" s="243">
        <f ca="1">+IFERROR(INDEX('Hoja de Trabajo para listado'!$A$155:$Z$1048576,MATCH($A489,'Hoja de Trabajo para listado'!$A$155:$A$1048576,0),MATCH((CUADRO!J$5&amp;$E489),'Hoja de Trabajo para listado'!$A$151:$Z$151,0)),0)+IFERROR(INDEX('Hoja de Trabajo para listado'!$AB$155:$BA$1048576,MATCH($A489,'Hoja de Trabajo para listado'!$AB$155:$AB$1048576,0),MATCH((CUADRO!J$5&amp;$E489),'Hoja de Trabajo para listado'!$AB$151:$BA$151,0)),0)+IFERROR(INDEX('Hoja de Trabajo para listado'!$BC$155:$CB$1048576,MATCH($A489,'Hoja de Trabajo para listado'!$BC$155:$BC$1048576,0),MATCH((CUADRO!J$5&amp;$E489),'Hoja de Trabajo para listado'!$BC$151:$CB$151,0)),0)+IFERROR(INDEX('Hoja de Trabajo para listado'!$DE$153:$DG$274,MATCH($A489,'Hoja de Trabajo para listado'!$DE$153:$DE$1048576,0),MATCH((CUADRO!J$5&amp;$E489),'Hoja de Trabajo para listado'!$DE$151:$DG$151,0)),0)+IFERROR(INDEX('Hoja de Trabajo para listado'!$CD$155:$DC$1048576,MATCH($A489,'Hoja de Trabajo para listado'!$CD$155:$CD$1048576,0),MATCH((CUADRO!J$5&amp;$E489),'Hoja de Trabajo para listado'!$CD$151:$DC$151,0)),0)</f>
        <v>0</v>
      </c>
      <c r="K489" s="243">
        <f ca="1">+IFERROR(INDEX('Hoja de Trabajo para listado'!$A$155:$Z$1048576,MATCH($A489,'Hoja de Trabajo para listado'!$A$155:$A$1048576,0),MATCH((CUADRO!K$5&amp;$E489),'Hoja de Trabajo para listado'!$A$151:$Z$151,0)),0)+IFERROR(INDEX('Hoja de Trabajo para listado'!$AB$155:$BA$1048576,MATCH($A489,'Hoja de Trabajo para listado'!$AB$155:$AB$1048576,0),MATCH((CUADRO!K$5&amp;$E489),'Hoja de Trabajo para listado'!$AB$151:$BA$151,0)),0)+IFERROR(INDEX('Hoja de Trabajo para listado'!$BC$155:$CB$1048576,MATCH($A489,'Hoja de Trabajo para listado'!$BC$155:$BC$1048576,0),MATCH((CUADRO!K$5&amp;$E489),'Hoja de Trabajo para listado'!$BC$151:$CB$151,0)),0)+IFERROR(INDEX('Hoja de Trabajo para listado'!$DE$153:$DG$274,MATCH($A489,'Hoja de Trabajo para listado'!$DE$153:$DE$1048576,0),MATCH((CUADRO!K$5&amp;$E489),'Hoja de Trabajo para listado'!$DE$151:$DG$151,0)),0)+IFERROR(INDEX('Hoja de Trabajo para listado'!$CD$155:$DC$1048576,MATCH($A489,'Hoja de Trabajo para listado'!$CD$155:$CD$1048576,0),MATCH((CUADRO!K$5&amp;$E489),'Hoja de Trabajo para listado'!$CD$151:$DC$151,0)),0)</f>
        <v>0</v>
      </c>
      <c r="L489" s="243">
        <f ca="1">+IFERROR(INDEX('Hoja de Trabajo para listado'!$A$155:$Z$1048576,MATCH($A489,'Hoja de Trabajo para listado'!$A$155:$A$1048576,0),MATCH((CUADRO!L$5&amp;$E489),'Hoja de Trabajo para listado'!$A$151:$Z$151,0)),0)+IFERROR(INDEX('Hoja de Trabajo para listado'!$AB$155:$BA$1048576,MATCH($A489,'Hoja de Trabajo para listado'!$AB$155:$AB$1048576,0),MATCH((CUADRO!L$5&amp;$E489),'Hoja de Trabajo para listado'!$AB$151:$BA$151,0)),0)+IFERROR(INDEX('Hoja de Trabajo para listado'!$BC$155:$CB$1048576,MATCH($A489,'Hoja de Trabajo para listado'!$BC$155:$BC$1048576,0),MATCH((CUADRO!L$5&amp;$E489),'Hoja de Trabajo para listado'!$BC$151:$CB$151,0)),0)+IFERROR(INDEX('Hoja de Trabajo para listado'!$DE$153:$DG$274,MATCH($A489,'Hoja de Trabajo para listado'!$DE$153:$DE$1048576,0),MATCH((CUADRO!L$5&amp;$E489),'Hoja de Trabajo para listado'!$DE$151:$DG$151,0)),0)+IFERROR(INDEX('Hoja de Trabajo para listado'!$CD$155:$DC$1048576,MATCH($A489,'Hoja de Trabajo para listado'!$CD$155:$CD$1048576,0),MATCH((CUADRO!L$5&amp;$E489),'Hoja de Trabajo para listado'!$CD$151:$DC$151,0)),0)</f>
        <v>0</v>
      </c>
      <c r="M489" s="243">
        <f ca="1">+IFERROR(INDEX('Hoja de Trabajo para listado'!$A$155:$Z$1048576,MATCH($A489,'Hoja de Trabajo para listado'!$A$155:$A$1048576,0),MATCH((CUADRO!M$5&amp;$E489),'Hoja de Trabajo para listado'!$A$151:$Z$151,0)),0)+IFERROR(INDEX('Hoja de Trabajo para listado'!$AB$155:$BA$1048576,MATCH($A489,'Hoja de Trabajo para listado'!$AB$155:$AB$1048576,0),MATCH((CUADRO!M$5&amp;$E489),'Hoja de Trabajo para listado'!$AB$151:$BA$151,0)),0)+IFERROR(INDEX('Hoja de Trabajo para listado'!$BC$155:$CB$1048576,MATCH($A489,'Hoja de Trabajo para listado'!$BC$155:$BC$1048576,0),MATCH((CUADRO!M$5&amp;$E489),'Hoja de Trabajo para listado'!$BC$151:$CB$151,0)),0)+IFERROR(INDEX('Hoja de Trabajo para listado'!$DE$153:$DG$274,MATCH($A489,'Hoja de Trabajo para listado'!$DE$153:$DE$1048576,0),MATCH((CUADRO!M$5&amp;$E489),'Hoja de Trabajo para listado'!$DE$151:$DG$151,0)),0)+IFERROR(INDEX('Hoja de Trabajo para listado'!$CD$155:$DC$1048576,MATCH($A489,'Hoja de Trabajo para listado'!$CD$155:$CD$1048576,0),MATCH((CUADRO!M$5&amp;$E489),'Hoja de Trabajo para listado'!$CD$151:$DC$151,0)),0)</f>
        <v>0</v>
      </c>
      <c r="N489" s="243">
        <f ca="1">+IFERROR(INDEX('Hoja de Trabajo para listado'!$A$155:$Z$1048576,MATCH($A489,'Hoja de Trabajo para listado'!$A$155:$A$1048576,0),MATCH((CUADRO!N$5&amp;$E489),'Hoja de Trabajo para listado'!$A$151:$Z$151,0)),0)+IFERROR(INDEX('Hoja de Trabajo para listado'!$AB$155:$BA$1048576,MATCH($A489,'Hoja de Trabajo para listado'!$AB$155:$AB$1048576,0),MATCH((CUADRO!N$5&amp;$E489),'Hoja de Trabajo para listado'!$AB$151:$BA$151,0)),0)+IFERROR(INDEX('Hoja de Trabajo para listado'!$BC$155:$CB$1048576,MATCH($A489,'Hoja de Trabajo para listado'!$BC$155:$BC$1048576,0),MATCH((CUADRO!N$5&amp;$E489),'Hoja de Trabajo para listado'!$BC$151:$CB$151,0)),0)+IFERROR(INDEX('Hoja de Trabajo para listado'!$DE$153:$DG$274,MATCH($A489,'Hoja de Trabajo para listado'!$DE$153:$DE$1048576,0),MATCH((CUADRO!N$5&amp;$E489),'Hoja de Trabajo para listado'!$DE$151:$DG$151,0)),0)+IFERROR(INDEX('Hoja de Trabajo para listado'!$CD$155:$DC$1048576,MATCH($A489,'Hoja de Trabajo para listado'!$CD$155:$CD$1048576,0),MATCH((CUADRO!N$5&amp;$E489),'Hoja de Trabajo para listado'!$CD$151:$DC$151,0)),0)</f>
        <v>0</v>
      </c>
      <c r="O489" s="243">
        <f ca="1">+IFERROR(INDEX('Hoja de Trabajo para listado'!$A$155:$Z$1048576,MATCH($A489,'Hoja de Trabajo para listado'!$A$155:$A$1048576,0),MATCH((CUADRO!O$5&amp;$E489),'Hoja de Trabajo para listado'!$A$151:$Z$151,0)),0)+IFERROR(INDEX('Hoja de Trabajo para listado'!$AB$155:$BA$1048576,MATCH($A489,'Hoja de Trabajo para listado'!$AB$155:$AB$1048576,0),MATCH((CUADRO!O$5&amp;$E489),'Hoja de Trabajo para listado'!$AB$151:$BA$151,0)),0)+IFERROR(INDEX('Hoja de Trabajo para listado'!$BC$155:$CB$1048576,MATCH($A489,'Hoja de Trabajo para listado'!$BC$155:$BC$1048576,0),MATCH((CUADRO!O$5&amp;$E489),'Hoja de Trabajo para listado'!$BC$151:$CB$151,0)),0)+IFERROR(INDEX('Hoja de Trabajo para listado'!$DE$153:$DG$274,MATCH($A489,'Hoja de Trabajo para listado'!$DE$153:$DE$1048576,0),MATCH((CUADRO!O$5&amp;$E489),'Hoja de Trabajo para listado'!$DE$151:$DG$151,0)),0)+IFERROR(INDEX('Hoja de Trabajo para listado'!$CD$155:$DC$1048576,MATCH($A489,'Hoja de Trabajo para listado'!$CD$155:$CD$1048576,0),MATCH((CUADRO!O$5&amp;$E489),'Hoja de Trabajo para listado'!$CD$151:$DC$151,0)),0)</f>
        <v>0</v>
      </c>
      <c r="P489" s="243">
        <f ca="1">+IFERROR(INDEX('Hoja de Trabajo para listado'!$A$155:$Z$1048576,MATCH($A489,'Hoja de Trabajo para listado'!$A$155:$A$1048576,0),MATCH((CUADRO!P$5&amp;$E489),'Hoja de Trabajo para listado'!$A$151:$Z$151,0)),0)+IFERROR(INDEX('Hoja de Trabajo para listado'!$AB$155:$BA$1048576,MATCH($A489,'Hoja de Trabajo para listado'!$AB$155:$AB$1048576,0),MATCH((CUADRO!P$5&amp;$E489),'Hoja de Trabajo para listado'!$AB$151:$BA$151,0)),0)+IFERROR(INDEX('Hoja de Trabajo para listado'!$BC$155:$CB$1048576,MATCH($A489,'Hoja de Trabajo para listado'!$BC$155:$BC$1048576,0),MATCH((CUADRO!P$5&amp;$E489),'Hoja de Trabajo para listado'!$BC$151:$CB$151,0)),0)+IFERROR(INDEX('Hoja de Trabajo para listado'!$DE$153:$DG$274,MATCH($A489,'Hoja de Trabajo para listado'!$DE$153:$DE$1048576,0),MATCH((CUADRO!P$5&amp;$E489),'Hoja de Trabajo para listado'!$DE$151:$DG$151,0)),0)+IFERROR(INDEX('Hoja de Trabajo para listado'!$CD$155:$DC$1048576,MATCH($A489,'Hoja de Trabajo para listado'!$CD$155:$CD$1048576,0),MATCH((CUADRO!P$5&amp;$E489),'Hoja de Trabajo para listado'!$CD$151:$DC$151,0)),0)</f>
        <v>0</v>
      </c>
      <c r="Q489" s="243">
        <f ca="1">+IFERROR(INDEX('Hoja de Trabajo para listado'!$A$155:$Z$1048576,MATCH($A489,'Hoja de Trabajo para listado'!$A$155:$A$1048576,0),MATCH((CUADRO!Q$5&amp;$E489),'Hoja de Trabajo para listado'!$A$151:$Z$151,0)),0)+IFERROR(INDEX('Hoja de Trabajo para listado'!$AB$155:$BA$1048576,MATCH($A489,'Hoja de Trabajo para listado'!$AB$155:$AB$1048576,0),MATCH((CUADRO!Q$5&amp;$E489),'Hoja de Trabajo para listado'!$AB$151:$BA$151,0)),0)+IFERROR(INDEX('Hoja de Trabajo para listado'!$BC$155:$CB$1048576,MATCH($A489,'Hoja de Trabajo para listado'!$BC$155:$BC$1048576,0),MATCH((CUADRO!Q$5&amp;$E489),'Hoja de Trabajo para listado'!$BC$151:$CB$151,0)),0)+IFERROR(INDEX('Hoja de Trabajo para listado'!$DE$153:$DG$274,MATCH($A489,'Hoja de Trabajo para listado'!$DE$153:$DE$1048576,0),MATCH((CUADRO!Q$5&amp;$E489),'Hoja de Trabajo para listado'!$DE$151:$DG$151,0)),0)+IFERROR(INDEX('Hoja de Trabajo para listado'!$CD$155:$DC$1048576,MATCH($A489,'Hoja de Trabajo para listado'!$CD$155:$CD$1048576,0),MATCH((CUADRO!Q$5&amp;$E489),'Hoja de Trabajo para listado'!$CD$151:$DC$151,0)),0)</f>
        <v>0</v>
      </c>
      <c r="R489" s="243">
        <f t="shared" ca="1" si="17"/>
        <v>0</v>
      </c>
      <c r="S489" s="249">
        <f ca="1">+R488+R489</f>
        <v>0</v>
      </c>
      <c r="T489" s="243">
        <f ca="1">+S489</f>
        <v>0</v>
      </c>
      <c r="U489" s="242">
        <f t="shared" si="18"/>
        <v>2</v>
      </c>
      <c r="V489" s="333" t="str">
        <f>+VLOOKUP(A489,bd_lista!$A$3:$E$590,5,FALSE)</f>
        <v>Gobiernos Autonomos Municipales</v>
      </c>
      <c r="W489" s="384"/>
      <c r="X489" s="242">
        <f>+VLOOKUP(A489,[3]Sheet1!$A$13:$D$744,4,FALSE)</f>
        <v>0</v>
      </c>
      <c r="Y489" s="242" t="e">
        <f>+VLOOKUP(X489,bd_lista!$A$3:$C$590,3,FALSE)</f>
        <v>#N/A</v>
      </c>
      <c r="Z489" s="292"/>
      <c r="AA489" s="293"/>
    </row>
    <row r="490" spans="1:27" customFormat="1" ht="15" hidden="1" customHeight="1">
      <c r="A490" s="32">
        <v>1127</v>
      </c>
      <c r="B490" s="388">
        <f>+A490</f>
        <v>1127</v>
      </c>
      <c r="C490" s="247" t="str">
        <f>+VLOOKUP(A490,bd_lista!$A$3:$C$590,3,FALSE)</f>
        <v>Gobierno Autónomo Municipal de Villa de Huacaya</v>
      </c>
      <c r="D490" s="385" t="str">
        <f>+C490</f>
        <v>Gobierno Autónomo Municipal de Villa de Huacaya</v>
      </c>
      <c r="E490" s="242" t="s">
        <v>1304</v>
      </c>
      <c r="F490" s="243">
        <f ca="1">+IFERROR(INDEX('Hoja de Trabajo para listado'!$A$155:$Z$1048576,MATCH($A490,'Hoja de Trabajo para listado'!$A$155:$A$1048576,0),MATCH((CUADRO!F$5&amp;$E490),'Hoja de Trabajo para listado'!$A$151:$Z$151,0)),0)+IFERROR(INDEX('Hoja de Trabajo para listado'!$AB$155:$BA$1048576,MATCH($A490,'Hoja de Trabajo para listado'!$AB$155:$AB$1048576,0),MATCH((CUADRO!F$5&amp;$E490),'Hoja de Trabajo para listado'!$AB$151:$BA$151,0)),0)+IFERROR(INDEX('Hoja de Trabajo para listado'!$BC$155:$CB$1048576,MATCH($A490,'Hoja de Trabajo para listado'!$BC$155:$BC$1048576,0),MATCH((CUADRO!F$5&amp;$E490),'Hoja de Trabajo para listado'!$BC$151:$CB$151,0)),0)+IFERROR(INDEX('Hoja de Trabajo para listado'!$DE$153:$DG$274,MATCH($A490,'Hoja de Trabajo para listado'!$DE$153:$DE$1048576,0),MATCH((CUADRO!F$5&amp;$E490),'Hoja de Trabajo para listado'!$DE$151:$DG$151,0)),0)+IFERROR(INDEX('Hoja de Trabajo para listado'!$CD$155:$DC$1048576,MATCH($A490,'Hoja de Trabajo para listado'!$CD$155:$CD$1048576,0),MATCH((CUADRO!F$5&amp;$E490),'Hoja de Trabajo para listado'!$CD$151:$DC$151,0)),0)</f>
        <v>0</v>
      </c>
      <c r="G490" s="243">
        <f ca="1">+IFERROR(INDEX('Hoja de Trabajo para listado'!$A$155:$Z$1048576,MATCH($A490,'Hoja de Trabajo para listado'!$A$155:$A$1048576,0),MATCH((CUADRO!G$5&amp;$E490),'Hoja de Trabajo para listado'!$A$151:$Z$151,0)),0)+IFERROR(INDEX('Hoja de Trabajo para listado'!$AB$155:$BA$1048576,MATCH($A490,'Hoja de Trabajo para listado'!$AB$155:$AB$1048576,0),MATCH((CUADRO!G$5&amp;$E490),'Hoja de Trabajo para listado'!$AB$151:$BA$151,0)),0)+IFERROR(INDEX('Hoja de Trabajo para listado'!$BC$155:$CB$1048576,MATCH($A490,'Hoja de Trabajo para listado'!$BC$155:$BC$1048576,0),MATCH((CUADRO!G$5&amp;$E490),'Hoja de Trabajo para listado'!$BC$151:$CB$151,0)),0)+IFERROR(INDEX('Hoja de Trabajo para listado'!$DE$153:$DG$274,MATCH($A490,'Hoja de Trabajo para listado'!$DE$153:$DE$1048576,0),MATCH((CUADRO!G$5&amp;$E490),'Hoja de Trabajo para listado'!$DE$151:$DG$151,0)),0)+IFERROR(INDEX('Hoja de Trabajo para listado'!$CD$155:$DC$1048576,MATCH($A490,'Hoja de Trabajo para listado'!$CD$155:$CD$1048576,0),MATCH((CUADRO!G$5&amp;$E490),'Hoja de Trabajo para listado'!$CD$151:$DC$151,0)),0)</f>
        <v>0</v>
      </c>
      <c r="H490" s="243">
        <f ca="1">+IFERROR(INDEX('Hoja de Trabajo para listado'!$A$155:$Z$1048576,MATCH($A490,'Hoja de Trabajo para listado'!$A$155:$A$1048576,0),MATCH((CUADRO!H$5&amp;$E490),'Hoja de Trabajo para listado'!$A$151:$Z$151,0)),0)+IFERROR(INDEX('Hoja de Trabajo para listado'!$AB$155:$BA$1048576,MATCH($A490,'Hoja de Trabajo para listado'!$AB$155:$AB$1048576,0),MATCH((CUADRO!H$5&amp;$E490),'Hoja de Trabajo para listado'!$AB$151:$BA$151,0)),0)+IFERROR(INDEX('Hoja de Trabajo para listado'!$BC$155:$CB$1048576,MATCH($A490,'Hoja de Trabajo para listado'!$BC$155:$BC$1048576,0),MATCH((CUADRO!H$5&amp;$E490),'Hoja de Trabajo para listado'!$BC$151:$CB$151,0)),0)+IFERROR(INDEX('Hoja de Trabajo para listado'!$DE$153:$DG$274,MATCH($A490,'Hoja de Trabajo para listado'!$DE$153:$DE$1048576,0),MATCH((CUADRO!H$5&amp;$E490),'Hoja de Trabajo para listado'!$DE$151:$DG$151,0)),0)+IFERROR(INDEX('Hoja de Trabajo para listado'!$CD$155:$DC$1048576,MATCH($A490,'Hoja de Trabajo para listado'!$CD$155:$CD$1048576,0),MATCH((CUADRO!H$5&amp;$E490),'Hoja de Trabajo para listado'!$CD$151:$DC$151,0)),0)</f>
        <v>0</v>
      </c>
      <c r="I490" s="243">
        <f ca="1">+IFERROR(INDEX('Hoja de Trabajo para listado'!$A$155:$Z$1048576,MATCH($A490,'Hoja de Trabajo para listado'!$A$155:$A$1048576,0),MATCH((CUADRO!I$5&amp;$E490),'Hoja de Trabajo para listado'!$A$151:$Z$151,0)),0)+IFERROR(INDEX('Hoja de Trabajo para listado'!$AB$155:$BA$1048576,MATCH($A490,'Hoja de Trabajo para listado'!$AB$155:$AB$1048576,0),MATCH((CUADRO!I$5&amp;$E490),'Hoja de Trabajo para listado'!$AB$151:$BA$151,0)),0)+IFERROR(INDEX('Hoja de Trabajo para listado'!$BC$155:$CB$1048576,MATCH($A490,'Hoja de Trabajo para listado'!$BC$155:$BC$1048576,0),MATCH((CUADRO!I$5&amp;$E490),'Hoja de Trabajo para listado'!$BC$151:$CB$151,0)),0)+IFERROR(INDEX('Hoja de Trabajo para listado'!$DE$153:$DG$274,MATCH($A490,'Hoja de Trabajo para listado'!$DE$153:$DE$1048576,0),MATCH((CUADRO!I$5&amp;$E490),'Hoja de Trabajo para listado'!$DE$151:$DG$151,0)),0)+IFERROR(INDEX('Hoja de Trabajo para listado'!$CD$155:$DC$1048576,MATCH($A490,'Hoja de Trabajo para listado'!$CD$155:$CD$1048576,0),MATCH((CUADRO!I$5&amp;$E490),'Hoja de Trabajo para listado'!$CD$151:$DC$151,0)),0)</f>
        <v>0</v>
      </c>
      <c r="J490" s="243">
        <f ca="1">+IFERROR(INDEX('Hoja de Trabajo para listado'!$A$155:$Z$1048576,MATCH($A490,'Hoja de Trabajo para listado'!$A$155:$A$1048576,0),MATCH((CUADRO!J$5&amp;$E490),'Hoja de Trabajo para listado'!$A$151:$Z$151,0)),0)+IFERROR(INDEX('Hoja de Trabajo para listado'!$AB$155:$BA$1048576,MATCH($A490,'Hoja de Trabajo para listado'!$AB$155:$AB$1048576,0),MATCH((CUADRO!J$5&amp;$E490),'Hoja de Trabajo para listado'!$AB$151:$BA$151,0)),0)+IFERROR(INDEX('Hoja de Trabajo para listado'!$BC$155:$CB$1048576,MATCH($A490,'Hoja de Trabajo para listado'!$BC$155:$BC$1048576,0),MATCH((CUADRO!J$5&amp;$E490),'Hoja de Trabajo para listado'!$BC$151:$CB$151,0)),0)+IFERROR(INDEX('Hoja de Trabajo para listado'!$DE$153:$DG$274,MATCH($A490,'Hoja de Trabajo para listado'!$DE$153:$DE$1048576,0),MATCH((CUADRO!J$5&amp;$E490),'Hoja de Trabajo para listado'!$DE$151:$DG$151,0)),0)+IFERROR(INDEX('Hoja de Trabajo para listado'!$CD$155:$DC$1048576,MATCH($A490,'Hoja de Trabajo para listado'!$CD$155:$CD$1048576,0),MATCH((CUADRO!J$5&amp;$E490),'Hoja de Trabajo para listado'!$CD$151:$DC$151,0)),0)</f>
        <v>0</v>
      </c>
      <c r="K490" s="243">
        <f ca="1">+IFERROR(INDEX('Hoja de Trabajo para listado'!$A$155:$Z$1048576,MATCH($A490,'Hoja de Trabajo para listado'!$A$155:$A$1048576,0),MATCH((CUADRO!K$5&amp;$E490),'Hoja de Trabajo para listado'!$A$151:$Z$151,0)),0)+IFERROR(INDEX('Hoja de Trabajo para listado'!$AB$155:$BA$1048576,MATCH($A490,'Hoja de Trabajo para listado'!$AB$155:$AB$1048576,0),MATCH((CUADRO!K$5&amp;$E490),'Hoja de Trabajo para listado'!$AB$151:$BA$151,0)),0)+IFERROR(INDEX('Hoja de Trabajo para listado'!$BC$155:$CB$1048576,MATCH($A490,'Hoja de Trabajo para listado'!$BC$155:$BC$1048576,0),MATCH((CUADRO!K$5&amp;$E490),'Hoja de Trabajo para listado'!$BC$151:$CB$151,0)),0)+IFERROR(INDEX('Hoja de Trabajo para listado'!$DE$153:$DG$274,MATCH($A490,'Hoja de Trabajo para listado'!$DE$153:$DE$1048576,0),MATCH((CUADRO!K$5&amp;$E490),'Hoja de Trabajo para listado'!$DE$151:$DG$151,0)),0)+IFERROR(INDEX('Hoja de Trabajo para listado'!$CD$155:$DC$1048576,MATCH($A490,'Hoja de Trabajo para listado'!$CD$155:$CD$1048576,0),MATCH((CUADRO!K$5&amp;$E490),'Hoja de Trabajo para listado'!$CD$151:$DC$151,0)),0)</f>
        <v>0</v>
      </c>
      <c r="L490" s="243">
        <f ca="1">+IFERROR(INDEX('Hoja de Trabajo para listado'!$A$155:$Z$1048576,MATCH($A490,'Hoja de Trabajo para listado'!$A$155:$A$1048576,0),MATCH((CUADRO!L$5&amp;$E490),'Hoja de Trabajo para listado'!$A$151:$Z$151,0)),0)+IFERROR(INDEX('Hoja de Trabajo para listado'!$AB$155:$BA$1048576,MATCH($A490,'Hoja de Trabajo para listado'!$AB$155:$AB$1048576,0),MATCH((CUADRO!L$5&amp;$E490),'Hoja de Trabajo para listado'!$AB$151:$BA$151,0)),0)+IFERROR(INDEX('Hoja de Trabajo para listado'!$BC$155:$CB$1048576,MATCH($A490,'Hoja de Trabajo para listado'!$BC$155:$BC$1048576,0),MATCH((CUADRO!L$5&amp;$E490),'Hoja de Trabajo para listado'!$BC$151:$CB$151,0)),0)+IFERROR(INDEX('Hoja de Trabajo para listado'!$DE$153:$DG$274,MATCH($A490,'Hoja de Trabajo para listado'!$DE$153:$DE$1048576,0),MATCH((CUADRO!L$5&amp;$E490),'Hoja de Trabajo para listado'!$DE$151:$DG$151,0)),0)+IFERROR(INDEX('Hoja de Trabajo para listado'!$CD$155:$DC$1048576,MATCH($A490,'Hoja de Trabajo para listado'!$CD$155:$CD$1048576,0),MATCH((CUADRO!L$5&amp;$E490),'Hoja de Trabajo para listado'!$CD$151:$DC$151,0)),0)</f>
        <v>0</v>
      </c>
      <c r="M490" s="243">
        <f ca="1">+IFERROR(INDEX('Hoja de Trabajo para listado'!$A$155:$Z$1048576,MATCH($A490,'Hoja de Trabajo para listado'!$A$155:$A$1048576,0),MATCH((CUADRO!M$5&amp;$E490),'Hoja de Trabajo para listado'!$A$151:$Z$151,0)),0)+IFERROR(INDEX('Hoja de Trabajo para listado'!$AB$155:$BA$1048576,MATCH($A490,'Hoja de Trabajo para listado'!$AB$155:$AB$1048576,0),MATCH((CUADRO!M$5&amp;$E490),'Hoja de Trabajo para listado'!$AB$151:$BA$151,0)),0)+IFERROR(INDEX('Hoja de Trabajo para listado'!$BC$155:$CB$1048576,MATCH($A490,'Hoja de Trabajo para listado'!$BC$155:$BC$1048576,0),MATCH((CUADRO!M$5&amp;$E490),'Hoja de Trabajo para listado'!$BC$151:$CB$151,0)),0)+IFERROR(INDEX('Hoja de Trabajo para listado'!$DE$153:$DG$274,MATCH($A490,'Hoja de Trabajo para listado'!$DE$153:$DE$1048576,0),MATCH((CUADRO!M$5&amp;$E490),'Hoja de Trabajo para listado'!$DE$151:$DG$151,0)),0)+IFERROR(INDEX('Hoja de Trabajo para listado'!$CD$155:$DC$1048576,MATCH($A490,'Hoja de Trabajo para listado'!$CD$155:$CD$1048576,0),MATCH((CUADRO!M$5&amp;$E490),'Hoja de Trabajo para listado'!$CD$151:$DC$151,0)),0)</f>
        <v>0</v>
      </c>
      <c r="N490" s="243">
        <f ca="1">+IFERROR(INDEX('Hoja de Trabajo para listado'!$A$155:$Z$1048576,MATCH($A490,'Hoja de Trabajo para listado'!$A$155:$A$1048576,0),MATCH((CUADRO!N$5&amp;$E490),'Hoja de Trabajo para listado'!$A$151:$Z$151,0)),0)+IFERROR(INDEX('Hoja de Trabajo para listado'!$AB$155:$BA$1048576,MATCH($A490,'Hoja de Trabajo para listado'!$AB$155:$AB$1048576,0),MATCH((CUADRO!N$5&amp;$E490),'Hoja de Trabajo para listado'!$AB$151:$BA$151,0)),0)+IFERROR(INDEX('Hoja de Trabajo para listado'!$BC$155:$CB$1048576,MATCH($A490,'Hoja de Trabajo para listado'!$BC$155:$BC$1048576,0),MATCH((CUADRO!N$5&amp;$E490),'Hoja de Trabajo para listado'!$BC$151:$CB$151,0)),0)+IFERROR(INDEX('Hoja de Trabajo para listado'!$DE$153:$DG$274,MATCH($A490,'Hoja de Trabajo para listado'!$DE$153:$DE$1048576,0),MATCH((CUADRO!N$5&amp;$E490),'Hoja de Trabajo para listado'!$DE$151:$DG$151,0)),0)+IFERROR(INDEX('Hoja de Trabajo para listado'!$CD$155:$DC$1048576,MATCH($A490,'Hoja de Trabajo para listado'!$CD$155:$CD$1048576,0),MATCH((CUADRO!N$5&amp;$E490),'Hoja de Trabajo para listado'!$CD$151:$DC$151,0)),0)</f>
        <v>0</v>
      </c>
      <c r="O490" s="243">
        <f ca="1">+IFERROR(INDEX('Hoja de Trabajo para listado'!$A$155:$Z$1048576,MATCH($A490,'Hoja de Trabajo para listado'!$A$155:$A$1048576,0),MATCH((CUADRO!O$5&amp;$E490),'Hoja de Trabajo para listado'!$A$151:$Z$151,0)),0)+IFERROR(INDEX('Hoja de Trabajo para listado'!$AB$155:$BA$1048576,MATCH($A490,'Hoja de Trabajo para listado'!$AB$155:$AB$1048576,0),MATCH((CUADRO!O$5&amp;$E490),'Hoja de Trabajo para listado'!$AB$151:$BA$151,0)),0)+IFERROR(INDEX('Hoja de Trabajo para listado'!$BC$155:$CB$1048576,MATCH($A490,'Hoja de Trabajo para listado'!$BC$155:$BC$1048576,0),MATCH((CUADRO!O$5&amp;$E490),'Hoja de Trabajo para listado'!$BC$151:$CB$151,0)),0)+IFERROR(INDEX('Hoja de Trabajo para listado'!$DE$153:$DG$274,MATCH($A490,'Hoja de Trabajo para listado'!$DE$153:$DE$1048576,0),MATCH((CUADRO!O$5&amp;$E490),'Hoja de Trabajo para listado'!$DE$151:$DG$151,0)),0)+IFERROR(INDEX('Hoja de Trabajo para listado'!$CD$155:$DC$1048576,MATCH($A490,'Hoja de Trabajo para listado'!$CD$155:$CD$1048576,0),MATCH((CUADRO!O$5&amp;$E490),'Hoja de Trabajo para listado'!$CD$151:$DC$151,0)),0)</f>
        <v>0</v>
      </c>
      <c r="P490" s="243">
        <f ca="1">+IFERROR(INDEX('Hoja de Trabajo para listado'!$A$155:$Z$1048576,MATCH($A490,'Hoja de Trabajo para listado'!$A$155:$A$1048576,0),MATCH((CUADRO!P$5&amp;$E490),'Hoja de Trabajo para listado'!$A$151:$Z$151,0)),0)+IFERROR(INDEX('Hoja de Trabajo para listado'!$AB$155:$BA$1048576,MATCH($A490,'Hoja de Trabajo para listado'!$AB$155:$AB$1048576,0),MATCH((CUADRO!P$5&amp;$E490),'Hoja de Trabajo para listado'!$AB$151:$BA$151,0)),0)+IFERROR(INDEX('Hoja de Trabajo para listado'!$BC$155:$CB$1048576,MATCH($A490,'Hoja de Trabajo para listado'!$BC$155:$BC$1048576,0),MATCH((CUADRO!P$5&amp;$E490),'Hoja de Trabajo para listado'!$BC$151:$CB$151,0)),0)+IFERROR(INDEX('Hoja de Trabajo para listado'!$DE$153:$DG$274,MATCH($A490,'Hoja de Trabajo para listado'!$DE$153:$DE$1048576,0),MATCH((CUADRO!P$5&amp;$E490),'Hoja de Trabajo para listado'!$DE$151:$DG$151,0)),0)+IFERROR(INDEX('Hoja de Trabajo para listado'!$CD$155:$DC$1048576,MATCH($A490,'Hoja de Trabajo para listado'!$CD$155:$CD$1048576,0),MATCH((CUADRO!P$5&amp;$E490),'Hoja de Trabajo para listado'!$CD$151:$DC$151,0)),0)</f>
        <v>0</v>
      </c>
      <c r="Q490" s="243">
        <f ca="1">+IFERROR(INDEX('Hoja de Trabajo para listado'!$A$155:$Z$1048576,MATCH($A490,'Hoja de Trabajo para listado'!$A$155:$A$1048576,0),MATCH((CUADRO!Q$5&amp;$E490),'Hoja de Trabajo para listado'!$A$151:$Z$151,0)),0)+IFERROR(INDEX('Hoja de Trabajo para listado'!$AB$155:$BA$1048576,MATCH($A490,'Hoja de Trabajo para listado'!$AB$155:$AB$1048576,0),MATCH((CUADRO!Q$5&amp;$E490),'Hoja de Trabajo para listado'!$AB$151:$BA$151,0)),0)+IFERROR(INDEX('Hoja de Trabajo para listado'!$BC$155:$CB$1048576,MATCH($A490,'Hoja de Trabajo para listado'!$BC$155:$BC$1048576,0),MATCH((CUADRO!Q$5&amp;$E490),'Hoja de Trabajo para listado'!$BC$151:$CB$151,0)),0)+IFERROR(INDEX('Hoja de Trabajo para listado'!$DE$153:$DG$274,MATCH($A490,'Hoja de Trabajo para listado'!$DE$153:$DE$1048576,0),MATCH((CUADRO!Q$5&amp;$E490),'Hoja de Trabajo para listado'!$DE$151:$DG$151,0)),0)+IFERROR(INDEX('Hoja de Trabajo para listado'!$CD$155:$DC$1048576,MATCH($A490,'Hoja de Trabajo para listado'!$CD$155:$CD$1048576,0),MATCH((CUADRO!Q$5&amp;$E490),'Hoja de Trabajo para listado'!$CD$151:$DC$151,0)),0)</f>
        <v>0</v>
      </c>
      <c r="R490" s="243">
        <f t="shared" ca="1" si="17"/>
        <v>0</v>
      </c>
      <c r="S490" s="249"/>
      <c r="T490" s="243">
        <f ca="1">+T491</f>
        <v>0</v>
      </c>
      <c r="U490" s="242">
        <f t="shared" si="18"/>
        <v>1</v>
      </c>
      <c r="V490" s="333" t="str">
        <f>+VLOOKUP(A490,bd_lista!$A$3:$E$590,5,FALSE)</f>
        <v>Gobiernos Autonomos Municipales</v>
      </c>
      <c r="W490" s="383" t="str">
        <f>+V490</f>
        <v>Gobiernos Autonomos Municipales</v>
      </c>
      <c r="X490" s="242">
        <f>+VLOOKUP(A490,[3]Sheet1!$A$13:$D$744,4,FALSE)</f>
        <v>0</v>
      </c>
      <c r="Y490" s="242" t="e">
        <f>+VLOOKUP(X490,bd_lista!$A$3:$C$590,3,FALSE)</f>
        <v>#N/A</v>
      </c>
      <c r="Z490" s="294">
        <f>+X490</f>
        <v>0</v>
      </c>
      <c r="AA490" s="295" t="e">
        <f>+Y490</f>
        <v>#N/A</v>
      </c>
    </row>
    <row r="491" spans="1:27" customFormat="1" ht="15" hidden="1" customHeight="1">
      <c r="A491" s="32">
        <v>1127</v>
      </c>
      <c r="B491" s="389"/>
      <c r="C491" s="247" t="str">
        <f>+VLOOKUP(A491,bd_lista!$A$3:$C$590,3,FALSE)</f>
        <v>Gobierno Autónomo Municipal de Villa de Huacaya</v>
      </c>
      <c r="D491" s="386"/>
      <c r="E491" s="244" t="s">
        <v>1305</v>
      </c>
      <c r="F491" s="243">
        <f ca="1">+IFERROR(INDEX('Hoja de Trabajo para listado'!$A$155:$Z$1048576,MATCH($A491,'Hoja de Trabajo para listado'!$A$155:$A$1048576,0),MATCH((CUADRO!F$5&amp;$E491),'Hoja de Trabajo para listado'!$A$151:$Z$151,0)),0)+IFERROR(INDEX('Hoja de Trabajo para listado'!$AB$155:$BA$1048576,MATCH($A491,'Hoja de Trabajo para listado'!$AB$155:$AB$1048576,0),MATCH((CUADRO!F$5&amp;$E491),'Hoja de Trabajo para listado'!$AB$151:$BA$151,0)),0)+IFERROR(INDEX('Hoja de Trabajo para listado'!$BC$155:$CB$1048576,MATCH($A491,'Hoja de Trabajo para listado'!$BC$155:$BC$1048576,0),MATCH((CUADRO!F$5&amp;$E491),'Hoja de Trabajo para listado'!$BC$151:$CB$151,0)),0)+IFERROR(INDEX('Hoja de Trabajo para listado'!$DE$153:$DG$274,MATCH($A491,'Hoja de Trabajo para listado'!$DE$153:$DE$1048576,0),MATCH((CUADRO!F$5&amp;$E491),'Hoja de Trabajo para listado'!$DE$151:$DG$151,0)),0)+IFERROR(INDEX('Hoja de Trabajo para listado'!$CD$155:$DC$1048576,MATCH($A491,'Hoja de Trabajo para listado'!$CD$155:$CD$1048576,0),MATCH((CUADRO!F$5&amp;$E491),'Hoja de Trabajo para listado'!$CD$151:$DC$151,0)),0)</f>
        <v>0</v>
      </c>
      <c r="G491" s="243">
        <f ca="1">+IFERROR(INDEX('Hoja de Trabajo para listado'!$A$155:$Z$1048576,MATCH($A491,'Hoja de Trabajo para listado'!$A$155:$A$1048576,0),MATCH((CUADRO!G$5&amp;$E491),'Hoja de Trabajo para listado'!$A$151:$Z$151,0)),0)+IFERROR(INDEX('Hoja de Trabajo para listado'!$AB$155:$BA$1048576,MATCH($A491,'Hoja de Trabajo para listado'!$AB$155:$AB$1048576,0),MATCH((CUADRO!G$5&amp;$E491),'Hoja de Trabajo para listado'!$AB$151:$BA$151,0)),0)+IFERROR(INDEX('Hoja de Trabajo para listado'!$BC$155:$CB$1048576,MATCH($A491,'Hoja de Trabajo para listado'!$BC$155:$BC$1048576,0),MATCH((CUADRO!G$5&amp;$E491),'Hoja de Trabajo para listado'!$BC$151:$CB$151,0)),0)+IFERROR(INDEX('Hoja de Trabajo para listado'!$DE$153:$DG$274,MATCH($A491,'Hoja de Trabajo para listado'!$DE$153:$DE$1048576,0),MATCH((CUADRO!G$5&amp;$E491),'Hoja de Trabajo para listado'!$DE$151:$DG$151,0)),0)+IFERROR(INDEX('Hoja de Trabajo para listado'!$CD$155:$DC$1048576,MATCH($A491,'Hoja de Trabajo para listado'!$CD$155:$CD$1048576,0),MATCH((CUADRO!G$5&amp;$E491),'Hoja de Trabajo para listado'!$CD$151:$DC$151,0)),0)</f>
        <v>0</v>
      </c>
      <c r="H491" s="243">
        <f ca="1">+IFERROR(INDEX('Hoja de Trabajo para listado'!$A$155:$Z$1048576,MATCH($A491,'Hoja de Trabajo para listado'!$A$155:$A$1048576,0),MATCH((CUADRO!H$5&amp;$E491),'Hoja de Trabajo para listado'!$A$151:$Z$151,0)),0)+IFERROR(INDEX('Hoja de Trabajo para listado'!$AB$155:$BA$1048576,MATCH($A491,'Hoja de Trabajo para listado'!$AB$155:$AB$1048576,0),MATCH((CUADRO!H$5&amp;$E491),'Hoja de Trabajo para listado'!$AB$151:$BA$151,0)),0)+IFERROR(INDEX('Hoja de Trabajo para listado'!$BC$155:$CB$1048576,MATCH($A491,'Hoja de Trabajo para listado'!$BC$155:$BC$1048576,0),MATCH((CUADRO!H$5&amp;$E491),'Hoja de Trabajo para listado'!$BC$151:$CB$151,0)),0)+IFERROR(INDEX('Hoja de Trabajo para listado'!$DE$153:$DG$274,MATCH($A491,'Hoja de Trabajo para listado'!$DE$153:$DE$1048576,0),MATCH((CUADRO!H$5&amp;$E491),'Hoja de Trabajo para listado'!$DE$151:$DG$151,0)),0)+IFERROR(INDEX('Hoja de Trabajo para listado'!$CD$155:$DC$1048576,MATCH($A491,'Hoja de Trabajo para listado'!$CD$155:$CD$1048576,0),MATCH((CUADRO!H$5&amp;$E491),'Hoja de Trabajo para listado'!$CD$151:$DC$151,0)),0)</f>
        <v>0</v>
      </c>
      <c r="I491" s="243">
        <f ca="1">+IFERROR(INDEX('Hoja de Trabajo para listado'!$A$155:$Z$1048576,MATCH($A491,'Hoja de Trabajo para listado'!$A$155:$A$1048576,0),MATCH((CUADRO!I$5&amp;$E491),'Hoja de Trabajo para listado'!$A$151:$Z$151,0)),0)+IFERROR(INDEX('Hoja de Trabajo para listado'!$AB$155:$BA$1048576,MATCH($A491,'Hoja de Trabajo para listado'!$AB$155:$AB$1048576,0),MATCH((CUADRO!I$5&amp;$E491),'Hoja de Trabajo para listado'!$AB$151:$BA$151,0)),0)+IFERROR(INDEX('Hoja de Trabajo para listado'!$BC$155:$CB$1048576,MATCH($A491,'Hoja de Trabajo para listado'!$BC$155:$BC$1048576,0),MATCH((CUADRO!I$5&amp;$E491),'Hoja de Trabajo para listado'!$BC$151:$CB$151,0)),0)+IFERROR(INDEX('Hoja de Trabajo para listado'!$DE$153:$DG$274,MATCH($A491,'Hoja de Trabajo para listado'!$DE$153:$DE$1048576,0),MATCH((CUADRO!I$5&amp;$E491),'Hoja de Trabajo para listado'!$DE$151:$DG$151,0)),0)+IFERROR(INDEX('Hoja de Trabajo para listado'!$CD$155:$DC$1048576,MATCH($A491,'Hoja de Trabajo para listado'!$CD$155:$CD$1048576,0),MATCH((CUADRO!I$5&amp;$E491),'Hoja de Trabajo para listado'!$CD$151:$DC$151,0)),0)</f>
        <v>0</v>
      </c>
      <c r="J491" s="243">
        <f ca="1">+IFERROR(INDEX('Hoja de Trabajo para listado'!$A$155:$Z$1048576,MATCH($A491,'Hoja de Trabajo para listado'!$A$155:$A$1048576,0),MATCH((CUADRO!J$5&amp;$E491),'Hoja de Trabajo para listado'!$A$151:$Z$151,0)),0)+IFERROR(INDEX('Hoja de Trabajo para listado'!$AB$155:$BA$1048576,MATCH($A491,'Hoja de Trabajo para listado'!$AB$155:$AB$1048576,0),MATCH((CUADRO!J$5&amp;$E491),'Hoja de Trabajo para listado'!$AB$151:$BA$151,0)),0)+IFERROR(INDEX('Hoja de Trabajo para listado'!$BC$155:$CB$1048576,MATCH($A491,'Hoja de Trabajo para listado'!$BC$155:$BC$1048576,0),MATCH((CUADRO!J$5&amp;$E491),'Hoja de Trabajo para listado'!$BC$151:$CB$151,0)),0)+IFERROR(INDEX('Hoja de Trabajo para listado'!$DE$153:$DG$274,MATCH($A491,'Hoja de Trabajo para listado'!$DE$153:$DE$1048576,0),MATCH((CUADRO!J$5&amp;$E491),'Hoja de Trabajo para listado'!$DE$151:$DG$151,0)),0)+IFERROR(INDEX('Hoja de Trabajo para listado'!$CD$155:$DC$1048576,MATCH($A491,'Hoja de Trabajo para listado'!$CD$155:$CD$1048576,0),MATCH((CUADRO!J$5&amp;$E491),'Hoja de Trabajo para listado'!$CD$151:$DC$151,0)),0)</f>
        <v>0</v>
      </c>
      <c r="K491" s="243">
        <f ca="1">+IFERROR(INDEX('Hoja de Trabajo para listado'!$A$155:$Z$1048576,MATCH($A491,'Hoja de Trabajo para listado'!$A$155:$A$1048576,0),MATCH((CUADRO!K$5&amp;$E491),'Hoja de Trabajo para listado'!$A$151:$Z$151,0)),0)+IFERROR(INDEX('Hoja de Trabajo para listado'!$AB$155:$BA$1048576,MATCH($A491,'Hoja de Trabajo para listado'!$AB$155:$AB$1048576,0),MATCH((CUADRO!K$5&amp;$E491),'Hoja de Trabajo para listado'!$AB$151:$BA$151,0)),0)+IFERROR(INDEX('Hoja de Trabajo para listado'!$BC$155:$CB$1048576,MATCH($A491,'Hoja de Trabajo para listado'!$BC$155:$BC$1048576,0),MATCH((CUADRO!K$5&amp;$E491),'Hoja de Trabajo para listado'!$BC$151:$CB$151,0)),0)+IFERROR(INDEX('Hoja de Trabajo para listado'!$DE$153:$DG$274,MATCH($A491,'Hoja de Trabajo para listado'!$DE$153:$DE$1048576,0),MATCH((CUADRO!K$5&amp;$E491),'Hoja de Trabajo para listado'!$DE$151:$DG$151,0)),0)+IFERROR(INDEX('Hoja de Trabajo para listado'!$CD$155:$DC$1048576,MATCH($A491,'Hoja de Trabajo para listado'!$CD$155:$CD$1048576,0),MATCH((CUADRO!K$5&amp;$E491),'Hoja de Trabajo para listado'!$CD$151:$DC$151,0)),0)</f>
        <v>0</v>
      </c>
      <c r="L491" s="243">
        <f ca="1">+IFERROR(INDEX('Hoja de Trabajo para listado'!$A$155:$Z$1048576,MATCH($A491,'Hoja de Trabajo para listado'!$A$155:$A$1048576,0),MATCH((CUADRO!L$5&amp;$E491),'Hoja de Trabajo para listado'!$A$151:$Z$151,0)),0)+IFERROR(INDEX('Hoja de Trabajo para listado'!$AB$155:$BA$1048576,MATCH($A491,'Hoja de Trabajo para listado'!$AB$155:$AB$1048576,0),MATCH((CUADRO!L$5&amp;$E491),'Hoja de Trabajo para listado'!$AB$151:$BA$151,0)),0)+IFERROR(INDEX('Hoja de Trabajo para listado'!$BC$155:$CB$1048576,MATCH($A491,'Hoja de Trabajo para listado'!$BC$155:$BC$1048576,0),MATCH((CUADRO!L$5&amp;$E491),'Hoja de Trabajo para listado'!$BC$151:$CB$151,0)),0)+IFERROR(INDEX('Hoja de Trabajo para listado'!$DE$153:$DG$274,MATCH($A491,'Hoja de Trabajo para listado'!$DE$153:$DE$1048576,0),MATCH((CUADRO!L$5&amp;$E491),'Hoja de Trabajo para listado'!$DE$151:$DG$151,0)),0)+IFERROR(INDEX('Hoja de Trabajo para listado'!$CD$155:$DC$1048576,MATCH($A491,'Hoja de Trabajo para listado'!$CD$155:$CD$1048576,0),MATCH((CUADRO!L$5&amp;$E491),'Hoja de Trabajo para listado'!$CD$151:$DC$151,0)),0)</f>
        <v>0</v>
      </c>
      <c r="M491" s="243">
        <f ca="1">+IFERROR(INDEX('Hoja de Trabajo para listado'!$A$155:$Z$1048576,MATCH($A491,'Hoja de Trabajo para listado'!$A$155:$A$1048576,0),MATCH((CUADRO!M$5&amp;$E491),'Hoja de Trabajo para listado'!$A$151:$Z$151,0)),0)+IFERROR(INDEX('Hoja de Trabajo para listado'!$AB$155:$BA$1048576,MATCH($A491,'Hoja de Trabajo para listado'!$AB$155:$AB$1048576,0),MATCH((CUADRO!M$5&amp;$E491),'Hoja de Trabajo para listado'!$AB$151:$BA$151,0)),0)+IFERROR(INDEX('Hoja de Trabajo para listado'!$BC$155:$CB$1048576,MATCH($A491,'Hoja de Trabajo para listado'!$BC$155:$BC$1048576,0),MATCH((CUADRO!M$5&amp;$E491),'Hoja de Trabajo para listado'!$BC$151:$CB$151,0)),0)+IFERROR(INDEX('Hoja de Trabajo para listado'!$DE$153:$DG$274,MATCH($A491,'Hoja de Trabajo para listado'!$DE$153:$DE$1048576,0),MATCH((CUADRO!M$5&amp;$E491),'Hoja de Trabajo para listado'!$DE$151:$DG$151,0)),0)+IFERROR(INDEX('Hoja de Trabajo para listado'!$CD$155:$DC$1048576,MATCH($A491,'Hoja de Trabajo para listado'!$CD$155:$CD$1048576,0),MATCH((CUADRO!M$5&amp;$E491),'Hoja de Trabajo para listado'!$CD$151:$DC$151,0)),0)</f>
        <v>0</v>
      </c>
      <c r="N491" s="243">
        <f ca="1">+IFERROR(INDEX('Hoja de Trabajo para listado'!$A$155:$Z$1048576,MATCH($A491,'Hoja de Trabajo para listado'!$A$155:$A$1048576,0),MATCH((CUADRO!N$5&amp;$E491),'Hoja de Trabajo para listado'!$A$151:$Z$151,0)),0)+IFERROR(INDEX('Hoja de Trabajo para listado'!$AB$155:$BA$1048576,MATCH($A491,'Hoja de Trabajo para listado'!$AB$155:$AB$1048576,0),MATCH((CUADRO!N$5&amp;$E491),'Hoja de Trabajo para listado'!$AB$151:$BA$151,0)),0)+IFERROR(INDEX('Hoja de Trabajo para listado'!$BC$155:$CB$1048576,MATCH($A491,'Hoja de Trabajo para listado'!$BC$155:$BC$1048576,0),MATCH((CUADRO!N$5&amp;$E491),'Hoja de Trabajo para listado'!$BC$151:$CB$151,0)),0)+IFERROR(INDEX('Hoja de Trabajo para listado'!$DE$153:$DG$274,MATCH($A491,'Hoja de Trabajo para listado'!$DE$153:$DE$1048576,0),MATCH((CUADRO!N$5&amp;$E491),'Hoja de Trabajo para listado'!$DE$151:$DG$151,0)),0)+IFERROR(INDEX('Hoja de Trabajo para listado'!$CD$155:$DC$1048576,MATCH($A491,'Hoja de Trabajo para listado'!$CD$155:$CD$1048576,0),MATCH((CUADRO!N$5&amp;$E491),'Hoja de Trabajo para listado'!$CD$151:$DC$151,0)),0)</f>
        <v>0</v>
      </c>
      <c r="O491" s="243">
        <f ca="1">+IFERROR(INDEX('Hoja de Trabajo para listado'!$A$155:$Z$1048576,MATCH($A491,'Hoja de Trabajo para listado'!$A$155:$A$1048576,0),MATCH((CUADRO!O$5&amp;$E491),'Hoja de Trabajo para listado'!$A$151:$Z$151,0)),0)+IFERROR(INDEX('Hoja de Trabajo para listado'!$AB$155:$BA$1048576,MATCH($A491,'Hoja de Trabajo para listado'!$AB$155:$AB$1048576,0),MATCH((CUADRO!O$5&amp;$E491),'Hoja de Trabajo para listado'!$AB$151:$BA$151,0)),0)+IFERROR(INDEX('Hoja de Trabajo para listado'!$BC$155:$CB$1048576,MATCH($A491,'Hoja de Trabajo para listado'!$BC$155:$BC$1048576,0),MATCH((CUADRO!O$5&amp;$E491),'Hoja de Trabajo para listado'!$BC$151:$CB$151,0)),0)+IFERROR(INDEX('Hoja de Trabajo para listado'!$DE$153:$DG$274,MATCH($A491,'Hoja de Trabajo para listado'!$DE$153:$DE$1048576,0),MATCH((CUADRO!O$5&amp;$E491),'Hoja de Trabajo para listado'!$DE$151:$DG$151,0)),0)+IFERROR(INDEX('Hoja de Trabajo para listado'!$CD$155:$DC$1048576,MATCH($A491,'Hoja de Trabajo para listado'!$CD$155:$CD$1048576,0),MATCH((CUADRO!O$5&amp;$E491),'Hoja de Trabajo para listado'!$CD$151:$DC$151,0)),0)</f>
        <v>0</v>
      </c>
      <c r="P491" s="243">
        <f ca="1">+IFERROR(INDEX('Hoja de Trabajo para listado'!$A$155:$Z$1048576,MATCH($A491,'Hoja de Trabajo para listado'!$A$155:$A$1048576,0),MATCH((CUADRO!P$5&amp;$E491),'Hoja de Trabajo para listado'!$A$151:$Z$151,0)),0)+IFERROR(INDEX('Hoja de Trabajo para listado'!$AB$155:$BA$1048576,MATCH($A491,'Hoja de Trabajo para listado'!$AB$155:$AB$1048576,0),MATCH((CUADRO!P$5&amp;$E491),'Hoja de Trabajo para listado'!$AB$151:$BA$151,0)),0)+IFERROR(INDEX('Hoja de Trabajo para listado'!$BC$155:$CB$1048576,MATCH($A491,'Hoja de Trabajo para listado'!$BC$155:$BC$1048576,0),MATCH((CUADRO!P$5&amp;$E491),'Hoja de Trabajo para listado'!$BC$151:$CB$151,0)),0)+IFERROR(INDEX('Hoja de Trabajo para listado'!$DE$153:$DG$274,MATCH($A491,'Hoja de Trabajo para listado'!$DE$153:$DE$1048576,0),MATCH((CUADRO!P$5&amp;$E491),'Hoja de Trabajo para listado'!$DE$151:$DG$151,0)),0)+IFERROR(INDEX('Hoja de Trabajo para listado'!$CD$155:$DC$1048576,MATCH($A491,'Hoja de Trabajo para listado'!$CD$155:$CD$1048576,0),MATCH((CUADRO!P$5&amp;$E491),'Hoja de Trabajo para listado'!$CD$151:$DC$151,0)),0)</f>
        <v>0</v>
      </c>
      <c r="Q491" s="243">
        <f ca="1">+IFERROR(INDEX('Hoja de Trabajo para listado'!$A$155:$Z$1048576,MATCH($A491,'Hoja de Trabajo para listado'!$A$155:$A$1048576,0),MATCH((CUADRO!Q$5&amp;$E491),'Hoja de Trabajo para listado'!$A$151:$Z$151,0)),0)+IFERROR(INDEX('Hoja de Trabajo para listado'!$AB$155:$BA$1048576,MATCH($A491,'Hoja de Trabajo para listado'!$AB$155:$AB$1048576,0),MATCH((CUADRO!Q$5&amp;$E491),'Hoja de Trabajo para listado'!$AB$151:$BA$151,0)),0)+IFERROR(INDEX('Hoja de Trabajo para listado'!$BC$155:$CB$1048576,MATCH($A491,'Hoja de Trabajo para listado'!$BC$155:$BC$1048576,0),MATCH((CUADRO!Q$5&amp;$E491),'Hoja de Trabajo para listado'!$BC$151:$CB$151,0)),0)+IFERROR(INDEX('Hoja de Trabajo para listado'!$DE$153:$DG$274,MATCH($A491,'Hoja de Trabajo para listado'!$DE$153:$DE$1048576,0),MATCH((CUADRO!Q$5&amp;$E491),'Hoja de Trabajo para listado'!$DE$151:$DG$151,0)),0)+IFERROR(INDEX('Hoja de Trabajo para listado'!$CD$155:$DC$1048576,MATCH($A491,'Hoja de Trabajo para listado'!$CD$155:$CD$1048576,0),MATCH((CUADRO!Q$5&amp;$E491),'Hoja de Trabajo para listado'!$CD$151:$DC$151,0)),0)</f>
        <v>0</v>
      </c>
      <c r="R491" s="243">
        <f t="shared" ca="1" si="17"/>
        <v>0</v>
      </c>
      <c r="S491" s="249">
        <f ca="1">+R490+R491</f>
        <v>0</v>
      </c>
      <c r="T491" s="243">
        <f ca="1">+S491</f>
        <v>0</v>
      </c>
      <c r="U491" s="242">
        <f t="shared" si="18"/>
        <v>2</v>
      </c>
      <c r="V491" s="333" t="str">
        <f>+VLOOKUP(A491,bd_lista!$A$3:$E$590,5,FALSE)</f>
        <v>Gobiernos Autonomos Municipales</v>
      </c>
      <c r="W491" s="384"/>
      <c r="X491" s="242">
        <f>+VLOOKUP(A491,[3]Sheet1!$A$13:$D$744,4,FALSE)</f>
        <v>0</v>
      </c>
      <c r="Y491" s="242" t="e">
        <f>+VLOOKUP(X491,bd_lista!$A$3:$C$590,3,FALSE)</f>
        <v>#N/A</v>
      </c>
      <c r="Z491" s="292"/>
      <c r="AA491" s="293"/>
    </row>
    <row r="492" spans="1:27" customFormat="1" ht="15" hidden="1" customHeight="1">
      <c r="A492" s="32">
        <v>1128</v>
      </c>
      <c r="B492" s="388">
        <f>+A492</f>
        <v>1128</v>
      </c>
      <c r="C492" s="247" t="str">
        <f>+VLOOKUP(A492,bd_lista!$A$3:$C$590,3,FALSE)</f>
        <v>Gobierno Autónomo Municipal de Machareti</v>
      </c>
      <c r="D492" s="385" t="str">
        <f>+C492</f>
        <v>Gobierno Autónomo Municipal de Machareti</v>
      </c>
      <c r="E492" s="242" t="s">
        <v>1304</v>
      </c>
      <c r="F492" s="243">
        <f ca="1">+IFERROR(INDEX('Hoja de Trabajo para listado'!$A$155:$Z$1048576,MATCH($A492,'Hoja de Trabajo para listado'!$A$155:$A$1048576,0),MATCH((CUADRO!F$5&amp;$E492),'Hoja de Trabajo para listado'!$A$151:$Z$151,0)),0)+IFERROR(INDEX('Hoja de Trabajo para listado'!$AB$155:$BA$1048576,MATCH($A492,'Hoja de Trabajo para listado'!$AB$155:$AB$1048576,0),MATCH((CUADRO!F$5&amp;$E492),'Hoja de Trabajo para listado'!$AB$151:$BA$151,0)),0)+IFERROR(INDEX('Hoja de Trabajo para listado'!$BC$155:$CB$1048576,MATCH($A492,'Hoja de Trabajo para listado'!$BC$155:$BC$1048576,0),MATCH((CUADRO!F$5&amp;$E492),'Hoja de Trabajo para listado'!$BC$151:$CB$151,0)),0)+IFERROR(INDEX('Hoja de Trabajo para listado'!$DE$153:$DG$274,MATCH($A492,'Hoja de Trabajo para listado'!$DE$153:$DE$1048576,0),MATCH((CUADRO!F$5&amp;$E492),'Hoja de Trabajo para listado'!$DE$151:$DG$151,0)),0)+IFERROR(INDEX('Hoja de Trabajo para listado'!$CD$155:$DC$1048576,MATCH($A492,'Hoja de Trabajo para listado'!$CD$155:$CD$1048576,0),MATCH((CUADRO!F$5&amp;$E492),'Hoja de Trabajo para listado'!$CD$151:$DC$151,0)),0)</f>
        <v>0</v>
      </c>
      <c r="G492" s="243">
        <f ca="1">+IFERROR(INDEX('Hoja de Trabajo para listado'!$A$155:$Z$1048576,MATCH($A492,'Hoja de Trabajo para listado'!$A$155:$A$1048576,0),MATCH((CUADRO!G$5&amp;$E492),'Hoja de Trabajo para listado'!$A$151:$Z$151,0)),0)+IFERROR(INDEX('Hoja de Trabajo para listado'!$AB$155:$BA$1048576,MATCH($A492,'Hoja de Trabajo para listado'!$AB$155:$AB$1048576,0),MATCH((CUADRO!G$5&amp;$E492),'Hoja de Trabajo para listado'!$AB$151:$BA$151,0)),0)+IFERROR(INDEX('Hoja de Trabajo para listado'!$BC$155:$CB$1048576,MATCH($A492,'Hoja de Trabajo para listado'!$BC$155:$BC$1048576,0),MATCH((CUADRO!G$5&amp;$E492),'Hoja de Trabajo para listado'!$BC$151:$CB$151,0)),0)+IFERROR(INDEX('Hoja de Trabajo para listado'!$DE$153:$DG$274,MATCH($A492,'Hoja de Trabajo para listado'!$DE$153:$DE$1048576,0),MATCH((CUADRO!G$5&amp;$E492),'Hoja de Trabajo para listado'!$DE$151:$DG$151,0)),0)+IFERROR(INDEX('Hoja de Trabajo para listado'!$CD$155:$DC$1048576,MATCH($A492,'Hoja de Trabajo para listado'!$CD$155:$CD$1048576,0),MATCH((CUADRO!G$5&amp;$E492),'Hoja de Trabajo para listado'!$CD$151:$DC$151,0)),0)</f>
        <v>0</v>
      </c>
      <c r="H492" s="243">
        <f ca="1">+IFERROR(INDEX('Hoja de Trabajo para listado'!$A$155:$Z$1048576,MATCH($A492,'Hoja de Trabajo para listado'!$A$155:$A$1048576,0),MATCH((CUADRO!H$5&amp;$E492),'Hoja de Trabajo para listado'!$A$151:$Z$151,0)),0)+IFERROR(INDEX('Hoja de Trabajo para listado'!$AB$155:$BA$1048576,MATCH($A492,'Hoja de Trabajo para listado'!$AB$155:$AB$1048576,0),MATCH((CUADRO!H$5&amp;$E492),'Hoja de Trabajo para listado'!$AB$151:$BA$151,0)),0)+IFERROR(INDEX('Hoja de Trabajo para listado'!$BC$155:$CB$1048576,MATCH($A492,'Hoja de Trabajo para listado'!$BC$155:$BC$1048576,0),MATCH((CUADRO!H$5&amp;$E492),'Hoja de Trabajo para listado'!$BC$151:$CB$151,0)),0)+IFERROR(INDEX('Hoja de Trabajo para listado'!$DE$153:$DG$274,MATCH($A492,'Hoja de Trabajo para listado'!$DE$153:$DE$1048576,0),MATCH((CUADRO!H$5&amp;$E492),'Hoja de Trabajo para listado'!$DE$151:$DG$151,0)),0)+IFERROR(INDEX('Hoja de Trabajo para listado'!$CD$155:$DC$1048576,MATCH($A492,'Hoja de Trabajo para listado'!$CD$155:$CD$1048576,0),MATCH((CUADRO!H$5&amp;$E492),'Hoja de Trabajo para listado'!$CD$151:$DC$151,0)),0)</f>
        <v>0</v>
      </c>
      <c r="I492" s="243">
        <f ca="1">+IFERROR(INDEX('Hoja de Trabajo para listado'!$A$155:$Z$1048576,MATCH($A492,'Hoja de Trabajo para listado'!$A$155:$A$1048576,0),MATCH((CUADRO!I$5&amp;$E492),'Hoja de Trabajo para listado'!$A$151:$Z$151,0)),0)+IFERROR(INDEX('Hoja de Trabajo para listado'!$AB$155:$BA$1048576,MATCH($A492,'Hoja de Trabajo para listado'!$AB$155:$AB$1048576,0),MATCH((CUADRO!I$5&amp;$E492),'Hoja de Trabajo para listado'!$AB$151:$BA$151,0)),0)+IFERROR(INDEX('Hoja de Trabajo para listado'!$BC$155:$CB$1048576,MATCH($A492,'Hoja de Trabajo para listado'!$BC$155:$BC$1048576,0),MATCH((CUADRO!I$5&amp;$E492),'Hoja de Trabajo para listado'!$BC$151:$CB$151,0)),0)+IFERROR(INDEX('Hoja de Trabajo para listado'!$DE$153:$DG$274,MATCH($A492,'Hoja de Trabajo para listado'!$DE$153:$DE$1048576,0),MATCH((CUADRO!I$5&amp;$E492),'Hoja de Trabajo para listado'!$DE$151:$DG$151,0)),0)+IFERROR(INDEX('Hoja de Trabajo para listado'!$CD$155:$DC$1048576,MATCH($A492,'Hoja de Trabajo para listado'!$CD$155:$CD$1048576,0),MATCH((CUADRO!I$5&amp;$E492),'Hoja de Trabajo para listado'!$CD$151:$DC$151,0)),0)</f>
        <v>0</v>
      </c>
      <c r="J492" s="243">
        <f ca="1">+IFERROR(INDEX('Hoja de Trabajo para listado'!$A$155:$Z$1048576,MATCH($A492,'Hoja de Trabajo para listado'!$A$155:$A$1048576,0),MATCH((CUADRO!J$5&amp;$E492),'Hoja de Trabajo para listado'!$A$151:$Z$151,0)),0)+IFERROR(INDEX('Hoja de Trabajo para listado'!$AB$155:$BA$1048576,MATCH($A492,'Hoja de Trabajo para listado'!$AB$155:$AB$1048576,0),MATCH((CUADRO!J$5&amp;$E492),'Hoja de Trabajo para listado'!$AB$151:$BA$151,0)),0)+IFERROR(INDEX('Hoja de Trabajo para listado'!$BC$155:$CB$1048576,MATCH($A492,'Hoja de Trabajo para listado'!$BC$155:$BC$1048576,0),MATCH((CUADRO!J$5&amp;$E492),'Hoja de Trabajo para listado'!$BC$151:$CB$151,0)),0)+IFERROR(INDEX('Hoja de Trabajo para listado'!$DE$153:$DG$274,MATCH($A492,'Hoja de Trabajo para listado'!$DE$153:$DE$1048576,0),MATCH((CUADRO!J$5&amp;$E492),'Hoja de Trabajo para listado'!$DE$151:$DG$151,0)),0)+IFERROR(INDEX('Hoja de Trabajo para listado'!$CD$155:$DC$1048576,MATCH($A492,'Hoja de Trabajo para listado'!$CD$155:$CD$1048576,0),MATCH((CUADRO!J$5&amp;$E492),'Hoja de Trabajo para listado'!$CD$151:$DC$151,0)),0)</f>
        <v>0</v>
      </c>
      <c r="K492" s="243">
        <f ca="1">+IFERROR(INDEX('Hoja de Trabajo para listado'!$A$155:$Z$1048576,MATCH($A492,'Hoja de Trabajo para listado'!$A$155:$A$1048576,0),MATCH((CUADRO!K$5&amp;$E492),'Hoja de Trabajo para listado'!$A$151:$Z$151,0)),0)+IFERROR(INDEX('Hoja de Trabajo para listado'!$AB$155:$BA$1048576,MATCH($A492,'Hoja de Trabajo para listado'!$AB$155:$AB$1048576,0),MATCH((CUADRO!K$5&amp;$E492),'Hoja de Trabajo para listado'!$AB$151:$BA$151,0)),0)+IFERROR(INDEX('Hoja de Trabajo para listado'!$BC$155:$CB$1048576,MATCH($A492,'Hoja de Trabajo para listado'!$BC$155:$BC$1048576,0),MATCH((CUADRO!K$5&amp;$E492),'Hoja de Trabajo para listado'!$BC$151:$CB$151,0)),0)+IFERROR(INDEX('Hoja de Trabajo para listado'!$DE$153:$DG$274,MATCH($A492,'Hoja de Trabajo para listado'!$DE$153:$DE$1048576,0),MATCH((CUADRO!K$5&amp;$E492),'Hoja de Trabajo para listado'!$DE$151:$DG$151,0)),0)+IFERROR(INDEX('Hoja de Trabajo para listado'!$CD$155:$DC$1048576,MATCH($A492,'Hoja de Trabajo para listado'!$CD$155:$CD$1048576,0),MATCH((CUADRO!K$5&amp;$E492),'Hoja de Trabajo para listado'!$CD$151:$DC$151,0)),0)</f>
        <v>0</v>
      </c>
      <c r="L492" s="243">
        <f ca="1">+IFERROR(INDEX('Hoja de Trabajo para listado'!$A$155:$Z$1048576,MATCH($A492,'Hoja de Trabajo para listado'!$A$155:$A$1048576,0),MATCH((CUADRO!L$5&amp;$E492),'Hoja de Trabajo para listado'!$A$151:$Z$151,0)),0)+IFERROR(INDEX('Hoja de Trabajo para listado'!$AB$155:$BA$1048576,MATCH($A492,'Hoja de Trabajo para listado'!$AB$155:$AB$1048576,0),MATCH((CUADRO!L$5&amp;$E492),'Hoja de Trabajo para listado'!$AB$151:$BA$151,0)),0)+IFERROR(INDEX('Hoja de Trabajo para listado'!$BC$155:$CB$1048576,MATCH($A492,'Hoja de Trabajo para listado'!$BC$155:$BC$1048576,0),MATCH((CUADRO!L$5&amp;$E492),'Hoja de Trabajo para listado'!$BC$151:$CB$151,0)),0)+IFERROR(INDEX('Hoja de Trabajo para listado'!$DE$153:$DG$274,MATCH($A492,'Hoja de Trabajo para listado'!$DE$153:$DE$1048576,0),MATCH((CUADRO!L$5&amp;$E492),'Hoja de Trabajo para listado'!$DE$151:$DG$151,0)),0)+IFERROR(INDEX('Hoja de Trabajo para listado'!$CD$155:$DC$1048576,MATCH($A492,'Hoja de Trabajo para listado'!$CD$155:$CD$1048576,0),MATCH((CUADRO!L$5&amp;$E492),'Hoja de Trabajo para listado'!$CD$151:$DC$151,0)),0)</f>
        <v>0</v>
      </c>
      <c r="M492" s="243">
        <f ca="1">+IFERROR(INDEX('Hoja de Trabajo para listado'!$A$155:$Z$1048576,MATCH($A492,'Hoja de Trabajo para listado'!$A$155:$A$1048576,0),MATCH((CUADRO!M$5&amp;$E492),'Hoja de Trabajo para listado'!$A$151:$Z$151,0)),0)+IFERROR(INDEX('Hoja de Trabajo para listado'!$AB$155:$BA$1048576,MATCH($A492,'Hoja de Trabajo para listado'!$AB$155:$AB$1048576,0),MATCH((CUADRO!M$5&amp;$E492),'Hoja de Trabajo para listado'!$AB$151:$BA$151,0)),0)+IFERROR(INDEX('Hoja de Trabajo para listado'!$BC$155:$CB$1048576,MATCH($A492,'Hoja de Trabajo para listado'!$BC$155:$BC$1048576,0),MATCH((CUADRO!M$5&amp;$E492),'Hoja de Trabajo para listado'!$BC$151:$CB$151,0)),0)+IFERROR(INDEX('Hoja de Trabajo para listado'!$DE$153:$DG$274,MATCH($A492,'Hoja de Trabajo para listado'!$DE$153:$DE$1048576,0),MATCH((CUADRO!M$5&amp;$E492),'Hoja de Trabajo para listado'!$DE$151:$DG$151,0)),0)+IFERROR(INDEX('Hoja de Trabajo para listado'!$CD$155:$DC$1048576,MATCH($A492,'Hoja de Trabajo para listado'!$CD$155:$CD$1048576,0),MATCH((CUADRO!M$5&amp;$E492),'Hoja de Trabajo para listado'!$CD$151:$DC$151,0)),0)</f>
        <v>0</v>
      </c>
      <c r="N492" s="243">
        <f ca="1">+IFERROR(INDEX('Hoja de Trabajo para listado'!$A$155:$Z$1048576,MATCH($A492,'Hoja de Trabajo para listado'!$A$155:$A$1048576,0),MATCH((CUADRO!N$5&amp;$E492),'Hoja de Trabajo para listado'!$A$151:$Z$151,0)),0)+IFERROR(INDEX('Hoja de Trabajo para listado'!$AB$155:$BA$1048576,MATCH($A492,'Hoja de Trabajo para listado'!$AB$155:$AB$1048576,0),MATCH((CUADRO!N$5&amp;$E492),'Hoja de Trabajo para listado'!$AB$151:$BA$151,0)),0)+IFERROR(INDEX('Hoja de Trabajo para listado'!$BC$155:$CB$1048576,MATCH($A492,'Hoja de Trabajo para listado'!$BC$155:$BC$1048576,0),MATCH((CUADRO!N$5&amp;$E492),'Hoja de Trabajo para listado'!$BC$151:$CB$151,0)),0)+IFERROR(INDEX('Hoja de Trabajo para listado'!$DE$153:$DG$274,MATCH($A492,'Hoja de Trabajo para listado'!$DE$153:$DE$1048576,0),MATCH((CUADRO!N$5&amp;$E492),'Hoja de Trabajo para listado'!$DE$151:$DG$151,0)),0)+IFERROR(INDEX('Hoja de Trabajo para listado'!$CD$155:$DC$1048576,MATCH($A492,'Hoja de Trabajo para listado'!$CD$155:$CD$1048576,0),MATCH((CUADRO!N$5&amp;$E492),'Hoja de Trabajo para listado'!$CD$151:$DC$151,0)),0)</f>
        <v>0</v>
      </c>
      <c r="O492" s="243">
        <f ca="1">+IFERROR(INDEX('Hoja de Trabajo para listado'!$A$155:$Z$1048576,MATCH($A492,'Hoja de Trabajo para listado'!$A$155:$A$1048576,0),MATCH((CUADRO!O$5&amp;$E492),'Hoja de Trabajo para listado'!$A$151:$Z$151,0)),0)+IFERROR(INDEX('Hoja de Trabajo para listado'!$AB$155:$BA$1048576,MATCH($A492,'Hoja de Trabajo para listado'!$AB$155:$AB$1048576,0),MATCH((CUADRO!O$5&amp;$E492),'Hoja de Trabajo para listado'!$AB$151:$BA$151,0)),0)+IFERROR(INDEX('Hoja de Trabajo para listado'!$BC$155:$CB$1048576,MATCH($A492,'Hoja de Trabajo para listado'!$BC$155:$BC$1048576,0),MATCH((CUADRO!O$5&amp;$E492),'Hoja de Trabajo para listado'!$BC$151:$CB$151,0)),0)+IFERROR(INDEX('Hoja de Trabajo para listado'!$DE$153:$DG$274,MATCH($A492,'Hoja de Trabajo para listado'!$DE$153:$DE$1048576,0),MATCH((CUADRO!O$5&amp;$E492),'Hoja de Trabajo para listado'!$DE$151:$DG$151,0)),0)+IFERROR(INDEX('Hoja de Trabajo para listado'!$CD$155:$DC$1048576,MATCH($A492,'Hoja de Trabajo para listado'!$CD$155:$CD$1048576,0),MATCH((CUADRO!O$5&amp;$E492),'Hoja de Trabajo para listado'!$CD$151:$DC$151,0)),0)</f>
        <v>0</v>
      </c>
      <c r="P492" s="243">
        <f ca="1">+IFERROR(INDEX('Hoja de Trabajo para listado'!$A$155:$Z$1048576,MATCH($A492,'Hoja de Trabajo para listado'!$A$155:$A$1048576,0),MATCH((CUADRO!P$5&amp;$E492),'Hoja de Trabajo para listado'!$A$151:$Z$151,0)),0)+IFERROR(INDEX('Hoja de Trabajo para listado'!$AB$155:$BA$1048576,MATCH($A492,'Hoja de Trabajo para listado'!$AB$155:$AB$1048576,0),MATCH((CUADRO!P$5&amp;$E492),'Hoja de Trabajo para listado'!$AB$151:$BA$151,0)),0)+IFERROR(INDEX('Hoja de Trabajo para listado'!$BC$155:$CB$1048576,MATCH($A492,'Hoja de Trabajo para listado'!$BC$155:$BC$1048576,0),MATCH((CUADRO!P$5&amp;$E492),'Hoja de Trabajo para listado'!$BC$151:$CB$151,0)),0)+IFERROR(INDEX('Hoja de Trabajo para listado'!$DE$153:$DG$274,MATCH($A492,'Hoja de Trabajo para listado'!$DE$153:$DE$1048576,0),MATCH((CUADRO!P$5&amp;$E492),'Hoja de Trabajo para listado'!$DE$151:$DG$151,0)),0)+IFERROR(INDEX('Hoja de Trabajo para listado'!$CD$155:$DC$1048576,MATCH($A492,'Hoja de Trabajo para listado'!$CD$155:$CD$1048576,0),MATCH((CUADRO!P$5&amp;$E492),'Hoja de Trabajo para listado'!$CD$151:$DC$151,0)),0)</f>
        <v>0</v>
      </c>
      <c r="Q492" s="243">
        <f ca="1">+IFERROR(INDEX('Hoja de Trabajo para listado'!$A$155:$Z$1048576,MATCH($A492,'Hoja de Trabajo para listado'!$A$155:$A$1048576,0),MATCH((CUADRO!Q$5&amp;$E492),'Hoja de Trabajo para listado'!$A$151:$Z$151,0)),0)+IFERROR(INDEX('Hoja de Trabajo para listado'!$AB$155:$BA$1048576,MATCH($A492,'Hoja de Trabajo para listado'!$AB$155:$AB$1048576,0),MATCH((CUADRO!Q$5&amp;$E492),'Hoja de Trabajo para listado'!$AB$151:$BA$151,0)),0)+IFERROR(INDEX('Hoja de Trabajo para listado'!$BC$155:$CB$1048576,MATCH($A492,'Hoja de Trabajo para listado'!$BC$155:$BC$1048576,0),MATCH((CUADRO!Q$5&amp;$E492),'Hoja de Trabajo para listado'!$BC$151:$CB$151,0)),0)+IFERROR(INDEX('Hoja de Trabajo para listado'!$DE$153:$DG$274,MATCH($A492,'Hoja de Trabajo para listado'!$DE$153:$DE$1048576,0),MATCH((CUADRO!Q$5&amp;$E492),'Hoja de Trabajo para listado'!$DE$151:$DG$151,0)),0)+IFERROR(INDEX('Hoja de Trabajo para listado'!$CD$155:$DC$1048576,MATCH($A492,'Hoja de Trabajo para listado'!$CD$155:$CD$1048576,0),MATCH((CUADRO!Q$5&amp;$E492),'Hoja de Trabajo para listado'!$CD$151:$DC$151,0)),0)</f>
        <v>0</v>
      </c>
      <c r="R492" s="243">
        <f t="shared" ca="1" si="17"/>
        <v>0</v>
      </c>
      <c r="S492" s="249"/>
      <c r="T492" s="243">
        <f ca="1">+T493</f>
        <v>0</v>
      </c>
      <c r="U492" s="242">
        <f t="shared" si="18"/>
        <v>1</v>
      </c>
      <c r="V492" s="333" t="str">
        <f>+VLOOKUP(A492,bd_lista!$A$3:$E$590,5,FALSE)</f>
        <v>Gobiernos Autonomos Municipales</v>
      </c>
      <c r="W492" s="383" t="str">
        <f>+V492</f>
        <v>Gobiernos Autonomos Municipales</v>
      </c>
      <c r="X492" s="242">
        <f>+VLOOKUP(A492,[3]Sheet1!$A$13:$D$744,4,FALSE)</f>
        <v>0</v>
      </c>
      <c r="Y492" s="242" t="e">
        <f>+VLOOKUP(X492,bd_lista!$A$3:$C$590,3,FALSE)</f>
        <v>#N/A</v>
      </c>
      <c r="Z492" s="294">
        <f>+X492</f>
        <v>0</v>
      </c>
      <c r="AA492" s="295" t="e">
        <f>+Y492</f>
        <v>#N/A</v>
      </c>
    </row>
    <row r="493" spans="1:27" customFormat="1" ht="15" hidden="1" customHeight="1">
      <c r="A493" s="32">
        <v>1128</v>
      </c>
      <c r="B493" s="389"/>
      <c r="C493" s="247" t="str">
        <f>+VLOOKUP(A493,bd_lista!$A$3:$C$590,3,FALSE)</f>
        <v>Gobierno Autónomo Municipal de Machareti</v>
      </c>
      <c r="D493" s="386"/>
      <c r="E493" s="244" t="s">
        <v>1305</v>
      </c>
      <c r="F493" s="243">
        <f ca="1">+IFERROR(INDEX('Hoja de Trabajo para listado'!$A$155:$Z$1048576,MATCH($A493,'Hoja de Trabajo para listado'!$A$155:$A$1048576,0),MATCH((CUADRO!F$5&amp;$E493),'Hoja de Trabajo para listado'!$A$151:$Z$151,0)),0)+IFERROR(INDEX('Hoja de Trabajo para listado'!$AB$155:$BA$1048576,MATCH($A493,'Hoja de Trabajo para listado'!$AB$155:$AB$1048576,0),MATCH((CUADRO!F$5&amp;$E493),'Hoja de Trabajo para listado'!$AB$151:$BA$151,0)),0)+IFERROR(INDEX('Hoja de Trabajo para listado'!$BC$155:$CB$1048576,MATCH($A493,'Hoja de Trabajo para listado'!$BC$155:$BC$1048576,0),MATCH((CUADRO!F$5&amp;$E493),'Hoja de Trabajo para listado'!$BC$151:$CB$151,0)),0)+IFERROR(INDEX('Hoja de Trabajo para listado'!$DE$153:$DG$274,MATCH($A493,'Hoja de Trabajo para listado'!$DE$153:$DE$1048576,0),MATCH((CUADRO!F$5&amp;$E493),'Hoja de Trabajo para listado'!$DE$151:$DG$151,0)),0)+IFERROR(INDEX('Hoja de Trabajo para listado'!$CD$155:$DC$1048576,MATCH($A493,'Hoja de Trabajo para listado'!$CD$155:$CD$1048576,0),MATCH((CUADRO!F$5&amp;$E493),'Hoja de Trabajo para listado'!$CD$151:$DC$151,0)),0)</f>
        <v>0</v>
      </c>
      <c r="G493" s="243">
        <f ca="1">+IFERROR(INDEX('Hoja de Trabajo para listado'!$A$155:$Z$1048576,MATCH($A493,'Hoja de Trabajo para listado'!$A$155:$A$1048576,0),MATCH((CUADRO!G$5&amp;$E493),'Hoja de Trabajo para listado'!$A$151:$Z$151,0)),0)+IFERROR(INDEX('Hoja de Trabajo para listado'!$AB$155:$BA$1048576,MATCH($A493,'Hoja de Trabajo para listado'!$AB$155:$AB$1048576,0),MATCH((CUADRO!G$5&amp;$E493),'Hoja de Trabajo para listado'!$AB$151:$BA$151,0)),0)+IFERROR(INDEX('Hoja de Trabajo para listado'!$BC$155:$CB$1048576,MATCH($A493,'Hoja de Trabajo para listado'!$BC$155:$BC$1048576,0),MATCH((CUADRO!G$5&amp;$E493),'Hoja de Trabajo para listado'!$BC$151:$CB$151,0)),0)+IFERROR(INDEX('Hoja de Trabajo para listado'!$DE$153:$DG$274,MATCH($A493,'Hoja de Trabajo para listado'!$DE$153:$DE$1048576,0),MATCH((CUADRO!G$5&amp;$E493),'Hoja de Trabajo para listado'!$DE$151:$DG$151,0)),0)+IFERROR(INDEX('Hoja de Trabajo para listado'!$CD$155:$DC$1048576,MATCH($A493,'Hoja de Trabajo para listado'!$CD$155:$CD$1048576,0),MATCH((CUADRO!G$5&amp;$E493),'Hoja de Trabajo para listado'!$CD$151:$DC$151,0)),0)</f>
        <v>0</v>
      </c>
      <c r="H493" s="243">
        <f ca="1">+IFERROR(INDEX('Hoja de Trabajo para listado'!$A$155:$Z$1048576,MATCH($A493,'Hoja de Trabajo para listado'!$A$155:$A$1048576,0),MATCH((CUADRO!H$5&amp;$E493),'Hoja de Trabajo para listado'!$A$151:$Z$151,0)),0)+IFERROR(INDEX('Hoja de Trabajo para listado'!$AB$155:$BA$1048576,MATCH($A493,'Hoja de Trabajo para listado'!$AB$155:$AB$1048576,0),MATCH((CUADRO!H$5&amp;$E493),'Hoja de Trabajo para listado'!$AB$151:$BA$151,0)),0)+IFERROR(INDEX('Hoja de Trabajo para listado'!$BC$155:$CB$1048576,MATCH($A493,'Hoja de Trabajo para listado'!$BC$155:$BC$1048576,0),MATCH((CUADRO!H$5&amp;$E493),'Hoja de Trabajo para listado'!$BC$151:$CB$151,0)),0)+IFERROR(INDEX('Hoja de Trabajo para listado'!$DE$153:$DG$274,MATCH($A493,'Hoja de Trabajo para listado'!$DE$153:$DE$1048576,0),MATCH((CUADRO!H$5&amp;$E493),'Hoja de Trabajo para listado'!$DE$151:$DG$151,0)),0)+IFERROR(INDEX('Hoja de Trabajo para listado'!$CD$155:$DC$1048576,MATCH($A493,'Hoja de Trabajo para listado'!$CD$155:$CD$1048576,0),MATCH((CUADRO!H$5&amp;$E493),'Hoja de Trabajo para listado'!$CD$151:$DC$151,0)),0)</f>
        <v>0</v>
      </c>
      <c r="I493" s="243">
        <f ca="1">+IFERROR(INDEX('Hoja de Trabajo para listado'!$A$155:$Z$1048576,MATCH($A493,'Hoja de Trabajo para listado'!$A$155:$A$1048576,0),MATCH((CUADRO!I$5&amp;$E493),'Hoja de Trabajo para listado'!$A$151:$Z$151,0)),0)+IFERROR(INDEX('Hoja de Trabajo para listado'!$AB$155:$BA$1048576,MATCH($A493,'Hoja de Trabajo para listado'!$AB$155:$AB$1048576,0),MATCH((CUADRO!I$5&amp;$E493),'Hoja de Trabajo para listado'!$AB$151:$BA$151,0)),0)+IFERROR(INDEX('Hoja de Trabajo para listado'!$BC$155:$CB$1048576,MATCH($A493,'Hoja de Trabajo para listado'!$BC$155:$BC$1048576,0),MATCH((CUADRO!I$5&amp;$E493),'Hoja de Trabajo para listado'!$BC$151:$CB$151,0)),0)+IFERROR(INDEX('Hoja de Trabajo para listado'!$DE$153:$DG$274,MATCH($A493,'Hoja de Trabajo para listado'!$DE$153:$DE$1048576,0),MATCH((CUADRO!I$5&amp;$E493),'Hoja de Trabajo para listado'!$DE$151:$DG$151,0)),0)+IFERROR(INDEX('Hoja de Trabajo para listado'!$CD$155:$DC$1048576,MATCH($A493,'Hoja de Trabajo para listado'!$CD$155:$CD$1048576,0),MATCH((CUADRO!I$5&amp;$E493),'Hoja de Trabajo para listado'!$CD$151:$DC$151,0)),0)</f>
        <v>0</v>
      </c>
      <c r="J493" s="243">
        <f ca="1">+IFERROR(INDEX('Hoja de Trabajo para listado'!$A$155:$Z$1048576,MATCH($A493,'Hoja de Trabajo para listado'!$A$155:$A$1048576,0),MATCH((CUADRO!J$5&amp;$E493),'Hoja de Trabajo para listado'!$A$151:$Z$151,0)),0)+IFERROR(INDEX('Hoja de Trabajo para listado'!$AB$155:$BA$1048576,MATCH($A493,'Hoja de Trabajo para listado'!$AB$155:$AB$1048576,0),MATCH((CUADRO!J$5&amp;$E493),'Hoja de Trabajo para listado'!$AB$151:$BA$151,0)),0)+IFERROR(INDEX('Hoja de Trabajo para listado'!$BC$155:$CB$1048576,MATCH($A493,'Hoja de Trabajo para listado'!$BC$155:$BC$1048576,0),MATCH((CUADRO!J$5&amp;$E493),'Hoja de Trabajo para listado'!$BC$151:$CB$151,0)),0)+IFERROR(INDEX('Hoja de Trabajo para listado'!$DE$153:$DG$274,MATCH($A493,'Hoja de Trabajo para listado'!$DE$153:$DE$1048576,0),MATCH((CUADRO!J$5&amp;$E493),'Hoja de Trabajo para listado'!$DE$151:$DG$151,0)),0)+IFERROR(INDEX('Hoja de Trabajo para listado'!$CD$155:$DC$1048576,MATCH($A493,'Hoja de Trabajo para listado'!$CD$155:$CD$1048576,0),MATCH((CUADRO!J$5&amp;$E493),'Hoja de Trabajo para listado'!$CD$151:$DC$151,0)),0)</f>
        <v>0</v>
      </c>
      <c r="K493" s="243">
        <f ca="1">+IFERROR(INDEX('Hoja de Trabajo para listado'!$A$155:$Z$1048576,MATCH($A493,'Hoja de Trabajo para listado'!$A$155:$A$1048576,0),MATCH((CUADRO!K$5&amp;$E493),'Hoja de Trabajo para listado'!$A$151:$Z$151,0)),0)+IFERROR(INDEX('Hoja de Trabajo para listado'!$AB$155:$BA$1048576,MATCH($A493,'Hoja de Trabajo para listado'!$AB$155:$AB$1048576,0),MATCH((CUADRO!K$5&amp;$E493),'Hoja de Trabajo para listado'!$AB$151:$BA$151,0)),0)+IFERROR(INDEX('Hoja de Trabajo para listado'!$BC$155:$CB$1048576,MATCH($A493,'Hoja de Trabajo para listado'!$BC$155:$BC$1048576,0),MATCH((CUADRO!K$5&amp;$E493),'Hoja de Trabajo para listado'!$BC$151:$CB$151,0)),0)+IFERROR(INDEX('Hoja de Trabajo para listado'!$DE$153:$DG$274,MATCH($A493,'Hoja de Trabajo para listado'!$DE$153:$DE$1048576,0),MATCH((CUADRO!K$5&amp;$E493),'Hoja de Trabajo para listado'!$DE$151:$DG$151,0)),0)+IFERROR(INDEX('Hoja de Trabajo para listado'!$CD$155:$DC$1048576,MATCH($A493,'Hoja de Trabajo para listado'!$CD$155:$CD$1048576,0),MATCH((CUADRO!K$5&amp;$E493),'Hoja de Trabajo para listado'!$CD$151:$DC$151,0)),0)</f>
        <v>0</v>
      </c>
      <c r="L493" s="243">
        <f ca="1">+IFERROR(INDEX('Hoja de Trabajo para listado'!$A$155:$Z$1048576,MATCH($A493,'Hoja de Trabajo para listado'!$A$155:$A$1048576,0),MATCH((CUADRO!L$5&amp;$E493),'Hoja de Trabajo para listado'!$A$151:$Z$151,0)),0)+IFERROR(INDEX('Hoja de Trabajo para listado'!$AB$155:$BA$1048576,MATCH($A493,'Hoja de Trabajo para listado'!$AB$155:$AB$1048576,0),MATCH((CUADRO!L$5&amp;$E493),'Hoja de Trabajo para listado'!$AB$151:$BA$151,0)),0)+IFERROR(INDEX('Hoja de Trabajo para listado'!$BC$155:$CB$1048576,MATCH($A493,'Hoja de Trabajo para listado'!$BC$155:$BC$1048576,0),MATCH((CUADRO!L$5&amp;$E493),'Hoja de Trabajo para listado'!$BC$151:$CB$151,0)),0)+IFERROR(INDEX('Hoja de Trabajo para listado'!$DE$153:$DG$274,MATCH($A493,'Hoja de Trabajo para listado'!$DE$153:$DE$1048576,0),MATCH((CUADRO!L$5&amp;$E493),'Hoja de Trabajo para listado'!$DE$151:$DG$151,0)),0)+IFERROR(INDEX('Hoja de Trabajo para listado'!$CD$155:$DC$1048576,MATCH($A493,'Hoja de Trabajo para listado'!$CD$155:$CD$1048576,0),MATCH((CUADRO!L$5&amp;$E493),'Hoja de Trabajo para listado'!$CD$151:$DC$151,0)),0)</f>
        <v>0</v>
      </c>
      <c r="M493" s="243">
        <f ca="1">+IFERROR(INDEX('Hoja de Trabajo para listado'!$A$155:$Z$1048576,MATCH($A493,'Hoja de Trabajo para listado'!$A$155:$A$1048576,0),MATCH((CUADRO!M$5&amp;$E493),'Hoja de Trabajo para listado'!$A$151:$Z$151,0)),0)+IFERROR(INDEX('Hoja de Trabajo para listado'!$AB$155:$BA$1048576,MATCH($A493,'Hoja de Trabajo para listado'!$AB$155:$AB$1048576,0),MATCH((CUADRO!M$5&amp;$E493),'Hoja de Trabajo para listado'!$AB$151:$BA$151,0)),0)+IFERROR(INDEX('Hoja de Trabajo para listado'!$BC$155:$CB$1048576,MATCH($A493,'Hoja de Trabajo para listado'!$BC$155:$BC$1048576,0),MATCH((CUADRO!M$5&amp;$E493),'Hoja de Trabajo para listado'!$BC$151:$CB$151,0)),0)+IFERROR(INDEX('Hoja de Trabajo para listado'!$DE$153:$DG$274,MATCH($A493,'Hoja de Trabajo para listado'!$DE$153:$DE$1048576,0),MATCH((CUADRO!M$5&amp;$E493),'Hoja de Trabajo para listado'!$DE$151:$DG$151,0)),0)+IFERROR(INDEX('Hoja de Trabajo para listado'!$CD$155:$DC$1048576,MATCH($A493,'Hoja de Trabajo para listado'!$CD$155:$CD$1048576,0),MATCH((CUADRO!M$5&amp;$E493),'Hoja de Trabajo para listado'!$CD$151:$DC$151,0)),0)</f>
        <v>0</v>
      </c>
      <c r="N493" s="243">
        <f ca="1">+IFERROR(INDEX('Hoja de Trabajo para listado'!$A$155:$Z$1048576,MATCH($A493,'Hoja de Trabajo para listado'!$A$155:$A$1048576,0),MATCH((CUADRO!N$5&amp;$E493),'Hoja de Trabajo para listado'!$A$151:$Z$151,0)),0)+IFERROR(INDEX('Hoja de Trabajo para listado'!$AB$155:$BA$1048576,MATCH($A493,'Hoja de Trabajo para listado'!$AB$155:$AB$1048576,0),MATCH((CUADRO!N$5&amp;$E493),'Hoja de Trabajo para listado'!$AB$151:$BA$151,0)),0)+IFERROR(INDEX('Hoja de Trabajo para listado'!$BC$155:$CB$1048576,MATCH($A493,'Hoja de Trabajo para listado'!$BC$155:$BC$1048576,0),MATCH((CUADRO!N$5&amp;$E493),'Hoja de Trabajo para listado'!$BC$151:$CB$151,0)),0)+IFERROR(INDEX('Hoja de Trabajo para listado'!$DE$153:$DG$274,MATCH($A493,'Hoja de Trabajo para listado'!$DE$153:$DE$1048576,0),MATCH((CUADRO!N$5&amp;$E493),'Hoja de Trabajo para listado'!$DE$151:$DG$151,0)),0)+IFERROR(INDEX('Hoja de Trabajo para listado'!$CD$155:$DC$1048576,MATCH($A493,'Hoja de Trabajo para listado'!$CD$155:$CD$1048576,0),MATCH((CUADRO!N$5&amp;$E493),'Hoja de Trabajo para listado'!$CD$151:$DC$151,0)),0)</f>
        <v>0</v>
      </c>
      <c r="O493" s="243">
        <f ca="1">+IFERROR(INDEX('Hoja de Trabajo para listado'!$A$155:$Z$1048576,MATCH($A493,'Hoja de Trabajo para listado'!$A$155:$A$1048576,0),MATCH((CUADRO!O$5&amp;$E493),'Hoja de Trabajo para listado'!$A$151:$Z$151,0)),0)+IFERROR(INDEX('Hoja de Trabajo para listado'!$AB$155:$BA$1048576,MATCH($A493,'Hoja de Trabajo para listado'!$AB$155:$AB$1048576,0),MATCH((CUADRO!O$5&amp;$E493),'Hoja de Trabajo para listado'!$AB$151:$BA$151,0)),0)+IFERROR(INDEX('Hoja de Trabajo para listado'!$BC$155:$CB$1048576,MATCH($A493,'Hoja de Trabajo para listado'!$BC$155:$BC$1048576,0),MATCH((CUADRO!O$5&amp;$E493),'Hoja de Trabajo para listado'!$BC$151:$CB$151,0)),0)+IFERROR(INDEX('Hoja de Trabajo para listado'!$DE$153:$DG$274,MATCH($A493,'Hoja de Trabajo para listado'!$DE$153:$DE$1048576,0),MATCH((CUADRO!O$5&amp;$E493),'Hoja de Trabajo para listado'!$DE$151:$DG$151,0)),0)+IFERROR(INDEX('Hoja de Trabajo para listado'!$CD$155:$DC$1048576,MATCH($A493,'Hoja de Trabajo para listado'!$CD$155:$CD$1048576,0),MATCH((CUADRO!O$5&amp;$E493),'Hoja de Trabajo para listado'!$CD$151:$DC$151,0)),0)</f>
        <v>0</v>
      </c>
      <c r="P493" s="243">
        <f ca="1">+IFERROR(INDEX('Hoja de Trabajo para listado'!$A$155:$Z$1048576,MATCH($A493,'Hoja de Trabajo para listado'!$A$155:$A$1048576,0),MATCH((CUADRO!P$5&amp;$E493),'Hoja de Trabajo para listado'!$A$151:$Z$151,0)),0)+IFERROR(INDEX('Hoja de Trabajo para listado'!$AB$155:$BA$1048576,MATCH($A493,'Hoja de Trabajo para listado'!$AB$155:$AB$1048576,0),MATCH((CUADRO!P$5&amp;$E493),'Hoja de Trabajo para listado'!$AB$151:$BA$151,0)),0)+IFERROR(INDEX('Hoja de Trabajo para listado'!$BC$155:$CB$1048576,MATCH($A493,'Hoja de Trabajo para listado'!$BC$155:$BC$1048576,0),MATCH((CUADRO!P$5&amp;$E493),'Hoja de Trabajo para listado'!$BC$151:$CB$151,0)),0)+IFERROR(INDEX('Hoja de Trabajo para listado'!$DE$153:$DG$274,MATCH($A493,'Hoja de Trabajo para listado'!$DE$153:$DE$1048576,0),MATCH((CUADRO!P$5&amp;$E493),'Hoja de Trabajo para listado'!$DE$151:$DG$151,0)),0)+IFERROR(INDEX('Hoja de Trabajo para listado'!$CD$155:$DC$1048576,MATCH($A493,'Hoja de Trabajo para listado'!$CD$155:$CD$1048576,0),MATCH((CUADRO!P$5&amp;$E493),'Hoja de Trabajo para listado'!$CD$151:$DC$151,0)),0)</f>
        <v>0</v>
      </c>
      <c r="Q493" s="243">
        <f ca="1">+IFERROR(INDEX('Hoja de Trabajo para listado'!$A$155:$Z$1048576,MATCH($A493,'Hoja de Trabajo para listado'!$A$155:$A$1048576,0),MATCH((CUADRO!Q$5&amp;$E493),'Hoja de Trabajo para listado'!$A$151:$Z$151,0)),0)+IFERROR(INDEX('Hoja de Trabajo para listado'!$AB$155:$BA$1048576,MATCH($A493,'Hoja de Trabajo para listado'!$AB$155:$AB$1048576,0),MATCH((CUADRO!Q$5&amp;$E493),'Hoja de Trabajo para listado'!$AB$151:$BA$151,0)),0)+IFERROR(INDEX('Hoja de Trabajo para listado'!$BC$155:$CB$1048576,MATCH($A493,'Hoja de Trabajo para listado'!$BC$155:$BC$1048576,0),MATCH((CUADRO!Q$5&amp;$E493),'Hoja de Trabajo para listado'!$BC$151:$CB$151,0)),0)+IFERROR(INDEX('Hoja de Trabajo para listado'!$DE$153:$DG$274,MATCH($A493,'Hoja de Trabajo para listado'!$DE$153:$DE$1048576,0),MATCH((CUADRO!Q$5&amp;$E493),'Hoja de Trabajo para listado'!$DE$151:$DG$151,0)),0)+IFERROR(INDEX('Hoja de Trabajo para listado'!$CD$155:$DC$1048576,MATCH($A493,'Hoja de Trabajo para listado'!$CD$155:$CD$1048576,0),MATCH((CUADRO!Q$5&amp;$E493),'Hoja de Trabajo para listado'!$CD$151:$DC$151,0)),0)</f>
        <v>0</v>
      </c>
      <c r="R493" s="243">
        <f t="shared" ca="1" si="17"/>
        <v>0</v>
      </c>
      <c r="S493" s="249">
        <f ca="1">+R492+R493</f>
        <v>0</v>
      </c>
      <c r="T493" s="243">
        <f ca="1">+S493</f>
        <v>0</v>
      </c>
      <c r="U493" s="242">
        <f t="shared" si="18"/>
        <v>2</v>
      </c>
      <c r="V493" s="333" t="str">
        <f>+VLOOKUP(A493,bd_lista!$A$3:$E$590,5,FALSE)</f>
        <v>Gobiernos Autonomos Municipales</v>
      </c>
      <c r="W493" s="384"/>
      <c r="X493" s="242">
        <f>+VLOOKUP(A493,[3]Sheet1!$A$13:$D$744,4,FALSE)</f>
        <v>0</v>
      </c>
      <c r="Y493" s="242" t="e">
        <f>+VLOOKUP(X493,bd_lista!$A$3:$C$590,3,FALSE)</f>
        <v>#N/A</v>
      </c>
      <c r="Z493" s="292"/>
      <c r="AA493" s="293"/>
    </row>
    <row r="494" spans="1:27" customFormat="1" ht="27" hidden="1" customHeight="1">
      <c r="A494" s="32">
        <v>1129</v>
      </c>
      <c r="B494" s="388">
        <f>+A494</f>
        <v>1129</v>
      </c>
      <c r="C494" s="247" t="str">
        <f>+VLOOKUP(A494,bd_lista!$A$3:$C$590,3,FALSE)</f>
        <v>Gobierno Autónomo Municipal de Villa Charcas</v>
      </c>
      <c r="D494" s="385" t="str">
        <f>+C494</f>
        <v>Gobierno Autónomo Municipal de Villa Charcas</v>
      </c>
      <c r="E494" s="242" t="s">
        <v>1304</v>
      </c>
      <c r="F494" s="243">
        <f ca="1">+IFERROR(INDEX('Hoja de Trabajo para listado'!$A$155:$Z$1048576,MATCH($A494,'Hoja de Trabajo para listado'!$A$155:$A$1048576,0),MATCH((CUADRO!F$5&amp;$E494),'Hoja de Trabajo para listado'!$A$151:$Z$151,0)),0)+IFERROR(INDEX('Hoja de Trabajo para listado'!$AB$155:$BA$1048576,MATCH($A494,'Hoja de Trabajo para listado'!$AB$155:$AB$1048576,0),MATCH((CUADRO!F$5&amp;$E494),'Hoja de Trabajo para listado'!$AB$151:$BA$151,0)),0)+IFERROR(INDEX('Hoja de Trabajo para listado'!$BC$155:$CB$1048576,MATCH($A494,'Hoja de Trabajo para listado'!$BC$155:$BC$1048576,0),MATCH((CUADRO!F$5&amp;$E494),'Hoja de Trabajo para listado'!$BC$151:$CB$151,0)),0)+IFERROR(INDEX('Hoja de Trabajo para listado'!$DE$153:$DG$274,MATCH($A494,'Hoja de Trabajo para listado'!$DE$153:$DE$1048576,0),MATCH((CUADRO!F$5&amp;$E494),'Hoja de Trabajo para listado'!$DE$151:$DG$151,0)),0)+IFERROR(INDEX('Hoja de Trabajo para listado'!$CD$155:$DC$1048576,MATCH($A494,'Hoja de Trabajo para listado'!$CD$155:$CD$1048576,0),MATCH((CUADRO!F$5&amp;$E494),'Hoja de Trabajo para listado'!$CD$151:$DC$151,0)),0)</f>
        <v>0</v>
      </c>
      <c r="G494" s="243">
        <f ca="1">+IFERROR(INDEX('Hoja de Trabajo para listado'!$A$155:$Z$1048576,MATCH($A494,'Hoja de Trabajo para listado'!$A$155:$A$1048576,0),MATCH((CUADRO!G$5&amp;$E494),'Hoja de Trabajo para listado'!$A$151:$Z$151,0)),0)+IFERROR(INDEX('Hoja de Trabajo para listado'!$AB$155:$BA$1048576,MATCH($A494,'Hoja de Trabajo para listado'!$AB$155:$AB$1048576,0),MATCH((CUADRO!G$5&amp;$E494),'Hoja de Trabajo para listado'!$AB$151:$BA$151,0)),0)+IFERROR(INDEX('Hoja de Trabajo para listado'!$BC$155:$CB$1048576,MATCH($A494,'Hoja de Trabajo para listado'!$BC$155:$BC$1048576,0),MATCH((CUADRO!G$5&amp;$E494),'Hoja de Trabajo para listado'!$BC$151:$CB$151,0)),0)+IFERROR(INDEX('Hoja de Trabajo para listado'!$DE$153:$DG$274,MATCH($A494,'Hoja de Trabajo para listado'!$DE$153:$DE$1048576,0),MATCH((CUADRO!G$5&amp;$E494),'Hoja de Trabajo para listado'!$DE$151:$DG$151,0)),0)+IFERROR(INDEX('Hoja de Trabajo para listado'!$CD$155:$DC$1048576,MATCH($A494,'Hoja de Trabajo para listado'!$CD$155:$CD$1048576,0),MATCH((CUADRO!G$5&amp;$E494),'Hoja de Trabajo para listado'!$CD$151:$DC$151,0)),0)</f>
        <v>0</v>
      </c>
      <c r="H494" s="243">
        <f ca="1">+IFERROR(INDEX('Hoja de Trabajo para listado'!$A$155:$Z$1048576,MATCH($A494,'Hoja de Trabajo para listado'!$A$155:$A$1048576,0),MATCH((CUADRO!H$5&amp;$E494),'Hoja de Trabajo para listado'!$A$151:$Z$151,0)),0)+IFERROR(INDEX('Hoja de Trabajo para listado'!$AB$155:$BA$1048576,MATCH($A494,'Hoja de Trabajo para listado'!$AB$155:$AB$1048576,0),MATCH((CUADRO!H$5&amp;$E494),'Hoja de Trabajo para listado'!$AB$151:$BA$151,0)),0)+IFERROR(INDEX('Hoja de Trabajo para listado'!$BC$155:$CB$1048576,MATCH($A494,'Hoja de Trabajo para listado'!$BC$155:$BC$1048576,0),MATCH((CUADRO!H$5&amp;$E494),'Hoja de Trabajo para listado'!$BC$151:$CB$151,0)),0)+IFERROR(INDEX('Hoja de Trabajo para listado'!$DE$153:$DG$274,MATCH($A494,'Hoja de Trabajo para listado'!$DE$153:$DE$1048576,0),MATCH((CUADRO!H$5&amp;$E494),'Hoja de Trabajo para listado'!$DE$151:$DG$151,0)),0)+IFERROR(INDEX('Hoja de Trabajo para listado'!$CD$155:$DC$1048576,MATCH($A494,'Hoja de Trabajo para listado'!$CD$155:$CD$1048576,0),MATCH((CUADRO!H$5&amp;$E494),'Hoja de Trabajo para listado'!$CD$151:$DC$151,0)),0)</f>
        <v>0</v>
      </c>
      <c r="I494" s="243">
        <f ca="1">+IFERROR(INDEX('Hoja de Trabajo para listado'!$A$155:$Z$1048576,MATCH($A494,'Hoja de Trabajo para listado'!$A$155:$A$1048576,0),MATCH((CUADRO!I$5&amp;$E494),'Hoja de Trabajo para listado'!$A$151:$Z$151,0)),0)+IFERROR(INDEX('Hoja de Trabajo para listado'!$AB$155:$BA$1048576,MATCH($A494,'Hoja de Trabajo para listado'!$AB$155:$AB$1048576,0),MATCH((CUADRO!I$5&amp;$E494),'Hoja de Trabajo para listado'!$AB$151:$BA$151,0)),0)+IFERROR(INDEX('Hoja de Trabajo para listado'!$BC$155:$CB$1048576,MATCH($A494,'Hoja de Trabajo para listado'!$BC$155:$BC$1048576,0),MATCH((CUADRO!I$5&amp;$E494),'Hoja de Trabajo para listado'!$BC$151:$CB$151,0)),0)+IFERROR(INDEX('Hoja de Trabajo para listado'!$DE$153:$DG$274,MATCH($A494,'Hoja de Trabajo para listado'!$DE$153:$DE$1048576,0),MATCH((CUADRO!I$5&amp;$E494),'Hoja de Trabajo para listado'!$DE$151:$DG$151,0)),0)+IFERROR(INDEX('Hoja de Trabajo para listado'!$CD$155:$DC$1048576,MATCH($A494,'Hoja de Trabajo para listado'!$CD$155:$CD$1048576,0),MATCH((CUADRO!I$5&amp;$E494),'Hoja de Trabajo para listado'!$CD$151:$DC$151,0)),0)</f>
        <v>0</v>
      </c>
      <c r="J494" s="243">
        <f ca="1">+IFERROR(INDEX('Hoja de Trabajo para listado'!$A$155:$Z$1048576,MATCH($A494,'Hoja de Trabajo para listado'!$A$155:$A$1048576,0),MATCH((CUADRO!J$5&amp;$E494),'Hoja de Trabajo para listado'!$A$151:$Z$151,0)),0)+IFERROR(INDEX('Hoja de Trabajo para listado'!$AB$155:$BA$1048576,MATCH($A494,'Hoja de Trabajo para listado'!$AB$155:$AB$1048576,0),MATCH((CUADRO!J$5&amp;$E494),'Hoja de Trabajo para listado'!$AB$151:$BA$151,0)),0)+IFERROR(INDEX('Hoja de Trabajo para listado'!$BC$155:$CB$1048576,MATCH($A494,'Hoja de Trabajo para listado'!$BC$155:$BC$1048576,0),MATCH((CUADRO!J$5&amp;$E494),'Hoja de Trabajo para listado'!$BC$151:$CB$151,0)),0)+IFERROR(INDEX('Hoja de Trabajo para listado'!$DE$153:$DG$274,MATCH($A494,'Hoja de Trabajo para listado'!$DE$153:$DE$1048576,0),MATCH((CUADRO!J$5&amp;$E494),'Hoja de Trabajo para listado'!$DE$151:$DG$151,0)),0)+IFERROR(INDEX('Hoja de Trabajo para listado'!$CD$155:$DC$1048576,MATCH($A494,'Hoja de Trabajo para listado'!$CD$155:$CD$1048576,0),MATCH((CUADRO!J$5&amp;$E494),'Hoja de Trabajo para listado'!$CD$151:$DC$151,0)),0)</f>
        <v>0</v>
      </c>
      <c r="K494" s="243">
        <f ca="1">+IFERROR(INDEX('Hoja de Trabajo para listado'!$A$155:$Z$1048576,MATCH($A494,'Hoja de Trabajo para listado'!$A$155:$A$1048576,0),MATCH((CUADRO!K$5&amp;$E494),'Hoja de Trabajo para listado'!$A$151:$Z$151,0)),0)+IFERROR(INDEX('Hoja de Trabajo para listado'!$AB$155:$BA$1048576,MATCH($A494,'Hoja de Trabajo para listado'!$AB$155:$AB$1048576,0),MATCH((CUADRO!K$5&amp;$E494),'Hoja de Trabajo para listado'!$AB$151:$BA$151,0)),0)+IFERROR(INDEX('Hoja de Trabajo para listado'!$BC$155:$CB$1048576,MATCH($A494,'Hoja de Trabajo para listado'!$BC$155:$BC$1048576,0),MATCH((CUADRO!K$5&amp;$E494),'Hoja de Trabajo para listado'!$BC$151:$CB$151,0)),0)+IFERROR(INDEX('Hoja de Trabajo para listado'!$DE$153:$DG$274,MATCH($A494,'Hoja de Trabajo para listado'!$DE$153:$DE$1048576,0),MATCH((CUADRO!K$5&amp;$E494),'Hoja de Trabajo para listado'!$DE$151:$DG$151,0)),0)+IFERROR(INDEX('Hoja de Trabajo para listado'!$CD$155:$DC$1048576,MATCH($A494,'Hoja de Trabajo para listado'!$CD$155:$CD$1048576,0),MATCH((CUADRO!K$5&amp;$E494),'Hoja de Trabajo para listado'!$CD$151:$DC$151,0)),0)</f>
        <v>0</v>
      </c>
      <c r="L494" s="243">
        <f ca="1">+IFERROR(INDEX('Hoja de Trabajo para listado'!$A$155:$Z$1048576,MATCH($A494,'Hoja de Trabajo para listado'!$A$155:$A$1048576,0),MATCH((CUADRO!L$5&amp;$E494),'Hoja de Trabajo para listado'!$A$151:$Z$151,0)),0)+IFERROR(INDEX('Hoja de Trabajo para listado'!$AB$155:$BA$1048576,MATCH($A494,'Hoja de Trabajo para listado'!$AB$155:$AB$1048576,0),MATCH((CUADRO!L$5&amp;$E494),'Hoja de Trabajo para listado'!$AB$151:$BA$151,0)),0)+IFERROR(INDEX('Hoja de Trabajo para listado'!$BC$155:$CB$1048576,MATCH($A494,'Hoja de Trabajo para listado'!$BC$155:$BC$1048576,0),MATCH((CUADRO!L$5&amp;$E494),'Hoja de Trabajo para listado'!$BC$151:$CB$151,0)),0)+IFERROR(INDEX('Hoja de Trabajo para listado'!$DE$153:$DG$274,MATCH($A494,'Hoja de Trabajo para listado'!$DE$153:$DE$1048576,0),MATCH((CUADRO!L$5&amp;$E494),'Hoja de Trabajo para listado'!$DE$151:$DG$151,0)),0)+IFERROR(INDEX('Hoja de Trabajo para listado'!$CD$155:$DC$1048576,MATCH($A494,'Hoja de Trabajo para listado'!$CD$155:$CD$1048576,0),MATCH((CUADRO!L$5&amp;$E494),'Hoja de Trabajo para listado'!$CD$151:$DC$151,0)),0)</f>
        <v>0</v>
      </c>
      <c r="M494" s="243">
        <f ca="1">+IFERROR(INDEX('Hoja de Trabajo para listado'!$A$155:$Z$1048576,MATCH($A494,'Hoja de Trabajo para listado'!$A$155:$A$1048576,0),MATCH((CUADRO!M$5&amp;$E494),'Hoja de Trabajo para listado'!$A$151:$Z$151,0)),0)+IFERROR(INDEX('Hoja de Trabajo para listado'!$AB$155:$BA$1048576,MATCH($A494,'Hoja de Trabajo para listado'!$AB$155:$AB$1048576,0),MATCH((CUADRO!M$5&amp;$E494),'Hoja de Trabajo para listado'!$AB$151:$BA$151,0)),0)+IFERROR(INDEX('Hoja de Trabajo para listado'!$BC$155:$CB$1048576,MATCH($A494,'Hoja de Trabajo para listado'!$BC$155:$BC$1048576,0),MATCH((CUADRO!M$5&amp;$E494),'Hoja de Trabajo para listado'!$BC$151:$CB$151,0)),0)+IFERROR(INDEX('Hoja de Trabajo para listado'!$DE$153:$DG$274,MATCH($A494,'Hoja de Trabajo para listado'!$DE$153:$DE$1048576,0),MATCH((CUADRO!M$5&amp;$E494),'Hoja de Trabajo para listado'!$DE$151:$DG$151,0)),0)+IFERROR(INDEX('Hoja de Trabajo para listado'!$CD$155:$DC$1048576,MATCH($A494,'Hoja de Trabajo para listado'!$CD$155:$CD$1048576,0),MATCH((CUADRO!M$5&amp;$E494),'Hoja de Trabajo para listado'!$CD$151:$DC$151,0)),0)</f>
        <v>0</v>
      </c>
      <c r="N494" s="243">
        <f ca="1">+IFERROR(INDEX('Hoja de Trabajo para listado'!$A$155:$Z$1048576,MATCH($A494,'Hoja de Trabajo para listado'!$A$155:$A$1048576,0),MATCH((CUADRO!N$5&amp;$E494),'Hoja de Trabajo para listado'!$A$151:$Z$151,0)),0)+IFERROR(INDEX('Hoja de Trabajo para listado'!$AB$155:$BA$1048576,MATCH($A494,'Hoja de Trabajo para listado'!$AB$155:$AB$1048576,0),MATCH((CUADRO!N$5&amp;$E494),'Hoja de Trabajo para listado'!$AB$151:$BA$151,0)),0)+IFERROR(INDEX('Hoja de Trabajo para listado'!$BC$155:$CB$1048576,MATCH($A494,'Hoja de Trabajo para listado'!$BC$155:$BC$1048576,0),MATCH((CUADRO!N$5&amp;$E494),'Hoja de Trabajo para listado'!$BC$151:$CB$151,0)),0)+IFERROR(INDEX('Hoja de Trabajo para listado'!$DE$153:$DG$274,MATCH($A494,'Hoja de Trabajo para listado'!$DE$153:$DE$1048576,0),MATCH((CUADRO!N$5&amp;$E494),'Hoja de Trabajo para listado'!$DE$151:$DG$151,0)),0)+IFERROR(INDEX('Hoja de Trabajo para listado'!$CD$155:$DC$1048576,MATCH($A494,'Hoja de Trabajo para listado'!$CD$155:$CD$1048576,0),MATCH((CUADRO!N$5&amp;$E494),'Hoja de Trabajo para listado'!$CD$151:$DC$151,0)),0)</f>
        <v>0</v>
      </c>
      <c r="O494" s="243">
        <f ca="1">+IFERROR(INDEX('Hoja de Trabajo para listado'!$A$155:$Z$1048576,MATCH($A494,'Hoja de Trabajo para listado'!$A$155:$A$1048576,0),MATCH((CUADRO!O$5&amp;$E494),'Hoja de Trabajo para listado'!$A$151:$Z$151,0)),0)+IFERROR(INDEX('Hoja de Trabajo para listado'!$AB$155:$BA$1048576,MATCH($A494,'Hoja de Trabajo para listado'!$AB$155:$AB$1048576,0),MATCH((CUADRO!O$5&amp;$E494),'Hoja de Trabajo para listado'!$AB$151:$BA$151,0)),0)+IFERROR(INDEX('Hoja de Trabajo para listado'!$BC$155:$CB$1048576,MATCH($A494,'Hoja de Trabajo para listado'!$BC$155:$BC$1048576,0),MATCH((CUADRO!O$5&amp;$E494),'Hoja de Trabajo para listado'!$BC$151:$CB$151,0)),0)+IFERROR(INDEX('Hoja de Trabajo para listado'!$DE$153:$DG$274,MATCH($A494,'Hoja de Trabajo para listado'!$DE$153:$DE$1048576,0),MATCH((CUADRO!O$5&amp;$E494),'Hoja de Trabajo para listado'!$DE$151:$DG$151,0)),0)+IFERROR(INDEX('Hoja de Trabajo para listado'!$CD$155:$DC$1048576,MATCH($A494,'Hoja de Trabajo para listado'!$CD$155:$CD$1048576,0),MATCH((CUADRO!O$5&amp;$E494),'Hoja de Trabajo para listado'!$CD$151:$DC$151,0)),0)</f>
        <v>0</v>
      </c>
      <c r="P494" s="243">
        <f ca="1">+IFERROR(INDEX('Hoja de Trabajo para listado'!$A$155:$Z$1048576,MATCH($A494,'Hoja de Trabajo para listado'!$A$155:$A$1048576,0),MATCH((CUADRO!P$5&amp;$E494),'Hoja de Trabajo para listado'!$A$151:$Z$151,0)),0)+IFERROR(INDEX('Hoja de Trabajo para listado'!$AB$155:$BA$1048576,MATCH($A494,'Hoja de Trabajo para listado'!$AB$155:$AB$1048576,0),MATCH((CUADRO!P$5&amp;$E494),'Hoja de Trabajo para listado'!$AB$151:$BA$151,0)),0)+IFERROR(INDEX('Hoja de Trabajo para listado'!$BC$155:$CB$1048576,MATCH($A494,'Hoja de Trabajo para listado'!$BC$155:$BC$1048576,0),MATCH((CUADRO!P$5&amp;$E494),'Hoja de Trabajo para listado'!$BC$151:$CB$151,0)),0)+IFERROR(INDEX('Hoja de Trabajo para listado'!$DE$153:$DG$274,MATCH($A494,'Hoja de Trabajo para listado'!$DE$153:$DE$1048576,0),MATCH((CUADRO!P$5&amp;$E494),'Hoja de Trabajo para listado'!$DE$151:$DG$151,0)),0)+IFERROR(INDEX('Hoja de Trabajo para listado'!$CD$155:$DC$1048576,MATCH($A494,'Hoja de Trabajo para listado'!$CD$155:$CD$1048576,0),MATCH((CUADRO!P$5&amp;$E494),'Hoja de Trabajo para listado'!$CD$151:$DC$151,0)),0)</f>
        <v>0</v>
      </c>
      <c r="Q494" s="243">
        <f ca="1">+IFERROR(INDEX('Hoja de Trabajo para listado'!$A$155:$Z$1048576,MATCH($A494,'Hoja de Trabajo para listado'!$A$155:$A$1048576,0),MATCH((CUADRO!Q$5&amp;$E494),'Hoja de Trabajo para listado'!$A$151:$Z$151,0)),0)+IFERROR(INDEX('Hoja de Trabajo para listado'!$AB$155:$BA$1048576,MATCH($A494,'Hoja de Trabajo para listado'!$AB$155:$AB$1048576,0),MATCH((CUADRO!Q$5&amp;$E494),'Hoja de Trabajo para listado'!$AB$151:$BA$151,0)),0)+IFERROR(INDEX('Hoja de Trabajo para listado'!$BC$155:$CB$1048576,MATCH($A494,'Hoja de Trabajo para listado'!$BC$155:$BC$1048576,0),MATCH((CUADRO!Q$5&amp;$E494),'Hoja de Trabajo para listado'!$BC$151:$CB$151,0)),0)+IFERROR(INDEX('Hoja de Trabajo para listado'!$DE$153:$DG$274,MATCH($A494,'Hoja de Trabajo para listado'!$DE$153:$DE$1048576,0),MATCH((CUADRO!Q$5&amp;$E494),'Hoja de Trabajo para listado'!$DE$151:$DG$151,0)),0)+IFERROR(INDEX('Hoja de Trabajo para listado'!$CD$155:$DC$1048576,MATCH($A494,'Hoja de Trabajo para listado'!$CD$155:$CD$1048576,0),MATCH((CUADRO!Q$5&amp;$E494),'Hoja de Trabajo para listado'!$CD$151:$DC$151,0)),0)</f>
        <v>0</v>
      </c>
      <c r="R494" s="243">
        <f t="shared" ca="1" si="17"/>
        <v>0</v>
      </c>
      <c r="S494" s="249"/>
      <c r="T494" s="243">
        <f ca="1">+T495</f>
        <v>0</v>
      </c>
      <c r="U494" s="242">
        <f t="shared" si="18"/>
        <v>1</v>
      </c>
      <c r="V494" s="333" t="str">
        <f>+VLOOKUP(A494,bd_lista!$A$3:$E$590,5,FALSE)</f>
        <v>Gobiernos Autonomos Municipales</v>
      </c>
      <c r="W494" s="383" t="str">
        <f>+V494</f>
        <v>Gobiernos Autonomos Municipales</v>
      </c>
      <c r="X494" s="242">
        <f>+VLOOKUP(A494,[3]Sheet1!$A$13:$D$744,4,FALSE)</f>
        <v>0</v>
      </c>
      <c r="Y494" s="242" t="e">
        <f>+VLOOKUP(X494,bd_lista!$A$3:$C$590,3,FALSE)</f>
        <v>#N/A</v>
      </c>
      <c r="Z494" s="294">
        <f>+X494</f>
        <v>0</v>
      </c>
      <c r="AA494" s="295" t="e">
        <f>+Y494</f>
        <v>#N/A</v>
      </c>
    </row>
    <row r="495" spans="1:27" customFormat="1" ht="27" hidden="1" customHeight="1">
      <c r="A495" s="32">
        <v>1129</v>
      </c>
      <c r="B495" s="389"/>
      <c r="C495" s="247" t="str">
        <f>+VLOOKUP(A495,bd_lista!$A$3:$C$590,3,FALSE)</f>
        <v>Gobierno Autónomo Municipal de Villa Charcas</v>
      </c>
      <c r="D495" s="386"/>
      <c r="E495" s="244" t="s">
        <v>1305</v>
      </c>
      <c r="F495" s="243">
        <f ca="1">+IFERROR(INDEX('Hoja de Trabajo para listado'!$A$155:$Z$1048576,MATCH($A495,'Hoja de Trabajo para listado'!$A$155:$A$1048576,0),MATCH((CUADRO!F$5&amp;$E495),'Hoja de Trabajo para listado'!$A$151:$Z$151,0)),0)+IFERROR(INDEX('Hoja de Trabajo para listado'!$AB$155:$BA$1048576,MATCH($A495,'Hoja de Trabajo para listado'!$AB$155:$AB$1048576,0),MATCH((CUADRO!F$5&amp;$E495),'Hoja de Trabajo para listado'!$AB$151:$BA$151,0)),0)+IFERROR(INDEX('Hoja de Trabajo para listado'!$BC$155:$CB$1048576,MATCH($A495,'Hoja de Trabajo para listado'!$BC$155:$BC$1048576,0),MATCH((CUADRO!F$5&amp;$E495),'Hoja de Trabajo para listado'!$BC$151:$CB$151,0)),0)+IFERROR(INDEX('Hoja de Trabajo para listado'!$DE$153:$DG$274,MATCH($A495,'Hoja de Trabajo para listado'!$DE$153:$DE$1048576,0),MATCH((CUADRO!F$5&amp;$E495),'Hoja de Trabajo para listado'!$DE$151:$DG$151,0)),0)+IFERROR(INDEX('Hoja de Trabajo para listado'!$CD$155:$DC$1048576,MATCH($A495,'Hoja de Trabajo para listado'!$CD$155:$CD$1048576,0),MATCH((CUADRO!F$5&amp;$E495),'Hoja de Trabajo para listado'!$CD$151:$DC$151,0)),0)</f>
        <v>0</v>
      </c>
      <c r="G495" s="243">
        <f ca="1">+IFERROR(INDEX('Hoja de Trabajo para listado'!$A$155:$Z$1048576,MATCH($A495,'Hoja de Trabajo para listado'!$A$155:$A$1048576,0),MATCH((CUADRO!G$5&amp;$E495),'Hoja de Trabajo para listado'!$A$151:$Z$151,0)),0)+IFERROR(INDEX('Hoja de Trabajo para listado'!$AB$155:$BA$1048576,MATCH($A495,'Hoja de Trabajo para listado'!$AB$155:$AB$1048576,0),MATCH((CUADRO!G$5&amp;$E495),'Hoja de Trabajo para listado'!$AB$151:$BA$151,0)),0)+IFERROR(INDEX('Hoja de Trabajo para listado'!$BC$155:$CB$1048576,MATCH($A495,'Hoja de Trabajo para listado'!$BC$155:$BC$1048576,0),MATCH((CUADRO!G$5&amp;$E495),'Hoja de Trabajo para listado'!$BC$151:$CB$151,0)),0)+IFERROR(INDEX('Hoja de Trabajo para listado'!$DE$153:$DG$274,MATCH($A495,'Hoja de Trabajo para listado'!$DE$153:$DE$1048576,0),MATCH((CUADRO!G$5&amp;$E495),'Hoja de Trabajo para listado'!$DE$151:$DG$151,0)),0)+IFERROR(INDEX('Hoja de Trabajo para listado'!$CD$155:$DC$1048576,MATCH($A495,'Hoja de Trabajo para listado'!$CD$155:$CD$1048576,0),MATCH((CUADRO!G$5&amp;$E495),'Hoja de Trabajo para listado'!$CD$151:$DC$151,0)),0)</f>
        <v>0</v>
      </c>
      <c r="H495" s="243">
        <f ca="1">+IFERROR(INDEX('Hoja de Trabajo para listado'!$A$155:$Z$1048576,MATCH($A495,'Hoja de Trabajo para listado'!$A$155:$A$1048576,0),MATCH((CUADRO!H$5&amp;$E495),'Hoja de Trabajo para listado'!$A$151:$Z$151,0)),0)+IFERROR(INDEX('Hoja de Trabajo para listado'!$AB$155:$BA$1048576,MATCH($A495,'Hoja de Trabajo para listado'!$AB$155:$AB$1048576,0),MATCH((CUADRO!H$5&amp;$E495),'Hoja de Trabajo para listado'!$AB$151:$BA$151,0)),0)+IFERROR(INDEX('Hoja de Trabajo para listado'!$BC$155:$CB$1048576,MATCH($A495,'Hoja de Trabajo para listado'!$BC$155:$BC$1048576,0),MATCH((CUADRO!H$5&amp;$E495),'Hoja de Trabajo para listado'!$BC$151:$CB$151,0)),0)+IFERROR(INDEX('Hoja de Trabajo para listado'!$DE$153:$DG$274,MATCH($A495,'Hoja de Trabajo para listado'!$DE$153:$DE$1048576,0),MATCH((CUADRO!H$5&amp;$E495),'Hoja de Trabajo para listado'!$DE$151:$DG$151,0)),0)+IFERROR(INDEX('Hoja de Trabajo para listado'!$CD$155:$DC$1048576,MATCH($A495,'Hoja de Trabajo para listado'!$CD$155:$CD$1048576,0),MATCH((CUADRO!H$5&amp;$E495),'Hoja de Trabajo para listado'!$CD$151:$DC$151,0)),0)</f>
        <v>0</v>
      </c>
      <c r="I495" s="243">
        <f ca="1">+IFERROR(INDEX('Hoja de Trabajo para listado'!$A$155:$Z$1048576,MATCH($A495,'Hoja de Trabajo para listado'!$A$155:$A$1048576,0),MATCH((CUADRO!I$5&amp;$E495),'Hoja de Trabajo para listado'!$A$151:$Z$151,0)),0)+IFERROR(INDEX('Hoja de Trabajo para listado'!$AB$155:$BA$1048576,MATCH($A495,'Hoja de Trabajo para listado'!$AB$155:$AB$1048576,0),MATCH((CUADRO!I$5&amp;$E495),'Hoja de Trabajo para listado'!$AB$151:$BA$151,0)),0)+IFERROR(INDEX('Hoja de Trabajo para listado'!$BC$155:$CB$1048576,MATCH($A495,'Hoja de Trabajo para listado'!$BC$155:$BC$1048576,0),MATCH((CUADRO!I$5&amp;$E495),'Hoja de Trabajo para listado'!$BC$151:$CB$151,0)),0)+IFERROR(INDEX('Hoja de Trabajo para listado'!$DE$153:$DG$274,MATCH($A495,'Hoja de Trabajo para listado'!$DE$153:$DE$1048576,0),MATCH((CUADRO!I$5&amp;$E495),'Hoja de Trabajo para listado'!$DE$151:$DG$151,0)),0)+IFERROR(INDEX('Hoja de Trabajo para listado'!$CD$155:$DC$1048576,MATCH($A495,'Hoja de Trabajo para listado'!$CD$155:$CD$1048576,0),MATCH((CUADRO!I$5&amp;$E495),'Hoja de Trabajo para listado'!$CD$151:$DC$151,0)),0)</f>
        <v>0</v>
      </c>
      <c r="J495" s="243">
        <f ca="1">+IFERROR(INDEX('Hoja de Trabajo para listado'!$A$155:$Z$1048576,MATCH($A495,'Hoja de Trabajo para listado'!$A$155:$A$1048576,0),MATCH((CUADRO!J$5&amp;$E495),'Hoja de Trabajo para listado'!$A$151:$Z$151,0)),0)+IFERROR(INDEX('Hoja de Trabajo para listado'!$AB$155:$BA$1048576,MATCH($A495,'Hoja de Trabajo para listado'!$AB$155:$AB$1048576,0),MATCH((CUADRO!J$5&amp;$E495),'Hoja de Trabajo para listado'!$AB$151:$BA$151,0)),0)+IFERROR(INDEX('Hoja de Trabajo para listado'!$BC$155:$CB$1048576,MATCH($A495,'Hoja de Trabajo para listado'!$BC$155:$BC$1048576,0),MATCH((CUADRO!J$5&amp;$E495),'Hoja de Trabajo para listado'!$BC$151:$CB$151,0)),0)+IFERROR(INDEX('Hoja de Trabajo para listado'!$DE$153:$DG$274,MATCH($A495,'Hoja de Trabajo para listado'!$DE$153:$DE$1048576,0),MATCH((CUADRO!J$5&amp;$E495),'Hoja de Trabajo para listado'!$DE$151:$DG$151,0)),0)+IFERROR(INDEX('Hoja de Trabajo para listado'!$CD$155:$DC$1048576,MATCH($A495,'Hoja de Trabajo para listado'!$CD$155:$CD$1048576,0),MATCH((CUADRO!J$5&amp;$E495),'Hoja de Trabajo para listado'!$CD$151:$DC$151,0)),0)</f>
        <v>0</v>
      </c>
      <c r="K495" s="243">
        <f ca="1">+IFERROR(INDEX('Hoja de Trabajo para listado'!$A$155:$Z$1048576,MATCH($A495,'Hoja de Trabajo para listado'!$A$155:$A$1048576,0),MATCH((CUADRO!K$5&amp;$E495),'Hoja de Trabajo para listado'!$A$151:$Z$151,0)),0)+IFERROR(INDEX('Hoja de Trabajo para listado'!$AB$155:$BA$1048576,MATCH($A495,'Hoja de Trabajo para listado'!$AB$155:$AB$1048576,0),MATCH((CUADRO!K$5&amp;$E495),'Hoja de Trabajo para listado'!$AB$151:$BA$151,0)),0)+IFERROR(INDEX('Hoja de Trabajo para listado'!$BC$155:$CB$1048576,MATCH($A495,'Hoja de Trabajo para listado'!$BC$155:$BC$1048576,0),MATCH((CUADRO!K$5&amp;$E495),'Hoja de Trabajo para listado'!$BC$151:$CB$151,0)),0)+IFERROR(INDEX('Hoja de Trabajo para listado'!$DE$153:$DG$274,MATCH($A495,'Hoja de Trabajo para listado'!$DE$153:$DE$1048576,0),MATCH((CUADRO!K$5&amp;$E495),'Hoja de Trabajo para listado'!$DE$151:$DG$151,0)),0)+IFERROR(INDEX('Hoja de Trabajo para listado'!$CD$155:$DC$1048576,MATCH($A495,'Hoja de Trabajo para listado'!$CD$155:$CD$1048576,0),MATCH((CUADRO!K$5&amp;$E495),'Hoja de Trabajo para listado'!$CD$151:$DC$151,0)),0)</f>
        <v>0</v>
      </c>
      <c r="L495" s="243">
        <f ca="1">+IFERROR(INDEX('Hoja de Trabajo para listado'!$A$155:$Z$1048576,MATCH($A495,'Hoja de Trabajo para listado'!$A$155:$A$1048576,0),MATCH((CUADRO!L$5&amp;$E495),'Hoja de Trabajo para listado'!$A$151:$Z$151,0)),0)+IFERROR(INDEX('Hoja de Trabajo para listado'!$AB$155:$BA$1048576,MATCH($A495,'Hoja de Trabajo para listado'!$AB$155:$AB$1048576,0),MATCH((CUADRO!L$5&amp;$E495),'Hoja de Trabajo para listado'!$AB$151:$BA$151,0)),0)+IFERROR(INDEX('Hoja de Trabajo para listado'!$BC$155:$CB$1048576,MATCH($A495,'Hoja de Trabajo para listado'!$BC$155:$BC$1048576,0),MATCH((CUADRO!L$5&amp;$E495),'Hoja de Trabajo para listado'!$BC$151:$CB$151,0)),0)+IFERROR(INDEX('Hoja de Trabajo para listado'!$DE$153:$DG$274,MATCH($A495,'Hoja de Trabajo para listado'!$DE$153:$DE$1048576,0),MATCH((CUADRO!L$5&amp;$E495),'Hoja de Trabajo para listado'!$DE$151:$DG$151,0)),0)+IFERROR(INDEX('Hoja de Trabajo para listado'!$CD$155:$DC$1048576,MATCH($A495,'Hoja de Trabajo para listado'!$CD$155:$CD$1048576,0),MATCH((CUADRO!L$5&amp;$E495),'Hoja de Trabajo para listado'!$CD$151:$DC$151,0)),0)</f>
        <v>0</v>
      </c>
      <c r="M495" s="243">
        <f ca="1">+IFERROR(INDEX('Hoja de Trabajo para listado'!$A$155:$Z$1048576,MATCH($A495,'Hoja de Trabajo para listado'!$A$155:$A$1048576,0),MATCH((CUADRO!M$5&amp;$E495),'Hoja de Trabajo para listado'!$A$151:$Z$151,0)),0)+IFERROR(INDEX('Hoja de Trabajo para listado'!$AB$155:$BA$1048576,MATCH($A495,'Hoja de Trabajo para listado'!$AB$155:$AB$1048576,0),MATCH((CUADRO!M$5&amp;$E495),'Hoja de Trabajo para listado'!$AB$151:$BA$151,0)),0)+IFERROR(INDEX('Hoja de Trabajo para listado'!$BC$155:$CB$1048576,MATCH($A495,'Hoja de Trabajo para listado'!$BC$155:$BC$1048576,0),MATCH((CUADRO!M$5&amp;$E495),'Hoja de Trabajo para listado'!$BC$151:$CB$151,0)),0)+IFERROR(INDEX('Hoja de Trabajo para listado'!$DE$153:$DG$274,MATCH($A495,'Hoja de Trabajo para listado'!$DE$153:$DE$1048576,0),MATCH((CUADRO!M$5&amp;$E495),'Hoja de Trabajo para listado'!$DE$151:$DG$151,0)),0)+IFERROR(INDEX('Hoja de Trabajo para listado'!$CD$155:$DC$1048576,MATCH($A495,'Hoja de Trabajo para listado'!$CD$155:$CD$1048576,0),MATCH((CUADRO!M$5&amp;$E495),'Hoja de Trabajo para listado'!$CD$151:$DC$151,0)),0)</f>
        <v>0</v>
      </c>
      <c r="N495" s="243">
        <f ca="1">+IFERROR(INDEX('Hoja de Trabajo para listado'!$A$155:$Z$1048576,MATCH($A495,'Hoja de Trabajo para listado'!$A$155:$A$1048576,0),MATCH((CUADRO!N$5&amp;$E495),'Hoja de Trabajo para listado'!$A$151:$Z$151,0)),0)+IFERROR(INDEX('Hoja de Trabajo para listado'!$AB$155:$BA$1048576,MATCH($A495,'Hoja de Trabajo para listado'!$AB$155:$AB$1048576,0),MATCH((CUADRO!N$5&amp;$E495),'Hoja de Trabajo para listado'!$AB$151:$BA$151,0)),0)+IFERROR(INDEX('Hoja de Trabajo para listado'!$BC$155:$CB$1048576,MATCH($A495,'Hoja de Trabajo para listado'!$BC$155:$BC$1048576,0),MATCH((CUADRO!N$5&amp;$E495),'Hoja de Trabajo para listado'!$BC$151:$CB$151,0)),0)+IFERROR(INDEX('Hoja de Trabajo para listado'!$DE$153:$DG$274,MATCH($A495,'Hoja de Trabajo para listado'!$DE$153:$DE$1048576,0),MATCH((CUADRO!N$5&amp;$E495),'Hoja de Trabajo para listado'!$DE$151:$DG$151,0)),0)+IFERROR(INDEX('Hoja de Trabajo para listado'!$CD$155:$DC$1048576,MATCH($A495,'Hoja de Trabajo para listado'!$CD$155:$CD$1048576,0),MATCH((CUADRO!N$5&amp;$E495),'Hoja de Trabajo para listado'!$CD$151:$DC$151,0)),0)</f>
        <v>0</v>
      </c>
      <c r="O495" s="243">
        <f ca="1">+IFERROR(INDEX('Hoja de Trabajo para listado'!$A$155:$Z$1048576,MATCH($A495,'Hoja de Trabajo para listado'!$A$155:$A$1048576,0),MATCH((CUADRO!O$5&amp;$E495),'Hoja de Trabajo para listado'!$A$151:$Z$151,0)),0)+IFERROR(INDEX('Hoja de Trabajo para listado'!$AB$155:$BA$1048576,MATCH($A495,'Hoja de Trabajo para listado'!$AB$155:$AB$1048576,0),MATCH((CUADRO!O$5&amp;$E495),'Hoja de Trabajo para listado'!$AB$151:$BA$151,0)),0)+IFERROR(INDEX('Hoja de Trabajo para listado'!$BC$155:$CB$1048576,MATCH($A495,'Hoja de Trabajo para listado'!$BC$155:$BC$1048576,0),MATCH((CUADRO!O$5&amp;$E495),'Hoja de Trabajo para listado'!$BC$151:$CB$151,0)),0)+IFERROR(INDEX('Hoja de Trabajo para listado'!$DE$153:$DG$274,MATCH($A495,'Hoja de Trabajo para listado'!$DE$153:$DE$1048576,0),MATCH((CUADRO!O$5&amp;$E495),'Hoja de Trabajo para listado'!$DE$151:$DG$151,0)),0)+IFERROR(INDEX('Hoja de Trabajo para listado'!$CD$155:$DC$1048576,MATCH($A495,'Hoja de Trabajo para listado'!$CD$155:$CD$1048576,0),MATCH((CUADRO!O$5&amp;$E495),'Hoja de Trabajo para listado'!$CD$151:$DC$151,0)),0)</f>
        <v>0</v>
      </c>
      <c r="P495" s="243">
        <f ca="1">+IFERROR(INDEX('Hoja de Trabajo para listado'!$A$155:$Z$1048576,MATCH($A495,'Hoja de Trabajo para listado'!$A$155:$A$1048576,0),MATCH((CUADRO!P$5&amp;$E495),'Hoja de Trabajo para listado'!$A$151:$Z$151,0)),0)+IFERROR(INDEX('Hoja de Trabajo para listado'!$AB$155:$BA$1048576,MATCH($A495,'Hoja de Trabajo para listado'!$AB$155:$AB$1048576,0),MATCH((CUADRO!P$5&amp;$E495),'Hoja de Trabajo para listado'!$AB$151:$BA$151,0)),0)+IFERROR(INDEX('Hoja de Trabajo para listado'!$BC$155:$CB$1048576,MATCH($A495,'Hoja de Trabajo para listado'!$BC$155:$BC$1048576,0),MATCH((CUADRO!P$5&amp;$E495),'Hoja de Trabajo para listado'!$BC$151:$CB$151,0)),0)+IFERROR(INDEX('Hoja de Trabajo para listado'!$DE$153:$DG$274,MATCH($A495,'Hoja de Trabajo para listado'!$DE$153:$DE$1048576,0),MATCH((CUADRO!P$5&amp;$E495),'Hoja de Trabajo para listado'!$DE$151:$DG$151,0)),0)+IFERROR(INDEX('Hoja de Trabajo para listado'!$CD$155:$DC$1048576,MATCH($A495,'Hoja de Trabajo para listado'!$CD$155:$CD$1048576,0),MATCH((CUADRO!P$5&amp;$E495),'Hoja de Trabajo para listado'!$CD$151:$DC$151,0)),0)</f>
        <v>0</v>
      </c>
      <c r="Q495" s="243">
        <f ca="1">+IFERROR(INDEX('Hoja de Trabajo para listado'!$A$155:$Z$1048576,MATCH($A495,'Hoja de Trabajo para listado'!$A$155:$A$1048576,0),MATCH((CUADRO!Q$5&amp;$E495),'Hoja de Trabajo para listado'!$A$151:$Z$151,0)),0)+IFERROR(INDEX('Hoja de Trabajo para listado'!$AB$155:$BA$1048576,MATCH($A495,'Hoja de Trabajo para listado'!$AB$155:$AB$1048576,0),MATCH((CUADRO!Q$5&amp;$E495),'Hoja de Trabajo para listado'!$AB$151:$BA$151,0)),0)+IFERROR(INDEX('Hoja de Trabajo para listado'!$BC$155:$CB$1048576,MATCH($A495,'Hoja de Trabajo para listado'!$BC$155:$BC$1048576,0),MATCH((CUADRO!Q$5&amp;$E495),'Hoja de Trabajo para listado'!$BC$151:$CB$151,0)),0)+IFERROR(INDEX('Hoja de Trabajo para listado'!$DE$153:$DG$274,MATCH($A495,'Hoja de Trabajo para listado'!$DE$153:$DE$1048576,0),MATCH((CUADRO!Q$5&amp;$E495),'Hoja de Trabajo para listado'!$DE$151:$DG$151,0)),0)+IFERROR(INDEX('Hoja de Trabajo para listado'!$CD$155:$DC$1048576,MATCH($A495,'Hoja de Trabajo para listado'!$CD$155:$CD$1048576,0),MATCH((CUADRO!Q$5&amp;$E495),'Hoja de Trabajo para listado'!$CD$151:$DC$151,0)),0)</f>
        <v>0</v>
      </c>
      <c r="R495" s="243">
        <f t="shared" ca="1" si="17"/>
        <v>0</v>
      </c>
      <c r="S495" s="249">
        <f ca="1">+R494+R495</f>
        <v>0</v>
      </c>
      <c r="T495" s="243">
        <f ca="1">+S495</f>
        <v>0</v>
      </c>
      <c r="U495" s="242">
        <f t="shared" si="18"/>
        <v>2</v>
      </c>
      <c r="V495" s="333" t="str">
        <f>+VLOOKUP(A495,bd_lista!$A$3:$E$590,5,FALSE)</f>
        <v>Gobiernos Autonomos Municipales</v>
      </c>
      <c r="W495" s="384"/>
      <c r="X495" s="242">
        <f>+VLOOKUP(A495,[3]Sheet1!$A$13:$D$744,4,FALSE)</f>
        <v>0</v>
      </c>
      <c r="Y495" s="242" t="e">
        <f>+VLOOKUP(X495,bd_lista!$A$3:$C$590,3,FALSE)</f>
        <v>#N/A</v>
      </c>
      <c r="Z495" s="292"/>
      <c r="AA495" s="293"/>
    </row>
    <row r="496" spans="1:27" customFormat="1" ht="15" hidden="1" customHeight="1">
      <c r="A496" s="32">
        <v>1201</v>
      </c>
      <c r="B496" s="388">
        <f>+A496</f>
        <v>1201</v>
      </c>
      <c r="C496" s="247" t="str">
        <f>+VLOOKUP(A496,bd_lista!$A$3:$C$590,3,FALSE)</f>
        <v>Gobierno Autónomo Municipal de La Paz</v>
      </c>
      <c r="D496" s="385" t="str">
        <f>+C496</f>
        <v>Gobierno Autónomo Municipal de La Paz</v>
      </c>
      <c r="E496" s="242" t="s">
        <v>1304</v>
      </c>
      <c r="F496" s="243">
        <f ca="1">+IFERROR(INDEX('Hoja de Trabajo para listado'!$A$155:$Z$1048576,MATCH($A496,'Hoja de Trabajo para listado'!$A$155:$A$1048576,0),MATCH((CUADRO!F$5&amp;$E496),'Hoja de Trabajo para listado'!$A$151:$Z$151,0)),0)+IFERROR(INDEX('Hoja de Trabajo para listado'!$AB$155:$BA$1048576,MATCH($A496,'Hoja de Trabajo para listado'!$AB$155:$AB$1048576,0),MATCH((CUADRO!F$5&amp;$E496),'Hoja de Trabajo para listado'!$AB$151:$BA$151,0)),0)+IFERROR(INDEX('Hoja de Trabajo para listado'!$BC$155:$CB$1048576,MATCH($A496,'Hoja de Trabajo para listado'!$BC$155:$BC$1048576,0),MATCH((CUADRO!F$5&amp;$E496),'Hoja de Trabajo para listado'!$BC$151:$CB$151,0)),0)+IFERROR(INDEX('Hoja de Trabajo para listado'!$DE$153:$DG$274,MATCH($A496,'Hoja de Trabajo para listado'!$DE$153:$DE$1048576,0),MATCH((CUADRO!F$5&amp;$E496),'Hoja de Trabajo para listado'!$DE$151:$DG$151,0)),0)+IFERROR(INDEX('Hoja de Trabajo para listado'!$CD$155:$DC$1048576,MATCH($A496,'Hoja de Trabajo para listado'!$CD$155:$CD$1048576,0),MATCH((CUADRO!F$5&amp;$E496),'Hoja de Trabajo para listado'!$CD$151:$DC$151,0)),0)</f>
        <v>0</v>
      </c>
      <c r="G496" s="243">
        <f ca="1">+IFERROR(INDEX('Hoja de Trabajo para listado'!$A$155:$Z$1048576,MATCH($A496,'Hoja de Trabajo para listado'!$A$155:$A$1048576,0),MATCH((CUADRO!G$5&amp;$E496),'Hoja de Trabajo para listado'!$A$151:$Z$151,0)),0)+IFERROR(INDEX('Hoja de Trabajo para listado'!$AB$155:$BA$1048576,MATCH($A496,'Hoja de Trabajo para listado'!$AB$155:$AB$1048576,0),MATCH((CUADRO!G$5&amp;$E496),'Hoja de Trabajo para listado'!$AB$151:$BA$151,0)),0)+IFERROR(INDEX('Hoja de Trabajo para listado'!$BC$155:$CB$1048576,MATCH($A496,'Hoja de Trabajo para listado'!$BC$155:$BC$1048576,0),MATCH((CUADRO!G$5&amp;$E496),'Hoja de Trabajo para listado'!$BC$151:$CB$151,0)),0)+IFERROR(INDEX('Hoja de Trabajo para listado'!$DE$153:$DG$274,MATCH($A496,'Hoja de Trabajo para listado'!$DE$153:$DE$1048576,0),MATCH((CUADRO!G$5&amp;$E496),'Hoja de Trabajo para listado'!$DE$151:$DG$151,0)),0)+IFERROR(INDEX('Hoja de Trabajo para listado'!$CD$155:$DC$1048576,MATCH($A496,'Hoja de Trabajo para listado'!$CD$155:$CD$1048576,0),MATCH((CUADRO!G$5&amp;$E496),'Hoja de Trabajo para listado'!$CD$151:$DC$151,0)),0)</f>
        <v>0</v>
      </c>
      <c r="H496" s="243">
        <f ca="1">+IFERROR(INDEX('Hoja de Trabajo para listado'!$A$155:$Z$1048576,MATCH($A496,'Hoja de Trabajo para listado'!$A$155:$A$1048576,0),MATCH((CUADRO!H$5&amp;$E496),'Hoja de Trabajo para listado'!$A$151:$Z$151,0)),0)+IFERROR(INDEX('Hoja de Trabajo para listado'!$AB$155:$BA$1048576,MATCH($A496,'Hoja de Trabajo para listado'!$AB$155:$AB$1048576,0),MATCH((CUADRO!H$5&amp;$E496),'Hoja de Trabajo para listado'!$AB$151:$BA$151,0)),0)+IFERROR(INDEX('Hoja de Trabajo para listado'!$BC$155:$CB$1048576,MATCH($A496,'Hoja de Trabajo para listado'!$BC$155:$BC$1048576,0),MATCH((CUADRO!H$5&amp;$E496),'Hoja de Trabajo para listado'!$BC$151:$CB$151,0)),0)+IFERROR(INDEX('Hoja de Trabajo para listado'!$DE$153:$DG$274,MATCH($A496,'Hoja de Trabajo para listado'!$DE$153:$DE$1048576,0),MATCH((CUADRO!H$5&amp;$E496),'Hoja de Trabajo para listado'!$DE$151:$DG$151,0)),0)+IFERROR(INDEX('Hoja de Trabajo para listado'!$CD$155:$DC$1048576,MATCH($A496,'Hoja de Trabajo para listado'!$CD$155:$CD$1048576,0),MATCH((CUADRO!H$5&amp;$E496),'Hoja de Trabajo para listado'!$CD$151:$DC$151,0)),0)</f>
        <v>0</v>
      </c>
      <c r="I496" s="243">
        <f ca="1">+IFERROR(INDEX('Hoja de Trabajo para listado'!$A$155:$Z$1048576,MATCH($A496,'Hoja de Trabajo para listado'!$A$155:$A$1048576,0),MATCH((CUADRO!I$5&amp;$E496),'Hoja de Trabajo para listado'!$A$151:$Z$151,0)),0)+IFERROR(INDEX('Hoja de Trabajo para listado'!$AB$155:$BA$1048576,MATCH($A496,'Hoja de Trabajo para listado'!$AB$155:$AB$1048576,0),MATCH((CUADRO!I$5&amp;$E496),'Hoja de Trabajo para listado'!$AB$151:$BA$151,0)),0)+IFERROR(INDEX('Hoja de Trabajo para listado'!$BC$155:$CB$1048576,MATCH($A496,'Hoja de Trabajo para listado'!$BC$155:$BC$1048576,0),MATCH((CUADRO!I$5&amp;$E496),'Hoja de Trabajo para listado'!$BC$151:$CB$151,0)),0)+IFERROR(INDEX('Hoja de Trabajo para listado'!$DE$153:$DG$274,MATCH($A496,'Hoja de Trabajo para listado'!$DE$153:$DE$1048576,0),MATCH((CUADRO!I$5&amp;$E496),'Hoja de Trabajo para listado'!$DE$151:$DG$151,0)),0)+IFERROR(INDEX('Hoja de Trabajo para listado'!$CD$155:$DC$1048576,MATCH($A496,'Hoja de Trabajo para listado'!$CD$155:$CD$1048576,0),MATCH((CUADRO!I$5&amp;$E496),'Hoja de Trabajo para listado'!$CD$151:$DC$151,0)),0)</f>
        <v>0</v>
      </c>
      <c r="J496" s="243">
        <f ca="1">+IFERROR(INDEX('Hoja de Trabajo para listado'!$A$155:$Z$1048576,MATCH($A496,'Hoja de Trabajo para listado'!$A$155:$A$1048576,0),MATCH((CUADRO!J$5&amp;$E496),'Hoja de Trabajo para listado'!$A$151:$Z$151,0)),0)+IFERROR(INDEX('Hoja de Trabajo para listado'!$AB$155:$BA$1048576,MATCH($A496,'Hoja de Trabajo para listado'!$AB$155:$AB$1048576,0),MATCH((CUADRO!J$5&amp;$E496),'Hoja de Trabajo para listado'!$AB$151:$BA$151,0)),0)+IFERROR(INDEX('Hoja de Trabajo para listado'!$BC$155:$CB$1048576,MATCH($A496,'Hoja de Trabajo para listado'!$BC$155:$BC$1048576,0),MATCH((CUADRO!J$5&amp;$E496),'Hoja de Trabajo para listado'!$BC$151:$CB$151,0)),0)+IFERROR(INDEX('Hoja de Trabajo para listado'!$DE$153:$DG$274,MATCH($A496,'Hoja de Trabajo para listado'!$DE$153:$DE$1048576,0),MATCH((CUADRO!J$5&amp;$E496),'Hoja de Trabajo para listado'!$DE$151:$DG$151,0)),0)+IFERROR(INDEX('Hoja de Trabajo para listado'!$CD$155:$DC$1048576,MATCH($A496,'Hoja de Trabajo para listado'!$CD$155:$CD$1048576,0),MATCH((CUADRO!J$5&amp;$E496),'Hoja de Trabajo para listado'!$CD$151:$DC$151,0)),0)</f>
        <v>0</v>
      </c>
      <c r="K496" s="243">
        <f ca="1">+IFERROR(INDEX('Hoja de Trabajo para listado'!$A$155:$Z$1048576,MATCH($A496,'Hoja de Trabajo para listado'!$A$155:$A$1048576,0),MATCH((CUADRO!K$5&amp;$E496),'Hoja de Trabajo para listado'!$A$151:$Z$151,0)),0)+IFERROR(INDEX('Hoja de Trabajo para listado'!$AB$155:$BA$1048576,MATCH($A496,'Hoja de Trabajo para listado'!$AB$155:$AB$1048576,0),MATCH((CUADRO!K$5&amp;$E496),'Hoja de Trabajo para listado'!$AB$151:$BA$151,0)),0)+IFERROR(INDEX('Hoja de Trabajo para listado'!$BC$155:$CB$1048576,MATCH($A496,'Hoja de Trabajo para listado'!$BC$155:$BC$1048576,0),MATCH((CUADRO!K$5&amp;$E496),'Hoja de Trabajo para listado'!$BC$151:$CB$151,0)),0)+IFERROR(INDEX('Hoja de Trabajo para listado'!$DE$153:$DG$274,MATCH($A496,'Hoja de Trabajo para listado'!$DE$153:$DE$1048576,0),MATCH((CUADRO!K$5&amp;$E496),'Hoja de Trabajo para listado'!$DE$151:$DG$151,0)),0)+IFERROR(INDEX('Hoja de Trabajo para listado'!$CD$155:$DC$1048576,MATCH($A496,'Hoja de Trabajo para listado'!$CD$155:$CD$1048576,0),MATCH((CUADRO!K$5&amp;$E496),'Hoja de Trabajo para listado'!$CD$151:$DC$151,0)),0)</f>
        <v>0</v>
      </c>
      <c r="L496" s="243">
        <f ca="1">+IFERROR(INDEX('Hoja de Trabajo para listado'!$A$155:$Z$1048576,MATCH($A496,'Hoja de Trabajo para listado'!$A$155:$A$1048576,0),MATCH((CUADRO!L$5&amp;$E496),'Hoja de Trabajo para listado'!$A$151:$Z$151,0)),0)+IFERROR(INDEX('Hoja de Trabajo para listado'!$AB$155:$BA$1048576,MATCH($A496,'Hoja de Trabajo para listado'!$AB$155:$AB$1048576,0),MATCH((CUADRO!L$5&amp;$E496),'Hoja de Trabajo para listado'!$AB$151:$BA$151,0)),0)+IFERROR(INDEX('Hoja de Trabajo para listado'!$BC$155:$CB$1048576,MATCH($A496,'Hoja de Trabajo para listado'!$BC$155:$BC$1048576,0),MATCH((CUADRO!L$5&amp;$E496),'Hoja de Trabajo para listado'!$BC$151:$CB$151,0)),0)+IFERROR(INDEX('Hoja de Trabajo para listado'!$DE$153:$DG$274,MATCH($A496,'Hoja de Trabajo para listado'!$DE$153:$DE$1048576,0),MATCH((CUADRO!L$5&amp;$E496),'Hoja de Trabajo para listado'!$DE$151:$DG$151,0)),0)+IFERROR(INDEX('Hoja de Trabajo para listado'!$CD$155:$DC$1048576,MATCH($A496,'Hoja de Trabajo para listado'!$CD$155:$CD$1048576,0),MATCH((CUADRO!L$5&amp;$E496),'Hoja de Trabajo para listado'!$CD$151:$DC$151,0)),0)</f>
        <v>0</v>
      </c>
      <c r="M496" s="243">
        <f ca="1">+IFERROR(INDEX('Hoja de Trabajo para listado'!$A$155:$Z$1048576,MATCH($A496,'Hoja de Trabajo para listado'!$A$155:$A$1048576,0),MATCH((CUADRO!M$5&amp;$E496),'Hoja de Trabajo para listado'!$A$151:$Z$151,0)),0)+IFERROR(INDEX('Hoja de Trabajo para listado'!$AB$155:$BA$1048576,MATCH($A496,'Hoja de Trabajo para listado'!$AB$155:$AB$1048576,0),MATCH((CUADRO!M$5&amp;$E496),'Hoja de Trabajo para listado'!$AB$151:$BA$151,0)),0)+IFERROR(INDEX('Hoja de Trabajo para listado'!$BC$155:$CB$1048576,MATCH($A496,'Hoja de Trabajo para listado'!$BC$155:$BC$1048576,0),MATCH((CUADRO!M$5&amp;$E496),'Hoja de Trabajo para listado'!$BC$151:$CB$151,0)),0)+IFERROR(INDEX('Hoja de Trabajo para listado'!$DE$153:$DG$274,MATCH($A496,'Hoja de Trabajo para listado'!$DE$153:$DE$1048576,0),MATCH((CUADRO!M$5&amp;$E496),'Hoja de Trabajo para listado'!$DE$151:$DG$151,0)),0)+IFERROR(INDEX('Hoja de Trabajo para listado'!$CD$155:$DC$1048576,MATCH($A496,'Hoja de Trabajo para listado'!$CD$155:$CD$1048576,0),MATCH((CUADRO!M$5&amp;$E496),'Hoja de Trabajo para listado'!$CD$151:$DC$151,0)),0)</f>
        <v>0</v>
      </c>
      <c r="N496" s="243">
        <f ca="1">+IFERROR(INDEX('Hoja de Trabajo para listado'!$A$155:$Z$1048576,MATCH($A496,'Hoja de Trabajo para listado'!$A$155:$A$1048576,0),MATCH((CUADRO!N$5&amp;$E496),'Hoja de Trabajo para listado'!$A$151:$Z$151,0)),0)+IFERROR(INDEX('Hoja de Trabajo para listado'!$AB$155:$BA$1048576,MATCH($A496,'Hoja de Trabajo para listado'!$AB$155:$AB$1048576,0),MATCH((CUADRO!N$5&amp;$E496),'Hoja de Trabajo para listado'!$AB$151:$BA$151,0)),0)+IFERROR(INDEX('Hoja de Trabajo para listado'!$BC$155:$CB$1048576,MATCH($A496,'Hoja de Trabajo para listado'!$BC$155:$BC$1048576,0),MATCH((CUADRO!N$5&amp;$E496),'Hoja de Trabajo para listado'!$BC$151:$CB$151,0)),0)+IFERROR(INDEX('Hoja de Trabajo para listado'!$DE$153:$DG$274,MATCH($A496,'Hoja de Trabajo para listado'!$DE$153:$DE$1048576,0),MATCH((CUADRO!N$5&amp;$E496),'Hoja de Trabajo para listado'!$DE$151:$DG$151,0)),0)+IFERROR(INDEX('Hoja de Trabajo para listado'!$CD$155:$DC$1048576,MATCH($A496,'Hoja de Trabajo para listado'!$CD$155:$CD$1048576,0),MATCH((CUADRO!N$5&amp;$E496),'Hoja de Trabajo para listado'!$CD$151:$DC$151,0)),0)</f>
        <v>0</v>
      </c>
      <c r="O496" s="243">
        <f ca="1">+IFERROR(INDEX('Hoja de Trabajo para listado'!$A$155:$Z$1048576,MATCH($A496,'Hoja de Trabajo para listado'!$A$155:$A$1048576,0),MATCH((CUADRO!O$5&amp;$E496),'Hoja de Trabajo para listado'!$A$151:$Z$151,0)),0)+IFERROR(INDEX('Hoja de Trabajo para listado'!$AB$155:$BA$1048576,MATCH($A496,'Hoja de Trabajo para listado'!$AB$155:$AB$1048576,0),MATCH((CUADRO!O$5&amp;$E496),'Hoja de Trabajo para listado'!$AB$151:$BA$151,0)),0)+IFERROR(INDEX('Hoja de Trabajo para listado'!$BC$155:$CB$1048576,MATCH($A496,'Hoja de Trabajo para listado'!$BC$155:$BC$1048576,0),MATCH((CUADRO!O$5&amp;$E496),'Hoja de Trabajo para listado'!$BC$151:$CB$151,0)),0)+IFERROR(INDEX('Hoja de Trabajo para listado'!$DE$153:$DG$274,MATCH($A496,'Hoja de Trabajo para listado'!$DE$153:$DE$1048576,0),MATCH((CUADRO!O$5&amp;$E496),'Hoja de Trabajo para listado'!$DE$151:$DG$151,0)),0)+IFERROR(INDEX('Hoja de Trabajo para listado'!$CD$155:$DC$1048576,MATCH($A496,'Hoja de Trabajo para listado'!$CD$155:$CD$1048576,0),MATCH((CUADRO!O$5&amp;$E496),'Hoja de Trabajo para listado'!$CD$151:$DC$151,0)),0)</f>
        <v>0</v>
      </c>
      <c r="P496" s="243">
        <f ca="1">+IFERROR(INDEX('Hoja de Trabajo para listado'!$A$155:$Z$1048576,MATCH($A496,'Hoja de Trabajo para listado'!$A$155:$A$1048576,0),MATCH((CUADRO!P$5&amp;$E496),'Hoja de Trabajo para listado'!$A$151:$Z$151,0)),0)+IFERROR(INDEX('Hoja de Trabajo para listado'!$AB$155:$BA$1048576,MATCH($A496,'Hoja de Trabajo para listado'!$AB$155:$AB$1048576,0),MATCH((CUADRO!P$5&amp;$E496),'Hoja de Trabajo para listado'!$AB$151:$BA$151,0)),0)+IFERROR(INDEX('Hoja de Trabajo para listado'!$BC$155:$CB$1048576,MATCH($A496,'Hoja de Trabajo para listado'!$BC$155:$BC$1048576,0),MATCH((CUADRO!P$5&amp;$E496),'Hoja de Trabajo para listado'!$BC$151:$CB$151,0)),0)+IFERROR(INDEX('Hoja de Trabajo para listado'!$DE$153:$DG$274,MATCH($A496,'Hoja de Trabajo para listado'!$DE$153:$DE$1048576,0),MATCH((CUADRO!P$5&amp;$E496),'Hoja de Trabajo para listado'!$DE$151:$DG$151,0)),0)+IFERROR(INDEX('Hoja de Trabajo para listado'!$CD$155:$DC$1048576,MATCH($A496,'Hoja de Trabajo para listado'!$CD$155:$CD$1048576,0),MATCH((CUADRO!P$5&amp;$E496),'Hoja de Trabajo para listado'!$CD$151:$DC$151,0)),0)</f>
        <v>0</v>
      </c>
      <c r="Q496" s="243">
        <f ca="1">+IFERROR(INDEX('Hoja de Trabajo para listado'!$A$155:$Z$1048576,MATCH($A496,'Hoja de Trabajo para listado'!$A$155:$A$1048576,0),MATCH((CUADRO!Q$5&amp;$E496),'Hoja de Trabajo para listado'!$A$151:$Z$151,0)),0)+IFERROR(INDEX('Hoja de Trabajo para listado'!$AB$155:$BA$1048576,MATCH($A496,'Hoja de Trabajo para listado'!$AB$155:$AB$1048576,0),MATCH((CUADRO!Q$5&amp;$E496),'Hoja de Trabajo para listado'!$AB$151:$BA$151,0)),0)+IFERROR(INDEX('Hoja de Trabajo para listado'!$BC$155:$CB$1048576,MATCH($A496,'Hoja de Trabajo para listado'!$BC$155:$BC$1048576,0),MATCH((CUADRO!Q$5&amp;$E496),'Hoja de Trabajo para listado'!$BC$151:$CB$151,0)),0)+IFERROR(INDEX('Hoja de Trabajo para listado'!$DE$153:$DG$274,MATCH($A496,'Hoja de Trabajo para listado'!$DE$153:$DE$1048576,0),MATCH((CUADRO!Q$5&amp;$E496),'Hoja de Trabajo para listado'!$DE$151:$DG$151,0)),0)+IFERROR(INDEX('Hoja de Trabajo para listado'!$CD$155:$DC$1048576,MATCH($A496,'Hoja de Trabajo para listado'!$CD$155:$CD$1048576,0),MATCH((CUADRO!Q$5&amp;$E496),'Hoja de Trabajo para listado'!$CD$151:$DC$151,0)),0)</f>
        <v>0</v>
      </c>
      <c r="R496" s="243">
        <f t="shared" ca="1" si="17"/>
        <v>0</v>
      </c>
      <c r="S496" s="249"/>
      <c r="T496" s="243">
        <f ca="1">+T497</f>
        <v>0</v>
      </c>
      <c r="U496" s="242">
        <f t="shared" si="18"/>
        <v>1</v>
      </c>
      <c r="V496" s="333" t="str">
        <f>+VLOOKUP(A496,bd_lista!$A$3:$E$590,5,FALSE)</f>
        <v>Gobiernos Autonomos Municipales</v>
      </c>
      <c r="W496" s="383" t="str">
        <f>+V496</f>
        <v>Gobiernos Autonomos Municipales</v>
      </c>
      <c r="X496" s="242">
        <f>+VLOOKUP(A496,[3]Sheet1!$A$13:$D$744,4,FALSE)</f>
        <v>0</v>
      </c>
      <c r="Y496" s="242" t="e">
        <f>+VLOOKUP(X496,bd_lista!$A$3:$C$590,3,FALSE)</f>
        <v>#N/A</v>
      </c>
      <c r="Z496" s="294">
        <f>+X496</f>
        <v>0</v>
      </c>
      <c r="AA496" s="295" t="e">
        <f>+Y496</f>
        <v>#N/A</v>
      </c>
    </row>
    <row r="497" spans="1:27" customFormat="1" ht="15" hidden="1" customHeight="1">
      <c r="A497" s="32">
        <v>1201</v>
      </c>
      <c r="B497" s="389"/>
      <c r="C497" s="247" t="str">
        <f>+VLOOKUP(A497,bd_lista!$A$3:$C$590,3,FALSE)</f>
        <v>Gobierno Autónomo Municipal de La Paz</v>
      </c>
      <c r="D497" s="386"/>
      <c r="E497" s="244" t="s">
        <v>1305</v>
      </c>
      <c r="F497" s="243">
        <f ca="1">+IFERROR(INDEX('Hoja de Trabajo para listado'!$A$155:$Z$1048576,MATCH($A497,'Hoja de Trabajo para listado'!$A$155:$A$1048576,0),MATCH((CUADRO!F$5&amp;$E497),'Hoja de Trabajo para listado'!$A$151:$Z$151,0)),0)+IFERROR(INDEX('Hoja de Trabajo para listado'!$AB$155:$BA$1048576,MATCH($A497,'Hoja de Trabajo para listado'!$AB$155:$AB$1048576,0),MATCH((CUADRO!F$5&amp;$E497),'Hoja de Trabajo para listado'!$AB$151:$BA$151,0)),0)+IFERROR(INDEX('Hoja de Trabajo para listado'!$BC$155:$CB$1048576,MATCH($A497,'Hoja de Trabajo para listado'!$BC$155:$BC$1048576,0),MATCH((CUADRO!F$5&amp;$E497),'Hoja de Trabajo para listado'!$BC$151:$CB$151,0)),0)+IFERROR(INDEX('Hoja de Trabajo para listado'!$DE$153:$DG$274,MATCH($A497,'Hoja de Trabajo para listado'!$DE$153:$DE$1048576,0),MATCH((CUADRO!F$5&amp;$E497),'Hoja de Trabajo para listado'!$DE$151:$DG$151,0)),0)+IFERROR(INDEX('Hoja de Trabajo para listado'!$CD$155:$DC$1048576,MATCH($A497,'Hoja de Trabajo para listado'!$CD$155:$CD$1048576,0),MATCH((CUADRO!F$5&amp;$E497),'Hoja de Trabajo para listado'!$CD$151:$DC$151,0)),0)</f>
        <v>0</v>
      </c>
      <c r="G497" s="243">
        <f ca="1">+IFERROR(INDEX('Hoja de Trabajo para listado'!$A$155:$Z$1048576,MATCH($A497,'Hoja de Trabajo para listado'!$A$155:$A$1048576,0),MATCH((CUADRO!G$5&amp;$E497),'Hoja de Trabajo para listado'!$A$151:$Z$151,0)),0)+IFERROR(INDEX('Hoja de Trabajo para listado'!$AB$155:$BA$1048576,MATCH($A497,'Hoja de Trabajo para listado'!$AB$155:$AB$1048576,0),MATCH((CUADRO!G$5&amp;$E497),'Hoja de Trabajo para listado'!$AB$151:$BA$151,0)),0)+IFERROR(INDEX('Hoja de Trabajo para listado'!$BC$155:$CB$1048576,MATCH($A497,'Hoja de Trabajo para listado'!$BC$155:$BC$1048576,0),MATCH((CUADRO!G$5&amp;$E497),'Hoja de Trabajo para listado'!$BC$151:$CB$151,0)),0)+IFERROR(INDEX('Hoja de Trabajo para listado'!$DE$153:$DG$274,MATCH($A497,'Hoja de Trabajo para listado'!$DE$153:$DE$1048576,0),MATCH((CUADRO!G$5&amp;$E497),'Hoja de Trabajo para listado'!$DE$151:$DG$151,0)),0)+IFERROR(INDEX('Hoja de Trabajo para listado'!$CD$155:$DC$1048576,MATCH($A497,'Hoja de Trabajo para listado'!$CD$155:$CD$1048576,0),MATCH((CUADRO!G$5&amp;$E497),'Hoja de Trabajo para listado'!$CD$151:$DC$151,0)),0)</f>
        <v>0</v>
      </c>
      <c r="H497" s="243">
        <f ca="1">+IFERROR(INDEX('Hoja de Trabajo para listado'!$A$155:$Z$1048576,MATCH($A497,'Hoja de Trabajo para listado'!$A$155:$A$1048576,0),MATCH((CUADRO!H$5&amp;$E497),'Hoja de Trabajo para listado'!$A$151:$Z$151,0)),0)+IFERROR(INDEX('Hoja de Trabajo para listado'!$AB$155:$BA$1048576,MATCH($A497,'Hoja de Trabajo para listado'!$AB$155:$AB$1048576,0),MATCH((CUADRO!H$5&amp;$E497),'Hoja de Trabajo para listado'!$AB$151:$BA$151,0)),0)+IFERROR(INDEX('Hoja de Trabajo para listado'!$BC$155:$CB$1048576,MATCH($A497,'Hoja de Trabajo para listado'!$BC$155:$BC$1048576,0),MATCH((CUADRO!H$5&amp;$E497),'Hoja de Trabajo para listado'!$BC$151:$CB$151,0)),0)+IFERROR(INDEX('Hoja de Trabajo para listado'!$DE$153:$DG$274,MATCH($A497,'Hoja de Trabajo para listado'!$DE$153:$DE$1048576,0),MATCH((CUADRO!H$5&amp;$E497),'Hoja de Trabajo para listado'!$DE$151:$DG$151,0)),0)+IFERROR(INDEX('Hoja de Trabajo para listado'!$CD$155:$DC$1048576,MATCH($A497,'Hoja de Trabajo para listado'!$CD$155:$CD$1048576,0),MATCH((CUADRO!H$5&amp;$E497),'Hoja de Trabajo para listado'!$CD$151:$DC$151,0)),0)</f>
        <v>0</v>
      </c>
      <c r="I497" s="243">
        <f ca="1">+IFERROR(INDEX('Hoja de Trabajo para listado'!$A$155:$Z$1048576,MATCH($A497,'Hoja de Trabajo para listado'!$A$155:$A$1048576,0),MATCH((CUADRO!I$5&amp;$E497),'Hoja de Trabajo para listado'!$A$151:$Z$151,0)),0)+IFERROR(INDEX('Hoja de Trabajo para listado'!$AB$155:$BA$1048576,MATCH($A497,'Hoja de Trabajo para listado'!$AB$155:$AB$1048576,0),MATCH((CUADRO!I$5&amp;$E497),'Hoja de Trabajo para listado'!$AB$151:$BA$151,0)),0)+IFERROR(INDEX('Hoja de Trabajo para listado'!$BC$155:$CB$1048576,MATCH($A497,'Hoja de Trabajo para listado'!$BC$155:$BC$1048576,0),MATCH((CUADRO!I$5&amp;$E497),'Hoja de Trabajo para listado'!$BC$151:$CB$151,0)),0)+IFERROR(INDEX('Hoja de Trabajo para listado'!$DE$153:$DG$274,MATCH($A497,'Hoja de Trabajo para listado'!$DE$153:$DE$1048576,0),MATCH((CUADRO!I$5&amp;$E497),'Hoja de Trabajo para listado'!$DE$151:$DG$151,0)),0)+IFERROR(INDEX('Hoja de Trabajo para listado'!$CD$155:$DC$1048576,MATCH($A497,'Hoja de Trabajo para listado'!$CD$155:$CD$1048576,0),MATCH((CUADRO!I$5&amp;$E497),'Hoja de Trabajo para listado'!$CD$151:$DC$151,0)),0)</f>
        <v>0</v>
      </c>
      <c r="J497" s="243">
        <f ca="1">+IFERROR(INDEX('Hoja de Trabajo para listado'!$A$155:$Z$1048576,MATCH($A497,'Hoja de Trabajo para listado'!$A$155:$A$1048576,0),MATCH((CUADRO!J$5&amp;$E497),'Hoja de Trabajo para listado'!$A$151:$Z$151,0)),0)+IFERROR(INDEX('Hoja de Trabajo para listado'!$AB$155:$BA$1048576,MATCH($A497,'Hoja de Trabajo para listado'!$AB$155:$AB$1048576,0),MATCH((CUADRO!J$5&amp;$E497),'Hoja de Trabajo para listado'!$AB$151:$BA$151,0)),0)+IFERROR(INDEX('Hoja de Trabajo para listado'!$BC$155:$CB$1048576,MATCH($A497,'Hoja de Trabajo para listado'!$BC$155:$BC$1048576,0),MATCH((CUADRO!J$5&amp;$E497),'Hoja de Trabajo para listado'!$BC$151:$CB$151,0)),0)+IFERROR(INDEX('Hoja de Trabajo para listado'!$DE$153:$DG$274,MATCH($A497,'Hoja de Trabajo para listado'!$DE$153:$DE$1048576,0),MATCH((CUADRO!J$5&amp;$E497),'Hoja de Trabajo para listado'!$DE$151:$DG$151,0)),0)+IFERROR(INDEX('Hoja de Trabajo para listado'!$CD$155:$DC$1048576,MATCH($A497,'Hoja de Trabajo para listado'!$CD$155:$CD$1048576,0),MATCH((CUADRO!J$5&amp;$E497),'Hoja de Trabajo para listado'!$CD$151:$DC$151,0)),0)</f>
        <v>0</v>
      </c>
      <c r="K497" s="243">
        <f ca="1">+IFERROR(INDEX('Hoja de Trabajo para listado'!$A$155:$Z$1048576,MATCH($A497,'Hoja de Trabajo para listado'!$A$155:$A$1048576,0),MATCH((CUADRO!K$5&amp;$E497),'Hoja de Trabajo para listado'!$A$151:$Z$151,0)),0)+IFERROR(INDEX('Hoja de Trabajo para listado'!$AB$155:$BA$1048576,MATCH($A497,'Hoja de Trabajo para listado'!$AB$155:$AB$1048576,0),MATCH((CUADRO!K$5&amp;$E497),'Hoja de Trabajo para listado'!$AB$151:$BA$151,0)),0)+IFERROR(INDEX('Hoja de Trabajo para listado'!$BC$155:$CB$1048576,MATCH($A497,'Hoja de Trabajo para listado'!$BC$155:$BC$1048576,0),MATCH((CUADRO!K$5&amp;$E497),'Hoja de Trabajo para listado'!$BC$151:$CB$151,0)),0)+IFERROR(INDEX('Hoja de Trabajo para listado'!$DE$153:$DG$274,MATCH($A497,'Hoja de Trabajo para listado'!$DE$153:$DE$1048576,0),MATCH((CUADRO!K$5&amp;$E497),'Hoja de Trabajo para listado'!$DE$151:$DG$151,0)),0)+IFERROR(INDEX('Hoja de Trabajo para listado'!$CD$155:$DC$1048576,MATCH($A497,'Hoja de Trabajo para listado'!$CD$155:$CD$1048576,0),MATCH((CUADRO!K$5&amp;$E497),'Hoja de Trabajo para listado'!$CD$151:$DC$151,0)),0)</f>
        <v>0</v>
      </c>
      <c r="L497" s="243">
        <f ca="1">+IFERROR(INDEX('Hoja de Trabajo para listado'!$A$155:$Z$1048576,MATCH($A497,'Hoja de Trabajo para listado'!$A$155:$A$1048576,0),MATCH((CUADRO!L$5&amp;$E497),'Hoja de Trabajo para listado'!$A$151:$Z$151,0)),0)+IFERROR(INDEX('Hoja de Trabajo para listado'!$AB$155:$BA$1048576,MATCH($A497,'Hoja de Trabajo para listado'!$AB$155:$AB$1048576,0),MATCH((CUADRO!L$5&amp;$E497),'Hoja de Trabajo para listado'!$AB$151:$BA$151,0)),0)+IFERROR(INDEX('Hoja de Trabajo para listado'!$BC$155:$CB$1048576,MATCH($A497,'Hoja de Trabajo para listado'!$BC$155:$BC$1048576,0),MATCH((CUADRO!L$5&amp;$E497),'Hoja de Trabajo para listado'!$BC$151:$CB$151,0)),0)+IFERROR(INDEX('Hoja de Trabajo para listado'!$DE$153:$DG$274,MATCH($A497,'Hoja de Trabajo para listado'!$DE$153:$DE$1048576,0),MATCH((CUADRO!L$5&amp;$E497),'Hoja de Trabajo para listado'!$DE$151:$DG$151,0)),0)+IFERROR(INDEX('Hoja de Trabajo para listado'!$CD$155:$DC$1048576,MATCH($A497,'Hoja de Trabajo para listado'!$CD$155:$CD$1048576,0),MATCH((CUADRO!L$5&amp;$E497),'Hoja de Trabajo para listado'!$CD$151:$DC$151,0)),0)</f>
        <v>0</v>
      </c>
      <c r="M497" s="243">
        <f ca="1">+IFERROR(INDEX('Hoja de Trabajo para listado'!$A$155:$Z$1048576,MATCH($A497,'Hoja de Trabajo para listado'!$A$155:$A$1048576,0),MATCH((CUADRO!M$5&amp;$E497),'Hoja de Trabajo para listado'!$A$151:$Z$151,0)),0)+IFERROR(INDEX('Hoja de Trabajo para listado'!$AB$155:$BA$1048576,MATCH($A497,'Hoja de Trabajo para listado'!$AB$155:$AB$1048576,0),MATCH((CUADRO!M$5&amp;$E497),'Hoja de Trabajo para listado'!$AB$151:$BA$151,0)),0)+IFERROR(INDEX('Hoja de Trabajo para listado'!$BC$155:$CB$1048576,MATCH($A497,'Hoja de Trabajo para listado'!$BC$155:$BC$1048576,0),MATCH((CUADRO!M$5&amp;$E497),'Hoja de Trabajo para listado'!$BC$151:$CB$151,0)),0)+IFERROR(INDEX('Hoja de Trabajo para listado'!$DE$153:$DG$274,MATCH($A497,'Hoja de Trabajo para listado'!$DE$153:$DE$1048576,0),MATCH((CUADRO!M$5&amp;$E497),'Hoja de Trabajo para listado'!$DE$151:$DG$151,0)),0)+IFERROR(INDEX('Hoja de Trabajo para listado'!$CD$155:$DC$1048576,MATCH($A497,'Hoja de Trabajo para listado'!$CD$155:$CD$1048576,0),MATCH((CUADRO!M$5&amp;$E497),'Hoja de Trabajo para listado'!$CD$151:$DC$151,0)),0)</f>
        <v>0</v>
      </c>
      <c r="N497" s="243">
        <f ca="1">+IFERROR(INDEX('Hoja de Trabajo para listado'!$A$155:$Z$1048576,MATCH($A497,'Hoja de Trabajo para listado'!$A$155:$A$1048576,0),MATCH((CUADRO!N$5&amp;$E497),'Hoja de Trabajo para listado'!$A$151:$Z$151,0)),0)+IFERROR(INDEX('Hoja de Trabajo para listado'!$AB$155:$BA$1048576,MATCH($A497,'Hoja de Trabajo para listado'!$AB$155:$AB$1048576,0),MATCH((CUADRO!N$5&amp;$E497),'Hoja de Trabajo para listado'!$AB$151:$BA$151,0)),0)+IFERROR(INDEX('Hoja de Trabajo para listado'!$BC$155:$CB$1048576,MATCH($A497,'Hoja de Trabajo para listado'!$BC$155:$BC$1048576,0),MATCH((CUADRO!N$5&amp;$E497),'Hoja de Trabajo para listado'!$BC$151:$CB$151,0)),0)+IFERROR(INDEX('Hoja de Trabajo para listado'!$DE$153:$DG$274,MATCH($A497,'Hoja de Trabajo para listado'!$DE$153:$DE$1048576,0),MATCH((CUADRO!N$5&amp;$E497),'Hoja de Trabajo para listado'!$DE$151:$DG$151,0)),0)+IFERROR(INDEX('Hoja de Trabajo para listado'!$CD$155:$DC$1048576,MATCH($A497,'Hoja de Trabajo para listado'!$CD$155:$CD$1048576,0),MATCH((CUADRO!N$5&amp;$E497),'Hoja de Trabajo para listado'!$CD$151:$DC$151,0)),0)</f>
        <v>0</v>
      </c>
      <c r="O497" s="243">
        <f ca="1">+IFERROR(INDEX('Hoja de Trabajo para listado'!$A$155:$Z$1048576,MATCH($A497,'Hoja de Trabajo para listado'!$A$155:$A$1048576,0),MATCH((CUADRO!O$5&amp;$E497),'Hoja de Trabajo para listado'!$A$151:$Z$151,0)),0)+IFERROR(INDEX('Hoja de Trabajo para listado'!$AB$155:$BA$1048576,MATCH($A497,'Hoja de Trabajo para listado'!$AB$155:$AB$1048576,0),MATCH((CUADRO!O$5&amp;$E497),'Hoja de Trabajo para listado'!$AB$151:$BA$151,0)),0)+IFERROR(INDEX('Hoja de Trabajo para listado'!$BC$155:$CB$1048576,MATCH($A497,'Hoja de Trabajo para listado'!$BC$155:$BC$1048576,0),MATCH((CUADRO!O$5&amp;$E497),'Hoja de Trabajo para listado'!$BC$151:$CB$151,0)),0)+IFERROR(INDEX('Hoja de Trabajo para listado'!$DE$153:$DG$274,MATCH($A497,'Hoja de Trabajo para listado'!$DE$153:$DE$1048576,0),MATCH((CUADRO!O$5&amp;$E497),'Hoja de Trabajo para listado'!$DE$151:$DG$151,0)),0)+IFERROR(INDEX('Hoja de Trabajo para listado'!$CD$155:$DC$1048576,MATCH($A497,'Hoja de Trabajo para listado'!$CD$155:$CD$1048576,0),MATCH((CUADRO!O$5&amp;$E497),'Hoja de Trabajo para listado'!$CD$151:$DC$151,0)),0)</f>
        <v>0</v>
      </c>
      <c r="P497" s="243">
        <f ca="1">+IFERROR(INDEX('Hoja de Trabajo para listado'!$A$155:$Z$1048576,MATCH($A497,'Hoja de Trabajo para listado'!$A$155:$A$1048576,0),MATCH((CUADRO!P$5&amp;$E497),'Hoja de Trabajo para listado'!$A$151:$Z$151,0)),0)+IFERROR(INDEX('Hoja de Trabajo para listado'!$AB$155:$BA$1048576,MATCH($A497,'Hoja de Trabajo para listado'!$AB$155:$AB$1048576,0),MATCH((CUADRO!P$5&amp;$E497),'Hoja de Trabajo para listado'!$AB$151:$BA$151,0)),0)+IFERROR(INDEX('Hoja de Trabajo para listado'!$BC$155:$CB$1048576,MATCH($A497,'Hoja de Trabajo para listado'!$BC$155:$BC$1048576,0),MATCH((CUADRO!P$5&amp;$E497),'Hoja de Trabajo para listado'!$BC$151:$CB$151,0)),0)+IFERROR(INDEX('Hoja de Trabajo para listado'!$DE$153:$DG$274,MATCH($A497,'Hoja de Trabajo para listado'!$DE$153:$DE$1048576,0),MATCH((CUADRO!P$5&amp;$E497),'Hoja de Trabajo para listado'!$DE$151:$DG$151,0)),0)+IFERROR(INDEX('Hoja de Trabajo para listado'!$CD$155:$DC$1048576,MATCH($A497,'Hoja de Trabajo para listado'!$CD$155:$CD$1048576,0),MATCH((CUADRO!P$5&amp;$E497),'Hoja de Trabajo para listado'!$CD$151:$DC$151,0)),0)</f>
        <v>0</v>
      </c>
      <c r="Q497" s="243">
        <f ca="1">+IFERROR(INDEX('Hoja de Trabajo para listado'!$A$155:$Z$1048576,MATCH($A497,'Hoja de Trabajo para listado'!$A$155:$A$1048576,0),MATCH((CUADRO!Q$5&amp;$E497),'Hoja de Trabajo para listado'!$A$151:$Z$151,0)),0)+IFERROR(INDEX('Hoja de Trabajo para listado'!$AB$155:$BA$1048576,MATCH($A497,'Hoja de Trabajo para listado'!$AB$155:$AB$1048576,0),MATCH((CUADRO!Q$5&amp;$E497),'Hoja de Trabajo para listado'!$AB$151:$BA$151,0)),0)+IFERROR(INDEX('Hoja de Trabajo para listado'!$BC$155:$CB$1048576,MATCH($A497,'Hoja de Trabajo para listado'!$BC$155:$BC$1048576,0),MATCH((CUADRO!Q$5&amp;$E497),'Hoja de Trabajo para listado'!$BC$151:$CB$151,0)),0)+IFERROR(INDEX('Hoja de Trabajo para listado'!$DE$153:$DG$274,MATCH($A497,'Hoja de Trabajo para listado'!$DE$153:$DE$1048576,0),MATCH((CUADRO!Q$5&amp;$E497),'Hoja de Trabajo para listado'!$DE$151:$DG$151,0)),0)+IFERROR(INDEX('Hoja de Trabajo para listado'!$CD$155:$DC$1048576,MATCH($A497,'Hoja de Trabajo para listado'!$CD$155:$CD$1048576,0),MATCH((CUADRO!Q$5&amp;$E497),'Hoja de Trabajo para listado'!$CD$151:$DC$151,0)),0)</f>
        <v>0</v>
      </c>
      <c r="R497" s="243">
        <f t="shared" ca="1" si="17"/>
        <v>0</v>
      </c>
      <c r="S497" s="249">
        <f ca="1">+R496+R497</f>
        <v>0</v>
      </c>
      <c r="T497" s="243">
        <f ca="1">+S497</f>
        <v>0</v>
      </c>
      <c r="U497" s="242">
        <f t="shared" si="18"/>
        <v>2</v>
      </c>
      <c r="V497" s="333" t="str">
        <f>+VLOOKUP(A497,bd_lista!$A$3:$E$590,5,FALSE)</f>
        <v>Gobiernos Autonomos Municipales</v>
      </c>
      <c r="W497" s="384"/>
      <c r="X497" s="242">
        <f>+VLOOKUP(A497,[3]Sheet1!$A$13:$D$744,4,FALSE)</f>
        <v>0</v>
      </c>
      <c r="Y497" s="242" t="e">
        <f>+VLOOKUP(X497,bd_lista!$A$3:$C$590,3,FALSE)</f>
        <v>#N/A</v>
      </c>
      <c r="Z497" s="292"/>
      <c r="AA497" s="293"/>
    </row>
    <row r="498" spans="1:27" customFormat="1" ht="15" hidden="1" customHeight="1">
      <c r="A498" s="32">
        <v>1202</v>
      </c>
      <c r="B498" s="388">
        <f>+A498</f>
        <v>1202</v>
      </c>
      <c r="C498" s="247" t="str">
        <f>+VLOOKUP(A498,bd_lista!$A$3:$C$590,3,FALSE)</f>
        <v>Gobierno Autónomo Municipal de Palca</v>
      </c>
      <c r="D498" s="385" t="str">
        <f>+C498</f>
        <v>Gobierno Autónomo Municipal de Palca</v>
      </c>
      <c r="E498" s="242" t="s">
        <v>1304</v>
      </c>
      <c r="F498" s="243">
        <f ca="1">+IFERROR(INDEX('Hoja de Trabajo para listado'!$A$155:$Z$1048576,MATCH($A498,'Hoja de Trabajo para listado'!$A$155:$A$1048576,0),MATCH((CUADRO!F$5&amp;$E498),'Hoja de Trabajo para listado'!$A$151:$Z$151,0)),0)+IFERROR(INDEX('Hoja de Trabajo para listado'!$AB$155:$BA$1048576,MATCH($A498,'Hoja de Trabajo para listado'!$AB$155:$AB$1048576,0),MATCH((CUADRO!F$5&amp;$E498),'Hoja de Trabajo para listado'!$AB$151:$BA$151,0)),0)+IFERROR(INDEX('Hoja de Trabajo para listado'!$BC$155:$CB$1048576,MATCH($A498,'Hoja de Trabajo para listado'!$BC$155:$BC$1048576,0),MATCH((CUADRO!F$5&amp;$E498),'Hoja de Trabajo para listado'!$BC$151:$CB$151,0)),0)+IFERROR(INDEX('Hoja de Trabajo para listado'!$DE$153:$DG$274,MATCH($A498,'Hoja de Trabajo para listado'!$DE$153:$DE$1048576,0),MATCH((CUADRO!F$5&amp;$E498),'Hoja de Trabajo para listado'!$DE$151:$DG$151,0)),0)+IFERROR(INDEX('Hoja de Trabajo para listado'!$CD$155:$DC$1048576,MATCH($A498,'Hoja de Trabajo para listado'!$CD$155:$CD$1048576,0),MATCH((CUADRO!F$5&amp;$E498),'Hoja de Trabajo para listado'!$CD$151:$DC$151,0)),0)</f>
        <v>0</v>
      </c>
      <c r="G498" s="243">
        <f ca="1">+IFERROR(INDEX('Hoja de Trabajo para listado'!$A$155:$Z$1048576,MATCH($A498,'Hoja de Trabajo para listado'!$A$155:$A$1048576,0),MATCH((CUADRO!G$5&amp;$E498),'Hoja de Trabajo para listado'!$A$151:$Z$151,0)),0)+IFERROR(INDEX('Hoja de Trabajo para listado'!$AB$155:$BA$1048576,MATCH($A498,'Hoja de Trabajo para listado'!$AB$155:$AB$1048576,0),MATCH((CUADRO!G$5&amp;$E498),'Hoja de Trabajo para listado'!$AB$151:$BA$151,0)),0)+IFERROR(INDEX('Hoja de Trabajo para listado'!$BC$155:$CB$1048576,MATCH($A498,'Hoja de Trabajo para listado'!$BC$155:$BC$1048576,0),MATCH((CUADRO!G$5&amp;$E498),'Hoja de Trabajo para listado'!$BC$151:$CB$151,0)),0)+IFERROR(INDEX('Hoja de Trabajo para listado'!$DE$153:$DG$274,MATCH($A498,'Hoja de Trabajo para listado'!$DE$153:$DE$1048576,0),MATCH((CUADRO!G$5&amp;$E498),'Hoja de Trabajo para listado'!$DE$151:$DG$151,0)),0)+IFERROR(INDEX('Hoja de Trabajo para listado'!$CD$155:$DC$1048576,MATCH($A498,'Hoja de Trabajo para listado'!$CD$155:$CD$1048576,0),MATCH((CUADRO!G$5&amp;$E498),'Hoja de Trabajo para listado'!$CD$151:$DC$151,0)),0)</f>
        <v>0</v>
      </c>
      <c r="H498" s="243">
        <f ca="1">+IFERROR(INDEX('Hoja de Trabajo para listado'!$A$155:$Z$1048576,MATCH($A498,'Hoja de Trabajo para listado'!$A$155:$A$1048576,0),MATCH((CUADRO!H$5&amp;$E498),'Hoja de Trabajo para listado'!$A$151:$Z$151,0)),0)+IFERROR(INDEX('Hoja de Trabajo para listado'!$AB$155:$BA$1048576,MATCH($A498,'Hoja de Trabajo para listado'!$AB$155:$AB$1048576,0),MATCH((CUADRO!H$5&amp;$E498),'Hoja de Trabajo para listado'!$AB$151:$BA$151,0)),0)+IFERROR(INDEX('Hoja de Trabajo para listado'!$BC$155:$CB$1048576,MATCH($A498,'Hoja de Trabajo para listado'!$BC$155:$BC$1048576,0),MATCH((CUADRO!H$5&amp;$E498),'Hoja de Trabajo para listado'!$BC$151:$CB$151,0)),0)+IFERROR(INDEX('Hoja de Trabajo para listado'!$DE$153:$DG$274,MATCH($A498,'Hoja de Trabajo para listado'!$DE$153:$DE$1048576,0),MATCH((CUADRO!H$5&amp;$E498),'Hoja de Trabajo para listado'!$DE$151:$DG$151,0)),0)+IFERROR(INDEX('Hoja de Trabajo para listado'!$CD$155:$DC$1048576,MATCH($A498,'Hoja de Trabajo para listado'!$CD$155:$CD$1048576,0),MATCH((CUADRO!H$5&amp;$E498),'Hoja de Trabajo para listado'!$CD$151:$DC$151,0)),0)</f>
        <v>0</v>
      </c>
      <c r="I498" s="243">
        <f ca="1">+IFERROR(INDEX('Hoja de Trabajo para listado'!$A$155:$Z$1048576,MATCH($A498,'Hoja de Trabajo para listado'!$A$155:$A$1048576,0),MATCH((CUADRO!I$5&amp;$E498),'Hoja de Trabajo para listado'!$A$151:$Z$151,0)),0)+IFERROR(INDEX('Hoja de Trabajo para listado'!$AB$155:$BA$1048576,MATCH($A498,'Hoja de Trabajo para listado'!$AB$155:$AB$1048576,0),MATCH((CUADRO!I$5&amp;$E498),'Hoja de Trabajo para listado'!$AB$151:$BA$151,0)),0)+IFERROR(INDEX('Hoja de Trabajo para listado'!$BC$155:$CB$1048576,MATCH($A498,'Hoja de Trabajo para listado'!$BC$155:$BC$1048576,0),MATCH((CUADRO!I$5&amp;$E498),'Hoja de Trabajo para listado'!$BC$151:$CB$151,0)),0)+IFERROR(INDEX('Hoja de Trabajo para listado'!$DE$153:$DG$274,MATCH($A498,'Hoja de Trabajo para listado'!$DE$153:$DE$1048576,0),MATCH((CUADRO!I$5&amp;$E498),'Hoja de Trabajo para listado'!$DE$151:$DG$151,0)),0)+IFERROR(INDEX('Hoja de Trabajo para listado'!$CD$155:$DC$1048576,MATCH($A498,'Hoja de Trabajo para listado'!$CD$155:$CD$1048576,0),MATCH((CUADRO!I$5&amp;$E498),'Hoja de Trabajo para listado'!$CD$151:$DC$151,0)),0)</f>
        <v>0</v>
      </c>
      <c r="J498" s="243">
        <f ca="1">+IFERROR(INDEX('Hoja de Trabajo para listado'!$A$155:$Z$1048576,MATCH($A498,'Hoja de Trabajo para listado'!$A$155:$A$1048576,0),MATCH((CUADRO!J$5&amp;$E498),'Hoja de Trabajo para listado'!$A$151:$Z$151,0)),0)+IFERROR(INDEX('Hoja de Trabajo para listado'!$AB$155:$BA$1048576,MATCH($A498,'Hoja de Trabajo para listado'!$AB$155:$AB$1048576,0),MATCH((CUADRO!J$5&amp;$E498),'Hoja de Trabajo para listado'!$AB$151:$BA$151,0)),0)+IFERROR(INDEX('Hoja de Trabajo para listado'!$BC$155:$CB$1048576,MATCH($A498,'Hoja de Trabajo para listado'!$BC$155:$BC$1048576,0),MATCH((CUADRO!J$5&amp;$E498),'Hoja de Trabajo para listado'!$BC$151:$CB$151,0)),0)+IFERROR(INDEX('Hoja de Trabajo para listado'!$DE$153:$DG$274,MATCH($A498,'Hoja de Trabajo para listado'!$DE$153:$DE$1048576,0),MATCH((CUADRO!J$5&amp;$E498),'Hoja de Trabajo para listado'!$DE$151:$DG$151,0)),0)+IFERROR(INDEX('Hoja de Trabajo para listado'!$CD$155:$DC$1048576,MATCH($A498,'Hoja de Trabajo para listado'!$CD$155:$CD$1048576,0),MATCH((CUADRO!J$5&amp;$E498),'Hoja de Trabajo para listado'!$CD$151:$DC$151,0)),0)</f>
        <v>0</v>
      </c>
      <c r="K498" s="243">
        <f ca="1">+IFERROR(INDEX('Hoja de Trabajo para listado'!$A$155:$Z$1048576,MATCH($A498,'Hoja de Trabajo para listado'!$A$155:$A$1048576,0),MATCH((CUADRO!K$5&amp;$E498),'Hoja de Trabajo para listado'!$A$151:$Z$151,0)),0)+IFERROR(INDEX('Hoja de Trabajo para listado'!$AB$155:$BA$1048576,MATCH($A498,'Hoja de Trabajo para listado'!$AB$155:$AB$1048576,0),MATCH((CUADRO!K$5&amp;$E498),'Hoja de Trabajo para listado'!$AB$151:$BA$151,0)),0)+IFERROR(INDEX('Hoja de Trabajo para listado'!$BC$155:$CB$1048576,MATCH($A498,'Hoja de Trabajo para listado'!$BC$155:$BC$1048576,0),MATCH((CUADRO!K$5&amp;$E498),'Hoja de Trabajo para listado'!$BC$151:$CB$151,0)),0)+IFERROR(INDEX('Hoja de Trabajo para listado'!$DE$153:$DG$274,MATCH($A498,'Hoja de Trabajo para listado'!$DE$153:$DE$1048576,0),MATCH((CUADRO!K$5&amp;$E498),'Hoja de Trabajo para listado'!$DE$151:$DG$151,0)),0)+IFERROR(INDEX('Hoja de Trabajo para listado'!$CD$155:$DC$1048576,MATCH($A498,'Hoja de Trabajo para listado'!$CD$155:$CD$1048576,0),MATCH((CUADRO!K$5&amp;$E498),'Hoja de Trabajo para listado'!$CD$151:$DC$151,0)),0)</f>
        <v>0</v>
      </c>
      <c r="L498" s="243">
        <f ca="1">+IFERROR(INDEX('Hoja de Trabajo para listado'!$A$155:$Z$1048576,MATCH($A498,'Hoja de Trabajo para listado'!$A$155:$A$1048576,0),MATCH((CUADRO!L$5&amp;$E498),'Hoja de Trabajo para listado'!$A$151:$Z$151,0)),0)+IFERROR(INDEX('Hoja de Trabajo para listado'!$AB$155:$BA$1048576,MATCH($A498,'Hoja de Trabajo para listado'!$AB$155:$AB$1048576,0),MATCH((CUADRO!L$5&amp;$E498),'Hoja de Trabajo para listado'!$AB$151:$BA$151,0)),0)+IFERROR(INDEX('Hoja de Trabajo para listado'!$BC$155:$CB$1048576,MATCH($A498,'Hoja de Trabajo para listado'!$BC$155:$BC$1048576,0),MATCH((CUADRO!L$5&amp;$E498),'Hoja de Trabajo para listado'!$BC$151:$CB$151,0)),0)+IFERROR(INDEX('Hoja de Trabajo para listado'!$DE$153:$DG$274,MATCH($A498,'Hoja de Trabajo para listado'!$DE$153:$DE$1048576,0),MATCH((CUADRO!L$5&amp;$E498),'Hoja de Trabajo para listado'!$DE$151:$DG$151,0)),0)+IFERROR(INDEX('Hoja de Trabajo para listado'!$CD$155:$DC$1048576,MATCH($A498,'Hoja de Trabajo para listado'!$CD$155:$CD$1048576,0),MATCH((CUADRO!L$5&amp;$E498),'Hoja de Trabajo para listado'!$CD$151:$DC$151,0)),0)</f>
        <v>0</v>
      </c>
      <c r="M498" s="243">
        <f ca="1">+IFERROR(INDEX('Hoja de Trabajo para listado'!$A$155:$Z$1048576,MATCH($A498,'Hoja de Trabajo para listado'!$A$155:$A$1048576,0),MATCH((CUADRO!M$5&amp;$E498),'Hoja de Trabajo para listado'!$A$151:$Z$151,0)),0)+IFERROR(INDEX('Hoja de Trabajo para listado'!$AB$155:$BA$1048576,MATCH($A498,'Hoja de Trabajo para listado'!$AB$155:$AB$1048576,0),MATCH((CUADRO!M$5&amp;$E498),'Hoja de Trabajo para listado'!$AB$151:$BA$151,0)),0)+IFERROR(INDEX('Hoja de Trabajo para listado'!$BC$155:$CB$1048576,MATCH($A498,'Hoja de Trabajo para listado'!$BC$155:$BC$1048576,0),MATCH((CUADRO!M$5&amp;$E498),'Hoja de Trabajo para listado'!$BC$151:$CB$151,0)),0)+IFERROR(INDEX('Hoja de Trabajo para listado'!$DE$153:$DG$274,MATCH($A498,'Hoja de Trabajo para listado'!$DE$153:$DE$1048576,0),MATCH((CUADRO!M$5&amp;$E498),'Hoja de Trabajo para listado'!$DE$151:$DG$151,0)),0)+IFERROR(INDEX('Hoja de Trabajo para listado'!$CD$155:$DC$1048576,MATCH($A498,'Hoja de Trabajo para listado'!$CD$155:$CD$1048576,0),MATCH((CUADRO!M$5&amp;$E498),'Hoja de Trabajo para listado'!$CD$151:$DC$151,0)),0)</f>
        <v>0</v>
      </c>
      <c r="N498" s="243">
        <f ca="1">+IFERROR(INDEX('Hoja de Trabajo para listado'!$A$155:$Z$1048576,MATCH($A498,'Hoja de Trabajo para listado'!$A$155:$A$1048576,0),MATCH((CUADRO!N$5&amp;$E498),'Hoja de Trabajo para listado'!$A$151:$Z$151,0)),0)+IFERROR(INDEX('Hoja de Trabajo para listado'!$AB$155:$BA$1048576,MATCH($A498,'Hoja de Trabajo para listado'!$AB$155:$AB$1048576,0),MATCH((CUADRO!N$5&amp;$E498),'Hoja de Trabajo para listado'!$AB$151:$BA$151,0)),0)+IFERROR(INDEX('Hoja de Trabajo para listado'!$BC$155:$CB$1048576,MATCH($A498,'Hoja de Trabajo para listado'!$BC$155:$BC$1048576,0),MATCH((CUADRO!N$5&amp;$E498),'Hoja de Trabajo para listado'!$BC$151:$CB$151,0)),0)+IFERROR(INDEX('Hoja de Trabajo para listado'!$DE$153:$DG$274,MATCH($A498,'Hoja de Trabajo para listado'!$DE$153:$DE$1048576,0),MATCH((CUADRO!N$5&amp;$E498),'Hoja de Trabajo para listado'!$DE$151:$DG$151,0)),0)+IFERROR(INDEX('Hoja de Trabajo para listado'!$CD$155:$DC$1048576,MATCH($A498,'Hoja de Trabajo para listado'!$CD$155:$CD$1048576,0),MATCH((CUADRO!N$5&amp;$E498),'Hoja de Trabajo para listado'!$CD$151:$DC$151,0)),0)</f>
        <v>0</v>
      </c>
      <c r="O498" s="243">
        <f ca="1">+IFERROR(INDEX('Hoja de Trabajo para listado'!$A$155:$Z$1048576,MATCH($A498,'Hoja de Trabajo para listado'!$A$155:$A$1048576,0),MATCH((CUADRO!O$5&amp;$E498),'Hoja de Trabajo para listado'!$A$151:$Z$151,0)),0)+IFERROR(INDEX('Hoja de Trabajo para listado'!$AB$155:$BA$1048576,MATCH($A498,'Hoja de Trabajo para listado'!$AB$155:$AB$1048576,0),MATCH((CUADRO!O$5&amp;$E498),'Hoja de Trabajo para listado'!$AB$151:$BA$151,0)),0)+IFERROR(INDEX('Hoja de Trabajo para listado'!$BC$155:$CB$1048576,MATCH($A498,'Hoja de Trabajo para listado'!$BC$155:$BC$1048576,0),MATCH((CUADRO!O$5&amp;$E498),'Hoja de Trabajo para listado'!$BC$151:$CB$151,0)),0)+IFERROR(INDEX('Hoja de Trabajo para listado'!$DE$153:$DG$274,MATCH($A498,'Hoja de Trabajo para listado'!$DE$153:$DE$1048576,0),MATCH((CUADRO!O$5&amp;$E498),'Hoja de Trabajo para listado'!$DE$151:$DG$151,0)),0)+IFERROR(INDEX('Hoja de Trabajo para listado'!$CD$155:$DC$1048576,MATCH($A498,'Hoja de Trabajo para listado'!$CD$155:$CD$1048576,0),MATCH((CUADRO!O$5&amp;$E498),'Hoja de Trabajo para listado'!$CD$151:$DC$151,0)),0)</f>
        <v>0</v>
      </c>
      <c r="P498" s="243">
        <f ca="1">+IFERROR(INDEX('Hoja de Trabajo para listado'!$A$155:$Z$1048576,MATCH($A498,'Hoja de Trabajo para listado'!$A$155:$A$1048576,0),MATCH((CUADRO!P$5&amp;$E498),'Hoja de Trabajo para listado'!$A$151:$Z$151,0)),0)+IFERROR(INDEX('Hoja de Trabajo para listado'!$AB$155:$BA$1048576,MATCH($A498,'Hoja de Trabajo para listado'!$AB$155:$AB$1048576,0),MATCH((CUADRO!P$5&amp;$E498),'Hoja de Trabajo para listado'!$AB$151:$BA$151,0)),0)+IFERROR(INDEX('Hoja de Trabajo para listado'!$BC$155:$CB$1048576,MATCH($A498,'Hoja de Trabajo para listado'!$BC$155:$BC$1048576,0),MATCH((CUADRO!P$5&amp;$E498),'Hoja de Trabajo para listado'!$BC$151:$CB$151,0)),0)+IFERROR(INDEX('Hoja de Trabajo para listado'!$DE$153:$DG$274,MATCH($A498,'Hoja de Trabajo para listado'!$DE$153:$DE$1048576,0),MATCH((CUADRO!P$5&amp;$E498),'Hoja de Trabajo para listado'!$DE$151:$DG$151,0)),0)+IFERROR(INDEX('Hoja de Trabajo para listado'!$CD$155:$DC$1048576,MATCH($A498,'Hoja de Trabajo para listado'!$CD$155:$CD$1048576,0),MATCH((CUADRO!P$5&amp;$E498),'Hoja de Trabajo para listado'!$CD$151:$DC$151,0)),0)</f>
        <v>0</v>
      </c>
      <c r="Q498" s="243">
        <f ca="1">+IFERROR(INDEX('Hoja de Trabajo para listado'!$A$155:$Z$1048576,MATCH($A498,'Hoja de Trabajo para listado'!$A$155:$A$1048576,0),MATCH((CUADRO!Q$5&amp;$E498),'Hoja de Trabajo para listado'!$A$151:$Z$151,0)),0)+IFERROR(INDEX('Hoja de Trabajo para listado'!$AB$155:$BA$1048576,MATCH($A498,'Hoja de Trabajo para listado'!$AB$155:$AB$1048576,0),MATCH((CUADRO!Q$5&amp;$E498),'Hoja de Trabajo para listado'!$AB$151:$BA$151,0)),0)+IFERROR(INDEX('Hoja de Trabajo para listado'!$BC$155:$CB$1048576,MATCH($A498,'Hoja de Trabajo para listado'!$BC$155:$BC$1048576,0),MATCH((CUADRO!Q$5&amp;$E498),'Hoja de Trabajo para listado'!$BC$151:$CB$151,0)),0)+IFERROR(INDEX('Hoja de Trabajo para listado'!$DE$153:$DG$274,MATCH($A498,'Hoja de Trabajo para listado'!$DE$153:$DE$1048576,0),MATCH((CUADRO!Q$5&amp;$E498),'Hoja de Trabajo para listado'!$DE$151:$DG$151,0)),0)+IFERROR(INDEX('Hoja de Trabajo para listado'!$CD$155:$DC$1048576,MATCH($A498,'Hoja de Trabajo para listado'!$CD$155:$CD$1048576,0),MATCH((CUADRO!Q$5&amp;$E498),'Hoja de Trabajo para listado'!$CD$151:$DC$151,0)),0)</f>
        <v>0</v>
      </c>
      <c r="R498" s="243">
        <f t="shared" ca="1" si="17"/>
        <v>0</v>
      </c>
      <c r="S498" s="249"/>
      <c r="T498" s="243">
        <f ca="1">+T499</f>
        <v>0</v>
      </c>
      <c r="U498" s="242">
        <f t="shared" si="18"/>
        <v>1</v>
      </c>
      <c r="V498" s="333" t="str">
        <f>+VLOOKUP(A498,bd_lista!$A$3:$E$590,5,FALSE)</f>
        <v>Gobiernos Autonomos Municipales</v>
      </c>
      <c r="W498" s="383" t="str">
        <f>+V498</f>
        <v>Gobiernos Autonomos Municipales</v>
      </c>
      <c r="X498" s="242">
        <f>+VLOOKUP(A498,[3]Sheet1!$A$13:$D$744,4,FALSE)</f>
        <v>0</v>
      </c>
      <c r="Y498" s="242" t="e">
        <f>+VLOOKUP(X498,bd_lista!$A$3:$C$590,3,FALSE)</f>
        <v>#N/A</v>
      </c>
      <c r="Z498" s="294">
        <f>+X498</f>
        <v>0</v>
      </c>
      <c r="AA498" s="295" t="e">
        <f>+Y498</f>
        <v>#N/A</v>
      </c>
    </row>
    <row r="499" spans="1:27" customFormat="1" ht="15" hidden="1" customHeight="1">
      <c r="A499" s="32">
        <v>1202</v>
      </c>
      <c r="B499" s="389"/>
      <c r="C499" s="247" t="str">
        <f>+VLOOKUP(A499,bd_lista!$A$3:$C$590,3,FALSE)</f>
        <v>Gobierno Autónomo Municipal de Palca</v>
      </c>
      <c r="D499" s="386"/>
      <c r="E499" s="244" t="s">
        <v>1305</v>
      </c>
      <c r="F499" s="243">
        <f ca="1">+IFERROR(INDEX('Hoja de Trabajo para listado'!$A$155:$Z$1048576,MATCH($A499,'Hoja de Trabajo para listado'!$A$155:$A$1048576,0),MATCH((CUADRO!F$5&amp;$E499),'Hoja de Trabajo para listado'!$A$151:$Z$151,0)),0)+IFERROR(INDEX('Hoja de Trabajo para listado'!$AB$155:$BA$1048576,MATCH($A499,'Hoja de Trabajo para listado'!$AB$155:$AB$1048576,0),MATCH((CUADRO!F$5&amp;$E499),'Hoja de Trabajo para listado'!$AB$151:$BA$151,0)),0)+IFERROR(INDEX('Hoja de Trabajo para listado'!$BC$155:$CB$1048576,MATCH($A499,'Hoja de Trabajo para listado'!$BC$155:$BC$1048576,0),MATCH((CUADRO!F$5&amp;$E499),'Hoja de Trabajo para listado'!$BC$151:$CB$151,0)),0)+IFERROR(INDEX('Hoja de Trabajo para listado'!$DE$153:$DG$274,MATCH($A499,'Hoja de Trabajo para listado'!$DE$153:$DE$1048576,0),MATCH((CUADRO!F$5&amp;$E499),'Hoja de Trabajo para listado'!$DE$151:$DG$151,0)),0)+IFERROR(INDEX('Hoja de Trabajo para listado'!$CD$155:$DC$1048576,MATCH($A499,'Hoja de Trabajo para listado'!$CD$155:$CD$1048576,0),MATCH((CUADRO!F$5&amp;$E499),'Hoja de Trabajo para listado'!$CD$151:$DC$151,0)),0)</f>
        <v>0</v>
      </c>
      <c r="G499" s="243">
        <f ca="1">+IFERROR(INDEX('Hoja de Trabajo para listado'!$A$155:$Z$1048576,MATCH($A499,'Hoja de Trabajo para listado'!$A$155:$A$1048576,0),MATCH((CUADRO!G$5&amp;$E499),'Hoja de Trabajo para listado'!$A$151:$Z$151,0)),0)+IFERROR(INDEX('Hoja de Trabajo para listado'!$AB$155:$BA$1048576,MATCH($A499,'Hoja de Trabajo para listado'!$AB$155:$AB$1048576,0),MATCH((CUADRO!G$5&amp;$E499),'Hoja de Trabajo para listado'!$AB$151:$BA$151,0)),0)+IFERROR(INDEX('Hoja de Trabajo para listado'!$BC$155:$CB$1048576,MATCH($A499,'Hoja de Trabajo para listado'!$BC$155:$BC$1048576,0),MATCH((CUADRO!G$5&amp;$E499),'Hoja de Trabajo para listado'!$BC$151:$CB$151,0)),0)+IFERROR(INDEX('Hoja de Trabajo para listado'!$DE$153:$DG$274,MATCH($A499,'Hoja de Trabajo para listado'!$DE$153:$DE$1048576,0),MATCH((CUADRO!G$5&amp;$E499),'Hoja de Trabajo para listado'!$DE$151:$DG$151,0)),0)+IFERROR(INDEX('Hoja de Trabajo para listado'!$CD$155:$DC$1048576,MATCH($A499,'Hoja de Trabajo para listado'!$CD$155:$CD$1048576,0),MATCH((CUADRO!G$5&amp;$E499),'Hoja de Trabajo para listado'!$CD$151:$DC$151,0)),0)</f>
        <v>0</v>
      </c>
      <c r="H499" s="243">
        <f ca="1">+IFERROR(INDEX('Hoja de Trabajo para listado'!$A$155:$Z$1048576,MATCH($A499,'Hoja de Trabajo para listado'!$A$155:$A$1048576,0),MATCH((CUADRO!H$5&amp;$E499),'Hoja de Trabajo para listado'!$A$151:$Z$151,0)),0)+IFERROR(INDEX('Hoja de Trabajo para listado'!$AB$155:$BA$1048576,MATCH($A499,'Hoja de Trabajo para listado'!$AB$155:$AB$1048576,0),MATCH((CUADRO!H$5&amp;$E499),'Hoja de Trabajo para listado'!$AB$151:$BA$151,0)),0)+IFERROR(INDEX('Hoja de Trabajo para listado'!$BC$155:$CB$1048576,MATCH($A499,'Hoja de Trabajo para listado'!$BC$155:$BC$1048576,0),MATCH((CUADRO!H$5&amp;$E499),'Hoja de Trabajo para listado'!$BC$151:$CB$151,0)),0)+IFERROR(INDEX('Hoja de Trabajo para listado'!$DE$153:$DG$274,MATCH($A499,'Hoja de Trabajo para listado'!$DE$153:$DE$1048576,0),MATCH((CUADRO!H$5&amp;$E499),'Hoja de Trabajo para listado'!$DE$151:$DG$151,0)),0)+IFERROR(INDEX('Hoja de Trabajo para listado'!$CD$155:$DC$1048576,MATCH($A499,'Hoja de Trabajo para listado'!$CD$155:$CD$1048576,0),MATCH((CUADRO!H$5&amp;$E499),'Hoja de Trabajo para listado'!$CD$151:$DC$151,0)),0)</f>
        <v>0</v>
      </c>
      <c r="I499" s="243">
        <f ca="1">+IFERROR(INDEX('Hoja de Trabajo para listado'!$A$155:$Z$1048576,MATCH($A499,'Hoja de Trabajo para listado'!$A$155:$A$1048576,0),MATCH((CUADRO!I$5&amp;$E499),'Hoja de Trabajo para listado'!$A$151:$Z$151,0)),0)+IFERROR(INDEX('Hoja de Trabajo para listado'!$AB$155:$BA$1048576,MATCH($A499,'Hoja de Trabajo para listado'!$AB$155:$AB$1048576,0),MATCH((CUADRO!I$5&amp;$E499),'Hoja de Trabajo para listado'!$AB$151:$BA$151,0)),0)+IFERROR(INDEX('Hoja de Trabajo para listado'!$BC$155:$CB$1048576,MATCH($A499,'Hoja de Trabajo para listado'!$BC$155:$BC$1048576,0),MATCH((CUADRO!I$5&amp;$E499),'Hoja de Trabajo para listado'!$BC$151:$CB$151,0)),0)+IFERROR(INDEX('Hoja de Trabajo para listado'!$DE$153:$DG$274,MATCH($A499,'Hoja de Trabajo para listado'!$DE$153:$DE$1048576,0),MATCH((CUADRO!I$5&amp;$E499),'Hoja de Trabajo para listado'!$DE$151:$DG$151,0)),0)+IFERROR(INDEX('Hoja de Trabajo para listado'!$CD$155:$DC$1048576,MATCH($A499,'Hoja de Trabajo para listado'!$CD$155:$CD$1048576,0),MATCH((CUADRO!I$5&amp;$E499),'Hoja de Trabajo para listado'!$CD$151:$DC$151,0)),0)</f>
        <v>0</v>
      </c>
      <c r="J499" s="243">
        <f ca="1">+IFERROR(INDEX('Hoja de Trabajo para listado'!$A$155:$Z$1048576,MATCH($A499,'Hoja de Trabajo para listado'!$A$155:$A$1048576,0),MATCH((CUADRO!J$5&amp;$E499),'Hoja de Trabajo para listado'!$A$151:$Z$151,0)),0)+IFERROR(INDEX('Hoja de Trabajo para listado'!$AB$155:$BA$1048576,MATCH($A499,'Hoja de Trabajo para listado'!$AB$155:$AB$1048576,0),MATCH((CUADRO!J$5&amp;$E499),'Hoja de Trabajo para listado'!$AB$151:$BA$151,0)),0)+IFERROR(INDEX('Hoja de Trabajo para listado'!$BC$155:$CB$1048576,MATCH($A499,'Hoja de Trabajo para listado'!$BC$155:$BC$1048576,0),MATCH((CUADRO!J$5&amp;$E499),'Hoja de Trabajo para listado'!$BC$151:$CB$151,0)),0)+IFERROR(INDEX('Hoja de Trabajo para listado'!$DE$153:$DG$274,MATCH($A499,'Hoja de Trabajo para listado'!$DE$153:$DE$1048576,0),MATCH((CUADRO!J$5&amp;$E499),'Hoja de Trabajo para listado'!$DE$151:$DG$151,0)),0)+IFERROR(INDEX('Hoja de Trabajo para listado'!$CD$155:$DC$1048576,MATCH($A499,'Hoja de Trabajo para listado'!$CD$155:$CD$1048576,0),MATCH((CUADRO!J$5&amp;$E499),'Hoja de Trabajo para listado'!$CD$151:$DC$151,0)),0)</f>
        <v>0</v>
      </c>
      <c r="K499" s="243">
        <f ca="1">+IFERROR(INDEX('Hoja de Trabajo para listado'!$A$155:$Z$1048576,MATCH($A499,'Hoja de Trabajo para listado'!$A$155:$A$1048576,0),MATCH((CUADRO!K$5&amp;$E499),'Hoja de Trabajo para listado'!$A$151:$Z$151,0)),0)+IFERROR(INDEX('Hoja de Trabajo para listado'!$AB$155:$BA$1048576,MATCH($A499,'Hoja de Trabajo para listado'!$AB$155:$AB$1048576,0),MATCH((CUADRO!K$5&amp;$E499),'Hoja de Trabajo para listado'!$AB$151:$BA$151,0)),0)+IFERROR(INDEX('Hoja de Trabajo para listado'!$BC$155:$CB$1048576,MATCH($A499,'Hoja de Trabajo para listado'!$BC$155:$BC$1048576,0),MATCH((CUADRO!K$5&amp;$E499),'Hoja de Trabajo para listado'!$BC$151:$CB$151,0)),0)+IFERROR(INDEX('Hoja de Trabajo para listado'!$DE$153:$DG$274,MATCH($A499,'Hoja de Trabajo para listado'!$DE$153:$DE$1048576,0),MATCH((CUADRO!K$5&amp;$E499),'Hoja de Trabajo para listado'!$DE$151:$DG$151,0)),0)+IFERROR(INDEX('Hoja de Trabajo para listado'!$CD$155:$DC$1048576,MATCH($A499,'Hoja de Trabajo para listado'!$CD$155:$CD$1048576,0),MATCH((CUADRO!K$5&amp;$E499),'Hoja de Trabajo para listado'!$CD$151:$DC$151,0)),0)</f>
        <v>0</v>
      </c>
      <c r="L499" s="243">
        <f ca="1">+IFERROR(INDEX('Hoja de Trabajo para listado'!$A$155:$Z$1048576,MATCH($A499,'Hoja de Trabajo para listado'!$A$155:$A$1048576,0),MATCH((CUADRO!L$5&amp;$E499),'Hoja de Trabajo para listado'!$A$151:$Z$151,0)),0)+IFERROR(INDEX('Hoja de Trabajo para listado'!$AB$155:$BA$1048576,MATCH($A499,'Hoja de Trabajo para listado'!$AB$155:$AB$1048576,0),MATCH((CUADRO!L$5&amp;$E499),'Hoja de Trabajo para listado'!$AB$151:$BA$151,0)),0)+IFERROR(INDEX('Hoja de Trabajo para listado'!$BC$155:$CB$1048576,MATCH($A499,'Hoja de Trabajo para listado'!$BC$155:$BC$1048576,0),MATCH((CUADRO!L$5&amp;$E499),'Hoja de Trabajo para listado'!$BC$151:$CB$151,0)),0)+IFERROR(INDEX('Hoja de Trabajo para listado'!$DE$153:$DG$274,MATCH($A499,'Hoja de Trabajo para listado'!$DE$153:$DE$1048576,0),MATCH((CUADRO!L$5&amp;$E499),'Hoja de Trabajo para listado'!$DE$151:$DG$151,0)),0)+IFERROR(INDEX('Hoja de Trabajo para listado'!$CD$155:$DC$1048576,MATCH($A499,'Hoja de Trabajo para listado'!$CD$155:$CD$1048576,0),MATCH((CUADRO!L$5&amp;$E499),'Hoja de Trabajo para listado'!$CD$151:$DC$151,0)),0)</f>
        <v>0</v>
      </c>
      <c r="M499" s="243">
        <f ca="1">+IFERROR(INDEX('Hoja de Trabajo para listado'!$A$155:$Z$1048576,MATCH($A499,'Hoja de Trabajo para listado'!$A$155:$A$1048576,0),MATCH((CUADRO!M$5&amp;$E499),'Hoja de Trabajo para listado'!$A$151:$Z$151,0)),0)+IFERROR(INDEX('Hoja de Trabajo para listado'!$AB$155:$BA$1048576,MATCH($A499,'Hoja de Trabajo para listado'!$AB$155:$AB$1048576,0),MATCH((CUADRO!M$5&amp;$E499),'Hoja de Trabajo para listado'!$AB$151:$BA$151,0)),0)+IFERROR(INDEX('Hoja de Trabajo para listado'!$BC$155:$CB$1048576,MATCH($A499,'Hoja de Trabajo para listado'!$BC$155:$BC$1048576,0),MATCH((CUADRO!M$5&amp;$E499),'Hoja de Trabajo para listado'!$BC$151:$CB$151,0)),0)+IFERROR(INDEX('Hoja de Trabajo para listado'!$DE$153:$DG$274,MATCH($A499,'Hoja de Trabajo para listado'!$DE$153:$DE$1048576,0),MATCH((CUADRO!M$5&amp;$E499),'Hoja de Trabajo para listado'!$DE$151:$DG$151,0)),0)+IFERROR(INDEX('Hoja de Trabajo para listado'!$CD$155:$DC$1048576,MATCH($A499,'Hoja de Trabajo para listado'!$CD$155:$CD$1048576,0),MATCH((CUADRO!M$5&amp;$E499),'Hoja de Trabajo para listado'!$CD$151:$DC$151,0)),0)</f>
        <v>0</v>
      </c>
      <c r="N499" s="243">
        <f ca="1">+IFERROR(INDEX('Hoja de Trabajo para listado'!$A$155:$Z$1048576,MATCH($A499,'Hoja de Trabajo para listado'!$A$155:$A$1048576,0),MATCH((CUADRO!N$5&amp;$E499),'Hoja de Trabajo para listado'!$A$151:$Z$151,0)),0)+IFERROR(INDEX('Hoja de Trabajo para listado'!$AB$155:$BA$1048576,MATCH($A499,'Hoja de Trabajo para listado'!$AB$155:$AB$1048576,0),MATCH((CUADRO!N$5&amp;$E499),'Hoja de Trabajo para listado'!$AB$151:$BA$151,0)),0)+IFERROR(INDEX('Hoja de Trabajo para listado'!$BC$155:$CB$1048576,MATCH($A499,'Hoja de Trabajo para listado'!$BC$155:$BC$1048576,0),MATCH((CUADRO!N$5&amp;$E499),'Hoja de Trabajo para listado'!$BC$151:$CB$151,0)),0)+IFERROR(INDEX('Hoja de Trabajo para listado'!$DE$153:$DG$274,MATCH($A499,'Hoja de Trabajo para listado'!$DE$153:$DE$1048576,0),MATCH((CUADRO!N$5&amp;$E499),'Hoja de Trabajo para listado'!$DE$151:$DG$151,0)),0)+IFERROR(INDEX('Hoja de Trabajo para listado'!$CD$155:$DC$1048576,MATCH($A499,'Hoja de Trabajo para listado'!$CD$155:$CD$1048576,0),MATCH((CUADRO!N$5&amp;$E499),'Hoja de Trabajo para listado'!$CD$151:$DC$151,0)),0)</f>
        <v>0</v>
      </c>
      <c r="O499" s="243">
        <f ca="1">+IFERROR(INDEX('Hoja de Trabajo para listado'!$A$155:$Z$1048576,MATCH($A499,'Hoja de Trabajo para listado'!$A$155:$A$1048576,0),MATCH((CUADRO!O$5&amp;$E499),'Hoja de Trabajo para listado'!$A$151:$Z$151,0)),0)+IFERROR(INDEX('Hoja de Trabajo para listado'!$AB$155:$BA$1048576,MATCH($A499,'Hoja de Trabajo para listado'!$AB$155:$AB$1048576,0),MATCH((CUADRO!O$5&amp;$E499),'Hoja de Trabajo para listado'!$AB$151:$BA$151,0)),0)+IFERROR(INDEX('Hoja de Trabajo para listado'!$BC$155:$CB$1048576,MATCH($A499,'Hoja de Trabajo para listado'!$BC$155:$BC$1048576,0),MATCH((CUADRO!O$5&amp;$E499),'Hoja de Trabajo para listado'!$BC$151:$CB$151,0)),0)+IFERROR(INDEX('Hoja de Trabajo para listado'!$DE$153:$DG$274,MATCH($A499,'Hoja de Trabajo para listado'!$DE$153:$DE$1048576,0),MATCH((CUADRO!O$5&amp;$E499),'Hoja de Trabajo para listado'!$DE$151:$DG$151,0)),0)+IFERROR(INDEX('Hoja de Trabajo para listado'!$CD$155:$DC$1048576,MATCH($A499,'Hoja de Trabajo para listado'!$CD$155:$CD$1048576,0),MATCH((CUADRO!O$5&amp;$E499),'Hoja de Trabajo para listado'!$CD$151:$DC$151,0)),0)</f>
        <v>0</v>
      </c>
      <c r="P499" s="243">
        <f ca="1">+IFERROR(INDEX('Hoja de Trabajo para listado'!$A$155:$Z$1048576,MATCH($A499,'Hoja de Trabajo para listado'!$A$155:$A$1048576,0),MATCH((CUADRO!P$5&amp;$E499),'Hoja de Trabajo para listado'!$A$151:$Z$151,0)),0)+IFERROR(INDEX('Hoja de Trabajo para listado'!$AB$155:$BA$1048576,MATCH($A499,'Hoja de Trabajo para listado'!$AB$155:$AB$1048576,0),MATCH((CUADRO!P$5&amp;$E499),'Hoja de Trabajo para listado'!$AB$151:$BA$151,0)),0)+IFERROR(INDEX('Hoja de Trabajo para listado'!$BC$155:$CB$1048576,MATCH($A499,'Hoja de Trabajo para listado'!$BC$155:$BC$1048576,0),MATCH((CUADRO!P$5&amp;$E499),'Hoja de Trabajo para listado'!$BC$151:$CB$151,0)),0)+IFERROR(INDEX('Hoja de Trabajo para listado'!$DE$153:$DG$274,MATCH($A499,'Hoja de Trabajo para listado'!$DE$153:$DE$1048576,0),MATCH((CUADRO!P$5&amp;$E499),'Hoja de Trabajo para listado'!$DE$151:$DG$151,0)),0)+IFERROR(INDEX('Hoja de Trabajo para listado'!$CD$155:$DC$1048576,MATCH($A499,'Hoja de Trabajo para listado'!$CD$155:$CD$1048576,0),MATCH((CUADRO!P$5&amp;$E499),'Hoja de Trabajo para listado'!$CD$151:$DC$151,0)),0)</f>
        <v>0</v>
      </c>
      <c r="Q499" s="243">
        <f ca="1">+IFERROR(INDEX('Hoja de Trabajo para listado'!$A$155:$Z$1048576,MATCH($A499,'Hoja de Trabajo para listado'!$A$155:$A$1048576,0),MATCH((CUADRO!Q$5&amp;$E499),'Hoja de Trabajo para listado'!$A$151:$Z$151,0)),0)+IFERROR(INDEX('Hoja de Trabajo para listado'!$AB$155:$BA$1048576,MATCH($A499,'Hoja de Trabajo para listado'!$AB$155:$AB$1048576,0),MATCH((CUADRO!Q$5&amp;$E499),'Hoja de Trabajo para listado'!$AB$151:$BA$151,0)),0)+IFERROR(INDEX('Hoja de Trabajo para listado'!$BC$155:$CB$1048576,MATCH($A499,'Hoja de Trabajo para listado'!$BC$155:$BC$1048576,0),MATCH((CUADRO!Q$5&amp;$E499),'Hoja de Trabajo para listado'!$BC$151:$CB$151,0)),0)+IFERROR(INDEX('Hoja de Trabajo para listado'!$DE$153:$DG$274,MATCH($A499,'Hoja de Trabajo para listado'!$DE$153:$DE$1048576,0),MATCH((CUADRO!Q$5&amp;$E499),'Hoja de Trabajo para listado'!$DE$151:$DG$151,0)),0)+IFERROR(INDEX('Hoja de Trabajo para listado'!$CD$155:$DC$1048576,MATCH($A499,'Hoja de Trabajo para listado'!$CD$155:$CD$1048576,0),MATCH((CUADRO!Q$5&amp;$E499),'Hoja de Trabajo para listado'!$CD$151:$DC$151,0)),0)</f>
        <v>0</v>
      </c>
      <c r="R499" s="243">
        <f t="shared" ca="1" si="17"/>
        <v>0</v>
      </c>
      <c r="S499" s="249">
        <f ca="1">+R498+R499</f>
        <v>0</v>
      </c>
      <c r="T499" s="243">
        <f ca="1">+S499</f>
        <v>0</v>
      </c>
      <c r="U499" s="242">
        <f t="shared" si="18"/>
        <v>2</v>
      </c>
      <c r="V499" s="333" t="str">
        <f>+VLOOKUP(A499,bd_lista!$A$3:$E$590,5,FALSE)</f>
        <v>Gobiernos Autonomos Municipales</v>
      </c>
      <c r="W499" s="384"/>
      <c r="X499" s="242">
        <f>+VLOOKUP(A499,[3]Sheet1!$A$13:$D$744,4,FALSE)</f>
        <v>0</v>
      </c>
      <c r="Y499" s="242" t="e">
        <f>+VLOOKUP(X499,bd_lista!$A$3:$C$590,3,FALSE)</f>
        <v>#N/A</v>
      </c>
      <c r="Z499" s="292"/>
      <c r="AA499" s="293"/>
    </row>
    <row r="500" spans="1:27" customFormat="1" ht="15" hidden="1" customHeight="1">
      <c r="A500" s="32">
        <v>1203</v>
      </c>
      <c r="B500" s="388">
        <f>+A500</f>
        <v>1203</v>
      </c>
      <c r="C500" s="247" t="str">
        <f>+VLOOKUP(A500,bd_lista!$A$3:$C$590,3,FALSE)</f>
        <v>Gobierno Autónomo Municipal de Mecapaca</v>
      </c>
      <c r="D500" s="385" t="str">
        <f>+C500</f>
        <v>Gobierno Autónomo Municipal de Mecapaca</v>
      </c>
      <c r="E500" s="242" t="s">
        <v>1304</v>
      </c>
      <c r="F500" s="243">
        <f ca="1">+IFERROR(INDEX('Hoja de Trabajo para listado'!$A$155:$Z$1048576,MATCH($A500,'Hoja de Trabajo para listado'!$A$155:$A$1048576,0),MATCH((CUADRO!F$5&amp;$E500),'Hoja de Trabajo para listado'!$A$151:$Z$151,0)),0)+IFERROR(INDEX('Hoja de Trabajo para listado'!$AB$155:$BA$1048576,MATCH($A500,'Hoja de Trabajo para listado'!$AB$155:$AB$1048576,0),MATCH((CUADRO!F$5&amp;$E500),'Hoja de Trabajo para listado'!$AB$151:$BA$151,0)),0)+IFERROR(INDEX('Hoja de Trabajo para listado'!$BC$155:$CB$1048576,MATCH($A500,'Hoja de Trabajo para listado'!$BC$155:$BC$1048576,0),MATCH((CUADRO!F$5&amp;$E500),'Hoja de Trabajo para listado'!$BC$151:$CB$151,0)),0)+IFERROR(INDEX('Hoja de Trabajo para listado'!$DE$153:$DG$274,MATCH($A500,'Hoja de Trabajo para listado'!$DE$153:$DE$1048576,0),MATCH((CUADRO!F$5&amp;$E500),'Hoja de Trabajo para listado'!$DE$151:$DG$151,0)),0)+IFERROR(INDEX('Hoja de Trabajo para listado'!$CD$155:$DC$1048576,MATCH($A500,'Hoja de Trabajo para listado'!$CD$155:$CD$1048576,0),MATCH((CUADRO!F$5&amp;$E500),'Hoja de Trabajo para listado'!$CD$151:$DC$151,0)),0)</f>
        <v>0</v>
      </c>
      <c r="G500" s="243">
        <f ca="1">+IFERROR(INDEX('Hoja de Trabajo para listado'!$A$155:$Z$1048576,MATCH($A500,'Hoja de Trabajo para listado'!$A$155:$A$1048576,0),MATCH((CUADRO!G$5&amp;$E500),'Hoja de Trabajo para listado'!$A$151:$Z$151,0)),0)+IFERROR(INDEX('Hoja de Trabajo para listado'!$AB$155:$BA$1048576,MATCH($A500,'Hoja de Trabajo para listado'!$AB$155:$AB$1048576,0),MATCH((CUADRO!G$5&amp;$E500),'Hoja de Trabajo para listado'!$AB$151:$BA$151,0)),0)+IFERROR(INDEX('Hoja de Trabajo para listado'!$BC$155:$CB$1048576,MATCH($A500,'Hoja de Trabajo para listado'!$BC$155:$BC$1048576,0),MATCH((CUADRO!G$5&amp;$E500),'Hoja de Trabajo para listado'!$BC$151:$CB$151,0)),0)+IFERROR(INDEX('Hoja de Trabajo para listado'!$DE$153:$DG$274,MATCH($A500,'Hoja de Trabajo para listado'!$DE$153:$DE$1048576,0),MATCH((CUADRO!G$5&amp;$E500),'Hoja de Trabajo para listado'!$DE$151:$DG$151,0)),0)+IFERROR(INDEX('Hoja de Trabajo para listado'!$CD$155:$DC$1048576,MATCH($A500,'Hoja de Trabajo para listado'!$CD$155:$CD$1048576,0),MATCH((CUADRO!G$5&amp;$E500),'Hoja de Trabajo para listado'!$CD$151:$DC$151,0)),0)</f>
        <v>0</v>
      </c>
      <c r="H500" s="243">
        <f ca="1">+IFERROR(INDEX('Hoja de Trabajo para listado'!$A$155:$Z$1048576,MATCH($A500,'Hoja de Trabajo para listado'!$A$155:$A$1048576,0),MATCH((CUADRO!H$5&amp;$E500),'Hoja de Trabajo para listado'!$A$151:$Z$151,0)),0)+IFERROR(INDEX('Hoja de Trabajo para listado'!$AB$155:$BA$1048576,MATCH($A500,'Hoja de Trabajo para listado'!$AB$155:$AB$1048576,0),MATCH((CUADRO!H$5&amp;$E500),'Hoja de Trabajo para listado'!$AB$151:$BA$151,0)),0)+IFERROR(INDEX('Hoja de Trabajo para listado'!$BC$155:$CB$1048576,MATCH($A500,'Hoja de Trabajo para listado'!$BC$155:$BC$1048576,0),MATCH((CUADRO!H$5&amp;$E500),'Hoja de Trabajo para listado'!$BC$151:$CB$151,0)),0)+IFERROR(INDEX('Hoja de Trabajo para listado'!$DE$153:$DG$274,MATCH($A500,'Hoja de Trabajo para listado'!$DE$153:$DE$1048576,0),MATCH((CUADRO!H$5&amp;$E500),'Hoja de Trabajo para listado'!$DE$151:$DG$151,0)),0)+IFERROR(INDEX('Hoja de Trabajo para listado'!$CD$155:$DC$1048576,MATCH($A500,'Hoja de Trabajo para listado'!$CD$155:$CD$1048576,0),MATCH((CUADRO!H$5&amp;$E500),'Hoja de Trabajo para listado'!$CD$151:$DC$151,0)),0)</f>
        <v>0</v>
      </c>
      <c r="I500" s="243">
        <f ca="1">+IFERROR(INDEX('Hoja de Trabajo para listado'!$A$155:$Z$1048576,MATCH($A500,'Hoja de Trabajo para listado'!$A$155:$A$1048576,0),MATCH((CUADRO!I$5&amp;$E500),'Hoja de Trabajo para listado'!$A$151:$Z$151,0)),0)+IFERROR(INDEX('Hoja de Trabajo para listado'!$AB$155:$BA$1048576,MATCH($A500,'Hoja de Trabajo para listado'!$AB$155:$AB$1048576,0),MATCH((CUADRO!I$5&amp;$E500),'Hoja de Trabajo para listado'!$AB$151:$BA$151,0)),0)+IFERROR(INDEX('Hoja de Trabajo para listado'!$BC$155:$CB$1048576,MATCH($A500,'Hoja de Trabajo para listado'!$BC$155:$BC$1048576,0),MATCH((CUADRO!I$5&amp;$E500),'Hoja de Trabajo para listado'!$BC$151:$CB$151,0)),0)+IFERROR(INDEX('Hoja de Trabajo para listado'!$DE$153:$DG$274,MATCH($A500,'Hoja de Trabajo para listado'!$DE$153:$DE$1048576,0),MATCH((CUADRO!I$5&amp;$E500),'Hoja de Trabajo para listado'!$DE$151:$DG$151,0)),0)+IFERROR(INDEX('Hoja de Trabajo para listado'!$CD$155:$DC$1048576,MATCH($A500,'Hoja de Trabajo para listado'!$CD$155:$CD$1048576,0),MATCH((CUADRO!I$5&amp;$E500),'Hoja de Trabajo para listado'!$CD$151:$DC$151,0)),0)</f>
        <v>0</v>
      </c>
      <c r="J500" s="243">
        <f ca="1">+IFERROR(INDEX('Hoja de Trabajo para listado'!$A$155:$Z$1048576,MATCH($A500,'Hoja de Trabajo para listado'!$A$155:$A$1048576,0),MATCH((CUADRO!J$5&amp;$E500),'Hoja de Trabajo para listado'!$A$151:$Z$151,0)),0)+IFERROR(INDEX('Hoja de Trabajo para listado'!$AB$155:$BA$1048576,MATCH($A500,'Hoja de Trabajo para listado'!$AB$155:$AB$1048576,0),MATCH((CUADRO!J$5&amp;$E500),'Hoja de Trabajo para listado'!$AB$151:$BA$151,0)),0)+IFERROR(INDEX('Hoja de Trabajo para listado'!$BC$155:$CB$1048576,MATCH($A500,'Hoja de Trabajo para listado'!$BC$155:$BC$1048576,0),MATCH((CUADRO!J$5&amp;$E500),'Hoja de Trabajo para listado'!$BC$151:$CB$151,0)),0)+IFERROR(INDEX('Hoja de Trabajo para listado'!$DE$153:$DG$274,MATCH($A500,'Hoja de Trabajo para listado'!$DE$153:$DE$1048576,0),MATCH((CUADRO!J$5&amp;$E500),'Hoja de Trabajo para listado'!$DE$151:$DG$151,0)),0)+IFERROR(INDEX('Hoja de Trabajo para listado'!$CD$155:$DC$1048576,MATCH($A500,'Hoja de Trabajo para listado'!$CD$155:$CD$1048576,0),MATCH((CUADRO!J$5&amp;$E500),'Hoja de Trabajo para listado'!$CD$151:$DC$151,0)),0)</f>
        <v>0</v>
      </c>
      <c r="K500" s="243">
        <f ca="1">+IFERROR(INDEX('Hoja de Trabajo para listado'!$A$155:$Z$1048576,MATCH($A500,'Hoja de Trabajo para listado'!$A$155:$A$1048576,0),MATCH((CUADRO!K$5&amp;$E500),'Hoja de Trabajo para listado'!$A$151:$Z$151,0)),0)+IFERROR(INDEX('Hoja de Trabajo para listado'!$AB$155:$BA$1048576,MATCH($A500,'Hoja de Trabajo para listado'!$AB$155:$AB$1048576,0),MATCH((CUADRO!K$5&amp;$E500),'Hoja de Trabajo para listado'!$AB$151:$BA$151,0)),0)+IFERROR(INDEX('Hoja de Trabajo para listado'!$BC$155:$CB$1048576,MATCH($A500,'Hoja de Trabajo para listado'!$BC$155:$BC$1048576,0),MATCH((CUADRO!K$5&amp;$E500),'Hoja de Trabajo para listado'!$BC$151:$CB$151,0)),0)+IFERROR(INDEX('Hoja de Trabajo para listado'!$DE$153:$DG$274,MATCH($A500,'Hoja de Trabajo para listado'!$DE$153:$DE$1048576,0),MATCH((CUADRO!K$5&amp;$E500),'Hoja de Trabajo para listado'!$DE$151:$DG$151,0)),0)+IFERROR(INDEX('Hoja de Trabajo para listado'!$CD$155:$DC$1048576,MATCH($A500,'Hoja de Trabajo para listado'!$CD$155:$CD$1048576,0),MATCH((CUADRO!K$5&amp;$E500),'Hoja de Trabajo para listado'!$CD$151:$DC$151,0)),0)</f>
        <v>0</v>
      </c>
      <c r="L500" s="243">
        <f ca="1">+IFERROR(INDEX('Hoja de Trabajo para listado'!$A$155:$Z$1048576,MATCH($A500,'Hoja de Trabajo para listado'!$A$155:$A$1048576,0),MATCH((CUADRO!L$5&amp;$E500),'Hoja de Trabajo para listado'!$A$151:$Z$151,0)),0)+IFERROR(INDEX('Hoja de Trabajo para listado'!$AB$155:$BA$1048576,MATCH($A500,'Hoja de Trabajo para listado'!$AB$155:$AB$1048576,0),MATCH((CUADRO!L$5&amp;$E500),'Hoja de Trabajo para listado'!$AB$151:$BA$151,0)),0)+IFERROR(INDEX('Hoja de Trabajo para listado'!$BC$155:$CB$1048576,MATCH($A500,'Hoja de Trabajo para listado'!$BC$155:$BC$1048576,0),MATCH((CUADRO!L$5&amp;$E500),'Hoja de Trabajo para listado'!$BC$151:$CB$151,0)),0)+IFERROR(INDEX('Hoja de Trabajo para listado'!$DE$153:$DG$274,MATCH($A500,'Hoja de Trabajo para listado'!$DE$153:$DE$1048576,0),MATCH((CUADRO!L$5&amp;$E500),'Hoja de Trabajo para listado'!$DE$151:$DG$151,0)),0)+IFERROR(INDEX('Hoja de Trabajo para listado'!$CD$155:$DC$1048576,MATCH($A500,'Hoja de Trabajo para listado'!$CD$155:$CD$1048576,0),MATCH((CUADRO!L$5&amp;$E500),'Hoja de Trabajo para listado'!$CD$151:$DC$151,0)),0)</f>
        <v>0</v>
      </c>
      <c r="M500" s="243">
        <f ca="1">+IFERROR(INDEX('Hoja de Trabajo para listado'!$A$155:$Z$1048576,MATCH($A500,'Hoja de Trabajo para listado'!$A$155:$A$1048576,0),MATCH((CUADRO!M$5&amp;$E500),'Hoja de Trabajo para listado'!$A$151:$Z$151,0)),0)+IFERROR(INDEX('Hoja de Trabajo para listado'!$AB$155:$BA$1048576,MATCH($A500,'Hoja de Trabajo para listado'!$AB$155:$AB$1048576,0),MATCH((CUADRO!M$5&amp;$E500),'Hoja de Trabajo para listado'!$AB$151:$BA$151,0)),0)+IFERROR(INDEX('Hoja de Trabajo para listado'!$BC$155:$CB$1048576,MATCH($A500,'Hoja de Trabajo para listado'!$BC$155:$BC$1048576,0),MATCH((CUADRO!M$5&amp;$E500),'Hoja de Trabajo para listado'!$BC$151:$CB$151,0)),0)+IFERROR(INDEX('Hoja de Trabajo para listado'!$DE$153:$DG$274,MATCH($A500,'Hoja de Trabajo para listado'!$DE$153:$DE$1048576,0),MATCH((CUADRO!M$5&amp;$E500),'Hoja de Trabajo para listado'!$DE$151:$DG$151,0)),0)+IFERROR(INDEX('Hoja de Trabajo para listado'!$CD$155:$DC$1048576,MATCH($A500,'Hoja de Trabajo para listado'!$CD$155:$CD$1048576,0),MATCH((CUADRO!M$5&amp;$E500),'Hoja de Trabajo para listado'!$CD$151:$DC$151,0)),0)</f>
        <v>0</v>
      </c>
      <c r="N500" s="243">
        <f ca="1">+IFERROR(INDEX('Hoja de Trabajo para listado'!$A$155:$Z$1048576,MATCH($A500,'Hoja de Trabajo para listado'!$A$155:$A$1048576,0),MATCH((CUADRO!N$5&amp;$E500),'Hoja de Trabajo para listado'!$A$151:$Z$151,0)),0)+IFERROR(INDEX('Hoja de Trabajo para listado'!$AB$155:$BA$1048576,MATCH($A500,'Hoja de Trabajo para listado'!$AB$155:$AB$1048576,0),MATCH((CUADRO!N$5&amp;$E500),'Hoja de Trabajo para listado'!$AB$151:$BA$151,0)),0)+IFERROR(INDEX('Hoja de Trabajo para listado'!$BC$155:$CB$1048576,MATCH($A500,'Hoja de Trabajo para listado'!$BC$155:$BC$1048576,0),MATCH((CUADRO!N$5&amp;$E500),'Hoja de Trabajo para listado'!$BC$151:$CB$151,0)),0)+IFERROR(INDEX('Hoja de Trabajo para listado'!$DE$153:$DG$274,MATCH($A500,'Hoja de Trabajo para listado'!$DE$153:$DE$1048576,0),MATCH((CUADRO!N$5&amp;$E500),'Hoja de Trabajo para listado'!$DE$151:$DG$151,0)),0)+IFERROR(INDEX('Hoja de Trabajo para listado'!$CD$155:$DC$1048576,MATCH($A500,'Hoja de Trabajo para listado'!$CD$155:$CD$1048576,0),MATCH((CUADRO!N$5&amp;$E500),'Hoja de Trabajo para listado'!$CD$151:$DC$151,0)),0)</f>
        <v>0</v>
      </c>
      <c r="O500" s="243">
        <f ca="1">+IFERROR(INDEX('Hoja de Trabajo para listado'!$A$155:$Z$1048576,MATCH($A500,'Hoja de Trabajo para listado'!$A$155:$A$1048576,0),MATCH((CUADRO!O$5&amp;$E500),'Hoja de Trabajo para listado'!$A$151:$Z$151,0)),0)+IFERROR(INDEX('Hoja de Trabajo para listado'!$AB$155:$BA$1048576,MATCH($A500,'Hoja de Trabajo para listado'!$AB$155:$AB$1048576,0),MATCH((CUADRO!O$5&amp;$E500),'Hoja de Trabajo para listado'!$AB$151:$BA$151,0)),0)+IFERROR(INDEX('Hoja de Trabajo para listado'!$BC$155:$CB$1048576,MATCH($A500,'Hoja de Trabajo para listado'!$BC$155:$BC$1048576,0),MATCH((CUADRO!O$5&amp;$E500),'Hoja de Trabajo para listado'!$BC$151:$CB$151,0)),0)+IFERROR(INDEX('Hoja de Trabajo para listado'!$DE$153:$DG$274,MATCH($A500,'Hoja de Trabajo para listado'!$DE$153:$DE$1048576,0),MATCH((CUADRO!O$5&amp;$E500),'Hoja de Trabajo para listado'!$DE$151:$DG$151,0)),0)+IFERROR(INDEX('Hoja de Trabajo para listado'!$CD$155:$DC$1048576,MATCH($A500,'Hoja de Trabajo para listado'!$CD$155:$CD$1048576,0),MATCH((CUADRO!O$5&amp;$E500),'Hoja de Trabajo para listado'!$CD$151:$DC$151,0)),0)</f>
        <v>0</v>
      </c>
      <c r="P500" s="243">
        <f ca="1">+IFERROR(INDEX('Hoja de Trabajo para listado'!$A$155:$Z$1048576,MATCH($A500,'Hoja de Trabajo para listado'!$A$155:$A$1048576,0),MATCH((CUADRO!P$5&amp;$E500),'Hoja de Trabajo para listado'!$A$151:$Z$151,0)),0)+IFERROR(INDEX('Hoja de Trabajo para listado'!$AB$155:$BA$1048576,MATCH($A500,'Hoja de Trabajo para listado'!$AB$155:$AB$1048576,0),MATCH((CUADRO!P$5&amp;$E500),'Hoja de Trabajo para listado'!$AB$151:$BA$151,0)),0)+IFERROR(INDEX('Hoja de Trabajo para listado'!$BC$155:$CB$1048576,MATCH($A500,'Hoja de Trabajo para listado'!$BC$155:$BC$1048576,0),MATCH((CUADRO!P$5&amp;$E500),'Hoja de Trabajo para listado'!$BC$151:$CB$151,0)),0)+IFERROR(INDEX('Hoja de Trabajo para listado'!$DE$153:$DG$274,MATCH($A500,'Hoja de Trabajo para listado'!$DE$153:$DE$1048576,0),MATCH((CUADRO!P$5&amp;$E500),'Hoja de Trabajo para listado'!$DE$151:$DG$151,0)),0)+IFERROR(INDEX('Hoja de Trabajo para listado'!$CD$155:$DC$1048576,MATCH($A500,'Hoja de Trabajo para listado'!$CD$155:$CD$1048576,0),MATCH((CUADRO!P$5&amp;$E500),'Hoja de Trabajo para listado'!$CD$151:$DC$151,0)),0)</f>
        <v>0</v>
      </c>
      <c r="Q500" s="243">
        <f ca="1">+IFERROR(INDEX('Hoja de Trabajo para listado'!$A$155:$Z$1048576,MATCH($A500,'Hoja de Trabajo para listado'!$A$155:$A$1048576,0),MATCH((CUADRO!Q$5&amp;$E500),'Hoja de Trabajo para listado'!$A$151:$Z$151,0)),0)+IFERROR(INDEX('Hoja de Trabajo para listado'!$AB$155:$BA$1048576,MATCH($A500,'Hoja de Trabajo para listado'!$AB$155:$AB$1048576,0),MATCH((CUADRO!Q$5&amp;$E500),'Hoja de Trabajo para listado'!$AB$151:$BA$151,0)),0)+IFERROR(INDEX('Hoja de Trabajo para listado'!$BC$155:$CB$1048576,MATCH($A500,'Hoja de Trabajo para listado'!$BC$155:$BC$1048576,0),MATCH((CUADRO!Q$5&amp;$E500),'Hoja de Trabajo para listado'!$BC$151:$CB$151,0)),0)+IFERROR(INDEX('Hoja de Trabajo para listado'!$DE$153:$DG$274,MATCH($A500,'Hoja de Trabajo para listado'!$DE$153:$DE$1048576,0),MATCH((CUADRO!Q$5&amp;$E500),'Hoja de Trabajo para listado'!$DE$151:$DG$151,0)),0)+IFERROR(INDEX('Hoja de Trabajo para listado'!$CD$155:$DC$1048576,MATCH($A500,'Hoja de Trabajo para listado'!$CD$155:$CD$1048576,0),MATCH((CUADRO!Q$5&amp;$E500),'Hoja de Trabajo para listado'!$CD$151:$DC$151,0)),0)</f>
        <v>0</v>
      </c>
      <c r="R500" s="243">
        <f t="shared" ca="1" si="17"/>
        <v>0</v>
      </c>
      <c r="S500" s="249"/>
      <c r="T500" s="243">
        <f ca="1">+T501</f>
        <v>0</v>
      </c>
      <c r="U500" s="242">
        <f t="shared" si="18"/>
        <v>1</v>
      </c>
      <c r="V500" s="333" t="str">
        <f>+VLOOKUP(A500,bd_lista!$A$3:$E$590,5,FALSE)</f>
        <v>Gobiernos Autonomos Municipales</v>
      </c>
      <c r="W500" s="383" t="str">
        <f>+V500</f>
        <v>Gobiernos Autonomos Municipales</v>
      </c>
      <c r="X500" s="242">
        <f>+VLOOKUP(A500,[3]Sheet1!$A$13:$D$744,4,FALSE)</f>
        <v>0</v>
      </c>
      <c r="Y500" s="242" t="e">
        <f>+VLOOKUP(X500,bd_lista!$A$3:$C$590,3,FALSE)</f>
        <v>#N/A</v>
      </c>
      <c r="Z500" s="294">
        <f>+X500</f>
        <v>0</v>
      </c>
      <c r="AA500" s="295" t="e">
        <f>+Y500</f>
        <v>#N/A</v>
      </c>
    </row>
    <row r="501" spans="1:27" customFormat="1" ht="15" hidden="1" customHeight="1">
      <c r="A501" s="32">
        <v>1203</v>
      </c>
      <c r="B501" s="389"/>
      <c r="C501" s="247" t="str">
        <f>+VLOOKUP(A501,bd_lista!$A$3:$C$590,3,FALSE)</f>
        <v>Gobierno Autónomo Municipal de Mecapaca</v>
      </c>
      <c r="D501" s="386"/>
      <c r="E501" s="244" t="s">
        <v>1305</v>
      </c>
      <c r="F501" s="243">
        <f ca="1">+IFERROR(INDEX('Hoja de Trabajo para listado'!$A$155:$Z$1048576,MATCH($A501,'Hoja de Trabajo para listado'!$A$155:$A$1048576,0),MATCH((CUADRO!F$5&amp;$E501),'Hoja de Trabajo para listado'!$A$151:$Z$151,0)),0)+IFERROR(INDEX('Hoja de Trabajo para listado'!$AB$155:$BA$1048576,MATCH($A501,'Hoja de Trabajo para listado'!$AB$155:$AB$1048576,0),MATCH((CUADRO!F$5&amp;$E501),'Hoja de Trabajo para listado'!$AB$151:$BA$151,0)),0)+IFERROR(INDEX('Hoja de Trabajo para listado'!$BC$155:$CB$1048576,MATCH($A501,'Hoja de Trabajo para listado'!$BC$155:$BC$1048576,0),MATCH((CUADRO!F$5&amp;$E501),'Hoja de Trabajo para listado'!$BC$151:$CB$151,0)),0)+IFERROR(INDEX('Hoja de Trabajo para listado'!$DE$153:$DG$274,MATCH($A501,'Hoja de Trabajo para listado'!$DE$153:$DE$1048576,0),MATCH((CUADRO!F$5&amp;$E501),'Hoja de Trabajo para listado'!$DE$151:$DG$151,0)),0)+IFERROR(INDEX('Hoja de Trabajo para listado'!$CD$155:$DC$1048576,MATCH($A501,'Hoja de Trabajo para listado'!$CD$155:$CD$1048576,0),MATCH((CUADRO!F$5&amp;$E501),'Hoja de Trabajo para listado'!$CD$151:$DC$151,0)),0)</f>
        <v>0</v>
      </c>
      <c r="G501" s="243">
        <f ca="1">+IFERROR(INDEX('Hoja de Trabajo para listado'!$A$155:$Z$1048576,MATCH($A501,'Hoja de Trabajo para listado'!$A$155:$A$1048576,0),MATCH((CUADRO!G$5&amp;$E501),'Hoja de Trabajo para listado'!$A$151:$Z$151,0)),0)+IFERROR(INDEX('Hoja de Trabajo para listado'!$AB$155:$BA$1048576,MATCH($A501,'Hoja de Trabajo para listado'!$AB$155:$AB$1048576,0),MATCH((CUADRO!G$5&amp;$E501),'Hoja de Trabajo para listado'!$AB$151:$BA$151,0)),0)+IFERROR(INDEX('Hoja de Trabajo para listado'!$BC$155:$CB$1048576,MATCH($A501,'Hoja de Trabajo para listado'!$BC$155:$BC$1048576,0),MATCH((CUADRO!G$5&amp;$E501),'Hoja de Trabajo para listado'!$BC$151:$CB$151,0)),0)+IFERROR(INDEX('Hoja de Trabajo para listado'!$DE$153:$DG$274,MATCH($A501,'Hoja de Trabajo para listado'!$DE$153:$DE$1048576,0),MATCH((CUADRO!G$5&amp;$E501),'Hoja de Trabajo para listado'!$DE$151:$DG$151,0)),0)+IFERROR(INDEX('Hoja de Trabajo para listado'!$CD$155:$DC$1048576,MATCH($A501,'Hoja de Trabajo para listado'!$CD$155:$CD$1048576,0),MATCH((CUADRO!G$5&amp;$E501),'Hoja de Trabajo para listado'!$CD$151:$DC$151,0)),0)</f>
        <v>0</v>
      </c>
      <c r="H501" s="243">
        <f ca="1">+IFERROR(INDEX('Hoja de Trabajo para listado'!$A$155:$Z$1048576,MATCH($A501,'Hoja de Trabajo para listado'!$A$155:$A$1048576,0),MATCH((CUADRO!H$5&amp;$E501),'Hoja de Trabajo para listado'!$A$151:$Z$151,0)),0)+IFERROR(INDEX('Hoja de Trabajo para listado'!$AB$155:$BA$1048576,MATCH($A501,'Hoja de Trabajo para listado'!$AB$155:$AB$1048576,0),MATCH((CUADRO!H$5&amp;$E501),'Hoja de Trabajo para listado'!$AB$151:$BA$151,0)),0)+IFERROR(INDEX('Hoja de Trabajo para listado'!$BC$155:$CB$1048576,MATCH($A501,'Hoja de Trabajo para listado'!$BC$155:$BC$1048576,0),MATCH((CUADRO!H$5&amp;$E501),'Hoja de Trabajo para listado'!$BC$151:$CB$151,0)),0)+IFERROR(INDEX('Hoja de Trabajo para listado'!$DE$153:$DG$274,MATCH($A501,'Hoja de Trabajo para listado'!$DE$153:$DE$1048576,0),MATCH((CUADRO!H$5&amp;$E501),'Hoja de Trabajo para listado'!$DE$151:$DG$151,0)),0)+IFERROR(INDEX('Hoja de Trabajo para listado'!$CD$155:$DC$1048576,MATCH($A501,'Hoja de Trabajo para listado'!$CD$155:$CD$1048576,0),MATCH((CUADRO!H$5&amp;$E501),'Hoja de Trabajo para listado'!$CD$151:$DC$151,0)),0)</f>
        <v>0</v>
      </c>
      <c r="I501" s="243">
        <f ca="1">+IFERROR(INDEX('Hoja de Trabajo para listado'!$A$155:$Z$1048576,MATCH($A501,'Hoja de Trabajo para listado'!$A$155:$A$1048576,0),MATCH((CUADRO!I$5&amp;$E501),'Hoja de Trabajo para listado'!$A$151:$Z$151,0)),0)+IFERROR(INDEX('Hoja de Trabajo para listado'!$AB$155:$BA$1048576,MATCH($A501,'Hoja de Trabajo para listado'!$AB$155:$AB$1048576,0),MATCH((CUADRO!I$5&amp;$E501),'Hoja de Trabajo para listado'!$AB$151:$BA$151,0)),0)+IFERROR(INDEX('Hoja de Trabajo para listado'!$BC$155:$CB$1048576,MATCH($A501,'Hoja de Trabajo para listado'!$BC$155:$BC$1048576,0),MATCH((CUADRO!I$5&amp;$E501),'Hoja de Trabajo para listado'!$BC$151:$CB$151,0)),0)+IFERROR(INDEX('Hoja de Trabajo para listado'!$DE$153:$DG$274,MATCH($A501,'Hoja de Trabajo para listado'!$DE$153:$DE$1048576,0),MATCH((CUADRO!I$5&amp;$E501),'Hoja de Trabajo para listado'!$DE$151:$DG$151,0)),0)+IFERROR(INDEX('Hoja de Trabajo para listado'!$CD$155:$DC$1048576,MATCH($A501,'Hoja de Trabajo para listado'!$CD$155:$CD$1048576,0),MATCH((CUADRO!I$5&amp;$E501),'Hoja de Trabajo para listado'!$CD$151:$DC$151,0)),0)</f>
        <v>0</v>
      </c>
      <c r="J501" s="243">
        <f ca="1">+IFERROR(INDEX('Hoja de Trabajo para listado'!$A$155:$Z$1048576,MATCH($A501,'Hoja de Trabajo para listado'!$A$155:$A$1048576,0),MATCH((CUADRO!J$5&amp;$E501),'Hoja de Trabajo para listado'!$A$151:$Z$151,0)),0)+IFERROR(INDEX('Hoja de Trabajo para listado'!$AB$155:$BA$1048576,MATCH($A501,'Hoja de Trabajo para listado'!$AB$155:$AB$1048576,0),MATCH((CUADRO!J$5&amp;$E501),'Hoja de Trabajo para listado'!$AB$151:$BA$151,0)),0)+IFERROR(INDEX('Hoja de Trabajo para listado'!$BC$155:$CB$1048576,MATCH($A501,'Hoja de Trabajo para listado'!$BC$155:$BC$1048576,0),MATCH((CUADRO!J$5&amp;$E501),'Hoja de Trabajo para listado'!$BC$151:$CB$151,0)),0)+IFERROR(INDEX('Hoja de Trabajo para listado'!$DE$153:$DG$274,MATCH($A501,'Hoja de Trabajo para listado'!$DE$153:$DE$1048576,0),MATCH((CUADRO!J$5&amp;$E501),'Hoja de Trabajo para listado'!$DE$151:$DG$151,0)),0)+IFERROR(INDEX('Hoja de Trabajo para listado'!$CD$155:$DC$1048576,MATCH($A501,'Hoja de Trabajo para listado'!$CD$155:$CD$1048576,0),MATCH((CUADRO!J$5&amp;$E501),'Hoja de Trabajo para listado'!$CD$151:$DC$151,0)),0)</f>
        <v>0</v>
      </c>
      <c r="K501" s="243">
        <f ca="1">+IFERROR(INDEX('Hoja de Trabajo para listado'!$A$155:$Z$1048576,MATCH($A501,'Hoja de Trabajo para listado'!$A$155:$A$1048576,0),MATCH((CUADRO!K$5&amp;$E501),'Hoja de Trabajo para listado'!$A$151:$Z$151,0)),0)+IFERROR(INDEX('Hoja de Trabajo para listado'!$AB$155:$BA$1048576,MATCH($A501,'Hoja de Trabajo para listado'!$AB$155:$AB$1048576,0),MATCH((CUADRO!K$5&amp;$E501),'Hoja de Trabajo para listado'!$AB$151:$BA$151,0)),0)+IFERROR(INDEX('Hoja de Trabajo para listado'!$BC$155:$CB$1048576,MATCH($A501,'Hoja de Trabajo para listado'!$BC$155:$BC$1048576,0),MATCH((CUADRO!K$5&amp;$E501),'Hoja de Trabajo para listado'!$BC$151:$CB$151,0)),0)+IFERROR(INDEX('Hoja de Trabajo para listado'!$DE$153:$DG$274,MATCH($A501,'Hoja de Trabajo para listado'!$DE$153:$DE$1048576,0),MATCH((CUADRO!K$5&amp;$E501),'Hoja de Trabajo para listado'!$DE$151:$DG$151,0)),0)+IFERROR(INDEX('Hoja de Trabajo para listado'!$CD$155:$DC$1048576,MATCH($A501,'Hoja de Trabajo para listado'!$CD$155:$CD$1048576,0),MATCH((CUADRO!K$5&amp;$E501),'Hoja de Trabajo para listado'!$CD$151:$DC$151,0)),0)</f>
        <v>0</v>
      </c>
      <c r="L501" s="243">
        <f ca="1">+IFERROR(INDEX('Hoja de Trabajo para listado'!$A$155:$Z$1048576,MATCH($A501,'Hoja de Trabajo para listado'!$A$155:$A$1048576,0),MATCH((CUADRO!L$5&amp;$E501),'Hoja de Trabajo para listado'!$A$151:$Z$151,0)),0)+IFERROR(INDEX('Hoja de Trabajo para listado'!$AB$155:$BA$1048576,MATCH($A501,'Hoja de Trabajo para listado'!$AB$155:$AB$1048576,0),MATCH((CUADRO!L$5&amp;$E501),'Hoja de Trabajo para listado'!$AB$151:$BA$151,0)),0)+IFERROR(INDEX('Hoja de Trabajo para listado'!$BC$155:$CB$1048576,MATCH($A501,'Hoja de Trabajo para listado'!$BC$155:$BC$1048576,0),MATCH((CUADRO!L$5&amp;$E501),'Hoja de Trabajo para listado'!$BC$151:$CB$151,0)),0)+IFERROR(INDEX('Hoja de Trabajo para listado'!$DE$153:$DG$274,MATCH($A501,'Hoja de Trabajo para listado'!$DE$153:$DE$1048576,0),MATCH((CUADRO!L$5&amp;$E501),'Hoja de Trabajo para listado'!$DE$151:$DG$151,0)),0)+IFERROR(INDEX('Hoja de Trabajo para listado'!$CD$155:$DC$1048576,MATCH($A501,'Hoja de Trabajo para listado'!$CD$155:$CD$1048576,0),MATCH((CUADRO!L$5&amp;$E501),'Hoja de Trabajo para listado'!$CD$151:$DC$151,0)),0)</f>
        <v>0</v>
      </c>
      <c r="M501" s="243">
        <f ca="1">+IFERROR(INDEX('Hoja de Trabajo para listado'!$A$155:$Z$1048576,MATCH($A501,'Hoja de Trabajo para listado'!$A$155:$A$1048576,0),MATCH((CUADRO!M$5&amp;$E501),'Hoja de Trabajo para listado'!$A$151:$Z$151,0)),0)+IFERROR(INDEX('Hoja de Trabajo para listado'!$AB$155:$BA$1048576,MATCH($A501,'Hoja de Trabajo para listado'!$AB$155:$AB$1048576,0),MATCH((CUADRO!M$5&amp;$E501),'Hoja de Trabajo para listado'!$AB$151:$BA$151,0)),0)+IFERROR(INDEX('Hoja de Trabajo para listado'!$BC$155:$CB$1048576,MATCH($A501,'Hoja de Trabajo para listado'!$BC$155:$BC$1048576,0),MATCH((CUADRO!M$5&amp;$E501),'Hoja de Trabajo para listado'!$BC$151:$CB$151,0)),0)+IFERROR(INDEX('Hoja de Trabajo para listado'!$DE$153:$DG$274,MATCH($A501,'Hoja de Trabajo para listado'!$DE$153:$DE$1048576,0),MATCH((CUADRO!M$5&amp;$E501),'Hoja de Trabajo para listado'!$DE$151:$DG$151,0)),0)+IFERROR(INDEX('Hoja de Trabajo para listado'!$CD$155:$DC$1048576,MATCH($A501,'Hoja de Trabajo para listado'!$CD$155:$CD$1048576,0),MATCH((CUADRO!M$5&amp;$E501),'Hoja de Trabajo para listado'!$CD$151:$DC$151,0)),0)</f>
        <v>0</v>
      </c>
      <c r="N501" s="243">
        <f ca="1">+IFERROR(INDEX('Hoja de Trabajo para listado'!$A$155:$Z$1048576,MATCH($A501,'Hoja de Trabajo para listado'!$A$155:$A$1048576,0),MATCH((CUADRO!N$5&amp;$E501),'Hoja de Trabajo para listado'!$A$151:$Z$151,0)),0)+IFERROR(INDEX('Hoja de Trabajo para listado'!$AB$155:$BA$1048576,MATCH($A501,'Hoja de Trabajo para listado'!$AB$155:$AB$1048576,0),MATCH((CUADRO!N$5&amp;$E501),'Hoja de Trabajo para listado'!$AB$151:$BA$151,0)),0)+IFERROR(INDEX('Hoja de Trabajo para listado'!$BC$155:$CB$1048576,MATCH($A501,'Hoja de Trabajo para listado'!$BC$155:$BC$1048576,0),MATCH((CUADRO!N$5&amp;$E501),'Hoja de Trabajo para listado'!$BC$151:$CB$151,0)),0)+IFERROR(INDEX('Hoja de Trabajo para listado'!$DE$153:$DG$274,MATCH($A501,'Hoja de Trabajo para listado'!$DE$153:$DE$1048576,0),MATCH((CUADRO!N$5&amp;$E501),'Hoja de Trabajo para listado'!$DE$151:$DG$151,0)),0)+IFERROR(INDEX('Hoja de Trabajo para listado'!$CD$155:$DC$1048576,MATCH($A501,'Hoja de Trabajo para listado'!$CD$155:$CD$1048576,0),MATCH((CUADRO!N$5&amp;$E501),'Hoja de Trabajo para listado'!$CD$151:$DC$151,0)),0)</f>
        <v>0</v>
      </c>
      <c r="O501" s="243">
        <f ca="1">+IFERROR(INDEX('Hoja de Trabajo para listado'!$A$155:$Z$1048576,MATCH($A501,'Hoja de Trabajo para listado'!$A$155:$A$1048576,0),MATCH((CUADRO!O$5&amp;$E501),'Hoja de Trabajo para listado'!$A$151:$Z$151,0)),0)+IFERROR(INDEX('Hoja de Trabajo para listado'!$AB$155:$BA$1048576,MATCH($A501,'Hoja de Trabajo para listado'!$AB$155:$AB$1048576,0),MATCH((CUADRO!O$5&amp;$E501),'Hoja de Trabajo para listado'!$AB$151:$BA$151,0)),0)+IFERROR(INDEX('Hoja de Trabajo para listado'!$BC$155:$CB$1048576,MATCH($A501,'Hoja de Trabajo para listado'!$BC$155:$BC$1048576,0),MATCH((CUADRO!O$5&amp;$E501),'Hoja de Trabajo para listado'!$BC$151:$CB$151,0)),0)+IFERROR(INDEX('Hoja de Trabajo para listado'!$DE$153:$DG$274,MATCH($A501,'Hoja de Trabajo para listado'!$DE$153:$DE$1048576,0),MATCH((CUADRO!O$5&amp;$E501),'Hoja de Trabajo para listado'!$DE$151:$DG$151,0)),0)+IFERROR(INDEX('Hoja de Trabajo para listado'!$CD$155:$DC$1048576,MATCH($A501,'Hoja de Trabajo para listado'!$CD$155:$CD$1048576,0),MATCH((CUADRO!O$5&amp;$E501),'Hoja de Trabajo para listado'!$CD$151:$DC$151,0)),0)</f>
        <v>0</v>
      </c>
      <c r="P501" s="243">
        <f ca="1">+IFERROR(INDEX('Hoja de Trabajo para listado'!$A$155:$Z$1048576,MATCH($A501,'Hoja de Trabajo para listado'!$A$155:$A$1048576,0),MATCH((CUADRO!P$5&amp;$E501),'Hoja de Trabajo para listado'!$A$151:$Z$151,0)),0)+IFERROR(INDEX('Hoja de Trabajo para listado'!$AB$155:$BA$1048576,MATCH($A501,'Hoja de Trabajo para listado'!$AB$155:$AB$1048576,0),MATCH((CUADRO!P$5&amp;$E501),'Hoja de Trabajo para listado'!$AB$151:$BA$151,0)),0)+IFERROR(INDEX('Hoja de Trabajo para listado'!$BC$155:$CB$1048576,MATCH($A501,'Hoja de Trabajo para listado'!$BC$155:$BC$1048576,0),MATCH((CUADRO!P$5&amp;$E501),'Hoja de Trabajo para listado'!$BC$151:$CB$151,0)),0)+IFERROR(INDEX('Hoja de Trabajo para listado'!$DE$153:$DG$274,MATCH($A501,'Hoja de Trabajo para listado'!$DE$153:$DE$1048576,0),MATCH((CUADRO!P$5&amp;$E501),'Hoja de Trabajo para listado'!$DE$151:$DG$151,0)),0)+IFERROR(INDEX('Hoja de Trabajo para listado'!$CD$155:$DC$1048576,MATCH($A501,'Hoja de Trabajo para listado'!$CD$155:$CD$1048576,0),MATCH((CUADRO!P$5&amp;$E501),'Hoja de Trabajo para listado'!$CD$151:$DC$151,0)),0)</f>
        <v>0</v>
      </c>
      <c r="Q501" s="243">
        <f ca="1">+IFERROR(INDEX('Hoja de Trabajo para listado'!$A$155:$Z$1048576,MATCH($A501,'Hoja de Trabajo para listado'!$A$155:$A$1048576,0),MATCH((CUADRO!Q$5&amp;$E501),'Hoja de Trabajo para listado'!$A$151:$Z$151,0)),0)+IFERROR(INDEX('Hoja de Trabajo para listado'!$AB$155:$BA$1048576,MATCH($A501,'Hoja de Trabajo para listado'!$AB$155:$AB$1048576,0),MATCH((CUADRO!Q$5&amp;$E501),'Hoja de Trabajo para listado'!$AB$151:$BA$151,0)),0)+IFERROR(INDEX('Hoja de Trabajo para listado'!$BC$155:$CB$1048576,MATCH($A501,'Hoja de Trabajo para listado'!$BC$155:$BC$1048576,0),MATCH((CUADRO!Q$5&amp;$E501),'Hoja de Trabajo para listado'!$BC$151:$CB$151,0)),0)+IFERROR(INDEX('Hoja de Trabajo para listado'!$DE$153:$DG$274,MATCH($A501,'Hoja de Trabajo para listado'!$DE$153:$DE$1048576,0),MATCH((CUADRO!Q$5&amp;$E501),'Hoja de Trabajo para listado'!$DE$151:$DG$151,0)),0)+IFERROR(INDEX('Hoja de Trabajo para listado'!$CD$155:$DC$1048576,MATCH($A501,'Hoja de Trabajo para listado'!$CD$155:$CD$1048576,0),MATCH((CUADRO!Q$5&amp;$E501),'Hoja de Trabajo para listado'!$CD$151:$DC$151,0)),0)</f>
        <v>0</v>
      </c>
      <c r="R501" s="243">
        <f t="shared" ca="1" si="17"/>
        <v>0</v>
      </c>
      <c r="S501" s="249">
        <f ca="1">+R500+R501</f>
        <v>0</v>
      </c>
      <c r="T501" s="243">
        <f ca="1">+S501</f>
        <v>0</v>
      </c>
      <c r="U501" s="242">
        <f t="shared" si="18"/>
        <v>2</v>
      </c>
      <c r="V501" s="333" t="str">
        <f>+VLOOKUP(A501,bd_lista!$A$3:$E$590,5,FALSE)</f>
        <v>Gobiernos Autonomos Municipales</v>
      </c>
      <c r="W501" s="384"/>
      <c r="X501" s="242">
        <f>+VLOOKUP(A501,[3]Sheet1!$A$13:$D$744,4,FALSE)</f>
        <v>0</v>
      </c>
      <c r="Y501" s="242" t="e">
        <f>+VLOOKUP(X501,bd_lista!$A$3:$C$590,3,FALSE)</f>
        <v>#N/A</v>
      </c>
      <c r="Z501" s="292"/>
      <c r="AA501" s="293"/>
    </row>
    <row r="502" spans="1:27" customFormat="1" ht="15" hidden="1" customHeight="1">
      <c r="A502" s="32">
        <v>1204</v>
      </c>
      <c r="B502" s="388">
        <f>+A502</f>
        <v>1204</v>
      </c>
      <c r="C502" s="247" t="str">
        <f>+VLOOKUP(A502,bd_lista!$A$3:$C$590,3,FALSE)</f>
        <v>Gobierno Autónomo Municipal de Achocalla</v>
      </c>
      <c r="D502" s="385" t="str">
        <f>+C502</f>
        <v>Gobierno Autónomo Municipal de Achocalla</v>
      </c>
      <c r="E502" s="242" t="s">
        <v>1304</v>
      </c>
      <c r="F502" s="243">
        <f ca="1">+IFERROR(INDEX('Hoja de Trabajo para listado'!$A$155:$Z$1048576,MATCH($A502,'Hoja de Trabajo para listado'!$A$155:$A$1048576,0),MATCH((CUADRO!F$5&amp;$E502),'Hoja de Trabajo para listado'!$A$151:$Z$151,0)),0)+IFERROR(INDEX('Hoja de Trabajo para listado'!$AB$155:$BA$1048576,MATCH($A502,'Hoja de Trabajo para listado'!$AB$155:$AB$1048576,0),MATCH((CUADRO!F$5&amp;$E502),'Hoja de Trabajo para listado'!$AB$151:$BA$151,0)),0)+IFERROR(INDEX('Hoja de Trabajo para listado'!$BC$155:$CB$1048576,MATCH($A502,'Hoja de Trabajo para listado'!$BC$155:$BC$1048576,0),MATCH((CUADRO!F$5&amp;$E502),'Hoja de Trabajo para listado'!$BC$151:$CB$151,0)),0)+IFERROR(INDEX('Hoja de Trabajo para listado'!$DE$153:$DG$274,MATCH($A502,'Hoja de Trabajo para listado'!$DE$153:$DE$1048576,0),MATCH((CUADRO!F$5&amp;$E502),'Hoja de Trabajo para listado'!$DE$151:$DG$151,0)),0)+IFERROR(INDEX('Hoja de Trabajo para listado'!$CD$155:$DC$1048576,MATCH($A502,'Hoja de Trabajo para listado'!$CD$155:$CD$1048576,0),MATCH((CUADRO!F$5&amp;$E502),'Hoja de Trabajo para listado'!$CD$151:$DC$151,0)),0)</f>
        <v>0</v>
      </c>
      <c r="G502" s="243">
        <f ca="1">+IFERROR(INDEX('Hoja de Trabajo para listado'!$A$155:$Z$1048576,MATCH($A502,'Hoja de Trabajo para listado'!$A$155:$A$1048576,0),MATCH((CUADRO!G$5&amp;$E502),'Hoja de Trabajo para listado'!$A$151:$Z$151,0)),0)+IFERROR(INDEX('Hoja de Trabajo para listado'!$AB$155:$BA$1048576,MATCH($A502,'Hoja de Trabajo para listado'!$AB$155:$AB$1048576,0),MATCH((CUADRO!G$5&amp;$E502),'Hoja de Trabajo para listado'!$AB$151:$BA$151,0)),0)+IFERROR(INDEX('Hoja de Trabajo para listado'!$BC$155:$CB$1048576,MATCH($A502,'Hoja de Trabajo para listado'!$BC$155:$BC$1048576,0),MATCH((CUADRO!G$5&amp;$E502),'Hoja de Trabajo para listado'!$BC$151:$CB$151,0)),0)+IFERROR(INDEX('Hoja de Trabajo para listado'!$DE$153:$DG$274,MATCH($A502,'Hoja de Trabajo para listado'!$DE$153:$DE$1048576,0),MATCH((CUADRO!G$5&amp;$E502),'Hoja de Trabajo para listado'!$DE$151:$DG$151,0)),0)+IFERROR(INDEX('Hoja de Trabajo para listado'!$CD$155:$DC$1048576,MATCH($A502,'Hoja de Trabajo para listado'!$CD$155:$CD$1048576,0),MATCH((CUADRO!G$5&amp;$E502),'Hoja de Trabajo para listado'!$CD$151:$DC$151,0)),0)</f>
        <v>0</v>
      </c>
      <c r="H502" s="243">
        <f ca="1">+IFERROR(INDEX('Hoja de Trabajo para listado'!$A$155:$Z$1048576,MATCH($A502,'Hoja de Trabajo para listado'!$A$155:$A$1048576,0),MATCH((CUADRO!H$5&amp;$E502),'Hoja de Trabajo para listado'!$A$151:$Z$151,0)),0)+IFERROR(INDEX('Hoja de Trabajo para listado'!$AB$155:$BA$1048576,MATCH($A502,'Hoja de Trabajo para listado'!$AB$155:$AB$1048576,0),MATCH((CUADRO!H$5&amp;$E502),'Hoja de Trabajo para listado'!$AB$151:$BA$151,0)),0)+IFERROR(INDEX('Hoja de Trabajo para listado'!$BC$155:$CB$1048576,MATCH($A502,'Hoja de Trabajo para listado'!$BC$155:$BC$1048576,0),MATCH((CUADRO!H$5&amp;$E502),'Hoja de Trabajo para listado'!$BC$151:$CB$151,0)),0)+IFERROR(INDEX('Hoja de Trabajo para listado'!$DE$153:$DG$274,MATCH($A502,'Hoja de Trabajo para listado'!$DE$153:$DE$1048576,0),MATCH((CUADRO!H$5&amp;$E502),'Hoja de Trabajo para listado'!$DE$151:$DG$151,0)),0)+IFERROR(INDEX('Hoja de Trabajo para listado'!$CD$155:$DC$1048576,MATCH($A502,'Hoja de Trabajo para listado'!$CD$155:$CD$1048576,0),MATCH((CUADRO!H$5&amp;$E502),'Hoja de Trabajo para listado'!$CD$151:$DC$151,0)),0)</f>
        <v>0</v>
      </c>
      <c r="I502" s="243">
        <f ca="1">+IFERROR(INDEX('Hoja de Trabajo para listado'!$A$155:$Z$1048576,MATCH($A502,'Hoja de Trabajo para listado'!$A$155:$A$1048576,0),MATCH((CUADRO!I$5&amp;$E502),'Hoja de Trabajo para listado'!$A$151:$Z$151,0)),0)+IFERROR(INDEX('Hoja de Trabajo para listado'!$AB$155:$BA$1048576,MATCH($A502,'Hoja de Trabajo para listado'!$AB$155:$AB$1048576,0),MATCH((CUADRO!I$5&amp;$E502),'Hoja de Trabajo para listado'!$AB$151:$BA$151,0)),0)+IFERROR(INDEX('Hoja de Trabajo para listado'!$BC$155:$CB$1048576,MATCH($A502,'Hoja de Trabajo para listado'!$BC$155:$BC$1048576,0),MATCH((CUADRO!I$5&amp;$E502),'Hoja de Trabajo para listado'!$BC$151:$CB$151,0)),0)+IFERROR(INDEX('Hoja de Trabajo para listado'!$DE$153:$DG$274,MATCH($A502,'Hoja de Trabajo para listado'!$DE$153:$DE$1048576,0),MATCH((CUADRO!I$5&amp;$E502),'Hoja de Trabajo para listado'!$DE$151:$DG$151,0)),0)+IFERROR(INDEX('Hoja de Trabajo para listado'!$CD$155:$DC$1048576,MATCH($A502,'Hoja de Trabajo para listado'!$CD$155:$CD$1048576,0),MATCH((CUADRO!I$5&amp;$E502),'Hoja de Trabajo para listado'!$CD$151:$DC$151,0)),0)</f>
        <v>0</v>
      </c>
      <c r="J502" s="243">
        <f ca="1">+IFERROR(INDEX('Hoja de Trabajo para listado'!$A$155:$Z$1048576,MATCH($A502,'Hoja de Trabajo para listado'!$A$155:$A$1048576,0),MATCH((CUADRO!J$5&amp;$E502),'Hoja de Trabajo para listado'!$A$151:$Z$151,0)),0)+IFERROR(INDEX('Hoja de Trabajo para listado'!$AB$155:$BA$1048576,MATCH($A502,'Hoja de Trabajo para listado'!$AB$155:$AB$1048576,0),MATCH((CUADRO!J$5&amp;$E502),'Hoja de Trabajo para listado'!$AB$151:$BA$151,0)),0)+IFERROR(INDEX('Hoja de Trabajo para listado'!$BC$155:$CB$1048576,MATCH($A502,'Hoja de Trabajo para listado'!$BC$155:$BC$1048576,0),MATCH((CUADRO!J$5&amp;$E502),'Hoja de Trabajo para listado'!$BC$151:$CB$151,0)),0)+IFERROR(INDEX('Hoja de Trabajo para listado'!$DE$153:$DG$274,MATCH($A502,'Hoja de Trabajo para listado'!$DE$153:$DE$1048576,0),MATCH((CUADRO!J$5&amp;$E502),'Hoja de Trabajo para listado'!$DE$151:$DG$151,0)),0)+IFERROR(INDEX('Hoja de Trabajo para listado'!$CD$155:$DC$1048576,MATCH($A502,'Hoja de Trabajo para listado'!$CD$155:$CD$1048576,0),MATCH((CUADRO!J$5&amp;$E502),'Hoja de Trabajo para listado'!$CD$151:$DC$151,0)),0)</f>
        <v>0</v>
      </c>
      <c r="K502" s="243">
        <f ca="1">+IFERROR(INDEX('Hoja de Trabajo para listado'!$A$155:$Z$1048576,MATCH($A502,'Hoja de Trabajo para listado'!$A$155:$A$1048576,0),MATCH((CUADRO!K$5&amp;$E502),'Hoja de Trabajo para listado'!$A$151:$Z$151,0)),0)+IFERROR(INDEX('Hoja de Trabajo para listado'!$AB$155:$BA$1048576,MATCH($A502,'Hoja de Trabajo para listado'!$AB$155:$AB$1048576,0),MATCH((CUADRO!K$5&amp;$E502),'Hoja de Trabajo para listado'!$AB$151:$BA$151,0)),0)+IFERROR(INDEX('Hoja de Trabajo para listado'!$BC$155:$CB$1048576,MATCH($A502,'Hoja de Trabajo para listado'!$BC$155:$BC$1048576,0),MATCH((CUADRO!K$5&amp;$E502),'Hoja de Trabajo para listado'!$BC$151:$CB$151,0)),0)+IFERROR(INDEX('Hoja de Trabajo para listado'!$DE$153:$DG$274,MATCH($A502,'Hoja de Trabajo para listado'!$DE$153:$DE$1048576,0),MATCH((CUADRO!K$5&amp;$E502),'Hoja de Trabajo para listado'!$DE$151:$DG$151,0)),0)+IFERROR(INDEX('Hoja de Trabajo para listado'!$CD$155:$DC$1048576,MATCH($A502,'Hoja de Trabajo para listado'!$CD$155:$CD$1048576,0),MATCH((CUADRO!K$5&amp;$E502),'Hoja de Trabajo para listado'!$CD$151:$DC$151,0)),0)</f>
        <v>0</v>
      </c>
      <c r="L502" s="243">
        <f ca="1">+IFERROR(INDEX('Hoja de Trabajo para listado'!$A$155:$Z$1048576,MATCH($A502,'Hoja de Trabajo para listado'!$A$155:$A$1048576,0),MATCH((CUADRO!L$5&amp;$E502),'Hoja de Trabajo para listado'!$A$151:$Z$151,0)),0)+IFERROR(INDEX('Hoja de Trabajo para listado'!$AB$155:$BA$1048576,MATCH($A502,'Hoja de Trabajo para listado'!$AB$155:$AB$1048576,0),MATCH((CUADRO!L$5&amp;$E502),'Hoja de Trabajo para listado'!$AB$151:$BA$151,0)),0)+IFERROR(INDEX('Hoja de Trabajo para listado'!$BC$155:$CB$1048576,MATCH($A502,'Hoja de Trabajo para listado'!$BC$155:$BC$1048576,0),MATCH((CUADRO!L$5&amp;$E502),'Hoja de Trabajo para listado'!$BC$151:$CB$151,0)),0)+IFERROR(INDEX('Hoja de Trabajo para listado'!$DE$153:$DG$274,MATCH($A502,'Hoja de Trabajo para listado'!$DE$153:$DE$1048576,0),MATCH((CUADRO!L$5&amp;$E502),'Hoja de Trabajo para listado'!$DE$151:$DG$151,0)),0)+IFERROR(INDEX('Hoja de Trabajo para listado'!$CD$155:$DC$1048576,MATCH($A502,'Hoja de Trabajo para listado'!$CD$155:$CD$1048576,0),MATCH((CUADRO!L$5&amp;$E502),'Hoja de Trabajo para listado'!$CD$151:$DC$151,0)),0)</f>
        <v>0</v>
      </c>
      <c r="M502" s="243">
        <f ca="1">+IFERROR(INDEX('Hoja de Trabajo para listado'!$A$155:$Z$1048576,MATCH($A502,'Hoja de Trabajo para listado'!$A$155:$A$1048576,0),MATCH((CUADRO!M$5&amp;$E502),'Hoja de Trabajo para listado'!$A$151:$Z$151,0)),0)+IFERROR(INDEX('Hoja de Trabajo para listado'!$AB$155:$BA$1048576,MATCH($A502,'Hoja de Trabajo para listado'!$AB$155:$AB$1048576,0),MATCH((CUADRO!M$5&amp;$E502),'Hoja de Trabajo para listado'!$AB$151:$BA$151,0)),0)+IFERROR(INDEX('Hoja de Trabajo para listado'!$BC$155:$CB$1048576,MATCH($A502,'Hoja de Trabajo para listado'!$BC$155:$BC$1048576,0),MATCH((CUADRO!M$5&amp;$E502),'Hoja de Trabajo para listado'!$BC$151:$CB$151,0)),0)+IFERROR(INDEX('Hoja de Trabajo para listado'!$DE$153:$DG$274,MATCH($A502,'Hoja de Trabajo para listado'!$DE$153:$DE$1048576,0),MATCH((CUADRO!M$5&amp;$E502),'Hoja de Trabajo para listado'!$DE$151:$DG$151,0)),0)+IFERROR(INDEX('Hoja de Trabajo para listado'!$CD$155:$DC$1048576,MATCH($A502,'Hoja de Trabajo para listado'!$CD$155:$CD$1048576,0),MATCH((CUADRO!M$5&amp;$E502),'Hoja de Trabajo para listado'!$CD$151:$DC$151,0)),0)</f>
        <v>0</v>
      </c>
      <c r="N502" s="243">
        <f ca="1">+IFERROR(INDEX('Hoja de Trabajo para listado'!$A$155:$Z$1048576,MATCH($A502,'Hoja de Trabajo para listado'!$A$155:$A$1048576,0),MATCH((CUADRO!N$5&amp;$E502),'Hoja de Trabajo para listado'!$A$151:$Z$151,0)),0)+IFERROR(INDEX('Hoja de Trabajo para listado'!$AB$155:$BA$1048576,MATCH($A502,'Hoja de Trabajo para listado'!$AB$155:$AB$1048576,0),MATCH((CUADRO!N$5&amp;$E502),'Hoja de Trabajo para listado'!$AB$151:$BA$151,0)),0)+IFERROR(INDEX('Hoja de Trabajo para listado'!$BC$155:$CB$1048576,MATCH($A502,'Hoja de Trabajo para listado'!$BC$155:$BC$1048576,0),MATCH((CUADRO!N$5&amp;$E502),'Hoja de Trabajo para listado'!$BC$151:$CB$151,0)),0)+IFERROR(INDEX('Hoja de Trabajo para listado'!$DE$153:$DG$274,MATCH($A502,'Hoja de Trabajo para listado'!$DE$153:$DE$1048576,0),MATCH((CUADRO!N$5&amp;$E502),'Hoja de Trabajo para listado'!$DE$151:$DG$151,0)),0)+IFERROR(INDEX('Hoja de Trabajo para listado'!$CD$155:$DC$1048576,MATCH($A502,'Hoja de Trabajo para listado'!$CD$155:$CD$1048576,0),MATCH((CUADRO!N$5&amp;$E502),'Hoja de Trabajo para listado'!$CD$151:$DC$151,0)),0)</f>
        <v>0</v>
      </c>
      <c r="O502" s="243">
        <f ca="1">+IFERROR(INDEX('Hoja de Trabajo para listado'!$A$155:$Z$1048576,MATCH($A502,'Hoja de Trabajo para listado'!$A$155:$A$1048576,0),MATCH((CUADRO!O$5&amp;$E502),'Hoja de Trabajo para listado'!$A$151:$Z$151,0)),0)+IFERROR(INDEX('Hoja de Trabajo para listado'!$AB$155:$BA$1048576,MATCH($A502,'Hoja de Trabajo para listado'!$AB$155:$AB$1048576,0),MATCH((CUADRO!O$5&amp;$E502),'Hoja de Trabajo para listado'!$AB$151:$BA$151,0)),0)+IFERROR(INDEX('Hoja de Trabajo para listado'!$BC$155:$CB$1048576,MATCH($A502,'Hoja de Trabajo para listado'!$BC$155:$BC$1048576,0),MATCH((CUADRO!O$5&amp;$E502),'Hoja de Trabajo para listado'!$BC$151:$CB$151,0)),0)+IFERROR(INDEX('Hoja de Trabajo para listado'!$DE$153:$DG$274,MATCH($A502,'Hoja de Trabajo para listado'!$DE$153:$DE$1048576,0),MATCH((CUADRO!O$5&amp;$E502),'Hoja de Trabajo para listado'!$DE$151:$DG$151,0)),0)+IFERROR(INDEX('Hoja de Trabajo para listado'!$CD$155:$DC$1048576,MATCH($A502,'Hoja de Trabajo para listado'!$CD$155:$CD$1048576,0),MATCH((CUADRO!O$5&amp;$E502),'Hoja de Trabajo para listado'!$CD$151:$DC$151,0)),0)</f>
        <v>0</v>
      </c>
      <c r="P502" s="243">
        <f ca="1">+IFERROR(INDEX('Hoja de Trabajo para listado'!$A$155:$Z$1048576,MATCH($A502,'Hoja de Trabajo para listado'!$A$155:$A$1048576,0),MATCH((CUADRO!P$5&amp;$E502),'Hoja de Trabajo para listado'!$A$151:$Z$151,0)),0)+IFERROR(INDEX('Hoja de Trabajo para listado'!$AB$155:$BA$1048576,MATCH($A502,'Hoja de Trabajo para listado'!$AB$155:$AB$1048576,0),MATCH((CUADRO!P$5&amp;$E502),'Hoja de Trabajo para listado'!$AB$151:$BA$151,0)),0)+IFERROR(INDEX('Hoja de Trabajo para listado'!$BC$155:$CB$1048576,MATCH($A502,'Hoja de Trabajo para listado'!$BC$155:$BC$1048576,0),MATCH((CUADRO!P$5&amp;$E502),'Hoja de Trabajo para listado'!$BC$151:$CB$151,0)),0)+IFERROR(INDEX('Hoja de Trabajo para listado'!$DE$153:$DG$274,MATCH($A502,'Hoja de Trabajo para listado'!$DE$153:$DE$1048576,0),MATCH((CUADRO!P$5&amp;$E502),'Hoja de Trabajo para listado'!$DE$151:$DG$151,0)),0)+IFERROR(INDEX('Hoja de Trabajo para listado'!$CD$155:$DC$1048576,MATCH($A502,'Hoja de Trabajo para listado'!$CD$155:$CD$1048576,0),MATCH((CUADRO!P$5&amp;$E502),'Hoja de Trabajo para listado'!$CD$151:$DC$151,0)),0)</f>
        <v>0</v>
      </c>
      <c r="Q502" s="243">
        <f ca="1">+IFERROR(INDEX('Hoja de Trabajo para listado'!$A$155:$Z$1048576,MATCH($A502,'Hoja de Trabajo para listado'!$A$155:$A$1048576,0),MATCH((CUADRO!Q$5&amp;$E502),'Hoja de Trabajo para listado'!$A$151:$Z$151,0)),0)+IFERROR(INDEX('Hoja de Trabajo para listado'!$AB$155:$BA$1048576,MATCH($A502,'Hoja de Trabajo para listado'!$AB$155:$AB$1048576,0),MATCH((CUADRO!Q$5&amp;$E502),'Hoja de Trabajo para listado'!$AB$151:$BA$151,0)),0)+IFERROR(INDEX('Hoja de Trabajo para listado'!$BC$155:$CB$1048576,MATCH($A502,'Hoja de Trabajo para listado'!$BC$155:$BC$1048576,0),MATCH((CUADRO!Q$5&amp;$E502),'Hoja de Trabajo para listado'!$BC$151:$CB$151,0)),0)+IFERROR(INDEX('Hoja de Trabajo para listado'!$DE$153:$DG$274,MATCH($A502,'Hoja de Trabajo para listado'!$DE$153:$DE$1048576,0),MATCH((CUADRO!Q$5&amp;$E502),'Hoja de Trabajo para listado'!$DE$151:$DG$151,0)),0)+IFERROR(INDEX('Hoja de Trabajo para listado'!$CD$155:$DC$1048576,MATCH($A502,'Hoja de Trabajo para listado'!$CD$155:$CD$1048576,0),MATCH((CUADRO!Q$5&amp;$E502),'Hoja de Trabajo para listado'!$CD$151:$DC$151,0)),0)</f>
        <v>0</v>
      </c>
      <c r="R502" s="243">
        <f t="shared" ca="1" si="17"/>
        <v>0</v>
      </c>
      <c r="S502" s="249"/>
      <c r="T502" s="243">
        <f ca="1">+T503</f>
        <v>0</v>
      </c>
      <c r="U502" s="242">
        <f t="shared" si="18"/>
        <v>1</v>
      </c>
      <c r="V502" s="333" t="str">
        <f>+VLOOKUP(A502,bd_lista!$A$3:$E$590,5,FALSE)</f>
        <v>Gobiernos Autonomos Municipales</v>
      </c>
      <c r="W502" s="383" t="str">
        <f>+V502</f>
        <v>Gobiernos Autonomos Municipales</v>
      </c>
      <c r="X502" s="242">
        <f>+VLOOKUP(A502,[3]Sheet1!$A$13:$D$744,4,FALSE)</f>
        <v>0</v>
      </c>
      <c r="Y502" s="242" t="e">
        <f>+VLOOKUP(X502,bd_lista!$A$3:$C$590,3,FALSE)</f>
        <v>#N/A</v>
      </c>
      <c r="Z502" s="294">
        <f>+X502</f>
        <v>0</v>
      </c>
      <c r="AA502" s="295" t="e">
        <f>+Y502</f>
        <v>#N/A</v>
      </c>
    </row>
    <row r="503" spans="1:27" customFormat="1" ht="15" hidden="1" customHeight="1">
      <c r="A503" s="32">
        <v>1204</v>
      </c>
      <c r="B503" s="389"/>
      <c r="C503" s="247" t="str">
        <f>+VLOOKUP(A503,bd_lista!$A$3:$C$590,3,FALSE)</f>
        <v>Gobierno Autónomo Municipal de Achocalla</v>
      </c>
      <c r="D503" s="386"/>
      <c r="E503" s="244" t="s">
        <v>1305</v>
      </c>
      <c r="F503" s="243">
        <f ca="1">+IFERROR(INDEX('Hoja de Trabajo para listado'!$A$155:$Z$1048576,MATCH($A503,'Hoja de Trabajo para listado'!$A$155:$A$1048576,0),MATCH((CUADRO!F$5&amp;$E503),'Hoja de Trabajo para listado'!$A$151:$Z$151,0)),0)+IFERROR(INDEX('Hoja de Trabajo para listado'!$AB$155:$BA$1048576,MATCH($A503,'Hoja de Trabajo para listado'!$AB$155:$AB$1048576,0),MATCH((CUADRO!F$5&amp;$E503),'Hoja de Trabajo para listado'!$AB$151:$BA$151,0)),0)+IFERROR(INDEX('Hoja de Trabajo para listado'!$BC$155:$CB$1048576,MATCH($A503,'Hoja de Trabajo para listado'!$BC$155:$BC$1048576,0),MATCH((CUADRO!F$5&amp;$E503),'Hoja de Trabajo para listado'!$BC$151:$CB$151,0)),0)+IFERROR(INDEX('Hoja de Trabajo para listado'!$DE$153:$DG$274,MATCH($A503,'Hoja de Trabajo para listado'!$DE$153:$DE$1048576,0),MATCH((CUADRO!F$5&amp;$E503),'Hoja de Trabajo para listado'!$DE$151:$DG$151,0)),0)+IFERROR(INDEX('Hoja de Trabajo para listado'!$CD$155:$DC$1048576,MATCH($A503,'Hoja de Trabajo para listado'!$CD$155:$CD$1048576,0),MATCH((CUADRO!F$5&amp;$E503),'Hoja de Trabajo para listado'!$CD$151:$DC$151,0)),0)</f>
        <v>0</v>
      </c>
      <c r="G503" s="243">
        <f ca="1">+IFERROR(INDEX('Hoja de Trabajo para listado'!$A$155:$Z$1048576,MATCH($A503,'Hoja de Trabajo para listado'!$A$155:$A$1048576,0),MATCH((CUADRO!G$5&amp;$E503),'Hoja de Trabajo para listado'!$A$151:$Z$151,0)),0)+IFERROR(INDEX('Hoja de Trabajo para listado'!$AB$155:$BA$1048576,MATCH($A503,'Hoja de Trabajo para listado'!$AB$155:$AB$1048576,0),MATCH((CUADRO!G$5&amp;$E503),'Hoja de Trabajo para listado'!$AB$151:$BA$151,0)),0)+IFERROR(INDEX('Hoja de Trabajo para listado'!$BC$155:$CB$1048576,MATCH($A503,'Hoja de Trabajo para listado'!$BC$155:$BC$1048576,0),MATCH((CUADRO!G$5&amp;$E503),'Hoja de Trabajo para listado'!$BC$151:$CB$151,0)),0)+IFERROR(INDEX('Hoja de Trabajo para listado'!$DE$153:$DG$274,MATCH($A503,'Hoja de Trabajo para listado'!$DE$153:$DE$1048576,0),MATCH((CUADRO!G$5&amp;$E503),'Hoja de Trabajo para listado'!$DE$151:$DG$151,0)),0)+IFERROR(INDEX('Hoja de Trabajo para listado'!$CD$155:$DC$1048576,MATCH($A503,'Hoja de Trabajo para listado'!$CD$155:$CD$1048576,0),MATCH((CUADRO!G$5&amp;$E503),'Hoja de Trabajo para listado'!$CD$151:$DC$151,0)),0)</f>
        <v>0</v>
      </c>
      <c r="H503" s="243">
        <f ca="1">+IFERROR(INDEX('Hoja de Trabajo para listado'!$A$155:$Z$1048576,MATCH($A503,'Hoja de Trabajo para listado'!$A$155:$A$1048576,0),MATCH((CUADRO!H$5&amp;$E503),'Hoja de Trabajo para listado'!$A$151:$Z$151,0)),0)+IFERROR(INDEX('Hoja de Trabajo para listado'!$AB$155:$BA$1048576,MATCH($A503,'Hoja de Trabajo para listado'!$AB$155:$AB$1048576,0),MATCH((CUADRO!H$5&amp;$E503),'Hoja de Trabajo para listado'!$AB$151:$BA$151,0)),0)+IFERROR(INDEX('Hoja de Trabajo para listado'!$BC$155:$CB$1048576,MATCH($A503,'Hoja de Trabajo para listado'!$BC$155:$BC$1048576,0),MATCH((CUADRO!H$5&amp;$E503),'Hoja de Trabajo para listado'!$BC$151:$CB$151,0)),0)+IFERROR(INDEX('Hoja de Trabajo para listado'!$DE$153:$DG$274,MATCH($A503,'Hoja de Trabajo para listado'!$DE$153:$DE$1048576,0),MATCH((CUADRO!H$5&amp;$E503),'Hoja de Trabajo para listado'!$DE$151:$DG$151,0)),0)+IFERROR(INDEX('Hoja de Trabajo para listado'!$CD$155:$DC$1048576,MATCH($A503,'Hoja de Trabajo para listado'!$CD$155:$CD$1048576,0),MATCH((CUADRO!H$5&amp;$E503),'Hoja de Trabajo para listado'!$CD$151:$DC$151,0)),0)</f>
        <v>0</v>
      </c>
      <c r="I503" s="243">
        <f ca="1">+IFERROR(INDEX('Hoja de Trabajo para listado'!$A$155:$Z$1048576,MATCH($A503,'Hoja de Trabajo para listado'!$A$155:$A$1048576,0),MATCH((CUADRO!I$5&amp;$E503),'Hoja de Trabajo para listado'!$A$151:$Z$151,0)),0)+IFERROR(INDEX('Hoja de Trabajo para listado'!$AB$155:$BA$1048576,MATCH($A503,'Hoja de Trabajo para listado'!$AB$155:$AB$1048576,0),MATCH((CUADRO!I$5&amp;$E503),'Hoja de Trabajo para listado'!$AB$151:$BA$151,0)),0)+IFERROR(INDEX('Hoja de Trabajo para listado'!$BC$155:$CB$1048576,MATCH($A503,'Hoja de Trabajo para listado'!$BC$155:$BC$1048576,0),MATCH((CUADRO!I$5&amp;$E503),'Hoja de Trabajo para listado'!$BC$151:$CB$151,0)),0)+IFERROR(INDEX('Hoja de Trabajo para listado'!$DE$153:$DG$274,MATCH($A503,'Hoja de Trabajo para listado'!$DE$153:$DE$1048576,0),MATCH((CUADRO!I$5&amp;$E503),'Hoja de Trabajo para listado'!$DE$151:$DG$151,0)),0)+IFERROR(INDEX('Hoja de Trabajo para listado'!$CD$155:$DC$1048576,MATCH($A503,'Hoja de Trabajo para listado'!$CD$155:$CD$1048576,0),MATCH((CUADRO!I$5&amp;$E503),'Hoja de Trabajo para listado'!$CD$151:$DC$151,0)),0)</f>
        <v>0</v>
      </c>
      <c r="J503" s="243">
        <f ca="1">+IFERROR(INDEX('Hoja de Trabajo para listado'!$A$155:$Z$1048576,MATCH($A503,'Hoja de Trabajo para listado'!$A$155:$A$1048576,0),MATCH((CUADRO!J$5&amp;$E503),'Hoja de Trabajo para listado'!$A$151:$Z$151,0)),0)+IFERROR(INDEX('Hoja de Trabajo para listado'!$AB$155:$BA$1048576,MATCH($A503,'Hoja de Trabajo para listado'!$AB$155:$AB$1048576,0),MATCH((CUADRO!J$5&amp;$E503),'Hoja de Trabajo para listado'!$AB$151:$BA$151,0)),0)+IFERROR(INDEX('Hoja de Trabajo para listado'!$BC$155:$CB$1048576,MATCH($A503,'Hoja de Trabajo para listado'!$BC$155:$BC$1048576,0),MATCH((CUADRO!J$5&amp;$E503),'Hoja de Trabajo para listado'!$BC$151:$CB$151,0)),0)+IFERROR(INDEX('Hoja de Trabajo para listado'!$DE$153:$DG$274,MATCH($A503,'Hoja de Trabajo para listado'!$DE$153:$DE$1048576,0),MATCH((CUADRO!J$5&amp;$E503),'Hoja de Trabajo para listado'!$DE$151:$DG$151,0)),0)+IFERROR(INDEX('Hoja de Trabajo para listado'!$CD$155:$DC$1048576,MATCH($A503,'Hoja de Trabajo para listado'!$CD$155:$CD$1048576,0),MATCH((CUADRO!J$5&amp;$E503),'Hoja de Trabajo para listado'!$CD$151:$DC$151,0)),0)</f>
        <v>0</v>
      </c>
      <c r="K503" s="243">
        <f ca="1">+IFERROR(INDEX('Hoja de Trabajo para listado'!$A$155:$Z$1048576,MATCH($A503,'Hoja de Trabajo para listado'!$A$155:$A$1048576,0),MATCH((CUADRO!K$5&amp;$E503),'Hoja de Trabajo para listado'!$A$151:$Z$151,0)),0)+IFERROR(INDEX('Hoja de Trabajo para listado'!$AB$155:$BA$1048576,MATCH($A503,'Hoja de Trabajo para listado'!$AB$155:$AB$1048576,0),MATCH((CUADRO!K$5&amp;$E503),'Hoja de Trabajo para listado'!$AB$151:$BA$151,0)),0)+IFERROR(INDEX('Hoja de Trabajo para listado'!$BC$155:$CB$1048576,MATCH($A503,'Hoja de Trabajo para listado'!$BC$155:$BC$1048576,0),MATCH((CUADRO!K$5&amp;$E503),'Hoja de Trabajo para listado'!$BC$151:$CB$151,0)),0)+IFERROR(INDEX('Hoja de Trabajo para listado'!$DE$153:$DG$274,MATCH($A503,'Hoja de Trabajo para listado'!$DE$153:$DE$1048576,0),MATCH((CUADRO!K$5&amp;$E503),'Hoja de Trabajo para listado'!$DE$151:$DG$151,0)),0)+IFERROR(INDEX('Hoja de Trabajo para listado'!$CD$155:$DC$1048576,MATCH($A503,'Hoja de Trabajo para listado'!$CD$155:$CD$1048576,0),MATCH((CUADRO!K$5&amp;$E503),'Hoja de Trabajo para listado'!$CD$151:$DC$151,0)),0)</f>
        <v>0</v>
      </c>
      <c r="L503" s="243">
        <f ca="1">+IFERROR(INDEX('Hoja de Trabajo para listado'!$A$155:$Z$1048576,MATCH($A503,'Hoja de Trabajo para listado'!$A$155:$A$1048576,0),MATCH((CUADRO!L$5&amp;$E503),'Hoja de Trabajo para listado'!$A$151:$Z$151,0)),0)+IFERROR(INDEX('Hoja de Trabajo para listado'!$AB$155:$BA$1048576,MATCH($A503,'Hoja de Trabajo para listado'!$AB$155:$AB$1048576,0),MATCH((CUADRO!L$5&amp;$E503),'Hoja de Trabajo para listado'!$AB$151:$BA$151,0)),0)+IFERROR(INDEX('Hoja de Trabajo para listado'!$BC$155:$CB$1048576,MATCH($A503,'Hoja de Trabajo para listado'!$BC$155:$BC$1048576,0),MATCH((CUADRO!L$5&amp;$E503),'Hoja de Trabajo para listado'!$BC$151:$CB$151,0)),0)+IFERROR(INDEX('Hoja de Trabajo para listado'!$DE$153:$DG$274,MATCH($A503,'Hoja de Trabajo para listado'!$DE$153:$DE$1048576,0),MATCH((CUADRO!L$5&amp;$E503),'Hoja de Trabajo para listado'!$DE$151:$DG$151,0)),0)+IFERROR(INDEX('Hoja de Trabajo para listado'!$CD$155:$DC$1048576,MATCH($A503,'Hoja de Trabajo para listado'!$CD$155:$CD$1048576,0),MATCH((CUADRO!L$5&amp;$E503),'Hoja de Trabajo para listado'!$CD$151:$DC$151,0)),0)</f>
        <v>0</v>
      </c>
      <c r="M503" s="243">
        <f ca="1">+IFERROR(INDEX('Hoja de Trabajo para listado'!$A$155:$Z$1048576,MATCH($A503,'Hoja de Trabajo para listado'!$A$155:$A$1048576,0),MATCH((CUADRO!M$5&amp;$E503),'Hoja de Trabajo para listado'!$A$151:$Z$151,0)),0)+IFERROR(INDEX('Hoja de Trabajo para listado'!$AB$155:$BA$1048576,MATCH($A503,'Hoja de Trabajo para listado'!$AB$155:$AB$1048576,0),MATCH((CUADRO!M$5&amp;$E503),'Hoja de Trabajo para listado'!$AB$151:$BA$151,0)),0)+IFERROR(INDEX('Hoja de Trabajo para listado'!$BC$155:$CB$1048576,MATCH($A503,'Hoja de Trabajo para listado'!$BC$155:$BC$1048576,0),MATCH((CUADRO!M$5&amp;$E503),'Hoja de Trabajo para listado'!$BC$151:$CB$151,0)),0)+IFERROR(INDEX('Hoja de Trabajo para listado'!$DE$153:$DG$274,MATCH($A503,'Hoja de Trabajo para listado'!$DE$153:$DE$1048576,0),MATCH((CUADRO!M$5&amp;$E503),'Hoja de Trabajo para listado'!$DE$151:$DG$151,0)),0)+IFERROR(INDEX('Hoja de Trabajo para listado'!$CD$155:$DC$1048576,MATCH($A503,'Hoja de Trabajo para listado'!$CD$155:$CD$1048576,0),MATCH((CUADRO!M$5&amp;$E503),'Hoja de Trabajo para listado'!$CD$151:$DC$151,0)),0)</f>
        <v>0</v>
      </c>
      <c r="N503" s="243">
        <f ca="1">+IFERROR(INDEX('Hoja de Trabajo para listado'!$A$155:$Z$1048576,MATCH($A503,'Hoja de Trabajo para listado'!$A$155:$A$1048576,0),MATCH((CUADRO!N$5&amp;$E503),'Hoja de Trabajo para listado'!$A$151:$Z$151,0)),0)+IFERROR(INDEX('Hoja de Trabajo para listado'!$AB$155:$BA$1048576,MATCH($A503,'Hoja de Trabajo para listado'!$AB$155:$AB$1048576,0),MATCH((CUADRO!N$5&amp;$E503),'Hoja de Trabajo para listado'!$AB$151:$BA$151,0)),0)+IFERROR(INDEX('Hoja de Trabajo para listado'!$BC$155:$CB$1048576,MATCH($A503,'Hoja de Trabajo para listado'!$BC$155:$BC$1048576,0),MATCH((CUADRO!N$5&amp;$E503),'Hoja de Trabajo para listado'!$BC$151:$CB$151,0)),0)+IFERROR(INDEX('Hoja de Trabajo para listado'!$DE$153:$DG$274,MATCH($A503,'Hoja de Trabajo para listado'!$DE$153:$DE$1048576,0),MATCH((CUADRO!N$5&amp;$E503),'Hoja de Trabajo para listado'!$DE$151:$DG$151,0)),0)+IFERROR(INDEX('Hoja de Trabajo para listado'!$CD$155:$DC$1048576,MATCH($A503,'Hoja de Trabajo para listado'!$CD$155:$CD$1048576,0),MATCH((CUADRO!N$5&amp;$E503),'Hoja de Trabajo para listado'!$CD$151:$DC$151,0)),0)</f>
        <v>0</v>
      </c>
      <c r="O503" s="243">
        <f ca="1">+IFERROR(INDEX('Hoja de Trabajo para listado'!$A$155:$Z$1048576,MATCH($A503,'Hoja de Trabajo para listado'!$A$155:$A$1048576,0),MATCH((CUADRO!O$5&amp;$E503),'Hoja de Trabajo para listado'!$A$151:$Z$151,0)),0)+IFERROR(INDEX('Hoja de Trabajo para listado'!$AB$155:$BA$1048576,MATCH($A503,'Hoja de Trabajo para listado'!$AB$155:$AB$1048576,0),MATCH((CUADRO!O$5&amp;$E503),'Hoja de Trabajo para listado'!$AB$151:$BA$151,0)),0)+IFERROR(INDEX('Hoja de Trabajo para listado'!$BC$155:$CB$1048576,MATCH($A503,'Hoja de Trabajo para listado'!$BC$155:$BC$1048576,0),MATCH((CUADRO!O$5&amp;$E503),'Hoja de Trabajo para listado'!$BC$151:$CB$151,0)),0)+IFERROR(INDEX('Hoja de Trabajo para listado'!$DE$153:$DG$274,MATCH($A503,'Hoja de Trabajo para listado'!$DE$153:$DE$1048576,0),MATCH((CUADRO!O$5&amp;$E503),'Hoja de Trabajo para listado'!$DE$151:$DG$151,0)),0)+IFERROR(INDEX('Hoja de Trabajo para listado'!$CD$155:$DC$1048576,MATCH($A503,'Hoja de Trabajo para listado'!$CD$155:$CD$1048576,0),MATCH((CUADRO!O$5&amp;$E503),'Hoja de Trabajo para listado'!$CD$151:$DC$151,0)),0)</f>
        <v>0</v>
      </c>
      <c r="P503" s="243">
        <f ca="1">+IFERROR(INDEX('Hoja de Trabajo para listado'!$A$155:$Z$1048576,MATCH($A503,'Hoja de Trabajo para listado'!$A$155:$A$1048576,0),MATCH((CUADRO!P$5&amp;$E503),'Hoja de Trabajo para listado'!$A$151:$Z$151,0)),0)+IFERROR(INDEX('Hoja de Trabajo para listado'!$AB$155:$BA$1048576,MATCH($A503,'Hoja de Trabajo para listado'!$AB$155:$AB$1048576,0),MATCH((CUADRO!P$5&amp;$E503),'Hoja de Trabajo para listado'!$AB$151:$BA$151,0)),0)+IFERROR(INDEX('Hoja de Trabajo para listado'!$BC$155:$CB$1048576,MATCH($A503,'Hoja de Trabajo para listado'!$BC$155:$BC$1048576,0),MATCH((CUADRO!P$5&amp;$E503),'Hoja de Trabajo para listado'!$BC$151:$CB$151,0)),0)+IFERROR(INDEX('Hoja de Trabajo para listado'!$DE$153:$DG$274,MATCH($A503,'Hoja de Trabajo para listado'!$DE$153:$DE$1048576,0),MATCH((CUADRO!P$5&amp;$E503),'Hoja de Trabajo para listado'!$DE$151:$DG$151,0)),0)+IFERROR(INDEX('Hoja de Trabajo para listado'!$CD$155:$DC$1048576,MATCH($A503,'Hoja de Trabajo para listado'!$CD$155:$CD$1048576,0),MATCH((CUADRO!P$5&amp;$E503),'Hoja de Trabajo para listado'!$CD$151:$DC$151,0)),0)</f>
        <v>0</v>
      </c>
      <c r="Q503" s="243">
        <f ca="1">+IFERROR(INDEX('Hoja de Trabajo para listado'!$A$155:$Z$1048576,MATCH($A503,'Hoja de Trabajo para listado'!$A$155:$A$1048576,0),MATCH((CUADRO!Q$5&amp;$E503),'Hoja de Trabajo para listado'!$A$151:$Z$151,0)),0)+IFERROR(INDEX('Hoja de Trabajo para listado'!$AB$155:$BA$1048576,MATCH($A503,'Hoja de Trabajo para listado'!$AB$155:$AB$1048576,0),MATCH((CUADRO!Q$5&amp;$E503),'Hoja de Trabajo para listado'!$AB$151:$BA$151,0)),0)+IFERROR(INDEX('Hoja de Trabajo para listado'!$BC$155:$CB$1048576,MATCH($A503,'Hoja de Trabajo para listado'!$BC$155:$BC$1048576,0),MATCH((CUADRO!Q$5&amp;$E503),'Hoja de Trabajo para listado'!$BC$151:$CB$151,0)),0)+IFERROR(INDEX('Hoja de Trabajo para listado'!$DE$153:$DG$274,MATCH($A503,'Hoja de Trabajo para listado'!$DE$153:$DE$1048576,0),MATCH((CUADRO!Q$5&amp;$E503),'Hoja de Trabajo para listado'!$DE$151:$DG$151,0)),0)+IFERROR(INDEX('Hoja de Trabajo para listado'!$CD$155:$DC$1048576,MATCH($A503,'Hoja de Trabajo para listado'!$CD$155:$CD$1048576,0),MATCH((CUADRO!Q$5&amp;$E503),'Hoja de Trabajo para listado'!$CD$151:$DC$151,0)),0)</f>
        <v>0</v>
      </c>
      <c r="R503" s="243">
        <f t="shared" ca="1" si="17"/>
        <v>0</v>
      </c>
      <c r="S503" s="249">
        <f ca="1">+R502+R503</f>
        <v>0</v>
      </c>
      <c r="T503" s="243">
        <f ca="1">+S503</f>
        <v>0</v>
      </c>
      <c r="U503" s="242">
        <f t="shared" si="18"/>
        <v>2</v>
      </c>
      <c r="V503" s="333" t="str">
        <f>+VLOOKUP(A503,bd_lista!$A$3:$E$590,5,FALSE)</f>
        <v>Gobiernos Autonomos Municipales</v>
      </c>
      <c r="W503" s="384"/>
      <c r="X503" s="242">
        <f>+VLOOKUP(A503,[3]Sheet1!$A$13:$D$744,4,FALSE)</f>
        <v>0</v>
      </c>
      <c r="Y503" s="242" t="e">
        <f>+VLOOKUP(X503,bd_lista!$A$3:$C$590,3,FALSE)</f>
        <v>#N/A</v>
      </c>
      <c r="Z503" s="292"/>
      <c r="AA503" s="293"/>
    </row>
    <row r="504" spans="1:27" customFormat="1" ht="15" hidden="1" customHeight="1">
      <c r="A504" s="32">
        <v>1205</v>
      </c>
      <c r="B504" s="388">
        <f>+A504</f>
        <v>1205</v>
      </c>
      <c r="C504" s="247" t="str">
        <f>+VLOOKUP(A504,bd_lista!$A$3:$C$590,3,FALSE)</f>
        <v>Gobierno Autónomo Municipal de El Alto de La Paz</v>
      </c>
      <c r="D504" s="385" t="str">
        <f>+C504</f>
        <v>Gobierno Autónomo Municipal de El Alto de La Paz</v>
      </c>
      <c r="E504" s="242" t="s">
        <v>1304</v>
      </c>
      <c r="F504" s="243">
        <f ca="1">+IFERROR(INDEX('Hoja de Trabajo para listado'!$A$155:$Z$1048576,MATCH($A504,'Hoja de Trabajo para listado'!$A$155:$A$1048576,0),MATCH((CUADRO!F$5&amp;$E504),'Hoja de Trabajo para listado'!$A$151:$Z$151,0)),0)+IFERROR(INDEX('Hoja de Trabajo para listado'!$AB$155:$BA$1048576,MATCH($A504,'Hoja de Trabajo para listado'!$AB$155:$AB$1048576,0),MATCH((CUADRO!F$5&amp;$E504),'Hoja de Trabajo para listado'!$AB$151:$BA$151,0)),0)+IFERROR(INDEX('Hoja de Trabajo para listado'!$BC$155:$CB$1048576,MATCH($A504,'Hoja de Trabajo para listado'!$BC$155:$BC$1048576,0),MATCH((CUADRO!F$5&amp;$E504),'Hoja de Trabajo para listado'!$BC$151:$CB$151,0)),0)+IFERROR(INDEX('Hoja de Trabajo para listado'!$DE$153:$DG$274,MATCH($A504,'Hoja de Trabajo para listado'!$DE$153:$DE$1048576,0),MATCH((CUADRO!F$5&amp;$E504),'Hoja de Trabajo para listado'!$DE$151:$DG$151,0)),0)+IFERROR(INDEX('Hoja de Trabajo para listado'!$CD$155:$DC$1048576,MATCH($A504,'Hoja de Trabajo para listado'!$CD$155:$CD$1048576,0),MATCH((CUADRO!F$5&amp;$E504),'Hoja de Trabajo para listado'!$CD$151:$DC$151,0)),0)</f>
        <v>0</v>
      </c>
      <c r="G504" s="243">
        <f ca="1">+IFERROR(INDEX('Hoja de Trabajo para listado'!$A$155:$Z$1048576,MATCH($A504,'Hoja de Trabajo para listado'!$A$155:$A$1048576,0),MATCH((CUADRO!G$5&amp;$E504),'Hoja de Trabajo para listado'!$A$151:$Z$151,0)),0)+IFERROR(INDEX('Hoja de Trabajo para listado'!$AB$155:$BA$1048576,MATCH($A504,'Hoja de Trabajo para listado'!$AB$155:$AB$1048576,0),MATCH((CUADRO!G$5&amp;$E504),'Hoja de Trabajo para listado'!$AB$151:$BA$151,0)),0)+IFERROR(INDEX('Hoja de Trabajo para listado'!$BC$155:$CB$1048576,MATCH($A504,'Hoja de Trabajo para listado'!$BC$155:$BC$1048576,0),MATCH((CUADRO!G$5&amp;$E504),'Hoja de Trabajo para listado'!$BC$151:$CB$151,0)),0)+IFERROR(INDEX('Hoja de Trabajo para listado'!$DE$153:$DG$274,MATCH($A504,'Hoja de Trabajo para listado'!$DE$153:$DE$1048576,0),MATCH((CUADRO!G$5&amp;$E504),'Hoja de Trabajo para listado'!$DE$151:$DG$151,0)),0)+IFERROR(INDEX('Hoja de Trabajo para listado'!$CD$155:$DC$1048576,MATCH($A504,'Hoja de Trabajo para listado'!$CD$155:$CD$1048576,0),MATCH((CUADRO!G$5&amp;$E504),'Hoja de Trabajo para listado'!$CD$151:$DC$151,0)),0)</f>
        <v>0</v>
      </c>
      <c r="H504" s="243">
        <f ca="1">+IFERROR(INDEX('Hoja de Trabajo para listado'!$A$155:$Z$1048576,MATCH($A504,'Hoja de Trabajo para listado'!$A$155:$A$1048576,0),MATCH((CUADRO!H$5&amp;$E504),'Hoja de Trabajo para listado'!$A$151:$Z$151,0)),0)+IFERROR(INDEX('Hoja de Trabajo para listado'!$AB$155:$BA$1048576,MATCH($A504,'Hoja de Trabajo para listado'!$AB$155:$AB$1048576,0),MATCH((CUADRO!H$5&amp;$E504),'Hoja de Trabajo para listado'!$AB$151:$BA$151,0)),0)+IFERROR(INDEX('Hoja de Trabajo para listado'!$BC$155:$CB$1048576,MATCH($A504,'Hoja de Trabajo para listado'!$BC$155:$BC$1048576,0),MATCH((CUADRO!H$5&amp;$E504),'Hoja de Trabajo para listado'!$BC$151:$CB$151,0)),0)+IFERROR(INDEX('Hoja de Trabajo para listado'!$DE$153:$DG$274,MATCH($A504,'Hoja de Trabajo para listado'!$DE$153:$DE$1048576,0),MATCH((CUADRO!H$5&amp;$E504),'Hoja de Trabajo para listado'!$DE$151:$DG$151,0)),0)+IFERROR(INDEX('Hoja de Trabajo para listado'!$CD$155:$DC$1048576,MATCH($A504,'Hoja de Trabajo para listado'!$CD$155:$CD$1048576,0),MATCH((CUADRO!H$5&amp;$E504),'Hoja de Trabajo para listado'!$CD$151:$DC$151,0)),0)</f>
        <v>0</v>
      </c>
      <c r="I504" s="243">
        <f ca="1">+IFERROR(INDEX('Hoja de Trabajo para listado'!$A$155:$Z$1048576,MATCH($A504,'Hoja de Trabajo para listado'!$A$155:$A$1048576,0),MATCH((CUADRO!I$5&amp;$E504),'Hoja de Trabajo para listado'!$A$151:$Z$151,0)),0)+IFERROR(INDEX('Hoja de Trabajo para listado'!$AB$155:$BA$1048576,MATCH($A504,'Hoja de Trabajo para listado'!$AB$155:$AB$1048576,0),MATCH((CUADRO!I$5&amp;$E504),'Hoja de Trabajo para listado'!$AB$151:$BA$151,0)),0)+IFERROR(INDEX('Hoja de Trabajo para listado'!$BC$155:$CB$1048576,MATCH($A504,'Hoja de Trabajo para listado'!$BC$155:$BC$1048576,0),MATCH((CUADRO!I$5&amp;$E504),'Hoja de Trabajo para listado'!$BC$151:$CB$151,0)),0)+IFERROR(INDEX('Hoja de Trabajo para listado'!$DE$153:$DG$274,MATCH($A504,'Hoja de Trabajo para listado'!$DE$153:$DE$1048576,0),MATCH((CUADRO!I$5&amp;$E504),'Hoja de Trabajo para listado'!$DE$151:$DG$151,0)),0)+IFERROR(INDEX('Hoja de Trabajo para listado'!$CD$155:$DC$1048576,MATCH($A504,'Hoja de Trabajo para listado'!$CD$155:$CD$1048576,0),MATCH((CUADRO!I$5&amp;$E504),'Hoja de Trabajo para listado'!$CD$151:$DC$151,0)),0)</f>
        <v>0</v>
      </c>
      <c r="J504" s="243">
        <f ca="1">+IFERROR(INDEX('Hoja de Trabajo para listado'!$A$155:$Z$1048576,MATCH($A504,'Hoja de Trabajo para listado'!$A$155:$A$1048576,0),MATCH((CUADRO!J$5&amp;$E504),'Hoja de Trabajo para listado'!$A$151:$Z$151,0)),0)+IFERROR(INDEX('Hoja de Trabajo para listado'!$AB$155:$BA$1048576,MATCH($A504,'Hoja de Trabajo para listado'!$AB$155:$AB$1048576,0),MATCH((CUADRO!J$5&amp;$E504),'Hoja de Trabajo para listado'!$AB$151:$BA$151,0)),0)+IFERROR(INDEX('Hoja de Trabajo para listado'!$BC$155:$CB$1048576,MATCH($A504,'Hoja de Trabajo para listado'!$BC$155:$BC$1048576,0),MATCH((CUADRO!J$5&amp;$E504),'Hoja de Trabajo para listado'!$BC$151:$CB$151,0)),0)+IFERROR(INDEX('Hoja de Trabajo para listado'!$DE$153:$DG$274,MATCH($A504,'Hoja de Trabajo para listado'!$DE$153:$DE$1048576,0),MATCH((CUADRO!J$5&amp;$E504),'Hoja de Trabajo para listado'!$DE$151:$DG$151,0)),0)+IFERROR(INDEX('Hoja de Trabajo para listado'!$CD$155:$DC$1048576,MATCH($A504,'Hoja de Trabajo para listado'!$CD$155:$CD$1048576,0),MATCH((CUADRO!J$5&amp;$E504),'Hoja de Trabajo para listado'!$CD$151:$DC$151,0)),0)</f>
        <v>0</v>
      </c>
      <c r="K504" s="243">
        <f ca="1">+IFERROR(INDEX('Hoja de Trabajo para listado'!$A$155:$Z$1048576,MATCH($A504,'Hoja de Trabajo para listado'!$A$155:$A$1048576,0),MATCH((CUADRO!K$5&amp;$E504),'Hoja de Trabajo para listado'!$A$151:$Z$151,0)),0)+IFERROR(INDEX('Hoja de Trabajo para listado'!$AB$155:$BA$1048576,MATCH($A504,'Hoja de Trabajo para listado'!$AB$155:$AB$1048576,0),MATCH((CUADRO!K$5&amp;$E504),'Hoja de Trabajo para listado'!$AB$151:$BA$151,0)),0)+IFERROR(INDEX('Hoja de Trabajo para listado'!$BC$155:$CB$1048576,MATCH($A504,'Hoja de Trabajo para listado'!$BC$155:$BC$1048576,0),MATCH((CUADRO!K$5&amp;$E504),'Hoja de Trabajo para listado'!$BC$151:$CB$151,0)),0)+IFERROR(INDEX('Hoja de Trabajo para listado'!$DE$153:$DG$274,MATCH($A504,'Hoja de Trabajo para listado'!$DE$153:$DE$1048576,0),MATCH((CUADRO!K$5&amp;$E504),'Hoja de Trabajo para listado'!$DE$151:$DG$151,0)),0)+IFERROR(INDEX('Hoja de Trabajo para listado'!$CD$155:$DC$1048576,MATCH($A504,'Hoja de Trabajo para listado'!$CD$155:$CD$1048576,0),MATCH((CUADRO!K$5&amp;$E504),'Hoja de Trabajo para listado'!$CD$151:$DC$151,0)),0)</f>
        <v>0</v>
      </c>
      <c r="L504" s="243">
        <f ca="1">+IFERROR(INDEX('Hoja de Trabajo para listado'!$A$155:$Z$1048576,MATCH($A504,'Hoja de Trabajo para listado'!$A$155:$A$1048576,0),MATCH((CUADRO!L$5&amp;$E504),'Hoja de Trabajo para listado'!$A$151:$Z$151,0)),0)+IFERROR(INDEX('Hoja de Trabajo para listado'!$AB$155:$BA$1048576,MATCH($A504,'Hoja de Trabajo para listado'!$AB$155:$AB$1048576,0),MATCH((CUADRO!L$5&amp;$E504),'Hoja de Trabajo para listado'!$AB$151:$BA$151,0)),0)+IFERROR(INDEX('Hoja de Trabajo para listado'!$BC$155:$CB$1048576,MATCH($A504,'Hoja de Trabajo para listado'!$BC$155:$BC$1048576,0),MATCH((CUADRO!L$5&amp;$E504),'Hoja de Trabajo para listado'!$BC$151:$CB$151,0)),0)+IFERROR(INDEX('Hoja de Trabajo para listado'!$DE$153:$DG$274,MATCH($A504,'Hoja de Trabajo para listado'!$DE$153:$DE$1048576,0),MATCH((CUADRO!L$5&amp;$E504),'Hoja de Trabajo para listado'!$DE$151:$DG$151,0)),0)+IFERROR(INDEX('Hoja de Trabajo para listado'!$CD$155:$DC$1048576,MATCH($A504,'Hoja de Trabajo para listado'!$CD$155:$CD$1048576,0),MATCH((CUADRO!L$5&amp;$E504),'Hoja de Trabajo para listado'!$CD$151:$DC$151,0)),0)</f>
        <v>0</v>
      </c>
      <c r="M504" s="243">
        <f ca="1">+IFERROR(INDEX('Hoja de Trabajo para listado'!$A$155:$Z$1048576,MATCH($A504,'Hoja de Trabajo para listado'!$A$155:$A$1048576,0),MATCH((CUADRO!M$5&amp;$E504),'Hoja de Trabajo para listado'!$A$151:$Z$151,0)),0)+IFERROR(INDEX('Hoja de Trabajo para listado'!$AB$155:$BA$1048576,MATCH($A504,'Hoja de Trabajo para listado'!$AB$155:$AB$1048576,0),MATCH((CUADRO!M$5&amp;$E504),'Hoja de Trabajo para listado'!$AB$151:$BA$151,0)),0)+IFERROR(INDEX('Hoja de Trabajo para listado'!$BC$155:$CB$1048576,MATCH($A504,'Hoja de Trabajo para listado'!$BC$155:$BC$1048576,0),MATCH((CUADRO!M$5&amp;$E504),'Hoja de Trabajo para listado'!$BC$151:$CB$151,0)),0)+IFERROR(INDEX('Hoja de Trabajo para listado'!$DE$153:$DG$274,MATCH($A504,'Hoja de Trabajo para listado'!$DE$153:$DE$1048576,0),MATCH((CUADRO!M$5&amp;$E504),'Hoja de Trabajo para listado'!$DE$151:$DG$151,0)),0)+IFERROR(INDEX('Hoja de Trabajo para listado'!$CD$155:$DC$1048576,MATCH($A504,'Hoja de Trabajo para listado'!$CD$155:$CD$1048576,0),MATCH((CUADRO!M$5&amp;$E504),'Hoja de Trabajo para listado'!$CD$151:$DC$151,0)),0)</f>
        <v>0</v>
      </c>
      <c r="N504" s="243">
        <f ca="1">+IFERROR(INDEX('Hoja de Trabajo para listado'!$A$155:$Z$1048576,MATCH($A504,'Hoja de Trabajo para listado'!$A$155:$A$1048576,0),MATCH((CUADRO!N$5&amp;$E504),'Hoja de Trabajo para listado'!$A$151:$Z$151,0)),0)+IFERROR(INDEX('Hoja de Trabajo para listado'!$AB$155:$BA$1048576,MATCH($A504,'Hoja de Trabajo para listado'!$AB$155:$AB$1048576,0),MATCH((CUADRO!N$5&amp;$E504),'Hoja de Trabajo para listado'!$AB$151:$BA$151,0)),0)+IFERROR(INDEX('Hoja de Trabajo para listado'!$BC$155:$CB$1048576,MATCH($A504,'Hoja de Trabajo para listado'!$BC$155:$BC$1048576,0),MATCH((CUADRO!N$5&amp;$E504),'Hoja de Trabajo para listado'!$BC$151:$CB$151,0)),0)+IFERROR(INDEX('Hoja de Trabajo para listado'!$DE$153:$DG$274,MATCH($A504,'Hoja de Trabajo para listado'!$DE$153:$DE$1048576,0),MATCH((CUADRO!N$5&amp;$E504),'Hoja de Trabajo para listado'!$DE$151:$DG$151,0)),0)+IFERROR(INDEX('Hoja de Trabajo para listado'!$CD$155:$DC$1048576,MATCH($A504,'Hoja de Trabajo para listado'!$CD$155:$CD$1048576,0),MATCH((CUADRO!N$5&amp;$E504),'Hoja de Trabajo para listado'!$CD$151:$DC$151,0)),0)</f>
        <v>0</v>
      </c>
      <c r="O504" s="243">
        <f ca="1">+IFERROR(INDEX('Hoja de Trabajo para listado'!$A$155:$Z$1048576,MATCH($A504,'Hoja de Trabajo para listado'!$A$155:$A$1048576,0),MATCH((CUADRO!O$5&amp;$E504),'Hoja de Trabajo para listado'!$A$151:$Z$151,0)),0)+IFERROR(INDEX('Hoja de Trabajo para listado'!$AB$155:$BA$1048576,MATCH($A504,'Hoja de Trabajo para listado'!$AB$155:$AB$1048576,0),MATCH((CUADRO!O$5&amp;$E504),'Hoja de Trabajo para listado'!$AB$151:$BA$151,0)),0)+IFERROR(INDEX('Hoja de Trabajo para listado'!$BC$155:$CB$1048576,MATCH($A504,'Hoja de Trabajo para listado'!$BC$155:$BC$1048576,0),MATCH((CUADRO!O$5&amp;$E504),'Hoja de Trabajo para listado'!$BC$151:$CB$151,0)),0)+IFERROR(INDEX('Hoja de Trabajo para listado'!$DE$153:$DG$274,MATCH($A504,'Hoja de Trabajo para listado'!$DE$153:$DE$1048576,0),MATCH((CUADRO!O$5&amp;$E504),'Hoja de Trabajo para listado'!$DE$151:$DG$151,0)),0)+IFERROR(INDEX('Hoja de Trabajo para listado'!$CD$155:$DC$1048576,MATCH($A504,'Hoja de Trabajo para listado'!$CD$155:$CD$1048576,0),MATCH((CUADRO!O$5&amp;$E504),'Hoja de Trabajo para listado'!$CD$151:$DC$151,0)),0)</f>
        <v>0</v>
      </c>
      <c r="P504" s="243">
        <f ca="1">+IFERROR(INDEX('Hoja de Trabajo para listado'!$A$155:$Z$1048576,MATCH($A504,'Hoja de Trabajo para listado'!$A$155:$A$1048576,0),MATCH((CUADRO!P$5&amp;$E504),'Hoja de Trabajo para listado'!$A$151:$Z$151,0)),0)+IFERROR(INDEX('Hoja de Trabajo para listado'!$AB$155:$BA$1048576,MATCH($A504,'Hoja de Trabajo para listado'!$AB$155:$AB$1048576,0),MATCH((CUADRO!P$5&amp;$E504),'Hoja de Trabajo para listado'!$AB$151:$BA$151,0)),0)+IFERROR(INDEX('Hoja de Trabajo para listado'!$BC$155:$CB$1048576,MATCH($A504,'Hoja de Trabajo para listado'!$BC$155:$BC$1048576,0),MATCH((CUADRO!P$5&amp;$E504),'Hoja de Trabajo para listado'!$BC$151:$CB$151,0)),0)+IFERROR(INDEX('Hoja de Trabajo para listado'!$DE$153:$DG$274,MATCH($A504,'Hoja de Trabajo para listado'!$DE$153:$DE$1048576,0),MATCH((CUADRO!P$5&amp;$E504),'Hoja de Trabajo para listado'!$DE$151:$DG$151,0)),0)+IFERROR(INDEX('Hoja de Trabajo para listado'!$CD$155:$DC$1048576,MATCH($A504,'Hoja de Trabajo para listado'!$CD$155:$CD$1048576,0),MATCH((CUADRO!P$5&amp;$E504),'Hoja de Trabajo para listado'!$CD$151:$DC$151,0)),0)</f>
        <v>0</v>
      </c>
      <c r="Q504" s="243">
        <f ca="1">+IFERROR(INDEX('Hoja de Trabajo para listado'!$A$155:$Z$1048576,MATCH($A504,'Hoja de Trabajo para listado'!$A$155:$A$1048576,0),MATCH((CUADRO!Q$5&amp;$E504),'Hoja de Trabajo para listado'!$A$151:$Z$151,0)),0)+IFERROR(INDEX('Hoja de Trabajo para listado'!$AB$155:$BA$1048576,MATCH($A504,'Hoja de Trabajo para listado'!$AB$155:$AB$1048576,0),MATCH((CUADRO!Q$5&amp;$E504),'Hoja de Trabajo para listado'!$AB$151:$BA$151,0)),0)+IFERROR(INDEX('Hoja de Trabajo para listado'!$BC$155:$CB$1048576,MATCH($A504,'Hoja de Trabajo para listado'!$BC$155:$BC$1048576,0),MATCH((CUADRO!Q$5&amp;$E504),'Hoja de Trabajo para listado'!$BC$151:$CB$151,0)),0)+IFERROR(INDEX('Hoja de Trabajo para listado'!$DE$153:$DG$274,MATCH($A504,'Hoja de Trabajo para listado'!$DE$153:$DE$1048576,0),MATCH((CUADRO!Q$5&amp;$E504),'Hoja de Trabajo para listado'!$DE$151:$DG$151,0)),0)+IFERROR(INDEX('Hoja de Trabajo para listado'!$CD$155:$DC$1048576,MATCH($A504,'Hoja de Trabajo para listado'!$CD$155:$CD$1048576,0),MATCH((CUADRO!Q$5&amp;$E504),'Hoja de Trabajo para listado'!$CD$151:$DC$151,0)),0)</f>
        <v>0</v>
      </c>
      <c r="R504" s="243">
        <f t="shared" ca="1" si="17"/>
        <v>0</v>
      </c>
      <c r="S504" s="249"/>
      <c r="T504" s="243">
        <f ca="1">+T505</f>
        <v>0</v>
      </c>
      <c r="U504" s="242">
        <f t="shared" si="18"/>
        <v>1</v>
      </c>
      <c r="V504" s="333" t="str">
        <f>+VLOOKUP(A504,bd_lista!$A$3:$E$590,5,FALSE)</f>
        <v>Gobiernos Autonomos Municipales</v>
      </c>
      <c r="W504" s="383" t="str">
        <f>+V504</f>
        <v>Gobiernos Autonomos Municipales</v>
      </c>
      <c r="X504" s="242">
        <f>+VLOOKUP(A504,[3]Sheet1!$A$13:$D$744,4,FALSE)</f>
        <v>0</v>
      </c>
      <c r="Y504" s="242" t="e">
        <f>+VLOOKUP(X504,bd_lista!$A$3:$C$590,3,FALSE)</f>
        <v>#N/A</v>
      </c>
      <c r="Z504" s="294">
        <f>+X504</f>
        <v>0</v>
      </c>
      <c r="AA504" s="295" t="e">
        <f>+Y504</f>
        <v>#N/A</v>
      </c>
    </row>
    <row r="505" spans="1:27" customFormat="1" ht="15" hidden="1" customHeight="1">
      <c r="A505" s="32">
        <v>1205</v>
      </c>
      <c r="B505" s="389"/>
      <c r="C505" s="247" t="str">
        <f>+VLOOKUP(A505,bd_lista!$A$3:$C$590,3,FALSE)</f>
        <v>Gobierno Autónomo Municipal de El Alto de La Paz</v>
      </c>
      <c r="D505" s="386"/>
      <c r="E505" s="244" t="s">
        <v>1305</v>
      </c>
      <c r="F505" s="243">
        <f ca="1">+IFERROR(INDEX('Hoja de Trabajo para listado'!$A$155:$Z$1048576,MATCH($A505,'Hoja de Trabajo para listado'!$A$155:$A$1048576,0),MATCH((CUADRO!F$5&amp;$E505),'Hoja de Trabajo para listado'!$A$151:$Z$151,0)),0)+IFERROR(INDEX('Hoja de Trabajo para listado'!$AB$155:$BA$1048576,MATCH($A505,'Hoja de Trabajo para listado'!$AB$155:$AB$1048576,0),MATCH((CUADRO!F$5&amp;$E505),'Hoja de Trabajo para listado'!$AB$151:$BA$151,0)),0)+IFERROR(INDEX('Hoja de Trabajo para listado'!$BC$155:$CB$1048576,MATCH($A505,'Hoja de Trabajo para listado'!$BC$155:$BC$1048576,0),MATCH((CUADRO!F$5&amp;$E505),'Hoja de Trabajo para listado'!$BC$151:$CB$151,0)),0)+IFERROR(INDEX('Hoja de Trabajo para listado'!$DE$153:$DG$274,MATCH($A505,'Hoja de Trabajo para listado'!$DE$153:$DE$1048576,0),MATCH((CUADRO!F$5&amp;$E505),'Hoja de Trabajo para listado'!$DE$151:$DG$151,0)),0)+IFERROR(INDEX('Hoja de Trabajo para listado'!$CD$155:$DC$1048576,MATCH($A505,'Hoja de Trabajo para listado'!$CD$155:$CD$1048576,0),MATCH((CUADRO!F$5&amp;$E505),'Hoja de Trabajo para listado'!$CD$151:$DC$151,0)),0)</f>
        <v>0</v>
      </c>
      <c r="G505" s="243">
        <f ca="1">+IFERROR(INDEX('Hoja de Trabajo para listado'!$A$155:$Z$1048576,MATCH($A505,'Hoja de Trabajo para listado'!$A$155:$A$1048576,0),MATCH((CUADRO!G$5&amp;$E505),'Hoja de Trabajo para listado'!$A$151:$Z$151,0)),0)+IFERROR(INDEX('Hoja de Trabajo para listado'!$AB$155:$BA$1048576,MATCH($A505,'Hoja de Trabajo para listado'!$AB$155:$AB$1048576,0),MATCH((CUADRO!G$5&amp;$E505),'Hoja de Trabajo para listado'!$AB$151:$BA$151,0)),0)+IFERROR(INDEX('Hoja de Trabajo para listado'!$BC$155:$CB$1048576,MATCH($A505,'Hoja de Trabajo para listado'!$BC$155:$BC$1048576,0),MATCH((CUADRO!G$5&amp;$E505),'Hoja de Trabajo para listado'!$BC$151:$CB$151,0)),0)+IFERROR(INDEX('Hoja de Trabajo para listado'!$DE$153:$DG$274,MATCH($A505,'Hoja de Trabajo para listado'!$DE$153:$DE$1048576,0),MATCH((CUADRO!G$5&amp;$E505),'Hoja de Trabajo para listado'!$DE$151:$DG$151,0)),0)+IFERROR(INDEX('Hoja de Trabajo para listado'!$CD$155:$DC$1048576,MATCH($A505,'Hoja de Trabajo para listado'!$CD$155:$CD$1048576,0),MATCH((CUADRO!G$5&amp;$E505),'Hoja de Trabajo para listado'!$CD$151:$DC$151,0)),0)</f>
        <v>0</v>
      </c>
      <c r="H505" s="243">
        <f ca="1">+IFERROR(INDEX('Hoja de Trabajo para listado'!$A$155:$Z$1048576,MATCH($A505,'Hoja de Trabajo para listado'!$A$155:$A$1048576,0),MATCH((CUADRO!H$5&amp;$E505),'Hoja de Trabajo para listado'!$A$151:$Z$151,0)),0)+IFERROR(INDEX('Hoja de Trabajo para listado'!$AB$155:$BA$1048576,MATCH($A505,'Hoja de Trabajo para listado'!$AB$155:$AB$1048576,0),MATCH((CUADRO!H$5&amp;$E505),'Hoja de Trabajo para listado'!$AB$151:$BA$151,0)),0)+IFERROR(INDEX('Hoja de Trabajo para listado'!$BC$155:$CB$1048576,MATCH($A505,'Hoja de Trabajo para listado'!$BC$155:$BC$1048576,0),MATCH((CUADRO!H$5&amp;$E505),'Hoja de Trabajo para listado'!$BC$151:$CB$151,0)),0)+IFERROR(INDEX('Hoja de Trabajo para listado'!$DE$153:$DG$274,MATCH($A505,'Hoja de Trabajo para listado'!$DE$153:$DE$1048576,0),MATCH((CUADRO!H$5&amp;$E505),'Hoja de Trabajo para listado'!$DE$151:$DG$151,0)),0)+IFERROR(INDEX('Hoja de Trabajo para listado'!$CD$155:$DC$1048576,MATCH($A505,'Hoja de Trabajo para listado'!$CD$155:$CD$1048576,0),MATCH((CUADRO!H$5&amp;$E505),'Hoja de Trabajo para listado'!$CD$151:$DC$151,0)),0)</f>
        <v>0</v>
      </c>
      <c r="I505" s="243">
        <f ca="1">+IFERROR(INDEX('Hoja de Trabajo para listado'!$A$155:$Z$1048576,MATCH($A505,'Hoja de Trabajo para listado'!$A$155:$A$1048576,0),MATCH((CUADRO!I$5&amp;$E505),'Hoja de Trabajo para listado'!$A$151:$Z$151,0)),0)+IFERROR(INDEX('Hoja de Trabajo para listado'!$AB$155:$BA$1048576,MATCH($A505,'Hoja de Trabajo para listado'!$AB$155:$AB$1048576,0),MATCH((CUADRO!I$5&amp;$E505),'Hoja de Trabajo para listado'!$AB$151:$BA$151,0)),0)+IFERROR(INDEX('Hoja de Trabajo para listado'!$BC$155:$CB$1048576,MATCH($A505,'Hoja de Trabajo para listado'!$BC$155:$BC$1048576,0),MATCH((CUADRO!I$5&amp;$E505),'Hoja de Trabajo para listado'!$BC$151:$CB$151,0)),0)+IFERROR(INDEX('Hoja de Trabajo para listado'!$DE$153:$DG$274,MATCH($A505,'Hoja de Trabajo para listado'!$DE$153:$DE$1048576,0),MATCH((CUADRO!I$5&amp;$E505),'Hoja de Trabajo para listado'!$DE$151:$DG$151,0)),0)+IFERROR(INDEX('Hoja de Trabajo para listado'!$CD$155:$DC$1048576,MATCH($A505,'Hoja de Trabajo para listado'!$CD$155:$CD$1048576,0),MATCH((CUADRO!I$5&amp;$E505),'Hoja de Trabajo para listado'!$CD$151:$DC$151,0)),0)</f>
        <v>0</v>
      </c>
      <c r="J505" s="243">
        <f ca="1">+IFERROR(INDEX('Hoja de Trabajo para listado'!$A$155:$Z$1048576,MATCH($A505,'Hoja de Trabajo para listado'!$A$155:$A$1048576,0),MATCH((CUADRO!J$5&amp;$E505),'Hoja de Trabajo para listado'!$A$151:$Z$151,0)),0)+IFERROR(INDEX('Hoja de Trabajo para listado'!$AB$155:$BA$1048576,MATCH($A505,'Hoja de Trabajo para listado'!$AB$155:$AB$1048576,0),MATCH((CUADRO!J$5&amp;$E505),'Hoja de Trabajo para listado'!$AB$151:$BA$151,0)),0)+IFERROR(INDEX('Hoja de Trabajo para listado'!$BC$155:$CB$1048576,MATCH($A505,'Hoja de Trabajo para listado'!$BC$155:$BC$1048576,0),MATCH((CUADRO!J$5&amp;$E505),'Hoja de Trabajo para listado'!$BC$151:$CB$151,0)),0)+IFERROR(INDEX('Hoja de Trabajo para listado'!$DE$153:$DG$274,MATCH($A505,'Hoja de Trabajo para listado'!$DE$153:$DE$1048576,0),MATCH((CUADRO!J$5&amp;$E505),'Hoja de Trabajo para listado'!$DE$151:$DG$151,0)),0)+IFERROR(INDEX('Hoja de Trabajo para listado'!$CD$155:$DC$1048576,MATCH($A505,'Hoja de Trabajo para listado'!$CD$155:$CD$1048576,0),MATCH((CUADRO!J$5&amp;$E505),'Hoja de Trabajo para listado'!$CD$151:$DC$151,0)),0)</f>
        <v>0</v>
      </c>
      <c r="K505" s="243">
        <f ca="1">+IFERROR(INDEX('Hoja de Trabajo para listado'!$A$155:$Z$1048576,MATCH($A505,'Hoja de Trabajo para listado'!$A$155:$A$1048576,0),MATCH((CUADRO!K$5&amp;$E505),'Hoja de Trabajo para listado'!$A$151:$Z$151,0)),0)+IFERROR(INDEX('Hoja de Trabajo para listado'!$AB$155:$BA$1048576,MATCH($A505,'Hoja de Trabajo para listado'!$AB$155:$AB$1048576,0),MATCH((CUADRO!K$5&amp;$E505),'Hoja de Trabajo para listado'!$AB$151:$BA$151,0)),0)+IFERROR(INDEX('Hoja de Trabajo para listado'!$BC$155:$CB$1048576,MATCH($A505,'Hoja de Trabajo para listado'!$BC$155:$BC$1048576,0),MATCH((CUADRO!K$5&amp;$E505),'Hoja de Trabajo para listado'!$BC$151:$CB$151,0)),0)+IFERROR(INDEX('Hoja de Trabajo para listado'!$DE$153:$DG$274,MATCH($A505,'Hoja de Trabajo para listado'!$DE$153:$DE$1048576,0),MATCH((CUADRO!K$5&amp;$E505),'Hoja de Trabajo para listado'!$DE$151:$DG$151,0)),0)+IFERROR(INDEX('Hoja de Trabajo para listado'!$CD$155:$DC$1048576,MATCH($A505,'Hoja de Trabajo para listado'!$CD$155:$CD$1048576,0),MATCH((CUADRO!K$5&amp;$E505),'Hoja de Trabajo para listado'!$CD$151:$DC$151,0)),0)</f>
        <v>0</v>
      </c>
      <c r="L505" s="243">
        <f ca="1">+IFERROR(INDEX('Hoja de Trabajo para listado'!$A$155:$Z$1048576,MATCH($A505,'Hoja de Trabajo para listado'!$A$155:$A$1048576,0),MATCH((CUADRO!L$5&amp;$E505),'Hoja de Trabajo para listado'!$A$151:$Z$151,0)),0)+IFERROR(INDEX('Hoja de Trabajo para listado'!$AB$155:$BA$1048576,MATCH($A505,'Hoja de Trabajo para listado'!$AB$155:$AB$1048576,0),MATCH((CUADRO!L$5&amp;$E505),'Hoja de Trabajo para listado'!$AB$151:$BA$151,0)),0)+IFERROR(INDEX('Hoja de Trabajo para listado'!$BC$155:$CB$1048576,MATCH($A505,'Hoja de Trabajo para listado'!$BC$155:$BC$1048576,0),MATCH((CUADRO!L$5&amp;$E505),'Hoja de Trabajo para listado'!$BC$151:$CB$151,0)),0)+IFERROR(INDEX('Hoja de Trabajo para listado'!$DE$153:$DG$274,MATCH($A505,'Hoja de Trabajo para listado'!$DE$153:$DE$1048576,0),MATCH((CUADRO!L$5&amp;$E505),'Hoja de Trabajo para listado'!$DE$151:$DG$151,0)),0)+IFERROR(INDEX('Hoja de Trabajo para listado'!$CD$155:$DC$1048576,MATCH($A505,'Hoja de Trabajo para listado'!$CD$155:$CD$1048576,0),MATCH((CUADRO!L$5&amp;$E505),'Hoja de Trabajo para listado'!$CD$151:$DC$151,0)),0)</f>
        <v>0</v>
      </c>
      <c r="M505" s="243">
        <f ca="1">+IFERROR(INDEX('Hoja de Trabajo para listado'!$A$155:$Z$1048576,MATCH($A505,'Hoja de Trabajo para listado'!$A$155:$A$1048576,0),MATCH((CUADRO!M$5&amp;$E505),'Hoja de Trabajo para listado'!$A$151:$Z$151,0)),0)+IFERROR(INDEX('Hoja de Trabajo para listado'!$AB$155:$BA$1048576,MATCH($A505,'Hoja de Trabajo para listado'!$AB$155:$AB$1048576,0),MATCH((CUADRO!M$5&amp;$E505),'Hoja de Trabajo para listado'!$AB$151:$BA$151,0)),0)+IFERROR(INDEX('Hoja de Trabajo para listado'!$BC$155:$CB$1048576,MATCH($A505,'Hoja de Trabajo para listado'!$BC$155:$BC$1048576,0),MATCH((CUADRO!M$5&amp;$E505),'Hoja de Trabajo para listado'!$BC$151:$CB$151,0)),0)+IFERROR(INDEX('Hoja de Trabajo para listado'!$DE$153:$DG$274,MATCH($A505,'Hoja de Trabajo para listado'!$DE$153:$DE$1048576,0),MATCH((CUADRO!M$5&amp;$E505),'Hoja de Trabajo para listado'!$DE$151:$DG$151,0)),0)+IFERROR(INDEX('Hoja de Trabajo para listado'!$CD$155:$DC$1048576,MATCH($A505,'Hoja de Trabajo para listado'!$CD$155:$CD$1048576,0),MATCH((CUADRO!M$5&amp;$E505),'Hoja de Trabajo para listado'!$CD$151:$DC$151,0)),0)</f>
        <v>0</v>
      </c>
      <c r="N505" s="243">
        <f ca="1">+IFERROR(INDEX('Hoja de Trabajo para listado'!$A$155:$Z$1048576,MATCH($A505,'Hoja de Trabajo para listado'!$A$155:$A$1048576,0),MATCH((CUADRO!N$5&amp;$E505),'Hoja de Trabajo para listado'!$A$151:$Z$151,0)),0)+IFERROR(INDEX('Hoja de Trabajo para listado'!$AB$155:$BA$1048576,MATCH($A505,'Hoja de Trabajo para listado'!$AB$155:$AB$1048576,0),MATCH((CUADRO!N$5&amp;$E505),'Hoja de Trabajo para listado'!$AB$151:$BA$151,0)),0)+IFERROR(INDEX('Hoja de Trabajo para listado'!$BC$155:$CB$1048576,MATCH($A505,'Hoja de Trabajo para listado'!$BC$155:$BC$1048576,0),MATCH((CUADRO!N$5&amp;$E505),'Hoja de Trabajo para listado'!$BC$151:$CB$151,0)),0)+IFERROR(INDEX('Hoja de Trabajo para listado'!$DE$153:$DG$274,MATCH($A505,'Hoja de Trabajo para listado'!$DE$153:$DE$1048576,0),MATCH((CUADRO!N$5&amp;$E505),'Hoja de Trabajo para listado'!$DE$151:$DG$151,0)),0)+IFERROR(INDEX('Hoja de Trabajo para listado'!$CD$155:$DC$1048576,MATCH($A505,'Hoja de Trabajo para listado'!$CD$155:$CD$1048576,0),MATCH((CUADRO!N$5&amp;$E505),'Hoja de Trabajo para listado'!$CD$151:$DC$151,0)),0)</f>
        <v>0</v>
      </c>
      <c r="O505" s="243">
        <f ca="1">+IFERROR(INDEX('Hoja de Trabajo para listado'!$A$155:$Z$1048576,MATCH($A505,'Hoja de Trabajo para listado'!$A$155:$A$1048576,0),MATCH((CUADRO!O$5&amp;$E505),'Hoja de Trabajo para listado'!$A$151:$Z$151,0)),0)+IFERROR(INDEX('Hoja de Trabajo para listado'!$AB$155:$BA$1048576,MATCH($A505,'Hoja de Trabajo para listado'!$AB$155:$AB$1048576,0),MATCH((CUADRO!O$5&amp;$E505),'Hoja de Trabajo para listado'!$AB$151:$BA$151,0)),0)+IFERROR(INDEX('Hoja de Trabajo para listado'!$BC$155:$CB$1048576,MATCH($A505,'Hoja de Trabajo para listado'!$BC$155:$BC$1048576,0),MATCH((CUADRO!O$5&amp;$E505),'Hoja de Trabajo para listado'!$BC$151:$CB$151,0)),0)+IFERROR(INDEX('Hoja de Trabajo para listado'!$DE$153:$DG$274,MATCH($A505,'Hoja de Trabajo para listado'!$DE$153:$DE$1048576,0),MATCH((CUADRO!O$5&amp;$E505),'Hoja de Trabajo para listado'!$DE$151:$DG$151,0)),0)+IFERROR(INDEX('Hoja de Trabajo para listado'!$CD$155:$DC$1048576,MATCH($A505,'Hoja de Trabajo para listado'!$CD$155:$CD$1048576,0),MATCH((CUADRO!O$5&amp;$E505),'Hoja de Trabajo para listado'!$CD$151:$DC$151,0)),0)</f>
        <v>0</v>
      </c>
      <c r="P505" s="243">
        <f ca="1">+IFERROR(INDEX('Hoja de Trabajo para listado'!$A$155:$Z$1048576,MATCH($A505,'Hoja de Trabajo para listado'!$A$155:$A$1048576,0),MATCH((CUADRO!P$5&amp;$E505),'Hoja de Trabajo para listado'!$A$151:$Z$151,0)),0)+IFERROR(INDEX('Hoja de Trabajo para listado'!$AB$155:$BA$1048576,MATCH($A505,'Hoja de Trabajo para listado'!$AB$155:$AB$1048576,0),MATCH((CUADRO!P$5&amp;$E505),'Hoja de Trabajo para listado'!$AB$151:$BA$151,0)),0)+IFERROR(INDEX('Hoja de Trabajo para listado'!$BC$155:$CB$1048576,MATCH($A505,'Hoja de Trabajo para listado'!$BC$155:$BC$1048576,0),MATCH((CUADRO!P$5&amp;$E505),'Hoja de Trabajo para listado'!$BC$151:$CB$151,0)),0)+IFERROR(INDEX('Hoja de Trabajo para listado'!$DE$153:$DG$274,MATCH($A505,'Hoja de Trabajo para listado'!$DE$153:$DE$1048576,0),MATCH((CUADRO!P$5&amp;$E505),'Hoja de Trabajo para listado'!$DE$151:$DG$151,0)),0)+IFERROR(INDEX('Hoja de Trabajo para listado'!$CD$155:$DC$1048576,MATCH($A505,'Hoja de Trabajo para listado'!$CD$155:$CD$1048576,0),MATCH((CUADRO!P$5&amp;$E505),'Hoja de Trabajo para listado'!$CD$151:$DC$151,0)),0)</f>
        <v>0</v>
      </c>
      <c r="Q505" s="243">
        <f ca="1">+IFERROR(INDEX('Hoja de Trabajo para listado'!$A$155:$Z$1048576,MATCH($A505,'Hoja de Trabajo para listado'!$A$155:$A$1048576,0),MATCH((CUADRO!Q$5&amp;$E505),'Hoja de Trabajo para listado'!$A$151:$Z$151,0)),0)+IFERROR(INDEX('Hoja de Trabajo para listado'!$AB$155:$BA$1048576,MATCH($A505,'Hoja de Trabajo para listado'!$AB$155:$AB$1048576,0),MATCH((CUADRO!Q$5&amp;$E505),'Hoja de Trabajo para listado'!$AB$151:$BA$151,0)),0)+IFERROR(INDEX('Hoja de Trabajo para listado'!$BC$155:$CB$1048576,MATCH($A505,'Hoja de Trabajo para listado'!$BC$155:$BC$1048576,0),MATCH((CUADRO!Q$5&amp;$E505),'Hoja de Trabajo para listado'!$BC$151:$CB$151,0)),0)+IFERROR(INDEX('Hoja de Trabajo para listado'!$DE$153:$DG$274,MATCH($A505,'Hoja de Trabajo para listado'!$DE$153:$DE$1048576,0),MATCH((CUADRO!Q$5&amp;$E505),'Hoja de Trabajo para listado'!$DE$151:$DG$151,0)),0)+IFERROR(INDEX('Hoja de Trabajo para listado'!$CD$155:$DC$1048576,MATCH($A505,'Hoja de Trabajo para listado'!$CD$155:$CD$1048576,0),MATCH((CUADRO!Q$5&amp;$E505),'Hoja de Trabajo para listado'!$CD$151:$DC$151,0)),0)</f>
        <v>0</v>
      </c>
      <c r="R505" s="243">
        <f t="shared" ca="1" si="17"/>
        <v>0</v>
      </c>
      <c r="S505" s="249">
        <f ca="1">+R504+R505</f>
        <v>0</v>
      </c>
      <c r="T505" s="243">
        <f ca="1">+S505</f>
        <v>0</v>
      </c>
      <c r="U505" s="242">
        <f t="shared" si="18"/>
        <v>2</v>
      </c>
      <c r="V505" s="333" t="str">
        <f>+VLOOKUP(A505,bd_lista!$A$3:$E$590,5,FALSE)</f>
        <v>Gobiernos Autonomos Municipales</v>
      </c>
      <c r="W505" s="384"/>
      <c r="X505" s="242">
        <f>+VLOOKUP(A505,[3]Sheet1!$A$13:$D$744,4,FALSE)</f>
        <v>0</v>
      </c>
      <c r="Y505" s="242" t="e">
        <f>+VLOOKUP(X505,bd_lista!$A$3:$C$590,3,FALSE)</f>
        <v>#N/A</v>
      </c>
      <c r="Z505" s="292"/>
      <c r="AA505" s="293"/>
    </row>
    <row r="506" spans="1:27" customFormat="1" ht="15" hidden="1" customHeight="1">
      <c r="A506" s="32">
        <v>1206</v>
      </c>
      <c r="B506" s="388">
        <f>+A506</f>
        <v>1206</v>
      </c>
      <c r="C506" s="247" t="str">
        <f>+VLOOKUP(A506,bd_lista!$A$3:$C$590,3,FALSE)</f>
        <v>Gobierno Autónomo Municipal de Viacha</v>
      </c>
      <c r="D506" s="385" t="str">
        <f>+C506</f>
        <v>Gobierno Autónomo Municipal de Viacha</v>
      </c>
      <c r="E506" s="242" t="s">
        <v>1304</v>
      </c>
      <c r="F506" s="243">
        <f ca="1">+IFERROR(INDEX('Hoja de Trabajo para listado'!$A$155:$Z$1048576,MATCH($A506,'Hoja de Trabajo para listado'!$A$155:$A$1048576,0),MATCH((CUADRO!F$5&amp;$E506),'Hoja de Trabajo para listado'!$A$151:$Z$151,0)),0)+IFERROR(INDEX('Hoja de Trabajo para listado'!$AB$155:$BA$1048576,MATCH($A506,'Hoja de Trabajo para listado'!$AB$155:$AB$1048576,0),MATCH((CUADRO!F$5&amp;$E506),'Hoja de Trabajo para listado'!$AB$151:$BA$151,0)),0)+IFERROR(INDEX('Hoja de Trabajo para listado'!$BC$155:$CB$1048576,MATCH($A506,'Hoja de Trabajo para listado'!$BC$155:$BC$1048576,0),MATCH((CUADRO!F$5&amp;$E506),'Hoja de Trabajo para listado'!$BC$151:$CB$151,0)),0)+IFERROR(INDEX('Hoja de Trabajo para listado'!$DE$153:$DG$274,MATCH($A506,'Hoja de Trabajo para listado'!$DE$153:$DE$1048576,0),MATCH((CUADRO!F$5&amp;$E506),'Hoja de Trabajo para listado'!$DE$151:$DG$151,0)),0)+IFERROR(INDEX('Hoja de Trabajo para listado'!$CD$155:$DC$1048576,MATCH($A506,'Hoja de Trabajo para listado'!$CD$155:$CD$1048576,0),MATCH((CUADRO!F$5&amp;$E506),'Hoja de Trabajo para listado'!$CD$151:$DC$151,0)),0)</f>
        <v>0</v>
      </c>
      <c r="G506" s="243">
        <f ca="1">+IFERROR(INDEX('Hoja de Trabajo para listado'!$A$155:$Z$1048576,MATCH($A506,'Hoja de Trabajo para listado'!$A$155:$A$1048576,0),MATCH((CUADRO!G$5&amp;$E506),'Hoja de Trabajo para listado'!$A$151:$Z$151,0)),0)+IFERROR(INDEX('Hoja de Trabajo para listado'!$AB$155:$BA$1048576,MATCH($A506,'Hoja de Trabajo para listado'!$AB$155:$AB$1048576,0),MATCH((CUADRO!G$5&amp;$E506),'Hoja de Trabajo para listado'!$AB$151:$BA$151,0)),0)+IFERROR(INDEX('Hoja de Trabajo para listado'!$BC$155:$CB$1048576,MATCH($A506,'Hoja de Trabajo para listado'!$BC$155:$BC$1048576,0),MATCH((CUADRO!G$5&amp;$E506),'Hoja de Trabajo para listado'!$BC$151:$CB$151,0)),0)+IFERROR(INDEX('Hoja de Trabajo para listado'!$DE$153:$DG$274,MATCH($A506,'Hoja de Trabajo para listado'!$DE$153:$DE$1048576,0),MATCH((CUADRO!G$5&amp;$E506),'Hoja de Trabajo para listado'!$DE$151:$DG$151,0)),0)+IFERROR(INDEX('Hoja de Trabajo para listado'!$CD$155:$DC$1048576,MATCH($A506,'Hoja de Trabajo para listado'!$CD$155:$CD$1048576,0),MATCH((CUADRO!G$5&amp;$E506),'Hoja de Trabajo para listado'!$CD$151:$DC$151,0)),0)</f>
        <v>0</v>
      </c>
      <c r="H506" s="243">
        <f ca="1">+IFERROR(INDEX('Hoja de Trabajo para listado'!$A$155:$Z$1048576,MATCH($A506,'Hoja de Trabajo para listado'!$A$155:$A$1048576,0),MATCH((CUADRO!H$5&amp;$E506),'Hoja de Trabajo para listado'!$A$151:$Z$151,0)),0)+IFERROR(INDEX('Hoja de Trabajo para listado'!$AB$155:$BA$1048576,MATCH($A506,'Hoja de Trabajo para listado'!$AB$155:$AB$1048576,0),MATCH((CUADRO!H$5&amp;$E506),'Hoja de Trabajo para listado'!$AB$151:$BA$151,0)),0)+IFERROR(INDEX('Hoja de Trabajo para listado'!$BC$155:$CB$1048576,MATCH($A506,'Hoja de Trabajo para listado'!$BC$155:$BC$1048576,0),MATCH((CUADRO!H$5&amp;$E506),'Hoja de Trabajo para listado'!$BC$151:$CB$151,0)),0)+IFERROR(INDEX('Hoja de Trabajo para listado'!$DE$153:$DG$274,MATCH($A506,'Hoja de Trabajo para listado'!$DE$153:$DE$1048576,0),MATCH((CUADRO!H$5&amp;$E506),'Hoja de Trabajo para listado'!$DE$151:$DG$151,0)),0)+IFERROR(INDEX('Hoja de Trabajo para listado'!$CD$155:$DC$1048576,MATCH($A506,'Hoja de Trabajo para listado'!$CD$155:$CD$1048576,0),MATCH((CUADRO!H$5&amp;$E506),'Hoja de Trabajo para listado'!$CD$151:$DC$151,0)),0)</f>
        <v>0</v>
      </c>
      <c r="I506" s="243">
        <f ca="1">+IFERROR(INDEX('Hoja de Trabajo para listado'!$A$155:$Z$1048576,MATCH($A506,'Hoja de Trabajo para listado'!$A$155:$A$1048576,0),MATCH((CUADRO!I$5&amp;$E506),'Hoja de Trabajo para listado'!$A$151:$Z$151,0)),0)+IFERROR(INDEX('Hoja de Trabajo para listado'!$AB$155:$BA$1048576,MATCH($A506,'Hoja de Trabajo para listado'!$AB$155:$AB$1048576,0),MATCH((CUADRO!I$5&amp;$E506),'Hoja de Trabajo para listado'!$AB$151:$BA$151,0)),0)+IFERROR(INDEX('Hoja de Trabajo para listado'!$BC$155:$CB$1048576,MATCH($A506,'Hoja de Trabajo para listado'!$BC$155:$BC$1048576,0),MATCH((CUADRO!I$5&amp;$E506),'Hoja de Trabajo para listado'!$BC$151:$CB$151,0)),0)+IFERROR(INDEX('Hoja de Trabajo para listado'!$DE$153:$DG$274,MATCH($A506,'Hoja de Trabajo para listado'!$DE$153:$DE$1048576,0),MATCH((CUADRO!I$5&amp;$E506),'Hoja de Trabajo para listado'!$DE$151:$DG$151,0)),0)+IFERROR(INDEX('Hoja de Trabajo para listado'!$CD$155:$DC$1048576,MATCH($A506,'Hoja de Trabajo para listado'!$CD$155:$CD$1048576,0),MATCH((CUADRO!I$5&amp;$E506),'Hoja de Trabajo para listado'!$CD$151:$DC$151,0)),0)</f>
        <v>0</v>
      </c>
      <c r="J506" s="243">
        <f ca="1">+IFERROR(INDEX('Hoja de Trabajo para listado'!$A$155:$Z$1048576,MATCH($A506,'Hoja de Trabajo para listado'!$A$155:$A$1048576,0),MATCH((CUADRO!J$5&amp;$E506),'Hoja de Trabajo para listado'!$A$151:$Z$151,0)),0)+IFERROR(INDEX('Hoja de Trabajo para listado'!$AB$155:$BA$1048576,MATCH($A506,'Hoja de Trabajo para listado'!$AB$155:$AB$1048576,0),MATCH((CUADRO!J$5&amp;$E506),'Hoja de Trabajo para listado'!$AB$151:$BA$151,0)),0)+IFERROR(INDEX('Hoja de Trabajo para listado'!$BC$155:$CB$1048576,MATCH($A506,'Hoja de Trabajo para listado'!$BC$155:$BC$1048576,0),MATCH((CUADRO!J$5&amp;$E506),'Hoja de Trabajo para listado'!$BC$151:$CB$151,0)),0)+IFERROR(INDEX('Hoja de Trabajo para listado'!$DE$153:$DG$274,MATCH($A506,'Hoja de Trabajo para listado'!$DE$153:$DE$1048576,0),MATCH((CUADRO!J$5&amp;$E506),'Hoja de Trabajo para listado'!$DE$151:$DG$151,0)),0)+IFERROR(INDEX('Hoja de Trabajo para listado'!$CD$155:$DC$1048576,MATCH($A506,'Hoja de Trabajo para listado'!$CD$155:$CD$1048576,0),MATCH((CUADRO!J$5&amp;$E506),'Hoja de Trabajo para listado'!$CD$151:$DC$151,0)),0)</f>
        <v>0</v>
      </c>
      <c r="K506" s="243">
        <f ca="1">+IFERROR(INDEX('Hoja de Trabajo para listado'!$A$155:$Z$1048576,MATCH($A506,'Hoja de Trabajo para listado'!$A$155:$A$1048576,0),MATCH((CUADRO!K$5&amp;$E506),'Hoja de Trabajo para listado'!$A$151:$Z$151,0)),0)+IFERROR(INDEX('Hoja de Trabajo para listado'!$AB$155:$BA$1048576,MATCH($A506,'Hoja de Trabajo para listado'!$AB$155:$AB$1048576,0),MATCH((CUADRO!K$5&amp;$E506),'Hoja de Trabajo para listado'!$AB$151:$BA$151,0)),0)+IFERROR(INDEX('Hoja de Trabajo para listado'!$BC$155:$CB$1048576,MATCH($A506,'Hoja de Trabajo para listado'!$BC$155:$BC$1048576,0),MATCH((CUADRO!K$5&amp;$E506),'Hoja de Trabajo para listado'!$BC$151:$CB$151,0)),0)+IFERROR(INDEX('Hoja de Trabajo para listado'!$DE$153:$DG$274,MATCH($A506,'Hoja de Trabajo para listado'!$DE$153:$DE$1048576,0),MATCH((CUADRO!K$5&amp;$E506),'Hoja de Trabajo para listado'!$DE$151:$DG$151,0)),0)+IFERROR(INDEX('Hoja de Trabajo para listado'!$CD$155:$DC$1048576,MATCH($A506,'Hoja de Trabajo para listado'!$CD$155:$CD$1048576,0),MATCH((CUADRO!K$5&amp;$E506),'Hoja de Trabajo para listado'!$CD$151:$DC$151,0)),0)</f>
        <v>0</v>
      </c>
      <c r="L506" s="243">
        <f ca="1">+IFERROR(INDEX('Hoja de Trabajo para listado'!$A$155:$Z$1048576,MATCH($A506,'Hoja de Trabajo para listado'!$A$155:$A$1048576,0),MATCH((CUADRO!L$5&amp;$E506),'Hoja de Trabajo para listado'!$A$151:$Z$151,0)),0)+IFERROR(INDEX('Hoja de Trabajo para listado'!$AB$155:$BA$1048576,MATCH($A506,'Hoja de Trabajo para listado'!$AB$155:$AB$1048576,0),MATCH((CUADRO!L$5&amp;$E506),'Hoja de Trabajo para listado'!$AB$151:$BA$151,0)),0)+IFERROR(INDEX('Hoja de Trabajo para listado'!$BC$155:$CB$1048576,MATCH($A506,'Hoja de Trabajo para listado'!$BC$155:$BC$1048576,0),MATCH((CUADRO!L$5&amp;$E506),'Hoja de Trabajo para listado'!$BC$151:$CB$151,0)),0)+IFERROR(INDEX('Hoja de Trabajo para listado'!$DE$153:$DG$274,MATCH($A506,'Hoja de Trabajo para listado'!$DE$153:$DE$1048576,0),MATCH((CUADRO!L$5&amp;$E506),'Hoja de Trabajo para listado'!$DE$151:$DG$151,0)),0)+IFERROR(INDEX('Hoja de Trabajo para listado'!$CD$155:$DC$1048576,MATCH($A506,'Hoja de Trabajo para listado'!$CD$155:$CD$1048576,0),MATCH((CUADRO!L$5&amp;$E506),'Hoja de Trabajo para listado'!$CD$151:$DC$151,0)),0)</f>
        <v>0</v>
      </c>
      <c r="M506" s="243">
        <f ca="1">+IFERROR(INDEX('Hoja de Trabajo para listado'!$A$155:$Z$1048576,MATCH($A506,'Hoja de Trabajo para listado'!$A$155:$A$1048576,0),MATCH((CUADRO!M$5&amp;$E506),'Hoja de Trabajo para listado'!$A$151:$Z$151,0)),0)+IFERROR(INDEX('Hoja de Trabajo para listado'!$AB$155:$BA$1048576,MATCH($A506,'Hoja de Trabajo para listado'!$AB$155:$AB$1048576,0),MATCH((CUADRO!M$5&amp;$E506),'Hoja de Trabajo para listado'!$AB$151:$BA$151,0)),0)+IFERROR(INDEX('Hoja de Trabajo para listado'!$BC$155:$CB$1048576,MATCH($A506,'Hoja de Trabajo para listado'!$BC$155:$BC$1048576,0),MATCH((CUADRO!M$5&amp;$E506),'Hoja de Trabajo para listado'!$BC$151:$CB$151,0)),0)+IFERROR(INDEX('Hoja de Trabajo para listado'!$DE$153:$DG$274,MATCH($A506,'Hoja de Trabajo para listado'!$DE$153:$DE$1048576,0),MATCH((CUADRO!M$5&amp;$E506),'Hoja de Trabajo para listado'!$DE$151:$DG$151,0)),0)+IFERROR(INDEX('Hoja de Trabajo para listado'!$CD$155:$DC$1048576,MATCH($A506,'Hoja de Trabajo para listado'!$CD$155:$CD$1048576,0),MATCH((CUADRO!M$5&amp;$E506),'Hoja de Trabajo para listado'!$CD$151:$DC$151,0)),0)</f>
        <v>0</v>
      </c>
      <c r="N506" s="243">
        <f ca="1">+IFERROR(INDEX('Hoja de Trabajo para listado'!$A$155:$Z$1048576,MATCH($A506,'Hoja de Trabajo para listado'!$A$155:$A$1048576,0),MATCH((CUADRO!N$5&amp;$E506),'Hoja de Trabajo para listado'!$A$151:$Z$151,0)),0)+IFERROR(INDEX('Hoja de Trabajo para listado'!$AB$155:$BA$1048576,MATCH($A506,'Hoja de Trabajo para listado'!$AB$155:$AB$1048576,0),MATCH((CUADRO!N$5&amp;$E506),'Hoja de Trabajo para listado'!$AB$151:$BA$151,0)),0)+IFERROR(INDEX('Hoja de Trabajo para listado'!$BC$155:$CB$1048576,MATCH($A506,'Hoja de Trabajo para listado'!$BC$155:$BC$1048576,0),MATCH((CUADRO!N$5&amp;$E506),'Hoja de Trabajo para listado'!$BC$151:$CB$151,0)),0)+IFERROR(INDEX('Hoja de Trabajo para listado'!$DE$153:$DG$274,MATCH($A506,'Hoja de Trabajo para listado'!$DE$153:$DE$1048576,0),MATCH((CUADRO!N$5&amp;$E506),'Hoja de Trabajo para listado'!$DE$151:$DG$151,0)),0)+IFERROR(INDEX('Hoja de Trabajo para listado'!$CD$155:$DC$1048576,MATCH($A506,'Hoja de Trabajo para listado'!$CD$155:$CD$1048576,0),MATCH((CUADRO!N$5&amp;$E506),'Hoja de Trabajo para listado'!$CD$151:$DC$151,0)),0)</f>
        <v>0</v>
      </c>
      <c r="O506" s="243">
        <f ca="1">+IFERROR(INDEX('Hoja de Trabajo para listado'!$A$155:$Z$1048576,MATCH($A506,'Hoja de Trabajo para listado'!$A$155:$A$1048576,0),MATCH((CUADRO!O$5&amp;$E506),'Hoja de Trabajo para listado'!$A$151:$Z$151,0)),0)+IFERROR(INDEX('Hoja de Trabajo para listado'!$AB$155:$BA$1048576,MATCH($A506,'Hoja de Trabajo para listado'!$AB$155:$AB$1048576,0),MATCH((CUADRO!O$5&amp;$E506),'Hoja de Trabajo para listado'!$AB$151:$BA$151,0)),0)+IFERROR(INDEX('Hoja de Trabajo para listado'!$BC$155:$CB$1048576,MATCH($A506,'Hoja de Trabajo para listado'!$BC$155:$BC$1048576,0),MATCH((CUADRO!O$5&amp;$E506),'Hoja de Trabajo para listado'!$BC$151:$CB$151,0)),0)+IFERROR(INDEX('Hoja de Trabajo para listado'!$DE$153:$DG$274,MATCH($A506,'Hoja de Trabajo para listado'!$DE$153:$DE$1048576,0),MATCH((CUADRO!O$5&amp;$E506),'Hoja de Trabajo para listado'!$DE$151:$DG$151,0)),0)+IFERROR(INDEX('Hoja de Trabajo para listado'!$CD$155:$DC$1048576,MATCH($A506,'Hoja de Trabajo para listado'!$CD$155:$CD$1048576,0),MATCH((CUADRO!O$5&amp;$E506),'Hoja de Trabajo para listado'!$CD$151:$DC$151,0)),0)</f>
        <v>0</v>
      </c>
      <c r="P506" s="243">
        <f ca="1">+IFERROR(INDEX('Hoja de Trabajo para listado'!$A$155:$Z$1048576,MATCH($A506,'Hoja de Trabajo para listado'!$A$155:$A$1048576,0),MATCH((CUADRO!P$5&amp;$E506),'Hoja de Trabajo para listado'!$A$151:$Z$151,0)),0)+IFERROR(INDEX('Hoja de Trabajo para listado'!$AB$155:$BA$1048576,MATCH($A506,'Hoja de Trabajo para listado'!$AB$155:$AB$1048576,0),MATCH((CUADRO!P$5&amp;$E506),'Hoja de Trabajo para listado'!$AB$151:$BA$151,0)),0)+IFERROR(INDEX('Hoja de Trabajo para listado'!$BC$155:$CB$1048576,MATCH($A506,'Hoja de Trabajo para listado'!$BC$155:$BC$1048576,0),MATCH((CUADRO!P$5&amp;$E506),'Hoja de Trabajo para listado'!$BC$151:$CB$151,0)),0)+IFERROR(INDEX('Hoja de Trabajo para listado'!$DE$153:$DG$274,MATCH($A506,'Hoja de Trabajo para listado'!$DE$153:$DE$1048576,0),MATCH((CUADRO!P$5&amp;$E506),'Hoja de Trabajo para listado'!$DE$151:$DG$151,0)),0)+IFERROR(INDEX('Hoja de Trabajo para listado'!$CD$155:$DC$1048576,MATCH($A506,'Hoja de Trabajo para listado'!$CD$155:$CD$1048576,0),MATCH((CUADRO!P$5&amp;$E506),'Hoja de Trabajo para listado'!$CD$151:$DC$151,0)),0)</f>
        <v>0</v>
      </c>
      <c r="Q506" s="243">
        <f ca="1">+IFERROR(INDEX('Hoja de Trabajo para listado'!$A$155:$Z$1048576,MATCH($A506,'Hoja de Trabajo para listado'!$A$155:$A$1048576,0),MATCH((CUADRO!Q$5&amp;$E506),'Hoja de Trabajo para listado'!$A$151:$Z$151,0)),0)+IFERROR(INDEX('Hoja de Trabajo para listado'!$AB$155:$BA$1048576,MATCH($A506,'Hoja de Trabajo para listado'!$AB$155:$AB$1048576,0),MATCH((CUADRO!Q$5&amp;$E506),'Hoja de Trabajo para listado'!$AB$151:$BA$151,0)),0)+IFERROR(INDEX('Hoja de Trabajo para listado'!$BC$155:$CB$1048576,MATCH($A506,'Hoja de Trabajo para listado'!$BC$155:$BC$1048576,0),MATCH((CUADRO!Q$5&amp;$E506),'Hoja de Trabajo para listado'!$BC$151:$CB$151,0)),0)+IFERROR(INDEX('Hoja de Trabajo para listado'!$DE$153:$DG$274,MATCH($A506,'Hoja de Trabajo para listado'!$DE$153:$DE$1048576,0),MATCH((CUADRO!Q$5&amp;$E506),'Hoja de Trabajo para listado'!$DE$151:$DG$151,0)),0)+IFERROR(INDEX('Hoja de Trabajo para listado'!$CD$155:$DC$1048576,MATCH($A506,'Hoja de Trabajo para listado'!$CD$155:$CD$1048576,0),MATCH((CUADRO!Q$5&amp;$E506),'Hoja de Trabajo para listado'!$CD$151:$DC$151,0)),0)</f>
        <v>0</v>
      </c>
      <c r="R506" s="243">
        <f t="shared" ca="1" si="17"/>
        <v>0</v>
      </c>
      <c r="S506" s="249"/>
      <c r="T506" s="243">
        <f ca="1">+T507</f>
        <v>0</v>
      </c>
      <c r="U506" s="242">
        <f t="shared" si="18"/>
        <v>1</v>
      </c>
      <c r="V506" s="333" t="str">
        <f>+VLOOKUP(A506,bd_lista!$A$3:$E$590,5,FALSE)</f>
        <v>Gobiernos Autonomos Municipales</v>
      </c>
      <c r="W506" s="383" t="str">
        <f>+V506</f>
        <v>Gobiernos Autonomos Municipales</v>
      </c>
      <c r="X506" s="242">
        <f>+VLOOKUP(A506,[3]Sheet1!$A$13:$D$744,4,FALSE)</f>
        <v>0</v>
      </c>
      <c r="Y506" s="242" t="e">
        <f>+VLOOKUP(X506,bd_lista!$A$3:$C$590,3,FALSE)</f>
        <v>#N/A</v>
      </c>
      <c r="Z506" s="294">
        <f>+X506</f>
        <v>0</v>
      </c>
      <c r="AA506" s="295" t="e">
        <f>+Y506</f>
        <v>#N/A</v>
      </c>
    </row>
    <row r="507" spans="1:27" customFormat="1" ht="15" hidden="1" customHeight="1">
      <c r="A507" s="32">
        <v>1206</v>
      </c>
      <c r="B507" s="389"/>
      <c r="C507" s="247" t="str">
        <f>+VLOOKUP(A507,bd_lista!$A$3:$C$590,3,FALSE)</f>
        <v>Gobierno Autónomo Municipal de Viacha</v>
      </c>
      <c r="D507" s="386"/>
      <c r="E507" s="244" t="s">
        <v>1305</v>
      </c>
      <c r="F507" s="243">
        <f ca="1">+IFERROR(INDEX('Hoja de Trabajo para listado'!$A$155:$Z$1048576,MATCH($A507,'Hoja de Trabajo para listado'!$A$155:$A$1048576,0),MATCH((CUADRO!F$5&amp;$E507),'Hoja de Trabajo para listado'!$A$151:$Z$151,0)),0)+IFERROR(INDEX('Hoja de Trabajo para listado'!$AB$155:$BA$1048576,MATCH($A507,'Hoja de Trabajo para listado'!$AB$155:$AB$1048576,0),MATCH((CUADRO!F$5&amp;$E507),'Hoja de Trabajo para listado'!$AB$151:$BA$151,0)),0)+IFERROR(INDEX('Hoja de Trabajo para listado'!$BC$155:$CB$1048576,MATCH($A507,'Hoja de Trabajo para listado'!$BC$155:$BC$1048576,0),MATCH((CUADRO!F$5&amp;$E507),'Hoja de Trabajo para listado'!$BC$151:$CB$151,0)),0)+IFERROR(INDEX('Hoja de Trabajo para listado'!$DE$153:$DG$274,MATCH($A507,'Hoja de Trabajo para listado'!$DE$153:$DE$1048576,0),MATCH((CUADRO!F$5&amp;$E507),'Hoja de Trabajo para listado'!$DE$151:$DG$151,0)),0)+IFERROR(INDEX('Hoja de Trabajo para listado'!$CD$155:$DC$1048576,MATCH($A507,'Hoja de Trabajo para listado'!$CD$155:$CD$1048576,0),MATCH((CUADRO!F$5&amp;$E507),'Hoja de Trabajo para listado'!$CD$151:$DC$151,0)),0)</f>
        <v>0</v>
      </c>
      <c r="G507" s="243">
        <f ca="1">+IFERROR(INDEX('Hoja de Trabajo para listado'!$A$155:$Z$1048576,MATCH($A507,'Hoja de Trabajo para listado'!$A$155:$A$1048576,0),MATCH((CUADRO!G$5&amp;$E507),'Hoja de Trabajo para listado'!$A$151:$Z$151,0)),0)+IFERROR(INDEX('Hoja de Trabajo para listado'!$AB$155:$BA$1048576,MATCH($A507,'Hoja de Trabajo para listado'!$AB$155:$AB$1048576,0),MATCH((CUADRO!G$5&amp;$E507),'Hoja de Trabajo para listado'!$AB$151:$BA$151,0)),0)+IFERROR(INDEX('Hoja de Trabajo para listado'!$BC$155:$CB$1048576,MATCH($A507,'Hoja de Trabajo para listado'!$BC$155:$BC$1048576,0),MATCH((CUADRO!G$5&amp;$E507),'Hoja de Trabajo para listado'!$BC$151:$CB$151,0)),0)+IFERROR(INDEX('Hoja de Trabajo para listado'!$DE$153:$DG$274,MATCH($A507,'Hoja de Trabajo para listado'!$DE$153:$DE$1048576,0),MATCH((CUADRO!G$5&amp;$E507),'Hoja de Trabajo para listado'!$DE$151:$DG$151,0)),0)+IFERROR(INDEX('Hoja de Trabajo para listado'!$CD$155:$DC$1048576,MATCH($A507,'Hoja de Trabajo para listado'!$CD$155:$CD$1048576,0),MATCH((CUADRO!G$5&amp;$E507),'Hoja de Trabajo para listado'!$CD$151:$DC$151,0)),0)</f>
        <v>0</v>
      </c>
      <c r="H507" s="243">
        <f ca="1">+IFERROR(INDEX('Hoja de Trabajo para listado'!$A$155:$Z$1048576,MATCH($A507,'Hoja de Trabajo para listado'!$A$155:$A$1048576,0),MATCH((CUADRO!H$5&amp;$E507),'Hoja de Trabajo para listado'!$A$151:$Z$151,0)),0)+IFERROR(INDEX('Hoja de Trabajo para listado'!$AB$155:$BA$1048576,MATCH($A507,'Hoja de Trabajo para listado'!$AB$155:$AB$1048576,0),MATCH((CUADRO!H$5&amp;$E507),'Hoja de Trabajo para listado'!$AB$151:$BA$151,0)),0)+IFERROR(INDEX('Hoja de Trabajo para listado'!$BC$155:$CB$1048576,MATCH($A507,'Hoja de Trabajo para listado'!$BC$155:$BC$1048576,0),MATCH((CUADRO!H$5&amp;$E507),'Hoja de Trabajo para listado'!$BC$151:$CB$151,0)),0)+IFERROR(INDEX('Hoja de Trabajo para listado'!$DE$153:$DG$274,MATCH($A507,'Hoja de Trabajo para listado'!$DE$153:$DE$1048576,0),MATCH((CUADRO!H$5&amp;$E507),'Hoja de Trabajo para listado'!$DE$151:$DG$151,0)),0)+IFERROR(INDEX('Hoja de Trabajo para listado'!$CD$155:$DC$1048576,MATCH($A507,'Hoja de Trabajo para listado'!$CD$155:$CD$1048576,0),MATCH((CUADRO!H$5&amp;$E507),'Hoja de Trabajo para listado'!$CD$151:$DC$151,0)),0)</f>
        <v>0</v>
      </c>
      <c r="I507" s="243">
        <f ca="1">+IFERROR(INDEX('Hoja de Trabajo para listado'!$A$155:$Z$1048576,MATCH($A507,'Hoja de Trabajo para listado'!$A$155:$A$1048576,0),MATCH((CUADRO!I$5&amp;$E507),'Hoja de Trabajo para listado'!$A$151:$Z$151,0)),0)+IFERROR(INDEX('Hoja de Trabajo para listado'!$AB$155:$BA$1048576,MATCH($A507,'Hoja de Trabajo para listado'!$AB$155:$AB$1048576,0),MATCH((CUADRO!I$5&amp;$E507),'Hoja de Trabajo para listado'!$AB$151:$BA$151,0)),0)+IFERROR(INDEX('Hoja de Trabajo para listado'!$BC$155:$CB$1048576,MATCH($A507,'Hoja de Trabajo para listado'!$BC$155:$BC$1048576,0),MATCH((CUADRO!I$5&amp;$E507),'Hoja de Trabajo para listado'!$BC$151:$CB$151,0)),0)+IFERROR(INDEX('Hoja de Trabajo para listado'!$DE$153:$DG$274,MATCH($A507,'Hoja de Trabajo para listado'!$DE$153:$DE$1048576,0),MATCH((CUADRO!I$5&amp;$E507),'Hoja de Trabajo para listado'!$DE$151:$DG$151,0)),0)+IFERROR(INDEX('Hoja de Trabajo para listado'!$CD$155:$DC$1048576,MATCH($A507,'Hoja de Trabajo para listado'!$CD$155:$CD$1048576,0),MATCH((CUADRO!I$5&amp;$E507),'Hoja de Trabajo para listado'!$CD$151:$DC$151,0)),0)</f>
        <v>0</v>
      </c>
      <c r="J507" s="243">
        <f ca="1">+IFERROR(INDEX('Hoja de Trabajo para listado'!$A$155:$Z$1048576,MATCH($A507,'Hoja de Trabajo para listado'!$A$155:$A$1048576,0),MATCH((CUADRO!J$5&amp;$E507),'Hoja de Trabajo para listado'!$A$151:$Z$151,0)),0)+IFERROR(INDEX('Hoja de Trabajo para listado'!$AB$155:$BA$1048576,MATCH($A507,'Hoja de Trabajo para listado'!$AB$155:$AB$1048576,0),MATCH((CUADRO!J$5&amp;$E507),'Hoja de Trabajo para listado'!$AB$151:$BA$151,0)),0)+IFERROR(INDEX('Hoja de Trabajo para listado'!$BC$155:$CB$1048576,MATCH($A507,'Hoja de Trabajo para listado'!$BC$155:$BC$1048576,0),MATCH((CUADRO!J$5&amp;$E507),'Hoja de Trabajo para listado'!$BC$151:$CB$151,0)),0)+IFERROR(INDEX('Hoja de Trabajo para listado'!$DE$153:$DG$274,MATCH($A507,'Hoja de Trabajo para listado'!$DE$153:$DE$1048576,0),MATCH((CUADRO!J$5&amp;$E507),'Hoja de Trabajo para listado'!$DE$151:$DG$151,0)),0)+IFERROR(INDEX('Hoja de Trabajo para listado'!$CD$155:$DC$1048576,MATCH($A507,'Hoja de Trabajo para listado'!$CD$155:$CD$1048576,0),MATCH((CUADRO!J$5&amp;$E507),'Hoja de Trabajo para listado'!$CD$151:$DC$151,0)),0)</f>
        <v>0</v>
      </c>
      <c r="K507" s="243">
        <f ca="1">+IFERROR(INDEX('Hoja de Trabajo para listado'!$A$155:$Z$1048576,MATCH($A507,'Hoja de Trabajo para listado'!$A$155:$A$1048576,0),MATCH((CUADRO!K$5&amp;$E507),'Hoja de Trabajo para listado'!$A$151:$Z$151,0)),0)+IFERROR(INDEX('Hoja de Trabajo para listado'!$AB$155:$BA$1048576,MATCH($A507,'Hoja de Trabajo para listado'!$AB$155:$AB$1048576,0),MATCH((CUADRO!K$5&amp;$E507),'Hoja de Trabajo para listado'!$AB$151:$BA$151,0)),0)+IFERROR(INDEX('Hoja de Trabajo para listado'!$BC$155:$CB$1048576,MATCH($A507,'Hoja de Trabajo para listado'!$BC$155:$BC$1048576,0),MATCH((CUADRO!K$5&amp;$E507),'Hoja de Trabajo para listado'!$BC$151:$CB$151,0)),0)+IFERROR(INDEX('Hoja de Trabajo para listado'!$DE$153:$DG$274,MATCH($A507,'Hoja de Trabajo para listado'!$DE$153:$DE$1048576,0),MATCH((CUADRO!K$5&amp;$E507),'Hoja de Trabajo para listado'!$DE$151:$DG$151,0)),0)+IFERROR(INDEX('Hoja de Trabajo para listado'!$CD$155:$DC$1048576,MATCH($A507,'Hoja de Trabajo para listado'!$CD$155:$CD$1048576,0),MATCH((CUADRO!K$5&amp;$E507),'Hoja de Trabajo para listado'!$CD$151:$DC$151,0)),0)</f>
        <v>0</v>
      </c>
      <c r="L507" s="243">
        <f ca="1">+IFERROR(INDEX('Hoja de Trabajo para listado'!$A$155:$Z$1048576,MATCH($A507,'Hoja de Trabajo para listado'!$A$155:$A$1048576,0),MATCH((CUADRO!L$5&amp;$E507),'Hoja de Trabajo para listado'!$A$151:$Z$151,0)),0)+IFERROR(INDEX('Hoja de Trabajo para listado'!$AB$155:$BA$1048576,MATCH($A507,'Hoja de Trabajo para listado'!$AB$155:$AB$1048576,0),MATCH((CUADRO!L$5&amp;$E507),'Hoja de Trabajo para listado'!$AB$151:$BA$151,0)),0)+IFERROR(INDEX('Hoja de Trabajo para listado'!$BC$155:$CB$1048576,MATCH($A507,'Hoja de Trabajo para listado'!$BC$155:$BC$1048576,0),MATCH((CUADRO!L$5&amp;$E507),'Hoja de Trabajo para listado'!$BC$151:$CB$151,0)),0)+IFERROR(INDEX('Hoja de Trabajo para listado'!$DE$153:$DG$274,MATCH($A507,'Hoja de Trabajo para listado'!$DE$153:$DE$1048576,0),MATCH((CUADRO!L$5&amp;$E507),'Hoja de Trabajo para listado'!$DE$151:$DG$151,0)),0)+IFERROR(INDEX('Hoja de Trabajo para listado'!$CD$155:$DC$1048576,MATCH($A507,'Hoja de Trabajo para listado'!$CD$155:$CD$1048576,0),MATCH((CUADRO!L$5&amp;$E507),'Hoja de Trabajo para listado'!$CD$151:$DC$151,0)),0)</f>
        <v>0</v>
      </c>
      <c r="M507" s="243">
        <f ca="1">+IFERROR(INDEX('Hoja de Trabajo para listado'!$A$155:$Z$1048576,MATCH($A507,'Hoja de Trabajo para listado'!$A$155:$A$1048576,0),MATCH((CUADRO!M$5&amp;$E507),'Hoja de Trabajo para listado'!$A$151:$Z$151,0)),0)+IFERROR(INDEX('Hoja de Trabajo para listado'!$AB$155:$BA$1048576,MATCH($A507,'Hoja de Trabajo para listado'!$AB$155:$AB$1048576,0),MATCH((CUADRO!M$5&amp;$E507),'Hoja de Trabajo para listado'!$AB$151:$BA$151,0)),0)+IFERROR(INDEX('Hoja de Trabajo para listado'!$BC$155:$CB$1048576,MATCH($A507,'Hoja de Trabajo para listado'!$BC$155:$BC$1048576,0),MATCH((CUADRO!M$5&amp;$E507),'Hoja de Trabajo para listado'!$BC$151:$CB$151,0)),0)+IFERROR(INDEX('Hoja de Trabajo para listado'!$DE$153:$DG$274,MATCH($A507,'Hoja de Trabajo para listado'!$DE$153:$DE$1048576,0),MATCH((CUADRO!M$5&amp;$E507),'Hoja de Trabajo para listado'!$DE$151:$DG$151,0)),0)+IFERROR(INDEX('Hoja de Trabajo para listado'!$CD$155:$DC$1048576,MATCH($A507,'Hoja de Trabajo para listado'!$CD$155:$CD$1048576,0),MATCH((CUADRO!M$5&amp;$E507),'Hoja de Trabajo para listado'!$CD$151:$DC$151,0)),0)</f>
        <v>0</v>
      </c>
      <c r="N507" s="243">
        <f ca="1">+IFERROR(INDEX('Hoja de Trabajo para listado'!$A$155:$Z$1048576,MATCH($A507,'Hoja de Trabajo para listado'!$A$155:$A$1048576,0),MATCH((CUADRO!N$5&amp;$E507),'Hoja de Trabajo para listado'!$A$151:$Z$151,0)),0)+IFERROR(INDEX('Hoja de Trabajo para listado'!$AB$155:$BA$1048576,MATCH($A507,'Hoja de Trabajo para listado'!$AB$155:$AB$1048576,0),MATCH((CUADRO!N$5&amp;$E507),'Hoja de Trabajo para listado'!$AB$151:$BA$151,0)),0)+IFERROR(INDEX('Hoja de Trabajo para listado'!$BC$155:$CB$1048576,MATCH($A507,'Hoja de Trabajo para listado'!$BC$155:$BC$1048576,0),MATCH((CUADRO!N$5&amp;$E507),'Hoja de Trabajo para listado'!$BC$151:$CB$151,0)),0)+IFERROR(INDEX('Hoja de Trabajo para listado'!$DE$153:$DG$274,MATCH($A507,'Hoja de Trabajo para listado'!$DE$153:$DE$1048576,0),MATCH((CUADRO!N$5&amp;$E507),'Hoja de Trabajo para listado'!$DE$151:$DG$151,0)),0)+IFERROR(INDEX('Hoja de Trabajo para listado'!$CD$155:$DC$1048576,MATCH($A507,'Hoja de Trabajo para listado'!$CD$155:$CD$1048576,0),MATCH((CUADRO!N$5&amp;$E507),'Hoja de Trabajo para listado'!$CD$151:$DC$151,0)),0)</f>
        <v>0</v>
      </c>
      <c r="O507" s="243">
        <f ca="1">+IFERROR(INDEX('Hoja de Trabajo para listado'!$A$155:$Z$1048576,MATCH($A507,'Hoja de Trabajo para listado'!$A$155:$A$1048576,0),MATCH((CUADRO!O$5&amp;$E507),'Hoja de Trabajo para listado'!$A$151:$Z$151,0)),0)+IFERROR(INDEX('Hoja de Trabajo para listado'!$AB$155:$BA$1048576,MATCH($A507,'Hoja de Trabajo para listado'!$AB$155:$AB$1048576,0),MATCH((CUADRO!O$5&amp;$E507),'Hoja de Trabajo para listado'!$AB$151:$BA$151,0)),0)+IFERROR(INDEX('Hoja de Trabajo para listado'!$BC$155:$CB$1048576,MATCH($A507,'Hoja de Trabajo para listado'!$BC$155:$BC$1048576,0),MATCH((CUADRO!O$5&amp;$E507),'Hoja de Trabajo para listado'!$BC$151:$CB$151,0)),0)+IFERROR(INDEX('Hoja de Trabajo para listado'!$DE$153:$DG$274,MATCH($A507,'Hoja de Trabajo para listado'!$DE$153:$DE$1048576,0),MATCH((CUADRO!O$5&amp;$E507),'Hoja de Trabajo para listado'!$DE$151:$DG$151,0)),0)+IFERROR(INDEX('Hoja de Trabajo para listado'!$CD$155:$DC$1048576,MATCH($A507,'Hoja de Trabajo para listado'!$CD$155:$CD$1048576,0),MATCH((CUADRO!O$5&amp;$E507),'Hoja de Trabajo para listado'!$CD$151:$DC$151,0)),0)</f>
        <v>0</v>
      </c>
      <c r="P507" s="243">
        <f ca="1">+IFERROR(INDEX('Hoja de Trabajo para listado'!$A$155:$Z$1048576,MATCH($A507,'Hoja de Trabajo para listado'!$A$155:$A$1048576,0),MATCH((CUADRO!P$5&amp;$E507),'Hoja de Trabajo para listado'!$A$151:$Z$151,0)),0)+IFERROR(INDEX('Hoja de Trabajo para listado'!$AB$155:$BA$1048576,MATCH($A507,'Hoja de Trabajo para listado'!$AB$155:$AB$1048576,0),MATCH((CUADRO!P$5&amp;$E507),'Hoja de Trabajo para listado'!$AB$151:$BA$151,0)),0)+IFERROR(INDEX('Hoja de Trabajo para listado'!$BC$155:$CB$1048576,MATCH($A507,'Hoja de Trabajo para listado'!$BC$155:$BC$1048576,0),MATCH((CUADRO!P$5&amp;$E507),'Hoja de Trabajo para listado'!$BC$151:$CB$151,0)),0)+IFERROR(INDEX('Hoja de Trabajo para listado'!$DE$153:$DG$274,MATCH($A507,'Hoja de Trabajo para listado'!$DE$153:$DE$1048576,0),MATCH((CUADRO!P$5&amp;$E507),'Hoja de Trabajo para listado'!$DE$151:$DG$151,0)),0)+IFERROR(INDEX('Hoja de Trabajo para listado'!$CD$155:$DC$1048576,MATCH($A507,'Hoja de Trabajo para listado'!$CD$155:$CD$1048576,0),MATCH((CUADRO!P$5&amp;$E507),'Hoja de Trabajo para listado'!$CD$151:$DC$151,0)),0)</f>
        <v>0</v>
      </c>
      <c r="Q507" s="243">
        <f ca="1">+IFERROR(INDEX('Hoja de Trabajo para listado'!$A$155:$Z$1048576,MATCH($A507,'Hoja de Trabajo para listado'!$A$155:$A$1048576,0),MATCH((CUADRO!Q$5&amp;$E507),'Hoja de Trabajo para listado'!$A$151:$Z$151,0)),0)+IFERROR(INDEX('Hoja de Trabajo para listado'!$AB$155:$BA$1048576,MATCH($A507,'Hoja de Trabajo para listado'!$AB$155:$AB$1048576,0),MATCH((CUADRO!Q$5&amp;$E507),'Hoja de Trabajo para listado'!$AB$151:$BA$151,0)),0)+IFERROR(INDEX('Hoja de Trabajo para listado'!$BC$155:$CB$1048576,MATCH($A507,'Hoja de Trabajo para listado'!$BC$155:$BC$1048576,0),MATCH((CUADRO!Q$5&amp;$E507),'Hoja de Trabajo para listado'!$BC$151:$CB$151,0)),0)+IFERROR(INDEX('Hoja de Trabajo para listado'!$DE$153:$DG$274,MATCH($A507,'Hoja de Trabajo para listado'!$DE$153:$DE$1048576,0),MATCH((CUADRO!Q$5&amp;$E507),'Hoja de Trabajo para listado'!$DE$151:$DG$151,0)),0)+IFERROR(INDEX('Hoja de Trabajo para listado'!$CD$155:$DC$1048576,MATCH($A507,'Hoja de Trabajo para listado'!$CD$155:$CD$1048576,0),MATCH((CUADRO!Q$5&amp;$E507),'Hoja de Trabajo para listado'!$CD$151:$DC$151,0)),0)</f>
        <v>0</v>
      </c>
      <c r="R507" s="243">
        <f t="shared" ca="1" si="17"/>
        <v>0</v>
      </c>
      <c r="S507" s="249">
        <f ca="1">+R506+R507</f>
        <v>0</v>
      </c>
      <c r="T507" s="243">
        <f ca="1">+S507</f>
        <v>0</v>
      </c>
      <c r="U507" s="242">
        <f t="shared" si="18"/>
        <v>2</v>
      </c>
      <c r="V507" s="333" t="str">
        <f>+VLOOKUP(A507,bd_lista!$A$3:$E$590,5,FALSE)</f>
        <v>Gobiernos Autonomos Municipales</v>
      </c>
      <c r="W507" s="384"/>
      <c r="X507" s="242">
        <f>+VLOOKUP(A507,[3]Sheet1!$A$13:$D$744,4,FALSE)</f>
        <v>0</v>
      </c>
      <c r="Y507" s="242" t="e">
        <f>+VLOOKUP(X507,bd_lista!$A$3:$C$590,3,FALSE)</f>
        <v>#N/A</v>
      </c>
      <c r="Z507" s="292"/>
      <c r="AA507" s="293"/>
    </row>
    <row r="508" spans="1:27" customFormat="1" ht="15" hidden="1" customHeight="1">
      <c r="A508" s="32">
        <v>1207</v>
      </c>
      <c r="B508" s="388">
        <f>+A508</f>
        <v>1207</v>
      </c>
      <c r="C508" s="247" t="str">
        <f>+VLOOKUP(A508,bd_lista!$A$3:$C$590,3,FALSE)</f>
        <v>Gobierno Autónomo Municipal de Guaqui</v>
      </c>
      <c r="D508" s="385" t="str">
        <f>+C508</f>
        <v>Gobierno Autónomo Municipal de Guaqui</v>
      </c>
      <c r="E508" s="242" t="s">
        <v>1304</v>
      </c>
      <c r="F508" s="243">
        <f ca="1">+IFERROR(INDEX('Hoja de Trabajo para listado'!$A$155:$Z$1048576,MATCH($A508,'Hoja de Trabajo para listado'!$A$155:$A$1048576,0),MATCH((CUADRO!F$5&amp;$E508),'Hoja de Trabajo para listado'!$A$151:$Z$151,0)),0)+IFERROR(INDEX('Hoja de Trabajo para listado'!$AB$155:$BA$1048576,MATCH($A508,'Hoja de Trabajo para listado'!$AB$155:$AB$1048576,0),MATCH((CUADRO!F$5&amp;$E508),'Hoja de Trabajo para listado'!$AB$151:$BA$151,0)),0)+IFERROR(INDEX('Hoja de Trabajo para listado'!$BC$155:$CB$1048576,MATCH($A508,'Hoja de Trabajo para listado'!$BC$155:$BC$1048576,0),MATCH((CUADRO!F$5&amp;$E508),'Hoja de Trabajo para listado'!$BC$151:$CB$151,0)),0)+IFERROR(INDEX('Hoja de Trabajo para listado'!$DE$153:$DG$274,MATCH($A508,'Hoja de Trabajo para listado'!$DE$153:$DE$1048576,0),MATCH((CUADRO!F$5&amp;$E508),'Hoja de Trabajo para listado'!$DE$151:$DG$151,0)),0)+IFERROR(INDEX('Hoja de Trabajo para listado'!$CD$155:$DC$1048576,MATCH($A508,'Hoja de Trabajo para listado'!$CD$155:$CD$1048576,0),MATCH((CUADRO!F$5&amp;$E508),'Hoja de Trabajo para listado'!$CD$151:$DC$151,0)),0)</f>
        <v>0</v>
      </c>
      <c r="G508" s="243">
        <f ca="1">+IFERROR(INDEX('Hoja de Trabajo para listado'!$A$155:$Z$1048576,MATCH($A508,'Hoja de Trabajo para listado'!$A$155:$A$1048576,0),MATCH((CUADRO!G$5&amp;$E508),'Hoja de Trabajo para listado'!$A$151:$Z$151,0)),0)+IFERROR(INDEX('Hoja de Trabajo para listado'!$AB$155:$BA$1048576,MATCH($A508,'Hoja de Trabajo para listado'!$AB$155:$AB$1048576,0),MATCH((CUADRO!G$5&amp;$E508),'Hoja de Trabajo para listado'!$AB$151:$BA$151,0)),0)+IFERROR(INDEX('Hoja de Trabajo para listado'!$BC$155:$CB$1048576,MATCH($A508,'Hoja de Trabajo para listado'!$BC$155:$BC$1048576,0),MATCH((CUADRO!G$5&amp;$E508),'Hoja de Trabajo para listado'!$BC$151:$CB$151,0)),0)+IFERROR(INDEX('Hoja de Trabajo para listado'!$DE$153:$DG$274,MATCH($A508,'Hoja de Trabajo para listado'!$DE$153:$DE$1048576,0),MATCH((CUADRO!G$5&amp;$E508),'Hoja de Trabajo para listado'!$DE$151:$DG$151,0)),0)+IFERROR(INDEX('Hoja de Trabajo para listado'!$CD$155:$DC$1048576,MATCH($A508,'Hoja de Trabajo para listado'!$CD$155:$CD$1048576,0),MATCH((CUADRO!G$5&amp;$E508),'Hoja de Trabajo para listado'!$CD$151:$DC$151,0)),0)</f>
        <v>0</v>
      </c>
      <c r="H508" s="243">
        <f ca="1">+IFERROR(INDEX('Hoja de Trabajo para listado'!$A$155:$Z$1048576,MATCH($A508,'Hoja de Trabajo para listado'!$A$155:$A$1048576,0),MATCH((CUADRO!H$5&amp;$E508),'Hoja de Trabajo para listado'!$A$151:$Z$151,0)),0)+IFERROR(INDEX('Hoja de Trabajo para listado'!$AB$155:$BA$1048576,MATCH($A508,'Hoja de Trabajo para listado'!$AB$155:$AB$1048576,0),MATCH((CUADRO!H$5&amp;$E508),'Hoja de Trabajo para listado'!$AB$151:$BA$151,0)),0)+IFERROR(INDEX('Hoja de Trabajo para listado'!$BC$155:$CB$1048576,MATCH($A508,'Hoja de Trabajo para listado'!$BC$155:$BC$1048576,0),MATCH((CUADRO!H$5&amp;$E508),'Hoja de Trabajo para listado'!$BC$151:$CB$151,0)),0)+IFERROR(INDEX('Hoja de Trabajo para listado'!$DE$153:$DG$274,MATCH($A508,'Hoja de Trabajo para listado'!$DE$153:$DE$1048576,0),MATCH((CUADRO!H$5&amp;$E508),'Hoja de Trabajo para listado'!$DE$151:$DG$151,0)),0)+IFERROR(INDEX('Hoja de Trabajo para listado'!$CD$155:$DC$1048576,MATCH($A508,'Hoja de Trabajo para listado'!$CD$155:$CD$1048576,0),MATCH((CUADRO!H$5&amp;$E508),'Hoja de Trabajo para listado'!$CD$151:$DC$151,0)),0)</f>
        <v>0</v>
      </c>
      <c r="I508" s="243">
        <f ca="1">+IFERROR(INDEX('Hoja de Trabajo para listado'!$A$155:$Z$1048576,MATCH($A508,'Hoja de Trabajo para listado'!$A$155:$A$1048576,0),MATCH((CUADRO!I$5&amp;$E508),'Hoja de Trabajo para listado'!$A$151:$Z$151,0)),0)+IFERROR(INDEX('Hoja de Trabajo para listado'!$AB$155:$BA$1048576,MATCH($A508,'Hoja de Trabajo para listado'!$AB$155:$AB$1048576,0),MATCH((CUADRO!I$5&amp;$E508),'Hoja de Trabajo para listado'!$AB$151:$BA$151,0)),0)+IFERROR(INDEX('Hoja de Trabajo para listado'!$BC$155:$CB$1048576,MATCH($A508,'Hoja de Trabajo para listado'!$BC$155:$BC$1048576,0),MATCH((CUADRO!I$5&amp;$E508),'Hoja de Trabajo para listado'!$BC$151:$CB$151,0)),0)+IFERROR(INDEX('Hoja de Trabajo para listado'!$DE$153:$DG$274,MATCH($A508,'Hoja de Trabajo para listado'!$DE$153:$DE$1048576,0),MATCH((CUADRO!I$5&amp;$E508),'Hoja de Trabajo para listado'!$DE$151:$DG$151,0)),0)+IFERROR(INDEX('Hoja de Trabajo para listado'!$CD$155:$DC$1048576,MATCH($A508,'Hoja de Trabajo para listado'!$CD$155:$CD$1048576,0),MATCH((CUADRO!I$5&amp;$E508),'Hoja de Trabajo para listado'!$CD$151:$DC$151,0)),0)</f>
        <v>0</v>
      </c>
      <c r="J508" s="243">
        <f ca="1">+IFERROR(INDEX('Hoja de Trabajo para listado'!$A$155:$Z$1048576,MATCH($A508,'Hoja de Trabajo para listado'!$A$155:$A$1048576,0),MATCH((CUADRO!J$5&amp;$E508),'Hoja de Trabajo para listado'!$A$151:$Z$151,0)),0)+IFERROR(INDEX('Hoja de Trabajo para listado'!$AB$155:$BA$1048576,MATCH($A508,'Hoja de Trabajo para listado'!$AB$155:$AB$1048576,0),MATCH((CUADRO!J$5&amp;$E508),'Hoja de Trabajo para listado'!$AB$151:$BA$151,0)),0)+IFERROR(INDEX('Hoja de Trabajo para listado'!$BC$155:$CB$1048576,MATCH($A508,'Hoja de Trabajo para listado'!$BC$155:$BC$1048576,0),MATCH((CUADRO!J$5&amp;$E508),'Hoja de Trabajo para listado'!$BC$151:$CB$151,0)),0)+IFERROR(INDEX('Hoja de Trabajo para listado'!$DE$153:$DG$274,MATCH($A508,'Hoja de Trabajo para listado'!$DE$153:$DE$1048576,0),MATCH((CUADRO!J$5&amp;$E508),'Hoja de Trabajo para listado'!$DE$151:$DG$151,0)),0)+IFERROR(INDEX('Hoja de Trabajo para listado'!$CD$155:$DC$1048576,MATCH($A508,'Hoja de Trabajo para listado'!$CD$155:$CD$1048576,0),MATCH((CUADRO!J$5&amp;$E508),'Hoja de Trabajo para listado'!$CD$151:$DC$151,0)),0)</f>
        <v>0</v>
      </c>
      <c r="K508" s="243">
        <f ca="1">+IFERROR(INDEX('Hoja de Trabajo para listado'!$A$155:$Z$1048576,MATCH($A508,'Hoja de Trabajo para listado'!$A$155:$A$1048576,0),MATCH((CUADRO!K$5&amp;$E508),'Hoja de Trabajo para listado'!$A$151:$Z$151,0)),0)+IFERROR(INDEX('Hoja de Trabajo para listado'!$AB$155:$BA$1048576,MATCH($A508,'Hoja de Trabajo para listado'!$AB$155:$AB$1048576,0),MATCH((CUADRO!K$5&amp;$E508),'Hoja de Trabajo para listado'!$AB$151:$BA$151,0)),0)+IFERROR(INDEX('Hoja de Trabajo para listado'!$BC$155:$CB$1048576,MATCH($A508,'Hoja de Trabajo para listado'!$BC$155:$BC$1048576,0),MATCH((CUADRO!K$5&amp;$E508),'Hoja de Trabajo para listado'!$BC$151:$CB$151,0)),0)+IFERROR(INDEX('Hoja de Trabajo para listado'!$DE$153:$DG$274,MATCH($A508,'Hoja de Trabajo para listado'!$DE$153:$DE$1048576,0),MATCH((CUADRO!K$5&amp;$E508),'Hoja de Trabajo para listado'!$DE$151:$DG$151,0)),0)+IFERROR(INDEX('Hoja de Trabajo para listado'!$CD$155:$DC$1048576,MATCH($A508,'Hoja de Trabajo para listado'!$CD$155:$CD$1048576,0),MATCH((CUADRO!K$5&amp;$E508),'Hoja de Trabajo para listado'!$CD$151:$DC$151,0)),0)</f>
        <v>0</v>
      </c>
      <c r="L508" s="243">
        <f ca="1">+IFERROR(INDEX('Hoja de Trabajo para listado'!$A$155:$Z$1048576,MATCH($A508,'Hoja de Trabajo para listado'!$A$155:$A$1048576,0),MATCH((CUADRO!L$5&amp;$E508),'Hoja de Trabajo para listado'!$A$151:$Z$151,0)),0)+IFERROR(INDEX('Hoja de Trabajo para listado'!$AB$155:$BA$1048576,MATCH($A508,'Hoja de Trabajo para listado'!$AB$155:$AB$1048576,0),MATCH((CUADRO!L$5&amp;$E508),'Hoja de Trabajo para listado'!$AB$151:$BA$151,0)),0)+IFERROR(INDEX('Hoja de Trabajo para listado'!$BC$155:$CB$1048576,MATCH($A508,'Hoja de Trabajo para listado'!$BC$155:$BC$1048576,0),MATCH((CUADRO!L$5&amp;$E508),'Hoja de Trabajo para listado'!$BC$151:$CB$151,0)),0)+IFERROR(INDEX('Hoja de Trabajo para listado'!$DE$153:$DG$274,MATCH($A508,'Hoja de Trabajo para listado'!$DE$153:$DE$1048576,0),MATCH((CUADRO!L$5&amp;$E508),'Hoja de Trabajo para listado'!$DE$151:$DG$151,0)),0)+IFERROR(INDEX('Hoja de Trabajo para listado'!$CD$155:$DC$1048576,MATCH($A508,'Hoja de Trabajo para listado'!$CD$155:$CD$1048576,0),MATCH((CUADRO!L$5&amp;$E508),'Hoja de Trabajo para listado'!$CD$151:$DC$151,0)),0)</f>
        <v>0</v>
      </c>
      <c r="M508" s="243">
        <f ca="1">+IFERROR(INDEX('Hoja de Trabajo para listado'!$A$155:$Z$1048576,MATCH($A508,'Hoja de Trabajo para listado'!$A$155:$A$1048576,0),MATCH((CUADRO!M$5&amp;$E508),'Hoja de Trabajo para listado'!$A$151:$Z$151,0)),0)+IFERROR(INDEX('Hoja de Trabajo para listado'!$AB$155:$BA$1048576,MATCH($A508,'Hoja de Trabajo para listado'!$AB$155:$AB$1048576,0),MATCH((CUADRO!M$5&amp;$E508),'Hoja de Trabajo para listado'!$AB$151:$BA$151,0)),0)+IFERROR(INDEX('Hoja de Trabajo para listado'!$BC$155:$CB$1048576,MATCH($A508,'Hoja de Trabajo para listado'!$BC$155:$BC$1048576,0),MATCH((CUADRO!M$5&amp;$E508),'Hoja de Trabajo para listado'!$BC$151:$CB$151,0)),0)+IFERROR(INDEX('Hoja de Trabajo para listado'!$DE$153:$DG$274,MATCH($A508,'Hoja de Trabajo para listado'!$DE$153:$DE$1048576,0),MATCH((CUADRO!M$5&amp;$E508),'Hoja de Trabajo para listado'!$DE$151:$DG$151,0)),0)+IFERROR(INDEX('Hoja de Trabajo para listado'!$CD$155:$DC$1048576,MATCH($A508,'Hoja de Trabajo para listado'!$CD$155:$CD$1048576,0),MATCH((CUADRO!M$5&amp;$E508),'Hoja de Trabajo para listado'!$CD$151:$DC$151,0)),0)</f>
        <v>0</v>
      </c>
      <c r="N508" s="243">
        <f ca="1">+IFERROR(INDEX('Hoja de Trabajo para listado'!$A$155:$Z$1048576,MATCH($A508,'Hoja de Trabajo para listado'!$A$155:$A$1048576,0),MATCH((CUADRO!N$5&amp;$E508),'Hoja de Trabajo para listado'!$A$151:$Z$151,0)),0)+IFERROR(INDEX('Hoja de Trabajo para listado'!$AB$155:$BA$1048576,MATCH($A508,'Hoja de Trabajo para listado'!$AB$155:$AB$1048576,0),MATCH((CUADRO!N$5&amp;$E508),'Hoja de Trabajo para listado'!$AB$151:$BA$151,0)),0)+IFERROR(INDEX('Hoja de Trabajo para listado'!$BC$155:$CB$1048576,MATCH($A508,'Hoja de Trabajo para listado'!$BC$155:$BC$1048576,0),MATCH((CUADRO!N$5&amp;$E508),'Hoja de Trabajo para listado'!$BC$151:$CB$151,0)),0)+IFERROR(INDEX('Hoja de Trabajo para listado'!$DE$153:$DG$274,MATCH($A508,'Hoja de Trabajo para listado'!$DE$153:$DE$1048576,0),MATCH((CUADRO!N$5&amp;$E508),'Hoja de Trabajo para listado'!$DE$151:$DG$151,0)),0)+IFERROR(INDEX('Hoja de Trabajo para listado'!$CD$155:$DC$1048576,MATCH($A508,'Hoja de Trabajo para listado'!$CD$155:$CD$1048576,0),MATCH((CUADRO!N$5&amp;$E508),'Hoja de Trabajo para listado'!$CD$151:$DC$151,0)),0)</f>
        <v>0</v>
      </c>
      <c r="O508" s="243">
        <f ca="1">+IFERROR(INDEX('Hoja de Trabajo para listado'!$A$155:$Z$1048576,MATCH($A508,'Hoja de Trabajo para listado'!$A$155:$A$1048576,0),MATCH((CUADRO!O$5&amp;$E508),'Hoja de Trabajo para listado'!$A$151:$Z$151,0)),0)+IFERROR(INDEX('Hoja de Trabajo para listado'!$AB$155:$BA$1048576,MATCH($A508,'Hoja de Trabajo para listado'!$AB$155:$AB$1048576,0),MATCH((CUADRO!O$5&amp;$E508),'Hoja de Trabajo para listado'!$AB$151:$BA$151,0)),0)+IFERROR(INDEX('Hoja de Trabajo para listado'!$BC$155:$CB$1048576,MATCH($A508,'Hoja de Trabajo para listado'!$BC$155:$BC$1048576,0),MATCH((CUADRO!O$5&amp;$E508),'Hoja de Trabajo para listado'!$BC$151:$CB$151,0)),0)+IFERROR(INDEX('Hoja de Trabajo para listado'!$DE$153:$DG$274,MATCH($A508,'Hoja de Trabajo para listado'!$DE$153:$DE$1048576,0),MATCH((CUADRO!O$5&amp;$E508),'Hoja de Trabajo para listado'!$DE$151:$DG$151,0)),0)+IFERROR(INDEX('Hoja de Trabajo para listado'!$CD$155:$DC$1048576,MATCH($A508,'Hoja de Trabajo para listado'!$CD$155:$CD$1048576,0),MATCH((CUADRO!O$5&amp;$E508),'Hoja de Trabajo para listado'!$CD$151:$DC$151,0)),0)</f>
        <v>0</v>
      </c>
      <c r="P508" s="243">
        <f ca="1">+IFERROR(INDEX('Hoja de Trabajo para listado'!$A$155:$Z$1048576,MATCH($A508,'Hoja de Trabajo para listado'!$A$155:$A$1048576,0),MATCH((CUADRO!P$5&amp;$E508),'Hoja de Trabajo para listado'!$A$151:$Z$151,0)),0)+IFERROR(INDEX('Hoja de Trabajo para listado'!$AB$155:$BA$1048576,MATCH($A508,'Hoja de Trabajo para listado'!$AB$155:$AB$1048576,0),MATCH((CUADRO!P$5&amp;$E508),'Hoja de Trabajo para listado'!$AB$151:$BA$151,0)),0)+IFERROR(INDEX('Hoja de Trabajo para listado'!$BC$155:$CB$1048576,MATCH($A508,'Hoja de Trabajo para listado'!$BC$155:$BC$1048576,0),MATCH((CUADRO!P$5&amp;$E508),'Hoja de Trabajo para listado'!$BC$151:$CB$151,0)),0)+IFERROR(INDEX('Hoja de Trabajo para listado'!$DE$153:$DG$274,MATCH($A508,'Hoja de Trabajo para listado'!$DE$153:$DE$1048576,0),MATCH((CUADRO!P$5&amp;$E508),'Hoja de Trabajo para listado'!$DE$151:$DG$151,0)),0)+IFERROR(INDEX('Hoja de Trabajo para listado'!$CD$155:$DC$1048576,MATCH($A508,'Hoja de Trabajo para listado'!$CD$155:$CD$1048576,0),MATCH((CUADRO!P$5&amp;$E508),'Hoja de Trabajo para listado'!$CD$151:$DC$151,0)),0)</f>
        <v>0</v>
      </c>
      <c r="Q508" s="243">
        <f ca="1">+IFERROR(INDEX('Hoja de Trabajo para listado'!$A$155:$Z$1048576,MATCH($A508,'Hoja de Trabajo para listado'!$A$155:$A$1048576,0),MATCH((CUADRO!Q$5&amp;$E508),'Hoja de Trabajo para listado'!$A$151:$Z$151,0)),0)+IFERROR(INDEX('Hoja de Trabajo para listado'!$AB$155:$BA$1048576,MATCH($A508,'Hoja de Trabajo para listado'!$AB$155:$AB$1048576,0),MATCH((CUADRO!Q$5&amp;$E508),'Hoja de Trabajo para listado'!$AB$151:$BA$151,0)),0)+IFERROR(INDEX('Hoja de Trabajo para listado'!$BC$155:$CB$1048576,MATCH($A508,'Hoja de Trabajo para listado'!$BC$155:$BC$1048576,0),MATCH((CUADRO!Q$5&amp;$E508),'Hoja de Trabajo para listado'!$BC$151:$CB$151,0)),0)+IFERROR(INDEX('Hoja de Trabajo para listado'!$DE$153:$DG$274,MATCH($A508,'Hoja de Trabajo para listado'!$DE$153:$DE$1048576,0),MATCH((CUADRO!Q$5&amp;$E508),'Hoja de Trabajo para listado'!$DE$151:$DG$151,0)),0)+IFERROR(INDEX('Hoja de Trabajo para listado'!$CD$155:$DC$1048576,MATCH($A508,'Hoja de Trabajo para listado'!$CD$155:$CD$1048576,0),MATCH((CUADRO!Q$5&amp;$E508),'Hoja de Trabajo para listado'!$CD$151:$DC$151,0)),0)</f>
        <v>0</v>
      </c>
      <c r="R508" s="243">
        <f t="shared" ca="1" si="17"/>
        <v>0</v>
      </c>
      <c r="S508" s="249"/>
      <c r="T508" s="243">
        <f ca="1">+T509</f>
        <v>0</v>
      </c>
      <c r="U508" s="242">
        <f t="shared" si="18"/>
        <v>1</v>
      </c>
      <c r="V508" s="333" t="str">
        <f>+VLOOKUP(A508,bd_lista!$A$3:$E$590,5,FALSE)</f>
        <v>Gobiernos Autonomos Municipales</v>
      </c>
      <c r="W508" s="383" t="str">
        <f>+V508</f>
        <v>Gobiernos Autonomos Municipales</v>
      </c>
      <c r="X508" s="242">
        <f>+VLOOKUP(A508,[3]Sheet1!$A$13:$D$744,4,FALSE)</f>
        <v>0</v>
      </c>
      <c r="Y508" s="242" t="e">
        <f>+VLOOKUP(X508,bd_lista!$A$3:$C$590,3,FALSE)</f>
        <v>#N/A</v>
      </c>
      <c r="Z508" s="294">
        <f>+X508</f>
        <v>0</v>
      </c>
      <c r="AA508" s="295" t="e">
        <f>+Y508</f>
        <v>#N/A</v>
      </c>
    </row>
    <row r="509" spans="1:27" customFormat="1" ht="15" hidden="1" customHeight="1">
      <c r="A509" s="32">
        <v>1207</v>
      </c>
      <c r="B509" s="389"/>
      <c r="C509" s="247" t="str">
        <f>+VLOOKUP(A509,bd_lista!$A$3:$C$590,3,FALSE)</f>
        <v>Gobierno Autónomo Municipal de Guaqui</v>
      </c>
      <c r="D509" s="386"/>
      <c r="E509" s="244" t="s">
        <v>1305</v>
      </c>
      <c r="F509" s="243">
        <f ca="1">+IFERROR(INDEX('Hoja de Trabajo para listado'!$A$155:$Z$1048576,MATCH($A509,'Hoja de Trabajo para listado'!$A$155:$A$1048576,0),MATCH((CUADRO!F$5&amp;$E509),'Hoja de Trabajo para listado'!$A$151:$Z$151,0)),0)+IFERROR(INDEX('Hoja de Trabajo para listado'!$AB$155:$BA$1048576,MATCH($A509,'Hoja de Trabajo para listado'!$AB$155:$AB$1048576,0),MATCH((CUADRO!F$5&amp;$E509),'Hoja de Trabajo para listado'!$AB$151:$BA$151,0)),0)+IFERROR(INDEX('Hoja de Trabajo para listado'!$BC$155:$CB$1048576,MATCH($A509,'Hoja de Trabajo para listado'!$BC$155:$BC$1048576,0),MATCH((CUADRO!F$5&amp;$E509),'Hoja de Trabajo para listado'!$BC$151:$CB$151,0)),0)+IFERROR(INDEX('Hoja de Trabajo para listado'!$DE$153:$DG$274,MATCH($A509,'Hoja de Trabajo para listado'!$DE$153:$DE$1048576,0),MATCH((CUADRO!F$5&amp;$E509),'Hoja de Trabajo para listado'!$DE$151:$DG$151,0)),0)+IFERROR(INDEX('Hoja de Trabajo para listado'!$CD$155:$DC$1048576,MATCH($A509,'Hoja de Trabajo para listado'!$CD$155:$CD$1048576,0),MATCH((CUADRO!F$5&amp;$E509),'Hoja de Trabajo para listado'!$CD$151:$DC$151,0)),0)</f>
        <v>0</v>
      </c>
      <c r="G509" s="243">
        <f ca="1">+IFERROR(INDEX('Hoja de Trabajo para listado'!$A$155:$Z$1048576,MATCH($A509,'Hoja de Trabajo para listado'!$A$155:$A$1048576,0),MATCH((CUADRO!G$5&amp;$E509),'Hoja de Trabajo para listado'!$A$151:$Z$151,0)),0)+IFERROR(INDEX('Hoja de Trabajo para listado'!$AB$155:$BA$1048576,MATCH($A509,'Hoja de Trabajo para listado'!$AB$155:$AB$1048576,0),MATCH((CUADRO!G$5&amp;$E509),'Hoja de Trabajo para listado'!$AB$151:$BA$151,0)),0)+IFERROR(INDEX('Hoja de Trabajo para listado'!$BC$155:$CB$1048576,MATCH($A509,'Hoja de Trabajo para listado'!$BC$155:$BC$1048576,0),MATCH((CUADRO!G$5&amp;$E509),'Hoja de Trabajo para listado'!$BC$151:$CB$151,0)),0)+IFERROR(INDEX('Hoja de Trabajo para listado'!$DE$153:$DG$274,MATCH($A509,'Hoja de Trabajo para listado'!$DE$153:$DE$1048576,0),MATCH((CUADRO!G$5&amp;$E509),'Hoja de Trabajo para listado'!$DE$151:$DG$151,0)),0)+IFERROR(INDEX('Hoja de Trabajo para listado'!$CD$155:$DC$1048576,MATCH($A509,'Hoja de Trabajo para listado'!$CD$155:$CD$1048576,0),MATCH((CUADRO!G$5&amp;$E509),'Hoja de Trabajo para listado'!$CD$151:$DC$151,0)),0)</f>
        <v>0</v>
      </c>
      <c r="H509" s="243">
        <f ca="1">+IFERROR(INDEX('Hoja de Trabajo para listado'!$A$155:$Z$1048576,MATCH($A509,'Hoja de Trabajo para listado'!$A$155:$A$1048576,0),MATCH((CUADRO!H$5&amp;$E509),'Hoja de Trabajo para listado'!$A$151:$Z$151,0)),0)+IFERROR(INDEX('Hoja de Trabajo para listado'!$AB$155:$BA$1048576,MATCH($A509,'Hoja de Trabajo para listado'!$AB$155:$AB$1048576,0),MATCH((CUADRO!H$5&amp;$E509),'Hoja de Trabajo para listado'!$AB$151:$BA$151,0)),0)+IFERROR(INDEX('Hoja de Trabajo para listado'!$BC$155:$CB$1048576,MATCH($A509,'Hoja de Trabajo para listado'!$BC$155:$BC$1048576,0),MATCH((CUADRO!H$5&amp;$E509),'Hoja de Trabajo para listado'!$BC$151:$CB$151,0)),0)+IFERROR(INDEX('Hoja de Trabajo para listado'!$DE$153:$DG$274,MATCH($A509,'Hoja de Trabajo para listado'!$DE$153:$DE$1048576,0),MATCH((CUADRO!H$5&amp;$E509),'Hoja de Trabajo para listado'!$DE$151:$DG$151,0)),0)+IFERROR(INDEX('Hoja de Trabajo para listado'!$CD$155:$DC$1048576,MATCH($A509,'Hoja de Trabajo para listado'!$CD$155:$CD$1048576,0),MATCH((CUADRO!H$5&amp;$E509),'Hoja de Trabajo para listado'!$CD$151:$DC$151,0)),0)</f>
        <v>0</v>
      </c>
      <c r="I509" s="243">
        <f ca="1">+IFERROR(INDEX('Hoja de Trabajo para listado'!$A$155:$Z$1048576,MATCH($A509,'Hoja de Trabajo para listado'!$A$155:$A$1048576,0),MATCH((CUADRO!I$5&amp;$E509),'Hoja de Trabajo para listado'!$A$151:$Z$151,0)),0)+IFERROR(INDEX('Hoja de Trabajo para listado'!$AB$155:$BA$1048576,MATCH($A509,'Hoja de Trabajo para listado'!$AB$155:$AB$1048576,0),MATCH((CUADRO!I$5&amp;$E509),'Hoja de Trabajo para listado'!$AB$151:$BA$151,0)),0)+IFERROR(INDEX('Hoja de Trabajo para listado'!$BC$155:$CB$1048576,MATCH($A509,'Hoja de Trabajo para listado'!$BC$155:$BC$1048576,0),MATCH((CUADRO!I$5&amp;$E509),'Hoja de Trabajo para listado'!$BC$151:$CB$151,0)),0)+IFERROR(INDEX('Hoja de Trabajo para listado'!$DE$153:$DG$274,MATCH($A509,'Hoja de Trabajo para listado'!$DE$153:$DE$1048576,0),MATCH((CUADRO!I$5&amp;$E509),'Hoja de Trabajo para listado'!$DE$151:$DG$151,0)),0)+IFERROR(INDEX('Hoja de Trabajo para listado'!$CD$155:$DC$1048576,MATCH($A509,'Hoja de Trabajo para listado'!$CD$155:$CD$1048576,0),MATCH((CUADRO!I$5&amp;$E509),'Hoja de Trabajo para listado'!$CD$151:$DC$151,0)),0)</f>
        <v>0</v>
      </c>
      <c r="J509" s="243">
        <f ca="1">+IFERROR(INDEX('Hoja de Trabajo para listado'!$A$155:$Z$1048576,MATCH($A509,'Hoja de Trabajo para listado'!$A$155:$A$1048576,0),MATCH((CUADRO!J$5&amp;$E509),'Hoja de Trabajo para listado'!$A$151:$Z$151,0)),0)+IFERROR(INDEX('Hoja de Trabajo para listado'!$AB$155:$BA$1048576,MATCH($A509,'Hoja de Trabajo para listado'!$AB$155:$AB$1048576,0),MATCH((CUADRO!J$5&amp;$E509),'Hoja de Trabajo para listado'!$AB$151:$BA$151,0)),0)+IFERROR(INDEX('Hoja de Trabajo para listado'!$BC$155:$CB$1048576,MATCH($A509,'Hoja de Trabajo para listado'!$BC$155:$BC$1048576,0),MATCH((CUADRO!J$5&amp;$E509),'Hoja de Trabajo para listado'!$BC$151:$CB$151,0)),0)+IFERROR(INDEX('Hoja de Trabajo para listado'!$DE$153:$DG$274,MATCH($A509,'Hoja de Trabajo para listado'!$DE$153:$DE$1048576,0),MATCH((CUADRO!J$5&amp;$E509),'Hoja de Trabajo para listado'!$DE$151:$DG$151,0)),0)+IFERROR(INDEX('Hoja de Trabajo para listado'!$CD$155:$DC$1048576,MATCH($A509,'Hoja de Trabajo para listado'!$CD$155:$CD$1048576,0),MATCH((CUADRO!J$5&amp;$E509),'Hoja de Trabajo para listado'!$CD$151:$DC$151,0)),0)</f>
        <v>0</v>
      </c>
      <c r="K509" s="243">
        <f ca="1">+IFERROR(INDEX('Hoja de Trabajo para listado'!$A$155:$Z$1048576,MATCH($A509,'Hoja de Trabajo para listado'!$A$155:$A$1048576,0),MATCH((CUADRO!K$5&amp;$E509),'Hoja de Trabajo para listado'!$A$151:$Z$151,0)),0)+IFERROR(INDEX('Hoja de Trabajo para listado'!$AB$155:$BA$1048576,MATCH($A509,'Hoja de Trabajo para listado'!$AB$155:$AB$1048576,0),MATCH((CUADRO!K$5&amp;$E509),'Hoja de Trabajo para listado'!$AB$151:$BA$151,0)),0)+IFERROR(INDEX('Hoja de Trabajo para listado'!$BC$155:$CB$1048576,MATCH($A509,'Hoja de Trabajo para listado'!$BC$155:$BC$1048576,0),MATCH((CUADRO!K$5&amp;$E509),'Hoja de Trabajo para listado'!$BC$151:$CB$151,0)),0)+IFERROR(INDEX('Hoja de Trabajo para listado'!$DE$153:$DG$274,MATCH($A509,'Hoja de Trabajo para listado'!$DE$153:$DE$1048576,0),MATCH((CUADRO!K$5&amp;$E509),'Hoja de Trabajo para listado'!$DE$151:$DG$151,0)),0)+IFERROR(INDEX('Hoja de Trabajo para listado'!$CD$155:$DC$1048576,MATCH($A509,'Hoja de Trabajo para listado'!$CD$155:$CD$1048576,0),MATCH((CUADRO!K$5&amp;$E509),'Hoja de Trabajo para listado'!$CD$151:$DC$151,0)),0)</f>
        <v>0</v>
      </c>
      <c r="L509" s="243">
        <f ca="1">+IFERROR(INDEX('Hoja de Trabajo para listado'!$A$155:$Z$1048576,MATCH($A509,'Hoja de Trabajo para listado'!$A$155:$A$1048576,0),MATCH((CUADRO!L$5&amp;$E509),'Hoja de Trabajo para listado'!$A$151:$Z$151,0)),0)+IFERROR(INDEX('Hoja de Trabajo para listado'!$AB$155:$BA$1048576,MATCH($A509,'Hoja de Trabajo para listado'!$AB$155:$AB$1048576,0),MATCH((CUADRO!L$5&amp;$E509),'Hoja de Trabajo para listado'!$AB$151:$BA$151,0)),0)+IFERROR(INDEX('Hoja de Trabajo para listado'!$BC$155:$CB$1048576,MATCH($A509,'Hoja de Trabajo para listado'!$BC$155:$BC$1048576,0),MATCH((CUADRO!L$5&amp;$E509),'Hoja de Trabajo para listado'!$BC$151:$CB$151,0)),0)+IFERROR(INDEX('Hoja de Trabajo para listado'!$DE$153:$DG$274,MATCH($A509,'Hoja de Trabajo para listado'!$DE$153:$DE$1048576,0),MATCH((CUADRO!L$5&amp;$E509),'Hoja de Trabajo para listado'!$DE$151:$DG$151,0)),0)+IFERROR(INDEX('Hoja de Trabajo para listado'!$CD$155:$DC$1048576,MATCH($A509,'Hoja de Trabajo para listado'!$CD$155:$CD$1048576,0),MATCH((CUADRO!L$5&amp;$E509),'Hoja de Trabajo para listado'!$CD$151:$DC$151,0)),0)</f>
        <v>0</v>
      </c>
      <c r="M509" s="243">
        <f ca="1">+IFERROR(INDEX('Hoja de Trabajo para listado'!$A$155:$Z$1048576,MATCH($A509,'Hoja de Trabajo para listado'!$A$155:$A$1048576,0),MATCH((CUADRO!M$5&amp;$E509),'Hoja de Trabajo para listado'!$A$151:$Z$151,0)),0)+IFERROR(INDEX('Hoja de Trabajo para listado'!$AB$155:$BA$1048576,MATCH($A509,'Hoja de Trabajo para listado'!$AB$155:$AB$1048576,0),MATCH((CUADRO!M$5&amp;$E509),'Hoja de Trabajo para listado'!$AB$151:$BA$151,0)),0)+IFERROR(INDEX('Hoja de Trabajo para listado'!$BC$155:$CB$1048576,MATCH($A509,'Hoja de Trabajo para listado'!$BC$155:$BC$1048576,0),MATCH((CUADRO!M$5&amp;$E509),'Hoja de Trabajo para listado'!$BC$151:$CB$151,0)),0)+IFERROR(INDEX('Hoja de Trabajo para listado'!$DE$153:$DG$274,MATCH($A509,'Hoja de Trabajo para listado'!$DE$153:$DE$1048576,0),MATCH((CUADRO!M$5&amp;$E509),'Hoja de Trabajo para listado'!$DE$151:$DG$151,0)),0)+IFERROR(INDEX('Hoja de Trabajo para listado'!$CD$155:$DC$1048576,MATCH($A509,'Hoja de Trabajo para listado'!$CD$155:$CD$1048576,0),MATCH((CUADRO!M$5&amp;$E509),'Hoja de Trabajo para listado'!$CD$151:$DC$151,0)),0)</f>
        <v>0</v>
      </c>
      <c r="N509" s="243">
        <f ca="1">+IFERROR(INDEX('Hoja de Trabajo para listado'!$A$155:$Z$1048576,MATCH($A509,'Hoja de Trabajo para listado'!$A$155:$A$1048576,0),MATCH((CUADRO!N$5&amp;$E509),'Hoja de Trabajo para listado'!$A$151:$Z$151,0)),0)+IFERROR(INDEX('Hoja de Trabajo para listado'!$AB$155:$BA$1048576,MATCH($A509,'Hoja de Trabajo para listado'!$AB$155:$AB$1048576,0),MATCH((CUADRO!N$5&amp;$E509),'Hoja de Trabajo para listado'!$AB$151:$BA$151,0)),0)+IFERROR(INDEX('Hoja de Trabajo para listado'!$BC$155:$CB$1048576,MATCH($A509,'Hoja de Trabajo para listado'!$BC$155:$BC$1048576,0),MATCH((CUADRO!N$5&amp;$E509),'Hoja de Trabajo para listado'!$BC$151:$CB$151,0)),0)+IFERROR(INDEX('Hoja de Trabajo para listado'!$DE$153:$DG$274,MATCH($A509,'Hoja de Trabajo para listado'!$DE$153:$DE$1048576,0),MATCH((CUADRO!N$5&amp;$E509),'Hoja de Trabajo para listado'!$DE$151:$DG$151,0)),0)+IFERROR(INDEX('Hoja de Trabajo para listado'!$CD$155:$DC$1048576,MATCH($A509,'Hoja de Trabajo para listado'!$CD$155:$CD$1048576,0),MATCH((CUADRO!N$5&amp;$E509),'Hoja de Trabajo para listado'!$CD$151:$DC$151,0)),0)</f>
        <v>0</v>
      </c>
      <c r="O509" s="243">
        <f ca="1">+IFERROR(INDEX('Hoja de Trabajo para listado'!$A$155:$Z$1048576,MATCH($A509,'Hoja de Trabajo para listado'!$A$155:$A$1048576,0),MATCH((CUADRO!O$5&amp;$E509),'Hoja de Trabajo para listado'!$A$151:$Z$151,0)),0)+IFERROR(INDEX('Hoja de Trabajo para listado'!$AB$155:$BA$1048576,MATCH($A509,'Hoja de Trabajo para listado'!$AB$155:$AB$1048576,0),MATCH((CUADRO!O$5&amp;$E509),'Hoja de Trabajo para listado'!$AB$151:$BA$151,0)),0)+IFERROR(INDEX('Hoja de Trabajo para listado'!$BC$155:$CB$1048576,MATCH($A509,'Hoja de Trabajo para listado'!$BC$155:$BC$1048576,0),MATCH((CUADRO!O$5&amp;$E509),'Hoja de Trabajo para listado'!$BC$151:$CB$151,0)),0)+IFERROR(INDEX('Hoja de Trabajo para listado'!$DE$153:$DG$274,MATCH($A509,'Hoja de Trabajo para listado'!$DE$153:$DE$1048576,0),MATCH((CUADRO!O$5&amp;$E509),'Hoja de Trabajo para listado'!$DE$151:$DG$151,0)),0)+IFERROR(INDEX('Hoja de Trabajo para listado'!$CD$155:$DC$1048576,MATCH($A509,'Hoja de Trabajo para listado'!$CD$155:$CD$1048576,0),MATCH((CUADRO!O$5&amp;$E509),'Hoja de Trabajo para listado'!$CD$151:$DC$151,0)),0)</f>
        <v>0</v>
      </c>
      <c r="P509" s="243">
        <f ca="1">+IFERROR(INDEX('Hoja de Trabajo para listado'!$A$155:$Z$1048576,MATCH($A509,'Hoja de Trabajo para listado'!$A$155:$A$1048576,0),MATCH((CUADRO!P$5&amp;$E509),'Hoja de Trabajo para listado'!$A$151:$Z$151,0)),0)+IFERROR(INDEX('Hoja de Trabajo para listado'!$AB$155:$BA$1048576,MATCH($A509,'Hoja de Trabajo para listado'!$AB$155:$AB$1048576,0),MATCH((CUADRO!P$5&amp;$E509),'Hoja de Trabajo para listado'!$AB$151:$BA$151,0)),0)+IFERROR(INDEX('Hoja de Trabajo para listado'!$BC$155:$CB$1048576,MATCH($A509,'Hoja de Trabajo para listado'!$BC$155:$BC$1048576,0),MATCH((CUADRO!P$5&amp;$E509),'Hoja de Trabajo para listado'!$BC$151:$CB$151,0)),0)+IFERROR(INDEX('Hoja de Trabajo para listado'!$DE$153:$DG$274,MATCH($A509,'Hoja de Trabajo para listado'!$DE$153:$DE$1048576,0),MATCH((CUADRO!P$5&amp;$E509),'Hoja de Trabajo para listado'!$DE$151:$DG$151,0)),0)+IFERROR(INDEX('Hoja de Trabajo para listado'!$CD$155:$DC$1048576,MATCH($A509,'Hoja de Trabajo para listado'!$CD$155:$CD$1048576,0),MATCH((CUADRO!P$5&amp;$E509),'Hoja de Trabajo para listado'!$CD$151:$DC$151,0)),0)</f>
        <v>0</v>
      </c>
      <c r="Q509" s="243">
        <f ca="1">+IFERROR(INDEX('Hoja de Trabajo para listado'!$A$155:$Z$1048576,MATCH($A509,'Hoja de Trabajo para listado'!$A$155:$A$1048576,0),MATCH((CUADRO!Q$5&amp;$E509),'Hoja de Trabajo para listado'!$A$151:$Z$151,0)),0)+IFERROR(INDEX('Hoja de Trabajo para listado'!$AB$155:$BA$1048576,MATCH($A509,'Hoja de Trabajo para listado'!$AB$155:$AB$1048576,0),MATCH((CUADRO!Q$5&amp;$E509),'Hoja de Trabajo para listado'!$AB$151:$BA$151,0)),0)+IFERROR(INDEX('Hoja de Trabajo para listado'!$BC$155:$CB$1048576,MATCH($A509,'Hoja de Trabajo para listado'!$BC$155:$BC$1048576,0),MATCH((CUADRO!Q$5&amp;$E509),'Hoja de Trabajo para listado'!$BC$151:$CB$151,0)),0)+IFERROR(INDEX('Hoja de Trabajo para listado'!$DE$153:$DG$274,MATCH($A509,'Hoja de Trabajo para listado'!$DE$153:$DE$1048576,0),MATCH((CUADRO!Q$5&amp;$E509),'Hoja de Trabajo para listado'!$DE$151:$DG$151,0)),0)+IFERROR(INDEX('Hoja de Trabajo para listado'!$CD$155:$DC$1048576,MATCH($A509,'Hoja de Trabajo para listado'!$CD$155:$CD$1048576,0),MATCH((CUADRO!Q$5&amp;$E509),'Hoja de Trabajo para listado'!$CD$151:$DC$151,0)),0)</f>
        <v>0</v>
      </c>
      <c r="R509" s="243">
        <f t="shared" ca="1" si="17"/>
        <v>0</v>
      </c>
      <c r="S509" s="249">
        <f ca="1">+R508+R509</f>
        <v>0</v>
      </c>
      <c r="T509" s="243">
        <f ca="1">+S509</f>
        <v>0</v>
      </c>
      <c r="U509" s="242">
        <f t="shared" si="18"/>
        <v>2</v>
      </c>
      <c r="V509" s="333" t="str">
        <f>+VLOOKUP(A509,bd_lista!$A$3:$E$590,5,FALSE)</f>
        <v>Gobiernos Autonomos Municipales</v>
      </c>
      <c r="W509" s="384"/>
      <c r="X509" s="242">
        <f>+VLOOKUP(A509,[3]Sheet1!$A$13:$D$744,4,FALSE)</f>
        <v>0</v>
      </c>
      <c r="Y509" s="242" t="e">
        <f>+VLOOKUP(X509,bd_lista!$A$3:$C$590,3,FALSE)</f>
        <v>#N/A</v>
      </c>
      <c r="Z509" s="292"/>
      <c r="AA509" s="293"/>
    </row>
    <row r="510" spans="1:27" customFormat="1" ht="15" hidden="1" customHeight="1">
      <c r="A510" s="32">
        <v>1208</v>
      </c>
      <c r="B510" s="388">
        <f>+A510</f>
        <v>1208</v>
      </c>
      <c r="C510" s="247" t="str">
        <f>+VLOOKUP(A510,bd_lista!$A$3:$C$590,3,FALSE)</f>
        <v>Gobierno Autónomo Municipal de Tiahuanacu</v>
      </c>
      <c r="D510" s="385" t="str">
        <f>+C510</f>
        <v>Gobierno Autónomo Municipal de Tiahuanacu</v>
      </c>
      <c r="E510" s="242" t="s">
        <v>1304</v>
      </c>
      <c r="F510" s="243">
        <f ca="1">+IFERROR(INDEX('Hoja de Trabajo para listado'!$A$155:$Z$1048576,MATCH($A510,'Hoja de Trabajo para listado'!$A$155:$A$1048576,0),MATCH((CUADRO!F$5&amp;$E510),'Hoja de Trabajo para listado'!$A$151:$Z$151,0)),0)+IFERROR(INDEX('Hoja de Trabajo para listado'!$AB$155:$BA$1048576,MATCH($A510,'Hoja de Trabajo para listado'!$AB$155:$AB$1048576,0),MATCH((CUADRO!F$5&amp;$E510),'Hoja de Trabajo para listado'!$AB$151:$BA$151,0)),0)+IFERROR(INDEX('Hoja de Trabajo para listado'!$BC$155:$CB$1048576,MATCH($A510,'Hoja de Trabajo para listado'!$BC$155:$BC$1048576,0),MATCH((CUADRO!F$5&amp;$E510),'Hoja de Trabajo para listado'!$BC$151:$CB$151,0)),0)+IFERROR(INDEX('Hoja de Trabajo para listado'!$DE$153:$DG$274,MATCH($A510,'Hoja de Trabajo para listado'!$DE$153:$DE$1048576,0),MATCH((CUADRO!F$5&amp;$E510),'Hoja de Trabajo para listado'!$DE$151:$DG$151,0)),0)+IFERROR(INDEX('Hoja de Trabajo para listado'!$CD$155:$DC$1048576,MATCH($A510,'Hoja de Trabajo para listado'!$CD$155:$CD$1048576,0),MATCH((CUADRO!F$5&amp;$E510),'Hoja de Trabajo para listado'!$CD$151:$DC$151,0)),0)</f>
        <v>0</v>
      </c>
      <c r="G510" s="243">
        <f ca="1">+IFERROR(INDEX('Hoja de Trabajo para listado'!$A$155:$Z$1048576,MATCH($A510,'Hoja de Trabajo para listado'!$A$155:$A$1048576,0),MATCH((CUADRO!G$5&amp;$E510),'Hoja de Trabajo para listado'!$A$151:$Z$151,0)),0)+IFERROR(INDEX('Hoja de Trabajo para listado'!$AB$155:$BA$1048576,MATCH($A510,'Hoja de Trabajo para listado'!$AB$155:$AB$1048576,0),MATCH((CUADRO!G$5&amp;$E510),'Hoja de Trabajo para listado'!$AB$151:$BA$151,0)),0)+IFERROR(INDEX('Hoja de Trabajo para listado'!$BC$155:$CB$1048576,MATCH($A510,'Hoja de Trabajo para listado'!$BC$155:$BC$1048576,0),MATCH((CUADRO!G$5&amp;$E510),'Hoja de Trabajo para listado'!$BC$151:$CB$151,0)),0)+IFERROR(INDEX('Hoja de Trabajo para listado'!$DE$153:$DG$274,MATCH($A510,'Hoja de Trabajo para listado'!$DE$153:$DE$1048576,0),MATCH((CUADRO!G$5&amp;$E510),'Hoja de Trabajo para listado'!$DE$151:$DG$151,0)),0)+IFERROR(INDEX('Hoja de Trabajo para listado'!$CD$155:$DC$1048576,MATCH($A510,'Hoja de Trabajo para listado'!$CD$155:$CD$1048576,0),MATCH((CUADRO!G$5&amp;$E510),'Hoja de Trabajo para listado'!$CD$151:$DC$151,0)),0)</f>
        <v>0</v>
      </c>
      <c r="H510" s="243">
        <f ca="1">+IFERROR(INDEX('Hoja de Trabajo para listado'!$A$155:$Z$1048576,MATCH($A510,'Hoja de Trabajo para listado'!$A$155:$A$1048576,0),MATCH((CUADRO!H$5&amp;$E510),'Hoja de Trabajo para listado'!$A$151:$Z$151,0)),0)+IFERROR(INDEX('Hoja de Trabajo para listado'!$AB$155:$BA$1048576,MATCH($A510,'Hoja de Trabajo para listado'!$AB$155:$AB$1048576,0),MATCH((CUADRO!H$5&amp;$E510),'Hoja de Trabajo para listado'!$AB$151:$BA$151,0)),0)+IFERROR(INDEX('Hoja de Trabajo para listado'!$BC$155:$CB$1048576,MATCH($A510,'Hoja de Trabajo para listado'!$BC$155:$BC$1048576,0),MATCH((CUADRO!H$5&amp;$E510),'Hoja de Trabajo para listado'!$BC$151:$CB$151,0)),0)+IFERROR(INDEX('Hoja de Trabajo para listado'!$DE$153:$DG$274,MATCH($A510,'Hoja de Trabajo para listado'!$DE$153:$DE$1048576,0),MATCH((CUADRO!H$5&amp;$E510),'Hoja de Trabajo para listado'!$DE$151:$DG$151,0)),0)+IFERROR(INDEX('Hoja de Trabajo para listado'!$CD$155:$DC$1048576,MATCH($A510,'Hoja de Trabajo para listado'!$CD$155:$CD$1048576,0),MATCH((CUADRO!H$5&amp;$E510),'Hoja de Trabajo para listado'!$CD$151:$DC$151,0)),0)</f>
        <v>0</v>
      </c>
      <c r="I510" s="243">
        <f ca="1">+IFERROR(INDEX('Hoja de Trabajo para listado'!$A$155:$Z$1048576,MATCH($A510,'Hoja de Trabajo para listado'!$A$155:$A$1048576,0),MATCH((CUADRO!I$5&amp;$E510),'Hoja de Trabajo para listado'!$A$151:$Z$151,0)),0)+IFERROR(INDEX('Hoja de Trabajo para listado'!$AB$155:$BA$1048576,MATCH($A510,'Hoja de Trabajo para listado'!$AB$155:$AB$1048576,0),MATCH((CUADRO!I$5&amp;$E510),'Hoja de Trabajo para listado'!$AB$151:$BA$151,0)),0)+IFERROR(INDEX('Hoja de Trabajo para listado'!$BC$155:$CB$1048576,MATCH($A510,'Hoja de Trabajo para listado'!$BC$155:$BC$1048576,0),MATCH((CUADRO!I$5&amp;$E510),'Hoja de Trabajo para listado'!$BC$151:$CB$151,0)),0)+IFERROR(INDEX('Hoja de Trabajo para listado'!$DE$153:$DG$274,MATCH($A510,'Hoja de Trabajo para listado'!$DE$153:$DE$1048576,0),MATCH((CUADRO!I$5&amp;$E510),'Hoja de Trabajo para listado'!$DE$151:$DG$151,0)),0)+IFERROR(INDEX('Hoja de Trabajo para listado'!$CD$155:$DC$1048576,MATCH($A510,'Hoja de Trabajo para listado'!$CD$155:$CD$1048576,0),MATCH((CUADRO!I$5&amp;$E510),'Hoja de Trabajo para listado'!$CD$151:$DC$151,0)),0)</f>
        <v>0</v>
      </c>
      <c r="J510" s="243">
        <f ca="1">+IFERROR(INDEX('Hoja de Trabajo para listado'!$A$155:$Z$1048576,MATCH($A510,'Hoja de Trabajo para listado'!$A$155:$A$1048576,0),MATCH((CUADRO!J$5&amp;$E510),'Hoja de Trabajo para listado'!$A$151:$Z$151,0)),0)+IFERROR(INDEX('Hoja de Trabajo para listado'!$AB$155:$BA$1048576,MATCH($A510,'Hoja de Trabajo para listado'!$AB$155:$AB$1048576,0),MATCH((CUADRO!J$5&amp;$E510),'Hoja de Trabajo para listado'!$AB$151:$BA$151,0)),0)+IFERROR(INDEX('Hoja de Trabajo para listado'!$BC$155:$CB$1048576,MATCH($A510,'Hoja de Trabajo para listado'!$BC$155:$BC$1048576,0),MATCH((CUADRO!J$5&amp;$E510),'Hoja de Trabajo para listado'!$BC$151:$CB$151,0)),0)+IFERROR(INDEX('Hoja de Trabajo para listado'!$DE$153:$DG$274,MATCH($A510,'Hoja de Trabajo para listado'!$DE$153:$DE$1048576,0),MATCH((CUADRO!J$5&amp;$E510),'Hoja de Trabajo para listado'!$DE$151:$DG$151,0)),0)+IFERROR(INDEX('Hoja de Trabajo para listado'!$CD$155:$DC$1048576,MATCH($A510,'Hoja de Trabajo para listado'!$CD$155:$CD$1048576,0),MATCH((CUADRO!J$5&amp;$E510),'Hoja de Trabajo para listado'!$CD$151:$DC$151,0)),0)</f>
        <v>0</v>
      </c>
      <c r="K510" s="243">
        <f ca="1">+IFERROR(INDEX('Hoja de Trabajo para listado'!$A$155:$Z$1048576,MATCH($A510,'Hoja de Trabajo para listado'!$A$155:$A$1048576,0),MATCH((CUADRO!K$5&amp;$E510),'Hoja de Trabajo para listado'!$A$151:$Z$151,0)),0)+IFERROR(INDEX('Hoja de Trabajo para listado'!$AB$155:$BA$1048576,MATCH($A510,'Hoja de Trabajo para listado'!$AB$155:$AB$1048576,0),MATCH((CUADRO!K$5&amp;$E510),'Hoja de Trabajo para listado'!$AB$151:$BA$151,0)),0)+IFERROR(INDEX('Hoja de Trabajo para listado'!$BC$155:$CB$1048576,MATCH($A510,'Hoja de Trabajo para listado'!$BC$155:$BC$1048576,0),MATCH((CUADRO!K$5&amp;$E510),'Hoja de Trabajo para listado'!$BC$151:$CB$151,0)),0)+IFERROR(INDEX('Hoja de Trabajo para listado'!$DE$153:$DG$274,MATCH($A510,'Hoja de Trabajo para listado'!$DE$153:$DE$1048576,0),MATCH((CUADRO!K$5&amp;$E510),'Hoja de Trabajo para listado'!$DE$151:$DG$151,0)),0)+IFERROR(INDEX('Hoja de Trabajo para listado'!$CD$155:$DC$1048576,MATCH($A510,'Hoja de Trabajo para listado'!$CD$155:$CD$1048576,0),MATCH((CUADRO!K$5&amp;$E510),'Hoja de Trabajo para listado'!$CD$151:$DC$151,0)),0)</f>
        <v>0</v>
      </c>
      <c r="L510" s="243">
        <f ca="1">+IFERROR(INDEX('Hoja de Trabajo para listado'!$A$155:$Z$1048576,MATCH($A510,'Hoja de Trabajo para listado'!$A$155:$A$1048576,0),MATCH((CUADRO!L$5&amp;$E510),'Hoja de Trabajo para listado'!$A$151:$Z$151,0)),0)+IFERROR(INDEX('Hoja de Trabajo para listado'!$AB$155:$BA$1048576,MATCH($A510,'Hoja de Trabajo para listado'!$AB$155:$AB$1048576,0),MATCH((CUADRO!L$5&amp;$E510),'Hoja de Trabajo para listado'!$AB$151:$BA$151,0)),0)+IFERROR(INDEX('Hoja de Trabajo para listado'!$BC$155:$CB$1048576,MATCH($A510,'Hoja de Trabajo para listado'!$BC$155:$BC$1048576,0),MATCH((CUADRO!L$5&amp;$E510),'Hoja de Trabajo para listado'!$BC$151:$CB$151,0)),0)+IFERROR(INDEX('Hoja de Trabajo para listado'!$DE$153:$DG$274,MATCH($A510,'Hoja de Trabajo para listado'!$DE$153:$DE$1048576,0),MATCH((CUADRO!L$5&amp;$E510),'Hoja de Trabajo para listado'!$DE$151:$DG$151,0)),0)+IFERROR(INDEX('Hoja de Trabajo para listado'!$CD$155:$DC$1048576,MATCH($A510,'Hoja de Trabajo para listado'!$CD$155:$CD$1048576,0),MATCH((CUADRO!L$5&amp;$E510),'Hoja de Trabajo para listado'!$CD$151:$DC$151,0)),0)</f>
        <v>0</v>
      </c>
      <c r="M510" s="243">
        <f ca="1">+IFERROR(INDEX('Hoja de Trabajo para listado'!$A$155:$Z$1048576,MATCH($A510,'Hoja de Trabajo para listado'!$A$155:$A$1048576,0),MATCH((CUADRO!M$5&amp;$E510),'Hoja de Trabajo para listado'!$A$151:$Z$151,0)),0)+IFERROR(INDEX('Hoja de Trabajo para listado'!$AB$155:$BA$1048576,MATCH($A510,'Hoja de Trabajo para listado'!$AB$155:$AB$1048576,0),MATCH((CUADRO!M$5&amp;$E510),'Hoja de Trabajo para listado'!$AB$151:$BA$151,0)),0)+IFERROR(INDEX('Hoja de Trabajo para listado'!$BC$155:$CB$1048576,MATCH($A510,'Hoja de Trabajo para listado'!$BC$155:$BC$1048576,0),MATCH((CUADRO!M$5&amp;$E510),'Hoja de Trabajo para listado'!$BC$151:$CB$151,0)),0)+IFERROR(INDEX('Hoja de Trabajo para listado'!$DE$153:$DG$274,MATCH($A510,'Hoja de Trabajo para listado'!$DE$153:$DE$1048576,0),MATCH((CUADRO!M$5&amp;$E510),'Hoja de Trabajo para listado'!$DE$151:$DG$151,0)),0)+IFERROR(INDEX('Hoja de Trabajo para listado'!$CD$155:$DC$1048576,MATCH($A510,'Hoja de Trabajo para listado'!$CD$155:$CD$1048576,0),MATCH((CUADRO!M$5&amp;$E510),'Hoja de Trabajo para listado'!$CD$151:$DC$151,0)),0)</f>
        <v>0</v>
      </c>
      <c r="N510" s="243">
        <f ca="1">+IFERROR(INDEX('Hoja de Trabajo para listado'!$A$155:$Z$1048576,MATCH($A510,'Hoja de Trabajo para listado'!$A$155:$A$1048576,0),MATCH((CUADRO!N$5&amp;$E510),'Hoja de Trabajo para listado'!$A$151:$Z$151,0)),0)+IFERROR(INDEX('Hoja de Trabajo para listado'!$AB$155:$BA$1048576,MATCH($A510,'Hoja de Trabajo para listado'!$AB$155:$AB$1048576,0),MATCH((CUADRO!N$5&amp;$E510),'Hoja de Trabajo para listado'!$AB$151:$BA$151,0)),0)+IFERROR(INDEX('Hoja de Trabajo para listado'!$BC$155:$CB$1048576,MATCH($A510,'Hoja de Trabajo para listado'!$BC$155:$BC$1048576,0),MATCH((CUADRO!N$5&amp;$E510),'Hoja de Trabajo para listado'!$BC$151:$CB$151,0)),0)+IFERROR(INDEX('Hoja de Trabajo para listado'!$DE$153:$DG$274,MATCH($A510,'Hoja de Trabajo para listado'!$DE$153:$DE$1048576,0),MATCH((CUADRO!N$5&amp;$E510),'Hoja de Trabajo para listado'!$DE$151:$DG$151,0)),0)+IFERROR(INDEX('Hoja de Trabajo para listado'!$CD$155:$DC$1048576,MATCH($A510,'Hoja de Trabajo para listado'!$CD$155:$CD$1048576,0),MATCH((CUADRO!N$5&amp;$E510),'Hoja de Trabajo para listado'!$CD$151:$DC$151,0)),0)</f>
        <v>0</v>
      </c>
      <c r="O510" s="243">
        <f ca="1">+IFERROR(INDEX('Hoja de Trabajo para listado'!$A$155:$Z$1048576,MATCH($A510,'Hoja de Trabajo para listado'!$A$155:$A$1048576,0),MATCH((CUADRO!O$5&amp;$E510),'Hoja de Trabajo para listado'!$A$151:$Z$151,0)),0)+IFERROR(INDEX('Hoja de Trabajo para listado'!$AB$155:$BA$1048576,MATCH($A510,'Hoja de Trabajo para listado'!$AB$155:$AB$1048576,0),MATCH((CUADRO!O$5&amp;$E510),'Hoja de Trabajo para listado'!$AB$151:$BA$151,0)),0)+IFERROR(INDEX('Hoja de Trabajo para listado'!$BC$155:$CB$1048576,MATCH($A510,'Hoja de Trabajo para listado'!$BC$155:$BC$1048576,0),MATCH((CUADRO!O$5&amp;$E510),'Hoja de Trabajo para listado'!$BC$151:$CB$151,0)),0)+IFERROR(INDEX('Hoja de Trabajo para listado'!$DE$153:$DG$274,MATCH($A510,'Hoja de Trabajo para listado'!$DE$153:$DE$1048576,0),MATCH((CUADRO!O$5&amp;$E510),'Hoja de Trabajo para listado'!$DE$151:$DG$151,0)),0)+IFERROR(INDEX('Hoja de Trabajo para listado'!$CD$155:$DC$1048576,MATCH($A510,'Hoja de Trabajo para listado'!$CD$155:$CD$1048576,0),MATCH((CUADRO!O$5&amp;$E510),'Hoja de Trabajo para listado'!$CD$151:$DC$151,0)),0)</f>
        <v>0</v>
      </c>
      <c r="P510" s="243">
        <f ca="1">+IFERROR(INDEX('Hoja de Trabajo para listado'!$A$155:$Z$1048576,MATCH($A510,'Hoja de Trabajo para listado'!$A$155:$A$1048576,0),MATCH((CUADRO!P$5&amp;$E510),'Hoja de Trabajo para listado'!$A$151:$Z$151,0)),0)+IFERROR(INDEX('Hoja de Trabajo para listado'!$AB$155:$BA$1048576,MATCH($A510,'Hoja de Trabajo para listado'!$AB$155:$AB$1048576,0),MATCH((CUADRO!P$5&amp;$E510),'Hoja de Trabajo para listado'!$AB$151:$BA$151,0)),0)+IFERROR(INDEX('Hoja de Trabajo para listado'!$BC$155:$CB$1048576,MATCH($A510,'Hoja de Trabajo para listado'!$BC$155:$BC$1048576,0),MATCH((CUADRO!P$5&amp;$E510),'Hoja de Trabajo para listado'!$BC$151:$CB$151,0)),0)+IFERROR(INDEX('Hoja de Trabajo para listado'!$DE$153:$DG$274,MATCH($A510,'Hoja de Trabajo para listado'!$DE$153:$DE$1048576,0),MATCH((CUADRO!P$5&amp;$E510),'Hoja de Trabajo para listado'!$DE$151:$DG$151,0)),0)+IFERROR(INDEX('Hoja de Trabajo para listado'!$CD$155:$DC$1048576,MATCH($A510,'Hoja de Trabajo para listado'!$CD$155:$CD$1048576,0),MATCH((CUADRO!P$5&amp;$E510),'Hoja de Trabajo para listado'!$CD$151:$DC$151,0)),0)</f>
        <v>0</v>
      </c>
      <c r="Q510" s="243">
        <f ca="1">+IFERROR(INDEX('Hoja de Trabajo para listado'!$A$155:$Z$1048576,MATCH($A510,'Hoja de Trabajo para listado'!$A$155:$A$1048576,0),MATCH((CUADRO!Q$5&amp;$E510),'Hoja de Trabajo para listado'!$A$151:$Z$151,0)),0)+IFERROR(INDEX('Hoja de Trabajo para listado'!$AB$155:$BA$1048576,MATCH($A510,'Hoja de Trabajo para listado'!$AB$155:$AB$1048576,0),MATCH((CUADRO!Q$5&amp;$E510),'Hoja de Trabajo para listado'!$AB$151:$BA$151,0)),0)+IFERROR(INDEX('Hoja de Trabajo para listado'!$BC$155:$CB$1048576,MATCH($A510,'Hoja de Trabajo para listado'!$BC$155:$BC$1048576,0),MATCH((CUADRO!Q$5&amp;$E510),'Hoja de Trabajo para listado'!$BC$151:$CB$151,0)),0)+IFERROR(INDEX('Hoja de Trabajo para listado'!$DE$153:$DG$274,MATCH($A510,'Hoja de Trabajo para listado'!$DE$153:$DE$1048576,0),MATCH((CUADRO!Q$5&amp;$E510),'Hoja de Trabajo para listado'!$DE$151:$DG$151,0)),0)+IFERROR(INDEX('Hoja de Trabajo para listado'!$CD$155:$DC$1048576,MATCH($A510,'Hoja de Trabajo para listado'!$CD$155:$CD$1048576,0),MATCH((CUADRO!Q$5&amp;$E510),'Hoja de Trabajo para listado'!$CD$151:$DC$151,0)),0)</f>
        <v>0</v>
      </c>
      <c r="R510" s="243">
        <f t="shared" ca="1" si="17"/>
        <v>0</v>
      </c>
      <c r="S510" s="249"/>
      <c r="T510" s="243">
        <f ca="1">+T511</f>
        <v>0</v>
      </c>
      <c r="U510" s="242">
        <f t="shared" si="18"/>
        <v>1</v>
      </c>
      <c r="V510" s="333" t="str">
        <f>+VLOOKUP(A510,bd_lista!$A$3:$E$590,5,FALSE)</f>
        <v>Gobiernos Autonomos Municipales</v>
      </c>
      <c r="W510" s="383" t="str">
        <f>+V510</f>
        <v>Gobiernos Autonomos Municipales</v>
      </c>
      <c r="X510" s="242">
        <f>+VLOOKUP(A510,[3]Sheet1!$A$13:$D$744,4,FALSE)</f>
        <v>0</v>
      </c>
      <c r="Y510" s="242" t="e">
        <f>+VLOOKUP(X510,bd_lista!$A$3:$C$590,3,FALSE)</f>
        <v>#N/A</v>
      </c>
      <c r="Z510" s="294">
        <f>+X510</f>
        <v>0</v>
      </c>
      <c r="AA510" s="295" t="e">
        <f>+Y510</f>
        <v>#N/A</v>
      </c>
    </row>
    <row r="511" spans="1:27" customFormat="1" ht="15" hidden="1" customHeight="1">
      <c r="A511" s="32">
        <v>1208</v>
      </c>
      <c r="B511" s="389"/>
      <c r="C511" s="247" t="str">
        <f>+VLOOKUP(A511,bd_lista!$A$3:$C$590,3,FALSE)</f>
        <v>Gobierno Autónomo Municipal de Tiahuanacu</v>
      </c>
      <c r="D511" s="386"/>
      <c r="E511" s="244" t="s">
        <v>1305</v>
      </c>
      <c r="F511" s="243">
        <f ca="1">+IFERROR(INDEX('Hoja de Trabajo para listado'!$A$155:$Z$1048576,MATCH($A511,'Hoja de Trabajo para listado'!$A$155:$A$1048576,0),MATCH((CUADRO!F$5&amp;$E511),'Hoja de Trabajo para listado'!$A$151:$Z$151,0)),0)+IFERROR(INDEX('Hoja de Trabajo para listado'!$AB$155:$BA$1048576,MATCH($A511,'Hoja de Trabajo para listado'!$AB$155:$AB$1048576,0),MATCH((CUADRO!F$5&amp;$E511),'Hoja de Trabajo para listado'!$AB$151:$BA$151,0)),0)+IFERROR(INDEX('Hoja de Trabajo para listado'!$BC$155:$CB$1048576,MATCH($A511,'Hoja de Trabajo para listado'!$BC$155:$BC$1048576,0),MATCH((CUADRO!F$5&amp;$E511),'Hoja de Trabajo para listado'!$BC$151:$CB$151,0)),0)+IFERROR(INDEX('Hoja de Trabajo para listado'!$DE$153:$DG$274,MATCH($A511,'Hoja de Trabajo para listado'!$DE$153:$DE$1048576,0),MATCH((CUADRO!F$5&amp;$E511),'Hoja de Trabajo para listado'!$DE$151:$DG$151,0)),0)+IFERROR(INDEX('Hoja de Trabajo para listado'!$CD$155:$DC$1048576,MATCH($A511,'Hoja de Trabajo para listado'!$CD$155:$CD$1048576,0),MATCH((CUADRO!F$5&amp;$E511),'Hoja de Trabajo para listado'!$CD$151:$DC$151,0)),0)</f>
        <v>0</v>
      </c>
      <c r="G511" s="243">
        <f ca="1">+IFERROR(INDEX('Hoja de Trabajo para listado'!$A$155:$Z$1048576,MATCH($A511,'Hoja de Trabajo para listado'!$A$155:$A$1048576,0),MATCH((CUADRO!G$5&amp;$E511),'Hoja de Trabajo para listado'!$A$151:$Z$151,0)),0)+IFERROR(INDEX('Hoja de Trabajo para listado'!$AB$155:$BA$1048576,MATCH($A511,'Hoja de Trabajo para listado'!$AB$155:$AB$1048576,0),MATCH((CUADRO!G$5&amp;$E511),'Hoja de Trabajo para listado'!$AB$151:$BA$151,0)),0)+IFERROR(INDEX('Hoja de Trabajo para listado'!$BC$155:$CB$1048576,MATCH($A511,'Hoja de Trabajo para listado'!$BC$155:$BC$1048576,0),MATCH((CUADRO!G$5&amp;$E511),'Hoja de Trabajo para listado'!$BC$151:$CB$151,0)),0)+IFERROR(INDEX('Hoja de Trabajo para listado'!$DE$153:$DG$274,MATCH($A511,'Hoja de Trabajo para listado'!$DE$153:$DE$1048576,0),MATCH((CUADRO!G$5&amp;$E511),'Hoja de Trabajo para listado'!$DE$151:$DG$151,0)),0)+IFERROR(INDEX('Hoja de Trabajo para listado'!$CD$155:$DC$1048576,MATCH($A511,'Hoja de Trabajo para listado'!$CD$155:$CD$1048576,0),MATCH((CUADRO!G$5&amp;$E511),'Hoja de Trabajo para listado'!$CD$151:$DC$151,0)),0)</f>
        <v>0</v>
      </c>
      <c r="H511" s="243">
        <f ca="1">+IFERROR(INDEX('Hoja de Trabajo para listado'!$A$155:$Z$1048576,MATCH($A511,'Hoja de Trabajo para listado'!$A$155:$A$1048576,0),MATCH((CUADRO!H$5&amp;$E511),'Hoja de Trabajo para listado'!$A$151:$Z$151,0)),0)+IFERROR(INDEX('Hoja de Trabajo para listado'!$AB$155:$BA$1048576,MATCH($A511,'Hoja de Trabajo para listado'!$AB$155:$AB$1048576,0),MATCH((CUADRO!H$5&amp;$E511),'Hoja de Trabajo para listado'!$AB$151:$BA$151,0)),0)+IFERROR(INDEX('Hoja de Trabajo para listado'!$BC$155:$CB$1048576,MATCH($A511,'Hoja de Trabajo para listado'!$BC$155:$BC$1048576,0),MATCH((CUADRO!H$5&amp;$E511),'Hoja de Trabajo para listado'!$BC$151:$CB$151,0)),0)+IFERROR(INDEX('Hoja de Trabajo para listado'!$DE$153:$DG$274,MATCH($A511,'Hoja de Trabajo para listado'!$DE$153:$DE$1048576,0),MATCH((CUADRO!H$5&amp;$E511),'Hoja de Trabajo para listado'!$DE$151:$DG$151,0)),0)+IFERROR(INDEX('Hoja de Trabajo para listado'!$CD$155:$DC$1048576,MATCH($A511,'Hoja de Trabajo para listado'!$CD$155:$CD$1048576,0),MATCH((CUADRO!H$5&amp;$E511),'Hoja de Trabajo para listado'!$CD$151:$DC$151,0)),0)</f>
        <v>0</v>
      </c>
      <c r="I511" s="243">
        <f ca="1">+IFERROR(INDEX('Hoja de Trabajo para listado'!$A$155:$Z$1048576,MATCH($A511,'Hoja de Trabajo para listado'!$A$155:$A$1048576,0),MATCH((CUADRO!I$5&amp;$E511),'Hoja de Trabajo para listado'!$A$151:$Z$151,0)),0)+IFERROR(INDEX('Hoja de Trabajo para listado'!$AB$155:$BA$1048576,MATCH($A511,'Hoja de Trabajo para listado'!$AB$155:$AB$1048576,0),MATCH((CUADRO!I$5&amp;$E511),'Hoja de Trabajo para listado'!$AB$151:$BA$151,0)),0)+IFERROR(INDEX('Hoja de Trabajo para listado'!$BC$155:$CB$1048576,MATCH($A511,'Hoja de Trabajo para listado'!$BC$155:$BC$1048576,0),MATCH((CUADRO!I$5&amp;$E511),'Hoja de Trabajo para listado'!$BC$151:$CB$151,0)),0)+IFERROR(INDEX('Hoja de Trabajo para listado'!$DE$153:$DG$274,MATCH($A511,'Hoja de Trabajo para listado'!$DE$153:$DE$1048576,0),MATCH((CUADRO!I$5&amp;$E511),'Hoja de Trabajo para listado'!$DE$151:$DG$151,0)),0)+IFERROR(INDEX('Hoja de Trabajo para listado'!$CD$155:$DC$1048576,MATCH($A511,'Hoja de Trabajo para listado'!$CD$155:$CD$1048576,0),MATCH((CUADRO!I$5&amp;$E511),'Hoja de Trabajo para listado'!$CD$151:$DC$151,0)),0)</f>
        <v>0</v>
      </c>
      <c r="J511" s="243">
        <f ca="1">+IFERROR(INDEX('Hoja de Trabajo para listado'!$A$155:$Z$1048576,MATCH($A511,'Hoja de Trabajo para listado'!$A$155:$A$1048576,0),MATCH((CUADRO!J$5&amp;$E511),'Hoja de Trabajo para listado'!$A$151:$Z$151,0)),0)+IFERROR(INDEX('Hoja de Trabajo para listado'!$AB$155:$BA$1048576,MATCH($A511,'Hoja de Trabajo para listado'!$AB$155:$AB$1048576,0),MATCH((CUADRO!J$5&amp;$E511),'Hoja de Trabajo para listado'!$AB$151:$BA$151,0)),0)+IFERROR(INDEX('Hoja de Trabajo para listado'!$BC$155:$CB$1048576,MATCH($A511,'Hoja de Trabajo para listado'!$BC$155:$BC$1048576,0),MATCH((CUADRO!J$5&amp;$E511),'Hoja de Trabajo para listado'!$BC$151:$CB$151,0)),0)+IFERROR(INDEX('Hoja de Trabajo para listado'!$DE$153:$DG$274,MATCH($A511,'Hoja de Trabajo para listado'!$DE$153:$DE$1048576,0),MATCH((CUADRO!J$5&amp;$E511),'Hoja de Trabajo para listado'!$DE$151:$DG$151,0)),0)+IFERROR(INDEX('Hoja de Trabajo para listado'!$CD$155:$DC$1048576,MATCH($A511,'Hoja de Trabajo para listado'!$CD$155:$CD$1048576,0),MATCH((CUADRO!J$5&amp;$E511),'Hoja de Trabajo para listado'!$CD$151:$DC$151,0)),0)</f>
        <v>0</v>
      </c>
      <c r="K511" s="243">
        <f ca="1">+IFERROR(INDEX('Hoja de Trabajo para listado'!$A$155:$Z$1048576,MATCH($A511,'Hoja de Trabajo para listado'!$A$155:$A$1048576,0),MATCH((CUADRO!K$5&amp;$E511),'Hoja de Trabajo para listado'!$A$151:$Z$151,0)),0)+IFERROR(INDEX('Hoja de Trabajo para listado'!$AB$155:$BA$1048576,MATCH($A511,'Hoja de Trabajo para listado'!$AB$155:$AB$1048576,0),MATCH((CUADRO!K$5&amp;$E511),'Hoja de Trabajo para listado'!$AB$151:$BA$151,0)),0)+IFERROR(INDEX('Hoja de Trabajo para listado'!$BC$155:$CB$1048576,MATCH($A511,'Hoja de Trabajo para listado'!$BC$155:$BC$1048576,0),MATCH((CUADRO!K$5&amp;$E511),'Hoja de Trabajo para listado'!$BC$151:$CB$151,0)),0)+IFERROR(INDEX('Hoja de Trabajo para listado'!$DE$153:$DG$274,MATCH($A511,'Hoja de Trabajo para listado'!$DE$153:$DE$1048576,0),MATCH((CUADRO!K$5&amp;$E511),'Hoja de Trabajo para listado'!$DE$151:$DG$151,0)),0)+IFERROR(INDEX('Hoja de Trabajo para listado'!$CD$155:$DC$1048576,MATCH($A511,'Hoja de Trabajo para listado'!$CD$155:$CD$1048576,0),MATCH((CUADRO!K$5&amp;$E511),'Hoja de Trabajo para listado'!$CD$151:$DC$151,0)),0)</f>
        <v>0</v>
      </c>
      <c r="L511" s="243">
        <f ca="1">+IFERROR(INDEX('Hoja de Trabajo para listado'!$A$155:$Z$1048576,MATCH($A511,'Hoja de Trabajo para listado'!$A$155:$A$1048576,0),MATCH((CUADRO!L$5&amp;$E511),'Hoja de Trabajo para listado'!$A$151:$Z$151,0)),0)+IFERROR(INDEX('Hoja de Trabajo para listado'!$AB$155:$BA$1048576,MATCH($A511,'Hoja de Trabajo para listado'!$AB$155:$AB$1048576,0),MATCH((CUADRO!L$5&amp;$E511),'Hoja de Trabajo para listado'!$AB$151:$BA$151,0)),0)+IFERROR(INDEX('Hoja de Trabajo para listado'!$BC$155:$CB$1048576,MATCH($A511,'Hoja de Trabajo para listado'!$BC$155:$BC$1048576,0),MATCH((CUADRO!L$5&amp;$E511),'Hoja de Trabajo para listado'!$BC$151:$CB$151,0)),0)+IFERROR(INDEX('Hoja de Trabajo para listado'!$DE$153:$DG$274,MATCH($A511,'Hoja de Trabajo para listado'!$DE$153:$DE$1048576,0),MATCH((CUADRO!L$5&amp;$E511),'Hoja de Trabajo para listado'!$DE$151:$DG$151,0)),0)+IFERROR(INDEX('Hoja de Trabajo para listado'!$CD$155:$DC$1048576,MATCH($A511,'Hoja de Trabajo para listado'!$CD$155:$CD$1048576,0),MATCH((CUADRO!L$5&amp;$E511),'Hoja de Trabajo para listado'!$CD$151:$DC$151,0)),0)</f>
        <v>0</v>
      </c>
      <c r="M511" s="243">
        <f ca="1">+IFERROR(INDEX('Hoja de Trabajo para listado'!$A$155:$Z$1048576,MATCH($A511,'Hoja de Trabajo para listado'!$A$155:$A$1048576,0),MATCH((CUADRO!M$5&amp;$E511),'Hoja de Trabajo para listado'!$A$151:$Z$151,0)),0)+IFERROR(INDEX('Hoja de Trabajo para listado'!$AB$155:$BA$1048576,MATCH($A511,'Hoja de Trabajo para listado'!$AB$155:$AB$1048576,0),MATCH((CUADRO!M$5&amp;$E511),'Hoja de Trabajo para listado'!$AB$151:$BA$151,0)),0)+IFERROR(INDEX('Hoja de Trabajo para listado'!$BC$155:$CB$1048576,MATCH($A511,'Hoja de Trabajo para listado'!$BC$155:$BC$1048576,0),MATCH((CUADRO!M$5&amp;$E511),'Hoja de Trabajo para listado'!$BC$151:$CB$151,0)),0)+IFERROR(INDEX('Hoja de Trabajo para listado'!$DE$153:$DG$274,MATCH($A511,'Hoja de Trabajo para listado'!$DE$153:$DE$1048576,0),MATCH((CUADRO!M$5&amp;$E511),'Hoja de Trabajo para listado'!$DE$151:$DG$151,0)),0)+IFERROR(INDEX('Hoja de Trabajo para listado'!$CD$155:$DC$1048576,MATCH($A511,'Hoja de Trabajo para listado'!$CD$155:$CD$1048576,0),MATCH((CUADRO!M$5&amp;$E511),'Hoja de Trabajo para listado'!$CD$151:$DC$151,0)),0)</f>
        <v>0</v>
      </c>
      <c r="N511" s="243">
        <f ca="1">+IFERROR(INDEX('Hoja de Trabajo para listado'!$A$155:$Z$1048576,MATCH($A511,'Hoja de Trabajo para listado'!$A$155:$A$1048576,0),MATCH((CUADRO!N$5&amp;$E511),'Hoja de Trabajo para listado'!$A$151:$Z$151,0)),0)+IFERROR(INDEX('Hoja de Trabajo para listado'!$AB$155:$BA$1048576,MATCH($A511,'Hoja de Trabajo para listado'!$AB$155:$AB$1048576,0),MATCH((CUADRO!N$5&amp;$E511),'Hoja de Trabajo para listado'!$AB$151:$BA$151,0)),0)+IFERROR(INDEX('Hoja de Trabajo para listado'!$BC$155:$CB$1048576,MATCH($A511,'Hoja de Trabajo para listado'!$BC$155:$BC$1048576,0),MATCH((CUADRO!N$5&amp;$E511),'Hoja de Trabajo para listado'!$BC$151:$CB$151,0)),0)+IFERROR(INDEX('Hoja de Trabajo para listado'!$DE$153:$DG$274,MATCH($A511,'Hoja de Trabajo para listado'!$DE$153:$DE$1048576,0),MATCH((CUADRO!N$5&amp;$E511),'Hoja de Trabajo para listado'!$DE$151:$DG$151,0)),0)+IFERROR(INDEX('Hoja de Trabajo para listado'!$CD$155:$DC$1048576,MATCH($A511,'Hoja de Trabajo para listado'!$CD$155:$CD$1048576,0),MATCH((CUADRO!N$5&amp;$E511),'Hoja de Trabajo para listado'!$CD$151:$DC$151,0)),0)</f>
        <v>0</v>
      </c>
      <c r="O511" s="243">
        <f ca="1">+IFERROR(INDEX('Hoja de Trabajo para listado'!$A$155:$Z$1048576,MATCH($A511,'Hoja de Trabajo para listado'!$A$155:$A$1048576,0),MATCH((CUADRO!O$5&amp;$E511),'Hoja de Trabajo para listado'!$A$151:$Z$151,0)),0)+IFERROR(INDEX('Hoja de Trabajo para listado'!$AB$155:$BA$1048576,MATCH($A511,'Hoja de Trabajo para listado'!$AB$155:$AB$1048576,0),MATCH((CUADRO!O$5&amp;$E511),'Hoja de Trabajo para listado'!$AB$151:$BA$151,0)),0)+IFERROR(INDEX('Hoja de Trabajo para listado'!$BC$155:$CB$1048576,MATCH($A511,'Hoja de Trabajo para listado'!$BC$155:$BC$1048576,0),MATCH((CUADRO!O$5&amp;$E511),'Hoja de Trabajo para listado'!$BC$151:$CB$151,0)),0)+IFERROR(INDEX('Hoja de Trabajo para listado'!$DE$153:$DG$274,MATCH($A511,'Hoja de Trabajo para listado'!$DE$153:$DE$1048576,0),MATCH((CUADRO!O$5&amp;$E511),'Hoja de Trabajo para listado'!$DE$151:$DG$151,0)),0)+IFERROR(INDEX('Hoja de Trabajo para listado'!$CD$155:$DC$1048576,MATCH($A511,'Hoja de Trabajo para listado'!$CD$155:$CD$1048576,0),MATCH((CUADRO!O$5&amp;$E511),'Hoja de Trabajo para listado'!$CD$151:$DC$151,0)),0)</f>
        <v>0</v>
      </c>
      <c r="P511" s="243">
        <f ca="1">+IFERROR(INDEX('Hoja de Trabajo para listado'!$A$155:$Z$1048576,MATCH($A511,'Hoja de Trabajo para listado'!$A$155:$A$1048576,0),MATCH((CUADRO!P$5&amp;$E511),'Hoja de Trabajo para listado'!$A$151:$Z$151,0)),0)+IFERROR(INDEX('Hoja de Trabajo para listado'!$AB$155:$BA$1048576,MATCH($A511,'Hoja de Trabajo para listado'!$AB$155:$AB$1048576,0),MATCH((CUADRO!P$5&amp;$E511),'Hoja de Trabajo para listado'!$AB$151:$BA$151,0)),0)+IFERROR(INDEX('Hoja de Trabajo para listado'!$BC$155:$CB$1048576,MATCH($A511,'Hoja de Trabajo para listado'!$BC$155:$BC$1048576,0),MATCH((CUADRO!P$5&amp;$E511),'Hoja de Trabajo para listado'!$BC$151:$CB$151,0)),0)+IFERROR(INDEX('Hoja de Trabajo para listado'!$DE$153:$DG$274,MATCH($A511,'Hoja de Trabajo para listado'!$DE$153:$DE$1048576,0),MATCH((CUADRO!P$5&amp;$E511),'Hoja de Trabajo para listado'!$DE$151:$DG$151,0)),0)+IFERROR(INDEX('Hoja de Trabajo para listado'!$CD$155:$DC$1048576,MATCH($A511,'Hoja de Trabajo para listado'!$CD$155:$CD$1048576,0),MATCH((CUADRO!P$5&amp;$E511),'Hoja de Trabajo para listado'!$CD$151:$DC$151,0)),0)</f>
        <v>0</v>
      </c>
      <c r="Q511" s="243">
        <f ca="1">+IFERROR(INDEX('Hoja de Trabajo para listado'!$A$155:$Z$1048576,MATCH($A511,'Hoja de Trabajo para listado'!$A$155:$A$1048576,0),MATCH((CUADRO!Q$5&amp;$E511),'Hoja de Trabajo para listado'!$A$151:$Z$151,0)),0)+IFERROR(INDEX('Hoja de Trabajo para listado'!$AB$155:$BA$1048576,MATCH($A511,'Hoja de Trabajo para listado'!$AB$155:$AB$1048576,0),MATCH((CUADRO!Q$5&amp;$E511),'Hoja de Trabajo para listado'!$AB$151:$BA$151,0)),0)+IFERROR(INDEX('Hoja de Trabajo para listado'!$BC$155:$CB$1048576,MATCH($A511,'Hoja de Trabajo para listado'!$BC$155:$BC$1048576,0),MATCH((CUADRO!Q$5&amp;$E511),'Hoja de Trabajo para listado'!$BC$151:$CB$151,0)),0)+IFERROR(INDEX('Hoja de Trabajo para listado'!$DE$153:$DG$274,MATCH($A511,'Hoja de Trabajo para listado'!$DE$153:$DE$1048576,0),MATCH((CUADRO!Q$5&amp;$E511),'Hoja de Trabajo para listado'!$DE$151:$DG$151,0)),0)+IFERROR(INDEX('Hoja de Trabajo para listado'!$CD$155:$DC$1048576,MATCH($A511,'Hoja de Trabajo para listado'!$CD$155:$CD$1048576,0),MATCH((CUADRO!Q$5&amp;$E511),'Hoja de Trabajo para listado'!$CD$151:$DC$151,0)),0)</f>
        <v>0</v>
      </c>
      <c r="R511" s="243">
        <f t="shared" ca="1" si="17"/>
        <v>0</v>
      </c>
      <c r="S511" s="249">
        <f ca="1">+R510+R511</f>
        <v>0</v>
      </c>
      <c r="T511" s="243">
        <f ca="1">+S511</f>
        <v>0</v>
      </c>
      <c r="U511" s="242">
        <f t="shared" si="18"/>
        <v>2</v>
      </c>
      <c r="V511" s="333" t="str">
        <f>+VLOOKUP(A511,bd_lista!$A$3:$E$590,5,FALSE)</f>
        <v>Gobiernos Autonomos Municipales</v>
      </c>
      <c r="W511" s="384"/>
      <c r="X511" s="242">
        <f>+VLOOKUP(A511,[3]Sheet1!$A$13:$D$744,4,FALSE)</f>
        <v>0</v>
      </c>
      <c r="Y511" s="242" t="e">
        <f>+VLOOKUP(X511,bd_lista!$A$3:$C$590,3,FALSE)</f>
        <v>#N/A</v>
      </c>
      <c r="Z511" s="292"/>
      <c r="AA511" s="293"/>
    </row>
    <row r="512" spans="1:27" customFormat="1" ht="15" hidden="1" customHeight="1">
      <c r="A512" s="32">
        <v>1209</v>
      </c>
      <c r="B512" s="388">
        <f>+A512</f>
        <v>1209</v>
      </c>
      <c r="C512" s="247" t="str">
        <f>+VLOOKUP(A512,bd_lista!$A$3:$C$590,3,FALSE)</f>
        <v>Gobierno Autónomo Municipal de Desaguadero</v>
      </c>
      <c r="D512" s="385" t="str">
        <f>+C512</f>
        <v>Gobierno Autónomo Municipal de Desaguadero</v>
      </c>
      <c r="E512" s="242" t="s">
        <v>1304</v>
      </c>
      <c r="F512" s="243">
        <f ca="1">+IFERROR(INDEX('Hoja de Trabajo para listado'!$A$155:$Z$1048576,MATCH($A512,'Hoja de Trabajo para listado'!$A$155:$A$1048576,0),MATCH((CUADRO!F$5&amp;$E512),'Hoja de Trabajo para listado'!$A$151:$Z$151,0)),0)+IFERROR(INDEX('Hoja de Trabajo para listado'!$AB$155:$BA$1048576,MATCH($A512,'Hoja de Trabajo para listado'!$AB$155:$AB$1048576,0),MATCH((CUADRO!F$5&amp;$E512),'Hoja de Trabajo para listado'!$AB$151:$BA$151,0)),0)+IFERROR(INDEX('Hoja de Trabajo para listado'!$BC$155:$CB$1048576,MATCH($A512,'Hoja de Trabajo para listado'!$BC$155:$BC$1048576,0),MATCH((CUADRO!F$5&amp;$E512),'Hoja de Trabajo para listado'!$BC$151:$CB$151,0)),0)+IFERROR(INDEX('Hoja de Trabajo para listado'!$DE$153:$DG$274,MATCH($A512,'Hoja de Trabajo para listado'!$DE$153:$DE$1048576,0),MATCH((CUADRO!F$5&amp;$E512),'Hoja de Trabajo para listado'!$DE$151:$DG$151,0)),0)+IFERROR(INDEX('Hoja de Trabajo para listado'!$CD$155:$DC$1048576,MATCH($A512,'Hoja de Trabajo para listado'!$CD$155:$CD$1048576,0),MATCH((CUADRO!F$5&amp;$E512),'Hoja de Trabajo para listado'!$CD$151:$DC$151,0)),0)</f>
        <v>0</v>
      </c>
      <c r="G512" s="243">
        <f ca="1">+IFERROR(INDEX('Hoja de Trabajo para listado'!$A$155:$Z$1048576,MATCH($A512,'Hoja de Trabajo para listado'!$A$155:$A$1048576,0),MATCH((CUADRO!G$5&amp;$E512),'Hoja de Trabajo para listado'!$A$151:$Z$151,0)),0)+IFERROR(INDEX('Hoja de Trabajo para listado'!$AB$155:$BA$1048576,MATCH($A512,'Hoja de Trabajo para listado'!$AB$155:$AB$1048576,0),MATCH((CUADRO!G$5&amp;$E512),'Hoja de Trabajo para listado'!$AB$151:$BA$151,0)),0)+IFERROR(INDEX('Hoja de Trabajo para listado'!$BC$155:$CB$1048576,MATCH($A512,'Hoja de Trabajo para listado'!$BC$155:$BC$1048576,0),MATCH((CUADRO!G$5&amp;$E512),'Hoja de Trabajo para listado'!$BC$151:$CB$151,0)),0)+IFERROR(INDEX('Hoja de Trabajo para listado'!$DE$153:$DG$274,MATCH($A512,'Hoja de Trabajo para listado'!$DE$153:$DE$1048576,0),MATCH((CUADRO!G$5&amp;$E512),'Hoja de Trabajo para listado'!$DE$151:$DG$151,0)),0)+IFERROR(INDEX('Hoja de Trabajo para listado'!$CD$155:$DC$1048576,MATCH($A512,'Hoja de Trabajo para listado'!$CD$155:$CD$1048576,0),MATCH((CUADRO!G$5&amp;$E512),'Hoja de Trabajo para listado'!$CD$151:$DC$151,0)),0)</f>
        <v>0</v>
      </c>
      <c r="H512" s="243">
        <f ca="1">+IFERROR(INDEX('Hoja de Trabajo para listado'!$A$155:$Z$1048576,MATCH($A512,'Hoja de Trabajo para listado'!$A$155:$A$1048576,0),MATCH((CUADRO!H$5&amp;$E512),'Hoja de Trabajo para listado'!$A$151:$Z$151,0)),0)+IFERROR(INDEX('Hoja de Trabajo para listado'!$AB$155:$BA$1048576,MATCH($A512,'Hoja de Trabajo para listado'!$AB$155:$AB$1048576,0),MATCH((CUADRO!H$5&amp;$E512),'Hoja de Trabajo para listado'!$AB$151:$BA$151,0)),0)+IFERROR(INDEX('Hoja de Trabajo para listado'!$BC$155:$CB$1048576,MATCH($A512,'Hoja de Trabajo para listado'!$BC$155:$BC$1048576,0),MATCH((CUADRO!H$5&amp;$E512),'Hoja de Trabajo para listado'!$BC$151:$CB$151,0)),0)+IFERROR(INDEX('Hoja de Trabajo para listado'!$DE$153:$DG$274,MATCH($A512,'Hoja de Trabajo para listado'!$DE$153:$DE$1048576,0),MATCH((CUADRO!H$5&amp;$E512),'Hoja de Trabajo para listado'!$DE$151:$DG$151,0)),0)+IFERROR(INDEX('Hoja de Trabajo para listado'!$CD$155:$DC$1048576,MATCH($A512,'Hoja de Trabajo para listado'!$CD$155:$CD$1048576,0),MATCH((CUADRO!H$5&amp;$E512),'Hoja de Trabajo para listado'!$CD$151:$DC$151,0)),0)</f>
        <v>0</v>
      </c>
      <c r="I512" s="243">
        <f ca="1">+IFERROR(INDEX('Hoja de Trabajo para listado'!$A$155:$Z$1048576,MATCH($A512,'Hoja de Trabajo para listado'!$A$155:$A$1048576,0),MATCH((CUADRO!I$5&amp;$E512),'Hoja de Trabajo para listado'!$A$151:$Z$151,0)),0)+IFERROR(INDEX('Hoja de Trabajo para listado'!$AB$155:$BA$1048576,MATCH($A512,'Hoja de Trabajo para listado'!$AB$155:$AB$1048576,0),MATCH((CUADRO!I$5&amp;$E512),'Hoja de Trabajo para listado'!$AB$151:$BA$151,0)),0)+IFERROR(INDEX('Hoja de Trabajo para listado'!$BC$155:$CB$1048576,MATCH($A512,'Hoja de Trabajo para listado'!$BC$155:$BC$1048576,0),MATCH((CUADRO!I$5&amp;$E512),'Hoja de Trabajo para listado'!$BC$151:$CB$151,0)),0)+IFERROR(INDEX('Hoja de Trabajo para listado'!$DE$153:$DG$274,MATCH($A512,'Hoja de Trabajo para listado'!$DE$153:$DE$1048576,0),MATCH((CUADRO!I$5&amp;$E512),'Hoja de Trabajo para listado'!$DE$151:$DG$151,0)),0)+IFERROR(INDEX('Hoja de Trabajo para listado'!$CD$155:$DC$1048576,MATCH($A512,'Hoja de Trabajo para listado'!$CD$155:$CD$1048576,0),MATCH((CUADRO!I$5&amp;$E512),'Hoja de Trabajo para listado'!$CD$151:$DC$151,0)),0)</f>
        <v>0</v>
      </c>
      <c r="J512" s="243">
        <f ca="1">+IFERROR(INDEX('Hoja de Trabajo para listado'!$A$155:$Z$1048576,MATCH($A512,'Hoja de Trabajo para listado'!$A$155:$A$1048576,0),MATCH((CUADRO!J$5&amp;$E512),'Hoja de Trabajo para listado'!$A$151:$Z$151,0)),0)+IFERROR(INDEX('Hoja de Trabajo para listado'!$AB$155:$BA$1048576,MATCH($A512,'Hoja de Trabajo para listado'!$AB$155:$AB$1048576,0),MATCH((CUADRO!J$5&amp;$E512),'Hoja de Trabajo para listado'!$AB$151:$BA$151,0)),0)+IFERROR(INDEX('Hoja de Trabajo para listado'!$BC$155:$CB$1048576,MATCH($A512,'Hoja de Trabajo para listado'!$BC$155:$BC$1048576,0),MATCH((CUADRO!J$5&amp;$E512),'Hoja de Trabajo para listado'!$BC$151:$CB$151,0)),0)+IFERROR(INDEX('Hoja de Trabajo para listado'!$DE$153:$DG$274,MATCH($A512,'Hoja de Trabajo para listado'!$DE$153:$DE$1048576,0),MATCH((CUADRO!J$5&amp;$E512),'Hoja de Trabajo para listado'!$DE$151:$DG$151,0)),0)+IFERROR(INDEX('Hoja de Trabajo para listado'!$CD$155:$DC$1048576,MATCH($A512,'Hoja de Trabajo para listado'!$CD$155:$CD$1048576,0),MATCH((CUADRO!J$5&amp;$E512),'Hoja de Trabajo para listado'!$CD$151:$DC$151,0)),0)</f>
        <v>0</v>
      </c>
      <c r="K512" s="243">
        <f ca="1">+IFERROR(INDEX('Hoja de Trabajo para listado'!$A$155:$Z$1048576,MATCH($A512,'Hoja de Trabajo para listado'!$A$155:$A$1048576,0),MATCH((CUADRO!K$5&amp;$E512),'Hoja de Trabajo para listado'!$A$151:$Z$151,0)),0)+IFERROR(INDEX('Hoja de Trabajo para listado'!$AB$155:$BA$1048576,MATCH($A512,'Hoja de Trabajo para listado'!$AB$155:$AB$1048576,0),MATCH((CUADRO!K$5&amp;$E512),'Hoja de Trabajo para listado'!$AB$151:$BA$151,0)),0)+IFERROR(INDEX('Hoja de Trabajo para listado'!$BC$155:$CB$1048576,MATCH($A512,'Hoja de Trabajo para listado'!$BC$155:$BC$1048576,0),MATCH((CUADRO!K$5&amp;$E512),'Hoja de Trabajo para listado'!$BC$151:$CB$151,0)),0)+IFERROR(INDEX('Hoja de Trabajo para listado'!$DE$153:$DG$274,MATCH($A512,'Hoja de Trabajo para listado'!$DE$153:$DE$1048576,0),MATCH((CUADRO!K$5&amp;$E512),'Hoja de Trabajo para listado'!$DE$151:$DG$151,0)),0)+IFERROR(INDEX('Hoja de Trabajo para listado'!$CD$155:$DC$1048576,MATCH($A512,'Hoja de Trabajo para listado'!$CD$155:$CD$1048576,0),MATCH((CUADRO!K$5&amp;$E512),'Hoja de Trabajo para listado'!$CD$151:$DC$151,0)),0)</f>
        <v>0</v>
      </c>
      <c r="L512" s="243">
        <f ca="1">+IFERROR(INDEX('Hoja de Trabajo para listado'!$A$155:$Z$1048576,MATCH($A512,'Hoja de Trabajo para listado'!$A$155:$A$1048576,0),MATCH((CUADRO!L$5&amp;$E512),'Hoja de Trabajo para listado'!$A$151:$Z$151,0)),0)+IFERROR(INDEX('Hoja de Trabajo para listado'!$AB$155:$BA$1048576,MATCH($A512,'Hoja de Trabajo para listado'!$AB$155:$AB$1048576,0),MATCH((CUADRO!L$5&amp;$E512),'Hoja de Trabajo para listado'!$AB$151:$BA$151,0)),0)+IFERROR(INDEX('Hoja de Trabajo para listado'!$BC$155:$CB$1048576,MATCH($A512,'Hoja de Trabajo para listado'!$BC$155:$BC$1048576,0),MATCH((CUADRO!L$5&amp;$E512),'Hoja de Trabajo para listado'!$BC$151:$CB$151,0)),0)+IFERROR(INDEX('Hoja de Trabajo para listado'!$DE$153:$DG$274,MATCH($A512,'Hoja de Trabajo para listado'!$DE$153:$DE$1048576,0),MATCH((CUADRO!L$5&amp;$E512),'Hoja de Trabajo para listado'!$DE$151:$DG$151,0)),0)+IFERROR(INDEX('Hoja de Trabajo para listado'!$CD$155:$DC$1048576,MATCH($A512,'Hoja de Trabajo para listado'!$CD$155:$CD$1048576,0),MATCH((CUADRO!L$5&amp;$E512),'Hoja de Trabajo para listado'!$CD$151:$DC$151,0)),0)</f>
        <v>0</v>
      </c>
      <c r="M512" s="243">
        <f ca="1">+IFERROR(INDEX('Hoja de Trabajo para listado'!$A$155:$Z$1048576,MATCH($A512,'Hoja de Trabajo para listado'!$A$155:$A$1048576,0),MATCH((CUADRO!M$5&amp;$E512),'Hoja de Trabajo para listado'!$A$151:$Z$151,0)),0)+IFERROR(INDEX('Hoja de Trabajo para listado'!$AB$155:$BA$1048576,MATCH($A512,'Hoja de Trabajo para listado'!$AB$155:$AB$1048576,0),MATCH((CUADRO!M$5&amp;$E512),'Hoja de Trabajo para listado'!$AB$151:$BA$151,0)),0)+IFERROR(INDEX('Hoja de Trabajo para listado'!$BC$155:$CB$1048576,MATCH($A512,'Hoja de Trabajo para listado'!$BC$155:$BC$1048576,0),MATCH((CUADRO!M$5&amp;$E512),'Hoja de Trabajo para listado'!$BC$151:$CB$151,0)),0)+IFERROR(INDEX('Hoja de Trabajo para listado'!$DE$153:$DG$274,MATCH($A512,'Hoja de Trabajo para listado'!$DE$153:$DE$1048576,0),MATCH((CUADRO!M$5&amp;$E512),'Hoja de Trabajo para listado'!$DE$151:$DG$151,0)),0)+IFERROR(INDEX('Hoja de Trabajo para listado'!$CD$155:$DC$1048576,MATCH($A512,'Hoja de Trabajo para listado'!$CD$155:$CD$1048576,0),MATCH((CUADRO!M$5&amp;$E512),'Hoja de Trabajo para listado'!$CD$151:$DC$151,0)),0)</f>
        <v>0</v>
      </c>
      <c r="N512" s="243">
        <f ca="1">+IFERROR(INDEX('Hoja de Trabajo para listado'!$A$155:$Z$1048576,MATCH($A512,'Hoja de Trabajo para listado'!$A$155:$A$1048576,0),MATCH((CUADRO!N$5&amp;$E512),'Hoja de Trabajo para listado'!$A$151:$Z$151,0)),0)+IFERROR(INDEX('Hoja de Trabajo para listado'!$AB$155:$BA$1048576,MATCH($A512,'Hoja de Trabajo para listado'!$AB$155:$AB$1048576,0),MATCH((CUADRO!N$5&amp;$E512),'Hoja de Trabajo para listado'!$AB$151:$BA$151,0)),0)+IFERROR(INDEX('Hoja de Trabajo para listado'!$BC$155:$CB$1048576,MATCH($A512,'Hoja de Trabajo para listado'!$BC$155:$BC$1048576,0),MATCH((CUADRO!N$5&amp;$E512),'Hoja de Trabajo para listado'!$BC$151:$CB$151,0)),0)+IFERROR(INDEX('Hoja de Trabajo para listado'!$DE$153:$DG$274,MATCH($A512,'Hoja de Trabajo para listado'!$DE$153:$DE$1048576,0),MATCH((CUADRO!N$5&amp;$E512),'Hoja de Trabajo para listado'!$DE$151:$DG$151,0)),0)+IFERROR(INDEX('Hoja de Trabajo para listado'!$CD$155:$DC$1048576,MATCH($A512,'Hoja de Trabajo para listado'!$CD$155:$CD$1048576,0),MATCH((CUADRO!N$5&amp;$E512),'Hoja de Trabajo para listado'!$CD$151:$DC$151,0)),0)</f>
        <v>0</v>
      </c>
      <c r="O512" s="243">
        <f ca="1">+IFERROR(INDEX('Hoja de Trabajo para listado'!$A$155:$Z$1048576,MATCH($A512,'Hoja de Trabajo para listado'!$A$155:$A$1048576,0),MATCH((CUADRO!O$5&amp;$E512),'Hoja de Trabajo para listado'!$A$151:$Z$151,0)),0)+IFERROR(INDEX('Hoja de Trabajo para listado'!$AB$155:$BA$1048576,MATCH($A512,'Hoja de Trabajo para listado'!$AB$155:$AB$1048576,0),MATCH((CUADRO!O$5&amp;$E512),'Hoja de Trabajo para listado'!$AB$151:$BA$151,0)),0)+IFERROR(INDEX('Hoja de Trabajo para listado'!$BC$155:$CB$1048576,MATCH($A512,'Hoja de Trabajo para listado'!$BC$155:$BC$1048576,0),MATCH((CUADRO!O$5&amp;$E512),'Hoja de Trabajo para listado'!$BC$151:$CB$151,0)),0)+IFERROR(INDEX('Hoja de Trabajo para listado'!$DE$153:$DG$274,MATCH($A512,'Hoja de Trabajo para listado'!$DE$153:$DE$1048576,0),MATCH((CUADRO!O$5&amp;$E512),'Hoja de Trabajo para listado'!$DE$151:$DG$151,0)),0)+IFERROR(INDEX('Hoja de Trabajo para listado'!$CD$155:$DC$1048576,MATCH($A512,'Hoja de Trabajo para listado'!$CD$155:$CD$1048576,0),MATCH((CUADRO!O$5&amp;$E512),'Hoja de Trabajo para listado'!$CD$151:$DC$151,0)),0)</f>
        <v>0</v>
      </c>
      <c r="P512" s="243">
        <f ca="1">+IFERROR(INDEX('Hoja de Trabajo para listado'!$A$155:$Z$1048576,MATCH($A512,'Hoja de Trabajo para listado'!$A$155:$A$1048576,0),MATCH((CUADRO!P$5&amp;$E512),'Hoja de Trabajo para listado'!$A$151:$Z$151,0)),0)+IFERROR(INDEX('Hoja de Trabajo para listado'!$AB$155:$BA$1048576,MATCH($A512,'Hoja de Trabajo para listado'!$AB$155:$AB$1048576,0),MATCH((CUADRO!P$5&amp;$E512),'Hoja de Trabajo para listado'!$AB$151:$BA$151,0)),0)+IFERROR(INDEX('Hoja de Trabajo para listado'!$BC$155:$CB$1048576,MATCH($A512,'Hoja de Trabajo para listado'!$BC$155:$BC$1048576,0),MATCH((CUADRO!P$5&amp;$E512),'Hoja de Trabajo para listado'!$BC$151:$CB$151,0)),0)+IFERROR(INDEX('Hoja de Trabajo para listado'!$DE$153:$DG$274,MATCH($A512,'Hoja de Trabajo para listado'!$DE$153:$DE$1048576,0),MATCH((CUADRO!P$5&amp;$E512),'Hoja de Trabajo para listado'!$DE$151:$DG$151,0)),0)+IFERROR(INDEX('Hoja de Trabajo para listado'!$CD$155:$DC$1048576,MATCH($A512,'Hoja de Trabajo para listado'!$CD$155:$CD$1048576,0),MATCH((CUADRO!P$5&amp;$E512),'Hoja de Trabajo para listado'!$CD$151:$DC$151,0)),0)</f>
        <v>0</v>
      </c>
      <c r="Q512" s="243">
        <f ca="1">+IFERROR(INDEX('Hoja de Trabajo para listado'!$A$155:$Z$1048576,MATCH($A512,'Hoja de Trabajo para listado'!$A$155:$A$1048576,0),MATCH((CUADRO!Q$5&amp;$E512),'Hoja de Trabajo para listado'!$A$151:$Z$151,0)),0)+IFERROR(INDEX('Hoja de Trabajo para listado'!$AB$155:$BA$1048576,MATCH($A512,'Hoja de Trabajo para listado'!$AB$155:$AB$1048576,0),MATCH((CUADRO!Q$5&amp;$E512),'Hoja de Trabajo para listado'!$AB$151:$BA$151,0)),0)+IFERROR(INDEX('Hoja de Trabajo para listado'!$BC$155:$CB$1048576,MATCH($A512,'Hoja de Trabajo para listado'!$BC$155:$BC$1048576,0),MATCH((CUADRO!Q$5&amp;$E512),'Hoja de Trabajo para listado'!$BC$151:$CB$151,0)),0)+IFERROR(INDEX('Hoja de Trabajo para listado'!$DE$153:$DG$274,MATCH($A512,'Hoja de Trabajo para listado'!$DE$153:$DE$1048576,0),MATCH((CUADRO!Q$5&amp;$E512),'Hoja de Trabajo para listado'!$DE$151:$DG$151,0)),0)+IFERROR(INDEX('Hoja de Trabajo para listado'!$CD$155:$DC$1048576,MATCH($A512,'Hoja de Trabajo para listado'!$CD$155:$CD$1048576,0),MATCH((CUADRO!Q$5&amp;$E512),'Hoja de Trabajo para listado'!$CD$151:$DC$151,0)),0)</f>
        <v>0</v>
      </c>
      <c r="R512" s="243">
        <f t="shared" ca="1" si="17"/>
        <v>0</v>
      </c>
      <c r="S512" s="249"/>
      <c r="T512" s="243">
        <f ca="1">+T513</f>
        <v>0</v>
      </c>
      <c r="U512" s="242">
        <f t="shared" si="18"/>
        <v>1</v>
      </c>
      <c r="V512" s="333" t="str">
        <f>+VLOOKUP(A512,bd_lista!$A$3:$E$590,5,FALSE)</f>
        <v>Gobiernos Autonomos Municipales</v>
      </c>
      <c r="W512" s="383" t="str">
        <f>+V512</f>
        <v>Gobiernos Autonomos Municipales</v>
      </c>
      <c r="X512" s="242">
        <f>+VLOOKUP(A512,[3]Sheet1!$A$13:$D$744,4,FALSE)</f>
        <v>0</v>
      </c>
      <c r="Y512" s="242" t="e">
        <f>+VLOOKUP(X512,bd_lista!$A$3:$C$590,3,FALSE)</f>
        <v>#N/A</v>
      </c>
      <c r="Z512" s="294">
        <f>+X512</f>
        <v>0</v>
      </c>
      <c r="AA512" s="295" t="e">
        <f>+Y512</f>
        <v>#N/A</v>
      </c>
    </row>
    <row r="513" spans="1:27" customFormat="1" ht="15" hidden="1" customHeight="1">
      <c r="A513" s="32">
        <v>1209</v>
      </c>
      <c r="B513" s="389"/>
      <c r="C513" s="247" t="str">
        <f>+VLOOKUP(A513,bd_lista!$A$3:$C$590,3,FALSE)</f>
        <v>Gobierno Autónomo Municipal de Desaguadero</v>
      </c>
      <c r="D513" s="386"/>
      <c r="E513" s="244" t="s">
        <v>1305</v>
      </c>
      <c r="F513" s="243">
        <f ca="1">+IFERROR(INDEX('Hoja de Trabajo para listado'!$A$155:$Z$1048576,MATCH($A513,'Hoja de Trabajo para listado'!$A$155:$A$1048576,0),MATCH((CUADRO!F$5&amp;$E513),'Hoja de Trabajo para listado'!$A$151:$Z$151,0)),0)+IFERROR(INDEX('Hoja de Trabajo para listado'!$AB$155:$BA$1048576,MATCH($A513,'Hoja de Trabajo para listado'!$AB$155:$AB$1048576,0),MATCH((CUADRO!F$5&amp;$E513),'Hoja de Trabajo para listado'!$AB$151:$BA$151,0)),0)+IFERROR(INDEX('Hoja de Trabajo para listado'!$BC$155:$CB$1048576,MATCH($A513,'Hoja de Trabajo para listado'!$BC$155:$BC$1048576,0),MATCH((CUADRO!F$5&amp;$E513),'Hoja de Trabajo para listado'!$BC$151:$CB$151,0)),0)+IFERROR(INDEX('Hoja de Trabajo para listado'!$DE$153:$DG$274,MATCH($A513,'Hoja de Trabajo para listado'!$DE$153:$DE$1048576,0),MATCH((CUADRO!F$5&amp;$E513),'Hoja de Trabajo para listado'!$DE$151:$DG$151,0)),0)+IFERROR(INDEX('Hoja de Trabajo para listado'!$CD$155:$DC$1048576,MATCH($A513,'Hoja de Trabajo para listado'!$CD$155:$CD$1048576,0),MATCH((CUADRO!F$5&amp;$E513),'Hoja de Trabajo para listado'!$CD$151:$DC$151,0)),0)</f>
        <v>0</v>
      </c>
      <c r="G513" s="243">
        <f ca="1">+IFERROR(INDEX('Hoja de Trabajo para listado'!$A$155:$Z$1048576,MATCH($A513,'Hoja de Trabajo para listado'!$A$155:$A$1048576,0),MATCH((CUADRO!G$5&amp;$E513),'Hoja de Trabajo para listado'!$A$151:$Z$151,0)),0)+IFERROR(INDEX('Hoja de Trabajo para listado'!$AB$155:$BA$1048576,MATCH($A513,'Hoja de Trabajo para listado'!$AB$155:$AB$1048576,0),MATCH((CUADRO!G$5&amp;$E513),'Hoja de Trabajo para listado'!$AB$151:$BA$151,0)),0)+IFERROR(INDEX('Hoja de Trabajo para listado'!$BC$155:$CB$1048576,MATCH($A513,'Hoja de Trabajo para listado'!$BC$155:$BC$1048576,0),MATCH((CUADRO!G$5&amp;$E513),'Hoja de Trabajo para listado'!$BC$151:$CB$151,0)),0)+IFERROR(INDEX('Hoja de Trabajo para listado'!$DE$153:$DG$274,MATCH($A513,'Hoja de Trabajo para listado'!$DE$153:$DE$1048576,0),MATCH((CUADRO!G$5&amp;$E513),'Hoja de Trabajo para listado'!$DE$151:$DG$151,0)),0)+IFERROR(INDEX('Hoja de Trabajo para listado'!$CD$155:$DC$1048576,MATCH($A513,'Hoja de Trabajo para listado'!$CD$155:$CD$1048576,0),MATCH((CUADRO!G$5&amp;$E513),'Hoja de Trabajo para listado'!$CD$151:$DC$151,0)),0)</f>
        <v>0</v>
      </c>
      <c r="H513" s="243">
        <f ca="1">+IFERROR(INDEX('Hoja de Trabajo para listado'!$A$155:$Z$1048576,MATCH($A513,'Hoja de Trabajo para listado'!$A$155:$A$1048576,0),MATCH((CUADRO!H$5&amp;$E513),'Hoja de Trabajo para listado'!$A$151:$Z$151,0)),0)+IFERROR(INDEX('Hoja de Trabajo para listado'!$AB$155:$BA$1048576,MATCH($A513,'Hoja de Trabajo para listado'!$AB$155:$AB$1048576,0),MATCH((CUADRO!H$5&amp;$E513),'Hoja de Trabajo para listado'!$AB$151:$BA$151,0)),0)+IFERROR(INDEX('Hoja de Trabajo para listado'!$BC$155:$CB$1048576,MATCH($A513,'Hoja de Trabajo para listado'!$BC$155:$BC$1048576,0),MATCH((CUADRO!H$5&amp;$E513),'Hoja de Trabajo para listado'!$BC$151:$CB$151,0)),0)+IFERROR(INDEX('Hoja de Trabajo para listado'!$DE$153:$DG$274,MATCH($A513,'Hoja de Trabajo para listado'!$DE$153:$DE$1048576,0),MATCH((CUADRO!H$5&amp;$E513),'Hoja de Trabajo para listado'!$DE$151:$DG$151,0)),0)+IFERROR(INDEX('Hoja de Trabajo para listado'!$CD$155:$DC$1048576,MATCH($A513,'Hoja de Trabajo para listado'!$CD$155:$CD$1048576,0),MATCH((CUADRO!H$5&amp;$E513),'Hoja de Trabajo para listado'!$CD$151:$DC$151,0)),0)</f>
        <v>0</v>
      </c>
      <c r="I513" s="243">
        <f ca="1">+IFERROR(INDEX('Hoja de Trabajo para listado'!$A$155:$Z$1048576,MATCH($A513,'Hoja de Trabajo para listado'!$A$155:$A$1048576,0),MATCH((CUADRO!I$5&amp;$E513),'Hoja de Trabajo para listado'!$A$151:$Z$151,0)),0)+IFERROR(INDEX('Hoja de Trabajo para listado'!$AB$155:$BA$1048576,MATCH($A513,'Hoja de Trabajo para listado'!$AB$155:$AB$1048576,0),MATCH((CUADRO!I$5&amp;$E513),'Hoja de Trabajo para listado'!$AB$151:$BA$151,0)),0)+IFERROR(INDEX('Hoja de Trabajo para listado'!$BC$155:$CB$1048576,MATCH($A513,'Hoja de Trabajo para listado'!$BC$155:$BC$1048576,0),MATCH((CUADRO!I$5&amp;$E513),'Hoja de Trabajo para listado'!$BC$151:$CB$151,0)),0)+IFERROR(INDEX('Hoja de Trabajo para listado'!$DE$153:$DG$274,MATCH($A513,'Hoja de Trabajo para listado'!$DE$153:$DE$1048576,0),MATCH((CUADRO!I$5&amp;$E513),'Hoja de Trabajo para listado'!$DE$151:$DG$151,0)),0)+IFERROR(INDEX('Hoja de Trabajo para listado'!$CD$155:$DC$1048576,MATCH($A513,'Hoja de Trabajo para listado'!$CD$155:$CD$1048576,0),MATCH((CUADRO!I$5&amp;$E513),'Hoja de Trabajo para listado'!$CD$151:$DC$151,0)),0)</f>
        <v>0</v>
      </c>
      <c r="J513" s="243">
        <f ca="1">+IFERROR(INDEX('Hoja de Trabajo para listado'!$A$155:$Z$1048576,MATCH($A513,'Hoja de Trabajo para listado'!$A$155:$A$1048576,0),MATCH((CUADRO!J$5&amp;$E513),'Hoja de Trabajo para listado'!$A$151:$Z$151,0)),0)+IFERROR(INDEX('Hoja de Trabajo para listado'!$AB$155:$BA$1048576,MATCH($A513,'Hoja de Trabajo para listado'!$AB$155:$AB$1048576,0),MATCH((CUADRO!J$5&amp;$E513),'Hoja de Trabajo para listado'!$AB$151:$BA$151,0)),0)+IFERROR(INDEX('Hoja de Trabajo para listado'!$BC$155:$CB$1048576,MATCH($A513,'Hoja de Trabajo para listado'!$BC$155:$BC$1048576,0),MATCH((CUADRO!J$5&amp;$E513),'Hoja de Trabajo para listado'!$BC$151:$CB$151,0)),0)+IFERROR(INDEX('Hoja de Trabajo para listado'!$DE$153:$DG$274,MATCH($A513,'Hoja de Trabajo para listado'!$DE$153:$DE$1048576,0),MATCH((CUADRO!J$5&amp;$E513),'Hoja de Trabajo para listado'!$DE$151:$DG$151,0)),0)+IFERROR(INDEX('Hoja de Trabajo para listado'!$CD$155:$DC$1048576,MATCH($A513,'Hoja de Trabajo para listado'!$CD$155:$CD$1048576,0),MATCH((CUADRO!J$5&amp;$E513),'Hoja de Trabajo para listado'!$CD$151:$DC$151,0)),0)</f>
        <v>0</v>
      </c>
      <c r="K513" s="243">
        <f ca="1">+IFERROR(INDEX('Hoja de Trabajo para listado'!$A$155:$Z$1048576,MATCH($A513,'Hoja de Trabajo para listado'!$A$155:$A$1048576,0),MATCH((CUADRO!K$5&amp;$E513),'Hoja de Trabajo para listado'!$A$151:$Z$151,0)),0)+IFERROR(INDEX('Hoja de Trabajo para listado'!$AB$155:$BA$1048576,MATCH($A513,'Hoja de Trabajo para listado'!$AB$155:$AB$1048576,0),MATCH((CUADRO!K$5&amp;$E513),'Hoja de Trabajo para listado'!$AB$151:$BA$151,0)),0)+IFERROR(INDEX('Hoja de Trabajo para listado'!$BC$155:$CB$1048576,MATCH($A513,'Hoja de Trabajo para listado'!$BC$155:$BC$1048576,0),MATCH((CUADRO!K$5&amp;$E513),'Hoja de Trabajo para listado'!$BC$151:$CB$151,0)),0)+IFERROR(INDEX('Hoja de Trabajo para listado'!$DE$153:$DG$274,MATCH($A513,'Hoja de Trabajo para listado'!$DE$153:$DE$1048576,0),MATCH((CUADRO!K$5&amp;$E513),'Hoja de Trabajo para listado'!$DE$151:$DG$151,0)),0)+IFERROR(INDEX('Hoja de Trabajo para listado'!$CD$155:$DC$1048576,MATCH($A513,'Hoja de Trabajo para listado'!$CD$155:$CD$1048576,0),MATCH((CUADRO!K$5&amp;$E513),'Hoja de Trabajo para listado'!$CD$151:$DC$151,0)),0)</f>
        <v>0</v>
      </c>
      <c r="L513" s="243">
        <f ca="1">+IFERROR(INDEX('Hoja de Trabajo para listado'!$A$155:$Z$1048576,MATCH($A513,'Hoja de Trabajo para listado'!$A$155:$A$1048576,0),MATCH((CUADRO!L$5&amp;$E513),'Hoja de Trabajo para listado'!$A$151:$Z$151,0)),0)+IFERROR(INDEX('Hoja de Trabajo para listado'!$AB$155:$BA$1048576,MATCH($A513,'Hoja de Trabajo para listado'!$AB$155:$AB$1048576,0),MATCH((CUADRO!L$5&amp;$E513),'Hoja de Trabajo para listado'!$AB$151:$BA$151,0)),0)+IFERROR(INDEX('Hoja de Trabajo para listado'!$BC$155:$CB$1048576,MATCH($A513,'Hoja de Trabajo para listado'!$BC$155:$BC$1048576,0),MATCH((CUADRO!L$5&amp;$E513),'Hoja de Trabajo para listado'!$BC$151:$CB$151,0)),0)+IFERROR(INDEX('Hoja de Trabajo para listado'!$DE$153:$DG$274,MATCH($A513,'Hoja de Trabajo para listado'!$DE$153:$DE$1048576,0),MATCH((CUADRO!L$5&amp;$E513),'Hoja de Trabajo para listado'!$DE$151:$DG$151,0)),0)+IFERROR(INDEX('Hoja de Trabajo para listado'!$CD$155:$DC$1048576,MATCH($A513,'Hoja de Trabajo para listado'!$CD$155:$CD$1048576,0),MATCH((CUADRO!L$5&amp;$E513),'Hoja de Trabajo para listado'!$CD$151:$DC$151,0)),0)</f>
        <v>0</v>
      </c>
      <c r="M513" s="243">
        <f ca="1">+IFERROR(INDEX('Hoja de Trabajo para listado'!$A$155:$Z$1048576,MATCH($A513,'Hoja de Trabajo para listado'!$A$155:$A$1048576,0),MATCH((CUADRO!M$5&amp;$E513),'Hoja de Trabajo para listado'!$A$151:$Z$151,0)),0)+IFERROR(INDEX('Hoja de Trabajo para listado'!$AB$155:$BA$1048576,MATCH($A513,'Hoja de Trabajo para listado'!$AB$155:$AB$1048576,0),MATCH((CUADRO!M$5&amp;$E513),'Hoja de Trabajo para listado'!$AB$151:$BA$151,0)),0)+IFERROR(INDEX('Hoja de Trabajo para listado'!$BC$155:$CB$1048576,MATCH($A513,'Hoja de Trabajo para listado'!$BC$155:$BC$1048576,0),MATCH((CUADRO!M$5&amp;$E513),'Hoja de Trabajo para listado'!$BC$151:$CB$151,0)),0)+IFERROR(INDEX('Hoja de Trabajo para listado'!$DE$153:$DG$274,MATCH($A513,'Hoja de Trabajo para listado'!$DE$153:$DE$1048576,0),MATCH((CUADRO!M$5&amp;$E513),'Hoja de Trabajo para listado'!$DE$151:$DG$151,0)),0)+IFERROR(INDEX('Hoja de Trabajo para listado'!$CD$155:$DC$1048576,MATCH($A513,'Hoja de Trabajo para listado'!$CD$155:$CD$1048576,0),MATCH((CUADRO!M$5&amp;$E513),'Hoja de Trabajo para listado'!$CD$151:$DC$151,0)),0)</f>
        <v>0</v>
      </c>
      <c r="N513" s="243">
        <f ca="1">+IFERROR(INDEX('Hoja de Trabajo para listado'!$A$155:$Z$1048576,MATCH($A513,'Hoja de Trabajo para listado'!$A$155:$A$1048576,0),MATCH((CUADRO!N$5&amp;$E513),'Hoja de Trabajo para listado'!$A$151:$Z$151,0)),0)+IFERROR(INDEX('Hoja de Trabajo para listado'!$AB$155:$BA$1048576,MATCH($A513,'Hoja de Trabajo para listado'!$AB$155:$AB$1048576,0),MATCH((CUADRO!N$5&amp;$E513),'Hoja de Trabajo para listado'!$AB$151:$BA$151,0)),0)+IFERROR(INDEX('Hoja de Trabajo para listado'!$BC$155:$CB$1048576,MATCH($A513,'Hoja de Trabajo para listado'!$BC$155:$BC$1048576,0),MATCH((CUADRO!N$5&amp;$E513),'Hoja de Trabajo para listado'!$BC$151:$CB$151,0)),0)+IFERROR(INDEX('Hoja de Trabajo para listado'!$DE$153:$DG$274,MATCH($A513,'Hoja de Trabajo para listado'!$DE$153:$DE$1048576,0),MATCH((CUADRO!N$5&amp;$E513),'Hoja de Trabajo para listado'!$DE$151:$DG$151,0)),0)+IFERROR(INDEX('Hoja de Trabajo para listado'!$CD$155:$DC$1048576,MATCH($A513,'Hoja de Trabajo para listado'!$CD$155:$CD$1048576,0),MATCH((CUADRO!N$5&amp;$E513),'Hoja de Trabajo para listado'!$CD$151:$DC$151,0)),0)</f>
        <v>0</v>
      </c>
      <c r="O513" s="243">
        <f ca="1">+IFERROR(INDEX('Hoja de Trabajo para listado'!$A$155:$Z$1048576,MATCH($A513,'Hoja de Trabajo para listado'!$A$155:$A$1048576,0),MATCH((CUADRO!O$5&amp;$E513),'Hoja de Trabajo para listado'!$A$151:$Z$151,0)),0)+IFERROR(INDEX('Hoja de Trabajo para listado'!$AB$155:$BA$1048576,MATCH($A513,'Hoja de Trabajo para listado'!$AB$155:$AB$1048576,0),MATCH((CUADRO!O$5&amp;$E513),'Hoja de Trabajo para listado'!$AB$151:$BA$151,0)),0)+IFERROR(INDEX('Hoja de Trabajo para listado'!$BC$155:$CB$1048576,MATCH($A513,'Hoja de Trabajo para listado'!$BC$155:$BC$1048576,0),MATCH((CUADRO!O$5&amp;$E513),'Hoja de Trabajo para listado'!$BC$151:$CB$151,0)),0)+IFERROR(INDEX('Hoja de Trabajo para listado'!$DE$153:$DG$274,MATCH($A513,'Hoja de Trabajo para listado'!$DE$153:$DE$1048576,0),MATCH((CUADRO!O$5&amp;$E513),'Hoja de Trabajo para listado'!$DE$151:$DG$151,0)),0)+IFERROR(INDEX('Hoja de Trabajo para listado'!$CD$155:$DC$1048576,MATCH($A513,'Hoja de Trabajo para listado'!$CD$155:$CD$1048576,0),MATCH((CUADRO!O$5&amp;$E513),'Hoja de Trabajo para listado'!$CD$151:$DC$151,0)),0)</f>
        <v>0</v>
      </c>
      <c r="P513" s="243">
        <f ca="1">+IFERROR(INDEX('Hoja de Trabajo para listado'!$A$155:$Z$1048576,MATCH($A513,'Hoja de Trabajo para listado'!$A$155:$A$1048576,0),MATCH((CUADRO!P$5&amp;$E513),'Hoja de Trabajo para listado'!$A$151:$Z$151,0)),0)+IFERROR(INDEX('Hoja de Trabajo para listado'!$AB$155:$BA$1048576,MATCH($A513,'Hoja de Trabajo para listado'!$AB$155:$AB$1048576,0),MATCH((CUADRO!P$5&amp;$E513),'Hoja de Trabajo para listado'!$AB$151:$BA$151,0)),0)+IFERROR(INDEX('Hoja de Trabajo para listado'!$BC$155:$CB$1048576,MATCH($A513,'Hoja de Trabajo para listado'!$BC$155:$BC$1048576,0),MATCH((CUADRO!P$5&amp;$E513),'Hoja de Trabajo para listado'!$BC$151:$CB$151,0)),0)+IFERROR(INDEX('Hoja de Trabajo para listado'!$DE$153:$DG$274,MATCH($A513,'Hoja de Trabajo para listado'!$DE$153:$DE$1048576,0),MATCH((CUADRO!P$5&amp;$E513),'Hoja de Trabajo para listado'!$DE$151:$DG$151,0)),0)+IFERROR(INDEX('Hoja de Trabajo para listado'!$CD$155:$DC$1048576,MATCH($A513,'Hoja de Trabajo para listado'!$CD$155:$CD$1048576,0),MATCH((CUADRO!P$5&amp;$E513),'Hoja de Trabajo para listado'!$CD$151:$DC$151,0)),0)</f>
        <v>0</v>
      </c>
      <c r="Q513" s="243">
        <f ca="1">+IFERROR(INDEX('Hoja de Trabajo para listado'!$A$155:$Z$1048576,MATCH($A513,'Hoja de Trabajo para listado'!$A$155:$A$1048576,0),MATCH((CUADRO!Q$5&amp;$E513),'Hoja de Trabajo para listado'!$A$151:$Z$151,0)),0)+IFERROR(INDEX('Hoja de Trabajo para listado'!$AB$155:$BA$1048576,MATCH($A513,'Hoja de Trabajo para listado'!$AB$155:$AB$1048576,0),MATCH((CUADRO!Q$5&amp;$E513),'Hoja de Trabajo para listado'!$AB$151:$BA$151,0)),0)+IFERROR(INDEX('Hoja de Trabajo para listado'!$BC$155:$CB$1048576,MATCH($A513,'Hoja de Trabajo para listado'!$BC$155:$BC$1048576,0),MATCH((CUADRO!Q$5&amp;$E513),'Hoja de Trabajo para listado'!$BC$151:$CB$151,0)),0)+IFERROR(INDEX('Hoja de Trabajo para listado'!$DE$153:$DG$274,MATCH($A513,'Hoja de Trabajo para listado'!$DE$153:$DE$1048576,0),MATCH((CUADRO!Q$5&amp;$E513),'Hoja de Trabajo para listado'!$DE$151:$DG$151,0)),0)+IFERROR(INDEX('Hoja de Trabajo para listado'!$CD$155:$DC$1048576,MATCH($A513,'Hoja de Trabajo para listado'!$CD$155:$CD$1048576,0),MATCH((CUADRO!Q$5&amp;$E513),'Hoja de Trabajo para listado'!$CD$151:$DC$151,0)),0)</f>
        <v>0</v>
      </c>
      <c r="R513" s="243">
        <f t="shared" ca="1" si="17"/>
        <v>0</v>
      </c>
      <c r="S513" s="249">
        <f ca="1">+R512+R513</f>
        <v>0</v>
      </c>
      <c r="T513" s="243">
        <f ca="1">+S513</f>
        <v>0</v>
      </c>
      <c r="U513" s="242">
        <f t="shared" si="18"/>
        <v>2</v>
      </c>
      <c r="V513" s="333" t="str">
        <f>+VLOOKUP(A513,bd_lista!$A$3:$E$590,5,FALSE)</f>
        <v>Gobiernos Autonomos Municipales</v>
      </c>
      <c r="W513" s="384"/>
      <c r="X513" s="242">
        <f>+VLOOKUP(A513,[3]Sheet1!$A$13:$D$744,4,FALSE)</f>
        <v>0</v>
      </c>
      <c r="Y513" s="242" t="e">
        <f>+VLOOKUP(X513,bd_lista!$A$3:$C$590,3,FALSE)</f>
        <v>#N/A</v>
      </c>
      <c r="Z513" s="292"/>
      <c r="AA513" s="293"/>
    </row>
    <row r="514" spans="1:27" customFormat="1" ht="15" hidden="1" customHeight="1">
      <c r="A514" s="32">
        <v>1210</v>
      </c>
      <c r="B514" s="388">
        <f>+A514</f>
        <v>1210</v>
      </c>
      <c r="C514" s="247" t="str">
        <f>+VLOOKUP(A514,bd_lista!$A$3:$C$590,3,FALSE)</f>
        <v>Gobierno Autónomo Municipal de Caranavi</v>
      </c>
      <c r="D514" s="385" t="str">
        <f>+C514</f>
        <v>Gobierno Autónomo Municipal de Caranavi</v>
      </c>
      <c r="E514" s="242" t="s">
        <v>1304</v>
      </c>
      <c r="F514" s="243">
        <f ca="1">+IFERROR(INDEX('Hoja de Trabajo para listado'!$A$155:$Z$1048576,MATCH($A514,'Hoja de Trabajo para listado'!$A$155:$A$1048576,0),MATCH((CUADRO!F$5&amp;$E514),'Hoja de Trabajo para listado'!$A$151:$Z$151,0)),0)+IFERROR(INDEX('Hoja de Trabajo para listado'!$AB$155:$BA$1048576,MATCH($A514,'Hoja de Trabajo para listado'!$AB$155:$AB$1048576,0),MATCH((CUADRO!F$5&amp;$E514),'Hoja de Trabajo para listado'!$AB$151:$BA$151,0)),0)+IFERROR(INDEX('Hoja de Trabajo para listado'!$BC$155:$CB$1048576,MATCH($A514,'Hoja de Trabajo para listado'!$BC$155:$BC$1048576,0),MATCH((CUADRO!F$5&amp;$E514),'Hoja de Trabajo para listado'!$BC$151:$CB$151,0)),0)+IFERROR(INDEX('Hoja de Trabajo para listado'!$DE$153:$DG$274,MATCH($A514,'Hoja de Trabajo para listado'!$DE$153:$DE$1048576,0),MATCH((CUADRO!F$5&amp;$E514),'Hoja de Trabajo para listado'!$DE$151:$DG$151,0)),0)+IFERROR(INDEX('Hoja de Trabajo para listado'!$CD$155:$DC$1048576,MATCH($A514,'Hoja de Trabajo para listado'!$CD$155:$CD$1048576,0),MATCH((CUADRO!F$5&amp;$E514),'Hoja de Trabajo para listado'!$CD$151:$DC$151,0)),0)</f>
        <v>0</v>
      </c>
      <c r="G514" s="243">
        <f ca="1">+IFERROR(INDEX('Hoja de Trabajo para listado'!$A$155:$Z$1048576,MATCH($A514,'Hoja de Trabajo para listado'!$A$155:$A$1048576,0),MATCH((CUADRO!G$5&amp;$E514),'Hoja de Trabajo para listado'!$A$151:$Z$151,0)),0)+IFERROR(INDEX('Hoja de Trabajo para listado'!$AB$155:$BA$1048576,MATCH($A514,'Hoja de Trabajo para listado'!$AB$155:$AB$1048576,0),MATCH((CUADRO!G$5&amp;$E514),'Hoja de Trabajo para listado'!$AB$151:$BA$151,0)),0)+IFERROR(INDEX('Hoja de Trabajo para listado'!$BC$155:$CB$1048576,MATCH($A514,'Hoja de Trabajo para listado'!$BC$155:$BC$1048576,0),MATCH((CUADRO!G$5&amp;$E514),'Hoja de Trabajo para listado'!$BC$151:$CB$151,0)),0)+IFERROR(INDEX('Hoja de Trabajo para listado'!$DE$153:$DG$274,MATCH($A514,'Hoja de Trabajo para listado'!$DE$153:$DE$1048576,0),MATCH((CUADRO!G$5&amp;$E514),'Hoja de Trabajo para listado'!$DE$151:$DG$151,0)),0)+IFERROR(INDEX('Hoja de Trabajo para listado'!$CD$155:$DC$1048576,MATCH($A514,'Hoja de Trabajo para listado'!$CD$155:$CD$1048576,0),MATCH((CUADRO!G$5&amp;$E514),'Hoja de Trabajo para listado'!$CD$151:$DC$151,0)),0)</f>
        <v>0</v>
      </c>
      <c r="H514" s="243">
        <f ca="1">+IFERROR(INDEX('Hoja de Trabajo para listado'!$A$155:$Z$1048576,MATCH($A514,'Hoja de Trabajo para listado'!$A$155:$A$1048576,0),MATCH((CUADRO!H$5&amp;$E514),'Hoja de Trabajo para listado'!$A$151:$Z$151,0)),0)+IFERROR(INDEX('Hoja de Trabajo para listado'!$AB$155:$BA$1048576,MATCH($A514,'Hoja de Trabajo para listado'!$AB$155:$AB$1048576,0),MATCH((CUADRO!H$5&amp;$E514),'Hoja de Trabajo para listado'!$AB$151:$BA$151,0)),0)+IFERROR(INDEX('Hoja de Trabajo para listado'!$BC$155:$CB$1048576,MATCH($A514,'Hoja de Trabajo para listado'!$BC$155:$BC$1048576,0),MATCH((CUADRO!H$5&amp;$E514),'Hoja de Trabajo para listado'!$BC$151:$CB$151,0)),0)+IFERROR(INDEX('Hoja de Trabajo para listado'!$DE$153:$DG$274,MATCH($A514,'Hoja de Trabajo para listado'!$DE$153:$DE$1048576,0),MATCH((CUADRO!H$5&amp;$E514),'Hoja de Trabajo para listado'!$DE$151:$DG$151,0)),0)+IFERROR(INDEX('Hoja de Trabajo para listado'!$CD$155:$DC$1048576,MATCH($A514,'Hoja de Trabajo para listado'!$CD$155:$CD$1048576,0),MATCH((CUADRO!H$5&amp;$E514),'Hoja de Trabajo para listado'!$CD$151:$DC$151,0)),0)</f>
        <v>0</v>
      </c>
      <c r="I514" s="243">
        <f ca="1">+IFERROR(INDEX('Hoja de Trabajo para listado'!$A$155:$Z$1048576,MATCH($A514,'Hoja de Trabajo para listado'!$A$155:$A$1048576,0),MATCH((CUADRO!I$5&amp;$E514),'Hoja de Trabajo para listado'!$A$151:$Z$151,0)),0)+IFERROR(INDEX('Hoja de Trabajo para listado'!$AB$155:$BA$1048576,MATCH($A514,'Hoja de Trabajo para listado'!$AB$155:$AB$1048576,0),MATCH((CUADRO!I$5&amp;$E514),'Hoja de Trabajo para listado'!$AB$151:$BA$151,0)),0)+IFERROR(INDEX('Hoja de Trabajo para listado'!$BC$155:$CB$1048576,MATCH($A514,'Hoja de Trabajo para listado'!$BC$155:$BC$1048576,0),MATCH((CUADRO!I$5&amp;$E514),'Hoja de Trabajo para listado'!$BC$151:$CB$151,0)),0)+IFERROR(INDEX('Hoja de Trabajo para listado'!$DE$153:$DG$274,MATCH($A514,'Hoja de Trabajo para listado'!$DE$153:$DE$1048576,0),MATCH((CUADRO!I$5&amp;$E514),'Hoja de Trabajo para listado'!$DE$151:$DG$151,0)),0)+IFERROR(INDEX('Hoja de Trabajo para listado'!$CD$155:$DC$1048576,MATCH($A514,'Hoja de Trabajo para listado'!$CD$155:$CD$1048576,0),MATCH((CUADRO!I$5&amp;$E514),'Hoja de Trabajo para listado'!$CD$151:$DC$151,0)),0)</f>
        <v>0</v>
      </c>
      <c r="J514" s="243">
        <f ca="1">+IFERROR(INDEX('Hoja de Trabajo para listado'!$A$155:$Z$1048576,MATCH($A514,'Hoja de Trabajo para listado'!$A$155:$A$1048576,0),MATCH((CUADRO!J$5&amp;$E514),'Hoja de Trabajo para listado'!$A$151:$Z$151,0)),0)+IFERROR(INDEX('Hoja de Trabajo para listado'!$AB$155:$BA$1048576,MATCH($A514,'Hoja de Trabajo para listado'!$AB$155:$AB$1048576,0),MATCH((CUADRO!J$5&amp;$E514),'Hoja de Trabajo para listado'!$AB$151:$BA$151,0)),0)+IFERROR(INDEX('Hoja de Trabajo para listado'!$BC$155:$CB$1048576,MATCH($A514,'Hoja de Trabajo para listado'!$BC$155:$BC$1048576,0),MATCH((CUADRO!J$5&amp;$E514),'Hoja de Trabajo para listado'!$BC$151:$CB$151,0)),0)+IFERROR(INDEX('Hoja de Trabajo para listado'!$DE$153:$DG$274,MATCH($A514,'Hoja de Trabajo para listado'!$DE$153:$DE$1048576,0),MATCH((CUADRO!J$5&amp;$E514),'Hoja de Trabajo para listado'!$DE$151:$DG$151,0)),0)+IFERROR(INDEX('Hoja de Trabajo para listado'!$CD$155:$DC$1048576,MATCH($A514,'Hoja de Trabajo para listado'!$CD$155:$CD$1048576,0),MATCH((CUADRO!J$5&amp;$E514),'Hoja de Trabajo para listado'!$CD$151:$DC$151,0)),0)</f>
        <v>0</v>
      </c>
      <c r="K514" s="243">
        <f ca="1">+IFERROR(INDEX('Hoja de Trabajo para listado'!$A$155:$Z$1048576,MATCH($A514,'Hoja de Trabajo para listado'!$A$155:$A$1048576,0),MATCH((CUADRO!K$5&amp;$E514),'Hoja de Trabajo para listado'!$A$151:$Z$151,0)),0)+IFERROR(INDEX('Hoja de Trabajo para listado'!$AB$155:$BA$1048576,MATCH($A514,'Hoja de Trabajo para listado'!$AB$155:$AB$1048576,0),MATCH((CUADRO!K$5&amp;$E514),'Hoja de Trabajo para listado'!$AB$151:$BA$151,0)),0)+IFERROR(INDEX('Hoja de Trabajo para listado'!$BC$155:$CB$1048576,MATCH($A514,'Hoja de Trabajo para listado'!$BC$155:$BC$1048576,0),MATCH((CUADRO!K$5&amp;$E514),'Hoja de Trabajo para listado'!$BC$151:$CB$151,0)),0)+IFERROR(INDEX('Hoja de Trabajo para listado'!$DE$153:$DG$274,MATCH($A514,'Hoja de Trabajo para listado'!$DE$153:$DE$1048576,0),MATCH((CUADRO!K$5&amp;$E514),'Hoja de Trabajo para listado'!$DE$151:$DG$151,0)),0)+IFERROR(INDEX('Hoja de Trabajo para listado'!$CD$155:$DC$1048576,MATCH($A514,'Hoja de Trabajo para listado'!$CD$155:$CD$1048576,0),MATCH((CUADRO!K$5&amp;$E514),'Hoja de Trabajo para listado'!$CD$151:$DC$151,0)),0)</f>
        <v>0</v>
      </c>
      <c r="L514" s="243">
        <f ca="1">+IFERROR(INDEX('Hoja de Trabajo para listado'!$A$155:$Z$1048576,MATCH($A514,'Hoja de Trabajo para listado'!$A$155:$A$1048576,0),MATCH((CUADRO!L$5&amp;$E514),'Hoja de Trabajo para listado'!$A$151:$Z$151,0)),0)+IFERROR(INDEX('Hoja de Trabajo para listado'!$AB$155:$BA$1048576,MATCH($A514,'Hoja de Trabajo para listado'!$AB$155:$AB$1048576,0),MATCH((CUADRO!L$5&amp;$E514),'Hoja de Trabajo para listado'!$AB$151:$BA$151,0)),0)+IFERROR(INDEX('Hoja de Trabajo para listado'!$BC$155:$CB$1048576,MATCH($A514,'Hoja de Trabajo para listado'!$BC$155:$BC$1048576,0),MATCH((CUADRO!L$5&amp;$E514),'Hoja de Trabajo para listado'!$BC$151:$CB$151,0)),0)+IFERROR(INDEX('Hoja de Trabajo para listado'!$DE$153:$DG$274,MATCH($A514,'Hoja de Trabajo para listado'!$DE$153:$DE$1048576,0),MATCH((CUADRO!L$5&amp;$E514),'Hoja de Trabajo para listado'!$DE$151:$DG$151,0)),0)+IFERROR(INDEX('Hoja de Trabajo para listado'!$CD$155:$DC$1048576,MATCH($A514,'Hoja de Trabajo para listado'!$CD$155:$CD$1048576,0),MATCH((CUADRO!L$5&amp;$E514),'Hoja de Trabajo para listado'!$CD$151:$DC$151,0)),0)</f>
        <v>0</v>
      </c>
      <c r="M514" s="243">
        <f ca="1">+IFERROR(INDEX('Hoja de Trabajo para listado'!$A$155:$Z$1048576,MATCH($A514,'Hoja de Trabajo para listado'!$A$155:$A$1048576,0),MATCH((CUADRO!M$5&amp;$E514),'Hoja de Trabajo para listado'!$A$151:$Z$151,0)),0)+IFERROR(INDEX('Hoja de Trabajo para listado'!$AB$155:$BA$1048576,MATCH($A514,'Hoja de Trabajo para listado'!$AB$155:$AB$1048576,0),MATCH((CUADRO!M$5&amp;$E514),'Hoja de Trabajo para listado'!$AB$151:$BA$151,0)),0)+IFERROR(INDEX('Hoja de Trabajo para listado'!$BC$155:$CB$1048576,MATCH($A514,'Hoja de Trabajo para listado'!$BC$155:$BC$1048576,0),MATCH((CUADRO!M$5&amp;$E514),'Hoja de Trabajo para listado'!$BC$151:$CB$151,0)),0)+IFERROR(INDEX('Hoja de Trabajo para listado'!$DE$153:$DG$274,MATCH($A514,'Hoja de Trabajo para listado'!$DE$153:$DE$1048576,0),MATCH((CUADRO!M$5&amp;$E514),'Hoja de Trabajo para listado'!$DE$151:$DG$151,0)),0)+IFERROR(INDEX('Hoja de Trabajo para listado'!$CD$155:$DC$1048576,MATCH($A514,'Hoja de Trabajo para listado'!$CD$155:$CD$1048576,0),MATCH((CUADRO!M$5&amp;$E514),'Hoja de Trabajo para listado'!$CD$151:$DC$151,0)),0)</f>
        <v>0</v>
      </c>
      <c r="N514" s="243">
        <f ca="1">+IFERROR(INDEX('Hoja de Trabajo para listado'!$A$155:$Z$1048576,MATCH($A514,'Hoja de Trabajo para listado'!$A$155:$A$1048576,0),MATCH((CUADRO!N$5&amp;$E514),'Hoja de Trabajo para listado'!$A$151:$Z$151,0)),0)+IFERROR(INDEX('Hoja de Trabajo para listado'!$AB$155:$BA$1048576,MATCH($A514,'Hoja de Trabajo para listado'!$AB$155:$AB$1048576,0),MATCH((CUADRO!N$5&amp;$E514),'Hoja de Trabajo para listado'!$AB$151:$BA$151,0)),0)+IFERROR(INDEX('Hoja de Trabajo para listado'!$BC$155:$CB$1048576,MATCH($A514,'Hoja de Trabajo para listado'!$BC$155:$BC$1048576,0),MATCH((CUADRO!N$5&amp;$E514),'Hoja de Trabajo para listado'!$BC$151:$CB$151,0)),0)+IFERROR(INDEX('Hoja de Trabajo para listado'!$DE$153:$DG$274,MATCH($A514,'Hoja de Trabajo para listado'!$DE$153:$DE$1048576,0),MATCH((CUADRO!N$5&amp;$E514),'Hoja de Trabajo para listado'!$DE$151:$DG$151,0)),0)+IFERROR(INDEX('Hoja de Trabajo para listado'!$CD$155:$DC$1048576,MATCH($A514,'Hoja de Trabajo para listado'!$CD$155:$CD$1048576,0),MATCH((CUADRO!N$5&amp;$E514),'Hoja de Trabajo para listado'!$CD$151:$DC$151,0)),0)</f>
        <v>0</v>
      </c>
      <c r="O514" s="243">
        <f ca="1">+IFERROR(INDEX('Hoja de Trabajo para listado'!$A$155:$Z$1048576,MATCH($A514,'Hoja de Trabajo para listado'!$A$155:$A$1048576,0),MATCH((CUADRO!O$5&amp;$E514),'Hoja de Trabajo para listado'!$A$151:$Z$151,0)),0)+IFERROR(INDEX('Hoja de Trabajo para listado'!$AB$155:$BA$1048576,MATCH($A514,'Hoja de Trabajo para listado'!$AB$155:$AB$1048576,0),MATCH((CUADRO!O$5&amp;$E514),'Hoja de Trabajo para listado'!$AB$151:$BA$151,0)),0)+IFERROR(INDEX('Hoja de Trabajo para listado'!$BC$155:$CB$1048576,MATCH($A514,'Hoja de Trabajo para listado'!$BC$155:$BC$1048576,0),MATCH((CUADRO!O$5&amp;$E514),'Hoja de Trabajo para listado'!$BC$151:$CB$151,0)),0)+IFERROR(INDEX('Hoja de Trabajo para listado'!$DE$153:$DG$274,MATCH($A514,'Hoja de Trabajo para listado'!$DE$153:$DE$1048576,0),MATCH((CUADRO!O$5&amp;$E514),'Hoja de Trabajo para listado'!$DE$151:$DG$151,0)),0)+IFERROR(INDEX('Hoja de Trabajo para listado'!$CD$155:$DC$1048576,MATCH($A514,'Hoja de Trabajo para listado'!$CD$155:$CD$1048576,0),MATCH((CUADRO!O$5&amp;$E514),'Hoja de Trabajo para listado'!$CD$151:$DC$151,0)),0)</f>
        <v>0</v>
      </c>
      <c r="P514" s="243">
        <f ca="1">+IFERROR(INDEX('Hoja de Trabajo para listado'!$A$155:$Z$1048576,MATCH($A514,'Hoja de Trabajo para listado'!$A$155:$A$1048576,0),MATCH((CUADRO!P$5&amp;$E514),'Hoja de Trabajo para listado'!$A$151:$Z$151,0)),0)+IFERROR(INDEX('Hoja de Trabajo para listado'!$AB$155:$BA$1048576,MATCH($A514,'Hoja de Trabajo para listado'!$AB$155:$AB$1048576,0),MATCH((CUADRO!P$5&amp;$E514),'Hoja de Trabajo para listado'!$AB$151:$BA$151,0)),0)+IFERROR(INDEX('Hoja de Trabajo para listado'!$BC$155:$CB$1048576,MATCH($A514,'Hoja de Trabajo para listado'!$BC$155:$BC$1048576,0),MATCH((CUADRO!P$5&amp;$E514),'Hoja de Trabajo para listado'!$BC$151:$CB$151,0)),0)+IFERROR(INDEX('Hoja de Trabajo para listado'!$DE$153:$DG$274,MATCH($A514,'Hoja de Trabajo para listado'!$DE$153:$DE$1048576,0),MATCH((CUADRO!P$5&amp;$E514),'Hoja de Trabajo para listado'!$DE$151:$DG$151,0)),0)+IFERROR(INDEX('Hoja de Trabajo para listado'!$CD$155:$DC$1048576,MATCH($A514,'Hoja de Trabajo para listado'!$CD$155:$CD$1048576,0),MATCH((CUADRO!P$5&amp;$E514),'Hoja de Trabajo para listado'!$CD$151:$DC$151,0)),0)</f>
        <v>0</v>
      </c>
      <c r="Q514" s="243">
        <f ca="1">+IFERROR(INDEX('Hoja de Trabajo para listado'!$A$155:$Z$1048576,MATCH($A514,'Hoja de Trabajo para listado'!$A$155:$A$1048576,0),MATCH((CUADRO!Q$5&amp;$E514),'Hoja de Trabajo para listado'!$A$151:$Z$151,0)),0)+IFERROR(INDEX('Hoja de Trabajo para listado'!$AB$155:$BA$1048576,MATCH($A514,'Hoja de Trabajo para listado'!$AB$155:$AB$1048576,0),MATCH((CUADRO!Q$5&amp;$E514),'Hoja de Trabajo para listado'!$AB$151:$BA$151,0)),0)+IFERROR(INDEX('Hoja de Trabajo para listado'!$BC$155:$CB$1048576,MATCH($A514,'Hoja de Trabajo para listado'!$BC$155:$BC$1048576,0),MATCH((CUADRO!Q$5&amp;$E514),'Hoja de Trabajo para listado'!$BC$151:$CB$151,0)),0)+IFERROR(INDEX('Hoja de Trabajo para listado'!$DE$153:$DG$274,MATCH($A514,'Hoja de Trabajo para listado'!$DE$153:$DE$1048576,0),MATCH((CUADRO!Q$5&amp;$E514),'Hoja de Trabajo para listado'!$DE$151:$DG$151,0)),0)+IFERROR(INDEX('Hoja de Trabajo para listado'!$CD$155:$DC$1048576,MATCH($A514,'Hoja de Trabajo para listado'!$CD$155:$CD$1048576,0),MATCH((CUADRO!Q$5&amp;$E514),'Hoja de Trabajo para listado'!$CD$151:$DC$151,0)),0)</f>
        <v>0</v>
      </c>
      <c r="R514" s="243">
        <f t="shared" ca="1" si="17"/>
        <v>0</v>
      </c>
      <c r="S514" s="249"/>
      <c r="T514" s="243">
        <f ca="1">+T515</f>
        <v>0</v>
      </c>
      <c r="U514" s="242">
        <f t="shared" si="18"/>
        <v>1</v>
      </c>
      <c r="V514" s="333" t="str">
        <f>+VLOOKUP(A514,bd_lista!$A$3:$E$590,5,FALSE)</f>
        <v>Gobiernos Autonomos Municipales</v>
      </c>
      <c r="W514" s="383" t="str">
        <f>+V514</f>
        <v>Gobiernos Autonomos Municipales</v>
      </c>
      <c r="X514" s="242">
        <f>+VLOOKUP(A514,[3]Sheet1!$A$13:$D$744,4,FALSE)</f>
        <v>0</v>
      </c>
      <c r="Y514" s="242" t="e">
        <f>+VLOOKUP(X514,bd_lista!$A$3:$C$590,3,FALSE)</f>
        <v>#N/A</v>
      </c>
      <c r="Z514" s="294">
        <f>+X514</f>
        <v>0</v>
      </c>
      <c r="AA514" s="295" t="e">
        <f>+Y514</f>
        <v>#N/A</v>
      </c>
    </row>
    <row r="515" spans="1:27" customFormat="1" ht="15" hidden="1" customHeight="1">
      <c r="A515" s="32">
        <v>1210</v>
      </c>
      <c r="B515" s="389"/>
      <c r="C515" s="247" t="str">
        <f>+VLOOKUP(A515,bd_lista!$A$3:$C$590,3,FALSE)</f>
        <v>Gobierno Autónomo Municipal de Caranavi</v>
      </c>
      <c r="D515" s="386"/>
      <c r="E515" s="244" t="s">
        <v>1305</v>
      </c>
      <c r="F515" s="243">
        <f ca="1">+IFERROR(INDEX('Hoja de Trabajo para listado'!$A$155:$Z$1048576,MATCH($A515,'Hoja de Trabajo para listado'!$A$155:$A$1048576,0),MATCH((CUADRO!F$5&amp;$E515),'Hoja de Trabajo para listado'!$A$151:$Z$151,0)),0)+IFERROR(INDEX('Hoja de Trabajo para listado'!$AB$155:$BA$1048576,MATCH($A515,'Hoja de Trabajo para listado'!$AB$155:$AB$1048576,0),MATCH((CUADRO!F$5&amp;$E515),'Hoja de Trabajo para listado'!$AB$151:$BA$151,0)),0)+IFERROR(INDEX('Hoja de Trabajo para listado'!$BC$155:$CB$1048576,MATCH($A515,'Hoja de Trabajo para listado'!$BC$155:$BC$1048576,0),MATCH((CUADRO!F$5&amp;$E515),'Hoja de Trabajo para listado'!$BC$151:$CB$151,0)),0)+IFERROR(INDEX('Hoja de Trabajo para listado'!$DE$153:$DG$274,MATCH($A515,'Hoja de Trabajo para listado'!$DE$153:$DE$1048576,0),MATCH((CUADRO!F$5&amp;$E515),'Hoja de Trabajo para listado'!$DE$151:$DG$151,0)),0)+IFERROR(INDEX('Hoja de Trabajo para listado'!$CD$155:$DC$1048576,MATCH($A515,'Hoja de Trabajo para listado'!$CD$155:$CD$1048576,0),MATCH((CUADRO!F$5&amp;$E515),'Hoja de Trabajo para listado'!$CD$151:$DC$151,0)),0)</f>
        <v>0</v>
      </c>
      <c r="G515" s="243">
        <f ca="1">+IFERROR(INDEX('Hoja de Trabajo para listado'!$A$155:$Z$1048576,MATCH($A515,'Hoja de Trabajo para listado'!$A$155:$A$1048576,0),MATCH((CUADRO!G$5&amp;$E515),'Hoja de Trabajo para listado'!$A$151:$Z$151,0)),0)+IFERROR(INDEX('Hoja de Trabajo para listado'!$AB$155:$BA$1048576,MATCH($A515,'Hoja de Trabajo para listado'!$AB$155:$AB$1048576,0),MATCH((CUADRO!G$5&amp;$E515),'Hoja de Trabajo para listado'!$AB$151:$BA$151,0)),0)+IFERROR(INDEX('Hoja de Trabajo para listado'!$BC$155:$CB$1048576,MATCH($A515,'Hoja de Trabajo para listado'!$BC$155:$BC$1048576,0),MATCH((CUADRO!G$5&amp;$E515),'Hoja de Trabajo para listado'!$BC$151:$CB$151,0)),0)+IFERROR(INDEX('Hoja de Trabajo para listado'!$DE$153:$DG$274,MATCH($A515,'Hoja de Trabajo para listado'!$DE$153:$DE$1048576,0),MATCH((CUADRO!G$5&amp;$E515),'Hoja de Trabajo para listado'!$DE$151:$DG$151,0)),0)+IFERROR(INDEX('Hoja de Trabajo para listado'!$CD$155:$DC$1048576,MATCH($A515,'Hoja de Trabajo para listado'!$CD$155:$CD$1048576,0),MATCH((CUADRO!G$5&amp;$E515),'Hoja de Trabajo para listado'!$CD$151:$DC$151,0)),0)</f>
        <v>0</v>
      </c>
      <c r="H515" s="243">
        <f ca="1">+IFERROR(INDEX('Hoja de Trabajo para listado'!$A$155:$Z$1048576,MATCH($A515,'Hoja de Trabajo para listado'!$A$155:$A$1048576,0),MATCH((CUADRO!H$5&amp;$E515),'Hoja de Trabajo para listado'!$A$151:$Z$151,0)),0)+IFERROR(INDEX('Hoja de Trabajo para listado'!$AB$155:$BA$1048576,MATCH($A515,'Hoja de Trabajo para listado'!$AB$155:$AB$1048576,0),MATCH((CUADRO!H$5&amp;$E515),'Hoja de Trabajo para listado'!$AB$151:$BA$151,0)),0)+IFERROR(INDEX('Hoja de Trabajo para listado'!$BC$155:$CB$1048576,MATCH($A515,'Hoja de Trabajo para listado'!$BC$155:$BC$1048576,0),MATCH((CUADRO!H$5&amp;$E515),'Hoja de Trabajo para listado'!$BC$151:$CB$151,0)),0)+IFERROR(INDEX('Hoja de Trabajo para listado'!$DE$153:$DG$274,MATCH($A515,'Hoja de Trabajo para listado'!$DE$153:$DE$1048576,0),MATCH((CUADRO!H$5&amp;$E515),'Hoja de Trabajo para listado'!$DE$151:$DG$151,0)),0)+IFERROR(INDEX('Hoja de Trabajo para listado'!$CD$155:$DC$1048576,MATCH($A515,'Hoja de Trabajo para listado'!$CD$155:$CD$1048576,0),MATCH((CUADRO!H$5&amp;$E515),'Hoja de Trabajo para listado'!$CD$151:$DC$151,0)),0)</f>
        <v>0</v>
      </c>
      <c r="I515" s="243">
        <f ca="1">+IFERROR(INDEX('Hoja de Trabajo para listado'!$A$155:$Z$1048576,MATCH($A515,'Hoja de Trabajo para listado'!$A$155:$A$1048576,0),MATCH((CUADRO!I$5&amp;$E515),'Hoja de Trabajo para listado'!$A$151:$Z$151,0)),0)+IFERROR(INDEX('Hoja de Trabajo para listado'!$AB$155:$BA$1048576,MATCH($A515,'Hoja de Trabajo para listado'!$AB$155:$AB$1048576,0),MATCH((CUADRO!I$5&amp;$E515),'Hoja de Trabajo para listado'!$AB$151:$BA$151,0)),0)+IFERROR(INDEX('Hoja de Trabajo para listado'!$BC$155:$CB$1048576,MATCH($A515,'Hoja de Trabajo para listado'!$BC$155:$BC$1048576,0),MATCH((CUADRO!I$5&amp;$E515),'Hoja de Trabajo para listado'!$BC$151:$CB$151,0)),0)+IFERROR(INDEX('Hoja de Trabajo para listado'!$DE$153:$DG$274,MATCH($A515,'Hoja de Trabajo para listado'!$DE$153:$DE$1048576,0),MATCH((CUADRO!I$5&amp;$E515),'Hoja de Trabajo para listado'!$DE$151:$DG$151,0)),0)+IFERROR(INDEX('Hoja de Trabajo para listado'!$CD$155:$DC$1048576,MATCH($A515,'Hoja de Trabajo para listado'!$CD$155:$CD$1048576,0),MATCH((CUADRO!I$5&amp;$E515),'Hoja de Trabajo para listado'!$CD$151:$DC$151,0)),0)</f>
        <v>0</v>
      </c>
      <c r="J515" s="243">
        <f ca="1">+IFERROR(INDEX('Hoja de Trabajo para listado'!$A$155:$Z$1048576,MATCH($A515,'Hoja de Trabajo para listado'!$A$155:$A$1048576,0),MATCH((CUADRO!J$5&amp;$E515),'Hoja de Trabajo para listado'!$A$151:$Z$151,0)),0)+IFERROR(INDEX('Hoja de Trabajo para listado'!$AB$155:$BA$1048576,MATCH($A515,'Hoja de Trabajo para listado'!$AB$155:$AB$1048576,0),MATCH((CUADRO!J$5&amp;$E515),'Hoja de Trabajo para listado'!$AB$151:$BA$151,0)),0)+IFERROR(INDEX('Hoja de Trabajo para listado'!$BC$155:$CB$1048576,MATCH($A515,'Hoja de Trabajo para listado'!$BC$155:$BC$1048576,0),MATCH((CUADRO!J$5&amp;$E515),'Hoja de Trabajo para listado'!$BC$151:$CB$151,0)),0)+IFERROR(INDEX('Hoja de Trabajo para listado'!$DE$153:$DG$274,MATCH($A515,'Hoja de Trabajo para listado'!$DE$153:$DE$1048576,0),MATCH((CUADRO!J$5&amp;$E515),'Hoja de Trabajo para listado'!$DE$151:$DG$151,0)),0)+IFERROR(INDEX('Hoja de Trabajo para listado'!$CD$155:$DC$1048576,MATCH($A515,'Hoja de Trabajo para listado'!$CD$155:$CD$1048576,0),MATCH((CUADRO!J$5&amp;$E515),'Hoja de Trabajo para listado'!$CD$151:$DC$151,0)),0)</f>
        <v>0</v>
      </c>
      <c r="K515" s="243">
        <f ca="1">+IFERROR(INDEX('Hoja de Trabajo para listado'!$A$155:$Z$1048576,MATCH($A515,'Hoja de Trabajo para listado'!$A$155:$A$1048576,0),MATCH((CUADRO!K$5&amp;$E515),'Hoja de Trabajo para listado'!$A$151:$Z$151,0)),0)+IFERROR(INDEX('Hoja de Trabajo para listado'!$AB$155:$BA$1048576,MATCH($A515,'Hoja de Trabajo para listado'!$AB$155:$AB$1048576,0),MATCH((CUADRO!K$5&amp;$E515),'Hoja de Trabajo para listado'!$AB$151:$BA$151,0)),0)+IFERROR(INDEX('Hoja de Trabajo para listado'!$BC$155:$CB$1048576,MATCH($A515,'Hoja de Trabajo para listado'!$BC$155:$BC$1048576,0),MATCH((CUADRO!K$5&amp;$E515),'Hoja de Trabajo para listado'!$BC$151:$CB$151,0)),0)+IFERROR(INDEX('Hoja de Trabajo para listado'!$DE$153:$DG$274,MATCH($A515,'Hoja de Trabajo para listado'!$DE$153:$DE$1048576,0),MATCH((CUADRO!K$5&amp;$E515),'Hoja de Trabajo para listado'!$DE$151:$DG$151,0)),0)+IFERROR(INDEX('Hoja de Trabajo para listado'!$CD$155:$DC$1048576,MATCH($A515,'Hoja de Trabajo para listado'!$CD$155:$CD$1048576,0),MATCH((CUADRO!K$5&amp;$E515),'Hoja de Trabajo para listado'!$CD$151:$DC$151,0)),0)</f>
        <v>0</v>
      </c>
      <c r="L515" s="243">
        <f ca="1">+IFERROR(INDEX('Hoja de Trabajo para listado'!$A$155:$Z$1048576,MATCH($A515,'Hoja de Trabajo para listado'!$A$155:$A$1048576,0),MATCH((CUADRO!L$5&amp;$E515),'Hoja de Trabajo para listado'!$A$151:$Z$151,0)),0)+IFERROR(INDEX('Hoja de Trabajo para listado'!$AB$155:$BA$1048576,MATCH($A515,'Hoja de Trabajo para listado'!$AB$155:$AB$1048576,0),MATCH((CUADRO!L$5&amp;$E515),'Hoja de Trabajo para listado'!$AB$151:$BA$151,0)),0)+IFERROR(INDEX('Hoja de Trabajo para listado'!$BC$155:$CB$1048576,MATCH($A515,'Hoja de Trabajo para listado'!$BC$155:$BC$1048576,0),MATCH((CUADRO!L$5&amp;$E515),'Hoja de Trabajo para listado'!$BC$151:$CB$151,0)),0)+IFERROR(INDEX('Hoja de Trabajo para listado'!$DE$153:$DG$274,MATCH($A515,'Hoja de Trabajo para listado'!$DE$153:$DE$1048576,0),MATCH((CUADRO!L$5&amp;$E515),'Hoja de Trabajo para listado'!$DE$151:$DG$151,0)),0)+IFERROR(INDEX('Hoja de Trabajo para listado'!$CD$155:$DC$1048576,MATCH($A515,'Hoja de Trabajo para listado'!$CD$155:$CD$1048576,0),MATCH((CUADRO!L$5&amp;$E515),'Hoja de Trabajo para listado'!$CD$151:$DC$151,0)),0)</f>
        <v>0</v>
      </c>
      <c r="M515" s="243">
        <f ca="1">+IFERROR(INDEX('Hoja de Trabajo para listado'!$A$155:$Z$1048576,MATCH($A515,'Hoja de Trabajo para listado'!$A$155:$A$1048576,0),MATCH((CUADRO!M$5&amp;$E515),'Hoja de Trabajo para listado'!$A$151:$Z$151,0)),0)+IFERROR(INDEX('Hoja de Trabajo para listado'!$AB$155:$BA$1048576,MATCH($A515,'Hoja de Trabajo para listado'!$AB$155:$AB$1048576,0),MATCH((CUADRO!M$5&amp;$E515),'Hoja de Trabajo para listado'!$AB$151:$BA$151,0)),0)+IFERROR(INDEX('Hoja de Trabajo para listado'!$BC$155:$CB$1048576,MATCH($A515,'Hoja de Trabajo para listado'!$BC$155:$BC$1048576,0),MATCH((CUADRO!M$5&amp;$E515),'Hoja de Trabajo para listado'!$BC$151:$CB$151,0)),0)+IFERROR(INDEX('Hoja de Trabajo para listado'!$DE$153:$DG$274,MATCH($A515,'Hoja de Trabajo para listado'!$DE$153:$DE$1048576,0),MATCH((CUADRO!M$5&amp;$E515),'Hoja de Trabajo para listado'!$DE$151:$DG$151,0)),0)+IFERROR(INDEX('Hoja de Trabajo para listado'!$CD$155:$DC$1048576,MATCH($A515,'Hoja de Trabajo para listado'!$CD$155:$CD$1048576,0),MATCH((CUADRO!M$5&amp;$E515),'Hoja de Trabajo para listado'!$CD$151:$DC$151,0)),0)</f>
        <v>0</v>
      </c>
      <c r="N515" s="243">
        <f ca="1">+IFERROR(INDEX('Hoja de Trabajo para listado'!$A$155:$Z$1048576,MATCH($A515,'Hoja de Trabajo para listado'!$A$155:$A$1048576,0),MATCH((CUADRO!N$5&amp;$E515),'Hoja de Trabajo para listado'!$A$151:$Z$151,0)),0)+IFERROR(INDEX('Hoja de Trabajo para listado'!$AB$155:$BA$1048576,MATCH($A515,'Hoja de Trabajo para listado'!$AB$155:$AB$1048576,0),MATCH((CUADRO!N$5&amp;$E515),'Hoja de Trabajo para listado'!$AB$151:$BA$151,0)),0)+IFERROR(INDEX('Hoja de Trabajo para listado'!$BC$155:$CB$1048576,MATCH($A515,'Hoja de Trabajo para listado'!$BC$155:$BC$1048576,0),MATCH((CUADRO!N$5&amp;$E515),'Hoja de Trabajo para listado'!$BC$151:$CB$151,0)),0)+IFERROR(INDEX('Hoja de Trabajo para listado'!$DE$153:$DG$274,MATCH($A515,'Hoja de Trabajo para listado'!$DE$153:$DE$1048576,0),MATCH((CUADRO!N$5&amp;$E515),'Hoja de Trabajo para listado'!$DE$151:$DG$151,0)),0)+IFERROR(INDEX('Hoja de Trabajo para listado'!$CD$155:$DC$1048576,MATCH($A515,'Hoja de Trabajo para listado'!$CD$155:$CD$1048576,0),MATCH((CUADRO!N$5&amp;$E515),'Hoja de Trabajo para listado'!$CD$151:$DC$151,0)),0)</f>
        <v>0</v>
      </c>
      <c r="O515" s="243">
        <f ca="1">+IFERROR(INDEX('Hoja de Trabajo para listado'!$A$155:$Z$1048576,MATCH($A515,'Hoja de Trabajo para listado'!$A$155:$A$1048576,0),MATCH((CUADRO!O$5&amp;$E515),'Hoja de Trabajo para listado'!$A$151:$Z$151,0)),0)+IFERROR(INDEX('Hoja de Trabajo para listado'!$AB$155:$BA$1048576,MATCH($A515,'Hoja de Trabajo para listado'!$AB$155:$AB$1048576,0),MATCH((CUADRO!O$5&amp;$E515),'Hoja de Trabajo para listado'!$AB$151:$BA$151,0)),0)+IFERROR(INDEX('Hoja de Trabajo para listado'!$BC$155:$CB$1048576,MATCH($A515,'Hoja de Trabajo para listado'!$BC$155:$BC$1048576,0),MATCH((CUADRO!O$5&amp;$E515),'Hoja de Trabajo para listado'!$BC$151:$CB$151,0)),0)+IFERROR(INDEX('Hoja de Trabajo para listado'!$DE$153:$DG$274,MATCH($A515,'Hoja de Trabajo para listado'!$DE$153:$DE$1048576,0),MATCH((CUADRO!O$5&amp;$E515),'Hoja de Trabajo para listado'!$DE$151:$DG$151,0)),0)+IFERROR(INDEX('Hoja de Trabajo para listado'!$CD$155:$DC$1048576,MATCH($A515,'Hoja de Trabajo para listado'!$CD$155:$CD$1048576,0),MATCH((CUADRO!O$5&amp;$E515),'Hoja de Trabajo para listado'!$CD$151:$DC$151,0)),0)</f>
        <v>0</v>
      </c>
      <c r="P515" s="243">
        <f ca="1">+IFERROR(INDEX('Hoja de Trabajo para listado'!$A$155:$Z$1048576,MATCH($A515,'Hoja de Trabajo para listado'!$A$155:$A$1048576,0),MATCH((CUADRO!P$5&amp;$E515),'Hoja de Trabajo para listado'!$A$151:$Z$151,0)),0)+IFERROR(INDEX('Hoja de Trabajo para listado'!$AB$155:$BA$1048576,MATCH($A515,'Hoja de Trabajo para listado'!$AB$155:$AB$1048576,0),MATCH((CUADRO!P$5&amp;$E515),'Hoja de Trabajo para listado'!$AB$151:$BA$151,0)),0)+IFERROR(INDEX('Hoja de Trabajo para listado'!$BC$155:$CB$1048576,MATCH($A515,'Hoja de Trabajo para listado'!$BC$155:$BC$1048576,0),MATCH((CUADRO!P$5&amp;$E515),'Hoja de Trabajo para listado'!$BC$151:$CB$151,0)),0)+IFERROR(INDEX('Hoja de Trabajo para listado'!$DE$153:$DG$274,MATCH($A515,'Hoja de Trabajo para listado'!$DE$153:$DE$1048576,0),MATCH((CUADRO!P$5&amp;$E515),'Hoja de Trabajo para listado'!$DE$151:$DG$151,0)),0)+IFERROR(INDEX('Hoja de Trabajo para listado'!$CD$155:$DC$1048576,MATCH($A515,'Hoja de Trabajo para listado'!$CD$155:$CD$1048576,0),MATCH((CUADRO!P$5&amp;$E515),'Hoja de Trabajo para listado'!$CD$151:$DC$151,0)),0)</f>
        <v>0</v>
      </c>
      <c r="Q515" s="243">
        <f ca="1">+IFERROR(INDEX('Hoja de Trabajo para listado'!$A$155:$Z$1048576,MATCH($A515,'Hoja de Trabajo para listado'!$A$155:$A$1048576,0),MATCH((CUADRO!Q$5&amp;$E515),'Hoja de Trabajo para listado'!$A$151:$Z$151,0)),0)+IFERROR(INDEX('Hoja de Trabajo para listado'!$AB$155:$BA$1048576,MATCH($A515,'Hoja de Trabajo para listado'!$AB$155:$AB$1048576,0),MATCH((CUADRO!Q$5&amp;$E515),'Hoja de Trabajo para listado'!$AB$151:$BA$151,0)),0)+IFERROR(INDEX('Hoja de Trabajo para listado'!$BC$155:$CB$1048576,MATCH($A515,'Hoja de Trabajo para listado'!$BC$155:$BC$1048576,0),MATCH((CUADRO!Q$5&amp;$E515),'Hoja de Trabajo para listado'!$BC$151:$CB$151,0)),0)+IFERROR(INDEX('Hoja de Trabajo para listado'!$DE$153:$DG$274,MATCH($A515,'Hoja de Trabajo para listado'!$DE$153:$DE$1048576,0),MATCH((CUADRO!Q$5&amp;$E515),'Hoja de Trabajo para listado'!$DE$151:$DG$151,0)),0)+IFERROR(INDEX('Hoja de Trabajo para listado'!$CD$155:$DC$1048576,MATCH($A515,'Hoja de Trabajo para listado'!$CD$155:$CD$1048576,0),MATCH((CUADRO!Q$5&amp;$E515),'Hoja de Trabajo para listado'!$CD$151:$DC$151,0)),0)</f>
        <v>0</v>
      </c>
      <c r="R515" s="243">
        <f t="shared" ca="1" si="17"/>
        <v>0</v>
      </c>
      <c r="S515" s="249">
        <f ca="1">+R514+R515</f>
        <v>0</v>
      </c>
      <c r="T515" s="243">
        <f ca="1">+S515</f>
        <v>0</v>
      </c>
      <c r="U515" s="242">
        <f t="shared" si="18"/>
        <v>2</v>
      </c>
      <c r="V515" s="333" t="str">
        <f>+VLOOKUP(A515,bd_lista!$A$3:$E$590,5,FALSE)</f>
        <v>Gobiernos Autonomos Municipales</v>
      </c>
      <c r="W515" s="384"/>
      <c r="X515" s="242">
        <f>+VLOOKUP(A515,[3]Sheet1!$A$13:$D$744,4,FALSE)</f>
        <v>0</v>
      </c>
      <c r="Y515" s="242" t="e">
        <f>+VLOOKUP(X515,bd_lista!$A$3:$C$590,3,FALSE)</f>
        <v>#N/A</v>
      </c>
      <c r="Z515" s="292"/>
      <c r="AA515" s="293"/>
    </row>
    <row r="516" spans="1:27" customFormat="1" ht="15" hidden="1" customHeight="1">
      <c r="A516" s="32">
        <v>1211</v>
      </c>
      <c r="B516" s="388">
        <f>+A516</f>
        <v>1211</v>
      </c>
      <c r="C516" s="247" t="str">
        <f>+VLOOKUP(A516,bd_lista!$A$3:$C$590,3,FALSE)</f>
        <v>Gobierno Autónomo Municipal de Sica Sica (Villa Aroma)</v>
      </c>
      <c r="D516" s="385" t="str">
        <f>+C516</f>
        <v>Gobierno Autónomo Municipal de Sica Sica (Villa Aroma)</v>
      </c>
      <c r="E516" s="242" t="s">
        <v>1304</v>
      </c>
      <c r="F516" s="243">
        <f ca="1">+IFERROR(INDEX('Hoja de Trabajo para listado'!$A$155:$Z$1048576,MATCH($A516,'Hoja de Trabajo para listado'!$A$155:$A$1048576,0),MATCH((CUADRO!F$5&amp;$E516),'Hoja de Trabajo para listado'!$A$151:$Z$151,0)),0)+IFERROR(INDEX('Hoja de Trabajo para listado'!$AB$155:$BA$1048576,MATCH($A516,'Hoja de Trabajo para listado'!$AB$155:$AB$1048576,0),MATCH((CUADRO!F$5&amp;$E516),'Hoja de Trabajo para listado'!$AB$151:$BA$151,0)),0)+IFERROR(INDEX('Hoja de Trabajo para listado'!$BC$155:$CB$1048576,MATCH($A516,'Hoja de Trabajo para listado'!$BC$155:$BC$1048576,0),MATCH((CUADRO!F$5&amp;$E516),'Hoja de Trabajo para listado'!$BC$151:$CB$151,0)),0)+IFERROR(INDEX('Hoja de Trabajo para listado'!$DE$153:$DG$274,MATCH($A516,'Hoja de Trabajo para listado'!$DE$153:$DE$1048576,0),MATCH((CUADRO!F$5&amp;$E516),'Hoja de Trabajo para listado'!$DE$151:$DG$151,0)),0)+IFERROR(INDEX('Hoja de Trabajo para listado'!$CD$155:$DC$1048576,MATCH($A516,'Hoja de Trabajo para listado'!$CD$155:$CD$1048576,0),MATCH((CUADRO!F$5&amp;$E516),'Hoja de Trabajo para listado'!$CD$151:$DC$151,0)),0)</f>
        <v>0</v>
      </c>
      <c r="G516" s="243">
        <f ca="1">+IFERROR(INDEX('Hoja de Trabajo para listado'!$A$155:$Z$1048576,MATCH($A516,'Hoja de Trabajo para listado'!$A$155:$A$1048576,0),MATCH((CUADRO!G$5&amp;$E516),'Hoja de Trabajo para listado'!$A$151:$Z$151,0)),0)+IFERROR(INDEX('Hoja de Trabajo para listado'!$AB$155:$BA$1048576,MATCH($A516,'Hoja de Trabajo para listado'!$AB$155:$AB$1048576,0),MATCH((CUADRO!G$5&amp;$E516),'Hoja de Trabajo para listado'!$AB$151:$BA$151,0)),0)+IFERROR(INDEX('Hoja de Trabajo para listado'!$BC$155:$CB$1048576,MATCH($A516,'Hoja de Trabajo para listado'!$BC$155:$BC$1048576,0),MATCH((CUADRO!G$5&amp;$E516),'Hoja de Trabajo para listado'!$BC$151:$CB$151,0)),0)+IFERROR(INDEX('Hoja de Trabajo para listado'!$DE$153:$DG$274,MATCH($A516,'Hoja de Trabajo para listado'!$DE$153:$DE$1048576,0),MATCH((CUADRO!G$5&amp;$E516),'Hoja de Trabajo para listado'!$DE$151:$DG$151,0)),0)+IFERROR(INDEX('Hoja de Trabajo para listado'!$CD$155:$DC$1048576,MATCH($A516,'Hoja de Trabajo para listado'!$CD$155:$CD$1048576,0),MATCH((CUADRO!G$5&amp;$E516),'Hoja de Trabajo para listado'!$CD$151:$DC$151,0)),0)</f>
        <v>0</v>
      </c>
      <c r="H516" s="243">
        <f ca="1">+IFERROR(INDEX('Hoja de Trabajo para listado'!$A$155:$Z$1048576,MATCH($A516,'Hoja de Trabajo para listado'!$A$155:$A$1048576,0),MATCH((CUADRO!H$5&amp;$E516),'Hoja de Trabajo para listado'!$A$151:$Z$151,0)),0)+IFERROR(INDEX('Hoja de Trabajo para listado'!$AB$155:$BA$1048576,MATCH($A516,'Hoja de Trabajo para listado'!$AB$155:$AB$1048576,0),MATCH((CUADRO!H$5&amp;$E516),'Hoja de Trabajo para listado'!$AB$151:$BA$151,0)),0)+IFERROR(INDEX('Hoja de Trabajo para listado'!$BC$155:$CB$1048576,MATCH($A516,'Hoja de Trabajo para listado'!$BC$155:$BC$1048576,0),MATCH((CUADRO!H$5&amp;$E516),'Hoja de Trabajo para listado'!$BC$151:$CB$151,0)),0)+IFERROR(INDEX('Hoja de Trabajo para listado'!$DE$153:$DG$274,MATCH($A516,'Hoja de Trabajo para listado'!$DE$153:$DE$1048576,0),MATCH((CUADRO!H$5&amp;$E516),'Hoja de Trabajo para listado'!$DE$151:$DG$151,0)),0)+IFERROR(INDEX('Hoja de Trabajo para listado'!$CD$155:$DC$1048576,MATCH($A516,'Hoja de Trabajo para listado'!$CD$155:$CD$1048576,0),MATCH((CUADRO!H$5&amp;$E516),'Hoja de Trabajo para listado'!$CD$151:$DC$151,0)),0)</f>
        <v>0</v>
      </c>
      <c r="I516" s="243">
        <f ca="1">+IFERROR(INDEX('Hoja de Trabajo para listado'!$A$155:$Z$1048576,MATCH($A516,'Hoja de Trabajo para listado'!$A$155:$A$1048576,0),MATCH((CUADRO!I$5&amp;$E516),'Hoja de Trabajo para listado'!$A$151:$Z$151,0)),0)+IFERROR(INDEX('Hoja de Trabajo para listado'!$AB$155:$BA$1048576,MATCH($A516,'Hoja de Trabajo para listado'!$AB$155:$AB$1048576,0),MATCH((CUADRO!I$5&amp;$E516),'Hoja de Trabajo para listado'!$AB$151:$BA$151,0)),0)+IFERROR(INDEX('Hoja de Trabajo para listado'!$BC$155:$CB$1048576,MATCH($A516,'Hoja de Trabajo para listado'!$BC$155:$BC$1048576,0),MATCH((CUADRO!I$5&amp;$E516),'Hoja de Trabajo para listado'!$BC$151:$CB$151,0)),0)+IFERROR(INDEX('Hoja de Trabajo para listado'!$DE$153:$DG$274,MATCH($A516,'Hoja de Trabajo para listado'!$DE$153:$DE$1048576,0),MATCH((CUADRO!I$5&amp;$E516),'Hoja de Trabajo para listado'!$DE$151:$DG$151,0)),0)+IFERROR(INDEX('Hoja de Trabajo para listado'!$CD$155:$DC$1048576,MATCH($A516,'Hoja de Trabajo para listado'!$CD$155:$CD$1048576,0),MATCH((CUADRO!I$5&amp;$E516),'Hoja de Trabajo para listado'!$CD$151:$DC$151,0)),0)</f>
        <v>0</v>
      </c>
      <c r="J516" s="243">
        <f ca="1">+IFERROR(INDEX('Hoja de Trabajo para listado'!$A$155:$Z$1048576,MATCH($A516,'Hoja de Trabajo para listado'!$A$155:$A$1048576,0),MATCH((CUADRO!J$5&amp;$E516),'Hoja de Trabajo para listado'!$A$151:$Z$151,0)),0)+IFERROR(INDEX('Hoja de Trabajo para listado'!$AB$155:$BA$1048576,MATCH($A516,'Hoja de Trabajo para listado'!$AB$155:$AB$1048576,0),MATCH((CUADRO!J$5&amp;$E516),'Hoja de Trabajo para listado'!$AB$151:$BA$151,0)),0)+IFERROR(INDEX('Hoja de Trabajo para listado'!$BC$155:$CB$1048576,MATCH($A516,'Hoja de Trabajo para listado'!$BC$155:$BC$1048576,0),MATCH((CUADRO!J$5&amp;$E516),'Hoja de Trabajo para listado'!$BC$151:$CB$151,0)),0)+IFERROR(INDEX('Hoja de Trabajo para listado'!$DE$153:$DG$274,MATCH($A516,'Hoja de Trabajo para listado'!$DE$153:$DE$1048576,0),MATCH((CUADRO!J$5&amp;$E516),'Hoja de Trabajo para listado'!$DE$151:$DG$151,0)),0)+IFERROR(INDEX('Hoja de Trabajo para listado'!$CD$155:$DC$1048576,MATCH($A516,'Hoja de Trabajo para listado'!$CD$155:$CD$1048576,0),MATCH((CUADRO!J$5&amp;$E516),'Hoja de Trabajo para listado'!$CD$151:$DC$151,0)),0)</f>
        <v>0</v>
      </c>
      <c r="K516" s="243">
        <f ca="1">+IFERROR(INDEX('Hoja de Trabajo para listado'!$A$155:$Z$1048576,MATCH($A516,'Hoja de Trabajo para listado'!$A$155:$A$1048576,0),MATCH((CUADRO!K$5&amp;$E516),'Hoja de Trabajo para listado'!$A$151:$Z$151,0)),0)+IFERROR(INDEX('Hoja de Trabajo para listado'!$AB$155:$BA$1048576,MATCH($A516,'Hoja de Trabajo para listado'!$AB$155:$AB$1048576,0),MATCH((CUADRO!K$5&amp;$E516),'Hoja de Trabajo para listado'!$AB$151:$BA$151,0)),0)+IFERROR(INDEX('Hoja de Trabajo para listado'!$BC$155:$CB$1048576,MATCH($A516,'Hoja de Trabajo para listado'!$BC$155:$BC$1048576,0),MATCH((CUADRO!K$5&amp;$E516),'Hoja de Trabajo para listado'!$BC$151:$CB$151,0)),0)+IFERROR(INDEX('Hoja de Trabajo para listado'!$DE$153:$DG$274,MATCH($A516,'Hoja de Trabajo para listado'!$DE$153:$DE$1048576,0),MATCH((CUADRO!K$5&amp;$E516),'Hoja de Trabajo para listado'!$DE$151:$DG$151,0)),0)+IFERROR(INDEX('Hoja de Trabajo para listado'!$CD$155:$DC$1048576,MATCH($A516,'Hoja de Trabajo para listado'!$CD$155:$CD$1048576,0),MATCH((CUADRO!K$5&amp;$E516),'Hoja de Trabajo para listado'!$CD$151:$DC$151,0)),0)</f>
        <v>0</v>
      </c>
      <c r="L516" s="243">
        <f ca="1">+IFERROR(INDEX('Hoja de Trabajo para listado'!$A$155:$Z$1048576,MATCH($A516,'Hoja de Trabajo para listado'!$A$155:$A$1048576,0),MATCH((CUADRO!L$5&amp;$E516),'Hoja de Trabajo para listado'!$A$151:$Z$151,0)),0)+IFERROR(INDEX('Hoja de Trabajo para listado'!$AB$155:$BA$1048576,MATCH($A516,'Hoja de Trabajo para listado'!$AB$155:$AB$1048576,0),MATCH((CUADRO!L$5&amp;$E516),'Hoja de Trabajo para listado'!$AB$151:$BA$151,0)),0)+IFERROR(INDEX('Hoja de Trabajo para listado'!$BC$155:$CB$1048576,MATCH($A516,'Hoja de Trabajo para listado'!$BC$155:$BC$1048576,0),MATCH((CUADRO!L$5&amp;$E516),'Hoja de Trabajo para listado'!$BC$151:$CB$151,0)),0)+IFERROR(INDEX('Hoja de Trabajo para listado'!$DE$153:$DG$274,MATCH($A516,'Hoja de Trabajo para listado'!$DE$153:$DE$1048576,0),MATCH((CUADRO!L$5&amp;$E516),'Hoja de Trabajo para listado'!$DE$151:$DG$151,0)),0)+IFERROR(INDEX('Hoja de Trabajo para listado'!$CD$155:$DC$1048576,MATCH($A516,'Hoja de Trabajo para listado'!$CD$155:$CD$1048576,0),MATCH((CUADRO!L$5&amp;$E516),'Hoja de Trabajo para listado'!$CD$151:$DC$151,0)),0)</f>
        <v>0</v>
      </c>
      <c r="M516" s="243">
        <f ca="1">+IFERROR(INDEX('Hoja de Trabajo para listado'!$A$155:$Z$1048576,MATCH($A516,'Hoja de Trabajo para listado'!$A$155:$A$1048576,0),MATCH((CUADRO!M$5&amp;$E516),'Hoja de Trabajo para listado'!$A$151:$Z$151,0)),0)+IFERROR(INDEX('Hoja de Trabajo para listado'!$AB$155:$BA$1048576,MATCH($A516,'Hoja de Trabajo para listado'!$AB$155:$AB$1048576,0),MATCH((CUADRO!M$5&amp;$E516),'Hoja de Trabajo para listado'!$AB$151:$BA$151,0)),0)+IFERROR(INDEX('Hoja de Trabajo para listado'!$BC$155:$CB$1048576,MATCH($A516,'Hoja de Trabajo para listado'!$BC$155:$BC$1048576,0),MATCH((CUADRO!M$5&amp;$E516),'Hoja de Trabajo para listado'!$BC$151:$CB$151,0)),0)+IFERROR(INDEX('Hoja de Trabajo para listado'!$DE$153:$DG$274,MATCH($A516,'Hoja de Trabajo para listado'!$DE$153:$DE$1048576,0),MATCH((CUADRO!M$5&amp;$E516),'Hoja de Trabajo para listado'!$DE$151:$DG$151,0)),0)+IFERROR(INDEX('Hoja de Trabajo para listado'!$CD$155:$DC$1048576,MATCH($A516,'Hoja de Trabajo para listado'!$CD$155:$CD$1048576,0),MATCH((CUADRO!M$5&amp;$E516),'Hoja de Trabajo para listado'!$CD$151:$DC$151,0)),0)</f>
        <v>0</v>
      </c>
      <c r="N516" s="243">
        <f ca="1">+IFERROR(INDEX('Hoja de Trabajo para listado'!$A$155:$Z$1048576,MATCH($A516,'Hoja de Trabajo para listado'!$A$155:$A$1048576,0),MATCH((CUADRO!N$5&amp;$E516),'Hoja de Trabajo para listado'!$A$151:$Z$151,0)),0)+IFERROR(INDEX('Hoja de Trabajo para listado'!$AB$155:$BA$1048576,MATCH($A516,'Hoja de Trabajo para listado'!$AB$155:$AB$1048576,0),MATCH((CUADRO!N$5&amp;$E516),'Hoja de Trabajo para listado'!$AB$151:$BA$151,0)),0)+IFERROR(INDEX('Hoja de Trabajo para listado'!$BC$155:$CB$1048576,MATCH($A516,'Hoja de Trabajo para listado'!$BC$155:$BC$1048576,0),MATCH((CUADRO!N$5&amp;$E516),'Hoja de Trabajo para listado'!$BC$151:$CB$151,0)),0)+IFERROR(INDEX('Hoja de Trabajo para listado'!$DE$153:$DG$274,MATCH($A516,'Hoja de Trabajo para listado'!$DE$153:$DE$1048576,0),MATCH((CUADRO!N$5&amp;$E516),'Hoja de Trabajo para listado'!$DE$151:$DG$151,0)),0)+IFERROR(INDEX('Hoja de Trabajo para listado'!$CD$155:$DC$1048576,MATCH($A516,'Hoja de Trabajo para listado'!$CD$155:$CD$1048576,0),MATCH((CUADRO!N$5&amp;$E516),'Hoja de Trabajo para listado'!$CD$151:$DC$151,0)),0)</f>
        <v>0</v>
      </c>
      <c r="O516" s="243">
        <f ca="1">+IFERROR(INDEX('Hoja de Trabajo para listado'!$A$155:$Z$1048576,MATCH($A516,'Hoja de Trabajo para listado'!$A$155:$A$1048576,0),MATCH((CUADRO!O$5&amp;$E516),'Hoja de Trabajo para listado'!$A$151:$Z$151,0)),0)+IFERROR(INDEX('Hoja de Trabajo para listado'!$AB$155:$BA$1048576,MATCH($A516,'Hoja de Trabajo para listado'!$AB$155:$AB$1048576,0),MATCH((CUADRO!O$5&amp;$E516),'Hoja de Trabajo para listado'!$AB$151:$BA$151,0)),0)+IFERROR(INDEX('Hoja de Trabajo para listado'!$BC$155:$CB$1048576,MATCH($A516,'Hoja de Trabajo para listado'!$BC$155:$BC$1048576,0),MATCH((CUADRO!O$5&amp;$E516),'Hoja de Trabajo para listado'!$BC$151:$CB$151,0)),0)+IFERROR(INDEX('Hoja de Trabajo para listado'!$DE$153:$DG$274,MATCH($A516,'Hoja de Trabajo para listado'!$DE$153:$DE$1048576,0),MATCH((CUADRO!O$5&amp;$E516),'Hoja de Trabajo para listado'!$DE$151:$DG$151,0)),0)+IFERROR(INDEX('Hoja de Trabajo para listado'!$CD$155:$DC$1048576,MATCH($A516,'Hoja de Trabajo para listado'!$CD$155:$CD$1048576,0),MATCH((CUADRO!O$5&amp;$E516),'Hoja de Trabajo para listado'!$CD$151:$DC$151,0)),0)</f>
        <v>0</v>
      </c>
      <c r="P516" s="243">
        <f ca="1">+IFERROR(INDEX('Hoja de Trabajo para listado'!$A$155:$Z$1048576,MATCH($A516,'Hoja de Trabajo para listado'!$A$155:$A$1048576,0),MATCH((CUADRO!P$5&amp;$E516),'Hoja de Trabajo para listado'!$A$151:$Z$151,0)),0)+IFERROR(INDEX('Hoja de Trabajo para listado'!$AB$155:$BA$1048576,MATCH($A516,'Hoja de Trabajo para listado'!$AB$155:$AB$1048576,0),MATCH((CUADRO!P$5&amp;$E516),'Hoja de Trabajo para listado'!$AB$151:$BA$151,0)),0)+IFERROR(INDEX('Hoja de Trabajo para listado'!$BC$155:$CB$1048576,MATCH($A516,'Hoja de Trabajo para listado'!$BC$155:$BC$1048576,0),MATCH((CUADRO!P$5&amp;$E516),'Hoja de Trabajo para listado'!$BC$151:$CB$151,0)),0)+IFERROR(INDEX('Hoja de Trabajo para listado'!$DE$153:$DG$274,MATCH($A516,'Hoja de Trabajo para listado'!$DE$153:$DE$1048576,0),MATCH((CUADRO!P$5&amp;$E516),'Hoja de Trabajo para listado'!$DE$151:$DG$151,0)),0)+IFERROR(INDEX('Hoja de Trabajo para listado'!$CD$155:$DC$1048576,MATCH($A516,'Hoja de Trabajo para listado'!$CD$155:$CD$1048576,0),MATCH((CUADRO!P$5&amp;$E516),'Hoja de Trabajo para listado'!$CD$151:$DC$151,0)),0)</f>
        <v>0</v>
      </c>
      <c r="Q516" s="243">
        <f ca="1">+IFERROR(INDEX('Hoja de Trabajo para listado'!$A$155:$Z$1048576,MATCH($A516,'Hoja de Trabajo para listado'!$A$155:$A$1048576,0),MATCH((CUADRO!Q$5&amp;$E516),'Hoja de Trabajo para listado'!$A$151:$Z$151,0)),0)+IFERROR(INDEX('Hoja de Trabajo para listado'!$AB$155:$BA$1048576,MATCH($A516,'Hoja de Trabajo para listado'!$AB$155:$AB$1048576,0),MATCH((CUADRO!Q$5&amp;$E516),'Hoja de Trabajo para listado'!$AB$151:$BA$151,0)),0)+IFERROR(INDEX('Hoja de Trabajo para listado'!$BC$155:$CB$1048576,MATCH($A516,'Hoja de Trabajo para listado'!$BC$155:$BC$1048576,0),MATCH((CUADRO!Q$5&amp;$E516),'Hoja de Trabajo para listado'!$BC$151:$CB$151,0)),0)+IFERROR(INDEX('Hoja de Trabajo para listado'!$DE$153:$DG$274,MATCH($A516,'Hoja de Trabajo para listado'!$DE$153:$DE$1048576,0),MATCH((CUADRO!Q$5&amp;$E516),'Hoja de Trabajo para listado'!$DE$151:$DG$151,0)),0)+IFERROR(INDEX('Hoja de Trabajo para listado'!$CD$155:$DC$1048576,MATCH($A516,'Hoja de Trabajo para listado'!$CD$155:$CD$1048576,0),MATCH((CUADRO!Q$5&amp;$E516),'Hoja de Trabajo para listado'!$CD$151:$DC$151,0)),0)</f>
        <v>0</v>
      </c>
      <c r="R516" s="243">
        <f t="shared" ca="1" si="17"/>
        <v>0</v>
      </c>
      <c r="S516" s="249"/>
      <c r="T516" s="243">
        <f ca="1">+T517</f>
        <v>0</v>
      </c>
      <c r="U516" s="242">
        <f t="shared" si="18"/>
        <v>1</v>
      </c>
      <c r="V516" s="333" t="str">
        <f>+VLOOKUP(A516,bd_lista!$A$3:$E$590,5,FALSE)</f>
        <v>Gobiernos Autonomos Municipales</v>
      </c>
      <c r="W516" s="383" t="str">
        <f>+V516</f>
        <v>Gobiernos Autonomos Municipales</v>
      </c>
      <c r="X516" s="242">
        <f>+VLOOKUP(A516,[3]Sheet1!$A$13:$D$744,4,FALSE)</f>
        <v>0</v>
      </c>
      <c r="Y516" s="242" t="e">
        <f>+VLOOKUP(X516,bd_lista!$A$3:$C$590,3,FALSE)</f>
        <v>#N/A</v>
      </c>
      <c r="Z516" s="294">
        <f>+X516</f>
        <v>0</v>
      </c>
      <c r="AA516" s="295" t="e">
        <f>+Y516</f>
        <v>#N/A</v>
      </c>
    </row>
    <row r="517" spans="1:27" customFormat="1" ht="15" hidden="1" customHeight="1">
      <c r="A517" s="32">
        <v>1211</v>
      </c>
      <c r="B517" s="389"/>
      <c r="C517" s="247" t="str">
        <f>+VLOOKUP(A517,bd_lista!$A$3:$C$590,3,FALSE)</f>
        <v>Gobierno Autónomo Municipal de Sica Sica (Villa Aroma)</v>
      </c>
      <c r="D517" s="386"/>
      <c r="E517" s="244" t="s">
        <v>1305</v>
      </c>
      <c r="F517" s="243">
        <f ca="1">+IFERROR(INDEX('Hoja de Trabajo para listado'!$A$155:$Z$1048576,MATCH($A517,'Hoja de Trabajo para listado'!$A$155:$A$1048576,0),MATCH((CUADRO!F$5&amp;$E517),'Hoja de Trabajo para listado'!$A$151:$Z$151,0)),0)+IFERROR(INDEX('Hoja de Trabajo para listado'!$AB$155:$BA$1048576,MATCH($A517,'Hoja de Trabajo para listado'!$AB$155:$AB$1048576,0),MATCH((CUADRO!F$5&amp;$E517),'Hoja de Trabajo para listado'!$AB$151:$BA$151,0)),0)+IFERROR(INDEX('Hoja de Trabajo para listado'!$BC$155:$CB$1048576,MATCH($A517,'Hoja de Trabajo para listado'!$BC$155:$BC$1048576,0),MATCH((CUADRO!F$5&amp;$E517),'Hoja de Trabajo para listado'!$BC$151:$CB$151,0)),0)+IFERROR(INDEX('Hoja de Trabajo para listado'!$DE$153:$DG$274,MATCH($A517,'Hoja de Trabajo para listado'!$DE$153:$DE$1048576,0),MATCH((CUADRO!F$5&amp;$E517),'Hoja de Trabajo para listado'!$DE$151:$DG$151,0)),0)+IFERROR(INDEX('Hoja de Trabajo para listado'!$CD$155:$DC$1048576,MATCH($A517,'Hoja de Trabajo para listado'!$CD$155:$CD$1048576,0),MATCH((CUADRO!F$5&amp;$E517),'Hoja de Trabajo para listado'!$CD$151:$DC$151,0)),0)</f>
        <v>0</v>
      </c>
      <c r="G517" s="243">
        <f ca="1">+IFERROR(INDEX('Hoja de Trabajo para listado'!$A$155:$Z$1048576,MATCH($A517,'Hoja de Trabajo para listado'!$A$155:$A$1048576,0),MATCH((CUADRO!G$5&amp;$E517),'Hoja de Trabajo para listado'!$A$151:$Z$151,0)),0)+IFERROR(INDEX('Hoja de Trabajo para listado'!$AB$155:$BA$1048576,MATCH($A517,'Hoja de Trabajo para listado'!$AB$155:$AB$1048576,0),MATCH((CUADRO!G$5&amp;$E517),'Hoja de Trabajo para listado'!$AB$151:$BA$151,0)),0)+IFERROR(INDEX('Hoja de Trabajo para listado'!$BC$155:$CB$1048576,MATCH($A517,'Hoja de Trabajo para listado'!$BC$155:$BC$1048576,0),MATCH((CUADRO!G$5&amp;$E517),'Hoja de Trabajo para listado'!$BC$151:$CB$151,0)),0)+IFERROR(INDEX('Hoja de Trabajo para listado'!$DE$153:$DG$274,MATCH($A517,'Hoja de Trabajo para listado'!$DE$153:$DE$1048576,0),MATCH((CUADRO!G$5&amp;$E517),'Hoja de Trabajo para listado'!$DE$151:$DG$151,0)),0)+IFERROR(INDEX('Hoja de Trabajo para listado'!$CD$155:$DC$1048576,MATCH($A517,'Hoja de Trabajo para listado'!$CD$155:$CD$1048576,0),MATCH((CUADRO!G$5&amp;$E517),'Hoja de Trabajo para listado'!$CD$151:$DC$151,0)),0)</f>
        <v>0</v>
      </c>
      <c r="H517" s="243">
        <f ca="1">+IFERROR(INDEX('Hoja de Trabajo para listado'!$A$155:$Z$1048576,MATCH($A517,'Hoja de Trabajo para listado'!$A$155:$A$1048576,0),MATCH((CUADRO!H$5&amp;$E517),'Hoja de Trabajo para listado'!$A$151:$Z$151,0)),0)+IFERROR(INDEX('Hoja de Trabajo para listado'!$AB$155:$BA$1048576,MATCH($A517,'Hoja de Trabajo para listado'!$AB$155:$AB$1048576,0),MATCH((CUADRO!H$5&amp;$E517),'Hoja de Trabajo para listado'!$AB$151:$BA$151,0)),0)+IFERROR(INDEX('Hoja de Trabajo para listado'!$BC$155:$CB$1048576,MATCH($A517,'Hoja de Trabajo para listado'!$BC$155:$BC$1048576,0),MATCH((CUADRO!H$5&amp;$E517),'Hoja de Trabajo para listado'!$BC$151:$CB$151,0)),0)+IFERROR(INDEX('Hoja de Trabajo para listado'!$DE$153:$DG$274,MATCH($A517,'Hoja de Trabajo para listado'!$DE$153:$DE$1048576,0),MATCH((CUADRO!H$5&amp;$E517),'Hoja de Trabajo para listado'!$DE$151:$DG$151,0)),0)+IFERROR(INDEX('Hoja de Trabajo para listado'!$CD$155:$DC$1048576,MATCH($A517,'Hoja de Trabajo para listado'!$CD$155:$CD$1048576,0),MATCH((CUADRO!H$5&amp;$E517),'Hoja de Trabajo para listado'!$CD$151:$DC$151,0)),0)</f>
        <v>0</v>
      </c>
      <c r="I517" s="243">
        <f ca="1">+IFERROR(INDEX('Hoja de Trabajo para listado'!$A$155:$Z$1048576,MATCH($A517,'Hoja de Trabajo para listado'!$A$155:$A$1048576,0),MATCH((CUADRO!I$5&amp;$E517),'Hoja de Trabajo para listado'!$A$151:$Z$151,0)),0)+IFERROR(INDEX('Hoja de Trabajo para listado'!$AB$155:$BA$1048576,MATCH($A517,'Hoja de Trabajo para listado'!$AB$155:$AB$1048576,0),MATCH((CUADRO!I$5&amp;$E517),'Hoja de Trabajo para listado'!$AB$151:$BA$151,0)),0)+IFERROR(INDEX('Hoja de Trabajo para listado'!$BC$155:$CB$1048576,MATCH($A517,'Hoja de Trabajo para listado'!$BC$155:$BC$1048576,0),MATCH((CUADRO!I$5&amp;$E517),'Hoja de Trabajo para listado'!$BC$151:$CB$151,0)),0)+IFERROR(INDEX('Hoja de Trabajo para listado'!$DE$153:$DG$274,MATCH($A517,'Hoja de Trabajo para listado'!$DE$153:$DE$1048576,0),MATCH((CUADRO!I$5&amp;$E517),'Hoja de Trabajo para listado'!$DE$151:$DG$151,0)),0)+IFERROR(INDEX('Hoja de Trabajo para listado'!$CD$155:$DC$1048576,MATCH($A517,'Hoja de Trabajo para listado'!$CD$155:$CD$1048576,0),MATCH((CUADRO!I$5&amp;$E517),'Hoja de Trabajo para listado'!$CD$151:$DC$151,0)),0)</f>
        <v>0</v>
      </c>
      <c r="J517" s="243">
        <f ca="1">+IFERROR(INDEX('Hoja de Trabajo para listado'!$A$155:$Z$1048576,MATCH($A517,'Hoja de Trabajo para listado'!$A$155:$A$1048576,0),MATCH((CUADRO!J$5&amp;$E517),'Hoja de Trabajo para listado'!$A$151:$Z$151,0)),0)+IFERROR(INDEX('Hoja de Trabajo para listado'!$AB$155:$BA$1048576,MATCH($A517,'Hoja de Trabajo para listado'!$AB$155:$AB$1048576,0),MATCH((CUADRO!J$5&amp;$E517),'Hoja de Trabajo para listado'!$AB$151:$BA$151,0)),0)+IFERROR(INDEX('Hoja de Trabajo para listado'!$BC$155:$CB$1048576,MATCH($A517,'Hoja de Trabajo para listado'!$BC$155:$BC$1048576,0),MATCH((CUADRO!J$5&amp;$E517),'Hoja de Trabajo para listado'!$BC$151:$CB$151,0)),0)+IFERROR(INDEX('Hoja de Trabajo para listado'!$DE$153:$DG$274,MATCH($A517,'Hoja de Trabajo para listado'!$DE$153:$DE$1048576,0),MATCH((CUADRO!J$5&amp;$E517),'Hoja de Trabajo para listado'!$DE$151:$DG$151,0)),0)+IFERROR(INDEX('Hoja de Trabajo para listado'!$CD$155:$DC$1048576,MATCH($A517,'Hoja de Trabajo para listado'!$CD$155:$CD$1048576,0),MATCH((CUADRO!J$5&amp;$E517),'Hoja de Trabajo para listado'!$CD$151:$DC$151,0)),0)</f>
        <v>0</v>
      </c>
      <c r="K517" s="243">
        <f ca="1">+IFERROR(INDEX('Hoja de Trabajo para listado'!$A$155:$Z$1048576,MATCH($A517,'Hoja de Trabajo para listado'!$A$155:$A$1048576,0),MATCH((CUADRO!K$5&amp;$E517),'Hoja de Trabajo para listado'!$A$151:$Z$151,0)),0)+IFERROR(INDEX('Hoja de Trabajo para listado'!$AB$155:$BA$1048576,MATCH($A517,'Hoja de Trabajo para listado'!$AB$155:$AB$1048576,0),MATCH((CUADRO!K$5&amp;$E517),'Hoja de Trabajo para listado'!$AB$151:$BA$151,0)),0)+IFERROR(INDEX('Hoja de Trabajo para listado'!$BC$155:$CB$1048576,MATCH($A517,'Hoja de Trabajo para listado'!$BC$155:$BC$1048576,0),MATCH((CUADRO!K$5&amp;$E517),'Hoja de Trabajo para listado'!$BC$151:$CB$151,0)),0)+IFERROR(INDEX('Hoja de Trabajo para listado'!$DE$153:$DG$274,MATCH($A517,'Hoja de Trabajo para listado'!$DE$153:$DE$1048576,0),MATCH((CUADRO!K$5&amp;$E517),'Hoja de Trabajo para listado'!$DE$151:$DG$151,0)),0)+IFERROR(INDEX('Hoja de Trabajo para listado'!$CD$155:$DC$1048576,MATCH($A517,'Hoja de Trabajo para listado'!$CD$155:$CD$1048576,0),MATCH((CUADRO!K$5&amp;$E517),'Hoja de Trabajo para listado'!$CD$151:$DC$151,0)),0)</f>
        <v>0</v>
      </c>
      <c r="L517" s="243">
        <f ca="1">+IFERROR(INDEX('Hoja de Trabajo para listado'!$A$155:$Z$1048576,MATCH($A517,'Hoja de Trabajo para listado'!$A$155:$A$1048576,0),MATCH((CUADRO!L$5&amp;$E517),'Hoja de Trabajo para listado'!$A$151:$Z$151,0)),0)+IFERROR(INDEX('Hoja de Trabajo para listado'!$AB$155:$BA$1048576,MATCH($A517,'Hoja de Trabajo para listado'!$AB$155:$AB$1048576,0),MATCH((CUADRO!L$5&amp;$E517),'Hoja de Trabajo para listado'!$AB$151:$BA$151,0)),0)+IFERROR(INDEX('Hoja de Trabajo para listado'!$BC$155:$CB$1048576,MATCH($A517,'Hoja de Trabajo para listado'!$BC$155:$BC$1048576,0),MATCH((CUADRO!L$5&amp;$E517),'Hoja de Trabajo para listado'!$BC$151:$CB$151,0)),0)+IFERROR(INDEX('Hoja de Trabajo para listado'!$DE$153:$DG$274,MATCH($A517,'Hoja de Trabajo para listado'!$DE$153:$DE$1048576,0),MATCH((CUADRO!L$5&amp;$E517),'Hoja de Trabajo para listado'!$DE$151:$DG$151,0)),0)+IFERROR(INDEX('Hoja de Trabajo para listado'!$CD$155:$DC$1048576,MATCH($A517,'Hoja de Trabajo para listado'!$CD$155:$CD$1048576,0),MATCH((CUADRO!L$5&amp;$E517),'Hoja de Trabajo para listado'!$CD$151:$DC$151,0)),0)</f>
        <v>0</v>
      </c>
      <c r="M517" s="243">
        <f ca="1">+IFERROR(INDEX('Hoja de Trabajo para listado'!$A$155:$Z$1048576,MATCH($A517,'Hoja de Trabajo para listado'!$A$155:$A$1048576,0),MATCH((CUADRO!M$5&amp;$E517),'Hoja de Trabajo para listado'!$A$151:$Z$151,0)),0)+IFERROR(INDEX('Hoja de Trabajo para listado'!$AB$155:$BA$1048576,MATCH($A517,'Hoja de Trabajo para listado'!$AB$155:$AB$1048576,0),MATCH((CUADRO!M$5&amp;$E517),'Hoja de Trabajo para listado'!$AB$151:$BA$151,0)),0)+IFERROR(INDEX('Hoja de Trabajo para listado'!$BC$155:$CB$1048576,MATCH($A517,'Hoja de Trabajo para listado'!$BC$155:$BC$1048576,0),MATCH((CUADRO!M$5&amp;$E517),'Hoja de Trabajo para listado'!$BC$151:$CB$151,0)),0)+IFERROR(INDEX('Hoja de Trabajo para listado'!$DE$153:$DG$274,MATCH($A517,'Hoja de Trabajo para listado'!$DE$153:$DE$1048576,0),MATCH((CUADRO!M$5&amp;$E517),'Hoja de Trabajo para listado'!$DE$151:$DG$151,0)),0)+IFERROR(INDEX('Hoja de Trabajo para listado'!$CD$155:$DC$1048576,MATCH($A517,'Hoja de Trabajo para listado'!$CD$155:$CD$1048576,0),MATCH((CUADRO!M$5&amp;$E517),'Hoja de Trabajo para listado'!$CD$151:$DC$151,0)),0)</f>
        <v>0</v>
      </c>
      <c r="N517" s="243">
        <f ca="1">+IFERROR(INDEX('Hoja de Trabajo para listado'!$A$155:$Z$1048576,MATCH($A517,'Hoja de Trabajo para listado'!$A$155:$A$1048576,0),MATCH((CUADRO!N$5&amp;$E517),'Hoja de Trabajo para listado'!$A$151:$Z$151,0)),0)+IFERROR(INDEX('Hoja de Trabajo para listado'!$AB$155:$BA$1048576,MATCH($A517,'Hoja de Trabajo para listado'!$AB$155:$AB$1048576,0),MATCH((CUADRO!N$5&amp;$E517),'Hoja de Trabajo para listado'!$AB$151:$BA$151,0)),0)+IFERROR(INDEX('Hoja de Trabajo para listado'!$BC$155:$CB$1048576,MATCH($A517,'Hoja de Trabajo para listado'!$BC$155:$BC$1048576,0),MATCH((CUADRO!N$5&amp;$E517),'Hoja de Trabajo para listado'!$BC$151:$CB$151,0)),0)+IFERROR(INDEX('Hoja de Trabajo para listado'!$DE$153:$DG$274,MATCH($A517,'Hoja de Trabajo para listado'!$DE$153:$DE$1048576,0),MATCH((CUADRO!N$5&amp;$E517),'Hoja de Trabajo para listado'!$DE$151:$DG$151,0)),0)+IFERROR(INDEX('Hoja de Trabajo para listado'!$CD$155:$DC$1048576,MATCH($A517,'Hoja de Trabajo para listado'!$CD$155:$CD$1048576,0),MATCH((CUADRO!N$5&amp;$E517),'Hoja de Trabajo para listado'!$CD$151:$DC$151,0)),0)</f>
        <v>0</v>
      </c>
      <c r="O517" s="243">
        <f ca="1">+IFERROR(INDEX('Hoja de Trabajo para listado'!$A$155:$Z$1048576,MATCH($A517,'Hoja de Trabajo para listado'!$A$155:$A$1048576,0),MATCH((CUADRO!O$5&amp;$E517),'Hoja de Trabajo para listado'!$A$151:$Z$151,0)),0)+IFERROR(INDEX('Hoja de Trabajo para listado'!$AB$155:$BA$1048576,MATCH($A517,'Hoja de Trabajo para listado'!$AB$155:$AB$1048576,0),MATCH((CUADRO!O$5&amp;$E517),'Hoja de Trabajo para listado'!$AB$151:$BA$151,0)),0)+IFERROR(INDEX('Hoja de Trabajo para listado'!$BC$155:$CB$1048576,MATCH($A517,'Hoja de Trabajo para listado'!$BC$155:$BC$1048576,0),MATCH((CUADRO!O$5&amp;$E517),'Hoja de Trabajo para listado'!$BC$151:$CB$151,0)),0)+IFERROR(INDEX('Hoja de Trabajo para listado'!$DE$153:$DG$274,MATCH($A517,'Hoja de Trabajo para listado'!$DE$153:$DE$1048576,0),MATCH((CUADRO!O$5&amp;$E517),'Hoja de Trabajo para listado'!$DE$151:$DG$151,0)),0)+IFERROR(INDEX('Hoja de Trabajo para listado'!$CD$155:$DC$1048576,MATCH($A517,'Hoja de Trabajo para listado'!$CD$155:$CD$1048576,0),MATCH((CUADRO!O$5&amp;$E517),'Hoja de Trabajo para listado'!$CD$151:$DC$151,0)),0)</f>
        <v>0</v>
      </c>
      <c r="P517" s="243">
        <f ca="1">+IFERROR(INDEX('Hoja de Trabajo para listado'!$A$155:$Z$1048576,MATCH($A517,'Hoja de Trabajo para listado'!$A$155:$A$1048576,0),MATCH((CUADRO!P$5&amp;$E517),'Hoja de Trabajo para listado'!$A$151:$Z$151,0)),0)+IFERROR(INDEX('Hoja de Trabajo para listado'!$AB$155:$BA$1048576,MATCH($A517,'Hoja de Trabajo para listado'!$AB$155:$AB$1048576,0),MATCH((CUADRO!P$5&amp;$E517),'Hoja de Trabajo para listado'!$AB$151:$BA$151,0)),0)+IFERROR(INDEX('Hoja de Trabajo para listado'!$BC$155:$CB$1048576,MATCH($A517,'Hoja de Trabajo para listado'!$BC$155:$BC$1048576,0),MATCH((CUADRO!P$5&amp;$E517),'Hoja de Trabajo para listado'!$BC$151:$CB$151,0)),0)+IFERROR(INDEX('Hoja de Trabajo para listado'!$DE$153:$DG$274,MATCH($A517,'Hoja de Trabajo para listado'!$DE$153:$DE$1048576,0),MATCH((CUADRO!P$5&amp;$E517),'Hoja de Trabajo para listado'!$DE$151:$DG$151,0)),0)+IFERROR(INDEX('Hoja de Trabajo para listado'!$CD$155:$DC$1048576,MATCH($A517,'Hoja de Trabajo para listado'!$CD$155:$CD$1048576,0),MATCH((CUADRO!P$5&amp;$E517),'Hoja de Trabajo para listado'!$CD$151:$DC$151,0)),0)</f>
        <v>0</v>
      </c>
      <c r="Q517" s="243">
        <f ca="1">+IFERROR(INDEX('Hoja de Trabajo para listado'!$A$155:$Z$1048576,MATCH($A517,'Hoja de Trabajo para listado'!$A$155:$A$1048576,0),MATCH((CUADRO!Q$5&amp;$E517),'Hoja de Trabajo para listado'!$A$151:$Z$151,0)),0)+IFERROR(INDEX('Hoja de Trabajo para listado'!$AB$155:$BA$1048576,MATCH($A517,'Hoja de Trabajo para listado'!$AB$155:$AB$1048576,0),MATCH((CUADRO!Q$5&amp;$E517),'Hoja de Trabajo para listado'!$AB$151:$BA$151,0)),0)+IFERROR(INDEX('Hoja de Trabajo para listado'!$BC$155:$CB$1048576,MATCH($A517,'Hoja de Trabajo para listado'!$BC$155:$BC$1048576,0),MATCH((CUADRO!Q$5&amp;$E517),'Hoja de Trabajo para listado'!$BC$151:$CB$151,0)),0)+IFERROR(INDEX('Hoja de Trabajo para listado'!$DE$153:$DG$274,MATCH($A517,'Hoja de Trabajo para listado'!$DE$153:$DE$1048576,0),MATCH((CUADRO!Q$5&amp;$E517),'Hoja de Trabajo para listado'!$DE$151:$DG$151,0)),0)+IFERROR(INDEX('Hoja de Trabajo para listado'!$CD$155:$DC$1048576,MATCH($A517,'Hoja de Trabajo para listado'!$CD$155:$CD$1048576,0),MATCH((CUADRO!Q$5&amp;$E517),'Hoja de Trabajo para listado'!$CD$151:$DC$151,0)),0)</f>
        <v>0</v>
      </c>
      <c r="R517" s="243">
        <f t="shared" ca="1" si="17"/>
        <v>0</v>
      </c>
      <c r="S517" s="249">
        <f ca="1">+R516+R517</f>
        <v>0</v>
      </c>
      <c r="T517" s="243">
        <f ca="1">+S517</f>
        <v>0</v>
      </c>
      <c r="U517" s="242">
        <f t="shared" si="18"/>
        <v>2</v>
      </c>
      <c r="V517" s="333" t="str">
        <f>+VLOOKUP(A517,bd_lista!$A$3:$E$590,5,FALSE)</f>
        <v>Gobiernos Autonomos Municipales</v>
      </c>
      <c r="W517" s="384"/>
      <c r="X517" s="242">
        <f>+VLOOKUP(A517,[3]Sheet1!$A$13:$D$744,4,FALSE)</f>
        <v>0</v>
      </c>
      <c r="Y517" s="242" t="e">
        <f>+VLOOKUP(X517,bd_lista!$A$3:$C$590,3,FALSE)</f>
        <v>#N/A</v>
      </c>
      <c r="Z517" s="292"/>
      <c r="AA517" s="293"/>
    </row>
    <row r="518" spans="1:27" customFormat="1" ht="15" hidden="1" customHeight="1">
      <c r="A518" s="32">
        <v>1212</v>
      </c>
      <c r="B518" s="388">
        <f>+A518</f>
        <v>1212</v>
      </c>
      <c r="C518" s="247" t="str">
        <f>+VLOOKUP(A518,bd_lista!$A$3:$C$590,3,FALSE)</f>
        <v>Gobierno Autónomo Municipal de Umala</v>
      </c>
      <c r="D518" s="385" t="str">
        <f>+C518</f>
        <v>Gobierno Autónomo Municipal de Umala</v>
      </c>
      <c r="E518" s="242" t="s">
        <v>1304</v>
      </c>
      <c r="F518" s="243">
        <f ca="1">+IFERROR(INDEX('Hoja de Trabajo para listado'!$A$155:$Z$1048576,MATCH($A518,'Hoja de Trabajo para listado'!$A$155:$A$1048576,0),MATCH((CUADRO!F$5&amp;$E518),'Hoja de Trabajo para listado'!$A$151:$Z$151,0)),0)+IFERROR(INDEX('Hoja de Trabajo para listado'!$AB$155:$BA$1048576,MATCH($A518,'Hoja de Trabajo para listado'!$AB$155:$AB$1048576,0),MATCH((CUADRO!F$5&amp;$E518),'Hoja de Trabajo para listado'!$AB$151:$BA$151,0)),0)+IFERROR(INDEX('Hoja de Trabajo para listado'!$BC$155:$CB$1048576,MATCH($A518,'Hoja de Trabajo para listado'!$BC$155:$BC$1048576,0),MATCH((CUADRO!F$5&amp;$E518),'Hoja de Trabajo para listado'!$BC$151:$CB$151,0)),0)+IFERROR(INDEX('Hoja de Trabajo para listado'!$DE$153:$DG$274,MATCH($A518,'Hoja de Trabajo para listado'!$DE$153:$DE$1048576,0),MATCH((CUADRO!F$5&amp;$E518),'Hoja de Trabajo para listado'!$DE$151:$DG$151,0)),0)+IFERROR(INDEX('Hoja de Trabajo para listado'!$CD$155:$DC$1048576,MATCH($A518,'Hoja de Trabajo para listado'!$CD$155:$CD$1048576,0),MATCH((CUADRO!F$5&amp;$E518),'Hoja de Trabajo para listado'!$CD$151:$DC$151,0)),0)</f>
        <v>0</v>
      </c>
      <c r="G518" s="243">
        <f ca="1">+IFERROR(INDEX('Hoja de Trabajo para listado'!$A$155:$Z$1048576,MATCH($A518,'Hoja de Trabajo para listado'!$A$155:$A$1048576,0),MATCH((CUADRO!G$5&amp;$E518),'Hoja de Trabajo para listado'!$A$151:$Z$151,0)),0)+IFERROR(INDEX('Hoja de Trabajo para listado'!$AB$155:$BA$1048576,MATCH($A518,'Hoja de Trabajo para listado'!$AB$155:$AB$1048576,0),MATCH((CUADRO!G$5&amp;$E518),'Hoja de Trabajo para listado'!$AB$151:$BA$151,0)),0)+IFERROR(INDEX('Hoja de Trabajo para listado'!$BC$155:$CB$1048576,MATCH($A518,'Hoja de Trabajo para listado'!$BC$155:$BC$1048576,0),MATCH((CUADRO!G$5&amp;$E518),'Hoja de Trabajo para listado'!$BC$151:$CB$151,0)),0)+IFERROR(INDEX('Hoja de Trabajo para listado'!$DE$153:$DG$274,MATCH($A518,'Hoja de Trabajo para listado'!$DE$153:$DE$1048576,0),MATCH((CUADRO!G$5&amp;$E518),'Hoja de Trabajo para listado'!$DE$151:$DG$151,0)),0)+IFERROR(INDEX('Hoja de Trabajo para listado'!$CD$155:$DC$1048576,MATCH($A518,'Hoja de Trabajo para listado'!$CD$155:$CD$1048576,0),MATCH((CUADRO!G$5&amp;$E518),'Hoja de Trabajo para listado'!$CD$151:$DC$151,0)),0)</f>
        <v>0</v>
      </c>
      <c r="H518" s="243">
        <f ca="1">+IFERROR(INDEX('Hoja de Trabajo para listado'!$A$155:$Z$1048576,MATCH($A518,'Hoja de Trabajo para listado'!$A$155:$A$1048576,0),MATCH((CUADRO!H$5&amp;$E518),'Hoja de Trabajo para listado'!$A$151:$Z$151,0)),0)+IFERROR(INDEX('Hoja de Trabajo para listado'!$AB$155:$BA$1048576,MATCH($A518,'Hoja de Trabajo para listado'!$AB$155:$AB$1048576,0),MATCH((CUADRO!H$5&amp;$E518),'Hoja de Trabajo para listado'!$AB$151:$BA$151,0)),0)+IFERROR(INDEX('Hoja de Trabajo para listado'!$BC$155:$CB$1048576,MATCH($A518,'Hoja de Trabajo para listado'!$BC$155:$BC$1048576,0),MATCH((CUADRO!H$5&amp;$E518),'Hoja de Trabajo para listado'!$BC$151:$CB$151,0)),0)+IFERROR(INDEX('Hoja de Trabajo para listado'!$DE$153:$DG$274,MATCH($A518,'Hoja de Trabajo para listado'!$DE$153:$DE$1048576,0),MATCH((CUADRO!H$5&amp;$E518),'Hoja de Trabajo para listado'!$DE$151:$DG$151,0)),0)+IFERROR(INDEX('Hoja de Trabajo para listado'!$CD$155:$DC$1048576,MATCH($A518,'Hoja de Trabajo para listado'!$CD$155:$CD$1048576,0),MATCH((CUADRO!H$5&amp;$E518),'Hoja de Trabajo para listado'!$CD$151:$DC$151,0)),0)</f>
        <v>0</v>
      </c>
      <c r="I518" s="243">
        <f ca="1">+IFERROR(INDEX('Hoja de Trabajo para listado'!$A$155:$Z$1048576,MATCH($A518,'Hoja de Trabajo para listado'!$A$155:$A$1048576,0),MATCH((CUADRO!I$5&amp;$E518),'Hoja de Trabajo para listado'!$A$151:$Z$151,0)),0)+IFERROR(INDEX('Hoja de Trabajo para listado'!$AB$155:$BA$1048576,MATCH($A518,'Hoja de Trabajo para listado'!$AB$155:$AB$1048576,0),MATCH((CUADRO!I$5&amp;$E518),'Hoja de Trabajo para listado'!$AB$151:$BA$151,0)),0)+IFERROR(INDEX('Hoja de Trabajo para listado'!$BC$155:$CB$1048576,MATCH($A518,'Hoja de Trabajo para listado'!$BC$155:$BC$1048576,0),MATCH((CUADRO!I$5&amp;$E518),'Hoja de Trabajo para listado'!$BC$151:$CB$151,0)),0)+IFERROR(INDEX('Hoja de Trabajo para listado'!$DE$153:$DG$274,MATCH($A518,'Hoja de Trabajo para listado'!$DE$153:$DE$1048576,0),MATCH((CUADRO!I$5&amp;$E518),'Hoja de Trabajo para listado'!$DE$151:$DG$151,0)),0)+IFERROR(INDEX('Hoja de Trabajo para listado'!$CD$155:$DC$1048576,MATCH($A518,'Hoja de Trabajo para listado'!$CD$155:$CD$1048576,0),MATCH((CUADRO!I$5&amp;$E518),'Hoja de Trabajo para listado'!$CD$151:$DC$151,0)),0)</f>
        <v>0</v>
      </c>
      <c r="J518" s="243">
        <f ca="1">+IFERROR(INDEX('Hoja de Trabajo para listado'!$A$155:$Z$1048576,MATCH($A518,'Hoja de Trabajo para listado'!$A$155:$A$1048576,0),MATCH((CUADRO!J$5&amp;$E518),'Hoja de Trabajo para listado'!$A$151:$Z$151,0)),0)+IFERROR(INDEX('Hoja de Trabajo para listado'!$AB$155:$BA$1048576,MATCH($A518,'Hoja de Trabajo para listado'!$AB$155:$AB$1048576,0),MATCH((CUADRO!J$5&amp;$E518),'Hoja de Trabajo para listado'!$AB$151:$BA$151,0)),0)+IFERROR(INDEX('Hoja de Trabajo para listado'!$BC$155:$CB$1048576,MATCH($A518,'Hoja de Trabajo para listado'!$BC$155:$BC$1048576,0),MATCH((CUADRO!J$5&amp;$E518),'Hoja de Trabajo para listado'!$BC$151:$CB$151,0)),0)+IFERROR(INDEX('Hoja de Trabajo para listado'!$DE$153:$DG$274,MATCH($A518,'Hoja de Trabajo para listado'!$DE$153:$DE$1048576,0),MATCH((CUADRO!J$5&amp;$E518),'Hoja de Trabajo para listado'!$DE$151:$DG$151,0)),0)+IFERROR(INDEX('Hoja de Trabajo para listado'!$CD$155:$DC$1048576,MATCH($A518,'Hoja de Trabajo para listado'!$CD$155:$CD$1048576,0),MATCH((CUADRO!J$5&amp;$E518),'Hoja de Trabajo para listado'!$CD$151:$DC$151,0)),0)</f>
        <v>0</v>
      </c>
      <c r="K518" s="243">
        <f ca="1">+IFERROR(INDEX('Hoja de Trabajo para listado'!$A$155:$Z$1048576,MATCH($A518,'Hoja de Trabajo para listado'!$A$155:$A$1048576,0),MATCH((CUADRO!K$5&amp;$E518),'Hoja de Trabajo para listado'!$A$151:$Z$151,0)),0)+IFERROR(INDEX('Hoja de Trabajo para listado'!$AB$155:$BA$1048576,MATCH($A518,'Hoja de Trabajo para listado'!$AB$155:$AB$1048576,0),MATCH((CUADRO!K$5&amp;$E518),'Hoja de Trabajo para listado'!$AB$151:$BA$151,0)),0)+IFERROR(INDEX('Hoja de Trabajo para listado'!$BC$155:$CB$1048576,MATCH($A518,'Hoja de Trabajo para listado'!$BC$155:$BC$1048576,0),MATCH((CUADRO!K$5&amp;$E518),'Hoja de Trabajo para listado'!$BC$151:$CB$151,0)),0)+IFERROR(INDEX('Hoja de Trabajo para listado'!$DE$153:$DG$274,MATCH($A518,'Hoja de Trabajo para listado'!$DE$153:$DE$1048576,0),MATCH((CUADRO!K$5&amp;$E518),'Hoja de Trabajo para listado'!$DE$151:$DG$151,0)),0)+IFERROR(INDEX('Hoja de Trabajo para listado'!$CD$155:$DC$1048576,MATCH($A518,'Hoja de Trabajo para listado'!$CD$155:$CD$1048576,0),MATCH((CUADRO!K$5&amp;$E518),'Hoja de Trabajo para listado'!$CD$151:$DC$151,0)),0)</f>
        <v>0</v>
      </c>
      <c r="L518" s="243">
        <f ca="1">+IFERROR(INDEX('Hoja de Trabajo para listado'!$A$155:$Z$1048576,MATCH($A518,'Hoja de Trabajo para listado'!$A$155:$A$1048576,0),MATCH((CUADRO!L$5&amp;$E518),'Hoja de Trabajo para listado'!$A$151:$Z$151,0)),0)+IFERROR(INDEX('Hoja de Trabajo para listado'!$AB$155:$BA$1048576,MATCH($A518,'Hoja de Trabajo para listado'!$AB$155:$AB$1048576,0),MATCH((CUADRO!L$5&amp;$E518),'Hoja de Trabajo para listado'!$AB$151:$BA$151,0)),0)+IFERROR(INDEX('Hoja de Trabajo para listado'!$BC$155:$CB$1048576,MATCH($A518,'Hoja de Trabajo para listado'!$BC$155:$BC$1048576,0),MATCH((CUADRO!L$5&amp;$E518),'Hoja de Trabajo para listado'!$BC$151:$CB$151,0)),0)+IFERROR(INDEX('Hoja de Trabajo para listado'!$DE$153:$DG$274,MATCH($A518,'Hoja de Trabajo para listado'!$DE$153:$DE$1048576,0),MATCH((CUADRO!L$5&amp;$E518),'Hoja de Trabajo para listado'!$DE$151:$DG$151,0)),0)+IFERROR(INDEX('Hoja de Trabajo para listado'!$CD$155:$DC$1048576,MATCH($A518,'Hoja de Trabajo para listado'!$CD$155:$CD$1048576,0),MATCH((CUADRO!L$5&amp;$E518),'Hoja de Trabajo para listado'!$CD$151:$DC$151,0)),0)</f>
        <v>0</v>
      </c>
      <c r="M518" s="243">
        <f ca="1">+IFERROR(INDEX('Hoja de Trabajo para listado'!$A$155:$Z$1048576,MATCH($A518,'Hoja de Trabajo para listado'!$A$155:$A$1048576,0),MATCH((CUADRO!M$5&amp;$E518),'Hoja de Trabajo para listado'!$A$151:$Z$151,0)),0)+IFERROR(INDEX('Hoja de Trabajo para listado'!$AB$155:$BA$1048576,MATCH($A518,'Hoja de Trabajo para listado'!$AB$155:$AB$1048576,0),MATCH((CUADRO!M$5&amp;$E518),'Hoja de Trabajo para listado'!$AB$151:$BA$151,0)),0)+IFERROR(INDEX('Hoja de Trabajo para listado'!$BC$155:$CB$1048576,MATCH($A518,'Hoja de Trabajo para listado'!$BC$155:$BC$1048576,0),MATCH((CUADRO!M$5&amp;$E518),'Hoja de Trabajo para listado'!$BC$151:$CB$151,0)),0)+IFERROR(INDEX('Hoja de Trabajo para listado'!$DE$153:$DG$274,MATCH($A518,'Hoja de Trabajo para listado'!$DE$153:$DE$1048576,0),MATCH((CUADRO!M$5&amp;$E518),'Hoja de Trabajo para listado'!$DE$151:$DG$151,0)),0)+IFERROR(INDEX('Hoja de Trabajo para listado'!$CD$155:$DC$1048576,MATCH($A518,'Hoja de Trabajo para listado'!$CD$155:$CD$1048576,0),MATCH((CUADRO!M$5&amp;$E518),'Hoja de Trabajo para listado'!$CD$151:$DC$151,0)),0)</f>
        <v>0</v>
      </c>
      <c r="N518" s="243">
        <f ca="1">+IFERROR(INDEX('Hoja de Trabajo para listado'!$A$155:$Z$1048576,MATCH($A518,'Hoja de Trabajo para listado'!$A$155:$A$1048576,0),MATCH((CUADRO!N$5&amp;$E518),'Hoja de Trabajo para listado'!$A$151:$Z$151,0)),0)+IFERROR(INDEX('Hoja de Trabajo para listado'!$AB$155:$BA$1048576,MATCH($A518,'Hoja de Trabajo para listado'!$AB$155:$AB$1048576,0),MATCH((CUADRO!N$5&amp;$E518),'Hoja de Trabajo para listado'!$AB$151:$BA$151,0)),0)+IFERROR(INDEX('Hoja de Trabajo para listado'!$BC$155:$CB$1048576,MATCH($A518,'Hoja de Trabajo para listado'!$BC$155:$BC$1048576,0),MATCH((CUADRO!N$5&amp;$E518),'Hoja de Trabajo para listado'!$BC$151:$CB$151,0)),0)+IFERROR(INDEX('Hoja de Trabajo para listado'!$DE$153:$DG$274,MATCH($A518,'Hoja de Trabajo para listado'!$DE$153:$DE$1048576,0),MATCH((CUADRO!N$5&amp;$E518),'Hoja de Trabajo para listado'!$DE$151:$DG$151,0)),0)+IFERROR(INDEX('Hoja de Trabajo para listado'!$CD$155:$DC$1048576,MATCH($A518,'Hoja de Trabajo para listado'!$CD$155:$CD$1048576,0),MATCH((CUADRO!N$5&amp;$E518),'Hoja de Trabajo para listado'!$CD$151:$DC$151,0)),0)</f>
        <v>0</v>
      </c>
      <c r="O518" s="243">
        <f ca="1">+IFERROR(INDEX('Hoja de Trabajo para listado'!$A$155:$Z$1048576,MATCH($A518,'Hoja de Trabajo para listado'!$A$155:$A$1048576,0),MATCH((CUADRO!O$5&amp;$E518),'Hoja de Trabajo para listado'!$A$151:$Z$151,0)),0)+IFERROR(INDEX('Hoja de Trabajo para listado'!$AB$155:$BA$1048576,MATCH($A518,'Hoja de Trabajo para listado'!$AB$155:$AB$1048576,0),MATCH((CUADRO!O$5&amp;$E518),'Hoja de Trabajo para listado'!$AB$151:$BA$151,0)),0)+IFERROR(INDEX('Hoja de Trabajo para listado'!$BC$155:$CB$1048576,MATCH($A518,'Hoja de Trabajo para listado'!$BC$155:$BC$1048576,0),MATCH((CUADRO!O$5&amp;$E518),'Hoja de Trabajo para listado'!$BC$151:$CB$151,0)),0)+IFERROR(INDEX('Hoja de Trabajo para listado'!$DE$153:$DG$274,MATCH($A518,'Hoja de Trabajo para listado'!$DE$153:$DE$1048576,0),MATCH((CUADRO!O$5&amp;$E518),'Hoja de Trabajo para listado'!$DE$151:$DG$151,0)),0)+IFERROR(INDEX('Hoja de Trabajo para listado'!$CD$155:$DC$1048576,MATCH($A518,'Hoja de Trabajo para listado'!$CD$155:$CD$1048576,0),MATCH((CUADRO!O$5&amp;$E518),'Hoja de Trabajo para listado'!$CD$151:$DC$151,0)),0)</f>
        <v>0</v>
      </c>
      <c r="P518" s="243">
        <f ca="1">+IFERROR(INDEX('Hoja de Trabajo para listado'!$A$155:$Z$1048576,MATCH($A518,'Hoja de Trabajo para listado'!$A$155:$A$1048576,0),MATCH((CUADRO!P$5&amp;$E518),'Hoja de Trabajo para listado'!$A$151:$Z$151,0)),0)+IFERROR(INDEX('Hoja de Trabajo para listado'!$AB$155:$BA$1048576,MATCH($A518,'Hoja de Trabajo para listado'!$AB$155:$AB$1048576,0),MATCH((CUADRO!P$5&amp;$E518),'Hoja de Trabajo para listado'!$AB$151:$BA$151,0)),0)+IFERROR(INDEX('Hoja de Trabajo para listado'!$BC$155:$CB$1048576,MATCH($A518,'Hoja de Trabajo para listado'!$BC$155:$BC$1048576,0),MATCH((CUADRO!P$5&amp;$E518),'Hoja de Trabajo para listado'!$BC$151:$CB$151,0)),0)+IFERROR(INDEX('Hoja de Trabajo para listado'!$DE$153:$DG$274,MATCH($A518,'Hoja de Trabajo para listado'!$DE$153:$DE$1048576,0),MATCH((CUADRO!P$5&amp;$E518),'Hoja de Trabajo para listado'!$DE$151:$DG$151,0)),0)+IFERROR(INDEX('Hoja de Trabajo para listado'!$CD$155:$DC$1048576,MATCH($A518,'Hoja de Trabajo para listado'!$CD$155:$CD$1048576,0),MATCH((CUADRO!P$5&amp;$E518),'Hoja de Trabajo para listado'!$CD$151:$DC$151,0)),0)</f>
        <v>0</v>
      </c>
      <c r="Q518" s="243">
        <f ca="1">+IFERROR(INDEX('Hoja de Trabajo para listado'!$A$155:$Z$1048576,MATCH($A518,'Hoja de Trabajo para listado'!$A$155:$A$1048576,0),MATCH((CUADRO!Q$5&amp;$E518),'Hoja de Trabajo para listado'!$A$151:$Z$151,0)),0)+IFERROR(INDEX('Hoja de Trabajo para listado'!$AB$155:$BA$1048576,MATCH($A518,'Hoja de Trabajo para listado'!$AB$155:$AB$1048576,0),MATCH((CUADRO!Q$5&amp;$E518),'Hoja de Trabajo para listado'!$AB$151:$BA$151,0)),0)+IFERROR(INDEX('Hoja de Trabajo para listado'!$BC$155:$CB$1048576,MATCH($A518,'Hoja de Trabajo para listado'!$BC$155:$BC$1048576,0),MATCH((CUADRO!Q$5&amp;$E518),'Hoja de Trabajo para listado'!$BC$151:$CB$151,0)),0)+IFERROR(INDEX('Hoja de Trabajo para listado'!$DE$153:$DG$274,MATCH($A518,'Hoja de Trabajo para listado'!$DE$153:$DE$1048576,0),MATCH((CUADRO!Q$5&amp;$E518),'Hoja de Trabajo para listado'!$DE$151:$DG$151,0)),0)+IFERROR(INDEX('Hoja de Trabajo para listado'!$CD$155:$DC$1048576,MATCH($A518,'Hoja de Trabajo para listado'!$CD$155:$CD$1048576,0),MATCH((CUADRO!Q$5&amp;$E518),'Hoja de Trabajo para listado'!$CD$151:$DC$151,0)),0)</f>
        <v>0</v>
      </c>
      <c r="R518" s="243">
        <f t="shared" ref="R518:R581" ca="1" si="19">+SUM(F518:Q518)</f>
        <v>0</v>
      </c>
      <c r="S518" s="249"/>
      <c r="T518" s="243">
        <f ca="1">+T519</f>
        <v>0</v>
      </c>
      <c r="U518" s="242">
        <f t="shared" ref="U518:U581" si="20">+IF(E518="Débitos",1,2)</f>
        <v>1</v>
      </c>
      <c r="V518" s="333" t="str">
        <f>+VLOOKUP(A518,bd_lista!$A$3:$E$590,5,FALSE)</f>
        <v>Gobiernos Autonomos Municipales</v>
      </c>
      <c r="W518" s="383" t="str">
        <f>+V518</f>
        <v>Gobiernos Autonomos Municipales</v>
      </c>
      <c r="X518" s="242">
        <f>+VLOOKUP(A518,[3]Sheet1!$A$13:$D$744,4,FALSE)</f>
        <v>0</v>
      </c>
      <c r="Y518" s="242" t="e">
        <f>+VLOOKUP(X518,bd_lista!$A$3:$C$590,3,FALSE)</f>
        <v>#N/A</v>
      </c>
      <c r="Z518" s="294">
        <f>+X518</f>
        <v>0</v>
      </c>
      <c r="AA518" s="295" t="e">
        <f>+Y518</f>
        <v>#N/A</v>
      </c>
    </row>
    <row r="519" spans="1:27" customFormat="1" ht="15" hidden="1" customHeight="1">
      <c r="A519" s="32">
        <v>1212</v>
      </c>
      <c r="B519" s="389"/>
      <c r="C519" s="247" t="str">
        <f>+VLOOKUP(A519,bd_lista!$A$3:$C$590,3,FALSE)</f>
        <v>Gobierno Autónomo Municipal de Umala</v>
      </c>
      <c r="D519" s="386"/>
      <c r="E519" s="244" t="s">
        <v>1305</v>
      </c>
      <c r="F519" s="243">
        <f ca="1">+IFERROR(INDEX('Hoja de Trabajo para listado'!$A$155:$Z$1048576,MATCH($A519,'Hoja de Trabajo para listado'!$A$155:$A$1048576,0),MATCH((CUADRO!F$5&amp;$E519),'Hoja de Trabajo para listado'!$A$151:$Z$151,0)),0)+IFERROR(INDEX('Hoja de Trabajo para listado'!$AB$155:$BA$1048576,MATCH($A519,'Hoja de Trabajo para listado'!$AB$155:$AB$1048576,0),MATCH((CUADRO!F$5&amp;$E519),'Hoja de Trabajo para listado'!$AB$151:$BA$151,0)),0)+IFERROR(INDEX('Hoja de Trabajo para listado'!$BC$155:$CB$1048576,MATCH($A519,'Hoja de Trabajo para listado'!$BC$155:$BC$1048576,0),MATCH((CUADRO!F$5&amp;$E519),'Hoja de Trabajo para listado'!$BC$151:$CB$151,0)),0)+IFERROR(INDEX('Hoja de Trabajo para listado'!$DE$153:$DG$274,MATCH($A519,'Hoja de Trabajo para listado'!$DE$153:$DE$1048576,0),MATCH((CUADRO!F$5&amp;$E519),'Hoja de Trabajo para listado'!$DE$151:$DG$151,0)),0)+IFERROR(INDEX('Hoja de Trabajo para listado'!$CD$155:$DC$1048576,MATCH($A519,'Hoja de Trabajo para listado'!$CD$155:$CD$1048576,0),MATCH((CUADRO!F$5&amp;$E519),'Hoja de Trabajo para listado'!$CD$151:$DC$151,0)),0)</f>
        <v>0</v>
      </c>
      <c r="G519" s="243">
        <f ca="1">+IFERROR(INDEX('Hoja de Trabajo para listado'!$A$155:$Z$1048576,MATCH($A519,'Hoja de Trabajo para listado'!$A$155:$A$1048576,0),MATCH((CUADRO!G$5&amp;$E519),'Hoja de Trabajo para listado'!$A$151:$Z$151,0)),0)+IFERROR(INDEX('Hoja de Trabajo para listado'!$AB$155:$BA$1048576,MATCH($A519,'Hoja de Trabajo para listado'!$AB$155:$AB$1048576,0),MATCH((CUADRO!G$5&amp;$E519),'Hoja de Trabajo para listado'!$AB$151:$BA$151,0)),0)+IFERROR(INDEX('Hoja de Trabajo para listado'!$BC$155:$CB$1048576,MATCH($A519,'Hoja de Trabajo para listado'!$BC$155:$BC$1048576,0),MATCH((CUADRO!G$5&amp;$E519),'Hoja de Trabajo para listado'!$BC$151:$CB$151,0)),0)+IFERROR(INDEX('Hoja de Trabajo para listado'!$DE$153:$DG$274,MATCH($A519,'Hoja de Trabajo para listado'!$DE$153:$DE$1048576,0),MATCH((CUADRO!G$5&amp;$E519),'Hoja de Trabajo para listado'!$DE$151:$DG$151,0)),0)+IFERROR(INDEX('Hoja de Trabajo para listado'!$CD$155:$DC$1048576,MATCH($A519,'Hoja de Trabajo para listado'!$CD$155:$CD$1048576,0),MATCH((CUADRO!G$5&amp;$E519),'Hoja de Trabajo para listado'!$CD$151:$DC$151,0)),0)</f>
        <v>0</v>
      </c>
      <c r="H519" s="243">
        <f ca="1">+IFERROR(INDEX('Hoja de Trabajo para listado'!$A$155:$Z$1048576,MATCH($A519,'Hoja de Trabajo para listado'!$A$155:$A$1048576,0),MATCH((CUADRO!H$5&amp;$E519),'Hoja de Trabajo para listado'!$A$151:$Z$151,0)),0)+IFERROR(INDEX('Hoja de Trabajo para listado'!$AB$155:$BA$1048576,MATCH($A519,'Hoja de Trabajo para listado'!$AB$155:$AB$1048576,0),MATCH((CUADRO!H$5&amp;$E519),'Hoja de Trabajo para listado'!$AB$151:$BA$151,0)),0)+IFERROR(INDEX('Hoja de Trabajo para listado'!$BC$155:$CB$1048576,MATCH($A519,'Hoja de Trabajo para listado'!$BC$155:$BC$1048576,0),MATCH((CUADRO!H$5&amp;$E519),'Hoja de Trabajo para listado'!$BC$151:$CB$151,0)),0)+IFERROR(INDEX('Hoja de Trabajo para listado'!$DE$153:$DG$274,MATCH($A519,'Hoja de Trabajo para listado'!$DE$153:$DE$1048576,0),MATCH((CUADRO!H$5&amp;$E519),'Hoja de Trabajo para listado'!$DE$151:$DG$151,0)),0)+IFERROR(INDEX('Hoja de Trabajo para listado'!$CD$155:$DC$1048576,MATCH($A519,'Hoja de Trabajo para listado'!$CD$155:$CD$1048576,0),MATCH((CUADRO!H$5&amp;$E519),'Hoja de Trabajo para listado'!$CD$151:$DC$151,0)),0)</f>
        <v>0</v>
      </c>
      <c r="I519" s="243">
        <f ca="1">+IFERROR(INDEX('Hoja de Trabajo para listado'!$A$155:$Z$1048576,MATCH($A519,'Hoja de Trabajo para listado'!$A$155:$A$1048576,0),MATCH((CUADRO!I$5&amp;$E519),'Hoja de Trabajo para listado'!$A$151:$Z$151,0)),0)+IFERROR(INDEX('Hoja de Trabajo para listado'!$AB$155:$BA$1048576,MATCH($A519,'Hoja de Trabajo para listado'!$AB$155:$AB$1048576,0),MATCH((CUADRO!I$5&amp;$E519),'Hoja de Trabajo para listado'!$AB$151:$BA$151,0)),0)+IFERROR(INDEX('Hoja de Trabajo para listado'!$BC$155:$CB$1048576,MATCH($A519,'Hoja de Trabajo para listado'!$BC$155:$BC$1048576,0),MATCH((CUADRO!I$5&amp;$E519),'Hoja de Trabajo para listado'!$BC$151:$CB$151,0)),0)+IFERROR(INDEX('Hoja de Trabajo para listado'!$DE$153:$DG$274,MATCH($A519,'Hoja de Trabajo para listado'!$DE$153:$DE$1048576,0),MATCH((CUADRO!I$5&amp;$E519),'Hoja de Trabajo para listado'!$DE$151:$DG$151,0)),0)+IFERROR(INDEX('Hoja de Trabajo para listado'!$CD$155:$DC$1048576,MATCH($A519,'Hoja de Trabajo para listado'!$CD$155:$CD$1048576,0),MATCH((CUADRO!I$5&amp;$E519),'Hoja de Trabajo para listado'!$CD$151:$DC$151,0)),0)</f>
        <v>0</v>
      </c>
      <c r="J519" s="243">
        <f ca="1">+IFERROR(INDEX('Hoja de Trabajo para listado'!$A$155:$Z$1048576,MATCH($A519,'Hoja de Trabajo para listado'!$A$155:$A$1048576,0),MATCH((CUADRO!J$5&amp;$E519),'Hoja de Trabajo para listado'!$A$151:$Z$151,0)),0)+IFERROR(INDEX('Hoja de Trabajo para listado'!$AB$155:$BA$1048576,MATCH($A519,'Hoja de Trabajo para listado'!$AB$155:$AB$1048576,0),MATCH((CUADRO!J$5&amp;$E519),'Hoja de Trabajo para listado'!$AB$151:$BA$151,0)),0)+IFERROR(INDEX('Hoja de Trabajo para listado'!$BC$155:$CB$1048576,MATCH($A519,'Hoja de Trabajo para listado'!$BC$155:$BC$1048576,0),MATCH((CUADRO!J$5&amp;$E519),'Hoja de Trabajo para listado'!$BC$151:$CB$151,0)),0)+IFERROR(INDEX('Hoja de Trabajo para listado'!$DE$153:$DG$274,MATCH($A519,'Hoja de Trabajo para listado'!$DE$153:$DE$1048576,0),MATCH((CUADRO!J$5&amp;$E519),'Hoja de Trabajo para listado'!$DE$151:$DG$151,0)),0)+IFERROR(INDEX('Hoja de Trabajo para listado'!$CD$155:$DC$1048576,MATCH($A519,'Hoja de Trabajo para listado'!$CD$155:$CD$1048576,0),MATCH((CUADRO!J$5&amp;$E519),'Hoja de Trabajo para listado'!$CD$151:$DC$151,0)),0)</f>
        <v>0</v>
      </c>
      <c r="K519" s="243">
        <f ca="1">+IFERROR(INDEX('Hoja de Trabajo para listado'!$A$155:$Z$1048576,MATCH($A519,'Hoja de Trabajo para listado'!$A$155:$A$1048576,0),MATCH((CUADRO!K$5&amp;$E519),'Hoja de Trabajo para listado'!$A$151:$Z$151,0)),0)+IFERROR(INDEX('Hoja de Trabajo para listado'!$AB$155:$BA$1048576,MATCH($A519,'Hoja de Trabajo para listado'!$AB$155:$AB$1048576,0),MATCH((CUADRO!K$5&amp;$E519),'Hoja de Trabajo para listado'!$AB$151:$BA$151,0)),0)+IFERROR(INDEX('Hoja de Trabajo para listado'!$BC$155:$CB$1048576,MATCH($A519,'Hoja de Trabajo para listado'!$BC$155:$BC$1048576,0),MATCH((CUADRO!K$5&amp;$E519),'Hoja de Trabajo para listado'!$BC$151:$CB$151,0)),0)+IFERROR(INDEX('Hoja de Trabajo para listado'!$DE$153:$DG$274,MATCH($A519,'Hoja de Trabajo para listado'!$DE$153:$DE$1048576,0),MATCH((CUADRO!K$5&amp;$E519),'Hoja de Trabajo para listado'!$DE$151:$DG$151,0)),0)+IFERROR(INDEX('Hoja de Trabajo para listado'!$CD$155:$DC$1048576,MATCH($A519,'Hoja de Trabajo para listado'!$CD$155:$CD$1048576,0),MATCH((CUADRO!K$5&amp;$E519),'Hoja de Trabajo para listado'!$CD$151:$DC$151,0)),0)</f>
        <v>0</v>
      </c>
      <c r="L519" s="243">
        <f ca="1">+IFERROR(INDEX('Hoja de Trabajo para listado'!$A$155:$Z$1048576,MATCH($A519,'Hoja de Trabajo para listado'!$A$155:$A$1048576,0),MATCH((CUADRO!L$5&amp;$E519),'Hoja de Trabajo para listado'!$A$151:$Z$151,0)),0)+IFERROR(INDEX('Hoja de Trabajo para listado'!$AB$155:$BA$1048576,MATCH($A519,'Hoja de Trabajo para listado'!$AB$155:$AB$1048576,0),MATCH((CUADRO!L$5&amp;$E519),'Hoja de Trabajo para listado'!$AB$151:$BA$151,0)),0)+IFERROR(INDEX('Hoja de Trabajo para listado'!$BC$155:$CB$1048576,MATCH($A519,'Hoja de Trabajo para listado'!$BC$155:$BC$1048576,0),MATCH((CUADRO!L$5&amp;$E519),'Hoja de Trabajo para listado'!$BC$151:$CB$151,0)),0)+IFERROR(INDEX('Hoja de Trabajo para listado'!$DE$153:$DG$274,MATCH($A519,'Hoja de Trabajo para listado'!$DE$153:$DE$1048576,0),MATCH((CUADRO!L$5&amp;$E519),'Hoja de Trabajo para listado'!$DE$151:$DG$151,0)),0)+IFERROR(INDEX('Hoja de Trabajo para listado'!$CD$155:$DC$1048576,MATCH($A519,'Hoja de Trabajo para listado'!$CD$155:$CD$1048576,0),MATCH((CUADRO!L$5&amp;$E519),'Hoja de Trabajo para listado'!$CD$151:$DC$151,0)),0)</f>
        <v>0</v>
      </c>
      <c r="M519" s="243">
        <f ca="1">+IFERROR(INDEX('Hoja de Trabajo para listado'!$A$155:$Z$1048576,MATCH($A519,'Hoja de Trabajo para listado'!$A$155:$A$1048576,0),MATCH((CUADRO!M$5&amp;$E519),'Hoja de Trabajo para listado'!$A$151:$Z$151,0)),0)+IFERROR(INDEX('Hoja de Trabajo para listado'!$AB$155:$BA$1048576,MATCH($A519,'Hoja de Trabajo para listado'!$AB$155:$AB$1048576,0),MATCH((CUADRO!M$5&amp;$E519),'Hoja de Trabajo para listado'!$AB$151:$BA$151,0)),0)+IFERROR(INDEX('Hoja de Trabajo para listado'!$BC$155:$CB$1048576,MATCH($A519,'Hoja de Trabajo para listado'!$BC$155:$BC$1048576,0),MATCH((CUADRO!M$5&amp;$E519),'Hoja de Trabajo para listado'!$BC$151:$CB$151,0)),0)+IFERROR(INDEX('Hoja de Trabajo para listado'!$DE$153:$DG$274,MATCH($A519,'Hoja de Trabajo para listado'!$DE$153:$DE$1048576,0),MATCH((CUADRO!M$5&amp;$E519),'Hoja de Trabajo para listado'!$DE$151:$DG$151,0)),0)+IFERROR(INDEX('Hoja de Trabajo para listado'!$CD$155:$DC$1048576,MATCH($A519,'Hoja de Trabajo para listado'!$CD$155:$CD$1048576,0),MATCH((CUADRO!M$5&amp;$E519),'Hoja de Trabajo para listado'!$CD$151:$DC$151,0)),0)</f>
        <v>0</v>
      </c>
      <c r="N519" s="243">
        <f ca="1">+IFERROR(INDEX('Hoja de Trabajo para listado'!$A$155:$Z$1048576,MATCH($A519,'Hoja de Trabajo para listado'!$A$155:$A$1048576,0),MATCH((CUADRO!N$5&amp;$E519),'Hoja de Trabajo para listado'!$A$151:$Z$151,0)),0)+IFERROR(INDEX('Hoja de Trabajo para listado'!$AB$155:$BA$1048576,MATCH($A519,'Hoja de Trabajo para listado'!$AB$155:$AB$1048576,0),MATCH((CUADRO!N$5&amp;$E519),'Hoja de Trabajo para listado'!$AB$151:$BA$151,0)),0)+IFERROR(INDEX('Hoja de Trabajo para listado'!$BC$155:$CB$1048576,MATCH($A519,'Hoja de Trabajo para listado'!$BC$155:$BC$1048576,0),MATCH((CUADRO!N$5&amp;$E519),'Hoja de Trabajo para listado'!$BC$151:$CB$151,0)),0)+IFERROR(INDEX('Hoja de Trabajo para listado'!$DE$153:$DG$274,MATCH($A519,'Hoja de Trabajo para listado'!$DE$153:$DE$1048576,0),MATCH((CUADRO!N$5&amp;$E519),'Hoja de Trabajo para listado'!$DE$151:$DG$151,0)),0)+IFERROR(INDEX('Hoja de Trabajo para listado'!$CD$155:$DC$1048576,MATCH($A519,'Hoja de Trabajo para listado'!$CD$155:$CD$1048576,0),MATCH((CUADRO!N$5&amp;$E519),'Hoja de Trabajo para listado'!$CD$151:$DC$151,0)),0)</f>
        <v>0</v>
      </c>
      <c r="O519" s="243">
        <f ca="1">+IFERROR(INDEX('Hoja de Trabajo para listado'!$A$155:$Z$1048576,MATCH($A519,'Hoja de Trabajo para listado'!$A$155:$A$1048576,0),MATCH((CUADRO!O$5&amp;$E519),'Hoja de Trabajo para listado'!$A$151:$Z$151,0)),0)+IFERROR(INDEX('Hoja de Trabajo para listado'!$AB$155:$BA$1048576,MATCH($A519,'Hoja de Trabajo para listado'!$AB$155:$AB$1048576,0),MATCH((CUADRO!O$5&amp;$E519),'Hoja de Trabajo para listado'!$AB$151:$BA$151,0)),0)+IFERROR(INDEX('Hoja de Trabajo para listado'!$BC$155:$CB$1048576,MATCH($A519,'Hoja de Trabajo para listado'!$BC$155:$BC$1048576,0),MATCH((CUADRO!O$5&amp;$E519),'Hoja de Trabajo para listado'!$BC$151:$CB$151,0)),0)+IFERROR(INDEX('Hoja de Trabajo para listado'!$DE$153:$DG$274,MATCH($A519,'Hoja de Trabajo para listado'!$DE$153:$DE$1048576,0),MATCH((CUADRO!O$5&amp;$E519),'Hoja de Trabajo para listado'!$DE$151:$DG$151,0)),0)+IFERROR(INDEX('Hoja de Trabajo para listado'!$CD$155:$DC$1048576,MATCH($A519,'Hoja de Trabajo para listado'!$CD$155:$CD$1048576,0),MATCH((CUADRO!O$5&amp;$E519),'Hoja de Trabajo para listado'!$CD$151:$DC$151,0)),0)</f>
        <v>0</v>
      </c>
      <c r="P519" s="243">
        <f ca="1">+IFERROR(INDEX('Hoja de Trabajo para listado'!$A$155:$Z$1048576,MATCH($A519,'Hoja de Trabajo para listado'!$A$155:$A$1048576,0),MATCH((CUADRO!P$5&amp;$E519),'Hoja de Trabajo para listado'!$A$151:$Z$151,0)),0)+IFERROR(INDEX('Hoja de Trabajo para listado'!$AB$155:$BA$1048576,MATCH($A519,'Hoja de Trabajo para listado'!$AB$155:$AB$1048576,0),MATCH((CUADRO!P$5&amp;$E519),'Hoja de Trabajo para listado'!$AB$151:$BA$151,0)),0)+IFERROR(INDEX('Hoja de Trabajo para listado'!$BC$155:$CB$1048576,MATCH($A519,'Hoja de Trabajo para listado'!$BC$155:$BC$1048576,0),MATCH((CUADRO!P$5&amp;$E519),'Hoja de Trabajo para listado'!$BC$151:$CB$151,0)),0)+IFERROR(INDEX('Hoja de Trabajo para listado'!$DE$153:$DG$274,MATCH($A519,'Hoja de Trabajo para listado'!$DE$153:$DE$1048576,0),MATCH((CUADRO!P$5&amp;$E519),'Hoja de Trabajo para listado'!$DE$151:$DG$151,0)),0)+IFERROR(INDEX('Hoja de Trabajo para listado'!$CD$155:$DC$1048576,MATCH($A519,'Hoja de Trabajo para listado'!$CD$155:$CD$1048576,0),MATCH((CUADRO!P$5&amp;$E519),'Hoja de Trabajo para listado'!$CD$151:$DC$151,0)),0)</f>
        <v>0</v>
      </c>
      <c r="Q519" s="243">
        <f ca="1">+IFERROR(INDEX('Hoja de Trabajo para listado'!$A$155:$Z$1048576,MATCH($A519,'Hoja de Trabajo para listado'!$A$155:$A$1048576,0),MATCH((CUADRO!Q$5&amp;$E519),'Hoja de Trabajo para listado'!$A$151:$Z$151,0)),0)+IFERROR(INDEX('Hoja de Trabajo para listado'!$AB$155:$BA$1048576,MATCH($A519,'Hoja de Trabajo para listado'!$AB$155:$AB$1048576,0),MATCH((CUADRO!Q$5&amp;$E519),'Hoja de Trabajo para listado'!$AB$151:$BA$151,0)),0)+IFERROR(INDEX('Hoja de Trabajo para listado'!$BC$155:$CB$1048576,MATCH($A519,'Hoja de Trabajo para listado'!$BC$155:$BC$1048576,0),MATCH((CUADRO!Q$5&amp;$E519),'Hoja de Trabajo para listado'!$BC$151:$CB$151,0)),0)+IFERROR(INDEX('Hoja de Trabajo para listado'!$DE$153:$DG$274,MATCH($A519,'Hoja de Trabajo para listado'!$DE$153:$DE$1048576,0),MATCH((CUADRO!Q$5&amp;$E519),'Hoja de Trabajo para listado'!$DE$151:$DG$151,0)),0)+IFERROR(INDEX('Hoja de Trabajo para listado'!$CD$155:$DC$1048576,MATCH($A519,'Hoja de Trabajo para listado'!$CD$155:$CD$1048576,0),MATCH((CUADRO!Q$5&amp;$E519),'Hoja de Trabajo para listado'!$CD$151:$DC$151,0)),0)</f>
        <v>0</v>
      </c>
      <c r="R519" s="243">
        <f t="shared" ca="1" si="19"/>
        <v>0</v>
      </c>
      <c r="S519" s="249">
        <f ca="1">+R518+R519</f>
        <v>0</v>
      </c>
      <c r="T519" s="243">
        <f ca="1">+S519</f>
        <v>0</v>
      </c>
      <c r="U519" s="242">
        <f t="shared" si="20"/>
        <v>2</v>
      </c>
      <c r="V519" s="333" t="str">
        <f>+VLOOKUP(A519,bd_lista!$A$3:$E$590,5,FALSE)</f>
        <v>Gobiernos Autonomos Municipales</v>
      </c>
      <c r="W519" s="384"/>
      <c r="X519" s="242">
        <f>+VLOOKUP(A519,[3]Sheet1!$A$13:$D$744,4,FALSE)</f>
        <v>0</v>
      </c>
      <c r="Y519" s="242" t="e">
        <f>+VLOOKUP(X519,bd_lista!$A$3:$C$590,3,FALSE)</f>
        <v>#N/A</v>
      </c>
      <c r="Z519" s="292"/>
      <c r="AA519" s="293"/>
    </row>
    <row r="520" spans="1:27" customFormat="1" ht="15" hidden="1" customHeight="1">
      <c r="A520" s="32">
        <v>1213</v>
      </c>
      <c r="B520" s="388">
        <f>+A520</f>
        <v>1213</v>
      </c>
      <c r="C520" s="247" t="str">
        <f>+VLOOKUP(A520,bd_lista!$A$3:$C$590,3,FALSE)</f>
        <v>Gobierno Autónomo Municipal de Ayo Ayo</v>
      </c>
      <c r="D520" s="385" t="str">
        <f>+C520</f>
        <v>Gobierno Autónomo Municipal de Ayo Ayo</v>
      </c>
      <c r="E520" s="242" t="s">
        <v>1304</v>
      </c>
      <c r="F520" s="243">
        <f ca="1">+IFERROR(INDEX('Hoja de Trabajo para listado'!$A$155:$Z$1048576,MATCH($A520,'Hoja de Trabajo para listado'!$A$155:$A$1048576,0),MATCH((CUADRO!F$5&amp;$E520),'Hoja de Trabajo para listado'!$A$151:$Z$151,0)),0)+IFERROR(INDEX('Hoja de Trabajo para listado'!$AB$155:$BA$1048576,MATCH($A520,'Hoja de Trabajo para listado'!$AB$155:$AB$1048576,0),MATCH((CUADRO!F$5&amp;$E520),'Hoja de Trabajo para listado'!$AB$151:$BA$151,0)),0)+IFERROR(INDEX('Hoja de Trabajo para listado'!$BC$155:$CB$1048576,MATCH($A520,'Hoja de Trabajo para listado'!$BC$155:$BC$1048576,0),MATCH((CUADRO!F$5&amp;$E520),'Hoja de Trabajo para listado'!$BC$151:$CB$151,0)),0)+IFERROR(INDEX('Hoja de Trabajo para listado'!$DE$153:$DG$274,MATCH($A520,'Hoja de Trabajo para listado'!$DE$153:$DE$1048576,0),MATCH((CUADRO!F$5&amp;$E520),'Hoja de Trabajo para listado'!$DE$151:$DG$151,0)),0)+IFERROR(INDEX('Hoja de Trabajo para listado'!$CD$155:$DC$1048576,MATCH($A520,'Hoja de Trabajo para listado'!$CD$155:$CD$1048576,0),MATCH((CUADRO!F$5&amp;$E520),'Hoja de Trabajo para listado'!$CD$151:$DC$151,0)),0)</f>
        <v>0</v>
      </c>
      <c r="G520" s="243">
        <f ca="1">+IFERROR(INDEX('Hoja de Trabajo para listado'!$A$155:$Z$1048576,MATCH($A520,'Hoja de Trabajo para listado'!$A$155:$A$1048576,0),MATCH((CUADRO!G$5&amp;$E520),'Hoja de Trabajo para listado'!$A$151:$Z$151,0)),0)+IFERROR(INDEX('Hoja de Trabajo para listado'!$AB$155:$BA$1048576,MATCH($A520,'Hoja de Trabajo para listado'!$AB$155:$AB$1048576,0),MATCH((CUADRO!G$5&amp;$E520),'Hoja de Trabajo para listado'!$AB$151:$BA$151,0)),0)+IFERROR(INDEX('Hoja de Trabajo para listado'!$BC$155:$CB$1048576,MATCH($A520,'Hoja de Trabajo para listado'!$BC$155:$BC$1048576,0),MATCH((CUADRO!G$5&amp;$E520),'Hoja de Trabajo para listado'!$BC$151:$CB$151,0)),0)+IFERROR(INDEX('Hoja de Trabajo para listado'!$DE$153:$DG$274,MATCH($A520,'Hoja de Trabajo para listado'!$DE$153:$DE$1048576,0),MATCH((CUADRO!G$5&amp;$E520),'Hoja de Trabajo para listado'!$DE$151:$DG$151,0)),0)+IFERROR(INDEX('Hoja de Trabajo para listado'!$CD$155:$DC$1048576,MATCH($A520,'Hoja de Trabajo para listado'!$CD$155:$CD$1048576,0),MATCH((CUADRO!G$5&amp;$E520),'Hoja de Trabajo para listado'!$CD$151:$DC$151,0)),0)</f>
        <v>0</v>
      </c>
      <c r="H520" s="243">
        <f ca="1">+IFERROR(INDEX('Hoja de Trabajo para listado'!$A$155:$Z$1048576,MATCH($A520,'Hoja de Trabajo para listado'!$A$155:$A$1048576,0),MATCH((CUADRO!H$5&amp;$E520),'Hoja de Trabajo para listado'!$A$151:$Z$151,0)),0)+IFERROR(INDEX('Hoja de Trabajo para listado'!$AB$155:$BA$1048576,MATCH($A520,'Hoja de Trabajo para listado'!$AB$155:$AB$1048576,0),MATCH((CUADRO!H$5&amp;$E520),'Hoja de Trabajo para listado'!$AB$151:$BA$151,0)),0)+IFERROR(INDEX('Hoja de Trabajo para listado'!$BC$155:$CB$1048576,MATCH($A520,'Hoja de Trabajo para listado'!$BC$155:$BC$1048576,0),MATCH((CUADRO!H$5&amp;$E520),'Hoja de Trabajo para listado'!$BC$151:$CB$151,0)),0)+IFERROR(INDEX('Hoja de Trabajo para listado'!$DE$153:$DG$274,MATCH($A520,'Hoja de Trabajo para listado'!$DE$153:$DE$1048576,0),MATCH((CUADRO!H$5&amp;$E520),'Hoja de Trabajo para listado'!$DE$151:$DG$151,0)),0)+IFERROR(INDEX('Hoja de Trabajo para listado'!$CD$155:$DC$1048576,MATCH($A520,'Hoja de Trabajo para listado'!$CD$155:$CD$1048576,0),MATCH((CUADRO!H$5&amp;$E520),'Hoja de Trabajo para listado'!$CD$151:$DC$151,0)),0)</f>
        <v>0</v>
      </c>
      <c r="I520" s="243">
        <f ca="1">+IFERROR(INDEX('Hoja de Trabajo para listado'!$A$155:$Z$1048576,MATCH($A520,'Hoja de Trabajo para listado'!$A$155:$A$1048576,0),MATCH((CUADRO!I$5&amp;$E520),'Hoja de Trabajo para listado'!$A$151:$Z$151,0)),0)+IFERROR(INDEX('Hoja de Trabajo para listado'!$AB$155:$BA$1048576,MATCH($A520,'Hoja de Trabajo para listado'!$AB$155:$AB$1048576,0),MATCH((CUADRO!I$5&amp;$E520),'Hoja de Trabajo para listado'!$AB$151:$BA$151,0)),0)+IFERROR(INDEX('Hoja de Trabajo para listado'!$BC$155:$CB$1048576,MATCH($A520,'Hoja de Trabajo para listado'!$BC$155:$BC$1048576,0),MATCH((CUADRO!I$5&amp;$E520),'Hoja de Trabajo para listado'!$BC$151:$CB$151,0)),0)+IFERROR(INDEX('Hoja de Trabajo para listado'!$DE$153:$DG$274,MATCH($A520,'Hoja de Trabajo para listado'!$DE$153:$DE$1048576,0),MATCH((CUADRO!I$5&amp;$E520),'Hoja de Trabajo para listado'!$DE$151:$DG$151,0)),0)+IFERROR(INDEX('Hoja de Trabajo para listado'!$CD$155:$DC$1048576,MATCH($A520,'Hoja de Trabajo para listado'!$CD$155:$CD$1048576,0),MATCH((CUADRO!I$5&amp;$E520),'Hoja de Trabajo para listado'!$CD$151:$DC$151,0)),0)</f>
        <v>0</v>
      </c>
      <c r="J520" s="243">
        <f ca="1">+IFERROR(INDEX('Hoja de Trabajo para listado'!$A$155:$Z$1048576,MATCH($A520,'Hoja de Trabajo para listado'!$A$155:$A$1048576,0),MATCH((CUADRO!J$5&amp;$E520),'Hoja de Trabajo para listado'!$A$151:$Z$151,0)),0)+IFERROR(INDEX('Hoja de Trabajo para listado'!$AB$155:$BA$1048576,MATCH($A520,'Hoja de Trabajo para listado'!$AB$155:$AB$1048576,0),MATCH((CUADRO!J$5&amp;$E520),'Hoja de Trabajo para listado'!$AB$151:$BA$151,0)),0)+IFERROR(INDEX('Hoja de Trabajo para listado'!$BC$155:$CB$1048576,MATCH($A520,'Hoja de Trabajo para listado'!$BC$155:$BC$1048576,0),MATCH((CUADRO!J$5&amp;$E520),'Hoja de Trabajo para listado'!$BC$151:$CB$151,0)),0)+IFERROR(INDEX('Hoja de Trabajo para listado'!$DE$153:$DG$274,MATCH($A520,'Hoja de Trabajo para listado'!$DE$153:$DE$1048576,0),MATCH((CUADRO!J$5&amp;$E520),'Hoja de Trabajo para listado'!$DE$151:$DG$151,0)),0)+IFERROR(INDEX('Hoja de Trabajo para listado'!$CD$155:$DC$1048576,MATCH($A520,'Hoja de Trabajo para listado'!$CD$155:$CD$1048576,0),MATCH((CUADRO!J$5&amp;$E520),'Hoja de Trabajo para listado'!$CD$151:$DC$151,0)),0)</f>
        <v>0</v>
      </c>
      <c r="K520" s="243">
        <f ca="1">+IFERROR(INDEX('Hoja de Trabajo para listado'!$A$155:$Z$1048576,MATCH($A520,'Hoja de Trabajo para listado'!$A$155:$A$1048576,0),MATCH((CUADRO!K$5&amp;$E520),'Hoja de Trabajo para listado'!$A$151:$Z$151,0)),0)+IFERROR(INDEX('Hoja de Trabajo para listado'!$AB$155:$BA$1048576,MATCH($A520,'Hoja de Trabajo para listado'!$AB$155:$AB$1048576,0),MATCH((CUADRO!K$5&amp;$E520),'Hoja de Trabajo para listado'!$AB$151:$BA$151,0)),0)+IFERROR(INDEX('Hoja de Trabajo para listado'!$BC$155:$CB$1048576,MATCH($A520,'Hoja de Trabajo para listado'!$BC$155:$BC$1048576,0),MATCH((CUADRO!K$5&amp;$E520),'Hoja de Trabajo para listado'!$BC$151:$CB$151,0)),0)+IFERROR(INDEX('Hoja de Trabajo para listado'!$DE$153:$DG$274,MATCH($A520,'Hoja de Trabajo para listado'!$DE$153:$DE$1048576,0),MATCH((CUADRO!K$5&amp;$E520),'Hoja de Trabajo para listado'!$DE$151:$DG$151,0)),0)+IFERROR(INDEX('Hoja de Trabajo para listado'!$CD$155:$DC$1048576,MATCH($A520,'Hoja de Trabajo para listado'!$CD$155:$CD$1048576,0),MATCH((CUADRO!K$5&amp;$E520),'Hoja de Trabajo para listado'!$CD$151:$DC$151,0)),0)</f>
        <v>0</v>
      </c>
      <c r="L520" s="243">
        <f ca="1">+IFERROR(INDEX('Hoja de Trabajo para listado'!$A$155:$Z$1048576,MATCH($A520,'Hoja de Trabajo para listado'!$A$155:$A$1048576,0),MATCH((CUADRO!L$5&amp;$E520),'Hoja de Trabajo para listado'!$A$151:$Z$151,0)),0)+IFERROR(INDEX('Hoja de Trabajo para listado'!$AB$155:$BA$1048576,MATCH($A520,'Hoja de Trabajo para listado'!$AB$155:$AB$1048576,0),MATCH((CUADRO!L$5&amp;$E520),'Hoja de Trabajo para listado'!$AB$151:$BA$151,0)),0)+IFERROR(INDEX('Hoja de Trabajo para listado'!$BC$155:$CB$1048576,MATCH($A520,'Hoja de Trabajo para listado'!$BC$155:$BC$1048576,0),MATCH((CUADRO!L$5&amp;$E520),'Hoja de Trabajo para listado'!$BC$151:$CB$151,0)),0)+IFERROR(INDEX('Hoja de Trabajo para listado'!$DE$153:$DG$274,MATCH($A520,'Hoja de Trabajo para listado'!$DE$153:$DE$1048576,0),MATCH((CUADRO!L$5&amp;$E520),'Hoja de Trabajo para listado'!$DE$151:$DG$151,0)),0)+IFERROR(INDEX('Hoja de Trabajo para listado'!$CD$155:$DC$1048576,MATCH($A520,'Hoja de Trabajo para listado'!$CD$155:$CD$1048576,0),MATCH((CUADRO!L$5&amp;$E520),'Hoja de Trabajo para listado'!$CD$151:$DC$151,0)),0)</f>
        <v>0</v>
      </c>
      <c r="M520" s="243">
        <f ca="1">+IFERROR(INDEX('Hoja de Trabajo para listado'!$A$155:$Z$1048576,MATCH($A520,'Hoja de Trabajo para listado'!$A$155:$A$1048576,0),MATCH((CUADRO!M$5&amp;$E520),'Hoja de Trabajo para listado'!$A$151:$Z$151,0)),0)+IFERROR(INDEX('Hoja de Trabajo para listado'!$AB$155:$BA$1048576,MATCH($A520,'Hoja de Trabajo para listado'!$AB$155:$AB$1048576,0),MATCH((CUADRO!M$5&amp;$E520),'Hoja de Trabajo para listado'!$AB$151:$BA$151,0)),0)+IFERROR(INDEX('Hoja de Trabajo para listado'!$BC$155:$CB$1048576,MATCH($A520,'Hoja de Trabajo para listado'!$BC$155:$BC$1048576,0),MATCH((CUADRO!M$5&amp;$E520),'Hoja de Trabajo para listado'!$BC$151:$CB$151,0)),0)+IFERROR(INDEX('Hoja de Trabajo para listado'!$DE$153:$DG$274,MATCH($A520,'Hoja de Trabajo para listado'!$DE$153:$DE$1048576,0),MATCH((CUADRO!M$5&amp;$E520),'Hoja de Trabajo para listado'!$DE$151:$DG$151,0)),0)+IFERROR(INDEX('Hoja de Trabajo para listado'!$CD$155:$DC$1048576,MATCH($A520,'Hoja de Trabajo para listado'!$CD$155:$CD$1048576,0),MATCH((CUADRO!M$5&amp;$E520),'Hoja de Trabajo para listado'!$CD$151:$DC$151,0)),0)</f>
        <v>0</v>
      </c>
      <c r="N520" s="243">
        <f ca="1">+IFERROR(INDEX('Hoja de Trabajo para listado'!$A$155:$Z$1048576,MATCH($A520,'Hoja de Trabajo para listado'!$A$155:$A$1048576,0),MATCH((CUADRO!N$5&amp;$E520),'Hoja de Trabajo para listado'!$A$151:$Z$151,0)),0)+IFERROR(INDEX('Hoja de Trabajo para listado'!$AB$155:$BA$1048576,MATCH($A520,'Hoja de Trabajo para listado'!$AB$155:$AB$1048576,0),MATCH((CUADRO!N$5&amp;$E520),'Hoja de Trabajo para listado'!$AB$151:$BA$151,0)),0)+IFERROR(INDEX('Hoja de Trabajo para listado'!$BC$155:$CB$1048576,MATCH($A520,'Hoja de Trabajo para listado'!$BC$155:$BC$1048576,0),MATCH((CUADRO!N$5&amp;$E520),'Hoja de Trabajo para listado'!$BC$151:$CB$151,0)),0)+IFERROR(INDEX('Hoja de Trabajo para listado'!$DE$153:$DG$274,MATCH($A520,'Hoja de Trabajo para listado'!$DE$153:$DE$1048576,0),MATCH((CUADRO!N$5&amp;$E520),'Hoja de Trabajo para listado'!$DE$151:$DG$151,0)),0)+IFERROR(INDEX('Hoja de Trabajo para listado'!$CD$155:$DC$1048576,MATCH($A520,'Hoja de Trabajo para listado'!$CD$155:$CD$1048576,0),MATCH((CUADRO!N$5&amp;$E520),'Hoja de Trabajo para listado'!$CD$151:$DC$151,0)),0)</f>
        <v>0</v>
      </c>
      <c r="O520" s="243">
        <f ca="1">+IFERROR(INDEX('Hoja de Trabajo para listado'!$A$155:$Z$1048576,MATCH($A520,'Hoja de Trabajo para listado'!$A$155:$A$1048576,0),MATCH((CUADRO!O$5&amp;$E520),'Hoja de Trabajo para listado'!$A$151:$Z$151,0)),0)+IFERROR(INDEX('Hoja de Trabajo para listado'!$AB$155:$BA$1048576,MATCH($A520,'Hoja de Trabajo para listado'!$AB$155:$AB$1048576,0),MATCH((CUADRO!O$5&amp;$E520),'Hoja de Trabajo para listado'!$AB$151:$BA$151,0)),0)+IFERROR(INDEX('Hoja de Trabajo para listado'!$BC$155:$CB$1048576,MATCH($A520,'Hoja de Trabajo para listado'!$BC$155:$BC$1048576,0),MATCH((CUADRO!O$5&amp;$E520),'Hoja de Trabajo para listado'!$BC$151:$CB$151,0)),0)+IFERROR(INDEX('Hoja de Trabajo para listado'!$DE$153:$DG$274,MATCH($A520,'Hoja de Trabajo para listado'!$DE$153:$DE$1048576,0),MATCH((CUADRO!O$5&amp;$E520),'Hoja de Trabajo para listado'!$DE$151:$DG$151,0)),0)+IFERROR(INDEX('Hoja de Trabajo para listado'!$CD$155:$DC$1048576,MATCH($A520,'Hoja de Trabajo para listado'!$CD$155:$CD$1048576,0),MATCH((CUADRO!O$5&amp;$E520),'Hoja de Trabajo para listado'!$CD$151:$DC$151,0)),0)</f>
        <v>0</v>
      </c>
      <c r="P520" s="243">
        <f ca="1">+IFERROR(INDEX('Hoja de Trabajo para listado'!$A$155:$Z$1048576,MATCH($A520,'Hoja de Trabajo para listado'!$A$155:$A$1048576,0),MATCH((CUADRO!P$5&amp;$E520),'Hoja de Trabajo para listado'!$A$151:$Z$151,0)),0)+IFERROR(INDEX('Hoja de Trabajo para listado'!$AB$155:$BA$1048576,MATCH($A520,'Hoja de Trabajo para listado'!$AB$155:$AB$1048576,0),MATCH((CUADRO!P$5&amp;$E520),'Hoja de Trabajo para listado'!$AB$151:$BA$151,0)),0)+IFERROR(INDEX('Hoja de Trabajo para listado'!$BC$155:$CB$1048576,MATCH($A520,'Hoja de Trabajo para listado'!$BC$155:$BC$1048576,0),MATCH((CUADRO!P$5&amp;$E520),'Hoja de Trabajo para listado'!$BC$151:$CB$151,0)),0)+IFERROR(INDEX('Hoja de Trabajo para listado'!$DE$153:$DG$274,MATCH($A520,'Hoja de Trabajo para listado'!$DE$153:$DE$1048576,0),MATCH((CUADRO!P$5&amp;$E520),'Hoja de Trabajo para listado'!$DE$151:$DG$151,0)),0)+IFERROR(INDEX('Hoja de Trabajo para listado'!$CD$155:$DC$1048576,MATCH($A520,'Hoja de Trabajo para listado'!$CD$155:$CD$1048576,0),MATCH((CUADRO!P$5&amp;$E520),'Hoja de Trabajo para listado'!$CD$151:$DC$151,0)),0)</f>
        <v>0</v>
      </c>
      <c r="Q520" s="243">
        <f ca="1">+IFERROR(INDEX('Hoja de Trabajo para listado'!$A$155:$Z$1048576,MATCH($A520,'Hoja de Trabajo para listado'!$A$155:$A$1048576,0),MATCH((CUADRO!Q$5&amp;$E520),'Hoja de Trabajo para listado'!$A$151:$Z$151,0)),0)+IFERROR(INDEX('Hoja de Trabajo para listado'!$AB$155:$BA$1048576,MATCH($A520,'Hoja de Trabajo para listado'!$AB$155:$AB$1048576,0),MATCH((CUADRO!Q$5&amp;$E520),'Hoja de Trabajo para listado'!$AB$151:$BA$151,0)),0)+IFERROR(INDEX('Hoja de Trabajo para listado'!$BC$155:$CB$1048576,MATCH($A520,'Hoja de Trabajo para listado'!$BC$155:$BC$1048576,0),MATCH((CUADRO!Q$5&amp;$E520),'Hoja de Trabajo para listado'!$BC$151:$CB$151,0)),0)+IFERROR(INDEX('Hoja de Trabajo para listado'!$DE$153:$DG$274,MATCH($A520,'Hoja de Trabajo para listado'!$DE$153:$DE$1048576,0),MATCH((CUADRO!Q$5&amp;$E520),'Hoja de Trabajo para listado'!$DE$151:$DG$151,0)),0)+IFERROR(INDEX('Hoja de Trabajo para listado'!$CD$155:$DC$1048576,MATCH($A520,'Hoja de Trabajo para listado'!$CD$155:$CD$1048576,0),MATCH((CUADRO!Q$5&amp;$E520),'Hoja de Trabajo para listado'!$CD$151:$DC$151,0)),0)</f>
        <v>0</v>
      </c>
      <c r="R520" s="243">
        <f t="shared" ca="1" si="19"/>
        <v>0</v>
      </c>
      <c r="S520" s="249"/>
      <c r="T520" s="243">
        <f ca="1">+T521</f>
        <v>0</v>
      </c>
      <c r="U520" s="242">
        <f t="shared" si="20"/>
        <v>1</v>
      </c>
      <c r="V520" s="333" t="str">
        <f>+VLOOKUP(A520,bd_lista!$A$3:$E$590,5,FALSE)</f>
        <v>Gobiernos Autonomos Municipales</v>
      </c>
      <c r="W520" s="383" t="str">
        <f>+V520</f>
        <v>Gobiernos Autonomos Municipales</v>
      </c>
      <c r="X520" s="242">
        <f>+VLOOKUP(A520,[3]Sheet1!$A$13:$D$744,4,FALSE)</f>
        <v>0</v>
      </c>
      <c r="Y520" s="242" t="e">
        <f>+VLOOKUP(X520,bd_lista!$A$3:$C$590,3,FALSE)</f>
        <v>#N/A</v>
      </c>
      <c r="Z520" s="294">
        <f>+X520</f>
        <v>0</v>
      </c>
      <c r="AA520" s="295" t="e">
        <f>+Y520</f>
        <v>#N/A</v>
      </c>
    </row>
    <row r="521" spans="1:27" customFormat="1" ht="15" hidden="1" customHeight="1">
      <c r="A521" s="32">
        <v>1213</v>
      </c>
      <c r="B521" s="389"/>
      <c r="C521" s="247" t="str">
        <f>+VLOOKUP(A521,bd_lista!$A$3:$C$590,3,FALSE)</f>
        <v>Gobierno Autónomo Municipal de Ayo Ayo</v>
      </c>
      <c r="D521" s="386"/>
      <c r="E521" s="244" t="s">
        <v>1305</v>
      </c>
      <c r="F521" s="243">
        <f ca="1">+IFERROR(INDEX('Hoja de Trabajo para listado'!$A$155:$Z$1048576,MATCH($A521,'Hoja de Trabajo para listado'!$A$155:$A$1048576,0),MATCH((CUADRO!F$5&amp;$E521),'Hoja de Trabajo para listado'!$A$151:$Z$151,0)),0)+IFERROR(INDEX('Hoja de Trabajo para listado'!$AB$155:$BA$1048576,MATCH($A521,'Hoja de Trabajo para listado'!$AB$155:$AB$1048576,0),MATCH((CUADRO!F$5&amp;$E521),'Hoja de Trabajo para listado'!$AB$151:$BA$151,0)),0)+IFERROR(INDEX('Hoja de Trabajo para listado'!$BC$155:$CB$1048576,MATCH($A521,'Hoja de Trabajo para listado'!$BC$155:$BC$1048576,0),MATCH((CUADRO!F$5&amp;$E521),'Hoja de Trabajo para listado'!$BC$151:$CB$151,0)),0)+IFERROR(INDEX('Hoja de Trabajo para listado'!$DE$153:$DG$274,MATCH($A521,'Hoja de Trabajo para listado'!$DE$153:$DE$1048576,0),MATCH((CUADRO!F$5&amp;$E521),'Hoja de Trabajo para listado'!$DE$151:$DG$151,0)),0)+IFERROR(INDEX('Hoja de Trabajo para listado'!$CD$155:$DC$1048576,MATCH($A521,'Hoja de Trabajo para listado'!$CD$155:$CD$1048576,0),MATCH((CUADRO!F$5&amp;$E521),'Hoja de Trabajo para listado'!$CD$151:$DC$151,0)),0)</f>
        <v>0</v>
      </c>
      <c r="G521" s="243">
        <f ca="1">+IFERROR(INDEX('Hoja de Trabajo para listado'!$A$155:$Z$1048576,MATCH($A521,'Hoja de Trabajo para listado'!$A$155:$A$1048576,0),MATCH((CUADRO!G$5&amp;$E521),'Hoja de Trabajo para listado'!$A$151:$Z$151,0)),0)+IFERROR(INDEX('Hoja de Trabajo para listado'!$AB$155:$BA$1048576,MATCH($A521,'Hoja de Trabajo para listado'!$AB$155:$AB$1048576,0),MATCH((CUADRO!G$5&amp;$E521),'Hoja de Trabajo para listado'!$AB$151:$BA$151,0)),0)+IFERROR(INDEX('Hoja de Trabajo para listado'!$BC$155:$CB$1048576,MATCH($A521,'Hoja de Trabajo para listado'!$BC$155:$BC$1048576,0),MATCH((CUADRO!G$5&amp;$E521),'Hoja de Trabajo para listado'!$BC$151:$CB$151,0)),0)+IFERROR(INDEX('Hoja de Trabajo para listado'!$DE$153:$DG$274,MATCH($A521,'Hoja de Trabajo para listado'!$DE$153:$DE$1048576,0),MATCH((CUADRO!G$5&amp;$E521),'Hoja de Trabajo para listado'!$DE$151:$DG$151,0)),0)+IFERROR(INDEX('Hoja de Trabajo para listado'!$CD$155:$DC$1048576,MATCH($A521,'Hoja de Trabajo para listado'!$CD$155:$CD$1048576,0),MATCH((CUADRO!G$5&amp;$E521),'Hoja de Trabajo para listado'!$CD$151:$DC$151,0)),0)</f>
        <v>0</v>
      </c>
      <c r="H521" s="243">
        <f ca="1">+IFERROR(INDEX('Hoja de Trabajo para listado'!$A$155:$Z$1048576,MATCH($A521,'Hoja de Trabajo para listado'!$A$155:$A$1048576,0),MATCH((CUADRO!H$5&amp;$E521),'Hoja de Trabajo para listado'!$A$151:$Z$151,0)),0)+IFERROR(INDEX('Hoja de Trabajo para listado'!$AB$155:$BA$1048576,MATCH($A521,'Hoja de Trabajo para listado'!$AB$155:$AB$1048576,0),MATCH((CUADRO!H$5&amp;$E521),'Hoja de Trabajo para listado'!$AB$151:$BA$151,0)),0)+IFERROR(INDEX('Hoja de Trabajo para listado'!$BC$155:$CB$1048576,MATCH($A521,'Hoja de Trabajo para listado'!$BC$155:$BC$1048576,0),MATCH((CUADRO!H$5&amp;$E521),'Hoja de Trabajo para listado'!$BC$151:$CB$151,0)),0)+IFERROR(INDEX('Hoja de Trabajo para listado'!$DE$153:$DG$274,MATCH($A521,'Hoja de Trabajo para listado'!$DE$153:$DE$1048576,0),MATCH((CUADRO!H$5&amp;$E521),'Hoja de Trabajo para listado'!$DE$151:$DG$151,0)),0)+IFERROR(INDEX('Hoja de Trabajo para listado'!$CD$155:$DC$1048576,MATCH($A521,'Hoja de Trabajo para listado'!$CD$155:$CD$1048576,0),MATCH((CUADRO!H$5&amp;$E521),'Hoja de Trabajo para listado'!$CD$151:$DC$151,0)),0)</f>
        <v>0</v>
      </c>
      <c r="I521" s="243">
        <f ca="1">+IFERROR(INDEX('Hoja de Trabajo para listado'!$A$155:$Z$1048576,MATCH($A521,'Hoja de Trabajo para listado'!$A$155:$A$1048576,0),MATCH((CUADRO!I$5&amp;$E521),'Hoja de Trabajo para listado'!$A$151:$Z$151,0)),0)+IFERROR(INDEX('Hoja de Trabajo para listado'!$AB$155:$BA$1048576,MATCH($A521,'Hoja de Trabajo para listado'!$AB$155:$AB$1048576,0),MATCH((CUADRO!I$5&amp;$E521),'Hoja de Trabajo para listado'!$AB$151:$BA$151,0)),0)+IFERROR(INDEX('Hoja de Trabajo para listado'!$BC$155:$CB$1048576,MATCH($A521,'Hoja de Trabajo para listado'!$BC$155:$BC$1048576,0),MATCH((CUADRO!I$5&amp;$E521),'Hoja de Trabajo para listado'!$BC$151:$CB$151,0)),0)+IFERROR(INDEX('Hoja de Trabajo para listado'!$DE$153:$DG$274,MATCH($A521,'Hoja de Trabajo para listado'!$DE$153:$DE$1048576,0),MATCH((CUADRO!I$5&amp;$E521),'Hoja de Trabajo para listado'!$DE$151:$DG$151,0)),0)+IFERROR(INDEX('Hoja de Trabajo para listado'!$CD$155:$DC$1048576,MATCH($A521,'Hoja de Trabajo para listado'!$CD$155:$CD$1048576,0),MATCH((CUADRO!I$5&amp;$E521),'Hoja de Trabajo para listado'!$CD$151:$DC$151,0)),0)</f>
        <v>0</v>
      </c>
      <c r="J521" s="243">
        <f ca="1">+IFERROR(INDEX('Hoja de Trabajo para listado'!$A$155:$Z$1048576,MATCH($A521,'Hoja de Trabajo para listado'!$A$155:$A$1048576,0),MATCH((CUADRO!J$5&amp;$E521),'Hoja de Trabajo para listado'!$A$151:$Z$151,0)),0)+IFERROR(INDEX('Hoja de Trabajo para listado'!$AB$155:$BA$1048576,MATCH($A521,'Hoja de Trabajo para listado'!$AB$155:$AB$1048576,0),MATCH((CUADRO!J$5&amp;$E521),'Hoja de Trabajo para listado'!$AB$151:$BA$151,0)),0)+IFERROR(INDEX('Hoja de Trabajo para listado'!$BC$155:$CB$1048576,MATCH($A521,'Hoja de Trabajo para listado'!$BC$155:$BC$1048576,0),MATCH((CUADRO!J$5&amp;$E521),'Hoja de Trabajo para listado'!$BC$151:$CB$151,0)),0)+IFERROR(INDEX('Hoja de Trabajo para listado'!$DE$153:$DG$274,MATCH($A521,'Hoja de Trabajo para listado'!$DE$153:$DE$1048576,0),MATCH((CUADRO!J$5&amp;$E521),'Hoja de Trabajo para listado'!$DE$151:$DG$151,0)),0)+IFERROR(INDEX('Hoja de Trabajo para listado'!$CD$155:$DC$1048576,MATCH($A521,'Hoja de Trabajo para listado'!$CD$155:$CD$1048576,0),MATCH((CUADRO!J$5&amp;$E521),'Hoja de Trabajo para listado'!$CD$151:$DC$151,0)),0)</f>
        <v>0</v>
      </c>
      <c r="K521" s="243">
        <f ca="1">+IFERROR(INDEX('Hoja de Trabajo para listado'!$A$155:$Z$1048576,MATCH($A521,'Hoja de Trabajo para listado'!$A$155:$A$1048576,0),MATCH((CUADRO!K$5&amp;$E521),'Hoja de Trabajo para listado'!$A$151:$Z$151,0)),0)+IFERROR(INDEX('Hoja de Trabajo para listado'!$AB$155:$BA$1048576,MATCH($A521,'Hoja de Trabajo para listado'!$AB$155:$AB$1048576,0),MATCH((CUADRO!K$5&amp;$E521),'Hoja de Trabajo para listado'!$AB$151:$BA$151,0)),0)+IFERROR(INDEX('Hoja de Trabajo para listado'!$BC$155:$CB$1048576,MATCH($A521,'Hoja de Trabajo para listado'!$BC$155:$BC$1048576,0),MATCH((CUADRO!K$5&amp;$E521),'Hoja de Trabajo para listado'!$BC$151:$CB$151,0)),0)+IFERROR(INDEX('Hoja de Trabajo para listado'!$DE$153:$DG$274,MATCH($A521,'Hoja de Trabajo para listado'!$DE$153:$DE$1048576,0),MATCH((CUADRO!K$5&amp;$E521),'Hoja de Trabajo para listado'!$DE$151:$DG$151,0)),0)+IFERROR(INDEX('Hoja de Trabajo para listado'!$CD$155:$DC$1048576,MATCH($A521,'Hoja de Trabajo para listado'!$CD$155:$CD$1048576,0),MATCH((CUADRO!K$5&amp;$E521),'Hoja de Trabajo para listado'!$CD$151:$DC$151,0)),0)</f>
        <v>0</v>
      </c>
      <c r="L521" s="243">
        <f ca="1">+IFERROR(INDEX('Hoja de Trabajo para listado'!$A$155:$Z$1048576,MATCH($A521,'Hoja de Trabajo para listado'!$A$155:$A$1048576,0),MATCH((CUADRO!L$5&amp;$E521),'Hoja de Trabajo para listado'!$A$151:$Z$151,0)),0)+IFERROR(INDEX('Hoja de Trabajo para listado'!$AB$155:$BA$1048576,MATCH($A521,'Hoja de Trabajo para listado'!$AB$155:$AB$1048576,0),MATCH((CUADRO!L$5&amp;$E521),'Hoja de Trabajo para listado'!$AB$151:$BA$151,0)),0)+IFERROR(INDEX('Hoja de Trabajo para listado'!$BC$155:$CB$1048576,MATCH($A521,'Hoja de Trabajo para listado'!$BC$155:$BC$1048576,0),MATCH((CUADRO!L$5&amp;$E521),'Hoja de Trabajo para listado'!$BC$151:$CB$151,0)),0)+IFERROR(INDEX('Hoja de Trabajo para listado'!$DE$153:$DG$274,MATCH($A521,'Hoja de Trabajo para listado'!$DE$153:$DE$1048576,0),MATCH((CUADRO!L$5&amp;$E521),'Hoja de Trabajo para listado'!$DE$151:$DG$151,0)),0)+IFERROR(INDEX('Hoja de Trabajo para listado'!$CD$155:$DC$1048576,MATCH($A521,'Hoja de Trabajo para listado'!$CD$155:$CD$1048576,0),MATCH((CUADRO!L$5&amp;$E521),'Hoja de Trabajo para listado'!$CD$151:$DC$151,0)),0)</f>
        <v>0</v>
      </c>
      <c r="M521" s="243">
        <f ca="1">+IFERROR(INDEX('Hoja de Trabajo para listado'!$A$155:$Z$1048576,MATCH($A521,'Hoja de Trabajo para listado'!$A$155:$A$1048576,0),MATCH((CUADRO!M$5&amp;$E521),'Hoja de Trabajo para listado'!$A$151:$Z$151,0)),0)+IFERROR(INDEX('Hoja de Trabajo para listado'!$AB$155:$BA$1048576,MATCH($A521,'Hoja de Trabajo para listado'!$AB$155:$AB$1048576,0),MATCH((CUADRO!M$5&amp;$E521),'Hoja de Trabajo para listado'!$AB$151:$BA$151,0)),0)+IFERROR(INDEX('Hoja de Trabajo para listado'!$BC$155:$CB$1048576,MATCH($A521,'Hoja de Trabajo para listado'!$BC$155:$BC$1048576,0),MATCH((CUADRO!M$5&amp;$E521),'Hoja de Trabajo para listado'!$BC$151:$CB$151,0)),0)+IFERROR(INDEX('Hoja de Trabajo para listado'!$DE$153:$DG$274,MATCH($A521,'Hoja de Trabajo para listado'!$DE$153:$DE$1048576,0),MATCH((CUADRO!M$5&amp;$E521),'Hoja de Trabajo para listado'!$DE$151:$DG$151,0)),0)+IFERROR(INDEX('Hoja de Trabajo para listado'!$CD$155:$DC$1048576,MATCH($A521,'Hoja de Trabajo para listado'!$CD$155:$CD$1048576,0),MATCH((CUADRO!M$5&amp;$E521),'Hoja de Trabajo para listado'!$CD$151:$DC$151,0)),0)</f>
        <v>0</v>
      </c>
      <c r="N521" s="243">
        <f ca="1">+IFERROR(INDEX('Hoja de Trabajo para listado'!$A$155:$Z$1048576,MATCH($A521,'Hoja de Trabajo para listado'!$A$155:$A$1048576,0),MATCH((CUADRO!N$5&amp;$E521),'Hoja de Trabajo para listado'!$A$151:$Z$151,0)),0)+IFERROR(INDEX('Hoja de Trabajo para listado'!$AB$155:$BA$1048576,MATCH($A521,'Hoja de Trabajo para listado'!$AB$155:$AB$1048576,0),MATCH((CUADRO!N$5&amp;$E521),'Hoja de Trabajo para listado'!$AB$151:$BA$151,0)),0)+IFERROR(INDEX('Hoja de Trabajo para listado'!$BC$155:$CB$1048576,MATCH($A521,'Hoja de Trabajo para listado'!$BC$155:$BC$1048576,0),MATCH((CUADRO!N$5&amp;$E521),'Hoja de Trabajo para listado'!$BC$151:$CB$151,0)),0)+IFERROR(INDEX('Hoja de Trabajo para listado'!$DE$153:$DG$274,MATCH($A521,'Hoja de Trabajo para listado'!$DE$153:$DE$1048576,0),MATCH((CUADRO!N$5&amp;$E521),'Hoja de Trabajo para listado'!$DE$151:$DG$151,0)),0)+IFERROR(INDEX('Hoja de Trabajo para listado'!$CD$155:$DC$1048576,MATCH($A521,'Hoja de Trabajo para listado'!$CD$155:$CD$1048576,0),MATCH((CUADRO!N$5&amp;$E521),'Hoja de Trabajo para listado'!$CD$151:$DC$151,0)),0)</f>
        <v>0</v>
      </c>
      <c r="O521" s="243">
        <f ca="1">+IFERROR(INDEX('Hoja de Trabajo para listado'!$A$155:$Z$1048576,MATCH($A521,'Hoja de Trabajo para listado'!$A$155:$A$1048576,0),MATCH((CUADRO!O$5&amp;$E521),'Hoja de Trabajo para listado'!$A$151:$Z$151,0)),0)+IFERROR(INDEX('Hoja de Trabajo para listado'!$AB$155:$BA$1048576,MATCH($A521,'Hoja de Trabajo para listado'!$AB$155:$AB$1048576,0),MATCH((CUADRO!O$5&amp;$E521),'Hoja de Trabajo para listado'!$AB$151:$BA$151,0)),0)+IFERROR(INDEX('Hoja de Trabajo para listado'!$BC$155:$CB$1048576,MATCH($A521,'Hoja de Trabajo para listado'!$BC$155:$BC$1048576,0),MATCH((CUADRO!O$5&amp;$E521),'Hoja de Trabajo para listado'!$BC$151:$CB$151,0)),0)+IFERROR(INDEX('Hoja de Trabajo para listado'!$DE$153:$DG$274,MATCH($A521,'Hoja de Trabajo para listado'!$DE$153:$DE$1048576,0),MATCH((CUADRO!O$5&amp;$E521),'Hoja de Trabajo para listado'!$DE$151:$DG$151,0)),0)+IFERROR(INDEX('Hoja de Trabajo para listado'!$CD$155:$DC$1048576,MATCH($A521,'Hoja de Trabajo para listado'!$CD$155:$CD$1048576,0),MATCH((CUADRO!O$5&amp;$E521),'Hoja de Trabajo para listado'!$CD$151:$DC$151,0)),0)</f>
        <v>0</v>
      </c>
      <c r="P521" s="243">
        <f ca="1">+IFERROR(INDEX('Hoja de Trabajo para listado'!$A$155:$Z$1048576,MATCH($A521,'Hoja de Trabajo para listado'!$A$155:$A$1048576,0),MATCH((CUADRO!P$5&amp;$E521),'Hoja de Trabajo para listado'!$A$151:$Z$151,0)),0)+IFERROR(INDEX('Hoja de Trabajo para listado'!$AB$155:$BA$1048576,MATCH($A521,'Hoja de Trabajo para listado'!$AB$155:$AB$1048576,0),MATCH((CUADRO!P$5&amp;$E521),'Hoja de Trabajo para listado'!$AB$151:$BA$151,0)),0)+IFERROR(INDEX('Hoja de Trabajo para listado'!$BC$155:$CB$1048576,MATCH($A521,'Hoja de Trabajo para listado'!$BC$155:$BC$1048576,0),MATCH((CUADRO!P$5&amp;$E521),'Hoja de Trabajo para listado'!$BC$151:$CB$151,0)),0)+IFERROR(INDEX('Hoja de Trabajo para listado'!$DE$153:$DG$274,MATCH($A521,'Hoja de Trabajo para listado'!$DE$153:$DE$1048576,0),MATCH((CUADRO!P$5&amp;$E521),'Hoja de Trabajo para listado'!$DE$151:$DG$151,0)),0)+IFERROR(INDEX('Hoja de Trabajo para listado'!$CD$155:$DC$1048576,MATCH($A521,'Hoja de Trabajo para listado'!$CD$155:$CD$1048576,0),MATCH((CUADRO!P$5&amp;$E521),'Hoja de Trabajo para listado'!$CD$151:$DC$151,0)),0)</f>
        <v>0</v>
      </c>
      <c r="Q521" s="243">
        <f ca="1">+IFERROR(INDEX('Hoja de Trabajo para listado'!$A$155:$Z$1048576,MATCH($A521,'Hoja de Trabajo para listado'!$A$155:$A$1048576,0),MATCH((CUADRO!Q$5&amp;$E521),'Hoja de Trabajo para listado'!$A$151:$Z$151,0)),0)+IFERROR(INDEX('Hoja de Trabajo para listado'!$AB$155:$BA$1048576,MATCH($A521,'Hoja de Trabajo para listado'!$AB$155:$AB$1048576,0),MATCH((CUADRO!Q$5&amp;$E521),'Hoja de Trabajo para listado'!$AB$151:$BA$151,0)),0)+IFERROR(INDEX('Hoja de Trabajo para listado'!$BC$155:$CB$1048576,MATCH($A521,'Hoja de Trabajo para listado'!$BC$155:$BC$1048576,0),MATCH((CUADRO!Q$5&amp;$E521),'Hoja de Trabajo para listado'!$BC$151:$CB$151,0)),0)+IFERROR(INDEX('Hoja de Trabajo para listado'!$DE$153:$DG$274,MATCH($A521,'Hoja de Trabajo para listado'!$DE$153:$DE$1048576,0),MATCH((CUADRO!Q$5&amp;$E521),'Hoja de Trabajo para listado'!$DE$151:$DG$151,0)),0)+IFERROR(INDEX('Hoja de Trabajo para listado'!$CD$155:$DC$1048576,MATCH($A521,'Hoja de Trabajo para listado'!$CD$155:$CD$1048576,0),MATCH((CUADRO!Q$5&amp;$E521),'Hoja de Trabajo para listado'!$CD$151:$DC$151,0)),0)</f>
        <v>0</v>
      </c>
      <c r="R521" s="243">
        <f t="shared" ca="1" si="19"/>
        <v>0</v>
      </c>
      <c r="S521" s="249">
        <f ca="1">+R520+R521</f>
        <v>0</v>
      </c>
      <c r="T521" s="243">
        <f ca="1">+S521</f>
        <v>0</v>
      </c>
      <c r="U521" s="242">
        <f t="shared" si="20"/>
        <v>2</v>
      </c>
      <c r="V521" s="333" t="str">
        <f>+VLOOKUP(A521,bd_lista!$A$3:$E$590,5,FALSE)</f>
        <v>Gobiernos Autonomos Municipales</v>
      </c>
      <c r="W521" s="384"/>
      <c r="X521" s="242">
        <f>+VLOOKUP(A521,[3]Sheet1!$A$13:$D$744,4,FALSE)</f>
        <v>0</v>
      </c>
      <c r="Y521" s="242" t="e">
        <f>+VLOOKUP(X521,bd_lista!$A$3:$C$590,3,FALSE)</f>
        <v>#N/A</v>
      </c>
      <c r="Z521" s="292"/>
      <c r="AA521" s="293"/>
    </row>
    <row r="522" spans="1:27" customFormat="1" ht="27" hidden="1" customHeight="1">
      <c r="A522" s="32">
        <v>1214</v>
      </c>
      <c r="B522" s="388">
        <f>+A522</f>
        <v>1214</v>
      </c>
      <c r="C522" s="247" t="str">
        <f>+VLOOKUP(A522,bd_lista!$A$3:$C$590,3,FALSE)</f>
        <v>Gobierno Autónomo Municipal de Calamarca</v>
      </c>
      <c r="D522" s="385" t="str">
        <f>+C522</f>
        <v>Gobierno Autónomo Municipal de Calamarca</v>
      </c>
      <c r="E522" s="242" t="s">
        <v>1304</v>
      </c>
      <c r="F522" s="243">
        <f ca="1">+IFERROR(INDEX('Hoja de Trabajo para listado'!$A$155:$Z$1048576,MATCH($A522,'Hoja de Trabajo para listado'!$A$155:$A$1048576,0),MATCH((CUADRO!F$5&amp;$E522),'Hoja de Trabajo para listado'!$A$151:$Z$151,0)),0)+IFERROR(INDEX('Hoja de Trabajo para listado'!$AB$155:$BA$1048576,MATCH($A522,'Hoja de Trabajo para listado'!$AB$155:$AB$1048576,0),MATCH((CUADRO!F$5&amp;$E522),'Hoja de Trabajo para listado'!$AB$151:$BA$151,0)),0)+IFERROR(INDEX('Hoja de Trabajo para listado'!$BC$155:$CB$1048576,MATCH($A522,'Hoja de Trabajo para listado'!$BC$155:$BC$1048576,0),MATCH((CUADRO!F$5&amp;$E522),'Hoja de Trabajo para listado'!$BC$151:$CB$151,0)),0)+IFERROR(INDEX('Hoja de Trabajo para listado'!$DE$153:$DG$274,MATCH($A522,'Hoja de Trabajo para listado'!$DE$153:$DE$1048576,0),MATCH((CUADRO!F$5&amp;$E522),'Hoja de Trabajo para listado'!$DE$151:$DG$151,0)),0)+IFERROR(INDEX('Hoja de Trabajo para listado'!$CD$155:$DC$1048576,MATCH($A522,'Hoja de Trabajo para listado'!$CD$155:$CD$1048576,0),MATCH((CUADRO!F$5&amp;$E522),'Hoja de Trabajo para listado'!$CD$151:$DC$151,0)),0)</f>
        <v>0</v>
      </c>
      <c r="G522" s="243">
        <f ca="1">+IFERROR(INDEX('Hoja de Trabajo para listado'!$A$155:$Z$1048576,MATCH($A522,'Hoja de Trabajo para listado'!$A$155:$A$1048576,0),MATCH((CUADRO!G$5&amp;$E522),'Hoja de Trabajo para listado'!$A$151:$Z$151,0)),0)+IFERROR(INDEX('Hoja de Trabajo para listado'!$AB$155:$BA$1048576,MATCH($A522,'Hoja de Trabajo para listado'!$AB$155:$AB$1048576,0),MATCH((CUADRO!G$5&amp;$E522),'Hoja de Trabajo para listado'!$AB$151:$BA$151,0)),0)+IFERROR(INDEX('Hoja de Trabajo para listado'!$BC$155:$CB$1048576,MATCH($A522,'Hoja de Trabajo para listado'!$BC$155:$BC$1048576,0),MATCH((CUADRO!G$5&amp;$E522),'Hoja de Trabajo para listado'!$BC$151:$CB$151,0)),0)+IFERROR(INDEX('Hoja de Trabajo para listado'!$DE$153:$DG$274,MATCH($A522,'Hoja de Trabajo para listado'!$DE$153:$DE$1048576,0),MATCH((CUADRO!G$5&amp;$E522),'Hoja de Trabajo para listado'!$DE$151:$DG$151,0)),0)+IFERROR(INDEX('Hoja de Trabajo para listado'!$CD$155:$DC$1048576,MATCH($A522,'Hoja de Trabajo para listado'!$CD$155:$CD$1048576,0),MATCH((CUADRO!G$5&amp;$E522),'Hoja de Trabajo para listado'!$CD$151:$DC$151,0)),0)</f>
        <v>0</v>
      </c>
      <c r="H522" s="243">
        <f ca="1">+IFERROR(INDEX('Hoja de Trabajo para listado'!$A$155:$Z$1048576,MATCH($A522,'Hoja de Trabajo para listado'!$A$155:$A$1048576,0),MATCH((CUADRO!H$5&amp;$E522),'Hoja de Trabajo para listado'!$A$151:$Z$151,0)),0)+IFERROR(INDEX('Hoja de Trabajo para listado'!$AB$155:$BA$1048576,MATCH($A522,'Hoja de Trabajo para listado'!$AB$155:$AB$1048576,0),MATCH((CUADRO!H$5&amp;$E522),'Hoja de Trabajo para listado'!$AB$151:$BA$151,0)),0)+IFERROR(INDEX('Hoja de Trabajo para listado'!$BC$155:$CB$1048576,MATCH($A522,'Hoja de Trabajo para listado'!$BC$155:$BC$1048576,0),MATCH((CUADRO!H$5&amp;$E522),'Hoja de Trabajo para listado'!$BC$151:$CB$151,0)),0)+IFERROR(INDEX('Hoja de Trabajo para listado'!$DE$153:$DG$274,MATCH($A522,'Hoja de Trabajo para listado'!$DE$153:$DE$1048576,0),MATCH((CUADRO!H$5&amp;$E522),'Hoja de Trabajo para listado'!$DE$151:$DG$151,0)),0)+IFERROR(INDEX('Hoja de Trabajo para listado'!$CD$155:$DC$1048576,MATCH($A522,'Hoja de Trabajo para listado'!$CD$155:$CD$1048576,0),MATCH((CUADRO!H$5&amp;$E522),'Hoja de Trabajo para listado'!$CD$151:$DC$151,0)),0)</f>
        <v>0</v>
      </c>
      <c r="I522" s="243">
        <f ca="1">+IFERROR(INDEX('Hoja de Trabajo para listado'!$A$155:$Z$1048576,MATCH($A522,'Hoja de Trabajo para listado'!$A$155:$A$1048576,0),MATCH((CUADRO!I$5&amp;$E522),'Hoja de Trabajo para listado'!$A$151:$Z$151,0)),0)+IFERROR(INDEX('Hoja de Trabajo para listado'!$AB$155:$BA$1048576,MATCH($A522,'Hoja de Trabajo para listado'!$AB$155:$AB$1048576,0),MATCH((CUADRO!I$5&amp;$E522),'Hoja de Trabajo para listado'!$AB$151:$BA$151,0)),0)+IFERROR(INDEX('Hoja de Trabajo para listado'!$BC$155:$CB$1048576,MATCH($A522,'Hoja de Trabajo para listado'!$BC$155:$BC$1048576,0),MATCH((CUADRO!I$5&amp;$E522),'Hoja de Trabajo para listado'!$BC$151:$CB$151,0)),0)+IFERROR(INDEX('Hoja de Trabajo para listado'!$DE$153:$DG$274,MATCH($A522,'Hoja de Trabajo para listado'!$DE$153:$DE$1048576,0),MATCH((CUADRO!I$5&amp;$E522),'Hoja de Trabajo para listado'!$DE$151:$DG$151,0)),0)+IFERROR(INDEX('Hoja de Trabajo para listado'!$CD$155:$DC$1048576,MATCH($A522,'Hoja de Trabajo para listado'!$CD$155:$CD$1048576,0),MATCH((CUADRO!I$5&amp;$E522),'Hoja de Trabajo para listado'!$CD$151:$DC$151,0)),0)</f>
        <v>0</v>
      </c>
      <c r="J522" s="243">
        <f ca="1">+IFERROR(INDEX('Hoja de Trabajo para listado'!$A$155:$Z$1048576,MATCH($A522,'Hoja de Trabajo para listado'!$A$155:$A$1048576,0),MATCH((CUADRO!J$5&amp;$E522),'Hoja de Trabajo para listado'!$A$151:$Z$151,0)),0)+IFERROR(INDEX('Hoja de Trabajo para listado'!$AB$155:$BA$1048576,MATCH($A522,'Hoja de Trabajo para listado'!$AB$155:$AB$1048576,0),MATCH((CUADRO!J$5&amp;$E522),'Hoja de Trabajo para listado'!$AB$151:$BA$151,0)),0)+IFERROR(INDEX('Hoja de Trabajo para listado'!$BC$155:$CB$1048576,MATCH($A522,'Hoja de Trabajo para listado'!$BC$155:$BC$1048576,0),MATCH((CUADRO!J$5&amp;$E522),'Hoja de Trabajo para listado'!$BC$151:$CB$151,0)),0)+IFERROR(INDEX('Hoja de Trabajo para listado'!$DE$153:$DG$274,MATCH($A522,'Hoja de Trabajo para listado'!$DE$153:$DE$1048576,0),MATCH((CUADRO!J$5&amp;$E522),'Hoja de Trabajo para listado'!$DE$151:$DG$151,0)),0)+IFERROR(INDEX('Hoja de Trabajo para listado'!$CD$155:$DC$1048576,MATCH($A522,'Hoja de Trabajo para listado'!$CD$155:$CD$1048576,0),MATCH((CUADRO!J$5&amp;$E522),'Hoja de Trabajo para listado'!$CD$151:$DC$151,0)),0)</f>
        <v>0</v>
      </c>
      <c r="K522" s="243">
        <f ca="1">+IFERROR(INDEX('Hoja de Trabajo para listado'!$A$155:$Z$1048576,MATCH($A522,'Hoja de Trabajo para listado'!$A$155:$A$1048576,0),MATCH((CUADRO!K$5&amp;$E522),'Hoja de Trabajo para listado'!$A$151:$Z$151,0)),0)+IFERROR(INDEX('Hoja de Trabajo para listado'!$AB$155:$BA$1048576,MATCH($A522,'Hoja de Trabajo para listado'!$AB$155:$AB$1048576,0),MATCH((CUADRO!K$5&amp;$E522),'Hoja de Trabajo para listado'!$AB$151:$BA$151,0)),0)+IFERROR(INDEX('Hoja de Trabajo para listado'!$BC$155:$CB$1048576,MATCH($A522,'Hoja de Trabajo para listado'!$BC$155:$BC$1048576,0),MATCH((CUADRO!K$5&amp;$E522),'Hoja de Trabajo para listado'!$BC$151:$CB$151,0)),0)+IFERROR(INDEX('Hoja de Trabajo para listado'!$DE$153:$DG$274,MATCH($A522,'Hoja de Trabajo para listado'!$DE$153:$DE$1048576,0),MATCH((CUADRO!K$5&amp;$E522),'Hoja de Trabajo para listado'!$DE$151:$DG$151,0)),0)+IFERROR(INDEX('Hoja de Trabajo para listado'!$CD$155:$DC$1048576,MATCH($A522,'Hoja de Trabajo para listado'!$CD$155:$CD$1048576,0),MATCH((CUADRO!K$5&amp;$E522),'Hoja de Trabajo para listado'!$CD$151:$DC$151,0)),0)</f>
        <v>0</v>
      </c>
      <c r="L522" s="243">
        <f ca="1">+IFERROR(INDEX('Hoja de Trabajo para listado'!$A$155:$Z$1048576,MATCH($A522,'Hoja de Trabajo para listado'!$A$155:$A$1048576,0),MATCH((CUADRO!L$5&amp;$E522),'Hoja de Trabajo para listado'!$A$151:$Z$151,0)),0)+IFERROR(INDEX('Hoja de Trabajo para listado'!$AB$155:$BA$1048576,MATCH($A522,'Hoja de Trabajo para listado'!$AB$155:$AB$1048576,0),MATCH((CUADRO!L$5&amp;$E522),'Hoja de Trabajo para listado'!$AB$151:$BA$151,0)),0)+IFERROR(INDEX('Hoja de Trabajo para listado'!$BC$155:$CB$1048576,MATCH($A522,'Hoja de Trabajo para listado'!$BC$155:$BC$1048576,0),MATCH((CUADRO!L$5&amp;$E522),'Hoja de Trabajo para listado'!$BC$151:$CB$151,0)),0)+IFERROR(INDEX('Hoja de Trabajo para listado'!$DE$153:$DG$274,MATCH($A522,'Hoja de Trabajo para listado'!$DE$153:$DE$1048576,0),MATCH((CUADRO!L$5&amp;$E522),'Hoja de Trabajo para listado'!$DE$151:$DG$151,0)),0)+IFERROR(INDEX('Hoja de Trabajo para listado'!$CD$155:$DC$1048576,MATCH($A522,'Hoja de Trabajo para listado'!$CD$155:$CD$1048576,0),MATCH((CUADRO!L$5&amp;$E522),'Hoja de Trabajo para listado'!$CD$151:$DC$151,0)),0)</f>
        <v>0</v>
      </c>
      <c r="M522" s="243">
        <f ca="1">+IFERROR(INDEX('Hoja de Trabajo para listado'!$A$155:$Z$1048576,MATCH($A522,'Hoja de Trabajo para listado'!$A$155:$A$1048576,0),MATCH((CUADRO!M$5&amp;$E522),'Hoja de Trabajo para listado'!$A$151:$Z$151,0)),0)+IFERROR(INDEX('Hoja de Trabajo para listado'!$AB$155:$BA$1048576,MATCH($A522,'Hoja de Trabajo para listado'!$AB$155:$AB$1048576,0),MATCH((CUADRO!M$5&amp;$E522),'Hoja de Trabajo para listado'!$AB$151:$BA$151,0)),0)+IFERROR(INDEX('Hoja de Trabajo para listado'!$BC$155:$CB$1048576,MATCH($A522,'Hoja de Trabajo para listado'!$BC$155:$BC$1048576,0),MATCH((CUADRO!M$5&amp;$E522),'Hoja de Trabajo para listado'!$BC$151:$CB$151,0)),0)+IFERROR(INDEX('Hoja de Trabajo para listado'!$DE$153:$DG$274,MATCH($A522,'Hoja de Trabajo para listado'!$DE$153:$DE$1048576,0),MATCH((CUADRO!M$5&amp;$E522),'Hoja de Trabajo para listado'!$DE$151:$DG$151,0)),0)+IFERROR(INDEX('Hoja de Trabajo para listado'!$CD$155:$DC$1048576,MATCH($A522,'Hoja de Trabajo para listado'!$CD$155:$CD$1048576,0),MATCH((CUADRO!M$5&amp;$E522),'Hoja de Trabajo para listado'!$CD$151:$DC$151,0)),0)</f>
        <v>0</v>
      </c>
      <c r="N522" s="243">
        <f ca="1">+IFERROR(INDEX('Hoja de Trabajo para listado'!$A$155:$Z$1048576,MATCH($A522,'Hoja de Trabajo para listado'!$A$155:$A$1048576,0),MATCH((CUADRO!N$5&amp;$E522),'Hoja de Trabajo para listado'!$A$151:$Z$151,0)),0)+IFERROR(INDEX('Hoja de Trabajo para listado'!$AB$155:$BA$1048576,MATCH($A522,'Hoja de Trabajo para listado'!$AB$155:$AB$1048576,0),MATCH((CUADRO!N$5&amp;$E522),'Hoja de Trabajo para listado'!$AB$151:$BA$151,0)),0)+IFERROR(INDEX('Hoja de Trabajo para listado'!$BC$155:$CB$1048576,MATCH($A522,'Hoja de Trabajo para listado'!$BC$155:$BC$1048576,0),MATCH((CUADRO!N$5&amp;$E522),'Hoja de Trabajo para listado'!$BC$151:$CB$151,0)),0)+IFERROR(INDEX('Hoja de Trabajo para listado'!$DE$153:$DG$274,MATCH($A522,'Hoja de Trabajo para listado'!$DE$153:$DE$1048576,0),MATCH((CUADRO!N$5&amp;$E522),'Hoja de Trabajo para listado'!$DE$151:$DG$151,0)),0)+IFERROR(INDEX('Hoja de Trabajo para listado'!$CD$155:$DC$1048576,MATCH($A522,'Hoja de Trabajo para listado'!$CD$155:$CD$1048576,0),MATCH((CUADRO!N$5&amp;$E522),'Hoja de Trabajo para listado'!$CD$151:$DC$151,0)),0)</f>
        <v>0</v>
      </c>
      <c r="O522" s="243">
        <f ca="1">+IFERROR(INDEX('Hoja de Trabajo para listado'!$A$155:$Z$1048576,MATCH($A522,'Hoja de Trabajo para listado'!$A$155:$A$1048576,0),MATCH((CUADRO!O$5&amp;$E522),'Hoja de Trabajo para listado'!$A$151:$Z$151,0)),0)+IFERROR(INDEX('Hoja de Trabajo para listado'!$AB$155:$BA$1048576,MATCH($A522,'Hoja de Trabajo para listado'!$AB$155:$AB$1048576,0),MATCH((CUADRO!O$5&amp;$E522),'Hoja de Trabajo para listado'!$AB$151:$BA$151,0)),0)+IFERROR(INDEX('Hoja de Trabajo para listado'!$BC$155:$CB$1048576,MATCH($A522,'Hoja de Trabajo para listado'!$BC$155:$BC$1048576,0),MATCH((CUADRO!O$5&amp;$E522),'Hoja de Trabajo para listado'!$BC$151:$CB$151,0)),0)+IFERROR(INDEX('Hoja de Trabajo para listado'!$DE$153:$DG$274,MATCH($A522,'Hoja de Trabajo para listado'!$DE$153:$DE$1048576,0),MATCH((CUADRO!O$5&amp;$E522),'Hoja de Trabajo para listado'!$DE$151:$DG$151,0)),0)+IFERROR(INDEX('Hoja de Trabajo para listado'!$CD$155:$DC$1048576,MATCH($A522,'Hoja de Trabajo para listado'!$CD$155:$CD$1048576,0),MATCH((CUADRO!O$5&amp;$E522),'Hoja de Trabajo para listado'!$CD$151:$DC$151,0)),0)</f>
        <v>0</v>
      </c>
      <c r="P522" s="243">
        <f ca="1">+IFERROR(INDEX('Hoja de Trabajo para listado'!$A$155:$Z$1048576,MATCH($A522,'Hoja de Trabajo para listado'!$A$155:$A$1048576,0),MATCH((CUADRO!P$5&amp;$E522),'Hoja de Trabajo para listado'!$A$151:$Z$151,0)),0)+IFERROR(INDEX('Hoja de Trabajo para listado'!$AB$155:$BA$1048576,MATCH($A522,'Hoja de Trabajo para listado'!$AB$155:$AB$1048576,0),MATCH((CUADRO!P$5&amp;$E522),'Hoja de Trabajo para listado'!$AB$151:$BA$151,0)),0)+IFERROR(INDEX('Hoja de Trabajo para listado'!$BC$155:$CB$1048576,MATCH($A522,'Hoja de Trabajo para listado'!$BC$155:$BC$1048576,0),MATCH((CUADRO!P$5&amp;$E522),'Hoja de Trabajo para listado'!$BC$151:$CB$151,0)),0)+IFERROR(INDEX('Hoja de Trabajo para listado'!$DE$153:$DG$274,MATCH($A522,'Hoja de Trabajo para listado'!$DE$153:$DE$1048576,0),MATCH((CUADRO!P$5&amp;$E522),'Hoja de Trabajo para listado'!$DE$151:$DG$151,0)),0)+IFERROR(INDEX('Hoja de Trabajo para listado'!$CD$155:$DC$1048576,MATCH($A522,'Hoja de Trabajo para listado'!$CD$155:$CD$1048576,0),MATCH((CUADRO!P$5&amp;$E522),'Hoja de Trabajo para listado'!$CD$151:$DC$151,0)),0)</f>
        <v>0</v>
      </c>
      <c r="Q522" s="243">
        <f ca="1">+IFERROR(INDEX('Hoja de Trabajo para listado'!$A$155:$Z$1048576,MATCH($A522,'Hoja de Trabajo para listado'!$A$155:$A$1048576,0),MATCH((CUADRO!Q$5&amp;$E522),'Hoja de Trabajo para listado'!$A$151:$Z$151,0)),0)+IFERROR(INDEX('Hoja de Trabajo para listado'!$AB$155:$BA$1048576,MATCH($A522,'Hoja de Trabajo para listado'!$AB$155:$AB$1048576,0),MATCH((CUADRO!Q$5&amp;$E522),'Hoja de Trabajo para listado'!$AB$151:$BA$151,0)),0)+IFERROR(INDEX('Hoja de Trabajo para listado'!$BC$155:$CB$1048576,MATCH($A522,'Hoja de Trabajo para listado'!$BC$155:$BC$1048576,0),MATCH((CUADRO!Q$5&amp;$E522),'Hoja de Trabajo para listado'!$BC$151:$CB$151,0)),0)+IFERROR(INDEX('Hoja de Trabajo para listado'!$DE$153:$DG$274,MATCH($A522,'Hoja de Trabajo para listado'!$DE$153:$DE$1048576,0),MATCH((CUADRO!Q$5&amp;$E522),'Hoja de Trabajo para listado'!$DE$151:$DG$151,0)),0)+IFERROR(INDEX('Hoja de Trabajo para listado'!$CD$155:$DC$1048576,MATCH($A522,'Hoja de Trabajo para listado'!$CD$155:$CD$1048576,0),MATCH((CUADRO!Q$5&amp;$E522),'Hoja de Trabajo para listado'!$CD$151:$DC$151,0)),0)</f>
        <v>0</v>
      </c>
      <c r="R522" s="243">
        <f t="shared" ca="1" si="19"/>
        <v>0</v>
      </c>
      <c r="S522" s="249"/>
      <c r="T522" s="243">
        <f ca="1">+T523</f>
        <v>0</v>
      </c>
      <c r="U522" s="242">
        <f t="shared" si="20"/>
        <v>1</v>
      </c>
      <c r="V522" s="333" t="str">
        <f>+VLOOKUP(A522,bd_lista!$A$3:$E$590,5,FALSE)</f>
        <v>Gobiernos Autonomos Municipales</v>
      </c>
      <c r="W522" s="383" t="str">
        <f>+V522</f>
        <v>Gobiernos Autonomos Municipales</v>
      </c>
      <c r="X522" s="242">
        <f>+VLOOKUP(A522,[3]Sheet1!$A$13:$D$744,4,FALSE)</f>
        <v>0</v>
      </c>
      <c r="Y522" s="242" t="e">
        <f>+VLOOKUP(X522,bd_lista!$A$3:$C$590,3,FALSE)</f>
        <v>#N/A</v>
      </c>
      <c r="Z522" s="294">
        <f>+X522</f>
        <v>0</v>
      </c>
      <c r="AA522" s="295" t="e">
        <f>+Y522</f>
        <v>#N/A</v>
      </c>
    </row>
    <row r="523" spans="1:27" customFormat="1" ht="27" hidden="1" customHeight="1">
      <c r="A523" s="32">
        <v>1214</v>
      </c>
      <c r="B523" s="389"/>
      <c r="C523" s="247" t="str">
        <f>+VLOOKUP(A523,bd_lista!$A$3:$C$590,3,FALSE)</f>
        <v>Gobierno Autónomo Municipal de Calamarca</v>
      </c>
      <c r="D523" s="386"/>
      <c r="E523" s="244" t="s">
        <v>1305</v>
      </c>
      <c r="F523" s="243">
        <f ca="1">+IFERROR(INDEX('Hoja de Trabajo para listado'!$A$155:$Z$1048576,MATCH($A523,'Hoja de Trabajo para listado'!$A$155:$A$1048576,0),MATCH((CUADRO!F$5&amp;$E523),'Hoja de Trabajo para listado'!$A$151:$Z$151,0)),0)+IFERROR(INDEX('Hoja de Trabajo para listado'!$AB$155:$BA$1048576,MATCH($A523,'Hoja de Trabajo para listado'!$AB$155:$AB$1048576,0),MATCH((CUADRO!F$5&amp;$E523),'Hoja de Trabajo para listado'!$AB$151:$BA$151,0)),0)+IFERROR(INDEX('Hoja de Trabajo para listado'!$BC$155:$CB$1048576,MATCH($A523,'Hoja de Trabajo para listado'!$BC$155:$BC$1048576,0),MATCH((CUADRO!F$5&amp;$E523),'Hoja de Trabajo para listado'!$BC$151:$CB$151,0)),0)+IFERROR(INDEX('Hoja de Trabajo para listado'!$DE$153:$DG$274,MATCH($A523,'Hoja de Trabajo para listado'!$DE$153:$DE$1048576,0),MATCH((CUADRO!F$5&amp;$E523),'Hoja de Trabajo para listado'!$DE$151:$DG$151,0)),0)+IFERROR(INDEX('Hoja de Trabajo para listado'!$CD$155:$DC$1048576,MATCH($A523,'Hoja de Trabajo para listado'!$CD$155:$CD$1048576,0),MATCH((CUADRO!F$5&amp;$E523),'Hoja de Trabajo para listado'!$CD$151:$DC$151,0)),0)</f>
        <v>0</v>
      </c>
      <c r="G523" s="243">
        <f ca="1">+IFERROR(INDEX('Hoja de Trabajo para listado'!$A$155:$Z$1048576,MATCH($A523,'Hoja de Trabajo para listado'!$A$155:$A$1048576,0),MATCH((CUADRO!G$5&amp;$E523),'Hoja de Trabajo para listado'!$A$151:$Z$151,0)),0)+IFERROR(INDEX('Hoja de Trabajo para listado'!$AB$155:$BA$1048576,MATCH($A523,'Hoja de Trabajo para listado'!$AB$155:$AB$1048576,0),MATCH((CUADRO!G$5&amp;$E523),'Hoja de Trabajo para listado'!$AB$151:$BA$151,0)),0)+IFERROR(INDEX('Hoja de Trabajo para listado'!$BC$155:$CB$1048576,MATCH($A523,'Hoja de Trabajo para listado'!$BC$155:$BC$1048576,0),MATCH((CUADRO!G$5&amp;$E523),'Hoja de Trabajo para listado'!$BC$151:$CB$151,0)),0)+IFERROR(INDEX('Hoja de Trabajo para listado'!$DE$153:$DG$274,MATCH($A523,'Hoja de Trabajo para listado'!$DE$153:$DE$1048576,0),MATCH((CUADRO!G$5&amp;$E523),'Hoja de Trabajo para listado'!$DE$151:$DG$151,0)),0)+IFERROR(INDEX('Hoja de Trabajo para listado'!$CD$155:$DC$1048576,MATCH($A523,'Hoja de Trabajo para listado'!$CD$155:$CD$1048576,0),MATCH((CUADRO!G$5&amp;$E523),'Hoja de Trabajo para listado'!$CD$151:$DC$151,0)),0)</f>
        <v>0</v>
      </c>
      <c r="H523" s="243">
        <f ca="1">+IFERROR(INDEX('Hoja de Trabajo para listado'!$A$155:$Z$1048576,MATCH($A523,'Hoja de Trabajo para listado'!$A$155:$A$1048576,0),MATCH((CUADRO!H$5&amp;$E523),'Hoja de Trabajo para listado'!$A$151:$Z$151,0)),0)+IFERROR(INDEX('Hoja de Trabajo para listado'!$AB$155:$BA$1048576,MATCH($A523,'Hoja de Trabajo para listado'!$AB$155:$AB$1048576,0),MATCH((CUADRO!H$5&amp;$E523),'Hoja de Trabajo para listado'!$AB$151:$BA$151,0)),0)+IFERROR(INDEX('Hoja de Trabajo para listado'!$BC$155:$CB$1048576,MATCH($A523,'Hoja de Trabajo para listado'!$BC$155:$BC$1048576,0),MATCH((CUADRO!H$5&amp;$E523),'Hoja de Trabajo para listado'!$BC$151:$CB$151,0)),0)+IFERROR(INDEX('Hoja de Trabajo para listado'!$DE$153:$DG$274,MATCH($A523,'Hoja de Trabajo para listado'!$DE$153:$DE$1048576,0),MATCH((CUADRO!H$5&amp;$E523),'Hoja de Trabajo para listado'!$DE$151:$DG$151,0)),0)+IFERROR(INDEX('Hoja de Trabajo para listado'!$CD$155:$DC$1048576,MATCH($A523,'Hoja de Trabajo para listado'!$CD$155:$CD$1048576,0),MATCH((CUADRO!H$5&amp;$E523),'Hoja de Trabajo para listado'!$CD$151:$DC$151,0)),0)</f>
        <v>0</v>
      </c>
      <c r="I523" s="243">
        <f ca="1">+IFERROR(INDEX('Hoja de Trabajo para listado'!$A$155:$Z$1048576,MATCH($A523,'Hoja de Trabajo para listado'!$A$155:$A$1048576,0),MATCH((CUADRO!I$5&amp;$E523),'Hoja de Trabajo para listado'!$A$151:$Z$151,0)),0)+IFERROR(INDEX('Hoja de Trabajo para listado'!$AB$155:$BA$1048576,MATCH($A523,'Hoja de Trabajo para listado'!$AB$155:$AB$1048576,0),MATCH((CUADRO!I$5&amp;$E523),'Hoja de Trabajo para listado'!$AB$151:$BA$151,0)),0)+IFERROR(INDEX('Hoja de Trabajo para listado'!$BC$155:$CB$1048576,MATCH($A523,'Hoja de Trabajo para listado'!$BC$155:$BC$1048576,0),MATCH((CUADRO!I$5&amp;$E523),'Hoja de Trabajo para listado'!$BC$151:$CB$151,0)),0)+IFERROR(INDEX('Hoja de Trabajo para listado'!$DE$153:$DG$274,MATCH($A523,'Hoja de Trabajo para listado'!$DE$153:$DE$1048576,0),MATCH((CUADRO!I$5&amp;$E523),'Hoja de Trabajo para listado'!$DE$151:$DG$151,0)),0)+IFERROR(INDEX('Hoja de Trabajo para listado'!$CD$155:$DC$1048576,MATCH($A523,'Hoja de Trabajo para listado'!$CD$155:$CD$1048576,0),MATCH((CUADRO!I$5&amp;$E523),'Hoja de Trabajo para listado'!$CD$151:$DC$151,0)),0)</f>
        <v>0</v>
      </c>
      <c r="J523" s="243">
        <f ca="1">+IFERROR(INDEX('Hoja de Trabajo para listado'!$A$155:$Z$1048576,MATCH($A523,'Hoja de Trabajo para listado'!$A$155:$A$1048576,0),MATCH((CUADRO!J$5&amp;$E523),'Hoja de Trabajo para listado'!$A$151:$Z$151,0)),0)+IFERROR(INDEX('Hoja de Trabajo para listado'!$AB$155:$BA$1048576,MATCH($A523,'Hoja de Trabajo para listado'!$AB$155:$AB$1048576,0),MATCH((CUADRO!J$5&amp;$E523),'Hoja de Trabajo para listado'!$AB$151:$BA$151,0)),0)+IFERROR(INDEX('Hoja de Trabajo para listado'!$BC$155:$CB$1048576,MATCH($A523,'Hoja de Trabajo para listado'!$BC$155:$BC$1048576,0),MATCH((CUADRO!J$5&amp;$E523),'Hoja de Trabajo para listado'!$BC$151:$CB$151,0)),0)+IFERROR(INDEX('Hoja de Trabajo para listado'!$DE$153:$DG$274,MATCH($A523,'Hoja de Trabajo para listado'!$DE$153:$DE$1048576,0),MATCH((CUADRO!J$5&amp;$E523),'Hoja de Trabajo para listado'!$DE$151:$DG$151,0)),0)+IFERROR(INDEX('Hoja de Trabajo para listado'!$CD$155:$DC$1048576,MATCH($A523,'Hoja de Trabajo para listado'!$CD$155:$CD$1048576,0),MATCH((CUADRO!J$5&amp;$E523),'Hoja de Trabajo para listado'!$CD$151:$DC$151,0)),0)</f>
        <v>0</v>
      </c>
      <c r="K523" s="243">
        <f ca="1">+IFERROR(INDEX('Hoja de Trabajo para listado'!$A$155:$Z$1048576,MATCH($A523,'Hoja de Trabajo para listado'!$A$155:$A$1048576,0),MATCH((CUADRO!K$5&amp;$E523),'Hoja de Trabajo para listado'!$A$151:$Z$151,0)),0)+IFERROR(INDEX('Hoja de Trabajo para listado'!$AB$155:$BA$1048576,MATCH($A523,'Hoja de Trabajo para listado'!$AB$155:$AB$1048576,0),MATCH((CUADRO!K$5&amp;$E523),'Hoja de Trabajo para listado'!$AB$151:$BA$151,0)),0)+IFERROR(INDEX('Hoja de Trabajo para listado'!$BC$155:$CB$1048576,MATCH($A523,'Hoja de Trabajo para listado'!$BC$155:$BC$1048576,0),MATCH((CUADRO!K$5&amp;$E523),'Hoja de Trabajo para listado'!$BC$151:$CB$151,0)),0)+IFERROR(INDEX('Hoja de Trabajo para listado'!$DE$153:$DG$274,MATCH($A523,'Hoja de Trabajo para listado'!$DE$153:$DE$1048576,0),MATCH((CUADRO!K$5&amp;$E523),'Hoja de Trabajo para listado'!$DE$151:$DG$151,0)),0)+IFERROR(INDEX('Hoja de Trabajo para listado'!$CD$155:$DC$1048576,MATCH($A523,'Hoja de Trabajo para listado'!$CD$155:$CD$1048576,0),MATCH((CUADRO!K$5&amp;$E523),'Hoja de Trabajo para listado'!$CD$151:$DC$151,0)),0)</f>
        <v>0</v>
      </c>
      <c r="L523" s="243">
        <f ca="1">+IFERROR(INDEX('Hoja de Trabajo para listado'!$A$155:$Z$1048576,MATCH($A523,'Hoja de Trabajo para listado'!$A$155:$A$1048576,0),MATCH((CUADRO!L$5&amp;$E523),'Hoja de Trabajo para listado'!$A$151:$Z$151,0)),0)+IFERROR(INDEX('Hoja de Trabajo para listado'!$AB$155:$BA$1048576,MATCH($A523,'Hoja de Trabajo para listado'!$AB$155:$AB$1048576,0),MATCH((CUADRO!L$5&amp;$E523),'Hoja de Trabajo para listado'!$AB$151:$BA$151,0)),0)+IFERROR(INDEX('Hoja de Trabajo para listado'!$BC$155:$CB$1048576,MATCH($A523,'Hoja de Trabajo para listado'!$BC$155:$BC$1048576,0),MATCH((CUADRO!L$5&amp;$E523),'Hoja de Trabajo para listado'!$BC$151:$CB$151,0)),0)+IFERROR(INDEX('Hoja de Trabajo para listado'!$DE$153:$DG$274,MATCH($A523,'Hoja de Trabajo para listado'!$DE$153:$DE$1048576,0),MATCH((CUADRO!L$5&amp;$E523),'Hoja de Trabajo para listado'!$DE$151:$DG$151,0)),0)+IFERROR(INDEX('Hoja de Trabajo para listado'!$CD$155:$DC$1048576,MATCH($A523,'Hoja de Trabajo para listado'!$CD$155:$CD$1048576,0),MATCH((CUADRO!L$5&amp;$E523),'Hoja de Trabajo para listado'!$CD$151:$DC$151,0)),0)</f>
        <v>0</v>
      </c>
      <c r="M523" s="243">
        <f ca="1">+IFERROR(INDEX('Hoja de Trabajo para listado'!$A$155:$Z$1048576,MATCH($A523,'Hoja de Trabajo para listado'!$A$155:$A$1048576,0),MATCH((CUADRO!M$5&amp;$E523),'Hoja de Trabajo para listado'!$A$151:$Z$151,0)),0)+IFERROR(INDEX('Hoja de Trabajo para listado'!$AB$155:$BA$1048576,MATCH($A523,'Hoja de Trabajo para listado'!$AB$155:$AB$1048576,0),MATCH((CUADRO!M$5&amp;$E523),'Hoja de Trabajo para listado'!$AB$151:$BA$151,0)),0)+IFERROR(INDEX('Hoja de Trabajo para listado'!$BC$155:$CB$1048576,MATCH($A523,'Hoja de Trabajo para listado'!$BC$155:$BC$1048576,0),MATCH((CUADRO!M$5&amp;$E523),'Hoja de Trabajo para listado'!$BC$151:$CB$151,0)),0)+IFERROR(INDEX('Hoja de Trabajo para listado'!$DE$153:$DG$274,MATCH($A523,'Hoja de Trabajo para listado'!$DE$153:$DE$1048576,0),MATCH((CUADRO!M$5&amp;$E523),'Hoja de Trabajo para listado'!$DE$151:$DG$151,0)),0)+IFERROR(INDEX('Hoja de Trabajo para listado'!$CD$155:$DC$1048576,MATCH($A523,'Hoja de Trabajo para listado'!$CD$155:$CD$1048576,0),MATCH((CUADRO!M$5&amp;$E523),'Hoja de Trabajo para listado'!$CD$151:$DC$151,0)),0)</f>
        <v>0</v>
      </c>
      <c r="N523" s="243">
        <f ca="1">+IFERROR(INDEX('Hoja de Trabajo para listado'!$A$155:$Z$1048576,MATCH($A523,'Hoja de Trabajo para listado'!$A$155:$A$1048576,0),MATCH((CUADRO!N$5&amp;$E523),'Hoja de Trabajo para listado'!$A$151:$Z$151,0)),0)+IFERROR(INDEX('Hoja de Trabajo para listado'!$AB$155:$BA$1048576,MATCH($A523,'Hoja de Trabajo para listado'!$AB$155:$AB$1048576,0),MATCH((CUADRO!N$5&amp;$E523),'Hoja de Trabajo para listado'!$AB$151:$BA$151,0)),0)+IFERROR(INDEX('Hoja de Trabajo para listado'!$BC$155:$CB$1048576,MATCH($A523,'Hoja de Trabajo para listado'!$BC$155:$BC$1048576,0),MATCH((CUADRO!N$5&amp;$E523),'Hoja de Trabajo para listado'!$BC$151:$CB$151,0)),0)+IFERROR(INDEX('Hoja de Trabajo para listado'!$DE$153:$DG$274,MATCH($A523,'Hoja de Trabajo para listado'!$DE$153:$DE$1048576,0),MATCH((CUADRO!N$5&amp;$E523),'Hoja de Trabajo para listado'!$DE$151:$DG$151,0)),0)+IFERROR(INDEX('Hoja de Trabajo para listado'!$CD$155:$DC$1048576,MATCH($A523,'Hoja de Trabajo para listado'!$CD$155:$CD$1048576,0),MATCH((CUADRO!N$5&amp;$E523),'Hoja de Trabajo para listado'!$CD$151:$DC$151,0)),0)</f>
        <v>0</v>
      </c>
      <c r="O523" s="243">
        <f ca="1">+IFERROR(INDEX('Hoja de Trabajo para listado'!$A$155:$Z$1048576,MATCH($A523,'Hoja de Trabajo para listado'!$A$155:$A$1048576,0),MATCH((CUADRO!O$5&amp;$E523),'Hoja de Trabajo para listado'!$A$151:$Z$151,0)),0)+IFERROR(INDEX('Hoja de Trabajo para listado'!$AB$155:$BA$1048576,MATCH($A523,'Hoja de Trabajo para listado'!$AB$155:$AB$1048576,0),MATCH((CUADRO!O$5&amp;$E523),'Hoja de Trabajo para listado'!$AB$151:$BA$151,0)),0)+IFERROR(INDEX('Hoja de Trabajo para listado'!$BC$155:$CB$1048576,MATCH($A523,'Hoja de Trabajo para listado'!$BC$155:$BC$1048576,0),MATCH((CUADRO!O$5&amp;$E523),'Hoja de Trabajo para listado'!$BC$151:$CB$151,0)),0)+IFERROR(INDEX('Hoja de Trabajo para listado'!$DE$153:$DG$274,MATCH($A523,'Hoja de Trabajo para listado'!$DE$153:$DE$1048576,0),MATCH((CUADRO!O$5&amp;$E523),'Hoja de Trabajo para listado'!$DE$151:$DG$151,0)),0)+IFERROR(INDEX('Hoja de Trabajo para listado'!$CD$155:$DC$1048576,MATCH($A523,'Hoja de Trabajo para listado'!$CD$155:$CD$1048576,0),MATCH((CUADRO!O$5&amp;$E523),'Hoja de Trabajo para listado'!$CD$151:$DC$151,0)),0)</f>
        <v>0</v>
      </c>
      <c r="P523" s="243">
        <f ca="1">+IFERROR(INDEX('Hoja de Trabajo para listado'!$A$155:$Z$1048576,MATCH($A523,'Hoja de Trabajo para listado'!$A$155:$A$1048576,0),MATCH((CUADRO!P$5&amp;$E523),'Hoja de Trabajo para listado'!$A$151:$Z$151,0)),0)+IFERROR(INDEX('Hoja de Trabajo para listado'!$AB$155:$BA$1048576,MATCH($A523,'Hoja de Trabajo para listado'!$AB$155:$AB$1048576,0),MATCH((CUADRO!P$5&amp;$E523),'Hoja de Trabajo para listado'!$AB$151:$BA$151,0)),0)+IFERROR(INDEX('Hoja de Trabajo para listado'!$BC$155:$CB$1048576,MATCH($A523,'Hoja de Trabajo para listado'!$BC$155:$BC$1048576,0),MATCH((CUADRO!P$5&amp;$E523),'Hoja de Trabajo para listado'!$BC$151:$CB$151,0)),0)+IFERROR(INDEX('Hoja de Trabajo para listado'!$DE$153:$DG$274,MATCH($A523,'Hoja de Trabajo para listado'!$DE$153:$DE$1048576,0),MATCH((CUADRO!P$5&amp;$E523),'Hoja de Trabajo para listado'!$DE$151:$DG$151,0)),0)+IFERROR(INDEX('Hoja de Trabajo para listado'!$CD$155:$DC$1048576,MATCH($A523,'Hoja de Trabajo para listado'!$CD$155:$CD$1048576,0),MATCH((CUADRO!P$5&amp;$E523),'Hoja de Trabajo para listado'!$CD$151:$DC$151,0)),0)</f>
        <v>0</v>
      </c>
      <c r="Q523" s="243">
        <f ca="1">+IFERROR(INDEX('Hoja de Trabajo para listado'!$A$155:$Z$1048576,MATCH($A523,'Hoja de Trabajo para listado'!$A$155:$A$1048576,0),MATCH((CUADRO!Q$5&amp;$E523),'Hoja de Trabajo para listado'!$A$151:$Z$151,0)),0)+IFERROR(INDEX('Hoja de Trabajo para listado'!$AB$155:$BA$1048576,MATCH($A523,'Hoja de Trabajo para listado'!$AB$155:$AB$1048576,0),MATCH((CUADRO!Q$5&amp;$E523),'Hoja de Trabajo para listado'!$AB$151:$BA$151,0)),0)+IFERROR(INDEX('Hoja de Trabajo para listado'!$BC$155:$CB$1048576,MATCH($A523,'Hoja de Trabajo para listado'!$BC$155:$BC$1048576,0),MATCH((CUADRO!Q$5&amp;$E523),'Hoja de Trabajo para listado'!$BC$151:$CB$151,0)),0)+IFERROR(INDEX('Hoja de Trabajo para listado'!$DE$153:$DG$274,MATCH($A523,'Hoja de Trabajo para listado'!$DE$153:$DE$1048576,0),MATCH((CUADRO!Q$5&amp;$E523),'Hoja de Trabajo para listado'!$DE$151:$DG$151,0)),0)+IFERROR(INDEX('Hoja de Trabajo para listado'!$CD$155:$DC$1048576,MATCH($A523,'Hoja de Trabajo para listado'!$CD$155:$CD$1048576,0),MATCH((CUADRO!Q$5&amp;$E523),'Hoja de Trabajo para listado'!$CD$151:$DC$151,0)),0)</f>
        <v>0</v>
      </c>
      <c r="R523" s="243">
        <f t="shared" ca="1" si="19"/>
        <v>0</v>
      </c>
      <c r="S523" s="249">
        <f ca="1">+R522+R523</f>
        <v>0</v>
      </c>
      <c r="T523" s="243">
        <f ca="1">+S523</f>
        <v>0</v>
      </c>
      <c r="U523" s="242">
        <f t="shared" si="20"/>
        <v>2</v>
      </c>
      <c r="V523" s="333" t="str">
        <f>+VLOOKUP(A523,bd_lista!$A$3:$E$590,5,FALSE)</f>
        <v>Gobiernos Autonomos Municipales</v>
      </c>
      <c r="W523" s="384"/>
      <c r="X523" s="242">
        <f>+VLOOKUP(A523,[3]Sheet1!$A$13:$D$744,4,FALSE)</f>
        <v>0</v>
      </c>
      <c r="Y523" s="242" t="e">
        <f>+VLOOKUP(X523,bd_lista!$A$3:$C$590,3,FALSE)</f>
        <v>#N/A</v>
      </c>
      <c r="Z523" s="292"/>
      <c r="AA523" s="293"/>
    </row>
    <row r="524" spans="1:27" customFormat="1" ht="15" hidden="1" customHeight="1">
      <c r="A524" s="32">
        <v>1215</v>
      </c>
      <c r="B524" s="388">
        <f>+A524</f>
        <v>1215</v>
      </c>
      <c r="C524" s="247" t="str">
        <f>+VLOOKUP(A524,bd_lista!$A$3:$C$590,3,FALSE)</f>
        <v>Gobierno Autónomo Municipal de Patacamaya</v>
      </c>
      <c r="D524" s="385" t="str">
        <f>+C524</f>
        <v>Gobierno Autónomo Municipal de Patacamaya</v>
      </c>
      <c r="E524" s="242" t="s">
        <v>1304</v>
      </c>
      <c r="F524" s="243">
        <f ca="1">+IFERROR(INDEX('Hoja de Trabajo para listado'!$A$155:$Z$1048576,MATCH($A524,'Hoja de Trabajo para listado'!$A$155:$A$1048576,0),MATCH((CUADRO!F$5&amp;$E524),'Hoja de Trabajo para listado'!$A$151:$Z$151,0)),0)+IFERROR(INDEX('Hoja de Trabajo para listado'!$AB$155:$BA$1048576,MATCH($A524,'Hoja de Trabajo para listado'!$AB$155:$AB$1048576,0),MATCH((CUADRO!F$5&amp;$E524),'Hoja de Trabajo para listado'!$AB$151:$BA$151,0)),0)+IFERROR(INDEX('Hoja de Trabajo para listado'!$BC$155:$CB$1048576,MATCH($A524,'Hoja de Trabajo para listado'!$BC$155:$BC$1048576,0),MATCH((CUADRO!F$5&amp;$E524),'Hoja de Trabajo para listado'!$BC$151:$CB$151,0)),0)+IFERROR(INDEX('Hoja de Trabajo para listado'!$DE$153:$DG$274,MATCH($A524,'Hoja de Trabajo para listado'!$DE$153:$DE$1048576,0),MATCH((CUADRO!F$5&amp;$E524),'Hoja de Trabajo para listado'!$DE$151:$DG$151,0)),0)+IFERROR(INDEX('Hoja de Trabajo para listado'!$CD$155:$DC$1048576,MATCH($A524,'Hoja de Trabajo para listado'!$CD$155:$CD$1048576,0),MATCH((CUADRO!F$5&amp;$E524),'Hoja de Trabajo para listado'!$CD$151:$DC$151,0)),0)</f>
        <v>0</v>
      </c>
      <c r="G524" s="243">
        <f ca="1">+IFERROR(INDEX('Hoja de Trabajo para listado'!$A$155:$Z$1048576,MATCH($A524,'Hoja de Trabajo para listado'!$A$155:$A$1048576,0),MATCH((CUADRO!G$5&amp;$E524),'Hoja de Trabajo para listado'!$A$151:$Z$151,0)),0)+IFERROR(INDEX('Hoja de Trabajo para listado'!$AB$155:$BA$1048576,MATCH($A524,'Hoja de Trabajo para listado'!$AB$155:$AB$1048576,0),MATCH((CUADRO!G$5&amp;$E524),'Hoja de Trabajo para listado'!$AB$151:$BA$151,0)),0)+IFERROR(INDEX('Hoja de Trabajo para listado'!$BC$155:$CB$1048576,MATCH($A524,'Hoja de Trabajo para listado'!$BC$155:$BC$1048576,0),MATCH((CUADRO!G$5&amp;$E524),'Hoja de Trabajo para listado'!$BC$151:$CB$151,0)),0)+IFERROR(INDEX('Hoja de Trabajo para listado'!$DE$153:$DG$274,MATCH($A524,'Hoja de Trabajo para listado'!$DE$153:$DE$1048576,0),MATCH((CUADRO!G$5&amp;$E524),'Hoja de Trabajo para listado'!$DE$151:$DG$151,0)),0)+IFERROR(INDEX('Hoja de Trabajo para listado'!$CD$155:$DC$1048576,MATCH($A524,'Hoja de Trabajo para listado'!$CD$155:$CD$1048576,0),MATCH((CUADRO!G$5&amp;$E524),'Hoja de Trabajo para listado'!$CD$151:$DC$151,0)),0)</f>
        <v>0</v>
      </c>
      <c r="H524" s="243">
        <f ca="1">+IFERROR(INDEX('Hoja de Trabajo para listado'!$A$155:$Z$1048576,MATCH($A524,'Hoja de Trabajo para listado'!$A$155:$A$1048576,0),MATCH((CUADRO!H$5&amp;$E524),'Hoja de Trabajo para listado'!$A$151:$Z$151,0)),0)+IFERROR(INDEX('Hoja de Trabajo para listado'!$AB$155:$BA$1048576,MATCH($A524,'Hoja de Trabajo para listado'!$AB$155:$AB$1048576,0),MATCH((CUADRO!H$5&amp;$E524),'Hoja de Trabajo para listado'!$AB$151:$BA$151,0)),0)+IFERROR(INDEX('Hoja de Trabajo para listado'!$BC$155:$CB$1048576,MATCH($A524,'Hoja de Trabajo para listado'!$BC$155:$BC$1048576,0),MATCH((CUADRO!H$5&amp;$E524),'Hoja de Trabajo para listado'!$BC$151:$CB$151,0)),0)+IFERROR(INDEX('Hoja de Trabajo para listado'!$DE$153:$DG$274,MATCH($A524,'Hoja de Trabajo para listado'!$DE$153:$DE$1048576,0),MATCH((CUADRO!H$5&amp;$E524),'Hoja de Trabajo para listado'!$DE$151:$DG$151,0)),0)+IFERROR(INDEX('Hoja de Trabajo para listado'!$CD$155:$DC$1048576,MATCH($A524,'Hoja de Trabajo para listado'!$CD$155:$CD$1048576,0),MATCH((CUADRO!H$5&amp;$E524),'Hoja de Trabajo para listado'!$CD$151:$DC$151,0)),0)</f>
        <v>0</v>
      </c>
      <c r="I524" s="243">
        <f ca="1">+IFERROR(INDEX('Hoja de Trabajo para listado'!$A$155:$Z$1048576,MATCH($A524,'Hoja de Trabajo para listado'!$A$155:$A$1048576,0),MATCH((CUADRO!I$5&amp;$E524),'Hoja de Trabajo para listado'!$A$151:$Z$151,0)),0)+IFERROR(INDEX('Hoja de Trabajo para listado'!$AB$155:$BA$1048576,MATCH($A524,'Hoja de Trabajo para listado'!$AB$155:$AB$1048576,0),MATCH((CUADRO!I$5&amp;$E524),'Hoja de Trabajo para listado'!$AB$151:$BA$151,0)),0)+IFERROR(INDEX('Hoja de Trabajo para listado'!$BC$155:$CB$1048576,MATCH($A524,'Hoja de Trabajo para listado'!$BC$155:$BC$1048576,0),MATCH((CUADRO!I$5&amp;$E524),'Hoja de Trabajo para listado'!$BC$151:$CB$151,0)),0)+IFERROR(INDEX('Hoja de Trabajo para listado'!$DE$153:$DG$274,MATCH($A524,'Hoja de Trabajo para listado'!$DE$153:$DE$1048576,0),MATCH((CUADRO!I$5&amp;$E524),'Hoja de Trabajo para listado'!$DE$151:$DG$151,0)),0)+IFERROR(INDEX('Hoja de Trabajo para listado'!$CD$155:$DC$1048576,MATCH($A524,'Hoja de Trabajo para listado'!$CD$155:$CD$1048576,0),MATCH((CUADRO!I$5&amp;$E524),'Hoja de Trabajo para listado'!$CD$151:$DC$151,0)),0)</f>
        <v>0</v>
      </c>
      <c r="J524" s="243">
        <f ca="1">+IFERROR(INDEX('Hoja de Trabajo para listado'!$A$155:$Z$1048576,MATCH($A524,'Hoja de Trabajo para listado'!$A$155:$A$1048576,0),MATCH((CUADRO!J$5&amp;$E524),'Hoja de Trabajo para listado'!$A$151:$Z$151,0)),0)+IFERROR(INDEX('Hoja de Trabajo para listado'!$AB$155:$BA$1048576,MATCH($A524,'Hoja de Trabajo para listado'!$AB$155:$AB$1048576,0),MATCH((CUADRO!J$5&amp;$E524),'Hoja de Trabajo para listado'!$AB$151:$BA$151,0)),0)+IFERROR(INDEX('Hoja de Trabajo para listado'!$BC$155:$CB$1048576,MATCH($A524,'Hoja de Trabajo para listado'!$BC$155:$BC$1048576,0),MATCH((CUADRO!J$5&amp;$E524),'Hoja de Trabajo para listado'!$BC$151:$CB$151,0)),0)+IFERROR(INDEX('Hoja de Trabajo para listado'!$DE$153:$DG$274,MATCH($A524,'Hoja de Trabajo para listado'!$DE$153:$DE$1048576,0),MATCH((CUADRO!J$5&amp;$E524),'Hoja de Trabajo para listado'!$DE$151:$DG$151,0)),0)+IFERROR(INDEX('Hoja de Trabajo para listado'!$CD$155:$DC$1048576,MATCH($A524,'Hoja de Trabajo para listado'!$CD$155:$CD$1048576,0),MATCH((CUADRO!J$5&amp;$E524),'Hoja de Trabajo para listado'!$CD$151:$DC$151,0)),0)</f>
        <v>0</v>
      </c>
      <c r="K524" s="243">
        <f ca="1">+IFERROR(INDEX('Hoja de Trabajo para listado'!$A$155:$Z$1048576,MATCH($A524,'Hoja de Trabajo para listado'!$A$155:$A$1048576,0),MATCH((CUADRO!K$5&amp;$E524),'Hoja de Trabajo para listado'!$A$151:$Z$151,0)),0)+IFERROR(INDEX('Hoja de Trabajo para listado'!$AB$155:$BA$1048576,MATCH($A524,'Hoja de Trabajo para listado'!$AB$155:$AB$1048576,0),MATCH((CUADRO!K$5&amp;$E524),'Hoja de Trabajo para listado'!$AB$151:$BA$151,0)),0)+IFERROR(INDEX('Hoja de Trabajo para listado'!$BC$155:$CB$1048576,MATCH($A524,'Hoja de Trabajo para listado'!$BC$155:$BC$1048576,0),MATCH((CUADRO!K$5&amp;$E524),'Hoja de Trabajo para listado'!$BC$151:$CB$151,0)),0)+IFERROR(INDEX('Hoja de Trabajo para listado'!$DE$153:$DG$274,MATCH($A524,'Hoja de Trabajo para listado'!$DE$153:$DE$1048576,0),MATCH((CUADRO!K$5&amp;$E524),'Hoja de Trabajo para listado'!$DE$151:$DG$151,0)),0)+IFERROR(INDEX('Hoja de Trabajo para listado'!$CD$155:$DC$1048576,MATCH($A524,'Hoja de Trabajo para listado'!$CD$155:$CD$1048576,0),MATCH((CUADRO!K$5&amp;$E524),'Hoja de Trabajo para listado'!$CD$151:$DC$151,0)),0)</f>
        <v>0</v>
      </c>
      <c r="L524" s="243">
        <f ca="1">+IFERROR(INDEX('Hoja de Trabajo para listado'!$A$155:$Z$1048576,MATCH($A524,'Hoja de Trabajo para listado'!$A$155:$A$1048576,0),MATCH((CUADRO!L$5&amp;$E524),'Hoja de Trabajo para listado'!$A$151:$Z$151,0)),0)+IFERROR(INDEX('Hoja de Trabajo para listado'!$AB$155:$BA$1048576,MATCH($A524,'Hoja de Trabajo para listado'!$AB$155:$AB$1048576,0),MATCH((CUADRO!L$5&amp;$E524),'Hoja de Trabajo para listado'!$AB$151:$BA$151,0)),0)+IFERROR(INDEX('Hoja de Trabajo para listado'!$BC$155:$CB$1048576,MATCH($A524,'Hoja de Trabajo para listado'!$BC$155:$BC$1048576,0),MATCH((CUADRO!L$5&amp;$E524),'Hoja de Trabajo para listado'!$BC$151:$CB$151,0)),0)+IFERROR(INDEX('Hoja de Trabajo para listado'!$DE$153:$DG$274,MATCH($A524,'Hoja de Trabajo para listado'!$DE$153:$DE$1048576,0),MATCH((CUADRO!L$5&amp;$E524),'Hoja de Trabajo para listado'!$DE$151:$DG$151,0)),0)+IFERROR(INDEX('Hoja de Trabajo para listado'!$CD$155:$DC$1048576,MATCH($A524,'Hoja de Trabajo para listado'!$CD$155:$CD$1048576,0),MATCH((CUADRO!L$5&amp;$E524),'Hoja de Trabajo para listado'!$CD$151:$DC$151,0)),0)</f>
        <v>0</v>
      </c>
      <c r="M524" s="243">
        <f ca="1">+IFERROR(INDEX('Hoja de Trabajo para listado'!$A$155:$Z$1048576,MATCH($A524,'Hoja de Trabajo para listado'!$A$155:$A$1048576,0),MATCH((CUADRO!M$5&amp;$E524),'Hoja de Trabajo para listado'!$A$151:$Z$151,0)),0)+IFERROR(INDEX('Hoja de Trabajo para listado'!$AB$155:$BA$1048576,MATCH($A524,'Hoja de Trabajo para listado'!$AB$155:$AB$1048576,0),MATCH((CUADRO!M$5&amp;$E524),'Hoja de Trabajo para listado'!$AB$151:$BA$151,0)),0)+IFERROR(INDEX('Hoja de Trabajo para listado'!$BC$155:$CB$1048576,MATCH($A524,'Hoja de Trabajo para listado'!$BC$155:$BC$1048576,0),MATCH((CUADRO!M$5&amp;$E524),'Hoja de Trabajo para listado'!$BC$151:$CB$151,0)),0)+IFERROR(INDEX('Hoja de Trabajo para listado'!$DE$153:$DG$274,MATCH($A524,'Hoja de Trabajo para listado'!$DE$153:$DE$1048576,0),MATCH((CUADRO!M$5&amp;$E524),'Hoja de Trabajo para listado'!$DE$151:$DG$151,0)),0)+IFERROR(INDEX('Hoja de Trabajo para listado'!$CD$155:$DC$1048576,MATCH($A524,'Hoja de Trabajo para listado'!$CD$155:$CD$1048576,0),MATCH((CUADRO!M$5&amp;$E524),'Hoja de Trabajo para listado'!$CD$151:$DC$151,0)),0)</f>
        <v>0</v>
      </c>
      <c r="N524" s="243">
        <f ca="1">+IFERROR(INDEX('Hoja de Trabajo para listado'!$A$155:$Z$1048576,MATCH($A524,'Hoja de Trabajo para listado'!$A$155:$A$1048576,0),MATCH((CUADRO!N$5&amp;$E524),'Hoja de Trabajo para listado'!$A$151:$Z$151,0)),0)+IFERROR(INDEX('Hoja de Trabajo para listado'!$AB$155:$BA$1048576,MATCH($A524,'Hoja de Trabajo para listado'!$AB$155:$AB$1048576,0),MATCH((CUADRO!N$5&amp;$E524),'Hoja de Trabajo para listado'!$AB$151:$BA$151,0)),0)+IFERROR(INDEX('Hoja de Trabajo para listado'!$BC$155:$CB$1048576,MATCH($A524,'Hoja de Trabajo para listado'!$BC$155:$BC$1048576,0),MATCH((CUADRO!N$5&amp;$E524),'Hoja de Trabajo para listado'!$BC$151:$CB$151,0)),0)+IFERROR(INDEX('Hoja de Trabajo para listado'!$DE$153:$DG$274,MATCH($A524,'Hoja de Trabajo para listado'!$DE$153:$DE$1048576,0),MATCH((CUADRO!N$5&amp;$E524),'Hoja de Trabajo para listado'!$DE$151:$DG$151,0)),0)+IFERROR(INDEX('Hoja de Trabajo para listado'!$CD$155:$DC$1048576,MATCH($A524,'Hoja de Trabajo para listado'!$CD$155:$CD$1048576,0),MATCH((CUADRO!N$5&amp;$E524),'Hoja de Trabajo para listado'!$CD$151:$DC$151,0)),0)</f>
        <v>0</v>
      </c>
      <c r="O524" s="243">
        <f ca="1">+IFERROR(INDEX('Hoja de Trabajo para listado'!$A$155:$Z$1048576,MATCH($A524,'Hoja de Trabajo para listado'!$A$155:$A$1048576,0),MATCH((CUADRO!O$5&amp;$E524),'Hoja de Trabajo para listado'!$A$151:$Z$151,0)),0)+IFERROR(INDEX('Hoja de Trabajo para listado'!$AB$155:$BA$1048576,MATCH($A524,'Hoja de Trabajo para listado'!$AB$155:$AB$1048576,0),MATCH((CUADRO!O$5&amp;$E524),'Hoja de Trabajo para listado'!$AB$151:$BA$151,0)),0)+IFERROR(INDEX('Hoja de Trabajo para listado'!$BC$155:$CB$1048576,MATCH($A524,'Hoja de Trabajo para listado'!$BC$155:$BC$1048576,0),MATCH((CUADRO!O$5&amp;$E524),'Hoja de Trabajo para listado'!$BC$151:$CB$151,0)),0)+IFERROR(INDEX('Hoja de Trabajo para listado'!$DE$153:$DG$274,MATCH($A524,'Hoja de Trabajo para listado'!$DE$153:$DE$1048576,0),MATCH((CUADRO!O$5&amp;$E524),'Hoja de Trabajo para listado'!$DE$151:$DG$151,0)),0)+IFERROR(INDEX('Hoja de Trabajo para listado'!$CD$155:$DC$1048576,MATCH($A524,'Hoja de Trabajo para listado'!$CD$155:$CD$1048576,0),MATCH((CUADRO!O$5&amp;$E524),'Hoja de Trabajo para listado'!$CD$151:$DC$151,0)),0)</f>
        <v>0</v>
      </c>
      <c r="P524" s="243">
        <f ca="1">+IFERROR(INDEX('Hoja de Trabajo para listado'!$A$155:$Z$1048576,MATCH($A524,'Hoja de Trabajo para listado'!$A$155:$A$1048576,0),MATCH((CUADRO!P$5&amp;$E524),'Hoja de Trabajo para listado'!$A$151:$Z$151,0)),0)+IFERROR(INDEX('Hoja de Trabajo para listado'!$AB$155:$BA$1048576,MATCH($A524,'Hoja de Trabajo para listado'!$AB$155:$AB$1048576,0),MATCH((CUADRO!P$5&amp;$E524),'Hoja de Trabajo para listado'!$AB$151:$BA$151,0)),0)+IFERROR(INDEX('Hoja de Trabajo para listado'!$BC$155:$CB$1048576,MATCH($A524,'Hoja de Trabajo para listado'!$BC$155:$BC$1048576,0),MATCH((CUADRO!P$5&amp;$E524),'Hoja de Trabajo para listado'!$BC$151:$CB$151,0)),0)+IFERROR(INDEX('Hoja de Trabajo para listado'!$DE$153:$DG$274,MATCH($A524,'Hoja de Trabajo para listado'!$DE$153:$DE$1048576,0),MATCH((CUADRO!P$5&amp;$E524),'Hoja de Trabajo para listado'!$DE$151:$DG$151,0)),0)+IFERROR(INDEX('Hoja de Trabajo para listado'!$CD$155:$DC$1048576,MATCH($A524,'Hoja de Trabajo para listado'!$CD$155:$CD$1048576,0),MATCH((CUADRO!P$5&amp;$E524),'Hoja de Trabajo para listado'!$CD$151:$DC$151,0)),0)</f>
        <v>0</v>
      </c>
      <c r="Q524" s="243">
        <f ca="1">+IFERROR(INDEX('Hoja de Trabajo para listado'!$A$155:$Z$1048576,MATCH($A524,'Hoja de Trabajo para listado'!$A$155:$A$1048576,0),MATCH((CUADRO!Q$5&amp;$E524),'Hoja de Trabajo para listado'!$A$151:$Z$151,0)),0)+IFERROR(INDEX('Hoja de Trabajo para listado'!$AB$155:$BA$1048576,MATCH($A524,'Hoja de Trabajo para listado'!$AB$155:$AB$1048576,0),MATCH((CUADRO!Q$5&amp;$E524),'Hoja de Trabajo para listado'!$AB$151:$BA$151,0)),0)+IFERROR(INDEX('Hoja de Trabajo para listado'!$BC$155:$CB$1048576,MATCH($A524,'Hoja de Trabajo para listado'!$BC$155:$BC$1048576,0),MATCH((CUADRO!Q$5&amp;$E524),'Hoja de Trabajo para listado'!$BC$151:$CB$151,0)),0)+IFERROR(INDEX('Hoja de Trabajo para listado'!$DE$153:$DG$274,MATCH($A524,'Hoja de Trabajo para listado'!$DE$153:$DE$1048576,0),MATCH((CUADRO!Q$5&amp;$E524),'Hoja de Trabajo para listado'!$DE$151:$DG$151,0)),0)+IFERROR(INDEX('Hoja de Trabajo para listado'!$CD$155:$DC$1048576,MATCH($A524,'Hoja de Trabajo para listado'!$CD$155:$CD$1048576,0),MATCH((CUADRO!Q$5&amp;$E524),'Hoja de Trabajo para listado'!$CD$151:$DC$151,0)),0)</f>
        <v>0</v>
      </c>
      <c r="R524" s="243">
        <f t="shared" ca="1" si="19"/>
        <v>0</v>
      </c>
      <c r="S524" s="249"/>
      <c r="T524" s="243">
        <f ca="1">+T525</f>
        <v>0</v>
      </c>
      <c r="U524" s="242">
        <f t="shared" si="20"/>
        <v>1</v>
      </c>
      <c r="V524" s="333" t="str">
        <f>+VLOOKUP(A524,bd_lista!$A$3:$E$590,5,FALSE)</f>
        <v>Gobiernos Autonomos Municipales</v>
      </c>
      <c r="W524" s="383" t="str">
        <f>+V524</f>
        <v>Gobiernos Autonomos Municipales</v>
      </c>
      <c r="X524" s="242">
        <f>+VLOOKUP(A524,[3]Sheet1!$A$13:$D$744,4,FALSE)</f>
        <v>0</v>
      </c>
      <c r="Y524" s="242" t="e">
        <f>+VLOOKUP(X524,bd_lista!$A$3:$C$590,3,FALSE)</f>
        <v>#N/A</v>
      </c>
      <c r="Z524" s="294">
        <f>+X524</f>
        <v>0</v>
      </c>
      <c r="AA524" s="295" t="e">
        <f>+Y524</f>
        <v>#N/A</v>
      </c>
    </row>
    <row r="525" spans="1:27" customFormat="1" ht="15" hidden="1" customHeight="1">
      <c r="A525" s="32">
        <v>1215</v>
      </c>
      <c r="B525" s="389"/>
      <c r="C525" s="247" t="str">
        <f>+VLOOKUP(A525,bd_lista!$A$3:$C$590,3,FALSE)</f>
        <v>Gobierno Autónomo Municipal de Patacamaya</v>
      </c>
      <c r="D525" s="386"/>
      <c r="E525" s="244" t="s">
        <v>1305</v>
      </c>
      <c r="F525" s="243">
        <f ca="1">+IFERROR(INDEX('Hoja de Trabajo para listado'!$A$155:$Z$1048576,MATCH($A525,'Hoja de Trabajo para listado'!$A$155:$A$1048576,0),MATCH((CUADRO!F$5&amp;$E525),'Hoja de Trabajo para listado'!$A$151:$Z$151,0)),0)+IFERROR(INDEX('Hoja de Trabajo para listado'!$AB$155:$BA$1048576,MATCH($A525,'Hoja de Trabajo para listado'!$AB$155:$AB$1048576,0),MATCH((CUADRO!F$5&amp;$E525),'Hoja de Trabajo para listado'!$AB$151:$BA$151,0)),0)+IFERROR(INDEX('Hoja de Trabajo para listado'!$BC$155:$CB$1048576,MATCH($A525,'Hoja de Trabajo para listado'!$BC$155:$BC$1048576,0),MATCH((CUADRO!F$5&amp;$E525),'Hoja de Trabajo para listado'!$BC$151:$CB$151,0)),0)+IFERROR(INDEX('Hoja de Trabajo para listado'!$DE$153:$DG$274,MATCH($A525,'Hoja de Trabajo para listado'!$DE$153:$DE$1048576,0),MATCH((CUADRO!F$5&amp;$E525),'Hoja de Trabajo para listado'!$DE$151:$DG$151,0)),0)+IFERROR(INDEX('Hoja de Trabajo para listado'!$CD$155:$DC$1048576,MATCH($A525,'Hoja de Trabajo para listado'!$CD$155:$CD$1048576,0),MATCH((CUADRO!F$5&amp;$E525),'Hoja de Trabajo para listado'!$CD$151:$DC$151,0)),0)</f>
        <v>0</v>
      </c>
      <c r="G525" s="243">
        <f ca="1">+IFERROR(INDEX('Hoja de Trabajo para listado'!$A$155:$Z$1048576,MATCH($A525,'Hoja de Trabajo para listado'!$A$155:$A$1048576,0),MATCH((CUADRO!G$5&amp;$E525),'Hoja de Trabajo para listado'!$A$151:$Z$151,0)),0)+IFERROR(INDEX('Hoja de Trabajo para listado'!$AB$155:$BA$1048576,MATCH($A525,'Hoja de Trabajo para listado'!$AB$155:$AB$1048576,0),MATCH((CUADRO!G$5&amp;$E525),'Hoja de Trabajo para listado'!$AB$151:$BA$151,0)),0)+IFERROR(INDEX('Hoja de Trabajo para listado'!$BC$155:$CB$1048576,MATCH($A525,'Hoja de Trabajo para listado'!$BC$155:$BC$1048576,0),MATCH((CUADRO!G$5&amp;$E525),'Hoja de Trabajo para listado'!$BC$151:$CB$151,0)),0)+IFERROR(INDEX('Hoja de Trabajo para listado'!$DE$153:$DG$274,MATCH($A525,'Hoja de Trabajo para listado'!$DE$153:$DE$1048576,0),MATCH((CUADRO!G$5&amp;$E525),'Hoja de Trabajo para listado'!$DE$151:$DG$151,0)),0)+IFERROR(INDEX('Hoja de Trabajo para listado'!$CD$155:$DC$1048576,MATCH($A525,'Hoja de Trabajo para listado'!$CD$155:$CD$1048576,0),MATCH((CUADRO!G$5&amp;$E525),'Hoja de Trabajo para listado'!$CD$151:$DC$151,0)),0)</f>
        <v>0</v>
      </c>
      <c r="H525" s="243">
        <f ca="1">+IFERROR(INDEX('Hoja de Trabajo para listado'!$A$155:$Z$1048576,MATCH($A525,'Hoja de Trabajo para listado'!$A$155:$A$1048576,0),MATCH((CUADRO!H$5&amp;$E525),'Hoja de Trabajo para listado'!$A$151:$Z$151,0)),0)+IFERROR(INDEX('Hoja de Trabajo para listado'!$AB$155:$BA$1048576,MATCH($A525,'Hoja de Trabajo para listado'!$AB$155:$AB$1048576,0),MATCH((CUADRO!H$5&amp;$E525),'Hoja de Trabajo para listado'!$AB$151:$BA$151,0)),0)+IFERROR(INDEX('Hoja de Trabajo para listado'!$BC$155:$CB$1048576,MATCH($A525,'Hoja de Trabajo para listado'!$BC$155:$BC$1048576,0),MATCH((CUADRO!H$5&amp;$E525),'Hoja de Trabajo para listado'!$BC$151:$CB$151,0)),0)+IFERROR(INDEX('Hoja de Trabajo para listado'!$DE$153:$DG$274,MATCH($A525,'Hoja de Trabajo para listado'!$DE$153:$DE$1048576,0),MATCH((CUADRO!H$5&amp;$E525),'Hoja de Trabajo para listado'!$DE$151:$DG$151,0)),0)+IFERROR(INDEX('Hoja de Trabajo para listado'!$CD$155:$DC$1048576,MATCH($A525,'Hoja de Trabajo para listado'!$CD$155:$CD$1048576,0),MATCH((CUADRO!H$5&amp;$E525),'Hoja de Trabajo para listado'!$CD$151:$DC$151,0)),0)</f>
        <v>0</v>
      </c>
      <c r="I525" s="243">
        <f ca="1">+IFERROR(INDEX('Hoja de Trabajo para listado'!$A$155:$Z$1048576,MATCH($A525,'Hoja de Trabajo para listado'!$A$155:$A$1048576,0),MATCH((CUADRO!I$5&amp;$E525),'Hoja de Trabajo para listado'!$A$151:$Z$151,0)),0)+IFERROR(INDEX('Hoja de Trabajo para listado'!$AB$155:$BA$1048576,MATCH($A525,'Hoja de Trabajo para listado'!$AB$155:$AB$1048576,0),MATCH((CUADRO!I$5&amp;$E525),'Hoja de Trabajo para listado'!$AB$151:$BA$151,0)),0)+IFERROR(INDEX('Hoja de Trabajo para listado'!$BC$155:$CB$1048576,MATCH($A525,'Hoja de Trabajo para listado'!$BC$155:$BC$1048576,0),MATCH((CUADRO!I$5&amp;$E525),'Hoja de Trabajo para listado'!$BC$151:$CB$151,0)),0)+IFERROR(INDEX('Hoja de Trabajo para listado'!$DE$153:$DG$274,MATCH($A525,'Hoja de Trabajo para listado'!$DE$153:$DE$1048576,0),MATCH((CUADRO!I$5&amp;$E525),'Hoja de Trabajo para listado'!$DE$151:$DG$151,0)),0)+IFERROR(INDEX('Hoja de Trabajo para listado'!$CD$155:$DC$1048576,MATCH($A525,'Hoja de Trabajo para listado'!$CD$155:$CD$1048576,0),MATCH((CUADRO!I$5&amp;$E525),'Hoja de Trabajo para listado'!$CD$151:$DC$151,0)),0)</f>
        <v>0</v>
      </c>
      <c r="J525" s="243">
        <f ca="1">+IFERROR(INDEX('Hoja de Trabajo para listado'!$A$155:$Z$1048576,MATCH($A525,'Hoja de Trabajo para listado'!$A$155:$A$1048576,0),MATCH((CUADRO!J$5&amp;$E525),'Hoja de Trabajo para listado'!$A$151:$Z$151,0)),0)+IFERROR(INDEX('Hoja de Trabajo para listado'!$AB$155:$BA$1048576,MATCH($A525,'Hoja de Trabajo para listado'!$AB$155:$AB$1048576,0),MATCH((CUADRO!J$5&amp;$E525),'Hoja de Trabajo para listado'!$AB$151:$BA$151,0)),0)+IFERROR(INDEX('Hoja de Trabajo para listado'!$BC$155:$CB$1048576,MATCH($A525,'Hoja de Trabajo para listado'!$BC$155:$BC$1048576,0),MATCH((CUADRO!J$5&amp;$E525),'Hoja de Trabajo para listado'!$BC$151:$CB$151,0)),0)+IFERROR(INDEX('Hoja de Trabajo para listado'!$DE$153:$DG$274,MATCH($A525,'Hoja de Trabajo para listado'!$DE$153:$DE$1048576,0),MATCH((CUADRO!J$5&amp;$E525),'Hoja de Trabajo para listado'!$DE$151:$DG$151,0)),0)+IFERROR(INDEX('Hoja de Trabajo para listado'!$CD$155:$DC$1048576,MATCH($A525,'Hoja de Trabajo para listado'!$CD$155:$CD$1048576,0),MATCH((CUADRO!J$5&amp;$E525),'Hoja de Trabajo para listado'!$CD$151:$DC$151,0)),0)</f>
        <v>0</v>
      </c>
      <c r="K525" s="243">
        <f ca="1">+IFERROR(INDEX('Hoja de Trabajo para listado'!$A$155:$Z$1048576,MATCH($A525,'Hoja de Trabajo para listado'!$A$155:$A$1048576,0),MATCH((CUADRO!K$5&amp;$E525),'Hoja de Trabajo para listado'!$A$151:$Z$151,0)),0)+IFERROR(INDEX('Hoja de Trabajo para listado'!$AB$155:$BA$1048576,MATCH($A525,'Hoja de Trabajo para listado'!$AB$155:$AB$1048576,0),MATCH((CUADRO!K$5&amp;$E525),'Hoja de Trabajo para listado'!$AB$151:$BA$151,0)),0)+IFERROR(INDEX('Hoja de Trabajo para listado'!$BC$155:$CB$1048576,MATCH($A525,'Hoja de Trabajo para listado'!$BC$155:$BC$1048576,0),MATCH((CUADRO!K$5&amp;$E525),'Hoja de Trabajo para listado'!$BC$151:$CB$151,0)),0)+IFERROR(INDEX('Hoja de Trabajo para listado'!$DE$153:$DG$274,MATCH($A525,'Hoja de Trabajo para listado'!$DE$153:$DE$1048576,0),MATCH((CUADRO!K$5&amp;$E525),'Hoja de Trabajo para listado'!$DE$151:$DG$151,0)),0)+IFERROR(INDEX('Hoja de Trabajo para listado'!$CD$155:$DC$1048576,MATCH($A525,'Hoja de Trabajo para listado'!$CD$155:$CD$1048576,0),MATCH((CUADRO!K$5&amp;$E525),'Hoja de Trabajo para listado'!$CD$151:$DC$151,0)),0)</f>
        <v>0</v>
      </c>
      <c r="L525" s="243">
        <f ca="1">+IFERROR(INDEX('Hoja de Trabajo para listado'!$A$155:$Z$1048576,MATCH($A525,'Hoja de Trabajo para listado'!$A$155:$A$1048576,0),MATCH((CUADRO!L$5&amp;$E525),'Hoja de Trabajo para listado'!$A$151:$Z$151,0)),0)+IFERROR(INDEX('Hoja de Trabajo para listado'!$AB$155:$BA$1048576,MATCH($A525,'Hoja de Trabajo para listado'!$AB$155:$AB$1048576,0),MATCH((CUADRO!L$5&amp;$E525),'Hoja de Trabajo para listado'!$AB$151:$BA$151,0)),0)+IFERROR(INDEX('Hoja de Trabajo para listado'!$BC$155:$CB$1048576,MATCH($A525,'Hoja de Trabajo para listado'!$BC$155:$BC$1048576,0),MATCH((CUADRO!L$5&amp;$E525),'Hoja de Trabajo para listado'!$BC$151:$CB$151,0)),0)+IFERROR(INDEX('Hoja de Trabajo para listado'!$DE$153:$DG$274,MATCH($A525,'Hoja de Trabajo para listado'!$DE$153:$DE$1048576,0),MATCH((CUADRO!L$5&amp;$E525),'Hoja de Trabajo para listado'!$DE$151:$DG$151,0)),0)+IFERROR(INDEX('Hoja de Trabajo para listado'!$CD$155:$DC$1048576,MATCH($A525,'Hoja de Trabajo para listado'!$CD$155:$CD$1048576,0),MATCH((CUADRO!L$5&amp;$E525),'Hoja de Trabajo para listado'!$CD$151:$DC$151,0)),0)</f>
        <v>0</v>
      </c>
      <c r="M525" s="243">
        <f ca="1">+IFERROR(INDEX('Hoja de Trabajo para listado'!$A$155:$Z$1048576,MATCH($A525,'Hoja de Trabajo para listado'!$A$155:$A$1048576,0),MATCH((CUADRO!M$5&amp;$E525),'Hoja de Trabajo para listado'!$A$151:$Z$151,0)),0)+IFERROR(INDEX('Hoja de Trabajo para listado'!$AB$155:$BA$1048576,MATCH($A525,'Hoja de Trabajo para listado'!$AB$155:$AB$1048576,0),MATCH((CUADRO!M$5&amp;$E525),'Hoja de Trabajo para listado'!$AB$151:$BA$151,0)),0)+IFERROR(INDEX('Hoja de Trabajo para listado'!$BC$155:$CB$1048576,MATCH($A525,'Hoja de Trabajo para listado'!$BC$155:$BC$1048576,0),MATCH((CUADRO!M$5&amp;$E525),'Hoja de Trabajo para listado'!$BC$151:$CB$151,0)),0)+IFERROR(INDEX('Hoja de Trabajo para listado'!$DE$153:$DG$274,MATCH($A525,'Hoja de Trabajo para listado'!$DE$153:$DE$1048576,0),MATCH((CUADRO!M$5&amp;$E525),'Hoja de Trabajo para listado'!$DE$151:$DG$151,0)),0)+IFERROR(INDEX('Hoja de Trabajo para listado'!$CD$155:$DC$1048576,MATCH($A525,'Hoja de Trabajo para listado'!$CD$155:$CD$1048576,0),MATCH((CUADRO!M$5&amp;$E525),'Hoja de Trabajo para listado'!$CD$151:$DC$151,0)),0)</f>
        <v>0</v>
      </c>
      <c r="N525" s="243">
        <f ca="1">+IFERROR(INDEX('Hoja de Trabajo para listado'!$A$155:$Z$1048576,MATCH($A525,'Hoja de Trabajo para listado'!$A$155:$A$1048576,0),MATCH((CUADRO!N$5&amp;$E525),'Hoja de Trabajo para listado'!$A$151:$Z$151,0)),0)+IFERROR(INDEX('Hoja de Trabajo para listado'!$AB$155:$BA$1048576,MATCH($A525,'Hoja de Trabajo para listado'!$AB$155:$AB$1048576,0),MATCH((CUADRO!N$5&amp;$E525),'Hoja de Trabajo para listado'!$AB$151:$BA$151,0)),0)+IFERROR(INDEX('Hoja de Trabajo para listado'!$BC$155:$CB$1048576,MATCH($A525,'Hoja de Trabajo para listado'!$BC$155:$BC$1048576,0),MATCH((CUADRO!N$5&amp;$E525),'Hoja de Trabajo para listado'!$BC$151:$CB$151,0)),0)+IFERROR(INDEX('Hoja de Trabajo para listado'!$DE$153:$DG$274,MATCH($A525,'Hoja de Trabajo para listado'!$DE$153:$DE$1048576,0),MATCH((CUADRO!N$5&amp;$E525),'Hoja de Trabajo para listado'!$DE$151:$DG$151,0)),0)+IFERROR(INDEX('Hoja de Trabajo para listado'!$CD$155:$DC$1048576,MATCH($A525,'Hoja de Trabajo para listado'!$CD$155:$CD$1048576,0),MATCH((CUADRO!N$5&amp;$E525),'Hoja de Trabajo para listado'!$CD$151:$DC$151,0)),0)</f>
        <v>0</v>
      </c>
      <c r="O525" s="243">
        <f ca="1">+IFERROR(INDEX('Hoja de Trabajo para listado'!$A$155:$Z$1048576,MATCH($A525,'Hoja de Trabajo para listado'!$A$155:$A$1048576,0),MATCH((CUADRO!O$5&amp;$E525),'Hoja de Trabajo para listado'!$A$151:$Z$151,0)),0)+IFERROR(INDEX('Hoja de Trabajo para listado'!$AB$155:$BA$1048576,MATCH($A525,'Hoja de Trabajo para listado'!$AB$155:$AB$1048576,0),MATCH((CUADRO!O$5&amp;$E525),'Hoja de Trabajo para listado'!$AB$151:$BA$151,0)),0)+IFERROR(INDEX('Hoja de Trabajo para listado'!$BC$155:$CB$1048576,MATCH($A525,'Hoja de Trabajo para listado'!$BC$155:$BC$1048576,0),MATCH((CUADRO!O$5&amp;$E525),'Hoja de Trabajo para listado'!$BC$151:$CB$151,0)),0)+IFERROR(INDEX('Hoja de Trabajo para listado'!$DE$153:$DG$274,MATCH($A525,'Hoja de Trabajo para listado'!$DE$153:$DE$1048576,0),MATCH((CUADRO!O$5&amp;$E525),'Hoja de Trabajo para listado'!$DE$151:$DG$151,0)),0)+IFERROR(INDEX('Hoja de Trabajo para listado'!$CD$155:$DC$1048576,MATCH($A525,'Hoja de Trabajo para listado'!$CD$155:$CD$1048576,0),MATCH((CUADRO!O$5&amp;$E525),'Hoja de Trabajo para listado'!$CD$151:$DC$151,0)),0)</f>
        <v>0</v>
      </c>
      <c r="P525" s="243">
        <f ca="1">+IFERROR(INDEX('Hoja de Trabajo para listado'!$A$155:$Z$1048576,MATCH($A525,'Hoja de Trabajo para listado'!$A$155:$A$1048576,0),MATCH((CUADRO!P$5&amp;$E525),'Hoja de Trabajo para listado'!$A$151:$Z$151,0)),0)+IFERROR(INDEX('Hoja de Trabajo para listado'!$AB$155:$BA$1048576,MATCH($A525,'Hoja de Trabajo para listado'!$AB$155:$AB$1048576,0),MATCH((CUADRO!P$5&amp;$E525),'Hoja de Trabajo para listado'!$AB$151:$BA$151,0)),0)+IFERROR(INDEX('Hoja de Trabajo para listado'!$BC$155:$CB$1048576,MATCH($A525,'Hoja de Trabajo para listado'!$BC$155:$BC$1048576,0),MATCH((CUADRO!P$5&amp;$E525),'Hoja de Trabajo para listado'!$BC$151:$CB$151,0)),0)+IFERROR(INDEX('Hoja de Trabajo para listado'!$DE$153:$DG$274,MATCH($A525,'Hoja de Trabajo para listado'!$DE$153:$DE$1048576,0),MATCH((CUADRO!P$5&amp;$E525),'Hoja de Trabajo para listado'!$DE$151:$DG$151,0)),0)+IFERROR(INDEX('Hoja de Trabajo para listado'!$CD$155:$DC$1048576,MATCH($A525,'Hoja de Trabajo para listado'!$CD$155:$CD$1048576,0),MATCH((CUADRO!P$5&amp;$E525),'Hoja de Trabajo para listado'!$CD$151:$DC$151,0)),0)</f>
        <v>0</v>
      </c>
      <c r="Q525" s="243">
        <f ca="1">+IFERROR(INDEX('Hoja de Trabajo para listado'!$A$155:$Z$1048576,MATCH($A525,'Hoja de Trabajo para listado'!$A$155:$A$1048576,0),MATCH((CUADRO!Q$5&amp;$E525),'Hoja de Trabajo para listado'!$A$151:$Z$151,0)),0)+IFERROR(INDEX('Hoja de Trabajo para listado'!$AB$155:$BA$1048576,MATCH($A525,'Hoja de Trabajo para listado'!$AB$155:$AB$1048576,0),MATCH((CUADRO!Q$5&amp;$E525),'Hoja de Trabajo para listado'!$AB$151:$BA$151,0)),0)+IFERROR(INDEX('Hoja de Trabajo para listado'!$BC$155:$CB$1048576,MATCH($A525,'Hoja de Trabajo para listado'!$BC$155:$BC$1048576,0),MATCH((CUADRO!Q$5&amp;$E525),'Hoja de Trabajo para listado'!$BC$151:$CB$151,0)),0)+IFERROR(INDEX('Hoja de Trabajo para listado'!$DE$153:$DG$274,MATCH($A525,'Hoja de Trabajo para listado'!$DE$153:$DE$1048576,0),MATCH((CUADRO!Q$5&amp;$E525),'Hoja de Trabajo para listado'!$DE$151:$DG$151,0)),0)+IFERROR(INDEX('Hoja de Trabajo para listado'!$CD$155:$DC$1048576,MATCH($A525,'Hoja de Trabajo para listado'!$CD$155:$CD$1048576,0),MATCH((CUADRO!Q$5&amp;$E525),'Hoja de Trabajo para listado'!$CD$151:$DC$151,0)),0)</f>
        <v>0</v>
      </c>
      <c r="R525" s="243">
        <f t="shared" ca="1" si="19"/>
        <v>0</v>
      </c>
      <c r="S525" s="249">
        <f ca="1">+R524+R525</f>
        <v>0</v>
      </c>
      <c r="T525" s="243">
        <f ca="1">+S525</f>
        <v>0</v>
      </c>
      <c r="U525" s="242">
        <f t="shared" si="20"/>
        <v>2</v>
      </c>
      <c r="V525" s="333" t="str">
        <f>+VLOOKUP(A525,bd_lista!$A$3:$E$590,5,FALSE)</f>
        <v>Gobiernos Autonomos Municipales</v>
      </c>
      <c r="W525" s="384"/>
      <c r="X525" s="242">
        <f>+VLOOKUP(A525,[3]Sheet1!$A$13:$D$744,4,FALSE)</f>
        <v>0</v>
      </c>
      <c r="Y525" s="242" t="e">
        <f>+VLOOKUP(X525,bd_lista!$A$3:$C$590,3,FALSE)</f>
        <v>#N/A</v>
      </c>
      <c r="Z525" s="292"/>
      <c r="AA525" s="293"/>
    </row>
    <row r="526" spans="1:27" customFormat="1" ht="15" hidden="1" customHeight="1">
      <c r="A526" s="32">
        <v>1216</v>
      </c>
      <c r="B526" s="388">
        <f>+A526</f>
        <v>1216</v>
      </c>
      <c r="C526" s="247" t="str">
        <f>+VLOOKUP(A526,bd_lista!$A$3:$C$590,3,FALSE)</f>
        <v>Gobierno Autónomo Municipal de Colquencha</v>
      </c>
      <c r="D526" s="385" t="str">
        <f>+C526</f>
        <v>Gobierno Autónomo Municipal de Colquencha</v>
      </c>
      <c r="E526" s="242" t="s">
        <v>1304</v>
      </c>
      <c r="F526" s="243">
        <f ca="1">+IFERROR(INDEX('Hoja de Trabajo para listado'!$A$155:$Z$1048576,MATCH($A526,'Hoja de Trabajo para listado'!$A$155:$A$1048576,0),MATCH((CUADRO!F$5&amp;$E526),'Hoja de Trabajo para listado'!$A$151:$Z$151,0)),0)+IFERROR(INDEX('Hoja de Trabajo para listado'!$AB$155:$BA$1048576,MATCH($A526,'Hoja de Trabajo para listado'!$AB$155:$AB$1048576,0),MATCH((CUADRO!F$5&amp;$E526),'Hoja de Trabajo para listado'!$AB$151:$BA$151,0)),0)+IFERROR(INDEX('Hoja de Trabajo para listado'!$BC$155:$CB$1048576,MATCH($A526,'Hoja de Trabajo para listado'!$BC$155:$BC$1048576,0),MATCH((CUADRO!F$5&amp;$E526),'Hoja de Trabajo para listado'!$BC$151:$CB$151,0)),0)+IFERROR(INDEX('Hoja de Trabajo para listado'!$DE$153:$DG$274,MATCH($A526,'Hoja de Trabajo para listado'!$DE$153:$DE$1048576,0),MATCH((CUADRO!F$5&amp;$E526),'Hoja de Trabajo para listado'!$DE$151:$DG$151,0)),0)+IFERROR(INDEX('Hoja de Trabajo para listado'!$CD$155:$DC$1048576,MATCH($A526,'Hoja de Trabajo para listado'!$CD$155:$CD$1048576,0),MATCH((CUADRO!F$5&amp;$E526),'Hoja de Trabajo para listado'!$CD$151:$DC$151,0)),0)</f>
        <v>0</v>
      </c>
      <c r="G526" s="243">
        <f ca="1">+IFERROR(INDEX('Hoja de Trabajo para listado'!$A$155:$Z$1048576,MATCH($A526,'Hoja de Trabajo para listado'!$A$155:$A$1048576,0),MATCH((CUADRO!G$5&amp;$E526),'Hoja de Trabajo para listado'!$A$151:$Z$151,0)),0)+IFERROR(INDEX('Hoja de Trabajo para listado'!$AB$155:$BA$1048576,MATCH($A526,'Hoja de Trabajo para listado'!$AB$155:$AB$1048576,0),MATCH((CUADRO!G$5&amp;$E526),'Hoja de Trabajo para listado'!$AB$151:$BA$151,0)),0)+IFERROR(INDEX('Hoja de Trabajo para listado'!$BC$155:$CB$1048576,MATCH($A526,'Hoja de Trabajo para listado'!$BC$155:$BC$1048576,0),MATCH((CUADRO!G$5&amp;$E526),'Hoja de Trabajo para listado'!$BC$151:$CB$151,0)),0)+IFERROR(INDEX('Hoja de Trabajo para listado'!$DE$153:$DG$274,MATCH($A526,'Hoja de Trabajo para listado'!$DE$153:$DE$1048576,0),MATCH((CUADRO!G$5&amp;$E526),'Hoja de Trabajo para listado'!$DE$151:$DG$151,0)),0)+IFERROR(INDEX('Hoja de Trabajo para listado'!$CD$155:$DC$1048576,MATCH($A526,'Hoja de Trabajo para listado'!$CD$155:$CD$1048576,0),MATCH((CUADRO!G$5&amp;$E526),'Hoja de Trabajo para listado'!$CD$151:$DC$151,0)),0)</f>
        <v>0</v>
      </c>
      <c r="H526" s="243">
        <f ca="1">+IFERROR(INDEX('Hoja de Trabajo para listado'!$A$155:$Z$1048576,MATCH($A526,'Hoja de Trabajo para listado'!$A$155:$A$1048576,0),MATCH((CUADRO!H$5&amp;$E526),'Hoja de Trabajo para listado'!$A$151:$Z$151,0)),0)+IFERROR(INDEX('Hoja de Trabajo para listado'!$AB$155:$BA$1048576,MATCH($A526,'Hoja de Trabajo para listado'!$AB$155:$AB$1048576,0),MATCH((CUADRO!H$5&amp;$E526),'Hoja de Trabajo para listado'!$AB$151:$BA$151,0)),0)+IFERROR(INDEX('Hoja de Trabajo para listado'!$BC$155:$CB$1048576,MATCH($A526,'Hoja de Trabajo para listado'!$BC$155:$BC$1048576,0),MATCH((CUADRO!H$5&amp;$E526),'Hoja de Trabajo para listado'!$BC$151:$CB$151,0)),0)+IFERROR(INDEX('Hoja de Trabajo para listado'!$DE$153:$DG$274,MATCH($A526,'Hoja de Trabajo para listado'!$DE$153:$DE$1048576,0),MATCH((CUADRO!H$5&amp;$E526),'Hoja de Trabajo para listado'!$DE$151:$DG$151,0)),0)+IFERROR(INDEX('Hoja de Trabajo para listado'!$CD$155:$DC$1048576,MATCH($A526,'Hoja de Trabajo para listado'!$CD$155:$CD$1048576,0),MATCH((CUADRO!H$5&amp;$E526),'Hoja de Trabajo para listado'!$CD$151:$DC$151,0)),0)</f>
        <v>0</v>
      </c>
      <c r="I526" s="243">
        <f ca="1">+IFERROR(INDEX('Hoja de Trabajo para listado'!$A$155:$Z$1048576,MATCH($A526,'Hoja de Trabajo para listado'!$A$155:$A$1048576,0),MATCH((CUADRO!I$5&amp;$E526),'Hoja de Trabajo para listado'!$A$151:$Z$151,0)),0)+IFERROR(INDEX('Hoja de Trabajo para listado'!$AB$155:$BA$1048576,MATCH($A526,'Hoja de Trabajo para listado'!$AB$155:$AB$1048576,0),MATCH((CUADRO!I$5&amp;$E526),'Hoja de Trabajo para listado'!$AB$151:$BA$151,0)),0)+IFERROR(INDEX('Hoja de Trabajo para listado'!$BC$155:$CB$1048576,MATCH($A526,'Hoja de Trabajo para listado'!$BC$155:$BC$1048576,0),MATCH((CUADRO!I$5&amp;$E526),'Hoja de Trabajo para listado'!$BC$151:$CB$151,0)),0)+IFERROR(INDEX('Hoja de Trabajo para listado'!$DE$153:$DG$274,MATCH($A526,'Hoja de Trabajo para listado'!$DE$153:$DE$1048576,0),MATCH((CUADRO!I$5&amp;$E526),'Hoja de Trabajo para listado'!$DE$151:$DG$151,0)),0)+IFERROR(INDEX('Hoja de Trabajo para listado'!$CD$155:$DC$1048576,MATCH($A526,'Hoja de Trabajo para listado'!$CD$155:$CD$1048576,0),MATCH((CUADRO!I$5&amp;$E526),'Hoja de Trabajo para listado'!$CD$151:$DC$151,0)),0)</f>
        <v>0</v>
      </c>
      <c r="J526" s="243">
        <f ca="1">+IFERROR(INDEX('Hoja de Trabajo para listado'!$A$155:$Z$1048576,MATCH($A526,'Hoja de Trabajo para listado'!$A$155:$A$1048576,0),MATCH((CUADRO!J$5&amp;$E526),'Hoja de Trabajo para listado'!$A$151:$Z$151,0)),0)+IFERROR(INDEX('Hoja de Trabajo para listado'!$AB$155:$BA$1048576,MATCH($A526,'Hoja de Trabajo para listado'!$AB$155:$AB$1048576,0),MATCH((CUADRO!J$5&amp;$E526),'Hoja de Trabajo para listado'!$AB$151:$BA$151,0)),0)+IFERROR(INDEX('Hoja de Trabajo para listado'!$BC$155:$CB$1048576,MATCH($A526,'Hoja de Trabajo para listado'!$BC$155:$BC$1048576,0),MATCH((CUADRO!J$5&amp;$E526),'Hoja de Trabajo para listado'!$BC$151:$CB$151,0)),0)+IFERROR(INDEX('Hoja de Trabajo para listado'!$DE$153:$DG$274,MATCH($A526,'Hoja de Trabajo para listado'!$DE$153:$DE$1048576,0),MATCH((CUADRO!J$5&amp;$E526),'Hoja de Trabajo para listado'!$DE$151:$DG$151,0)),0)+IFERROR(INDEX('Hoja de Trabajo para listado'!$CD$155:$DC$1048576,MATCH($A526,'Hoja de Trabajo para listado'!$CD$155:$CD$1048576,0),MATCH((CUADRO!J$5&amp;$E526),'Hoja de Trabajo para listado'!$CD$151:$DC$151,0)),0)</f>
        <v>0</v>
      </c>
      <c r="K526" s="243">
        <f ca="1">+IFERROR(INDEX('Hoja de Trabajo para listado'!$A$155:$Z$1048576,MATCH($A526,'Hoja de Trabajo para listado'!$A$155:$A$1048576,0),MATCH((CUADRO!K$5&amp;$E526),'Hoja de Trabajo para listado'!$A$151:$Z$151,0)),0)+IFERROR(INDEX('Hoja de Trabajo para listado'!$AB$155:$BA$1048576,MATCH($A526,'Hoja de Trabajo para listado'!$AB$155:$AB$1048576,0),MATCH((CUADRO!K$5&amp;$E526),'Hoja de Trabajo para listado'!$AB$151:$BA$151,0)),0)+IFERROR(INDEX('Hoja de Trabajo para listado'!$BC$155:$CB$1048576,MATCH($A526,'Hoja de Trabajo para listado'!$BC$155:$BC$1048576,0),MATCH((CUADRO!K$5&amp;$E526),'Hoja de Trabajo para listado'!$BC$151:$CB$151,0)),0)+IFERROR(INDEX('Hoja de Trabajo para listado'!$DE$153:$DG$274,MATCH($A526,'Hoja de Trabajo para listado'!$DE$153:$DE$1048576,0),MATCH((CUADRO!K$5&amp;$E526),'Hoja de Trabajo para listado'!$DE$151:$DG$151,0)),0)+IFERROR(INDEX('Hoja de Trabajo para listado'!$CD$155:$DC$1048576,MATCH($A526,'Hoja de Trabajo para listado'!$CD$155:$CD$1048576,0),MATCH((CUADRO!K$5&amp;$E526),'Hoja de Trabajo para listado'!$CD$151:$DC$151,0)),0)</f>
        <v>0</v>
      </c>
      <c r="L526" s="243">
        <f ca="1">+IFERROR(INDEX('Hoja de Trabajo para listado'!$A$155:$Z$1048576,MATCH($A526,'Hoja de Trabajo para listado'!$A$155:$A$1048576,0),MATCH((CUADRO!L$5&amp;$E526),'Hoja de Trabajo para listado'!$A$151:$Z$151,0)),0)+IFERROR(INDEX('Hoja de Trabajo para listado'!$AB$155:$BA$1048576,MATCH($A526,'Hoja de Trabajo para listado'!$AB$155:$AB$1048576,0),MATCH((CUADRO!L$5&amp;$E526),'Hoja de Trabajo para listado'!$AB$151:$BA$151,0)),0)+IFERROR(INDEX('Hoja de Trabajo para listado'!$BC$155:$CB$1048576,MATCH($A526,'Hoja de Trabajo para listado'!$BC$155:$BC$1048576,0),MATCH((CUADRO!L$5&amp;$E526),'Hoja de Trabajo para listado'!$BC$151:$CB$151,0)),0)+IFERROR(INDEX('Hoja de Trabajo para listado'!$DE$153:$DG$274,MATCH($A526,'Hoja de Trabajo para listado'!$DE$153:$DE$1048576,0),MATCH((CUADRO!L$5&amp;$E526),'Hoja de Trabajo para listado'!$DE$151:$DG$151,0)),0)+IFERROR(INDEX('Hoja de Trabajo para listado'!$CD$155:$DC$1048576,MATCH($A526,'Hoja de Trabajo para listado'!$CD$155:$CD$1048576,0),MATCH((CUADRO!L$5&amp;$E526),'Hoja de Trabajo para listado'!$CD$151:$DC$151,0)),0)</f>
        <v>0</v>
      </c>
      <c r="M526" s="243">
        <f ca="1">+IFERROR(INDEX('Hoja de Trabajo para listado'!$A$155:$Z$1048576,MATCH($A526,'Hoja de Trabajo para listado'!$A$155:$A$1048576,0),MATCH((CUADRO!M$5&amp;$E526),'Hoja de Trabajo para listado'!$A$151:$Z$151,0)),0)+IFERROR(INDEX('Hoja de Trabajo para listado'!$AB$155:$BA$1048576,MATCH($A526,'Hoja de Trabajo para listado'!$AB$155:$AB$1048576,0),MATCH((CUADRO!M$5&amp;$E526),'Hoja de Trabajo para listado'!$AB$151:$BA$151,0)),0)+IFERROR(INDEX('Hoja de Trabajo para listado'!$BC$155:$CB$1048576,MATCH($A526,'Hoja de Trabajo para listado'!$BC$155:$BC$1048576,0),MATCH((CUADRO!M$5&amp;$E526),'Hoja de Trabajo para listado'!$BC$151:$CB$151,0)),0)+IFERROR(INDEX('Hoja de Trabajo para listado'!$DE$153:$DG$274,MATCH($A526,'Hoja de Trabajo para listado'!$DE$153:$DE$1048576,0),MATCH((CUADRO!M$5&amp;$E526),'Hoja de Trabajo para listado'!$DE$151:$DG$151,0)),0)+IFERROR(INDEX('Hoja de Trabajo para listado'!$CD$155:$DC$1048576,MATCH($A526,'Hoja de Trabajo para listado'!$CD$155:$CD$1048576,0),MATCH((CUADRO!M$5&amp;$E526),'Hoja de Trabajo para listado'!$CD$151:$DC$151,0)),0)</f>
        <v>0</v>
      </c>
      <c r="N526" s="243">
        <f ca="1">+IFERROR(INDEX('Hoja de Trabajo para listado'!$A$155:$Z$1048576,MATCH($A526,'Hoja de Trabajo para listado'!$A$155:$A$1048576,0),MATCH((CUADRO!N$5&amp;$E526),'Hoja de Trabajo para listado'!$A$151:$Z$151,0)),0)+IFERROR(INDEX('Hoja de Trabajo para listado'!$AB$155:$BA$1048576,MATCH($A526,'Hoja de Trabajo para listado'!$AB$155:$AB$1048576,0),MATCH((CUADRO!N$5&amp;$E526),'Hoja de Trabajo para listado'!$AB$151:$BA$151,0)),0)+IFERROR(INDEX('Hoja de Trabajo para listado'!$BC$155:$CB$1048576,MATCH($A526,'Hoja de Trabajo para listado'!$BC$155:$BC$1048576,0),MATCH((CUADRO!N$5&amp;$E526),'Hoja de Trabajo para listado'!$BC$151:$CB$151,0)),0)+IFERROR(INDEX('Hoja de Trabajo para listado'!$DE$153:$DG$274,MATCH($A526,'Hoja de Trabajo para listado'!$DE$153:$DE$1048576,0),MATCH((CUADRO!N$5&amp;$E526),'Hoja de Trabajo para listado'!$DE$151:$DG$151,0)),0)+IFERROR(INDEX('Hoja de Trabajo para listado'!$CD$155:$DC$1048576,MATCH($A526,'Hoja de Trabajo para listado'!$CD$155:$CD$1048576,0),MATCH((CUADRO!N$5&amp;$E526),'Hoja de Trabajo para listado'!$CD$151:$DC$151,0)),0)</f>
        <v>0</v>
      </c>
      <c r="O526" s="243">
        <f ca="1">+IFERROR(INDEX('Hoja de Trabajo para listado'!$A$155:$Z$1048576,MATCH($A526,'Hoja de Trabajo para listado'!$A$155:$A$1048576,0),MATCH((CUADRO!O$5&amp;$E526),'Hoja de Trabajo para listado'!$A$151:$Z$151,0)),0)+IFERROR(INDEX('Hoja de Trabajo para listado'!$AB$155:$BA$1048576,MATCH($A526,'Hoja de Trabajo para listado'!$AB$155:$AB$1048576,0),MATCH((CUADRO!O$5&amp;$E526),'Hoja de Trabajo para listado'!$AB$151:$BA$151,0)),0)+IFERROR(INDEX('Hoja de Trabajo para listado'!$BC$155:$CB$1048576,MATCH($A526,'Hoja de Trabajo para listado'!$BC$155:$BC$1048576,0),MATCH((CUADRO!O$5&amp;$E526),'Hoja de Trabajo para listado'!$BC$151:$CB$151,0)),0)+IFERROR(INDEX('Hoja de Trabajo para listado'!$DE$153:$DG$274,MATCH($A526,'Hoja de Trabajo para listado'!$DE$153:$DE$1048576,0),MATCH((CUADRO!O$5&amp;$E526),'Hoja de Trabajo para listado'!$DE$151:$DG$151,0)),0)+IFERROR(INDEX('Hoja de Trabajo para listado'!$CD$155:$DC$1048576,MATCH($A526,'Hoja de Trabajo para listado'!$CD$155:$CD$1048576,0),MATCH((CUADRO!O$5&amp;$E526),'Hoja de Trabajo para listado'!$CD$151:$DC$151,0)),0)</f>
        <v>0</v>
      </c>
      <c r="P526" s="243">
        <f ca="1">+IFERROR(INDEX('Hoja de Trabajo para listado'!$A$155:$Z$1048576,MATCH($A526,'Hoja de Trabajo para listado'!$A$155:$A$1048576,0),MATCH((CUADRO!P$5&amp;$E526),'Hoja de Trabajo para listado'!$A$151:$Z$151,0)),0)+IFERROR(INDEX('Hoja de Trabajo para listado'!$AB$155:$BA$1048576,MATCH($A526,'Hoja de Trabajo para listado'!$AB$155:$AB$1048576,0),MATCH((CUADRO!P$5&amp;$E526),'Hoja de Trabajo para listado'!$AB$151:$BA$151,0)),0)+IFERROR(INDEX('Hoja de Trabajo para listado'!$BC$155:$CB$1048576,MATCH($A526,'Hoja de Trabajo para listado'!$BC$155:$BC$1048576,0),MATCH((CUADRO!P$5&amp;$E526),'Hoja de Trabajo para listado'!$BC$151:$CB$151,0)),0)+IFERROR(INDEX('Hoja de Trabajo para listado'!$DE$153:$DG$274,MATCH($A526,'Hoja de Trabajo para listado'!$DE$153:$DE$1048576,0),MATCH((CUADRO!P$5&amp;$E526),'Hoja de Trabajo para listado'!$DE$151:$DG$151,0)),0)+IFERROR(INDEX('Hoja de Trabajo para listado'!$CD$155:$DC$1048576,MATCH($A526,'Hoja de Trabajo para listado'!$CD$155:$CD$1048576,0),MATCH((CUADRO!P$5&amp;$E526),'Hoja de Trabajo para listado'!$CD$151:$DC$151,0)),0)</f>
        <v>0</v>
      </c>
      <c r="Q526" s="243">
        <f ca="1">+IFERROR(INDEX('Hoja de Trabajo para listado'!$A$155:$Z$1048576,MATCH($A526,'Hoja de Trabajo para listado'!$A$155:$A$1048576,0),MATCH((CUADRO!Q$5&amp;$E526),'Hoja de Trabajo para listado'!$A$151:$Z$151,0)),0)+IFERROR(INDEX('Hoja de Trabajo para listado'!$AB$155:$BA$1048576,MATCH($A526,'Hoja de Trabajo para listado'!$AB$155:$AB$1048576,0),MATCH((CUADRO!Q$5&amp;$E526),'Hoja de Trabajo para listado'!$AB$151:$BA$151,0)),0)+IFERROR(INDEX('Hoja de Trabajo para listado'!$BC$155:$CB$1048576,MATCH($A526,'Hoja de Trabajo para listado'!$BC$155:$BC$1048576,0),MATCH((CUADRO!Q$5&amp;$E526),'Hoja de Trabajo para listado'!$BC$151:$CB$151,0)),0)+IFERROR(INDEX('Hoja de Trabajo para listado'!$DE$153:$DG$274,MATCH($A526,'Hoja de Trabajo para listado'!$DE$153:$DE$1048576,0),MATCH((CUADRO!Q$5&amp;$E526),'Hoja de Trabajo para listado'!$DE$151:$DG$151,0)),0)+IFERROR(INDEX('Hoja de Trabajo para listado'!$CD$155:$DC$1048576,MATCH($A526,'Hoja de Trabajo para listado'!$CD$155:$CD$1048576,0),MATCH((CUADRO!Q$5&amp;$E526),'Hoja de Trabajo para listado'!$CD$151:$DC$151,0)),0)</f>
        <v>0</v>
      </c>
      <c r="R526" s="243">
        <f t="shared" ca="1" si="19"/>
        <v>0</v>
      </c>
      <c r="S526" s="249"/>
      <c r="T526" s="243">
        <f ca="1">+T527</f>
        <v>0</v>
      </c>
      <c r="U526" s="242">
        <f t="shared" si="20"/>
        <v>1</v>
      </c>
      <c r="V526" s="333" t="str">
        <f>+VLOOKUP(A526,bd_lista!$A$3:$E$590,5,FALSE)</f>
        <v>Gobiernos Autonomos Municipales</v>
      </c>
      <c r="W526" s="383" t="str">
        <f>+V526</f>
        <v>Gobiernos Autonomos Municipales</v>
      </c>
      <c r="X526" s="242">
        <f>+VLOOKUP(A526,[3]Sheet1!$A$13:$D$744,4,FALSE)</f>
        <v>0</v>
      </c>
      <c r="Y526" s="242" t="e">
        <f>+VLOOKUP(X526,bd_lista!$A$3:$C$590,3,FALSE)</f>
        <v>#N/A</v>
      </c>
      <c r="Z526" s="294">
        <f>+X526</f>
        <v>0</v>
      </c>
      <c r="AA526" s="295" t="e">
        <f>+Y526</f>
        <v>#N/A</v>
      </c>
    </row>
    <row r="527" spans="1:27" customFormat="1" ht="15" hidden="1" customHeight="1">
      <c r="A527" s="32">
        <v>1216</v>
      </c>
      <c r="B527" s="389"/>
      <c r="C527" s="247" t="str">
        <f>+VLOOKUP(A527,bd_lista!$A$3:$C$590,3,FALSE)</f>
        <v>Gobierno Autónomo Municipal de Colquencha</v>
      </c>
      <c r="D527" s="386"/>
      <c r="E527" s="244" t="s">
        <v>1305</v>
      </c>
      <c r="F527" s="243">
        <f ca="1">+IFERROR(INDEX('Hoja de Trabajo para listado'!$A$155:$Z$1048576,MATCH($A527,'Hoja de Trabajo para listado'!$A$155:$A$1048576,0),MATCH((CUADRO!F$5&amp;$E527),'Hoja de Trabajo para listado'!$A$151:$Z$151,0)),0)+IFERROR(INDEX('Hoja de Trabajo para listado'!$AB$155:$BA$1048576,MATCH($A527,'Hoja de Trabajo para listado'!$AB$155:$AB$1048576,0),MATCH((CUADRO!F$5&amp;$E527),'Hoja de Trabajo para listado'!$AB$151:$BA$151,0)),0)+IFERROR(INDEX('Hoja de Trabajo para listado'!$BC$155:$CB$1048576,MATCH($A527,'Hoja de Trabajo para listado'!$BC$155:$BC$1048576,0),MATCH((CUADRO!F$5&amp;$E527),'Hoja de Trabajo para listado'!$BC$151:$CB$151,0)),0)+IFERROR(INDEX('Hoja de Trabajo para listado'!$DE$153:$DG$274,MATCH($A527,'Hoja de Trabajo para listado'!$DE$153:$DE$1048576,0),MATCH((CUADRO!F$5&amp;$E527),'Hoja de Trabajo para listado'!$DE$151:$DG$151,0)),0)+IFERROR(INDEX('Hoja de Trabajo para listado'!$CD$155:$DC$1048576,MATCH($A527,'Hoja de Trabajo para listado'!$CD$155:$CD$1048576,0),MATCH((CUADRO!F$5&amp;$E527),'Hoja de Trabajo para listado'!$CD$151:$DC$151,0)),0)</f>
        <v>0</v>
      </c>
      <c r="G527" s="243">
        <f ca="1">+IFERROR(INDEX('Hoja de Trabajo para listado'!$A$155:$Z$1048576,MATCH($A527,'Hoja de Trabajo para listado'!$A$155:$A$1048576,0),MATCH((CUADRO!G$5&amp;$E527),'Hoja de Trabajo para listado'!$A$151:$Z$151,0)),0)+IFERROR(INDEX('Hoja de Trabajo para listado'!$AB$155:$BA$1048576,MATCH($A527,'Hoja de Trabajo para listado'!$AB$155:$AB$1048576,0),MATCH((CUADRO!G$5&amp;$E527),'Hoja de Trabajo para listado'!$AB$151:$BA$151,0)),0)+IFERROR(INDEX('Hoja de Trabajo para listado'!$BC$155:$CB$1048576,MATCH($A527,'Hoja de Trabajo para listado'!$BC$155:$BC$1048576,0),MATCH((CUADRO!G$5&amp;$E527),'Hoja de Trabajo para listado'!$BC$151:$CB$151,0)),0)+IFERROR(INDEX('Hoja de Trabajo para listado'!$DE$153:$DG$274,MATCH($A527,'Hoja de Trabajo para listado'!$DE$153:$DE$1048576,0),MATCH((CUADRO!G$5&amp;$E527),'Hoja de Trabajo para listado'!$DE$151:$DG$151,0)),0)+IFERROR(INDEX('Hoja de Trabajo para listado'!$CD$155:$DC$1048576,MATCH($A527,'Hoja de Trabajo para listado'!$CD$155:$CD$1048576,0),MATCH((CUADRO!G$5&amp;$E527),'Hoja de Trabajo para listado'!$CD$151:$DC$151,0)),0)</f>
        <v>0</v>
      </c>
      <c r="H527" s="243">
        <f ca="1">+IFERROR(INDEX('Hoja de Trabajo para listado'!$A$155:$Z$1048576,MATCH($A527,'Hoja de Trabajo para listado'!$A$155:$A$1048576,0),MATCH((CUADRO!H$5&amp;$E527),'Hoja de Trabajo para listado'!$A$151:$Z$151,0)),0)+IFERROR(INDEX('Hoja de Trabajo para listado'!$AB$155:$BA$1048576,MATCH($A527,'Hoja de Trabajo para listado'!$AB$155:$AB$1048576,0),MATCH((CUADRO!H$5&amp;$E527),'Hoja de Trabajo para listado'!$AB$151:$BA$151,0)),0)+IFERROR(INDEX('Hoja de Trabajo para listado'!$BC$155:$CB$1048576,MATCH($A527,'Hoja de Trabajo para listado'!$BC$155:$BC$1048576,0),MATCH((CUADRO!H$5&amp;$E527),'Hoja de Trabajo para listado'!$BC$151:$CB$151,0)),0)+IFERROR(INDEX('Hoja de Trabajo para listado'!$DE$153:$DG$274,MATCH($A527,'Hoja de Trabajo para listado'!$DE$153:$DE$1048576,0),MATCH((CUADRO!H$5&amp;$E527),'Hoja de Trabajo para listado'!$DE$151:$DG$151,0)),0)+IFERROR(INDEX('Hoja de Trabajo para listado'!$CD$155:$DC$1048576,MATCH($A527,'Hoja de Trabajo para listado'!$CD$155:$CD$1048576,0),MATCH((CUADRO!H$5&amp;$E527),'Hoja de Trabajo para listado'!$CD$151:$DC$151,0)),0)</f>
        <v>0</v>
      </c>
      <c r="I527" s="243">
        <f ca="1">+IFERROR(INDEX('Hoja de Trabajo para listado'!$A$155:$Z$1048576,MATCH($A527,'Hoja de Trabajo para listado'!$A$155:$A$1048576,0),MATCH((CUADRO!I$5&amp;$E527),'Hoja de Trabajo para listado'!$A$151:$Z$151,0)),0)+IFERROR(INDEX('Hoja de Trabajo para listado'!$AB$155:$BA$1048576,MATCH($A527,'Hoja de Trabajo para listado'!$AB$155:$AB$1048576,0),MATCH((CUADRO!I$5&amp;$E527),'Hoja de Trabajo para listado'!$AB$151:$BA$151,0)),0)+IFERROR(INDEX('Hoja de Trabajo para listado'!$BC$155:$CB$1048576,MATCH($A527,'Hoja de Trabajo para listado'!$BC$155:$BC$1048576,0),MATCH((CUADRO!I$5&amp;$E527),'Hoja de Trabajo para listado'!$BC$151:$CB$151,0)),0)+IFERROR(INDEX('Hoja de Trabajo para listado'!$DE$153:$DG$274,MATCH($A527,'Hoja de Trabajo para listado'!$DE$153:$DE$1048576,0),MATCH((CUADRO!I$5&amp;$E527),'Hoja de Trabajo para listado'!$DE$151:$DG$151,0)),0)+IFERROR(INDEX('Hoja de Trabajo para listado'!$CD$155:$DC$1048576,MATCH($A527,'Hoja de Trabajo para listado'!$CD$155:$CD$1048576,0),MATCH((CUADRO!I$5&amp;$E527),'Hoja de Trabajo para listado'!$CD$151:$DC$151,0)),0)</f>
        <v>0</v>
      </c>
      <c r="J527" s="243">
        <f ca="1">+IFERROR(INDEX('Hoja de Trabajo para listado'!$A$155:$Z$1048576,MATCH($A527,'Hoja de Trabajo para listado'!$A$155:$A$1048576,0),MATCH((CUADRO!J$5&amp;$E527),'Hoja de Trabajo para listado'!$A$151:$Z$151,0)),0)+IFERROR(INDEX('Hoja de Trabajo para listado'!$AB$155:$BA$1048576,MATCH($A527,'Hoja de Trabajo para listado'!$AB$155:$AB$1048576,0),MATCH((CUADRO!J$5&amp;$E527),'Hoja de Trabajo para listado'!$AB$151:$BA$151,0)),0)+IFERROR(INDEX('Hoja de Trabajo para listado'!$BC$155:$CB$1048576,MATCH($A527,'Hoja de Trabajo para listado'!$BC$155:$BC$1048576,0),MATCH((CUADRO!J$5&amp;$E527),'Hoja de Trabajo para listado'!$BC$151:$CB$151,0)),0)+IFERROR(INDEX('Hoja de Trabajo para listado'!$DE$153:$DG$274,MATCH($A527,'Hoja de Trabajo para listado'!$DE$153:$DE$1048576,0),MATCH((CUADRO!J$5&amp;$E527),'Hoja de Trabajo para listado'!$DE$151:$DG$151,0)),0)+IFERROR(INDEX('Hoja de Trabajo para listado'!$CD$155:$DC$1048576,MATCH($A527,'Hoja de Trabajo para listado'!$CD$155:$CD$1048576,0),MATCH((CUADRO!J$5&amp;$E527),'Hoja de Trabajo para listado'!$CD$151:$DC$151,0)),0)</f>
        <v>0</v>
      </c>
      <c r="K527" s="243">
        <f ca="1">+IFERROR(INDEX('Hoja de Trabajo para listado'!$A$155:$Z$1048576,MATCH($A527,'Hoja de Trabajo para listado'!$A$155:$A$1048576,0),MATCH((CUADRO!K$5&amp;$E527),'Hoja de Trabajo para listado'!$A$151:$Z$151,0)),0)+IFERROR(INDEX('Hoja de Trabajo para listado'!$AB$155:$BA$1048576,MATCH($A527,'Hoja de Trabajo para listado'!$AB$155:$AB$1048576,0),MATCH((CUADRO!K$5&amp;$E527),'Hoja de Trabajo para listado'!$AB$151:$BA$151,0)),0)+IFERROR(INDEX('Hoja de Trabajo para listado'!$BC$155:$CB$1048576,MATCH($A527,'Hoja de Trabajo para listado'!$BC$155:$BC$1048576,0),MATCH((CUADRO!K$5&amp;$E527),'Hoja de Trabajo para listado'!$BC$151:$CB$151,0)),0)+IFERROR(INDEX('Hoja de Trabajo para listado'!$DE$153:$DG$274,MATCH($A527,'Hoja de Trabajo para listado'!$DE$153:$DE$1048576,0),MATCH((CUADRO!K$5&amp;$E527),'Hoja de Trabajo para listado'!$DE$151:$DG$151,0)),0)+IFERROR(INDEX('Hoja de Trabajo para listado'!$CD$155:$DC$1048576,MATCH($A527,'Hoja de Trabajo para listado'!$CD$155:$CD$1048576,0),MATCH((CUADRO!K$5&amp;$E527),'Hoja de Trabajo para listado'!$CD$151:$DC$151,0)),0)</f>
        <v>0</v>
      </c>
      <c r="L527" s="243">
        <f ca="1">+IFERROR(INDEX('Hoja de Trabajo para listado'!$A$155:$Z$1048576,MATCH($A527,'Hoja de Trabajo para listado'!$A$155:$A$1048576,0),MATCH((CUADRO!L$5&amp;$E527),'Hoja de Trabajo para listado'!$A$151:$Z$151,0)),0)+IFERROR(INDEX('Hoja de Trabajo para listado'!$AB$155:$BA$1048576,MATCH($A527,'Hoja de Trabajo para listado'!$AB$155:$AB$1048576,0),MATCH((CUADRO!L$5&amp;$E527),'Hoja de Trabajo para listado'!$AB$151:$BA$151,0)),0)+IFERROR(INDEX('Hoja de Trabajo para listado'!$BC$155:$CB$1048576,MATCH($A527,'Hoja de Trabajo para listado'!$BC$155:$BC$1048576,0),MATCH((CUADRO!L$5&amp;$E527),'Hoja de Trabajo para listado'!$BC$151:$CB$151,0)),0)+IFERROR(INDEX('Hoja de Trabajo para listado'!$DE$153:$DG$274,MATCH($A527,'Hoja de Trabajo para listado'!$DE$153:$DE$1048576,0),MATCH((CUADRO!L$5&amp;$E527),'Hoja de Trabajo para listado'!$DE$151:$DG$151,0)),0)+IFERROR(INDEX('Hoja de Trabajo para listado'!$CD$155:$DC$1048576,MATCH($A527,'Hoja de Trabajo para listado'!$CD$155:$CD$1048576,0),MATCH((CUADRO!L$5&amp;$E527),'Hoja de Trabajo para listado'!$CD$151:$DC$151,0)),0)</f>
        <v>0</v>
      </c>
      <c r="M527" s="243">
        <f ca="1">+IFERROR(INDEX('Hoja de Trabajo para listado'!$A$155:$Z$1048576,MATCH($A527,'Hoja de Trabajo para listado'!$A$155:$A$1048576,0),MATCH((CUADRO!M$5&amp;$E527),'Hoja de Trabajo para listado'!$A$151:$Z$151,0)),0)+IFERROR(INDEX('Hoja de Trabajo para listado'!$AB$155:$BA$1048576,MATCH($A527,'Hoja de Trabajo para listado'!$AB$155:$AB$1048576,0),MATCH((CUADRO!M$5&amp;$E527),'Hoja de Trabajo para listado'!$AB$151:$BA$151,0)),0)+IFERROR(INDEX('Hoja de Trabajo para listado'!$BC$155:$CB$1048576,MATCH($A527,'Hoja de Trabajo para listado'!$BC$155:$BC$1048576,0),MATCH((CUADRO!M$5&amp;$E527),'Hoja de Trabajo para listado'!$BC$151:$CB$151,0)),0)+IFERROR(INDEX('Hoja de Trabajo para listado'!$DE$153:$DG$274,MATCH($A527,'Hoja de Trabajo para listado'!$DE$153:$DE$1048576,0),MATCH((CUADRO!M$5&amp;$E527),'Hoja de Trabajo para listado'!$DE$151:$DG$151,0)),0)+IFERROR(INDEX('Hoja de Trabajo para listado'!$CD$155:$DC$1048576,MATCH($A527,'Hoja de Trabajo para listado'!$CD$155:$CD$1048576,0),MATCH((CUADRO!M$5&amp;$E527),'Hoja de Trabajo para listado'!$CD$151:$DC$151,0)),0)</f>
        <v>0</v>
      </c>
      <c r="N527" s="243">
        <f ca="1">+IFERROR(INDEX('Hoja de Trabajo para listado'!$A$155:$Z$1048576,MATCH($A527,'Hoja de Trabajo para listado'!$A$155:$A$1048576,0),MATCH((CUADRO!N$5&amp;$E527),'Hoja de Trabajo para listado'!$A$151:$Z$151,0)),0)+IFERROR(INDEX('Hoja de Trabajo para listado'!$AB$155:$BA$1048576,MATCH($A527,'Hoja de Trabajo para listado'!$AB$155:$AB$1048576,0),MATCH((CUADRO!N$5&amp;$E527),'Hoja de Trabajo para listado'!$AB$151:$BA$151,0)),0)+IFERROR(INDEX('Hoja de Trabajo para listado'!$BC$155:$CB$1048576,MATCH($A527,'Hoja de Trabajo para listado'!$BC$155:$BC$1048576,0),MATCH((CUADRO!N$5&amp;$E527),'Hoja de Trabajo para listado'!$BC$151:$CB$151,0)),0)+IFERROR(INDEX('Hoja de Trabajo para listado'!$DE$153:$DG$274,MATCH($A527,'Hoja de Trabajo para listado'!$DE$153:$DE$1048576,0),MATCH((CUADRO!N$5&amp;$E527),'Hoja de Trabajo para listado'!$DE$151:$DG$151,0)),0)+IFERROR(INDEX('Hoja de Trabajo para listado'!$CD$155:$DC$1048576,MATCH($A527,'Hoja de Trabajo para listado'!$CD$155:$CD$1048576,0),MATCH((CUADRO!N$5&amp;$E527),'Hoja de Trabajo para listado'!$CD$151:$DC$151,0)),0)</f>
        <v>0</v>
      </c>
      <c r="O527" s="243">
        <f ca="1">+IFERROR(INDEX('Hoja de Trabajo para listado'!$A$155:$Z$1048576,MATCH($A527,'Hoja de Trabajo para listado'!$A$155:$A$1048576,0),MATCH((CUADRO!O$5&amp;$E527),'Hoja de Trabajo para listado'!$A$151:$Z$151,0)),0)+IFERROR(INDEX('Hoja de Trabajo para listado'!$AB$155:$BA$1048576,MATCH($A527,'Hoja de Trabajo para listado'!$AB$155:$AB$1048576,0),MATCH((CUADRO!O$5&amp;$E527),'Hoja de Trabajo para listado'!$AB$151:$BA$151,0)),0)+IFERROR(INDEX('Hoja de Trabajo para listado'!$BC$155:$CB$1048576,MATCH($A527,'Hoja de Trabajo para listado'!$BC$155:$BC$1048576,0),MATCH((CUADRO!O$5&amp;$E527),'Hoja de Trabajo para listado'!$BC$151:$CB$151,0)),0)+IFERROR(INDEX('Hoja de Trabajo para listado'!$DE$153:$DG$274,MATCH($A527,'Hoja de Trabajo para listado'!$DE$153:$DE$1048576,0),MATCH((CUADRO!O$5&amp;$E527),'Hoja de Trabajo para listado'!$DE$151:$DG$151,0)),0)+IFERROR(INDEX('Hoja de Trabajo para listado'!$CD$155:$DC$1048576,MATCH($A527,'Hoja de Trabajo para listado'!$CD$155:$CD$1048576,0),MATCH((CUADRO!O$5&amp;$E527),'Hoja de Trabajo para listado'!$CD$151:$DC$151,0)),0)</f>
        <v>0</v>
      </c>
      <c r="P527" s="243">
        <f ca="1">+IFERROR(INDEX('Hoja de Trabajo para listado'!$A$155:$Z$1048576,MATCH($A527,'Hoja de Trabajo para listado'!$A$155:$A$1048576,0),MATCH((CUADRO!P$5&amp;$E527),'Hoja de Trabajo para listado'!$A$151:$Z$151,0)),0)+IFERROR(INDEX('Hoja de Trabajo para listado'!$AB$155:$BA$1048576,MATCH($A527,'Hoja de Trabajo para listado'!$AB$155:$AB$1048576,0),MATCH((CUADRO!P$5&amp;$E527),'Hoja de Trabajo para listado'!$AB$151:$BA$151,0)),0)+IFERROR(INDEX('Hoja de Trabajo para listado'!$BC$155:$CB$1048576,MATCH($A527,'Hoja de Trabajo para listado'!$BC$155:$BC$1048576,0),MATCH((CUADRO!P$5&amp;$E527),'Hoja de Trabajo para listado'!$BC$151:$CB$151,0)),0)+IFERROR(INDEX('Hoja de Trabajo para listado'!$DE$153:$DG$274,MATCH($A527,'Hoja de Trabajo para listado'!$DE$153:$DE$1048576,0),MATCH((CUADRO!P$5&amp;$E527),'Hoja de Trabajo para listado'!$DE$151:$DG$151,0)),0)+IFERROR(INDEX('Hoja de Trabajo para listado'!$CD$155:$DC$1048576,MATCH($A527,'Hoja de Trabajo para listado'!$CD$155:$CD$1048576,0),MATCH((CUADRO!P$5&amp;$E527),'Hoja de Trabajo para listado'!$CD$151:$DC$151,0)),0)</f>
        <v>0</v>
      </c>
      <c r="Q527" s="243">
        <f ca="1">+IFERROR(INDEX('Hoja de Trabajo para listado'!$A$155:$Z$1048576,MATCH($A527,'Hoja de Trabajo para listado'!$A$155:$A$1048576,0),MATCH((CUADRO!Q$5&amp;$E527),'Hoja de Trabajo para listado'!$A$151:$Z$151,0)),0)+IFERROR(INDEX('Hoja de Trabajo para listado'!$AB$155:$BA$1048576,MATCH($A527,'Hoja de Trabajo para listado'!$AB$155:$AB$1048576,0),MATCH((CUADRO!Q$5&amp;$E527),'Hoja de Trabajo para listado'!$AB$151:$BA$151,0)),0)+IFERROR(INDEX('Hoja de Trabajo para listado'!$BC$155:$CB$1048576,MATCH($A527,'Hoja de Trabajo para listado'!$BC$155:$BC$1048576,0),MATCH((CUADRO!Q$5&amp;$E527),'Hoja de Trabajo para listado'!$BC$151:$CB$151,0)),0)+IFERROR(INDEX('Hoja de Trabajo para listado'!$DE$153:$DG$274,MATCH($A527,'Hoja de Trabajo para listado'!$DE$153:$DE$1048576,0),MATCH((CUADRO!Q$5&amp;$E527),'Hoja de Trabajo para listado'!$DE$151:$DG$151,0)),0)+IFERROR(INDEX('Hoja de Trabajo para listado'!$CD$155:$DC$1048576,MATCH($A527,'Hoja de Trabajo para listado'!$CD$155:$CD$1048576,0),MATCH((CUADRO!Q$5&amp;$E527),'Hoja de Trabajo para listado'!$CD$151:$DC$151,0)),0)</f>
        <v>0</v>
      </c>
      <c r="R527" s="243">
        <f t="shared" ca="1" si="19"/>
        <v>0</v>
      </c>
      <c r="S527" s="249">
        <f ca="1">+R526+R527</f>
        <v>0</v>
      </c>
      <c r="T527" s="243">
        <f ca="1">+S527</f>
        <v>0</v>
      </c>
      <c r="U527" s="242">
        <f t="shared" si="20"/>
        <v>2</v>
      </c>
      <c r="V527" s="333" t="str">
        <f>+VLOOKUP(A527,bd_lista!$A$3:$E$590,5,FALSE)</f>
        <v>Gobiernos Autonomos Municipales</v>
      </c>
      <c r="W527" s="384"/>
      <c r="X527" s="242">
        <f>+VLOOKUP(A527,[3]Sheet1!$A$13:$D$744,4,FALSE)</f>
        <v>0</v>
      </c>
      <c r="Y527" s="242" t="e">
        <f>+VLOOKUP(X527,bd_lista!$A$3:$C$590,3,FALSE)</f>
        <v>#N/A</v>
      </c>
      <c r="Z527" s="292"/>
      <c r="AA527" s="293"/>
    </row>
    <row r="528" spans="1:27" customFormat="1" ht="15" hidden="1" customHeight="1">
      <c r="A528" s="32">
        <v>1217</v>
      </c>
      <c r="B528" s="388">
        <f>+A528</f>
        <v>1217</v>
      </c>
      <c r="C528" s="247" t="str">
        <f>+VLOOKUP(A528,bd_lista!$A$3:$C$590,3,FALSE)</f>
        <v>Gobierno Autónomo Municipal de Collana</v>
      </c>
      <c r="D528" s="385" t="str">
        <f>+C528</f>
        <v>Gobierno Autónomo Municipal de Collana</v>
      </c>
      <c r="E528" s="242" t="s">
        <v>1304</v>
      </c>
      <c r="F528" s="243">
        <f ca="1">+IFERROR(INDEX('Hoja de Trabajo para listado'!$A$155:$Z$1048576,MATCH($A528,'Hoja de Trabajo para listado'!$A$155:$A$1048576,0),MATCH((CUADRO!F$5&amp;$E528),'Hoja de Trabajo para listado'!$A$151:$Z$151,0)),0)+IFERROR(INDEX('Hoja de Trabajo para listado'!$AB$155:$BA$1048576,MATCH($A528,'Hoja de Trabajo para listado'!$AB$155:$AB$1048576,0),MATCH((CUADRO!F$5&amp;$E528),'Hoja de Trabajo para listado'!$AB$151:$BA$151,0)),0)+IFERROR(INDEX('Hoja de Trabajo para listado'!$BC$155:$CB$1048576,MATCH($A528,'Hoja de Trabajo para listado'!$BC$155:$BC$1048576,0),MATCH((CUADRO!F$5&amp;$E528),'Hoja de Trabajo para listado'!$BC$151:$CB$151,0)),0)+IFERROR(INDEX('Hoja de Trabajo para listado'!$DE$153:$DG$274,MATCH($A528,'Hoja de Trabajo para listado'!$DE$153:$DE$1048576,0),MATCH((CUADRO!F$5&amp;$E528),'Hoja de Trabajo para listado'!$DE$151:$DG$151,0)),0)+IFERROR(INDEX('Hoja de Trabajo para listado'!$CD$155:$DC$1048576,MATCH($A528,'Hoja de Trabajo para listado'!$CD$155:$CD$1048576,0),MATCH((CUADRO!F$5&amp;$E528),'Hoja de Trabajo para listado'!$CD$151:$DC$151,0)),0)</f>
        <v>0</v>
      </c>
      <c r="G528" s="243">
        <f ca="1">+IFERROR(INDEX('Hoja de Trabajo para listado'!$A$155:$Z$1048576,MATCH($A528,'Hoja de Trabajo para listado'!$A$155:$A$1048576,0),MATCH((CUADRO!G$5&amp;$E528),'Hoja de Trabajo para listado'!$A$151:$Z$151,0)),0)+IFERROR(INDEX('Hoja de Trabajo para listado'!$AB$155:$BA$1048576,MATCH($A528,'Hoja de Trabajo para listado'!$AB$155:$AB$1048576,0),MATCH((CUADRO!G$5&amp;$E528),'Hoja de Trabajo para listado'!$AB$151:$BA$151,0)),0)+IFERROR(INDEX('Hoja de Trabajo para listado'!$BC$155:$CB$1048576,MATCH($A528,'Hoja de Trabajo para listado'!$BC$155:$BC$1048576,0),MATCH((CUADRO!G$5&amp;$E528),'Hoja de Trabajo para listado'!$BC$151:$CB$151,0)),0)+IFERROR(INDEX('Hoja de Trabajo para listado'!$DE$153:$DG$274,MATCH($A528,'Hoja de Trabajo para listado'!$DE$153:$DE$1048576,0),MATCH((CUADRO!G$5&amp;$E528),'Hoja de Trabajo para listado'!$DE$151:$DG$151,0)),0)+IFERROR(INDEX('Hoja de Trabajo para listado'!$CD$155:$DC$1048576,MATCH($A528,'Hoja de Trabajo para listado'!$CD$155:$CD$1048576,0),MATCH((CUADRO!G$5&amp;$E528),'Hoja de Trabajo para listado'!$CD$151:$DC$151,0)),0)</f>
        <v>0</v>
      </c>
      <c r="H528" s="243">
        <f ca="1">+IFERROR(INDEX('Hoja de Trabajo para listado'!$A$155:$Z$1048576,MATCH($A528,'Hoja de Trabajo para listado'!$A$155:$A$1048576,0),MATCH((CUADRO!H$5&amp;$E528),'Hoja de Trabajo para listado'!$A$151:$Z$151,0)),0)+IFERROR(INDEX('Hoja de Trabajo para listado'!$AB$155:$BA$1048576,MATCH($A528,'Hoja de Trabajo para listado'!$AB$155:$AB$1048576,0),MATCH((CUADRO!H$5&amp;$E528),'Hoja de Trabajo para listado'!$AB$151:$BA$151,0)),0)+IFERROR(INDEX('Hoja de Trabajo para listado'!$BC$155:$CB$1048576,MATCH($A528,'Hoja de Trabajo para listado'!$BC$155:$BC$1048576,0),MATCH((CUADRO!H$5&amp;$E528),'Hoja de Trabajo para listado'!$BC$151:$CB$151,0)),0)+IFERROR(INDEX('Hoja de Trabajo para listado'!$DE$153:$DG$274,MATCH($A528,'Hoja de Trabajo para listado'!$DE$153:$DE$1048576,0),MATCH((CUADRO!H$5&amp;$E528),'Hoja de Trabajo para listado'!$DE$151:$DG$151,0)),0)+IFERROR(INDEX('Hoja de Trabajo para listado'!$CD$155:$DC$1048576,MATCH($A528,'Hoja de Trabajo para listado'!$CD$155:$CD$1048576,0),MATCH((CUADRO!H$5&amp;$E528),'Hoja de Trabajo para listado'!$CD$151:$DC$151,0)),0)</f>
        <v>0</v>
      </c>
      <c r="I528" s="243">
        <f ca="1">+IFERROR(INDEX('Hoja de Trabajo para listado'!$A$155:$Z$1048576,MATCH($A528,'Hoja de Trabajo para listado'!$A$155:$A$1048576,0),MATCH((CUADRO!I$5&amp;$E528),'Hoja de Trabajo para listado'!$A$151:$Z$151,0)),0)+IFERROR(INDEX('Hoja de Trabajo para listado'!$AB$155:$BA$1048576,MATCH($A528,'Hoja de Trabajo para listado'!$AB$155:$AB$1048576,0),MATCH((CUADRO!I$5&amp;$E528),'Hoja de Trabajo para listado'!$AB$151:$BA$151,0)),0)+IFERROR(INDEX('Hoja de Trabajo para listado'!$BC$155:$CB$1048576,MATCH($A528,'Hoja de Trabajo para listado'!$BC$155:$BC$1048576,0),MATCH((CUADRO!I$5&amp;$E528),'Hoja de Trabajo para listado'!$BC$151:$CB$151,0)),0)+IFERROR(INDEX('Hoja de Trabajo para listado'!$DE$153:$DG$274,MATCH($A528,'Hoja de Trabajo para listado'!$DE$153:$DE$1048576,0),MATCH((CUADRO!I$5&amp;$E528),'Hoja de Trabajo para listado'!$DE$151:$DG$151,0)),0)+IFERROR(INDEX('Hoja de Trabajo para listado'!$CD$155:$DC$1048576,MATCH($A528,'Hoja de Trabajo para listado'!$CD$155:$CD$1048576,0),MATCH((CUADRO!I$5&amp;$E528),'Hoja de Trabajo para listado'!$CD$151:$DC$151,0)),0)</f>
        <v>0</v>
      </c>
      <c r="J528" s="243">
        <f ca="1">+IFERROR(INDEX('Hoja de Trabajo para listado'!$A$155:$Z$1048576,MATCH($A528,'Hoja de Trabajo para listado'!$A$155:$A$1048576,0),MATCH((CUADRO!J$5&amp;$E528),'Hoja de Trabajo para listado'!$A$151:$Z$151,0)),0)+IFERROR(INDEX('Hoja de Trabajo para listado'!$AB$155:$BA$1048576,MATCH($A528,'Hoja de Trabajo para listado'!$AB$155:$AB$1048576,0),MATCH((CUADRO!J$5&amp;$E528),'Hoja de Trabajo para listado'!$AB$151:$BA$151,0)),0)+IFERROR(INDEX('Hoja de Trabajo para listado'!$BC$155:$CB$1048576,MATCH($A528,'Hoja de Trabajo para listado'!$BC$155:$BC$1048576,0),MATCH((CUADRO!J$5&amp;$E528),'Hoja de Trabajo para listado'!$BC$151:$CB$151,0)),0)+IFERROR(INDEX('Hoja de Trabajo para listado'!$DE$153:$DG$274,MATCH($A528,'Hoja de Trabajo para listado'!$DE$153:$DE$1048576,0),MATCH((CUADRO!J$5&amp;$E528),'Hoja de Trabajo para listado'!$DE$151:$DG$151,0)),0)+IFERROR(INDEX('Hoja de Trabajo para listado'!$CD$155:$DC$1048576,MATCH($A528,'Hoja de Trabajo para listado'!$CD$155:$CD$1048576,0),MATCH((CUADRO!J$5&amp;$E528),'Hoja de Trabajo para listado'!$CD$151:$DC$151,0)),0)</f>
        <v>0</v>
      </c>
      <c r="K528" s="243">
        <f ca="1">+IFERROR(INDEX('Hoja de Trabajo para listado'!$A$155:$Z$1048576,MATCH($A528,'Hoja de Trabajo para listado'!$A$155:$A$1048576,0),MATCH((CUADRO!K$5&amp;$E528),'Hoja de Trabajo para listado'!$A$151:$Z$151,0)),0)+IFERROR(INDEX('Hoja de Trabajo para listado'!$AB$155:$BA$1048576,MATCH($A528,'Hoja de Trabajo para listado'!$AB$155:$AB$1048576,0),MATCH((CUADRO!K$5&amp;$E528),'Hoja de Trabajo para listado'!$AB$151:$BA$151,0)),0)+IFERROR(INDEX('Hoja de Trabajo para listado'!$BC$155:$CB$1048576,MATCH($A528,'Hoja de Trabajo para listado'!$BC$155:$BC$1048576,0),MATCH((CUADRO!K$5&amp;$E528),'Hoja de Trabajo para listado'!$BC$151:$CB$151,0)),0)+IFERROR(INDEX('Hoja de Trabajo para listado'!$DE$153:$DG$274,MATCH($A528,'Hoja de Trabajo para listado'!$DE$153:$DE$1048576,0),MATCH((CUADRO!K$5&amp;$E528),'Hoja de Trabajo para listado'!$DE$151:$DG$151,0)),0)+IFERROR(INDEX('Hoja de Trabajo para listado'!$CD$155:$DC$1048576,MATCH($A528,'Hoja de Trabajo para listado'!$CD$155:$CD$1048576,0),MATCH((CUADRO!K$5&amp;$E528),'Hoja de Trabajo para listado'!$CD$151:$DC$151,0)),0)</f>
        <v>0</v>
      </c>
      <c r="L528" s="243">
        <f ca="1">+IFERROR(INDEX('Hoja de Trabajo para listado'!$A$155:$Z$1048576,MATCH($A528,'Hoja de Trabajo para listado'!$A$155:$A$1048576,0),MATCH((CUADRO!L$5&amp;$E528),'Hoja de Trabajo para listado'!$A$151:$Z$151,0)),0)+IFERROR(INDEX('Hoja de Trabajo para listado'!$AB$155:$BA$1048576,MATCH($A528,'Hoja de Trabajo para listado'!$AB$155:$AB$1048576,0),MATCH((CUADRO!L$5&amp;$E528),'Hoja de Trabajo para listado'!$AB$151:$BA$151,0)),0)+IFERROR(INDEX('Hoja de Trabajo para listado'!$BC$155:$CB$1048576,MATCH($A528,'Hoja de Trabajo para listado'!$BC$155:$BC$1048576,0),MATCH((CUADRO!L$5&amp;$E528),'Hoja de Trabajo para listado'!$BC$151:$CB$151,0)),0)+IFERROR(INDEX('Hoja de Trabajo para listado'!$DE$153:$DG$274,MATCH($A528,'Hoja de Trabajo para listado'!$DE$153:$DE$1048576,0),MATCH((CUADRO!L$5&amp;$E528),'Hoja de Trabajo para listado'!$DE$151:$DG$151,0)),0)+IFERROR(INDEX('Hoja de Trabajo para listado'!$CD$155:$DC$1048576,MATCH($A528,'Hoja de Trabajo para listado'!$CD$155:$CD$1048576,0),MATCH((CUADRO!L$5&amp;$E528),'Hoja de Trabajo para listado'!$CD$151:$DC$151,0)),0)</f>
        <v>0</v>
      </c>
      <c r="M528" s="243">
        <f ca="1">+IFERROR(INDEX('Hoja de Trabajo para listado'!$A$155:$Z$1048576,MATCH($A528,'Hoja de Trabajo para listado'!$A$155:$A$1048576,0),MATCH((CUADRO!M$5&amp;$E528),'Hoja de Trabajo para listado'!$A$151:$Z$151,0)),0)+IFERROR(INDEX('Hoja de Trabajo para listado'!$AB$155:$BA$1048576,MATCH($A528,'Hoja de Trabajo para listado'!$AB$155:$AB$1048576,0),MATCH((CUADRO!M$5&amp;$E528),'Hoja de Trabajo para listado'!$AB$151:$BA$151,0)),0)+IFERROR(INDEX('Hoja de Trabajo para listado'!$BC$155:$CB$1048576,MATCH($A528,'Hoja de Trabajo para listado'!$BC$155:$BC$1048576,0),MATCH((CUADRO!M$5&amp;$E528),'Hoja de Trabajo para listado'!$BC$151:$CB$151,0)),0)+IFERROR(INDEX('Hoja de Trabajo para listado'!$DE$153:$DG$274,MATCH($A528,'Hoja de Trabajo para listado'!$DE$153:$DE$1048576,0),MATCH((CUADRO!M$5&amp;$E528),'Hoja de Trabajo para listado'!$DE$151:$DG$151,0)),0)+IFERROR(INDEX('Hoja de Trabajo para listado'!$CD$155:$DC$1048576,MATCH($A528,'Hoja de Trabajo para listado'!$CD$155:$CD$1048576,0),MATCH((CUADRO!M$5&amp;$E528),'Hoja de Trabajo para listado'!$CD$151:$DC$151,0)),0)</f>
        <v>0</v>
      </c>
      <c r="N528" s="243">
        <f ca="1">+IFERROR(INDEX('Hoja de Trabajo para listado'!$A$155:$Z$1048576,MATCH($A528,'Hoja de Trabajo para listado'!$A$155:$A$1048576,0),MATCH((CUADRO!N$5&amp;$E528),'Hoja de Trabajo para listado'!$A$151:$Z$151,0)),0)+IFERROR(INDEX('Hoja de Trabajo para listado'!$AB$155:$BA$1048576,MATCH($A528,'Hoja de Trabajo para listado'!$AB$155:$AB$1048576,0),MATCH((CUADRO!N$5&amp;$E528),'Hoja de Trabajo para listado'!$AB$151:$BA$151,0)),0)+IFERROR(INDEX('Hoja de Trabajo para listado'!$BC$155:$CB$1048576,MATCH($A528,'Hoja de Trabajo para listado'!$BC$155:$BC$1048576,0),MATCH((CUADRO!N$5&amp;$E528),'Hoja de Trabajo para listado'!$BC$151:$CB$151,0)),0)+IFERROR(INDEX('Hoja de Trabajo para listado'!$DE$153:$DG$274,MATCH($A528,'Hoja de Trabajo para listado'!$DE$153:$DE$1048576,0),MATCH((CUADRO!N$5&amp;$E528),'Hoja de Trabajo para listado'!$DE$151:$DG$151,0)),0)+IFERROR(INDEX('Hoja de Trabajo para listado'!$CD$155:$DC$1048576,MATCH($A528,'Hoja de Trabajo para listado'!$CD$155:$CD$1048576,0),MATCH((CUADRO!N$5&amp;$E528),'Hoja de Trabajo para listado'!$CD$151:$DC$151,0)),0)</f>
        <v>0</v>
      </c>
      <c r="O528" s="243">
        <f ca="1">+IFERROR(INDEX('Hoja de Trabajo para listado'!$A$155:$Z$1048576,MATCH($A528,'Hoja de Trabajo para listado'!$A$155:$A$1048576,0),MATCH((CUADRO!O$5&amp;$E528),'Hoja de Trabajo para listado'!$A$151:$Z$151,0)),0)+IFERROR(INDEX('Hoja de Trabajo para listado'!$AB$155:$BA$1048576,MATCH($A528,'Hoja de Trabajo para listado'!$AB$155:$AB$1048576,0),MATCH((CUADRO!O$5&amp;$E528),'Hoja de Trabajo para listado'!$AB$151:$BA$151,0)),0)+IFERROR(INDEX('Hoja de Trabajo para listado'!$BC$155:$CB$1048576,MATCH($A528,'Hoja de Trabajo para listado'!$BC$155:$BC$1048576,0),MATCH((CUADRO!O$5&amp;$E528),'Hoja de Trabajo para listado'!$BC$151:$CB$151,0)),0)+IFERROR(INDEX('Hoja de Trabajo para listado'!$DE$153:$DG$274,MATCH($A528,'Hoja de Trabajo para listado'!$DE$153:$DE$1048576,0),MATCH((CUADRO!O$5&amp;$E528),'Hoja de Trabajo para listado'!$DE$151:$DG$151,0)),0)+IFERROR(INDEX('Hoja de Trabajo para listado'!$CD$155:$DC$1048576,MATCH($A528,'Hoja de Trabajo para listado'!$CD$155:$CD$1048576,0),MATCH((CUADRO!O$5&amp;$E528),'Hoja de Trabajo para listado'!$CD$151:$DC$151,0)),0)</f>
        <v>0</v>
      </c>
      <c r="P528" s="243">
        <f ca="1">+IFERROR(INDEX('Hoja de Trabajo para listado'!$A$155:$Z$1048576,MATCH($A528,'Hoja de Trabajo para listado'!$A$155:$A$1048576,0),MATCH((CUADRO!P$5&amp;$E528),'Hoja de Trabajo para listado'!$A$151:$Z$151,0)),0)+IFERROR(INDEX('Hoja de Trabajo para listado'!$AB$155:$BA$1048576,MATCH($A528,'Hoja de Trabajo para listado'!$AB$155:$AB$1048576,0),MATCH((CUADRO!P$5&amp;$E528),'Hoja de Trabajo para listado'!$AB$151:$BA$151,0)),0)+IFERROR(INDEX('Hoja de Trabajo para listado'!$BC$155:$CB$1048576,MATCH($A528,'Hoja de Trabajo para listado'!$BC$155:$BC$1048576,0),MATCH((CUADRO!P$5&amp;$E528),'Hoja de Trabajo para listado'!$BC$151:$CB$151,0)),0)+IFERROR(INDEX('Hoja de Trabajo para listado'!$DE$153:$DG$274,MATCH($A528,'Hoja de Trabajo para listado'!$DE$153:$DE$1048576,0),MATCH((CUADRO!P$5&amp;$E528),'Hoja de Trabajo para listado'!$DE$151:$DG$151,0)),0)+IFERROR(INDEX('Hoja de Trabajo para listado'!$CD$155:$DC$1048576,MATCH($A528,'Hoja de Trabajo para listado'!$CD$155:$CD$1048576,0),MATCH((CUADRO!P$5&amp;$E528),'Hoja de Trabajo para listado'!$CD$151:$DC$151,0)),0)</f>
        <v>0</v>
      </c>
      <c r="Q528" s="243">
        <f ca="1">+IFERROR(INDEX('Hoja de Trabajo para listado'!$A$155:$Z$1048576,MATCH($A528,'Hoja de Trabajo para listado'!$A$155:$A$1048576,0),MATCH((CUADRO!Q$5&amp;$E528),'Hoja de Trabajo para listado'!$A$151:$Z$151,0)),0)+IFERROR(INDEX('Hoja de Trabajo para listado'!$AB$155:$BA$1048576,MATCH($A528,'Hoja de Trabajo para listado'!$AB$155:$AB$1048576,0),MATCH((CUADRO!Q$5&amp;$E528),'Hoja de Trabajo para listado'!$AB$151:$BA$151,0)),0)+IFERROR(INDEX('Hoja de Trabajo para listado'!$BC$155:$CB$1048576,MATCH($A528,'Hoja de Trabajo para listado'!$BC$155:$BC$1048576,0),MATCH((CUADRO!Q$5&amp;$E528),'Hoja de Trabajo para listado'!$BC$151:$CB$151,0)),0)+IFERROR(INDEX('Hoja de Trabajo para listado'!$DE$153:$DG$274,MATCH($A528,'Hoja de Trabajo para listado'!$DE$153:$DE$1048576,0),MATCH((CUADRO!Q$5&amp;$E528),'Hoja de Trabajo para listado'!$DE$151:$DG$151,0)),0)+IFERROR(INDEX('Hoja de Trabajo para listado'!$CD$155:$DC$1048576,MATCH($A528,'Hoja de Trabajo para listado'!$CD$155:$CD$1048576,0),MATCH((CUADRO!Q$5&amp;$E528),'Hoja de Trabajo para listado'!$CD$151:$DC$151,0)),0)</f>
        <v>0</v>
      </c>
      <c r="R528" s="243">
        <f t="shared" ca="1" si="19"/>
        <v>0</v>
      </c>
      <c r="S528" s="249"/>
      <c r="T528" s="243">
        <f ca="1">+T529</f>
        <v>0</v>
      </c>
      <c r="U528" s="242">
        <f t="shared" si="20"/>
        <v>1</v>
      </c>
      <c r="V528" s="333" t="str">
        <f>+VLOOKUP(A528,bd_lista!$A$3:$E$590,5,FALSE)</f>
        <v>Gobiernos Autonomos Municipales</v>
      </c>
      <c r="W528" s="383" t="str">
        <f>+V528</f>
        <v>Gobiernos Autonomos Municipales</v>
      </c>
      <c r="X528" s="242">
        <f>+VLOOKUP(A528,[3]Sheet1!$A$13:$D$744,4,FALSE)</f>
        <v>0</v>
      </c>
      <c r="Y528" s="242" t="e">
        <f>+VLOOKUP(X528,bd_lista!$A$3:$C$590,3,FALSE)</f>
        <v>#N/A</v>
      </c>
      <c r="Z528" s="294">
        <f>+X528</f>
        <v>0</v>
      </c>
      <c r="AA528" s="295" t="e">
        <f>+Y528</f>
        <v>#N/A</v>
      </c>
    </row>
    <row r="529" spans="1:27" customFormat="1" ht="15" hidden="1" customHeight="1">
      <c r="A529" s="32">
        <v>1217</v>
      </c>
      <c r="B529" s="389"/>
      <c r="C529" s="247" t="str">
        <f>+VLOOKUP(A529,bd_lista!$A$3:$C$590,3,FALSE)</f>
        <v>Gobierno Autónomo Municipal de Collana</v>
      </c>
      <c r="D529" s="386"/>
      <c r="E529" s="244" t="s">
        <v>1305</v>
      </c>
      <c r="F529" s="243">
        <f ca="1">+IFERROR(INDEX('Hoja de Trabajo para listado'!$A$155:$Z$1048576,MATCH($A529,'Hoja de Trabajo para listado'!$A$155:$A$1048576,0),MATCH((CUADRO!F$5&amp;$E529),'Hoja de Trabajo para listado'!$A$151:$Z$151,0)),0)+IFERROR(INDEX('Hoja de Trabajo para listado'!$AB$155:$BA$1048576,MATCH($A529,'Hoja de Trabajo para listado'!$AB$155:$AB$1048576,0),MATCH((CUADRO!F$5&amp;$E529),'Hoja de Trabajo para listado'!$AB$151:$BA$151,0)),0)+IFERROR(INDEX('Hoja de Trabajo para listado'!$BC$155:$CB$1048576,MATCH($A529,'Hoja de Trabajo para listado'!$BC$155:$BC$1048576,0),MATCH((CUADRO!F$5&amp;$E529),'Hoja de Trabajo para listado'!$BC$151:$CB$151,0)),0)+IFERROR(INDEX('Hoja de Trabajo para listado'!$DE$153:$DG$274,MATCH($A529,'Hoja de Trabajo para listado'!$DE$153:$DE$1048576,0),MATCH((CUADRO!F$5&amp;$E529),'Hoja de Trabajo para listado'!$DE$151:$DG$151,0)),0)+IFERROR(INDEX('Hoja de Trabajo para listado'!$CD$155:$DC$1048576,MATCH($A529,'Hoja de Trabajo para listado'!$CD$155:$CD$1048576,0),MATCH((CUADRO!F$5&amp;$E529),'Hoja de Trabajo para listado'!$CD$151:$DC$151,0)),0)</f>
        <v>0</v>
      </c>
      <c r="G529" s="243">
        <f ca="1">+IFERROR(INDEX('Hoja de Trabajo para listado'!$A$155:$Z$1048576,MATCH($A529,'Hoja de Trabajo para listado'!$A$155:$A$1048576,0),MATCH((CUADRO!G$5&amp;$E529),'Hoja de Trabajo para listado'!$A$151:$Z$151,0)),0)+IFERROR(INDEX('Hoja de Trabajo para listado'!$AB$155:$BA$1048576,MATCH($A529,'Hoja de Trabajo para listado'!$AB$155:$AB$1048576,0),MATCH((CUADRO!G$5&amp;$E529),'Hoja de Trabajo para listado'!$AB$151:$BA$151,0)),0)+IFERROR(INDEX('Hoja de Trabajo para listado'!$BC$155:$CB$1048576,MATCH($A529,'Hoja de Trabajo para listado'!$BC$155:$BC$1048576,0),MATCH((CUADRO!G$5&amp;$E529),'Hoja de Trabajo para listado'!$BC$151:$CB$151,0)),0)+IFERROR(INDEX('Hoja de Trabajo para listado'!$DE$153:$DG$274,MATCH($A529,'Hoja de Trabajo para listado'!$DE$153:$DE$1048576,0),MATCH((CUADRO!G$5&amp;$E529),'Hoja de Trabajo para listado'!$DE$151:$DG$151,0)),0)+IFERROR(INDEX('Hoja de Trabajo para listado'!$CD$155:$DC$1048576,MATCH($A529,'Hoja de Trabajo para listado'!$CD$155:$CD$1048576,0),MATCH((CUADRO!G$5&amp;$E529),'Hoja de Trabajo para listado'!$CD$151:$DC$151,0)),0)</f>
        <v>0</v>
      </c>
      <c r="H529" s="243">
        <f ca="1">+IFERROR(INDEX('Hoja de Trabajo para listado'!$A$155:$Z$1048576,MATCH($A529,'Hoja de Trabajo para listado'!$A$155:$A$1048576,0),MATCH((CUADRO!H$5&amp;$E529),'Hoja de Trabajo para listado'!$A$151:$Z$151,0)),0)+IFERROR(INDEX('Hoja de Trabajo para listado'!$AB$155:$BA$1048576,MATCH($A529,'Hoja de Trabajo para listado'!$AB$155:$AB$1048576,0),MATCH((CUADRO!H$5&amp;$E529),'Hoja de Trabajo para listado'!$AB$151:$BA$151,0)),0)+IFERROR(INDEX('Hoja de Trabajo para listado'!$BC$155:$CB$1048576,MATCH($A529,'Hoja de Trabajo para listado'!$BC$155:$BC$1048576,0),MATCH((CUADRO!H$5&amp;$E529),'Hoja de Trabajo para listado'!$BC$151:$CB$151,0)),0)+IFERROR(INDEX('Hoja de Trabajo para listado'!$DE$153:$DG$274,MATCH($A529,'Hoja de Trabajo para listado'!$DE$153:$DE$1048576,0),MATCH((CUADRO!H$5&amp;$E529),'Hoja de Trabajo para listado'!$DE$151:$DG$151,0)),0)+IFERROR(INDEX('Hoja de Trabajo para listado'!$CD$155:$DC$1048576,MATCH($A529,'Hoja de Trabajo para listado'!$CD$155:$CD$1048576,0),MATCH((CUADRO!H$5&amp;$E529),'Hoja de Trabajo para listado'!$CD$151:$DC$151,0)),0)</f>
        <v>0</v>
      </c>
      <c r="I529" s="243">
        <f ca="1">+IFERROR(INDEX('Hoja de Trabajo para listado'!$A$155:$Z$1048576,MATCH($A529,'Hoja de Trabajo para listado'!$A$155:$A$1048576,0),MATCH((CUADRO!I$5&amp;$E529),'Hoja de Trabajo para listado'!$A$151:$Z$151,0)),0)+IFERROR(INDEX('Hoja de Trabajo para listado'!$AB$155:$BA$1048576,MATCH($A529,'Hoja de Trabajo para listado'!$AB$155:$AB$1048576,0),MATCH((CUADRO!I$5&amp;$E529),'Hoja de Trabajo para listado'!$AB$151:$BA$151,0)),0)+IFERROR(INDEX('Hoja de Trabajo para listado'!$BC$155:$CB$1048576,MATCH($A529,'Hoja de Trabajo para listado'!$BC$155:$BC$1048576,0),MATCH((CUADRO!I$5&amp;$E529),'Hoja de Trabajo para listado'!$BC$151:$CB$151,0)),0)+IFERROR(INDEX('Hoja de Trabajo para listado'!$DE$153:$DG$274,MATCH($A529,'Hoja de Trabajo para listado'!$DE$153:$DE$1048576,0),MATCH((CUADRO!I$5&amp;$E529),'Hoja de Trabajo para listado'!$DE$151:$DG$151,0)),0)+IFERROR(INDEX('Hoja de Trabajo para listado'!$CD$155:$DC$1048576,MATCH($A529,'Hoja de Trabajo para listado'!$CD$155:$CD$1048576,0),MATCH((CUADRO!I$5&amp;$E529),'Hoja de Trabajo para listado'!$CD$151:$DC$151,0)),0)</f>
        <v>0</v>
      </c>
      <c r="J529" s="243">
        <f ca="1">+IFERROR(INDEX('Hoja de Trabajo para listado'!$A$155:$Z$1048576,MATCH($A529,'Hoja de Trabajo para listado'!$A$155:$A$1048576,0),MATCH((CUADRO!J$5&amp;$E529),'Hoja de Trabajo para listado'!$A$151:$Z$151,0)),0)+IFERROR(INDEX('Hoja de Trabajo para listado'!$AB$155:$BA$1048576,MATCH($A529,'Hoja de Trabajo para listado'!$AB$155:$AB$1048576,0),MATCH((CUADRO!J$5&amp;$E529),'Hoja de Trabajo para listado'!$AB$151:$BA$151,0)),0)+IFERROR(INDEX('Hoja de Trabajo para listado'!$BC$155:$CB$1048576,MATCH($A529,'Hoja de Trabajo para listado'!$BC$155:$BC$1048576,0),MATCH((CUADRO!J$5&amp;$E529),'Hoja de Trabajo para listado'!$BC$151:$CB$151,0)),0)+IFERROR(INDEX('Hoja de Trabajo para listado'!$DE$153:$DG$274,MATCH($A529,'Hoja de Trabajo para listado'!$DE$153:$DE$1048576,0),MATCH((CUADRO!J$5&amp;$E529),'Hoja de Trabajo para listado'!$DE$151:$DG$151,0)),0)+IFERROR(INDEX('Hoja de Trabajo para listado'!$CD$155:$DC$1048576,MATCH($A529,'Hoja de Trabajo para listado'!$CD$155:$CD$1048576,0),MATCH((CUADRO!J$5&amp;$E529),'Hoja de Trabajo para listado'!$CD$151:$DC$151,0)),0)</f>
        <v>0</v>
      </c>
      <c r="K529" s="243">
        <f ca="1">+IFERROR(INDEX('Hoja de Trabajo para listado'!$A$155:$Z$1048576,MATCH($A529,'Hoja de Trabajo para listado'!$A$155:$A$1048576,0),MATCH((CUADRO!K$5&amp;$E529),'Hoja de Trabajo para listado'!$A$151:$Z$151,0)),0)+IFERROR(INDEX('Hoja de Trabajo para listado'!$AB$155:$BA$1048576,MATCH($A529,'Hoja de Trabajo para listado'!$AB$155:$AB$1048576,0),MATCH((CUADRO!K$5&amp;$E529),'Hoja de Trabajo para listado'!$AB$151:$BA$151,0)),0)+IFERROR(INDEX('Hoja de Trabajo para listado'!$BC$155:$CB$1048576,MATCH($A529,'Hoja de Trabajo para listado'!$BC$155:$BC$1048576,0),MATCH((CUADRO!K$5&amp;$E529),'Hoja de Trabajo para listado'!$BC$151:$CB$151,0)),0)+IFERROR(INDEX('Hoja de Trabajo para listado'!$DE$153:$DG$274,MATCH($A529,'Hoja de Trabajo para listado'!$DE$153:$DE$1048576,0),MATCH((CUADRO!K$5&amp;$E529),'Hoja de Trabajo para listado'!$DE$151:$DG$151,0)),0)+IFERROR(INDEX('Hoja de Trabajo para listado'!$CD$155:$DC$1048576,MATCH($A529,'Hoja de Trabajo para listado'!$CD$155:$CD$1048576,0),MATCH((CUADRO!K$5&amp;$E529),'Hoja de Trabajo para listado'!$CD$151:$DC$151,0)),0)</f>
        <v>0</v>
      </c>
      <c r="L529" s="243">
        <f ca="1">+IFERROR(INDEX('Hoja de Trabajo para listado'!$A$155:$Z$1048576,MATCH($A529,'Hoja de Trabajo para listado'!$A$155:$A$1048576,0),MATCH((CUADRO!L$5&amp;$E529),'Hoja de Trabajo para listado'!$A$151:$Z$151,0)),0)+IFERROR(INDEX('Hoja de Trabajo para listado'!$AB$155:$BA$1048576,MATCH($A529,'Hoja de Trabajo para listado'!$AB$155:$AB$1048576,0),MATCH((CUADRO!L$5&amp;$E529),'Hoja de Trabajo para listado'!$AB$151:$BA$151,0)),0)+IFERROR(INDEX('Hoja de Trabajo para listado'!$BC$155:$CB$1048576,MATCH($A529,'Hoja de Trabajo para listado'!$BC$155:$BC$1048576,0),MATCH((CUADRO!L$5&amp;$E529),'Hoja de Trabajo para listado'!$BC$151:$CB$151,0)),0)+IFERROR(INDEX('Hoja de Trabajo para listado'!$DE$153:$DG$274,MATCH($A529,'Hoja de Trabajo para listado'!$DE$153:$DE$1048576,0),MATCH((CUADRO!L$5&amp;$E529),'Hoja de Trabajo para listado'!$DE$151:$DG$151,0)),0)+IFERROR(INDEX('Hoja de Trabajo para listado'!$CD$155:$DC$1048576,MATCH($A529,'Hoja de Trabajo para listado'!$CD$155:$CD$1048576,0),MATCH((CUADRO!L$5&amp;$E529),'Hoja de Trabajo para listado'!$CD$151:$DC$151,0)),0)</f>
        <v>0</v>
      </c>
      <c r="M529" s="243">
        <f ca="1">+IFERROR(INDEX('Hoja de Trabajo para listado'!$A$155:$Z$1048576,MATCH($A529,'Hoja de Trabajo para listado'!$A$155:$A$1048576,0),MATCH((CUADRO!M$5&amp;$E529),'Hoja de Trabajo para listado'!$A$151:$Z$151,0)),0)+IFERROR(INDEX('Hoja de Trabajo para listado'!$AB$155:$BA$1048576,MATCH($A529,'Hoja de Trabajo para listado'!$AB$155:$AB$1048576,0),MATCH((CUADRO!M$5&amp;$E529),'Hoja de Trabajo para listado'!$AB$151:$BA$151,0)),0)+IFERROR(INDEX('Hoja de Trabajo para listado'!$BC$155:$CB$1048576,MATCH($A529,'Hoja de Trabajo para listado'!$BC$155:$BC$1048576,0),MATCH((CUADRO!M$5&amp;$E529),'Hoja de Trabajo para listado'!$BC$151:$CB$151,0)),0)+IFERROR(INDEX('Hoja de Trabajo para listado'!$DE$153:$DG$274,MATCH($A529,'Hoja de Trabajo para listado'!$DE$153:$DE$1048576,0),MATCH((CUADRO!M$5&amp;$E529),'Hoja de Trabajo para listado'!$DE$151:$DG$151,0)),0)+IFERROR(INDEX('Hoja de Trabajo para listado'!$CD$155:$DC$1048576,MATCH($A529,'Hoja de Trabajo para listado'!$CD$155:$CD$1048576,0),MATCH((CUADRO!M$5&amp;$E529),'Hoja de Trabajo para listado'!$CD$151:$DC$151,0)),0)</f>
        <v>0</v>
      </c>
      <c r="N529" s="243">
        <f ca="1">+IFERROR(INDEX('Hoja de Trabajo para listado'!$A$155:$Z$1048576,MATCH($A529,'Hoja de Trabajo para listado'!$A$155:$A$1048576,0),MATCH((CUADRO!N$5&amp;$E529),'Hoja de Trabajo para listado'!$A$151:$Z$151,0)),0)+IFERROR(INDEX('Hoja de Trabajo para listado'!$AB$155:$BA$1048576,MATCH($A529,'Hoja de Trabajo para listado'!$AB$155:$AB$1048576,0),MATCH((CUADRO!N$5&amp;$E529),'Hoja de Trabajo para listado'!$AB$151:$BA$151,0)),0)+IFERROR(INDEX('Hoja de Trabajo para listado'!$BC$155:$CB$1048576,MATCH($A529,'Hoja de Trabajo para listado'!$BC$155:$BC$1048576,0),MATCH((CUADRO!N$5&amp;$E529),'Hoja de Trabajo para listado'!$BC$151:$CB$151,0)),0)+IFERROR(INDEX('Hoja de Trabajo para listado'!$DE$153:$DG$274,MATCH($A529,'Hoja de Trabajo para listado'!$DE$153:$DE$1048576,0),MATCH((CUADRO!N$5&amp;$E529),'Hoja de Trabajo para listado'!$DE$151:$DG$151,0)),0)+IFERROR(INDEX('Hoja de Trabajo para listado'!$CD$155:$DC$1048576,MATCH($A529,'Hoja de Trabajo para listado'!$CD$155:$CD$1048576,0),MATCH((CUADRO!N$5&amp;$E529),'Hoja de Trabajo para listado'!$CD$151:$DC$151,0)),0)</f>
        <v>0</v>
      </c>
      <c r="O529" s="243">
        <f ca="1">+IFERROR(INDEX('Hoja de Trabajo para listado'!$A$155:$Z$1048576,MATCH($A529,'Hoja de Trabajo para listado'!$A$155:$A$1048576,0),MATCH((CUADRO!O$5&amp;$E529),'Hoja de Trabajo para listado'!$A$151:$Z$151,0)),0)+IFERROR(INDEX('Hoja de Trabajo para listado'!$AB$155:$BA$1048576,MATCH($A529,'Hoja de Trabajo para listado'!$AB$155:$AB$1048576,0),MATCH((CUADRO!O$5&amp;$E529),'Hoja de Trabajo para listado'!$AB$151:$BA$151,0)),0)+IFERROR(INDEX('Hoja de Trabajo para listado'!$BC$155:$CB$1048576,MATCH($A529,'Hoja de Trabajo para listado'!$BC$155:$BC$1048576,0),MATCH((CUADRO!O$5&amp;$E529),'Hoja de Trabajo para listado'!$BC$151:$CB$151,0)),0)+IFERROR(INDEX('Hoja de Trabajo para listado'!$DE$153:$DG$274,MATCH($A529,'Hoja de Trabajo para listado'!$DE$153:$DE$1048576,0),MATCH((CUADRO!O$5&amp;$E529),'Hoja de Trabajo para listado'!$DE$151:$DG$151,0)),0)+IFERROR(INDEX('Hoja de Trabajo para listado'!$CD$155:$DC$1048576,MATCH($A529,'Hoja de Trabajo para listado'!$CD$155:$CD$1048576,0),MATCH((CUADRO!O$5&amp;$E529),'Hoja de Trabajo para listado'!$CD$151:$DC$151,0)),0)</f>
        <v>0</v>
      </c>
      <c r="P529" s="243">
        <f ca="1">+IFERROR(INDEX('Hoja de Trabajo para listado'!$A$155:$Z$1048576,MATCH($A529,'Hoja de Trabajo para listado'!$A$155:$A$1048576,0),MATCH((CUADRO!P$5&amp;$E529),'Hoja de Trabajo para listado'!$A$151:$Z$151,0)),0)+IFERROR(INDEX('Hoja de Trabajo para listado'!$AB$155:$BA$1048576,MATCH($A529,'Hoja de Trabajo para listado'!$AB$155:$AB$1048576,0),MATCH((CUADRO!P$5&amp;$E529),'Hoja de Trabajo para listado'!$AB$151:$BA$151,0)),0)+IFERROR(INDEX('Hoja de Trabajo para listado'!$BC$155:$CB$1048576,MATCH($A529,'Hoja de Trabajo para listado'!$BC$155:$BC$1048576,0),MATCH((CUADRO!P$5&amp;$E529),'Hoja de Trabajo para listado'!$BC$151:$CB$151,0)),0)+IFERROR(INDEX('Hoja de Trabajo para listado'!$DE$153:$DG$274,MATCH($A529,'Hoja de Trabajo para listado'!$DE$153:$DE$1048576,0),MATCH((CUADRO!P$5&amp;$E529),'Hoja de Trabajo para listado'!$DE$151:$DG$151,0)),0)+IFERROR(INDEX('Hoja de Trabajo para listado'!$CD$155:$DC$1048576,MATCH($A529,'Hoja de Trabajo para listado'!$CD$155:$CD$1048576,0),MATCH((CUADRO!P$5&amp;$E529),'Hoja de Trabajo para listado'!$CD$151:$DC$151,0)),0)</f>
        <v>0</v>
      </c>
      <c r="Q529" s="243">
        <f ca="1">+IFERROR(INDEX('Hoja de Trabajo para listado'!$A$155:$Z$1048576,MATCH($A529,'Hoja de Trabajo para listado'!$A$155:$A$1048576,0),MATCH((CUADRO!Q$5&amp;$E529),'Hoja de Trabajo para listado'!$A$151:$Z$151,0)),0)+IFERROR(INDEX('Hoja de Trabajo para listado'!$AB$155:$BA$1048576,MATCH($A529,'Hoja de Trabajo para listado'!$AB$155:$AB$1048576,0),MATCH((CUADRO!Q$5&amp;$E529),'Hoja de Trabajo para listado'!$AB$151:$BA$151,0)),0)+IFERROR(INDEX('Hoja de Trabajo para listado'!$BC$155:$CB$1048576,MATCH($A529,'Hoja de Trabajo para listado'!$BC$155:$BC$1048576,0),MATCH((CUADRO!Q$5&amp;$E529),'Hoja de Trabajo para listado'!$BC$151:$CB$151,0)),0)+IFERROR(INDEX('Hoja de Trabajo para listado'!$DE$153:$DG$274,MATCH($A529,'Hoja de Trabajo para listado'!$DE$153:$DE$1048576,0),MATCH((CUADRO!Q$5&amp;$E529),'Hoja de Trabajo para listado'!$DE$151:$DG$151,0)),0)+IFERROR(INDEX('Hoja de Trabajo para listado'!$CD$155:$DC$1048576,MATCH($A529,'Hoja de Trabajo para listado'!$CD$155:$CD$1048576,0),MATCH((CUADRO!Q$5&amp;$E529),'Hoja de Trabajo para listado'!$CD$151:$DC$151,0)),0)</f>
        <v>0</v>
      </c>
      <c r="R529" s="243">
        <f t="shared" ca="1" si="19"/>
        <v>0</v>
      </c>
      <c r="S529" s="249">
        <f ca="1">+R528+R529</f>
        <v>0</v>
      </c>
      <c r="T529" s="243">
        <f ca="1">+S529</f>
        <v>0</v>
      </c>
      <c r="U529" s="242">
        <f t="shared" si="20"/>
        <v>2</v>
      </c>
      <c r="V529" s="333" t="str">
        <f>+VLOOKUP(A529,bd_lista!$A$3:$E$590,5,FALSE)</f>
        <v>Gobiernos Autonomos Municipales</v>
      </c>
      <c r="W529" s="384"/>
      <c r="X529" s="242">
        <f>+VLOOKUP(A529,[3]Sheet1!$A$13:$D$744,4,FALSE)</f>
        <v>0</v>
      </c>
      <c r="Y529" s="242" t="e">
        <f>+VLOOKUP(X529,bd_lista!$A$3:$C$590,3,FALSE)</f>
        <v>#N/A</v>
      </c>
      <c r="Z529" s="292"/>
      <c r="AA529" s="293"/>
    </row>
    <row r="530" spans="1:27" customFormat="1" ht="15" hidden="1" customHeight="1">
      <c r="A530" s="32">
        <v>1218</v>
      </c>
      <c r="B530" s="388">
        <f>+A530</f>
        <v>1218</v>
      </c>
      <c r="C530" s="247" t="str">
        <f>+VLOOKUP(A530,bd_lista!$A$3:$C$590,3,FALSE)</f>
        <v>Gobierno Autónomo Municipal de Inquisivi</v>
      </c>
      <c r="D530" s="385" t="str">
        <f>+C530</f>
        <v>Gobierno Autónomo Municipal de Inquisivi</v>
      </c>
      <c r="E530" s="242" t="s">
        <v>1304</v>
      </c>
      <c r="F530" s="243">
        <f ca="1">+IFERROR(INDEX('Hoja de Trabajo para listado'!$A$155:$Z$1048576,MATCH($A530,'Hoja de Trabajo para listado'!$A$155:$A$1048576,0),MATCH((CUADRO!F$5&amp;$E530),'Hoja de Trabajo para listado'!$A$151:$Z$151,0)),0)+IFERROR(INDEX('Hoja de Trabajo para listado'!$AB$155:$BA$1048576,MATCH($A530,'Hoja de Trabajo para listado'!$AB$155:$AB$1048576,0),MATCH((CUADRO!F$5&amp;$E530),'Hoja de Trabajo para listado'!$AB$151:$BA$151,0)),0)+IFERROR(INDEX('Hoja de Trabajo para listado'!$BC$155:$CB$1048576,MATCH($A530,'Hoja de Trabajo para listado'!$BC$155:$BC$1048576,0),MATCH((CUADRO!F$5&amp;$E530),'Hoja de Trabajo para listado'!$BC$151:$CB$151,0)),0)+IFERROR(INDEX('Hoja de Trabajo para listado'!$DE$153:$DG$274,MATCH($A530,'Hoja de Trabajo para listado'!$DE$153:$DE$1048576,0),MATCH((CUADRO!F$5&amp;$E530),'Hoja de Trabajo para listado'!$DE$151:$DG$151,0)),0)+IFERROR(INDEX('Hoja de Trabajo para listado'!$CD$155:$DC$1048576,MATCH($A530,'Hoja de Trabajo para listado'!$CD$155:$CD$1048576,0),MATCH((CUADRO!F$5&amp;$E530),'Hoja de Trabajo para listado'!$CD$151:$DC$151,0)),0)</f>
        <v>0</v>
      </c>
      <c r="G530" s="243">
        <f ca="1">+IFERROR(INDEX('Hoja de Trabajo para listado'!$A$155:$Z$1048576,MATCH($A530,'Hoja de Trabajo para listado'!$A$155:$A$1048576,0),MATCH((CUADRO!G$5&amp;$E530),'Hoja de Trabajo para listado'!$A$151:$Z$151,0)),0)+IFERROR(INDEX('Hoja de Trabajo para listado'!$AB$155:$BA$1048576,MATCH($A530,'Hoja de Trabajo para listado'!$AB$155:$AB$1048576,0),MATCH((CUADRO!G$5&amp;$E530),'Hoja de Trabajo para listado'!$AB$151:$BA$151,0)),0)+IFERROR(INDEX('Hoja de Trabajo para listado'!$BC$155:$CB$1048576,MATCH($A530,'Hoja de Trabajo para listado'!$BC$155:$BC$1048576,0),MATCH((CUADRO!G$5&amp;$E530),'Hoja de Trabajo para listado'!$BC$151:$CB$151,0)),0)+IFERROR(INDEX('Hoja de Trabajo para listado'!$DE$153:$DG$274,MATCH($A530,'Hoja de Trabajo para listado'!$DE$153:$DE$1048576,0),MATCH((CUADRO!G$5&amp;$E530),'Hoja de Trabajo para listado'!$DE$151:$DG$151,0)),0)+IFERROR(INDEX('Hoja de Trabajo para listado'!$CD$155:$DC$1048576,MATCH($A530,'Hoja de Trabajo para listado'!$CD$155:$CD$1048576,0),MATCH((CUADRO!G$5&amp;$E530),'Hoja de Trabajo para listado'!$CD$151:$DC$151,0)),0)</f>
        <v>0</v>
      </c>
      <c r="H530" s="243">
        <f ca="1">+IFERROR(INDEX('Hoja de Trabajo para listado'!$A$155:$Z$1048576,MATCH($A530,'Hoja de Trabajo para listado'!$A$155:$A$1048576,0),MATCH((CUADRO!H$5&amp;$E530),'Hoja de Trabajo para listado'!$A$151:$Z$151,0)),0)+IFERROR(INDEX('Hoja de Trabajo para listado'!$AB$155:$BA$1048576,MATCH($A530,'Hoja de Trabajo para listado'!$AB$155:$AB$1048576,0),MATCH((CUADRO!H$5&amp;$E530),'Hoja de Trabajo para listado'!$AB$151:$BA$151,0)),0)+IFERROR(INDEX('Hoja de Trabajo para listado'!$BC$155:$CB$1048576,MATCH($A530,'Hoja de Trabajo para listado'!$BC$155:$BC$1048576,0),MATCH((CUADRO!H$5&amp;$E530),'Hoja de Trabajo para listado'!$BC$151:$CB$151,0)),0)+IFERROR(INDEX('Hoja de Trabajo para listado'!$DE$153:$DG$274,MATCH($A530,'Hoja de Trabajo para listado'!$DE$153:$DE$1048576,0),MATCH((CUADRO!H$5&amp;$E530),'Hoja de Trabajo para listado'!$DE$151:$DG$151,0)),0)+IFERROR(INDEX('Hoja de Trabajo para listado'!$CD$155:$DC$1048576,MATCH($A530,'Hoja de Trabajo para listado'!$CD$155:$CD$1048576,0),MATCH((CUADRO!H$5&amp;$E530),'Hoja de Trabajo para listado'!$CD$151:$DC$151,0)),0)</f>
        <v>0</v>
      </c>
      <c r="I530" s="243">
        <f ca="1">+IFERROR(INDEX('Hoja de Trabajo para listado'!$A$155:$Z$1048576,MATCH($A530,'Hoja de Trabajo para listado'!$A$155:$A$1048576,0),MATCH((CUADRO!I$5&amp;$E530),'Hoja de Trabajo para listado'!$A$151:$Z$151,0)),0)+IFERROR(INDEX('Hoja de Trabajo para listado'!$AB$155:$BA$1048576,MATCH($A530,'Hoja de Trabajo para listado'!$AB$155:$AB$1048576,0),MATCH((CUADRO!I$5&amp;$E530),'Hoja de Trabajo para listado'!$AB$151:$BA$151,0)),0)+IFERROR(INDEX('Hoja de Trabajo para listado'!$BC$155:$CB$1048576,MATCH($A530,'Hoja de Trabajo para listado'!$BC$155:$BC$1048576,0),MATCH((CUADRO!I$5&amp;$E530),'Hoja de Trabajo para listado'!$BC$151:$CB$151,0)),0)+IFERROR(INDEX('Hoja de Trabajo para listado'!$DE$153:$DG$274,MATCH($A530,'Hoja de Trabajo para listado'!$DE$153:$DE$1048576,0),MATCH((CUADRO!I$5&amp;$E530),'Hoja de Trabajo para listado'!$DE$151:$DG$151,0)),0)+IFERROR(INDEX('Hoja de Trabajo para listado'!$CD$155:$DC$1048576,MATCH($A530,'Hoja de Trabajo para listado'!$CD$155:$CD$1048576,0),MATCH((CUADRO!I$5&amp;$E530),'Hoja de Trabajo para listado'!$CD$151:$DC$151,0)),0)</f>
        <v>0</v>
      </c>
      <c r="J530" s="243">
        <f ca="1">+IFERROR(INDEX('Hoja de Trabajo para listado'!$A$155:$Z$1048576,MATCH($A530,'Hoja de Trabajo para listado'!$A$155:$A$1048576,0),MATCH((CUADRO!J$5&amp;$E530),'Hoja de Trabajo para listado'!$A$151:$Z$151,0)),0)+IFERROR(INDEX('Hoja de Trabajo para listado'!$AB$155:$BA$1048576,MATCH($A530,'Hoja de Trabajo para listado'!$AB$155:$AB$1048576,0),MATCH((CUADRO!J$5&amp;$E530),'Hoja de Trabajo para listado'!$AB$151:$BA$151,0)),0)+IFERROR(INDEX('Hoja de Trabajo para listado'!$BC$155:$CB$1048576,MATCH($A530,'Hoja de Trabajo para listado'!$BC$155:$BC$1048576,0),MATCH((CUADRO!J$5&amp;$E530),'Hoja de Trabajo para listado'!$BC$151:$CB$151,0)),0)+IFERROR(INDEX('Hoja de Trabajo para listado'!$DE$153:$DG$274,MATCH($A530,'Hoja de Trabajo para listado'!$DE$153:$DE$1048576,0),MATCH((CUADRO!J$5&amp;$E530),'Hoja de Trabajo para listado'!$DE$151:$DG$151,0)),0)+IFERROR(INDEX('Hoja de Trabajo para listado'!$CD$155:$DC$1048576,MATCH($A530,'Hoja de Trabajo para listado'!$CD$155:$CD$1048576,0),MATCH((CUADRO!J$5&amp;$E530),'Hoja de Trabajo para listado'!$CD$151:$DC$151,0)),0)</f>
        <v>0</v>
      </c>
      <c r="K530" s="243">
        <f ca="1">+IFERROR(INDEX('Hoja de Trabajo para listado'!$A$155:$Z$1048576,MATCH($A530,'Hoja de Trabajo para listado'!$A$155:$A$1048576,0),MATCH((CUADRO!K$5&amp;$E530),'Hoja de Trabajo para listado'!$A$151:$Z$151,0)),0)+IFERROR(INDEX('Hoja de Trabajo para listado'!$AB$155:$BA$1048576,MATCH($A530,'Hoja de Trabajo para listado'!$AB$155:$AB$1048576,0),MATCH((CUADRO!K$5&amp;$E530),'Hoja de Trabajo para listado'!$AB$151:$BA$151,0)),0)+IFERROR(INDEX('Hoja de Trabajo para listado'!$BC$155:$CB$1048576,MATCH($A530,'Hoja de Trabajo para listado'!$BC$155:$BC$1048576,0),MATCH((CUADRO!K$5&amp;$E530),'Hoja de Trabajo para listado'!$BC$151:$CB$151,0)),0)+IFERROR(INDEX('Hoja de Trabajo para listado'!$DE$153:$DG$274,MATCH($A530,'Hoja de Trabajo para listado'!$DE$153:$DE$1048576,0),MATCH((CUADRO!K$5&amp;$E530),'Hoja de Trabajo para listado'!$DE$151:$DG$151,0)),0)+IFERROR(INDEX('Hoja de Trabajo para listado'!$CD$155:$DC$1048576,MATCH($A530,'Hoja de Trabajo para listado'!$CD$155:$CD$1048576,0),MATCH((CUADRO!K$5&amp;$E530),'Hoja de Trabajo para listado'!$CD$151:$DC$151,0)),0)</f>
        <v>0</v>
      </c>
      <c r="L530" s="243">
        <f ca="1">+IFERROR(INDEX('Hoja de Trabajo para listado'!$A$155:$Z$1048576,MATCH($A530,'Hoja de Trabajo para listado'!$A$155:$A$1048576,0),MATCH((CUADRO!L$5&amp;$E530),'Hoja de Trabajo para listado'!$A$151:$Z$151,0)),0)+IFERROR(INDEX('Hoja de Trabajo para listado'!$AB$155:$BA$1048576,MATCH($A530,'Hoja de Trabajo para listado'!$AB$155:$AB$1048576,0),MATCH((CUADRO!L$5&amp;$E530),'Hoja de Trabajo para listado'!$AB$151:$BA$151,0)),0)+IFERROR(INDEX('Hoja de Trabajo para listado'!$BC$155:$CB$1048576,MATCH($A530,'Hoja de Trabajo para listado'!$BC$155:$BC$1048576,0),MATCH((CUADRO!L$5&amp;$E530),'Hoja de Trabajo para listado'!$BC$151:$CB$151,0)),0)+IFERROR(INDEX('Hoja de Trabajo para listado'!$DE$153:$DG$274,MATCH($A530,'Hoja de Trabajo para listado'!$DE$153:$DE$1048576,0),MATCH((CUADRO!L$5&amp;$E530),'Hoja de Trabajo para listado'!$DE$151:$DG$151,0)),0)+IFERROR(INDEX('Hoja de Trabajo para listado'!$CD$155:$DC$1048576,MATCH($A530,'Hoja de Trabajo para listado'!$CD$155:$CD$1048576,0),MATCH((CUADRO!L$5&amp;$E530),'Hoja de Trabajo para listado'!$CD$151:$DC$151,0)),0)</f>
        <v>0</v>
      </c>
      <c r="M530" s="243">
        <f ca="1">+IFERROR(INDEX('Hoja de Trabajo para listado'!$A$155:$Z$1048576,MATCH($A530,'Hoja de Trabajo para listado'!$A$155:$A$1048576,0),MATCH((CUADRO!M$5&amp;$E530),'Hoja de Trabajo para listado'!$A$151:$Z$151,0)),0)+IFERROR(INDEX('Hoja de Trabajo para listado'!$AB$155:$BA$1048576,MATCH($A530,'Hoja de Trabajo para listado'!$AB$155:$AB$1048576,0),MATCH((CUADRO!M$5&amp;$E530),'Hoja de Trabajo para listado'!$AB$151:$BA$151,0)),0)+IFERROR(INDEX('Hoja de Trabajo para listado'!$BC$155:$CB$1048576,MATCH($A530,'Hoja de Trabajo para listado'!$BC$155:$BC$1048576,0),MATCH((CUADRO!M$5&amp;$E530),'Hoja de Trabajo para listado'!$BC$151:$CB$151,0)),0)+IFERROR(INDEX('Hoja de Trabajo para listado'!$DE$153:$DG$274,MATCH($A530,'Hoja de Trabajo para listado'!$DE$153:$DE$1048576,0),MATCH((CUADRO!M$5&amp;$E530),'Hoja de Trabajo para listado'!$DE$151:$DG$151,0)),0)+IFERROR(INDEX('Hoja de Trabajo para listado'!$CD$155:$DC$1048576,MATCH($A530,'Hoja de Trabajo para listado'!$CD$155:$CD$1048576,0),MATCH((CUADRO!M$5&amp;$E530),'Hoja de Trabajo para listado'!$CD$151:$DC$151,0)),0)</f>
        <v>0</v>
      </c>
      <c r="N530" s="243">
        <f ca="1">+IFERROR(INDEX('Hoja de Trabajo para listado'!$A$155:$Z$1048576,MATCH($A530,'Hoja de Trabajo para listado'!$A$155:$A$1048576,0),MATCH((CUADRO!N$5&amp;$E530),'Hoja de Trabajo para listado'!$A$151:$Z$151,0)),0)+IFERROR(INDEX('Hoja de Trabajo para listado'!$AB$155:$BA$1048576,MATCH($A530,'Hoja de Trabajo para listado'!$AB$155:$AB$1048576,0),MATCH((CUADRO!N$5&amp;$E530),'Hoja de Trabajo para listado'!$AB$151:$BA$151,0)),0)+IFERROR(INDEX('Hoja de Trabajo para listado'!$BC$155:$CB$1048576,MATCH($A530,'Hoja de Trabajo para listado'!$BC$155:$BC$1048576,0),MATCH((CUADRO!N$5&amp;$E530),'Hoja de Trabajo para listado'!$BC$151:$CB$151,0)),0)+IFERROR(INDEX('Hoja de Trabajo para listado'!$DE$153:$DG$274,MATCH($A530,'Hoja de Trabajo para listado'!$DE$153:$DE$1048576,0),MATCH((CUADRO!N$5&amp;$E530),'Hoja de Trabajo para listado'!$DE$151:$DG$151,0)),0)+IFERROR(INDEX('Hoja de Trabajo para listado'!$CD$155:$DC$1048576,MATCH($A530,'Hoja de Trabajo para listado'!$CD$155:$CD$1048576,0),MATCH((CUADRO!N$5&amp;$E530),'Hoja de Trabajo para listado'!$CD$151:$DC$151,0)),0)</f>
        <v>0</v>
      </c>
      <c r="O530" s="243">
        <f ca="1">+IFERROR(INDEX('Hoja de Trabajo para listado'!$A$155:$Z$1048576,MATCH($A530,'Hoja de Trabajo para listado'!$A$155:$A$1048576,0),MATCH((CUADRO!O$5&amp;$E530),'Hoja de Trabajo para listado'!$A$151:$Z$151,0)),0)+IFERROR(INDEX('Hoja de Trabajo para listado'!$AB$155:$BA$1048576,MATCH($A530,'Hoja de Trabajo para listado'!$AB$155:$AB$1048576,0),MATCH((CUADRO!O$5&amp;$E530),'Hoja de Trabajo para listado'!$AB$151:$BA$151,0)),0)+IFERROR(INDEX('Hoja de Trabajo para listado'!$BC$155:$CB$1048576,MATCH($A530,'Hoja de Trabajo para listado'!$BC$155:$BC$1048576,0),MATCH((CUADRO!O$5&amp;$E530),'Hoja de Trabajo para listado'!$BC$151:$CB$151,0)),0)+IFERROR(INDEX('Hoja de Trabajo para listado'!$DE$153:$DG$274,MATCH($A530,'Hoja de Trabajo para listado'!$DE$153:$DE$1048576,0),MATCH((CUADRO!O$5&amp;$E530),'Hoja de Trabajo para listado'!$DE$151:$DG$151,0)),0)+IFERROR(INDEX('Hoja de Trabajo para listado'!$CD$155:$DC$1048576,MATCH($A530,'Hoja de Trabajo para listado'!$CD$155:$CD$1048576,0),MATCH((CUADRO!O$5&amp;$E530),'Hoja de Trabajo para listado'!$CD$151:$DC$151,0)),0)</f>
        <v>0</v>
      </c>
      <c r="P530" s="243">
        <f ca="1">+IFERROR(INDEX('Hoja de Trabajo para listado'!$A$155:$Z$1048576,MATCH($A530,'Hoja de Trabajo para listado'!$A$155:$A$1048576,0),MATCH((CUADRO!P$5&amp;$E530),'Hoja de Trabajo para listado'!$A$151:$Z$151,0)),0)+IFERROR(INDEX('Hoja de Trabajo para listado'!$AB$155:$BA$1048576,MATCH($A530,'Hoja de Trabajo para listado'!$AB$155:$AB$1048576,0),MATCH((CUADRO!P$5&amp;$E530),'Hoja de Trabajo para listado'!$AB$151:$BA$151,0)),0)+IFERROR(INDEX('Hoja de Trabajo para listado'!$BC$155:$CB$1048576,MATCH($A530,'Hoja de Trabajo para listado'!$BC$155:$BC$1048576,0),MATCH((CUADRO!P$5&amp;$E530),'Hoja de Trabajo para listado'!$BC$151:$CB$151,0)),0)+IFERROR(INDEX('Hoja de Trabajo para listado'!$DE$153:$DG$274,MATCH($A530,'Hoja de Trabajo para listado'!$DE$153:$DE$1048576,0),MATCH((CUADRO!P$5&amp;$E530),'Hoja de Trabajo para listado'!$DE$151:$DG$151,0)),0)+IFERROR(INDEX('Hoja de Trabajo para listado'!$CD$155:$DC$1048576,MATCH($A530,'Hoja de Trabajo para listado'!$CD$155:$CD$1048576,0),MATCH((CUADRO!P$5&amp;$E530),'Hoja de Trabajo para listado'!$CD$151:$DC$151,0)),0)</f>
        <v>0</v>
      </c>
      <c r="Q530" s="243">
        <f ca="1">+IFERROR(INDEX('Hoja de Trabajo para listado'!$A$155:$Z$1048576,MATCH($A530,'Hoja de Trabajo para listado'!$A$155:$A$1048576,0),MATCH((CUADRO!Q$5&amp;$E530),'Hoja de Trabajo para listado'!$A$151:$Z$151,0)),0)+IFERROR(INDEX('Hoja de Trabajo para listado'!$AB$155:$BA$1048576,MATCH($A530,'Hoja de Trabajo para listado'!$AB$155:$AB$1048576,0),MATCH((CUADRO!Q$5&amp;$E530),'Hoja de Trabajo para listado'!$AB$151:$BA$151,0)),0)+IFERROR(INDEX('Hoja de Trabajo para listado'!$BC$155:$CB$1048576,MATCH($A530,'Hoja de Trabajo para listado'!$BC$155:$BC$1048576,0),MATCH((CUADRO!Q$5&amp;$E530),'Hoja de Trabajo para listado'!$BC$151:$CB$151,0)),0)+IFERROR(INDEX('Hoja de Trabajo para listado'!$DE$153:$DG$274,MATCH($A530,'Hoja de Trabajo para listado'!$DE$153:$DE$1048576,0),MATCH((CUADRO!Q$5&amp;$E530),'Hoja de Trabajo para listado'!$DE$151:$DG$151,0)),0)+IFERROR(INDEX('Hoja de Trabajo para listado'!$CD$155:$DC$1048576,MATCH($A530,'Hoja de Trabajo para listado'!$CD$155:$CD$1048576,0),MATCH((CUADRO!Q$5&amp;$E530),'Hoja de Trabajo para listado'!$CD$151:$DC$151,0)),0)</f>
        <v>0</v>
      </c>
      <c r="R530" s="243">
        <f t="shared" ca="1" si="19"/>
        <v>0</v>
      </c>
      <c r="S530" s="249"/>
      <c r="T530" s="243">
        <f ca="1">+T531</f>
        <v>0</v>
      </c>
      <c r="U530" s="242">
        <f t="shared" si="20"/>
        <v>1</v>
      </c>
      <c r="V530" s="333" t="str">
        <f>+VLOOKUP(A530,bd_lista!$A$3:$E$590,5,FALSE)</f>
        <v>Gobiernos Autonomos Municipales</v>
      </c>
      <c r="W530" s="383" t="str">
        <f>+V530</f>
        <v>Gobiernos Autonomos Municipales</v>
      </c>
      <c r="X530" s="242">
        <f>+VLOOKUP(A530,[3]Sheet1!$A$13:$D$744,4,FALSE)</f>
        <v>0</v>
      </c>
      <c r="Y530" s="242" t="e">
        <f>+VLOOKUP(X530,bd_lista!$A$3:$C$590,3,FALSE)</f>
        <v>#N/A</v>
      </c>
      <c r="Z530" s="294">
        <f>+X530</f>
        <v>0</v>
      </c>
      <c r="AA530" s="295" t="e">
        <f>+Y530</f>
        <v>#N/A</v>
      </c>
    </row>
    <row r="531" spans="1:27" customFormat="1" ht="15" hidden="1" customHeight="1">
      <c r="A531" s="32">
        <v>1218</v>
      </c>
      <c r="B531" s="389"/>
      <c r="C531" s="247" t="str">
        <f>+VLOOKUP(A531,bd_lista!$A$3:$C$590,3,FALSE)</f>
        <v>Gobierno Autónomo Municipal de Inquisivi</v>
      </c>
      <c r="D531" s="386"/>
      <c r="E531" s="244" t="s">
        <v>1305</v>
      </c>
      <c r="F531" s="243">
        <f ca="1">+IFERROR(INDEX('Hoja de Trabajo para listado'!$A$155:$Z$1048576,MATCH($A531,'Hoja de Trabajo para listado'!$A$155:$A$1048576,0),MATCH((CUADRO!F$5&amp;$E531),'Hoja de Trabajo para listado'!$A$151:$Z$151,0)),0)+IFERROR(INDEX('Hoja de Trabajo para listado'!$AB$155:$BA$1048576,MATCH($A531,'Hoja de Trabajo para listado'!$AB$155:$AB$1048576,0),MATCH((CUADRO!F$5&amp;$E531),'Hoja de Trabajo para listado'!$AB$151:$BA$151,0)),0)+IFERROR(INDEX('Hoja de Trabajo para listado'!$BC$155:$CB$1048576,MATCH($A531,'Hoja de Trabajo para listado'!$BC$155:$BC$1048576,0),MATCH((CUADRO!F$5&amp;$E531),'Hoja de Trabajo para listado'!$BC$151:$CB$151,0)),0)+IFERROR(INDEX('Hoja de Trabajo para listado'!$DE$153:$DG$274,MATCH($A531,'Hoja de Trabajo para listado'!$DE$153:$DE$1048576,0),MATCH((CUADRO!F$5&amp;$E531),'Hoja de Trabajo para listado'!$DE$151:$DG$151,0)),0)+IFERROR(INDEX('Hoja de Trabajo para listado'!$CD$155:$DC$1048576,MATCH($A531,'Hoja de Trabajo para listado'!$CD$155:$CD$1048576,0),MATCH((CUADRO!F$5&amp;$E531),'Hoja de Trabajo para listado'!$CD$151:$DC$151,0)),0)</f>
        <v>0</v>
      </c>
      <c r="G531" s="243">
        <f ca="1">+IFERROR(INDEX('Hoja de Trabajo para listado'!$A$155:$Z$1048576,MATCH($A531,'Hoja de Trabajo para listado'!$A$155:$A$1048576,0),MATCH((CUADRO!G$5&amp;$E531),'Hoja de Trabajo para listado'!$A$151:$Z$151,0)),0)+IFERROR(INDEX('Hoja de Trabajo para listado'!$AB$155:$BA$1048576,MATCH($A531,'Hoja de Trabajo para listado'!$AB$155:$AB$1048576,0),MATCH((CUADRO!G$5&amp;$E531),'Hoja de Trabajo para listado'!$AB$151:$BA$151,0)),0)+IFERROR(INDEX('Hoja de Trabajo para listado'!$BC$155:$CB$1048576,MATCH($A531,'Hoja de Trabajo para listado'!$BC$155:$BC$1048576,0),MATCH((CUADRO!G$5&amp;$E531),'Hoja de Trabajo para listado'!$BC$151:$CB$151,0)),0)+IFERROR(INDEX('Hoja de Trabajo para listado'!$DE$153:$DG$274,MATCH($A531,'Hoja de Trabajo para listado'!$DE$153:$DE$1048576,0),MATCH((CUADRO!G$5&amp;$E531),'Hoja de Trabajo para listado'!$DE$151:$DG$151,0)),0)+IFERROR(INDEX('Hoja de Trabajo para listado'!$CD$155:$DC$1048576,MATCH($A531,'Hoja de Trabajo para listado'!$CD$155:$CD$1048576,0),MATCH((CUADRO!G$5&amp;$E531),'Hoja de Trabajo para listado'!$CD$151:$DC$151,0)),0)</f>
        <v>0</v>
      </c>
      <c r="H531" s="243">
        <f ca="1">+IFERROR(INDEX('Hoja de Trabajo para listado'!$A$155:$Z$1048576,MATCH($A531,'Hoja de Trabajo para listado'!$A$155:$A$1048576,0),MATCH((CUADRO!H$5&amp;$E531),'Hoja de Trabajo para listado'!$A$151:$Z$151,0)),0)+IFERROR(INDEX('Hoja de Trabajo para listado'!$AB$155:$BA$1048576,MATCH($A531,'Hoja de Trabajo para listado'!$AB$155:$AB$1048576,0),MATCH((CUADRO!H$5&amp;$E531),'Hoja de Trabajo para listado'!$AB$151:$BA$151,0)),0)+IFERROR(INDEX('Hoja de Trabajo para listado'!$BC$155:$CB$1048576,MATCH($A531,'Hoja de Trabajo para listado'!$BC$155:$BC$1048576,0),MATCH((CUADRO!H$5&amp;$E531),'Hoja de Trabajo para listado'!$BC$151:$CB$151,0)),0)+IFERROR(INDEX('Hoja de Trabajo para listado'!$DE$153:$DG$274,MATCH($A531,'Hoja de Trabajo para listado'!$DE$153:$DE$1048576,0),MATCH((CUADRO!H$5&amp;$E531),'Hoja de Trabajo para listado'!$DE$151:$DG$151,0)),0)+IFERROR(INDEX('Hoja de Trabajo para listado'!$CD$155:$DC$1048576,MATCH($A531,'Hoja de Trabajo para listado'!$CD$155:$CD$1048576,0),MATCH((CUADRO!H$5&amp;$E531),'Hoja de Trabajo para listado'!$CD$151:$DC$151,0)),0)</f>
        <v>0</v>
      </c>
      <c r="I531" s="243">
        <f ca="1">+IFERROR(INDEX('Hoja de Trabajo para listado'!$A$155:$Z$1048576,MATCH($A531,'Hoja de Trabajo para listado'!$A$155:$A$1048576,0),MATCH((CUADRO!I$5&amp;$E531),'Hoja de Trabajo para listado'!$A$151:$Z$151,0)),0)+IFERROR(INDEX('Hoja de Trabajo para listado'!$AB$155:$BA$1048576,MATCH($A531,'Hoja de Trabajo para listado'!$AB$155:$AB$1048576,0),MATCH((CUADRO!I$5&amp;$E531),'Hoja de Trabajo para listado'!$AB$151:$BA$151,0)),0)+IFERROR(INDEX('Hoja de Trabajo para listado'!$BC$155:$CB$1048576,MATCH($A531,'Hoja de Trabajo para listado'!$BC$155:$BC$1048576,0),MATCH((CUADRO!I$5&amp;$E531),'Hoja de Trabajo para listado'!$BC$151:$CB$151,0)),0)+IFERROR(INDEX('Hoja de Trabajo para listado'!$DE$153:$DG$274,MATCH($A531,'Hoja de Trabajo para listado'!$DE$153:$DE$1048576,0),MATCH((CUADRO!I$5&amp;$E531),'Hoja de Trabajo para listado'!$DE$151:$DG$151,0)),0)+IFERROR(INDEX('Hoja de Trabajo para listado'!$CD$155:$DC$1048576,MATCH($A531,'Hoja de Trabajo para listado'!$CD$155:$CD$1048576,0),MATCH((CUADRO!I$5&amp;$E531),'Hoja de Trabajo para listado'!$CD$151:$DC$151,0)),0)</f>
        <v>0</v>
      </c>
      <c r="J531" s="243">
        <f ca="1">+IFERROR(INDEX('Hoja de Trabajo para listado'!$A$155:$Z$1048576,MATCH($A531,'Hoja de Trabajo para listado'!$A$155:$A$1048576,0),MATCH((CUADRO!J$5&amp;$E531),'Hoja de Trabajo para listado'!$A$151:$Z$151,0)),0)+IFERROR(INDEX('Hoja de Trabajo para listado'!$AB$155:$BA$1048576,MATCH($A531,'Hoja de Trabajo para listado'!$AB$155:$AB$1048576,0),MATCH((CUADRO!J$5&amp;$E531),'Hoja de Trabajo para listado'!$AB$151:$BA$151,0)),0)+IFERROR(INDEX('Hoja de Trabajo para listado'!$BC$155:$CB$1048576,MATCH($A531,'Hoja de Trabajo para listado'!$BC$155:$BC$1048576,0),MATCH((CUADRO!J$5&amp;$E531),'Hoja de Trabajo para listado'!$BC$151:$CB$151,0)),0)+IFERROR(INDEX('Hoja de Trabajo para listado'!$DE$153:$DG$274,MATCH($A531,'Hoja de Trabajo para listado'!$DE$153:$DE$1048576,0),MATCH((CUADRO!J$5&amp;$E531),'Hoja de Trabajo para listado'!$DE$151:$DG$151,0)),0)+IFERROR(INDEX('Hoja de Trabajo para listado'!$CD$155:$DC$1048576,MATCH($A531,'Hoja de Trabajo para listado'!$CD$155:$CD$1048576,0),MATCH((CUADRO!J$5&amp;$E531),'Hoja de Trabajo para listado'!$CD$151:$DC$151,0)),0)</f>
        <v>0</v>
      </c>
      <c r="K531" s="243">
        <f ca="1">+IFERROR(INDEX('Hoja de Trabajo para listado'!$A$155:$Z$1048576,MATCH($A531,'Hoja de Trabajo para listado'!$A$155:$A$1048576,0),MATCH((CUADRO!K$5&amp;$E531),'Hoja de Trabajo para listado'!$A$151:$Z$151,0)),0)+IFERROR(INDEX('Hoja de Trabajo para listado'!$AB$155:$BA$1048576,MATCH($A531,'Hoja de Trabajo para listado'!$AB$155:$AB$1048576,0),MATCH((CUADRO!K$5&amp;$E531),'Hoja de Trabajo para listado'!$AB$151:$BA$151,0)),0)+IFERROR(INDEX('Hoja de Trabajo para listado'!$BC$155:$CB$1048576,MATCH($A531,'Hoja de Trabajo para listado'!$BC$155:$BC$1048576,0),MATCH((CUADRO!K$5&amp;$E531),'Hoja de Trabajo para listado'!$BC$151:$CB$151,0)),0)+IFERROR(INDEX('Hoja de Trabajo para listado'!$DE$153:$DG$274,MATCH($A531,'Hoja de Trabajo para listado'!$DE$153:$DE$1048576,0),MATCH((CUADRO!K$5&amp;$E531),'Hoja de Trabajo para listado'!$DE$151:$DG$151,0)),0)+IFERROR(INDEX('Hoja de Trabajo para listado'!$CD$155:$DC$1048576,MATCH($A531,'Hoja de Trabajo para listado'!$CD$155:$CD$1048576,0),MATCH((CUADRO!K$5&amp;$E531),'Hoja de Trabajo para listado'!$CD$151:$DC$151,0)),0)</f>
        <v>0</v>
      </c>
      <c r="L531" s="243">
        <f ca="1">+IFERROR(INDEX('Hoja de Trabajo para listado'!$A$155:$Z$1048576,MATCH($A531,'Hoja de Trabajo para listado'!$A$155:$A$1048576,0),MATCH((CUADRO!L$5&amp;$E531),'Hoja de Trabajo para listado'!$A$151:$Z$151,0)),0)+IFERROR(INDEX('Hoja de Trabajo para listado'!$AB$155:$BA$1048576,MATCH($A531,'Hoja de Trabajo para listado'!$AB$155:$AB$1048576,0),MATCH((CUADRO!L$5&amp;$E531),'Hoja de Trabajo para listado'!$AB$151:$BA$151,0)),0)+IFERROR(INDEX('Hoja de Trabajo para listado'!$BC$155:$CB$1048576,MATCH($A531,'Hoja de Trabajo para listado'!$BC$155:$BC$1048576,0),MATCH((CUADRO!L$5&amp;$E531),'Hoja de Trabajo para listado'!$BC$151:$CB$151,0)),0)+IFERROR(INDEX('Hoja de Trabajo para listado'!$DE$153:$DG$274,MATCH($A531,'Hoja de Trabajo para listado'!$DE$153:$DE$1048576,0),MATCH((CUADRO!L$5&amp;$E531),'Hoja de Trabajo para listado'!$DE$151:$DG$151,0)),0)+IFERROR(INDEX('Hoja de Trabajo para listado'!$CD$155:$DC$1048576,MATCH($A531,'Hoja de Trabajo para listado'!$CD$155:$CD$1048576,0),MATCH((CUADRO!L$5&amp;$E531),'Hoja de Trabajo para listado'!$CD$151:$DC$151,0)),0)</f>
        <v>0</v>
      </c>
      <c r="M531" s="243">
        <f ca="1">+IFERROR(INDEX('Hoja de Trabajo para listado'!$A$155:$Z$1048576,MATCH($A531,'Hoja de Trabajo para listado'!$A$155:$A$1048576,0),MATCH((CUADRO!M$5&amp;$E531),'Hoja de Trabajo para listado'!$A$151:$Z$151,0)),0)+IFERROR(INDEX('Hoja de Trabajo para listado'!$AB$155:$BA$1048576,MATCH($A531,'Hoja de Trabajo para listado'!$AB$155:$AB$1048576,0),MATCH((CUADRO!M$5&amp;$E531),'Hoja de Trabajo para listado'!$AB$151:$BA$151,0)),0)+IFERROR(INDEX('Hoja de Trabajo para listado'!$BC$155:$CB$1048576,MATCH($A531,'Hoja de Trabajo para listado'!$BC$155:$BC$1048576,0),MATCH((CUADRO!M$5&amp;$E531),'Hoja de Trabajo para listado'!$BC$151:$CB$151,0)),0)+IFERROR(INDEX('Hoja de Trabajo para listado'!$DE$153:$DG$274,MATCH($A531,'Hoja de Trabajo para listado'!$DE$153:$DE$1048576,0),MATCH((CUADRO!M$5&amp;$E531),'Hoja de Trabajo para listado'!$DE$151:$DG$151,0)),0)+IFERROR(INDEX('Hoja de Trabajo para listado'!$CD$155:$DC$1048576,MATCH($A531,'Hoja de Trabajo para listado'!$CD$155:$CD$1048576,0),MATCH((CUADRO!M$5&amp;$E531),'Hoja de Trabajo para listado'!$CD$151:$DC$151,0)),0)</f>
        <v>0</v>
      </c>
      <c r="N531" s="243">
        <f ca="1">+IFERROR(INDEX('Hoja de Trabajo para listado'!$A$155:$Z$1048576,MATCH($A531,'Hoja de Trabajo para listado'!$A$155:$A$1048576,0),MATCH((CUADRO!N$5&amp;$E531),'Hoja de Trabajo para listado'!$A$151:$Z$151,0)),0)+IFERROR(INDEX('Hoja de Trabajo para listado'!$AB$155:$BA$1048576,MATCH($A531,'Hoja de Trabajo para listado'!$AB$155:$AB$1048576,0),MATCH((CUADRO!N$5&amp;$E531),'Hoja de Trabajo para listado'!$AB$151:$BA$151,0)),0)+IFERROR(INDEX('Hoja de Trabajo para listado'!$BC$155:$CB$1048576,MATCH($A531,'Hoja de Trabajo para listado'!$BC$155:$BC$1048576,0),MATCH((CUADRO!N$5&amp;$E531),'Hoja de Trabajo para listado'!$BC$151:$CB$151,0)),0)+IFERROR(INDEX('Hoja de Trabajo para listado'!$DE$153:$DG$274,MATCH($A531,'Hoja de Trabajo para listado'!$DE$153:$DE$1048576,0),MATCH((CUADRO!N$5&amp;$E531),'Hoja de Trabajo para listado'!$DE$151:$DG$151,0)),0)+IFERROR(INDEX('Hoja de Trabajo para listado'!$CD$155:$DC$1048576,MATCH($A531,'Hoja de Trabajo para listado'!$CD$155:$CD$1048576,0),MATCH((CUADRO!N$5&amp;$E531),'Hoja de Trabajo para listado'!$CD$151:$DC$151,0)),0)</f>
        <v>0</v>
      </c>
      <c r="O531" s="243">
        <f ca="1">+IFERROR(INDEX('Hoja de Trabajo para listado'!$A$155:$Z$1048576,MATCH($A531,'Hoja de Trabajo para listado'!$A$155:$A$1048576,0),MATCH((CUADRO!O$5&amp;$E531),'Hoja de Trabajo para listado'!$A$151:$Z$151,0)),0)+IFERROR(INDEX('Hoja de Trabajo para listado'!$AB$155:$BA$1048576,MATCH($A531,'Hoja de Trabajo para listado'!$AB$155:$AB$1048576,0),MATCH((CUADRO!O$5&amp;$E531),'Hoja de Trabajo para listado'!$AB$151:$BA$151,0)),0)+IFERROR(INDEX('Hoja de Trabajo para listado'!$BC$155:$CB$1048576,MATCH($A531,'Hoja de Trabajo para listado'!$BC$155:$BC$1048576,0),MATCH((CUADRO!O$5&amp;$E531),'Hoja de Trabajo para listado'!$BC$151:$CB$151,0)),0)+IFERROR(INDEX('Hoja de Trabajo para listado'!$DE$153:$DG$274,MATCH($A531,'Hoja de Trabajo para listado'!$DE$153:$DE$1048576,0),MATCH((CUADRO!O$5&amp;$E531),'Hoja de Trabajo para listado'!$DE$151:$DG$151,0)),0)+IFERROR(INDEX('Hoja de Trabajo para listado'!$CD$155:$DC$1048576,MATCH($A531,'Hoja de Trabajo para listado'!$CD$155:$CD$1048576,0),MATCH((CUADRO!O$5&amp;$E531),'Hoja de Trabajo para listado'!$CD$151:$DC$151,0)),0)</f>
        <v>0</v>
      </c>
      <c r="P531" s="243">
        <f ca="1">+IFERROR(INDEX('Hoja de Trabajo para listado'!$A$155:$Z$1048576,MATCH($A531,'Hoja de Trabajo para listado'!$A$155:$A$1048576,0),MATCH((CUADRO!P$5&amp;$E531),'Hoja de Trabajo para listado'!$A$151:$Z$151,0)),0)+IFERROR(INDEX('Hoja de Trabajo para listado'!$AB$155:$BA$1048576,MATCH($A531,'Hoja de Trabajo para listado'!$AB$155:$AB$1048576,0),MATCH((CUADRO!P$5&amp;$E531),'Hoja de Trabajo para listado'!$AB$151:$BA$151,0)),0)+IFERROR(INDEX('Hoja de Trabajo para listado'!$BC$155:$CB$1048576,MATCH($A531,'Hoja de Trabajo para listado'!$BC$155:$BC$1048576,0),MATCH((CUADRO!P$5&amp;$E531),'Hoja de Trabajo para listado'!$BC$151:$CB$151,0)),0)+IFERROR(INDEX('Hoja de Trabajo para listado'!$DE$153:$DG$274,MATCH($A531,'Hoja de Trabajo para listado'!$DE$153:$DE$1048576,0),MATCH((CUADRO!P$5&amp;$E531),'Hoja de Trabajo para listado'!$DE$151:$DG$151,0)),0)+IFERROR(INDEX('Hoja de Trabajo para listado'!$CD$155:$DC$1048576,MATCH($A531,'Hoja de Trabajo para listado'!$CD$155:$CD$1048576,0),MATCH((CUADRO!P$5&amp;$E531),'Hoja de Trabajo para listado'!$CD$151:$DC$151,0)),0)</f>
        <v>0</v>
      </c>
      <c r="Q531" s="243">
        <f ca="1">+IFERROR(INDEX('Hoja de Trabajo para listado'!$A$155:$Z$1048576,MATCH($A531,'Hoja de Trabajo para listado'!$A$155:$A$1048576,0),MATCH((CUADRO!Q$5&amp;$E531),'Hoja de Trabajo para listado'!$A$151:$Z$151,0)),0)+IFERROR(INDEX('Hoja de Trabajo para listado'!$AB$155:$BA$1048576,MATCH($A531,'Hoja de Trabajo para listado'!$AB$155:$AB$1048576,0),MATCH((CUADRO!Q$5&amp;$E531),'Hoja de Trabajo para listado'!$AB$151:$BA$151,0)),0)+IFERROR(INDEX('Hoja de Trabajo para listado'!$BC$155:$CB$1048576,MATCH($A531,'Hoja de Trabajo para listado'!$BC$155:$BC$1048576,0),MATCH((CUADRO!Q$5&amp;$E531),'Hoja de Trabajo para listado'!$BC$151:$CB$151,0)),0)+IFERROR(INDEX('Hoja de Trabajo para listado'!$DE$153:$DG$274,MATCH($A531,'Hoja de Trabajo para listado'!$DE$153:$DE$1048576,0),MATCH((CUADRO!Q$5&amp;$E531),'Hoja de Trabajo para listado'!$DE$151:$DG$151,0)),0)+IFERROR(INDEX('Hoja de Trabajo para listado'!$CD$155:$DC$1048576,MATCH($A531,'Hoja de Trabajo para listado'!$CD$155:$CD$1048576,0),MATCH((CUADRO!Q$5&amp;$E531),'Hoja de Trabajo para listado'!$CD$151:$DC$151,0)),0)</f>
        <v>0</v>
      </c>
      <c r="R531" s="243">
        <f t="shared" ca="1" si="19"/>
        <v>0</v>
      </c>
      <c r="S531" s="249">
        <f ca="1">+R530+R531</f>
        <v>0</v>
      </c>
      <c r="T531" s="243">
        <f ca="1">+S531</f>
        <v>0</v>
      </c>
      <c r="U531" s="242">
        <f t="shared" si="20"/>
        <v>2</v>
      </c>
      <c r="V531" s="333" t="str">
        <f>+VLOOKUP(A531,bd_lista!$A$3:$E$590,5,FALSE)</f>
        <v>Gobiernos Autonomos Municipales</v>
      </c>
      <c r="W531" s="384"/>
      <c r="X531" s="242">
        <f>+VLOOKUP(A531,[3]Sheet1!$A$13:$D$744,4,FALSE)</f>
        <v>0</v>
      </c>
      <c r="Y531" s="242" t="e">
        <f>+VLOOKUP(X531,bd_lista!$A$3:$C$590,3,FALSE)</f>
        <v>#N/A</v>
      </c>
      <c r="Z531" s="292"/>
      <c r="AA531" s="293"/>
    </row>
    <row r="532" spans="1:27" customFormat="1" ht="15" hidden="1" customHeight="1">
      <c r="A532" s="32">
        <v>1219</v>
      </c>
      <c r="B532" s="388">
        <f>+A532</f>
        <v>1219</v>
      </c>
      <c r="C532" s="247" t="str">
        <f>+VLOOKUP(A532,bd_lista!$A$3:$C$590,3,FALSE)</f>
        <v>Gobierno Autónomo Municipal de Quime</v>
      </c>
      <c r="D532" s="385" t="str">
        <f>+C532</f>
        <v>Gobierno Autónomo Municipal de Quime</v>
      </c>
      <c r="E532" s="242" t="s">
        <v>1304</v>
      </c>
      <c r="F532" s="243">
        <f ca="1">+IFERROR(INDEX('Hoja de Trabajo para listado'!$A$155:$Z$1048576,MATCH($A532,'Hoja de Trabajo para listado'!$A$155:$A$1048576,0),MATCH((CUADRO!F$5&amp;$E532),'Hoja de Trabajo para listado'!$A$151:$Z$151,0)),0)+IFERROR(INDEX('Hoja de Trabajo para listado'!$AB$155:$BA$1048576,MATCH($A532,'Hoja de Trabajo para listado'!$AB$155:$AB$1048576,0),MATCH((CUADRO!F$5&amp;$E532),'Hoja de Trabajo para listado'!$AB$151:$BA$151,0)),0)+IFERROR(INDEX('Hoja de Trabajo para listado'!$BC$155:$CB$1048576,MATCH($A532,'Hoja de Trabajo para listado'!$BC$155:$BC$1048576,0),MATCH((CUADRO!F$5&amp;$E532),'Hoja de Trabajo para listado'!$BC$151:$CB$151,0)),0)+IFERROR(INDEX('Hoja de Trabajo para listado'!$DE$153:$DG$274,MATCH($A532,'Hoja de Trabajo para listado'!$DE$153:$DE$1048576,0),MATCH((CUADRO!F$5&amp;$E532),'Hoja de Trabajo para listado'!$DE$151:$DG$151,0)),0)+IFERROR(INDEX('Hoja de Trabajo para listado'!$CD$155:$DC$1048576,MATCH($A532,'Hoja de Trabajo para listado'!$CD$155:$CD$1048576,0),MATCH((CUADRO!F$5&amp;$E532),'Hoja de Trabajo para listado'!$CD$151:$DC$151,0)),0)</f>
        <v>0</v>
      </c>
      <c r="G532" s="243">
        <f ca="1">+IFERROR(INDEX('Hoja de Trabajo para listado'!$A$155:$Z$1048576,MATCH($A532,'Hoja de Trabajo para listado'!$A$155:$A$1048576,0),MATCH((CUADRO!G$5&amp;$E532),'Hoja de Trabajo para listado'!$A$151:$Z$151,0)),0)+IFERROR(INDEX('Hoja de Trabajo para listado'!$AB$155:$BA$1048576,MATCH($A532,'Hoja de Trabajo para listado'!$AB$155:$AB$1048576,0),MATCH((CUADRO!G$5&amp;$E532),'Hoja de Trabajo para listado'!$AB$151:$BA$151,0)),0)+IFERROR(INDEX('Hoja de Trabajo para listado'!$BC$155:$CB$1048576,MATCH($A532,'Hoja de Trabajo para listado'!$BC$155:$BC$1048576,0),MATCH((CUADRO!G$5&amp;$E532),'Hoja de Trabajo para listado'!$BC$151:$CB$151,0)),0)+IFERROR(INDEX('Hoja de Trabajo para listado'!$DE$153:$DG$274,MATCH($A532,'Hoja de Trabajo para listado'!$DE$153:$DE$1048576,0),MATCH((CUADRO!G$5&amp;$E532),'Hoja de Trabajo para listado'!$DE$151:$DG$151,0)),0)+IFERROR(INDEX('Hoja de Trabajo para listado'!$CD$155:$DC$1048576,MATCH($A532,'Hoja de Trabajo para listado'!$CD$155:$CD$1048576,0),MATCH((CUADRO!G$5&amp;$E532),'Hoja de Trabajo para listado'!$CD$151:$DC$151,0)),0)</f>
        <v>0</v>
      </c>
      <c r="H532" s="243">
        <f ca="1">+IFERROR(INDEX('Hoja de Trabajo para listado'!$A$155:$Z$1048576,MATCH($A532,'Hoja de Trabajo para listado'!$A$155:$A$1048576,0),MATCH((CUADRO!H$5&amp;$E532),'Hoja de Trabajo para listado'!$A$151:$Z$151,0)),0)+IFERROR(INDEX('Hoja de Trabajo para listado'!$AB$155:$BA$1048576,MATCH($A532,'Hoja de Trabajo para listado'!$AB$155:$AB$1048576,0),MATCH((CUADRO!H$5&amp;$E532),'Hoja de Trabajo para listado'!$AB$151:$BA$151,0)),0)+IFERROR(INDEX('Hoja de Trabajo para listado'!$BC$155:$CB$1048576,MATCH($A532,'Hoja de Trabajo para listado'!$BC$155:$BC$1048576,0),MATCH((CUADRO!H$5&amp;$E532),'Hoja de Trabajo para listado'!$BC$151:$CB$151,0)),0)+IFERROR(INDEX('Hoja de Trabajo para listado'!$DE$153:$DG$274,MATCH($A532,'Hoja de Trabajo para listado'!$DE$153:$DE$1048576,0),MATCH((CUADRO!H$5&amp;$E532),'Hoja de Trabajo para listado'!$DE$151:$DG$151,0)),0)+IFERROR(INDEX('Hoja de Trabajo para listado'!$CD$155:$DC$1048576,MATCH($A532,'Hoja de Trabajo para listado'!$CD$155:$CD$1048576,0),MATCH((CUADRO!H$5&amp;$E532),'Hoja de Trabajo para listado'!$CD$151:$DC$151,0)),0)</f>
        <v>0</v>
      </c>
      <c r="I532" s="243">
        <f ca="1">+IFERROR(INDEX('Hoja de Trabajo para listado'!$A$155:$Z$1048576,MATCH($A532,'Hoja de Trabajo para listado'!$A$155:$A$1048576,0),MATCH((CUADRO!I$5&amp;$E532),'Hoja de Trabajo para listado'!$A$151:$Z$151,0)),0)+IFERROR(INDEX('Hoja de Trabajo para listado'!$AB$155:$BA$1048576,MATCH($A532,'Hoja de Trabajo para listado'!$AB$155:$AB$1048576,0),MATCH((CUADRO!I$5&amp;$E532),'Hoja de Trabajo para listado'!$AB$151:$BA$151,0)),0)+IFERROR(INDEX('Hoja de Trabajo para listado'!$BC$155:$CB$1048576,MATCH($A532,'Hoja de Trabajo para listado'!$BC$155:$BC$1048576,0),MATCH((CUADRO!I$5&amp;$E532),'Hoja de Trabajo para listado'!$BC$151:$CB$151,0)),0)+IFERROR(INDEX('Hoja de Trabajo para listado'!$DE$153:$DG$274,MATCH($A532,'Hoja de Trabajo para listado'!$DE$153:$DE$1048576,0),MATCH((CUADRO!I$5&amp;$E532),'Hoja de Trabajo para listado'!$DE$151:$DG$151,0)),0)+IFERROR(INDEX('Hoja de Trabajo para listado'!$CD$155:$DC$1048576,MATCH($A532,'Hoja de Trabajo para listado'!$CD$155:$CD$1048576,0),MATCH((CUADRO!I$5&amp;$E532),'Hoja de Trabajo para listado'!$CD$151:$DC$151,0)),0)</f>
        <v>0</v>
      </c>
      <c r="J532" s="243">
        <f ca="1">+IFERROR(INDEX('Hoja de Trabajo para listado'!$A$155:$Z$1048576,MATCH($A532,'Hoja de Trabajo para listado'!$A$155:$A$1048576,0),MATCH((CUADRO!J$5&amp;$E532),'Hoja de Trabajo para listado'!$A$151:$Z$151,0)),0)+IFERROR(INDEX('Hoja de Trabajo para listado'!$AB$155:$BA$1048576,MATCH($A532,'Hoja de Trabajo para listado'!$AB$155:$AB$1048576,0),MATCH((CUADRO!J$5&amp;$E532),'Hoja de Trabajo para listado'!$AB$151:$BA$151,0)),0)+IFERROR(INDEX('Hoja de Trabajo para listado'!$BC$155:$CB$1048576,MATCH($A532,'Hoja de Trabajo para listado'!$BC$155:$BC$1048576,0),MATCH((CUADRO!J$5&amp;$E532),'Hoja de Trabajo para listado'!$BC$151:$CB$151,0)),0)+IFERROR(INDEX('Hoja de Trabajo para listado'!$DE$153:$DG$274,MATCH($A532,'Hoja de Trabajo para listado'!$DE$153:$DE$1048576,0),MATCH((CUADRO!J$5&amp;$E532),'Hoja de Trabajo para listado'!$DE$151:$DG$151,0)),0)+IFERROR(INDEX('Hoja de Trabajo para listado'!$CD$155:$DC$1048576,MATCH($A532,'Hoja de Trabajo para listado'!$CD$155:$CD$1048576,0),MATCH((CUADRO!J$5&amp;$E532),'Hoja de Trabajo para listado'!$CD$151:$DC$151,0)),0)</f>
        <v>0</v>
      </c>
      <c r="K532" s="243">
        <f ca="1">+IFERROR(INDEX('Hoja de Trabajo para listado'!$A$155:$Z$1048576,MATCH($A532,'Hoja de Trabajo para listado'!$A$155:$A$1048576,0),MATCH((CUADRO!K$5&amp;$E532),'Hoja de Trabajo para listado'!$A$151:$Z$151,0)),0)+IFERROR(INDEX('Hoja de Trabajo para listado'!$AB$155:$BA$1048576,MATCH($A532,'Hoja de Trabajo para listado'!$AB$155:$AB$1048576,0),MATCH((CUADRO!K$5&amp;$E532),'Hoja de Trabajo para listado'!$AB$151:$BA$151,0)),0)+IFERROR(INDEX('Hoja de Trabajo para listado'!$BC$155:$CB$1048576,MATCH($A532,'Hoja de Trabajo para listado'!$BC$155:$BC$1048576,0),MATCH((CUADRO!K$5&amp;$E532),'Hoja de Trabajo para listado'!$BC$151:$CB$151,0)),0)+IFERROR(INDEX('Hoja de Trabajo para listado'!$DE$153:$DG$274,MATCH($A532,'Hoja de Trabajo para listado'!$DE$153:$DE$1048576,0),MATCH((CUADRO!K$5&amp;$E532),'Hoja de Trabajo para listado'!$DE$151:$DG$151,0)),0)+IFERROR(INDEX('Hoja de Trabajo para listado'!$CD$155:$DC$1048576,MATCH($A532,'Hoja de Trabajo para listado'!$CD$155:$CD$1048576,0),MATCH((CUADRO!K$5&amp;$E532),'Hoja de Trabajo para listado'!$CD$151:$DC$151,0)),0)</f>
        <v>0</v>
      </c>
      <c r="L532" s="243">
        <f ca="1">+IFERROR(INDEX('Hoja de Trabajo para listado'!$A$155:$Z$1048576,MATCH($A532,'Hoja de Trabajo para listado'!$A$155:$A$1048576,0),MATCH((CUADRO!L$5&amp;$E532),'Hoja de Trabajo para listado'!$A$151:$Z$151,0)),0)+IFERROR(INDEX('Hoja de Trabajo para listado'!$AB$155:$BA$1048576,MATCH($A532,'Hoja de Trabajo para listado'!$AB$155:$AB$1048576,0),MATCH((CUADRO!L$5&amp;$E532),'Hoja de Trabajo para listado'!$AB$151:$BA$151,0)),0)+IFERROR(INDEX('Hoja de Trabajo para listado'!$BC$155:$CB$1048576,MATCH($A532,'Hoja de Trabajo para listado'!$BC$155:$BC$1048576,0),MATCH((CUADRO!L$5&amp;$E532),'Hoja de Trabajo para listado'!$BC$151:$CB$151,0)),0)+IFERROR(INDEX('Hoja de Trabajo para listado'!$DE$153:$DG$274,MATCH($A532,'Hoja de Trabajo para listado'!$DE$153:$DE$1048576,0),MATCH((CUADRO!L$5&amp;$E532),'Hoja de Trabajo para listado'!$DE$151:$DG$151,0)),0)+IFERROR(INDEX('Hoja de Trabajo para listado'!$CD$155:$DC$1048576,MATCH($A532,'Hoja de Trabajo para listado'!$CD$155:$CD$1048576,0),MATCH((CUADRO!L$5&amp;$E532),'Hoja de Trabajo para listado'!$CD$151:$DC$151,0)),0)</f>
        <v>0</v>
      </c>
      <c r="M532" s="243">
        <f ca="1">+IFERROR(INDEX('Hoja de Trabajo para listado'!$A$155:$Z$1048576,MATCH($A532,'Hoja de Trabajo para listado'!$A$155:$A$1048576,0),MATCH((CUADRO!M$5&amp;$E532),'Hoja de Trabajo para listado'!$A$151:$Z$151,0)),0)+IFERROR(INDEX('Hoja de Trabajo para listado'!$AB$155:$BA$1048576,MATCH($A532,'Hoja de Trabajo para listado'!$AB$155:$AB$1048576,0),MATCH((CUADRO!M$5&amp;$E532),'Hoja de Trabajo para listado'!$AB$151:$BA$151,0)),0)+IFERROR(INDEX('Hoja de Trabajo para listado'!$BC$155:$CB$1048576,MATCH($A532,'Hoja de Trabajo para listado'!$BC$155:$BC$1048576,0),MATCH((CUADRO!M$5&amp;$E532),'Hoja de Trabajo para listado'!$BC$151:$CB$151,0)),0)+IFERROR(INDEX('Hoja de Trabajo para listado'!$DE$153:$DG$274,MATCH($A532,'Hoja de Trabajo para listado'!$DE$153:$DE$1048576,0),MATCH((CUADRO!M$5&amp;$E532),'Hoja de Trabajo para listado'!$DE$151:$DG$151,0)),0)+IFERROR(INDEX('Hoja de Trabajo para listado'!$CD$155:$DC$1048576,MATCH($A532,'Hoja de Trabajo para listado'!$CD$155:$CD$1048576,0),MATCH((CUADRO!M$5&amp;$E532),'Hoja de Trabajo para listado'!$CD$151:$DC$151,0)),0)</f>
        <v>0</v>
      </c>
      <c r="N532" s="243">
        <f ca="1">+IFERROR(INDEX('Hoja de Trabajo para listado'!$A$155:$Z$1048576,MATCH($A532,'Hoja de Trabajo para listado'!$A$155:$A$1048576,0),MATCH((CUADRO!N$5&amp;$E532),'Hoja de Trabajo para listado'!$A$151:$Z$151,0)),0)+IFERROR(INDEX('Hoja de Trabajo para listado'!$AB$155:$BA$1048576,MATCH($A532,'Hoja de Trabajo para listado'!$AB$155:$AB$1048576,0),MATCH((CUADRO!N$5&amp;$E532),'Hoja de Trabajo para listado'!$AB$151:$BA$151,0)),0)+IFERROR(INDEX('Hoja de Trabajo para listado'!$BC$155:$CB$1048576,MATCH($A532,'Hoja de Trabajo para listado'!$BC$155:$BC$1048576,0),MATCH((CUADRO!N$5&amp;$E532),'Hoja de Trabajo para listado'!$BC$151:$CB$151,0)),0)+IFERROR(INDEX('Hoja de Trabajo para listado'!$DE$153:$DG$274,MATCH($A532,'Hoja de Trabajo para listado'!$DE$153:$DE$1048576,0),MATCH((CUADRO!N$5&amp;$E532),'Hoja de Trabajo para listado'!$DE$151:$DG$151,0)),0)+IFERROR(INDEX('Hoja de Trabajo para listado'!$CD$155:$DC$1048576,MATCH($A532,'Hoja de Trabajo para listado'!$CD$155:$CD$1048576,0),MATCH((CUADRO!N$5&amp;$E532),'Hoja de Trabajo para listado'!$CD$151:$DC$151,0)),0)</f>
        <v>0</v>
      </c>
      <c r="O532" s="243">
        <f ca="1">+IFERROR(INDEX('Hoja de Trabajo para listado'!$A$155:$Z$1048576,MATCH($A532,'Hoja de Trabajo para listado'!$A$155:$A$1048576,0),MATCH((CUADRO!O$5&amp;$E532),'Hoja de Trabajo para listado'!$A$151:$Z$151,0)),0)+IFERROR(INDEX('Hoja de Trabajo para listado'!$AB$155:$BA$1048576,MATCH($A532,'Hoja de Trabajo para listado'!$AB$155:$AB$1048576,0),MATCH((CUADRO!O$5&amp;$E532),'Hoja de Trabajo para listado'!$AB$151:$BA$151,0)),0)+IFERROR(INDEX('Hoja de Trabajo para listado'!$BC$155:$CB$1048576,MATCH($A532,'Hoja de Trabajo para listado'!$BC$155:$BC$1048576,0),MATCH((CUADRO!O$5&amp;$E532),'Hoja de Trabajo para listado'!$BC$151:$CB$151,0)),0)+IFERROR(INDEX('Hoja de Trabajo para listado'!$DE$153:$DG$274,MATCH($A532,'Hoja de Trabajo para listado'!$DE$153:$DE$1048576,0),MATCH((CUADRO!O$5&amp;$E532),'Hoja de Trabajo para listado'!$DE$151:$DG$151,0)),0)+IFERROR(INDEX('Hoja de Trabajo para listado'!$CD$155:$DC$1048576,MATCH($A532,'Hoja de Trabajo para listado'!$CD$155:$CD$1048576,0),MATCH((CUADRO!O$5&amp;$E532),'Hoja de Trabajo para listado'!$CD$151:$DC$151,0)),0)</f>
        <v>0</v>
      </c>
      <c r="P532" s="243">
        <f ca="1">+IFERROR(INDEX('Hoja de Trabajo para listado'!$A$155:$Z$1048576,MATCH($A532,'Hoja de Trabajo para listado'!$A$155:$A$1048576,0),MATCH((CUADRO!P$5&amp;$E532),'Hoja de Trabajo para listado'!$A$151:$Z$151,0)),0)+IFERROR(INDEX('Hoja de Trabajo para listado'!$AB$155:$BA$1048576,MATCH($A532,'Hoja de Trabajo para listado'!$AB$155:$AB$1048576,0),MATCH((CUADRO!P$5&amp;$E532),'Hoja de Trabajo para listado'!$AB$151:$BA$151,0)),0)+IFERROR(INDEX('Hoja de Trabajo para listado'!$BC$155:$CB$1048576,MATCH($A532,'Hoja de Trabajo para listado'!$BC$155:$BC$1048576,0),MATCH((CUADRO!P$5&amp;$E532),'Hoja de Trabajo para listado'!$BC$151:$CB$151,0)),0)+IFERROR(INDEX('Hoja de Trabajo para listado'!$DE$153:$DG$274,MATCH($A532,'Hoja de Trabajo para listado'!$DE$153:$DE$1048576,0),MATCH((CUADRO!P$5&amp;$E532),'Hoja de Trabajo para listado'!$DE$151:$DG$151,0)),0)+IFERROR(INDEX('Hoja de Trabajo para listado'!$CD$155:$DC$1048576,MATCH($A532,'Hoja de Trabajo para listado'!$CD$155:$CD$1048576,0),MATCH((CUADRO!P$5&amp;$E532),'Hoja de Trabajo para listado'!$CD$151:$DC$151,0)),0)</f>
        <v>0</v>
      </c>
      <c r="Q532" s="243">
        <f ca="1">+IFERROR(INDEX('Hoja de Trabajo para listado'!$A$155:$Z$1048576,MATCH($A532,'Hoja de Trabajo para listado'!$A$155:$A$1048576,0),MATCH((CUADRO!Q$5&amp;$E532),'Hoja de Trabajo para listado'!$A$151:$Z$151,0)),0)+IFERROR(INDEX('Hoja de Trabajo para listado'!$AB$155:$BA$1048576,MATCH($A532,'Hoja de Trabajo para listado'!$AB$155:$AB$1048576,0),MATCH((CUADRO!Q$5&amp;$E532),'Hoja de Trabajo para listado'!$AB$151:$BA$151,0)),0)+IFERROR(INDEX('Hoja de Trabajo para listado'!$BC$155:$CB$1048576,MATCH($A532,'Hoja de Trabajo para listado'!$BC$155:$BC$1048576,0),MATCH((CUADRO!Q$5&amp;$E532),'Hoja de Trabajo para listado'!$BC$151:$CB$151,0)),0)+IFERROR(INDEX('Hoja de Trabajo para listado'!$DE$153:$DG$274,MATCH($A532,'Hoja de Trabajo para listado'!$DE$153:$DE$1048576,0),MATCH((CUADRO!Q$5&amp;$E532),'Hoja de Trabajo para listado'!$DE$151:$DG$151,0)),0)+IFERROR(INDEX('Hoja de Trabajo para listado'!$CD$155:$DC$1048576,MATCH($A532,'Hoja de Trabajo para listado'!$CD$155:$CD$1048576,0),MATCH((CUADRO!Q$5&amp;$E532),'Hoja de Trabajo para listado'!$CD$151:$DC$151,0)),0)</f>
        <v>0</v>
      </c>
      <c r="R532" s="243">
        <f t="shared" ca="1" si="19"/>
        <v>0</v>
      </c>
      <c r="S532" s="249"/>
      <c r="T532" s="243">
        <f ca="1">+T533</f>
        <v>0</v>
      </c>
      <c r="U532" s="242">
        <f t="shared" si="20"/>
        <v>1</v>
      </c>
      <c r="V532" s="333" t="str">
        <f>+VLOOKUP(A532,bd_lista!$A$3:$E$590,5,FALSE)</f>
        <v>Gobiernos Autonomos Municipales</v>
      </c>
      <c r="W532" s="383" t="str">
        <f>+V532</f>
        <v>Gobiernos Autonomos Municipales</v>
      </c>
      <c r="X532" s="242">
        <f>+VLOOKUP(A532,[3]Sheet1!$A$13:$D$744,4,FALSE)</f>
        <v>0</v>
      </c>
      <c r="Y532" s="242" t="e">
        <f>+VLOOKUP(X532,bd_lista!$A$3:$C$590,3,FALSE)</f>
        <v>#N/A</v>
      </c>
      <c r="Z532" s="294">
        <f>+X532</f>
        <v>0</v>
      </c>
      <c r="AA532" s="295" t="e">
        <f>+Y532</f>
        <v>#N/A</v>
      </c>
    </row>
    <row r="533" spans="1:27" customFormat="1" ht="15" hidden="1" customHeight="1">
      <c r="A533" s="32">
        <v>1219</v>
      </c>
      <c r="B533" s="389"/>
      <c r="C533" s="247" t="str">
        <f>+VLOOKUP(A533,bd_lista!$A$3:$C$590,3,FALSE)</f>
        <v>Gobierno Autónomo Municipal de Quime</v>
      </c>
      <c r="D533" s="386"/>
      <c r="E533" s="244" t="s">
        <v>1305</v>
      </c>
      <c r="F533" s="243">
        <f ca="1">+IFERROR(INDEX('Hoja de Trabajo para listado'!$A$155:$Z$1048576,MATCH($A533,'Hoja de Trabajo para listado'!$A$155:$A$1048576,0),MATCH((CUADRO!F$5&amp;$E533),'Hoja de Trabajo para listado'!$A$151:$Z$151,0)),0)+IFERROR(INDEX('Hoja de Trabajo para listado'!$AB$155:$BA$1048576,MATCH($A533,'Hoja de Trabajo para listado'!$AB$155:$AB$1048576,0),MATCH((CUADRO!F$5&amp;$E533),'Hoja de Trabajo para listado'!$AB$151:$BA$151,0)),0)+IFERROR(INDEX('Hoja de Trabajo para listado'!$BC$155:$CB$1048576,MATCH($A533,'Hoja de Trabajo para listado'!$BC$155:$BC$1048576,0),MATCH((CUADRO!F$5&amp;$E533),'Hoja de Trabajo para listado'!$BC$151:$CB$151,0)),0)+IFERROR(INDEX('Hoja de Trabajo para listado'!$DE$153:$DG$274,MATCH($A533,'Hoja de Trabajo para listado'!$DE$153:$DE$1048576,0),MATCH((CUADRO!F$5&amp;$E533),'Hoja de Trabajo para listado'!$DE$151:$DG$151,0)),0)+IFERROR(INDEX('Hoja de Trabajo para listado'!$CD$155:$DC$1048576,MATCH($A533,'Hoja de Trabajo para listado'!$CD$155:$CD$1048576,0),MATCH((CUADRO!F$5&amp;$E533),'Hoja de Trabajo para listado'!$CD$151:$DC$151,0)),0)</f>
        <v>0</v>
      </c>
      <c r="G533" s="243">
        <f ca="1">+IFERROR(INDEX('Hoja de Trabajo para listado'!$A$155:$Z$1048576,MATCH($A533,'Hoja de Trabajo para listado'!$A$155:$A$1048576,0),MATCH((CUADRO!G$5&amp;$E533),'Hoja de Trabajo para listado'!$A$151:$Z$151,0)),0)+IFERROR(INDEX('Hoja de Trabajo para listado'!$AB$155:$BA$1048576,MATCH($A533,'Hoja de Trabajo para listado'!$AB$155:$AB$1048576,0),MATCH((CUADRO!G$5&amp;$E533),'Hoja de Trabajo para listado'!$AB$151:$BA$151,0)),0)+IFERROR(INDEX('Hoja de Trabajo para listado'!$BC$155:$CB$1048576,MATCH($A533,'Hoja de Trabajo para listado'!$BC$155:$BC$1048576,0),MATCH((CUADRO!G$5&amp;$E533),'Hoja de Trabajo para listado'!$BC$151:$CB$151,0)),0)+IFERROR(INDEX('Hoja de Trabajo para listado'!$DE$153:$DG$274,MATCH($A533,'Hoja de Trabajo para listado'!$DE$153:$DE$1048576,0),MATCH((CUADRO!G$5&amp;$E533),'Hoja de Trabajo para listado'!$DE$151:$DG$151,0)),0)+IFERROR(INDEX('Hoja de Trabajo para listado'!$CD$155:$DC$1048576,MATCH($A533,'Hoja de Trabajo para listado'!$CD$155:$CD$1048576,0),MATCH((CUADRO!G$5&amp;$E533),'Hoja de Trabajo para listado'!$CD$151:$DC$151,0)),0)</f>
        <v>0</v>
      </c>
      <c r="H533" s="243">
        <f ca="1">+IFERROR(INDEX('Hoja de Trabajo para listado'!$A$155:$Z$1048576,MATCH($A533,'Hoja de Trabajo para listado'!$A$155:$A$1048576,0),MATCH((CUADRO!H$5&amp;$E533),'Hoja de Trabajo para listado'!$A$151:$Z$151,0)),0)+IFERROR(INDEX('Hoja de Trabajo para listado'!$AB$155:$BA$1048576,MATCH($A533,'Hoja de Trabajo para listado'!$AB$155:$AB$1048576,0),MATCH((CUADRO!H$5&amp;$E533),'Hoja de Trabajo para listado'!$AB$151:$BA$151,0)),0)+IFERROR(INDEX('Hoja de Trabajo para listado'!$BC$155:$CB$1048576,MATCH($A533,'Hoja de Trabajo para listado'!$BC$155:$BC$1048576,0),MATCH((CUADRO!H$5&amp;$E533),'Hoja de Trabajo para listado'!$BC$151:$CB$151,0)),0)+IFERROR(INDEX('Hoja de Trabajo para listado'!$DE$153:$DG$274,MATCH($A533,'Hoja de Trabajo para listado'!$DE$153:$DE$1048576,0),MATCH((CUADRO!H$5&amp;$E533),'Hoja de Trabajo para listado'!$DE$151:$DG$151,0)),0)+IFERROR(INDEX('Hoja de Trabajo para listado'!$CD$155:$DC$1048576,MATCH($A533,'Hoja de Trabajo para listado'!$CD$155:$CD$1048576,0),MATCH((CUADRO!H$5&amp;$E533),'Hoja de Trabajo para listado'!$CD$151:$DC$151,0)),0)</f>
        <v>0</v>
      </c>
      <c r="I533" s="243">
        <f ca="1">+IFERROR(INDEX('Hoja de Trabajo para listado'!$A$155:$Z$1048576,MATCH($A533,'Hoja de Trabajo para listado'!$A$155:$A$1048576,0),MATCH((CUADRO!I$5&amp;$E533),'Hoja de Trabajo para listado'!$A$151:$Z$151,0)),0)+IFERROR(INDEX('Hoja de Trabajo para listado'!$AB$155:$BA$1048576,MATCH($A533,'Hoja de Trabajo para listado'!$AB$155:$AB$1048576,0),MATCH((CUADRO!I$5&amp;$E533),'Hoja de Trabajo para listado'!$AB$151:$BA$151,0)),0)+IFERROR(INDEX('Hoja de Trabajo para listado'!$BC$155:$CB$1048576,MATCH($A533,'Hoja de Trabajo para listado'!$BC$155:$BC$1048576,0),MATCH((CUADRO!I$5&amp;$E533),'Hoja de Trabajo para listado'!$BC$151:$CB$151,0)),0)+IFERROR(INDEX('Hoja de Trabajo para listado'!$DE$153:$DG$274,MATCH($A533,'Hoja de Trabajo para listado'!$DE$153:$DE$1048576,0),MATCH((CUADRO!I$5&amp;$E533),'Hoja de Trabajo para listado'!$DE$151:$DG$151,0)),0)+IFERROR(INDEX('Hoja de Trabajo para listado'!$CD$155:$DC$1048576,MATCH($A533,'Hoja de Trabajo para listado'!$CD$155:$CD$1048576,0),MATCH((CUADRO!I$5&amp;$E533),'Hoja de Trabajo para listado'!$CD$151:$DC$151,0)),0)</f>
        <v>0</v>
      </c>
      <c r="J533" s="243">
        <f ca="1">+IFERROR(INDEX('Hoja de Trabajo para listado'!$A$155:$Z$1048576,MATCH($A533,'Hoja de Trabajo para listado'!$A$155:$A$1048576,0),MATCH((CUADRO!J$5&amp;$E533),'Hoja de Trabajo para listado'!$A$151:$Z$151,0)),0)+IFERROR(INDEX('Hoja de Trabajo para listado'!$AB$155:$BA$1048576,MATCH($A533,'Hoja de Trabajo para listado'!$AB$155:$AB$1048576,0),MATCH((CUADRO!J$5&amp;$E533),'Hoja de Trabajo para listado'!$AB$151:$BA$151,0)),0)+IFERROR(INDEX('Hoja de Trabajo para listado'!$BC$155:$CB$1048576,MATCH($A533,'Hoja de Trabajo para listado'!$BC$155:$BC$1048576,0),MATCH((CUADRO!J$5&amp;$E533),'Hoja de Trabajo para listado'!$BC$151:$CB$151,0)),0)+IFERROR(INDEX('Hoja de Trabajo para listado'!$DE$153:$DG$274,MATCH($A533,'Hoja de Trabajo para listado'!$DE$153:$DE$1048576,0),MATCH((CUADRO!J$5&amp;$E533),'Hoja de Trabajo para listado'!$DE$151:$DG$151,0)),0)+IFERROR(INDEX('Hoja de Trabajo para listado'!$CD$155:$DC$1048576,MATCH($A533,'Hoja de Trabajo para listado'!$CD$155:$CD$1048576,0),MATCH((CUADRO!J$5&amp;$E533),'Hoja de Trabajo para listado'!$CD$151:$DC$151,0)),0)</f>
        <v>0</v>
      </c>
      <c r="K533" s="243">
        <f ca="1">+IFERROR(INDEX('Hoja de Trabajo para listado'!$A$155:$Z$1048576,MATCH($A533,'Hoja de Trabajo para listado'!$A$155:$A$1048576,0),MATCH((CUADRO!K$5&amp;$E533),'Hoja de Trabajo para listado'!$A$151:$Z$151,0)),0)+IFERROR(INDEX('Hoja de Trabajo para listado'!$AB$155:$BA$1048576,MATCH($A533,'Hoja de Trabajo para listado'!$AB$155:$AB$1048576,0),MATCH((CUADRO!K$5&amp;$E533),'Hoja de Trabajo para listado'!$AB$151:$BA$151,0)),0)+IFERROR(INDEX('Hoja de Trabajo para listado'!$BC$155:$CB$1048576,MATCH($A533,'Hoja de Trabajo para listado'!$BC$155:$BC$1048576,0),MATCH((CUADRO!K$5&amp;$E533),'Hoja de Trabajo para listado'!$BC$151:$CB$151,0)),0)+IFERROR(INDEX('Hoja de Trabajo para listado'!$DE$153:$DG$274,MATCH($A533,'Hoja de Trabajo para listado'!$DE$153:$DE$1048576,0),MATCH((CUADRO!K$5&amp;$E533),'Hoja de Trabajo para listado'!$DE$151:$DG$151,0)),0)+IFERROR(INDEX('Hoja de Trabajo para listado'!$CD$155:$DC$1048576,MATCH($A533,'Hoja de Trabajo para listado'!$CD$155:$CD$1048576,0),MATCH((CUADRO!K$5&amp;$E533),'Hoja de Trabajo para listado'!$CD$151:$DC$151,0)),0)</f>
        <v>0</v>
      </c>
      <c r="L533" s="243">
        <f ca="1">+IFERROR(INDEX('Hoja de Trabajo para listado'!$A$155:$Z$1048576,MATCH($A533,'Hoja de Trabajo para listado'!$A$155:$A$1048576,0),MATCH((CUADRO!L$5&amp;$E533),'Hoja de Trabajo para listado'!$A$151:$Z$151,0)),0)+IFERROR(INDEX('Hoja de Trabajo para listado'!$AB$155:$BA$1048576,MATCH($A533,'Hoja de Trabajo para listado'!$AB$155:$AB$1048576,0),MATCH((CUADRO!L$5&amp;$E533),'Hoja de Trabajo para listado'!$AB$151:$BA$151,0)),0)+IFERROR(INDEX('Hoja de Trabajo para listado'!$BC$155:$CB$1048576,MATCH($A533,'Hoja de Trabajo para listado'!$BC$155:$BC$1048576,0),MATCH((CUADRO!L$5&amp;$E533),'Hoja de Trabajo para listado'!$BC$151:$CB$151,0)),0)+IFERROR(INDEX('Hoja de Trabajo para listado'!$DE$153:$DG$274,MATCH($A533,'Hoja de Trabajo para listado'!$DE$153:$DE$1048576,0),MATCH((CUADRO!L$5&amp;$E533),'Hoja de Trabajo para listado'!$DE$151:$DG$151,0)),0)+IFERROR(INDEX('Hoja de Trabajo para listado'!$CD$155:$DC$1048576,MATCH($A533,'Hoja de Trabajo para listado'!$CD$155:$CD$1048576,0),MATCH((CUADRO!L$5&amp;$E533),'Hoja de Trabajo para listado'!$CD$151:$DC$151,0)),0)</f>
        <v>0</v>
      </c>
      <c r="M533" s="243">
        <f ca="1">+IFERROR(INDEX('Hoja de Trabajo para listado'!$A$155:$Z$1048576,MATCH($A533,'Hoja de Trabajo para listado'!$A$155:$A$1048576,0),MATCH((CUADRO!M$5&amp;$E533),'Hoja de Trabajo para listado'!$A$151:$Z$151,0)),0)+IFERROR(INDEX('Hoja de Trabajo para listado'!$AB$155:$BA$1048576,MATCH($A533,'Hoja de Trabajo para listado'!$AB$155:$AB$1048576,0),MATCH((CUADRO!M$5&amp;$E533),'Hoja de Trabajo para listado'!$AB$151:$BA$151,0)),0)+IFERROR(INDEX('Hoja de Trabajo para listado'!$BC$155:$CB$1048576,MATCH($A533,'Hoja de Trabajo para listado'!$BC$155:$BC$1048576,0),MATCH((CUADRO!M$5&amp;$E533),'Hoja de Trabajo para listado'!$BC$151:$CB$151,0)),0)+IFERROR(INDEX('Hoja de Trabajo para listado'!$DE$153:$DG$274,MATCH($A533,'Hoja de Trabajo para listado'!$DE$153:$DE$1048576,0),MATCH((CUADRO!M$5&amp;$E533),'Hoja de Trabajo para listado'!$DE$151:$DG$151,0)),0)+IFERROR(INDEX('Hoja de Trabajo para listado'!$CD$155:$DC$1048576,MATCH($A533,'Hoja de Trabajo para listado'!$CD$155:$CD$1048576,0),MATCH((CUADRO!M$5&amp;$E533),'Hoja de Trabajo para listado'!$CD$151:$DC$151,0)),0)</f>
        <v>0</v>
      </c>
      <c r="N533" s="243">
        <f ca="1">+IFERROR(INDEX('Hoja de Trabajo para listado'!$A$155:$Z$1048576,MATCH($A533,'Hoja de Trabajo para listado'!$A$155:$A$1048576,0),MATCH((CUADRO!N$5&amp;$E533),'Hoja de Trabajo para listado'!$A$151:$Z$151,0)),0)+IFERROR(INDEX('Hoja de Trabajo para listado'!$AB$155:$BA$1048576,MATCH($A533,'Hoja de Trabajo para listado'!$AB$155:$AB$1048576,0),MATCH((CUADRO!N$5&amp;$E533),'Hoja de Trabajo para listado'!$AB$151:$BA$151,0)),0)+IFERROR(INDEX('Hoja de Trabajo para listado'!$BC$155:$CB$1048576,MATCH($A533,'Hoja de Trabajo para listado'!$BC$155:$BC$1048576,0),MATCH((CUADRO!N$5&amp;$E533),'Hoja de Trabajo para listado'!$BC$151:$CB$151,0)),0)+IFERROR(INDEX('Hoja de Trabajo para listado'!$DE$153:$DG$274,MATCH($A533,'Hoja de Trabajo para listado'!$DE$153:$DE$1048576,0),MATCH((CUADRO!N$5&amp;$E533),'Hoja de Trabajo para listado'!$DE$151:$DG$151,0)),0)+IFERROR(INDEX('Hoja de Trabajo para listado'!$CD$155:$DC$1048576,MATCH($A533,'Hoja de Trabajo para listado'!$CD$155:$CD$1048576,0),MATCH((CUADRO!N$5&amp;$E533),'Hoja de Trabajo para listado'!$CD$151:$DC$151,0)),0)</f>
        <v>0</v>
      </c>
      <c r="O533" s="243">
        <f ca="1">+IFERROR(INDEX('Hoja de Trabajo para listado'!$A$155:$Z$1048576,MATCH($A533,'Hoja de Trabajo para listado'!$A$155:$A$1048576,0),MATCH((CUADRO!O$5&amp;$E533),'Hoja de Trabajo para listado'!$A$151:$Z$151,0)),0)+IFERROR(INDEX('Hoja de Trabajo para listado'!$AB$155:$BA$1048576,MATCH($A533,'Hoja de Trabajo para listado'!$AB$155:$AB$1048576,0),MATCH((CUADRO!O$5&amp;$E533),'Hoja de Trabajo para listado'!$AB$151:$BA$151,0)),0)+IFERROR(INDEX('Hoja de Trabajo para listado'!$BC$155:$CB$1048576,MATCH($A533,'Hoja de Trabajo para listado'!$BC$155:$BC$1048576,0),MATCH((CUADRO!O$5&amp;$E533),'Hoja de Trabajo para listado'!$BC$151:$CB$151,0)),0)+IFERROR(INDEX('Hoja de Trabajo para listado'!$DE$153:$DG$274,MATCH($A533,'Hoja de Trabajo para listado'!$DE$153:$DE$1048576,0),MATCH((CUADRO!O$5&amp;$E533),'Hoja de Trabajo para listado'!$DE$151:$DG$151,0)),0)+IFERROR(INDEX('Hoja de Trabajo para listado'!$CD$155:$DC$1048576,MATCH($A533,'Hoja de Trabajo para listado'!$CD$155:$CD$1048576,0),MATCH((CUADRO!O$5&amp;$E533),'Hoja de Trabajo para listado'!$CD$151:$DC$151,0)),0)</f>
        <v>0</v>
      </c>
      <c r="P533" s="243">
        <f ca="1">+IFERROR(INDEX('Hoja de Trabajo para listado'!$A$155:$Z$1048576,MATCH($A533,'Hoja de Trabajo para listado'!$A$155:$A$1048576,0),MATCH((CUADRO!P$5&amp;$E533),'Hoja de Trabajo para listado'!$A$151:$Z$151,0)),0)+IFERROR(INDEX('Hoja de Trabajo para listado'!$AB$155:$BA$1048576,MATCH($A533,'Hoja de Trabajo para listado'!$AB$155:$AB$1048576,0),MATCH((CUADRO!P$5&amp;$E533),'Hoja de Trabajo para listado'!$AB$151:$BA$151,0)),0)+IFERROR(INDEX('Hoja de Trabajo para listado'!$BC$155:$CB$1048576,MATCH($A533,'Hoja de Trabajo para listado'!$BC$155:$BC$1048576,0),MATCH((CUADRO!P$5&amp;$E533),'Hoja de Trabajo para listado'!$BC$151:$CB$151,0)),0)+IFERROR(INDEX('Hoja de Trabajo para listado'!$DE$153:$DG$274,MATCH($A533,'Hoja de Trabajo para listado'!$DE$153:$DE$1048576,0),MATCH((CUADRO!P$5&amp;$E533),'Hoja de Trabajo para listado'!$DE$151:$DG$151,0)),0)+IFERROR(INDEX('Hoja de Trabajo para listado'!$CD$155:$DC$1048576,MATCH($A533,'Hoja de Trabajo para listado'!$CD$155:$CD$1048576,0),MATCH((CUADRO!P$5&amp;$E533),'Hoja de Trabajo para listado'!$CD$151:$DC$151,0)),0)</f>
        <v>0</v>
      </c>
      <c r="Q533" s="243">
        <f ca="1">+IFERROR(INDEX('Hoja de Trabajo para listado'!$A$155:$Z$1048576,MATCH($A533,'Hoja de Trabajo para listado'!$A$155:$A$1048576,0),MATCH((CUADRO!Q$5&amp;$E533),'Hoja de Trabajo para listado'!$A$151:$Z$151,0)),0)+IFERROR(INDEX('Hoja de Trabajo para listado'!$AB$155:$BA$1048576,MATCH($A533,'Hoja de Trabajo para listado'!$AB$155:$AB$1048576,0),MATCH((CUADRO!Q$5&amp;$E533),'Hoja de Trabajo para listado'!$AB$151:$BA$151,0)),0)+IFERROR(INDEX('Hoja de Trabajo para listado'!$BC$155:$CB$1048576,MATCH($A533,'Hoja de Trabajo para listado'!$BC$155:$BC$1048576,0),MATCH((CUADRO!Q$5&amp;$E533),'Hoja de Trabajo para listado'!$BC$151:$CB$151,0)),0)+IFERROR(INDEX('Hoja de Trabajo para listado'!$DE$153:$DG$274,MATCH($A533,'Hoja de Trabajo para listado'!$DE$153:$DE$1048576,0),MATCH((CUADRO!Q$5&amp;$E533),'Hoja de Trabajo para listado'!$DE$151:$DG$151,0)),0)+IFERROR(INDEX('Hoja de Trabajo para listado'!$CD$155:$DC$1048576,MATCH($A533,'Hoja de Trabajo para listado'!$CD$155:$CD$1048576,0),MATCH((CUADRO!Q$5&amp;$E533),'Hoja de Trabajo para listado'!$CD$151:$DC$151,0)),0)</f>
        <v>0</v>
      </c>
      <c r="R533" s="243">
        <f t="shared" ca="1" si="19"/>
        <v>0</v>
      </c>
      <c r="S533" s="249">
        <f ca="1">+R532+R533</f>
        <v>0</v>
      </c>
      <c r="T533" s="243">
        <f ca="1">+S533</f>
        <v>0</v>
      </c>
      <c r="U533" s="242">
        <f t="shared" si="20"/>
        <v>2</v>
      </c>
      <c r="V533" s="333" t="str">
        <f>+VLOOKUP(A533,bd_lista!$A$3:$E$590,5,FALSE)</f>
        <v>Gobiernos Autonomos Municipales</v>
      </c>
      <c r="W533" s="384"/>
      <c r="X533" s="242">
        <f>+VLOOKUP(A533,[3]Sheet1!$A$13:$D$744,4,FALSE)</f>
        <v>0</v>
      </c>
      <c r="Y533" s="242" t="e">
        <f>+VLOOKUP(X533,bd_lista!$A$3:$C$590,3,FALSE)</f>
        <v>#N/A</v>
      </c>
      <c r="Z533" s="292"/>
      <c r="AA533" s="293"/>
    </row>
    <row r="534" spans="1:27" customFormat="1" ht="15" hidden="1" customHeight="1">
      <c r="A534" s="32">
        <v>1220</v>
      </c>
      <c r="B534" s="388">
        <f>+A534</f>
        <v>1220</v>
      </c>
      <c r="C534" s="247" t="str">
        <f>+VLOOKUP(A534,bd_lista!$A$3:$C$590,3,FALSE)</f>
        <v>Gobierno Autónomo Municipal de Cajuata</v>
      </c>
      <c r="D534" s="385" t="str">
        <f>+C534</f>
        <v>Gobierno Autónomo Municipal de Cajuata</v>
      </c>
      <c r="E534" s="242" t="s">
        <v>1304</v>
      </c>
      <c r="F534" s="243">
        <f ca="1">+IFERROR(INDEX('Hoja de Trabajo para listado'!$A$155:$Z$1048576,MATCH($A534,'Hoja de Trabajo para listado'!$A$155:$A$1048576,0),MATCH((CUADRO!F$5&amp;$E534),'Hoja de Trabajo para listado'!$A$151:$Z$151,0)),0)+IFERROR(INDEX('Hoja de Trabajo para listado'!$AB$155:$BA$1048576,MATCH($A534,'Hoja de Trabajo para listado'!$AB$155:$AB$1048576,0),MATCH((CUADRO!F$5&amp;$E534),'Hoja de Trabajo para listado'!$AB$151:$BA$151,0)),0)+IFERROR(INDEX('Hoja de Trabajo para listado'!$BC$155:$CB$1048576,MATCH($A534,'Hoja de Trabajo para listado'!$BC$155:$BC$1048576,0),MATCH((CUADRO!F$5&amp;$E534),'Hoja de Trabajo para listado'!$BC$151:$CB$151,0)),0)+IFERROR(INDEX('Hoja de Trabajo para listado'!$DE$153:$DG$274,MATCH($A534,'Hoja de Trabajo para listado'!$DE$153:$DE$1048576,0),MATCH((CUADRO!F$5&amp;$E534),'Hoja de Trabajo para listado'!$DE$151:$DG$151,0)),0)+IFERROR(INDEX('Hoja de Trabajo para listado'!$CD$155:$DC$1048576,MATCH($A534,'Hoja de Trabajo para listado'!$CD$155:$CD$1048576,0),MATCH((CUADRO!F$5&amp;$E534),'Hoja de Trabajo para listado'!$CD$151:$DC$151,0)),0)</f>
        <v>0</v>
      </c>
      <c r="G534" s="243">
        <f ca="1">+IFERROR(INDEX('Hoja de Trabajo para listado'!$A$155:$Z$1048576,MATCH($A534,'Hoja de Trabajo para listado'!$A$155:$A$1048576,0),MATCH((CUADRO!G$5&amp;$E534),'Hoja de Trabajo para listado'!$A$151:$Z$151,0)),0)+IFERROR(INDEX('Hoja de Trabajo para listado'!$AB$155:$BA$1048576,MATCH($A534,'Hoja de Trabajo para listado'!$AB$155:$AB$1048576,0),MATCH((CUADRO!G$5&amp;$E534),'Hoja de Trabajo para listado'!$AB$151:$BA$151,0)),0)+IFERROR(INDEX('Hoja de Trabajo para listado'!$BC$155:$CB$1048576,MATCH($A534,'Hoja de Trabajo para listado'!$BC$155:$BC$1048576,0),MATCH((CUADRO!G$5&amp;$E534),'Hoja de Trabajo para listado'!$BC$151:$CB$151,0)),0)+IFERROR(INDEX('Hoja de Trabajo para listado'!$DE$153:$DG$274,MATCH($A534,'Hoja de Trabajo para listado'!$DE$153:$DE$1048576,0),MATCH((CUADRO!G$5&amp;$E534),'Hoja de Trabajo para listado'!$DE$151:$DG$151,0)),0)+IFERROR(INDEX('Hoja de Trabajo para listado'!$CD$155:$DC$1048576,MATCH($A534,'Hoja de Trabajo para listado'!$CD$155:$CD$1048576,0),MATCH((CUADRO!G$5&amp;$E534),'Hoja de Trabajo para listado'!$CD$151:$DC$151,0)),0)</f>
        <v>0</v>
      </c>
      <c r="H534" s="243">
        <f ca="1">+IFERROR(INDEX('Hoja de Trabajo para listado'!$A$155:$Z$1048576,MATCH($A534,'Hoja de Trabajo para listado'!$A$155:$A$1048576,0),MATCH((CUADRO!H$5&amp;$E534),'Hoja de Trabajo para listado'!$A$151:$Z$151,0)),0)+IFERROR(INDEX('Hoja de Trabajo para listado'!$AB$155:$BA$1048576,MATCH($A534,'Hoja de Trabajo para listado'!$AB$155:$AB$1048576,0),MATCH((CUADRO!H$5&amp;$E534),'Hoja de Trabajo para listado'!$AB$151:$BA$151,0)),0)+IFERROR(INDEX('Hoja de Trabajo para listado'!$BC$155:$CB$1048576,MATCH($A534,'Hoja de Trabajo para listado'!$BC$155:$BC$1048576,0),MATCH((CUADRO!H$5&amp;$E534),'Hoja de Trabajo para listado'!$BC$151:$CB$151,0)),0)+IFERROR(INDEX('Hoja de Trabajo para listado'!$DE$153:$DG$274,MATCH($A534,'Hoja de Trabajo para listado'!$DE$153:$DE$1048576,0),MATCH((CUADRO!H$5&amp;$E534),'Hoja de Trabajo para listado'!$DE$151:$DG$151,0)),0)+IFERROR(INDEX('Hoja de Trabajo para listado'!$CD$155:$DC$1048576,MATCH($A534,'Hoja de Trabajo para listado'!$CD$155:$CD$1048576,0),MATCH((CUADRO!H$5&amp;$E534),'Hoja de Trabajo para listado'!$CD$151:$DC$151,0)),0)</f>
        <v>0</v>
      </c>
      <c r="I534" s="243">
        <f ca="1">+IFERROR(INDEX('Hoja de Trabajo para listado'!$A$155:$Z$1048576,MATCH($A534,'Hoja de Trabajo para listado'!$A$155:$A$1048576,0),MATCH((CUADRO!I$5&amp;$E534),'Hoja de Trabajo para listado'!$A$151:$Z$151,0)),0)+IFERROR(INDEX('Hoja de Trabajo para listado'!$AB$155:$BA$1048576,MATCH($A534,'Hoja de Trabajo para listado'!$AB$155:$AB$1048576,0),MATCH((CUADRO!I$5&amp;$E534),'Hoja de Trabajo para listado'!$AB$151:$BA$151,0)),0)+IFERROR(INDEX('Hoja de Trabajo para listado'!$BC$155:$CB$1048576,MATCH($A534,'Hoja de Trabajo para listado'!$BC$155:$BC$1048576,0),MATCH((CUADRO!I$5&amp;$E534),'Hoja de Trabajo para listado'!$BC$151:$CB$151,0)),0)+IFERROR(INDEX('Hoja de Trabajo para listado'!$DE$153:$DG$274,MATCH($A534,'Hoja de Trabajo para listado'!$DE$153:$DE$1048576,0),MATCH((CUADRO!I$5&amp;$E534),'Hoja de Trabajo para listado'!$DE$151:$DG$151,0)),0)+IFERROR(INDEX('Hoja de Trabajo para listado'!$CD$155:$DC$1048576,MATCH($A534,'Hoja de Trabajo para listado'!$CD$155:$CD$1048576,0),MATCH((CUADRO!I$5&amp;$E534),'Hoja de Trabajo para listado'!$CD$151:$DC$151,0)),0)</f>
        <v>0</v>
      </c>
      <c r="J534" s="243">
        <f ca="1">+IFERROR(INDEX('Hoja de Trabajo para listado'!$A$155:$Z$1048576,MATCH($A534,'Hoja de Trabajo para listado'!$A$155:$A$1048576,0),MATCH((CUADRO!J$5&amp;$E534),'Hoja de Trabajo para listado'!$A$151:$Z$151,0)),0)+IFERROR(INDEX('Hoja de Trabajo para listado'!$AB$155:$BA$1048576,MATCH($A534,'Hoja de Trabajo para listado'!$AB$155:$AB$1048576,0),MATCH((CUADRO!J$5&amp;$E534),'Hoja de Trabajo para listado'!$AB$151:$BA$151,0)),0)+IFERROR(INDEX('Hoja de Trabajo para listado'!$BC$155:$CB$1048576,MATCH($A534,'Hoja de Trabajo para listado'!$BC$155:$BC$1048576,0),MATCH((CUADRO!J$5&amp;$E534),'Hoja de Trabajo para listado'!$BC$151:$CB$151,0)),0)+IFERROR(INDEX('Hoja de Trabajo para listado'!$DE$153:$DG$274,MATCH($A534,'Hoja de Trabajo para listado'!$DE$153:$DE$1048576,0),MATCH((CUADRO!J$5&amp;$E534),'Hoja de Trabajo para listado'!$DE$151:$DG$151,0)),0)+IFERROR(INDEX('Hoja de Trabajo para listado'!$CD$155:$DC$1048576,MATCH($A534,'Hoja de Trabajo para listado'!$CD$155:$CD$1048576,0),MATCH((CUADRO!J$5&amp;$E534),'Hoja de Trabajo para listado'!$CD$151:$DC$151,0)),0)</f>
        <v>0</v>
      </c>
      <c r="K534" s="243">
        <f ca="1">+IFERROR(INDEX('Hoja de Trabajo para listado'!$A$155:$Z$1048576,MATCH($A534,'Hoja de Trabajo para listado'!$A$155:$A$1048576,0),MATCH((CUADRO!K$5&amp;$E534),'Hoja de Trabajo para listado'!$A$151:$Z$151,0)),0)+IFERROR(INDEX('Hoja de Trabajo para listado'!$AB$155:$BA$1048576,MATCH($A534,'Hoja de Trabajo para listado'!$AB$155:$AB$1048576,0),MATCH((CUADRO!K$5&amp;$E534),'Hoja de Trabajo para listado'!$AB$151:$BA$151,0)),0)+IFERROR(INDEX('Hoja de Trabajo para listado'!$BC$155:$CB$1048576,MATCH($A534,'Hoja de Trabajo para listado'!$BC$155:$BC$1048576,0),MATCH((CUADRO!K$5&amp;$E534),'Hoja de Trabajo para listado'!$BC$151:$CB$151,0)),0)+IFERROR(INDEX('Hoja de Trabajo para listado'!$DE$153:$DG$274,MATCH($A534,'Hoja de Trabajo para listado'!$DE$153:$DE$1048576,0),MATCH((CUADRO!K$5&amp;$E534),'Hoja de Trabajo para listado'!$DE$151:$DG$151,0)),0)+IFERROR(INDEX('Hoja de Trabajo para listado'!$CD$155:$DC$1048576,MATCH($A534,'Hoja de Trabajo para listado'!$CD$155:$CD$1048576,0),MATCH((CUADRO!K$5&amp;$E534),'Hoja de Trabajo para listado'!$CD$151:$DC$151,0)),0)</f>
        <v>0</v>
      </c>
      <c r="L534" s="243">
        <f ca="1">+IFERROR(INDEX('Hoja de Trabajo para listado'!$A$155:$Z$1048576,MATCH($A534,'Hoja de Trabajo para listado'!$A$155:$A$1048576,0),MATCH((CUADRO!L$5&amp;$E534),'Hoja de Trabajo para listado'!$A$151:$Z$151,0)),0)+IFERROR(INDEX('Hoja de Trabajo para listado'!$AB$155:$BA$1048576,MATCH($A534,'Hoja de Trabajo para listado'!$AB$155:$AB$1048576,0),MATCH((CUADRO!L$5&amp;$E534),'Hoja de Trabajo para listado'!$AB$151:$BA$151,0)),0)+IFERROR(INDEX('Hoja de Trabajo para listado'!$BC$155:$CB$1048576,MATCH($A534,'Hoja de Trabajo para listado'!$BC$155:$BC$1048576,0),MATCH((CUADRO!L$5&amp;$E534),'Hoja de Trabajo para listado'!$BC$151:$CB$151,0)),0)+IFERROR(INDEX('Hoja de Trabajo para listado'!$DE$153:$DG$274,MATCH($A534,'Hoja de Trabajo para listado'!$DE$153:$DE$1048576,0),MATCH((CUADRO!L$5&amp;$E534),'Hoja de Trabajo para listado'!$DE$151:$DG$151,0)),0)+IFERROR(INDEX('Hoja de Trabajo para listado'!$CD$155:$DC$1048576,MATCH($A534,'Hoja de Trabajo para listado'!$CD$155:$CD$1048576,0),MATCH((CUADRO!L$5&amp;$E534),'Hoja de Trabajo para listado'!$CD$151:$DC$151,0)),0)</f>
        <v>0</v>
      </c>
      <c r="M534" s="243">
        <f ca="1">+IFERROR(INDEX('Hoja de Trabajo para listado'!$A$155:$Z$1048576,MATCH($A534,'Hoja de Trabajo para listado'!$A$155:$A$1048576,0),MATCH((CUADRO!M$5&amp;$E534),'Hoja de Trabajo para listado'!$A$151:$Z$151,0)),0)+IFERROR(INDEX('Hoja de Trabajo para listado'!$AB$155:$BA$1048576,MATCH($A534,'Hoja de Trabajo para listado'!$AB$155:$AB$1048576,0),MATCH((CUADRO!M$5&amp;$E534),'Hoja de Trabajo para listado'!$AB$151:$BA$151,0)),0)+IFERROR(INDEX('Hoja de Trabajo para listado'!$BC$155:$CB$1048576,MATCH($A534,'Hoja de Trabajo para listado'!$BC$155:$BC$1048576,0),MATCH((CUADRO!M$5&amp;$E534),'Hoja de Trabajo para listado'!$BC$151:$CB$151,0)),0)+IFERROR(INDEX('Hoja de Trabajo para listado'!$DE$153:$DG$274,MATCH($A534,'Hoja de Trabajo para listado'!$DE$153:$DE$1048576,0),MATCH((CUADRO!M$5&amp;$E534),'Hoja de Trabajo para listado'!$DE$151:$DG$151,0)),0)+IFERROR(INDEX('Hoja de Trabajo para listado'!$CD$155:$DC$1048576,MATCH($A534,'Hoja de Trabajo para listado'!$CD$155:$CD$1048576,0),MATCH((CUADRO!M$5&amp;$E534),'Hoja de Trabajo para listado'!$CD$151:$DC$151,0)),0)</f>
        <v>0</v>
      </c>
      <c r="N534" s="243">
        <f ca="1">+IFERROR(INDEX('Hoja de Trabajo para listado'!$A$155:$Z$1048576,MATCH($A534,'Hoja de Trabajo para listado'!$A$155:$A$1048576,0),MATCH((CUADRO!N$5&amp;$E534),'Hoja de Trabajo para listado'!$A$151:$Z$151,0)),0)+IFERROR(INDEX('Hoja de Trabajo para listado'!$AB$155:$BA$1048576,MATCH($A534,'Hoja de Trabajo para listado'!$AB$155:$AB$1048576,0),MATCH((CUADRO!N$5&amp;$E534),'Hoja de Trabajo para listado'!$AB$151:$BA$151,0)),0)+IFERROR(INDEX('Hoja de Trabajo para listado'!$BC$155:$CB$1048576,MATCH($A534,'Hoja de Trabajo para listado'!$BC$155:$BC$1048576,0),MATCH((CUADRO!N$5&amp;$E534),'Hoja de Trabajo para listado'!$BC$151:$CB$151,0)),0)+IFERROR(INDEX('Hoja de Trabajo para listado'!$DE$153:$DG$274,MATCH($A534,'Hoja de Trabajo para listado'!$DE$153:$DE$1048576,0),MATCH((CUADRO!N$5&amp;$E534),'Hoja de Trabajo para listado'!$DE$151:$DG$151,0)),0)+IFERROR(INDEX('Hoja de Trabajo para listado'!$CD$155:$DC$1048576,MATCH($A534,'Hoja de Trabajo para listado'!$CD$155:$CD$1048576,0),MATCH((CUADRO!N$5&amp;$E534),'Hoja de Trabajo para listado'!$CD$151:$DC$151,0)),0)</f>
        <v>0</v>
      </c>
      <c r="O534" s="243">
        <f ca="1">+IFERROR(INDEX('Hoja de Trabajo para listado'!$A$155:$Z$1048576,MATCH($A534,'Hoja de Trabajo para listado'!$A$155:$A$1048576,0),MATCH((CUADRO!O$5&amp;$E534),'Hoja de Trabajo para listado'!$A$151:$Z$151,0)),0)+IFERROR(INDEX('Hoja de Trabajo para listado'!$AB$155:$BA$1048576,MATCH($A534,'Hoja de Trabajo para listado'!$AB$155:$AB$1048576,0),MATCH((CUADRO!O$5&amp;$E534),'Hoja de Trabajo para listado'!$AB$151:$BA$151,0)),0)+IFERROR(INDEX('Hoja de Trabajo para listado'!$BC$155:$CB$1048576,MATCH($A534,'Hoja de Trabajo para listado'!$BC$155:$BC$1048576,0),MATCH((CUADRO!O$5&amp;$E534),'Hoja de Trabajo para listado'!$BC$151:$CB$151,0)),0)+IFERROR(INDEX('Hoja de Trabajo para listado'!$DE$153:$DG$274,MATCH($A534,'Hoja de Trabajo para listado'!$DE$153:$DE$1048576,0),MATCH((CUADRO!O$5&amp;$E534),'Hoja de Trabajo para listado'!$DE$151:$DG$151,0)),0)+IFERROR(INDEX('Hoja de Trabajo para listado'!$CD$155:$DC$1048576,MATCH($A534,'Hoja de Trabajo para listado'!$CD$155:$CD$1048576,0),MATCH((CUADRO!O$5&amp;$E534),'Hoja de Trabajo para listado'!$CD$151:$DC$151,0)),0)</f>
        <v>0</v>
      </c>
      <c r="P534" s="243">
        <f ca="1">+IFERROR(INDEX('Hoja de Trabajo para listado'!$A$155:$Z$1048576,MATCH($A534,'Hoja de Trabajo para listado'!$A$155:$A$1048576,0),MATCH((CUADRO!P$5&amp;$E534),'Hoja de Trabajo para listado'!$A$151:$Z$151,0)),0)+IFERROR(INDEX('Hoja de Trabajo para listado'!$AB$155:$BA$1048576,MATCH($A534,'Hoja de Trabajo para listado'!$AB$155:$AB$1048576,0),MATCH((CUADRO!P$5&amp;$E534),'Hoja de Trabajo para listado'!$AB$151:$BA$151,0)),0)+IFERROR(INDEX('Hoja de Trabajo para listado'!$BC$155:$CB$1048576,MATCH($A534,'Hoja de Trabajo para listado'!$BC$155:$BC$1048576,0),MATCH((CUADRO!P$5&amp;$E534),'Hoja de Trabajo para listado'!$BC$151:$CB$151,0)),0)+IFERROR(INDEX('Hoja de Trabajo para listado'!$DE$153:$DG$274,MATCH($A534,'Hoja de Trabajo para listado'!$DE$153:$DE$1048576,0),MATCH((CUADRO!P$5&amp;$E534),'Hoja de Trabajo para listado'!$DE$151:$DG$151,0)),0)+IFERROR(INDEX('Hoja de Trabajo para listado'!$CD$155:$DC$1048576,MATCH($A534,'Hoja de Trabajo para listado'!$CD$155:$CD$1048576,0),MATCH((CUADRO!P$5&amp;$E534),'Hoja de Trabajo para listado'!$CD$151:$DC$151,0)),0)</f>
        <v>0</v>
      </c>
      <c r="Q534" s="243">
        <f ca="1">+IFERROR(INDEX('Hoja de Trabajo para listado'!$A$155:$Z$1048576,MATCH($A534,'Hoja de Trabajo para listado'!$A$155:$A$1048576,0),MATCH((CUADRO!Q$5&amp;$E534),'Hoja de Trabajo para listado'!$A$151:$Z$151,0)),0)+IFERROR(INDEX('Hoja de Trabajo para listado'!$AB$155:$BA$1048576,MATCH($A534,'Hoja de Trabajo para listado'!$AB$155:$AB$1048576,0),MATCH((CUADRO!Q$5&amp;$E534),'Hoja de Trabajo para listado'!$AB$151:$BA$151,0)),0)+IFERROR(INDEX('Hoja de Trabajo para listado'!$BC$155:$CB$1048576,MATCH($A534,'Hoja de Trabajo para listado'!$BC$155:$BC$1048576,0),MATCH((CUADRO!Q$5&amp;$E534),'Hoja de Trabajo para listado'!$BC$151:$CB$151,0)),0)+IFERROR(INDEX('Hoja de Trabajo para listado'!$DE$153:$DG$274,MATCH($A534,'Hoja de Trabajo para listado'!$DE$153:$DE$1048576,0),MATCH((CUADRO!Q$5&amp;$E534),'Hoja de Trabajo para listado'!$DE$151:$DG$151,0)),0)+IFERROR(INDEX('Hoja de Trabajo para listado'!$CD$155:$DC$1048576,MATCH($A534,'Hoja de Trabajo para listado'!$CD$155:$CD$1048576,0),MATCH((CUADRO!Q$5&amp;$E534),'Hoja de Trabajo para listado'!$CD$151:$DC$151,0)),0)</f>
        <v>0</v>
      </c>
      <c r="R534" s="243">
        <f t="shared" ca="1" si="19"/>
        <v>0</v>
      </c>
      <c r="S534" s="249"/>
      <c r="T534" s="243">
        <f ca="1">+T535</f>
        <v>0</v>
      </c>
      <c r="U534" s="242">
        <f t="shared" si="20"/>
        <v>1</v>
      </c>
      <c r="V534" s="333" t="str">
        <f>+VLOOKUP(A534,bd_lista!$A$3:$E$590,5,FALSE)</f>
        <v>Gobiernos Autonomos Municipales</v>
      </c>
      <c r="W534" s="383" t="str">
        <f>+V534</f>
        <v>Gobiernos Autonomos Municipales</v>
      </c>
      <c r="X534" s="242">
        <f>+VLOOKUP(A534,[3]Sheet1!$A$13:$D$744,4,FALSE)</f>
        <v>0</v>
      </c>
      <c r="Y534" s="242" t="e">
        <f>+VLOOKUP(X534,bd_lista!$A$3:$C$590,3,FALSE)</f>
        <v>#N/A</v>
      </c>
      <c r="Z534" s="294">
        <f>+X534</f>
        <v>0</v>
      </c>
      <c r="AA534" s="295" t="e">
        <f>+Y534</f>
        <v>#N/A</v>
      </c>
    </row>
    <row r="535" spans="1:27" customFormat="1" ht="15" hidden="1" customHeight="1">
      <c r="A535" s="32">
        <v>1220</v>
      </c>
      <c r="B535" s="389"/>
      <c r="C535" s="247" t="str">
        <f>+VLOOKUP(A535,bd_lista!$A$3:$C$590,3,FALSE)</f>
        <v>Gobierno Autónomo Municipal de Cajuata</v>
      </c>
      <c r="D535" s="386"/>
      <c r="E535" s="244" t="s">
        <v>1305</v>
      </c>
      <c r="F535" s="243">
        <f ca="1">+IFERROR(INDEX('Hoja de Trabajo para listado'!$A$155:$Z$1048576,MATCH($A535,'Hoja de Trabajo para listado'!$A$155:$A$1048576,0),MATCH((CUADRO!F$5&amp;$E535),'Hoja de Trabajo para listado'!$A$151:$Z$151,0)),0)+IFERROR(INDEX('Hoja de Trabajo para listado'!$AB$155:$BA$1048576,MATCH($A535,'Hoja de Trabajo para listado'!$AB$155:$AB$1048576,0),MATCH((CUADRO!F$5&amp;$E535),'Hoja de Trabajo para listado'!$AB$151:$BA$151,0)),0)+IFERROR(INDEX('Hoja de Trabajo para listado'!$BC$155:$CB$1048576,MATCH($A535,'Hoja de Trabajo para listado'!$BC$155:$BC$1048576,0),MATCH((CUADRO!F$5&amp;$E535),'Hoja de Trabajo para listado'!$BC$151:$CB$151,0)),0)+IFERROR(INDEX('Hoja de Trabajo para listado'!$DE$153:$DG$274,MATCH($A535,'Hoja de Trabajo para listado'!$DE$153:$DE$1048576,0),MATCH((CUADRO!F$5&amp;$E535),'Hoja de Trabajo para listado'!$DE$151:$DG$151,0)),0)+IFERROR(INDEX('Hoja de Trabajo para listado'!$CD$155:$DC$1048576,MATCH($A535,'Hoja de Trabajo para listado'!$CD$155:$CD$1048576,0),MATCH((CUADRO!F$5&amp;$E535),'Hoja de Trabajo para listado'!$CD$151:$DC$151,0)),0)</f>
        <v>0</v>
      </c>
      <c r="G535" s="243">
        <f ca="1">+IFERROR(INDEX('Hoja de Trabajo para listado'!$A$155:$Z$1048576,MATCH($A535,'Hoja de Trabajo para listado'!$A$155:$A$1048576,0),MATCH((CUADRO!G$5&amp;$E535),'Hoja de Trabajo para listado'!$A$151:$Z$151,0)),0)+IFERROR(INDEX('Hoja de Trabajo para listado'!$AB$155:$BA$1048576,MATCH($A535,'Hoja de Trabajo para listado'!$AB$155:$AB$1048576,0),MATCH((CUADRO!G$5&amp;$E535),'Hoja de Trabajo para listado'!$AB$151:$BA$151,0)),0)+IFERROR(INDEX('Hoja de Trabajo para listado'!$BC$155:$CB$1048576,MATCH($A535,'Hoja de Trabajo para listado'!$BC$155:$BC$1048576,0),MATCH((CUADRO!G$5&amp;$E535),'Hoja de Trabajo para listado'!$BC$151:$CB$151,0)),0)+IFERROR(INDEX('Hoja de Trabajo para listado'!$DE$153:$DG$274,MATCH($A535,'Hoja de Trabajo para listado'!$DE$153:$DE$1048576,0),MATCH((CUADRO!G$5&amp;$E535),'Hoja de Trabajo para listado'!$DE$151:$DG$151,0)),0)+IFERROR(INDEX('Hoja de Trabajo para listado'!$CD$155:$DC$1048576,MATCH($A535,'Hoja de Trabajo para listado'!$CD$155:$CD$1048576,0),MATCH((CUADRO!G$5&amp;$E535),'Hoja de Trabajo para listado'!$CD$151:$DC$151,0)),0)</f>
        <v>0</v>
      </c>
      <c r="H535" s="243">
        <f ca="1">+IFERROR(INDEX('Hoja de Trabajo para listado'!$A$155:$Z$1048576,MATCH($A535,'Hoja de Trabajo para listado'!$A$155:$A$1048576,0),MATCH((CUADRO!H$5&amp;$E535),'Hoja de Trabajo para listado'!$A$151:$Z$151,0)),0)+IFERROR(INDEX('Hoja de Trabajo para listado'!$AB$155:$BA$1048576,MATCH($A535,'Hoja de Trabajo para listado'!$AB$155:$AB$1048576,0),MATCH((CUADRO!H$5&amp;$E535),'Hoja de Trabajo para listado'!$AB$151:$BA$151,0)),0)+IFERROR(INDEX('Hoja de Trabajo para listado'!$BC$155:$CB$1048576,MATCH($A535,'Hoja de Trabajo para listado'!$BC$155:$BC$1048576,0),MATCH((CUADRO!H$5&amp;$E535),'Hoja de Trabajo para listado'!$BC$151:$CB$151,0)),0)+IFERROR(INDEX('Hoja de Trabajo para listado'!$DE$153:$DG$274,MATCH($A535,'Hoja de Trabajo para listado'!$DE$153:$DE$1048576,0),MATCH((CUADRO!H$5&amp;$E535),'Hoja de Trabajo para listado'!$DE$151:$DG$151,0)),0)+IFERROR(INDEX('Hoja de Trabajo para listado'!$CD$155:$DC$1048576,MATCH($A535,'Hoja de Trabajo para listado'!$CD$155:$CD$1048576,0),MATCH((CUADRO!H$5&amp;$E535),'Hoja de Trabajo para listado'!$CD$151:$DC$151,0)),0)</f>
        <v>0</v>
      </c>
      <c r="I535" s="243">
        <f ca="1">+IFERROR(INDEX('Hoja de Trabajo para listado'!$A$155:$Z$1048576,MATCH($A535,'Hoja de Trabajo para listado'!$A$155:$A$1048576,0),MATCH((CUADRO!I$5&amp;$E535),'Hoja de Trabajo para listado'!$A$151:$Z$151,0)),0)+IFERROR(INDEX('Hoja de Trabajo para listado'!$AB$155:$BA$1048576,MATCH($A535,'Hoja de Trabajo para listado'!$AB$155:$AB$1048576,0),MATCH((CUADRO!I$5&amp;$E535),'Hoja de Trabajo para listado'!$AB$151:$BA$151,0)),0)+IFERROR(INDEX('Hoja de Trabajo para listado'!$BC$155:$CB$1048576,MATCH($A535,'Hoja de Trabajo para listado'!$BC$155:$BC$1048576,0),MATCH((CUADRO!I$5&amp;$E535),'Hoja de Trabajo para listado'!$BC$151:$CB$151,0)),0)+IFERROR(INDEX('Hoja de Trabajo para listado'!$DE$153:$DG$274,MATCH($A535,'Hoja de Trabajo para listado'!$DE$153:$DE$1048576,0),MATCH((CUADRO!I$5&amp;$E535),'Hoja de Trabajo para listado'!$DE$151:$DG$151,0)),0)+IFERROR(INDEX('Hoja de Trabajo para listado'!$CD$155:$DC$1048576,MATCH($A535,'Hoja de Trabajo para listado'!$CD$155:$CD$1048576,0),MATCH((CUADRO!I$5&amp;$E535),'Hoja de Trabajo para listado'!$CD$151:$DC$151,0)),0)</f>
        <v>0</v>
      </c>
      <c r="J535" s="243">
        <f ca="1">+IFERROR(INDEX('Hoja de Trabajo para listado'!$A$155:$Z$1048576,MATCH($A535,'Hoja de Trabajo para listado'!$A$155:$A$1048576,0),MATCH((CUADRO!J$5&amp;$E535),'Hoja de Trabajo para listado'!$A$151:$Z$151,0)),0)+IFERROR(INDEX('Hoja de Trabajo para listado'!$AB$155:$BA$1048576,MATCH($A535,'Hoja de Trabajo para listado'!$AB$155:$AB$1048576,0),MATCH((CUADRO!J$5&amp;$E535),'Hoja de Trabajo para listado'!$AB$151:$BA$151,0)),0)+IFERROR(INDEX('Hoja de Trabajo para listado'!$BC$155:$CB$1048576,MATCH($A535,'Hoja de Trabajo para listado'!$BC$155:$BC$1048576,0),MATCH((CUADRO!J$5&amp;$E535),'Hoja de Trabajo para listado'!$BC$151:$CB$151,0)),0)+IFERROR(INDEX('Hoja de Trabajo para listado'!$DE$153:$DG$274,MATCH($A535,'Hoja de Trabajo para listado'!$DE$153:$DE$1048576,0),MATCH((CUADRO!J$5&amp;$E535),'Hoja de Trabajo para listado'!$DE$151:$DG$151,0)),0)+IFERROR(INDEX('Hoja de Trabajo para listado'!$CD$155:$DC$1048576,MATCH($A535,'Hoja de Trabajo para listado'!$CD$155:$CD$1048576,0),MATCH((CUADRO!J$5&amp;$E535),'Hoja de Trabajo para listado'!$CD$151:$DC$151,0)),0)</f>
        <v>0</v>
      </c>
      <c r="K535" s="243">
        <f ca="1">+IFERROR(INDEX('Hoja de Trabajo para listado'!$A$155:$Z$1048576,MATCH($A535,'Hoja de Trabajo para listado'!$A$155:$A$1048576,0),MATCH((CUADRO!K$5&amp;$E535),'Hoja de Trabajo para listado'!$A$151:$Z$151,0)),0)+IFERROR(INDEX('Hoja de Trabajo para listado'!$AB$155:$BA$1048576,MATCH($A535,'Hoja de Trabajo para listado'!$AB$155:$AB$1048576,0),MATCH((CUADRO!K$5&amp;$E535),'Hoja de Trabajo para listado'!$AB$151:$BA$151,0)),0)+IFERROR(INDEX('Hoja de Trabajo para listado'!$BC$155:$CB$1048576,MATCH($A535,'Hoja de Trabajo para listado'!$BC$155:$BC$1048576,0),MATCH((CUADRO!K$5&amp;$E535),'Hoja de Trabajo para listado'!$BC$151:$CB$151,0)),0)+IFERROR(INDEX('Hoja de Trabajo para listado'!$DE$153:$DG$274,MATCH($A535,'Hoja de Trabajo para listado'!$DE$153:$DE$1048576,0),MATCH((CUADRO!K$5&amp;$E535),'Hoja de Trabajo para listado'!$DE$151:$DG$151,0)),0)+IFERROR(INDEX('Hoja de Trabajo para listado'!$CD$155:$DC$1048576,MATCH($A535,'Hoja de Trabajo para listado'!$CD$155:$CD$1048576,0),MATCH((CUADRO!K$5&amp;$E535),'Hoja de Trabajo para listado'!$CD$151:$DC$151,0)),0)</f>
        <v>0</v>
      </c>
      <c r="L535" s="243">
        <f ca="1">+IFERROR(INDEX('Hoja de Trabajo para listado'!$A$155:$Z$1048576,MATCH($A535,'Hoja de Trabajo para listado'!$A$155:$A$1048576,0),MATCH((CUADRO!L$5&amp;$E535),'Hoja de Trabajo para listado'!$A$151:$Z$151,0)),0)+IFERROR(INDEX('Hoja de Trabajo para listado'!$AB$155:$BA$1048576,MATCH($A535,'Hoja de Trabajo para listado'!$AB$155:$AB$1048576,0),MATCH((CUADRO!L$5&amp;$E535),'Hoja de Trabajo para listado'!$AB$151:$BA$151,0)),0)+IFERROR(INDEX('Hoja de Trabajo para listado'!$BC$155:$CB$1048576,MATCH($A535,'Hoja de Trabajo para listado'!$BC$155:$BC$1048576,0),MATCH((CUADRO!L$5&amp;$E535),'Hoja de Trabajo para listado'!$BC$151:$CB$151,0)),0)+IFERROR(INDEX('Hoja de Trabajo para listado'!$DE$153:$DG$274,MATCH($A535,'Hoja de Trabajo para listado'!$DE$153:$DE$1048576,0),MATCH((CUADRO!L$5&amp;$E535),'Hoja de Trabajo para listado'!$DE$151:$DG$151,0)),0)+IFERROR(INDEX('Hoja de Trabajo para listado'!$CD$155:$DC$1048576,MATCH($A535,'Hoja de Trabajo para listado'!$CD$155:$CD$1048576,0),MATCH((CUADRO!L$5&amp;$E535),'Hoja de Trabajo para listado'!$CD$151:$DC$151,0)),0)</f>
        <v>0</v>
      </c>
      <c r="M535" s="243">
        <f ca="1">+IFERROR(INDEX('Hoja de Trabajo para listado'!$A$155:$Z$1048576,MATCH($A535,'Hoja de Trabajo para listado'!$A$155:$A$1048576,0),MATCH((CUADRO!M$5&amp;$E535),'Hoja de Trabajo para listado'!$A$151:$Z$151,0)),0)+IFERROR(INDEX('Hoja de Trabajo para listado'!$AB$155:$BA$1048576,MATCH($A535,'Hoja de Trabajo para listado'!$AB$155:$AB$1048576,0),MATCH((CUADRO!M$5&amp;$E535),'Hoja de Trabajo para listado'!$AB$151:$BA$151,0)),0)+IFERROR(INDEX('Hoja de Trabajo para listado'!$BC$155:$CB$1048576,MATCH($A535,'Hoja de Trabajo para listado'!$BC$155:$BC$1048576,0),MATCH((CUADRO!M$5&amp;$E535),'Hoja de Trabajo para listado'!$BC$151:$CB$151,0)),0)+IFERROR(INDEX('Hoja de Trabajo para listado'!$DE$153:$DG$274,MATCH($A535,'Hoja de Trabajo para listado'!$DE$153:$DE$1048576,0),MATCH((CUADRO!M$5&amp;$E535),'Hoja de Trabajo para listado'!$DE$151:$DG$151,0)),0)+IFERROR(INDEX('Hoja de Trabajo para listado'!$CD$155:$DC$1048576,MATCH($A535,'Hoja de Trabajo para listado'!$CD$155:$CD$1048576,0),MATCH((CUADRO!M$5&amp;$E535),'Hoja de Trabajo para listado'!$CD$151:$DC$151,0)),0)</f>
        <v>0</v>
      </c>
      <c r="N535" s="243">
        <f ca="1">+IFERROR(INDEX('Hoja de Trabajo para listado'!$A$155:$Z$1048576,MATCH($A535,'Hoja de Trabajo para listado'!$A$155:$A$1048576,0),MATCH((CUADRO!N$5&amp;$E535),'Hoja de Trabajo para listado'!$A$151:$Z$151,0)),0)+IFERROR(INDEX('Hoja de Trabajo para listado'!$AB$155:$BA$1048576,MATCH($A535,'Hoja de Trabajo para listado'!$AB$155:$AB$1048576,0),MATCH((CUADRO!N$5&amp;$E535),'Hoja de Trabajo para listado'!$AB$151:$BA$151,0)),0)+IFERROR(INDEX('Hoja de Trabajo para listado'!$BC$155:$CB$1048576,MATCH($A535,'Hoja de Trabajo para listado'!$BC$155:$BC$1048576,0),MATCH((CUADRO!N$5&amp;$E535),'Hoja de Trabajo para listado'!$BC$151:$CB$151,0)),0)+IFERROR(INDEX('Hoja de Trabajo para listado'!$DE$153:$DG$274,MATCH($A535,'Hoja de Trabajo para listado'!$DE$153:$DE$1048576,0),MATCH((CUADRO!N$5&amp;$E535),'Hoja de Trabajo para listado'!$DE$151:$DG$151,0)),0)+IFERROR(INDEX('Hoja de Trabajo para listado'!$CD$155:$DC$1048576,MATCH($A535,'Hoja de Trabajo para listado'!$CD$155:$CD$1048576,0),MATCH((CUADRO!N$5&amp;$E535),'Hoja de Trabajo para listado'!$CD$151:$DC$151,0)),0)</f>
        <v>0</v>
      </c>
      <c r="O535" s="243">
        <f ca="1">+IFERROR(INDEX('Hoja de Trabajo para listado'!$A$155:$Z$1048576,MATCH($A535,'Hoja de Trabajo para listado'!$A$155:$A$1048576,0),MATCH((CUADRO!O$5&amp;$E535),'Hoja de Trabajo para listado'!$A$151:$Z$151,0)),0)+IFERROR(INDEX('Hoja de Trabajo para listado'!$AB$155:$BA$1048576,MATCH($A535,'Hoja de Trabajo para listado'!$AB$155:$AB$1048576,0),MATCH((CUADRO!O$5&amp;$E535),'Hoja de Trabajo para listado'!$AB$151:$BA$151,0)),0)+IFERROR(INDEX('Hoja de Trabajo para listado'!$BC$155:$CB$1048576,MATCH($A535,'Hoja de Trabajo para listado'!$BC$155:$BC$1048576,0),MATCH((CUADRO!O$5&amp;$E535),'Hoja de Trabajo para listado'!$BC$151:$CB$151,0)),0)+IFERROR(INDEX('Hoja de Trabajo para listado'!$DE$153:$DG$274,MATCH($A535,'Hoja de Trabajo para listado'!$DE$153:$DE$1048576,0),MATCH((CUADRO!O$5&amp;$E535),'Hoja de Trabajo para listado'!$DE$151:$DG$151,0)),0)+IFERROR(INDEX('Hoja de Trabajo para listado'!$CD$155:$DC$1048576,MATCH($A535,'Hoja de Trabajo para listado'!$CD$155:$CD$1048576,0),MATCH((CUADRO!O$5&amp;$E535),'Hoja de Trabajo para listado'!$CD$151:$DC$151,0)),0)</f>
        <v>0</v>
      </c>
      <c r="P535" s="243">
        <f ca="1">+IFERROR(INDEX('Hoja de Trabajo para listado'!$A$155:$Z$1048576,MATCH($A535,'Hoja de Trabajo para listado'!$A$155:$A$1048576,0),MATCH((CUADRO!P$5&amp;$E535),'Hoja de Trabajo para listado'!$A$151:$Z$151,0)),0)+IFERROR(INDEX('Hoja de Trabajo para listado'!$AB$155:$BA$1048576,MATCH($A535,'Hoja de Trabajo para listado'!$AB$155:$AB$1048576,0),MATCH((CUADRO!P$5&amp;$E535),'Hoja de Trabajo para listado'!$AB$151:$BA$151,0)),0)+IFERROR(INDEX('Hoja de Trabajo para listado'!$BC$155:$CB$1048576,MATCH($A535,'Hoja de Trabajo para listado'!$BC$155:$BC$1048576,0),MATCH((CUADRO!P$5&amp;$E535),'Hoja de Trabajo para listado'!$BC$151:$CB$151,0)),0)+IFERROR(INDEX('Hoja de Trabajo para listado'!$DE$153:$DG$274,MATCH($A535,'Hoja de Trabajo para listado'!$DE$153:$DE$1048576,0),MATCH((CUADRO!P$5&amp;$E535),'Hoja de Trabajo para listado'!$DE$151:$DG$151,0)),0)+IFERROR(INDEX('Hoja de Trabajo para listado'!$CD$155:$DC$1048576,MATCH($A535,'Hoja de Trabajo para listado'!$CD$155:$CD$1048576,0),MATCH((CUADRO!P$5&amp;$E535),'Hoja de Trabajo para listado'!$CD$151:$DC$151,0)),0)</f>
        <v>0</v>
      </c>
      <c r="Q535" s="243">
        <f ca="1">+IFERROR(INDEX('Hoja de Trabajo para listado'!$A$155:$Z$1048576,MATCH($A535,'Hoja de Trabajo para listado'!$A$155:$A$1048576,0),MATCH((CUADRO!Q$5&amp;$E535),'Hoja de Trabajo para listado'!$A$151:$Z$151,0)),0)+IFERROR(INDEX('Hoja de Trabajo para listado'!$AB$155:$BA$1048576,MATCH($A535,'Hoja de Trabajo para listado'!$AB$155:$AB$1048576,0),MATCH((CUADRO!Q$5&amp;$E535),'Hoja de Trabajo para listado'!$AB$151:$BA$151,0)),0)+IFERROR(INDEX('Hoja de Trabajo para listado'!$BC$155:$CB$1048576,MATCH($A535,'Hoja de Trabajo para listado'!$BC$155:$BC$1048576,0),MATCH((CUADRO!Q$5&amp;$E535),'Hoja de Trabajo para listado'!$BC$151:$CB$151,0)),0)+IFERROR(INDEX('Hoja de Trabajo para listado'!$DE$153:$DG$274,MATCH($A535,'Hoja de Trabajo para listado'!$DE$153:$DE$1048576,0),MATCH((CUADRO!Q$5&amp;$E535),'Hoja de Trabajo para listado'!$DE$151:$DG$151,0)),0)+IFERROR(INDEX('Hoja de Trabajo para listado'!$CD$155:$DC$1048576,MATCH($A535,'Hoja de Trabajo para listado'!$CD$155:$CD$1048576,0),MATCH((CUADRO!Q$5&amp;$E535),'Hoja de Trabajo para listado'!$CD$151:$DC$151,0)),0)</f>
        <v>0</v>
      </c>
      <c r="R535" s="243">
        <f t="shared" ca="1" si="19"/>
        <v>0</v>
      </c>
      <c r="S535" s="249">
        <f ca="1">+R534+R535</f>
        <v>0</v>
      </c>
      <c r="T535" s="243">
        <f ca="1">+S535</f>
        <v>0</v>
      </c>
      <c r="U535" s="242">
        <f t="shared" si="20"/>
        <v>2</v>
      </c>
      <c r="V535" s="333" t="str">
        <f>+VLOOKUP(A535,bd_lista!$A$3:$E$590,5,FALSE)</f>
        <v>Gobiernos Autonomos Municipales</v>
      </c>
      <c r="W535" s="384"/>
      <c r="X535" s="242">
        <f>+VLOOKUP(A535,[3]Sheet1!$A$13:$D$744,4,FALSE)</f>
        <v>0</v>
      </c>
      <c r="Y535" s="242" t="e">
        <f>+VLOOKUP(X535,bd_lista!$A$3:$C$590,3,FALSE)</f>
        <v>#N/A</v>
      </c>
      <c r="Z535" s="292"/>
      <c r="AA535" s="293"/>
    </row>
    <row r="536" spans="1:27" customFormat="1" ht="15" hidden="1" customHeight="1">
      <c r="A536" s="32">
        <v>1221</v>
      </c>
      <c r="B536" s="388">
        <f>+A536</f>
        <v>1221</v>
      </c>
      <c r="C536" s="247" t="str">
        <f>+VLOOKUP(A536,bd_lista!$A$3:$C$590,3,FALSE)</f>
        <v>Gobierno Autónomo Municipal de Colquiri</v>
      </c>
      <c r="D536" s="385" t="str">
        <f>+C536</f>
        <v>Gobierno Autónomo Municipal de Colquiri</v>
      </c>
      <c r="E536" s="242" t="s">
        <v>1304</v>
      </c>
      <c r="F536" s="243">
        <f ca="1">+IFERROR(INDEX('Hoja de Trabajo para listado'!$A$155:$Z$1048576,MATCH($A536,'Hoja de Trabajo para listado'!$A$155:$A$1048576,0),MATCH((CUADRO!F$5&amp;$E536),'Hoja de Trabajo para listado'!$A$151:$Z$151,0)),0)+IFERROR(INDEX('Hoja de Trabajo para listado'!$AB$155:$BA$1048576,MATCH($A536,'Hoja de Trabajo para listado'!$AB$155:$AB$1048576,0),MATCH((CUADRO!F$5&amp;$E536),'Hoja de Trabajo para listado'!$AB$151:$BA$151,0)),0)+IFERROR(INDEX('Hoja de Trabajo para listado'!$BC$155:$CB$1048576,MATCH($A536,'Hoja de Trabajo para listado'!$BC$155:$BC$1048576,0),MATCH((CUADRO!F$5&amp;$E536),'Hoja de Trabajo para listado'!$BC$151:$CB$151,0)),0)+IFERROR(INDEX('Hoja de Trabajo para listado'!$DE$153:$DG$274,MATCH($A536,'Hoja de Trabajo para listado'!$DE$153:$DE$1048576,0),MATCH((CUADRO!F$5&amp;$E536),'Hoja de Trabajo para listado'!$DE$151:$DG$151,0)),0)+IFERROR(INDEX('Hoja de Trabajo para listado'!$CD$155:$DC$1048576,MATCH($A536,'Hoja de Trabajo para listado'!$CD$155:$CD$1048576,0),MATCH((CUADRO!F$5&amp;$E536),'Hoja de Trabajo para listado'!$CD$151:$DC$151,0)),0)</f>
        <v>0</v>
      </c>
      <c r="G536" s="243">
        <f ca="1">+IFERROR(INDEX('Hoja de Trabajo para listado'!$A$155:$Z$1048576,MATCH($A536,'Hoja de Trabajo para listado'!$A$155:$A$1048576,0),MATCH((CUADRO!G$5&amp;$E536),'Hoja de Trabajo para listado'!$A$151:$Z$151,0)),0)+IFERROR(INDEX('Hoja de Trabajo para listado'!$AB$155:$BA$1048576,MATCH($A536,'Hoja de Trabajo para listado'!$AB$155:$AB$1048576,0),MATCH((CUADRO!G$5&amp;$E536),'Hoja de Trabajo para listado'!$AB$151:$BA$151,0)),0)+IFERROR(INDEX('Hoja de Trabajo para listado'!$BC$155:$CB$1048576,MATCH($A536,'Hoja de Trabajo para listado'!$BC$155:$BC$1048576,0),MATCH((CUADRO!G$5&amp;$E536),'Hoja de Trabajo para listado'!$BC$151:$CB$151,0)),0)+IFERROR(INDEX('Hoja de Trabajo para listado'!$DE$153:$DG$274,MATCH($A536,'Hoja de Trabajo para listado'!$DE$153:$DE$1048576,0),MATCH((CUADRO!G$5&amp;$E536),'Hoja de Trabajo para listado'!$DE$151:$DG$151,0)),0)+IFERROR(INDEX('Hoja de Trabajo para listado'!$CD$155:$DC$1048576,MATCH($A536,'Hoja de Trabajo para listado'!$CD$155:$CD$1048576,0),MATCH((CUADRO!G$5&amp;$E536),'Hoja de Trabajo para listado'!$CD$151:$DC$151,0)),0)</f>
        <v>0</v>
      </c>
      <c r="H536" s="243">
        <f ca="1">+IFERROR(INDEX('Hoja de Trabajo para listado'!$A$155:$Z$1048576,MATCH($A536,'Hoja de Trabajo para listado'!$A$155:$A$1048576,0),MATCH((CUADRO!H$5&amp;$E536),'Hoja de Trabajo para listado'!$A$151:$Z$151,0)),0)+IFERROR(INDEX('Hoja de Trabajo para listado'!$AB$155:$BA$1048576,MATCH($A536,'Hoja de Trabajo para listado'!$AB$155:$AB$1048576,0),MATCH((CUADRO!H$5&amp;$E536),'Hoja de Trabajo para listado'!$AB$151:$BA$151,0)),0)+IFERROR(INDEX('Hoja de Trabajo para listado'!$BC$155:$CB$1048576,MATCH($A536,'Hoja de Trabajo para listado'!$BC$155:$BC$1048576,0),MATCH((CUADRO!H$5&amp;$E536),'Hoja de Trabajo para listado'!$BC$151:$CB$151,0)),0)+IFERROR(INDEX('Hoja de Trabajo para listado'!$DE$153:$DG$274,MATCH($A536,'Hoja de Trabajo para listado'!$DE$153:$DE$1048576,0),MATCH((CUADRO!H$5&amp;$E536),'Hoja de Trabajo para listado'!$DE$151:$DG$151,0)),0)+IFERROR(INDEX('Hoja de Trabajo para listado'!$CD$155:$DC$1048576,MATCH($A536,'Hoja de Trabajo para listado'!$CD$155:$CD$1048576,0),MATCH((CUADRO!H$5&amp;$E536),'Hoja de Trabajo para listado'!$CD$151:$DC$151,0)),0)</f>
        <v>0</v>
      </c>
      <c r="I536" s="243">
        <f ca="1">+IFERROR(INDEX('Hoja de Trabajo para listado'!$A$155:$Z$1048576,MATCH($A536,'Hoja de Trabajo para listado'!$A$155:$A$1048576,0),MATCH((CUADRO!I$5&amp;$E536),'Hoja de Trabajo para listado'!$A$151:$Z$151,0)),0)+IFERROR(INDEX('Hoja de Trabajo para listado'!$AB$155:$BA$1048576,MATCH($A536,'Hoja de Trabajo para listado'!$AB$155:$AB$1048576,0),MATCH((CUADRO!I$5&amp;$E536),'Hoja de Trabajo para listado'!$AB$151:$BA$151,0)),0)+IFERROR(INDEX('Hoja de Trabajo para listado'!$BC$155:$CB$1048576,MATCH($A536,'Hoja de Trabajo para listado'!$BC$155:$BC$1048576,0),MATCH((CUADRO!I$5&amp;$E536),'Hoja de Trabajo para listado'!$BC$151:$CB$151,0)),0)+IFERROR(INDEX('Hoja de Trabajo para listado'!$DE$153:$DG$274,MATCH($A536,'Hoja de Trabajo para listado'!$DE$153:$DE$1048576,0),MATCH((CUADRO!I$5&amp;$E536),'Hoja de Trabajo para listado'!$DE$151:$DG$151,0)),0)+IFERROR(INDEX('Hoja de Trabajo para listado'!$CD$155:$DC$1048576,MATCH($A536,'Hoja de Trabajo para listado'!$CD$155:$CD$1048576,0),MATCH((CUADRO!I$5&amp;$E536),'Hoja de Trabajo para listado'!$CD$151:$DC$151,0)),0)</f>
        <v>0</v>
      </c>
      <c r="J536" s="243">
        <f ca="1">+IFERROR(INDEX('Hoja de Trabajo para listado'!$A$155:$Z$1048576,MATCH($A536,'Hoja de Trabajo para listado'!$A$155:$A$1048576,0),MATCH((CUADRO!J$5&amp;$E536),'Hoja de Trabajo para listado'!$A$151:$Z$151,0)),0)+IFERROR(INDEX('Hoja de Trabajo para listado'!$AB$155:$BA$1048576,MATCH($A536,'Hoja de Trabajo para listado'!$AB$155:$AB$1048576,0),MATCH((CUADRO!J$5&amp;$E536),'Hoja de Trabajo para listado'!$AB$151:$BA$151,0)),0)+IFERROR(INDEX('Hoja de Trabajo para listado'!$BC$155:$CB$1048576,MATCH($A536,'Hoja de Trabajo para listado'!$BC$155:$BC$1048576,0),MATCH((CUADRO!J$5&amp;$E536),'Hoja de Trabajo para listado'!$BC$151:$CB$151,0)),0)+IFERROR(INDEX('Hoja de Trabajo para listado'!$DE$153:$DG$274,MATCH($A536,'Hoja de Trabajo para listado'!$DE$153:$DE$1048576,0),MATCH((CUADRO!J$5&amp;$E536),'Hoja de Trabajo para listado'!$DE$151:$DG$151,0)),0)+IFERROR(INDEX('Hoja de Trabajo para listado'!$CD$155:$DC$1048576,MATCH($A536,'Hoja de Trabajo para listado'!$CD$155:$CD$1048576,0),MATCH((CUADRO!J$5&amp;$E536),'Hoja de Trabajo para listado'!$CD$151:$DC$151,0)),0)</f>
        <v>0</v>
      </c>
      <c r="K536" s="243">
        <f ca="1">+IFERROR(INDEX('Hoja de Trabajo para listado'!$A$155:$Z$1048576,MATCH($A536,'Hoja de Trabajo para listado'!$A$155:$A$1048576,0),MATCH((CUADRO!K$5&amp;$E536),'Hoja de Trabajo para listado'!$A$151:$Z$151,0)),0)+IFERROR(INDEX('Hoja de Trabajo para listado'!$AB$155:$BA$1048576,MATCH($A536,'Hoja de Trabajo para listado'!$AB$155:$AB$1048576,0),MATCH((CUADRO!K$5&amp;$E536),'Hoja de Trabajo para listado'!$AB$151:$BA$151,0)),0)+IFERROR(INDEX('Hoja de Trabajo para listado'!$BC$155:$CB$1048576,MATCH($A536,'Hoja de Trabajo para listado'!$BC$155:$BC$1048576,0),MATCH((CUADRO!K$5&amp;$E536),'Hoja de Trabajo para listado'!$BC$151:$CB$151,0)),0)+IFERROR(INDEX('Hoja de Trabajo para listado'!$DE$153:$DG$274,MATCH($A536,'Hoja de Trabajo para listado'!$DE$153:$DE$1048576,0),MATCH((CUADRO!K$5&amp;$E536),'Hoja de Trabajo para listado'!$DE$151:$DG$151,0)),0)+IFERROR(INDEX('Hoja de Trabajo para listado'!$CD$155:$DC$1048576,MATCH($A536,'Hoja de Trabajo para listado'!$CD$155:$CD$1048576,0),MATCH((CUADRO!K$5&amp;$E536),'Hoja de Trabajo para listado'!$CD$151:$DC$151,0)),0)</f>
        <v>0</v>
      </c>
      <c r="L536" s="243">
        <f ca="1">+IFERROR(INDEX('Hoja de Trabajo para listado'!$A$155:$Z$1048576,MATCH($A536,'Hoja de Trabajo para listado'!$A$155:$A$1048576,0),MATCH((CUADRO!L$5&amp;$E536),'Hoja de Trabajo para listado'!$A$151:$Z$151,0)),0)+IFERROR(INDEX('Hoja de Trabajo para listado'!$AB$155:$BA$1048576,MATCH($A536,'Hoja de Trabajo para listado'!$AB$155:$AB$1048576,0),MATCH((CUADRO!L$5&amp;$E536),'Hoja de Trabajo para listado'!$AB$151:$BA$151,0)),0)+IFERROR(INDEX('Hoja de Trabajo para listado'!$BC$155:$CB$1048576,MATCH($A536,'Hoja de Trabajo para listado'!$BC$155:$BC$1048576,0),MATCH((CUADRO!L$5&amp;$E536),'Hoja de Trabajo para listado'!$BC$151:$CB$151,0)),0)+IFERROR(INDEX('Hoja de Trabajo para listado'!$DE$153:$DG$274,MATCH($A536,'Hoja de Trabajo para listado'!$DE$153:$DE$1048576,0),MATCH((CUADRO!L$5&amp;$E536),'Hoja de Trabajo para listado'!$DE$151:$DG$151,0)),0)+IFERROR(INDEX('Hoja de Trabajo para listado'!$CD$155:$DC$1048576,MATCH($A536,'Hoja de Trabajo para listado'!$CD$155:$CD$1048576,0),MATCH((CUADRO!L$5&amp;$E536),'Hoja de Trabajo para listado'!$CD$151:$DC$151,0)),0)</f>
        <v>0</v>
      </c>
      <c r="M536" s="243">
        <f ca="1">+IFERROR(INDEX('Hoja de Trabajo para listado'!$A$155:$Z$1048576,MATCH($A536,'Hoja de Trabajo para listado'!$A$155:$A$1048576,0),MATCH((CUADRO!M$5&amp;$E536),'Hoja de Trabajo para listado'!$A$151:$Z$151,0)),0)+IFERROR(INDEX('Hoja de Trabajo para listado'!$AB$155:$BA$1048576,MATCH($A536,'Hoja de Trabajo para listado'!$AB$155:$AB$1048576,0),MATCH((CUADRO!M$5&amp;$E536),'Hoja de Trabajo para listado'!$AB$151:$BA$151,0)),0)+IFERROR(INDEX('Hoja de Trabajo para listado'!$BC$155:$CB$1048576,MATCH($A536,'Hoja de Trabajo para listado'!$BC$155:$BC$1048576,0),MATCH((CUADRO!M$5&amp;$E536),'Hoja de Trabajo para listado'!$BC$151:$CB$151,0)),0)+IFERROR(INDEX('Hoja de Trabajo para listado'!$DE$153:$DG$274,MATCH($A536,'Hoja de Trabajo para listado'!$DE$153:$DE$1048576,0),MATCH((CUADRO!M$5&amp;$E536),'Hoja de Trabajo para listado'!$DE$151:$DG$151,0)),0)+IFERROR(INDEX('Hoja de Trabajo para listado'!$CD$155:$DC$1048576,MATCH($A536,'Hoja de Trabajo para listado'!$CD$155:$CD$1048576,0),MATCH((CUADRO!M$5&amp;$E536),'Hoja de Trabajo para listado'!$CD$151:$DC$151,0)),0)</f>
        <v>0</v>
      </c>
      <c r="N536" s="243">
        <f ca="1">+IFERROR(INDEX('Hoja de Trabajo para listado'!$A$155:$Z$1048576,MATCH($A536,'Hoja de Trabajo para listado'!$A$155:$A$1048576,0),MATCH((CUADRO!N$5&amp;$E536),'Hoja de Trabajo para listado'!$A$151:$Z$151,0)),0)+IFERROR(INDEX('Hoja de Trabajo para listado'!$AB$155:$BA$1048576,MATCH($A536,'Hoja de Trabajo para listado'!$AB$155:$AB$1048576,0),MATCH((CUADRO!N$5&amp;$E536),'Hoja de Trabajo para listado'!$AB$151:$BA$151,0)),0)+IFERROR(INDEX('Hoja de Trabajo para listado'!$BC$155:$CB$1048576,MATCH($A536,'Hoja de Trabajo para listado'!$BC$155:$BC$1048576,0),MATCH((CUADRO!N$5&amp;$E536),'Hoja de Trabajo para listado'!$BC$151:$CB$151,0)),0)+IFERROR(INDEX('Hoja de Trabajo para listado'!$DE$153:$DG$274,MATCH($A536,'Hoja de Trabajo para listado'!$DE$153:$DE$1048576,0),MATCH((CUADRO!N$5&amp;$E536),'Hoja de Trabajo para listado'!$DE$151:$DG$151,0)),0)+IFERROR(INDEX('Hoja de Trabajo para listado'!$CD$155:$DC$1048576,MATCH($A536,'Hoja de Trabajo para listado'!$CD$155:$CD$1048576,0),MATCH((CUADRO!N$5&amp;$E536),'Hoja de Trabajo para listado'!$CD$151:$DC$151,0)),0)</f>
        <v>0</v>
      </c>
      <c r="O536" s="243">
        <f ca="1">+IFERROR(INDEX('Hoja de Trabajo para listado'!$A$155:$Z$1048576,MATCH($A536,'Hoja de Trabajo para listado'!$A$155:$A$1048576,0),MATCH((CUADRO!O$5&amp;$E536),'Hoja de Trabajo para listado'!$A$151:$Z$151,0)),0)+IFERROR(INDEX('Hoja de Trabajo para listado'!$AB$155:$BA$1048576,MATCH($A536,'Hoja de Trabajo para listado'!$AB$155:$AB$1048576,0),MATCH((CUADRO!O$5&amp;$E536),'Hoja de Trabajo para listado'!$AB$151:$BA$151,0)),0)+IFERROR(INDEX('Hoja de Trabajo para listado'!$BC$155:$CB$1048576,MATCH($A536,'Hoja de Trabajo para listado'!$BC$155:$BC$1048576,0),MATCH((CUADRO!O$5&amp;$E536),'Hoja de Trabajo para listado'!$BC$151:$CB$151,0)),0)+IFERROR(INDEX('Hoja de Trabajo para listado'!$DE$153:$DG$274,MATCH($A536,'Hoja de Trabajo para listado'!$DE$153:$DE$1048576,0),MATCH((CUADRO!O$5&amp;$E536),'Hoja de Trabajo para listado'!$DE$151:$DG$151,0)),0)+IFERROR(INDEX('Hoja de Trabajo para listado'!$CD$155:$DC$1048576,MATCH($A536,'Hoja de Trabajo para listado'!$CD$155:$CD$1048576,0),MATCH((CUADRO!O$5&amp;$E536),'Hoja de Trabajo para listado'!$CD$151:$DC$151,0)),0)</f>
        <v>0</v>
      </c>
      <c r="P536" s="243">
        <f ca="1">+IFERROR(INDEX('Hoja de Trabajo para listado'!$A$155:$Z$1048576,MATCH($A536,'Hoja de Trabajo para listado'!$A$155:$A$1048576,0),MATCH((CUADRO!P$5&amp;$E536),'Hoja de Trabajo para listado'!$A$151:$Z$151,0)),0)+IFERROR(INDEX('Hoja de Trabajo para listado'!$AB$155:$BA$1048576,MATCH($A536,'Hoja de Trabajo para listado'!$AB$155:$AB$1048576,0),MATCH((CUADRO!P$5&amp;$E536),'Hoja de Trabajo para listado'!$AB$151:$BA$151,0)),0)+IFERROR(INDEX('Hoja de Trabajo para listado'!$BC$155:$CB$1048576,MATCH($A536,'Hoja de Trabajo para listado'!$BC$155:$BC$1048576,0),MATCH((CUADRO!P$5&amp;$E536),'Hoja de Trabajo para listado'!$BC$151:$CB$151,0)),0)+IFERROR(INDEX('Hoja de Trabajo para listado'!$DE$153:$DG$274,MATCH($A536,'Hoja de Trabajo para listado'!$DE$153:$DE$1048576,0),MATCH((CUADRO!P$5&amp;$E536),'Hoja de Trabajo para listado'!$DE$151:$DG$151,0)),0)+IFERROR(INDEX('Hoja de Trabajo para listado'!$CD$155:$DC$1048576,MATCH($A536,'Hoja de Trabajo para listado'!$CD$155:$CD$1048576,0),MATCH((CUADRO!P$5&amp;$E536),'Hoja de Trabajo para listado'!$CD$151:$DC$151,0)),0)</f>
        <v>0</v>
      </c>
      <c r="Q536" s="243">
        <f ca="1">+IFERROR(INDEX('Hoja de Trabajo para listado'!$A$155:$Z$1048576,MATCH($A536,'Hoja de Trabajo para listado'!$A$155:$A$1048576,0),MATCH((CUADRO!Q$5&amp;$E536),'Hoja de Trabajo para listado'!$A$151:$Z$151,0)),0)+IFERROR(INDEX('Hoja de Trabajo para listado'!$AB$155:$BA$1048576,MATCH($A536,'Hoja de Trabajo para listado'!$AB$155:$AB$1048576,0),MATCH((CUADRO!Q$5&amp;$E536),'Hoja de Trabajo para listado'!$AB$151:$BA$151,0)),0)+IFERROR(INDEX('Hoja de Trabajo para listado'!$BC$155:$CB$1048576,MATCH($A536,'Hoja de Trabajo para listado'!$BC$155:$BC$1048576,0),MATCH((CUADRO!Q$5&amp;$E536),'Hoja de Trabajo para listado'!$BC$151:$CB$151,0)),0)+IFERROR(INDEX('Hoja de Trabajo para listado'!$DE$153:$DG$274,MATCH($A536,'Hoja de Trabajo para listado'!$DE$153:$DE$1048576,0),MATCH((CUADRO!Q$5&amp;$E536),'Hoja de Trabajo para listado'!$DE$151:$DG$151,0)),0)+IFERROR(INDEX('Hoja de Trabajo para listado'!$CD$155:$DC$1048576,MATCH($A536,'Hoja de Trabajo para listado'!$CD$155:$CD$1048576,0),MATCH((CUADRO!Q$5&amp;$E536),'Hoja de Trabajo para listado'!$CD$151:$DC$151,0)),0)</f>
        <v>0</v>
      </c>
      <c r="R536" s="243">
        <f t="shared" ca="1" si="19"/>
        <v>0</v>
      </c>
      <c r="S536" s="249"/>
      <c r="T536" s="243">
        <f ca="1">+T537</f>
        <v>0</v>
      </c>
      <c r="U536" s="242">
        <f t="shared" si="20"/>
        <v>1</v>
      </c>
      <c r="V536" s="333" t="str">
        <f>+VLOOKUP(A536,bd_lista!$A$3:$E$590,5,FALSE)</f>
        <v>Gobiernos Autonomos Municipales</v>
      </c>
      <c r="W536" s="383" t="str">
        <f>+V536</f>
        <v>Gobiernos Autonomos Municipales</v>
      </c>
      <c r="X536" s="242">
        <f>+VLOOKUP(A536,[3]Sheet1!$A$13:$D$744,4,FALSE)</f>
        <v>0</v>
      </c>
      <c r="Y536" s="242" t="e">
        <f>+VLOOKUP(X536,bd_lista!$A$3:$C$590,3,FALSE)</f>
        <v>#N/A</v>
      </c>
      <c r="Z536" s="294">
        <f>+X536</f>
        <v>0</v>
      </c>
      <c r="AA536" s="295" t="e">
        <f>+Y536</f>
        <v>#N/A</v>
      </c>
    </row>
    <row r="537" spans="1:27" customFormat="1" ht="15" hidden="1" customHeight="1">
      <c r="A537" s="32">
        <v>1221</v>
      </c>
      <c r="B537" s="389"/>
      <c r="C537" s="247" t="str">
        <f>+VLOOKUP(A537,bd_lista!$A$3:$C$590,3,FALSE)</f>
        <v>Gobierno Autónomo Municipal de Colquiri</v>
      </c>
      <c r="D537" s="386"/>
      <c r="E537" s="244" t="s">
        <v>1305</v>
      </c>
      <c r="F537" s="243">
        <f ca="1">+IFERROR(INDEX('Hoja de Trabajo para listado'!$A$155:$Z$1048576,MATCH($A537,'Hoja de Trabajo para listado'!$A$155:$A$1048576,0),MATCH((CUADRO!F$5&amp;$E537),'Hoja de Trabajo para listado'!$A$151:$Z$151,0)),0)+IFERROR(INDEX('Hoja de Trabajo para listado'!$AB$155:$BA$1048576,MATCH($A537,'Hoja de Trabajo para listado'!$AB$155:$AB$1048576,0),MATCH((CUADRO!F$5&amp;$E537),'Hoja de Trabajo para listado'!$AB$151:$BA$151,0)),0)+IFERROR(INDEX('Hoja de Trabajo para listado'!$BC$155:$CB$1048576,MATCH($A537,'Hoja de Trabajo para listado'!$BC$155:$BC$1048576,0),MATCH((CUADRO!F$5&amp;$E537),'Hoja de Trabajo para listado'!$BC$151:$CB$151,0)),0)+IFERROR(INDEX('Hoja de Trabajo para listado'!$DE$153:$DG$274,MATCH($A537,'Hoja de Trabajo para listado'!$DE$153:$DE$1048576,0),MATCH((CUADRO!F$5&amp;$E537),'Hoja de Trabajo para listado'!$DE$151:$DG$151,0)),0)+IFERROR(INDEX('Hoja de Trabajo para listado'!$CD$155:$DC$1048576,MATCH($A537,'Hoja de Trabajo para listado'!$CD$155:$CD$1048576,0),MATCH((CUADRO!F$5&amp;$E537),'Hoja de Trabajo para listado'!$CD$151:$DC$151,0)),0)</f>
        <v>0</v>
      </c>
      <c r="G537" s="243">
        <f ca="1">+IFERROR(INDEX('Hoja de Trabajo para listado'!$A$155:$Z$1048576,MATCH($A537,'Hoja de Trabajo para listado'!$A$155:$A$1048576,0),MATCH((CUADRO!G$5&amp;$E537),'Hoja de Trabajo para listado'!$A$151:$Z$151,0)),0)+IFERROR(INDEX('Hoja de Trabajo para listado'!$AB$155:$BA$1048576,MATCH($A537,'Hoja de Trabajo para listado'!$AB$155:$AB$1048576,0),MATCH((CUADRO!G$5&amp;$E537),'Hoja de Trabajo para listado'!$AB$151:$BA$151,0)),0)+IFERROR(INDEX('Hoja de Trabajo para listado'!$BC$155:$CB$1048576,MATCH($A537,'Hoja de Trabajo para listado'!$BC$155:$BC$1048576,0),MATCH((CUADRO!G$5&amp;$E537),'Hoja de Trabajo para listado'!$BC$151:$CB$151,0)),0)+IFERROR(INDEX('Hoja de Trabajo para listado'!$DE$153:$DG$274,MATCH($A537,'Hoja de Trabajo para listado'!$DE$153:$DE$1048576,0),MATCH((CUADRO!G$5&amp;$E537),'Hoja de Trabajo para listado'!$DE$151:$DG$151,0)),0)+IFERROR(INDEX('Hoja de Trabajo para listado'!$CD$155:$DC$1048576,MATCH($A537,'Hoja de Trabajo para listado'!$CD$155:$CD$1048576,0),MATCH((CUADRO!G$5&amp;$E537),'Hoja de Trabajo para listado'!$CD$151:$DC$151,0)),0)</f>
        <v>0</v>
      </c>
      <c r="H537" s="243">
        <f ca="1">+IFERROR(INDEX('Hoja de Trabajo para listado'!$A$155:$Z$1048576,MATCH($A537,'Hoja de Trabajo para listado'!$A$155:$A$1048576,0),MATCH((CUADRO!H$5&amp;$E537),'Hoja de Trabajo para listado'!$A$151:$Z$151,0)),0)+IFERROR(INDEX('Hoja de Trabajo para listado'!$AB$155:$BA$1048576,MATCH($A537,'Hoja de Trabajo para listado'!$AB$155:$AB$1048576,0),MATCH((CUADRO!H$5&amp;$E537),'Hoja de Trabajo para listado'!$AB$151:$BA$151,0)),0)+IFERROR(INDEX('Hoja de Trabajo para listado'!$BC$155:$CB$1048576,MATCH($A537,'Hoja de Trabajo para listado'!$BC$155:$BC$1048576,0),MATCH((CUADRO!H$5&amp;$E537),'Hoja de Trabajo para listado'!$BC$151:$CB$151,0)),0)+IFERROR(INDEX('Hoja de Trabajo para listado'!$DE$153:$DG$274,MATCH($A537,'Hoja de Trabajo para listado'!$DE$153:$DE$1048576,0),MATCH((CUADRO!H$5&amp;$E537),'Hoja de Trabajo para listado'!$DE$151:$DG$151,0)),0)+IFERROR(INDEX('Hoja de Trabajo para listado'!$CD$155:$DC$1048576,MATCH($A537,'Hoja de Trabajo para listado'!$CD$155:$CD$1048576,0),MATCH((CUADRO!H$5&amp;$E537),'Hoja de Trabajo para listado'!$CD$151:$DC$151,0)),0)</f>
        <v>0</v>
      </c>
      <c r="I537" s="243">
        <f ca="1">+IFERROR(INDEX('Hoja de Trabajo para listado'!$A$155:$Z$1048576,MATCH($A537,'Hoja de Trabajo para listado'!$A$155:$A$1048576,0),MATCH((CUADRO!I$5&amp;$E537),'Hoja de Trabajo para listado'!$A$151:$Z$151,0)),0)+IFERROR(INDEX('Hoja de Trabajo para listado'!$AB$155:$BA$1048576,MATCH($A537,'Hoja de Trabajo para listado'!$AB$155:$AB$1048576,0),MATCH((CUADRO!I$5&amp;$E537),'Hoja de Trabajo para listado'!$AB$151:$BA$151,0)),0)+IFERROR(INDEX('Hoja de Trabajo para listado'!$BC$155:$CB$1048576,MATCH($A537,'Hoja de Trabajo para listado'!$BC$155:$BC$1048576,0),MATCH((CUADRO!I$5&amp;$E537),'Hoja de Trabajo para listado'!$BC$151:$CB$151,0)),0)+IFERROR(INDEX('Hoja de Trabajo para listado'!$DE$153:$DG$274,MATCH($A537,'Hoja de Trabajo para listado'!$DE$153:$DE$1048576,0),MATCH((CUADRO!I$5&amp;$E537),'Hoja de Trabajo para listado'!$DE$151:$DG$151,0)),0)+IFERROR(INDEX('Hoja de Trabajo para listado'!$CD$155:$DC$1048576,MATCH($A537,'Hoja de Trabajo para listado'!$CD$155:$CD$1048576,0),MATCH((CUADRO!I$5&amp;$E537),'Hoja de Trabajo para listado'!$CD$151:$DC$151,0)),0)</f>
        <v>0</v>
      </c>
      <c r="J537" s="243">
        <f ca="1">+IFERROR(INDEX('Hoja de Trabajo para listado'!$A$155:$Z$1048576,MATCH($A537,'Hoja de Trabajo para listado'!$A$155:$A$1048576,0),MATCH((CUADRO!J$5&amp;$E537),'Hoja de Trabajo para listado'!$A$151:$Z$151,0)),0)+IFERROR(INDEX('Hoja de Trabajo para listado'!$AB$155:$BA$1048576,MATCH($A537,'Hoja de Trabajo para listado'!$AB$155:$AB$1048576,0),MATCH((CUADRO!J$5&amp;$E537),'Hoja de Trabajo para listado'!$AB$151:$BA$151,0)),0)+IFERROR(INDEX('Hoja de Trabajo para listado'!$BC$155:$CB$1048576,MATCH($A537,'Hoja de Trabajo para listado'!$BC$155:$BC$1048576,0),MATCH((CUADRO!J$5&amp;$E537),'Hoja de Trabajo para listado'!$BC$151:$CB$151,0)),0)+IFERROR(INDEX('Hoja de Trabajo para listado'!$DE$153:$DG$274,MATCH($A537,'Hoja de Trabajo para listado'!$DE$153:$DE$1048576,0),MATCH((CUADRO!J$5&amp;$E537),'Hoja de Trabajo para listado'!$DE$151:$DG$151,0)),0)+IFERROR(INDEX('Hoja de Trabajo para listado'!$CD$155:$DC$1048576,MATCH($A537,'Hoja de Trabajo para listado'!$CD$155:$CD$1048576,0),MATCH((CUADRO!J$5&amp;$E537),'Hoja de Trabajo para listado'!$CD$151:$DC$151,0)),0)</f>
        <v>0</v>
      </c>
      <c r="K537" s="243">
        <f ca="1">+IFERROR(INDEX('Hoja de Trabajo para listado'!$A$155:$Z$1048576,MATCH($A537,'Hoja de Trabajo para listado'!$A$155:$A$1048576,0),MATCH((CUADRO!K$5&amp;$E537),'Hoja de Trabajo para listado'!$A$151:$Z$151,0)),0)+IFERROR(INDEX('Hoja de Trabajo para listado'!$AB$155:$BA$1048576,MATCH($A537,'Hoja de Trabajo para listado'!$AB$155:$AB$1048576,0),MATCH((CUADRO!K$5&amp;$E537),'Hoja de Trabajo para listado'!$AB$151:$BA$151,0)),0)+IFERROR(INDEX('Hoja de Trabajo para listado'!$BC$155:$CB$1048576,MATCH($A537,'Hoja de Trabajo para listado'!$BC$155:$BC$1048576,0),MATCH((CUADRO!K$5&amp;$E537),'Hoja de Trabajo para listado'!$BC$151:$CB$151,0)),0)+IFERROR(INDEX('Hoja de Trabajo para listado'!$DE$153:$DG$274,MATCH($A537,'Hoja de Trabajo para listado'!$DE$153:$DE$1048576,0),MATCH((CUADRO!K$5&amp;$E537),'Hoja de Trabajo para listado'!$DE$151:$DG$151,0)),0)+IFERROR(INDEX('Hoja de Trabajo para listado'!$CD$155:$DC$1048576,MATCH($A537,'Hoja de Trabajo para listado'!$CD$155:$CD$1048576,0),MATCH((CUADRO!K$5&amp;$E537),'Hoja de Trabajo para listado'!$CD$151:$DC$151,0)),0)</f>
        <v>0</v>
      </c>
      <c r="L537" s="243">
        <f ca="1">+IFERROR(INDEX('Hoja de Trabajo para listado'!$A$155:$Z$1048576,MATCH($A537,'Hoja de Trabajo para listado'!$A$155:$A$1048576,0),MATCH((CUADRO!L$5&amp;$E537),'Hoja de Trabajo para listado'!$A$151:$Z$151,0)),0)+IFERROR(INDEX('Hoja de Trabajo para listado'!$AB$155:$BA$1048576,MATCH($A537,'Hoja de Trabajo para listado'!$AB$155:$AB$1048576,0),MATCH((CUADRO!L$5&amp;$E537),'Hoja de Trabajo para listado'!$AB$151:$BA$151,0)),0)+IFERROR(INDEX('Hoja de Trabajo para listado'!$BC$155:$CB$1048576,MATCH($A537,'Hoja de Trabajo para listado'!$BC$155:$BC$1048576,0),MATCH((CUADRO!L$5&amp;$E537),'Hoja de Trabajo para listado'!$BC$151:$CB$151,0)),0)+IFERROR(INDEX('Hoja de Trabajo para listado'!$DE$153:$DG$274,MATCH($A537,'Hoja de Trabajo para listado'!$DE$153:$DE$1048576,0),MATCH((CUADRO!L$5&amp;$E537),'Hoja de Trabajo para listado'!$DE$151:$DG$151,0)),0)+IFERROR(INDEX('Hoja de Trabajo para listado'!$CD$155:$DC$1048576,MATCH($A537,'Hoja de Trabajo para listado'!$CD$155:$CD$1048576,0),MATCH((CUADRO!L$5&amp;$E537),'Hoja de Trabajo para listado'!$CD$151:$DC$151,0)),0)</f>
        <v>0</v>
      </c>
      <c r="M537" s="243">
        <f ca="1">+IFERROR(INDEX('Hoja de Trabajo para listado'!$A$155:$Z$1048576,MATCH($A537,'Hoja de Trabajo para listado'!$A$155:$A$1048576,0),MATCH((CUADRO!M$5&amp;$E537),'Hoja de Trabajo para listado'!$A$151:$Z$151,0)),0)+IFERROR(INDEX('Hoja de Trabajo para listado'!$AB$155:$BA$1048576,MATCH($A537,'Hoja de Trabajo para listado'!$AB$155:$AB$1048576,0),MATCH((CUADRO!M$5&amp;$E537),'Hoja de Trabajo para listado'!$AB$151:$BA$151,0)),0)+IFERROR(INDEX('Hoja de Trabajo para listado'!$BC$155:$CB$1048576,MATCH($A537,'Hoja de Trabajo para listado'!$BC$155:$BC$1048576,0),MATCH((CUADRO!M$5&amp;$E537),'Hoja de Trabajo para listado'!$BC$151:$CB$151,0)),0)+IFERROR(INDEX('Hoja de Trabajo para listado'!$DE$153:$DG$274,MATCH($A537,'Hoja de Trabajo para listado'!$DE$153:$DE$1048576,0),MATCH((CUADRO!M$5&amp;$E537),'Hoja de Trabajo para listado'!$DE$151:$DG$151,0)),0)+IFERROR(INDEX('Hoja de Trabajo para listado'!$CD$155:$DC$1048576,MATCH($A537,'Hoja de Trabajo para listado'!$CD$155:$CD$1048576,0),MATCH((CUADRO!M$5&amp;$E537),'Hoja de Trabajo para listado'!$CD$151:$DC$151,0)),0)</f>
        <v>0</v>
      </c>
      <c r="N537" s="243">
        <f ca="1">+IFERROR(INDEX('Hoja de Trabajo para listado'!$A$155:$Z$1048576,MATCH($A537,'Hoja de Trabajo para listado'!$A$155:$A$1048576,0),MATCH((CUADRO!N$5&amp;$E537),'Hoja de Trabajo para listado'!$A$151:$Z$151,0)),0)+IFERROR(INDEX('Hoja de Trabajo para listado'!$AB$155:$BA$1048576,MATCH($A537,'Hoja de Trabajo para listado'!$AB$155:$AB$1048576,0),MATCH((CUADRO!N$5&amp;$E537),'Hoja de Trabajo para listado'!$AB$151:$BA$151,0)),0)+IFERROR(INDEX('Hoja de Trabajo para listado'!$BC$155:$CB$1048576,MATCH($A537,'Hoja de Trabajo para listado'!$BC$155:$BC$1048576,0),MATCH((CUADRO!N$5&amp;$E537),'Hoja de Trabajo para listado'!$BC$151:$CB$151,0)),0)+IFERROR(INDEX('Hoja de Trabajo para listado'!$DE$153:$DG$274,MATCH($A537,'Hoja de Trabajo para listado'!$DE$153:$DE$1048576,0),MATCH((CUADRO!N$5&amp;$E537),'Hoja de Trabajo para listado'!$DE$151:$DG$151,0)),0)+IFERROR(INDEX('Hoja de Trabajo para listado'!$CD$155:$DC$1048576,MATCH($A537,'Hoja de Trabajo para listado'!$CD$155:$CD$1048576,0),MATCH((CUADRO!N$5&amp;$E537),'Hoja de Trabajo para listado'!$CD$151:$DC$151,0)),0)</f>
        <v>0</v>
      </c>
      <c r="O537" s="243">
        <f ca="1">+IFERROR(INDEX('Hoja de Trabajo para listado'!$A$155:$Z$1048576,MATCH($A537,'Hoja de Trabajo para listado'!$A$155:$A$1048576,0),MATCH((CUADRO!O$5&amp;$E537),'Hoja de Trabajo para listado'!$A$151:$Z$151,0)),0)+IFERROR(INDEX('Hoja de Trabajo para listado'!$AB$155:$BA$1048576,MATCH($A537,'Hoja de Trabajo para listado'!$AB$155:$AB$1048576,0),MATCH((CUADRO!O$5&amp;$E537),'Hoja de Trabajo para listado'!$AB$151:$BA$151,0)),0)+IFERROR(INDEX('Hoja de Trabajo para listado'!$BC$155:$CB$1048576,MATCH($A537,'Hoja de Trabajo para listado'!$BC$155:$BC$1048576,0),MATCH((CUADRO!O$5&amp;$E537),'Hoja de Trabajo para listado'!$BC$151:$CB$151,0)),0)+IFERROR(INDEX('Hoja de Trabajo para listado'!$DE$153:$DG$274,MATCH($A537,'Hoja de Trabajo para listado'!$DE$153:$DE$1048576,0),MATCH((CUADRO!O$5&amp;$E537),'Hoja de Trabajo para listado'!$DE$151:$DG$151,0)),0)+IFERROR(INDEX('Hoja de Trabajo para listado'!$CD$155:$DC$1048576,MATCH($A537,'Hoja de Trabajo para listado'!$CD$155:$CD$1048576,0),MATCH((CUADRO!O$5&amp;$E537),'Hoja de Trabajo para listado'!$CD$151:$DC$151,0)),0)</f>
        <v>0</v>
      </c>
      <c r="P537" s="243">
        <f ca="1">+IFERROR(INDEX('Hoja de Trabajo para listado'!$A$155:$Z$1048576,MATCH($A537,'Hoja de Trabajo para listado'!$A$155:$A$1048576,0),MATCH((CUADRO!P$5&amp;$E537),'Hoja de Trabajo para listado'!$A$151:$Z$151,0)),0)+IFERROR(INDEX('Hoja de Trabajo para listado'!$AB$155:$BA$1048576,MATCH($A537,'Hoja de Trabajo para listado'!$AB$155:$AB$1048576,0),MATCH((CUADRO!P$5&amp;$E537),'Hoja de Trabajo para listado'!$AB$151:$BA$151,0)),0)+IFERROR(INDEX('Hoja de Trabajo para listado'!$BC$155:$CB$1048576,MATCH($A537,'Hoja de Trabajo para listado'!$BC$155:$BC$1048576,0),MATCH((CUADRO!P$5&amp;$E537),'Hoja de Trabajo para listado'!$BC$151:$CB$151,0)),0)+IFERROR(INDEX('Hoja de Trabajo para listado'!$DE$153:$DG$274,MATCH($A537,'Hoja de Trabajo para listado'!$DE$153:$DE$1048576,0),MATCH((CUADRO!P$5&amp;$E537),'Hoja de Trabajo para listado'!$DE$151:$DG$151,0)),0)+IFERROR(INDEX('Hoja de Trabajo para listado'!$CD$155:$DC$1048576,MATCH($A537,'Hoja de Trabajo para listado'!$CD$155:$CD$1048576,0),MATCH((CUADRO!P$5&amp;$E537),'Hoja de Trabajo para listado'!$CD$151:$DC$151,0)),0)</f>
        <v>0</v>
      </c>
      <c r="Q537" s="243">
        <f ca="1">+IFERROR(INDEX('Hoja de Trabajo para listado'!$A$155:$Z$1048576,MATCH($A537,'Hoja de Trabajo para listado'!$A$155:$A$1048576,0),MATCH((CUADRO!Q$5&amp;$E537),'Hoja de Trabajo para listado'!$A$151:$Z$151,0)),0)+IFERROR(INDEX('Hoja de Trabajo para listado'!$AB$155:$BA$1048576,MATCH($A537,'Hoja de Trabajo para listado'!$AB$155:$AB$1048576,0),MATCH((CUADRO!Q$5&amp;$E537),'Hoja de Trabajo para listado'!$AB$151:$BA$151,0)),0)+IFERROR(INDEX('Hoja de Trabajo para listado'!$BC$155:$CB$1048576,MATCH($A537,'Hoja de Trabajo para listado'!$BC$155:$BC$1048576,0),MATCH((CUADRO!Q$5&amp;$E537),'Hoja de Trabajo para listado'!$BC$151:$CB$151,0)),0)+IFERROR(INDEX('Hoja de Trabajo para listado'!$DE$153:$DG$274,MATCH($A537,'Hoja de Trabajo para listado'!$DE$153:$DE$1048576,0),MATCH((CUADRO!Q$5&amp;$E537),'Hoja de Trabajo para listado'!$DE$151:$DG$151,0)),0)+IFERROR(INDEX('Hoja de Trabajo para listado'!$CD$155:$DC$1048576,MATCH($A537,'Hoja de Trabajo para listado'!$CD$155:$CD$1048576,0),MATCH((CUADRO!Q$5&amp;$E537),'Hoja de Trabajo para listado'!$CD$151:$DC$151,0)),0)</f>
        <v>0</v>
      </c>
      <c r="R537" s="243">
        <f t="shared" ca="1" si="19"/>
        <v>0</v>
      </c>
      <c r="S537" s="249">
        <f ca="1">+R536+R537</f>
        <v>0</v>
      </c>
      <c r="T537" s="243">
        <f ca="1">+S537</f>
        <v>0</v>
      </c>
      <c r="U537" s="242">
        <f t="shared" si="20"/>
        <v>2</v>
      </c>
      <c r="V537" s="333" t="str">
        <f>+VLOOKUP(A537,bd_lista!$A$3:$E$590,5,FALSE)</f>
        <v>Gobiernos Autonomos Municipales</v>
      </c>
      <c r="W537" s="384"/>
      <c r="X537" s="242">
        <f>+VLOOKUP(A537,[3]Sheet1!$A$13:$D$744,4,FALSE)</f>
        <v>0</v>
      </c>
      <c r="Y537" s="242" t="e">
        <f>+VLOOKUP(X537,bd_lista!$A$3:$C$590,3,FALSE)</f>
        <v>#N/A</v>
      </c>
      <c r="Z537" s="292"/>
      <c r="AA537" s="293"/>
    </row>
    <row r="538" spans="1:27" customFormat="1" ht="15" hidden="1" customHeight="1">
      <c r="A538" s="32">
        <v>1222</v>
      </c>
      <c r="B538" s="388">
        <f>+A538</f>
        <v>1222</v>
      </c>
      <c r="C538" s="247" t="str">
        <f>+VLOOKUP(A538,bd_lista!$A$3:$C$590,3,FALSE)</f>
        <v>Gobierno Autónomo Municipal de Ichoca</v>
      </c>
      <c r="D538" s="385" t="str">
        <f>+C538</f>
        <v>Gobierno Autónomo Municipal de Ichoca</v>
      </c>
      <c r="E538" s="242" t="s">
        <v>1304</v>
      </c>
      <c r="F538" s="243">
        <f ca="1">+IFERROR(INDEX('Hoja de Trabajo para listado'!$A$155:$Z$1048576,MATCH($A538,'Hoja de Trabajo para listado'!$A$155:$A$1048576,0),MATCH((CUADRO!F$5&amp;$E538),'Hoja de Trabajo para listado'!$A$151:$Z$151,0)),0)+IFERROR(INDEX('Hoja de Trabajo para listado'!$AB$155:$BA$1048576,MATCH($A538,'Hoja de Trabajo para listado'!$AB$155:$AB$1048576,0),MATCH((CUADRO!F$5&amp;$E538),'Hoja de Trabajo para listado'!$AB$151:$BA$151,0)),0)+IFERROR(INDEX('Hoja de Trabajo para listado'!$BC$155:$CB$1048576,MATCH($A538,'Hoja de Trabajo para listado'!$BC$155:$BC$1048576,0),MATCH((CUADRO!F$5&amp;$E538),'Hoja de Trabajo para listado'!$BC$151:$CB$151,0)),0)+IFERROR(INDEX('Hoja de Trabajo para listado'!$DE$153:$DG$274,MATCH($A538,'Hoja de Trabajo para listado'!$DE$153:$DE$1048576,0),MATCH((CUADRO!F$5&amp;$E538),'Hoja de Trabajo para listado'!$DE$151:$DG$151,0)),0)+IFERROR(INDEX('Hoja de Trabajo para listado'!$CD$155:$DC$1048576,MATCH($A538,'Hoja de Trabajo para listado'!$CD$155:$CD$1048576,0),MATCH((CUADRO!F$5&amp;$E538),'Hoja de Trabajo para listado'!$CD$151:$DC$151,0)),0)</f>
        <v>0</v>
      </c>
      <c r="G538" s="243">
        <f ca="1">+IFERROR(INDEX('Hoja de Trabajo para listado'!$A$155:$Z$1048576,MATCH($A538,'Hoja de Trabajo para listado'!$A$155:$A$1048576,0),MATCH((CUADRO!G$5&amp;$E538),'Hoja de Trabajo para listado'!$A$151:$Z$151,0)),0)+IFERROR(INDEX('Hoja de Trabajo para listado'!$AB$155:$BA$1048576,MATCH($A538,'Hoja de Trabajo para listado'!$AB$155:$AB$1048576,0),MATCH((CUADRO!G$5&amp;$E538),'Hoja de Trabajo para listado'!$AB$151:$BA$151,0)),0)+IFERROR(INDEX('Hoja de Trabajo para listado'!$BC$155:$CB$1048576,MATCH($A538,'Hoja de Trabajo para listado'!$BC$155:$BC$1048576,0),MATCH((CUADRO!G$5&amp;$E538),'Hoja de Trabajo para listado'!$BC$151:$CB$151,0)),0)+IFERROR(INDEX('Hoja de Trabajo para listado'!$DE$153:$DG$274,MATCH($A538,'Hoja de Trabajo para listado'!$DE$153:$DE$1048576,0),MATCH((CUADRO!G$5&amp;$E538),'Hoja de Trabajo para listado'!$DE$151:$DG$151,0)),0)+IFERROR(INDEX('Hoja de Trabajo para listado'!$CD$155:$DC$1048576,MATCH($A538,'Hoja de Trabajo para listado'!$CD$155:$CD$1048576,0),MATCH((CUADRO!G$5&amp;$E538),'Hoja de Trabajo para listado'!$CD$151:$DC$151,0)),0)</f>
        <v>0</v>
      </c>
      <c r="H538" s="243">
        <f ca="1">+IFERROR(INDEX('Hoja de Trabajo para listado'!$A$155:$Z$1048576,MATCH($A538,'Hoja de Trabajo para listado'!$A$155:$A$1048576,0),MATCH((CUADRO!H$5&amp;$E538),'Hoja de Trabajo para listado'!$A$151:$Z$151,0)),0)+IFERROR(INDEX('Hoja de Trabajo para listado'!$AB$155:$BA$1048576,MATCH($A538,'Hoja de Trabajo para listado'!$AB$155:$AB$1048576,0),MATCH((CUADRO!H$5&amp;$E538),'Hoja de Trabajo para listado'!$AB$151:$BA$151,0)),0)+IFERROR(INDEX('Hoja de Trabajo para listado'!$BC$155:$CB$1048576,MATCH($A538,'Hoja de Trabajo para listado'!$BC$155:$BC$1048576,0),MATCH((CUADRO!H$5&amp;$E538),'Hoja de Trabajo para listado'!$BC$151:$CB$151,0)),0)+IFERROR(INDEX('Hoja de Trabajo para listado'!$DE$153:$DG$274,MATCH($A538,'Hoja de Trabajo para listado'!$DE$153:$DE$1048576,0),MATCH((CUADRO!H$5&amp;$E538),'Hoja de Trabajo para listado'!$DE$151:$DG$151,0)),0)+IFERROR(INDEX('Hoja de Trabajo para listado'!$CD$155:$DC$1048576,MATCH($A538,'Hoja de Trabajo para listado'!$CD$155:$CD$1048576,0),MATCH((CUADRO!H$5&amp;$E538),'Hoja de Trabajo para listado'!$CD$151:$DC$151,0)),0)</f>
        <v>0</v>
      </c>
      <c r="I538" s="243">
        <f ca="1">+IFERROR(INDEX('Hoja de Trabajo para listado'!$A$155:$Z$1048576,MATCH($A538,'Hoja de Trabajo para listado'!$A$155:$A$1048576,0),MATCH((CUADRO!I$5&amp;$E538),'Hoja de Trabajo para listado'!$A$151:$Z$151,0)),0)+IFERROR(INDEX('Hoja de Trabajo para listado'!$AB$155:$BA$1048576,MATCH($A538,'Hoja de Trabajo para listado'!$AB$155:$AB$1048576,0),MATCH((CUADRO!I$5&amp;$E538),'Hoja de Trabajo para listado'!$AB$151:$BA$151,0)),0)+IFERROR(INDEX('Hoja de Trabajo para listado'!$BC$155:$CB$1048576,MATCH($A538,'Hoja de Trabajo para listado'!$BC$155:$BC$1048576,0),MATCH((CUADRO!I$5&amp;$E538),'Hoja de Trabajo para listado'!$BC$151:$CB$151,0)),0)+IFERROR(INDEX('Hoja de Trabajo para listado'!$DE$153:$DG$274,MATCH($A538,'Hoja de Trabajo para listado'!$DE$153:$DE$1048576,0),MATCH((CUADRO!I$5&amp;$E538),'Hoja de Trabajo para listado'!$DE$151:$DG$151,0)),0)+IFERROR(INDEX('Hoja de Trabajo para listado'!$CD$155:$DC$1048576,MATCH($A538,'Hoja de Trabajo para listado'!$CD$155:$CD$1048576,0),MATCH((CUADRO!I$5&amp;$E538),'Hoja de Trabajo para listado'!$CD$151:$DC$151,0)),0)</f>
        <v>0</v>
      </c>
      <c r="J538" s="243">
        <f ca="1">+IFERROR(INDEX('Hoja de Trabajo para listado'!$A$155:$Z$1048576,MATCH($A538,'Hoja de Trabajo para listado'!$A$155:$A$1048576,0),MATCH((CUADRO!J$5&amp;$E538),'Hoja de Trabajo para listado'!$A$151:$Z$151,0)),0)+IFERROR(INDEX('Hoja de Trabajo para listado'!$AB$155:$BA$1048576,MATCH($A538,'Hoja de Trabajo para listado'!$AB$155:$AB$1048576,0),MATCH((CUADRO!J$5&amp;$E538),'Hoja de Trabajo para listado'!$AB$151:$BA$151,0)),0)+IFERROR(INDEX('Hoja de Trabajo para listado'!$BC$155:$CB$1048576,MATCH($A538,'Hoja de Trabajo para listado'!$BC$155:$BC$1048576,0),MATCH((CUADRO!J$5&amp;$E538),'Hoja de Trabajo para listado'!$BC$151:$CB$151,0)),0)+IFERROR(INDEX('Hoja de Trabajo para listado'!$DE$153:$DG$274,MATCH($A538,'Hoja de Trabajo para listado'!$DE$153:$DE$1048576,0),MATCH((CUADRO!J$5&amp;$E538),'Hoja de Trabajo para listado'!$DE$151:$DG$151,0)),0)+IFERROR(INDEX('Hoja de Trabajo para listado'!$CD$155:$DC$1048576,MATCH($A538,'Hoja de Trabajo para listado'!$CD$155:$CD$1048576,0),MATCH((CUADRO!J$5&amp;$E538),'Hoja de Trabajo para listado'!$CD$151:$DC$151,0)),0)</f>
        <v>0</v>
      </c>
      <c r="K538" s="243">
        <f ca="1">+IFERROR(INDEX('Hoja de Trabajo para listado'!$A$155:$Z$1048576,MATCH($A538,'Hoja de Trabajo para listado'!$A$155:$A$1048576,0),MATCH((CUADRO!K$5&amp;$E538),'Hoja de Trabajo para listado'!$A$151:$Z$151,0)),0)+IFERROR(INDEX('Hoja de Trabajo para listado'!$AB$155:$BA$1048576,MATCH($A538,'Hoja de Trabajo para listado'!$AB$155:$AB$1048576,0),MATCH((CUADRO!K$5&amp;$E538),'Hoja de Trabajo para listado'!$AB$151:$BA$151,0)),0)+IFERROR(INDEX('Hoja de Trabajo para listado'!$BC$155:$CB$1048576,MATCH($A538,'Hoja de Trabajo para listado'!$BC$155:$BC$1048576,0),MATCH((CUADRO!K$5&amp;$E538),'Hoja de Trabajo para listado'!$BC$151:$CB$151,0)),0)+IFERROR(INDEX('Hoja de Trabajo para listado'!$DE$153:$DG$274,MATCH($A538,'Hoja de Trabajo para listado'!$DE$153:$DE$1048576,0),MATCH((CUADRO!K$5&amp;$E538),'Hoja de Trabajo para listado'!$DE$151:$DG$151,0)),0)+IFERROR(INDEX('Hoja de Trabajo para listado'!$CD$155:$DC$1048576,MATCH($A538,'Hoja de Trabajo para listado'!$CD$155:$CD$1048576,0),MATCH((CUADRO!K$5&amp;$E538),'Hoja de Trabajo para listado'!$CD$151:$DC$151,0)),0)</f>
        <v>0</v>
      </c>
      <c r="L538" s="243">
        <f ca="1">+IFERROR(INDEX('Hoja de Trabajo para listado'!$A$155:$Z$1048576,MATCH($A538,'Hoja de Trabajo para listado'!$A$155:$A$1048576,0),MATCH((CUADRO!L$5&amp;$E538),'Hoja de Trabajo para listado'!$A$151:$Z$151,0)),0)+IFERROR(INDEX('Hoja de Trabajo para listado'!$AB$155:$BA$1048576,MATCH($A538,'Hoja de Trabajo para listado'!$AB$155:$AB$1048576,0),MATCH((CUADRO!L$5&amp;$E538),'Hoja de Trabajo para listado'!$AB$151:$BA$151,0)),0)+IFERROR(INDEX('Hoja de Trabajo para listado'!$BC$155:$CB$1048576,MATCH($A538,'Hoja de Trabajo para listado'!$BC$155:$BC$1048576,0),MATCH((CUADRO!L$5&amp;$E538),'Hoja de Trabajo para listado'!$BC$151:$CB$151,0)),0)+IFERROR(INDEX('Hoja de Trabajo para listado'!$DE$153:$DG$274,MATCH($A538,'Hoja de Trabajo para listado'!$DE$153:$DE$1048576,0),MATCH((CUADRO!L$5&amp;$E538),'Hoja de Trabajo para listado'!$DE$151:$DG$151,0)),0)+IFERROR(INDEX('Hoja de Trabajo para listado'!$CD$155:$DC$1048576,MATCH($A538,'Hoja de Trabajo para listado'!$CD$155:$CD$1048576,0),MATCH((CUADRO!L$5&amp;$E538),'Hoja de Trabajo para listado'!$CD$151:$DC$151,0)),0)</f>
        <v>0</v>
      </c>
      <c r="M538" s="243">
        <f ca="1">+IFERROR(INDEX('Hoja de Trabajo para listado'!$A$155:$Z$1048576,MATCH($A538,'Hoja de Trabajo para listado'!$A$155:$A$1048576,0),MATCH((CUADRO!M$5&amp;$E538),'Hoja de Trabajo para listado'!$A$151:$Z$151,0)),0)+IFERROR(INDEX('Hoja de Trabajo para listado'!$AB$155:$BA$1048576,MATCH($A538,'Hoja de Trabajo para listado'!$AB$155:$AB$1048576,0),MATCH((CUADRO!M$5&amp;$E538),'Hoja de Trabajo para listado'!$AB$151:$BA$151,0)),0)+IFERROR(INDEX('Hoja de Trabajo para listado'!$BC$155:$CB$1048576,MATCH($A538,'Hoja de Trabajo para listado'!$BC$155:$BC$1048576,0),MATCH((CUADRO!M$5&amp;$E538),'Hoja de Trabajo para listado'!$BC$151:$CB$151,0)),0)+IFERROR(INDEX('Hoja de Trabajo para listado'!$DE$153:$DG$274,MATCH($A538,'Hoja de Trabajo para listado'!$DE$153:$DE$1048576,0),MATCH((CUADRO!M$5&amp;$E538),'Hoja de Trabajo para listado'!$DE$151:$DG$151,0)),0)+IFERROR(INDEX('Hoja de Trabajo para listado'!$CD$155:$DC$1048576,MATCH($A538,'Hoja de Trabajo para listado'!$CD$155:$CD$1048576,0),MATCH((CUADRO!M$5&amp;$E538),'Hoja de Trabajo para listado'!$CD$151:$DC$151,0)),0)</f>
        <v>0</v>
      </c>
      <c r="N538" s="243">
        <f ca="1">+IFERROR(INDEX('Hoja de Trabajo para listado'!$A$155:$Z$1048576,MATCH($A538,'Hoja de Trabajo para listado'!$A$155:$A$1048576,0),MATCH((CUADRO!N$5&amp;$E538),'Hoja de Trabajo para listado'!$A$151:$Z$151,0)),0)+IFERROR(INDEX('Hoja de Trabajo para listado'!$AB$155:$BA$1048576,MATCH($A538,'Hoja de Trabajo para listado'!$AB$155:$AB$1048576,0),MATCH((CUADRO!N$5&amp;$E538),'Hoja de Trabajo para listado'!$AB$151:$BA$151,0)),0)+IFERROR(INDEX('Hoja de Trabajo para listado'!$BC$155:$CB$1048576,MATCH($A538,'Hoja de Trabajo para listado'!$BC$155:$BC$1048576,0),MATCH((CUADRO!N$5&amp;$E538),'Hoja de Trabajo para listado'!$BC$151:$CB$151,0)),0)+IFERROR(INDEX('Hoja de Trabajo para listado'!$DE$153:$DG$274,MATCH($A538,'Hoja de Trabajo para listado'!$DE$153:$DE$1048576,0),MATCH((CUADRO!N$5&amp;$E538),'Hoja de Trabajo para listado'!$DE$151:$DG$151,0)),0)+IFERROR(INDEX('Hoja de Trabajo para listado'!$CD$155:$DC$1048576,MATCH($A538,'Hoja de Trabajo para listado'!$CD$155:$CD$1048576,0),MATCH((CUADRO!N$5&amp;$E538),'Hoja de Trabajo para listado'!$CD$151:$DC$151,0)),0)</f>
        <v>0</v>
      </c>
      <c r="O538" s="243">
        <f ca="1">+IFERROR(INDEX('Hoja de Trabajo para listado'!$A$155:$Z$1048576,MATCH($A538,'Hoja de Trabajo para listado'!$A$155:$A$1048576,0),MATCH((CUADRO!O$5&amp;$E538),'Hoja de Trabajo para listado'!$A$151:$Z$151,0)),0)+IFERROR(INDEX('Hoja de Trabajo para listado'!$AB$155:$BA$1048576,MATCH($A538,'Hoja de Trabajo para listado'!$AB$155:$AB$1048576,0),MATCH((CUADRO!O$5&amp;$E538),'Hoja de Trabajo para listado'!$AB$151:$BA$151,0)),0)+IFERROR(INDEX('Hoja de Trabajo para listado'!$BC$155:$CB$1048576,MATCH($A538,'Hoja de Trabajo para listado'!$BC$155:$BC$1048576,0),MATCH((CUADRO!O$5&amp;$E538),'Hoja de Trabajo para listado'!$BC$151:$CB$151,0)),0)+IFERROR(INDEX('Hoja de Trabajo para listado'!$DE$153:$DG$274,MATCH($A538,'Hoja de Trabajo para listado'!$DE$153:$DE$1048576,0),MATCH((CUADRO!O$5&amp;$E538),'Hoja de Trabajo para listado'!$DE$151:$DG$151,0)),0)+IFERROR(INDEX('Hoja de Trabajo para listado'!$CD$155:$DC$1048576,MATCH($A538,'Hoja de Trabajo para listado'!$CD$155:$CD$1048576,0),MATCH((CUADRO!O$5&amp;$E538),'Hoja de Trabajo para listado'!$CD$151:$DC$151,0)),0)</f>
        <v>0</v>
      </c>
      <c r="P538" s="243">
        <f ca="1">+IFERROR(INDEX('Hoja de Trabajo para listado'!$A$155:$Z$1048576,MATCH($A538,'Hoja de Trabajo para listado'!$A$155:$A$1048576,0),MATCH((CUADRO!P$5&amp;$E538),'Hoja de Trabajo para listado'!$A$151:$Z$151,0)),0)+IFERROR(INDEX('Hoja de Trabajo para listado'!$AB$155:$BA$1048576,MATCH($A538,'Hoja de Trabajo para listado'!$AB$155:$AB$1048576,0),MATCH((CUADRO!P$5&amp;$E538),'Hoja de Trabajo para listado'!$AB$151:$BA$151,0)),0)+IFERROR(INDEX('Hoja de Trabajo para listado'!$BC$155:$CB$1048576,MATCH($A538,'Hoja de Trabajo para listado'!$BC$155:$BC$1048576,0),MATCH((CUADRO!P$5&amp;$E538),'Hoja de Trabajo para listado'!$BC$151:$CB$151,0)),0)+IFERROR(INDEX('Hoja de Trabajo para listado'!$DE$153:$DG$274,MATCH($A538,'Hoja de Trabajo para listado'!$DE$153:$DE$1048576,0),MATCH((CUADRO!P$5&amp;$E538),'Hoja de Trabajo para listado'!$DE$151:$DG$151,0)),0)+IFERROR(INDEX('Hoja de Trabajo para listado'!$CD$155:$DC$1048576,MATCH($A538,'Hoja de Trabajo para listado'!$CD$155:$CD$1048576,0),MATCH((CUADRO!P$5&amp;$E538),'Hoja de Trabajo para listado'!$CD$151:$DC$151,0)),0)</f>
        <v>0</v>
      </c>
      <c r="Q538" s="243">
        <f ca="1">+IFERROR(INDEX('Hoja de Trabajo para listado'!$A$155:$Z$1048576,MATCH($A538,'Hoja de Trabajo para listado'!$A$155:$A$1048576,0),MATCH((CUADRO!Q$5&amp;$E538),'Hoja de Trabajo para listado'!$A$151:$Z$151,0)),0)+IFERROR(INDEX('Hoja de Trabajo para listado'!$AB$155:$BA$1048576,MATCH($A538,'Hoja de Trabajo para listado'!$AB$155:$AB$1048576,0),MATCH((CUADRO!Q$5&amp;$E538),'Hoja de Trabajo para listado'!$AB$151:$BA$151,0)),0)+IFERROR(INDEX('Hoja de Trabajo para listado'!$BC$155:$CB$1048576,MATCH($A538,'Hoja de Trabajo para listado'!$BC$155:$BC$1048576,0),MATCH((CUADRO!Q$5&amp;$E538),'Hoja de Trabajo para listado'!$BC$151:$CB$151,0)),0)+IFERROR(INDEX('Hoja de Trabajo para listado'!$DE$153:$DG$274,MATCH($A538,'Hoja de Trabajo para listado'!$DE$153:$DE$1048576,0),MATCH((CUADRO!Q$5&amp;$E538),'Hoja de Trabajo para listado'!$DE$151:$DG$151,0)),0)+IFERROR(INDEX('Hoja de Trabajo para listado'!$CD$155:$DC$1048576,MATCH($A538,'Hoja de Trabajo para listado'!$CD$155:$CD$1048576,0),MATCH((CUADRO!Q$5&amp;$E538),'Hoja de Trabajo para listado'!$CD$151:$DC$151,0)),0)</f>
        <v>0</v>
      </c>
      <c r="R538" s="243">
        <f t="shared" ca="1" si="19"/>
        <v>0</v>
      </c>
      <c r="S538" s="249"/>
      <c r="T538" s="243">
        <f ca="1">+T539</f>
        <v>0</v>
      </c>
      <c r="U538" s="242">
        <f t="shared" si="20"/>
        <v>1</v>
      </c>
      <c r="V538" s="333" t="str">
        <f>+VLOOKUP(A538,bd_lista!$A$3:$E$590,5,FALSE)</f>
        <v>Gobiernos Autonomos Municipales</v>
      </c>
      <c r="W538" s="383" t="str">
        <f>+V538</f>
        <v>Gobiernos Autonomos Municipales</v>
      </c>
      <c r="X538" s="242">
        <f>+VLOOKUP(A538,[3]Sheet1!$A$13:$D$744,4,FALSE)</f>
        <v>0</v>
      </c>
      <c r="Y538" s="242" t="e">
        <f>+VLOOKUP(X538,bd_lista!$A$3:$C$590,3,FALSE)</f>
        <v>#N/A</v>
      </c>
      <c r="Z538" s="294">
        <f>+X538</f>
        <v>0</v>
      </c>
      <c r="AA538" s="295" t="e">
        <f>+Y538</f>
        <v>#N/A</v>
      </c>
    </row>
    <row r="539" spans="1:27" customFormat="1" ht="15" hidden="1" customHeight="1">
      <c r="A539" s="32">
        <v>1222</v>
      </c>
      <c r="B539" s="389"/>
      <c r="C539" s="247" t="str">
        <f>+VLOOKUP(A539,bd_lista!$A$3:$C$590,3,FALSE)</f>
        <v>Gobierno Autónomo Municipal de Ichoca</v>
      </c>
      <c r="D539" s="386"/>
      <c r="E539" s="244" t="s">
        <v>1305</v>
      </c>
      <c r="F539" s="243">
        <f ca="1">+IFERROR(INDEX('Hoja de Trabajo para listado'!$A$155:$Z$1048576,MATCH($A539,'Hoja de Trabajo para listado'!$A$155:$A$1048576,0),MATCH((CUADRO!F$5&amp;$E539),'Hoja de Trabajo para listado'!$A$151:$Z$151,0)),0)+IFERROR(INDEX('Hoja de Trabajo para listado'!$AB$155:$BA$1048576,MATCH($A539,'Hoja de Trabajo para listado'!$AB$155:$AB$1048576,0),MATCH((CUADRO!F$5&amp;$E539),'Hoja de Trabajo para listado'!$AB$151:$BA$151,0)),0)+IFERROR(INDEX('Hoja de Trabajo para listado'!$BC$155:$CB$1048576,MATCH($A539,'Hoja de Trabajo para listado'!$BC$155:$BC$1048576,0),MATCH((CUADRO!F$5&amp;$E539),'Hoja de Trabajo para listado'!$BC$151:$CB$151,0)),0)+IFERROR(INDEX('Hoja de Trabajo para listado'!$DE$153:$DG$274,MATCH($A539,'Hoja de Trabajo para listado'!$DE$153:$DE$1048576,0),MATCH((CUADRO!F$5&amp;$E539),'Hoja de Trabajo para listado'!$DE$151:$DG$151,0)),0)+IFERROR(INDEX('Hoja de Trabajo para listado'!$CD$155:$DC$1048576,MATCH($A539,'Hoja de Trabajo para listado'!$CD$155:$CD$1048576,0),MATCH((CUADRO!F$5&amp;$E539),'Hoja de Trabajo para listado'!$CD$151:$DC$151,0)),0)</f>
        <v>0</v>
      </c>
      <c r="G539" s="243">
        <f ca="1">+IFERROR(INDEX('Hoja de Trabajo para listado'!$A$155:$Z$1048576,MATCH($A539,'Hoja de Trabajo para listado'!$A$155:$A$1048576,0),MATCH((CUADRO!G$5&amp;$E539),'Hoja de Trabajo para listado'!$A$151:$Z$151,0)),0)+IFERROR(INDEX('Hoja de Trabajo para listado'!$AB$155:$BA$1048576,MATCH($A539,'Hoja de Trabajo para listado'!$AB$155:$AB$1048576,0),MATCH((CUADRO!G$5&amp;$E539),'Hoja de Trabajo para listado'!$AB$151:$BA$151,0)),0)+IFERROR(INDEX('Hoja de Trabajo para listado'!$BC$155:$CB$1048576,MATCH($A539,'Hoja de Trabajo para listado'!$BC$155:$BC$1048576,0),MATCH((CUADRO!G$5&amp;$E539),'Hoja de Trabajo para listado'!$BC$151:$CB$151,0)),0)+IFERROR(INDEX('Hoja de Trabajo para listado'!$DE$153:$DG$274,MATCH($A539,'Hoja de Trabajo para listado'!$DE$153:$DE$1048576,0),MATCH((CUADRO!G$5&amp;$E539),'Hoja de Trabajo para listado'!$DE$151:$DG$151,0)),0)+IFERROR(INDEX('Hoja de Trabajo para listado'!$CD$155:$DC$1048576,MATCH($A539,'Hoja de Trabajo para listado'!$CD$155:$CD$1048576,0),MATCH((CUADRO!G$5&amp;$E539),'Hoja de Trabajo para listado'!$CD$151:$DC$151,0)),0)</f>
        <v>0</v>
      </c>
      <c r="H539" s="243">
        <f ca="1">+IFERROR(INDEX('Hoja de Trabajo para listado'!$A$155:$Z$1048576,MATCH($A539,'Hoja de Trabajo para listado'!$A$155:$A$1048576,0),MATCH((CUADRO!H$5&amp;$E539),'Hoja de Trabajo para listado'!$A$151:$Z$151,0)),0)+IFERROR(INDEX('Hoja de Trabajo para listado'!$AB$155:$BA$1048576,MATCH($A539,'Hoja de Trabajo para listado'!$AB$155:$AB$1048576,0),MATCH((CUADRO!H$5&amp;$E539),'Hoja de Trabajo para listado'!$AB$151:$BA$151,0)),0)+IFERROR(INDEX('Hoja de Trabajo para listado'!$BC$155:$CB$1048576,MATCH($A539,'Hoja de Trabajo para listado'!$BC$155:$BC$1048576,0),MATCH((CUADRO!H$5&amp;$E539),'Hoja de Trabajo para listado'!$BC$151:$CB$151,0)),0)+IFERROR(INDEX('Hoja de Trabajo para listado'!$DE$153:$DG$274,MATCH($A539,'Hoja de Trabajo para listado'!$DE$153:$DE$1048576,0),MATCH((CUADRO!H$5&amp;$E539),'Hoja de Trabajo para listado'!$DE$151:$DG$151,0)),0)+IFERROR(INDEX('Hoja de Trabajo para listado'!$CD$155:$DC$1048576,MATCH($A539,'Hoja de Trabajo para listado'!$CD$155:$CD$1048576,0),MATCH((CUADRO!H$5&amp;$E539),'Hoja de Trabajo para listado'!$CD$151:$DC$151,0)),0)</f>
        <v>0</v>
      </c>
      <c r="I539" s="243">
        <f ca="1">+IFERROR(INDEX('Hoja de Trabajo para listado'!$A$155:$Z$1048576,MATCH($A539,'Hoja de Trabajo para listado'!$A$155:$A$1048576,0),MATCH((CUADRO!I$5&amp;$E539),'Hoja de Trabajo para listado'!$A$151:$Z$151,0)),0)+IFERROR(INDEX('Hoja de Trabajo para listado'!$AB$155:$BA$1048576,MATCH($A539,'Hoja de Trabajo para listado'!$AB$155:$AB$1048576,0),MATCH((CUADRO!I$5&amp;$E539),'Hoja de Trabajo para listado'!$AB$151:$BA$151,0)),0)+IFERROR(INDEX('Hoja de Trabajo para listado'!$BC$155:$CB$1048576,MATCH($A539,'Hoja de Trabajo para listado'!$BC$155:$BC$1048576,0),MATCH((CUADRO!I$5&amp;$E539),'Hoja de Trabajo para listado'!$BC$151:$CB$151,0)),0)+IFERROR(INDEX('Hoja de Trabajo para listado'!$DE$153:$DG$274,MATCH($A539,'Hoja de Trabajo para listado'!$DE$153:$DE$1048576,0),MATCH((CUADRO!I$5&amp;$E539),'Hoja de Trabajo para listado'!$DE$151:$DG$151,0)),0)+IFERROR(INDEX('Hoja de Trabajo para listado'!$CD$155:$DC$1048576,MATCH($A539,'Hoja de Trabajo para listado'!$CD$155:$CD$1048576,0),MATCH((CUADRO!I$5&amp;$E539),'Hoja de Trabajo para listado'!$CD$151:$DC$151,0)),0)</f>
        <v>0</v>
      </c>
      <c r="J539" s="243">
        <f ca="1">+IFERROR(INDEX('Hoja de Trabajo para listado'!$A$155:$Z$1048576,MATCH($A539,'Hoja de Trabajo para listado'!$A$155:$A$1048576,0),MATCH((CUADRO!J$5&amp;$E539),'Hoja de Trabajo para listado'!$A$151:$Z$151,0)),0)+IFERROR(INDEX('Hoja de Trabajo para listado'!$AB$155:$BA$1048576,MATCH($A539,'Hoja de Trabajo para listado'!$AB$155:$AB$1048576,0),MATCH((CUADRO!J$5&amp;$E539),'Hoja de Trabajo para listado'!$AB$151:$BA$151,0)),0)+IFERROR(INDEX('Hoja de Trabajo para listado'!$BC$155:$CB$1048576,MATCH($A539,'Hoja de Trabajo para listado'!$BC$155:$BC$1048576,0),MATCH((CUADRO!J$5&amp;$E539),'Hoja de Trabajo para listado'!$BC$151:$CB$151,0)),0)+IFERROR(INDEX('Hoja de Trabajo para listado'!$DE$153:$DG$274,MATCH($A539,'Hoja de Trabajo para listado'!$DE$153:$DE$1048576,0),MATCH((CUADRO!J$5&amp;$E539),'Hoja de Trabajo para listado'!$DE$151:$DG$151,0)),0)+IFERROR(INDEX('Hoja de Trabajo para listado'!$CD$155:$DC$1048576,MATCH($A539,'Hoja de Trabajo para listado'!$CD$155:$CD$1048576,0),MATCH((CUADRO!J$5&amp;$E539),'Hoja de Trabajo para listado'!$CD$151:$DC$151,0)),0)</f>
        <v>0</v>
      </c>
      <c r="K539" s="243">
        <f ca="1">+IFERROR(INDEX('Hoja de Trabajo para listado'!$A$155:$Z$1048576,MATCH($A539,'Hoja de Trabajo para listado'!$A$155:$A$1048576,0),MATCH((CUADRO!K$5&amp;$E539),'Hoja de Trabajo para listado'!$A$151:$Z$151,0)),0)+IFERROR(INDEX('Hoja de Trabajo para listado'!$AB$155:$BA$1048576,MATCH($A539,'Hoja de Trabajo para listado'!$AB$155:$AB$1048576,0),MATCH((CUADRO!K$5&amp;$E539),'Hoja de Trabajo para listado'!$AB$151:$BA$151,0)),0)+IFERROR(INDEX('Hoja de Trabajo para listado'!$BC$155:$CB$1048576,MATCH($A539,'Hoja de Trabajo para listado'!$BC$155:$BC$1048576,0),MATCH((CUADRO!K$5&amp;$E539),'Hoja de Trabajo para listado'!$BC$151:$CB$151,0)),0)+IFERROR(INDEX('Hoja de Trabajo para listado'!$DE$153:$DG$274,MATCH($A539,'Hoja de Trabajo para listado'!$DE$153:$DE$1048576,0),MATCH((CUADRO!K$5&amp;$E539),'Hoja de Trabajo para listado'!$DE$151:$DG$151,0)),0)+IFERROR(INDEX('Hoja de Trabajo para listado'!$CD$155:$DC$1048576,MATCH($A539,'Hoja de Trabajo para listado'!$CD$155:$CD$1048576,0),MATCH((CUADRO!K$5&amp;$E539),'Hoja de Trabajo para listado'!$CD$151:$DC$151,0)),0)</f>
        <v>0</v>
      </c>
      <c r="L539" s="243">
        <f ca="1">+IFERROR(INDEX('Hoja de Trabajo para listado'!$A$155:$Z$1048576,MATCH($A539,'Hoja de Trabajo para listado'!$A$155:$A$1048576,0),MATCH((CUADRO!L$5&amp;$E539),'Hoja de Trabajo para listado'!$A$151:$Z$151,0)),0)+IFERROR(INDEX('Hoja de Trabajo para listado'!$AB$155:$BA$1048576,MATCH($A539,'Hoja de Trabajo para listado'!$AB$155:$AB$1048576,0),MATCH((CUADRO!L$5&amp;$E539),'Hoja de Trabajo para listado'!$AB$151:$BA$151,0)),0)+IFERROR(INDEX('Hoja de Trabajo para listado'!$BC$155:$CB$1048576,MATCH($A539,'Hoja de Trabajo para listado'!$BC$155:$BC$1048576,0),MATCH((CUADRO!L$5&amp;$E539),'Hoja de Trabajo para listado'!$BC$151:$CB$151,0)),0)+IFERROR(INDEX('Hoja de Trabajo para listado'!$DE$153:$DG$274,MATCH($A539,'Hoja de Trabajo para listado'!$DE$153:$DE$1048576,0),MATCH((CUADRO!L$5&amp;$E539),'Hoja de Trabajo para listado'!$DE$151:$DG$151,0)),0)+IFERROR(INDEX('Hoja de Trabajo para listado'!$CD$155:$DC$1048576,MATCH($A539,'Hoja de Trabajo para listado'!$CD$155:$CD$1048576,0),MATCH((CUADRO!L$5&amp;$E539),'Hoja de Trabajo para listado'!$CD$151:$DC$151,0)),0)</f>
        <v>0</v>
      </c>
      <c r="M539" s="243">
        <f ca="1">+IFERROR(INDEX('Hoja de Trabajo para listado'!$A$155:$Z$1048576,MATCH($A539,'Hoja de Trabajo para listado'!$A$155:$A$1048576,0),MATCH((CUADRO!M$5&amp;$E539),'Hoja de Trabajo para listado'!$A$151:$Z$151,0)),0)+IFERROR(INDEX('Hoja de Trabajo para listado'!$AB$155:$BA$1048576,MATCH($A539,'Hoja de Trabajo para listado'!$AB$155:$AB$1048576,0),MATCH((CUADRO!M$5&amp;$E539),'Hoja de Trabajo para listado'!$AB$151:$BA$151,0)),0)+IFERROR(INDEX('Hoja de Trabajo para listado'!$BC$155:$CB$1048576,MATCH($A539,'Hoja de Trabajo para listado'!$BC$155:$BC$1048576,0),MATCH((CUADRO!M$5&amp;$E539),'Hoja de Trabajo para listado'!$BC$151:$CB$151,0)),0)+IFERROR(INDEX('Hoja de Trabajo para listado'!$DE$153:$DG$274,MATCH($A539,'Hoja de Trabajo para listado'!$DE$153:$DE$1048576,0),MATCH((CUADRO!M$5&amp;$E539),'Hoja de Trabajo para listado'!$DE$151:$DG$151,0)),0)+IFERROR(INDEX('Hoja de Trabajo para listado'!$CD$155:$DC$1048576,MATCH($A539,'Hoja de Trabajo para listado'!$CD$155:$CD$1048576,0),MATCH((CUADRO!M$5&amp;$E539),'Hoja de Trabajo para listado'!$CD$151:$DC$151,0)),0)</f>
        <v>0</v>
      </c>
      <c r="N539" s="243">
        <f ca="1">+IFERROR(INDEX('Hoja de Trabajo para listado'!$A$155:$Z$1048576,MATCH($A539,'Hoja de Trabajo para listado'!$A$155:$A$1048576,0),MATCH((CUADRO!N$5&amp;$E539),'Hoja de Trabajo para listado'!$A$151:$Z$151,0)),0)+IFERROR(INDEX('Hoja de Trabajo para listado'!$AB$155:$BA$1048576,MATCH($A539,'Hoja de Trabajo para listado'!$AB$155:$AB$1048576,0),MATCH((CUADRO!N$5&amp;$E539),'Hoja de Trabajo para listado'!$AB$151:$BA$151,0)),0)+IFERROR(INDEX('Hoja de Trabajo para listado'!$BC$155:$CB$1048576,MATCH($A539,'Hoja de Trabajo para listado'!$BC$155:$BC$1048576,0),MATCH((CUADRO!N$5&amp;$E539),'Hoja de Trabajo para listado'!$BC$151:$CB$151,0)),0)+IFERROR(INDEX('Hoja de Trabajo para listado'!$DE$153:$DG$274,MATCH($A539,'Hoja de Trabajo para listado'!$DE$153:$DE$1048576,0),MATCH((CUADRO!N$5&amp;$E539),'Hoja de Trabajo para listado'!$DE$151:$DG$151,0)),0)+IFERROR(INDEX('Hoja de Trabajo para listado'!$CD$155:$DC$1048576,MATCH($A539,'Hoja de Trabajo para listado'!$CD$155:$CD$1048576,0),MATCH((CUADRO!N$5&amp;$E539),'Hoja de Trabajo para listado'!$CD$151:$DC$151,0)),0)</f>
        <v>0</v>
      </c>
      <c r="O539" s="243">
        <f ca="1">+IFERROR(INDEX('Hoja de Trabajo para listado'!$A$155:$Z$1048576,MATCH($A539,'Hoja de Trabajo para listado'!$A$155:$A$1048576,0),MATCH((CUADRO!O$5&amp;$E539),'Hoja de Trabajo para listado'!$A$151:$Z$151,0)),0)+IFERROR(INDEX('Hoja de Trabajo para listado'!$AB$155:$BA$1048576,MATCH($A539,'Hoja de Trabajo para listado'!$AB$155:$AB$1048576,0),MATCH((CUADRO!O$5&amp;$E539),'Hoja de Trabajo para listado'!$AB$151:$BA$151,0)),0)+IFERROR(INDEX('Hoja de Trabajo para listado'!$BC$155:$CB$1048576,MATCH($A539,'Hoja de Trabajo para listado'!$BC$155:$BC$1048576,0),MATCH((CUADRO!O$5&amp;$E539),'Hoja de Trabajo para listado'!$BC$151:$CB$151,0)),0)+IFERROR(INDEX('Hoja de Trabajo para listado'!$DE$153:$DG$274,MATCH($A539,'Hoja de Trabajo para listado'!$DE$153:$DE$1048576,0),MATCH((CUADRO!O$5&amp;$E539),'Hoja de Trabajo para listado'!$DE$151:$DG$151,0)),0)+IFERROR(INDEX('Hoja de Trabajo para listado'!$CD$155:$DC$1048576,MATCH($A539,'Hoja de Trabajo para listado'!$CD$155:$CD$1048576,0),MATCH((CUADRO!O$5&amp;$E539),'Hoja de Trabajo para listado'!$CD$151:$DC$151,0)),0)</f>
        <v>0</v>
      </c>
      <c r="P539" s="243">
        <f ca="1">+IFERROR(INDEX('Hoja de Trabajo para listado'!$A$155:$Z$1048576,MATCH($A539,'Hoja de Trabajo para listado'!$A$155:$A$1048576,0),MATCH((CUADRO!P$5&amp;$E539),'Hoja de Trabajo para listado'!$A$151:$Z$151,0)),0)+IFERROR(INDEX('Hoja de Trabajo para listado'!$AB$155:$BA$1048576,MATCH($A539,'Hoja de Trabajo para listado'!$AB$155:$AB$1048576,0),MATCH((CUADRO!P$5&amp;$E539),'Hoja de Trabajo para listado'!$AB$151:$BA$151,0)),0)+IFERROR(INDEX('Hoja de Trabajo para listado'!$BC$155:$CB$1048576,MATCH($A539,'Hoja de Trabajo para listado'!$BC$155:$BC$1048576,0),MATCH((CUADRO!P$5&amp;$E539),'Hoja de Trabajo para listado'!$BC$151:$CB$151,0)),0)+IFERROR(INDEX('Hoja de Trabajo para listado'!$DE$153:$DG$274,MATCH($A539,'Hoja de Trabajo para listado'!$DE$153:$DE$1048576,0),MATCH((CUADRO!P$5&amp;$E539),'Hoja de Trabajo para listado'!$DE$151:$DG$151,0)),0)+IFERROR(INDEX('Hoja de Trabajo para listado'!$CD$155:$DC$1048576,MATCH($A539,'Hoja de Trabajo para listado'!$CD$155:$CD$1048576,0),MATCH((CUADRO!P$5&amp;$E539),'Hoja de Trabajo para listado'!$CD$151:$DC$151,0)),0)</f>
        <v>0</v>
      </c>
      <c r="Q539" s="243">
        <f ca="1">+IFERROR(INDEX('Hoja de Trabajo para listado'!$A$155:$Z$1048576,MATCH($A539,'Hoja de Trabajo para listado'!$A$155:$A$1048576,0),MATCH((CUADRO!Q$5&amp;$E539),'Hoja de Trabajo para listado'!$A$151:$Z$151,0)),0)+IFERROR(INDEX('Hoja de Trabajo para listado'!$AB$155:$BA$1048576,MATCH($A539,'Hoja de Trabajo para listado'!$AB$155:$AB$1048576,0),MATCH((CUADRO!Q$5&amp;$E539),'Hoja de Trabajo para listado'!$AB$151:$BA$151,0)),0)+IFERROR(INDEX('Hoja de Trabajo para listado'!$BC$155:$CB$1048576,MATCH($A539,'Hoja de Trabajo para listado'!$BC$155:$BC$1048576,0),MATCH((CUADRO!Q$5&amp;$E539),'Hoja de Trabajo para listado'!$BC$151:$CB$151,0)),0)+IFERROR(INDEX('Hoja de Trabajo para listado'!$DE$153:$DG$274,MATCH($A539,'Hoja de Trabajo para listado'!$DE$153:$DE$1048576,0),MATCH((CUADRO!Q$5&amp;$E539),'Hoja de Trabajo para listado'!$DE$151:$DG$151,0)),0)+IFERROR(INDEX('Hoja de Trabajo para listado'!$CD$155:$DC$1048576,MATCH($A539,'Hoja de Trabajo para listado'!$CD$155:$CD$1048576,0),MATCH((CUADRO!Q$5&amp;$E539),'Hoja de Trabajo para listado'!$CD$151:$DC$151,0)),0)</f>
        <v>0</v>
      </c>
      <c r="R539" s="243">
        <f t="shared" ca="1" si="19"/>
        <v>0</v>
      </c>
      <c r="S539" s="249">
        <f ca="1">+R538+R539</f>
        <v>0</v>
      </c>
      <c r="T539" s="243">
        <f ca="1">+S539</f>
        <v>0</v>
      </c>
      <c r="U539" s="242">
        <f t="shared" si="20"/>
        <v>2</v>
      </c>
      <c r="V539" s="333" t="str">
        <f>+VLOOKUP(A539,bd_lista!$A$3:$E$590,5,FALSE)</f>
        <v>Gobiernos Autonomos Municipales</v>
      </c>
      <c r="W539" s="384"/>
      <c r="X539" s="242">
        <f>+VLOOKUP(A539,[3]Sheet1!$A$13:$D$744,4,FALSE)</f>
        <v>0</v>
      </c>
      <c r="Y539" s="242" t="e">
        <f>+VLOOKUP(X539,bd_lista!$A$3:$C$590,3,FALSE)</f>
        <v>#N/A</v>
      </c>
      <c r="Z539" s="292"/>
      <c r="AA539" s="293"/>
    </row>
    <row r="540" spans="1:27" customFormat="1" ht="15" hidden="1" customHeight="1">
      <c r="A540" s="32">
        <v>1223</v>
      </c>
      <c r="B540" s="388">
        <f>+A540</f>
        <v>1223</v>
      </c>
      <c r="C540" s="247" t="str">
        <f>+VLOOKUP(A540,bd_lista!$A$3:$C$590,3,FALSE)</f>
        <v>Gobierno Autónomo Municipal de Villa Libertad Licoma</v>
      </c>
      <c r="D540" s="385" t="str">
        <f>+C540</f>
        <v>Gobierno Autónomo Municipal de Villa Libertad Licoma</v>
      </c>
      <c r="E540" s="242" t="s">
        <v>1304</v>
      </c>
      <c r="F540" s="243">
        <f ca="1">+IFERROR(INDEX('Hoja de Trabajo para listado'!$A$155:$Z$1048576,MATCH($A540,'Hoja de Trabajo para listado'!$A$155:$A$1048576,0),MATCH((CUADRO!F$5&amp;$E540),'Hoja de Trabajo para listado'!$A$151:$Z$151,0)),0)+IFERROR(INDEX('Hoja de Trabajo para listado'!$AB$155:$BA$1048576,MATCH($A540,'Hoja de Trabajo para listado'!$AB$155:$AB$1048576,0),MATCH((CUADRO!F$5&amp;$E540),'Hoja de Trabajo para listado'!$AB$151:$BA$151,0)),0)+IFERROR(INDEX('Hoja de Trabajo para listado'!$BC$155:$CB$1048576,MATCH($A540,'Hoja de Trabajo para listado'!$BC$155:$BC$1048576,0),MATCH((CUADRO!F$5&amp;$E540),'Hoja de Trabajo para listado'!$BC$151:$CB$151,0)),0)+IFERROR(INDEX('Hoja de Trabajo para listado'!$DE$153:$DG$274,MATCH($A540,'Hoja de Trabajo para listado'!$DE$153:$DE$1048576,0),MATCH((CUADRO!F$5&amp;$E540),'Hoja de Trabajo para listado'!$DE$151:$DG$151,0)),0)+IFERROR(INDEX('Hoja de Trabajo para listado'!$CD$155:$DC$1048576,MATCH($A540,'Hoja de Trabajo para listado'!$CD$155:$CD$1048576,0),MATCH((CUADRO!F$5&amp;$E540),'Hoja de Trabajo para listado'!$CD$151:$DC$151,0)),0)</f>
        <v>0</v>
      </c>
      <c r="G540" s="243">
        <f ca="1">+IFERROR(INDEX('Hoja de Trabajo para listado'!$A$155:$Z$1048576,MATCH($A540,'Hoja de Trabajo para listado'!$A$155:$A$1048576,0),MATCH((CUADRO!G$5&amp;$E540),'Hoja de Trabajo para listado'!$A$151:$Z$151,0)),0)+IFERROR(INDEX('Hoja de Trabajo para listado'!$AB$155:$BA$1048576,MATCH($A540,'Hoja de Trabajo para listado'!$AB$155:$AB$1048576,0),MATCH((CUADRO!G$5&amp;$E540),'Hoja de Trabajo para listado'!$AB$151:$BA$151,0)),0)+IFERROR(INDEX('Hoja de Trabajo para listado'!$BC$155:$CB$1048576,MATCH($A540,'Hoja de Trabajo para listado'!$BC$155:$BC$1048576,0),MATCH((CUADRO!G$5&amp;$E540),'Hoja de Trabajo para listado'!$BC$151:$CB$151,0)),0)+IFERROR(INDEX('Hoja de Trabajo para listado'!$DE$153:$DG$274,MATCH($A540,'Hoja de Trabajo para listado'!$DE$153:$DE$1048576,0),MATCH((CUADRO!G$5&amp;$E540),'Hoja de Trabajo para listado'!$DE$151:$DG$151,0)),0)+IFERROR(INDEX('Hoja de Trabajo para listado'!$CD$155:$DC$1048576,MATCH($A540,'Hoja de Trabajo para listado'!$CD$155:$CD$1048576,0),MATCH((CUADRO!G$5&amp;$E540),'Hoja de Trabajo para listado'!$CD$151:$DC$151,0)),0)</f>
        <v>0</v>
      </c>
      <c r="H540" s="243">
        <f ca="1">+IFERROR(INDEX('Hoja de Trabajo para listado'!$A$155:$Z$1048576,MATCH($A540,'Hoja de Trabajo para listado'!$A$155:$A$1048576,0),MATCH((CUADRO!H$5&amp;$E540),'Hoja de Trabajo para listado'!$A$151:$Z$151,0)),0)+IFERROR(INDEX('Hoja de Trabajo para listado'!$AB$155:$BA$1048576,MATCH($A540,'Hoja de Trabajo para listado'!$AB$155:$AB$1048576,0),MATCH((CUADRO!H$5&amp;$E540),'Hoja de Trabajo para listado'!$AB$151:$BA$151,0)),0)+IFERROR(INDEX('Hoja de Trabajo para listado'!$BC$155:$CB$1048576,MATCH($A540,'Hoja de Trabajo para listado'!$BC$155:$BC$1048576,0),MATCH((CUADRO!H$5&amp;$E540),'Hoja de Trabajo para listado'!$BC$151:$CB$151,0)),0)+IFERROR(INDEX('Hoja de Trabajo para listado'!$DE$153:$DG$274,MATCH($A540,'Hoja de Trabajo para listado'!$DE$153:$DE$1048576,0),MATCH((CUADRO!H$5&amp;$E540),'Hoja de Trabajo para listado'!$DE$151:$DG$151,0)),0)+IFERROR(INDEX('Hoja de Trabajo para listado'!$CD$155:$DC$1048576,MATCH($A540,'Hoja de Trabajo para listado'!$CD$155:$CD$1048576,0),MATCH((CUADRO!H$5&amp;$E540),'Hoja de Trabajo para listado'!$CD$151:$DC$151,0)),0)</f>
        <v>0</v>
      </c>
      <c r="I540" s="243">
        <f ca="1">+IFERROR(INDEX('Hoja de Trabajo para listado'!$A$155:$Z$1048576,MATCH($A540,'Hoja de Trabajo para listado'!$A$155:$A$1048576,0),MATCH((CUADRO!I$5&amp;$E540),'Hoja de Trabajo para listado'!$A$151:$Z$151,0)),0)+IFERROR(INDEX('Hoja de Trabajo para listado'!$AB$155:$BA$1048576,MATCH($A540,'Hoja de Trabajo para listado'!$AB$155:$AB$1048576,0),MATCH((CUADRO!I$5&amp;$E540),'Hoja de Trabajo para listado'!$AB$151:$BA$151,0)),0)+IFERROR(INDEX('Hoja de Trabajo para listado'!$BC$155:$CB$1048576,MATCH($A540,'Hoja de Trabajo para listado'!$BC$155:$BC$1048576,0),MATCH((CUADRO!I$5&amp;$E540),'Hoja de Trabajo para listado'!$BC$151:$CB$151,0)),0)+IFERROR(INDEX('Hoja de Trabajo para listado'!$DE$153:$DG$274,MATCH($A540,'Hoja de Trabajo para listado'!$DE$153:$DE$1048576,0),MATCH((CUADRO!I$5&amp;$E540),'Hoja de Trabajo para listado'!$DE$151:$DG$151,0)),0)+IFERROR(INDEX('Hoja de Trabajo para listado'!$CD$155:$DC$1048576,MATCH($A540,'Hoja de Trabajo para listado'!$CD$155:$CD$1048576,0),MATCH((CUADRO!I$5&amp;$E540),'Hoja de Trabajo para listado'!$CD$151:$DC$151,0)),0)</f>
        <v>0</v>
      </c>
      <c r="J540" s="243">
        <f ca="1">+IFERROR(INDEX('Hoja de Trabajo para listado'!$A$155:$Z$1048576,MATCH($A540,'Hoja de Trabajo para listado'!$A$155:$A$1048576,0),MATCH((CUADRO!J$5&amp;$E540),'Hoja de Trabajo para listado'!$A$151:$Z$151,0)),0)+IFERROR(INDEX('Hoja de Trabajo para listado'!$AB$155:$BA$1048576,MATCH($A540,'Hoja de Trabajo para listado'!$AB$155:$AB$1048576,0),MATCH((CUADRO!J$5&amp;$E540),'Hoja de Trabajo para listado'!$AB$151:$BA$151,0)),0)+IFERROR(INDEX('Hoja de Trabajo para listado'!$BC$155:$CB$1048576,MATCH($A540,'Hoja de Trabajo para listado'!$BC$155:$BC$1048576,0),MATCH((CUADRO!J$5&amp;$E540),'Hoja de Trabajo para listado'!$BC$151:$CB$151,0)),0)+IFERROR(INDEX('Hoja de Trabajo para listado'!$DE$153:$DG$274,MATCH($A540,'Hoja de Trabajo para listado'!$DE$153:$DE$1048576,0),MATCH((CUADRO!J$5&amp;$E540),'Hoja de Trabajo para listado'!$DE$151:$DG$151,0)),0)+IFERROR(INDEX('Hoja de Trabajo para listado'!$CD$155:$DC$1048576,MATCH($A540,'Hoja de Trabajo para listado'!$CD$155:$CD$1048576,0),MATCH((CUADRO!J$5&amp;$E540),'Hoja de Trabajo para listado'!$CD$151:$DC$151,0)),0)</f>
        <v>0</v>
      </c>
      <c r="K540" s="243">
        <f ca="1">+IFERROR(INDEX('Hoja de Trabajo para listado'!$A$155:$Z$1048576,MATCH($A540,'Hoja de Trabajo para listado'!$A$155:$A$1048576,0),MATCH((CUADRO!K$5&amp;$E540),'Hoja de Trabajo para listado'!$A$151:$Z$151,0)),0)+IFERROR(INDEX('Hoja de Trabajo para listado'!$AB$155:$BA$1048576,MATCH($A540,'Hoja de Trabajo para listado'!$AB$155:$AB$1048576,0),MATCH((CUADRO!K$5&amp;$E540),'Hoja de Trabajo para listado'!$AB$151:$BA$151,0)),0)+IFERROR(INDEX('Hoja de Trabajo para listado'!$BC$155:$CB$1048576,MATCH($A540,'Hoja de Trabajo para listado'!$BC$155:$BC$1048576,0),MATCH((CUADRO!K$5&amp;$E540),'Hoja de Trabajo para listado'!$BC$151:$CB$151,0)),0)+IFERROR(INDEX('Hoja de Trabajo para listado'!$DE$153:$DG$274,MATCH($A540,'Hoja de Trabajo para listado'!$DE$153:$DE$1048576,0),MATCH((CUADRO!K$5&amp;$E540),'Hoja de Trabajo para listado'!$DE$151:$DG$151,0)),0)+IFERROR(INDEX('Hoja de Trabajo para listado'!$CD$155:$DC$1048576,MATCH($A540,'Hoja de Trabajo para listado'!$CD$155:$CD$1048576,0),MATCH((CUADRO!K$5&amp;$E540),'Hoja de Trabajo para listado'!$CD$151:$DC$151,0)),0)</f>
        <v>0</v>
      </c>
      <c r="L540" s="243">
        <f ca="1">+IFERROR(INDEX('Hoja de Trabajo para listado'!$A$155:$Z$1048576,MATCH($A540,'Hoja de Trabajo para listado'!$A$155:$A$1048576,0),MATCH((CUADRO!L$5&amp;$E540),'Hoja de Trabajo para listado'!$A$151:$Z$151,0)),0)+IFERROR(INDEX('Hoja de Trabajo para listado'!$AB$155:$BA$1048576,MATCH($A540,'Hoja de Trabajo para listado'!$AB$155:$AB$1048576,0),MATCH((CUADRO!L$5&amp;$E540),'Hoja de Trabajo para listado'!$AB$151:$BA$151,0)),0)+IFERROR(INDEX('Hoja de Trabajo para listado'!$BC$155:$CB$1048576,MATCH($A540,'Hoja de Trabajo para listado'!$BC$155:$BC$1048576,0),MATCH((CUADRO!L$5&amp;$E540),'Hoja de Trabajo para listado'!$BC$151:$CB$151,0)),0)+IFERROR(INDEX('Hoja de Trabajo para listado'!$DE$153:$DG$274,MATCH($A540,'Hoja de Trabajo para listado'!$DE$153:$DE$1048576,0),MATCH((CUADRO!L$5&amp;$E540),'Hoja de Trabajo para listado'!$DE$151:$DG$151,0)),0)+IFERROR(INDEX('Hoja de Trabajo para listado'!$CD$155:$DC$1048576,MATCH($A540,'Hoja de Trabajo para listado'!$CD$155:$CD$1048576,0),MATCH((CUADRO!L$5&amp;$E540),'Hoja de Trabajo para listado'!$CD$151:$DC$151,0)),0)</f>
        <v>0</v>
      </c>
      <c r="M540" s="243">
        <f ca="1">+IFERROR(INDEX('Hoja de Trabajo para listado'!$A$155:$Z$1048576,MATCH($A540,'Hoja de Trabajo para listado'!$A$155:$A$1048576,0),MATCH((CUADRO!M$5&amp;$E540),'Hoja de Trabajo para listado'!$A$151:$Z$151,0)),0)+IFERROR(INDEX('Hoja de Trabajo para listado'!$AB$155:$BA$1048576,MATCH($A540,'Hoja de Trabajo para listado'!$AB$155:$AB$1048576,0),MATCH((CUADRO!M$5&amp;$E540),'Hoja de Trabajo para listado'!$AB$151:$BA$151,0)),0)+IFERROR(INDEX('Hoja de Trabajo para listado'!$BC$155:$CB$1048576,MATCH($A540,'Hoja de Trabajo para listado'!$BC$155:$BC$1048576,0),MATCH((CUADRO!M$5&amp;$E540),'Hoja de Trabajo para listado'!$BC$151:$CB$151,0)),0)+IFERROR(INDEX('Hoja de Trabajo para listado'!$DE$153:$DG$274,MATCH($A540,'Hoja de Trabajo para listado'!$DE$153:$DE$1048576,0),MATCH((CUADRO!M$5&amp;$E540),'Hoja de Trabajo para listado'!$DE$151:$DG$151,0)),0)+IFERROR(INDEX('Hoja de Trabajo para listado'!$CD$155:$DC$1048576,MATCH($A540,'Hoja de Trabajo para listado'!$CD$155:$CD$1048576,0),MATCH((CUADRO!M$5&amp;$E540),'Hoja de Trabajo para listado'!$CD$151:$DC$151,0)),0)</f>
        <v>0</v>
      </c>
      <c r="N540" s="243">
        <f ca="1">+IFERROR(INDEX('Hoja de Trabajo para listado'!$A$155:$Z$1048576,MATCH($A540,'Hoja de Trabajo para listado'!$A$155:$A$1048576,0),MATCH((CUADRO!N$5&amp;$E540),'Hoja de Trabajo para listado'!$A$151:$Z$151,0)),0)+IFERROR(INDEX('Hoja de Trabajo para listado'!$AB$155:$BA$1048576,MATCH($A540,'Hoja de Trabajo para listado'!$AB$155:$AB$1048576,0),MATCH((CUADRO!N$5&amp;$E540),'Hoja de Trabajo para listado'!$AB$151:$BA$151,0)),0)+IFERROR(INDEX('Hoja de Trabajo para listado'!$BC$155:$CB$1048576,MATCH($A540,'Hoja de Trabajo para listado'!$BC$155:$BC$1048576,0),MATCH((CUADRO!N$5&amp;$E540),'Hoja de Trabajo para listado'!$BC$151:$CB$151,0)),0)+IFERROR(INDEX('Hoja de Trabajo para listado'!$DE$153:$DG$274,MATCH($A540,'Hoja de Trabajo para listado'!$DE$153:$DE$1048576,0),MATCH((CUADRO!N$5&amp;$E540),'Hoja de Trabajo para listado'!$DE$151:$DG$151,0)),0)+IFERROR(INDEX('Hoja de Trabajo para listado'!$CD$155:$DC$1048576,MATCH($A540,'Hoja de Trabajo para listado'!$CD$155:$CD$1048576,0),MATCH((CUADRO!N$5&amp;$E540),'Hoja de Trabajo para listado'!$CD$151:$DC$151,0)),0)</f>
        <v>0</v>
      </c>
      <c r="O540" s="243">
        <f ca="1">+IFERROR(INDEX('Hoja de Trabajo para listado'!$A$155:$Z$1048576,MATCH($A540,'Hoja de Trabajo para listado'!$A$155:$A$1048576,0),MATCH((CUADRO!O$5&amp;$E540),'Hoja de Trabajo para listado'!$A$151:$Z$151,0)),0)+IFERROR(INDEX('Hoja de Trabajo para listado'!$AB$155:$BA$1048576,MATCH($A540,'Hoja de Trabajo para listado'!$AB$155:$AB$1048576,0),MATCH((CUADRO!O$5&amp;$E540),'Hoja de Trabajo para listado'!$AB$151:$BA$151,0)),0)+IFERROR(INDEX('Hoja de Trabajo para listado'!$BC$155:$CB$1048576,MATCH($A540,'Hoja de Trabajo para listado'!$BC$155:$BC$1048576,0),MATCH((CUADRO!O$5&amp;$E540),'Hoja de Trabajo para listado'!$BC$151:$CB$151,0)),0)+IFERROR(INDEX('Hoja de Trabajo para listado'!$DE$153:$DG$274,MATCH($A540,'Hoja de Trabajo para listado'!$DE$153:$DE$1048576,0),MATCH((CUADRO!O$5&amp;$E540),'Hoja de Trabajo para listado'!$DE$151:$DG$151,0)),0)+IFERROR(INDEX('Hoja de Trabajo para listado'!$CD$155:$DC$1048576,MATCH($A540,'Hoja de Trabajo para listado'!$CD$155:$CD$1048576,0),MATCH((CUADRO!O$5&amp;$E540),'Hoja de Trabajo para listado'!$CD$151:$DC$151,0)),0)</f>
        <v>0</v>
      </c>
      <c r="P540" s="243">
        <f ca="1">+IFERROR(INDEX('Hoja de Trabajo para listado'!$A$155:$Z$1048576,MATCH($A540,'Hoja de Trabajo para listado'!$A$155:$A$1048576,0),MATCH((CUADRO!P$5&amp;$E540),'Hoja de Trabajo para listado'!$A$151:$Z$151,0)),0)+IFERROR(INDEX('Hoja de Trabajo para listado'!$AB$155:$BA$1048576,MATCH($A540,'Hoja de Trabajo para listado'!$AB$155:$AB$1048576,0),MATCH((CUADRO!P$5&amp;$E540),'Hoja de Trabajo para listado'!$AB$151:$BA$151,0)),0)+IFERROR(INDEX('Hoja de Trabajo para listado'!$BC$155:$CB$1048576,MATCH($A540,'Hoja de Trabajo para listado'!$BC$155:$BC$1048576,0),MATCH((CUADRO!P$5&amp;$E540),'Hoja de Trabajo para listado'!$BC$151:$CB$151,0)),0)+IFERROR(INDEX('Hoja de Trabajo para listado'!$DE$153:$DG$274,MATCH($A540,'Hoja de Trabajo para listado'!$DE$153:$DE$1048576,0),MATCH((CUADRO!P$5&amp;$E540),'Hoja de Trabajo para listado'!$DE$151:$DG$151,0)),0)+IFERROR(INDEX('Hoja de Trabajo para listado'!$CD$155:$DC$1048576,MATCH($A540,'Hoja de Trabajo para listado'!$CD$155:$CD$1048576,0),MATCH((CUADRO!P$5&amp;$E540),'Hoja de Trabajo para listado'!$CD$151:$DC$151,0)),0)</f>
        <v>0</v>
      </c>
      <c r="Q540" s="243">
        <f ca="1">+IFERROR(INDEX('Hoja de Trabajo para listado'!$A$155:$Z$1048576,MATCH($A540,'Hoja de Trabajo para listado'!$A$155:$A$1048576,0),MATCH((CUADRO!Q$5&amp;$E540),'Hoja de Trabajo para listado'!$A$151:$Z$151,0)),0)+IFERROR(INDEX('Hoja de Trabajo para listado'!$AB$155:$BA$1048576,MATCH($A540,'Hoja de Trabajo para listado'!$AB$155:$AB$1048576,0),MATCH((CUADRO!Q$5&amp;$E540),'Hoja de Trabajo para listado'!$AB$151:$BA$151,0)),0)+IFERROR(INDEX('Hoja de Trabajo para listado'!$BC$155:$CB$1048576,MATCH($A540,'Hoja de Trabajo para listado'!$BC$155:$BC$1048576,0),MATCH((CUADRO!Q$5&amp;$E540),'Hoja de Trabajo para listado'!$BC$151:$CB$151,0)),0)+IFERROR(INDEX('Hoja de Trabajo para listado'!$DE$153:$DG$274,MATCH($A540,'Hoja de Trabajo para listado'!$DE$153:$DE$1048576,0),MATCH((CUADRO!Q$5&amp;$E540),'Hoja de Trabajo para listado'!$DE$151:$DG$151,0)),0)+IFERROR(INDEX('Hoja de Trabajo para listado'!$CD$155:$DC$1048576,MATCH($A540,'Hoja de Trabajo para listado'!$CD$155:$CD$1048576,0),MATCH((CUADRO!Q$5&amp;$E540),'Hoja de Trabajo para listado'!$CD$151:$DC$151,0)),0)</f>
        <v>0</v>
      </c>
      <c r="R540" s="243">
        <f t="shared" ca="1" si="19"/>
        <v>0</v>
      </c>
      <c r="S540" s="249"/>
      <c r="T540" s="243">
        <f ca="1">+T541</f>
        <v>0</v>
      </c>
      <c r="U540" s="242">
        <f t="shared" si="20"/>
        <v>1</v>
      </c>
      <c r="V540" s="333" t="str">
        <f>+VLOOKUP(A540,bd_lista!$A$3:$E$590,5,FALSE)</f>
        <v>Gobiernos Autonomos Municipales</v>
      </c>
      <c r="W540" s="383" t="str">
        <f>+V540</f>
        <v>Gobiernos Autonomos Municipales</v>
      </c>
      <c r="X540" s="242">
        <f>+VLOOKUP(A540,[3]Sheet1!$A$13:$D$744,4,FALSE)</f>
        <v>0</v>
      </c>
      <c r="Y540" s="242" t="e">
        <f>+VLOOKUP(X540,bd_lista!$A$3:$C$590,3,FALSE)</f>
        <v>#N/A</v>
      </c>
      <c r="Z540" s="294">
        <f>+X540</f>
        <v>0</v>
      </c>
      <c r="AA540" s="295" t="e">
        <f>+Y540</f>
        <v>#N/A</v>
      </c>
    </row>
    <row r="541" spans="1:27" customFormat="1" ht="15" hidden="1" customHeight="1">
      <c r="A541" s="32">
        <v>1223</v>
      </c>
      <c r="B541" s="389"/>
      <c r="C541" s="247" t="str">
        <f>+VLOOKUP(A541,bd_lista!$A$3:$C$590,3,FALSE)</f>
        <v>Gobierno Autónomo Municipal de Villa Libertad Licoma</v>
      </c>
      <c r="D541" s="386"/>
      <c r="E541" s="244" t="s">
        <v>1305</v>
      </c>
      <c r="F541" s="243">
        <f ca="1">+IFERROR(INDEX('Hoja de Trabajo para listado'!$A$155:$Z$1048576,MATCH($A541,'Hoja de Trabajo para listado'!$A$155:$A$1048576,0),MATCH((CUADRO!F$5&amp;$E541),'Hoja de Trabajo para listado'!$A$151:$Z$151,0)),0)+IFERROR(INDEX('Hoja de Trabajo para listado'!$AB$155:$BA$1048576,MATCH($A541,'Hoja de Trabajo para listado'!$AB$155:$AB$1048576,0),MATCH((CUADRO!F$5&amp;$E541),'Hoja de Trabajo para listado'!$AB$151:$BA$151,0)),0)+IFERROR(INDEX('Hoja de Trabajo para listado'!$BC$155:$CB$1048576,MATCH($A541,'Hoja de Trabajo para listado'!$BC$155:$BC$1048576,0),MATCH((CUADRO!F$5&amp;$E541),'Hoja de Trabajo para listado'!$BC$151:$CB$151,0)),0)+IFERROR(INDEX('Hoja de Trabajo para listado'!$DE$153:$DG$274,MATCH($A541,'Hoja de Trabajo para listado'!$DE$153:$DE$1048576,0),MATCH((CUADRO!F$5&amp;$E541),'Hoja de Trabajo para listado'!$DE$151:$DG$151,0)),0)+IFERROR(INDEX('Hoja de Trabajo para listado'!$CD$155:$DC$1048576,MATCH($A541,'Hoja de Trabajo para listado'!$CD$155:$CD$1048576,0),MATCH((CUADRO!F$5&amp;$E541),'Hoja de Trabajo para listado'!$CD$151:$DC$151,0)),0)</f>
        <v>0</v>
      </c>
      <c r="G541" s="243">
        <f ca="1">+IFERROR(INDEX('Hoja de Trabajo para listado'!$A$155:$Z$1048576,MATCH($A541,'Hoja de Trabajo para listado'!$A$155:$A$1048576,0),MATCH((CUADRO!G$5&amp;$E541),'Hoja de Trabajo para listado'!$A$151:$Z$151,0)),0)+IFERROR(INDEX('Hoja de Trabajo para listado'!$AB$155:$BA$1048576,MATCH($A541,'Hoja de Trabajo para listado'!$AB$155:$AB$1048576,0),MATCH((CUADRO!G$5&amp;$E541),'Hoja de Trabajo para listado'!$AB$151:$BA$151,0)),0)+IFERROR(INDEX('Hoja de Trabajo para listado'!$BC$155:$CB$1048576,MATCH($A541,'Hoja de Trabajo para listado'!$BC$155:$BC$1048576,0),MATCH((CUADRO!G$5&amp;$E541),'Hoja de Trabajo para listado'!$BC$151:$CB$151,0)),0)+IFERROR(INDEX('Hoja de Trabajo para listado'!$DE$153:$DG$274,MATCH($A541,'Hoja de Trabajo para listado'!$DE$153:$DE$1048576,0),MATCH((CUADRO!G$5&amp;$E541),'Hoja de Trabajo para listado'!$DE$151:$DG$151,0)),0)+IFERROR(INDEX('Hoja de Trabajo para listado'!$CD$155:$DC$1048576,MATCH($A541,'Hoja de Trabajo para listado'!$CD$155:$CD$1048576,0),MATCH((CUADRO!G$5&amp;$E541),'Hoja de Trabajo para listado'!$CD$151:$DC$151,0)),0)</f>
        <v>0</v>
      </c>
      <c r="H541" s="243">
        <f ca="1">+IFERROR(INDEX('Hoja de Trabajo para listado'!$A$155:$Z$1048576,MATCH($A541,'Hoja de Trabajo para listado'!$A$155:$A$1048576,0),MATCH((CUADRO!H$5&amp;$E541),'Hoja de Trabajo para listado'!$A$151:$Z$151,0)),0)+IFERROR(INDEX('Hoja de Trabajo para listado'!$AB$155:$BA$1048576,MATCH($A541,'Hoja de Trabajo para listado'!$AB$155:$AB$1048576,0),MATCH((CUADRO!H$5&amp;$E541),'Hoja de Trabajo para listado'!$AB$151:$BA$151,0)),0)+IFERROR(INDEX('Hoja de Trabajo para listado'!$BC$155:$CB$1048576,MATCH($A541,'Hoja de Trabajo para listado'!$BC$155:$BC$1048576,0),MATCH((CUADRO!H$5&amp;$E541),'Hoja de Trabajo para listado'!$BC$151:$CB$151,0)),0)+IFERROR(INDEX('Hoja de Trabajo para listado'!$DE$153:$DG$274,MATCH($A541,'Hoja de Trabajo para listado'!$DE$153:$DE$1048576,0),MATCH((CUADRO!H$5&amp;$E541),'Hoja de Trabajo para listado'!$DE$151:$DG$151,0)),0)+IFERROR(INDEX('Hoja de Trabajo para listado'!$CD$155:$DC$1048576,MATCH($A541,'Hoja de Trabajo para listado'!$CD$155:$CD$1048576,0),MATCH((CUADRO!H$5&amp;$E541),'Hoja de Trabajo para listado'!$CD$151:$DC$151,0)),0)</f>
        <v>0</v>
      </c>
      <c r="I541" s="243">
        <f ca="1">+IFERROR(INDEX('Hoja de Trabajo para listado'!$A$155:$Z$1048576,MATCH($A541,'Hoja de Trabajo para listado'!$A$155:$A$1048576,0),MATCH((CUADRO!I$5&amp;$E541),'Hoja de Trabajo para listado'!$A$151:$Z$151,0)),0)+IFERROR(INDEX('Hoja de Trabajo para listado'!$AB$155:$BA$1048576,MATCH($A541,'Hoja de Trabajo para listado'!$AB$155:$AB$1048576,0),MATCH((CUADRO!I$5&amp;$E541),'Hoja de Trabajo para listado'!$AB$151:$BA$151,0)),0)+IFERROR(INDEX('Hoja de Trabajo para listado'!$BC$155:$CB$1048576,MATCH($A541,'Hoja de Trabajo para listado'!$BC$155:$BC$1048576,0),MATCH((CUADRO!I$5&amp;$E541),'Hoja de Trabajo para listado'!$BC$151:$CB$151,0)),0)+IFERROR(INDEX('Hoja de Trabajo para listado'!$DE$153:$DG$274,MATCH($A541,'Hoja de Trabajo para listado'!$DE$153:$DE$1048576,0),MATCH((CUADRO!I$5&amp;$E541),'Hoja de Trabajo para listado'!$DE$151:$DG$151,0)),0)+IFERROR(INDEX('Hoja de Trabajo para listado'!$CD$155:$DC$1048576,MATCH($A541,'Hoja de Trabajo para listado'!$CD$155:$CD$1048576,0),MATCH((CUADRO!I$5&amp;$E541),'Hoja de Trabajo para listado'!$CD$151:$DC$151,0)),0)</f>
        <v>0</v>
      </c>
      <c r="J541" s="243">
        <f ca="1">+IFERROR(INDEX('Hoja de Trabajo para listado'!$A$155:$Z$1048576,MATCH($A541,'Hoja de Trabajo para listado'!$A$155:$A$1048576,0),MATCH((CUADRO!J$5&amp;$E541),'Hoja de Trabajo para listado'!$A$151:$Z$151,0)),0)+IFERROR(INDEX('Hoja de Trabajo para listado'!$AB$155:$BA$1048576,MATCH($A541,'Hoja de Trabajo para listado'!$AB$155:$AB$1048576,0),MATCH((CUADRO!J$5&amp;$E541),'Hoja de Trabajo para listado'!$AB$151:$BA$151,0)),0)+IFERROR(INDEX('Hoja de Trabajo para listado'!$BC$155:$CB$1048576,MATCH($A541,'Hoja de Trabajo para listado'!$BC$155:$BC$1048576,0),MATCH((CUADRO!J$5&amp;$E541),'Hoja de Trabajo para listado'!$BC$151:$CB$151,0)),0)+IFERROR(INDEX('Hoja de Trabajo para listado'!$DE$153:$DG$274,MATCH($A541,'Hoja de Trabajo para listado'!$DE$153:$DE$1048576,0),MATCH((CUADRO!J$5&amp;$E541),'Hoja de Trabajo para listado'!$DE$151:$DG$151,0)),0)+IFERROR(INDEX('Hoja de Trabajo para listado'!$CD$155:$DC$1048576,MATCH($A541,'Hoja de Trabajo para listado'!$CD$155:$CD$1048576,0),MATCH((CUADRO!J$5&amp;$E541),'Hoja de Trabajo para listado'!$CD$151:$DC$151,0)),0)</f>
        <v>0</v>
      </c>
      <c r="K541" s="243">
        <f ca="1">+IFERROR(INDEX('Hoja de Trabajo para listado'!$A$155:$Z$1048576,MATCH($A541,'Hoja de Trabajo para listado'!$A$155:$A$1048576,0),MATCH((CUADRO!K$5&amp;$E541),'Hoja de Trabajo para listado'!$A$151:$Z$151,0)),0)+IFERROR(INDEX('Hoja de Trabajo para listado'!$AB$155:$BA$1048576,MATCH($A541,'Hoja de Trabajo para listado'!$AB$155:$AB$1048576,0),MATCH((CUADRO!K$5&amp;$E541),'Hoja de Trabajo para listado'!$AB$151:$BA$151,0)),0)+IFERROR(INDEX('Hoja de Trabajo para listado'!$BC$155:$CB$1048576,MATCH($A541,'Hoja de Trabajo para listado'!$BC$155:$BC$1048576,0),MATCH((CUADRO!K$5&amp;$E541),'Hoja de Trabajo para listado'!$BC$151:$CB$151,0)),0)+IFERROR(INDEX('Hoja de Trabajo para listado'!$DE$153:$DG$274,MATCH($A541,'Hoja de Trabajo para listado'!$DE$153:$DE$1048576,0),MATCH((CUADRO!K$5&amp;$E541),'Hoja de Trabajo para listado'!$DE$151:$DG$151,0)),0)+IFERROR(INDEX('Hoja de Trabajo para listado'!$CD$155:$DC$1048576,MATCH($A541,'Hoja de Trabajo para listado'!$CD$155:$CD$1048576,0),MATCH((CUADRO!K$5&amp;$E541),'Hoja de Trabajo para listado'!$CD$151:$DC$151,0)),0)</f>
        <v>0</v>
      </c>
      <c r="L541" s="243">
        <f ca="1">+IFERROR(INDEX('Hoja de Trabajo para listado'!$A$155:$Z$1048576,MATCH($A541,'Hoja de Trabajo para listado'!$A$155:$A$1048576,0),MATCH((CUADRO!L$5&amp;$E541),'Hoja de Trabajo para listado'!$A$151:$Z$151,0)),0)+IFERROR(INDEX('Hoja de Trabajo para listado'!$AB$155:$BA$1048576,MATCH($A541,'Hoja de Trabajo para listado'!$AB$155:$AB$1048576,0),MATCH((CUADRO!L$5&amp;$E541),'Hoja de Trabajo para listado'!$AB$151:$BA$151,0)),0)+IFERROR(INDEX('Hoja de Trabajo para listado'!$BC$155:$CB$1048576,MATCH($A541,'Hoja de Trabajo para listado'!$BC$155:$BC$1048576,0),MATCH((CUADRO!L$5&amp;$E541),'Hoja de Trabajo para listado'!$BC$151:$CB$151,0)),0)+IFERROR(INDEX('Hoja de Trabajo para listado'!$DE$153:$DG$274,MATCH($A541,'Hoja de Trabajo para listado'!$DE$153:$DE$1048576,0),MATCH((CUADRO!L$5&amp;$E541),'Hoja de Trabajo para listado'!$DE$151:$DG$151,0)),0)+IFERROR(INDEX('Hoja de Trabajo para listado'!$CD$155:$DC$1048576,MATCH($A541,'Hoja de Trabajo para listado'!$CD$155:$CD$1048576,0),MATCH((CUADRO!L$5&amp;$E541),'Hoja de Trabajo para listado'!$CD$151:$DC$151,0)),0)</f>
        <v>0</v>
      </c>
      <c r="M541" s="243">
        <f ca="1">+IFERROR(INDEX('Hoja de Trabajo para listado'!$A$155:$Z$1048576,MATCH($A541,'Hoja de Trabajo para listado'!$A$155:$A$1048576,0),MATCH((CUADRO!M$5&amp;$E541),'Hoja de Trabajo para listado'!$A$151:$Z$151,0)),0)+IFERROR(INDEX('Hoja de Trabajo para listado'!$AB$155:$BA$1048576,MATCH($A541,'Hoja de Trabajo para listado'!$AB$155:$AB$1048576,0),MATCH((CUADRO!M$5&amp;$E541),'Hoja de Trabajo para listado'!$AB$151:$BA$151,0)),0)+IFERROR(INDEX('Hoja de Trabajo para listado'!$BC$155:$CB$1048576,MATCH($A541,'Hoja de Trabajo para listado'!$BC$155:$BC$1048576,0),MATCH((CUADRO!M$5&amp;$E541),'Hoja de Trabajo para listado'!$BC$151:$CB$151,0)),0)+IFERROR(INDEX('Hoja de Trabajo para listado'!$DE$153:$DG$274,MATCH($A541,'Hoja de Trabajo para listado'!$DE$153:$DE$1048576,0),MATCH((CUADRO!M$5&amp;$E541),'Hoja de Trabajo para listado'!$DE$151:$DG$151,0)),0)+IFERROR(INDEX('Hoja de Trabajo para listado'!$CD$155:$DC$1048576,MATCH($A541,'Hoja de Trabajo para listado'!$CD$155:$CD$1048576,0),MATCH((CUADRO!M$5&amp;$E541),'Hoja de Trabajo para listado'!$CD$151:$DC$151,0)),0)</f>
        <v>0</v>
      </c>
      <c r="N541" s="243">
        <f ca="1">+IFERROR(INDEX('Hoja de Trabajo para listado'!$A$155:$Z$1048576,MATCH($A541,'Hoja de Trabajo para listado'!$A$155:$A$1048576,0),MATCH((CUADRO!N$5&amp;$E541),'Hoja de Trabajo para listado'!$A$151:$Z$151,0)),0)+IFERROR(INDEX('Hoja de Trabajo para listado'!$AB$155:$BA$1048576,MATCH($A541,'Hoja de Trabajo para listado'!$AB$155:$AB$1048576,0),MATCH((CUADRO!N$5&amp;$E541),'Hoja de Trabajo para listado'!$AB$151:$BA$151,0)),0)+IFERROR(INDEX('Hoja de Trabajo para listado'!$BC$155:$CB$1048576,MATCH($A541,'Hoja de Trabajo para listado'!$BC$155:$BC$1048576,0),MATCH((CUADRO!N$5&amp;$E541),'Hoja de Trabajo para listado'!$BC$151:$CB$151,0)),0)+IFERROR(INDEX('Hoja de Trabajo para listado'!$DE$153:$DG$274,MATCH($A541,'Hoja de Trabajo para listado'!$DE$153:$DE$1048576,0),MATCH((CUADRO!N$5&amp;$E541),'Hoja de Trabajo para listado'!$DE$151:$DG$151,0)),0)+IFERROR(INDEX('Hoja de Trabajo para listado'!$CD$155:$DC$1048576,MATCH($A541,'Hoja de Trabajo para listado'!$CD$155:$CD$1048576,0),MATCH((CUADRO!N$5&amp;$E541),'Hoja de Trabajo para listado'!$CD$151:$DC$151,0)),0)</f>
        <v>0</v>
      </c>
      <c r="O541" s="243">
        <f ca="1">+IFERROR(INDEX('Hoja de Trabajo para listado'!$A$155:$Z$1048576,MATCH($A541,'Hoja de Trabajo para listado'!$A$155:$A$1048576,0),MATCH((CUADRO!O$5&amp;$E541),'Hoja de Trabajo para listado'!$A$151:$Z$151,0)),0)+IFERROR(INDEX('Hoja de Trabajo para listado'!$AB$155:$BA$1048576,MATCH($A541,'Hoja de Trabajo para listado'!$AB$155:$AB$1048576,0),MATCH((CUADRO!O$5&amp;$E541),'Hoja de Trabajo para listado'!$AB$151:$BA$151,0)),0)+IFERROR(INDEX('Hoja de Trabajo para listado'!$BC$155:$CB$1048576,MATCH($A541,'Hoja de Trabajo para listado'!$BC$155:$BC$1048576,0),MATCH((CUADRO!O$5&amp;$E541),'Hoja de Trabajo para listado'!$BC$151:$CB$151,0)),0)+IFERROR(INDEX('Hoja de Trabajo para listado'!$DE$153:$DG$274,MATCH($A541,'Hoja de Trabajo para listado'!$DE$153:$DE$1048576,0),MATCH((CUADRO!O$5&amp;$E541),'Hoja de Trabajo para listado'!$DE$151:$DG$151,0)),0)+IFERROR(INDEX('Hoja de Trabajo para listado'!$CD$155:$DC$1048576,MATCH($A541,'Hoja de Trabajo para listado'!$CD$155:$CD$1048576,0),MATCH((CUADRO!O$5&amp;$E541),'Hoja de Trabajo para listado'!$CD$151:$DC$151,0)),0)</f>
        <v>0</v>
      </c>
      <c r="P541" s="243">
        <f ca="1">+IFERROR(INDEX('Hoja de Trabajo para listado'!$A$155:$Z$1048576,MATCH($A541,'Hoja de Trabajo para listado'!$A$155:$A$1048576,0),MATCH((CUADRO!P$5&amp;$E541),'Hoja de Trabajo para listado'!$A$151:$Z$151,0)),0)+IFERROR(INDEX('Hoja de Trabajo para listado'!$AB$155:$BA$1048576,MATCH($A541,'Hoja de Trabajo para listado'!$AB$155:$AB$1048576,0),MATCH((CUADRO!P$5&amp;$E541),'Hoja de Trabajo para listado'!$AB$151:$BA$151,0)),0)+IFERROR(INDEX('Hoja de Trabajo para listado'!$BC$155:$CB$1048576,MATCH($A541,'Hoja de Trabajo para listado'!$BC$155:$BC$1048576,0),MATCH((CUADRO!P$5&amp;$E541),'Hoja de Trabajo para listado'!$BC$151:$CB$151,0)),0)+IFERROR(INDEX('Hoja de Trabajo para listado'!$DE$153:$DG$274,MATCH($A541,'Hoja de Trabajo para listado'!$DE$153:$DE$1048576,0),MATCH((CUADRO!P$5&amp;$E541),'Hoja de Trabajo para listado'!$DE$151:$DG$151,0)),0)+IFERROR(INDEX('Hoja de Trabajo para listado'!$CD$155:$DC$1048576,MATCH($A541,'Hoja de Trabajo para listado'!$CD$155:$CD$1048576,0),MATCH((CUADRO!P$5&amp;$E541),'Hoja de Trabajo para listado'!$CD$151:$DC$151,0)),0)</f>
        <v>0</v>
      </c>
      <c r="Q541" s="243">
        <f ca="1">+IFERROR(INDEX('Hoja de Trabajo para listado'!$A$155:$Z$1048576,MATCH($A541,'Hoja de Trabajo para listado'!$A$155:$A$1048576,0),MATCH((CUADRO!Q$5&amp;$E541),'Hoja de Trabajo para listado'!$A$151:$Z$151,0)),0)+IFERROR(INDEX('Hoja de Trabajo para listado'!$AB$155:$BA$1048576,MATCH($A541,'Hoja de Trabajo para listado'!$AB$155:$AB$1048576,0),MATCH((CUADRO!Q$5&amp;$E541),'Hoja de Trabajo para listado'!$AB$151:$BA$151,0)),0)+IFERROR(INDEX('Hoja de Trabajo para listado'!$BC$155:$CB$1048576,MATCH($A541,'Hoja de Trabajo para listado'!$BC$155:$BC$1048576,0),MATCH((CUADRO!Q$5&amp;$E541),'Hoja de Trabajo para listado'!$BC$151:$CB$151,0)),0)+IFERROR(INDEX('Hoja de Trabajo para listado'!$DE$153:$DG$274,MATCH($A541,'Hoja de Trabajo para listado'!$DE$153:$DE$1048576,0),MATCH((CUADRO!Q$5&amp;$E541),'Hoja de Trabajo para listado'!$DE$151:$DG$151,0)),0)+IFERROR(INDEX('Hoja de Trabajo para listado'!$CD$155:$DC$1048576,MATCH($A541,'Hoja de Trabajo para listado'!$CD$155:$CD$1048576,0),MATCH((CUADRO!Q$5&amp;$E541),'Hoja de Trabajo para listado'!$CD$151:$DC$151,0)),0)</f>
        <v>0</v>
      </c>
      <c r="R541" s="243">
        <f t="shared" ca="1" si="19"/>
        <v>0</v>
      </c>
      <c r="S541" s="249">
        <f ca="1">+R540+R541</f>
        <v>0</v>
      </c>
      <c r="T541" s="243">
        <f ca="1">+S541</f>
        <v>0</v>
      </c>
      <c r="U541" s="242">
        <f t="shared" si="20"/>
        <v>2</v>
      </c>
      <c r="V541" s="333" t="str">
        <f>+VLOOKUP(A541,bd_lista!$A$3:$E$590,5,FALSE)</f>
        <v>Gobiernos Autonomos Municipales</v>
      </c>
      <c r="W541" s="384"/>
      <c r="X541" s="242">
        <f>+VLOOKUP(A541,[3]Sheet1!$A$13:$D$744,4,FALSE)</f>
        <v>0</v>
      </c>
      <c r="Y541" s="242" t="e">
        <f>+VLOOKUP(X541,bd_lista!$A$3:$C$590,3,FALSE)</f>
        <v>#N/A</v>
      </c>
      <c r="Z541" s="292"/>
      <c r="AA541" s="293"/>
    </row>
    <row r="542" spans="1:27" customFormat="1" ht="15" hidden="1" customHeight="1">
      <c r="A542" s="32">
        <v>1224</v>
      </c>
      <c r="B542" s="388">
        <f>+A542</f>
        <v>1224</v>
      </c>
      <c r="C542" s="247" t="str">
        <f>+VLOOKUP(A542,bd_lista!$A$3:$C$590,3,FALSE)</f>
        <v>Gobierno Autónomo Municipal de Achacachi</v>
      </c>
      <c r="D542" s="385" t="str">
        <f>+C542</f>
        <v>Gobierno Autónomo Municipal de Achacachi</v>
      </c>
      <c r="E542" s="242" t="s">
        <v>1304</v>
      </c>
      <c r="F542" s="243">
        <f ca="1">+IFERROR(INDEX('Hoja de Trabajo para listado'!$A$155:$Z$1048576,MATCH($A542,'Hoja de Trabajo para listado'!$A$155:$A$1048576,0),MATCH((CUADRO!F$5&amp;$E542),'Hoja de Trabajo para listado'!$A$151:$Z$151,0)),0)+IFERROR(INDEX('Hoja de Trabajo para listado'!$AB$155:$BA$1048576,MATCH($A542,'Hoja de Trabajo para listado'!$AB$155:$AB$1048576,0),MATCH((CUADRO!F$5&amp;$E542),'Hoja de Trabajo para listado'!$AB$151:$BA$151,0)),0)+IFERROR(INDEX('Hoja de Trabajo para listado'!$BC$155:$CB$1048576,MATCH($A542,'Hoja de Trabajo para listado'!$BC$155:$BC$1048576,0),MATCH((CUADRO!F$5&amp;$E542),'Hoja de Trabajo para listado'!$BC$151:$CB$151,0)),0)+IFERROR(INDEX('Hoja de Trabajo para listado'!$DE$153:$DG$274,MATCH($A542,'Hoja de Trabajo para listado'!$DE$153:$DE$1048576,0),MATCH((CUADRO!F$5&amp;$E542),'Hoja de Trabajo para listado'!$DE$151:$DG$151,0)),0)+IFERROR(INDEX('Hoja de Trabajo para listado'!$CD$155:$DC$1048576,MATCH($A542,'Hoja de Trabajo para listado'!$CD$155:$CD$1048576,0),MATCH((CUADRO!F$5&amp;$E542),'Hoja de Trabajo para listado'!$CD$151:$DC$151,0)),0)</f>
        <v>0</v>
      </c>
      <c r="G542" s="243">
        <f ca="1">+IFERROR(INDEX('Hoja de Trabajo para listado'!$A$155:$Z$1048576,MATCH($A542,'Hoja de Trabajo para listado'!$A$155:$A$1048576,0),MATCH((CUADRO!G$5&amp;$E542),'Hoja de Trabajo para listado'!$A$151:$Z$151,0)),0)+IFERROR(INDEX('Hoja de Trabajo para listado'!$AB$155:$BA$1048576,MATCH($A542,'Hoja de Trabajo para listado'!$AB$155:$AB$1048576,0),MATCH((CUADRO!G$5&amp;$E542),'Hoja de Trabajo para listado'!$AB$151:$BA$151,0)),0)+IFERROR(INDEX('Hoja de Trabajo para listado'!$BC$155:$CB$1048576,MATCH($A542,'Hoja de Trabajo para listado'!$BC$155:$BC$1048576,0),MATCH((CUADRO!G$5&amp;$E542),'Hoja de Trabajo para listado'!$BC$151:$CB$151,0)),0)+IFERROR(INDEX('Hoja de Trabajo para listado'!$DE$153:$DG$274,MATCH($A542,'Hoja de Trabajo para listado'!$DE$153:$DE$1048576,0),MATCH((CUADRO!G$5&amp;$E542),'Hoja de Trabajo para listado'!$DE$151:$DG$151,0)),0)+IFERROR(INDEX('Hoja de Trabajo para listado'!$CD$155:$DC$1048576,MATCH($A542,'Hoja de Trabajo para listado'!$CD$155:$CD$1048576,0),MATCH((CUADRO!G$5&amp;$E542),'Hoja de Trabajo para listado'!$CD$151:$DC$151,0)),0)</f>
        <v>0</v>
      </c>
      <c r="H542" s="243">
        <f ca="1">+IFERROR(INDEX('Hoja de Trabajo para listado'!$A$155:$Z$1048576,MATCH($A542,'Hoja de Trabajo para listado'!$A$155:$A$1048576,0),MATCH((CUADRO!H$5&amp;$E542),'Hoja de Trabajo para listado'!$A$151:$Z$151,0)),0)+IFERROR(INDEX('Hoja de Trabajo para listado'!$AB$155:$BA$1048576,MATCH($A542,'Hoja de Trabajo para listado'!$AB$155:$AB$1048576,0),MATCH((CUADRO!H$5&amp;$E542),'Hoja de Trabajo para listado'!$AB$151:$BA$151,0)),0)+IFERROR(INDEX('Hoja de Trabajo para listado'!$BC$155:$CB$1048576,MATCH($A542,'Hoja de Trabajo para listado'!$BC$155:$BC$1048576,0),MATCH((CUADRO!H$5&amp;$E542),'Hoja de Trabajo para listado'!$BC$151:$CB$151,0)),0)+IFERROR(INDEX('Hoja de Trabajo para listado'!$DE$153:$DG$274,MATCH($A542,'Hoja de Trabajo para listado'!$DE$153:$DE$1048576,0),MATCH((CUADRO!H$5&amp;$E542),'Hoja de Trabajo para listado'!$DE$151:$DG$151,0)),0)+IFERROR(INDEX('Hoja de Trabajo para listado'!$CD$155:$DC$1048576,MATCH($A542,'Hoja de Trabajo para listado'!$CD$155:$CD$1048576,0),MATCH((CUADRO!H$5&amp;$E542),'Hoja de Trabajo para listado'!$CD$151:$DC$151,0)),0)</f>
        <v>0</v>
      </c>
      <c r="I542" s="243">
        <f ca="1">+IFERROR(INDEX('Hoja de Trabajo para listado'!$A$155:$Z$1048576,MATCH($A542,'Hoja de Trabajo para listado'!$A$155:$A$1048576,0),MATCH((CUADRO!I$5&amp;$E542),'Hoja de Trabajo para listado'!$A$151:$Z$151,0)),0)+IFERROR(INDEX('Hoja de Trabajo para listado'!$AB$155:$BA$1048576,MATCH($A542,'Hoja de Trabajo para listado'!$AB$155:$AB$1048576,0),MATCH((CUADRO!I$5&amp;$E542),'Hoja de Trabajo para listado'!$AB$151:$BA$151,0)),0)+IFERROR(INDEX('Hoja de Trabajo para listado'!$BC$155:$CB$1048576,MATCH($A542,'Hoja de Trabajo para listado'!$BC$155:$BC$1048576,0),MATCH((CUADRO!I$5&amp;$E542),'Hoja de Trabajo para listado'!$BC$151:$CB$151,0)),0)+IFERROR(INDEX('Hoja de Trabajo para listado'!$DE$153:$DG$274,MATCH($A542,'Hoja de Trabajo para listado'!$DE$153:$DE$1048576,0),MATCH((CUADRO!I$5&amp;$E542),'Hoja de Trabajo para listado'!$DE$151:$DG$151,0)),0)+IFERROR(INDEX('Hoja de Trabajo para listado'!$CD$155:$DC$1048576,MATCH($A542,'Hoja de Trabajo para listado'!$CD$155:$CD$1048576,0),MATCH((CUADRO!I$5&amp;$E542),'Hoja de Trabajo para listado'!$CD$151:$DC$151,0)),0)</f>
        <v>0</v>
      </c>
      <c r="J542" s="243">
        <f ca="1">+IFERROR(INDEX('Hoja de Trabajo para listado'!$A$155:$Z$1048576,MATCH($A542,'Hoja de Trabajo para listado'!$A$155:$A$1048576,0),MATCH((CUADRO!J$5&amp;$E542),'Hoja de Trabajo para listado'!$A$151:$Z$151,0)),0)+IFERROR(INDEX('Hoja de Trabajo para listado'!$AB$155:$BA$1048576,MATCH($A542,'Hoja de Trabajo para listado'!$AB$155:$AB$1048576,0),MATCH((CUADRO!J$5&amp;$E542),'Hoja de Trabajo para listado'!$AB$151:$BA$151,0)),0)+IFERROR(INDEX('Hoja de Trabajo para listado'!$BC$155:$CB$1048576,MATCH($A542,'Hoja de Trabajo para listado'!$BC$155:$BC$1048576,0),MATCH((CUADRO!J$5&amp;$E542),'Hoja de Trabajo para listado'!$BC$151:$CB$151,0)),0)+IFERROR(INDEX('Hoja de Trabajo para listado'!$DE$153:$DG$274,MATCH($A542,'Hoja de Trabajo para listado'!$DE$153:$DE$1048576,0),MATCH((CUADRO!J$5&amp;$E542),'Hoja de Trabajo para listado'!$DE$151:$DG$151,0)),0)+IFERROR(INDEX('Hoja de Trabajo para listado'!$CD$155:$DC$1048576,MATCH($A542,'Hoja de Trabajo para listado'!$CD$155:$CD$1048576,0),MATCH((CUADRO!J$5&amp;$E542),'Hoja de Trabajo para listado'!$CD$151:$DC$151,0)),0)</f>
        <v>0</v>
      </c>
      <c r="K542" s="243">
        <f ca="1">+IFERROR(INDEX('Hoja de Trabajo para listado'!$A$155:$Z$1048576,MATCH($A542,'Hoja de Trabajo para listado'!$A$155:$A$1048576,0),MATCH((CUADRO!K$5&amp;$E542),'Hoja de Trabajo para listado'!$A$151:$Z$151,0)),0)+IFERROR(INDEX('Hoja de Trabajo para listado'!$AB$155:$BA$1048576,MATCH($A542,'Hoja de Trabajo para listado'!$AB$155:$AB$1048576,0),MATCH((CUADRO!K$5&amp;$E542),'Hoja de Trabajo para listado'!$AB$151:$BA$151,0)),0)+IFERROR(INDEX('Hoja de Trabajo para listado'!$BC$155:$CB$1048576,MATCH($A542,'Hoja de Trabajo para listado'!$BC$155:$BC$1048576,0),MATCH((CUADRO!K$5&amp;$E542),'Hoja de Trabajo para listado'!$BC$151:$CB$151,0)),0)+IFERROR(INDEX('Hoja de Trabajo para listado'!$DE$153:$DG$274,MATCH($A542,'Hoja de Trabajo para listado'!$DE$153:$DE$1048576,0),MATCH((CUADRO!K$5&amp;$E542),'Hoja de Trabajo para listado'!$DE$151:$DG$151,0)),0)+IFERROR(INDEX('Hoja de Trabajo para listado'!$CD$155:$DC$1048576,MATCH($A542,'Hoja de Trabajo para listado'!$CD$155:$CD$1048576,0),MATCH((CUADRO!K$5&amp;$E542),'Hoja de Trabajo para listado'!$CD$151:$DC$151,0)),0)</f>
        <v>0</v>
      </c>
      <c r="L542" s="243">
        <f ca="1">+IFERROR(INDEX('Hoja de Trabajo para listado'!$A$155:$Z$1048576,MATCH($A542,'Hoja de Trabajo para listado'!$A$155:$A$1048576,0),MATCH((CUADRO!L$5&amp;$E542),'Hoja de Trabajo para listado'!$A$151:$Z$151,0)),0)+IFERROR(INDEX('Hoja de Trabajo para listado'!$AB$155:$BA$1048576,MATCH($A542,'Hoja de Trabajo para listado'!$AB$155:$AB$1048576,0),MATCH((CUADRO!L$5&amp;$E542),'Hoja de Trabajo para listado'!$AB$151:$BA$151,0)),0)+IFERROR(INDEX('Hoja de Trabajo para listado'!$BC$155:$CB$1048576,MATCH($A542,'Hoja de Trabajo para listado'!$BC$155:$BC$1048576,0),MATCH((CUADRO!L$5&amp;$E542),'Hoja de Trabajo para listado'!$BC$151:$CB$151,0)),0)+IFERROR(INDEX('Hoja de Trabajo para listado'!$DE$153:$DG$274,MATCH($A542,'Hoja de Trabajo para listado'!$DE$153:$DE$1048576,0),MATCH((CUADRO!L$5&amp;$E542),'Hoja de Trabajo para listado'!$DE$151:$DG$151,0)),0)+IFERROR(INDEX('Hoja de Trabajo para listado'!$CD$155:$DC$1048576,MATCH($A542,'Hoja de Trabajo para listado'!$CD$155:$CD$1048576,0),MATCH((CUADRO!L$5&amp;$E542),'Hoja de Trabajo para listado'!$CD$151:$DC$151,0)),0)</f>
        <v>0</v>
      </c>
      <c r="M542" s="243">
        <f ca="1">+IFERROR(INDEX('Hoja de Trabajo para listado'!$A$155:$Z$1048576,MATCH($A542,'Hoja de Trabajo para listado'!$A$155:$A$1048576,0),MATCH((CUADRO!M$5&amp;$E542),'Hoja de Trabajo para listado'!$A$151:$Z$151,0)),0)+IFERROR(INDEX('Hoja de Trabajo para listado'!$AB$155:$BA$1048576,MATCH($A542,'Hoja de Trabajo para listado'!$AB$155:$AB$1048576,0),MATCH((CUADRO!M$5&amp;$E542),'Hoja de Trabajo para listado'!$AB$151:$BA$151,0)),0)+IFERROR(INDEX('Hoja de Trabajo para listado'!$BC$155:$CB$1048576,MATCH($A542,'Hoja de Trabajo para listado'!$BC$155:$BC$1048576,0),MATCH((CUADRO!M$5&amp;$E542),'Hoja de Trabajo para listado'!$BC$151:$CB$151,0)),0)+IFERROR(INDEX('Hoja de Trabajo para listado'!$DE$153:$DG$274,MATCH($A542,'Hoja de Trabajo para listado'!$DE$153:$DE$1048576,0),MATCH((CUADRO!M$5&amp;$E542),'Hoja de Trabajo para listado'!$DE$151:$DG$151,0)),0)+IFERROR(INDEX('Hoja de Trabajo para listado'!$CD$155:$DC$1048576,MATCH($A542,'Hoja de Trabajo para listado'!$CD$155:$CD$1048576,0),MATCH((CUADRO!M$5&amp;$E542),'Hoja de Trabajo para listado'!$CD$151:$DC$151,0)),0)</f>
        <v>0</v>
      </c>
      <c r="N542" s="243">
        <f ca="1">+IFERROR(INDEX('Hoja de Trabajo para listado'!$A$155:$Z$1048576,MATCH($A542,'Hoja de Trabajo para listado'!$A$155:$A$1048576,0),MATCH((CUADRO!N$5&amp;$E542),'Hoja de Trabajo para listado'!$A$151:$Z$151,0)),0)+IFERROR(INDEX('Hoja de Trabajo para listado'!$AB$155:$BA$1048576,MATCH($A542,'Hoja de Trabajo para listado'!$AB$155:$AB$1048576,0),MATCH((CUADRO!N$5&amp;$E542),'Hoja de Trabajo para listado'!$AB$151:$BA$151,0)),0)+IFERROR(INDEX('Hoja de Trabajo para listado'!$BC$155:$CB$1048576,MATCH($A542,'Hoja de Trabajo para listado'!$BC$155:$BC$1048576,0),MATCH((CUADRO!N$5&amp;$E542),'Hoja de Trabajo para listado'!$BC$151:$CB$151,0)),0)+IFERROR(INDEX('Hoja de Trabajo para listado'!$DE$153:$DG$274,MATCH($A542,'Hoja de Trabajo para listado'!$DE$153:$DE$1048576,0),MATCH((CUADRO!N$5&amp;$E542),'Hoja de Trabajo para listado'!$DE$151:$DG$151,0)),0)+IFERROR(INDEX('Hoja de Trabajo para listado'!$CD$155:$DC$1048576,MATCH($A542,'Hoja de Trabajo para listado'!$CD$155:$CD$1048576,0),MATCH((CUADRO!N$5&amp;$E542),'Hoja de Trabajo para listado'!$CD$151:$DC$151,0)),0)</f>
        <v>0</v>
      </c>
      <c r="O542" s="243">
        <f ca="1">+IFERROR(INDEX('Hoja de Trabajo para listado'!$A$155:$Z$1048576,MATCH($A542,'Hoja de Trabajo para listado'!$A$155:$A$1048576,0),MATCH((CUADRO!O$5&amp;$E542),'Hoja de Trabajo para listado'!$A$151:$Z$151,0)),0)+IFERROR(INDEX('Hoja de Trabajo para listado'!$AB$155:$BA$1048576,MATCH($A542,'Hoja de Trabajo para listado'!$AB$155:$AB$1048576,0),MATCH((CUADRO!O$5&amp;$E542),'Hoja de Trabajo para listado'!$AB$151:$BA$151,0)),0)+IFERROR(INDEX('Hoja de Trabajo para listado'!$BC$155:$CB$1048576,MATCH($A542,'Hoja de Trabajo para listado'!$BC$155:$BC$1048576,0),MATCH((CUADRO!O$5&amp;$E542),'Hoja de Trabajo para listado'!$BC$151:$CB$151,0)),0)+IFERROR(INDEX('Hoja de Trabajo para listado'!$DE$153:$DG$274,MATCH($A542,'Hoja de Trabajo para listado'!$DE$153:$DE$1048576,0),MATCH((CUADRO!O$5&amp;$E542),'Hoja de Trabajo para listado'!$DE$151:$DG$151,0)),0)+IFERROR(INDEX('Hoja de Trabajo para listado'!$CD$155:$DC$1048576,MATCH($A542,'Hoja de Trabajo para listado'!$CD$155:$CD$1048576,0),MATCH((CUADRO!O$5&amp;$E542),'Hoja de Trabajo para listado'!$CD$151:$DC$151,0)),0)</f>
        <v>0</v>
      </c>
      <c r="P542" s="243">
        <f ca="1">+IFERROR(INDEX('Hoja de Trabajo para listado'!$A$155:$Z$1048576,MATCH($A542,'Hoja de Trabajo para listado'!$A$155:$A$1048576,0),MATCH((CUADRO!P$5&amp;$E542),'Hoja de Trabajo para listado'!$A$151:$Z$151,0)),0)+IFERROR(INDEX('Hoja de Trabajo para listado'!$AB$155:$BA$1048576,MATCH($A542,'Hoja de Trabajo para listado'!$AB$155:$AB$1048576,0),MATCH((CUADRO!P$5&amp;$E542),'Hoja de Trabajo para listado'!$AB$151:$BA$151,0)),0)+IFERROR(INDEX('Hoja de Trabajo para listado'!$BC$155:$CB$1048576,MATCH($A542,'Hoja de Trabajo para listado'!$BC$155:$BC$1048576,0),MATCH((CUADRO!P$5&amp;$E542),'Hoja de Trabajo para listado'!$BC$151:$CB$151,0)),0)+IFERROR(INDEX('Hoja de Trabajo para listado'!$DE$153:$DG$274,MATCH($A542,'Hoja de Trabajo para listado'!$DE$153:$DE$1048576,0),MATCH((CUADRO!P$5&amp;$E542),'Hoja de Trabajo para listado'!$DE$151:$DG$151,0)),0)+IFERROR(INDEX('Hoja de Trabajo para listado'!$CD$155:$DC$1048576,MATCH($A542,'Hoja de Trabajo para listado'!$CD$155:$CD$1048576,0),MATCH((CUADRO!P$5&amp;$E542),'Hoja de Trabajo para listado'!$CD$151:$DC$151,0)),0)</f>
        <v>0</v>
      </c>
      <c r="Q542" s="243">
        <f ca="1">+IFERROR(INDEX('Hoja de Trabajo para listado'!$A$155:$Z$1048576,MATCH($A542,'Hoja de Trabajo para listado'!$A$155:$A$1048576,0),MATCH((CUADRO!Q$5&amp;$E542),'Hoja de Trabajo para listado'!$A$151:$Z$151,0)),0)+IFERROR(INDEX('Hoja de Trabajo para listado'!$AB$155:$BA$1048576,MATCH($A542,'Hoja de Trabajo para listado'!$AB$155:$AB$1048576,0),MATCH((CUADRO!Q$5&amp;$E542),'Hoja de Trabajo para listado'!$AB$151:$BA$151,0)),0)+IFERROR(INDEX('Hoja de Trabajo para listado'!$BC$155:$CB$1048576,MATCH($A542,'Hoja de Trabajo para listado'!$BC$155:$BC$1048576,0),MATCH((CUADRO!Q$5&amp;$E542),'Hoja de Trabajo para listado'!$BC$151:$CB$151,0)),0)+IFERROR(INDEX('Hoja de Trabajo para listado'!$DE$153:$DG$274,MATCH($A542,'Hoja de Trabajo para listado'!$DE$153:$DE$1048576,0),MATCH((CUADRO!Q$5&amp;$E542),'Hoja de Trabajo para listado'!$DE$151:$DG$151,0)),0)+IFERROR(INDEX('Hoja de Trabajo para listado'!$CD$155:$DC$1048576,MATCH($A542,'Hoja de Trabajo para listado'!$CD$155:$CD$1048576,0),MATCH((CUADRO!Q$5&amp;$E542),'Hoja de Trabajo para listado'!$CD$151:$DC$151,0)),0)</f>
        <v>0</v>
      </c>
      <c r="R542" s="243">
        <f t="shared" ca="1" si="19"/>
        <v>0</v>
      </c>
      <c r="S542" s="249"/>
      <c r="T542" s="243">
        <f ca="1">+T543</f>
        <v>0</v>
      </c>
      <c r="U542" s="242">
        <f t="shared" si="20"/>
        <v>1</v>
      </c>
      <c r="V542" s="333" t="str">
        <f>+VLOOKUP(A542,bd_lista!$A$3:$E$590,5,FALSE)</f>
        <v>Gobiernos Autonomos Municipales</v>
      </c>
      <c r="W542" s="383" t="str">
        <f>+V542</f>
        <v>Gobiernos Autonomos Municipales</v>
      </c>
      <c r="X542" s="242">
        <f>+VLOOKUP(A542,[3]Sheet1!$A$13:$D$744,4,FALSE)</f>
        <v>0</v>
      </c>
      <c r="Y542" s="242" t="e">
        <f>+VLOOKUP(X542,bd_lista!$A$3:$C$590,3,FALSE)</f>
        <v>#N/A</v>
      </c>
      <c r="Z542" s="294">
        <f>+X542</f>
        <v>0</v>
      </c>
      <c r="AA542" s="295" t="e">
        <f>+Y542</f>
        <v>#N/A</v>
      </c>
    </row>
    <row r="543" spans="1:27" customFormat="1" ht="15" hidden="1" customHeight="1">
      <c r="A543" s="32">
        <v>1224</v>
      </c>
      <c r="B543" s="389"/>
      <c r="C543" s="247" t="str">
        <f>+VLOOKUP(A543,bd_lista!$A$3:$C$590,3,FALSE)</f>
        <v>Gobierno Autónomo Municipal de Achacachi</v>
      </c>
      <c r="D543" s="386"/>
      <c r="E543" s="244" t="s">
        <v>1305</v>
      </c>
      <c r="F543" s="243">
        <f ca="1">+IFERROR(INDEX('Hoja de Trabajo para listado'!$A$155:$Z$1048576,MATCH($A543,'Hoja de Trabajo para listado'!$A$155:$A$1048576,0),MATCH((CUADRO!F$5&amp;$E543),'Hoja de Trabajo para listado'!$A$151:$Z$151,0)),0)+IFERROR(INDEX('Hoja de Trabajo para listado'!$AB$155:$BA$1048576,MATCH($A543,'Hoja de Trabajo para listado'!$AB$155:$AB$1048576,0),MATCH((CUADRO!F$5&amp;$E543),'Hoja de Trabajo para listado'!$AB$151:$BA$151,0)),0)+IFERROR(INDEX('Hoja de Trabajo para listado'!$BC$155:$CB$1048576,MATCH($A543,'Hoja de Trabajo para listado'!$BC$155:$BC$1048576,0),MATCH((CUADRO!F$5&amp;$E543),'Hoja de Trabajo para listado'!$BC$151:$CB$151,0)),0)+IFERROR(INDEX('Hoja de Trabajo para listado'!$DE$153:$DG$274,MATCH($A543,'Hoja de Trabajo para listado'!$DE$153:$DE$1048576,0),MATCH((CUADRO!F$5&amp;$E543),'Hoja de Trabajo para listado'!$DE$151:$DG$151,0)),0)+IFERROR(INDEX('Hoja de Trabajo para listado'!$CD$155:$DC$1048576,MATCH($A543,'Hoja de Trabajo para listado'!$CD$155:$CD$1048576,0),MATCH((CUADRO!F$5&amp;$E543),'Hoja de Trabajo para listado'!$CD$151:$DC$151,0)),0)</f>
        <v>0</v>
      </c>
      <c r="G543" s="243">
        <f ca="1">+IFERROR(INDEX('Hoja de Trabajo para listado'!$A$155:$Z$1048576,MATCH($A543,'Hoja de Trabajo para listado'!$A$155:$A$1048576,0),MATCH((CUADRO!G$5&amp;$E543),'Hoja de Trabajo para listado'!$A$151:$Z$151,0)),0)+IFERROR(INDEX('Hoja de Trabajo para listado'!$AB$155:$BA$1048576,MATCH($A543,'Hoja de Trabajo para listado'!$AB$155:$AB$1048576,0),MATCH((CUADRO!G$5&amp;$E543),'Hoja de Trabajo para listado'!$AB$151:$BA$151,0)),0)+IFERROR(INDEX('Hoja de Trabajo para listado'!$BC$155:$CB$1048576,MATCH($A543,'Hoja de Trabajo para listado'!$BC$155:$BC$1048576,0),MATCH((CUADRO!G$5&amp;$E543),'Hoja de Trabajo para listado'!$BC$151:$CB$151,0)),0)+IFERROR(INDEX('Hoja de Trabajo para listado'!$DE$153:$DG$274,MATCH($A543,'Hoja de Trabajo para listado'!$DE$153:$DE$1048576,0),MATCH((CUADRO!G$5&amp;$E543),'Hoja de Trabajo para listado'!$DE$151:$DG$151,0)),0)+IFERROR(INDEX('Hoja de Trabajo para listado'!$CD$155:$DC$1048576,MATCH($A543,'Hoja de Trabajo para listado'!$CD$155:$CD$1048576,0),MATCH((CUADRO!G$5&amp;$E543),'Hoja de Trabajo para listado'!$CD$151:$DC$151,0)),0)</f>
        <v>0</v>
      </c>
      <c r="H543" s="243">
        <f ca="1">+IFERROR(INDEX('Hoja de Trabajo para listado'!$A$155:$Z$1048576,MATCH($A543,'Hoja de Trabajo para listado'!$A$155:$A$1048576,0),MATCH((CUADRO!H$5&amp;$E543),'Hoja de Trabajo para listado'!$A$151:$Z$151,0)),0)+IFERROR(INDEX('Hoja de Trabajo para listado'!$AB$155:$BA$1048576,MATCH($A543,'Hoja de Trabajo para listado'!$AB$155:$AB$1048576,0),MATCH((CUADRO!H$5&amp;$E543),'Hoja de Trabajo para listado'!$AB$151:$BA$151,0)),0)+IFERROR(INDEX('Hoja de Trabajo para listado'!$BC$155:$CB$1048576,MATCH($A543,'Hoja de Trabajo para listado'!$BC$155:$BC$1048576,0),MATCH((CUADRO!H$5&amp;$E543),'Hoja de Trabajo para listado'!$BC$151:$CB$151,0)),0)+IFERROR(INDEX('Hoja de Trabajo para listado'!$DE$153:$DG$274,MATCH($A543,'Hoja de Trabajo para listado'!$DE$153:$DE$1048576,0),MATCH((CUADRO!H$5&amp;$E543),'Hoja de Trabajo para listado'!$DE$151:$DG$151,0)),0)+IFERROR(INDEX('Hoja de Trabajo para listado'!$CD$155:$DC$1048576,MATCH($A543,'Hoja de Trabajo para listado'!$CD$155:$CD$1048576,0),MATCH((CUADRO!H$5&amp;$E543),'Hoja de Trabajo para listado'!$CD$151:$DC$151,0)),0)</f>
        <v>0</v>
      </c>
      <c r="I543" s="243">
        <f ca="1">+IFERROR(INDEX('Hoja de Trabajo para listado'!$A$155:$Z$1048576,MATCH($A543,'Hoja de Trabajo para listado'!$A$155:$A$1048576,0),MATCH((CUADRO!I$5&amp;$E543),'Hoja de Trabajo para listado'!$A$151:$Z$151,0)),0)+IFERROR(INDEX('Hoja de Trabajo para listado'!$AB$155:$BA$1048576,MATCH($A543,'Hoja de Trabajo para listado'!$AB$155:$AB$1048576,0),MATCH((CUADRO!I$5&amp;$E543),'Hoja de Trabajo para listado'!$AB$151:$BA$151,0)),0)+IFERROR(INDEX('Hoja de Trabajo para listado'!$BC$155:$CB$1048576,MATCH($A543,'Hoja de Trabajo para listado'!$BC$155:$BC$1048576,0),MATCH((CUADRO!I$5&amp;$E543),'Hoja de Trabajo para listado'!$BC$151:$CB$151,0)),0)+IFERROR(INDEX('Hoja de Trabajo para listado'!$DE$153:$DG$274,MATCH($A543,'Hoja de Trabajo para listado'!$DE$153:$DE$1048576,0),MATCH((CUADRO!I$5&amp;$E543),'Hoja de Trabajo para listado'!$DE$151:$DG$151,0)),0)+IFERROR(INDEX('Hoja de Trabajo para listado'!$CD$155:$DC$1048576,MATCH($A543,'Hoja de Trabajo para listado'!$CD$155:$CD$1048576,0),MATCH((CUADRO!I$5&amp;$E543),'Hoja de Trabajo para listado'!$CD$151:$DC$151,0)),0)</f>
        <v>0</v>
      </c>
      <c r="J543" s="243">
        <f ca="1">+IFERROR(INDEX('Hoja de Trabajo para listado'!$A$155:$Z$1048576,MATCH($A543,'Hoja de Trabajo para listado'!$A$155:$A$1048576,0),MATCH((CUADRO!J$5&amp;$E543),'Hoja de Trabajo para listado'!$A$151:$Z$151,0)),0)+IFERROR(INDEX('Hoja de Trabajo para listado'!$AB$155:$BA$1048576,MATCH($A543,'Hoja de Trabajo para listado'!$AB$155:$AB$1048576,0),MATCH((CUADRO!J$5&amp;$E543),'Hoja de Trabajo para listado'!$AB$151:$BA$151,0)),0)+IFERROR(INDEX('Hoja de Trabajo para listado'!$BC$155:$CB$1048576,MATCH($A543,'Hoja de Trabajo para listado'!$BC$155:$BC$1048576,0),MATCH((CUADRO!J$5&amp;$E543),'Hoja de Trabajo para listado'!$BC$151:$CB$151,0)),0)+IFERROR(INDEX('Hoja de Trabajo para listado'!$DE$153:$DG$274,MATCH($A543,'Hoja de Trabajo para listado'!$DE$153:$DE$1048576,0),MATCH((CUADRO!J$5&amp;$E543),'Hoja de Trabajo para listado'!$DE$151:$DG$151,0)),0)+IFERROR(INDEX('Hoja de Trabajo para listado'!$CD$155:$DC$1048576,MATCH($A543,'Hoja de Trabajo para listado'!$CD$155:$CD$1048576,0),MATCH((CUADRO!J$5&amp;$E543),'Hoja de Trabajo para listado'!$CD$151:$DC$151,0)),0)</f>
        <v>0</v>
      </c>
      <c r="K543" s="243">
        <f ca="1">+IFERROR(INDEX('Hoja de Trabajo para listado'!$A$155:$Z$1048576,MATCH($A543,'Hoja de Trabajo para listado'!$A$155:$A$1048576,0),MATCH((CUADRO!K$5&amp;$E543),'Hoja de Trabajo para listado'!$A$151:$Z$151,0)),0)+IFERROR(INDEX('Hoja de Trabajo para listado'!$AB$155:$BA$1048576,MATCH($A543,'Hoja de Trabajo para listado'!$AB$155:$AB$1048576,0),MATCH((CUADRO!K$5&amp;$E543),'Hoja de Trabajo para listado'!$AB$151:$BA$151,0)),0)+IFERROR(INDEX('Hoja de Trabajo para listado'!$BC$155:$CB$1048576,MATCH($A543,'Hoja de Trabajo para listado'!$BC$155:$BC$1048576,0),MATCH((CUADRO!K$5&amp;$E543),'Hoja de Trabajo para listado'!$BC$151:$CB$151,0)),0)+IFERROR(INDEX('Hoja de Trabajo para listado'!$DE$153:$DG$274,MATCH($A543,'Hoja de Trabajo para listado'!$DE$153:$DE$1048576,0),MATCH((CUADRO!K$5&amp;$E543),'Hoja de Trabajo para listado'!$DE$151:$DG$151,0)),0)+IFERROR(INDEX('Hoja de Trabajo para listado'!$CD$155:$DC$1048576,MATCH($A543,'Hoja de Trabajo para listado'!$CD$155:$CD$1048576,0),MATCH((CUADRO!K$5&amp;$E543),'Hoja de Trabajo para listado'!$CD$151:$DC$151,0)),0)</f>
        <v>0</v>
      </c>
      <c r="L543" s="243">
        <f ca="1">+IFERROR(INDEX('Hoja de Trabajo para listado'!$A$155:$Z$1048576,MATCH($A543,'Hoja de Trabajo para listado'!$A$155:$A$1048576,0),MATCH((CUADRO!L$5&amp;$E543),'Hoja de Trabajo para listado'!$A$151:$Z$151,0)),0)+IFERROR(INDEX('Hoja de Trabajo para listado'!$AB$155:$BA$1048576,MATCH($A543,'Hoja de Trabajo para listado'!$AB$155:$AB$1048576,0),MATCH((CUADRO!L$5&amp;$E543),'Hoja de Trabajo para listado'!$AB$151:$BA$151,0)),0)+IFERROR(INDEX('Hoja de Trabajo para listado'!$BC$155:$CB$1048576,MATCH($A543,'Hoja de Trabajo para listado'!$BC$155:$BC$1048576,0),MATCH((CUADRO!L$5&amp;$E543),'Hoja de Trabajo para listado'!$BC$151:$CB$151,0)),0)+IFERROR(INDEX('Hoja de Trabajo para listado'!$DE$153:$DG$274,MATCH($A543,'Hoja de Trabajo para listado'!$DE$153:$DE$1048576,0),MATCH((CUADRO!L$5&amp;$E543),'Hoja de Trabajo para listado'!$DE$151:$DG$151,0)),0)+IFERROR(INDEX('Hoja de Trabajo para listado'!$CD$155:$DC$1048576,MATCH($A543,'Hoja de Trabajo para listado'!$CD$155:$CD$1048576,0),MATCH((CUADRO!L$5&amp;$E543),'Hoja de Trabajo para listado'!$CD$151:$DC$151,0)),0)</f>
        <v>0</v>
      </c>
      <c r="M543" s="243">
        <f ca="1">+IFERROR(INDEX('Hoja de Trabajo para listado'!$A$155:$Z$1048576,MATCH($A543,'Hoja de Trabajo para listado'!$A$155:$A$1048576,0),MATCH((CUADRO!M$5&amp;$E543),'Hoja de Trabajo para listado'!$A$151:$Z$151,0)),0)+IFERROR(INDEX('Hoja de Trabajo para listado'!$AB$155:$BA$1048576,MATCH($A543,'Hoja de Trabajo para listado'!$AB$155:$AB$1048576,0),MATCH((CUADRO!M$5&amp;$E543),'Hoja de Trabajo para listado'!$AB$151:$BA$151,0)),0)+IFERROR(INDEX('Hoja de Trabajo para listado'!$BC$155:$CB$1048576,MATCH($A543,'Hoja de Trabajo para listado'!$BC$155:$BC$1048576,0),MATCH((CUADRO!M$5&amp;$E543),'Hoja de Trabajo para listado'!$BC$151:$CB$151,0)),0)+IFERROR(INDEX('Hoja de Trabajo para listado'!$DE$153:$DG$274,MATCH($A543,'Hoja de Trabajo para listado'!$DE$153:$DE$1048576,0),MATCH((CUADRO!M$5&amp;$E543),'Hoja de Trabajo para listado'!$DE$151:$DG$151,0)),0)+IFERROR(INDEX('Hoja de Trabajo para listado'!$CD$155:$DC$1048576,MATCH($A543,'Hoja de Trabajo para listado'!$CD$155:$CD$1048576,0),MATCH((CUADRO!M$5&amp;$E543),'Hoja de Trabajo para listado'!$CD$151:$DC$151,0)),0)</f>
        <v>0</v>
      </c>
      <c r="N543" s="243">
        <f ca="1">+IFERROR(INDEX('Hoja de Trabajo para listado'!$A$155:$Z$1048576,MATCH($A543,'Hoja de Trabajo para listado'!$A$155:$A$1048576,0),MATCH((CUADRO!N$5&amp;$E543),'Hoja de Trabajo para listado'!$A$151:$Z$151,0)),0)+IFERROR(INDEX('Hoja de Trabajo para listado'!$AB$155:$BA$1048576,MATCH($A543,'Hoja de Trabajo para listado'!$AB$155:$AB$1048576,0),MATCH((CUADRO!N$5&amp;$E543),'Hoja de Trabajo para listado'!$AB$151:$BA$151,0)),0)+IFERROR(INDEX('Hoja de Trabajo para listado'!$BC$155:$CB$1048576,MATCH($A543,'Hoja de Trabajo para listado'!$BC$155:$BC$1048576,0),MATCH((CUADRO!N$5&amp;$E543),'Hoja de Trabajo para listado'!$BC$151:$CB$151,0)),0)+IFERROR(INDEX('Hoja de Trabajo para listado'!$DE$153:$DG$274,MATCH($A543,'Hoja de Trabajo para listado'!$DE$153:$DE$1048576,0),MATCH((CUADRO!N$5&amp;$E543),'Hoja de Trabajo para listado'!$DE$151:$DG$151,0)),0)+IFERROR(INDEX('Hoja de Trabajo para listado'!$CD$155:$DC$1048576,MATCH($A543,'Hoja de Trabajo para listado'!$CD$155:$CD$1048576,0),MATCH((CUADRO!N$5&amp;$E543),'Hoja de Trabajo para listado'!$CD$151:$DC$151,0)),0)</f>
        <v>0</v>
      </c>
      <c r="O543" s="243">
        <f ca="1">+IFERROR(INDEX('Hoja de Trabajo para listado'!$A$155:$Z$1048576,MATCH($A543,'Hoja de Trabajo para listado'!$A$155:$A$1048576,0),MATCH((CUADRO!O$5&amp;$E543),'Hoja de Trabajo para listado'!$A$151:$Z$151,0)),0)+IFERROR(INDEX('Hoja de Trabajo para listado'!$AB$155:$BA$1048576,MATCH($A543,'Hoja de Trabajo para listado'!$AB$155:$AB$1048576,0),MATCH((CUADRO!O$5&amp;$E543),'Hoja de Trabajo para listado'!$AB$151:$BA$151,0)),0)+IFERROR(INDEX('Hoja de Trabajo para listado'!$BC$155:$CB$1048576,MATCH($A543,'Hoja de Trabajo para listado'!$BC$155:$BC$1048576,0),MATCH((CUADRO!O$5&amp;$E543),'Hoja de Trabajo para listado'!$BC$151:$CB$151,0)),0)+IFERROR(INDEX('Hoja de Trabajo para listado'!$DE$153:$DG$274,MATCH($A543,'Hoja de Trabajo para listado'!$DE$153:$DE$1048576,0),MATCH((CUADRO!O$5&amp;$E543),'Hoja de Trabajo para listado'!$DE$151:$DG$151,0)),0)+IFERROR(INDEX('Hoja de Trabajo para listado'!$CD$155:$DC$1048576,MATCH($A543,'Hoja de Trabajo para listado'!$CD$155:$CD$1048576,0),MATCH((CUADRO!O$5&amp;$E543),'Hoja de Trabajo para listado'!$CD$151:$DC$151,0)),0)</f>
        <v>0</v>
      </c>
      <c r="P543" s="243">
        <f ca="1">+IFERROR(INDEX('Hoja de Trabajo para listado'!$A$155:$Z$1048576,MATCH($A543,'Hoja de Trabajo para listado'!$A$155:$A$1048576,0),MATCH((CUADRO!P$5&amp;$E543),'Hoja de Trabajo para listado'!$A$151:$Z$151,0)),0)+IFERROR(INDEX('Hoja de Trabajo para listado'!$AB$155:$BA$1048576,MATCH($A543,'Hoja de Trabajo para listado'!$AB$155:$AB$1048576,0),MATCH((CUADRO!P$5&amp;$E543),'Hoja de Trabajo para listado'!$AB$151:$BA$151,0)),0)+IFERROR(INDEX('Hoja de Trabajo para listado'!$BC$155:$CB$1048576,MATCH($A543,'Hoja de Trabajo para listado'!$BC$155:$BC$1048576,0),MATCH((CUADRO!P$5&amp;$E543),'Hoja de Trabajo para listado'!$BC$151:$CB$151,0)),0)+IFERROR(INDEX('Hoja de Trabajo para listado'!$DE$153:$DG$274,MATCH($A543,'Hoja de Trabajo para listado'!$DE$153:$DE$1048576,0),MATCH((CUADRO!P$5&amp;$E543),'Hoja de Trabajo para listado'!$DE$151:$DG$151,0)),0)+IFERROR(INDEX('Hoja de Trabajo para listado'!$CD$155:$DC$1048576,MATCH($A543,'Hoja de Trabajo para listado'!$CD$155:$CD$1048576,0),MATCH((CUADRO!P$5&amp;$E543),'Hoja de Trabajo para listado'!$CD$151:$DC$151,0)),0)</f>
        <v>0</v>
      </c>
      <c r="Q543" s="243">
        <f ca="1">+IFERROR(INDEX('Hoja de Trabajo para listado'!$A$155:$Z$1048576,MATCH($A543,'Hoja de Trabajo para listado'!$A$155:$A$1048576,0),MATCH((CUADRO!Q$5&amp;$E543),'Hoja de Trabajo para listado'!$A$151:$Z$151,0)),0)+IFERROR(INDEX('Hoja de Trabajo para listado'!$AB$155:$BA$1048576,MATCH($A543,'Hoja de Trabajo para listado'!$AB$155:$AB$1048576,0),MATCH((CUADRO!Q$5&amp;$E543),'Hoja de Trabajo para listado'!$AB$151:$BA$151,0)),0)+IFERROR(INDEX('Hoja de Trabajo para listado'!$BC$155:$CB$1048576,MATCH($A543,'Hoja de Trabajo para listado'!$BC$155:$BC$1048576,0),MATCH((CUADRO!Q$5&amp;$E543),'Hoja de Trabajo para listado'!$BC$151:$CB$151,0)),0)+IFERROR(INDEX('Hoja de Trabajo para listado'!$DE$153:$DG$274,MATCH($A543,'Hoja de Trabajo para listado'!$DE$153:$DE$1048576,0),MATCH((CUADRO!Q$5&amp;$E543),'Hoja de Trabajo para listado'!$DE$151:$DG$151,0)),0)+IFERROR(INDEX('Hoja de Trabajo para listado'!$CD$155:$DC$1048576,MATCH($A543,'Hoja de Trabajo para listado'!$CD$155:$CD$1048576,0),MATCH((CUADRO!Q$5&amp;$E543),'Hoja de Trabajo para listado'!$CD$151:$DC$151,0)),0)</f>
        <v>0</v>
      </c>
      <c r="R543" s="243">
        <f t="shared" ca="1" si="19"/>
        <v>0</v>
      </c>
      <c r="S543" s="249">
        <f ca="1">+R542+R543</f>
        <v>0</v>
      </c>
      <c r="T543" s="243">
        <f ca="1">+S543</f>
        <v>0</v>
      </c>
      <c r="U543" s="242">
        <f t="shared" si="20"/>
        <v>2</v>
      </c>
      <c r="V543" s="333" t="str">
        <f>+VLOOKUP(A543,bd_lista!$A$3:$E$590,5,FALSE)</f>
        <v>Gobiernos Autonomos Municipales</v>
      </c>
      <c r="W543" s="384"/>
      <c r="X543" s="242">
        <f>+VLOOKUP(A543,[3]Sheet1!$A$13:$D$744,4,FALSE)</f>
        <v>0</v>
      </c>
      <c r="Y543" s="242" t="e">
        <f>+VLOOKUP(X543,bd_lista!$A$3:$C$590,3,FALSE)</f>
        <v>#N/A</v>
      </c>
      <c r="Z543" s="292"/>
      <c r="AA543" s="293"/>
    </row>
    <row r="544" spans="1:27" customFormat="1" ht="15" hidden="1" customHeight="1">
      <c r="A544" s="32">
        <v>1225</v>
      </c>
      <c r="B544" s="388">
        <f>+A544</f>
        <v>1225</v>
      </c>
      <c r="C544" s="247" t="str">
        <f>+VLOOKUP(A544,bd_lista!$A$3:$C$590,3,FALSE)</f>
        <v>Gobierno Autónomo Municipal de Ancoraimes</v>
      </c>
      <c r="D544" s="385" t="str">
        <f>+C544</f>
        <v>Gobierno Autónomo Municipal de Ancoraimes</v>
      </c>
      <c r="E544" s="242" t="s">
        <v>1304</v>
      </c>
      <c r="F544" s="243">
        <f ca="1">+IFERROR(INDEX('Hoja de Trabajo para listado'!$A$155:$Z$1048576,MATCH($A544,'Hoja de Trabajo para listado'!$A$155:$A$1048576,0),MATCH((CUADRO!F$5&amp;$E544),'Hoja de Trabajo para listado'!$A$151:$Z$151,0)),0)+IFERROR(INDEX('Hoja de Trabajo para listado'!$AB$155:$BA$1048576,MATCH($A544,'Hoja de Trabajo para listado'!$AB$155:$AB$1048576,0),MATCH((CUADRO!F$5&amp;$E544),'Hoja de Trabajo para listado'!$AB$151:$BA$151,0)),0)+IFERROR(INDEX('Hoja de Trabajo para listado'!$BC$155:$CB$1048576,MATCH($A544,'Hoja de Trabajo para listado'!$BC$155:$BC$1048576,0),MATCH((CUADRO!F$5&amp;$E544),'Hoja de Trabajo para listado'!$BC$151:$CB$151,0)),0)+IFERROR(INDEX('Hoja de Trabajo para listado'!$DE$153:$DG$274,MATCH($A544,'Hoja de Trabajo para listado'!$DE$153:$DE$1048576,0),MATCH((CUADRO!F$5&amp;$E544),'Hoja de Trabajo para listado'!$DE$151:$DG$151,0)),0)+IFERROR(INDEX('Hoja de Trabajo para listado'!$CD$155:$DC$1048576,MATCH($A544,'Hoja de Trabajo para listado'!$CD$155:$CD$1048576,0),MATCH((CUADRO!F$5&amp;$E544),'Hoja de Trabajo para listado'!$CD$151:$DC$151,0)),0)</f>
        <v>0</v>
      </c>
      <c r="G544" s="243">
        <f ca="1">+IFERROR(INDEX('Hoja de Trabajo para listado'!$A$155:$Z$1048576,MATCH($A544,'Hoja de Trabajo para listado'!$A$155:$A$1048576,0),MATCH((CUADRO!G$5&amp;$E544),'Hoja de Trabajo para listado'!$A$151:$Z$151,0)),0)+IFERROR(INDEX('Hoja de Trabajo para listado'!$AB$155:$BA$1048576,MATCH($A544,'Hoja de Trabajo para listado'!$AB$155:$AB$1048576,0),MATCH((CUADRO!G$5&amp;$E544),'Hoja de Trabajo para listado'!$AB$151:$BA$151,0)),0)+IFERROR(INDEX('Hoja de Trabajo para listado'!$BC$155:$CB$1048576,MATCH($A544,'Hoja de Trabajo para listado'!$BC$155:$BC$1048576,0),MATCH((CUADRO!G$5&amp;$E544),'Hoja de Trabajo para listado'!$BC$151:$CB$151,0)),0)+IFERROR(INDEX('Hoja de Trabajo para listado'!$DE$153:$DG$274,MATCH($A544,'Hoja de Trabajo para listado'!$DE$153:$DE$1048576,0),MATCH((CUADRO!G$5&amp;$E544),'Hoja de Trabajo para listado'!$DE$151:$DG$151,0)),0)+IFERROR(INDEX('Hoja de Trabajo para listado'!$CD$155:$DC$1048576,MATCH($A544,'Hoja de Trabajo para listado'!$CD$155:$CD$1048576,0),MATCH((CUADRO!G$5&amp;$E544),'Hoja de Trabajo para listado'!$CD$151:$DC$151,0)),0)</f>
        <v>0</v>
      </c>
      <c r="H544" s="243">
        <f ca="1">+IFERROR(INDEX('Hoja de Trabajo para listado'!$A$155:$Z$1048576,MATCH($A544,'Hoja de Trabajo para listado'!$A$155:$A$1048576,0),MATCH((CUADRO!H$5&amp;$E544),'Hoja de Trabajo para listado'!$A$151:$Z$151,0)),0)+IFERROR(INDEX('Hoja de Trabajo para listado'!$AB$155:$BA$1048576,MATCH($A544,'Hoja de Trabajo para listado'!$AB$155:$AB$1048576,0),MATCH((CUADRO!H$5&amp;$E544),'Hoja de Trabajo para listado'!$AB$151:$BA$151,0)),0)+IFERROR(INDEX('Hoja de Trabajo para listado'!$BC$155:$CB$1048576,MATCH($A544,'Hoja de Trabajo para listado'!$BC$155:$BC$1048576,0),MATCH((CUADRO!H$5&amp;$E544),'Hoja de Trabajo para listado'!$BC$151:$CB$151,0)),0)+IFERROR(INDEX('Hoja de Trabajo para listado'!$DE$153:$DG$274,MATCH($A544,'Hoja de Trabajo para listado'!$DE$153:$DE$1048576,0),MATCH((CUADRO!H$5&amp;$E544),'Hoja de Trabajo para listado'!$DE$151:$DG$151,0)),0)+IFERROR(INDEX('Hoja de Trabajo para listado'!$CD$155:$DC$1048576,MATCH($A544,'Hoja de Trabajo para listado'!$CD$155:$CD$1048576,0),MATCH((CUADRO!H$5&amp;$E544),'Hoja de Trabajo para listado'!$CD$151:$DC$151,0)),0)</f>
        <v>0</v>
      </c>
      <c r="I544" s="243">
        <f ca="1">+IFERROR(INDEX('Hoja de Trabajo para listado'!$A$155:$Z$1048576,MATCH($A544,'Hoja de Trabajo para listado'!$A$155:$A$1048576,0),MATCH((CUADRO!I$5&amp;$E544),'Hoja de Trabajo para listado'!$A$151:$Z$151,0)),0)+IFERROR(INDEX('Hoja de Trabajo para listado'!$AB$155:$BA$1048576,MATCH($A544,'Hoja de Trabajo para listado'!$AB$155:$AB$1048576,0),MATCH((CUADRO!I$5&amp;$E544),'Hoja de Trabajo para listado'!$AB$151:$BA$151,0)),0)+IFERROR(INDEX('Hoja de Trabajo para listado'!$BC$155:$CB$1048576,MATCH($A544,'Hoja de Trabajo para listado'!$BC$155:$BC$1048576,0),MATCH((CUADRO!I$5&amp;$E544),'Hoja de Trabajo para listado'!$BC$151:$CB$151,0)),0)+IFERROR(INDEX('Hoja de Trabajo para listado'!$DE$153:$DG$274,MATCH($A544,'Hoja de Trabajo para listado'!$DE$153:$DE$1048576,0),MATCH((CUADRO!I$5&amp;$E544),'Hoja de Trabajo para listado'!$DE$151:$DG$151,0)),0)+IFERROR(INDEX('Hoja de Trabajo para listado'!$CD$155:$DC$1048576,MATCH($A544,'Hoja de Trabajo para listado'!$CD$155:$CD$1048576,0),MATCH((CUADRO!I$5&amp;$E544),'Hoja de Trabajo para listado'!$CD$151:$DC$151,0)),0)</f>
        <v>0</v>
      </c>
      <c r="J544" s="243">
        <f ca="1">+IFERROR(INDEX('Hoja de Trabajo para listado'!$A$155:$Z$1048576,MATCH($A544,'Hoja de Trabajo para listado'!$A$155:$A$1048576,0),MATCH((CUADRO!J$5&amp;$E544),'Hoja de Trabajo para listado'!$A$151:$Z$151,0)),0)+IFERROR(INDEX('Hoja de Trabajo para listado'!$AB$155:$BA$1048576,MATCH($A544,'Hoja de Trabajo para listado'!$AB$155:$AB$1048576,0),MATCH((CUADRO!J$5&amp;$E544),'Hoja de Trabajo para listado'!$AB$151:$BA$151,0)),0)+IFERROR(INDEX('Hoja de Trabajo para listado'!$BC$155:$CB$1048576,MATCH($A544,'Hoja de Trabajo para listado'!$BC$155:$BC$1048576,0),MATCH((CUADRO!J$5&amp;$E544),'Hoja de Trabajo para listado'!$BC$151:$CB$151,0)),0)+IFERROR(INDEX('Hoja de Trabajo para listado'!$DE$153:$DG$274,MATCH($A544,'Hoja de Trabajo para listado'!$DE$153:$DE$1048576,0),MATCH((CUADRO!J$5&amp;$E544),'Hoja de Trabajo para listado'!$DE$151:$DG$151,0)),0)+IFERROR(INDEX('Hoja de Trabajo para listado'!$CD$155:$DC$1048576,MATCH($A544,'Hoja de Trabajo para listado'!$CD$155:$CD$1048576,0),MATCH((CUADRO!J$5&amp;$E544),'Hoja de Trabajo para listado'!$CD$151:$DC$151,0)),0)</f>
        <v>0</v>
      </c>
      <c r="K544" s="243">
        <f ca="1">+IFERROR(INDEX('Hoja de Trabajo para listado'!$A$155:$Z$1048576,MATCH($A544,'Hoja de Trabajo para listado'!$A$155:$A$1048576,0),MATCH((CUADRO!K$5&amp;$E544),'Hoja de Trabajo para listado'!$A$151:$Z$151,0)),0)+IFERROR(INDEX('Hoja de Trabajo para listado'!$AB$155:$BA$1048576,MATCH($A544,'Hoja de Trabajo para listado'!$AB$155:$AB$1048576,0),MATCH((CUADRO!K$5&amp;$E544),'Hoja de Trabajo para listado'!$AB$151:$BA$151,0)),0)+IFERROR(INDEX('Hoja de Trabajo para listado'!$BC$155:$CB$1048576,MATCH($A544,'Hoja de Trabajo para listado'!$BC$155:$BC$1048576,0),MATCH((CUADRO!K$5&amp;$E544),'Hoja de Trabajo para listado'!$BC$151:$CB$151,0)),0)+IFERROR(INDEX('Hoja de Trabajo para listado'!$DE$153:$DG$274,MATCH($A544,'Hoja de Trabajo para listado'!$DE$153:$DE$1048576,0),MATCH((CUADRO!K$5&amp;$E544),'Hoja de Trabajo para listado'!$DE$151:$DG$151,0)),0)+IFERROR(INDEX('Hoja de Trabajo para listado'!$CD$155:$DC$1048576,MATCH($A544,'Hoja de Trabajo para listado'!$CD$155:$CD$1048576,0),MATCH((CUADRO!K$5&amp;$E544),'Hoja de Trabajo para listado'!$CD$151:$DC$151,0)),0)</f>
        <v>0</v>
      </c>
      <c r="L544" s="243">
        <f ca="1">+IFERROR(INDEX('Hoja de Trabajo para listado'!$A$155:$Z$1048576,MATCH($A544,'Hoja de Trabajo para listado'!$A$155:$A$1048576,0),MATCH((CUADRO!L$5&amp;$E544),'Hoja de Trabajo para listado'!$A$151:$Z$151,0)),0)+IFERROR(INDEX('Hoja de Trabajo para listado'!$AB$155:$BA$1048576,MATCH($A544,'Hoja de Trabajo para listado'!$AB$155:$AB$1048576,0),MATCH((CUADRO!L$5&amp;$E544),'Hoja de Trabajo para listado'!$AB$151:$BA$151,0)),0)+IFERROR(INDEX('Hoja de Trabajo para listado'!$BC$155:$CB$1048576,MATCH($A544,'Hoja de Trabajo para listado'!$BC$155:$BC$1048576,0),MATCH((CUADRO!L$5&amp;$E544),'Hoja de Trabajo para listado'!$BC$151:$CB$151,0)),0)+IFERROR(INDEX('Hoja de Trabajo para listado'!$DE$153:$DG$274,MATCH($A544,'Hoja de Trabajo para listado'!$DE$153:$DE$1048576,0),MATCH((CUADRO!L$5&amp;$E544),'Hoja de Trabajo para listado'!$DE$151:$DG$151,0)),0)+IFERROR(INDEX('Hoja de Trabajo para listado'!$CD$155:$DC$1048576,MATCH($A544,'Hoja de Trabajo para listado'!$CD$155:$CD$1048576,0),MATCH((CUADRO!L$5&amp;$E544),'Hoja de Trabajo para listado'!$CD$151:$DC$151,0)),0)</f>
        <v>0</v>
      </c>
      <c r="M544" s="243">
        <f ca="1">+IFERROR(INDEX('Hoja de Trabajo para listado'!$A$155:$Z$1048576,MATCH($A544,'Hoja de Trabajo para listado'!$A$155:$A$1048576,0),MATCH((CUADRO!M$5&amp;$E544),'Hoja de Trabajo para listado'!$A$151:$Z$151,0)),0)+IFERROR(INDEX('Hoja de Trabajo para listado'!$AB$155:$BA$1048576,MATCH($A544,'Hoja de Trabajo para listado'!$AB$155:$AB$1048576,0),MATCH((CUADRO!M$5&amp;$E544),'Hoja de Trabajo para listado'!$AB$151:$BA$151,0)),0)+IFERROR(INDEX('Hoja de Trabajo para listado'!$BC$155:$CB$1048576,MATCH($A544,'Hoja de Trabajo para listado'!$BC$155:$BC$1048576,0),MATCH((CUADRO!M$5&amp;$E544),'Hoja de Trabajo para listado'!$BC$151:$CB$151,0)),0)+IFERROR(INDEX('Hoja de Trabajo para listado'!$DE$153:$DG$274,MATCH($A544,'Hoja de Trabajo para listado'!$DE$153:$DE$1048576,0),MATCH((CUADRO!M$5&amp;$E544),'Hoja de Trabajo para listado'!$DE$151:$DG$151,0)),0)+IFERROR(INDEX('Hoja de Trabajo para listado'!$CD$155:$DC$1048576,MATCH($A544,'Hoja de Trabajo para listado'!$CD$155:$CD$1048576,0),MATCH((CUADRO!M$5&amp;$E544),'Hoja de Trabajo para listado'!$CD$151:$DC$151,0)),0)</f>
        <v>0</v>
      </c>
      <c r="N544" s="243">
        <f ca="1">+IFERROR(INDEX('Hoja de Trabajo para listado'!$A$155:$Z$1048576,MATCH($A544,'Hoja de Trabajo para listado'!$A$155:$A$1048576,0),MATCH((CUADRO!N$5&amp;$E544),'Hoja de Trabajo para listado'!$A$151:$Z$151,0)),0)+IFERROR(INDEX('Hoja de Trabajo para listado'!$AB$155:$BA$1048576,MATCH($A544,'Hoja de Trabajo para listado'!$AB$155:$AB$1048576,0),MATCH((CUADRO!N$5&amp;$E544),'Hoja de Trabajo para listado'!$AB$151:$BA$151,0)),0)+IFERROR(INDEX('Hoja de Trabajo para listado'!$BC$155:$CB$1048576,MATCH($A544,'Hoja de Trabajo para listado'!$BC$155:$BC$1048576,0),MATCH((CUADRO!N$5&amp;$E544),'Hoja de Trabajo para listado'!$BC$151:$CB$151,0)),0)+IFERROR(INDEX('Hoja de Trabajo para listado'!$DE$153:$DG$274,MATCH($A544,'Hoja de Trabajo para listado'!$DE$153:$DE$1048576,0),MATCH((CUADRO!N$5&amp;$E544),'Hoja de Trabajo para listado'!$DE$151:$DG$151,0)),0)+IFERROR(INDEX('Hoja de Trabajo para listado'!$CD$155:$DC$1048576,MATCH($A544,'Hoja de Trabajo para listado'!$CD$155:$CD$1048576,0),MATCH((CUADRO!N$5&amp;$E544),'Hoja de Trabajo para listado'!$CD$151:$DC$151,0)),0)</f>
        <v>0</v>
      </c>
      <c r="O544" s="243">
        <f ca="1">+IFERROR(INDEX('Hoja de Trabajo para listado'!$A$155:$Z$1048576,MATCH($A544,'Hoja de Trabajo para listado'!$A$155:$A$1048576,0),MATCH((CUADRO!O$5&amp;$E544),'Hoja de Trabajo para listado'!$A$151:$Z$151,0)),0)+IFERROR(INDEX('Hoja de Trabajo para listado'!$AB$155:$BA$1048576,MATCH($A544,'Hoja de Trabajo para listado'!$AB$155:$AB$1048576,0),MATCH((CUADRO!O$5&amp;$E544),'Hoja de Trabajo para listado'!$AB$151:$BA$151,0)),0)+IFERROR(INDEX('Hoja de Trabajo para listado'!$BC$155:$CB$1048576,MATCH($A544,'Hoja de Trabajo para listado'!$BC$155:$BC$1048576,0),MATCH((CUADRO!O$5&amp;$E544),'Hoja de Trabajo para listado'!$BC$151:$CB$151,0)),0)+IFERROR(INDEX('Hoja de Trabajo para listado'!$DE$153:$DG$274,MATCH($A544,'Hoja de Trabajo para listado'!$DE$153:$DE$1048576,0),MATCH((CUADRO!O$5&amp;$E544),'Hoja de Trabajo para listado'!$DE$151:$DG$151,0)),0)+IFERROR(INDEX('Hoja de Trabajo para listado'!$CD$155:$DC$1048576,MATCH($A544,'Hoja de Trabajo para listado'!$CD$155:$CD$1048576,0),MATCH((CUADRO!O$5&amp;$E544),'Hoja de Trabajo para listado'!$CD$151:$DC$151,0)),0)</f>
        <v>0</v>
      </c>
      <c r="P544" s="243">
        <f ca="1">+IFERROR(INDEX('Hoja de Trabajo para listado'!$A$155:$Z$1048576,MATCH($A544,'Hoja de Trabajo para listado'!$A$155:$A$1048576,0),MATCH((CUADRO!P$5&amp;$E544),'Hoja de Trabajo para listado'!$A$151:$Z$151,0)),0)+IFERROR(INDEX('Hoja de Trabajo para listado'!$AB$155:$BA$1048576,MATCH($A544,'Hoja de Trabajo para listado'!$AB$155:$AB$1048576,0),MATCH((CUADRO!P$5&amp;$E544),'Hoja de Trabajo para listado'!$AB$151:$BA$151,0)),0)+IFERROR(INDEX('Hoja de Trabajo para listado'!$BC$155:$CB$1048576,MATCH($A544,'Hoja de Trabajo para listado'!$BC$155:$BC$1048576,0),MATCH((CUADRO!P$5&amp;$E544),'Hoja de Trabajo para listado'!$BC$151:$CB$151,0)),0)+IFERROR(INDEX('Hoja de Trabajo para listado'!$DE$153:$DG$274,MATCH($A544,'Hoja de Trabajo para listado'!$DE$153:$DE$1048576,0),MATCH((CUADRO!P$5&amp;$E544),'Hoja de Trabajo para listado'!$DE$151:$DG$151,0)),0)+IFERROR(INDEX('Hoja de Trabajo para listado'!$CD$155:$DC$1048576,MATCH($A544,'Hoja de Trabajo para listado'!$CD$155:$CD$1048576,0),MATCH((CUADRO!P$5&amp;$E544),'Hoja de Trabajo para listado'!$CD$151:$DC$151,0)),0)</f>
        <v>0</v>
      </c>
      <c r="Q544" s="243">
        <f ca="1">+IFERROR(INDEX('Hoja de Trabajo para listado'!$A$155:$Z$1048576,MATCH($A544,'Hoja de Trabajo para listado'!$A$155:$A$1048576,0),MATCH((CUADRO!Q$5&amp;$E544),'Hoja de Trabajo para listado'!$A$151:$Z$151,0)),0)+IFERROR(INDEX('Hoja de Trabajo para listado'!$AB$155:$BA$1048576,MATCH($A544,'Hoja de Trabajo para listado'!$AB$155:$AB$1048576,0),MATCH((CUADRO!Q$5&amp;$E544),'Hoja de Trabajo para listado'!$AB$151:$BA$151,0)),0)+IFERROR(INDEX('Hoja de Trabajo para listado'!$BC$155:$CB$1048576,MATCH($A544,'Hoja de Trabajo para listado'!$BC$155:$BC$1048576,0),MATCH((CUADRO!Q$5&amp;$E544),'Hoja de Trabajo para listado'!$BC$151:$CB$151,0)),0)+IFERROR(INDEX('Hoja de Trabajo para listado'!$DE$153:$DG$274,MATCH($A544,'Hoja de Trabajo para listado'!$DE$153:$DE$1048576,0),MATCH((CUADRO!Q$5&amp;$E544),'Hoja de Trabajo para listado'!$DE$151:$DG$151,0)),0)+IFERROR(INDEX('Hoja de Trabajo para listado'!$CD$155:$DC$1048576,MATCH($A544,'Hoja de Trabajo para listado'!$CD$155:$CD$1048576,0),MATCH((CUADRO!Q$5&amp;$E544),'Hoja de Trabajo para listado'!$CD$151:$DC$151,0)),0)</f>
        <v>0</v>
      </c>
      <c r="R544" s="243">
        <f t="shared" ca="1" si="19"/>
        <v>0</v>
      </c>
      <c r="S544" s="249"/>
      <c r="T544" s="243">
        <f ca="1">+T545</f>
        <v>0</v>
      </c>
      <c r="U544" s="242">
        <f t="shared" si="20"/>
        <v>1</v>
      </c>
      <c r="V544" s="333" t="str">
        <f>+VLOOKUP(A544,bd_lista!$A$3:$E$590,5,FALSE)</f>
        <v>Gobiernos Autonomos Municipales</v>
      </c>
      <c r="W544" s="383" t="str">
        <f>+V544</f>
        <v>Gobiernos Autonomos Municipales</v>
      </c>
      <c r="X544" s="242">
        <f>+VLOOKUP(A544,[3]Sheet1!$A$13:$D$744,4,FALSE)</f>
        <v>0</v>
      </c>
      <c r="Y544" s="242" t="e">
        <f>+VLOOKUP(X544,bd_lista!$A$3:$C$590,3,FALSE)</f>
        <v>#N/A</v>
      </c>
      <c r="Z544" s="294">
        <f>+X544</f>
        <v>0</v>
      </c>
      <c r="AA544" s="295" t="e">
        <f>+Y544</f>
        <v>#N/A</v>
      </c>
    </row>
    <row r="545" spans="1:27" customFormat="1" ht="15" hidden="1" customHeight="1">
      <c r="A545" s="32">
        <v>1225</v>
      </c>
      <c r="B545" s="389"/>
      <c r="C545" s="247" t="str">
        <f>+VLOOKUP(A545,bd_lista!$A$3:$C$590,3,FALSE)</f>
        <v>Gobierno Autónomo Municipal de Ancoraimes</v>
      </c>
      <c r="D545" s="386"/>
      <c r="E545" s="244" t="s">
        <v>1305</v>
      </c>
      <c r="F545" s="243">
        <f ca="1">+IFERROR(INDEX('Hoja de Trabajo para listado'!$A$155:$Z$1048576,MATCH($A545,'Hoja de Trabajo para listado'!$A$155:$A$1048576,0),MATCH((CUADRO!F$5&amp;$E545),'Hoja de Trabajo para listado'!$A$151:$Z$151,0)),0)+IFERROR(INDEX('Hoja de Trabajo para listado'!$AB$155:$BA$1048576,MATCH($A545,'Hoja de Trabajo para listado'!$AB$155:$AB$1048576,0),MATCH((CUADRO!F$5&amp;$E545),'Hoja de Trabajo para listado'!$AB$151:$BA$151,0)),0)+IFERROR(INDEX('Hoja de Trabajo para listado'!$BC$155:$CB$1048576,MATCH($A545,'Hoja de Trabajo para listado'!$BC$155:$BC$1048576,0),MATCH((CUADRO!F$5&amp;$E545),'Hoja de Trabajo para listado'!$BC$151:$CB$151,0)),0)+IFERROR(INDEX('Hoja de Trabajo para listado'!$DE$153:$DG$274,MATCH($A545,'Hoja de Trabajo para listado'!$DE$153:$DE$1048576,0),MATCH((CUADRO!F$5&amp;$E545),'Hoja de Trabajo para listado'!$DE$151:$DG$151,0)),0)+IFERROR(INDEX('Hoja de Trabajo para listado'!$CD$155:$DC$1048576,MATCH($A545,'Hoja de Trabajo para listado'!$CD$155:$CD$1048576,0),MATCH((CUADRO!F$5&amp;$E545),'Hoja de Trabajo para listado'!$CD$151:$DC$151,0)),0)</f>
        <v>0</v>
      </c>
      <c r="G545" s="243">
        <f ca="1">+IFERROR(INDEX('Hoja de Trabajo para listado'!$A$155:$Z$1048576,MATCH($A545,'Hoja de Trabajo para listado'!$A$155:$A$1048576,0),MATCH((CUADRO!G$5&amp;$E545),'Hoja de Trabajo para listado'!$A$151:$Z$151,0)),0)+IFERROR(INDEX('Hoja de Trabajo para listado'!$AB$155:$BA$1048576,MATCH($A545,'Hoja de Trabajo para listado'!$AB$155:$AB$1048576,0),MATCH((CUADRO!G$5&amp;$E545),'Hoja de Trabajo para listado'!$AB$151:$BA$151,0)),0)+IFERROR(INDEX('Hoja de Trabajo para listado'!$BC$155:$CB$1048576,MATCH($A545,'Hoja de Trabajo para listado'!$BC$155:$BC$1048576,0),MATCH((CUADRO!G$5&amp;$E545),'Hoja de Trabajo para listado'!$BC$151:$CB$151,0)),0)+IFERROR(INDEX('Hoja de Trabajo para listado'!$DE$153:$DG$274,MATCH($A545,'Hoja de Trabajo para listado'!$DE$153:$DE$1048576,0),MATCH((CUADRO!G$5&amp;$E545),'Hoja de Trabajo para listado'!$DE$151:$DG$151,0)),0)+IFERROR(INDEX('Hoja de Trabajo para listado'!$CD$155:$DC$1048576,MATCH($A545,'Hoja de Trabajo para listado'!$CD$155:$CD$1048576,0),MATCH((CUADRO!G$5&amp;$E545),'Hoja de Trabajo para listado'!$CD$151:$DC$151,0)),0)</f>
        <v>0</v>
      </c>
      <c r="H545" s="243">
        <f ca="1">+IFERROR(INDEX('Hoja de Trabajo para listado'!$A$155:$Z$1048576,MATCH($A545,'Hoja de Trabajo para listado'!$A$155:$A$1048576,0),MATCH((CUADRO!H$5&amp;$E545),'Hoja de Trabajo para listado'!$A$151:$Z$151,0)),0)+IFERROR(INDEX('Hoja de Trabajo para listado'!$AB$155:$BA$1048576,MATCH($A545,'Hoja de Trabajo para listado'!$AB$155:$AB$1048576,0),MATCH((CUADRO!H$5&amp;$E545),'Hoja de Trabajo para listado'!$AB$151:$BA$151,0)),0)+IFERROR(INDEX('Hoja de Trabajo para listado'!$BC$155:$CB$1048576,MATCH($A545,'Hoja de Trabajo para listado'!$BC$155:$BC$1048576,0),MATCH((CUADRO!H$5&amp;$E545),'Hoja de Trabajo para listado'!$BC$151:$CB$151,0)),0)+IFERROR(INDEX('Hoja de Trabajo para listado'!$DE$153:$DG$274,MATCH($A545,'Hoja de Trabajo para listado'!$DE$153:$DE$1048576,0),MATCH((CUADRO!H$5&amp;$E545),'Hoja de Trabajo para listado'!$DE$151:$DG$151,0)),0)+IFERROR(INDEX('Hoja de Trabajo para listado'!$CD$155:$DC$1048576,MATCH($A545,'Hoja de Trabajo para listado'!$CD$155:$CD$1048576,0),MATCH((CUADRO!H$5&amp;$E545),'Hoja de Trabajo para listado'!$CD$151:$DC$151,0)),0)</f>
        <v>0</v>
      </c>
      <c r="I545" s="243">
        <f ca="1">+IFERROR(INDEX('Hoja de Trabajo para listado'!$A$155:$Z$1048576,MATCH($A545,'Hoja de Trabajo para listado'!$A$155:$A$1048576,0),MATCH((CUADRO!I$5&amp;$E545),'Hoja de Trabajo para listado'!$A$151:$Z$151,0)),0)+IFERROR(INDEX('Hoja de Trabajo para listado'!$AB$155:$BA$1048576,MATCH($A545,'Hoja de Trabajo para listado'!$AB$155:$AB$1048576,0),MATCH((CUADRO!I$5&amp;$E545),'Hoja de Trabajo para listado'!$AB$151:$BA$151,0)),0)+IFERROR(INDEX('Hoja de Trabajo para listado'!$BC$155:$CB$1048576,MATCH($A545,'Hoja de Trabajo para listado'!$BC$155:$BC$1048576,0),MATCH((CUADRO!I$5&amp;$E545),'Hoja de Trabajo para listado'!$BC$151:$CB$151,0)),0)+IFERROR(INDEX('Hoja de Trabajo para listado'!$DE$153:$DG$274,MATCH($A545,'Hoja de Trabajo para listado'!$DE$153:$DE$1048576,0),MATCH((CUADRO!I$5&amp;$E545),'Hoja de Trabajo para listado'!$DE$151:$DG$151,0)),0)+IFERROR(INDEX('Hoja de Trabajo para listado'!$CD$155:$DC$1048576,MATCH($A545,'Hoja de Trabajo para listado'!$CD$155:$CD$1048576,0),MATCH((CUADRO!I$5&amp;$E545),'Hoja de Trabajo para listado'!$CD$151:$DC$151,0)),0)</f>
        <v>0</v>
      </c>
      <c r="J545" s="243">
        <f ca="1">+IFERROR(INDEX('Hoja de Trabajo para listado'!$A$155:$Z$1048576,MATCH($A545,'Hoja de Trabajo para listado'!$A$155:$A$1048576,0),MATCH((CUADRO!J$5&amp;$E545),'Hoja de Trabajo para listado'!$A$151:$Z$151,0)),0)+IFERROR(INDEX('Hoja de Trabajo para listado'!$AB$155:$BA$1048576,MATCH($A545,'Hoja de Trabajo para listado'!$AB$155:$AB$1048576,0),MATCH((CUADRO!J$5&amp;$E545),'Hoja de Trabajo para listado'!$AB$151:$BA$151,0)),0)+IFERROR(INDEX('Hoja de Trabajo para listado'!$BC$155:$CB$1048576,MATCH($A545,'Hoja de Trabajo para listado'!$BC$155:$BC$1048576,0),MATCH((CUADRO!J$5&amp;$E545),'Hoja de Trabajo para listado'!$BC$151:$CB$151,0)),0)+IFERROR(INDEX('Hoja de Trabajo para listado'!$DE$153:$DG$274,MATCH($A545,'Hoja de Trabajo para listado'!$DE$153:$DE$1048576,0),MATCH((CUADRO!J$5&amp;$E545),'Hoja de Trabajo para listado'!$DE$151:$DG$151,0)),0)+IFERROR(INDEX('Hoja de Trabajo para listado'!$CD$155:$DC$1048576,MATCH($A545,'Hoja de Trabajo para listado'!$CD$155:$CD$1048576,0),MATCH((CUADRO!J$5&amp;$E545),'Hoja de Trabajo para listado'!$CD$151:$DC$151,0)),0)</f>
        <v>0</v>
      </c>
      <c r="K545" s="243">
        <f ca="1">+IFERROR(INDEX('Hoja de Trabajo para listado'!$A$155:$Z$1048576,MATCH($A545,'Hoja de Trabajo para listado'!$A$155:$A$1048576,0),MATCH((CUADRO!K$5&amp;$E545),'Hoja de Trabajo para listado'!$A$151:$Z$151,0)),0)+IFERROR(INDEX('Hoja de Trabajo para listado'!$AB$155:$BA$1048576,MATCH($A545,'Hoja de Trabajo para listado'!$AB$155:$AB$1048576,0),MATCH((CUADRO!K$5&amp;$E545),'Hoja de Trabajo para listado'!$AB$151:$BA$151,0)),0)+IFERROR(INDEX('Hoja de Trabajo para listado'!$BC$155:$CB$1048576,MATCH($A545,'Hoja de Trabajo para listado'!$BC$155:$BC$1048576,0),MATCH((CUADRO!K$5&amp;$E545),'Hoja de Trabajo para listado'!$BC$151:$CB$151,0)),0)+IFERROR(INDEX('Hoja de Trabajo para listado'!$DE$153:$DG$274,MATCH($A545,'Hoja de Trabajo para listado'!$DE$153:$DE$1048576,0),MATCH((CUADRO!K$5&amp;$E545),'Hoja de Trabajo para listado'!$DE$151:$DG$151,0)),0)+IFERROR(INDEX('Hoja de Trabajo para listado'!$CD$155:$DC$1048576,MATCH($A545,'Hoja de Trabajo para listado'!$CD$155:$CD$1048576,0),MATCH((CUADRO!K$5&amp;$E545),'Hoja de Trabajo para listado'!$CD$151:$DC$151,0)),0)</f>
        <v>0</v>
      </c>
      <c r="L545" s="243">
        <f ca="1">+IFERROR(INDEX('Hoja de Trabajo para listado'!$A$155:$Z$1048576,MATCH($A545,'Hoja de Trabajo para listado'!$A$155:$A$1048576,0),MATCH((CUADRO!L$5&amp;$E545),'Hoja de Trabajo para listado'!$A$151:$Z$151,0)),0)+IFERROR(INDEX('Hoja de Trabajo para listado'!$AB$155:$BA$1048576,MATCH($A545,'Hoja de Trabajo para listado'!$AB$155:$AB$1048576,0),MATCH((CUADRO!L$5&amp;$E545),'Hoja de Trabajo para listado'!$AB$151:$BA$151,0)),0)+IFERROR(INDEX('Hoja de Trabajo para listado'!$BC$155:$CB$1048576,MATCH($A545,'Hoja de Trabajo para listado'!$BC$155:$BC$1048576,0),MATCH((CUADRO!L$5&amp;$E545),'Hoja de Trabajo para listado'!$BC$151:$CB$151,0)),0)+IFERROR(INDEX('Hoja de Trabajo para listado'!$DE$153:$DG$274,MATCH($A545,'Hoja de Trabajo para listado'!$DE$153:$DE$1048576,0),MATCH((CUADRO!L$5&amp;$E545),'Hoja de Trabajo para listado'!$DE$151:$DG$151,0)),0)+IFERROR(INDEX('Hoja de Trabajo para listado'!$CD$155:$DC$1048576,MATCH($A545,'Hoja de Trabajo para listado'!$CD$155:$CD$1048576,0),MATCH((CUADRO!L$5&amp;$E545),'Hoja de Trabajo para listado'!$CD$151:$DC$151,0)),0)</f>
        <v>0</v>
      </c>
      <c r="M545" s="243">
        <f ca="1">+IFERROR(INDEX('Hoja de Trabajo para listado'!$A$155:$Z$1048576,MATCH($A545,'Hoja de Trabajo para listado'!$A$155:$A$1048576,0),MATCH((CUADRO!M$5&amp;$E545),'Hoja de Trabajo para listado'!$A$151:$Z$151,0)),0)+IFERROR(INDEX('Hoja de Trabajo para listado'!$AB$155:$BA$1048576,MATCH($A545,'Hoja de Trabajo para listado'!$AB$155:$AB$1048576,0),MATCH((CUADRO!M$5&amp;$E545),'Hoja de Trabajo para listado'!$AB$151:$BA$151,0)),0)+IFERROR(INDEX('Hoja de Trabajo para listado'!$BC$155:$CB$1048576,MATCH($A545,'Hoja de Trabajo para listado'!$BC$155:$BC$1048576,0),MATCH((CUADRO!M$5&amp;$E545),'Hoja de Trabajo para listado'!$BC$151:$CB$151,0)),0)+IFERROR(INDEX('Hoja de Trabajo para listado'!$DE$153:$DG$274,MATCH($A545,'Hoja de Trabajo para listado'!$DE$153:$DE$1048576,0),MATCH((CUADRO!M$5&amp;$E545),'Hoja de Trabajo para listado'!$DE$151:$DG$151,0)),0)+IFERROR(INDEX('Hoja de Trabajo para listado'!$CD$155:$DC$1048576,MATCH($A545,'Hoja de Trabajo para listado'!$CD$155:$CD$1048576,0),MATCH((CUADRO!M$5&amp;$E545),'Hoja de Trabajo para listado'!$CD$151:$DC$151,0)),0)</f>
        <v>0</v>
      </c>
      <c r="N545" s="243">
        <f ca="1">+IFERROR(INDEX('Hoja de Trabajo para listado'!$A$155:$Z$1048576,MATCH($A545,'Hoja de Trabajo para listado'!$A$155:$A$1048576,0),MATCH((CUADRO!N$5&amp;$E545),'Hoja de Trabajo para listado'!$A$151:$Z$151,0)),0)+IFERROR(INDEX('Hoja de Trabajo para listado'!$AB$155:$BA$1048576,MATCH($A545,'Hoja de Trabajo para listado'!$AB$155:$AB$1048576,0),MATCH((CUADRO!N$5&amp;$E545),'Hoja de Trabajo para listado'!$AB$151:$BA$151,0)),0)+IFERROR(INDEX('Hoja de Trabajo para listado'!$BC$155:$CB$1048576,MATCH($A545,'Hoja de Trabajo para listado'!$BC$155:$BC$1048576,0),MATCH((CUADRO!N$5&amp;$E545),'Hoja de Trabajo para listado'!$BC$151:$CB$151,0)),0)+IFERROR(INDEX('Hoja de Trabajo para listado'!$DE$153:$DG$274,MATCH($A545,'Hoja de Trabajo para listado'!$DE$153:$DE$1048576,0),MATCH((CUADRO!N$5&amp;$E545),'Hoja de Trabajo para listado'!$DE$151:$DG$151,0)),0)+IFERROR(INDEX('Hoja de Trabajo para listado'!$CD$155:$DC$1048576,MATCH($A545,'Hoja de Trabajo para listado'!$CD$155:$CD$1048576,0),MATCH((CUADRO!N$5&amp;$E545),'Hoja de Trabajo para listado'!$CD$151:$DC$151,0)),0)</f>
        <v>0</v>
      </c>
      <c r="O545" s="243">
        <f ca="1">+IFERROR(INDEX('Hoja de Trabajo para listado'!$A$155:$Z$1048576,MATCH($A545,'Hoja de Trabajo para listado'!$A$155:$A$1048576,0),MATCH((CUADRO!O$5&amp;$E545),'Hoja de Trabajo para listado'!$A$151:$Z$151,0)),0)+IFERROR(INDEX('Hoja de Trabajo para listado'!$AB$155:$BA$1048576,MATCH($A545,'Hoja de Trabajo para listado'!$AB$155:$AB$1048576,0),MATCH((CUADRO!O$5&amp;$E545),'Hoja de Trabajo para listado'!$AB$151:$BA$151,0)),0)+IFERROR(INDEX('Hoja de Trabajo para listado'!$BC$155:$CB$1048576,MATCH($A545,'Hoja de Trabajo para listado'!$BC$155:$BC$1048576,0),MATCH((CUADRO!O$5&amp;$E545),'Hoja de Trabajo para listado'!$BC$151:$CB$151,0)),0)+IFERROR(INDEX('Hoja de Trabajo para listado'!$DE$153:$DG$274,MATCH($A545,'Hoja de Trabajo para listado'!$DE$153:$DE$1048576,0),MATCH((CUADRO!O$5&amp;$E545),'Hoja de Trabajo para listado'!$DE$151:$DG$151,0)),0)+IFERROR(INDEX('Hoja de Trabajo para listado'!$CD$155:$DC$1048576,MATCH($A545,'Hoja de Trabajo para listado'!$CD$155:$CD$1048576,0),MATCH((CUADRO!O$5&amp;$E545),'Hoja de Trabajo para listado'!$CD$151:$DC$151,0)),0)</f>
        <v>0</v>
      </c>
      <c r="P545" s="243">
        <f ca="1">+IFERROR(INDEX('Hoja de Trabajo para listado'!$A$155:$Z$1048576,MATCH($A545,'Hoja de Trabajo para listado'!$A$155:$A$1048576,0),MATCH((CUADRO!P$5&amp;$E545),'Hoja de Trabajo para listado'!$A$151:$Z$151,0)),0)+IFERROR(INDEX('Hoja de Trabajo para listado'!$AB$155:$BA$1048576,MATCH($A545,'Hoja de Trabajo para listado'!$AB$155:$AB$1048576,0),MATCH((CUADRO!P$5&amp;$E545),'Hoja de Trabajo para listado'!$AB$151:$BA$151,0)),0)+IFERROR(INDEX('Hoja de Trabajo para listado'!$BC$155:$CB$1048576,MATCH($A545,'Hoja de Trabajo para listado'!$BC$155:$BC$1048576,0),MATCH((CUADRO!P$5&amp;$E545),'Hoja de Trabajo para listado'!$BC$151:$CB$151,0)),0)+IFERROR(INDEX('Hoja de Trabajo para listado'!$DE$153:$DG$274,MATCH($A545,'Hoja de Trabajo para listado'!$DE$153:$DE$1048576,0),MATCH((CUADRO!P$5&amp;$E545),'Hoja de Trabajo para listado'!$DE$151:$DG$151,0)),0)+IFERROR(INDEX('Hoja de Trabajo para listado'!$CD$155:$DC$1048576,MATCH($A545,'Hoja de Trabajo para listado'!$CD$155:$CD$1048576,0),MATCH((CUADRO!P$5&amp;$E545),'Hoja de Trabajo para listado'!$CD$151:$DC$151,0)),0)</f>
        <v>0</v>
      </c>
      <c r="Q545" s="243">
        <f ca="1">+IFERROR(INDEX('Hoja de Trabajo para listado'!$A$155:$Z$1048576,MATCH($A545,'Hoja de Trabajo para listado'!$A$155:$A$1048576,0),MATCH((CUADRO!Q$5&amp;$E545),'Hoja de Trabajo para listado'!$A$151:$Z$151,0)),0)+IFERROR(INDEX('Hoja de Trabajo para listado'!$AB$155:$BA$1048576,MATCH($A545,'Hoja de Trabajo para listado'!$AB$155:$AB$1048576,0),MATCH((CUADRO!Q$5&amp;$E545),'Hoja de Trabajo para listado'!$AB$151:$BA$151,0)),0)+IFERROR(INDEX('Hoja de Trabajo para listado'!$BC$155:$CB$1048576,MATCH($A545,'Hoja de Trabajo para listado'!$BC$155:$BC$1048576,0),MATCH((CUADRO!Q$5&amp;$E545),'Hoja de Trabajo para listado'!$BC$151:$CB$151,0)),0)+IFERROR(INDEX('Hoja de Trabajo para listado'!$DE$153:$DG$274,MATCH($A545,'Hoja de Trabajo para listado'!$DE$153:$DE$1048576,0),MATCH((CUADRO!Q$5&amp;$E545),'Hoja de Trabajo para listado'!$DE$151:$DG$151,0)),0)+IFERROR(INDEX('Hoja de Trabajo para listado'!$CD$155:$DC$1048576,MATCH($A545,'Hoja de Trabajo para listado'!$CD$155:$CD$1048576,0),MATCH((CUADRO!Q$5&amp;$E545),'Hoja de Trabajo para listado'!$CD$151:$DC$151,0)),0)</f>
        <v>0</v>
      </c>
      <c r="R545" s="243">
        <f t="shared" ca="1" si="19"/>
        <v>0</v>
      </c>
      <c r="S545" s="249">
        <f ca="1">+R544+R545</f>
        <v>0</v>
      </c>
      <c r="T545" s="243">
        <f ca="1">+S545</f>
        <v>0</v>
      </c>
      <c r="U545" s="242">
        <f t="shared" si="20"/>
        <v>2</v>
      </c>
      <c r="V545" s="333" t="str">
        <f>+VLOOKUP(A545,bd_lista!$A$3:$E$590,5,FALSE)</f>
        <v>Gobiernos Autonomos Municipales</v>
      </c>
      <c r="W545" s="384"/>
      <c r="X545" s="242">
        <f>+VLOOKUP(A545,[3]Sheet1!$A$13:$D$744,4,FALSE)</f>
        <v>0</v>
      </c>
      <c r="Y545" s="242" t="e">
        <f>+VLOOKUP(X545,bd_lista!$A$3:$C$590,3,FALSE)</f>
        <v>#N/A</v>
      </c>
      <c r="Z545" s="292"/>
      <c r="AA545" s="293"/>
    </row>
    <row r="546" spans="1:27" customFormat="1" ht="27" hidden="1" customHeight="1">
      <c r="A546" s="32">
        <v>1226</v>
      </c>
      <c r="B546" s="388">
        <f>+A546</f>
        <v>1226</v>
      </c>
      <c r="C546" s="247" t="str">
        <f>+VLOOKUP(A546,bd_lista!$A$3:$C$590,3,FALSE)</f>
        <v>Gobierno Autónomo Municipal de Sorata</v>
      </c>
      <c r="D546" s="385" t="str">
        <f>+C546</f>
        <v>Gobierno Autónomo Municipal de Sorata</v>
      </c>
      <c r="E546" s="242" t="s">
        <v>1304</v>
      </c>
      <c r="F546" s="243">
        <f ca="1">+IFERROR(INDEX('Hoja de Trabajo para listado'!$A$155:$Z$1048576,MATCH($A546,'Hoja de Trabajo para listado'!$A$155:$A$1048576,0),MATCH((CUADRO!F$5&amp;$E546),'Hoja de Trabajo para listado'!$A$151:$Z$151,0)),0)+IFERROR(INDEX('Hoja de Trabajo para listado'!$AB$155:$BA$1048576,MATCH($A546,'Hoja de Trabajo para listado'!$AB$155:$AB$1048576,0),MATCH((CUADRO!F$5&amp;$E546),'Hoja de Trabajo para listado'!$AB$151:$BA$151,0)),0)+IFERROR(INDEX('Hoja de Trabajo para listado'!$BC$155:$CB$1048576,MATCH($A546,'Hoja de Trabajo para listado'!$BC$155:$BC$1048576,0),MATCH((CUADRO!F$5&amp;$E546),'Hoja de Trabajo para listado'!$BC$151:$CB$151,0)),0)+IFERROR(INDEX('Hoja de Trabajo para listado'!$DE$153:$DG$274,MATCH($A546,'Hoja de Trabajo para listado'!$DE$153:$DE$1048576,0),MATCH((CUADRO!F$5&amp;$E546),'Hoja de Trabajo para listado'!$DE$151:$DG$151,0)),0)+IFERROR(INDEX('Hoja de Trabajo para listado'!$CD$155:$DC$1048576,MATCH($A546,'Hoja de Trabajo para listado'!$CD$155:$CD$1048576,0),MATCH((CUADRO!F$5&amp;$E546),'Hoja de Trabajo para listado'!$CD$151:$DC$151,0)),0)</f>
        <v>0</v>
      </c>
      <c r="G546" s="243">
        <f ca="1">+IFERROR(INDEX('Hoja de Trabajo para listado'!$A$155:$Z$1048576,MATCH($A546,'Hoja de Trabajo para listado'!$A$155:$A$1048576,0),MATCH((CUADRO!G$5&amp;$E546),'Hoja de Trabajo para listado'!$A$151:$Z$151,0)),0)+IFERROR(INDEX('Hoja de Trabajo para listado'!$AB$155:$BA$1048576,MATCH($A546,'Hoja de Trabajo para listado'!$AB$155:$AB$1048576,0),MATCH((CUADRO!G$5&amp;$E546),'Hoja de Trabajo para listado'!$AB$151:$BA$151,0)),0)+IFERROR(INDEX('Hoja de Trabajo para listado'!$BC$155:$CB$1048576,MATCH($A546,'Hoja de Trabajo para listado'!$BC$155:$BC$1048576,0),MATCH((CUADRO!G$5&amp;$E546),'Hoja de Trabajo para listado'!$BC$151:$CB$151,0)),0)+IFERROR(INDEX('Hoja de Trabajo para listado'!$DE$153:$DG$274,MATCH($A546,'Hoja de Trabajo para listado'!$DE$153:$DE$1048576,0),MATCH((CUADRO!G$5&amp;$E546),'Hoja de Trabajo para listado'!$DE$151:$DG$151,0)),0)+IFERROR(INDEX('Hoja de Trabajo para listado'!$CD$155:$DC$1048576,MATCH($A546,'Hoja de Trabajo para listado'!$CD$155:$CD$1048576,0),MATCH((CUADRO!G$5&amp;$E546),'Hoja de Trabajo para listado'!$CD$151:$DC$151,0)),0)</f>
        <v>0</v>
      </c>
      <c r="H546" s="243">
        <f ca="1">+IFERROR(INDEX('Hoja de Trabajo para listado'!$A$155:$Z$1048576,MATCH($A546,'Hoja de Trabajo para listado'!$A$155:$A$1048576,0),MATCH((CUADRO!H$5&amp;$E546),'Hoja de Trabajo para listado'!$A$151:$Z$151,0)),0)+IFERROR(INDEX('Hoja de Trabajo para listado'!$AB$155:$BA$1048576,MATCH($A546,'Hoja de Trabajo para listado'!$AB$155:$AB$1048576,0),MATCH((CUADRO!H$5&amp;$E546),'Hoja de Trabajo para listado'!$AB$151:$BA$151,0)),0)+IFERROR(INDEX('Hoja de Trabajo para listado'!$BC$155:$CB$1048576,MATCH($A546,'Hoja de Trabajo para listado'!$BC$155:$BC$1048576,0),MATCH((CUADRO!H$5&amp;$E546),'Hoja de Trabajo para listado'!$BC$151:$CB$151,0)),0)+IFERROR(INDEX('Hoja de Trabajo para listado'!$DE$153:$DG$274,MATCH($A546,'Hoja de Trabajo para listado'!$DE$153:$DE$1048576,0),MATCH((CUADRO!H$5&amp;$E546),'Hoja de Trabajo para listado'!$DE$151:$DG$151,0)),0)+IFERROR(INDEX('Hoja de Trabajo para listado'!$CD$155:$DC$1048576,MATCH($A546,'Hoja de Trabajo para listado'!$CD$155:$CD$1048576,0),MATCH((CUADRO!H$5&amp;$E546),'Hoja de Trabajo para listado'!$CD$151:$DC$151,0)),0)</f>
        <v>0</v>
      </c>
      <c r="I546" s="243">
        <f ca="1">+IFERROR(INDEX('Hoja de Trabajo para listado'!$A$155:$Z$1048576,MATCH($A546,'Hoja de Trabajo para listado'!$A$155:$A$1048576,0),MATCH((CUADRO!I$5&amp;$E546),'Hoja de Trabajo para listado'!$A$151:$Z$151,0)),0)+IFERROR(INDEX('Hoja de Trabajo para listado'!$AB$155:$BA$1048576,MATCH($A546,'Hoja de Trabajo para listado'!$AB$155:$AB$1048576,0),MATCH((CUADRO!I$5&amp;$E546),'Hoja de Trabajo para listado'!$AB$151:$BA$151,0)),0)+IFERROR(INDEX('Hoja de Trabajo para listado'!$BC$155:$CB$1048576,MATCH($A546,'Hoja de Trabajo para listado'!$BC$155:$BC$1048576,0),MATCH((CUADRO!I$5&amp;$E546),'Hoja de Trabajo para listado'!$BC$151:$CB$151,0)),0)+IFERROR(INDEX('Hoja de Trabajo para listado'!$DE$153:$DG$274,MATCH($A546,'Hoja de Trabajo para listado'!$DE$153:$DE$1048576,0),MATCH((CUADRO!I$5&amp;$E546),'Hoja de Trabajo para listado'!$DE$151:$DG$151,0)),0)+IFERROR(INDEX('Hoja de Trabajo para listado'!$CD$155:$DC$1048576,MATCH($A546,'Hoja de Trabajo para listado'!$CD$155:$CD$1048576,0),MATCH((CUADRO!I$5&amp;$E546),'Hoja de Trabajo para listado'!$CD$151:$DC$151,0)),0)</f>
        <v>0</v>
      </c>
      <c r="J546" s="243">
        <f ca="1">+IFERROR(INDEX('Hoja de Trabajo para listado'!$A$155:$Z$1048576,MATCH($A546,'Hoja de Trabajo para listado'!$A$155:$A$1048576,0),MATCH((CUADRO!J$5&amp;$E546),'Hoja de Trabajo para listado'!$A$151:$Z$151,0)),0)+IFERROR(INDEX('Hoja de Trabajo para listado'!$AB$155:$BA$1048576,MATCH($A546,'Hoja de Trabajo para listado'!$AB$155:$AB$1048576,0),MATCH((CUADRO!J$5&amp;$E546),'Hoja de Trabajo para listado'!$AB$151:$BA$151,0)),0)+IFERROR(INDEX('Hoja de Trabajo para listado'!$BC$155:$CB$1048576,MATCH($A546,'Hoja de Trabajo para listado'!$BC$155:$BC$1048576,0),MATCH((CUADRO!J$5&amp;$E546),'Hoja de Trabajo para listado'!$BC$151:$CB$151,0)),0)+IFERROR(INDEX('Hoja de Trabajo para listado'!$DE$153:$DG$274,MATCH($A546,'Hoja de Trabajo para listado'!$DE$153:$DE$1048576,0),MATCH((CUADRO!J$5&amp;$E546),'Hoja de Trabajo para listado'!$DE$151:$DG$151,0)),0)+IFERROR(INDEX('Hoja de Trabajo para listado'!$CD$155:$DC$1048576,MATCH($A546,'Hoja de Trabajo para listado'!$CD$155:$CD$1048576,0),MATCH((CUADRO!J$5&amp;$E546),'Hoja de Trabajo para listado'!$CD$151:$DC$151,0)),0)</f>
        <v>0</v>
      </c>
      <c r="K546" s="243">
        <f ca="1">+IFERROR(INDEX('Hoja de Trabajo para listado'!$A$155:$Z$1048576,MATCH($A546,'Hoja de Trabajo para listado'!$A$155:$A$1048576,0),MATCH((CUADRO!K$5&amp;$E546),'Hoja de Trabajo para listado'!$A$151:$Z$151,0)),0)+IFERROR(INDEX('Hoja de Trabajo para listado'!$AB$155:$BA$1048576,MATCH($A546,'Hoja de Trabajo para listado'!$AB$155:$AB$1048576,0),MATCH((CUADRO!K$5&amp;$E546),'Hoja de Trabajo para listado'!$AB$151:$BA$151,0)),0)+IFERROR(INDEX('Hoja de Trabajo para listado'!$BC$155:$CB$1048576,MATCH($A546,'Hoja de Trabajo para listado'!$BC$155:$BC$1048576,0),MATCH((CUADRO!K$5&amp;$E546),'Hoja de Trabajo para listado'!$BC$151:$CB$151,0)),0)+IFERROR(INDEX('Hoja de Trabajo para listado'!$DE$153:$DG$274,MATCH($A546,'Hoja de Trabajo para listado'!$DE$153:$DE$1048576,0),MATCH((CUADRO!K$5&amp;$E546),'Hoja de Trabajo para listado'!$DE$151:$DG$151,0)),0)+IFERROR(INDEX('Hoja de Trabajo para listado'!$CD$155:$DC$1048576,MATCH($A546,'Hoja de Trabajo para listado'!$CD$155:$CD$1048576,0),MATCH((CUADRO!K$5&amp;$E546),'Hoja de Trabajo para listado'!$CD$151:$DC$151,0)),0)</f>
        <v>0</v>
      </c>
      <c r="L546" s="243">
        <f ca="1">+IFERROR(INDEX('Hoja de Trabajo para listado'!$A$155:$Z$1048576,MATCH($A546,'Hoja de Trabajo para listado'!$A$155:$A$1048576,0),MATCH((CUADRO!L$5&amp;$E546),'Hoja de Trabajo para listado'!$A$151:$Z$151,0)),0)+IFERROR(INDEX('Hoja de Trabajo para listado'!$AB$155:$BA$1048576,MATCH($A546,'Hoja de Trabajo para listado'!$AB$155:$AB$1048576,0),MATCH((CUADRO!L$5&amp;$E546),'Hoja de Trabajo para listado'!$AB$151:$BA$151,0)),0)+IFERROR(INDEX('Hoja de Trabajo para listado'!$BC$155:$CB$1048576,MATCH($A546,'Hoja de Trabajo para listado'!$BC$155:$BC$1048576,0),MATCH((CUADRO!L$5&amp;$E546),'Hoja de Trabajo para listado'!$BC$151:$CB$151,0)),0)+IFERROR(INDEX('Hoja de Trabajo para listado'!$DE$153:$DG$274,MATCH($A546,'Hoja de Trabajo para listado'!$DE$153:$DE$1048576,0),MATCH((CUADRO!L$5&amp;$E546),'Hoja de Trabajo para listado'!$DE$151:$DG$151,0)),0)+IFERROR(INDEX('Hoja de Trabajo para listado'!$CD$155:$DC$1048576,MATCH($A546,'Hoja de Trabajo para listado'!$CD$155:$CD$1048576,0),MATCH((CUADRO!L$5&amp;$E546),'Hoja de Trabajo para listado'!$CD$151:$DC$151,0)),0)</f>
        <v>0</v>
      </c>
      <c r="M546" s="243">
        <f ca="1">+IFERROR(INDEX('Hoja de Trabajo para listado'!$A$155:$Z$1048576,MATCH($A546,'Hoja de Trabajo para listado'!$A$155:$A$1048576,0),MATCH((CUADRO!M$5&amp;$E546),'Hoja de Trabajo para listado'!$A$151:$Z$151,0)),0)+IFERROR(INDEX('Hoja de Trabajo para listado'!$AB$155:$BA$1048576,MATCH($A546,'Hoja de Trabajo para listado'!$AB$155:$AB$1048576,0),MATCH((CUADRO!M$5&amp;$E546),'Hoja de Trabajo para listado'!$AB$151:$BA$151,0)),0)+IFERROR(INDEX('Hoja de Trabajo para listado'!$BC$155:$CB$1048576,MATCH($A546,'Hoja de Trabajo para listado'!$BC$155:$BC$1048576,0),MATCH((CUADRO!M$5&amp;$E546),'Hoja de Trabajo para listado'!$BC$151:$CB$151,0)),0)+IFERROR(INDEX('Hoja de Trabajo para listado'!$DE$153:$DG$274,MATCH($A546,'Hoja de Trabajo para listado'!$DE$153:$DE$1048576,0),MATCH((CUADRO!M$5&amp;$E546),'Hoja de Trabajo para listado'!$DE$151:$DG$151,0)),0)+IFERROR(INDEX('Hoja de Trabajo para listado'!$CD$155:$DC$1048576,MATCH($A546,'Hoja de Trabajo para listado'!$CD$155:$CD$1048576,0),MATCH((CUADRO!M$5&amp;$E546),'Hoja de Trabajo para listado'!$CD$151:$DC$151,0)),0)</f>
        <v>0</v>
      </c>
      <c r="N546" s="243">
        <f ca="1">+IFERROR(INDEX('Hoja de Trabajo para listado'!$A$155:$Z$1048576,MATCH($A546,'Hoja de Trabajo para listado'!$A$155:$A$1048576,0),MATCH((CUADRO!N$5&amp;$E546),'Hoja de Trabajo para listado'!$A$151:$Z$151,0)),0)+IFERROR(INDEX('Hoja de Trabajo para listado'!$AB$155:$BA$1048576,MATCH($A546,'Hoja de Trabajo para listado'!$AB$155:$AB$1048576,0),MATCH((CUADRO!N$5&amp;$E546),'Hoja de Trabajo para listado'!$AB$151:$BA$151,0)),0)+IFERROR(INDEX('Hoja de Trabajo para listado'!$BC$155:$CB$1048576,MATCH($A546,'Hoja de Trabajo para listado'!$BC$155:$BC$1048576,0),MATCH((CUADRO!N$5&amp;$E546),'Hoja de Trabajo para listado'!$BC$151:$CB$151,0)),0)+IFERROR(INDEX('Hoja de Trabajo para listado'!$DE$153:$DG$274,MATCH($A546,'Hoja de Trabajo para listado'!$DE$153:$DE$1048576,0),MATCH((CUADRO!N$5&amp;$E546),'Hoja de Trabajo para listado'!$DE$151:$DG$151,0)),0)+IFERROR(INDEX('Hoja de Trabajo para listado'!$CD$155:$DC$1048576,MATCH($A546,'Hoja de Trabajo para listado'!$CD$155:$CD$1048576,0),MATCH((CUADRO!N$5&amp;$E546),'Hoja de Trabajo para listado'!$CD$151:$DC$151,0)),0)</f>
        <v>0</v>
      </c>
      <c r="O546" s="243">
        <f ca="1">+IFERROR(INDEX('Hoja de Trabajo para listado'!$A$155:$Z$1048576,MATCH($A546,'Hoja de Trabajo para listado'!$A$155:$A$1048576,0),MATCH((CUADRO!O$5&amp;$E546),'Hoja de Trabajo para listado'!$A$151:$Z$151,0)),0)+IFERROR(INDEX('Hoja de Trabajo para listado'!$AB$155:$BA$1048576,MATCH($A546,'Hoja de Trabajo para listado'!$AB$155:$AB$1048576,0),MATCH((CUADRO!O$5&amp;$E546),'Hoja de Trabajo para listado'!$AB$151:$BA$151,0)),0)+IFERROR(INDEX('Hoja de Trabajo para listado'!$BC$155:$CB$1048576,MATCH($A546,'Hoja de Trabajo para listado'!$BC$155:$BC$1048576,0),MATCH((CUADRO!O$5&amp;$E546),'Hoja de Trabajo para listado'!$BC$151:$CB$151,0)),0)+IFERROR(INDEX('Hoja de Trabajo para listado'!$DE$153:$DG$274,MATCH($A546,'Hoja de Trabajo para listado'!$DE$153:$DE$1048576,0),MATCH((CUADRO!O$5&amp;$E546),'Hoja de Trabajo para listado'!$DE$151:$DG$151,0)),0)+IFERROR(INDEX('Hoja de Trabajo para listado'!$CD$155:$DC$1048576,MATCH($A546,'Hoja de Trabajo para listado'!$CD$155:$CD$1048576,0),MATCH((CUADRO!O$5&amp;$E546),'Hoja de Trabajo para listado'!$CD$151:$DC$151,0)),0)</f>
        <v>0</v>
      </c>
      <c r="P546" s="243">
        <f ca="1">+IFERROR(INDEX('Hoja de Trabajo para listado'!$A$155:$Z$1048576,MATCH($A546,'Hoja de Trabajo para listado'!$A$155:$A$1048576,0),MATCH((CUADRO!P$5&amp;$E546),'Hoja de Trabajo para listado'!$A$151:$Z$151,0)),0)+IFERROR(INDEX('Hoja de Trabajo para listado'!$AB$155:$BA$1048576,MATCH($A546,'Hoja de Trabajo para listado'!$AB$155:$AB$1048576,0),MATCH((CUADRO!P$5&amp;$E546),'Hoja de Trabajo para listado'!$AB$151:$BA$151,0)),0)+IFERROR(INDEX('Hoja de Trabajo para listado'!$BC$155:$CB$1048576,MATCH($A546,'Hoja de Trabajo para listado'!$BC$155:$BC$1048576,0),MATCH((CUADRO!P$5&amp;$E546),'Hoja de Trabajo para listado'!$BC$151:$CB$151,0)),0)+IFERROR(INDEX('Hoja de Trabajo para listado'!$DE$153:$DG$274,MATCH($A546,'Hoja de Trabajo para listado'!$DE$153:$DE$1048576,0),MATCH((CUADRO!P$5&amp;$E546),'Hoja de Trabajo para listado'!$DE$151:$DG$151,0)),0)+IFERROR(INDEX('Hoja de Trabajo para listado'!$CD$155:$DC$1048576,MATCH($A546,'Hoja de Trabajo para listado'!$CD$155:$CD$1048576,0),MATCH((CUADRO!P$5&amp;$E546),'Hoja de Trabajo para listado'!$CD$151:$DC$151,0)),0)</f>
        <v>0</v>
      </c>
      <c r="Q546" s="243">
        <f ca="1">+IFERROR(INDEX('Hoja de Trabajo para listado'!$A$155:$Z$1048576,MATCH($A546,'Hoja de Trabajo para listado'!$A$155:$A$1048576,0),MATCH((CUADRO!Q$5&amp;$E546),'Hoja de Trabajo para listado'!$A$151:$Z$151,0)),0)+IFERROR(INDEX('Hoja de Trabajo para listado'!$AB$155:$BA$1048576,MATCH($A546,'Hoja de Trabajo para listado'!$AB$155:$AB$1048576,0),MATCH((CUADRO!Q$5&amp;$E546),'Hoja de Trabajo para listado'!$AB$151:$BA$151,0)),0)+IFERROR(INDEX('Hoja de Trabajo para listado'!$BC$155:$CB$1048576,MATCH($A546,'Hoja de Trabajo para listado'!$BC$155:$BC$1048576,0),MATCH((CUADRO!Q$5&amp;$E546),'Hoja de Trabajo para listado'!$BC$151:$CB$151,0)),0)+IFERROR(INDEX('Hoja de Trabajo para listado'!$DE$153:$DG$274,MATCH($A546,'Hoja de Trabajo para listado'!$DE$153:$DE$1048576,0),MATCH((CUADRO!Q$5&amp;$E546),'Hoja de Trabajo para listado'!$DE$151:$DG$151,0)),0)+IFERROR(INDEX('Hoja de Trabajo para listado'!$CD$155:$DC$1048576,MATCH($A546,'Hoja de Trabajo para listado'!$CD$155:$CD$1048576,0),MATCH((CUADRO!Q$5&amp;$E546),'Hoja de Trabajo para listado'!$CD$151:$DC$151,0)),0)</f>
        <v>0</v>
      </c>
      <c r="R546" s="243">
        <f t="shared" ca="1" si="19"/>
        <v>0</v>
      </c>
      <c r="S546" s="249"/>
      <c r="T546" s="243">
        <f ca="1">+T547</f>
        <v>0</v>
      </c>
      <c r="U546" s="242">
        <f t="shared" si="20"/>
        <v>1</v>
      </c>
      <c r="V546" s="333" t="str">
        <f>+VLOOKUP(A546,bd_lista!$A$3:$E$590,5,FALSE)</f>
        <v>Gobiernos Autonomos Municipales</v>
      </c>
      <c r="W546" s="383" t="str">
        <f>+V546</f>
        <v>Gobiernos Autonomos Municipales</v>
      </c>
      <c r="X546" s="242">
        <f>+VLOOKUP(A546,[3]Sheet1!$A$13:$D$744,4,FALSE)</f>
        <v>0</v>
      </c>
      <c r="Y546" s="242" t="e">
        <f>+VLOOKUP(X546,bd_lista!$A$3:$C$590,3,FALSE)</f>
        <v>#N/A</v>
      </c>
      <c r="Z546" s="294">
        <f>+X546</f>
        <v>0</v>
      </c>
      <c r="AA546" s="295" t="e">
        <f>+Y546</f>
        <v>#N/A</v>
      </c>
    </row>
    <row r="547" spans="1:27" customFormat="1" ht="27" hidden="1" customHeight="1">
      <c r="A547" s="32">
        <v>1226</v>
      </c>
      <c r="B547" s="389"/>
      <c r="C547" s="247" t="str">
        <f>+VLOOKUP(A547,bd_lista!$A$3:$C$590,3,FALSE)</f>
        <v>Gobierno Autónomo Municipal de Sorata</v>
      </c>
      <c r="D547" s="386"/>
      <c r="E547" s="244" t="s">
        <v>1305</v>
      </c>
      <c r="F547" s="243">
        <f ca="1">+IFERROR(INDEX('Hoja de Trabajo para listado'!$A$155:$Z$1048576,MATCH($A547,'Hoja de Trabajo para listado'!$A$155:$A$1048576,0),MATCH((CUADRO!F$5&amp;$E547),'Hoja de Trabajo para listado'!$A$151:$Z$151,0)),0)+IFERROR(INDEX('Hoja de Trabajo para listado'!$AB$155:$BA$1048576,MATCH($A547,'Hoja de Trabajo para listado'!$AB$155:$AB$1048576,0),MATCH((CUADRO!F$5&amp;$E547),'Hoja de Trabajo para listado'!$AB$151:$BA$151,0)),0)+IFERROR(INDEX('Hoja de Trabajo para listado'!$BC$155:$CB$1048576,MATCH($A547,'Hoja de Trabajo para listado'!$BC$155:$BC$1048576,0),MATCH((CUADRO!F$5&amp;$E547),'Hoja de Trabajo para listado'!$BC$151:$CB$151,0)),0)+IFERROR(INDEX('Hoja de Trabajo para listado'!$DE$153:$DG$274,MATCH($A547,'Hoja de Trabajo para listado'!$DE$153:$DE$1048576,0),MATCH((CUADRO!F$5&amp;$E547),'Hoja de Trabajo para listado'!$DE$151:$DG$151,0)),0)+IFERROR(INDEX('Hoja de Trabajo para listado'!$CD$155:$DC$1048576,MATCH($A547,'Hoja de Trabajo para listado'!$CD$155:$CD$1048576,0),MATCH((CUADRO!F$5&amp;$E547),'Hoja de Trabajo para listado'!$CD$151:$DC$151,0)),0)</f>
        <v>0</v>
      </c>
      <c r="G547" s="243">
        <f ca="1">+IFERROR(INDEX('Hoja de Trabajo para listado'!$A$155:$Z$1048576,MATCH($A547,'Hoja de Trabajo para listado'!$A$155:$A$1048576,0),MATCH((CUADRO!G$5&amp;$E547),'Hoja de Trabajo para listado'!$A$151:$Z$151,0)),0)+IFERROR(INDEX('Hoja de Trabajo para listado'!$AB$155:$BA$1048576,MATCH($A547,'Hoja de Trabajo para listado'!$AB$155:$AB$1048576,0),MATCH((CUADRO!G$5&amp;$E547),'Hoja de Trabajo para listado'!$AB$151:$BA$151,0)),0)+IFERROR(INDEX('Hoja de Trabajo para listado'!$BC$155:$CB$1048576,MATCH($A547,'Hoja de Trabajo para listado'!$BC$155:$BC$1048576,0),MATCH((CUADRO!G$5&amp;$E547),'Hoja de Trabajo para listado'!$BC$151:$CB$151,0)),0)+IFERROR(INDEX('Hoja de Trabajo para listado'!$DE$153:$DG$274,MATCH($A547,'Hoja de Trabajo para listado'!$DE$153:$DE$1048576,0),MATCH((CUADRO!G$5&amp;$E547),'Hoja de Trabajo para listado'!$DE$151:$DG$151,0)),0)+IFERROR(INDEX('Hoja de Trabajo para listado'!$CD$155:$DC$1048576,MATCH($A547,'Hoja de Trabajo para listado'!$CD$155:$CD$1048576,0),MATCH((CUADRO!G$5&amp;$E547),'Hoja de Trabajo para listado'!$CD$151:$DC$151,0)),0)</f>
        <v>0</v>
      </c>
      <c r="H547" s="243">
        <f ca="1">+IFERROR(INDEX('Hoja de Trabajo para listado'!$A$155:$Z$1048576,MATCH($A547,'Hoja de Trabajo para listado'!$A$155:$A$1048576,0),MATCH((CUADRO!H$5&amp;$E547),'Hoja de Trabajo para listado'!$A$151:$Z$151,0)),0)+IFERROR(INDEX('Hoja de Trabajo para listado'!$AB$155:$BA$1048576,MATCH($A547,'Hoja de Trabajo para listado'!$AB$155:$AB$1048576,0),MATCH((CUADRO!H$5&amp;$E547),'Hoja de Trabajo para listado'!$AB$151:$BA$151,0)),0)+IFERROR(INDEX('Hoja de Trabajo para listado'!$BC$155:$CB$1048576,MATCH($A547,'Hoja de Trabajo para listado'!$BC$155:$BC$1048576,0),MATCH((CUADRO!H$5&amp;$E547),'Hoja de Trabajo para listado'!$BC$151:$CB$151,0)),0)+IFERROR(INDEX('Hoja de Trabajo para listado'!$DE$153:$DG$274,MATCH($A547,'Hoja de Trabajo para listado'!$DE$153:$DE$1048576,0),MATCH((CUADRO!H$5&amp;$E547),'Hoja de Trabajo para listado'!$DE$151:$DG$151,0)),0)+IFERROR(INDEX('Hoja de Trabajo para listado'!$CD$155:$DC$1048576,MATCH($A547,'Hoja de Trabajo para listado'!$CD$155:$CD$1048576,0),MATCH((CUADRO!H$5&amp;$E547),'Hoja de Trabajo para listado'!$CD$151:$DC$151,0)),0)</f>
        <v>0</v>
      </c>
      <c r="I547" s="243">
        <f ca="1">+IFERROR(INDEX('Hoja de Trabajo para listado'!$A$155:$Z$1048576,MATCH($A547,'Hoja de Trabajo para listado'!$A$155:$A$1048576,0),MATCH((CUADRO!I$5&amp;$E547),'Hoja de Trabajo para listado'!$A$151:$Z$151,0)),0)+IFERROR(INDEX('Hoja de Trabajo para listado'!$AB$155:$BA$1048576,MATCH($A547,'Hoja de Trabajo para listado'!$AB$155:$AB$1048576,0),MATCH((CUADRO!I$5&amp;$E547),'Hoja de Trabajo para listado'!$AB$151:$BA$151,0)),0)+IFERROR(INDEX('Hoja de Trabajo para listado'!$BC$155:$CB$1048576,MATCH($A547,'Hoja de Trabajo para listado'!$BC$155:$BC$1048576,0),MATCH((CUADRO!I$5&amp;$E547),'Hoja de Trabajo para listado'!$BC$151:$CB$151,0)),0)+IFERROR(INDEX('Hoja de Trabajo para listado'!$DE$153:$DG$274,MATCH($A547,'Hoja de Trabajo para listado'!$DE$153:$DE$1048576,0),MATCH((CUADRO!I$5&amp;$E547),'Hoja de Trabajo para listado'!$DE$151:$DG$151,0)),0)+IFERROR(INDEX('Hoja de Trabajo para listado'!$CD$155:$DC$1048576,MATCH($A547,'Hoja de Trabajo para listado'!$CD$155:$CD$1048576,0),MATCH((CUADRO!I$5&amp;$E547),'Hoja de Trabajo para listado'!$CD$151:$DC$151,0)),0)</f>
        <v>0</v>
      </c>
      <c r="J547" s="243">
        <f ca="1">+IFERROR(INDEX('Hoja de Trabajo para listado'!$A$155:$Z$1048576,MATCH($A547,'Hoja de Trabajo para listado'!$A$155:$A$1048576,0),MATCH((CUADRO!J$5&amp;$E547),'Hoja de Trabajo para listado'!$A$151:$Z$151,0)),0)+IFERROR(INDEX('Hoja de Trabajo para listado'!$AB$155:$BA$1048576,MATCH($A547,'Hoja de Trabajo para listado'!$AB$155:$AB$1048576,0),MATCH((CUADRO!J$5&amp;$E547),'Hoja de Trabajo para listado'!$AB$151:$BA$151,0)),0)+IFERROR(INDEX('Hoja de Trabajo para listado'!$BC$155:$CB$1048576,MATCH($A547,'Hoja de Trabajo para listado'!$BC$155:$BC$1048576,0),MATCH((CUADRO!J$5&amp;$E547),'Hoja de Trabajo para listado'!$BC$151:$CB$151,0)),0)+IFERROR(INDEX('Hoja de Trabajo para listado'!$DE$153:$DG$274,MATCH($A547,'Hoja de Trabajo para listado'!$DE$153:$DE$1048576,0),MATCH((CUADRO!J$5&amp;$E547),'Hoja de Trabajo para listado'!$DE$151:$DG$151,0)),0)+IFERROR(INDEX('Hoja de Trabajo para listado'!$CD$155:$DC$1048576,MATCH($A547,'Hoja de Trabajo para listado'!$CD$155:$CD$1048576,0),MATCH((CUADRO!J$5&amp;$E547),'Hoja de Trabajo para listado'!$CD$151:$DC$151,0)),0)</f>
        <v>0</v>
      </c>
      <c r="K547" s="243">
        <f ca="1">+IFERROR(INDEX('Hoja de Trabajo para listado'!$A$155:$Z$1048576,MATCH($A547,'Hoja de Trabajo para listado'!$A$155:$A$1048576,0),MATCH((CUADRO!K$5&amp;$E547),'Hoja de Trabajo para listado'!$A$151:$Z$151,0)),0)+IFERROR(INDEX('Hoja de Trabajo para listado'!$AB$155:$BA$1048576,MATCH($A547,'Hoja de Trabajo para listado'!$AB$155:$AB$1048576,0),MATCH((CUADRO!K$5&amp;$E547),'Hoja de Trabajo para listado'!$AB$151:$BA$151,0)),0)+IFERROR(INDEX('Hoja de Trabajo para listado'!$BC$155:$CB$1048576,MATCH($A547,'Hoja de Trabajo para listado'!$BC$155:$BC$1048576,0),MATCH((CUADRO!K$5&amp;$E547),'Hoja de Trabajo para listado'!$BC$151:$CB$151,0)),0)+IFERROR(INDEX('Hoja de Trabajo para listado'!$DE$153:$DG$274,MATCH($A547,'Hoja de Trabajo para listado'!$DE$153:$DE$1048576,0),MATCH((CUADRO!K$5&amp;$E547),'Hoja de Trabajo para listado'!$DE$151:$DG$151,0)),0)+IFERROR(INDEX('Hoja de Trabajo para listado'!$CD$155:$DC$1048576,MATCH($A547,'Hoja de Trabajo para listado'!$CD$155:$CD$1048576,0),MATCH((CUADRO!K$5&amp;$E547),'Hoja de Trabajo para listado'!$CD$151:$DC$151,0)),0)</f>
        <v>0</v>
      </c>
      <c r="L547" s="243">
        <f ca="1">+IFERROR(INDEX('Hoja de Trabajo para listado'!$A$155:$Z$1048576,MATCH($A547,'Hoja de Trabajo para listado'!$A$155:$A$1048576,0),MATCH((CUADRO!L$5&amp;$E547),'Hoja de Trabajo para listado'!$A$151:$Z$151,0)),0)+IFERROR(INDEX('Hoja de Trabajo para listado'!$AB$155:$BA$1048576,MATCH($A547,'Hoja de Trabajo para listado'!$AB$155:$AB$1048576,0),MATCH((CUADRO!L$5&amp;$E547),'Hoja de Trabajo para listado'!$AB$151:$BA$151,0)),0)+IFERROR(INDEX('Hoja de Trabajo para listado'!$BC$155:$CB$1048576,MATCH($A547,'Hoja de Trabajo para listado'!$BC$155:$BC$1048576,0),MATCH((CUADRO!L$5&amp;$E547),'Hoja de Trabajo para listado'!$BC$151:$CB$151,0)),0)+IFERROR(INDEX('Hoja de Trabajo para listado'!$DE$153:$DG$274,MATCH($A547,'Hoja de Trabajo para listado'!$DE$153:$DE$1048576,0),MATCH((CUADRO!L$5&amp;$E547),'Hoja de Trabajo para listado'!$DE$151:$DG$151,0)),0)+IFERROR(INDEX('Hoja de Trabajo para listado'!$CD$155:$DC$1048576,MATCH($A547,'Hoja de Trabajo para listado'!$CD$155:$CD$1048576,0),MATCH((CUADRO!L$5&amp;$E547),'Hoja de Trabajo para listado'!$CD$151:$DC$151,0)),0)</f>
        <v>0</v>
      </c>
      <c r="M547" s="243">
        <f ca="1">+IFERROR(INDEX('Hoja de Trabajo para listado'!$A$155:$Z$1048576,MATCH($A547,'Hoja de Trabajo para listado'!$A$155:$A$1048576,0),MATCH((CUADRO!M$5&amp;$E547),'Hoja de Trabajo para listado'!$A$151:$Z$151,0)),0)+IFERROR(INDEX('Hoja de Trabajo para listado'!$AB$155:$BA$1048576,MATCH($A547,'Hoja de Trabajo para listado'!$AB$155:$AB$1048576,0),MATCH((CUADRO!M$5&amp;$E547),'Hoja de Trabajo para listado'!$AB$151:$BA$151,0)),0)+IFERROR(INDEX('Hoja de Trabajo para listado'!$BC$155:$CB$1048576,MATCH($A547,'Hoja de Trabajo para listado'!$BC$155:$BC$1048576,0),MATCH((CUADRO!M$5&amp;$E547),'Hoja de Trabajo para listado'!$BC$151:$CB$151,0)),0)+IFERROR(INDEX('Hoja de Trabajo para listado'!$DE$153:$DG$274,MATCH($A547,'Hoja de Trabajo para listado'!$DE$153:$DE$1048576,0),MATCH((CUADRO!M$5&amp;$E547),'Hoja de Trabajo para listado'!$DE$151:$DG$151,0)),0)+IFERROR(INDEX('Hoja de Trabajo para listado'!$CD$155:$DC$1048576,MATCH($A547,'Hoja de Trabajo para listado'!$CD$155:$CD$1048576,0),MATCH((CUADRO!M$5&amp;$E547),'Hoja de Trabajo para listado'!$CD$151:$DC$151,0)),0)</f>
        <v>0</v>
      </c>
      <c r="N547" s="243">
        <f ca="1">+IFERROR(INDEX('Hoja de Trabajo para listado'!$A$155:$Z$1048576,MATCH($A547,'Hoja de Trabajo para listado'!$A$155:$A$1048576,0),MATCH((CUADRO!N$5&amp;$E547),'Hoja de Trabajo para listado'!$A$151:$Z$151,0)),0)+IFERROR(INDEX('Hoja de Trabajo para listado'!$AB$155:$BA$1048576,MATCH($A547,'Hoja de Trabajo para listado'!$AB$155:$AB$1048576,0),MATCH((CUADRO!N$5&amp;$E547),'Hoja de Trabajo para listado'!$AB$151:$BA$151,0)),0)+IFERROR(INDEX('Hoja de Trabajo para listado'!$BC$155:$CB$1048576,MATCH($A547,'Hoja de Trabajo para listado'!$BC$155:$BC$1048576,0),MATCH((CUADRO!N$5&amp;$E547),'Hoja de Trabajo para listado'!$BC$151:$CB$151,0)),0)+IFERROR(INDEX('Hoja de Trabajo para listado'!$DE$153:$DG$274,MATCH($A547,'Hoja de Trabajo para listado'!$DE$153:$DE$1048576,0),MATCH((CUADRO!N$5&amp;$E547),'Hoja de Trabajo para listado'!$DE$151:$DG$151,0)),0)+IFERROR(INDEX('Hoja de Trabajo para listado'!$CD$155:$DC$1048576,MATCH($A547,'Hoja de Trabajo para listado'!$CD$155:$CD$1048576,0),MATCH((CUADRO!N$5&amp;$E547),'Hoja de Trabajo para listado'!$CD$151:$DC$151,0)),0)</f>
        <v>0</v>
      </c>
      <c r="O547" s="243">
        <f ca="1">+IFERROR(INDEX('Hoja de Trabajo para listado'!$A$155:$Z$1048576,MATCH($A547,'Hoja de Trabajo para listado'!$A$155:$A$1048576,0),MATCH((CUADRO!O$5&amp;$E547),'Hoja de Trabajo para listado'!$A$151:$Z$151,0)),0)+IFERROR(INDEX('Hoja de Trabajo para listado'!$AB$155:$BA$1048576,MATCH($A547,'Hoja de Trabajo para listado'!$AB$155:$AB$1048576,0),MATCH((CUADRO!O$5&amp;$E547),'Hoja de Trabajo para listado'!$AB$151:$BA$151,0)),0)+IFERROR(INDEX('Hoja de Trabajo para listado'!$BC$155:$CB$1048576,MATCH($A547,'Hoja de Trabajo para listado'!$BC$155:$BC$1048576,0),MATCH((CUADRO!O$5&amp;$E547),'Hoja de Trabajo para listado'!$BC$151:$CB$151,0)),0)+IFERROR(INDEX('Hoja de Trabajo para listado'!$DE$153:$DG$274,MATCH($A547,'Hoja de Trabajo para listado'!$DE$153:$DE$1048576,0),MATCH((CUADRO!O$5&amp;$E547),'Hoja de Trabajo para listado'!$DE$151:$DG$151,0)),0)+IFERROR(INDEX('Hoja de Trabajo para listado'!$CD$155:$DC$1048576,MATCH($A547,'Hoja de Trabajo para listado'!$CD$155:$CD$1048576,0),MATCH((CUADRO!O$5&amp;$E547),'Hoja de Trabajo para listado'!$CD$151:$DC$151,0)),0)</f>
        <v>0</v>
      </c>
      <c r="P547" s="243">
        <f ca="1">+IFERROR(INDEX('Hoja de Trabajo para listado'!$A$155:$Z$1048576,MATCH($A547,'Hoja de Trabajo para listado'!$A$155:$A$1048576,0),MATCH((CUADRO!P$5&amp;$E547),'Hoja de Trabajo para listado'!$A$151:$Z$151,0)),0)+IFERROR(INDEX('Hoja de Trabajo para listado'!$AB$155:$BA$1048576,MATCH($A547,'Hoja de Trabajo para listado'!$AB$155:$AB$1048576,0),MATCH((CUADRO!P$5&amp;$E547),'Hoja de Trabajo para listado'!$AB$151:$BA$151,0)),0)+IFERROR(INDEX('Hoja de Trabajo para listado'!$BC$155:$CB$1048576,MATCH($A547,'Hoja de Trabajo para listado'!$BC$155:$BC$1048576,0),MATCH((CUADRO!P$5&amp;$E547),'Hoja de Trabajo para listado'!$BC$151:$CB$151,0)),0)+IFERROR(INDEX('Hoja de Trabajo para listado'!$DE$153:$DG$274,MATCH($A547,'Hoja de Trabajo para listado'!$DE$153:$DE$1048576,0),MATCH((CUADRO!P$5&amp;$E547),'Hoja de Trabajo para listado'!$DE$151:$DG$151,0)),0)+IFERROR(INDEX('Hoja de Trabajo para listado'!$CD$155:$DC$1048576,MATCH($A547,'Hoja de Trabajo para listado'!$CD$155:$CD$1048576,0),MATCH((CUADRO!P$5&amp;$E547),'Hoja de Trabajo para listado'!$CD$151:$DC$151,0)),0)</f>
        <v>0</v>
      </c>
      <c r="Q547" s="243">
        <f ca="1">+IFERROR(INDEX('Hoja de Trabajo para listado'!$A$155:$Z$1048576,MATCH($A547,'Hoja de Trabajo para listado'!$A$155:$A$1048576,0),MATCH((CUADRO!Q$5&amp;$E547),'Hoja de Trabajo para listado'!$A$151:$Z$151,0)),0)+IFERROR(INDEX('Hoja de Trabajo para listado'!$AB$155:$BA$1048576,MATCH($A547,'Hoja de Trabajo para listado'!$AB$155:$AB$1048576,0),MATCH((CUADRO!Q$5&amp;$E547),'Hoja de Trabajo para listado'!$AB$151:$BA$151,0)),0)+IFERROR(INDEX('Hoja de Trabajo para listado'!$BC$155:$CB$1048576,MATCH($A547,'Hoja de Trabajo para listado'!$BC$155:$BC$1048576,0),MATCH((CUADRO!Q$5&amp;$E547),'Hoja de Trabajo para listado'!$BC$151:$CB$151,0)),0)+IFERROR(INDEX('Hoja de Trabajo para listado'!$DE$153:$DG$274,MATCH($A547,'Hoja de Trabajo para listado'!$DE$153:$DE$1048576,0),MATCH((CUADRO!Q$5&amp;$E547),'Hoja de Trabajo para listado'!$DE$151:$DG$151,0)),0)+IFERROR(INDEX('Hoja de Trabajo para listado'!$CD$155:$DC$1048576,MATCH($A547,'Hoja de Trabajo para listado'!$CD$155:$CD$1048576,0),MATCH((CUADRO!Q$5&amp;$E547),'Hoja de Trabajo para listado'!$CD$151:$DC$151,0)),0)</f>
        <v>0</v>
      </c>
      <c r="R547" s="243">
        <f t="shared" ca="1" si="19"/>
        <v>0</v>
      </c>
      <c r="S547" s="249">
        <f ca="1">+R546+R547</f>
        <v>0</v>
      </c>
      <c r="T547" s="243">
        <f ca="1">+S547</f>
        <v>0</v>
      </c>
      <c r="U547" s="242">
        <f t="shared" si="20"/>
        <v>2</v>
      </c>
      <c r="V547" s="333" t="str">
        <f>+VLOOKUP(A547,bd_lista!$A$3:$E$590,5,FALSE)</f>
        <v>Gobiernos Autonomos Municipales</v>
      </c>
      <c r="W547" s="384"/>
      <c r="X547" s="242">
        <f>+VLOOKUP(A547,[3]Sheet1!$A$13:$D$744,4,FALSE)</f>
        <v>0</v>
      </c>
      <c r="Y547" s="242" t="e">
        <f>+VLOOKUP(X547,bd_lista!$A$3:$C$590,3,FALSE)</f>
        <v>#N/A</v>
      </c>
      <c r="Z547" s="292"/>
      <c r="AA547" s="293"/>
    </row>
    <row r="548" spans="1:27" customFormat="1" ht="15" hidden="1" customHeight="1">
      <c r="A548" s="32">
        <v>1227</v>
      </c>
      <c r="B548" s="388">
        <f>+A548</f>
        <v>1227</v>
      </c>
      <c r="C548" s="247" t="str">
        <f>+VLOOKUP(A548,bd_lista!$A$3:$C$590,3,FALSE)</f>
        <v>Gobierno Autónomo Municipal de Guanay</v>
      </c>
      <c r="D548" s="385" t="str">
        <f>+C548</f>
        <v>Gobierno Autónomo Municipal de Guanay</v>
      </c>
      <c r="E548" s="242" t="s">
        <v>1304</v>
      </c>
      <c r="F548" s="243">
        <f ca="1">+IFERROR(INDEX('Hoja de Trabajo para listado'!$A$155:$Z$1048576,MATCH($A548,'Hoja de Trabajo para listado'!$A$155:$A$1048576,0),MATCH((CUADRO!F$5&amp;$E548),'Hoja de Trabajo para listado'!$A$151:$Z$151,0)),0)+IFERROR(INDEX('Hoja de Trabajo para listado'!$AB$155:$BA$1048576,MATCH($A548,'Hoja de Trabajo para listado'!$AB$155:$AB$1048576,0),MATCH((CUADRO!F$5&amp;$E548),'Hoja de Trabajo para listado'!$AB$151:$BA$151,0)),0)+IFERROR(INDEX('Hoja de Trabajo para listado'!$BC$155:$CB$1048576,MATCH($A548,'Hoja de Trabajo para listado'!$BC$155:$BC$1048576,0),MATCH((CUADRO!F$5&amp;$E548),'Hoja de Trabajo para listado'!$BC$151:$CB$151,0)),0)+IFERROR(INDEX('Hoja de Trabajo para listado'!$DE$153:$DG$274,MATCH($A548,'Hoja de Trabajo para listado'!$DE$153:$DE$1048576,0),MATCH((CUADRO!F$5&amp;$E548),'Hoja de Trabajo para listado'!$DE$151:$DG$151,0)),0)+IFERROR(INDEX('Hoja de Trabajo para listado'!$CD$155:$DC$1048576,MATCH($A548,'Hoja de Trabajo para listado'!$CD$155:$CD$1048576,0),MATCH((CUADRO!F$5&amp;$E548),'Hoja de Trabajo para listado'!$CD$151:$DC$151,0)),0)</f>
        <v>0</v>
      </c>
      <c r="G548" s="243">
        <f ca="1">+IFERROR(INDEX('Hoja de Trabajo para listado'!$A$155:$Z$1048576,MATCH($A548,'Hoja de Trabajo para listado'!$A$155:$A$1048576,0),MATCH((CUADRO!G$5&amp;$E548),'Hoja de Trabajo para listado'!$A$151:$Z$151,0)),0)+IFERROR(INDEX('Hoja de Trabajo para listado'!$AB$155:$BA$1048576,MATCH($A548,'Hoja de Trabajo para listado'!$AB$155:$AB$1048576,0),MATCH((CUADRO!G$5&amp;$E548),'Hoja de Trabajo para listado'!$AB$151:$BA$151,0)),0)+IFERROR(INDEX('Hoja de Trabajo para listado'!$BC$155:$CB$1048576,MATCH($A548,'Hoja de Trabajo para listado'!$BC$155:$BC$1048576,0),MATCH((CUADRO!G$5&amp;$E548),'Hoja de Trabajo para listado'!$BC$151:$CB$151,0)),0)+IFERROR(INDEX('Hoja de Trabajo para listado'!$DE$153:$DG$274,MATCH($A548,'Hoja de Trabajo para listado'!$DE$153:$DE$1048576,0),MATCH((CUADRO!G$5&amp;$E548),'Hoja de Trabajo para listado'!$DE$151:$DG$151,0)),0)+IFERROR(INDEX('Hoja de Trabajo para listado'!$CD$155:$DC$1048576,MATCH($A548,'Hoja de Trabajo para listado'!$CD$155:$CD$1048576,0),MATCH((CUADRO!G$5&amp;$E548),'Hoja de Trabajo para listado'!$CD$151:$DC$151,0)),0)</f>
        <v>0</v>
      </c>
      <c r="H548" s="243">
        <f ca="1">+IFERROR(INDEX('Hoja de Trabajo para listado'!$A$155:$Z$1048576,MATCH($A548,'Hoja de Trabajo para listado'!$A$155:$A$1048576,0),MATCH((CUADRO!H$5&amp;$E548),'Hoja de Trabajo para listado'!$A$151:$Z$151,0)),0)+IFERROR(INDEX('Hoja de Trabajo para listado'!$AB$155:$BA$1048576,MATCH($A548,'Hoja de Trabajo para listado'!$AB$155:$AB$1048576,0),MATCH((CUADRO!H$5&amp;$E548),'Hoja de Trabajo para listado'!$AB$151:$BA$151,0)),0)+IFERROR(INDEX('Hoja de Trabajo para listado'!$BC$155:$CB$1048576,MATCH($A548,'Hoja de Trabajo para listado'!$BC$155:$BC$1048576,0),MATCH((CUADRO!H$5&amp;$E548),'Hoja de Trabajo para listado'!$BC$151:$CB$151,0)),0)+IFERROR(INDEX('Hoja de Trabajo para listado'!$DE$153:$DG$274,MATCH($A548,'Hoja de Trabajo para listado'!$DE$153:$DE$1048576,0),MATCH((CUADRO!H$5&amp;$E548),'Hoja de Trabajo para listado'!$DE$151:$DG$151,0)),0)+IFERROR(INDEX('Hoja de Trabajo para listado'!$CD$155:$DC$1048576,MATCH($A548,'Hoja de Trabajo para listado'!$CD$155:$CD$1048576,0),MATCH((CUADRO!H$5&amp;$E548),'Hoja de Trabajo para listado'!$CD$151:$DC$151,0)),0)</f>
        <v>0</v>
      </c>
      <c r="I548" s="243">
        <f ca="1">+IFERROR(INDEX('Hoja de Trabajo para listado'!$A$155:$Z$1048576,MATCH($A548,'Hoja de Trabajo para listado'!$A$155:$A$1048576,0),MATCH((CUADRO!I$5&amp;$E548),'Hoja de Trabajo para listado'!$A$151:$Z$151,0)),0)+IFERROR(INDEX('Hoja de Trabajo para listado'!$AB$155:$BA$1048576,MATCH($A548,'Hoja de Trabajo para listado'!$AB$155:$AB$1048576,0),MATCH((CUADRO!I$5&amp;$E548),'Hoja de Trabajo para listado'!$AB$151:$BA$151,0)),0)+IFERROR(INDEX('Hoja de Trabajo para listado'!$BC$155:$CB$1048576,MATCH($A548,'Hoja de Trabajo para listado'!$BC$155:$BC$1048576,0),MATCH((CUADRO!I$5&amp;$E548),'Hoja de Trabajo para listado'!$BC$151:$CB$151,0)),0)+IFERROR(INDEX('Hoja de Trabajo para listado'!$DE$153:$DG$274,MATCH($A548,'Hoja de Trabajo para listado'!$DE$153:$DE$1048576,0),MATCH((CUADRO!I$5&amp;$E548),'Hoja de Trabajo para listado'!$DE$151:$DG$151,0)),0)+IFERROR(INDEX('Hoja de Trabajo para listado'!$CD$155:$DC$1048576,MATCH($A548,'Hoja de Trabajo para listado'!$CD$155:$CD$1048576,0),MATCH((CUADRO!I$5&amp;$E548),'Hoja de Trabajo para listado'!$CD$151:$DC$151,0)),0)</f>
        <v>0</v>
      </c>
      <c r="J548" s="243">
        <f ca="1">+IFERROR(INDEX('Hoja de Trabajo para listado'!$A$155:$Z$1048576,MATCH($A548,'Hoja de Trabajo para listado'!$A$155:$A$1048576,0),MATCH((CUADRO!J$5&amp;$E548),'Hoja de Trabajo para listado'!$A$151:$Z$151,0)),0)+IFERROR(INDEX('Hoja de Trabajo para listado'!$AB$155:$BA$1048576,MATCH($A548,'Hoja de Trabajo para listado'!$AB$155:$AB$1048576,0),MATCH((CUADRO!J$5&amp;$E548),'Hoja de Trabajo para listado'!$AB$151:$BA$151,0)),0)+IFERROR(INDEX('Hoja de Trabajo para listado'!$BC$155:$CB$1048576,MATCH($A548,'Hoja de Trabajo para listado'!$BC$155:$BC$1048576,0),MATCH((CUADRO!J$5&amp;$E548),'Hoja de Trabajo para listado'!$BC$151:$CB$151,0)),0)+IFERROR(INDEX('Hoja de Trabajo para listado'!$DE$153:$DG$274,MATCH($A548,'Hoja de Trabajo para listado'!$DE$153:$DE$1048576,0),MATCH((CUADRO!J$5&amp;$E548),'Hoja de Trabajo para listado'!$DE$151:$DG$151,0)),0)+IFERROR(INDEX('Hoja de Trabajo para listado'!$CD$155:$DC$1048576,MATCH($A548,'Hoja de Trabajo para listado'!$CD$155:$CD$1048576,0),MATCH((CUADRO!J$5&amp;$E548),'Hoja de Trabajo para listado'!$CD$151:$DC$151,0)),0)</f>
        <v>0</v>
      </c>
      <c r="K548" s="243">
        <f ca="1">+IFERROR(INDEX('Hoja de Trabajo para listado'!$A$155:$Z$1048576,MATCH($A548,'Hoja de Trabajo para listado'!$A$155:$A$1048576,0),MATCH((CUADRO!K$5&amp;$E548),'Hoja de Trabajo para listado'!$A$151:$Z$151,0)),0)+IFERROR(INDEX('Hoja de Trabajo para listado'!$AB$155:$BA$1048576,MATCH($A548,'Hoja de Trabajo para listado'!$AB$155:$AB$1048576,0),MATCH((CUADRO!K$5&amp;$E548),'Hoja de Trabajo para listado'!$AB$151:$BA$151,0)),0)+IFERROR(INDEX('Hoja de Trabajo para listado'!$BC$155:$CB$1048576,MATCH($A548,'Hoja de Trabajo para listado'!$BC$155:$BC$1048576,0),MATCH((CUADRO!K$5&amp;$E548),'Hoja de Trabajo para listado'!$BC$151:$CB$151,0)),0)+IFERROR(INDEX('Hoja de Trabajo para listado'!$DE$153:$DG$274,MATCH($A548,'Hoja de Trabajo para listado'!$DE$153:$DE$1048576,0),MATCH((CUADRO!K$5&amp;$E548),'Hoja de Trabajo para listado'!$DE$151:$DG$151,0)),0)+IFERROR(INDEX('Hoja de Trabajo para listado'!$CD$155:$DC$1048576,MATCH($A548,'Hoja de Trabajo para listado'!$CD$155:$CD$1048576,0),MATCH((CUADRO!K$5&amp;$E548),'Hoja de Trabajo para listado'!$CD$151:$DC$151,0)),0)</f>
        <v>0</v>
      </c>
      <c r="L548" s="243">
        <f ca="1">+IFERROR(INDEX('Hoja de Trabajo para listado'!$A$155:$Z$1048576,MATCH($A548,'Hoja de Trabajo para listado'!$A$155:$A$1048576,0),MATCH((CUADRO!L$5&amp;$E548),'Hoja de Trabajo para listado'!$A$151:$Z$151,0)),0)+IFERROR(INDEX('Hoja de Trabajo para listado'!$AB$155:$BA$1048576,MATCH($A548,'Hoja de Trabajo para listado'!$AB$155:$AB$1048576,0),MATCH((CUADRO!L$5&amp;$E548),'Hoja de Trabajo para listado'!$AB$151:$BA$151,0)),0)+IFERROR(INDEX('Hoja de Trabajo para listado'!$BC$155:$CB$1048576,MATCH($A548,'Hoja de Trabajo para listado'!$BC$155:$BC$1048576,0),MATCH((CUADRO!L$5&amp;$E548),'Hoja de Trabajo para listado'!$BC$151:$CB$151,0)),0)+IFERROR(INDEX('Hoja de Trabajo para listado'!$DE$153:$DG$274,MATCH($A548,'Hoja de Trabajo para listado'!$DE$153:$DE$1048576,0),MATCH((CUADRO!L$5&amp;$E548),'Hoja de Trabajo para listado'!$DE$151:$DG$151,0)),0)+IFERROR(INDEX('Hoja de Trabajo para listado'!$CD$155:$DC$1048576,MATCH($A548,'Hoja de Trabajo para listado'!$CD$155:$CD$1048576,0),MATCH((CUADRO!L$5&amp;$E548),'Hoja de Trabajo para listado'!$CD$151:$DC$151,0)),0)</f>
        <v>0</v>
      </c>
      <c r="M548" s="243">
        <f ca="1">+IFERROR(INDEX('Hoja de Trabajo para listado'!$A$155:$Z$1048576,MATCH($A548,'Hoja de Trabajo para listado'!$A$155:$A$1048576,0),MATCH((CUADRO!M$5&amp;$E548),'Hoja de Trabajo para listado'!$A$151:$Z$151,0)),0)+IFERROR(INDEX('Hoja de Trabajo para listado'!$AB$155:$BA$1048576,MATCH($A548,'Hoja de Trabajo para listado'!$AB$155:$AB$1048576,0),MATCH((CUADRO!M$5&amp;$E548),'Hoja de Trabajo para listado'!$AB$151:$BA$151,0)),0)+IFERROR(INDEX('Hoja de Trabajo para listado'!$BC$155:$CB$1048576,MATCH($A548,'Hoja de Trabajo para listado'!$BC$155:$BC$1048576,0),MATCH((CUADRO!M$5&amp;$E548),'Hoja de Trabajo para listado'!$BC$151:$CB$151,0)),0)+IFERROR(INDEX('Hoja de Trabajo para listado'!$DE$153:$DG$274,MATCH($A548,'Hoja de Trabajo para listado'!$DE$153:$DE$1048576,0),MATCH((CUADRO!M$5&amp;$E548),'Hoja de Trabajo para listado'!$DE$151:$DG$151,0)),0)+IFERROR(INDEX('Hoja de Trabajo para listado'!$CD$155:$DC$1048576,MATCH($A548,'Hoja de Trabajo para listado'!$CD$155:$CD$1048576,0),MATCH((CUADRO!M$5&amp;$E548),'Hoja de Trabajo para listado'!$CD$151:$DC$151,0)),0)</f>
        <v>0</v>
      </c>
      <c r="N548" s="243">
        <f ca="1">+IFERROR(INDEX('Hoja de Trabajo para listado'!$A$155:$Z$1048576,MATCH($A548,'Hoja de Trabajo para listado'!$A$155:$A$1048576,0),MATCH((CUADRO!N$5&amp;$E548),'Hoja de Trabajo para listado'!$A$151:$Z$151,0)),0)+IFERROR(INDEX('Hoja de Trabajo para listado'!$AB$155:$BA$1048576,MATCH($A548,'Hoja de Trabajo para listado'!$AB$155:$AB$1048576,0),MATCH((CUADRO!N$5&amp;$E548),'Hoja de Trabajo para listado'!$AB$151:$BA$151,0)),0)+IFERROR(INDEX('Hoja de Trabajo para listado'!$BC$155:$CB$1048576,MATCH($A548,'Hoja de Trabajo para listado'!$BC$155:$BC$1048576,0),MATCH((CUADRO!N$5&amp;$E548),'Hoja de Trabajo para listado'!$BC$151:$CB$151,0)),0)+IFERROR(INDEX('Hoja de Trabajo para listado'!$DE$153:$DG$274,MATCH($A548,'Hoja de Trabajo para listado'!$DE$153:$DE$1048576,0),MATCH((CUADRO!N$5&amp;$E548),'Hoja de Trabajo para listado'!$DE$151:$DG$151,0)),0)+IFERROR(INDEX('Hoja de Trabajo para listado'!$CD$155:$DC$1048576,MATCH($A548,'Hoja de Trabajo para listado'!$CD$155:$CD$1048576,0),MATCH((CUADRO!N$5&amp;$E548),'Hoja de Trabajo para listado'!$CD$151:$DC$151,0)),0)</f>
        <v>0</v>
      </c>
      <c r="O548" s="243">
        <f ca="1">+IFERROR(INDEX('Hoja de Trabajo para listado'!$A$155:$Z$1048576,MATCH($A548,'Hoja de Trabajo para listado'!$A$155:$A$1048576,0),MATCH((CUADRO!O$5&amp;$E548),'Hoja de Trabajo para listado'!$A$151:$Z$151,0)),0)+IFERROR(INDEX('Hoja de Trabajo para listado'!$AB$155:$BA$1048576,MATCH($A548,'Hoja de Trabajo para listado'!$AB$155:$AB$1048576,0),MATCH((CUADRO!O$5&amp;$E548),'Hoja de Trabajo para listado'!$AB$151:$BA$151,0)),0)+IFERROR(INDEX('Hoja de Trabajo para listado'!$BC$155:$CB$1048576,MATCH($A548,'Hoja de Trabajo para listado'!$BC$155:$BC$1048576,0),MATCH((CUADRO!O$5&amp;$E548),'Hoja de Trabajo para listado'!$BC$151:$CB$151,0)),0)+IFERROR(INDEX('Hoja de Trabajo para listado'!$DE$153:$DG$274,MATCH($A548,'Hoja de Trabajo para listado'!$DE$153:$DE$1048576,0),MATCH((CUADRO!O$5&amp;$E548),'Hoja de Trabajo para listado'!$DE$151:$DG$151,0)),0)+IFERROR(INDEX('Hoja de Trabajo para listado'!$CD$155:$DC$1048576,MATCH($A548,'Hoja de Trabajo para listado'!$CD$155:$CD$1048576,0),MATCH((CUADRO!O$5&amp;$E548),'Hoja de Trabajo para listado'!$CD$151:$DC$151,0)),0)</f>
        <v>0</v>
      </c>
      <c r="P548" s="243">
        <f ca="1">+IFERROR(INDEX('Hoja de Trabajo para listado'!$A$155:$Z$1048576,MATCH($A548,'Hoja de Trabajo para listado'!$A$155:$A$1048576,0),MATCH((CUADRO!P$5&amp;$E548),'Hoja de Trabajo para listado'!$A$151:$Z$151,0)),0)+IFERROR(INDEX('Hoja de Trabajo para listado'!$AB$155:$BA$1048576,MATCH($A548,'Hoja de Trabajo para listado'!$AB$155:$AB$1048576,0),MATCH((CUADRO!P$5&amp;$E548),'Hoja de Trabajo para listado'!$AB$151:$BA$151,0)),0)+IFERROR(INDEX('Hoja de Trabajo para listado'!$BC$155:$CB$1048576,MATCH($A548,'Hoja de Trabajo para listado'!$BC$155:$BC$1048576,0),MATCH((CUADRO!P$5&amp;$E548),'Hoja de Trabajo para listado'!$BC$151:$CB$151,0)),0)+IFERROR(INDEX('Hoja de Trabajo para listado'!$DE$153:$DG$274,MATCH($A548,'Hoja de Trabajo para listado'!$DE$153:$DE$1048576,0),MATCH((CUADRO!P$5&amp;$E548),'Hoja de Trabajo para listado'!$DE$151:$DG$151,0)),0)+IFERROR(INDEX('Hoja de Trabajo para listado'!$CD$155:$DC$1048576,MATCH($A548,'Hoja de Trabajo para listado'!$CD$155:$CD$1048576,0),MATCH((CUADRO!P$5&amp;$E548),'Hoja de Trabajo para listado'!$CD$151:$DC$151,0)),0)</f>
        <v>0</v>
      </c>
      <c r="Q548" s="243">
        <f ca="1">+IFERROR(INDEX('Hoja de Trabajo para listado'!$A$155:$Z$1048576,MATCH($A548,'Hoja de Trabajo para listado'!$A$155:$A$1048576,0),MATCH((CUADRO!Q$5&amp;$E548),'Hoja de Trabajo para listado'!$A$151:$Z$151,0)),0)+IFERROR(INDEX('Hoja de Trabajo para listado'!$AB$155:$BA$1048576,MATCH($A548,'Hoja de Trabajo para listado'!$AB$155:$AB$1048576,0),MATCH((CUADRO!Q$5&amp;$E548),'Hoja de Trabajo para listado'!$AB$151:$BA$151,0)),0)+IFERROR(INDEX('Hoja de Trabajo para listado'!$BC$155:$CB$1048576,MATCH($A548,'Hoja de Trabajo para listado'!$BC$155:$BC$1048576,0),MATCH((CUADRO!Q$5&amp;$E548),'Hoja de Trabajo para listado'!$BC$151:$CB$151,0)),0)+IFERROR(INDEX('Hoja de Trabajo para listado'!$DE$153:$DG$274,MATCH($A548,'Hoja de Trabajo para listado'!$DE$153:$DE$1048576,0),MATCH((CUADRO!Q$5&amp;$E548),'Hoja de Trabajo para listado'!$DE$151:$DG$151,0)),0)+IFERROR(INDEX('Hoja de Trabajo para listado'!$CD$155:$DC$1048576,MATCH($A548,'Hoja de Trabajo para listado'!$CD$155:$CD$1048576,0),MATCH((CUADRO!Q$5&amp;$E548),'Hoja de Trabajo para listado'!$CD$151:$DC$151,0)),0)</f>
        <v>0</v>
      </c>
      <c r="R548" s="243">
        <f t="shared" ca="1" si="19"/>
        <v>0</v>
      </c>
      <c r="S548" s="249"/>
      <c r="T548" s="243">
        <f ca="1">+T549</f>
        <v>0</v>
      </c>
      <c r="U548" s="242">
        <f t="shared" si="20"/>
        <v>1</v>
      </c>
      <c r="V548" s="333" t="str">
        <f>+VLOOKUP(A548,bd_lista!$A$3:$E$590,5,FALSE)</f>
        <v>Gobiernos Autonomos Municipales</v>
      </c>
      <c r="W548" s="383" t="str">
        <f>+V548</f>
        <v>Gobiernos Autonomos Municipales</v>
      </c>
      <c r="X548" s="242">
        <f>+VLOOKUP(A548,[3]Sheet1!$A$13:$D$744,4,FALSE)</f>
        <v>0</v>
      </c>
      <c r="Y548" s="242" t="e">
        <f>+VLOOKUP(X548,bd_lista!$A$3:$C$590,3,FALSE)</f>
        <v>#N/A</v>
      </c>
      <c r="Z548" s="294">
        <f>+X548</f>
        <v>0</v>
      </c>
      <c r="AA548" s="295" t="e">
        <f>+Y548</f>
        <v>#N/A</v>
      </c>
    </row>
    <row r="549" spans="1:27" customFormat="1" ht="15" hidden="1" customHeight="1">
      <c r="A549" s="32">
        <v>1227</v>
      </c>
      <c r="B549" s="389"/>
      <c r="C549" s="247" t="str">
        <f>+VLOOKUP(A549,bd_lista!$A$3:$C$590,3,FALSE)</f>
        <v>Gobierno Autónomo Municipal de Guanay</v>
      </c>
      <c r="D549" s="386"/>
      <c r="E549" s="244" t="s">
        <v>1305</v>
      </c>
      <c r="F549" s="243">
        <f ca="1">+IFERROR(INDEX('Hoja de Trabajo para listado'!$A$155:$Z$1048576,MATCH($A549,'Hoja de Trabajo para listado'!$A$155:$A$1048576,0),MATCH((CUADRO!F$5&amp;$E549),'Hoja de Trabajo para listado'!$A$151:$Z$151,0)),0)+IFERROR(INDEX('Hoja de Trabajo para listado'!$AB$155:$BA$1048576,MATCH($A549,'Hoja de Trabajo para listado'!$AB$155:$AB$1048576,0),MATCH((CUADRO!F$5&amp;$E549),'Hoja de Trabajo para listado'!$AB$151:$BA$151,0)),0)+IFERROR(INDEX('Hoja de Trabajo para listado'!$BC$155:$CB$1048576,MATCH($A549,'Hoja de Trabajo para listado'!$BC$155:$BC$1048576,0),MATCH((CUADRO!F$5&amp;$E549),'Hoja de Trabajo para listado'!$BC$151:$CB$151,0)),0)+IFERROR(INDEX('Hoja de Trabajo para listado'!$DE$153:$DG$274,MATCH($A549,'Hoja de Trabajo para listado'!$DE$153:$DE$1048576,0),MATCH((CUADRO!F$5&amp;$E549),'Hoja de Trabajo para listado'!$DE$151:$DG$151,0)),0)+IFERROR(INDEX('Hoja de Trabajo para listado'!$CD$155:$DC$1048576,MATCH($A549,'Hoja de Trabajo para listado'!$CD$155:$CD$1048576,0),MATCH((CUADRO!F$5&amp;$E549),'Hoja de Trabajo para listado'!$CD$151:$DC$151,0)),0)</f>
        <v>0</v>
      </c>
      <c r="G549" s="243">
        <f ca="1">+IFERROR(INDEX('Hoja de Trabajo para listado'!$A$155:$Z$1048576,MATCH($A549,'Hoja de Trabajo para listado'!$A$155:$A$1048576,0),MATCH((CUADRO!G$5&amp;$E549),'Hoja de Trabajo para listado'!$A$151:$Z$151,0)),0)+IFERROR(INDEX('Hoja de Trabajo para listado'!$AB$155:$BA$1048576,MATCH($A549,'Hoja de Trabajo para listado'!$AB$155:$AB$1048576,0),MATCH((CUADRO!G$5&amp;$E549),'Hoja de Trabajo para listado'!$AB$151:$BA$151,0)),0)+IFERROR(INDEX('Hoja de Trabajo para listado'!$BC$155:$CB$1048576,MATCH($A549,'Hoja de Trabajo para listado'!$BC$155:$BC$1048576,0),MATCH((CUADRO!G$5&amp;$E549),'Hoja de Trabajo para listado'!$BC$151:$CB$151,0)),0)+IFERROR(INDEX('Hoja de Trabajo para listado'!$DE$153:$DG$274,MATCH($A549,'Hoja de Trabajo para listado'!$DE$153:$DE$1048576,0),MATCH((CUADRO!G$5&amp;$E549),'Hoja de Trabajo para listado'!$DE$151:$DG$151,0)),0)+IFERROR(INDEX('Hoja de Trabajo para listado'!$CD$155:$DC$1048576,MATCH($A549,'Hoja de Trabajo para listado'!$CD$155:$CD$1048576,0),MATCH((CUADRO!G$5&amp;$E549),'Hoja de Trabajo para listado'!$CD$151:$DC$151,0)),0)</f>
        <v>0</v>
      </c>
      <c r="H549" s="243">
        <f ca="1">+IFERROR(INDEX('Hoja de Trabajo para listado'!$A$155:$Z$1048576,MATCH($A549,'Hoja de Trabajo para listado'!$A$155:$A$1048576,0),MATCH((CUADRO!H$5&amp;$E549),'Hoja de Trabajo para listado'!$A$151:$Z$151,0)),0)+IFERROR(INDEX('Hoja de Trabajo para listado'!$AB$155:$BA$1048576,MATCH($A549,'Hoja de Trabajo para listado'!$AB$155:$AB$1048576,0),MATCH((CUADRO!H$5&amp;$E549),'Hoja de Trabajo para listado'!$AB$151:$BA$151,0)),0)+IFERROR(INDEX('Hoja de Trabajo para listado'!$BC$155:$CB$1048576,MATCH($A549,'Hoja de Trabajo para listado'!$BC$155:$BC$1048576,0),MATCH((CUADRO!H$5&amp;$E549),'Hoja de Trabajo para listado'!$BC$151:$CB$151,0)),0)+IFERROR(INDEX('Hoja de Trabajo para listado'!$DE$153:$DG$274,MATCH($A549,'Hoja de Trabajo para listado'!$DE$153:$DE$1048576,0),MATCH((CUADRO!H$5&amp;$E549),'Hoja de Trabajo para listado'!$DE$151:$DG$151,0)),0)+IFERROR(INDEX('Hoja de Trabajo para listado'!$CD$155:$DC$1048576,MATCH($A549,'Hoja de Trabajo para listado'!$CD$155:$CD$1048576,0),MATCH((CUADRO!H$5&amp;$E549),'Hoja de Trabajo para listado'!$CD$151:$DC$151,0)),0)</f>
        <v>0</v>
      </c>
      <c r="I549" s="243">
        <f ca="1">+IFERROR(INDEX('Hoja de Trabajo para listado'!$A$155:$Z$1048576,MATCH($A549,'Hoja de Trabajo para listado'!$A$155:$A$1048576,0),MATCH((CUADRO!I$5&amp;$E549),'Hoja de Trabajo para listado'!$A$151:$Z$151,0)),0)+IFERROR(INDEX('Hoja de Trabajo para listado'!$AB$155:$BA$1048576,MATCH($A549,'Hoja de Trabajo para listado'!$AB$155:$AB$1048576,0),MATCH((CUADRO!I$5&amp;$E549),'Hoja de Trabajo para listado'!$AB$151:$BA$151,0)),0)+IFERROR(INDEX('Hoja de Trabajo para listado'!$BC$155:$CB$1048576,MATCH($A549,'Hoja de Trabajo para listado'!$BC$155:$BC$1048576,0),MATCH((CUADRO!I$5&amp;$E549),'Hoja de Trabajo para listado'!$BC$151:$CB$151,0)),0)+IFERROR(INDEX('Hoja de Trabajo para listado'!$DE$153:$DG$274,MATCH($A549,'Hoja de Trabajo para listado'!$DE$153:$DE$1048576,0),MATCH((CUADRO!I$5&amp;$E549),'Hoja de Trabajo para listado'!$DE$151:$DG$151,0)),0)+IFERROR(INDEX('Hoja de Trabajo para listado'!$CD$155:$DC$1048576,MATCH($A549,'Hoja de Trabajo para listado'!$CD$155:$CD$1048576,0),MATCH((CUADRO!I$5&amp;$E549),'Hoja de Trabajo para listado'!$CD$151:$DC$151,0)),0)</f>
        <v>0</v>
      </c>
      <c r="J549" s="243">
        <f ca="1">+IFERROR(INDEX('Hoja de Trabajo para listado'!$A$155:$Z$1048576,MATCH($A549,'Hoja de Trabajo para listado'!$A$155:$A$1048576,0),MATCH((CUADRO!J$5&amp;$E549),'Hoja de Trabajo para listado'!$A$151:$Z$151,0)),0)+IFERROR(INDEX('Hoja de Trabajo para listado'!$AB$155:$BA$1048576,MATCH($A549,'Hoja de Trabajo para listado'!$AB$155:$AB$1048576,0),MATCH((CUADRO!J$5&amp;$E549),'Hoja de Trabajo para listado'!$AB$151:$BA$151,0)),0)+IFERROR(INDEX('Hoja de Trabajo para listado'!$BC$155:$CB$1048576,MATCH($A549,'Hoja de Trabajo para listado'!$BC$155:$BC$1048576,0),MATCH((CUADRO!J$5&amp;$E549),'Hoja de Trabajo para listado'!$BC$151:$CB$151,0)),0)+IFERROR(INDEX('Hoja de Trabajo para listado'!$DE$153:$DG$274,MATCH($A549,'Hoja de Trabajo para listado'!$DE$153:$DE$1048576,0),MATCH((CUADRO!J$5&amp;$E549),'Hoja de Trabajo para listado'!$DE$151:$DG$151,0)),0)+IFERROR(INDEX('Hoja de Trabajo para listado'!$CD$155:$DC$1048576,MATCH($A549,'Hoja de Trabajo para listado'!$CD$155:$CD$1048576,0),MATCH((CUADRO!J$5&amp;$E549),'Hoja de Trabajo para listado'!$CD$151:$DC$151,0)),0)</f>
        <v>0</v>
      </c>
      <c r="K549" s="243">
        <f ca="1">+IFERROR(INDEX('Hoja de Trabajo para listado'!$A$155:$Z$1048576,MATCH($A549,'Hoja de Trabajo para listado'!$A$155:$A$1048576,0),MATCH((CUADRO!K$5&amp;$E549),'Hoja de Trabajo para listado'!$A$151:$Z$151,0)),0)+IFERROR(INDEX('Hoja de Trabajo para listado'!$AB$155:$BA$1048576,MATCH($A549,'Hoja de Trabajo para listado'!$AB$155:$AB$1048576,0),MATCH((CUADRO!K$5&amp;$E549),'Hoja de Trabajo para listado'!$AB$151:$BA$151,0)),0)+IFERROR(INDEX('Hoja de Trabajo para listado'!$BC$155:$CB$1048576,MATCH($A549,'Hoja de Trabajo para listado'!$BC$155:$BC$1048576,0),MATCH((CUADRO!K$5&amp;$E549),'Hoja de Trabajo para listado'!$BC$151:$CB$151,0)),0)+IFERROR(INDEX('Hoja de Trabajo para listado'!$DE$153:$DG$274,MATCH($A549,'Hoja de Trabajo para listado'!$DE$153:$DE$1048576,0),MATCH((CUADRO!K$5&amp;$E549),'Hoja de Trabajo para listado'!$DE$151:$DG$151,0)),0)+IFERROR(INDEX('Hoja de Trabajo para listado'!$CD$155:$DC$1048576,MATCH($A549,'Hoja de Trabajo para listado'!$CD$155:$CD$1048576,0),MATCH((CUADRO!K$5&amp;$E549),'Hoja de Trabajo para listado'!$CD$151:$DC$151,0)),0)</f>
        <v>0</v>
      </c>
      <c r="L549" s="243">
        <f ca="1">+IFERROR(INDEX('Hoja de Trabajo para listado'!$A$155:$Z$1048576,MATCH($A549,'Hoja de Trabajo para listado'!$A$155:$A$1048576,0),MATCH((CUADRO!L$5&amp;$E549),'Hoja de Trabajo para listado'!$A$151:$Z$151,0)),0)+IFERROR(INDEX('Hoja de Trabajo para listado'!$AB$155:$BA$1048576,MATCH($A549,'Hoja de Trabajo para listado'!$AB$155:$AB$1048576,0),MATCH((CUADRO!L$5&amp;$E549),'Hoja de Trabajo para listado'!$AB$151:$BA$151,0)),0)+IFERROR(INDEX('Hoja de Trabajo para listado'!$BC$155:$CB$1048576,MATCH($A549,'Hoja de Trabajo para listado'!$BC$155:$BC$1048576,0),MATCH((CUADRO!L$5&amp;$E549),'Hoja de Trabajo para listado'!$BC$151:$CB$151,0)),0)+IFERROR(INDEX('Hoja de Trabajo para listado'!$DE$153:$DG$274,MATCH($A549,'Hoja de Trabajo para listado'!$DE$153:$DE$1048576,0),MATCH((CUADRO!L$5&amp;$E549),'Hoja de Trabajo para listado'!$DE$151:$DG$151,0)),0)+IFERROR(INDEX('Hoja de Trabajo para listado'!$CD$155:$DC$1048576,MATCH($A549,'Hoja de Trabajo para listado'!$CD$155:$CD$1048576,0),MATCH((CUADRO!L$5&amp;$E549),'Hoja de Trabajo para listado'!$CD$151:$DC$151,0)),0)</f>
        <v>0</v>
      </c>
      <c r="M549" s="243">
        <f ca="1">+IFERROR(INDEX('Hoja de Trabajo para listado'!$A$155:$Z$1048576,MATCH($A549,'Hoja de Trabajo para listado'!$A$155:$A$1048576,0),MATCH((CUADRO!M$5&amp;$E549),'Hoja de Trabajo para listado'!$A$151:$Z$151,0)),0)+IFERROR(INDEX('Hoja de Trabajo para listado'!$AB$155:$BA$1048576,MATCH($A549,'Hoja de Trabajo para listado'!$AB$155:$AB$1048576,0),MATCH((CUADRO!M$5&amp;$E549),'Hoja de Trabajo para listado'!$AB$151:$BA$151,0)),0)+IFERROR(INDEX('Hoja de Trabajo para listado'!$BC$155:$CB$1048576,MATCH($A549,'Hoja de Trabajo para listado'!$BC$155:$BC$1048576,0),MATCH((CUADRO!M$5&amp;$E549),'Hoja de Trabajo para listado'!$BC$151:$CB$151,0)),0)+IFERROR(INDEX('Hoja de Trabajo para listado'!$DE$153:$DG$274,MATCH($A549,'Hoja de Trabajo para listado'!$DE$153:$DE$1048576,0),MATCH((CUADRO!M$5&amp;$E549),'Hoja de Trabajo para listado'!$DE$151:$DG$151,0)),0)+IFERROR(INDEX('Hoja de Trabajo para listado'!$CD$155:$DC$1048576,MATCH($A549,'Hoja de Trabajo para listado'!$CD$155:$CD$1048576,0),MATCH((CUADRO!M$5&amp;$E549),'Hoja de Trabajo para listado'!$CD$151:$DC$151,0)),0)</f>
        <v>0</v>
      </c>
      <c r="N549" s="243">
        <f ca="1">+IFERROR(INDEX('Hoja de Trabajo para listado'!$A$155:$Z$1048576,MATCH($A549,'Hoja de Trabajo para listado'!$A$155:$A$1048576,0),MATCH((CUADRO!N$5&amp;$E549),'Hoja de Trabajo para listado'!$A$151:$Z$151,0)),0)+IFERROR(INDEX('Hoja de Trabajo para listado'!$AB$155:$BA$1048576,MATCH($A549,'Hoja de Trabajo para listado'!$AB$155:$AB$1048576,0),MATCH((CUADRO!N$5&amp;$E549),'Hoja de Trabajo para listado'!$AB$151:$BA$151,0)),0)+IFERROR(INDEX('Hoja de Trabajo para listado'!$BC$155:$CB$1048576,MATCH($A549,'Hoja de Trabajo para listado'!$BC$155:$BC$1048576,0),MATCH((CUADRO!N$5&amp;$E549),'Hoja de Trabajo para listado'!$BC$151:$CB$151,0)),0)+IFERROR(INDEX('Hoja de Trabajo para listado'!$DE$153:$DG$274,MATCH($A549,'Hoja de Trabajo para listado'!$DE$153:$DE$1048576,0),MATCH((CUADRO!N$5&amp;$E549),'Hoja de Trabajo para listado'!$DE$151:$DG$151,0)),0)+IFERROR(INDEX('Hoja de Trabajo para listado'!$CD$155:$DC$1048576,MATCH($A549,'Hoja de Trabajo para listado'!$CD$155:$CD$1048576,0),MATCH((CUADRO!N$5&amp;$E549),'Hoja de Trabajo para listado'!$CD$151:$DC$151,0)),0)</f>
        <v>0</v>
      </c>
      <c r="O549" s="243">
        <f ca="1">+IFERROR(INDEX('Hoja de Trabajo para listado'!$A$155:$Z$1048576,MATCH($A549,'Hoja de Trabajo para listado'!$A$155:$A$1048576,0),MATCH((CUADRO!O$5&amp;$E549),'Hoja de Trabajo para listado'!$A$151:$Z$151,0)),0)+IFERROR(INDEX('Hoja de Trabajo para listado'!$AB$155:$BA$1048576,MATCH($A549,'Hoja de Trabajo para listado'!$AB$155:$AB$1048576,0),MATCH((CUADRO!O$5&amp;$E549),'Hoja de Trabajo para listado'!$AB$151:$BA$151,0)),0)+IFERROR(INDEX('Hoja de Trabajo para listado'!$BC$155:$CB$1048576,MATCH($A549,'Hoja de Trabajo para listado'!$BC$155:$BC$1048576,0),MATCH((CUADRO!O$5&amp;$E549),'Hoja de Trabajo para listado'!$BC$151:$CB$151,0)),0)+IFERROR(INDEX('Hoja de Trabajo para listado'!$DE$153:$DG$274,MATCH($A549,'Hoja de Trabajo para listado'!$DE$153:$DE$1048576,0),MATCH((CUADRO!O$5&amp;$E549),'Hoja de Trabajo para listado'!$DE$151:$DG$151,0)),0)+IFERROR(INDEX('Hoja de Trabajo para listado'!$CD$155:$DC$1048576,MATCH($A549,'Hoja de Trabajo para listado'!$CD$155:$CD$1048576,0),MATCH((CUADRO!O$5&amp;$E549),'Hoja de Trabajo para listado'!$CD$151:$DC$151,0)),0)</f>
        <v>0</v>
      </c>
      <c r="P549" s="243">
        <f ca="1">+IFERROR(INDEX('Hoja de Trabajo para listado'!$A$155:$Z$1048576,MATCH($A549,'Hoja de Trabajo para listado'!$A$155:$A$1048576,0),MATCH((CUADRO!P$5&amp;$E549),'Hoja de Trabajo para listado'!$A$151:$Z$151,0)),0)+IFERROR(INDEX('Hoja de Trabajo para listado'!$AB$155:$BA$1048576,MATCH($A549,'Hoja de Trabajo para listado'!$AB$155:$AB$1048576,0),MATCH((CUADRO!P$5&amp;$E549),'Hoja de Trabajo para listado'!$AB$151:$BA$151,0)),0)+IFERROR(INDEX('Hoja de Trabajo para listado'!$BC$155:$CB$1048576,MATCH($A549,'Hoja de Trabajo para listado'!$BC$155:$BC$1048576,0),MATCH((CUADRO!P$5&amp;$E549),'Hoja de Trabajo para listado'!$BC$151:$CB$151,0)),0)+IFERROR(INDEX('Hoja de Trabajo para listado'!$DE$153:$DG$274,MATCH($A549,'Hoja de Trabajo para listado'!$DE$153:$DE$1048576,0),MATCH((CUADRO!P$5&amp;$E549),'Hoja de Trabajo para listado'!$DE$151:$DG$151,0)),0)+IFERROR(INDEX('Hoja de Trabajo para listado'!$CD$155:$DC$1048576,MATCH($A549,'Hoja de Trabajo para listado'!$CD$155:$CD$1048576,0),MATCH((CUADRO!P$5&amp;$E549),'Hoja de Trabajo para listado'!$CD$151:$DC$151,0)),0)</f>
        <v>0</v>
      </c>
      <c r="Q549" s="243">
        <f ca="1">+IFERROR(INDEX('Hoja de Trabajo para listado'!$A$155:$Z$1048576,MATCH($A549,'Hoja de Trabajo para listado'!$A$155:$A$1048576,0),MATCH((CUADRO!Q$5&amp;$E549),'Hoja de Trabajo para listado'!$A$151:$Z$151,0)),0)+IFERROR(INDEX('Hoja de Trabajo para listado'!$AB$155:$BA$1048576,MATCH($A549,'Hoja de Trabajo para listado'!$AB$155:$AB$1048576,0),MATCH((CUADRO!Q$5&amp;$E549),'Hoja de Trabajo para listado'!$AB$151:$BA$151,0)),0)+IFERROR(INDEX('Hoja de Trabajo para listado'!$BC$155:$CB$1048576,MATCH($A549,'Hoja de Trabajo para listado'!$BC$155:$BC$1048576,0),MATCH((CUADRO!Q$5&amp;$E549),'Hoja de Trabajo para listado'!$BC$151:$CB$151,0)),0)+IFERROR(INDEX('Hoja de Trabajo para listado'!$DE$153:$DG$274,MATCH($A549,'Hoja de Trabajo para listado'!$DE$153:$DE$1048576,0),MATCH((CUADRO!Q$5&amp;$E549),'Hoja de Trabajo para listado'!$DE$151:$DG$151,0)),0)+IFERROR(INDEX('Hoja de Trabajo para listado'!$CD$155:$DC$1048576,MATCH($A549,'Hoja de Trabajo para listado'!$CD$155:$CD$1048576,0),MATCH((CUADRO!Q$5&amp;$E549),'Hoja de Trabajo para listado'!$CD$151:$DC$151,0)),0)</f>
        <v>0</v>
      </c>
      <c r="R549" s="243">
        <f t="shared" ca="1" si="19"/>
        <v>0</v>
      </c>
      <c r="S549" s="249">
        <f ca="1">+R548+R549</f>
        <v>0</v>
      </c>
      <c r="T549" s="243">
        <f ca="1">+S549</f>
        <v>0</v>
      </c>
      <c r="U549" s="242">
        <f t="shared" si="20"/>
        <v>2</v>
      </c>
      <c r="V549" s="333" t="str">
        <f>+VLOOKUP(A549,bd_lista!$A$3:$E$590,5,FALSE)</f>
        <v>Gobiernos Autonomos Municipales</v>
      </c>
      <c r="W549" s="384"/>
      <c r="X549" s="242">
        <f>+VLOOKUP(A549,[3]Sheet1!$A$13:$D$744,4,FALSE)</f>
        <v>0</v>
      </c>
      <c r="Y549" s="242" t="e">
        <f>+VLOOKUP(X549,bd_lista!$A$3:$C$590,3,FALSE)</f>
        <v>#N/A</v>
      </c>
      <c r="Z549" s="292"/>
      <c r="AA549" s="293"/>
    </row>
    <row r="550" spans="1:27" customFormat="1" ht="15" hidden="1" customHeight="1">
      <c r="A550" s="32">
        <v>1228</v>
      </c>
      <c r="B550" s="388">
        <f>+A550</f>
        <v>1228</v>
      </c>
      <c r="C550" s="247" t="str">
        <f>+VLOOKUP(A550,bd_lista!$A$3:$C$590,3,FALSE)</f>
        <v>Gobierno Autónomo Municipal de Tacacoma</v>
      </c>
      <c r="D550" s="385" t="str">
        <f>+C550</f>
        <v>Gobierno Autónomo Municipal de Tacacoma</v>
      </c>
      <c r="E550" s="242" t="s">
        <v>1304</v>
      </c>
      <c r="F550" s="243">
        <f ca="1">+IFERROR(INDEX('Hoja de Trabajo para listado'!$A$155:$Z$1048576,MATCH($A550,'Hoja de Trabajo para listado'!$A$155:$A$1048576,0),MATCH((CUADRO!F$5&amp;$E550),'Hoja de Trabajo para listado'!$A$151:$Z$151,0)),0)+IFERROR(INDEX('Hoja de Trabajo para listado'!$AB$155:$BA$1048576,MATCH($A550,'Hoja de Trabajo para listado'!$AB$155:$AB$1048576,0),MATCH((CUADRO!F$5&amp;$E550),'Hoja de Trabajo para listado'!$AB$151:$BA$151,0)),0)+IFERROR(INDEX('Hoja de Trabajo para listado'!$BC$155:$CB$1048576,MATCH($A550,'Hoja de Trabajo para listado'!$BC$155:$BC$1048576,0),MATCH((CUADRO!F$5&amp;$E550),'Hoja de Trabajo para listado'!$BC$151:$CB$151,0)),0)+IFERROR(INDEX('Hoja de Trabajo para listado'!$DE$153:$DG$274,MATCH($A550,'Hoja de Trabajo para listado'!$DE$153:$DE$1048576,0),MATCH((CUADRO!F$5&amp;$E550),'Hoja de Trabajo para listado'!$DE$151:$DG$151,0)),0)+IFERROR(INDEX('Hoja de Trabajo para listado'!$CD$155:$DC$1048576,MATCH($A550,'Hoja de Trabajo para listado'!$CD$155:$CD$1048576,0),MATCH((CUADRO!F$5&amp;$E550),'Hoja de Trabajo para listado'!$CD$151:$DC$151,0)),0)</f>
        <v>0</v>
      </c>
      <c r="G550" s="243">
        <f ca="1">+IFERROR(INDEX('Hoja de Trabajo para listado'!$A$155:$Z$1048576,MATCH($A550,'Hoja de Trabajo para listado'!$A$155:$A$1048576,0),MATCH((CUADRO!G$5&amp;$E550),'Hoja de Trabajo para listado'!$A$151:$Z$151,0)),0)+IFERROR(INDEX('Hoja de Trabajo para listado'!$AB$155:$BA$1048576,MATCH($A550,'Hoja de Trabajo para listado'!$AB$155:$AB$1048576,0),MATCH((CUADRO!G$5&amp;$E550),'Hoja de Trabajo para listado'!$AB$151:$BA$151,0)),0)+IFERROR(INDEX('Hoja de Trabajo para listado'!$BC$155:$CB$1048576,MATCH($A550,'Hoja de Trabajo para listado'!$BC$155:$BC$1048576,0),MATCH((CUADRO!G$5&amp;$E550),'Hoja de Trabajo para listado'!$BC$151:$CB$151,0)),0)+IFERROR(INDEX('Hoja de Trabajo para listado'!$DE$153:$DG$274,MATCH($A550,'Hoja de Trabajo para listado'!$DE$153:$DE$1048576,0),MATCH((CUADRO!G$5&amp;$E550),'Hoja de Trabajo para listado'!$DE$151:$DG$151,0)),0)+IFERROR(INDEX('Hoja de Trabajo para listado'!$CD$155:$DC$1048576,MATCH($A550,'Hoja de Trabajo para listado'!$CD$155:$CD$1048576,0),MATCH((CUADRO!G$5&amp;$E550),'Hoja de Trabajo para listado'!$CD$151:$DC$151,0)),0)</f>
        <v>0</v>
      </c>
      <c r="H550" s="243">
        <f ca="1">+IFERROR(INDEX('Hoja de Trabajo para listado'!$A$155:$Z$1048576,MATCH($A550,'Hoja de Trabajo para listado'!$A$155:$A$1048576,0),MATCH((CUADRO!H$5&amp;$E550),'Hoja de Trabajo para listado'!$A$151:$Z$151,0)),0)+IFERROR(INDEX('Hoja de Trabajo para listado'!$AB$155:$BA$1048576,MATCH($A550,'Hoja de Trabajo para listado'!$AB$155:$AB$1048576,0),MATCH((CUADRO!H$5&amp;$E550),'Hoja de Trabajo para listado'!$AB$151:$BA$151,0)),0)+IFERROR(INDEX('Hoja de Trabajo para listado'!$BC$155:$CB$1048576,MATCH($A550,'Hoja de Trabajo para listado'!$BC$155:$BC$1048576,0),MATCH((CUADRO!H$5&amp;$E550),'Hoja de Trabajo para listado'!$BC$151:$CB$151,0)),0)+IFERROR(INDEX('Hoja de Trabajo para listado'!$DE$153:$DG$274,MATCH($A550,'Hoja de Trabajo para listado'!$DE$153:$DE$1048576,0),MATCH((CUADRO!H$5&amp;$E550),'Hoja de Trabajo para listado'!$DE$151:$DG$151,0)),0)+IFERROR(INDEX('Hoja de Trabajo para listado'!$CD$155:$DC$1048576,MATCH($A550,'Hoja de Trabajo para listado'!$CD$155:$CD$1048576,0),MATCH((CUADRO!H$5&amp;$E550),'Hoja de Trabajo para listado'!$CD$151:$DC$151,0)),0)</f>
        <v>0</v>
      </c>
      <c r="I550" s="243">
        <f ca="1">+IFERROR(INDEX('Hoja de Trabajo para listado'!$A$155:$Z$1048576,MATCH($A550,'Hoja de Trabajo para listado'!$A$155:$A$1048576,0),MATCH((CUADRO!I$5&amp;$E550),'Hoja de Trabajo para listado'!$A$151:$Z$151,0)),0)+IFERROR(INDEX('Hoja de Trabajo para listado'!$AB$155:$BA$1048576,MATCH($A550,'Hoja de Trabajo para listado'!$AB$155:$AB$1048576,0),MATCH((CUADRO!I$5&amp;$E550),'Hoja de Trabajo para listado'!$AB$151:$BA$151,0)),0)+IFERROR(INDEX('Hoja de Trabajo para listado'!$BC$155:$CB$1048576,MATCH($A550,'Hoja de Trabajo para listado'!$BC$155:$BC$1048576,0),MATCH((CUADRO!I$5&amp;$E550),'Hoja de Trabajo para listado'!$BC$151:$CB$151,0)),0)+IFERROR(INDEX('Hoja de Trabajo para listado'!$DE$153:$DG$274,MATCH($A550,'Hoja de Trabajo para listado'!$DE$153:$DE$1048576,0),MATCH((CUADRO!I$5&amp;$E550),'Hoja de Trabajo para listado'!$DE$151:$DG$151,0)),0)+IFERROR(INDEX('Hoja de Trabajo para listado'!$CD$155:$DC$1048576,MATCH($A550,'Hoja de Trabajo para listado'!$CD$155:$CD$1048576,0),MATCH((CUADRO!I$5&amp;$E550),'Hoja de Trabajo para listado'!$CD$151:$DC$151,0)),0)</f>
        <v>0</v>
      </c>
      <c r="J550" s="243">
        <f ca="1">+IFERROR(INDEX('Hoja de Trabajo para listado'!$A$155:$Z$1048576,MATCH($A550,'Hoja de Trabajo para listado'!$A$155:$A$1048576,0),MATCH((CUADRO!J$5&amp;$E550),'Hoja de Trabajo para listado'!$A$151:$Z$151,0)),0)+IFERROR(INDEX('Hoja de Trabajo para listado'!$AB$155:$BA$1048576,MATCH($A550,'Hoja de Trabajo para listado'!$AB$155:$AB$1048576,0),MATCH((CUADRO!J$5&amp;$E550),'Hoja de Trabajo para listado'!$AB$151:$BA$151,0)),0)+IFERROR(INDEX('Hoja de Trabajo para listado'!$BC$155:$CB$1048576,MATCH($A550,'Hoja de Trabajo para listado'!$BC$155:$BC$1048576,0),MATCH((CUADRO!J$5&amp;$E550),'Hoja de Trabajo para listado'!$BC$151:$CB$151,0)),0)+IFERROR(INDEX('Hoja de Trabajo para listado'!$DE$153:$DG$274,MATCH($A550,'Hoja de Trabajo para listado'!$DE$153:$DE$1048576,0),MATCH((CUADRO!J$5&amp;$E550),'Hoja de Trabajo para listado'!$DE$151:$DG$151,0)),0)+IFERROR(INDEX('Hoja de Trabajo para listado'!$CD$155:$DC$1048576,MATCH($A550,'Hoja de Trabajo para listado'!$CD$155:$CD$1048576,0),MATCH((CUADRO!J$5&amp;$E550),'Hoja de Trabajo para listado'!$CD$151:$DC$151,0)),0)</f>
        <v>0</v>
      </c>
      <c r="K550" s="243">
        <f ca="1">+IFERROR(INDEX('Hoja de Trabajo para listado'!$A$155:$Z$1048576,MATCH($A550,'Hoja de Trabajo para listado'!$A$155:$A$1048576,0),MATCH((CUADRO!K$5&amp;$E550),'Hoja de Trabajo para listado'!$A$151:$Z$151,0)),0)+IFERROR(INDEX('Hoja de Trabajo para listado'!$AB$155:$BA$1048576,MATCH($A550,'Hoja de Trabajo para listado'!$AB$155:$AB$1048576,0),MATCH((CUADRO!K$5&amp;$E550),'Hoja de Trabajo para listado'!$AB$151:$BA$151,0)),0)+IFERROR(INDEX('Hoja de Trabajo para listado'!$BC$155:$CB$1048576,MATCH($A550,'Hoja de Trabajo para listado'!$BC$155:$BC$1048576,0),MATCH((CUADRO!K$5&amp;$E550),'Hoja de Trabajo para listado'!$BC$151:$CB$151,0)),0)+IFERROR(INDEX('Hoja de Trabajo para listado'!$DE$153:$DG$274,MATCH($A550,'Hoja de Trabajo para listado'!$DE$153:$DE$1048576,0),MATCH((CUADRO!K$5&amp;$E550),'Hoja de Trabajo para listado'!$DE$151:$DG$151,0)),0)+IFERROR(INDEX('Hoja de Trabajo para listado'!$CD$155:$DC$1048576,MATCH($A550,'Hoja de Trabajo para listado'!$CD$155:$CD$1048576,0),MATCH((CUADRO!K$5&amp;$E550),'Hoja de Trabajo para listado'!$CD$151:$DC$151,0)),0)</f>
        <v>0</v>
      </c>
      <c r="L550" s="243">
        <f ca="1">+IFERROR(INDEX('Hoja de Trabajo para listado'!$A$155:$Z$1048576,MATCH($A550,'Hoja de Trabajo para listado'!$A$155:$A$1048576,0),MATCH((CUADRO!L$5&amp;$E550),'Hoja de Trabajo para listado'!$A$151:$Z$151,0)),0)+IFERROR(INDEX('Hoja de Trabajo para listado'!$AB$155:$BA$1048576,MATCH($A550,'Hoja de Trabajo para listado'!$AB$155:$AB$1048576,0),MATCH((CUADRO!L$5&amp;$E550),'Hoja de Trabajo para listado'!$AB$151:$BA$151,0)),0)+IFERROR(INDEX('Hoja de Trabajo para listado'!$BC$155:$CB$1048576,MATCH($A550,'Hoja de Trabajo para listado'!$BC$155:$BC$1048576,0),MATCH((CUADRO!L$5&amp;$E550),'Hoja de Trabajo para listado'!$BC$151:$CB$151,0)),0)+IFERROR(INDEX('Hoja de Trabajo para listado'!$DE$153:$DG$274,MATCH($A550,'Hoja de Trabajo para listado'!$DE$153:$DE$1048576,0),MATCH((CUADRO!L$5&amp;$E550),'Hoja de Trabajo para listado'!$DE$151:$DG$151,0)),0)+IFERROR(INDEX('Hoja de Trabajo para listado'!$CD$155:$DC$1048576,MATCH($A550,'Hoja de Trabajo para listado'!$CD$155:$CD$1048576,0),MATCH((CUADRO!L$5&amp;$E550),'Hoja de Trabajo para listado'!$CD$151:$DC$151,0)),0)</f>
        <v>0</v>
      </c>
      <c r="M550" s="243">
        <f ca="1">+IFERROR(INDEX('Hoja de Trabajo para listado'!$A$155:$Z$1048576,MATCH($A550,'Hoja de Trabajo para listado'!$A$155:$A$1048576,0),MATCH((CUADRO!M$5&amp;$E550),'Hoja de Trabajo para listado'!$A$151:$Z$151,0)),0)+IFERROR(INDEX('Hoja de Trabajo para listado'!$AB$155:$BA$1048576,MATCH($A550,'Hoja de Trabajo para listado'!$AB$155:$AB$1048576,0),MATCH((CUADRO!M$5&amp;$E550),'Hoja de Trabajo para listado'!$AB$151:$BA$151,0)),0)+IFERROR(INDEX('Hoja de Trabajo para listado'!$BC$155:$CB$1048576,MATCH($A550,'Hoja de Trabajo para listado'!$BC$155:$BC$1048576,0),MATCH((CUADRO!M$5&amp;$E550),'Hoja de Trabajo para listado'!$BC$151:$CB$151,0)),0)+IFERROR(INDEX('Hoja de Trabajo para listado'!$DE$153:$DG$274,MATCH($A550,'Hoja de Trabajo para listado'!$DE$153:$DE$1048576,0),MATCH((CUADRO!M$5&amp;$E550),'Hoja de Trabajo para listado'!$DE$151:$DG$151,0)),0)+IFERROR(INDEX('Hoja de Trabajo para listado'!$CD$155:$DC$1048576,MATCH($A550,'Hoja de Trabajo para listado'!$CD$155:$CD$1048576,0),MATCH((CUADRO!M$5&amp;$E550),'Hoja de Trabajo para listado'!$CD$151:$DC$151,0)),0)</f>
        <v>0</v>
      </c>
      <c r="N550" s="243">
        <f ca="1">+IFERROR(INDEX('Hoja de Trabajo para listado'!$A$155:$Z$1048576,MATCH($A550,'Hoja de Trabajo para listado'!$A$155:$A$1048576,0),MATCH((CUADRO!N$5&amp;$E550),'Hoja de Trabajo para listado'!$A$151:$Z$151,0)),0)+IFERROR(INDEX('Hoja de Trabajo para listado'!$AB$155:$BA$1048576,MATCH($A550,'Hoja de Trabajo para listado'!$AB$155:$AB$1048576,0),MATCH((CUADRO!N$5&amp;$E550),'Hoja de Trabajo para listado'!$AB$151:$BA$151,0)),0)+IFERROR(INDEX('Hoja de Trabajo para listado'!$BC$155:$CB$1048576,MATCH($A550,'Hoja de Trabajo para listado'!$BC$155:$BC$1048576,0),MATCH((CUADRO!N$5&amp;$E550),'Hoja de Trabajo para listado'!$BC$151:$CB$151,0)),0)+IFERROR(INDEX('Hoja de Trabajo para listado'!$DE$153:$DG$274,MATCH($A550,'Hoja de Trabajo para listado'!$DE$153:$DE$1048576,0),MATCH((CUADRO!N$5&amp;$E550),'Hoja de Trabajo para listado'!$DE$151:$DG$151,0)),0)+IFERROR(INDEX('Hoja de Trabajo para listado'!$CD$155:$DC$1048576,MATCH($A550,'Hoja de Trabajo para listado'!$CD$155:$CD$1048576,0),MATCH((CUADRO!N$5&amp;$E550),'Hoja de Trabajo para listado'!$CD$151:$DC$151,0)),0)</f>
        <v>0</v>
      </c>
      <c r="O550" s="243">
        <f ca="1">+IFERROR(INDEX('Hoja de Trabajo para listado'!$A$155:$Z$1048576,MATCH($A550,'Hoja de Trabajo para listado'!$A$155:$A$1048576,0),MATCH((CUADRO!O$5&amp;$E550),'Hoja de Trabajo para listado'!$A$151:$Z$151,0)),0)+IFERROR(INDEX('Hoja de Trabajo para listado'!$AB$155:$BA$1048576,MATCH($A550,'Hoja de Trabajo para listado'!$AB$155:$AB$1048576,0),MATCH((CUADRO!O$5&amp;$E550),'Hoja de Trabajo para listado'!$AB$151:$BA$151,0)),0)+IFERROR(INDEX('Hoja de Trabajo para listado'!$BC$155:$CB$1048576,MATCH($A550,'Hoja de Trabajo para listado'!$BC$155:$BC$1048576,0),MATCH((CUADRO!O$5&amp;$E550),'Hoja de Trabajo para listado'!$BC$151:$CB$151,0)),0)+IFERROR(INDEX('Hoja de Trabajo para listado'!$DE$153:$DG$274,MATCH($A550,'Hoja de Trabajo para listado'!$DE$153:$DE$1048576,0),MATCH((CUADRO!O$5&amp;$E550),'Hoja de Trabajo para listado'!$DE$151:$DG$151,0)),0)+IFERROR(INDEX('Hoja de Trabajo para listado'!$CD$155:$DC$1048576,MATCH($A550,'Hoja de Trabajo para listado'!$CD$155:$CD$1048576,0),MATCH((CUADRO!O$5&amp;$E550),'Hoja de Trabajo para listado'!$CD$151:$DC$151,0)),0)</f>
        <v>0</v>
      </c>
      <c r="P550" s="243">
        <f ca="1">+IFERROR(INDEX('Hoja de Trabajo para listado'!$A$155:$Z$1048576,MATCH($A550,'Hoja de Trabajo para listado'!$A$155:$A$1048576,0),MATCH((CUADRO!P$5&amp;$E550),'Hoja de Trabajo para listado'!$A$151:$Z$151,0)),0)+IFERROR(INDEX('Hoja de Trabajo para listado'!$AB$155:$BA$1048576,MATCH($A550,'Hoja de Trabajo para listado'!$AB$155:$AB$1048576,0),MATCH((CUADRO!P$5&amp;$E550),'Hoja de Trabajo para listado'!$AB$151:$BA$151,0)),0)+IFERROR(INDEX('Hoja de Trabajo para listado'!$BC$155:$CB$1048576,MATCH($A550,'Hoja de Trabajo para listado'!$BC$155:$BC$1048576,0),MATCH((CUADRO!P$5&amp;$E550),'Hoja de Trabajo para listado'!$BC$151:$CB$151,0)),0)+IFERROR(INDEX('Hoja de Trabajo para listado'!$DE$153:$DG$274,MATCH($A550,'Hoja de Trabajo para listado'!$DE$153:$DE$1048576,0),MATCH((CUADRO!P$5&amp;$E550),'Hoja de Trabajo para listado'!$DE$151:$DG$151,0)),0)+IFERROR(INDEX('Hoja de Trabajo para listado'!$CD$155:$DC$1048576,MATCH($A550,'Hoja de Trabajo para listado'!$CD$155:$CD$1048576,0),MATCH((CUADRO!P$5&amp;$E550),'Hoja de Trabajo para listado'!$CD$151:$DC$151,0)),0)</f>
        <v>0</v>
      </c>
      <c r="Q550" s="243">
        <f ca="1">+IFERROR(INDEX('Hoja de Trabajo para listado'!$A$155:$Z$1048576,MATCH($A550,'Hoja de Trabajo para listado'!$A$155:$A$1048576,0),MATCH((CUADRO!Q$5&amp;$E550),'Hoja de Trabajo para listado'!$A$151:$Z$151,0)),0)+IFERROR(INDEX('Hoja de Trabajo para listado'!$AB$155:$BA$1048576,MATCH($A550,'Hoja de Trabajo para listado'!$AB$155:$AB$1048576,0),MATCH((CUADRO!Q$5&amp;$E550),'Hoja de Trabajo para listado'!$AB$151:$BA$151,0)),0)+IFERROR(INDEX('Hoja de Trabajo para listado'!$BC$155:$CB$1048576,MATCH($A550,'Hoja de Trabajo para listado'!$BC$155:$BC$1048576,0),MATCH((CUADRO!Q$5&amp;$E550),'Hoja de Trabajo para listado'!$BC$151:$CB$151,0)),0)+IFERROR(INDEX('Hoja de Trabajo para listado'!$DE$153:$DG$274,MATCH($A550,'Hoja de Trabajo para listado'!$DE$153:$DE$1048576,0),MATCH((CUADRO!Q$5&amp;$E550),'Hoja de Trabajo para listado'!$DE$151:$DG$151,0)),0)+IFERROR(INDEX('Hoja de Trabajo para listado'!$CD$155:$DC$1048576,MATCH($A550,'Hoja de Trabajo para listado'!$CD$155:$CD$1048576,0),MATCH((CUADRO!Q$5&amp;$E550),'Hoja de Trabajo para listado'!$CD$151:$DC$151,0)),0)</f>
        <v>0</v>
      </c>
      <c r="R550" s="243">
        <f t="shared" ca="1" si="19"/>
        <v>0</v>
      </c>
      <c r="S550" s="249"/>
      <c r="T550" s="243">
        <f ca="1">+T551</f>
        <v>0</v>
      </c>
      <c r="U550" s="242">
        <f t="shared" si="20"/>
        <v>1</v>
      </c>
      <c r="V550" s="333" t="str">
        <f>+VLOOKUP(A550,bd_lista!$A$3:$E$590,5,FALSE)</f>
        <v>Gobiernos Autonomos Municipales</v>
      </c>
      <c r="W550" s="383" t="str">
        <f>+V550</f>
        <v>Gobiernos Autonomos Municipales</v>
      </c>
      <c r="X550" s="242">
        <f>+VLOOKUP(A550,[3]Sheet1!$A$13:$D$744,4,FALSE)</f>
        <v>0</v>
      </c>
      <c r="Y550" s="242" t="e">
        <f>+VLOOKUP(X550,bd_lista!$A$3:$C$590,3,FALSE)</f>
        <v>#N/A</v>
      </c>
      <c r="Z550" s="294">
        <f>+X550</f>
        <v>0</v>
      </c>
      <c r="AA550" s="295" t="e">
        <f>+Y550</f>
        <v>#N/A</v>
      </c>
    </row>
    <row r="551" spans="1:27" customFormat="1" ht="15" hidden="1" customHeight="1">
      <c r="A551" s="32">
        <v>1228</v>
      </c>
      <c r="B551" s="389"/>
      <c r="C551" s="247" t="str">
        <f>+VLOOKUP(A551,bd_lista!$A$3:$C$590,3,FALSE)</f>
        <v>Gobierno Autónomo Municipal de Tacacoma</v>
      </c>
      <c r="D551" s="386"/>
      <c r="E551" s="244" t="s">
        <v>1305</v>
      </c>
      <c r="F551" s="243">
        <f ca="1">+IFERROR(INDEX('Hoja de Trabajo para listado'!$A$155:$Z$1048576,MATCH($A551,'Hoja de Trabajo para listado'!$A$155:$A$1048576,0),MATCH((CUADRO!F$5&amp;$E551),'Hoja de Trabajo para listado'!$A$151:$Z$151,0)),0)+IFERROR(INDEX('Hoja de Trabajo para listado'!$AB$155:$BA$1048576,MATCH($A551,'Hoja de Trabajo para listado'!$AB$155:$AB$1048576,0),MATCH((CUADRO!F$5&amp;$E551),'Hoja de Trabajo para listado'!$AB$151:$BA$151,0)),0)+IFERROR(INDEX('Hoja de Trabajo para listado'!$BC$155:$CB$1048576,MATCH($A551,'Hoja de Trabajo para listado'!$BC$155:$BC$1048576,0),MATCH((CUADRO!F$5&amp;$E551),'Hoja de Trabajo para listado'!$BC$151:$CB$151,0)),0)+IFERROR(INDEX('Hoja de Trabajo para listado'!$DE$153:$DG$274,MATCH($A551,'Hoja de Trabajo para listado'!$DE$153:$DE$1048576,0),MATCH((CUADRO!F$5&amp;$E551),'Hoja de Trabajo para listado'!$DE$151:$DG$151,0)),0)+IFERROR(INDEX('Hoja de Trabajo para listado'!$CD$155:$DC$1048576,MATCH($A551,'Hoja de Trabajo para listado'!$CD$155:$CD$1048576,0),MATCH((CUADRO!F$5&amp;$E551),'Hoja de Trabajo para listado'!$CD$151:$DC$151,0)),0)</f>
        <v>0</v>
      </c>
      <c r="G551" s="243">
        <f ca="1">+IFERROR(INDEX('Hoja de Trabajo para listado'!$A$155:$Z$1048576,MATCH($A551,'Hoja de Trabajo para listado'!$A$155:$A$1048576,0),MATCH((CUADRO!G$5&amp;$E551),'Hoja de Trabajo para listado'!$A$151:$Z$151,0)),0)+IFERROR(INDEX('Hoja de Trabajo para listado'!$AB$155:$BA$1048576,MATCH($A551,'Hoja de Trabajo para listado'!$AB$155:$AB$1048576,0),MATCH((CUADRO!G$5&amp;$E551),'Hoja de Trabajo para listado'!$AB$151:$BA$151,0)),0)+IFERROR(INDEX('Hoja de Trabajo para listado'!$BC$155:$CB$1048576,MATCH($A551,'Hoja de Trabajo para listado'!$BC$155:$BC$1048576,0),MATCH((CUADRO!G$5&amp;$E551),'Hoja de Trabajo para listado'!$BC$151:$CB$151,0)),0)+IFERROR(INDEX('Hoja de Trabajo para listado'!$DE$153:$DG$274,MATCH($A551,'Hoja de Trabajo para listado'!$DE$153:$DE$1048576,0),MATCH((CUADRO!G$5&amp;$E551),'Hoja de Trabajo para listado'!$DE$151:$DG$151,0)),0)+IFERROR(INDEX('Hoja de Trabajo para listado'!$CD$155:$DC$1048576,MATCH($A551,'Hoja de Trabajo para listado'!$CD$155:$CD$1048576,0),MATCH((CUADRO!G$5&amp;$E551),'Hoja de Trabajo para listado'!$CD$151:$DC$151,0)),0)</f>
        <v>0</v>
      </c>
      <c r="H551" s="243">
        <f ca="1">+IFERROR(INDEX('Hoja de Trabajo para listado'!$A$155:$Z$1048576,MATCH($A551,'Hoja de Trabajo para listado'!$A$155:$A$1048576,0),MATCH((CUADRO!H$5&amp;$E551),'Hoja de Trabajo para listado'!$A$151:$Z$151,0)),0)+IFERROR(INDEX('Hoja de Trabajo para listado'!$AB$155:$BA$1048576,MATCH($A551,'Hoja de Trabajo para listado'!$AB$155:$AB$1048576,0),MATCH((CUADRO!H$5&amp;$E551),'Hoja de Trabajo para listado'!$AB$151:$BA$151,0)),0)+IFERROR(INDEX('Hoja de Trabajo para listado'!$BC$155:$CB$1048576,MATCH($A551,'Hoja de Trabajo para listado'!$BC$155:$BC$1048576,0),MATCH((CUADRO!H$5&amp;$E551),'Hoja de Trabajo para listado'!$BC$151:$CB$151,0)),0)+IFERROR(INDEX('Hoja de Trabajo para listado'!$DE$153:$DG$274,MATCH($A551,'Hoja de Trabajo para listado'!$DE$153:$DE$1048576,0),MATCH((CUADRO!H$5&amp;$E551),'Hoja de Trabajo para listado'!$DE$151:$DG$151,0)),0)+IFERROR(INDEX('Hoja de Trabajo para listado'!$CD$155:$DC$1048576,MATCH($A551,'Hoja de Trabajo para listado'!$CD$155:$CD$1048576,0),MATCH((CUADRO!H$5&amp;$E551),'Hoja de Trabajo para listado'!$CD$151:$DC$151,0)),0)</f>
        <v>0</v>
      </c>
      <c r="I551" s="243">
        <f ca="1">+IFERROR(INDEX('Hoja de Trabajo para listado'!$A$155:$Z$1048576,MATCH($A551,'Hoja de Trabajo para listado'!$A$155:$A$1048576,0),MATCH((CUADRO!I$5&amp;$E551),'Hoja de Trabajo para listado'!$A$151:$Z$151,0)),0)+IFERROR(INDEX('Hoja de Trabajo para listado'!$AB$155:$BA$1048576,MATCH($A551,'Hoja de Trabajo para listado'!$AB$155:$AB$1048576,0),MATCH((CUADRO!I$5&amp;$E551),'Hoja de Trabajo para listado'!$AB$151:$BA$151,0)),0)+IFERROR(INDEX('Hoja de Trabajo para listado'!$BC$155:$CB$1048576,MATCH($A551,'Hoja de Trabajo para listado'!$BC$155:$BC$1048576,0),MATCH((CUADRO!I$5&amp;$E551),'Hoja de Trabajo para listado'!$BC$151:$CB$151,0)),0)+IFERROR(INDEX('Hoja de Trabajo para listado'!$DE$153:$DG$274,MATCH($A551,'Hoja de Trabajo para listado'!$DE$153:$DE$1048576,0),MATCH((CUADRO!I$5&amp;$E551),'Hoja de Trabajo para listado'!$DE$151:$DG$151,0)),0)+IFERROR(INDEX('Hoja de Trabajo para listado'!$CD$155:$DC$1048576,MATCH($A551,'Hoja de Trabajo para listado'!$CD$155:$CD$1048576,0),MATCH((CUADRO!I$5&amp;$E551),'Hoja de Trabajo para listado'!$CD$151:$DC$151,0)),0)</f>
        <v>0</v>
      </c>
      <c r="J551" s="243">
        <f ca="1">+IFERROR(INDEX('Hoja de Trabajo para listado'!$A$155:$Z$1048576,MATCH($A551,'Hoja de Trabajo para listado'!$A$155:$A$1048576,0),MATCH((CUADRO!J$5&amp;$E551),'Hoja de Trabajo para listado'!$A$151:$Z$151,0)),0)+IFERROR(INDEX('Hoja de Trabajo para listado'!$AB$155:$BA$1048576,MATCH($A551,'Hoja de Trabajo para listado'!$AB$155:$AB$1048576,0),MATCH((CUADRO!J$5&amp;$E551),'Hoja de Trabajo para listado'!$AB$151:$BA$151,0)),0)+IFERROR(INDEX('Hoja de Trabajo para listado'!$BC$155:$CB$1048576,MATCH($A551,'Hoja de Trabajo para listado'!$BC$155:$BC$1048576,0),MATCH((CUADRO!J$5&amp;$E551),'Hoja de Trabajo para listado'!$BC$151:$CB$151,0)),0)+IFERROR(INDEX('Hoja de Trabajo para listado'!$DE$153:$DG$274,MATCH($A551,'Hoja de Trabajo para listado'!$DE$153:$DE$1048576,0),MATCH((CUADRO!J$5&amp;$E551),'Hoja de Trabajo para listado'!$DE$151:$DG$151,0)),0)+IFERROR(INDEX('Hoja de Trabajo para listado'!$CD$155:$DC$1048576,MATCH($A551,'Hoja de Trabajo para listado'!$CD$155:$CD$1048576,0),MATCH((CUADRO!J$5&amp;$E551),'Hoja de Trabajo para listado'!$CD$151:$DC$151,0)),0)</f>
        <v>0</v>
      </c>
      <c r="K551" s="243">
        <f ca="1">+IFERROR(INDEX('Hoja de Trabajo para listado'!$A$155:$Z$1048576,MATCH($A551,'Hoja de Trabajo para listado'!$A$155:$A$1048576,0),MATCH((CUADRO!K$5&amp;$E551),'Hoja de Trabajo para listado'!$A$151:$Z$151,0)),0)+IFERROR(INDEX('Hoja de Trabajo para listado'!$AB$155:$BA$1048576,MATCH($A551,'Hoja de Trabajo para listado'!$AB$155:$AB$1048576,0),MATCH((CUADRO!K$5&amp;$E551),'Hoja de Trabajo para listado'!$AB$151:$BA$151,0)),0)+IFERROR(INDEX('Hoja de Trabajo para listado'!$BC$155:$CB$1048576,MATCH($A551,'Hoja de Trabajo para listado'!$BC$155:$BC$1048576,0),MATCH((CUADRO!K$5&amp;$E551),'Hoja de Trabajo para listado'!$BC$151:$CB$151,0)),0)+IFERROR(INDEX('Hoja de Trabajo para listado'!$DE$153:$DG$274,MATCH($A551,'Hoja de Trabajo para listado'!$DE$153:$DE$1048576,0),MATCH((CUADRO!K$5&amp;$E551),'Hoja de Trabajo para listado'!$DE$151:$DG$151,0)),0)+IFERROR(INDEX('Hoja de Trabajo para listado'!$CD$155:$DC$1048576,MATCH($A551,'Hoja de Trabajo para listado'!$CD$155:$CD$1048576,0),MATCH((CUADRO!K$5&amp;$E551),'Hoja de Trabajo para listado'!$CD$151:$DC$151,0)),0)</f>
        <v>0</v>
      </c>
      <c r="L551" s="243">
        <f ca="1">+IFERROR(INDEX('Hoja de Trabajo para listado'!$A$155:$Z$1048576,MATCH($A551,'Hoja de Trabajo para listado'!$A$155:$A$1048576,0),MATCH((CUADRO!L$5&amp;$E551),'Hoja de Trabajo para listado'!$A$151:$Z$151,0)),0)+IFERROR(INDEX('Hoja de Trabajo para listado'!$AB$155:$BA$1048576,MATCH($A551,'Hoja de Trabajo para listado'!$AB$155:$AB$1048576,0),MATCH((CUADRO!L$5&amp;$E551),'Hoja de Trabajo para listado'!$AB$151:$BA$151,0)),0)+IFERROR(INDEX('Hoja de Trabajo para listado'!$BC$155:$CB$1048576,MATCH($A551,'Hoja de Trabajo para listado'!$BC$155:$BC$1048576,0),MATCH((CUADRO!L$5&amp;$E551),'Hoja de Trabajo para listado'!$BC$151:$CB$151,0)),0)+IFERROR(INDEX('Hoja de Trabajo para listado'!$DE$153:$DG$274,MATCH($A551,'Hoja de Trabajo para listado'!$DE$153:$DE$1048576,0),MATCH((CUADRO!L$5&amp;$E551),'Hoja de Trabajo para listado'!$DE$151:$DG$151,0)),0)+IFERROR(INDEX('Hoja de Trabajo para listado'!$CD$155:$DC$1048576,MATCH($A551,'Hoja de Trabajo para listado'!$CD$155:$CD$1048576,0),MATCH((CUADRO!L$5&amp;$E551),'Hoja de Trabajo para listado'!$CD$151:$DC$151,0)),0)</f>
        <v>0</v>
      </c>
      <c r="M551" s="243">
        <f ca="1">+IFERROR(INDEX('Hoja de Trabajo para listado'!$A$155:$Z$1048576,MATCH($A551,'Hoja de Trabajo para listado'!$A$155:$A$1048576,0),MATCH((CUADRO!M$5&amp;$E551),'Hoja de Trabajo para listado'!$A$151:$Z$151,0)),0)+IFERROR(INDEX('Hoja de Trabajo para listado'!$AB$155:$BA$1048576,MATCH($A551,'Hoja de Trabajo para listado'!$AB$155:$AB$1048576,0),MATCH((CUADRO!M$5&amp;$E551),'Hoja de Trabajo para listado'!$AB$151:$BA$151,0)),0)+IFERROR(INDEX('Hoja de Trabajo para listado'!$BC$155:$CB$1048576,MATCH($A551,'Hoja de Trabajo para listado'!$BC$155:$BC$1048576,0),MATCH((CUADRO!M$5&amp;$E551),'Hoja de Trabajo para listado'!$BC$151:$CB$151,0)),0)+IFERROR(INDEX('Hoja de Trabajo para listado'!$DE$153:$DG$274,MATCH($A551,'Hoja de Trabajo para listado'!$DE$153:$DE$1048576,0),MATCH((CUADRO!M$5&amp;$E551),'Hoja de Trabajo para listado'!$DE$151:$DG$151,0)),0)+IFERROR(INDEX('Hoja de Trabajo para listado'!$CD$155:$DC$1048576,MATCH($A551,'Hoja de Trabajo para listado'!$CD$155:$CD$1048576,0),MATCH((CUADRO!M$5&amp;$E551),'Hoja de Trabajo para listado'!$CD$151:$DC$151,0)),0)</f>
        <v>0</v>
      </c>
      <c r="N551" s="243">
        <f ca="1">+IFERROR(INDEX('Hoja de Trabajo para listado'!$A$155:$Z$1048576,MATCH($A551,'Hoja de Trabajo para listado'!$A$155:$A$1048576,0),MATCH((CUADRO!N$5&amp;$E551),'Hoja de Trabajo para listado'!$A$151:$Z$151,0)),0)+IFERROR(INDEX('Hoja de Trabajo para listado'!$AB$155:$BA$1048576,MATCH($A551,'Hoja de Trabajo para listado'!$AB$155:$AB$1048576,0),MATCH((CUADRO!N$5&amp;$E551),'Hoja de Trabajo para listado'!$AB$151:$BA$151,0)),0)+IFERROR(INDEX('Hoja de Trabajo para listado'!$BC$155:$CB$1048576,MATCH($A551,'Hoja de Trabajo para listado'!$BC$155:$BC$1048576,0),MATCH((CUADRO!N$5&amp;$E551),'Hoja de Trabajo para listado'!$BC$151:$CB$151,0)),0)+IFERROR(INDEX('Hoja de Trabajo para listado'!$DE$153:$DG$274,MATCH($A551,'Hoja de Trabajo para listado'!$DE$153:$DE$1048576,0),MATCH((CUADRO!N$5&amp;$E551),'Hoja de Trabajo para listado'!$DE$151:$DG$151,0)),0)+IFERROR(INDEX('Hoja de Trabajo para listado'!$CD$155:$DC$1048576,MATCH($A551,'Hoja de Trabajo para listado'!$CD$155:$CD$1048576,0),MATCH((CUADRO!N$5&amp;$E551),'Hoja de Trabajo para listado'!$CD$151:$DC$151,0)),0)</f>
        <v>0</v>
      </c>
      <c r="O551" s="243">
        <f ca="1">+IFERROR(INDEX('Hoja de Trabajo para listado'!$A$155:$Z$1048576,MATCH($A551,'Hoja de Trabajo para listado'!$A$155:$A$1048576,0),MATCH((CUADRO!O$5&amp;$E551),'Hoja de Trabajo para listado'!$A$151:$Z$151,0)),0)+IFERROR(INDEX('Hoja de Trabajo para listado'!$AB$155:$BA$1048576,MATCH($A551,'Hoja de Trabajo para listado'!$AB$155:$AB$1048576,0),MATCH((CUADRO!O$5&amp;$E551),'Hoja de Trabajo para listado'!$AB$151:$BA$151,0)),0)+IFERROR(INDEX('Hoja de Trabajo para listado'!$BC$155:$CB$1048576,MATCH($A551,'Hoja de Trabajo para listado'!$BC$155:$BC$1048576,0),MATCH((CUADRO!O$5&amp;$E551),'Hoja de Trabajo para listado'!$BC$151:$CB$151,0)),0)+IFERROR(INDEX('Hoja de Trabajo para listado'!$DE$153:$DG$274,MATCH($A551,'Hoja de Trabajo para listado'!$DE$153:$DE$1048576,0),MATCH((CUADRO!O$5&amp;$E551),'Hoja de Trabajo para listado'!$DE$151:$DG$151,0)),0)+IFERROR(INDEX('Hoja de Trabajo para listado'!$CD$155:$DC$1048576,MATCH($A551,'Hoja de Trabajo para listado'!$CD$155:$CD$1048576,0),MATCH((CUADRO!O$5&amp;$E551),'Hoja de Trabajo para listado'!$CD$151:$DC$151,0)),0)</f>
        <v>0</v>
      </c>
      <c r="P551" s="243">
        <f ca="1">+IFERROR(INDEX('Hoja de Trabajo para listado'!$A$155:$Z$1048576,MATCH($A551,'Hoja de Trabajo para listado'!$A$155:$A$1048576,0),MATCH((CUADRO!P$5&amp;$E551),'Hoja de Trabajo para listado'!$A$151:$Z$151,0)),0)+IFERROR(INDEX('Hoja de Trabajo para listado'!$AB$155:$BA$1048576,MATCH($A551,'Hoja de Trabajo para listado'!$AB$155:$AB$1048576,0),MATCH((CUADRO!P$5&amp;$E551),'Hoja de Trabajo para listado'!$AB$151:$BA$151,0)),0)+IFERROR(INDEX('Hoja de Trabajo para listado'!$BC$155:$CB$1048576,MATCH($A551,'Hoja de Trabajo para listado'!$BC$155:$BC$1048576,0),MATCH((CUADRO!P$5&amp;$E551),'Hoja de Trabajo para listado'!$BC$151:$CB$151,0)),0)+IFERROR(INDEX('Hoja de Trabajo para listado'!$DE$153:$DG$274,MATCH($A551,'Hoja de Trabajo para listado'!$DE$153:$DE$1048576,0),MATCH((CUADRO!P$5&amp;$E551),'Hoja de Trabajo para listado'!$DE$151:$DG$151,0)),0)+IFERROR(INDEX('Hoja de Trabajo para listado'!$CD$155:$DC$1048576,MATCH($A551,'Hoja de Trabajo para listado'!$CD$155:$CD$1048576,0),MATCH((CUADRO!P$5&amp;$E551),'Hoja de Trabajo para listado'!$CD$151:$DC$151,0)),0)</f>
        <v>0</v>
      </c>
      <c r="Q551" s="243">
        <f ca="1">+IFERROR(INDEX('Hoja de Trabajo para listado'!$A$155:$Z$1048576,MATCH($A551,'Hoja de Trabajo para listado'!$A$155:$A$1048576,0),MATCH((CUADRO!Q$5&amp;$E551),'Hoja de Trabajo para listado'!$A$151:$Z$151,0)),0)+IFERROR(INDEX('Hoja de Trabajo para listado'!$AB$155:$BA$1048576,MATCH($A551,'Hoja de Trabajo para listado'!$AB$155:$AB$1048576,0),MATCH((CUADRO!Q$5&amp;$E551),'Hoja de Trabajo para listado'!$AB$151:$BA$151,0)),0)+IFERROR(INDEX('Hoja de Trabajo para listado'!$BC$155:$CB$1048576,MATCH($A551,'Hoja de Trabajo para listado'!$BC$155:$BC$1048576,0),MATCH((CUADRO!Q$5&amp;$E551),'Hoja de Trabajo para listado'!$BC$151:$CB$151,0)),0)+IFERROR(INDEX('Hoja de Trabajo para listado'!$DE$153:$DG$274,MATCH($A551,'Hoja de Trabajo para listado'!$DE$153:$DE$1048576,0),MATCH((CUADRO!Q$5&amp;$E551),'Hoja de Trabajo para listado'!$DE$151:$DG$151,0)),0)+IFERROR(INDEX('Hoja de Trabajo para listado'!$CD$155:$DC$1048576,MATCH($A551,'Hoja de Trabajo para listado'!$CD$155:$CD$1048576,0),MATCH((CUADRO!Q$5&amp;$E551),'Hoja de Trabajo para listado'!$CD$151:$DC$151,0)),0)</f>
        <v>0</v>
      </c>
      <c r="R551" s="243">
        <f t="shared" ca="1" si="19"/>
        <v>0</v>
      </c>
      <c r="S551" s="249">
        <f ca="1">+R550+R551</f>
        <v>0</v>
      </c>
      <c r="T551" s="243">
        <f ca="1">+S551</f>
        <v>0</v>
      </c>
      <c r="U551" s="242">
        <f t="shared" si="20"/>
        <v>2</v>
      </c>
      <c r="V551" s="333" t="str">
        <f>+VLOOKUP(A551,bd_lista!$A$3:$E$590,5,FALSE)</f>
        <v>Gobiernos Autonomos Municipales</v>
      </c>
      <c r="W551" s="384"/>
      <c r="X551" s="242">
        <f>+VLOOKUP(A551,[3]Sheet1!$A$13:$D$744,4,FALSE)</f>
        <v>0</v>
      </c>
      <c r="Y551" s="242" t="e">
        <f>+VLOOKUP(X551,bd_lista!$A$3:$C$590,3,FALSE)</f>
        <v>#N/A</v>
      </c>
      <c r="Z551" s="292"/>
      <c r="AA551" s="293"/>
    </row>
    <row r="552" spans="1:27" customFormat="1" ht="15" hidden="1" customHeight="1">
      <c r="A552" s="32">
        <v>1229</v>
      </c>
      <c r="B552" s="388">
        <f>+A552</f>
        <v>1229</v>
      </c>
      <c r="C552" s="247" t="str">
        <f>+VLOOKUP(A552,bd_lista!$A$3:$C$590,3,FALSE)</f>
        <v>Gobierno Autónomo Municipal de Tipuani</v>
      </c>
      <c r="D552" s="385" t="str">
        <f>+C552</f>
        <v>Gobierno Autónomo Municipal de Tipuani</v>
      </c>
      <c r="E552" s="242" t="s">
        <v>1304</v>
      </c>
      <c r="F552" s="243">
        <f ca="1">+IFERROR(INDEX('Hoja de Trabajo para listado'!$A$155:$Z$1048576,MATCH($A552,'Hoja de Trabajo para listado'!$A$155:$A$1048576,0),MATCH((CUADRO!F$5&amp;$E552),'Hoja de Trabajo para listado'!$A$151:$Z$151,0)),0)+IFERROR(INDEX('Hoja de Trabajo para listado'!$AB$155:$BA$1048576,MATCH($A552,'Hoja de Trabajo para listado'!$AB$155:$AB$1048576,0),MATCH((CUADRO!F$5&amp;$E552),'Hoja de Trabajo para listado'!$AB$151:$BA$151,0)),0)+IFERROR(INDEX('Hoja de Trabajo para listado'!$BC$155:$CB$1048576,MATCH($A552,'Hoja de Trabajo para listado'!$BC$155:$BC$1048576,0),MATCH((CUADRO!F$5&amp;$E552),'Hoja de Trabajo para listado'!$BC$151:$CB$151,0)),0)+IFERROR(INDEX('Hoja de Trabajo para listado'!$DE$153:$DG$274,MATCH($A552,'Hoja de Trabajo para listado'!$DE$153:$DE$1048576,0),MATCH((CUADRO!F$5&amp;$E552),'Hoja de Trabajo para listado'!$DE$151:$DG$151,0)),0)+IFERROR(INDEX('Hoja de Trabajo para listado'!$CD$155:$DC$1048576,MATCH($A552,'Hoja de Trabajo para listado'!$CD$155:$CD$1048576,0),MATCH((CUADRO!F$5&amp;$E552),'Hoja de Trabajo para listado'!$CD$151:$DC$151,0)),0)</f>
        <v>0</v>
      </c>
      <c r="G552" s="243">
        <f ca="1">+IFERROR(INDEX('Hoja de Trabajo para listado'!$A$155:$Z$1048576,MATCH($A552,'Hoja de Trabajo para listado'!$A$155:$A$1048576,0),MATCH((CUADRO!G$5&amp;$E552),'Hoja de Trabajo para listado'!$A$151:$Z$151,0)),0)+IFERROR(INDEX('Hoja de Trabajo para listado'!$AB$155:$BA$1048576,MATCH($A552,'Hoja de Trabajo para listado'!$AB$155:$AB$1048576,0),MATCH((CUADRO!G$5&amp;$E552),'Hoja de Trabajo para listado'!$AB$151:$BA$151,0)),0)+IFERROR(INDEX('Hoja de Trabajo para listado'!$BC$155:$CB$1048576,MATCH($A552,'Hoja de Trabajo para listado'!$BC$155:$BC$1048576,0),MATCH((CUADRO!G$5&amp;$E552),'Hoja de Trabajo para listado'!$BC$151:$CB$151,0)),0)+IFERROR(INDEX('Hoja de Trabajo para listado'!$DE$153:$DG$274,MATCH($A552,'Hoja de Trabajo para listado'!$DE$153:$DE$1048576,0),MATCH((CUADRO!G$5&amp;$E552),'Hoja de Trabajo para listado'!$DE$151:$DG$151,0)),0)+IFERROR(INDEX('Hoja de Trabajo para listado'!$CD$155:$DC$1048576,MATCH($A552,'Hoja de Trabajo para listado'!$CD$155:$CD$1048576,0),MATCH((CUADRO!G$5&amp;$E552),'Hoja de Trabajo para listado'!$CD$151:$DC$151,0)),0)</f>
        <v>0</v>
      </c>
      <c r="H552" s="243">
        <f ca="1">+IFERROR(INDEX('Hoja de Trabajo para listado'!$A$155:$Z$1048576,MATCH($A552,'Hoja de Trabajo para listado'!$A$155:$A$1048576,0),MATCH((CUADRO!H$5&amp;$E552),'Hoja de Trabajo para listado'!$A$151:$Z$151,0)),0)+IFERROR(INDEX('Hoja de Trabajo para listado'!$AB$155:$BA$1048576,MATCH($A552,'Hoja de Trabajo para listado'!$AB$155:$AB$1048576,0),MATCH((CUADRO!H$5&amp;$E552),'Hoja de Trabajo para listado'!$AB$151:$BA$151,0)),0)+IFERROR(INDEX('Hoja de Trabajo para listado'!$BC$155:$CB$1048576,MATCH($A552,'Hoja de Trabajo para listado'!$BC$155:$BC$1048576,0),MATCH((CUADRO!H$5&amp;$E552),'Hoja de Trabajo para listado'!$BC$151:$CB$151,0)),0)+IFERROR(INDEX('Hoja de Trabajo para listado'!$DE$153:$DG$274,MATCH($A552,'Hoja de Trabajo para listado'!$DE$153:$DE$1048576,0),MATCH((CUADRO!H$5&amp;$E552),'Hoja de Trabajo para listado'!$DE$151:$DG$151,0)),0)+IFERROR(INDEX('Hoja de Trabajo para listado'!$CD$155:$DC$1048576,MATCH($A552,'Hoja de Trabajo para listado'!$CD$155:$CD$1048576,0),MATCH((CUADRO!H$5&amp;$E552),'Hoja de Trabajo para listado'!$CD$151:$DC$151,0)),0)</f>
        <v>0</v>
      </c>
      <c r="I552" s="243">
        <f ca="1">+IFERROR(INDEX('Hoja de Trabajo para listado'!$A$155:$Z$1048576,MATCH($A552,'Hoja de Trabajo para listado'!$A$155:$A$1048576,0),MATCH((CUADRO!I$5&amp;$E552),'Hoja de Trabajo para listado'!$A$151:$Z$151,0)),0)+IFERROR(INDEX('Hoja de Trabajo para listado'!$AB$155:$BA$1048576,MATCH($A552,'Hoja de Trabajo para listado'!$AB$155:$AB$1048576,0),MATCH((CUADRO!I$5&amp;$E552),'Hoja de Trabajo para listado'!$AB$151:$BA$151,0)),0)+IFERROR(INDEX('Hoja de Trabajo para listado'!$BC$155:$CB$1048576,MATCH($A552,'Hoja de Trabajo para listado'!$BC$155:$BC$1048576,0),MATCH((CUADRO!I$5&amp;$E552),'Hoja de Trabajo para listado'!$BC$151:$CB$151,0)),0)+IFERROR(INDEX('Hoja de Trabajo para listado'!$DE$153:$DG$274,MATCH($A552,'Hoja de Trabajo para listado'!$DE$153:$DE$1048576,0),MATCH((CUADRO!I$5&amp;$E552),'Hoja de Trabajo para listado'!$DE$151:$DG$151,0)),0)+IFERROR(INDEX('Hoja de Trabajo para listado'!$CD$155:$DC$1048576,MATCH($A552,'Hoja de Trabajo para listado'!$CD$155:$CD$1048576,0),MATCH((CUADRO!I$5&amp;$E552),'Hoja de Trabajo para listado'!$CD$151:$DC$151,0)),0)</f>
        <v>0</v>
      </c>
      <c r="J552" s="243">
        <f ca="1">+IFERROR(INDEX('Hoja de Trabajo para listado'!$A$155:$Z$1048576,MATCH($A552,'Hoja de Trabajo para listado'!$A$155:$A$1048576,0),MATCH((CUADRO!J$5&amp;$E552),'Hoja de Trabajo para listado'!$A$151:$Z$151,0)),0)+IFERROR(INDEX('Hoja de Trabajo para listado'!$AB$155:$BA$1048576,MATCH($A552,'Hoja de Trabajo para listado'!$AB$155:$AB$1048576,0),MATCH((CUADRO!J$5&amp;$E552),'Hoja de Trabajo para listado'!$AB$151:$BA$151,0)),0)+IFERROR(INDEX('Hoja de Trabajo para listado'!$BC$155:$CB$1048576,MATCH($A552,'Hoja de Trabajo para listado'!$BC$155:$BC$1048576,0),MATCH((CUADRO!J$5&amp;$E552),'Hoja de Trabajo para listado'!$BC$151:$CB$151,0)),0)+IFERROR(INDEX('Hoja de Trabajo para listado'!$DE$153:$DG$274,MATCH($A552,'Hoja de Trabajo para listado'!$DE$153:$DE$1048576,0),MATCH((CUADRO!J$5&amp;$E552),'Hoja de Trabajo para listado'!$DE$151:$DG$151,0)),0)+IFERROR(INDEX('Hoja de Trabajo para listado'!$CD$155:$DC$1048576,MATCH($A552,'Hoja de Trabajo para listado'!$CD$155:$CD$1048576,0),MATCH((CUADRO!J$5&amp;$E552),'Hoja de Trabajo para listado'!$CD$151:$DC$151,0)),0)</f>
        <v>0</v>
      </c>
      <c r="K552" s="243">
        <f ca="1">+IFERROR(INDEX('Hoja de Trabajo para listado'!$A$155:$Z$1048576,MATCH($A552,'Hoja de Trabajo para listado'!$A$155:$A$1048576,0),MATCH((CUADRO!K$5&amp;$E552),'Hoja de Trabajo para listado'!$A$151:$Z$151,0)),0)+IFERROR(INDEX('Hoja de Trabajo para listado'!$AB$155:$BA$1048576,MATCH($A552,'Hoja de Trabajo para listado'!$AB$155:$AB$1048576,0),MATCH((CUADRO!K$5&amp;$E552),'Hoja de Trabajo para listado'!$AB$151:$BA$151,0)),0)+IFERROR(INDEX('Hoja de Trabajo para listado'!$BC$155:$CB$1048576,MATCH($A552,'Hoja de Trabajo para listado'!$BC$155:$BC$1048576,0),MATCH((CUADRO!K$5&amp;$E552),'Hoja de Trabajo para listado'!$BC$151:$CB$151,0)),0)+IFERROR(INDEX('Hoja de Trabajo para listado'!$DE$153:$DG$274,MATCH($A552,'Hoja de Trabajo para listado'!$DE$153:$DE$1048576,0),MATCH((CUADRO!K$5&amp;$E552),'Hoja de Trabajo para listado'!$DE$151:$DG$151,0)),0)+IFERROR(INDEX('Hoja de Trabajo para listado'!$CD$155:$DC$1048576,MATCH($A552,'Hoja de Trabajo para listado'!$CD$155:$CD$1048576,0),MATCH((CUADRO!K$5&amp;$E552),'Hoja de Trabajo para listado'!$CD$151:$DC$151,0)),0)</f>
        <v>0</v>
      </c>
      <c r="L552" s="243">
        <f ca="1">+IFERROR(INDEX('Hoja de Trabajo para listado'!$A$155:$Z$1048576,MATCH($A552,'Hoja de Trabajo para listado'!$A$155:$A$1048576,0),MATCH((CUADRO!L$5&amp;$E552),'Hoja de Trabajo para listado'!$A$151:$Z$151,0)),0)+IFERROR(INDEX('Hoja de Trabajo para listado'!$AB$155:$BA$1048576,MATCH($A552,'Hoja de Trabajo para listado'!$AB$155:$AB$1048576,0),MATCH((CUADRO!L$5&amp;$E552),'Hoja de Trabajo para listado'!$AB$151:$BA$151,0)),0)+IFERROR(INDEX('Hoja de Trabajo para listado'!$BC$155:$CB$1048576,MATCH($A552,'Hoja de Trabajo para listado'!$BC$155:$BC$1048576,0),MATCH((CUADRO!L$5&amp;$E552),'Hoja de Trabajo para listado'!$BC$151:$CB$151,0)),0)+IFERROR(INDEX('Hoja de Trabajo para listado'!$DE$153:$DG$274,MATCH($A552,'Hoja de Trabajo para listado'!$DE$153:$DE$1048576,0),MATCH((CUADRO!L$5&amp;$E552),'Hoja de Trabajo para listado'!$DE$151:$DG$151,0)),0)+IFERROR(INDEX('Hoja de Trabajo para listado'!$CD$155:$DC$1048576,MATCH($A552,'Hoja de Trabajo para listado'!$CD$155:$CD$1048576,0),MATCH((CUADRO!L$5&amp;$E552),'Hoja de Trabajo para listado'!$CD$151:$DC$151,0)),0)</f>
        <v>0</v>
      </c>
      <c r="M552" s="243">
        <f ca="1">+IFERROR(INDEX('Hoja de Trabajo para listado'!$A$155:$Z$1048576,MATCH($A552,'Hoja de Trabajo para listado'!$A$155:$A$1048576,0),MATCH((CUADRO!M$5&amp;$E552),'Hoja de Trabajo para listado'!$A$151:$Z$151,0)),0)+IFERROR(INDEX('Hoja de Trabajo para listado'!$AB$155:$BA$1048576,MATCH($A552,'Hoja de Trabajo para listado'!$AB$155:$AB$1048576,0),MATCH((CUADRO!M$5&amp;$E552),'Hoja de Trabajo para listado'!$AB$151:$BA$151,0)),0)+IFERROR(INDEX('Hoja de Trabajo para listado'!$BC$155:$CB$1048576,MATCH($A552,'Hoja de Trabajo para listado'!$BC$155:$BC$1048576,0),MATCH((CUADRO!M$5&amp;$E552),'Hoja de Trabajo para listado'!$BC$151:$CB$151,0)),0)+IFERROR(INDEX('Hoja de Trabajo para listado'!$DE$153:$DG$274,MATCH($A552,'Hoja de Trabajo para listado'!$DE$153:$DE$1048576,0),MATCH((CUADRO!M$5&amp;$E552),'Hoja de Trabajo para listado'!$DE$151:$DG$151,0)),0)+IFERROR(INDEX('Hoja de Trabajo para listado'!$CD$155:$DC$1048576,MATCH($A552,'Hoja de Trabajo para listado'!$CD$155:$CD$1048576,0),MATCH((CUADRO!M$5&amp;$E552),'Hoja de Trabajo para listado'!$CD$151:$DC$151,0)),0)</f>
        <v>0</v>
      </c>
      <c r="N552" s="243">
        <f ca="1">+IFERROR(INDEX('Hoja de Trabajo para listado'!$A$155:$Z$1048576,MATCH($A552,'Hoja de Trabajo para listado'!$A$155:$A$1048576,0),MATCH((CUADRO!N$5&amp;$E552),'Hoja de Trabajo para listado'!$A$151:$Z$151,0)),0)+IFERROR(INDEX('Hoja de Trabajo para listado'!$AB$155:$BA$1048576,MATCH($A552,'Hoja de Trabajo para listado'!$AB$155:$AB$1048576,0),MATCH((CUADRO!N$5&amp;$E552),'Hoja de Trabajo para listado'!$AB$151:$BA$151,0)),0)+IFERROR(INDEX('Hoja de Trabajo para listado'!$BC$155:$CB$1048576,MATCH($A552,'Hoja de Trabajo para listado'!$BC$155:$BC$1048576,0),MATCH((CUADRO!N$5&amp;$E552),'Hoja de Trabajo para listado'!$BC$151:$CB$151,0)),0)+IFERROR(INDEX('Hoja de Trabajo para listado'!$DE$153:$DG$274,MATCH($A552,'Hoja de Trabajo para listado'!$DE$153:$DE$1048576,0),MATCH((CUADRO!N$5&amp;$E552),'Hoja de Trabajo para listado'!$DE$151:$DG$151,0)),0)+IFERROR(INDEX('Hoja de Trabajo para listado'!$CD$155:$DC$1048576,MATCH($A552,'Hoja de Trabajo para listado'!$CD$155:$CD$1048576,0),MATCH((CUADRO!N$5&amp;$E552),'Hoja de Trabajo para listado'!$CD$151:$DC$151,0)),0)</f>
        <v>0</v>
      </c>
      <c r="O552" s="243">
        <f ca="1">+IFERROR(INDEX('Hoja de Trabajo para listado'!$A$155:$Z$1048576,MATCH($A552,'Hoja de Trabajo para listado'!$A$155:$A$1048576,0),MATCH((CUADRO!O$5&amp;$E552),'Hoja de Trabajo para listado'!$A$151:$Z$151,0)),0)+IFERROR(INDEX('Hoja de Trabajo para listado'!$AB$155:$BA$1048576,MATCH($A552,'Hoja de Trabajo para listado'!$AB$155:$AB$1048576,0),MATCH((CUADRO!O$5&amp;$E552),'Hoja de Trabajo para listado'!$AB$151:$BA$151,0)),0)+IFERROR(INDEX('Hoja de Trabajo para listado'!$BC$155:$CB$1048576,MATCH($A552,'Hoja de Trabajo para listado'!$BC$155:$BC$1048576,0),MATCH((CUADRO!O$5&amp;$E552),'Hoja de Trabajo para listado'!$BC$151:$CB$151,0)),0)+IFERROR(INDEX('Hoja de Trabajo para listado'!$DE$153:$DG$274,MATCH($A552,'Hoja de Trabajo para listado'!$DE$153:$DE$1048576,0),MATCH((CUADRO!O$5&amp;$E552),'Hoja de Trabajo para listado'!$DE$151:$DG$151,0)),0)+IFERROR(INDEX('Hoja de Trabajo para listado'!$CD$155:$DC$1048576,MATCH($A552,'Hoja de Trabajo para listado'!$CD$155:$CD$1048576,0),MATCH((CUADRO!O$5&amp;$E552),'Hoja de Trabajo para listado'!$CD$151:$DC$151,0)),0)</f>
        <v>0</v>
      </c>
      <c r="P552" s="243">
        <f ca="1">+IFERROR(INDEX('Hoja de Trabajo para listado'!$A$155:$Z$1048576,MATCH($A552,'Hoja de Trabajo para listado'!$A$155:$A$1048576,0),MATCH((CUADRO!P$5&amp;$E552),'Hoja de Trabajo para listado'!$A$151:$Z$151,0)),0)+IFERROR(INDEX('Hoja de Trabajo para listado'!$AB$155:$BA$1048576,MATCH($A552,'Hoja de Trabajo para listado'!$AB$155:$AB$1048576,0),MATCH((CUADRO!P$5&amp;$E552),'Hoja de Trabajo para listado'!$AB$151:$BA$151,0)),0)+IFERROR(INDEX('Hoja de Trabajo para listado'!$BC$155:$CB$1048576,MATCH($A552,'Hoja de Trabajo para listado'!$BC$155:$BC$1048576,0),MATCH((CUADRO!P$5&amp;$E552),'Hoja de Trabajo para listado'!$BC$151:$CB$151,0)),0)+IFERROR(INDEX('Hoja de Trabajo para listado'!$DE$153:$DG$274,MATCH($A552,'Hoja de Trabajo para listado'!$DE$153:$DE$1048576,0),MATCH((CUADRO!P$5&amp;$E552),'Hoja de Trabajo para listado'!$DE$151:$DG$151,0)),0)+IFERROR(INDEX('Hoja de Trabajo para listado'!$CD$155:$DC$1048576,MATCH($A552,'Hoja de Trabajo para listado'!$CD$155:$CD$1048576,0),MATCH((CUADRO!P$5&amp;$E552),'Hoja de Trabajo para listado'!$CD$151:$DC$151,0)),0)</f>
        <v>0</v>
      </c>
      <c r="Q552" s="243">
        <f ca="1">+IFERROR(INDEX('Hoja de Trabajo para listado'!$A$155:$Z$1048576,MATCH($A552,'Hoja de Trabajo para listado'!$A$155:$A$1048576,0),MATCH((CUADRO!Q$5&amp;$E552),'Hoja de Trabajo para listado'!$A$151:$Z$151,0)),0)+IFERROR(INDEX('Hoja de Trabajo para listado'!$AB$155:$BA$1048576,MATCH($A552,'Hoja de Trabajo para listado'!$AB$155:$AB$1048576,0),MATCH((CUADRO!Q$5&amp;$E552),'Hoja de Trabajo para listado'!$AB$151:$BA$151,0)),0)+IFERROR(INDEX('Hoja de Trabajo para listado'!$BC$155:$CB$1048576,MATCH($A552,'Hoja de Trabajo para listado'!$BC$155:$BC$1048576,0),MATCH((CUADRO!Q$5&amp;$E552),'Hoja de Trabajo para listado'!$BC$151:$CB$151,0)),0)+IFERROR(INDEX('Hoja de Trabajo para listado'!$DE$153:$DG$274,MATCH($A552,'Hoja de Trabajo para listado'!$DE$153:$DE$1048576,0),MATCH((CUADRO!Q$5&amp;$E552),'Hoja de Trabajo para listado'!$DE$151:$DG$151,0)),0)+IFERROR(INDEX('Hoja de Trabajo para listado'!$CD$155:$DC$1048576,MATCH($A552,'Hoja de Trabajo para listado'!$CD$155:$CD$1048576,0),MATCH((CUADRO!Q$5&amp;$E552),'Hoja de Trabajo para listado'!$CD$151:$DC$151,0)),0)</f>
        <v>0</v>
      </c>
      <c r="R552" s="243">
        <f t="shared" ca="1" si="19"/>
        <v>0</v>
      </c>
      <c r="S552" s="249"/>
      <c r="T552" s="243">
        <f ca="1">+T553</f>
        <v>0</v>
      </c>
      <c r="U552" s="242">
        <f t="shared" si="20"/>
        <v>1</v>
      </c>
      <c r="V552" s="333" t="str">
        <f>+VLOOKUP(A552,bd_lista!$A$3:$E$590,5,FALSE)</f>
        <v>Gobiernos Autonomos Municipales</v>
      </c>
      <c r="W552" s="383" t="str">
        <f>+V552</f>
        <v>Gobiernos Autonomos Municipales</v>
      </c>
      <c r="X552" s="242">
        <f>+VLOOKUP(A552,[3]Sheet1!$A$13:$D$744,4,FALSE)</f>
        <v>0</v>
      </c>
      <c r="Y552" s="242" t="e">
        <f>+VLOOKUP(X552,bd_lista!$A$3:$C$590,3,FALSE)</f>
        <v>#N/A</v>
      </c>
      <c r="Z552" s="294">
        <f>+X552</f>
        <v>0</v>
      </c>
      <c r="AA552" s="295" t="e">
        <f>+Y552</f>
        <v>#N/A</v>
      </c>
    </row>
    <row r="553" spans="1:27" customFormat="1" ht="15" hidden="1" customHeight="1">
      <c r="A553" s="32">
        <v>1229</v>
      </c>
      <c r="B553" s="389"/>
      <c r="C553" s="247" t="str">
        <f>+VLOOKUP(A553,bd_lista!$A$3:$C$590,3,FALSE)</f>
        <v>Gobierno Autónomo Municipal de Tipuani</v>
      </c>
      <c r="D553" s="386"/>
      <c r="E553" s="244" t="s">
        <v>1305</v>
      </c>
      <c r="F553" s="243">
        <f ca="1">+IFERROR(INDEX('Hoja de Trabajo para listado'!$A$155:$Z$1048576,MATCH($A553,'Hoja de Trabajo para listado'!$A$155:$A$1048576,0),MATCH((CUADRO!F$5&amp;$E553),'Hoja de Trabajo para listado'!$A$151:$Z$151,0)),0)+IFERROR(INDEX('Hoja de Trabajo para listado'!$AB$155:$BA$1048576,MATCH($A553,'Hoja de Trabajo para listado'!$AB$155:$AB$1048576,0),MATCH((CUADRO!F$5&amp;$E553),'Hoja de Trabajo para listado'!$AB$151:$BA$151,0)),0)+IFERROR(INDEX('Hoja de Trabajo para listado'!$BC$155:$CB$1048576,MATCH($A553,'Hoja de Trabajo para listado'!$BC$155:$BC$1048576,0),MATCH((CUADRO!F$5&amp;$E553),'Hoja de Trabajo para listado'!$BC$151:$CB$151,0)),0)+IFERROR(INDEX('Hoja de Trabajo para listado'!$DE$153:$DG$274,MATCH($A553,'Hoja de Trabajo para listado'!$DE$153:$DE$1048576,0),MATCH((CUADRO!F$5&amp;$E553),'Hoja de Trabajo para listado'!$DE$151:$DG$151,0)),0)+IFERROR(INDEX('Hoja de Trabajo para listado'!$CD$155:$DC$1048576,MATCH($A553,'Hoja de Trabajo para listado'!$CD$155:$CD$1048576,0),MATCH((CUADRO!F$5&amp;$E553),'Hoja de Trabajo para listado'!$CD$151:$DC$151,0)),0)</f>
        <v>0</v>
      </c>
      <c r="G553" s="243">
        <f ca="1">+IFERROR(INDEX('Hoja de Trabajo para listado'!$A$155:$Z$1048576,MATCH($A553,'Hoja de Trabajo para listado'!$A$155:$A$1048576,0),MATCH((CUADRO!G$5&amp;$E553),'Hoja de Trabajo para listado'!$A$151:$Z$151,0)),0)+IFERROR(INDEX('Hoja de Trabajo para listado'!$AB$155:$BA$1048576,MATCH($A553,'Hoja de Trabajo para listado'!$AB$155:$AB$1048576,0),MATCH((CUADRO!G$5&amp;$E553),'Hoja de Trabajo para listado'!$AB$151:$BA$151,0)),0)+IFERROR(INDEX('Hoja de Trabajo para listado'!$BC$155:$CB$1048576,MATCH($A553,'Hoja de Trabajo para listado'!$BC$155:$BC$1048576,0),MATCH((CUADRO!G$5&amp;$E553),'Hoja de Trabajo para listado'!$BC$151:$CB$151,0)),0)+IFERROR(INDEX('Hoja de Trabajo para listado'!$DE$153:$DG$274,MATCH($A553,'Hoja de Trabajo para listado'!$DE$153:$DE$1048576,0),MATCH((CUADRO!G$5&amp;$E553),'Hoja de Trabajo para listado'!$DE$151:$DG$151,0)),0)+IFERROR(INDEX('Hoja de Trabajo para listado'!$CD$155:$DC$1048576,MATCH($A553,'Hoja de Trabajo para listado'!$CD$155:$CD$1048576,0),MATCH((CUADRO!G$5&amp;$E553),'Hoja de Trabajo para listado'!$CD$151:$DC$151,0)),0)</f>
        <v>0</v>
      </c>
      <c r="H553" s="243">
        <f ca="1">+IFERROR(INDEX('Hoja de Trabajo para listado'!$A$155:$Z$1048576,MATCH($A553,'Hoja de Trabajo para listado'!$A$155:$A$1048576,0),MATCH((CUADRO!H$5&amp;$E553),'Hoja de Trabajo para listado'!$A$151:$Z$151,0)),0)+IFERROR(INDEX('Hoja de Trabajo para listado'!$AB$155:$BA$1048576,MATCH($A553,'Hoja de Trabajo para listado'!$AB$155:$AB$1048576,0),MATCH((CUADRO!H$5&amp;$E553),'Hoja de Trabajo para listado'!$AB$151:$BA$151,0)),0)+IFERROR(INDEX('Hoja de Trabajo para listado'!$BC$155:$CB$1048576,MATCH($A553,'Hoja de Trabajo para listado'!$BC$155:$BC$1048576,0),MATCH((CUADRO!H$5&amp;$E553),'Hoja de Trabajo para listado'!$BC$151:$CB$151,0)),0)+IFERROR(INDEX('Hoja de Trabajo para listado'!$DE$153:$DG$274,MATCH($A553,'Hoja de Trabajo para listado'!$DE$153:$DE$1048576,0),MATCH((CUADRO!H$5&amp;$E553),'Hoja de Trabajo para listado'!$DE$151:$DG$151,0)),0)+IFERROR(INDEX('Hoja de Trabajo para listado'!$CD$155:$DC$1048576,MATCH($A553,'Hoja de Trabajo para listado'!$CD$155:$CD$1048576,0),MATCH((CUADRO!H$5&amp;$E553),'Hoja de Trabajo para listado'!$CD$151:$DC$151,0)),0)</f>
        <v>0</v>
      </c>
      <c r="I553" s="243">
        <f ca="1">+IFERROR(INDEX('Hoja de Trabajo para listado'!$A$155:$Z$1048576,MATCH($A553,'Hoja de Trabajo para listado'!$A$155:$A$1048576,0),MATCH((CUADRO!I$5&amp;$E553),'Hoja de Trabajo para listado'!$A$151:$Z$151,0)),0)+IFERROR(INDEX('Hoja de Trabajo para listado'!$AB$155:$BA$1048576,MATCH($A553,'Hoja de Trabajo para listado'!$AB$155:$AB$1048576,0),MATCH((CUADRO!I$5&amp;$E553),'Hoja de Trabajo para listado'!$AB$151:$BA$151,0)),0)+IFERROR(INDEX('Hoja de Trabajo para listado'!$BC$155:$CB$1048576,MATCH($A553,'Hoja de Trabajo para listado'!$BC$155:$BC$1048576,0),MATCH((CUADRO!I$5&amp;$E553),'Hoja de Trabajo para listado'!$BC$151:$CB$151,0)),0)+IFERROR(INDEX('Hoja de Trabajo para listado'!$DE$153:$DG$274,MATCH($A553,'Hoja de Trabajo para listado'!$DE$153:$DE$1048576,0),MATCH((CUADRO!I$5&amp;$E553),'Hoja de Trabajo para listado'!$DE$151:$DG$151,0)),0)+IFERROR(INDEX('Hoja de Trabajo para listado'!$CD$155:$DC$1048576,MATCH($A553,'Hoja de Trabajo para listado'!$CD$155:$CD$1048576,0),MATCH((CUADRO!I$5&amp;$E553),'Hoja de Trabajo para listado'!$CD$151:$DC$151,0)),0)</f>
        <v>0</v>
      </c>
      <c r="J553" s="243">
        <f ca="1">+IFERROR(INDEX('Hoja de Trabajo para listado'!$A$155:$Z$1048576,MATCH($A553,'Hoja de Trabajo para listado'!$A$155:$A$1048576,0),MATCH((CUADRO!J$5&amp;$E553),'Hoja de Trabajo para listado'!$A$151:$Z$151,0)),0)+IFERROR(INDEX('Hoja de Trabajo para listado'!$AB$155:$BA$1048576,MATCH($A553,'Hoja de Trabajo para listado'!$AB$155:$AB$1048576,0),MATCH((CUADRO!J$5&amp;$E553),'Hoja de Trabajo para listado'!$AB$151:$BA$151,0)),0)+IFERROR(INDEX('Hoja de Trabajo para listado'!$BC$155:$CB$1048576,MATCH($A553,'Hoja de Trabajo para listado'!$BC$155:$BC$1048576,0),MATCH((CUADRO!J$5&amp;$E553),'Hoja de Trabajo para listado'!$BC$151:$CB$151,0)),0)+IFERROR(INDEX('Hoja de Trabajo para listado'!$DE$153:$DG$274,MATCH($A553,'Hoja de Trabajo para listado'!$DE$153:$DE$1048576,0),MATCH((CUADRO!J$5&amp;$E553),'Hoja de Trabajo para listado'!$DE$151:$DG$151,0)),0)+IFERROR(INDEX('Hoja de Trabajo para listado'!$CD$155:$DC$1048576,MATCH($A553,'Hoja de Trabajo para listado'!$CD$155:$CD$1048576,0),MATCH((CUADRO!J$5&amp;$E553),'Hoja de Trabajo para listado'!$CD$151:$DC$151,0)),0)</f>
        <v>0</v>
      </c>
      <c r="K553" s="243">
        <f ca="1">+IFERROR(INDEX('Hoja de Trabajo para listado'!$A$155:$Z$1048576,MATCH($A553,'Hoja de Trabajo para listado'!$A$155:$A$1048576,0),MATCH((CUADRO!K$5&amp;$E553),'Hoja de Trabajo para listado'!$A$151:$Z$151,0)),0)+IFERROR(INDEX('Hoja de Trabajo para listado'!$AB$155:$BA$1048576,MATCH($A553,'Hoja de Trabajo para listado'!$AB$155:$AB$1048576,0),MATCH((CUADRO!K$5&amp;$E553),'Hoja de Trabajo para listado'!$AB$151:$BA$151,0)),0)+IFERROR(INDEX('Hoja de Trabajo para listado'!$BC$155:$CB$1048576,MATCH($A553,'Hoja de Trabajo para listado'!$BC$155:$BC$1048576,0),MATCH((CUADRO!K$5&amp;$E553),'Hoja de Trabajo para listado'!$BC$151:$CB$151,0)),0)+IFERROR(INDEX('Hoja de Trabajo para listado'!$DE$153:$DG$274,MATCH($A553,'Hoja de Trabajo para listado'!$DE$153:$DE$1048576,0),MATCH((CUADRO!K$5&amp;$E553),'Hoja de Trabajo para listado'!$DE$151:$DG$151,0)),0)+IFERROR(INDEX('Hoja de Trabajo para listado'!$CD$155:$DC$1048576,MATCH($A553,'Hoja de Trabajo para listado'!$CD$155:$CD$1048576,0),MATCH((CUADRO!K$5&amp;$E553),'Hoja de Trabajo para listado'!$CD$151:$DC$151,0)),0)</f>
        <v>0</v>
      </c>
      <c r="L553" s="243">
        <f ca="1">+IFERROR(INDEX('Hoja de Trabajo para listado'!$A$155:$Z$1048576,MATCH($A553,'Hoja de Trabajo para listado'!$A$155:$A$1048576,0),MATCH((CUADRO!L$5&amp;$E553),'Hoja de Trabajo para listado'!$A$151:$Z$151,0)),0)+IFERROR(INDEX('Hoja de Trabajo para listado'!$AB$155:$BA$1048576,MATCH($A553,'Hoja de Trabajo para listado'!$AB$155:$AB$1048576,0),MATCH((CUADRO!L$5&amp;$E553),'Hoja de Trabajo para listado'!$AB$151:$BA$151,0)),0)+IFERROR(INDEX('Hoja de Trabajo para listado'!$BC$155:$CB$1048576,MATCH($A553,'Hoja de Trabajo para listado'!$BC$155:$BC$1048576,0),MATCH((CUADRO!L$5&amp;$E553),'Hoja de Trabajo para listado'!$BC$151:$CB$151,0)),0)+IFERROR(INDEX('Hoja de Trabajo para listado'!$DE$153:$DG$274,MATCH($A553,'Hoja de Trabajo para listado'!$DE$153:$DE$1048576,0),MATCH((CUADRO!L$5&amp;$E553),'Hoja de Trabajo para listado'!$DE$151:$DG$151,0)),0)+IFERROR(INDEX('Hoja de Trabajo para listado'!$CD$155:$DC$1048576,MATCH($A553,'Hoja de Trabajo para listado'!$CD$155:$CD$1048576,0),MATCH((CUADRO!L$5&amp;$E553),'Hoja de Trabajo para listado'!$CD$151:$DC$151,0)),0)</f>
        <v>0</v>
      </c>
      <c r="M553" s="243">
        <f ca="1">+IFERROR(INDEX('Hoja de Trabajo para listado'!$A$155:$Z$1048576,MATCH($A553,'Hoja de Trabajo para listado'!$A$155:$A$1048576,0),MATCH((CUADRO!M$5&amp;$E553),'Hoja de Trabajo para listado'!$A$151:$Z$151,0)),0)+IFERROR(INDEX('Hoja de Trabajo para listado'!$AB$155:$BA$1048576,MATCH($A553,'Hoja de Trabajo para listado'!$AB$155:$AB$1048576,0),MATCH((CUADRO!M$5&amp;$E553),'Hoja de Trabajo para listado'!$AB$151:$BA$151,0)),0)+IFERROR(INDEX('Hoja de Trabajo para listado'!$BC$155:$CB$1048576,MATCH($A553,'Hoja de Trabajo para listado'!$BC$155:$BC$1048576,0),MATCH((CUADRO!M$5&amp;$E553),'Hoja de Trabajo para listado'!$BC$151:$CB$151,0)),0)+IFERROR(INDEX('Hoja de Trabajo para listado'!$DE$153:$DG$274,MATCH($A553,'Hoja de Trabajo para listado'!$DE$153:$DE$1048576,0),MATCH((CUADRO!M$5&amp;$E553),'Hoja de Trabajo para listado'!$DE$151:$DG$151,0)),0)+IFERROR(INDEX('Hoja de Trabajo para listado'!$CD$155:$DC$1048576,MATCH($A553,'Hoja de Trabajo para listado'!$CD$155:$CD$1048576,0),MATCH((CUADRO!M$5&amp;$E553),'Hoja de Trabajo para listado'!$CD$151:$DC$151,0)),0)</f>
        <v>0</v>
      </c>
      <c r="N553" s="243">
        <f ca="1">+IFERROR(INDEX('Hoja de Trabajo para listado'!$A$155:$Z$1048576,MATCH($A553,'Hoja de Trabajo para listado'!$A$155:$A$1048576,0),MATCH((CUADRO!N$5&amp;$E553),'Hoja de Trabajo para listado'!$A$151:$Z$151,0)),0)+IFERROR(INDEX('Hoja de Trabajo para listado'!$AB$155:$BA$1048576,MATCH($A553,'Hoja de Trabajo para listado'!$AB$155:$AB$1048576,0),MATCH((CUADRO!N$5&amp;$E553),'Hoja de Trabajo para listado'!$AB$151:$BA$151,0)),0)+IFERROR(INDEX('Hoja de Trabajo para listado'!$BC$155:$CB$1048576,MATCH($A553,'Hoja de Trabajo para listado'!$BC$155:$BC$1048576,0),MATCH((CUADRO!N$5&amp;$E553),'Hoja de Trabajo para listado'!$BC$151:$CB$151,0)),0)+IFERROR(INDEX('Hoja de Trabajo para listado'!$DE$153:$DG$274,MATCH($A553,'Hoja de Trabajo para listado'!$DE$153:$DE$1048576,0),MATCH((CUADRO!N$5&amp;$E553),'Hoja de Trabajo para listado'!$DE$151:$DG$151,0)),0)+IFERROR(INDEX('Hoja de Trabajo para listado'!$CD$155:$DC$1048576,MATCH($A553,'Hoja de Trabajo para listado'!$CD$155:$CD$1048576,0),MATCH((CUADRO!N$5&amp;$E553),'Hoja de Trabajo para listado'!$CD$151:$DC$151,0)),0)</f>
        <v>0</v>
      </c>
      <c r="O553" s="243">
        <f ca="1">+IFERROR(INDEX('Hoja de Trabajo para listado'!$A$155:$Z$1048576,MATCH($A553,'Hoja de Trabajo para listado'!$A$155:$A$1048576,0),MATCH((CUADRO!O$5&amp;$E553),'Hoja de Trabajo para listado'!$A$151:$Z$151,0)),0)+IFERROR(INDEX('Hoja de Trabajo para listado'!$AB$155:$BA$1048576,MATCH($A553,'Hoja de Trabajo para listado'!$AB$155:$AB$1048576,0),MATCH((CUADRO!O$5&amp;$E553),'Hoja de Trabajo para listado'!$AB$151:$BA$151,0)),0)+IFERROR(INDEX('Hoja de Trabajo para listado'!$BC$155:$CB$1048576,MATCH($A553,'Hoja de Trabajo para listado'!$BC$155:$BC$1048576,0),MATCH((CUADRO!O$5&amp;$E553),'Hoja de Trabajo para listado'!$BC$151:$CB$151,0)),0)+IFERROR(INDEX('Hoja de Trabajo para listado'!$DE$153:$DG$274,MATCH($A553,'Hoja de Trabajo para listado'!$DE$153:$DE$1048576,0),MATCH((CUADRO!O$5&amp;$E553),'Hoja de Trabajo para listado'!$DE$151:$DG$151,0)),0)+IFERROR(INDEX('Hoja de Trabajo para listado'!$CD$155:$DC$1048576,MATCH($A553,'Hoja de Trabajo para listado'!$CD$155:$CD$1048576,0),MATCH((CUADRO!O$5&amp;$E553),'Hoja de Trabajo para listado'!$CD$151:$DC$151,0)),0)</f>
        <v>0</v>
      </c>
      <c r="P553" s="243">
        <f ca="1">+IFERROR(INDEX('Hoja de Trabajo para listado'!$A$155:$Z$1048576,MATCH($A553,'Hoja de Trabajo para listado'!$A$155:$A$1048576,0),MATCH((CUADRO!P$5&amp;$E553),'Hoja de Trabajo para listado'!$A$151:$Z$151,0)),0)+IFERROR(INDEX('Hoja de Trabajo para listado'!$AB$155:$BA$1048576,MATCH($A553,'Hoja de Trabajo para listado'!$AB$155:$AB$1048576,0),MATCH((CUADRO!P$5&amp;$E553),'Hoja de Trabajo para listado'!$AB$151:$BA$151,0)),0)+IFERROR(INDEX('Hoja de Trabajo para listado'!$BC$155:$CB$1048576,MATCH($A553,'Hoja de Trabajo para listado'!$BC$155:$BC$1048576,0),MATCH((CUADRO!P$5&amp;$E553),'Hoja de Trabajo para listado'!$BC$151:$CB$151,0)),0)+IFERROR(INDEX('Hoja de Trabajo para listado'!$DE$153:$DG$274,MATCH($A553,'Hoja de Trabajo para listado'!$DE$153:$DE$1048576,0),MATCH((CUADRO!P$5&amp;$E553),'Hoja de Trabajo para listado'!$DE$151:$DG$151,0)),0)+IFERROR(INDEX('Hoja de Trabajo para listado'!$CD$155:$DC$1048576,MATCH($A553,'Hoja de Trabajo para listado'!$CD$155:$CD$1048576,0),MATCH((CUADRO!P$5&amp;$E553),'Hoja de Trabajo para listado'!$CD$151:$DC$151,0)),0)</f>
        <v>0</v>
      </c>
      <c r="Q553" s="243">
        <f ca="1">+IFERROR(INDEX('Hoja de Trabajo para listado'!$A$155:$Z$1048576,MATCH($A553,'Hoja de Trabajo para listado'!$A$155:$A$1048576,0),MATCH((CUADRO!Q$5&amp;$E553),'Hoja de Trabajo para listado'!$A$151:$Z$151,0)),0)+IFERROR(INDEX('Hoja de Trabajo para listado'!$AB$155:$BA$1048576,MATCH($A553,'Hoja de Trabajo para listado'!$AB$155:$AB$1048576,0),MATCH((CUADRO!Q$5&amp;$E553),'Hoja de Trabajo para listado'!$AB$151:$BA$151,0)),0)+IFERROR(INDEX('Hoja de Trabajo para listado'!$BC$155:$CB$1048576,MATCH($A553,'Hoja de Trabajo para listado'!$BC$155:$BC$1048576,0),MATCH((CUADRO!Q$5&amp;$E553),'Hoja de Trabajo para listado'!$BC$151:$CB$151,0)),0)+IFERROR(INDEX('Hoja de Trabajo para listado'!$DE$153:$DG$274,MATCH($A553,'Hoja de Trabajo para listado'!$DE$153:$DE$1048576,0),MATCH((CUADRO!Q$5&amp;$E553),'Hoja de Trabajo para listado'!$DE$151:$DG$151,0)),0)+IFERROR(INDEX('Hoja de Trabajo para listado'!$CD$155:$DC$1048576,MATCH($A553,'Hoja de Trabajo para listado'!$CD$155:$CD$1048576,0),MATCH((CUADRO!Q$5&amp;$E553),'Hoja de Trabajo para listado'!$CD$151:$DC$151,0)),0)</f>
        <v>0</v>
      </c>
      <c r="R553" s="243">
        <f t="shared" ca="1" si="19"/>
        <v>0</v>
      </c>
      <c r="S553" s="249">
        <f ca="1">+R552+R553</f>
        <v>0</v>
      </c>
      <c r="T553" s="243">
        <f ca="1">+S553</f>
        <v>0</v>
      </c>
      <c r="U553" s="242">
        <f t="shared" si="20"/>
        <v>2</v>
      </c>
      <c r="V553" s="333" t="str">
        <f>+VLOOKUP(A553,bd_lista!$A$3:$E$590,5,FALSE)</f>
        <v>Gobiernos Autonomos Municipales</v>
      </c>
      <c r="W553" s="384"/>
      <c r="X553" s="242">
        <f>+VLOOKUP(A553,[3]Sheet1!$A$13:$D$744,4,FALSE)</f>
        <v>0</v>
      </c>
      <c r="Y553" s="242" t="e">
        <f>+VLOOKUP(X553,bd_lista!$A$3:$C$590,3,FALSE)</f>
        <v>#N/A</v>
      </c>
      <c r="Z553" s="292"/>
      <c r="AA553" s="293"/>
    </row>
    <row r="554" spans="1:27" customFormat="1" ht="15" hidden="1" customHeight="1">
      <c r="A554" s="32">
        <v>1230</v>
      </c>
      <c r="B554" s="388">
        <f>+A554</f>
        <v>1230</v>
      </c>
      <c r="C554" s="247" t="str">
        <f>+VLOOKUP(A554,bd_lista!$A$3:$C$590,3,FALSE)</f>
        <v>Gobierno Autónomo Municipal de Quiabaya</v>
      </c>
      <c r="D554" s="385" t="str">
        <f>+C554</f>
        <v>Gobierno Autónomo Municipal de Quiabaya</v>
      </c>
      <c r="E554" s="242" t="s">
        <v>1304</v>
      </c>
      <c r="F554" s="243">
        <f ca="1">+IFERROR(INDEX('Hoja de Trabajo para listado'!$A$155:$Z$1048576,MATCH($A554,'Hoja de Trabajo para listado'!$A$155:$A$1048576,0),MATCH((CUADRO!F$5&amp;$E554),'Hoja de Trabajo para listado'!$A$151:$Z$151,0)),0)+IFERROR(INDEX('Hoja de Trabajo para listado'!$AB$155:$BA$1048576,MATCH($A554,'Hoja de Trabajo para listado'!$AB$155:$AB$1048576,0),MATCH((CUADRO!F$5&amp;$E554),'Hoja de Trabajo para listado'!$AB$151:$BA$151,0)),0)+IFERROR(INDEX('Hoja de Trabajo para listado'!$BC$155:$CB$1048576,MATCH($A554,'Hoja de Trabajo para listado'!$BC$155:$BC$1048576,0),MATCH((CUADRO!F$5&amp;$E554),'Hoja de Trabajo para listado'!$BC$151:$CB$151,0)),0)+IFERROR(INDEX('Hoja de Trabajo para listado'!$DE$153:$DG$274,MATCH($A554,'Hoja de Trabajo para listado'!$DE$153:$DE$1048576,0),MATCH((CUADRO!F$5&amp;$E554),'Hoja de Trabajo para listado'!$DE$151:$DG$151,0)),0)+IFERROR(INDEX('Hoja de Trabajo para listado'!$CD$155:$DC$1048576,MATCH($A554,'Hoja de Trabajo para listado'!$CD$155:$CD$1048576,0),MATCH((CUADRO!F$5&amp;$E554),'Hoja de Trabajo para listado'!$CD$151:$DC$151,0)),0)</f>
        <v>0</v>
      </c>
      <c r="G554" s="243">
        <f ca="1">+IFERROR(INDEX('Hoja de Trabajo para listado'!$A$155:$Z$1048576,MATCH($A554,'Hoja de Trabajo para listado'!$A$155:$A$1048576,0),MATCH((CUADRO!G$5&amp;$E554),'Hoja de Trabajo para listado'!$A$151:$Z$151,0)),0)+IFERROR(INDEX('Hoja de Trabajo para listado'!$AB$155:$BA$1048576,MATCH($A554,'Hoja de Trabajo para listado'!$AB$155:$AB$1048576,0),MATCH((CUADRO!G$5&amp;$E554),'Hoja de Trabajo para listado'!$AB$151:$BA$151,0)),0)+IFERROR(INDEX('Hoja de Trabajo para listado'!$BC$155:$CB$1048576,MATCH($A554,'Hoja de Trabajo para listado'!$BC$155:$BC$1048576,0),MATCH((CUADRO!G$5&amp;$E554),'Hoja de Trabajo para listado'!$BC$151:$CB$151,0)),0)+IFERROR(INDEX('Hoja de Trabajo para listado'!$DE$153:$DG$274,MATCH($A554,'Hoja de Trabajo para listado'!$DE$153:$DE$1048576,0),MATCH((CUADRO!G$5&amp;$E554),'Hoja de Trabajo para listado'!$DE$151:$DG$151,0)),0)+IFERROR(INDEX('Hoja de Trabajo para listado'!$CD$155:$DC$1048576,MATCH($A554,'Hoja de Trabajo para listado'!$CD$155:$CD$1048576,0),MATCH((CUADRO!G$5&amp;$E554),'Hoja de Trabajo para listado'!$CD$151:$DC$151,0)),0)</f>
        <v>0</v>
      </c>
      <c r="H554" s="243">
        <f ca="1">+IFERROR(INDEX('Hoja de Trabajo para listado'!$A$155:$Z$1048576,MATCH($A554,'Hoja de Trabajo para listado'!$A$155:$A$1048576,0),MATCH((CUADRO!H$5&amp;$E554),'Hoja de Trabajo para listado'!$A$151:$Z$151,0)),0)+IFERROR(INDEX('Hoja de Trabajo para listado'!$AB$155:$BA$1048576,MATCH($A554,'Hoja de Trabajo para listado'!$AB$155:$AB$1048576,0),MATCH((CUADRO!H$5&amp;$E554),'Hoja de Trabajo para listado'!$AB$151:$BA$151,0)),0)+IFERROR(INDEX('Hoja de Trabajo para listado'!$BC$155:$CB$1048576,MATCH($A554,'Hoja de Trabajo para listado'!$BC$155:$BC$1048576,0),MATCH((CUADRO!H$5&amp;$E554),'Hoja de Trabajo para listado'!$BC$151:$CB$151,0)),0)+IFERROR(INDEX('Hoja de Trabajo para listado'!$DE$153:$DG$274,MATCH($A554,'Hoja de Trabajo para listado'!$DE$153:$DE$1048576,0),MATCH((CUADRO!H$5&amp;$E554),'Hoja de Trabajo para listado'!$DE$151:$DG$151,0)),0)+IFERROR(INDEX('Hoja de Trabajo para listado'!$CD$155:$DC$1048576,MATCH($A554,'Hoja de Trabajo para listado'!$CD$155:$CD$1048576,0),MATCH((CUADRO!H$5&amp;$E554),'Hoja de Trabajo para listado'!$CD$151:$DC$151,0)),0)</f>
        <v>0</v>
      </c>
      <c r="I554" s="243">
        <f ca="1">+IFERROR(INDEX('Hoja de Trabajo para listado'!$A$155:$Z$1048576,MATCH($A554,'Hoja de Trabajo para listado'!$A$155:$A$1048576,0),MATCH((CUADRO!I$5&amp;$E554),'Hoja de Trabajo para listado'!$A$151:$Z$151,0)),0)+IFERROR(INDEX('Hoja de Trabajo para listado'!$AB$155:$BA$1048576,MATCH($A554,'Hoja de Trabajo para listado'!$AB$155:$AB$1048576,0),MATCH((CUADRO!I$5&amp;$E554),'Hoja de Trabajo para listado'!$AB$151:$BA$151,0)),0)+IFERROR(INDEX('Hoja de Trabajo para listado'!$BC$155:$CB$1048576,MATCH($A554,'Hoja de Trabajo para listado'!$BC$155:$BC$1048576,0),MATCH((CUADRO!I$5&amp;$E554),'Hoja de Trabajo para listado'!$BC$151:$CB$151,0)),0)+IFERROR(INDEX('Hoja de Trabajo para listado'!$DE$153:$DG$274,MATCH($A554,'Hoja de Trabajo para listado'!$DE$153:$DE$1048576,0),MATCH((CUADRO!I$5&amp;$E554),'Hoja de Trabajo para listado'!$DE$151:$DG$151,0)),0)+IFERROR(INDEX('Hoja de Trabajo para listado'!$CD$155:$DC$1048576,MATCH($A554,'Hoja de Trabajo para listado'!$CD$155:$CD$1048576,0),MATCH((CUADRO!I$5&amp;$E554),'Hoja de Trabajo para listado'!$CD$151:$DC$151,0)),0)</f>
        <v>0</v>
      </c>
      <c r="J554" s="243">
        <f ca="1">+IFERROR(INDEX('Hoja de Trabajo para listado'!$A$155:$Z$1048576,MATCH($A554,'Hoja de Trabajo para listado'!$A$155:$A$1048576,0),MATCH((CUADRO!J$5&amp;$E554),'Hoja de Trabajo para listado'!$A$151:$Z$151,0)),0)+IFERROR(INDEX('Hoja de Trabajo para listado'!$AB$155:$BA$1048576,MATCH($A554,'Hoja de Trabajo para listado'!$AB$155:$AB$1048576,0),MATCH((CUADRO!J$5&amp;$E554),'Hoja de Trabajo para listado'!$AB$151:$BA$151,0)),0)+IFERROR(INDEX('Hoja de Trabajo para listado'!$BC$155:$CB$1048576,MATCH($A554,'Hoja de Trabajo para listado'!$BC$155:$BC$1048576,0),MATCH((CUADRO!J$5&amp;$E554),'Hoja de Trabajo para listado'!$BC$151:$CB$151,0)),0)+IFERROR(INDEX('Hoja de Trabajo para listado'!$DE$153:$DG$274,MATCH($A554,'Hoja de Trabajo para listado'!$DE$153:$DE$1048576,0),MATCH((CUADRO!J$5&amp;$E554),'Hoja de Trabajo para listado'!$DE$151:$DG$151,0)),0)+IFERROR(INDEX('Hoja de Trabajo para listado'!$CD$155:$DC$1048576,MATCH($A554,'Hoja de Trabajo para listado'!$CD$155:$CD$1048576,0),MATCH((CUADRO!J$5&amp;$E554),'Hoja de Trabajo para listado'!$CD$151:$DC$151,0)),0)</f>
        <v>0</v>
      </c>
      <c r="K554" s="243">
        <f ca="1">+IFERROR(INDEX('Hoja de Trabajo para listado'!$A$155:$Z$1048576,MATCH($A554,'Hoja de Trabajo para listado'!$A$155:$A$1048576,0),MATCH((CUADRO!K$5&amp;$E554),'Hoja de Trabajo para listado'!$A$151:$Z$151,0)),0)+IFERROR(INDEX('Hoja de Trabajo para listado'!$AB$155:$BA$1048576,MATCH($A554,'Hoja de Trabajo para listado'!$AB$155:$AB$1048576,0),MATCH((CUADRO!K$5&amp;$E554),'Hoja de Trabajo para listado'!$AB$151:$BA$151,0)),0)+IFERROR(INDEX('Hoja de Trabajo para listado'!$BC$155:$CB$1048576,MATCH($A554,'Hoja de Trabajo para listado'!$BC$155:$BC$1048576,0),MATCH((CUADRO!K$5&amp;$E554),'Hoja de Trabajo para listado'!$BC$151:$CB$151,0)),0)+IFERROR(INDEX('Hoja de Trabajo para listado'!$DE$153:$DG$274,MATCH($A554,'Hoja de Trabajo para listado'!$DE$153:$DE$1048576,0),MATCH((CUADRO!K$5&amp;$E554),'Hoja de Trabajo para listado'!$DE$151:$DG$151,0)),0)+IFERROR(INDEX('Hoja de Trabajo para listado'!$CD$155:$DC$1048576,MATCH($A554,'Hoja de Trabajo para listado'!$CD$155:$CD$1048576,0),MATCH((CUADRO!K$5&amp;$E554),'Hoja de Trabajo para listado'!$CD$151:$DC$151,0)),0)</f>
        <v>0</v>
      </c>
      <c r="L554" s="243">
        <f ca="1">+IFERROR(INDEX('Hoja de Trabajo para listado'!$A$155:$Z$1048576,MATCH($A554,'Hoja de Trabajo para listado'!$A$155:$A$1048576,0),MATCH((CUADRO!L$5&amp;$E554),'Hoja de Trabajo para listado'!$A$151:$Z$151,0)),0)+IFERROR(INDEX('Hoja de Trabajo para listado'!$AB$155:$BA$1048576,MATCH($A554,'Hoja de Trabajo para listado'!$AB$155:$AB$1048576,0),MATCH((CUADRO!L$5&amp;$E554),'Hoja de Trabajo para listado'!$AB$151:$BA$151,0)),0)+IFERROR(INDEX('Hoja de Trabajo para listado'!$BC$155:$CB$1048576,MATCH($A554,'Hoja de Trabajo para listado'!$BC$155:$BC$1048576,0),MATCH((CUADRO!L$5&amp;$E554),'Hoja de Trabajo para listado'!$BC$151:$CB$151,0)),0)+IFERROR(INDEX('Hoja de Trabajo para listado'!$DE$153:$DG$274,MATCH($A554,'Hoja de Trabajo para listado'!$DE$153:$DE$1048576,0),MATCH((CUADRO!L$5&amp;$E554),'Hoja de Trabajo para listado'!$DE$151:$DG$151,0)),0)+IFERROR(INDEX('Hoja de Trabajo para listado'!$CD$155:$DC$1048576,MATCH($A554,'Hoja de Trabajo para listado'!$CD$155:$CD$1048576,0),MATCH((CUADRO!L$5&amp;$E554),'Hoja de Trabajo para listado'!$CD$151:$DC$151,0)),0)</f>
        <v>0</v>
      </c>
      <c r="M554" s="243">
        <f ca="1">+IFERROR(INDEX('Hoja de Trabajo para listado'!$A$155:$Z$1048576,MATCH($A554,'Hoja de Trabajo para listado'!$A$155:$A$1048576,0),MATCH((CUADRO!M$5&amp;$E554),'Hoja de Trabajo para listado'!$A$151:$Z$151,0)),0)+IFERROR(INDEX('Hoja de Trabajo para listado'!$AB$155:$BA$1048576,MATCH($A554,'Hoja de Trabajo para listado'!$AB$155:$AB$1048576,0),MATCH((CUADRO!M$5&amp;$E554),'Hoja de Trabajo para listado'!$AB$151:$BA$151,0)),0)+IFERROR(INDEX('Hoja de Trabajo para listado'!$BC$155:$CB$1048576,MATCH($A554,'Hoja de Trabajo para listado'!$BC$155:$BC$1048576,0),MATCH((CUADRO!M$5&amp;$E554),'Hoja de Trabajo para listado'!$BC$151:$CB$151,0)),0)+IFERROR(INDEX('Hoja de Trabajo para listado'!$DE$153:$DG$274,MATCH($A554,'Hoja de Trabajo para listado'!$DE$153:$DE$1048576,0),MATCH((CUADRO!M$5&amp;$E554),'Hoja de Trabajo para listado'!$DE$151:$DG$151,0)),0)+IFERROR(INDEX('Hoja de Trabajo para listado'!$CD$155:$DC$1048576,MATCH($A554,'Hoja de Trabajo para listado'!$CD$155:$CD$1048576,0),MATCH((CUADRO!M$5&amp;$E554),'Hoja de Trabajo para listado'!$CD$151:$DC$151,0)),0)</f>
        <v>0</v>
      </c>
      <c r="N554" s="243">
        <f ca="1">+IFERROR(INDEX('Hoja de Trabajo para listado'!$A$155:$Z$1048576,MATCH($A554,'Hoja de Trabajo para listado'!$A$155:$A$1048576,0),MATCH((CUADRO!N$5&amp;$E554),'Hoja de Trabajo para listado'!$A$151:$Z$151,0)),0)+IFERROR(INDEX('Hoja de Trabajo para listado'!$AB$155:$BA$1048576,MATCH($A554,'Hoja de Trabajo para listado'!$AB$155:$AB$1048576,0),MATCH((CUADRO!N$5&amp;$E554),'Hoja de Trabajo para listado'!$AB$151:$BA$151,0)),0)+IFERROR(INDEX('Hoja de Trabajo para listado'!$BC$155:$CB$1048576,MATCH($A554,'Hoja de Trabajo para listado'!$BC$155:$BC$1048576,0),MATCH((CUADRO!N$5&amp;$E554),'Hoja de Trabajo para listado'!$BC$151:$CB$151,0)),0)+IFERROR(INDEX('Hoja de Trabajo para listado'!$DE$153:$DG$274,MATCH($A554,'Hoja de Trabajo para listado'!$DE$153:$DE$1048576,0),MATCH((CUADRO!N$5&amp;$E554),'Hoja de Trabajo para listado'!$DE$151:$DG$151,0)),0)+IFERROR(INDEX('Hoja de Trabajo para listado'!$CD$155:$DC$1048576,MATCH($A554,'Hoja de Trabajo para listado'!$CD$155:$CD$1048576,0),MATCH((CUADRO!N$5&amp;$E554),'Hoja de Trabajo para listado'!$CD$151:$DC$151,0)),0)</f>
        <v>0</v>
      </c>
      <c r="O554" s="243">
        <f ca="1">+IFERROR(INDEX('Hoja de Trabajo para listado'!$A$155:$Z$1048576,MATCH($A554,'Hoja de Trabajo para listado'!$A$155:$A$1048576,0),MATCH((CUADRO!O$5&amp;$E554),'Hoja de Trabajo para listado'!$A$151:$Z$151,0)),0)+IFERROR(INDEX('Hoja de Trabajo para listado'!$AB$155:$BA$1048576,MATCH($A554,'Hoja de Trabajo para listado'!$AB$155:$AB$1048576,0),MATCH((CUADRO!O$5&amp;$E554),'Hoja de Trabajo para listado'!$AB$151:$BA$151,0)),0)+IFERROR(INDEX('Hoja de Trabajo para listado'!$BC$155:$CB$1048576,MATCH($A554,'Hoja de Trabajo para listado'!$BC$155:$BC$1048576,0),MATCH((CUADRO!O$5&amp;$E554),'Hoja de Trabajo para listado'!$BC$151:$CB$151,0)),0)+IFERROR(INDEX('Hoja de Trabajo para listado'!$DE$153:$DG$274,MATCH($A554,'Hoja de Trabajo para listado'!$DE$153:$DE$1048576,0),MATCH((CUADRO!O$5&amp;$E554),'Hoja de Trabajo para listado'!$DE$151:$DG$151,0)),0)+IFERROR(INDEX('Hoja de Trabajo para listado'!$CD$155:$DC$1048576,MATCH($A554,'Hoja de Trabajo para listado'!$CD$155:$CD$1048576,0),MATCH((CUADRO!O$5&amp;$E554),'Hoja de Trabajo para listado'!$CD$151:$DC$151,0)),0)</f>
        <v>0</v>
      </c>
      <c r="P554" s="243">
        <f ca="1">+IFERROR(INDEX('Hoja de Trabajo para listado'!$A$155:$Z$1048576,MATCH($A554,'Hoja de Trabajo para listado'!$A$155:$A$1048576,0),MATCH((CUADRO!P$5&amp;$E554),'Hoja de Trabajo para listado'!$A$151:$Z$151,0)),0)+IFERROR(INDEX('Hoja de Trabajo para listado'!$AB$155:$BA$1048576,MATCH($A554,'Hoja de Trabajo para listado'!$AB$155:$AB$1048576,0),MATCH((CUADRO!P$5&amp;$E554),'Hoja de Trabajo para listado'!$AB$151:$BA$151,0)),0)+IFERROR(INDEX('Hoja de Trabajo para listado'!$BC$155:$CB$1048576,MATCH($A554,'Hoja de Trabajo para listado'!$BC$155:$BC$1048576,0),MATCH((CUADRO!P$5&amp;$E554),'Hoja de Trabajo para listado'!$BC$151:$CB$151,0)),0)+IFERROR(INDEX('Hoja de Trabajo para listado'!$DE$153:$DG$274,MATCH($A554,'Hoja de Trabajo para listado'!$DE$153:$DE$1048576,0),MATCH((CUADRO!P$5&amp;$E554),'Hoja de Trabajo para listado'!$DE$151:$DG$151,0)),0)+IFERROR(INDEX('Hoja de Trabajo para listado'!$CD$155:$DC$1048576,MATCH($A554,'Hoja de Trabajo para listado'!$CD$155:$CD$1048576,0),MATCH((CUADRO!P$5&amp;$E554),'Hoja de Trabajo para listado'!$CD$151:$DC$151,0)),0)</f>
        <v>0</v>
      </c>
      <c r="Q554" s="243">
        <f ca="1">+IFERROR(INDEX('Hoja de Trabajo para listado'!$A$155:$Z$1048576,MATCH($A554,'Hoja de Trabajo para listado'!$A$155:$A$1048576,0),MATCH((CUADRO!Q$5&amp;$E554),'Hoja de Trabajo para listado'!$A$151:$Z$151,0)),0)+IFERROR(INDEX('Hoja de Trabajo para listado'!$AB$155:$BA$1048576,MATCH($A554,'Hoja de Trabajo para listado'!$AB$155:$AB$1048576,0),MATCH((CUADRO!Q$5&amp;$E554),'Hoja de Trabajo para listado'!$AB$151:$BA$151,0)),0)+IFERROR(INDEX('Hoja de Trabajo para listado'!$BC$155:$CB$1048576,MATCH($A554,'Hoja de Trabajo para listado'!$BC$155:$BC$1048576,0),MATCH((CUADRO!Q$5&amp;$E554),'Hoja de Trabajo para listado'!$BC$151:$CB$151,0)),0)+IFERROR(INDEX('Hoja de Trabajo para listado'!$DE$153:$DG$274,MATCH($A554,'Hoja de Trabajo para listado'!$DE$153:$DE$1048576,0),MATCH((CUADRO!Q$5&amp;$E554),'Hoja de Trabajo para listado'!$DE$151:$DG$151,0)),0)+IFERROR(INDEX('Hoja de Trabajo para listado'!$CD$155:$DC$1048576,MATCH($A554,'Hoja de Trabajo para listado'!$CD$155:$CD$1048576,0),MATCH((CUADRO!Q$5&amp;$E554),'Hoja de Trabajo para listado'!$CD$151:$DC$151,0)),0)</f>
        <v>0</v>
      </c>
      <c r="R554" s="243">
        <f t="shared" ca="1" si="19"/>
        <v>0</v>
      </c>
      <c r="S554" s="249"/>
      <c r="T554" s="243">
        <f ca="1">+T555</f>
        <v>0</v>
      </c>
      <c r="U554" s="242">
        <f t="shared" si="20"/>
        <v>1</v>
      </c>
      <c r="V554" s="333" t="str">
        <f>+VLOOKUP(A554,bd_lista!$A$3:$E$590,5,FALSE)</f>
        <v>Gobiernos Autonomos Municipales</v>
      </c>
      <c r="W554" s="383" t="str">
        <f>+V554</f>
        <v>Gobiernos Autonomos Municipales</v>
      </c>
      <c r="X554" s="242">
        <f>+VLOOKUP(A554,[3]Sheet1!$A$13:$D$744,4,FALSE)</f>
        <v>0</v>
      </c>
      <c r="Y554" s="242" t="e">
        <f>+VLOOKUP(X554,bd_lista!$A$3:$C$590,3,FALSE)</f>
        <v>#N/A</v>
      </c>
      <c r="Z554" s="294">
        <f>+X554</f>
        <v>0</v>
      </c>
      <c r="AA554" s="295" t="e">
        <f>+Y554</f>
        <v>#N/A</v>
      </c>
    </row>
    <row r="555" spans="1:27" customFormat="1" ht="15" hidden="1" customHeight="1">
      <c r="A555" s="32">
        <v>1230</v>
      </c>
      <c r="B555" s="389"/>
      <c r="C555" s="247" t="str">
        <f>+VLOOKUP(A555,bd_lista!$A$3:$C$590,3,FALSE)</f>
        <v>Gobierno Autónomo Municipal de Quiabaya</v>
      </c>
      <c r="D555" s="386"/>
      <c r="E555" s="244" t="s">
        <v>1305</v>
      </c>
      <c r="F555" s="243">
        <f ca="1">+IFERROR(INDEX('Hoja de Trabajo para listado'!$A$155:$Z$1048576,MATCH($A555,'Hoja de Trabajo para listado'!$A$155:$A$1048576,0),MATCH((CUADRO!F$5&amp;$E555),'Hoja de Trabajo para listado'!$A$151:$Z$151,0)),0)+IFERROR(INDEX('Hoja de Trabajo para listado'!$AB$155:$BA$1048576,MATCH($A555,'Hoja de Trabajo para listado'!$AB$155:$AB$1048576,0),MATCH((CUADRO!F$5&amp;$E555),'Hoja de Trabajo para listado'!$AB$151:$BA$151,0)),0)+IFERROR(INDEX('Hoja de Trabajo para listado'!$BC$155:$CB$1048576,MATCH($A555,'Hoja de Trabajo para listado'!$BC$155:$BC$1048576,0),MATCH((CUADRO!F$5&amp;$E555),'Hoja de Trabajo para listado'!$BC$151:$CB$151,0)),0)+IFERROR(INDEX('Hoja de Trabajo para listado'!$DE$153:$DG$274,MATCH($A555,'Hoja de Trabajo para listado'!$DE$153:$DE$1048576,0),MATCH((CUADRO!F$5&amp;$E555),'Hoja de Trabajo para listado'!$DE$151:$DG$151,0)),0)+IFERROR(INDEX('Hoja de Trabajo para listado'!$CD$155:$DC$1048576,MATCH($A555,'Hoja de Trabajo para listado'!$CD$155:$CD$1048576,0),MATCH((CUADRO!F$5&amp;$E555),'Hoja de Trabajo para listado'!$CD$151:$DC$151,0)),0)</f>
        <v>0</v>
      </c>
      <c r="G555" s="243">
        <f ca="1">+IFERROR(INDEX('Hoja de Trabajo para listado'!$A$155:$Z$1048576,MATCH($A555,'Hoja de Trabajo para listado'!$A$155:$A$1048576,0),MATCH((CUADRO!G$5&amp;$E555),'Hoja de Trabajo para listado'!$A$151:$Z$151,0)),0)+IFERROR(INDEX('Hoja de Trabajo para listado'!$AB$155:$BA$1048576,MATCH($A555,'Hoja de Trabajo para listado'!$AB$155:$AB$1048576,0),MATCH((CUADRO!G$5&amp;$E555),'Hoja de Trabajo para listado'!$AB$151:$BA$151,0)),0)+IFERROR(INDEX('Hoja de Trabajo para listado'!$BC$155:$CB$1048576,MATCH($A555,'Hoja de Trabajo para listado'!$BC$155:$BC$1048576,0),MATCH((CUADRO!G$5&amp;$E555),'Hoja de Trabajo para listado'!$BC$151:$CB$151,0)),0)+IFERROR(INDEX('Hoja de Trabajo para listado'!$DE$153:$DG$274,MATCH($A555,'Hoja de Trabajo para listado'!$DE$153:$DE$1048576,0),MATCH((CUADRO!G$5&amp;$E555),'Hoja de Trabajo para listado'!$DE$151:$DG$151,0)),0)+IFERROR(INDEX('Hoja de Trabajo para listado'!$CD$155:$DC$1048576,MATCH($A555,'Hoja de Trabajo para listado'!$CD$155:$CD$1048576,0),MATCH((CUADRO!G$5&amp;$E555),'Hoja de Trabajo para listado'!$CD$151:$DC$151,0)),0)</f>
        <v>0</v>
      </c>
      <c r="H555" s="243">
        <f ca="1">+IFERROR(INDEX('Hoja de Trabajo para listado'!$A$155:$Z$1048576,MATCH($A555,'Hoja de Trabajo para listado'!$A$155:$A$1048576,0),MATCH((CUADRO!H$5&amp;$E555),'Hoja de Trabajo para listado'!$A$151:$Z$151,0)),0)+IFERROR(INDEX('Hoja de Trabajo para listado'!$AB$155:$BA$1048576,MATCH($A555,'Hoja de Trabajo para listado'!$AB$155:$AB$1048576,0),MATCH((CUADRO!H$5&amp;$E555),'Hoja de Trabajo para listado'!$AB$151:$BA$151,0)),0)+IFERROR(INDEX('Hoja de Trabajo para listado'!$BC$155:$CB$1048576,MATCH($A555,'Hoja de Trabajo para listado'!$BC$155:$BC$1048576,0),MATCH((CUADRO!H$5&amp;$E555),'Hoja de Trabajo para listado'!$BC$151:$CB$151,0)),0)+IFERROR(INDEX('Hoja de Trabajo para listado'!$DE$153:$DG$274,MATCH($A555,'Hoja de Trabajo para listado'!$DE$153:$DE$1048576,0),MATCH((CUADRO!H$5&amp;$E555),'Hoja de Trabajo para listado'!$DE$151:$DG$151,0)),0)+IFERROR(INDEX('Hoja de Trabajo para listado'!$CD$155:$DC$1048576,MATCH($A555,'Hoja de Trabajo para listado'!$CD$155:$CD$1048576,0),MATCH((CUADRO!H$5&amp;$E555),'Hoja de Trabajo para listado'!$CD$151:$DC$151,0)),0)</f>
        <v>0</v>
      </c>
      <c r="I555" s="243">
        <f ca="1">+IFERROR(INDEX('Hoja de Trabajo para listado'!$A$155:$Z$1048576,MATCH($A555,'Hoja de Trabajo para listado'!$A$155:$A$1048576,0),MATCH((CUADRO!I$5&amp;$E555),'Hoja de Trabajo para listado'!$A$151:$Z$151,0)),0)+IFERROR(INDEX('Hoja de Trabajo para listado'!$AB$155:$BA$1048576,MATCH($A555,'Hoja de Trabajo para listado'!$AB$155:$AB$1048576,0),MATCH((CUADRO!I$5&amp;$E555),'Hoja de Trabajo para listado'!$AB$151:$BA$151,0)),0)+IFERROR(INDEX('Hoja de Trabajo para listado'!$BC$155:$CB$1048576,MATCH($A555,'Hoja de Trabajo para listado'!$BC$155:$BC$1048576,0),MATCH((CUADRO!I$5&amp;$E555),'Hoja de Trabajo para listado'!$BC$151:$CB$151,0)),0)+IFERROR(INDEX('Hoja de Trabajo para listado'!$DE$153:$DG$274,MATCH($A555,'Hoja de Trabajo para listado'!$DE$153:$DE$1048576,0),MATCH((CUADRO!I$5&amp;$E555),'Hoja de Trabajo para listado'!$DE$151:$DG$151,0)),0)+IFERROR(INDEX('Hoja de Trabajo para listado'!$CD$155:$DC$1048576,MATCH($A555,'Hoja de Trabajo para listado'!$CD$155:$CD$1048576,0),MATCH((CUADRO!I$5&amp;$E555),'Hoja de Trabajo para listado'!$CD$151:$DC$151,0)),0)</f>
        <v>0</v>
      </c>
      <c r="J555" s="243">
        <f ca="1">+IFERROR(INDEX('Hoja de Trabajo para listado'!$A$155:$Z$1048576,MATCH($A555,'Hoja de Trabajo para listado'!$A$155:$A$1048576,0),MATCH((CUADRO!J$5&amp;$E555),'Hoja de Trabajo para listado'!$A$151:$Z$151,0)),0)+IFERROR(INDEX('Hoja de Trabajo para listado'!$AB$155:$BA$1048576,MATCH($A555,'Hoja de Trabajo para listado'!$AB$155:$AB$1048576,0),MATCH((CUADRO!J$5&amp;$E555),'Hoja de Trabajo para listado'!$AB$151:$BA$151,0)),0)+IFERROR(INDEX('Hoja de Trabajo para listado'!$BC$155:$CB$1048576,MATCH($A555,'Hoja de Trabajo para listado'!$BC$155:$BC$1048576,0),MATCH((CUADRO!J$5&amp;$E555),'Hoja de Trabajo para listado'!$BC$151:$CB$151,0)),0)+IFERROR(INDEX('Hoja de Trabajo para listado'!$DE$153:$DG$274,MATCH($A555,'Hoja de Trabajo para listado'!$DE$153:$DE$1048576,0),MATCH((CUADRO!J$5&amp;$E555),'Hoja de Trabajo para listado'!$DE$151:$DG$151,0)),0)+IFERROR(INDEX('Hoja de Trabajo para listado'!$CD$155:$DC$1048576,MATCH($A555,'Hoja de Trabajo para listado'!$CD$155:$CD$1048576,0),MATCH((CUADRO!J$5&amp;$E555),'Hoja de Trabajo para listado'!$CD$151:$DC$151,0)),0)</f>
        <v>0</v>
      </c>
      <c r="K555" s="243">
        <f ca="1">+IFERROR(INDEX('Hoja de Trabajo para listado'!$A$155:$Z$1048576,MATCH($A555,'Hoja de Trabajo para listado'!$A$155:$A$1048576,0),MATCH((CUADRO!K$5&amp;$E555),'Hoja de Trabajo para listado'!$A$151:$Z$151,0)),0)+IFERROR(INDEX('Hoja de Trabajo para listado'!$AB$155:$BA$1048576,MATCH($A555,'Hoja de Trabajo para listado'!$AB$155:$AB$1048576,0),MATCH((CUADRO!K$5&amp;$E555),'Hoja de Trabajo para listado'!$AB$151:$BA$151,0)),0)+IFERROR(INDEX('Hoja de Trabajo para listado'!$BC$155:$CB$1048576,MATCH($A555,'Hoja de Trabajo para listado'!$BC$155:$BC$1048576,0),MATCH((CUADRO!K$5&amp;$E555),'Hoja de Trabajo para listado'!$BC$151:$CB$151,0)),0)+IFERROR(INDEX('Hoja de Trabajo para listado'!$DE$153:$DG$274,MATCH($A555,'Hoja de Trabajo para listado'!$DE$153:$DE$1048576,0),MATCH((CUADRO!K$5&amp;$E555),'Hoja de Trabajo para listado'!$DE$151:$DG$151,0)),0)+IFERROR(INDEX('Hoja de Trabajo para listado'!$CD$155:$DC$1048576,MATCH($A555,'Hoja de Trabajo para listado'!$CD$155:$CD$1048576,0),MATCH((CUADRO!K$5&amp;$E555),'Hoja de Trabajo para listado'!$CD$151:$DC$151,0)),0)</f>
        <v>0</v>
      </c>
      <c r="L555" s="243">
        <f ca="1">+IFERROR(INDEX('Hoja de Trabajo para listado'!$A$155:$Z$1048576,MATCH($A555,'Hoja de Trabajo para listado'!$A$155:$A$1048576,0),MATCH((CUADRO!L$5&amp;$E555),'Hoja de Trabajo para listado'!$A$151:$Z$151,0)),0)+IFERROR(INDEX('Hoja de Trabajo para listado'!$AB$155:$BA$1048576,MATCH($A555,'Hoja de Trabajo para listado'!$AB$155:$AB$1048576,0),MATCH((CUADRO!L$5&amp;$E555),'Hoja de Trabajo para listado'!$AB$151:$BA$151,0)),0)+IFERROR(INDEX('Hoja de Trabajo para listado'!$BC$155:$CB$1048576,MATCH($A555,'Hoja de Trabajo para listado'!$BC$155:$BC$1048576,0),MATCH((CUADRO!L$5&amp;$E555),'Hoja de Trabajo para listado'!$BC$151:$CB$151,0)),0)+IFERROR(INDEX('Hoja de Trabajo para listado'!$DE$153:$DG$274,MATCH($A555,'Hoja de Trabajo para listado'!$DE$153:$DE$1048576,0),MATCH((CUADRO!L$5&amp;$E555),'Hoja de Trabajo para listado'!$DE$151:$DG$151,0)),0)+IFERROR(INDEX('Hoja de Trabajo para listado'!$CD$155:$DC$1048576,MATCH($A555,'Hoja de Trabajo para listado'!$CD$155:$CD$1048576,0),MATCH((CUADRO!L$5&amp;$E555),'Hoja de Trabajo para listado'!$CD$151:$DC$151,0)),0)</f>
        <v>0</v>
      </c>
      <c r="M555" s="243">
        <f ca="1">+IFERROR(INDEX('Hoja de Trabajo para listado'!$A$155:$Z$1048576,MATCH($A555,'Hoja de Trabajo para listado'!$A$155:$A$1048576,0),MATCH((CUADRO!M$5&amp;$E555),'Hoja de Trabajo para listado'!$A$151:$Z$151,0)),0)+IFERROR(INDEX('Hoja de Trabajo para listado'!$AB$155:$BA$1048576,MATCH($A555,'Hoja de Trabajo para listado'!$AB$155:$AB$1048576,0),MATCH((CUADRO!M$5&amp;$E555),'Hoja de Trabajo para listado'!$AB$151:$BA$151,0)),0)+IFERROR(INDEX('Hoja de Trabajo para listado'!$BC$155:$CB$1048576,MATCH($A555,'Hoja de Trabajo para listado'!$BC$155:$BC$1048576,0),MATCH((CUADRO!M$5&amp;$E555),'Hoja de Trabajo para listado'!$BC$151:$CB$151,0)),0)+IFERROR(INDEX('Hoja de Trabajo para listado'!$DE$153:$DG$274,MATCH($A555,'Hoja de Trabajo para listado'!$DE$153:$DE$1048576,0),MATCH((CUADRO!M$5&amp;$E555),'Hoja de Trabajo para listado'!$DE$151:$DG$151,0)),0)+IFERROR(INDEX('Hoja de Trabajo para listado'!$CD$155:$DC$1048576,MATCH($A555,'Hoja de Trabajo para listado'!$CD$155:$CD$1048576,0),MATCH((CUADRO!M$5&amp;$E555),'Hoja de Trabajo para listado'!$CD$151:$DC$151,0)),0)</f>
        <v>0</v>
      </c>
      <c r="N555" s="243">
        <f ca="1">+IFERROR(INDEX('Hoja de Trabajo para listado'!$A$155:$Z$1048576,MATCH($A555,'Hoja de Trabajo para listado'!$A$155:$A$1048576,0),MATCH((CUADRO!N$5&amp;$E555),'Hoja de Trabajo para listado'!$A$151:$Z$151,0)),0)+IFERROR(INDEX('Hoja de Trabajo para listado'!$AB$155:$BA$1048576,MATCH($A555,'Hoja de Trabajo para listado'!$AB$155:$AB$1048576,0),MATCH((CUADRO!N$5&amp;$E555),'Hoja de Trabajo para listado'!$AB$151:$BA$151,0)),0)+IFERROR(INDEX('Hoja de Trabajo para listado'!$BC$155:$CB$1048576,MATCH($A555,'Hoja de Trabajo para listado'!$BC$155:$BC$1048576,0),MATCH((CUADRO!N$5&amp;$E555),'Hoja de Trabajo para listado'!$BC$151:$CB$151,0)),0)+IFERROR(INDEX('Hoja de Trabajo para listado'!$DE$153:$DG$274,MATCH($A555,'Hoja de Trabajo para listado'!$DE$153:$DE$1048576,0),MATCH((CUADRO!N$5&amp;$E555),'Hoja de Trabajo para listado'!$DE$151:$DG$151,0)),0)+IFERROR(INDEX('Hoja de Trabajo para listado'!$CD$155:$DC$1048576,MATCH($A555,'Hoja de Trabajo para listado'!$CD$155:$CD$1048576,0),MATCH((CUADRO!N$5&amp;$E555),'Hoja de Trabajo para listado'!$CD$151:$DC$151,0)),0)</f>
        <v>0</v>
      </c>
      <c r="O555" s="243">
        <f ca="1">+IFERROR(INDEX('Hoja de Trabajo para listado'!$A$155:$Z$1048576,MATCH($A555,'Hoja de Trabajo para listado'!$A$155:$A$1048576,0),MATCH((CUADRO!O$5&amp;$E555),'Hoja de Trabajo para listado'!$A$151:$Z$151,0)),0)+IFERROR(INDEX('Hoja de Trabajo para listado'!$AB$155:$BA$1048576,MATCH($A555,'Hoja de Trabajo para listado'!$AB$155:$AB$1048576,0),MATCH((CUADRO!O$5&amp;$E555),'Hoja de Trabajo para listado'!$AB$151:$BA$151,0)),0)+IFERROR(INDEX('Hoja de Trabajo para listado'!$BC$155:$CB$1048576,MATCH($A555,'Hoja de Trabajo para listado'!$BC$155:$BC$1048576,0),MATCH((CUADRO!O$5&amp;$E555),'Hoja de Trabajo para listado'!$BC$151:$CB$151,0)),0)+IFERROR(INDEX('Hoja de Trabajo para listado'!$DE$153:$DG$274,MATCH($A555,'Hoja de Trabajo para listado'!$DE$153:$DE$1048576,0),MATCH((CUADRO!O$5&amp;$E555),'Hoja de Trabajo para listado'!$DE$151:$DG$151,0)),0)+IFERROR(INDEX('Hoja de Trabajo para listado'!$CD$155:$DC$1048576,MATCH($A555,'Hoja de Trabajo para listado'!$CD$155:$CD$1048576,0),MATCH((CUADRO!O$5&amp;$E555),'Hoja de Trabajo para listado'!$CD$151:$DC$151,0)),0)</f>
        <v>0</v>
      </c>
      <c r="P555" s="243">
        <f ca="1">+IFERROR(INDEX('Hoja de Trabajo para listado'!$A$155:$Z$1048576,MATCH($A555,'Hoja de Trabajo para listado'!$A$155:$A$1048576,0),MATCH((CUADRO!P$5&amp;$E555),'Hoja de Trabajo para listado'!$A$151:$Z$151,0)),0)+IFERROR(INDEX('Hoja de Trabajo para listado'!$AB$155:$BA$1048576,MATCH($A555,'Hoja de Trabajo para listado'!$AB$155:$AB$1048576,0),MATCH((CUADRO!P$5&amp;$E555),'Hoja de Trabajo para listado'!$AB$151:$BA$151,0)),0)+IFERROR(INDEX('Hoja de Trabajo para listado'!$BC$155:$CB$1048576,MATCH($A555,'Hoja de Trabajo para listado'!$BC$155:$BC$1048576,0),MATCH((CUADRO!P$5&amp;$E555),'Hoja de Trabajo para listado'!$BC$151:$CB$151,0)),0)+IFERROR(INDEX('Hoja de Trabajo para listado'!$DE$153:$DG$274,MATCH($A555,'Hoja de Trabajo para listado'!$DE$153:$DE$1048576,0),MATCH((CUADRO!P$5&amp;$E555),'Hoja de Trabajo para listado'!$DE$151:$DG$151,0)),0)+IFERROR(INDEX('Hoja de Trabajo para listado'!$CD$155:$DC$1048576,MATCH($A555,'Hoja de Trabajo para listado'!$CD$155:$CD$1048576,0),MATCH((CUADRO!P$5&amp;$E555),'Hoja de Trabajo para listado'!$CD$151:$DC$151,0)),0)</f>
        <v>0</v>
      </c>
      <c r="Q555" s="243">
        <f ca="1">+IFERROR(INDEX('Hoja de Trabajo para listado'!$A$155:$Z$1048576,MATCH($A555,'Hoja de Trabajo para listado'!$A$155:$A$1048576,0),MATCH((CUADRO!Q$5&amp;$E555),'Hoja de Trabajo para listado'!$A$151:$Z$151,0)),0)+IFERROR(INDEX('Hoja de Trabajo para listado'!$AB$155:$BA$1048576,MATCH($A555,'Hoja de Trabajo para listado'!$AB$155:$AB$1048576,0),MATCH((CUADRO!Q$5&amp;$E555),'Hoja de Trabajo para listado'!$AB$151:$BA$151,0)),0)+IFERROR(INDEX('Hoja de Trabajo para listado'!$BC$155:$CB$1048576,MATCH($A555,'Hoja de Trabajo para listado'!$BC$155:$BC$1048576,0),MATCH((CUADRO!Q$5&amp;$E555),'Hoja de Trabajo para listado'!$BC$151:$CB$151,0)),0)+IFERROR(INDEX('Hoja de Trabajo para listado'!$DE$153:$DG$274,MATCH($A555,'Hoja de Trabajo para listado'!$DE$153:$DE$1048576,0),MATCH((CUADRO!Q$5&amp;$E555),'Hoja de Trabajo para listado'!$DE$151:$DG$151,0)),0)+IFERROR(INDEX('Hoja de Trabajo para listado'!$CD$155:$DC$1048576,MATCH($A555,'Hoja de Trabajo para listado'!$CD$155:$CD$1048576,0),MATCH((CUADRO!Q$5&amp;$E555),'Hoja de Trabajo para listado'!$CD$151:$DC$151,0)),0)</f>
        <v>0</v>
      </c>
      <c r="R555" s="243">
        <f t="shared" ca="1" si="19"/>
        <v>0</v>
      </c>
      <c r="S555" s="249">
        <f ca="1">+R554+R555</f>
        <v>0</v>
      </c>
      <c r="T555" s="243">
        <f ca="1">+S555</f>
        <v>0</v>
      </c>
      <c r="U555" s="242">
        <f t="shared" si="20"/>
        <v>2</v>
      </c>
      <c r="V555" s="333" t="str">
        <f>+VLOOKUP(A555,bd_lista!$A$3:$E$590,5,FALSE)</f>
        <v>Gobiernos Autonomos Municipales</v>
      </c>
      <c r="W555" s="384"/>
      <c r="X555" s="242">
        <f>+VLOOKUP(A555,[3]Sheet1!$A$13:$D$744,4,FALSE)</f>
        <v>0</v>
      </c>
      <c r="Y555" s="242" t="e">
        <f>+VLOOKUP(X555,bd_lista!$A$3:$C$590,3,FALSE)</f>
        <v>#N/A</v>
      </c>
      <c r="Z555" s="292"/>
      <c r="AA555" s="293"/>
    </row>
    <row r="556" spans="1:27" customFormat="1" ht="15" hidden="1" customHeight="1">
      <c r="A556" s="32">
        <v>1231</v>
      </c>
      <c r="B556" s="388">
        <f>+A556</f>
        <v>1231</v>
      </c>
      <c r="C556" s="247" t="str">
        <f>+VLOOKUP(A556,bd_lista!$A$3:$C$590,3,FALSE)</f>
        <v>Gobierno Autónomo Municipal de Combaya</v>
      </c>
      <c r="D556" s="385" t="str">
        <f>+C556</f>
        <v>Gobierno Autónomo Municipal de Combaya</v>
      </c>
      <c r="E556" s="242" t="s">
        <v>1304</v>
      </c>
      <c r="F556" s="243">
        <f ca="1">+IFERROR(INDEX('Hoja de Trabajo para listado'!$A$155:$Z$1048576,MATCH($A556,'Hoja de Trabajo para listado'!$A$155:$A$1048576,0),MATCH((CUADRO!F$5&amp;$E556),'Hoja de Trabajo para listado'!$A$151:$Z$151,0)),0)+IFERROR(INDEX('Hoja de Trabajo para listado'!$AB$155:$BA$1048576,MATCH($A556,'Hoja de Trabajo para listado'!$AB$155:$AB$1048576,0),MATCH((CUADRO!F$5&amp;$E556),'Hoja de Trabajo para listado'!$AB$151:$BA$151,0)),0)+IFERROR(INDEX('Hoja de Trabajo para listado'!$BC$155:$CB$1048576,MATCH($A556,'Hoja de Trabajo para listado'!$BC$155:$BC$1048576,0),MATCH((CUADRO!F$5&amp;$E556),'Hoja de Trabajo para listado'!$BC$151:$CB$151,0)),0)+IFERROR(INDEX('Hoja de Trabajo para listado'!$DE$153:$DG$274,MATCH($A556,'Hoja de Trabajo para listado'!$DE$153:$DE$1048576,0),MATCH((CUADRO!F$5&amp;$E556),'Hoja de Trabajo para listado'!$DE$151:$DG$151,0)),0)+IFERROR(INDEX('Hoja de Trabajo para listado'!$CD$155:$DC$1048576,MATCH($A556,'Hoja de Trabajo para listado'!$CD$155:$CD$1048576,0),MATCH((CUADRO!F$5&amp;$E556),'Hoja de Trabajo para listado'!$CD$151:$DC$151,0)),0)</f>
        <v>0</v>
      </c>
      <c r="G556" s="243">
        <f ca="1">+IFERROR(INDEX('Hoja de Trabajo para listado'!$A$155:$Z$1048576,MATCH($A556,'Hoja de Trabajo para listado'!$A$155:$A$1048576,0),MATCH((CUADRO!G$5&amp;$E556),'Hoja de Trabajo para listado'!$A$151:$Z$151,0)),0)+IFERROR(INDEX('Hoja de Trabajo para listado'!$AB$155:$BA$1048576,MATCH($A556,'Hoja de Trabajo para listado'!$AB$155:$AB$1048576,0),MATCH((CUADRO!G$5&amp;$E556),'Hoja de Trabajo para listado'!$AB$151:$BA$151,0)),0)+IFERROR(INDEX('Hoja de Trabajo para listado'!$BC$155:$CB$1048576,MATCH($A556,'Hoja de Trabajo para listado'!$BC$155:$BC$1048576,0),MATCH((CUADRO!G$5&amp;$E556),'Hoja de Trabajo para listado'!$BC$151:$CB$151,0)),0)+IFERROR(INDEX('Hoja de Trabajo para listado'!$DE$153:$DG$274,MATCH($A556,'Hoja de Trabajo para listado'!$DE$153:$DE$1048576,0),MATCH((CUADRO!G$5&amp;$E556),'Hoja de Trabajo para listado'!$DE$151:$DG$151,0)),0)+IFERROR(INDEX('Hoja de Trabajo para listado'!$CD$155:$DC$1048576,MATCH($A556,'Hoja de Trabajo para listado'!$CD$155:$CD$1048576,0),MATCH((CUADRO!G$5&amp;$E556),'Hoja de Trabajo para listado'!$CD$151:$DC$151,0)),0)</f>
        <v>0</v>
      </c>
      <c r="H556" s="243">
        <f ca="1">+IFERROR(INDEX('Hoja de Trabajo para listado'!$A$155:$Z$1048576,MATCH($A556,'Hoja de Trabajo para listado'!$A$155:$A$1048576,0),MATCH((CUADRO!H$5&amp;$E556),'Hoja de Trabajo para listado'!$A$151:$Z$151,0)),0)+IFERROR(INDEX('Hoja de Trabajo para listado'!$AB$155:$BA$1048576,MATCH($A556,'Hoja de Trabajo para listado'!$AB$155:$AB$1048576,0),MATCH((CUADRO!H$5&amp;$E556),'Hoja de Trabajo para listado'!$AB$151:$BA$151,0)),0)+IFERROR(INDEX('Hoja de Trabajo para listado'!$BC$155:$CB$1048576,MATCH($A556,'Hoja de Trabajo para listado'!$BC$155:$BC$1048576,0),MATCH((CUADRO!H$5&amp;$E556),'Hoja de Trabajo para listado'!$BC$151:$CB$151,0)),0)+IFERROR(INDEX('Hoja de Trabajo para listado'!$DE$153:$DG$274,MATCH($A556,'Hoja de Trabajo para listado'!$DE$153:$DE$1048576,0),MATCH((CUADRO!H$5&amp;$E556),'Hoja de Trabajo para listado'!$DE$151:$DG$151,0)),0)+IFERROR(INDEX('Hoja de Trabajo para listado'!$CD$155:$DC$1048576,MATCH($A556,'Hoja de Trabajo para listado'!$CD$155:$CD$1048576,0),MATCH((CUADRO!H$5&amp;$E556),'Hoja de Trabajo para listado'!$CD$151:$DC$151,0)),0)</f>
        <v>0</v>
      </c>
      <c r="I556" s="243">
        <f ca="1">+IFERROR(INDEX('Hoja de Trabajo para listado'!$A$155:$Z$1048576,MATCH($A556,'Hoja de Trabajo para listado'!$A$155:$A$1048576,0),MATCH((CUADRO!I$5&amp;$E556),'Hoja de Trabajo para listado'!$A$151:$Z$151,0)),0)+IFERROR(INDEX('Hoja de Trabajo para listado'!$AB$155:$BA$1048576,MATCH($A556,'Hoja de Trabajo para listado'!$AB$155:$AB$1048576,0),MATCH((CUADRO!I$5&amp;$E556),'Hoja de Trabajo para listado'!$AB$151:$BA$151,0)),0)+IFERROR(INDEX('Hoja de Trabajo para listado'!$BC$155:$CB$1048576,MATCH($A556,'Hoja de Trabajo para listado'!$BC$155:$BC$1048576,0),MATCH((CUADRO!I$5&amp;$E556),'Hoja de Trabajo para listado'!$BC$151:$CB$151,0)),0)+IFERROR(INDEX('Hoja de Trabajo para listado'!$DE$153:$DG$274,MATCH($A556,'Hoja de Trabajo para listado'!$DE$153:$DE$1048576,0),MATCH((CUADRO!I$5&amp;$E556),'Hoja de Trabajo para listado'!$DE$151:$DG$151,0)),0)+IFERROR(INDEX('Hoja de Trabajo para listado'!$CD$155:$DC$1048576,MATCH($A556,'Hoja de Trabajo para listado'!$CD$155:$CD$1048576,0),MATCH((CUADRO!I$5&amp;$E556),'Hoja de Trabajo para listado'!$CD$151:$DC$151,0)),0)</f>
        <v>0</v>
      </c>
      <c r="J556" s="243">
        <f ca="1">+IFERROR(INDEX('Hoja de Trabajo para listado'!$A$155:$Z$1048576,MATCH($A556,'Hoja de Trabajo para listado'!$A$155:$A$1048576,0),MATCH((CUADRO!J$5&amp;$E556),'Hoja de Trabajo para listado'!$A$151:$Z$151,0)),0)+IFERROR(INDEX('Hoja de Trabajo para listado'!$AB$155:$BA$1048576,MATCH($A556,'Hoja de Trabajo para listado'!$AB$155:$AB$1048576,0),MATCH((CUADRO!J$5&amp;$E556),'Hoja de Trabajo para listado'!$AB$151:$BA$151,0)),0)+IFERROR(INDEX('Hoja de Trabajo para listado'!$BC$155:$CB$1048576,MATCH($A556,'Hoja de Trabajo para listado'!$BC$155:$BC$1048576,0),MATCH((CUADRO!J$5&amp;$E556),'Hoja de Trabajo para listado'!$BC$151:$CB$151,0)),0)+IFERROR(INDEX('Hoja de Trabajo para listado'!$DE$153:$DG$274,MATCH($A556,'Hoja de Trabajo para listado'!$DE$153:$DE$1048576,0),MATCH((CUADRO!J$5&amp;$E556),'Hoja de Trabajo para listado'!$DE$151:$DG$151,0)),0)+IFERROR(INDEX('Hoja de Trabajo para listado'!$CD$155:$DC$1048576,MATCH($A556,'Hoja de Trabajo para listado'!$CD$155:$CD$1048576,0),MATCH((CUADRO!J$5&amp;$E556),'Hoja de Trabajo para listado'!$CD$151:$DC$151,0)),0)</f>
        <v>0</v>
      </c>
      <c r="K556" s="243">
        <f ca="1">+IFERROR(INDEX('Hoja de Trabajo para listado'!$A$155:$Z$1048576,MATCH($A556,'Hoja de Trabajo para listado'!$A$155:$A$1048576,0),MATCH((CUADRO!K$5&amp;$E556),'Hoja de Trabajo para listado'!$A$151:$Z$151,0)),0)+IFERROR(INDEX('Hoja de Trabajo para listado'!$AB$155:$BA$1048576,MATCH($A556,'Hoja de Trabajo para listado'!$AB$155:$AB$1048576,0),MATCH((CUADRO!K$5&amp;$E556),'Hoja de Trabajo para listado'!$AB$151:$BA$151,0)),0)+IFERROR(INDEX('Hoja de Trabajo para listado'!$BC$155:$CB$1048576,MATCH($A556,'Hoja de Trabajo para listado'!$BC$155:$BC$1048576,0),MATCH((CUADRO!K$5&amp;$E556),'Hoja de Trabajo para listado'!$BC$151:$CB$151,0)),0)+IFERROR(INDEX('Hoja de Trabajo para listado'!$DE$153:$DG$274,MATCH($A556,'Hoja de Trabajo para listado'!$DE$153:$DE$1048576,0),MATCH((CUADRO!K$5&amp;$E556),'Hoja de Trabajo para listado'!$DE$151:$DG$151,0)),0)+IFERROR(INDEX('Hoja de Trabajo para listado'!$CD$155:$DC$1048576,MATCH($A556,'Hoja de Trabajo para listado'!$CD$155:$CD$1048576,0),MATCH((CUADRO!K$5&amp;$E556),'Hoja de Trabajo para listado'!$CD$151:$DC$151,0)),0)</f>
        <v>0</v>
      </c>
      <c r="L556" s="243">
        <f ca="1">+IFERROR(INDEX('Hoja de Trabajo para listado'!$A$155:$Z$1048576,MATCH($A556,'Hoja de Trabajo para listado'!$A$155:$A$1048576,0),MATCH((CUADRO!L$5&amp;$E556),'Hoja de Trabajo para listado'!$A$151:$Z$151,0)),0)+IFERROR(INDEX('Hoja de Trabajo para listado'!$AB$155:$BA$1048576,MATCH($A556,'Hoja de Trabajo para listado'!$AB$155:$AB$1048576,0),MATCH((CUADRO!L$5&amp;$E556),'Hoja de Trabajo para listado'!$AB$151:$BA$151,0)),0)+IFERROR(INDEX('Hoja de Trabajo para listado'!$BC$155:$CB$1048576,MATCH($A556,'Hoja de Trabajo para listado'!$BC$155:$BC$1048576,0),MATCH((CUADRO!L$5&amp;$E556),'Hoja de Trabajo para listado'!$BC$151:$CB$151,0)),0)+IFERROR(INDEX('Hoja de Trabajo para listado'!$DE$153:$DG$274,MATCH($A556,'Hoja de Trabajo para listado'!$DE$153:$DE$1048576,0),MATCH((CUADRO!L$5&amp;$E556),'Hoja de Trabajo para listado'!$DE$151:$DG$151,0)),0)+IFERROR(INDEX('Hoja de Trabajo para listado'!$CD$155:$DC$1048576,MATCH($A556,'Hoja de Trabajo para listado'!$CD$155:$CD$1048576,0),MATCH((CUADRO!L$5&amp;$E556),'Hoja de Trabajo para listado'!$CD$151:$DC$151,0)),0)</f>
        <v>0</v>
      </c>
      <c r="M556" s="243">
        <f ca="1">+IFERROR(INDEX('Hoja de Trabajo para listado'!$A$155:$Z$1048576,MATCH($A556,'Hoja de Trabajo para listado'!$A$155:$A$1048576,0),MATCH((CUADRO!M$5&amp;$E556),'Hoja de Trabajo para listado'!$A$151:$Z$151,0)),0)+IFERROR(INDEX('Hoja de Trabajo para listado'!$AB$155:$BA$1048576,MATCH($A556,'Hoja de Trabajo para listado'!$AB$155:$AB$1048576,0),MATCH((CUADRO!M$5&amp;$E556),'Hoja de Trabajo para listado'!$AB$151:$BA$151,0)),0)+IFERROR(INDEX('Hoja de Trabajo para listado'!$BC$155:$CB$1048576,MATCH($A556,'Hoja de Trabajo para listado'!$BC$155:$BC$1048576,0),MATCH((CUADRO!M$5&amp;$E556),'Hoja de Trabajo para listado'!$BC$151:$CB$151,0)),0)+IFERROR(INDEX('Hoja de Trabajo para listado'!$DE$153:$DG$274,MATCH($A556,'Hoja de Trabajo para listado'!$DE$153:$DE$1048576,0),MATCH((CUADRO!M$5&amp;$E556),'Hoja de Trabajo para listado'!$DE$151:$DG$151,0)),0)+IFERROR(INDEX('Hoja de Trabajo para listado'!$CD$155:$DC$1048576,MATCH($A556,'Hoja de Trabajo para listado'!$CD$155:$CD$1048576,0),MATCH((CUADRO!M$5&amp;$E556),'Hoja de Trabajo para listado'!$CD$151:$DC$151,0)),0)</f>
        <v>0</v>
      </c>
      <c r="N556" s="243">
        <f ca="1">+IFERROR(INDEX('Hoja de Trabajo para listado'!$A$155:$Z$1048576,MATCH($A556,'Hoja de Trabajo para listado'!$A$155:$A$1048576,0),MATCH((CUADRO!N$5&amp;$E556),'Hoja de Trabajo para listado'!$A$151:$Z$151,0)),0)+IFERROR(INDEX('Hoja de Trabajo para listado'!$AB$155:$BA$1048576,MATCH($A556,'Hoja de Trabajo para listado'!$AB$155:$AB$1048576,0),MATCH((CUADRO!N$5&amp;$E556),'Hoja de Trabajo para listado'!$AB$151:$BA$151,0)),0)+IFERROR(INDEX('Hoja de Trabajo para listado'!$BC$155:$CB$1048576,MATCH($A556,'Hoja de Trabajo para listado'!$BC$155:$BC$1048576,0),MATCH((CUADRO!N$5&amp;$E556),'Hoja de Trabajo para listado'!$BC$151:$CB$151,0)),0)+IFERROR(INDEX('Hoja de Trabajo para listado'!$DE$153:$DG$274,MATCH($A556,'Hoja de Trabajo para listado'!$DE$153:$DE$1048576,0),MATCH((CUADRO!N$5&amp;$E556),'Hoja de Trabajo para listado'!$DE$151:$DG$151,0)),0)+IFERROR(INDEX('Hoja de Trabajo para listado'!$CD$155:$DC$1048576,MATCH($A556,'Hoja de Trabajo para listado'!$CD$155:$CD$1048576,0),MATCH((CUADRO!N$5&amp;$E556),'Hoja de Trabajo para listado'!$CD$151:$DC$151,0)),0)</f>
        <v>0</v>
      </c>
      <c r="O556" s="243">
        <f ca="1">+IFERROR(INDEX('Hoja de Trabajo para listado'!$A$155:$Z$1048576,MATCH($A556,'Hoja de Trabajo para listado'!$A$155:$A$1048576,0),MATCH((CUADRO!O$5&amp;$E556),'Hoja de Trabajo para listado'!$A$151:$Z$151,0)),0)+IFERROR(INDEX('Hoja de Trabajo para listado'!$AB$155:$BA$1048576,MATCH($A556,'Hoja de Trabajo para listado'!$AB$155:$AB$1048576,0),MATCH((CUADRO!O$5&amp;$E556),'Hoja de Trabajo para listado'!$AB$151:$BA$151,0)),0)+IFERROR(INDEX('Hoja de Trabajo para listado'!$BC$155:$CB$1048576,MATCH($A556,'Hoja de Trabajo para listado'!$BC$155:$BC$1048576,0),MATCH((CUADRO!O$5&amp;$E556),'Hoja de Trabajo para listado'!$BC$151:$CB$151,0)),0)+IFERROR(INDEX('Hoja de Trabajo para listado'!$DE$153:$DG$274,MATCH($A556,'Hoja de Trabajo para listado'!$DE$153:$DE$1048576,0),MATCH((CUADRO!O$5&amp;$E556),'Hoja de Trabajo para listado'!$DE$151:$DG$151,0)),0)+IFERROR(INDEX('Hoja de Trabajo para listado'!$CD$155:$DC$1048576,MATCH($A556,'Hoja de Trabajo para listado'!$CD$155:$CD$1048576,0),MATCH((CUADRO!O$5&amp;$E556),'Hoja de Trabajo para listado'!$CD$151:$DC$151,0)),0)</f>
        <v>0</v>
      </c>
      <c r="P556" s="243">
        <f ca="1">+IFERROR(INDEX('Hoja de Trabajo para listado'!$A$155:$Z$1048576,MATCH($A556,'Hoja de Trabajo para listado'!$A$155:$A$1048576,0),MATCH((CUADRO!P$5&amp;$E556),'Hoja de Trabajo para listado'!$A$151:$Z$151,0)),0)+IFERROR(INDEX('Hoja de Trabajo para listado'!$AB$155:$BA$1048576,MATCH($A556,'Hoja de Trabajo para listado'!$AB$155:$AB$1048576,0),MATCH((CUADRO!P$5&amp;$E556),'Hoja de Trabajo para listado'!$AB$151:$BA$151,0)),0)+IFERROR(INDEX('Hoja de Trabajo para listado'!$BC$155:$CB$1048576,MATCH($A556,'Hoja de Trabajo para listado'!$BC$155:$BC$1048576,0),MATCH((CUADRO!P$5&amp;$E556),'Hoja de Trabajo para listado'!$BC$151:$CB$151,0)),0)+IFERROR(INDEX('Hoja de Trabajo para listado'!$DE$153:$DG$274,MATCH($A556,'Hoja de Trabajo para listado'!$DE$153:$DE$1048576,0),MATCH((CUADRO!P$5&amp;$E556),'Hoja de Trabajo para listado'!$DE$151:$DG$151,0)),0)+IFERROR(INDEX('Hoja de Trabajo para listado'!$CD$155:$DC$1048576,MATCH($A556,'Hoja de Trabajo para listado'!$CD$155:$CD$1048576,0),MATCH((CUADRO!P$5&amp;$E556),'Hoja de Trabajo para listado'!$CD$151:$DC$151,0)),0)</f>
        <v>0</v>
      </c>
      <c r="Q556" s="243">
        <f ca="1">+IFERROR(INDEX('Hoja de Trabajo para listado'!$A$155:$Z$1048576,MATCH($A556,'Hoja de Trabajo para listado'!$A$155:$A$1048576,0),MATCH((CUADRO!Q$5&amp;$E556),'Hoja de Trabajo para listado'!$A$151:$Z$151,0)),0)+IFERROR(INDEX('Hoja de Trabajo para listado'!$AB$155:$BA$1048576,MATCH($A556,'Hoja de Trabajo para listado'!$AB$155:$AB$1048576,0),MATCH((CUADRO!Q$5&amp;$E556),'Hoja de Trabajo para listado'!$AB$151:$BA$151,0)),0)+IFERROR(INDEX('Hoja de Trabajo para listado'!$BC$155:$CB$1048576,MATCH($A556,'Hoja de Trabajo para listado'!$BC$155:$BC$1048576,0),MATCH((CUADRO!Q$5&amp;$E556),'Hoja de Trabajo para listado'!$BC$151:$CB$151,0)),0)+IFERROR(INDEX('Hoja de Trabajo para listado'!$DE$153:$DG$274,MATCH($A556,'Hoja de Trabajo para listado'!$DE$153:$DE$1048576,0),MATCH((CUADRO!Q$5&amp;$E556),'Hoja de Trabajo para listado'!$DE$151:$DG$151,0)),0)+IFERROR(INDEX('Hoja de Trabajo para listado'!$CD$155:$DC$1048576,MATCH($A556,'Hoja de Trabajo para listado'!$CD$155:$CD$1048576,0),MATCH((CUADRO!Q$5&amp;$E556),'Hoja de Trabajo para listado'!$CD$151:$DC$151,0)),0)</f>
        <v>0</v>
      </c>
      <c r="R556" s="243">
        <f t="shared" ca="1" si="19"/>
        <v>0</v>
      </c>
      <c r="S556" s="249"/>
      <c r="T556" s="243">
        <f ca="1">+T557</f>
        <v>0</v>
      </c>
      <c r="U556" s="242">
        <f t="shared" si="20"/>
        <v>1</v>
      </c>
      <c r="V556" s="333" t="str">
        <f>+VLOOKUP(A556,bd_lista!$A$3:$E$590,5,FALSE)</f>
        <v>Gobiernos Autonomos Municipales</v>
      </c>
      <c r="W556" s="383" t="str">
        <f>+V556</f>
        <v>Gobiernos Autonomos Municipales</v>
      </c>
      <c r="X556" s="242">
        <f>+VLOOKUP(A556,[3]Sheet1!$A$13:$D$744,4,FALSE)</f>
        <v>0</v>
      </c>
      <c r="Y556" s="242" t="e">
        <f>+VLOOKUP(X556,bd_lista!$A$3:$C$590,3,FALSE)</f>
        <v>#N/A</v>
      </c>
      <c r="Z556" s="294">
        <f>+X556</f>
        <v>0</v>
      </c>
      <c r="AA556" s="295" t="e">
        <f>+Y556</f>
        <v>#N/A</v>
      </c>
    </row>
    <row r="557" spans="1:27" customFormat="1" ht="15" hidden="1" customHeight="1">
      <c r="A557" s="32">
        <v>1231</v>
      </c>
      <c r="B557" s="389"/>
      <c r="C557" s="247" t="str">
        <f>+VLOOKUP(A557,bd_lista!$A$3:$C$590,3,FALSE)</f>
        <v>Gobierno Autónomo Municipal de Combaya</v>
      </c>
      <c r="D557" s="386"/>
      <c r="E557" s="244" t="s">
        <v>1305</v>
      </c>
      <c r="F557" s="243">
        <f ca="1">+IFERROR(INDEX('Hoja de Trabajo para listado'!$A$155:$Z$1048576,MATCH($A557,'Hoja de Trabajo para listado'!$A$155:$A$1048576,0),MATCH((CUADRO!F$5&amp;$E557),'Hoja de Trabajo para listado'!$A$151:$Z$151,0)),0)+IFERROR(INDEX('Hoja de Trabajo para listado'!$AB$155:$BA$1048576,MATCH($A557,'Hoja de Trabajo para listado'!$AB$155:$AB$1048576,0),MATCH((CUADRO!F$5&amp;$E557),'Hoja de Trabajo para listado'!$AB$151:$BA$151,0)),0)+IFERROR(INDEX('Hoja de Trabajo para listado'!$BC$155:$CB$1048576,MATCH($A557,'Hoja de Trabajo para listado'!$BC$155:$BC$1048576,0),MATCH((CUADRO!F$5&amp;$E557),'Hoja de Trabajo para listado'!$BC$151:$CB$151,0)),0)+IFERROR(INDEX('Hoja de Trabajo para listado'!$DE$153:$DG$274,MATCH($A557,'Hoja de Trabajo para listado'!$DE$153:$DE$1048576,0),MATCH((CUADRO!F$5&amp;$E557),'Hoja de Trabajo para listado'!$DE$151:$DG$151,0)),0)+IFERROR(INDEX('Hoja de Trabajo para listado'!$CD$155:$DC$1048576,MATCH($A557,'Hoja de Trabajo para listado'!$CD$155:$CD$1048576,0),MATCH((CUADRO!F$5&amp;$E557),'Hoja de Trabajo para listado'!$CD$151:$DC$151,0)),0)</f>
        <v>0</v>
      </c>
      <c r="G557" s="243">
        <f ca="1">+IFERROR(INDEX('Hoja de Trabajo para listado'!$A$155:$Z$1048576,MATCH($A557,'Hoja de Trabajo para listado'!$A$155:$A$1048576,0),MATCH((CUADRO!G$5&amp;$E557),'Hoja de Trabajo para listado'!$A$151:$Z$151,0)),0)+IFERROR(INDEX('Hoja de Trabajo para listado'!$AB$155:$BA$1048576,MATCH($A557,'Hoja de Trabajo para listado'!$AB$155:$AB$1048576,0),MATCH((CUADRO!G$5&amp;$E557),'Hoja de Trabajo para listado'!$AB$151:$BA$151,0)),0)+IFERROR(INDEX('Hoja de Trabajo para listado'!$BC$155:$CB$1048576,MATCH($A557,'Hoja de Trabajo para listado'!$BC$155:$BC$1048576,0),MATCH((CUADRO!G$5&amp;$E557),'Hoja de Trabajo para listado'!$BC$151:$CB$151,0)),0)+IFERROR(INDEX('Hoja de Trabajo para listado'!$DE$153:$DG$274,MATCH($A557,'Hoja de Trabajo para listado'!$DE$153:$DE$1048576,0),MATCH((CUADRO!G$5&amp;$E557),'Hoja de Trabajo para listado'!$DE$151:$DG$151,0)),0)+IFERROR(INDEX('Hoja de Trabajo para listado'!$CD$155:$DC$1048576,MATCH($A557,'Hoja de Trabajo para listado'!$CD$155:$CD$1048576,0),MATCH((CUADRO!G$5&amp;$E557),'Hoja de Trabajo para listado'!$CD$151:$DC$151,0)),0)</f>
        <v>0</v>
      </c>
      <c r="H557" s="243">
        <f ca="1">+IFERROR(INDEX('Hoja de Trabajo para listado'!$A$155:$Z$1048576,MATCH($A557,'Hoja de Trabajo para listado'!$A$155:$A$1048576,0),MATCH((CUADRO!H$5&amp;$E557),'Hoja de Trabajo para listado'!$A$151:$Z$151,0)),0)+IFERROR(INDEX('Hoja de Trabajo para listado'!$AB$155:$BA$1048576,MATCH($A557,'Hoja de Trabajo para listado'!$AB$155:$AB$1048576,0),MATCH((CUADRO!H$5&amp;$E557),'Hoja de Trabajo para listado'!$AB$151:$BA$151,0)),0)+IFERROR(INDEX('Hoja de Trabajo para listado'!$BC$155:$CB$1048576,MATCH($A557,'Hoja de Trabajo para listado'!$BC$155:$BC$1048576,0),MATCH((CUADRO!H$5&amp;$E557),'Hoja de Trabajo para listado'!$BC$151:$CB$151,0)),0)+IFERROR(INDEX('Hoja de Trabajo para listado'!$DE$153:$DG$274,MATCH($A557,'Hoja de Trabajo para listado'!$DE$153:$DE$1048576,0),MATCH((CUADRO!H$5&amp;$E557),'Hoja de Trabajo para listado'!$DE$151:$DG$151,0)),0)+IFERROR(INDEX('Hoja de Trabajo para listado'!$CD$155:$DC$1048576,MATCH($A557,'Hoja de Trabajo para listado'!$CD$155:$CD$1048576,0),MATCH((CUADRO!H$5&amp;$E557),'Hoja de Trabajo para listado'!$CD$151:$DC$151,0)),0)</f>
        <v>0</v>
      </c>
      <c r="I557" s="243">
        <f ca="1">+IFERROR(INDEX('Hoja de Trabajo para listado'!$A$155:$Z$1048576,MATCH($A557,'Hoja de Trabajo para listado'!$A$155:$A$1048576,0),MATCH((CUADRO!I$5&amp;$E557),'Hoja de Trabajo para listado'!$A$151:$Z$151,0)),0)+IFERROR(INDEX('Hoja de Trabajo para listado'!$AB$155:$BA$1048576,MATCH($A557,'Hoja de Trabajo para listado'!$AB$155:$AB$1048576,0),MATCH((CUADRO!I$5&amp;$E557),'Hoja de Trabajo para listado'!$AB$151:$BA$151,0)),0)+IFERROR(INDEX('Hoja de Trabajo para listado'!$BC$155:$CB$1048576,MATCH($A557,'Hoja de Trabajo para listado'!$BC$155:$BC$1048576,0),MATCH((CUADRO!I$5&amp;$E557),'Hoja de Trabajo para listado'!$BC$151:$CB$151,0)),0)+IFERROR(INDEX('Hoja de Trabajo para listado'!$DE$153:$DG$274,MATCH($A557,'Hoja de Trabajo para listado'!$DE$153:$DE$1048576,0),MATCH((CUADRO!I$5&amp;$E557),'Hoja de Trabajo para listado'!$DE$151:$DG$151,0)),0)+IFERROR(INDEX('Hoja de Trabajo para listado'!$CD$155:$DC$1048576,MATCH($A557,'Hoja de Trabajo para listado'!$CD$155:$CD$1048576,0),MATCH((CUADRO!I$5&amp;$E557),'Hoja de Trabajo para listado'!$CD$151:$DC$151,0)),0)</f>
        <v>0</v>
      </c>
      <c r="J557" s="243">
        <f ca="1">+IFERROR(INDEX('Hoja de Trabajo para listado'!$A$155:$Z$1048576,MATCH($A557,'Hoja de Trabajo para listado'!$A$155:$A$1048576,0),MATCH((CUADRO!J$5&amp;$E557),'Hoja de Trabajo para listado'!$A$151:$Z$151,0)),0)+IFERROR(INDEX('Hoja de Trabajo para listado'!$AB$155:$BA$1048576,MATCH($A557,'Hoja de Trabajo para listado'!$AB$155:$AB$1048576,0),MATCH((CUADRO!J$5&amp;$E557),'Hoja de Trabajo para listado'!$AB$151:$BA$151,0)),0)+IFERROR(INDEX('Hoja de Trabajo para listado'!$BC$155:$CB$1048576,MATCH($A557,'Hoja de Trabajo para listado'!$BC$155:$BC$1048576,0),MATCH((CUADRO!J$5&amp;$E557),'Hoja de Trabajo para listado'!$BC$151:$CB$151,0)),0)+IFERROR(INDEX('Hoja de Trabajo para listado'!$DE$153:$DG$274,MATCH($A557,'Hoja de Trabajo para listado'!$DE$153:$DE$1048576,0),MATCH((CUADRO!J$5&amp;$E557),'Hoja de Trabajo para listado'!$DE$151:$DG$151,0)),0)+IFERROR(INDEX('Hoja de Trabajo para listado'!$CD$155:$DC$1048576,MATCH($A557,'Hoja de Trabajo para listado'!$CD$155:$CD$1048576,0),MATCH((CUADRO!J$5&amp;$E557),'Hoja de Trabajo para listado'!$CD$151:$DC$151,0)),0)</f>
        <v>0</v>
      </c>
      <c r="K557" s="243">
        <f ca="1">+IFERROR(INDEX('Hoja de Trabajo para listado'!$A$155:$Z$1048576,MATCH($A557,'Hoja de Trabajo para listado'!$A$155:$A$1048576,0),MATCH((CUADRO!K$5&amp;$E557),'Hoja de Trabajo para listado'!$A$151:$Z$151,0)),0)+IFERROR(INDEX('Hoja de Trabajo para listado'!$AB$155:$BA$1048576,MATCH($A557,'Hoja de Trabajo para listado'!$AB$155:$AB$1048576,0),MATCH((CUADRO!K$5&amp;$E557),'Hoja de Trabajo para listado'!$AB$151:$BA$151,0)),0)+IFERROR(INDEX('Hoja de Trabajo para listado'!$BC$155:$CB$1048576,MATCH($A557,'Hoja de Trabajo para listado'!$BC$155:$BC$1048576,0),MATCH((CUADRO!K$5&amp;$E557),'Hoja de Trabajo para listado'!$BC$151:$CB$151,0)),0)+IFERROR(INDEX('Hoja de Trabajo para listado'!$DE$153:$DG$274,MATCH($A557,'Hoja de Trabajo para listado'!$DE$153:$DE$1048576,0),MATCH((CUADRO!K$5&amp;$E557),'Hoja de Trabajo para listado'!$DE$151:$DG$151,0)),0)+IFERROR(INDEX('Hoja de Trabajo para listado'!$CD$155:$DC$1048576,MATCH($A557,'Hoja de Trabajo para listado'!$CD$155:$CD$1048576,0),MATCH((CUADRO!K$5&amp;$E557),'Hoja de Trabajo para listado'!$CD$151:$DC$151,0)),0)</f>
        <v>0</v>
      </c>
      <c r="L557" s="243">
        <f ca="1">+IFERROR(INDEX('Hoja de Trabajo para listado'!$A$155:$Z$1048576,MATCH($A557,'Hoja de Trabajo para listado'!$A$155:$A$1048576,0),MATCH((CUADRO!L$5&amp;$E557),'Hoja de Trabajo para listado'!$A$151:$Z$151,0)),0)+IFERROR(INDEX('Hoja de Trabajo para listado'!$AB$155:$BA$1048576,MATCH($A557,'Hoja de Trabajo para listado'!$AB$155:$AB$1048576,0),MATCH((CUADRO!L$5&amp;$E557),'Hoja de Trabajo para listado'!$AB$151:$BA$151,0)),0)+IFERROR(INDEX('Hoja de Trabajo para listado'!$BC$155:$CB$1048576,MATCH($A557,'Hoja de Trabajo para listado'!$BC$155:$BC$1048576,0),MATCH((CUADRO!L$5&amp;$E557),'Hoja de Trabajo para listado'!$BC$151:$CB$151,0)),0)+IFERROR(INDEX('Hoja de Trabajo para listado'!$DE$153:$DG$274,MATCH($A557,'Hoja de Trabajo para listado'!$DE$153:$DE$1048576,0),MATCH((CUADRO!L$5&amp;$E557),'Hoja de Trabajo para listado'!$DE$151:$DG$151,0)),0)+IFERROR(INDEX('Hoja de Trabajo para listado'!$CD$155:$DC$1048576,MATCH($A557,'Hoja de Trabajo para listado'!$CD$155:$CD$1048576,0),MATCH((CUADRO!L$5&amp;$E557),'Hoja de Trabajo para listado'!$CD$151:$DC$151,0)),0)</f>
        <v>0</v>
      </c>
      <c r="M557" s="243">
        <f ca="1">+IFERROR(INDEX('Hoja de Trabajo para listado'!$A$155:$Z$1048576,MATCH($A557,'Hoja de Trabajo para listado'!$A$155:$A$1048576,0),MATCH((CUADRO!M$5&amp;$E557),'Hoja de Trabajo para listado'!$A$151:$Z$151,0)),0)+IFERROR(INDEX('Hoja de Trabajo para listado'!$AB$155:$BA$1048576,MATCH($A557,'Hoja de Trabajo para listado'!$AB$155:$AB$1048576,0),MATCH((CUADRO!M$5&amp;$E557),'Hoja de Trabajo para listado'!$AB$151:$BA$151,0)),0)+IFERROR(INDEX('Hoja de Trabajo para listado'!$BC$155:$CB$1048576,MATCH($A557,'Hoja de Trabajo para listado'!$BC$155:$BC$1048576,0),MATCH((CUADRO!M$5&amp;$E557),'Hoja de Trabajo para listado'!$BC$151:$CB$151,0)),0)+IFERROR(INDEX('Hoja de Trabajo para listado'!$DE$153:$DG$274,MATCH($A557,'Hoja de Trabajo para listado'!$DE$153:$DE$1048576,0),MATCH((CUADRO!M$5&amp;$E557),'Hoja de Trabajo para listado'!$DE$151:$DG$151,0)),0)+IFERROR(INDEX('Hoja de Trabajo para listado'!$CD$155:$DC$1048576,MATCH($A557,'Hoja de Trabajo para listado'!$CD$155:$CD$1048576,0),MATCH((CUADRO!M$5&amp;$E557),'Hoja de Trabajo para listado'!$CD$151:$DC$151,0)),0)</f>
        <v>0</v>
      </c>
      <c r="N557" s="243">
        <f ca="1">+IFERROR(INDEX('Hoja de Trabajo para listado'!$A$155:$Z$1048576,MATCH($A557,'Hoja de Trabajo para listado'!$A$155:$A$1048576,0),MATCH((CUADRO!N$5&amp;$E557),'Hoja de Trabajo para listado'!$A$151:$Z$151,0)),0)+IFERROR(INDEX('Hoja de Trabajo para listado'!$AB$155:$BA$1048576,MATCH($A557,'Hoja de Trabajo para listado'!$AB$155:$AB$1048576,0),MATCH((CUADRO!N$5&amp;$E557),'Hoja de Trabajo para listado'!$AB$151:$BA$151,0)),0)+IFERROR(INDEX('Hoja de Trabajo para listado'!$BC$155:$CB$1048576,MATCH($A557,'Hoja de Trabajo para listado'!$BC$155:$BC$1048576,0),MATCH((CUADRO!N$5&amp;$E557),'Hoja de Trabajo para listado'!$BC$151:$CB$151,0)),0)+IFERROR(INDEX('Hoja de Trabajo para listado'!$DE$153:$DG$274,MATCH($A557,'Hoja de Trabajo para listado'!$DE$153:$DE$1048576,0),MATCH((CUADRO!N$5&amp;$E557),'Hoja de Trabajo para listado'!$DE$151:$DG$151,0)),0)+IFERROR(INDEX('Hoja de Trabajo para listado'!$CD$155:$DC$1048576,MATCH($A557,'Hoja de Trabajo para listado'!$CD$155:$CD$1048576,0),MATCH((CUADRO!N$5&amp;$E557),'Hoja de Trabajo para listado'!$CD$151:$DC$151,0)),0)</f>
        <v>0</v>
      </c>
      <c r="O557" s="243">
        <f ca="1">+IFERROR(INDEX('Hoja de Trabajo para listado'!$A$155:$Z$1048576,MATCH($A557,'Hoja de Trabajo para listado'!$A$155:$A$1048576,0),MATCH((CUADRO!O$5&amp;$E557),'Hoja de Trabajo para listado'!$A$151:$Z$151,0)),0)+IFERROR(INDEX('Hoja de Trabajo para listado'!$AB$155:$BA$1048576,MATCH($A557,'Hoja de Trabajo para listado'!$AB$155:$AB$1048576,0),MATCH((CUADRO!O$5&amp;$E557),'Hoja de Trabajo para listado'!$AB$151:$BA$151,0)),0)+IFERROR(INDEX('Hoja de Trabajo para listado'!$BC$155:$CB$1048576,MATCH($A557,'Hoja de Trabajo para listado'!$BC$155:$BC$1048576,0),MATCH((CUADRO!O$5&amp;$E557),'Hoja de Trabajo para listado'!$BC$151:$CB$151,0)),0)+IFERROR(INDEX('Hoja de Trabajo para listado'!$DE$153:$DG$274,MATCH($A557,'Hoja de Trabajo para listado'!$DE$153:$DE$1048576,0),MATCH((CUADRO!O$5&amp;$E557),'Hoja de Trabajo para listado'!$DE$151:$DG$151,0)),0)+IFERROR(INDEX('Hoja de Trabajo para listado'!$CD$155:$DC$1048576,MATCH($A557,'Hoja de Trabajo para listado'!$CD$155:$CD$1048576,0),MATCH((CUADRO!O$5&amp;$E557),'Hoja de Trabajo para listado'!$CD$151:$DC$151,0)),0)</f>
        <v>0</v>
      </c>
      <c r="P557" s="243">
        <f ca="1">+IFERROR(INDEX('Hoja de Trabajo para listado'!$A$155:$Z$1048576,MATCH($A557,'Hoja de Trabajo para listado'!$A$155:$A$1048576,0),MATCH((CUADRO!P$5&amp;$E557),'Hoja de Trabajo para listado'!$A$151:$Z$151,0)),0)+IFERROR(INDEX('Hoja de Trabajo para listado'!$AB$155:$BA$1048576,MATCH($A557,'Hoja de Trabajo para listado'!$AB$155:$AB$1048576,0),MATCH((CUADRO!P$5&amp;$E557),'Hoja de Trabajo para listado'!$AB$151:$BA$151,0)),0)+IFERROR(INDEX('Hoja de Trabajo para listado'!$BC$155:$CB$1048576,MATCH($A557,'Hoja de Trabajo para listado'!$BC$155:$BC$1048576,0),MATCH((CUADRO!P$5&amp;$E557),'Hoja de Trabajo para listado'!$BC$151:$CB$151,0)),0)+IFERROR(INDEX('Hoja de Trabajo para listado'!$DE$153:$DG$274,MATCH($A557,'Hoja de Trabajo para listado'!$DE$153:$DE$1048576,0),MATCH((CUADRO!P$5&amp;$E557),'Hoja de Trabajo para listado'!$DE$151:$DG$151,0)),0)+IFERROR(INDEX('Hoja de Trabajo para listado'!$CD$155:$DC$1048576,MATCH($A557,'Hoja de Trabajo para listado'!$CD$155:$CD$1048576,0),MATCH((CUADRO!P$5&amp;$E557),'Hoja de Trabajo para listado'!$CD$151:$DC$151,0)),0)</f>
        <v>0</v>
      </c>
      <c r="Q557" s="243">
        <f ca="1">+IFERROR(INDEX('Hoja de Trabajo para listado'!$A$155:$Z$1048576,MATCH($A557,'Hoja de Trabajo para listado'!$A$155:$A$1048576,0),MATCH((CUADRO!Q$5&amp;$E557),'Hoja de Trabajo para listado'!$A$151:$Z$151,0)),0)+IFERROR(INDEX('Hoja de Trabajo para listado'!$AB$155:$BA$1048576,MATCH($A557,'Hoja de Trabajo para listado'!$AB$155:$AB$1048576,0),MATCH((CUADRO!Q$5&amp;$E557),'Hoja de Trabajo para listado'!$AB$151:$BA$151,0)),0)+IFERROR(INDEX('Hoja de Trabajo para listado'!$BC$155:$CB$1048576,MATCH($A557,'Hoja de Trabajo para listado'!$BC$155:$BC$1048576,0),MATCH((CUADRO!Q$5&amp;$E557),'Hoja de Trabajo para listado'!$BC$151:$CB$151,0)),0)+IFERROR(INDEX('Hoja de Trabajo para listado'!$DE$153:$DG$274,MATCH($A557,'Hoja de Trabajo para listado'!$DE$153:$DE$1048576,0),MATCH((CUADRO!Q$5&amp;$E557),'Hoja de Trabajo para listado'!$DE$151:$DG$151,0)),0)+IFERROR(INDEX('Hoja de Trabajo para listado'!$CD$155:$DC$1048576,MATCH($A557,'Hoja de Trabajo para listado'!$CD$155:$CD$1048576,0),MATCH((CUADRO!Q$5&amp;$E557),'Hoja de Trabajo para listado'!$CD$151:$DC$151,0)),0)</f>
        <v>0</v>
      </c>
      <c r="R557" s="243">
        <f t="shared" ca="1" si="19"/>
        <v>0</v>
      </c>
      <c r="S557" s="249">
        <f ca="1">+R556+R557</f>
        <v>0</v>
      </c>
      <c r="T557" s="243">
        <f ca="1">+S557</f>
        <v>0</v>
      </c>
      <c r="U557" s="242">
        <f t="shared" si="20"/>
        <v>2</v>
      </c>
      <c r="V557" s="333" t="str">
        <f>+VLOOKUP(A557,bd_lista!$A$3:$E$590,5,FALSE)</f>
        <v>Gobiernos Autonomos Municipales</v>
      </c>
      <c r="W557" s="384"/>
      <c r="X557" s="242">
        <f>+VLOOKUP(A557,[3]Sheet1!$A$13:$D$744,4,FALSE)</f>
        <v>0</v>
      </c>
      <c r="Y557" s="242" t="e">
        <f>+VLOOKUP(X557,bd_lista!$A$3:$C$590,3,FALSE)</f>
        <v>#N/A</v>
      </c>
      <c r="Z557" s="292"/>
      <c r="AA557" s="293"/>
    </row>
    <row r="558" spans="1:27" customFormat="1" ht="15" hidden="1" customHeight="1">
      <c r="A558" s="32">
        <v>1232</v>
      </c>
      <c r="B558" s="388">
        <f>+A558</f>
        <v>1232</v>
      </c>
      <c r="C558" s="247" t="str">
        <f>+VLOOKUP(A558,bd_lista!$A$3:$C$590,3,FALSE)</f>
        <v>Gobierno Autónomo Municipal de Copacabana</v>
      </c>
      <c r="D558" s="385" t="str">
        <f>+C558</f>
        <v>Gobierno Autónomo Municipal de Copacabana</v>
      </c>
      <c r="E558" s="242" t="s">
        <v>1304</v>
      </c>
      <c r="F558" s="243">
        <f ca="1">+IFERROR(INDEX('Hoja de Trabajo para listado'!$A$155:$Z$1048576,MATCH($A558,'Hoja de Trabajo para listado'!$A$155:$A$1048576,0),MATCH((CUADRO!F$5&amp;$E558),'Hoja de Trabajo para listado'!$A$151:$Z$151,0)),0)+IFERROR(INDEX('Hoja de Trabajo para listado'!$AB$155:$BA$1048576,MATCH($A558,'Hoja de Trabajo para listado'!$AB$155:$AB$1048576,0),MATCH((CUADRO!F$5&amp;$E558),'Hoja de Trabajo para listado'!$AB$151:$BA$151,0)),0)+IFERROR(INDEX('Hoja de Trabajo para listado'!$BC$155:$CB$1048576,MATCH($A558,'Hoja de Trabajo para listado'!$BC$155:$BC$1048576,0),MATCH((CUADRO!F$5&amp;$E558),'Hoja de Trabajo para listado'!$BC$151:$CB$151,0)),0)+IFERROR(INDEX('Hoja de Trabajo para listado'!$DE$153:$DG$274,MATCH($A558,'Hoja de Trabajo para listado'!$DE$153:$DE$1048576,0),MATCH((CUADRO!F$5&amp;$E558),'Hoja de Trabajo para listado'!$DE$151:$DG$151,0)),0)+IFERROR(INDEX('Hoja de Trabajo para listado'!$CD$155:$DC$1048576,MATCH($A558,'Hoja de Trabajo para listado'!$CD$155:$CD$1048576,0),MATCH((CUADRO!F$5&amp;$E558),'Hoja de Trabajo para listado'!$CD$151:$DC$151,0)),0)</f>
        <v>0</v>
      </c>
      <c r="G558" s="243">
        <f ca="1">+IFERROR(INDEX('Hoja de Trabajo para listado'!$A$155:$Z$1048576,MATCH($A558,'Hoja de Trabajo para listado'!$A$155:$A$1048576,0),MATCH((CUADRO!G$5&amp;$E558),'Hoja de Trabajo para listado'!$A$151:$Z$151,0)),0)+IFERROR(INDEX('Hoja de Trabajo para listado'!$AB$155:$BA$1048576,MATCH($A558,'Hoja de Trabajo para listado'!$AB$155:$AB$1048576,0),MATCH((CUADRO!G$5&amp;$E558),'Hoja de Trabajo para listado'!$AB$151:$BA$151,0)),0)+IFERROR(INDEX('Hoja de Trabajo para listado'!$BC$155:$CB$1048576,MATCH($A558,'Hoja de Trabajo para listado'!$BC$155:$BC$1048576,0),MATCH((CUADRO!G$5&amp;$E558),'Hoja de Trabajo para listado'!$BC$151:$CB$151,0)),0)+IFERROR(INDEX('Hoja de Trabajo para listado'!$DE$153:$DG$274,MATCH($A558,'Hoja de Trabajo para listado'!$DE$153:$DE$1048576,0),MATCH((CUADRO!G$5&amp;$E558),'Hoja de Trabajo para listado'!$DE$151:$DG$151,0)),0)+IFERROR(INDEX('Hoja de Trabajo para listado'!$CD$155:$DC$1048576,MATCH($A558,'Hoja de Trabajo para listado'!$CD$155:$CD$1048576,0),MATCH((CUADRO!G$5&amp;$E558),'Hoja de Trabajo para listado'!$CD$151:$DC$151,0)),0)</f>
        <v>0</v>
      </c>
      <c r="H558" s="243">
        <f ca="1">+IFERROR(INDEX('Hoja de Trabajo para listado'!$A$155:$Z$1048576,MATCH($A558,'Hoja de Trabajo para listado'!$A$155:$A$1048576,0),MATCH((CUADRO!H$5&amp;$E558),'Hoja de Trabajo para listado'!$A$151:$Z$151,0)),0)+IFERROR(INDEX('Hoja de Trabajo para listado'!$AB$155:$BA$1048576,MATCH($A558,'Hoja de Trabajo para listado'!$AB$155:$AB$1048576,0),MATCH((CUADRO!H$5&amp;$E558),'Hoja de Trabajo para listado'!$AB$151:$BA$151,0)),0)+IFERROR(INDEX('Hoja de Trabajo para listado'!$BC$155:$CB$1048576,MATCH($A558,'Hoja de Trabajo para listado'!$BC$155:$BC$1048576,0),MATCH((CUADRO!H$5&amp;$E558),'Hoja de Trabajo para listado'!$BC$151:$CB$151,0)),0)+IFERROR(INDEX('Hoja de Trabajo para listado'!$DE$153:$DG$274,MATCH($A558,'Hoja de Trabajo para listado'!$DE$153:$DE$1048576,0),MATCH((CUADRO!H$5&amp;$E558),'Hoja de Trabajo para listado'!$DE$151:$DG$151,0)),0)+IFERROR(INDEX('Hoja de Trabajo para listado'!$CD$155:$DC$1048576,MATCH($A558,'Hoja de Trabajo para listado'!$CD$155:$CD$1048576,0),MATCH((CUADRO!H$5&amp;$E558),'Hoja de Trabajo para listado'!$CD$151:$DC$151,0)),0)</f>
        <v>0</v>
      </c>
      <c r="I558" s="243">
        <f ca="1">+IFERROR(INDEX('Hoja de Trabajo para listado'!$A$155:$Z$1048576,MATCH($A558,'Hoja de Trabajo para listado'!$A$155:$A$1048576,0),MATCH((CUADRO!I$5&amp;$E558),'Hoja de Trabajo para listado'!$A$151:$Z$151,0)),0)+IFERROR(INDEX('Hoja de Trabajo para listado'!$AB$155:$BA$1048576,MATCH($A558,'Hoja de Trabajo para listado'!$AB$155:$AB$1048576,0),MATCH((CUADRO!I$5&amp;$E558),'Hoja de Trabajo para listado'!$AB$151:$BA$151,0)),0)+IFERROR(INDEX('Hoja de Trabajo para listado'!$BC$155:$CB$1048576,MATCH($A558,'Hoja de Trabajo para listado'!$BC$155:$BC$1048576,0),MATCH((CUADRO!I$5&amp;$E558),'Hoja de Trabajo para listado'!$BC$151:$CB$151,0)),0)+IFERROR(INDEX('Hoja de Trabajo para listado'!$DE$153:$DG$274,MATCH($A558,'Hoja de Trabajo para listado'!$DE$153:$DE$1048576,0),MATCH((CUADRO!I$5&amp;$E558),'Hoja de Trabajo para listado'!$DE$151:$DG$151,0)),0)+IFERROR(INDEX('Hoja de Trabajo para listado'!$CD$155:$DC$1048576,MATCH($A558,'Hoja de Trabajo para listado'!$CD$155:$CD$1048576,0),MATCH((CUADRO!I$5&amp;$E558),'Hoja de Trabajo para listado'!$CD$151:$DC$151,0)),0)</f>
        <v>0</v>
      </c>
      <c r="J558" s="243">
        <f ca="1">+IFERROR(INDEX('Hoja de Trabajo para listado'!$A$155:$Z$1048576,MATCH($A558,'Hoja de Trabajo para listado'!$A$155:$A$1048576,0),MATCH((CUADRO!J$5&amp;$E558),'Hoja de Trabajo para listado'!$A$151:$Z$151,0)),0)+IFERROR(INDEX('Hoja de Trabajo para listado'!$AB$155:$BA$1048576,MATCH($A558,'Hoja de Trabajo para listado'!$AB$155:$AB$1048576,0),MATCH((CUADRO!J$5&amp;$E558),'Hoja de Trabajo para listado'!$AB$151:$BA$151,0)),0)+IFERROR(INDEX('Hoja de Trabajo para listado'!$BC$155:$CB$1048576,MATCH($A558,'Hoja de Trabajo para listado'!$BC$155:$BC$1048576,0),MATCH((CUADRO!J$5&amp;$E558),'Hoja de Trabajo para listado'!$BC$151:$CB$151,0)),0)+IFERROR(INDEX('Hoja de Trabajo para listado'!$DE$153:$DG$274,MATCH($A558,'Hoja de Trabajo para listado'!$DE$153:$DE$1048576,0),MATCH((CUADRO!J$5&amp;$E558),'Hoja de Trabajo para listado'!$DE$151:$DG$151,0)),0)+IFERROR(INDEX('Hoja de Trabajo para listado'!$CD$155:$DC$1048576,MATCH($A558,'Hoja de Trabajo para listado'!$CD$155:$CD$1048576,0),MATCH((CUADRO!J$5&amp;$E558),'Hoja de Trabajo para listado'!$CD$151:$DC$151,0)),0)</f>
        <v>0</v>
      </c>
      <c r="K558" s="243">
        <f ca="1">+IFERROR(INDEX('Hoja de Trabajo para listado'!$A$155:$Z$1048576,MATCH($A558,'Hoja de Trabajo para listado'!$A$155:$A$1048576,0),MATCH((CUADRO!K$5&amp;$E558),'Hoja de Trabajo para listado'!$A$151:$Z$151,0)),0)+IFERROR(INDEX('Hoja de Trabajo para listado'!$AB$155:$BA$1048576,MATCH($A558,'Hoja de Trabajo para listado'!$AB$155:$AB$1048576,0),MATCH((CUADRO!K$5&amp;$E558),'Hoja de Trabajo para listado'!$AB$151:$BA$151,0)),0)+IFERROR(INDEX('Hoja de Trabajo para listado'!$BC$155:$CB$1048576,MATCH($A558,'Hoja de Trabajo para listado'!$BC$155:$BC$1048576,0),MATCH((CUADRO!K$5&amp;$E558),'Hoja de Trabajo para listado'!$BC$151:$CB$151,0)),0)+IFERROR(INDEX('Hoja de Trabajo para listado'!$DE$153:$DG$274,MATCH($A558,'Hoja de Trabajo para listado'!$DE$153:$DE$1048576,0),MATCH((CUADRO!K$5&amp;$E558),'Hoja de Trabajo para listado'!$DE$151:$DG$151,0)),0)+IFERROR(INDEX('Hoja de Trabajo para listado'!$CD$155:$DC$1048576,MATCH($A558,'Hoja de Trabajo para listado'!$CD$155:$CD$1048576,0),MATCH((CUADRO!K$5&amp;$E558),'Hoja de Trabajo para listado'!$CD$151:$DC$151,0)),0)</f>
        <v>0</v>
      </c>
      <c r="L558" s="243">
        <f ca="1">+IFERROR(INDEX('Hoja de Trabajo para listado'!$A$155:$Z$1048576,MATCH($A558,'Hoja de Trabajo para listado'!$A$155:$A$1048576,0),MATCH((CUADRO!L$5&amp;$E558),'Hoja de Trabajo para listado'!$A$151:$Z$151,0)),0)+IFERROR(INDEX('Hoja de Trabajo para listado'!$AB$155:$BA$1048576,MATCH($A558,'Hoja de Trabajo para listado'!$AB$155:$AB$1048576,0),MATCH((CUADRO!L$5&amp;$E558),'Hoja de Trabajo para listado'!$AB$151:$BA$151,0)),0)+IFERROR(INDEX('Hoja de Trabajo para listado'!$BC$155:$CB$1048576,MATCH($A558,'Hoja de Trabajo para listado'!$BC$155:$BC$1048576,0),MATCH((CUADRO!L$5&amp;$E558),'Hoja de Trabajo para listado'!$BC$151:$CB$151,0)),0)+IFERROR(INDEX('Hoja de Trabajo para listado'!$DE$153:$DG$274,MATCH($A558,'Hoja de Trabajo para listado'!$DE$153:$DE$1048576,0),MATCH((CUADRO!L$5&amp;$E558),'Hoja de Trabajo para listado'!$DE$151:$DG$151,0)),0)+IFERROR(INDEX('Hoja de Trabajo para listado'!$CD$155:$DC$1048576,MATCH($A558,'Hoja de Trabajo para listado'!$CD$155:$CD$1048576,0),MATCH((CUADRO!L$5&amp;$E558),'Hoja de Trabajo para listado'!$CD$151:$DC$151,0)),0)</f>
        <v>0</v>
      </c>
      <c r="M558" s="243">
        <f ca="1">+IFERROR(INDEX('Hoja de Trabajo para listado'!$A$155:$Z$1048576,MATCH($A558,'Hoja de Trabajo para listado'!$A$155:$A$1048576,0),MATCH((CUADRO!M$5&amp;$E558),'Hoja de Trabajo para listado'!$A$151:$Z$151,0)),0)+IFERROR(INDEX('Hoja de Trabajo para listado'!$AB$155:$BA$1048576,MATCH($A558,'Hoja de Trabajo para listado'!$AB$155:$AB$1048576,0),MATCH((CUADRO!M$5&amp;$E558),'Hoja de Trabajo para listado'!$AB$151:$BA$151,0)),0)+IFERROR(INDEX('Hoja de Trabajo para listado'!$BC$155:$CB$1048576,MATCH($A558,'Hoja de Trabajo para listado'!$BC$155:$BC$1048576,0),MATCH((CUADRO!M$5&amp;$E558),'Hoja de Trabajo para listado'!$BC$151:$CB$151,0)),0)+IFERROR(INDEX('Hoja de Trabajo para listado'!$DE$153:$DG$274,MATCH($A558,'Hoja de Trabajo para listado'!$DE$153:$DE$1048576,0),MATCH((CUADRO!M$5&amp;$E558),'Hoja de Trabajo para listado'!$DE$151:$DG$151,0)),0)+IFERROR(INDEX('Hoja de Trabajo para listado'!$CD$155:$DC$1048576,MATCH($A558,'Hoja de Trabajo para listado'!$CD$155:$CD$1048576,0),MATCH((CUADRO!M$5&amp;$E558),'Hoja de Trabajo para listado'!$CD$151:$DC$151,0)),0)</f>
        <v>0</v>
      </c>
      <c r="N558" s="243">
        <f ca="1">+IFERROR(INDEX('Hoja de Trabajo para listado'!$A$155:$Z$1048576,MATCH($A558,'Hoja de Trabajo para listado'!$A$155:$A$1048576,0),MATCH((CUADRO!N$5&amp;$E558),'Hoja de Trabajo para listado'!$A$151:$Z$151,0)),0)+IFERROR(INDEX('Hoja de Trabajo para listado'!$AB$155:$BA$1048576,MATCH($A558,'Hoja de Trabajo para listado'!$AB$155:$AB$1048576,0),MATCH((CUADRO!N$5&amp;$E558),'Hoja de Trabajo para listado'!$AB$151:$BA$151,0)),0)+IFERROR(INDEX('Hoja de Trabajo para listado'!$BC$155:$CB$1048576,MATCH($A558,'Hoja de Trabajo para listado'!$BC$155:$BC$1048576,0),MATCH((CUADRO!N$5&amp;$E558),'Hoja de Trabajo para listado'!$BC$151:$CB$151,0)),0)+IFERROR(INDEX('Hoja de Trabajo para listado'!$DE$153:$DG$274,MATCH($A558,'Hoja de Trabajo para listado'!$DE$153:$DE$1048576,0),MATCH((CUADRO!N$5&amp;$E558),'Hoja de Trabajo para listado'!$DE$151:$DG$151,0)),0)+IFERROR(INDEX('Hoja de Trabajo para listado'!$CD$155:$DC$1048576,MATCH($A558,'Hoja de Trabajo para listado'!$CD$155:$CD$1048576,0),MATCH((CUADRO!N$5&amp;$E558),'Hoja de Trabajo para listado'!$CD$151:$DC$151,0)),0)</f>
        <v>0</v>
      </c>
      <c r="O558" s="243">
        <f ca="1">+IFERROR(INDEX('Hoja de Trabajo para listado'!$A$155:$Z$1048576,MATCH($A558,'Hoja de Trabajo para listado'!$A$155:$A$1048576,0),MATCH((CUADRO!O$5&amp;$E558),'Hoja de Trabajo para listado'!$A$151:$Z$151,0)),0)+IFERROR(INDEX('Hoja de Trabajo para listado'!$AB$155:$BA$1048576,MATCH($A558,'Hoja de Trabajo para listado'!$AB$155:$AB$1048576,0),MATCH((CUADRO!O$5&amp;$E558),'Hoja de Trabajo para listado'!$AB$151:$BA$151,0)),0)+IFERROR(INDEX('Hoja de Trabajo para listado'!$BC$155:$CB$1048576,MATCH($A558,'Hoja de Trabajo para listado'!$BC$155:$BC$1048576,0),MATCH((CUADRO!O$5&amp;$E558),'Hoja de Trabajo para listado'!$BC$151:$CB$151,0)),0)+IFERROR(INDEX('Hoja de Trabajo para listado'!$DE$153:$DG$274,MATCH($A558,'Hoja de Trabajo para listado'!$DE$153:$DE$1048576,0),MATCH((CUADRO!O$5&amp;$E558),'Hoja de Trabajo para listado'!$DE$151:$DG$151,0)),0)+IFERROR(INDEX('Hoja de Trabajo para listado'!$CD$155:$DC$1048576,MATCH($A558,'Hoja de Trabajo para listado'!$CD$155:$CD$1048576,0),MATCH((CUADRO!O$5&amp;$E558),'Hoja de Trabajo para listado'!$CD$151:$DC$151,0)),0)</f>
        <v>0</v>
      </c>
      <c r="P558" s="243">
        <f ca="1">+IFERROR(INDEX('Hoja de Trabajo para listado'!$A$155:$Z$1048576,MATCH($A558,'Hoja de Trabajo para listado'!$A$155:$A$1048576,0),MATCH((CUADRO!P$5&amp;$E558),'Hoja de Trabajo para listado'!$A$151:$Z$151,0)),0)+IFERROR(INDEX('Hoja de Trabajo para listado'!$AB$155:$BA$1048576,MATCH($A558,'Hoja de Trabajo para listado'!$AB$155:$AB$1048576,0),MATCH((CUADRO!P$5&amp;$E558),'Hoja de Trabajo para listado'!$AB$151:$BA$151,0)),0)+IFERROR(INDEX('Hoja de Trabajo para listado'!$BC$155:$CB$1048576,MATCH($A558,'Hoja de Trabajo para listado'!$BC$155:$BC$1048576,0),MATCH((CUADRO!P$5&amp;$E558),'Hoja de Trabajo para listado'!$BC$151:$CB$151,0)),0)+IFERROR(INDEX('Hoja de Trabajo para listado'!$DE$153:$DG$274,MATCH($A558,'Hoja de Trabajo para listado'!$DE$153:$DE$1048576,0),MATCH((CUADRO!P$5&amp;$E558),'Hoja de Trabajo para listado'!$DE$151:$DG$151,0)),0)+IFERROR(INDEX('Hoja de Trabajo para listado'!$CD$155:$DC$1048576,MATCH($A558,'Hoja de Trabajo para listado'!$CD$155:$CD$1048576,0),MATCH((CUADRO!P$5&amp;$E558),'Hoja de Trabajo para listado'!$CD$151:$DC$151,0)),0)</f>
        <v>0</v>
      </c>
      <c r="Q558" s="243">
        <f ca="1">+IFERROR(INDEX('Hoja de Trabajo para listado'!$A$155:$Z$1048576,MATCH($A558,'Hoja de Trabajo para listado'!$A$155:$A$1048576,0),MATCH((CUADRO!Q$5&amp;$E558),'Hoja de Trabajo para listado'!$A$151:$Z$151,0)),0)+IFERROR(INDEX('Hoja de Trabajo para listado'!$AB$155:$BA$1048576,MATCH($A558,'Hoja de Trabajo para listado'!$AB$155:$AB$1048576,0),MATCH((CUADRO!Q$5&amp;$E558),'Hoja de Trabajo para listado'!$AB$151:$BA$151,0)),0)+IFERROR(INDEX('Hoja de Trabajo para listado'!$BC$155:$CB$1048576,MATCH($A558,'Hoja de Trabajo para listado'!$BC$155:$BC$1048576,0),MATCH((CUADRO!Q$5&amp;$E558),'Hoja de Trabajo para listado'!$BC$151:$CB$151,0)),0)+IFERROR(INDEX('Hoja de Trabajo para listado'!$DE$153:$DG$274,MATCH($A558,'Hoja de Trabajo para listado'!$DE$153:$DE$1048576,0),MATCH((CUADRO!Q$5&amp;$E558),'Hoja de Trabajo para listado'!$DE$151:$DG$151,0)),0)+IFERROR(INDEX('Hoja de Trabajo para listado'!$CD$155:$DC$1048576,MATCH($A558,'Hoja de Trabajo para listado'!$CD$155:$CD$1048576,0),MATCH((CUADRO!Q$5&amp;$E558),'Hoja de Trabajo para listado'!$CD$151:$DC$151,0)),0)</f>
        <v>0</v>
      </c>
      <c r="R558" s="243">
        <f t="shared" ca="1" si="19"/>
        <v>0</v>
      </c>
      <c r="S558" s="249"/>
      <c r="T558" s="243">
        <f ca="1">+T559</f>
        <v>0</v>
      </c>
      <c r="U558" s="242">
        <f t="shared" si="20"/>
        <v>1</v>
      </c>
      <c r="V558" s="333" t="str">
        <f>+VLOOKUP(A558,bd_lista!$A$3:$E$590,5,FALSE)</f>
        <v>Gobiernos Autonomos Municipales</v>
      </c>
      <c r="W558" s="383" t="str">
        <f>+V558</f>
        <v>Gobiernos Autonomos Municipales</v>
      </c>
      <c r="X558" s="242">
        <f>+VLOOKUP(A558,[3]Sheet1!$A$13:$D$744,4,FALSE)</f>
        <v>0</v>
      </c>
      <c r="Y558" s="242" t="e">
        <f>+VLOOKUP(X558,bd_lista!$A$3:$C$590,3,FALSE)</f>
        <v>#N/A</v>
      </c>
      <c r="Z558" s="294">
        <f>+X558</f>
        <v>0</v>
      </c>
      <c r="AA558" s="295" t="e">
        <f>+Y558</f>
        <v>#N/A</v>
      </c>
    </row>
    <row r="559" spans="1:27" customFormat="1" ht="15" hidden="1" customHeight="1">
      <c r="A559" s="32">
        <v>1232</v>
      </c>
      <c r="B559" s="389"/>
      <c r="C559" s="247" t="str">
        <f>+VLOOKUP(A559,bd_lista!$A$3:$C$590,3,FALSE)</f>
        <v>Gobierno Autónomo Municipal de Copacabana</v>
      </c>
      <c r="D559" s="386"/>
      <c r="E559" s="244" t="s">
        <v>1305</v>
      </c>
      <c r="F559" s="243">
        <f ca="1">+IFERROR(INDEX('Hoja de Trabajo para listado'!$A$155:$Z$1048576,MATCH($A559,'Hoja de Trabajo para listado'!$A$155:$A$1048576,0),MATCH((CUADRO!F$5&amp;$E559),'Hoja de Trabajo para listado'!$A$151:$Z$151,0)),0)+IFERROR(INDEX('Hoja de Trabajo para listado'!$AB$155:$BA$1048576,MATCH($A559,'Hoja de Trabajo para listado'!$AB$155:$AB$1048576,0),MATCH((CUADRO!F$5&amp;$E559),'Hoja de Trabajo para listado'!$AB$151:$BA$151,0)),0)+IFERROR(INDEX('Hoja de Trabajo para listado'!$BC$155:$CB$1048576,MATCH($A559,'Hoja de Trabajo para listado'!$BC$155:$BC$1048576,0),MATCH((CUADRO!F$5&amp;$E559),'Hoja de Trabajo para listado'!$BC$151:$CB$151,0)),0)+IFERROR(INDEX('Hoja de Trabajo para listado'!$DE$153:$DG$274,MATCH($A559,'Hoja de Trabajo para listado'!$DE$153:$DE$1048576,0),MATCH((CUADRO!F$5&amp;$E559),'Hoja de Trabajo para listado'!$DE$151:$DG$151,0)),0)+IFERROR(INDEX('Hoja de Trabajo para listado'!$CD$155:$DC$1048576,MATCH($A559,'Hoja de Trabajo para listado'!$CD$155:$CD$1048576,0),MATCH((CUADRO!F$5&amp;$E559),'Hoja de Trabajo para listado'!$CD$151:$DC$151,0)),0)</f>
        <v>0</v>
      </c>
      <c r="G559" s="243">
        <f ca="1">+IFERROR(INDEX('Hoja de Trabajo para listado'!$A$155:$Z$1048576,MATCH($A559,'Hoja de Trabajo para listado'!$A$155:$A$1048576,0),MATCH((CUADRO!G$5&amp;$E559),'Hoja de Trabajo para listado'!$A$151:$Z$151,0)),0)+IFERROR(INDEX('Hoja de Trabajo para listado'!$AB$155:$BA$1048576,MATCH($A559,'Hoja de Trabajo para listado'!$AB$155:$AB$1048576,0),MATCH((CUADRO!G$5&amp;$E559),'Hoja de Trabajo para listado'!$AB$151:$BA$151,0)),0)+IFERROR(INDEX('Hoja de Trabajo para listado'!$BC$155:$CB$1048576,MATCH($A559,'Hoja de Trabajo para listado'!$BC$155:$BC$1048576,0),MATCH((CUADRO!G$5&amp;$E559),'Hoja de Trabajo para listado'!$BC$151:$CB$151,0)),0)+IFERROR(INDEX('Hoja de Trabajo para listado'!$DE$153:$DG$274,MATCH($A559,'Hoja de Trabajo para listado'!$DE$153:$DE$1048576,0),MATCH((CUADRO!G$5&amp;$E559),'Hoja de Trabajo para listado'!$DE$151:$DG$151,0)),0)+IFERROR(INDEX('Hoja de Trabajo para listado'!$CD$155:$DC$1048576,MATCH($A559,'Hoja de Trabajo para listado'!$CD$155:$CD$1048576,0),MATCH((CUADRO!G$5&amp;$E559),'Hoja de Trabajo para listado'!$CD$151:$DC$151,0)),0)</f>
        <v>0</v>
      </c>
      <c r="H559" s="243">
        <f ca="1">+IFERROR(INDEX('Hoja de Trabajo para listado'!$A$155:$Z$1048576,MATCH($A559,'Hoja de Trabajo para listado'!$A$155:$A$1048576,0),MATCH((CUADRO!H$5&amp;$E559),'Hoja de Trabajo para listado'!$A$151:$Z$151,0)),0)+IFERROR(INDEX('Hoja de Trabajo para listado'!$AB$155:$BA$1048576,MATCH($A559,'Hoja de Trabajo para listado'!$AB$155:$AB$1048576,0),MATCH((CUADRO!H$5&amp;$E559),'Hoja de Trabajo para listado'!$AB$151:$BA$151,0)),0)+IFERROR(INDEX('Hoja de Trabajo para listado'!$BC$155:$CB$1048576,MATCH($A559,'Hoja de Trabajo para listado'!$BC$155:$BC$1048576,0),MATCH((CUADRO!H$5&amp;$E559),'Hoja de Trabajo para listado'!$BC$151:$CB$151,0)),0)+IFERROR(INDEX('Hoja de Trabajo para listado'!$DE$153:$DG$274,MATCH($A559,'Hoja de Trabajo para listado'!$DE$153:$DE$1048576,0),MATCH((CUADRO!H$5&amp;$E559),'Hoja de Trabajo para listado'!$DE$151:$DG$151,0)),0)+IFERROR(INDEX('Hoja de Trabajo para listado'!$CD$155:$DC$1048576,MATCH($A559,'Hoja de Trabajo para listado'!$CD$155:$CD$1048576,0),MATCH((CUADRO!H$5&amp;$E559),'Hoja de Trabajo para listado'!$CD$151:$DC$151,0)),0)</f>
        <v>0</v>
      </c>
      <c r="I559" s="243">
        <f ca="1">+IFERROR(INDEX('Hoja de Trabajo para listado'!$A$155:$Z$1048576,MATCH($A559,'Hoja de Trabajo para listado'!$A$155:$A$1048576,0),MATCH((CUADRO!I$5&amp;$E559),'Hoja de Trabajo para listado'!$A$151:$Z$151,0)),0)+IFERROR(INDEX('Hoja de Trabajo para listado'!$AB$155:$BA$1048576,MATCH($A559,'Hoja de Trabajo para listado'!$AB$155:$AB$1048576,0),MATCH((CUADRO!I$5&amp;$E559),'Hoja de Trabajo para listado'!$AB$151:$BA$151,0)),0)+IFERROR(INDEX('Hoja de Trabajo para listado'!$BC$155:$CB$1048576,MATCH($A559,'Hoja de Trabajo para listado'!$BC$155:$BC$1048576,0),MATCH((CUADRO!I$5&amp;$E559),'Hoja de Trabajo para listado'!$BC$151:$CB$151,0)),0)+IFERROR(INDEX('Hoja de Trabajo para listado'!$DE$153:$DG$274,MATCH($A559,'Hoja de Trabajo para listado'!$DE$153:$DE$1048576,0),MATCH((CUADRO!I$5&amp;$E559),'Hoja de Trabajo para listado'!$DE$151:$DG$151,0)),0)+IFERROR(INDEX('Hoja de Trabajo para listado'!$CD$155:$DC$1048576,MATCH($A559,'Hoja de Trabajo para listado'!$CD$155:$CD$1048576,0),MATCH((CUADRO!I$5&amp;$E559),'Hoja de Trabajo para listado'!$CD$151:$DC$151,0)),0)</f>
        <v>0</v>
      </c>
      <c r="J559" s="243">
        <f ca="1">+IFERROR(INDEX('Hoja de Trabajo para listado'!$A$155:$Z$1048576,MATCH($A559,'Hoja de Trabajo para listado'!$A$155:$A$1048576,0),MATCH((CUADRO!J$5&amp;$E559),'Hoja de Trabajo para listado'!$A$151:$Z$151,0)),0)+IFERROR(INDEX('Hoja de Trabajo para listado'!$AB$155:$BA$1048576,MATCH($A559,'Hoja de Trabajo para listado'!$AB$155:$AB$1048576,0),MATCH((CUADRO!J$5&amp;$E559),'Hoja de Trabajo para listado'!$AB$151:$BA$151,0)),0)+IFERROR(INDEX('Hoja de Trabajo para listado'!$BC$155:$CB$1048576,MATCH($A559,'Hoja de Trabajo para listado'!$BC$155:$BC$1048576,0),MATCH((CUADRO!J$5&amp;$E559),'Hoja de Trabajo para listado'!$BC$151:$CB$151,0)),0)+IFERROR(INDEX('Hoja de Trabajo para listado'!$DE$153:$DG$274,MATCH($A559,'Hoja de Trabajo para listado'!$DE$153:$DE$1048576,0),MATCH((CUADRO!J$5&amp;$E559),'Hoja de Trabajo para listado'!$DE$151:$DG$151,0)),0)+IFERROR(INDEX('Hoja de Trabajo para listado'!$CD$155:$DC$1048576,MATCH($A559,'Hoja de Trabajo para listado'!$CD$155:$CD$1048576,0),MATCH((CUADRO!J$5&amp;$E559),'Hoja de Trabajo para listado'!$CD$151:$DC$151,0)),0)</f>
        <v>0</v>
      </c>
      <c r="K559" s="243">
        <f ca="1">+IFERROR(INDEX('Hoja de Trabajo para listado'!$A$155:$Z$1048576,MATCH($A559,'Hoja de Trabajo para listado'!$A$155:$A$1048576,0),MATCH((CUADRO!K$5&amp;$E559),'Hoja de Trabajo para listado'!$A$151:$Z$151,0)),0)+IFERROR(INDEX('Hoja de Trabajo para listado'!$AB$155:$BA$1048576,MATCH($A559,'Hoja de Trabajo para listado'!$AB$155:$AB$1048576,0),MATCH((CUADRO!K$5&amp;$E559),'Hoja de Trabajo para listado'!$AB$151:$BA$151,0)),0)+IFERROR(INDEX('Hoja de Trabajo para listado'!$BC$155:$CB$1048576,MATCH($A559,'Hoja de Trabajo para listado'!$BC$155:$BC$1048576,0),MATCH((CUADRO!K$5&amp;$E559),'Hoja de Trabajo para listado'!$BC$151:$CB$151,0)),0)+IFERROR(INDEX('Hoja de Trabajo para listado'!$DE$153:$DG$274,MATCH($A559,'Hoja de Trabajo para listado'!$DE$153:$DE$1048576,0),MATCH((CUADRO!K$5&amp;$E559),'Hoja de Trabajo para listado'!$DE$151:$DG$151,0)),0)+IFERROR(INDEX('Hoja de Trabajo para listado'!$CD$155:$DC$1048576,MATCH($A559,'Hoja de Trabajo para listado'!$CD$155:$CD$1048576,0),MATCH((CUADRO!K$5&amp;$E559),'Hoja de Trabajo para listado'!$CD$151:$DC$151,0)),0)</f>
        <v>0</v>
      </c>
      <c r="L559" s="243">
        <f ca="1">+IFERROR(INDEX('Hoja de Trabajo para listado'!$A$155:$Z$1048576,MATCH($A559,'Hoja de Trabajo para listado'!$A$155:$A$1048576,0),MATCH((CUADRO!L$5&amp;$E559),'Hoja de Trabajo para listado'!$A$151:$Z$151,0)),0)+IFERROR(INDEX('Hoja de Trabajo para listado'!$AB$155:$BA$1048576,MATCH($A559,'Hoja de Trabajo para listado'!$AB$155:$AB$1048576,0),MATCH((CUADRO!L$5&amp;$E559),'Hoja de Trabajo para listado'!$AB$151:$BA$151,0)),0)+IFERROR(INDEX('Hoja de Trabajo para listado'!$BC$155:$CB$1048576,MATCH($A559,'Hoja de Trabajo para listado'!$BC$155:$BC$1048576,0),MATCH((CUADRO!L$5&amp;$E559),'Hoja de Trabajo para listado'!$BC$151:$CB$151,0)),0)+IFERROR(INDEX('Hoja de Trabajo para listado'!$DE$153:$DG$274,MATCH($A559,'Hoja de Trabajo para listado'!$DE$153:$DE$1048576,0),MATCH((CUADRO!L$5&amp;$E559),'Hoja de Trabajo para listado'!$DE$151:$DG$151,0)),0)+IFERROR(INDEX('Hoja de Trabajo para listado'!$CD$155:$DC$1048576,MATCH($A559,'Hoja de Trabajo para listado'!$CD$155:$CD$1048576,0),MATCH((CUADRO!L$5&amp;$E559),'Hoja de Trabajo para listado'!$CD$151:$DC$151,0)),0)</f>
        <v>0</v>
      </c>
      <c r="M559" s="243">
        <f ca="1">+IFERROR(INDEX('Hoja de Trabajo para listado'!$A$155:$Z$1048576,MATCH($A559,'Hoja de Trabajo para listado'!$A$155:$A$1048576,0),MATCH((CUADRO!M$5&amp;$E559),'Hoja de Trabajo para listado'!$A$151:$Z$151,0)),0)+IFERROR(INDEX('Hoja de Trabajo para listado'!$AB$155:$BA$1048576,MATCH($A559,'Hoja de Trabajo para listado'!$AB$155:$AB$1048576,0),MATCH((CUADRO!M$5&amp;$E559),'Hoja de Trabajo para listado'!$AB$151:$BA$151,0)),0)+IFERROR(INDEX('Hoja de Trabajo para listado'!$BC$155:$CB$1048576,MATCH($A559,'Hoja de Trabajo para listado'!$BC$155:$BC$1048576,0),MATCH((CUADRO!M$5&amp;$E559),'Hoja de Trabajo para listado'!$BC$151:$CB$151,0)),0)+IFERROR(INDEX('Hoja de Trabajo para listado'!$DE$153:$DG$274,MATCH($A559,'Hoja de Trabajo para listado'!$DE$153:$DE$1048576,0),MATCH((CUADRO!M$5&amp;$E559),'Hoja de Trabajo para listado'!$DE$151:$DG$151,0)),0)+IFERROR(INDEX('Hoja de Trabajo para listado'!$CD$155:$DC$1048576,MATCH($A559,'Hoja de Trabajo para listado'!$CD$155:$CD$1048576,0),MATCH((CUADRO!M$5&amp;$E559),'Hoja de Trabajo para listado'!$CD$151:$DC$151,0)),0)</f>
        <v>0</v>
      </c>
      <c r="N559" s="243">
        <f ca="1">+IFERROR(INDEX('Hoja de Trabajo para listado'!$A$155:$Z$1048576,MATCH($A559,'Hoja de Trabajo para listado'!$A$155:$A$1048576,0),MATCH((CUADRO!N$5&amp;$E559),'Hoja de Trabajo para listado'!$A$151:$Z$151,0)),0)+IFERROR(INDEX('Hoja de Trabajo para listado'!$AB$155:$BA$1048576,MATCH($A559,'Hoja de Trabajo para listado'!$AB$155:$AB$1048576,0),MATCH((CUADRO!N$5&amp;$E559),'Hoja de Trabajo para listado'!$AB$151:$BA$151,0)),0)+IFERROR(INDEX('Hoja de Trabajo para listado'!$BC$155:$CB$1048576,MATCH($A559,'Hoja de Trabajo para listado'!$BC$155:$BC$1048576,0),MATCH((CUADRO!N$5&amp;$E559),'Hoja de Trabajo para listado'!$BC$151:$CB$151,0)),0)+IFERROR(INDEX('Hoja de Trabajo para listado'!$DE$153:$DG$274,MATCH($A559,'Hoja de Trabajo para listado'!$DE$153:$DE$1048576,0),MATCH((CUADRO!N$5&amp;$E559),'Hoja de Trabajo para listado'!$DE$151:$DG$151,0)),0)+IFERROR(INDEX('Hoja de Trabajo para listado'!$CD$155:$DC$1048576,MATCH($A559,'Hoja de Trabajo para listado'!$CD$155:$CD$1048576,0),MATCH((CUADRO!N$5&amp;$E559),'Hoja de Trabajo para listado'!$CD$151:$DC$151,0)),0)</f>
        <v>0</v>
      </c>
      <c r="O559" s="243">
        <f ca="1">+IFERROR(INDEX('Hoja de Trabajo para listado'!$A$155:$Z$1048576,MATCH($A559,'Hoja de Trabajo para listado'!$A$155:$A$1048576,0),MATCH((CUADRO!O$5&amp;$E559),'Hoja de Trabajo para listado'!$A$151:$Z$151,0)),0)+IFERROR(INDEX('Hoja de Trabajo para listado'!$AB$155:$BA$1048576,MATCH($A559,'Hoja de Trabajo para listado'!$AB$155:$AB$1048576,0),MATCH((CUADRO!O$5&amp;$E559),'Hoja de Trabajo para listado'!$AB$151:$BA$151,0)),0)+IFERROR(INDEX('Hoja de Trabajo para listado'!$BC$155:$CB$1048576,MATCH($A559,'Hoja de Trabajo para listado'!$BC$155:$BC$1048576,0),MATCH((CUADRO!O$5&amp;$E559),'Hoja de Trabajo para listado'!$BC$151:$CB$151,0)),0)+IFERROR(INDEX('Hoja de Trabajo para listado'!$DE$153:$DG$274,MATCH($A559,'Hoja de Trabajo para listado'!$DE$153:$DE$1048576,0),MATCH((CUADRO!O$5&amp;$E559),'Hoja de Trabajo para listado'!$DE$151:$DG$151,0)),0)+IFERROR(INDEX('Hoja de Trabajo para listado'!$CD$155:$DC$1048576,MATCH($A559,'Hoja de Trabajo para listado'!$CD$155:$CD$1048576,0),MATCH((CUADRO!O$5&amp;$E559),'Hoja de Trabajo para listado'!$CD$151:$DC$151,0)),0)</f>
        <v>0</v>
      </c>
      <c r="P559" s="243">
        <f ca="1">+IFERROR(INDEX('Hoja de Trabajo para listado'!$A$155:$Z$1048576,MATCH($A559,'Hoja de Trabajo para listado'!$A$155:$A$1048576,0),MATCH((CUADRO!P$5&amp;$E559),'Hoja de Trabajo para listado'!$A$151:$Z$151,0)),0)+IFERROR(INDEX('Hoja de Trabajo para listado'!$AB$155:$BA$1048576,MATCH($A559,'Hoja de Trabajo para listado'!$AB$155:$AB$1048576,0),MATCH((CUADRO!P$5&amp;$E559),'Hoja de Trabajo para listado'!$AB$151:$BA$151,0)),0)+IFERROR(INDEX('Hoja de Trabajo para listado'!$BC$155:$CB$1048576,MATCH($A559,'Hoja de Trabajo para listado'!$BC$155:$BC$1048576,0),MATCH((CUADRO!P$5&amp;$E559),'Hoja de Trabajo para listado'!$BC$151:$CB$151,0)),0)+IFERROR(INDEX('Hoja de Trabajo para listado'!$DE$153:$DG$274,MATCH($A559,'Hoja de Trabajo para listado'!$DE$153:$DE$1048576,0),MATCH((CUADRO!P$5&amp;$E559),'Hoja de Trabajo para listado'!$DE$151:$DG$151,0)),0)+IFERROR(INDEX('Hoja de Trabajo para listado'!$CD$155:$DC$1048576,MATCH($A559,'Hoja de Trabajo para listado'!$CD$155:$CD$1048576,0),MATCH((CUADRO!P$5&amp;$E559),'Hoja de Trabajo para listado'!$CD$151:$DC$151,0)),0)</f>
        <v>0</v>
      </c>
      <c r="Q559" s="243">
        <f ca="1">+IFERROR(INDEX('Hoja de Trabajo para listado'!$A$155:$Z$1048576,MATCH($A559,'Hoja de Trabajo para listado'!$A$155:$A$1048576,0),MATCH((CUADRO!Q$5&amp;$E559),'Hoja de Trabajo para listado'!$A$151:$Z$151,0)),0)+IFERROR(INDEX('Hoja de Trabajo para listado'!$AB$155:$BA$1048576,MATCH($A559,'Hoja de Trabajo para listado'!$AB$155:$AB$1048576,0),MATCH((CUADRO!Q$5&amp;$E559),'Hoja de Trabajo para listado'!$AB$151:$BA$151,0)),0)+IFERROR(INDEX('Hoja de Trabajo para listado'!$BC$155:$CB$1048576,MATCH($A559,'Hoja de Trabajo para listado'!$BC$155:$BC$1048576,0),MATCH((CUADRO!Q$5&amp;$E559),'Hoja de Trabajo para listado'!$BC$151:$CB$151,0)),0)+IFERROR(INDEX('Hoja de Trabajo para listado'!$DE$153:$DG$274,MATCH($A559,'Hoja de Trabajo para listado'!$DE$153:$DE$1048576,0),MATCH((CUADRO!Q$5&amp;$E559),'Hoja de Trabajo para listado'!$DE$151:$DG$151,0)),0)+IFERROR(INDEX('Hoja de Trabajo para listado'!$CD$155:$DC$1048576,MATCH($A559,'Hoja de Trabajo para listado'!$CD$155:$CD$1048576,0),MATCH((CUADRO!Q$5&amp;$E559),'Hoja de Trabajo para listado'!$CD$151:$DC$151,0)),0)</f>
        <v>0</v>
      </c>
      <c r="R559" s="243">
        <f t="shared" ca="1" si="19"/>
        <v>0</v>
      </c>
      <c r="S559" s="249">
        <f ca="1">+R558+R559</f>
        <v>0</v>
      </c>
      <c r="T559" s="243">
        <f ca="1">+S559</f>
        <v>0</v>
      </c>
      <c r="U559" s="242">
        <f t="shared" si="20"/>
        <v>2</v>
      </c>
      <c r="V559" s="333" t="str">
        <f>+VLOOKUP(A559,bd_lista!$A$3:$E$590,5,FALSE)</f>
        <v>Gobiernos Autonomos Municipales</v>
      </c>
      <c r="W559" s="384"/>
      <c r="X559" s="242">
        <f>+VLOOKUP(A559,[3]Sheet1!$A$13:$D$744,4,FALSE)</f>
        <v>0</v>
      </c>
      <c r="Y559" s="242" t="e">
        <f>+VLOOKUP(X559,bd_lista!$A$3:$C$590,3,FALSE)</f>
        <v>#N/A</v>
      </c>
      <c r="Z559" s="292"/>
      <c r="AA559" s="293"/>
    </row>
    <row r="560" spans="1:27" customFormat="1" ht="15" hidden="1" customHeight="1">
      <c r="A560" s="32">
        <v>1233</v>
      </c>
      <c r="B560" s="388">
        <f>+A560</f>
        <v>1233</v>
      </c>
      <c r="C560" s="247" t="str">
        <f>+VLOOKUP(A560,bd_lista!$A$3:$C$590,3,FALSE)</f>
        <v>Gobierno Autónomo Municipal de San Pedro de Tiquina</v>
      </c>
      <c r="D560" s="385" t="str">
        <f>+C560</f>
        <v>Gobierno Autónomo Municipal de San Pedro de Tiquina</v>
      </c>
      <c r="E560" s="242" t="s">
        <v>1304</v>
      </c>
      <c r="F560" s="243">
        <f ca="1">+IFERROR(INDEX('Hoja de Trabajo para listado'!$A$155:$Z$1048576,MATCH($A560,'Hoja de Trabajo para listado'!$A$155:$A$1048576,0),MATCH((CUADRO!F$5&amp;$E560),'Hoja de Trabajo para listado'!$A$151:$Z$151,0)),0)+IFERROR(INDEX('Hoja de Trabajo para listado'!$AB$155:$BA$1048576,MATCH($A560,'Hoja de Trabajo para listado'!$AB$155:$AB$1048576,0),MATCH((CUADRO!F$5&amp;$E560),'Hoja de Trabajo para listado'!$AB$151:$BA$151,0)),0)+IFERROR(INDEX('Hoja de Trabajo para listado'!$BC$155:$CB$1048576,MATCH($A560,'Hoja de Trabajo para listado'!$BC$155:$BC$1048576,0),MATCH((CUADRO!F$5&amp;$E560),'Hoja de Trabajo para listado'!$BC$151:$CB$151,0)),0)+IFERROR(INDEX('Hoja de Trabajo para listado'!$DE$153:$DG$274,MATCH($A560,'Hoja de Trabajo para listado'!$DE$153:$DE$1048576,0),MATCH((CUADRO!F$5&amp;$E560),'Hoja de Trabajo para listado'!$DE$151:$DG$151,0)),0)+IFERROR(INDEX('Hoja de Trabajo para listado'!$CD$155:$DC$1048576,MATCH($A560,'Hoja de Trabajo para listado'!$CD$155:$CD$1048576,0),MATCH((CUADRO!F$5&amp;$E560),'Hoja de Trabajo para listado'!$CD$151:$DC$151,0)),0)</f>
        <v>0</v>
      </c>
      <c r="G560" s="243">
        <f ca="1">+IFERROR(INDEX('Hoja de Trabajo para listado'!$A$155:$Z$1048576,MATCH($A560,'Hoja de Trabajo para listado'!$A$155:$A$1048576,0),MATCH((CUADRO!G$5&amp;$E560),'Hoja de Trabajo para listado'!$A$151:$Z$151,0)),0)+IFERROR(INDEX('Hoja de Trabajo para listado'!$AB$155:$BA$1048576,MATCH($A560,'Hoja de Trabajo para listado'!$AB$155:$AB$1048576,0),MATCH((CUADRO!G$5&amp;$E560),'Hoja de Trabajo para listado'!$AB$151:$BA$151,0)),0)+IFERROR(INDEX('Hoja de Trabajo para listado'!$BC$155:$CB$1048576,MATCH($A560,'Hoja de Trabajo para listado'!$BC$155:$BC$1048576,0),MATCH((CUADRO!G$5&amp;$E560),'Hoja de Trabajo para listado'!$BC$151:$CB$151,0)),0)+IFERROR(INDEX('Hoja de Trabajo para listado'!$DE$153:$DG$274,MATCH($A560,'Hoja de Trabajo para listado'!$DE$153:$DE$1048576,0),MATCH((CUADRO!G$5&amp;$E560),'Hoja de Trabajo para listado'!$DE$151:$DG$151,0)),0)+IFERROR(INDEX('Hoja de Trabajo para listado'!$CD$155:$DC$1048576,MATCH($A560,'Hoja de Trabajo para listado'!$CD$155:$CD$1048576,0),MATCH((CUADRO!G$5&amp;$E560),'Hoja de Trabajo para listado'!$CD$151:$DC$151,0)),0)</f>
        <v>0</v>
      </c>
      <c r="H560" s="243">
        <f ca="1">+IFERROR(INDEX('Hoja de Trabajo para listado'!$A$155:$Z$1048576,MATCH($A560,'Hoja de Trabajo para listado'!$A$155:$A$1048576,0),MATCH((CUADRO!H$5&amp;$E560),'Hoja de Trabajo para listado'!$A$151:$Z$151,0)),0)+IFERROR(INDEX('Hoja de Trabajo para listado'!$AB$155:$BA$1048576,MATCH($A560,'Hoja de Trabajo para listado'!$AB$155:$AB$1048576,0),MATCH((CUADRO!H$5&amp;$E560),'Hoja de Trabajo para listado'!$AB$151:$BA$151,0)),0)+IFERROR(INDEX('Hoja de Trabajo para listado'!$BC$155:$CB$1048576,MATCH($A560,'Hoja de Trabajo para listado'!$BC$155:$BC$1048576,0),MATCH((CUADRO!H$5&amp;$E560),'Hoja de Trabajo para listado'!$BC$151:$CB$151,0)),0)+IFERROR(INDEX('Hoja de Trabajo para listado'!$DE$153:$DG$274,MATCH($A560,'Hoja de Trabajo para listado'!$DE$153:$DE$1048576,0),MATCH((CUADRO!H$5&amp;$E560),'Hoja de Trabajo para listado'!$DE$151:$DG$151,0)),0)+IFERROR(INDEX('Hoja de Trabajo para listado'!$CD$155:$DC$1048576,MATCH($A560,'Hoja de Trabajo para listado'!$CD$155:$CD$1048576,0),MATCH((CUADRO!H$5&amp;$E560),'Hoja de Trabajo para listado'!$CD$151:$DC$151,0)),0)</f>
        <v>0</v>
      </c>
      <c r="I560" s="243">
        <f ca="1">+IFERROR(INDEX('Hoja de Trabajo para listado'!$A$155:$Z$1048576,MATCH($A560,'Hoja de Trabajo para listado'!$A$155:$A$1048576,0),MATCH((CUADRO!I$5&amp;$E560),'Hoja de Trabajo para listado'!$A$151:$Z$151,0)),0)+IFERROR(INDEX('Hoja de Trabajo para listado'!$AB$155:$BA$1048576,MATCH($A560,'Hoja de Trabajo para listado'!$AB$155:$AB$1048576,0),MATCH((CUADRO!I$5&amp;$E560),'Hoja de Trabajo para listado'!$AB$151:$BA$151,0)),0)+IFERROR(INDEX('Hoja de Trabajo para listado'!$BC$155:$CB$1048576,MATCH($A560,'Hoja de Trabajo para listado'!$BC$155:$BC$1048576,0),MATCH((CUADRO!I$5&amp;$E560),'Hoja de Trabajo para listado'!$BC$151:$CB$151,0)),0)+IFERROR(INDEX('Hoja de Trabajo para listado'!$DE$153:$DG$274,MATCH($A560,'Hoja de Trabajo para listado'!$DE$153:$DE$1048576,0),MATCH((CUADRO!I$5&amp;$E560),'Hoja de Trabajo para listado'!$DE$151:$DG$151,0)),0)+IFERROR(INDEX('Hoja de Trabajo para listado'!$CD$155:$DC$1048576,MATCH($A560,'Hoja de Trabajo para listado'!$CD$155:$CD$1048576,0),MATCH((CUADRO!I$5&amp;$E560),'Hoja de Trabajo para listado'!$CD$151:$DC$151,0)),0)</f>
        <v>0</v>
      </c>
      <c r="J560" s="243">
        <f ca="1">+IFERROR(INDEX('Hoja de Trabajo para listado'!$A$155:$Z$1048576,MATCH($A560,'Hoja de Trabajo para listado'!$A$155:$A$1048576,0),MATCH((CUADRO!J$5&amp;$E560),'Hoja de Trabajo para listado'!$A$151:$Z$151,0)),0)+IFERROR(INDEX('Hoja de Trabajo para listado'!$AB$155:$BA$1048576,MATCH($A560,'Hoja de Trabajo para listado'!$AB$155:$AB$1048576,0),MATCH((CUADRO!J$5&amp;$E560),'Hoja de Trabajo para listado'!$AB$151:$BA$151,0)),0)+IFERROR(INDEX('Hoja de Trabajo para listado'!$BC$155:$CB$1048576,MATCH($A560,'Hoja de Trabajo para listado'!$BC$155:$BC$1048576,0),MATCH((CUADRO!J$5&amp;$E560),'Hoja de Trabajo para listado'!$BC$151:$CB$151,0)),0)+IFERROR(INDEX('Hoja de Trabajo para listado'!$DE$153:$DG$274,MATCH($A560,'Hoja de Trabajo para listado'!$DE$153:$DE$1048576,0),MATCH((CUADRO!J$5&amp;$E560),'Hoja de Trabajo para listado'!$DE$151:$DG$151,0)),0)+IFERROR(INDEX('Hoja de Trabajo para listado'!$CD$155:$DC$1048576,MATCH($A560,'Hoja de Trabajo para listado'!$CD$155:$CD$1048576,0),MATCH((CUADRO!J$5&amp;$E560),'Hoja de Trabajo para listado'!$CD$151:$DC$151,0)),0)</f>
        <v>0</v>
      </c>
      <c r="K560" s="243">
        <f ca="1">+IFERROR(INDEX('Hoja de Trabajo para listado'!$A$155:$Z$1048576,MATCH($A560,'Hoja de Trabajo para listado'!$A$155:$A$1048576,0),MATCH((CUADRO!K$5&amp;$E560),'Hoja de Trabajo para listado'!$A$151:$Z$151,0)),0)+IFERROR(INDEX('Hoja de Trabajo para listado'!$AB$155:$BA$1048576,MATCH($A560,'Hoja de Trabajo para listado'!$AB$155:$AB$1048576,0),MATCH((CUADRO!K$5&amp;$E560),'Hoja de Trabajo para listado'!$AB$151:$BA$151,0)),0)+IFERROR(INDEX('Hoja de Trabajo para listado'!$BC$155:$CB$1048576,MATCH($A560,'Hoja de Trabajo para listado'!$BC$155:$BC$1048576,0),MATCH((CUADRO!K$5&amp;$E560),'Hoja de Trabajo para listado'!$BC$151:$CB$151,0)),0)+IFERROR(INDEX('Hoja de Trabajo para listado'!$DE$153:$DG$274,MATCH($A560,'Hoja de Trabajo para listado'!$DE$153:$DE$1048576,0),MATCH((CUADRO!K$5&amp;$E560),'Hoja de Trabajo para listado'!$DE$151:$DG$151,0)),0)+IFERROR(INDEX('Hoja de Trabajo para listado'!$CD$155:$DC$1048576,MATCH($A560,'Hoja de Trabajo para listado'!$CD$155:$CD$1048576,0),MATCH((CUADRO!K$5&amp;$E560),'Hoja de Trabajo para listado'!$CD$151:$DC$151,0)),0)</f>
        <v>0</v>
      </c>
      <c r="L560" s="243">
        <f ca="1">+IFERROR(INDEX('Hoja de Trabajo para listado'!$A$155:$Z$1048576,MATCH($A560,'Hoja de Trabajo para listado'!$A$155:$A$1048576,0),MATCH((CUADRO!L$5&amp;$E560),'Hoja de Trabajo para listado'!$A$151:$Z$151,0)),0)+IFERROR(INDEX('Hoja de Trabajo para listado'!$AB$155:$BA$1048576,MATCH($A560,'Hoja de Trabajo para listado'!$AB$155:$AB$1048576,0),MATCH((CUADRO!L$5&amp;$E560),'Hoja de Trabajo para listado'!$AB$151:$BA$151,0)),0)+IFERROR(INDEX('Hoja de Trabajo para listado'!$BC$155:$CB$1048576,MATCH($A560,'Hoja de Trabajo para listado'!$BC$155:$BC$1048576,0),MATCH((CUADRO!L$5&amp;$E560),'Hoja de Trabajo para listado'!$BC$151:$CB$151,0)),0)+IFERROR(INDEX('Hoja de Trabajo para listado'!$DE$153:$DG$274,MATCH($A560,'Hoja de Trabajo para listado'!$DE$153:$DE$1048576,0),MATCH((CUADRO!L$5&amp;$E560),'Hoja de Trabajo para listado'!$DE$151:$DG$151,0)),0)+IFERROR(INDEX('Hoja de Trabajo para listado'!$CD$155:$DC$1048576,MATCH($A560,'Hoja de Trabajo para listado'!$CD$155:$CD$1048576,0),MATCH((CUADRO!L$5&amp;$E560),'Hoja de Trabajo para listado'!$CD$151:$DC$151,0)),0)</f>
        <v>0</v>
      </c>
      <c r="M560" s="243">
        <f ca="1">+IFERROR(INDEX('Hoja de Trabajo para listado'!$A$155:$Z$1048576,MATCH($A560,'Hoja de Trabajo para listado'!$A$155:$A$1048576,0),MATCH((CUADRO!M$5&amp;$E560),'Hoja de Trabajo para listado'!$A$151:$Z$151,0)),0)+IFERROR(INDEX('Hoja de Trabajo para listado'!$AB$155:$BA$1048576,MATCH($A560,'Hoja de Trabajo para listado'!$AB$155:$AB$1048576,0),MATCH((CUADRO!M$5&amp;$E560),'Hoja de Trabajo para listado'!$AB$151:$BA$151,0)),0)+IFERROR(INDEX('Hoja de Trabajo para listado'!$BC$155:$CB$1048576,MATCH($A560,'Hoja de Trabajo para listado'!$BC$155:$BC$1048576,0),MATCH((CUADRO!M$5&amp;$E560),'Hoja de Trabajo para listado'!$BC$151:$CB$151,0)),0)+IFERROR(INDEX('Hoja de Trabajo para listado'!$DE$153:$DG$274,MATCH($A560,'Hoja de Trabajo para listado'!$DE$153:$DE$1048576,0),MATCH((CUADRO!M$5&amp;$E560),'Hoja de Trabajo para listado'!$DE$151:$DG$151,0)),0)+IFERROR(INDEX('Hoja de Trabajo para listado'!$CD$155:$DC$1048576,MATCH($A560,'Hoja de Trabajo para listado'!$CD$155:$CD$1048576,0),MATCH((CUADRO!M$5&amp;$E560),'Hoja de Trabajo para listado'!$CD$151:$DC$151,0)),0)</f>
        <v>0</v>
      </c>
      <c r="N560" s="243">
        <f ca="1">+IFERROR(INDEX('Hoja de Trabajo para listado'!$A$155:$Z$1048576,MATCH($A560,'Hoja de Trabajo para listado'!$A$155:$A$1048576,0),MATCH((CUADRO!N$5&amp;$E560),'Hoja de Trabajo para listado'!$A$151:$Z$151,0)),0)+IFERROR(INDEX('Hoja de Trabajo para listado'!$AB$155:$BA$1048576,MATCH($A560,'Hoja de Trabajo para listado'!$AB$155:$AB$1048576,0),MATCH((CUADRO!N$5&amp;$E560),'Hoja de Trabajo para listado'!$AB$151:$BA$151,0)),0)+IFERROR(INDEX('Hoja de Trabajo para listado'!$BC$155:$CB$1048576,MATCH($A560,'Hoja de Trabajo para listado'!$BC$155:$BC$1048576,0),MATCH((CUADRO!N$5&amp;$E560),'Hoja de Trabajo para listado'!$BC$151:$CB$151,0)),0)+IFERROR(INDEX('Hoja de Trabajo para listado'!$DE$153:$DG$274,MATCH($A560,'Hoja de Trabajo para listado'!$DE$153:$DE$1048576,0),MATCH((CUADRO!N$5&amp;$E560),'Hoja de Trabajo para listado'!$DE$151:$DG$151,0)),0)+IFERROR(INDEX('Hoja de Trabajo para listado'!$CD$155:$DC$1048576,MATCH($A560,'Hoja de Trabajo para listado'!$CD$155:$CD$1048576,0),MATCH((CUADRO!N$5&amp;$E560),'Hoja de Trabajo para listado'!$CD$151:$DC$151,0)),0)</f>
        <v>0</v>
      </c>
      <c r="O560" s="243">
        <f ca="1">+IFERROR(INDEX('Hoja de Trabajo para listado'!$A$155:$Z$1048576,MATCH($A560,'Hoja de Trabajo para listado'!$A$155:$A$1048576,0),MATCH((CUADRO!O$5&amp;$E560),'Hoja de Trabajo para listado'!$A$151:$Z$151,0)),0)+IFERROR(INDEX('Hoja de Trabajo para listado'!$AB$155:$BA$1048576,MATCH($A560,'Hoja de Trabajo para listado'!$AB$155:$AB$1048576,0),MATCH((CUADRO!O$5&amp;$E560),'Hoja de Trabajo para listado'!$AB$151:$BA$151,0)),0)+IFERROR(INDEX('Hoja de Trabajo para listado'!$BC$155:$CB$1048576,MATCH($A560,'Hoja de Trabajo para listado'!$BC$155:$BC$1048576,0),MATCH((CUADRO!O$5&amp;$E560),'Hoja de Trabajo para listado'!$BC$151:$CB$151,0)),0)+IFERROR(INDEX('Hoja de Trabajo para listado'!$DE$153:$DG$274,MATCH($A560,'Hoja de Trabajo para listado'!$DE$153:$DE$1048576,0),MATCH((CUADRO!O$5&amp;$E560),'Hoja de Trabajo para listado'!$DE$151:$DG$151,0)),0)+IFERROR(INDEX('Hoja de Trabajo para listado'!$CD$155:$DC$1048576,MATCH($A560,'Hoja de Trabajo para listado'!$CD$155:$CD$1048576,0),MATCH((CUADRO!O$5&amp;$E560),'Hoja de Trabajo para listado'!$CD$151:$DC$151,0)),0)</f>
        <v>0</v>
      </c>
      <c r="P560" s="243">
        <f ca="1">+IFERROR(INDEX('Hoja de Trabajo para listado'!$A$155:$Z$1048576,MATCH($A560,'Hoja de Trabajo para listado'!$A$155:$A$1048576,0),MATCH((CUADRO!P$5&amp;$E560),'Hoja de Trabajo para listado'!$A$151:$Z$151,0)),0)+IFERROR(INDEX('Hoja de Trabajo para listado'!$AB$155:$BA$1048576,MATCH($A560,'Hoja de Trabajo para listado'!$AB$155:$AB$1048576,0),MATCH((CUADRO!P$5&amp;$E560),'Hoja de Trabajo para listado'!$AB$151:$BA$151,0)),0)+IFERROR(INDEX('Hoja de Trabajo para listado'!$BC$155:$CB$1048576,MATCH($A560,'Hoja de Trabajo para listado'!$BC$155:$BC$1048576,0),MATCH((CUADRO!P$5&amp;$E560),'Hoja de Trabajo para listado'!$BC$151:$CB$151,0)),0)+IFERROR(INDEX('Hoja de Trabajo para listado'!$DE$153:$DG$274,MATCH($A560,'Hoja de Trabajo para listado'!$DE$153:$DE$1048576,0),MATCH((CUADRO!P$5&amp;$E560),'Hoja de Trabajo para listado'!$DE$151:$DG$151,0)),0)+IFERROR(INDEX('Hoja de Trabajo para listado'!$CD$155:$DC$1048576,MATCH($A560,'Hoja de Trabajo para listado'!$CD$155:$CD$1048576,0),MATCH((CUADRO!P$5&amp;$E560),'Hoja de Trabajo para listado'!$CD$151:$DC$151,0)),0)</f>
        <v>0</v>
      </c>
      <c r="Q560" s="243">
        <f ca="1">+IFERROR(INDEX('Hoja de Trabajo para listado'!$A$155:$Z$1048576,MATCH($A560,'Hoja de Trabajo para listado'!$A$155:$A$1048576,0),MATCH((CUADRO!Q$5&amp;$E560),'Hoja de Trabajo para listado'!$A$151:$Z$151,0)),0)+IFERROR(INDEX('Hoja de Trabajo para listado'!$AB$155:$BA$1048576,MATCH($A560,'Hoja de Trabajo para listado'!$AB$155:$AB$1048576,0),MATCH((CUADRO!Q$5&amp;$E560),'Hoja de Trabajo para listado'!$AB$151:$BA$151,0)),0)+IFERROR(INDEX('Hoja de Trabajo para listado'!$BC$155:$CB$1048576,MATCH($A560,'Hoja de Trabajo para listado'!$BC$155:$BC$1048576,0),MATCH((CUADRO!Q$5&amp;$E560),'Hoja de Trabajo para listado'!$BC$151:$CB$151,0)),0)+IFERROR(INDEX('Hoja de Trabajo para listado'!$DE$153:$DG$274,MATCH($A560,'Hoja de Trabajo para listado'!$DE$153:$DE$1048576,0),MATCH((CUADRO!Q$5&amp;$E560),'Hoja de Trabajo para listado'!$DE$151:$DG$151,0)),0)+IFERROR(INDEX('Hoja de Trabajo para listado'!$CD$155:$DC$1048576,MATCH($A560,'Hoja de Trabajo para listado'!$CD$155:$CD$1048576,0),MATCH((CUADRO!Q$5&amp;$E560),'Hoja de Trabajo para listado'!$CD$151:$DC$151,0)),0)</f>
        <v>0</v>
      </c>
      <c r="R560" s="243">
        <f t="shared" ca="1" si="19"/>
        <v>0</v>
      </c>
      <c r="S560" s="249"/>
      <c r="T560" s="243">
        <f ca="1">+T561</f>
        <v>0</v>
      </c>
      <c r="U560" s="242">
        <f t="shared" si="20"/>
        <v>1</v>
      </c>
      <c r="V560" s="333" t="str">
        <f>+VLOOKUP(A560,bd_lista!$A$3:$E$590,5,FALSE)</f>
        <v>Gobiernos Autonomos Municipales</v>
      </c>
      <c r="W560" s="383" t="str">
        <f>+V560</f>
        <v>Gobiernos Autonomos Municipales</v>
      </c>
      <c r="X560" s="242">
        <f>+VLOOKUP(A560,[3]Sheet1!$A$13:$D$744,4,FALSE)</f>
        <v>0</v>
      </c>
      <c r="Y560" s="242" t="e">
        <f>+VLOOKUP(X560,bd_lista!$A$3:$C$590,3,FALSE)</f>
        <v>#N/A</v>
      </c>
      <c r="Z560" s="294">
        <f>+X560</f>
        <v>0</v>
      </c>
      <c r="AA560" s="295" t="e">
        <f>+Y560</f>
        <v>#N/A</v>
      </c>
    </row>
    <row r="561" spans="1:27" customFormat="1" ht="15" hidden="1" customHeight="1">
      <c r="A561" s="32">
        <v>1233</v>
      </c>
      <c r="B561" s="389"/>
      <c r="C561" s="247" t="str">
        <f>+VLOOKUP(A561,bd_lista!$A$3:$C$590,3,FALSE)</f>
        <v>Gobierno Autónomo Municipal de San Pedro de Tiquina</v>
      </c>
      <c r="D561" s="386"/>
      <c r="E561" s="244" t="s">
        <v>1305</v>
      </c>
      <c r="F561" s="243">
        <f ca="1">+IFERROR(INDEX('Hoja de Trabajo para listado'!$A$155:$Z$1048576,MATCH($A561,'Hoja de Trabajo para listado'!$A$155:$A$1048576,0),MATCH((CUADRO!F$5&amp;$E561),'Hoja de Trabajo para listado'!$A$151:$Z$151,0)),0)+IFERROR(INDEX('Hoja de Trabajo para listado'!$AB$155:$BA$1048576,MATCH($A561,'Hoja de Trabajo para listado'!$AB$155:$AB$1048576,0),MATCH((CUADRO!F$5&amp;$E561),'Hoja de Trabajo para listado'!$AB$151:$BA$151,0)),0)+IFERROR(INDEX('Hoja de Trabajo para listado'!$BC$155:$CB$1048576,MATCH($A561,'Hoja de Trabajo para listado'!$BC$155:$BC$1048576,0),MATCH((CUADRO!F$5&amp;$E561),'Hoja de Trabajo para listado'!$BC$151:$CB$151,0)),0)+IFERROR(INDEX('Hoja de Trabajo para listado'!$DE$153:$DG$274,MATCH($A561,'Hoja de Trabajo para listado'!$DE$153:$DE$1048576,0),MATCH((CUADRO!F$5&amp;$E561),'Hoja de Trabajo para listado'!$DE$151:$DG$151,0)),0)+IFERROR(INDEX('Hoja de Trabajo para listado'!$CD$155:$DC$1048576,MATCH($A561,'Hoja de Trabajo para listado'!$CD$155:$CD$1048576,0),MATCH((CUADRO!F$5&amp;$E561),'Hoja de Trabajo para listado'!$CD$151:$DC$151,0)),0)</f>
        <v>0</v>
      </c>
      <c r="G561" s="243">
        <f ca="1">+IFERROR(INDEX('Hoja de Trabajo para listado'!$A$155:$Z$1048576,MATCH($A561,'Hoja de Trabajo para listado'!$A$155:$A$1048576,0),MATCH((CUADRO!G$5&amp;$E561),'Hoja de Trabajo para listado'!$A$151:$Z$151,0)),0)+IFERROR(INDEX('Hoja de Trabajo para listado'!$AB$155:$BA$1048576,MATCH($A561,'Hoja de Trabajo para listado'!$AB$155:$AB$1048576,0),MATCH((CUADRO!G$5&amp;$E561),'Hoja de Trabajo para listado'!$AB$151:$BA$151,0)),0)+IFERROR(INDEX('Hoja de Trabajo para listado'!$BC$155:$CB$1048576,MATCH($A561,'Hoja de Trabajo para listado'!$BC$155:$BC$1048576,0),MATCH((CUADRO!G$5&amp;$E561),'Hoja de Trabajo para listado'!$BC$151:$CB$151,0)),0)+IFERROR(INDEX('Hoja de Trabajo para listado'!$DE$153:$DG$274,MATCH($A561,'Hoja de Trabajo para listado'!$DE$153:$DE$1048576,0),MATCH((CUADRO!G$5&amp;$E561),'Hoja de Trabajo para listado'!$DE$151:$DG$151,0)),0)+IFERROR(INDEX('Hoja de Trabajo para listado'!$CD$155:$DC$1048576,MATCH($A561,'Hoja de Trabajo para listado'!$CD$155:$CD$1048576,0),MATCH((CUADRO!G$5&amp;$E561),'Hoja de Trabajo para listado'!$CD$151:$DC$151,0)),0)</f>
        <v>0</v>
      </c>
      <c r="H561" s="243">
        <f ca="1">+IFERROR(INDEX('Hoja de Trabajo para listado'!$A$155:$Z$1048576,MATCH($A561,'Hoja de Trabajo para listado'!$A$155:$A$1048576,0),MATCH((CUADRO!H$5&amp;$E561),'Hoja de Trabajo para listado'!$A$151:$Z$151,0)),0)+IFERROR(INDEX('Hoja de Trabajo para listado'!$AB$155:$BA$1048576,MATCH($A561,'Hoja de Trabajo para listado'!$AB$155:$AB$1048576,0),MATCH((CUADRO!H$5&amp;$E561),'Hoja de Trabajo para listado'!$AB$151:$BA$151,0)),0)+IFERROR(INDEX('Hoja de Trabajo para listado'!$BC$155:$CB$1048576,MATCH($A561,'Hoja de Trabajo para listado'!$BC$155:$BC$1048576,0),MATCH((CUADRO!H$5&amp;$E561),'Hoja de Trabajo para listado'!$BC$151:$CB$151,0)),0)+IFERROR(INDEX('Hoja de Trabajo para listado'!$DE$153:$DG$274,MATCH($A561,'Hoja de Trabajo para listado'!$DE$153:$DE$1048576,0),MATCH((CUADRO!H$5&amp;$E561),'Hoja de Trabajo para listado'!$DE$151:$DG$151,0)),0)+IFERROR(INDEX('Hoja de Trabajo para listado'!$CD$155:$DC$1048576,MATCH($A561,'Hoja de Trabajo para listado'!$CD$155:$CD$1048576,0),MATCH((CUADRO!H$5&amp;$E561),'Hoja de Trabajo para listado'!$CD$151:$DC$151,0)),0)</f>
        <v>0</v>
      </c>
      <c r="I561" s="243">
        <f ca="1">+IFERROR(INDEX('Hoja de Trabajo para listado'!$A$155:$Z$1048576,MATCH($A561,'Hoja de Trabajo para listado'!$A$155:$A$1048576,0),MATCH((CUADRO!I$5&amp;$E561),'Hoja de Trabajo para listado'!$A$151:$Z$151,0)),0)+IFERROR(INDEX('Hoja de Trabajo para listado'!$AB$155:$BA$1048576,MATCH($A561,'Hoja de Trabajo para listado'!$AB$155:$AB$1048576,0),MATCH((CUADRO!I$5&amp;$E561),'Hoja de Trabajo para listado'!$AB$151:$BA$151,0)),0)+IFERROR(INDEX('Hoja de Trabajo para listado'!$BC$155:$CB$1048576,MATCH($A561,'Hoja de Trabajo para listado'!$BC$155:$BC$1048576,0),MATCH((CUADRO!I$5&amp;$E561),'Hoja de Trabajo para listado'!$BC$151:$CB$151,0)),0)+IFERROR(INDEX('Hoja de Trabajo para listado'!$DE$153:$DG$274,MATCH($A561,'Hoja de Trabajo para listado'!$DE$153:$DE$1048576,0),MATCH((CUADRO!I$5&amp;$E561),'Hoja de Trabajo para listado'!$DE$151:$DG$151,0)),0)+IFERROR(INDEX('Hoja de Trabajo para listado'!$CD$155:$DC$1048576,MATCH($A561,'Hoja de Trabajo para listado'!$CD$155:$CD$1048576,0),MATCH((CUADRO!I$5&amp;$E561),'Hoja de Trabajo para listado'!$CD$151:$DC$151,0)),0)</f>
        <v>0</v>
      </c>
      <c r="J561" s="243">
        <f ca="1">+IFERROR(INDEX('Hoja de Trabajo para listado'!$A$155:$Z$1048576,MATCH($A561,'Hoja de Trabajo para listado'!$A$155:$A$1048576,0),MATCH((CUADRO!J$5&amp;$E561),'Hoja de Trabajo para listado'!$A$151:$Z$151,0)),0)+IFERROR(INDEX('Hoja de Trabajo para listado'!$AB$155:$BA$1048576,MATCH($A561,'Hoja de Trabajo para listado'!$AB$155:$AB$1048576,0),MATCH((CUADRO!J$5&amp;$E561),'Hoja de Trabajo para listado'!$AB$151:$BA$151,0)),0)+IFERROR(INDEX('Hoja de Trabajo para listado'!$BC$155:$CB$1048576,MATCH($A561,'Hoja de Trabajo para listado'!$BC$155:$BC$1048576,0),MATCH((CUADRO!J$5&amp;$E561),'Hoja de Trabajo para listado'!$BC$151:$CB$151,0)),0)+IFERROR(INDEX('Hoja de Trabajo para listado'!$DE$153:$DG$274,MATCH($A561,'Hoja de Trabajo para listado'!$DE$153:$DE$1048576,0),MATCH((CUADRO!J$5&amp;$E561),'Hoja de Trabajo para listado'!$DE$151:$DG$151,0)),0)+IFERROR(INDEX('Hoja de Trabajo para listado'!$CD$155:$DC$1048576,MATCH($A561,'Hoja de Trabajo para listado'!$CD$155:$CD$1048576,0),MATCH((CUADRO!J$5&amp;$E561),'Hoja de Trabajo para listado'!$CD$151:$DC$151,0)),0)</f>
        <v>0</v>
      </c>
      <c r="K561" s="243">
        <f ca="1">+IFERROR(INDEX('Hoja de Trabajo para listado'!$A$155:$Z$1048576,MATCH($A561,'Hoja de Trabajo para listado'!$A$155:$A$1048576,0),MATCH((CUADRO!K$5&amp;$E561),'Hoja de Trabajo para listado'!$A$151:$Z$151,0)),0)+IFERROR(INDEX('Hoja de Trabajo para listado'!$AB$155:$BA$1048576,MATCH($A561,'Hoja de Trabajo para listado'!$AB$155:$AB$1048576,0),MATCH((CUADRO!K$5&amp;$E561),'Hoja de Trabajo para listado'!$AB$151:$BA$151,0)),0)+IFERROR(INDEX('Hoja de Trabajo para listado'!$BC$155:$CB$1048576,MATCH($A561,'Hoja de Trabajo para listado'!$BC$155:$BC$1048576,0),MATCH((CUADRO!K$5&amp;$E561),'Hoja de Trabajo para listado'!$BC$151:$CB$151,0)),0)+IFERROR(INDEX('Hoja de Trabajo para listado'!$DE$153:$DG$274,MATCH($A561,'Hoja de Trabajo para listado'!$DE$153:$DE$1048576,0),MATCH((CUADRO!K$5&amp;$E561),'Hoja de Trabajo para listado'!$DE$151:$DG$151,0)),0)+IFERROR(INDEX('Hoja de Trabajo para listado'!$CD$155:$DC$1048576,MATCH($A561,'Hoja de Trabajo para listado'!$CD$155:$CD$1048576,0),MATCH((CUADRO!K$5&amp;$E561),'Hoja de Trabajo para listado'!$CD$151:$DC$151,0)),0)</f>
        <v>0</v>
      </c>
      <c r="L561" s="243">
        <f ca="1">+IFERROR(INDEX('Hoja de Trabajo para listado'!$A$155:$Z$1048576,MATCH($A561,'Hoja de Trabajo para listado'!$A$155:$A$1048576,0),MATCH((CUADRO!L$5&amp;$E561),'Hoja de Trabajo para listado'!$A$151:$Z$151,0)),0)+IFERROR(INDEX('Hoja de Trabajo para listado'!$AB$155:$BA$1048576,MATCH($A561,'Hoja de Trabajo para listado'!$AB$155:$AB$1048576,0),MATCH((CUADRO!L$5&amp;$E561),'Hoja de Trabajo para listado'!$AB$151:$BA$151,0)),0)+IFERROR(INDEX('Hoja de Trabajo para listado'!$BC$155:$CB$1048576,MATCH($A561,'Hoja de Trabajo para listado'!$BC$155:$BC$1048576,0),MATCH((CUADRO!L$5&amp;$E561),'Hoja de Trabajo para listado'!$BC$151:$CB$151,0)),0)+IFERROR(INDEX('Hoja de Trabajo para listado'!$DE$153:$DG$274,MATCH($A561,'Hoja de Trabajo para listado'!$DE$153:$DE$1048576,0),MATCH((CUADRO!L$5&amp;$E561),'Hoja de Trabajo para listado'!$DE$151:$DG$151,0)),0)+IFERROR(INDEX('Hoja de Trabajo para listado'!$CD$155:$DC$1048576,MATCH($A561,'Hoja de Trabajo para listado'!$CD$155:$CD$1048576,0),MATCH((CUADRO!L$5&amp;$E561),'Hoja de Trabajo para listado'!$CD$151:$DC$151,0)),0)</f>
        <v>0</v>
      </c>
      <c r="M561" s="243">
        <f ca="1">+IFERROR(INDEX('Hoja de Trabajo para listado'!$A$155:$Z$1048576,MATCH($A561,'Hoja de Trabajo para listado'!$A$155:$A$1048576,0),MATCH((CUADRO!M$5&amp;$E561),'Hoja de Trabajo para listado'!$A$151:$Z$151,0)),0)+IFERROR(INDEX('Hoja de Trabajo para listado'!$AB$155:$BA$1048576,MATCH($A561,'Hoja de Trabajo para listado'!$AB$155:$AB$1048576,0),MATCH((CUADRO!M$5&amp;$E561),'Hoja de Trabajo para listado'!$AB$151:$BA$151,0)),0)+IFERROR(INDEX('Hoja de Trabajo para listado'!$BC$155:$CB$1048576,MATCH($A561,'Hoja de Trabajo para listado'!$BC$155:$BC$1048576,0),MATCH((CUADRO!M$5&amp;$E561),'Hoja de Trabajo para listado'!$BC$151:$CB$151,0)),0)+IFERROR(INDEX('Hoja de Trabajo para listado'!$DE$153:$DG$274,MATCH($A561,'Hoja de Trabajo para listado'!$DE$153:$DE$1048576,0),MATCH((CUADRO!M$5&amp;$E561),'Hoja de Trabajo para listado'!$DE$151:$DG$151,0)),0)+IFERROR(INDEX('Hoja de Trabajo para listado'!$CD$155:$DC$1048576,MATCH($A561,'Hoja de Trabajo para listado'!$CD$155:$CD$1048576,0),MATCH((CUADRO!M$5&amp;$E561),'Hoja de Trabajo para listado'!$CD$151:$DC$151,0)),0)</f>
        <v>0</v>
      </c>
      <c r="N561" s="243">
        <f ca="1">+IFERROR(INDEX('Hoja de Trabajo para listado'!$A$155:$Z$1048576,MATCH($A561,'Hoja de Trabajo para listado'!$A$155:$A$1048576,0),MATCH((CUADRO!N$5&amp;$E561),'Hoja de Trabajo para listado'!$A$151:$Z$151,0)),0)+IFERROR(INDEX('Hoja de Trabajo para listado'!$AB$155:$BA$1048576,MATCH($A561,'Hoja de Trabajo para listado'!$AB$155:$AB$1048576,0),MATCH((CUADRO!N$5&amp;$E561),'Hoja de Trabajo para listado'!$AB$151:$BA$151,0)),0)+IFERROR(INDEX('Hoja de Trabajo para listado'!$BC$155:$CB$1048576,MATCH($A561,'Hoja de Trabajo para listado'!$BC$155:$BC$1048576,0),MATCH((CUADRO!N$5&amp;$E561),'Hoja de Trabajo para listado'!$BC$151:$CB$151,0)),0)+IFERROR(INDEX('Hoja de Trabajo para listado'!$DE$153:$DG$274,MATCH($A561,'Hoja de Trabajo para listado'!$DE$153:$DE$1048576,0),MATCH((CUADRO!N$5&amp;$E561),'Hoja de Trabajo para listado'!$DE$151:$DG$151,0)),0)+IFERROR(INDEX('Hoja de Trabajo para listado'!$CD$155:$DC$1048576,MATCH($A561,'Hoja de Trabajo para listado'!$CD$155:$CD$1048576,0),MATCH((CUADRO!N$5&amp;$E561),'Hoja de Trabajo para listado'!$CD$151:$DC$151,0)),0)</f>
        <v>0</v>
      </c>
      <c r="O561" s="243">
        <f ca="1">+IFERROR(INDEX('Hoja de Trabajo para listado'!$A$155:$Z$1048576,MATCH($A561,'Hoja de Trabajo para listado'!$A$155:$A$1048576,0),MATCH((CUADRO!O$5&amp;$E561),'Hoja de Trabajo para listado'!$A$151:$Z$151,0)),0)+IFERROR(INDEX('Hoja de Trabajo para listado'!$AB$155:$BA$1048576,MATCH($A561,'Hoja de Trabajo para listado'!$AB$155:$AB$1048576,0),MATCH((CUADRO!O$5&amp;$E561),'Hoja de Trabajo para listado'!$AB$151:$BA$151,0)),0)+IFERROR(INDEX('Hoja de Trabajo para listado'!$BC$155:$CB$1048576,MATCH($A561,'Hoja de Trabajo para listado'!$BC$155:$BC$1048576,0),MATCH((CUADRO!O$5&amp;$E561),'Hoja de Trabajo para listado'!$BC$151:$CB$151,0)),0)+IFERROR(INDEX('Hoja de Trabajo para listado'!$DE$153:$DG$274,MATCH($A561,'Hoja de Trabajo para listado'!$DE$153:$DE$1048576,0),MATCH((CUADRO!O$5&amp;$E561),'Hoja de Trabajo para listado'!$DE$151:$DG$151,0)),0)+IFERROR(INDEX('Hoja de Trabajo para listado'!$CD$155:$DC$1048576,MATCH($A561,'Hoja de Trabajo para listado'!$CD$155:$CD$1048576,0),MATCH((CUADRO!O$5&amp;$E561),'Hoja de Trabajo para listado'!$CD$151:$DC$151,0)),0)</f>
        <v>0</v>
      </c>
      <c r="P561" s="243">
        <f ca="1">+IFERROR(INDEX('Hoja de Trabajo para listado'!$A$155:$Z$1048576,MATCH($A561,'Hoja de Trabajo para listado'!$A$155:$A$1048576,0),MATCH((CUADRO!P$5&amp;$E561),'Hoja de Trabajo para listado'!$A$151:$Z$151,0)),0)+IFERROR(INDEX('Hoja de Trabajo para listado'!$AB$155:$BA$1048576,MATCH($A561,'Hoja de Trabajo para listado'!$AB$155:$AB$1048576,0),MATCH((CUADRO!P$5&amp;$E561),'Hoja de Trabajo para listado'!$AB$151:$BA$151,0)),0)+IFERROR(INDEX('Hoja de Trabajo para listado'!$BC$155:$CB$1048576,MATCH($A561,'Hoja de Trabajo para listado'!$BC$155:$BC$1048576,0),MATCH((CUADRO!P$5&amp;$E561),'Hoja de Trabajo para listado'!$BC$151:$CB$151,0)),0)+IFERROR(INDEX('Hoja de Trabajo para listado'!$DE$153:$DG$274,MATCH($A561,'Hoja de Trabajo para listado'!$DE$153:$DE$1048576,0),MATCH((CUADRO!P$5&amp;$E561),'Hoja de Trabajo para listado'!$DE$151:$DG$151,0)),0)+IFERROR(INDEX('Hoja de Trabajo para listado'!$CD$155:$DC$1048576,MATCH($A561,'Hoja de Trabajo para listado'!$CD$155:$CD$1048576,0),MATCH((CUADRO!P$5&amp;$E561),'Hoja de Trabajo para listado'!$CD$151:$DC$151,0)),0)</f>
        <v>0</v>
      </c>
      <c r="Q561" s="243">
        <f ca="1">+IFERROR(INDEX('Hoja de Trabajo para listado'!$A$155:$Z$1048576,MATCH($A561,'Hoja de Trabajo para listado'!$A$155:$A$1048576,0),MATCH((CUADRO!Q$5&amp;$E561),'Hoja de Trabajo para listado'!$A$151:$Z$151,0)),0)+IFERROR(INDEX('Hoja de Trabajo para listado'!$AB$155:$BA$1048576,MATCH($A561,'Hoja de Trabajo para listado'!$AB$155:$AB$1048576,0),MATCH((CUADRO!Q$5&amp;$E561),'Hoja de Trabajo para listado'!$AB$151:$BA$151,0)),0)+IFERROR(INDEX('Hoja de Trabajo para listado'!$BC$155:$CB$1048576,MATCH($A561,'Hoja de Trabajo para listado'!$BC$155:$BC$1048576,0),MATCH((CUADRO!Q$5&amp;$E561),'Hoja de Trabajo para listado'!$BC$151:$CB$151,0)),0)+IFERROR(INDEX('Hoja de Trabajo para listado'!$DE$153:$DG$274,MATCH($A561,'Hoja de Trabajo para listado'!$DE$153:$DE$1048576,0),MATCH((CUADRO!Q$5&amp;$E561),'Hoja de Trabajo para listado'!$DE$151:$DG$151,0)),0)+IFERROR(INDEX('Hoja de Trabajo para listado'!$CD$155:$DC$1048576,MATCH($A561,'Hoja de Trabajo para listado'!$CD$155:$CD$1048576,0),MATCH((CUADRO!Q$5&amp;$E561),'Hoja de Trabajo para listado'!$CD$151:$DC$151,0)),0)</f>
        <v>0</v>
      </c>
      <c r="R561" s="243">
        <f t="shared" ca="1" si="19"/>
        <v>0</v>
      </c>
      <c r="S561" s="249">
        <f ca="1">+R560+R561</f>
        <v>0</v>
      </c>
      <c r="T561" s="243">
        <f ca="1">+S561</f>
        <v>0</v>
      </c>
      <c r="U561" s="242">
        <f t="shared" si="20"/>
        <v>2</v>
      </c>
      <c r="V561" s="333" t="str">
        <f>+VLOOKUP(A561,bd_lista!$A$3:$E$590,5,FALSE)</f>
        <v>Gobiernos Autonomos Municipales</v>
      </c>
      <c r="W561" s="384"/>
      <c r="X561" s="242">
        <f>+VLOOKUP(A561,[3]Sheet1!$A$13:$D$744,4,FALSE)</f>
        <v>0</v>
      </c>
      <c r="Y561" s="242" t="e">
        <f>+VLOOKUP(X561,bd_lista!$A$3:$C$590,3,FALSE)</f>
        <v>#N/A</v>
      </c>
      <c r="Z561" s="292"/>
      <c r="AA561" s="293"/>
    </row>
    <row r="562" spans="1:27" customFormat="1" ht="15" hidden="1" customHeight="1">
      <c r="A562" s="32">
        <v>1234</v>
      </c>
      <c r="B562" s="388">
        <f>+A562</f>
        <v>1234</v>
      </c>
      <c r="C562" s="247" t="str">
        <f>+VLOOKUP(A562,bd_lista!$A$3:$C$590,3,FALSE)</f>
        <v>Gobierno Autónomo Municipal de Tito Yupanqui</v>
      </c>
      <c r="D562" s="385" t="str">
        <f>+C562</f>
        <v>Gobierno Autónomo Municipal de Tito Yupanqui</v>
      </c>
      <c r="E562" s="242" t="s">
        <v>1304</v>
      </c>
      <c r="F562" s="243">
        <f ca="1">+IFERROR(INDEX('Hoja de Trabajo para listado'!$A$155:$Z$1048576,MATCH($A562,'Hoja de Trabajo para listado'!$A$155:$A$1048576,0),MATCH((CUADRO!F$5&amp;$E562),'Hoja de Trabajo para listado'!$A$151:$Z$151,0)),0)+IFERROR(INDEX('Hoja de Trabajo para listado'!$AB$155:$BA$1048576,MATCH($A562,'Hoja de Trabajo para listado'!$AB$155:$AB$1048576,0),MATCH((CUADRO!F$5&amp;$E562),'Hoja de Trabajo para listado'!$AB$151:$BA$151,0)),0)+IFERROR(INDEX('Hoja de Trabajo para listado'!$BC$155:$CB$1048576,MATCH($A562,'Hoja de Trabajo para listado'!$BC$155:$BC$1048576,0),MATCH((CUADRO!F$5&amp;$E562),'Hoja de Trabajo para listado'!$BC$151:$CB$151,0)),0)+IFERROR(INDEX('Hoja de Trabajo para listado'!$DE$153:$DG$274,MATCH($A562,'Hoja de Trabajo para listado'!$DE$153:$DE$1048576,0),MATCH((CUADRO!F$5&amp;$E562),'Hoja de Trabajo para listado'!$DE$151:$DG$151,0)),0)+IFERROR(INDEX('Hoja de Trabajo para listado'!$CD$155:$DC$1048576,MATCH($A562,'Hoja de Trabajo para listado'!$CD$155:$CD$1048576,0),MATCH((CUADRO!F$5&amp;$E562),'Hoja de Trabajo para listado'!$CD$151:$DC$151,0)),0)</f>
        <v>0</v>
      </c>
      <c r="G562" s="243">
        <f ca="1">+IFERROR(INDEX('Hoja de Trabajo para listado'!$A$155:$Z$1048576,MATCH($A562,'Hoja de Trabajo para listado'!$A$155:$A$1048576,0),MATCH((CUADRO!G$5&amp;$E562),'Hoja de Trabajo para listado'!$A$151:$Z$151,0)),0)+IFERROR(INDEX('Hoja de Trabajo para listado'!$AB$155:$BA$1048576,MATCH($A562,'Hoja de Trabajo para listado'!$AB$155:$AB$1048576,0),MATCH((CUADRO!G$5&amp;$E562),'Hoja de Trabajo para listado'!$AB$151:$BA$151,0)),0)+IFERROR(INDEX('Hoja de Trabajo para listado'!$BC$155:$CB$1048576,MATCH($A562,'Hoja de Trabajo para listado'!$BC$155:$BC$1048576,0),MATCH((CUADRO!G$5&amp;$E562),'Hoja de Trabajo para listado'!$BC$151:$CB$151,0)),0)+IFERROR(INDEX('Hoja de Trabajo para listado'!$DE$153:$DG$274,MATCH($A562,'Hoja de Trabajo para listado'!$DE$153:$DE$1048576,0),MATCH((CUADRO!G$5&amp;$E562),'Hoja de Trabajo para listado'!$DE$151:$DG$151,0)),0)+IFERROR(INDEX('Hoja de Trabajo para listado'!$CD$155:$DC$1048576,MATCH($A562,'Hoja de Trabajo para listado'!$CD$155:$CD$1048576,0),MATCH((CUADRO!G$5&amp;$E562),'Hoja de Trabajo para listado'!$CD$151:$DC$151,0)),0)</f>
        <v>0</v>
      </c>
      <c r="H562" s="243">
        <f ca="1">+IFERROR(INDEX('Hoja de Trabajo para listado'!$A$155:$Z$1048576,MATCH($A562,'Hoja de Trabajo para listado'!$A$155:$A$1048576,0),MATCH((CUADRO!H$5&amp;$E562),'Hoja de Trabajo para listado'!$A$151:$Z$151,0)),0)+IFERROR(INDEX('Hoja de Trabajo para listado'!$AB$155:$BA$1048576,MATCH($A562,'Hoja de Trabajo para listado'!$AB$155:$AB$1048576,0),MATCH((CUADRO!H$5&amp;$E562),'Hoja de Trabajo para listado'!$AB$151:$BA$151,0)),0)+IFERROR(INDEX('Hoja de Trabajo para listado'!$BC$155:$CB$1048576,MATCH($A562,'Hoja de Trabajo para listado'!$BC$155:$BC$1048576,0),MATCH((CUADRO!H$5&amp;$E562),'Hoja de Trabajo para listado'!$BC$151:$CB$151,0)),0)+IFERROR(INDEX('Hoja de Trabajo para listado'!$DE$153:$DG$274,MATCH($A562,'Hoja de Trabajo para listado'!$DE$153:$DE$1048576,0),MATCH((CUADRO!H$5&amp;$E562),'Hoja de Trabajo para listado'!$DE$151:$DG$151,0)),0)+IFERROR(INDEX('Hoja de Trabajo para listado'!$CD$155:$DC$1048576,MATCH($A562,'Hoja de Trabajo para listado'!$CD$155:$CD$1048576,0),MATCH((CUADRO!H$5&amp;$E562),'Hoja de Trabajo para listado'!$CD$151:$DC$151,0)),0)</f>
        <v>0</v>
      </c>
      <c r="I562" s="243">
        <f ca="1">+IFERROR(INDEX('Hoja de Trabajo para listado'!$A$155:$Z$1048576,MATCH($A562,'Hoja de Trabajo para listado'!$A$155:$A$1048576,0),MATCH((CUADRO!I$5&amp;$E562),'Hoja de Trabajo para listado'!$A$151:$Z$151,0)),0)+IFERROR(INDEX('Hoja de Trabajo para listado'!$AB$155:$BA$1048576,MATCH($A562,'Hoja de Trabajo para listado'!$AB$155:$AB$1048576,0),MATCH((CUADRO!I$5&amp;$E562),'Hoja de Trabajo para listado'!$AB$151:$BA$151,0)),0)+IFERROR(INDEX('Hoja de Trabajo para listado'!$BC$155:$CB$1048576,MATCH($A562,'Hoja de Trabajo para listado'!$BC$155:$BC$1048576,0),MATCH((CUADRO!I$5&amp;$E562),'Hoja de Trabajo para listado'!$BC$151:$CB$151,0)),0)+IFERROR(INDEX('Hoja de Trabajo para listado'!$DE$153:$DG$274,MATCH($A562,'Hoja de Trabajo para listado'!$DE$153:$DE$1048576,0),MATCH((CUADRO!I$5&amp;$E562),'Hoja de Trabajo para listado'!$DE$151:$DG$151,0)),0)+IFERROR(INDEX('Hoja de Trabajo para listado'!$CD$155:$DC$1048576,MATCH($A562,'Hoja de Trabajo para listado'!$CD$155:$CD$1048576,0),MATCH((CUADRO!I$5&amp;$E562),'Hoja de Trabajo para listado'!$CD$151:$DC$151,0)),0)</f>
        <v>0</v>
      </c>
      <c r="J562" s="243">
        <f ca="1">+IFERROR(INDEX('Hoja de Trabajo para listado'!$A$155:$Z$1048576,MATCH($A562,'Hoja de Trabajo para listado'!$A$155:$A$1048576,0),MATCH((CUADRO!J$5&amp;$E562),'Hoja de Trabajo para listado'!$A$151:$Z$151,0)),0)+IFERROR(INDEX('Hoja de Trabajo para listado'!$AB$155:$BA$1048576,MATCH($A562,'Hoja de Trabajo para listado'!$AB$155:$AB$1048576,0),MATCH((CUADRO!J$5&amp;$E562),'Hoja de Trabajo para listado'!$AB$151:$BA$151,0)),0)+IFERROR(INDEX('Hoja de Trabajo para listado'!$BC$155:$CB$1048576,MATCH($A562,'Hoja de Trabajo para listado'!$BC$155:$BC$1048576,0),MATCH((CUADRO!J$5&amp;$E562),'Hoja de Trabajo para listado'!$BC$151:$CB$151,0)),0)+IFERROR(INDEX('Hoja de Trabajo para listado'!$DE$153:$DG$274,MATCH($A562,'Hoja de Trabajo para listado'!$DE$153:$DE$1048576,0),MATCH((CUADRO!J$5&amp;$E562),'Hoja de Trabajo para listado'!$DE$151:$DG$151,0)),0)+IFERROR(INDEX('Hoja de Trabajo para listado'!$CD$155:$DC$1048576,MATCH($A562,'Hoja de Trabajo para listado'!$CD$155:$CD$1048576,0),MATCH((CUADRO!J$5&amp;$E562),'Hoja de Trabajo para listado'!$CD$151:$DC$151,0)),0)</f>
        <v>0</v>
      </c>
      <c r="K562" s="243">
        <f ca="1">+IFERROR(INDEX('Hoja de Trabajo para listado'!$A$155:$Z$1048576,MATCH($A562,'Hoja de Trabajo para listado'!$A$155:$A$1048576,0),MATCH((CUADRO!K$5&amp;$E562),'Hoja de Trabajo para listado'!$A$151:$Z$151,0)),0)+IFERROR(INDEX('Hoja de Trabajo para listado'!$AB$155:$BA$1048576,MATCH($A562,'Hoja de Trabajo para listado'!$AB$155:$AB$1048576,0),MATCH((CUADRO!K$5&amp;$E562),'Hoja de Trabajo para listado'!$AB$151:$BA$151,0)),0)+IFERROR(INDEX('Hoja de Trabajo para listado'!$BC$155:$CB$1048576,MATCH($A562,'Hoja de Trabajo para listado'!$BC$155:$BC$1048576,0),MATCH((CUADRO!K$5&amp;$E562),'Hoja de Trabajo para listado'!$BC$151:$CB$151,0)),0)+IFERROR(INDEX('Hoja de Trabajo para listado'!$DE$153:$DG$274,MATCH($A562,'Hoja de Trabajo para listado'!$DE$153:$DE$1048576,0),MATCH((CUADRO!K$5&amp;$E562),'Hoja de Trabajo para listado'!$DE$151:$DG$151,0)),0)+IFERROR(INDEX('Hoja de Trabajo para listado'!$CD$155:$DC$1048576,MATCH($A562,'Hoja de Trabajo para listado'!$CD$155:$CD$1048576,0),MATCH((CUADRO!K$5&amp;$E562),'Hoja de Trabajo para listado'!$CD$151:$DC$151,0)),0)</f>
        <v>0</v>
      </c>
      <c r="L562" s="243">
        <f ca="1">+IFERROR(INDEX('Hoja de Trabajo para listado'!$A$155:$Z$1048576,MATCH($A562,'Hoja de Trabajo para listado'!$A$155:$A$1048576,0),MATCH((CUADRO!L$5&amp;$E562),'Hoja de Trabajo para listado'!$A$151:$Z$151,0)),0)+IFERROR(INDEX('Hoja de Trabajo para listado'!$AB$155:$BA$1048576,MATCH($A562,'Hoja de Trabajo para listado'!$AB$155:$AB$1048576,0),MATCH((CUADRO!L$5&amp;$E562),'Hoja de Trabajo para listado'!$AB$151:$BA$151,0)),0)+IFERROR(INDEX('Hoja de Trabajo para listado'!$BC$155:$CB$1048576,MATCH($A562,'Hoja de Trabajo para listado'!$BC$155:$BC$1048576,0),MATCH((CUADRO!L$5&amp;$E562),'Hoja de Trabajo para listado'!$BC$151:$CB$151,0)),0)+IFERROR(INDEX('Hoja de Trabajo para listado'!$DE$153:$DG$274,MATCH($A562,'Hoja de Trabajo para listado'!$DE$153:$DE$1048576,0),MATCH((CUADRO!L$5&amp;$E562),'Hoja de Trabajo para listado'!$DE$151:$DG$151,0)),0)+IFERROR(INDEX('Hoja de Trabajo para listado'!$CD$155:$DC$1048576,MATCH($A562,'Hoja de Trabajo para listado'!$CD$155:$CD$1048576,0),MATCH((CUADRO!L$5&amp;$E562),'Hoja de Trabajo para listado'!$CD$151:$DC$151,0)),0)</f>
        <v>0</v>
      </c>
      <c r="M562" s="243">
        <f ca="1">+IFERROR(INDEX('Hoja de Trabajo para listado'!$A$155:$Z$1048576,MATCH($A562,'Hoja de Trabajo para listado'!$A$155:$A$1048576,0),MATCH((CUADRO!M$5&amp;$E562),'Hoja de Trabajo para listado'!$A$151:$Z$151,0)),0)+IFERROR(INDEX('Hoja de Trabajo para listado'!$AB$155:$BA$1048576,MATCH($A562,'Hoja de Trabajo para listado'!$AB$155:$AB$1048576,0),MATCH((CUADRO!M$5&amp;$E562),'Hoja de Trabajo para listado'!$AB$151:$BA$151,0)),0)+IFERROR(INDEX('Hoja de Trabajo para listado'!$BC$155:$CB$1048576,MATCH($A562,'Hoja de Trabajo para listado'!$BC$155:$BC$1048576,0),MATCH((CUADRO!M$5&amp;$E562),'Hoja de Trabajo para listado'!$BC$151:$CB$151,0)),0)+IFERROR(INDEX('Hoja de Trabajo para listado'!$DE$153:$DG$274,MATCH($A562,'Hoja de Trabajo para listado'!$DE$153:$DE$1048576,0),MATCH((CUADRO!M$5&amp;$E562),'Hoja de Trabajo para listado'!$DE$151:$DG$151,0)),0)+IFERROR(INDEX('Hoja de Trabajo para listado'!$CD$155:$DC$1048576,MATCH($A562,'Hoja de Trabajo para listado'!$CD$155:$CD$1048576,0),MATCH((CUADRO!M$5&amp;$E562),'Hoja de Trabajo para listado'!$CD$151:$DC$151,0)),0)</f>
        <v>0</v>
      </c>
      <c r="N562" s="243">
        <f ca="1">+IFERROR(INDEX('Hoja de Trabajo para listado'!$A$155:$Z$1048576,MATCH($A562,'Hoja de Trabajo para listado'!$A$155:$A$1048576,0),MATCH((CUADRO!N$5&amp;$E562),'Hoja de Trabajo para listado'!$A$151:$Z$151,0)),0)+IFERROR(INDEX('Hoja de Trabajo para listado'!$AB$155:$BA$1048576,MATCH($A562,'Hoja de Trabajo para listado'!$AB$155:$AB$1048576,0),MATCH((CUADRO!N$5&amp;$E562),'Hoja de Trabajo para listado'!$AB$151:$BA$151,0)),0)+IFERROR(INDEX('Hoja de Trabajo para listado'!$BC$155:$CB$1048576,MATCH($A562,'Hoja de Trabajo para listado'!$BC$155:$BC$1048576,0),MATCH((CUADRO!N$5&amp;$E562),'Hoja de Trabajo para listado'!$BC$151:$CB$151,0)),0)+IFERROR(INDEX('Hoja de Trabajo para listado'!$DE$153:$DG$274,MATCH($A562,'Hoja de Trabajo para listado'!$DE$153:$DE$1048576,0),MATCH((CUADRO!N$5&amp;$E562),'Hoja de Trabajo para listado'!$DE$151:$DG$151,0)),0)+IFERROR(INDEX('Hoja de Trabajo para listado'!$CD$155:$DC$1048576,MATCH($A562,'Hoja de Trabajo para listado'!$CD$155:$CD$1048576,0),MATCH((CUADRO!N$5&amp;$E562),'Hoja de Trabajo para listado'!$CD$151:$DC$151,0)),0)</f>
        <v>0</v>
      </c>
      <c r="O562" s="243">
        <f ca="1">+IFERROR(INDEX('Hoja de Trabajo para listado'!$A$155:$Z$1048576,MATCH($A562,'Hoja de Trabajo para listado'!$A$155:$A$1048576,0),MATCH((CUADRO!O$5&amp;$E562),'Hoja de Trabajo para listado'!$A$151:$Z$151,0)),0)+IFERROR(INDEX('Hoja de Trabajo para listado'!$AB$155:$BA$1048576,MATCH($A562,'Hoja de Trabajo para listado'!$AB$155:$AB$1048576,0),MATCH((CUADRO!O$5&amp;$E562),'Hoja de Trabajo para listado'!$AB$151:$BA$151,0)),0)+IFERROR(INDEX('Hoja de Trabajo para listado'!$BC$155:$CB$1048576,MATCH($A562,'Hoja de Trabajo para listado'!$BC$155:$BC$1048576,0),MATCH((CUADRO!O$5&amp;$E562),'Hoja de Trabajo para listado'!$BC$151:$CB$151,0)),0)+IFERROR(INDEX('Hoja de Trabajo para listado'!$DE$153:$DG$274,MATCH($A562,'Hoja de Trabajo para listado'!$DE$153:$DE$1048576,0),MATCH((CUADRO!O$5&amp;$E562),'Hoja de Trabajo para listado'!$DE$151:$DG$151,0)),0)+IFERROR(INDEX('Hoja de Trabajo para listado'!$CD$155:$DC$1048576,MATCH($A562,'Hoja de Trabajo para listado'!$CD$155:$CD$1048576,0),MATCH((CUADRO!O$5&amp;$E562),'Hoja de Trabajo para listado'!$CD$151:$DC$151,0)),0)</f>
        <v>0</v>
      </c>
      <c r="P562" s="243">
        <f ca="1">+IFERROR(INDEX('Hoja de Trabajo para listado'!$A$155:$Z$1048576,MATCH($A562,'Hoja de Trabajo para listado'!$A$155:$A$1048576,0),MATCH((CUADRO!P$5&amp;$E562),'Hoja de Trabajo para listado'!$A$151:$Z$151,0)),0)+IFERROR(INDEX('Hoja de Trabajo para listado'!$AB$155:$BA$1048576,MATCH($A562,'Hoja de Trabajo para listado'!$AB$155:$AB$1048576,0),MATCH((CUADRO!P$5&amp;$E562),'Hoja de Trabajo para listado'!$AB$151:$BA$151,0)),0)+IFERROR(INDEX('Hoja de Trabajo para listado'!$BC$155:$CB$1048576,MATCH($A562,'Hoja de Trabajo para listado'!$BC$155:$BC$1048576,0),MATCH((CUADRO!P$5&amp;$E562),'Hoja de Trabajo para listado'!$BC$151:$CB$151,0)),0)+IFERROR(INDEX('Hoja de Trabajo para listado'!$DE$153:$DG$274,MATCH($A562,'Hoja de Trabajo para listado'!$DE$153:$DE$1048576,0),MATCH((CUADRO!P$5&amp;$E562),'Hoja de Trabajo para listado'!$DE$151:$DG$151,0)),0)+IFERROR(INDEX('Hoja de Trabajo para listado'!$CD$155:$DC$1048576,MATCH($A562,'Hoja de Trabajo para listado'!$CD$155:$CD$1048576,0),MATCH((CUADRO!P$5&amp;$E562),'Hoja de Trabajo para listado'!$CD$151:$DC$151,0)),0)</f>
        <v>0</v>
      </c>
      <c r="Q562" s="243">
        <f ca="1">+IFERROR(INDEX('Hoja de Trabajo para listado'!$A$155:$Z$1048576,MATCH($A562,'Hoja de Trabajo para listado'!$A$155:$A$1048576,0),MATCH((CUADRO!Q$5&amp;$E562),'Hoja de Trabajo para listado'!$A$151:$Z$151,0)),0)+IFERROR(INDEX('Hoja de Trabajo para listado'!$AB$155:$BA$1048576,MATCH($A562,'Hoja de Trabajo para listado'!$AB$155:$AB$1048576,0),MATCH((CUADRO!Q$5&amp;$E562),'Hoja de Trabajo para listado'!$AB$151:$BA$151,0)),0)+IFERROR(INDEX('Hoja de Trabajo para listado'!$BC$155:$CB$1048576,MATCH($A562,'Hoja de Trabajo para listado'!$BC$155:$BC$1048576,0),MATCH((CUADRO!Q$5&amp;$E562),'Hoja de Trabajo para listado'!$BC$151:$CB$151,0)),0)+IFERROR(INDEX('Hoja de Trabajo para listado'!$DE$153:$DG$274,MATCH($A562,'Hoja de Trabajo para listado'!$DE$153:$DE$1048576,0),MATCH((CUADRO!Q$5&amp;$E562),'Hoja de Trabajo para listado'!$DE$151:$DG$151,0)),0)+IFERROR(INDEX('Hoja de Trabajo para listado'!$CD$155:$DC$1048576,MATCH($A562,'Hoja de Trabajo para listado'!$CD$155:$CD$1048576,0),MATCH((CUADRO!Q$5&amp;$E562),'Hoja de Trabajo para listado'!$CD$151:$DC$151,0)),0)</f>
        <v>0</v>
      </c>
      <c r="R562" s="243">
        <f t="shared" ca="1" si="19"/>
        <v>0</v>
      </c>
      <c r="S562" s="249"/>
      <c r="T562" s="243">
        <f ca="1">+T563</f>
        <v>0</v>
      </c>
      <c r="U562" s="242">
        <f t="shared" si="20"/>
        <v>1</v>
      </c>
      <c r="V562" s="333" t="str">
        <f>+VLOOKUP(A562,bd_lista!$A$3:$E$590,5,FALSE)</f>
        <v>Gobiernos Autonomos Municipales</v>
      </c>
      <c r="W562" s="383" t="str">
        <f>+V562</f>
        <v>Gobiernos Autonomos Municipales</v>
      </c>
      <c r="X562" s="242">
        <f>+VLOOKUP(A562,[3]Sheet1!$A$13:$D$744,4,FALSE)</f>
        <v>0</v>
      </c>
      <c r="Y562" s="242" t="e">
        <f>+VLOOKUP(X562,bd_lista!$A$3:$C$590,3,FALSE)</f>
        <v>#N/A</v>
      </c>
      <c r="Z562" s="294">
        <f>+X562</f>
        <v>0</v>
      </c>
      <c r="AA562" s="295" t="e">
        <f>+Y562</f>
        <v>#N/A</v>
      </c>
    </row>
    <row r="563" spans="1:27" customFormat="1" ht="15" hidden="1" customHeight="1">
      <c r="A563" s="32">
        <v>1234</v>
      </c>
      <c r="B563" s="389"/>
      <c r="C563" s="247" t="str">
        <f>+VLOOKUP(A563,bd_lista!$A$3:$C$590,3,FALSE)</f>
        <v>Gobierno Autónomo Municipal de Tito Yupanqui</v>
      </c>
      <c r="D563" s="386"/>
      <c r="E563" s="244" t="s">
        <v>1305</v>
      </c>
      <c r="F563" s="243">
        <f ca="1">+IFERROR(INDEX('Hoja de Trabajo para listado'!$A$155:$Z$1048576,MATCH($A563,'Hoja de Trabajo para listado'!$A$155:$A$1048576,0),MATCH((CUADRO!F$5&amp;$E563),'Hoja de Trabajo para listado'!$A$151:$Z$151,0)),0)+IFERROR(INDEX('Hoja de Trabajo para listado'!$AB$155:$BA$1048576,MATCH($A563,'Hoja de Trabajo para listado'!$AB$155:$AB$1048576,0),MATCH((CUADRO!F$5&amp;$E563),'Hoja de Trabajo para listado'!$AB$151:$BA$151,0)),0)+IFERROR(INDEX('Hoja de Trabajo para listado'!$BC$155:$CB$1048576,MATCH($A563,'Hoja de Trabajo para listado'!$BC$155:$BC$1048576,0),MATCH((CUADRO!F$5&amp;$E563),'Hoja de Trabajo para listado'!$BC$151:$CB$151,0)),0)+IFERROR(INDEX('Hoja de Trabajo para listado'!$DE$153:$DG$274,MATCH($A563,'Hoja de Trabajo para listado'!$DE$153:$DE$1048576,0),MATCH((CUADRO!F$5&amp;$E563),'Hoja de Trabajo para listado'!$DE$151:$DG$151,0)),0)+IFERROR(INDEX('Hoja de Trabajo para listado'!$CD$155:$DC$1048576,MATCH($A563,'Hoja de Trabajo para listado'!$CD$155:$CD$1048576,0),MATCH((CUADRO!F$5&amp;$E563),'Hoja de Trabajo para listado'!$CD$151:$DC$151,0)),0)</f>
        <v>0</v>
      </c>
      <c r="G563" s="243">
        <f ca="1">+IFERROR(INDEX('Hoja de Trabajo para listado'!$A$155:$Z$1048576,MATCH($A563,'Hoja de Trabajo para listado'!$A$155:$A$1048576,0),MATCH((CUADRO!G$5&amp;$E563),'Hoja de Trabajo para listado'!$A$151:$Z$151,0)),0)+IFERROR(INDEX('Hoja de Trabajo para listado'!$AB$155:$BA$1048576,MATCH($A563,'Hoja de Trabajo para listado'!$AB$155:$AB$1048576,0),MATCH((CUADRO!G$5&amp;$E563),'Hoja de Trabajo para listado'!$AB$151:$BA$151,0)),0)+IFERROR(INDEX('Hoja de Trabajo para listado'!$BC$155:$CB$1048576,MATCH($A563,'Hoja de Trabajo para listado'!$BC$155:$BC$1048576,0),MATCH((CUADRO!G$5&amp;$E563),'Hoja de Trabajo para listado'!$BC$151:$CB$151,0)),0)+IFERROR(INDEX('Hoja de Trabajo para listado'!$DE$153:$DG$274,MATCH($A563,'Hoja de Trabajo para listado'!$DE$153:$DE$1048576,0),MATCH((CUADRO!G$5&amp;$E563),'Hoja de Trabajo para listado'!$DE$151:$DG$151,0)),0)+IFERROR(INDEX('Hoja de Trabajo para listado'!$CD$155:$DC$1048576,MATCH($A563,'Hoja de Trabajo para listado'!$CD$155:$CD$1048576,0),MATCH((CUADRO!G$5&amp;$E563),'Hoja de Trabajo para listado'!$CD$151:$DC$151,0)),0)</f>
        <v>0</v>
      </c>
      <c r="H563" s="243">
        <f ca="1">+IFERROR(INDEX('Hoja de Trabajo para listado'!$A$155:$Z$1048576,MATCH($A563,'Hoja de Trabajo para listado'!$A$155:$A$1048576,0),MATCH((CUADRO!H$5&amp;$E563),'Hoja de Trabajo para listado'!$A$151:$Z$151,0)),0)+IFERROR(INDEX('Hoja de Trabajo para listado'!$AB$155:$BA$1048576,MATCH($A563,'Hoja de Trabajo para listado'!$AB$155:$AB$1048576,0),MATCH((CUADRO!H$5&amp;$E563),'Hoja de Trabajo para listado'!$AB$151:$BA$151,0)),0)+IFERROR(INDEX('Hoja de Trabajo para listado'!$BC$155:$CB$1048576,MATCH($A563,'Hoja de Trabajo para listado'!$BC$155:$BC$1048576,0),MATCH((CUADRO!H$5&amp;$E563),'Hoja de Trabajo para listado'!$BC$151:$CB$151,0)),0)+IFERROR(INDEX('Hoja de Trabajo para listado'!$DE$153:$DG$274,MATCH($A563,'Hoja de Trabajo para listado'!$DE$153:$DE$1048576,0),MATCH((CUADRO!H$5&amp;$E563),'Hoja de Trabajo para listado'!$DE$151:$DG$151,0)),0)+IFERROR(INDEX('Hoja de Trabajo para listado'!$CD$155:$DC$1048576,MATCH($A563,'Hoja de Trabajo para listado'!$CD$155:$CD$1048576,0),MATCH((CUADRO!H$5&amp;$E563),'Hoja de Trabajo para listado'!$CD$151:$DC$151,0)),0)</f>
        <v>0</v>
      </c>
      <c r="I563" s="243">
        <f ca="1">+IFERROR(INDEX('Hoja de Trabajo para listado'!$A$155:$Z$1048576,MATCH($A563,'Hoja de Trabajo para listado'!$A$155:$A$1048576,0),MATCH((CUADRO!I$5&amp;$E563),'Hoja de Trabajo para listado'!$A$151:$Z$151,0)),0)+IFERROR(INDEX('Hoja de Trabajo para listado'!$AB$155:$BA$1048576,MATCH($A563,'Hoja de Trabajo para listado'!$AB$155:$AB$1048576,0),MATCH((CUADRO!I$5&amp;$E563),'Hoja de Trabajo para listado'!$AB$151:$BA$151,0)),0)+IFERROR(INDEX('Hoja de Trabajo para listado'!$BC$155:$CB$1048576,MATCH($A563,'Hoja de Trabajo para listado'!$BC$155:$BC$1048576,0),MATCH((CUADRO!I$5&amp;$E563),'Hoja de Trabajo para listado'!$BC$151:$CB$151,0)),0)+IFERROR(INDEX('Hoja de Trabajo para listado'!$DE$153:$DG$274,MATCH($A563,'Hoja de Trabajo para listado'!$DE$153:$DE$1048576,0),MATCH((CUADRO!I$5&amp;$E563),'Hoja de Trabajo para listado'!$DE$151:$DG$151,0)),0)+IFERROR(INDEX('Hoja de Trabajo para listado'!$CD$155:$DC$1048576,MATCH($A563,'Hoja de Trabajo para listado'!$CD$155:$CD$1048576,0),MATCH((CUADRO!I$5&amp;$E563),'Hoja de Trabajo para listado'!$CD$151:$DC$151,0)),0)</f>
        <v>0</v>
      </c>
      <c r="J563" s="243">
        <f ca="1">+IFERROR(INDEX('Hoja de Trabajo para listado'!$A$155:$Z$1048576,MATCH($A563,'Hoja de Trabajo para listado'!$A$155:$A$1048576,0),MATCH((CUADRO!J$5&amp;$E563),'Hoja de Trabajo para listado'!$A$151:$Z$151,0)),0)+IFERROR(INDEX('Hoja de Trabajo para listado'!$AB$155:$BA$1048576,MATCH($A563,'Hoja de Trabajo para listado'!$AB$155:$AB$1048576,0),MATCH((CUADRO!J$5&amp;$E563),'Hoja de Trabajo para listado'!$AB$151:$BA$151,0)),0)+IFERROR(INDEX('Hoja de Trabajo para listado'!$BC$155:$CB$1048576,MATCH($A563,'Hoja de Trabajo para listado'!$BC$155:$BC$1048576,0),MATCH((CUADRO!J$5&amp;$E563),'Hoja de Trabajo para listado'!$BC$151:$CB$151,0)),0)+IFERROR(INDEX('Hoja de Trabajo para listado'!$DE$153:$DG$274,MATCH($A563,'Hoja de Trabajo para listado'!$DE$153:$DE$1048576,0),MATCH((CUADRO!J$5&amp;$E563),'Hoja de Trabajo para listado'!$DE$151:$DG$151,0)),0)+IFERROR(INDEX('Hoja de Trabajo para listado'!$CD$155:$DC$1048576,MATCH($A563,'Hoja de Trabajo para listado'!$CD$155:$CD$1048576,0),MATCH((CUADRO!J$5&amp;$E563),'Hoja de Trabajo para listado'!$CD$151:$DC$151,0)),0)</f>
        <v>0</v>
      </c>
      <c r="K563" s="243">
        <f ca="1">+IFERROR(INDEX('Hoja de Trabajo para listado'!$A$155:$Z$1048576,MATCH($A563,'Hoja de Trabajo para listado'!$A$155:$A$1048576,0),MATCH((CUADRO!K$5&amp;$E563),'Hoja de Trabajo para listado'!$A$151:$Z$151,0)),0)+IFERROR(INDEX('Hoja de Trabajo para listado'!$AB$155:$BA$1048576,MATCH($A563,'Hoja de Trabajo para listado'!$AB$155:$AB$1048576,0),MATCH((CUADRO!K$5&amp;$E563),'Hoja de Trabajo para listado'!$AB$151:$BA$151,0)),0)+IFERROR(INDEX('Hoja de Trabajo para listado'!$BC$155:$CB$1048576,MATCH($A563,'Hoja de Trabajo para listado'!$BC$155:$BC$1048576,0),MATCH((CUADRO!K$5&amp;$E563),'Hoja de Trabajo para listado'!$BC$151:$CB$151,0)),0)+IFERROR(INDEX('Hoja de Trabajo para listado'!$DE$153:$DG$274,MATCH($A563,'Hoja de Trabajo para listado'!$DE$153:$DE$1048576,0),MATCH((CUADRO!K$5&amp;$E563),'Hoja de Trabajo para listado'!$DE$151:$DG$151,0)),0)+IFERROR(INDEX('Hoja de Trabajo para listado'!$CD$155:$DC$1048576,MATCH($A563,'Hoja de Trabajo para listado'!$CD$155:$CD$1048576,0),MATCH((CUADRO!K$5&amp;$E563),'Hoja de Trabajo para listado'!$CD$151:$DC$151,0)),0)</f>
        <v>0</v>
      </c>
      <c r="L563" s="243">
        <f ca="1">+IFERROR(INDEX('Hoja de Trabajo para listado'!$A$155:$Z$1048576,MATCH($A563,'Hoja de Trabajo para listado'!$A$155:$A$1048576,0),MATCH((CUADRO!L$5&amp;$E563),'Hoja de Trabajo para listado'!$A$151:$Z$151,0)),0)+IFERROR(INDEX('Hoja de Trabajo para listado'!$AB$155:$BA$1048576,MATCH($A563,'Hoja de Trabajo para listado'!$AB$155:$AB$1048576,0),MATCH((CUADRO!L$5&amp;$E563),'Hoja de Trabajo para listado'!$AB$151:$BA$151,0)),0)+IFERROR(INDEX('Hoja de Trabajo para listado'!$BC$155:$CB$1048576,MATCH($A563,'Hoja de Trabajo para listado'!$BC$155:$BC$1048576,0),MATCH((CUADRO!L$5&amp;$E563),'Hoja de Trabajo para listado'!$BC$151:$CB$151,0)),0)+IFERROR(INDEX('Hoja de Trabajo para listado'!$DE$153:$DG$274,MATCH($A563,'Hoja de Trabajo para listado'!$DE$153:$DE$1048576,0),MATCH((CUADRO!L$5&amp;$E563),'Hoja de Trabajo para listado'!$DE$151:$DG$151,0)),0)+IFERROR(INDEX('Hoja de Trabajo para listado'!$CD$155:$DC$1048576,MATCH($A563,'Hoja de Trabajo para listado'!$CD$155:$CD$1048576,0),MATCH((CUADRO!L$5&amp;$E563),'Hoja de Trabajo para listado'!$CD$151:$DC$151,0)),0)</f>
        <v>0</v>
      </c>
      <c r="M563" s="243">
        <f ca="1">+IFERROR(INDEX('Hoja de Trabajo para listado'!$A$155:$Z$1048576,MATCH($A563,'Hoja de Trabajo para listado'!$A$155:$A$1048576,0),MATCH((CUADRO!M$5&amp;$E563),'Hoja de Trabajo para listado'!$A$151:$Z$151,0)),0)+IFERROR(INDEX('Hoja de Trabajo para listado'!$AB$155:$BA$1048576,MATCH($A563,'Hoja de Trabajo para listado'!$AB$155:$AB$1048576,0),MATCH((CUADRO!M$5&amp;$E563),'Hoja de Trabajo para listado'!$AB$151:$BA$151,0)),0)+IFERROR(INDEX('Hoja de Trabajo para listado'!$BC$155:$CB$1048576,MATCH($A563,'Hoja de Trabajo para listado'!$BC$155:$BC$1048576,0),MATCH((CUADRO!M$5&amp;$E563),'Hoja de Trabajo para listado'!$BC$151:$CB$151,0)),0)+IFERROR(INDEX('Hoja de Trabajo para listado'!$DE$153:$DG$274,MATCH($A563,'Hoja de Trabajo para listado'!$DE$153:$DE$1048576,0),MATCH((CUADRO!M$5&amp;$E563),'Hoja de Trabajo para listado'!$DE$151:$DG$151,0)),0)+IFERROR(INDEX('Hoja de Trabajo para listado'!$CD$155:$DC$1048576,MATCH($A563,'Hoja de Trabajo para listado'!$CD$155:$CD$1048576,0),MATCH((CUADRO!M$5&amp;$E563),'Hoja de Trabajo para listado'!$CD$151:$DC$151,0)),0)</f>
        <v>0</v>
      </c>
      <c r="N563" s="243">
        <f ca="1">+IFERROR(INDEX('Hoja de Trabajo para listado'!$A$155:$Z$1048576,MATCH($A563,'Hoja de Trabajo para listado'!$A$155:$A$1048576,0),MATCH((CUADRO!N$5&amp;$E563),'Hoja de Trabajo para listado'!$A$151:$Z$151,0)),0)+IFERROR(INDEX('Hoja de Trabajo para listado'!$AB$155:$BA$1048576,MATCH($A563,'Hoja de Trabajo para listado'!$AB$155:$AB$1048576,0),MATCH((CUADRO!N$5&amp;$E563),'Hoja de Trabajo para listado'!$AB$151:$BA$151,0)),0)+IFERROR(INDEX('Hoja de Trabajo para listado'!$BC$155:$CB$1048576,MATCH($A563,'Hoja de Trabajo para listado'!$BC$155:$BC$1048576,0),MATCH((CUADRO!N$5&amp;$E563),'Hoja de Trabajo para listado'!$BC$151:$CB$151,0)),0)+IFERROR(INDEX('Hoja de Trabajo para listado'!$DE$153:$DG$274,MATCH($A563,'Hoja de Trabajo para listado'!$DE$153:$DE$1048576,0),MATCH((CUADRO!N$5&amp;$E563),'Hoja de Trabajo para listado'!$DE$151:$DG$151,0)),0)+IFERROR(INDEX('Hoja de Trabajo para listado'!$CD$155:$DC$1048576,MATCH($A563,'Hoja de Trabajo para listado'!$CD$155:$CD$1048576,0),MATCH((CUADRO!N$5&amp;$E563),'Hoja de Trabajo para listado'!$CD$151:$DC$151,0)),0)</f>
        <v>0</v>
      </c>
      <c r="O563" s="243">
        <f ca="1">+IFERROR(INDEX('Hoja de Trabajo para listado'!$A$155:$Z$1048576,MATCH($A563,'Hoja de Trabajo para listado'!$A$155:$A$1048576,0),MATCH((CUADRO!O$5&amp;$E563),'Hoja de Trabajo para listado'!$A$151:$Z$151,0)),0)+IFERROR(INDEX('Hoja de Trabajo para listado'!$AB$155:$BA$1048576,MATCH($A563,'Hoja de Trabajo para listado'!$AB$155:$AB$1048576,0),MATCH((CUADRO!O$5&amp;$E563),'Hoja de Trabajo para listado'!$AB$151:$BA$151,0)),0)+IFERROR(INDEX('Hoja de Trabajo para listado'!$BC$155:$CB$1048576,MATCH($A563,'Hoja de Trabajo para listado'!$BC$155:$BC$1048576,0),MATCH((CUADRO!O$5&amp;$E563),'Hoja de Trabajo para listado'!$BC$151:$CB$151,0)),0)+IFERROR(INDEX('Hoja de Trabajo para listado'!$DE$153:$DG$274,MATCH($A563,'Hoja de Trabajo para listado'!$DE$153:$DE$1048576,0),MATCH((CUADRO!O$5&amp;$E563),'Hoja de Trabajo para listado'!$DE$151:$DG$151,0)),0)+IFERROR(INDEX('Hoja de Trabajo para listado'!$CD$155:$DC$1048576,MATCH($A563,'Hoja de Trabajo para listado'!$CD$155:$CD$1048576,0),MATCH((CUADRO!O$5&amp;$E563),'Hoja de Trabajo para listado'!$CD$151:$DC$151,0)),0)</f>
        <v>0</v>
      </c>
      <c r="P563" s="243">
        <f ca="1">+IFERROR(INDEX('Hoja de Trabajo para listado'!$A$155:$Z$1048576,MATCH($A563,'Hoja de Trabajo para listado'!$A$155:$A$1048576,0),MATCH((CUADRO!P$5&amp;$E563),'Hoja de Trabajo para listado'!$A$151:$Z$151,0)),0)+IFERROR(INDEX('Hoja de Trabajo para listado'!$AB$155:$BA$1048576,MATCH($A563,'Hoja de Trabajo para listado'!$AB$155:$AB$1048576,0),MATCH((CUADRO!P$5&amp;$E563),'Hoja de Trabajo para listado'!$AB$151:$BA$151,0)),0)+IFERROR(INDEX('Hoja de Trabajo para listado'!$BC$155:$CB$1048576,MATCH($A563,'Hoja de Trabajo para listado'!$BC$155:$BC$1048576,0),MATCH((CUADRO!P$5&amp;$E563),'Hoja de Trabajo para listado'!$BC$151:$CB$151,0)),0)+IFERROR(INDEX('Hoja de Trabajo para listado'!$DE$153:$DG$274,MATCH($A563,'Hoja de Trabajo para listado'!$DE$153:$DE$1048576,0),MATCH((CUADRO!P$5&amp;$E563),'Hoja de Trabajo para listado'!$DE$151:$DG$151,0)),0)+IFERROR(INDEX('Hoja de Trabajo para listado'!$CD$155:$DC$1048576,MATCH($A563,'Hoja de Trabajo para listado'!$CD$155:$CD$1048576,0),MATCH((CUADRO!P$5&amp;$E563),'Hoja de Trabajo para listado'!$CD$151:$DC$151,0)),0)</f>
        <v>0</v>
      </c>
      <c r="Q563" s="243">
        <f ca="1">+IFERROR(INDEX('Hoja de Trabajo para listado'!$A$155:$Z$1048576,MATCH($A563,'Hoja de Trabajo para listado'!$A$155:$A$1048576,0),MATCH((CUADRO!Q$5&amp;$E563),'Hoja de Trabajo para listado'!$A$151:$Z$151,0)),0)+IFERROR(INDEX('Hoja de Trabajo para listado'!$AB$155:$BA$1048576,MATCH($A563,'Hoja de Trabajo para listado'!$AB$155:$AB$1048576,0),MATCH((CUADRO!Q$5&amp;$E563),'Hoja de Trabajo para listado'!$AB$151:$BA$151,0)),0)+IFERROR(INDEX('Hoja de Trabajo para listado'!$BC$155:$CB$1048576,MATCH($A563,'Hoja de Trabajo para listado'!$BC$155:$BC$1048576,0),MATCH((CUADRO!Q$5&amp;$E563),'Hoja de Trabajo para listado'!$BC$151:$CB$151,0)),0)+IFERROR(INDEX('Hoja de Trabajo para listado'!$DE$153:$DG$274,MATCH($A563,'Hoja de Trabajo para listado'!$DE$153:$DE$1048576,0),MATCH((CUADRO!Q$5&amp;$E563),'Hoja de Trabajo para listado'!$DE$151:$DG$151,0)),0)+IFERROR(INDEX('Hoja de Trabajo para listado'!$CD$155:$DC$1048576,MATCH($A563,'Hoja de Trabajo para listado'!$CD$155:$CD$1048576,0),MATCH((CUADRO!Q$5&amp;$E563),'Hoja de Trabajo para listado'!$CD$151:$DC$151,0)),0)</f>
        <v>0</v>
      </c>
      <c r="R563" s="243">
        <f t="shared" ca="1" si="19"/>
        <v>0</v>
      </c>
      <c r="S563" s="249">
        <f ca="1">+R562+R563</f>
        <v>0</v>
      </c>
      <c r="T563" s="243">
        <f ca="1">+S563</f>
        <v>0</v>
      </c>
      <c r="U563" s="242">
        <f t="shared" si="20"/>
        <v>2</v>
      </c>
      <c r="V563" s="333" t="str">
        <f>+VLOOKUP(A563,bd_lista!$A$3:$E$590,5,FALSE)</f>
        <v>Gobiernos Autonomos Municipales</v>
      </c>
      <c r="W563" s="384"/>
      <c r="X563" s="242">
        <f>+VLOOKUP(A563,[3]Sheet1!$A$13:$D$744,4,FALSE)</f>
        <v>0</v>
      </c>
      <c r="Y563" s="242" t="e">
        <f>+VLOOKUP(X563,bd_lista!$A$3:$C$590,3,FALSE)</f>
        <v>#N/A</v>
      </c>
      <c r="Z563" s="292"/>
      <c r="AA563" s="293"/>
    </row>
    <row r="564" spans="1:27" customFormat="1" ht="15" hidden="1" customHeight="1">
      <c r="A564" s="32">
        <v>1235</v>
      </c>
      <c r="B564" s="388">
        <f>+A564</f>
        <v>1235</v>
      </c>
      <c r="C564" s="247" t="str">
        <f>+VLOOKUP(A564,bd_lista!$A$3:$C$590,3,FALSE)</f>
        <v>Gobierno Autónomo Municipal de Chuma</v>
      </c>
      <c r="D564" s="385" t="str">
        <f>+C564</f>
        <v>Gobierno Autónomo Municipal de Chuma</v>
      </c>
      <c r="E564" s="242" t="s">
        <v>1304</v>
      </c>
      <c r="F564" s="243">
        <f ca="1">+IFERROR(INDEX('Hoja de Trabajo para listado'!$A$155:$Z$1048576,MATCH($A564,'Hoja de Trabajo para listado'!$A$155:$A$1048576,0),MATCH((CUADRO!F$5&amp;$E564),'Hoja de Trabajo para listado'!$A$151:$Z$151,0)),0)+IFERROR(INDEX('Hoja de Trabajo para listado'!$AB$155:$BA$1048576,MATCH($A564,'Hoja de Trabajo para listado'!$AB$155:$AB$1048576,0),MATCH((CUADRO!F$5&amp;$E564),'Hoja de Trabajo para listado'!$AB$151:$BA$151,0)),0)+IFERROR(INDEX('Hoja de Trabajo para listado'!$BC$155:$CB$1048576,MATCH($A564,'Hoja de Trabajo para listado'!$BC$155:$BC$1048576,0),MATCH((CUADRO!F$5&amp;$E564),'Hoja de Trabajo para listado'!$BC$151:$CB$151,0)),0)+IFERROR(INDEX('Hoja de Trabajo para listado'!$DE$153:$DG$274,MATCH($A564,'Hoja de Trabajo para listado'!$DE$153:$DE$1048576,0),MATCH((CUADRO!F$5&amp;$E564),'Hoja de Trabajo para listado'!$DE$151:$DG$151,0)),0)+IFERROR(INDEX('Hoja de Trabajo para listado'!$CD$155:$DC$1048576,MATCH($A564,'Hoja de Trabajo para listado'!$CD$155:$CD$1048576,0),MATCH((CUADRO!F$5&amp;$E564),'Hoja de Trabajo para listado'!$CD$151:$DC$151,0)),0)</f>
        <v>0</v>
      </c>
      <c r="G564" s="243">
        <f ca="1">+IFERROR(INDEX('Hoja de Trabajo para listado'!$A$155:$Z$1048576,MATCH($A564,'Hoja de Trabajo para listado'!$A$155:$A$1048576,0),MATCH((CUADRO!G$5&amp;$E564),'Hoja de Trabajo para listado'!$A$151:$Z$151,0)),0)+IFERROR(INDEX('Hoja de Trabajo para listado'!$AB$155:$BA$1048576,MATCH($A564,'Hoja de Trabajo para listado'!$AB$155:$AB$1048576,0),MATCH((CUADRO!G$5&amp;$E564),'Hoja de Trabajo para listado'!$AB$151:$BA$151,0)),0)+IFERROR(INDEX('Hoja de Trabajo para listado'!$BC$155:$CB$1048576,MATCH($A564,'Hoja de Trabajo para listado'!$BC$155:$BC$1048576,0),MATCH((CUADRO!G$5&amp;$E564),'Hoja de Trabajo para listado'!$BC$151:$CB$151,0)),0)+IFERROR(INDEX('Hoja de Trabajo para listado'!$DE$153:$DG$274,MATCH($A564,'Hoja de Trabajo para listado'!$DE$153:$DE$1048576,0),MATCH((CUADRO!G$5&amp;$E564),'Hoja de Trabajo para listado'!$DE$151:$DG$151,0)),0)+IFERROR(INDEX('Hoja de Trabajo para listado'!$CD$155:$DC$1048576,MATCH($A564,'Hoja de Trabajo para listado'!$CD$155:$CD$1048576,0),MATCH((CUADRO!G$5&amp;$E564),'Hoja de Trabajo para listado'!$CD$151:$DC$151,0)),0)</f>
        <v>0</v>
      </c>
      <c r="H564" s="243">
        <f ca="1">+IFERROR(INDEX('Hoja de Trabajo para listado'!$A$155:$Z$1048576,MATCH($A564,'Hoja de Trabajo para listado'!$A$155:$A$1048576,0),MATCH((CUADRO!H$5&amp;$E564),'Hoja de Trabajo para listado'!$A$151:$Z$151,0)),0)+IFERROR(INDEX('Hoja de Trabajo para listado'!$AB$155:$BA$1048576,MATCH($A564,'Hoja de Trabajo para listado'!$AB$155:$AB$1048576,0),MATCH((CUADRO!H$5&amp;$E564),'Hoja de Trabajo para listado'!$AB$151:$BA$151,0)),0)+IFERROR(INDEX('Hoja de Trabajo para listado'!$BC$155:$CB$1048576,MATCH($A564,'Hoja de Trabajo para listado'!$BC$155:$BC$1048576,0),MATCH((CUADRO!H$5&amp;$E564),'Hoja de Trabajo para listado'!$BC$151:$CB$151,0)),0)+IFERROR(INDEX('Hoja de Trabajo para listado'!$DE$153:$DG$274,MATCH($A564,'Hoja de Trabajo para listado'!$DE$153:$DE$1048576,0),MATCH((CUADRO!H$5&amp;$E564),'Hoja de Trabajo para listado'!$DE$151:$DG$151,0)),0)+IFERROR(INDEX('Hoja de Trabajo para listado'!$CD$155:$DC$1048576,MATCH($A564,'Hoja de Trabajo para listado'!$CD$155:$CD$1048576,0),MATCH((CUADRO!H$5&amp;$E564),'Hoja de Trabajo para listado'!$CD$151:$DC$151,0)),0)</f>
        <v>0</v>
      </c>
      <c r="I564" s="243">
        <f ca="1">+IFERROR(INDEX('Hoja de Trabajo para listado'!$A$155:$Z$1048576,MATCH($A564,'Hoja de Trabajo para listado'!$A$155:$A$1048576,0),MATCH((CUADRO!I$5&amp;$E564),'Hoja de Trabajo para listado'!$A$151:$Z$151,0)),0)+IFERROR(INDEX('Hoja de Trabajo para listado'!$AB$155:$BA$1048576,MATCH($A564,'Hoja de Trabajo para listado'!$AB$155:$AB$1048576,0),MATCH((CUADRO!I$5&amp;$E564),'Hoja de Trabajo para listado'!$AB$151:$BA$151,0)),0)+IFERROR(INDEX('Hoja de Trabajo para listado'!$BC$155:$CB$1048576,MATCH($A564,'Hoja de Trabajo para listado'!$BC$155:$BC$1048576,0),MATCH((CUADRO!I$5&amp;$E564),'Hoja de Trabajo para listado'!$BC$151:$CB$151,0)),0)+IFERROR(INDEX('Hoja de Trabajo para listado'!$DE$153:$DG$274,MATCH($A564,'Hoja de Trabajo para listado'!$DE$153:$DE$1048576,0),MATCH((CUADRO!I$5&amp;$E564),'Hoja de Trabajo para listado'!$DE$151:$DG$151,0)),0)+IFERROR(INDEX('Hoja de Trabajo para listado'!$CD$155:$DC$1048576,MATCH($A564,'Hoja de Trabajo para listado'!$CD$155:$CD$1048576,0),MATCH((CUADRO!I$5&amp;$E564),'Hoja de Trabajo para listado'!$CD$151:$DC$151,0)),0)</f>
        <v>0</v>
      </c>
      <c r="J564" s="243">
        <f ca="1">+IFERROR(INDEX('Hoja de Trabajo para listado'!$A$155:$Z$1048576,MATCH($A564,'Hoja de Trabajo para listado'!$A$155:$A$1048576,0),MATCH((CUADRO!J$5&amp;$E564),'Hoja de Trabajo para listado'!$A$151:$Z$151,0)),0)+IFERROR(INDEX('Hoja de Trabajo para listado'!$AB$155:$BA$1048576,MATCH($A564,'Hoja de Trabajo para listado'!$AB$155:$AB$1048576,0),MATCH((CUADRO!J$5&amp;$E564),'Hoja de Trabajo para listado'!$AB$151:$BA$151,0)),0)+IFERROR(INDEX('Hoja de Trabajo para listado'!$BC$155:$CB$1048576,MATCH($A564,'Hoja de Trabajo para listado'!$BC$155:$BC$1048576,0),MATCH((CUADRO!J$5&amp;$E564),'Hoja de Trabajo para listado'!$BC$151:$CB$151,0)),0)+IFERROR(INDEX('Hoja de Trabajo para listado'!$DE$153:$DG$274,MATCH($A564,'Hoja de Trabajo para listado'!$DE$153:$DE$1048576,0),MATCH((CUADRO!J$5&amp;$E564),'Hoja de Trabajo para listado'!$DE$151:$DG$151,0)),0)+IFERROR(INDEX('Hoja de Trabajo para listado'!$CD$155:$DC$1048576,MATCH($A564,'Hoja de Trabajo para listado'!$CD$155:$CD$1048576,0),MATCH((CUADRO!J$5&amp;$E564),'Hoja de Trabajo para listado'!$CD$151:$DC$151,0)),0)</f>
        <v>0</v>
      </c>
      <c r="K564" s="243">
        <f ca="1">+IFERROR(INDEX('Hoja de Trabajo para listado'!$A$155:$Z$1048576,MATCH($A564,'Hoja de Trabajo para listado'!$A$155:$A$1048576,0),MATCH((CUADRO!K$5&amp;$E564),'Hoja de Trabajo para listado'!$A$151:$Z$151,0)),0)+IFERROR(INDEX('Hoja de Trabajo para listado'!$AB$155:$BA$1048576,MATCH($A564,'Hoja de Trabajo para listado'!$AB$155:$AB$1048576,0),MATCH((CUADRO!K$5&amp;$E564),'Hoja de Trabajo para listado'!$AB$151:$BA$151,0)),0)+IFERROR(INDEX('Hoja de Trabajo para listado'!$BC$155:$CB$1048576,MATCH($A564,'Hoja de Trabajo para listado'!$BC$155:$BC$1048576,0),MATCH((CUADRO!K$5&amp;$E564),'Hoja de Trabajo para listado'!$BC$151:$CB$151,0)),0)+IFERROR(INDEX('Hoja de Trabajo para listado'!$DE$153:$DG$274,MATCH($A564,'Hoja de Trabajo para listado'!$DE$153:$DE$1048576,0),MATCH((CUADRO!K$5&amp;$E564),'Hoja de Trabajo para listado'!$DE$151:$DG$151,0)),0)+IFERROR(INDEX('Hoja de Trabajo para listado'!$CD$155:$DC$1048576,MATCH($A564,'Hoja de Trabajo para listado'!$CD$155:$CD$1048576,0),MATCH((CUADRO!K$5&amp;$E564),'Hoja de Trabajo para listado'!$CD$151:$DC$151,0)),0)</f>
        <v>0</v>
      </c>
      <c r="L564" s="243">
        <f ca="1">+IFERROR(INDEX('Hoja de Trabajo para listado'!$A$155:$Z$1048576,MATCH($A564,'Hoja de Trabajo para listado'!$A$155:$A$1048576,0),MATCH((CUADRO!L$5&amp;$E564),'Hoja de Trabajo para listado'!$A$151:$Z$151,0)),0)+IFERROR(INDEX('Hoja de Trabajo para listado'!$AB$155:$BA$1048576,MATCH($A564,'Hoja de Trabajo para listado'!$AB$155:$AB$1048576,0),MATCH((CUADRO!L$5&amp;$E564),'Hoja de Trabajo para listado'!$AB$151:$BA$151,0)),0)+IFERROR(INDEX('Hoja de Trabajo para listado'!$BC$155:$CB$1048576,MATCH($A564,'Hoja de Trabajo para listado'!$BC$155:$BC$1048576,0),MATCH((CUADRO!L$5&amp;$E564),'Hoja de Trabajo para listado'!$BC$151:$CB$151,0)),0)+IFERROR(INDEX('Hoja de Trabajo para listado'!$DE$153:$DG$274,MATCH($A564,'Hoja de Trabajo para listado'!$DE$153:$DE$1048576,0),MATCH((CUADRO!L$5&amp;$E564),'Hoja de Trabajo para listado'!$DE$151:$DG$151,0)),0)+IFERROR(INDEX('Hoja de Trabajo para listado'!$CD$155:$DC$1048576,MATCH($A564,'Hoja de Trabajo para listado'!$CD$155:$CD$1048576,0),MATCH((CUADRO!L$5&amp;$E564),'Hoja de Trabajo para listado'!$CD$151:$DC$151,0)),0)</f>
        <v>0</v>
      </c>
      <c r="M564" s="243">
        <f ca="1">+IFERROR(INDEX('Hoja de Trabajo para listado'!$A$155:$Z$1048576,MATCH($A564,'Hoja de Trabajo para listado'!$A$155:$A$1048576,0),MATCH((CUADRO!M$5&amp;$E564),'Hoja de Trabajo para listado'!$A$151:$Z$151,0)),0)+IFERROR(INDEX('Hoja de Trabajo para listado'!$AB$155:$BA$1048576,MATCH($A564,'Hoja de Trabajo para listado'!$AB$155:$AB$1048576,0),MATCH((CUADRO!M$5&amp;$E564),'Hoja de Trabajo para listado'!$AB$151:$BA$151,0)),0)+IFERROR(INDEX('Hoja de Trabajo para listado'!$BC$155:$CB$1048576,MATCH($A564,'Hoja de Trabajo para listado'!$BC$155:$BC$1048576,0),MATCH((CUADRO!M$5&amp;$E564),'Hoja de Trabajo para listado'!$BC$151:$CB$151,0)),0)+IFERROR(INDEX('Hoja de Trabajo para listado'!$DE$153:$DG$274,MATCH($A564,'Hoja de Trabajo para listado'!$DE$153:$DE$1048576,0),MATCH((CUADRO!M$5&amp;$E564),'Hoja de Trabajo para listado'!$DE$151:$DG$151,0)),0)+IFERROR(INDEX('Hoja de Trabajo para listado'!$CD$155:$DC$1048576,MATCH($A564,'Hoja de Trabajo para listado'!$CD$155:$CD$1048576,0),MATCH((CUADRO!M$5&amp;$E564),'Hoja de Trabajo para listado'!$CD$151:$DC$151,0)),0)</f>
        <v>0</v>
      </c>
      <c r="N564" s="243">
        <f ca="1">+IFERROR(INDEX('Hoja de Trabajo para listado'!$A$155:$Z$1048576,MATCH($A564,'Hoja de Trabajo para listado'!$A$155:$A$1048576,0),MATCH((CUADRO!N$5&amp;$E564),'Hoja de Trabajo para listado'!$A$151:$Z$151,0)),0)+IFERROR(INDEX('Hoja de Trabajo para listado'!$AB$155:$BA$1048576,MATCH($A564,'Hoja de Trabajo para listado'!$AB$155:$AB$1048576,0),MATCH((CUADRO!N$5&amp;$E564),'Hoja de Trabajo para listado'!$AB$151:$BA$151,0)),0)+IFERROR(INDEX('Hoja de Trabajo para listado'!$BC$155:$CB$1048576,MATCH($A564,'Hoja de Trabajo para listado'!$BC$155:$BC$1048576,0),MATCH((CUADRO!N$5&amp;$E564),'Hoja de Trabajo para listado'!$BC$151:$CB$151,0)),0)+IFERROR(INDEX('Hoja de Trabajo para listado'!$DE$153:$DG$274,MATCH($A564,'Hoja de Trabajo para listado'!$DE$153:$DE$1048576,0),MATCH((CUADRO!N$5&amp;$E564),'Hoja de Trabajo para listado'!$DE$151:$DG$151,0)),0)+IFERROR(INDEX('Hoja de Trabajo para listado'!$CD$155:$DC$1048576,MATCH($A564,'Hoja de Trabajo para listado'!$CD$155:$CD$1048576,0),MATCH((CUADRO!N$5&amp;$E564),'Hoja de Trabajo para listado'!$CD$151:$DC$151,0)),0)</f>
        <v>0</v>
      </c>
      <c r="O564" s="243">
        <f ca="1">+IFERROR(INDEX('Hoja de Trabajo para listado'!$A$155:$Z$1048576,MATCH($A564,'Hoja de Trabajo para listado'!$A$155:$A$1048576,0),MATCH((CUADRO!O$5&amp;$E564),'Hoja de Trabajo para listado'!$A$151:$Z$151,0)),0)+IFERROR(INDEX('Hoja de Trabajo para listado'!$AB$155:$BA$1048576,MATCH($A564,'Hoja de Trabajo para listado'!$AB$155:$AB$1048576,0),MATCH((CUADRO!O$5&amp;$E564),'Hoja de Trabajo para listado'!$AB$151:$BA$151,0)),0)+IFERROR(INDEX('Hoja de Trabajo para listado'!$BC$155:$CB$1048576,MATCH($A564,'Hoja de Trabajo para listado'!$BC$155:$BC$1048576,0),MATCH((CUADRO!O$5&amp;$E564),'Hoja de Trabajo para listado'!$BC$151:$CB$151,0)),0)+IFERROR(INDEX('Hoja de Trabajo para listado'!$DE$153:$DG$274,MATCH($A564,'Hoja de Trabajo para listado'!$DE$153:$DE$1048576,0),MATCH((CUADRO!O$5&amp;$E564),'Hoja de Trabajo para listado'!$DE$151:$DG$151,0)),0)+IFERROR(INDEX('Hoja de Trabajo para listado'!$CD$155:$DC$1048576,MATCH($A564,'Hoja de Trabajo para listado'!$CD$155:$CD$1048576,0),MATCH((CUADRO!O$5&amp;$E564),'Hoja de Trabajo para listado'!$CD$151:$DC$151,0)),0)</f>
        <v>0</v>
      </c>
      <c r="P564" s="243">
        <f ca="1">+IFERROR(INDEX('Hoja de Trabajo para listado'!$A$155:$Z$1048576,MATCH($A564,'Hoja de Trabajo para listado'!$A$155:$A$1048576,0),MATCH((CUADRO!P$5&amp;$E564),'Hoja de Trabajo para listado'!$A$151:$Z$151,0)),0)+IFERROR(INDEX('Hoja de Trabajo para listado'!$AB$155:$BA$1048576,MATCH($A564,'Hoja de Trabajo para listado'!$AB$155:$AB$1048576,0),MATCH((CUADRO!P$5&amp;$E564),'Hoja de Trabajo para listado'!$AB$151:$BA$151,0)),0)+IFERROR(INDEX('Hoja de Trabajo para listado'!$BC$155:$CB$1048576,MATCH($A564,'Hoja de Trabajo para listado'!$BC$155:$BC$1048576,0),MATCH((CUADRO!P$5&amp;$E564),'Hoja de Trabajo para listado'!$BC$151:$CB$151,0)),0)+IFERROR(INDEX('Hoja de Trabajo para listado'!$DE$153:$DG$274,MATCH($A564,'Hoja de Trabajo para listado'!$DE$153:$DE$1048576,0),MATCH((CUADRO!P$5&amp;$E564),'Hoja de Trabajo para listado'!$DE$151:$DG$151,0)),0)+IFERROR(INDEX('Hoja de Trabajo para listado'!$CD$155:$DC$1048576,MATCH($A564,'Hoja de Trabajo para listado'!$CD$155:$CD$1048576,0),MATCH((CUADRO!P$5&amp;$E564),'Hoja de Trabajo para listado'!$CD$151:$DC$151,0)),0)</f>
        <v>0</v>
      </c>
      <c r="Q564" s="243">
        <f ca="1">+IFERROR(INDEX('Hoja de Trabajo para listado'!$A$155:$Z$1048576,MATCH($A564,'Hoja de Trabajo para listado'!$A$155:$A$1048576,0),MATCH((CUADRO!Q$5&amp;$E564),'Hoja de Trabajo para listado'!$A$151:$Z$151,0)),0)+IFERROR(INDEX('Hoja de Trabajo para listado'!$AB$155:$BA$1048576,MATCH($A564,'Hoja de Trabajo para listado'!$AB$155:$AB$1048576,0),MATCH((CUADRO!Q$5&amp;$E564),'Hoja de Trabajo para listado'!$AB$151:$BA$151,0)),0)+IFERROR(INDEX('Hoja de Trabajo para listado'!$BC$155:$CB$1048576,MATCH($A564,'Hoja de Trabajo para listado'!$BC$155:$BC$1048576,0),MATCH((CUADRO!Q$5&amp;$E564),'Hoja de Trabajo para listado'!$BC$151:$CB$151,0)),0)+IFERROR(INDEX('Hoja de Trabajo para listado'!$DE$153:$DG$274,MATCH($A564,'Hoja de Trabajo para listado'!$DE$153:$DE$1048576,0),MATCH((CUADRO!Q$5&amp;$E564),'Hoja de Trabajo para listado'!$DE$151:$DG$151,0)),0)+IFERROR(INDEX('Hoja de Trabajo para listado'!$CD$155:$DC$1048576,MATCH($A564,'Hoja de Trabajo para listado'!$CD$155:$CD$1048576,0),MATCH((CUADRO!Q$5&amp;$E564),'Hoja de Trabajo para listado'!$CD$151:$DC$151,0)),0)</f>
        <v>0</v>
      </c>
      <c r="R564" s="243">
        <f t="shared" ca="1" si="19"/>
        <v>0</v>
      </c>
      <c r="S564" s="249"/>
      <c r="T564" s="243">
        <f ca="1">+T565</f>
        <v>0</v>
      </c>
      <c r="U564" s="242">
        <f t="shared" si="20"/>
        <v>1</v>
      </c>
      <c r="V564" s="333" t="str">
        <f>+VLOOKUP(A564,bd_lista!$A$3:$E$590,5,FALSE)</f>
        <v>Gobiernos Autonomos Municipales</v>
      </c>
      <c r="W564" s="383" t="str">
        <f>+V564</f>
        <v>Gobiernos Autonomos Municipales</v>
      </c>
      <c r="X564" s="242">
        <f>+VLOOKUP(A564,[3]Sheet1!$A$13:$D$744,4,FALSE)</f>
        <v>0</v>
      </c>
      <c r="Y564" s="242" t="e">
        <f>+VLOOKUP(X564,bd_lista!$A$3:$C$590,3,FALSE)</f>
        <v>#N/A</v>
      </c>
      <c r="Z564" s="294">
        <f>+X564</f>
        <v>0</v>
      </c>
      <c r="AA564" s="295" t="e">
        <f>+Y564</f>
        <v>#N/A</v>
      </c>
    </row>
    <row r="565" spans="1:27" customFormat="1" ht="15" hidden="1" customHeight="1">
      <c r="A565" s="32">
        <v>1235</v>
      </c>
      <c r="B565" s="389"/>
      <c r="C565" s="247" t="str">
        <f>+VLOOKUP(A565,bd_lista!$A$3:$C$590,3,FALSE)</f>
        <v>Gobierno Autónomo Municipal de Chuma</v>
      </c>
      <c r="D565" s="386"/>
      <c r="E565" s="244" t="s">
        <v>1305</v>
      </c>
      <c r="F565" s="243">
        <f ca="1">+IFERROR(INDEX('Hoja de Trabajo para listado'!$A$155:$Z$1048576,MATCH($A565,'Hoja de Trabajo para listado'!$A$155:$A$1048576,0),MATCH((CUADRO!F$5&amp;$E565),'Hoja de Trabajo para listado'!$A$151:$Z$151,0)),0)+IFERROR(INDEX('Hoja de Trabajo para listado'!$AB$155:$BA$1048576,MATCH($A565,'Hoja de Trabajo para listado'!$AB$155:$AB$1048576,0),MATCH((CUADRO!F$5&amp;$E565),'Hoja de Trabajo para listado'!$AB$151:$BA$151,0)),0)+IFERROR(INDEX('Hoja de Trabajo para listado'!$BC$155:$CB$1048576,MATCH($A565,'Hoja de Trabajo para listado'!$BC$155:$BC$1048576,0),MATCH((CUADRO!F$5&amp;$E565),'Hoja de Trabajo para listado'!$BC$151:$CB$151,0)),0)+IFERROR(INDEX('Hoja de Trabajo para listado'!$DE$153:$DG$274,MATCH($A565,'Hoja de Trabajo para listado'!$DE$153:$DE$1048576,0),MATCH((CUADRO!F$5&amp;$E565),'Hoja de Trabajo para listado'!$DE$151:$DG$151,0)),0)+IFERROR(INDEX('Hoja de Trabajo para listado'!$CD$155:$DC$1048576,MATCH($A565,'Hoja de Trabajo para listado'!$CD$155:$CD$1048576,0),MATCH((CUADRO!F$5&amp;$E565),'Hoja de Trabajo para listado'!$CD$151:$DC$151,0)),0)</f>
        <v>0</v>
      </c>
      <c r="G565" s="243">
        <f ca="1">+IFERROR(INDEX('Hoja de Trabajo para listado'!$A$155:$Z$1048576,MATCH($A565,'Hoja de Trabajo para listado'!$A$155:$A$1048576,0),MATCH((CUADRO!G$5&amp;$E565),'Hoja de Trabajo para listado'!$A$151:$Z$151,0)),0)+IFERROR(INDEX('Hoja de Trabajo para listado'!$AB$155:$BA$1048576,MATCH($A565,'Hoja de Trabajo para listado'!$AB$155:$AB$1048576,0),MATCH((CUADRO!G$5&amp;$E565),'Hoja de Trabajo para listado'!$AB$151:$BA$151,0)),0)+IFERROR(INDEX('Hoja de Trabajo para listado'!$BC$155:$CB$1048576,MATCH($A565,'Hoja de Trabajo para listado'!$BC$155:$BC$1048576,0),MATCH((CUADRO!G$5&amp;$E565),'Hoja de Trabajo para listado'!$BC$151:$CB$151,0)),0)+IFERROR(INDEX('Hoja de Trabajo para listado'!$DE$153:$DG$274,MATCH($A565,'Hoja de Trabajo para listado'!$DE$153:$DE$1048576,0),MATCH((CUADRO!G$5&amp;$E565),'Hoja de Trabajo para listado'!$DE$151:$DG$151,0)),0)+IFERROR(INDEX('Hoja de Trabajo para listado'!$CD$155:$DC$1048576,MATCH($A565,'Hoja de Trabajo para listado'!$CD$155:$CD$1048576,0),MATCH((CUADRO!G$5&amp;$E565),'Hoja de Trabajo para listado'!$CD$151:$DC$151,0)),0)</f>
        <v>0</v>
      </c>
      <c r="H565" s="243">
        <f ca="1">+IFERROR(INDEX('Hoja de Trabajo para listado'!$A$155:$Z$1048576,MATCH($A565,'Hoja de Trabajo para listado'!$A$155:$A$1048576,0),MATCH((CUADRO!H$5&amp;$E565),'Hoja de Trabajo para listado'!$A$151:$Z$151,0)),0)+IFERROR(INDEX('Hoja de Trabajo para listado'!$AB$155:$BA$1048576,MATCH($A565,'Hoja de Trabajo para listado'!$AB$155:$AB$1048576,0),MATCH((CUADRO!H$5&amp;$E565),'Hoja de Trabajo para listado'!$AB$151:$BA$151,0)),0)+IFERROR(INDEX('Hoja de Trabajo para listado'!$BC$155:$CB$1048576,MATCH($A565,'Hoja de Trabajo para listado'!$BC$155:$BC$1048576,0),MATCH((CUADRO!H$5&amp;$E565),'Hoja de Trabajo para listado'!$BC$151:$CB$151,0)),0)+IFERROR(INDEX('Hoja de Trabajo para listado'!$DE$153:$DG$274,MATCH($A565,'Hoja de Trabajo para listado'!$DE$153:$DE$1048576,0),MATCH((CUADRO!H$5&amp;$E565),'Hoja de Trabajo para listado'!$DE$151:$DG$151,0)),0)+IFERROR(INDEX('Hoja de Trabajo para listado'!$CD$155:$DC$1048576,MATCH($A565,'Hoja de Trabajo para listado'!$CD$155:$CD$1048576,0),MATCH((CUADRO!H$5&amp;$E565),'Hoja de Trabajo para listado'!$CD$151:$DC$151,0)),0)</f>
        <v>0</v>
      </c>
      <c r="I565" s="243">
        <f ca="1">+IFERROR(INDEX('Hoja de Trabajo para listado'!$A$155:$Z$1048576,MATCH($A565,'Hoja de Trabajo para listado'!$A$155:$A$1048576,0),MATCH((CUADRO!I$5&amp;$E565),'Hoja de Trabajo para listado'!$A$151:$Z$151,0)),0)+IFERROR(INDEX('Hoja de Trabajo para listado'!$AB$155:$BA$1048576,MATCH($A565,'Hoja de Trabajo para listado'!$AB$155:$AB$1048576,0),MATCH((CUADRO!I$5&amp;$E565),'Hoja de Trabajo para listado'!$AB$151:$BA$151,0)),0)+IFERROR(INDEX('Hoja de Trabajo para listado'!$BC$155:$CB$1048576,MATCH($A565,'Hoja de Trabajo para listado'!$BC$155:$BC$1048576,0),MATCH((CUADRO!I$5&amp;$E565),'Hoja de Trabajo para listado'!$BC$151:$CB$151,0)),0)+IFERROR(INDEX('Hoja de Trabajo para listado'!$DE$153:$DG$274,MATCH($A565,'Hoja de Trabajo para listado'!$DE$153:$DE$1048576,0),MATCH((CUADRO!I$5&amp;$E565),'Hoja de Trabajo para listado'!$DE$151:$DG$151,0)),0)+IFERROR(INDEX('Hoja de Trabajo para listado'!$CD$155:$DC$1048576,MATCH($A565,'Hoja de Trabajo para listado'!$CD$155:$CD$1048576,0),MATCH((CUADRO!I$5&amp;$E565),'Hoja de Trabajo para listado'!$CD$151:$DC$151,0)),0)</f>
        <v>0</v>
      </c>
      <c r="J565" s="243">
        <f ca="1">+IFERROR(INDEX('Hoja de Trabajo para listado'!$A$155:$Z$1048576,MATCH($A565,'Hoja de Trabajo para listado'!$A$155:$A$1048576,0),MATCH((CUADRO!J$5&amp;$E565),'Hoja de Trabajo para listado'!$A$151:$Z$151,0)),0)+IFERROR(INDEX('Hoja de Trabajo para listado'!$AB$155:$BA$1048576,MATCH($A565,'Hoja de Trabajo para listado'!$AB$155:$AB$1048576,0),MATCH((CUADRO!J$5&amp;$E565),'Hoja de Trabajo para listado'!$AB$151:$BA$151,0)),0)+IFERROR(INDEX('Hoja de Trabajo para listado'!$BC$155:$CB$1048576,MATCH($A565,'Hoja de Trabajo para listado'!$BC$155:$BC$1048576,0),MATCH((CUADRO!J$5&amp;$E565),'Hoja de Trabajo para listado'!$BC$151:$CB$151,0)),0)+IFERROR(INDEX('Hoja de Trabajo para listado'!$DE$153:$DG$274,MATCH($A565,'Hoja de Trabajo para listado'!$DE$153:$DE$1048576,0),MATCH((CUADRO!J$5&amp;$E565),'Hoja de Trabajo para listado'!$DE$151:$DG$151,0)),0)+IFERROR(INDEX('Hoja de Trabajo para listado'!$CD$155:$DC$1048576,MATCH($A565,'Hoja de Trabajo para listado'!$CD$155:$CD$1048576,0),MATCH((CUADRO!J$5&amp;$E565),'Hoja de Trabajo para listado'!$CD$151:$DC$151,0)),0)</f>
        <v>0</v>
      </c>
      <c r="K565" s="243">
        <f ca="1">+IFERROR(INDEX('Hoja de Trabajo para listado'!$A$155:$Z$1048576,MATCH($A565,'Hoja de Trabajo para listado'!$A$155:$A$1048576,0),MATCH((CUADRO!K$5&amp;$E565),'Hoja de Trabajo para listado'!$A$151:$Z$151,0)),0)+IFERROR(INDEX('Hoja de Trabajo para listado'!$AB$155:$BA$1048576,MATCH($A565,'Hoja de Trabajo para listado'!$AB$155:$AB$1048576,0),MATCH((CUADRO!K$5&amp;$E565),'Hoja de Trabajo para listado'!$AB$151:$BA$151,0)),0)+IFERROR(INDEX('Hoja de Trabajo para listado'!$BC$155:$CB$1048576,MATCH($A565,'Hoja de Trabajo para listado'!$BC$155:$BC$1048576,0),MATCH((CUADRO!K$5&amp;$E565),'Hoja de Trabajo para listado'!$BC$151:$CB$151,0)),0)+IFERROR(INDEX('Hoja de Trabajo para listado'!$DE$153:$DG$274,MATCH($A565,'Hoja de Trabajo para listado'!$DE$153:$DE$1048576,0),MATCH((CUADRO!K$5&amp;$E565),'Hoja de Trabajo para listado'!$DE$151:$DG$151,0)),0)+IFERROR(INDEX('Hoja de Trabajo para listado'!$CD$155:$DC$1048576,MATCH($A565,'Hoja de Trabajo para listado'!$CD$155:$CD$1048576,0),MATCH((CUADRO!K$5&amp;$E565),'Hoja de Trabajo para listado'!$CD$151:$DC$151,0)),0)</f>
        <v>0</v>
      </c>
      <c r="L565" s="243">
        <f ca="1">+IFERROR(INDEX('Hoja de Trabajo para listado'!$A$155:$Z$1048576,MATCH($A565,'Hoja de Trabajo para listado'!$A$155:$A$1048576,0),MATCH((CUADRO!L$5&amp;$E565),'Hoja de Trabajo para listado'!$A$151:$Z$151,0)),0)+IFERROR(INDEX('Hoja de Trabajo para listado'!$AB$155:$BA$1048576,MATCH($A565,'Hoja de Trabajo para listado'!$AB$155:$AB$1048576,0),MATCH((CUADRO!L$5&amp;$E565),'Hoja de Trabajo para listado'!$AB$151:$BA$151,0)),0)+IFERROR(INDEX('Hoja de Trabajo para listado'!$BC$155:$CB$1048576,MATCH($A565,'Hoja de Trabajo para listado'!$BC$155:$BC$1048576,0),MATCH((CUADRO!L$5&amp;$E565),'Hoja de Trabajo para listado'!$BC$151:$CB$151,0)),0)+IFERROR(INDEX('Hoja de Trabajo para listado'!$DE$153:$DG$274,MATCH($A565,'Hoja de Trabajo para listado'!$DE$153:$DE$1048576,0),MATCH((CUADRO!L$5&amp;$E565),'Hoja de Trabajo para listado'!$DE$151:$DG$151,0)),0)+IFERROR(INDEX('Hoja de Trabajo para listado'!$CD$155:$DC$1048576,MATCH($A565,'Hoja de Trabajo para listado'!$CD$155:$CD$1048576,0),MATCH((CUADRO!L$5&amp;$E565),'Hoja de Trabajo para listado'!$CD$151:$DC$151,0)),0)</f>
        <v>0</v>
      </c>
      <c r="M565" s="243">
        <f ca="1">+IFERROR(INDEX('Hoja de Trabajo para listado'!$A$155:$Z$1048576,MATCH($A565,'Hoja de Trabajo para listado'!$A$155:$A$1048576,0),MATCH((CUADRO!M$5&amp;$E565),'Hoja de Trabajo para listado'!$A$151:$Z$151,0)),0)+IFERROR(INDEX('Hoja de Trabajo para listado'!$AB$155:$BA$1048576,MATCH($A565,'Hoja de Trabajo para listado'!$AB$155:$AB$1048576,0),MATCH((CUADRO!M$5&amp;$E565),'Hoja de Trabajo para listado'!$AB$151:$BA$151,0)),0)+IFERROR(INDEX('Hoja de Trabajo para listado'!$BC$155:$CB$1048576,MATCH($A565,'Hoja de Trabajo para listado'!$BC$155:$BC$1048576,0),MATCH((CUADRO!M$5&amp;$E565),'Hoja de Trabajo para listado'!$BC$151:$CB$151,0)),0)+IFERROR(INDEX('Hoja de Trabajo para listado'!$DE$153:$DG$274,MATCH($A565,'Hoja de Trabajo para listado'!$DE$153:$DE$1048576,0),MATCH((CUADRO!M$5&amp;$E565),'Hoja de Trabajo para listado'!$DE$151:$DG$151,0)),0)+IFERROR(INDEX('Hoja de Trabajo para listado'!$CD$155:$DC$1048576,MATCH($A565,'Hoja de Trabajo para listado'!$CD$155:$CD$1048576,0),MATCH((CUADRO!M$5&amp;$E565),'Hoja de Trabajo para listado'!$CD$151:$DC$151,0)),0)</f>
        <v>0</v>
      </c>
      <c r="N565" s="243">
        <f ca="1">+IFERROR(INDEX('Hoja de Trabajo para listado'!$A$155:$Z$1048576,MATCH($A565,'Hoja de Trabajo para listado'!$A$155:$A$1048576,0),MATCH((CUADRO!N$5&amp;$E565),'Hoja de Trabajo para listado'!$A$151:$Z$151,0)),0)+IFERROR(INDEX('Hoja de Trabajo para listado'!$AB$155:$BA$1048576,MATCH($A565,'Hoja de Trabajo para listado'!$AB$155:$AB$1048576,0),MATCH((CUADRO!N$5&amp;$E565),'Hoja de Trabajo para listado'!$AB$151:$BA$151,0)),0)+IFERROR(INDEX('Hoja de Trabajo para listado'!$BC$155:$CB$1048576,MATCH($A565,'Hoja de Trabajo para listado'!$BC$155:$BC$1048576,0),MATCH((CUADRO!N$5&amp;$E565),'Hoja de Trabajo para listado'!$BC$151:$CB$151,0)),0)+IFERROR(INDEX('Hoja de Trabajo para listado'!$DE$153:$DG$274,MATCH($A565,'Hoja de Trabajo para listado'!$DE$153:$DE$1048576,0),MATCH((CUADRO!N$5&amp;$E565),'Hoja de Trabajo para listado'!$DE$151:$DG$151,0)),0)+IFERROR(INDEX('Hoja de Trabajo para listado'!$CD$155:$DC$1048576,MATCH($A565,'Hoja de Trabajo para listado'!$CD$155:$CD$1048576,0),MATCH((CUADRO!N$5&amp;$E565),'Hoja de Trabajo para listado'!$CD$151:$DC$151,0)),0)</f>
        <v>0</v>
      </c>
      <c r="O565" s="243">
        <f ca="1">+IFERROR(INDEX('Hoja de Trabajo para listado'!$A$155:$Z$1048576,MATCH($A565,'Hoja de Trabajo para listado'!$A$155:$A$1048576,0),MATCH((CUADRO!O$5&amp;$E565),'Hoja de Trabajo para listado'!$A$151:$Z$151,0)),0)+IFERROR(INDEX('Hoja de Trabajo para listado'!$AB$155:$BA$1048576,MATCH($A565,'Hoja de Trabajo para listado'!$AB$155:$AB$1048576,0),MATCH((CUADRO!O$5&amp;$E565),'Hoja de Trabajo para listado'!$AB$151:$BA$151,0)),0)+IFERROR(INDEX('Hoja de Trabajo para listado'!$BC$155:$CB$1048576,MATCH($A565,'Hoja de Trabajo para listado'!$BC$155:$BC$1048576,0),MATCH((CUADRO!O$5&amp;$E565),'Hoja de Trabajo para listado'!$BC$151:$CB$151,0)),0)+IFERROR(INDEX('Hoja de Trabajo para listado'!$DE$153:$DG$274,MATCH($A565,'Hoja de Trabajo para listado'!$DE$153:$DE$1048576,0),MATCH((CUADRO!O$5&amp;$E565),'Hoja de Trabajo para listado'!$DE$151:$DG$151,0)),0)+IFERROR(INDEX('Hoja de Trabajo para listado'!$CD$155:$DC$1048576,MATCH($A565,'Hoja de Trabajo para listado'!$CD$155:$CD$1048576,0),MATCH((CUADRO!O$5&amp;$E565),'Hoja de Trabajo para listado'!$CD$151:$DC$151,0)),0)</f>
        <v>0</v>
      </c>
      <c r="P565" s="243">
        <f ca="1">+IFERROR(INDEX('Hoja de Trabajo para listado'!$A$155:$Z$1048576,MATCH($A565,'Hoja de Trabajo para listado'!$A$155:$A$1048576,0),MATCH((CUADRO!P$5&amp;$E565),'Hoja de Trabajo para listado'!$A$151:$Z$151,0)),0)+IFERROR(INDEX('Hoja de Trabajo para listado'!$AB$155:$BA$1048576,MATCH($A565,'Hoja de Trabajo para listado'!$AB$155:$AB$1048576,0),MATCH((CUADRO!P$5&amp;$E565),'Hoja de Trabajo para listado'!$AB$151:$BA$151,0)),0)+IFERROR(INDEX('Hoja de Trabajo para listado'!$BC$155:$CB$1048576,MATCH($A565,'Hoja de Trabajo para listado'!$BC$155:$BC$1048576,0),MATCH((CUADRO!P$5&amp;$E565),'Hoja de Trabajo para listado'!$BC$151:$CB$151,0)),0)+IFERROR(INDEX('Hoja de Trabajo para listado'!$DE$153:$DG$274,MATCH($A565,'Hoja de Trabajo para listado'!$DE$153:$DE$1048576,0),MATCH((CUADRO!P$5&amp;$E565),'Hoja de Trabajo para listado'!$DE$151:$DG$151,0)),0)+IFERROR(INDEX('Hoja de Trabajo para listado'!$CD$155:$DC$1048576,MATCH($A565,'Hoja de Trabajo para listado'!$CD$155:$CD$1048576,0),MATCH((CUADRO!P$5&amp;$E565),'Hoja de Trabajo para listado'!$CD$151:$DC$151,0)),0)</f>
        <v>0</v>
      </c>
      <c r="Q565" s="243">
        <f ca="1">+IFERROR(INDEX('Hoja de Trabajo para listado'!$A$155:$Z$1048576,MATCH($A565,'Hoja de Trabajo para listado'!$A$155:$A$1048576,0),MATCH((CUADRO!Q$5&amp;$E565),'Hoja de Trabajo para listado'!$A$151:$Z$151,0)),0)+IFERROR(INDEX('Hoja de Trabajo para listado'!$AB$155:$BA$1048576,MATCH($A565,'Hoja de Trabajo para listado'!$AB$155:$AB$1048576,0),MATCH((CUADRO!Q$5&amp;$E565),'Hoja de Trabajo para listado'!$AB$151:$BA$151,0)),0)+IFERROR(INDEX('Hoja de Trabajo para listado'!$BC$155:$CB$1048576,MATCH($A565,'Hoja de Trabajo para listado'!$BC$155:$BC$1048576,0),MATCH((CUADRO!Q$5&amp;$E565),'Hoja de Trabajo para listado'!$BC$151:$CB$151,0)),0)+IFERROR(INDEX('Hoja de Trabajo para listado'!$DE$153:$DG$274,MATCH($A565,'Hoja de Trabajo para listado'!$DE$153:$DE$1048576,0),MATCH((CUADRO!Q$5&amp;$E565),'Hoja de Trabajo para listado'!$DE$151:$DG$151,0)),0)+IFERROR(INDEX('Hoja de Trabajo para listado'!$CD$155:$DC$1048576,MATCH($A565,'Hoja de Trabajo para listado'!$CD$155:$CD$1048576,0),MATCH((CUADRO!Q$5&amp;$E565),'Hoja de Trabajo para listado'!$CD$151:$DC$151,0)),0)</f>
        <v>0</v>
      </c>
      <c r="R565" s="243">
        <f t="shared" ca="1" si="19"/>
        <v>0</v>
      </c>
      <c r="S565" s="249">
        <f ca="1">+R564+R565</f>
        <v>0</v>
      </c>
      <c r="T565" s="243">
        <f ca="1">+S565</f>
        <v>0</v>
      </c>
      <c r="U565" s="242">
        <f t="shared" si="20"/>
        <v>2</v>
      </c>
      <c r="V565" s="333" t="str">
        <f>+VLOOKUP(A565,bd_lista!$A$3:$E$590,5,FALSE)</f>
        <v>Gobiernos Autonomos Municipales</v>
      </c>
      <c r="W565" s="384"/>
      <c r="X565" s="242">
        <f>+VLOOKUP(A565,[3]Sheet1!$A$13:$D$744,4,FALSE)</f>
        <v>0</v>
      </c>
      <c r="Y565" s="242" t="e">
        <f>+VLOOKUP(X565,bd_lista!$A$3:$C$590,3,FALSE)</f>
        <v>#N/A</v>
      </c>
      <c r="Z565" s="292"/>
      <c r="AA565" s="293"/>
    </row>
    <row r="566" spans="1:27" customFormat="1" ht="27" hidden="1" customHeight="1">
      <c r="A566" s="32">
        <v>1236</v>
      </c>
      <c r="B566" s="388">
        <f>+A566</f>
        <v>1236</v>
      </c>
      <c r="C566" s="247" t="str">
        <f>+VLOOKUP(A566,bd_lista!$A$3:$C$590,3,FALSE)</f>
        <v>Gobierno Autónomo Municipal de Ayata</v>
      </c>
      <c r="D566" s="385" t="str">
        <f>+C566</f>
        <v>Gobierno Autónomo Municipal de Ayata</v>
      </c>
      <c r="E566" s="242" t="s">
        <v>1304</v>
      </c>
      <c r="F566" s="243">
        <f ca="1">+IFERROR(INDEX('Hoja de Trabajo para listado'!$A$155:$Z$1048576,MATCH($A566,'Hoja de Trabajo para listado'!$A$155:$A$1048576,0),MATCH((CUADRO!F$5&amp;$E566),'Hoja de Trabajo para listado'!$A$151:$Z$151,0)),0)+IFERROR(INDEX('Hoja de Trabajo para listado'!$AB$155:$BA$1048576,MATCH($A566,'Hoja de Trabajo para listado'!$AB$155:$AB$1048576,0),MATCH((CUADRO!F$5&amp;$E566),'Hoja de Trabajo para listado'!$AB$151:$BA$151,0)),0)+IFERROR(INDEX('Hoja de Trabajo para listado'!$BC$155:$CB$1048576,MATCH($A566,'Hoja de Trabajo para listado'!$BC$155:$BC$1048576,0),MATCH((CUADRO!F$5&amp;$E566),'Hoja de Trabajo para listado'!$BC$151:$CB$151,0)),0)+IFERROR(INDEX('Hoja de Trabajo para listado'!$DE$153:$DG$274,MATCH($A566,'Hoja de Trabajo para listado'!$DE$153:$DE$1048576,0),MATCH((CUADRO!F$5&amp;$E566),'Hoja de Trabajo para listado'!$DE$151:$DG$151,0)),0)+IFERROR(INDEX('Hoja de Trabajo para listado'!$CD$155:$DC$1048576,MATCH($A566,'Hoja de Trabajo para listado'!$CD$155:$CD$1048576,0),MATCH((CUADRO!F$5&amp;$E566),'Hoja de Trabajo para listado'!$CD$151:$DC$151,0)),0)</f>
        <v>0</v>
      </c>
      <c r="G566" s="243">
        <f ca="1">+IFERROR(INDEX('Hoja de Trabajo para listado'!$A$155:$Z$1048576,MATCH($A566,'Hoja de Trabajo para listado'!$A$155:$A$1048576,0),MATCH((CUADRO!G$5&amp;$E566),'Hoja de Trabajo para listado'!$A$151:$Z$151,0)),0)+IFERROR(INDEX('Hoja de Trabajo para listado'!$AB$155:$BA$1048576,MATCH($A566,'Hoja de Trabajo para listado'!$AB$155:$AB$1048576,0),MATCH((CUADRO!G$5&amp;$E566),'Hoja de Trabajo para listado'!$AB$151:$BA$151,0)),0)+IFERROR(INDEX('Hoja de Trabajo para listado'!$BC$155:$CB$1048576,MATCH($A566,'Hoja de Trabajo para listado'!$BC$155:$BC$1048576,0),MATCH((CUADRO!G$5&amp;$E566),'Hoja de Trabajo para listado'!$BC$151:$CB$151,0)),0)+IFERROR(INDEX('Hoja de Trabajo para listado'!$DE$153:$DG$274,MATCH($A566,'Hoja de Trabajo para listado'!$DE$153:$DE$1048576,0),MATCH((CUADRO!G$5&amp;$E566),'Hoja de Trabajo para listado'!$DE$151:$DG$151,0)),0)+IFERROR(INDEX('Hoja de Trabajo para listado'!$CD$155:$DC$1048576,MATCH($A566,'Hoja de Trabajo para listado'!$CD$155:$CD$1048576,0),MATCH((CUADRO!G$5&amp;$E566),'Hoja de Trabajo para listado'!$CD$151:$DC$151,0)),0)</f>
        <v>0</v>
      </c>
      <c r="H566" s="243">
        <f ca="1">+IFERROR(INDEX('Hoja de Trabajo para listado'!$A$155:$Z$1048576,MATCH($A566,'Hoja de Trabajo para listado'!$A$155:$A$1048576,0),MATCH((CUADRO!H$5&amp;$E566),'Hoja de Trabajo para listado'!$A$151:$Z$151,0)),0)+IFERROR(INDEX('Hoja de Trabajo para listado'!$AB$155:$BA$1048576,MATCH($A566,'Hoja de Trabajo para listado'!$AB$155:$AB$1048576,0),MATCH((CUADRO!H$5&amp;$E566),'Hoja de Trabajo para listado'!$AB$151:$BA$151,0)),0)+IFERROR(INDEX('Hoja de Trabajo para listado'!$BC$155:$CB$1048576,MATCH($A566,'Hoja de Trabajo para listado'!$BC$155:$BC$1048576,0),MATCH((CUADRO!H$5&amp;$E566),'Hoja de Trabajo para listado'!$BC$151:$CB$151,0)),0)+IFERROR(INDEX('Hoja de Trabajo para listado'!$DE$153:$DG$274,MATCH($A566,'Hoja de Trabajo para listado'!$DE$153:$DE$1048576,0),MATCH((CUADRO!H$5&amp;$E566),'Hoja de Trabajo para listado'!$DE$151:$DG$151,0)),0)+IFERROR(INDEX('Hoja de Trabajo para listado'!$CD$155:$DC$1048576,MATCH($A566,'Hoja de Trabajo para listado'!$CD$155:$CD$1048576,0),MATCH((CUADRO!H$5&amp;$E566),'Hoja de Trabajo para listado'!$CD$151:$DC$151,0)),0)</f>
        <v>0</v>
      </c>
      <c r="I566" s="243">
        <f ca="1">+IFERROR(INDEX('Hoja de Trabajo para listado'!$A$155:$Z$1048576,MATCH($A566,'Hoja de Trabajo para listado'!$A$155:$A$1048576,0),MATCH((CUADRO!I$5&amp;$E566),'Hoja de Trabajo para listado'!$A$151:$Z$151,0)),0)+IFERROR(INDEX('Hoja de Trabajo para listado'!$AB$155:$BA$1048576,MATCH($A566,'Hoja de Trabajo para listado'!$AB$155:$AB$1048576,0),MATCH((CUADRO!I$5&amp;$E566),'Hoja de Trabajo para listado'!$AB$151:$BA$151,0)),0)+IFERROR(INDEX('Hoja de Trabajo para listado'!$BC$155:$CB$1048576,MATCH($A566,'Hoja de Trabajo para listado'!$BC$155:$BC$1048576,0),MATCH((CUADRO!I$5&amp;$E566),'Hoja de Trabajo para listado'!$BC$151:$CB$151,0)),0)+IFERROR(INDEX('Hoja de Trabajo para listado'!$DE$153:$DG$274,MATCH($A566,'Hoja de Trabajo para listado'!$DE$153:$DE$1048576,0),MATCH((CUADRO!I$5&amp;$E566),'Hoja de Trabajo para listado'!$DE$151:$DG$151,0)),0)+IFERROR(INDEX('Hoja de Trabajo para listado'!$CD$155:$DC$1048576,MATCH($A566,'Hoja de Trabajo para listado'!$CD$155:$CD$1048576,0),MATCH((CUADRO!I$5&amp;$E566),'Hoja de Trabajo para listado'!$CD$151:$DC$151,0)),0)</f>
        <v>0</v>
      </c>
      <c r="J566" s="243">
        <f ca="1">+IFERROR(INDEX('Hoja de Trabajo para listado'!$A$155:$Z$1048576,MATCH($A566,'Hoja de Trabajo para listado'!$A$155:$A$1048576,0),MATCH((CUADRO!J$5&amp;$E566),'Hoja de Trabajo para listado'!$A$151:$Z$151,0)),0)+IFERROR(INDEX('Hoja de Trabajo para listado'!$AB$155:$BA$1048576,MATCH($A566,'Hoja de Trabajo para listado'!$AB$155:$AB$1048576,0),MATCH((CUADRO!J$5&amp;$E566),'Hoja de Trabajo para listado'!$AB$151:$BA$151,0)),0)+IFERROR(INDEX('Hoja de Trabajo para listado'!$BC$155:$CB$1048576,MATCH($A566,'Hoja de Trabajo para listado'!$BC$155:$BC$1048576,0),MATCH((CUADRO!J$5&amp;$E566),'Hoja de Trabajo para listado'!$BC$151:$CB$151,0)),0)+IFERROR(INDEX('Hoja de Trabajo para listado'!$DE$153:$DG$274,MATCH($A566,'Hoja de Trabajo para listado'!$DE$153:$DE$1048576,0),MATCH((CUADRO!J$5&amp;$E566),'Hoja de Trabajo para listado'!$DE$151:$DG$151,0)),0)+IFERROR(INDEX('Hoja de Trabajo para listado'!$CD$155:$DC$1048576,MATCH($A566,'Hoja de Trabajo para listado'!$CD$155:$CD$1048576,0),MATCH((CUADRO!J$5&amp;$E566),'Hoja de Trabajo para listado'!$CD$151:$DC$151,0)),0)</f>
        <v>0</v>
      </c>
      <c r="K566" s="243">
        <f ca="1">+IFERROR(INDEX('Hoja de Trabajo para listado'!$A$155:$Z$1048576,MATCH($A566,'Hoja de Trabajo para listado'!$A$155:$A$1048576,0),MATCH((CUADRO!K$5&amp;$E566),'Hoja de Trabajo para listado'!$A$151:$Z$151,0)),0)+IFERROR(INDEX('Hoja de Trabajo para listado'!$AB$155:$BA$1048576,MATCH($A566,'Hoja de Trabajo para listado'!$AB$155:$AB$1048576,0),MATCH((CUADRO!K$5&amp;$E566),'Hoja de Trabajo para listado'!$AB$151:$BA$151,0)),0)+IFERROR(INDEX('Hoja de Trabajo para listado'!$BC$155:$CB$1048576,MATCH($A566,'Hoja de Trabajo para listado'!$BC$155:$BC$1048576,0),MATCH((CUADRO!K$5&amp;$E566),'Hoja de Trabajo para listado'!$BC$151:$CB$151,0)),0)+IFERROR(INDEX('Hoja de Trabajo para listado'!$DE$153:$DG$274,MATCH($A566,'Hoja de Trabajo para listado'!$DE$153:$DE$1048576,0),MATCH((CUADRO!K$5&amp;$E566),'Hoja de Trabajo para listado'!$DE$151:$DG$151,0)),0)+IFERROR(INDEX('Hoja de Trabajo para listado'!$CD$155:$DC$1048576,MATCH($A566,'Hoja de Trabajo para listado'!$CD$155:$CD$1048576,0),MATCH((CUADRO!K$5&amp;$E566),'Hoja de Trabajo para listado'!$CD$151:$DC$151,0)),0)</f>
        <v>0</v>
      </c>
      <c r="L566" s="243">
        <f ca="1">+IFERROR(INDEX('Hoja de Trabajo para listado'!$A$155:$Z$1048576,MATCH($A566,'Hoja de Trabajo para listado'!$A$155:$A$1048576,0),MATCH((CUADRO!L$5&amp;$E566),'Hoja de Trabajo para listado'!$A$151:$Z$151,0)),0)+IFERROR(INDEX('Hoja de Trabajo para listado'!$AB$155:$BA$1048576,MATCH($A566,'Hoja de Trabajo para listado'!$AB$155:$AB$1048576,0),MATCH((CUADRO!L$5&amp;$E566),'Hoja de Trabajo para listado'!$AB$151:$BA$151,0)),0)+IFERROR(INDEX('Hoja de Trabajo para listado'!$BC$155:$CB$1048576,MATCH($A566,'Hoja de Trabajo para listado'!$BC$155:$BC$1048576,0),MATCH((CUADRO!L$5&amp;$E566),'Hoja de Trabajo para listado'!$BC$151:$CB$151,0)),0)+IFERROR(INDEX('Hoja de Trabajo para listado'!$DE$153:$DG$274,MATCH($A566,'Hoja de Trabajo para listado'!$DE$153:$DE$1048576,0),MATCH((CUADRO!L$5&amp;$E566),'Hoja de Trabajo para listado'!$DE$151:$DG$151,0)),0)+IFERROR(INDEX('Hoja de Trabajo para listado'!$CD$155:$DC$1048576,MATCH($A566,'Hoja de Trabajo para listado'!$CD$155:$CD$1048576,0),MATCH((CUADRO!L$5&amp;$E566),'Hoja de Trabajo para listado'!$CD$151:$DC$151,0)),0)</f>
        <v>0</v>
      </c>
      <c r="M566" s="243">
        <f ca="1">+IFERROR(INDEX('Hoja de Trabajo para listado'!$A$155:$Z$1048576,MATCH($A566,'Hoja de Trabajo para listado'!$A$155:$A$1048576,0),MATCH((CUADRO!M$5&amp;$E566),'Hoja de Trabajo para listado'!$A$151:$Z$151,0)),0)+IFERROR(INDEX('Hoja de Trabajo para listado'!$AB$155:$BA$1048576,MATCH($A566,'Hoja de Trabajo para listado'!$AB$155:$AB$1048576,0),MATCH((CUADRO!M$5&amp;$E566),'Hoja de Trabajo para listado'!$AB$151:$BA$151,0)),0)+IFERROR(INDEX('Hoja de Trabajo para listado'!$BC$155:$CB$1048576,MATCH($A566,'Hoja de Trabajo para listado'!$BC$155:$BC$1048576,0),MATCH((CUADRO!M$5&amp;$E566),'Hoja de Trabajo para listado'!$BC$151:$CB$151,0)),0)+IFERROR(INDEX('Hoja de Trabajo para listado'!$DE$153:$DG$274,MATCH($A566,'Hoja de Trabajo para listado'!$DE$153:$DE$1048576,0),MATCH((CUADRO!M$5&amp;$E566),'Hoja de Trabajo para listado'!$DE$151:$DG$151,0)),0)+IFERROR(INDEX('Hoja de Trabajo para listado'!$CD$155:$DC$1048576,MATCH($A566,'Hoja de Trabajo para listado'!$CD$155:$CD$1048576,0),MATCH((CUADRO!M$5&amp;$E566),'Hoja de Trabajo para listado'!$CD$151:$DC$151,0)),0)</f>
        <v>0</v>
      </c>
      <c r="N566" s="243">
        <f ca="1">+IFERROR(INDEX('Hoja de Trabajo para listado'!$A$155:$Z$1048576,MATCH($A566,'Hoja de Trabajo para listado'!$A$155:$A$1048576,0),MATCH((CUADRO!N$5&amp;$E566),'Hoja de Trabajo para listado'!$A$151:$Z$151,0)),0)+IFERROR(INDEX('Hoja de Trabajo para listado'!$AB$155:$BA$1048576,MATCH($A566,'Hoja de Trabajo para listado'!$AB$155:$AB$1048576,0),MATCH((CUADRO!N$5&amp;$E566),'Hoja de Trabajo para listado'!$AB$151:$BA$151,0)),0)+IFERROR(INDEX('Hoja de Trabajo para listado'!$BC$155:$CB$1048576,MATCH($A566,'Hoja de Trabajo para listado'!$BC$155:$BC$1048576,0),MATCH((CUADRO!N$5&amp;$E566),'Hoja de Trabajo para listado'!$BC$151:$CB$151,0)),0)+IFERROR(INDEX('Hoja de Trabajo para listado'!$DE$153:$DG$274,MATCH($A566,'Hoja de Trabajo para listado'!$DE$153:$DE$1048576,0),MATCH((CUADRO!N$5&amp;$E566),'Hoja de Trabajo para listado'!$DE$151:$DG$151,0)),0)+IFERROR(INDEX('Hoja de Trabajo para listado'!$CD$155:$DC$1048576,MATCH($A566,'Hoja de Trabajo para listado'!$CD$155:$CD$1048576,0),MATCH((CUADRO!N$5&amp;$E566),'Hoja de Trabajo para listado'!$CD$151:$DC$151,0)),0)</f>
        <v>0</v>
      </c>
      <c r="O566" s="243">
        <f ca="1">+IFERROR(INDEX('Hoja de Trabajo para listado'!$A$155:$Z$1048576,MATCH($A566,'Hoja de Trabajo para listado'!$A$155:$A$1048576,0),MATCH((CUADRO!O$5&amp;$E566),'Hoja de Trabajo para listado'!$A$151:$Z$151,0)),0)+IFERROR(INDEX('Hoja de Trabajo para listado'!$AB$155:$BA$1048576,MATCH($A566,'Hoja de Trabajo para listado'!$AB$155:$AB$1048576,0),MATCH((CUADRO!O$5&amp;$E566),'Hoja de Trabajo para listado'!$AB$151:$BA$151,0)),0)+IFERROR(INDEX('Hoja de Trabajo para listado'!$BC$155:$CB$1048576,MATCH($A566,'Hoja de Trabajo para listado'!$BC$155:$BC$1048576,0),MATCH((CUADRO!O$5&amp;$E566),'Hoja de Trabajo para listado'!$BC$151:$CB$151,0)),0)+IFERROR(INDEX('Hoja de Trabajo para listado'!$DE$153:$DG$274,MATCH($A566,'Hoja de Trabajo para listado'!$DE$153:$DE$1048576,0),MATCH((CUADRO!O$5&amp;$E566),'Hoja de Trabajo para listado'!$DE$151:$DG$151,0)),0)+IFERROR(INDEX('Hoja de Trabajo para listado'!$CD$155:$DC$1048576,MATCH($A566,'Hoja de Trabajo para listado'!$CD$155:$CD$1048576,0),MATCH((CUADRO!O$5&amp;$E566),'Hoja de Trabajo para listado'!$CD$151:$DC$151,0)),0)</f>
        <v>0</v>
      </c>
      <c r="P566" s="243">
        <f ca="1">+IFERROR(INDEX('Hoja de Trabajo para listado'!$A$155:$Z$1048576,MATCH($A566,'Hoja de Trabajo para listado'!$A$155:$A$1048576,0),MATCH((CUADRO!P$5&amp;$E566),'Hoja de Trabajo para listado'!$A$151:$Z$151,0)),0)+IFERROR(INDEX('Hoja de Trabajo para listado'!$AB$155:$BA$1048576,MATCH($A566,'Hoja de Trabajo para listado'!$AB$155:$AB$1048576,0),MATCH((CUADRO!P$5&amp;$E566),'Hoja de Trabajo para listado'!$AB$151:$BA$151,0)),0)+IFERROR(INDEX('Hoja de Trabajo para listado'!$BC$155:$CB$1048576,MATCH($A566,'Hoja de Trabajo para listado'!$BC$155:$BC$1048576,0),MATCH((CUADRO!P$5&amp;$E566),'Hoja de Trabajo para listado'!$BC$151:$CB$151,0)),0)+IFERROR(INDEX('Hoja de Trabajo para listado'!$DE$153:$DG$274,MATCH($A566,'Hoja de Trabajo para listado'!$DE$153:$DE$1048576,0),MATCH((CUADRO!P$5&amp;$E566),'Hoja de Trabajo para listado'!$DE$151:$DG$151,0)),0)+IFERROR(INDEX('Hoja de Trabajo para listado'!$CD$155:$DC$1048576,MATCH($A566,'Hoja de Trabajo para listado'!$CD$155:$CD$1048576,0),MATCH((CUADRO!P$5&amp;$E566),'Hoja de Trabajo para listado'!$CD$151:$DC$151,0)),0)</f>
        <v>0</v>
      </c>
      <c r="Q566" s="243">
        <f ca="1">+IFERROR(INDEX('Hoja de Trabajo para listado'!$A$155:$Z$1048576,MATCH($A566,'Hoja de Trabajo para listado'!$A$155:$A$1048576,0),MATCH((CUADRO!Q$5&amp;$E566),'Hoja de Trabajo para listado'!$A$151:$Z$151,0)),0)+IFERROR(INDEX('Hoja de Trabajo para listado'!$AB$155:$BA$1048576,MATCH($A566,'Hoja de Trabajo para listado'!$AB$155:$AB$1048576,0),MATCH((CUADRO!Q$5&amp;$E566),'Hoja de Trabajo para listado'!$AB$151:$BA$151,0)),0)+IFERROR(INDEX('Hoja de Trabajo para listado'!$BC$155:$CB$1048576,MATCH($A566,'Hoja de Trabajo para listado'!$BC$155:$BC$1048576,0),MATCH((CUADRO!Q$5&amp;$E566),'Hoja de Trabajo para listado'!$BC$151:$CB$151,0)),0)+IFERROR(INDEX('Hoja de Trabajo para listado'!$DE$153:$DG$274,MATCH($A566,'Hoja de Trabajo para listado'!$DE$153:$DE$1048576,0),MATCH((CUADRO!Q$5&amp;$E566),'Hoja de Trabajo para listado'!$DE$151:$DG$151,0)),0)+IFERROR(INDEX('Hoja de Trabajo para listado'!$CD$155:$DC$1048576,MATCH($A566,'Hoja de Trabajo para listado'!$CD$155:$CD$1048576,0),MATCH((CUADRO!Q$5&amp;$E566),'Hoja de Trabajo para listado'!$CD$151:$DC$151,0)),0)</f>
        <v>0</v>
      </c>
      <c r="R566" s="243">
        <f t="shared" ca="1" si="19"/>
        <v>0</v>
      </c>
      <c r="S566" s="249"/>
      <c r="T566" s="243">
        <f ca="1">+T567</f>
        <v>0</v>
      </c>
      <c r="U566" s="242">
        <f t="shared" si="20"/>
        <v>1</v>
      </c>
      <c r="V566" s="333" t="str">
        <f>+VLOOKUP(A566,bd_lista!$A$3:$E$590,5,FALSE)</f>
        <v>Gobiernos Autonomos Municipales</v>
      </c>
      <c r="W566" s="383" t="str">
        <f>+V566</f>
        <v>Gobiernos Autonomos Municipales</v>
      </c>
      <c r="X566" s="242">
        <f>+VLOOKUP(A566,[3]Sheet1!$A$13:$D$744,4,FALSE)</f>
        <v>0</v>
      </c>
      <c r="Y566" s="242" t="e">
        <f>+VLOOKUP(X566,bd_lista!$A$3:$C$590,3,FALSE)</f>
        <v>#N/A</v>
      </c>
      <c r="Z566" s="294">
        <f>+X566</f>
        <v>0</v>
      </c>
      <c r="AA566" s="295" t="e">
        <f>+Y566</f>
        <v>#N/A</v>
      </c>
    </row>
    <row r="567" spans="1:27" customFormat="1" ht="27" hidden="1" customHeight="1">
      <c r="A567" s="32">
        <v>1236</v>
      </c>
      <c r="B567" s="389"/>
      <c r="C567" s="247" t="str">
        <f>+VLOOKUP(A567,bd_lista!$A$3:$C$590,3,FALSE)</f>
        <v>Gobierno Autónomo Municipal de Ayata</v>
      </c>
      <c r="D567" s="386"/>
      <c r="E567" s="244" t="s">
        <v>1305</v>
      </c>
      <c r="F567" s="243">
        <f ca="1">+IFERROR(INDEX('Hoja de Trabajo para listado'!$A$155:$Z$1048576,MATCH($A567,'Hoja de Trabajo para listado'!$A$155:$A$1048576,0),MATCH((CUADRO!F$5&amp;$E567),'Hoja de Trabajo para listado'!$A$151:$Z$151,0)),0)+IFERROR(INDEX('Hoja de Trabajo para listado'!$AB$155:$BA$1048576,MATCH($A567,'Hoja de Trabajo para listado'!$AB$155:$AB$1048576,0),MATCH((CUADRO!F$5&amp;$E567),'Hoja de Trabajo para listado'!$AB$151:$BA$151,0)),0)+IFERROR(INDEX('Hoja de Trabajo para listado'!$BC$155:$CB$1048576,MATCH($A567,'Hoja de Trabajo para listado'!$BC$155:$BC$1048576,0),MATCH((CUADRO!F$5&amp;$E567),'Hoja de Trabajo para listado'!$BC$151:$CB$151,0)),0)+IFERROR(INDEX('Hoja de Trabajo para listado'!$DE$153:$DG$274,MATCH($A567,'Hoja de Trabajo para listado'!$DE$153:$DE$1048576,0),MATCH((CUADRO!F$5&amp;$E567),'Hoja de Trabajo para listado'!$DE$151:$DG$151,0)),0)+IFERROR(INDEX('Hoja de Trabajo para listado'!$CD$155:$DC$1048576,MATCH($A567,'Hoja de Trabajo para listado'!$CD$155:$CD$1048576,0),MATCH((CUADRO!F$5&amp;$E567),'Hoja de Trabajo para listado'!$CD$151:$DC$151,0)),0)</f>
        <v>0</v>
      </c>
      <c r="G567" s="243">
        <f ca="1">+IFERROR(INDEX('Hoja de Trabajo para listado'!$A$155:$Z$1048576,MATCH($A567,'Hoja de Trabajo para listado'!$A$155:$A$1048576,0),MATCH((CUADRO!G$5&amp;$E567),'Hoja de Trabajo para listado'!$A$151:$Z$151,0)),0)+IFERROR(INDEX('Hoja de Trabajo para listado'!$AB$155:$BA$1048576,MATCH($A567,'Hoja de Trabajo para listado'!$AB$155:$AB$1048576,0),MATCH((CUADRO!G$5&amp;$E567),'Hoja de Trabajo para listado'!$AB$151:$BA$151,0)),0)+IFERROR(INDEX('Hoja de Trabajo para listado'!$BC$155:$CB$1048576,MATCH($A567,'Hoja de Trabajo para listado'!$BC$155:$BC$1048576,0),MATCH((CUADRO!G$5&amp;$E567),'Hoja de Trabajo para listado'!$BC$151:$CB$151,0)),0)+IFERROR(INDEX('Hoja de Trabajo para listado'!$DE$153:$DG$274,MATCH($A567,'Hoja de Trabajo para listado'!$DE$153:$DE$1048576,0),MATCH((CUADRO!G$5&amp;$E567),'Hoja de Trabajo para listado'!$DE$151:$DG$151,0)),0)+IFERROR(INDEX('Hoja de Trabajo para listado'!$CD$155:$DC$1048576,MATCH($A567,'Hoja de Trabajo para listado'!$CD$155:$CD$1048576,0),MATCH((CUADRO!G$5&amp;$E567),'Hoja de Trabajo para listado'!$CD$151:$DC$151,0)),0)</f>
        <v>0</v>
      </c>
      <c r="H567" s="243">
        <f ca="1">+IFERROR(INDEX('Hoja de Trabajo para listado'!$A$155:$Z$1048576,MATCH($A567,'Hoja de Trabajo para listado'!$A$155:$A$1048576,0),MATCH((CUADRO!H$5&amp;$E567),'Hoja de Trabajo para listado'!$A$151:$Z$151,0)),0)+IFERROR(INDEX('Hoja de Trabajo para listado'!$AB$155:$BA$1048576,MATCH($A567,'Hoja de Trabajo para listado'!$AB$155:$AB$1048576,0),MATCH((CUADRO!H$5&amp;$E567),'Hoja de Trabajo para listado'!$AB$151:$BA$151,0)),0)+IFERROR(INDEX('Hoja de Trabajo para listado'!$BC$155:$CB$1048576,MATCH($A567,'Hoja de Trabajo para listado'!$BC$155:$BC$1048576,0),MATCH((CUADRO!H$5&amp;$E567),'Hoja de Trabajo para listado'!$BC$151:$CB$151,0)),0)+IFERROR(INDEX('Hoja de Trabajo para listado'!$DE$153:$DG$274,MATCH($A567,'Hoja de Trabajo para listado'!$DE$153:$DE$1048576,0),MATCH((CUADRO!H$5&amp;$E567),'Hoja de Trabajo para listado'!$DE$151:$DG$151,0)),0)+IFERROR(INDEX('Hoja de Trabajo para listado'!$CD$155:$DC$1048576,MATCH($A567,'Hoja de Trabajo para listado'!$CD$155:$CD$1048576,0),MATCH((CUADRO!H$5&amp;$E567),'Hoja de Trabajo para listado'!$CD$151:$DC$151,0)),0)</f>
        <v>0</v>
      </c>
      <c r="I567" s="243">
        <f ca="1">+IFERROR(INDEX('Hoja de Trabajo para listado'!$A$155:$Z$1048576,MATCH($A567,'Hoja de Trabajo para listado'!$A$155:$A$1048576,0),MATCH((CUADRO!I$5&amp;$E567),'Hoja de Trabajo para listado'!$A$151:$Z$151,0)),0)+IFERROR(INDEX('Hoja de Trabajo para listado'!$AB$155:$BA$1048576,MATCH($A567,'Hoja de Trabajo para listado'!$AB$155:$AB$1048576,0),MATCH((CUADRO!I$5&amp;$E567),'Hoja de Trabajo para listado'!$AB$151:$BA$151,0)),0)+IFERROR(INDEX('Hoja de Trabajo para listado'!$BC$155:$CB$1048576,MATCH($A567,'Hoja de Trabajo para listado'!$BC$155:$BC$1048576,0),MATCH((CUADRO!I$5&amp;$E567),'Hoja de Trabajo para listado'!$BC$151:$CB$151,0)),0)+IFERROR(INDEX('Hoja de Trabajo para listado'!$DE$153:$DG$274,MATCH($A567,'Hoja de Trabajo para listado'!$DE$153:$DE$1048576,0),MATCH((CUADRO!I$5&amp;$E567),'Hoja de Trabajo para listado'!$DE$151:$DG$151,0)),0)+IFERROR(INDEX('Hoja de Trabajo para listado'!$CD$155:$DC$1048576,MATCH($A567,'Hoja de Trabajo para listado'!$CD$155:$CD$1048576,0),MATCH((CUADRO!I$5&amp;$E567),'Hoja de Trabajo para listado'!$CD$151:$DC$151,0)),0)</f>
        <v>0</v>
      </c>
      <c r="J567" s="243">
        <f ca="1">+IFERROR(INDEX('Hoja de Trabajo para listado'!$A$155:$Z$1048576,MATCH($A567,'Hoja de Trabajo para listado'!$A$155:$A$1048576,0),MATCH((CUADRO!J$5&amp;$E567),'Hoja de Trabajo para listado'!$A$151:$Z$151,0)),0)+IFERROR(INDEX('Hoja de Trabajo para listado'!$AB$155:$BA$1048576,MATCH($A567,'Hoja de Trabajo para listado'!$AB$155:$AB$1048576,0),MATCH((CUADRO!J$5&amp;$E567),'Hoja de Trabajo para listado'!$AB$151:$BA$151,0)),0)+IFERROR(INDEX('Hoja de Trabajo para listado'!$BC$155:$CB$1048576,MATCH($A567,'Hoja de Trabajo para listado'!$BC$155:$BC$1048576,0),MATCH((CUADRO!J$5&amp;$E567),'Hoja de Trabajo para listado'!$BC$151:$CB$151,0)),0)+IFERROR(INDEX('Hoja de Trabajo para listado'!$DE$153:$DG$274,MATCH($A567,'Hoja de Trabajo para listado'!$DE$153:$DE$1048576,0),MATCH((CUADRO!J$5&amp;$E567),'Hoja de Trabajo para listado'!$DE$151:$DG$151,0)),0)+IFERROR(INDEX('Hoja de Trabajo para listado'!$CD$155:$DC$1048576,MATCH($A567,'Hoja de Trabajo para listado'!$CD$155:$CD$1048576,0),MATCH((CUADRO!J$5&amp;$E567),'Hoja de Trabajo para listado'!$CD$151:$DC$151,0)),0)</f>
        <v>0</v>
      </c>
      <c r="K567" s="243">
        <f ca="1">+IFERROR(INDEX('Hoja de Trabajo para listado'!$A$155:$Z$1048576,MATCH($A567,'Hoja de Trabajo para listado'!$A$155:$A$1048576,0),MATCH((CUADRO!K$5&amp;$E567),'Hoja de Trabajo para listado'!$A$151:$Z$151,0)),0)+IFERROR(INDEX('Hoja de Trabajo para listado'!$AB$155:$BA$1048576,MATCH($A567,'Hoja de Trabajo para listado'!$AB$155:$AB$1048576,0),MATCH((CUADRO!K$5&amp;$E567),'Hoja de Trabajo para listado'!$AB$151:$BA$151,0)),0)+IFERROR(INDEX('Hoja de Trabajo para listado'!$BC$155:$CB$1048576,MATCH($A567,'Hoja de Trabajo para listado'!$BC$155:$BC$1048576,0),MATCH((CUADRO!K$5&amp;$E567),'Hoja de Trabajo para listado'!$BC$151:$CB$151,0)),0)+IFERROR(INDEX('Hoja de Trabajo para listado'!$DE$153:$DG$274,MATCH($A567,'Hoja de Trabajo para listado'!$DE$153:$DE$1048576,0),MATCH((CUADRO!K$5&amp;$E567),'Hoja de Trabajo para listado'!$DE$151:$DG$151,0)),0)+IFERROR(INDEX('Hoja de Trabajo para listado'!$CD$155:$DC$1048576,MATCH($A567,'Hoja de Trabajo para listado'!$CD$155:$CD$1048576,0),MATCH((CUADRO!K$5&amp;$E567),'Hoja de Trabajo para listado'!$CD$151:$DC$151,0)),0)</f>
        <v>0</v>
      </c>
      <c r="L567" s="243">
        <f ca="1">+IFERROR(INDEX('Hoja de Trabajo para listado'!$A$155:$Z$1048576,MATCH($A567,'Hoja de Trabajo para listado'!$A$155:$A$1048576,0),MATCH((CUADRO!L$5&amp;$E567),'Hoja de Trabajo para listado'!$A$151:$Z$151,0)),0)+IFERROR(INDEX('Hoja de Trabajo para listado'!$AB$155:$BA$1048576,MATCH($A567,'Hoja de Trabajo para listado'!$AB$155:$AB$1048576,0),MATCH((CUADRO!L$5&amp;$E567),'Hoja de Trabajo para listado'!$AB$151:$BA$151,0)),0)+IFERROR(INDEX('Hoja de Trabajo para listado'!$BC$155:$CB$1048576,MATCH($A567,'Hoja de Trabajo para listado'!$BC$155:$BC$1048576,0),MATCH((CUADRO!L$5&amp;$E567),'Hoja de Trabajo para listado'!$BC$151:$CB$151,0)),0)+IFERROR(INDEX('Hoja de Trabajo para listado'!$DE$153:$DG$274,MATCH($A567,'Hoja de Trabajo para listado'!$DE$153:$DE$1048576,0),MATCH((CUADRO!L$5&amp;$E567),'Hoja de Trabajo para listado'!$DE$151:$DG$151,0)),0)+IFERROR(INDEX('Hoja de Trabajo para listado'!$CD$155:$DC$1048576,MATCH($A567,'Hoja de Trabajo para listado'!$CD$155:$CD$1048576,0),MATCH((CUADRO!L$5&amp;$E567),'Hoja de Trabajo para listado'!$CD$151:$DC$151,0)),0)</f>
        <v>0</v>
      </c>
      <c r="M567" s="243">
        <f ca="1">+IFERROR(INDEX('Hoja de Trabajo para listado'!$A$155:$Z$1048576,MATCH($A567,'Hoja de Trabajo para listado'!$A$155:$A$1048576,0),MATCH((CUADRO!M$5&amp;$E567),'Hoja de Trabajo para listado'!$A$151:$Z$151,0)),0)+IFERROR(INDEX('Hoja de Trabajo para listado'!$AB$155:$BA$1048576,MATCH($A567,'Hoja de Trabajo para listado'!$AB$155:$AB$1048576,0),MATCH((CUADRO!M$5&amp;$E567),'Hoja de Trabajo para listado'!$AB$151:$BA$151,0)),0)+IFERROR(INDEX('Hoja de Trabajo para listado'!$BC$155:$CB$1048576,MATCH($A567,'Hoja de Trabajo para listado'!$BC$155:$BC$1048576,0),MATCH((CUADRO!M$5&amp;$E567),'Hoja de Trabajo para listado'!$BC$151:$CB$151,0)),0)+IFERROR(INDEX('Hoja de Trabajo para listado'!$DE$153:$DG$274,MATCH($A567,'Hoja de Trabajo para listado'!$DE$153:$DE$1048576,0),MATCH((CUADRO!M$5&amp;$E567),'Hoja de Trabajo para listado'!$DE$151:$DG$151,0)),0)+IFERROR(INDEX('Hoja de Trabajo para listado'!$CD$155:$DC$1048576,MATCH($A567,'Hoja de Trabajo para listado'!$CD$155:$CD$1048576,0),MATCH((CUADRO!M$5&amp;$E567),'Hoja de Trabajo para listado'!$CD$151:$DC$151,0)),0)</f>
        <v>0</v>
      </c>
      <c r="N567" s="243">
        <f ca="1">+IFERROR(INDEX('Hoja de Trabajo para listado'!$A$155:$Z$1048576,MATCH($A567,'Hoja de Trabajo para listado'!$A$155:$A$1048576,0),MATCH((CUADRO!N$5&amp;$E567),'Hoja de Trabajo para listado'!$A$151:$Z$151,0)),0)+IFERROR(INDEX('Hoja de Trabajo para listado'!$AB$155:$BA$1048576,MATCH($A567,'Hoja de Trabajo para listado'!$AB$155:$AB$1048576,0),MATCH((CUADRO!N$5&amp;$E567),'Hoja de Trabajo para listado'!$AB$151:$BA$151,0)),0)+IFERROR(INDEX('Hoja de Trabajo para listado'!$BC$155:$CB$1048576,MATCH($A567,'Hoja de Trabajo para listado'!$BC$155:$BC$1048576,0),MATCH((CUADRO!N$5&amp;$E567),'Hoja de Trabajo para listado'!$BC$151:$CB$151,0)),0)+IFERROR(INDEX('Hoja de Trabajo para listado'!$DE$153:$DG$274,MATCH($A567,'Hoja de Trabajo para listado'!$DE$153:$DE$1048576,0),MATCH((CUADRO!N$5&amp;$E567),'Hoja de Trabajo para listado'!$DE$151:$DG$151,0)),0)+IFERROR(INDEX('Hoja de Trabajo para listado'!$CD$155:$DC$1048576,MATCH($A567,'Hoja de Trabajo para listado'!$CD$155:$CD$1048576,0),MATCH((CUADRO!N$5&amp;$E567),'Hoja de Trabajo para listado'!$CD$151:$DC$151,0)),0)</f>
        <v>0</v>
      </c>
      <c r="O567" s="243">
        <f ca="1">+IFERROR(INDEX('Hoja de Trabajo para listado'!$A$155:$Z$1048576,MATCH($A567,'Hoja de Trabajo para listado'!$A$155:$A$1048576,0),MATCH((CUADRO!O$5&amp;$E567),'Hoja de Trabajo para listado'!$A$151:$Z$151,0)),0)+IFERROR(INDEX('Hoja de Trabajo para listado'!$AB$155:$BA$1048576,MATCH($A567,'Hoja de Trabajo para listado'!$AB$155:$AB$1048576,0),MATCH((CUADRO!O$5&amp;$E567),'Hoja de Trabajo para listado'!$AB$151:$BA$151,0)),0)+IFERROR(INDEX('Hoja de Trabajo para listado'!$BC$155:$CB$1048576,MATCH($A567,'Hoja de Trabajo para listado'!$BC$155:$BC$1048576,0),MATCH((CUADRO!O$5&amp;$E567),'Hoja de Trabajo para listado'!$BC$151:$CB$151,0)),0)+IFERROR(INDEX('Hoja de Trabajo para listado'!$DE$153:$DG$274,MATCH($A567,'Hoja de Trabajo para listado'!$DE$153:$DE$1048576,0),MATCH((CUADRO!O$5&amp;$E567),'Hoja de Trabajo para listado'!$DE$151:$DG$151,0)),0)+IFERROR(INDEX('Hoja de Trabajo para listado'!$CD$155:$DC$1048576,MATCH($A567,'Hoja de Trabajo para listado'!$CD$155:$CD$1048576,0),MATCH((CUADRO!O$5&amp;$E567),'Hoja de Trabajo para listado'!$CD$151:$DC$151,0)),0)</f>
        <v>0</v>
      </c>
      <c r="P567" s="243">
        <f ca="1">+IFERROR(INDEX('Hoja de Trabajo para listado'!$A$155:$Z$1048576,MATCH($A567,'Hoja de Trabajo para listado'!$A$155:$A$1048576,0),MATCH((CUADRO!P$5&amp;$E567),'Hoja de Trabajo para listado'!$A$151:$Z$151,0)),0)+IFERROR(INDEX('Hoja de Trabajo para listado'!$AB$155:$BA$1048576,MATCH($A567,'Hoja de Trabajo para listado'!$AB$155:$AB$1048576,0),MATCH((CUADRO!P$5&amp;$E567),'Hoja de Trabajo para listado'!$AB$151:$BA$151,0)),0)+IFERROR(INDEX('Hoja de Trabajo para listado'!$BC$155:$CB$1048576,MATCH($A567,'Hoja de Trabajo para listado'!$BC$155:$BC$1048576,0),MATCH((CUADRO!P$5&amp;$E567),'Hoja de Trabajo para listado'!$BC$151:$CB$151,0)),0)+IFERROR(INDEX('Hoja de Trabajo para listado'!$DE$153:$DG$274,MATCH($A567,'Hoja de Trabajo para listado'!$DE$153:$DE$1048576,0),MATCH((CUADRO!P$5&amp;$E567),'Hoja de Trabajo para listado'!$DE$151:$DG$151,0)),0)+IFERROR(INDEX('Hoja de Trabajo para listado'!$CD$155:$DC$1048576,MATCH($A567,'Hoja de Trabajo para listado'!$CD$155:$CD$1048576,0),MATCH((CUADRO!P$5&amp;$E567),'Hoja de Trabajo para listado'!$CD$151:$DC$151,0)),0)</f>
        <v>0</v>
      </c>
      <c r="Q567" s="243">
        <f ca="1">+IFERROR(INDEX('Hoja de Trabajo para listado'!$A$155:$Z$1048576,MATCH($A567,'Hoja de Trabajo para listado'!$A$155:$A$1048576,0),MATCH((CUADRO!Q$5&amp;$E567),'Hoja de Trabajo para listado'!$A$151:$Z$151,0)),0)+IFERROR(INDEX('Hoja de Trabajo para listado'!$AB$155:$BA$1048576,MATCH($A567,'Hoja de Trabajo para listado'!$AB$155:$AB$1048576,0),MATCH((CUADRO!Q$5&amp;$E567),'Hoja de Trabajo para listado'!$AB$151:$BA$151,0)),0)+IFERROR(INDEX('Hoja de Trabajo para listado'!$BC$155:$CB$1048576,MATCH($A567,'Hoja de Trabajo para listado'!$BC$155:$BC$1048576,0),MATCH((CUADRO!Q$5&amp;$E567),'Hoja de Trabajo para listado'!$BC$151:$CB$151,0)),0)+IFERROR(INDEX('Hoja de Trabajo para listado'!$DE$153:$DG$274,MATCH($A567,'Hoja de Trabajo para listado'!$DE$153:$DE$1048576,0),MATCH((CUADRO!Q$5&amp;$E567),'Hoja de Trabajo para listado'!$DE$151:$DG$151,0)),0)+IFERROR(INDEX('Hoja de Trabajo para listado'!$CD$155:$DC$1048576,MATCH($A567,'Hoja de Trabajo para listado'!$CD$155:$CD$1048576,0),MATCH((CUADRO!Q$5&amp;$E567),'Hoja de Trabajo para listado'!$CD$151:$DC$151,0)),0)</f>
        <v>0</v>
      </c>
      <c r="R567" s="243">
        <f t="shared" ca="1" si="19"/>
        <v>0</v>
      </c>
      <c r="S567" s="249">
        <f ca="1">+R566+R567</f>
        <v>0</v>
      </c>
      <c r="T567" s="243">
        <f ca="1">+S567</f>
        <v>0</v>
      </c>
      <c r="U567" s="242">
        <f t="shared" si="20"/>
        <v>2</v>
      </c>
      <c r="V567" s="333" t="str">
        <f>+VLOOKUP(A567,bd_lista!$A$3:$E$590,5,FALSE)</f>
        <v>Gobiernos Autonomos Municipales</v>
      </c>
      <c r="W567" s="384"/>
      <c r="X567" s="242">
        <f>+VLOOKUP(A567,[3]Sheet1!$A$13:$D$744,4,FALSE)</f>
        <v>0</v>
      </c>
      <c r="Y567" s="242" t="e">
        <f>+VLOOKUP(X567,bd_lista!$A$3:$C$590,3,FALSE)</f>
        <v>#N/A</v>
      </c>
      <c r="Z567" s="292"/>
      <c r="AA567" s="293"/>
    </row>
    <row r="568" spans="1:27" customFormat="1" ht="15" hidden="1" customHeight="1">
      <c r="A568" s="32">
        <v>1237</v>
      </c>
      <c r="B568" s="388">
        <f>+A568</f>
        <v>1237</v>
      </c>
      <c r="C568" s="247" t="str">
        <f>+VLOOKUP(A568,bd_lista!$A$3:$C$590,3,FALSE)</f>
        <v>Gobierno Autónomo Municipal de Aucapata</v>
      </c>
      <c r="D568" s="385" t="str">
        <f>+C568</f>
        <v>Gobierno Autónomo Municipal de Aucapata</v>
      </c>
      <c r="E568" s="242" t="s">
        <v>1304</v>
      </c>
      <c r="F568" s="243">
        <f ca="1">+IFERROR(INDEX('Hoja de Trabajo para listado'!$A$155:$Z$1048576,MATCH($A568,'Hoja de Trabajo para listado'!$A$155:$A$1048576,0),MATCH((CUADRO!F$5&amp;$E568),'Hoja de Trabajo para listado'!$A$151:$Z$151,0)),0)+IFERROR(INDEX('Hoja de Trabajo para listado'!$AB$155:$BA$1048576,MATCH($A568,'Hoja de Trabajo para listado'!$AB$155:$AB$1048576,0),MATCH((CUADRO!F$5&amp;$E568),'Hoja de Trabajo para listado'!$AB$151:$BA$151,0)),0)+IFERROR(INDEX('Hoja de Trabajo para listado'!$BC$155:$CB$1048576,MATCH($A568,'Hoja de Trabajo para listado'!$BC$155:$BC$1048576,0),MATCH((CUADRO!F$5&amp;$E568),'Hoja de Trabajo para listado'!$BC$151:$CB$151,0)),0)+IFERROR(INDEX('Hoja de Trabajo para listado'!$DE$153:$DG$274,MATCH($A568,'Hoja de Trabajo para listado'!$DE$153:$DE$1048576,0),MATCH((CUADRO!F$5&amp;$E568),'Hoja de Trabajo para listado'!$DE$151:$DG$151,0)),0)+IFERROR(INDEX('Hoja de Trabajo para listado'!$CD$155:$DC$1048576,MATCH($A568,'Hoja de Trabajo para listado'!$CD$155:$CD$1048576,0),MATCH((CUADRO!F$5&amp;$E568),'Hoja de Trabajo para listado'!$CD$151:$DC$151,0)),0)</f>
        <v>0</v>
      </c>
      <c r="G568" s="243">
        <f ca="1">+IFERROR(INDEX('Hoja de Trabajo para listado'!$A$155:$Z$1048576,MATCH($A568,'Hoja de Trabajo para listado'!$A$155:$A$1048576,0),MATCH((CUADRO!G$5&amp;$E568),'Hoja de Trabajo para listado'!$A$151:$Z$151,0)),0)+IFERROR(INDEX('Hoja de Trabajo para listado'!$AB$155:$BA$1048576,MATCH($A568,'Hoja de Trabajo para listado'!$AB$155:$AB$1048576,0),MATCH((CUADRO!G$5&amp;$E568),'Hoja de Trabajo para listado'!$AB$151:$BA$151,0)),0)+IFERROR(INDEX('Hoja de Trabajo para listado'!$BC$155:$CB$1048576,MATCH($A568,'Hoja de Trabajo para listado'!$BC$155:$BC$1048576,0),MATCH((CUADRO!G$5&amp;$E568),'Hoja de Trabajo para listado'!$BC$151:$CB$151,0)),0)+IFERROR(INDEX('Hoja de Trabajo para listado'!$DE$153:$DG$274,MATCH($A568,'Hoja de Trabajo para listado'!$DE$153:$DE$1048576,0),MATCH((CUADRO!G$5&amp;$E568),'Hoja de Trabajo para listado'!$DE$151:$DG$151,0)),0)+IFERROR(INDEX('Hoja de Trabajo para listado'!$CD$155:$DC$1048576,MATCH($A568,'Hoja de Trabajo para listado'!$CD$155:$CD$1048576,0),MATCH((CUADRO!G$5&amp;$E568),'Hoja de Trabajo para listado'!$CD$151:$DC$151,0)),0)</f>
        <v>0</v>
      </c>
      <c r="H568" s="243">
        <f ca="1">+IFERROR(INDEX('Hoja de Trabajo para listado'!$A$155:$Z$1048576,MATCH($A568,'Hoja de Trabajo para listado'!$A$155:$A$1048576,0),MATCH((CUADRO!H$5&amp;$E568),'Hoja de Trabajo para listado'!$A$151:$Z$151,0)),0)+IFERROR(INDEX('Hoja de Trabajo para listado'!$AB$155:$BA$1048576,MATCH($A568,'Hoja de Trabajo para listado'!$AB$155:$AB$1048576,0),MATCH((CUADRO!H$5&amp;$E568),'Hoja de Trabajo para listado'!$AB$151:$BA$151,0)),0)+IFERROR(INDEX('Hoja de Trabajo para listado'!$BC$155:$CB$1048576,MATCH($A568,'Hoja de Trabajo para listado'!$BC$155:$BC$1048576,0),MATCH((CUADRO!H$5&amp;$E568),'Hoja de Trabajo para listado'!$BC$151:$CB$151,0)),0)+IFERROR(INDEX('Hoja de Trabajo para listado'!$DE$153:$DG$274,MATCH($A568,'Hoja de Trabajo para listado'!$DE$153:$DE$1048576,0),MATCH((CUADRO!H$5&amp;$E568),'Hoja de Trabajo para listado'!$DE$151:$DG$151,0)),0)+IFERROR(INDEX('Hoja de Trabajo para listado'!$CD$155:$DC$1048576,MATCH($A568,'Hoja de Trabajo para listado'!$CD$155:$CD$1048576,0),MATCH((CUADRO!H$5&amp;$E568),'Hoja de Trabajo para listado'!$CD$151:$DC$151,0)),0)</f>
        <v>0</v>
      </c>
      <c r="I568" s="243">
        <f ca="1">+IFERROR(INDEX('Hoja de Trabajo para listado'!$A$155:$Z$1048576,MATCH($A568,'Hoja de Trabajo para listado'!$A$155:$A$1048576,0),MATCH((CUADRO!I$5&amp;$E568),'Hoja de Trabajo para listado'!$A$151:$Z$151,0)),0)+IFERROR(INDEX('Hoja de Trabajo para listado'!$AB$155:$BA$1048576,MATCH($A568,'Hoja de Trabajo para listado'!$AB$155:$AB$1048576,0),MATCH((CUADRO!I$5&amp;$E568),'Hoja de Trabajo para listado'!$AB$151:$BA$151,0)),0)+IFERROR(INDEX('Hoja de Trabajo para listado'!$BC$155:$CB$1048576,MATCH($A568,'Hoja de Trabajo para listado'!$BC$155:$BC$1048576,0),MATCH((CUADRO!I$5&amp;$E568),'Hoja de Trabajo para listado'!$BC$151:$CB$151,0)),0)+IFERROR(INDEX('Hoja de Trabajo para listado'!$DE$153:$DG$274,MATCH($A568,'Hoja de Trabajo para listado'!$DE$153:$DE$1048576,0),MATCH((CUADRO!I$5&amp;$E568),'Hoja de Trabajo para listado'!$DE$151:$DG$151,0)),0)+IFERROR(INDEX('Hoja de Trabajo para listado'!$CD$155:$DC$1048576,MATCH($A568,'Hoja de Trabajo para listado'!$CD$155:$CD$1048576,0),MATCH((CUADRO!I$5&amp;$E568),'Hoja de Trabajo para listado'!$CD$151:$DC$151,0)),0)</f>
        <v>0</v>
      </c>
      <c r="J568" s="243">
        <f ca="1">+IFERROR(INDEX('Hoja de Trabajo para listado'!$A$155:$Z$1048576,MATCH($A568,'Hoja de Trabajo para listado'!$A$155:$A$1048576,0),MATCH((CUADRO!J$5&amp;$E568),'Hoja de Trabajo para listado'!$A$151:$Z$151,0)),0)+IFERROR(INDEX('Hoja de Trabajo para listado'!$AB$155:$BA$1048576,MATCH($A568,'Hoja de Trabajo para listado'!$AB$155:$AB$1048576,0),MATCH((CUADRO!J$5&amp;$E568),'Hoja de Trabajo para listado'!$AB$151:$BA$151,0)),0)+IFERROR(INDEX('Hoja de Trabajo para listado'!$BC$155:$CB$1048576,MATCH($A568,'Hoja de Trabajo para listado'!$BC$155:$BC$1048576,0),MATCH((CUADRO!J$5&amp;$E568),'Hoja de Trabajo para listado'!$BC$151:$CB$151,0)),0)+IFERROR(INDEX('Hoja de Trabajo para listado'!$DE$153:$DG$274,MATCH($A568,'Hoja de Trabajo para listado'!$DE$153:$DE$1048576,0),MATCH((CUADRO!J$5&amp;$E568),'Hoja de Trabajo para listado'!$DE$151:$DG$151,0)),0)+IFERROR(INDEX('Hoja de Trabajo para listado'!$CD$155:$DC$1048576,MATCH($A568,'Hoja de Trabajo para listado'!$CD$155:$CD$1048576,0),MATCH((CUADRO!J$5&amp;$E568),'Hoja de Trabajo para listado'!$CD$151:$DC$151,0)),0)</f>
        <v>0</v>
      </c>
      <c r="K568" s="243">
        <f ca="1">+IFERROR(INDEX('Hoja de Trabajo para listado'!$A$155:$Z$1048576,MATCH($A568,'Hoja de Trabajo para listado'!$A$155:$A$1048576,0),MATCH((CUADRO!K$5&amp;$E568),'Hoja de Trabajo para listado'!$A$151:$Z$151,0)),0)+IFERROR(INDEX('Hoja de Trabajo para listado'!$AB$155:$BA$1048576,MATCH($A568,'Hoja de Trabajo para listado'!$AB$155:$AB$1048576,0),MATCH((CUADRO!K$5&amp;$E568),'Hoja de Trabajo para listado'!$AB$151:$BA$151,0)),0)+IFERROR(INDEX('Hoja de Trabajo para listado'!$BC$155:$CB$1048576,MATCH($A568,'Hoja de Trabajo para listado'!$BC$155:$BC$1048576,0),MATCH((CUADRO!K$5&amp;$E568),'Hoja de Trabajo para listado'!$BC$151:$CB$151,0)),0)+IFERROR(INDEX('Hoja de Trabajo para listado'!$DE$153:$DG$274,MATCH($A568,'Hoja de Trabajo para listado'!$DE$153:$DE$1048576,0),MATCH((CUADRO!K$5&amp;$E568),'Hoja de Trabajo para listado'!$DE$151:$DG$151,0)),0)+IFERROR(INDEX('Hoja de Trabajo para listado'!$CD$155:$DC$1048576,MATCH($A568,'Hoja de Trabajo para listado'!$CD$155:$CD$1048576,0),MATCH((CUADRO!K$5&amp;$E568),'Hoja de Trabajo para listado'!$CD$151:$DC$151,0)),0)</f>
        <v>0</v>
      </c>
      <c r="L568" s="243">
        <f ca="1">+IFERROR(INDEX('Hoja de Trabajo para listado'!$A$155:$Z$1048576,MATCH($A568,'Hoja de Trabajo para listado'!$A$155:$A$1048576,0),MATCH((CUADRO!L$5&amp;$E568),'Hoja de Trabajo para listado'!$A$151:$Z$151,0)),0)+IFERROR(INDEX('Hoja de Trabajo para listado'!$AB$155:$BA$1048576,MATCH($A568,'Hoja de Trabajo para listado'!$AB$155:$AB$1048576,0),MATCH((CUADRO!L$5&amp;$E568),'Hoja de Trabajo para listado'!$AB$151:$BA$151,0)),0)+IFERROR(INDEX('Hoja de Trabajo para listado'!$BC$155:$CB$1048576,MATCH($A568,'Hoja de Trabajo para listado'!$BC$155:$BC$1048576,0),MATCH((CUADRO!L$5&amp;$E568),'Hoja de Trabajo para listado'!$BC$151:$CB$151,0)),0)+IFERROR(INDEX('Hoja de Trabajo para listado'!$DE$153:$DG$274,MATCH($A568,'Hoja de Trabajo para listado'!$DE$153:$DE$1048576,0),MATCH((CUADRO!L$5&amp;$E568),'Hoja de Trabajo para listado'!$DE$151:$DG$151,0)),0)+IFERROR(INDEX('Hoja de Trabajo para listado'!$CD$155:$DC$1048576,MATCH($A568,'Hoja de Trabajo para listado'!$CD$155:$CD$1048576,0),MATCH((CUADRO!L$5&amp;$E568),'Hoja de Trabajo para listado'!$CD$151:$DC$151,0)),0)</f>
        <v>0</v>
      </c>
      <c r="M568" s="243">
        <f ca="1">+IFERROR(INDEX('Hoja de Trabajo para listado'!$A$155:$Z$1048576,MATCH($A568,'Hoja de Trabajo para listado'!$A$155:$A$1048576,0),MATCH((CUADRO!M$5&amp;$E568),'Hoja de Trabajo para listado'!$A$151:$Z$151,0)),0)+IFERROR(INDEX('Hoja de Trabajo para listado'!$AB$155:$BA$1048576,MATCH($A568,'Hoja de Trabajo para listado'!$AB$155:$AB$1048576,0),MATCH((CUADRO!M$5&amp;$E568),'Hoja de Trabajo para listado'!$AB$151:$BA$151,0)),0)+IFERROR(INDEX('Hoja de Trabajo para listado'!$BC$155:$CB$1048576,MATCH($A568,'Hoja de Trabajo para listado'!$BC$155:$BC$1048576,0),MATCH((CUADRO!M$5&amp;$E568),'Hoja de Trabajo para listado'!$BC$151:$CB$151,0)),0)+IFERROR(INDEX('Hoja de Trabajo para listado'!$DE$153:$DG$274,MATCH($A568,'Hoja de Trabajo para listado'!$DE$153:$DE$1048576,0),MATCH((CUADRO!M$5&amp;$E568),'Hoja de Trabajo para listado'!$DE$151:$DG$151,0)),0)+IFERROR(INDEX('Hoja de Trabajo para listado'!$CD$155:$DC$1048576,MATCH($A568,'Hoja de Trabajo para listado'!$CD$155:$CD$1048576,0),MATCH((CUADRO!M$5&amp;$E568),'Hoja de Trabajo para listado'!$CD$151:$DC$151,0)),0)</f>
        <v>0</v>
      </c>
      <c r="N568" s="243">
        <f ca="1">+IFERROR(INDEX('Hoja de Trabajo para listado'!$A$155:$Z$1048576,MATCH($A568,'Hoja de Trabajo para listado'!$A$155:$A$1048576,0),MATCH((CUADRO!N$5&amp;$E568),'Hoja de Trabajo para listado'!$A$151:$Z$151,0)),0)+IFERROR(INDEX('Hoja de Trabajo para listado'!$AB$155:$BA$1048576,MATCH($A568,'Hoja de Trabajo para listado'!$AB$155:$AB$1048576,0),MATCH((CUADRO!N$5&amp;$E568),'Hoja de Trabajo para listado'!$AB$151:$BA$151,0)),0)+IFERROR(INDEX('Hoja de Trabajo para listado'!$BC$155:$CB$1048576,MATCH($A568,'Hoja de Trabajo para listado'!$BC$155:$BC$1048576,0),MATCH((CUADRO!N$5&amp;$E568),'Hoja de Trabajo para listado'!$BC$151:$CB$151,0)),0)+IFERROR(INDEX('Hoja de Trabajo para listado'!$DE$153:$DG$274,MATCH($A568,'Hoja de Trabajo para listado'!$DE$153:$DE$1048576,0),MATCH((CUADRO!N$5&amp;$E568),'Hoja de Trabajo para listado'!$DE$151:$DG$151,0)),0)+IFERROR(INDEX('Hoja de Trabajo para listado'!$CD$155:$DC$1048576,MATCH($A568,'Hoja de Trabajo para listado'!$CD$155:$CD$1048576,0),MATCH((CUADRO!N$5&amp;$E568),'Hoja de Trabajo para listado'!$CD$151:$DC$151,0)),0)</f>
        <v>0</v>
      </c>
      <c r="O568" s="243">
        <f ca="1">+IFERROR(INDEX('Hoja de Trabajo para listado'!$A$155:$Z$1048576,MATCH($A568,'Hoja de Trabajo para listado'!$A$155:$A$1048576,0),MATCH((CUADRO!O$5&amp;$E568),'Hoja de Trabajo para listado'!$A$151:$Z$151,0)),0)+IFERROR(INDEX('Hoja de Trabajo para listado'!$AB$155:$BA$1048576,MATCH($A568,'Hoja de Trabajo para listado'!$AB$155:$AB$1048576,0),MATCH((CUADRO!O$5&amp;$E568),'Hoja de Trabajo para listado'!$AB$151:$BA$151,0)),0)+IFERROR(INDEX('Hoja de Trabajo para listado'!$BC$155:$CB$1048576,MATCH($A568,'Hoja de Trabajo para listado'!$BC$155:$BC$1048576,0),MATCH((CUADRO!O$5&amp;$E568),'Hoja de Trabajo para listado'!$BC$151:$CB$151,0)),0)+IFERROR(INDEX('Hoja de Trabajo para listado'!$DE$153:$DG$274,MATCH($A568,'Hoja de Trabajo para listado'!$DE$153:$DE$1048576,0),MATCH((CUADRO!O$5&amp;$E568),'Hoja de Trabajo para listado'!$DE$151:$DG$151,0)),0)+IFERROR(INDEX('Hoja de Trabajo para listado'!$CD$155:$DC$1048576,MATCH($A568,'Hoja de Trabajo para listado'!$CD$155:$CD$1048576,0),MATCH((CUADRO!O$5&amp;$E568),'Hoja de Trabajo para listado'!$CD$151:$DC$151,0)),0)</f>
        <v>0</v>
      </c>
      <c r="P568" s="243">
        <f ca="1">+IFERROR(INDEX('Hoja de Trabajo para listado'!$A$155:$Z$1048576,MATCH($A568,'Hoja de Trabajo para listado'!$A$155:$A$1048576,0),MATCH((CUADRO!P$5&amp;$E568),'Hoja de Trabajo para listado'!$A$151:$Z$151,0)),0)+IFERROR(INDEX('Hoja de Trabajo para listado'!$AB$155:$BA$1048576,MATCH($A568,'Hoja de Trabajo para listado'!$AB$155:$AB$1048576,0),MATCH((CUADRO!P$5&amp;$E568),'Hoja de Trabajo para listado'!$AB$151:$BA$151,0)),0)+IFERROR(INDEX('Hoja de Trabajo para listado'!$BC$155:$CB$1048576,MATCH($A568,'Hoja de Trabajo para listado'!$BC$155:$BC$1048576,0),MATCH((CUADRO!P$5&amp;$E568),'Hoja de Trabajo para listado'!$BC$151:$CB$151,0)),0)+IFERROR(INDEX('Hoja de Trabajo para listado'!$DE$153:$DG$274,MATCH($A568,'Hoja de Trabajo para listado'!$DE$153:$DE$1048576,0),MATCH((CUADRO!P$5&amp;$E568),'Hoja de Trabajo para listado'!$DE$151:$DG$151,0)),0)+IFERROR(INDEX('Hoja de Trabajo para listado'!$CD$155:$DC$1048576,MATCH($A568,'Hoja de Trabajo para listado'!$CD$155:$CD$1048576,0),MATCH((CUADRO!P$5&amp;$E568),'Hoja de Trabajo para listado'!$CD$151:$DC$151,0)),0)</f>
        <v>0</v>
      </c>
      <c r="Q568" s="243">
        <f ca="1">+IFERROR(INDEX('Hoja de Trabajo para listado'!$A$155:$Z$1048576,MATCH($A568,'Hoja de Trabajo para listado'!$A$155:$A$1048576,0),MATCH((CUADRO!Q$5&amp;$E568),'Hoja de Trabajo para listado'!$A$151:$Z$151,0)),0)+IFERROR(INDEX('Hoja de Trabajo para listado'!$AB$155:$BA$1048576,MATCH($A568,'Hoja de Trabajo para listado'!$AB$155:$AB$1048576,0),MATCH((CUADRO!Q$5&amp;$E568),'Hoja de Trabajo para listado'!$AB$151:$BA$151,0)),0)+IFERROR(INDEX('Hoja de Trabajo para listado'!$BC$155:$CB$1048576,MATCH($A568,'Hoja de Trabajo para listado'!$BC$155:$BC$1048576,0),MATCH((CUADRO!Q$5&amp;$E568),'Hoja de Trabajo para listado'!$BC$151:$CB$151,0)),0)+IFERROR(INDEX('Hoja de Trabajo para listado'!$DE$153:$DG$274,MATCH($A568,'Hoja de Trabajo para listado'!$DE$153:$DE$1048576,0),MATCH((CUADRO!Q$5&amp;$E568),'Hoja de Trabajo para listado'!$DE$151:$DG$151,0)),0)+IFERROR(INDEX('Hoja de Trabajo para listado'!$CD$155:$DC$1048576,MATCH($A568,'Hoja de Trabajo para listado'!$CD$155:$CD$1048576,0),MATCH((CUADRO!Q$5&amp;$E568),'Hoja de Trabajo para listado'!$CD$151:$DC$151,0)),0)</f>
        <v>0</v>
      </c>
      <c r="R568" s="243">
        <f t="shared" ca="1" si="19"/>
        <v>0</v>
      </c>
      <c r="S568" s="249"/>
      <c r="T568" s="243">
        <f ca="1">+T569</f>
        <v>0</v>
      </c>
      <c r="U568" s="242">
        <f t="shared" si="20"/>
        <v>1</v>
      </c>
      <c r="V568" s="333" t="str">
        <f>+VLOOKUP(A568,bd_lista!$A$3:$E$590,5,FALSE)</f>
        <v>Gobiernos Autonomos Municipales</v>
      </c>
      <c r="W568" s="383" t="str">
        <f>+V568</f>
        <v>Gobiernos Autonomos Municipales</v>
      </c>
      <c r="X568" s="242">
        <f>+VLOOKUP(A568,[3]Sheet1!$A$13:$D$744,4,FALSE)</f>
        <v>0</v>
      </c>
      <c r="Y568" s="242" t="e">
        <f>+VLOOKUP(X568,bd_lista!$A$3:$C$590,3,FALSE)</f>
        <v>#N/A</v>
      </c>
      <c r="Z568" s="294">
        <f>+X568</f>
        <v>0</v>
      </c>
      <c r="AA568" s="295" t="e">
        <f>+Y568</f>
        <v>#N/A</v>
      </c>
    </row>
    <row r="569" spans="1:27" customFormat="1" ht="15" hidden="1" customHeight="1">
      <c r="A569" s="32">
        <v>1237</v>
      </c>
      <c r="B569" s="389"/>
      <c r="C569" s="247" t="str">
        <f>+VLOOKUP(A569,bd_lista!$A$3:$C$590,3,FALSE)</f>
        <v>Gobierno Autónomo Municipal de Aucapata</v>
      </c>
      <c r="D569" s="386"/>
      <c r="E569" s="244" t="s">
        <v>1305</v>
      </c>
      <c r="F569" s="243">
        <f ca="1">+IFERROR(INDEX('Hoja de Trabajo para listado'!$A$155:$Z$1048576,MATCH($A569,'Hoja de Trabajo para listado'!$A$155:$A$1048576,0),MATCH((CUADRO!F$5&amp;$E569),'Hoja de Trabajo para listado'!$A$151:$Z$151,0)),0)+IFERROR(INDEX('Hoja de Trabajo para listado'!$AB$155:$BA$1048576,MATCH($A569,'Hoja de Trabajo para listado'!$AB$155:$AB$1048576,0),MATCH((CUADRO!F$5&amp;$E569),'Hoja de Trabajo para listado'!$AB$151:$BA$151,0)),0)+IFERROR(INDEX('Hoja de Trabajo para listado'!$BC$155:$CB$1048576,MATCH($A569,'Hoja de Trabajo para listado'!$BC$155:$BC$1048576,0),MATCH((CUADRO!F$5&amp;$E569),'Hoja de Trabajo para listado'!$BC$151:$CB$151,0)),0)+IFERROR(INDEX('Hoja de Trabajo para listado'!$DE$153:$DG$274,MATCH($A569,'Hoja de Trabajo para listado'!$DE$153:$DE$1048576,0),MATCH((CUADRO!F$5&amp;$E569),'Hoja de Trabajo para listado'!$DE$151:$DG$151,0)),0)+IFERROR(INDEX('Hoja de Trabajo para listado'!$CD$155:$DC$1048576,MATCH($A569,'Hoja de Trabajo para listado'!$CD$155:$CD$1048576,0),MATCH((CUADRO!F$5&amp;$E569),'Hoja de Trabajo para listado'!$CD$151:$DC$151,0)),0)</f>
        <v>0</v>
      </c>
      <c r="G569" s="243">
        <f ca="1">+IFERROR(INDEX('Hoja de Trabajo para listado'!$A$155:$Z$1048576,MATCH($A569,'Hoja de Trabajo para listado'!$A$155:$A$1048576,0),MATCH((CUADRO!G$5&amp;$E569),'Hoja de Trabajo para listado'!$A$151:$Z$151,0)),0)+IFERROR(INDEX('Hoja de Trabajo para listado'!$AB$155:$BA$1048576,MATCH($A569,'Hoja de Trabajo para listado'!$AB$155:$AB$1048576,0),MATCH((CUADRO!G$5&amp;$E569),'Hoja de Trabajo para listado'!$AB$151:$BA$151,0)),0)+IFERROR(INDEX('Hoja de Trabajo para listado'!$BC$155:$CB$1048576,MATCH($A569,'Hoja de Trabajo para listado'!$BC$155:$BC$1048576,0),MATCH((CUADRO!G$5&amp;$E569),'Hoja de Trabajo para listado'!$BC$151:$CB$151,0)),0)+IFERROR(INDEX('Hoja de Trabajo para listado'!$DE$153:$DG$274,MATCH($A569,'Hoja de Trabajo para listado'!$DE$153:$DE$1048576,0),MATCH((CUADRO!G$5&amp;$E569),'Hoja de Trabajo para listado'!$DE$151:$DG$151,0)),0)+IFERROR(INDEX('Hoja de Trabajo para listado'!$CD$155:$DC$1048576,MATCH($A569,'Hoja de Trabajo para listado'!$CD$155:$CD$1048576,0),MATCH((CUADRO!G$5&amp;$E569),'Hoja de Trabajo para listado'!$CD$151:$DC$151,0)),0)</f>
        <v>0</v>
      </c>
      <c r="H569" s="243">
        <f ca="1">+IFERROR(INDEX('Hoja de Trabajo para listado'!$A$155:$Z$1048576,MATCH($A569,'Hoja de Trabajo para listado'!$A$155:$A$1048576,0),MATCH((CUADRO!H$5&amp;$E569),'Hoja de Trabajo para listado'!$A$151:$Z$151,0)),0)+IFERROR(INDEX('Hoja de Trabajo para listado'!$AB$155:$BA$1048576,MATCH($A569,'Hoja de Trabajo para listado'!$AB$155:$AB$1048576,0),MATCH((CUADRO!H$5&amp;$E569),'Hoja de Trabajo para listado'!$AB$151:$BA$151,0)),0)+IFERROR(INDEX('Hoja de Trabajo para listado'!$BC$155:$CB$1048576,MATCH($A569,'Hoja de Trabajo para listado'!$BC$155:$BC$1048576,0),MATCH((CUADRO!H$5&amp;$E569),'Hoja de Trabajo para listado'!$BC$151:$CB$151,0)),0)+IFERROR(INDEX('Hoja de Trabajo para listado'!$DE$153:$DG$274,MATCH($A569,'Hoja de Trabajo para listado'!$DE$153:$DE$1048576,0),MATCH((CUADRO!H$5&amp;$E569),'Hoja de Trabajo para listado'!$DE$151:$DG$151,0)),0)+IFERROR(INDEX('Hoja de Trabajo para listado'!$CD$155:$DC$1048576,MATCH($A569,'Hoja de Trabajo para listado'!$CD$155:$CD$1048576,0),MATCH((CUADRO!H$5&amp;$E569),'Hoja de Trabajo para listado'!$CD$151:$DC$151,0)),0)</f>
        <v>0</v>
      </c>
      <c r="I569" s="243">
        <f ca="1">+IFERROR(INDEX('Hoja de Trabajo para listado'!$A$155:$Z$1048576,MATCH($A569,'Hoja de Trabajo para listado'!$A$155:$A$1048576,0),MATCH((CUADRO!I$5&amp;$E569),'Hoja de Trabajo para listado'!$A$151:$Z$151,0)),0)+IFERROR(INDEX('Hoja de Trabajo para listado'!$AB$155:$BA$1048576,MATCH($A569,'Hoja de Trabajo para listado'!$AB$155:$AB$1048576,0),MATCH((CUADRO!I$5&amp;$E569),'Hoja de Trabajo para listado'!$AB$151:$BA$151,0)),0)+IFERROR(INDEX('Hoja de Trabajo para listado'!$BC$155:$CB$1048576,MATCH($A569,'Hoja de Trabajo para listado'!$BC$155:$BC$1048576,0),MATCH((CUADRO!I$5&amp;$E569),'Hoja de Trabajo para listado'!$BC$151:$CB$151,0)),0)+IFERROR(INDEX('Hoja de Trabajo para listado'!$DE$153:$DG$274,MATCH($A569,'Hoja de Trabajo para listado'!$DE$153:$DE$1048576,0),MATCH((CUADRO!I$5&amp;$E569),'Hoja de Trabajo para listado'!$DE$151:$DG$151,0)),0)+IFERROR(INDEX('Hoja de Trabajo para listado'!$CD$155:$DC$1048576,MATCH($A569,'Hoja de Trabajo para listado'!$CD$155:$CD$1048576,0),MATCH((CUADRO!I$5&amp;$E569),'Hoja de Trabajo para listado'!$CD$151:$DC$151,0)),0)</f>
        <v>0</v>
      </c>
      <c r="J569" s="243">
        <f ca="1">+IFERROR(INDEX('Hoja de Trabajo para listado'!$A$155:$Z$1048576,MATCH($A569,'Hoja de Trabajo para listado'!$A$155:$A$1048576,0),MATCH((CUADRO!J$5&amp;$E569),'Hoja de Trabajo para listado'!$A$151:$Z$151,0)),0)+IFERROR(INDEX('Hoja de Trabajo para listado'!$AB$155:$BA$1048576,MATCH($A569,'Hoja de Trabajo para listado'!$AB$155:$AB$1048576,0),MATCH((CUADRO!J$5&amp;$E569),'Hoja de Trabajo para listado'!$AB$151:$BA$151,0)),0)+IFERROR(INDEX('Hoja de Trabajo para listado'!$BC$155:$CB$1048576,MATCH($A569,'Hoja de Trabajo para listado'!$BC$155:$BC$1048576,0),MATCH((CUADRO!J$5&amp;$E569),'Hoja de Trabajo para listado'!$BC$151:$CB$151,0)),0)+IFERROR(INDEX('Hoja de Trabajo para listado'!$DE$153:$DG$274,MATCH($A569,'Hoja de Trabajo para listado'!$DE$153:$DE$1048576,0),MATCH((CUADRO!J$5&amp;$E569),'Hoja de Trabajo para listado'!$DE$151:$DG$151,0)),0)+IFERROR(INDEX('Hoja de Trabajo para listado'!$CD$155:$DC$1048576,MATCH($A569,'Hoja de Trabajo para listado'!$CD$155:$CD$1048576,0),MATCH((CUADRO!J$5&amp;$E569),'Hoja de Trabajo para listado'!$CD$151:$DC$151,0)),0)</f>
        <v>0</v>
      </c>
      <c r="K569" s="243">
        <f ca="1">+IFERROR(INDEX('Hoja de Trabajo para listado'!$A$155:$Z$1048576,MATCH($A569,'Hoja de Trabajo para listado'!$A$155:$A$1048576,0),MATCH((CUADRO!K$5&amp;$E569),'Hoja de Trabajo para listado'!$A$151:$Z$151,0)),0)+IFERROR(INDEX('Hoja de Trabajo para listado'!$AB$155:$BA$1048576,MATCH($A569,'Hoja de Trabajo para listado'!$AB$155:$AB$1048576,0),MATCH((CUADRO!K$5&amp;$E569),'Hoja de Trabajo para listado'!$AB$151:$BA$151,0)),0)+IFERROR(INDEX('Hoja de Trabajo para listado'!$BC$155:$CB$1048576,MATCH($A569,'Hoja de Trabajo para listado'!$BC$155:$BC$1048576,0),MATCH((CUADRO!K$5&amp;$E569),'Hoja de Trabajo para listado'!$BC$151:$CB$151,0)),0)+IFERROR(INDEX('Hoja de Trabajo para listado'!$DE$153:$DG$274,MATCH($A569,'Hoja de Trabajo para listado'!$DE$153:$DE$1048576,0),MATCH((CUADRO!K$5&amp;$E569),'Hoja de Trabajo para listado'!$DE$151:$DG$151,0)),0)+IFERROR(INDEX('Hoja de Trabajo para listado'!$CD$155:$DC$1048576,MATCH($A569,'Hoja de Trabajo para listado'!$CD$155:$CD$1048576,0),MATCH((CUADRO!K$5&amp;$E569),'Hoja de Trabajo para listado'!$CD$151:$DC$151,0)),0)</f>
        <v>0</v>
      </c>
      <c r="L569" s="243">
        <f ca="1">+IFERROR(INDEX('Hoja de Trabajo para listado'!$A$155:$Z$1048576,MATCH($A569,'Hoja de Trabajo para listado'!$A$155:$A$1048576,0),MATCH((CUADRO!L$5&amp;$E569),'Hoja de Trabajo para listado'!$A$151:$Z$151,0)),0)+IFERROR(INDEX('Hoja de Trabajo para listado'!$AB$155:$BA$1048576,MATCH($A569,'Hoja de Trabajo para listado'!$AB$155:$AB$1048576,0),MATCH((CUADRO!L$5&amp;$E569),'Hoja de Trabajo para listado'!$AB$151:$BA$151,0)),0)+IFERROR(INDEX('Hoja de Trabajo para listado'!$BC$155:$CB$1048576,MATCH($A569,'Hoja de Trabajo para listado'!$BC$155:$BC$1048576,0),MATCH((CUADRO!L$5&amp;$E569),'Hoja de Trabajo para listado'!$BC$151:$CB$151,0)),0)+IFERROR(INDEX('Hoja de Trabajo para listado'!$DE$153:$DG$274,MATCH($A569,'Hoja de Trabajo para listado'!$DE$153:$DE$1048576,0),MATCH((CUADRO!L$5&amp;$E569),'Hoja de Trabajo para listado'!$DE$151:$DG$151,0)),0)+IFERROR(INDEX('Hoja de Trabajo para listado'!$CD$155:$DC$1048576,MATCH($A569,'Hoja de Trabajo para listado'!$CD$155:$CD$1048576,0),MATCH((CUADRO!L$5&amp;$E569),'Hoja de Trabajo para listado'!$CD$151:$DC$151,0)),0)</f>
        <v>0</v>
      </c>
      <c r="M569" s="243">
        <f ca="1">+IFERROR(INDEX('Hoja de Trabajo para listado'!$A$155:$Z$1048576,MATCH($A569,'Hoja de Trabajo para listado'!$A$155:$A$1048576,0),MATCH((CUADRO!M$5&amp;$E569),'Hoja de Trabajo para listado'!$A$151:$Z$151,0)),0)+IFERROR(INDEX('Hoja de Trabajo para listado'!$AB$155:$BA$1048576,MATCH($A569,'Hoja de Trabajo para listado'!$AB$155:$AB$1048576,0),MATCH((CUADRO!M$5&amp;$E569),'Hoja de Trabajo para listado'!$AB$151:$BA$151,0)),0)+IFERROR(INDEX('Hoja de Trabajo para listado'!$BC$155:$CB$1048576,MATCH($A569,'Hoja de Trabajo para listado'!$BC$155:$BC$1048576,0),MATCH((CUADRO!M$5&amp;$E569),'Hoja de Trabajo para listado'!$BC$151:$CB$151,0)),0)+IFERROR(INDEX('Hoja de Trabajo para listado'!$DE$153:$DG$274,MATCH($A569,'Hoja de Trabajo para listado'!$DE$153:$DE$1048576,0),MATCH((CUADRO!M$5&amp;$E569),'Hoja de Trabajo para listado'!$DE$151:$DG$151,0)),0)+IFERROR(INDEX('Hoja de Trabajo para listado'!$CD$155:$DC$1048576,MATCH($A569,'Hoja de Trabajo para listado'!$CD$155:$CD$1048576,0),MATCH((CUADRO!M$5&amp;$E569),'Hoja de Trabajo para listado'!$CD$151:$DC$151,0)),0)</f>
        <v>0</v>
      </c>
      <c r="N569" s="243">
        <f ca="1">+IFERROR(INDEX('Hoja de Trabajo para listado'!$A$155:$Z$1048576,MATCH($A569,'Hoja de Trabajo para listado'!$A$155:$A$1048576,0),MATCH((CUADRO!N$5&amp;$E569),'Hoja de Trabajo para listado'!$A$151:$Z$151,0)),0)+IFERROR(INDEX('Hoja de Trabajo para listado'!$AB$155:$BA$1048576,MATCH($A569,'Hoja de Trabajo para listado'!$AB$155:$AB$1048576,0),MATCH((CUADRO!N$5&amp;$E569),'Hoja de Trabajo para listado'!$AB$151:$BA$151,0)),0)+IFERROR(INDEX('Hoja de Trabajo para listado'!$BC$155:$CB$1048576,MATCH($A569,'Hoja de Trabajo para listado'!$BC$155:$BC$1048576,0),MATCH((CUADRO!N$5&amp;$E569),'Hoja de Trabajo para listado'!$BC$151:$CB$151,0)),0)+IFERROR(INDEX('Hoja de Trabajo para listado'!$DE$153:$DG$274,MATCH($A569,'Hoja de Trabajo para listado'!$DE$153:$DE$1048576,0),MATCH((CUADRO!N$5&amp;$E569),'Hoja de Trabajo para listado'!$DE$151:$DG$151,0)),0)+IFERROR(INDEX('Hoja de Trabajo para listado'!$CD$155:$DC$1048576,MATCH($A569,'Hoja de Trabajo para listado'!$CD$155:$CD$1048576,0),MATCH((CUADRO!N$5&amp;$E569),'Hoja de Trabajo para listado'!$CD$151:$DC$151,0)),0)</f>
        <v>0</v>
      </c>
      <c r="O569" s="243">
        <f ca="1">+IFERROR(INDEX('Hoja de Trabajo para listado'!$A$155:$Z$1048576,MATCH($A569,'Hoja de Trabajo para listado'!$A$155:$A$1048576,0),MATCH((CUADRO!O$5&amp;$E569),'Hoja de Trabajo para listado'!$A$151:$Z$151,0)),0)+IFERROR(INDEX('Hoja de Trabajo para listado'!$AB$155:$BA$1048576,MATCH($A569,'Hoja de Trabajo para listado'!$AB$155:$AB$1048576,0),MATCH((CUADRO!O$5&amp;$E569),'Hoja de Trabajo para listado'!$AB$151:$BA$151,0)),0)+IFERROR(INDEX('Hoja de Trabajo para listado'!$BC$155:$CB$1048576,MATCH($A569,'Hoja de Trabajo para listado'!$BC$155:$BC$1048576,0),MATCH((CUADRO!O$5&amp;$E569),'Hoja de Trabajo para listado'!$BC$151:$CB$151,0)),0)+IFERROR(INDEX('Hoja de Trabajo para listado'!$DE$153:$DG$274,MATCH($A569,'Hoja de Trabajo para listado'!$DE$153:$DE$1048576,0),MATCH((CUADRO!O$5&amp;$E569),'Hoja de Trabajo para listado'!$DE$151:$DG$151,0)),0)+IFERROR(INDEX('Hoja de Trabajo para listado'!$CD$155:$DC$1048576,MATCH($A569,'Hoja de Trabajo para listado'!$CD$155:$CD$1048576,0),MATCH((CUADRO!O$5&amp;$E569),'Hoja de Trabajo para listado'!$CD$151:$DC$151,0)),0)</f>
        <v>0</v>
      </c>
      <c r="P569" s="243">
        <f ca="1">+IFERROR(INDEX('Hoja de Trabajo para listado'!$A$155:$Z$1048576,MATCH($A569,'Hoja de Trabajo para listado'!$A$155:$A$1048576,0),MATCH((CUADRO!P$5&amp;$E569),'Hoja de Trabajo para listado'!$A$151:$Z$151,0)),0)+IFERROR(INDEX('Hoja de Trabajo para listado'!$AB$155:$BA$1048576,MATCH($A569,'Hoja de Trabajo para listado'!$AB$155:$AB$1048576,0),MATCH((CUADRO!P$5&amp;$E569),'Hoja de Trabajo para listado'!$AB$151:$BA$151,0)),0)+IFERROR(INDEX('Hoja de Trabajo para listado'!$BC$155:$CB$1048576,MATCH($A569,'Hoja de Trabajo para listado'!$BC$155:$BC$1048576,0),MATCH((CUADRO!P$5&amp;$E569),'Hoja de Trabajo para listado'!$BC$151:$CB$151,0)),0)+IFERROR(INDEX('Hoja de Trabajo para listado'!$DE$153:$DG$274,MATCH($A569,'Hoja de Trabajo para listado'!$DE$153:$DE$1048576,0),MATCH((CUADRO!P$5&amp;$E569),'Hoja de Trabajo para listado'!$DE$151:$DG$151,0)),0)+IFERROR(INDEX('Hoja de Trabajo para listado'!$CD$155:$DC$1048576,MATCH($A569,'Hoja de Trabajo para listado'!$CD$155:$CD$1048576,0),MATCH((CUADRO!P$5&amp;$E569),'Hoja de Trabajo para listado'!$CD$151:$DC$151,0)),0)</f>
        <v>0</v>
      </c>
      <c r="Q569" s="243">
        <f ca="1">+IFERROR(INDEX('Hoja de Trabajo para listado'!$A$155:$Z$1048576,MATCH($A569,'Hoja de Trabajo para listado'!$A$155:$A$1048576,0),MATCH((CUADRO!Q$5&amp;$E569),'Hoja de Trabajo para listado'!$A$151:$Z$151,0)),0)+IFERROR(INDEX('Hoja de Trabajo para listado'!$AB$155:$BA$1048576,MATCH($A569,'Hoja de Trabajo para listado'!$AB$155:$AB$1048576,0),MATCH((CUADRO!Q$5&amp;$E569),'Hoja de Trabajo para listado'!$AB$151:$BA$151,0)),0)+IFERROR(INDEX('Hoja de Trabajo para listado'!$BC$155:$CB$1048576,MATCH($A569,'Hoja de Trabajo para listado'!$BC$155:$BC$1048576,0),MATCH((CUADRO!Q$5&amp;$E569),'Hoja de Trabajo para listado'!$BC$151:$CB$151,0)),0)+IFERROR(INDEX('Hoja de Trabajo para listado'!$DE$153:$DG$274,MATCH($A569,'Hoja de Trabajo para listado'!$DE$153:$DE$1048576,0),MATCH((CUADRO!Q$5&amp;$E569),'Hoja de Trabajo para listado'!$DE$151:$DG$151,0)),0)+IFERROR(INDEX('Hoja de Trabajo para listado'!$CD$155:$DC$1048576,MATCH($A569,'Hoja de Trabajo para listado'!$CD$155:$CD$1048576,0),MATCH((CUADRO!Q$5&amp;$E569),'Hoja de Trabajo para listado'!$CD$151:$DC$151,0)),0)</f>
        <v>0</v>
      </c>
      <c r="R569" s="243">
        <f t="shared" ca="1" si="19"/>
        <v>0</v>
      </c>
      <c r="S569" s="249">
        <f ca="1">+R568+R569</f>
        <v>0</v>
      </c>
      <c r="T569" s="243">
        <f ca="1">+S569</f>
        <v>0</v>
      </c>
      <c r="U569" s="242">
        <f t="shared" si="20"/>
        <v>2</v>
      </c>
      <c r="V569" s="333" t="str">
        <f>+VLOOKUP(A569,bd_lista!$A$3:$E$590,5,FALSE)</f>
        <v>Gobiernos Autonomos Municipales</v>
      </c>
      <c r="W569" s="384"/>
      <c r="X569" s="242">
        <f>+VLOOKUP(A569,[3]Sheet1!$A$13:$D$744,4,FALSE)</f>
        <v>0</v>
      </c>
      <c r="Y569" s="242" t="e">
        <f>+VLOOKUP(X569,bd_lista!$A$3:$C$590,3,FALSE)</f>
        <v>#N/A</v>
      </c>
      <c r="Z569" s="292"/>
      <c r="AA569" s="293"/>
    </row>
    <row r="570" spans="1:27" customFormat="1" ht="15" hidden="1" customHeight="1">
      <c r="A570" s="32">
        <v>1238</v>
      </c>
      <c r="B570" s="388">
        <f>+A570</f>
        <v>1238</v>
      </c>
      <c r="C570" s="247" t="str">
        <f>+VLOOKUP(A570,bd_lista!$A$3:$C$590,3,FALSE)</f>
        <v>Gobierno Autónomo Municipal de Corocoro</v>
      </c>
      <c r="D570" s="385" t="str">
        <f>+C570</f>
        <v>Gobierno Autónomo Municipal de Corocoro</v>
      </c>
      <c r="E570" s="242" t="s">
        <v>1304</v>
      </c>
      <c r="F570" s="243">
        <f ca="1">+IFERROR(INDEX('Hoja de Trabajo para listado'!$A$155:$Z$1048576,MATCH($A570,'Hoja de Trabajo para listado'!$A$155:$A$1048576,0),MATCH((CUADRO!F$5&amp;$E570),'Hoja de Trabajo para listado'!$A$151:$Z$151,0)),0)+IFERROR(INDEX('Hoja de Trabajo para listado'!$AB$155:$BA$1048576,MATCH($A570,'Hoja de Trabajo para listado'!$AB$155:$AB$1048576,0),MATCH((CUADRO!F$5&amp;$E570),'Hoja de Trabajo para listado'!$AB$151:$BA$151,0)),0)+IFERROR(INDEX('Hoja de Trabajo para listado'!$BC$155:$CB$1048576,MATCH($A570,'Hoja de Trabajo para listado'!$BC$155:$BC$1048576,0),MATCH((CUADRO!F$5&amp;$E570),'Hoja de Trabajo para listado'!$BC$151:$CB$151,0)),0)+IFERROR(INDEX('Hoja de Trabajo para listado'!$DE$153:$DG$274,MATCH($A570,'Hoja de Trabajo para listado'!$DE$153:$DE$1048576,0),MATCH((CUADRO!F$5&amp;$E570),'Hoja de Trabajo para listado'!$DE$151:$DG$151,0)),0)+IFERROR(INDEX('Hoja de Trabajo para listado'!$CD$155:$DC$1048576,MATCH($A570,'Hoja de Trabajo para listado'!$CD$155:$CD$1048576,0),MATCH((CUADRO!F$5&amp;$E570),'Hoja de Trabajo para listado'!$CD$151:$DC$151,0)),0)</f>
        <v>0</v>
      </c>
      <c r="G570" s="243">
        <f ca="1">+IFERROR(INDEX('Hoja de Trabajo para listado'!$A$155:$Z$1048576,MATCH($A570,'Hoja de Trabajo para listado'!$A$155:$A$1048576,0),MATCH((CUADRO!G$5&amp;$E570),'Hoja de Trabajo para listado'!$A$151:$Z$151,0)),0)+IFERROR(INDEX('Hoja de Trabajo para listado'!$AB$155:$BA$1048576,MATCH($A570,'Hoja de Trabajo para listado'!$AB$155:$AB$1048576,0),MATCH((CUADRO!G$5&amp;$E570),'Hoja de Trabajo para listado'!$AB$151:$BA$151,0)),0)+IFERROR(INDEX('Hoja de Trabajo para listado'!$BC$155:$CB$1048576,MATCH($A570,'Hoja de Trabajo para listado'!$BC$155:$BC$1048576,0),MATCH((CUADRO!G$5&amp;$E570),'Hoja de Trabajo para listado'!$BC$151:$CB$151,0)),0)+IFERROR(INDEX('Hoja de Trabajo para listado'!$DE$153:$DG$274,MATCH($A570,'Hoja de Trabajo para listado'!$DE$153:$DE$1048576,0),MATCH((CUADRO!G$5&amp;$E570),'Hoja de Trabajo para listado'!$DE$151:$DG$151,0)),0)+IFERROR(INDEX('Hoja de Trabajo para listado'!$CD$155:$DC$1048576,MATCH($A570,'Hoja de Trabajo para listado'!$CD$155:$CD$1048576,0),MATCH((CUADRO!G$5&amp;$E570),'Hoja de Trabajo para listado'!$CD$151:$DC$151,0)),0)</f>
        <v>0</v>
      </c>
      <c r="H570" s="243">
        <f ca="1">+IFERROR(INDEX('Hoja de Trabajo para listado'!$A$155:$Z$1048576,MATCH($A570,'Hoja de Trabajo para listado'!$A$155:$A$1048576,0),MATCH((CUADRO!H$5&amp;$E570),'Hoja de Trabajo para listado'!$A$151:$Z$151,0)),0)+IFERROR(INDEX('Hoja de Trabajo para listado'!$AB$155:$BA$1048576,MATCH($A570,'Hoja de Trabajo para listado'!$AB$155:$AB$1048576,0),MATCH((CUADRO!H$5&amp;$E570),'Hoja de Trabajo para listado'!$AB$151:$BA$151,0)),0)+IFERROR(INDEX('Hoja de Trabajo para listado'!$BC$155:$CB$1048576,MATCH($A570,'Hoja de Trabajo para listado'!$BC$155:$BC$1048576,0),MATCH((CUADRO!H$5&amp;$E570),'Hoja de Trabajo para listado'!$BC$151:$CB$151,0)),0)+IFERROR(INDEX('Hoja de Trabajo para listado'!$DE$153:$DG$274,MATCH($A570,'Hoja de Trabajo para listado'!$DE$153:$DE$1048576,0),MATCH((CUADRO!H$5&amp;$E570),'Hoja de Trabajo para listado'!$DE$151:$DG$151,0)),0)+IFERROR(INDEX('Hoja de Trabajo para listado'!$CD$155:$DC$1048576,MATCH($A570,'Hoja de Trabajo para listado'!$CD$155:$CD$1048576,0),MATCH((CUADRO!H$5&amp;$E570),'Hoja de Trabajo para listado'!$CD$151:$DC$151,0)),0)</f>
        <v>0</v>
      </c>
      <c r="I570" s="243">
        <f ca="1">+IFERROR(INDEX('Hoja de Trabajo para listado'!$A$155:$Z$1048576,MATCH($A570,'Hoja de Trabajo para listado'!$A$155:$A$1048576,0),MATCH((CUADRO!I$5&amp;$E570),'Hoja de Trabajo para listado'!$A$151:$Z$151,0)),0)+IFERROR(INDEX('Hoja de Trabajo para listado'!$AB$155:$BA$1048576,MATCH($A570,'Hoja de Trabajo para listado'!$AB$155:$AB$1048576,0),MATCH((CUADRO!I$5&amp;$E570),'Hoja de Trabajo para listado'!$AB$151:$BA$151,0)),0)+IFERROR(INDEX('Hoja de Trabajo para listado'!$BC$155:$CB$1048576,MATCH($A570,'Hoja de Trabajo para listado'!$BC$155:$BC$1048576,0),MATCH((CUADRO!I$5&amp;$E570),'Hoja de Trabajo para listado'!$BC$151:$CB$151,0)),0)+IFERROR(INDEX('Hoja de Trabajo para listado'!$DE$153:$DG$274,MATCH($A570,'Hoja de Trabajo para listado'!$DE$153:$DE$1048576,0),MATCH((CUADRO!I$5&amp;$E570),'Hoja de Trabajo para listado'!$DE$151:$DG$151,0)),0)+IFERROR(INDEX('Hoja de Trabajo para listado'!$CD$155:$DC$1048576,MATCH($A570,'Hoja de Trabajo para listado'!$CD$155:$CD$1048576,0),MATCH((CUADRO!I$5&amp;$E570),'Hoja de Trabajo para listado'!$CD$151:$DC$151,0)),0)</f>
        <v>0</v>
      </c>
      <c r="J570" s="243">
        <f ca="1">+IFERROR(INDEX('Hoja de Trabajo para listado'!$A$155:$Z$1048576,MATCH($A570,'Hoja de Trabajo para listado'!$A$155:$A$1048576,0),MATCH((CUADRO!J$5&amp;$E570),'Hoja de Trabajo para listado'!$A$151:$Z$151,0)),0)+IFERROR(INDEX('Hoja de Trabajo para listado'!$AB$155:$BA$1048576,MATCH($A570,'Hoja de Trabajo para listado'!$AB$155:$AB$1048576,0),MATCH((CUADRO!J$5&amp;$E570),'Hoja de Trabajo para listado'!$AB$151:$BA$151,0)),0)+IFERROR(INDEX('Hoja de Trabajo para listado'!$BC$155:$CB$1048576,MATCH($A570,'Hoja de Trabajo para listado'!$BC$155:$BC$1048576,0),MATCH((CUADRO!J$5&amp;$E570),'Hoja de Trabajo para listado'!$BC$151:$CB$151,0)),0)+IFERROR(INDEX('Hoja de Trabajo para listado'!$DE$153:$DG$274,MATCH($A570,'Hoja de Trabajo para listado'!$DE$153:$DE$1048576,0),MATCH((CUADRO!J$5&amp;$E570),'Hoja de Trabajo para listado'!$DE$151:$DG$151,0)),0)+IFERROR(INDEX('Hoja de Trabajo para listado'!$CD$155:$DC$1048576,MATCH($A570,'Hoja de Trabajo para listado'!$CD$155:$CD$1048576,0),MATCH((CUADRO!J$5&amp;$E570),'Hoja de Trabajo para listado'!$CD$151:$DC$151,0)),0)</f>
        <v>0</v>
      </c>
      <c r="K570" s="243">
        <f ca="1">+IFERROR(INDEX('Hoja de Trabajo para listado'!$A$155:$Z$1048576,MATCH($A570,'Hoja de Trabajo para listado'!$A$155:$A$1048576,0),MATCH((CUADRO!K$5&amp;$E570),'Hoja de Trabajo para listado'!$A$151:$Z$151,0)),0)+IFERROR(INDEX('Hoja de Trabajo para listado'!$AB$155:$BA$1048576,MATCH($A570,'Hoja de Trabajo para listado'!$AB$155:$AB$1048576,0),MATCH((CUADRO!K$5&amp;$E570),'Hoja de Trabajo para listado'!$AB$151:$BA$151,0)),0)+IFERROR(INDEX('Hoja de Trabajo para listado'!$BC$155:$CB$1048576,MATCH($A570,'Hoja de Trabajo para listado'!$BC$155:$BC$1048576,0),MATCH((CUADRO!K$5&amp;$E570),'Hoja de Trabajo para listado'!$BC$151:$CB$151,0)),0)+IFERROR(INDEX('Hoja de Trabajo para listado'!$DE$153:$DG$274,MATCH($A570,'Hoja de Trabajo para listado'!$DE$153:$DE$1048576,0),MATCH((CUADRO!K$5&amp;$E570),'Hoja de Trabajo para listado'!$DE$151:$DG$151,0)),0)+IFERROR(INDEX('Hoja de Trabajo para listado'!$CD$155:$DC$1048576,MATCH($A570,'Hoja de Trabajo para listado'!$CD$155:$CD$1048576,0),MATCH((CUADRO!K$5&amp;$E570),'Hoja de Trabajo para listado'!$CD$151:$DC$151,0)),0)</f>
        <v>0</v>
      </c>
      <c r="L570" s="243">
        <f ca="1">+IFERROR(INDEX('Hoja de Trabajo para listado'!$A$155:$Z$1048576,MATCH($A570,'Hoja de Trabajo para listado'!$A$155:$A$1048576,0),MATCH((CUADRO!L$5&amp;$E570),'Hoja de Trabajo para listado'!$A$151:$Z$151,0)),0)+IFERROR(INDEX('Hoja de Trabajo para listado'!$AB$155:$BA$1048576,MATCH($A570,'Hoja de Trabajo para listado'!$AB$155:$AB$1048576,0),MATCH((CUADRO!L$5&amp;$E570),'Hoja de Trabajo para listado'!$AB$151:$BA$151,0)),0)+IFERROR(INDEX('Hoja de Trabajo para listado'!$BC$155:$CB$1048576,MATCH($A570,'Hoja de Trabajo para listado'!$BC$155:$BC$1048576,0),MATCH((CUADRO!L$5&amp;$E570),'Hoja de Trabajo para listado'!$BC$151:$CB$151,0)),0)+IFERROR(INDEX('Hoja de Trabajo para listado'!$DE$153:$DG$274,MATCH($A570,'Hoja de Trabajo para listado'!$DE$153:$DE$1048576,0),MATCH((CUADRO!L$5&amp;$E570),'Hoja de Trabajo para listado'!$DE$151:$DG$151,0)),0)+IFERROR(INDEX('Hoja de Trabajo para listado'!$CD$155:$DC$1048576,MATCH($A570,'Hoja de Trabajo para listado'!$CD$155:$CD$1048576,0),MATCH((CUADRO!L$5&amp;$E570),'Hoja de Trabajo para listado'!$CD$151:$DC$151,0)),0)</f>
        <v>0</v>
      </c>
      <c r="M570" s="243">
        <f ca="1">+IFERROR(INDEX('Hoja de Trabajo para listado'!$A$155:$Z$1048576,MATCH($A570,'Hoja de Trabajo para listado'!$A$155:$A$1048576,0),MATCH((CUADRO!M$5&amp;$E570),'Hoja de Trabajo para listado'!$A$151:$Z$151,0)),0)+IFERROR(INDEX('Hoja de Trabajo para listado'!$AB$155:$BA$1048576,MATCH($A570,'Hoja de Trabajo para listado'!$AB$155:$AB$1048576,0),MATCH((CUADRO!M$5&amp;$E570),'Hoja de Trabajo para listado'!$AB$151:$BA$151,0)),0)+IFERROR(INDEX('Hoja de Trabajo para listado'!$BC$155:$CB$1048576,MATCH($A570,'Hoja de Trabajo para listado'!$BC$155:$BC$1048576,0),MATCH((CUADRO!M$5&amp;$E570),'Hoja de Trabajo para listado'!$BC$151:$CB$151,0)),0)+IFERROR(INDEX('Hoja de Trabajo para listado'!$DE$153:$DG$274,MATCH($A570,'Hoja de Trabajo para listado'!$DE$153:$DE$1048576,0),MATCH((CUADRO!M$5&amp;$E570),'Hoja de Trabajo para listado'!$DE$151:$DG$151,0)),0)+IFERROR(INDEX('Hoja de Trabajo para listado'!$CD$155:$DC$1048576,MATCH($A570,'Hoja de Trabajo para listado'!$CD$155:$CD$1048576,0),MATCH((CUADRO!M$5&amp;$E570),'Hoja de Trabajo para listado'!$CD$151:$DC$151,0)),0)</f>
        <v>0</v>
      </c>
      <c r="N570" s="243">
        <f ca="1">+IFERROR(INDEX('Hoja de Trabajo para listado'!$A$155:$Z$1048576,MATCH($A570,'Hoja de Trabajo para listado'!$A$155:$A$1048576,0),MATCH((CUADRO!N$5&amp;$E570),'Hoja de Trabajo para listado'!$A$151:$Z$151,0)),0)+IFERROR(INDEX('Hoja de Trabajo para listado'!$AB$155:$BA$1048576,MATCH($A570,'Hoja de Trabajo para listado'!$AB$155:$AB$1048576,0),MATCH((CUADRO!N$5&amp;$E570),'Hoja de Trabajo para listado'!$AB$151:$BA$151,0)),0)+IFERROR(INDEX('Hoja de Trabajo para listado'!$BC$155:$CB$1048576,MATCH($A570,'Hoja de Trabajo para listado'!$BC$155:$BC$1048576,0),MATCH((CUADRO!N$5&amp;$E570),'Hoja de Trabajo para listado'!$BC$151:$CB$151,0)),0)+IFERROR(INDEX('Hoja de Trabajo para listado'!$DE$153:$DG$274,MATCH($A570,'Hoja de Trabajo para listado'!$DE$153:$DE$1048576,0),MATCH((CUADRO!N$5&amp;$E570),'Hoja de Trabajo para listado'!$DE$151:$DG$151,0)),0)+IFERROR(INDEX('Hoja de Trabajo para listado'!$CD$155:$DC$1048576,MATCH($A570,'Hoja de Trabajo para listado'!$CD$155:$CD$1048576,0),MATCH((CUADRO!N$5&amp;$E570),'Hoja de Trabajo para listado'!$CD$151:$DC$151,0)),0)</f>
        <v>0</v>
      </c>
      <c r="O570" s="243">
        <f ca="1">+IFERROR(INDEX('Hoja de Trabajo para listado'!$A$155:$Z$1048576,MATCH($A570,'Hoja de Trabajo para listado'!$A$155:$A$1048576,0),MATCH((CUADRO!O$5&amp;$E570),'Hoja de Trabajo para listado'!$A$151:$Z$151,0)),0)+IFERROR(INDEX('Hoja de Trabajo para listado'!$AB$155:$BA$1048576,MATCH($A570,'Hoja de Trabajo para listado'!$AB$155:$AB$1048576,0),MATCH((CUADRO!O$5&amp;$E570),'Hoja de Trabajo para listado'!$AB$151:$BA$151,0)),0)+IFERROR(INDEX('Hoja de Trabajo para listado'!$BC$155:$CB$1048576,MATCH($A570,'Hoja de Trabajo para listado'!$BC$155:$BC$1048576,0),MATCH((CUADRO!O$5&amp;$E570),'Hoja de Trabajo para listado'!$BC$151:$CB$151,0)),0)+IFERROR(INDEX('Hoja de Trabajo para listado'!$DE$153:$DG$274,MATCH($A570,'Hoja de Trabajo para listado'!$DE$153:$DE$1048576,0),MATCH((CUADRO!O$5&amp;$E570),'Hoja de Trabajo para listado'!$DE$151:$DG$151,0)),0)+IFERROR(INDEX('Hoja de Trabajo para listado'!$CD$155:$DC$1048576,MATCH($A570,'Hoja de Trabajo para listado'!$CD$155:$CD$1048576,0),MATCH((CUADRO!O$5&amp;$E570),'Hoja de Trabajo para listado'!$CD$151:$DC$151,0)),0)</f>
        <v>0</v>
      </c>
      <c r="P570" s="243">
        <f ca="1">+IFERROR(INDEX('Hoja de Trabajo para listado'!$A$155:$Z$1048576,MATCH($A570,'Hoja de Trabajo para listado'!$A$155:$A$1048576,0),MATCH((CUADRO!P$5&amp;$E570),'Hoja de Trabajo para listado'!$A$151:$Z$151,0)),0)+IFERROR(INDEX('Hoja de Trabajo para listado'!$AB$155:$BA$1048576,MATCH($A570,'Hoja de Trabajo para listado'!$AB$155:$AB$1048576,0),MATCH((CUADRO!P$5&amp;$E570),'Hoja de Trabajo para listado'!$AB$151:$BA$151,0)),0)+IFERROR(INDEX('Hoja de Trabajo para listado'!$BC$155:$CB$1048576,MATCH($A570,'Hoja de Trabajo para listado'!$BC$155:$BC$1048576,0),MATCH((CUADRO!P$5&amp;$E570),'Hoja de Trabajo para listado'!$BC$151:$CB$151,0)),0)+IFERROR(INDEX('Hoja de Trabajo para listado'!$DE$153:$DG$274,MATCH($A570,'Hoja de Trabajo para listado'!$DE$153:$DE$1048576,0),MATCH((CUADRO!P$5&amp;$E570),'Hoja de Trabajo para listado'!$DE$151:$DG$151,0)),0)+IFERROR(INDEX('Hoja de Trabajo para listado'!$CD$155:$DC$1048576,MATCH($A570,'Hoja de Trabajo para listado'!$CD$155:$CD$1048576,0),MATCH((CUADRO!P$5&amp;$E570),'Hoja de Trabajo para listado'!$CD$151:$DC$151,0)),0)</f>
        <v>0</v>
      </c>
      <c r="Q570" s="243">
        <f ca="1">+IFERROR(INDEX('Hoja de Trabajo para listado'!$A$155:$Z$1048576,MATCH($A570,'Hoja de Trabajo para listado'!$A$155:$A$1048576,0),MATCH((CUADRO!Q$5&amp;$E570),'Hoja de Trabajo para listado'!$A$151:$Z$151,0)),0)+IFERROR(INDEX('Hoja de Trabajo para listado'!$AB$155:$BA$1048576,MATCH($A570,'Hoja de Trabajo para listado'!$AB$155:$AB$1048576,0),MATCH((CUADRO!Q$5&amp;$E570),'Hoja de Trabajo para listado'!$AB$151:$BA$151,0)),0)+IFERROR(INDEX('Hoja de Trabajo para listado'!$BC$155:$CB$1048576,MATCH($A570,'Hoja de Trabajo para listado'!$BC$155:$BC$1048576,0),MATCH((CUADRO!Q$5&amp;$E570),'Hoja de Trabajo para listado'!$BC$151:$CB$151,0)),0)+IFERROR(INDEX('Hoja de Trabajo para listado'!$DE$153:$DG$274,MATCH($A570,'Hoja de Trabajo para listado'!$DE$153:$DE$1048576,0),MATCH((CUADRO!Q$5&amp;$E570),'Hoja de Trabajo para listado'!$DE$151:$DG$151,0)),0)+IFERROR(INDEX('Hoja de Trabajo para listado'!$CD$155:$DC$1048576,MATCH($A570,'Hoja de Trabajo para listado'!$CD$155:$CD$1048576,0),MATCH((CUADRO!Q$5&amp;$E570),'Hoja de Trabajo para listado'!$CD$151:$DC$151,0)),0)</f>
        <v>0</v>
      </c>
      <c r="R570" s="243">
        <f t="shared" ca="1" si="19"/>
        <v>0</v>
      </c>
      <c r="S570" s="249"/>
      <c r="T570" s="243">
        <f ca="1">+T571</f>
        <v>0</v>
      </c>
      <c r="U570" s="242">
        <f t="shared" si="20"/>
        <v>1</v>
      </c>
      <c r="V570" s="333" t="str">
        <f>+VLOOKUP(A570,bd_lista!$A$3:$E$590,5,FALSE)</f>
        <v>Gobiernos Autonomos Municipales</v>
      </c>
      <c r="W570" s="383" t="str">
        <f>+V570</f>
        <v>Gobiernos Autonomos Municipales</v>
      </c>
      <c r="X570" s="242">
        <f>+VLOOKUP(A570,[3]Sheet1!$A$13:$D$744,4,FALSE)</f>
        <v>0</v>
      </c>
      <c r="Y570" s="242" t="e">
        <f>+VLOOKUP(X570,bd_lista!$A$3:$C$590,3,FALSE)</f>
        <v>#N/A</v>
      </c>
      <c r="Z570" s="294">
        <f>+X570</f>
        <v>0</v>
      </c>
      <c r="AA570" s="295" t="e">
        <f>+Y570</f>
        <v>#N/A</v>
      </c>
    </row>
    <row r="571" spans="1:27" customFormat="1" ht="15" hidden="1" customHeight="1">
      <c r="A571" s="32">
        <v>1238</v>
      </c>
      <c r="B571" s="389"/>
      <c r="C571" s="247" t="str">
        <f>+VLOOKUP(A571,bd_lista!$A$3:$C$590,3,FALSE)</f>
        <v>Gobierno Autónomo Municipal de Corocoro</v>
      </c>
      <c r="D571" s="386"/>
      <c r="E571" s="244" t="s">
        <v>1305</v>
      </c>
      <c r="F571" s="243">
        <f ca="1">+IFERROR(INDEX('Hoja de Trabajo para listado'!$A$155:$Z$1048576,MATCH($A571,'Hoja de Trabajo para listado'!$A$155:$A$1048576,0),MATCH((CUADRO!F$5&amp;$E571),'Hoja de Trabajo para listado'!$A$151:$Z$151,0)),0)+IFERROR(INDEX('Hoja de Trabajo para listado'!$AB$155:$BA$1048576,MATCH($A571,'Hoja de Trabajo para listado'!$AB$155:$AB$1048576,0),MATCH((CUADRO!F$5&amp;$E571),'Hoja de Trabajo para listado'!$AB$151:$BA$151,0)),0)+IFERROR(INDEX('Hoja de Trabajo para listado'!$BC$155:$CB$1048576,MATCH($A571,'Hoja de Trabajo para listado'!$BC$155:$BC$1048576,0),MATCH((CUADRO!F$5&amp;$E571),'Hoja de Trabajo para listado'!$BC$151:$CB$151,0)),0)+IFERROR(INDEX('Hoja de Trabajo para listado'!$DE$153:$DG$274,MATCH($A571,'Hoja de Trabajo para listado'!$DE$153:$DE$1048576,0),MATCH((CUADRO!F$5&amp;$E571),'Hoja de Trabajo para listado'!$DE$151:$DG$151,0)),0)+IFERROR(INDEX('Hoja de Trabajo para listado'!$CD$155:$DC$1048576,MATCH($A571,'Hoja de Trabajo para listado'!$CD$155:$CD$1048576,0),MATCH((CUADRO!F$5&amp;$E571),'Hoja de Trabajo para listado'!$CD$151:$DC$151,0)),0)</f>
        <v>0</v>
      </c>
      <c r="G571" s="243">
        <f ca="1">+IFERROR(INDEX('Hoja de Trabajo para listado'!$A$155:$Z$1048576,MATCH($A571,'Hoja de Trabajo para listado'!$A$155:$A$1048576,0),MATCH((CUADRO!G$5&amp;$E571),'Hoja de Trabajo para listado'!$A$151:$Z$151,0)),0)+IFERROR(INDEX('Hoja de Trabajo para listado'!$AB$155:$BA$1048576,MATCH($A571,'Hoja de Trabajo para listado'!$AB$155:$AB$1048576,0),MATCH((CUADRO!G$5&amp;$E571),'Hoja de Trabajo para listado'!$AB$151:$BA$151,0)),0)+IFERROR(INDEX('Hoja de Trabajo para listado'!$BC$155:$CB$1048576,MATCH($A571,'Hoja de Trabajo para listado'!$BC$155:$BC$1048576,0),MATCH((CUADRO!G$5&amp;$E571),'Hoja de Trabajo para listado'!$BC$151:$CB$151,0)),0)+IFERROR(INDEX('Hoja de Trabajo para listado'!$DE$153:$DG$274,MATCH($A571,'Hoja de Trabajo para listado'!$DE$153:$DE$1048576,0),MATCH((CUADRO!G$5&amp;$E571),'Hoja de Trabajo para listado'!$DE$151:$DG$151,0)),0)+IFERROR(INDEX('Hoja de Trabajo para listado'!$CD$155:$DC$1048576,MATCH($A571,'Hoja de Trabajo para listado'!$CD$155:$CD$1048576,0),MATCH((CUADRO!G$5&amp;$E571),'Hoja de Trabajo para listado'!$CD$151:$DC$151,0)),0)</f>
        <v>0</v>
      </c>
      <c r="H571" s="243">
        <f ca="1">+IFERROR(INDEX('Hoja de Trabajo para listado'!$A$155:$Z$1048576,MATCH($A571,'Hoja de Trabajo para listado'!$A$155:$A$1048576,0),MATCH((CUADRO!H$5&amp;$E571),'Hoja de Trabajo para listado'!$A$151:$Z$151,0)),0)+IFERROR(INDEX('Hoja de Trabajo para listado'!$AB$155:$BA$1048576,MATCH($A571,'Hoja de Trabajo para listado'!$AB$155:$AB$1048576,0),MATCH((CUADRO!H$5&amp;$E571),'Hoja de Trabajo para listado'!$AB$151:$BA$151,0)),0)+IFERROR(INDEX('Hoja de Trabajo para listado'!$BC$155:$CB$1048576,MATCH($A571,'Hoja de Trabajo para listado'!$BC$155:$BC$1048576,0),MATCH((CUADRO!H$5&amp;$E571),'Hoja de Trabajo para listado'!$BC$151:$CB$151,0)),0)+IFERROR(INDEX('Hoja de Trabajo para listado'!$DE$153:$DG$274,MATCH($A571,'Hoja de Trabajo para listado'!$DE$153:$DE$1048576,0),MATCH((CUADRO!H$5&amp;$E571),'Hoja de Trabajo para listado'!$DE$151:$DG$151,0)),0)+IFERROR(INDEX('Hoja de Trabajo para listado'!$CD$155:$DC$1048576,MATCH($A571,'Hoja de Trabajo para listado'!$CD$155:$CD$1048576,0),MATCH((CUADRO!H$5&amp;$E571),'Hoja de Trabajo para listado'!$CD$151:$DC$151,0)),0)</f>
        <v>0</v>
      </c>
      <c r="I571" s="243">
        <f ca="1">+IFERROR(INDEX('Hoja de Trabajo para listado'!$A$155:$Z$1048576,MATCH($A571,'Hoja de Trabajo para listado'!$A$155:$A$1048576,0),MATCH((CUADRO!I$5&amp;$E571),'Hoja de Trabajo para listado'!$A$151:$Z$151,0)),0)+IFERROR(INDEX('Hoja de Trabajo para listado'!$AB$155:$BA$1048576,MATCH($A571,'Hoja de Trabajo para listado'!$AB$155:$AB$1048576,0),MATCH((CUADRO!I$5&amp;$E571),'Hoja de Trabajo para listado'!$AB$151:$BA$151,0)),0)+IFERROR(INDEX('Hoja de Trabajo para listado'!$BC$155:$CB$1048576,MATCH($A571,'Hoja de Trabajo para listado'!$BC$155:$BC$1048576,0),MATCH((CUADRO!I$5&amp;$E571),'Hoja de Trabajo para listado'!$BC$151:$CB$151,0)),0)+IFERROR(INDEX('Hoja de Trabajo para listado'!$DE$153:$DG$274,MATCH($A571,'Hoja de Trabajo para listado'!$DE$153:$DE$1048576,0),MATCH((CUADRO!I$5&amp;$E571),'Hoja de Trabajo para listado'!$DE$151:$DG$151,0)),0)+IFERROR(INDEX('Hoja de Trabajo para listado'!$CD$155:$DC$1048576,MATCH($A571,'Hoja de Trabajo para listado'!$CD$155:$CD$1048576,0),MATCH((CUADRO!I$5&amp;$E571),'Hoja de Trabajo para listado'!$CD$151:$DC$151,0)),0)</f>
        <v>0</v>
      </c>
      <c r="J571" s="243">
        <f ca="1">+IFERROR(INDEX('Hoja de Trabajo para listado'!$A$155:$Z$1048576,MATCH($A571,'Hoja de Trabajo para listado'!$A$155:$A$1048576,0),MATCH((CUADRO!J$5&amp;$E571),'Hoja de Trabajo para listado'!$A$151:$Z$151,0)),0)+IFERROR(INDEX('Hoja de Trabajo para listado'!$AB$155:$BA$1048576,MATCH($A571,'Hoja de Trabajo para listado'!$AB$155:$AB$1048576,0),MATCH((CUADRO!J$5&amp;$E571),'Hoja de Trabajo para listado'!$AB$151:$BA$151,0)),0)+IFERROR(INDEX('Hoja de Trabajo para listado'!$BC$155:$CB$1048576,MATCH($A571,'Hoja de Trabajo para listado'!$BC$155:$BC$1048576,0),MATCH((CUADRO!J$5&amp;$E571),'Hoja de Trabajo para listado'!$BC$151:$CB$151,0)),0)+IFERROR(INDEX('Hoja de Trabajo para listado'!$DE$153:$DG$274,MATCH($A571,'Hoja de Trabajo para listado'!$DE$153:$DE$1048576,0),MATCH((CUADRO!J$5&amp;$E571),'Hoja de Trabajo para listado'!$DE$151:$DG$151,0)),0)+IFERROR(INDEX('Hoja de Trabajo para listado'!$CD$155:$DC$1048576,MATCH($A571,'Hoja de Trabajo para listado'!$CD$155:$CD$1048576,0),MATCH((CUADRO!J$5&amp;$E571),'Hoja de Trabajo para listado'!$CD$151:$DC$151,0)),0)</f>
        <v>0</v>
      </c>
      <c r="K571" s="243">
        <f ca="1">+IFERROR(INDEX('Hoja de Trabajo para listado'!$A$155:$Z$1048576,MATCH($A571,'Hoja de Trabajo para listado'!$A$155:$A$1048576,0),MATCH((CUADRO!K$5&amp;$E571),'Hoja de Trabajo para listado'!$A$151:$Z$151,0)),0)+IFERROR(INDEX('Hoja de Trabajo para listado'!$AB$155:$BA$1048576,MATCH($A571,'Hoja de Trabajo para listado'!$AB$155:$AB$1048576,0),MATCH((CUADRO!K$5&amp;$E571),'Hoja de Trabajo para listado'!$AB$151:$BA$151,0)),0)+IFERROR(INDEX('Hoja de Trabajo para listado'!$BC$155:$CB$1048576,MATCH($A571,'Hoja de Trabajo para listado'!$BC$155:$BC$1048576,0),MATCH((CUADRO!K$5&amp;$E571),'Hoja de Trabajo para listado'!$BC$151:$CB$151,0)),0)+IFERROR(INDEX('Hoja de Trabajo para listado'!$DE$153:$DG$274,MATCH($A571,'Hoja de Trabajo para listado'!$DE$153:$DE$1048576,0),MATCH((CUADRO!K$5&amp;$E571),'Hoja de Trabajo para listado'!$DE$151:$DG$151,0)),0)+IFERROR(INDEX('Hoja de Trabajo para listado'!$CD$155:$DC$1048576,MATCH($A571,'Hoja de Trabajo para listado'!$CD$155:$CD$1048576,0),MATCH((CUADRO!K$5&amp;$E571),'Hoja de Trabajo para listado'!$CD$151:$DC$151,0)),0)</f>
        <v>0</v>
      </c>
      <c r="L571" s="243">
        <f ca="1">+IFERROR(INDEX('Hoja de Trabajo para listado'!$A$155:$Z$1048576,MATCH($A571,'Hoja de Trabajo para listado'!$A$155:$A$1048576,0),MATCH((CUADRO!L$5&amp;$E571),'Hoja de Trabajo para listado'!$A$151:$Z$151,0)),0)+IFERROR(INDEX('Hoja de Trabajo para listado'!$AB$155:$BA$1048576,MATCH($A571,'Hoja de Trabajo para listado'!$AB$155:$AB$1048576,0),MATCH((CUADRO!L$5&amp;$E571),'Hoja de Trabajo para listado'!$AB$151:$BA$151,0)),0)+IFERROR(INDEX('Hoja de Trabajo para listado'!$BC$155:$CB$1048576,MATCH($A571,'Hoja de Trabajo para listado'!$BC$155:$BC$1048576,0),MATCH((CUADRO!L$5&amp;$E571),'Hoja de Trabajo para listado'!$BC$151:$CB$151,0)),0)+IFERROR(INDEX('Hoja de Trabajo para listado'!$DE$153:$DG$274,MATCH($A571,'Hoja de Trabajo para listado'!$DE$153:$DE$1048576,0),MATCH((CUADRO!L$5&amp;$E571),'Hoja de Trabajo para listado'!$DE$151:$DG$151,0)),0)+IFERROR(INDEX('Hoja de Trabajo para listado'!$CD$155:$DC$1048576,MATCH($A571,'Hoja de Trabajo para listado'!$CD$155:$CD$1048576,0),MATCH((CUADRO!L$5&amp;$E571),'Hoja de Trabajo para listado'!$CD$151:$DC$151,0)),0)</f>
        <v>0</v>
      </c>
      <c r="M571" s="243">
        <f ca="1">+IFERROR(INDEX('Hoja de Trabajo para listado'!$A$155:$Z$1048576,MATCH($A571,'Hoja de Trabajo para listado'!$A$155:$A$1048576,0),MATCH((CUADRO!M$5&amp;$E571),'Hoja de Trabajo para listado'!$A$151:$Z$151,0)),0)+IFERROR(INDEX('Hoja de Trabajo para listado'!$AB$155:$BA$1048576,MATCH($A571,'Hoja de Trabajo para listado'!$AB$155:$AB$1048576,0),MATCH((CUADRO!M$5&amp;$E571),'Hoja de Trabajo para listado'!$AB$151:$BA$151,0)),0)+IFERROR(INDEX('Hoja de Trabajo para listado'!$BC$155:$CB$1048576,MATCH($A571,'Hoja de Trabajo para listado'!$BC$155:$BC$1048576,0),MATCH((CUADRO!M$5&amp;$E571),'Hoja de Trabajo para listado'!$BC$151:$CB$151,0)),0)+IFERROR(INDEX('Hoja de Trabajo para listado'!$DE$153:$DG$274,MATCH($A571,'Hoja de Trabajo para listado'!$DE$153:$DE$1048576,0),MATCH((CUADRO!M$5&amp;$E571),'Hoja de Trabajo para listado'!$DE$151:$DG$151,0)),0)+IFERROR(INDEX('Hoja de Trabajo para listado'!$CD$155:$DC$1048576,MATCH($A571,'Hoja de Trabajo para listado'!$CD$155:$CD$1048576,0),MATCH((CUADRO!M$5&amp;$E571),'Hoja de Trabajo para listado'!$CD$151:$DC$151,0)),0)</f>
        <v>0</v>
      </c>
      <c r="N571" s="243">
        <f ca="1">+IFERROR(INDEX('Hoja de Trabajo para listado'!$A$155:$Z$1048576,MATCH($A571,'Hoja de Trabajo para listado'!$A$155:$A$1048576,0),MATCH((CUADRO!N$5&amp;$E571),'Hoja de Trabajo para listado'!$A$151:$Z$151,0)),0)+IFERROR(INDEX('Hoja de Trabajo para listado'!$AB$155:$BA$1048576,MATCH($A571,'Hoja de Trabajo para listado'!$AB$155:$AB$1048576,0),MATCH((CUADRO!N$5&amp;$E571),'Hoja de Trabajo para listado'!$AB$151:$BA$151,0)),0)+IFERROR(INDEX('Hoja de Trabajo para listado'!$BC$155:$CB$1048576,MATCH($A571,'Hoja de Trabajo para listado'!$BC$155:$BC$1048576,0),MATCH((CUADRO!N$5&amp;$E571),'Hoja de Trabajo para listado'!$BC$151:$CB$151,0)),0)+IFERROR(INDEX('Hoja de Trabajo para listado'!$DE$153:$DG$274,MATCH($A571,'Hoja de Trabajo para listado'!$DE$153:$DE$1048576,0),MATCH((CUADRO!N$5&amp;$E571),'Hoja de Trabajo para listado'!$DE$151:$DG$151,0)),0)+IFERROR(INDEX('Hoja de Trabajo para listado'!$CD$155:$DC$1048576,MATCH($A571,'Hoja de Trabajo para listado'!$CD$155:$CD$1048576,0),MATCH((CUADRO!N$5&amp;$E571),'Hoja de Trabajo para listado'!$CD$151:$DC$151,0)),0)</f>
        <v>0</v>
      </c>
      <c r="O571" s="243">
        <f ca="1">+IFERROR(INDEX('Hoja de Trabajo para listado'!$A$155:$Z$1048576,MATCH($A571,'Hoja de Trabajo para listado'!$A$155:$A$1048576,0),MATCH((CUADRO!O$5&amp;$E571),'Hoja de Trabajo para listado'!$A$151:$Z$151,0)),0)+IFERROR(INDEX('Hoja de Trabajo para listado'!$AB$155:$BA$1048576,MATCH($A571,'Hoja de Trabajo para listado'!$AB$155:$AB$1048576,0),MATCH((CUADRO!O$5&amp;$E571),'Hoja de Trabajo para listado'!$AB$151:$BA$151,0)),0)+IFERROR(INDEX('Hoja de Trabajo para listado'!$BC$155:$CB$1048576,MATCH($A571,'Hoja de Trabajo para listado'!$BC$155:$BC$1048576,0),MATCH((CUADRO!O$5&amp;$E571),'Hoja de Trabajo para listado'!$BC$151:$CB$151,0)),0)+IFERROR(INDEX('Hoja de Trabajo para listado'!$DE$153:$DG$274,MATCH($A571,'Hoja de Trabajo para listado'!$DE$153:$DE$1048576,0),MATCH((CUADRO!O$5&amp;$E571),'Hoja de Trabajo para listado'!$DE$151:$DG$151,0)),0)+IFERROR(INDEX('Hoja de Trabajo para listado'!$CD$155:$DC$1048576,MATCH($A571,'Hoja de Trabajo para listado'!$CD$155:$CD$1048576,0),MATCH((CUADRO!O$5&amp;$E571),'Hoja de Trabajo para listado'!$CD$151:$DC$151,0)),0)</f>
        <v>0</v>
      </c>
      <c r="P571" s="243">
        <f ca="1">+IFERROR(INDEX('Hoja de Trabajo para listado'!$A$155:$Z$1048576,MATCH($A571,'Hoja de Trabajo para listado'!$A$155:$A$1048576,0),MATCH((CUADRO!P$5&amp;$E571),'Hoja de Trabajo para listado'!$A$151:$Z$151,0)),0)+IFERROR(INDEX('Hoja de Trabajo para listado'!$AB$155:$BA$1048576,MATCH($A571,'Hoja de Trabajo para listado'!$AB$155:$AB$1048576,0),MATCH((CUADRO!P$5&amp;$E571),'Hoja de Trabajo para listado'!$AB$151:$BA$151,0)),0)+IFERROR(INDEX('Hoja de Trabajo para listado'!$BC$155:$CB$1048576,MATCH($A571,'Hoja de Trabajo para listado'!$BC$155:$BC$1048576,0),MATCH((CUADRO!P$5&amp;$E571),'Hoja de Trabajo para listado'!$BC$151:$CB$151,0)),0)+IFERROR(INDEX('Hoja de Trabajo para listado'!$DE$153:$DG$274,MATCH($A571,'Hoja de Trabajo para listado'!$DE$153:$DE$1048576,0),MATCH((CUADRO!P$5&amp;$E571),'Hoja de Trabajo para listado'!$DE$151:$DG$151,0)),0)+IFERROR(INDEX('Hoja de Trabajo para listado'!$CD$155:$DC$1048576,MATCH($A571,'Hoja de Trabajo para listado'!$CD$155:$CD$1048576,0),MATCH((CUADRO!P$5&amp;$E571),'Hoja de Trabajo para listado'!$CD$151:$DC$151,0)),0)</f>
        <v>0</v>
      </c>
      <c r="Q571" s="243">
        <f ca="1">+IFERROR(INDEX('Hoja de Trabajo para listado'!$A$155:$Z$1048576,MATCH($A571,'Hoja de Trabajo para listado'!$A$155:$A$1048576,0),MATCH((CUADRO!Q$5&amp;$E571),'Hoja de Trabajo para listado'!$A$151:$Z$151,0)),0)+IFERROR(INDEX('Hoja de Trabajo para listado'!$AB$155:$BA$1048576,MATCH($A571,'Hoja de Trabajo para listado'!$AB$155:$AB$1048576,0),MATCH((CUADRO!Q$5&amp;$E571),'Hoja de Trabajo para listado'!$AB$151:$BA$151,0)),0)+IFERROR(INDEX('Hoja de Trabajo para listado'!$BC$155:$CB$1048576,MATCH($A571,'Hoja de Trabajo para listado'!$BC$155:$BC$1048576,0),MATCH((CUADRO!Q$5&amp;$E571),'Hoja de Trabajo para listado'!$BC$151:$CB$151,0)),0)+IFERROR(INDEX('Hoja de Trabajo para listado'!$DE$153:$DG$274,MATCH($A571,'Hoja de Trabajo para listado'!$DE$153:$DE$1048576,0),MATCH((CUADRO!Q$5&amp;$E571),'Hoja de Trabajo para listado'!$DE$151:$DG$151,0)),0)+IFERROR(INDEX('Hoja de Trabajo para listado'!$CD$155:$DC$1048576,MATCH($A571,'Hoja de Trabajo para listado'!$CD$155:$CD$1048576,0),MATCH((CUADRO!Q$5&amp;$E571),'Hoja de Trabajo para listado'!$CD$151:$DC$151,0)),0)</f>
        <v>0</v>
      </c>
      <c r="R571" s="243">
        <f t="shared" ca="1" si="19"/>
        <v>0</v>
      </c>
      <c r="S571" s="249">
        <f ca="1">+R570+R571</f>
        <v>0</v>
      </c>
      <c r="T571" s="243">
        <f ca="1">+S571</f>
        <v>0</v>
      </c>
      <c r="U571" s="242">
        <f t="shared" si="20"/>
        <v>2</v>
      </c>
      <c r="V571" s="333" t="str">
        <f>+VLOOKUP(A571,bd_lista!$A$3:$E$590,5,FALSE)</f>
        <v>Gobiernos Autonomos Municipales</v>
      </c>
      <c r="W571" s="384"/>
      <c r="X571" s="242">
        <f>+VLOOKUP(A571,[3]Sheet1!$A$13:$D$744,4,FALSE)</f>
        <v>0</v>
      </c>
      <c r="Y571" s="242" t="e">
        <f>+VLOOKUP(X571,bd_lista!$A$3:$C$590,3,FALSE)</f>
        <v>#N/A</v>
      </c>
      <c r="Z571" s="292"/>
      <c r="AA571" s="293"/>
    </row>
    <row r="572" spans="1:27" customFormat="1" ht="15" hidden="1" customHeight="1">
      <c r="A572" s="32">
        <v>1239</v>
      </c>
      <c r="B572" s="388">
        <f>+A572</f>
        <v>1239</v>
      </c>
      <c r="C572" s="247" t="str">
        <f>+VLOOKUP(A572,bd_lista!$A$3:$C$590,3,FALSE)</f>
        <v>Gobierno Autónomo Municipal de Caquiaviri</v>
      </c>
      <c r="D572" s="385" t="str">
        <f>+C572</f>
        <v>Gobierno Autónomo Municipal de Caquiaviri</v>
      </c>
      <c r="E572" s="242" t="s">
        <v>1304</v>
      </c>
      <c r="F572" s="243">
        <f ca="1">+IFERROR(INDEX('Hoja de Trabajo para listado'!$A$155:$Z$1048576,MATCH($A572,'Hoja de Trabajo para listado'!$A$155:$A$1048576,0),MATCH((CUADRO!F$5&amp;$E572),'Hoja de Trabajo para listado'!$A$151:$Z$151,0)),0)+IFERROR(INDEX('Hoja de Trabajo para listado'!$AB$155:$BA$1048576,MATCH($A572,'Hoja de Trabajo para listado'!$AB$155:$AB$1048576,0),MATCH((CUADRO!F$5&amp;$E572),'Hoja de Trabajo para listado'!$AB$151:$BA$151,0)),0)+IFERROR(INDEX('Hoja de Trabajo para listado'!$BC$155:$CB$1048576,MATCH($A572,'Hoja de Trabajo para listado'!$BC$155:$BC$1048576,0),MATCH((CUADRO!F$5&amp;$E572),'Hoja de Trabajo para listado'!$BC$151:$CB$151,0)),0)+IFERROR(INDEX('Hoja de Trabajo para listado'!$DE$153:$DG$274,MATCH($A572,'Hoja de Trabajo para listado'!$DE$153:$DE$1048576,0),MATCH((CUADRO!F$5&amp;$E572),'Hoja de Trabajo para listado'!$DE$151:$DG$151,0)),0)+IFERROR(INDEX('Hoja de Trabajo para listado'!$CD$155:$DC$1048576,MATCH($A572,'Hoja de Trabajo para listado'!$CD$155:$CD$1048576,0),MATCH((CUADRO!F$5&amp;$E572),'Hoja de Trabajo para listado'!$CD$151:$DC$151,0)),0)</f>
        <v>0</v>
      </c>
      <c r="G572" s="243">
        <f ca="1">+IFERROR(INDEX('Hoja de Trabajo para listado'!$A$155:$Z$1048576,MATCH($A572,'Hoja de Trabajo para listado'!$A$155:$A$1048576,0),MATCH((CUADRO!G$5&amp;$E572),'Hoja de Trabajo para listado'!$A$151:$Z$151,0)),0)+IFERROR(INDEX('Hoja de Trabajo para listado'!$AB$155:$BA$1048576,MATCH($A572,'Hoja de Trabajo para listado'!$AB$155:$AB$1048576,0),MATCH((CUADRO!G$5&amp;$E572),'Hoja de Trabajo para listado'!$AB$151:$BA$151,0)),0)+IFERROR(INDEX('Hoja de Trabajo para listado'!$BC$155:$CB$1048576,MATCH($A572,'Hoja de Trabajo para listado'!$BC$155:$BC$1048576,0),MATCH((CUADRO!G$5&amp;$E572),'Hoja de Trabajo para listado'!$BC$151:$CB$151,0)),0)+IFERROR(INDEX('Hoja de Trabajo para listado'!$DE$153:$DG$274,MATCH($A572,'Hoja de Trabajo para listado'!$DE$153:$DE$1048576,0),MATCH((CUADRO!G$5&amp;$E572),'Hoja de Trabajo para listado'!$DE$151:$DG$151,0)),0)+IFERROR(INDEX('Hoja de Trabajo para listado'!$CD$155:$DC$1048576,MATCH($A572,'Hoja de Trabajo para listado'!$CD$155:$CD$1048576,0),MATCH((CUADRO!G$5&amp;$E572),'Hoja de Trabajo para listado'!$CD$151:$DC$151,0)),0)</f>
        <v>0</v>
      </c>
      <c r="H572" s="243">
        <f ca="1">+IFERROR(INDEX('Hoja de Trabajo para listado'!$A$155:$Z$1048576,MATCH($A572,'Hoja de Trabajo para listado'!$A$155:$A$1048576,0),MATCH((CUADRO!H$5&amp;$E572),'Hoja de Trabajo para listado'!$A$151:$Z$151,0)),0)+IFERROR(INDEX('Hoja de Trabajo para listado'!$AB$155:$BA$1048576,MATCH($A572,'Hoja de Trabajo para listado'!$AB$155:$AB$1048576,0),MATCH((CUADRO!H$5&amp;$E572),'Hoja de Trabajo para listado'!$AB$151:$BA$151,0)),0)+IFERROR(INDEX('Hoja de Trabajo para listado'!$BC$155:$CB$1048576,MATCH($A572,'Hoja de Trabajo para listado'!$BC$155:$BC$1048576,0),MATCH((CUADRO!H$5&amp;$E572),'Hoja de Trabajo para listado'!$BC$151:$CB$151,0)),0)+IFERROR(INDEX('Hoja de Trabajo para listado'!$DE$153:$DG$274,MATCH($A572,'Hoja de Trabajo para listado'!$DE$153:$DE$1048576,0),MATCH((CUADRO!H$5&amp;$E572),'Hoja de Trabajo para listado'!$DE$151:$DG$151,0)),0)+IFERROR(INDEX('Hoja de Trabajo para listado'!$CD$155:$DC$1048576,MATCH($A572,'Hoja de Trabajo para listado'!$CD$155:$CD$1048576,0),MATCH((CUADRO!H$5&amp;$E572),'Hoja de Trabajo para listado'!$CD$151:$DC$151,0)),0)</f>
        <v>0</v>
      </c>
      <c r="I572" s="243">
        <f ca="1">+IFERROR(INDEX('Hoja de Trabajo para listado'!$A$155:$Z$1048576,MATCH($A572,'Hoja de Trabajo para listado'!$A$155:$A$1048576,0),MATCH((CUADRO!I$5&amp;$E572),'Hoja de Trabajo para listado'!$A$151:$Z$151,0)),0)+IFERROR(INDEX('Hoja de Trabajo para listado'!$AB$155:$BA$1048576,MATCH($A572,'Hoja de Trabajo para listado'!$AB$155:$AB$1048576,0),MATCH((CUADRO!I$5&amp;$E572),'Hoja de Trabajo para listado'!$AB$151:$BA$151,0)),0)+IFERROR(INDEX('Hoja de Trabajo para listado'!$BC$155:$CB$1048576,MATCH($A572,'Hoja de Trabajo para listado'!$BC$155:$BC$1048576,0),MATCH((CUADRO!I$5&amp;$E572),'Hoja de Trabajo para listado'!$BC$151:$CB$151,0)),0)+IFERROR(INDEX('Hoja de Trabajo para listado'!$DE$153:$DG$274,MATCH($A572,'Hoja de Trabajo para listado'!$DE$153:$DE$1048576,0),MATCH((CUADRO!I$5&amp;$E572),'Hoja de Trabajo para listado'!$DE$151:$DG$151,0)),0)+IFERROR(INDEX('Hoja de Trabajo para listado'!$CD$155:$DC$1048576,MATCH($A572,'Hoja de Trabajo para listado'!$CD$155:$CD$1048576,0),MATCH((CUADRO!I$5&amp;$E572),'Hoja de Trabajo para listado'!$CD$151:$DC$151,0)),0)</f>
        <v>0</v>
      </c>
      <c r="J572" s="243">
        <f ca="1">+IFERROR(INDEX('Hoja de Trabajo para listado'!$A$155:$Z$1048576,MATCH($A572,'Hoja de Trabajo para listado'!$A$155:$A$1048576,0),MATCH((CUADRO!J$5&amp;$E572),'Hoja de Trabajo para listado'!$A$151:$Z$151,0)),0)+IFERROR(INDEX('Hoja de Trabajo para listado'!$AB$155:$BA$1048576,MATCH($A572,'Hoja de Trabajo para listado'!$AB$155:$AB$1048576,0),MATCH((CUADRO!J$5&amp;$E572),'Hoja de Trabajo para listado'!$AB$151:$BA$151,0)),0)+IFERROR(INDEX('Hoja de Trabajo para listado'!$BC$155:$CB$1048576,MATCH($A572,'Hoja de Trabajo para listado'!$BC$155:$BC$1048576,0),MATCH((CUADRO!J$5&amp;$E572),'Hoja de Trabajo para listado'!$BC$151:$CB$151,0)),0)+IFERROR(INDEX('Hoja de Trabajo para listado'!$DE$153:$DG$274,MATCH($A572,'Hoja de Trabajo para listado'!$DE$153:$DE$1048576,0),MATCH((CUADRO!J$5&amp;$E572),'Hoja de Trabajo para listado'!$DE$151:$DG$151,0)),0)+IFERROR(INDEX('Hoja de Trabajo para listado'!$CD$155:$DC$1048576,MATCH($A572,'Hoja de Trabajo para listado'!$CD$155:$CD$1048576,0),MATCH((CUADRO!J$5&amp;$E572),'Hoja de Trabajo para listado'!$CD$151:$DC$151,0)),0)</f>
        <v>0</v>
      </c>
      <c r="K572" s="243">
        <f ca="1">+IFERROR(INDEX('Hoja de Trabajo para listado'!$A$155:$Z$1048576,MATCH($A572,'Hoja de Trabajo para listado'!$A$155:$A$1048576,0),MATCH((CUADRO!K$5&amp;$E572),'Hoja de Trabajo para listado'!$A$151:$Z$151,0)),0)+IFERROR(INDEX('Hoja de Trabajo para listado'!$AB$155:$BA$1048576,MATCH($A572,'Hoja de Trabajo para listado'!$AB$155:$AB$1048576,0),MATCH((CUADRO!K$5&amp;$E572),'Hoja de Trabajo para listado'!$AB$151:$BA$151,0)),0)+IFERROR(INDEX('Hoja de Trabajo para listado'!$BC$155:$CB$1048576,MATCH($A572,'Hoja de Trabajo para listado'!$BC$155:$BC$1048576,0),MATCH((CUADRO!K$5&amp;$E572),'Hoja de Trabajo para listado'!$BC$151:$CB$151,0)),0)+IFERROR(INDEX('Hoja de Trabajo para listado'!$DE$153:$DG$274,MATCH($A572,'Hoja de Trabajo para listado'!$DE$153:$DE$1048576,0),MATCH((CUADRO!K$5&amp;$E572),'Hoja de Trabajo para listado'!$DE$151:$DG$151,0)),0)+IFERROR(INDEX('Hoja de Trabajo para listado'!$CD$155:$DC$1048576,MATCH($A572,'Hoja de Trabajo para listado'!$CD$155:$CD$1048576,0),MATCH((CUADRO!K$5&amp;$E572),'Hoja de Trabajo para listado'!$CD$151:$DC$151,0)),0)</f>
        <v>0</v>
      </c>
      <c r="L572" s="243">
        <f ca="1">+IFERROR(INDEX('Hoja de Trabajo para listado'!$A$155:$Z$1048576,MATCH($A572,'Hoja de Trabajo para listado'!$A$155:$A$1048576,0),MATCH((CUADRO!L$5&amp;$E572),'Hoja de Trabajo para listado'!$A$151:$Z$151,0)),0)+IFERROR(INDEX('Hoja de Trabajo para listado'!$AB$155:$BA$1048576,MATCH($A572,'Hoja de Trabajo para listado'!$AB$155:$AB$1048576,0),MATCH((CUADRO!L$5&amp;$E572),'Hoja de Trabajo para listado'!$AB$151:$BA$151,0)),0)+IFERROR(INDEX('Hoja de Trabajo para listado'!$BC$155:$CB$1048576,MATCH($A572,'Hoja de Trabajo para listado'!$BC$155:$BC$1048576,0),MATCH((CUADRO!L$5&amp;$E572),'Hoja de Trabajo para listado'!$BC$151:$CB$151,0)),0)+IFERROR(INDEX('Hoja de Trabajo para listado'!$DE$153:$DG$274,MATCH($A572,'Hoja de Trabajo para listado'!$DE$153:$DE$1048576,0),MATCH((CUADRO!L$5&amp;$E572),'Hoja de Trabajo para listado'!$DE$151:$DG$151,0)),0)+IFERROR(INDEX('Hoja de Trabajo para listado'!$CD$155:$DC$1048576,MATCH($A572,'Hoja de Trabajo para listado'!$CD$155:$CD$1048576,0),MATCH((CUADRO!L$5&amp;$E572),'Hoja de Trabajo para listado'!$CD$151:$DC$151,0)),0)</f>
        <v>0</v>
      </c>
      <c r="M572" s="243">
        <f ca="1">+IFERROR(INDEX('Hoja de Trabajo para listado'!$A$155:$Z$1048576,MATCH($A572,'Hoja de Trabajo para listado'!$A$155:$A$1048576,0),MATCH((CUADRO!M$5&amp;$E572),'Hoja de Trabajo para listado'!$A$151:$Z$151,0)),0)+IFERROR(INDEX('Hoja de Trabajo para listado'!$AB$155:$BA$1048576,MATCH($A572,'Hoja de Trabajo para listado'!$AB$155:$AB$1048576,0),MATCH((CUADRO!M$5&amp;$E572),'Hoja de Trabajo para listado'!$AB$151:$BA$151,0)),0)+IFERROR(INDEX('Hoja de Trabajo para listado'!$BC$155:$CB$1048576,MATCH($A572,'Hoja de Trabajo para listado'!$BC$155:$BC$1048576,0),MATCH((CUADRO!M$5&amp;$E572),'Hoja de Trabajo para listado'!$BC$151:$CB$151,0)),0)+IFERROR(INDEX('Hoja de Trabajo para listado'!$DE$153:$DG$274,MATCH($A572,'Hoja de Trabajo para listado'!$DE$153:$DE$1048576,0),MATCH((CUADRO!M$5&amp;$E572),'Hoja de Trabajo para listado'!$DE$151:$DG$151,0)),0)+IFERROR(INDEX('Hoja de Trabajo para listado'!$CD$155:$DC$1048576,MATCH($A572,'Hoja de Trabajo para listado'!$CD$155:$CD$1048576,0),MATCH((CUADRO!M$5&amp;$E572),'Hoja de Trabajo para listado'!$CD$151:$DC$151,0)),0)</f>
        <v>0</v>
      </c>
      <c r="N572" s="243">
        <f ca="1">+IFERROR(INDEX('Hoja de Trabajo para listado'!$A$155:$Z$1048576,MATCH($A572,'Hoja de Trabajo para listado'!$A$155:$A$1048576,0),MATCH((CUADRO!N$5&amp;$E572),'Hoja de Trabajo para listado'!$A$151:$Z$151,0)),0)+IFERROR(INDEX('Hoja de Trabajo para listado'!$AB$155:$BA$1048576,MATCH($A572,'Hoja de Trabajo para listado'!$AB$155:$AB$1048576,0),MATCH((CUADRO!N$5&amp;$E572),'Hoja de Trabajo para listado'!$AB$151:$BA$151,0)),0)+IFERROR(INDEX('Hoja de Trabajo para listado'!$BC$155:$CB$1048576,MATCH($A572,'Hoja de Trabajo para listado'!$BC$155:$BC$1048576,0),MATCH((CUADRO!N$5&amp;$E572),'Hoja de Trabajo para listado'!$BC$151:$CB$151,0)),0)+IFERROR(INDEX('Hoja de Trabajo para listado'!$DE$153:$DG$274,MATCH($A572,'Hoja de Trabajo para listado'!$DE$153:$DE$1048576,0),MATCH((CUADRO!N$5&amp;$E572),'Hoja de Trabajo para listado'!$DE$151:$DG$151,0)),0)+IFERROR(INDEX('Hoja de Trabajo para listado'!$CD$155:$DC$1048576,MATCH($A572,'Hoja de Trabajo para listado'!$CD$155:$CD$1048576,0),MATCH((CUADRO!N$5&amp;$E572),'Hoja de Trabajo para listado'!$CD$151:$DC$151,0)),0)</f>
        <v>0</v>
      </c>
      <c r="O572" s="243">
        <f ca="1">+IFERROR(INDEX('Hoja de Trabajo para listado'!$A$155:$Z$1048576,MATCH($A572,'Hoja de Trabajo para listado'!$A$155:$A$1048576,0),MATCH((CUADRO!O$5&amp;$E572),'Hoja de Trabajo para listado'!$A$151:$Z$151,0)),0)+IFERROR(INDEX('Hoja de Trabajo para listado'!$AB$155:$BA$1048576,MATCH($A572,'Hoja de Trabajo para listado'!$AB$155:$AB$1048576,0),MATCH((CUADRO!O$5&amp;$E572),'Hoja de Trabajo para listado'!$AB$151:$BA$151,0)),0)+IFERROR(INDEX('Hoja de Trabajo para listado'!$BC$155:$CB$1048576,MATCH($A572,'Hoja de Trabajo para listado'!$BC$155:$BC$1048576,0),MATCH((CUADRO!O$5&amp;$E572),'Hoja de Trabajo para listado'!$BC$151:$CB$151,0)),0)+IFERROR(INDEX('Hoja de Trabajo para listado'!$DE$153:$DG$274,MATCH($A572,'Hoja de Trabajo para listado'!$DE$153:$DE$1048576,0),MATCH((CUADRO!O$5&amp;$E572),'Hoja de Trabajo para listado'!$DE$151:$DG$151,0)),0)+IFERROR(INDEX('Hoja de Trabajo para listado'!$CD$155:$DC$1048576,MATCH($A572,'Hoja de Trabajo para listado'!$CD$155:$CD$1048576,0),MATCH((CUADRO!O$5&amp;$E572),'Hoja de Trabajo para listado'!$CD$151:$DC$151,0)),0)</f>
        <v>0</v>
      </c>
      <c r="P572" s="243">
        <f ca="1">+IFERROR(INDEX('Hoja de Trabajo para listado'!$A$155:$Z$1048576,MATCH($A572,'Hoja de Trabajo para listado'!$A$155:$A$1048576,0),MATCH((CUADRO!P$5&amp;$E572),'Hoja de Trabajo para listado'!$A$151:$Z$151,0)),0)+IFERROR(INDEX('Hoja de Trabajo para listado'!$AB$155:$BA$1048576,MATCH($A572,'Hoja de Trabajo para listado'!$AB$155:$AB$1048576,0),MATCH((CUADRO!P$5&amp;$E572),'Hoja de Trabajo para listado'!$AB$151:$BA$151,0)),0)+IFERROR(INDEX('Hoja de Trabajo para listado'!$BC$155:$CB$1048576,MATCH($A572,'Hoja de Trabajo para listado'!$BC$155:$BC$1048576,0),MATCH((CUADRO!P$5&amp;$E572),'Hoja de Trabajo para listado'!$BC$151:$CB$151,0)),0)+IFERROR(INDEX('Hoja de Trabajo para listado'!$DE$153:$DG$274,MATCH($A572,'Hoja de Trabajo para listado'!$DE$153:$DE$1048576,0),MATCH((CUADRO!P$5&amp;$E572),'Hoja de Trabajo para listado'!$DE$151:$DG$151,0)),0)+IFERROR(INDEX('Hoja de Trabajo para listado'!$CD$155:$DC$1048576,MATCH($A572,'Hoja de Trabajo para listado'!$CD$155:$CD$1048576,0),MATCH((CUADRO!P$5&amp;$E572),'Hoja de Trabajo para listado'!$CD$151:$DC$151,0)),0)</f>
        <v>0</v>
      </c>
      <c r="Q572" s="243">
        <f ca="1">+IFERROR(INDEX('Hoja de Trabajo para listado'!$A$155:$Z$1048576,MATCH($A572,'Hoja de Trabajo para listado'!$A$155:$A$1048576,0),MATCH((CUADRO!Q$5&amp;$E572),'Hoja de Trabajo para listado'!$A$151:$Z$151,0)),0)+IFERROR(INDEX('Hoja de Trabajo para listado'!$AB$155:$BA$1048576,MATCH($A572,'Hoja de Trabajo para listado'!$AB$155:$AB$1048576,0),MATCH((CUADRO!Q$5&amp;$E572),'Hoja de Trabajo para listado'!$AB$151:$BA$151,0)),0)+IFERROR(INDEX('Hoja de Trabajo para listado'!$BC$155:$CB$1048576,MATCH($A572,'Hoja de Trabajo para listado'!$BC$155:$BC$1048576,0),MATCH((CUADRO!Q$5&amp;$E572),'Hoja de Trabajo para listado'!$BC$151:$CB$151,0)),0)+IFERROR(INDEX('Hoja de Trabajo para listado'!$DE$153:$DG$274,MATCH($A572,'Hoja de Trabajo para listado'!$DE$153:$DE$1048576,0),MATCH((CUADRO!Q$5&amp;$E572),'Hoja de Trabajo para listado'!$DE$151:$DG$151,0)),0)+IFERROR(INDEX('Hoja de Trabajo para listado'!$CD$155:$DC$1048576,MATCH($A572,'Hoja de Trabajo para listado'!$CD$155:$CD$1048576,0),MATCH((CUADRO!Q$5&amp;$E572),'Hoja de Trabajo para listado'!$CD$151:$DC$151,0)),0)</f>
        <v>0</v>
      </c>
      <c r="R572" s="243">
        <f t="shared" ca="1" si="19"/>
        <v>0</v>
      </c>
      <c r="S572" s="249"/>
      <c r="T572" s="243">
        <f ca="1">+T573</f>
        <v>0</v>
      </c>
      <c r="U572" s="242">
        <f t="shared" si="20"/>
        <v>1</v>
      </c>
      <c r="V572" s="333" t="str">
        <f>+VLOOKUP(A572,bd_lista!$A$3:$E$590,5,FALSE)</f>
        <v>Gobiernos Autonomos Municipales</v>
      </c>
      <c r="W572" s="383" t="str">
        <f>+V572</f>
        <v>Gobiernos Autonomos Municipales</v>
      </c>
      <c r="X572" s="242">
        <f>+VLOOKUP(A572,[3]Sheet1!$A$13:$D$744,4,FALSE)</f>
        <v>0</v>
      </c>
      <c r="Y572" s="242" t="e">
        <f>+VLOOKUP(X572,bd_lista!$A$3:$C$590,3,FALSE)</f>
        <v>#N/A</v>
      </c>
      <c r="Z572" s="294">
        <f>+X572</f>
        <v>0</v>
      </c>
      <c r="AA572" s="295" t="e">
        <f>+Y572</f>
        <v>#N/A</v>
      </c>
    </row>
    <row r="573" spans="1:27" customFormat="1" ht="15" hidden="1" customHeight="1">
      <c r="A573" s="32">
        <v>1239</v>
      </c>
      <c r="B573" s="389"/>
      <c r="C573" s="247" t="str">
        <f>+VLOOKUP(A573,bd_lista!$A$3:$C$590,3,FALSE)</f>
        <v>Gobierno Autónomo Municipal de Caquiaviri</v>
      </c>
      <c r="D573" s="386"/>
      <c r="E573" s="244" t="s">
        <v>1305</v>
      </c>
      <c r="F573" s="243">
        <f ca="1">+IFERROR(INDEX('Hoja de Trabajo para listado'!$A$155:$Z$1048576,MATCH($A573,'Hoja de Trabajo para listado'!$A$155:$A$1048576,0),MATCH((CUADRO!F$5&amp;$E573),'Hoja de Trabajo para listado'!$A$151:$Z$151,0)),0)+IFERROR(INDEX('Hoja de Trabajo para listado'!$AB$155:$BA$1048576,MATCH($A573,'Hoja de Trabajo para listado'!$AB$155:$AB$1048576,0),MATCH((CUADRO!F$5&amp;$E573),'Hoja de Trabajo para listado'!$AB$151:$BA$151,0)),0)+IFERROR(INDEX('Hoja de Trabajo para listado'!$BC$155:$CB$1048576,MATCH($A573,'Hoja de Trabajo para listado'!$BC$155:$BC$1048576,0),MATCH((CUADRO!F$5&amp;$E573),'Hoja de Trabajo para listado'!$BC$151:$CB$151,0)),0)+IFERROR(INDEX('Hoja de Trabajo para listado'!$DE$153:$DG$274,MATCH($A573,'Hoja de Trabajo para listado'!$DE$153:$DE$1048576,0),MATCH((CUADRO!F$5&amp;$E573),'Hoja de Trabajo para listado'!$DE$151:$DG$151,0)),0)+IFERROR(INDEX('Hoja de Trabajo para listado'!$CD$155:$DC$1048576,MATCH($A573,'Hoja de Trabajo para listado'!$CD$155:$CD$1048576,0),MATCH((CUADRO!F$5&amp;$E573),'Hoja de Trabajo para listado'!$CD$151:$DC$151,0)),0)</f>
        <v>0</v>
      </c>
      <c r="G573" s="243">
        <f ca="1">+IFERROR(INDEX('Hoja de Trabajo para listado'!$A$155:$Z$1048576,MATCH($A573,'Hoja de Trabajo para listado'!$A$155:$A$1048576,0),MATCH((CUADRO!G$5&amp;$E573),'Hoja de Trabajo para listado'!$A$151:$Z$151,0)),0)+IFERROR(INDEX('Hoja de Trabajo para listado'!$AB$155:$BA$1048576,MATCH($A573,'Hoja de Trabajo para listado'!$AB$155:$AB$1048576,0),MATCH((CUADRO!G$5&amp;$E573),'Hoja de Trabajo para listado'!$AB$151:$BA$151,0)),0)+IFERROR(INDEX('Hoja de Trabajo para listado'!$BC$155:$CB$1048576,MATCH($A573,'Hoja de Trabajo para listado'!$BC$155:$BC$1048576,0),MATCH((CUADRO!G$5&amp;$E573),'Hoja de Trabajo para listado'!$BC$151:$CB$151,0)),0)+IFERROR(INDEX('Hoja de Trabajo para listado'!$DE$153:$DG$274,MATCH($A573,'Hoja de Trabajo para listado'!$DE$153:$DE$1048576,0),MATCH((CUADRO!G$5&amp;$E573),'Hoja de Trabajo para listado'!$DE$151:$DG$151,0)),0)+IFERROR(INDEX('Hoja de Trabajo para listado'!$CD$155:$DC$1048576,MATCH($A573,'Hoja de Trabajo para listado'!$CD$155:$CD$1048576,0),MATCH((CUADRO!G$5&amp;$E573),'Hoja de Trabajo para listado'!$CD$151:$DC$151,0)),0)</f>
        <v>0</v>
      </c>
      <c r="H573" s="243">
        <f ca="1">+IFERROR(INDEX('Hoja de Trabajo para listado'!$A$155:$Z$1048576,MATCH($A573,'Hoja de Trabajo para listado'!$A$155:$A$1048576,0),MATCH((CUADRO!H$5&amp;$E573),'Hoja de Trabajo para listado'!$A$151:$Z$151,0)),0)+IFERROR(INDEX('Hoja de Trabajo para listado'!$AB$155:$BA$1048576,MATCH($A573,'Hoja de Trabajo para listado'!$AB$155:$AB$1048576,0),MATCH((CUADRO!H$5&amp;$E573),'Hoja de Trabajo para listado'!$AB$151:$BA$151,0)),0)+IFERROR(INDEX('Hoja de Trabajo para listado'!$BC$155:$CB$1048576,MATCH($A573,'Hoja de Trabajo para listado'!$BC$155:$BC$1048576,0),MATCH((CUADRO!H$5&amp;$E573),'Hoja de Trabajo para listado'!$BC$151:$CB$151,0)),0)+IFERROR(INDEX('Hoja de Trabajo para listado'!$DE$153:$DG$274,MATCH($A573,'Hoja de Trabajo para listado'!$DE$153:$DE$1048576,0),MATCH((CUADRO!H$5&amp;$E573),'Hoja de Trabajo para listado'!$DE$151:$DG$151,0)),0)+IFERROR(INDEX('Hoja de Trabajo para listado'!$CD$155:$DC$1048576,MATCH($A573,'Hoja de Trabajo para listado'!$CD$155:$CD$1048576,0),MATCH((CUADRO!H$5&amp;$E573),'Hoja de Trabajo para listado'!$CD$151:$DC$151,0)),0)</f>
        <v>0</v>
      </c>
      <c r="I573" s="243">
        <f ca="1">+IFERROR(INDEX('Hoja de Trabajo para listado'!$A$155:$Z$1048576,MATCH($A573,'Hoja de Trabajo para listado'!$A$155:$A$1048576,0),MATCH((CUADRO!I$5&amp;$E573),'Hoja de Trabajo para listado'!$A$151:$Z$151,0)),0)+IFERROR(INDEX('Hoja de Trabajo para listado'!$AB$155:$BA$1048576,MATCH($A573,'Hoja de Trabajo para listado'!$AB$155:$AB$1048576,0),MATCH((CUADRO!I$5&amp;$E573),'Hoja de Trabajo para listado'!$AB$151:$BA$151,0)),0)+IFERROR(INDEX('Hoja de Trabajo para listado'!$BC$155:$CB$1048576,MATCH($A573,'Hoja de Trabajo para listado'!$BC$155:$BC$1048576,0),MATCH((CUADRO!I$5&amp;$E573),'Hoja de Trabajo para listado'!$BC$151:$CB$151,0)),0)+IFERROR(INDEX('Hoja de Trabajo para listado'!$DE$153:$DG$274,MATCH($A573,'Hoja de Trabajo para listado'!$DE$153:$DE$1048576,0),MATCH((CUADRO!I$5&amp;$E573),'Hoja de Trabajo para listado'!$DE$151:$DG$151,0)),0)+IFERROR(INDEX('Hoja de Trabajo para listado'!$CD$155:$DC$1048576,MATCH($A573,'Hoja de Trabajo para listado'!$CD$155:$CD$1048576,0),MATCH((CUADRO!I$5&amp;$E573),'Hoja de Trabajo para listado'!$CD$151:$DC$151,0)),0)</f>
        <v>0</v>
      </c>
      <c r="J573" s="243">
        <f ca="1">+IFERROR(INDEX('Hoja de Trabajo para listado'!$A$155:$Z$1048576,MATCH($A573,'Hoja de Trabajo para listado'!$A$155:$A$1048576,0),MATCH((CUADRO!J$5&amp;$E573),'Hoja de Trabajo para listado'!$A$151:$Z$151,0)),0)+IFERROR(INDEX('Hoja de Trabajo para listado'!$AB$155:$BA$1048576,MATCH($A573,'Hoja de Trabajo para listado'!$AB$155:$AB$1048576,0),MATCH((CUADRO!J$5&amp;$E573),'Hoja de Trabajo para listado'!$AB$151:$BA$151,0)),0)+IFERROR(INDEX('Hoja de Trabajo para listado'!$BC$155:$CB$1048576,MATCH($A573,'Hoja de Trabajo para listado'!$BC$155:$BC$1048576,0),MATCH((CUADRO!J$5&amp;$E573),'Hoja de Trabajo para listado'!$BC$151:$CB$151,0)),0)+IFERROR(INDEX('Hoja de Trabajo para listado'!$DE$153:$DG$274,MATCH($A573,'Hoja de Trabajo para listado'!$DE$153:$DE$1048576,0),MATCH((CUADRO!J$5&amp;$E573),'Hoja de Trabajo para listado'!$DE$151:$DG$151,0)),0)+IFERROR(INDEX('Hoja de Trabajo para listado'!$CD$155:$DC$1048576,MATCH($A573,'Hoja de Trabajo para listado'!$CD$155:$CD$1048576,0),MATCH((CUADRO!J$5&amp;$E573),'Hoja de Trabajo para listado'!$CD$151:$DC$151,0)),0)</f>
        <v>0</v>
      </c>
      <c r="K573" s="243">
        <f ca="1">+IFERROR(INDEX('Hoja de Trabajo para listado'!$A$155:$Z$1048576,MATCH($A573,'Hoja de Trabajo para listado'!$A$155:$A$1048576,0),MATCH((CUADRO!K$5&amp;$E573),'Hoja de Trabajo para listado'!$A$151:$Z$151,0)),0)+IFERROR(INDEX('Hoja de Trabajo para listado'!$AB$155:$BA$1048576,MATCH($A573,'Hoja de Trabajo para listado'!$AB$155:$AB$1048576,0),MATCH((CUADRO!K$5&amp;$E573),'Hoja de Trabajo para listado'!$AB$151:$BA$151,0)),0)+IFERROR(INDEX('Hoja de Trabajo para listado'!$BC$155:$CB$1048576,MATCH($A573,'Hoja de Trabajo para listado'!$BC$155:$BC$1048576,0),MATCH((CUADRO!K$5&amp;$E573),'Hoja de Trabajo para listado'!$BC$151:$CB$151,0)),0)+IFERROR(INDEX('Hoja de Trabajo para listado'!$DE$153:$DG$274,MATCH($A573,'Hoja de Trabajo para listado'!$DE$153:$DE$1048576,0),MATCH((CUADRO!K$5&amp;$E573),'Hoja de Trabajo para listado'!$DE$151:$DG$151,0)),0)+IFERROR(INDEX('Hoja de Trabajo para listado'!$CD$155:$DC$1048576,MATCH($A573,'Hoja de Trabajo para listado'!$CD$155:$CD$1048576,0),MATCH((CUADRO!K$5&amp;$E573),'Hoja de Trabajo para listado'!$CD$151:$DC$151,0)),0)</f>
        <v>0</v>
      </c>
      <c r="L573" s="243">
        <f ca="1">+IFERROR(INDEX('Hoja de Trabajo para listado'!$A$155:$Z$1048576,MATCH($A573,'Hoja de Trabajo para listado'!$A$155:$A$1048576,0),MATCH((CUADRO!L$5&amp;$E573),'Hoja de Trabajo para listado'!$A$151:$Z$151,0)),0)+IFERROR(INDEX('Hoja de Trabajo para listado'!$AB$155:$BA$1048576,MATCH($A573,'Hoja de Trabajo para listado'!$AB$155:$AB$1048576,0),MATCH((CUADRO!L$5&amp;$E573),'Hoja de Trabajo para listado'!$AB$151:$BA$151,0)),0)+IFERROR(INDEX('Hoja de Trabajo para listado'!$BC$155:$CB$1048576,MATCH($A573,'Hoja de Trabajo para listado'!$BC$155:$BC$1048576,0),MATCH((CUADRO!L$5&amp;$E573),'Hoja de Trabajo para listado'!$BC$151:$CB$151,0)),0)+IFERROR(INDEX('Hoja de Trabajo para listado'!$DE$153:$DG$274,MATCH($A573,'Hoja de Trabajo para listado'!$DE$153:$DE$1048576,0),MATCH((CUADRO!L$5&amp;$E573),'Hoja de Trabajo para listado'!$DE$151:$DG$151,0)),0)+IFERROR(INDEX('Hoja de Trabajo para listado'!$CD$155:$DC$1048576,MATCH($A573,'Hoja de Trabajo para listado'!$CD$155:$CD$1048576,0),MATCH((CUADRO!L$5&amp;$E573),'Hoja de Trabajo para listado'!$CD$151:$DC$151,0)),0)</f>
        <v>0</v>
      </c>
      <c r="M573" s="243">
        <f ca="1">+IFERROR(INDEX('Hoja de Trabajo para listado'!$A$155:$Z$1048576,MATCH($A573,'Hoja de Trabajo para listado'!$A$155:$A$1048576,0),MATCH((CUADRO!M$5&amp;$E573),'Hoja de Trabajo para listado'!$A$151:$Z$151,0)),0)+IFERROR(INDEX('Hoja de Trabajo para listado'!$AB$155:$BA$1048576,MATCH($A573,'Hoja de Trabajo para listado'!$AB$155:$AB$1048576,0),MATCH((CUADRO!M$5&amp;$E573),'Hoja de Trabajo para listado'!$AB$151:$BA$151,0)),0)+IFERROR(INDEX('Hoja de Trabajo para listado'!$BC$155:$CB$1048576,MATCH($A573,'Hoja de Trabajo para listado'!$BC$155:$BC$1048576,0),MATCH((CUADRO!M$5&amp;$E573),'Hoja de Trabajo para listado'!$BC$151:$CB$151,0)),0)+IFERROR(INDEX('Hoja de Trabajo para listado'!$DE$153:$DG$274,MATCH($A573,'Hoja de Trabajo para listado'!$DE$153:$DE$1048576,0),MATCH((CUADRO!M$5&amp;$E573),'Hoja de Trabajo para listado'!$DE$151:$DG$151,0)),0)+IFERROR(INDEX('Hoja de Trabajo para listado'!$CD$155:$DC$1048576,MATCH($A573,'Hoja de Trabajo para listado'!$CD$155:$CD$1048576,0),MATCH((CUADRO!M$5&amp;$E573),'Hoja de Trabajo para listado'!$CD$151:$DC$151,0)),0)</f>
        <v>0</v>
      </c>
      <c r="N573" s="243">
        <f ca="1">+IFERROR(INDEX('Hoja de Trabajo para listado'!$A$155:$Z$1048576,MATCH($A573,'Hoja de Trabajo para listado'!$A$155:$A$1048576,0),MATCH((CUADRO!N$5&amp;$E573),'Hoja de Trabajo para listado'!$A$151:$Z$151,0)),0)+IFERROR(INDEX('Hoja de Trabajo para listado'!$AB$155:$BA$1048576,MATCH($A573,'Hoja de Trabajo para listado'!$AB$155:$AB$1048576,0),MATCH((CUADRO!N$5&amp;$E573),'Hoja de Trabajo para listado'!$AB$151:$BA$151,0)),0)+IFERROR(INDEX('Hoja de Trabajo para listado'!$BC$155:$CB$1048576,MATCH($A573,'Hoja de Trabajo para listado'!$BC$155:$BC$1048576,0),MATCH((CUADRO!N$5&amp;$E573),'Hoja de Trabajo para listado'!$BC$151:$CB$151,0)),0)+IFERROR(INDEX('Hoja de Trabajo para listado'!$DE$153:$DG$274,MATCH($A573,'Hoja de Trabajo para listado'!$DE$153:$DE$1048576,0),MATCH((CUADRO!N$5&amp;$E573),'Hoja de Trabajo para listado'!$DE$151:$DG$151,0)),0)+IFERROR(INDEX('Hoja de Trabajo para listado'!$CD$155:$DC$1048576,MATCH($A573,'Hoja de Trabajo para listado'!$CD$155:$CD$1048576,0),MATCH((CUADRO!N$5&amp;$E573),'Hoja de Trabajo para listado'!$CD$151:$DC$151,0)),0)</f>
        <v>0</v>
      </c>
      <c r="O573" s="243">
        <f ca="1">+IFERROR(INDEX('Hoja de Trabajo para listado'!$A$155:$Z$1048576,MATCH($A573,'Hoja de Trabajo para listado'!$A$155:$A$1048576,0),MATCH((CUADRO!O$5&amp;$E573),'Hoja de Trabajo para listado'!$A$151:$Z$151,0)),0)+IFERROR(INDEX('Hoja de Trabajo para listado'!$AB$155:$BA$1048576,MATCH($A573,'Hoja de Trabajo para listado'!$AB$155:$AB$1048576,0),MATCH((CUADRO!O$5&amp;$E573),'Hoja de Trabajo para listado'!$AB$151:$BA$151,0)),0)+IFERROR(INDEX('Hoja de Trabajo para listado'!$BC$155:$CB$1048576,MATCH($A573,'Hoja de Trabajo para listado'!$BC$155:$BC$1048576,0),MATCH((CUADRO!O$5&amp;$E573),'Hoja de Trabajo para listado'!$BC$151:$CB$151,0)),0)+IFERROR(INDEX('Hoja de Trabajo para listado'!$DE$153:$DG$274,MATCH($A573,'Hoja de Trabajo para listado'!$DE$153:$DE$1048576,0),MATCH((CUADRO!O$5&amp;$E573),'Hoja de Trabajo para listado'!$DE$151:$DG$151,0)),0)+IFERROR(INDEX('Hoja de Trabajo para listado'!$CD$155:$DC$1048576,MATCH($A573,'Hoja de Trabajo para listado'!$CD$155:$CD$1048576,0),MATCH((CUADRO!O$5&amp;$E573),'Hoja de Trabajo para listado'!$CD$151:$DC$151,0)),0)</f>
        <v>0</v>
      </c>
      <c r="P573" s="243">
        <f ca="1">+IFERROR(INDEX('Hoja de Trabajo para listado'!$A$155:$Z$1048576,MATCH($A573,'Hoja de Trabajo para listado'!$A$155:$A$1048576,0),MATCH((CUADRO!P$5&amp;$E573),'Hoja de Trabajo para listado'!$A$151:$Z$151,0)),0)+IFERROR(INDEX('Hoja de Trabajo para listado'!$AB$155:$BA$1048576,MATCH($A573,'Hoja de Trabajo para listado'!$AB$155:$AB$1048576,0),MATCH((CUADRO!P$5&amp;$E573),'Hoja de Trabajo para listado'!$AB$151:$BA$151,0)),0)+IFERROR(INDEX('Hoja de Trabajo para listado'!$BC$155:$CB$1048576,MATCH($A573,'Hoja de Trabajo para listado'!$BC$155:$BC$1048576,0),MATCH((CUADRO!P$5&amp;$E573),'Hoja de Trabajo para listado'!$BC$151:$CB$151,0)),0)+IFERROR(INDEX('Hoja de Trabajo para listado'!$DE$153:$DG$274,MATCH($A573,'Hoja de Trabajo para listado'!$DE$153:$DE$1048576,0),MATCH((CUADRO!P$5&amp;$E573),'Hoja de Trabajo para listado'!$DE$151:$DG$151,0)),0)+IFERROR(INDEX('Hoja de Trabajo para listado'!$CD$155:$DC$1048576,MATCH($A573,'Hoja de Trabajo para listado'!$CD$155:$CD$1048576,0),MATCH((CUADRO!P$5&amp;$E573),'Hoja de Trabajo para listado'!$CD$151:$DC$151,0)),0)</f>
        <v>0</v>
      </c>
      <c r="Q573" s="243">
        <f ca="1">+IFERROR(INDEX('Hoja de Trabajo para listado'!$A$155:$Z$1048576,MATCH($A573,'Hoja de Trabajo para listado'!$A$155:$A$1048576,0),MATCH((CUADRO!Q$5&amp;$E573),'Hoja de Trabajo para listado'!$A$151:$Z$151,0)),0)+IFERROR(INDEX('Hoja de Trabajo para listado'!$AB$155:$BA$1048576,MATCH($A573,'Hoja de Trabajo para listado'!$AB$155:$AB$1048576,0),MATCH((CUADRO!Q$5&amp;$E573),'Hoja de Trabajo para listado'!$AB$151:$BA$151,0)),0)+IFERROR(INDEX('Hoja de Trabajo para listado'!$BC$155:$CB$1048576,MATCH($A573,'Hoja de Trabajo para listado'!$BC$155:$BC$1048576,0),MATCH((CUADRO!Q$5&amp;$E573),'Hoja de Trabajo para listado'!$BC$151:$CB$151,0)),0)+IFERROR(INDEX('Hoja de Trabajo para listado'!$DE$153:$DG$274,MATCH($A573,'Hoja de Trabajo para listado'!$DE$153:$DE$1048576,0),MATCH((CUADRO!Q$5&amp;$E573),'Hoja de Trabajo para listado'!$DE$151:$DG$151,0)),0)+IFERROR(INDEX('Hoja de Trabajo para listado'!$CD$155:$DC$1048576,MATCH($A573,'Hoja de Trabajo para listado'!$CD$155:$CD$1048576,0),MATCH((CUADRO!Q$5&amp;$E573),'Hoja de Trabajo para listado'!$CD$151:$DC$151,0)),0)</f>
        <v>0</v>
      </c>
      <c r="R573" s="243">
        <f t="shared" ca="1" si="19"/>
        <v>0</v>
      </c>
      <c r="S573" s="249">
        <f ca="1">+R572+R573</f>
        <v>0</v>
      </c>
      <c r="T573" s="243">
        <f ca="1">+S573</f>
        <v>0</v>
      </c>
      <c r="U573" s="242">
        <f t="shared" si="20"/>
        <v>2</v>
      </c>
      <c r="V573" s="333" t="str">
        <f>+VLOOKUP(A573,bd_lista!$A$3:$E$590,5,FALSE)</f>
        <v>Gobiernos Autonomos Municipales</v>
      </c>
      <c r="W573" s="384"/>
      <c r="X573" s="242">
        <f>+VLOOKUP(A573,[3]Sheet1!$A$13:$D$744,4,FALSE)</f>
        <v>0</v>
      </c>
      <c r="Y573" s="242" t="e">
        <f>+VLOOKUP(X573,bd_lista!$A$3:$C$590,3,FALSE)</f>
        <v>#N/A</v>
      </c>
      <c r="Z573" s="292"/>
      <c r="AA573" s="293"/>
    </row>
    <row r="574" spans="1:27" customFormat="1" ht="15" hidden="1" customHeight="1">
      <c r="A574" s="32">
        <v>1240</v>
      </c>
      <c r="B574" s="388">
        <f>+A574</f>
        <v>1240</v>
      </c>
      <c r="C574" s="247" t="str">
        <f>+VLOOKUP(A574,bd_lista!$A$3:$C$590,3,FALSE)</f>
        <v>Gobierno Autónomo Municipal de Calacoto</v>
      </c>
      <c r="D574" s="385" t="str">
        <f>+C574</f>
        <v>Gobierno Autónomo Municipal de Calacoto</v>
      </c>
      <c r="E574" s="242" t="s">
        <v>1304</v>
      </c>
      <c r="F574" s="243">
        <f ca="1">+IFERROR(INDEX('Hoja de Trabajo para listado'!$A$155:$Z$1048576,MATCH($A574,'Hoja de Trabajo para listado'!$A$155:$A$1048576,0),MATCH((CUADRO!F$5&amp;$E574),'Hoja de Trabajo para listado'!$A$151:$Z$151,0)),0)+IFERROR(INDEX('Hoja de Trabajo para listado'!$AB$155:$BA$1048576,MATCH($A574,'Hoja de Trabajo para listado'!$AB$155:$AB$1048576,0),MATCH((CUADRO!F$5&amp;$E574),'Hoja de Trabajo para listado'!$AB$151:$BA$151,0)),0)+IFERROR(INDEX('Hoja de Trabajo para listado'!$BC$155:$CB$1048576,MATCH($A574,'Hoja de Trabajo para listado'!$BC$155:$BC$1048576,0),MATCH((CUADRO!F$5&amp;$E574),'Hoja de Trabajo para listado'!$BC$151:$CB$151,0)),0)+IFERROR(INDEX('Hoja de Trabajo para listado'!$DE$153:$DG$274,MATCH($A574,'Hoja de Trabajo para listado'!$DE$153:$DE$1048576,0),MATCH((CUADRO!F$5&amp;$E574),'Hoja de Trabajo para listado'!$DE$151:$DG$151,0)),0)+IFERROR(INDEX('Hoja de Trabajo para listado'!$CD$155:$DC$1048576,MATCH($A574,'Hoja de Trabajo para listado'!$CD$155:$CD$1048576,0),MATCH((CUADRO!F$5&amp;$E574),'Hoja de Trabajo para listado'!$CD$151:$DC$151,0)),0)</f>
        <v>0</v>
      </c>
      <c r="G574" s="243">
        <f ca="1">+IFERROR(INDEX('Hoja de Trabajo para listado'!$A$155:$Z$1048576,MATCH($A574,'Hoja de Trabajo para listado'!$A$155:$A$1048576,0),MATCH((CUADRO!G$5&amp;$E574),'Hoja de Trabajo para listado'!$A$151:$Z$151,0)),0)+IFERROR(INDEX('Hoja de Trabajo para listado'!$AB$155:$BA$1048576,MATCH($A574,'Hoja de Trabajo para listado'!$AB$155:$AB$1048576,0),MATCH((CUADRO!G$5&amp;$E574),'Hoja de Trabajo para listado'!$AB$151:$BA$151,0)),0)+IFERROR(INDEX('Hoja de Trabajo para listado'!$BC$155:$CB$1048576,MATCH($A574,'Hoja de Trabajo para listado'!$BC$155:$BC$1048576,0),MATCH((CUADRO!G$5&amp;$E574),'Hoja de Trabajo para listado'!$BC$151:$CB$151,0)),0)+IFERROR(INDEX('Hoja de Trabajo para listado'!$DE$153:$DG$274,MATCH($A574,'Hoja de Trabajo para listado'!$DE$153:$DE$1048576,0),MATCH((CUADRO!G$5&amp;$E574),'Hoja de Trabajo para listado'!$DE$151:$DG$151,0)),0)+IFERROR(INDEX('Hoja de Trabajo para listado'!$CD$155:$DC$1048576,MATCH($A574,'Hoja de Trabajo para listado'!$CD$155:$CD$1048576,0),MATCH((CUADRO!G$5&amp;$E574),'Hoja de Trabajo para listado'!$CD$151:$DC$151,0)),0)</f>
        <v>0</v>
      </c>
      <c r="H574" s="243">
        <f ca="1">+IFERROR(INDEX('Hoja de Trabajo para listado'!$A$155:$Z$1048576,MATCH($A574,'Hoja de Trabajo para listado'!$A$155:$A$1048576,0),MATCH((CUADRO!H$5&amp;$E574),'Hoja de Trabajo para listado'!$A$151:$Z$151,0)),0)+IFERROR(INDEX('Hoja de Trabajo para listado'!$AB$155:$BA$1048576,MATCH($A574,'Hoja de Trabajo para listado'!$AB$155:$AB$1048576,0),MATCH((CUADRO!H$5&amp;$E574),'Hoja de Trabajo para listado'!$AB$151:$BA$151,0)),0)+IFERROR(INDEX('Hoja de Trabajo para listado'!$BC$155:$CB$1048576,MATCH($A574,'Hoja de Trabajo para listado'!$BC$155:$BC$1048576,0),MATCH((CUADRO!H$5&amp;$E574),'Hoja de Trabajo para listado'!$BC$151:$CB$151,0)),0)+IFERROR(INDEX('Hoja de Trabajo para listado'!$DE$153:$DG$274,MATCH($A574,'Hoja de Trabajo para listado'!$DE$153:$DE$1048576,0),MATCH((CUADRO!H$5&amp;$E574),'Hoja de Trabajo para listado'!$DE$151:$DG$151,0)),0)+IFERROR(INDEX('Hoja de Trabajo para listado'!$CD$155:$DC$1048576,MATCH($A574,'Hoja de Trabajo para listado'!$CD$155:$CD$1048576,0),MATCH((CUADRO!H$5&amp;$E574),'Hoja de Trabajo para listado'!$CD$151:$DC$151,0)),0)</f>
        <v>0</v>
      </c>
      <c r="I574" s="243">
        <f ca="1">+IFERROR(INDEX('Hoja de Trabajo para listado'!$A$155:$Z$1048576,MATCH($A574,'Hoja de Trabajo para listado'!$A$155:$A$1048576,0),MATCH((CUADRO!I$5&amp;$E574),'Hoja de Trabajo para listado'!$A$151:$Z$151,0)),0)+IFERROR(INDEX('Hoja de Trabajo para listado'!$AB$155:$BA$1048576,MATCH($A574,'Hoja de Trabajo para listado'!$AB$155:$AB$1048576,0),MATCH((CUADRO!I$5&amp;$E574),'Hoja de Trabajo para listado'!$AB$151:$BA$151,0)),0)+IFERROR(INDEX('Hoja de Trabajo para listado'!$BC$155:$CB$1048576,MATCH($A574,'Hoja de Trabajo para listado'!$BC$155:$BC$1048576,0),MATCH((CUADRO!I$5&amp;$E574),'Hoja de Trabajo para listado'!$BC$151:$CB$151,0)),0)+IFERROR(INDEX('Hoja de Trabajo para listado'!$DE$153:$DG$274,MATCH($A574,'Hoja de Trabajo para listado'!$DE$153:$DE$1048576,0),MATCH((CUADRO!I$5&amp;$E574),'Hoja de Trabajo para listado'!$DE$151:$DG$151,0)),0)+IFERROR(INDEX('Hoja de Trabajo para listado'!$CD$155:$DC$1048576,MATCH($A574,'Hoja de Trabajo para listado'!$CD$155:$CD$1048576,0),MATCH((CUADRO!I$5&amp;$E574),'Hoja de Trabajo para listado'!$CD$151:$DC$151,0)),0)</f>
        <v>0</v>
      </c>
      <c r="J574" s="243">
        <f ca="1">+IFERROR(INDEX('Hoja de Trabajo para listado'!$A$155:$Z$1048576,MATCH($A574,'Hoja de Trabajo para listado'!$A$155:$A$1048576,0),MATCH((CUADRO!J$5&amp;$E574),'Hoja de Trabajo para listado'!$A$151:$Z$151,0)),0)+IFERROR(INDEX('Hoja de Trabajo para listado'!$AB$155:$BA$1048576,MATCH($A574,'Hoja de Trabajo para listado'!$AB$155:$AB$1048576,0),MATCH((CUADRO!J$5&amp;$E574),'Hoja de Trabajo para listado'!$AB$151:$BA$151,0)),0)+IFERROR(INDEX('Hoja de Trabajo para listado'!$BC$155:$CB$1048576,MATCH($A574,'Hoja de Trabajo para listado'!$BC$155:$BC$1048576,0),MATCH((CUADRO!J$5&amp;$E574),'Hoja de Trabajo para listado'!$BC$151:$CB$151,0)),0)+IFERROR(INDEX('Hoja de Trabajo para listado'!$DE$153:$DG$274,MATCH($A574,'Hoja de Trabajo para listado'!$DE$153:$DE$1048576,0),MATCH((CUADRO!J$5&amp;$E574),'Hoja de Trabajo para listado'!$DE$151:$DG$151,0)),0)+IFERROR(INDEX('Hoja de Trabajo para listado'!$CD$155:$DC$1048576,MATCH($A574,'Hoja de Trabajo para listado'!$CD$155:$CD$1048576,0),MATCH((CUADRO!J$5&amp;$E574),'Hoja de Trabajo para listado'!$CD$151:$DC$151,0)),0)</f>
        <v>0</v>
      </c>
      <c r="K574" s="243">
        <f ca="1">+IFERROR(INDEX('Hoja de Trabajo para listado'!$A$155:$Z$1048576,MATCH($A574,'Hoja de Trabajo para listado'!$A$155:$A$1048576,0),MATCH((CUADRO!K$5&amp;$E574),'Hoja de Trabajo para listado'!$A$151:$Z$151,0)),0)+IFERROR(INDEX('Hoja de Trabajo para listado'!$AB$155:$BA$1048576,MATCH($A574,'Hoja de Trabajo para listado'!$AB$155:$AB$1048576,0),MATCH((CUADRO!K$5&amp;$E574),'Hoja de Trabajo para listado'!$AB$151:$BA$151,0)),0)+IFERROR(INDEX('Hoja de Trabajo para listado'!$BC$155:$CB$1048576,MATCH($A574,'Hoja de Trabajo para listado'!$BC$155:$BC$1048576,0),MATCH((CUADRO!K$5&amp;$E574),'Hoja de Trabajo para listado'!$BC$151:$CB$151,0)),0)+IFERROR(INDEX('Hoja de Trabajo para listado'!$DE$153:$DG$274,MATCH($A574,'Hoja de Trabajo para listado'!$DE$153:$DE$1048576,0),MATCH((CUADRO!K$5&amp;$E574),'Hoja de Trabajo para listado'!$DE$151:$DG$151,0)),0)+IFERROR(INDEX('Hoja de Trabajo para listado'!$CD$155:$DC$1048576,MATCH($A574,'Hoja de Trabajo para listado'!$CD$155:$CD$1048576,0),MATCH((CUADRO!K$5&amp;$E574),'Hoja de Trabajo para listado'!$CD$151:$DC$151,0)),0)</f>
        <v>0</v>
      </c>
      <c r="L574" s="243">
        <f ca="1">+IFERROR(INDEX('Hoja de Trabajo para listado'!$A$155:$Z$1048576,MATCH($A574,'Hoja de Trabajo para listado'!$A$155:$A$1048576,0),MATCH((CUADRO!L$5&amp;$E574),'Hoja de Trabajo para listado'!$A$151:$Z$151,0)),0)+IFERROR(INDEX('Hoja de Trabajo para listado'!$AB$155:$BA$1048576,MATCH($A574,'Hoja de Trabajo para listado'!$AB$155:$AB$1048576,0),MATCH((CUADRO!L$5&amp;$E574),'Hoja de Trabajo para listado'!$AB$151:$BA$151,0)),0)+IFERROR(INDEX('Hoja de Trabajo para listado'!$BC$155:$CB$1048576,MATCH($A574,'Hoja de Trabajo para listado'!$BC$155:$BC$1048576,0),MATCH((CUADRO!L$5&amp;$E574),'Hoja de Trabajo para listado'!$BC$151:$CB$151,0)),0)+IFERROR(INDEX('Hoja de Trabajo para listado'!$DE$153:$DG$274,MATCH($A574,'Hoja de Trabajo para listado'!$DE$153:$DE$1048576,0),MATCH((CUADRO!L$5&amp;$E574),'Hoja de Trabajo para listado'!$DE$151:$DG$151,0)),0)+IFERROR(INDEX('Hoja de Trabajo para listado'!$CD$155:$DC$1048576,MATCH($A574,'Hoja de Trabajo para listado'!$CD$155:$CD$1048576,0),MATCH((CUADRO!L$5&amp;$E574),'Hoja de Trabajo para listado'!$CD$151:$DC$151,0)),0)</f>
        <v>0</v>
      </c>
      <c r="M574" s="243">
        <f ca="1">+IFERROR(INDEX('Hoja de Trabajo para listado'!$A$155:$Z$1048576,MATCH($A574,'Hoja de Trabajo para listado'!$A$155:$A$1048576,0),MATCH((CUADRO!M$5&amp;$E574),'Hoja de Trabajo para listado'!$A$151:$Z$151,0)),0)+IFERROR(INDEX('Hoja de Trabajo para listado'!$AB$155:$BA$1048576,MATCH($A574,'Hoja de Trabajo para listado'!$AB$155:$AB$1048576,0),MATCH((CUADRO!M$5&amp;$E574),'Hoja de Trabajo para listado'!$AB$151:$BA$151,0)),0)+IFERROR(INDEX('Hoja de Trabajo para listado'!$BC$155:$CB$1048576,MATCH($A574,'Hoja de Trabajo para listado'!$BC$155:$BC$1048576,0),MATCH((CUADRO!M$5&amp;$E574),'Hoja de Trabajo para listado'!$BC$151:$CB$151,0)),0)+IFERROR(INDEX('Hoja de Trabajo para listado'!$DE$153:$DG$274,MATCH($A574,'Hoja de Trabajo para listado'!$DE$153:$DE$1048576,0),MATCH((CUADRO!M$5&amp;$E574),'Hoja de Trabajo para listado'!$DE$151:$DG$151,0)),0)+IFERROR(INDEX('Hoja de Trabajo para listado'!$CD$155:$DC$1048576,MATCH($A574,'Hoja de Trabajo para listado'!$CD$155:$CD$1048576,0),MATCH((CUADRO!M$5&amp;$E574),'Hoja de Trabajo para listado'!$CD$151:$DC$151,0)),0)</f>
        <v>0</v>
      </c>
      <c r="N574" s="243">
        <f ca="1">+IFERROR(INDEX('Hoja de Trabajo para listado'!$A$155:$Z$1048576,MATCH($A574,'Hoja de Trabajo para listado'!$A$155:$A$1048576,0),MATCH((CUADRO!N$5&amp;$E574),'Hoja de Trabajo para listado'!$A$151:$Z$151,0)),0)+IFERROR(INDEX('Hoja de Trabajo para listado'!$AB$155:$BA$1048576,MATCH($A574,'Hoja de Trabajo para listado'!$AB$155:$AB$1048576,0),MATCH((CUADRO!N$5&amp;$E574),'Hoja de Trabajo para listado'!$AB$151:$BA$151,0)),0)+IFERROR(INDEX('Hoja de Trabajo para listado'!$BC$155:$CB$1048576,MATCH($A574,'Hoja de Trabajo para listado'!$BC$155:$BC$1048576,0),MATCH((CUADRO!N$5&amp;$E574),'Hoja de Trabajo para listado'!$BC$151:$CB$151,0)),0)+IFERROR(INDEX('Hoja de Trabajo para listado'!$DE$153:$DG$274,MATCH($A574,'Hoja de Trabajo para listado'!$DE$153:$DE$1048576,0),MATCH((CUADRO!N$5&amp;$E574),'Hoja de Trabajo para listado'!$DE$151:$DG$151,0)),0)+IFERROR(INDEX('Hoja de Trabajo para listado'!$CD$155:$DC$1048576,MATCH($A574,'Hoja de Trabajo para listado'!$CD$155:$CD$1048576,0),MATCH((CUADRO!N$5&amp;$E574),'Hoja de Trabajo para listado'!$CD$151:$DC$151,0)),0)</f>
        <v>0</v>
      </c>
      <c r="O574" s="243">
        <f ca="1">+IFERROR(INDEX('Hoja de Trabajo para listado'!$A$155:$Z$1048576,MATCH($A574,'Hoja de Trabajo para listado'!$A$155:$A$1048576,0),MATCH((CUADRO!O$5&amp;$E574),'Hoja de Trabajo para listado'!$A$151:$Z$151,0)),0)+IFERROR(INDEX('Hoja de Trabajo para listado'!$AB$155:$BA$1048576,MATCH($A574,'Hoja de Trabajo para listado'!$AB$155:$AB$1048576,0),MATCH((CUADRO!O$5&amp;$E574),'Hoja de Trabajo para listado'!$AB$151:$BA$151,0)),0)+IFERROR(INDEX('Hoja de Trabajo para listado'!$BC$155:$CB$1048576,MATCH($A574,'Hoja de Trabajo para listado'!$BC$155:$BC$1048576,0),MATCH((CUADRO!O$5&amp;$E574),'Hoja de Trabajo para listado'!$BC$151:$CB$151,0)),0)+IFERROR(INDEX('Hoja de Trabajo para listado'!$DE$153:$DG$274,MATCH($A574,'Hoja de Trabajo para listado'!$DE$153:$DE$1048576,0),MATCH((CUADRO!O$5&amp;$E574),'Hoja de Trabajo para listado'!$DE$151:$DG$151,0)),0)+IFERROR(INDEX('Hoja de Trabajo para listado'!$CD$155:$DC$1048576,MATCH($A574,'Hoja de Trabajo para listado'!$CD$155:$CD$1048576,0),MATCH((CUADRO!O$5&amp;$E574),'Hoja de Trabajo para listado'!$CD$151:$DC$151,0)),0)</f>
        <v>0</v>
      </c>
      <c r="P574" s="243">
        <f ca="1">+IFERROR(INDEX('Hoja de Trabajo para listado'!$A$155:$Z$1048576,MATCH($A574,'Hoja de Trabajo para listado'!$A$155:$A$1048576,0),MATCH((CUADRO!P$5&amp;$E574),'Hoja de Trabajo para listado'!$A$151:$Z$151,0)),0)+IFERROR(INDEX('Hoja de Trabajo para listado'!$AB$155:$BA$1048576,MATCH($A574,'Hoja de Trabajo para listado'!$AB$155:$AB$1048576,0),MATCH((CUADRO!P$5&amp;$E574),'Hoja de Trabajo para listado'!$AB$151:$BA$151,0)),0)+IFERROR(INDEX('Hoja de Trabajo para listado'!$BC$155:$CB$1048576,MATCH($A574,'Hoja de Trabajo para listado'!$BC$155:$BC$1048576,0),MATCH((CUADRO!P$5&amp;$E574),'Hoja de Trabajo para listado'!$BC$151:$CB$151,0)),0)+IFERROR(INDEX('Hoja de Trabajo para listado'!$DE$153:$DG$274,MATCH($A574,'Hoja de Trabajo para listado'!$DE$153:$DE$1048576,0),MATCH((CUADRO!P$5&amp;$E574),'Hoja de Trabajo para listado'!$DE$151:$DG$151,0)),0)+IFERROR(INDEX('Hoja de Trabajo para listado'!$CD$155:$DC$1048576,MATCH($A574,'Hoja de Trabajo para listado'!$CD$155:$CD$1048576,0),MATCH((CUADRO!P$5&amp;$E574),'Hoja de Trabajo para listado'!$CD$151:$DC$151,0)),0)</f>
        <v>0</v>
      </c>
      <c r="Q574" s="243">
        <f ca="1">+IFERROR(INDEX('Hoja de Trabajo para listado'!$A$155:$Z$1048576,MATCH($A574,'Hoja de Trabajo para listado'!$A$155:$A$1048576,0),MATCH((CUADRO!Q$5&amp;$E574),'Hoja de Trabajo para listado'!$A$151:$Z$151,0)),0)+IFERROR(INDEX('Hoja de Trabajo para listado'!$AB$155:$BA$1048576,MATCH($A574,'Hoja de Trabajo para listado'!$AB$155:$AB$1048576,0),MATCH((CUADRO!Q$5&amp;$E574),'Hoja de Trabajo para listado'!$AB$151:$BA$151,0)),0)+IFERROR(INDEX('Hoja de Trabajo para listado'!$BC$155:$CB$1048576,MATCH($A574,'Hoja de Trabajo para listado'!$BC$155:$BC$1048576,0),MATCH((CUADRO!Q$5&amp;$E574),'Hoja de Trabajo para listado'!$BC$151:$CB$151,0)),0)+IFERROR(INDEX('Hoja de Trabajo para listado'!$DE$153:$DG$274,MATCH($A574,'Hoja de Trabajo para listado'!$DE$153:$DE$1048576,0),MATCH((CUADRO!Q$5&amp;$E574),'Hoja de Trabajo para listado'!$DE$151:$DG$151,0)),0)+IFERROR(INDEX('Hoja de Trabajo para listado'!$CD$155:$DC$1048576,MATCH($A574,'Hoja de Trabajo para listado'!$CD$155:$CD$1048576,0),MATCH((CUADRO!Q$5&amp;$E574),'Hoja de Trabajo para listado'!$CD$151:$DC$151,0)),0)</f>
        <v>0</v>
      </c>
      <c r="R574" s="243">
        <f t="shared" ca="1" si="19"/>
        <v>0</v>
      </c>
      <c r="S574" s="249"/>
      <c r="T574" s="243">
        <f ca="1">+T575</f>
        <v>0</v>
      </c>
      <c r="U574" s="242">
        <f t="shared" si="20"/>
        <v>1</v>
      </c>
      <c r="V574" s="333" t="str">
        <f>+VLOOKUP(A574,bd_lista!$A$3:$E$590,5,FALSE)</f>
        <v>Gobiernos Autonomos Municipales</v>
      </c>
      <c r="W574" s="383" t="str">
        <f>+V574</f>
        <v>Gobiernos Autonomos Municipales</v>
      </c>
      <c r="X574" s="242">
        <f>+VLOOKUP(A574,[3]Sheet1!$A$13:$D$744,4,FALSE)</f>
        <v>0</v>
      </c>
      <c r="Y574" s="242" t="e">
        <f>+VLOOKUP(X574,bd_lista!$A$3:$C$590,3,FALSE)</f>
        <v>#N/A</v>
      </c>
      <c r="Z574" s="294">
        <f>+X574</f>
        <v>0</v>
      </c>
      <c r="AA574" s="295" t="e">
        <f>+Y574</f>
        <v>#N/A</v>
      </c>
    </row>
    <row r="575" spans="1:27" customFormat="1" ht="15" hidden="1" customHeight="1">
      <c r="A575" s="32">
        <v>1240</v>
      </c>
      <c r="B575" s="389"/>
      <c r="C575" s="247" t="str">
        <f>+VLOOKUP(A575,bd_lista!$A$3:$C$590,3,FALSE)</f>
        <v>Gobierno Autónomo Municipal de Calacoto</v>
      </c>
      <c r="D575" s="386"/>
      <c r="E575" s="244" t="s">
        <v>1305</v>
      </c>
      <c r="F575" s="243">
        <f ca="1">+IFERROR(INDEX('Hoja de Trabajo para listado'!$A$155:$Z$1048576,MATCH($A575,'Hoja de Trabajo para listado'!$A$155:$A$1048576,0),MATCH((CUADRO!F$5&amp;$E575),'Hoja de Trabajo para listado'!$A$151:$Z$151,0)),0)+IFERROR(INDEX('Hoja de Trabajo para listado'!$AB$155:$BA$1048576,MATCH($A575,'Hoja de Trabajo para listado'!$AB$155:$AB$1048576,0),MATCH((CUADRO!F$5&amp;$E575),'Hoja de Trabajo para listado'!$AB$151:$BA$151,0)),0)+IFERROR(INDEX('Hoja de Trabajo para listado'!$BC$155:$CB$1048576,MATCH($A575,'Hoja de Trabajo para listado'!$BC$155:$BC$1048576,0),MATCH((CUADRO!F$5&amp;$E575),'Hoja de Trabajo para listado'!$BC$151:$CB$151,0)),0)+IFERROR(INDEX('Hoja de Trabajo para listado'!$DE$153:$DG$274,MATCH($A575,'Hoja de Trabajo para listado'!$DE$153:$DE$1048576,0),MATCH((CUADRO!F$5&amp;$E575),'Hoja de Trabajo para listado'!$DE$151:$DG$151,0)),0)+IFERROR(INDEX('Hoja de Trabajo para listado'!$CD$155:$DC$1048576,MATCH($A575,'Hoja de Trabajo para listado'!$CD$155:$CD$1048576,0),MATCH((CUADRO!F$5&amp;$E575),'Hoja de Trabajo para listado'!$CD$151:$DC$151,0)),0)</f>
        <v>0</v>
      </c>
      <c r="G575" s="243">
        <f ca="1">+IFERROR(INDEX('Hoja de Trabajo para listado'!$A$155:$Z$1048576,MATCH($A575,'Hoja de Trabajo para listado'!$A$155:$A$1048576,0),MATCH((CUADRO!G$5&amp;$E575),'Hoja de Trabajo para listado'!$A$151:$Z$151,0)),0)+IFERROR(INDEX('Hoja de Trabajo para listado'!$AB$155:$BA$1048576,MATCH($A575,'Hoja de Trabajo para listado'!$AB$155:$AB$1048576,0),MATCH((CUADRO!G$5&amp;$E575),'Hoja de Trabajo para listado'!$AB$151:$BA$151,0)),0)+IFERROR(INDEX('Hoja de Trabajo para listado'!$BC$155:$CB$1048576,MATCH($A575,'Hoja de Trabajo para listado'!$BC$155:$BC$1048576,0),MATCH((CUADRO!G$5&amp;$E575),'Hoja de Trabajo para listado'!$BC$151:$CB$151,0)),0)+IFERROR(INDEX('Hoja de Trabajo para listado'!$DE$153:$DG$274,MATCH($A575,'Hoja de Trabajo para listado'!$DE$153:$DE$1048576,0),MATCH((CUADRO!G$5&amp;$E575),'Hoja de Trabajo para listado'!$DE$151:$DG$151,0)),0)+IFERROR(INDEX('Hoja de Trabajo para listado'!$CD$155:$DC$1048576,MATCH($A575,'Hoja de Trabajo para listado'!$CD$155:$CD$1048576,0),MATCH((CUADRO!G$5&amp;$E575),'Hoja de Trabajo para listado'!$CD$151:$DC$151,0)),0)</f>
        <v>0</v>
      </c>
      <c r="H575" s="243">
        <f ca="1">+IFERROR(INDEX('Hoja de Trabajo para listado'!$A$155:$Z$1048576,MATCH($A575,'Hoja de Trabajo para listado'!$A$155:$A$1048576,0),MATCH((CUADRO!H$5&amp;$E575),'Hoja de Trabajo para listado'!$A$151:$Z$151,0)),0)+IFERROR(INDEX('Hoja de Trabajo para listado'!$AB$155:$BA$1048576,MATCH($A575,'Hoja de Trabajo para listado'!$AB$155:$AB$1048576,0),MATCH((CUADRO!H$5&amp;$E575),'Hoja de Trabajo para listado'!$AB$151:$BA$151,0)),0)+IFERROR(INDEX('Hoja de Trabajo para listado'!$BC$155:$CB$1048576,MATCH($A575,'Hoja de Trabajo para listado'!$BC$155:$BC$1048576,0),MATCH((CUADRO!H$5&amp;$E575),'Hoja de Trabajo para listado'!$BC$151:$CB$151,0)),0)+IFERROR(INDEX('Hoja de Trabajo para listado'!$DE$153:$DG$274,MATCH($A575,'Hoja de Trabajo para listado'!$DE$153:$DE$1048576,0),MATCH((CUADRO!H$5&amp;$E575),'Hoja de Trabajo para listado'!$DE$151:$DG$151,0)),0)+IFERROR(INDEX('Hoja de Trabajo para listado'!$CD$155:$DC$1048576,MATCH($A575,'Hoja de Trabajo para listado'!$CD$155:$CD$1048576,0),MATCH((CUADRO!H$5&amp;$E575),'Hoja de Trabajo para listado'!$CD$151:$DC$151,0)),0)</f>
        <v>0</v>
      </c>
      <c r="I575" s="243">
        <f ca="1">+IFERROR(INDEX('Hoja de Trabajo para listado'!$A$155:$Z$1048576,MATCH($A575,'Hoja de Trabajo para listado'!$A$155:$A$1048576,0),MATCH((CUADRO!I$5&amp;$E575),'Hoja de Trabajo para listado'!$A$151:$Z$151,0)),0)+IFERROR(INDEX('Hoja de Trabajo para listado'!$AB$155:$BA$1048576,MATCH($A575,'Hoja de Trabajo para listado'!$AB$155:$AB$1048576,0),MATCH((CUADRO!I$5&amp;$E575),'Hoja de Trabajo para listado'!$AB$151:$BA$151,0)),0)+IFERROR(INDEX('Hoja de Trabajo para listado'!$BC$155:$CB$1048576,MATCH($A575,'Hoja de Trabajo para listado'!$BC$155:$BC$1048576,0),MATCH((CUADRO!I$5&amp;$E575),'Hoja de Trabajo para listado'!$BC$151:$CB$151,0)),0)+IFERROR(INDEX('Hoja de Trabajo para listado'!$DE$153:$DG$274,MATCH($A575,'Hoja de Trabajo para listado'!$DE$153:$DE$1048576,0),MATCH((CUADRO!I$5&amp;$E575),'Hoja de Trabajo para listado'!$DE$151:$DG$151,0)),0)+IFERROR(INDEX('Hoja de Trabajo para listado'!$CD$155:$DC$1048576,MATCH($A575,'Hoja de Trabajo para listado'!$CD$155:$CD$1048576,0),MATCH((CUADRO!I$5&amp;$E575),'Hoja de Trabajo para listado'!$CD$151:$DC$151,0)),0)</f>
        <v>0</v>
      </c>
      <c r="J575" s="243">
        <f ca="1">+IFERROR(INDEX('Hoja de Trabajo para listado'!$A$155:$Z$1048576,MATCH($A575,'Hoja de Trabajo para listado'!$A$155:$A$1048576,0),MATCH((CUADRO!J$5&amp;$E575),'Hoja de Trabajo para listado'!$A$151:$Z$151,0)),0)+IFERROR(INDEX('Hoja de Trabajo para listado'!$AB$155:$BA$1048576,MATCH($A575,'Hoja de Trabajo para listado'!$AB$155:$AB$1048576,0),MATCH((CUADRO!J$5&amp;$E575),'Hoja de Trabajo para listado'!$AB$151:$BA$151,0)),0)+IFERROR(INDEX('Hoja de Trabajo para listado'!$BC$155:$CB$1048576,MATCH($A575,'Hoja de Trabajo para listado'!$BC$155:$BC$1048576,0),MATCH((CUADRO!J$5&amp;$E575),'Hoja de Trabajo para listado'!$BC$151:$CB$151,0)),0)+IFERROR(INDEX('Hoja de Trabajo para listado'!$DE$153:$DG$274,MATCH($A575,'Hoja de Trabajo para listado'!$DE$153:$DE$1048576,0),MATCH((CUADRO!J$5&amp;$E575),'Hoja de Trabajo para listado'!$DE$151:$DG$151,0)),0)+IFERROR(INDEX('Hoja de Trabajo para listado'!$CD$155:$DC$1048576,MATCH($A575,'Hoja de Trabajo para listado'!$CD$155:$CD$1048576,0),MATCH((CUADRO!J$5&amp;$E575),'Hoja de Trabajo para listado'!$CD$151:$DC$151,0)),0)</f>
        <v>0</v>
      </c>
      <c r="K575" s="243">
        <f ca="1">+IFERROR(INDEX('Hoja de Trabajo para listado'!$A$155:$Z$1048576,MATCH($A575,'Hoja de Trabajo para listado'!$A$155:$A$1048576,0),MATCH((CUADRO!K$5&amp;$E575),'Hoja de Trabajo para listado'!$A$151:$Z$151,0)),0)+IFERROR(INDEX('Hoja de Trabajo para listado'!$AB$155:$BA$1048576,MATCH($A575,'Hoja de Trabajo para listado'!$AB$155:$AB$1048576,0),MATCH((CUADRO!K$5&amp;$E575),'Hoja de Trabajo para listado'!$AB$151:$BA$151,0)),0)+IFERROR(INDEX('Hoja de Trabajo para listado'!$BC$155:$CB$1048576,MATCH($A575,'Hoja de Trabajo para listado'!$BC$155:$BC$1048576,0),MATCH((CUADRO!K$5&amp;$E575),'Hoja de Trabajo para listado'!$BC$151:$CB$151,0)),0)+IFERROR(INDEX('Hoja de Trabajo para listado'!$DE$153:$DG$274,MATCH($A575,'Hoja de Trabajo para listado'!$DE$153:$DE$1048576,0),MATCH((CUADRO!K$5&amp;$E575),'Hoja de Trabajo para listado'!$DE$151:$DG$151,0)),0)+IFERROR(INDEX('Hoja de Trabajo para listado'!$CD$155:$DC$1048576,MATCH($A575,'Hoja de Trabajo para listado'!$CD$155:$CD$1048576,0),MATCH((CUADRO!K$5&amp;$E575),'Hoja de Trabajo para listado'!$CD$151:$DC$151,0)),0)</f>
        <v>0</v>
      </c>
      <c r="L575" s="243">
        <f ca="1">+IFERROR(INDEX('Hoja de Trabajo para listado'!$A$155:$Z$1048576,MATCH($A575,'Hoja de Trabajo para listado'!$A$155:$A$1048576,0),MATCH((CUADRO!L$5&amp;$E575),'Hoja de Trabajo para listado'!$A$151:$Z$151,0)),0)+IFERROR(INDEX('Hoja de Trabajo para listado'!$AB$155:$BA$1048576,MATCH($A575,'Hoja de Trabajo para listado'!$AB$155:$AB$1048576,0),MATCH((CUADRO!L$5&amp;$E575),'Hoja de Trabajo para listado'!$AB$151:$BA$151,0)),0)+IFERROR(INDEX('Hoja de Trabajo para listado'!$BC$155:$CB$1048576,MATCH($A575,'Hoja de Trabajo para listado'!$BC$155:$BC$1048576,0),MATCH((CUADRO!L$5&amp;$E575),'Hoja de Trabajo para listado'!$BC$151:$CB$151,0)),0)+IFERROR(INDEX('Hoja de Trabajo para listado'!$DE$153:$DG$274,MATCH($A575,'Hoja de Trabajo para listado'!$DE$153:$DE$1048576,0),MATCH((CUADRO!L$5&amp;$E575),'Hoja de Trabajo para listado'!$DE$151:$DG$151,0)),0)+IFERROR(INDEX('Hoja de Trabajo para listado'!$CD$155:$DC$1048576,MATCH($A575,'Hoja de Trabajo para listado'!$CD$155:$CD$1048576,0),MATCH((CUADRO!L$5&amp;$E575),'Hoja de Trabajo para listado'!$CD$151:$DC$151,0)),0)</f>
        <v>0</v>
      </c>
      <c r="M575" s="243">
        <f ca="1">+IFERROR(INDEX('Hoja de Trabajo para listado'!$A$155:$Z$1048576,MATCH($A575,'Hoja de Trabajo para listado'!$A$155:$A$1048576,0),MATCH((CUADRO!M$5&amp;$E575),'Hoja de Trabajo para listado'!$A$151:$Z$151,0)),0)+IFERROR(INDEX('Hoja de Trabajo para listado'!$AB$155:$BA$1048576,MATCH($A575,'Hoja de Trabajo para listado'!$AB$155:$AB$1048576,0),MATCH((CUADRO!M$5&amp;$E575),'Hoja de Trabajo para listado'!$AB$151:$BA$151,0)),0)+IFERROR(INDEX('Hoja de Trabajo para listado'!$BC$155:$CB$1048576,MATCH($A575,'Hoja de Trabajo para listado'!$BC$155:$BC$1048576,0),MATCH((CUADRO!M$5&amp;$E575),'Hoja de Trabajo para listado'!$BC$151:$CB$151,0)),0)+IFERROR(INDEX('Hoja de Trabajo para listado'!$DE$153:$DG$274,MATCH($A575,'Hoja de Trabajo para listado'!$DE$153:$DE$1048576,0),MATCH((CUADRO!M$5&amp;$E575),'Hoja de Trabajo para listado'!$DE$151:$DG$151,0)),0)+IFERROR(INDEX('Hoja de Trabajo para listado'!$CD$155:$DC$1048576,MATCH($A575,'Hoja de Trabajo para listado'!$CD$155:$CD$1048576,0),MATCH((CUADRO!M$5&amp;$E575),'Hoja de Trabajo para listado'!$CD$151:$DC$151,0)),0)</f>
        <v>0</v>
      </c>
      <c r="N575" s="243">
        <f ca="1">+IFERROR(INDEX('Hoja de Trabajo para listado'!$A$155:$Z$1048576,MATCH($A575,'Hoja de Trabajo para listado'!$A$155:$A$1048576,0),MATCH((CUADRO!N$5&amp;$E575),'Hoja de Trabajo para listado'!$A$151:$Z$151,0)),0)+IFERROR(INDEX('Hoja de Trabajo para listado'!$AB$155:$BA$1048576,MATCH($A575,'Hoja de Trabajo para listado'!$AB$155:$AB$1048576,0),MATCH((CUADRO!N$5&amp;$E575),'Hoja de Trabajo para listado'!$AB$151:$BA$151,0)),0)+IFERROR(INDEX('Hoja de Trabajo para listado'!$BC$155:$CB$1048576,MATCH($A575,'Hoja de Trabajo para listado'!$BC$155:$BC$1048576,0),MATCH((CUADRO!N$5&amp;$E575),'Hoja de Trabajo para listado'!$BC$151:$CB$151,0)),0)+IFERROR(INDEX('Hoja de Trabajo para listado'!$DE$153:$DG$274,MATCH($A575,'Hoja de Trabajo para listado'!$DE$153:$DE$1048576,0),MATCH((CUADRO!N$5&amp;$E575),'Hoja de Trabajo para listado'!$DE$151:$DG$151,0)),0)+IFERROR(INDEX('Hoja de Trabajo para listado'!$CD$155:$DC$1048576,MATCH($A575,'Hoja de Trabajo para listado'!$CD$155:$CD$1048576,0),MATCH((CUADRO!N$5&amp;$E575),'Hoja de Trabajo para listado'!$CD$151:$DC$151,0)),0)</f>
        <v>0</v>
      </c>
      <c r="O575" s="243">
        <f ca="1">+IFERROR(INDEX('Hoja de Trabajo para listado'!$A$155:$Z$1048576,MATCH($A575,'Hoja de Trabajo para listado'!$A$155:$A$1048576,0),MATCH((CUADRO!O$5&amp;$E575),'Hoja de Trabajo para listado'!$A$151:$Z$151,0)),0)+IFERROR(INDEX('Hoja de Trabajo para listado'!$AB$155:$BA$1048576,MATCH($A575,'Hoja de Trabajo para listado'!$AB$155:$AB$1048576,0),MATCH((CUADRO!O$5&amp;$E575),'Hoja de Trabajo para listado'!$AB$151:$BA$151,0)),0)+IFERROR(INDEX('Hoja de Trabajo para listado'!$BC$155:$CB$1048576,MATCH($A575,'Hoja de Trabajo para listado'!$BC$155:$BC$1048576,0),MATCH((CUADRO!O$5&amp;$E575),'Hoja de Trabajo para listado'!$BC$151:$CB$151,0)),0)+IFERROR(INDEX('Hoja de Trabajo para listado'!$DE$153:$DG$274,MATCH($A575,'Hoja de Trabajo para listado'!$DE$153:$DE$1048576,0),MATCH((CUADRO!O$5&amp;$E575),'Hoja de Trabajo para listado'!$DE$151:$DG$151,0)),0)+IFERROR(INDEX('Hoja de Trabajo para listado'!$CD$155:$DC$1048576,MATCH($A575,'Hoja de Trabajo para listado'!$CD$155:$CD$1048576,0),MATCH((CUADRO!O$5&amp;$E575),'Hoja de Trabajo para listado'!$CD$151:$DC$151,0)),0)</f>
        <v>0</v>
      </c>
      <c r="P575" s="243">
        <f ca="1">+IFERROR(INDEX('Hoja de Trabajo para listado'!$A$155:$Z$1048576,MATCH($A575,'Hoja de Trabajo para listado'!$A$155:$A$1048576,0),MATCH((CUADRO!P$5&amp;$E575),'Hoja de Trabajo para listado'!$A$151:$Z$151,0)),0)+IFERROR(INDEX('Hoja de Trabajo para listado'!$AB$155:$BA$1048576,MATCH($A575,'Hoja de Trabajo para listado'!$AB$155:$AB$1048576,0),MATCH((CUADRO!P$5&amp;$E575),'Hoja de Trabajo para listado'!$AB$151:$BA$151,0)),0)+IFERROR(INDEX('Hoja de Trabajo para listado'!$BC$155:$CB$1048576,MATCH($A575,'Hoja de Trabajo para listado'!$BC$155:$BC$1048576,0),MATCH((CUADRO!P$5&amp;$E575),'Hoja de Trabajo para listado'!$BC$151:$CB$151,0)),0)+IFERROR(INDEX('Hoja de Trabajo para listado'!$DE$153:$DG$274,MATCH($A575,'Hoja de Trabajo para listado'!$DE$153:$DE$1048576,0),MATCH((CUADRO!P$5&amp;$E575),'Hoja de Trabajo para listado'!$DE$151:$DG$151,0)),0)+IFERROR(INDEX('Hoja de Trabajo para listado'!$CD$155:$DC$1048576,MATCH($A575,'Hoja de Trabajo para listado'!$CD$155:$CD$1048576,0),MATCH((CUADRO!P$5&amp;$E575),'Hoja de Trabajo para listado'!$CD$151:$DC$151,0)),0)</f>
        <v>0</v>
      </c>
      <c r="Q575" s="243">
        <f ca="1">+IFERROR(INDEX('Hoja de Trabajo para listado'!$A$155:$Z$1048576,MATCH($A575,'Hoja de Trabajo para listado'!$A$155:$A$1048576,0),MATCH((CUADRO!Q$5&amp;$E575),'Hoja de Trabajo para listado'!$A$151:$Z$151,0)),0)+IFERROR(INDEX('Hoja de Trabajo para listado'!$AB$155:$BA$1048576,MATCH($A575,'Hoja de Trabajo para listado'!$AB$155:$AB$1048576,0),MATCH((CUADRO!Q$5&amp;$E575),'Hoja de Trabajo para listado'!$AB$151:$BA$151,0)),0)+IFERROR(INDEX('Hoja de Trabajo para listado'!$BC$155:$CB$1048576,MATCH($A575,'Hoja de Trabajo para listado'!$BC$155:$BC$1048576,0),MATCH((CUADRO!Q$5&amp;$E575),'Hoja de Trabajo para listado'!$BC$151:$CB$151,0)),0)+IFERROR(INDEX('Hoja de Trabajo para listado'!$DE$153:$DG$274,MATCH($A575,'Hoja de Trabajo para listado'!$DE$153:$DE$1048576,0),MATCH((CUADRO!Q$5&amp;$E575),'Hoja de Trabajo para listado'!$DE$151:$DG$151,0)),0)+IFERROR(INDEX('Hoja de Trabajo para listado'!$CD$155:$DC$1048576,MATCH($A575,'Hoja de Trabajo para listado'!$CD$155:$CD$1048576,0),MATCH((CUADRO!Q$5&amp;$E575),'Hoja de Trabajo para listado'!$CD$151:$DC$151,0)),0)</f>
        <v>0</v>
      </c>
      <c r="R575" s="243">
        <f t="shared" ca="1" si="19"/>
        <v>0</v>
      </c>
      <c r="S575" s="249">
        <f ca="1">+R574+R575</f>
        <v>0</v>
      </c>
      <c r="T575" s="243">
        <f ca="1">+S575</f>
        <v>0</v>
      </c>
      <c r="U575" s="242">
        <f t="shared" si="20"/>
        <v>2</v>
      </c>
      <c r="V575" s="333" t="str">
        <f>+VLOOKUP(A575,bd_lista!$A$3:$E$590,5,FALSE)</f>
        <v>Gobiernos Autonomos Municipales</v>
      </c>
      <c r="W575" s="384"/>
      <c r="X575" s="242">
        <f>+VLOOKUP(A575,[3]Sheet1!$A$13:$D$744,4,FALSE)</f>
        <v>0</v>
      </c>
      <c r="Y575" s="242" t="e">
        <f>+VLOOKUP(X575,bd_lista!$A$3:$C$590,3,FALSE)</f>
        <v>#N/A</v>
      </c>
      <c r="Z575" s="292"/>
      <c r="AA575" s="293"/>
    </row>
    <row r="576" spans="1:27" customFormat="1" ht="15" hidden="1" customHeight="1">
      <c r="A576" s="32">
        <v>1241</v>
      </c>
      <c r="B576" s="388">
        <f>+A576</f>
        <v>1241</v>
      </c>
      <c r="C576" s="247" t="str">
        <f>+VLOOKUP(A576,bd_lista!$A$3:$C$590,3,FALSE)</f>
        <v>Gobierno Autónomo Municipal de Comanche</v>
      </c>
      <c r="D576" s="385" t="str">
        <f>+C576</f>
        <v>Gobierno Autónomo Municipal de Comanche</v>
      </c>
      <c r="E576" s="242" t="s">
        <v>1304</v>
      </c>
      <c r="F576" s="243">
        <f ca="1">+IFERROR(INDEX('Hoja de Trabajo para listado'!$A$155:$Z$1048576,MATCH($A576,'Hoja de Trabajo para listado'!$A$155:$A$1048576,0),MATCH((CUADRO!F$5&amp;$E576),'Hoja de Trabajo para listado'!$A$151:$Z$151,0)),0)+IFERROR(INDEX('Hoja de Trabajo para listado'!$AB$155:$BA$1048576,MATCH($A576,'Hoja de Trabajo para listado'!$AB$155:$AB$1048576,0),MATCH((CUADRO!F$5&amp;$E576),'Hoja de Trabajo para listado'!$AB$151:$BA$151,0)),0)+IFERROR(INDEX('Hoja de Trabajo para listado'!$BC$155:$CB$1048576,MATCH($A576,'Hoja de Trabajo para listado'!$BC$155:$BC$1048576,0),MATCH((CUADRO!F$5&amp;$E576),'Hoja de Trabajo para listado'!$BC$151:$CB$151,0)),0)+IFERROR(INDEX('Hoja de Trabajo para listado'!$DE$153:$DG$274,MATCH($A576,'Hoja de Trabajo para listado'!$DE$153:$DE$1048576,0),MATCH((CUADRO!F$5&amp;$E576),'Hoja de Trabajo para listado'!$DE$151:$DG$151,0)),0)+IFERROR(INDEX('Hoja de Trabajo para listado'!$CD$155:$DC$1048576,MATCH($A576,'Hoja de Trabajo para listado'!$CD$155:$CD$1048576,0),MATCH((CUADRO!F$5&amp;$E576),'Hoja de Trabajo para listado'!$CD$151:$DC$151,0)),0)</f>
        <v>0</v>
      </c>
      <c r="G576" s="243">
        <f ca="1">+IFERROR(INDEX('Hoja de Trabajo para listado'!$A$155:$Z$1048576,MATCH($A576,'Hoja de Trabajo para listado'!$A$155:$A$1048576,0),MATCH((CUADRO!G$5&amp;$E576),'Hoja de Trabajo para listado'!$A$151:$Z$151,0)),0)+IFERROR(INDEX('Hoja de Trabajo para listado'!$AB$155:$BA$1048576,MATCH($A576,'Hoja de Trabajo para listado'!$AB$155:$AB$1048576,0),MATCH((CUADRO!G$5&amp;$E576),'Hoja de Trabajo para listado'!$AB$151:$BA$151,0)),0)+IFERROR(INDEX('Hoja de Trabajo para listado'!$BC$155:$CB$1048576,MATCH($A576,'Hoja de Trabajo para listado'!$BC$155:$BC$1048576,0),MATCH((CUADRO!G$5&amp;$E576),'Hoja de Trabajo para listado'!$BC$151:$CB$151,0)),0)+IFERROR(INDEX('Hoja de Trabajo para listado'!$DE$153:$DG$274,MATCH($A576,'Hoja de Trabajo para listado'!$DE$153:$DE$1048576,0),MATCH((CUADRO!G$5&amp;$E576),'Hoja de Trabajo para listado'!$DE$151:$DG$151,0)),0)+IFERROR(INDEX('Hoja de Trabajo para listado'!$CD$155:$DC$1048576,MATCH($A576,'Hoja de Trabajo para listado'!$CD$155:$CD$1048576,0),MATCH((CUADRO!G$5&amp;$E576),'Hoja de Trabajo para listado'!$CD$151:$DC$151,0)),0)</f>
        <v>0</v>
      </c>
      <c r="H576" s="243">
        <f ca="1">+IFERROR(INDEX('Hoja de Trabajo para listado'!$A$155:$Z$1048576,MATCH($A576,'Hoja de Trabajo para listado'!$A$155:$A$1048576,0),MATCH((CUADRO!H$5&amp;$E576),'Hoja de Trabajo para listado'!$A$151:$Z$151,0)),0)+IFERROR(INDEX('Hoja de Trabajo para listado'!$AB$155:$BA$1048576,MATCH($A576,'Hoja de Trabajo para listado'!$AB$155:$AB$1048576,0),MATCH((CUADRO!H$5&amp;$E576),'Hoja de Trabajo para listado'!$AB$151:$BA$151,0)),0)+IFERROR(INDEX('Hoja de Trabajo para listado'!$BC$155:$CB$1048576,MATCH($A576,'Hoja de Trabajo para listado'!$BC$155:$BC$1048576,0),MATCH((CUADRO!H$5&amp;$E576),'Hoja de Trabajo para listado'!$BC$151:$CB$151,0)),0)+IFERROR(INDEX('Hoja de Trabajo para listado'!$DE$153:$DG$274,MATCH($A576,'Hoja de Trabajo para listado'!$DE$153:$DE$1048576,0),MATCH((CUADRO!H$5&amp;$E576),'Hoja de Trabajo para listado'!$DE$151:$DG$151,0)),0)+IFERROR(INDEX('Hoja de Trabajo para listado'!$CD$155:$DC$1048576,MATCH($A576,'Hoja de Trabajo para listado'!$CD$155:$CD$1048576,0),MATCH((CUADRO!H$5&amp;$E576),'Hoja de Trabajo para listado'!$CD$151:$DC$151,0)),0)</f>
        <v>0</v>
      </c>
      <c r="I576" s="243">
        <f ca="1">+IFERROR(INDEX('Hoja de Trabajo para listado'!$A$155:$Z$1048576,MATCH($A576,'Hoja de Trabajo para listado'!$A$155:$A$1048576,0),MATCH((CUADRO!I$5&amp;$E576),'Hoja de Trabajo para listado'!$A$151:$Z$151,0)),0)+IFERROR(INDEX('Hoja de Trabajo para listado'!$AB$155:$BA$1048576,MATCH($A576,'Hoja de Trabajo para listado'!$AB$155:$AB$1048576,0),MATCH((CUADRO!I$5&amp;$E576),'Hoja de Trabajo para listado'!$AB$151:$BA$151,0)),0)+IFERROR(INDEX('Hoja de Trabajo para listado'!$BC$155:$CB$1048576,MATCH($A576,'Hoja de Trabajo para listado'!$BC$155:$BC$1048576,0),MATCH((CUADRO!I$5&amp;$E576),'Hoja de Trabajo para listado'!$BC$151:$CB$151,0)),0)+IFERROR(INDEX('Hoja de Trabajo para listado'!$DE$153:$DG$274,MATCH($A576,'Hoja de Trabajo para listado'!$DE$153:$DE$1048576,0),MATCH((CUADRO!I$5&amp;$E576),'Hoja de Trabajo para listado'!$DE$151:$DG$151,0)),0)+IFERROR(INDEX('Hoja de Trabajo para listado'!$CD$155:$DC$1048576,MATCH($A576,'Hoja de Trabajo para listado'!$CD$155:$CD$1048576,0),MATCH((CUADRO!I$5&amp;$E576),'Hoja de Trabajo para listado'!$CD$151:$DC$151,0)),0)</f>
        <v>0</v>
      </c>
      <c r="J576" s="243">
        <f ca="1">+IFERROR(INDEX('Hoja de Trabajo para listado'!$A$155:$Z$1048576,MATCH($A576,'Hoja de Trabajo para listado'!$A$155:$A$1048576,0),MATCH((CUADRO!J$5&amp;$E576),'Hoja de Trabajo para listado'!$A$151:$Z$151,0)),0)+IFERROR(INDEX('Hoja de Trabajo para listado'!$AB$155:$BA$1048576,MATCH($A576,'Hoja de Trabajo para listado'!$AB$155:$AB$1048576,0),MATCH((CUADRO!J$5&amp;$E576),'Hoja de Trabajo para listado'!$AB$151:$BA$151,0)),0)+IFERROR(INDEX('Hoja de Trabajo para listado'!$BC$155:$CB$1048576,MATCH($A576,'Hoja de Trabajo para listado'!$BC$155:$BC$1048576,0),MATCH((CUADRO!J$5&amp;$E576),'Hoja de Trabajo para listado'!$BC$151:$CB$151,0)),0)+IFERROR(INDEX('Hoja de Trabajo para listado'!$DE$153:$DG$274,MATCH($A576,'Hoja de Trabajo para listado'!$DE$153:$DE$1048576,0),MATCH((CUADRO!J$5&amp;$E576),'Hoja de Trabajo para listado'!$DE$151:$DG$151,0)),0)+IFERROR(INDEX('Hoja de Trabajo para listado'!$CD$155:$DC$1048576,MATCH($A576,'Hoja de Trabajo para listado'!$CD$155:$CD$1048576,0),MATCH((CUADRO!J$5&amp;$E576),'Hoja de Trabajo para listado'!$CD$151:$DC$151,0)),0)</f>
        <v>0</v>
      </c>
      <c r="K576" s="243">
        <f ca="1">+IFERROR(INDEX('Hoja de Trabajo para listado'!$A$155:$Z$1048576,MATCH($A576,'Hoja de Trabajo para listado'!$A$155:$A$1048576,0),MATCH((CUADRO!K$5&amp;$E576),'Hoja de Trabajo para listado'!$A$151:$Z$151,0)),0)+IFERROR(INDEX('Hoja de Trabajo para listado'!$AB$155:$BA$1048576,MATCH($A576,'Hoja de Trabajo para listado'!$AB$155:$AB$1048576,0),MATCH((CUADRO!K$5&amp;$E576),'Hoja de Trabajo para listado'!$AB$151:$BA$151,0)),0)+IFERROR(INDEX('Hoja de Trabajo para listado'!$BC$155:$CB$1048576,MATCH($A576,'Hoja de Trabajo para listado'!$BC$155:$BC$1048576,0),MATCH((CUADRO!K$5&amp;$E576),'Hoja de Trabajo para listado'!$BC$151:$CB$151,0)),0)+IFERROR(INDEX('Hoja de Trabajo para listado'!$DE$153:$DG$274,MATCH($A576,'Hoja de Trabajo para listado'!$DE$153:$DE$1048576,0),MATCH((CUADRO!K$5&amp;$E576),'Hoja de Trabajo para listado'!$DE$151:$DG$151,0)),0)+IFERROR(INDEX('Hoja de Trabajo para listado'!$CD$155:$DC$1048576,MATCH($A576,'Hoja de Trabajo para listado'!$CD$155:$CD$1048576,0),MATCH((CUADRO!K$5&amp;$E576),'Hoja de Trabajo para listado'!$CD$151:$DC$151,0)),0)</f>
        <v>0</v>
      </c>
      <c r="L576" s="243">
        <f ca="1">+IFERROR(INDEX('Hoja de Trabajo para listado'!$A$155:$Z$1048576,MATCH($A576,'Hoja de Trabajo para listado'!$A$155:$A$1048576,0),MATCH((CUADRO!L$5&amp;$E576),'Hoja de Trabajo para listado'!$A$151:$Z$151,0)),0)+IFERROR(INDEX('Hoja de Trabajo para listado'!$AB$155:$BA$1048576,MATCH($A576,'Hoja de Trabajo para listado'!$AB$155:$AB$1048576,0),MATCH((CUADRO!L$5&amp;$E576),'Hoja de Trabajo para listado'!$AB$151:$BA$151,0)),0)+IFERROR(INDEX('Hoja de Trabajo para listado'!$BC$155:$CB$1048576,MATCH($A576,'Hoja de Trabajo para listado'!$BC$155:$BC$1048576,0),MATCH((CUADRO!L$5&amp;$E576),'Hoja de Trabajo para listado'!$BC$151:$CB$151,0)),0)+IFERROR(INDEX('Hoja de Trabajo para listado'!$DE$153:$DG$274,MATCH($A576,'Hoja de Trabajo para listado'!$DE$153:$DE$1048576,0),MATCH((CUADRO!L$5&amp;$E576),'Hoja de Trabajo para listado'!$DE$151:$DG$151,0)),0)+IFERROR(INDEX('Hoja de Trabajo para listado'!$CD$155:$DC$1048576,MATCH($A576,'Hoja de Trabajo para listado'!$CD$155:$CD$1048576,0),MATCH((CUADRO!L$5&amp;$E576),'Hoja de Trabajo para listado'!$CD$151:$DC$151,0)),0)</f>
        <v>0</v>
      </c>
      <c r="M576" s="243">
        <f ca="1">+IFERROR(INDEX('Hoja de Trabajo para listado'!$A$155:$Z$1048576,MATCH($A576,'Hoja de Trabajo para listado'!$A$155:$A$1048576,0),MATCH((CUADRO!M$5&amp;$E576),'Hoja de Trabajo para listado'!$A$151:$Z$151,0)),0)+IFERROR(INDEX('Hoja de Trabajo para listado'!$AB$155:$BA$1048576,MATCH($A576,'Hoja de Trabajo para listado'!$AB$155:$AB$1048576,0),MATCH((CUADRO!M$5&amp;$E576),'Hoja de Trabajo para listado'!$AB$151:$BA$151,0)),0)+IFERROR(INDEX('Hoja de Trabajo para listado'!$BC$155:$CB$1048576,MATCH($A576,'Hoja de Trabajo para listado'!$BC$155:$BC$1048576,0),MATCH((CUADRO!M$5&amp;$E576),'Hoja de Trabajo para listado'!$BC$151:$CB$151,0)),0)+IFERROR(INDEX('Hoja de Trabajo para listado'!$DE$153:$DG$274,MATCH($A576,'Hoja de Trabajo para listado'!$DE$153:$DE$1048576,0),MATCH((CUADRO!M$5&amp;$E576),'Hoja de Trabajo para listado'!$DE$151:$DG$151,0)),0)+IFERROR(INDEX('Hoja de Trabajo para listado'!$CD$155:$DC$1048576,MATCH($A576,'Hoja de Trabajo para listado'!$CD$155:$CD$1048576,0),MATCH((CUADRO!M$5&amp;$E576),'Hoja de Trabajo para listado'!$CD$151:$DC$151,0)),0)</f>
        <v>0</v>
      </c>
      <c r="N576" s="243">
        <f ca="1">+IFERROR(INDEX('Hoja de Trabajo para listado'!$A$155:$Z$1048576,MATCH($A576,'Hoja de Trabajo para listado'!$A$155:$A$1048576,0),MATCH((CUADRO!N$5&amp;$E576),'Hoja de Trabajo para listado'!$A$151:$Z$151,0)),0)+IFERROR(INDEX('Hoja de Trabajo para listado'!$AB$155:$BA$1048576,MATCH($A576,'Hoja de Trabajo para listado'!$AB$155:$AB$1048576,0),MATCH((CUADRO!N$5&amp;$E576),'Hoja de Trabajo para listado'!$AB$151:$BA$151,0)),0)+IFERROR(INDEX('Hoja de Trabajo para listado'!$BC$155:$CB$1048576,MATCH($A576,'Hoja de Trabajo para listado'!$BC$155:$BC$1048576,0),MATCH((CUADRO!N$5&amp;$E576),'Hoja de Trabajo para listado'!$BC$151:$CB$151,0)),0)+IFERROR(INDEX('Hoja de Trabajo para listado'!$DE$153:$DG$274,MATCH($A576,'Hoja de Trabajo para listado'!$DE$153:$DE$1048576,0),MATCH((CUADRO!N$5&amp;$E576),'Hoja de Trabajo para listado'!$DE$151:$DG$151,0)),0)+IFERROR(INDEX('Hoja de Trabajo para listado'!$CD$155:$DC$1048576,MATCH($A576,'Hoja de Trabajo para listado'!$CD$155:$CD$1048576,0),MATCH((CUADRO!N$5&amp;$E576),'Hoja de Trabajo para listado'!$CD$151:$DC$151,0)),0)</f>
        <v>0</v>
      </c>
      <c r="O576" s="243">
        <f ca="1">+IFERROR(INDEX('Hoja de Trabajo para listado'!$A$155:$Z$1048576,MATCH($A576,'Hoja de Trabajo para listado'!$A$155:$A$1048576,0),MATCH((CUADRO!O$5&amp;$E576),'Hoja de Trabajo para listado'!$A$151:$Z$151,0)),0)+IFERROR(INDEX('Hoja de Trabajo para listado'!$AB$155:$BA$1048576,MATCH($A576,'Hoja de Trabajo para listado'!$AB$155:$AB$1048576,0),MATCH((CUADRO!O$5&amp;$E576),'Hoja de Trabajo para listado'!$AB$151:$BA$151,0)),0)+IFERROR(INDEX('Hoja de Trabajo para listado'!$BC$155:$CB$1048576,MATCH($A576,'Hoja de Trabajo para listado'!$BC$155:$BC$1048576,0),MATCH((CUADRO!O$5&amp;$E576),'Hoja de Trabajo para listado'!$BC$151:$CB$151,0)),0)+IFERROR(INDEX('Hoja de Trabajo para listado'!$DE$153:$DG$274,MATCH($A576,'Hoja de Trabajo para listado'!$DE$153:$DE$1048576,0),MATCH((CUADRO!O$5&amp;$E576),'Hoja de Trabajo para listado'!$DE$151:$DG$151,0)),0)+IFERROR(INDEX('Hoja de Trabajo para listado'!$CD$155:$DC$1048576,MATCH($A576,'Hoja de Trabajo para listado'!$CD$155:$CD$1048576,0),MATCH((CUADRO!O$5&amp;$E576),'Hoja de Trabajo para listado'!$CD$151:$DC$151,0)),0)</f>
        <v>0</v>
      </c>
      <c r="P576" s="243">
        <f ca="1">+IFERROR(INDEX('Hoja de Trabajo para listado'!$A$155:$Z$1048576,MATCH($A576,'Hoja de Trabajo para listado'!$A$155:$A$1048576,0),MATCH((CUADRO!P$5&amp;$E576),'Hoja de Trabajo para listado'!$A$151:$Z$151,0)),0)+IFERROR(INDEX('Hoja de Trabajo para listado'!$AB$155:$BA$1048576,MATCH($A576,'Hoja de Trabajo para listado'!$AB$155:$AB$1048576,0),MATCH((CUADRO!P$5&amp;$E576),'Hoja de Trabajo para listado'!$AB$151:$BA$151,0)),0)+IFERROR(INDEX('Hoja de Trabajo para listado'!$BC$155:$CB$1048576,MATCH($A576,'Hoja de Trabajo para listado'!$BC$155:$BC$1048576,0),MATCH((CUADRO!P$5&amp;$E576),'Hoja de Trabajo para listado'!$BC$151:$CB$151,0)),0)+IFERROR(INDEX('Hoja de Trabajo para listado'!$DE$153:$DG$274,MATCH($A576,'Hoja de Trabajo para listado'!$DE$153:$DE$1048576,0),MATCH((CUADRO!P$5&amp;$E576),'Hoja de Trabajo para listado'!$DE$151:$DG$151,0)),0)+IFERROR(INDEX('Hoja de Trabajo para listado'!$CD$155:$DC$1048576,MATCH($A576,'Hoja de Trabajo para listado'!$CD$155:$CD$1048576,0),MATCH((CUADRO!P$5&amp;$E576),'Hoja de Trabajo para listado'!$CD$151:$DC$151,0)),0)</f>
        <v>0</v>
      </c>
      <c r="Q576" s="243">
        <f ca="1">+IFERROR(INDEX('Hoja de Trabajo para listado'!$A$155:$Z$1048576,MATCH($A576,'Hoja de Trabajo para listado'!$A$155:$A$1048576,0),MATCH((CUADRO!Q$5&amp;$E576),'Hoja de Trabajo para listado'!$A$151:$Z$151,0)),0)+IFERROR(INDEX('Hoja de Trabajo para listado'!$AB$155:$BA$1048576,MATCH($A576,'Hoja de Trabajo para listado'!$AB$155:$AB$1048576,0),MATCH((CUADRO!Q$5&amp;$E576),'Hoja de Trabajo para listado'!$AB$151:$BA$151,0)),0)+IFERROR(INDEX('Hoja de Trabajo para listado'!$BC$155:$CB$1048576,MATCH($A576,'Hoja de Trabajo para listado'!$BC$155:$BC$1048576,0),MATCH((CUADRO!Q$5&amp;$E576),'Hoja de Trabajo para listado'!$BC$151:$CB$151,0)),0)+IFERROR(INDEX('Hoja de Trabajo para listado'!$DE$153:$DG$274,MATCH($A576,'Hoja de Trabajo para listado'!$DE$153:$DE$1048576,0),MATCH((CUADRO!Q$5&amp;$E576),'Hoja de Trabajo para listado'!$DE$151:$DG$151,0)),0)+IFERROR(INDEX('Hoja de Trabajo para listado'!$CD$155:$DC$1048576,MATCH($A576,'Hoja de Trabajo para listado'!$CD$155:$CD$1048576,0),MATCH((CUADRO!Q$5&amp;$E576),'Hoja de Trabajo para listado'!$CD$151:$DC$151,0)),0)</f>
        <v>0</v>
      </c>
      <c r="R576" s="243">
        <f t="shared" ca="1" si="19"/>
        <v>0</v>
      </c>
      <c r="S576" s="249"/>
      <c r="T576" s="243">
        <f ca="1">+T577</f>
        <v>0</v>
      </c>
      <c r="U576" s="242">
        <f t="shared" si="20"/>
        <v>1</v>
      </c>
      <c r="V576" s="333" t="str">
        <f>+VLOOKUP(A576,bd_lista!$A$3:$E$590,5,FALSE)</f>
        <v>Gobiernos Autonomos Municipales</v>
      </c>
      <c r="W576" s="383" t="str">
        <f>+V576</f>
        <v>Gobiernos Autonomos Municipales</v>
      </c>
      <c r="X576" s="242">
        <f>+VLOOKUP(A576,[3]Sheet1!$A$13:$D$744,4,FALSE)</f>
        <v>0</v>
      </c>
      <c r="Y576" s="242" t="e">
        <f>+VLOOKUP(X576,bd_lista!$A$3:$C$590,3,FALSE)</f>
        <v>#N/A</v>
      </c>
      <c r="Z576" s="294">
        <f>+X576</f>
        <v>0</v>
      </c>
      <c r="AA576" s="295" t="e">
        <f>+Y576</f>
        <v>#N/A</v>
      </c>
    </row>
    <row r="577" spans="1:27" customFormat="1" ht="15" hidden="1" customHeight="1">
      <c r="A577" s="32">
        <v>1241</v>
      </c>
      <c r="B577" s="389"/>
      <c r="C577" s="247" t="str">
        <f>+VLOOKUP(A577,bd_lista!$A$3:$C$590,3,FALSE)</f>
        <v>Gobierno Autónomo Municipal de Comanche</v>
      </c>
      <c r="D577" s="386"/>
      <c r="E577" s="244" t="s">
        <v>1305</v>
      </c>
      <c r="F577" s="243">
        <f ca="1">+IFERROR(INDEX('Hoja de Trabajo para listado'!$A$155:$Z$1048576,MATCH($A577,'Hoja de Trabajo para listado'!$A$155:$A$1048576,0),MATCH((CUADRO!F$5&amp;$E577),'Hoja de Trabajo para listado'!$A$151:$Z$151,0)),0)+IFERROR(INDEX('Hoja de Trabajo para listado'!$AB$155:$BA$1048576,MATCH($A577,'Hoja de Trabajo para listado'!$AB$155:$AB$1048576,0),MATCH((CUADRO!F$5&amp;$E577),'Hoja de Trabajo para listado'!$AB$151:$BA$151,0)),0)+IFERROR(INDEX('Hoja de Trabajo para listado'!$BC$155:$CB$1048576,MATCH($A577,'Hoja de Trabajo para listado'!$BC$155:$BC$1048576,0),MATCH((CUADRO!F$5&amp;$E577),'Hoja de Trabajo para listado'!$BC$151:$CB$151,0)),0)+IFERROR(INDEX('Hoja de Trabajo para listado'!$DE$153:$DG$274,MATCH($A577,'Hoja de Trabajo para listado'!$DE$153:$DE$1048576,0),MATCH((CUADRO!F$5&amp;$E577),'Hoja de Trabajo para listado'!$DE$151:$DG$151,0)),0)+IFERROR(INDEX('Hoja de Trabajo para listado'!$CD$155:$DC$1048576,MATCH($A577,'Hoja de Trabajo para listado'!$CD$155:$CD$1048576,0),MATCH((CUADRO!F$5&amp;$E577),'Hoja de Trabajo para listado'!$CD$151:$DC$151,0)),0)</f>
        <v>0</v>
      </c>
      <c r="G577" s="243">
        <f ca="1">+IFERROR(INDEX('Hoja de Trabajo para listado'!$A$155:$Z$1048576,MATCH($A577,'Hoja de Trabajo para listado'!$A$155:$A$1048576,0),MATCH((CUADRO!G$5&amp;$E577),'Hoja de Trabajo para listado'!$A$151:$Z$151,0)),0)+IFERROR(INDEX('Hoja de Trabajo para listado'!$AB$155:$BA$1048576,MATCH($A577,'Hoja de Trabajo para listado'!$AB$155:$AB$1048576,0),MATCH((CUADRO!G$5&amp;$E577),'Hoja de Trabajo para listado'!$AB$151:$BA$151,0)),0)+IFERROR(INDEX('Hoja de Trabajo para listado'!$BC$155:$CB$1048576,MATCH($A577,'Hoja de Trabajo para listado'!$BC$155:$BC$1048576,0),MATCH((CUADRO!G$5&amp;$E577),'Hoja de Trabajo para listado'!$BC$151:$CB$151,0)),0)+IFERROR(INDEX('Hoja de Trabajo para listado'!$DE$153:$DG$274,MATCH($A577,'Hoja de Trabajo para listado'!$DE$153:$DE$1048576,0),MATCH((CUADRO!G$5&amp;$E577),'Hoja de Trabajo para listado'!$DE$151:$DG$151,0)),0)+IFERROR(INDEX('Hoja de Trabajo para listado'!$CD$155:$DC$1048576,MATCH($A577,'Hoja de Trabajo para listado'!$CD$155:$CD$1048576,0),MATCH((CUADRO!G$5&amp;$E577),'Hoja de Trabajo para listado'!$CD$151:$DC$151,0)),0)</f>
        <v>0</v>
      </c>
      <c r="H577" s="243">
        <f ca="1">+IFERROR(INDEX('Hoja de Trabajo para listado'!$A$155:$Z$1048576,MATCH($A577,'Hoja de Trabajo para listado'!$A$155:$A$1048576,0),MATCH((CUADRO!H$5&amp;$E577),'Hoja de Trabajo para listado'!$A$151:$Z$151,0)),0)+IFERROR(INDEX('Hoja de Trabajo para listado'!$AB$155:$BA$1048576,MATCH($A577,'Hoja de Trabajo para listado'!$AB$155:$AB$1048576,0),MATCH((CUADRO!H$5&amp;$E577),'Hoja de Trabajo para listado'!$AB$151:$BA$151,0)),0)+IFERROR(INDEX('Hoja de Trabajo para listado'!$BC$155:$CB$1048576,MATCH($A577,'Hoja de Trabajo para listado'!$BC$155:$BC$1048576,0),MATCH((CUADRO!H$5&amp;$E577),'Hoja de Trabajo para listado'!$BC$151:$CB$151,0)),0)+IFERROR(INDEX('Hoja de Trabajo para listado'!$DE$153:$DG$274,MATCH($A577,'Hoja de Trabajo para listado'!$DE$153:$DE$1048576,0),MATCH((CUADRO!H$5&amp;$E577),'Hoja de Trabajo para listado'!$DE$151:$DG$151,0)),0)+IFERROR(INDEX('Hoja de Trabajo para listado'!$CD$155:$DC$1048576,MATCH($A577,'Hoja de Trabajo para listado'!$CD$155:$CD$1048576,0),MATCH((CUADRO!H$5&amp;$E577),'Hoja de Trabajo para listado'!$CD$151:$DC$151,0)),0)</f>
        <v>0</v>
      </c>
      <c r="I577" s="243">
        <f ca="1">+IFERROR(INDEX('Hoja de Trabajo para listado'!$A$155:$Z$1048576,MATCH($A577,'Hoja de Trabajo para listado'!$A$155:$A$1048576,0),MATCH((CUADRO!I$5&amp;$E577),'Hoja de Trabajo para listado'!$A$151:$Z$151,0)),0)+IFERROR(INDEX('Hoja de Trabajo para listado'!$AB$155:$BA$1048576,MATCH($A577,'Hoja de Trabajo para listado'!$AB$155:$AB$1048576,0),MATCH((CUADRO!I$5&amp;$E577),'Hoja de Trabajo para listado'!$AB$151:$BA$151,0)),0)+IFERROR(INDEX('Hoja de Trabajo para listado'!$BC$155:$CB$1048576,MATCH($A577,'Hoja de Trabajo para listado'!$BC$155:$BC$1048576,0),MATCH((CUADRO!I$5&amp;$E577),'Hoja de Trabajo para listado'!$BC$151:$CB$151,0)),0)+IFERROR(INDEX('Hoja de Trabajo para listado'!$DE$153:$DG$274,MATCH($A577,'Hoja de Trabajo para listado'!$DE$153:$DE$1048576,0),MATCH((CUADRO!I$5&amp;$E577),'Hoja de Trabajo para listado'!$DE$151:$DG$151,0)),0)+IFERROR(INDEX('Hoja de Trabajo para listado'!$CD$155:$DC$1048576,MATCH($A577,'Hoja de Trabajo para listado'!$CD$155:$CD$1048576,0),MATCH((CUADRO!I$5&amp;$E577),'Hoja de Trabajo para listado'!$CD$151:$DC$151,0)),0)</f>
        <v>0</v>
      </c>
      <c r="J577" s="243">
        <f ca="1">+IFERROR(INDEX('Hoja de Trabajo para listado'!$A$155:$Z$1048576,MATCH($A577,'Hoja de Trabajo para listado'!$A$155:$A$1048576,0),MATCH((CUADRO!J$5&amp;$E577),'Hoja de Trabajo para listado'!$A$151:$Z$151,0)),0)+IFERROR(INDEX('Hoja de Trabajo para listado'!$AB$155:$BA$1048576,MATCH($A577,'Hoja de Trabajo para listado'!$AB$155:$AB$1048576,0),MATCH((CUADRO!J$5&amp;$E577),'Hoja de Trabajo para listado'!$AB$151:$BA$151,0)),0)+IFERROR(INDEX('Hoja de Trabajo para listado'!$BC$155:$CB$1048576,MATCH($A577,'Hoja de Trabajo para listado'!$BC$155:$BC$1048576,0),MATCH((CUADRO!J$5&amp;$E577),'Hoja de Trabajo para listado'!$BC$151:$CB$151,0)),0)+IFERROR(INDEX('Hoja de Trabajo para listado'!$DE$153:$DG$274,MATCH($A577,'Hoja de Trabajo para listado'!$DE$153:$DE$1048576,0),MATCH((CUADRO!J$5&amp;$E577),'Hoja de Trabajo para listado'!$DE$151:$DG$151,0)),0)+IFERROR(INDEX('Hoja de Trabajo para listado'!$CD$155:$DC$1048576,MATCH($A577,'Hoja de Trabajo para listado'!$CD$155:$CD$1048576,0),MATCH((CUADRO!J$5&amp;$E577),'Hoja de Trabajo para listado'!$CD$151:$DC$151,0)),0)</f>
        <v>0</v>
      </c>
      <c r="K577" s="243">
        <f ca="1">+IFERROR(INDEX('Hoja de Trabajo para listado'!$A$155:$Z$1048576,MATCH($A577,'Hoja de Trabajo para listado'!$A$155:$A$1048576,0),MATCH((CUADRO!K$5&amp;$E577),'Hoja de Trabajo para listado'!$A$151:$Z$151,0)),0)+IFERROR(INDEX('Hoja de Trabajo para listado'!$AB$155:$BA$1048576,MATCH($A577,'Hoja de Trabajo para listado'!$AB$155:$AB$1048576,0),MATCH((CUADRO!K$5&amp;$E577),'Hoja de Trabajo para listado'!$AB$151:$BA$151,0)),0)+IFERROR(INDEX('Hoja de Trabajo para listado'!$BC$155:$CB$1048576,MATCH($A577,'Hoja de Trabajo para listado'!$BC$155:$BC$1048576,0),MATCH((CUADRO!K$5&amp;$E577),'Hoja de Trabajo para listado'!$BC$151:$CB$151,0)),0)+IFERROR(INDEX('Hoja de Trabajo para listado'!$DE$153:$DG$274,MATCH($A577,'Hoja de Trabajo para listado'!$DE$153:$DE$1048576,0),MATCH((CUADRO!K$5&amp;$E577),'Hoja de Trabajo para listado'!$DE$151:$DG$151,0)),0)+IFERROR(INDEX('Hoja de Trabajo para listado'!$CD$155:$DC$1048576,MATCH($A577,'Hoja de Trabajo para listado'!$CD$155:$CD$1048576,0),MATCH((CUADRO!K$5&amp;$E577),'Hoja de Trabajo para listado'!$CD$151:$DC$151,0)),0)</f>
        <v>0</v>
      </c>
      <c r="L577" s="243">
        <f ca="1">+IFERROR(INDEX('Hoja de Trabajo para listado'!$A$155:$Z$1048576,MATCH($A577,'Hoja de Trabajo para listado'!$A$155:$A$1048576,0),MATCH((CUADRO!L$5&amp;$E577),'Hoja de Trabajo para listado'!$A$151:$Z$151,0)),0)+IFERROR(INDEX('Hoja de Trabajo para listado'!$AB$155:$BA$1048576,MATCH($A577,'Hoja de Trabajo para listado'!$AB$155:$AB$1048576,0),MATCH((CUADRO!L$5&amp;$E577),'Hoja de Trabajo para listado'!$AB$151:$BA$151,0)),0)+IFERROR(INDEX('Hoja de Trabajo para listado'!$BC$155:$CB$1048576,MATCH($A577,'Hoja de Trabajo para listado'!$BC$155:$BC$1048576,0),MATCH((CUADRO!L$5&amp;$E577),'Hoja de Trabajo para listado'!$BC$151:$CB$151,0)),0)+IFERROR(INDEX('Hoja de Trabajo para listado'!$DE$153:$DG$274,MATCH($A577,'Hoja de Trabajo para listado'!$DE$153:$DE$1048576,0),MATCH((CUADRO!L$5&amp;$E577),'Hoja de Trabajo para listado'!$DE$151:$DG$151,0)),0)+IFERROR(INDEX('Hoja de Trabajo para listado'!$CD$155:$DC$1048576,MATCH($A577,'Hoja de Trabajo para listado'!$CD$155:$CD$1048576,0),MATCH((CUADRO!L$5&amp;$E577),'Hoja de Trabajo para listado'!$CD$151:$DC$151,0)),0)</f>
        <v>0</v>
      </c>
      <c r="M577" s="243">
        <f ca="1">+IFERROR(INDEX('Hoja de Trabajo para listado'!$A$155:$Z$1048576,MATCH($A577,'Hoja de Trabajo para listado'!$A$155:$A$1048576,0),MATCH((CUADRO!M$5&amp;$E577),'Hoja de Trabajo para listado'!$A$151:$Z$151,0)),0)+IFERROR(INDEX('Hoja de Trabajo para listado'!$AB$155:$BA$1048576,MATCH($A577,'Hoja de Trabajo para listado'!$AB$155:$AB$1048576,0),MATCH((CUADRO!M$5&amp;$E577),'Hoja de Trabajo para listado'!$AB$151:$BA$151,0)),0)+IFERROR(INDEX('Hoja de Trabajo para listado'!$BC$155:$CB$1048576,MATCH($A577,'Hoja de Trabajo para listado'!$BC$155:$BC$1048576,0),MATCH((CUADRO!M$5&amp;$E577),'Hoja de Trabajo para listado'!$BC$151:$CB$151,0)),0)+IFERROR(INDEX('Hoja de Trabajo para listado'!$DE$153:$DG$274,MATCH($A577,'Hoja de Trabajo para listado'!$DE$153:$DE$1048576,0),MATCH((CUADRO!M$5&amp;$E577),'Hoja de Trabajo para listado'!$DE$151:$DG$151,0)),0)+IFERROR(INDEX('Hoja de Trabajo para listado'!$CD$155:$DC$1048576,MATCH($A577,'Hoja de Trabajo para listado'!$CD$155:$CD$1048576,0),MATCH((CUADRO!M$5&amp;$E577),'Hoja de Trabajo para listado'!$CD$151:$DC$151,0)),0)</f>
        <v>0</v>
      </c>
      <c r="N577" s="243">
        <f ca="1">+IFERROR(INDEX('Hoja de Trabajo para listado'!$A$155:$Z$1048576,MATCH($A577,'Hoja de Trabajo para listado'!$A$155:$A$1048576,0),MATCH((CUADRO!N$5&amp;$E577),'Hoja de Trabajo para listado'!$A$151:$Z$151,0)),0)+IFERROR(INDEX('Hoja de Trabajo para listado'!$AB$155:$BA$1048576,MATCH($A577,'Hoja de Trabajo para listado'!$AB$155:$AB$1048576,0),MATCH((CUADRO!N$5&amp;$E577),'Hoja de Trabajo para listado'!$AB$151:$BA$151,0)),0)+IFERROR(INDEX('Hoja de Trabajo para listado'!$BC$155:$CB$1048576,MATCH($A577,'Hoja de Trabajo para listado'!$BC$155:$BC$1048576,0),MATCH((CUADRO!N$5&amp;$E577),'Hoja de Trabajo para listado'!$BC$151:$CB$151,0)),0)+IFERROR(INDEX('Hoja de Trabajo para listado'!$DE$153:$DG$274,MATCH($A577,'Hoja de Trabajo para listado'!$DE$153:$DE$1048576,0),MATCH((CUADRO!N$5&amp;$E577),'Hoja de Trabajo para listado'!$DE$151:$DG$151,0)),0)+IFERROR(INDEX('Hoja de Trabajo para listado'!$CD$155:$DC$1048576,MATCH($A577,'Hoja de Trabajo para listado'!$CD$155:$CD$1048576,0),MATCH((CUADRO!N$5&amp;$E577),'Hoja de Trabajo para listado'!$CD$151:$DC$151,0)),0)</f>
        <v>0</v>
      </c>
      <c r="O577" s="243">
        <f ca="1">+IFERROR(INDEX('Hoja de Trabajo para listado'!$A$155:$Z$1048576,MATCH($A577,'Hoja de Trabajo para listado'!$A$155:$A$1048576,0),MATCH((CUADRO!O$5&amp;$E577),'Hoja de Trabajo para listado'!$A$151:$Z$151,0)),0)+IFERROR(INDEX('Hoja de Trabajo para listado'!$AB$155:$BA$1048576,MATCH($A577,'Hoja de Trabajo para listado'!$AB$155:$AB$1048576,0),MATCH((CUADRO!O$5&amp;$E577),'Hoja de Trabajo para listado'!$AB$151:$BA$151,0)),0)+IFERROR(INDEX('Hoja de Trabajo para listado'!$BC$155:$CB$1048576,MATCH($A577,'Hoja de Trabajo para listado'!$BC$155:$BC$1048576,0),MATCH((CUADRO!O$5&amp;$E577),'Hoja de Trabajo para listado'!$BC$151:$CB$151,0)),0)+IFERROR(INDEX('Hoja de Trabajo para listado'!$DE$153:$DG$274,MATCH($A577,'Hoja de Trabajo para listado'!$DE$153:$DE$1048576,0),MATCH((CUADRO!O$5&amp;$E577),'Hoja de Trabajo para listado'!$DE$151:$DG$151,0)),0)+IFERROR(INDEX('Hoja de Trabajo para listado'!$CD$155:$DC$1048576,MATCH($A577,'Hoja de Trabajo para listado'!$CD$155:$CD$1048576,0),MATCH((CUADRO!O$5&amp;$E577),'Hoja de Trabajo para listado'!$CD$151:$DC$151,0)),0)</f>
        <v>0</v>
      </c>
      <c r="P577" s="243">
        <f ca="1">+IFERROR(INDEX('Hoja de Trabajo para listado'!$A$155:$Z$1048576,MATCH($A577,'Hoja de Trabajo para listado'!$A$155:$A$1048576,0),MATCH((CUADRO!P$5&amp;$E577),'Hoja de Trabajo para listado'!$A$151:$Z$151,0)),0)+IFERROR(INDEX('Hoja de Trabajo para listado'!$AB$155:$BA$1048576,MATCH($A577,'Hoja de Trabajo para listado'!$AB$155:$AB$1048576,0),MATCH((CUADRO!P$5&amp;$E577),'Hoja de Trabajo para listado'!$AB$151:$BA$151,0)),0)+IFERROR(INDEX('Hoja de Trabajo para listado'!$BC$155:$CB$1048576,MATCH($A577,'Hoja de Trabajo para listado'!$BC$155:$BC$1048576,0),MATCH((CUADRO!P$5&amp;$E577),'Hoja de Trabajo para listado'!$BC$151:$CB$151,0)),0)+IFERROR(INDEX('Hoja de Trabajo para listado'!$DE$153:$DG$274,MATCH($A577,'Hoja de Trabajo para listado'!$DE$153:$DE$1048576,0),MATCH((CUADRO!P$5&amp;$E577),'Hoja de Trabajo para listado'!$DE$151:$DG$151,0)),0)+IFERROR(INDEX('Hoja de Trabajo para listado'!$CD$155:$DC$1048576,MATCH($A577,'Hoja de Trabajo para listado'!$CD$155:$CD$1048576,0),MATCH((CUADRO!P$5&amp;$E577),'Hoja de Trabajo para listado'!$CD$151:$DC$151,0)),0)</f>
        <v>0</v>
      </c>
      <c r="Q577" s="243">
        <f ca="1">+IFERROR(INDEX('Hoja de Trabajo para listado'!$A$155:$Z$1048576,MATCH($A577,'Hoja de Trabajo para listado'!$A$155:$A$1048576,0),MATCH((CUADRO!Q$5&amp;$E577),'Hoja de Trabajo para listado'!$A$151:$Z$151,0)),0)+IFERROR(INDEX('Hoja de Trabajo para listado'!$AB$155:$BA$1048576,MATCH($A577,'Hoja de Trabajo para listado'!$AB$155:$AB$1048576,0),MATCH((CUADRO!Q$5&amp;$E577),'Hoja de Trabajo para listado'!$AB$151:$BA$151,0)),0)+IFERROR(INDEX('Hoja de Trabajo para listado'!$BC$155:$CB$1048576,MATCH($A577,'Hoja de Trabajo para listado'!$BC$155:$BC$1048576,0),MATCH((CUADRO!Q$5&amp;$E577),'Hoja de Trabajo para listado'!$BC$151:$CB$151,0)),0)+IFERROR(INDEX('Hoja de Trabajo para listado'!$DE$153:$DG$274,MATCH($A577,'Hoja de Trabajo para listado'!$DE$153:$DE$1048576,0),MATCH((CUADRO!Q$5&amp;$E577),'Hoja de Trabajo para listado'!$DE$151:$DG$151,0)),0)+IFERROR(INDEX('Hoja de Trabajo para listado'!$CD$155:$DC$1048576,MATCH($A577,'Hoja de Trabajo para listado'!$CD$155:$CD$1048576,0),MATCH((CUADRO!Q$5&amp;$E577),'Hoja de Trabajo para listado'!$CD$151:$DC$151,0)),0)</f>
        <v>0</v>
      </c>
      <c r="R577" s="243">
        <f t="shared" ca="1" si="19"/>
        <v>0</v>
      </c>
      <c r="S577" s="249">
        <f ca="1">+R576+R577</f>
        <v>0</v>
      </c>
      <c r="T577" s="243">
        <f ca="1">+S577</f>
        <v>0</v>
      </c>
      <c r="U577" s="242">
        <f t="shared" si="20"/>
        <v>2</v>
      </c>
      <c r="V577" s="333" t="str">
        <f>+VLOOKUP(A577,bd_lista!$A$3:$E$590,5,FALSE)</f>
        <v>Gobiernos Autonomos Municipales</v>
      </c>
      <c r="W577" s="384"/>
      <c r="X577" s="242">
        <f>+VLOOKUP(A577,[3]Sheet1!$A$13:$D$744,4,FALSE)</f>
        <v>0</v>
      </c>
      <c r="Y577" s="242" t="e">
        <f>+VLOOKUP(X577,bd_lista!$A$3:$C$590,3,FALSE)</f>
        <v>#N/A</v>
      </c>
      <c r="Z577" s="292"/>
      <c r="AA577" s="293"/>
    </row>
    <row r="578" spans="1:27" customFormat="1" ht="15" hidden="1" customHeight="1">
      <c r="A578" s="32">
        <v>1242</v>
      </c>
      <c r="B578" s="388">
        <f>+A578</f>
        <v>1242</v>
      </c>
      <c r="C578" s="247" t="str">
        <f>+VLOOKUP(A578,bd_lista!$A$3:$C$590,3,FALSE)</f>
        <v>Gobierno Autónomo Municipal de Charaña</v>
      </c>
      <c r="D578" s="385" t="str">
        <f>+C578</f>
        <v>Gobierno Autónomo Municipal de Charaña</v>
      </c>
      <c r="E578" s="242" t="s">
        <v>1304</v>
      </c>
      <c r="F578" s="243">
        <f ca="1">+IFERROR(INDEX('Hoja de Trabajo para listado'!$A$155:$Z$1048576,MATCH($A578,'Hoja de Trabajo para listado'!$A$155:$A$1048576,0),MATCH((CUADRO!F$5&amp;$E578),'Hoja de Trabajo para listado'!$A$151:$Z$151,0)),0)+IFERROR(INDEX('Hoja de Trabajo para listado'!$AB$155:$BA$1048576,MATCH($A578,'Hoja de Trabajo para listado'!$AB$155:$AB$1048576,0),MATCH((CUADRO!F$5&amp;$E578),'Hoja de Trabajo para listado'!$AB$151:$BA$151,0)),0)+IFERROR(INDEX('Hoja de Trabajo para listado'!$BC$155:$CB$1048576,MATCH($A578,'Hoja de Trabajo para listado'!$BC$155:$BC$1048576,0),MATCH((CUADRO!F$5&amp;$E578),'Hoja de Trabajo para listado'!$BC$151:$CB$151,0)),0)+IFERROR(INDEX('Hoja de Trabajo para listado'!$DE$153:$DG$274,MATCH($A578,'Hoja de Trabajo para listado'!$DE$153:$DE$1048576,0),MATCH((CUADRO!F$5&amp;$E578),'Hoja de Trabajo para listado'!$DE$151:$DG$151,0)),0)+IFERROR(INDEX('Hoja de Trabajo para listado'!$CD$155:$DC$1048576,MATCH($A578,'Hoja de Trabajo para listado'!$CD$155:$CD$1048576,0),MATCH((CUADRO!F$5&amp;$E578),'Hoja de Trabajo para listado'!$CD$151:$DC$151,0)),0)</f>
        <v>0</v>
      </c>
      <c r="G578" s="243">
        <f ca="1">+IFERROR(INDEX('Hoja de Trabajo para listado'!$A$155:$Z$1048576,MATCH($A578,'Hoja de Trabajo para listado'!$A$155:$A$1048576,0),MATCH((CUADRO!G$5&amp;$E578),'Hoja de Trabajo para listado'!$A$151:$Z$151,0)),0)+IFERROR(INDEX('Hoja de Trabajo para listado'!$AB$155:$BA$1048576,MATCH($A578,'Hoja de Trabajo para listado'!$AB$155:$AB$1048576,0),MATCH((CUADRO!G$5&amp;$E578),'Hoja de Trabajo para listado'!$AB$151:$BA$151,0)),0)+IFERROR(INDEX('Hoja de Trabajo para listado'!$BC$155:$CB$1048576,MATCH($A578,'Hoja de Trabajo para listado'!$BC$155:$BC$1048576,0),MATCH((CUADRO!G$5&amp;$E578),'Hoja de Trabajo para listado'!$BC$151:$CB$151,0)),0)+IFERROR(INDEX('Hoja de Trabajo para listado'!$DE$153:$DG$274,MATCH($A578,'Hoja de Trabajo para listado'!$DE$153:$DE$1048576,0),MATCH((CUADRO!G$5&amp;$E578),'Hoja de Trabajo para listado'!$DE$151:$DG$151,0)),0)+IFERROR(INDEX('Hoja de Trabajo para listado'!$CD$155:$DC$1048576,MATCH($A578,'Hoja de Trabajo para listado'!$CD$155:$CD$1048576,0),MATCH((CUADRO!G$5&amp;$E578),'Hoja de Trabajo para listado'!$CD$151:$DC$151,0)),0)</f>
        <v>0</v>
      </c>
      <c r="H578" s="243">
        <f ca="1">+IFERROR(INDEX('Hoja de Trabajo para listado'!$A$155:$Z$1048576,MATCH($A578,'Hoja de Trabajo para listado'!$A$155:$A$1048576,0),MATCH((CUADRO!H$5&amp;$E578),'Hoja de Trabajo para listado'!$A$151:$Z$151,0)),0)+IFERROR(INDEX('Hoja de Trabajo para listado'!$AB$155:$BA$1048576,MATCH($A578,'Hoja de Trabajo para listado'!$AB$155:$AB$1048576,0),MATCH((CUADRO!H$5&amp;$E578),'Hoja de Trabajo para listado'!$AB$151:$BA$151,0)),0)+IFERROR(INDEX('Hoja de Trabajo para listado'!$BC$155:$CB$1048576,MATCH($A578,'Hoja de Trabajo para listado'!$BC$155:$BC$1048576,0),MATCH((CUADRO!H$5&amp;$E578),'Hoja de Trabajo para listado'!$BC$151:$CB$151,0)),0)+IFERROR(INDEX('Hoja de Trabajo para listado'!$DE$153:$DG$274,MATCH($A578,'Hoja de Trabajo para listado'!$DE$153:$DE$1048576,0),MATCH((CUADRO!H$5&amp;$E578),'Hoja de Trabajo para listado'!$DE$151:$DG$151,0)),0)+IFERROR(INDEX('Hoja de Trabajo para listado'!$CD$155:$DC$1048576,MATCH($A578,'Hoja de Trabajo para listado'!$CD$155:$CD$1048576,0),MATCH((CUADRO!H$5&amp;$E578),'Hoja de Trabajo para listado'!$CD$151:$DC$151,0)),0)</f>
        <v>0</v>
      </c>
      <c r="I578" s="243">
        <f ca="1">+IFERROR(INDEX('Hoja de Trabajo para listado'!$A$155:$Z$1048576,MATCH($A578,'Hoja de Trabajo para listado'!$A$155:$A$1048576,0),MATCH((CUADRO!I$5&amp;$E578),'Hoja de Trabajo para listado'!$A$151:$Z$151,0)),0)+IFERROR(INDEX('Hoja de Trabajo para listado'!$AB$155:$BA$1048576,MATCH($A578,'Hoja de Trabajo para listado'!$AB$155:$AB$1048576,0),MATCH((CUADRO!I$5&amp;$E578),'Hoja de Trabajo para listado'!$AB$151:$BA$151,0)),0)+IFERROR(INDEX('Hoja de Trabajo para listado'!$BC$155:$CB$1048576,MATCH($A578,'Hoja de Trabajo para listado'!$BC$155:$BC$1048576,0),MATCH((CUADRO!I$5&amp;$E578),'Hoja de Trabajo para listado'!$BC$151:$CB$151,0)),0)+IFERROR(INDEX('Hoja de Trabajo para listado'!$DE$153:$DG$274,MATCH($A578,'Hoja de Trabajo para listado'!$DE$153:$DE$1048576,0),MATCH((CUADRO!I$5&amp;$E578),'Hoja de Trabajo para listado'!$DE$151:$DG$151,0)),0)+IFERROR(INDEX('Hoja de Trabajo para listado'!$CD$155:$DC$1048576,MATCH($A578,'Hoja de Trabajo para listado'!$CD$155:$CD$1048576,0),MATCH((CUADRO!I$5&amp;$E578),'Hoja de Trabajo para listado'!$CD$151:$DC$151,0)),0)</f>
        <v>0</v>
      </c>
      <c r="J578" s="243">
        <f ca="1">+IFERROR(INDEX('Hoja de Trabajo para listado'!$A$155:$Z$1048576,MATCH($A578,'Hoja de Trabajo para listado'!$A$155:$A$1048576,0),MATCH((CUADRO!J$5&amp;$E578),'Hoja de Trabajo para listado'!$A$151:$Z$151,0)),0)+IFERROR(INDEX('Hoja de Trabajo para listado'!$AB$155:$BA$1048576,MATCH($A578,'Hoja de Trabajo para listado'!$AB$155:$AB$1048576,0),MATCH((CUADRO!J$5&amp;$E578),'Hoja de Trabajo para listado'!$AB$151:$BA$151,0)),0)+IFERROR(INDEX('Hoja de Trabajo para listado'!$BC$155:$CB$1048576,MATCH($A578,'Hoja de Trabajo para listado'!$BC$155:$BC$1048576,0),MATCH((CUADRO!J$5&amp;$E578),'Hoja de Trabajo para listado'!$BC$151:$CB$151,0)),0)+IFERROR(INDEX('Hoja de Trabajo para listado'!$DE$153:$DG$274,MATCH($A578,'Hoja de Trabajo para listado'!$DE$153:$DE$1048576,0),MATCH((CUADRO!J$5&amp;$E578),'Hoja de Trabajo para listado'!$DE$151:$DG$151,0)),0)+IFERROR(INDEX('Hoja de Trabajo para listado'!$CD$155:$DC$1048576,MATCH($A578,'Hoja de Trabajo para listado'!$CD$155:$CD$1048576,0),MATCH((CUADRO!J$5&amp;$E578),'Hoja de Trabajo para listado'!$CD$151:$DC$151,0)),0)</f>
        <v>0</v>
      </c>
      <c r="K578" s="243">
        <f ca="1">+IFERROR(INDEX('Hoja de Trabajo para listado'!$A$155:$Z$1048576,MATCH($A578,'Hoja de Trabajo para listado'!$A$155:$A$1048576,0),MATCH((CUADRO!K$5&amp;$E578),'Hoja de Trabajo para listado'!$A$151:$Z$151,0)),0)+IFERROR(INDEX('Hoja de Trabajo para listado'!$AB$155:$BA$1048576,MATCH($A578,'Hoja de Trabajo para listado'!$AB$155:$AB$1048576,0),MATCH((CUADRO!K$5&amp;$E578),'Hoja de Trabajo para listado'!$AB$151:$BA$151,0)),0)+IFERROR(INDEX('Hoja de Trabajo para listado'!$BC$155:$CB$1048576,MATCH($A578,'Hoja de Trabajo para listado'!$BC$155:$BC$1048576,0),MATCH((CUADRO!K$5&amp;$E578),'Hoja de Trabajo para listado'!$BC$151:$CB$151,0)),0)+IFERROR(INDEX('Hoja de Trabajo para listado'!$DE$153:$DG$274,MATCH($A578,'Hoja de Trabajo para listado'!$DE$153:$DE$1048576,0),MATCH((CUADRO!K$5&amp;$E578),'Hoja de Trabajo para listado'!$DE$151:$DG$151,0)),0)+IFERROR(INDEX('Hoja de Trabajo para listado'!$CD$155:$DC$1048576,MATCH($A578,'Hoja de Trabajo para listado'!$CD$155:$CD$1048576,0),MATCH((CUADRO!K$5&amp;$E578),'Hoja de Trabajo para listado'!$CD$151:$DC$151,0)),0)</f>
        <v>0</v>
      </c>
      <c r="L578" s="243">
        <f ca="1">+IFERROR(INDEX('Hoja de Trabajo para listado'!$A$155:$Z$1048576,MATCH($A578,'Hoja de Trabajo para listado'!$A$155:$A$1048576,0),MATCH((CUADRO!L$5&amp;$E578),'Hoja de Trabajo para listado'!$A$151:$Z$151,0)),0)+IFERROR(INDEX('Hoja de Trabajo para listado'!$AB$155:$BA$1048576,MATCH($A578,'Hoja de Trabajo para listado'!$AB$155:$AB$1048576,0),MATCH((CUADRO!L$5&amp;$E578),'Hoja de Trabajo para listado'!$AB$151:$BA$151,0)),0)+IFERROR(INDEX('Hoja de Trabajo para listado'!$BC$155:$CB$1048576,MATCH($A578,'Hoja de Trabajo para listado'!$BC$155:$BC$1048576,0),MATCH((CUADRO!L$5&amp;$E578),'Hoja de Trabajo para listado'!$BC$151:$CB$151,0)),0)+IFERROR(INDEX('Hoja de Trabajo para listado'!$DE$153:$DG$274,MATCH($A578,'Hoja de Trabajo para listado'!$DE$153:$DE$1048576,0),MATCH((CUADRO!L$5&amp;$E578),'Hoja de Trabajo para listado'!$DE$151:$DG$151,0)),0)+IFERROR(INDEX('Hoja de Trabajo para listado'!$CD$155:$DC$1048576,MATCH($A578,'Hoja de Trabajo para listado'!$CD$155:$CD$1048576,0),MATCH((CUADRO!L$5&amp;$E578),'Hoja de Trabajo para listado'!$CD$151:$DC$151,0)),0)</f>
        <v>0</v>
      </c>
      <c r="M578" s="243">
        <f ca="1">+IFERROR(INDEX('Hoja de Trabajo para listado'!$A$155:$Z$1048576,MATCH($A578,'Hoja de Trabajo para listado'!$A$155:$A$1048576,0),MATCH((CUADRO!M$5&amp;$E578),'Hoja de Trabajo para listado'!$A$151:$Z$151,0)),0)+IFERROR(INDEX('Hoja de Trabajo para listado'!$AB$155:$BA$1048576,MATCH($A578,'Hoja de Trabajo para listado'!$AB$155:$AB$1048576,0),MATCH((CUADRO!M$5&amp;$E578),'Hoja de Trabajo para listado'!$AB$151:$BA$151,0)),0)+IFERROR(INDEX('Hoja de Trabajo para listado'!$BC$155:$CB$1048576,MATCH($A578,'Hoja de Trabajo para listado'!$BC$155:$BC$1048576,0),MATCH((CUADRO!M$5&amp;$E578),'Hoja de Trabajo para listado'!$BC$151:$CB$151,0)),0)+IFERROR(INDEX('Hoja de Trabajo para listado'!$DE$153:$DG$274,MATCH($A578,'Hoja de Trabajo para listado'!$DE$153:$DE$1048576,0),MATCH((CUADRO!M$5&amp;$E578),'Hoja de Trabajo para listado'!$DE$151:$DG$151,0)),0)+IFERROR(INDEX('Hoja de Trabajo para listado'!$CD$155:$DC$1048576,MATCH($A578,'Hoja de Trabajo para listado'!$CD$155:$CD$1048576,0),MATCH((CUADRO!M$5&amp;$E578),'Hoja de Trabajo para listado'!$CD$151:$DC$151,0)),0)</f>
        <v>0</v>
      </c>
      <c r="N578" s="243">
        <f ca="1">+IFERROR(INDEX('Hoja de Trabajo para listado'!$A$155:$Z$1048576,MATCH($A578,'Hoja de Trabajo para listado'!$A$155:$A$1048576,0),MATCH((CUADRO!N$5&amp;$E578),'Hoja de Trabajo para listado'!$A$151:$Z$151,0)),0)+IFERROR(INDEX('Hoja de Trabajo para listado'!$AB$155:$BA$1048576,MATCH($A578,'Hoja de Trabajo para listado'!$AB$155:$AB$1048576,0),MATCH((CUADRO!N$5&amp;$E578),'Hoja de Trabajo para listado'!$AB$151:$BA$151,0)),0)+IFERROR(INDEX('Hoja de Trabajo para listado'!$BC$155:$CB$1048576,MATCH($A578,'Hoja de Trabajo para listado'!$BC$155:$BC$1048576,0),MATCH((CUADRO!N$5&amp;$E578),'Hoja de Trabajo para listado'!$BC$151:$CB$151,0)),0)+IFERROR(INDEX('Hoja de Trabajo para listado'!$DE$153:$DG$274,MATCH($A578,'Hoja de Trabajo para listado'!$DE$153:$DE$1048576,0),MATCH((CUADRO!N$5&amp;$E578),'Hoja de Trabajo para listado'!$DE$151:$DG$151,0)),0)+IFERROR(INDEX('Hoja de Trabajo para listado'!$CD$155:$DC$1048576,MATCH($A578,'Hoja de Trabajo para listado'!$CD$155:$CD$1048576,0),MATCH((CUADRO!N$5&amp;$E578),'Hoja de Trabajo para listado'!$CD$151:$DC$151,0)),0)</f>
        <v>0</v>
      </c>
      <c r="O578" s="243">
        <f ca="1">+IFERROR(INDEX('Hoja de Trabajo para listado'!$A$155:$Z$1048576,MATCH($A578,'Hoja de Trabajo para listado'!$A$155:$A$1048576,0),MATCH((CUADRO!O$5&amp;$E578),'Hoja de Trabajo para listado'!$A$151:$Z$151,0)),0)+IFERROR(INDEX('Hoja de Trabajo para listado'!$AB$155:$BA$1048576,MATCH($A578,'Hoja de Trabajo para listado'!$AB$155:$AB$1048576,0),MATCH((CUADRO!O$5&amp;$E578),'Hoja de Trabajo para listado'!$AB$151:$BA$151,0)),0)+IFERROR(INDEX('Hoja de Trabajo para listado'!$BC$155:$CB$1048576,MATCH($A578,'Hoja de Trabajo para listado'!$BC$155:$BC$1048576,0),MATCH((CUADRO!O$5&amp;$E578),'Hoja de Trabajo para listado'!$BC$151:$CB$151,0)),0)+IFERROR(INDEX('Hoja de Trabajo para listado'!$DE$153:$DG$274,MATCH($A578,'Hoja de Trabajo para listado'!$DE$153:$DE$1048576,0),MATCH((CUADRO!O$5&amp;$E578),'Hoja de Trabajo para listado'!$DE$151:$DG$151,0)),0)+IFERROR(INDEX('Hoja de Trabajo para listado'!$CD$155:$DC$1048576,MATCH($A578,'Hoja de Trabajo para listado'!$CD$155:$CD$1048576,0),MATCH((CUADRO!O$5&amp;$E578),'Hoja de Trabajo para listado'!$CD$151:$DC$151,0)),0)</f>
        <v>0</v>
      </c>
      <c r="P578" s="243">
        <f ca="1">+IFERROR(INDEX('Hoja de Trabajo para listado'!$A$155:$Z$1048576,MATCH($A578,'Hoja de Trabajo para listado'!$A$155:$A$1048576,0),MATCH((CUADRO!P$5&amp;$E578),'Hoja de Trabajo para listado'!$A$151:$Z$151,0)),0)+IFERROR(INDEX('Hoja de Trabajo para listado'!$AB$155:$BA$1048576,MATCH($A578,'Hoja de Trabajo para listado'!$AB$155:$AB$1048576,0),MATCH((CUADRO!P$5&amp;$E578),'Hoja de Trabajo para listado'!$AB$151:$BA$151,0)),0)+IFERROR(INDEX('Hoja de Trabajo para listado'!$BC$155:$CB$1048576,MATCH($A578,'Hoja de Trabajo para listado'!$BC$155:$BC$1048576,0),MATCH((CUADRO!P$5&amp;$E578),'Hoja de Trabajo para listado'!$BC$151:$CB$151,0)),0)+IFERROR(INDEX('Hoja de Trabajo para listado'!$DE$153:$DG$274,MATCH($A578,'Hoja de Trabajo para listado'!$DE$153:$DE$1048576,0),MATCH((CUADRO!P$5&amp;$E578),'Hoja de Trabajo para listado'!$DE$151:$DG$151,0)),0)+IFERROR(INDEX('Hoja de Trabajo para listado'!$CD$155:$DC$1048576,MATCH($A578,'Hoja de Trabajo para listado'!$CD$155:$CD$1048576,0),MATCH((CUADRO!P$5&amp;$E578),'Hoja de Trabajo para listado'!$CD$151:$DC$151,0)),0)</f>
        <v>0</v>
      </c>
      <c r="Q578" s="243">
        <f ca="1">+IFERROR(INDEX('Hoja de Trabajo para listado'!$A$155:$Z$1048576,MATCH($A578,'Hoja de Trabajo para listado'!$A$155:$A$1048576,0),MATCH((CUADRO!Q$5&amp;$E578),'Hoja de Trabajo para listado'!$A$151:$Z$151,0)),0)+IFERROR(INDEX('Hoja de Trabajo para listado'!$AB$155:$BA$1048576,MATCH($A578,'Hoja de Trabajo para listado'!$AB$155:$AB$1048576,0),MATCH((CUADRO!Q$5&amp;$E578),'Hoja de Trabajo para listado'!$AB$151:$BA$151,0)),0)+IFERROR(INDEX('Hoja de Trabajo para listado'!$BC$155:$CB$1048576,MATCH($A578,'Hoja de Trabajo para listado'!$BC$155:$BC$1048576,0),MATCH((CUADRO!Q$5&amp;$E578),'Hoja de Trabajo para listado'!$BC$151:$CB$151,0)),0)+IFERROR(INDEX('Hoja de Trabajo para listado'!$DE$153:$DG$274,MATCH($A578,'Hoja de Trabajo para listado'!$DE$153:$DE$1048576,0),MATCH((CUADRO!Q$5&amp;$E578),'Hoja de Trabajo para listado'!$DE$151:$DG$151,0)),0)+IFERROR(INDEX('Hoja de Trabajo para listado'!$CD$155:$DC$1048576,MATCH($A578,'Hoja de Trabajo para listado'!$CD$155:$CD$1048576,0),MATCH((CUADRO!Q$5&amp;$E578),'Hoja de Trabajo para listado'!$CD$151:$DC$151,0)),0)</f>
        <v>0</v>
      </c>
      <c r="R578" s="243">
        <f t="shared" ca="1" si="19"/>
        <v>0</v>
      </c>
      <c r="S578" s="249"/>
      <c r="T578" s="243">
        <f ca="1">+T579</f>
        <v>0</v>
      </c>
      <c r="U578" s="242">
        <f t="shared" si="20"/>
        <v>1</v>
      </c>
      <c r="V578" s="333" t="str">
        <f>+VLOOKUP(A578,bd_lista!$A$3:$E$590,5,FALSE)</f>
        <v>Gobiernos Autonomos Municipales</v>
      </c>
      <c r="W578" s="383" t="str">
        <f>+V578</f>
        <v>Gobiernos Autonomos Municipales</v>
      </c>
      <c r="X578" s="242">
        <f>+VLOOKUP(A578,[3]Sheet1!$A$13:$D$744,4,FALSE)</f>
        <v>0</v>
      </c>
      <c r="Y578" s="242" t="e">
        <f>+VLOOKUP(X578,bd_lista!$A$3:$C$590,3,FALSE)</f>
        <v>#N/A</v>
      </c>
      <c r="Z578" s="294">
        <f>+X578</f>
        <v>0</v>
      </c>
      <c r="AA578" s="295" t="e">
        <f>+Y578</f>
        <v>#N/A</v>
      </c>
    </row>
    <row r="579" spans="1:27" customFormat="1" ht="15" hidden="1" customHeight="1">
      <c r="A579" s="32">
        <v>1242</v>
      </c>
      <c r="B579" s="389"/>
      <c r="C579" s="247" t="str">
        <f>+VLOOKUP(A579,bd_lista!$A$3:$C$590,3,FALSE)</f>
        <v>Gobierno Autónomo Municipal de Charaña</v>
      </c>
      <c r="D579" s="386"/>
      <c r="E579" s="244" t="s">
        <v>1305</v>
      </c>
      <c r="F579" s="243">
        <f ca="1">+IFERROR(INDEX('Hoja de Trabajo para listado'!$A$155:$Z$1048576,MATCH($A579,'Hoja de Trabajo para listado'!$A$155:$A$1048576,0),MATCH((CUADRO!F$5&amp;$E579),'Hoja de Trabajo para listado'!$A$151:$Z$151,0)),0)+IFERROR(INDEX('Hoja de Trabajo para listado'!$AB$155:$BA$1048576,MATCH($A579,'Hoja de Trabajo para listado'!$AB$155:$AB$1048576,0),MATCH((CUADRO!F$5&amp;$E579),'Hoja de Trabajo para listado'!$AB$151:$BA$151,0)),0)+IFERROR(INDEX('Hoja de Trabajo para listado'!$BC$155:$CB$1048576,MATCH($A579,'Hoja de Trabajo para listado'!$BC$155:$BC$1048576,0),MATCH((CUADRO!F$5&amp;$E579),'Hoja de Trabajo para listado'!$BC$151:$CB$151,0)),0)+IFERROR(INDEX('Hoja de Trabajo para listado'!$DE$153:$DG$274,MATCH($A579,'Hoja de Trabajo para listado'!$DE$153:$DE$1048576,0),MATCH((CUADRO!F$5&amp;$E579),'Hoja de Trabajo para listado'!$DE$151:$DG$151,0)),0)+IFERROR(INDEX('Hoja de Trabajo para listado'!$CD$155:$DC$1048576,MATCH($A579,'Hoja de Trabajo para listado'!$CD$155:$CD$1048576,0),MATCH((CUADRO!F$5&amp;$E579),'Hoja de Trabajo para listado'!$CD$151:$DC$151,0)),0)</f>
        <v>0</v>
      </c>
      <c r="G579" s="243">
        <f ca="1">+IFERROR(INDEX('Hoja de Trabajo para listado'!$A$155:$Z$1048576,MATCH($A579,'Hoja de Trabajo para listado'!$A$155:$A$1048576,0),MATCH((CUADRO!G$5&amp;$E579),'Hoja de Trabajo para listado'!$A$151:$Z$151,0)),0)+IFERROR(INDEX('Hoja de Trabajo para listado'!$AB$155:$BA$1048576,MATCH($A579,'Hoja de Trabajo para listado'!$AB$155:$AB$1048576,0),MATCH((CUADRO!G$5&amp;$E579),'Hoja de Trabajo para listado'!$AB$151:$BA$151,0)),0)+IFERROR(INDEX('Hoja de Trabajo para listado'!$BC$155:$CB$1048576,MATCH($A579,'Hoja de Trabajo para listado'!$BC$155:$BC$1048576,0),MATCH((CUADRO!G$5&amp;$E579),'Hoja de Trabajo para listado'!$BC$151:$CB$151,0)),0)+IFERROR(INDEX('Hoja de Trabajo para listado'!$DE$153:$DG$274,MATCH($A579,'Hoja de Trabajo para listado'!$DE$153:$DE$1048576,0),MATCH((CUADRO!G$5&amp;$E579),'Hoja de Trabajo para listado'!$DE$151:$DG$151,0)),0)+IFERROR(INDEX('Hoja de Trabajo para listado'!$CD$155:$DC$1048576,MATCH($A579,'Hoja de Trabajo para listado'!$CD$155:$CD$1048576,0),MATCH((CUADRO!G$5&amp;$E579),'Hoja de Trabajo para listado'!$CD$151:$DC$151,0)),0)</f>
        <v>0</v>
      </c>
      <c r="H579" s="243">
        <f ca="1">+IFERROR(INDEX('Hoja de Trabajo para listado'!$A$155:$Z$1048576,MATCH($A579,'Hoja de Trabajo para listado'!$A$155:$A$1048576,0),MATCH((CUADRO!H$5&amp;$E579),'Hoja de Trabajo para listado'!$A$151:$Z$151,0)),0)+IFERROR(INDEX('Hoja de Trabajo para listado'!$AB$155:$BA$1048576,MATCH($A579,'Hoja de Trabajo para listado'!$AB$155:$AB$1048576,0),MATCH((CUADRO!H$5&amp;$E579),'Hoja de Trabajo para listado'!$AB$151:$BA$151,0)),0)+IFERROR(INDEX('Hoja de Trabajo para listado'!$BC$155:$CB$1048576,MATCH($A579,'Hoja de Trabajo para listado'!$BC$155:$BC$1048576,0),MATCH((CUADRO!H$5&amp;$E579),'Hoja de Trabajo para listado'!$BC$151:$CB$151,0)),0)+IFERROR(INDEX('Hoja de Trabajo para listado'!$DE$153:$DG$274,MATCH($A579,'Hoja de Trabajo para listado'!$DE$153:$DE$1048576,0),MATCH((CUADRO!H$5&amp;$E579),'Hoja de Trabajo para listado'!$DE$151:$DG$151,0)),0)+IFERROR(INDEX('Hoja de Trabajo para listado'!$CD$155:$DC$1048576,MATCH($A579,'Hoja de Trabajo para listado'!$CD$155:$CD$1048576,0),MATCH((CUADRO!H$5&amp;$E579),'Hoja de Trabajo para listado'!$CD$151:$DC$151,0)),0)</f>
        <v>0</v>
      </c>
      <c r="I579" s="243">
        <f ca="1">+IFERROR(INDEX('Hoja de Trabajo para listado'!$A$155:$Z$1048576,MATCH($A579,'Hoja de Trabajo para listado'!$A$155:$A$1048576,0),MATCH((CUADRO!I$5&amp;$E579),'Hoja de Trabajo para listado'!$A$151:$Z$151,0)),0)+IFERROR(INDEX('Hoja de Trabajo para listado'!$AB$155:$BA$1048576,MATCH($A579,'Hoja de Trabajo para listado'!$AB$155:$AB$1048576,0),MATCH((CUADRO!I$5&amp;$E579),'Hoja de Trabajo para listado'!$AB$151:$BA$151,0)),0)+IFERROR(INDEX('Hoja de Trabajo para listado'!$BC$155:$CB$1048576,MATCH($A579,'Hoja de Trabajo para listado'!$BC$155:$BC$1048576,0),MATCH((CUADRO!I$5&amp;$E579),'Hoja de Trabajo para listado'!$BC$151:$CB$151,0)),0)+IFERROR(INDEX('Hoja de Trabajo para listado'!$DE$153:$DG$274,MATCH($A579,'Hoja de Trabajo para listado'!$DE$153:$DE$1048576,0),MATCH((CUADRO!I$5&amp;$E579),'Hoja de Trabajo para listado'!$DE$151:$DG$151,0)),0)+IFERROR(INDEX('Hoja de Trabajo para listado'!$CD$155:$DC$1048576,MATCH($A579,'Hoja de Trabajo para listado'!$CD$155:$CD$1048576,0),MATCH((CUADRO!I$5&amp;$E579),'Hoja de Trabajo para listado'!$CD$151:$DC$151,0)),0)</f>
        <v>0</v>
      </c>
      <c r="J579" s="243">
        <f ca="1">+IFERROR(INDEX('Hoja de Trabajo para listado'!$A$155:$Z$1048576,MATCH($A579,'Hoja de Trabajo para listado'!$A$155:$A$1048576,0),MATCH((CUADRO!J$5&amp;$E579),'Hoja de Trabajo para listado'!$A$151:$Z$151,0)),0)+IFERROR(INDEX('Hoja de Trabajo para listado'!$AB$155:$BA$1048576,MATCH($A579,'Hoja de Trabajo para listado'!$AB$155:$AB$1048576,0),MATCH((CUADRO!J$5&amp;$E579),'Hoja de Trabajo para listado'!$AB$151:$BA$151,0)),0)+IFERROR(INDEX('Hoja de Trabajo para listado'!$BC$155:$CB$1048576,MATCH($A579,'Hoja de Trabajo para listado'!$BC$155:$BC$1048576,0),MATCH((CUADRO!J$5&amp;$E579),'Hoja de Trabajo para listado'!$BC$151:$CB$151,0)),0)+IFERROR(INDEX('Hoja de Trabajo para listado'!$DE$153:$DG$274,MATCH($A579,'Hoja de Trabajo para listado'!$DE$153:$DE$1048576,0),MATCH((CUADRO!J$5&amp;$E579),'Hoja de Trabajo para listado'!$DE$151:$DG$151,0)),0)+IFERROR(INDEX('Hoja de Trabajo para listado'!$CD$155:$DC$1048576,MATCH($A579,'Hoja de Trabajo para listado'!$CD$155:$CD$1048576,0),MATCH((CUADRO!J$5&amp;$E579),'Hoja de Trabajo para listado'!$CD$151:$DC$151,0)),0)</f>
        <v>0</v>
      </c>
      <c r="K579" s="243">
        <f ca="1">+IFERROR(INDEX('Hoja de Trabajo para listado'!$A$155:$Z$1048576,MATCH($A579,'Hoja de Trabajo para listado'!$A$155:$A$1048576,0),MATCH((CUADRO!K$5&amp;$E579),'Hoja de Trabajo para listado'!$A$151:$Z$151,0)),0)+IFERROR(INDEX('Hoja de Trabajo para listado'!$AB$155:$BA$1048576,MATCH($A579,'Hoja de Trabajo para listado'!$AB$155:$AB$1048576,0),MATCH((CUADRO!K$5&amp;$E579),'Hoja de Trabajo para listado'!$AB$151:$BA$151,0)),0)+IFERROR(INDEX('Hoja de Trabajo para listado'!$BC$155:$CB$1048576,MATCH($A579,'Hoja de Trabajo para listado'!$BC$155:$BC$1048576,0),MATCH((CUADRO!K$5&amp;$E579),'Hoja de Trabajo para listado'!$BC$151:$CB$151,0)),0)+IFERROR(INDEX('Hoja de Trabajo para listado'!$DE$153:$DG$274,MATCH($A579,'Hoja de Trabajo para listado'!$DE$153:$DE$1048576,0),MATCH((CUADRO!K$5&amp;$E579),'Hoja de Trabajo para listado'!$DE$151:$DG$151,0)),0)+IFERROR(INDEX('Hoja de Trabajo para listado'!$CD$155:$DC$1048576,MATCH($A579,'Hoja de Trabajo para listado'!$CD$155:$CD$1048576,0),MATCH((CUADRO!K$5&amp;$E579),'Hoja de Trabajo para listado'!$CD$151:$DC$151,0)),0)</f>
        <v>0</v>
      </c>
      <c r="L579" s="243">
        <f ca="1">+IFERROR(INDEX('Hoja de Trabajo para listado'!$A$155:$Z$1048576,MATCH($A579,'Hoja de Trabajo para listado'!$A$155:$A$1048576,0),MATCH((CUADRO!L$5&amp;$E579),'Hoja de Trabajo para listado'!$A$151:$Z$151,0)),0)+IFERROR(INDEX('Hoja de Trabajo para listado'!$AB$155:$BA$1048576,MATCH($A579,'Hoja de Trabajo para listado'!$AB$155:$AB$1048576,0),MATCH((CUADRO!L$5&amp;$E579),'Hoja de Trabajo para listado'!$AB$151:$BA$151,0)),0)+IFERROR(INDEX('Hoja de Trabajo para listado'!$BC$155:$CB$1048576,MATCH($A579,'Hoja de Trabajo para listado'!$BC$155:$BC$1048576,0),MATCH((CUADRO!L$5&amp;$E579),'Hoja de Trabajo para listado'!$BC$151:$CB$151,0)),0)+IFERROR(INDEX('Hoja de Trabajo para listado'!$DE$153:$DG$274,MATCH($A579,'Hoja de Trabajo para listado'!$DE$153:$DE$1048576,0),MATCH((CUADRO!L$5&amp;$E579),'Hoja de Trabajo para listado'!$DE$151:$DG$151,0)),0)+IFERROR(INDEX('Hoja de Trabajo para listado'!$CD$155:$DC$1048576,MATCH($A579,'Hoja de Trabajo para listado'!$CD$155:$CD$1048576,0),MATCH((CUADRO!L$5&amp;$E579),'Hoja de Trabajo para listado'!$CD$151:$DC$151,0)),0)</f>
        <v>0</v>
      </c>
      <c r="M579" s="243">
        <f ca="1">+IFERROR(INDEX('Hoja de Trabajo para listado'!$A$155:$Z$1048576,MATCH($A579,'Hoja de Trabajo para listado'!$A$155:$A$1048576,0),MATCH((CUADRO!M$5&amp;$E579),'Hoja de Trabajo para listado'!$A$151:$Z$151,0)),0)+IFERROR(INDEX('Hoja de Trabajo para listado'!$AB$155:$BA$1048576,MATCH($A579,'Hoja de Trabajo para listado'!$AB$155:$AB$1048576,0),MATCH((CUADRO!M$5&amp;$E579),'Hoja de Trabajo para listado'!$AB$151:$BA$151,0)),0)+IFERROR(INDEX('Hoja de Trabajo para listado'!$BC$155:$CB$1048576,MATCH($A579,'Hoja de Trabajo para listado'!$BC$155:$BC$1048576,0),MATCH((CUADRO!M$5&amp;$E579),'Hoja de Trabajo para listado'!$BC$151:$CB$151,0)),0)+IFERROR(INDEX('Hoja de Trabajo para listado'!$DE$153:$DG$274,MATCH($A579,'Hoja de Trabajo para listado'!$DE$153:$DE$1048576,0),MATCH((CUADRO!M$5&amp;$E579),'Hoja de Trabajo para listado'!$DE$151:$DG$151,0)),0)+IFERROR(INDEX('Hoja de Trabajo para listado'!$CD$155:$DC$1048576,MATCH($A579,'Hoja de Trabajo para listado'!$CD$155:$CD$1048576,0),MATCH((CUADRO!M$5&amp;$E579),'Hoja de Trabajo para listado'!$CD$151:$DC$151,0)),0)</f>
        <v>0</v>
      </c>
      <c r="N579" s="243">
        <f ca="1">+IFERROR(INDEX('Hoja de Trabajo para listado'!$A$155:$Z$1048576,MATCH($A579,'Hoja de Trabajo para listado'!$A$155:$A$1048576,0),MATCH((CUADRO!N$5&amp;$E579),'Hoja de Trabajo para listado'!$A$151:$Z$151,0)),0)+IFERROR(INDEX('Hoja de Trabajo para listado'!$AB$155:$BA$1048576,MATCH($A579,'Hoja de Trabajo para listado'!$AB$155:$AB$1048576,0),MATCH((CUADRO!N$5&amp;$E579),'Hoja de Trabajo para listado'!$AB$151:$BA$151,0)),0)+IFERROR(INDEX('Hoja de Trabajo para listado'!$BC$155:$CB$1048576,MATCH($A579,'Hoja de Trabajo para listado'!$BC$155:$BC$1048576,0),MATCH((CUADRO!N$5&amp;$E579),'Hoja de Trabajo para listado'!$BC$151:$CB$151,0)),0)+IFERROR(INDEX('Hoja de Trabajo para listado'!$DE$153:$DG$274,MATCH($A579,'Hoja de Trabajo para listado'!$DE$153:$DE$1048576,0),MATCH((CUADRO!N$5&amp;$E579),'Hoja de Trabajo para listado'!$DE$151:$DG$151,0)),0)+IFERROR(INDEX('Hoja de Trabajo para listado'!$CD$155:$DC$1048576,MATCH($A579,'Hoja de Trabajo para listado'!$CD$155:$CD$1048576,0),MATCH((CUADRO!N$5&amp;$E579),'Hoja de Trabajo para listado'!$CD$151:$DC$151,0)),0)</f>
        <v>0</v>
      </c>
      <c r="O579" s="243">
        <f ca="1">+IFERROR(INDEX('Hoja de Trabajo para listado'!$A$155:$Z$1048576,MATCH($A579,'Hoja de Trabajo para listado'!$A$155:$A$1048576,0),MATCH((CUADRO!O$5&amp;$E579),'Hoja de Trabajo para listado'!$A$151:$Z$151,0)),0)+IFERROR(INDEX('Hoja de Trabajo para listado'!$AB$155:$BA$1048576,MATCH($A579,'Hoja de Trabajo para listado'!$AB$155:$AB$1048576,0),MATCH((CUADRO!O$5&amp;$E579),'Hoja de Trabajo para listado'!$AB$151:$BA$151,0)),0)+IFERROR(INDEX('Hoja de Trabajo para listado'!$BC$155:$CB$1048576,MATCH($A579,'Hoja de Trabajo para listado'!$BC$155:$BC$1048576,0),MATCH((CUADRO!O$5&amp;$E579),'Hoja de Trabajo para listado'!$BC$151:$CB$151,0)),0)+IFERROR(INDEX('Hoja de Trabajo para listado'!$DE$153:$DG$274,MATCH($A579,'Hoja de Trabajo para listado'!$DE$153:$DE$1048576,0),MATCH((CUADRO!O$5&amp;$E579),'Hoja de Trabajo para listado'!$DE$151:$DG$151,0)),0)+IFERROR(INDEX('Hoja de Trabajo para listado'!$CD$155:$DC$1048576,MATCH($A579,'Hoja de Trabajo para listado'!$CD$155:$CD$1048576,0),MATCH((CUADRO!O$5&amp;$E579),'Hoja de Trabajo para listado'!$CD$151:$DC$151,0)),0)</f>
        <v>0</v>
      </c>
      <c r="P579" s="243">
        <f ca="1">+IFERROR(INDEX('Hoja de Trabajo para listado'!$A$155:$Z$1048576,MATCH($A579,'Hoja de Trabajo para listado'!$A$155:$A$1048576,0),MATCH((CUADRO!P$5&amp;$E579),'Hoja de Trabajo para listado'!$A$151:$Z$151,0)),0)+IFERROR(INDEX('Hoja de Trabajo para listado'!$AB$155:$BA$1048576,MATCH($A579,'Hoja de Trabajo para listado'!$AB$155:$AB$1048576,0),MATCH((CUADRO!P$5&amp;$E579),'Hoja de Trabajo para listado'!$AB$151:$BA$151,0)),0)+IFERROR(INDEX('Hoja de Trabajo para listado'!$BC$155:$CB$1048576,MATCH($A579,'Hoja de Trabajo para listado'!$BC$155:$BC$1048576,0),MATCH((CUADRO!P$5&amp;$E579),'Hoja de Trabajo para listado'!$BC$151:$CB$151,0)),0)+IFERROR(INDEX('Hoja de Trabajo para listado'!$DE$153:$DG$274,MATCH($A579,'Hoja de Trabajo para listado'!$DE$153:$DE$1048576,0),MATCH((CUADRO!P$5&amp;$E579),'Hoja de Trabajo para listado'!$DE$151:$DG$151,0)),0)+IFERROR(INDEX('Hoja de Trabajo para listado'!$CD$155:$DC$1048576,MATCH($A579,'Hoja de Trabajo para listado'!$CD$155:$CD$1048576,0),MATCH((CUADRO!P$5&amp;$E579),'Hoja de Trabajo para listado'!$CD$151:$DC$151,0)),0)</f>
        <v>0</v>
      </c>
      <c r="Q579" s="243">
        <f ca="1">+IFERROR(INDEX('Hoja de Trabajo para listado'!$A$155:$Z$1048576,MATCH($A579,'Hoja de Trabajo para listado'!$A$155:$A$1048576,0),MATCH((CUADRO!Q$5&amp;$E579),'Hoja de Trabajo para listado'!$A$151:$Z$151,0)),0)+IFERROR(INDEX('Hoja de Trabajo para listado'!$AB$155:$BA$1048576,MATCH($A579,'Hoja de Trabajo para listado'!$AB$155:$AB$1048576,0),MATCH((CUADRO!Q$5&amp;$E579),'Hoja de Trabajo para listado'!$AB$151:$BA$151,0)),0)+IFERROR(INDEX('Hoja de Trabajo para listado'!$BC$155:$CB$1048576,MATCH($A579,'Hoja de Trabajo para listado'!$BC$155:$BC$1048576,0),MATCH((CUADRO!Q$5&amp;$E579),'Hoja de Trabajo para listado'!$BC$151:$CB$151,0)),0)+IFERROR(INDEX('Hoja de Trabajo para listado'!$DE$153:$DG$274,MATCH($A579,'Hoja de Trabajo para listado'!$DE$153:$DE$1048576,0),MATCH((CUADRO!Q$5&amp;$E579),'Hoja de Trabajo para listado'!$DE$151:$DG$151,0)),0)+IFERROR(INDEX('Hoja de Trabajo para listado'!$CD$155:$DC$1048576,MATCH($A579,'Hoja de Trabajo para listado'!$CD$155:$CD$1048576,0),MATCH((CUADRO!Q$5&amp;$E579),'Hoja de Trabajo para listado'!$CD$151:$DC$151,0)),0)</f>
        <v>0</v>
      </c>
      <c r="R579" s="243">
        <f t="shared" ca="1" si="19"/>
        <v>0</v>
      </c>
      <c r="S579" s="249">
        <f ca="1">+R578+R579</f>
        <v>0</v>
      </c>
      <c r="T579" s="243">
        <f ca="1">+S579</f>
        <v>0</v>
      </c>
      <c r="U579" s="242">
        <f t="shared" si="20"/>
        <v>2</v>
      </c>
      <c r="V579" s="333" t="str">
        <f>+VLOOKUP(A579,bd_lista!$A$3:$E$590,5,FALSE)</f>
        <v>Gobiernos Autonomos Municipales</v>
      </c>
      <c r="W579" s="384"/>
      <c r="X579" s="242">
        <f>+VLOOKUP(A579,[3]Sheet1!$A$13:$D$744,4,FALSE)</f>
        <v>0</v>
      </c>
      <c r="Y579" s="242" t="e">
        <f>+VLOOKUP(X579,bd_lista!$A$3:$C$590,3,FALSE)</f>
        <v>#N/A</v>
      </c>
      <c r="Z579" s="292"/>
      <c r="AA579" s="293"/>
    </row>
    <row r="580" spans="1:27" customFormat="1" ht="15" hidden="1" customHeight="1">
      <c r="A580" s="32">
        <v>1243</v>
      </c>
      <c r="B580" s="388">
        <f>+A580</f>
        <v>1243</v>
      </c>
      <c r="C580" s="247" t="str">
        <f>+VLOOKUP(A580,bd_lista!$A$3:$C$590,3,FALSE)</f>
        <v>Gobierno Autónomo Municipal de Waldo Ballivián</v>
      </c>
      <c r="D580" s="385" t="str">
        <f>+C580</f>
        <v>Gobierno Autónomo Municipal de Waldo Ballivián</v>
      </c>
      <c r="E580" s="242" t="s">
        <v>1304</v>
      </c>
      <c r="F580" s="243">
        <f ca="1">+IFERROR(INDEX('Hoja de Trabajo para listado'!$A$155:$Z$1048576,MATCH($A580,'Hoja de Trabajo para listado'!$A$155:$A$1048576,0),MATCH((CUADRO!F$5&amp;$E580),'Hoja de Trabajo para listado'!$A$151:$Z$151,0)),0)+IFERROR(INDEX('Hoja de Trabajo para listado'!$AB$155:$BA$1048576,MATCH($A580,'Hoja de Trabajo para listado'!$AB$155:$AB$1048576,0),MATCH((CUADRO!F$5&amp;$E580),'Hoja de Trabajo para listado'!$AB$151:$BA$151,0)),0)+IFERROR(INDEX('Hoja de Trabajo para listado'!$BC$155:$CB$1048576,MATCH($A580,'Hoja de Trabajo para listado'!$BC$155:$BC$1048576,0),MATCH((CUADRO!F$5&amp;$E580),'Hoja de Trabajo para listado'!$BC$151:$CB$151,0)),0)+IFERROR(INDEX('Hoja de Trabajo para listado'!$DE$153:$DG$274,MATCH($A580,'Hoja de Trabajo para listado'!$DE$153:$DE$1048576,0),MATCH((CUADRO!F$5&amp;$E580),'Hoja de Trabajo para listado'!$DE$151:$DG$151,0)),0)+IFERROR(INDEX('Hoja de Trabajo para listado'!$CD$155:$DC$1048576,MATCH($A580,'Hoja de Trabajo para listado'!$CD$155:$CD$1048576,0),MATCH((CUADRO!F$5&amp;$E580),'Hoja de Trabajo para listado'!$CD$151:$DC$151,0)),0)</f>
        <v>0</v>
      </c>
      <c r="G580" s="243">
        <f ca="1">+IFERROR(INDEX('Hoja de Trabajo para listado'!$A$155:$Z$1048576,MATCH($A580,'Hoja de Trabajo para listado'!$A$155:$A$1048576,0),MATCH((CUADRO!G$5&amp;$E580),'Hoja de Trabajo para listado'!$A$151:$Z$151,0)),0)+IFERROR(INDEX('Hoja de Trabajo para listado'!$AB$155:$BA$1048576,MATCH($A580,'Hoja de Trabajo para listado'!$AB$155:$AB$1048576,0),MATCH((CUADRO!G$5&amp;$E580),'Hoja de Trabajo para listado'!$AB$151:$BA$151,0)),0)+IFERROR(INDEX('Hoja de Trabajo para listado'!$BC$155:$CB$1048576,MATCH($A580,'Hoja de Trabajo para listado'!$BC$155:$BC$1048576,0),MATCH((CUADRO!G$5&amp;$E580),'Hoja de Trabajo para listado'!$BC$151:$CB$151,0)),0)+IFERROR(INDEX('Hoja de Trabajo para listado'!$DE$153:$DG$274,MATCH($A580,'Hoja de Trabajo para listado'!$DE$153:$DE$1048576,0),MATCH((CUADRO!G$5&amp;$E580),'Hoja de Trabajo para listado'!$DE$151:$DG$151,0)),0)+IFERROR(INDEX('Hoja de Trabajo para listado'!$CD$155:$DC$1048576,MATCH($A580,'Hoja de Trabajo para listado'!$CD$155:$CD$1048576,0),MATCH((CUADRO!G$5&amp;$E580),'Hoja de Trabajo para listado'!$CD$151:$DC$151,0)),0)</f>
        <v>0</v>
      </c>
      <c r="H580" s="243">
        <f ca="1">+IFERROR(INDEX('Hoja de Trabajo para listado'!$A$155:$Z$1048576,MATCH($A580,'Hoja de Trabajo para listado'!$A$155:$A$1048576,0),MATCH((CUADRO!H$5&amp;$E580),'Hoja de Trabajo para listado'!$A$151:$Z$151,0)),0)+IFERROR(INDEX('Hoja de Trabajo para listado'!$AB$155:$BA$1048576,MATCH($A580,'Hoja de Trabajo para listado'!$AB$155:$AB$1048576,0),MATCH((CUADRO!H$5&amp;$E580),'Hoja de Trabajo para listado'!$AB$151:$BA$151,0)),0)+IFERROR(INDEX('Hoja de Trabajo para listado'!$BC$155:$CB$1048576,MATCH($A580,'Hoja de Trabajo para listado'!$BC$155:$BC$1048576,0),MATCH((CUADRO!H$5&amp;$E580),'Hoja de Trabajo para listado'!$BC$151:$CB$151,0)),0)+IFERROR(INDEX('Hoja de Trabajo para listado'!$DE$153:$DG$274,MATCH($A580,'Hoja de Trabajo para listado'!$DE$153:$DE$1048576,0),MATCH((CUADRO!H$5&amp;$E580),'Hoja de Trabajo para listado'!$DE$151:$DG$151,0)),0)+IFERROR(INDEX('Hoja de Trabajo para listado'!$CD$155:$DC$1048576,MATCH($A580,'Hoja de Trabajo para listado'!$CD$155:$CD$1048576,0),MATCH((CUADRO!H$5&amp;$E580),'Hoja de Trabajo para listado'!$CD$151:$DC$151,0)),0)</f>
        <v>0</v>
      </c>
      <c r="I580" s="243">
        <f ca="1">+IFERROR(INDEX('Hoja de Trabajo para listado'!$A$155:$Z$1048576,MATCH($A580,'Hoja de Trabajo para listado'!$A$155:$A$1048576,0),MATCH((CUADRO!I$5&amp;$E580),'Hoja de Trabajo para listado'!$A$151:$Z$151,0)),0)+IFERROR(INDEX('Hoja de Trabajo para listado'!$AB$155:$BA$1048576,MATCH($A580,'Hoja de Trabajo para listado'!$AB$155:$AB$1048576,0),MATCH((CUADRO!I$5&amp;$E580),'Hoja de Trabajo para listado'!$AB$151:$BA$151,0)),0)+IFERROR(INDEX('Hoja de Trabajo para listado'!$BC$155:$CB$1048576,MATCH($A580,'Hoja de Trabajo para listado'!$BC$155:$BC$1048576,0),MATCH((CUADRO!I$5&amp;$E580),'Hoja de Trabajo para listado'!$BC$151:$CB$151,0)),0)+IFERROR(INDEX('Hoja de Trabajo para listado'!$DE$153:$DG$274,MATCH($A580,'Hoja de Trabajo para listado'!$DE$153:$DE$1048576,0),MATCH((CUADRO!I$5&amp;$E580),'Hoja de Trabajo para listado'!$DE$151:$DG$151,0)),0)+IFERROR(INDEX('Hoja de Trabajo para listado'!$CD$155:$DC$1048576,MATCH($A580,'Hoja de Trabajo para listado'!$CD$155:$CD$1048576,0),MATCH((CUADRO!I$5&amp;$E580),'Hoja de Trabajo para listado'!$CD$151:$DC$151,0)),0)</f>
        <v>0</v>
      </c>
      <c r="J580" s="243">
        <f ca="1">+IFERROR(INDEX('Hoja de Trabajo para listado'!$A$155:$Z$1048576,MATCH($A580,'Hoja de Trabajo para listado'!$A$155:$A$1048576,0),MATCH((CUADRO!J$5&amp;$E580),'Hoja de Trabajo para listado'!$A$151:$Z$151,0)),0)+IFERROR(INDEX('Hoja de Trabajo para listado'!$AB$155:$BA$1048576,MATCH($A580,'Hoja de Trabajo para listado'!$AB$155:$AB$1048576,0),MATCH((CUADRO!J$5&amp;$E580),'Hoja de Trabajo para listado'!$AB$151:$BA$151,0)),0)+IFERROR(INDEX('Hoja de Trabajo para listado'!$BC$155:$CB$1048576,MATCH($A580,'Hoja de Trabajo para listado'!$BC$155:$BC$1048576,0),MATCH((CUADRO!J$5&amp;$E580),'Hoja de Trabajo para listado'!$BC$151:$CB$151,0)),0)+IFERROR(INDEX('Hoja de Trabajo para listado'!$DE$153:$DG$274,MATCH($A580,'Hoja de Trabajo para listado'!$DE$153:$DE$1048576,0),MATCH((CUADRO!J$5&amp;$E580),'Hoja de Trabajo para listado'!$DE$151:$DG$151,0)),0)+IFERROR(INDEX('Hoja de Trabajo para listado'!$CD$155:$DC$1048576,MATCH($A580,'Hoja de Trabajo para listado'!$CD$155:$CD$1048576,0),MATCH((CUADRO!J$5&amp;$E580),'Hoja de Trabajo para listado'!$CD$151:$DC$151,0)),0)</f>
        <v>0</v>
      </c>
      <c r="K580" s="243">
        <f ca="1">+IFERROR(INDEX('Hoja de Trabajo para listado'!$A$155:$Z$1048576,MATCH($A580,'Hoja de Trabajo para listado'!$A$155:$A$1048576,0),MATCH((CUADRO!K$5&amp;$E580),'Hoja de Trabajo para listado'!$A$151:$Z$151,0)),0)+IFERROR(INDEX('Hoja de Trabajo para listado'!$AB$155:$BA$1048576,MATCH($A580,'Hoja de Trabajo para listado'!$AB$155:$AB$1048576,0),MATCH((CUADRO!K$5&amp;$E580),'Hoja de Trabajo para listado'!$AB$151:$BA$151,0)),0)+IFERROR(INDEX('Hoja de Trabajo para listado'!$BC$155:$CB$1048576,MATCH($A580,'Hoja de Trabajo para listado'!$BC$155:$BC$1048576,0),MATCH((CUADRO!K$5&amp;$E580),'Hoja de Trabajo para listado'!$BC$151:$CB$151,0)),0)+IFERROR(INDEX('Hoja de Trabajo para listado'!$DE$153:$DG$274,MATCH($A580,'Hoja de Trabajo para listado'!$DE$153:$DE$1048576,0),MATCH((CUADRO!K$5&amp;$E580),'Hoja de Trabajo para listado'!$DE$151:$DG$151,0)),0)+IFERROR(INDEX('Hoja de Trabajo para listado'!$CD$155:$DC$1048576,MATCH($A580,'Hoja de Trabajo para listado'!$CD$155:$CD$1048576,0),MATCH((CUADRO!K$5&amp;$E580),'Hoja de Trabajo para listado'!$CD$151:$DC$151,0)),0)</f>
        <v>0</v>
      </c>
      <c r="L580" s="243">
        <f ca="1">+IFERROR(INDEX('Hoja de Trabajo para listado'!$A$155:$Z$1048576,MATCH($A580,'Hoja de Trabajo para listado'!$A$155:$A$1048576,0),MATCH((CUADRO!L$5&amp;$E580),'Hoja de Trabajo para listado'!$A$151:$Z$151,0)),0)+IFERROR(INDEX('Hoja de Trabajo para listado'!$AB$155:$BA$1048576,MATCH($A580,'Hoja de Trabajo para listado'!$AB$155:$AB$1048576,0),MATCH((CUADRO!L$5&amp;$E580),'Hoja de Trabajo para listado'!$AB$151:$BA$151,0)),0)+IFERROR(INDEX('Hoja de Trabajo para listado'!$BC$155:$CB$1048576,MATCH($A580,'Hoja de Trabajo para listado'!$BC$155:$BC$1048576,0),MATCH((CUADRO!L$5&amp;$E580),'Hoja de Trabajo para listado'!$BC$151:$CB$151,0)),0)+IFERROR(INDEX('Hoja de Trabajo para listado'!$DE$153:$DG$274,MATCH($A580,'Hoja de Trabajo para listado'!$DE$153:$DE$1048576,0),MATCH((CUADRO!L$5&amp;$E580),'Hoja de Trabajo para listado'!$DE$151:$DG$151,0)),0)+IFERROR(INDEX('Hoja de Trabajo para listado'!$CD$155:$DC$1048576,MATCH($A580,'Hoja de Trabajo para listado'!$CD$155:$CD$1048576,0),MATCH((CUADRO!L$5&amp;$E580),'Hoja de Trabajo para listado'!$CD$151:$DC$151,0)),0)</f>
        <v>0</v>
      </c>
      <c r="M580" s="243">
        <f ca="1">+IFERROR(INDEX('Hoja de Trabajo para listado'!$A$155:$Z$1048576,MATCH($A580,'Hoja de Trabajo para listado'!$A$155:$A$1048576,0),MATCH((CUADRO!M$5&amp;$E580),'Hoja de Trabajo para listado'!$A$151:$Z$151,0)),0)+IFERROR(INDEX('Hoja de Trabajo para listado'!$AB$155:$BA$1048576,MATCH($A580,'Hoja de Trabajo para listado'!$AB$155:$AB$1048576,0),MATCH((CUADRO!M$5&amp;$E580),'Hoja de Trabajo para listado'!$AB$151:$BA$151,0)),0)+IFERROR(INDEX('Hoja de Trabajo para listado'!$BC$155:$CB$1048576,MATCH($A580,'Hoja de Trabajo para listado'!$BC$155:$BC$1048576,0),MATCH((CUADRO!M$5&amp;$E580),'Hoja de Trabajo para listado'!$BC$151:$CB$151,0)),0)+IFERROR(INDEX('Hoja de Trabajo para listado'!$DE$153:$DG$274,MATCH($A580,'Hoja de Trabajo para listado'!$DE$153:$DE$1048576,0),MATCH((CUADRO!M$5&amp;$E580),'Hoja de Trabajo para listado'!$DE$151:$DG$151,0)),0)+IFERROR(INDEX('Hoja de Trabajo para listado'!$CD$155:$DC$1048576,MATCH($A580,'Hoja de Trabajo para listado'!$CD$155:$CD$1048576,0),MATCH((CUADRO!M$5&amp;$E580),'Hoja de Trabajo para listado'!$CD$151:$DC$151,0)),0)</f>
        <v>0</v>
      </c>
      <c r="N580" s="243">
        <f ca="1">+IFERROR(INDEX('Hoja de Trabajo para listado'!$A$155:$Z$1048576,MATCH($A580,'Hoja de Trabajo para listado'!$A$155:$A$1048576,0),MATCH((CUADRO!N$5&amp;$E580),'Hoja de Trabajo para listado'!$A$151:$Z$151,0)),0)+IFERROR(INDEX('Hoja de Trabajo para listado'!$AB$155:$BA$1048576,MATCH($A580,'Hoja de Trabajo para listado'!$AB$155:$AB$1048576,0),MATCH((CUADRO!N$5&amp;$E580),'Hoja de Trabajo para listado'!$AB$151:$BA$151,0)),0)+IFERROR(INDEX('Hoja de Trabajo para listado'!$BC$155:$CB$1048576,MATCH($A580,'Hoja de Trabajo para listado'!$BC$155:$BC$1048576,0),MATCH((CUADRO!N$5&amp;$E580),'Hoja de Trabajo para listado'!$BC$151:$CB$151,0)),0)+IFERROR(INDEX('Hoja de Trabajo para listado'!$DE$153:$DG$274,MATCH($A580,'Hoja de Trabajo para listado'!$DE$153:$DE$1048576,0),MATCH((CUADRO!N$5&amp;$E580),'Hoja de Trabajo para listado'!$DE$151:$DG$151,0)),0)+IFERROR(INDEX('Hoja de Trabajo para listado'!$CD$155:$DC$1048576,MATCH($A580,'Hoja de Trabajo para listado'!$CD$155:$CD$1048576,0),MATCH((CUADRO!N$5&amp;$E580),'Hoja de Trabajo para listado'!$CD$151:$DC$151,0)),0)</f>
        <v>0</v>
      </c>
      <c r="O580" s="243">
        <f ca="1">+IFERROR(INDEX('Hoja de Trabajo para listado'!$A$155:$Z$1048576,MATCH($A580,'Hoja de Trabajo para listado'!$A$155:$A$1048576,0),MATCH((CUADRO!O$5&amp;$E580),'Hoja de Trabajo para listado'!$A$151:$Z$151,0)),0)+IFERROR(INDEX('Hoja de Trabajo para listado'!$AB$155:$BA$1048576,MATCH($A580,'Hoja de Trabajo para listado'!$AB$155:$AB$1048576,0),MATCH((CUADRO!O$5&amp;$E580),'Hoja de Trabajo para listado'!$AB$151:$BA$151,0)),0)+IFERROR(INDEX('Hoja de Trabajo para listado'!$BC$155:$CB$1048576,MATCH($A580,'Hoja de Trabajo para listado'!$BC$155:$BC$1048576,0),MATCH((CUADRO!O$5&amp;$E580),'Hoja de Trabajo para listado'!$BC$151:$CB$151,0)),0)+IFERROR(INDEX('Hoja de Trabajo para listado'!$DE$153:$DG$274,MATCH($A580,'Hoja de Trabajo para listado'!$DE$153:$DE$1048576,0),MATCH((CUADRO!O$5&amp;$E580),'Hoja de Trabajo para listado'!$DE$151:$DG$151,0)),0)+IFERROR(INDEX('Hoja de Trabajo para listado'!$CD$155:$DC$1048576,MATCH($A580,'Hoja de Trabajo para listado'!$CD$155:$CD$1048576,0),MATCH((CUADRO!O$5&amp;$E580),'Hoja de Trabajo para listado'!$CD$151:$DC$151,0)),0)</f>
        <v>0</v>
      </c>
      <c r="P580" s="243">
        <f ca="1">+IFERROR(INDEX('Hoja de Trabajo para listado'!$A$155:$Z$1048576,MATCH($A580,'Hoja de Trabajo para listado'!$A$155:$A$1048576,0),MATCH((CUADRO!P$5&amp;$E580),'Hoja de Trabajo para listado'!$A$151:$Z$151,0)),0)+IFERROR(INDEX('Hoja de Trabajo para listado'!$AB$155:$BA$1048576,MATCH($A580,'Hoja de Trabajo para listado'!$AB$155:$AB$1048576,0),MATCH((CUADRO!P$5&amp;$E580),'Hoja de Trabajo para listado'!$AB$151:$BA$151,0)),0)+IFERROR(INDEX('Hoja de Trabajo para listado'!$BC$155:$CB$1048576,MATCH($A580,'Hoja de Trabajo para listado'!$BC$155:$BC$1048576,0),MATCH((CUADRO!P$5&amp;$E580),'Hoja de Trabajo para listado'!$BC$151:$CB$151,0)),0)+IFERROR(INDEX('Hoja de Trabajo para listado'!$DE$153:$DG$274,MATCH($A580,'Hoja de Trabajo para listado'!$DE$153:$DE$1048576,0),MATCH((CUADRO!P$5&amp;$E580),'Hoja de Trabajo para listado'!$DE$151:$DG$151,0)),0)+IFERROR(INDEX('Hoja de Trabajo para listado'!$CD$155:$DC$1048576,MATCH($A580,'Hoja de Trabajo para listado'!$CD$155:$CD$1048576,0),MATCH((CUADRO!P$5&amp;$E580),'Hoja de Trabajo para listado'!$CD$151:$DC$151,0)),0)</f>
        <v>0</v>
      </c>
      <c r="Q580" s="243">
        <f ca="1">+IFERROR(INDEX('Hoja de Trabajo para listado'!$A$155:$Z$1048576,MATCH($A580,'Hoja de Trabajo para listado'!$A$155:$A$1048576,0),MATCH((CUADRO!Q$5&amp;$E580),'Hoja de Trabajo para listado'!$A$151:$Z$151,0)),0)+IFERROR(INDEX('Hoja de Trabajo para listado'!$AB$155:$BA$1048576,MATCH($A580,'Hoja de Trabajo para listado'!$AB$155:$AB$1048576,0),MATCH((CUADRO!Q$5&amp;$E580),'Hoja de Trabajo para listado'!$AB$151:$BA$151,0)),0)+IFERROR(INDEX('Hoja de Trabajo para listado'!$BC$155:$CB$1048576,MATCH($A580,'Hoja de Trabajo para listado'!$BC$155:$BC$1048576,0),MATCH((CUADRO!Q$5&amp;$E580),'Hoja de Trabajo para listado'!$BC$151:$CB$151,0)),0)+IFERROR(INDEX('Hoja de Trabajo para listado'!$DE$153:$DG$274,MATCH($A580,'Hoja de Trabajo para listado'!$DE$153:$DE$1048576,0),MATCH((CUADRO!Q$5&amp;$E580),'Hoja de Trabajo para listado'!$DE$151:$DG$151,0)),0)+IFERROR(INDEX('Hoja de Trabajo para listado'!$CD$155:$DC$1048576,MATCH($A580,'Hoja de Trabajo para listado'!$CD$155:$CD$1048576,0),MATCH((CUADRO!Q$5&amp;$E580),'Hoja de Trabajo para listado'!$CD$151:$DC$151,0)),0)</f>
        <v>0</v>
      </c>
      <c r="R580" s="243">
        <f t="shared" ca="1" si="19"/>
        <v>0</v>
      </c>
      <c r="S580" s="249"/>
      <c r="T580" s="243">
        <f ca="1">+T581</f>
        <v>0</v>
      </c>
      <c r="U580" s="242">
        <f t="shared" si="20"/>
        <v>1</v>
      </c>
      <c r="V580" s="333" t="str">
        <f>+VLOOKUP(A580,bd_lista!$A$3:$E$590,5,FALSE)</f>
        <v>Gobiernos Autonomos Municipales</v>
      </c>
      <c r="W580" s="383" t="str">
        <f>+V580</f>
        <v>Gobiernos Autonomos Municipales</v>
      </c>
      <c r="X580" s="242">
        <f>+VLOOKUP(A580,[3]Sheet1!$A$13:$D$744,4,FALSE)</f>
        <v>0</v>
      </c>
      <c r="Y580" s="242" t="e">
        <f>+VLOOKUP(X580,bd_lista!$A$3:$C$590,3,FALSE)</f>
        <v>#N/A</v>
      </c>
      <c r="Z580" s="294">
        <f>+X580</f>
        <v>0</v>
      </c>
      <c r="AA580" s="295" t="e">
        <f>+Y580</f>
        <v>#N/A</v>
      </c>
    </row>
    <row r="581" spans="1:27" customFormat="1" ht="15" hidden="1" customHeight="1">
      <c r="A581" s="32">
        <v>1243</v>
      </c>
      <c r="B581" s="389"/>
      <c r="C581" s="247" t="str">
        <f>+VLOOKUP(A581,bd_lista!$A$3:$C$590,3,FALSE)</f>
        <v>Gobierno Autónomo Municipal de Waldo Ballivián</v>
      </c>
      <c r="D581" s="386"/>
      <c r="E581" s="244" t="s">
        <v>1305</v>
      </c>
      <c r="F581" s="243">
        <f ca="1">+IFERROR(INDEX('Hoja de Trabajo para listado'!$A$155:$Z$1048576,MATCH($A581,'Hoja de Trabajo para listado'!$A$155:$A$1048576,0),MATCH((CUADRO!F$5&amp;$E581),'Hoja de Trabajo para listado'!$A$151:$Z$151,0)),0)+IFERROR(INDEX('Hoja de Trabajo para listado'!$AB$155:$BA$1048576,MATCH($A581,'Hoja de Trabajo para listado'!$AB$155:$AB$1048576,0),MATCH((CUADRO!F$5&amp;$E581),'Hoja de Trabajo para listado'!$AB$151:$BA$151,0)),0)+IFERROR(INDEX('Hoja de Trabajo para listado'!$BC$155:$CB$1048576,MATCH($A581,'Hoja de Trabajo para listado'!$BC$155:$BC$1048576,0),MATCH((CUADRO!F$5&amp;$E581),'Hoja de Trabajo para listado'!$BC$151:$CB$151,0)),0)+IFERROR(INDEX('Hoja de Trabajo para listado'!$DE$153:$DG$274,MATCH($A581,'Hoja de Trabajo para listado'!$DE$153:$DE$1048576,0),MATCH((CUADRO!F$5&amp;$E581),'Hoja de Trabajo para listado'!$DE$151:$DG$151,0)),0)+IFERROR(INDEX('Hoja de Trabajo para listado'!$CD$155:$DC$1048576,MATCH($A581,'Hoja de Trabajo para listado'!$CD$155:$CD$1048576,0),MATCH((CUADRO!F$5&amp;$E581),'Hoja de Trabajo para listado'!$CD$151:$DC$151,0)),0)</f>
        <v>0</v>
      </c>
      <c r="G581" s="243">
        <f ca="1">+IFERROR(INDEX('Hoja de Trabajo para listado'!$A$155:$Z$1048576,MATCH($A581,'Hoja de Trabajo para listado'!$A$155:$A$1048576,0),MATCH((CUADRO!G$5&amp;$E581),'Hoja de Trabajo para listado'!$A$151:$Z$151,0)),0)+IFERROR(INDEX('Hoja de Trabajo para listado'!$AB$155:$BA$1048576,MATCH($A581,'Hoja de Trabajo para listado'!$AB$155:$AB$1048576,0),MATCH((CUADRO!G$5&amp;$E581),'Hoja de Trabajo para listado'!$AB$151:$BA$151,0)),0)+IFERROR(INDEX('Hoja de Trabajo para listado'!$BC$155:$CB$1048576,MATCH($A581,'Hoja de Trabajo para listado'!$BC$155:$BC$1048576,0),MATCH((CUADRO!G$5&amp;$E581),'Hoja de Trabajo para listado'!$BC$151:$CB$151,0)),0)+IFERROR(INDEX('Hoja de Trabajo para listado'!$DE$153:$DG$274,MATCH($A581,'Hoja de Trabajo para listado'!$DE$153:$DE$1048576,0),MATCH((CUADRO!G$5&amp;$E581),'Hoja de Trabajo para listado'!$DE$151:$DG$151,0)),0)+IFERROR(INDEX('Hoja de Trabajo para listado'!$CD$155:$DC$1048576,MATCH($A581,'Hoja de Trabajo para listado'!$CD$155:$CD$1048576,0),MATCH((CUADRO!G$5&amp;$E581),'Hoja de Trabajo para listado'!$CD$151:$DC$151,0)),0)</f>
        <v>0</v>
      </c>
      <c r="H581" s="243">
        <f ca="1">+IFERROR(INDEX('Hoja de Trabajo para listado'!$A$155:$Z$1048576,MATCH($A581,'Hoja de Trabajo para listado'!$A$155:$A$1048576,0),MATCH((CUADRO!H$5&amp;$E581),'Hoja de Trabajo para listado'!$A$151:$Z$151,0)),0)+IFERROR(INDEX('Hoja de Trabajo para listado'!$AB$155:$BA$1048576,MATCH($A581,'Hoja de Trabajo para listado'!$AB$155:$AB$1048576,0),MATCH((CUADRO!H$5&amp;$E581),'Hoja de Trabajo para listado'!$AB$151:$BA$151,0)),0)+IFERROR(INDEX('Hoja de Trabajo para listado'!$BC$155:$CB$1048576,MATCH($A581,'Hoja de Trabajo para listado'!$BC$155:$BC$1048576,0),MATCH((CUADRO!H$5&amp;$E581),'Hoja de Trabajo para listado'!$BC$151:$CB$151,0)),0)+IFERROR(INDEX('Hoja de Trabajo para listado'!$DE$153:$DG$274,MATCH($A581,'Hoja de Trabajo para listado'!$DE$153:$DE$1048576,0),MATCH((CUADRO!H$5&amp;$E581),'Hoja de Trabajo para listado'!$DE$151:$DG$151,0)),0)+IFERROR(INDEX('Hoja de Trabajo para listado'!$CD$155:$DC$1048576,MATCH($A581,'Hoja de Trabajo para listado'!$CD$155:$CD$1048576,0),MATCH((CUADRO!H$5&amp;$E581),'Hoja de Trabajo para listado'!$CD$151:$DC$151,0)),0)</f>
        <v>0</v>
      </c>
      <c r="I581" s="243">
        <f ca="1">+IFERROR(INDEX('Hoja de Trabajo para listado'!$A$155:$Z$1048576,MATCH($A581,'Hoja de Trabajo para listado'!$A$155:$A$1048576,0),MATCH((CUADRO!I$5&amp;$E581),'Hoja de Trabajo para listado'!$A$151:$Z$151,0)),0)+IFERROR(INDEX('Hoja de Trabajo para listado'!$AB$155:$BA$1048576,MATCH($A581,'Hoja de Trabajo para listado'!$AB$155:$AB$1048576,0),MATCH((CUADRO!I$5&amp;$E581),'Hoja de Trabajo para listado'!$AB$151:$BA$151,0)),0)+IFERROR(INDEX('Hoja de Trabajo para listado'!$BC$155:$CB$1048576,MATCH($A581,'Hoja de Trabajo para listado'!$BC$155:$BC$1048576,0),MATCH((CUADRO!I$5&amp;$E581),'Hoja de Trabajo para listado'!$BC$151:$CB$151,0)),0)+IFERROR(INDEX('Hoja de Trabajo para listado'!$DE$153:$DG$274,MATCH($A581,'Hoja de Trabajo para listado'!$DE$153:$DE$1048576,0),MATCH((CUADRO!I$5&amp;$E581),'Hoja de Trabajo para listado'!$DE$151:$DG$151,0)),0)+IFERROR(INDEX('Hoja de Trabajo para listado'!$CD$155:$DC$1048576,MATCH($A581,'Hoja de Trabajo para listado'!$CD$155:$CD$1048576,0),MATCH((CUADRO!I$5&amp;$E581),'Hoja de Trabajo para listado'!$CD$151:$DC$151,0)),0)</f>
        <v>0</v>
      </c>
      <c r="J581" s="243">
        <f ca="1">+IFERROR(INDEX('Hoja de Trabajo para listado'!$A$155:$Z$1048576,MATCH($A581,'Hoja de Trabajo para listado'!$A$155:$A$1048576,0),MATCH((CUADRO!J$5&amp;$E581),'Hoja de Trabajo para listado'!$A$151:$Z$151,0)),0)+IFERROR(INDEX('Hoja de Trabajo para listado'!$AB$155:$BA$1048576,MATCH($A581,'Hoja de Trabajo para listado'!$AB$155:$AB$1048576,0),MATCH((CUADRO!J$5&amp;$E581),'Hoja de Trabajo para listado'!$AB$151:$BA$151,0)),0)+IFERROR(INDEX('Hoja de Trabajo para listado'!$BC$155:$CB$1048576,MATCH($A581,'Hoja de Trabajo para listado'!$BC$155:$BC$1048576,0),MATCH((CUADRO!J$5&amp;$E581),'Hoja de Trabajo para listado'!$BC$151:$CB$151,0)),0)+IFERROR(INDEX('Hoja de Trabajo para listado'!$DE$153:$DG$274,MATCH($A581,'Hoja de Trabajo para listado'!$DE$153:$DE$1048576,0),MATCH((CUADRO!J$5&amp;$E581),'Hoja de Trabajo para listado'!$DE$151:$DG$151,0)),0)+IFERROR(INDEX('Hoja de Trabajo para listado'!$CD$155:$DC$1048576,MATCH($A581,'Hoja de Trabajo para listado'!$CD$155:$CD$1048576,0),MATCH((CUADRO!J$5&amp;$E581),'Hoja de Trabajo para listado'!$CD$151:$DC$151,0)),0)</f>
        <v>0</v>
      </c>
      <c r="K581" s="243">
        <f ca="1">+IFERROR(INDEX('Hoja de Trabajo para listado'!$A$155:$Z$1048576,MATCH($A581,'Hoja de Trabajo para listado'!$A$155:$A$1048576,0),MATCH((CUADRO!K$5&amp;$E581),'Hoja de Trabajo para listado'!$A$151:$Z$151,0)),0)+IFERROR(INDEX('Hoja de Trabajo para listado'!$AB$155:$BA$1048576,MATCH($A581,'Hoja de Trabajo para listado'!$AB$155:$AB$1048576,0),MATCH((CUADRO!K$5&amp;$E581),'Hoja de Trabajo para listado'!$AB$151:$BA$151,0)),0)+IFERROR(INDEX('Hoja de Trabajo para listado'!$BC$155:$CB$1048576,MATCH($A581,'Hoja de Trabajo para listado'!$BC$155:$BC$1048576,0),MATCH((CUADRO!K$5&amp;$E581),'Hoja de Trabajo para listado'!$BC$151:$CB$151,0)),0)+IFERROR(INDEX('Hoja de Trabajo para listado'!$DE$153:$DG$274,MATCH($A581,'Hoja de Trabajo para listado'!$DE$153:$DE$1048576,0),MATCH((CUADRO!K$5&amp;$E581),'Hoja de Trabajo para listado'!$DE$151:$DG$151,0)),0)+IFERROR(INDEX('Hoja de Trabajo para listado'!$CD$155:$DC$1048576,MATCH($A581,'Hoja de Trabajo para listado'!$CD$155:$CD$1048576,0),MATCH((CUADRO!K$5&amp;$E581),'Hoja de Trabajo para listado'!$CD$151:$DC$151,0)),0)</f>
        <v>0</v>
      </c>
      <c r="L581" s="243">
        <f ca="1">+IFERROR(INDEX('Hoja de Trabajo para listado'!$A$155:$Z$1048576,MATCH($A581,'Hoja de Trabajo para listado'!$A$155:$A$1048576,0),MATCH((CUADRO!L$5&amp;$E581),'Hoja de Trabajo para listado'!$A$151:$Z$151,0)),0)+IFERROR(INDEX('Hoja de Trabajo para listado'!$AB$155:$BA$1048576,MATCH($A581,'Hoja de Trabajo para listado'!$AB$155:$AB$1048576,0),MATCH((CUADRO!L$5&amp;$E581),'Hoja de Trabajo para listado'!$AB$151:$BA$151,0)),0)+IFERROR(INDEX('Hoja de Trabajo para listado'!$BC$155:$CB$1048576,MATCH($A581,'Hoja de Trabajo para listado'!$BC$155:$BC$1048576,0),MATCH((CUADRO!L$5&amp;$E581),'Hoja de Trabajo para listado'!$BC$151:$CB$151,0)),0)+IFERROR(INDEX('Hoja de Trabajo para listado'!$DE$153:$DG$274,MATCH($A581,'Hoja de Trabajo para listado'!$DE$153:$DE$1048576,0),MATCH((CUADRO!L$5&amp;$E581),'Hoja de Trabajo para listado'!$DE$151:$DG$151,0)),0)+IFERROR(INDEX('Hoja de Trabajo para listado'!$CD$155:$DC$1048576,MATCH($A581,'Hoja de Trabajo para listado'!$CD$155:$CD$1048576,0),MATCH((CUADRO!L$5&amp;$E581),'Hoja de Trabajo para listado'!$CD$151:$DC$151,0)),0)</f>
        <v>0</v>
      </c>
      <c r="M581" s="243">
        <f ca="1">+IFERROR(INDEX('Hoja de Trabajo para listado'!$A$155:$Z$1048576,MATCH($A581,'Hoja de Trabajo para listado'!$A$155:$A$1048576,0),MATCH((CUADRO!M$5&amp;$E581),'Hoja de Trabajo para listado'!$A$151:$Z$151,0)),0)+IFERROR(INDEX('Hoja de Trabajo para listado'!$AB$155:$BA$1048576,MATCH($A581,'Hoja de Trabajo para listado'!$AB$155:$AB$1048576,0),MATCH((CUADRO!M$5&amp;$E581),'Hoja de Trabajo para listado'!$AB$151:$BA$151,0)),0)+IFERROR(INDEX('Hoja de Trabajo para listado'!$BC$155:$CB$1048576,MATCH($A581,'Hoja de Trabajo para listado'!$BC$155:$BC$1048576,0),MATCH((CUADRO!M$5&amp;$E581),'Hoja de Trabajo para listado'!$BC$151:$CB$151,0)),0)+IFERROR(INDEX('Hoja de Trabajo para listado'!$DE$153:$DG$274,MATCH($A581,'Hoja de Trabajo para listado'!$DE$153:$DE$1048576,0),MATCH((CUADRO!M$5&amp;$E581),'Hoja de Trabajo para listado'!$DE$151:$DG$151,0)),0)+IFERROR(INDEX('Hoja de Trabajo para listado'!$CD$155:$DC$1048576,MATCH($A581,'Hoja de Trabajo para listado'!$CD$155:$CD$1048576,0),MATCH((CUADRO!M$5&amp;$E581),'Hoja de Trabajo para listado'!$CD$151:$DC$151,0)),0)</f>
        <v>0</v>
      </c>
      <c r="N581" s="243">
        <f ca="1">+IFERROR(INDEX('Hoja de Trabajo para listado'!$A$155:$Z$1048576,MATCH($A581,'Hoja de Trabajo para listado'!$A$155:$A$1048576,0),MATCH((CUADRO!N$5&amp;$E581),'Hoja de Trabajo para listado'!$A$151:$Z$151,0)),0)+IFERROR(INDEX('Hoja de Trabajo para listado'!$AB$155:$BA$1048576,MATCH($A581,'Hoja de Trabajo para listado'!$AB$155:$AB$1048576,0),MATCH((CUADRO!N$5&amp;$E581),'Hoja de Trabajo para listado'!$AB$151:$BA$151,0)),0)+IFERROR(INDEX('Hoja de Trabajo para listado'!$BC$155:$CB$1048576,MATCH($A581,'Hoja de Trabajo para listado'!$BC$155:$BC$1048576,0),MATCH((CUADRO!N$5&amp;$E581),'Hoja de Trabajo para listado'!$BC$151:$CB$151,0)),0)+IFERROR(INDEX('Hoja de Trabajo para listado'!$DE$153:$DG$274,MATCH($A581,'Hoja de Trabajo para listado'!$DE$153:$DE$1048576,0),MATCH((CUADRO!N$5&amp;$E581),'Hoja de Trabajo para listado'!$DE$151:$DG$151,0)),0)+IFERROR(INDEX('Hoja de Trabajo para listado'!$CD$155:$DC$1048576,MATCH($A581,'Hoja de Trabajo para listado'!$CD$155:$CD$1048576,0),MATCH((CUADRO!N$5&amp;$E581),'Hoja de Trabajo para listado'!$CD$151:$DC$151,0)),0)</f>
        <v>0</v>
      </c>
      <c r="O581" s="243">
        <f ca="1">+IFERROR(INDEX('Hoja de Trabajo para listado'!$A$155:$Z$1048576,MATCH($A581,'Hoja de Trabajo para listado'!$A$155:$A$1048576,0),MATCH((CUADRO!O$5&amp;$E581),'Hoja de Trabajo para listado'!$A$151:$Z$151,0)),0)+IFERROR(INDEX('Hoja de Trabajo para listado'!$AB$155:$BA$1048576,MATCH($A581,'Hoja de Trabajo para listado'!$AB$155:$AB$1048576,0),MATCH((CUADRO!O$5&amp;$E581),'Hoja de Trabajo para listado'!$AB$151:$BA$151,0)),0)+IFERROR(INDEX('Hoja de Trabajo para listado'!$BC$155:$CB$1048576,MATCH($A581,'Hoja de Trabajo para listado'!$BC$155:$BC$1048576,0),MATCH((CUADRO!O$5&amp;$E581),'Hoja de Trabajo para listado'!$BC$151:$CB$151,0)),0)+IFERROR(INDEX('Hoja de Trabajo para listado'!$DE$153:$DG$274,MATCH($A581,'Hoja de Trabajo para listado'!$DE$153:$DE$1048576,0),MATCH((CUADRO!O$5&amp;$E581),'Hoja de Trabajo para listado'!$DE$151:$DG$151,0)),0)+IFERROR(INDEX('Hoja de Trabajo para listado'!$CD$155:$DC$1048576,MATCH($A581,'Hoja de Trabajo para listado'!$CD$155:$CD$1048576,0),MATCH((CUADRO!O$5&amp;$E581),'Hoja de Trabajo para listado'!$CD$151:$DC$151,0)),0)</f>
        <v>0</v>
      </c>
      <c r="P581" s="243">
        <f ca="1">+IFERROR(INDEX('Hoja de Trabajo para listado'!$A$155:$Z$1048576,MATCH($A581,'Hoja de Trabajo para listado'!$A$155:$A$1048576,0),MATCH((CUADRO!P$5&amp;$E581),'Hoja de Trabajo para listado'!$A$151:$Z$151,0)),0)+IFERROR(INDEX('Hoja de Trabajo para listado'!$AB$155:$BA$1048576,MATCH($A581,'Hoja de Trabajo para listado'!$AB$155:$AB$1048576,0),MATCH((CUADRO!P$5&amp;$E581),'Hoja de Trabajo para listado'!$AB$151:$BA$151,0)),0)+IFERROR(INDEX('Hoja de Trabajo para listado'!$BC$155:$CB$1048576,MATCH($A581,'Hoja de Trabajo para listado'!$BC$155:$BC$1048576,0),MATCH((CUADRO!P$5&amp;$E581),'Hoja de Trabajo para listado'!$BC$151:$CB$151,0)),0)+IFERROR(INDEX('Hoja de Trabajo para listado'!$DE$153:$DG$274,MATCH($A581,'Hoja de Trabajo para listado'!$DE$153:$DE$1048576,0),MATCH((CUADRO!P$5&amp;$E581),'Hoja de Trabajo para listado'!$DE$151:$DG$151,0)),0)+IFERROR(INDEX('Hoja de Trabajo para listado'!$CD$155:$DC$1048576,MATCH($A581,'Hoja de Trabajo para listado'!$CD$155:$CD$1048576,0),MATCH((CUADRO!P$5&amp;$E581),'Hoja de Trabajo para listado'!$CD$151:$DC$151,0)),0)</f>
        <v>0</v>
      </c>
      <c r="Q581" s="243">
        <f ca="1">+IFERROR(INDEX('Hoja de Trabajo para listado'!$A$155:$Z$1048576,MATCH($A581,'Hoja de Trabajo para listado'!$A$155:$A$1048576,0),MATCH((CUADRO!Q$5&amp;$E581),'Hoja de Trabajo para listado'!$A$151:$Z$151,0)),0)+IFERROR(INDEX('Hoja de Trabajo para listado'!$AB$155:$BA$1048576,MATCH($A581,'Hoja de Trabajo para listado'!$AB$155:$AB$1048576,0),MATCH((CUADRO!Q$5&amp;$E581),'Hoja de Trabajo para listado'!$AB$151:$BA$151,0)),0)+IFERROR(INDEX('Hoja de Trabajo para listado'!$BC$155:$CB$1048576,MATCH($A581,'Hoja de Trabajo para listado'!$BC$155:$BC$1048576,0),MATCH((CUADRO!Q$5&amp;$E581),'Hoja de Trabajo para listado'!$BC$151:$CB$151,0)),0)+IFERROR(INDEX('Hoja de Trabajo para listado'!$DE$153:$DG$274,MATCH($A581,'Hoja de Trabajo para listado'!$DE$153:$DE$1048576,0),MATCH((CUADRO!Q$5&amp;$E581),'Hoja de Trabajo para listado'!$DE$151:$DG$151,0)),0)+IFERROR(INDEX('Hoja de Trabajo para listado'!$CD$155:$DC$1048576,MATCH($A581,'Hoja de Trabajo para listado'!$CD$155:$CD$1048576,0),MATCH((CUADRO!Q$5&amp;$E581),'Hoja de Trabajo para listado'!$CD$151:$DC$151,0)),0)</f>
        <v>0</v>
      </c>
      <c r="R581" s="243">
        <f t="shared" ca="1" si="19"/>
        <v>0</v>
      </c>
      <c r="S581" s="249">
        <f ca="1">+R580+R581</f>
        <v>0</v>
      </c>
      <c r="T581" s="243">
        <f ca="1">+S581</f>
        <v>0</v>
      </c>
      <c r="U581" s="242">
        <f t="shared" si="20"/>
        <v>2</v>
      </c>
      <c r="V581" s="333" t="str">
        <f>+VLOOKUP(A581,bd_lista!$A$3:$E$590,5,FALSE)</f>
        <v>Gobiernos Autonomos Municipales</v>
      </c>
      <c r="W581" s="384"/>
      <c r="X581" s="242">
        <f>+VLOOKUP(A581,[3]Sheet1!$A$13:$D$744,4,FALSE)</f>
        <v>0</v>
      </c>
      <c r="Y581" s="242" t="e">
        <f>+VLOOKUP(X581,bd_lista!$A$3:$C$590,3,FALSE)</f>
        <v>#N/A</v>
      </c>
      <c r="Z581" s="292"/>
      <c r="AA581" s="293"/>
    </row>
    <row r="582" spans="1:27" customFormat="1" ht="15" hidden="1" customHeight="1">
      <c r="A582" s="32">
        <v>1244</v>
      </c>
      <c r="B582" s="388">
        <f>+A582</f>
        <v>1244</v>
      </c>
      <c r="C582" s="247" t="str">
        <f>+VLOOKUP(A582,bd_lista!$A$3:$C$590,3,FALSE)</f>
        <v>Gobierno Autónomo Municipal de Nazacara de Pacajes</v>
      </c>
      <c r="D582" s="385" t="str">
        <f>+C582</f>
        <v>Gobierno Autónomo Municipal de Nazacara de Pacajes</v>
      </c>
      <c r="E582" s="242" t="s">
        <v>1304</v>
      </c>
      <c r="F582" s="243">
        <f ca="1">+IFERROR(INDEX('Hoja de Trabajo para listado'!$A$155:$Z$1048576,MATCH($A582,'Hoja de Trabajo para listado'!$A$155:$A$1048576,0),MATCH((CUADRO!F$5&amp;$E582),'Hoja de Trabajo para listado'!$A$151:$Z$151,0)),0)+IFERROR(INDEX('Hoja de Trabajo para listado'!$AB$155:$BA$1048576,MATCH($A582,'Hoja de Trabajo para listado'!$AB$155:$AB$1048576,0),MATCH((CUADRO!F$5&amp;$E582),'Hoja de Trabajo para listado'!$AB$151:$BA$151,0)),0)+IFERROR(INDEX('Hoja de Trabajo para listado'!$BC$155:$CB$1048576,MATCH($A582,'Hoja de Trabajo para listado'!$BC$155:$BC$1048576,0),MATCH((CUADRO!F$5&amp;$E582),'Hoja de Trabajo para listado'!$BC$151:$CB$151,0)),0)+IFERROR(INDEX('Hoja de Trabajo para listado'!$DE$153:$DG$274,MATCH($A582,'Hoja de Trabajo para listado'!$DE$153:$DE$1048576,0),MATCH((CUADRO!F$5&amp;$E582),'Hoja de Trabajo para listado'!$DE$151:$DG$151,0)),0)+IFERROR(INDEX('Hoja de Trabajo para listado'!$CD$155:$DC$1048576,MATCH($A582,'Hoja de Trabajo para listado'!$CD$155:$CD$1048576,0),MATCH((CUADRO!F$5&amp;$E582),'Hoja de Trabajo para listado'!$CD$151:$DC$151,0)),0)</f>
        <v>0</v>
      </c>
      <c r="G582" s="243">
        <f ca="1">+IFERROR(INDEX('Hoja de Trabajo para listado'!$A$155:$Z$1048576,MATCH($A582,'Hoja de Trabajo para listado'!$A$155:$A$1048576,0),MATCH((CUADRO!G$5&amp;$E582),'Hoja de Trabajo para listado'!$A$151:$Z$151,0)),0)+IFERROR(INDEX('Hoja de Trabajo para listado'!$AB$155:$BA$1048576,MATCH($A582,'Hoja de Trabajo para listado'!$AB$155:$AB$1048576,0),MATCH((CUADRO!G$5&amp;$E582),'Hoja de Trabajo para listado'!$AB$151:$BA$151,0)),0)+IFERROR(INDEX('Hoja de Trabajo para listado'!$BC$155:$CB$1048576,MATCH($A582,'Hoja de Trabajo para listado'!$BC$155:$BC$1048576,0),MATCH((CUADRO!G$5&amp;$E582),'Hoja de Trabajo para listado'!$BC$151:$CB$151,0)),0)+IFERROR(INDEX('Hoja de Trabajo para listado'!$DE$153:$DG$274,MATCH($A582,'Hoja de Trabajo para listado'!$DE$153:$DE$1048576,0),MATCH((CUADRO!G$5&amp;$E582),'Hoja de Trabajo para listado'!$DE$151:$DG$151,0)),0)+IFERROR(INDEX('Hoja de Trabajo para listado'!$CD$155:$DC$1048576,MATCH($A582,'Hoja de Trabajo para listado'!$CD$155:$CD$1048576,0),MATCH((CUADRO!G$5&amp;$E582),'Hoja de Trabajo para listado'!$CD$151:$DC$151,0)),0)</f>
        <v>0</v>
      </c>
      <c r="H582" s="243">
        <f ca="1">+IFERROR(INDEX('Hoja de Trabajo para listado'!$A$155:$Z$1048576,MATCH($A582,'Hoja de Trabajo para listado'!$A$155:$A$1048576,0),MATCH((CUADRO!H$5&amp;$E582),'Hoja de Trabajo para listado'!$A$151:$Z$151,0)),0)+IFERROR(INDEX('Hoja de Trabajo para listado'!$AB$155:$BA$1048576,MATCH($A582,'Hoja de Trabajo para listado'!$AB$155:$AB$1048576,0),MATCH((CUADRO!H$5&amp;$E582),'Hoja de Trabajo para listado'!$AB$151:$BA$151,0)),0)+IFERROR(INDEX('Hoja de Trabajo para listado'!$BC$155:$CB$1048576,MATCH($A582,'Hoja de Trabajo para listado'!$BC$155:$BC$1048576,0),MATCH((CUADRO!H$5&amp;$E582),'Hoja de Trabajo para listado'!$BC$151:$CB$151,0)),0)+IFERROR(INDEX('Hoja de Trabajo para listado'!$DE$153:$DG$274,MATCH($A582,'Hoja de Trabajo para listado'!$DE$153:$DE$1048576,0),MATCH((CUADRO!H$5&amp;$E582),'Hoja de Trabajo para listado'!$DE$151:$DG$151,0)),0)+IFERROR(INDEX('Hoja de Trabajo para listado'!$CD$155:$DC$1048576,MATCH($A582,'Hoja de Trabajo para listado'!$CD$155:$CD$1048576,0),MATCH((CUADRO!H$5&amp;$E582),'Hoja de Trabajo para listado'!$CD$151:$DC$151,0)),0)</f>
        <v>0</v>
      </c>
      <c r="I582" s="243">
        <f ca="1">+IFERROR(INDEX('Hoja de Trabajo para listado'!$A$155:$Z$1048576,MATCH($A582,'Hoja de Trabajo para listado'!$A$155:$A$1048576,0),MATCH((CUADRO!I$5&amp;$E582),'Hoja de Trabajo para listado'!$A$151:$Z$151,0)),0)+IFERROR(INDEX('Hoja de Trabajo para listado'!$AB$155:$BA$1048576,MATCH($A582,'Hoja de Trabajo para listado'!$AB$155:$AB$1048576,0),MATCH((CUADRO!I$5&amp;$E582),'Hoja de Trabajo para listado'!$AB$151:$BA$151,0)),0)+IFERROR(INDEX('Hoja de Trabajo para listado'!$BC$155:$CB$1048576,MATCH($A582,'Hoja de Trabajo para listado'!$BC$155:$BC$1048576,0),MATCH((CUADRO!I$5&amp;$E582),'Hoja de Trabajo para listado'!$BC$151:$CB$151,0)),0)+IFERROR(INDEX('Hoja de Trabajo para listado'!$DE$153:$DG$274,MATCH($A582,'Hoja de Trabajo para listado'!$DE$153:$DE$1048576,0),MATCH((CUADRO!I$5&amp;$E582),'Hoja de Trabajo para listado'!$DE$151:$DG$151,0)),0)+IFERROR(INDEX('Hoja de Trabajo para listado'!$CD$155:$DC$1048576,MATCH($A582,'Hoja de Trabajo para listado'!$CD$155:$CD$1048576,0),MATCH((CUADRO!I$5&amp;$E582),'Hoja de Trabajo para listado'!$CD$151:$DC$151,0)),0)</f>
        <v>0</v>
      </c>
      <c r="J582" s="243">
        <f ca="1">+IFERROR(INDEX('Hoja de Trabajo para listado'!$A$155:$Z$1048576,MATCH($A582,'Hoja de Trabajo para listado'!$A$155:$A$1048576,0),MATCH((CUADRO!J$5&amp;$E582),'Hoja de Trabajo para listado'!$A$151:$Z$151,0)),0)+IFERROR(INDEX('Hoja de Trabajo para listado'!$AB$155:$BA$1048576,MATCH($A582,'Hoja de Trabajo para listado'!$AB$155:$AB$1048576,0),MATCH((CUADRO!J$5&amp;$E582),'Hoja de Trabajo para listado'!$AB$151:$BA$151,0)),0)+IFERROR(INDEX('Hoja de Trabajo para listado'!$BC$155:$CB$1048576,MATCH($A582,'Hoja de Trabajo para listado'!$BC$155:$BC$1048576,0),MATCH((CUADRO!J$5&amp;$E582),'Hoja de Trabajo para listado'!$BC$151:$CB$151,0)),0)+IFERROR(INDEX('Hoja de Trabajo para listado'!$DE$153:$DG$274,MATCH($A582,'Hoja de Trabajo para listado'!$DE$153:$DE$1048576,0),MATCH((CUADRO!J$5&amp;$E582),'Hoja de Trabajo para listado'!$DE$151:$DG$151,0)),0)+IFERROR(INDEX('Hoja de Trabajo para listado'!$CD$155:$DC$1048576,MATCH($A582,'Hoja de Trabajo para listado'!$CD$155:$CD$1048576,0),MATCH((CUADRO!J$5&amp;$E582),'Hoja de Trabajo para listado'!$CD$151:$DC$151,0)),0)</f>
        <v>0</v>
      </c>
      <c r="K582" s="243">
        <f ca="1">+IFERROR(INDEX('Hoja de Trabajo para listado'!$A$155:$Z$1048576,MATCH($A582,'Hoja de Trabajo para listado'!$A$155:$A$1048576,0),MATCH((CUADRO!K$5&amp;$E582),'Hoja de Trabajo para listado'!$A$151:$Z$151,0)),0)+IFERROR(INDEX('Hoja de Trabajo para listado'!$AB$155:$BA$1048576,MATCH($A582,'Hoja de Trabajo para listado'!$AB$155:$AB$1048576,0),MATCH((CUADRO!K$5&amp;$E582),'Hoja de Trabajo para listado'!$AB$151:$BA$151,0)),0)+IFERROR(INDEX('Hoja de Trabajo para listado'!$BC$155:$CB$1048576,MATCH($A582,'Hoja de Trabajo para listado'!$BC$155:$BC$1048576,0),MATCH((CUADRO!K$5&amp;$E582),'Hoja de Trabajo para listado'!$BC$151:$CB$151,0)),0)+IFERROR(INDEX('Hoja de Trabajo para listado'!$DE$153:$DG$274,MATCH($A582,'Hoja de Trabajo para listado'!$DE$153:$DE$1048576,0),MATCH((CUADRO!K$5&amp;$E582),'Hoja de Trabajo para listado'!$DE$151:$DG$151,0)),0)+IFERROR(INDEX('Hoja de Trabajo para listado'!$CD$155:$DC$1048576,MATCH($A582,'Hoja de Trabajo para listado'!$CD$155:$CD$1048576,0),MATCH((CUADRO!K$5&amp;$E582),'Hoja de Trabajo para listado'!$CD$151:$DC$151,0)),0)</f>
        <v>0</v>
      </c>
      <c r="L582" s="243">
        <f ca="1">+IFERROR(INDEX('Hoja de Trabajo para listado'!$A$155:$Z$1048576,MATCH($A582,'Hoja de Trabajo para listado'!$A$155:$A$1048576,0),MATCH((CUADRO!L$5&amp;$E582),'Hoja de Trabajo para listado'!$A$151:$Z$151,0)),0)+IFERROR(INDEX('Hoja de Trabajo para listado'!$AB$155:$BA$1048576,MATCH($A582,'Hoja de Trabajo para listado'!$AB$155:$AB$1048576,0),MATCH((CUADRO!L$5&amp;$E582),'Hoja de Trabajo para listado'!$AB$151:$BA$151,0)),0)+IFERROR(INDEX('Hoja de Trabajo para listado'!$BC$155:$CB$1048576,MATCH($A582,'Hoja de Trabajo para listado'!$BC$155:$BC$1048576,0),MATCH((CUADRO!L$5&amp;$E582),'Hoja de Trabajo para listado'!$BC$151:$CB$151,0)),0)+IFERROR(INDEX('Hoja de Trabajo para listado'!$DE$153:$DG$274,MATCH($A582,'Hoja de Trabajo para listado'!$DE$153:$DE$1048576,0),MATCH((CUADRO!L$5&amp;$E582),'Hoja de Trabajo para listado'!$DE$151:$DG$151,0)),0)+IFERROR(INDEX('Hoja de Trabajo para listado'!$CD$155:$DC$1048576,MATCH($A582,'Hoja de Trabajo para listado'!$CD$155:$CD$1048576,0),MATCH((CUADRO!L$5&amp;$E582),'Hoja de Trabajo para listado'!$CD$151:$DC$151,0)),0)</f>
        <v>0</v>
      </c>
      <c r="M582" s="243">
        <f ca="1">+IFERROR(INDEX('Hoja de Trabajo para listado'!$A$155:$Z$1048576,MATCH($A582,'Hoja de Trabajo para listado'!$A$155:$A$1048576,0),MATCH((CUADRO!M$5&amp;$E582),'Hoja de Trabajo para listado'!$A$151:$Z$151,0)),0)+IFERROR(INDEX('Hoja de Trabajo para listado'!$AB$155:$BA$1048576,MATCH($A582,'Hoja de Trabajo para listado'!$AB$155:$AB$1048576,0),MATCH((CUADRO!M$5&amp;$E582),'Hoja de Trabajo para listado'!$AB$151:$BA$151,0)),0)+IFERROR(INDEX('Hoja de Trabajo para listado'!$BC$155:$CB$1048576,MATCH($A582,'Hoja de Trabajo para listado'!$BC$155:$BC$1048576,0),MATCH((CUADRO!M$5&amp;$E582),'Hoja de Trabajo para listado'!$BC$151:$CB$151,0)),0)+IFERROR(INDEX('Hoja de Trabajo para listado'!$DE$153:$DG$274,MATCH($A582,'Hoja de Trabajo para listado'!$DE$153:$DE$1048576,0),MATCH((CUADRO!M$5&amp;$E582),'Hoja de Trabajo para listado'!$DE$151:$DG$151,0)),0)+IFERROR(INDEX('Hoja de Trabajo para listado'!$CD$155:$DC$1048576,MATCH($A582,'Hoja de Trabajo para listado'!$CD$155:$CD$1048576,0),MATCH((CUADRO!M$5&amp;$E582),'Hoja de Trabajo para listado'!$CD$151:$DC$151,0)),0)</f>
        <v>0</v>
      </c>
      <c r="N582" s="243">
        <f ca="1">+IFERROR(INDEX('Hoja de Trabajo para listado'!$A$155:$Z$1048576,MATCH($A582,'Hoja de Trabajo para listado'!$A$155:$A$1048576,0),MATCH((CUADRO!N$5&amp;$E582),'Hoja de Trabajo para listado'!$A$151:$Z$151,0)),0)+IFERROR(INDEX('Hoja de Trabajo para listado'!$AB$155:$BA$1048576,MATCH($A582,'Hoja de Trabajo para listado'!$AB$155:$AB$1048576,0),MATCH((CUADRO!N$5&amp;$E582),'Hoja de Trabajo para listado'!$AB$151:$BA$151,0)),0)+IFERROR(INDEX('Hoja de Trabajo para listado'!$BC$155:$CB$1048576,MATCH($A582,'Hoja de Trabajo para listado'!$BC$155:$BC$1048576,0),MATCH((CUADRO!N$5&amp;$E582),'Hoja de Trabajo para listado'!$BC$151:$CB$151,0)),0)+IFERROR(INDEX('Hoja de Trabajo para listado'!$DE$153:$DG$274,MATCH($A582,'Hoja de Trabajo para listado'!$DE$153:$DE$1048576,0),MATCH((CUADRO!N$5&amp;$E582),'Hoja de Trabajo para listado'!$DE$151:$DG$151,0)),0)+IFERROR(INDEX('Hoja de Trabajo para listado'!$CD$155:$DC$1048576,MATCH($A582,'Hoja de Trabajo para listado'!$CD$155:$CD$1048576,0),MATCH((CUADRO!N$5&amp;$E582),'Hoja de Trabajo para listado'!$CD$151:$DC$151,0)),0)</f>
        <v>0</v>
      </c>
      <c r="O582" s="243">
        <f ca="1">+IFERROR(INDEX('Hoja de Trabajo para listado'!$A$155:$Z$1048576,MATCH($A582,'Hoja de Trabajo para listado'!$A$155:$A$1048576,0),MATCH((CUADRO!O$5&amp;$E582),'Hoja de Trabajo para listado'!$A$151:$Z$151,0)),0)+IFERROR(INDEX('Hoja de Trabajo para listado'!$AB$155:$BA$1048576,MATCH($A582,'Hoja de Trabajo para listado'!$AB$155:$AB$1048576,0),MATCH((CUADRO!O$5&amp;$E582),'Hoja de Trabajo para listado'!$AB$151:$BA$151,0)),0)+IFERROR(INDEX('Hoja de Trabajo para listado'!$BC$155:$CB$1048576,MATCH($A582,'Hoja de Trabajo para listado'!$BC$155:$BC$1048576,0),MATCH((CUADRO!O$5&amp;$E582),'Hoja de Trabajo para listado'!$BC$151:$CB$151,0)),0)+IFERROR(INDEX('Hoja de Trabajo para listado'!$DE$153:$DG$274,MATCH($A582,'Hoja de Trabajo para listado'!$DE$153:$DE$1048576,0),MATCH((CUADRO!O$5&amp;$E582),'Hoja de Trabajo para listado'!$DE$151:$DG$151,0)),0)+IFERROR(INDEX('Hoja de Trabajo para listado'!$CD$155:$DC$1048576,MATCH($A582,'Hoja de Trabajo para listado'!$CD$155:$CD$1048576,0),MATCH((CUADRO!O$5&amp;$E582),'Hoja de Trabajo para listado'!$CD$151:$DC$151,0)),0)</f>
        <v>0</v>
      </c>
      <c r="P582" s="243">
        <f ca="1">+IFERROR(INDEX('Hoja de Trabajo para listado'!$A$155:$Z$1048576,MATCH($A582,'Hoja de Trabajo para listado'!$A$155:$A$1048576,0),MATCH((CUADRO!P$5&amp;$E582),'Hoja de Trabajo para listado'!$A$151:$Z$151,0)),0)+IFERROR(INDEX('Hoja de Trabajo para listado'!$AB$155:$BA$1048576,MATCH($A582,'Hoja de Trabajo para listado'!$AB$155:$AB$1048576,0),MATCH((CUADRO!P$5&amp;$E582),'Hoja de Trabajo para listado'!$AB$151:$BA$151,0)),0)+IFERROR(INDEX('Hoja de Trabajo para listado'!$BC$155:$CB$1048576,MATCH($A582,'Hoja de Trabajo para listado'!$BC$155:$BC$1048576,0),MATCH((CUADRO!P$5&amp;$E582),'Hoja de Trabajo para listado'!$BC$151:$CB$151,0)),0)+IFERROR(INDEX('Hoja de Trabajo para listado'!$DE$153:$DG$274,MATCH($A582,'Hoja de Trabajo para listado'!$DE$153:$DE$1048576,0),MATCH((CUADRO!P$5&amp;$E582),'Hoja de Trabajo para listado'!$DE$151:$DG$151,0)),0)+IFERROR(INDEX('Hoja de Trabajo para listado'!$CD$155:$DC$1048576,MATCH($A582,'Hoja de Trabajo para listado'!$CD$155:$CD$1048576,0),MATCH((CUADRO!P$5&amp;$E582),'Hoja de Trabajo para listado'!$CD$151:$DC$151,0)),0)</f>
        <v>0</v>
      </c>
      <c r="Q582" s="243">
        <f ca="1">+IFERROR(INDEX('Hoja de Trabajo para listado'!$A$155:$Z$1048576,MATCH($A582,'Hoja de Trabajo para listado'!$A$155:$A$1048576,0),MATCH((CUADRO!Q$5&amp;$E582),'Hoja de Trabajo para listado'!$A$151:$Z$151,0)),0)+IFERROR(INDEX('Hoja de Trabajo para listado'!$AB$155:$BA$1048576,MATCH($A582,'Hoja de Trabajo para listado'!$AB$155:$AB$1048576,0),MATCH((CUADRO!Q$5&amp;$E582),'Hoja de Trabajo para listado'!$AB$151:$BA$151,0)),0)+IFERROR(INDEX('Hoja de Trabajo para listado'!$BC$155:$CB$1048576,MATCH($A582,'Hoja de Trabajo para listado'!$BC$155:$BC$1048576,0),MATCH((CUADRO!Q$5&amp;$E582),'Hoja de Trabajo para listado'!$BC$151:$CB$151,0)),0)+IFERROR(INDEX('Hoja de Trabajo para listado'!$DE$153:$DG$274,MATCH($A582,'Hoja de Trabajo para listado'!$DE$153:$DE$1048576,0),MATCH((CUADRO!Q$5&amp;$E582),'Hoja de Trabajo para listado'!$DE$151:$DG$151,0)),0)+IFERROR(INDEX('Hoja de Trabajo para listado'!$CD$155:$DC$1048576,MATCH($A582,'Hoja de Trabajo para listado'!$CD$155:$CD$1048576,0),MATCH((CUADRO!Q$5&amp;$E582),'Hoja de Trabajo para listado'!$CD$151:$DC$151,0)),0)</f>
        <v>0</v>
      </c>
      <c r="R582" s="243">
        <f t="shared" ref="R582:R645" ca="1" si="21">+SUM(F582:Q582)</f>
        <v>0</v>
      </c>
      <c r="S582" s="249"/>
      <c r="T582" s="243">
        <f ca="1">+T583</f>
        <v>0</v>
      </c>
      <c r="U582" s="242">
        <f t="shared" ref="U582:U645" si="22">+IF(E582="Débitos",1,2)</f>
        <v>1</v>
      </c>
      <c r="V582" s="333" t="str">
        <f>+VLOOKUP(A582,bd_lista!$A$3:$E$590,5,FALSE)</f>
        <v>Gobiernos Autonomos Municipales</v>
      </c>
      <c r="W582" s="383" t="str">
        <f>+V582</f>
        <v>Gobiernos Autonomos Municipales</v>
      </c>
      <c r="X582" s="242">
        <f>+VLOOKUP(A582,[3]Sheet1!$A$13:$D$744,4,FALSE)</f>
        <v>0</v>
      </c>
      <c r="Y582" s="242" t="e">
        <f>+VLOOKUP(X582,bd_lista!$A$3:$C$590,3,FALSE)</f>
        <v>#N/A</v>
      </c>
      <c r="Z582" s="294">
        <f>+X582</f>
        <v>0</v>
      </c>
      <c r="AA582" s="295" t="e">
        <f>+Y582</f>
        <v>#N/A</v>
      </c>
    </row>
    <row r="583" spans="1:27" customFormat="1" ht="15" hidden="1" customHeight="1">
      <c r="A583" s="32">
        <v>1244</v>
      </c>
      <c r="B583" s="389"/>
      <c r="C583" s="247" t="str">
        <f>+VLOOKUP(A583,bd_lista!$A$3:$C$590,3,FALSE)</f>
        <v>Gobierno Autónomo Municipal de Nazacara de Pacajes</v>
      </c>
      <c r="D583" s="386"/>
      <c r="E583" s="244" t="s">
        <v>1305</v>
      </c>
      <c r="F583" s="243">
        <f ca="1">+IFERROR(INDEX('Hoja de Trabajo para listado'!$A$155:$Z$1048576,MATCH($A583,'Hoja de Trabajo para listado'!$A$155:$A$1048576,0),MATCH((CUADRO!F$5&amp;$E583),'Hoja de Trabajo para listado'!$A$151:$Z$151,0)),0)+IFERROR(INDEX('Hoja de Trabajo para listado'!$AB$155:$BA$1048576,MATCH($A583,'Hoja de Trabajo para listado'!$AB$155:$AB$1048576,0),MATCH((CUADRO!F$5&amp;$E583),'Hoja de Trabajo para listado'!$AB$151:$BA$151,0)),0)+IFERROR(INDEX('Hoja de Trabajo para listado'!$BC$155:$CB$1048576,MATCH($A583,'Hoja de Trabajo para listado'!$BC$155:$BC$1048576,0),MATCH((CUADRO!F$5&amp;$E583),'Hoja de Trabajo para listado'!$BC$151:$CB$151,0)),0)+IFERROR(INDEX('Hoja de Trabajo para listado'!$DE$153:$DG$274,MATCH($A583,'Hoja de Trabajo para listado'!$DE$153:$DE$1048576,0),MATCH((CUADRO!F$5&amp;$E583),'Hoja de Trabajo para listado'!$DE$151:$DG$151,0)),0)+IFERROR(INDEX('Hoja de Trabajo para listado'!$CD$155:$DC$1048576,MATCH($A583,'Hoja de Trabajo para listado'!$CD$155:$CD$1048576,0),MATCH((CUADRO!F$5&amp;$E583),'Hoja de Trabajo para listado'!$CD$151:$DC$151,0)),0)</f>
        <v>0</v>
      </c>
      <c r="G583" s="243">
        <f ca="1">+IFERROR(INDEX('Hoja de Trabajo para listado'!$A$155:$Z$1048576,MATCH($A583,'Hoja de Trabajo para listado'!$A$155:$A$1048576,0),MATCH((CUADRO!G$5&amp;$E583),'Hoja de Trabajo para listado'!$A$151:$Z$151,0)),0)+IFERROR(INDEX('Hoja de Trabajo para listado'!$AB$155:$BA$1048576,MATCH($A583,'Hoja de Trabajo para listado'!$AB$155:$AB$1048576,0),MATCH((CUADRO!G$5&amp;$E583),'Hoja de Trabajo para listado'!$AB$151:$BA$151,0)),0)+IFERROR(INDEX('Hoja de Trabajo para listado'!$BC$155:$CB$1048576,MATCH($A583,'Hoja de Trabajo para listado'!$BC$155:$BC$1048576,0),MATCH((CUADRO!G$5&amp;$E583),'Hoja de Trabajo para listado'!$BC$151:$CB$151,0)),0)+IFERROR(INDEX('Hoja de Trabajo para listado'!$DE$153:$DG$274,MATCH($A583,'Hoja de Trabajo para listado'!$DE$153:$DE$1048576,0),MATCH((CUADRO!G$5&amp;$E583),'Hoja de Trabajo para listado'!$DE$151:$DG$151,0)),0)+IFERROR(INDEX('Hoja de Trabajo para listado'!$CD$155:$DC$1048576,MATCH($A583,'Hoja de Trabajo para listado'!$CD$155:$CD$1048576,0),MATCH((CUADRO!G$5&amp;$E583),'Hoja de Trabajo para listado'!$CD$151:$DC$151,0)),0)</f>
        <v>0</v>
      </c>
      <c r="H583" s="243">
        <f ca="1">+IFERROR(INDEX('Hoja de Trabajo para listado'!$A$155:$Z$1048576,MATCH($A583,'Hoja de Trabajo para listado'!$A$155:$A$1048576,0),MATCH((CUADRO!H$5&amp;$E583),'Hoja de Trabajo para listado'!$A$151:$Z$151,0)),0)+IFERROR(INDEX('Hoja de Trabajo para listado'!$AB$155:$BA$1048576,MATCH($A583,'Hoja de Trabajo para listado'!$AB$155:$AB$1048576,0),MATCH((CUADRO!H$5&amp;$E583),'Hoja de Trabajo para listado'!$AB$151:$BA$151,0)),0)+IFERROR(INDEX('Hoja de Trabajo para listado'!$BC$155:$CB$1048576,MATCH($A583,'Hoja de Trabajo para listado'!$BC$155:$BC$1048576,0),MATCH((CUADRO!H$5&amp;$E583),'Hoja de Trabajo para listado'!$BC$151:$CB$151,0)),0)+IFERROR(INDEX('Hoja de Trabajo para listado'!$DE$153:$DG$274,MATCH($A583,'Hoja de Trabajo para listado'!$DE$153:$DE$1048576,0),MATCH((CUADRO!H$5&amp;$E583),'Hoja de Trabajo para listado'!$DE$151:$DG$151,0)),0)+IFERROR(INDEX('Hoja de Trabajo para listado'!$CD$155:$DC$1048576,MATCH($A583,'Hoja de Trabajo para listado'!$CD$155:$CD$1048576,0),MATCH((CUADRO!H$5&amp;$E583),'Hoja de Trabajo para listado'!$CD$151:$DC$151,0)),0)</f>
        <v>0</v>
      </c>
      <c r="I583" s="243">
        <f ca="1">+IFERROR(INDEX('Hoja de Trabajo para listado'!$A$155:$Z$1048576,MATCH($A583,'Hoja de Trabajo para listado'!$A$155:$A$1048576,0),MATCH((CUADRO!I$5&amp;$E583),'Hoja de Trabajo para listado'!$A$151:$Z$151,0)),0)+IFERROR(INDEX('Hoja de Trabajo para listado'!$AB$155:$BA$1048576,MATCH($A583,'Hoja de Trabajo para listado'!$AB$155:$AB$1048576,0),MATCH((CUADRO!I$5&amp;$E583),'Hoja de Trabajo para listado'!$AB$151:$BA$151,0)),0)+IFERROR(INDEX('Hoja de Trabajo para listado'!$BC$155:$CB$1048576,MATCH($A583,'Hoja de Trabajo para listado'!$BC$155:$BC$1048576,0),MATCH((CUADRO!I$5&amp;$E583),'Hoja de Trabajo para listado'!$BC$151:$CB$151,0)),0)+IFERROR(INDEX('Hoja de Trabajo para listado'!$DE$153:$DG$274,MATCH($A583,'Hoja de Trabajo para listado'!$DE$153:$DE$1048576,0),MATCH((CUADRO!I$5&amp;$E583),'Hoja de Trabajo para listado'!$DE$151:$DG$151,0)),0)+IFERROR(INDEX('Hoja de Trabajo para listado'!$CD$155:$DC$1048576,MATCH($A583,'Hoja de Trabajo para listado'!$CD$155:$CD$1048576,0),MATCH((CUADRO!I$5&amp;$E583),'Hoja de Trabajo para listado'!$CD$151:$DC$151,0)),0)</f>
        <v>0</v>
      </c>
      <c r="J583" s="243">
        <f ca="1">+IFERROR(INDEX('Hoja de Trabajo para listado'!$A$155:$Z$1048576,MATCH($A583,'Hoja de Trabajo para listado'!$A$155:$A$1048576,0),MATCH((CUADRO!J$5&amp;$E583),'Hoja de Trabajo para listado'!$A$151:$Z$151,0)),0)+IFERROR(INDEX('Hoja de Trabajo para listado'!$AB$155:$BA$1048576,MATCH($A583,'Hoja de Trabajo para listado'!$AB$155:$AB$1048576,0),MATCH((CUADRO!J$5&amp;$E583),'Hoja de Trabajo para listado'!$AB$151:$BA$151,0)),0)+IFERROR(INDEX('Hoja de Trabajo para listado'!$BC$155:$CB$1048576,MATCH($A583,'Hoja de Trabajo para listado'!$BC$155:$BC$1048576,0),MATCH((CUADRO!J$5&amp;$E583),'Hoja de Trabajo para listado'!$BC$151:$CB$151,0)),0)+IFERROR(INDEX('Hoja de Trabajo para listado'!$DE$153:$DG$274,MATCH($A583,'Hoja de Trabajo para listado'!$DE$153:$DE$1048576,0),MATCH((CUADRO!J$5&amp;$E583),'Hoja de Trabajo para listado'!$DE$151:$DG$151,0)),0)+IFERROR(INDEX('Hoja de Trabajo para listado'!$CD$155:$DC$1048576,MATCH($A583,'Hoja de Trabajo para listado'!$CD$155:$CD$1048576,0),MATCH((CUADRO!J$5&amp;$E583),'Hoja de Trabajo para listado'!$CD$151:$DC$151,0)),0)</f>
        <v>0</v>
      </c>
      <c r="K583" s="243">
        <f ca="1">+IFERROR(INDEX('Hoja de Trabajo para listado'!$A$155:$Z$1048576,MATCH($A583,'Hoja de Trabajo para listado'!$A$155:$A$1048576,0),MATCH((CUADRO!K$5&amp;$E583),'Hoja de Trabajo para listado'!$A$151:$Z$151,0)),0)+IFERROR(INDEX('Hoja de Trabajo para listado'!$AB$155:$BA$1048576,MATCH($A583,'Hoja de Trabajo para listado'!$AB$155:$AB$1048576,0),MATCH((CUADRO!K$5&amp;$E583),'Hoja de Trabajo para listado'!$AB$151:$BA$151,0)),0)+IFERROR(INDEX('Hoja de Trabajo para listado'!$BC$155:$CB$1048576,MATCH($A583,'Hoja de Trabajo para listado'!$BC$155:$BC$1048576,0),MATCH((CUADRO!K$5&amp;$E583),'Hoja de Trabajo para listado'!$BC$151:$CB$151,0)),0)+IFERROR(INDEX('Hoja de Trabajo para listado'!$DE$153:$DG$274,MATCH($A583,'Hoja de Trabajo para listado'!$DE$153:$DE$1048576,0),MATCH((CUADRO!K$5&amp;$E583),'Hoja de Trabajo para listado'!$DE$151:$DG$151,0)),0)+IFERROR(INDEX('Hoja de Trabajo para listado'!$CD$155:$DC$1048576,MATCH($A583,'Hoja de Trabajo para listado'!$CD$155:$CD$1048576,0),MATCH((CUADRO!K$5&amp;$E583),'Hoja de Trabajo para listado'!$CD$151:$DC$151,0)),0)</f>
        <v>0</v>
      </c>
      <c r="L583" s="243">
        <f ca="1">+IFERROR(INDEX('Hoja de Trabajo para listado'!$A$155:$Z$1048576,MATCH($A583,'Hoja de Trabajo para listado'!$A$155:$A$1048576,0),MATCH((CUADRO!L$5&amp;$E583),'Hoja de Trabajo para listado'!$A$151:$Z$151,0)),0)+IFERROR(INDEX('Hoja de Trabajo para listado'!$AB$155:$BA$1048576,MATCH($A583,'Hoja de Trabajo para listado'!$AB$155:$AB$1048576,0),MATCH((CUADRO!L$5&amp;$E583),'Hoja de Trabajo para listado'!$AB$151:$BA$151,0)),0)+IFERROR(INDEX('Hoja de Trabajo para listado'!$BC$155:$CB$1048576,MATCH($A583,'Hoja de Trabajo para listado'!$BC$155:$BC$1048576,0),MATCH((CUADRO!L$5&amp;$E583),'Hoja de Trabajo para listado'!$BC$151:$CB$151,0)),0)+IFERROR(INDEX('Hoja de Trabajo para listado'!$DE$153:$DG$274,MATCH($A583,'Hoja de Trabajo para listado'!$DE$153:$DE$1048576,0),MATCH((CUADRO!L$5&amp;$E583),'Hoja de Trabajo para listado'!$DE$151:$DG$151,0)),0)+IFERROR(INDEX('Hoja de Trabajo para listado'!$CD$155:$DC$1048576,MATCH($A583,'Hoja de Trabajo para listado'!$CD$155:$CD$1048576,0),MATCH((CUADRO!L$5&amp;$E583),'Hoja de Trabajo para listado'!$CD$151:$DC$151,0)),0)</f>
        <v>0</v>
      </c>
      <c r="M583" s="243">
        <f ca="1">+IFERROR(INDEX('Hoja de Trabajo para listado'!$A$155:$Z$1048576,MATCH($A583,'Hoja de Trabajo para listado'!$A$155:$A$1048576,0),MATCH((CUADRO!M$5&amp;$E583),'Hoja de Trabajo para listado'!$A$151:$Z$151,0)),0)+IFERROR(INDEX('Hoja de Trabajo para listado'!$AB$155:$BA$1048576,MATCH($A583,'Hoja de Trabajo para listado'!$AB$155:$AB$1048576,0),MATCH((CUADRO!M$5&amp;$E583),'Hoja de Trabajo para listado'!$AB$151:$BA$151,0)),0)+IFERROR(INDEX('Hoja de Trabajo para listado'!$BC$155:$CB$1048576,MATCH($A583,'Hoja de Trabajo para listado'!$BC$155:$BC$1048576,0),MATCH((CUADRO!M$5&amp;$E583),'Hoja de Trabajo para listado'!$BC$151:$CB$151,0)),0)+IFERROR(INDEX('Hoja de Trabajo para listado'!$DE$153:$DG$274,MATCH($A583,'Hoja de Trabajo para listado'!$DE$153:$DE$1048576,0),MATCH((CUADRO!M$5&amp;$E583),'Hoja de Trabajo para listado'!$DE$151:$DG$151,0)),0)+IFERROR(INDEX('Hoja de Trabajo para listado'!$CD$155:$DC$1048576,MATCH($A583,'Hoja de Trabajo para listado'!$CD$155:$CD$1048576,0),MATCH((CUADRO!M$5&amp;$E583),'Hoja de Trabajo para listado'!$CD$151:$DC$151,0)),0)</f>
        <v>0</v>
      </c>
      <c r="N583" s="243">
        <f ca="1">+IFERROR(INDEX('Hoja de Trabajo para listado'!$A$155:$Z$1048576,MATCH($A583,'Hoja de Trabajo para listado'!$A$155:$A$1048576,0),MATCH((CUADRO!N$5&amp;$E583),'Hoja de Trabajo para listado'!$A$151:$Z$151,0)),0)+IFERROR(INDEX('Hoja de Trabajo para listado'!$AB$155:$BA$1048576,MATCH($A583,'Hoja de Trabajo para listado'!$AB$155:$AB$1048576,0),MATCH((CUADRO!N$5&amp;$E583),'Hoja de Trabajo para listado'!$AB$151:$BA$151,0)),0)+IFERROR(INDEX('Hoja de Trabajo para listado'!$BC$155:$CB$1048576,MATCH($A583,'Hoja de Trabajo para listado'!$BC$155:$BC$1048576,0),MATCH((CUADRO!N$5&amp;$E583),'Hoja de Trabajo para listado'!$BC$151:$CB$151,0)),0)+IFERROR(INDEX('Hoja de Trabajo para listado'!$DE$153:$DG$274,MATCH($A583,'Hoja de Trabajo para listado'!$DE$153:$DE$1048576,0),MATCH((CUADRO!N$5&amp;$E583),'Hoja de Trabajo para listado'!$DE$151:$DG$151,0)),0)+IFERROR(INDEX('Hoja de Trabajo para listado'!$CD$155:$DC$1048576,MATCH($A583,'Hoja de Trabajo para listado'!$CD$155:$CD$1048576,0),MATCH((CUADRO!N$5&amp;$E583),'Hoja de Trabajo para listado'!$CD$151:$DC$151,0)),0)</f>
        <v>0</v>
      </c>
      <c r="O583" s="243">
        <f ca="1">+IFERROR(INDEX('Hoja de Trabajo para listado'!$A$155:$Z$1048576,MATCH($A583,'Hoja de Trabajo para listado'!$A$155:$A$1048576,0),MATCH((CUADRO!O$5&amp;$E583),'Hoja de Trabajo para listado'!$A$151:$Z$151,0)),0)+IFERROR(INDEX('Hoja de Trabajo para listado'!$AB$155:$BA$1048576,MATCH($A583,'Hoja de Trabajo para listado'!$AB$155:$AB$1048576,0),MATCH((CUADRO!O$5&amp;$E583),'Hoja de Trabajo para listado'!$AB$151:$BA$151,0)),0)+IFERROR(INDEX('Hoja de Trabajo para listado'!$BC$155:$CB$1048576,MATCH($A583,'Hoja de Trabajo para listado'!$BC$155:$BC$1048576,0),MATCH((CUADRO!O$5&amp;$E583),'Hoja de Trabajo para listado'!$BC$151:$CB$151,0)),0)+IFERROR(INDEX('Hoja de Trabajo para listado'!$DE$153:$DG$274,MATCH($A583,'Hoja de Trabajo para listado'!$DE$153:$DE$1048576,0),MATCH((CUADRO!O$5&amp;$E583),'Hoja de Trabajo para listado'!$DE$151:$DG$151,0)),0)+IFERROR(INDEX('Hoja de Trabajo para listado'!$CD$155:$DC$1048576,MATCH($A583,'Hoja de Trabajo para listado'!$CD$155:$CD$1048576,0),MATCH((CUADRO!O$5&amp;$E583),'Hoja de Trabajo para listado'!$CD$151:$DC$151,0)),0)</f>
        <v>0</v>
      </c>
      <c r="P583" s="243">
        <f ca="1">+IFERROR(INDEX('Hoja de Trabajo para listado'!$A$155:$Z$1048576,MATCH($A583,'Hoja de Trabajo para listado'!$A$155:$A$1048576,0),MATCH((CUADRO!P$5&amp;$E583),'Hoja de Trabajo para listado'!$A$151:$Z$151,0)),0)+IFERROR(INDEX('Hoja de Trabajo para listado'!$AB$155:$BA$1048576,MATCH($A583,'Hoja de Trabajo para listado'!$AB$155:$AB$1048576,0),MATCH((CUADRO!P$5&amp;$E583),'Hoja de Trabajo para listado'!$AB$151:$BA$151,0)),0)+IFERROR(INDEX('Hoja de Trabajo para listado'!$BC$155:$CB$1048576,MATCH($A583,'Hoja de Trabajo para listado'!$BC$155:$BC$1048576,0),MATCH((CUADRO!P$5&amp;$E583),'Hoja de Trabajo para listado'!$BC$151:$CB$151,0)),0)+IFERROR(INDEX('Hoja de Trabajo para listado'!$DE$153:$DG$274,MATCH($A583,'Hoja de Trabajo para listado'!$DE$153:$DE$1048576,0),MATCH((CUADRO!P$5&amp;$E583),'Hoja de Trabajo para listado'!$DE$151:$DG$151,0)),0)+IFERROR(INDEX('Hoja de Trabajo para listado'!$CD$155:$DC$1048576,MATCH($A583,'Hoja de Trabajo para listado'!$CD$155:$CD$1048576,0),MATCH((CUADRO!P$5&amp;$E583),'Hoja de Trabajo para listado'!$CD$151:$DC$151,0)),0)</f>
        <v>0</v>
      </c>
      <c r="Q583" s="243">
        <f ca="1">+IFERROR(INDEX('Hoja de Trabajo para listado'!$A$155:$Z$1048576,MATCH($A583,'Hoja de Trabajo para listado'!$A$155:$A$1048576,0),MATCH((CUADRO!Q$5&amp;$E583),'Hoja de Trabajo para listado'!$A$151:$Z$151,0)),0)+IFERROR(INDEX('Hoja de Trabajo para listado'!$AB$155:$BA$1048576,MATCH($A583,'Hoja de Trabajo para listado'!$AB$155:$AB$1048576,0),MATCH((CUADRO!Q$5&amp;$E583),'Hoja de Trabajo para listado'!$AB$151:$BA$151,0)),0)+IFERROR(INDEX('Hoja de Trabajo para listado'!$BC$155:$CB$1048576,MATCH($A583,'Hoja de Trabajo para listado'!$BC$155:$BC$1048576,0),MATCH((CUADRO!Q$5&amp;$E583),'Hoja de Trabajo para listado'!$BC$151:$CB$151,0)),0)+IFERROR(INDEX('Hoja de Trabajo para listado'!$DE$153:$DG$274,MATCH($A583,'Hoja de Trabajo para listado'!$DE$153:$DE$1048576,0),MATCH((CUADRO!Q$5&amp;$E583),'Hoja de Trabajo para listado'!$DE$151:$DG$151,0)),0)+IFERROR(INDEX('Hoja de Trabajo para listado'!$CD$155:$DC$1048576,MATCH($A583,'Hoja de Trabajo para listado'!$CD$155:$CD$1048576,0),MATCH((CUADRO!Q$5&amp;$E583),'Hoja de Trabajo para listado'!$CD$151:$DC$151,0)),0)</f>
        <v>0</v>
      </c>
      <c r="R583" s="243">
        <f t="shared" ca="1" si="21"/>
        <v>0</v>
      </c>
      <c r="S583" s="249">
        <f ca="1">+R582+R583</f>
        <v>0</v>
      </c>
      <c r="T583" s="243">
        <f ca="1">+S583</f>
        <v>0</v>
      </c>
      <c r="U583" s="242">
        <f t="shared" si="22"/>
        <v>2</v>
      </c>
      <c r="V583" s="333" t="str">
        <f>+VLOOKUP(A583,bd_lista!$A$3:$E$590,5,FALSE)</f>
        <v>Gobiernos Autonomos Municipales</v>
      </c>
      <c r="W583" s="384"/>
      <c r="X583" s="242">
        <f>+VLOOKUP(A583,[3]Sheet1!$A$13:$D$744,4,FALSE)</f>
        <v>0</v>
      </c>
      <c r="Y583" s="242" t="e">
        <f>+VLOOKUP(X583,bd_lista!$A$3:$C$590,3,FALSE)</f>
        <v>#N/A</v>
      </c>
      <c r="Z583" s="292"/>
      <c r="AA583" s="293"/>
    </row>
    <row r="584" spans="1:27" customFormat="1" ht="15" hidden="1" customHeight="1">
      <c r="A584" s="32">
        <v>1245</v>
      </c>
      <c r="B584" s="388">
        <f>+A584</f>
        <v>1245</v>
      </c>
      <c r="C584" s="247" t="str">
        <f>+VLOOKUP(A584,bd_lista!$A$3:$C$590,3,FALSE)</f>
        <v>Gobierno Autónomo Municipal de Santiago de Callapa</v>
      </c>
      <c r="D584" s="385" t="str">
        <f>+C584</f>
        <v>Gobierno Autónomo Municipal de Santiago de Callapa</v>
      </c>
      <c r="E584" s="242" t="s">
        <v>1304</v>
      </c>
      <c r="F584" s="243">
        <f ca="1">+IFERROR(INDEX('Hoja de Trabajo para listado'!$A$155:$Z$1048576,MATCH($A584,'Hoja de Trabajo para listado'!$A$155:$A$1048576,0),MATCH((CUADRO!F$5&amp;$E584),'Hoja de Trabajo para listado'!$A$151:$Z$151,0)),0)+IFERROR(INDEX('Hoja de Trabajo para listado'!$AB$155:$BA$1048576,MATCH($A584,'Hoja de Trabajo para listado'!$AB$155:$AB$1048576,0),MATCH((CUADRO!F$5&amp;$E584),'Hoja de Trabajo para listado'!$AB$151:$BA$151,0)),0)+IFERROR(INDEX('Hoja de Trabajo para listado'!$BC$155:$CB$1048576,MATCH($A584,'Hoja de Trabajo para listado'!$BC$155:$BC$1048576,0),MATCH((CUADRO!F$5&amp;$E584),'Hoja de Trabajo para listado'!$BC$151:$CB$151,0)),0)+IFERROR(INDEX('Hoja de Trabajo para listado'!$DE$153:$DG$274,MATCH($A584,'Hoja de Trabajo para listado'!$DE$153:$DE$1048576,0),MATCH((CUADRO!F$5&amp;$E584),'Hoja de Trabajo para listado'!$DE$151:$DG$151,0)),0)+IFERROR(INDEX('Hoja de Trabajo para listado'!$CD$155:$DC$1048576,MATCH($A584,'Hoja de Trabajo para listado'!$CD$155:$CD$1048576,0),MATCH((CUADRO!F$5&amp;$E584),'Hoja de Trabajo para listado'!$CD$151:$DC$151,0)),0)</f>
        <v>0</v>
      </c>
      <c r="G584" s="243">
        <f ca="1">+IFERROR(INDEX('Hoja de Trabajo para listado'!$A$155:$Z$1048576,MATCH($A584,'Hoja de Trabajo para listado'!$A$155:$A$1048576,0),MATCH((CUADRO!G$5&amp;$E584),'Hoja de Trabajo para listado'!$A$151:$Z$151,0)),0)+IFERROR(INDEX('Hoja de Trabajo para listado'!$AB$155:$BA$1048576,MATCH($A584,'Hoja de Trabajo para listado'!$AB$155:$AB$1048576,0),MATCH((CUADRO!G$5&amp;$E584),'Hoja de Trabajo para listado'!$AB$151:$BA$151,0)),0)+IFERROR(INDEX('Hoja de Trabajo para listado'!$BC$155:$CB$1048576,MATCH($A584,'Hoja de Trabajo para listado'!$BC$155:$BC$1048576,0),MATCH((CUADRO!G$5&amp;$E584),'Hoja de Trabajo para listado'!$BC$151:$CB$151,0)),0)+IFERROR(INDEX('Hoja de Trabajo para listado'!$DE$153:$DG$274,MATCH($A584,'Hoja de Trabajo para listado'!$DE$153:$DE$1048576,0),MATCH((CUADRO!G$5&amp;$E584),'Hoja de Trabajo para listado'!$DE$151:$DG$151,0)),0)+IFERROR(INDEX('Hoja de Trabajo para listado'!$CD$155:$DC$1048576,MATCH($A584,'Hoja de Trabajo para listado'!$CD$155:$CD$1048576,0),MATCH((CUADRO!G$5&amp;$E584),'Hoja de Trabajo para listado'!$CD$151:$DC$151,0)),0)</f>
        <v>0</v>
      </c>
      <c r="H584" s="243">
        <f ca="1">+IFERROR(INDEX('Hoja de Trabajo para listado'!$A$155:$Z$1048576,MATCH($A584,'Hoja de Trabajo para listado'!$A$155:$A$1048576,0),MATCH((CUADRO!H$5&amp;$E584),'Hoja de Trabajo para listado'!$A$151:$Z$151,0)),0)+IFERROR(INDEX('Hoja de Trabajo para listado'!$AB$155:$BA$1048576,MATCH($A584,'Hoja de Trabajo para listado'!$AB$155:$AB$1048576,0),MATCH((CUADRO!H$5&amp;$E584),'Hoja de Trabajo para listado'!$AB$151:$BA$151,0)),0)+IFERROR(INDEX('Hoja de Trabajo para listado'!$BC$155:$CB$1048576,MATCH($A584,'Hoja de Trabajo para listado'!$BC$155:$BC$1048576,0),MATCH((CUADRO!H$5&amp;$E584),'Hoja de Trabajo para listado'!$BC$151:$CB$151,0)),0)+IFERROR(INDEX('Hoja de Trabajo para listado'!$DE$153:$DG$274,MATCH($A584,'Hoja de Trabajo para listado'!$DE$153:$DE$1048576,0),MATCH((CUADRO!H$5&amp;$E584),'Hoja de Trabajo para listado'!$DE$151:$DG$151,0)),0)+IFERROR(INDEX('Hoja de Trabajo para listado'!$CD$155:$DC$1048576,MATCH($A584,'Hoja de Trabajo para listado'!$CD$155:$CD$1048576,0),MATCH((CUADRO!H$5&amp;$E584),'Hoja de Trabajo para listado'!$CD$151:$DC$151,0)),0)</f>
        <v>0</v>
      </c>
      <c r="I584" s="243">
        <f ca="1">+IFERROR(INDEX('Hoja de Trabajo para listado'!$A$155:$Z$1048576,MATCH($A584,'Hoja de Trabajo para listado'!$A$155:$A$1048576,0),MATCH((CUADRO!I$5&amp;$E584),'Hoja de Trabajo para listado'!$A$151:$Z$151,0)),0)+IFERROR(INDEX('Hoja de Trabajo para listado'!$AB$155:$BA$1048576,MATCH($A584,'Hoja de Trabajo para listado'!$AB$155:$AB$1048576,0),MATCH((CUADRO!I$5&amp;$E584),'Hoja de Trabajo para listado'!$AB$151:$BA$151,0)),0)+IFERROR(INDEX('Hoja de Trabajo para listado'!$BC$155:$CB$1048576,MATCH($A584,'Hoja de Trabajo para listado'!$BC$155:$BC$1048576,0),MATCH((CUADRO!I$5&amp;$E584),'Hoja de Trabajo para listado'!$BC$151:$CB$151,0)),0)+IFERROR(INDEX('Hoja de Trabajo para listado'!$DE$153:$DG$274,MATCH($A584,'Hoja de Trabajo para listado'!$DE$153:$DE$1048576,0),MATCH((CUADRO!I$5&amp;$E584),'Hoja de Trabajo para listado'!$DE$151:$DG$151,0)),0)+IFERROR(INDEX('Hoja de Trabajo para listado'!$CD$155:$DC$1048576,MATCH($A584,'Hoja de Trabajo para listado'!$CD$155:$CD$1048576,0),MATCH((CUADRO!I$5&amp;$E584),'Hoja de Trabajo para listado'!$CD$151:$DC$151,0)),0)</f>
        <v>0</v>
      </c>
      <c r="J584" s="243">
        <f ca="1">+IFERROR(INDEX('Hoja de Trabajo para listado'!$A$155:$Z$1048576,MATCH($A584,'Hoja de Trabajo para listado'!$A$155:$A$1048576,0),MATCH((CUADRO!J$5&amp;$E584),'Hoja de Trabajo para listado'!$A$151:$Z$151,0)),0)+IFERROR(INDEX('Hoja de Trabajo para listado'!$AB$155:$BA$1048576,MATCH($A584,'Hoja de Trabajo para listado'!$AB$155:$AB$1048576,0),MATCH((CUADRO!J$5&amp;$E584),'Hoja de Trabajo para listado'!$AB$151:$BA$151,0)),0)+IFERROR(INDEX('Hoja de Trabajo para listado'!$BC$155:$CB$1048576,MATCH($A584,'Hoja de Trabajo para listado'!$BC$155:$BC$1048576,0),MATCH((CUADRO!J$5&amp;$E584),'Hoja de Trabajo para listado'!$BC$151:$CB$151,0)),0)+IFERROR(INDEX('Hoja de Trabajo para listado'!$DE$153:$DG$274,MATCH($A584,'Hoja de Trabajo para listado'!$DE$153:$DE$1048576,0),MATCH((CUADRO!J$5&amp;$E584),'Hoja de Trabajo para listado'!$DE$151:$DG$151,0)),0)+IFERROR(INDEX('Hoja de Trabajo para listado'!$CD$155:$DC$1048576,MATCH($A584,'Hoja de Trabajo para listado'!$CD$155:$CD$1048576,0),MATCH((CUADRO!J$5&amp;$E584),'Hoja de Trabajo para listado'!$CD$151:$DC$151,0)),0)</f>
        <v>0</v>
      </c>
      <c r="K584" s="243">
        <f ca="1">+IFERROR(INDEX('Hoja de Trabajo para listado'!$A$155:$Z$1048576,MATCH($A584,'Hoja de Trabajo para listado'!$A$155:$A$1048576,0),MATCH((CUADRO!K$5&amp;$E584),'Hoja de Trabajo para listado'!$A$151:$Z$151,0)),0)+IFERROR(INDEX('Hoja de Trabajo para listado'!$AB$155:$BA$1048576,MATCH($A584,'Hoja de Trabajo para listado'!$AB$155:$AB$1048576,0),MATCH((CUADRO!K$5&amp;$E584),'Hoja de Trabajo para listado'!$AB$151:$BA$151,0)),0)+IFERROR(INDEX('Hoja de Trabajo para listado'!$BC$155:$CB$1048576,MATCH($A584,'Hoja de Trabajo para listado'!$BC$155:$BC$1048576,0),MATCH((CUADRO!K$5&amp;$E584),'Hoja de Trabajo para listado'!$BC$151:$CB$151,0)),0)+IFERROR(INDEX('Hoja de Trabajo para listado'!$DE$153:$DG$274,MATCH($A584,'Hoja de Trabajo para listado'!$DE$153:$DE$1048576,0),MATCH((CUADRO!K$5&amp;$E584),'Hoja de Trabajo para listado'!$DE$151:$DG$151,0)),0)+IFERROR(INDEX('Hoja de Trabajo para listado'!$CD$155:$DC$1048576,MATCH($A584,'Hoja de Trabajo para listado'!$CD$155:$CD$1048576,0),MATCH((CUADRO!K$5&amp;$E584),'Hoja de Trabajo para listado'!$CD$151:$DC$151,0)),0)</f>
        <v>0</v>
      </c>
      <c r="L584" s="243">
        <f ca="1">+IFERROR(INDEX('Hoja de Trabajo para listado'!$A$155:$Z$1048576,MATCH($A584,'Hoja de Trabajo para listado'!$A$155:$A$1048576,0),MATCH((CUADRO!L$5&amp;$E584),'Hoja de Trabajo para listado'!$A$151:$Z$151,0)),0)+IFERROR(INDEX('Hoja de Trabajo para listado'!$AB$155:$BA$1048576,MATCH($A584,'Hoja de Trabajo para listado'!$AB$155:$AB$1048576,0),MATCH((CUADRO!L$5&amp;$E584),'Hoja de Trabajo para listado'!$AB$151:$BA$151,0)),0)+IFERROR(INDEX('Hoja de Trabajo para listado'!$BC$155:$CB$1048576,MATCH($A584,'Hoja de Trabajo para listado'!$BC$155:$BC$1048576,0),MATCH((CUADRO!L$5&amp;$E584),'Hoja de Trabajo para listado'!$BC$151:$CB$151,0)),0)+IFERROR(INDEX('Hoja de Trabajo para listado'!$DE$153:$DG$274,MATCH($A584,'Hoja de Trabajo para listado'!$DE$153:$DE$1048576,0),MATCH((CUADRO!L$5&amp;$E584),'Hoja de Trabajo para listado'!$DE$151:$DG$151,0)),0)+IFERROR(INDEX('Hoja de Trabajo para listado'!$CD$155:$DC$1048576,MATCH($A584,'Hoja de Trabajo para listado'!$CD$155:$CD$1048576,0),MATCH((CUADRO!L$5&amp;$E584),'Hoja de Trabajo para listado'!$CD$151:$DC$151,0)),0)</f>
        <v>0</v>
      </c>
      <c r="M584" s="243">
        <f ca="1">+IFERROR(INDEX('Hoja de Trabajo para listado'!$A$155:$Z$1048576,MATCH($A584,'Hoja de Trabajo para listado'!$A$155:$A$1048576,0),MATCH((CUADRO!M$5&amp;$E584),'Hoja de Trabajo para listado'!$A$151:$Z$151,0)),0)+IFERROR(INDEX('Hoja de Trabajo para listado'!$AB$155:$BA$1048576,MATCH($A584,'Hoja de Trabajo para listado'!$AB$155:$AB$1048576,0),MATCH((CUADRO!M$5&amp;$E584),'Hoja de Trabajo para listado'!$AB$151:$BA$151,0)),0)+IFERROR(INDEX('Hoja de Trabajo para listado'!$BC$155:$CB$1048576,MATCH($A584,'Hoja de Trabajo para listado'!$BC$155:$BC$1048576,0),MATCH((CUADRO!M$5&amp;$E584),'Hoja de Trabajo para listado'!$BC$151:$CB$151,0)),0)+IFERROR(INDEX('Hoja de Trabajo para listado'!$DE$153:$DG$274,MATCH($A584,'Hoja de Trabajo para listado'!$DE$153:$DE$1048576,0),MATCH((CUADRO!M$5&amp;$E584),'Hoja de Trabajo para listado'!$DE$151:$DG$151,0)),0)+IFERROR(INDEX('Hoja de Trabajo para listado'!$CD$155:$DC$1048576,MATCH($A584,'Hoja de Trabajo para listado'!$CD$155:$CD$1048576,0),MATCH((CUADRO!M$5&amp;$E584),'Hoja de Trabajo para listado'!$CD$151:$DC$151,0)),0)</f>
        <v>0</v>
      </c>
      <c r="N584" s="243">
        <f ca="1">+IFERROR(INDEX('Hoja de Trabajo para listado'!$A$155:$Z$1048576,MATCH($A584,'Hoja de Trabajo para listado'!$A$155:$A$1048576,0),MATCH((CUADRO!N$5&amp;$E584),'Hoja de Trabajo para listado'!$A$151:$Z$151,0)),0)+IFERROR(INDEX('Hoja de Trabajo para listado'!$AB$155:$BA$1048576,MATCH($A584,'Hoja de Trabajo para listado'!$AB$155:$AB$1048576,0),MATCH((CUADRO!N$5&amp;$E584),'Hoja de Trabajo para listado'!$AB$151:$BA$151,0)),0)+IFERROR(INDEX('Hoja de Trabajo para listado'!$BC$155:$CB$1048576,MATCH($A584,'Hoja de Trabajo para listado'!$BC$155:$BC$1048576,0),MATCH((CUADRO!N$5&amp;$E584),'Hoja de Trabajo para listado'!$BC$151:$CB$151,0)),0)+IFERROR(INDEX('Hoja de Trabajo para listado'!$DE$153:$DG$274,MATCH($A584,'Hoja de Trabajo para listado'!$DE$153:$DE$1048576,0),MATCH((CUADRO!N$5&amp;$E584),'Hoja de Trabajo para listado'!$DE$151:$DG$151,0)),0)+IFERROR(INDEX('Hoja de Trabajo para listado'!$CD$155:$DC$1048576,MATCH($A584,'Hoja de Trabajo para listado'!$CD$155:$CD$1048576,0),MATCH((CUADRO!N$5&amp;$E584),'Hoja de Trabajo para listado'!$CD$151:$DC$151,0)),0)</f>
        <v>0</v>
      </c>
      <c r="O584" s="243">
        <f ca="1">+IFERROR(INDEX('Hoja de Trabajo para listado'!$A$155:$Z$1048576,MATCH($A584,'Hoja de Trabajo para listado'!$A$155:$A$1048576,0),MATCH((CUADRO!O$5&amp;$E584),'Hoja de Trabajo para listado'!$A$151:$Z$151,0)),0)+IFERROR(INDEX('Hoja de Trabajo para listado'!$AB$155:$BA$1048576,MATCH($A584,'Hoja de Trabajo para listado'!$AB$155:$AB$1048576,0),MATCH((CUADRO!O$5&amp;$E584),'Hoja de Trabajo para listado'!$AB$151:$BA$151,0)),0)+IFERROR(INDEX('Hoja de Trabajo para listado'!$BC$155:$CB$1048576,MATCH($A584,'Hoja de Trabajo para listado'!$BC$155:$BC$1048576,0),MATCH((CUADRO!O$5&amp;$E584),'Hoja de Trabajo para listado'!$BC$151:$CB$151,0)),0)+IFERROR(INDEX('Hoja de Trabajo para listado'!$DE$153:$DG$274,MATCH($A584,'Hoja de Trabajo para listado'!$DE$153:$DE$1048576,0),MATCH((CUADRO!O$5&amp;$E584),'Hoja de Trabajo para listado'!$DE$151:$DG$151,0)),0)+IFERROR(INDEX('Hoja de Trabajo para listado'!$CD$155:$DC$1048576,MATCH($A584,'Hoja de Trabajo para listado'!$CD$155:$CD$1048576,0),MATCH((CUADRO!O$5&amp;$E584),'Hoja de Trabajo para listado'!$CD$151:$DC$151,0)),0)</f>
        <v>0</v>
      </c>
      <c r="P584" s="243">
        <f ca="1">+IFERROR(INDEX('Hoja de Trabajo para listado'!$A$155:$Z$1048576,MATCH($A584,'Hoja de Trabajo para listado'!$A$155:$A$1048576,0),MATCH((CUADRO!P$5&amp;$E584),'Hoja de Trabajo para listado'!$A$151:$Z$151,0)),0)+IFERROR(INDEX('Hoja de Trabajo para listado'!$AB$155:$BA$1048576,MATCH($A584,'Hoja de Trabajo para listado'!$AB$155:$AB$1048576,0),MATCH((CUADRO!P$5&amp;$E584),'Hoja de Trabajo para listado'!$AB$151:$BA$151,0)),0)+IFERROR(INDEX('Hoja de Trabajo para listado'!$BC$155:$CB$1048576,MATCH($A584,'Hoja de Trabajo para listado'!$BC$155:$BC$1048576,0),MATCH((CUADRO!P$5&amp;$E584),'Hoja de Trabajo para listado'!$BC$151:$CB$151,0)),0)+IFERROR(INDEX('Hoja de Trabajo para listado'!$DE$153:$DG$274,MATCH($A584,'Hoja de Trabajo para listado'!$DE$153:$DE$1048576,0),MATCH((CUADRO!P$5&amp;$E584),'Hoja de Trabajo para listado'!$DE$151:$DG$151,0)),0)+IFERROR(INDEX('Hoja de Trabajo para listado'!$CD$155:$DC$1048576,MATCH($A584,'Hoja de Trabajo para listado'!$CD$155:$CD$1048576,0),MATCH((CUADRO!P$5&amp;$E584),'Hoja de Trabajo para listado'!$CD$151:$DC$151,0)),0)</f>
        <v>0</v>
      </c>
      <c r="Q584" s="243">
        <f ca="1">+IFERROR(INDEX('Hoja de Trabajo para listado'!$A$155:$Z$1048576,MATCH($A584,'Hoja de Trabajo para listado'!$A$155:$A$1048576,0),MATCH((CUADRO!Q$5&amp;$E584),'Hoja de Trabajo para listado'!$A$151:$Z$151,0)),0)+IFERROR(INDEX('Hoja de Trabajo para listado'!$AB$155:$BA$1048576,MATCH($A584,'Hoja de Trabajo para listado'!$AB$155:$AB$1048576,0),MATCH((CUADRO!Q$5&amp;$E584),'Hoja de Trabajo para listado'!$AB$151:$BA$151,0)),0)+IFERROR(INDEX('Hoja de Trabajo para listado'!$BC$155:$CB$1048576,MATCH($A584,'Hoja de Trabajo para listado'!$BC$155:$BC$1048576,0),MATCH((CUADRO!Q$5&amp;$E584),'Hoja de Trabajo para listado'!$BC$151:$CB$151,0)),0)+IFERROR(INDEX('Hoja de Trabajo para listado'!$DE$153:$DG$274,MATCH($A584,'Hoja de Trabajo para listado'!$DE$153:$DE$1048576,0),MATCH((CUADRO!Q$5&amp;$E584),'Hoja de Trabajo para listado'!$DE$151:$DG$151,0)),0)+IFERROR(INDEX('Hoja de Trabajo para listado'!$CD$155:$DC$1048576,MATCH($A584,'Hoja de Trabajo para listado'!$CD$155:$CD$1048576,0),MATCH((CUADRO!Q$5&amp;$E584),'Hoja de Trabajo para listado'!$CD$151:$DC$151,0)),0)</f>
        <v>0</v>
      </c>
      <c r="R584" s="243">
        <f t="shared" ca="1" si="21"/>
        <v>0</v>
      </c>
      <c r="S584" s="249"/>
      <c r="T584" s="243">
        <f ca="1">+T585</f>
        <v>0</v>
      </c>
      <c r="U584" s="242">
        <f t="shared" si="22"/>
        <v>1</v>
      </c>
      <c r="V584" s="333" t="str">
        <f>+VLOOKUP(A584,bd_lista!$A$3:$E$590,5,FALSE)</f>
        <v>Gobiernos Autonomos Municipales</v>
      </c>
      <c r="W584" s="383" t="str">
        <f>+V584</f>
        <v>Gobiernos Autonomos Municipales</v>
      </c>
      <c r="X584" s="242">
        <f>+VLOOKUP(A584,[3]Sheet1!$A$13:$D$744,4,FALSE)</f>
        <v>0</v>
      </c>
      <c r="Y584" s="242" t="e">
        <f>+VLOOKUP(X584,bd_lista!$A$3:$C$590,3,FALSE)</f>
        <v>#N/A</v>
      </c>
      <c r="Z584" s="294">
        <f>+X584</f>
        <v>0</v>
      </c>
      <c r="AA584" s="295" t="e">
        <f>+Y584</f>
        <v>#N/A</v>
      </c>
    </row>
    <row r="585" spans="1:27" customFormat="1" ht="15" hidden="1" customHeight="1">
      <c r="A585" s="32">
        <v>1245</v>
      </c>
      <c r="B585" s="389"/>
      <c r="C585" s="247" t="str">
        <f>+VLOOKUP(A585,bd_lista!$A$3:$C$590,3,FALSE)</f>
        <v>Gobierno Autónomo Municipal de Santiago de Callapa</v>
      </c>
      <c r="D585" s="386"/>
      <c r="E585" s="244" t="s">
        <v>1305</v>
      </c>
      <c r="F585" s="243">
        <f ca="1">+IFERROR(INDEX('Hoja de Trabajo para listado'!$A$155:$Z$1048576,MATCH($A585,'Hoja de Trabajo para listado'!$A$155:$A$1048576,0),MATCH((CUADRO!F$5&amp;$E585),'Hoja de Trabajo para listado'!$A$151:$Z$151,0)),0)+IFERROR(INDEX('Hoja de Trabajo para listado'!$AB$155:$BA$1048576,MATCH($A585,'Hoja de Trabajo para listado'!$AB$155:$AB$1048576,0),MATCH((CUADRO!F$5&amp;$E585),'Hoja de Trabajo para listado'!$AB$151:$BA$151,0)),0)+IFERROR(INDEX('Hoja de Trabajo para listado'!$BC$155:$CB$1048576,MATCH($A585,'Hoja de Trabajo para listado'!$BC$155:$BC$1048576,0),MATCH((CUADRO!F$5&amp;$E585),'Hoja de Trabajo para listado'!$BC$151:$CB$151,0)),0)+IFERROR(INDEX('Hoja de Trabajo para listado'!$DE$153:$DG$274,MATCH($A585,'Hoja de Trabajo para listado'!$DE$153:$DE$1048576,0),MATCH((CUADRO!F$5&amp;$E585),'Hoja de Trabajo para listado'!$DE$151:$DG$151,0)),0)+IFERROR(INDEX('Hoja de Trabajo para listado'!$CD$155:$DC$1048576,MATCH($A585,'Hoja de Trabajo para listado'!$CD$155:$CD$1048576,0),MATCH((CUADRO!F$5&amp;$E585),'Hoja de Trabajo para listado'!$CD$151:$DC$151,0)),0)</f>
        <v>0</v>
      </c>
      <c r="G585" s="243">
        <f ca="1">+IFERROR(INDEX('Hoja de Trabajo para listado'!$A$155:$Z$1048576,MATCH($A585,'Hoja de Trabajo para listado'!$A$155:$A$1048576,0),MATCH((CUADRO!G$5&amp;$E585),'Hoja de Trabajo para listado'!$A$151:$Z$151,0)),0)+IFERROR(INDEX('Hoja de Trabajo para listado'!$AB$155:$BA$1048576,MATCH($A585,'Hoja de Trabajo para listado'!$AB$155:$AB$1048576,0),MATCH((CUADRO!G$5&amp;$E585),'Hoja de Trabajo para listado'!$AB$151:$BA$151,0)),0)+IFERROR(INDEX('Hoja de Trabajo para listado'!$BC$155:$CB$1048576,MATCH($A585,'Hoja de Trabajo para listado'!$BC$155:$BC$1048576,0),MATCH((CUADRO!G$5&amp;$E585),'Hoja de Trabajo para listado'!$BC$151:$CB$151,0)),0)+IFERROR(INDEX('Hoja de Trabajo para listado'!$DE$153:$DG$274,MATCH($A585,'Hoja de Trabajo para listado'!$DE$153:$DE$1048576,0),MATCH((CUADRO!G$5&amp;$E585),'Hoja de Trabajo para listado'!$DE$151:$DG$151,0)),0)+IFERROR(INDEX('Hoja de Trabajo para listado'!$CD$155:$DC$1048576,MATCH($A585,'Hoja de Trabajo para listado'!$CD$155:$CD$1048576,0),MATCH((CUADRO!G$5&amp;$E585),'Hoja de Trabajo para listado'!$CD$151:$DC$151,0)),0)</f>
        <v>0</v>
      </c>
      <c r="H585" s="243">
        <f ca="1">+IFERROR(INDEX('Hoja de Trabajo para listado'!$A$155:$Z$1048576,MATCH($A585,'Hoja de Trabajo para listado'!$A$155:$A$1048576,0),MATCH((CUADRO!H$5&amp;$E585),'Hoja de Trabajo para listado'!$A$151:$Z$151,0)),0)+IFERROR(INDEX('Hoja de Trabajo para listado'!$AB$155:$BA$1048576,MATCH($A585,'Hoja de Trabajo para listado'!$AB$155:$AB$1048576,0),MATCH((CUADRO!H$5&amp;$E585),'Hoja de Trabajo para listado'!$AB$151:$BA$151,0)),0)+IFERROR(INDEX('Hoja de Trabajo para listado'!$BC$155:$CB$1048576,MATCH($A585,'Hoja de Trabajo para listado'!$BC$155:$BC$1048576,0),MATCH((CUADRO!H$5&amp;$E585),'Hoja de Trabajo para listado'!$BC$151:$CB$151,0)),0)+IFERROR(INDEX('Hoja de Trabajo para listado'!$DE$153:$DG$274,MATCH($A585,'Hoja de Trabajo para listado'!$DE$153:$DE$1048576,0),MATCH((CUADRO!H$5&amp;$E585),'Hoja de Trabajo para listado'!$DE$151:$DG$151,0)),0)+IFERROR(INDEX('Hoja de Trabajo para listado'!$CD$155:$DC$1048576,MATCH($A585,'Hoja de Trabajo para listado'!$CD$155:$CD$1048576,0),MATCH((CUADRO!H$5&amp;$E585),'Hoja de Trabajo para listado'!$CD$151:$DC$151,0)),0)</f>
        <v>0</v>
      </c>
      <c r="I585" s="243">
        <f ca="1">+IFERROR(INDEX('Hoja de Trabajo para listado'!$A$155:$Z$1048576,MATCH($A585,'Hoja de Trabajo para listado'!$A$155:$A$1048576,0),MATCH((CUADRO!I$5&amp;$E585),'Hoja de Trabajo para listado'!$A$151:$Z$151,0)),0)+IFERROR(INDEX('Hoja de Trabajo para listado'!$AB$155:$BA$1048576,MATCH($A585,'Hoja de Trabajo para listado'!$AB$155:$AB$1048576,0),MATCH((CUADRO!I$5&amp;$E585),'Hoja de Trabajo para listado'!$AB$151:$BA$151,0)),0)+IFERROR(INDEX('Hoja de Trabajo para listado'!$BC$155:$CB$1048576,MATCH($A585,'Hoja de Trabajo para listado'!$BC$155:$BC$1048576,0),MATCH((CUADRO!I$5&amp;$E585),'Hoja de Trabajo para listado'!$BC$151:$CB$151,0)),0)+IFERROR(INDEX('Hoja de Trabajo para listado'!$DE$153:$DG$274,MATCH($A585,'Hoja de Trabajo para listado'!$DE$153:$DE$1048576,0),MATCH((CUADRO!I$5&amp;$E585),'Hoja de Trabajo para listado'!$DE$151:$DG$151,0)),0)+IFERROR(INDEX('Hoja de Trabajo para listado'!$CD$155:$DC$1048576,MATCH($A585,'Hoja de Trabajo para listado'!$CD$155:$CD$1048576,0),MATCH((CUADRO!I$5&amp;$E585),'Hoja de Trabajo para listado'!$CD$151:$DC$151,0)),0)</f>
        <v>0</v>
      </c>
      <c r="J585" s="243">
        <f ca="1">+IFERROR(INDEX('Hoja de Trabajo para listado'!$A$155:$Z$1048576,MATCH($A585,'Hoja de Trabajo para listado'!$A$155:$A$1048576,0),MATCH((CUADRO!J$5&amp;$E585),'Hoja de Trabajo para listado'!$A$151:$Z$151,0)),0)+IFERROR(INDEX('Hoja de Trabajo para listado'!$AB$155:$BA$1048576,MATCH($A585,'Hoja de Trabajo para listado'!$AB$155:$AB$1048576,0),MATCH((CUADRO!J$5&amp;$E585),'Hoja de Trabajo para listado'!$AB$151:$BA$151,0)),0)+IFERROR(INDEX('Hoja de Trabajo para listado'!$BC$155:$CB$1048576,MATCH($A585,'Hoja de Trabajo para listado'!$BC$155:$BC$1048576,0),MATCH((CUADRO!J$5&amp;$E585),'Hoja de Trabajo para listado'!$BC$151:$CB$151,0)),0)+IFERROR(INDEX('Hoja de Trabajo para listado'!$DE$153:$DG$274,MATCH($A585,'Hoja de Trabajo para listado'!$DE$153:$DE$1048576,0),MATCH((CUADRO!J$5&amp;$E585),'Hoja de Trabajo para listado'!$DE$151:$DG$151,0)),0)+IFERROR(INDEX('Hoja de Trabajo para listado'!$CD$155:$DC$1048576,MATCH($A585,'Hoja de Trabajo para listado'!$CD$155:$CD$1048576,0),MATCH((CUADRO!J$5&amp;$E585),'Hoja de Trabajo para listado'!$CD$151:$DC$151,0)),0)</f>
        <v>0</v>
      </c>
      <c r="K585" s="243">
        <f ca="1">+IFERROR(INDEX('Hoja de Trabajo para listado'!$A$155:$Z$1048576,MATCH($A585,'Hoja de Trabajo para listado'!$A$155:$A$1048576,0),MATCH((CUADRO!K$5&amp;$E585),'Hoja de Trabajo para listado'!$A$151:$Z$151,0)),0)+IFERROR(INDEX('Hoja de Trabajo para listado'!$AB$155:$BA$1048576,MATCH($A585,'Hoja de Trabajo para listado'!$AB$155:$AB$1048576,0),MATCH((CUADRO!K$5&amp;$E585),'Hoja de Trabajo para listado'!$AB$151:$BA$151,0)),0)+IFERROR(INDEX('Hoja de Trabajo para listado'!$BC$155:$CB$1048576,MATCH($A585,'Hoja de Trabajo para listado'!$BC$155:$BC$1048576,0),MATCH((CUADRO!K$5&amp;$E585),'Hoja de Trabajo para listado'!$BC$151:$CB$151,0)),0)+IFERROR(INDEX('Hoja de Trabajo para listado'!$DE$153:$DG$274,MATCH($A585,'Hoja de Trabajo para listado'!$DE$153:$DE$1048576,0),MATCH((CUADRO!K$5&amp;$E585),'Hoja de Trabajo para listado'!$DE$151:$DG$151,0)),0)+IFERROR(INDEX('Hoja de Trabajo para listado'!$CD$155:$DC$1048576,MATCH($A585,'Hoja de Trabajo para listado'!$CD$155:$CD$1048576,0),MATCH((CUADRO!K$5&amp;$E585),'Hoja de Trabajo para listado'!$CD$151:$DC$151,0)),0)</f>
        <v>0</v>
      </c>
      <c r="L585" s="243">
        <f ca="1">+IFERROR(INDEX('Hoja de Trabajo para listado'!$A$155:$Z$1048576,MATCH($A585,'Hoja de Trabajo para listado'!$A$155:$A$1048576,0),MATCH((CUADRO!L$5&amp;$E585),'Hoja de Trabajo para listado'!$A$151:$Z$151,0)),0)+IFERROR(INDEX('Hoja de Trabajo para listado'!$AB$155:$BA$1048576,MATCH($A585,'Hoja de Trabajo para listado'!$AB$155:$AB$1048576,0),MATCH((CUADRO!L$5&amp;$E585),'Hoja de Trabajo para listado'!$AB$151:$BA$151,0)),0)+IFERROR(INDEX('Hoja de Trabajo para listado'!$BC$155:$CB$1048576,MATCH($A585,'Hoja de Trabajo para listado'!$BC$155:$BC$1048576,0),MATCH((CUADRO!L$5&amp;$E585),'Hoja de Trabajo para listado'!$BC$151:$CB$151,0)),0)+IFERROR(INDEX('Hoja de Trabajo para listado'!$DE$153:$DG$274,MATCH($A585,'Hoja de Trabajo para listado'!$DE$153:$DE$1048576,0),MATCH((CUADRO!L$5&amp;$E585),'Hoja de Trabajo para listado'!$DE$151:$DG$151,0)),0)+IFERROR(INDEX('Hoja de Trabajo para listado'!$CD$155:$DC$1048576,MATCH($A585,'Hoja de Trabajo para listado'!$CD$155:$CD$1048576,0),MATCH((CUADRO!L$5&amp;$E585),'Hoja de Trabajo para listado'!$CD$151:$DC$151,0)),0)</f>
        <v>0</v>
      </c>
      <c r="M585" s="243">
        <f ca="1">+IFERROR(INDEX('Hoja de Trabajo para listado'!$A$155:$Z$1048576,MATCH($A585,'Hoja de Trabajo para listado'!$A$155:$A$1048576,0),MATCH((CUADRO!M$5&amp;$E585),'Hoja de Trabajo para listado'!$A$151:$Z$151,0)),0)+IFERROR(INDEX('Hoja de Trabajo para listado'!$AB$155:$BA$1048576,MATCH($A585,'Hoja de Trabajo para listado'!$AB$155:$AB$1048576,0),MATCH((CUADRO!M$5&amp;$E585),'Hoja de Trabajo para listado'!$AB$151:$BA$151,0)),0)+IFERROR(INDEX('Hoja de Trabajo para listado'!$BC$155:$CB$1048576,MATCH($A585,'Hoja de Trabajo para listado'!$BC$155:$BC$1048576,0),MATCH((CUADRO!M$5&amp;$E585),'Hoja de Trabajo para listado'!$BC$151:$CB$151,0)),0)+IFERROR(INDEX('Hoja de Trabajo para listado'!$DE$153:$DG$274,MATCH($A585,'Hoja de Trabajo para listado'!$DE$153:$DE$1048576,0),MATCH((CUADRO!M$5&amp;$E585),'Hoja de Trabajo para listado'!$DE$151:$DG$151,0)),0)+IFERROR(INDEX('Hoja de Trabajo para listado'!$CD$155:$DC$1048576,MATCH($A585,'Hoja de Trabajo para listado'!$CD$155:$CD$1048576,0),MATCH((CUADRO!M$5&amp;$E585),'Hoja de Trabajo para listado'!$CD$151:$DC$151,0)),0)</f>
        <v>0</v>
      </c>
      <c r="N585" s="243">
        <f ca="1">+IFERROR(INDEX('Hoja de Trabajo para listado'!$A$155:$Z$1048576,MATCH($A585,'Hoja de Trabajo para listado'!$A$155:$A$1048576,0),MATCH((CUADRO!N$5&amp;$E585),'Hoja de Trabajo para listado'!$A$151:$Z$151,0)),0)+IFERROR(INDEX('Hoja de Trabajo para listado'!$AB$155:$BA$1048576,MATCH($A585,'Hoja de Trabajo para listado'!$AB$155:$AB$1048576,0),MATCH((CUADRO!N$5&amp;$E585),'Hoja de Trabajo para listado'!$AB$151:$BA$151,0)),0)+IFERROR(INDEX('Hoja de Trabajo para listado'!$BC$155:$CB$1048576,MATCH($A585,'Hoja de Trabajo para listado'!$BC$155:$BC$1048576,0),MATCH((CUADRO!N$5&amp;$E585),'Hoja de Trabajo para listado'!$BC$151:$CB$151,0)),0)+IFERROR(INDEX('Hoja de Trabajo para listado'!$DE$153:$DG$274,MATCH($A585,'Hoja de Trabajo para listado'!$DE$153:$DE$1048576,0),MATCH((CUADRO!N$5&amp;$E585),'Hoja de Trabajo para listado'!$DE$151:$DG$151,0)),0)+IFERROR(INDEX('Hoja de Trabajo para listado'!$CD$155:$DC$1048576,MATCH($A585,'Hoja de Trabajo para listado'!$CD$155:$CD$1048576,0),MATCH((CUADRO!N$5&amp;$E585),'Hoja de Trabajo para listado'!$CD$151:$DC$151,0)),0)</f>
        <v>0</v>
      </c>
      <c r="O585" s="243">
        <f ca="1">+IFERROR(INDEX('Hoja de Trabajo para listado'!$A$155:$Z$1048576,MATCH($A585,'Hoja de Trabajo para listado'!$A$155:$A$1048576,0),MATCH((CUADRO!O$5&amp;$E585),'Hoja de Trabajo para listado'!$A$151:$Z$151,0)),0)+IFERROR(INDEX('Hoja de Trabajo para listado'!$AB$155:$BA$1048576,MATCH($A585,'Hoja de Trabajo para listado'!$AB$155:$AB$1048576,0),MATCH((CUADRO!O$5&amp;$E585),'Hoja de Trabajo para listado'!$AB$151:$BA$151,0)),0)+IFERROR(INDEX('Hoja de Trabajo para listado'!$BC$155:$CB$1048576,MATCH($A585,'Hoja de Trabajo para listado'!$BC$155:$BC$1048576,0),MATCH((CUADRO!O$5&amp;$E585),'Hoja de Trabajo para listado'!$BC$151:$CB$151,0)),0)+IFERROR(INDEX('Hoja de Trabajo para listado'!$DE$153:$DG$274,MATCH($A585,'Hoja de Trabajo para listado'!$DE$153:$DE$1048576,0),MATCH((CUADRO!O$5&amp;$E585),'Hoja de Trabajo para listado'!$DE$151:$DG$151,0)),0)+IFERROR(INDEX('Hoja de Trabajo para listado'!$CD$155:$DC$1048576,MATCH($A585,'Hoja de Trabajo para listado'!$CD$155:$CD$1048576,0),MATCH((CUADRO!O$5&amp;$E585),'Hoja de Trabajo para listado'!$CD$151:$DC$151,0)),0)</f>
        <v>0</v>
      </c>
      <c r="P585" s="243">
        <f ca="1">+IFERROR(INDEX('Hoja de Trabajo para listado'!$A$155:$Z$1048576,MATCH($A585,'Hoja de Trabajo para listado'!$A$155:$A$1048576,0),MATCH((CUADRO!P$5&amp;$E585),'Hoja de Trabajo para listado'!$A$151:$Z$151,0)),0)+IFERROR(INDEX('Hoja de Trabajo para listado'!$AB$155:$BA$1048576,MATCH($A585,'Hoja de Trabajo para listado'!$AB$155:$AB$1048576,0),MATCH((CUADRO!P$5&amp;$E585),'Hoja de Trabajo para listado'!$AB$151:$BA$151,0)),0)+IFERROR(INDEX('Hoja de Trabajo para listado'!$BC$155:$CB$1048576,MATCH($A585,'Hoja de Trabajo para listado'!$BC$155:$BC$1048576,0),MATCH((CUADRO!P$5&amp;$E585),'Hoja de Trabajo para listado'!$BC$151:$CB$151,0)),0)+IFERROR(INDEX('Hoja de Trabajo para listado'!$DE$153:$DG$274,MATCH($A585,'Hoja de Trabajo para listado'!$DE$153:$DE$1048576,0),MATCH((CUADRO!P$5&amp;$E585),'Hoja de Trabajo para listado'!$DE$151:$DG$151,0)),0)+IFERROR(INDEX('Hoja de Trabajo para listado'!$CD$155:$DC$1048576,MATCH($A585,'Hoja de Trabajo para listado'!$CD$155:$CD$1048576,0),MATCH((CUADRO!P$5&amp;$E585),'Hoja de Trabajo para listado'!$CD$151:$DC$151,0)),0)</f>
        <v>0</v>
      </c>
      <c r="Q585" s="243">
        <f ca="1">+IFERROR(INDEX('Hoja de Trabajo para listado'!$A$155:$Z$1048576,MATCH($A585,'Hoja de Trabajo para listado'!$A$155:$A$1048576,0),MATCH((CUADRO!Q$5&amp;$E585),'Hoja de Trabajo para listado'!$A$151:$Z$151,0)),0)+IFERROR(INDEX('Hoja de Trabajo para listado'!$AB$155:$BA$1048576,MATCH($A585,'Hoja de Trabajo para listado'!$AB$155:$AB$1048576,0),MATCH((CUADRO!Q$5&amp;$E585),'Hoja de Trabajo para listado'!$AB$151:$BA$151,0)),0)+IFERROR(INDEX('Hoja de Trabajo para listado'!$BC$155:$CB$1048576,MATCH($A585,'Hoja de Trabajo para listado'!$BC$155:$BC$1048576,0),MATCH((CUADRO!Q$5&amp;$E585),'Hoja de Trabajo para listado'!$BC$151:$CB$151,0)),0)+IFERROR(INDEX('Hoja de Trabajo para listado'!$DE$153:$DG$274,MATCH($A585,'Hoja de Trabajo para listado'!$DE$153:$DE$1048576,0),MATCH((CUADRO!Q$5&amp;$E585),'Hoja de Trabajo para listado'!$DE$151:$DG$151,0)),0)+IFERROR(INDEX('Hoja de Trabajo para listado'!$CD$155:$DC$1048576,MATCH($A585,'Hoja de Trabajo para listado'!$CD$155:$CD$1048576,0),MATCH((CUADRO!Q$5&amp;$E585),'Hoja de Trabajo para listado'!$CD$151:$DC$151,0)),0)</f>
        <v>0</v>
      </c>
      <c r="R585" s="243">
        <f t="shared" ca="1" si="21"/>
        <v>0</v>
      </c>
      <c r="S585" s="249">
        <f ca="1">+R584+R585</f>
        <v>0</v>
      </c>
      <c r="T585" s="243">
        <f ca="1">+S585</f>
        <v>0</v>
      </c>
      <c r="U585" s="242">
        <f t="shared" si="22"/>
        <v>2</v>
      </c>
      <c r="V585" s="333" t="str">
        <f>+VLOOKUP(A585,bd_lista!$A$3:$E$590,5,FALSE)</f>
        <v>Gobiernos Autonomos Municipales</v>
      </c>
      <c r="W585" s="384"/>
      <c r="X585" s="242">
        <f>+VLOOKUP(A585,[3]Sheet1!$A$13:$D$744,4,FALSE)</f>
        <v>0</v>
      </c>
      <c r="Y585" s="242" t="e">
        <f>+VLOOKUP(X585,bd_lista!$A$3:$C$590,3,FALSE)</f>
        <v>#N/A</v>
      </c>
      <c r="Z585" s="292"/>
      <c r="AA585" s="293"/>
    </row>
    <row r="586" spans="1:27" customFormat="1" ht="15" hidden="1" customHeight="1">
      <c r="A586" s="32">
        <v>1246</v>
      </c>
      <c r="B586" s="388">
        <f>+A586</f>
        <v>1246</v>
      </c>
      <c r="C586" s="247" t="str">
        <f>+VLOOKUP(A586,bd_lista!$A$3:$C$590,3,FALSE)</f>
        <v>Gobierno Autónomo Municipal de Puerto Acosta</v>
      </c>
      <c r="D586" s="385" t="str">
        <f>+C586</f>
        <v>Gobierno Autónomo Municipal de Puerto Acosta</v>
      </c>
      <c r="E586" s="242" t="s">
        <v>1304</v>
      </c>
      <c r="F586" s="243">
        <f ca="1">+IFERROR(INDEX('Hoja de Trabajo para listado'!$A$155:$Z$1048576,MATCH($A586,'Hoja de Trabajo para listado'!$A$155:$A$1048576,0),MATCH((CUADRO!F$5&amp;$E586),'Hoja de Trabajo para listado'!$A$151:$Z$151,0)),0)+IFERROR(INDEX('Hoja de Trabajo para listado'!$AB$155:$BA$1048576,MATCH($A586,'Hoja de Trabajo para listado'!$AB$155:$AB$1048576,0),MATCH((CUADRO!F$5&amp;$E586),'Hoja de Trabajo para listado'!$AB$151:$BA$151,0)),0)+IFERROR(INDEX('Hoja de Trabajo para listado'!$BC$155:$CB$1048576,MATCH($A586,'Hoja de Trabajo para listado'!$BC$155:$BC$1048576,0),MATCH((CUADRO!F$5&amp;$E586),'Hoja de Trabajo para listado'!$BC$151:$CB$151,0)),0)+IFERROR(INDEX('Hoja de Trabajo para listado'!$DE$153:$DG$274,MATCH($A586,'Hoja de Trabajo para listado'!$DE$153:$DE$1048576,0),MATCH((CUADRO!F$5&amp;$E586),'Hoja de Trabajo para listado'!$DE$151:$DG$151,0)),0)+IFERROR(INDEX('Hoja de Trabajo para listado'!$CD$155:$DC$1048576,MATCH($A586,'Hoja de Trabajo para listado'!$CD$155:$CD$1048576,0),MATCH((CUADRO!F$5&amp;$E586),'Hoja de Trabajo para listado'!$CD$151:$DC$151,0)),0)</f>
        <v>0</v>
      </c>
      <c r="G586" s="243">
        <f ca="1">+IFERROR(INDEX('Hoja de Trabajo para listado'!$A$155:$Z$1048576,MATCH($A586,'Hoja de Trabajo para listado'!$A$155:$A$1048576,0),MATCH((CUADRO!G$5&amp;$E586),'Hoja de Trabajo para listado'!$A$151:$Z$151,0)),0)+IFERROR(INDEX('Hoja de Trabajo para listado'!$AB$155:$BA$1048576,MATCH($A586,'Hoja de Trabajo para listado'!$AB$155:$AB$1048576,0),MATCH((CUADRO!G$5&amp;$E586),'Hoja de Trabajo para listado'!$AB$151:$BA$151,0)),0)+IFERROR(INDEX('Hoja de Trabajo para listado'!$BC$155:$CB$1048576,MATCH($A586,'Hoja de Trabajo para listado'!$BC$155:$BC$1048576,0),MATCH((CUADRO!G$5&amp;$E586),'Hoja de Trabajo para listado'!$BC$151:$CB$151,0)),0)+IFERROR(INDEX('Hoja de Trabajo para listado'!$DE$153:$DG$274,MATCH($A586,'Hoja de Trabajo para listado'!$DE$153:$DE$1048576,0),MATCH((CUADRO!G$5&amp;$E586),'Hoja de Trabajo para listado'!$DE$151:$DG$151,0)),0)+IFERROR(INDEX('Hoja de Trabajo para listado'!$CD$155:$DC$1048576,MATCH($A586,'Hoja de Trabajo para listado'!$CD$155:$CD$1048576,0),MATCH((CUADRO!G$5&amp;$E586),'Hoja de Trabajo para listado'!$CD$151:$DC$151,0)),0)</f>
        <v>0</v>
      </c>
      <c r="H586" s="243">
        <f ca="1">+IFERROR(INDEX('Hoja de Trabajo para listado'!$A$155:$Z$1048576,MATCH($A586,'Hoja de Trabajo para listado'!$A$155:$A$1048576,0),MATCH((CUADRO!H$5&amp;$E586),'Hoja de Trabajo para listado'!$A$151:$Z$151,0)),0)+IFERROR(INDEX('Hoja de Trabajo para listado'!$AB$155:$BA$1048576,MATCH($A586,'Hoja de Trabajo para listado'!$AB$155:$AB$1048576,0),MATCH((CUADRO!H$5&amp;$E586),'Hoja de Trabajo para listado'!$AB$151:$BA$151,0)),0)+IFERROR(INDEX('Hoja de Trabajo para listado'!$BC$155:$CB$1048576,MATCH($A586,'Hoja de Trabajo para listado'!$BC$155:$BC$1048576,0),MATCH((CUADRO!H$5&amp;$E586),'Hoja de Trabajo para listado'!$BC$151:$CB$151,0)),0)+IFERROR(INDEX('Hoja de Trabajo para listado'!$DE$153:$DG$274,MATCH($A586,'Hoja de Trabajo para listado'!$DE$153:$DE$1048576,0),MATCH((CUADRO!H$5&amp;$E586),'Hoja de Trabajo para listado'!$DE$151:$DG$151,0)),0)+IFERROR(INDEX('Hoja de Trabajo para listado'!$CD$155:$DC$1048576,MATCH($A586,'Hoja de Trabajo para listado'!$CD$155:$CD$1048576,0),MATCH((CUADRO!H$5&amp;$E586),'Hoja de Trabajo para listado'!$CD$151:$DC$151,0)),0)</f>
        <v>0</v>
      </c>
      <c r="I586" s="243">
        <f ca="1">+IFERROR(INDEX('Hoja de Trabajo para listado'!$A$155:$Z$1048576,MATCH($A586,'Hoja de Trabajo para listado'!$A$155:$A$1048576,0),MATCH((CUADRO!I$5&amp;$E586),'Hoja de Trabajo para listado'!$A$151:$Z$151,0)),0)+IFERROR(INDEX('Hoja de Trabajo para listado'!$AB$155:$BA$1048576,MATCH($A586,'Hoja de Trabajo para listado'!$AB$155:$AB$1048576,0),MATCH((CUADRO!I$5&amp;$E586),'Hoja de Trabajo para listado'!$AB$151:$BA$151,0)),0)+IFERROR(INDEX('Hoja de Trabajo para listado'!$BC$155:$CB$1048576,MATCH($A586,'Hoja de Trabajo para listado'!$BC$155:$BC$1048576,0),MATCH((CUADRO!I$5&amp;$E586),'Hoja de Trabajo para listado'!$BC$151:$CB$151,0)),0)+IFERROR(INDEX('Hoja de Trabajo para listado'!$DE$153:$DG$274,MATCH($A586,'Hoja de Trabajo para listado'!$DE$153:$DE$1048576,0),MATCH((CUADRO!I$5&amp;$E586),'Hoja de Trabajo para listado'!$DE$151:$DG$151,0)),0)+IFERROR(INDEX('Hoja de Trabajo para listado'!$CD$155:$DC$1048576,MATCH($A586,'Hoja de Trabajo para listado'!$CD$155:$CD$1048576,0),MATCH((CUADRO!I$5&amp;$E586),'Hoja de Trabajo para listado'!$CD$151:$DC$151,0)),0)</f>
        <v>0</v>
      </c>
      <c r="J586" s="243">
        <f ca="1">+IFERROR(INDEX('Hoja de Trabajo para listado'!$A$155:$Z$1048576,MATCH($A586,'Hoja de Trabajo para listado'!$A$155:$A$1048576,0),MATCH((CUADRO!J$5&amp;$E586),'Hoja de Trabajo para listado'!$A$151:$Z$151,0)),0)+IFERROR(INDEX('Hoja de Trabajo para listado'!$AB$155:$BA$1048576,MATCH($A586,'Hoja de Trabajo para listado'!$AB$155:$AB$1048576,0),MATCH((CUADRO!J$5&amp;$E586),'Hoja de Trabajo para listado'!$AB$151:$BA$151,0)),0)+IFERROR(INDEX('Hoja de Trabajo para listado'!$BC$155:$CB$1048576,MATCH($A586,'Hoja de Trabajo para listado'!$BC$155:$BC$1048576,0),MATCH((CUADRO!J$5&amp;$E586),'Hoja de Trabajo para listado'!$BC$151:$CB$151,0)),0)+IFERROR(INDEX('Hoja de Trabajo para listado'!$DE$153:$DG$274,MATCH($A586,'Hoja de Trabajo para listado'!$DE$153:$DE$1048576,0),MATCH((CUADRO!J$5&amp;$E586),'Hoja de Trabajo para listado'!$DE$151:$DG$151,0)),0)+IFERROR(INDEX('Hoja de Trabajo para listado'!$CD$155:$DC$1048576,MATCH($A586,'Hoja de Trabajo para listado'!$CD$155:$CD$1048576,0),MATCH((CUADRO!J$5&amp;$E586),'Hoja de Trabajo para listado'!$CD$151:$DC$151,0)),0)</f>
        <v>0</v>
      </c>
      <c r="K586" s="243">
        <f ca="1">+IFERROR(INDEX('Hoja de Trabajo para listado'!$A$155:$Z$1048576,MATCH($A586,'Hoja de Trabajo para listado'!$A$155:$A$1048576,0),MATCH((CUADRO!K$5&amp;$E586),'Hoja de Trabajo para listado'!$A$151:$Z$151,0)),0)+IFERROR(INDEX('Hoja de Trabajo para listado'!$AB$155:$BA$1048576,MATCH($A586,'Hoja de Trabajo para listado'!$AB$155:$AB$1048576,0),MATCH((CUADRO!K$5&amp;$E586),'Hoja de Trabajo para listado'!$AB$151:$BA$151,0)),0)+IFERROR(INDEX('Hoja de Trabajo para listado'!$BC$155:$CB$1048576,MATCH($A586,'Hoja de Trabajo para listado'!$BC$155:$BC$1048576,0),MATCH((CUADRO!K$5&amp;$E586),'Hoja de Trabajo para listado'!$BC$151:$CB$151,0)),0)+IFERROR(INDEX('Hoja de Trabajo para listado'!$DE$153:$DG$274,MATCH($A586,'Hoja de Trabajo para listado'!$DE$153:$DE$1048576,0),MATCH((CUADRO!K$5&amp;$E586),'Hoja de Trabajo para listado'!$DE$151:$DG$151,0)),0)+IFERROR(INDEX('Hoja de Trabajo para listado'!$CD$155:$DC$1048576,MATCH($A586,'Hoja de Trabajo para listado'!$CD$155:$CD$1048576,0),MATCH((CUADRO!K$5&amp;$E586),'Hoja de Trabajo para listado'!$CD$151:$DC$151,0)),0)</f>
        <v>0</v>
      </c>
      <c r="L586" s="243">
        <f ca="1">+IFERROR(INDEX('Hoja de Trabajo para listado'!$A$155:$Z$1048576,MATCH($A586,'Hoja de Trabajo para listado'!$A$155:$A$1048576,0),MATCH((CUADRO!L$5&amp;$E586),'Hoja de Trabajo para listado'!$A$151:$Z$151,0)),0)+IFERROR(INDEX('Hoja de Trabajo para listado'!$AB$155:$BA$1048576,MATCH($A586,'Hoja de Trabajo para listado'!$AB$155:$AB$1048576,0),MATCH((CUADRO!L$5&amp;$E586),'Hoja de Trabajo para listado'!$AB$151:$BA$151,0)),0)+IFERROR(INDEX('Hoja de Trabajo para listado'!$BC$155:$CB$1048576,MATCH($A586,'Hoja de Trabajo para listado'!$BC$155:$BC$1048576,0),MATCH((CUADRO!L$5&amp;$E586),'Hoja de Trabajo para listado'!$BC$151:$CB$151,0)),0)+IFERROR(INDEX('Hoja de Trabajo para listado'!$DE$153:$DG$274,MATCH($A586,'Hoja de Trabajo para listado'!$DE$153:$DE$1048576,0),MATCH((CUADRO!L$5&amp;$E586),'Hoja de Trabajo para listado'!$DE$151:$DG$151,0)),0)+IFERROR(INDEX('Hoja de Trabajo para listado'!$CD$155:$DC$1048576,MATCH($A586,'Hoja de Trabajo para listado'!$CD$155:$CD$1048576,0),MATCH((CUADRO!L$5&amp;$E586),'Hoja de Trabajo para listado'!$CD$151:$DC$151,0)),0)</f>
        <v>0</v>
      </c>
      <c r="M586" s="243">
        <f ca="1">+IFERROR(INDEX('Hoja de Trabajo para listado'!$A$155:$Z$1048576,MATCH($A586,'Hoja de Trabajo para listado'!$A$155:$A$1048576,0),MATCH((CUADRO!M$5&amp;$E586),'Hoja de Trabajo para listado'!$A$151:$Z$151,0)),0)+IFERROR(INDEX('Hoja de Trabajo para listado'!$AB$155:$BA$1048576,MATCH($A586,'Hoja de Trabajo para listado'!$AB$155:$AB$1048576,0),MATCH((CUADRO!M$5&amp;$E586),'Hoja de Trabajo para listado'!$AB$151:$BA$151,0)),0)+IFERROR(INDEX('Hoja de Trabajo para listado'!$BC$155:$CB$1048576,MATCH($A586,'Hoja de Trabajo para listado'!$BC$155:$BC$1048576,0),MATCH((CUADRO!M$5&amp;$E586),'Hoja de Trabajo para listado'!$BC$151:$CB$151,0)),0)+IFERROR(INDEX('Hoja de Trabajo para listado'!$DE$153:$DG$274,MATCH($A586,'Hoja de Trabajo para listado'!$DE$153:$DE$1048576,0),MATCH((CUADRO!M$5&amp;$E586),'Hoja de Trabajo para listado'!$DE$151:$DG$151,0)),0)+IFERROR(INDEX('Hoja de Trabajo para listado'!$CD$155:$DC$1048576,MATCH($A586,'Hoja de Trabajo para listado'!$CD$155:$CD$1048576,0),MATCH((CUADRO!M$5&amp;$E586),'Hoja de Trabajo para listado'!$CD$151:$DC$151,0)),0)</f>
        <v>0</v>
      </c>
      <c r="N586" s="243">
        <f ca="1">+IFERROR(INDEX('Hoja de Trabajo para listado'!$A$155:$Z$1048576,MATCH($A586,'Hoja de Trabajo para listado'!$A$155:$A$1048576,0),MATCH((CUADRO!N$5&amp;$E586),'Hoja de Trabajo para listado'!$A$151:$Z$151,0)),0)+IFERROR(INDEX('Hoja de Trabajo para listado'!$AB$155:$BA$1048576,MATCH($A586,'Hoja de Trabajo para listado'!$AB$155:$AB$1048576,0),MATCH((CUADRO!N$5&amp;$E586),'Hoja de Trabajo para listado'!$AB$151:$BA$151,0)),0)+IFERROR(INDEX('Hoja de Trabajo para listado'!$BC$155:$CB$1048576,MATCH($A586,'Hoja de Trabajo para listado'!$BC$155:$BC$1048576,0),MATCH((CUADRO!N$5&amp;$E586),'Hoja de Trabajo para listado'!$BC$151:$CB$151,0)),0)+IFERROR(INDEX('Hoja de Trabajo para listado'!$DE$153:$DG$274,MATCH($A586,'Hoja de Trabajo para listado'!$DE$153:$DE$1048576,0),MATCH((CUADRO!N$5&amp;$E586),'Hoja de Trabajo para listado'!$DE$151:$DG$151,0)),0)+IFERROR(INDEX('Hoja de Trabajo para listado'!$CD$155:$DC$1048576,MATCH($A586,'Hoja de Trabajo para listado'!$CD$155:$CD$1048576,0),MATCH((CUADRO!N$5&amp;$E586),'Hoja de Trabajo para listado'!$CD$151:$DC$151,0)),0)</f>
        <v>0</v>
      </c>
      <c r="O586" s="243">
        <f ca="1">+IFERROR(INDEX('Hoja de Trabajo para listado'!$A$155:$Z$1048576,MATCH($A586,'Hoja de Trabajo para listado'!$A$155:$A$1048576,0),MATCH((CUADRO!O$5&amp;$E586),'Hoja de Trabajo para listado'!$A$151:$Z$151,0)),0)+IFERROR(INDEX('Hoja de Trabajo para listado'!$AB$155:$BA$1048576,MATCH($A586,'Hoja de Trabajo para listado'!$AB$155:$AB$1048576,0),MATCH((CUADRO!O$5&amp;$E586),'Hoja de Trabajo para listado'!$AB$151:$BA$151,0)),0)+IFERROR(INDEX('Hoja de Trabajo para listado'!$BC$155:$CB$1048576,MATCH($A586,'Hoja de Trabajo para listado'!$BC$155:$BC$1048576,0),MATCH((CUADRO!O$5&amp;$E586),'Hoja de Trabajo para listado'!$BC$151:$CB$151,0)),0)+IFERROR(INDEX('Hoja de Trabajo para listado'!$DE$153:$DG$274,MATCH($A586,'Hoja de Trabajo para listado'!$DE$153:$DE$1048576,0),MATCH((CUADRO!O$5&amp;$E586),'Hoja de Trabajo para listado'!$DE$151:$DG$151,0)),0)+IFERROR(INDEX('Hoja de Trabajo para listado'!$CD$155:$DC$1048576,MATCH($A586,'Hoja de Trabajo para listado'!$CD$155:$CD$1048576,0),MATCH((CUADRO!O$5&amp;$E586),'Hoja de Trabajo para listado'!$CD$151:$DC$151,0)),0)</f>
        <v>0</v>
      </c>
      <c r="P586" s="243">
        <f ca="1">+IFERROR(INDEX('Hoja de Trabajo para listado'!$A$155:$Z$1048576,MATCH($A586,'Hoja de Trabajo para listado'!$A$155:$A$1048576,0),MATCH((CUADRO!P$5&amp;$E586),'Hoja de Trabajo para listado'!$A$151:$Z$151,0)),0)+IFERROR(INDEX('Hoja de Trabajo para listado'!$AB$155:$BA$1048576,MATCH($A586,'Hoja de Trabajo para listado'!$AB$155:$AB$1048576,0),MATCH((CUADRO!P$5&amp;$E586),'Hoja de Trabajo para listado'!$AB$151:$BA$151,0)),0)+IFERROR(INDEX('Hoja de Trabajo para listado'!$BC$155:$CB$1048576,MATCH($A586,'Hoja de Trabajo para listado'!$BC$155:$BC$1048576,0),MATCH((CUADRO!P$5&amp;$E586),'Hoja de Trabajo para listado'!$BC$151:$CB$151,0)),0)+IFERROR(INDEX('Hoja de Trabajo para listado'!$DE$153:$DG$274,MATCH($A586,'Hoja de Trabajo para listado'!$DE$153:$DE$1048576,0),MATCH((CUADRO!P$5&amp;$E586),'Hoja de Trabajo para listado'!$DE$151:$DG$151,0)),0)+IFERROR(INDEX('Hoja de Trabajo para listado'!$CD$155:$DC$1048576,MATCH($A586,'Hoja de Trabajo para listado'!$CD$155:$CD$1048576,0),MATCH((CUADRO!P$5&amp;$E586),'Hoja de Trabajo para listado'!$CD$151:$DC$151,0)),0)</f>
        <v>0</v>
      </c>
      <c r="Q586" s="243">
        <f ca="1">+IFERROR(INDEX('Hoja de Trabajo para listado'!$A$155:$Z$1048576,MATCH($A586,'Hoja de Trabajo para listado'!$A$155:$A$1048576,0),MATCH((CUADRO!Q$5&amp;$E586),'Hoja de Trabajo para listado'!$A$151:$Z$151,0)),0)+IFERROR(INDEX('Hoja de Trabajo para listado'!$AB$155:$BA$1048576,MATCH($A586,'Hoja de Trabajo para listado'!$AB$155:$AB$1048576,0),MATCH((CUADRO!Q$5&amp;$E586),'Hoja de Trabajo para listado'!$AB$151:$BA$151,0)),0)+IFERROR(INDEX('Hoja de Trabajo para listado'!$BC$155:$CB$1048576,MATCH($A586,'Hoja de Trabajo para listado'!$BC$155:$BC$1048576,0),MATCH((CUADRO!Q$5&amp;$E586),'Hoja de Trabajo para listado'!$BC$151:$CB$151,0)),0)+IFERROR(INDEX('Hoja de Trabajo para listado'!$DE$153:$DG$274,MATCH($A586,'Hoja de Trabajo para listado'!$DE$153:$DE$1048576,0),MATCH((CUADRO!Q$5&amp;$E586),'Hoja de Trabajo para listado'!$DE$151:$DG$151,0)),0)+IFERROR(INDEX('Hoja de Trabajo para listado'!$CD$155:$DC$1048576,MATCH($A586,'Hoja de Trabajo para listado'!$CD$155:$CD$1048576,0),MATCH((CUADRO!Q$5&amp;$E586),'Hoja de Trabajo para listado'!$CD$151:$DC$151,0)),0)</f>
        <v>0</v>
      </c>
      <c r="R586" s="243">
        <f t="shared" ca="1" si="21"/>
        <v>0</v>
      </c>
      <c r="S586" s="249"/>
      <c r="T586" s="243">
        <f ca="1">+T587</f>
        <v>0</v>
      </c>
      <c r="U586" s="242">
        <f t="shared" si="22"/>
        <v>1</v>
      </c>
      <c r="V586" s="333" t="str">
        <f>+VLOOKUP(A586,bd_lista!$A$3:$E$590,5,FALSE)</f>
        <v>Gobiernos Autonomos Municipales</v>
      </c>
      <c r="W586" s="383" t="str">
        <f>+V586</f>
        <v>Gobiernos Autonomos Municipales</v>
      </c>
      <c r="X586" s="242">
        <f>+VLOOKUP(A586,[3]Sheet1!$A$13:$D$744,4,FALSE)</f>
        <v>0</v>
      </c>
      <c r="Y586" s="242" t="e">
        <f>+VLOOKUP(X586,bd_lista!$A$3:$C$590,3,FALSE)</f>
        <v>#N/A</v>
      </c>
      <c r="Z586" s="294">
        <f>+X586</f>
        <v>0</v>
      </c>
      <c r="AA586" s="295" t="e">
        <f>+Y586</f>
        <v>#N/A</v>
      </c>
    </row>
    <row r="587" spans="1:27" customFormat="1" ht="15" hidden="1" customHeight="1">
      <c r="A587" s="32">
        <v>1246</v>
      </c>
      <c r="B587" s="389"/>
      <c r="C587" s="247" t="str">
        <f>+VLOOKUP(A587,bd_lista!$A$3:$C$590,3,FALSE)</f>
        <v>Gobierno Autónomo Municipal de Puerto Acosta</v>
      </c>
      <c r="D587" s="386"/>
      <c r="E587" s="244" t="s">
        <v>1305</v>
      </c>
      <c r="F587" s="243">
        <f ca="1">+IFERROR(INDEX('Hoja de Trabajo para listado'!$A$155:$Z$1048576,MATCH($A587,'Hoja de Trabajo para listado'!$A$155:$A$1048576,0),MATCH((CUADRO!F$5&amp;$E587),'Hoja de Trabajo para listado'!$A$151:$Z$151,0)),0)+IFERROR(INDEX('Hoja de Trabajo para listado'!$AB$155:$BA$1048576,MATCH($A587,'Hoja de Trabajo para listado'!$AB$155:$AB$1048576,0),MATCH((CUADRO!F$5&amp;$E587),'Hoja de Trabajo para listado'!$AB$151:$BA$151,0)),0)+IFERROR(INDEX('Hoja de Trabajo para listado'!$BC$155:$CB$1048576,MATCH($A587,'Hoja de Trabajo para listado'!$BC$155:$BC$1048576,0),MATCH((CUADRO!F$5&amp;$E587),'Hoja de Trabajo para listado'!$BC$151:$CB$151,0)),0)+IFERROR(INDEX('Hoja de Trabajo para listado'!$DE$153:$DG$274,MATCH($A587,'Hoja de Trabajo para listado'!$DE$153:$DE$1048576,0),MATCH((CUADRO!F$5&amp;$E587),'Hoja de Trabajo para listado'!$DE$151:$DG$151,0)),0)+IFERROR(INDEX('Hoja de Trabajo para listado'!$CD$155:$DC$1048576,MATCH($A587,'Hoja de Trabajo para listado'!$CD$155:$CD$1048576,0),MATCH((CUADRO!F$5&amp;$E587),'Hoja de Trabajo para listado'!$CD$151:$DC$151,0)),0)</f>
        <v>0</v>
      </c>
      <c r="G587" s="243">
        <f ca="1">+IFERROR(INDEX('Hoja de Trabajo para listado'!$A$155:$Z$1048576,MATCH($A587,'Hoja de Trabajo para listado'!$A$155:$A$1048576,0),MATCH((CUADRO!G$5&amp;$E587),'Hoja de Trabajo para listado'!$A$151:$Z$151,0)),0)+IFERROR(INDEX('Hoja de Trabajo para listado'!$AB$155:$BA$1048576,MATCH($A587,'Hoja de Trabajo para listado'!$AB$155:$AB$1048576,0),MATCH((CUADRO!G$5&amp;$E587),'Hoja de Trabajo para listado'!$AB$151:$BA$151,0)),0)+IFERROR(INDEX('Hoja de Trabajo para listado'!$BC$155:$CB$1048576,MATCH($A587,'Hoja de Trabajo para listado'!$BC$155:$BC$1048576,0),MATCH((CUADRO!G$5&amp;$E587),'Hoja de Trabajo para listado'!$BC$151:$CB$151,0)),0)+IFERROR(INDEX('Hoja de Trabajo para listado'!$DE$153:$DG$274,MATCH($A587,'Hoja de Trabajo para listado'!$DE$153:$DE$1048576,0),MATCH((CUADRO!G$5&amp;$E587),'Hoja de Trabajo para listado'!$DE$151:$DG$151,0)),0)+IFERROR(INDEX('Hoja de Trabajo para listado'!$CD$155:$DC$1048576,MATCH($A587,'Hoja de Trabajo para listado'!$CD$155:$CD$1048576,0),MATCH((CUADRO!G$5&amp;$E587),'Hoja de Trabajo para listado'!$CD$151:$DC$151,0)),0)</f>
        <v>0</v>
      </c>
      <c r="H587" s="243">
        <f ca="1">+IFERROR(INDEX('Hoja de Trabajo para listado'!$A$155:$Z$1048576,MATCH($A587,'Hoja de Trabajo para listado'!$A$155:$A$1048576,0),MATCH((CUADRO!H$5&amp;$E587),'Hoja de Trabajo para listado'!$A$151:$Z$151,0)),0)+IFERROR(INDEX('Hoja de Trabajo para listado'!$AB$155:$BA$1048576,MATCH($A587,'Hoja de Trabajo para listado'!$AB$155:$AB$1048576,0),MATCH((CUADRO!H$5&amp;$E587),'Hoja de Trabajo para listado'!$AB$151:$BA$151,0)),0)+IFERROR(INDEX('Hoja de Trabajo para listado'!$BC$155:$CB$1048576,MATCH($A587,'Hoja de Trabajo para listado'!$BC$155:$BC$1048576,0),MATCH((CUADRO!H$5&amp;$E587),'Hoja de Trabajo para listado'!$BC$151:$CB$151,0)),0)+IFERROR(INDEX('Hoja de Trabajo para listado'!$DE$153:$DG$274,MATCH($A587,'Hoja de Trabajo para listado'!$DE$153:$DE$1048576,0),MATCH((CUADRO!H$5&amp;$E587),'Hoja de Trabajo para listado'!$DE$151:$DG$151,0)),0)+IFERROR(INDEX('Hoja de Trabajo para listado'!$CD$155:$DC$1048576,MATCH($A587,'Hoja de Trabajo para listado'!$CD$155:$CD$1048576,0),MATCH((CUADRO!H$5&amp;$E587),'Hoja de Trabajo para listado'!$CD$151:$DC$151,0)),0)</f>
        <v>0</v>
      </c>
      <c r="I587" s="243">
        <f ca="1">+IFERROR(INDEX('Hoja de Trabajo para listado'!$A$155:$Z$1048576,MATCH($A587,'Hoja de Trabajo para listado'!$A$155:$A$1048576,0),MATCH((CUADRO!I$5&amp;$E587),'Hoja de Trabajo para listado'!$A$151:$Z$151,0)),0)+IFERROR(INDEX('Hoja de Trabajo para listado'!$AB$155:$BA$1048576,MATCH($A587,'Hoja de Trabajo para listado'!$AB$155:$AB$1048576,0),MATCH((CUADRO!I$5&amp;$E587),'Hoja de Trabajo para listado'!$AB$151:$BA$151,0)),0)+IFERROR(INDEX('Hoja de Trabajo para listado'!$BC$155:$CB$1048576,MATCH($A587,'Hoja de Trabajo para listado'!$BC$155:$BC$1048576,0),MATCH((CUADRO!I$5&amp;$E587),'Hoja de Trabajo para listado'!$BC$151:$CB$151,0)),0)+IFERROR(INDEX('Hoja de Trabajo para listado'!$DE$153:$DG$274,MATCH($A587,'Hoja de Trabajo para listado'!$DE$153:$DE$1048576,0),MATCH((CUADRO!I$5&amp;$E587),'Hoja de Trabajo para listado'!$DE$151:$DG$151,0)),0)+IFERROR(INDEX('Hoja de Trabajo para listado'!$CD$155:$DC$1048576,MATCH($A587,'Hoja de Trabajo para listado'!$CD$155:$CD$1048576,0),MATCH((CUADRO!I$5&amp;$E587),'Hoja de Trabajo para listado'!$CD$151:$DC$151,0)),0)</f>
        <v>0</v>
      </c>
      <c r="J587" s="243">
        <f ca="1">+IFERROR(INDEX('Hoja de Trabajo para listado'!$A$155:$Z$1048576,MATCH($A587,'Hoja de Trabajo para listado'!$A$155:$A$1048576,0),MATCH((CUADRO!J$5&amp;$E587),'Hoja de Trabajo para listado'!$A$151:$Z$151,0)),0)+IFERROR(INDEX('Hoja de Trabajo para listado'!$AB$155:$BA$1048576,MATCH($A587,'Hoja de Trabajo para listado'!$AB$155:$AB$1048576,0),MATCH((CUADRO!J$5&amp;$E587),'Hoja de Trabajo para listado'!$AB$151:$BA$151,0)),0)+IFERROR(INDEX('Hoja de Trabajo para listado'!$BC$155:$CB$1048576,MATCH($A587,'Hoja de Trabajo para listado'!$BC$155:$BC$1048576,0),MATCH((CUADRO!J$5&amp;$E587),'Hoja de Trabajo para listado'!$BC$151:$CB$151,0)),0)+IFERROR(INDEX('Hoja de Trabajo para listado'!$DE$153:$DG$274,MATCH($A587,'Hoja de Trabajo para listado'!$DE$153:$DE$1048576,0),MATCH((CUADRO!J$5&amp;$E587),'Hoja de Trabajo para listado'!$DE$151:$DG$151,0)),0)+IFERROR(INDEX('Hoja de Trabajo para listado'!$CD$155:$DC$1048576,MATCH($A587,'Hoja de Trabajo para listado'!$CD$155:$CD$1048576,0),MATCH((CUADRO!J$5&amp;$E587),'Hoja de Trabajo para listado'!$CD$151:$DC$151,0)),0)</f>
        <v>0</v>
      </c>
      <c r="K587" s="243">
        <f ca="1">+IFERROR(INDEX('Hoja de Trabajo para listado'!$A$155:$Z$1048576,MATCH($A587,'Hoja de Trabajo para listado'!$A$155:$A$1048576,0),MATCH((CUADRO!K$5&amp;$E587),'Hoja de Trabajo para listado'!$A$151:$Z$151,0)),0)+IFERROR(INDEX('Hoja de Trabajo para listado'!$AB$155:$BA$1048576,MATCH($A587,'Hoja de Trabajo para listado'!$AB$155:$AB$1048576,0),MATCH((CUADRO!K$5&amp;$E587),'Hoja de Trabajo para listado'!$AB$151:$BA$151,0)),0)+IFERROR(INDEX('Hoja de Trabajo para listado'!$BC$155:$CB$1048576,MATCH($A587,'Hoja de Trabajo para listado'!$BC$155:$BC$1048576,0),MATCH((CUADRO!K$5&amp;$E587),'Hoja de Trabajo para listado'!$BC$151:$CB$151,0)),0)+IFERROR(INDEX('Hoja de Trabajo para listado'!$DE$153:$DG$274,MATCH($A587,'Hoja de Trabajo para listado'!$DE$153:$DE$1048576,0),MATCH((CUADRO!K$5&amp;$E587),'Hoja de Trabajo para listado'!$DE$151:$DG$151,0)),0)+IFERROR(INDEX('Hoja de Trabajo para listado'!$CD$155:$DC$1048576,MATCH($A587,'Hoja de Trabajo para listado'!$CD$155:$CD$1048576,0),MATCH((CUADRO!K$5&amp;$E587),'Hoja de Trabajo para listado'!$CD$151:$DC$151,0)),0)</f>
        <v>0</v>
      </c>
      <c r="L587" s="243">
        <f ca="1">+IFERROR(INDEX('Hoja de Trabajo para listado'!$A$155:$Z$1048576,MATCH($A587,'Hoja de Trabajo para listado'!$A$155:$A$1048576,0),MATCH((CUADRO!L$5&amp;$E587),'Hoja de Trabajo para listado'!$A$151:$Z$151,0)),0)+IFERROR(INDEX('Hoja de Trabajo para listado'!$AB$155:$BA$1048576,MATCH($A587,'Hoja de Trabajo para listado'!$AB$155:$AB$1048576,0),MATCH((CUADRO!L$5&amp;$E587),'Hoja de Trabajo para listado'!$AB$151:$BA$151,0)),0)+IFERROR(INDEX('Hoja de Trabajo para listado'!$BC$155:$CB$1048576,MATCH($A587,'Hoja de Trabajo para listado'!$BC$155:$BC$1048576,0),MATCH((CUADRO!L$5&amp;$E587),'Hoja de Trabajo para listado'!$BC$151:$CB$151,0)),0)+IFERROR(INDEX('Hoja de Trabajo para listado'!$DE$153:$DG$274,MATCH($A587,'Hoja de Trabajo para listado'!$DE$153:$DE$1048576,0),MATCH((CUADRO!L$5&amp;$E587),'Hoja de Trabajo para listado'!$DE$151:$DG$151,0)),0)+IFERROR(INDEX('Hoja de Trabajo para listado'!$CD$155:$DC$1048576,MATCH($A587,'Hoja de Trabajo para listado'!$CD$155:$CD$1048576,0),MATCH((CUADRO!L$5&amp;$E587),'Hoja de Trabajo para listado'!$CD$151:$DC$151,0)),0)</f>
        <v>0</v>
      </c>
      <c r="M587" s="243">
        <f ca="1">+IFERROR(INDEX('Hoja de Trabajo para listado'!$A$155:$Z$1048576,MATCH($A587,'Hoja de Trabajo para listado'!$A$155:$A$1048576,0),MATCH((CUADRO!M$5&amp;$E587),'Hoja de Trabajo para listado'!$A$151:$Z$151,0)),0)+IFERROR(INDEX('Hoja de Trabajo para listado'!$AB$155:$BA$1048576,MATCH($A587,'Hoja de Trabajo para listado'!$AB$155:$AB$1048576,0),MATCH((CUADRO!M$5&amp;$E587),'Hoja de Trabajo para listado'!$AB$151:$BA$151,0)),0)+IFERROR(INDEX('Hoja de Trabajo para listado'!$BC$155:$CB$1048576,MATCH($A587,'Hoja de Trabajo para listado'!$BC$155:$BC$1048576,0),MATCH((CUADRO!M$5&amp;$E587),'Hoja de Trabajo para listado'!$BC$151:$CB$151,0)),0)+IFERROR(INDEX('Hoja de Trabajo para listado'!$DE$153:$DG$274,MATCH($A587,'Hoja de Trabajo para listado'!$DE$153:$DE$1048576,0),MATCH((CUADRO!M$5&amp;$E587),'Hoja de Trabajo para listado'!$DE$151:$DG$151,0)),0)+IFERROR(INDEX('Hoja de Trabajo para listado'!$CD$155:$DC$1048576,MATCH($A587,'Hoja de Trabajo para listado'!$CD$155:$CD$1048576,0),MATCH((CUADRO!M$5&amp;$E587),'Hoja de Trabajo para listado'!$CD$151:$DC$151,0)),0)</f>
        <v>0</v>
      </c>
      <c r="N587" s="243">
        <f ca="1">+IFERROR(INDEX('Hoja de Trabajo para listado'!$A$155:$Z$1048576,MATCH($A587,'Hoja de Trabajo para listado'!$A$155:$A$1048576,0),MATCH((CUADRO!N$5&amp;$E587),'Hoja de Trabajo para listado'!$A$151:$Z$151,0)),0)+IFERROR(INDEX('Hoja de Trabajo para listado'!$AB$155:$BA$1048576,MATCH($A587,'Hoja de Trabajo para listado'!$AB$155:$AB$1048576,0),MATCH((CUADRO!N$5&amp;$E587),'Hoja de Trabajo para listado'!$AB$151:$BA$151,0)),0)+IFERROR(INDEX('Hoja de Trabajo para listado'!$BC$155:$CB$1048576,MATCH($A587,'Hoja de Trabajo para listado'!$BC$155:$BC$1048576,0),MATCH((CUADRO!N$5&amp;$E587),'Hoja de Trabajo para listado'!$BC$151:$CB$151,0)),0)+IFERROR(INDEX('Hoja de Trabajo para listado'!$DE$153:$DG$274,MATCH($A587,'Hoja de Trabajo para listado'!$DE$153:$DE$1048576,0),MATCH((CUADRO!N$5&amp;$E587),'Hoja de Trabajo para listado'!$DE$151:$DG$151,0)),0)+IFERROR(INDEX('Hoja de Trabajo para listado'!$CD$155:$DC$1048576,MATCH($A587,'Hoja de Trabajo para listado'!$CD$155:$CD$1048576,0),MATCH((CUADRO!N$5&amp;$E587),'Hoja de Trabajo para listado'!$CD$151:$DC$151,0)),0)</f>
        <v>0</v>
      </c>
      <c r="O587" s="243">
        <f ca="1">+IFERROR(INDEX('Hoja de Trabajo para listado'!$A$155:$Z$1048576,MATCH($A587,'Hoja de Trabajo para listado'!$A$155:$A$1048576,0),MATCH((CUADRO!O$5&amp;$E587),'Hoja de Trabajo para listado'!$A$151:$Z$151,0)),0)+IFERROR(INDEX('Hoja de Trabajo para listado'!$AB$155:$BA$1048576,MATCH($A587,'Hoja de Trabajo para listado'!$AB$155:$AB$1048576,0),MATCH((CUADRO!O$5&amp;$E587),'Hoja de Trabajo para listado'!$AB$151:$BA$151,0)),0)+IFERROR(INDEX('Hoja de Trabajo para listado'!$BC$155:$CB$1048576,MATCH($A587,'Hoja de Trabajo para listado'!$BC$155:$BC$1048576,0),MATCH((CUADRO!O$5&amp;$E587),'Hoja de Trabajo para listado'!$BC$151:$CB$151,0)),0)+IFERROR(INDEX('Hoja de Trabajo para listado'!$DE$153:$DG$274,MATCH($A587,'Hoja de Trabajo para listado'!$DE$153:$DE$1048576,0),MATCH((CUADRO!O$5&amp;$E587),'Hoja de Trabajo para listado'!$DE$151:$DG$151,0)),0)+IFERROR(INDEX('Hoja de Trabajo para listado'!$CD$155:$DC$1048576,MATCH($A587,'Hoja de Trabajo para listado'!$CD$155:$CD$1048576,0),MATCH((CUADRO!O$5&amp;$E587),'Hoja de Trabajo para listado'!$CD$151:$DC$151,0)),0)</f>
        <v>0</v>
      </c>
      <c r="P587" s="243">
        <f ca="1">+IFERROR(INDEX('Hoja de Trabajo para listado'!$A$155:$Z$1048576,MATCH($A587,'Hoja de Trabajo para listado'!$A$155:$A$1048576,0),MATCH((CUADRO!P$5&amp;$E587),'Hoja de Trabajo para listado'!$A$151:$Z$151,0)),0)+IFERROR(INDEX('Hoja de Trabajo para listado'!$AB$155:$BA$1048576,MATCH($A587,'Hoja de Trabajo para listado'!$AB$155:$AB$1048576,0),MATCH((CUADRO!P$5&amp;$E587),'Hoja de Trabajo para listado'!$AB$151:$BA$151,0)),0)+IFERROR(INDEX('Hoja de Trabajo para listado'!$BC$155:$CB$1048576,MATCH($A587,'Hoja de Trabajo para listado'!$BC$155:$BC$1048576,0),MATCH((CUADRO!P$5&amp;$E587),'Hoja de Trabajo para listado'!$BC$151:$CB$151,0)),0)+IFERROR(INDEX('Hoja de Trabajo para listado'!$DE$153:$DG$274,MATCH($A587,'Hoja de Trabajo para listado'!$DE$153:$DE$1048576,0),MATCH((CUADRO!P$5&amp;$E587),'Hoja de Trabajo para listado'!$DE$151:$DG$151,0)),0)+IFERROR(INDEX('Hoja de Trabajo para listado'!$CD$155:$DC$1048576,MATCH($A587,'Hoja de Trabajo para listado'!$CD$155:$CD$1048576,0),MATCH((CUADRO!P$5&amp;$E587),'Hoja de Trabajo para listado'!$CD$151:$DC$151,0)),0)</f>
        <v>0</v>
      </c>
      <c r="Q587" s="243">
        <f ca="1">+IFERROR(INDEX('Hoja de Trabajo para listado'!$A$155:$Z$1048576,MATCH($A587,'Hoja de Trabajo para listado'!$A$155:$A$1048576,0),MATCH((CUADRO!Q$5&amp;$E587),'Hoja de Trabajo para listado'!$A$151:$Z$151,0)),0)+IFERROR(INDEX('Hoja de Trabajo para listado'!$AB$155:$BA$1048576,MATCH($A587,'Hoja de Trabajo para listado'!$AB$155:$AB$1048576,0),MATCH((CUADRO!Q$5&amp;$E587),'Hoja de Trabajo para listado'!$AB$151:$BA$151,0)),0)+IFERROR(INDEX('Hoja de Trabajo para listado'!$BC$155:$CB$1048576,MATCH($A587,'Hoja de Trabajo para listado'!$BC$155:$BC$1048576,0),MATCH((CUADRO!Q$5&amp;$E587),'Hoja de Trabajo para listado'!$BC$151:$CB$151,0)),0)+IFERROR(INDEX('Hoja de Trabajo para listado'!$DE$153:$DG$274,MATCH($A587,'Hoja de Trabajo para listado'!$DE$153:$DE$1048576,0),MATCH((CUADRO!Q$5&amp;$E587),'Hoja de Trabajo para listado'!$DE$151:$DG$151,0)),0)+IFERROR(INDEX('Hoja de Trabajo para listado'!$CD$155:$DC$1048576,MATCH($A587,'Hoja de Trabajo para listado'!$CD$155:$CD$1048576,0),MATCH((CUADRO!Q$5&amp;$E587),'Hoja de Trabajo para listado'!$CD$151:$DC$151,0)),0)</f>
        <v>0</v>
      </c>
      <c r="R587" s="243">
        <f t="shared" ca="1" si="21"/>
        <v>0</v>
      </c>
      <c r="S587" s="249">
        <f ca="1">+R586+R587</f>
        <v>0</v>
      </c>
      <c r="T587" s="243">
        <f ca="1">+S587</f>
        <v>0</v>
      </c>
      <c r="U587" s="242">
        <f t="shared" si="22"/>
        <v>2</v>
      </c>
      <c r="V587" s="333" t="str">
        <f>+VLOOKUP(A587,bd_lista!$A$3:$E$590,5,FALSE)</f>
        <v>Gobiernos Autonomos Municipales</v>
      </c>
      <c r="W587" s="384"/>
      <c r="X587" s="242">
        <f>+VLOOKUP(A587,[3]Sheet1!$A$13:$D$744,4,FALSE)</f>
        <v>0</v>
      </c>
      <c r="Y587" s="242" t="e">
        <f>+VLOOKUP(X587,bd_lista!$A$3:$C$590,3,FALSE)</f>
        <v>#N/A</v>
      </c>
      <c r="Z587" s="292"/>
      <c r="AA587" s="293"/>
    </row>
    <row r="588" spans="1:27" customFormat="1" ht="27" hidden="1" customHeight="1">
      <c r="A588" s="32">
        <v>1247</v>
      </c>
      <c r="B588" s="388">
        <f>+A588</f>
        <v>1247</v>
      </c>
      <c r="C588" s="247" t="str">
        <f>+VLOOKUP(A588,bd_lista!$A$3:$C$590,3,FALSE)</f>
        <v>Gobierno Autónomo Municipal de Mocomoco</v>
      </c>
      <c r="D588" s="385" t="str">
        <f>+C588</f>
        <v>Gobierno Autónomo Municipal de Mocomoco</v>
      </c>
      <c r="E588" s="242" t="s">
        <v>1304</v>
      </c>
      <c r="F588" s="243">
        <f ca="1">+IFERROR(INDEX('Hoja de Trabajo para listado'!$A$155:$Z$1048576,MATCH($A588,'Hoja de Trabajo para listado'!$A$155:$A$1048576,0),MATCH((CUADRO!F$5&amp;$E588),'Hoja de Trabajo para listado'!$A$151:$Z$151,0)),0)+IFERROR(INDEX('Hoja de Trabajo para listado'!$AB$155:$BA$1048576,MATCH($A588,'Hoja de Trabajo para listado'!$AB$155:$AB$1048576,0),MATCH((CUADRO!F$5&amp;$E588),'Hoja de Trabajo para listado'!$AB$151:$BA$151,0)),0)+IFERROR(INDEX('Hoja de Trabajo para listado'!$BC$155:$CB$1048576,MATCH($A588,'Hoja de Trabajo para listado'!$BC$155:$BC$1048576,0),MATCH((CUADRO!F$5&amp;$E588),'Hoja de Trabajo para listado'!$BC$151:$CB$151,0)),0)+IFERROR(INDEX('Hoja de Trabajo para listado'!$DE$153:$DG$274,MATCH($A588,'Hoja de Trabajo para listado'!$DE$153:$DE$1048576,0),MATCH((CUADRO!F$5&amp;$E588),'Hoja de Trabajo para listado'!$DE$151:$DG$151,0)),0)+IFERROR(INDEX('Hoja de Trabajo para listado'!$CD$155:$DC$1048576,MATCH($A588,'Hoja de Trabajo para listado'!$CD$155:$CD$1048576,0),MATCH((CUADRO!F$5&amp;$E588),'Hoja de Trabajo para listado'!$CD$151:$DC$151,0)),0)</f>
        <v>0</v>
      </c>
      <c r="G588" s="243">
        <f ca="1">+IFERROR(INDEX('Hoja de Trabajo para listado'!$A$155:$Z$1048576,MATCH($A588,'Hoja de Trabajo para listado'!$A$155:$A$1048576,0),MATCH((CUADRO!G$5&amp;$E588),'Hoja de Trabajo para listado'!$A$151:$Z$151,0)),0)+IFERROR(INDEX('Hoja de Trabajo para listado'!$AB$155:$BA$1048576,MATCH($A588,'Hoja de Trabajo para listado'!$AB$155:$AB$1048576,0),MATCH((CUADRO!G$5&amp;$E588),'Hoja de Trabajo para listado'!$AB$151:$BA$151,0)),0)+IFERROR(INDEX('Hoja de Trabajo para listado'!$BC$155:$CB$1048576,MATCH($A588,'Hoja de Trabajo para listado'!$BC$155:$BC$1048576,0),MATCH((CUADRO!G$5&amp;$E588),'Hoja de Trabajo para listado'!$BC$151:$CB$151,0)),0)+IFERROR(INDEX('Hoja de Trabajo para listado'!$DE$153:$DG$274,MATCH($A588,'Hoja de Trabajo para listado'!$DE$153:$DE$1048576,0),MATCH((CUADRO!G$5&amp;$E588),'Hoja de Trabajo para listado'!$DE$151:$DG$151,0)),0)+IFERROR(INDEX('Hoja de Trabajo para listado'!$CD$155:$DC$1048576,MATCH($A588,'Hoja de Trabajo para listado'!$CD$155:$CD$1048576,0),MATCH((CUADRO!G$5&amp;$E588),'Hoja de Trabajo para listado'!$CD$151:$DC$151,0)),0)</f>
        <v>0</v>
      </c>
      <c r="H588" s="243">
        <f ca="1">+IFERROR(INDEX('Hoja de Trabajo para listado'!$A$155:$Z$1048576,MATCH($A588,'Hoja de Trabajo para listado'!$A$155:$A$1048576,0),MATCH((CUADRO!H$5&amp;$E588),'Hoja de Trabajo para listado'!$A$151:$Z$151,0)),0)+IFERROR(INDEX('Hoja de Trabajo para listado'!$AB$155:$BA$1048576,MATCH($A588,'Hoja de Trabajo para listado'!$AB$155:$AB$1048576,0),MATCH((CUADRO!H$5&amp;$E588),'Hoja de Trabajo para listado'!$AB$151:$BA$151,0)),0)+IFERROR(INDEX('Hoja de Trabajo para listado'!$BC$155:$CB$1048576,MATCH($A588,'Hoja de Trabajo para listado'!$BC$155:$BC$1048576,0),MATCH((CUADRO!H$5&amp;$E588),'Hoja de Trabajo para listado'!$BC$151:$CB$151,0)),0)+IFERROR(INDEX('Hoja de Trabajo para listado'!$DE$153:$DG$274,MATCH($A588,'Hoja de Trabajo para listado'!$DE$153:$DE$1048576,0),MATCH((CUADRO!H$5&amp;$E588),'Hoja de Trabajo para listado'!$DE$151:$DG$151,0)),0)+IFERROR(INDEX('Hoja de Trabajo para listado'!$CD$155:$DC$1048576,MATCH($A588,'Hoja de Trabajo para listado'!$CD$155:$CD$1048576,0),MATCH((CUADRO!H$5&amp;$E588),'Hoja de Trabajo para listado'!$CD$151:$DC$151,0)),0)</f>
        <v>0</v>
      </c>
      <c r="I588" s="243">
        <f ca="1">+IFERROR(INDEX('Hoja de Trabajo para listado'!$A$155:$Z$1048576,MATCH($A588,'Hoja de Trabajo para listado'!$A$155:$A$1048576,0),MATCH((CUADRO!I$5&amp;$E588),'Hoja de Trabajo para listado'!$A$151:$Z$151,0)),0)+IFERROR(INDEX('Hoja de Trabajo para listado'!$AB$155:$BA$1048576,MATCH($A588,'Hoja de Trabajo para listado'!$AB$155:$AB$1048576,0),MATCH((CUADRO!I$5&amp;$E588),'Hoja de Trabajo para listado'!$AB$151:$BA$151,0)),0)+IFERROR(INDEX('Hoja de Trabajo para listado'!$BC$155:$CB$1048576,MATCH($A588,'Hoja de Trabajo para listado'!$BC$155:$BC$1048576,0),MATCH((CUADRO!I$5&amp;$E588),'Hoja de Trabajo para listado'!$BC$151:$CB$151,0)),0)+IFERROR(INDEX('Hoja de Trabajo para listado'!$DE$153:$DG$274,MATCH($A588,'Hoja de Trabajo para listado'!$DE$153:$DE$1048576,0),MATCH((CUADRO!I$5&amp;$E588),'Hoja de Trabajo para listado'!$DE$151:$DG$151,0)),0)+IFERROR(INDEX('Hoja de Trabajo para listado'!$CD$155:$DC$1048576,MATCH($A588,'Hoja de Trabajo para listado'!$CD$155:$CD$1048576,0),MATCH((CUADRO!I$5&amp;$E588),'Hoja de Trabajo para listado'!$CD$151:$DC$151,0)),0)</f>
        <v>0</v>
      </c>
      <c r="J588" s="243">
        <f ca="1">+IFERROR(INDEX('Hoja de Trabajo para listado'!$A$155:$Z$1048576,MATCH($A588,'Hoja de Trabajo para listado'!$A$155:$A$1048576,0),MATCH((CUADRO!J$5&amp;$E588),'Hoja de Trabajo para listado'!$A$151:$Z$151,0)),0)+IFERROR(INDEX('Hoja de Trabajo para listado'!$AB$155:$BA$1048576,MATCH($A588,'Hoja de Trabajo para listado'!$AB$155:$AB$1048576,0),MATCH((CUADRO!J$5&amp;$E588),'Hoja de Trabajo para listado'!$AB$151:$BA$151,0)),0)+IFERROR(INDEX('Hoja de Trabajo para listado'!$BC$155:$CB$1048576,MATCH($A588,'Hoja de Trabajo para listado'!$BC$155:$BC$1048576,0),MATCH((CUADRO!J$5&amp;$E588),'Hoja de Trabajo para listado'!$BC$151:$CB$151,0)),0)+IFERROR(INDEX('Hoja de Trabajo para listado'!$DE$153:$DG$274,MATCH($A588,'Hoja de Trabajo para listado'!$DE$153:$DE$1048576,0),MATCH((CUADRO!J$5&amp;$E588),'Hoja de Trabajo para listado'!$DE$151:$DG$151,0)),0)+IFERROR(INDEX('Hoja de Trabajo para listado'!$CD$155:$DC$1048576,MATCH($A588,'Hoja de Trabajo para listado'!$CD$155:$CD$1048576,0),MATCH((CUADRO!J$5&amp;$E588),'Hoja de Trabajo para listado'!$CD$151:$DC$151,0)),0)</f>
        <v>0</v>
      </c>
      <c r="K588" s="243">
        <f ca="1">+IFERROR(INDEX('Hoja de Trabajo para listado'!$A$155:$Z$1048576,MATCH($A588,'Hoja de Trabajo para listado'!$A$155:$A$1048576,0),MATCH((CUADRO!K$5&amp;$E588),'Hoja de Trabajo para listado'!$A$151:$Z$151,0)),0)+IFERROR(INDEX('Hoja de Trabajo para listado'!$AB$155:$BA$1048576,MATCH($A588,'Hoja de Trabajo para listado'!$AB$155:$AB$1048576,0),MATCH((CUADRO!K$5&amp;$E588),'Hoja de Trabajo para listado'!$AB$151:$BA$151,0)),0)+IFERROR(INDEX('Hoja de Trabajo para listado'!$BC$155:$CB$1048576,MATCH($A588,'Hoja de Trabajo para listado'!$BC$155:$BC$1048576,0),MATCH((CUADRO!K$5&amp;$E588),'Hoja de Trabajo para listado'!$BC$151:$CB$151,0)),0)+IFERROR(INDEX('Hoja de Trabajo para listado'!$DE$153:$DG$274,MATCH($A588,'Hoja de Trabajo para listado'!$DE$153:$DE$1048576,0),MATCH((CUADRO!K$5&amp;$E588),'Hoja de Trabajo para listado'!$DE$151:$DG$151,0)),0)+IFERROR(INDEX('Hoja de Trabajo para listado'!$CD$155:$DC$1048576,MATCH($A588,'Hoja de Trabajo para listado'!$CD$155:$CD$1048576,0),MATCH((CUADRO!K$5&amp;$E588),'Hoja de Trabajo para listado'!$CD$151:$DC$151,0)),0)</f>
        <v>0</v>
      </c>
      <c r="L588" s="243">
        <f ca="1">+IFERROR(INDEX('Hoja de Trabajo para listado'!$A$155:$Z$1048576,MATCH($A588,'Hoja de Trabajo para listado'!$A$155:$A$1048576,0),MATCH((CUADRO!L$5&amp;$E588),'Hoja de Trabajo para listado'!$A$151:$Z$151,0)),0)+IFERROR(INDEX('Hoja de Trabajo para listado'!$AB$155:$BA$1048576,MATCH($A588,'Hoja de Trabajo para listado'!$AB$155:$AB$1048576,0),MATCH((CUADRO!L$5&amp;$E588),'Hoja de Trabajo para listado'!$AB$151:$BA$151,0)),0)+IFERROR(INDEX('Hoja de Trabajo para listado'!$BC$155:$CB$1048576,MATCH($A588,'Hoja de Trabajo para listado'!$BC$155:$BC$1048576,0),MATCH((CUADRO!L$5&amp;$E588),'Hoja de Trabajo para listado'!$BC$151:$CB$151,0)),0)+IFERROR(INDEX('Hoja de Trabajo para listado'!$DE$153:$DG$274,MATCH($A588,'Hoja de Trabajo para listado'!$DE$153:$DE$1048576,0),MATCH((CUADRO!L$5&amp;$E588),'Hoja de Trabajo para listado'!$DE$151:$DG$151,0)),0)+IFERROR(INDEX('Hoja de Trabajo para listado'!$CD$155:$DC$1048576,MATCH($A588,'Hoja de Trabajo para listado'!$CD$155:$CD$1048576,0),MATCH((CUADRO!L$5&amp;$E588),'Hoja de Trabajo para listado'!$CD$151:$DC$151,0)),0)</f>
        <v>0</v>
      </c>
      <c r="M588" s="243">
        <f ca="1">+IFERROR(INDEX('Hoja de Trabajo para listado'!$A$155:$Z$1048576,MATCH($A588,'Hoja de Trabajo para listado'!$A$155:$A$1048576,0),MATCH((CUADRO!M$5&amp;$E588),'Hoja de Trabajo para listado'!$A$151:$Z$151,0)),0)+IFERROR(INDEX('Hoja de Trabajo para listado'!$AB$155:$BA$1048576,MATCH($A588,'Hoja de Trabajo para listado'!$AB$155:$AB$1048576,0),MATCH((CUADRO!M$5&amp;$E588),'Hoja de Trabajo para listado'!$AB$151:$BA$151,0)),0)+IFERROR(INDEX('Hoja de Trabajo para listado'!$BC$155:$CB$1048576,MATCH($A588,'Hoja de Trabajo para listado'!$BC$155:$BC$1048576,0),MATCH((CUADRO!M$5&amp;$E588),'Hoja de Trabajo para listado'!$BC$151:$CB$151,0)),0)+IFERROR(INDEX('Hoja de Trabajo para listado'!$DE$153:$DG$274,MATCH($A588,'Hoja de Trabajo para listado'!$DE$153:$DE$1048576,0),MATCH((CUADRO!M$5&amp;$E588),'Hoja de Trabajo para listado'!$DE$151:$DG$151,0)),0)+IFERROR(INDEX('Hoja de Trabajo para listado'!$CD$155:$DC$1048576,MATCH($A588,'Hoja de Trabajo para listado'!$CD$155:$CD$1048576,0),MATCH((CUADRO!M$5&amp;$E588),'Hoja de Trabajo para listado'!$CD$151:$DC$151,0)),0)</f>
        <v>0</v>
      </c>
      <c r="N588" s="243">
        <f ca="1">+IFERROR(INDEX('Hoja de Trabajo para listado'!$A$155:$Z$1048576,MATCH($A588,'Hoja de Trabajo para listado'!$A$155:$A$1048576,0),MATCH((CUADRO!N$5&amp;$E588),'Hoja de Trabajo para listado'!$A$151:$Z$151,0)),0)+IFERROR(INDEX('Hoja de Trabajo para listado'!$AB$155:$BA$1048576,MATCH($A588,'Hoja de Trabajo para listado'!$AB$155:$AB$1048576,0),MATCH((CUADRO!N$5&amp;$E588),'Hoja de Trabajo para listado'!$AB$151:$BA$151,0)),0)+IFERROR(INDEX('Hoja de Trabajo para listado'!$BC$155:$CB$1048576,MATCH($A588,'Hoja de Trabajo para listado'!$BC$155:$BC$1048576,0),MATCH((CUADRO!N$5&amp;$E588),'Hoja de Trabajo para listado'!$BC$151:$CB$151,0)),0)+IFERROR(INDEX('Hoja de Trabajo para listado'!$DE$153:$DG$274,MATCH($A588,'Hoja de Trabajo para listado'!$DE$153:$DE$1048576,0),MATCH((CUADRO!N$5&amp;$E588),'Hoja de Trabajo para listado'!$DE$151:$DG$151,0)),0)+IFERROR(INDEX('Hoja de Trabajo para listado'!$CD$155:$DC$1048576,MATCH($A588,'Hoja de Trabajo para listado'!$CD$155:$CD$1048576,0),MATCH((CUADRO!N$5&amp;$E588),'Hoja de Trabajo para listado'!$CD$151:$DC$151,0)),0)</f>
        <v>0</v>
      </c>
      <c r="O588" s="243">
        <f ca="1">+IFERROR(INDEX('Hoja de Trabajo para listado'!$A$155:$Z$1048576,MATCH($A588,'Hoja de Trabajo para listado'!$A$155:$A$1048576,0),MATCH((CUADRO!O$5&amp;$E588),'Hoja de Trabajo para listado'!$A$151:$Z$151,0)),0)+IFERROR(INDEX('Hoja de Trabajo para listado'!$AB$155:$BA$1048576,MATCH($A588,'Hoja de Trabajo para listado'!$AB$155:$AB$1048576,0),MATCH((CUADRO!O$5&amp;$E588),'Hoja de Trabajo para listado'!$AB$151:$BA$151,0)),0)+IFERROR(INDEX('Hoja de Trabajo para listado'!$BC$155:$CB$1048576,MATCH($A588,'Hoja de Trabajo para listado'!$BC$155:$BC$1048576,0),MATCH((CUADRO!O$5&amp;$E588),'Hoja de Trabajo para listado'!$BC$151:$CB$151,0)),0)+IFERROR(INDEX('Hoja de Trabajo para listado'!$DE$153:$DG$274,MATCH($A588,'Hoja de Trabajo para listado'!$DE$153:$DE$1048576,0),MATCH((CUADRO!O$5&amp;$E588),'Hoja de Trabajo para listado'!$DE$151:$DG$151,0)),0)+IFERROR(INDEX('Hoja de Trabajo para listado'!$CD$155:$DC$1048576,MATCH($A588,'Hoja de Trabajo para listado'!$CD$155:$CD$1048576,0),MATCH((CUADRO!O$5&amp;$E588),'Hoja de Trabajo para listado'!$CD$151:$DC$151,0)),0)</f>
        <v>0</v>
      </c>
      <c r="P588" s="243">
        <f ca="1">+IFERROR(INDEX('Hoja de Trabajo para listado'!$A$155:$Z$1048576,MATCH($A588,'Hoja de Trabajo para listado'!$A$155:$A$1048576,0),MATCH((CUADRO!P$5&amp;$E588),'Hoja de Trabajo para listado'!$A$151:$Z$151,0)),0)+IFERROR(INDEX('Hoja de Trabajo para listado'!$AB$155:$BA$1048576,MATCH($A588,'Hoja de Trabajo para listado'!$AB$155:$AB$1048576,0),MATCH((CUADRO!P$5&amp;$E588),'Hoja de Trabajo para listado'!$AB$151:$BA$151,0)),0)+IFERROR(INDEX('Hoja de Trabajo para listado'!$BC$155:$CB$1048576,MATCH($A588,'Hoja de Trabajo para listado'!$BC$155:$BC$1048576,0),MATCH((CUADRO!P$5&amp;$E588),'Hoja de Trabajo para listado'!$BC$151:$CB$151,0)),0)+IFERROR(INDEX('Hoja de Trabajo para listado'!$DE$153:$DG$274,MATCH($A588,'Hoja de Trabajo para listado'!$DE$153:$DE$1048576,0),MATCH((CUADRO!P$5&amp;$E588),'Hoja de Trabajo para listado'!$DE$151:$DG$151,0)),0)+IFERROR(INDEX('Hoja de Trabajo para listado'!$CD$155:$DC$1048576,MATCH($A588,'Hoja de Trabajo para listado'!$CD$155:$CD$1048576,0),MATCH((CUADRO!P$5&amp;$E588),'Hoja de Trabajo para listado'!$CD$151:$DC$151,0)),0)</f>
        <v>0</v>
      </c>
      <c r="Q588" s="243">
        <f ca="1">+IFERROR(INDEX('Hoja de Trabajo para listado'!$A$155:$Z$1048576,MATCH($A588,'Hoja de Trabajo para listado'!$A$155:$A$1048576,0),MATCH((CUADRO!Q$5&amp;$E588),'Hoja de Trabajo para listado'!$A$151:$Z$151,0)),0)+IFERROR(INDEX('Hoja de Trabajo para listado'!$AB$155:$BA$1048576,MATCH($A588,'Hoja de Trabajo para listado'!$AB$155:$AB$1048576,0),MATCH((CUADRO!Q$5&amp;$E588),'Hoja de Trabajo para listado'!$AB$151:$BA$151,0)),0)+IFERROR(INDEX('Hoja de Trabajo para listado'!$BC$155:$CB$1048576,MATCH($A588,'Hoja de Trabajo para listado'!$BC$155:$BC$1048576,0),MATCH((CUADRO!Q$5&amp;$E588),'Hoja de Trabajo para listado'!$BC$151:$CB$151,0)),0)+IFERROR(INDEX('Hoja de Trabajo para listado'!$DE$153:$DG$274,MATCH($A588,'Hoja de Trabajo para listado'!$DE$153:$DE$1048576,0),MATCH((CUADRO!Q$5&amp;$E588),'Hoja de Trabajo para listado'!$DE$151:$DG$151,0)),0)+IFERROR(INDEX('Hoja de Trabajo para listado'!$CD$155:$DC$1048576,MATCH($A588,'Hoja de Trabajo para listado'!$CD$155:$CD$1048576,0),MATCH((CUADRO!Q$5&amp;$E588),'Hoja de Trabajo para listado'!$CD$151:$DC$151,0)),0)</f>
        <v>0</v>
      </c>
      <c r="R588" s="243">
        <f t="shared" ca="1" si="21"/>
        <v>0</v>
      </c>
      <c r="S588" s="249"/>
      <c r="T588" s="243">
        <f ca="1">+T589</f>
        <v>0</v>
      </c>
      <c r="U588" s="242">
        <f t="shared" si="22"/>
        <v>1</v>
      </c>
      <c r="V588" s="333" t="str">
        <f>+VLOOKUP(A588,bd_lista!$A$3:$E$590,5,FALSE)</f>
        <v>Gobiernos Autonomos Municipales</v>
      </c>
      <c r="W588" s="383" t="str">
        <f>+V588</f>
        <v>Gobiernos Autonomos Municipales</v>
      </c>
      <c r="X588" s="242">
        <f>+VLOOKUP(A588,[3]Sheet1!$A$13:$D$744,4,FALSE)</f>
        <v>0</v>
      </c>
      <c r="Y588" s="242" t="e">
        <f>+VLOOKUP(X588,bd_lista!$A$3:$C$590,3,FALSE)</f>
        <v>#N/A</v>
      </c>
      <c r="Z588" s="294">
        <f>+X588</f>
        <v>0</v>
      </c>
      <c r="AA588" s="295" t="e">
        <f>+Y588</f>
        <v>#N/A</v>
      </c>
    </row>
    <row r="589" spans="1:27" customFormat="1" ht="27" hidden="1" customHeight="1">
      <c r="A589" s="32">
        <v>1247</v>
      </c>
      <c r="B589" s="389"/>
      <c r="C589" s="247" t="str">
        <f>+VLOOKUP(A589,bd_lista!$A$3:$C$590,3,FALSE)</f>
        <v>Gobierno Autónomo Municipal de Mocomoco</v>
      </c>
      <c r="D589" s="386"/>
      <c r="E589" s="244" t="s">
        <v>1305</v>
      </c>
      <c r="F589" s="243">
        <f ca="1">+IFERROR(INDEX('Hoja de Trabajo para listado'!$A$155:$Z$1048576,MATCH($A589,'Hoja de Trabajo para listado'!$A$155:$A$1048576,0),MATCH((CUADRO!F$5&amp;$E589),'Hoja de Trabajo para listado'!$A$151:$Z$151,0)),0)+IFERROR(INDEX('Hoja de Trabajo para listado'!$AB$155:$BA$1048576,MATCH($A589,'Hoja de Trabajo para listado'!$AB$155:$AB$1048576,0),MATCH((CUADRO!F$5&amp;$E589),'Hoja de Trabajo para listado'!$AB$151:$BA$151,0)),0)+IFERROR(INDEX('Hoja de Trabajo para listado'!$BC$155:$CB$1048576,MATCH($A589,'Hoja de Trabajo para listado'!$BC$155:$BC$1048576,0),MATCH((CUADRO!F$5&amp;$E589),'Hoja de Trabajo para listado'!$BC$151:$CB$151,0)),0)+IFERROR(INDEX('Hoja de Trabajo para listado'!$DE$153:$DG$274,MATCH($A589,'Hoja de Trabajo para listado'!$DE$153:$DE$1048576,0),MATCH((CUADRO!F$5&amp;$E589),'Hoja de Trabajo para listado'!$DE$151:$DG$151,0)),0)+IFERROR(INDEX('Hoja de Trabajo para listado'!$CD$155:$DC$1048576,MATCH($A589,'Hoja de Trabajo para listado'!$CD$155:$CD$1048576,0),MATCH((CUADRO!F$5&amp;$E589),'Hoja de Trabajo para listado'!$CD$151:$DC$151,0)),0)</f>
        <v>0</v>
      </c>
      <c r="G589" s="243">
        <f ca="1">+IFERROR(INDEX('Hoja de Trabajo para listado'!$A$155:$Z$1048576,MATCH($A589,'Hoja de Trabajo para listado'!$A$155:$A$1048576,0),MATCH((CUADRO!G$5&amp;$E589),'Hoja de Trabajo para listado'!$A$151:$Z$151,0)),0)+IFERROR(INDEX('Hoja de Trabajo para listado'!$AB$155:$BA$1048576,MATCH($A589,'Hoja de Trabajo para listado'!$AB$155:$AB$1048576,0),MATCH((CUADRO!G$5&amp;$E589),'Hoja de Trabajo para listado'!$AB$151:$BA$151,0)),0)+IFERROR(INDEX('Hoja de Trabajo para listado'!$BC$155:$CB$1048576,MATCH($A589,'Hoja de Trabajo para listado'!$BC$155:$BC$1048576,0),MATCH((CUADRO!G$5&amp;$E589),'Hoja de Trabajo para listado'!$BC$151:$CB$151,0)),0)+IFERROR(INDEX('Hoja de Trabajo para listado'!$DE$153:$DG$274,MATCH($A589,'Hoja de Trabajo para listado'!$DE$153:$DE$1048576,0),MATCH((CUADRO!G$5&amp;$E589),'Hoja de Trabajo para listado'!$DE$151:$DG$151,0)),0)+IFERROR(INDEX('Hoja de Trabajo para listado'!$CD$155:$DC$1048576,MATCH($A589,'Hoja de Trabajo para listado'!$CD$155:$CD$1048576,0),MATCH((CUADRO!G$5&amp;$E589),'Hoja de Trabajo para listado'!$CD$151:$DC$151,0)),0)</f>
        <v>0</v>
      </c>
      <c r="H589" s="243">
        <f ca="1">+IFERROR(INDEX('Hoja de Trabajo para listado'!$A$155:$Z$1048576,MATCH($A589,'Hoja de Trabajo para listado'!$A$155:$A$1048576,0),MATCH((CUADRO!H$5&amp;$E589),'Hoja de Trabajo para listado'!$A$151:$Z$151,0)),0)+IFERROR(INDEX('Hoja de Trabajo para listado'!$AB$155:$BA$1048576,MATCH($A589,'Hoja de Trabajo para listado'!$AB$155:$AB$1048576,0),MATCH((CUADRO!H$5&amp;$E589),'Hoja de Trabajo para listado'!$AB$151:$BA$151,0)),0)+IFERROR(INDEX('Hoja de Trabajo para listado'!$BC$155:$CB$1048576,MATCH($A589,'Hoja de Trabajo para listado'!$BC$155:$BC$1048576,0),MATCH((CUADRO!H$5&amp;$E589),'Hoja de Trabajo para listado'!$BC$151:$CB$151,0)),0)+IFERROR(INDEX('Hoja de Trabajo para listado'!$DE$153:$DG$274,MATCH($A589,'Hoja de Trabajo para listado'!$DE$153:$DE$1048576,0),MATCH((CUADRO!H$5&amp;$E589),'Hoja de Trabajo para listado'!$DE$151:$DG$151,0)),0)+IFERROR(INDEX('Hoja de Trabajo para listado'!$CD$155:$DC$1048576,MATCH($A589,'Hoja de Trabajo para listado'!$CD$155:$CD$1048576,0),MATCH((CUADRO!H$5&amp;$E589),'Hoja de Trabajo para listado'!$CD$151:$DC$151,0)),0)</f>
        <v>0</v>
      </c>
      <c r="I589" s="243">
        <f ca="1">+IFERROR(INDEX('Hoja de Trabajo para listado'!$A$155:$Z$1048576,MATCH($A589,'Hoja de Trabajo para listado'!$A$155:$A$1048576,0),MATCH((CUADRO!I$5&amp;$E589),'Hoja de Trabajo para listado'!$A$151:$Z$151,0)),0)+IFERROR(INDEX('Hoja de Trabajo para listado'!$AB$155:$BA$1048576,MATCH($A589,'Hoja de Trabajo para listado'!$AB$155:$AB$1048576,0),MATCH((CUADRO!I$5&amp;$E589),'Hoja de Trabajo para listado'!$AB$151:$BA$151,0)),0)+IFERROR(INDEX('Hoja de Trabajo para listado'!$BC$155:$CB$1048576,MATCH($A589,'Hoja de Trabajo para listado'!$BC$155:$BC$1048576,0),MATCH((CUADRO!I$5&amp;$E589),'Hoja de Trabajo para listado'!$BC$151:$CB$151,0)),0)+IFERROR(INDEX('Hoja de Trabajo para listado'!$DE$153:$DG$274,MATCH($A589,'Hoja de Trabajo para listado'!$DE$153:$DE$1048576,0),MATCH((CUADRO!I$5&amp;$E589),'Hoja de Trabajo para listado'!$DE$151:$DG$151,0)),0)+IFERROR(INDEX('Hoja de Trabajo para listado'!$CD$155:$DC$1048576,MATCH($A589,'Hoja de Trabajo para listado'!$CD$155:$CD$1048576,0),MATCH((CUADRO!I$5&amp;$E589),'Hoja de Trabajo para listado'!$CD$151:$DC$151,0)),0)</f>
        <v>0</v>
      </c>
      <c r="J589" s="243">
        <f ca="1">+IFERROR(INDEX('Hoja de Trabajo para listado'!$A$155:$Z$1048576,MATCH($A589,'Hoja de Trabajo para listado'!$A$155:$A$1048576,0),MATCH((CUADRO!J$5&amp;$E589),'Hoja de Trabajo para listado'!$A$151:$Z$151,0)),0)+IFERROR(INDEX('Hoja de Trabajo para listado'!$AB$155:$BA$1048576,MATCH($A589,'Hoja de Trabajo para listado'!$AB$155:$AB$1048576,0),MATCH((CUADRO!J$5&amp;$E589),'Hoja de Trabajo para listado'!$AB$151:$BA$151,0)),0)+IFERROR(INDEX('Hoja de Trabajo para listado'!$BC$155:$CB$1048576,MATCH($A589,'Hoja de Trabajo para listado'!$BC$155:$BC$1048576,0),MATCH((CUADRO!J$5&amp;$E589),'Hoja de Trabajo para listado'!$BC$151:$CB$151,0)),0)+IFERROR(INDEX('Hoja de Trabajo para listado'!$DE$153:$DG$274,MATCH($A589,'Hoja de Trabajo para listado'!$DE$153:$DE$1048576,0),MATCH((CUADRO!J$5&amp;$E589),'Hoja de Trabajo para listado'!$DE$151:$DG$151,0)),0)+IFERROR(INDEX('Hoja de Trabajo para listado'!$CD$155:$DC$1048576,MATCH($A589,'Hoja de Trabajo para listado'!$CD$155:$CD$1048576,0),MATCH((CUADRO!J$5&amp;$E589),'Hoja de Trabajo para listado'!$CD$151:$DC$151,0)),0)</f>
        <v>0</v>
      </c>
      <c r="K589" s="243">
        <f ca="1">+IFERROR(INDEX('Hoja de Trabajo para listado'!$A$155:$Z$1048576,MATCH($A589,'Hoja de Trabajo para listado'!$A$155:$A$1048576,0),MATCH((CUADRO!K$5&amp;$E589),'Hoja de Trabajo para listado'!$A$151:$Z$151,0)),0)+IFERROR(INDEX('Hoja de Trabajo para listado'!$AB$155:$BA$1048576,MATCH($A589,'Hoja de Trabajo para listado'!$AB$155:$AB$1048576,0),MATCH((CUADRO!K$5&amp;$E589),'Hoja de Trabajo para listado'!$AB$151:$BA$151,0)),0)+IFERROR(INDEX('Hoja de Trabajo para listado'!$BC$155:$CB$1048576,MATCH($A589,'Hoja de Trabajo para listado'!$BC$155:$BC$1048576,0),MATCH((CUADRO!K$5&amp;$E589),'Hoja de Trabajo para listado'!$BC$151:$CB$151,0)),0)+IFERROR(INDEX('Hoja de Trabajo para listado'!$DE$153:$DG$274,MATCH($A589,'Hoja de Trabajo para listado'!$DE$153:$DE$1048576,0),MATCH((CUADRO!K$5&amp;$E589),'Hoja de Trabajo para listado'!$DE$151:$DG$151,0)),0)+IFERROR(INDEX('Hoja de Trabajo para listado'!$CD$155:$DC$1048576,MATCH($A589,'Hoja de Trabajo para listado'!$CD$155:$CD$1048576,0),MATCH((CUADRO!K$5&amp;$E589),'Hoja de Trabajo para listado'!$CD$151:$DC$151,0)),0)</f>
        <v>0</v>
      </c>
      <c r="L589" s="243">
        <f ca="1">+IFERROR(INDEX('Hoja de Trabajo para listado'!$A$155:$Z$1048576,MATCH($A589,'Hoja de Trabajo para listado'!$A$155:$A$1048576,0),MATCH((CUADRO!L$5&amp;$E589),'Hoja de Trabajo para listado'!$A$151:$Z$151,0)),0)+IFERROR(INDEX('Hoja de Trabajo para listado'!$AB$155:$BA$1048576,MATCH($A589,'Hoja de Trabajo para listado'!$AB$155:$AB$1048576,0),MATCH((CUADRO!L$5&amp;$E589),'Hoja de Trabajo para listado'!$AB$151:$BA$151,0)),0)+IFERROR(INDEX('Hoja de Trabajo para listado'!$BC$155:$CB$1048576,MATCH($A589,'Hoja de Trabajo para listado'!$BC$155:$BC$1048576,0),MATCH((CUADRO!L$5&amp;$E589),'Hoja de Trabajo para listado'!$BC$151:$CB$151,0)),0)+IFERROR(INDEX('Hoja de Trabajo para listado'!$DE$153:$DG$274,MATCH($A589,'Hoja de Trabajo para listado'!$DE$153:$DE$1048576,0),MATCH((CUADRO!L$5&amp;$E589),'Hoja de Trabajo para listado'!$DE$151:$DG$151,0)),0)+IFERROR(INDEX('Hoja de Trabajo para listado'!$CD$155:$DC$1048576,MATCH($A589,'Hoja de Trabajo para listado'!$CD$155:$CD$1048576,0),MATCH((CUADRO!L$5&amp;$E589),'Hoja de Trabajo para listado'!$CD$151:$DC$151,0)),0)</f>
        <v>0</v>
      </c>
      <c r="M589" s="243">
        <f ca="1">+IFERROR(INDEX('Hoja de Trabajo para listado'!$A$155:$Z$1048576,MATCH($A589,'Hoja de Trabajo para listado'!$A$155:$A$1048576,0),MATCH((CUADRO!M$5&amp;$E589),'Hoja de Trabajo para listado'!$A$151:$Z$151,0)),0)+IFERROR(INDEX('Hoja de Trabajo para listado'!$AB$155:$BA$1048576,MATCH($A589,'Hoja de Trabajo para listado'!$AB$155:$AB$1048576,0),MATCH((CUADRO!M$5&amp;$E589),'Hoja de Trabajo para listado'!$AB$151:$BA$151,0)),0)+IFERROR(INDEX('Hoja de Trabajo para listado'!$BC$155:$CB$1048576,MATCH($A589,'Hoja de Trabajo para listado'!$BC$155:$BC$1048576,0),MATCH((CUADRO!M$5&amp;$E589),'Hoja de Trabajo para listado'!$BC$151:$CB$151,0)),0)+IFERROR(INDEX('Hoja de Trabajo para listado'!$DE$153:$DG$274,MATCH($A589,'Hoja de Trabajo para listado'!$DE$153:$DE$1048576,0),MATCH((CUADRO!M$5&amp;$E589),'Hoja de Trabajo para listado'!$DE$151:$DG$151,0)),0)+IFERROR(INDEX('Hoja de Trabajo para listado'!$CD$155:$DC$1048576,MATCH($A589,'Hoja de Trabajo para listado'!$CD$155:$CD$1048576,0),MATCH((CUADRO!M$5&amp;$E589),'Hoja de Trabajo para listado'!$CD$151:$DC$151,0)),0)</f>
        <v>0</v>
      </c>
      <c r="N589" s="243">
        <f ca="1">+IFERROR(INDEX('Hoja de Trabajo para listado'!$A$155:$Z$1048576,MATCH($A589,'Hoja de Trabajo para listado'!$A$155:$A$1048576,0),MATCH((CUADRO!N$5&amp;$E589),'Hoja de Trabajo para listado'!$A$151:$Z$151,0)),0)+IFERROR(INDEX('Hoja de Trabajo para listado'!$AB$155:$BA$1048576,MATCH($A589,'Hoja de Trabajo para listado'!$AB$155:$AB$1048576,0),MATCH((CUADRO!N$5&amp;$E589),'Hoja de Trabajo para listado'!$AB$151:$BA$151,0)),0)+IFERROR(INDEX('Hoja de Trabajo para listado'!$BC$155:$CB$1048576,MATCH($A589,'Hoja de Trabajo para listado'!$BC$155:$BC$1048576,0),MATCH((CUADRO!N$5&amp;$E589),'Hoja de Trabajo para listado'!$BC$151:$CB$151,0)),0)+IFERROR(INDEX('Hoja de Trabajo para listado'!$DE$153:$DG$274,MATCH($A589,'Hoja de Trabajo para listado'!$DE$153:$DE$1048576,0),MATCH((CUADRO!N$5&amp;$E589),'Hoja de Trabajo para listado'!$DE$151:$DG$151,0)),0)+IFERROR(INDEX('Hoja de Trabajo para listado'!$CD$155:$DC$1048576,MATCH($A589,'Hoja de Trabajo para listado'!$CD$155:$CD$1048576,0),MATCH((CUADRO!N$5&amp;$E589),'Hoja de Trabajo para listado'!$CD$151:$DC$151,0)),0)</f>
        <v>0</v>
      </c>
      <c r="O589" s="243">
        <f ca="1">+IFERROR(INDEX('Hoja de Trabajo para listado'!$A$155:$Z$1048576,MATCH($A589,'Hoja de Trabajo para listado'!$A$155:$A$1048576,0),MATCH((CUADRO!O$5&amp;$E589),'Hoja de Trabajo para listado'!$A$151:$Z$151,0)),0)+IFERROR(INDEX('Hoja de Trabajo para listado'!$AB$155:$BA$1048576,MATCH($A589,'Hoja de Trabajo para listado'!$AB$155:$AB$1048576,0),MATCH((CUADRO!O$5&amp;$E589),'Hoja de Trabajo para listado'!$AB$151:$BA$151,0)),0)+IFERROR(INDEX('Hoja de Trabajo para listado'!$BC$155:$CB$1048576,MATCH($A589,'Hoja de Trabajo para listado'!$BC$155:$BC$1048576,0),MATCH((CUADRO!O$5&amp;$E589),'Hoja de Trabajo para listado'!$BC$151:$CB$151,0)),0)+IFERROR(INDEX('Hoja de Trabajo para listado'!$DE$153:$DG$274,MATCH($A589,'Hoja de Trabajo para listado'!$DE$153:$DE$1048576,0),MATCH((CUADRO!O$5&amp;$E589),'Hoja de Trabajo para listado'!$DE$151:$DG$151,0)),0)+IFERROR(INDEX('Hoja de Trabajo para listado'!$CD$155:$DC$1048576,MATCH($A589,'Hoja de Trabajo para listado'!$CD$155:$CD$1048576,0),MATCH((CUADRO!O$5&amp;$E589),'Hoja de Trabajo para listado'!$CD$151:$DC$151,0)),0)</f>
        <v>0</v>
      </c>
      <c r="P589" s="243">
        <f ca="1">+IFERROR(INDEX('Hoja de Trabajo para listado'!$A$155:$Z$1048576,MATCH($A589,'Hoja de Trabajo para listado'!$A$155:$A$1048576,0),MATCH((CUADRO!P$5&amp;$E589),'Hoja de Trabajo para listado'!$A$151:$Z$151,0)),0)+IFERROR(INDEX('Hoja de Trabajo para listado'!$AB$155:$BA$1048576,MATCH($A589,'Hoja de Trabajo para listado'!$AB$155:$AB$1048576,0),MATCH((CUADRO!P$5&amp;$E589),'Hoja de Trabajo para listado'!$AB$151:$BA$151,0)),0)+IFERROR(INDEX('Hoja de Trabajo para listado'!$BC$155:$CB$1048576,MATCH($A589,'Hoja de Trabajo para listado'!$BC$155:$BC$1048576,0),MATCH((CUADRO!P$5&amp;$E589),'Hoja de Trabajo para listado'!$BC$151:$CB$151,0)),0)+IFERROR(INDEX('Hoja de Trabajo para listado'!$DE$153:$DG$274,MATCH($A589,'Hoja de Trabajo para listado'!$DE$153:$DE$1048576,0),MATCH((CUADRO!P$5&amp;$E589),'Hoja de Trabajo para listado'!$DE$151:$DG$151,0)),0)+IFERROR(INDEX('Hoja de Trabajo para listado'!$CD$155:$DC$1048576,MATCH($A589,'Hoja de Trabajo para listado'!$CD$155:$CD$1048576,0),MATCH((CUADRO!P$5&amp;$E589),'Hoja de Trabajo para listado'!$CD$151:$DC$151,0)),0)</f>
        <v>0</v>
      </c>
      <c r="Q589" s="243">
        <f ca="1">+IFERROR(INDEX('Hoja de Trabajo para listado'!$A$155:$Z$1048576,MATCH($A589,'Hoja de Trabajo para listado'!$A$155:$A$1048576,0),MATCH((CUADRO!Q$5&amp;$E589),'Hoja de Trabajo para listado'!$A$151:$Z$151,0)),0)+IFERROR(INDEX('Hoja de Trabajo para listado'!$AB$155:$BA$1048576,MATCH($A589,'Hoja de Trabajo para listado'!$AB$155:$AB$1048576,0),MATCH((CUADRO!Q$5&amp;$E589),'Hoja de Trabajo para listado'!$AB$151:$BA$151,0)),0)+IFERROR(INDEX('Hoja de Trabajo para listado'!$BC$155:$CB$1048576,MATCH($A589,'Hoja de Trabajo para listado'!$BC$155:$BC$1048576,0),MATCH((CUADRO!Q$5&amp;$E589),'Hoja de Trabajo para listado'!$BC$151:$CB$151,0)),0)+IFERROR(INDEX('Hoja de Trabajo para listado'!$DE$153:$DG$274,MATCH($A589,'Hoja de Trabajo para listado'!$DE$153:$DE$1048576,0),MATCH((CUADRO!Q$5&amp;$E589),'Hoja de Trabajo para listado'!$DE$151:$DG$151,0)),0)+IFERROR(INDEX('Hoja de Trabajo para listado'!$CD$155:$DC$1048576,MATCH($A589,'Hoja de Trabajo para listado'!$CD$155:$CD$1048576,0),MATCH((CUADRO!Q$5&amp;$E589),'Hoja de Trabajo para listado'!$CD$151:$DC$151,0)),0)</f>
        <v>0</v>
      </c>
      <c r="R589" s="243">
        <f t="shared" ca="1" si="21"/>
        <v>0</v>
      </c>
      <c r="S589" s="249">
        <f ca="1">+R588+R589</f>
        <v>0</v>
      </c>
      <c r="T589" s="243">
        <f ca="1">+S589</f>
        <v>0</v>
      </c>
      <c r="U589" s="242">
        <f t="shared" si="22"/>
        <v>2</v>
      </c>
      <c r="V589" s="333" t="str">
        <f>+VLOOKUP(A589,bd_lista!$A$3:$E$590,5,FALSE)</f>
        <v>Gobiernos Autonomos Municipales</v>
      </c>
      <c r="W589" s="384"/>
      <c r="X589" s="242">
        <f>+VLOOKUP(A589,[3]Sheet1!$A$13:$D$744,4,FALSE)</f>
        <v>0</v>
      </c>
      <c r="Y589" s="242" t="e">
        <f>+VLOOKUP(X589,bd_lista!$A$3:$C$590,3,FALSE)</f>
        <v>#N/A</v>
      </c>
      <c r="Z589" s="292"/>
      <c r="AA589" s="293"/>
    </row>
    <row r="590" spans="1:27" customFormat="1" ht="27" hidden="1" customHeight="1">
      <c r="A590" s="32">
        <v>1248</v>
      </c>
      <c r="B590" s="388">
        <f>+A590</f>
        <v>1248</v>
      </c>
      <c r="C590" s="247" t="str">
        <f>+VLOOKUP(A590,bd_lista!$A$3:$C$590,3,FALSE)</f>
        <v>Gobierno Autónomo Municipal de Carabuco</v>
      </c>
      <c r="D590" s="385" t="str">
        <f>+C590</f>
        <v>Gobierno Autónomo Municipal de Carabuco</v>
      </c>
      <c r="E590" s="242" t="s">
        <v>1304</v>
      </c>
      <c r="F590" s="243">
        <f ca="1">+IFERROR(INDEX('Hoja de Trabajo para listado'!$A$155:$Z$1048576,MATCH($A590,'Hoja de Trabajo para listado'!$A$155:$A$1048576,0),MATCH((CUADRO!F$5&amp;$E590),'Hoja de Trabajo para listado'!$A$151:$Z$151,0)),0)+IFERROR(INDEX('Hoja de Trabajo para listado'!$AB$155:$BA$1048576,MATCH($A590,'Hoja de Trabajo para listado'!$AB$155:$AB$1048576,0),MATCH((CUADRO!F$5&amp;$E590),'Hoja de Trabajo para listado'!$AB$151:$BA$151,0)),0)+IFERROR(INDEX('Hoja de Trabajo para listado'!$BC$155:$CB$1048576,MATCH($A590,'Hoja de Trabajo para listado'!$BC$155:$BC$1048576,0),MATCH((CUADRO!F$5&amp;$E590),'Hoja de Trabajo para listado'!$BC$151:$CB$151,0)),0)+IFERROR(INDEX('Hoja de Trabajo para listado'!$DE$153:$DG$274,MATCH($A590,'Hoja de Trabajo para listado'!$DE$153:$DE$1048576,0),MATCH((CUADRO!F$5&amp;$E590),'Hoja de Trabajo para listado'!$DE$151:$DG$151,0)),0)+IFERROR(INDEX('Hoja de Trabajo para listado'!$CD$155:$DC$1048576,MATCH($A590,'Hoja de Trabajo para listado'!$CD$155:$CD$1048576,0),MATCH((CUADRO!F$5&amp;$E590),'Hoja de Trabajo para listado'!$CD$151:$DC$151,0)),0)</f>
        <v>0</v>
      </c>
      <c r="G590" s="243">
        <f ca="1">+IFERROR(INDEX('Hoja de Trabajo para listado'!$A$155:$Z$1048576,MATCH($A590,'Hoja de Trabajo para listado'!$A$155:$A$1048576,0),MATCH((CUADRO!G$5&amp;$E590),'Hoja de Trabajo para listado'!$A$151:$Z$151,0)),0)+IFERROR(INDEX('Hoja de Trabajo para listado'!$AB$155:$BA$1048576,MATCH($A590,'Hoja de Trabajo para listado'!$AB$155:$AB$1048576,0),MATCH((CUADRO!G$5&amp;$E590),'Hoja de Trabajo para listado'!$AB$151:$BA$151,0)),0)+IFERROR(INDEX('Hoja de Trabajo para listado'!$BC$155:$CB$1048576,MATCH($A590,'Hoja de Trabajo para listado'!$BC$155:$BC$1048576,0),MATCH((CUADRO!G$5&amp;$E590),'Hoja de Trabajo para listado'!$BC$151:$CB$151,0)),0)+IFERROR(INDEX('Hoja de Trabajo para listado'!$DE$153:$DG$274,MATCH($A590,'Hoja de Trabajo para listado'!$DE$153:$DE$1048576,0),MATCH((CUADRO!G$5&amp;$E590),'Hoja de Trabajo para listado'!$DE$151:$DG$151,0)),0)+IFERROR(INDEX('Hoja de Trabajo para listado'!$CD$155:$DC$1048576,MATCH($A590,'Hoja de Trabajo para listado'!$CD$155:$CD$1048576,0),MATCH((CUADRO!G$5&amp;$E590),'Hoja de Trabajo para listado'!$CD$151:$DC$151,0)),0)</f>
        <v>0</v>
      </c>
      <c r="H590" s="243">
        <f ca="1">+IFERROR(INDEX('Hoja de Trabajo para listado'!$A$155:$Z$1048576,MATCH($A590,'Hoja de Trabajo para listado'!$A$155:$A$1048576,0),MATCH((CUADRO!H$5&amp;$E590),'Hoja de Trabajo para listado'!$A$151:$Z$151,0)),0)+IFERROR(INDEX('Hoja de Trabajo para listado'!$AB$155:$BA$1048576,MATCH($A590,'Hoja de Trabajo para listado'!$AB$155:$AB$1048576,0),MATCH((CUADRO!H$5&amp;$E590),'Hoja de Trabajo para listado'!$AB$151:$BA$151,0)),0)+IFERROR(INDEX('Hoja de Trabajo para listado'!$BC$155:$CB$1048576,MATCH($A590,'Hoja de Trabajo para listado'!$BC$155:$BC$1048576,0),MATCH((CUADRO!H$5&amp;$E590),'Hoja de Trabajo para listado'!$BC$151:$CB$151,0)),0)+IFERROR(INDEX('Hoja de Trabajo para listado'!$DE$153:$DG$274,MATCH($A590,'Hoja de Trabajo para listado'!$DE$153:$DE$1048576,0),MATCH((CUADRO!H$5&amp;$E590),'Hoja de Trabajo para listado'!$DE$151:$DG$151,0)),0)+IFERROR(INDEX('Hoja de Trabajo para listado'!$CD$155:$DC$1048576,MATCH($A590,'Hoja de Trabajo para listado'!$CD$155:$CD$1048576,0),MATCH((CUADRO!H$5&amp;$E590),'Hoja de Trabajo para listado'!$CD$151:$DC$151,0)),0)</f>
        <v>0</v>
      </c>
      <c r="I590" s="243">
        <f ca="1">+IFERROR(INDEX('Hoja de Trabajo para listado'!$A$155:$Z$1048576,MATCH($A590,'Hoja de Trabajo para listado'!$A$155:$A$1048576,0),MATCH((CUADRO!I$5&amp;$E590),'Hoja de Trabajo para listado'!$A$151:$Z$151,0)),0)+IFERROR(INDEX('Hoja de Trabajo para listado'!$AB$155:$BA$1048576,MATCH($A590,'Hoja de Trabajo para listado'!$AB$155:$AB$1048576,0),MATCH((CUADRO!I$5&amp;$E590),'Hoja de Trabajo para listado'!$AB$151:$BA$151,0)),0)+IFERROR(INDEX('Hoja de Trabajo para listado'!$BC$155:$CB$1048576,MATCH($A590,'Hoja de Trabajo para listado'!$BC$155:$BC$1048576,0),MATCH((CUADRO!I$5&amp;$E590),'Hoja de Trabajo para listado'!$BC$151:$CB$151,0)),0)+IFERROR(INDEX('Hoja de Trabajo para listado'!$DE$153:$DG$274,MATCH($A590,'Hoja de Trabajo para listado'!$DE$153:$DE$1048576,0),MATCH((CUADRO!I$5&amp;$E590),'Hoja de Trabajo para listado'!$DE$151:$DG$151,0)),0)+IFERROR(INDEX('Hoja de Trabajo para listado'!$CD$155:$DC$1048576,MATCH($A590,'Hoja de Trabajo para listado'!$CD$155:$CD$1048576,0),MATCH((CUADRO!I$5&amp;$E590),'Hoja de Trabajo para listado'!$CD$151:$DC$151,0)),0)</f>
        <v>0</v>
      </c>
      <c r="J590" s="243">
        <f ca="1">+IFERROR(INDEX('Hoja de Trabajo para listado'!$A$155:$Z$1048576,MATCH($A590,'Hoja de Trabajo para listado'!$A$155:$A$1048576,0),MATCH((CUADRO!J$5&amp;$E590),'Hoja de Trabajo para listado'!$A$151:$Z$151,0)),0)+IFERROR(INDEX('Hoja de Trabajo para listado'!$AB$155:$BA$1048576,MATCH($A590,'Hoja de Trabajo para listado'!$AB$155:$AB$1048576,0),MATCH((CUADRO!J$5&amp;$E590),'Hoja de Trabajo para listado'!$AB$151:$BA$151,0)),0)+IFERROR(INDEX('Hoja de Trabajo para listado'!$BC$155:$CB$1048576,MATCH($A590,'Hoja de Trabajo para listado'!$BC$155:$BC$1048576,0),MATCH((CUADRO!J$5&amp;$E590),'Hoja de Trabajo para listado'!$BC$151:$CB$151,0)),0)+IFERROR(INDEX('Hoja de Trabajo para listado'!$DE$153:$DG$274,MATCH($A590,'Hoja de Trabajo para listado'!$DE$153:$DE$1048576,0),MATCH((CUADRO!J$5&amp;$E590),'Hoja de Trabajo para listado'!$DE$151:$DG$151,0)),0)+IFERROR(INDEX('Hoja de Trabajo para listado'!$CD$155:$DC$1048576,MATCH($A590,'Hoja de Trabajo para listado'!$CD$155:$CD$1048576,0),MATCH((CUADRO!J$5&amp;$E590),'Hoja de Trabajo para listado'!$CD$151:$DC$151,0)),0)</f>
        <v>0</v>
      </c>
      <c r="K590" s="243">
        <f ca="1">+IFERROR(INDEX('Hoja de Trabajo para listado'!$A$155:$Z$1048576,MATCH($A590,'Hoja de Trabajo para listado'!$A$155:$A$1048576,0),MATCH((CUADRO!K$5&amp;$E590),'Hoja de Trabajo para listado'!$A$151:$Z$151,0)),0)+IFERROR(INDEX('Hoja de Trabajo para listado'!$AB$155:$BA$1048576,MATCH($A590,'Hoja de Trabajo para listado'!$AB$155:$AB$1048576,0),MATCH((CUADRO!K$5&amp;$E590),'Hoja de Trabajo para listado'!$AB$151:$BA$151,0)),0)+IFERROR(INDEX('Hoja de Trabajo para listado'!$BC$155:$CB$1048576,MATCH($A590,'Hoja de Trabajo para listado'!$BC$155:$BC$1048576,0),MATCH((CUADRO!K$5&amp;$E590),'Hoja de Trabajo para listado'!$BC$151:$CB$151,0)),0)+IFERROR(INDEX('Hoja de Trabajo para listado'!$DE$153:$DG$274,MATCH($A590,'Hoja de Trabajo para listado'!$DE$153:$DE$1048576,0),MATCH((CUADRO!K$5&amp;$E590),'Hoja de Trabajo para listado'!$DE$151:$DG$151,0)),0)+IFERROR(INDEX('Hoja de Trabajo para listado'!$CD$155:$DC$1048576,MATCH($A590,'Hoja de Trabajo para listado'!$CD$155:$CD$1048576,0),MATCH((CUADRO!K$5&amp;$E590),'Hoja de Trabajo para listado'!$CD$151:$DC$151,0)),0)</f>
        <v>0</v>
      </c>
      <c r="L590" s="243">
        <f ca="1">+IFERROR(INDEX('Hoja de Trabajo para listado'!$A$155:$Z$1048576,MATCH($A590,'Hoja de Trabajo para listado'!$A$155:$A$1048576,0),MATCH((CUADRO!L$5&amp;$E590),'Hoja de Trabajo para listado'!$A$151:$Z$151,0)),0)+IFERROR(INDEX('Hoja de Trabajo para listado'!$AB$155:$BA$1048576,MATCH($A590,'Hoja de Trabajo para listado'!$AB$155:$AB$1048576,0),MATCH((CUADRO!L$5&amp;$E590),'Hoja de Trabajo para listado'!$AB$151:$BA$151,0)),0)+IFERROR(INDEX('Hoja de Trabajo para listado'!$BC$155:$CB$1048576,MATCH($A590,'Hoja de Trabajo para listado'!$BC$155:$BC$1048576,0),MATCH((CUADRO!L$5&amp;$E590),'Hoja de Trabajo para listado'!$BC$151:$CB$151,0)),0)+IFERROR(INDEX('Hoja de Trabajo para listado'!$DE$153:$DG$274,MATCH($A590,'Hoja de Trabajo para listado'!$DE$153:$DE$1048576,0),MATCH((CUADRO!L$5&amp;$E590),'Hoja de Trabajo para listado'!$DE$151:$DG$151,0)),0)+IFERROR(INDEX('Hoja de Trabajo para listado'!$CD$155:$DC$1048576,MATCH($A590,'Hoja de Trabajo para listado'!$CD$155:$CD$1048576,0),MATCH((CUADRO!L$5&amp;$E590),'Hoja de Trabajo para listado'!$CD$151:$DC$151,0)),0)</f>
        <v>0</v>
      </c>
      <c r="M590" s="243">
        <f ca="1">+IFERROR(INDEX('Hoja de Trabajo para listado'!$A$155:$Z$1048576,MATCH($A590,'Hoja de Trabajo para listado'!$A$155:$A$1048576,0),MATCH((CUADRO!M$5&amp;$E590),'Hoja de Trabajo para listado'!$A$151:$Z$151,0)),0)+IFERROR(INDEX('Hoja de Trabajo para listado'!$AB$155:$BA$1048576,MATCH($A590,'Hoja de Trabajo para listado'!$AB$155:$AB$1048576,0),MATCH((CUADRO!M$5&amp;$E590),'Hoja de Trabajo para listado'!$AB$151:$BA$151,0)),0)+IFERROR(INDEX('Hoja de Trabajo para listado'!$BC$155:$CB$1048576,MATCH($A590,'Hoja de Trabajo para listado'!$BC$155:$BC$1048576,0),MATCH((CUADRO!M$5&amp;$E590),'Hoja de Trabajo para listado'!$BC$151:$CB$151,0)),0)+IFERROR(INDEX('Hoja de Trabajo para listado'!$DE$153:$DG$274,MATCH($A590,'Hoja de Trabajo para listado'!$DE$153:$DE$1048576,0),MATCH((CUADRO!M$5&amp;$E590),'Hoja de Trabajo para listado'!$DE$151:$DG$151,0)),0)+IFERROR(INDEX('Hoja de Trabajo para listado'!$CD$155:$DC$1048576,MATCH($A590,'Hoja de Trabajo para listado'!$CD$155:$CD$1048576,0),MATCH((CUADRO!M$5&amp;$E590),'Hoja de Trabajo para listado'!$CD$151:$DC$151,0)),0)</f>
        <v>0</v>
      </c>
      <c r="N590" s="243">
        <f ca="1">+IFERROR(INDEX('Hoja de Trabajo para listado'!$A$155:$Z$1048576,MATCH($A590,'Hoja de Trabajo para listado'!$A$155:$A$1048576,0),MATCH((CUADRO!N$5&amp;$E590),'Hoja de Trabajo para listado'!$A$151:$Z$151,0)),0)+IFERROR(INDEX('Hoja de Trabajo para listado'!$AB$155:$BA$1048576,MATCH($A590,'Hoja de Trabajo para listado'!$AB$155:$AB$1048576,0),MATCH((CUADRO!N$5&amp;$E590),'Hoja de Trabajo para listado'!$AB$151:$BA$151,0)),0)+IFERROR(INDEX('Hoja de Trabajo para listado'!$BC$155:$CB$1048576,MATCH($A590,'Hoja de Trabajo para listado'!$BC$155:$BC$1048576,0),MATCH((CUADRO!N$5&amp;$E590),'Hoja de Trabajo para listado'!$BC$151:$CB$151,0)),0)+IFERROR(INDEX('Hoja de Trabajo para listado'!$DE$153:$DG$274,MATCH($A590,'Hoja de Trabajo para listado'!$DE$153:$DE$1048576,0),MATCH((CUADRO!N$5&amp;$E590),'Hoja de Trabajo para listado'!$DE$151:$DG$151,0)),0)+IFERROR(INDEX('Hoja de Trabajo para listado'!$CD$155:$DC$1048576,MATCH($A590,'Hoja de Trabajo para listado'!$CD$155:$CD$1048576,0),MATCH((CUADRO!N$5&amp;$E590),'Hoja de Trabajo para listado'!$CD$151:$DC$151,0)),0)</f>
        <v>0</v>
      </c>
      <c r="O590" s="243">
        <f ca="1">+IFERROR(INDEX('Hoja de Trabajo para listado'!$A$155:$Z$1048576,MATCH($A590,'Hoja de Trabajo para listado'!$A$155:$A$1048576,0),MATCH((CUADRO!O$5&amp;$E590),'Hoja de Trabajo para listado'!$A$151:$Z$151,0)),0)+IFERROR(INDEX('Hoja de Trabajo para listado'!$AB$155:$BA$1048576,MATCH($A590,'Hoja de Trabajo para listado'!$AB$155:$AB$1048576,0),MATCH((CUADRO!O$5&amp;$E590),'Hoja de Trabajo para listado'!$AB$151:$BA$151,0)),0)+IFERROR(INDEX('Hoja de Trabajo para listado'!$BC$155:$CB$1048576,MATCH($A590,'Hoja de Trabajo para listado'!$BC$155:$BC$1048576,0),MATCH((CUADRO!O$5&amp;$E590),'Hoja de Trabajo para listado'!$BC$151:$CB$151,0)),0)+IFERROR(INDEX('Hoja de Trabajo para listado'!$DE$153:$DG$274,MATCH($A590,'Hoja de Trabajo para listado'!$DE$153:$DE$1048576,0),MATCH((CUADRO!O$5&amp;$E590),'Hoja de Trabajo para listado'!$DE$151:$DG$151,0)),0)+IFERROR(INDEX('Hoja de Trabajo para listado'!$CD$155:$DC$1048576,MATCH($A590,'Hoja de Trabajo para listado'!$CD$155:$CD$1048576,0),MATCH((CUADRO!O$5&amp;$E590),'Hoja de Trabajo para listado'!$CD$151:$DC$151,0)),0)</f>
        <v>0</v>
      </c>
      <c r="P590" s="243">
        <f ca="1">+IFERROR(INDEX('Hoja de Trabajo para listado'!$A$155:$Z$1048576,MATCH($A590,'Hoja de Trabajo para listado'!$A$155:$A$1048576,0),MATCH((CUADRO!P$5&amp;$E590),'Hoja de Trabajo para listado'!$A$151:$Z$151,0)),0)+IFERROR(INDEX('Hoja de Trabajo para listado'!$AB$155:$BA$1048576,MATCH($A590,'Hoja de Trabajo para listado'!$AB$155:$AB$1048576,0),MATCH((CUADRO!P$5&amp;$E590),'Hoja de Trabajo para listado'!$AB$151:$BA$151,0)),0)+IFERROR(INDEX('Hoja de Trabajo para listado'!$BC$155:$CB$1048576,MATCH($A590,'Hoja de Trabajo para listado'!$BC$155:$BC$1048576,0),MATCH((CUADRO!P$5&amp;$E590),'Hoja de Trabajo para listado'!$BC$151:$CB$151,0)),0)+IFERROR(INDEX('Hoja de Trabajo para listado'!$DE$153:$DG$274,MATCH($A590,'Hoja de Trabajo para listado'!$DE$153:$DE$1048576,0),MATCH((CUADRO!P$5&amp;$E590),'Hoja de Trabajo para listado'!$DE$151:$DG$151,0)),0)+IFERROR(INDEX('Hoja de Trabajo para listado'!$CD$155:$DC$1048576,MATCH($A590,'Hoja de Trabajo para listado'!$CD$155:$CD$1048576,0),MATCH((CUADRO!P$5&amp;$E590),'Hoja de Trabajo para listado'!$CD$151:$DC$151,0)),0)</f>
        <v>0</v>
      </c>
      <c r="Q590" s="243">
        <f ca="1">+IFERROR(INDEX('Hoja de Trabajo para listado'!$A$155:$Z$1048576,MATCH($A590,'Hoja de Trabajo para listado'!$A$155:$A$1048576,0),MATCH((CUADRO!Q$5&amp;$E590),'Hoja de Trabajo para listado'!$A$151:$Z$151,0)),0)+IFERROR(INDEX('Hoja de Trabajo para listado'!$AB$155:$BA$1048576,MATCH($A590,'Hoja de Trabajo para listado'!$AB$155:$AB$1048576,0),MATCH((CUADRO!Q$5&amp;$E590),'Hoja de Trabajo para listado'!$AB$151:$BA$151,0)),0)+IFERROR(INDEX('Hoja de Trabajo para listado'!$BC$155:$CB$1048576,MATCH($A590,'Hoja de Trabajo para listado'!$BC$155:$BC$1048576,0),MATCH((CUADRO!Q$5&amp;$E590),'Hoja de Trabajo para listado'!$BC$151:$CB$151,0)),0)+IFERROR(INDEX('Hoja de Trabajo para listado'!$DE$153:$DG$274,MATCH($A590,'Hoja de Trabajo para listado'!$DE$153:$DE$1048576,0),MATCH((CUADRO!Q$5&amp;$E590),'Hoja de Trabajo para listado'!$DE$151:$DG$151,0)),0)+IFERROR(INDEX('Hoja de Trabajo para listado'!$CD$155:$DC$1048576,MATCH($A590,'Hoja de Trabajo para listado'!$CD$155:$CD$1048576,0),MATCH((CUADRO!Q$5&amp;$E590),'Hoja de Trabajo para listado'!$CD$151:$DC$151,0)),0)</f>
        <v>0</v>
      </c>
      <c r="R590" s="243">
        <f t="shared" ca="1" si="21"/>
        <v>0</v>
      </c>
      <c r="S590" s="249"/>
      <c r="T590" s="243">
        <f ca="1">+T591</f>
        <v>0</v>
      </c>
      <c r="U590" s="242">
        <f t="shared" si="22"/>
        <v>1</v>
      </c>
      <c r="V590" s="333" t="str">
        <f>+VLOOKUP(A590,bd_lista!$A$3:$E$590,5,FALSE)</f>
        <v>Gobiernos Autonomos Municipales</v>
      </c>
      <c r="W590" s="383" t="str">
        <f>+V590</f>
        <v>Gobiernos Autonomos Municipales</v>
      </c>
      <c r="X590" s="242">
        <f>+VLOOKUP(A590,[3]Sheet1!$A$13:$D$744,4,FALSE)</f>
        <v>0</v>
      </c>
      <c r="Y590" s="242" t="e">
        <f>+VLOOKUP(X590,bd_lista!$A$3:$C$590,3,FALSE)</f>
        <v>#N/A</v>
      </c>
      <c r="Z590" s="294">
        <f>+X590</f>
        <v>0</v>
      </c>
      <c r="AA590" s="295" t="e">
        <f>+Y590</f>
        <v>#N/A</v>
      </c>
    </row>
    <row r="591" spans="1:27" customFormat="1" ht="27" hidden="1" customHeight="1">
      <c r="A591" s="32">
        <v>1248</v>
      </c>
      <c r="B591" s="389"/>
      <c r="C591" s="247" t="str">
        <f>+VLOOKUP(A591,bd_lista!$A$3:$C$590,3,FALSE)</f>
        <v>Gobierno Autónomo Municipal de Carabuco</v>
      </c>
      <c r="D591" s="386"/>
      <c r="E591" s="244" t="s">
        <v>1305</v>
      </c>
      <c r="F591" s="243">
        <f ca="1">+IFERROR(INDEX('Hoja de Trabajo para listado'!$A$155:$Z$1048576,MATCH($A591,'Hoja de Trabajo para listado'!$A$155:$A$1048576,0),MATCH((CUADRO!F$5&amp;$E591),'Hoja de Trabajo para listado'!$A$151:$Z$151,0)),0)+IFERROR(INDEX('Hoja de Trabajo para listado'!$AB$155:$BA$1048576,MATCH($A591,'Hoja de Trabajo para listado'!$AB$155:$AB$1048576,0),MATCH((CUADRO!F$5&amp;$E591),'Hoja de Trabajo para listado'!$AB$151:$BA$151,0)),0)+IFERROR(INDEX('Hoja de Trabajo para listado'!$BC$155:$CB$1048576,MATCH($A591,'Hoja de Trabajo para listado'!$BC$155:$BC$1048576,0),MATCH((CUADRO!F$5&amp;$E591),'Hoja de Trabajo para listado'!$BC$151:$CB$151,0)),0)+IFERROR(INDEX('Hoja de Trabajo para listado'!$DE$153:$DG$274,MATCH($A591,'Hoja de Trabajo para listado'!$DE$153:$DE$1048576,0),MATCH((CUADRO!F$5&amp;$E591),'Hoja de Trabajo para listado'!$DE$151:$DG$151,0)),0)+IFERROR(INDEX('Hoja de Trabajo para listado'!$CD$155:$DC$1048576,MATCH($A591,'Hoja de Trabajo para listado'!$CD$155:$CD$1048576,0),MATCH((CUADRO!F$5&amp;$E591),'Hoja de Trabajo para listado'!$CD$151:$DC$151,0)),0)</f>
        <v>0</v>
      </c>
      <c r="G591" s="243">
        <f ca="1">+IFERROR(INDEX('Hoja de Trabajo para listado'!$A$155:$Z$1048576,MATCH($A591,'Hoja de Trabajo para listado'!$A$155:$A$1048576,0),MATCH((CUADRO!G$5&amp;$E591),'Hoja de Trabajo para listado'!$A$151:$Z$151,0)),0)+IFERROR(INDEX('Hoja de Trabajo para listado'!$AB$155:$BA$1048576,MATCH($A591,'Hoja de Trabajo para listado'!$AB$155:$AB$1048576,0),MATCH((CUADRO!G$5&amp;$E591),'Hoja de Trabajo para listado'!$AB$151:$BA$151,0)),0)+IFERROR(INDEX('Hoja de Trabajo para listado'!$BC$155:$CB$1048576,MATCH($A591,'Hoja de Trabajo para listado'!$BC$155:$BC$1048576,0),MATCH((CUADRO!G$5&amp;$E591),'Hoja de Trabajo para listado'!$BC$151:$CB$151,0)),0)+IFERROR(INDEX('Hoja de Trabajo para listado'!$DE$153:$DG$274,MATCH($A591,'Hoja de Trabajo para listado'!$DE$153:$DE$1048576,0),MATCH((CUADRO!G$5&amp;$E591),'Hoja de Trabajo para listado'!$DE$151:$DG$151,0)),0)+IFERROR(INDEX('Hoja de Trabajo para listado'!$CD$155:$DC$1048576,MATCH($A591,'Hoja de Trabajo para listado'!$CD$155:$CD$1048576,0),MATCH((CUADRO!G$5&amp;$E591),'Hoja de Trabajo para listado'!$CD$151:$DC$151,0)),0)</f>
        <v>0</v>
      </c>
      <c r="H591" s="243">
        <f ca="1">+IFERROR(INDEX('Hoja de Trabajo para listado'!$A$155:$Z$1048576,MATCH($A591,'Hoja de Trabajo para listado'!$A$155:$A$1048576,0),MATCH((CUADRO!H$5&amp;$E591),'Hoja de Trabajo para listado'!$A$151:$Z$151,0)),0)+IFERROR(INDEX('Hoja de Trabajo para listado'!$AB$155:$BA$1048576,MATCH($A591,'Hoja de Trabajo para listado'!$AB$155:$AB$1048576,0),MATCH((CUADRO!H$5&amp;$E591),'Hoja de Trabajo para listado'!$AB$151:$BA$151,0)),0)+IFERROR(INDEX('Hoja de Trabajo para listado'!$BC$155:$CB$1048576,MATCH($A591,'Hoja de Trabajo para listado'!$BC$155:$BC$1048576,0),MATCH((CUADRO!H$5&amp;$E591),'Hoja de Trabajo para listado'!$BC$151:$CB$151,0)),0)+IFERROR(INDEX('Hoja de Trabajo para listado'!$DE$153:$DG$274,MATCH($A591,'Hoja de Trabajo para listado'!$DE$153:$DE$1048576,0),MATCH((CUADRO!H$5&amp;$E591),'Hoja de Trabajo para listado'!$DE$151:$DG$151,0)),0)+IFERROR(INDEX('Hoja de Trabajo para listado'!$CD$155:$DC$1048576,MATCH($A591,'Hoja de Trabajo para listado'!$CD$155:$CD$1048576,0),MATCH((CUADRO!H$5&amp;$E591),'Hoja de Trabajo para listado'!$CD$151:$DC$151,0)),0)</f>
        <v>0</v>
      </c>
      <c r="I591" s="243">
        <f ca="1">+IFERROR(INDEX('Hoja de Trabajo para listado'!$A$155:$Z$1048576,MATCH($A591,'Hoja de Trabajo para listado'!$A$155:$A$1048576,0),MATCH((CUADRO!I$5&amp;$E591),'Hoja de Trabajo para listado'!$A$151:$Z$151,0)),0)+IFERROR(INDEX('Hoja de Trabajo para listado'!$AB$155:$BA$1048576,MATCH($A591,'Hoja de Trabajo para listado'!$AB$155:$AB$1048576,0),MATCH((CUADRO!I$5&amp;$E591),'Hoja de Trabajo para listado'!$AB$151:$BA$151,0)),0)+IFERROR(INDEX('Hoja de Trabajo para listado'!$BC$155:$CB$1048576,MATCH($A591,'Hoja de Trabajo para listado'!$BC$155:$BC$1048576,0),MATCH((CUADRO!I$5&amp;$E591),'Hoja de Trabajo para listado'!$BC$151:$CB$151,0)),0)+IFERROR(INDEX('Hoja de Trabajo para listado'!$DE$153:$DG$274,MATCH($A591,'Hoja de Trabajo para listado'!$DE$153:$DE$1048576,0),MATCH((CUADRO!I$5&amp;$E591),'Hoja de Trabajo para listado'!$DE$151:$DG$151,0)),0)+IFERROR(INDEX('Hoja de Trabajo para listado'!$CD$155:$DC$1048576,MATCH($A591,'Hoja de Trabajo para listado'!$CD$155:$CD$1048576,0),MATCH((CUADRO!I$5&amp;$E591),'Hoja de Trabajo para listado'!$CD$151:$DC$151,0)),0)</f>
        <v>0</v>
      </c>
      <c r="J591" s="243">
        <f ca="1">+IFERROR(INDEX('Hoja de Trabajo para listado'!$A$155:$Z$1048576,MATCH($A591,'Hoja de Trabajo para listado'!$A$155:$A$1048576,0),MATCH((CUADRO!J$5&amp;$E591),'Hoja de Trabajo para listado'!$A$151:$Z$151,0)),0)+IFERROR(INDEX('Hoja de Trabajo para listado'!$AB$155:$BA$1048576,MATCH($A591,'Hoja de Trabajo para listado'!$AB$155:$AB$1048576,0),MATCH((CUADRO!J$5&amp;$E591),'Hoja de Trabajo para listado'!$AB$151:$BA$151,0)),0)+IFERROR(INDEX('Hoja de Trabajo para listado'!$BC$155:$CB$1048576,MATCH($A591,'Hoja de Trabajo para listado'!$BC$155:$BC$1048576,0),MATCH((CUADRO!J$5&amp;$E591),'Hoja de Trabajo para listado'!$BC$151:$CB$151,0)),0)+IFERROR(INDEX('Hoja de Trabajo para listado'!$DE$153:$DG$274,MATCH($A591,'Hoja de Trabajo para listado'!$DE$153:$DE$1048576,0),MATCH((CUADRO!J$5&amp;$E591),'Hoja de Trabajo para listado'!$DE$151:$DG$151,0)),0)+IFERROR(INDEX('Hoja de Trabajo para listado'!$CD$155:$DC$1048576,MATCH($A591,'Hoja de Trabajo para listado'!$CD$155:$CD$1048576,0),MATCH((CUADRO!J$5&amp;$E591),'Hoja de Trabajo para listado'!$CD$151:$DC$151,0)),0)</f>
        <v>0</v>
      </c>
      <c r="K591" s="243">
        <f ca="1">+IFERROR(INDEX('Hoja de Trabajo para listado'!$A$155:$Z$1048576,MATCH($A591,'Hoja de Trabajo para listado'!$A$155:$A$1048576,0),MATCH((CUADRO!K$5&amp;$E591),'Hoja de Trabajo para listado'!$A$151:$Z$151,0)),0)+IFERROR(INDEX('Hoja de Trabajo para listado'!$AB$155:$BA$1048576,MATCH($A591,'Hoja de Trabajo para listado'!$AB$155:$AB$1048576,0),MATCH((CUADRO!K$5&amp;$E591),'Hoja de Trabajo para listado'!$AB$151:$BA$151,0)),0)+IFERROR(INDEX('Hoja de Trabajo para listado'!$BC$155:$CB$1048576,MATCH($A591,'Hoja de Trabajo para listado'!$BC$155:$BC$1048576,0),MATCH((CUADRO!K$5&amp;$E591),'Hoja de Trabajo para listado'!$BC$151:$CB$151,0)),0)+IFERROR(INDEX('Hoja de Trabajo para listado'!$DE$153:$DG$274,MATCH($A591,'Hoja de Trabajo para listado'!$DE$153:$DE$1048576,0),MATCH((CUADRO!K$5&amp;$E591),'Hoja de Trabajo para listado'!$DE$151:$DG$151,0)),0)+IFERROR(INDEX('Hoja de Trabajo para listado'!$CD$155:$DC$1048576,MATCH($A591,'Hoja de Trabajo para listado'!$CD$155:$CD$1048576,0),MATCH((CUADRO!K$5&amp;$E591),'Hoja de Trabajo para listado'!$CD$151:$DC$151,0)),0)</f>
        <v>0</v>
      </c>
      <c r="L591" s="243">
        <f ca="1">+IFERROR(INDEX('Hoja de Trabajo para listado'!$A$155:$Z$1048576,MATCH($A591,'Hoja de Trabajo para listado'!$A$155:$A$1048576,0),MATCH((CUADRO!L$5&amp;$E591),'Hoja de Trabajo para listado'!$A$151:$Z$151,0)),0)+IFERROR(INDEX('Hoja de Trabajo para listado'!$AB$155:$BA$1048576,MATCH($A591,'Hoja de Trabajo para listado'!$AB$155:$AB$1048576,0),MATCH((CUADRO!L$5&amp;$E591),'Hoja de Trabajo para listado'!$AB$151:$BA$151,0)),0)+IFERROR(INDEX('Hoja de Trabajo para listado'!$BC$155:$CB$1048576,MATCH($A591,'Hoja de Trabajo para listado'!$BC$155:$BC$1048576,0),MATCH((CUADRO!L$5&amp;$E591),'Hoja de Trabajo para listado'!$BC$151:$CB$151,0)),0)+IFERROR(INDEX('Hoja de Trabajo para listado'!$DE$153:$DG$274,MATCH($A591,'Hoja de Trabajo para listado'!$DE$153:$DE$1048576,0),MATCH((CUADRO!L$5&amp;$E591),'Hoja de Trabajo para listado'!$DE$151:$DG$151,0)),0)+IFERROR(INDEX('Hoja de Trabajo para listado'!$CD$155:$DC$1048576,MATCH($A591,'Hoja de Trabajo para listado'!$CD$155:$CD$1048576,0),MATCH((CUADRO!L$5&amp;$E591),'Hoja de Trabajo para listado'!$CD$151:$DC$151,0)),0)</f>
        <v>0</v>
      </c>
      <c r="M591" s="243">
        <f ca="1">+IFERROR(INDEX('Hoja de Trabajo para listado'!$A$155:$Z$1048576,MATCH($A591,'Hoja de Trabajo para listado'!$A$155:$A$1048576,0),MATCH((CUADRO!M$5&amp;$E591),'Hoja de Trabajo para listado'!$A$151:$Z$151,0)),0)+IFERROR(INDEX('Hoja de Trabajo para listado'!$AB$155:$BA$1048576,MATCH($A591,'Hoja de Trabajo para listado'!$AB$155:$AB$1048576,0),MATCH((CUADRO!M$5&amp;$E591),'Hoja de Trabajo para listado'!$AB$151:$BA$151,0)),0)+IFERROR(INDEX('Hoja de Trabajo para listado'!$BC$155:$CB$1048576,MATCH($A591,'Hoja de Trabajo para listado'!$BC$155:$BC$1048576,0),MATCH((CUADRO!M$5&amp;$E591),'Hoja de Trabajo para listado'!$BC$151:$CB$151,0)),0)+IFERROR(INDEX('Hoja de Trabajo para listado'!$DE$153:$DG$274,MATCH($A591,'Hoja de Trabajo para listado'!$DE$153:$DE$1048576,0),MATCH((CUADRO!M$5&amp;$E591),'Hoja de Trabajo para listado'!$DE$151:$DG$151,0)),0)+IFERROR(INDEX('Hoja de Trabajo para listado'!$CD$155:$DC$1048576,MATCH($A591,'Hoja de Trabajo para listado'!$CD$155:$CD$1048576,0),MATCH((CUADRO!M$5&amp;$E591),'Hoja de Trabajo para listado'!$CD$151:$DC$151,0)),0)</f>
        <v>0</v>
      </c>
      <c r="N591" s="243">
        <f ca="1">+IFERROR(INDEX('Hoja de Trabajo para listado'!$A$155:$Z$1048576,MATCH($A591,'Hoja de Trabajo para listado'!$A$155:$A$1048576,0),MATCH((CUADRO!N$5&amp;$E591),'Hoja de Trabajo para listado'!$A$151:$Z$151,0)),0)+IFERROR(INDEX('Hoja de Trabajo para listado'!$AB$155:$BA$1048576,MATCH($A591,'Hoja de Trabajo para listado'!$AB$155:$AB$1048576,0),MATCH((CUADRO!N$5&amp;$E591),'Hoja de Trabajo para listado'!$AB$151:$BA$151,0)),0)+IFERROR(INDEX('Hoja de Trabajo para listado'!$BC$155:$CB$1048576,MATCH($A591,'Hoja de Trabajo para listado'!$BC$155:$BC$1048576,0),MATCH((CUADRO!N$5&amp;$E591),'Hoja de Trabajo para listado'!$BC$151:$CB$151,0)),0)+IFERROR(INDEX('Hoja de Trabajo para listado'!$DE$153:$DG$274,MATCH($A591,'Hoja de Trabajo para listado'!$DE$153:$DE$1048576,0),MATCH((CUADRO!N$5&amp;$E591),'Hoja de Trabajo para listado'!$DE$151:$DG$151,0)),0)+IFERROR(INDEX('Hoja de Trabajo para listado'!$CD$155:$DC$1048576,MATCH($A591,'Hoja de Trabajo para listado'!$CD$155:$CD$1048576,0),MATCH((CUADRO!N$5&amp;$E591),'Hoja de Trabajo para listado'!$CD$151:$DC$151,0)),0)</f>
        <v>0</v>
      </c>
      <c r="O591" s="243">
        <f ca="1">+IFERROR(INDEX('Hoja de Trabajo para listado'!$A$155:$Z$1048576,MATCH($A591,'Hoja de Trabajo para listado'!$A$155:$A$1048576,0),MATCH((CUADRO!O$5&amp;$E591),'Hoja de Trabajo para listado'!$A$151:$Z$151,0)),0)+IFERROR(INDEX('Hoja de Trabajo para listado'!$AB$155:$BA$1048576,MATCH($A591,'Hoja de Trabajo para listado'!$AB$155:$AB$1048576,0),MATCH((CUADRO!O$5&amp;$E591),'Hoja de Trabajo para listado'!$AB$151:$BA$151,0)),0)+IFERROR(INDEX('Hoja de Trabajo para listado'!$BC$155:$CB$1048576,MATCH($A591,'Hoja de Trabajo para listado'!$BC$155:$BC$1048576,0),MATCH((CUADRO!O$5&amp;$E591),'Hoja de Trabajo para listado'!$BC$151:$CB$151,0)),0)+IFERROR(INDEX('Hoja de Trabajo para listado'!$DE$153:$DG$274,MATCH($A591,'Hoja de Trabajo para listado'!$DE$153:$DE$1048576,0),MATCH((CUADRO!O$5&amp;$E591),'Hoja de Trabajo para listado'!$DE$151:$DG$151,0)),0)+IFERROR(INDEX('Hoja de Trabajo para listado'!$CD$155:$DC$1048576,MATCH($A591,'Hoja de Trabajo para listado'!$CD$155:$CD$1048576,0),MATCH((CUADRO!O$5&amp;$E591),'Hoja de Trabajo para listado'!$CD$151:$DC$151,0)),0)</f>
        <v>0</v>
      </c>
      <c r="P591" s="243">
        <f ca="1">+IFERROR(INDEX('Hoja de Trabajo para listado'!$A$155:$Z$1048576,MATCH($A591,'Hoja de Trabajo para listado'!$A$155:$A$1048576,0),MATCH((CUADRO!P$5&amp;$E591),'Hoja de Trabajo para listado'!$A$151:$Z$151,0)),0)+IFERROR(INDEX('Hoja de Trabajo para listado'!$AB$155:$BA$1048576,MATCH($A591,'Hoja de Trabajo para listado'!$AB$155:$AB$1048576,0),MATCH((CUADRO!P$5&amp;$E591),'Hoja de Trabajo para listado'!$AB$151:$BA$151,0)),0)+IFERROR(INDEX('Hoja de Trabajo para listado'!$BC$155:$CB$1048576,MATCH($A591,'Hoja de Trabajo para listado'!$BC$155:$BC$1048576,0),MATCH((CUADRO!P$5&amp;$E591),'Hoja de Trabajo para listado'!$BC$151:$CB$151,0)),0)+IFERROR(INDEX('Hoja de Trabajo para listado'!$DE$153:$DG$274,MATCH($A591,'Hoja de Trabajo para listado'!$DE$153:$DE$1048576,0),MATCH((CUADRO!P$5&amp;$E591),'Hoja de Trabajo para listado'!$DE$151:$DG$151,0)),0)+IFERROR(INDEX('Hoja de Trabajo para listado'!$CD$155:$DC$1048576,MATCH($A591,'Hoja de Trabajo para listado'!$CD$155:$CD$1048576,0),MATCH((CUADRO!P$5&amp;$E591),'Hoja de Trabajo para listado'!$CD$151:$DC$151,0)),0)</f>
        <v>0</v>
      </c>
      <c r="Q591" s="243">
        <f ca="1">+IFERROR(INDEX('Hoja de Trabajo para listado'!$A$155:$Z$1048576,MATCH($A591,'Hoja de Trabajo para listado'!$A$155:$A$1048576,0),MATCH((CUADRO!Q$5&amp;$E591),'Hoja de Trabajo para listado'!$A$151:$Z$151,0)),0)+IFERROR(INDEX('Hoja de Trabajo para listado'!$AB$155:$BA$1048576,MATCH($A591,'Hoja de Trabajo para listado'!$AB$155:$AB$1048576,0),MATCH((CUADRO!Q$5&amp;$E591),'Hoja de Trabajo para listado'!$AB$151:$BA$151,0)),0)+IFERROR(INDEX('Hoja de Trabajo para listado'!$BC$155:$CB$1048576,MATCH($A591,'Hoja de Trabajo para listado'!$BC$155:$BC$1048576,0),MATCH((CUADRO!Q$5&amp;$E591),'Hoja de Trabajo para listado'!$BC$151:$CB$151,0)),0)+IFERROR(INDEX('Hoja de Trabajo para listado'!$DE$153:$DG$274,MATCH($A591,'Hoja de Trabajo para listado'!$DE$153:$DE$1048576,0),MATCH((CUADRO!Q$5&amp;$E591),'Hoja de Trabajo para listado'!$DE$151:$DG$151,0)),0)+IFERROR(INDEX('Hoja de Trabajo para listado'!$CD$155:$DC$1048576,MATCH($A591,'Hoja de Trabajo para listado'!$CD$155:$CD$1048576,0),MATCH((CUADRO!Q$5&amp;$E591),'Hoja de Trabajo para listado'!$CD$151:$DC$151,0)),0)</f>
        <v>0</v>
      </c>
      <c r="R591" s="243">
        <f t="shared" ca="1" si="21"/>
        <v>0</v>
      </c>
      <c r="S591" s="249">
        <f ca="1">+R590+R591</f>
        <v>0</v>
      </c>
      <c r="T591" s="243">
        <f ca="1">+S591</f>
        <v>0</v>
      </c>
      <c r="U591" s="242">
        <f t="shared" si="22"/>
        <v>2</v>
      </c>
      <c r="V591" s="333" t="str">
        <f>+VLOOKUP(A591,bd_lista!$A$3:$E$590,5,FALSE)</f>
        <v>Gobiernos Autonomos Municipales</v>
      </c>
      <c r="W591" s="384"/>
      <c r="X591" s="242">
        <f>+VLOOKUP(A591,[3]Sheet1!$A$13:$D$744,4,FALSE)</f>
        <v>0</v>
      </c>
      <c r="Y591" s="242" t="e">
        <f>+VLOOKUP(X591,bd_lista!$A$3:$C$590,3,FALSE)</f>
        <v>#N/A</v>
      </c>
      <c r="Z591" s="292"/>
      <c r="AA591" s="293"/>
    </row>
    <row r="592" spans="1:27" customFormat="1" ht="15" hidden="1" customHeight="1">
      <c r="A592" s="32">
        <v>1249</v>
      </c>
      <c r="B592" s="388">
        <f>+A592</f>
        <v>1249</v>
      </c>
      <c r="C592" s="247" t="str">
        <f>+VLOOKUP(A592,bd_lista!$A$3:$C$590,3,FALSE)</f>
        <v>Gobierno Autónomo Municipal de Apolo</v>
      </c>
      <c r="D592" s="385" t="str">
        <f>+C592</f>
        <v>Gobierno Autónomo Municipal de Apolo</v>
      </c>
      <c r="E592" s="242" t="s">
        <v>1304</v>
      </c>
      <c r="F592" s="243">
        <f ca="1">+IFERROR(INDEX('Hoja de Trabajo para listado'!$A$155:$Z$1048576,MATCH($A592,'Hoja de Trabajo para listado'!$A$155:$A$1048576,0),MATCH((CUADRO!F$5&amp;$E592),'Hoja de Trabajo para listado'!$A$151:$Z$151,0)),0)+IFERROR(INDEX('Hoja de Trabajo para listado'!$AB$155:$BA$1048576,MATCH($A592,'Hoja de Trabajo para listado'!$AB$155:$AB$1048576,0),MATCH((CUADRO!F$5&amp;$E592),'Hoja de Trabajo para listado'!$AB$151:$BA$151,0)),0)+IFERROR(INDEX('Hoja de Trabajo para listado'!$BC$155:$CB$1048576,MATCH($A592,'Hoja de Trabajo para listado'!$BC$155:$BC$1048576,0),MATCH((CUADRO!F$5&amp;$E592),'Hoja de Trabajo para listado'!$BC$151:$CB$151,0)),0)+IFERROR(INDEX('Hoja de Trabajo para listado'!$DE$153:$DG$274,MATCH($A592,'Hoja de Trabajo para listado'!$DE$153:$DE$1048576,0),MATCH((CUADRO!F$5&amp;$E592),'Hoja de Trabajo para listado'!$DE$151:$DG$151,0)),0)+IFERROR(INDEX('Hoja de Trabajo para listado'!$CD$155:$DC$1048576,MATCH($A592,'Hoja de Trabajo para listado'!$CD$155:$CD$1048576,0),MATCH((CUADRO!F$5&amp;$E592),'Hoja de Trabajo para listado'!$CD$151:$DC$151,0)),0)</f>
        <v>0</v>
      </c>
      <c r="G592" s="243">
        <f ca="1">+IFERROR(INDEX('Hoja de Trabajo para listado'!$A$155:$Z$1048576,MATCH($A592,'Hoja de Trabajo para listado'!$A$155:$A$1048576,0),MATCH((CUADRO!G$5&amp;$E592),'Hoja de Trabajo para listado'!$A$151:$Z$151,0)),0)+IFERROR(INDEX('Hoja de Trabajo para listado'!$AB$155:$BA$1048576,MATCH($A592,'Hoja de Trabajo para listado'!$AB$155:$AB$1048576,0),MATCH((CUADRO!G$5&amp;$E592),'Hoja de Trabajo para listado'!$AB$151:$BA$151,0)),0)+IFERROR(INDEX('Hoja de Trabajo para listado'!$BC$155:$CB$1048576,MATCH($A592,'Hoja de Trabajo para listado'!$BC$155:$BC$1048576,0),MATCH((CUADRO!G$5&amp;$E592),'Hoja de Trabajo para listado'!$BC$151:$CB$151,0)),0)+IFERROR(INDEX('Hoja de Trabajo para listado'!$DE$153:$DG$274,MATCH($A592,'Hoja de Trabajo para listado'!$DE$153:$DE$1048576,0),MATCH((CUADRO!G$5&amp;$E592),'Hoja de Trabajo para listado'!$DE$151:$DG$151,0)),0)+IFERROR(INDEX('Hoja de Trabajo para listado'!$CD$155:$DC$1048576,MATCH($A592,'Hoja de Trabajo para listado'!$CD$155:$CD$1048576,0),MATCH((CUADRO!G$5&amp;$E592),'Hoja de Trabajo para listado'!$CD$151:$DC$151,0)),0)</f>
        <v>0</v>
      </c>
      <c r="H592" s="243">
        <f ca="1">+IFERROR(INDEX('Hoja de Trabajo para listado'!$A$155:$Z$1048576,MATCH($A592,'Hoja de Trabajo para listado'!$A$155:$A$1048576,0),MATCH((CUADRO!H$5&amp;$E592),'Hoja de Trabajo para listado'!$A$151:$Z$151,0)),0)+IFERROR(INDEX('Hoja de Trabajo para listado'!$AB$155:$BA$1048576,MATCH($A592,'Hoja de Trabajo para listado'!$AB$155:$AB$1048576,0),MATCH((CUADRO!H$5&amp;$E592),'Hoja de Trabajo para listado'!$AB$151:$BA$151,0)),0)+IFERROR(INDEX('Hoja de Trabajo para listado'!$BC$155:$CB$1048576,MATCH($A592,'Hoja de Trabajo para listado'!$BC$155:$BC$1048576,0),MATCH((CUADRO!H$5&amp;$E592),'Hoja de Trabajo para listado'!$BC$151:$CB$151,0)),0)+IFERROR(INDEX('Hoja de Trabajo para listado'!$DE$153:$DG$274,MATCH($A592,'Hoja de Trabajo para listado'!$DE$153:$DE$1048576,0),MATCH((CUADRO!H$5&amp;$E592),'Hoja de Trabajo para listado'!$DE$151:$DG$151,0)),0)+IFERROR(INDEX('Hoja de Trabajo para listado'!$CD$155:$DC$1048576,MATCH($A592,'Hoja de Trabajo para listado'!$CD$155:$CD$1048576,0),MATCH((CUADRO!H$5&amp;$E592),'Hoja de Trabajo para listado'!$CD$151:$DC$151,0)),0)</f>
        <v>0</v>
      </c>
      <c r="I592" s="243">
        <f ca="1">+IFERROR(INDEX('Hoja de Trabajo para listado'!$A$155:$Z$1048576,MATCH($A592,'Hoja de Trabajo para listado'!$A$155:$A$1048576,0),MATCH((CUADRO!I$5&amp;$E592),'Hoja de Trabajo para listado'!$A$151:$Z$151,0)),0)+IFERROR(INDEX('Hoja de Trabajo para listado'!$AB$155:$BA$1048576,MATCH($A592,'Hoja de Trabajo para listado'!$AB$155:$AB$1048576,0),MATCH((CUADRO!I$5&amp;$E592),'Hoja de Trabajo para listado'!$AB$151:$BA$151,0)),0)+IFERROR(INDEX('Hoja de Trabajo para listado'!$BC$155:$CB$1048576,MATCH($A592,'Hoja de Trabajo para listado'!$BC$155:$BC$1048576,0),MATCH((CUADRO!I$5&amp;$E592),'Hoja de Trabajo para listado'!$BC$151:$CB$151,0)),0)+IFERROR(INDEX('Hoja de Trabajo para listado'!$DE$153:$DG$274,MATCH($A592,'Hoja de Trabajo para listado'!$DE$153:$DE$1048576,0),MATCH((CUADRO!I$5&amp;$E592),'Hoja de Trabajo para listado'!$DE$151:$DG$151,0)),0)+IFERROR(INDEX('Hoja de Trabajo para listado'!$CD$155:$DC$1048576,MATCH($A592,'Hoja de Trabajo para listado'!$CD$155:$CD$1048576,0),MATCH((CUADRO!I$5&amp;$E592),'Hoja de Trabajo para listado'!$CD$151:$DC$151,0)),0)</f>
        <v>0</v>
      </c>
      <c r="J592" s="243">
        <f ca="1">+IFERROR(INDEX('Hoja de Trabajo para listado'!$A$155:$Z$1048576,MATCH($A592,'Hoja de Trabajo para listado'!$A$155:$A$1048576,0),MATCH((CUADRO!J$5&amp;$E592),'Hoja de Trabajo para listado'!$A$151:$Z$151,0)),0)+IFERROR(INDEX('Hoja de Trabajo para listado'!$AB$155:$BA$1048576,MATCH($A592,'Hoja de Trabajo para listado'!$AB$155:$AB$1048576,0),MATCH((CUADRO!J$5&amp;$E592),'Hoja de Trabajo para listado'!$AB$151:$BA$151,0)),0)+IFERROR(INDEX('Hoja de Trabajo para listado'!$BC$155:$CB$1048576,MATCH($A592,'Hoja de Trabajo para listado'!$BC$155:$BC$1048576,0),MATCH((CUADRO!J$5&amp;$E592),'Hoja de Trabajo para listado'!$BC$151:$CB$151,0)),0)+IFERROR(INDEX('Hoja de Trabajo para listado'!$DE$153:$DG$274,MATCH($A592,'Hoja de Trabajo para listado'!$DE$153:$DE$1048576,0),MATCH((CUADRO!J$5&amp;$E592),'Hoja de Trabajo para listado'!$DE$151:$DG$151,0)),0)+IFERROR(INDEX('Hoja de Trabajo para listado'!$CD$155:$DC$1048576,MATCH($A592,'Hoja de Trabajo para listado'!$CD$155:$CD$1048576,0),MATCH((CUADRO!J$5&amp;$E592),'Hoja de Trabajo para listado'!$CD$151:$DC$151,0)),0)</f>
        <v>0</v>
      </c>
      <c r="K592" s="243">
        <f ca="1">+IFERROR(INDEX('Hoja de Trabajo para listado'!$A$155:$Z$1048576,MATCH($A592,'Hoja de Trabajo para listado'!$A$155:$A$1048576,0),MATCH((CUADRO!K$5&amp;$E592),'Hoja de Trabajo para listado'!$A$151:$Z$151,0)),0)+IFERROR(INDEX('Hoja de Trabajo para listado'!$AB$155:$BA$1048576,MATCH($A592,'Hoja de Trabajo para listado'!$AB$155:$AB$1048576,0),MATCH((CUADRO!K$5&amp;$E592),'Hoja de Trabajo para listado'!$AB$151:$BA$151,0)),0)+IFERROR(INDEX('Hoja de Trabajo para listado'!$BC$155:$CB$1048576,MATCH($A592,'Hoja de Trabajo para listado'!$BC$155:$BC$1048576,0),MATCH((CUADRO!K$5&amp;$E592),'Hoja de Trabajo para listado'!$BC$151:$CB$151,0)),0)+IFERROR(INDEX('Hoja de Trabajo para listado'!$DE$153:$DG$274,MATCH($A592,'Hoja de Trabajo para listado'!$DE$153:$DE$1048576,0),MATCH((CUADRO!K$5&amp;$E592),'Hoja de Trabajo para listado'!$DE$151:$DG$151,0)),0)+IFERROR(INDEX('Hoja de Trabajo para listado'!$CD$155:$DC$1048576,MATCH($A592,'Hoja de Trabajo para listado'!$CD$155:$CD$1048576,0),MATCH((CUADRO!K$5&amp;$E592),'Hoja de Trabajo para listado'!$CD$151:$DC$151,0)),0)</f>
        <v>0</v>
      </c>
      <c r="L592" s="243">
        <f ca="1">+IFERROR(INDEX('Hoja de Trabajo para listado'!$A$155:$Z$1048576,MATCH($A592,'Hoja de Trabajo para listado'!$A$155:$A$1048576,0),MATCH((CUADRO!L$5&amp;$E592),'Hoja de Trabajo para listado'!$A$151:$Z$151,0)),0)+IFERROR(INDEX('Hoja de Trabajo para listado'!$AB$155:$BA$1048576,MATCH($A592,'Hoja de Trabajo para listado'!$AB$155:$AB$1048576,0),MATCH((CUADRO!L$5&amp;$E592),'Hoja de Trabajo para listado'!$AB$151:$BA$151,0)),0)+IFERROR(INDEX('Hoja de Trabajo para listado'!$BC$155:$CB$1048576,MATCH($A592,'Hoja de Trabajo para listado'!$BC$155:$BC$1048576,0),MATCH((CUADRO!L$5&amp;$E592),'Hoja de Trabajo para listado'!$BC$151:$CB$151,0)),0)+IFERROR(INDEX('Hoja de Trabajo para listado'!$DE$153:$DG$274,MATCH($A592,'Hoja de Trabajo para listado'!$DE$153:$DE$1048576,0),MATCH((CUADRO!L$5&amp;$E592),'Hoja de Trabajo para listado'!$DE$151:$DG$151,0)),0)+IFERROR(INDEX('Hoja de Trabajo para listado'!$CD$155:$DC$1048576,MATCH($A592,'Hoja de Trabajo para listado'!$CD$155:$CD$1048576,0),MATCH((CUADRO!L$5&amp;$E592),'Hoja de Trabajo para listado'!$CD$151:$DC$151,0)),0)</f>
        <v>0</v>
      </c>
      <c r="M592" s="243">
        <f ca="1">+IFERROR(INDEX('Hoja de Trabajo para listado'!$A$155:$Z$1048576,MATCH($A592,'Hoja de Trabajo para listado'!$A$155:$A$1048576,0),MATCH((CUADRO!M$5&amp;$E592),'Hoja de Trabajo para listado'!$A$151:$Z$151,0)),0)+IFERROR(INDEX('Hoja de Trabajo para listado'!$AB$155:$BA$1048576,MATCH($A592,'Hoja de Trabajo para listado'!$AB$155:$AB$1048576,0),MATCH((CUADRO!M$5&amp;$E592),'Hoja de Trabajo para listado'!$AB$151:$BA$151,0)),0)+IFERROR(INDEX('Hoja de Trabajo para listado'!$BC$155:$CB$1048576,MATCH($A592,'Hoja de Trabajo para listado'!$BC$155:$BC$1048576,0),MATCH((CUADRO!M$5&amp;$E592),'Hoja de Trabajo para listado'!$BC$151:$CB$151,0)),0)+IFERROR(INDEX('Hoja de Trabajo para listado'!$DE$153:$DG$274,MATCH($A592,'Hoja de Trabajo para listado'!$DE$153:$DE$1048576,0),MATCH((CUADRO!M$5&amp;$E592),'Hoja de Trabajo para listado'!$DE$151:$DG$151,0)),0)+IFERROR(INDEX('Hoja de Trabajo para listado'!$CD$155:$DC$1048576,MATCH($A592,'Hoja de Trabajo para listado'!$CD$155:$CD$1048576,0),MATCH((CUADRO!M$5&amp;$E592),'Hoja de Trabajo para listado'!$CD$151:$DC$151,0)),0)</f>
        <v>0</v>
      </c>
      <c r="N592" s="243">
        <f ca="1">+IFERROR(INDEX('Hoja de Trabajo para listado'!$A$155:$Z$1048576,MATCH($A592,'Hoja de Trabajo para listado'!$A$155:$A$1048576,0),MATCH((CUADRO!N$5&amp;$E592),'Hoja de Trabajo para listado'!$A$151:$Z$151,0)),0)+IFERROR(INDEX('Hoja de Trabajo para listado'!$AB$155:$BA$1048576,MATCH($A592,'Hoja de Trabajo para listado'!$AB$155:$AB$1048576,0),MATCH((CUADRO!N$5&amp;$E592),'Hoja de Trabajo para listado'!$AB$151:$BA$151,0)),0)+IFERROR(INDEX('Hoja de Trabajo para listado'!$BC$155:$CB$1048576,MATCH($A592,'Hoja de Trabajo para listado'!$BC$155:$BC$1048576,0),MATCH((CUADRO!N$5&amp;$E592),'Hoja de Trabajo para listado'!$BC$151:$CB$151,0)),0)+IFERROR(INDEX('Hoja de Trabajo para listado'!$DE$153:$DG$274,MATCH($A592,'Hoja de Trabajo para listado'!$DE$153:$DE$1048576,0),MATCH((CUADRO!N$5&amp;$E592),'Hoja de Trabajo para listado'!$DE$151:$DG$151,0)),0)+IFERROR(INDEX('Hoja de Trabajo para listado'!$CD$155:$DC$1048576,MATCH($A592,'Hoja de Trabajo para listado'!$CD$155:$CD$1048576,0),MATCH((CUADRO!N$5&amp;$E592),'Hoja de Trabajo para listado'!$CD$151:$DC$151,0)),0)</f>
        <v>0</v>
      </c>
      <c r="O592" s="243">
        <f ca="1">+IFERROR(INDEX('Hoja de Trabajo para listado'!$A$155:$Z$1048576,MATCH($A592,'Hoja de Trabajo para listado'!$A$155:$A$1048576,0),MATCH((CUADRO!O$5&amp;$E592),'Hoja de Trabajo para listado'!$A$151:$Z$151,0)),0)+IFERROR(INDEX('Hoja de Trabajo para listado'!$AB$155:$BA$1048576,MATCH($A592,'Hoja de Trabajo para listado'!$AB$155:$AB$1048576,0),MATCH((CUADRO!O$5&amp;$E592),'Hoja de Trabajo para listado'!$AB$151:$BA$151,0)),0)+IFERROR(INDEX('Hoja de Trabajo para listado'!$BC$155:$CB$1048576,MATCH($A592,'Hoja de Trabajo para listado'!$BC$155:$BC$1048576,0),MATCH((CUADRO!O$5&amp;$E592),'Hoja de Trabajo para listado'!$BC$151:$CB$151,0)),0)+IFERROR(INDEX('Hoja de Trabajo para listado'!$DE$153:$DG$274,MATCH($A592,'Hoja de Trabajo para listado'!$DE$153:$DE$1048576,0),MATCH((CUADRO!O$5&amp;$E592),'Hoja de Trabajo para listado'!$DE$151:$DG$151,0)),0)+IFERROR(INDEX('Hoja de Trabajo para listado'!$CD$155:$DC$1048576,MATCH($A592,'Hoja de Trabajo para listado'!$CD$155:$CD$1048576,0),MATCH((CUADRO!O$5&amp;$E592),'Hoja de Trabajo para listado'!$CD$151:$DC$151,0)),0)</f>
        <v>0</v>
      </c>
      <c r="P592" s="243">
        <f ca="1">+IFERROR(INDEX('Hoja de Trabajo para listado'!$A$155:$Z$1048576,MATCH($A592,'Hoja de Trabajo para listado'!$A$155:$A$1048576,0),MATCH((CUADRO!P$5&amp;$E592),'Hoja de Trabajo para listado'!$A$151:$Z$151,0)),0)+IFERROR(INDEX('Hoja de Trabajo para listado'!$AB$155:$BA$1048576,MATCH($A592,'Hoja de Trabajo para listado'!$AB$155:$AB$1048576,0),MATCH((CUADRO!P$5&amp;$E592),'Hoja de Trabajo para listado'!$AB$151:$BA$151,0)),0)+IFERROR(INDEX('Hoja de Trabajo para listado'!$BC$155:$CB$1048576,MATCH($A592,'Hoja de Trabajo para listado'!$BC$155:$BC$1048576,0),MATCH((CUADRO!P$5&amp;$E592),'Hoja de Trabajo para listado'!$BC$151:$CB$151,0)),0)+IFERROR(INDEX('Hoja de Trabajo para listado'!$DE$153:$DG$274,MATCH($A592,'Hoja de Trabajo para listado'!$DE$153:$DE$1048576,0),MATCH((CUADRO!P$5&amp;$E592),'Hoja de Trabajo para listado'!$DE$151:$DG$151,0)),0)+IFERROR(INDEX('Hoja de Trabajo para listado'!$CD$155:$DC$1048576,MATCH($A592,'Hoja de Trabajo para listado'!$CD$155:$CD$1048576,0),MATCH((CUADRO!P$5&amp;$E592),'Hoja de Trabajo para listado'!$CD$151:$DC$151,0)),0)</f>
        <v>0</v>
      </c>
      <c r="Q592" s="243">
        <f ca="1">+IFERROR(INDEX('Hoja de Trabajo para listado'!$A$155:$Z$1048576,MATCH($A592,'Hoja de Trabajo para listado'!$A$155:$A$1048576,0),MATCH((CUADRO!Q$5&amp;$E592),'Hoja de Trabajo para listado'!$A$151:$Z$151,0)),0)+IFERROR(INDEX('Hoja de Trabajo para listado'!$AB$155:$BA$1048576,MATCH($A592,'Hoja de Trabajo para listado'!$AB$155:$AB$1048576,0),MATCH((CUADRO!Q$5&amp;$E592),'Hoja de Trabajo para listado'!$AB$151:$BA$151,0)),0)+IFERROR(INDEX('Hoja de Trabajo para listado'!$BC$155:$CB$1048576,MATCH($A592,'Hoja de Trabajo para listado'!$BC$155:$BC$1048576,0),MATCH((CUADRO!Q$5&amp;$E592),'Hoja de Trabajo para listado'!$BC$151:$CB$151,0)),0)+IFERROR(INDEX('Hoja de Trabajo para listado'!$DE$153:$DG$274,MATCH($A592,'Hoja de Trabajo para listado'!$DE$153:$DE$1048576,0),MATCH((CUADRO!Q$5&amp;$E592),'Hoja de Trabajo para listado'!$DE$151:$DG$151,0)),0)+IFERROR(INDEX('Hoja de Trabajo para listado'!$CD$155:$DC$1048576,MATCH($A592,'Hoja de Trabajo para listado'!$CD$155:$CD$1048576,0),MATCH((CUADRO!Q$5&amp;$E592),'Hoja de Trabajo para listado'!$CD$151:$DC$151,0)),0)</f>
        <v>0</v>
      </c>
      <c r="R592" s="243">
        <f t="shared" ca="1" si="21"/>
        <v>0</v>
      </c>
      <c r="S592" s="249"/>
      <c r="T592" s="243">
        <f ca="1">+T593</f>
        <v>0</v>
      </c>
      <c r="U592" s="242">
        <f t="shared" si="22"/>
        <v>1</v>
      </c>
      <c r="V592" s="333" t="str">
        <f>+VLOOKUP(A592,bd_lista!$A$3:$E$590,5,FALSE)</f>
        <v>Gobiernos Autonomos Municipales</v>
      </c>
      <c r="W592" s="383" t="str">
        <f>+V592</f>
        <v>Gobiernos Autonomos Municipales</v>
      </c>
      <c r="X592" s="242">
        <f>+VLOOKUP(A592,[3]Sheet1!$A$13:$D$744,4,FALSE)</f>
        <v>0</v>
      </c>
      <c r="Y592" s="242" t="e">
        <f>+VLOOKUP(X592,bd_lista!$A$3:$C$590,3,FALSE)</f>
        <v>#N/A</v>
      </c>
      <c r="Z592" s="294">
        <f>+X592</f>
        <v>0</v>
      </c>
      <c r="AA592" s="295" t="e">
        <f>+Y592</f>
        <v>#N/A</v>
      </c>
    </row>
    <row r="593" spans="1:27" customFormat="1" ht="15" hidden="1" customHeight="1">
      <c r="A593" s="32">
        <v>1249</v>
      </c>
      <c r="B593" s="389"/>
      <c r="C593" s="247" t="str">
        <f>+VLOOKUP(A593,bd_lista!$A$3:$C$590,3,FALSE)</f>
        <v>Gobierno Autónomo Municipal de Apolo</v>
      </c>
      <c r="D593" s="386"/>
      <c r="E593" s="244" t="s">
        <v>1305</v>
      </c>
      <c r="F593" s="243">
        <f ca="1">+IFERROR(INDEX('Hoja de Trabajo para listado'!$A$155:$Z$1048576,MATCH($A593,'Hoja de Trabajo para listado'!$A$155:$A$1048576,0),MATCH((CUADRO!F$5&amp;$E593),'Hoja de Trabajo para listado'!$A$151:$Z$151,0)),0)+IFERROR(INDEX('Hoja de Trabajo para listado'!$AB$155:$BA$1048576,MATCH($A593,'Hoja de Trabajo para listado'!$AB$155:$AB$1048576,0),MATCH((CUADRO!F$5&amp;$E593),'Hoja de Trabajo para listado'!$AB$151:$BA$151,0)),0)+IFERROR(INDEX('Hoja de Trabajo para listado'!$BC$155:$CB$1048576,MATCH($A593,'Hoja de Trabajo para listado'!$BC$155:$BC$1048576,0),MATCH((CUADRO!F$5&amp;$E593),'Hoja de Trabajo para listado'!$BC$151:$CB$151,0)),0)+IFERROR(INDEX('Hoja de Trabajo para listado'!$DE$153:$DG$274,MATCH($A593,'Hoja de Trabajo para listado'!$DE$153:$DE$1048576,0),MATCH((CUADRO!F$5&amp;$E593),'Hoja de Trabajo para listado'!$DE$151:$DG$151,0)),0)+IFERROR(INDEX('Hoja de Trabajo para listado'!$CD$155:$DC$1048576,MATCH($A593,'Hoja de Trabajo para listado'!$CD$155:$CD$1048576,0),MATCH((CUADRO!F$5&amp;$E593),'Hoja de Trabajo para listado'!$CD$151:$DC$151,0)),0)</f>
        <v>0</v>
      </c>
      <c r="G593" s="243">
        <f ca="1">+IFERROR(INDEX('Hoja de Trabajo para listado'!$A$155:$Z$1048576,MATCH($A593,'Hoja de Trabajo para listado'!$A$155:$A$1048576,0),MATCH((CUADRO!G$5&amp;$E593),'Hoja de Trabajo para listado'!$A$151:$Z$151,0)),0)+IFERROR(INDEX('Hoja de Trabajo para listado'!$AB$155:$BA$1048576,MATCH($A593,'Hoja de Trabajo para listado'!$AB$155:$AB$1048576,0),MATCH((CUADRO!G$5&amp;$E593),'Hoja de Trabajo para listado'!$AB$151:$BA$151,0)),0)+IFERROR(INDEX('Hoja de Trabajo para listado'!$BC$155:$CB$1048576,MATCH($A593,'Hoja de Trabajo para listado'!$BC$155:$BC$1048576,0),MATCH((CUADRO!G$5&amp;$E593),'Hoja de Trabajo para listado'!$BC$151:$CB$151,0)),0)+IFERROR(INDEX('Hoja de Trabajo para listado'!$DE$153:$DG$274,MATCH($A593,'Hoja de Trabajo para listado'!$DE$153:$DE$1048576,0),MATCH((CUADRO!G$5&amp;$E593),'Hoja de Trabajo para listado'!$DE$151:$DG$151,0)),0)+IFERROR(INDEX('Hoja de Trabajo para listado'!$CD$155:$DC$1048576,MATCH($A593,'Hoja de Trabajo para listado'!$CD$155:$CD$1048576,0),MATCH((CUADRO!G$5&amp;$E593),'Hoja de Trabajo para listado'!$CD$151:$DC$151,0)),0)</f>
        <v>0</v>
      </c>
      <c r="H593" s="243">
        <f ca="1">+IFERROR(INDEX('Hoja de Trabajo para listado'!$A$155:$Z$1048576,MATCH($A593,'Hoja de Trabajo para listado'!$A$155:$A$1048576,0),MATCH((CUADRO!H$5&amp;$E593),'Hoja de Trabajo para listado'!$A$151:$Z$151,0)),0)+IFERROR(INDEX('Hoja de Trabajo para listado'!$AB$155:$BA$1048576,MATCH($A593,'Hoja de Trabajo para listado'!$AB$155:$AB$1048576,0),MATCH((CUADRO!H$5&amp;$E593),'Hoja de Trabajo para listado'!$AB$151:$BA$151,0)),0)+IFERROR(INDEX('Hoja de Trabajo para listado'!$BC$155:$CB$1048576,MATCH($A593,'Hoja de Trabajo para listado'!$BC$155:$BC$1048576,0),MATCH((CUADRO!H$5&amp;$E593),'Hoja de Trabajo para listado'!$BC$151:$CB$151,0)),0)+IFERROR(INDEX('Hoja de Trabajo para listado'!$DE$153:$DG$274,MATCH($A593,'Hoja de Trabajo para listado'!$DE$153:$DE$1048576,0),MATCH((CUADRO!H$5&amp;$E593),'Hoja de Trabajo para listado'!$DE$151:$DG$151,0)),0)+IFERROR(INDEX('Hoja de Trabajo para listado'!$CD$155:$DC$1048576,MATCH($A593,'Hoja de Trabajo para listado'!$CD$155:$CD$1048576,0),MATCH((CUADRO!H$5&amp;$E593),'Hoja de Trabajo para listado'!$CD$151:$DC$151,0)),0)</f>
        <v>0</v>
      </c>
      <c r="I593" s="243">
        <f ca="1">+IFERROR(INDEX('Hoja de Trabajo para listado'!$A$155:$Z$1048576,MATCH($A593,'Hoja de Trabajo para listado'!$A$155:$A$1048576,0),MATCH((CUADRO!I$5&amp;$E593),'Hoja de Trabajo para listado'!$A$151:$Z$151,0)),0)+IFERROR(INDEX('Hoja de Trabajo para listado'!$AB$155:$BA$1048576,MATCH($A593,'Hoja de Trabajo para listado'!$AB$155:$AB$1048576,0),MATCH((CUADRO!I$5&amp;$E593),'Hoja de Trabajo para listado'!$AB$151:$BA$151,0)),0)+IFERROR(INDEX('Hoja de Trabajo para listado'!$BC$155:$CB$1048576,MATCH($A593,'Hoja de Trabajo para listado'!$BC$155:$BC$1048576,0),MATCH((CUADRO!I$5&amp;$E593),'Hoja de Trabajo para listado'!$BC$151:$CB$151,0)),0)+IFERROR(INDEX('Hoja de Trabajo para listado'!$DE$153:$DG$274,MATCH($A593,'Hoja de Trabajo para listado'!$DE$153:$DE$1048576,0),MATCH((CUADRO!I$5&amp;$E593),'Hoja de Trabajo para listado'!$DE$151:$DG$151,0)),0)+IFERROR(INDEX('Hoja de Trabajo para listado'!$CD$155:$DC$1048576,MATCH($A593,'Hoja de Trabajo para listado'!$CD$155:$CD$1048576,0),MATCH((CUADRO!I$5&amp;$E593),'Hoja de Trabajo para listado'!$CD$151:$DC$151,0)),0)</f>
        <v>0</v>
      </c>
      <c r="J593" s="243">
        <f ca="1">+IFERROR(INDEX('Hoja de Trabajo para listado'!$A$155:$Z$1048576,MATCH($A593,'Hoja de Trabajo para listado'!$A$155:$A$1048576,0),MATCH((CUADRO!J$5&amp;$E593),'Hoja de Trabajo para listado'!$A$151:$Z$151,0)),0)+IFERROR(INDEX('Hoja de Trabajo para listado'!$AB$155:$BA$1048576,MATCH($A593,'Hoja de Trabajo para listado'!$AB$155:$AB$1048576,0),MATCH((CUADRO!J$5&amp;$E593),'Hoja de Trabajo para listado'!$AB$151:$BA$151,0)),0)+IFERROR(INDEX('Hoja de Trabajo para listado'!$BC$155:$CB$1048576,MATCH($A593,'Hoja de Trabajo para listado'!$BC$155:$BC$1048576,0),MATCH((CUADRO!J$5&amp;$E593),'Hoja de Trabajo para listado'!$BC$151:$CB$151,0)),0)+IFERROR(INDEX('Hoja de Trabajo para listado'!$DE$153:$DG$274,MATCH($A593,'Hoja de Trabajo para listado'!$DE$153:$DE$1048576,0),MATCH((CUADRO!J$5&amp;$E593),'Hoja de Trabajo para listado'!$DE$151:$DG$151,0)),0)+IFERROR(INDEX('Hoja de Trabajo para listado'!$CD$155:$DC$1048576,MATCH($A593,'Hoja de Trabajo para listado'!$CD$155:$CD$1048576,0),MATCH((CUADRO!J$5&amp;$E593),'Hoja de Trabajo para listado'!$CD$151:$DC$151,0)),0)</f>
        <v>0</v>
      </c>
      <c r="K593" s="243">
        <f ca="1">+IFERROR(INDEX('Hoja de Trabajo para listado'!$A$155:$Z$1048576,MATCH($A593,'Hoja de Trabajo para listado'!$A$155:$A$1048576,0),MATCH((CUADRO!K$5&amp;$E593),'Hoja de Trabajo para listado'!$A$151:$Z$151,0)),0)+IFERROR(INDEX('Hoja de Trabajo para listado'!$AB$155:$BA$1048576,MATCH($A593,'Hoja de Trabajo para listado'!$AB$155:$AB$1048576,0),MATCH((CUADRO!K$5&amp;$E593),'Hoja de Trabajo para listado'!$AB$151:$BA$151,0)),0)+IFERROR(INDEX('Hoja de Trabajo para listado'!$BC$155:$CB$1048576,MATCH($A593,'Hoja de Trabajo para listado'!$BC$155:$BC$1048576,0),MATCH((CUADRO!K$5&amp;$E593),'Hoja de Trabajo para listado'!$BC$151:$CB$151,0)),0)+IFERROR(INDEX('Hoja de Trabajo para listado'!$DE$153:$DG$274,MATCH($A593,'Hoja de Trabajo para listado'!$DE$153:$DE$1048576,0),MATCH((CUADRO!K$5&amp;$E593),'Hoja de Trabajo para listado'!$DE$151:$DG$151,0)),0)+IFERROR(INDEX('Hoja de Trabajo para listado'!$CD$155:$DC$1048576,MATCH($A593,'Hoja de Trabajo para listado'!$CD$155:$CD$1048576,0),MATCH((CUADRO!K$5&amp;$E593),'Hoja de Trabajo para listado'!$CD$151:$DC$151,0)),0)</f>
        <v>0</v>
      </c>
      <c r="L593" s="243">
        <f ca="1">+IFERROR(INDEX('Hoja de Trabajo para listado'!$A$155:$Z$1048576,MATCH($A593,'Hoja de Trabajo para listado'!$A$155:$A$1048576,0),MATCH((CUADRO!L$5&amp;$E593),'Hoja de Trabajo para listado'!$A$151:$Z$151,0)),0)+IFERROR(INDEX('Hoja de Trabajo para listado'!$AB$155:$BA$1048576,MATCH($A593,'Hoja de Trabajo para listado'!$AB$155:$AB$1048576,0),MATCH((CUADRO!L$5&amp;$E593),'Hoja de Trabajo para listado'!$AB$151:$BA$151,0)),0)+IFERROR(INDEX('Hoja de Trabajo para listado'!$BC$155:$CB$1048576,MATCH($A593,'Hoja de Trabajo para listado'!$BC$155:$BC$1048576,0),MATCH((CUADRO!L$5&amp;$E593),'Hoja de Trabajo para listado'!$BC$151:$CB$151,0)),0)+IFERROR(INDEX('Hoja de Trabajo para listado'!$DE$153:$DG$274,MATCH($A593,'Hoja de Trabajo para listado'!$DE$153:$DE$1048576,0),MATCH((CUADRO!L$5&amp;$E593),'Hoja de Trabajo para listado'!$DE$151:$DG$151,0)),0)+IFERROR(INDEX('Hoja de Trabajo para listado'!$CD$155:$DC$1048576,MATCH($A593,'Hoja de Trabajo para listado'!$CD$155:$CD$1048576,0),MATCH((CUADRO!L$5&amp;$E593),'Hoja de Trabajo para listado'!$CD$151:$DC$151,0)),0)</f>
        <v>0</v>
      </c>
      <c r="M593" s="243">
        <f ca="1">+IFERROR(INDEX('Hoja de Trabajo para listado'!$A$155:$Z$1048576,MATCH($A593,'Hoja de Trabajo para listado'!$A$155:$A$1048576,0),MATCH((CUADRO!M$5&amp;$E593),'Hoja de Trabajo para listado'!$A$151:$Z$151,0)),0)+IFERROR(INDEX('Hoja de Trabajo para listado'!$AB$155:$BA$1048576,MATCH($A593,'Hoja de Trabajo para listado'!$AB$155:$AB$1048576,0),MATCH((CUADRO!M$5&amp;$E593),'Hoja de Trabajo para listado'!$AB$151:$BA$151,0)),0)+IFERROR(INDEX('Hoja de Trabajo para listado'!$BC$155:$CB$1048576,MATCH($A593,'Hoja de Trabajo para listado'!$BC$155:$BC$1048576,0),MATCH((CUADRO!M$5&amp;$E593),'Hoja de Trabajo para listado'!$BC$151:$CB$151,0)),0)+IFERROR(INDEX('Hoja de Trabajo para listado'!$DE$153:$DG$274,MATCH($A593,'Hoja de Trabajo para listado'!$DE$153:$DE$1048576,0),MATCH((CUADRO!M$5&amp;$E593),'Hoja de Trabajo para listado'!$DE$151:$DG$151,0)),0)+IFERROR(INDEX('Hoja de Trabajo para listado'!$CD$155:$DC$1048576,MATCH($A593,'Hoja de Trabajo para listado'!$CD$155:$CD$1048576,0),MATCH((CUADRO!M$5&amp;$E593),'Hoja de Trabajo para listado'!$CD$151:$DC$151,0)),0)</f>
        <v>0</v>
      </c>
      <c r="N593" s="243">
        <f ca="1">+IFERROR(INDEX('Hoja de Trabajo para listado'!$A$155:$Z$1048576,MATCH($A593,'Hoja de Trabajo para listado'!$A$155:$A$1048576,0),MATCH((CUADRO!N$5&amp;$E593),'Hoja de Trabajo para listado'!$A$151:$Z$151,0)),0)+IFERROR(INDEX('Hoja de Trabajo para listado'!$AB$155:$BA$1048576,MATCH($A593,'Hoja de Trabajo para listado'!$AB$155:$AB$1048576,0),MATCH((CUADRO!N$5&amp;$E593),'Hoja de Trabajo para listado'!$AB$151:$BA$151,0)),0)+IFERROR(INDEX('Hoja de Trabajo para listado'!$BC$155:$CB$1048576,MATCH($A593,'Hoja de Trabajo para listado'!$BC$155:$BC$1048576,0),MATCH((CUADRO!N$5&amp;$E593),'Hoja de Trabajo para listado'!$BC$151:$CB$151,0)),0)+IFERROR(INDEX('Hoja de Trabajo para listado'!$DE$153:$DG$274,MATCH($A593,'Hoja de Trabajo para listado'!$DE$153:$DE$1048576,0),MATCH((CUADRO!N$5&amp;$E593),'Hoja de Trabajo para listado'!$DE$151:$DG$151,0)),0)+IFERROR(INDEX('Hoja de Trabajo para listado'!$CD$155:$DC$1048576,MATCH($A593,'Hoja de Trabajo para listado'!$CD$155:$CD$1048576,0),MATCH((CUADRO!N$5&amp;$E593),'Hoja de Trabajo para listado'!$CD$151:$DC$151,0)),0)</f>
        <v>0</v>
      </c>
      <c r="O593" s="243">
        <f ca="1">+IFERROR(INDEX('Hoja de Trabajo para listado'!$A$155:$Z$1048576,MATCH($A593,'Hoja de Trabajo para listado'!$A$155:$A$1048576,0),MATCH((CUADRO!O$5&amp;$E593),'Hoja de Trabajo para listado'!$A$151:$Z$151,0)),0)+IFERROR(INDEX('Hoja de Trabajo para listado'!$AB$155:$BA$1048576,MATCH($A593,'Hoja de Trabajo para listado'!$AB$155:$AB$1048576,0),MATCH((CUADRO!O$5&amp;$E593),'Hoja de Trabajo para listado'!$AB$151:$BA$151,0)),0)+IFERROR(INDEX('Hoja de Trabajo para listado'!$BC$155:$CB$1048576,MATCH($A593,'Hoja de Trabajo para listado'!$BC$155:$BC$1048576,0),MATCH((CUADRO!O$5&amp;$E593),'Hoja de Trabajo para listado'!$BC$151:$CB$151,0)),0)+IFERROR(INDEX('Hoja de Trabajo para listado'!$DE$153:$DG$274,MATCH($A593,'Hoja de Trabajo para listado'!$DE$153:$DE$1048576,0),MATCH((CUADRO!O$5&amp;$E593),'Hoja de Trabajo para listado'!$DE$151:$DG$151,0)),0)+IFERROR(INDEX('Hoja de Trabajo para listado'!$CD$155:$DC$1048576,MATCH($A593,'Hoja de Trabajo para listado'!$CD$155:$CD$1048576,0),MATCH((CUADRO!O$5&amp;$E593),'Hoja de Trabajo para listado'!$CD$151:$DC$151,0)),0)</f>
        <v>0</v>
      </c>
      <c r="P593" s="243">
        <f ca="1">+IFERROR(INDEX('Hoja de Trabajo para listado'!$A$155:$Z$1048576,MATCH($A593,'Hoja de Trabajo para listado'!$A$155:$A$1048576,0),MATCH((CUADRO!P$5&amp;$E593),'Hoja de Trabajo para listado'!$A$151:$Z$151,0)),0)+IFERROR(INDEX('Hoja de Trabajo para listado'!$AB$155:$BA$1048576,MATCH($A593,'Hoja de Trabajo para listado'!$AB$155:$AB$1048576,0),MATCH((CUADRO!P$5&amp;$E593),'Hoja de Trabajo para listado'!$AB$151:$BA$151,0)),0)+IFERROR(INDEX('Hoja de Trabajo para listado'!$BC$155:$CB$1048576,MATCH($A593,'Hoja de Trabajo para listado'!$BC$155:$BC$1048576,0),MATCH((CUADRO!P$5&amp;$E593),'Hoja de Trabajo para listado'!$BC$151:$CB$151,0)),0)+IFERROR(INDEX('Hoja de Trabajo para listado'!$DE$153:$DG$274,MATCH($A593,'Hoja de Trabajo para listado'!$DE$153:$DE$1048576,0),MATCH((CUADRO!P$5&amp;$E593),'Hoja de Trabajo para listado'!$DE$151:$DG$151,0)),0)+IFERROR(INDEX('Hoja de Trabajo para listado'!$CD$155:$DC$1048576,MATCH($A593,'Hoja de Trabajo para listado'!$CD$155:$CD$1048576,0),MATCH((CUADRO!P$5&amp;$E593),'Hoja de Trabajo para listado'!$CD$151:$DC$151,0)),0)</f>
        <v>0</v>
      </c>
      <c r="Q593" s="243">
        <f ca="1">+IFERROR(INDEX('Hoja de Trabajo para listado'!$A$155:$Z$1048576,MATCH($A593,'Hoja de Trabajo para listado'!$A$155:$A$1048576,0),MATCH((CUADRO!Q$5&amp;$E593),'Hoja de Trabajo para listado'!$A$151:$Z$151,0)),0)+IFERROR(INDEX('Hoja de Trabajo para listado'!$AB$155:$BA$1048576,MATCH($A593,'Hoja de Trabajo para listado'!$AB$155:$AB$1048576,0),MATCH((CUADRO!Q$5&amp;$E593),'Hoja de Trabajo para listado'!$AB$151:$BA$151,0)),0)+IFERROR(INDEX('Hoja de Trabajo para listado'!$BC$155:$CB$1048576,MATCH($A593,'Hoja de Trabajo para listado'!$BC$155:$BC$1048576,0),MATCH((CUADRO!Q$5&amp;$E593),'Hoja de Trabajo para listado'!$BC$151:$CB$151,0)),0)+IFERROR(INDEX('Hoja de Trabajo para listado'!$DE$153:$DG$274,MATCH($A593,'Hoja de Trabajo para listado'!$DE$153:$DE$1048576,0),MATCH((CUADRO!Q$5&amp;$E593),'Hoja de Trabajo para listado'!$DE$151:$DG$151,0)),0)+IFERROR(INDEX('Hoja de Trabajo para listado'!$CD$155:$DC$1048576,MATCH($A593,'Hoja de Trabajo para listado'!$CD$155:$CD$1048576,0),MATCH((CUADRO!Q$5&amp;$E593),'Hoja de Trabajo para listado'!$CD$151:$DC$151,0)),0)</f>
        <v>0</v>
      </c>
      <c r="R593" s="243">
        <f t="shared" ca="1" si="21"/>
        <v>0</v>
      </c>
      <c r="S593" s="249">
        <f ca="1">+R592+R593</f>
        <v>0</v>
      </c>
      <c r="T593" s="243">
        <f ca="1">+S593</f>
        <v>0</v>
      </c>
      <c r="U593" s="242">
        <f t="shared" si="22"/>
        <v>2</v>
      </c>
      <c r="V593" s="333" t="str">
        <f>+VLOOKUP(A593,bd_lista!$A$3:$E$590,5,FALSE)</f>
        <v>Gobiernos Autonomos Municipales</v>
      </c>
      <c r="W593" s="384"/>
      <c r="X593" s="242">
        <f>+VLOOKUP(A593,[3]Sheet1!$A$13:$D$744,4,FALSE)</f>
        <v>0</v>
      </c>
      <c r="Y593" s="242" t="e">
        <f>+VLOOKUP(X593,bd_lista!$A$3:$C$590,3,FALSE)</f>
        <v>#N/A</v>
      </c>
      <c r="Z593" s="292"/>
      <c r="AA593" s="293"/>
    </row>
    <row r="594" spans="1:27" customFormat="1" ht="15" hidden="1" customHeight="1">
      <c r="A594" s="32">
        <v>1250</v>
      </c>
      <c r="B594" s="388">
        <f>+A594</f>
        <v>1250</v>
      </c>
      <c r="C594" s="247" t="str">
        <f>+VLOOKUP(A594,bd_lista!$A$3:$C$590,3,FALSE)</f>
        <v>Gobierno Autónomo Municipal de Pelechuco</v>
      </c>
      <c r="D594" s="385" t="str">
        <f>+C594</f>
        <v>Gobierno Autónomo Municipal de Pelechuco</v>
      </c>
      <c r="E594" s="242" t="s">
        <v>1304</v>
      </c>
      <c r="F594" s="243">
        <f ca="1">+IFERROR(INDEX('Hoja de Trabajo para listado'!$A$155:$Z$1048576,MATCH($A594,'Hoja de Trabajo para listado'!$A$155:$A$1048576,0),MATCH((CUADRO!F$5&amp;$E594),'Hoja de Trabajo para listado'!$A$151:$Z$151,0)),0)+IFERROR(INDEX('Hoja de Trabajo para listado'!$AB$155:$BA$1048576,MATCH($A594,'Hoja de Trabajo para listado'!$AB$155:$AB$1048576,0),MATCH((CUADRO!F$5&amp;$E594),'Hoja de Trabajo para listado'!$AB$151:$BA$151,0)),0)+IFERROR(INDEX('Hoja de Trabajo para listado'!$BC$155:$CB$1048576,MATCH($A594,'Hoja de Trabajo para listado'!$BC$155:$BC$1048576,0),MATCH((CUADRO!F$5&amp;$E594),'Hoja de Trabajo para listado'!$BC$151:$CB$151,0)),0)+IFERROR(INDEX('Hoja de Trabajo para listado'!$DE$153:$DG$274,MATCH($A594,'Hoja de Trabajo para listado'!$DE$153:$DE$1048576,0),MATCH((CUADRO!F$5&amp;$E594),'Hoja de Trabajo para listado'!$DE$151:$DG$151,0)),0)+IFERROR(INDEX('Hoja de Trabajo para listado'!$CD$155:$DC$1048576,MATCH($A594,'Hoja de Trabajo para listado'!$CD$155:$CD$1048576,0),MATCH((CUADRO!F$5&amp;$E594),'Hoja de Trabajo para listado'!$CD$151:$DC$151,0)),0)</f>
        <v>0</v>
      </c>
      <c r="G594" s="243">
        <f ca="1">+IFERROR(INDEX('Hoja de Trabajo para listado'!$A$155:$Z$1048576,MATCH($A594,'Hoja de Trabajo para listado'!$A$155:$A$1048576,0),MATCH((CUADRO!G$5&amp;$E594),'Hoja de Trabajo para listado'!$A$151:$Z$151,0)),0)+IFERROR(INDEX('Hoja de Trabajo para listado'!$AB$155:$BA$1048576,MATCH($A594,'Hoja de Trabajo para listado'!$AB$155:$AB$1048576,0),MATCH((CUADRO!G$5&amp;$E594),'Hoja de Trabajo para listado'!$AB$151:$BA$151,0)),0)+IFERROR(INDEX('Hoja de Trabajo para listado'!$BC$155:$CB$1048576,MATCH($A594,'Hoja de Trabajo para listado'!$BC$155:$BC$1048576,0),MATCH((CUADRO!G$5&amp;$E594),'Hoja de Trabajo para listado'!$BC$151:$CB$151,0)),0)+IFERROR(INDEX('Hoja de Trabajo para listado'!$DE$153:$DG$274,MATCH($A594,'Hoja de Trabajo para listado'!$DE$153:$DE$1048576,0),MATCH((CUADRO!G$5&amp;$E594),'Hoja de Trabajo para listado'!$DE$151:$DG$151,0)),0)+IFERROR(INDEX('Hoja de Trabajo para listado'!$CD$155:$DC$1048576,MATCH($A594,'Hoja de Trabajo para listado'!$CD$155:$CD$1048576,0),MATCH((CUADRO!G$5&amp;$E594),'Hoja de Trabajo para listado'!$CD$151:$DC$151,0)),0)</f>
        <v>0</v>
      </c>
      <c r="H594" s="243">
        <f ca="1">+IFERROR(INDEX('Hoja de Trabajo para listado'!$A$155:$Z$1048576,MATCH($A594,'Hoja de Trabajo para listado'!$A$155:$A$1048576,0),MATCH((CUADRO!H$5&amp;$E594),'Hoja de Trabajo para listado'!$A$151:$Z$151,0)),0)+IFERROR(INDEX('Hoja de Trabajo para listado'!$AB$155:$BA$1048576,MATCH($A594,'Hoja de Trabajo para listado'!$AB$155:$AB$1048576,0),MATCH((CUADRO!H$5&amp;$E594),'Hoja de Trabajo para listado'!$AB$151:$BA$151,0)),0)+IFERROR(INDEX('Hoja de Trabajo para listado'!$BC$155:$CB$1048576,MATCH($A594,'Hoja de Trabajo para listado'!$BC$155:$BC$1048576,0),MATCH((CUADRO!H$5&amp;$E594),'Hoja de Trabajo para listado'!$BC$151:$CB$151,0)),0)+IFERROR(INDEX('Hoja de Trabajo para listado'!$DE$153:$DG$274,MATCH($A594,'Hoja de Trabajo para listado'!$DE$153:$DE$1048576,0),MATCH((CUADRO!H$5&amp;$E594),'Hoja de Trabajo para listado'!$DE$151:$DG$151,0)),0)+IFERROR(INDEX('Hoja de Trabajo para listado'!$CD$155:$DC$1048576,MATCH($A594,'Hoja de Trabajo para listado'!$CD$155:$CD$1048576,0),MATCH((CUADRO!H$5&amp;$E594),'Hoja de Trabajo para listado'!$CD$151:$DC$151,0)),0)</f>
        <v>0</v>
      </c>
      <c r="I594" s="243">
        <f ca="1">+IFERROR(INDEX('Hoja de Trabajo para listado'!$A$155:$Z$1048576,MATCH($A594,'Hoja de Trabajo para listado'!$A$155:$A$1048576,0),MATCH((CUADRO!I$5&amp;$E594),'Hoja de Trabajo para listado'!$A$151:$Z$151,0)),0)+IFERROR(INDEX('Hoja de Trabajo para listado'!$AB$155:$BA$1048576,MATCH($A594,'Hoja de Trabajo para listado'!$AB$155:$AB$1048576,0),MATCH((CUADRO!I$5&amp;$E594),'Hoja de Trabajo para listado'!$AB$151:$BA$151,0)),0)+IFERROR(INDEX('Hoja de Trabajo para listado'!$BC$155:$CB$1048576,MATCH($A594,'Hoja de Trabajo para listado'!$BC$155:$BC$1048576,0),MATCH((CUADRO!I$5&amp;$E594),'Hoja de Trabajo para listado'!$BC$151:$CB$151,0)),0)+IFERROR(INDEX('Hoja de Trabajo para listado'!$DE$153:$DG$274,MATCH($A594,'Hoja de Trabajo para listado'!$DE$153:$DE$1048576,0),MATCH((CUADRO!I$5&amp;$E594),'Hoja de Trabajo para listado'!$DE$151:$DG$151,0)),0)+IFERROR(INDEX('Hoja de Trabajo para listado'!$CD$155:$DC$1048576,MATCH($A594,'Hoja de Trabajo para listado'!$CD$155:$CD$1048576,0),MATCH((CUADRO!I$5&amp;$E594),'Hoja de Trabajo para listado'!$CD$151:$DC$151,0)),0)</f>
        <v>0</v>
      </c>
      <c r="J594" s="243">
        <f ca="1">+IFERROR(INDEX('Hoja de Trabajo para listado'!$A$155:$Z$1048576,MATCH($A594,'Hoja de Trabajo para listado'!$A$155:$A$1048576,0),MATCH((CUADRO!J$5&amp;$E594),'Hoja de Trabajo para listado'!$A$151:$Z$151,0)),0)+IFERROR(INDEX('Hoja de Trabajo para listado'!$AB$155:$BA$1048576,MATCH($A594,'Hoja de Trabajo para listado'!$AB$155:$AB$1048576,0),MATCH((CUADRO!J$5&amp;$E594),'Hoja de Trabajo para listado'!$AB$151:$BA$151,0)),0)+IFERROR(INDEX('Hoja de Trabajo para listado'!$BC$155:$CB$1048576,MATCH($A594,'Hoja de Trabajo para listado'!$BC$155:$BC$1048576,0),MATCH((CUADRO!J$5&amp;$E594),'Hoja de Trabajo para listado'!$BC$151:$CB$151,0)),0)+IFERROR(INDEX('Hoja de Trabajo para listado'!$DE$153:$DG$274,MATCH($A594,'Hoja de Trabajo para listado'!$DE$153:$DE$1048576,0),MATCH((CUADRO!J$5&amp;$E594),'Hoja de Trabajo para listado'!$DE$151:$DG$151,0)),0)+IFERROR(INDEX('Hoja de Trabajo para listado'!$CD$155:$DC$1048576,MATCH($A594,'Hoja de Trabajo para listado'!$CD$155:$CD$1048576,0),MATCH((CUADRO!J$5&amp;$E594),'Hoja de Trabajo para listado'!$CD$151:$DC$151,0)),0)</f>
        <v>0</v>
      </c>
      <c r="K594" s="243">
        <f ca="1">+IFERROR(INDEX('Hoja de Trabajo para listado'!$A$155:$Z$1048576,MATCH($A594,'Hoja de Trabajo para listado'!$A$155:$A$1048576,0),MATCH((CUADRO!K$5&amp;$E594),'Hoja de Trabajo para listado'!$A$151:$Z$151,0)),0)+IFERROR(INDEX('Hoja de Trabajo para listado'!$AB$155:$BA$1048576,MATCH($A594,'Hoja de Trabajo para listado'!$AB$155:$AB$1048576,0),MATCH((CUADRO!K$5&amp;$E594),'Hoja de Trabajo para listado'!$AB$151:$BA$151,0)),0)+IFERROR(INDEX('Hoja de Trabajo para listado'!$BC$155:$CB$1048576,MATCH($A594,'Hoja de Trabajo para listado'!$BC$155:$BC$1048576,0),MATCH((CUADRO!K$5&amp;$E594),'Hoja de Trabajo para listado'!$BC$151:$CB$151,0)),0)+IFERROR(INDEX('Hoja de Trabajo para listado'!$DE$153:$DG$274,MATCH($A594,'Hoja de Trabajo para listado'!$DE$153:$DE$1048576,0),MATCH((CUADRO!K$5&amp;$E594),'Hoja de Trabajo para listado'!$DE$151:$DG$151,0)),0)+IFERROR(INDEX('Hoja de Trabajo para listado'!$CD$155:$DC$1048576,MATCH($A594,'Hoja de Trabajo para listado'!$CD$155:$CD$1048576,0),MATCH((CUADRO!K$5&amp;$E594),'Hoja de Trabajo para listado'!$CD$151:$DC$151,0)),0)</f>
        <v>0</v>
      </c>
      <c r="L594" s="243">
        <f ca="1">+IFERROR(INDEX('Hoja de Trabajo para listado'!$A$155:$Z$1048576,MATCH($A594,'Hoja de Trabajo para listado'!$A$155:$A$1048576,0),MATCH((CUADRO!L$5&amp;$E594),'Hoja de Trabajo para listado'!$A$151:$Z$151,0)),0)+IFERROR(INDEX('Hoja de Trabajo para listado'!$AB$155:$BA$1048576,MATCH($A594,'Hoja de Trabajo para listado'!$AB$155:$AB$1048576,0),MATCH((CUADRO!L$5&amp;$E594),'Hoja de Trabajo para listado'!$AB$151:$BA$151,0)),0)+IFERROR(INDEX('Hoja de Trabajo para listado'!$BC$155:$CB$1048576,MATCH($A594,'Hoja de Trabajo para listado'!$BC$155:$BC$1048576,0),MATCH((CUADRO!L$5&amp;$E594),'Hoja de Trabajo para listado'!$BC$151:$CB$151,0)),0)+IFERROR(INDEX('Hoja de Trabajo para listado'!$DE$153:$DG$274,MATCH($A594,'Hoja de Trabajo para listado'!$DE$153:$DE$1048576,0),MATCH((CUADRO!L$5&amp;$E594),'Hoja de Trabajo para listado'!$DE$151:$DG$151,0)),0)+IFERROR(INDEX('Hoja de Trabajo para listado'!$CD$155:$DC$1048576,MATCH($A594,'Hoja de Trabajo para listado'!$CD$155:$CD$1048576,0),MATCH((CUADRO!L$5&amp;$E594),'Hoja de Trabajo para listado'!$CD$151:$DC$151,0)),0)</f>
        <v>0</v>
      </c>
      <c r="M594" s="243">
        <f ca="1">+IFERROR(INDEX('Hoja de Trabajo para listado'!$A$155:$Z$1048576,MATCH($A594,'Hoja de Trabajo para listado'!$A$155:$A$1048576,0),MATCH((CUADRO!M$5&amp;$E594),'Hoja de Trabajo para listado'!$A$151:$Z$151,0)),0)+IFERROR(INDEX('Hoja de Trabajo para listado'!$AB$155:$BA$1048576,MATCH($A594,'Hoja de Trabajo para listado'!$AB$155:$AB$1048576,0),MATCH((CUADRO!M$5&amp;$E594),'Hoja de Trabajo para listado'!$AB$151:$BA$151,0)),0)+IFERROR(INDEX('Hoja de Trabajo para listado'!$BC$155:$CB$1048576,MATCH($A594,'Hoja de Trabajo para listado'!$BC$155:$BC$1048576,0),MATCH((CUADRO!M$5&amp;$E594),'Hoja de Trabajo para listado'!$BC$151:$CB$151,0)),0)+IFERROR(INDEX('Hoja de Trabajo para listado'!$DE$153:$DG$274,MATCH($A594,'Hoja de Trabajo para listado'!$DE$153:$DE$1048576,0),MATCH((CUADRO!M$5&amp;$E594),'Hoja de Trabajo para listado'!$DE$151:$DG$151,0)),0)+IFERROR(INDEX('Hoja de Trabajo para listado'!$CD$155:$DC$1048576,MATCH($A594,'Hoja de Trabajo para listado'!$CD$155:$CD$1048576,0),MATCH((CUADRO!M$5&amp;$E594),'Hoja de Trabajo para listado'!$CD$151:$DC$151,0)),0)</f>
        <v>0</v>
      </c>
      <c r="N594" s="243">
        <f ca="1">+IFERROR(INDEX('Hoja de Trabajo para listado'!$A$155:$Z$1048576,MATCH($A594,'Hoja de Trabajo para listado'!$A$155:$A$1048576,0),MATCH((CUADRO!N$5&amp;$E594),'Hoja de Trabajo para listado'!$A$151:$Z$151,0)),0)+IFERROR(INDEX('Hoja de Trabajo para listado'!$AB$155:$BA$1048576,MATCH($A594,'Hoja de Trabajo para listado'!$AB$155:$AB$1048576,0),MATCH((CUADRO!N$5&amp;$E594),'Hoja de Trabajo para listado'!$AB$151:$BA$151,0)),0)+IFERROR(INDEX('Hoja de Trabajo para listado'!$BC$155:$CB$1048576,MATCH($A594,'Hoja de Trabajo para listado'!$BC$155:$BC$1048576,0),MATCH((CUADRO!N$5&amp;$E594),'Hoja de Trabajo para listado'!$BC$151:$CB$151,0)),0)+IFERROR(INDEX('Hoja de Trabajo para listado'!$DE$153:$DG$274,MATCH($A594,'Hoja de Trabajo para listado'!$DE$153:$DE$1048576,0),MATCH((CUADRO!N$5&amp;$E594),'Hoja de Trabajo para listado'!$DE$151:$DG$151,0)),0)+IFERROR(INDEX('Hoja de Trabajo para listado'!$CD$155:$DC$1048576,MATCH($A594,'Hoja de Trabajo para listado'!$CD$155:$CD$1048576,0),MATCH((CUADRO!N$5&amp;$E594),'Hoja de Trabajo para listado'!$CD$151:$DC$151,0)),0)</f>
        <v>0</v>
      </c>
      <c r="O594" s="243">
        <f ca="1">+IFERROR(INDEX('Hoja de Trabajo para listado'!$A$155:$Z$1048576,MATCH($A594,'Hoja de Trabajo para listado'!$A$155:$A$1048576,0),MATCH((CUADRO!O$5&amp;$E594),'Hoja de Trabajo para listado'!$A$151:$Z$151,0)),0)+IFERROR(INDEX('Hoja de Trabajo para listado'!$AB$155:$BA$1048576,MATCH($A594,'Hoja de Trabajo para listado'!$AB$155:$AB$1048576,0),MATCH((CUADRO!O$5&amp;$E594),'Hoja de Trabajo para listado'!$AB$151:$BA$151,0)),0)+IFERROR(INDEX('Hoja de Trabajo para listado'!$BC$155:$CB$1048576,MATCH($A594,'Hoja de Trabajo para listado'!$BC$155:$BC$1048576,0),MATCH((CUADRO!O$5&amp;$E594),'Hoja de Trabajo para listado'!$BC$151:$CB$151,0)),0)+IFERROR(INDEX('Hoja de Trabajo para listado'!$DE$153:$DG$274,MATCH($A594,'Hoja de Trabajo para listado'!$DE$153:$DE$1048576,0),MATCH((CUADRO!O$5&amp;$E594),'Hoja de Trabajo para listado'!$DE$151:$DG$151,0)),0)+IFERROR(INDEX('Hoja de Trabajo para listado'!$CD$155:$DC$1048576,MATCH($A594,'Hoja de Trabajo para listado'!$CD$155:$CD$1048576,0),MATCH((CUADRO!O$5&amp;$E594),'Hoja de Trabajo para listado'!$CD$151:$DC$151,0)),0)</f>
        <v>0</v>
      </c>
      <c r="P594" s="243">
        <f ca="1">+IFERROR(INDEX('Hoja de Trabajo para listado'!$A$155:$Z$1048576,MATCH($A594,'Hoja de Trabajo para listado'!$A$155:$A$1048576,0),MATCH((CUADRO!P$5&amp;$E594),'Hoja de Trabajo para listado'!$A$151:$Z$151,0)),0)+IFERROR(INDEX('Hoja de Trabajo para listado'!$AB$155:$BA$1048576,MATCH($A594,'Hoja de Trabajo para listado'!$AB$155:$AB$1048576,0),MATCH((CUADRO!P$5&amp;$E594),'Hoja de Trabajo para listado'!$AB$151:$BA$151,0)),0)+IFERROR(INDEX('Hoja de Trabajo para listado'!$BC$155:$CB$1048576,MATCH($A594,'Hoja de Trabajo para listado'!$BC$155:$BC$1048576,0),MATCH((CUADRO!P$5&amp;$E594),'Hoja de Trabajo para listado'!$BC$151:$CB$151,0)),0)+IFERROR(INDEX('Hoja de Trabajo para listado'!$DE$153:$DG$274,MATCH($A594,'Hoja de Trabajo para listado'!$DE$153:$DE$1048576,0),MATCH((CUADRO!P$5&amp;$E594),'Hoja de Trabajo para listado'!$DE$151:$DG$151,0)),0)+IFERROR(INDEX('Hoja de Trabajo para listado'!$CD$155:$DC$1048576,MATCH($A594,'Hoja de Trabajo para listado'!$CD$155:$CD$1048576,0),MATCH((CUADRO!P$5&amp;$E594),'Hoja de Trabajo para listado'!$CD$151:$DC$151,0)),0)</f>
        <v>0</v>
      </c>
      <c r="Q594" s="243">
        <f ca="1">+IFERROR(INDEX('Hoja de Trabajo para listado'!$A$155:$Z$1048576,MATCH($A594,'Hoja de Trabajo para listado'!$A$155:$A$1048576,0),MATCH((CUADRO!Q$5&amp;$E594),'Hoja de Trabajo para listado'!$A$151:$Z$151,0)),0)+IFERROR(INDEX('Hoja de Trabajo para listado'!$AB$155:$BA$1048576,MATCH($A594,'Hoja de Trabajo para listado'!$AB$155:$AB$1048576,0),MATCH((CUADRO!Q$5&amp;$E594),'Hoja de Trabajo para listado'!$AB$151:$BA$151,0)),0)+IFERROR(INDEX('Hoja de Trabajo para listado'!$BC$155:$CB$1048576,MATCH($A594,'Hoja de Trabajo para listado'!$BC$155:$BC$1048576,0),MATCH((CUADRO!Q$5&amp;$E594),'Hoja de Trabajo para listado'!$BC$151:$CB$151,0)),0)+IFERROR(INDEX('Hoja de Trabajo para listado'!$DE$153:$DG$274,MATCH($A594,'Hoja de Trabajo para listado'!$DE$153:$DE$1048576,0),MATCH((CUADRO!Q$5&amp;$E594),'Hoja de Trabajo para listado'!$DE$151:$DG$151,0)),0)+IFERROR(INDEX('Hoja de Trabajo para listado'!$CD$155:$DC$1048576,MATCH($A594,'Hoja de Trabajo para listado'!$CD$155:$CD$1048576,0),MATCH((CUADRO!Q$5&amp;$E594),'Hoja de Trabajo para listado'!$CD$151:$DC$151,0)),0)</f>
        <v>0</v>
      </c>
      <c r="R594" s="243">
        <f t="shared" ca="1" si="21"/>
        <v>0</v>
      </c>
      <c r="S594" s="249"/>
      <c r="T594" s="243">
        <f ca="1">+T595</f>
        <v>0</v>
      </c>
      <c r="U594" s="242">
        <f t="shared" si="22"/>
        <v>1</v>
      </c>
      <c r="V594" s="333" t="str">
        <f>+VLOOKUP(A594,bd_lista!$A$3:$E$590,5,FALSE)</f>
        <v>Gobiernos Autonomos Municipales</v>
      </c>
      <c r="W594" s="383" t="str">
        <f>+V594</f>
        <v>Gobiernos Autonomos Municipales</v>
      </c>
      <c r="X594" s="242">
        <f>+VLOOKUP(A594,[3]Sheet1!$A$13:$D$744,4,FALSE)</f>
        <v>0</v>
      </c>
      <c r="Y594" s="242" t="e">
        <f>+VLOOKUP(X594,bd_lista!$A$3:$C$590,3,FALSE)</f>
        <v>#N/A</v>
      </c>
      <c r="Z594" s="294">
        <f>+X594</f>
        <v>0</v>
      </c>
      <c r="AA594" s="295" t="e">
        <f>+Y594</f>
        <v>#N/A</v>
      </c>
    </row>
    <row r="595" spans="1:27" customFormat="1" ht="15" hidden="1" customHeight="1">
      <c r="A595" s="32">
        <v>1250</v>
      </c>
      <c r="B595" s="389"/>
      <c r="C595" s="247" t="str">
        <f>+VLOOKUP(A595,bd_lista!$A$3:$C$590,3,FALSE)</f>
        <v>Gobierno Autónomo Municipal de Pelechuco</v>
      </c>
      <c r="D595" s="386"/>
      <c r="E595" s="244" t="s">
        <v>1305</v>
      </c>
      <c r="F595" s="243">
        <f ca="1">+IFERROR(INDEX('Hoja de Trabajo para listado'!$A$155:$Z$1048576,MATCH($A595,'Hoja de Trabajo para listado'!$A$155:$A$1048576,0),MATCH((CUADRO!F$5&amp;$E595),'Hoja de Trabajo para listado'!$A$151:$Z$151,0)),0)+IFERROR(INDEX('Hoja de Trabajo para listado'!$AB$155:$BA$1048576,MATCH($A595,'Hoja de Trabajo para listado'!$AB$155:$AB$1048576,0),MATCH((CUADRO!F$5&amp;$E595),'Hoja de Trabajo para listado'!$AB$151:$BA$151,0)),0)+IFERROR(INDEX('Hoja de Trabajo para listado'!$BC$155:$CB$1048576,MATCH($A595,'Hoja de Trabajo para listado'!$BC$155:$BC$1048576,0),MATCH((CUADRO!F$5&amp;$E595),'Hoja de Trabajo para listado'!$BC$151:$CB$151,0)),0)+IFERROR(INDEX('Hoja de Trabajo para listado'!$DE$153:$DG$274,MATCH($A595,'Hoja de Trabajo para listado'!$DE$153:$DE$1048576,0),MATCH((CUADRO!F$5&amp;$E595),'Hoja de Trabajo para listado'!$DE$151:$DG$151,0)),0)+IFERROR(INDEX('Hoja de Trabajo para listado'!$CD$155:$DC$1048576,MATCH($A595,'Hoja de Trabajo para listado'!$CD$155:$CD$1048576,0),MATCH((CUADRO!F$5&amp;$E595),'Hoja de Trabajo para listado'!$CD$151:$DC$151,0)),0)</f>
        <v>0</v>
      </c>
      <c r="G595" s="243">
        <f ca="1">+IFERROR(INDEX('Hoja de Trabajo para listado'!$A$155:$Z$1048576,MATCH($A595,'Hoja de Trabajo para listado'!$A$155:$A$1048576,0),MATCH((CUADRO!G$5&amp;$E595),'Hoja de Trabajo para listado'!$A$151:$Z$151,0)),0)+IFERROR(INDEX('Hoja de Trabajo para listado'!$AB$155:$BA$1048576,MATCH($A595,'Hoja de Trabajo para listado'!$AB$155:$AB$1048576,0),MATCH((CUADRO!G$5&amp;$E595),'Hoja de Trabajo para listado'!$AB$151:$BA$151,0)),0)+IFERROR(INDEX('Hoja de Trabajo para listado'!$BC$155:$CB$1048576,MATCH($A595,'Hoja de Trabajo para listado'!$BC$155:$BC$1048576,0),MATCH((CUADRO!G$5&amp;$E595),'Hoja de Trabajo para listado'!$BC$151:$CB$151,0)),0)+IFERROR(INDEX('Hoja de Trabajo para listado'!$DE$153:$DG$274,MATCH($A595,'Hoja de Trabajo para listado'!$DE$153:$DE$1048576,0),MATCH((CUADRO!G$5&amp;$E595),'Hoja de Trabajo para listado'!$DE$151:$DG$151,0)),0)+IFERROR(INDEX('Hoja de Trabajo para listado'!$CD$155:$DC$1048576,MATCH($A595,'Hoja de Trabajo para listado'!$CD$155:$CD$1048576,0),MATCH((CUADRO!G$5&amp;$E595),'Hoja de Trabajo para listado'!$CD$151:$DC$151,0)),0)</f>
        <v>0</v>
      </c>
      <c r="H595" s="243">
        <f ca="1">+IFERROR(INDEX('Hoja de Trabajo para listado'!$A$155:$Z$1048576,MATCH($A595,'Hoja de Trabajo para listado'!$A$155:$A$1048576,0),MATCH((CUADRO!H$5&amp;$E595),'Hoja de Trabajo para listado'!$A$151:$Z$151,0)),0)+IFERROR(INDEX('Hoja de Trabajo para listado'!$AB$155:$BA$1048576,MATCH($A595,'Hoja de Trabajo para listado'!$AB$155:$AB$1048576,0),MATCH((CUADRO!H$5&amp;$E595),'Hoja de Trabajo para listado'!$AB$151:$BA$151,0)),0)+IFERROR(INDEX('Hoja de Trabajo para listado'!$BC$155:$CB$1048576,MATCH($A595,'Hoja de Trabajo para listado'!$BC$155:$BC$1048576,0),MATCH((CUADRO!H$5&amp;$E595),'Hoja de Trabajo para listado'!$BC$151:$CB$151,0)),0)+IFERROR(INDEX('Hoja de Trabajo para listado'!$DE$153:$DG$274,MATCH($A595,'Hoja de Trabajo para listado'!$DE$153:$DE$1048576,0),MATCH((CUADRO!H$5&amp;$E595),'Hoja de Trabajo para listado'!$DE$151:$DG$151,0)),0)+IFERROR(INDEX('Hoja de Trabajo para listado'!$CD$155:$DC$1048576,MATCH($A595,'Hoja de Trabajo para listado'!$CD$155:$CD$1048576,0),MATCH((CUADRO!H$5&amp;$E595),'Hoja de Trabajo para listado'!$CD$151:$DC$151,0)),0)</f>
        <v>0</v>
      </c>
      <c r="I595" s="243">
        <f ca="1">+IFERROR(INDEX('Hoja de Trabajo para listado'!$A$155:$Z$1048576,MATCH($A595,'Hoja de Trabajo para listado'!$A$155:$A$1048576,0),MATCH((CUADRO!I$5&amp;$E595),'Hoja de Trabajo para listado'!$A$151:$Z$151,0)),0)+IFERROR(INDEX('Hoja de Trabajo para listado'!$AB$155:$BA$1048576,MATCH($A595,'Hoja de Trabajo para listado'!$AB$155:$AB$1048576,0),MATCH((CUADRO!I$5&amp;$E595),'Hoja de Trabajo para listado'!$AB$151:$BA$151,0)),0)+IFERROR(INDEX('Hoja de Trabajo para listado'!$BC$155:$CB$1048576,MATCH($A595,'Hoja de Trabajo para listado'!$BC$155:$BC$1048576,0),MATCH((CUADRO!I$5&amp;$E595),'Hoja de Trabajo para listado'!$BC$151:$CB$151,0)),0)+IFERROR(INDEX('Hoja de Trabajo para listado'!$DE$153:$DG$274,MATCH($A595,'Hoja de Trabajo para listado'!$DE$153:$DE$1048576,0),MATCH((CUADRO!I$5&amp;$E595),'Hoja de Trabajo para listado'!$DE$151:$DG$151,0)),0)+IFERROR(INDEX('Hoja de Trabajo para listado'!$CD$155:$DC$1048576,MATCH($A595,'Hoja de Trabajo para listado'!$CD$155:$CD$1048576,0),MATCH((CUADRO!I$5&amp;$E595),'Hoja de Trabajo para listado'!$CD$151:$DC$151,0)),0)</f>
        <v>0</v>
      </c>
      <c r="J595" s="243">
        <f ca="1">+IFERROR(INDEX('Hoja de Trabajo para listado'!$A$155:$Z$1048576,MATCH($A595,'Hoja de Trabajo para listado'!$A$155:$A$1048576,0),MATCH((CUADRO!J$5&amp;$E595),'Hoja de Trabajo para listado'!$A$151:$Z$151,0)),0)+IFERROR(INDEX('Hoja de Trabajo para listado'!$AB$155:$BA$1048576,MATCH($A595,'Hoja de Trabajo para listado'!$AB$155:$AB$1048576,0),MATCH((CUADRO!J$5&amp;$E595),'Hoja de Trabajo para listado'!$AB$151:$BA$151,0)),0)+IFERROR(INDEX('Hoja de Trabajo para listado'!$BC$155:$CB$1048576,MATCH($A595,'Hoja de Trabajo para listado'!$BC$155:$BC$1048576,0),MATCH((CUADRO!J$5&amp;$E595),'Hoja de Trabajo para listado'!$BC$151:$CB$151,0)),0)+IFERROR(INDEX('Hoja de Trabajo para listado'!$DE$153:$DG$274,MATCH($A595,'Hoja de Trabajo para listado'!$DE$153:$DE$1048576,0),MATCH((CUADRO!J$5&amp;$E595),'Hoja de Trabajo para listado'!$DE$151:$DG$151,0)),0)+IFERROR(INDEX('Hoja de Trabajo para listado'!$CD$155:$DC$1048576,MATCH($A595,'Hoja de Trabajo para listado'!$CD$155:$CD$1048576,0),MATCH((CUADRO!J$5&amp;$E595),'Hoja de Trabajo para listado'!$CD$151:$DC$151,0)),0)</f>
        <v>0</v>
      </c>
      <c r="K595" s="243">
        <f ca="1">+IFERROR(INDEX('Hoja de Trabajo para listado'!$A$155:$Z$1048576,MATCH($A595,'Hoja de Trabajo para listado'!$A$155:$A$1048576,0),MATCH((CUADRO!K$5&amp;$E595),'Hoja de Trabajo para listado'!$A$151:$Z$151,0)),0)+IFERROR(INDEX('Hoja de Trabajo para listado'!$AB$155:$BA$1048576,MATCH($A595,'Hoja de Trabajo para listado'!$AB$155:$AB$1048576,0),MATCH((CUADRO!K$5&amp;$E595),'Hoja de Trabajo para listado'!$AB$151:$BA$151,0)),0)+IFERROR(INDEX('Hoja de Trabajo para listado'!$BC$155:$CB$1048576,MATCH($A595,'Hoja de Trabajo para listado'!$BC$155:$BC$1048576,0),MATCH((CUADRO!K$5&amp;$E595),'Hoja de Trabajo para listado'!$BC$151:$CB$151,0)),0)+IFERROR(INDEX('Hoja de Trabajo para listado'!$DE$153:$DG$274,MATCH($A595,'Hoja de Trabajo para listado'!$DE$153:$DE$1048576,0),MATCH((CUADRO!K$5&amp;$E595),'Hoja de Trabajo para listado'!$DE$151:$DG$151,0)),0)+IFERROR(INDEX('Hoja de Trabajo para listado'!$CD$155:$DC$1048576,MATCH($A595,'Hoja de Trabajo para listado'!$CD$155:$CD$1048576,0),MATCH((CUADRO!K$5&amp;$E595),'Hoja de Trabajo para listado'!$CD$151:$DC$151,0)),0)</f>
        <v>0</v>
      </c>
      <c r="L595" s="243">
        <f ca="1">+IFERROR(INDEX('Hoja de Trabajo para listado'!$A$155:$Z$1048576,MATCH($A595,'Hoja de Trabajo para listado'!$A$155:$A$1048576,0),MATCH((CUADRO!L$5&amp;$E595),'Hoja de Trabajo para listado'!$A$151:$Z$151,0)),0)+IFERROR(INDEX('Hoja de Trabajo para listado'!$AB$155:$BA$1048576,MATCH($A595,'Hoja de Trabajo para listado'!$AB$155:$AB$1048576,0),MATCH((CUADRO!L$5&amp;$E595),'Hoja de Trabajo para listado'!$AB$151:$BA$151,0)),0)+IFERROR(INDEX('Hoja de Trabajo para listado'!$BC$155:$CB$1048576,MATCH($A595,'Hoja de Trabajo para listado'!$BC$155:$BC$1048576,0),MATCH((CUADRO!L$5&amp;$E595),'Hoja de Trabajo para listado'!$BC$151:$CB$151,0)),0)+IFERROR(INDEX('Hoja de Trabajo para listado'!$DE$153:$DG$274,MATCH($A595,'Hoja de Trabajo para listado'!$DE$153:$DE$1048576,0),MATCH((CUADRO!L$5&amp;$E595),'Hoja de Trabajo para listado'!$DE$151:$DG$151,0)),0)+IFERROR(INDEX('Hoja de Trabajo para listado'!$CD$155:$DC$1048576,MATCH($A595,'Hoja de Trabajo para listado'!$CD$155:$CD$1048576,0),MATCH((CUADRO!L$5&amp;$E595),'Hoja de Trabajo para listado'!$CD$151:$DC$151,0)),0)</f>
        <v>0</v>
      </c>
      <c r="M595" s="243">
        <f ca="1">+IFERROR(INDEX('Hoja de Trabajo para listado'!$A$155:$Z$1048576,MATCH($A595,'Hoja de Trabajo para listado'!$A$155:$A$1048576,0),MATCH((CUADRO!M$5&amp;$E595),'Hoja de Trabajo para listado'!$A$151:$Z$151,0)),0)+IFERROR(INDEX('Hoja de Trabajo para listado'!$AB$155:$BA$1048576,MATCH($A595,'Hoja de Trabajo para listado'!$AB$155:$AB$1048576,0),MATCH((CUADRO!M$5&amp;$E595),'Hoja de Trabajo para listado'!$AB$151:$BA$151,0)),0)+IFERROR(INDEX('Hoja de Trabajo para listado'!$BC$155:$CB$1048576,MATCH($A595,'Hoja de Trabajo para listado'!$BC$155:$BC$1048576,0),MATCH((CUADRO!M$5&amp;$E595),'Hoja de Trabajo para listado'!$BC$151:$CB$151,0)),0)+IFERROR(INDEX('Hoja de Trabajo para listado'!$DE$153:$DG$274,MATCH($A595,'Hoja de Trabajo para listado'!$DE$153:$DE$1048576,0),MATCH((CUADRO!M$5&amp;$E595),'Hoja de Trabajo para listado'!$DE$151:$DG$151,0)),0)+IFERROR(INDEX('Hoja de Trabajo para listado'!$CD$155:$DC$1048576,MATCH($A595,'Hoja de Trabajo para listado'!$CD$155:$CD$1048576,0),MATCH((CUADRO!M$5&amp;$E595),'Hoja de Trabajo para listado'!$CD$151:$DC$151,0)),0)</f>
        <v>0</v>
      </c>
      <c r="N595" s="243">
        <f ca="1">+IFERROR(INDEX('Hoja de Trabajo para listado'!$A$155:$Z$1048576,MATCH($A595,'Hoja de Trabajo para listado'!$A$155:$A$1048576,0),MATCH((CUADRO!N$5&amp;$E595),'Hoja de Trabajo para listado'!$A$151:$Z$151,0)),0)+IFERROR(INDEX('Hoja de Trabajo para listado'!$AB$155:$BA$1048576,MATCH($A595,'Hoja de Trabajo para listado'!$AB$155:$AB$1048576,0),MATCH((CUADRO!N$5&amp;$E595),'Hoja de Trabajo para listado'!$AB$151:$BA$151,0)),0)+IFERROR(INDEX('Hoja de Trabajo para listado'!$BC$155:$CB$1048576,MATCH($A595,'Hoja de Trabajo para listado'!$BC$155:$BC$1048576,0),MATCH((CUADRO!N$5&amp;$E595),'Hoja de Trabajo para listado'!$BC$151:$CB$151,0)),0)+IFERROR(INDEX('Hoja de Trabajo para listado'!$DE$153:$DG$274,MATCH($A595,'Hoja de Trabajo para listado'!$DE$153:$DE$1048576,0),MATCH((CUADRO!N$5&amp;$E595),'Hoja de Trabajo para listado'!$DE$151:$DG$151,0)),0)+IFERROR(INDEX('Hoja de Trabajo para listado'!$CD$155:$DC$1048576,MATCH($A595,'Hoja de Trabajo para listado'!$CD$155:$CD$1048576,0),MATCH((CUADRO!N$5&amp;$E595),'Hoja de Trabajo para listado'!$CD$151:$DC$151,0)),0)</f>
        <v>0</v>
      </c>
      <c r="O595" s="243">
        <f ca="1">+IFERROR(INDEX('Hoja de Trabajo para listado'!$A$155:$Z$1048576,MATCH($A595,'Hoja de Trabajo para listado'!$A$155:$A$1048576,0),MATCH((CUADRO!O$5&amp;$E595),'Hoja de Trabajo para listado'!$A$151:$Z$151,0)),0)+IFERROR(INDEX('Hoja de Trabajo para listado'!$AB$155:$BA$1048576,MATCH($A595,'Hoja de Trabajo para listado'!$AB$155:$AB$1048576,0),MATCH((CUADRO!O$5&amp;$E595),'Hoja de Trabajo para listado'!$AB$151:$BA$151,0)),0)+IFERROR(INDEX('Hoja de Trabajo para listado'!$BC$155:$CB$1048576,MATCH($A595,'Hoja de Trabajo para listado'!$BC$155:$BC$1048576,0),MATCH((CUADRO!O$5&amp;$E595),'Hoja de Trabajo para listado'!$BC$151:$CB$151,0)),0)+IFERROR(INDEX('Hoja de Trabajo para listado'!$DE$153:$DG$274,MATCH($A595,'Hoja de Trabajo para listado'!$DE$153:$DE$1048576,0),MATCH((CUADRO!O$5&amp;$E595),'Hoja de Trabajo para listado'!$DE$151:$DG$151,0)),0)+IFERROR(INDEX('Hoja de Trabajo para listado'!$CD$155:$DC$1048576,MATCH($A595,'Hoja de Trabajo para listado'!$CD$155:$CD$1048576,0),MATCH((CUADRO!O$5&amp;$E595),'Hoja de Trabajo para listado'!$CD$151:$DC$151,0)),0)</f>
        <v>0</v>
      </c>
      <c r="P595" s="243">
        <f ca="1">+IFERROR(INDEX('Hoja de Trabajo para listado'!$A$155:$Z$1048576,MATCH($A595,'Hoja de Trabajo para listado'!$A$155:$A$1048576,0),MATCH((CUADRO!P$5&amp;$E595),'Hoja de Trabajo para listado'!$A$151:$Z$151,0)),0)+IFERROR(INDEX('Hoja de Trabajo para listado'!$AB$155:$BA$1048576,MATCH($A595,'Hoja de Trabajo para listado'!$AB$155:$AB$1048576,0),MATCH((CUADRO!P$5&amp;$E595),'Hoja de Trabajo para listado'!$AB$151:$BA$151,0)),0)+IFERROR(INDEX('Hoja de Trabajo para listado'!$BC$155:$CB$1048576,MATCH($A595,'Hoja de Trabajo para listado'!$BC$155:$BC$1048576,0),MATCH((CUADRO!P$5&amp;$E595),'Hoja de Trabajo para listado'!$BC$151:$CB$151,0)),0)+IFERROR(INDEX('Hoja de Trabajo para listado'!$DE$153:$DG$274,MATCH($A595,'Hoja de Trabajo para listado'!$DE$153:$DE$1048576,0),MATCH((CUADRO!P$5&amp;$E595),'Hoja de Trabajo para listado'!$DE$151:$DG$151,0)),0)+IFERROR(INDEX('Hoja de Trabajo para listado'!$CD$155:$DC$1048576,MATCH($A595,'Hoja de Trabajo para listado'!$CD$155:$CD$1048576,0),MATCH((CUADRO!P$5&amp;$E595),'Hoja de Trabajo para listado'!$CD$151:$DC$151,0)),0)</f>
        <v>0</v>
      </c>
      <c r="Q595" s="243">
        <f ca="1">+IFERROR(INDEX('Hoja de Trabajo para listado'!$A$155:$Z$1048576,MATCH($A595,'Hoja de Trabajo para listado'!$A$155:$A$1048576,0),MATCH((CUADRO!Q$5&amp;$E595),'Hoja de Trabajo para listado'!$A$151:$Z$151,0)),0)+IFERROR(INDEX('Hoja de Trabajo para listado'!$AB$155:$BA$1048576,MATCH($A595,'Hoja de Trabajo para listado'!$AB$155:$AB$1048576,0),MATCH((CUADRO!Q$5&amp;$E595),'Hoja de Trabajo para listado'!$AB$151:$BA$151,0)),0)+IFERROR(INDEX('Hoja de Trabajo para listado'!$BC$155:$CB$1048576,MATCH($A595,'Hoja de Trabajo para listado'!$BC$155:$BC$1048576,0),MATCH((CUADRO!Q$5&amp;$E595),'Hoja de Trabajo para listado'!$BC$151:$CB$151,0)),0)+IFERROR(INDEX('Hoja de Trabajo para listado'!$DE$153:$DG$274,MATCH($A595,'Hoja de Trabajo para listado'!$DE$153:$DE$1048576,0),MATCH((CUADRO!Q$5&amp;$E595),'Hoja de Trabajo para listado'!$DE$151:$DG$151,0)),0)+IFERROR(INDEX('Hoja de Trabajo para listado'!$CD$155:$DC$1048576,MATCH($A595,'Hoja de Trabajo para listado'!$CD$155:$CD$1048576,0),MATCH((CUADRO!Q$5&amp;$E595),'Hoja de Trabajo para listado'!$CD$151:$DC$151,0)),0)</f>
        <v>0</v>
      </c>
      <c r="R595" s="243">
        <f t="shared" ca="1" si="21"/>
        <v>0</v>
      </c>
      <c r="S595" s="249">
        <f ca="1">+R594+R595</f>
        <v>0</v>
      </c>
      <c r="T595" s="243">
        <f ca="1">+S595</f>
        <v>0</v>
      </c>
      <c r="U595" s="242">
        <f t="shared" si="22"/>
        <v>2</v>
      </c>
      <c r="V595" s="333" t="str">
        <f>+VLOOKUP(A595,bd_lista!$A$3:$E$590,5,FALSE)</f>
        <v>Gobiernos Autonomos Municipales</v>
      </c>
      <c r="W595" s="384"/>
      <c r="X595" s="242">
        <f>+VLOOKUP(A595,[3]Sheet1!$A$13:$D$744,4,FALSE)</f>
        <v>0</v>
      </c>
      <c r="Y595" s="242" t="e">
        <f>+VLOOKUP(X595,bd_lista!$A$3:$C$590,3,FALSE)</f>
        <v>#N/A</v>
      </c>
      <c r="Z595" s="292"/>
      <c r="AA595" s="293"/>
    </row>
    <row r="596" spans="1:27" customFormat="1" ht="15" hidden="1" customHeight="1">
      <c r="A596" s="32">
        <v>1251</v>
      </c>
      <c r="B596" s="388">
        <f>+A596</f>
        <v>1251</v>
      </c>
      <c r="C596" s="247" t="str">
        <f>+VLOOKUP(A596,bd_lista!$A$3:$C$590,3,FALSE)</f>
        <v>Gobierno Autónomo Municipal de Luribay</v>
      </c>
      <c r="D596" s="385" t="str">
        <f>+C596</f>
        <v>Gobierno Autónomo Municipal de Luribay</v>
      </c>
      <c r="E596" s="242" t="s">
        <v>1304</v>
      </c>
      <c r="F596" s="243">
        <f ca="1">+IFERROR(INDEX('Hoja de Trabajo para listado'!$A$155:$Z$1048576,MATCH($A596,'Hoja de Trabajo para listado'!$A$155:$A$1048576,0),MATCH((CUADRO!F$5&amp;$E596),'Hoja de Trabajo para listado'!$A$151:$Z$151,0)),0)+IFERROR(INDEX('Hoja de Trabajo para listado'!$AB$155:$BA$1048576,MATCH($A596,'Hoja de Trabajo para listado'!$AB$155:$AB$1048576,0),MATCH((CUADRO!F$5&amp;$E596),'Hoja de Trabajo para listado'!$AB$151:$BA$151,0)),0)+IFERROR(INDEX('Hoja de Trabajo para listado'!$BC$155:$CB$1048576,MATCH($A596,'Hoja de Trabajo para listado'!$BC$155:$BC$1048576,0),MATCH((CUADRO!F$5&amp;$E596),'Hoja de Trabajo para listado'!$BC$151:$CB$151,0)),0)+IFERROR(INDEX('Hoja de Trabajo para listado'!$DE$153:$DG$274,MATCH($A596,'Hoja de Trabajo para listado'!$DE$153:$DE$1048576,0),MATCH((CUADRO!F$5&amp;$E596),'Hoja de Trabajo para listado'!$DE$151:$DG$151,0)),0)+IFERROR(INDEX('Hoja de Trabajo para listado'!$CD$155:$DC$1048576,MATCH($A596,'Hoja de Trabajo para listado'!$CD$155:$CD$1048576,0),MATCH((CUADRO!F$5&amp;$E596),'Hoja de Trabajo para listado'!$CD$151:$DC$151,0)),0)</f>
        <v>0</v>
      </c>
      <c r="G596" s="243">
        <f ca="1">+IFERROR(INDEX('Hoja de Trabajo para listado'!$A$155:$Z$1048576,MATCH($A596,'Hoja de Trabajo para listado'!$A$155:$A$1048576,0),MATCH((CUADRO!G$5&amp;$E596),'Hoja de Trabajo para listado'!$A$151:$Z$151,0)),0)+IFERROR(INDEX('Hoja de Trabajo para listado'!$AB$155:$BA$1048576,MATCH($A596,'Hoja de Trabajo para listado'!$AB$155:$AB$1048576,0),MATCH((CUADRO!G$5&amp;$E596),'Hoja de Trabajo para listado'!$AB$151:$BA$151,0)),0)+IFERROR(INDEX('Hoja de Trabajo para listado'!$BC$155:$CB$1048576,MATCH($A596,'Hoja de Trabajo para listado'!$BC$155:$BC$1048576,0),MATCH((CUADRO!G$5&amp;$E596),'Hoja de Trabajo para listado'!$BC$151:$CB$151,0)),0)+IFERROR(INDEX('Hoja de Trabajo para listado'!$DE$153:$DG$274,MATCH($A596,'Hoja de Trabajo para listado'!$DE$153:$DE$1048576,0),MATCH((CUADRO!G$5&amp;$E596),'Hoja de Trabajo para listado'!$DE$151:$DG$151,0)),0)+IFERROR(INDEX('Hoja de Trabajo para listado'!$CD$155:$DC$1048576,MATCH($A596,'Hoja de Trabajo para listado'!$CD$155:$CD$1048576,0),MATCH((CUADRO!G$5&amp;$E596),'Hoja de Trabajo para listado'!$CD$151:$DC$151,0)),0)</f>
        <v>0</v>
      </c>
      <c r="H596" s="243">
        <f ca="1">+IFERROR(INDEX('Hoja de Trabajo para listado'!$A$155:$Z$1048576,MATCH($A596,'Hoja de Trabajo para listado'!$A$155:$A$1048576,0),MATCH((CUADRO!H$5&amp;$E596),'Hoja de Trabajo para listado'!$A$151:$Z$151,0)),0)+IFERROR(INDEX('Hoja de Trabajo para listado'!$AB$155:$BA$1048576,MATCH($A596,'Hoja de Trabajo para listado'!$AB$155:$AB$1048576,0),MATCH((CUADRO!H$5&amp;$E596),'Hoja de Trabajo para listado'!$AB$151:$BA$151,0)),0)+IFERROR(INDEX('Hoja de Trabajo para listado'!$BC$155:$CB$1048576,MATCH($A596,'Hoja de Trabajo para listado'!$BC$155:$BC$1048576,0),MATCH((CUADRO!H$5&amp;$E596),'Hoja de Trabajo para listado'!$BC$151:$CB$151,0)),0)+IFERROR(INDEX('Hoja de Trabajo para listado'!$DE$153:$DG$274,MATCH($A596,'Hoja de Trabajo para listado'!$DE$153:$DE$1048576,0),MATCH((CUADRO!H$5&amp;$E596),'Hoja de Trabajo para listado'!$DE$151:$DG$151,0)),0)+IFERROR(INDEX('Hoja de Trabajo para listado'!$CD$155:$DC$1048576,MATCH($A596,'Hoja de Trabajo para listado'!$CD$155:$CD$1048576,0),MATCH((CUADRO!H$5&amp;$E596),'Hoja de Trabajo para listado'!$CD$151:$DC$151,0)),0)</f>
        <v>0</v>
      </c>
      <c r="I596" s="243">
        <f ca="1">+IFERROR(INDEX('Hoja de Trabajo para listado'!$A$155:$Z$1048576,MATCH($A596,'Hoja de Trabajo para listado'!$A$155:$A$1048576,0),MATCH((CUADRO!I$5&amp;$E596),'Hoja de Trabajo para listado'!$A$151:$Z$151,0)),0)+IFERROR(INDEX('Hoja de Trabajo para listado'!$AB$155:$BA$1048576,MATCH($A596,'Hoja de Trabajo para listado'!$AB$155:$AB$1048576,0),MATCH((CUADRO!I$5&amp;$E596),'Hoja de Trabajo para listado'!$AB$151:$BA$151,0)),0)+IFERROR(INDEX('Hoja de Trabajo para listado'!$BC$155:$CB$1048576,MATCH($A596,'Hoja de Trabajo para listado'!$BC$155:$BC$1048576,0),MATCH((CUADRO!I$5&amp;$E596),'Hoja de Trabajo para listado'!$BC$151:$CB$151,0)),0)+IFERROR(INDEX('Hoja de Trabajo para listado'!$DE$153:$DG$274,MATCH($A596,'Hoja de Trabajo para listado'!$DE$153:$DE$1048576,0),MATCH((CUADRO!I$5&amp;$E596),'Hoja de Trabajo para listado'!$DE$151:$DG$151,0)),0)+IFERROR(INDEX('Hoja de Trabajo para listado'!$CD$155:$DC$1048576,MATCH($A596,'Hoja de Trabajo para listado'!$CD$155:$CD$1048576,0),MATCH((CUADRO!I$5&amp;$E596),'Hoja de Trabajo para listado'!$CD$151:$DC$151,0)),0)</f>
        <v>0</v>
      </c>
      <c r="J596" s="243">
        <f ca="1">+IFERROR(INDEX('Hoja de Trabajo para listado'!$A$155:$Z$1048576,MATCH($A596,'Hoja de Trabajo para listado'!$A$155:$A$1048576,0),MATCH((CUADRO!J$5&amp;$E596),'Hoja de Trabajo para listado'!$A$151:$Z$151,0)),0)+IFERROR(INDEX('Hoja de Trabajo para listado'!$AB$155:$BA$1048576,MATCH($A596,'Hoja de Trabajo para listado'!$AB$155:$AB$1048576,0),MATCH((CUADRO!J$5&amp;$E596),'Hoja de Trabajo para listado'!$AB$151:$BA$151,0)),0)+IFERROR(INDEX('Hoja de Trabajo para listado'!$BC$155:$CB$1048576,MATCH($A596,'Hoja de Trabajo para listado'!$BC$155:$BC$1048576,0),MATCH((CUADRO!J$5&amp;$E596),'Hoja de Trabajo para listado'!$BC$151:$CB$151,0)),0)+IFERROR(INDEX('Hoja de Trabajo para listado'!$DE$153:$DG$274,MATCH($A596,'Hoja de Trabajo para listado'!$DE$153:$DE$1048576,0),MATCH((CUADRO!J$5&amp;$E596),'Hoja de Trabajo para listado'!$DE$151:$DG$151,0)),0)+IFERROR(INDEX('Hoja de Trabajo para listado'!$CD$155:$DC$1048576,MATCH($A596,'Hoja de Trabajo para listado'!$CD$155:$CD$1048576,0),MATCH((CUADRO!J$5&amp;$E596),'Hoja de Trabajo para listado'!$CD$151:$DC$151,0)),0)</f>
        <v>0</v>
      </c>
      <c r="K596" s="243">
        <f ca="1">+IFERROR(INDEX('Hoja de Trabajo para listado'!$A$155:$Z$1048576,MATCH($A596,'Hoja de Trabajo para listado'!$A$155:$A$1048576,0),MATCH((CUADRO!K$5&amp;$E596),'Hoja de Trabajo para listado'!$A$151:$Z$151,0)),0)+IFERROR(INDEX('Hoja de Trabajo para listado'!$AB$155:$BA$1048576,MATCH($A596,'Hoja de Trabajo para listado'!$AB$155:$AB$1048576,0),MATCH((CUADRO!K$5&amp;$E596),'Hoja de Trabajo para listado'!$AB$151:$BA$151,0)),0)+IFERROR(INDEX('Hoja de Trabajo para listado'!$BC$155:$CB$1048576,MATCH($A596,'Hoja de Trabajo para listado'!$BC$155:$BC$1048576,0),MATCH((CUADRO!K$5&amp;$E596),'Hoja de Trabajo para listado'!$BC$151:$CB$151,0)),0)+IFERROR(INDEX('Hoja de Trabajo para listado'!$DE$153:$DG$274,MATCH($A596,'Hoja de Trabajo para listado'!$DE$153:$DE$1048576,0),MATCH((CUADRO!K$5&amp;$E596),'Hoja de Trabajo para listado'!$DE$151:$DG$151,0)),0)+IFERROR(INDEX('Hoja de Trabajo para listado'!$CD$155:$DC$1048576,MATCH($A596,'Hoja de Trabajo para listado'!$CD$155:$CD$1048576,0),MATCH((CUADRO!K$5&amp;$E596),'Hoja de Trabajo para listado'!$CD$151:$DC$151,0)),0)</f>
        <v>0</v>
      </c>
      <c r="L596" s="243">
        <f ca="1">+IFERROR(INDEX('Hoja de Trabajo para listado'!$A$155:$Z$1048576,MATCH($A596,'Hoja de Trabajo para listado'!$A$155:$A$1048576,0),MATCH((CUADRO!L$5&amp;$E596),'Hoja de Trabajo para listado'!$A$151:$Z$151,0)),0)+IFERROR(INDEX('Hoja de Trabajo para listado'!$AB$155:$BA$1048576,MATCH($A596,'Hoja de Trabajo para listado'!$AB$155:$AB$1048576,0),MATCH((CUADRO!L$5&amp;$E596),'Hoja de Trabajo para listado'!$AB$151:$BA$151,0)),0)+IFERROR(INDEX('Hoja de Trabajo para listado'!$BC$155:$CB$1048576,MATCH($A596,'Hoja de Trabajo para listado'!$BC$155:$BC$1048576,0),MATCH((CUADRO!L$5&amp;$E596),'Hoja de Trabajo para listado'!$BC$151:$CB$151,0)),0)+IFERROR(INDEX('Hoja de Trabajo para listado'!$DE$153:$DG$274,MATCH($A596,'Hoja de Trabajo para listado'!$DE$153:$DE$1048576,0),MATCH((CUADRO!L$5&amp;$E596),'Hoja de Trabajo para listado'!$DE$151:$DG$151,0)),0)+IFERROR(INDEX('Hoja de Trabajo para listado'!$CD$155:$DC$1048576,MATCH($A596,'Hoja de Trabajo para listado'!$CD$155:$CD$1048576,0),MATCH((CUADRO!L$5&amp;$E596),'Hoja de Trabajo para listado'!$CD$151:$DC$151,0)),0)</f>
        <v>0</v>
      </c>
      <c r="M596" s="243">
        <f ca="1">+IFERROR(INDEX('Hoja de Trabajo para listado'!$A$155:$Z$1048576,MATCH($A596,'Hoja de Trabajo para listado'!$A$155:$A$1048576,0),MATCH((CUADRO!M$5&amp;$E596),'Hoja de Trabajo para listado'!$A$151:$Z$151,0)),0)+IFERROR(INDEX('Hoja de Trabajo para listado'!$AB$155:$BA$1048576,MATCH($A596,'Hoja de Trabajo para listado'!$AB$155:$AB$1048576,0),MATCH((CUADRO!M$5&amp;$E596),'Hoja de Trabajo para listado'!$AB$151:$BA$151,0)),0)+IFERROR(INDEX('Hoja de Trabajo para listado'!$BC$155:$CB$1048576,MATCH($A596,'Hoja de Trabajo para listado'!$BC$155:$BC$1048576,0),MATCH((CUADRO!M$5&amp;$E596),'Hoja de Trabajo para listado'!$BC$151:$CB$151,0)),0)+IFERROR(INDEX('Hoja de Trabajo para listado'!$DE$153:$DG$274,MATCH($A596,'Hoja de Trabajo para listado'!$DE$153:$DE$1048576,0),MATCH((CUADRO!M$5&amp;$E596),'Hoja de Trabajo para listado'!$DE$151:$DG$151,0)),0)+IFERROR(INDEX('Hoja de Trabajo para listado'!$CD$155:$DC$1048576,MATCH($A596,'Hoja de Trabajo para listado'!$CD$155:$CD$1048576,0),MATCH((CUADRO!M$5&amp;$E596),'Hoja de Trabajo para listado'!$CD$151:$DC$151,0)),0)</f>
        <v>0</v>
      </c>
      <c r="N596" s="243">
        <f ca="1">+IFERROR(INDEX('Hoja de Trabajo para listado'!$A$155:$Z$1048576,MATCH($A596,'Hoja de Trabajo para listado'!$A$155:$A$1048576,0),MATCH((CUADRO!N$5&amp;$E596),'Hoja de Trabajo para listado'!$A$151:$Z$151,0)),0)+IFERROR(INDEX('Hoja de Trabajo para listado'!$AB$155:$BA$1048576,MATCH($A596,'Hoja de Trabajo para listado'!$AB$155:$AB$1048576,0),MATCH((CUADRO!N$5&amp;$E596),'Hoja de Trabajo para listado'!$AB$151:$BA$151,0)),0)+IFERROR(INDEX('Hoja de Trabajo para listado'!$BC$155:$CB$1048576,MATCH($A596,'Hoja de Trabajo para listado'!$BC$155:$BC$1048576,0),MATCH((CUADRO!N$5&amp;$E596),'Hoja de Trabajo para listado'!$BC$151:$CB$151,0)),0)+IFERROR(INDEX('Hoja de Trabajo para listado'!$DE$153:$DG$274,MATCH($A596,'Hoja de Trabajo para listado'!$DE$153:$DE$1048576,0),MATCH((CUADRO!N$5&amp;$E596),'Hoja de Trabajo para listado'!$DE$151:$DG$151,0)),0)+IFERROR(INDEX('Hoja de Trabajo para listado'!$CD$155:$DC$1048576,MATCH($A596,'Hoja de Trabajo para listado'!$CD$155:$CD$1048576,0),MATCH((CUADRO!N$5&amp;$E596),'Hoja de Trabajo para listado'!$CD$151:$DC$151,0)),0)</f>
        <v>0</v>
      </c>
      <c r="O596" s="243">
        <f ca="1">+IFERROR(INDEX('Hoja de Trabajo para listado'!$A$155:$Z$1048576,MATCH($A596,'Hoja de Trabajo para listado'!$A$155:$A$1048576,0),MATCH((CUADRO!O$5&amp;$E596),'Hoja de Trabajo para listado'!$A$151:$Z$151,0)),0)+IFERROR(INDEX('Hoja de Trabajo para listado'!$AB$155:$BA$1048576,MATCH($A596,'Hoja de Trabajo para listado'!$AB$155:$AB$1048576,0),MATCH((CUADRO!O$5&amp;$E596),'Hoja de Trabajo para listado'!$AB$151:$BA$151,0)),0)+IFERROR(INDEX('Hoja de Trabajo para listado'!$BC$155:$CB$1048576,MATCH($A596,'Hoja de Trabajo para listado'!$BC$155:$BC$1048576,0),MATCH((CUADRO!O$5&amp;$E596),'Hoja de Trabajo para listado'!$BC$151:$CB$151,0)),0)+IFERROR(INDEX('Hoja de Trabajo para listado'!$DE$153:$DG$274,MATCH($A596,'Hoja de Trabajo para listado'!$DE$153:$DE$1048576,0),MATCH((CUADRO!O$5&amp;$E596),'Hoja de Trabajo para listado'!$DE$151:$DG$151,0)),0)+IFERROR(INDEX('Hoja de Trabajo para listado'!$CD$155:$DC$1048576,MATCH($A596,'Hoja de Trabajo para listado'!$CD$155:$CD$1048576,0),MATCH((CUADRO!O$5&amp;$E596),'Hoja de Trabajo para listado'!$CD$151:$DC$151,0)),0)</f>
        <v>0</v>
      </c>
      <c r="P596" s="243">
        <f ca="1">+IFERROR(INDEX('Hoja de Trabajo para listado'!$A$155:$Z$1048576,MATCH($A596,'Hoja de Trabajo para listado'!$A$155:$A$1048576,0),MATCH((CUADRO!P$5&amp;$E596),'Hoja de Trabajo para listado'!$A$151:$Z$151,0)),0)+IFERROR(INDEX('Hoja de Trabajo para listado'!$AB$155:$BA$1048576,MATCH($A596,'Hoja de Trabajo para listado'!$AB$155:$AB$1048576,0),MATCH((CUADRO!P$5&amp;$E596),'Hoja de Trabajo para listado'!$AB$151:$BA$151,0)),0)+IFERROR(INDEX('Hoja de Trabajo para listado'!$BC$155:$CB$1048576,MATCH($A596,'Hoja de Trabajo para listado'!$BC$155:$BC$1048576,0),MATCH((CUADRO!P$5&amp;$E596),'Hoja de Trabajo para listado'!$BC$151:$CB$151,0)),0)+IFERROR(INDEX('Hoja de Trabajo para listado'!$DE$153:$DG$274,MATCH($A596,'Hoja de Trabajo para listado'!$DE$153:$DE$1048576,0),MATCH((CUADRO!P$5&amp;$E596),'Hoja de Trabajo para listado'!$DE$151:$DG$151,0)),0)+IFERROR(INDEX('Hoja de Trabajo para listado'!$CD$155:$DC$1048576,MATCH($A596,'Hoja de Trabajo para listado'!$CD$155:$CD$1048576,0),MATCH((CUADRO!P$5&amp;$E596),'Hoja de Trabajo para listado'!$CD$151:$DC$151,0)),0)</f>
        <v>0</v>
      </c>
      <c r="Q596" s="243">
        <f ca="1">+IFERROR(INDEX('Hoja de Trabajo para listado'!$A$155:$Z$1048576,MATCH($A596,'Hoja de Trabajo para listado'!$A$155:$A$1048576,0),MATCH((CUADRO!Q$5&amp;$E596),'Hoja de Trabajo para listado'!$A$151:$Z$151,0)),0)+IFERROR(INDEX('Hoja de Trabajo para listado'!$AB$155:$BA$1048576,MATCH($A596,'Hoja de Trabajo para listado'!$AB$155:$AB$1048576,0),MATCH((CUADRO!Q$5&amp;$E596),'Hoja de Trabajo para listado'!$AB$151:$BA$151,0)),0)+IFERROR(INDEX('Hoja de Trabajo para listado'!$BC$155:$CB$1048576,MATCH($A596,'Hoja de Trabajo para listado'!$BC$155:$BC$1048576,0),MATCH((CUADRO!Q$5&amp;$E596),'Hoja de Trabajo para listado'!$BC$151:$CB$151,0)),0)+IFERROR(INDEX('Hoja de Trabajo para listado'!$DE$153:$DG$274,MATCH($A596,'Hoja de Trabajo para listado'!$DE$153:$DE$1048576,0),MATCH((CUADRO!Q$5&amp;$E596),'Hoja de Trabajo para listado'!$DE$151:$DG$151,0)),0)+IFERROR(INDEX('Hoja de Trabajo para listado'!$CD$155:$DC$1048576,MATCH($A596,'Hoja de Trabajo para listado'!$CD$155:$CD$1048576,0),MATCH((CUADRO!Q$5&amp;$E596),'Hoja de Trabajo para listado'!$CD$151:$DC$151,0)),0)</f>
        <v>0</v>
      </c>
      <c r="R596" s="243">
        <f t="shared" ca="1" si="21"/>
        <v>0</v>
      </c>
      <c r="S596" s="249"/>
      <c r="T596" s="243">
        <f ca="1">+T597</f>
        <v>0</v>
      </c>
      <c r="U596" s="242">
        <f t="shared" si="22"/>
        <v>1</v>
      </c>
      <c r="V596" s="333" t="str">
        <f>+VLOOKUP(A596,bd_lista!$A$3:$E$590,5,FALSE)</f>
        <v>Gobiernos Autonomos Municipales</v>
      </c>
      <c r="W596" s="383" t="str">
        <f>+V596</f>
        <v>Gobiernos Autonomos Municipales</v>
      </c>
      <c r="X596" s="242">
        <f>+VLOOKUP(A596,[3]Sheet1!$A$13:$D$744,4,FALSE)</f>
        <v>0</v>
      </c>
      <c r="Y596" s="242" t="e">
        <f>+VLOOKUP(X596,bd_lista!$A$3:$C$590,3,FALSE)</f>
        <v>#N/A</v>
      </c>
      <c r="Z596" s="294">
        <f>+X596</f>
        <v>0</v>
      </c>
      <c r="AA596" s="295" t="e">
        <f>+Y596</f>
        <v>#N/A</v>
      </c>
    </row>
    <row r="597" spans="1:27" customFormat="1" ht="15" hidden="1" customHeight="1">
      <c r="A597" s="32">
        <v>1251</v>
      </c>
      <c r="B597" s="389"/>
      <c r="C597" s="247" t="str">
        <f>+VLOOKUP(A597,bd_lista!$A$3:$C$590,3,FALSE)</f>
        <v>Gobierno Autónomo Municipal de Luribay</v>
      </c>
      <c r="D597" s="386"/>
      <c r="E597" s="244" t="s">
        <v>1305</v>
      </c>
      <c r="F597" s="243">
        <f ca="1">+IFERROR(INDEX('Hoja de Trabajo para listado'!$A$155:$Z$1048576,MATCH($A597,'Hoja de Trabajo para listado'!$A$155:$A$1048576,0),MATCH((CUADRO!F$5&amp;$E597),'Hoja de Trabajo para listado'!$A$151:$Z$151,0)),0)+IFERROR(INDEX('Hoja de Trabajo para listado'!$AB$155:$BA$1048576,MATCH($A597,'Hoja de Trabajo para listado'!$AB$155:$AB$1048576,0),MATCH((CUADRO!F$5&amp;$E597),'Hoja de Trabajo para listado'!$AB$151:$BA$151,0)),0)+IFERROR(INDEX('Hoja de Trabajo para listado'!$BC$155:$CB$1048576,MATCH($A597,'Hoja de Trabajo para listado'!$BC$155:$BC$1048576,0),MATCH((CUADRO!F$5&amp;$E597),'Hoja de Trabajo para listado'!$BC$151:$CB$151,0)),0)+IFERROR(INDEX('Hoja de Trabajo para listado'!$DE$153:$DG$274,MATCH($A597,'Hoja de Trabajo para listado'!$DE$153:$DE$1048576,0),MATCH((CUADRO!F$5&amp;$E597),'Hoja de Trabajo para listado'!$DE$151:$DG$151,0)),0)+IFERROR(INDEX('Hoja de Trabajo para listado'!$CD$155:$DC$1048576,MATCH($A597,'Hoja de Trabajo para listado'!$CD$155:$CD$1048576,0),MATCH((CUADRO!F$5&amp;$E597),'Hoja de Trabajo para listado'!$CD$151:$DC$151,0)),0)</f>
        <v>0</v>
      </c>
      <c r="G597" s="243">
        <f ca="1">+IFERROR(INDEX('Hoja de Trabajo para listado'!$A$155:$Z$1048576,MATCH($A597,'Hoja de Trabajo para listado'!$A$155:$A$1048576,0),MATCH((CUADRO!G$5&amp;$E597),'Hoja de Trabajo para listado'!$A$151:$Z$151,0)),0)+IFERROR(INDEX('Hoja de Trabajo para listado'!$AB$155:$BA$1048576,MATCH($A597,'Hoja de Trabajo para listado'!$AB$155:$AB$1048576,0),MATCH((CUADRO!G$5&amp;$E597),'Hoja de Trabajo para listado'!$AB$151:$BA$151,0)),0)+IFERROR(INDEX('Hoja de Trabajo para listado'!$BC$155:$CB$1048576,MATCH($A597,'Hoja de Trabajo para listado'!$BC$155:$BC$1048576,0),MATCH((CUADRO!G$5&amp;$E597),'Hoja de Trabajo para listado'!$BC$151:$CB$151,0)),0)+IFERROR(INDEX('Hoja de Trabajo para listado'!$DE$153:$DG$274,MATCH($A597,'Hoja de Trabajo para listado'!$DE$153:$DE$1048576,0),MATCH((CUADRO!G$5&amp;$E597),'Hoja de Trabajo para listado'!$DE$151:$DG$151,0)),0)+IFERROR(INDEX('Hoja de Trabajo para listado'!$CD$155:$DC$1048576,MATCH($A597,'Hoja de Trabajo para listado'!$CD$155:$CD$1048576,0),MATCH((CUADRO!G$5&amp;$E597),'Hoja de Trabajo para listado'!$CD$151:$DC$151,0)),0)</f>
        <v>0</v>
      </c>
      <c r="H597" s="243">
        <f ca="1">+IFERROR(INDEX('Hoja de Trabajo para listado'!$A$155:$Z$1048576,MATCH($A597,'Hoja de Trabajo para listado'!$A$155:$A$1048576,0),MATCH((CUADRO!H$5&amp;$E597),'Hoja de Trabajo para listado'!$A$151:$Z$151,0)),0)+IFERROR(INDEX('Hoja de Trabajo para listado'!$AB$155:$BA$1048576,MATCH($A597,'Hoja de Trabajo para listado'!$AB$155:$AB$1048576,0),MATCH((CUADRO!H$5&amp;$E597),'Hoja de Trabajo para listado'!$AB$151:$BA$151,0)),0)+IFERROR(INDEX('Hoja de Trabajo para listado'!$BC$155:$CB$1048576,MATCH($A597,'Hoja de Trabajo para listado'!$BC$155:$BC$1048576,0),MATCH((CUADRO!H$5&amp;$E597),'Hoja de Trabajo para listado'!$BC$151:$CB$151,0)),0)+IFERROR(INDEX('Hoja de Trabajo para listado'!$DE$153:$DG$274,MATCH($A597,'Hoja de Trabajo para listado'!$DE$153:$DE$1048576,0),MATCH((CUADRO!H$5&amp;$E597),'Hoja de Trabajo para listado'!$DE$151:$DG$151,0)),0)+IFERROR(INDEX('Hoja de Trabajo para listado'!$CD$155:$DC$1048576,MATCH($A597,'Hoja de Trabajo para listado'!$CD$155:$CD$1048576,0),MATCH((CUADRO!H$5&amp;$E597),'Hoja de Trabajo para listado'!$CD$151:$DC$151,0)),0)</f>
        <v>0</v>
      </c>
      <c r="I597" s="243">
        <f ca="1">+IFERROR(INDEX('Hoja de Trabajo para listado'!$A$155:$Z$1048576,MATCH($A597,'Hoja de Trabajo para listado'!$A$155:$A$1048576,0),MATCH((CUADRO!I$5&amp;$E597),'Hoja de Trabajo para listado'!$A$151:$Z$151,0)),0)+IFERROR(INDEX('Hoja de Trabajo para listado'!$AB$155:$BA$1048576,MATCH($A597,'Hoja de Trabajo para listado'!$AB$155:$AB$1048576,0),MATCH((CUADRO!I$5&amp;$E597),'Hoja de Trabajo para listado'!$AB$151:$BA$151,0)),0)+IFERROR(INDEX('Hoja de Trabajo para listado'!$BC$155:$CB$1048576,MATCH($A597,'Hoja de Trabajo para listado'!$BC$155:$BC$1048576,0),MATCH((CUADRO!I$5&amp;$E597),'Hoja de Trabajo para listado'!$BC$151:$CB$151,0)),0)+IFERROR(INDEX('Hoja de Trabajo para listado'!$DE$153:$DG$274,MATCH($A597,'Hoja de Trabajo para listado'!$DE$153:$DE$1048576,0),MATCH((CUADRO!I$5&amp;$E597),'Hoja de Trabajo para listado'!$DE$151:$DG$151,0)),0)+IFERROR(INDEX('Hoja de Trabajo para listado'!$CD$155:$DC$1048576,MATCH($A597,'Hoja de Trabajo para listado'!$CD$155:$CD$1048576,0),MATCH((CUADRO!I$5&amp;$E597),'Hoja de Trabajo para listado'!$CD$151:$DC$151,0)),0)</f>
        <v>0</v>
      </c>
      <c r="J597" s="243">
        <f ca="1">+IFERROR(INDEX('Hoja de Trabajo para listado'!$A$155:$Z$1048576,MATCH($A597,'Hoja de Trabajo para listado'!$A$155:$A$1048576,0),MATCH((CUADRO!J$5&amp;$E597),'Hoja de Trabajo para listado'!$A$151:$Z$151,0)),0)+IFERROR(INDEX('Hoja de Trabajo para listado'!$AB$155:$BA$1048576,MATCH($A597,'Hoja de Trabajo para listado'!$AB$155:$AB$1048576,0),MATCH((CUADRO!J$5&amp;$E597),'Hoja de Trabajo para listado'!$AB$151:$BA$151,0)),0)+IFERROR(INDEX('Hoja de Trabajo para listado'!$BC$155:$CB$1048576,MATCH($A597,'Hoja de Trabajo para listado'!$BC$155:$BC$1048576,0),MATCH((CUADRO!J$5&amp;$E597),'Hoja de Trabajo para listado'!$BC$151:$CB$151,0)),0)+IFERROR(INDEX('Hoja de Trabajo para listado'!$DE$153:$DG$274,MATCH($A597,'Hoja de Trabajo para listado'!$DE$153:$DE$1048576,0),MATCH((CUADRO!J$5&amp;$E597),'Hoja de Trabajo para listado'!$DE$151:$DG$151,0)),0)+IFERROR(INDEX('Hoja de Trabajo para listado'!$CD$155:$DC$1048576,MATCH($A597,'Hoja de Trabajo para listado'!$CD$155:$CD$1048576,0),MATCH((CUADRO!J$5&amp;$E597),'Hoja de Trabajo para listado'!$CD$151:$DC$151,0)),0)</f>
        <v>0</v>
      </c>
      <c r="K597" s="243">
        <f ca="1">+IFERROR(INDEX('Hoja de Trabajo para listado'!$A$155:$Z$1048576,MATCH($A597,'Hoja de Trabajo para listado'!$A$155:$A$1048576,0),MATCH((CUADRO!K$5&amp;$E597),'Hoja de Trabajo para listado'!$A$151:$Z$151,0)),0)+IFERROR(INDEX('Hoja de Trabajo para listado'!$AB$155:$BA$1048576,MATCH($A597,'Hoja de Trabajo para listado'!$AB$155:$AB$1048576,0),MATCH((CUADRO!K$5&amp;$E597),'Hoja de Trabajo para listado'!$AB$151:$BA$151,0)),0)+IFERROR(INDEX('Hoja de Trabajo para listado'!$BC$155:$CB$1048576,MATCH($A597,'Hoja de Trabajo para listado'!$BC$155:$BC$1048576,0),MATCH((CUADRO!K$5&amp;$E597),'Hoja de Trabajo para listado'!$BC$151:$CB$151,0)),0)+IFERROR(INDEX('Hoja de Trabajo para listado'!$DE$153:$DG$274,MATCH($A597,'Hoja de Trabajo para listado'!$DE$153:$DE$1048576,0),MATCH((CUADRO!K$5&amp;$E597),'Hoja de Trabajo para listado'!$DE$151:$DG$151,0)),0)+IFERROR(INDEX('Hoja de Trabajo para listado'!$CD$155:$DC$1048576,MATCH($A597,'Hoja de Trabajo para listado'!$CD$155:$CD$1048576,0),MATCH((CUADRO!K$5&amp;$E597),'Hoja de Trabajo para listado'!$CD$151:$DC$151,0)),0)</f>
        <v>0</v>
      </c>
      <c r="L597" s="243">
        <f ca="1">+IFERROR(INDEX('Hoja de Trabajo para listado'!$A$155:$Z$1048576,MATCH($A597,'Hoja de Trabajo para listado'!$A$155:$A$1048576,0),MATCH((CUADRO!L$5&amp;$E597),'Hoja de Trabajo para listado'!$A$151:$Z$151,0)),0)+IFERROR(INDEX('Hoja de Trabajo para listado'!$AB$155:$BA$1048576,MATCH($A597,'Hoja de Trabajo para listado'!$AB$155:$AB$1048576,0),MATCH((CUADRO!L$5&amp;$E597),'Hoja de Trabajo para listado'!$AB$151:$BA$151,0)),0)+IFERROR(INDEX('Hoja de Trabajo para listado'!$BC$155:$CB$1048576,MATCH($A597,'Hoja de Trabajo para listado'!$BC$155:$BC$1048576,0),MATCH((CUADRO!L$5&amp;$E597),'Hoja de Trabajo para listado'!$BC$151:$CB$151,0)),0)+IFERROR(INDEX('Hoja de Trabajo para listado'!$DE$153:$DG$274,MATCH($A597,'Hoja de Trabajo para listado'!$DE$153:$DE$1048576,0),MATCH((CUADRO!L$5&amp;$E597),'Hoja de Trabajo para listado'!$DE$151:$DG$151,0)),0)+IFERROR(INDEX('Hoja de Trabajo para listado'!$CD$155:$DC$1048576,MATCH($A597,'Hoja de Trabajo para listado'!$CD$155:$CD$1048576,0),MATCH((CUADRO!L$5&amp;$E597),'Hoja de Trabajo para listado'!$CD$151:$DC$151,0)),0)</f>
        <v>0</v>
      </c>
      <c r="M597" s="243">
        <f ca="1">+IFERROR(INDEX('Hoja de Trabajo para listado'!$A$155:$Z$1048576,MATCH($A597,'Hoja de Trabajo para listado'!$A$155:$A$1048576,0),MATCH((CUADRO!M$5&amp;$E597),'Hoja de Trabajo para listado'!$A$151:$Z$151,0)),0)+IFERROR(INDEX('Hoja de Trabajo para listado'!$AB$155:$BA$1048576,MATCH($A597,'Hoja de Trabajo para listado'!$AB$155:$AB$1048576,0),MATCH((CUADRO!M$5&amp;$E597),'Hoja de Trabajo para listado'!$AB$151:$BA$151,0)),0)+IFERROR(INDEX('Hoja de Trabajo para listado'!$BC$155:$CB$1048576,MATCH($A597,'Hoja de Trabajo para listado'!$BC$155:$BC$1048576,0),MATCH((CUADRO!M$5&amp;$E597),'Hoja de Trabajo para listado'!$BC$151:$CB$151,0)),0)+IFERROR(INDEX('Hoja de Trabajo para listado'!$DE$153:$DG$274,MATCH($A597,'Hoja de Trabajo para listado'!$DE$153:$DE$1048576,0),MATCH((CUADRO!M$5&amp;$E597),'Hoja de Trabajo para listado'!$DE$151:$DG$151,0)),0)+IFERROR(INDEX('Hoja de Trabajo para listado'!$CD$155:$DC$1048576,MATCH($A597,'Hoja de Trabajo para listado'!$CD$155:$CD$1048576,0),MATCH((CUADRO!M$5&amp;$E597),'Hoja de Trabajo para listado'!$CD$151:$DC$151,0)),0)</f>
        <v>0</v>
      </c>
      <c r="N597" s="243">
        <f ca="1">+IFERROR(INDEX('Hoja de Trabajo para listado'!$A$155:$Z$1048576,MATCH($A597,'Hoja de Trabajo para listado'!$A$155:$A$1048576,0),MATCH((CUADRO!N$5&amp;$E597),'Hoja de Trabajo para listado'!$A$151:$Z$151,0)),0)+IFERROR(INDEX('Hoja de Trabajo para listado'!$AB$155:$BA$1048576,MATCH($A597,'Hoja de Trabajo para listado'!$AB$155:$AB$1048576,0),MATCH((CUADRO!N$5&amp;$E597),'Hoja de Trabajo para listado'!$AB$151:$BA$151,0)),0)+IFERROR(INDEX('Hoja de Trabajo para listado'!$BC$155:$CB$1048576,MATCH($A597,'Hoja de Trabajo para listado'!$BC$155:$BC$1048576,0),MATCH((CUADRO!N$5&amp;$E597),'Hoja de Trabajo para listado'!$BC$151:$CB$151,0)),0)+IFERROR(INDEX('Hoja de Trabajo para listado'!$DE$153:$DG$274,MATCH($A597,'Hoja de Trabajo para listado'!$DE$153:$DE$1048576,0),MATCH((CUADRO!N$5&amp;$E597),'Hoja de Trabajo para listado'!$DE$151:$DG$151,0)),0)+IFERROR(INDEX('Hoja de Trabajo para listado'!$CD$155:$DC$1048576,MATCH($A597,'Hoja de Trabajo para listado'!$CD$155:$CD$1048576,0),MATCH((CUADRO!N$5&amp;$E597),'Hoja de Trabajo para listado'!$CD$151:$DC$151,0)),0)</f>
        <v>0</v>
      </c>
      <c r="O597" s="243">
        <f ca="1">+IFERROR(INDEX('Hoja de Trabajo para listado'!$A$155:$Z$1048576,MATCH($A597,'Hoja de Trabajo para listado'!$A$155:$A$1048576,0),MATCH((CUADRO!O$5&amp;$E597),'Hoja de Trabajo para listado'!$A$151:$Z$151,0)),0)+IFERROR(INDEX('Hoja de Trabajo para listado'!$AB$155:$BA$1048576,MATCH($A597,'Hoja de Trabajo para listado'!$AB$155:$AB$1048576,0),MATCH((CUADRO!O$5&amp;$E597),'Hoja de Trabajo para listado'!$AB$151:$BA$151,0)),0)+IFERROR(INDEX('Hoja de Trabajo para listado'!$BC$155:$CB$1048576,MATCH($A597,'Hoja de Trabajo para listado'!$BC$155:$BC$1048576,0),MATCH((CUADRO!O$5&amp;$E597),'Hoja de Trabajo para listado'!$BC$151:$CB$151,0)),0)+IFERROR(INDEX('Hoja de Trabajo para listado'!$DE$153:$DG$274,MATCH($A597,'Hoja de Trabajo para listado'!$DE$153:$DE$1048576,0),MATCH((CUADRO!O$5&amp;$E597),'Hoja de Trabajo para listado'!$DE$151:$DG$151,0)),0)+IFERROR(INDEX('Hoja de Trabajo para listado'!$CD$155:$DC$1048576,MATCH($A597,'Hoja de Trabajo para listado'!$CD$155:$CD$1048576,0),MATCH((CUADRO!O$5&amp;$E597),'Hoja de Trabajo para listado'!$CD$151:$DC$151,0)),0)</f>
        <v>0</v>
      </c>
      <c r="P597" s="243">
        <f ca="1">+IFERROR(INDEX('Hoja de Trabajo para listado'!$A$155:$Z$1048576,MATCH($A597,'Hoja de Trabajo para listado'!$A$155:$A$1048576,0),MATCH((CUADRO!P$5&amp;$E597),'Hoja de Trabajo para listado'!$A$151:$Z$151,0)),0)+IFERROR(INDEX('Hoja de Trabajo para listado'!$AB$155:$BA$1048576,MATCH($A597,'Hoja de Trabajo para listado'!$AB$155:$AB$1048576,0),MATCH((CUADRO!P$5&amp;$E597),'Hoja de Trabajo para listado'!$AB$151:$BA$151,0)),0)+IFERROR(INDEX('Hoja de Trabajo para listado'!$BC$155:$CB$1048576,MATCH($A597,'Hoja de Trabajo para listado'!$BC$155:$BC$1048576,0),MATCH((CUADRO!P$5&amp;$E597),'Hoja de Trabajo para listado'!$BC$151:$CB$151,0)),0)+IFERROR(INDEX('Hoja de Trabajo para listado'!$DE$153:$DG$274,MATCH($A597,'Hoja de Trabajo para listado'!$DE$153:$DE$1048576,0),MATCH((CUADRO!P$5&amp;$E597),'Hoja de Trabajo para listado'!$DE$151:$DG$151,0)),0)+IFERROR(INDEX('Hoja de Trabajo para listado'!$CD$155:$DC$1048576,MATCH($A597,'Hoja de Trabajo para listado'!$CD$155:$CD$1048576,0),MATCH((CUADRO!P$5&amp;$E597),'Hoja de Trabajo para listado'!$CD$151:$DC$151,0)),0)</f>
        <v>0</v>
      </c>
      <c r="Q597" s="243">
        <f ca="1">+IFERROR(INDEX('Hoja de Trabajo para listado'!$A$155:$Z$1048576,MATCH($A597,'Hoja de Trabajo para listado'!$A$155:$A$1048576,0),MATCH((CUADRO!Q$5&amp;$E597),'Hoja de Trabajo para listado'!$A$151:$Z$151,0)),0)+IFERROR(INDEX('Hoja de Trabajo para listado'!$AB$155:$BA$1048576,MATCH($A597,'Hoja de Trabajo para listado'!$AB$155:$AB$1048576,0),MATCH((CUADRO!Q$5&amp;$E597),'Hoja de Trabajo para listado'!$AB$151:$BA$151,0)),0)+IFERROR(INDEX('Hoja de Trabajo para listado'!$BC$155:$CB$1048576,MATCH($A597,'Hoja de Trabajo para listado'!$BC$155:$BC$1048576,0),MATCH((CUADRO!Q$5&amp;$E597),'Hoja de Trabajo para listado'!$BC$151:$CB$151,0)),0)+IFERROR(INDEX('Hoja de Trabajo para listado'!$DE$153:$DG$274,MATCH($A597,'Hoja de Trabajo para listado'!$DE$153:$DE$1048576,0),MATCH((CUADRO!Q$5&amp;$E597),'Hoja de Trabajo para listado'!$DE$151:$DG$151,0)),0)+IFERROR(INDEX('Hoja de Trabajo para listado'!$CD$155:$DC$1048576,MATCH($A597,'Hoja de Trabajo para listado'!$CD$155:$CD$1048576,0),MATCH((CUADRO!Q$5&amp;$E597),'Hoja de Trabajo para listado'!$CD$151:$DC$151,0)),0)</f>
        <v>0</v>
      </c>
      <c r="R597" s="243">
        <f t="shared" ca="1" si="21"/>
        <v>0</v>
      </c>
      <c r="S597" s="249">
        <f ca="1">+R596+R597</f>
        <v>0</v>
      </c>
      <c r="T597" s="243">
        <f ca="1">+S597</f>
        <v>0</v>
      </c>
      <c r="U597" s="242">
        <f t="shared" si="22"/>
        <v>2</v>
      </c>
      <c r="V597" s="333" t="str">
        <f>+VLOOKUP(A597,bd_lista!$A$3:$E$590,5,FALSE)</f>
        <v>Gobiernos Autonomos Municipales</v>
      </c>
      <c r="W597" s="384"/>
      <c r="X597" s="242">
        <f>+VLOOKUP(A597,[3]Sheet1!$A$13:$D$744,4,FALSE)</f>
        <v>0</v>
      </c>
      <c r="Y597" s="242" t="e">
        <f>+VLOOKUP(X597,bd_lista!$A$3:$C$590,3,FALSE)</f>
        <v>#N/A</v>
      </c>
      <c r="Z597" s="292"/>
      <c r="AA597" s="293"/>
    </row>
    <row r="598" spans="1:27" customFormat="1" ht="15" hidden="1" customHeight="1">
      <c r="A598" s="32">
        <v>1252</v>
      </c>
      <c r="B598" s="388">
        <f>+A598</f>
        <v>1252</v>
      </c>
      <c r="C598" s="247" t="str">
        <f>+VLOOKUP(A598,bd_lista!$A$3:$C$590,3,FALSE)</f>
        <v>Gobierno Autónomo Municipal de Sapahaqui</v>
      </c>
      <c r="D598" s="385" t="str">
        <f>+C598</f>
        <v>Gobierno Autónomo Municipal de Sapahaqui</v>
      </c>
      <c r="E598" s="242" t="s">
        <v>1304</v>
      </c>
      <c r="F598" s="243">
        <f ca="1">+IFERROR(INDEX('Hoja de Trabajo para listado'!$A$155:$Z$1048576,MATCH($A598,'Hoja de Trabajo para listado'!$A$155:$A$1048576,0),MATCH((CUADRO!F$5&amp;$E598),'Hoja de Trabajo para listado'!$A$151:$Z$151,0)),0)+IFERROR(INDEX('Hoja de Trabajo para listado'!$AB$155:$BA$1048576,MATCH($A598,'Hoja de Trabajo para listado'!$AB$155:$AB$1048576,0),MATCH((CUADRO!F$5&amp;$E598),'Hoja de Trabajo para listado'!$AB$151:$BA$151,0)),0)+IFERROR(INDEX('Hoja de Trabajo para listado'!$BC$155:$CB$1048576,MATCH($A598,'Hoja de Trabajo para listado'!$BC$155:$BC$1048576,0),MATCH((CUADRO!F$5&amp;$E598),'Hoja de Trabajo para listado'!$BC$151:$CB$151,0)),0)+IFERROR(INDEX('Hoja de Trabajo para listado'!$DE$153:$DG$274,MATCH($A598,'Hoja de Trabajo para listado'!$DE$153:$DE$1048576,0),MATCH((CUADRO!F$5&amp;$E598),'Hoja de Trabajo para listado'!$DE$151:$DG$151,0)),0)+IFERROR(INDEX('Hoja de Trabajo para listado'!$CD$155:$DC$1048576,MATCH($A598,'Hoja de Trabajo para listado'!$CD$155:$CD$1048576,0),MATCH((CUADRO!F$5&amp;$E598),'Hoja de Trabajo para listado'!$CD$151:$DC$151,0)),0)</f>
        <v>0</v>
      </c>
      <c r="G598" s="243">
        <f ca="1">+IFERROR(INDEX('Hoja de Trabajo para listado'!$A$155:$Z$1048576,MATCH($A598,'Hoja de Trabajo para listado'!$A$155:$A$1048576,0),MATCH((CUADRO!G$5&amp;$E598),'Hoja de Trabajo para listado'!$A$151:$Z$151,0)),0)+IFERROR(INDEX('Hoja de Trabajo para listado'!$AB$155:$BA$1048576,MATCH($A598,'Hoja de Trabajo para listado'!$AB$155:$AB$1048576,0),MATCH((CUADRO!G$5&amp;$E598),'Hoja de Trabajo para listado'!$AB$151:$BA$151,0)),0)+IFERROR(INDEX('Hoja de Trabajo para listado'!$BC$155:$CB$1048576,MATCH($A598,'Hoja de Trabajo para listado'!$BC$155:$BC$1048576,0),MATCH((CUADRO!G$5&amp;$E598),'Hoja de Trabajo para listado'!$BC$151:$CB$151,0)),0)+IFERROR(INDEX('Hoja de Trabajo para listado'!$DE$153:$DG$274,MATCH($A598,'Hoja de Trabajo para listado'!$DE$153:$DE$1048576,0),MATCH((CUADRO!G$5&amp;$E598),'Hoja de Trabajo para listado'!$DE$151:$DG$151,0)),0)+IFERROR(INDEX('Hoja de Trabajo para listado'!$CD$155:$DC$1048576,MATCH($A598,'Hoja de Trabajo para listado'!$CD$155:$CD$1048576,0),MATCH((CUADRO!G$5&amp;$E598),'Hoja de Trabajo para listado'!$CD$151:$DC$151,0)),0)</f>
        <v>0</v>
      </c>
      <c r="H598" s="243">
        <f ca="1">+IFERROR(INDEX('Hoja de Trabajo para listado'!$A$155:$Z$1048576,MATCH($A598,'Hoja de Trabajo para listado'!$A$155:$A$1048576,0),MATCH((CUADRO!H$5&amp;$E598),'Hoja de Trabajo para listado'!$A$151:$Z$151,0)),0)+IFERROR(INDEX('Hoja de Trabajo para listado'!$AB$155:$BA$1048576,MATCH($A598,'Hoja de Trabajo para listado'!$AB$155:$AB$1048576,0),MATCH((CUADRO!H$5&amp;$E598),'Hoja de Trabajo para listado'!$AB$151:$BA$151,0)),0)+IFERROR(INDEX('Hoja de Trabajo para listado'!$BC$155:$CB$1048576,MATCH($A598,'Hoja de Trabajo para listado'!$BC$155:$BC$1048576,0),MATCH((CUADRO!H$5&amp;$E598),'Hoja de Trabajo para listado'!$BC$151:$CB$151,0)),0)+IFERROR(INDEX('Hoja de Trabajo para listado'!$DE$153:$DG$274,MATCH($A598,'Hoja de Trabajo para listado'!$DE$153:$DE$1048576,0),MATCH((CUADRO!H$5&amp;$E598),'Hoja de Trabajo para listado'!$DE$151:$DG$151,0)),0)+IFERROR(INDEX('Hoja de Trabajo para listado'!$CD$155:$DC$1048576,MATCH($A598,'Hoja de Trabajo para listado'!$CD$155:$CD$1048576,0),MATCH((CUADRO!H$5&amp;$E598),'Hoja de Trabajo para listado'!$CD$151:$DC$151,0)),0)</f>
        <v>0</v>
      </c>
      <c r="I598" s="243">
        <f ca="1">+IFERROR(INDEX('Hoja de Trabajo para listado'!$A$155:$Z$1048576,MATCH($A598,'Hoja de Trabajo para listado'!$A$155:$A$1048576,0),MATCH((CUADRO!I$5&amp;$E598),'Hoja de Trabajo para listado'!$A$151:$Z$151,0)),0)+IFERROR(INDEX('Hoja de Trabajo para listado'!$AB$155:$BA$1048576,MATCH($A598,'Hoja de Trabajo para listado'!$AB$155:$AB$1048576,0),MATCH((CUADRO!I$5&amp;$E598),'Hoja de Trabajo para listado'!$AB$151:$BA$151,0)),0)+IFERROR(INDEX('Hoja de Trabajo para listado'!$BC$155:$CB$1048576,MATCH($A598,'Hoja de Trabajo para listado'!$BC$155:$BC$1048576,0),MATCH((CUADRO!I$5&amp;$E598),'Hoja de Trabajo para listado'!$BC$151:$CB$151,0)),0)+IFERROR(INDEX('Hoja de Trabajo para listado'!$DE$153:$DG$274,MATCH($A598,'Hoja de Trabajo para listado'!$DE$153:$DE$1048576,0),MATCH((CUADRO!I$5&amp;$E598),'Hoja de Trabajo para listado'!$DE$151:$DG$151,0)),0)+IFERROR(INDEX('Hoja de Trabajo para listado'!$CD$155:$DC$1048576,MATCH($A598,'Hoja de Trabajo para listado'!$CD$155:$CD$1048576,0),MATCH((CUADRO!I$5&amp;$E598),'Hoja de Trabajo para listado'!$CD$151:$DC$151,0)),0)</f>
        <v>0</v>
      </c>
      <c r="J598" s="243">
        <f ca="1">+IFERROR(INDEX('Hoja de Trabajo para listado'!$A$155:$Z$1048576,MATCH($A598,'Hoja de Trabajo para listado'!$A$155:$A$1048576,0),MATCH((CUADRO!J$5&amp;$E598),'Hoja de Trabajo para listado'!$A$151:$Z$151,0)),0)+IFERROR(INDEX('Hoja de Trabajo para listado'!$AB$155:$BA$1048576,MATCH($A598,'Hoja de Trabajo para listado'!$AB$155:$AB$1048576,0),MATCH((CUADRO!J$5&amp;$E598),'Hoja de Trabajo para listado'!$AB$151:$BA$151,0)),0)+IFERROR(INDEX('Hoja de Trabajo para listado'!$BC$155:$CB$1048576,MATCH($A598,'Hoja de Trabajo para listado'!$BC$155:$BC$1048576,0),MATCH((CUADRO!J$5&amp;$E598),'Hoja de Trabajo para listado'!$BC$151:$CB$151,0)),0)+IFERROR(INDEX('Hoja de Trabajo para listado'!$DE$153:$DG$274,MATCH($A598,'Hoja de Trabajo para listado'!$DE$153:$DE$1048576,0),MATCH((CUADRO!J$5&amp;$E598),'Hoja de Trabajo para listado'!$DE$151:$DG$151,0)),0)+IFERROR(INDEX('Hoja de Trabajo para listado'!$CD$155:$DC$1048576,MATCH($A598,'Hoja de Trabajo para listado'!$CD$155:$CD$1048576,0),MATCH((CUADRO!J$5&amp;$E598),'Hoja de Trabajo para listado'!$CD$151:$DC$151,0)),0)</f>
        <v>0</v>
      </c>
      <c r="K598" s="243">
        <f ca="1">+IFERROR(INDEX('Hoja de Trabajo para listado'!$A$155:$Z$1048576,MATCH($A598,'Hoja de Trabajo para listado'!$A$155:$A$1048576,0),MATCH((CUADRO!K$5&amp;$E598),'Hoja de Trabajo para listado'!$A$151:$Z$151,0)),0)+IFERROR(INDEX('Hoja de Trabajo para listado'!$AB$155:$BA$1048576,MATCH($A598,'Hoja de Trabajo para listado'!$AB$155:$AB$1048576,0),MATCH((CUADRO!K$5&amp;$E598),'Hoja de Trabajo para listado'!$AB$151:$BA$151,0)),0)+IFERROR(INDEX('Hoja de Trabajo para listado'!$BC$155:$CB$1048576,MATCH($A598,'Hoja de Trabajo para listado'!$BC$155:$BC$1048576,0),MATCH((CUADRO!K$5&amp;$E598),'Hoja de Trabajo para listado'!$BC$151:$CB$151,0)),0)+IFERROR(INDEX('Hoja de Trabajo para listado'!$DE$153:$DG$274,MATCH($A598,'Hoja de Trabajo para listado'!$DE$153:$DE$1048576,0),MATCH((CUADRO!K$5&amp;$E598),'Hoja de Trabajo para listado'!$DE$151:$DG$151,0)),0)+IFERROR(INDEX('Hoja de Trabajo para listado'!$CD$155:$DC$1048576,MATCH($A598,'Hoja de Trabajo para listado'!$CD$155:$CD$1048576,0),MATCH((CUADRO!K$5&amp;$E598),'Hoja de Trabajo para listado'!$CD$151:$DC$151,0)),0)</f>
        <v>0</v>
      </c>
      <c r="L598" s="243">
        <f ca="1">+IFERROR(INDEX('Hoja de Trabajo para listado'!$A$155:$Z$1048576,MATCH($A598,'Hoja de Trabajo para listado'!$A$155:$A$1048576,0),MATCH((CUADRO!L$5&amp;$E598),'Hoja de Trabajo para listado'!$A$151:$Z$151,0)),0)+IFERROR(INDEX('Hoja de Trabajo para listado'!$AB$155:$BA$1048576,MATCH($A598,'Hoja de Trabajo para listado'!$AB$155:$AB$1048576,0),MATCH((CUADRO!L$5&amp;$E598),'Hoja de Trabajo para listado'!$AB$151:$BA$151,0)),0)+IFERROR(INDEX('Hoja de Trabajo para listado'!$BC$155:$CB$1048576,MATCH($A598,'Hoja de Trabajo para listado'!$BC$155:$BC$1048576,0),MATCH((CUADRO!L$5&amp;$E598),'Hoja de Trabajo para listado'!$BC$151:$CB$151,0)),0)+IFERROR(INDEX('Hoja de Trabajo para listado'!$DE$153:$DG$274,MATCH($A598,'Hoja de Trabajo para listado'!$DE$153:$DE$1048576,0),MATCH((CUADRO!L$5&amp;$E598),'Hoja de Trabajo para listado'!$DE$151:$DG$151,0)),0)+IFERROR(INDEX('Hoja de Trabajo para listado'!$CD$155:$DC$1048576,MATCH($A598,'Hoja de Trabajo para listado'!$CD$155:$CD$1048576,0),MATCH((CUADRO!L$5&amp;$E598),'Hoja de Trabajo para listado'!$CD$151:$DC$151,0)),0)</f>
        <v>0</v>
      </c>
      <c r="M598" s="243">
        <f ca="1">+IFERROR(INDEX('Hoja de Trabajo para listado'!$A$155:$Z$1048576,MATCH($A598,'Hoja de Trabajo para listado'!$A$155:$A$1048576,0),MATCH((CUADRO!M$5&amp;$E598),'Hoja de Trabajo para listado'!$A$151:$Z$151,0)),0)+IFERROR(INDEX('Hoja de Trabajo para listado'!$AB$155:$BA$1048576,MATCH($A598,'Hoja de Trabajo para listado'!$AB$155:$AB$1048576,0),MATCH((CUADRO!M$5&amp;$E598),'Hoja de Trabajo para listado'!$AB$151:$BA$151,0)),0)+IFERROR(INDEX('Hoja de Trabajo para listado'!$BC$155:$CB$1048576,MATCH($A598,'Hoja de Trabajo para listado'!$BC$155:$BC$1048576,0),MATCH((CUADRO!M$5&amp;$E598),'Hoja de Trabajo para listado'!$BC$151:$CB$151,0)),0)+IFERROR(INDEX('Hoja de Trabajo para listado'!$DE$153:$DG$274,MATCH($A598,'Hoja de Trabajo para listado'!$DE$153:$DE$1048576,0),MATCH((CUADRO!M$5&amp;$E598),'Hoja de Trabajo para listado'!$DE$151:$DG$151,0)),0)+IFERROR(INDEX('Hoja de Trabajo para listado'!$CD$155:$DC$1048576,MATCH($A598,'Hoja de Trabajo para listado'!$CD$155:$CD$1048576,0),MATCH((CUADRO!M$5&amp;$E598),'Hoja de Trabajo para listado'!$CD$151:$DC$151,0)),0)</f>
        <v>0</v>
      </c>
      <c r="N598" s="243">
        <f ca="1">+IFERROR(INDEX('Hoja de Trabajo para listado'!$A$155:$Z$1048576,MATCH($A598,'Hoja de Trabajo para listado'!$A$155:$A$1048576,0),MATCH((CUADRO!N$5&amp;$E598),'Hoja de Trabajo para listado'!$A$151:$Z$151,0)),0)+IFERROR(INDEX('Hoja de Trabajo para listado'!$AB$155:$BA$1048576,MATCH($A598,'Hoja de Trabajo para listado'!$AB$155:$AB$1048576,0),MATCH((CUADRO!N$5&amp;$E598),'Hoja de Trabajo para listado'!$AB$151:$BA$151,0)),0)+IFERROR(INDEX('Hoja de Trabajo para listado'!$BC$155:$CB$1048576,MATCH($A598,'Hoja de Trabajo para listado'!$BC$155:$BC$1048576,0),MATCH((CUADRO!N$5&amp;$E598),'Hoja de Trabajo para listado'!$BC$151:$CB$151,0)),0)+IFERROR(INDEX('Hoja de Trabajo para listado'!$DE$153:$DG$274,MATCH($A598,'Hoja de Trabajo para listado'!$DE$153:$DE$1048576,0),MATCH((CUADRO!N$5&amp;$E598),'Hoja de Trabajo para listado'!$DE$151:$DG$151,0)),0)+IFERROR(INDEX('Hoja de Trabajo para listado'!$CD$155:$DC$1048576,MATCH($A598,'Hoja de Trabajo para listado'!$CD$155:$CD$1048576,0),MATCH((CUADRO!N$5&amp;$E598),'Hoja de Trabajo para listado'!$CD$151:$DC$151,0)),0)</f>
        <v>0</v>
      </c>
      <c r="O598" s="243">
        <f ca="1">+IFERROR(INDEX('Hoja de Trabajo para listado'!$A$155:$Z$1048576,MATCH($A598,'Hoja de Trabajo para listado'!$A$155:$A$1048576,0),MATCH((CUADRO!O$5&amp;$E598),'Hoja de Trabajo para listado'!$A$151:$Z$151,0)),0)+IFERROR(INDEX('Hoja de Trabajo para listado'!$AB$155:$BA$1048576,MATCH($A598,'Hoja de Trabajo para listado'!$AB$155:$AB$1048576,0),MATCH((CUADRO!O$5&amp;$E598),'Hoja de Trabajo para listado'!$AB$151:$BA$151,0)),0)+IFERROR(INDEX('Hoja de Trabajo para listado'!$BC$155:$CB$1048576,MATCH($A598,'Hoja de Trabajo para listado'!$BC$155:$BC$1048576,0),MATCH((CUADRO!O$5&amp;$E598),'Hoja de Trabajo para listado'!$BC$151:$CB$151,0)),0)+IFERROR(INDEX('Hoja de Trabajo para listado'!$DE$153:$DG$274,MATCH($A598,'Hoja de Trabajo para listado'!$DE$153:$DE$1048576,0),MATCH((CUADRO!O$5&amp;$E598),'Hoja de Trabajo para listado'!$DE$151:$DG$151,0)),0)+IFERROR(INDEX('Hoja de Trabajo para listado'!$CD$155:$DC$1048576,MATCH($A598,'Hoja de Trabajo para listado'!$CD$155:$CD$1048576,0),MATCH((CUADRO!O$5&amp;$E598),'Hoja de Trabajo para listado'!$CD$151:$DC$151,0)),0)</f>
        <v>0</v>
      </c>
      <c r="P598" s="243">
        <f ca="1">+IFERROR(INDEX('Hoja de Trabajo para listado'!$A$155:$Z$1048576,MATCH($A598,'Hoja de Trabajo para listado'!$A$155:$A$1048576,0),MATCH((CUADRO!P$5&amp;$E598),'Hoja de Trabajo para listado'!$A$151:$Z$151,0)),0)+IFERROR(INDEX('Hoja de Trabajo para listado'!$AB$155:$BA$1048576,MATCH($A598,'Hoja de Trabajo para listado'!$AB$155:$AB$1048576,0),MATCH((CUADRO!P$5&amp;$E598),'Hoja de Trabajo para listado'!$AB$151:$BA$151,0)),0)+IFERROR(INDEX('Hoja de Trabajo para listado'!$BC$155:$CB$1048576,MATCH($A598,'Hoja de Trabajo para listado'!$BC$155:$BC$1048576,0),MATCH((CUADRO!P$5&amp;$E598),'Hoja de Trabajo para listado'!$BC$151:$CB$151,0)),0)+IFERROR(INDEX('Hoja de Trabajo para listado'!$DE$153:$DG$274,MATCH($A598,'Hoja de Trabajo para listado'!$DE$153:$DE$1048576,0),MATCH((CUADRO!P$5&amp;$E598),'Hoja de Trabajo para listado'!$DE$151:$DG$151,0)),0)+IFERROR(INDEX('Hoja de Trabajo para listado'!$CD$155:$DC$1048576,MATCH($A598,'Hoja de Trabajo para listado'!$CD$155:$CD$1048576,0),MATCH((CUADRO!P$5&amp;$E598),'Hoja de Trabajo para listado'!$CD$151:$DC$151,0)),0)</f>
        <v>0</v>
      </c>
      <c r="Q598" s="243">
        <f ca="1">+IFERROR(INDEX('Hoja de Trabajo para listado'!$A$155:$Z$1048576,MATCH($A598,'Hoja de Trabajo para listado'!$A$155:$A$1048576,0),MATCH((CUADRO!Q$5&amp;$E598),'Hoja de Trabajo para listado'!$A$151:$Z$151,0)),0)+IFERROR(INDEX('Hoja de Trabajo para listado'!$AB$155:$BA$1048576,MATCH($A598,'Hoja de Trabajo para listado'!$AB$155:$AB$1048576,0),MATCH((CUADRO!Q$5&amp;$E598),'Hoja de Trabajo para listado'!$AB$151:$BA$151,0)),0)+IFERROR(INDEX('Hoja de Trabajo para listado'!$BC$155:$CB$1048576,MATCH($A598,'Hoja de Trabajo para listado'!$BC$155:$BC$1048576,0),MATCH((CUADRO!Q$5&amp;$E598),'Hoja de Trabajo para listado'!$BC$151:$CB$151,0)),0)+IFERROR(INDEX('Hoja de Trabajo para listado'!$DE$153:$DG$274,MATCH($A598,'Hoja de Trabajo para listado'!$DE$153:$DE$1048576,0),MATCH((CUADRO!Q$5&amp;$E598),'Hoja de Trabajo para listado'!$DE$151:$DG$151,0)),0)+IFERROR(INDEX('Hoja de Trabajo para listado'!$CD$155:$DC$1048576,MATCH($A598,'Hoja de Trabajo para listado'!$CD$155:$CD$1048576,0),MATCH((CUADRO!Q$5&amp;$E598),'Hoja de Trabajo para listado'!$CD$151:$DC$151,0)),0)</f>
        <v>0</v>
      </c>
      <c r="R598" s="243">
        <f t="shared" ca="1" si="21"/>
        <v>0</v>
      </c>
      <c r="S598" s="249"/>
      <c r="T598" s="243">
        <f ca="1">+T599</f>
        <v>0</v>
      </c>
      <c r="U598" s="242">
        <f t="shared" si="22"/>
        <v>1</v>
      </c>
      <c r="V598" s="333" t="str">
        <f>+VLOOKUP(A598,bd_lista!$A$3:$E$590,5,FALSE)</f>
        <v>Gobiernos Autonomos Municipales</v>
      </c>
      <c r="W598" s="383" t="str">
        <f>+V598</f>
        <v>Gobiernos Autonomos Municipales</v>
      </c>
      <c r="X598" s="242">
        <f>+VLOOKUP(A598,[3]Sheet1!$A$13:$D$744,4,FALSE)</f>
        <v>0</v>
      </c>
      <c r="Y598" s="242" t="e">
        <f>+VLOOKUP(X598,bd_lista!$A$3:$C$590,3,FALSE)</f>
        <v>#N/A</v>
      </c>
      <c r="Z598" s="294">
        <f>+X598</f>
        <v>0</v>
      </c>
      <c r="AA598" s="295" t="e">
        <f>+Y598</f>
        <v>#N/A</v>
      </c>
    </row>
    <row r="599" spans="1:27" customFormat="1" ht="15" hidden="1" customHeight="1">
      <c r="A599" s="32">
        <v>1252</v>
      </c>
      <c r="B599" s="389"/>
      <c r="C599" s="247" t="str">
        <f>+VLOOKUP(A599,bd_lista!$A$3:$C$590,3,FALSE)</f>
        <v>Gobierno Autónomo Municipal de Sapahaqui</v>
      </c>
      <c r="D599" s="386"/>
      <c r="E599" s="244" t="s">
        <v>1305</v>
      </c>
      <c r="F599" s="243">
        <f ca="1">+IFERROR(INDEX('Hoja de Trabajo para listado'!$A$155:$Z$1048576,MATCH($A599,'Hoja de Trabajo para listado'!$A$155:$A$1048576,0),MATCH((CUADRO!F$5&amp;$E599),'Hoja de Trabajo para listado'!$A$151:$Z$151,0)),0)+IFERROR(INDEX('Hoja de Trabajo para listado'!$AB$155:$BA$1048576,MATCH($A599,'Hoja de Trabajo para listado'!$AB$155:$AB$1048576,0),MATCH((CUADRO!F$5&amp;$E599),'Hoja de Trabajo para listado'!$AB$151:$BA$151,0)),0)+IFERROR(INDEX('Hoja de Trabajo para listado'!$BC$155:$CB$1048576,MATCH($A599,'Hoja de Trabajo para listado'!$BC$155:$BC$1048576,0),MATCH((CUADRO!F$5&amp;$E599),'Hoja de Trabajo para listado'!$BC$151:$CB$151,0)),0)+IFERROR(INDEX('Hoja de Trabajo para listado'!$DE$153:$DG$274,MATCH($A599,'Hoja de Trabajo para listado'!$DE$153:$DE$1048576,0),MATCH((CUADRO!F$5&amp;$E599),'Hoja de Trabajo para listado'!$DE$151:$DG$151,0)),0)+IFERROR(INDEX('Hoja de Trabajo para listado'!$CD$155:$DC$1048576,MATCH($A599,'Hoja de Trabajo para listado'!$CD$155:$CD$1048576,0),MATCH((CUADRO!F$5&amp;$E599),'Hoja de Trabajo para listado'!$CD$151:$DC$151,0)),0)</f>
        <v>0</v>
      </c>
      <c r="G599" s="243">
        <f ca="1">+IFERROR(INDEX('Hoja de Trabajo para listado'!$A$155:$Z$1048576,MATCH($A599,'Hoja de Trabajo para listado'!$A$155:$A$1048576,0),MATCH((CUADRO!G$5&amp;$E599),'Hoja de Trabajo para listado'!$A$151:$Z$151,0)),0)+IFERROR(INDEX('Hoja de Trabajo para listado'!$AB$155:$BA$1048576,MATCH($A599,'Hoja de Trabajo para listado'!$AB$155:$AB$1048576,0),MATCH((CUADRO!G$5&amp;$E599),'Hoja de Trabajo para listado'!$AB$151:$BA$151,0)),0)+IFERROR(INDEX('Hoja de Trabajo para listado'!$BC$155:$CB$1048576,MATCH($A599,'Hoja de Trabajo para listado'!$BC$155:$BC$1048576,0),MATCH((CUADRO!G$5&amp;$E599),'Hoja de Trabajo para listado'!$BC$151:$CB$151,0)),0)+IFERROR(INDEX('Hoja de Trabajo para listado'!$DE$153:$DG$274,MATCH($A599,'Hoja de Trabajo para listado'!$DE$153:$DE$1048576,0),MATCH((CUADRO!G$5&amp;$E599),'Hoja de Trabajo para listado'!$DE$151:$DG$151,0)),0)+IFERROR(INDEX('Hoja de Trabajo para listado'!$CD$155:$DC$1048576,MATCH($A599,'Hoja de Trabajo para listado'!$CD$155:$CD$1048576,0),MATCH((CUADRO!G$5&amp;$E599),'Hoja de Trabajo para listado'!$CD$151:$DC$151,0)),0)</f>
        <v>0</v>
      </c>
      <c r="H599" s="243">
        <f ca="1">+IFERROR(INDEX('Hoja de Trabajo para listado'!$A$155:$Z$1048576,MATCH($A599,'Hoja de Trabajo para listado'!$A$155:$A$1048576,0),MATCH((CUADRO!H$5&amp;$E599),'Hoja de Trabajo para listado'!$A$151:$Z$151,0)),0)+IFERROR(INDEX('Hoja de Trabajo para listado'!$AB$155:$BA$1048576,MATCH($A599,'Hoja de Trabajo para listado'!$AB$155:$AB$1048576,0),MATCH((CUADRO!H$5&amp;$E599),'Hoja de Trabajo para listado'!$AB$151:$BA$151,0)),0)+IFERROR(INDEX('Hoja de Trabajo para listado'!$BC$155:$CB$1048576,MATCH($A599,'Hoja de Trabajo para listado'!$BC$155:$BC$1048576,0),MATCH((CUADRO!H$5&amp;$E599),'Hoja de Trabajo para listado'!$BC$151:$CB$151,0)),0)+IFERROR(INDEX('Hoja de Trabajo para listado'!$DE$153:$DG$274,MATCH($A599,'Hoja de Trabajo para listado'!$DE$153:$DE$1048576,0),MATCH((CUADRO!H$5&amp;$E599),'Hoja de Trabajo para listado'!$DE$151:$DG$151,0)),0)+IFERROR(INDEX('Hoja de Trabajo para listado'!$CD$155:$DC$1048576,MATCH($A599,'Hoja de Trabajo para listado'!$CD$155:$CD$1048576,0),MATCH((CUADRO!H$5&amp;$E599),'Hoja de Trabajo para listado'!$CD$151:$DC$151,0)),0)</f>
        <v>0</v>
      </c>
      <c r="I599" s="243">
        <f ca="1">+IFERROR(INDEX('Hoja de Trabajo para listado'!$A$155:$Z$1048576,MATCH($A599,'Hoja de Trabajo para listado'!$A$155:$A$1048576,0),MATCH((CUADRO!I$5&amp;$E599),'Hoja de Trabajo para listado'!$A$151:$Z$151,0)),0)+IFERROR(INDEX('Hoja de Trabajo para listado'!$AB$155:$BA$1048576,MATCH($A599,'Hoja de Trabajo para listado'!$AB$155:$AB$1048576,0),MATCH((CUADRO!I$5&amp;$E599),'Hoja de Trabajo para listado'!$AB$151:$BA$151,0)),0)+IFERROR(INDEX('Hoja de Trabajo para listado'!$BC$155:$CB$1048576,MATCH($A599,'Hoja de Trabajo para listado'!$BC$155:$BC$1048576,0),MATCH((CUADRO!I$5&amp;$E599),'Hoja de Trabajo para listado'!$BC$151:$CB$151,0)),0)+IFERROR(INDEX('Hoja de Trabajo para listado'!$DE$153:$DG$274,MATCH($A599,'Hoja de Trabajo para listado'!$DE$153:$DE$1048576,0),MATCH((CUADRO!I$5&amp;$E599),'Hoja de Trabajo para listado'!$DE$151:$DG$151,0)),0)+IFERROR(INDEX('Hoja de Trabajo para listado'!$CD$155:$DC$1048576,MATCH($A599,'Hoja de Trabajo para listado'!$CD$155:$CD$1048576,0),MATCH((CUADRO!I$5&amp;$E599),'Hoja de Trabajo para listado'!$CD$151:$DC$151,0)),0)</f>
        <v>0</v>
      </c>
      <c r="J599" s="243">
        <f ca="1">+IFERROR(INDEX('Hoja de Trabajo para listado'!$A$155:$Z$1048576,MATCH($A599,'Hoja de Trabajo para listado'!$A$155:$A$1048576,0),MATCH((CUADRO!J$5&amp;$E599),'Hoja de Trabajo para listado'!$A$151:$Z$151,0)),0)+IFERROR(INDEX('Hoja de Trabajo para listado'!$AB$155:$BA$1048576,MATCH($A599,'Hoja de Trabajo para listado'!$AB$155:$AB$1048576,0),MATCH((CUADRO!J$5&amp;$E599),'Hoja de Trabajo para listado'!$AB$151:$BA$151,0)),0)+IFERROR(INDEX('Hoja de Trabajo para listado'!$BC$155:$CB$1048576,MATCH($A599,'Hoja de Trabajo para listado'!$BC$155:$BC$1048576,0),MATCH((CUADRO!J$5&amp;$E599),'Hoja de Trabajo para listado'!$BC$151:$CB$151,0)),0)+IFERROR(INDEX('Hoja de Trabajo para listado'!$DE$153:$DG$274,MATCH($A599,'Hoja de Trabajo para listado'!$DE$153:$DE$1048576,0),MATCH((CUADRO!J$5&amp;$E599),'Hoja de Trabajo para listado'!$DE$151:$DG$151,0)),0)+IFERROR(INDEX('Hoja de Trabajo para listado'!$CD$155:$DC$1048576,MATCH($A599,'Hoja de Trabajo para listado'!$CD$155:$CD$1048576,0),MATCH((CUADRO!J$5&amp;$E599),'Hoja de Trabajo para listado'!$CD$151:$DC$151,0)),0)</f>
        <v>0</v>
      </c>
      <c r="K599" s="243">
        <f ca="1">+IFERROR(INDEX('Hoja de Trabajo para listado'!$A$155:$Z$1048576,MATCH($A599,'Hoja de Trabajo para listado'!$A$155:$A$1048576,0),MATCH((CUADRO!K$5&amp;$E599),'Hoja de Trabajo para listado'!$A$151:$Z$151,0)),0)+IFERROR(INDEX('Hoja de Trabajo para listado'!$AB$155:$BA$1048576,MATCH($A599,'Hoja de Trabajo para listado'!$AB$155:$AB$1048576,0),MATCH((CUADRO!K$5&amp;$E599),'Hoja de Trabajo para listado'!$AB$151:$BA$151,0)),0)+IFERROR(INDEX('Hoja de Trabajo para listado'!$BC$155:$CB$1048576,MATCH($A599,'Hoja de Trabajo para listado'!$BC$155:$BC$1048576,0),MATCH((CUADRO!K$5&amp;$E599),'Hoja de Trabajo para listado'!$BC$151:$CB$151,0)),0)+IFERROR(INDEX('Hoja de Trabajo para listado'!$DE$153:$DG$274,MATCH($A599,'Hoja de Trabajo para listado'!$DE$153:$DE$1048576,0),MATCH((CUADRO!K$5&amp;$E599),'Hoja de Trabajo para listado'!$DE$151:$DG$151,0)),0)+IFERROR(INDEX('Hoja de Trabajo para listado'!$CD$155:$DC$1048576,MATCH($A599,'Hoja de Trabajo para listado'!$CD$155:$CD$1048576,0),MATCH((CUADRO!K$5&amp;$E599),'Hoja de Trabajo para listado'!$CD$151:$DC$151,0)),0)</f>
        <v>0</v>
      </c>
      <c r="L599" s="243">
        <f ca="1">+IFERROR(INDEX('Hoja de Trabajo para listado'!$A$155:$Z$1048576,MATCH($A599,'Hoja de Trabajo para listado'!$A$155:$A$1048576,0),MATCH((CUADRO!L$5&amp;$E599),'Hoja de Trabajo para listado'!$A$151:$Z$151,0)),0)+IFERROR(INDEX('Hoja de Trabajo para listado'!$AB$155:$BA$1048576,MATCH($A599,'Hoja de Trabajo para listado'!$AB$155:$AB$1048576,0),MATCH((CUADRO!L$5&amp;$E599),'Hoja de Trabajo para listado'!$AB$151:$BA$151,0)),0)+IFERROR(INDEX('Hoja de Trabajo para listado'!$BC$155:$CB$1048576,MATCH($A599,'Hoja de Trabajo para listado'!$BC$155:$BC$1048576,0),MATCH((CUADRO!L$5&amp;$E599),'Hoja de Trabajo para listado'!$BC$151:$CB$151,0)),0)+IFERROR(INDEX('Hoja de Trabajo para listado'!$DE$153:$DG$274,MATCH($A599,'Hoja de Trabajo para listado'!$DE$153:$DE$1048576,0),MATCH((CUADRO!L$5&amp;$E599),'Hoja de Trabajo para listado'!$DE$151:$DG$151,0)),0)+IFERROR(INDEX('Hoja de Trabajo para listado'!$CD$155:$DC$1048576,MATCH($A599,'Hoja de Trabajo para listado'!$CD$155:$CD$1048576,0),MATCH((CUADRO!L$5&amp;$E599),'Hoja de Trabajo para listado'!$CD$151:$DC$151,0)),0)</f>
        <v>0</v>
      </c>
      <c r="M599" s="243">
        <f ca="1">+IFERROR(INDEX('Hoja de Trabajo para listado'!$A$155:$Z$1048576,MATCH($A599,'Hoja de Trabajo para listado'!$A$155:$A$1048576,0),MATCH((CUADRO!M$5&amp;$E599),'Hoja de Trabajo para listado'!$A$151:$Z$151,0)),0)+IFERROR(INDEX('Hoja de Trabajo para listado'!$AB$155:$BA$1048576,MATCH($A599,'Hoja de Trabajo para listado'!$AB$155:$AB$1048576,0),MATCH((CUADRO!M$5&amp;$E599),'Hoja de Trabajo para listado'!$AB$151:$BA$151,0)),0)+IFERROR(INDEX('Hoja de Trabajo para listado'!$BC$155:$CB$1048576,MATCH($A599,'Hoja de Trabajo para listado'!$BC$155:$BC$1048576,0),MATCH((CUADRO!M$5&amp;$E599),'Hoja de Trabajo para listado'!$BC$151:$CB$151,0)),0)+IFERROR(INDEX('Hoja de Trabajo para listado'!$DE$153:$DG$274,MATCH($A599,'Hoja de Trabajo para listado'!$DE$153:$DE$1048576,0),MATCH((CUADRO!M$5&amp;$E599),'Hoja de Trabajo para listado'!$DE$151:$DG$151,0)),0)+IFERROR(INDEX('Hoja de Trabajo para listado'!$CD$155:$DC$1048576,MATCH($A599,'Hoja de Trabajo para listado'!$CD$155:$CD$1048576,0),MATCH((CUADRO!M$5&amp;$E599),'Hoja de Trabajo para listado'!$CD$151:$DC$151,0)),0)</f>
        <v>0</v>
      </c>
      <c r="N599" s="243">
        <f ca="1">+IFERROR(INDEX('Hoja de Trabajo para listado'!$A$155:$Z$1048576,MATCH($A599,'Hoja de Trabajo para listado'!$A$155:$A$1048576,0),MATCH((CUADRO!N$5&amp;$E599),'Hoja de Trabajo para listado'!$A$151:$Z$151,0)),0)+IFERROR(INDEX('Hoja de Trabajo para listado'!$AB$155:$BA$1048576,MATCH($A599,'Hoja de Trabajo para listado'!$AB$155:$AB$1048576,0),MATCH((CUADRO!N$5&amp;$E599),'Hoja de Trabajo para listado'!$AB$151:$BA$151,0)),0)+IFERROR(INDEX('Hoja de Trabajo para listado'!$BC$155:$CB$1048576,MATCH($A599,'Hoja de Trabajo para listado'!$BC$155:$BC$1048576,0),MATCH((CUADRO!N$5&amp;$E599),'Hoja de Trabajo para listado'!$BC$151:$CB$151,0)),0)+IFERROR(INDEX('Hoja de Trabajo para listado'!$DE$153:$DG$274,MATCH($A599,'Hoja de Trabajo para listado'!$DE$153:$DE$1048576,0),MATCH((CUADRO!N$5&amp;$E599),'Hoja de Trabajo para listado'!$DE$151:$DG$151,0)),0)+IFERROR(INDEX('Hoja de Trabajo para listado'!$CD$155:$DC$1048576,MATCH($A599,'Hoja de Trabajo para listado'!$CD$155:$CD$1048576,0),MATCH((CUADRO!N$5&amp;$E599),'Hoja de Trabajo para listado'!$CD$151:$DC$151,0)),0)</f>
        <v>0</v>
      </c>
      <c r="O599" s="243">
        <f ca="1">+IFERROR(INDEX('Hoja de Trabajo para listado'!$A$155:$Z$1048576,MATCH($A599,'Hoja de Trabajo para listado'!$A$155:$A$1048576,0),MATCH((CUADRO!O$5&amp;$E599),'Hoja de Trabajo para listado'!$A$151:$Z$151,0)),0)+IFERROR(INDEX('Hoja de Trabajo para listado'!$AB$155:$BA$1048576,MATCH($A599,'Hoja de Trabajo para listado'!$AB$155:$AB$1048576,0),MATCH((CUADRO!O$5&amp;$E599),'Hoja de Trabajo para listado'!$AB$151:$BA$151,0)),0)+IFERROR(INDEX('Hoja de Trabajo para listado'!$BC$155:$CB$1048576,MATCH($A599,'Hoja de Trabajo para listado'!$BC$155:$BC$1048576,0),MATCH((CUADRO!O$5&amp;$E599),'Hoja de Trabajo para listado'!$BC$151:$CB$151,0)),0)+IFERROR(INDEX('Hoja de Trabajo para listado'!$DE$153:$DG$274,MATCH($A599,'Hoja de Trabajo para listado'!$DE$153:$DE$1048576,0),MATCH((CUADRO!O$5&amp;$E599),'Hoja de Trabajo para listado'!$DE$151:$DG$151,0)),0)+IFERROR(INDEX('Hoja de Trabajo para listado'!$CD$155:$DC$1048576,MATCH($A599,'Hoja de Trabajo para listado'!$CD$155:$CD$1048576,0),MATCH((CUADRO!O$5&amp;$E599),'Hoja de Trabajo para listado'!$CD$151:$DC$151,0)),0)</f>
        <v>0</v>
      </c>
      <c r="P599" s="243">
        <f ca="1">+IFERROR(INDEX('Hoja de Trabajo para listado'!$A$155:$Z$1048576,MATCH($A599,'Hoja de Trabajo para listado'!$A$155:$A$1048576,0),MATCH((CUADRO!P$5&amp;$E599),'Hoja de Trabajo para listado'!$A$151:$Z$151,0)),0)+IFERROR(INDEX('Hoja de Trabajo para listado'!$AB$155:$BA$1048576,MATCH($A599,'Hoja de Trabajo para listado'!$AB$155:$AB$1048576,0),MATCH((CUADRO!P$5&amp;$E599),'Hoja de Trabajo para listado'!$AB$151:$BA$151,0)),0)+IFERROR(INDEX('Hoja de Trabajo para listado'!$BC$155:$CB$1048576,MATCH($A599,'Hoja de Trabajo para listado'!$BC$155:$BC$1048576,0),MATCH((CUADRO!P$5&amp;$E599),'Hoja de Trabajo para listado'!$BC$151:$CB$151,0)),0)+IFERROR(INDEX('Hoja de Trabajo para listado'!$DE$153:$DG$274,MATCH($A599,'Hoja de Trabajo para listado'!$DE$153:$DE$1048576,0),MATCH((CUADRO!P$5&amp;$E599),'Hoja de Trabajo para listado'!$DE$151:$DG$151,0)),0)+IFERROR(INDEX('Hoja de Trabajo para listado'!$CD$155:$DC$1048576,MATCH($A599,'Hoja de Trabajo para listado'!$CD$155:$CD$1048576,0),MATCH((CUADRO!P$5&amp;$E599),'Hoja de Trabajo para listado'!$CD$151:$DC$151,0)),0)</f>
        <v>0</v>
      </c>
      <c r="Q599" s="243">
        <f ca="1">+IFERROR(INDEX('Hoja de Trabajo para listado'!$A$155:$Z$1048576,MATCH($A599,'Hoja de Trabajo para listado'!$A$155:$A$1048576,0),MATCH((CUADRO!Q$5&amp;$E599),'Hoja de Trabajo para listado'!$A$151:$Z$151,0)),0)+IFERROR(INDEX('Hoja de Trabajo para listado'!$AB$155:$BA$1048576,MATCH($A599,'Hoja de Trabajo para listado'!$AB$155:$AB$1048576,0),MATCH((CUADRO!Q$5&amp;$E599),'Hoja de Trabajo para listado'!$AB$151:$BA$151,0)),0)+IFERROR(INDEX('Hoja de Trabajo para listado'!$BC$155:$CB$1048576,MATCH($A599,'Hoja de Trabajo para listado'!$BC$155:$BC$1048576,0),MATCH((CUADRO!Q$5&amp;$E599),'Hoja de Trabajo para listado'!$BC$151:$CB$151,0)),0)+IFERROR(INDEX('Hoja de Trabajo para listado'!$DE$153:$DG$274,MATCH($A599,'Hoja de Trabajo para listado'!$DE$153:$DE$1048576,0),MATCH((CUADRO!Q$5&amp;$E599),'Hoja de Trabajo para listado'!$DE$151:$DG$151,0)),0)+IFERROR(INDEX('Hoja de Trabajo para listado'!$CD$155:$DC$1048576,MATCH($A599,'Hoja de Trabajo para listado'!$CD$155:$CD$1048576,0),MATCH((CUADRO!Q$5&amp;$E599),'Hoja de Trabajo para listado'!$CD$151:$DC$151,0)),0)</f>
        <v>0</v>
      </c>
      <c r="R599" s="243">
        <f t="shared" ca="1" si="21"/>
        <v>0</v>
      </c>
      <c r="S599" s="249">
        <f ca="1">+R598+R599</f>
        <v>0</v>
      </c>
      <c r="T599" s="243">
        <f ca="1">+S599</f>
        <v>0</v>
      </c>
      <c r="U599" s="242">
        <f t="shared" si="22"/>
        <v>2</v>
      </c>
      <c r="V599" s="333" t="str">
        <f>+VLOOKUP(A599,bd_lista!$A$3:$E$590,5,FALSE)</f>
        <v>Gobiernos Autonomos Municipales</v>
      </c>
      <c r="W599" s="384"/>
      <c r="X599" s="242">
        <f>+VLOOKUP(A599,[3]Sheet1!$A$13:$D$744,4,FALSE)</f>
        <v>0</v>
      </c>
      <c r="Y599" s="242" t="e">
        <f>+VLOOKUP(X599,bd_lista!$A$3:$C$590,3,FALSE)</f>
        <v>#N/A</v>
      </c>
      <c r="Z599" s="292"/>
      <c r="AA599" s="293"/>
    </row>
    <row r="600" spans="1:27" customFormat="1" ht="15" hidden="1" customHeight="1">
      <c r="A600" s="32">
        <v>1253</v>
      </c>
      <c r="B600" s="388">
        <f>+A600</f>
        <v>1253</v>
      </c>
      <c r="C600" s="247" t="str">
        <f>+VLOOKUP(A600,bd_lista!$A$3:$C$590,3,FALSE)</f>
        <v>Gobierno Autónomo Municipal de Yaco</v>
      </c>
      <c r="D600" s="385" t="str">
        <f>+C600</f>
        <v>Gobierno Autónomo Municipal de Yaco</v>
      </c>
      <c r="E600" s="242" t="s">
        <v>1304</v>
      </c>
      <c r="F600" s="243">
        <f ca="1">+IFERROR(INDEX('Hoja de Trabajo para listado'!$A$155:$Z$1048576,MATCH($A600,'Hoja de Trabajo para listado'!$A$155:$A$1048576,0),MATCH((CUADRO!F$5&amp;$E600),'Hoja de Trabajo para listado'!$A$151:$Z$151,0)),0)+IFERROR(INDEX('Hoja de Trabajo para listado'!$AB$155:$BA$1048576,MATCH($A600,'Hoja de Trabajo para listado'!$AB$155:$AB$1048576,0),MATCH((CUADRO!F$5&amp;$E600),'Hoja de Trabajo para listado'!$AB$151:$BA$151,0)),0)+IFERROR(INDEX('Hoja de Trabajo para listado'!$BC$155:$CB$1048576,MATCH($A600,'Hoja de Trabajo para listado'!$BC$155:$BC$1048576,0),MATCH((CUADRO!F$5&amp;$E600),'Hoja de Trabajo para listado'!$BC$151:$CB$151,0)),0)+IFERROR(INDEX('Hoja de Trabajo para listado'!$DE$153:$DG$274,MATCH($A600,'Hoja de Trabajo para listado'!$DE$153:$DE$1048576,0),MATCH((CUADRO!F$5&amp;$E600),'Hoja de Trabajo para listado'!$DE$151:$DG$151,0)),0)+IFERROR(INDEX('Hoja de Trabajo para listado'!$CD$155:$DC$1048576,MATCH($A600,'Hoja de Trabajo para listado'!$CD$155:$CD$1048576,0),MATCH((CUADRO!F$5&amp;$E600),'Hoja de Trabajo para listado'!$CD$151:$DC$151,0)),0)</f>
        <v>0</v>
      </c>
      <c r="G600" s="243">
        <f ca="1">+IFERROR(INDEX('Hoja de Trabajo para listado'!$A$155:$Z$1048576,MATCH($A600,'Hoja de Trabajo para listado'!$A$155:$A$1048576,0),MATCH((CUADRO!G$5&amp;$E600),'Hoja de Trabajo para listado'!$A$151:$Z$151,0)),0)+IFERROR(INDEX('Hoja de Trabajo para listado'!$AB$155:$BA$1048576,MATCH($A600,'Hoja de Trabajo para listado'!$AB$155:$AB$1048576,0),MATCH((CUADRO!G$5&amp;$E600),'Hoja de Trabajo para listado'!$AB$151:$BA$151,0)),0)+IFERROR(INDEX('Hoja de Trabajo para listado'!$BC$155:$CB$1048576,MATCH($A600,'Hoja de Trabajo para listado'!$BC$155:$BC$1048576,0),MATCH((CUADRO!G$5&amp;$E600),'Hoja de Trabajo para listado'!$BC$151:$CB$151,0)),0)+IFERROR(INDEX('Hoja de Trabajo para listado'!$DE$153:$DG$274,MATCH($A600,'Hoja de Trabajo para listado'!$DE$153:$DE$1048576,0),MATCH((CUADRO!G$5&amp;$E600),'Hoja de Trabajo para listado'!$DE$151:$DG$151,0)),0)+IFERROR(INDEX('Hoja de Trabajo para listado'!$CD$155:$DC$1048576,MATCH($A600,'Hoja de Trabajo para listado'!$CD$155:$CD$1048576,0),MATCH((CUADRO!G$5&amp;$E600),'Hoja de Trabajo para listado'!$CD$151:$DC$151,0)),0)</f>
        <v>0</v>
      </c>
      <c r="H600" s="243">
        <f ca="1">+IFERROR(INDEX('Hoja de Trabajo para listado'!$A$155:$Z$1048576,MATCH($A600,'Hoja de Trabajo para listado'!$A$155:$A$1048576,0),MATCH((CUADRO!H$5&amp;$E600),'Hoja de Trabajo para listado'!$A$151:$Z$151,0)),0)+IFERROR(INDEX('Hoja de Trabajo para listado'!$AB$155:$BA$1048576,MATCH($A600,'Hoja de Trabajo para listado'!$AB$155:$AB$1048576,0),MATCH((CUADRO!H$5&amp;$E600),'Hoja de Trabajo para listado'!$AB$151:$BA$151,0)),0)+IFERROR(INDEX('Hoja de Trabajo para listado'!$BC$155:$CB$1048576,MATCH($A600,'Hoja de Trabajo para listado'!$BC$155:$BC$1048576,0),MATCH((CUADRO!H$5&amp;$E600),'Hoja de Trabajo para listado'!$BC$151:$CB$151,0)),0)+IFERROR(INDEX('Hoja de Trabajo para listado'!$DE$153:$DG$274,MATCH($A600,'Hoja de Trabajo para listado'!$DE$153:$DE$1048576,0),MATCH((CUADRO!H$5&amp;$E600),'Hoja de Trabajo para listado'!$DE$151:$DG$151,0)),0)+IFERROR(INDEX('Hoja de Trabajo para listado'!$CD$155:$DC$1048576,MATCH($A600,'Hoja de Trabajo para listado'!$CD$155:$CD$1048576,0),MATCH((CUADRO!H$5&amp;$E600),'Hoja de Trabajo para listado'!$CD$151:$DC$151,0)),0)</f>
        <v>0</v>
      </c>
      <c r="I600" s="243">
        <f ca="1">+IFERROR(INDEX('Hoja de Trabajo para listado'!$A$155:$Z$1048576,MATCH($A600,'Hoja de Trabajo para listado'!$A$155:$A$1048576,0),MATCH((CUADRO!I$5&amp;$E600),'Hoja de Trabajo para listado'!$A$151:$Z$151,0)),0)+IFERROR(INDEX('Hoja de Trabajo para listado'!$AB$155:$BA$1048576,MATCH($A600,'Hoja de Trabajo para listado'!$AB$155:$AB$1048576,0),MATCH((CUADRO!I$5&amp;$E600),'Hoja de Trabajo para listado'!$AB$151:$BA$151,0)),0)+IFERROR(INDEX('Hoja de Trabajo para listado'!$BC$155:$CB$1048576,MATCH($A600,'Hoja de Trabajo para listado'!$BC$155:$BC$1048576,0),MATCH((CUADRO!I$5&amp;$E600),'Hoja de Trabajo para listado'!$BC$151:$CB$151,0)),0)+IFERROR(INDEX('Hoja de Trabajo para listado'!$DE$153:$DG$274,MATCH($A600,'Hoja de Trabajo para listado'!$DE$153:$DE$1048576,0),MATCH((CUADRO!I$5&amp;$E600),'Hoja de Trabajo para listado'!$DE$151:$DG$151,0)),0)+IFERROR(INDEX('Hoja de Trabajo para listado'!$CD$155:$DC$1048576,MATCH($A600,'Hoja de Trabajo para listado'!$CD$155:$CD$1048576,0),MATCH((CUADRO!I$5&amp;$E600),'Hoja de Trabajo para listado'!$CD$151:$DC$151,0)),0)</f>
        <v>0</v>
      </c>
      <c r="J600" s="243">
        <f ca="1">+IFERROR(INDEX('Hoja de Trabajo para listado'!$A$155:$Z$1048576,MATCH($A600,'Hoja de Trabajo para listado'!$A$155:$A$1048576,0),MATCH((CUADRO!J$5&amp;$E600),'Hoja de Trabajo para listado'!$A$151:$Z$151,0)),0)+IFERROR(INDEX('Hoja de Trabajo para listado'!$AB$155:$BA$1048576,MATCH($A600,'Hoja de Trabajo para listado'!$AB$155:$AB$1048576,0),MATCH((CUADRO!J$5&amp;$E600),'Hoja de Trabajo para listado'!$AB$151:$BA$151,0)),0)+IFERROR(INDEX('Hoja de Trabajo para listado'!$BC$155:$CB$1048576,MATCH($A600,'Hoja de Trabajo para listado'!$BC$155:$BC$1048576,0),MATCH((CUADRO!J$5&amp;$E600),'Hoja de Trabajo para listado'!$BC$151:$CB$151,0)),0)+IFERROR(INDEX('Hoja de Trabajo para listado'!$DE$153:$DG$274,MATCH($A600,'Hoja de Trabajo para listado'!$DE$153:$DE$1048576,0),MATCH((CUADRO!J$5&amp;$E600),'Hoja de Trabajo para listado'!$DE$151:$DG$151,0)),0)+IFERROR(INDEX('Hoja de Trabajo para listado'!$CD$155:$DC$1048576,MATCH($A600,'Hoja de Trabajo para listado'!$CD$155:$CD$1048576,0),MATCH((CUADRO!J$5&amp;$E600),'Hoja de Trabajo para listado'!$CD$151:$DC$151,0)),0)</f>
        <v>0</v>
      </c>
      <c r="K600" s="243">
        <f ca="1">+IFERROR(INDEX('Hoja de Trabajo para listado'!$A$155:$Z$1048576,MATCH($A600,'Hoja de Trabajo para listado'!$A$155:$A$1048576,0),MATCH((CUADRO!K$5&amp;$E600),'Hoja de Trabajo para listado'!$A$151:$Z$151,0)),0)+IFERROR(INDEX('Hoja de Trabajo para listado'!$AB$155:$BA$1048576,MATCH($A600,'Hoja de Trabajo para listado'!$AB$155:$AB$1048576,0),MATCH((CUADRO!K$5&amp;$E600),'Hoja de Trabajo para listado'!$AB$151:$BA$151,0)),0)+IFERROR(INDEX('Hoja de Trabajo para listado'!$BC$155:$CB$1048576,MATCH($A600,'Hoja de Trabajo para listado'!$BC$155:$BC$1048576,0),MATCH((CUADRO!K$5&amp;$E600),'Hoja de Trabajo para listado'!$BC$151:$CB$151,0)),0)+IFERROR(INDEX('Hoja de Trabajo para listado'!$DE$153:$DG$274,MATCH($A600,'Hoja de Trabajo para listado'!$DE$153:$DE$1048576,0),MATCH((CUADRO!K$5&amp;$E600),'Hoja de Trabajo para listado'!$DE$151:$DG$151,0)),0)+IFERROR(INDEX('Hoja de Trabajo para listado'!$CD$155:$DC$1048576,MATCH($A600,'Hoja de Trabajo para listado'!$CD$155:$CD$1048576,0),MATCH((CUADRO!K$5&amp;$E600),'Hoja de Trabajo para listado'!$CD$151:$DC$151,0)),0)</f>
        <v>0</v>
      </c>
      <c r="L600" s="243">
        <f ca="1">+IFERROR(INDEX('Hoja de Trabajo para listado'!$A$155:$Z$1048576,MATCH($A600,'Hoja de Trabajo para listado'!$A$155:$A$1048576,0),MATCH((CUADRO!L$5&amp;$E600),'Hoja de Trabajo para listado'!$A$151:$Z$151,0)),0)+IFERROR(INDEX('Hoja de Trabajo para listado'!$AB$155:$BA$1048576,MATCH($A600,'Hoja de Trabajo para listado'!$AB$155:$AB$1048576,0),MATCH((CUADRO!L$5&amp;$E600),'Hoja de Trabajo para listado'!$AB$151:$BA$151,0)),0)+IFERROR(INDEX('Hoja de Trabajo para listado'!$BC$155:$CB$1048576,MATCH($A600,'Hoja de Trabajo para listado'!$BC$155:$BC$1048576,0),MATCH((CUADRO!L$5&amp;$E600),'Hoja de Trabajo para listado'!$BC$151:$CB$151,0)),0)+IFERROR(INDEX('Hoja de Trabajo para listado'!$DE$153:$DG$274,MATCH($A600,'Hoja de Trabajo para listado'!$DE$153:$DE$1048576,0),MATCH((CUADRO!L$5&amp;$E600),'Hoja de Trabajo para listado'!$DE$151:$DG$151,0)),0)+IFERROR(INDEX('Hoja de Trabajo para listado'!$CD$155:$DC$1048576,MATCH($A600,'Hoja de Trabajo para listado'!$CD$155:$CD$1048576,0),MATCH((CUADRO!L$5&amp;$E600),'Hoja de Trabajo para listado'!$CD$151:$DC$151,0)),0)</f>
        <v>0</v>
      </c>
      <c r="M600" s="243">
        <f ca="1">+IFERROR(INDEX('Hoja de Trabajo para listado'!$A$155:$Z$1048576,MATCH($A600,'Hoja de Trabajo para listado'!$A$155:$A$1048576,0),MATCH((CUADRO!M$5&amp;$E600),'Hoja de Trabajo para listado'!$A$151:$Z$151,0)),0)+IFERROR(INDEX('Hoja de Trabajo para listado'!$AB$155:$BA$1048576,MATCH($A600,'Hoja de Trabajo para listado'!$AB$155:$AB$1048576,0),MATCH((CUADRO!M$5&amp;$E600),'Hoja de Trabajo para listado'!$AB$151:$BA$151,0)),0)+IFERROR(INDEX('Hoja de Trabajo para listado'!$BC$155:$CB$1048576,MATCH($A600,'Hoja de Trabajo para listado'!$BC$155:$BC$1048576,0),MATCH((CUADRO!M$5&amp;$E600),'Hoja de Trabajo para listado'!$BC$151:$CB$151,0)),0)+IFERROR(INDEX('Hoja de Trabajo para listado'!$DE$153:$DG$274,MATCH($A600,'Hoja de Trabajo para listado'!$DE$153:$DE$1048576,0),MATCH((CUADRO!M$5&amp;$E600),'Hoja de Trabajo para listado'!$DE$151:$DG$151,0)),0)+IFERROR(INDEX('Hoja de Trabajo para listado'!$CD$155:$DC$1048576,MATCH($A600,'Hoja de Trabajo para listado'!$CD$155:$CD$1048576,0),MATCH((CUADRO!M$5&amp;$E600),'Hoja de Trabajo para listado'!$CD$151:$DC$151,0)),0)</f>
        <v>0</v>
      </c>
      <c r="N600" s="243">
        <f ca="1">+IFERROR(INDEX('Hoja de Trabajo para listado'!$A$155:$Z$1048576,MATCH($A600,'Hoja de Trabajo para listado'!$A$155:$A$1048576,0),MATCH((CUADRO!N$5&amp;$E600),'Hoja de Trabajo para listado'!$A$151:$Z$151,0)),0)+IFERROR(INDEX('Hoja de Trabajo para listado'!$AB$155:$BA$1048576,MATCH($A600,'Hoja de Trabajo para listado'!$AB$155:$AB$1048576,0),MATCH((CUADRO!N$5&amp;$E600),'Hoja de Trabajo para listado'!$AB$151:$BA$151,0)),0)+IFERROR(INDEX('Hoja de Trabajo para listado'!$BC$155:$CB$1048576,MATCH($A600,'Hoja de Trabajo para listado'!$BC$155:$BC$1048576,0),MATCH((CUADRO!N$5&amp;$E600),'Hoja de Trabajo para listado'!$BC$151:$CB$151,0)),0)+IFERROR(INDEX('Hoja de Trabajo para listado'!$DE$153:$DG$274,MATCH($A600,'Hoja de Trabajo para listado'!$DE$153:$DE$1048576,0),MATCH((CUADRO!N$5&amp;$E600),'Hoja de Trabajo para listado'!$DE$151:$DG$151,0)),0)+IFERROR(INDEX('Hoja de Trabajo para listado'!$CD$155:$DC$1048576,MATCH($A600,'Hoja de Trabajo para listado'!$CD$155:$CD$1048576,0),MATCH((CUADRO!N$5&amp;$E600),'Hoja de Trabajo para listado'!$CD$151:$DC$151,0)),0)</f>
        <v>0</v>
      </c>
      <c r="O600" s="243">
        <f ca="1">+IFERROR(INDEX('Hoja de Trabajo para listado'!$A$155:$Z$1048576,MATCH($A600,'Hoja de Trabajo para listado'!$A$155:$A$1048576,0),MATCH((CUADRO!O$5&amp;$E600),'Hoja de Trabajo para listado'!$A$151:$Z$151,0)),0)+IFERROR(INDEX('Hoja de Trabajo para listado'!$AB$155:$BA$1048576,MATCH($A600,'Hoja de Trabajo para listado'!$AB$155:$AB$1048576,0),MATCH((CUADRO!O$5&amp;$E600),'Hoja de Trabajo para listado'!$AB$151:$BA$151,0)),0)+IFERROR(INDEX('Hoja de Trabajo para listado'!$BC$155:$CB$1048576,MATCH($A600,'Hoja de Trabajo para listado'!$BC$155:$BC$1048576,0),MATCH((CUADRO!O$5&amp;$E600),'Hoja de Trabajo para listado'!$BC$151:$CB$151,0)),0)+IFERROR(INDEX('Hoja de Trabajo para listado'!$DE$153:$DG$274,MATCH($A600,'Hoja de Trabajo para listado'!$DE$153:$DE$1048576,0),MATCH((CUADRO!O$5&amp;$E600),'Hoja de Trabajo para listado'!$DE$151:$DG$151,0)),0)+IFERROR(INDEX('Hoja de Trabajo para listado'!$CD$155:$DC$1048576,MATCH($A600,'Hoja de Trabajo para listado'!$CD$155:$CD$1048576,0),MATCH((CUADRO!O$5&amp;$E600),'Hoja de Trabajo para listado'!$CD$151:$DC$151,0)),0)</f>
        <v>0</v>
      </c>
      <c r="P600" s="243">
        <f ca="1">+IFERROR(INDEX('Hoja de Trabajo para listado'!$A$155:$Z$1048576,MATCH($A600,'Hoja de Trabajo para listado'!$A$155:$A$1048576,0),MATCH((CUADRO!P$5&amp;$E600),'Hoja de Trabajo para listado'!$A$151:$Z$151,0)),0)+IFERROR(INDEX('Hoja de Trabajo para listado'!$AB$155:$BA$1048576,MATCH($A600,'Hoja de Trabajo para listado'!$AB$155:$AB$1048576,0),MATCH((CUADRO!P$5&amp;$E600),'Hoja de Trabajo para listado'!$AB$151:$BA$151,0)),0)+IFERROR(INDEX('Hoja de Trabajo para listado'!$BC$155:$CB$1048576,MATCH($A600,'Hoja de Trabajo para listado'!$BC$155:$BC$1048576,0),MATCH((CUADRO!P$5&amp;$E600),'Hoja de Trabajo para listado'!$BC$151:$CB$151,0)),0)+IFERROR(INDEX('Hoja de Trabajo para listado'!$DE$153:$DG$274,MATCH($A600,'Hoja de Trabajo para listado'!$DE$153:$DE$1048576,0),MATCH((CUADRO!P$5&amp;$E600),'Hoja de Trabajo para listado'!$DE$151:$DG$151,0)),0)+IFERROR(INDEX('Hoja de Trabajo para listado'!$CD$155:$DC$1048576,MATCH($A600,'Hoja de Trabajo para listado'!$CD$155:$CD$1048576,0),MATCH((CUADRO!P$5&amp;$E600),'Hoja de Trabajo para listado'!$CD$151:$DC$151,0)),0)</f>
        <v>0</v>
      </c>
      <c r="Q600" s="243">
        <f ca="1">+IFERROR(INDEX('Hoja de Trabajo para listado'!$A$155:$Z$1048576,MATCH($A600,'Hoja de Trabajo para listado'!$A$155:$A$1048576,0),MATCH((CUADRO!Q$5&amp;$E600),'Hoja de Trabajo para listado'!$A$151:$Z$151,0)),0)+IFERROR(INDEX('Hoja de Trabajo para listado'!$AB$155:$BA$1048576,MATCH($A600,'Hoja de Trabajo para listado'!$AB$155:$AB$1048576,0),MATCH((CUADRO!Q$5&amp;$E600),'Hoja de Trabajo para listado'!$AB$151:$BA$151,0)),0)+IFERROR(INDEX('Hoja de Trabajo para listado'!$BC$155:$CB$1048576,MATCH($A600,'Hoja de Trabajo para listado'!$BC$155:$BC$1048576,0),MATCH((CUADRO!Q$5&amp;$E600),'Hoja de Trabajo para listado'!$BC$151:$CB$151,0)),0)+IFERROR(INDEX('Hoja de Trabajo para listado'!$DE$153:$DG$274,MATCH($A600,'Hoja de Trabajo para listado'!$DE$153:$DE$1048576,0),MATCH((CUADRO!Q$5&amp;$E600),'Hoja de Trabajo para listado'!$DE$151:$DG$151,0)),0)+IFERROR(INDEX('Hoja de Trabajo para listado'!$CD$155:$DC$1048576,MATCH($A600,'Hoja de Trabajo para listado'!$CD$155:$CD$1048576,0),MATCH((CUADRO!Q$5&amp;$E600),'Hoja de Trabajo para listado'!$CD$151:$DC$151,0)),0)</f>
        <v>0</v>
      </c>
      <c r="R600" s="243">
        <f t="shared" ca="1" si="21"/>
        <v>0</v>
      </c>
      <c r="S600" s="249"/>
      <c r="T600" s="243">
        <f ca="1">+T601</f>
        <v>0</v>
      </c>
      <c r="U600" s="242">
        <f t="shared" si="22"/>
        <v>1</v>
      </c>
      <c r="V600" s="333" t="str">
        <f>+VLOOKUP(A600,bd_lista!$A$3:$E$590,5,FALSE)</f>
        <v>Gobiernos Autonomos Municipales</v>
      </c>
      <c r="W600" s="383" t="str">
        <f>+V600</f>
        <v>Gobiernos Autonomos Municipales</v>
      </c>
      <c r="X600" s="242">
        <f>+VLOOKUP(A600,[3]Sheet1!$A$13:$D$744,4,FALSE)</f>
        <v>0</v>
      </c>
      <c r="Y600" s="242" t="e">
        <f>+VLOOKUP(X600,bd_lista!$A$3:$C$590,3,FALSE)</f>
        <v>#N/A</v>
      </c>
      <c r="Z600" s="294">
        <f>+X600</f>
        <v>0</v>
      </c>
      <c r="AA600" s="295" t="e">
        <f>+Y600</f>
        <v>#N/A</v>
      </c>
    </row>
    <row r="601" spans="1:27" customFormat="1" ht="15" hidden="1" customHeight="1">
      <c r="A601" s="32">
        <v>1253</v>
      </c>
      <c r="B601" s="389"/>
      <c r="C601" s="247" t="str">
        <f>+VLOOKUP(A601,bd_lista!$A$3:$C$590,3,FALSE)</f>
        <v>Gobierno Autónomo Municipal de Yaco</v>
      </c>
      <c r="D601" s="386"/>
      <c r="E601" s="244" t="s">
        <v>1305</v>
      </c>
      <c r="F601" s="243">
        <f ca="1">+IFERROR(INDEX('Hoja de Trabajo para listado'!$A$155:$Z$1048576,MATCH($A601,'Hoja de Trabajo para listado'!$A$155:$A$1048576,0),MATCH((CUADRO!F$5&amp;$E601),'Hoja de Trabajo para listado'!$A$151:$Z$151,0)),0)+IFERROR(INDEX('Hoja de Trabajo para listado'!$AB$155:$BA$1048576,MATCH($A601,'Hoja de Trabajo para listado'!$AB$155:$AB$1048576,0),MATCH((CUADRO!F$5&amp;$E601),'Hoja de Trabajo para listado'!$AB$151:$BA$151,0)),0)+IFERROR(INDEX('Hoja de Trabajo para listado'!$BC$155:$CB$1048576,MATCH($A601,'Hoja de Trabajo para listado'!$BC$155:$BC$1048576,0),MATCH((CUADRO!F$5&amp;$E601),'Hoja de Trabajo para listado'!$BC$151:$CB$151,0)),0)+IFERROR(INDEX('Hoja de Trabajo para listado'!$DE$153:$DG$274,MATCH($A601,'Hoja de Trabajo para listado'!$DE$153:$DE$1048576,0),MATCH((CUADRO!F$5&amp;$E601),'Hoja de Trabajo para listado'!$DE$151:$DG$151,0)),0)+IFERROR(INDEX('Hoja de Trabajo para listado'!$CD$155:$DC$1048576,MATCH($A601,'Hoja de Trabajo para listado'!$CD$155:$CD$1048576,0),MATCH((CUADRO!F$5&amp;$E601),'Hoja de Trabajo para listado'!$CD$151:$DC$151,0)),0)</f>
        <v>0</v>
      </c>
      <c r="G601" s="243">
        <f ca="1">+IFERROR(INDEX('Hoja de Trabajo para listado'!$A$155:$Z$1048576,MATCH($A601,'Hoja de Trabajo para listado'!$A$155:$A$1048576,0),MATCH((CUADRO!G$5&amp;$E601),'Hoja de Trabajo para listado'!$A$151:$Z$151,0)),0)+IFERROR(INDEX('Hoja de Trabajo para listado'!$AB$155:$BA$1048576,MATCH($A601,'Hoja de Trabajo para listado'!$AB$155:$AB$1048576,0),MATCH((CUADRO!G$5&amp;$E601),'Hoja de Trabajo para listado'!$AB$151:$BA$151,0)),0)+IFERROR(INDEX('Hoja de Trabajo para listado'!$BC$155:$CB$1048576,MATCH($A601,'Hoja de Trabajo para listado'!$BC$155:$BC$1048576,0),MATCH((CUADRO!G$5&amp;$E601),'Hoja de Trabajo para listado'!$BC$151:$CB$151,0)),0)+IFERROR(INDEX('Hoja de Trabajo para listado'!$DE$153:$DG$274,MATCH($A601,'Hoja de Trabajo para listado'!$DE$153:$DE$1048576,0),MATCH((CUADRO!G$5&amp;$E601),'Hoja de Trabajo para listado'!$DE$151:$DG$151,0)),0)+IFERROR(INDEX('Hoja de Trabajo para listado'!$CD$155:$DC$1048576,MATCH($A601,'Hoja de Trabajo para listado'!$CD$155:$CD$1048576,0),MATCH((CUADRO!G$5&amp;$E601),'Hoja de Trabajo para listado'!$CD$151:$DC$151,0)),0)</f>
        <v>0</v>
      </c>
      <c r="H601" s="243">
        <f ca="1">+IFERROR(INDEX('Hoja de Trabajo para listado'!$A$155:$Z$1048576,MATCH($A601,'Hoja de Trabajo para listado'!$A$155:$A$1048576,0),MATCH((CUADRO!H$5&amp;$E601),'Hoja de Trabajo para listado'!$A$151:$Z$151,0)),0)+IFERROR(INDEX('Hoja de Trabajo para listado'!$AB$155:$BA$1048576,MATCH($A601,'Hoja de Trabajo para listado'!$AB$155:$AB$1048576,0),MATCH((CUADRO!H$5&amp;$E601),'Hoja de Trabajo para listado'!$AB$151:$BA$151,0)),0)+IFERROR(INDEX('Hoja de Trabajo para listado'!$BC$155:$CB$1048576,MATCH($A601,'Hoja de Trabajo para listado'!$BC$155:$BC$1048576,0),MATCH((CUADRO!H$5&amp;$E601),'Hoja de Trabajo para listado'!$BC$151:$CB$151,0)),0)+IFERROR(INDEX('Hoja de Trabajo para listado'!$DE$153:$DG$274,MATCH($A601,'Hoja de Trabajo para listado'!$DE$153:$DE$1048576,0),MATCH((CUADRO!H$5&amp;$E601),'Hoja de Trabajo para listado'!$DE$151:$DG$151,0)),0)+IFERROR(INDEX('Hoja de Trabajo para listado'!$CD$155:$DC$1048576,MATCH($A601,'Hoja de Trabajo para listado'!$CD$155:$CD$1048576,0),MATCH((CUADRO!H$5&amp;$E601),'Hoja de Trabajo para listado'!$CD$151:$DC$151,0)),0)</f>
        <v>0</v>
      </c>
      <c r="I601" s="243">
        <f ca="1">+IFERROR(INDEX('Hoja de Trabajo para listado'!$A$155:$Z$1048576,MATCH($A601,'Hoja de Trabajo para listado'!$A$155:$A$1048576,0),MATCH((CUADRO!I$5&amp;$E601),'Hoja de Trabajo para listado'!$A$151:$Z$151,0)),0)+IFERROR(INDEX('Hoja de Trabajo para listado'!$AB$155:$BA$1048576,MATCH($A601,'Hoja de Trabajo para listado'!$AB$155:$AB$1048576,0),MATCH((CUADRO!I$5&amp;$E601),'Hoja de Trabajo para listado'!$AB$151:$BA$151,0)),0)+IFERROR(INDEX('Hoja de Trabajo para listado'!$BC$155:$CB$1048576,MATCH($A601,'Hoja de Trabajo para listado'!$BC$155:$BC$1048576,0),MATCH((CUADRO!I$5&amp;$E601),'Hoja de Trabajo para listado'!$BC$151:$CB$151,0)),0)+IFERROR(INDEX('Hoja de Trabajo para listado'!$DE$153:$DG$274,MATCH($A601,'Hoja de Trabajo para listado'!$DE$153:$DE$1048576,0),MATCH((CUADRO!I$5&amp;$E601),'Hoja de Trabajo para listado'!$DE$151:$DG$151,0)),0)+IFERROR(INDEX('Hoja de Trabajo para listado'!$CD$155:$DC$1048576,MATCH($A601,'Hoja de Trabajo para listado'!$CD$155:$CD$1048576,0),MATCH((CUADRO!I$5&amp;$E601),'Hoja de Trabajo para listado'!$CD$151:$DC$151,0)),0)</f>
        <v>0</v>
      </c>
      <c r="J601" s="243">
        <f ca="1">+IFERROR(INDEX('Hoja de Trabajo para listado'!$A$155:$Z$1048576,MATCH($A601,'Hoja de Trabajo para listado'!$A$155:$A$1048576,0),MATCH((CUADRO!J$5&amp;$E601),'Hoja de Trabajo para listado'!$A$151:$Z$151,0)),0)+IFERROR(INDEX('Hoja de Trabajo para listado'!$AB$155:$BA$1048576,MATCH($A601,'Hoja de Trabajo para listado'!$AB$155:$AB$1048576,0),MATCH((CUADRO!J$5&amp;$E601),'Hoja de Trabajo para listado'!$AB$151:$BA$151,0)),0)+IFERROR(INDEX('Hoja de Trabajo para listado'!$BC$155:$CB$1048576,MATCH($A601,'Hoja de Trabajo para listado'!$BC$155:$BC$1048576,0),MATCH((CUADRO!J$5&amp;$E601),'Hoja de Trabajo para listado'!$BC$151:$CB$151,0)),0)+IFERROR(INDEX('Hoja de Trabajo para listado'!$DE$153:$DG$274,MATCH($A601,'Hoja de Trabajo para listado'!$DE$153:$DE$1048576,0),MATCH((CUADRO!J$5&amp;$E601),'Hoja de Trabajo para listado'!$DE$151:$DG$151,0)),0)+IFERROR(INDEX('Hoja de Trabajo para listado'!$CD$155:$DC$1048576,MATCH($A601,'Hoja de Trabajo para listado'!$CD$155:$CD$1048576,0),MATCH((CUADRO!J$5&amp;$E601),'Hoja de Trabajo para listado'!$CD$151:$DC$151,0)),0)</f>
        <v>0</v>
      </c>
      <c r="K601" s="243">
        <f ca="1">+IFERROR(INDEX('Hoja de Trabajo para listado'!$A$155:$Z$1048576,MATCH($A601,'Hoja de Trabajo para listado'!$A$155:$A$1048576,0),MATCH((CUADRO!K$5&amp;$E601),'Hoja de Trabajo para listado'!$A$151:$Z$151,0)),0)+IFERROR(INDEX('Hoja de Trabajo para listado'!$AB$155:$BA$1048576,MATCH($A601,'Hoja de Trabajo para listado'!$AB$155:$AB$1048576,0),MATCH((CUADRO!K$5&amp;$E601),'Hoja de Trabajo para listado'!$AB$151:$BA$151,0)),0)+IFERROR(INDEX('Hoja de Trabajo para listado'!$BC$155:$CB$1048576,MATCH($A601,'Hoja de Trabajo para listado'!$BC$155:$BC$1048576,0),MATCH((CUADRO!K$5&amp;$E601),'Hoja de Trabajo para listado'!$BC$151:$CB$151,0)),0)+IFERROR(INDEX('Hoja de Trabajo para listado'!$DE$153:$DG$274,MATCH($A601,'Hoja de Trabajo para listado'!$DE$153:$DE$1048576,0),MATCH((CUADRO!K$5&amp;$E601),'Hoja de Trabajo para listado'!$DE$151:$DG$151,0)),0)+IFERROR(INDEX('Hoja de Trabajo para listado'!$CD$155:$DC$1048576,MATCH($A601,'Hoja de Trabajo para listado'!$CD$155:$CD$1048576,0),MATCH((CUADRO!K$5&amp;$E601),'Hoja de Trabajo para listado'!$CD$151:$DC$151,0)),0)</f>
        <v>0</v>
      </c>
      <c r="L601" s="243">
        <f ca="1">+IFERROR(INDEX('Hoja de Trabajo para listado'!$A$155:$Z$1048576,MATCH($A601,'Hoja de Trabajo para listado'!$A$155:$A$1048576,0),MATCH((CUADRO!L$5&amp;$E601),'Hoja de Trabajo para listado'!$A$151:$Z$151,0)),0)+IFERROR(INDEX('Hoja de Trabajo para listado'!$AB$155:$BA$1048576,MATCH($A601,'Hoja de Trabajo para listado'!$AB$155:$AB$1048576,0),MATCH((CUADRO!L$5&amp;$E601),'Hoja de Trabajo para listado'!$AB$151:$BA$151,0)),0)+IFERROR(INDEX('Hoja de Trabajo para listado'!$BC$155:$CB$1048576,MATCH($A601,'Hoja de Trabajo para listado'!$BC$155:$BC$1048576,0),MATCH((CUADRO!L$5&amp;$E601),'Hoja de Trabajo para listado'!$BC$151:$CB$151,0)),0)+IFERROR(INDEX('Hoja de Trabajo para listado'!$DE$153:$DG$274,MATCH($A601,'Hoja de Trabajo para listado'!$DE$153:$DE$1048576,0),MATCH((CUADRO!L$5&amp;$E601),'Hoja de Trabajo para listado'!$DE$151:$DG$151,0)),0)+IFERROR(INDEX('Hoja de Trabajo para listado'!$CD$155:$DC$1048576,MATCH($A601,'Hoja de Trabajo para listado'!$CD$155:$CD$1048576,0),MATCH((CUADRO!L$5&amp;$E601),'Hoja de Trabajo para listado'!$CD$151:$DC$151,0)),0)</f>
        <v>0</v>
      </c>
      <c r="M601" s="243">
        <f ca="1">+IFERROR(INDEX('Hoja de Trabajo para listado'!$A$155:$Z$1048576,MATCH($A601,'Hoja de Trabajo para listado'!$A$155:$A$1048576,0),MATCH((CUADRO!M$5&amp;$E601),'Hoja de Trabajo para listado'!$A$151:$Z$151,0)),0)+IFERROR(INDEX('Hoja de Trabajo para listado'!$AB$155:$BA$1048576,MATCH($A601,'Hoja de Trabajo para listado'!$AB$155:$AB$1048576,0),MATCH((CUADRO!M$5&amp;$E601),'Hoja de Trabajo para listado'!$AB$151:$BA$151,0)),0)+IFERROR(INDEX('Hoja de Trabajo para listado'!$BC$155:$CB$1048576,MATCH($A601,'Hoja de Trabajo para listado'!$BC$155:$BC$1048576,0),MATCH((CUADRO!M$5&amp;$E601),'Hoja de Trabajo para listado'!$BC$151:$CB$151,0)),0)+IFERROR(INDEX('Hoja de Trabajo para listado'!$DE$153:$DG$274,MATCH($A601,'Hoja de Trabajo para listado'!$DE$153:$DE$1048576,0),MATCH((CUADRO!M$5&amp;$E601),'Hoja de Trabajo para listado'!$DE$151:$DG$151,0)),0)+IFERROR(INDEX('Hoja de Trabajo para listado'!$CD$155:$DC$1048576,MATCH($A601,'Hoja de Trabajo para listado'!$CD$155:$CD$1048576,0),MATCH((CUADRO!M$5&amp;$E601),'Hoja de Trabajo para listado'!$CD$151:$DC$151,0)),0)</f>
        <v>0</v>
      </c>
      <c r="N601" s="243">
        <f ca="1">+IFERROR(INDEX('Hoja de Trabajo para listado'!$A$155:$Z$1048576,MATCH($A601,'Hoja de Trabajo para listado'!$A$155:$A$1048576,0),MATCH((CUADRO!N$5&amp;$E601),'Hoja de Trabajo para listado'!$A$151:$Z$151,0)),0)+IFERROR(INDEX('Hoja de Trabajo para listado'!$AB$155:$BA$1048576,MATCH($A601,'Hoja de Trabajo para listado'!$AB$155:$AB$1048576,0),MATCH((CUADRO!N$5&amp;$E601),'Hoja de Trabajo para listado'!$AB$151:$BA$151,0)),0)+IFERROR(INDEX('Hoja de Trabajo para listado'!$BC$155:$CB$1048576,MATCH($A601,'Hoja de Trabajo para listado'!$BC$155:$BC$1048576,0),MATCH((CUADRO!N$5&amp;$E601),'Hoja de Trabajo para listado'!$BC$151:$CB$151,0)),0)+IFERROR(INDEX('Hoja de Trabajo para listado'!$DE$153:$DG$274,MATCH($A601,'Hoja de Trabajo para listado'!$DE$153:$DE$1048576,0),MATCH((CUADRO!N$5&amp;$E601),'Hoja de Trabajo para listado'!$DE$151:$DG$151,0)),0)+IFERROR(INDEX('Hoja de Trabajo para listado'!$CD$155:$DC$1048576,MATCH($A601,'Hoja de Trabajo para listado'!$CD$155:$CD$1048576,0),MATCH((CUADRO!N$5&amp;$E601),'Hoja de Trabajo para listado'!$CD$151:$DC$151,0)),0)</f>
        <v>0</v>
      </c>
      <c r="O601" s="243">
        <f ca="1">+IFERROR(INDEX('Hoja de Trabajo para listado'!$A$155:$Z$1048576,MATCH($A601,'Hoja de Trabajo para listado'!$A$155:$A$1048576,0),MATCH((CUADRO!O$5&amp;$E601),'Hoja de Trabajo para listado'!$A$151:$Z$151,0)),0)+IFERROR(INDEX('Hoja de Trabajo para listado'!$AB$155:$BA$1048576,MATCH($A601,'Hoja de Trabajo para listado'!$AB$155:$AB$1048576,0),MATCH((CUADRO!O$5&amp;$E601),'Hoja de Trabajo para listado'!$AB$151:$BA$151,0)),0)+IFERROR(INDEX('Hoja de Trabajo para listado'!$BC$155:$CB$1048576,MATCH($A601,'Hoja de Trabajo para listado'!$BC$155:$BC$1048576,0),MATCH((CUADRO!O$5&amp;$E601),'Hoja de Trabajo para listado'!$BC$151:$CB$151,0)),0)+IFERROR(INDEX('Hoja de Trabajo para listado'!$DE$153:$DG$274,MATCH($A601,'Hoja de Trabajo para listado'!$DE$153:$DE$1048576,0),MATCH((CUADRO!O$5&amp;$E601),'Hoja de Trabajo para listado'!$DE$151:$DG$151,0)),0)+IFERROR(INDEX('Hoja de Trabajo para listado'!$CD$155:$DC$1048576,MATCH($A601,'Hoja de Trabajo para listado'!$CD$155:$CD$1048576,0),MATCH((CUADRO!O$5&amp;$E601),'Hoja de Trabajo para listado'!$CD$151:$DC$151,0)),0)</f>
        <v>0</v>
      </c>
      <c r="P601" s="243">
        <f ca="1">+IFERROR(INDEX('Hoja de Trabajo para listado'!$A$155:$Z$1048576,MATCH($A601,'Hoja de Trabajo para listado'!$A$155:$A$1048576,0),MATCH((CUADRO!P$5&amp;$E601),'Hoja de Trabajo para listado'!$A$151:$Z$151,0)),0)+IFERROR(INDEX('Hoja de Trabajo para listado'!$AB$155:$BA$1048576,MATCH($A601,'Hoja de Trabajo para listado'!$AB$155:$AB$1048576,0),MATCH((CUADRO!P$5&amp;$E601),'Hoja de Trabajo para listado'!$AB$151:$BA$151,0)),0)+IFERROR(INDEX('Hoja de Trabajo para listado'!$BC$155:$CB$1048576,MATCH($A601,'Hoja de Trabajo para listado'!$BC$155:$BC$1048576,0),MATCH((CUADRO!P$5&amp;$E601),'Hoja de Trabajo para listado'!$BC$151:$CB$151,0)),0)+IFERROR(INDEX('Hoja de Trabajo para listado'!$DE$153:$DG$274,MATCH($A601,'Hoja de Trabajo para listado'!$DE$153:$DE$1048576,0),MATCH((CUADRO!P$5&amp;$E601),'Hoja de Trabajo para listado'!$DE$151:$DG$151,0)),0)+IFERROR(INDEX('Hoja de Trabajo para listado'!$CD$155:$DC$1048576,MATCH($A601,'Hoja de Trabajo para listado'!$CD$155:$CD$1048576,0),MATCH((CUADRO!P$5&amp;$E601),'Hoja de Trabajo para listado'!$CD$151:$DC$151,0)),0)</f>
        <v>0</v>
      </c>
      <c r="Q601" s="243">
        <f ca="1">+IFERROR(INDEX('Hoja de Trabajo para listado'!$A$155:$Z$1048576,MATCH($A601,'Hoja de Trabajo para listado'!$A$155:$A$1048576,0),MATCH((CUADRO!Q$5&amp;$E601),'Hoja de Trabajo para listado'!$A$151:$Z$151,0)),0)+IFERROR(INDEX('Hoja de Trabajo para listado'!$AB$155:$BA$1048576,MATCH($A601,'Hoja de Trabajo para listado'!$AB$155:$AB$1048576,0),MATCH((CUADRO!Q$5&amp;$E601),'Hoja de Trabajo para listado'!$AB$151:$BA$151,0)),0)+IFERROR(INDEX('Hoja de Trabajo para listado'!$BC$155:$CB$1048576,MATCH($A601,'Hoja de Trabajo para listado'!$BC$155:$BC$1048576,0),MATCH((CUADRO!Q$5&amp;$E601),'Hoja de Trabajo para listado'!$BC$151:$CB$151,0)),0)+IFERROR(INDEX('Hoja de Trabajo para listado'!$DE$153:$DG$274,MATCH($A601,'Hoja de Trabajo para listado'!$DE$153:$DE$1048576,0),MATCH((CUADRO!Q$5&amp;$E601),'Hoja de Trabajo para listado'!$DE$151:$DG$151,0)),0)+IFERROR(INDEX('Hoja de Trabajo para listado'!$CD$155:$DC$1048576,MATCH($A601,'Hoja de Trabajo para listado'!$CD$155:$CD$1048576,0),MATCH((CUADRO!Q$5&amp;$E601),'Hoja de Trabajo para listado'!$CD$151:$DC$151,0)),0)</f>
        <v>0</v>
      </c>
      <c r="R601" s="243">
        <f t="shared" ca="1" si="21"/>
        <v>0</v>
      </c>
      <c r="S601" s="249">
        <f ca="1">+R600+R601</f>
        <v>0</v>
      </c>
      <c r="T601" s="243">
        <f ca="1">+S601</f>
        <v>0</v>
      </c>
      <c r="U601" s="242">
        <f t="shared" si="22"/>
        <v>2</v>
      </c>
      <c r="V601" s="333" t="str">
        <f>+VLOOKUP(A601,bd_lista!$A$3:$E$590,5,FALSE)</f>
        <v>Gobiernos Autonomos Municipales</v>
      </c>
      <c r="W601" s="384"/>
      <c r="X601" s="242">
        <f>+VLOOKUP(A601,[3]Sheet1!$A$13:$D$744,4,FALSE)</f>
        <v>0</v>
      </c>
      <c r="Y601" s="242" t="e">
        <f>+VLOOKUP(X601,bd_lista!$A$3:$C$590,3,FALSE)</f>
        <v>#N/A</v>
      </c>
      <c r="Z601" s="292"/>
      <c r="AA601" s="293"/>
    </row>
    <row r="602" spans="1:27" customFormat="1" ht="15" hidden="1" customHeight="1">
      <c r="A602" s="32">
        <v>1254</v>
      </c>
      <c r="B602" s="388">
        <f>+A602</f>
        <v>1254</v>
      </c>
      <c r="C602" s="247" t="str">
        <f>+VLOOKUP(A602,bd_lista!$A$3:$C$590,3,FALSE)</f>
        <v>Gobierno Autónomo Municipal de Malla</v>
      </c>
      <c r="D602" s="385" t="str">
        <f>+C602</f>
        <v>Gobierno Autónomo Municipal de Malla</v>
      </c>
      <c r="E602" s="242" t="s">
        <v>1304</v>
      </c>
      <c r="F602" s="243">
        <f ca="1">+IFERROR(INDEX('Hoja de Trabajo para listado'!$A$155:$Z$1048576,MATCH($A602,'Hoja de Trabajo para listado'!$A$155:$A$1048576,0),MATCH((CUADRO!F$5&amp;$E602),'Hoja de Trabajo para listado'!$A$151:$Z$151,0)),0)+IFERROR(INDEX('Hoja de Trabajo para listado'!$AB$155:$BA$1048576,MATCH($A602,'Hoja de Trabajo para listado'!$AB$155:$AB$1048576,0),MATCH((CUADRO!F$5&amp;$E602),'Hoja de Trabajo para listado'!$AB$151:$BA$151,0)),0)+IFERROR(INDEX('Hoja de Trabajo para listado'!$BC$155:$CB$1048576,MATCH($A602,'Hoja de Trabajo para listado'!$BC$155:$BC$1048576,0),MATCH((CUADRO!F$5&amp;$E602),'Hoja de Trabajo para listado'!$BC$151:$CB$151,0)),0)+IFERROR(INDEX('Hoja de Trabajo para listado'!$DE$153:$DG$274,MATCH($A602,'Hoja de Trabajo para listado'!$DE$153:$DE$1048576,0),MATCH((CUADRO!F$5&amp;$E602),'Hoja de Trabajo para listado'!$DE$151:$DG$151,0)),0)+IFERROR(INDEX('Hoja de Trabajo para listado'!$CD$155:$DC$1048576,MATCH($A602,'Hoja de Trabajo para listado'!$CD$155:$CD$1048576,0),MATCH((CUADRO!F$5&amp;$E602),'Hoja de Trabajo para listado'!$CD$151:$DC$151,0)),0)</f>
        <v>0</v>
      </c>
      <c r="G602" s="243">
        <f ca="1">+IFERROR(INDEX('Hoja de Trabajo para listado'!$A$155:$Z$1048576,MATCH($A602,'Hoja de Trabajo para listado'!$A$155:$A$1048576,0),MATCH((CUADRO!G$5&amp;$E602),'Hoja de Trabajo para listado'!$A$151:$Z$151,0)),0)+IFERROR(INDEX('Hoja de Trabajo para listado'!$AB$155:$BA$1048576,MATCH($A602,'Hoja de Trabajo para listado'!$AB$155:$AB$1048576,0),MATCH((CUADRO!G$5&amp;$E602),'Hoja de Trabajo para listado'!$AB$151:$BA$151,0)),0)+IFERROR(INDEX('Hoja de Trabajo para listado'!$BC$155:$CB$1048576,MATCH($A602,'Hoja de Trabajo para listado'!$BC$155:$BC$1048576,0),MATCH((CUADRO!G$5&amp;$E602),'Hoja de Trabajo para listado'!$BC$151:$CB$151,0)),0)+IFERROR(INDEX('Hoja de Trabajo para listado'!$DE$153:$DG$274,MATCH($A602,'Hoja de Trabajo para listado'!$DE$153:$DE$1048576,0),MATCH((CUADRO!G$5&amp;$E602),'Hoja de Trabajo para listado'!$DE$151:$DG$151,0)),0)+IFERROR(INDEX('Hoja de Trabajo para listado'!$CD$155:$DC$1048576,MATCH($A602,'Hoja de Trabajo para listado'!$CD$155:$CD$1048576,0),MATCH((CUADRO!G$5&amp;$E602),'Hoja de Trabajo para listado'!$CD$151:$DC$151,0)),0)</f>
        <v>0</v>
      </c>
      <c r="H602" s="243">
        <f ca="1">+IFERROR(INDEX('Hoja de Trabajo para listado'!$A$155:$Z$1048576,MATCH($A602,'Hoja de Trabajo para listado'!$A$155:$A$1048576,0),MATCH((CUADRO!H$5&amp;$E602),'Hoja de Trabajo para listado'!$A$151:$Z$151,0)),0)+IFERROR(INDEX('Hoja de Trabajo para listado'!$AB$155:$BA$1048576,MATCH($A602,'Hoja de Trabajo para listado'!$AB$155:$AB$1048576,0),MATCH((CUADRO!H$5&amp;$E602),'Hoja de Trabajo para listado'!$AB$151:$BA$151,0)),0)+IFERROR(INDEX('Hoja de Trabajo para listado'!$BC$155:$CB$1048576,MATCH($A602,'Hoja de Trabajo para listado'!$BC$155:$BC$1048576,0),MATCH((CUADRO!H$5&amp;$E602),'Hoja de Trabajo para listado'!$BC$151:$CB$151,0)),0)+IFERROR(INDEX('Hoja de Trabajo para listado'!$DE$153:$DG$274,MATCH($A602,'Hoja de Trabajo para listado'!$DE$153:$DE$1048576,0),MATCH((CUADRO!H$5&amp;$E602),'Hoja de Trabajo para listado'!$DE$151:$DG$151,0)),0)+IFERROR(INDEX('Hoja de Trabajo para listado'!$CD$155:$DC$1048576,MATCH($A602,'Hoja de Trabajo para listado'!$CD$155:$CD$1048576,0),MATCH((CUADRO!H$5&amp;$E602),'Hoja de Trabajo para listado'!$CD$151:$DC$151,0)),0)</f>
        <v>0</v>
      </c>
      <c r="I602" s="243">
        <f ca="1">+IFERROR(INDEX('Hoja de Trabajo para listado'!$A$155:$Z$1048576,MATCH($A602,'Hoja de Trabajo para listado'!$A$155:$A$1048576,0),MATCH((CUADRO!I$5&amp;$E602),'Hoja de Trabajo para listado'!$A$151:$Z$151,0)),0)+IFERROR(INDEX('Hoja de Trabajo para listado'!$AB$155:$BA$1048576,MATCH($A602,'Hoja de Trabajo para listado'!$AB$155:$AB$1048576,0),MATCH((CUADRO!I$5&amp;$E602),'Hoja de Trabajo para listado'!$AB$151:$BA$151,0)),0)+IFERROR(INDEX('Hoja de Trabajo para listado'!$BC$155:$CB$1048576,MATCH($A602,'Hoja de Trabajo para listado'!$BC$155:$BC$1048576,0),MATCH((CUADRO!I$5&amp;$E602),'Hoja de Trabajo para listado'!$BC$151:$CB$151,0)),0)+IFERROR(INDEX('Hoja de Trabajo para listado'!$DE$153:$DG$274,MATCH($A602,'Hoja de Trabajo para listado'!$DE$153:$DE$1048576,0),MATCH((CUADRO!I$5&amp;$E602),'Hoja de Trabajo para listado'!$DE$151:$DG$151,0)),0)+IFERROR(INDEX('Hoja de Trabajo para listado'!$CD$155:$DC$1048576,MATCH($A602,'Hoja de Trabajo para listado'!$CD$155:$CD$1048576,0),MATCH((CUADRO!I$5&amp;$E602),'Hoja de Trabajo para listado'!$CD$151:$DC$151,0)),0)</f>
        <v>0</v>
      </c>
      <c r="J602" s="243">
        <f ca="1">+IFERROR(INDEX('Hoja de Trabajo para listado'!$A$155:$Z$1048576,MATCH($A602,'Hoja de Trabajo para listado'!$A$155:$A$1048576,0),MATCH((CUADRO!J$5&amp;$E602),'Hoja de Trabajo para listado'!$A$151:$Z$151,0)),0)+IFERROR(INDEX('Hoja de Trabajo para listado'!$AB$155:$BA$1048576,MATCH($A602,'Hoja de Trabajo para listado'!$AB$155:$AB$1048576,0),MATCH((CUADRO!J$5&amp;$E602),'Hoja de Trabajo para listado'!$AB$151:$BA$151,0)),0)+IFERROR(INDEX('Hoja de Trabajo para listado'!$BC$155:$CB$1048576,MATCH($A602,'Hoja de Trabajo para listado'!$BC$155:$BC$1048576,0),MATCH((CUADRO!J$5&amp;$E602),'Hoja de Trabajo para listado'!$BC$151:$CB$151,0)),0)+IFERROR(INDEX('Hoja de Trabajo para listado'!$DE$153:$DG$274,MATCH($A602,'Hoja de Trabajo para listado'!$DE$153:$DE$1048576,0),MATCH((CUADRO!J$5&amp;$E602),'Hoja de Trabajo para listado'!$DE$151:$DG$151,0)),0)+IFERROR(INDEX('Hoja de Trabajo para listado'!$CD$155:$DC$1048576,MATCH($A602,'Hoja de Trabajo para listado'!$CD$155:$CD$1048576,0),MATCH((CUADRO!J$5&amp;$E602),'Hoja de Trabajo para listado'!$CD$151:$DC$151,0)),0)</f>
        <v>0</v>
      </c>
      <c r="K602" s="243">
        <f ca="1">+IFERROR(INDEX('Hoja de Trabajo para listado'!$A$155:$Z$1048576,MATCH($A602,'Hoja de Trabajo para listado'!$A$155:$A$1048576,0),MATCH((CUADRO!K$5&amp;$E602),'Hoja de Trabajo para listado'!$A$151:$Z$151,0)),0)+IFERROR(INDEX('Hoja de Trabajo para listado'!$AB$155:$BA$1048576,MATCH($A602,'Hoja de Trabajo para listado'!$AB$155:$AB$1048576,0),MATCH((CUADRO!K$5&amp;$E602),'Hoja de Trabajo para listado'!$AB$151:$BA$151,0)),0)+IFERROR(INDEX('Hoja de Trabajo para listado'!$BC$155:$CB$1048576,MATCH($A602,'Hoja de Trabajo para listado'!$BC$155:$BC$1048576,0),MATCH((CUADRO!K$5&amp;$E602),'Hoja de Trabajo para listado'!$BC$151:$CB$151,0)),0)+IFERROR(INDEX('Hoja de Trabajo para listado'!$DE$153:$DG$274,MATCH($A602,'Hoja de Trabajo para listado'!$DE$153:$DE$1048576,0),MATCH((CUADRO!K$5&amp;$E602),'Hoja de Trabajo para listado'!$DE$151:$DG$151,0)),0)+IFERROR(INDEX('Hoja de Trabajo para listado'!$CD$155:$DC$1048576,MATCH($A602,'Hoja de Trabajo para listado'!$CD$155:$CD$1048576,0),MATCH((CUADRO!K$5&amp;$E602),'Hoja de Trabajo para listado'!$CD$151:$DC$151,0)),0)</f>
        <v>0</v>
      </c>
      <c r="L602" s="243">
        <f ca="1">+IFERROR(INDEX('Hoja de Trabajo para listado'!$A$155:$Z$1048576,MATCH($A602,'Hoja de Trabajo para listado'!$A$155:$A$1048576,0),MATCH((CUADRO!L$5&amp;$E602),'Hoja de Trabajo para listado'!$A$151:$Z$151,0)),0)+IFERROR(INDEX('Hoja de Trabajo para listado'!$AB$155:$BA$1048576,MATCH($A602,'Hoja de Trabajo para listado'!$AB$155:$AB$1048576,0),MATCH((CUADRO!L$5&amp;$E602),'Hoja de Trabajo para listado'!$AB$151:$BA$151,0)),0)+IFERROR(INDEX('Hoja de Trabajo para listado'!$BC$155:$CB$1048576,MATCH($A602,'Hoja de Trabajo para listado'!$BC$155:$BC$1048576,0),MATCH((CUADRO!L$5&amp;$E602),'Hoja de Trabajo para listado'!$BC$151:$CB$151,0)),0)+IFERROR(INDEX('Hoja de Trabajo para listado'!$DE$153:$DG$274,MATCH($A602,'Hoja de Trabajo para listado'!$DE$153:$DE$1048576,0),MATCH((CUADRO!L$5&amp;$E602),'Hoja de Trabajo para listado'!$DE$151:$DG$151,0)),0)+IFERROR(INDEX('Hoja de Trabajo para listado'!$CD$155:$DC$1048576,MATCH($A602,'Hoja de Trabajo para listado'!$CD$155:$CD$1048576,0),MATCH((CUADRO!L$5&amp;$E602),'Hoja de Trabajo para listado'!$CD$151:$DC$151,0)),0)</f>
        <v>0</v>
      </c>
      <c r="M602" s="243">
        <f ca="1">+IFERROR(INDEX('Hoja de Trabajo para listado'!$A$155:$Z$1048576,MATCH($A602,'Hoja de Trabajo para listado'!$A$155:$A$1048576,0),MATCH((CUADRO!M$5&amp;$E602),'Hoja de Trabajo para listado'!$A$151:$Z$151,0)),0)+IFERROR(INDEX('Hoja de Trabajo para listado'!$AB$155:$BA$1048576,MATCH($A602,'Hoja de Trabajo para listado'!$AB$155:$AB$1048576,0),MATCH((CUADRO!M$5&amp;$E602),'Hoja de Trabajo para listado'!$AB$151:$BA$151,0)),0)+IFERROR(INDEX('Hoja de Trabajo para listado'!$BC$155:$CB$1048576,MATCH($A602,'Hoja de Trabajo para listado'!$BC$155:$BC$1048576,0),MATCH((CUADRO!M$5&amp;$E602),'Hoja de Trabajo para listado'!$BC$151:$CB$151,0)),0)+IFERROR(INDEX('Hoja de Trabajo para listado'!$DE$153:$DG$274,MATCH($A602,'Hoja de Trabajo para listado'!$DE$153:$DE$1048576,0),MATCH((CUADRO!M$5&amp;$E602),'Hoja de Trabajo para listado'!$DE$151:$DG$151,0)),0)+IFERROR(INDEX('Hoja de Trabajo para listado'!$CD$155:$DC$1048576,MATCH($A602,'Hoja de Trabajo para listado'!$CD$155:$CD$1048576,0),MATCH((CUADRO!M$5&amp;$E602),'Hoja de Trabajo para listado'!$CD$151:$DC$151,0)),0)</f>
        <v>0</v>
      </c>
      <c r="N602" s="243">
        <f ca="1">+IFERROR(INDEX('Hoja de Trabajo para listado'!$A$155:$Z$1048576,MATCH($A602,'Hoja de Trabajo para listado'!$A$155:$A$1048576,0),MATCH((CUADRO!N$5&amp;$E602),'Hoja de Trabajo para listado'!$A$151:$Z$151,0)),0)+IFERROR(INDEX('Hoja de Trabajo para listado'!$AB$155:$BA$1048576,MATCH($A602,'Hoja de Trabajo para listado'!$AB$155:$AB$1048576,0),MATCH((CUADRO!N$5&amp;$E602),'Hoja de Trabajo para listado'!$AB$151:$BA$151,0)),0)+IFERROR(INDEX('Hoja de Trabajo para listado'!$BC$155:$CB$1048576,MATCH($A602,'Hoja de Trabajo para listado'!$BC$155:$BC$1048576,0),MATCH((CUADRO!N$5&amp;$E602),'Hoja de Trabajo para listado'!$BC$151:$CB$151,0)),0)+IFERROR(INDEX('Hoja de Trabajo para listado'!$DE$153:$DG$274,MATCH($A602,'Hoja de Trabajo para listado'!$DE$153:$DE$1048576,0),MATCH((CUADRO!N$5&amp;$E602),'Hoja de Trabajo para listado'!$DE$151:$DG$151,0)),0)+IFERROR(INDEX('Hoja de Trabajo para listado'!$CD$155:$DC$1048576,MATCH($A602,'Hoja de Trabajo para listado'!$CD$155:$CD$1048576,0),MATCH((CUADRO!N$5&amp;$E602),'Hoja de Trabajo para listado'!$CD$151:$DC$151,0)),0)</f>
        <v>0</v>
      </c>
      <c r="O602" s="243">
        <f ca="1">+IFERROR(INDEX('Hoja de Trabajo para listado'!$A$155:$Z$1048576,MATCH($A602,'Hoja de Trabajo para listado'!$A$155:$A$1048576,0),MATCH((CUADRO!O$5&amp;$E602),'Hoja de Trabajo para listado'!$A$151:$Z$151,0)),0)+IFERROR(INDEX('Hoja de Trabajo para listado'!$AB$155:$BA$1048576,MATCH($A602,'Hoja de Trabajo para listado'!$AB$155:$AB$1048576,0),MATCH((CUADRO!O$5&amp;$E602),'Hoja de Trabajo para listado'!$AB$151:$BA$151,0)),0)+IFERROR(INDEX('Hoja de Trabajo para listado'!$BC$155:$CB$1048576,MATCH($A602,'Hoja de Trabajo para listado'!$BC$155:$BC$1048576,0),MATCH((CUADRO!O$5&amp;$E602),'Hoja de Trabajo para listado'!$BC$151:$CB$151,0)),0)+IFERROR(INDEX('Hoja de Trabajo para listado'!$DE$153:$DG$274,MATCH($A602,'Hoja de Trabajo para listado'!$DE$153:$DE$1048576,0),MATCH((CUADRO!O$5&amp;$E602),'Hoja de Trabajo para listado'!$DE$151:$DG$151,0)),0)+IFERROR(INDEX('Hoja de Trabajo para listado'!$CD$155:$DC$1048576,MATCH($A602,'Hoja de Trabajo para listado'!$CD$155:$CD$1048576,0),MATCH((CUADRO!O$5&amp;$E602),'Hoja de Trabajo para listado'!$CD$151:$DC$151,0)),0)</f>
        <v>0</v>
      </c>
      <c r="P602" s="243">
        <f ca="1">+IFERROR(INDEX('Hoja de Trabajo para listado'!$A$155:$Z$1048576,MATCH($A602,'Hoja de Trabajo para listado'!$A$155:$A$1048576,0),MATCH((CUADRO!P$5&amp;$E602),'Hoja de Trabajo para listado'!$A$151:$Z$151,0)),0)+IFERROR(INDEX('Hoja de Trabajo para listado'!$AB$155:$BA$1048576,MATCH($A602,'Hoja de Trabajo para listado'!$AB$155:$AB$1048576,0),MATCH((CUADRO!P$5&amp;$E602),'Hoja de Trabajo para listado'!$AB$151:$BA$151,0)),0)+IFERROR(INDEX('Hoja de Trabajo para listado'!$BC$155:$CB$1048576,MATCH($A602,'Hoja de Trabajo para listado'!$BC$155:$BC$1048576,0),MATCH((CUADRO!P$5&amp;$E602),'Hoja de Trabajo para listado'!$BC$151:$CB$151,0)),0)+IFERROR(INDEX('Hoja de Trabajo para listado'!$DE$153:$DG$274,MATCH($A602,'Hoja de Trabajo para listado'!$DE$153:$DE$1048576,0),MATCH((CUADRO!P$5&amp;$E602),'Hoja de Trabajo para listado'!$DE$151:$DG$151,0)),0)+IFERROR(INDEX('Hoja de Trabajo para listado'!$CD$155:$DC$1048576,MATCH($A602,'Hoja de Trabajo para listado'!$CD$155:$CD$1048576,0),MATCH((CUADRO!P$5&amp;$E602),'Hoja de Trabajo para listado'!$CD$151:$DC$151,0)),0)</f>
        <v>0</v>
      </c>
      <c r="Q602" s="243">
        <f ca="1">+IFERROR(INDEX('Hoja de Trabajo para listado'!$A$155:$Z$1048576,MATCH($A602,'Hoja de Trabajo para listado'!$A$155:$A$1048576,0),MATCH((CUADRO!Q$5&amp;$E602),'Hoja de Trabajo para listado'!$A$151:$Z$151,0)),0)+IFERROR(INDEX('Hoja de Trabajo para listado'!$AB$155:$BA$1048576,MATCH($A602,'Hoja de Trabajo para listado'!$AB$155:$AB$1048576,0),MATCH((CUADRO!Q$5&amp;$E602),'Hoja de Trabajo para listado'!$AB$151:$BA$151,0)),0)+IFERROR(INDEX('Hoja de Trabajo para listado'!$BC$155:$CB$1048576,MATCH($A602,'Hoja de Trabajo para listado'!$BC$155:$BC$1048576,0),MATCH((CUADRO!Q$5&amp;$E602),'Hoja de Trabajo para listado'!$BC$151:$CB$151,0)),0)+IFERROR(INDEX('Hoja de Trabajo para listado'!$DE$153:$DG$274,MATCH($A602,'Hoja de Trabajo para listado'!$DE$153:$DE$1048576,0),MATCH((CUADRO!Q$5&amp;$E602),'Hoja de Trabajo para listado'!$DE$151:$DG$151,0)),0)+IFERROR(INDEX('Hoja de Trabajo para listado'!$CD$155:$DC$1048576,MATCH($A602,'Hoja de Trabajo para listado'!$CD$155:$CD$1048576,0),MATCH((CUADRO!Q$5&amp;$E602),'Hoja de Trabajo para listado'!$CD$151:$DC$151,0)),0)</f>
        <v>0</v>
      </c>
      <c r="R602" s="243">
        <f t="shared" ca="1" si="21"/>
        <v>0</v>
      </c>
      <c r="S602" s="249"/>
      <c r="T602" s="243">
        <f ca="1">+T603</f>
        <v>0</v>
      </c>
      <c r="U602" s="242">
        <f t="shared" si="22"/>
        <v>1</v>
      </c>
      <c r="V602" s="333" t="str">
        <f>+VLOOKUP(A602,bd_lista!$A$3:$E$590,5,FALSE)</f>
        <v>Gobiernos Autonomos Municipales</v>
      </c>
      <c r="W602" s="383" t="str">
        <f>+V602</f>
        <v>Gobiernos Autonomos Municipales</v>
      </c>
      <c r="X602" s="242">
        <f>+VLOOKUP(A602,[3]Sheet1!$A$13:$D$744,4,FALSE)</f>
        <v>0</v>
      </c>
      <c r="Y602" s="242" t="e">
        <f>+VLOOKUP(X602,bd_lista!$A$3:$C$590,3,FALSE)</f>
        <v>#N/A</v>
      </c>
      <c r="Z602" s="294">
        <f>+X602</f>
        <v>0</v>
      </c>
      <c r="AA602" s="295" t="e">
        <f>+Y602</f>
        <v>#N/A</v>
      </c>
    </row>
    <row r="603" spans="1:27" customFormat="1" ht="15" hidden="1" customHeight="1">
      <c r="A603" s="32">
        <v>1254</v>
      </c>
      <c r="B603" s="389"/>
      <c r="C603" s="247" t="str">
        <f>+VLOOKUP(A603,bd_lista!$A$3:$C$590,3,FALSE)</f>
        <v>Gobierno Autónomo Municipal de Malla</v>
      </c>
      <c r="D603" s="386"/>
      <c r="E603" s="244" t="s">
        <v>1305</v>
      </c>
      <c r="F603" s="243">
        <f ca="1">+IFERROR(INDEX('Hoja de Trabajo para listado'!$A$155:$Z$1048576,MATCH($A603,'Hoja de Trabajo para listado'!$A$155:$A$1048576,0),MATCH((CUADRO!F$5&amp;$E603),'Hoja de Trabajo para listado'!$A$151:$Z$151,0)),0)+IFERROR(INDEX('Hoja de Trabajo para listado'!$AB$155:$BA$1048576,MATCH($A603,'Hoja de Trabajo para listado'!$AB$155:$AB$1048576,0),MATCH((CUADRO!F$5&amp;$E603),'Hoja de Trabajo para listado'!$AB$151:$BA$151,0)),0)+IFERROR(INDEX('Hoja de Trabajo para listado'!$BC$155:$CB$1048576,MATCH($A603,'Hoja de Trabajo para listado'!$BC$155:$BC$1048576,0),MATCH((CUADRO!F$5&amp;$E603),'Hoja de Trabajo para listado'!$BC$151:$CB$151,0)),0)+IFERROR(INDEX('Hoja de Trabajo para listado'!$DE$153:$DG$274,MATCH($A603,'Hoja de Trabajo para listado'!$DE$153:$DE$1048576,0),MATCH((CUADRO!F$5&amp;$E603),'Hoja de Trabajo para listado'!$DE$151:$DG$151,0)),0)+IFERROR(INDEX('Hoja de Trabajo para listado'!$CD$155:$DC$1048576,MATCH($A603,'Hoja de Trabajo para listado'!$CD$155:$CD$1048576,0),MATCH((CUADRO!F$5&amp;$E603),'Hoja de Trabajo para listado'!$CD$151:$DC$151,0)),0)</f>
        <v>0</v>
      </c>
      <c r="G603" s="243">
        <f ca="1">+IFERROR(INDEX('Hoja de Trabajo para listado'!$A$155:$Z$1048576,MATCH($A603,'Hoja de Trabajo para listado'!$A$155:$A$1048576,0),MATCH((CUADRO!G$5&amp;$E603),'Hoja de Trabajo para listado'!$A$151:$Z$151,0)),0)+IFERROR(INDEX('Hoja de Trabajo para listado'!$AB$155:$BA$1048576,MATCH($A603,'Hoja de Trabajo para listado'!$AB$155:$AB$1048576,0),MATCH((CUADRO!G$5&amp;$E603),'Hoja de Trabajo para listado'!$AB$151:$BA$151,0)),0)+IFERROR(INDEX('Hoja de Trabajo para listado'!$BC$155:$CB$1048576,MATCH($A603,'Hoja de Trabajo para listado'!$BC$155:$BC$1048576,0),MATCH((CUADRO!G$5&amp;$E603),'Hoja de Trabajo para listado'!$BC$151:$CB$151,0)),0)+IFERROR(INDEX('Hoja de Trabajo para listado'!$DE$153:$DG$274,MATCH($A603,'Hoja de Trabajo para listado'!$DE$153:$DE$1048576,0),MATCH((CUADRO!G$5&amp;$E603),'Hoja de Trabajo para listado'!$DE$151:$DG$151,0)),0)+IFERROR(INDEX('Hoja de Trabajo para listado'!$CD$155:$DC$1048576,MATCH($A603,'Hoja de Trabajo para listado'!$CD$155:$CD$1048576,0),MATCH((CUADRO!G$5&amp;$E603),'Hoja de Trabajo para listado'!$CD$151:$DC$151,0)),0)</f>
        <v>0</v>
      </c>
      <c r="H603" s="243">
        <f ca="1">+IFERROR(INDEX('Hoja de Trabajo para listado'!$A$155:$Z$1048576,MATCH($A603,'Hoja de Trabajo para listado'!$A$155:$A$1048576,0),MATCH((CUADRO!H$5&amp;$E603),'Hoja de Trabajo para listado'!$A$151:$Z$151,0)),0)+IFERROR(INDEX('Hoja de Trabajo para listado'!$AB$155:$BA$1048576,MATCH($A603,'Hoja de Trabajo para listado'!$AB$155:$AB$1048576,0),MATCH((CUADRO!H$5&amp;$E603),'Hoja de Trabajo para listado'!$AB$151:$BA$151,0)),0)+IFERROR(INDEX('Hoja de Trabajo para listado'!$BC$155:$CB$1048576,MATCH($A603,'Hoja de Trabajo para listado'!$BC$155:$BC$1048576,0),MATCH((CUADRO!H$5&amp;$E603),'Hoja de Trabajo para listado'!$BC$151:$CB$151,0)),0)+IFERROR(INDEX('Hoja de Trabajo para listado'!$DE$153:$DG$274,MATCH($A603,'Hoja de Trabajo para listado'!$DE$153:$DE$1048576,0),MATCH((CUADRO!H$5&amp;$E603),'Hoja de Trabajo para listado'!$DE$151:$DG$151,0)),0)+IFERROR(INDEX('Hoja de Trabajo para listado'!$CD$155:$DC$1048576,MATCH($A603,'Hoja de Trabajo para listado'!$CD$155:$CD$1048576,0),MATCH((CUADRO!H$5&amp;$E603),'Hoja de Trabajo para listado'!$CD$151:$DC$151,0)),0)</f>
        <v>0</v>
      </c>
      <c r="I603" s="243">
        <f ca="1">+IFERROR(INDEX('Hoja de Trabajo para listado'!$A$155:$Z$1048576,MATCH($A603,'Hoja de Trabajo para listado'!$A$155:$A$1048576,0),MATCH((CUADRO!I$5&amp;$E603),'Hoja de Trabajo para listado'!$A$151:$Z$151,0)),0)+IFERROR(INDEX('Hoja de Trabajo para listado'!$AB$155:$BA$1048576,MATCH($A603,'Hoja de Trabajo para listado'!$AB$155:$AB$1048576,0),MATCH((CUADRO!I$5&amp;$E603),'Hoja de Trabajo para listado'!$AB$151:$BA$151,0)),0)+IFERROR(INDEX('Hoja de Trabajo para listado'!$BC$155:$CB$1048576,MATCH($A603,'Hoja de Trabajo para listado'!$BC$155:$BC$1048576,0),MATCH((CUADRO!I$5&amp;$E603),'Hoja de Trabajo para listado'!$BC$151:$CB$151,0)),0)+IFERROR(INDEX('Hoja de Trabajo para listado'!$DE$153:$DG$274,MATCH($A603,'Hoja de Trabajo para listado'!$DE$153:$DE$1048576,0),MATCH((CUADRO!I$5&amp;$E603),'Hoja de Trabajo para listado'!$DE$151:$DG$151,0)),0)+IFERROR(INDEX('Hoja de Trabajo para listado'!$CD$155:$DC$1048576,MATCH($A603,'Hoja de Trabajo para listado'!$CD$155:$CD$1048576,0),MATCH((CUADRO!I$5&amp;$E603),'Hoja de Trabajo para listado'!$CD$151:$DC$151,0)),0)</f>
        <v>0</v>
      </c>
      <c r="J603" s="243">
        <f ca="1">+IFERROR(INDEX('Hoja de Trabajo para listado'!$A$155:$Z$1048576,MATCH($A603,'Hoja de Trabajo para listado'!$A$155:$A$1048576,0),MATCH((CUADRO!J$5&amp;$E603),'Hoja de Trabajo para listado'!$A$151:$Z$151,0)),0)+IFERROR(INDEX('Hoja de Trabajo para listado'!$AB$155:$BA$1048576,MATCH($A603,'Hoja de Trabajo para listado'!$AB$155:$AB$1048576,0),MATCH((CUADRO!J$5&amp;$E603),'Hoja de Trabajo para listado'!$AB$151:$BA$151,0)),0)+IFERROR(INDEX('Hoja de Trabajo para listado'!$BC$155:$CB$1048576,MATCH($A603,'Hoja de Trabajo para listado'!$BC$155:$BC$1048576,0),MATCH((CUADRO!J$5&amp;$E603),'Hoja de Trabajo para listado'!$BC$151:$CB$151,0)),0)+IFERROR(INDEX('Hoja de Trabajo para listado'!$DE$153:$DG$274,MATCH($A603,'Hoja de Trabajo para listado'!$DE$153:$DE$1048576,0),MATCH((CUADRO!J$5&amp;$E603),'Hoja de Trabajo para listado'!$DE$151:$DG$151,0)),0)+IFERROR(INDEX('Hoja de Trabajo para listado'!$CD$155:$DC$1048576,MATCH($A603,'Hoja de Trabajo para listado'!$CD$155:$CD$1048576,0),MATCH((CUADRO!J$5&amp;$E603),'Hoja de Trabajo para listado'!$CD$151:$DC$151,0)),0)</f>
        <v>0</v>
      </c>
      <c r="K603" s="243">
        <f ca="1">+IFERROR(INDEX('Hoja de Trabajo para listado'!$A$155:$Z$1048576,MATCH($A603,'Hoja de Trabajo para listado'!$A$155:$A$1048576,0),MATCH((CUADRO!K$5&amp;$E603),'Hoja de Trabajo para listado'!$A$151:$Z$151,0)),0)+IFERROR(INDEX('Hoja de Trabajo para listado'!$AB$155:$BA$1048576,MATCH($A603,'Hoja de Trabajo para listado'!$AB$155:$AB$1048576,0),MATCH((CUADRO!K$5&amp;$E603),'Hoja de Trabajo para listado'!$AB$151:$BA$151,0)),0)+IFERROR(INDEX('Hoja de Trabajo para listado'!$BC$155:$CB$1048576,MATCH($A603,'Hoja de Trabajo para listado'!$BC$155:$BC$1048576,0),MATCH((CUADRO!K$5&amp;$E603),'Hoja de Trabajo para listado'!$BC$151:$CB$151,0)),0)+IFERROR(INDEX('Hoja de Trabajo para listado'!$DE$153:$DG$274,MATCH($A603,'Hoja de Trabajo para listado'!$DE$153:$DE$1048576,0),MATCH((CUADRO!K$5&amp;$E603),'Hoja de Trabajo para listado'!$DE$151:$DG$151,0)),0)+IFERROR(INDEX('Hoja de Trabajo para listado'!$CD$155:$DC$1048576,MATCH($A603,'Hoja de Trabajo para listado'!$CD$155:$CD$1048576,0),MATCH((CUADRO!K$5&amp;$E603),'Hoja de Trabajo para listado'!$CD$151:$DC$151,0)),0)</f>
        <v>0</v>
      </c>
      <c r="L603" s="243">
        <f ca="1">+IFERROR(INDEX('Hoja de Trabajo para listado'!$A$155:$Z$1048576,MATCH($A603,'Hoja de Trabajo para listado'!$A$155:$A$1048576,0),MATCH((CUADRO!L$5&amp;$E603),'Hoja de Trabajo para listado'!$A$151:$Z$151,0)),0)+IFERROR(INDEX('Hoja de Trabajo para listado'!$AB$155:$BA$1048576,MATCH($A603,'Hoja de Trabajo para listado'!$AB$155:$AB$1048576,0),MATCH((CUADRO!L$5&amp;$E603),'Hoja de Trabajo para listado'!$AB$151:$BA$151,0)),0)+IFERROR(INDEX('Hoja de Trabajo para listado'!$BC$155:$CB$1048576,MATCH($A603,'Hoja de Trabajo para listado'!$BC$155:$BC$1048576,0),MATCH((CUADRO!L$5&amp;$E603),'Hoja de Trabajo para listado'!$BC$151:$CB$151,0)),0)+IFERROR(INDEX('Hoja de Trabajo para listado'!$DE$153:$DG$274,MATCH($A603,'Hoja de Trabajo para listado'!$DE$153:$DE$1048576,0),MATCH((CUADRO!L$5&amp;$E603),'Hoja de Trabajo para listado'!$DE$151:$DG$151,0)),0)+IFERROR(INDEX('Hoja de Trabajo para listado'!$CD$155:$DC$1048576,MATCH($A603,'Hoja de Trabajo para listado'!$CD$155:$CD$1048576,0),MATCH((CUADRO!L$5&amp;$E603),'Hoja de Trabajo para listado'!$CD$151:$DC$151,0)),0)</f>
        <v>0</v>
      </c>
      <c r="M603" s="243">
        <f ca="1">+IFERROR(INDEX('Hoja de Trabajo para listado'!$A$155:$Z$1048576,MATCH($A603,'Hoja de Trabajo para listado'!$A$155:$A$1048576,0),MATCH((CUADRO!M$5&amp;$E603),'Hoja de Trabajo para listado'!$A$151:$Z$151,0)),0)+IFERROR(INDEX('Hoja de Trabajo para listado'!$AB$155:$BA$1048576,MATCH($A603,'Hoja de Trabajo para listado'!$AB$155:$AB$1048576,0),MATCH((CUADRO!M$5&amp;$E603),'Hoja de Trabajo para listado'!$AB$151:$BA$151,0)),0)+IFERROR(INDEX('Hoja de Trabajo para listado'!$BC$155:$CB$1048576,MATCH($A603,'Hoja de Trabajo para listado'!$BC$155:$BC$1048576,0),MATCH((CUADRO!M$5&amp;$E603),'Hoja de Trabajo para listado'!$BC$151:$CB$151,0)),0)+IFERROR(INDEX('Hoja de Trabajo para listado'!$DE$153:$DG$274,MATCH($A603,'Hoja de Trabajo para listado'!$DE$153:$DE$1048576,0),MATCH((CUADRO!M$5&amp;$E603),'Hoja de Trabajo para listado'!$DE$151:$DG$151,0)),0)+IFERROR(INDEX('Hoja de Trabajo para listado'!$CD$155:$DC$1048576,MATCH($A603,'Hoja de Trabajo para listado'!$CD$155:$CD$1048576,0),MATCH((CUADRO!M$5&amp;$E603),'Hoja de Trabajo para listado'!$CD$151:$DC$151,0)),0)</f>
        <v>0</v>
      </c>
      <c r="N603" s="243">
        <f ca="1">+IFERROR(INDEX('Hoja de Trabajo para listado'!$A$155:$Z$1048576,MATCH($A603,'Hoja de Trabajo para listado'!$A$155:$A$1048576,0),MATCH((CUADRO!N$5&amp;$E603),'Hoja de Trabajo para listado'!$A$151:$Z$151,0)),0)+IFERROR(INDEX('Hoja de Trabajo para listado'!$AB$155:$BA$1048576,MATCH($A603,'Hoja de Trabajo para listado'!$AB$155:$AB$1048576,0),MATCH((CUADRO!N$5&amp;$E603),'Hoja de Trabajo para listado'!$AB$151:$BA$151,0)),0)+IFERROR(INDEX('Hoja de Trabajo para listado'!$BC$155:$CB$1048576,MATCH($A603,'Hoja de Trabajo para listado'!$BC$155:$BC$1048576,0),MATCH((CUADRO!N$5&amp;$E603),'Hoja de Trabajo para listado'!$BC$151:$CB$151,0)),0)+IFERROR(INDEX('Hoja de Trabajo para listado'!$DE$153:$DG$274,MATCH($A603,'Hoja de Trabajo para listado'!$DE$153:$DE$1048576,0),MATCH((CUADRO!N$5&amp;$E603),'Hoja de Trabajo para listado'!$DE$151:$DG$151,0)),0)+IFERROR(INDEX('Hoja de Trabajo para listado'!$CD$155:$DC$1048576,MATCH($A603,'Hoja de Trabajo para listado'!$CD$155:$CD$1048576,0),MATCH((CUADRO!N$5&amp;$E603),'Hoja de Trabajo para listado'!$CD$151:$DC$151,0)),0)</f>
        <v>0</v>
      </c>
      <c r="O603" s="243">
        <f ca="1">+IFERROR(INDEX('Hoja de Trabajo para listado'!$A$155:$Z$1048576,MATCH($A603,'Hoja de Trabajo para listado'!$A$155:$A$1048576,0),MATCH((CUADRO!O$5&amp;$E603),'Hoja de Trabajo para listado'!$A$151:$Z$151,0)),0)+IFERROR(INDEX('Hoja de Trabajo para listado'!$AB$155:$BA$1048576,MATCH($A603,'Hoja de Trabajo para listado'!$AB$155:$AB$1048576,0),MATCH((CUADRO!O$5&amp;$E603),'Hoja de Trabajo para listado'!$AB$151:$BA$151,0)),0)+IFERROR(INDEX('Hoja de Trabajo para listado'!$BC$155:$CB$1048576,MATCH($A603,'Hoja de Trabajo para listado'!$BC$155:$BC$1048576,0),MATCH((CUADRO!O$5&amp;$E603),'Hoja de Trabajo para listado'!$BC$151:$CB$151,0)),0)+IFERROR(INDEX('Hoja de Trabajo para listado'!$DE$153:$DG$274,MATCH($A603,'Hoja de Trabajo para listado'!$DE$153:$DE$1048576,0),MATCH((CUADRO!O$5&amp;$E603),'Hoja de Trabajo para listado'!$DE$151:$DG$151,0)),0)+IFERROR(INDEX('Hoja de Trabajo para listado'!$CD$155:$DC$1048576,MATCH($A603,'Hoja de Trabajo para listado'!$CD$155:$CD$1048576,0),MATCH((CUADRO!O$5&amp;$E603),'Hoja de Trabajo para listado'!$CD$151:$DC$151,0)),0)</f>
        <v>0</v>
      </c>
      <c r="P603" s="243">
        <f ca="1">+IFERROR(INDEX('Hoja de Trabajo para listado'!$A$155:$Z$1048576,MATCH($A603,'Hoja de Trabajo para listado'!$A$155:$A$1048576,0),MATCH((CUADRO!P$5&amp;$E603),'Hoja de Trabajo para listado'!$A$151:$Z$151,0)),0)+IFERROR(INDEX('Hoja de Trabajo para listado'!$AB$155:$BA$1048576,MATCH($A603,'Hoja de Trabajo para listado'!$AB$155:$AB$1048576,0),MATCH((CUADRO!P$5&amp;$E603),'Hoja de Trabajo para listado'!$AB$151:$BA$151,0)),0)+IFERROR(INDEX('Hoja de Trabajo para listado'!$BC$155:$CB$1048576,MATCH($A603,'Hoja de Trabajo para listado'!$BC$155:$BC$1048576,0),MATCH((CUADRO!P$5&amp;$E603),'Hoja de Trabajo para listado'!$BC$151:$CB$151,0)),0)+IFERROR(INDEX('Hoja de Trabajo para listado'!$DE$153:$DG$274,MATCH($A603,'Hoja de Trabajo para listado'!$DE$153:$DE$1048576,0),MATCH((CUADRO!P$5&amp;$E603),'Hoja de Trabajo para listado'!$DE$151:$DG$151,0)),0)+IFERROR(INDEX('Hoja de Trabajo para listado'!$CD$155:$DC$1048576,MATCH($A603,'Hoja de Trabajo para listado'!$CD$155:$CD$1048576,0),MATCH((CUADRO!P$5&amp;$E603),'Hoja de Trabajo para listado'!$CD$151:$DC$151,0)),0)</f>
        <v>0</v>
      </c>
      <c r="Q603" s="243">
        <f ca="1">+IFERROR(INDEX('Hoja de Trabajo para listado'!$A$155:$Z$1048576,MATCH($A603,'Hoja de Trabajo para listado'!$A$155:$A$1048576,0),MATCH((CUADRO!Q$5&amp;$E603),'Hoja de Trabajo para listado'!$A$151:$Z$151,0)),0)+IFERROR(INDEX('Hoja de Trabajo para listado'!$AB$155:$BA$1048576,MATCH($A603,'Hoja de Trabajo para listado'!$AB$155:$AB$1048576,0),MATCH((CUADRO!Q$5&amp;$E603),'Hoja de Trabajo para listado'!$AB$151:$BA$151,0)),0)+IFERROR(INDEX('Hoja de Trabajo para listado'!$BC$155:$CB$1048576,MATCH($A603,'Hoja de Trabajo para listado'!$BC$155:$BC$1048576,0),MATCH((CUADRO!Q$5&amp;$E603),'Hoja de Trabajo para listado'!$BC$151:$CB$151,0)),0)+IFERROR(INDEX('Hoja de Trabajo para listado'!$DE$153:$DG$274,MATCH($A603,'Hoja de Trabajo para listado'!$DE$153:$DE$1048576,0),MATCH((CUADRO!Q$5&amp;$E603),'Hoja de Trabajo para listado'!$DE$151:$DG$151,0)),0)+IFERROR(INDEX('Hoja de Trabajo para listado'!$CD$155:$DC$1048576,MATCH($A603,'Hoja de Trabajo para listado'!$CD$155:$CD$1048576,0),MATCH((CUADRO!Q$5&amp;$E603),'Hoja de Trabajo para listado'!$CD$151:$DC$151,0)),0)</f>
        <v>0</v>
      </c>
      <c r="R603" s="243">
        <f t="shared" ca="1" si="21"/>
        <v>0</v>
      </c>
      <c r="S603" s="249">
        <f ca="1">+R602+R603</f>
        <v>0</v>
      </c>
      <c r="T603" s="243">
        <f ca="1">+S603</f>
        <v>0</v>
      </c>
      <c r="U603" s="242">
        <f t="shared" si="22"/>
        <v>2</v>
      </c>
      <c r="V603" s="333" t="str">
        <f>+VLOOKUP(A603,bd_lista!$A$3:$E$590,5,FALSE)</f>
        <v>Gobiernos Autonomos Municipales</v>
      </c>
      <c r="W603" s="384"/>
      <c r="X603" s="242">
        <f>+VLOOKUP(A603,[3]Sheet1!$A$13:$D$744,4,FALSE)</f>
        <v>0</v>
      </c>
      <c r="Y603" s="242" t="e">
        <f>+VLOOKUP(X603,bd_lista!$A$3:$C$590,3,FALSE)</f>
        <v>#N/A</v>
      </c>
      <c r="Z603" s="292"/>
      <c r="AA603" s="293"/>
    </row>
    <row r="604" spans="1:27" customFormat="1" ht="15" hidden="1" customHeight="1">
      <c r="A604" s="32">
        <v>1255</v>
      </c>
      <c r="B604" s="388">
        <f>+A604</f>
        <v>1255</v>
      </c>
      <c r="C604" s="247" t="str">
        <f>+VLOOKUP(A604,bd_lista!$A$3:$C$590,3,FALSE)</f>
        <v>Gobierno Autónomo Municipal de Cairoma</v>
      </c>
      <c r="D604" s="385" t="str">
        <f>+C604</f>
        <v>Gobierno Autónomo Municipal de Cairoma</v>
      </c>
      <c r="E604" s="242" t="s">
        <v>1304</v>
      </c>
      <c r="F604" s="243">
        <f ca="1">+IFERROR(INDEX('Hoja de Trabajo para listado'!$A$155:$Z$1048576,MATCH($A604,'Hoja de Trabajo para listado'!$A$155:$A$1048576,0),MATCH((CUADRO!F$5&amp;$E604),'Hoja de Trabajo para listado'!$A$151:$Z$151,0)),0)+IFERROR(INDEX('Hoja de Trabajo para listado'!$AB$155:$BA$1048576,MATCH($A604,'Hoja de Trabajo para listado'!$AB$155:$AB$1048576,0),MATCH((CUADRO!F$5&amp;$E604),'Hoja de Trabajo para listado'!$AB$151:$BA$151,0)),0)+IFERROR(INDEX('Hoja de Trabajo para listado'!$BC$155:$CB$1048576,MATCH($A604,'Hoja de Trabajo para listado'!$BC$155:$BC$1048576,0),MATCH((CUADRO!F$5&amp;$E604),'Hoja de Trabajo para listado'!$BC$151:$CB$151,0)),0)+IFERROR(INDEX('Hoja de Trabajo para listado'!$DE$153:$DG$274,MATCH($A604,'Hoja de Trabajo para listado'!$DE$153:$DE$1048576,0),MATCH((CUADRO!F$5&amp;$E604),'Hoja de Trabajo para listado'!$DE$151:$DG$151,0)),0)+IFERROR(INDEX('Hoja de Trabajo para listado'!$CD$155:$DC$1048576,MATCH($A604,'Hoja de Trabajo para listado'!$CD$155:$CD$1048576,0),MATCH((CUADRO!F$5&amp;$E604),'Hoja de Trabajo para listado'!$CD$151:$DC$151,0)),0)</f>
        <v>0</v>
      </c>
      <c r="G604" s="243">
        <f ca="1">+IFERROR(INDEX('Hoja de Trabajo para listado'!$A$155:$Z$1048576,MATCH($A604,'Hoja de Trabajo para listado'!$A$155:$A$1048576,0),MATCH((CUADRO!G$5&amp;$E604),'Hoja de Trabajo para listado'!$A$151:$Z$151,0)),0)+IFERROR(INDEX('Hoja de Trabajo para listado'!$AB$155:$BA$1048576,MATCH($A604,'Hoja de Trabajo para listado'!$AB$155:$AB$1048576,0),MATCH((CUADRO!G$5&amp;$E604),'Hoja de Trabajo para listado'!$AB$151:$BA$151,0)),0)+IFERROR(INDEX('Hoja de Trabajo para listado'!$BC$155:$CB$1048576,MATCH($A604,'Hoja de Trabajo para listado'!$BC$155:$BC$1048576,0),MATCH((CUADRO!G$5&amp;$E604),'Hoja de Trabajo para listado'!$BC$151:$CB$151,0)),0)+IFERROR(INDEX('Hoja de Trabajo para listado'!$DE$153:$DG$274,MATCH($A604,'Hoja de Trabajo para listado'!$DE$153:$DE$1048576,0),MATCH((CUADRO!G$5&amp;$E604),'Hoja de Trabajo para listado'!$DE$151:$DG$151,0)),0)+IFERROR(INDEX('Hoja de Trabajo para listado'!$CD$155:$DC$1048576,MATCH($A604,'Hoja de Trabajo para listado'!$CD$155:$CD$1048576,0),MATCH((CUADRO!G$5&amp;$E604),'Hoja de Trabajo para listado'!$CD$151:$DC$151,0)),0)</f>
        <v>0</v>
      </c>
      <c r="H604" s="243">
        <f ca="1">+IFERROR(INDEX('Hoja de Trabajo para listado'!$A$155:$Z$1048576,MATCH($A604,'Hoja de Trabajo para listado'!$A$155:$A$1048576,0),MATCH((CUADRO!H$5&amp;$E604),'Hoja de Trabajo para listado'!$A$151:$Z$151,0)),0)+IFERROR(INDEX('Hoja de Trabajo para listado'!$AB$155:$BA$1048576,MATCH($A604,'Hoja de Trabajo para listado'!$AB$155:$AB$1048576,0),MATCH((CUADRO!H$5&amp;$E604),'Hoja de Trabajo para listado'!$AB$151:$BA$151,0)),0)+IFERROR(INDEX('Hoja de Trabajo para listado'!$BC$155:$CB$1048576,MATCH($A604,'Hoja de Trabajo para listado'!$BC$155:$BC$1048576,0),MATCH((CUADRO!H$5&amp;$E604),'Hoja de Trabajo para listado'!$BC$151:$CB$151,0)),0)+IFERROR(INDEX('Hoja de Trabajo para listado'!$DE$153:$DG$274,MATCH($A604,'Hoja de Trabajo para listado'!$DE$153:$DE$1048576,0),MATCH((CUADRO!H$5&amp;$E604),'Hoja de Trabajo para listado'!$DE$151:$DG$151,0)),0)+IFERROR(INDEX('Hoja de Trabajo para listado'!$CD$155:$DC$1048576,MATCH($A604,'Hoja de Trabajo para listado'!$CD$155:$CD$1048576,0),MATCH((CUADRO!H$5&amp;$E604),'Hoja de Trabajo para listado'!$CD$151:$DC$151,0)),0)</f>
        <v>0</v>
      </c>
      <c r="I604" s="243">
        <f ca="1">+IFERROR(INDEX('Hoja de Trabajo para listado'!$A$155:$Z$1048576,MATCH($A604,'Hoja de Trabajo para listado'!$A$155:$A$1048576,0),MATCH((CUADRO!I$5&amp;$E604),'Hoja de Trabajo para listado'!$A$151:$Z$151,0)),0)+IFERROR(INDEX('Hoja de Trabajo para listado'!$AB$155:$BA$1048576,MATCH($A604,'Hoja de Trabajo para listado'!$AB$155:$AB$1048576,0),MATCH((CUADRO!I$5&amp;$E604),'Hoja de Trabajo para listado'!$AB$151:$BA$151,0)),0)+IFERROR(INDEX('Hoja de Trabajo para listado'!$BC$155:$CB$1048576,MATCH($A604,'Hoja de Trabajo para listado'!$BC$155:$BC$1048576,0),MATCH((CUADRO!I$5&amp;$E604),'Hoja de Trabajo para listado'!$BC$151:$CB$151,0)),0)+IFERROR(INDEX('Hoja de Trabajo para listado'!$DE$153:$DG$274,MATCH($A604,'Hoja de Trabajo para listado'!$DE$153:$DE$1048576,0),MATCH((CUADRO!I$5&amp;$E604),'Hoja de Trabajo para listado'!$DE$151:$DG$151,0)),0)+IFERROR(INDEX('Hoja de Trabajo para listado'!$CD$155:$DC$1048576,MATCH($A604,'Hoja de Trabajo para listado'!$CD$155:$CD$1048576,0),MATCH((CUADRO!I$5&amp;$E604),'Hoja de Trabajo para listado'!$CD$151:$DC$151,0)),0)</f>
        <v>0</v>
      </c>
      <c r="J604" s="243">
        <f ca="1">+IFERROR(INDEX('Hoja de Trabajo para listado'!$A$155:$Z$1048576,MATCH($A604,'Hoja de Trabajo para listado'!$A$155:$A$1048576,0),MATCH((CUADRO!J$5&amp;$E604),'Hoja de Trabajo para listado'!$A$151:$Z$151,0)),0)+IFERROR(INDEX('Hoja de Trabajo para listado'!$AB$155:$BA$1048576,MATCH($A604,'Hoja de Trabajo para listado'!$AB$155:$AB$1048576,0),MATCH((CUADRO!J$5&amp;$E604),'Hoja de Trabajo para listado'!$AB$151:$BA$151,0)),0)+IFERROR(INDEX('Hoja de Trabajo para listado'!$BC$155:$CB$1048576,MATCH($A604,'Hoja de Trabajo para listado'!$BC$155:$BC$1048576,0),MATCH((CUADRO!J$5&amp;$E604),'Hoja de Trabajo para listado'!$BC$151:$CB$151,0)),0)+IFERROR(INDEX('Hoja de Trabajo para listado'!$DE$153:$DG$274,MATCH($A604,'Hoja de Trabajo para listado'!$DE$153:$DE$1048576,0),MATCH((CUADRO!J$5&amp;$E604),'Hoja de Trabajo para listado'!$DE$151:$DG$151,0)),0)+IFERROR(INDEX('Hoja de Trabajo para listado'!$CD$155:$DC$1048576,MATCH($A604,'Hoja de Trabajo para listado'!$CD$155:$CD$1048576,0),MATCH((CUADRO!J$5&amp;$E604),'Hoja de Trabajo para listado'!$CD$151:$DC$151,0)),0)</f>
        <v>0</v>
      </c>
      <c r="K604" s="243">
        <f ca="1">+IFERROR(INDEX('Hoja de Trabajo para listado'!$A$155:$Z$1048576,MATCH($A604,'Hoja de Trabajo para listado'!$A$155:$A$1048576,0),MATCH((CUADRO!K$5&amp;$E604),'Hoja de Trabajo para listado'!$A$151:$Z$151,0)),0)+IFERROR(INDEX('Hoja de Trabajo para listado'!$AB$155:$BA$1048576,MATCH($A604,'Hoja de Trabajo para listado'!$AB$155:$AB$1048576,0),MATCH((CUADRO!K$5&amp;$E604),'Hoja de Trabajo para listado'!$AB$151:$BA$151,0)),0)+IFERROR(INDEX('Hoja de Trabajo para listado'!$BC$155:$CB$1048576,MATCH($A604,'Hoja de Trabajo para listado'!$BC$155:$BC$1048576,0),MATCH((CUADRO!K$5&amp;$E604),'Hoja de Trabajo para listado'!$BC$151:$CB$151,0)),0)+IFERROR(INDEX('Hoja de Trabajo para listado'!$DE$153:$DG$274,MATCH($A604,'Hoja de Trabajo para listado'!$DE$153:$DE$1048576,0),MATCH((CUADRO!K$5&amp;$E604),'Hoja de Trabajo para listado'!$DE$151:$DG$151,0)),0)+IFERROR(INDEX('Hoja de Trabajo para listado'!$CD$155:$DC$1048576,MATCH($A604,'Hoja de Trabajo para listado'!$CD$155:$CD$1048576,0),MATCH((CUADRO!K$5&amp;$E604),'Hoja de Trabajo para listado'!$CD$151:$DC$151,0)),0)</f>
        <v>0</v>
      </c>
      <c r="L604" s="243">
        <f ca="1">+IFERROR(INDEX('Hoja de Trabajo para listado'!$A$155:$Z$1048576,MATCH($A604,'Hoja de Trabajo para listado'!$A$155:$A$1048576,0),MATCH((CUADRO!L$5&amp;$E604),'Hoja de Trabajo para listado'!$A$151:$Z$151,0)),0)+IFERROR(INDEX('Hoja de Trabajo para listado'!$AB$155:$BA$1048576,MATCH($A604,'Hoja de Trabajo para listado'!$AB$155:$AB$1048576,0),MATCH((CUADRO!L$5&amp;$E604),'Hoja de Trabajo para listado'!$AB$151:$BA$151,0)),0)+IFERROR(INDEX('Hoja de Trabajo para listado'!$BC$155:$CB$1048576,MATCH($A604,'Hoja de Trabajo para listado'!$BC$155:$BC$1048576,0),MATCH((CUADRO!L$5&amp;$E604),'Hoja de Trabajo para listado'!$BC$151:$CB$151,0)),0)+IFERROR(INDEX('Hoja de Trabajo para listado'!$DE$153:$DG$274,MATCH($A604,'Hoja de Trabajo para listado'!$DE$153:$DE$1048576,0),MATCH((CUADRO!L$5&amp;$E604),'Hoja de Trabajo para listado'!$DE$151:$DG$151,0)),0)+IFERROR(INDEX('Hoja de Trabajo para listado'!$CD$155:$DC$1048576,MATCH($A604,'Hoja de Trabajo para listado'!$CD$155:$CD$1048576,0),MATCH((CUADRO!L$5&amp;$E604),'Hoja de Trabajo para listado'!$CD$151:$DC$151,0)),0)</f>
        <v>0</v>
      </c>
      <c r="M604" s="243">
        <f ca="1">+IFERROR(INDEX('Hoja de Trabajo para listado'!$A$155:$Z$1048576,MATCH($A604,'Hoja de Trabajo para listado'!$A$155:$A$1048576,0),MATCH((CUADRO!M$5&amp;$E604),'Hoja de Trabajo para listado'!$A$151:$Z$151,0)),0)+IFERROR(INDEX('Hoja de Trabajo para listado'!$AB$155:$BA$1048576,MATCH($A604,'Hoja de Trabajo para listado'!$AB$155:$AB$1048576,0),MATCH((CUADRO!M$5&amp;$E604),'Hoja de Trabajo para listado'!$AB$151:$BA$151,0)),0)+IFERROR(INDEX('Hoja de Trabajo para listado'!$BC$155:$CB$1048576,MATCH($A604,'Hoja de Trabajo para listado'!$BC$155:$BC$1048576,0),MATCH((CUADRO!M$5&amp;$E604),'Hoja de Trabajo para listado'!$BC$151:$CB$151,0)),0)+IFERROR(INDEX('Hoja de Trabajo para listado'!$DE$153:$DG$274,MATCH($A604,'Hoja de Trabajo para listado'!$DE$153:$DE$1048576,0),MATCH((CUADRO!M$5&amp;$E604),'Hoja de Trabajo para listado'!$DE$151:$DG$151,0)),0)+IFERROR(INDEX('Hoja de Trabajo para listado'!$CD$155:$DC$1048576,MATCH($A604,'Hoja de Trabajo para listado'!$CD$155:$CD$1048576,0),MATCH((CUADRO!M$5&amp;$E604),'Hoja de Trabajo para listado'!$CD$151:$DC$151,0)),0)</f>
        <v>0</v>
      </c>
      <c r="N604" s="243">
        <f ca="1">+IFERROR(INDEX('Hoja de Trabajo para listado'!$A$155:$Z$1048576,MATCH($A604,'Hoja de Trabajo para listado'!$A$155:$A$1048576,0),MATCH((CUADRO!N$5&amp;$E604),'Hoja de Trabajo para listado'!$A$151:$Z$151,0)),0)+IFERROR(INDEX('Hoja de Trabajo para listado'!$AB$155:$BA$1048576,MATCH($A604,'Hoja de Trabajo para listado'!$AB$155:$AB$1048576,0),MATCH((CUADRO!N$5&amp;$E604),'Hoja de Trabajo para listado'!$AB$151:$BA$151,0)),0)+IFERROR(INDEX('Hoja de Trabajo para listado'!$BC$155:$CB$1048576,MATCH($A604,'Hoja de Trabajo para listado'!$BC$155:$BC$1048576,0),MATCH((CUADRO!N$5&amp;$E604),'Hoja de Trabajo para listado'!$BC$151:$CB$151,0)),0)+IFERROR(INDEX('Hoja de Trabajo para listado'!$DE$153:$DG$274,MATCH($A604,'Hoja de Trabajo para listado'!$DE$153:$DE$1048576,0),MATCH((CUADRO!N$5&amp;$E604),'Hoja de Trabajo para listado'!$DE$151:$DG$151,0)),0)+IFERROR(INDEX('Hoja de Trabajo para listado'!$CD$155:$DC$1048576,MATCH($A604,'Hoja de Trabajo para listado'!$CD$155:$CD$1048576,0),MATCH((CUADRO!N$5&amp;$E604),'Hoja de Trabajo para listado'!$CD$151:$DC$151,0)),0)</f>
        <v>0</v>
      </c>
      <c r="O604" s="243">
        <f ca="1">+IFERROR(INDEX('Hoja de Trabajo para listado'!$A$155:$Z$1048576,MATCH($A604,'Hoja de Trabajo para listado'!$A$155:$A$1048576,0),MATCH((CUADRO!O$5&amp;$E604),'Hoja de Trabajo para listado'!$A$151:$Z$151,0)),0)+IFERROR(INDEX('Hoja de Trabajo para listado'!$AB$155:$BA$1048576,MATCH($A604,'Hoja de Trabajo para listado'!$AB$155:$AB$1048576,0),MATCH((CUADRO!O$5&amp;$E604),'Hoja de Trabajo para listado'!$AB$151:$BA$151,0)),0)+IFERROR(INDEX('Hoja de Trabajo para listado'!$BC$155:$CB$1048576,MATCH($A604,'Hoja de Trabajo para listado'!$BC$155:$BC$1048576,0),MATCH((CUADRO!O$5&amp;$E604),'Hoja de Trabajo para listado'!$BC$151:$CB$151,0)),0)+IFERROR(INDEX('Hoja de Trabajo para listado'!$DE$153:$DG$274,MATCH($A604,'Hoja de Trabajo para listado'!$DE$153:$DE$1048576,0),MATCH((CUADRO!O$5&amp;$E604),'Hoja de Trabajo para listado'!$DE$151:$DG$151,0)),0)+IFERROR(INDEX('Hoja de Trabajo para listado'!$CD$155:$DC$1048576,MATCH($A604,'Hoja de Trabajo para listado'!$CD$155:$CD$1048576,0),MATCH((CUADRO!O$5&amp;$E604),'Hoja de Trabajo para listado'!$CD$151:$DC$151,0)),0)</f>
        <v>0</v>
      </c>
      <c r="P604" s="243">
        <f ca="1">+IFERROR(INDEX('Hoja de Trabajo para listado'!$A$155:$Z$1048576,MATCH($A604,'Hoja de Trabajo para listado'!$A$155:$A$1048576,0),MATCH((CUADRO!P$5&amp;$E604),'Hoja de Trabajo para listado'!$A$151:$Z$151,0)),0)+IFERROR(INDEX('Hoja de Trabajo para listado'!$AB$155:$BA$1048576,MATCH($A604,'Hoja de Trabajo para listado'!$AB$155:$AB$1048576,0),MATCH((CUADRO!P$5&amp;$E604),'Hoja de Trabajo para listado'!$AB$151:$BA$151,0)),0)+IFERROR(INDEX('Hoja de Trabajo para listado'!$BC$155:$CB$1048576,MATCH($A604,'Hoja de Trabajo para listado'!$BC$155:$BC$1048576,0),MATCH((CUADRO!P$5&amp;$E604),'Hoja de Trabajo para listado'!$BC$151:$CB$151,0)),0)+IFERROR(INDEX('Hoja de Trabajo para listado'!$DE$153:$DG$274,MATCH($A604,'Hoja de Trabajo para listado'!$DE$153:$DE$1048576,0),MATCH((CUADRO!P$5&amp;$E604),'Hoja de Trabajo para listado'!$DE$151:$DG$151,0)),0)+IFERROR(INDEX('Hoja de Trabajo para listado'!$CD$155:$DC$1048576,MATCH($A604,'Hoja de Trabajo para listado'!$CD$155:$CD$1048576,0),MATCH((CUADRO!P$5&amp;$E604),'Hoja de Trabajo para listado'!$CD$151:$DC$151,0)),0)</f>
        <v>0</v>
      </c>
      <c r="Q604" s="243">
        <f ca="1">+IFERROR(INDEX('Hoja de Trabajo para listado'!$A$155:$Z$1048576,MATCH($A604,'Hoja de Trabajo para listado'!$A$155:$A$1048576,0),MATCH((CUADRO!Q$5&amp;$E604),'Hoja de Trabajo para listado'!$A$151:$Z$151,0)),0)+IFERROR(INDEX('Hoja de Trabajo para listado'!$AB$155:$BA$1048576,MATCH($A604,'Hoja de Trabajo para listado'!$AB$155:$AB$1048576,0),MATCH((CUADRO!Q$5&amp;$E604),'Hoja de Trabajo para listado'!$AB$151:$BA$151,0)),0)+IFERROR(INDEX('Hoja de Trabajo para listado'!$BC$155:$CB$1048576,MATCH($A604,'Hoja de Trabajo para listado'!$BC$155:$BC$1048576,0),MATCH((CUADRO!Q$5&amp;$E604),'Hoja de Trabajo para listado'!$BC$151:$CB$151,0)),0)+IFERROR(INDEX('Hoja de Trabajo para listado'!$DE$153:$DG$274,MATCH($A604,'Hoja de Trabajo para listado'!$DE$153:$DE$1048576,0),MATCH((CUADRO!Q$5&amp;$E604),'Hoja de Trabajo para listado'!$DE$151:$DG$151,0)),0)+IFERROR(INDEX('Hoja de Trabajo para listado'!$CD$155:$DC$1048576,MATCH($A604,'Hoja de Trabajo para listado'!$CD$155:$CD$1048576,0),MATCH((CUADRO!Q$5&amp;$E604),'Hoja de Trabajo para listado'!$CD$151:$DC$151,0)),0)</f>
        <v>0</v>
      </c>
      <c r="R604" s="243">
        <f t="shared" ca="1" si="21"/>
        <v>0</v>
      </c>
      <c r="S604" s="249"/>
      <c r="T604" s="243">
        <f ca="1">+T605</f>
        <v>0</v>
      </c>
      <c r="U604" s="242">
        <f t="shared" si="22"/>
        <v>1</v>
      </c>
      <c r="V604" s="333" t="str">
        <f>+VLOOKUP(A604,bd_lista!$A$3:$E$590,5,FALSE)</f>
        <v>Gobiernos Autonomos Municipales</v>
      </c>
      <c r="W604" s="383" t="str">
        <f>+V604</f>
        <v>Gobiernos Autonomos Municipales</v>
      </c>
      <c r="X604" s="242">
        <f>+VLOOKUP(A604,[3]Sheet1!$A$13:$D$744,4,FALSE)</f>
        <v>0</v>
      </c>
      <c r="Y604" s="242" t="e">
        <f>+VLOOKUP(X604,bd_lista!$A$3:$C$590,3,FALSE)</f>
        <v>#N/A</v>
      </c>
      <c r="Z604" s="294">
        <f>+X604</f>
        <v>0</v>
      </c>
      <c r="AA604" s="295" t="e">
        <f>+Y604</f>
        <v>#N/A</v>
      </c>
    </row>
    <row r="605" spans="1:27" customFormat="1" ht="15" hidden="1" customHeight="1">
      <c r="A605" s="32">
        <v>1255</v>
      </c>
      <c r="B605" s="389"/>
      <c r="C605" s="247" t="str">
        <f>+VLOOKUP(A605,bd_lista!$A$3:$C$590,3,FALSE)</f>
        <v>Gobierno Autónomo Municipal de Cairoma</v>
      </c>
      <c r="D605" s="386"/>
      <c r="E605" s="244" t="s">
        <v>1305</v>
      </c>
      <c r="F605" s="243">
        <f ca="1">+IFERROR(INDEX('Hoja de Trabajo para listado'!$A$155:$Z$1048576,MATCH($A605,'Hoja de Trabajo para listado'!$A$155:$A$1048576,0),MATCH((CUADRO!F$5&amp;$E605),'Hoja de Trabajo para listado'!$A$151:$Z$151,0)),0)+IFERROR(INDEX('Hoja de Trabajo para listado'!$AB$155:$BA$1048576,MATCH($A605,'Hoja de Trabajo para listado'!$AB$155:$AB$1048576,0),MATCH((CUADRO!F$5&amp;$E605),'Hoja de Trabajo para listado'!$AB$151:$BA$151,0)),0)+IFERROR(INDEX('Hoja de Trabajo para listado'!$BC$155:$CB$1048576,MATCH($A605,'Hoja de Trabajo para listado'!$BC$155:$BC$1048576,0),MATCH((CUADRO!F$5&amp;$E605),'Hoja de Trabajo para listado'!$BC$151:$CB$151,0)),0)+IFERROR(INDEX('Hoja de Trabajo para listado'!$DE$153:$DG$274,MATCH($A605,'Hoja de Trabajo para listado'!$DE$153:$DE$1048576,0),MATCH((CUADRO!F$5&amp;$E605),'Hoja de Trabajo para listado'!$DE$151:$DG$151,0)),0)+IFERROR(INDEX('Hoja de Trabajo para listado'!$CD$155:$DC$1048576,MATCH($A605,'Hoja de Trabajo para listado'!$CD$155:$CD$1048576,0),MATCH((CUADRO!F$5&amp;$E605),'Hoja de Trabajo para listado'!$CD$151:$DC$151,0)),0)</f>
        <v>0</v>
      </c>
      <c r="G605" s="243">
        <f ca="1">+IFERROR(INDEX('Hoja de Trabajo para listado'!$A$155:$Z$1048576,MATCH($A605,'Hoja de Trabajo para listado'!$A$155:$A$1048576,0),MATCH((CUADRO!G$5&amp;$E605),'Hoja de Trabajo para listado'!$A$151:$Z$151,0)),0)+IFERROR(INDEX('Hoja de Trabajo para listado'!$AB$155:$BA$1048576,MATCH($A605,'Hoja de Trabajo para listado'!$AB$155:$AB$1048576,0),MATCH((CUADRO!G$5&amp;$E605),'Hoja de Trabajo para listado'!$AB$151:$BA$151,0)),0)+IFERROR(INDEX('Hoja de Trabajo para listado'!$BC$155:$CB$1048576,MATCH($A605,'Hoja de Trabajo para listado'!$BC$155:$BC$1048576,0),MATCH((CUADRO!G$5&amp;$E605),'Hoja de Trabajo para listado'!$BC$151:$CB$151,0)),0)+IFERROR(INDEX('Hoja de Trabajo para listado'!$DE$153:$DG$274,MATCH($A605,'Hoja de Trabajo para listado'!$DE$153:$DE$1048576,0),MATCH((CUADRO!G$5&amp;$E605),'Hoja de Trabajo para listado'!$DE$151:$DG$151,0)),0)+IFERROR(INDEX('Hoja de Trabajo para listado'!$CD$155:$DC$1048576,MATCH($A605,'Hoja de Trabajo para listado'!$CD$155:$CD$1048576,0),MATCH((CUADRO!G$5&amp;$E605),'Hoja de Trabajo para listado'!$CD$151:$DC$151,0)),0)</f>
        <v>0</v>
      </c>
      <c r="H605" s="243">
        <f ca="1">+IFERROR(INDEX('Hoja de Trabajo para listado'!$A$155:$Z$1048576,MATCH($A605,'Hoja de Trabajo para listado'!$A$155:$A$1048576,0),MATCH((CUADRO!H$5&amp;$E605),'Hoja de Trabajo para listado'!$A$151:$Z$151,0)),0)+IFERROR(INDEX('Hoja de Trabajo para listado'!$AB$155:$BA$1048576,MATCH($A605,'Hoja de Trabajo para listado'!$AB$155:$AB$1048576,0),MATCH((CUADRO!H$5&amp;$E605),'Hoja de Trabajo para listado'!$AB$151:$BA$151,0)),0)+IFERROR(INDEX('Hoja de Trabajo para listado'!$BC$155:$CB$1048576,MATCH($A605,'Hoja de Trabajo para listado'!$BC$155:$BC$1048576,0),MATCH((CUADRO!H$5&amp;$E605),'Hoja de Trabajo para listado'!$BC$151:$CB$151,0)),0)+IFERROR(INDEX('Hoja de Trabajo para listado'!$DE$153:$DG$274,MATCH($A605,'Hoja de Trabajo para listado'!$DE$153:$DE$1048576,0),MATCH((CUADRO!H$5&amp;$E605),'Hoja de Trabajo para listado'!$DE$151:$DG$151,0)),0)+IFERROR(INDEX('Hoja de Trabajo para listado'!$CD$155:$DC$1048576,MATCH($A605,'Hoja de Trabajo para listado'!$CD$155:$CD$1048576,0),MATCH((CUADRO!H$5&amp;$E605),'Hoja de Trabajo para listado'!$CD$151:$DC$151,0)),0)</f>
        <v>0</v>
      </c>
      <c r="I605" s="243">
        <f ca="1">+IFERROR(INDEX('Hoja de Trabajo para listado'!$A$155:$Z$1048576,MATCH($A605,'Hoja de Trabajo para listado'!$A$155:$A$1048576,0),MATCH((CUADRO!I$5&amp;$E605),'Hoja de Trabajo para listado'!$A$151:$Z$151,0)),0)+IFERROR(INDEX('Hoja de Trabajo para listado'!$AB$155:$BA$1048576,MATCH($A605,'Hoja de Trabajo para listado'!$AB$155:$AB$1048576,0),MATCH((CUADRO!I$5&amp;$E605),'Hoja de Trabajo para listado'!$AB$151:$BA$151,0)),0)+IFERROR(INDEX('Hoja de Trabajo para listado'!$BC$155:$CB$1048576,MATCH($A605,'Hoja de Trabajo para listado'!$BC$155:$BC$1048576,0),MATCH((CUADRO!I$5&amp;$E605),'Hoja de Trabajo para listado'!$BC$151:$CB$151,0)),0)+IFERROR(INDEX('Hoja de Trabajo para listado'!$DE$153:$DG$274,MATCH($A605,'Hoja de Trabajo para listado'!$DE$153:$DE$1048576,0),MATCH((CUADRO!I$5&amp;$E605),'Hoja de Trabajo para listado'!$DE$151:$DG$151,0)),0)+IFERROR(INDEX('Hoja de Trabajo para listado'!$CD$155:$DC$1048576,MATCH($A605,'Hoja de Trabajo para listado'!$CD$155:$CD$1048576,0),MATCH((CUADRO!I$5&amp;$E605),'Hoja de Trabajo para listado'!$CD$151:$DC$151,0)),0)</f>
        <v>0</v>
      </c>
      <c r="J605" s="243">
        <f ca="1">+IFERROR(INDEX('Hoja de Trabajo para listado'!$A$155:$Z$1048576,MATCH($A605,'Hoja de Trabajo para listado'!$A$155:$A$1048576,0),MATCH((CUADRO!J$5&amp;$E605),'Hoja de Trabajo para listado'!$A$151:$Z$151,0)),0)+IFERROR(INDEX('Hoja de Trabajo para listado'!$AB$155:$BA$1048576,MATCH($A605,'Hoja de Trabajo para listado'!$AB$155:$AB$1048576,0),MATCH((CUADRO!J$5&amp;$E605),'Hoja de Trabajo para listado'!$AB$151:$BA$151,0)),0)+IFERROR(INDEX('Hoja de Trabajo para listado'!$BC$155:$CB$1048576,MATCH($A605,'Hoja de Trabajo para listado'!$BC$155:$BC$1048576,0),MATCH((CUADRO!J$5&amp;$E605),'Hoja de Trabajo para listado'!$BC$151:$CB$151,0)),0)+IFERROR(INDEX('Hoja de Trabajo para listado'!$DE$153:$DG$274,MATCH($A605,'Hoja de Trabajo para listado'!$DE$153:$DE$1048576,0),MATCH((CUADRO!J$5&amp;$E605),'Hoja de Trabajo para listado'!$DE$151:$DG$151,0)),0)+IFERROR(INDEX('Hoja de Trabajo para listado'!$CD$155:$DC$1048576,MATCH($A605,'Hoja de Trabajo para listado'!$CD$155:$CD$1048576,0),MATCH((CUADRO!J$5&amp;$E605),'Hoja de Trabajo para listado'!$CD$151:$DC$151,0)),0)</f>
        <v>0</v>
      </c>
      <c r="K605" s="243">
        <f ca="1">+IFERROR(INDEX('Hoja de Trabajo para listado'!$A$155:$Z$1048576,MATCH($A605,'Hoja de Trabajo para listado'!$A$155:$A$1048576,0),MATCH((CUADRO!K$5&amp;$E605),'Hoja de Trabajo para listado'!$A$151:$Z$151,0)),0)+IFERROR(INDEX('Hoja de Trabajo para listado'!$AB$155:$BA$1048576,MATCH($A605,'Hoja de Trabajo para listado'!$AB$155:$AB$1048576,0),MATCH((CUADRO!K$5&amp;$E605),'Hoja de Trabajo para listado'!$AB$151:$BA$151,0)),0)+IFERROR(INDEX('Hoja de Trabajo para listado'!$BC$155:$CB$1048576,MATCH($A605,'Hoja de Trabajo para listado'!$BC$155:$BC$1048576,0),MATCH((CUADRO!K$5&amp;$E605),'Hoja de Trabajo para listado'!$BC$151:$CB$151,0)),0)+IFERROR(INDEX('Hoja de Trabajo para listado'!$DE$153:$DG$274,MATCH($A605,'Hoja de Trabajo para listado'!$DE$153:$DE$1048576,0),MATCH((CUADRO!K$5&amp;$E605),'Hoja de Trabajo para listado'!$DE$151:$DG$151,0)),0)+IFERROR(INDEX('Hoja de Trabajo para listado'!$CD$155:$DC$1048576,MATCH($A605,'Hoja de Trabajo para listado'!$CD$155:$CD$1048576,0),MATCH((CUADRO!K$5&amp;$E605),'Hoja de Trabajo para listado'!$CD$151:$DC$151,0)),0)</f>
        <v>0</v>
      </c>
      <c r="L605" s="243">
        <f ca="1">+IFERROR(INDEX('Hoja de Trabajo para listado'!$A$155:$Z$1048576,MATCH($A605,'Hoja de Trabajo para listado'!$A$155:$A$1048576,0),MATCH((CUADRO!L$5&amp;$E605),'Hoja de Trabajo para listado'!$A$151:$Z$151,0)),0)+IFERROR(INDEX('Hoja de Trabajo para listado'!$AB$155:$BA$1048576,MATCH($A605,'Hoja de Trabajo para listado'!$AB$155:$AB$1048576,0),MATCH((CUADRO!L$5&amp;$E605),'Hoja de Trabajo para listado'!$AB$151:$BA$151,0)),0)+IFERROR(INDEX('Hoja de Trabajo para listado'!$BC$155:$CB$1048576,MATCH($A605,'Hoja de Trabajo para listado'!$BC$155:$BC$1048576,0),MATCH((CUADRO!L$5&amp;$E605),'Hoja de Trabajo para listado'!$BC$151:$CB$151,0)),0)+IFERROR(INDEX('Hoja de Trabajo para listado'!$DE$153:$DG$274,MATCH($A605,'Hoja de Trabajo para listado'!$DE$153:$DE$1048576,0),MATCH((CUADRO!L$5&amp;$E605),'Hoja de Trabajo para listado'!$DE$151:$DG$151,0)),0)+IFERROR(INDEX('Hoja de Trabajo para listado'!$CD$155:$DC$1048576,MATCH($A605,'Hoja de Trabajo para listado'!$CD$155:$CD$1048576,0),MATCH((CUADRO!L$5&amp;$E605),'Hoja de Trabajo para listado'!$CD$151:$DC$151,0)),0)</f>
        <v>0</v>
      </c>
      <c r="M605" s="243">
        <f ca="1">+IFERROR(INDEX('Hoja de Trabajo para listado'!$A$155:$Z$1048576,MATCH($A605,'Hoja de Trabajo para listado'!$A$155:$A$1048576,0),MATCH((CUADRO!M$5&amp;$E605),'Hoja de Trabajo para listado'!$A$151:$Z$151,0)),0)+IFERROR(INDEX('Hoja de Trabajo para listado'!$AB$155:$BA$1048576,MATCH($A605,'Hoja de Trabajo para listado'!$AB$155:$AB$1048576,0),MATCH((CUADRO!M$5&amp;$E605),'Hoja de Trabajo para listado'!$AB$151:$BA$151,0)),0)+IFERROR(INDEX('Hoja de Trabajo para listado'!$BC$155:$CB$1048576,MATCH($A605,'Hoja de Trabajo para listado'!$BC$155:$BC$1048576,0),MATCH((CUADRO!M$5&amp;$E605),'Hoja de Trabajo para listado'!$BC$151:$CB$151,0)),0)+IFERROR(INDEX('Hoja de Trabajo para listado'!$DE$153:$DG$274,MATCH($A605,'Hoja de Trabajo para listado'!$DE$153:$DE$1048576,0),MATCH((CUADRO!M$5&amp;$E605),'Hoja de Trabajo para listado'!$DE$151:$DG$151,0)),0)+IFERROR(INDEX('Hoja de Trabajo para listado'!$CD$155:$DC$1048576,MATCH($A605,'Hoja de Trabajo para listado'!$CD$155:$CD$1048576,0),MATCH((CUADRO!M$5&amp;$E605),'Hoja de Trabajo para listado'!$CD$151:$DC$151,0)),0)</f>
        <v>0</v>
      </c>
      <c r="N605" s="243">
        <f ca="1">+IFERROR(INDEX('Hoja de Trabajo para listado'!$A$155:$Z$1048576,MATCH($A605,'Hoja de Trabajo para listado'!$A$155:$A$1048576,0),MATCH((CUADRO!N$5&amp;$E605),'Hoja de Trabajo para listado'!$A$151:$Z$151,0)),0)+IFERROR(INDEX('Hoja de Trabajo para listado'!$AB$155:$BA$1048576,MATCH($A605,'Hoja de Trabajo para listado'!$AB$155:$AB$1048576,0),MATCH((CUADRO!N$5&amp;$E605),'Hoja de Trabajo para listado'!$AB$151:$BA$151,0)),0)+IFERROR(INDEX('Hoja de Trabajo para listado'!$BC$155:$CB$1048576,MATCH($A605,'Hoja de Trabajo para listado'!$BC$155:$BC$1048576,0),MATCH((CUADRO!N$5&amp;$E605),'Hoja de Trabajo para listado'!$BC$151:$CB$151,0)),0)+IFERROR(INDEX('Hoja de Trabajo para listado'!$DE$153:$DG$274,MATCH($A605,'Hoja de Trabajo para listado'!$DE$153:$DE$1048576,0),MATCH((CUADRO!N$5&amp;$E605),'Hoja de Trabajo para listado'!$DE$151:$DG$151,0)),0)+IFERROR(INDEX('Hoja de Trabajo para listado'!$CD$155:$DC$1048576,MATCH($A605,'Hoja de Trabajo para listado'!$CD$155:$CD$1048576,0),MATCH((CUADRO!N$5&amp;$E605),'Hoja de Trabajo para listado'!$CD$151:$DC$151,0)),0)</f>
        <v>0</v>
      </c>
      <c r="O605" s="243">
        <f ca="1">+IFERROR(INDEX('Hoja de Trabajo para listado'!$A$155:$Z$1048576,MATCH($A605,'Hoja de Trabajo para listado'!$A$155:$A$1048576,0),MATCH((CUADRO!O$5&amp;$E605),'Hoja de Trabajo para listado'!$A$151:$Z$151,0)),0)+IFERROR(INDEX('Hoja de Trabajo para listado'!$AB$155:$BA$1048576,MATCH($A605,'Hoja de Trabajo para listado'!$AB$155:$AB$1048576,0),MATCH((CUADRO!O$5&amp;$E605),'Hoja de Trabajo para listado'!$AB$151:$BA$151,0)),0)+IFERROR(INDEX('Hoja de Trabajo para listado'!$BC$155:$CB$1048576,MATCH($A605,'Hoja de Trabajo para listado'!$BC$155:$BC$1048576,0),MATCH((CUADRO!O$5&amp;$E605),'Hoja de Trabajo para listado'!$BC$151:$CB$151,0)),0)+IFERROR(INDEX('Hoja de Trabajo para listado'!$DE$153:$DG$274,MATCH($A605,'Hoja de Trabajo para listado'!$DE$153:$DE$1048576,0),MATCH((CUADRO!O$5&amp;$E605),'Hoja de Trabajo para listado'!$DE$151:$DG$151,0)),0)+IFERROR(INDEX('Hoja de Trabajo para listado'!$CD$155:$DC$1048576,MATCH($A605,'Hoja de Trabajo para listado'!$CD$155:$CD$1048576,0),MATCH((CUADRO!O$5&amp;$E605),'Hoja de Trabajo para listado'!$CD$151:$DC$151,0)),0)</f>
        <v>0</v>
      </c>
      <c r="P605" s="243">
        <f ca="1">+IFERROR(INDEX('Hoja de Trabajo para listado'!$A$155:$Z$1048576,MATCH($A605,'Hoja de Trabajo para listado'!$A$155:$A$1048576,0),MATCH((CUADRO!P$5&amp;$E605),'Hoja de Trabajo para listado'!$A$151:$Z$151,0)),0)+IFERROR(INDEX('Hoja de Trabajo para listado'!$AB$155:$BA$1048576,MATCH($A605,'Hoja de Trabajo para listado'!$AB$155:$AB$1048576,0),MATCH((CUADRO!P$5&amp;$E605),'Hoja de Trabajo para listado'!$AB$151:$BA$151,0)),0)+IFERROR(INDEX('Hoja de Trabajo para listado'!$BC$155:$CB$1048576,MATCH($A605,'Hoja de Trabajo para listado'!$BC$155:$BC$1048576,0),MATCH((CUADRO!P$5&amp;$E605),'Hoja de Trabajo para listado'!$BC$151:$CB$151,0)),0)+IFERROR(INDEX('Hoja de Trabajo para listado'!$DE$153:$DG$274,MATCH($A605,'Hoja de Trabajo para listado'!$DE$153:$DE$1048576,0),MATCH((CUADRO!P$5&amp;$E605),'Hoja de Trabajo para listado'!$DE$151:$DG$151,0)),0)+IFERROR(INDEX('Hoja de Trabajo para listado'!$CD$155:$DC$1048576,MATCH($A605,'Hoja de Trabajo para listado'!$CD$155:$CD$1048576,0),MATCH((CUADRO!P$5&amp;$E605),'Hoja de Trabajo para listado'!$CD$151:$DC$151,0)),0)</f>
        <v>0</v>
      </c>
      <c r="Q605" s="243">
        <f ca="1">+IFERROR(INDEX('Hoja de Trabajo para listado'!$A$155:$Z$1048576,MATCH($A605,'Hoja de Trabajo para listado'!$A$155:$A$1048576,0),MATCH((CUADRO!Q$5&amp;$E605),'Hoja de Trabajo para listado'!$A$151:$Z$151,0)),0)+IFERROR(INDEX('Hoja de Trabajo para listado'!$AB$155:$BA$1048576,MATCH($A605,'Hoja de Trabajo para listado'!$AB$155:$AB$1048576,0),MATCH((CUADRO!Q$5&amp;$E605),'Hoja de Trabajo para listado'!$AB$151:$BA$151,0)),0)+IFERROR(INDEX('Hoja de Trabajo para listado'!$BC$155:$CB$1048576,MATCH($A605,'Hoja de Trabajo para listado'!$BC$155:$BC$1048576,0),MATCH((CUADRO!Q$5&amp;$E605),'Hoja de Trabajo para listado'!$BC$151:$CB$151,0)),0)+IFERROR(INDEX('Hoja de Trabajo para listado'!$DE$153:$DG$274,MATCH($A605,'Hoja de Trabajo para listado'!$DE$153:$DE$1048576,0),MATCH((CUADRO!Q$5&amp;$E605),'Hoja de Trabajo para listado'!$DE$151:$DG$151,0)),0)+IFERROR(INDEX('Hoja de Trabajo para listado'!$CD$155:$DC$1048576,MATCH($A605,'Hoja de Trabajo para listado'!$CD$155:$CD$1048576,0),MATCH((CUADRO!Q$5&amp;$E605),'Hoja de Trabajo para listado'!$CD$151:$DC$151,0)),0)</f>
        <v>0</v>
      </c>
      <c r="R605" s="243">
        <f t="shared" ca="1" si="21"/>
        <v>0</v>
      </c>
      <c r="S605" s="249">
        <f ca="1">+R604+R605</f>
        <v>0</v>
      </c>
      <c r="T605" s="243">
        <f ca="1">+S605</f>
        <v>0</v>
      </c>
      <c r="U605" s="242">
        <f t="shared" si="22"/>
        <v>2</v>
      </c>
      <c r="V605" s="333" t="str">
        <f>+VLOOKUP(A605,bd_lista!$A$3:$E$590,5,FALSE)</f>
        <v>Gobiernos Autonomos Municipales</v>
      </c>
      <c r="W605" s="384"/>
      <c r="X605" s="242">
        <f>+VLOOKUP(A605,[3]Sheet1!$A$13:$D$744,4,FALSE)</f>
        <v>0</v>
      </c>
      <c r="Y605" s="242" t="e">
        <f>+VLOOKUP(X605,bd_lista!$A$3:$C$590,3,FALSE)</f>
        <v>#N/A</v>
      </c>
      <c r="Z605" s="292"/>
      <c r="AA605" s="293"/>
    </row>
    <row r="606" spans="1:27" customFormat="1" ht="15" hidden="1" customHeight="1">
      <c r="A606" s="32">
        <v>1256</v>
      </c>
      <c r="B606" s="388">
        <f>+A606</f>
        <v>1256</v>
      </c>
      <c r="C606" s="247" t="str">
        <f>+VLOOKUP(A606,bd_lista!$A$3:$C$590,3,FALSE)</f>
        <v>Gobierno Autónomo Municipal de Chulumani (Villa de la Libertad)</v>
      </c>
      <c r="D606" s="385" t="str">
        <f>+C606</f>
        <v>Gobierno Autónomo Municipal de Chulumani (Villa de la Libertad)</v>
      </c>
      <c r="E606" s="242" t="s">
        <v>1304</v>
      </c>
      <c r="F606" s="243">
        <f ca="1">+IFERROR(INDEX('Hoja de Trabajo para listado'!$A$155:$Z$1048576,MATCH($A606,'Hoja de Trabajo para listado'!$A$155:$A$1048576,0),MATCH((CUADRO!F$5&amp;$E606),'Hoja de Trabajo para listado'!$A$151:$Z$151,0)),0)+IFERROR(INDEX('Hoja de Trabajo para listado'!$AB$155:$BA$1048576,MATCH($A606,'Hoja de Trabajo para listado'!$AB$155:$AB$1048576,0),MATCH((CUADRO!F$5&amp;$E606),'Hoja de Trabajo para listado'!$AB$151:$BA$151,0)),0)+IFERROR(INDEX('Hoja de Trabajo para listado'!$BC$155:$CB$1048576,MATCH($A606,'Hoja de Trabajo para listado'!$BC$155:$BC$1048576,0),MATCH((CUADRO!F$5&amp;$E606),'Hoja de Trabajo para listado'!$BC$151:$CB$151,0)),0)+IFERROR(INDEX('Hoja de Trabajo para listado'!$DE$153:$DG$274,MATCH($A606,'Hoja de Trabajo para listado'!$DE$153:$DE$1048576,0),MATCH((CUADRO!F$5&amp;$E606),'Hoja de Trabajo para listado'!$DE$151:$DG$151,0)),0)+IFERROR(INDEX('Hoja de Trabajo para listado'!$CD$155:$DC$1048576,MATCH($A606,'Hoja de Trabajo para listado'!$CD$155:$CD$1048576,0),MATCH((CUADRO!F$5&amp;$E606),'Hoja de Trabajo para listado'!$CD$151:$DC$151,0)),0)</f>
        <v>0</v>
      </c>
      <c r="G606" s="243">
        <f ca="1">+IFERROR(INDEX('Hoja de Trabajo para listado'!$A$155:$Z$1048576,MATCH($A606,'Hoja de Trabajo para listado'!$A$155:$A$1048576,0),MATCH((CUADRO!G$5&amp;$E606),'Hoja de Trabajo para listado'!$A$151:$Z$151,0)),0)+IFERROR(INDEX('Hoja de Trabajo para listado'!$AB$155:$BA$1048576,MATCH($A606,'Hoja de Trabajo para listado'!$AB$155:$AB$1048576,0),MATCH((CUADRO!G$5&amp;$E606),'Hoja de Trabajo para listado'!$AB$151:$BA$151,0)),0)+IFERROR(INDEX('Hoja de Trabajo para listado'!$BC$155:$CB$1048576,MATCH($A606,'Hoja de Trabajo para listado'!$BC$155:$BC$1048576,0),MATCH((CUADRO!G$5&amp;$E606),'Hoja de Trabajo para listado'!$BC$151:$CB$151,0)),0)+IFERROR(INDEX('Hoja de Trabajo para listado'!$DE$153:$DG$274,MATCH($A606,'Hoja de Trabajo para listado'!$DE$153:$DE$1048576,0),MATCH((CUADRO!G$5&amp;$E606),'Hoja de Trabajo para listado'!$DE$151:$DG$151,0)),0)+IFERROR(INDEX('Hoja de Trabajo para listado'!$CD$155:$DC$1048576,MATCH($A606,'Hoja de Trabajo para listado'!$CD$155:$CD$1048576,0),MATCH((CUADRO!G$5&amp;$E606),'Hoja de Trabajo para listado'!$CD$151:$DC$151,0)),0)</f>
        <v>0</v>
      </c>
      <c r="H606" s="243">
        <f ca="1">+IFERROR(INDEX('Hoja de Trabajo para listado'!$A$155:$Z$1048576,MATCH($A606,'Hoja de Trabajo para listado'!$A$155:$A$1048576,0),MATCH((CUADRO!H$5&amp;$E606),'Hoja de Trabajo para listado'!$A$151:$Z$151,0)),0)+IFERROR(INDEX('Hoja de Trabajo para listado'!$AB$155:$BA$1048576,MATCH($A606,'Hoja de Trabajo para listado'!$AB$155:$AB$1048576,0),MATCH((CUADRO!H$5&amp;$E606),'Hoja de Trabajo para listado'!$AB$151:$BA$151,0)),0)+IFERROR(INDEX('Hoja de Trabajo para listado'!$BC$155:$CB$1048576,MATCH($A606,'Hoja de Trabajo para listado'!$BC$155:$BC$1048576,0),MATCH((CUADRO!H$5&amp;$E606),'Hoja de Trabajo para listado'!$BC$151:$CB$151,0)),0)+IFERROR(INDEX('Hoja de Trabajo para listado'!$DE$153:$DG$274,MATCH($A606,'Hoja de Trabajo para listado'!$DE$153:$DE$1048576,0),MATCH((CUADRO!H$5&amp;$E606),'Hoja de Trabajo para listado'!$DE$151:$DG$151,0)),0)+IFERROR(INDEX('Hoja de Trabajo para listado'!$CD$155:$DC$1048576,MATCH($A606,'Hoja de Trabajo para listado'!$CD$155:$CD$1048576,0),MATCH((CUADRO!H$5&amp;$E606),'Hoja de Trabajo para listado'!$CD$151:$DC$151,0)),0)</f>
        <v>0</v>
      </c>
      <c r="I606" s="243">
        <f ca="1">+IFERROR(INDEX('Hoja de Trabajo para listado'!$A$155:$Z$1048576,MATCH($A606,'Hoja de Trabajo para listado'!$A$155:$A$1048576,0),MATCH((CUADRO!I$5&amp;$E606),'Hoja de Trabajo para listado'!$A$151:$Z$151,0)),0)+IFERROR(INDEX('Hoja de Trabajo para listado'!$AB$155:$BA$1048576,MATCH($A606,'Hoja de Trabajo para listado'!$AB$155:$AB$1048576,0),MATCH((CUADRO!I$5&amp;$E606),'Hoja de Trabajo para listado'!$AB$151:$BA$151,0)),0)+IFERROR(INDEX('Hoja de Trabajo para listado'!$BC$155:$CB$1048576,MATCH($A606,'Hoja de Trabajo para listado'!$BC$155:$BC$1048576,0),MATCH((CUADRO!I$5&amp;$E606),'Hoja de Trabajo para listado'!$BC$151:$CB$151,0)),0)+IFERROR(INDEX('Hoja de Trabajo para listado'!$DE$153:$DG$274,MATCH($A606,'Hoja de Trabajo para listado'!$DE$153:$DE$1048576,0),MATCH((CUADRO!I$5&amp;$E606),'Hoja de Trabajo para listado'!$DE$151:$DG$151,0)),0)+IFERROR(INDEX('Hoja de Trabajo para listado'!$CD$155:$DC$1048576,MATCH($A606,'Hoja de Trabajo para listado'!$CD$155:$CD$1048576,0),MATCH((CUADRO!I$5&amp;$E606),'Hoja de Trabajo para listado'!$CD$151:$DC$151,0)),0)</f>
        <v>0</v>
      </c>
      <c r="J606" s="243">
        <f ca="1">+IFERROR(INDEX('Hoja de Trabajo para listado'!$A$155:$Z$1048576,MATCH($A606,'Hoja de Trabajo para listado'!$A$155:$A$1048576,0),MATCH((CUADRO!J$5&amp;$E606),'Hoja de Trabajo para listado'!$A$151:$Z$151,0)),0)+IFERROR(INDEX('Hoja de Trabajo para listado'!$AB$155:$BA$1048576,MATCH($A606,'Hoja de Trabajo para listado'!$AB$155:$AB$1048576,0),MATCH((CUADRO!J$5&amp;$E606),'Hoja de Trabajo para listado'!$AB$151:$BA$151,0)),0)+IFERROR(INDEX('Hoja de Trabajo para listado'!$BC$155:$CB$1048576,MATCH($A606,'Hoja de Trabajo para listado'!$BC$155:$BC$1048576,0),MATCH((CUADRO!J$5&amp;$E606),'Hoja de Trabajo para listado'!$BC$151:$CB$151,0)),0)+IFERROR(INDEX('Hoja de Trabajo para listado'!$DE$153:$DG$274,MATCH($A606,'Hoja de Trabajo para listado'!$DE$153:$DE$1048576,0),MATCH((CUADRO!J$5&amp;$E606),'Hoja de Trabajo para listado'!$DE$151:$DG$151,0)),0)+IFERROR(INDEX('Hoja de Trabajo para listado'!$CD$155:$DC$1048576,MATCH($A606,'Hoja de Trabajo para listado'!$CD$155:$CD$1048576,0),MATCH((CUADRO!J$5&amp;$E606),'Hoja de Trabajo para listado'!$CD$151:$DC$151,0)),0)</f>
        <v>0</v>
      </c>
      <c r="K606" s="243">
        <f ca="1">+IFERROR(INDEX('Hoja de Trabajo para listado'!$A$155:$Z$1048576,MATCH($A606,'Hoja de Trabajo para listado'!$A$155:$A$1048576,0),MATCH((CUADRO!K$5&amp;$E606),'Hoja de Trabajo para listado'!$A$151:$Z$151,0)),0)+IFERROR(INDEX('Hoja de Trabajo para listado'!$AB$155:$BA$1048576,MATCH($A606,'Hoja de Trabajo para listado'!$AB$155:$AB$1048576,0),MATCH((CUADRO!K$5&amp;$E606),'Hoja de Trabajo para listado'!$AB$151:$BA$151,0)),0)+IFERROR(INDEX('Hoja de Trabajo para listado'!$BC$155:$CB$1048576,MATCH($A606,'Hoja de Trabajo para listado'!$BC$155:$BC$1048576,0),MATCH((CUADRO!K$5&amp;$E606),'Hoja de Trabajo para listado'!$BC$151:$CB$151,0)),0)+IFERROR(INDEX('Hoja de Trabajo para listado'!$DE$153:$DG$274,MATCH($A606,'Hoja de Trabajo para listado'!$DE$153:$DE$1048576,0),MATCH((CUADRO!K$5&amp;$E606),'Hoja de Trabajo para listado'!$DE$151:$DG$151,0)),0)+IFERROR(INDEX('Hoja de Trabajo para listado'!$CD$155:$DC$1048576,MATCH($A606,'Hoja de Trabajo para listado'!$CD$155:$CD$1048576,0),MATCH((CUADRO!K$5&amp;$E606),'Hoja de Trabajo para listado'!$CD$151:$DC$151,0)),0)</f>
        <v>0</v>
      </c>
      <c r="L606" s="243">
        <f ca="1">+IFERROR(INDEX('Hoja de Trabajo para listado'!$A$155:$Z$1048576,MATCH($A606,'Hoja de Trabajo para listado'!$A$155:$A$1048576,0),MATCH((CUADRO!L$5&amp;$E606),'Hoja de Trabajo para listado'!$A$151:$Z$151,0)),0)+IFERROR(INDEX('Hoja de Trabajo para listado'!$AB$155:$BA$1048576,MATCH($A606,'Hoja de Trabajo para listado'!$AB$155:$AB$1048576,0),MATCH((CUADRO!L$5&amp;$E606),'Hoja de Trabajo para listado'!$AB$151:$BA$151,0)),0)+IFERROR(INDEX('Hoja de Trabajo para listado'!$BC$155:$CB$1048576,MATCH($A606,'Hoja de Trabajo para listado'!$BC$155:$BC$1048576,0),MATCH((CUADRO!L$5&amp;$E606),'Hoja de Trabajo para listado'!$BC$151:$CB$151,0)),0)+IFERROR(INDEX('Hoja de Trabajo para listado'!$DE$153:$DG$274,MATCH($A606,'Hoja de Trabajo para listado'!$DE$153:$DE$1048576,0),MATCH((CUADRO!L$5&amp;$E606),'Hoja de Trabajo para listado'!$DE$151:$DG$151,0)),0)+IFERROR(INDEX('Hoja de Trabajo para listado'!$CD$155:$DC$1048576,MATCH($A606,'Hoja de Trabajo para listado'!$CD$155:$CD$1048576,0),MATCH((CUADRO!L$5&amp;$E606),'Hoja de Trabajo para listado'!$CD$151:$DC$151,0)),0)</f>
        <v>0</v>
      </c>
      <c r="M606" s="243">
        <f ca="1">+IFERROR(INDEX('Hoja de Trabajo para listado'!$A$155:$Z$1048576,MATCH($A606,'Hoja de Trabajo para listado'!$A$155:$A$1048576,0),MATCH((CUADRO!M$5&amp;$E606),'Hoja de Trabajo para listado'!$A$151:$Z$151,0)),0)+IFERROR(INDEX('Hoja de Trabajo para listado'!$AB$155:$BA$1048576,MATCH($A606,'Hoja de Trabajo para listado'!$AB$155:$AB$1048576,0),MATCH((CUADRO!M$5&amp;$E606),'Hoja de Trabajo para listado'!$AB$151:$BA$151,0)),0)+IFERROR(INDEX('Hoja de Trabajo para listado'!$BC$155:$CB$1048576,MATCH($A606,'Hoja de Trabajo para listado'!$BC$155:$BC$1048576,0),MATCH((CUADRO!M$5&amp;$E606),'Hoja de Trabajo para listado'!$BC$151:$CB$151,0)),0)+IFERROR(INDEX('Hoja de Trabajo para listado'!$DE$153:$DG$274,MATCH($A606,'Hoja de Trabajo para listado'!$DE$153:$DE$1048576,0),MATCH((CUADRO!M$5&amp;$E606),'Hoja de Trabajo para listado'!$DE$151:$DG$151,0)),0)+IFERROR(INDEX('Hoja de Trabajo para listado'!$CD$155:$DC$1048576,MATCH($A606,'Hoja de Trabajo para listado'!$CD$155:$CD$1048576,0),MATCH((CUADRO!M$5&amp;$E606),'Hoja de Trabajo para listado'!$CD$151:$DC$151,0)),0)</f>
        <v>0</v>
      </c>
      <c r="N606" s="243">
        <f ca="1">+IFERROR(INDEX('Hoja de Trabajo para listado'!$A$155:$Z$1048576,MATCH($A606,'Hoja de Trabajo para listado'!$A$155:$A$1048576,0),MATCH((CUADRO!N$5&amp;$E606),'Hoja de Trabajo para listado'!$A$151:$Z$151,0)),0)+IFERROR(INDEX('Hoja de Trabajo para listado'!$AB$155:$BA$1048576,MATCH($A606,'Hoja de Trabajo para listado'!$AB$155:$AB$1048576,0),MATCH((CUADRO!N$5&amp;$E606),'Hoja de Trabajo para listado'!$AB$151:$BA$151,0)),0)+IFERROR(INDEX('Hoja de Trabajo para listado'!$BC$155:$CB$1048576,MATCH($A606,'Hoja de Trabajo para listado'!$BC$155:$BC$1048576,0),MATCH((CUADRO!N$5&amp;$E606),'Hoja de Trabajo para listado'!$BC$151:$CB$151,0)),0)+IFERROR(INDEX('Hoja de Trabajo para listado'!$DE$153:$DG$274,MATCH($A606,'Hoja de Trabajo para listado'!$DE$153:$DE$1048576,0),MATCH((CUADRO!N$5&amp;$E606),'Hoja de Trabajo para listado'!$DE$151:$DG$151,0)),0)+IFERROR(INDEX('Hoja de Trabajo para listado'!$CD$155:$DC$1048576,MATCH($A606,'Hoja de Trabajo para listado'!$CD$155:$CD$1048576,0),MATCH((CUADRO!N$5&amp;$E606),'Hoja de Trabajo para listado'!$CD$151:$DC$151,0)),0)</f>
        <v>0</v>
      </c>
      <c r="O606" s="243">
        <f ca="1">+IFERROR(INDEX('Hoja de Trabajo para listado'!$A$155:$Z$1048576,MATCH($A606,'Hoja de Trabajo para listado'!$A$155:$A$1048576,0),MATCH((CUADRO!O$5&amp;$E606),'Hoja de Trabajo para listado'!$A$151:$Z$151,0)),0)+IFERROR(INDEX('Hoja de Trabajo para listado'!$AB$155:$BA$1048576,MATCH($A606,'Hoja de Trabajo para listado'!$AB$155:$AB$1048576,0),MATCH((CUADRO!O$5&amp;$E606),'Hoja de Trabajo para listado'!$AB$151:$BA$151,0)),0)+IFERROR(INDEX('Hoja de Trabajo para listado'!$BC$155:$CB$1048576,MATCH($A606,'Hoja de Trabajo para listado'!$BC$155:$BC$1048576,0),MATCH((CUADRO!O$5&amp;$E606),'Hoja de Trabajo para listado'!$BC$151:$CB$151,0)),0)+IFERROR(INDEX('Hoja de Trabajo para listado'!$DE$153:$DG$274,MATCH($A606,'Hoja de Trabajo para listado'!$DE$153:$DE$1048576,0),MATCH((CUADRO!O$5&amp;$E606),'Hoja de Trabajo para listado'!$DE$151:$DG$151,0)),0)+IFERROR(INDEX('Hoja de Trabajo para listado'!$CD$155:$DC$1048576,MATCH($A606,'Hoja de Trabajo para listado'!$CD$155:$CD$1048576,0),MATCH((CUADRO!O$5&amp;$E606),'Hoja de Trabajo para listado'!$CD$151:$DC$151,0)),0)</f>
        <v>0</v>
      </c>
      <c r="P606" s="243">
        <f ca="1">+IFERROR(INDEX('Hoja de Trabajo para listado'!$A$155:$Z$1048576,MATCH($A606,'Hoja de Trabajo para listado'!$A$155:$A$1048576,0),MATCH((CUADRO!P$5&amp;$E606),'Hoja de Trabajo para listado'!$A$151:$Z$151,0)),0)+IFERROR(INDEX('Hoja de Trabajo para listado'!$AB$155:$BA$1048576,MATCH($A606,'Hoja de Trabajo para listado'!$AB$155:$AB$1048576,0),MATCH((CUADRO!P$5&amp;$E606),'Hoja de Trabajo para listado'!$AB$151:$BA$151,0)),0)+IFERROR(INDEX('Hoja de Trabajo para listado'!$BC$155:$CB$1048576,MATCH($A606,'Hoja de Trabajo para listado'!$BC$155:$BC$1048576,0),MATCH((CUADRO!P$5&amp;$E606),'Hoja de Trabajo para listado'!$BC$151:$CB$151,0)),0)+IFERROR(INDEX('Hoja de Trabajo para listado'!$DE$153:$DG$274,MATCH($A606,'Hoja de Trabajo para listado'!$DE$153:$DE$1048576,0),MATCH((CUADRO!P$5&amp;$E606),'Hoja de Trabajo para listado'!$DE$151:$DG$151,0)),0)+IFERROR(INDEX('Hoja de Trabajo para listado'!$CD$155:$DC$1048576,MATCH($A606,'Hoja de Trabajo para listado'!$CD$155:$CD$1048576,0),MATCH((CUADRO!P$5&amp;$E606),'Hoja de Trabajo para listado'!$CD$151:$DC$151,0)),0)</f>
        <v>0</v>
      </c>
      <c r="Q606" s="243">
        <f ca="1">+IFERROR(INDEX('Hoja de Trabajo para listado'!$A$155:$Z$1048576,MATCH($A606,'Hoja de Trabajo para listado'!$A$155:$A$1048576,0),MATCH((CUADRO!Q$5&amp;$E606),'Hoja de Trabajo para listado'!$A$151:$Z$151,0)),0)+IFERROR(INDEX('Hoja de Trabajo para listado'!$AB$155:$BA$1048576,MATCH($A606,'Hoja de Trabajo para listado'!$AB$155:$AB$1048576,0),MATCH((CUADRO!Q$5&amp;$E606),'Hoja de Trabajo para listado'!$AB$151:$BA$151,0)),0)+IFERROR(INDEX('Hoja de Trabajo para listado'!$BC$155:$CB$1048576,MATCH($A606,'Hoja de Trabajo para listado'!$BC$155:$BC$1048576,0),MATCH((CUADRO!Q$5&amp;$E606),'Hoja de Trabajo para listado'!$BC$151:$CB$151,0)),0)+IFERROR(INDEX('Hoja de Trabajo para listado'!$DE$153:$DG$274,MATCH($A606,'Hoja de Trabajo para listado'!$DE$153:$DE$1048576,0),MATCH((CUADRO!Q$5&amp;$E606),'Hoja de Trabajo para listado'!$DE$151:$DG$151,0)),0)+IFERROR(INDEX('Hoja de Trabajo para listado'!$CD$155:$DC$1048576,MATCH($A606,'Hoja de Trabajo para listado'!$CD$155:$CD$1048576,0),MATCH((CUADRO!Q$5&amp;$E606),'Hoja de Trabajo para listado'!$CD$151:$DC$151,0)),0)</f>
        <v>0</v>
      </c>
      <c r="R606" s="243">
        <f t="shared" ca="1" si="21"/>
        <v>0</v>
      </c>
      <c r="S606" s="249"/>
      <c r="T606" s="243">
        <f ca="1">+T607</f>
        <v>0</v>
      </c>
      <c r="U606" s="242">
        <f t="shared" si="22"/>
        <v>1</v>
      </c>
      <c r="V606" s="333" t="str">
        <f>+VLOOKUP(A606,bd_lista!$A$3:$E$590,5,FALSE)</f>
        <v>Gobiernos Autonomos Municipales</v>
      </c>
      <c r="W606" s="383" t="str">
        <f>+V606</f>
        <v>Gobiernos Autonomos Municipales</v>
      </c>
      <c r="X606" s="242">
        <f>+VLOOKUP(A606,[3]Sheet1!$A$13:$D$744,4,FALSE)</f>
        <v>0</v>
      </c>
      <c r="Y606" s="242" t="e">
        <f>+VLOOKUP(X606,bd_lista!$A$3:$C$590,3,FALSE)</f>
        <v>#N/A</v>
      </c>
      <c r="Z606" s="294">
        <f>+X606</f>
        <v>0</v>
      </c>
      <c r="AA606" s="295" t="e">
        <f>+Y606</f>
        <v>#N/A</v>
      </c>
    </row>
    <row r="607" spans="1:27" customFormat="1" ht="15" hidden="1" customHeight="1">
      <c r="A607" s="32">
        <v>1256</v>
      </c>
      <c r="B607" s="389"/>
      <c r="C607" s="247" t="str">
        <f>+VLOOKUP(A607,bd_lista!$A$3:$C$590,3,FALSE)</f>
        <v>Gobierno Autónomo Municipal de Chulumani (Villa de la Libertad)</v>
      </c>
      <c r="D607" s="386"/>
      <c r="E607" s="244" t="s">
        <v>1305</v>
      </c>
      <c r="F607" s="243">
        <f ca="1">+IFERROR(INDEX('Hoja de Trabajo para listado'!$A$155:$Z$1048576,MATCH($A607,'Hoja de Trabajo para listado'!$A$155:$A$1048576,0),MATCH((CUADRO!F$5&amp;$E607),'Hoja de Trabajo para listado'!$A$151:$Z$151,0)),0)+IFERROR(INDEX('Hoja de Trabajo para listado'!$AB$155:$BA$1048576,MATCH($A607,'Hoja de Trabajo para listado'!$AB$155:$AB$1048576,0),MATCH((CUADRO!F$5&amp;$E607),'Hoja de Trabajo para listado'!$AB$151:$BA$151,0)),0)+IFERROR(INDEX('Hoja de Trabajo para listado'!$BC$155:$CB$1048576,MATCH($A607,'Hoja de Trabajo para listado'!$BC$155:$BC$1048576,0),MATCH((CUADRO!F$5&amp;$E607),'Hoja de Trabajo para listado'!$BC$151:$CB$151,0)),0)+IFERROR(INDEX('Hoja de Trabajo para listado'!$DE$153:$DG$274,MATCH($A607,'Hoja de Trabajo para listado'!$DE$153:$DE$1048576,0),MATCH((CUADRO!F$5&amp;$E607),'Hoja de Trabajo para listado'!$DE$151:$DG$151,0)),0)+IFERROR(INDEX('Hoja de Trabajo para listado'!$CD$155:$DC$1048576,MATCH($A607,'Hoja de Trabajo para listado'!$CD$155:$CD$1048576,0),MATCH((CUADRO!F$5&amp;$E607),'Hoja de Trabajo para listado'!$CD$151:$DC$151,0)),0)</f>
        <v>0</v>
      </c>
      <c r="G607" s="243">
        <f ca="1">+IFERROR(INDEX('Hoja de Trabajo para listado'!$A$155:$Z$1048576,MATCH($A607,'Hoja de Trabajo para listado'!$A$155:$A$1048576,0),MATCH((CUADRO!G$5&amp;$E607),'Hoja de Trabajo para listado'!$A$151:$Z$151,0)),0)+IFERROR(INDEX('Hoja de Trabajo para listado'!$AB$155:$BA$1048576,MATCH($A607,'Hoja de Trabajo para listado'!$AB$155:$AB$1048576,0),MATCH((CUADRO!G$5&amp;$E607),'Hoja de Trabajo para listado'!$AB$151:$BA$151,0)),0)+IFERROR(INDEX('Hoja de Trabajo para listado'!$BC$155:$CB$1048576,MATCH($A607,'Hoja de Trabajo para listado'!$BC$155:$BC$1048576,0),MATCH((CUADRO!G$5&amp;$E607),'Hoja de Trabajo para listado'!$BC$151:$CB$151,0)),0)+IFERROR(INDEX('Hoja de Trabajo para listado'!$DE$153:$DG$274,MATCH($A607,'Hoja de Trabajo para listado'!$DE$153:$DE$1048576,0),MATCH((CUADRO!G$5&amp;$E607),'Hoja de Trabajo para listado'!$DE$151:$DG$151,0)),0)+IFERROR(INDEX('Hoja de Trabajo para listado'!$CD$155:$DC$1048576,MATCH($A607,'Hoja de Trabajo para listado'!$CD$155:$CD$1048576,0),MATCH((CUADRO!G$5&amp;$E607),'Hoja de Trabajo para listado'!$CD$151:$DC$151,0)),0)</f>
        <v>0</v>
      </c>
      <c r="H607" s="243">
        <f ca="1">+IFERROR(INDEX('Hoja de Trabajo para listado'!$A$155:$Z$1048576,MATCH($A607,'Hoja de Trabajo para listado'!$A$155:$A$1048576,0),MATCH((CUADRO!H$5&amp;$E607),'Hoja de Trabajo para listado'!$A$151:$Z$151,0)),0)+IFERROR(INDEX('Hoja de Trabajo para listado'!$AB$155:$BA$1048576,MATCH($A607,'Hoja de Trabajo para listado'!$AB$155:$AB$1048576,0),MATCH((CUADRO!H$5&amp;$E607),'Hoja de Trabajo para listado'!$AB$151:$BA$151,0)),0)+IFERROR(INDEX('Hoja de Trabajo para listado'!$BC$155:$CB$1048576,MATCH($A607,'Hoja de Trabajo para listado'!$BC$155:$BC$1048576,0),MATCH((CUADRO!H$5&amp;$E607),'Hoja de Trabajo para listado'!$BC$151:$CB$151,0)),0)+IFERROR(INDEX('Hoja de Trabajo para listado'!$DE$153:$DG$274,MATCH($A607,'Hoja de Trabajo para listado'!$DE$153:$DE$1048576,0),MATCH((CUADRO!H$5&amp;$E607),'Hoja de Trabajo para listado'!$DE$151:$DG$151,0)),0)+IFERROR(INDEX('Hoja de Trabajo para listado'!$CD$155:$DC$1048576,MATCH($A607,'Hoja de Trabajo para listado'!$CD$155:$CD$1048576,0),MATCH((CUADRO!H$5&amp;$E607),'Hoja de Trabajo para listado'!$CD$151:$DC$151,0)),0)</f>
        <v>0</v>
      </c>
      <c r="I607" s="243">
        <f ca="1">+IFERROR(INDEX('Hoja de Trabajo para listado'!$A$155:$Z$1048576,MATCH($A607,'Hoja de Trabajo para listado'!$A$155:$A$1048576,0),MATCH((CUADRO!I$5&amp;$E607),'Hoja de Trabajo para listado'!$A$151:$Z$151,0)),0)+IFERROR(INDEX('Hoja de Trabajo para listado'!$AB$155:$BA$1048576,MATCH($A607,'Hoja de Trabajo para listado'!$AB$155:$AB$1048576,0),MATCH((CUADRO!I$5&amp;$E607),'Hoja de Trabajo para listado'!$AB$151:$BA$151,0)),0)+IFERROR(INDEX('Hoja de Trabajo para listado'!$BC$155:$CB$1048576,MATCH($A607,'Hoja de Trabajo para listado'!$BC$155:$BC$1048576,0),MATCH((CUADRO!I$5&amp;$E607),'Hoja de Trabajo para listado'!$BC$151:$CB$151,0)),0)+IFERROR(INDEX('Hoja de Trabajo para listado'!$DE$153:$DG$274,MATCH($A607,'Hoja de Trabajo para listado'!$DE$153:$DE$1048576,0),MATCH((CUADRO!I$5&amp;$E607),'Hoja de Trabajo para listado'!$DE$151:$DG$151,0)),0)+IFERROR(INDEX('Hoja de Trabajo para listado'!$CD$155:$DC$1048576,MATCH($A607,'Hoja de Trabajo para listado'!$CD$155:$CD$1048576,0),MATCH((CUADRO!I$5&amp;$E607),'Hoja de Trabajo para listado'!$CD$151:$DC$151,0)),0)</f>
        <v>0</v>
      </c>
      <c r="J607" s="243">
        <f ca="1">+IFERROR(INDEX('Hoja de Trabajo para listado'!$A$155:$Z$1048576,MATCH($A607,'Hoja de Trabajo para listado'!$A$155:$A$1048576,0),MATCH((CUADRO!J$5&amp;$E607),'Hoja de Trabajo para listado'!$A$151:$Z$151,0)),0)+IFERROR(INDEX('Hoja de Trabajo para listado'!$AB$155:$BA$1048576,MATCH($A607,'Hoja de Trabajo para listado'!$AB$155:$AB$1048576,0),MATCH((CUADRO!J$5&amp;$E607),'Hoja de Trabajo para listado'!$AB$151:$BA$151,0)),0)+IFERROR(INDEX('Hoja de Trabajo para listado'!$BC$155:$CB$1048576,MATCH($A607,'Hoja de Trabajo para listado'!$BC$155:$BC$1048576,0),MATCH((CUADRO!J$5&amp;$E607),'Hoja de Trabajo para listado'!$BC$151:$CB$151,0)),0)+IFERROR(INDEX('Hoja de Trabajo para listado'!$DE$153:$DG$274,MATCH($A607,'Hoja de Trabajo para listado'!$DE$153:$DE$1048576,0),MATCH((CUADRO!J$5&amp;$E607),'Hoja de Trabajo para listado'!$DE$151:$DG$151,0)),0)+IFERROR(INDEX('Hoja de Trabajo para listado'!$CD$155:$DC$1048576,MATCH($A607,'Hoja de Trabajo para listado'!$CD$155:$CD$1048576,0),MATCH((CUADRO!J$5&amp;$E607),'Hoja de Trabajo para listado'!$CD$151:$DC$151,0)),0)</f>
        <v>0</v>
      </c>
      <c r="K607" s="243">
        <f ca="1">+IFERROR(INDEX('Hoja de Trabajo para listado'!$A$155:$Z$1048576,MATCH($A607,'Hoja de Trabajo para listado'!$A$155:$A$1048576,0),MATCH((CUADRO!K$5&amp;$E607),'Hoja de Trabajo para listado'!$A$151:$Z$151,0)),0)+IFERROR(INDEX('Hoja de Trabajo para listado'!$AB$155:$BA$1048576,MATCH($A607,'Hoja de Trabajo para listado'!$AB$155:$AB$1048576,0),MATCH((CUADRO!K$5&amp;$E607),'Hoja de Trabajo para listado'!$AB$151:$BA$151,0)),0)+IFERROR(INDEX('Hoja de Trabajo para listado'!$BC$155:$CB$1048576,MATCH($A607,'Hoja de Trabajo para listado'!$BC$155:$BC$1048576,0),MATCH((CUADRO!K$5&amp;$E607),'Hoja de Trabajo para listado'!$BC$151:$CB$151,0)),0)+IFERROR(INDEX('Hoja de Trabajo para listado'!$DE$153:$DG$274,MATCH($A607,'Hoja de Trabajo para listado'!$DE$153:$DE$1048576,0),MATCH((CUADRO!K$5&amp;$E607),'Hoja de Trabajo para listado'!$DE$151:$DG$151,0)),0)+IFERROR(INDEX('Hoja de Trabajo para listado'!$CD$155:$DC$1048576,MATCH($A607,'Hoja de Trabajo para listado'!$CD$155:$CD$1048576,0),MATCH((CUADRO!K$5&amp;$E607),'Hoja de Trabajo para listado'!$CD$151:$DC$151,0)),0)</f>
        <v>0</v>
      </c>
      <c r="L607" s="243">
        <f ca="1">+IFERROR(INDEX('Hoja de Trabajo para listado'!$A$155:$Z$1048576,MATCH($A607,'Hoja de Trabajo para listado'!$A$155:$A$1048576,0),MATCH((CUADRO!L$5&amp;$E607),'Hoja de Trabajo para listado'!$A$151:$Z$151,0)),0)+IFERROR(INDEX('Hoja de Trabajo para listado'!$AB$155:$BA$1048576,MATCH($A607,'Hoja de Trabajo para listado'!$AB$155:$AB$1048576,0),MATCH((CUADRO!L$5&amp;$E607),'Hoja de Trabajo para listado'!$AB$151:$BA$151,0)),0)+IFERROR(INDEX('Hoja de Trabajo para listado'!$BC$155:$CB$1048576,MATCH($A607,'Hoja de Trabajo para listado'!$BC$155:$BC$1048576,0),MATCH((CUADRO!L$5&amp;$E607),'Hoja de Trabajo para listado'!$BC$151:$CB$151,0)),0)+IFERROR(INDEX('Hoja de Trabajo para listado'!$DE$153:$DG$274,MATCH($A607,'Hoja de Trabajo para listado'!$DE$153:$DE$1048576,0),MATCH((CUADRO!L$5&amp;$E607),'Hoja de Trabajo para listado'!$DE$151:$DG$151,0)),0)+IFERROR(INDEX('Hoja de Trabajo para listado'!$CD$155:$DC$1048576,MATCH($A607,'Hoja de Trabajo para listado'!$CD$155:$CD$1048576,0),MATCH((CUADRO!L$5&amp;$E607),'Hoja de Trabajo para listado'!$CD$151:$DC$151,0)),0)</f>
        <v>0</v>
      </c>
      <c r="M607" s="243">
        <f ca="1">+IFERROR(INDEX('Hoja de Trabajo para listado'!$A$155:$Z$1048576,MATCH($A607,'Hoja de Trabajo para listado'!$A$155:$A$1048576,0),MATCH((CUADRO!M$5&amp;$E607),'Hoja de Trabajo para listado'!$A$151:$Z$151,0)),0)+IFERROR(INDEX('Hoja de Trabajo para listado'!$AB$155:$BA$1048576,MATCH($A607,'Hoja de Trabajo para listado'!$AB$155:$AB$1048576,0),MATCH((CUADRO!M$5&amp;$E607),'Hoja de Trabajo para listado'!$AB$151:$BA$151,0)),0)+IFERROR(INDEX('Hoja de Trabajo para listado'!$BC$155:$CB$1048576,MATCH($A607,'Hoja de Trabajo para listado'!$BC$155:$BC$1048576,0),MATCH((CUADRO!M$5&amp;$E607),'Hoja de Trabajo para listado'!$BC$151:$CB$151,0)),0)+IFERROR(INDEX('Hoja de Trabajo para listado'!$DE$153:$DG$274,MATCH($A607,'Hoja de Trabajo para listado'!$DE$153:$DE$1048576,0),MATCH((CUADRO!M$5&amp;$E607),'Hoja de Trabajo para listado'!$DE$151:$DG$151,0)),0)+IFERROR(INDEX('Hoja de Trabajo para listado'!$CD$155:$DC$1048576,MATCH($A607,'Hoja de Trabajo para listado'!$CD$155:$CD$1048576,0),MATCH((CUADRO!M$5&amp;$E607),'Hoja de Trabajo para listado'!$CD$151:$DC$151,0)),0)</f>
        <v>0</v>
      </c>
      <c r="N607" s="243">
        <f ca="1">+IFERROR(INDEX('Hoja de Trabajo para listado'!$A$155:$Z$1048576,MATCH($A607,'Hoja de Trabajo para listado'!$A$155:$A$1048576,0),MATCH((CUADRO!N$5&amp;$E607),'Hoja de Trabajo para listado'!$A$151:$Z$151,0)),0)+IFERROR(INDEX('Hoja de Trabajo para listado'!$AB$155:$BA$1048576,MATCH($A607,'Hoja de Trabajo para listado'!$AB$155:$AB$1048576,0),MATCH((CUADRO!N$5&amp;$E607),'Hoja de Trabajo para listado'!$AB$151:$BA$151,0)),0)+IFERROR(INDEX('Hoja de Trabajo para listado'!$BC$155:$CB$1048576,MATCH($A607,'Hoja de Trabajo para listado'!$BC$155:$BC$1048576,0),MATCH((CUADRO!N$5&amp;$E607),'Hoja de Trabajo para listado'!$BC$151:$CB$151,0)),0)+IFERROR(INDEX('Hoja de Trabajo para listado'!$DE$153:$DG$274,MATCH($A607,'Hoja de Trabajo para listado'!$DE$153:$DE$1048576,0),MATCH((CUADRO!N$5&amp;$E607),'Hoja de Trabajo para listado'!$DE$151:$DG$151,0)),0)+IFERROR(INDEX('Hoja de Trabajo para listado'!$CD$155:$DC$1048576,MATCH($A607,'Hoja de Trabajo para listado'!$CD$155:$CD$1048576,0),MATCH((CUADRO!N$5&amp;$E607),'Hoja de Trabajo para listado'!$CD$151:$DC$151,0)),0)</f>
        <v>0</v>
      </c>
      <c r="O607" s="243">
        <f ca="1">+IFERROR(INDEX('Hoja de Trabajo para listado'!$A$155:$Z$1048576,MATCH($A607,'Hoja de Trabajo para listado'!$A$155:$A$1048576,0),MATCH((CUADRO!O$5&amp;$E607),'Hoja de Trabajo para listado'!$A$151:$Z$151,0)),0)+IFERROR(INDEX('Hoja de Trabajo para listado'!$AB$155:$BA$1048576,MATCH($A607,'Hoja de Trabajo para listado'!$AB$155:$AB$1048576,0),MATCH((CUADRO!O$5&amp;$E607),'Hoja de Trabajo para listado'!$AB$151:$BA$151,0)),0)+IFERROR(INDEX('Hoja de Trabajo para listado'!$BC$155:$CB$1048576,MATCH($A607,'Hoja de Trabajo para listado'!$BC$155:$BC$1048576,0),MATCH((CUADRO!O$5&amp;$E607),'Hoja de Trabajo para listado'!$BC$151:$CB$151,0)),0)+IFERROR(INDEX('Hoja de Trabajo para listado'!$DE$153:$DG$274,MATCH($A607,'Hoja de Trabajo para listado'!$DE$153:$DE$1048576,0),MATCH((CUADRO!O$5&amp;$E607),'Hoja de Trabajo para listado'!$DE$151:$DG$151,0)),0)+IFERROR(INDEX('Hoja de Trabajo para listado'!$CD$155:$DC$1048576,MATCH($A607,'Hoja de Trabajo para listado'!$CD$155:$CD$1048576,0),MATCH((CUADRO!O$5&amp;$E607),'Hoja de Trabajo para listado'!$CD$151:$DC$151,0)),0)</f>
        <v>0</v>
      </c>
      <c r="P607" s="243">
        <f ca="1">+IFERROR(INDEX('Hoja de Trabajo para listado'!$A$155:$Z$1048576,MATCH($A607,'Hoja de Trabajo para listado'!$A$155:$A$1048576,0),MATCH((CUADRO!P$5&amp;$E607),'Hoja de Trabajo para listado'!$A$151:$Z$151,0)),0)+IFERROR(INDEX('Hoja de Trabajo para listado'!$AB$155:$BA$1048576,MATCH($A607,'Hoja de Trabajo para listado'!$AB$155:$AB$1048576,0),MATCH((CUADRO!P$5&amp;$E607),'Hoja de Trabajo para listado'!$AB$151:$BA$151,0)),0)+IFERROR(INDEX('Hoja de Trabajo para listado'!$BC$155:$CB$1048576,MATCH($A607,'Hoja de Trabajo para listado'!$BC$155:$BC$1048576,0),MATCH((CUADRO!P$5&amp;$E607),'Hoja de Trabajo para listado'!$BC$151:$CB$151,0)),0)+IFERROR(INDEX('Hoja de Trabajo para listado'!$DE$153:$DG$274,MATCH($A607,'Hoja de Trabajo para listado'!$DE$153:$DE$1048576,0),MATCH((CUADRO!P$5&amp;$E607),'Hoja de Trabajo para listado'!$DE$151:$DG$151,0)),0)+IFERROR(INDEX('Hoja de Trabajo para listado'!$CD$155:$DC$1048576,MATCH($A607,'Hoja de Trabajo para listado'!$CD$155:$CD$1048576,0),MATCH((CUADRO!P$5&amp;$E607),'Hoja de Trabajo para listado'!$CD$151:$DC$151,0)),0)</f>
        <v>0</v>
      </c>
      <c r="Q607" s="243">
        <f ca="1">+IFERROR(INDEX('Hoja de Trabajo para listado'!$A$155:$Z$1048576,MATCH($A607,'Hoja de Trabajo para listado'!$A$155:$A$1048576,0),MATCH((CUADRO!Q$5&amp;$E607),'Hoja de Trabajo para listado'!$A$151:$Z$151,0)),0)+IFERROR(INDEX('Hoja de Trabajo para listado'!$AB$155:$BA$1048576,MATCH($A607,'Hoja de Trabajo para listado'!$AB$155:$AB$1048576,0),MATCH((CUADRO!Q$5&amp;$E607),'Hoja de Trabajo para listado'!$AB$151:$BA$151,0)),0)+IFERROR(INDEX('Hoja de Trabajo para listado'!$BC$155:$CB$1048576,MATCH($A607,'Hoja de Trabajo para listado'!$BC$155:$BC$1048576,0),MATCH((CUADRO!Q$5&amp;$E607),'Hoja de Trabajo para listado'!$BC$151:$CB$151,0)),0)+IFERROR(INDEX('Hoja de Trabajo para listado'!$DE$153:$DG$274,MATCH($A607,'Hoja de Trabajo para listado'!$DE$153:$DE$1048576,0),MATCH((CUADRO!Q$5&amp;$E607),'Hoja de Trabajo para listado'!$DE$151:$DG$151,0)),0)+IFERROR(INDEX('Hoja de Trabajo para listado'!$CD$155:$DC$1048576,MATCH($A607,'Hoja de Trabajo para listado'!$CD$155:$CD$1048576,0),MATCH((CUADRO!Q$5&amp;$E607),'Hoja de Trabajo para listado'!$CD$151:$DC$151,0)),0)</f>
        <v>0</v>
      </c>
      <c r="R607" s="243">
        <f t="shared" ca="1" si="21"/>
        <v>0</v>
      </c>
      <c r="S607" s="249">
        <f ca="1">+R606+R607</f>
        <v>0</v>
      </c>
      <c r="T607" s="243">
        <f ca="1">+S607</f>
        <v>0</v>
      </c>
      <c r="U607" s="242">
        <f t="shared" si="22"/>
        <v>2</v>
      </c>
      <c r="V607" s="333" t="str">
        <f>+VLOOKUP(A607,bd_lista!$A$3:$E$590,5,FALSE)</f>
        <v>Gobiernos Autonomos Municipales</v>
      </c>
      <c r="W607" s="384"/>
      <c r="X607" s="242">
        <f>+VLOOKUP(A607,[3]Sheet1!$A$13:$D$744,4,FALSE)</f>
        <v>0</v>
      </c>
      <c r="Y607" s="242" t="e">
        <f>+VLOOKUP(X607,bd_lista!$A$3:$C$590,3,FALSE)</f>
        <v>#N/A</v>
      </c>
      <c r="Z607" s="292"/>
      <c r="AA607" s="293"/>
    </row>
    <row r="608" spans="1:27" customFormat="1" ht="15" hidden="1" customHeight="1">
      <c r="A608" s="32">
        <v>1257</v>
      </c>
      <c r="B608" s="388">
        <f>+A608</f>
        <v>1257</v>
      </c>
      <c r="C608" s="247" t="str">
        <f>+VLOOKUP(A608,bd_lista!$A$3:$C$590,3,FALSE)</f>
        <v>Gobierno Autónomo Municipal de Irupana (Villa de Lanza)</v>
      </c>
      <c r="D608" s="385" t="str">
        <f>+C608</f>
        <v>Gobierno Autónomo Municipal de Irupana (Villa de Lanza)</v>
      </c>
      <c r="E608" s="242" t="s">
        <v>1304</v>
      </c>
      <c r="F608" s="243">
        <f ca="1">+IFERROR(INDEX('Hoja de Trabajo para listado'!$A$155:$Z$1048576,MATCH($A608,'Hoja de Trabajo para listado'!$A$155:$A$1048576,0),MATCH((CUADRO!F$5&amp;$E608),'Hoja de Trabajo para listado'!$A$151:$Z$151,0)),0)+IFERROR(INDEX('Hoja de Trabajo para listado'!$AB$155:$BA$1048576,MATCH($A608,'Hoja de Trabajo para listado'!$AB$155:$AB$1048576,0),MATCH((CUADRO!F$5&amp;$E608),'Hoja de Trabajo para listado'!$AB$151:$BA$151,0)),0)+IFERROR(INDEX('Hoja de Trabajo para listado'!$BC$155:$CB$1048576,MATCH($A608,'Hoja de Trabajo para listado'!$BC$155:$BC$1048576,0),MATCH((CUADRO!F$5&amp;$E608),'Hoja de Trabajo para listado'!$BC$151:$CB$151,0)),0)+IFERROR(INDEX('Hoja de Trabajo para listado'!$DE$153:$DG$274,MATCH($A608,'Hoja de Trabajo para listado'!$DE$153:$DE$1048576,0),MATCH((CUADRO!F$5&amp;$E608),'Hoja de Trabajo para listado'!$DE$151:$DG$151,0)),0)+IFERROR(INDEX('Hoja de Trabajo para listado'!$CD$155:$DC$1048576,MATCH($A608,'Hoja de Trabajo para listado'!$CD$155:$CD$1048576,0),MATCH((CUADRO!F$5&amp;$E608),'Hoja de Trabajo para listado'!$CD$151:$DC$151,0)),0)</f>
        <v>0</v>
      </c>
      <c r="G608" s="243">
        <f ca="1">+IFERROR(INDEX('Hoja de Trabajo para listado'!$A$155:$Z$1048576,MATCH($A608,'Hoja de Trabajo para listado'!$A$155:$A$1048576,0),MATCH((CUADRO!G$5&amp;$E608),'Hoja de Trabajo para listado'!$A$151:$Z$151,0)),0)+IFERROR(INDEX('Hoja de Trabajo para listado'!$AB$155:$BA$1048576,MATCH($A608,'Hoja de Trabajo para listado'!$AB$155:$AB$1048576,0),MATCH((CUADRO!G$5&amp;$E608),'Hoja de Trabajo para listado'!$AB$151:$BA$151,0)),0)+IFERROR(INDEX('Hoja de Trabajo para listado'!$BC$155:$CB$1048576,MATCH($A608,'Hoja de Trabajo para listado'!$BC$155:$BC$1048576,0),MATCH((CUADRO!G$5&amp;$E608),'Hoja de Trabajo para listado'!$BC$151:$CB$151,0)),0)+IFERROR(INDEX('Hoja de Trabajo para listado'!$DE$153:$DG$274,MATCH($A608,'Hoja de Trabajo para listado'!$DE$153:$DE$1048576,0),MATCH((CUADRO!G$5&amp;$E608),'Hoja de Trabajo para listado'!$DE$151:$DG$151,0)),0)+IFERROR(INDEX('Hoja de Trabajo para listado'!$CD$155:$DC$1048576,MATCH($A608,'Hoja de Trabajo para listado'!$CD$155:$CD$1048576,0),MATCH((CUADRO!G$5&amp;$E608),'Hoja de Trabajo para listado'!$CD$151:$DC$151,0)),0)</f>
        <v>0</v>
      </c>
      <c r="H608" s="243">
        <f ca="1">+IFERROR(INDEX('Hoja de Trabajo para listado'!$A$155:$Z$1048576,MATCH($A608,'Hoja de Trabajo para listado'!$A$155:$A$1048576,0),MATCH((CUADRO!H$5&amp;$E608),'Hoja de Trabajo para listado'!$A$151:$Z$151,0)),0)+IFERROR(INDEX('Hoja de Trabajo para listado'!$AB$155:$BA$1048576,MATCH($A608,'Hoja de Trabajo para listado'!$AB$155:$AB$1048576,0),MATCH((CUADRO!H$5&amp;$E608),'Hoja de Trabajo para listado'!$AB$151:$BA$151,0)),0)+IFERROR(INDEX('Hoja de Trabajo para listado'!$BC$155:$CB$1048576,MATCH($A608,'Hoja de Trabajo para listado'!$BC$155:$BC$1048576,0),MATCH((CUADRO!H$5&amp;$E608),'Hoja de Trabajo para listado'!$BC$151:$CB$151,0)),0)+IFERROR(INDEX('Hoja de Trabajo para listado'!$DE$153:$DG$274,MATCH($A608,'Hoja de Trabajo para listado'!$DE$153:$DE$1048576,0),MATCH((CUADRO!H$5&amp;$E608),'Hoja de Trabajo para listado'!$DE$151:$DG$151,0)),0)+IFERROR(INDEX('Hoja de Trabajo para listado'!$CD$155:$DC$1048576,MATCH($A608,'Hoja de Trabajo para listado'!$CD$155:$CD$1048576,0),MATCH((CUADRO!H$5&amp;$E608),'Hoja de Trabajo para listado'!$CD$151:$DC$151,0)),0)</f>
        <v>0</v>
      </c>
      <c r="I608" s="243">
        <f ca="1">+IFERROR(INDEX('Hoja de Trabajo para listado'!$A$155:$Z$1048576,MATCH($A608,'Hoja de Trabajo para listado'!$A$155:$A$1048576,0),MATCH((CUADRO!I$5&amp;$E608),'Hoja de Trabajo para listado'!$A$151:$Z$151,0)),0)+IFERROR(INDEX('Hoja de Trabajo para listado'!$AB$155:$BA$1048576,MATCH($A608,'Hoja de Trabajo para listado'!$AB$155:$AB$1048576,0),MATCH((CUADRO!I$5&amp;$E608),'Hoja de Trabajo para listado'!$AB$151:$BA$151,0)),0)+IFERROR(INDEX('Hoja de Trabajo para listado'!$BC$155:$CB$1048576,MATCH($A608,'Hoja de Trabajo para listado'!$BC$155:$BC$1048576,0),MATCH((CUADRO!I$5&amp;$E608),'Hoja de Trabajo para listado'!$BC$151:$CB$151,0)),0)+IFERROR(INDEX('Hoja de Trabajo para listado'!$DE$153:$DG$274,MATCH($A608,'Hoja de Trabajo para listado'!$DE$153:$DE$1048576,0),MATCH((CUADRO!I$5&amp;$E608),'Hoja de Trabajo para listado'!$DE$151:$DG$151,0)),0)+IFERROR(INDEX('Hoja de Trabajo para listado'!$CD$155:$DC$1048576,MATCH($A608,'Hoja de Trabajo para listado'!$CD$155:$CD$1048576,0),MATCH((CUADRO!I$5&amp;$E608),'Hoja de Trabajo para listado'!$CD$151:$DC$151,0)),0)</f>
        <v>0</v>
      </c>
      <c r="J608" s="243">
        <f ca="1">+IFERROR(INDEX('Hoja de Trabajo para listado'!$A$155:$Z$1048576,MATCH($A608,'Hoja de Trabajo para listado'!$A$155:$A$1048576,0),MATCH((CUADRO!J$5&amp;$E608),'Hoja de Trabajo para listado'!$A$151:$Z$151,0)),0)+IFERROR(INDEX('Hoja de Trabajo para listado'!$AB$155:$BA$1048576,MATCH($A608,'Hoja de Trabajo para listado'!$AB$155:$AB$1048576,0),MATCH((CUADRO!J$5&amp;$E608),'Hoja de Trabajo para listado'!$AB$151:$BA$151,0)),0)+IFERROR(INDEX('Hoja de Trabajo para listado'!$BC$155:$CB$1048576,MATCH($A608,'Hoja de Trabajo para listado'!$BC$155:$BC$1048576,0),MATCH((CUADRO!J$5&amp;$E608),'Hoja de Trabajo para listado'!$BC$151:$CB$151,0)),0)+IFERROR(INDEX('Hoja de Trabajo para listado'!$DE$153:$DG$274,MATCH($A608,'Hoja de Trabajo para listado'!$DE$153:$DE$1048576,0),MATCH((CUADRO!J$5&amp;$E608),'Hoja de Trabajo para listado'!$DE$151:$DG$151,0)),0)+IFERROR(INDEX('Hoja de Trabajo para listado'!$CD$155:$DC$1048576,MATCH($A608,'Hoja de Trabajo para listado'!$CD$155:$CD$1048576,0),MATCH((CUADRO!J$5&amp;$E608),'Hoja de Trabajo para listado'!$CD$151:$DC$151,0)),0)</f>
        <v>0</v>
      </c>
      <c r="K608" s="243">
        <f ca="1">+IFERROR(INDEX('Hoja de Trabajo para listado'!$A$155:$Z$1048576,MATCH($A608,'Hoja de Trabajo para listado'!$A$155:$A$1048576,0),MATCH((CUADRO!K$5&amp;$E608),'Hoja de Trabajo para listado'!$A$151:$Z$151,0)),0)+IFERROR(INDEX('Hoja de Trabajo para listado'!$AB$155:$BA$1048576,MATCH($A608,'Hoja de Trabajo para listado'!$AB$155:$AB$1048576,0),MATCH((CUADRO!K$5&amp;$E608),'Hoja de Trabajo para listado'!$AB$151:$BA$151,0)),0)+IFERROR(INDEX('Hoja de Trabajo para listado'!$BC$155:$CB$1048576,MATCH($A608,'Hoja de Trabajo para listado'!$BC$155:$BC$1048576,0),MATCH((CUADRO!K$5&amp;$E608),'Hoja de Trabajo para listado'!$BC$151:$CB$151,0)),0)+IFERROR(INDEX('Hoja de Trabajo para listado'!$DE$153:$DG$274,MATCH($A608,'Hoja de Trabajo para listado'!$DE$153:$DE$1048576,0),MATCH((CUADRO!K$5&amp;$E608),'Hoja de Trabajo para listado'!$DE$151:$DG$151,0)),0)+IFERROR(INDEX('Hoja de Trabajo para listado'!$CD$155:$DC$1048576,MATCH($A608,'Hoja de Trabajo para listado'!$CD$155:$CD$1048576,0),MATCH((CUADRO!K$5&amp;$E608),'Hoja de Trabajo para listado'!$CD$151:$DC$151,0)),0)</f>
        <v>0</v>
      </c>
      <c r="L608" s="243">
        <f ca="1">+IFERROR(INDEX('Hoja de Trabajo para listado'!$A$155:$Z$1048576,MATCH($A608,'Hoja de Trabajo para listado'!$A$155:$A$1048576,0),MATCH((CUADRO!L$5&amp;$E608),'Hoja de Trabajo para listado'!$A$151:$Z$151,0)),0)+IFERROR(INDEX('Hoja de Trabajo para listado'!$AB$155:$BA$1048576,MATCH($A608,'Hoja de Trabajo para listado'!$AB$155:$AB$1048576,0),MATCH((CUADRO!L$5&amp;$E608),'Hoja de Trabajo para listado'!$AB$151:$BA$151,0)),0)+IFERROR(INDEX('Hoja de Trabajo para listado'!$BC$155:$CB$1048576,MATCH($A608,'Hoja de Trabajo para listado'!$BC$155:$BC$1048576,0),MATCH((CUADRO!L$5&amp;$E608),'Hoja de Trabajo para listado'!$BC$151:$CB$151,0)),0)+IFERROR(INDEX('Hoja de Trabajo para listado'!$DE$153:$DG$274,MATCH($A608,'Hoja de Trabajo para listado'!$DE$153:$DE$1048576,0),MATCH((CUADRO!L$5&amp;$E608),'Hoja de Trabajo para listado'!$DE$151:$DG$151,0)),0)+IFERROR(INDEX('Hoja de Trabajo para listado'!$CD$155:$DC$1048576,MATCH($A608,'Hoja de Trabajo para listado'!$CD$155:$CD$1048576,0),MATCH((CUADRO!L$5&amp;$E608),'Hoja de Trabajo para listado'!$CD$151:$DC$151,0)),0)</f>
        <v>0</v>
      </c>
      <c r="M608" s="243">
        <f ca="1">+IFERROR(INDEX('Hoja de Trabajo para listado'!$A$155:$Z$1048576,MATCH($A608,'Hoja de Trabajo para listado'!$A$155:$A$1048576,0),MATCH((CUADRO!M$5&amp;$E608),'Hoja de Trabajo para listado'!$A$151:$Z$151,0)),0)+IFERROR(INDEX('Hoja de Trabajo para listado'!$AB$155:$BA$1048576,MATCH($A608,'Hoja de Trabajo para listado'!$AB$155:$AB$1048576,0),MATCH((CUADRO!M$5&amp;$E608),'Hoja de Trabajo para listado'!$AB$151:$BA$151,0)),0)+IFERROR(INDEX('Hoja de Trabajo para listado'!$BC$155:$CB$1048576,MATCH($A608,'Hoja de Trabajo para listado'!$BC$155:$BC$1048576,0),MATCH((CUADRO!M$5&amp;$E608),'Hoja de Trabajo para listado'!$BC$151:$CB$151,0)),0)+IFERROR(INDEX('Hoja de Trabajo para listado'!$DE$153:$DG$274,MATCH($A608,'Hoja de Trabajo para listado'!$DE$153:$DE$1048576,0),MATCH((CUADRO!M$5&amp;$E608),'Hoja de Trabajo para listado'!$DE$151:$DG$151,0)),0)+IFERROR(INDEX('Hoja de Trabajo para listado'!$CD$155:$DC$1048576,MATCH($A608,'Hoja de Trabajo para listado'!$CD$155:$CD$1048576,0),MATCH((CUADRO!M$5&amp;$E608),'Hoja de Trabajo para listado'!$CD$151:$DC$151,0)),0)</f>
        <v>0</v>
      </c>
      <c r="N608" s="243">
        <f ca="1">+IFERROR(INDEX('Hoja de Trabajo para listado'!$A$155:$Z$1048576,MATCH($A608,'Hoja de Trabajo para listado'!$A$155:$A$1048576,0),MATCH((CUADRO!N$5&amp;$E608),'Hoja de Trabajo para listado'!$A$151:$Z$151,0)),0)+IFERROR(INDEX('Hoja de Trabajo para listado'!$AB$155:$BA$1048576,MATCH($A608,'Hoja de Trabajo para listado'!$AB$155:$AB$1048576,0),MATCH((CUADRO!N$5&amp;$E608),'Hoja de Trabajo para listado'!$AB$151:$BA$151,0)),0)+IFERROR(INDEX('Hoja de Trabajo para listado'!$BC$155:$CB$1048576,MATCH($A608,'Hoja de Trabajo para listado'!$BC$155:$BC$1048576,0),MATCH((CUADRO!N$5&amp;$E608),'Hoja de Trabajo para listado'!$BC$151:$CB$151,0)),0)+IFERROR(INDEX('Hoja de Trabajo para listado'!$DE$153:$DG$274,MATCH($A608,'Hoja de Trabajo para listado'!$DE$153:$DE$1048576,0),MATCH((CUADRO!N$5&amp;$E608),'Hoja de Trabajo para listado'!$DE$151:$DG$151,0)),0)+IFERROR(INDEX('Hoja de Trabajo para listado'!$CD$155:$DC$1048576,MATCH($A608,'Hoja de Trabajo para listado'!$CD$155:$CD$1048576,0),MATCH((CUADRO!N$5&amp;$E608),'Hoja de Trabajo para listado'!$CD$151:$DC$151,0)),0)</f>
        <v>0</v>
      </c>
      <c r="O608" s="243">
        <f ca="1">+IFERROR(INDEX('Hoja de Trabajo para listado'!$A$155:$Z$1048576,MATCH($A608,'Hoja de Trabajo para listado'!$A$155:$A$1048576,0),MATCH((CUADRO!O$5&amp;$E608),'Hoja de Trabajo para listado'!$A$151:$Z$151,0)),0)+IFERROR(INDEX('Hoja de Trabajo para listado'!$AB$155:$BA$1048576,MATCH($A608,'Hoja de Trabajo para listado'!$AB$155:$AB$1048576,0),MATCH((CUADRO!O$5&amp;$E608),'Hoja de Trabajo para listado'!$AB$151:$BA$151,0)),0)+IFERROR(INDEX('Hoja de Trabajo para listado'!$BC$155:$CB$1048576,MATCH($A608,'Hoja de Trabajo para listado'!$BC$155:$BC$1048576,0),MATCH((CUADRO!O$5&amp;$E608),'Hoja de Trabajo para listado'!$BC$151:$CB$151,0)),0)+IFERROR(INDEX('Hoja de Trabajo para listado'!$DE$153:$DG$274,MATCH($A608,'Hoja de Trabajo para listado'!$DE$153:$DE$1048576,0),MATCH((CUADRO!O$5&amp;$E608),'Hoja de Trabajo para listado'!$DE$151:$DG$151,0)),0)+IFERROR(INDEX('Hoja de Trabajo para listado'!$CD$155:$DC$1048576,MATCH($A608,'Hoja de Trabajo para listado'!$CD$155:$CD$1048576,0),MATCH((CUADRO!O$5&amp;$E608),'Hoja de Trabajo para listado'!$CD$151:$DC$151,0)),0)</f>
        <v>0</v>
      </c>
      <c r="P608" s="243">
        <f ca="1">+IFERROR(INDEX('Hoja de Trabajo para listado'!$A$155:$Z$1048576,MATCH($A608,'Hoja de Trabajo para listado'!$A$155:$A$1048576,0),MATCH((CUADRO!P$5&amp;$E608),'Hoja de Trabajo para listado'!$A$151:$Z$151,0)),0)+IFERROR(INDEX('Hoja de Trabajo para listado'!$AB$155:$BA$1048576,MATCH($A608,'Hoja de Trabajo para listado'!$AB$155:$AB$1048576,0),MATCH((CUADRO!P$5&amp;$E608),'Hoja de Trabajo para listado'!$AB$151:$BA$151,0)),0)+IFERROR(INDEX('Hoja de Trabajo para listado'!$BC$155:$CB$1048576,MATCH($A608,'Hoja de Trabajo para listado'!$BC$155:$BC$1048576,0),MATCH((CUADRO!P$5&amp;$E608),'Hoja de Trabajo para listado'!$BC$151:$CB$151,0)),0)+IFERROR(INDEX('Hoja de Trabajo para listado'!$DE$153:$DG$274,MATCH($A608,'Hoja de Trabajo para listado'!$DE$153:$DE$1048576,0),MATCH((CUADRO!P$5&amp;$E608),'Hoja de Trabajo para listado'!$DE$151:$DG$151,0)),0)+IFERROR(INDEX('Hoja de Trabajo para listado'!$CD$155:$DC$1048576,MATCH($A608,'Hoja de Trabajo para listado'!$CD$155:$CD$1048576,0),MATCH((CUADRO!P$5&amp;$E608),'Hoja de Trabajo para listado'!$CD$151:$DC$151,0)),0)</f>
        <v>0</v>
      </c>
      <c r="Q608" s="243">
        <f ca="1">+IFERROR(INDEX('Hoja de Trabajo para listado'!$A$155:$Z$1048576,MATCH($A608,'Hoja de Trabajo para listado'!$A$155:$A$1048576,0),MATCH((CUADRO!Q$5&amp;$E608),'Hoja de Trabajo para listado'!$A$151:$Z$151,0)),0)+IFERROR(INDEX('Hoja de Trabajo para listado'!$AB$155:$BA$1048576,MATCH($A608,'Hoja de Trabajo para listado'!$AB$155:$AB$1048576,0),MATCH((CUADRO!Q$5&amp;$E608),'Hoja de Trabajo para listado'!$AB$151:$BA$151,0)),0)+IFERROR(INDEX('Hoja de Trabajo para listado'!$BC$155:$CB$1048576,MATCH($A608,'Hoja de Trabajo para listado'!$BC$155:$BC$1048576,0),MATCH((CUADRO!Q$5&amp;$E608),'Hoja de Trabajo para listado'!$BC$151:$CB$151,0)),0)+IFERROR(INDEX('Hoja de Trabajo para listado'!$DE$153:$DG$274,MATCH($A608,'Hoja de Trabajo para listado'!$DE$153:$DE$1048576,0),MATCH((CUADRO!Q$5&amp;$E608),'Hoja de Trabajo para listado'!$DE$151:$DG$151,0)),0)+IFERROR(INDEX('Hoja de Trabajo para listado'!$CD$155:$DC$1048576,MATCH($A608,'Hoja de Trabajo para listado'!$CD$155:$CD$1048576,0),MATCH((CUADRO!Q$5&amp;$E608),'Hoja de Trabajo para listado'!$CD$151:$DC$151,0)),0)</f>
        <v>0</v>
      </c>
      <c r="R608" s="243">
        <f t="shared" ca="1" si="21"/>
        <v>0</v>
      </c>
      <c r="S608" s="249"/>
      <c r="T608" s="243">
        <f ca="1">+T609</f>
        <v>0</v>
      </c>
      <c r="U608" s="242">
        <f t="shared" si="22"/>
        <v>1</v>
      </c>
      <c r="V608" s="333" t="str">
        <f>+VLOOKUP(A608,bd_lista!$A$3:$E$590,5,FALSE)</f>
        <v>Gobiernos Autonomos Municipales</v>
      </c>
      <c r="W608" s="383" t="str">
        <f>+V608</f>
        <v>Gobiernos Autonomos Municipales</v>
      </c>
      <c r="X608" s="242">
        <f>+VLOOKUP(A608,[3]Sheet1!$A$13:$D$744,4,FALSE)</f>
        <v>0</v>
      </c>
      <c r="Y608" s="242" t="e">
        <f>+VLOOKUP(X608,bd_lista!$A$3:$C$590,3,FALSE)</f>
        <v>#N/A</v>
      </c>
      <c r="Z608" s="294">
        <f>+X608</f>
        <v>0</v>
      </c>
      <c r="AA608" s="295" t="e">
        <f>+Y608</f>
        <v>#N/A</v>
      </c>
    </row>
    <row r="609" spans="1:27" customFormat="1" ht="15" hidden="1" customHeight="1">
      <c r="A609" s="32">
        <v>1257</v>
      </c>
      <c r="B609" s="389"/>
      <c r="C609" s="247" t="str">
        <f>+VLOOKUP(A609,bd_lista!$A$3:$C$590,3,FALSE)</f>
        <v>Gobierno Autónomo Municipal de Irupana (Villa de Lanza)</v>
      </c>
      <c r="D609" s="386"/>
      <c r="E609" s="244" t="s">
        <v>1305</v>
      </c>
      <c r="F609" s="243">
        <f ca="1">+IFERROR(INDEX('Hoja de Trabajo para listado'!$A$155:$Z$1048576,MATCH($A609,'Hoja de Trabajo para listado'!$A$155:$A$1048576,0),MATCH((CUADRO!F$5&amp;$E609),'Hoja de Trabajo para listado'!$A$151:$Z$151,0)),0)+IFERROR(INDEX('Hoja de Trabajo para listado'!$AB$155:$BA$1048576,MATCH($A609,'Hoja de Trabajo para listado'!$AB$155:$AB$1048576,0),MATCH((CUADRO!F$5&amp;$E609),'Hoja de Trabajo para listado'!$AB$151:$BA$151,0)),0)+IFERROR(INDEX('Hoja de Trabajo para listado'!$BC$155:$CB$1048576,MATCH($A609,'Hoja de Trabajo para listado'!$BC$155:$BC$1048576,0),MATCH((CUADRO!F$5&amp;$E609),'Hoja de Trabajo para listado'!$BC$151:$CB$151,0)),0)+IFERROR(INDEX('Hoja de Trabajo para listado'!$DE$153:$DG$274,MATCH($A609,'Hoja de Trabajo para listado'!$DE$153:$DE$1048576,0),MATCH((CUADRO!F$5&amp;$E609),'Hoja de Trabajo para listado'!$DE$151:$DG$151,0)),0)+IFERROR(INDEX('Hoja de Trabajo para listado'!$CD$155:$DC$1048576,MATCH($A609,'Hoja de Trabajo para listado'!$CD$155:$CD$1048576,0),MATCH((CUADRO!F$5&amp;$E609),'Hoja de Trabajo para listado'!$CD$151:$DC$151,0)),0)</f>
        <v>0</v>
      </c>
      <c r="G609" s="243">
        <f ca="1">+IFERROR(INDEX('Hoja de Trabajo para listado'!$A$155:$Z$1048576,MATCH($A609,'Hoja de Trabajo para listado'!$A$155:$A$1048576,0),MATCH((CUADRO!G$5&amp;$E609),'Hoja de Trabajo para listado'!$A$151:$Z$151,0)),0)+IFERROR(INDEX('Hoja de Trabajo para listado'!$AB$155:$BA$1048576,MATCH($A609,'Hoja de Trabajo para listado'!$AB$155:$AB$1048576,0),MATCH((CUADRO!G$5&amp;$E609),'Hoja de Trabajo para listado'!$AB$151:$BA$151,0)),0)+IFERROR(INDEX('Hoja de Trabajo para listado'!$BC$155:$CB$1048576,MATCH($A609,'Hoja de Trabajo para listado'!$BC$155:$BC$1048576,0),MATCH((CUADRO!G$5&amp;$E609),'Hoja de Trabajo para listado'!$BC$151:$CB$151,0)),0)+IFERROR(INDEX('Hoja de Trabajo para listado'!$DE$153:$DG$274,MATCH($A609,'Hoja de Trabajo para listado'!$DE$153:$DE$1048576,0),MATCH((CUADRO!G$5&amp;$E609),'Hoja de Trabajo para listado'!$DE$151:$DG$151,0)),0)+IFERROR(INDEX('Hoja de Trabajo para listado'!$CD$155:$DC$1048576,MATCH($A609,'Hoja de Trabajo para listado'!$CD$155:$CD$1048576,0),MATCH((CUADRO!G$5&amp;$E609),'Hoja de Trabajo para listado'!$CD$151:$DC$151,0)),0)</f>
        <v>0</v>
      </c>
      <c r="H609" s="243">
        <f ca="1">+IFERROR(INDEX('Hoja de Trabajo para listado'!$A$155:$Z$1048576,MATCH($A609,'Hoja de Trabajo para listado'!$A$155:$A$1048576,0),MATCH((CUADRO!H$5&amp;$E609),'Hoja de Trabajo para listado'!$A$151:$Z$151,0)),0)+IFERROR(INDEX('Hoja de Trabajo para listado'!$AB$155:$BA$1048576,MATCH($A609,'Hoja de Trabajo para listado'!$AB$155:$AB$1048576,0),MATCH((CUADRO!H$5&amp;$E609),'Hoja de Trabajo para listado'!$AB$151:$BA$151,0)),0)+IFERROR(INDEX('Hoja de Trabajo para listado'!$BC$155:$CB$1048576,MATCH($A609,'Hoja de Trabajo para listado'!$BC$155:$BC$1048576,0),MATCH((CUADRO!H$5&amp;$E609),'Hoja de Trabajo para listado'!$BC$151:$CB$151,0)),0)+IFERROR(INDEX('Hoja de Trabajo para listado'!$DE$153:$DG$274,MATCH($A609,'Hoja de Trabajo para listado'!$DE$153:$DE$1048576,0),MATCH((CUADRO!H$5&amp;$E609),'Hoja de Trabajo para listado'!$DE$151:$DG$151,0)),0)+IFERROR(INDEX('Hoja de Trabajo para listado'!$CD$155:$DC$1048576,MATCH($A609,'Hoja de Trabajo para listado'!$CD$155:$CD$1048576,0),MATCH((CUADRO!H$5&amp;$E609),'Hoja de Trabajo para listado'!$CD$151:$DC$151,0)),0)</f>
        <v>0</v>
      </c>
      <c r="I609" s="243">
        <f ca="1">+IFERROR(INDEX('Hoja de Trabajo para listado'!$A$155:$Z$1048576,MATCH($A609,'Hoja de Trabajo para listado'!$A$155:$A$1048576,0),MATCH((CUADRO!I$5&amp;$E609),'Hoja de Trabajo para listado'!$A$151:$Z$151,0)),0)+IFERROR(INDEX('Hoja de Trabajo para listado'!$AB$155:$BA$1048576,MATCH($A609,'Hoja de Trabajo para listado'!$AB$155:$AB$1048576,0),MATCH((CUADRO!I$5&amp;$E609),'Hoja de Trabajo para listado'!$AB$151:$BA$151,0)),0)+IFERROR(INDEX('Hoja de Trabajo para listado'!$BC$155:$CB$1048576,MATCH($A609,'Hoja de Trabajo para listado'!$BC$155:$BC$1048576,0),MATCH((CUADRO!I$5&amp;$E609),'Hoja de Trabajo para listado'!$BC$151:$CB$151,0)),0)+IFERROR(INDEX('Hoja de Trabajo para listado'!$DE$153:$DG$274,MATCH($A609,'Hoja de Trabajo para listado'!$DE$153:$DE$1048576,0),MATCH((CUADRO!I$5&amp;$E609),'Hoja de Trabajo para listado'!$DE$151:$DG$151,0)),0)+IFERROR(INDEX('Hoja de Trabajo para listado'!$CD$155:$DC$1048576,MATCH($A609,'Hoja de Trabajo para listado'!$CD$155:$CD$1048576,0),MATCH((CUADRO!I$5&amp;$E609),'Hoja de Trabajo para listado'!$CD$151:$DC$151,0)),0)</f>
        <v>0</v>
      </c>
      <c r="J609" s="243">
        <f ca="1">+IFERROR(INDEX('Hoja de Trabajo para listado'!$A$155:$Z$1048576,MATCH($A609,'Hoja de Trabajo para listado'!$A$155:$A$1048576,0),MATCH((CUADRO!J$5&amp;$E609),'Hoja de Trabajo para listado'!$A$151:$Z$151,0)),0)+IFERROR(INDEX('Hoja de Trabajo para listado'!$AB$155:$BA$1048576,MATCH($A609,'Hoja de Trabajo para listado'!$AB$155:$AB$1048576,0),MATCH((CUADRO!J$5&amp;$E609),'Hoja de Trabajo para listado'!$AB$151:$BA$151,0)),0)+IFERROR(INDEX('Hoja de Trabajo para listado'!$BC$155:$CB$1048576,MATCH($A609,'Hoja de Trabajo para listado'!$BC$155:$BC$1048576,0),MATCH((CUADRO!J$5&amp;$E609),'Hoja de Trabajo para listado'!$BC$151:$CB$151,0)),0)+IFERROR(INDEX('Hoja de Trabajo para listado'!$DE$153:$DG$274,MATCH($A609,'Hoja de Trabajo para listado'!$DE$153:$DE$1048576,0),MATCH((CUADRO!J$5&amp;$E609),'Hoja de Trabajo para listado'!$DE$151:$DG$151,0)),0)+IFERROR(INDEX('Hoja de Trabajo para listado'!$CD$155:$DC$1048576,MATCH($A609,'Hoja de Trabajo para listado'!$CD$155:$CD$1048576,0),MATCH((CUADRO!J$5&amp;$E609),'Hoja de Trabajo para listado'!$CD$151:$DC$151,0)),0)</f>
        <v>0</v>
      </c>
      <c r="K609" s="243">
        <f ca="1">+IFERROR(INDEX('Hoja de Trabajo para listado'!$A$155:$Z$1048576,MATCH($A609,'Hoja de Trabajo para listado'!$A$155:$A$1048576,0),MATCH((CUADRO!K$5&amp;$E609),'Hoja de Trabajo para listado'!$A$151:$Z$151,0)),0)+IFERROR(INDEX('Hoja de Trabajo para listado'!$AB$155:$BA$1048576,MATCH($A609,'Hoja de Trabajo para listado'!$AB$155:$AB$1048576,0),MATCH((CUADRO!K$5&amp;$E609),'Hoja de Trabajo para listado'!$AB$151:$BA$151,0)),0)+IFERROR(INDEX('Hoja de Trabajo para listado'!$BC$155:$CB$1048576,MATCH($A609,'Hoja de Trabajo para listado'!$BC$155:$BC$1048576,0),MATCH((CUADRO!K$5&amp;$E609),'Hoja de Trabajo para listado'!$BC$151:$CB$151,0)),0)+IFERROR(INDEX('Hoja de Trabajo para listado'!$DE$153:$DG$274,MATCH($A609,'Hoja de Trabajo para listado'!$DE$153:$DE$1048576,0),MATCH((CUADRO!K$5&amp;$E609),'Hoja de Trabajo para listado'!$DE$151:$DG$151,0)),0)+IFERROR(INDEX('Hoja de Trabajo para listado'!$CD$155:$DC$1048576,MATCH($A609,'Hoja de Trabajo para listado'!$CD$155:$CD$1048576,0),MATCH((CUADRO!K$5&amp;$E609),'Hoja de Trabajo para listado'!$CD$151:$DC$151,0)),0)</f>
        <v>0</v>
      </c>
      <c r="L609" s="243">
        <f ca="1">+IFERROR(INDEX('Hoja de Trabajo para listado'!$A$155:$Z$1048576,MATCH($A609,'Hoja de Trabajo para listado'!$A$155:$A$1048576,0),MATCH((CUADRO!L$5&amp;$E609),'Hoja de Trabajo para listado'!$A$151:$Z$151,0)),0)+IFERROR(INDEX('Hoja de Trabajo para listado'!$AB$155:$BA$1048576,MATCH($A609,'Hoja de Trabajo para listado'!$AB$155:$AB$1048576,0),MATCH((CUADRO!L$5&amp;$E609),'Hoja de Trabajo para listado'!$AB$151:$BA$151,0)),0)+IFERROR(INDEX('Hoja de Trabajo para listado'!$BC$155:$CB$1048576,MATCH($A609,'Hoja de Trabajo para listado'!$BC$155:$BC$1048576,0),MATCH((CUADRO!L$5&amp;$E609),'Hoja de Trabajo para listado'!$BC$151:$CB$151,0)),0)+IFERROR(INDEX('Hoja de Trabajo para listado'!$DE$153:$DG$274,MATCH($A609,'Hoja de Trabajo para listado'!$DE$153:$DE$1048576,0),MATCH((CUADRO!L$5&amp;$E609),'Hoja de Trabajo para listado'!$DE$151:$DG$151,0)),0)+IFERROR(INDEX('Hoja de Trabajo para listado'!$CD$155:$DC$1048576,MATCH($A609,'Hoja de Trabajo para listado'!$CD$155:$CD$1048576,0),MATCH((CUADRO!L$5&amp;$E609),'Hoja de Trabajo para listado'!$CD$151:$DC$151,0)),0)</f>
        <v>0</v>
      </c>
      <c r="M609" s="243">
        <f ca="1">+IFERROR(INDEX('Hoja de Trabajo para listado'!$A$155:$Z$1048576,MATCH($A609,'Hoja de Trabajo para listado'!$A$155:$A$1048576,0),MATCH((CUADRO!M$5&amp;$E609),'Hoja de Trabajo para listado'!$A$151:$Z$151,0)),0)+IFERROR(INDEX('Hoja de Trabajo para listado'!$AB$155:$BA$1048576,MATCH($A609,'Hoja de Trabajo para listado'!$AB$155:$AB$1048576,0),MATCH((CUADRO!M$5&amp;$E609),'Hoja de Trabajo para listado'!$AB$151:$BA$151,0)),0)+IFERROR(INDEX('Hoja de Trabajo para listado'!$BC$155:$CB$1048576,MATCH($A609,'Hoja de Trabajo para listado'!$BC$155:$BC$1048576,0),MATCH((CUADRO!M$5&amp;$E609),'Hoja de Trabajo para listado'!$BC$151:$CB$151,0)),0)+IFERROR(INDEX('Hoja de Trabajo para listado'!$DE$153:$DG$274,MATCH($A609,'Hoja de Trabajo para listado'!$DE$153:$DE$1048576,0),MATCH((CUADRO!M$5&amp;$E609),'Hoja de Trabajo para listado'!$DE$151:$DG$151,0)),0)+IFERROR(INDEX('Hoja de Trabajo para listado'!$CD$155:$DC$1048576,MATCH($A609,'Hoja de Trabajo para listado'!$CD$155:$CD$1048576,0),MATCH((CUADRO!M$5&amp;$E609),'Hoja de Trabajo para listado'!$CD$151:$DC$151,0)),0)</f>
        <v>0</v>
      </c>
      <c r="N609" s="243">
        <f ca="1">+IFERROR(INDEX('Hoja de Trabajo para listado'!$A$155:$Z$1048576,MATCH($A609,'Hoja de Trabajo para listado'!$A$155:$A$1048576,0),MATCH((CUADRO!N$5&amp;$E609),'Hoja de Trabajo para listado'!$A$151:$Z$151,0)),0)+IFERROR(INDEX('Hoja de Trabajo para listado'!$AB$155:$BA$1048576,MATCH($A609,'Hoja de Trabajo para listado'!$AB$155:$AB$1048576,0),MATCH((CUADRO!N$5&amp;$E609),'Hoja de Trabajo para listado'!$AB$151:$BA$151,0)),0)+IFERROR(INDEX('Hoja de Trabajo para listado'!$BC$155:$CB$1048576,MATCH($A609,'Hoja de Trabajo para listado'!$BC$155:$BC$1048576,0),MATCH((CUADRO!N$5&amp;$E609),'Hoja de Trabajo para listado'!$BC$151:$CB$151,0)),0)+IFERROR(INDEX('Hoja de Trabajo para listado'!$DE$153:$DG$274,MATCH($A609,'Hoja de Trabajo para listado'!$DE$153:$DE$1048576,0),MATCH((CUADRO!N$5&amp;$E609),'Hoja de Trabajo para listado'!$DE$151:$DG$151,0)),0)+IFERROR(INDEX('Hoja de Trabajo para listado'!$CD$155:$DC$1048576,MATCH($A609,'Hoja de Trabajo para listado'!$CD$155:$CD$1048576,0),MATCH((CUADRO!N$5&amp;$E609),'Hoja de Trabajo para listado'!$CD$151:$DC$151,0)),0)</f>
        <v>0</v>
      </c>
      <c r="O609" s="243">
        <f ca="1">+IFERROR(INDEX('Hoja de Trabajo para listado'!$A$155:$Z$1048576,MATCH($A609,'Hoja de Trabajo para listado'!$A$155:$A$1048576,0),MATCH((CUADRO!O$5&amp;$E609),'Hoja de Trabajo para listado'!$A$151:$Z$151,0)),0)+IFERROR(INDEX('Hoja de Trabajo para listado'!$AB$155:$BA$1048576,MATCH($A609,'Hoja de Trabajo para listado'!$AB$155:$AB$1048576,0),MATCH((CUADRO!O$5&amp;$E609),'Hoja de Trabajo para listado'!$AB$151:$BA$151,0)),0)+IFERROR(INDEX('Hoja de Trabajo para listado'!$BC$155:$CB$1048576,MATCH($A609,'Hoja de Trabajo para listado'!$BC$155:$BC$1048576,0),MATCH((CUADRO!O$5&amp;$E609),'Hoja de Trabajo para listado'!$BC$151:$CB$151,0)),0)+IFERROR(INDEX('Hoja de Trabajo para listado'!$DE$153:$DG$274,MATCH($A609,'Hoja de Trabajo para listado'!$DE$153:$DE$1048576,0),MATCH((CUADRO!O$5&amp;$E609),'Hoja de Trabajo para listado'!$DE$151:$DG$151,0)),0)+IFERROR(INDEX('Hoja de Trabajo para listado'!$CD$155:$DC$1048576,MATCH($A609,'Hoja de Trabajo para listado'!$CD$155:$CD$1048576,0),MATCH((CUADRO!O$5&amp;$E609),'Hoja de Trabajo para listado'!$CD$151:$DC$151,0)),0)</f>
        <v>0</v>
      </c>
      <c r="P609" s="243">
        <f ca="1">+IFERROR(INDEX('Hoja de Trabajo para listado'!$A$155:$Z$1048576,MATCH($A609,'Hoja de Trabajo para listado'!$A$155:$A$1048576,0),MATCH((CUADRO!P$5&amp;$E609),'Hoja de Trabajo para listado'!$A$151:$Z$151,0)),0)+IFERROR(INDEX('Hoja de Trabajo para listado'!$AB$155:$BA$1048576,MATCH($A609,'Hoja de Trabajo para listado'!$AB$155:$AB$1048576,0),MATCH((CUADRO!P$5&amp;$E609),'Hoja de Trabajo para listado'!$AB$151:$BA$151,0)),0)+IFERROR(INDEX('Hoja de Trabajo para listado'!$BC$155:$CB$1048576,MATCH($A609,'Hoja de Trabajo para listado'!$BC$155:$BC$1048576,0),MATCH((CUADRO!P$5&amp;$E609),'Hoja de Trabajo para listado'!$BC$151:$CB$151,0)),0)+IFERROR(INDEX('Hoja de Trabajo para listado'!$DE$153:$DG$274,MATCH($A609,'Hoja de Trabajo para listado'!$DE$153:$DE$1048576,0),MATCH((CUADRO!P$5&amp;$E609),'Hoja de Trabajo para listado'!$DE$151:$DG$151,0)),0)+IFERROR(INDEX('Hoja de Trabajo para listado'!$CD$155:$DC$1048576,MATCH($A609,'Hoja de Trabajo para listado'!$CD$155:$CD$1048576,0),MATCH((CUADRO!P$5&amp;$E609),'Hoja de Trabajo para listado'!$CD$151:$DC$151,0)),0)</f>
        <v>0</v>
      </c>
      <c r="Q609" s="243">
        <f ca="1">+IFERROR(INDEX('Hoja de Trabajo para listado'!$A$155:$Z$1048576,MATCH($A609,'Hoja de Trabajo para listado'!$A$155:$A$1048576,0),MATCH((CUADRO!Q$5&amp;$E609),'Hoja de Trabajo para listado'!$A$151:$Z$151,0)),0)+IFERROR(INDEX('Hoja de Trabajo para listado'!$AB$155:$BA$1048576,MATCH($A609,'Hoja de Trabajo para listado'!$AB$155:$AB$1048576,0),MATCH((CUADRO!Q$5&amp;$E609),'Hoja de Trabajo para listado'!$AB$151:$BA$151,0)),0)+IFERROR(INDEX('Hoja de Trabajo para listado'!$BC$155:$CB$1048576,MATCH($A609,'Hoja de Trabajo para listado'!$BC$155:$BC$1048576,0),MATCH((CUADRO!Q$5&amp;$E609),'Hoja de Trabajo para listado'!$BC$151:$CB$151,0)),0)+IFERROR(INDEX('Hoja de Trabajo para listado'!$DE$153:$DG$274,MATCH($A609,'Hoja de Trabajo para listado'!$DE$153:$DE$1048576,0),MATCH((CUADRO!Q$5&amp;$E609),'Hoja de Trabajo para listado'!$DE$151:$DG$151,0)),0)+IFERROR(INDEX('Hoja de Trabajo para listado'!$CD$155:$DC$1048576,MATCH($A609,'Hoja de Trabajo para listado'!$CD$155:$CD$1048576,0),MATCH((CUADRO!Q$5&amp;$E609),'Hoja de Trabajo para listado'!$CD$151:$DC$151,0)),0)</f>
        <v>0</v>
      </c>
      <c r="R609" s="243">
        <f t="shared" ca="1" si="21"/>
        <v>0</v>
      </c>
      <c r="S609" s="249">
        <f ca="1">+R608+R609</f>
        <v>0</v>
      </c>
      <c r="T609" s="243">
        <f ca="1">+S609</f>
        <v>0</v>
      </c>
      <c r="U609" s="242">
        <f t="shared" si="22"/>
        <v>2</v>
      </c>
      <c r="V609" s="333" t="str">
        <f>+VLOOKUP(A609,bd_lista!$A$3:$E$590,5,FALSE)</f>
        <v>Gobiernos Autonomos Municipales</v>
      </c>
      <c r="W609" s="384"/>
      <c r="X609" s="242">
        <f>+VLOOKUP(A609,[3]Sheet1!$A$13:$D$744,4,FALSE)</f>
        <v>0</v>
      </c>
      <c r="Y609" s="242" t="e">
        <f>+VLOOKUP(X609,bd_lista!$A$3:$C$590,3,FALSE)</f>
        <v>#N/A</v>
      </c>
      <c r="Z609" s="292"/>
      <c r="AA609" s="293"/>
    </row>
    <row r="610" spans="1:27" customFormat="1" ht="15" hidden="1" customHeight="1">
      <c r="A610" s="32">
        <v>1258</v>
      </c>
      <c r="B610" s="388">
        <f>+A610</f>
        <v>1258</v>
      </c>
      <c r="C610" s="247" t="str">
        <f>+VLOOKUP(A610,bd_lista!$A$3:$C$590,3,FALSE)</f>
        <v>Gobierno Autónomo Municipal de Yanacachi</v>
      </c>
      <c r="D610" s="385" t="str">
        <f>+C610</f>
        <v>Gobierno Autónomo Municipal de Yanacachi</v>
      </c>
      <c r="E610" s="242" t="s">
        <v>1304</v>
      </c>
      <c r="F610" s="243">
        <f ca="1">+IFERROR(INDEX('Hoja de Trabajo para listado'!$A$155:$Z$1048576,MATCH($A610,'Hoja de Trabajo para listado'!$A$155:$A$1048576,0),MATCH((CUADRO!F$5&amp;$E610),'Hoja de Trabajo para listado'!$A$151:$Z$151,0)),0)+IFERROR(INDEX('Hoja de Trabajo para listado'!$AB$155:$BA$1048576,MATCH($A610,'Hoja de Trabajo para listado'!$AB$155:$AB$1048576,0),MATCH((CUADRO!F$5&amp;$E610),'Hoja de Trabajo para listado'!$AB$151:$BA$151,0)),0)+IFERROR(INDEX('Hoja de Trabajo para listado'!$BC$155:$CB$1048576,MATCH($A610,'Hoja de Trabajo para listado'!$BC$155:$BC$1048576,0),MATCH((CUADRO!F$5&amp;$E610),'Hoja de Trabajo para listado'!$BC$151:$CB$151,0)),0)+IFERROR(INDEX('Hoja de Trabajo para listado'!$DE$153:$DG$274,MATCH($A610,'Hoja de Trabajo para listado'!$DE$153:$DE$1048576,0),MATCH((CUADRO!F$5&amp;$E610),'Hoja de Trabajo para listado'!$DE$151:$DG$151,0)),0)+IFERROR(INDEX('Hoja de Trabajo para listado'!$CD$155:$DC$1048576,MATCH($A610,'Hoja de Trabajo para listado'!$CD$155:$CD$1048576,0),MATCH((CUADRO!F$5&amp;$E610),'Hoja de Trabajo para listado'!$CD$151:$DC$151,0)),0)</f>
        <v>0</v>
      </c>
      <c r="G610" s="243">
        <f ca="1">+IFERROR(INDEX('Hoja de Trabajo para listado'!$A$155:$Z$1048576,MATCH($A610,'Hoja de Trabajo para listado'!$A$155:$A$1048576,0),MATCH((CUADRO!G$5&amp;$E610),'Hoja de Trabajo para listado'!$A$151:$Z$151,0)),0)+IFERROR(INDEX('Hoja de Trabajo para listado'!$AB$155:$BA$1048576,MATCH($A610,'Hoja de Trabajo para listado'!$AB$155:$AB$1048576,0),MATCH((CUADRO!G$5&amp;$E610),'Hoja de Trabajo para listado'!$AB$151:$BA$151,0)),0)+IFERROR(INDEX('Hoja de Trabajo para listado'!$BC$155:$CB$1048576,MATCH($A610,'Hoja de Trabajo para listado'!$BC$155:$BC$1048576,0),MATCH((CUADRO!G$5&amp;$E610),'Hoja de Trabajo para listado'!$BC$151:$CB$151,0)),0)+IFERROR(INDEX('Hoja de Trabajo para listado'!$DE$153:$DG$274,MATCH($A610,'Hoja de Trabajo para listado'!$DE$153:$DE$1048576,0),MATCH((CUADRO!G$5&amp;$E610),'Hoja de Trabajo para listado'!$DE$151:$DG$151,0)),0)+IFERROR(INDEX('Hoja de Trabajo para listado'!$CD$155:$DC$1048576,MATCH($A610,'Hoja de Trabajo para listado'!$CD$155:$CD$1048576,0),MATCH((CUADRO!G$5&amp;$E610),'Hoja de Trabajo para listado'!$CD$151:$DC$151,0)),0)</f>
        <v>0</v>
      </c>
      <c r="H610" s="243">
        <f ca="1">+IFERROR(INDEX('Hoja de Trabajo para listado'!$A$155:$Z$1048576,MATCH($A610,'Hoja de Trabajo para listado'!$A$155:$A$1048576,0),MATCH((CUADRO!H$5&amp;$E610),'Hoja de Trabajo para listado'!$A$151:$Z$151,0)),0)+IFERROR(INDEX('Hoja de Trabajo para listado'!$AB$155:$BA$1048576,MATCH($A610,'Hoja de Trabajo para listado'!$AB$155:$AB$1048576,0),MATCH((CUADRO!H$5&amp;$E610),'Hoja de Trabajo para listado'!$AB$151:$BA$151,0)),0)+IFERROR(INDEX('Hoja de Trabajo para listado'!$BC$155:$CB$1048576,MATCH($A610,'Hoja de Trabajo para listado'!$BC$155:$BC$1048576,0),MATCH((CUADRO!H$5&amp;$E610),'Hoja de Trabajo para listado'!$BC$151:$CB$151,0)),0)+IFERROR(INDEX('Hoja de Trabajo para listado'!$DE$153:$DG$274,MATCH($A610,'Hoja de Trabajo para listado'!$DE$153:$DE$1048576,0),MATCH((CUADRO!H$5&amp;$E610),'Hoja de Trabajo para listado'!$DE$151:$DG$151,0)),0)+IFERROR(INDEX('Hoja de Trabajo para listado'!$CD$155:$DC$1048576,MATCH($A610,'Hoja de Trabajo para listado'!$CD$155:$CD$1048576,0),MATCH((CUADRO!H$5&amp;$E610),'Hoja de Trabajo para listado'!$CD$151:$DC$151,0)),0)</f>
        <v>0</v>
      </c>
      <c r="I610" s="243">
        <f ca="1">+IFERROR(INDEX('Hoja de Trabajo para listado'!$A$155:$Z$1048576,MATCH($A610,'Hoja de Trabajo para listado'!$A$155:$A$1048576,0),MATCH((CUADRO!I$5&amp;$E610),'Hoja de Trabajo para listado'!$A$151:$Z$151,0)),0)+IFERROR(INDEX('Hoja de Trabajo para listado'!$AB$155:$BA$1048576,MATCH($A610,'Hoja de Trabajo para listado'!$AB$155:$AB$1048576,0),MATCH((CUADRO!I$5&amp;$E610),'Hoja de Trabajo para listado'!$AB$151:$BA$151,0)),0)+IFERROR(INDEX('Hoja de Trabajo para listado'!$BC$155:$CB$1048576,MATCH($A610,'Hoja de Trabajo para listado'!$BC$155:$BC$1048576,0),MATCH((CUADRO!I$5&amp;$E610),'Hoja de Trabajo para listado'!$BC$151:$CB$151,0)),0)+IFERROR(INDEX('Hoja de Trabajo para listado'!$DE$153:$DG$274,MATCH($A610,'Hoja de Trabajo para listado'!$DE$153:$DE$1048576,0),MATCH((CUADRO!I$5&amp;$E610),'Hoja de Trabajo para listado'!$DE$151:$DG$151,0)),0)+IFERROR(INDEX('Hoja de Trabajo para listado'!$CD$155:$DC$1048576,MATCH($A610,'Hoja de Trabajo para listado'!$CD$155:$CD$1048576,0),MATCH((CUADRO!I$5&amp;$E610),'Hoja de Trabajo para listado'!$CD$151:$DC$151,0)),0)</f>
        <v>0</v>
      </c>
      <c r="J610" s="243">
        <f ca="1">+IFERROR(INDEX('Hoja de Trabajo para listado'!$A$155:$Z$1048576,MATCH($A610,'Hoja de Trabajo para listado'!$A$155:$A$1048576,0),MATCH((CUADRO!J$5&amp;$E610),'Hoja de Trabajo para listado'!$A$151:$Z$151,0)),0)+IFERROR(INDEX('Hoja de Trabajo para listado'!$AB$155:$BA$1048576,MATCH($A610,'Hoja de Trabajo para listado'!$AB$155:$AB$1048576,0),MATCH((CUADRO!J$5&amp;$E610),'Hoja de Trabajo para listado'!$AB$151:$BA$151,0)),0)+IFERROR(INDEX('Hoja de Trabajo para listado'!$BC$155:$CB$1048576,MATCH($A610,'Hoja de Trabajo para listado'!$BC$155:$BC$1048576,0),MATCH((CUADRO!J$5&amp;$E610),'Hoja de Trabajo para listado'!$BC$151:$CB$151,0)),0)+IFERROR(INDEX('Hoja de Trabajo para listado'!$DE$153:$DG$274,MATCH($A610,'Hoja de Trabajo para listado'!$DE$153:$DE$1048576,0),MATCH((CUADRO!J$5&amp;$E610),'Hoja de Trabajo para listado'!$DE$151:$DG$151,0)),0)+IFERROR(INDEX('Hoja de Trabajo para listado'!$CD$155:$DC$1048576,MATCH($A610,'Hoja de Trabajo para listado'!$CD$155:$CD$1048576,0),MATCH((CUADRO!J$5&amp;$E610),'Hoja de Trabajo para listado'!$CD$151:$DC$151,0)),0)</f>
        <v>0</v>
      </c>
      <c r="K610" s="243">
        <f ca="1">+IFERROR(INDEX('Hoja de Trabajo para listado'!$A$155:$Z$1048576,MATCH($A610,'Hoja de Trabajo para listado'!$A$155:$A$1048576,0),MATCH((CUADRO!K$5&amp;$E610),'Hoja de Trabajo para listado'!$A$151:$Z$151,0)),0)+IFERROR(INDEX('Hoja de Trabajo para listado'!$AB$155:$BA$1048576,MATCH($A610,'Hoja de Trabajo para listado'!$AB$155:$AB$1048576,0),MATCH((CUADRO!K$5&amp;$E610),'Hoja de Trabajo para listado'!$AB$151:$BA$151,0)),0)+IFERROR(INDEX('Hoja de Trabajo para listado'!$BC$155:$CB$1048576,MATCH($A610,'Hoja de Trabajo para listado'!$BC$155:$BC$1048576,0),MATCH((CUADRO!K$5&amp;$E610),'Hoja de Trabajo para listado'!$BC$151:$CB$151,0)),0)+IFERROR(INDEX('Hoja de Trabajo para listado'!$DE$153:$DG$274,MATCH($A610,'Hoja de Trabajo para listado'!$DE$153:$DE$1048576,0),MATCH((CUADRO!K$5&amp;$E610),'Hoja de Trabajo para listado'!$DE$151:$DG$151,0)),0)+IFERROR(INDEX('Hoja de Trabajo para listado'!$CD$155:$DC$1048576,MATCH($A610,'Hoja de Trabajo para listado'!$CD$155:$CD$1048576,0),MATCH((CUADRO!K$5&amp;$E610),'Hoja de Trabajo para listado'!$CD$151:$DC$151,0)),0)</f>
        <v>0</v>
      </c>
      <c r="L610" s="243">
        <f ca="1">+IFERROR(INDEX('Hoja de Trabajo para listado'!$A$155:$Z$1048576,MATCH($A610,'Hoja de Trabajo para listado'!$A$155:$A$1048576,0),MATCH((CUADRO!L$5&amp;$E610),'Hoja de Trabajo para listado'!$A$151:$Z$151,0)),0)+IFERROR(INDEX('Hoja de Trabajo para listado'!$AB$155:$BA$1048576,MATCH($A610,'Hoja de Trabajo para listado'!$AB$155:$AB$1048576,0),MATCH((CUADRO!L$5&amp;$E610),'Hoja de Trabajo para listado'!$AB$151:$BA$151,0)),0)+IFERROR(INDEX('Hoja de Trabajo para listado'!$BC$155:$CB$1048576,MATCH($A610,'Hoja de Trabajo para listado'!$BC$155:$BC$1048576,0),MATCH((CUADRO!L$5&amp;$E610),'Hoja de Trabajo para listado'!$BC$151:$CB$151,0)),0)+IFERROR(INDEX('Hoja de Trabajo para listado'!$DE$153:$DG$274,MATCH($A610,'Hoja de Trabajo para listado'!$DE$153:$DE$1048576,0),MATCH((CUADRO!L$5&amp;$E610),'Hoja de Trabajo para listado'!$DE$151:$DG$151,0)),0)+IFERROR(INDEX('Hoja de Trabajo para listado'!$CD$155:$DC$1048576,MATCH($A610,'Hoja de Trabajo para listado'!$CD$155:$CD$1048576,0),MATCH((CUADRO!L$5&amp;$E610),'Hoja de Trabajo para listado'!$CD$151:$DC$151,0)),0)</f>
        <v>0</v>
      </c>
      <c r="M610" s="243">
        <f ca="1">+IFERROR(INDEX('Hoja de Trabajo para listado'!$A$155:$Z$1048576,MATCH($A610,'Hoja de Trabajo para listado'!$A$155:$A$1048576,0),MATCH((CUADRO!M$5&amp;$E610),'Hoja de Trabajo para listado'!$A$151:$Z$151,0)),0)+IFERROR(INDEX('Hoja de Trabajo para listado'!$AB$155:$BA$1048576,MATCH($A610,'Hoja de Trabajo para listado'!$AB$155:$AB$1048576,0),MATCH((CUADRO!M$5&amp;$E610),'Hoja de Trabajo para listado'!$AB$151:$BA$151,0)),0)+IFERROR(INDEX('Hoja de Trabajo para listado'!$BC$155:$CB$1048576,MATCH($A610,'Hoja de Trabajo para listado'!$BC$155:$BC$1048576,0),MATCH((CUADRO!M$5&amp;$E610),'Hoja de Trabajo para listado'!$BC$151:$CB$151,0)),0)+IFERROR(INDEX('Hoja de Trabajo para listado'!$DE$153:$DG$274,MATCH($A610,'Hoja de Trabajo para listado'!$DE$153:$DE$1048576,0),MATCH((CUADRO!M$5&amp;$E610),'Hoja de Trabajo para listado'!$DE$151:$DG$151,0)),0)+IFERROR(INDEX('Hoja de Trabajo para listado'!$CD$155:$DC$1048576,MATCH($A610,'Hoja de Trabajo para listado'!$CD$155:$CD$1048576,0),MATCH((CUADRO!M$5&amp;$E610),'Hoja de Trabajo para listado'!$CD$151:$DC$151,0)),0)</f>
        <v>0</v>
      </c>
      <c r="N610" s="243">
        <f ca="1">+IFERROR(INDEX('Hoja de Trabajo para listado'!$A$155:$Z$1048576,MATCH($A610,'Hoja de Trabajo para listado'!$A$155:$A$1048576,0),MATCH((CUADRO!N$5&amp;$E610),'Hoja de Trabajo para listado'!$A$151:$Z$151,0)),0)+IFERROR(INDEX('Hoja de Trabajo para listado'!$AB$155:$BA$1048576,MATCH($A610,'Hoja de Trabajo para listado'!$AB$155:$AB$1048576,0),MATCH((CUADRO!N$5&amp;$E610),'Hoja de Trabajo para listado'!$AB$151:$BA$151,0)),0)+IFERROR(INDEX('Hoja de Trabajo para listado'!$BC$155:$CB$1048576,MATCH($A610,'Hoja de Trabajo para listado'!$BC$155:$BC$1048576,0),MATCH((CUADRO!N$5&amp;$E610),'Hoja de Trabajo para listado'!$BC$151:$CB$151,0)),0)+IFERROR(INDEX('Hoja de Trabajo para listado'!$DE$153:$DG$274,MATCH($A610,'Hoja de Trabajo para listado'!$DE$153:$DE$1048576,0),MATCH((CUADRO!N$5&amp;$E610),'Hoja de Trabajo para listado'!$DE$151:$DG$151,0)),0)+IFERROR(INDEX('Hoja de Trabajo para listado'!$CD$155:$DC$1048576,MATCH($A610,'Hoja de Trabajo para listado'!$CD$155:$CD$1048576,0),MATCH((CUADRO!N$5&amp;$E610),'Hoja de Trabajo para listado'!$CD$151:$DC$151,0)),0)</f>
        <v>0</v>
      </c>
      <c r="O610" s="243">
        <f ca="1">+IFERROR(INDEX('Hoja de Trabajo para listado'!$A$155:$Z$1048576,MATCH($A610,'Hoja de Trabajo para listado'!$A$155:$A$1048576,0),MATCH((CUADRO!O$5&amp;$E610),'Hoja de Trabajo para listado'!$A$151:$Z$151,0)),0)+IFERROR(INDEX('Hoja de Trabajo para listado'!$AB$155:$BA$1048576,MATCH($A610,'Hoja de Trabajo para listado'!$AB$155:$AB$1048576,0),MATCH((CUADRO!O$5&amp;$E610),'Hoja de Trabajo para listado'!$AB$151:$BA$151,0)),0)+IFERROR(INDEX('Hoja de Trabajo para listado'!$BC$155:$CB$1048576,MATCH($A610,'Hoja de Trabajo para listado'!$BC$155:$BC$1048576,0),MATCH((CUADRO!O$5&amp;$E610),'Hoja de Trabajo para listado'!$BC$151:$CB$151,0)),0)+IFERROR(INDEX('Hoja de Trabajo para listado'!$DE$153:$DG$274,MATCH($A610,'Hoja de Trabajo para listado'!$DE$153:$DE$1048576,0),MATCH((CUADRO!O$5&amp;$E610),'Hoja de Trabajo para listado'!$DE$151:$DG$151,0)),0)+IFERROR(INDEX('Hoja de Trabajo para listado'!$CD$155:$DC$1048576,MATCH($A610,'Hoja de Trabajo para listado'!$CD$155:$CD$1048576,0),MATCH((CUADRO!O$5&amp;$E610),'Hoja de Trabajo para listado'!$CD$151:$DC$151,0)),0)</f>
        <v>0</v>
      </c>
      <c r="P610" s="243">
        <f ca="1">+IFERROR(INDEX('Hoja de Trabajo para listado'!$A$155:$Z$1048576,MATCH($A610,'Hoja de Trabajo para listado'!$A$155:$A$1048576,0),MATCH((CUADRO!P$5&amp;$E610),'Hoja de Trabajo para listado'!$A$151:$Z$151,0)),0)+IFERROR(INDEX('Hoja de Trabajo para listado'!$AB$155:$BA$1048576,MATCH($A610,'Hoja de Trabajo para listado'!$AB$155:$AB$1048576,0),MATCH((CUADRO!P$5&amp;$E610),'Hoja de Trabajo para listado'!$AB$151:$BA$151,0)),0)+IFERROR(INDEX('Hoja de Trabajo para listado'!$BC$155:$CB$1048576,MATCH($A610,'Hoja de Trabajo para listado'!$BC$155:$BC$1048576,0),MATCH((CUADRO!P$5&amp;$E610),'Hoja de Trabajo para listado'!$BC$151:$CB$151,0)),0)+IFERROR(INDEX('Hoja de Trabajo para listado'!$DE$153:$DG$274,MATCH($A610,'Hoja de Trabajo para listado'!$DE$153:$DE$1048576,0),MATCH((CUADRO!P$5&amp;$E610),'Hoja de Trabajo para listado'!$DE$151:$DG$151,0)),0)+IFERROR(INDEX('Hoja de Trabajo para listado'!$CD$155:$DC$1048576,MATCH($A610,'Hoja de Trabajo para listado'!$CD$155:$CD$1048576,0),MATCH((CUADRO!P$5&amp;$E610),'Hoja de Trabajo para listado'!$CD$151:$DC$151,0)),0)</f>
        <v>0</v>
      </c>
      <c r="Q610" s="243">
        <f ca="1">+IFERROR(INDEX('Hoja de Trabajo para listado'!$A$155:$Z$1048576,MATCH($A610,'Hoja de Trabajo para listado'!$A$155:$A$1048576,0),MATCH((CUADRO!Q$5&amp;$E610),'Hoja de Trabajo para listado'!$A$151:$Z$151,0)),0)+IFERROR(INDEX('Hoja de Trabajo para listado'!$AB$155:$BA$1048576,MATCH($A610,'Hoja de Trabajo para listado'!$AB$155:$AB$1048576,0),MATCH((CUADRO!Q$5&amp;$E610),'Hoja de Trabajo para listado'!$AB$151:$BA$151,0)),0)+IFERROR(INDEX('Hoja de Trabajo para listado'!$BC$155:$CB$1048576,MATCH($A610,'Hoja de Trabajo para listado'!$BC$155:$BC$1048576,0),MATCH((CUADRO!Q$5&amp;$E610),'Hoja de Trabajo para listado'!$BC$151:$CB$151,0)),0)+IFERROR(INDEX('Hoja de Trabajo para listado'!$DE$153:$DG$274,MATCH($A610,'Hoja de Trabajo para listado'!$DE$153:$DE$1048576,0),MATCH((CUADRO!Q$5&amp;$E610),'Hoja de Trabajo para listado'!$DE$151:$DG$151,0)),0)+IFERROR(INDEX('Hoja de Trabajo para listado'!$CD$155:$DC$1048576,MATCH($A610,'Hoja de Trabajo para listado'!$CD$155:$CD$1048576,0),MATCH((CUADRO!Q$5&amp;$E610),'Hoja de Trabajo para listado'!$CD$151:$DC$151,0)),0)</f>
        <v>0</v>
      </c>
      <c r="R610" s="243">
        <f t="shared" ca="1" si="21"/>
        <v>0</v>
      </c>
      <c r="S610" s="249"/>
      <c r="T610" s="243">
        <f ca="1">+T611</f>
        <v>0</v>
      </c>
      <c r="U610" s="242">
        <f t="shared" si="22"/>
        <v>1</v>
      </c>
      <c r="V610" s="333" t="str">
        <f>+VLOOKUP(A610,bd_lista!$A$3:$E$590,5,FALSE)</f>
        <v>Gobiernos Autonomos Municipales</v>
      </c>
      <c r="W610" s="383" t="str">
        <f>+V610</f>
        <v>Gobiernos Autonomos Municipales</v>
      </c>
      <c r="X610" s="242">
        <f>+VLOOKUP(A610,[3]Sheet1!$A$13:$D$744,4,FALSE)</f>
        <v>0</v>
      </c>
      <c r="Y610" s="242" t="e">
        <f>+VLOOKUP(X610,bd_lista!$A$3:$C$590,3,FALSE)</f>
        <v>#N/A</v>
      </c>
      <c r="Z610" s="294">
        <f>+X610</f>
        <v>0</v>
      </c>
      <c r="AA610" s="295" t="e">
        <f>+Y610</f>
        <v>#N/A</v>
      </c>
    </row>
    <row r="611" spans="1:27" customFormat="1" ht="15" hidden="1" customHeight="1">
      <c r="A611" s="32">
        <v>1258</v>
      </c>
      <c r="B611" s="389"/>
      <c r="C611" s="247" t="str">
        <f>+VLOOKUP(A611,bd_lista!$A$3:$C$590,3,FALSE)</f>
        <v>Gobierno Autónomo Municipal de Yanacachi</v>
      </c>
      <c r="D611" s="386"/>
      <c r="E611" s="244" t="s">
        <v>1305</v>
      </c>
      <c r="F611" s="243">
        <f ca="1">+IFERROR(INDEX('Hoja de Trabajo para listado'!$A$155:$Z$1048576,MATCH($A611,'Hoja de Trabajo para listado'!$A$155:$A$1048576,0),MATCH((CUADRO!F$5&amp;$E611),'Hoja de Trabajo para listado'!$A$151:$Z$151,0)),0)+IFERROR(INDEX('Hoja de Trabajo para listado'!$AB$155:$BA$1048576,MATCH($A611,'Hoja de Trabajo para listado'!$AB$155:$AB$1048576,0),MATCH((CUADRO!F$5&amp;$E611),'Hoja de Trabajo para listado'!$AB$151:$BA$151,0)),0)+IFERROR(INDEX('Hoja de Trabajo para listado'!$BC$155:$CB$1048576,MATCH($A611,'Hoja de Trabajo para listado'!$BC$155:$BC$1048576,0),MATCH((CUADRO!F$5&amp;$E611),'Hoja de Trabajo para listado'!$BC$151:$CB$151,0)),0)+IFERROR(INDEX('Hoja de Trabajo para listado'!$DE$153:$DG$274,MATCH($A611,'Hoja de Trabajo para listado'!$DE$153:$DE$1048576,0),MATCH((CUADRO!F$5&amp;$E611),'Hoja de Trabajo para listado'!$DE$151:$DG$151,0)),0)+IFERROR(INDEX('Hoja de Trabajo para listado'!$CD$155:$DC$1048576,MATCH($A611,'Hoja de Trabajo para listado'!$CD$155:$CD$1048576,0),MATCH((CUADRO!F$5&amp;$E611),'Hoja de Trabajo para listado'!$CD$151:$DC$151,0)),0)</f>
        <v>0</v>
      </c>
      <c r="G611" s="243">
        <f ca="1">+IFERROR(INDEX('Hoja de Trabajo para listado'!$A$155:$Z$1048576,MATCH($A611,'Hoja de Trabajo para listado'!$A$155:$A$1048576,0),MATCH((CUADRO!G$5&amp;$E611),'Hoja de Trabajo para listado'!$A$151:$Z$151,0)),0)+IFERROR(INDEX('Hoja de Trabajo para listado'!$AB$155:$BA$1048576,MATCH($A611,'Hoja de Trabajo para listado'!$AB$155:$AB$1048576,0),MATCH((CUADRO!G$5&amp;$E611),'Hoja de Trabajo para listado'!$AB$151:$BA$151,0)),0)+IFERROR(INDEX('Hoja de Trabajo para listado'!$BC$155:$CB$1048576,MATCH($A611,'Hoja de Trabajo para listado'!$BC$155:$BC$1048576,0),MATCH((CUADRO!G$5&amp;$E611),'Hoja de Trabajo para listado'!$BC$151:$CB$151,0)),0)+IFERROR(INDEX('Hoja de Trabajo para listado'!$DE$153:$DG$274,MATCH($A611,'Hoja de Trabajo para listado'!$DE$153:$DE$1048576,0),MATCH((CUADRO!G$5&amp;$E611),'Hoja de Trabajo para listado'!$DE$151:$DG$151,0)),0)+IFERROR(INDEX('Hoja de Trabajo para listado'!$CD$155:$DC$1048576,MATCH($A611,'Hoja de Trabajo para listado'!$CD$155:$CD$1048576,0),MATCH((CUADRO!G$5&amp;$E611),'Hoja de Trabajo para listado'!$CD$151:$DC$151,0)),0)</f>
        <v>0</v>
      </c>
      <c r="H611" s="243">
        <f ca="1">+IFERROR(INDEX('Hoja de Trabajo para listado'!$A$155:$Z$1048576,MATCH($A611,'Hoja de Trabajo para listado'!$A$155:$A$1048576,0),MATCH((CUADRO!H$5&amp;$E611),'Hoja de Trabajo para listado'!$A$151:$Z$151,0)),0)+IFERROR(INDEX('Hoja de Trabajo para listado'!$AB$155:$BA$1048576,MATCH($A611,'Hoja de Trabajo para listado'!$AB$155:$AB$1048576,0),MATCH((CUADRO!H$5&amp;$E611),'Hoja de Trabajo para listado'!$AB$151:$BA$151,0)),0)+IFERROR(INDEX('Hoja de Trabajo para listado'!$BC$155:$CB$1048576,MATCH($A611,'Hoja de Trabajo para listado'!$BC$155:$BC$1048576,0),MATCH((CUADRO!H$5&amp;$E611),'Hoja de Trabajo para listado'!$BC$151:$CB$151,0)),0)+IFERROR(INDEX('Hoja de Trabajo para listado'!$DE$153:$DG$274,MATCH($A611,'Hoja de Trabajo para listado'!$DE$153:$DE$1048576,0),MATCH((CUADRO!H$5&amp;$E611),'Hoja de Trabajo para listado'!$DE$151:$DG$151,0)),0)+IFERROR(INDEX('Hoja de Trabajo para listado'!$CD$155:$DC$1048576,MATCH($A611,'Hoja de Trabajo para listado'!$CD$155:$CD$1048576,0),MATCH((CUADRO!H$5&amp;$E611),'Hoja de Trabajo para listado'!$CD$151:$DC$151,0)),0)</f>
        <v>0</v>
      </c>
      <c r="I611" s="243">
        <f ca="1">+IFERROR(INDEX('Hoja de Trabajo para listado'!$A$155:$Z$1048576,MATCH($A611,'Hoja de Trabajo para listado'!$A$155:$A$1048576,0),MATCH((CUADRO!I$5&amp;$E611),'Hoja de Trabajo para listado'!$A$151:$Z$151,0)),0)+IFERROR(INDEX('Hoja de Trabajo para listado'!$AB$155:$BA$1048576,MATCH($A611,'Hoja de Trabajo para listado'!$AB$155:$AB$1048576,0),MATCH((CUADRO!I$5&amp;$E611),'Hoja de Trabajo para listado'!$AB$151:$BA$151,0)),0)+IFERROR(INDEX('Hoja de Trabajo para listado'!$BC$155:$CB$1048576,MATCH($A611,'Hoja de Trabajo para listado'!$BC$155:$BC$1048576,0),MATCH((CUADRO!I$5&amp;$E611),'Hoja de Trabajo para listado'!$BC$151:$CB$151,0)),0)+IFERROR(INDEX('Hoja de Trabajo para listado'!$DE$153:$DG$274,MATCH($A611,'Hoja de Trabajo para listado'!$DE$153:$DE$1048576,0),MATCH((CUADRO!I$5&amp;$E611),'Hoja de Trabajo para listado'!$DE$151:$DG$151,0)),0)+IFERROR(INDEX('Hoja de Trabajo para listado'!$CD$155:$DC$1048576,MATCH($A611,'Hoja de Trabajo para listado'!$CD$155:$CD$1048576,0),MATCH((CUADRO!I$5&amp;$E611),'Hoja de Trabajo para listado'!$CD$151:$DC$151,0)),0)</f>
        <v>0</v>
      </c>
      <c r="J611" s="243">
        <f ca="1">+IFERROR(INDEX('Hoja de Trabajo para listado'!$A$155:$Z$1048576,MATCH($A611,'Hoja de Trabajo para listado'!$A$155:$A$1048576,0),MATCH((CUADRO!J$5&amp;$E611),'Hoja de Trabajo para listado'!$A$151:$Z$151,0)),0)+IFERROR(INDEX('Hoja de Trabajo para listado'!$AB$155:$BA$1048576,MATCH($A611,'Hoja de Trabajo para listado'!$AB$155:$AB$1048576,0),MATCH((CUADRO!J$5&amp;$E611),'Hoja de Trabajo para listado'!$AB$151:$BA$151,0)),0)+IFERROR(INDEX('Hoja de Trabajo para listado'!$BC$155:$CB$1048576,MATCH($A611,'Hoja de Trabajo para listado'!$BC$155:$BC$1048576,0),MATCH((CUADRO!J$5&amp;$E611),'Hoja de Trabajo para listado'!$BC$151:$CB$151,0)),0)+IFERROR(INDEX('Hoja de Trabajo para listado'!$DE$153:$DG$274,MATCH($A611,'Hoja de Trabajo para listado'!$DE$153:$DE$1048576,0),MATCH((CUADRO!J$5&amp;$E611),'Hoja de Trabajo para listado'!$DE$151:$DG$151,0)),0)+IFERROR(INDEX('Hoja de Trabajo para listado'!$CD$155:$DC$1048576,MATCH($A611,'Hoja de Trabajo para listado'!$CD$155:$CD$1048576,0),MATCH((CUADRO!J$5&amp;$E611),'Hoja de Trabajo para listado'!$CD$151:$DC$151,0)),0)</f>
        <v>0</v>
      </c>
      <c r="K611" s="243">
        <f ca="1">+IFERROR(INDEX('Hoja de Trabajo para listado'!$A$155:$Z$1048576,MATCH($A611,'Hoja de Trabajo para listado'!$A$155:$A$1048576,0),MATCH((CUADRO!K$5&amp;$E611),'Hoja de Trabajo para listado'!$A$151:$Z$151,0)),0)+IFERROR(INDEX('Hoja de Trabajo para listado'!$AB$155:$BA$1048576,MATCH($A611,'Hoja de Trabajo para listado'!$AB$155:$AB$1048576,0),MATCH((CUADRO!K$5&amp;$E611),'Hoja de Trabajo para listado'!$AB$151:$BA$151,0)),0)+IFERROR(INDEX('Hoja de Trabajo para listado'!$BC$155:$CB$1048576,MATCH($A611,'Hoja de Trabajo para listado'!$BC$155:$BC$1048576,0),MATCH((CUADRO!K$5&amp;$E611),'Hoja de Trabajo para listado'!$BC$151:$CB$151,0)),0)+IFERROR(INDEX('Hoja de Trabajo para listado'!$DE$153:$DG$274,MATCH($A611,'Hoja de Trabajo para listado'!$DE$153:$DE$1048576,0),MATCH((CUADRO!K$5&amp;$E611),'Hoja de Trabajo para listado'!$DE$151:$DG$151,0)),0)+IFERROR(INDEX('Hoja de Trabajo para listado'!$CD$155:$DC$1048576,MATCH($A611,'Hoja de Trabajo para listado'!$CD$155:$CD$1048576,0),MATCH((CUADRO!K$5&amp;$E611),'Hoja de Trabajo para listado'!$CD$151:$DC$151,0)),0)</f>
        <v>0</v>
      </c>
      <c r="L611" s="243">
        <f ca="1">+IFERROR(INDEX('Hoja de Trabajo para listado'!$A$155:$Z$1048576,MATCH($A611,'Hoja de Trabajo para listado'!$A$155:$A$1048576,0),MATCH((CUADRO!L$5&amp;$E611),'Hoja de Trabajo para listado'!$A$151:$Z$151,0)),0)+IFERROR(INDEX('Hoja de Trabajo para listado'!$AB$155:$BA$1048576,MATCH($A611,'Hoja de Trabajo para listado'!$AB$155:$AB$1048576,0),MATCH((CUADRO!L$5&amp;$E611),'Hoja de Trabajo para listado'!$AB$151:$BA$151,0)),0)+IFERROR(INDEX('Hoja de Trabajo para listado'!$BC$155:$CB$1048576,MATCH($A611,'Hoja de Trabajo para listado'!$BC$155:$BC$1048576,0),MATCH((CUADRO!L$5&amp;$E611),'Hoja de Trabajo para listado'!$BC$151:$CB$151,0)),0)+IFERROR(INDEX('Hoja de Trabajo para listado'!$DE$153:$DG$274,MATCH($A611,'Hoja de Trabajo para listado'!$DE$153:$DE$1048576,0),MATCH((CUADRO!L$5&amp;$E611),'Hoja de Trabajo para listado'!$DE$151:$DG$151,0)),0)+IFERROR(INDEX('Hoja de Trabajo para listado'!$CD$155:$DC$1048576,MATCH($A611,'Hoja de Trabajo para listado'!$CD$155:$CD$1048576,0),MATCH((CUADRO!L$5&amp;$E611),'Hoja de Trabajo para listado'!$CD$151:$DC$151,0)),0)</f>
        <v>0</v>
      </c>
      <c r="M611" s="243">
        <f ca="1">+IFERROR(INDEX('Hoja de Trabajo para listado'!$A$155:$Z$1048576,MATCH($A611,'Hoja de Trabajo para listado'!$A$155:$A$1048576,0),MATCH((CUADRO!M$5&amp;$E611),'Hoja de Trabajo para listado'!$A$151:$Z$151,0)),0)+IFERROR(INDEX('Hoja de Trabajo para listado'!$AB$155:$BA$1048576,MATCH($A611,'Hoja de Trabajo para listado'!$AB$155:$AB$1048576,0),MATCH((CUADRO!M$5&amp;$E611),'Hoja de Trabajo para listado'!$AB$151:$BA$151,0)),0)+IFERROR(INDEX('Hoja de Trabajo para listado'!$BC$155:$CB$1048576,MATCH($A611,'Hoja de Trabajo para listado'!$BC$155:$BC$1048576,0),MATCH((CUADRO!M$5&amp;$E611),'Hoja de Trabajo para listado'!$BC$151:$CB$151,0)),0)+IFERROR(INDEX('Hoja de Trabajo para listado'!$DE$153:$DG$274,MATCH($A611,'Hoja de Trabajo para listado'!$DE$153:$DE$1048576,0),MATCH((CUADRO!M$5&amp;$E611),'Hoja de Trabajo para listado'!$DE$151:$DG$151,0)),0)+IFERROR(INDEX('Hoja de Trabajo para listado'!$CD$155:$DC$1048576,MATCH($A611,'Hoja de Trabajo para listado'!$CD$155:$CD$1048576,0),MATCH((CUADRO!M$5&amp;$E611),'Hoja de Trabajo para listado'!$CD$151:$DC$151,0)),0)</f>
        <v>0</v>
      </c>
      <c r="N611" s="243">
        <f ca="1">+IFERROR(INDEX('Hoja de Trabajo para listado'!$A$155:$Z$1048576,MATCH($A611,'Hoja de Trabajo para listado'!$A$155:$A$1048576,0),MATCH((CUADRO!N$5&amp;$E611),'Hoja de Trabajo para listado'!$A$151:$Z$151,0)),0)+IFERROR(INDEX('Hoja de Trabajo para listado'!$AB$155:$BA$1048576,MATCH($A611,'Hoja de Trabajo para listado'!$AB$155:$AB$1048576,0),MATCH((CUADRO!N$5&amp;$E611),'Hoja de Trabajo para listado'!$AB$151:$BA$151,0)),0)+IFERROR(INDEX('Hoja de Trabajo para listado'!$BC$155:$CB$1048576,MATCH($A611,'Hoja de Trabajo para listado'!$BC$155:$BC$1048576,0),MATCH((CUADRO!N$5&amp;$E611),'Hoja de Trabajo para listado'!$BC$151:$CB$151,0)),0)+IFERROR(INDEX('Hoja de Trabajo para listado'!$DE$153:$DG$274,MATCH($A611,'Hoja de Trabajo para listado'!$DE$153:$DE$1048576,0),MATCH((CUADRO!N$5&amp;$E611),'Hoja de Trabajo para listado'!$DE$151:$DG$151,0)),0)+IFERROR(INDEX('Hoja de Trabajo para listado'!$CD$155:$DC$1048576,MATCH($A611,'Hoja de Trabajo para listado'!$CD$155:$CD$1048576,0),MATCH((CUADRO!N$5&amp;$E611),'Hoja de Trabajo para listado'!$CD$151:$DC$151,0)),0)</f>
        <v>0</v>
      </c>
      <c r="O611" s="243">
        <f ca="1">+IFERROR(INDEX('Hoja de Trabajo para listado'!$A$155:$Z$1048576,MATCH($A611,'Hoja de Trabajo para listado'!$A$155:$A$1048576,0),MATCH((CUADRO!O$5&amp;$E611),'Hoja de Trabajo para listado'!$A$151:$Z$151,0)),0)+IFERROR(INDEX('Hoja de Trabajo para listado'!$AB$155:$BA$1048576,MATCH($A611,'Hoja de Trabajo para listado'!$AB$155:$AB$1048576,0),MATCH((CUADRO!O$5&amp;$E611),'Hoja de Trabajo para listado'!$AB$151:$BA$151,0)),0)+IFERROR(INDEX('Hoja de Trabajo para listado'!$BC$155:$CB$1048576,MATCH($A611,'Hoja de Trabajo para listado'!$BC$155:$BC$1048576,0),MATCH((CUADRO!O$5&amp;$E611),'Hoja de Trabajo para listado'!$BC$151:$CB$151,0)),0)+IFERROR(INDEX('Hoja de Trabajo para listado'!$DE$153:$DG$274,MATCH($A611,'Hoja de Trabajo para listado'!$DE$153:$DE$1048576,0),MATCH((CUADRO!O$5&amp;$E611),'Hoja de Trabajo para listado'!$DE$151:$DG$151,0)),0)+IFERROR(INDEX('Hoja de Trabajo para listado'!$CD$155:$DC$1048576,MATCH($A611,'Hoja de Trabajo para listado'!$CD$155:$CD$1048576,0),MATCH((CUADRO!O$5&amp;$E611),'Hoja de Trabajo para listado'!$CD$151:$DC$151,0)),0)</f>
        <v>0</v>
      </c>
      <c r="P611" s="243">
        <f ca="1">+IFERROR(INDEX('Hoja de Trabajo para listado'!$A$155:$Z$1048576,MATCH($A611,'Hoja de Trabajo para listado'!$A$155:$A$1048576,0),MATCH((CUADRO!P$5&amp;$E611),'Hoja de Trabajo para listado'!$A$151:$Z$151,0)),0)+IFERROR(INDEX('Hoja de Trabajo para listado'!$AB$155:$BA$1048576,MATCH($A611,'Hoja de Trabajo para listado'!$AB$155:$AB$1048576,0),MATCH((CUADRO!P$5&amp;$E611),'Hoja de Trabajo para listado'!$AB$151:$BA$151,0)),0)+IFERROR(INDEX('Hoja de Trabajo para listado'!$BC$155:$CB$1048576,MATCH($A611,'Hoja de Trabajo para listado'!$BC$155:$BC$1048576,0),MATCH((CUADRO!P$5&amp;$E611),'Hoja de Trabajo para listado'!$BC$151:$CB$151,0)),0)+IFERROR(INDEX('Hoja de Trabajo para listado'!$DE$153:$DG$274,MATCH($A611,'Hoja de Trabajo para listado'!$DE$153:$DE$1048576,0),MATCH((CUADRO!P$5&amp;$E611),'Hoja de Trabajo para listado'!$DE$151:$DG$151,0)),0)+IFERROR(INDEX('Hoja de Trabajo para listado'!$CD$155:$DC$1048576,MATCH($A611,'Hoja de Trabajo para listado'!$CD$155:$CD$1048576,0),MATCH((CUADRO!P$5&amp;$E611),'Hoja de Trabajo para listado'!$CD$151:$DC$151,0)),0)</f>
        <v>0</v>
      </c>
      <c r="Q611" s="243">
        <f ca="1">+IFERROR(INDEX('Hoja de Trabajo para listado'!$A$155:$Z$1048576,MATCH($A611,'Hoja de Trabajo para listado'!$A$155:$A$1048576,0),MATCH((CUADRO!Q$5&amp;$E611),'Hoja de Trabajo para listado'!$A$151:$Z$151,0)),0)+IFERROR(INDEX('Hoja de Trabajo para listado'!$AB$155:$BA$1048576,MATCH($A611,'Hoja de Trabajo para listado'!$AB$155:$AB$1048576,0),MATCH((CUADRO!Q$5&amp;$E611),'Hoja de Trabajo para listado'!$AB$151:$BA$151,0)),0)+IFERROR(INDEX('Hoja de Trabajo para listado'!$BC$155:$CB$1048576,MATCH($A611,'Hoja de Trabajo para listado'!$BC$155:$BC$1048576,0),MATCH((CUADRO!Q$5&amp;$E611),'Hoja de Trabajo para listado'!$BC$151:$CB$151,0)),0)+IFERROR(INDEX('Hoja de Trabajo para listado'!$DE$153:$DG$274,MATCH($A611,'Hoja de Trabajo para listado'!$DE$153:$DE$1048576,0),MATCH((CUADRO!Q$5&amp;$E611),'Hoja de Trabajo para listado'!$DE$151:$DG$151,0)),0)+IFERROR(INDEX('Hoja de Trabajo para listado'!$CD$155:$DC$1048576,MATCH($A611,'Hoja de Trabajo para listado'!$CD$155:$CD$1048576,0),MATCH((CUADRO!Q$5&amp;$E611),'Hoja de Trabajo para listado'!$CD$151:$DC$151,0)),0)</f>
        <v>0</v>
      </c>
      <c r="R611" s="243">
        <f t="shared" ca="1" si="21"/>
        <v>0</v>
      </c>
      <c r="S611" s="249">
        <f ca="1">+R610+R611</f>
        <v>0</v>
      </c>
      <c r="T611" s="243">
        <f ca="1">+S611</f>
        <v>0</v>
      </c>
      <c r="U611" s="242">
        <f t="shared" si="22"/>
        <v>2</v>
      </c>
      <c r="V611" s="333" t="str">
        <f>+VLOOKUP(A611,bd_lista!$A$3:$E$590,5,FALSE)</f>
        <v>Gobiernos Autonomos Municipales</v>
      </c>
      <c r="W611" s="384"/>
      <c r="X611" s="242">
        <f>+VLOOKUP(A611,[3]Sheet1!$A$13:$D$744,4,FALSE)</f>
        <v>0</v>
      </c>
      <c r="Y611" s="242" t="e">
        <f>+VLOOKUP(X611,bd_lista!$A$3:$C$590,3,FALSE)</f>
        <v>#N/A</v>
      </c>
      <c r="Z611" s="292"/>
      <c r="AA611" s="293"/>
    </row>
    <row r="612" spans="1:27" customFormat="1" ht="27" hidden="1" customHeight="1">
      <c r="A612" s="32">
        <v>1259</v>
      </c>
      <c r="B612" s="388">
        <f>+A612</f>
        <v>1259</v>
      </c>
      <c r="C612" s="247" t="str">
        <f>+VLOOKUP(A612,bd_lista!$A$3:$C$590,3,FALSE)</f>
        <v>Gobierno Autónomo Municipal de Palos Blancos</v>
      </c>
      <c r="D612" s="385" t="str">
        <f>+C612</f>
        <v>Gobierno Autónomo Municipal de Palos Blancos</v>
      </c>
      <c r="E612" s="242" t="s">
        <v>1304</v>
      </c>
      <c r="F612" s="243">
        <f ca="1">+IFERROR(INDEX('Hoja de Trabajo para listado'!$A$155:$Z$1048576,MATCH($A612,'Hoja de Trabajo para listado'!$A$155:$A$1048576,0),MATCH((CUADRO!F$5&amp;$E612),'Hoja de Trabajo para listado'!$A$151:$Z$151,0)),0)+IFERROR(INDEX('Hoja de Trabajo para listado'!$AB$155:$BA$1048576,MATCH($A612,'Hoja de Trabajo para listado'!$AB$155:$AB$1048576,0),MATCH((CUADRO!F$5&amp;$E612),'Hoja de Trabajo para listado'!$AB$151:$BA$151,0)),0)+IFERROR(INDEX('Hoja de Trabajo para listado'!$BC$155:$CB$1048576,MATCH($A612,'Hoja de Trabajo para listado'!$BC$155:$BC$1048576,0),MATCH((CUADRO!F$5&amp;$E612),'Hoja de Trabajo para listado'!$BC$151:$CB$151,0)),0)+IFERROR(INDEX('Hoja de Trabajo para listado'!$DE$153:$DG$274,MATCH($A612,'Hoja de Trabajo para listado'!$DE$153:$DE$1048576,0),MATCH((CUADRO!F$5&amp;$E612),'Hoja de Trabajo para listado'!$DE$151:$DG$151,0)),0)+IFERROR(INDEX('Hoja de Trabajo para listado'!$CD$155:$DC$1048576,MATCH($A612,'Hoja de Trabajo para listado'!$CD$155:$CD$1048576,0),MATCH((CUADRO!F$5&amp;$E612),'Hoja de Trabajo para listado'!$CD$151:$DC$151,0)),0)</f>
        <v>0</v>
      </c>
      <c r="G612" s="243">
        <f ca="1">+IFERROR(INDEX('Hoja de Trabajo para listado'!$A$155:$Z$1048576,MATCH($A612,'Hoja de Trabajo para listado'!$A$155:$A$1048576,0),MATCH((CUADRO!G$5&amp;$E612),'Hoja de Trabajo para listado'!$A$151:$Z$151,0)),0)+IFERROR(INDEX('Hoja de Trabajo para listado'!$AB$155:$BA$1048576,MATCH($A612,'Hoja de Trabajo para listado'!$AB$155:$AB$1048576,0),MATCH((CUADRO!G$5&amp;$E612),'Hoja de Trabajo para listado'!$AB$151:$BA$151,0)),0)+IFERROR(INDEX('Hoja de Trabajo para listado'!$BC$155:$CB$1048576,MATCH($A612,'Hoja de Trabajo para listado'!$BC$155:$BC$1048576,0),MATCH((CUADRO!G$5&amp;$E612),'Hoja de Trabajo para listado'!$BC$151:$CB$151,0)),0)+IFERROR(INDEX('Hoja de Trabajo para listado'!$DE$153:$DG$274,MATCH($A612,'Hoja de Trabajo para listado'!$DE$153:$DE$1048576,0),MATCH((CUADRO!G$5&amp;$E612),'Hoja de Trabajo para listado'!$DE$151:$DG$151,0)),0)+IFERROR(INDEX('Hoja de Trabajo para listado'!$CD$155:$DC$1048576,MATCH($A612,'Hoja de Trabajo para listado'!$CD$155:$CD$1048576,0),MATCH((CUADRO!G$5&amp;$E612),'Hoja de Trabajo para listado'!$CD$151:$DC$151,0)),0)</f>
        <v>0</v>
      </c>
      <c r="H612" s="243">
        <f ca="1">+IFERROR(INDEX('Hoja de Trabajo para listado'!$A$155:$Z$1048576,MATCH($A612,'Hoja de Trabajo para listado'!$A$155:$A$1048576,0),MATCH((CUADRO!H$5&amp;$E612),'Hoja de Trabajo para listado'!$A$151:$Z$151,0)),0)+IFERROR(INDEX('Hoja de Trabajo para listado'!$AB$155:$BA$1048576,MATCH($A612,'Hoja de Trabajo para listado'!$AB$155:$AB$1048576,0),MATCH((CUADRO!H$5&amp;$E612),'Hoja de Trabajo para listado'!$AB$151:$BA$151,0)),0)+IFERROR(INDEX('Hoja de Trabajo para listado'!$BC$155:$CB$1048576,MATCH($A612,'Hoja de Trabajo para listado'!$BC$155:$BC$1048576,0),MATCH((CUADRO!H$5&amp;$E612),'Hoja de Trabajo para listado'!$BC$151:$CB$151,0)),0)+IFERROR(INDEX('Hoja de Trabajo para listado'!$DE$153:$DG$274,MATCH($A612,'Hoja de Trabajo para listado'!$DE$153:$DE$1048576,0),MATCH((CUADRO!H$5&amp;$E612),'Hoja de Trabajo para listado'!$DE$151:$DG$151,0)),0)+IFERROR(INDEX('Hoja de Trabajo para listado'!$CD$155:$DC$1048576,MATCH($A612,'Hoja de Trabajo para listado'!$CD$155:$CD$1048576,0),MATCH((CUADRO!H$5&amp;$E612),'Hoja de Trabajo para listado'!$CD$151:$DC$151,0)),0)</f>
        <v>0</v>
      </c>
      <c r="I612" s="243">
        <f ca="1">+IFERROR(INDEX('Hoja de Trabajo para listado'!$A$155:$Z$1048576,MATCH($A612,'Hoja de Trabajo para listado'!$A$155:$A$1048576,0),MATCH((CUADRO!I$5&amp;$E612),'Hoja de Trabajo para listado'!$A$151:$Z$151,0)),0)+IFERROR(INDEX('Hoja de Trabajo para listado'!$AB$155:$BA$1048576,MATCH($A612,'Hoja de Trabajo para listado'!$AB$155:$AB$1048576,0),MATCH((CUADRO!I$5&amp;$E612),'Hoja de Trabajo para listado'!$AB$151:$BA$151,0)),0)+IFERROR(INDEX('Hoja de Trabajo para listado'!$BC$155:$CB$1048576,MATCH($A612,'Hoja de Trabajo para listado'!$BC$155:$BC$1048576,0),MATCH((CUADRO!I$5&amp;$E612),'Hoja de Trabajo para listado'!$BC$151:$CB$151,0)),0)+IFERROR(INDEX('Hoja de Trabajo para listado'!$DE$153:$DG$274,MATCH($A612,'Hoja de Trabajo para listado'!$DE$153:$DE$1048576,0),MATCH((CUADRO!I$5&amp;$E612),'Hoja de Trabajo para listado'!$DE$151:$DG$151,0)),0)+IFERROR(INDEX('Hoja de Trabajo para listado'!$CD$155:$DC$1048576,MATCH($A612,'Hoja de Trabajo para listado'!$CD$155:$CD$1048576,0),MATCH((CUADRO!I$5&amp;$E612),'Hoja de Trabajo para listado'!$CD$151:$DC$151,0)),0)</f>
        <v>0</v>
      </c>
      <c r="J612" s="243">
        <f ca="1">+IFERROR(INDEX('Hoja de Trabajo para listado'!$A$155:$Z$1048576,MATCH($A612,'Hoja de Trabajo para listado'!$A$155:$A$1048576,0),MATCH((CUADRO!J$5&amp;$E612),'Hoja de Trabajo para listado'!$A$151:$Z$151,0)),0)+IFERROR(INDEX('Hoja de Trabajo para listado'!$AB$155:$BA$1048576,MATCH($A612,'Hoja de Trabajo para listado'!$AB$155:$AB$1048576,0),MATCH((CUADRO!J$5&amp;$E612),'Hoja de Trabajo para listado'!$AB$151:$BA$151,0)),0)+IFERROR(INDEX('Hoja de Trabajo para listado'!$BC$155:$CB$1048576,MATCH($A612,'Hoja de Trabajo para listado'!$BC$155:$BC$1048576,0),MATCH((CUADRO!J$5&amp;$E612),'Hoja de Trabajo para listado'!$BC$151:$CB$151,0)),0)+IFERROR(INDEX('Hoja de Trabajo para listado'!$DE$153:$DG$274,MATCH($A612,'Hoja de Trabajo para listado'!$DE$153:$DE$1048576,0),MATCH((CUADRO!J$5&amp;$E612),'Hoja de Trabajo para listado'!$DE$151:$DG$151,0)),0)+IFERROR(INDEX('Hoja de Trabajo para listado'!$CD$155:$DC$1048576,MATCH($A612,'Hoja de Trabajo para listado'!$CD$155:$CD$1048576,0),MATCH((CUADRO!J$5&amp;$E612),'Hoja de Trabajo para listado'!$CD$151:$DC$151,0)),0)</f>
        <v>0</v>
      </c>
      <c r="K612" s="243">
        <f ca="1">+IFERROR(INDEX('Hoja de Trabajo para listado'!$A$155:$Z$1048576,MATCH($A612,'Hoja de Trabajo para listado'!$A$155:$A$1048576,0),MATCH((CUADRO!K$5&amp;$E612),'Hoja de Trabajo para listado'!$A$151:$Z$151,0)),0)+IFERROR(INDEX('Hoja de Trabajo para listado'!$AB$155:$BA$1048576,MATCH($A612,'Hoja de Trabajo para listado'!$AB$155:$AB$1048576,0),MATCH((CUADRO!K$5&amp;$E612),'Hoja de Trabajo para listado'!$AB$151:$BA$151,0)),0)+IFERROR(INDEX('Hoja de Trabajo para listado'!$BC$155:$CB$1048576,MATCH($A612,'Hoja de Trabajo para listado'!$BC$155:$BC$1048576,0),MATCH((CUADRO!K$5&amp;$E612),'Hoja de Trabajo para listado'!$BC$151:$CB$151,0)),0)+IFERROR(INDEX('Hoja de Trabajo para listado'!$DE$153:$DG$274,MATCH($A612,'Hoja de Trabajo para listado'!$DE$153:$DE$1048576,0),MATCH((CUADRO!K$5&amp;$E612),'Hoja de Trabajo para listado'!$DE$151:$DG$151,0)),0)+IFERROR(INDEX('Hoja de Trabajo para listado'!$CD$155:$DC$1048576,MATCH($A612,'Hoja de Trabajo para listado'!$CD$155:$CD$1048576,0),MATCH((CUADRO!K$5&amp;$E612),'Hoja de Trabajo para listado'!$CD$151:$DC$151,0)),0)</f>
        <v>0</v>
      </c>
      <c r="L612" s="243">
        <f ca="1">+IFERROR(INDEX('Hoja de Trabajo para listado'!$A$155:$Z$1048576,MATCH($A612,'Hoja de Trabajo para listado'!$A$155:$A$1048576,0),MATCH((CUADRO!L$5&amp;$E612),'Hoja de Trabajo para listado'!$A$151:$Z$151,0)),0)+IFERROR(INDEX('Hoja de Trabajo para listado'!$AB$155:$BA$1048576,MATCH($A612,'Hoja de Trabajo para listado'!$AB$155:$AB$1048576,0),MATCH((CUADRO!L$5&amp;$E612),'Hoja de Trabajo para listado'!$AB$151:$BA$151,0)),0)+IFERROR(INDEX('Hoja de Trabajo para listado'!$BC$155:$CB$1048576,MATCH($A612,'Hoja de Trabajo para listado'!$BC$155:$BC$1048576,0),MATCH((CUADRO!L$5&amp;$E612),'Hoja de Trabajo para listado'!$BC$151:$CB$151,0)),0)+IFERROR(INDEX('Hoja de Trabajo para listado'!$DE$153:$DG$274,MATCH($A612,'Hoja de Trabajo para listado'!$DE$153:$DE$1048576,0),MATCH((CUADRO!L$5&amp;$E612),'Hoja de Trabajo para listado'!$DE$151:$DG$151,0)),0)+IFERROR(INDEX('Hoja de Trabajo para listado'!$CD$155:$DC$1048576,MATCH($A612,'Hoja de Trabajo para listado'!$CD$155:$CD$1048576,0),MATCH((CUADRO!L$5&amp;$E612),'Hoja de Trabajo para listado'!$CD$151:$DC$151,0)),0)</f>
        <v>0</v>
      </c>
      <c r="M612" s="243">
        <f ca="1">+IFERROR(INDEX('Hoja de Trabajo para listado'!$A$155:$Z$1048576,MATCH($A612,'Hoja de Trabajo para listado'!$A$155:$A$1048576,0),MATCH((CUADRO!M$5&amp;$E612),'Hoja de Trabajo para listado'!$A$151:$Z$151,0)),0)+IFERROR(INDEX('Hoja de Trabajo para listado'!$AB$155:$BA$1048576,MATCH($A612,'Hoja de Trabajo para listado'!$AB$155:$AB$1048576,0),MATCH((CUADRO!M$5&amp;$E612),'Hoja de Trabajo para listado'!$AB$151:$BA$151,0)),0)+IFERROR(INDEX('Hoja de Trabajo para listado'!$BC$155:$CB$1048576,MATCH($A612,'Hoja de Trabajo para listado'!$BC$155:$BC$1048576,0),MATCH((CUADRO!M$5&amp;$E612),'Hoja de Trabajo para listado'!$BC$151:$CB$151,0)),0)+IFERROR(INDEX('Hoja de Trabajo para listado'!$DE$153:$DG$274,MATCH($A612,'Hoja de Trabajo para listado'!$DE$153:$DE$1048576,0),MATCH((CUADRO!M$5&amp;$E612),'Hoja de Trabajo para listado'!$DE$151:$DG$151,0)),0)+IFERROR(INDEX('Hoja de Trabajo para listado'!$CD$155:$DC$1048576,MATCH($A612,'Hoja de Trabajo para listado'!$CD$155:$CD$1048576,0),MATCH((CUADRO!M$5&amp;$E612),'Hoja de Trabajo para listado'!$CD$151:$DC$151,0)),0)</f>
        <v>0</v>
      </c>
      <c r="N612" s="243">
        <f ca="1">+IFERROR(INDEX('Hoja de Trabajo para listado'!$A$155:$Z$1048576,MATCH($A612,'Hoja de Trabajo para listado'!$A$155:$A$1048576,0),MATCH((CUADRO!N$5&amp;$E612),'Hoja de Trabajo para listado'!$A$151:$Z$151,0)),0)+IFERROR(INDEX('Hoja de Trabajo para listado'!$AB$155:$BA$1048576,MATCH($A612,'Hoja de Trabajo para listado'!$AB$155:$AB$1048576,0),MATCH((CUADRO!N$5&amp;$E612),'Hoja de Trabajo para listado'!$AB$151:$BA$151,0)),0)+IFERROR(INDEX('Hoja de Trabajo para listado'!$BC$155:$CB$1048576,MATCH($A612,'Hoja de Trabajo para listado'!$BC$155:$BC$1048576,0),MATCH((CUADRO!N$5&amp;$E612),'Hoja de Trabajo para listado'!$BC$151:$CB$151,0)),0)+IFERROR(INDEX('Hoja de Trabajo para listado'!$DE$153:$DG$274,MATCH($A612,'Hoja de Trabajo para listado'!$DE$153:$DE$1048576,0),MATCH((CUADRO!N$5&amp;$E612),'Hoja de Trabajo para listado'!$DE$151:$DG$151,0)),0)+IFERROR(INDEX('Hoja de Trabajo para listado'!$CD$155:$DC$1048576,MATCH($A612,'Hoja de Trabajo para listado'!$CD$155:$CD$1048576,0),MATCH((CUADRO!N$5&amp;$E612),'Hoja de Trabajo para listado'!$CD$151:$DC$151,0)),0)</f>
        <v>0</v>
      </c>
      <c r="O612" s="243">
        <f ca="1">+IFERROR(INDEX('Hoja de Trabajo para listado'!$A$155:$Z$1048576,MATCH($A612,'Hoja de Trabajo para listado'!$A$155:$A$1048576,0),MATCH((CUADRO!O$5&amp;$E612),'Hoja de Trabajo para listado'!$A$151:$Z$151,0)),0)+IFERROR(INDEX('Hoja de Trabajo para listado'!$AB$155:$BA$1048576,MATCH($A612,'Hoja de Trabajo para listado'!$AB$155:$AB$1048576,0),MATCH((CUADRO!O$5&amp;$E612),'Hoja de Trabajo para listado'!$AB$151:$BA$151,0)),0)+IFERROR(INDEX('Hoja de Trabajo para listado'!$BC$155:$CB$1048576,MATCH($A612,'Hoja de Trabajo para listado'!$BC$155:$BC$1048576,0),MATCH((CUADRO!O$5&amp;$E612),'Hoja de Trabajo para listado'!$BC$151:$CB$151,0)),0)+IFERROR(INDEX('Hoja de Trabajo para listado'!$DE$153:$DG$274,MATCH($A612,'Hoja de Trabajo para listado'!$DE$153:$DE$1048576,0),MATCH((CUADRO!O$5&amp;$E612),'Hoja de Trabajo para listado'!$DE$151:$DG$151,0)),0)+IFERROR(INDEX('Hoja de Trabajo para listado'!$CD$155:$DC$1048576,MATCH($A612,'Hoja de Trabajo para listado'!$CD$155:$CD$1048576,0),MATCH((CUADRO!O$5&amp;$E612),'Hoja de Trabajo para listado'!$CD$151:$DC$151,0)),0)</f>
        <v>0</v>
      </c>
      <c r="P612" s="243">
        <f ca="1">+IFERROR(INDEX('Hoja de Trabajo para listado'!$A$155:$Z$1048576,MATCH($A612,'Hoja de Trabajo para listado'!$A$155:$A$1048576,0),MATCH((CUADRO!P$5&amp;$E612),'Hoja de Trabajo para listado'!$A$151:$Z$151,0)),0)+IFERROR(INDEX('Hoja de Trabajo para listado'!$AB$155:$BA$1048576,MATCH($A612,'Hoja de Trabajo para listado'!$AB$155:$AB$1048576,0),MATCH((CUADRO!P$5&amp;$E612),'Hoja de Trabajo para listado'!$AB$151:$BA$151,0)),0)+IFERROR(INDEX('Hoja de Trabajo para listado'!$BC$155:$CB$1048576,MATCH($A612,'Hoja de Trabajo para listado'!$BC$155:$BC$1048576,0),MATCH((CUADRO!P$5&amp;$E612),'Hoja de Trabajo para listado'!$BC$151:$CB$151,0)),0)+IFERROR(INDEX('Hoja de Trabajo para listado'!$DE$153:$DG$274,MATCH($A612,'Hoja de Trabajo para listado'!$DE$153:$DE$1048576,0),MATCH((CUADRO!P$5&amp;$E612),'Hoja de Trabajo para listado'!$DE$151:$DG$151,0)),0)+IFERROR(INDEX('Hoja de Trabajo para listado'!$CD$155:$DC$1048576,MATCH($A612,'Hoja de Trabajo para listado'!$CD$155:$CD$1048576,0),MATCH((CUADRO!P$5&amp;$E612),'Hoja de Trabajo para listado'!$CD$151:$DC$151,0)),0)</f>
        <v>0</v>
      </c>
      <c r="Q612" s="243">
        <f ca="1">+IFERROR(INDEX('Hoja de Trabajo para listado'!$A$155:$Z$1048576,MATCH($A612,'Hoja de Trabajo para listado'!$A$155:$A$1048576,0),MATCH((CUADRO!Q$5&amp;$E612),'Hoja de Trabajo para listado'!$A$151:$Z$151,0)),0)+IFERROR(INDEX('Hoja de Trabajo para listado'!$AB$155:$BA$1048576,MATCH($A612,'Hoja de Trabajo para listado'!$AB$155:$AB$1048576,0),MATCH((CUADRO!Q$5&amp;$E612),'Hoja de Trabajo para listado'!$AB$151:$BA$151,0)),0)+IFERROR(INDEX('Hoja de Trabajo para listado'!$BC$155:$CB$1048576,MATCH($A612,'Hoja de Trabajo para listado'!$BC$155:$BC$1048576,0),MATCH((CUADRO!Q$5&amp;$E612),'Hoja de Trabajo para listado'!$BC$151:$CB$151,0)),0)+IFERROR(INDEX('Hoja de Trabajo para listado'!$DE$153:$DG$274,MATCH($A612,'Hoja de Trabajo para listado'!$DE$153:$DE$1048576,0),MATCH((CUADRO!Q$5&amp;$E612),'Hoja de Trabajo para listado'!$DE$151:$DG$151,0)),0)+IFERROR(INDEX('Hoja de Trabajo para listado'!$CD$155:$DC$1048576,MATCH($A612,'Hoja de Trabajo para listado'!$CD$155:$CD$1048576,0),MATCH((CUADRO!Q$5&amp;$E612),'Hoja de Trabajo para listado'!$CD$151:$DC$151,0)),0)</f>
        <v>0</v>
      </c>
      <c r="R612" s="243">
        <f t="shared" ca="1" si="21"/>
        <v>0</v>
      </c>
      <c r="S612" s="249"/>
      <c r="T612" s="243">
        <f ca="1">+T613</f>
        <v>0</v>
      </c>
      <c r="U612" s="242">
        <f t="shared" si="22"/>
        <v>1</v>
      </c>
      <c r="V612" s="333" t="str">
        <f>+VLOOKUP(A612,bd_lista!$A$3:$E$590,5,FALSE)</f>
        <v>Gobiernos Autonomos Municipales</v>
      </c>
      <c r="W612" s="383" t="str">
        <f>+V612</f>
        <v>Gobiernos Autonomos Municipales</v>
      </c>
      <c r="X612" s="242">
        <f>+VLOOKUP(A612,[3]Sheet1!$A$13:$D$744,4,FALSE)</f>
        <v>0</v>
      </c>
      <c r="Y612" s="242" t="e">
        <f>+VLOOKUP(X612,bd_lista!$A$3:$C$590,3,FALSE)</f>
        <v>#N/A</v>
      </c>
      <c r="Z612" s="294">
        <f>+X612</f>
        <v>0</v>
      </c>
      <c r="AA612" s="295" t="e">
        <f>+Y612</f>
        <v>#N/A</v>
      </c>
    </row>
    <row r="613" spans="1:27" customFormat="1" ht="27" hidden="1" customHeight="1">
      <c r="A613" s="32">
        <v>1259</v>
      </c>
      <c r="B613" s="389"/>
      <c r="C613" s="247" t="str">
        <f>+VLOOKUP(A613,bd_lista!$A$3:$C$590,3,FALSE)</f>
        <v>Gobierno Autónomo Municipal de Palos Blancos</v>
      </c>
      <c r="D613" s="386"/>
      <c r="E613" s="244" t="s">
        <v>1305</v>
      </c>
      <c r="F613" s="243">
        <f ca="1">+IFERROR(INDEX('Hoja de Trabajo para listado'!$A$155:$Z$1048576,MATCH($A613,'Hoja de Trabajo para listado'!$A$155:$A$1048576,0),MATCH((CUADRO!F$5&amp;$E613),'Hoja de Trabajo para listado'!$A$151:$Z$151,0)),0)+IFERROR(INDEX('Hoja de Trabajo para listado'!$AB$155:$BA$1048576,MATCH($A613,'Hoja de Trabajo para listado'!$AB$155:$AB$1048576,0),MATCH((CUADRO!F$5&amp;$E613),'Hoja de Trabajo para listado'!$AB$151:$BA$151,0)),0)+IFERROR(INDEX('Hoja de Trabajo para listado'!$BC$155:$CB$1048576,MATCH($A613,'Hoja de Trabajo para listado'!$BC$155:$BC$1048576,0),MATCH((CUADRO!F$5&amp;$E613),'Hoja de Trabajo para listado'!$BC$151:$CB$151,0)),0)+IFERROR(INDEX('Hoja de Trabajo para listado'!$DE$153:$DG$274,MATCH($A613,'Hoja de Trabajo para listado'!$DE$153:$DE$1048576,0),MATCH((CUADRO!F$5&amp;$E613),'Hoja de Trabajo para listado'!$DE$151:$DG$151,0)),0)+IFERROR(INDEX('Hoja de Trabajo para listado'!$CD$155:$DC$1048576,MATCH($A613,'Hoja de Trabajo para listado'!$CD$155:$CD$1048576,0),MATCH((CUADRO!F$5&amp;$E613),'Hoja de Trabajo para listado'!$CD$151:$DC$151,0)),0)</f>
        <v>0</v>
      </c>
      <c r="G613" s="243">
        <f ca="1">+IFERROR(INDEX('Hoja de Trabajo para listado'!$A$155:$Z$1048576,MATCH($A613,'Hoja de Trabajo para listado'!$A$155:$A$1048576,0),MATCH((CUADRO!G$5&amp;$E613),'Hoja de Trabajo para listado'!$A$151:$Z$151,0)),0)+IFERROR(INDEX('Hoja de Trabajo para listado'!$AB$155:$BA$1048576,MATCH($A613,'Hoja de Trabajo para listado'!$AB$155:$AB$1048576,0),MATCH((CUADRO!G$5&amp;$E613),'Hoja de Trabajo para listado'!$AB$151:$BA$151,0)),0)+IFERROR(INDEX('Hoja de Trabajo para listado'!$BC$155:$CB$1048576,MATCH($A613,'Hoja de Trabajo para listado'!$BC$155:$BC$1048576,0),MATCH((CUADRO!G$5&amp;$E613),'Hoja de Trabajo para listado'!$BC$151:$CB$151,0)),0)+IFERROR(INDEX('Hoja de Trabajo para listado'!$DE$153:$DG$274,MATCH($A613,'Hoja de Trabajo para listado'!$DE$153:$DE$1048576,0),MATCH((CUADRO!G$5&amp;$E613),'Hoja de Trabajo para listado'!$DE$151:$DG$151,0)),0)+IFERROR(INDEX('Hoja de Trabajo para listado'!$CD$155:$DC$1048576,MATCH($A613,'Hoja de Trabajo para listado'!$CD$155:$CD$1048576,0),MATCH((CUADRO!G$5&amp;$E613),'Hoja de Trabajo para listado'!$CD$151:$DC$151,0)),0)</f>
        <v>0</v>
      </c>
      <c r="H613" s="243">
        <f ca="1">+IFERROR(INDEX('Hoja de Trabajo para listado'!$A$155:$Z$1048576,MATCH($A613,'Hoja de Trabajo para listado'!$A$155:$A$1048576,0),MATCH((CUADRO!H$5&amp;$E613),'Hoja de Trabajo para listado'!$A$151:$Z$151,0)),0)+IFERROR(INDEX('Hoja de Trabajo para listado'!$AB$155:$BA$1048576,MATCH($A613,'Hoja de Trabajo para listado'!$AB$155:$AB$1048576,0),MATCH((CUADRO!H$5&amp;$E613),'Hoja de Trabajo para listado'!$AB$151:$BA$151,0)),0)+IFERROR(INDEX('Hoja de Trabajo para listado'!$BC$155:$CB$1048576,MATCH($A613,'Hoja de Trabajo para listado'!$BC$155:$BC$1048576,0),MATCH((CUADRO!H$5&amp;$E613),'Hoja de Trabajo para listado'!$BC$151:$CB$151,0)),0)+IFERROR(INDEX('Hoja de Trabajo para listado'!$DE$153:$DG$274,MATCH($A613,'Hoja de Trabajo para listado'!$DE$153:$DE$1048576,0),MATCH((CUADRO!H$5&amp;$E613),'Hoja de Trabajo para listado'!$DE$151:$DG$151,0)),0)+IFERROR(INDEX('Hoja de Trabajo para listado'!$CD$155:$DC$1048576,MATCH($A613,'Hoja de Trabajo para listado'!$CD$155:$CD$1048576,0),MATCH((CUADRO!H$5&amp;$E613),'Hoja de Trabajo para listado'!$CD$151:$DC$151,0)),0)</f>
        <v>0</v>
      </c>
      <c r="I613" s="243">
        <f ca="1">+IFERROR(INDEX('Hoja de Trabajo para listado'!$A$155:$Z$1048576,MATCH($A613,'Hoja de Trabajo para listado'!$A$155:$A$1048576,0),MATCH((CUADRO!I$5&amp;$E613),'Hoja de Trabajo para listado'!$A$151:$Z$151,0)),0)+IFERROR(INDEX('Hoja de Trabajo para listado'!$AB$155:$BA$1048576,MATCH($A613,'Hoja de Trabajo para listado'!$AB$155:$AB$1048576,0),MATCH((CUADRO!I$5&amp;$E613),'Hoja de Trabajo para listado'!$AB$151:$BA$151,0)),0)+IFERROR(INDEX('Hoja de Trabajo para listado'!$BC$155:$CB$1048576,MATCH($A613,'Hoja de Trabajo para listado'!$BC$155:$BC$1048576,0),MATCH((CUADRO!I$5&amp;$E613),'Hoja de Trabajo para listado'!$BC$151:$CB$151,0)),0)+IFERROR(INDEX('Hoja de Trabajo para listado'!$DE$153:$DG$274,MATCH($A613,'Hoja de Trabajo para listado'!$DE$153:$DE$1048576,0),MATCH((CUADRO!I$5&amp;$E613),'Hoja de Trabajo para listado'!$DE$151:$DG$151,0)),0)+IFERROR(INDEX('Hoja de Trabajo para listado'!$CD$155:$DC$1048576,MATCH($A613,'Hoja de Trabajo para listado'!$CD$155:$CD$1048576,0),MATCH((CUADRO!I$5&amp;$E613),'Hoja de Trabajo para listado'!$CD$151:$DC$151,0)),0)</f>
        <v>0</v>
      </c>
      <c r="J613" s="243">
        <f ca="1">+IFERROR(INDEX('Hoja de Trabajo para listado'!$A$155:$Z$1048576,MATCH($A613,'Hoja de Trabajo para listado'!$A$155:$A$1048576,0),MATCH((CUADRO!J$5&amp;$E613),'Hoja de Trabajo para listado'!$A$151:$Z$151,0)),0)+IFERROR(INDEX('Hoja de Trabajo para listado'!$AB$155:$BA$1048576,MATCH($A613,'Hoja de Trabajo para listado'!$AB$155:$AB$1048576,0),MATCH((CUADRO!J$5&amp;$E613),'Hoja de Trabajo para listado'!$AB$151:$BA$151,0)),0)+IFERROR(INDEX('Hoja de Trabajo para listado'!$BC$155:$CB$1048576,MATCH($A613,'Hoja de Trabajo para listado'!$BC$155:$BC$1048576,0),MATCH((CUADRO!J$5&amp;$E613),'Hoja de Trabajo para listado'!$BC$151:$CB$151,0)),0)+IFERROR(INDEX('Hoja de Trabajo para listado'!$DE$153:$DG$274,MATCH($A613,'Hoja de Trabajo para listado'!$DE$153:$DE$1048576,0),MATCH((CUADRO!J$5&amp;$E613),'Hoja de Trabajo para listado'!$DE$151:$DG$151,0)),0)+IFERROR(INDEX('Hoja de Trabajo para listado'!$CD$155:$DC$1048576,MATCH($A613,'Hoja de Trabajo para listado'!$CD$155:$CD$1048576,0),MATCH((CUADRO!J$5&amp;$E613),'Hoja de Trabajo para listado'!$CD$151:$DC$151,0)),0)</f>
        <v>0</v>
      </c>
      <c r="K613" s="243">
        <f ca="1">+IFERROR(INDEX('Hoja de Trabajo para listado'!$A$155:$Z$1048576,MATCH($A613,'Hoja de Trabajo para listado'!$A$155:$A$1048576,0),MATCH((CUADRO!K$5&amp;$E613),'Hoja de Trabajo para listado'!$A$151:$Z$151,0)),0)+IFERROR(INDEX('Hoja de Trabajo para listado'!$AB$155:$BA$1048576,MATCH($A613,'Hoja de Trabajo para listado'!$AB$155:$AB$1048576,0),MATCH((CUADRO!K$5&amp;$E613),'Hoja de Trabajo para listado'!$AB$151:$BA$151,0)),0)+IFERROR(INDEX('Hoja de Trabajo para listado'!$BC$155:$CB$1048576,MATCH($A613,'Hoja de Trabajo para listado'!$BC$155:$BC$1048576,0),MATCH((CUADRO!K$5&amp;$E613),'Hoja de Trabajo para listado'!$BC$151:$CB$151,0)),0)+IFERROR(INDEX('Hoja de Trabajo para listado'!$DE$153:$DG$274,MATCH($A613,'Hoja de Trabajo para listado'!$DE$153:$DE$1048576,0),MATCH((CUADRO!K$5&amp;$E613),'Hoja de Trabajo para listado'!$DE$151:$DG$151,0)),0)+IFERROR(INDEX('Hoja de Trabajo para listado'!$CD$155:$DC$1048576,MATCH($A613,'Hoja de Trabajo para listado'!$CD$155:$CD$1048576,0),MATCH((CUADRO!K$5&amp;$E613),'Hoja de Trabajo para listado'!$CD$151:$DC$151,0)),0)</f>
        <v>0</v>
      </c>
      <c r="L613" s="243">
        <f ca="1">+IFERROR(INDEX('Hoja de Trabajo para listado'!$A$155:$Z$1048576,MATCH($A613,'Hoja de Trabajo para listado'!$A$155:$A$1048576,0),MATCH((CUADRO!L$5&amp;$E613),'Hoja de Trabajo para listado'!$A$151:$Z$151,0)),0)+IFERROR(INDEX('Hoja de Trabajo para listado'!$AB$155:$BA$1048576,MATCH($A613,'Hoja de Trabajo para listado'!$AB$155:$AB$1048576,0),MATCH((CUADRO!L$5&amp;$E613),'Hoja de Trabajo para listado'!$AB$151:$BA$151,0)),0)+IFERROR(INDEX('Hoja de Trabajo para listado'!$BC$155:$CB$1048576,MATCH($A613,'Hoja de Trabajo para listado'!$BC$155:$BC$1048576,0),MATCH((CUADRO!L$5&amp;$E613),'Hoja de Trabajo para listado'!$BC$151:$CB$151,0)),0)+IFERROR(INDEX('Hoja de Trabajo para listado'!$DE$153:$DG$274,MATCH($A613,'Hoja de Trabajo para listado'!$DE$153:$DE$1048576,0),MATCH((CUADRO!L$5&amp;$E613),'Hoja de Trabajo para listado'!$DE$151:$DG$151,0)),0)+IFERROR(INDEX('Hoja de Trabajo para listado'!$CD$155:$DC$1048576,MATCH($A613,'Hoja de Trabajo para listado'!$CD$155:$CD$1048576,0),MATCH((CUADRO!L$5&amp;$E613),'Hoja de Trabajo para listado'!$CD$151:$DC$151,0)),0)</f>
        <v>0</v>
      </c>
      <c r="M613" s="243">
        <f ca="1">+IFERROR(INDEX('Hoja de Trabajo para listado'!$A$155:$Z$1048576,MATCH($A613,'Hoja de Trabajo para listado'!$A$155:$A$1048576,0),MATCH((CUADRO!M$5&amp;$E613),'Hoja de Trabajo para listado'!$A$151:$Z$151,0)),0)+IFERROR(INDEX('Hoja de Trabajo para listado'!$AB$155:$BA$1048576,MATCH($A613,'Hoja de Trabajo para listado'!$AB$155:$AB$1048576,0),MATCH((CUADRO!M$5&amp;$E613),'Hoja de Trabajo para listado'!$AB$151:$BA$151,0)),0)+IFERROR(INDEX('Hoja de Trabajo para listado'!$BC$155:$CB$1048576,MATCH($A613,'Hoja de Trabajo para listado'!$BC$155:$BC$1048576,0),MATCH((CUADRO!M$5&amp;$E613),'Hoja de Trabajo para listado'!$BC$151:$CB$151,0)),0)+IFERROR(INDEX('Hoja de Trabajo para listado'!$DE$153:$DG$274,MATCH($A613,'Hoja de Trabajo para listado'!$DE$153:$DE$1048576,0),MATCH((CUADRO!M$5&amp;$E613),'Hoja de Trabajo para listado'!$DE$151:$DG$151,0)),0)+IFERROR(INDEX('Hoja de Trabajo para listado'!$CD$155:$DC$1048576,MATCH($A613,'Hoja de Trabajo para listado'!$CD$155:$CD$1048576,0),MATCH((CUADRO!M$5&amp;$E613),'Hoja de Trabajo para listado'!$CD$151:$DC$151,0)),0)</f>
        <v>0</v>
      </c>
      <c r="N613" s="243">
        <f ca="1">+IFERROR(INDEX('Hoja de Trabajo para listado'!$A$155:$Z$1048576,MATCH($A613,'Hoja de Trabajo para listado'!$A$155:$A$1048576,0),MATCH((CUADRO!N$5&amp;$E613),'Hoja de Trabajo para listado'!$A$151:$Z$151,0)),0)+IFERROR(INDEX('Hoja de Trabajo para listado'!$AB$155:$BA$1048576,MATCH($A613,'Hoja de Trabajo para listado'!$AB$155:$AB$1048576,0),MATCH((CUADRO!N$5&amp;$E613),'Hoja de Trabajo para listado'!$AB$151:$BA$151,0)),0)+IFERROR(INDEX('Hoja de Trabajo para listado'!$BC$155:$CB$1048576,MATCH($A613,'Hoja de Trabajo para listado'!$BC$155:$BC$1048576,0),MATCH((CUADRO!N$5&amp;$E613),'Hoja de Trabajo para listado'!$BC$151:$CB$151,0)),0)+IFERROR(INDEX('Hoja de Trabajo para listado'!$DE$153:$DG$274,MATCH($A613,'Hoja de Trabajo para listado'!$DE$153:$DE$1048576,0),MATCH((CUADRO!N$5&amp;$E613),'Hoja de Trabajo para listado'!$DE$151:$DG$151,0)),0)+IFERROR(INDEX('Hoja de Trabajo para listado'!$CD$155:$DC$1048576,MATCH($A613,'Hoja de Trabajo para listado'!$CD$155:$CD$1048576,0),MATCH((CUADRO!N$5&amp;$E613),'Hoja de Trabajo para listado'!$CD$151:$DC$151,0)),0)</f>
        <v>0</v>
      </c>
      <c r="O613" s="243">
        <f ca="1">+IFERROR(INDEX('Hoja de Trabajo para listado'!$A$155:$Z$1048576,MATCH($A613,'Hoja de Trabajo para listado'!$A$155:$A$1048576,0),MATCH((CUADRO!O$5&amp;$E613),'Hoja de Trabajo para listado'!$A$151:$Z$151,0)),0)+IFERROR(INDEX('Hoja de Trabajo para listado'!$AB$155:$BA$1048576,MATCH($A613,'Hoja de Trabajo para listado'!$AB$155:$AB$1048576,0),MATCH((CUADRO!O$5&amp;$E613),'Hoja de Trabajo para listado'!$AB$151:$BA$151,0)),0)+IFERROR(INDEX('Hoja de Trabajo para listado'!$BC$155:$CB$1048576,MATCH($A613,'Hoja de Trabajo para listado'!$BC$155:$BC$1048576,0),MATCH((CUADRO!O$5&amp;$E613),'Hoja de Trabajo para listado'!$BC$151:$CB$151,0)),0)+IFERROR(INDEX('Hoja de Trabajo para listado'!$DE$153:$DG$274,MATCH($A613,'Hoja de Trabajo para listado'!$DE$153:$DE$1048576,0),MATCH((CUADRO!O$5&amp;$E613),'Hoja de Trabajo para listado'!$DE$151:$DG$151,0)),0)+IFERROR(INDEX('Hoja de Trabajo para listado'!$CD$155:$DC$1048576,MATCH($A613,'Hoja de Trabajo para listado'!$CD$155:$CD$1048576,0),MATCH((CUADRO!O$5&amp;$E613),'Hoja de Trabajo para listado'!$CD$151:$DC$151,0)),0)</f>
        <v>0</v>
      </c>
      <c r="P613" s="243">
        <f ca="1">+IFERROR(INDEX('Hoja de Trabajo para listado'!$A$155:$Z$1048576,MATCH($A613,'Hoja de Trabajo para listado'!$A$155:$A$1048576,0),MATCH((CUADRO!P$5&amp;$E613),'Hoja de Trabajo para listado'!$A$151:$Z$151,0)),0)+IFERROR(INDEX('Hoja de Trabajo para listado'!$AB$155:$BA$1048576,MATCH($A613,'Hoja de Trabajo para listado'!$AB$155:$AB$1048576,0),MATCH((CUADRO!P$5&amp;$E613),'Hoja de Trabajo para listado'!$AB$151:$BA$151,0)),0)+IFERROR(INDEX('Hoja de Trabajo para listado'!$BC$155:$CB$1048576,MATCH($A613,'Hoja de Trabajo para listado'!$BC$155:$BC$1048576,0),MATCH((CUADRO!P$5&amp;$E613),'Hoja de Trabajo para listado'!$BC$151:$CB$151,0)),0)+IFERROR(INDEX('Hoja de Trabajo para listado'!$DE$153:$DG$274,MATCH($A613,'Hoja de Trabajo para listado'!$DE$153:$DE$1048576,0),MATCH((CUADRO!P$5&amp;$E613),'Hoja de Trabajo para listado'!$DE$151:$DG$151,0)),0)+IFERROR(INDEX('Hoja de Trabajo para listado'!$CD$155:$DC$1048576,MATCH($A613,'Hoja de Trabajo para listado'!$CD$155:$CD$1048576,0),MATCH((CUADRO!P$5&amp;$E613),'Hoja de Trabajo para listado'!$CD$151:$DC$151,0)),0)</f>
        <v>0</v>
      </c>
      <c r="Q613" s="243">
        <f ca="1">+IFERROR(INDEX('Hoja de Trabajo para listado'!$A$155:$Z$1048576,MATCH($A613,'Hoja de Trabajo para listado'!$A$155:$A$1048576,0),MATCH((CUADRO!Q$5&amp;$E613),'Hoja de Trabajo para listado'!$A$151:$Z$151,0)),0)+IFERROR(INDEX('Hoja de Trabajo para listado'!$AB$155:$BA$1048576,MATCH($A613,'Hoja de Trabajo para listado'!$AB$155:$AB$1048576,0),MATCH((CUADRO!Q$5&amp;$E613),'Hoja de Trabajo para listado'!$AB$151:$BA$151,0)),0)+IFERROR(INDEX('Hoja de Trabajo para listado'!$BC$155:$CB$1048576,MATCH($A613,'Hoja de Trabajo para listado'!$BC$155:$BC$1048576,0),MATCH((CUADRO!Q$5&amp;$E613),'Hoja de Trabajo para listado'!$BC$151:$CB$151,0)),0)+IFERROR(INDEX('Hoja de Trabajo para listado'!$DE$153:$DG$274,MATCH($A613,'Hoja de Trabajo para listado'!$DE$153:$DE$1048576,0),MATCH((CUADRO!Q$5&amp;$E613),'Hoja de Trabajo para listado'!$DE$151:$DG$151,0)),0)+IFERROR(INDEX('Hoja de Trabajo para listado'!$CD$155:$DC$1048576,MATCH($A613,'Hoja de Trabajo para listado'!$CD$155:$CD$1048576,0),MATCH((CUADRO!Q$5&amp;$E613),'Hoja de Trabajo para listado'!$CD$151:$DC$151,0)),0)</f>
        <v>0</v>
      </c>
      <c r="R613" s="243">
        <f t="shared" ca="1" si="21"/>
        <v>0</v>
      </c>
      <c r="S613" s="249">
        <f ca="1">+R612+R613</f>
        <v>0</v>
      </c>
      <c r="T613" s="243">
        <f ca="1">+S613</f>
        <v>0</v>
      </c>
      <c r="U613" s="242">
        <f t="shared" si="22"/>
        <v>2</v>
      </c>
      <c r="V613" s="333" t="str">
        <f>+VLOOKUP(A613,bd_lista!$A$3:$E$590,5,FALSE)</f>
        <v>Gobiernos Autonomos Municipales</v>
      </c>
      <c r="W613" s="384"/>
      <c r="X613" s="242">
        <f>+VLOOKUP(A613,[3]Sheet1!$A$13:$D$744,4,FALSE)</f>
        <v>0</v>
      </c>
      <c r="Y613" s="242" t="e">
        <f>+VLOOKUP(X613,bd_lista!$A$3:$C$590,3,FALSE)</f>
        <v>#N/A</v>
      </c>
      <c r="Z613" s="292"/>
      <c r="AA613" s="293"/>
    </row>
    <row r="614" spans="1:27" customFormat="1" ht="27" hidden="1" customHeight="1">
      <c r="A614" s="32">
        <v>1260</v>
      </c>
      <c r="B614" s="388">
        <f>+A614</f>
        <v>1260</v>
      </c>
      <c r="C614" s="247" t="str">
        <f>+VLOOKUP(A614,bd_lista!$A$3:$C$590,3,FALSE)</f>
        <v>Gobierno Autónomo Municipal de La Asunta</v>
      </c>
      <c r="D614" s="385" t="str">
        <f>+C614</f>
        <v>Gobierno Autónomo Municipal de La Asunta</v>
      </c>
      <c r="E614" s="242" t="s">
        <v>1304</v>
      </c>
      <c r="F614" s="243">
        <f ca="1">+IFERROR(INDEX('Hoja de Trabajo para listado'!$A$155:$Z$1048576,MATCH($A614,'Hoja de Trabajo para listado'!$A$155:$A$1048576,0),MATCH((CUADRO!F$5&amp;$E614),'Hoja de Trabajo para listado'!$A$151:$Z$151,0)),0)+IFERROR(INDEX('Hoja de Trabajo para listado'!$AB$155:$BA$1048576,MATCH($A614,'Hoja de Trabajo para listado'!$AB$155:$AB$1048576,0),MATCH((CUADRO!F$5&amp;$E614),'Hoja de Trabajo para listado'!$AB$151:$BA$151,0)),0)+IFERROR(INDEX('Hoja de Trabajo para listado'!$BC$155:$CB$1048576,MATCH($A614,'Hoja de Trabajo para listado'!$BC$155:$BC$1048576,0),MATCH((CUADRO!F$5&amp;$E614),'Hoja de Trabajo para listado'!$BC$151:$CB$151,0)),0)+IFERROR(INDEX('Hoja de Trabajo para listado'!$DE$153:$DG$274,MATCH($A614,'Hoja de Trabajo para listado'!$DE$153:$DE$1048576,0),MATCH((CUADRO!F$5&amp;$E614),'Hoja de Trabajo para listado'!$DE$151:$DG$151,0)),0)+IFERROR(INDEX('Hoja de Trabajo para listado'!$CD$155:$DC$1048576,MATCH($A614,'Hoja de Trabajo para listado'!$CD$155:$CD$1048576,0),MATCH((CUADRO!F$5&amp;$E614),'Hoja de Trabajo para listado'!$CD$151:$DC$151,0)),0)</f>
        <v>0</v>
      </c>
      <c r="G614" s="243">
        <f ca="1">+IFERROR(INDEX('Hoja de Trabajo para listado'!$A$155:$Z$1048576,MATCH($A614,'Hoja de Trabajo para listado'!$A$155:$A$1048576,0),MATCH((CUADRO!G$5&amp;$E614),'Hoja de Trabajo para listado'!$A$151:$Z$151,0)),0)+IFERROR(INDEX('Hoja de Trabajo para listado'!$AB$155:$BA$1048576,MATCH($A614,'Hoja de Trabajo para listado'!$AB$155:$AB$1048576,0),MATCH((CUADRO!G$5&amp;$E614),'Hoja de Trabajo para listado'!$AB$151:$BA$151,0)),0)+IFERROR(INDEX('Hoja de Trabajo para listado'!$BC$155:$CB$1048576,MATCH($A614,'Hoja de Trabajo para listado'!$BC$155:$BC$1048576,0),MATCH((CUADRO!G$5&amp;$E614),'Hoja de Trabajo para listado'!$BC$151:$CB$151,0)),0)+IFERROR(INDEX('Hoja de Trabajo para listado'!$DE$153:$DG$274,MATCH($A614,'Hoja de Trabajo para listado'!$DE$153:$DE$1048576,0),MATCH((CUADRO!G$5&amp;$E614),'Hoja de Trabajo para listado'!$DE$151:$DG$151,0)),0)+IFERROR(INDEX('Hoja de Trabajo para listado'!$CD$155:$DC$1048576,MATCH($A614,'Hoja de Trabajo para listado'!$CD$155:$CD$1048576,0),MATCH((CUADRO!G$5&amp;$E614),'Hoja de Trabajo para listado'!$CD$151:$DC$151,0)),0)</f>
        <v>0</v>
      </c>
      <c r="H614" s="243">
        <f ca="1">+IFERROR(INDEX('Hoja de Trabajo para listado'!$A$155:$Z$1048576,MATCH($A614,'Hoja de Trabajo para listado'!$A$155:$A$1048576,0),MATCH((CUADRO!H$5&amp;$E614),'Hoja de Trabajo para listado'!$A$151:$Z$151,0)),0)+IFERROR(INDEX('Hoja de Trabajo para listado'!$AB$155:$BA$1048576,MATCH($A614,'Hoja de Trabajo para listado'!$AB$155:$AB$1048576,0),MATCH((CUADRO!H$5&amp;$E614),'Hoja de Trabajo para listado'!$AB$151:$BA$151,0)),0)+IFERROR(INDEX('Hoja de Trabajo para listado'!$BC$155:$CB$1048576,MATCH($A614,'Hoja de Trabajo para listado'!$BC$155:$BC$1048576,0),MATCH((CUADRO!H$5&amp;$E614),'Hoja de Trabajo para listado'!$BC$151:$CB$151,0)),0)+IFERROR(INDEX('Hoja de Trabajo para listado'!$DE$153:$DG$274,MATCH($A614,'Hoja de Trabajo para listado'!$DE$153:$DE$1048576,0),MATCH((CUADRO!H$5&amp;$E614),'Hoja de Trabajo para listado'!$DE$151:$DG$151,0)),0)+IFERROR(INDEX('Hoja de Trabajo para listado'!$CD$155:$DC$1048576,MATCH($A614,'Hoja de Trabajo para listado'!$CD$155:$CD$1048576,0),MATCH((CUADRO!H$5&amp;$E614),'Hoja de Trabajo para listado'!$CD$151:$DC$151,0)),0)</f>
        <v>0</v>
      </c>
      <c r="I614" s="243">
        <f ca="1">+IFERROR(INDEX('Hoja de Trabajo para listado'!$A$155:$Z$1048576,MATCH($A614,'Hoja de Trabajo para listado'!$A$155:$A$1048576,0),MATCH((CUADRO!I$5&amp;$E614),'Hoja de Trabajo para listado'!$A$151:$Z$151,0)),0)+IFERROR(INDEX('Hoja de Trabajo para listado'!$AB$155:$BA$1048576,MATCH($A614,'Hoja de Trabajo para listado'!$AB$155:$AB$1048576,0),MATCH((CUADRO!I$5&amp;$E614),'Hoja de Trabajo para listado'!$AB$151:$BA$151,0)),0)+IFERROR(INDEX('Hoja de Trabajo para listado'!$BC$155:$CB$1048576,MATCH($A614,'Hoja de Trabajo para listado'!$BC$155:$BC$1048576,0),MATCH((CUADRO!I$5&amp;$E614),'Hoja de Trabajo para listado'!$BC$151:$CB$151,0)),0)+IFERROR(INDEX('Hoja de Trabajo para listado'!$DE$153:$DG$274,MATCH($A614,'Hoja de Trabajo para listado'!$DE$153:$DE$1048576,0),MATCH((CUADRO!I$5&amp;$E614),'Hoja de Trabajo para listado'!$DE$151:$DG$151,0)),0)+IFERROR(INDEX('Hoja de Trabajo para listado'!$CD$155:$DC$1048576,MATCH($A614,'Hoja de Trabajo para listado'!$CD$155:$CD$1048576,0),MATCH((CUADRO!I$5&amp;$E614),'Hoja de Trabajo para listado'!$CD$151:$DC$151,0)),0)</f>
        <v>0</v>
      </c>
      <c r="J614" s="243">
        <f ca="1">+IFERROR(INDEX('Hoja de Trabajo para listado'!$A$155:$Z$1048576,MATCH($A614,'Hoja de Trabajo para listado'!$A$155:$A$1048576,0),MATCH((CUADRO!J$5&amp;$E614),'Hoja de Trabajo para listado'!$A$151:$Z$151,0)),0)+IFERROR(INDEX('Hoja de Trabajo para listado'!$AB$155:$BA$1048576,MATCH($A614,'Hoja de Trabajo para listado'!$AB$155:$AB$1048576,0),MATCH((CUADRO!J$5&amp;$E614),'Hoja de Trabajo para listado'!$AB$151:$BA$151,0)),0)+IFERROR(INDEX('Hoja de Trabajo para listado'!$BC$155:$CB$1048576,MATCH($A614,'Hoja de Trabajo para listado'!$BC$155:$BC$1048576,0),MATCH((CUADRO!J$5&amp;$E614),'Hoja de Trabajo para listado'!$BC$151:$CB$151,0)),0)+IFERROR(INDEX('Hoja de Trabajo para listado'!$DE$153:$DG$274,MATCH($A614,'Hoja de Trabajo para listado'!$DE$153:$DE$1048576,0),MATCH((CUADRO!J$5&amp;$E614),'Hoja de Trabajo para listado'!$DE$151:$DG$151,0)),0)+IFERROR(INDEX('Hoja de Trabajo para listado'!$CD$155:$DC$1048576,MATCH($A614,'Hoja de Trabajo para listado'!$CD$155:$CD$1048576,0),MATCH((CUADRO!J$5&amp;$E614),'Hoja de Trabajo para listado'!$CD$151:$DC$151,0)),0)</f>
        <v>0</v>
      </c>
      <c r="K614" s="243">
        <f ca="1">+IFERROR(INDEX('Hoja de Trabajo para listado'!$A$155:$Z$1048576,MATCH($A614,'Hoja de Trabajo para listado'!$A$155:$A$1048576,0),MATCH((CUADRO!K$5&amp;$E614),'Hoja de Trabajo para listado'!$A$151:$Z$151,0)),0)+IFERROR(INDEX('Hoja de Trabajo para listado'!$AB$155:$BA$1048576,MATCH($A614,'Hoja de Trabajo para listado'!$AB$155:$AB$1048576,0),MATCH((CUADRO!K$5&amp;$E614),'Hoja de Trabajo para listado'!$AB$151:$BA$151,0)),0)+IFERROR(INDEX('Hoja de Trabajo para listado'!$BC$155:$CB$1048576,MATCH($A614,'Hoja de Trabajo para listado'!$BC$155:$BC$1048576,0),MATCH((CUADRO!K$5&amp;$E614),'Hoja de Trabajo para listado'!$BC$151:$CB$151,0)),0)+IFERROR(INDEX('Hoja de Trabajo para listado'!$DE$153:$DG$274,MATCH($A614,'Hoja de Trabajo para listado'!$DE$153:$DE$1048576,0),MATCH((CUADRO!K$5&amp;$E614),'Hoja de Trabajo para listado'!$DE$151:$DG$151,0)),0)+IFERROR(INDEX('Hoja de Trabajo para listado'!$CD$155:$DC$1048576,MATCH($A614,'Hoja de Trabajo para listado'!$CD$155:$CD$1048576,0),MATCH((CUADRO!K$5&amp;$E614),'Hoja de Trabajo para listado'!$CD$151:$DC$151,0)),0)</f>
        <v>0</v>
      </c>
      <c r="L614" s="243">
        <f ca="1">+IFERROR(INDEX('Hoja de Trabajo para listado'!$A$155:$Z$1048576,MATCH($A614,'Hoja de Trabajo para listado'!$A$155:$A$1048576,0),MATCH((CUADRO!L$5&amp;$E614),'Hoja de Trabajo para listado'!$A$151:$Z$151,0)),0)+IFERROR(INDEX('Hoja de Trabajo para listado'!$AB$155:$BA$1048576,MATCH($A614,'Hoja de Trabajo para listado'!$AB$155:$AB$1048576,0),MATCH((CUADRO!L$5&amp;$E614),'Hoja de Trabajo para listado'!$AB$151:$BA$151,0)),0)+IFERROR(INDEX('Hoja de Trabajo para listado'!$BC$155:$CB$1048576,MATCH($A614,'Hoja de Trabajo para listado'!$BC$155:$BC$1048576,0),MATCH((CUADRO!L$5&amp;$E614),'Hoja de Trabajo para listado'!$BC$151:$CB$151,0)),0)+IFERROR(INDEX('Hoja de Trabajo para listado'!$DE$153:$DG$274,MATCH($A614,'Hoja de Trabajo para listado'!$DE$153:$DE$1048576,0),MATCH((CUADRO!L$5&amp;$E614),'Hoja de Trabajo para listado'!$DE$151:$DG$151,0)),0)+IFERROR(INDEX('Hoja de Trabajo para listado'!$CD$155:$DC$1048576,MATCH($A614,'Hoja de Trabajo para listado'!$CD$155:$CD$1048576,0),MATCH((CUADRO!L$5&amp;$E614),'Hoja de Trabajo para listado'!$CD$151:$DC$151,0)),0)</f>
        <v>0</v>
      </c>
      <c r="M614" s="243">
        <f ca="1">+IFERROR(INDEX('Hoja de Trabajo para listado'!$A$155:$Z$1048576,MATCH($A614,'Hoja de Trabajo para listado'!$A$155:$A$1048576,0),MATCH((CUADRO!M$5&amp;$E614),'Hoja de Trabajo para listado'!$A$151:$Z$151,0)),0)+IFERROR(INDEX('Hoja de Trabajo para listado'!$AB$155:$BA$1048576,MATCH($A614,'Hoja de Trabajo para listado'!$AB$155:$AB$1048576,0),MATCH((CUADRO!M$5&amp;$E614),'Hoja de Trabajo para listado'!$AB$151:$BA$151,0)),0)+IFERROR(INDEX('Hoja de Trabajo para listado'!$BC$155:$CB$1048576,MATCH($A614,'Hoja de Trabajo para listado'!$BC$155:$BC$1048576,0),MATCH((CUADRO!M$5&amp;$E614),'Hoja de Trabajo para listado'!$BC$151:$CB$151,0)),0)+IFERROR(INDEX('Hoja de Trabajo para listado'!$DE$153:$DG$274,MATCH($A614,'Hoja de Trabajo para listado'!$DE$153:$DE$1048576,0),MATCH((CUADRO!M$5&amp;$E614),'Hoja de Trabajo para listado'!$DE$151:$DG$151,0)),0)+IFERROR(INDEX('Hoja de Trabajo para listado'!$CD$155:$DC$1048576,MATCH($A614,'Hoja de Trabajo para listado'!$CD$155:$CD$1048576,0),MATCH((CUADRO!M$5&amp;$E614),'Hoja de Trabajo para listado'!$CD$151:$DC$151,0)),0)</f>
        <v>0</v>
      </c>
      <c r="N614" s="243">
        <f ca="1">+IFERROR(INDEX('Hoja de Trabajo para listado'!$A$155:$Z$1048576,MATCH($A614,'Hoja de Trabajo para listado'!$A$155:$A$1048576,0),MATCH((CUADRO!N$5&amp;$E614),'Hoja de Trabajo para listado'!$A$151:$Z$151,0)),0)+IFERROR(INDEX('Hoja de Trabajo para listado'!$AB$155:$BA$1048576,MATCH($A614,'Hoja de Trabajo para listado'!$AB$155:$AB$1048576,0),MATCH((CUADRO!N$5&amp;$E614),'Hoja de Trabajo para listado'!$AB$151:$BA$151,0)),0)+IFERROR(INDEX('Hoja de Trabajo para listado'!$BC$155:$CB$1048576,MATCH($A614,'Hoja de Trabajo para listado'!$BC$155:$BC$1048576,0),MATCH((CUADRO!N$5&amp;$E614),'Hoja de Trabajo para listado'!$BC$151:$CB$151,0)),0)+IFERROR(INDEX('Hoja de Trabajo para listado'!$DE$153:$DG$274,MATCH($A614,'Hoja de Trabajo para listado'!$DE$153:$DE$1048576,0),MATCH((CUADRO!N$5&amp;$E614),'Hoja de Trabajo para listado'!$DE$151:$DG$151,0)),0)+IFERROR(INDEX('Hoja de Trabajo para listado'!$CD$155:$DC$1048576,MATCH($A614,'Hoja de Trabajo para listado'!$CD$155:$CD$1048576,0),MATCH((CUADRO!N$5&amp;$E614),'Hoja de Trabajo para listado'!$CD$151:$DC$151,0)),0)</f>
        <v>0</v>
      </c>
      <c r="O614" s="243">
        <f ca="1">+IFERROR(INDEX('Hoja de Trabajo para listado'!$A$155:$Z$1048576,MATCH($A614,'Hoja de Trabajo para listado'!$A$155:$A$1048576,0),MATCH((CUADRO!O$5&amp;$E614),'Hoja de Trabajo para listado'!$A$151:$Z$151,0)),0)+IFERROR(INDEX('Hoja de Trabajo para listado'!$AB$155:$BA$1048576,MATCH($A614,'Hoja de Trabajo para listado'!$AB$155:$AB$1048576,0),MATCH((CUADRO!O$5&amp;$E614),'Hoja de Trabajo para listado'!$AB$151:$BA$151,0)),0)+IFERROR(INDEX('Hoja de Trabajo para listado'!$BC$155:$CB$1048576,MATCH($A614,'Hoja de Trabajo para listado'!$BC$155:$BC$1048576,0),MATCH((CUADRO!O$5&amp;$E614),'Hoja de Trabajo para listado'!$BC$151:$CB$151,0)),0)+IFERROR(INDEX('Hoja de Trabajo para listado'!$DE$153:$DG$274,MATCH($A614,'Hoja de Trabajo para listado'!$DE$153:$DE$1048576,0),MATCH((CUADRO!O$5&amp;$E614),'Hoja de Trabajo para listado'!$DE$151:$DG$151,0)),0)+IFERROR(INDEX('Hoja de Trabajo para listado'!$CD$155:$DC$1048576,MATCH($A614,'Hoja de Trabajo para listado'!$CD$155:$CD$1048576,0),MATCH((CUADRO!O$5&amp;$E614),'Hoja de Trabajo para listado'!$CD$151:$DC$151,0)),0)</f>
        <v>0</v>
      </c>
      <c r="P614" s="243">
        <f ca="1">+IFERROR(INDEX('Hoja de Trabajo para listado'!$A$155:$Z$1048576,MATCH($A614,'Hoja de Trabajo para listado'!$A$155:$A$1048576,0),MATCH((CUADRO!P$5&amp;$E614),'Hoja de Trabajo para listado'!$A$151:$Z$151,0)),0)+IFERROR(INDEX('Hoja de Trabajo para listado'!$AB$155:$BA$1048576,MATCH($A614,'Hoja de Trabajo para listado'!$AB$155:$AB$1048576,0),MATCH((CUADRO!P$5&amp;$E614),'Hoja de Trabajo para listado'!$AB$151:$BA$151,0)),0)+IFERROR(INDEX('Hoja de Trabajo para listado'!$BC$155:$CB$1048576,MATCH($A614,'Hoja de Trabajo para listado'!$BC$155:$BC$1048576,0),MATCH((CUADRO!P$5&amp;$E614),'Hoja de Trabajo para listado'!$BC$151:$CB$151,0)),0)+IFERROR(INDEX('Hoja de Trabajo para listado'!$DE$153:$DG$274,MATCH($A614,'Hoja de Trabajo para listado'!$DE$153:$DE$1048576,0),MATCH((CUADRO!P$5&amp;$E614),'Hoja de Trabajo para listado'!$DE$151:$DG$151,0)),0)+IFERROR(INDEX('Hoja de Trabajo para listado'!$CD$155:$DC$1048576,MATCH($A614,'Hoja de Trabajo para listado'!$CD$155:$CD$1048576,0),MATCH((CUADRO!P$5&amp;$E614),'Hoja de Trabajo para listado'!$CD$151:$DC$151,0)),0)</f>
        <v>0</v>
      </c>
      <c r="Q614" s="243">
        <f ca="1">+IFERROR(INDEX('Hoja de Trabajo para listado'!$A$155:$Z$1048576,MATCH($A614,'Hoja de Trabajo para listado'!$A$155:$A$1048576,0),MATCH((CUADRO!Q$5&amp;$E614),'Hoja de Trabajo para listado'!$A$151:$Z$151,0)),0)+IFERROR(INDEX('Hoja de Trabajo para listado'!$AB$155:$BA$1048576,MATCH($A614,'Hoja de Trabajo para listado'!$AB$155:$AB$1048576,0),MATCH((CUADRO!Q$5&amp;$E614),'Hoja de Trabajo para listado'!$AB$151:$BA$151,0)),0)+IFERROR(INDEX('Hoja de Trabajo para listado'!$BC$155:$CB$1048576,MATCH($A614,'Hoja de Trabajo para listado'!$BC$155:$BC$1048576,0),MATCH((CUADRO!Q$5&amp;$E614),'Hoja de Trabajo para listado'!$BC$151:$CB$151,0)),0)+IFERROR(INDEX('Hoja de Trabajo para listado'!$DE$153:$DG$274,MATCH($A614,'Hoja de Trabajo para listado'!$DE$153:$DE$1048576,0),MATCH((CUADRO!Q$5&amp;$E614),'Hoja de Trabajo para listado'!$DE$151:$DG$151,0)),0)+IFERROR(INDEX('Hoja de Trabajo para listado'!$CD$155:$DC$1048576,MATCH($A614,'Hoja de Trabajo para listado'!$CD$155:$CD$1048576,0),MATCH((CUADRO!Q$5&amp;$E614),'Hoja de Trabajo para listado'!$CD$151:$DC$151,0)),0)</f>
        <v>0</v>
      </c>
      <c r="R614" s="243">
        <f t="shared" ca="1" si="21"/>
        <v>0</v>
      </c>
      <c r="S614" s="249"/>
      <c r="T614" s="243">
        <f ca="1">+T615</f>
        <v>0</v>
      </c>
      <c r="U614" s="242">
        <f t="shared" si="22"/>
        <v>1</v>
      </c>
      <c r="V614" s="333" t="str">
        <f>+VLOOKUP(A614,bd_lista!$A$3:$E$590,5,FALSE)</f>
        <v>Gobiernos Autonomos Municipales</v>
      </c>
      <c r="W614" s="383" t="str">
        <f>+V614</f>
        <v>Gobiernos Autonomos Municipales</v>
      </c>
      <c r="X614" s="242">
        <f>+VLOOKUP(A614,[3]Sheet1!$A$13:$D$744,4,FALSE)</f>
        <v>0</v>
      </c>
      <c r="Y614" s="242" t="e">
        <f>+VLOOKUP(X614,bd_lista!$A$3:$C$590,3,FALSE)</f>
        <v>#N/A</v>
      </c>
      <c r="Z614" s="294">
        <f>+X614</f>
        <v>0</v>
      </c>
      <c r="AA614" s="295" t="e">
        <f>+Y614</f>
        <v>#N/A</v>
      </c>
    </row>
    <row r="615" spans="1:27" customFormat="1" ht="27" hidden="1" customHeight="1">
      <c r="A615" s="32">
        <v>1260</v>
      </c>
      <c r="B615" s="389"/>
      <c r="C615" s="247" t="str">
        <f>+VLOOKUP(A615,bd_lista!$A$3:$C$590,3,FALSE)</f>
        <v>Gobierno Autónomo Municipal de La Asunta</v>
      </c>
      <c r="D615" s="386"/>
      <c r="E615" s="244" t="s">
        <v>1305</v>
      </c>
      <c r="F615" s="243">
        <f ca="1">+IFERROR(INDEX('Hoja de Trabajo para listado'!$A$155:$Z$1048576,MATCH($A615,'Hoja de Trabajo para listado'!$A$155:$A$1048576,0),MATCH((CUADRO!F$5&amp;$E615),'Hoja de Trabajo para listado'!$A$151:$Z$151,0)),0)+IFERROR(INDEX('Hoja de Trabajo para listado'!$AB$155:$BA$1048576,MATCH($A615,'Hoja de Trabajo para listado'!$AB$155:$AB$1048576,0),MATCH((CUADRO!F$5&amp;$E615),'Hoja de Trabajo para listado'!$AB$151:$BA$151,0)),0)+IFERROR(INDEX('Hoja de Trabajo para listado'!$BC$155:$CB$1048576,MATCH($A615,'Hoja de Trabajo para listado'!$BC$155:$BC$1048576,0),MATCH((CUADRO!F$5&amp;$E615),'Hoja de Trabajo para listado'!$BC$151:$CB$151,0)),0)+IFERROR(INDEX('Hoja de Trabajo para listado'!$DE$153:$DG$274,MATCH($A615,'Hoja de Trabajo para listado'!$DE$153:$DE$1048576,0),MATCH((CUADRO!F$5&amp;$E615),'Hoja de Trabajo para listado'!$DE$151:$DG$151,0)),0)+IFERROR(INDEX('Hoja de Trabajo para listado'!$CD$155:$DC$1048576,MATCH($A615,'Hoja de Trabajo para listado'!$CD$155:$CD$1048576,0),MATCH((CUADRO!F$5&amp;$E615),'Hoja de Trabajo para listado'!$CD$151:$DC$151,0)),0)</f>
        <v>0</v>
      </c>
      <c r="G615" s="243">
        <f ca="1">+IFERROR(INDEX('Hoja de Trabajo para listado'!$A$155:$Z$1048576,MATCH($A615,'Hoja de Trabajo para listado'!$A$155:$A$1048576,0),MATCH((CUADRO!G$5&amp;$E615),'Hoja de Trabajo para listado'!$A$151:$Z$151,0)),0)+IFERROR(INDEX('Hoja de Trabajo para listado'!$AB$155:$BA$1048576,MATCH($A615,'Hoja de Trabajo para listado'!$AB$155:$AB$1048576,0),MATCH((CUADRO!G$5&amp;$E615),'Hoja de Trabajo para listado'!$AB$151:$BA$151,0)),0)+IFERROR(INDEX('Hoja de Trabajo para listado'!$BC$155:$CB$1048576,MATCH($A615,'Hoja de Trabajo para listado'!$BC$155:$BC$1048576,0),MATCH((CUADRO!G$5&amp;$E615),'Hoja de Trabajo para listado'!$BC$151:$CB$151,0)),0)+IFERROR(INDEX('Hoja de Trabajo para listado'!$DE$153:$DG$274,MATCH($A615,'Hoja de Trabajo para listado'!$DE$153:$DE$1048576,0),MATCH((CUADRO!G$5&amp;$E615),'Hoja de Trabajo para listado'!$DE$151:$DG$151,0)),0)+IFERROR(INDEX('Hoja de Trabajo para listado'!$CD$155:$DC$1048576,MATCH($A615,'Hoja de Trabajo para listado'!$CD$155:$CD$1048576,0),MATCH((CUADRO!G$5&amp;$E615),'Hoja de Trabajo para listado'!$CD$151:$DC$151,0)),0)</f>
        <v>0</v>
      </c>
      <c r="H615" s="243">
        <f ca="1">+IFERROR(INDEX('Hoja de Trabajo para listado'!$A$155:$Z$1048576,MATCH($A615,'Hoja de Trabajo para listado'!$A$155:$A$1048576,0),MATCH((CUADRO!H$5&amp;$E615),'Hoja de Trabajo para listado'!$A$151:$Z$151,0)),0)+IFERROR(INDEX('Hoja de Trabajo para listado'!$AB$155:$BA$1048576,MATCH($A615,'Hoja de Trabajo para listado'!$AB$155:$AB$1048576,0),MATCH((CUADRO!H$5&amp;$E615),'Hoja de Trabajo para listado'!$AB$151:$BA$151,0)),0)+IFERROR(INDEX('Hoja de Trabajo para listado'!$BC$155:$CB$1048576,MATCH($A615,'Hoja de Trabajo para listado'!$BC$155:$BC$1048576,0),MATCH((CUADRO!H$5&amp;$E615),'Hoja de Trabajo para listado'!$BC$151:$CB$151,0)),0)+IFERROR(INDEX('Hoja de Trabajo para listado'!$DE$153:$DG$274,MATCH($A615,'Hoja de Trabajo para listado'!$DE$153:$DE$1048576,0),MATCH((CUADRO!H$5&amp;$E615),'Hoja de Trabajo para listado'!$DE$151:$DG$151,0)),0)+IFERROR(INDEX('Hoja de Trabajo para listado'!$CD$155:$DC$1048576,MATCH($A615,'Hoja de Trabajo para listado'!$CD$155:$CD$1048576,0),MATCH((CUADRO!H$5&amp;$E615),'Hoja de Trabajo para listado'!$CD$151:$DC$151,0)),0)</f>
        <v>0</v>
      </c>
      <c r="I615" s="243">
        <f ca="1">+IFERROR(INDEX('Hoja de Trabajo para listado'!$A$155:$Z$1048576,MATCH($A615,'Hoja de Trabajo para listado'!$A$155:$A$1048576,0),MATCH((CUADRO!I$5&amp;$E615),'Hoja de Trabajo para listado'!$A$151:$Z$151,0)),0)+IFERROR(INDEX('Hoja de Trabajo para listado'!$AB$155:$BA$1048576,MATCH($A615,'Hoja de Trabajo para listado'!$AB$155:$AB$1048576,0),MATCH((CUADRO!I$5&amp;$E615),'Hoja de Trabajo para listado'!$AB$151:$BA$151,0)),0)+IFERROR(INDEX('Hoja de Trabajo para listado'!$BC$155:$CB$1048576,MATCH($A615,'Hoja de Trabajo para listado'!$BC$155:$BC$1048576,0),MATCH((CUADRO!I$5&amp;$E615),'Hoja de Trabajo para listado'!$BC$151:$CB$151,0)),0)+IFERROR(INDEX('Hoja de Trabajo para listado'!$DE$153:$DG$274,MATCH($A615,'Hoja de Trabajo para listado'!$DE$153:$DE$1048576,0),MATCH((CUADRO!I$5&amp;$E615),'Hoja de Trabajo para listado'!$DE$151:$DG$151,0)),0)+IFERROR(INDEX('Hoja de Trabajo para listado'!$CD$155:$DC$1048576,MATCH($A615,'Hoja de Trabajo para listado'!$CD$155:$CD$1048576,0),MATCH((CUADRO!I$5&amp;$E615),'Hoja de Trabajo para listado'!$CD$151:$DC$151,0)),0)</f>
        <v>0</v>
      </c>
      <c r="J615" s="243">
        <f ca="1">+IFERROR(INDEX('Hoja de Trabajo para listado'!$A$155:$Z$1048576,MATCH($A615,'Hoja de Trabajo para listado'!$A$155:$A$1048576,0),MATCH((CUADRO!J$5&amp;$E615),'Hoja de Trabajo para listado'!$A$151:$Z$151,0)),0)+IFERROR(INDEX('Hoja de Trabajo para listado'!$AB$155:$BA$1048576,MATCH($A615,'Hoja de Trabajo para listado'!$AB$155:$AB$1048576,0),MATCH((CUADRO!J$5&amp;$E615),'Hoja de Trabajo para listado'!$AB$151:$BA$151,0)),0)+IFERROR(INDEX('Hoja de Trabajo para listado'!$BC$155:$CB$1048576,MATCH($A615,'Hoja de Trabajo para listado'!$BC$155:$BC$1048576,0),MATCH((CUADRO!J$5&amp;$E615),'Hoja de Trabajo para listado'!$BC$151:$CB$151,0)),0)+IFERROR(INDEX('Hoja de Trabajo para listado'!$DE$153:$DG$274,MATCH($A615,'Hoja de Trabajo para listado'!$DE$153:$DE$1048576,0),MATCH((CUADRO!J$5&amp;$E615),'Hoja de Trabajo para listado'!$DE$151:$DG$151,0)),0)+IFERROR(INDEX('Hoja de Trabajo para listado'!$CD$155:$DC$1048576,MATCH($A615,'Hoja de Trabajo para listado'!$CD$155:$CD$1048576,0),MATCH((CUADRO!J$5&amp;$E615),'Hoja de Trabajo para listado'!$CD$151:$DC$151,0)),0)</f>
        <v>0</v>
      </c>
      <c r="K615" s="243">
        <f ca="1">+IFERROR(INDEX('Hoja de Trabajo para listado'!$A$155:$Z$1048576,MATCH($A615,'Hoja de Trabajo para listado'!$A$155:$A$1048576,0),MATCH((CUADRO!K$5&amp;$E615),'Hoja de Trabajo para listado'!$A$151:$Z$151,0)),0)+IFERROR(INDEX('Hoja de Trabajo para listado'!$AB$155:$BA$1048576,MATCH($A615,'Hoja de Trabajo para listado'!$AB$155:$AB$1048576,0),MATCH((CUADRO!K$5&amp;$E615),'Hoja de Trabajo para listado'!$AB$151:$BA$151,0)),0)+IFERROR(INDEX('Hoja de Trabajo para listado'!$BC$155:$CB$1048576,MATCH($A615,'Hoja de Trabajo para listado'!$BC$155:$BC$1048576,0),MATCH((CUADRO!K$5&amp;$E615),'Hoja de Trabajo para listado'!$BC$151:$CB$151,0)),0)+IFERROR(INDEX('Hoja de Trabajo para listado'!$DE$153:$DG$274,MATCH($A615,'Hoja de Trabajo para listado'!$DE$153:$DE$1048576,0),MATCH((CUADRO!K$5&amp;$E615),'Hoja de Trabajo para listado'!$DE$151:$DG$151,0)),0)+IFERROR(INDEX('Hoja de Trabajo para listado'!$CD$155:$DC$1048576,MATCH($A615,'Hoja de Trabajo para listado'!$CD$155:$CD$1048576,0),MATCH((CUADRO!K$5&amp;$E615),'Hoja de Trabajo para listado'!$CD$151:$DC$151,0)),0)</f>
        <v>0</v>
      </c>
      <c r="L615" s="243">
        <f ca="1">+IFERROR(INDEX('Hoja de Trabajo para listado'!$A$155:$Z$1048576,MATCH($A615,'Hoja de Trabajo para listado'!$A$155:$A$1048576,0),MATCH((CUADRO!L$5&amp;$E615),'Hoja de Trabajo para listado'!$A$151:$Z$151,0)),0)+IFERROR(INDEX('Hoja de Trabajo para listado'!$AB$155:$BA$1048576,MATCH($A615,'Hoja de Trabajo para listado'!$AB$155:$AB$1048576,0),MATCH((CUADRO!L$5&amp;$E615),'Hoja de Trabajo para listado'!$AB$151:$BA$151,0)),0)+IFERROR(INDEX('Hoja de Trabajo para listado'!$BC$155:$CB$1048576,MATCH($A615,'Hoja de Trabajo para listado'!$BC$155:$BC$1048576,0),MATCH((CUADRO!L$5&amp;$E615),'Hoja de Trabajo para listado'!$BC$151:$CB$151,0)),0)+IFERROR(INDEX('Hoja de Trabajo para listado'!$DE$153:$DG$274,MATCH($A615,'Hoja de Trabajo para listado'!$DE$153:$DE$1048576,0),MATCH((CUADRO!L$5&amp;$E615),'Hoja de Trabajo para listado'!$DE$151:$DG$151,0)),0)+IFERROR(INDEX('Hoja de Trabajo para listado'!$CD$155:$DC$1048576,MATCH($A615,'Hoja de Trabajo para listado'!$CD$155:$CD$1048576,0),MATCH((CUADRO!L$5&amp;$E615),'Hoja de Trabajo para listado'!$CD$151:$DC$151,0)),0)</f>
        <v>0</v>
      </c>
      <c r="M615" s="243">
        <f ca="1">+IFERROR(INDEX('Hoja de Trabajo para listado'!$A$155:$Z$1048576,MATCH($A615,'Hoja de Trabajo para listado'!$A$155:$A$1048576,0),MATCH((CUADRO!M$5&amp;$E615),'Hoja de Trabajo para listado'!$A$151:$Z$151,0)),0)+IFERROR(INDEX('Hoja de Trabajo para listado'!$AB$155:$BA$1048576,MATCH($A615,'Hoja de Trabajo para listado'!$AB$155:$AB$1048576,0),MATCH((CUADRO!M$5&amp;$E615),'Hoja de Trabajo para listado'!$AB$151:$BA$151,0)),0)+IFERROR(INDEX('Hoja de Trabajo para listado'!$BC$155:$CB$1048576,MATCH($A615,'Hoja de Trabajo para listado'!$BC$155:$BC$1048576,0),MATCH((CUADRO!M$5&amp;$E615),'Hoja de Trabajo para listado'!$BC$151:$CB$151,0)),0)+IFERROR(INDEX('Hoja de Trabajo para listado'!$DE$153:$DG$274,MATCH($A615,'Hoja de Trabajo para listado'!$DE$153:$DE$1048576,0),MATCH((CUADRO!M$5&amp;$E615),'Hoja de Trabajo para listado'!$DE$151:$DG$151,0)),0)+IFERROR(INDEX('Hoja de Trabajo para listado'!$CD$155:$DC$1048576,MATCH($A615,'Hoja de Trabajo para listado'!$CD$155:$CD$1048576,0),MATCH((CUADRO!M$5&amp;$E615),'Hoja de Trabajo para listado'!$CD$151:$DC$151,0)),0)</f>
        <v>0</v>
      </c>
      <c r="N615" s="243">
        <f ca="1">+IFERROR(INDEX('Hoja de Trabajo para listado'!$A$155:$Z$1048576,MATCH($A615,'Hoja de Trabajo para listado'!$A$155:$A$1048576,0),MATCH((CUADRO!N$5&amp;$E615),'Hoja de Trabajo para listado'!$A$151:$Z$151,0)),0)+IFERROR(INDEX('Hoja de Trabajo para listado'!$AB$155:$BA$1048576,MATCH($A615,'Hoja de Trabajo para listado'!$AB$155:$AB$1048576,0),MATCH((CUADRO!N$5&amp;$E615),'Hoja de Trabajo para listado'!$AB$151:$BA$151,0)),0)+IFERROR(INDEX('Hoja de Trabajo para listado'!$BC$155:$CB$1048576,MATCH($A615,'Hoja de Trabajo para listado'!$BC$155:$BC$1048576,0),MATCH((CUADRO!N$5&amp;$E615),'Hoja de Trabajo para listado'!$BC$151:$CB$151,0)),0)+IFERROR(INDEX('Hoja de Trabajo para listado'!$DE$153:$DG$274,MATCH($A615,'Hoja de Trabajo para listado'!$DE$153:$DE$1048576,0),MATCH((CUADRO!N$5&amp;$E615),'Hoja de Trabajo para listado'!$DE$151:$DG$151,0)),0)+IFERROR(INDEX('Hoja de Trabajo para listado'!$CD$155:$DC$1048576,MATCH($A615,'Hoja de Trabajo para listado'!$CD$155:$CD$1048576,0),MATCH((CUADRO!N$5&amp;$E615),'Hoja de Trabajo para listado'!$CD$151:$DC$151,0)),0)</f>
        <v>0</v>
      </c>
      <c r="O615" s="243">
        <f ca="1">+IFERROR(INDEX('Hoja de Trabajo para listado'!$A$155:$Z$1048576,MATCH($A615,'Hoja de Trabajo para listado'!$A$155:$A$1048576,0),MATCH((CUADRO!O$5&amp;$E615),'Hoja de Trabajo para listado'!$A$151:$Z$151,0)),0)+IFERROR(INDEX('Hoja de Trabajo para listado'!$AB$155:$BA$1048576,MATCH($A615,'Hoja de Trabajo para listado'!$AB$155:$AB$1048576,0),MATCH((CUADRO!O$5&amp;$E615),'Hoja de Trabajo para listado'!$AB$151:$BA$151,0)),0)+IFERROR(INDEX('Hoja de Trabajo para listado'!$BC$155:$CB$1048576,MATCH($A615,'Hoja de Trabajo para listado'!$BC$155:$BC$1048576,0),MATCH((CUADRO!O$5&amp;$E615),'Hoja de Trabajo para listado'!$BC$151:$CB$151,0)),0)+IFERROR(INDEX('Hoja de Trabajo para listado'!$DE$153:$DG$274,MATCH($A615,'Hoja de Trabajo para listado'!$DE$153:$DE$1048576,0),MATCH((CUADRO!O$5&amp;$E615),'Hoja de Trabajo para listado'!$DE$151:$DG$151,0)),0)+IFERROR(INDEX('Hoja de Trabajo para listado'!$CD$155:$DC$1048576,MATCH($A615,'Hoja de Trabajo para listado'!$CD$155:$CD$1048576,0),MATCH((CUADRO!O$5&amp;$E615),'Hoja de Trabajo para listado'!$CD$151:$DC$151,0)),0)</f>
        <v>0</v>
      </c>
      <c r="P615" s="243">
        <f ca="1">+IFERROR(INDEX('Hoja de Trabajo para listado'!$A$155:$Z$1048576,MATCH($A615,'Hoja de Trabajo para listado'!$A$155:$A$1048576,0),MATCH((CUADRO!P$5&amp;$E615),'Hoja de Trabajo para listado'!$A$151:$Z$151,0)),0)+IFERROR(INDEX('Hoja de Trabajo para listado'!$AB$155:$BA$1048576,MATCH($A615,'Hoja de Trabajo para listado'!$AB$155:$AB$1048576,0),MATCH((CUADRO!P$5&amp;$E615),'Hoja de Trabajo para listado'!$AB$151:$BA$151,0)),0)+IFERROR(INDEX('Hoja de Trabajo para listado'!$BC$155:$CB$1048576,MATCH($A615,'Hoja de Trabajo para listado'!$BC$155:$BC$1048576,0),MATCH((CUADRO!P$5&amp;$E615),'Hoja de Trabajo para listado'!$BC$151:$CB$151,0)),0)+IFERROR(INDEX('Hoja de Trabajo para listado'!$DE$153:$DG$274,MATCH($A615,'Hoja de Trabajo para listado'!$DE$153:$DE$1048576,0),MATCH((CUADRO!P$5&amp;$E615),'Hoja de Trabajo para listado'!$DE$151:$DG$151,0)),0)+IFERROR(INDEX('Hoja de Trabajo para listado'!$CD$155:$DC$1048576,MATCH($A615,'Hoja de Trabajo para listado'!$CD$155:$CD$1048576,0),MATCH((CUADRO!P$5&amp;$E615),'Hoja de Trabajo para listado'!$CD$151:$DC$151,0)),0)</f>
        <v>0</v>
      </c>
      <c r="Q615" s="243">
        <f ca="1">+IFERROR(INDEX('Hoja de Trabajo para listado'!$A$155:$Z$1048576,MATCH($A615,'Hoja de Trabajo para listado'!$A$155:$A$1048576,0),MATCH((CUADRO!Q$5&amp;$E615),'Hoja de Trabajo para listado'!$A$151:$Z$151,0)),0)+IFERROR(INDEX('Hoja de Trabajo para listado'!$AB$155:$BA$1048576,MATCH($A615,'Hoja de Trabajo para listado'!$AB$155:$AB$1048576,0),MATCH((CUADRO!Q$5&amp;$E615),'Hoja de Trabajo para listado'!$AB$151:$BA$151,0)),0)+IFERROR(INDEX('Hoja de Trabajo para listado'!$BC$155:$CB$1048576,MATCH($A615,'Hoja de Trabajo para listado'!$BC$155:$BC$1048576,0),MATCH((CUADRO!Q$5&amp;$E615),'Hoja de Trabajo para listado'!$BC$151:$CB$151,0)),0)+IFERROR(INDEX('Hoja de Trabajo para listado'!$DE$153:$DG$274,MATCH($A615,'Hoja de Trabajo para listado'!$DE$153:$DE$1048576,0),MATCH((CUADRO!Q$5&amp;$E615),'Hoja de Trabajo para listado'!$DE$151:$DG$151,0)),0)+IFERROR(INDEX('Hoja de Trabajo para listado'!$CD$155:$DC$1048576,MATCH($A615,'Hoja de Trabajo para listado'!$CD$155:$CD$1048576,0),MATCH((CUADRO!Q$5&amp;$E615),'Hoja de Trabajo para listado'!$CD$151:$DC$151,0)),0)</f>
        <v>0</v>
      </c>
      <c r="R615" s="243">
        <f t="shared" ca="1" si="21"/>
        <v>0</v>
      </c>
      <c r="S615" s="249">
        <f ca="1">+R614+R615</f>
        <v>0</v>
      </c>
      <c r="T615" s="243">
        <f ca="1">+S615</f>
        <v>0</v>
      </c>
      <c r="U615" s="242">
        <f t="shared" si="22"/>
        <v>2</v>
      </c>
      <c r="V615" s="333" t="str">
        <f>+VLOOKUP(A615,bd_lista!$A$3:$E$590,5,FALSE)</f>
        <v>Gobiernos Autonomos Municipales</v>
      </c>
      <c r="W615" s="384"/>
      <c r="X615" s="242">
        <f>+VLOOKUP(A615,[3]Sheet1!$A$13:$D$744,4,FALSE)</f>
        <v>0</v>
      </c>
      <c r="Y615" s="242" t="e">
        <f>+VLOOKUP(X615,bd_lista!$A$3:$C$590,3,FALSE)</f>
        <v>#N/A</v>
      </c>
      <c r="Z615" s="292"/>
      <c r="AA615" s="293"/>
    </row>
    <row r="616" spans="1:27" customFormat="1" ht="15" hidden="1" customHeight="1">
      <c r="A616" s="32">
        <v>1261</v>
      </c>
      <c r="B616" s="388">
        <f>+A616</f>
        <v>1261</v>
      </c>
      <c r="C616" s="247" t="str">
        <f>+VLOOKUP(A616,bd_lista!$A$3:$C$590,3,FALSE)</f>
        <v>Gobierno Autónomo Municipal de Pucarani</v>
      </c>
      <c r="D616" s="385" t="str">
        <f>+C616</f>
        <v>Gobierno Autónomo Municipal de Pucarani</v>
      </c>
      <c r="E616" s="242" t="s">
        <v>1304</v>
      </c>
      <c r="F616" s="243">
        <f ca="1">+IFERROR(INDEX('Hoja de Trabajo para listado'!$A$155:$Z$1048576,MATCH($A616,'Hoja de Trabajo para listado'!$A$155:$A$1048576,0),MATCH((CUADRO!F$5&amp;$E616),'Hoja de Trabajo para listado'!$A$151:$Z$151,0)),0)+IFERROR(INDEX('Hoja de Trabajo para listado'!$AB$155:$BA$1048576,MATCH($A616,'Hoja de Trabajo para listado'!$AB$155:$AB$1048576,0),MATCH((CUADRO!F$5&amp;$E616),'Hoja de Trabajo para listado'!$AB$151:$BA$151,0)),0)+IFERROR(INDEX('Hoja de Trabajo para listado'!$BC$155:$CB$1048576,MATCH($A616,'Hoja de Trabajo para listado'!$BC$155:$BC$1048576,0),MATCH((CUADRO!F$5&amp;$E616),'Hoja de Trabajo para listado'!$BC$151:$CB$151,0)),0)+IFERROR(INDEX('Hoja de Trabajo para listado'!$DE$153:$DG$274,MATCH($A616,'Hoja de Trabajo para listado'!$DE$153:$DE$1048576,0),MATCH((CUADRO!F$5&amp;$E616),'Hoja de Trabajo para listado'!$DE$151:$DG$151,0)),0)+IFERROR(INDEX('Hoja de Trabajo para listado'!$CD$155:$DC$1048576,MATCH($A616,'Hoja de Trabajo para listado'!$CD$155:$CD$1048576,0),MATCH((CUADRO!F$5&amp;$E616),'Hoja de Trabajo para listado'!$CD$151:$DC$151,0)),0)</f>
        <v>0</v>
      </c>
      <c r="G616" s="243">
        <f ca="1">+IFERROR(INDEX('Hoja de Trabajo para listado'!$A$155:$Z$1048576,MATCH($A616,'Hoja de Trabajo para listado'!$A$155:$A$1048576,0),MATCH((CUADRO!G$5&amp;$E616),'Hoja de Trabajo para listado'!$A$151:$Z$151,0)),0)+IFERROR(INDEX('Hoja de Trabajo para listado'!$AB$155:$BA$1048576,MATCH($A616,'Hoja de Trabajo para listado'!$AB$155:$AB$1048576,0),MATCH((CUADRO!G$5&amp;$E616),'Hoja de Trabajo para listado'!$AB$151:$BA$151,0)),0)+IFERROR(INDEX('Hoja de Trabajo para listado'!$BC$155:$CB$1048576,MATCH($A616,'Hoja de Trabajo para listado'!$BC$155:$BC$1048576,0),MATCH((CUADRO!G$5&amp;$E616),'Hoja de Trabajo para listado'!$BC$151:$CB$151,0)),0)+IFERROR(INDEX('Hoja de Trabajo para listado'!$DE$153:$DG$274,MATCH($A616,'Hoja de Trabajo para listado'!$DE$153:$DE$1048576,0),MATCH((CUADRO!G$5&amp;$E616),'Hoja de Trabajo para listado'!$DE$151:$DG$151,0)),0)+IFERROR(INDEX('Hoja de Trabajo para listado'!$CD$155:$DC$1048576,MATCH($A616,'Hoja de Trabajo para listado'!$CD$155:$CD$1048576,0),MATCH((CUADRO!G$5&amp;$E616),'Hoja de Trabajo para listado'!$CD$151:$DC$151,0)),0)</f>
        <v>0</v>
      </c>
      <c r="H616" s="243">
        <f ca="1">+IFERROR(INDEX('Hoja de Trabajo para listado'!$A$155:$Z$1048576,MATCH($A616,'Hoja de Trabajo para listado'!$A$155:$A$1048576,0),MATCH((CUADRO!H$5&amp;$E616),'Hoja de Trabajo para listado'!$A$151:$Z$151,0)),0)+IFERROR(INDEX('Hoja de Trabajo para listado'!$AB$155:$BA$1048576,MATCH($A616,'Hoja de Trabajo para listado'!$AB$155:$AB$1048576,0),MATCH((CUADRO!H$5&amp;$E616),'Hoja de Trabajo para listado'!$AB$151:$BA$151,0)),0)+IFERROR(INDEX('Hoja de Trabajo para listado'!$BC$155:$CB$1048576,MATCH($A616,'Hoja de Trabajo para listado'!$BC$155:$BC$1048576,0),MATCH((CUADRO!H$5&amp;$E616),'Hoja de Trabajo para listado'!$BC$151:$CB$151,0)),0)+IFERROR(INDEX('Hoja de Trabajo para listado'!$DE$153:$DG$274,MATCH($A616,'Hoja de Trabajo para listado'!$DE$153:$DE$1048576,0),MATCH((CUADRO!H$5&amp;$E616),'Hoja de Trabajo para listado'!$DE$151:$DG$151,0)),0)+IFERROR(INDEX('Hoja de Trabajo para listado'!$CD$155:$DC$1048576,MATCH($A616,'Hoja de Trabajo para listado'!$CD$155:$CD$1048576,0),MATCH((CUADRO!H$5&amp;$E616),'Hoja de Trabajo para listado'!$CD$151:$DC$151,0)),0)</f>
        <v>0</v>
      </c>
      <c r="I616" s="243">
        <f ca="1">+IFERROR(INDEX('Hoja de Trabajo para listado'!$A$155:$Z$1048576,MATCH($A616,'Hoja de Trabajo para listado'!$A$155:$A$1048576,0),MATCH((CUADRO!I$5&amp;$E616),'Hoja de Trabajo para listado'!$A$151:$Z$151,0)),0)+IFERROR(INDEX('Hoja de Trabajo para listado'!$AB$155:$BA$1048576,MATCH($A616,'Hoja de Trabajo para listado'!$AB$155:$AB$1048576,0),MATCH((CUADRO!I$5&amp;$E616),'Hoja de Trabajo para listado'!$AB$151:$BA$151,0)),0)+IFERROR(INDEX('Hoja de Trabajo para listado'!$BC$155:$CB$1048576,MATCH($A616,'Hoja de Trabajo para listado'!$BC$155:$BC$1048576,0),MATCH((CUADRO!I$5&amp;$E616),'Hoja de Trabajo para listado'!$BC$151:$CB$151,0)),0)+IFERROR(INDEX('Hoja de Trabajo para listado'!$DE$153:$DG$274,MATCH($A616,'Hoja de Trabajo para listado'!$DE$153:$DE$1048576,0),MATCH((CUADRO!I$5&amp;$E616),'Hoja de Trabajo para listado'!$DE$151:$DG$151,0)),0)+IFERROR(INDEX('Hoja de Trabajo para listado'!$CD$155:$DC$1048576,MATCH($A616,'Hoja de Trabajo para listado'!$CD$155:$CD$1048576,0),MATCH((CUADRO!I$5&amp;$E616),'Hoja de Trabajo para listado'!$CD$151:$DC$151,0)),0)</f>
        <v>0</v>
      </c>
      <c r="J616" s="243">
        <f ca="1">+IFERROR(INDEX('Hoja de Trabajo para listado'!$A$155:$Z$1048576,MATCH($A616,'Hoja de Trabajo para listado'!$A$155:$A$1048576,0),MATCH((CUADRO!J$5&amp;$E616),'Hoja de Trabajo para listado'!$A$151:$Z$151,0)),0)+IFERROR(INDEX('Hoja de Trabajo para listado'!$AB$155:$BA$1048576,MATCH($A616,'Hoja de Trabajo para listado'!$AB$155:$AB$1048576,0),MATCH((CUADRO!J$5&amp;$E616),'Hoja de Trabajo para listado'!$AB$151:$BA$151,0)),0)+IFERROR(INDEX('Hoja de Trabajo para listado'!$BC$155:$CB$1048576,MATCH($A616,'Hoja de Trabajo para listado'!$BC$155:$BC$1048576,0),MATCH((CUADRO!J$5&amp;$E616),'Hoja de Trabajo para listado'!$BC$151:$CB$151,0)),0)+IFERROR(INDEX('Hoja de Trabajo para listado'!$DE$153:$DG$274,MATCH($A616,'Hoja de Trabajo para listado'!$DE$153:$DE$1048576,0),MATCH((CUADRO!J$5&amp;$E616),'Hoja de Trabajo para listado'!$DE$151:$DG$151,0)),0)+IFERROR(INDEX('Hoja de Trabajo para listado'!$CD$155:$DC$1048576,MATCH($A616,'Hoja de Trabajo para listado'!$CD$155:$CD$1048576,0),MATCH((CUADRO!J$5&amp;$E616),'Hoja de Trabajo para listado'!$CD$151:$DC$151,0)),0)</f>
        <v>0</v>
      </c>
      <c r="K616" s="243">
        <f ca="1">+IFERROR(INDEX('Hoja de Trabajo para listado'!$A$155:$Z$1048576,MATCH($A616,'Hoja de Trabajo para listado'!$A$155:$A$1048576,0),MATCH((CUADRO!K$5&amp;$E616),'Hoja de Trabajo para listado'!$A$151:$Z$151,0)),0)+IFERROR(INDEX('Hoja de Trabajo para listado'!$AB$155:$BA$1048576,MATCH($A616,'Hoja de Trabajo para listado'!$AB$155:$AB$1048576,0),MATCH((CUADRO!K$5&amp;$E616),'Hoja de Trabajo para listado'!$AB$151:$BA$151,0)),0)+IFERROR(INDEX('Hoja de Trabajo para listado'!$BC$155:$CB$1048576,MATCH($A616,'Hoja de Trabajo para listado'!$BC$155:$BC$1048576,0),MATCH((CUADRO!K$5&amp;$E616),'Hoja de Trabajo para listado'!$BC$151:$CB$151,0)),0)+IFERROR(INDEX('Hoja de Trabajo para listado'!$DE$153:$DG$274,MATCH($A616,'Hoja de Trabajo para listado'!$DE$153:$DE$1048576,0),MATCH((CUADRO!K$5&amp;$E616),'Hoja de Trabajo para listado'!$DE$151:$DG$151,0)),0)+IFERROR(INDEX('Hoja de Trabajo para listado'!$CD$155:$DC$1048576,MATCH($A616,'Hoja de Trabajo para listado'!$CD$155:$CD$1048576,0),MATCH((CUADRO!K$5&amp;$E616),'Hoja de Trabajo para listado'!$CD$151:$DC$151,0)),0)</f>
        <v>0</v>
      </c>
      <c r="L616" s="243">
        <f ca="1">+IFERROR(INDEX('Hoja de Trabajo para listado'!$A$155:$Z$1048576,MATCH($A616,'Hoja de Trabajo para listado'!$A$155:$A$1048576,0),MATCH((CUADRO!L$5&amp;$E616),'Hoja de Trabajo para listado'!$A$151:$Z$151,0)),0)+IFERROR(INDEX('Hoja de Trabajo para listado'!$AB$155:$BA$1048576,MATCH($A616,'Hoja de Trabajo para listado'!$AB$155:$AB$1048576,0),MATCH((CUADRO!L$5&amp;$E616),'Hoja de Trabajo para listado'!$AB$151:$BA$151,0)),0)+IFERROR(INDEX('Hoja de Trabajo para listado'!$BC$155:$CB$1048576,MATCH($A616,'Hoja de Trabajo para listado'!$BC$155:$BC$1048576,0),MATCH((CUADRO!L$5&amp;$E616),'Hoja de Trabajo para listado'!$BC$151:$CB$151,0)),0)+IFERROR(INDEX('Hoja de Trabajo para listado'!$DE$153:$DG$274,MATCH($A616,'Hoja de Trabajo para listado'!$DE$153:$DE$1048576,0),MATCH((CUADRO!L$5&amp;$E616),'Hoja de Trabajo para listado'!$DE$151:$DG$151,0)),0)+IFERROR(INDEX('Hoja de Trabajo para listado'!$CD$155:$DC$1048576,MATCH($A616,'Hoja de Trabajo para listado'!$CD$155:$CD$1048576,0),MATCH((CUADRO!L$5&amp;$E616),'Hoja de Trabajo para listado'!$CD$151:$DC$151,0)),0)</f>
        <v>0</v>
      </c>
      <c r="M616" s="243">
        <f ca="1">+IFERROR(INDEX('Hoja de Trabajo para listado'!$A$155:$Z$1048576,MATCH($A616,'Hoja de Trabajo para listado'!$A$155:$A$1048576,0),MATCH((CUADRO!M$5&amp;$E616),'Hoja de Trabajo para listado'!$A$151:$Z$151,0)),0)+IFERROR(INDEX('Hoja de Trabajo para listado'!$AB$155:$BA$1048576,MATCH($A616,'Hoja de Trabajo para listado'!$AB$155:$AB$1048576,0),MATCH((CUADRO!M$5&amp;$E616),'Hoja de Trabajo para listado'!$AB$151:$BA$151,0)),0)+IFERROR(INDEX('Hoja de Trabajo para listado'!$BC$155:$CB$1048576,MATCH($A616,'Hoja de Trabajo para listado'!$BC$155:$BC$1048576,0),MATCH((CUADRO!M$5&amp;$E616),'Hoja de Trabajo para listado'!$BC$151:$CB$151,0)),0)+IFERROR(INDEX('Hoja de Trabajo para listado'!$DE$153:$DG$274,MATCH($A616,'Hoja de Trabajo para listado'!$DE$153:$DE$1048576,0),MATCH((CUADRO!M$5&amp;$E616),'Hoja de Trabajo para listado'!$DE$151:$DG$151,0)),0)+IFERROR(INDEX('Hoja de Trabajo para listado'!$CD$155:$DC$1048576,MATCH($A616,'Hoja de Trabajo para listado'!$CD$155:$CD$1048576,0),MATCH((CUADRO!M$5&amp;$E616),'Hoja de Trabajo para listado'!$CD$151:$DC$151,0)),0)</f>
        <v>0</v>
      </c>
      <c r="N616" s="243">
        <f ca="1">+IFERROR(INDEX('Hoja de Trabajo para listado'!$A$155:$Z$1048576,MATCH($A616,'Hoja de Trabajo para listado'!$A$155:$A$1048576,0),MATCH((CUADRO!N$5&amp;$E616),'Hoja de Trabajo para listado'!$A$151:$Z$151,0)),0)+IFERROR(INDEX('Hoja de Trabajo para listado'!$AB$155:$BA$1048576,MATCH($A616,'Hoja de Trabajo para listado'!$AB$155:$AB$1048576,0),MATCH((CUADRO!N$5&amp;$E616),'Hoja de Trabajo para listado'!$AB$151:$BA$151,0)),0)+IFERROR(INDEX('Hoja de Trabajo para listado'!$BC$155:$CB$1048576,MATCH($A616,'Hoja de Trabajo para listado'!$BC$155:$BC$1048576,0),MATCH((CUADRO!N$5&amp;$E616),'Hoja de Trabajo para listado'!$BC$151:$CB$151,0)),0)+IFERROR(INDEX('Hoja de Trabajo para listado'!$DE$153:$DG$274,MATCH($A616,'Hoja de Trabajo para listado'!$DE$153:$DE$1048576,0),MATCH((CUADRO!N$5&amp;$E616),'Hoja de Trabajo para listado'!$DE$151:$DG$151,0)),0)+IFERROR(INDEX('Hoja de Trabajo para listado'!$CD$155:$DC$1048576,MATCH($A616,'Hoja de Trabajo para listado'!$CD$155:$CD$1048576,0),MATCH((CUADRO!N$5&amp;$E616),'Hoja de Trabajo para listado'!$CD$151:$DC$151,0)),0)</f>
        <v>0</v>
      </c>
      <c r="O616" s="243">
        <f ca="1">+IFERROR(INDEX('Hoja de Trabajo para listado'!$A$155:$Z$1048576,MATCH($A616,'Hoja de Trabajo para listado'!$A$155:$A$1048576,0),MATCH((CUADRO!O$5&amp;$E616),'Hoja de Trabajo para listado'!$A$151:$Z$151,0)),0)+IFERROR(INDEX('Hoja de Trabajo para listado'!$AB$155:$BA$1048576,MATCH($A616,'Hoja de Trabajo para listado'!$AB$155:$AB$1048576,0),MATCH((CUADRO!O$5&amp;$E616),'Hoja de Trabajo para listado'!$AB$151:$BA$151,0)),0)+IFERROR(INDEX('Hoja de Trabajo para listado'!$BC$155:$CB$1048576,MATCH($A616,'Hoja de Trabajo para listado'!$BC$155:$BC$1048576,0),MATCH((CUADRO!O$5&amp;$E616),'Hoja de Trabajo para listado'!$BC$151:$CB$151,0)),0)+IFERROR(INDEX('Hoja de Trabajo para listado'!$DE$153:$DG$274,MATCH($A616,'Hoja de Trabajo para listado'!$DE$153:$DE$1048576,0),MATCH((CUADRO!O$5&amp;$E616),'Hoja de Trabajo para listado'!$DE$151:$DG$151,0)),0)+IFERROR(INDEX('Hoja de Trabajo para listado'!$CD$155:$DC$1048576,MATCH($A616,'Hoja de Trabajo para listado'!$CD$155:$CD$1048576,0),MATCH((CUADRO!O$5&amp;$E616),'Hoja de Trabajo para listado'!$CD$151:$DC$151,0)),0)</f>
        <v>0</v>
      </c>
      <c r="P616" s="243">
        <f ca="1">+IFERROR(INDEX('Hoja de Trabajo para listado'!$A$155:$Z$1048576,MATCH($A616,'Hoja de Trabajo para listado'!$A$155:$A$1048576,0),MATCH((CUADRO!P$5&amp;$E616),'Hoja de Trabajo para listado'!$A$151:$Z$151,0)),0)+IFERROR(INDEX('Hoja de Trabajo para listado'!$AB$155:$BA$1048576,MATCH($A616,'Hoja de Trabajo para listado'!$AB$155:$AB$1048576,0),MATCH((CUADRO!P$5&amp;$E616),'Hoja de Trabajo para listado'!$AB$151:$BA$151,0)),0)+IFERROR(INDEX('Hoja de Trabajo para listado'!$BC$155:$CB$1048576,MATCH($A616,'Hoja de Trabajo para listado'!$BC$155:$BC$1048576,0),MATCH((CUADRO!P$5&amp;$E616),'Hoja de Trabajo para listado'!$BC$151:$CB$151,0)),0)+IFERROR(INDEX('Hoja de Trabajo para listado'!$DE$153:$DG$274,MATCH($A616,'Hoja de Trabajo para listado'!$DE$153:$DE$1048576,0),MATCH((CUADRO!P$5&amp;$E616),'Hoja de Trabajo para listado'!$DE$151:$DG$151,0)),0)+IFERROR(INDEX('Hoja de Trabajo para listado'!$CD$155:$DC$1048576,MATCH($A616,'Hoja de Trabajo para listado'!$CD$155:$CD$1048576,0),MATCH((CUADRO!P$5&amp;$E616),'Hoja de Trabajo para listado'!$CD$151:$DC$151,0)),0)</f>
        <v>0</v>
      </c>
      <c r="Q616" s="243">
        <f ca="1">+IFERROR(INDEX('Hoja de Trabajo para listado'!$A$155:$Z$1048576,MATCH($A616,'Hoja de Trabajo para listado'!$A$155:$A$1048576,0),MATCH((CUADRO!Q$5&amp;$E616),'Hoja de Trabajo para listado'!$A$151:$Z$151,0)),0)+IFERROR(INDEX('Hoja de Trabajo para listado'!$AB$155:$BA$1048576,MATCH($A616,'Hoja de Trabajo para listado'!$AB$155:$AB$1048576,0),MATCH((CUADRO!Q$5&amp;$E616),'Hoja de Trabajo para listado'!$AB$151:$BA$151,0)),0)+IFERROR(INDEX('Hoja de Trabajo para listado'!$BC$155:$CB$1048576,MATCH($A616,'Hoja de Trabajo para listado'!$BC$155:$BC$1048576,0),MATCH((CUADRO!Q$5&amp;$E616),'Hoja de Trabajo para listado'!$BC$151:$CB$151,0)),0)+IFERROR(INDEX('Hoja de Trabajo para listado'!$DE$153:$DG$274,MATCH($A616,'Hoja de Trabajo para listado'!$DE$153:$DE$1048576,0),MATCH((CUADRO!Q$5&amp;$E616),'Hoja de Trabajo para listado'!$DE$151:$DG$151,0)),0)+IFERROR(INDEX('Hoja de Trabajo para listado'!$CD$155:$DC$1048576,MATCH($A616,'Hoja de Trabajo para listado'!$CD$155:$CD$1048576,0),MATCH((CUADRO!Q$5&amp;$E616),'Hoja de Trabajo para listado'!$CD$151:$DC$151,0)),0)</f>
        <v>0</v>
      </c>
      <c r="R616" s="243">
        <f t="shared" ca="1" si="21"/>
        <v>0</v>
      </c>
      <c r="S616" s="249"/>
      <c r="T616" s="243">
        <f ca="1">+T617</f>
        <v>0</v>
      </c>
      <c r="U616" s="242">
        <f t="shared" si="22"/>
        <v>1</v>
      </c>
      <c r="V616" s="333" t="str">
        <f>+VLOOKUP(A616,bd_lista!$A$3:$E$590,5,FALSE)</f>
        <v>Gobiernos Autonomos Municipales</v>
      </c>
      <c r="W616" s="383" t="str">
        <f>+V616</f>
        <v>Gobiernos Autonomos Municipales</v>
      </c>
      <c r="X616" s="242">
        <f>+VLOOKUP(A616,[3]Sheet1!$A$13:$D$744,4,FALSE)</f>
        <v>0</v>
      </c>
      <c r="Y616" s="242" t="e">
        <f>+VLOOKUP(X616,bd_lista!$A$3:$C$590,3,FALSE)</f>
        <v>#N/A</v>
      </c>
      <c r="Z616" s="294">
        <f>+X616</f>
        <v>0</v>
      </c>
      <c r="AA616" s="295" t="e">
        <f>+Y616</f>
        <v>#N/A</v>
      </c>
    </row>
    <row r="617" spans="1:27" customFormat="1" ht="15" hidden="1" customHeight="1">
      <c r="A617" s="32">
        <v>1261</v>
      </c>
      <c r="B617" s="389"/>
      <c r="C617" s="247" t="str">
        <f>+VLOOKUP(A617,bd_lista!$A$3:$C$590,3,FALSE)</f>
        <v>Gobierno Autónomo Municipal de Pucarani</v>
      </c>
      <c r="D617" s="386"/>
      <c r="E617" s="244" t="s">
        <v>1305</v>
      </c>
      <c r="F617" s="243">
        <f ca="1">+IFERROR(INDEX('Hoja de Trabajo para listado'!$A$155:$Z$1048576,MATCH($A617,'Hoja de Trabajo para listado'!$A$155:$A$1048576,0),MATCH((CUADRO!F$5&amp;$E617),'Hoja de Trabajo para listado'!$A$151:$Z$151,0)),0)+IFERROR(INDEX('Hoja de Trabajo para listado'!$AB$155:$BA$1048576,MATCH($A617,'Hoja de Trabajo para listado'!$AB$155:$AB$1048576,0),MATCH((CUADRO!F$5&amp;$E617),'Hoja de Trabajo para listado'!$AB$151:$BA$151,0)),0)+IFERROR(INDEX('Hoja de Trabajo para listado'!$BC$155:$CB$1048576,MATCH($A617,'Hoja de Trabajo para listado'!$BC$155:$BC$1048576,0),MATCH((CUADRO!F$5&amp;$E617),'Hoja de Trabajo para listado'!$BC$151:$CB$151,0)),0)+IFERROR(INDEX('Hoja de Trabajo para listado'!$DE$153:$DG$274,MATCH($A617,'Hoja de Trabajo para listado'!$DE$153:$DE$1048576,0),MATCH((CUADRO!F$5&amp;$E617),'Hoja de Trabajo para listado'!$DE$151:$DG$151,0)),0)+IFERROR(INDEX('Hoja de Trabajo para listado'!$CD$155:$DC$1048576,MATCH($A617,'Hoja de Trabajo para listado'!$CD$155:$CD$1048576,0),MATCH((CUADRO!F$5&amp;$E617),'Hoja de Trabajo para listado'!$CD$151:$DC$151,0)),0)</f>
        <v>0</v>
      </c>
      <c r="G617" s="243">
        <f ca="1">+IFERROR(INDEX('Hoja de Trabajo para listado'!$A$155:$Z$1048576,MATCH($A617,'Hoja de Trabajo para listado'!$A$155:$A$1048576,0),MATCH((CUADRO!G$5&amp;$E617),'Hoja de Trabajo para listado'!$A$151:$Z$151,0)),0)+IFERROR(INDEX('Hoja de Trabajo para listado'!$AB$155:$BA$1048576,MATCH($A617,'Hoja de Trabajo para listado'!$AB$155:$AB$1048576,0),MATCH((CUADRO!G$5&amp;$E617),'Hoja de Trabajo para listado'!$AB$151:$BA$151,0)),0)+IFERROR(INDEX('Hoja de Trabajo para listado'!$BC$155:$CB$1048576,MATCH($A617,'Hoja de Trabajo para listado'!$BC$155:$BC$1048576,0),MATCH((CUADRO!G$5&amp;$E617),'Hoja de Trabajo para listado'!$BC$151:$CB$151,0)),0)+IFERROR(INDEX('Hoja de Trabajo para listado'!$DE$153:$DG$274,MATCH($A617,'Hoja de Trabajo para listado'!$DE$153:$DE$1048576,0),MATCH((CUADRO!G$5&amp;$E617),'Hoja de Trabajo para listado'!$DE$151:$DG$151,0)),0)+IFERROR(INDEX('Hoja de Trabajo para listado'!$CD$155:$DC$1048576,MATCH($A617,'Hoja de Trabajo para listado'!$CD$155:$CD$1048576,0),MATCH((CUADRO!G$5&amp;$E617),'Hoja de Trabajo para listado'!$CD$151:$DC$151,0)),0)</f>
        <v>0</v>
      </c>
      <c r="H617" s="243">
        <f ca="1">+IFERROR(INDEX('Hoja de Trabajo para listado'!$A$155:$Z$1048576,MATCH($A617,'Hoja de Trabajo para listado'!$A$155:$A$1048576,0),MATCH((CUADRO!H$5&amp;$E617),'Hoja de Trabajo para listado'!$A$151:$Z$151,0)),0)+IFERROR(INDEX('Hoja de Trabajo para listado'!$AB$155:$BA$1048576,MATCH($A617,'Hoja de Trabajo para listado'!$AB$155:$AB$1048576,0),MATCH((CUADRO!H$5&amp;$E617),'Hoja de Trabajo para listado'!$AB$151:$BA$151,0)),0)+IFERROR(INDEX('Hoja de Trabajo para listado'!$BC$155:$CB$1048576,MATCH($A617,'Hoja de Trabajo para listado'!$BC$155:$BC$1048576,0),MATCH((CUADRO!H$5&amp;$E617),'Hoja de Trabajo para listado'!$BC$151:$CB$151,0)),0)+IFERROR(INDEX('Hoja de Trabajo para listado'!$DE$153:$DG$274,MATCH($A617,'Hoja de Trabajo para listado'!$DE$153:$DE$1048576,0),MATCH((CUADRO!H$5&amp;$E617),'Hoja de Trabajo para listado'!$DE$151:$DG$151,0)),0)+IFERROR(INDEX('Hoja de Trabajo para listado'!$CD$155:$DC$1048576,MATCH($A617,'Hoja de Trabajo para listado'!$CD$155:$CD$1048576,0),MATCH((CUADRO!H$5&amp;$E617),'Hoja de Trabajo para listado'!$CD$151:$DC$151,0)),0)</f>
        <v>0</v>
      </c>
      <c r="I617" s="243">
        <f ca="1">+IFERROR(INDEX('Hoja de Trabajo para listado'!$A$155:$Z$1048576,MATCH($A617,'Hoja de Trabajo para listado'!$A$155:$A$1048576,0),MATCH((CUADRO!I$5&amp;$E617),'Hoja de Trabajo para listado'!$A$151:$Z$151,0)),0)+IFERROR(INDEX('Hoja de Trabajo para listado'!$AB$155:$BA$1048576,MATCH($A617,'Hoja de Trabajo para listado'!$AB$155:$AB$1048576,0),MATCH((CUADRO!I$5&amp;$E617),'Hoja de Trabajo para listado'!$AB$151:$BA$151,0)),0)+IFERROR(INDEX('Hoja de Trabajo para listado'!$BC$155:$CB$1048576,MATCH($A617,'Hoja de Trabajo para listado'!$BC$155:$BC$1048576,0),MATCH((CUADRO!I$5&amp;$E617),'Hoja de Trabajo para listado'!$BC$151:$CB$151,0)),0)+IFERROR(INDEX('Hoja de Trabajo para listado'!$DE$153:$DG$274,MATCH($A617,'Hoja de Trabajo para listado'!$DE$153:$DE$1048576,0),MATCH((CUADRO!I$5&amp;$E617),'Hoja de Trabajo para listado'!$DE$151:$DG$151,0)),0)+IFERROR(INDEX('Hoja de Trabajo para listado'!$CD$155:$DC$1048576,MATCH($A617,'Hoja de Trabajo para listado'!$CD$155:$CD$1048576,0),MATCH((CUADRO!I$5&amp;$E617),'Hoja de Trabajo para listado'!$CD$151:$DC$151,0)),0)</f>
        <v>0</v>
      </c>
      <c r="J617" s="243">
        <f ca="1">+IFERROR(INDEX('Hoja de Trabajo para listado'!$A$155:$Z$1048576,MATCH($A617,'Hoja de Trabajo para listado'!$A$155:$A$1048576,0),MATCH((CUADRO!J$5&amp;$E617),'Hoja de Trabajo para listado'!$A$151:$Z$151,0)),0)+IFERROR(INDEX('Hoja de Trabajo para listado'!$AB$155:$BA$1048576,MATCH($A617,'Hoja de Trabajo para listado'!$AB$155:$AB$1048576,0),MATCH((CUADRO!J$5&amp;$E617),'Hoja de Trabajo para listado'!$AB$151:$BA$151,0)),0)+IFERROR(INDEX('Hoja de Trabajo para listado'!$BC$155:$CB$1048576,MATCH($A617,'Hoja de Trabajo para listado'!$BC$155:$BC$1048576,0),MATCH((CUADRO!J$5&amp;$E617),'Hoja de Trabajo para listado'!$BC$151:$CB$151,0)),0)+IFERROR(INDEX('Hoja de Trabajo para listado'!$DE$153:$DG$274,MATCH($A617,'Hoja de Trabajo para listado'!$DE$153:$DE$1048576,0),MATCH((CUADRO!J$5&amp;$E617),'Hoja de Trabajo para listado'!$DE$151:$DG$151,0)),0)+IFERROR(INDEX('Hoja de Trabajo para listado'!$CD$155:$DC$1048576,MATCH($A617,'Hoja de Trabajo para listado'!$CD$155:$CD$1048576,0),MATCH((CUADRO!J$5&amp;$E617),'Hoja de Trabajo para listado'!$CD$151:$DC$151,0)),0)</f>
        <v>0</v>
      </c>
      <c r="K617" s="243">
        <f ca="1">+IFERROR(INDEX('Hoja de Trabajo para listado'!$A$155:$Z$1048576,MATCH($A617,'Hoja de Trabajo para listado'!$A$155:$A$1048576,0),MATCH((CUADRO!K$5&amp;$E617),'Hoja de Trabajo para listado'!$A$151:$Z$151,0)),0)+IFERROR(INDEX('Hoja de Trabajo para listado'!$AB$155:$BA$1048576,MATCH($A617,'Hoja de Trabajo para listado'!$AB$155:$AB$1048576,0),MATCH((CUADRO!K$5&amp;$E617),'Hoja de Trabajo para listado'!$AB$151:$BA$151,0)),0)+IFERROR(INDEX('Hoja de Trabajo para listado'!$BC$155:$CB$1048576,MATCH($A617,'Hoja de Trabajo para listado'!$BC$155:$BC$1048576,0),MATCH((CUADRO!K$5&amp;$E617),'Hoja de Trabajo para listado'!$BC$151:$CB$151,0)),0)+IFERROR(INDEX('Hoja de Trabajo para listado'!$DE$153:$DG$274,MATCH($A617,'Hoja de Trabajo para listado'!$DE$153:$DE$1048576,0),MATCH((CUADRO!K$5&amp;$E617),'Hoja de Trabajo para listado'!$DE$151:$DG$151,0)),0)+IFERROR(INDEX('Hoja de Trabajo para listado'!$CD$155:$DC$1048576,MATCH($A617,'Hoja de Trabajo para listado'!$CD$155:$CD$1048576,0),MATCH((CUADRO!K$5&amp;$E617),'Hoja de Trabajo para listado'!$CD$151:$DC$151,0)),0)</f>
        <v>0</v>
      </c>
      <c r="L617" s="243">
        <f ca="1">+IFERROR(INDEX('Hoja de Trabajo para listado'!$A$155:$Z$1048576,MATCH($A617,'Hoja de Trabajo para listado'!$A$155:$A$1048576,0),MATCH((CUADRO!L$5&amp;$E617),'Hoja de Trabajo para listado'!$A$151:$Z$151,0)),0)+IFERROR(INDEX('Hoja de Trabajo para listado'!$AB$155:$BA$1048576,MATCH($A617,'Hoja de Trabajo para listado'!$AB$155:$AB$1048576,0),MATCH((CUADRO!L$5&amp;$E617),'Hoja de Trabajo para listado'!$AB$151:$BA$151,0)),0)+IFERROR(INDEX('Hoja de Trabajo para listado'!$BC$155:$CB$1048576,MATCH($A617,'Hoja de Trabajo para listado'!$BC$155:$BC$1048576,0),MATCH((CUADRO!L$5&amp;$E617),'Hoja de Trabajo para listado'!$BC$151:$CB$151,0)),0)+IFERROR(INDEX('Hoja de Trabajo para listado'!$DE$153:$DG$274,MATCH($A617,'Hoja de Trabajo para listado'!$DE$153:$DE$1048576,0),MATCH((CUADRO!L$5&amp;$E617),'Hoja de Trabajo para listado'!$DE$151:$DG$151,0)),0)+IFERROR(INDEX('Hoja de Trabajo para listado'!$CD$155:$DC$1048576,MATCH($A617,'Hoja de Trabajo para listado'!$CD$155:$CD$1048576,0),MATCH((CUADRO!L$5&amp;$E617),'Hoja de Trabajo para listado'!$CD$151:$DC$151,0)),0)</f>
        <v>0</v>
      </c>
      <c r="M617" s="243">
        <f ca="1">+IFERROR(INDEX('Hoja de Trabajo para listado'!$A$155:$Z$1048576,MATCH($A617,'Hoja de Trabajo para listado'!$A$155:$A$1048576,0),MATCH((CUADRO!M$5&amp;$E617),'Hoja de Trabajo para listado'!$A$151:$Z$151,0)),0)+IFERROR(INDEX('Hoja de Trabajo para listado'!$AB$155:$BA$1048576,MATCH($A617,'Hoja de Trabajo para listado'!$AB$155:$AB$1048576,0),MATCH((CUADRO!M$5&amp;$E617),'Hoja de Trabajo para listado'!$AB$151:$BA$151,0)),0)+IFERROR(INDEX('Hoja de Trabajo para listado'!$BC$155:$CB$1048576,MATCH($A617,'Hoja de Trabajo para listado'!$BC$155:$BC$1048576,0),MATCH((CUADRO!M$5&amp;$E617),'Hoja de Trabajo para listado'!$BC$151:$CB$151,0)),0)+IFERROR(INDEX('Hoja de Trabajo para listado'!$DE$153:$DG$274,MATCH($A617,'Hoja de Trabajo para listado'!$DE$153:$DE$1048576,0),MATCH((CUADRO!M$5&amp;$E617),'Hoja de Trabajo para listado'!$DE$151:$DG$151,0)),0)+IFERROR(INDEX('Hoja de Trabajo para listado'!$CD$155:$DC$1048576,MATCH($A617,'Hoja de Trabajo para listado'!$CD$155:$CD$1048576,0),MATCH((CUADRO!M$5&amp;$E617),'Hoja de Trabajo para listado'!$CD$151:$DC$151,0)),0)</f>
        <v>0</v>
      </c>
      <c r="N617" s="243">
        <f ca="1">+IFERROR(INDEX('Hoja de Trabajo para listado'!$A$155:$Z$1048576,MATCH($A617,'Hoja de Trabajo para listado'!$A$155:$A$1048576,0),MATCH((CUADRO!N$5&amp;$E617),'Hoja de Trabajo para listado'!$A$151:$Z$151,0)),0)+IFERROR(INDEX('Hoja de Trabajo para listado'!$AB$155:$BA$1048576,MATCH($A617,'Hoja de Trabajo para listado'!$AB$155:$AB$1048576,0),MATCH((CUADRO!N$5&amp;$E617),'Hoja de Trabajo para listado'!$AB$151:$BA$151,0)),0)+IFERROR(INDEX('Hoja de Trabajo para listado'!$BC$155:$CB$1048576,MATCH($A617,'Hoja de Trabajo para listado'!$BC$155:$BC$1048576,0),MATCH((CUADRO!N$5&amp;$E617),'Hoja de Trabajo para listado'!$BC$151:$CB$151,0)),0)+IFERROR(INDEX('Hoja de Trabajo para listado'!$DE$153:$DG$274,MATCH($A617,'Hoja de Trabajo para listado'!$DE$153:$DE$1048576,0),MATCH((CUADRO!N$5&amp;$E617),'Hoja de Trabajo para listado'!$DE$151:$DG$151,0)),0)+IFERROR(INDEX('Hoja de Trabajo para listado'!$CD$155:$DC$1048576,MATCH($A617,'Hoja de Trabajo para listado'!$CD$155:$CD$1048576,0),MATCH((CUADRO!N$5&amp;$E617),'Hoja de Trabajo para listado'!$CD$151:$DC$151,0)),0)</f>
        <v>0</v>
      </c>
      <c r="O617" s="243">
        <f ca="1">+IFERROR(INDEX('Hoja de Trabajo para listado'!$A$155:$Z$1048576,MATCH($A617,'Hoja de Trabajo para listado'!$A$155:$A$1048576,0),MATCH((CUADRO!O$5&amp;$E617),'Hoja de Trabajo para listado'!$A$151:$Z$151,0)),0)+IFERROR(INDEX('Hoja de Trabajo para listado'!$AB$155:$BA$1048576,MATCH($A617,'Hoja de Trabajo para listado'!$AB$155:$AB$1048576,0),MATCH((CUADRO!O$5&amp;$E617),'Hoja de Trabajo para listado'!$AB$151:$BA$151,0)),0)+IFERROR(INDEX('Hoja de Trabajo para listado'!$BC$155:$CB$1048576,MATCH($A617,'Hoja de Trabajo para listado'!$BC$155:$BC$1048576,0),MATCH((CUADRO!O$5&amp;$E617),'Hoja de Trabajo para listado'!$BC$151:$CB$151,0)),0)+IFERROR(INDEX('Hoja de Trabajo para listado'!$DE$153:$DG$274,MATCH($A617,'Hoja de Trabajo para listado'!$DE$153:$DE$1048576,0),MATCH((CUADRO!O$5&amp;$E617),'Hoja de Trabajo para listado'!$DE$151:$DG$151,0)),0)+IFERROR(INDEX('Hoja de Trabajo para listado'!$CD$155:$DC$1048576,MATCH($A617,'Hoja de Trabajo para listado'!$CD$155:$CD$1048576,0),MATCH((CUADRO!O$5&amp;$E617),'Hoja de Trabajo para listado'!$CD$151:$DC$151,0)),0)</f>
        <v>0</v>
      </c>
      <c r="P617" s="243">
        <f ca="1">+IFERROR(INDEX('Hoja de Trabajo para listado'!$A$155:$Z$1048576,MATCH($A617,'Hoja de Trabajo para listado'!$A$155:$A$1048576,0),MATCH((CUADRO!P$5&amp;$E617),'Hoja de Trabajo para listado'!$A$151:$Z$151,0)),0)+IFERROR(INDEX('Hoja de Trabajo para listado'!$AB$155:$BA$1048576,MATCH($A617,'Hoja de Trabajo para listado'!$AB$155:$AB$1048576,0),MATCH((CUADRO!P$5&amp;$E617),'Hoja de Trabajo para listado'!$AB$151:$BA$151,0)),0)+IFERROR(INDEX('Hoja de Trabajo para listado'!$BC$155:$CB$1048576,MATCH($A617,'Hoja de Trabajo para listado'!$BC$155:$BC$1048576,0),MATCH((CUADRO!P$5&amp;$E617),'Hoja de Trabajo para listado'!$BC$151:$CB$151,0)),0)+IFERROR(INDEX('Hoja de Trabajo para listado'!$DE$153:$DG$274,MATCH($A617,'Hoja de Trabajo para listado'!$DE$153:$DE$1048576,0),MATCH((CUADRO!P$5&amp;$E617),'Hoja de Trabajo para listado'!$DE$151:$DG$151,0)),0)+IFERROR(INDEX('Hoja de Trabajo para listado'!$CD$155:$DC$1048576,MATCH($A617,'Hoja de Trabajo para listado'!$CD$155:$CD$1048576,0),MATCH((CUADRO!P$5&amp;$E617),'Hoja de Trabajo para listado'!$CD$151:$DC$151,0)),0)</f>
        <v>0</v>
      </c>
      <c r="Q617" s="243">
        <f ca="1">+IFERROR(INDEX('Hoja de Trabajo para listado'!$A$155:$Z$1048576,MATCH($A617,'Hoja de Trabajo para listado'!$A$155:$A$1048576,0),MATCH((CUADRO!Q$5&amp;$E617),'Hoja de Trabajo para listado'!$A$151:$Z$151,0)),0)+IFERROR(INDEX('Hoja de Trabajo para listado'!$AB$155:$BA$1048576,MATCH($A617,'Hoja de Trabajo para listado'!$AB$155:$AB$1048576,0),MATCH((CUADRO!Q$5&amp;$E617),'Hoja de Trabajo para listado'!$AB$151:$BA$151,0)),0)+IFERROR(INDEX('Hoja de Trabajo para listado'!$BC$155:$CB$1048576,MATCH($A617,'Hoja de Trabajo para listado'!$BC$155:$BC$1048576,0),MATCH((CUADRO!Q$5&amp;$E617),'Hoja de Trabajo para listado'!$BC$151:$CB$151,0)),0)+IFERROR(INDEX('Hoja de Trabajo para listado'!$DE$153:$DG$274,MATCH($A617,'Hoja de Trabajo para listado'!$DE$153:$DE$1048576,0),MATCH((CUADRO!Q$5&amp;$E617),'Hoja de Trabajo para listado'!$DE$151:$DG$151,0)),0)+IFERROR(INDEX('Hoja de Trabajo para listado'!$CD$155:$DC$1048576,MATCH($A617,'Hoja de Trabajo para listado'!$CD$155:$CD$1048576,0),MATCH((CUADRO!Q$5&amp;$E617),'Hoja de Trabajo para listado'!$CD$151:$DC$151,0)),0)</f>
        <v>0</v>
      </c>
      <c r="R617" s="243">
        <f t="shared" ca="1" si="21"/>
        <v>0</v>
      </c>
      <c r="S617" s="249">
        <f ca="1">+R616+R617</f>
        <v>0</v>
      </c>
      <c r="T617" s="243">
        <f ca="1">+S617</f>
        <v>0</v>
      </c>
      <c r="U617" s="242">
        <f t="shared" si="22"/>
        <v>2</v>
      </c>
      <c r="V617" s="333" t="str">
        <f>+VLOOKUP(A617,bd_lista!$A$3:$E$590,5,FALSE)</f>
        <v>Gobiernos Autonomos Municipales</v>
      </c>
      <c r="W617" s="384"/>
      <c r="X617" s="242">
        <f>+VLOOKUP(A617,[3]Sheet1!$A$13:$D$744,4,FALSE)</f>
        <v>0</v>
      </c>
      <c r="Y617" s="242" t="e">
        <f>+VLOOKUP(X617,bd_lista!$A$3:$C$590,3,FALSE)</f>
        <v>#N/A</v>
      </c>
      <c r="Z617" s="292"/>
      <c r="AA617" s="293"/>
    </row>
    <row r="618" spans="1:27" customFormat="1" ht="15" hidden="1" customHeight="1">
      <c r="A618" s="32">
        <v>1262</v>
      </c>
      <c r="B618" s="388">
        <f>+A618</f>
        <v>1262</v>
      </c>
      <c r="C618" s="247" t="str">
        <f>+VLOOKUP(A618,bd_lista!$A$3:$C$590,3,FALSE)</f>
        <v>Gobierno Autónomo Municipal de Laja</v>
      </c>
      <c r="D618" s="385" t="str">
        <f>+C618</f>
        <v>Gobierno Autónomo Municipal de Laja</v>
      </c>
      <c r="E618" s="242" t="s">
        <v>1304</v>
      </c>
      <c r="F618" s="243">
        <f ca="1">+IFERROR(INDEX('Hoja de Trabajo para listado'!$A$155:$Z$1048576,MATCH($A618,'Hoja de Trabajo para listado'!$A$155:$A$1048576,0),MATCH((CUADRO!F$5&amp;$E618),'Hoja de Trabajo para listado'!$A$151:$Z$151,0)),0)+IFERROR(INDEX('Hoja de Trabajo para listado'!$AB$155:$BA$1048576,MATCH($A618,'Hoja de Trabajo para listado'!$AB$155:$AB$1048576,0),MATCH((CUADRO!F$5&amp;$E618),'Hoja de Trabajo para listado'!$AB$151:$BA$151,0)),0)+IFERROR(INDEX('Hoja de Trabajo para listado'!$BC$155:$CB$1048576,MATCH($A618,'Hoja de Trabajo para listado'!$BC$155:$BC$1048576,0),MATCH((CUADRO!F$5&amp;$E618),'Hoja de Trabajo para listado'!$BC$151:$CB$151,0)),0)+IFERROR(INDEX('Hoja de Trabajo para listado'!$DE$153:$DG$274,MATCH($A618,'Hoja de Trabajo para listado'!$DE$153:$DE$1048576,0),MATCH((CUADRO!F$5&amp;$E618),'Hoja de Trabajo para listado'!$DE$151:$DG$151,0)),0)+IFERROR(INDEX('Hoja de Trabajo para listado'!$CD$155:$DC$1048576,MATCH($A618,'Hoja de Trabajo para listado'!$CD$155:$CD$1048576,0),MATCH((CUADRO!F$5&amp;$E618),'Hoja de Trabajo para listado'!$CD$151:$DC$151,0)),0)</f>
        <v>0</v>
      </c>
      <c r="G618" s="243">
        <f ca="1">+IFERROR(INDEX('Hoja de Trabajo para listado'!$A$155:$Z$1048576,MATCH($A618,'Hoja de Trabajo para listado'!$A$155:$A$1048576,0),MATCH((CUADRO!G$5&amp;$E618),'Hoja de Trabajo para listado'!$A$151:$Z$151,0)),0)+IFERROR(INDEX('Hoja de Trabajo para listado'!$AB$155:$BA$1048576,MATCH($A618,'Hoja de Trabajo para listado'!$AB$155:$AB$1048576,0),MATCH((CUADRO!G$5&amp;$E618),'Hoja de Trabajo para listado'!$AB$151:$BA$151,0)),0)+IFERROR(INDEX('Hoja de Trabajo para listado'!$BC$155:$CB$1048576,MATCH($A618,'Hoja de Trabajo para listado'!$BC$155:$BC$1048576,0),MATCH((CUADRO!G$5&amp;$E618),'Hoja de Trabajo para listado'!$BC$151:$CB$151,0)),0)+IFERROR(INDEX('Hoja de Trabajo para listado'!$DE$153:$DG$274,MATCH($A618,'Hoja de Trabajo para listado'!$DE$153:$DE$1048576,0),MATCH((CUADRO!G$5&amp;$E618),'Hoja de Trabajo para listado'!$DE$151:$DG$151,0)),0)+IFERROR(INDEX('Hoja de Trabajo para listado'!$CD$155:$DC$1048576,MATCH($A618,'Hoja de Trabajo para listado'!$CD$155:$CD$1048576,0),MATCH((CUADRO!G$5&amp;$E618),'Hoja de Trabajo para listado'!$CD$151:$DC$151,0)),0)</f>
        <v>0</v>
      </c>
      <c r="H618" s="243">
        <f ca="1">+IFERROR(INDEX('Hoja de Trabajo para listado'!$A$155:$Z$1048576,MATCH($A618,'Hoja de Trabajo para listado'!$A$155:$A$1048576,0),MATCH((CUADRO!H$5&amp;$E618),'Hoja de Trabajo para listado'!$A$151:$Z$151,0)),0)+IFERROR(INDEX('Hoja de Trabajo para listado'!$AB$155:$BA$1048576,MATCH($A618,'Hoja de Trabajo para listado'!$AB$155:$AB$1048576,0),MATCH((CUADRO!H$5&amp;$E618),'Hoja de Trabajo para listado'!$AB$151:$BA$151,0)),0)+IFERROR(INDEX('Hoja de Trabajo para listado'!$BC$155:$CB$1048576,MATCH($A618,'Hoja de Trabajo para listado'!$BC$155:$BC$1048576,0),MATCH((CUADRO!H$5&amp;$E618),'Hoja de Trabajo para listado'!$BC$151:$CB$151,0)),0)+IFERROR(INDEX('Hoja de Trabajo para listado'!$DE$153:$DG$274,MATCH($A618,'Hoja de Trabajo para listado'!$DE$153:$DE$1048576,0),MATCH((CUADRO!H$5&amp;$E618),'Hoja de Trabajo para listado'!$DE$151:$DG$151,0)),0)+IFERROR(INDEX('Hoja de Trabajo para listado'!$CD$155:$DC$1048576,MATCH($A618,'Hoja de Trabajo para listado'!$CD$155:$CD$1048576,0),MATCH((CUADRO!H$5&amp;$E618),'Hoja de Trabajo para listado'!$CD$151:$DC$151,0)),0)</f>
        <v>0</v>
      </c>
      <c r="I618" s="243">
        <f ca="1">+IFERROR(INDEX('Hoja de Trabajo para listado'!$A$155:$Z$1048576,MATCH($A618,'Hoja de Trabajo para listado'!$A$155:$A$1048576,0),MATCH((CUADRO!I$5&amp;$E618),'Hoja de Trabajo para listado'!$A$151:$Z$151,0)),0)+IFERROR(INDEX('Hoja de Trabajo para listado'!$AB$155:$BA$1048576,MATCH($A618,'Hoja de Trabajo para listado'!$AB$155:$AB$1048576,0),MATCH((CUADRO!I$5&amp;$E618),'Hoja de Trabajo para listado'!$AB$151:$BA$151,0)),0)+IFERROR(INDEX('Hoja de Trabajo para listado'!$BC$155:$CB$1048576,MATCH($A618,'Hoja de Trabajo para listado'!$BC$155:$BC$1048576,0),MATCH((CUADRO!I$5&amp;$E618),'Hoja de Trabajo para listado'!$BC$151:$CB$151,0)),0)+IFERROR(INDEX('Hoja de Trabajo para listado'!$DE$153:$DG$274,MATCH($A618,'Hoja de Trabajo para listado'!$DE$153:$DE$1048576,0),MATCH((CUADRO!I$5&amp;$E618),'Hoja de Trabajo para listado'!$DE$151:$DG$151,0)),0)+IFERROR(INDEX('Hoja de Trabajo para listado'!$CD$155:$DC$1048576,MATCH($A618,'Hoja de Trabajo para listado'!$CD$155:$CD$1048576,0),MATCH((CUADRO!I$5&amp;$E618),'Hoja de Trabajo para listado'!$CD$151:$DC$151,0)),0)</f>
        <v>0</v>
      </c>
      <c r="J618" s="243">
        <f ca="1">+IFERROR(INDEX('Hoja de Trabajo para listado'!$A$155:$Z$1048576,MATCH($A618,'Hoja de Trabajo para listado'!$A$155:$A$1048576,0),MATCH((CUADRO!J$5&amp;$E618),'Hoja de Trabajo para listado'!$A$151:$Z$151,0)),0)+IFERROR(INDEX('Hoja de Trabajo para listado'!$AB$155:$BA$1048576,MATCH($A618,'Hoja de Trabajo para listado'!$AB$155:$AB$1048576,0),MATCH((CUADRO!J$5&amp;$E618),'Hoja de Trabajo para listado'!$AB$151:$BA$151,0)),0)+IFERROR(INDEX('Hoja de Trabajo para listado'!$BC$155:$CB$1048576,MATCH($A618,'Hoja de Trabajo para listado'!$BC$155:$BC$1048576,0),MATCH((CUADRO!J$5&amp;$E618),'Hoja de Trabajo para listado'!$BC$151:$CB$151,0)),0)+IFERROR(INDEX('Hoja de Trabajo para listado'!$DE$153:$DG$274,MATCH($A618,'Hoja de Trabajo para listado'!$DE$153:$DE$1048576,0),MATCH((CUADRO!J$5&amp;$E618),'Hoja de Trabajo para listado'!$DE$151:$DG$151,0)),0)+IFERROR(INDEX('Hoja de Trabajo para listado'!$CD$155:$DC$1048576,MATCH($A618,'Hoja de Trabajo para listado'!$CD$155:$CD$1048576,0),MATCH((CUADRO!J$5&amp;$E618),'Hoja de Trabajo para listado'!$CD$151:$DC$151,0)),0)</f>
        <v>0</v>
      </c>
      <c r="K618" s="243">
        <f ca="1">+IFERROR(INDEX('Hoja de Trabajo para listado'!$A$155:$Z$1048576,MATCH($A618,'Hoja de Trabajo para listado'!$A$155:$A$1048576,0),MATCH((CUADRO!K$5&amp;$E618),'Hoja de Trabajo para listado'!$A$151:$Z$151,0)),0)+IFERROR(INDEX('Hoja de Trabajo para listado'!$AB$155:$BA$1048576,MATCH($A618,'Hoja de Trabajo para listado'!$AB$155:$AB$1048576,0),MATCH((CUADRO!K$5&amp;$E618),'Hoja de Trabajo para listado'!$AB$151:$BA$151,0)),0)+IFERROR(INDEX('Hoja de Trabajo para listado'!$BC$155:$CB$1048576,MATCH($A618,'Hoja de Trabajo para listado'!$BC$155:$BC$1048576,0),MATCH((CUADRO!K$5&amp;$E618),'Hoja de Trabajo para listado'!$BC$151:$CB$151,0)),0)+IFERROR(INDEX('Hoja de Trabajo para listado'!$DE$153:$DG$274,MATCH($A618,'Hoja de Trabajo para listado'!$DE$153:$DE$1048576,0),MATCH((CUADRO!K$5&amp;$E618),'Hoja de Trabajo para listado'!$DE$151:$DG$151,0)),0)+IFERROR(INDEX('Hoja de Trabajo para listado'!$CD$155:$DC$1048576,MATCH($A618,'Hoja de Trabajo para listado'!$CD$155:$CD$1048576,0),MATCH((CUADRO!K$5&amp;$E618),'Hoja de Trabajo para listado'!$CD$151:$DC$151,0)),0)</f>
        <v>0</v>
      </c>
      <c r="L618" s="243">
        <f ca="1">+IFERROR(INDEX('Hoja de Trabajo para listado'!$A$155:$Z$1048576,MATCH($A618,'Hoja de Trabajo para listado'!$A$155:$A$1048576,0),MATCH((CUADRO!L$5&amp;$E618),'Hoja de Trabajo para listado'!$A$151:$Z$151,0)),0)+IFERROR(INDEX('Hoja de Trabajo para listado'!$AB$155:$BA$1048576,MATCH($A618,'Hoja de Trabajo para listado'!$AB$155:$AB$1048576,0),MATCH((CUADRO!L$5&amp;$E618),'Hoja de Trabajo para listado'!$AB$151:$BA$151,0)),0)+IFERROR(INDEX('Hoja de Trabajo para listado'!$BC$155:$CB$1048576,MATCH($A618,'Hoja de Trabajo para listado'!$BC$155:$BC$1048576,0),MATCH((CUADRO!L$5&amp;$E618),'Hoja de Trabajo para listado'!$BC$151:$CB$151,0)),0)+IFERROR(INDEX('Hoja de Trabajo para listado'!$DE$153:$DG$274,MATCH($A618,'Hoja de Trabajo para listado'!$DE$153:$DE$1048576,0),MATCH((CUADRO!L$5&amp;$E618),'Hoja de Trabajo para listado'!$DE$151:$DG$151,0)),0)+IFERROR(INDEX('Hoja de Trabajo para listado'!$CD$155:$DC$1048576,MATCH($A618,'Hoja de Trabajo para listado'!$CD$155:$CD$1048576,0),MATCH((CUADRO!L$5&amp;$E618),'Hoja de Trabajo para listado'!$CD$151:$DC$151,0)),0)</f>
        <v>0</v>
      </c>
      <c r="M618" s="243">
        <f ca="1">+IFERROR(INDEX('Hoja de Trabajo para listado'!$A$155:$Z$1048576,MATCH($A618,'Hoja de Trabajo para listado'!$A$155:$A$1048576,0),MATCH((CUADRO!M$5&amp;$E618),'Hoja de Trabajo para listado'!$A$151:$Z$151,0)),0)+IFERROR(INDEX('Hoja de Trabajo para listado'!$AB$155:$BA$1048576,MATCH($A618,'Hoja de Trabajo para listado'!$AB$155:$AB$1048576,0),MATCH((CUADRO!M$5&amp;$E618),'Hoja de Trabajo para listado'!$AB$151:$BA$151,0)),0)+IFERROR(INDEX('Hoja de Trabajo para listado'!$BC$155:$CB$1048576,MATCH($A618,'Hoja de Trabajo para listado'!$BC$155:$BC$1048576,0),MATCH((CUADRO!M$5&amp;$E618),'Hoja de Trabajo para listado'!$BC$151:$CB$151,0)),0)+IFERROR(INDEX('Hoja de Trabajo para listado'!$DE$153:$DG$274,MATCH($A618,'Hoja de Trabajo para listado'!$DE$153:$DE$1048576,0),MATCH((CUADRO!M$5&amp;$E618),'Hoja de Trabajo para listado'!$DE$151:$DG$151,0)),0)+IFERROR(INDEX('Hoja de Trabajo para listado'!$CD$155:$DC$1048576,MATCH($A618,'Hoja de Trabajo para listado'!$CD$155:$CD$1048576,0),MATCH((CUADRO!M$5&amp;$E618),'Hoja de Trabajo para listado'!$CD$151:$DC$151,0)),0)</f>
        <v>0</v>
      </c>
      <c r="N618" s="243">
        <f ca="1">+IFERROR(INDEX('Hoja de Trabajo para listado'!$A$155:$Z$1048576,MATCH($A618,'Hoja de Trabajo para listado'!$A$155:$A$1048576,0),MATCH((CUADRO!N$5&amp;$E618),'Hoja de Trabajo para listado'!$A$151:$Z$151,0)),0)+IFERROR(INDEX('Hoja de Trabajo para listado'!$AB$155:$BA$1048576,MATCH($A618,'Hoja de Trabajo para listado'!$AB$155:$AB$1048576,0),MATCH((CUADRO!N$5&amp;$E618),'Hoja de Trabajo para listado'!$AB$151:$BA$151,0)),0)+IFERROR(INDEX('Hoja de Trabajo para listado'!$BC$155:$CB$1048576,MATCH($A618,'Hoja de Trabajo para listado'!$BC$155:$BC$1048576,0),MATCH((CUADRO!N$5&amp;$E618),'Hoja de Trabajo para listado'!$BC$151:$CB$151,0)),0)+IFERROR(INDEX('Hoja de Trabajo para listado'!$DE$153:$DG$274,MATCH($A618,'Hoja de Trabajo para listado'!$DE$153:$DE$1048576,0),MATCH((CUADRO!N$5&amp;$E618),'Hoja de Trabajo para listado'!$DE$151:$DG$151,0)),0)+IFERROR(INDEX('Hoja de Trabajo para listado'!$CD$155:$DC$1048576,MATCH($A618,'Hoja de Trabajo para listado'!$CD$155:$CD$1048576,0),MATCH((CUADRO!N$5&amp;$E618),'Hoja de Trabajo para listado'!$CD$151:$DC$151,0)),0)</f>
        <v>0</v>
      </c>
      <c r="O618" s="243">
        <f ca="1">+IFERROR(INDEX('Hoja de Trabajo para listado'!$A$155:$Z$1048576,MATCH($A618,'Hoja de Trabajo para listado'!$A$155:$A$1048576,0),MATCH((CUADRO!O$5&amp;$E618),'Hoja de Trabajo para listado'!$A$151:$Z$151,0)),0)+IFERROR(INDEX('Hoja de Trabajo para listado'!$AB$155:$BA$1048576,MATCH($A618,'Hoja de Trabajo para listado'!$AB$155:$AB$1048576,0),MATCH((CUADRO!O$5&amp;$E618),'Hoja de Trabajo para listado'!$AB$151:$BA$151,0)),0)+IFERROR(INDEX('Hoja de Trabajo para listado'!$BC$155:$CB$1048576,MATCH($A618,'Hoja de Trabajo para listado'!$BC$155:$BC$1048576,0),MATCH((CUADRO!O$5&amp;$E618),'Hoja de Trabajo para listado'!$BC$151:$CB$151,0)),0)+IFERROR(INDEX('Hoja de Trabajo para listado'!$DE$153:$DG$274,MATCH($A618,'Hoja de Trabajo para listado'!$DE$153:$DE$1048576,0),MATCH((CUADRO!O$5&amp;$E618),'Hoja de Trabajo para listado'!$DE$151:$DG$151,0)),0)+IFERROR(INDEX('Hoja de Trabajo para listado'!$CD$155:$DC$1048576,MATCH($A618,'Hoja de Trabajo para listado'!$CD$155:$CD$1048576,0),MATCH((CUADRO!O$5&amp;$E618),'Hoja de Trabajo para listado'!$CD$151:$DC$151,0)),0)</f>
        <v>0</v>
      </c>
      <c r="P618" s="243">
        <f ca="1">+IFERROR(INDEX('Hoja de Trabajo para listado'!$A$155:$Z$1048576,MATCH($A618,'Hoja de Trabajo para listado'!$A$155:$A$1048576,0),MATCH((CUADRO!P$5&amp;$E618),'Hoja de Trabajo para listado'!$A$151:$Z$151,0)),0)+IFERROR(INDEX('Hoja de Trabajo para listado'!$AB$155:$BA$1048576,MATCH($A618,'Hoja de Trabajo para listado'!$AB$155:$AB$1048576,0),MATCH((CUADRO!P$5&amp;$E618),'Hoja de Trabajo para listado'!$AB$151:$BA$151,0)),0)+IFERROR(INDEX('Hoja de Trabajo para listado'!$BC$155:$CB$1048576,MATCH($A618,'Hoja de Trabajo para listado'!$BC$155:$BC$1048576,0),MATCH((CUADRO!P$5&amp;$E618),'Hoja de Trabajo para listado'!$BC$151:$CB$151,0)),0)+IFERROR(INDEX('Hoja de Trabajo para listado'!$DE$153:$DG$274,MATCH($A618,'Hoja de Trabajo para listado'!$DE$153:$DE$1048576,0),MATCH((CUADRO!P$5&amp;$E618),'Hoja de Trabajo para listado'!$DE$151:$DG$151,0)),0)+IFERROR(INDEX('Hoja de Trabajo para listado'!$CD$155:$DC$1048576,MATCH($A618,'Hoja de Trabajo para listado'!$CD$155:$CD$1048576,0),MATCH((CUADRO!P$5&amp;$E618),'Hoja de Trabajo para listado'!$CD$151:$DC$151,0)),0)</f>
        <v>0</v>
      </c>
      <c r="Q618" s="243">
        <f ca="1">+IFERROR(INDEX('Hoja de Trabajo para listado'!$A$155:$Z$1048576,MATCH($A618,'Hoja de Trabajo para listado'!$A$155:$A$1048576,0),MATCH((CUADRO!Q$5&amp;$E618),'Hoja de Trabajo para listado'!$A$151:$Z$151,0)),0)+IFERROR(INDEX('Hoja de Trabajo para listado'!$AB$155:$BA$1048576,MATCH($A618,'Hoja de Trabajo para listado'!$AB$155:$AB$1048576,0),MATCH((CUADRO!Q$5&amp;$E618),'Hoja de Trabajo para listado'!$AB$151:$BA$151,0)),0)+IFERROR(INDEX('Hoja de Trabajo para listado'!$BC$155:$CB$1048576,MATCH($A618,'Hoja de Trabajo para listado'!$BC$155:$BC$1048576,0),MATCH((CUADRO!Q$5&amp;$E618),'Hoja de Trabajo para listado'!$BC$151:$CB$151,0)),0)+IFERROR(INDEX('Hoja de Trabajo para listado'!$DE$153:$DG$274,MATCH($A618,'Hoja de Trabajo para listado'!$DE$153:$DE$1048576,0),MATCH((CUADRO!Q$5&amp;$E618),'Hoja de Trabajo para listado'!$DE$151:$DG$151,0)),0)+IFERROR(INDEX('Hoja de Trabajo para listado'!$CD$155:$DC$1048576,MATCH($A618,'Hoja de Trabajo para listado'!$CD$155:$CD$1048576,0),MATCH((CUADRO!Q$5&amp;$E618),'Hoja de Trabajo para listado'!$CD$151:$DC$151,0)),0)</f>
        <v>0</v>
      </c>
      <c r="R618" s="243">
        <f t="shared" ca="1" si="21"/>
        <v>0</v>
      </c>
      <c r="S618" s="249"/>
      <c r="T618" s="243">
        <f ca="1">+T619</f>
        <v>0</v>
      </c>
      <c r="U618" s="242">
        <f t="shared" si="22"/>
        <v>1</v>
      </c>
      <c r="V618" s="333" t="str">
        <f>+VLOOKUP(A618,bd_lista!$A$3:$E$590,5,FALSE)</f>
        <v>Gobiernos Autonomos Municipales</v>
      </c>
      <c r="W618" s="383" t="str">
        <f>+V618</f>
        <v>Gobiernos Autonomos Municipales</v>
      </c>
      <c r="X618" s="242">
        <f>+VLOOKUP(A618,[3]Sheet1!$A$13:$D$744,4,FALSE)</f>
        <v>0</v>
      </c>
      <c r="Y618" s="242" t="e">
        <f>+VLOOKUP(X618,bd_lista!$A$3:$C$590,3,FALSE)</f>
        <v>#N/A</v>
      </c>
      <c r="Z618" s="294">
        <f>+X618</f>
        <v>0</v>
      </c>
      <c r="AA618" s="295" t="e">
        <f>+Y618</f>
        <v>#N/A</v>
      </c>
    </row>
    <row r="619" spans="1:27" customFormat="1" ht="15" hidden="1" customHeight="1">
      <c r="A619" s="32">
        <v>1262</v>
      </c>
      <c r="B619" s="389"/>
      <c r="C619" s="247" t="str">
        <f>+VLOOKUP(A619,bd_lista!$A$3:$C$590,3,FALSE)</f>
        <v>Gobierno Autónomo Municipal de Laja</v>
      </c>
      <c r="D619" s="386"/>
      <c r="E619" s="244" t="s">
        <v>1305</v>
      </c>
      <c r="F619" s="243">
        <f ca="1">+IFERROR(INDEX('Hoja de Trabajo para listado'!$A$155:$Z$1048576,MATCH($A619,'Hoja de Trabajo para listado'!$A$155:$A$1048576,0),MATCH((CUADRO!F$5&amp;$E619),'Hoja de Trabajo para listado'!$A$151:$Z$151,0)),0)+IFERROR(INDEX('Hoja de Trabajo para listado'!$AB$155:$BA$1048576,MATCH($A619,'Hoja de Trabajo para listado'!$AB$155:$AB$1048576,0),MATCH((CUADRO!F$5&amp;$E619),'Hoja de Trabajo para listado'!$AB$151:$BA$151,0)),0)+IFERROR(INDEX('Hoja de Trabajo para listado'!$BC$155:$CB$1048576,MATCH($A619,'Hoja de Trabajo para listado'!$BC$155:$BC$1048576,0),MATCH((CUADRO!F$5&amp;$E619),'Hoja de Trabajo para listado'!$BC$151:$CB$151,0)),0)+IFERROR(INDEX('Hoja de Trabajo para listado'!$DE$153:$DG$274,MATCH($A619,'Hoja de Trabajo para listado'!$DE$153:$DE$1048576,0),MATCH((CUADRO!F$5&amp;$E619),'Hoja de Trabajo para listado'!$DE$151:$DG$151,0)),0)+IFERROR(INDEX('Hoja de Trabajo para listado'!$CD$155:$DC$1048576,MATCH($A619,'Hoja de Trabajo para listado'!$CD$155:$CD$1048576,0),MATCH((CUADRO!F$5&amp;$E619),'Hoja de Trabajo para listado'!$CD$151:$DC$151,0)),0)</f>
        <v>0</v>
      </c>
      <c r="G619" s="243">
        <f ca="1">+IFERROR(INDEX('Hoja de Trabajo para listado'!$A$155:$Z$1048576,MATCH($A619,'Hoja de Trabajo para listado'!$A$155:$A$1048576,0),MATCH((CUADRO!G$5&amp;$E619),'Hoja de Trabajo para listado'!$A$151:$Z$151,0)),0)+IFERROR(INDEX('Hoja de Trabajo para listado'!$AB$155:$BA$1048576,MATCH($A619,'Hoja de Trabajo para listado'!$AB$155:$AB$1048576,0),MATCH((CUADRO!G$5&amp;$E619),'Hoja de Trabajo para listado'!$AB$151:$BA$151,0)),0)+IFERROR(INDEX('Hoja de Trabajo para listado'!$BC$155:$CB$1048576,MATCH($A619,'Hoja de Trabajo para listado'!$BC$155:$BC$1048576,0),MATCH((CUADRO!G$5&amp;$E619),'Hoja de Trabajo para listado'!$BC$151:$CB$151,0)),0)+IFERROR(INDEX('Hoja de Trabajo para listado'!$DE$153:$DG$274,MATCH($A619,'Hoja de Trabajo para listado'!$DE$153:$DE$1048576,0),MATCH((CUADRO!G$5&amp;$E619),'Hoja de Trabajo para listado'!$DE$151:$DG$151,0)),0)+IFERROR(INDEX('Hoja de Trabajo para listado'!$CD$155:$DC$1048576,MATCH($A619,'Hoja de Trabajo para listado'!$CD$155:$CD$1048576,0),MATCH((CUADRO!G$5&amp;$E619),'Hoja de Trabajo para listado'!$CD$151:$DC$151,0)),0)</f>
        <v>0</v>
      </c>
      <c r="H619" s="243">
        <f ca="1">+IFERROR(INDEX('Hoja de Trabajo para listado'!$A$155:$Z$1048576,MATCH($A619,'Hoja de Trabajo para listado'!$A$155:$A$1048576,0),MATCH((CUADRO!H$5&amp;$E619),'Hoja de Trabajo para listado'!$A$151:$Z$151,0)),0)+IFERROR(INDEX('Hoja de Trabajo para listado'!$AB$155:$BA$1048576,MATCH($A619,'Hoja de Trabajo para listado'!$AB$155:$AB$1048576,0),MATCH((CUADRO!H$5&amp;$E619),'Hoja de Trabajo para listado'!$AB$151:$BA$151,0)),0)+IFERROR(INDEX('Hoja de Trabajo para listado'!$BC$155:$CB$1048576,MATCH($A619,'Hoja de Trabajo para listado'!$BC$155:$BC$1048576,0),MATCH((CUADRO!H$5&amp;$E619),'Hoja de Trabajo para listado'!$BC$151:$CB$151,0)),0)+IFERROR(INDEX('Hoja de Trabajo para listado'!$DE$153:$DG$274,MATCH($A619,'Hoja de Trabajo para listado'!$DE$153:$DE$1048576,0),MATCH((CUADRO!H$5&amp;$E619),'Hoja de Trabajo para listado'!$DE$151:$DG$151,0)),0)+IFERROR(INDEX('Hoja de Trabajo para listado'!$CD$155:$DC$1048576,MATCH($A619,'Hoja de Trabajo para listado'!$CD$155:$CD$1048576,0),MATCH((CUADRO!H$5&amp;$E619),'Hoja de Trabajo para listado'!$CD$151:$DC$151,0)),0)</f>
        <v>0</v>
      </c>
      <c r="I619" s="243">
        <f ca="1">+IFERROR(INDEX('Hoja de Trabajo para listado'!$A$155:$Z$1048576,MATCH($A619,'Hoja de Trabajo para listado'!$A$155:$A$1048576,0),MATCH((CUADRO!I$5&amp;$E619),'Hoja de Trabajo para listado'!$A$151:$Z$151,0)),0)+IFERROR(INDEX('Hoja de Trabajo para listado'!$AB$155:$BA$1048576,MATCH($A619,'Hoja de Trabajo para listado'!$AB$155:$AB$1048576,0),MATCH((CUADRO!I$5&amp;$E619),'Hoja de Trabajo para listado'!$AB$151:$BA$151,0)),0)+IFERROR(INDEX('Hoja de Trabajo para listado'!$BC$155:$CB$1048576,MATCH($A619,'Hoja de Trabajo para listado'!$BC$155:$BC$1048576,0),MATCH((CUADRO!I$5&amp;$E619),'Hoja de Trabajo para listado'!$BC$151:$CB$151,0)),0)+IFERROR(INDEX('Hoja de Trabajo para listado'!$DE$153:$DG$274,MATCH($A619,'Hoja de Trabajo para listado'!$DE$153:$DE$1048576,0),MATCH((CUADRO!I$5&amp;$E619),'Hoja de Trabajo para listado'!$DE$151:$DG$151,0)),0)+IFERROR(INDEX('Hoja de Trabajo para listado'!$CD$155:$DC$1048576,MATCH($A619,'Hoja de Trabajo para listado'!$CD$155:$CD$1048576,0),MATCH((CUADRO!I$5&amp;$E619),'Hoja de Trabajo para listado'!$CD$151:$DC$151,0)),0)</f>
        <v>0</v>
      </c>
      <c r="J619" s="243">
        <f ca="1">+IFERROR(INDEX('Hoja de Trabajo para listado'!$A$155:$Z$1048576,MATCH($A619,'Hoja de Trabajo para listado'!$A$155:$A$1048576,0),MATCH((CUADRO!J$5&amp;$E619),'Hoja de Trabajo para listado'!$A$151:$Z$151,0)),0)+IFERROR(INDEX('Hoja de Trabajo para listado'!$AB$155:$BA$1048576,MATCH($A619,'Hoja de Trabajo para listado'!$AB$155:$AB$1048576,0),MATCH((CUADRO!J$5&amp;$E619),'Hoja de Trabajo para listado'!$AB$151:$BA$151,0)),0)+IFERROR(INDEX('Hoja de Trabajo para listado'!$BC$155:$CB$1048576,MATCH($A619,'Hoja de Trabajo para listado'!$BC$155:$BC$1048576,0),MATCH((CUADRO!J$5&amp;$E619),'Hoja de Trabajo para listado'!$BC$151:$CB$151,0)),0)+IFERROR(INDEX('Hoja de Trabajo para listado'!$DE$153:$DG$274,MATCH($A619,'Hoja de Trabajo para listado'!$DE$153:$DE$1048576,0),MATCH((CUADRO!J$5&amp;$E619),'Hoja de Trabajo para listado'!$DE$151:$DG$151,0)),0)+IFERROR(INDEX('Hoja de Trabajo para listado'!$CD$155:$DC$1048576,MATCH($A619,'Hoja de Trabajo para listado'!$CD$155:$CD$1048576,0),MATCH((CUADRO!J$5&amp;$E619),'Hoja de Trabajo para listado'!$CD$151:$DC$151,0)),0)</f>
        <v>0</v>
      </c>
      <c r="K619" s="243">
        <f ca="1">+IFERROR(INDEX('Hoja de Trabajo para listado'!$A$155:$Z$1048576,MATCH($A619,'Hoja de Trabajo para listado'!$A$155:$A$1048576,0),MATCH((CUADRO!K$5&amp;$E619),'Hoja de Trabajo para listado'!$A$151:$Z$151,0)),0)+IFERROR(INDEX('Hoja de Trabajo para listado'!$AB$155:$BA$1048576,MATCH($A619,'Hoja de Trabajo para listado'!$AB$155:$AB$1048576,0),MATCH((CUADRO!K$5&amp;$E619),'Hoja de Trabajo para listado'!$AB$151:$BA$151,0)),0)+IFERROR(INDEX('Hoja de Trabajo para listado'!$BC$155:$CB$1048576,MATCH($A619,'Hoja de Trabajo para listado'!$BC$155:$BC$1048576,0),MATCH((CUADRO!K$5&amp;$E619),'Hoja de Trabajo para listado'!$BC$151:$CB$151,0)),0)+IFERROR(INDEX('Hoja de Trabajo para listado'!$DE$153:$DG$274,MATCH($A619,'Hoja de Trabajo para listado'!$DE$153:$DE$1048576,0),MATCH((CUADRO!K$5&amp;$E619),'Hoja de Trabajo para listado'!$DE$151:$DG$151,0)),0)+IFERROR(INDEX('Hoja de Trabajo para listado'!$CD$155:$DC$1048576,MATCH($A619,'Hoja de Trabajo para listado'!$CD$155:$CD$1048576,0),MATCH((CUADRO!K$5&amp;$E619),'Hoja de Trabajo para listado'!$CD$151:$DC$151,0)),0)</f>
        <v>0</v>
      </c>
      <c r="L619" s="243">
        <f ca="1">+IFERROR(INDEX('Hoja de Trabajo para listado'!$A$155:$Z$1048576,MATCH($A619,'Hoja de Trabajo para listado'!$A$155:$A$1048576,0),MATCH((CUADRO!L$5&amp;$E619),'Hoja de Trabajo para listado'!$A$151:$Z$151,0)),0)+IFERROR(INDEX('Hoja de Trabajo para listado'!$AB$155:$BA$1048576,MATCH($A619,'Hoja de Trabajo para listado'!$AB$155:$AB$1048576,0),MATCH((CUADRO!L$5&amp;$E619),'Hoja de Trabajo para listado'!$AB$151:$BA$151,0)),0)+IFERROR(INDEX('Hoja de Trabajo para listado'!$BC$155:$CB$1048576,MATCH($A619,'Hoja de Trabajo para listado'!$BC$155:$BC$1048576,0),MATCH((CUADRO!L$5&amp;$E619),'Hoja de Trabajo para listado'!$BC$151:$CB$151,0)),0)+IFERROR(INDEX('Hoja de Trabajo para listado'!$DE$153:$DG$274,MATCH($A619,'Hoja de Trabajo para listado'!$DE$153:$DE$1048576,0),MATCH((CUADRO!L$5&amp;$E619),'Hoja de Trabajo para listado'!$DE$151:$DG$151,0)),0)+IFERROR(INDEX('Hoja de Trabajo para listado'!$CD$155:$DC$1048576,MATCH($A619,'Hoja de Trabajo para listado'!$CD$155:$CD$1048576,0),MATCH((CUADRO!L$5&amp;$E619),'Hoja de Trabajo para listado'!$CD$151:$DC$151,0)),0)</f>
        <v>0</v>
      </c>
      <c r="M619" s="243">
        <f ca="1">+IFERROR(INDEX('Hoja de Trabajo para listado'!$A$155:$Z$1048576,MATCH($A619,'Hoja de Trabajo para listado'!$A$155:$A$1048576,0),MATCH((CUADRO!M$5&amp;$E619),'Hoja de Trabajo para listado'!$A$151:$Z$151,0)),0)+IFERROR(INDEX('Hoja de Trabajo para listado'!$AB$155:$BA$1048576,MATCH($A619,'Hoja de Trabajo para listado'!$AB$155:$AB$1048576,0),MATCH((CUADRO!M$5&amp;$E619),'Hoja de Trabajo para listado'!$AB$151:$BA$151,0)),0)+IFERROR(INDEX('Hoja de Trabajo para listado'!$BC$155:$CB$1048576,MATCH($A619,'Hoja de Trabajo para listado'!$BC$155:$BC$1048576,0),MATCH((CUADRO!M$5&amp;$E619),'Hoja de Trabajo para listado'!$BC$151:$CB$151,0)),0)+IFERROR(INDEX('Hoja de Trabajo para listado'!$DE$153:$DG$274,MATCH($A619,'Hoja de Trabajo para listado'!$DE$153:$DE$1048576,0),MATCH((CUADRO!M$5&amp;$E619),'Hoja de Trabajo para listado'!$DE$151:$DG$151,0)),0)+IFERROR(INDEX('Hoja de Trabajo para listado'!$CD$155:$DC$1048576,MATCH($A619,'Hoja de Trabajo para listado'!$CD$155:$CD$1048576,0),MATCH((CUADRO!M$5&amp;$E619),'Hoja de Trabajo para listado'!$CD$151:$DC$151,0)),0)</f>
        <v>0</v>
      </c>
      <c r="N619" s="243">
        <f ca="1">+IFERROR(INDEX('Hoja de Trabajo para listado'!$A$155:$Z$1048576,MATCH($A619,'Hoja de Trabajo para listado'!$A$155:$A$1048576,0),MATCH((CUADRO!N$5&amp;$E619),'Hoja de Trabajo para listado'!$A$151:$Z$151,0)),0)+IFERROR(INDEX('Hoja de Trabajo para listado'!$AB$155:$BA$1048576,MATCH($A619,'Hoja de Trabajo para listado'!$AB$155:$AB$1048576,0),MATCH((CUADRO!N$5&amp;$E619),'Hoja de Trabajo para listado'!$AB$151:$BA$151,0)),0)+IFERROR(INDEX('Hoja de Trabajo para listado'!$BC$155:$CB$1048576,MATCH($A619,'Hoja de Trabajo para listado'!$BC$155:$BC$1048576,0),MATCH((CUADRO!N$5&amp;$E619),'Hoja de Trabajo para listado'!$BC$151:$CB$151,0)),0)+IFERROR(INDEX('Hoja de Trabajo para listado'!$DE$153:$DG$274,MATCH($A619,'Hoja de Trabajo para listado'!$DE$153:$DE$1048576,0),MATCH((CUADRO!N$5&amp;$E619),'Hoja de Trabajo para listado'!$DE$151:$DG$151,0)),0)+IFERROR(INDEX('Hoja de Trabajo para listado'!$CD$155:$DC$1048576,MATCH($A619,'Hoja de Trabajo para listado'!$CD$155:$CD$1048576,0),MATCH((CUADRO!N$5&amp;$E619),'Hoja de Trabajo para listado'!$CD$151:$DC$151,0)),0)</f>
        <v>0</v>
      </c>
      <c r="O619" s="243">
        <f ca="1">+IFERROR(INDEX('Hoja de Trabajo para listado'!$A$155:$Z$1048576,MATCH($A619,'Hoja de Trabajo para listado'!$A$155:$A$1048576,0),MATCH((CUADRO!O$5&amp;$E619),'Hoja de Trabajo para listado'!$A$151:$Z$151,0)),0)+IFERROR(INDEX('Hoja de Trabajo para listado'!$AB$155:$BA$1048576,MATCH($A619,'Hoja de Trabajo para listado'!$AB$155:$AB$1048576,0),MATCH((CUADRO!O$5&amp;$E619),'Hoja de Trabajo para listado'!$AB$151:$BA$151,0)),0)+IFERROR(INDEX('Hoja de Trabajo para listado'!$BC$155:$CB$1048576,MATCH($A619,'Hoja de Trabajo para listado'!$BC$155:$BC$1048576,0),MATCH((CUADRO!O$5&amp;$E619),'Hoja de Trabajo para listado'!$BC$151:$CB$151,0)),0)+IFERROR(INDEX('Hoja de Trabajo para listado'!$DE$153:$DG$274,MATCH($A619,'Hoja de Trabajo para listado'!$DE$153:$DE$1048576,0),MATCH((CUADRO!O$5&amp;$E619),'Hoja de Trabajo para listado'!$DE$151:$DG$151,0)),0)+IFERROR(INDEX('Hoja de Trabajo para listado'!$CD$155:$DC$1048576,MATCH($A619,'Hoja de Trabajo para listado'!$CD$155:$CD$1048576,0),MATCH((CUADRO!O$5&amp;$E619),'Hoja de Trabajo para listado'!$CD$151:$DC$151,0)),0)</f>
        <v>0</v>
      </c>
      <c r="P619" s="243">
        <f ca="1">+IFERROR(INDEX('Hoja de Trabajo para listado'!$A$155:$Z$1048576,MATCH($A619,'Hoja de Trabajo para listado'!$A$155:$A$1048576,0),MATCH((CUADRO!P$5&amp;$E619),'Hoja de Trabajo para listado'!$A$151:$Z$151,0)),0)+IFERROR(INDEX('Hoja de Trabajo para listado'!$AB$155:$BA$1048576,MATCH($A619,'Hoja de Trabajo para listado'!$AB$155:$AB$1048576,0),MATCH((CUADRO!P$5&amp;$E619),'Hoja de Trabajo para listado'!$AB$151:$BA$151,0)),0)+IFERROR(INDEX('Hoja de Trabajo para listado'!$BC$155:$CB$1048576,MATCH($A619,'Hoja de Trabajo para listado'!$BC$155:$BC$1048576,0),MATCH((CUADRO!P$5&amp;$E619),'Hoja de Trabajo para listado'!$BC$151:$CB$151,0)),0)+IFERROR(INDEX('Hoja de Trabajo para listado'!$DE$153:$DG$274,MATCH($A619,'Hoja de Trabajo para listado'!$DE$153:$DE$1048576,0),MATCH((CUADRO!P$5&amp;$E619),'Hoja de Trabajo para listado'!$DE$151:$DG$151,0)),0)+IFERROR(INDEX('Hoja de Trabajo para listado'!$CD$155:$DC$1048576,MATCH($A619,'Hoja de Trabajo para listado'!$CD$155:$CD$1048576,0),MATCH((CUADRO!P$5&amp;$E619),'Hoja de Trabajo para listado'!$CD$151:$DC$151,0)),0)</f>
        <v>0</v>
      </c>
      <c r="Q619" s="243">
        <f ca="1">+IFERROR(INDEX('Hoja de Trabajo para listado'!$A$155:$Z$1048576,MATCH($A619,'Hoja de Trabajo para listado'!$A$155:$A$1048576,0),MATCH((CUADRO!Q$5&amp;$E619),'Hoja de Trabajo para listado'!$A$151:$Z$151,0)),0)+IFERROR(INDEX('Hoja de Trabajo para listado'!$AB$155:$BA$1048576,MATCH($A619,'Hoja de Trabajo para listado'!$AB$155:$AB$1048576,0),MATCH((CUADRO!Q$5&amp;$E619),'Hoja de Trabajo para listado'!$AB$151:$BA$151,0)),0)+IFERROR(INDEX('Hoja de Trabajo para listado'!$BC$155:$CB$1048576,MATCH($A619,'Hoja de Trabajo para listado'!$BC$155:$BC$1048576,0),MATCH((CUADRO!Q$5&amp;$E619),'Hoja de Trabajo para listado'!$BC$151:$CB$151,0)),0)+IFERROR(INDEX('Hoja de Trabajo para listado'!$DE$153:$DG$274,MATCH($A619,'Hoja de Trabajo para listado'!$DE$153:$DE$1048576,0),MATCH((CUADRO!Q$5&amp;$E619),'Hoja de Trabajo para listado'!$DE$151:$DG$151,0)),0)+IFERROR(INDEX('Hoja de Trabajo para listado'!$CD$155:$DC$1048576,MATCH($A619,'Hoja de Trabajo para listado'!$CD$155:$CD$1048576,0),MATCH((CUADRO!Q$5&amp;$E619),'Hoja de Trabajo para listado'!$CD$151:$DC$151,0)),0)</f>
        <v>0</v>
      </c>
      <c r="R619" s="243">
        <f t="shared" ca="1" si="21"/>
        <v>0</v>
      </c>
      <c r="S619" s="249">
        <f ca="1">+R618+R619</f>
        <v>0</v>
      </c>
      <c r="T619" s="243">
        <f ca="1">+S619</f>
        <v>0</v>
      </c>
      <c r="U619" s="242">
        <f t="shared" si="22"/>
        <v>2</v>
      </c>
      <c r="V619" s="333" t="str">
        <f>+VLOOKUP(A619,bd_lista!$A$3:$E$590,5,FALSE)</f>
        <v>Gobiernos Autonomos Municipales</v>
      </c>
      <c r="W619" s="384"/>
      <c r="X619" s="242">
        <f>+VLOOKUP(A619,[3]Sheet1!$A$13:$D$744,4,FALSE)</f>
        <v>0</v>
      </c>
      <c r="Y619" s="242" t="e">
        <f>+VLOOKUP(X619,bd_lista!$A$3:$C$590,3,FALSE)</f>
        <v>#N/A</v>
      </c>
      <c r="Z619" s="292"/>
      <c r="AA619" s="293"/>
    </row>
    <row r="620" spans="1:27" customFormat="1" ht="15" hidden="1" customHeight="1">
      <c r="A620" s="32">
        <v>1263</v>
      </c>
      <c r="B620" s="388">
        <f>+A620</f>
        <v>1263</v>
      </c>
      <c r="C620" s="247" t="str">
        <f>+VLOOKUP(A620,bd_lista!$A$3:$C$590,3,FALSE)</f>
        <v>Gobierno Autónomo Municipal de Batallas</v>
      </c>
      <c r="D620" s="385" t="str">
        <f>+C620</f>
        <v>Gobierno Autónomo Municipal de Batallas</v>
      </c>
      <c r="E620" s="242" t="s">
        <v>1304</v>
      </c>
      <c r="F620" s="243">
        <f ca="1">+IFERROR(INDEX('Hoja de Trabajo para listado'!$A$155:$Z$1048576,MATCH($A620,'Hoja de Trabajo para listado'!$A$155:$A$1048576,0),MATCH((CUADRO!F$5&amp;$E620),'Hoja de Trabajo para listado'!$A$151:$Z$151,0)),0)+IFERROR(INDEX('Hoja de Trabajo para listado'!$AB$155:$BA$1048576,MATCH($A620,'Hoja de Trabajo para listado'!$AB$155:$AB$1048576,0),MATCH((CUADRO!F$5&amp;$E620),'Hoja de Trabajo para listado'!$AB$151:$BA$151,0)),0)+IFERROR(INDEX('Hoja de Trabajo para listado'!$BC$155:$CB$1048576,MATCH($A620,'Hoja de Trabajo para listado'!$BC$155:$BC$1048576,0),MATCH((CUADRO!F$5&amp;$E620),'Hoja de Trabajo para listado'!$BC$151:$CB$151,0)),0)+IFERROR(INDEX('Hoja de Trabajo para listado'!$DE$153:$DG$274,MATCH($A620,'Hoja de Trabajo para listado'!$DE$153:$DE$1048576,0),MATCH((CUADRO!F$5&amp;$E620),'Hoja de Trabajo para listado'!$DE$151:$DG$151,0)),0)+IFERROR(INDEX('Hoja de Trabajo para listado'!$CD$155:$DC$1048576,MATCH($A620,'Hoja de Trabajo para listado'!$CD$155:$CD$1048576,0),MATCH((CUADRO!F$5&amp;$E620),'Hoja de Trabajo para listado'!$CD$151:$DC$151,0)),0)</f>
        <v>0</v>
      </c>
      <c r="G620" s="243">
        <f ca="1">+IFERROR(INDEX('Hoja de Trabajo para listado'!$A$155:$Z$1048576,MATCH($A620,'Hoja de Trabajo para listado'!$A$155:$A$1048576,0),MATCH((CUADRO!G$5&amp;$E620),'Hoja de Trabajo para listado'!$A$151:$Z$151,0)),0)+IFERROR(INDEX('Hoja de Trabajo para listado'!$AB$155:$BA$1048576,MATCH($A620,'Hoja de Trabajo para listado'!$AB$155:$AB$1048576,0),MATCH((CUADRO!G$5&amp;$E620),'Hoja de Trabajo para listado'!$AB$151:$BA$151,0)),0)+IFERROR(INDEX('Hoja de Trabajo para listado'!$BC$155:$CB$1048576,MATCH($A620,'Hoja de Trabajo para listado'!$BC$155:$BC$1048576,0),MATCH((CUADRO!G$5&amp;$E620),'Hoja de Trabajo para listado'!$BC$151:$CB$151,0)),0)+IFERROR(INDEX('Hoja de Trabajo para listado'!$DE$153:$DG$274,MATCH($A620,'Hoja de Trabajo para listado'!$DE$153:$DE$1048576,0),MATCH((CUADRO!G$5&amp;$E620),'Hoja de Trabajo para listado'!$DE$151:$DG$151,0)),0)+IFERROR(INDEX('Hoja de Trabajo para listado'!$CD$155:$DC$1048576,MATCH($A620,'Hoja de Trabajo para listado'!$CD$155:$CD$1048576,0),MATCH((CUADRO!G$5&amp;$E620),'Hoja de Trabajo para listado'!$CD$151:$DC$151,0)),0)</f>
        <v>0</v>
      </c>
      <c r="H620" s="243">
        <f ca="1">+IFERROR(INDEX('Hoja de Trabajo para listado'!$A$155:$Z$1048576,MATCH($A620,'Hoja de Trabajo para listado'!$A$155:$A$1048576,0),MATCH((CUADRO!H$5&amp;$E620),'Hoja de Trabajo para listado'!$A$151:$Z$151,0)),0)+IFERROR(INDEX('Hoja de Trabajo para listado'!$AB$155:$BA$1048576,MATCH($A620,'Hoja de Trabajo para listado'!$AB$155:$AB$1048576,0),MATCH((CUADRO!H$5&amp;$E620),'Hoja de Trabajo para listado'!$AB$151:$BA$151,0)),0)+IFERROR(INDEX('Hoja de Trabajo para listado'!$BC$155:$CB$1048576,MATCH($A620,'Hoja de Trabajo para listado'!$BC$155:$BC$1048576,0),MATCH((CUADRO!H$5&amp;$E620),'Hoja de Trabajo para listado'!$BC$151:$CB$151,0)),0)+IFERROR(INDEX('Hoja de Trabajo para listado'!$DE$153:$DG$274,MATCH($A620,'Hoja de Trabajo para listado'!$DE$153:$DE$1048576,0),MATCH((CUADRO!H$5&amp;$E620),'Hoja de Trabajo para listado'!$DE$151:$DG$151,0)),0)+IFERROR(INDEX('Hoja de Trabajo para listado'!$CD$155:$DC$1048576,MATCH($A620,'Hoja de Trabajo para listado'!$CD$155:$CD$1048576,0),MATCH((CUADRO!H$5&amp;$E620),'Hoja de Trabajo para listado'!$CD$151:$DC$151,0)),0)</f>
        <v>0</v>
      </c>
      <c r="I620" s="243">
        <f ca="1">+IFERROR(INDEX('Hoja de Trabajo para listado'!$A$155:$Z$1048576,MATCH($A620,'Hoja de Trabajo para listado'!$A$155:$A$1048576,0),MATCH((CUADRO!I$5&amp;$E620),'Hoja de Trabajo para listado'!$A$151:$Z$151,0)),0)+IFERROR(INDEX('Hoja de Trabajo para listado'!$AB$155:$BA$1048576,MATCH($A620,'Hoja de Trabajo para listado'!$AB$155:$AB$1048576,0),MATCH((CUADRO!I$5&amp;$E620),'Hoja de Trabajo para listado'!$AB$151:$BA$151,0)),0)+IFERROR(INDEX('Hoja de Trabajo para listado'!$BC$155:$CB$1048576,MATCH($A620,'Hoja de Trabajo para listado'!$BC$155:$BC$1048576,0),MATCH((CUADRO!I$5&amp;$E620),'Hoja de Trabajo para listado'!$BC$151:$CB$151,0)),0)+IFERROR(INDEX('Hoja de Trabajo para listado'!$DE$153:$DG$274,MATCH($A620,'Hoja de Trabajo para listado'!$DE$153:$DE$1048576,0),MATCH((CUADRO!I$5&amp;$E620),'Hoja de Trabajo para listado'!$DE$151:$DG$151,0)),0)+IFERROR(INDEX('Hoja de Trabajo para listado'!$CD$155:$DC$1048576,MATCH($A620,'Hoja de Trabajo para listado'!$CD$155:$CD$1048576,0),MATCH((CUADRO!I$5&amp;$E620),'Hoja de Trabajo para listado'!$CD$151:$DC$151,0)),0)</f>
        <v>0</v>
      </c>
      <c r="J620" s="243">
        <f ca="1">+IFERROR(INDEX('Hoja de Trabajo para listado'!$A$155:$Z$1048576,MATCH($A620,'Hoja de Trabajo para listado'!$A$155:$A$1048576,0),MATCH((CUADRO!J$5&amp;$E620),'Hoja de Trabajo para listado'!$A$151:$Z$151,0)),0)+IFERROR(INDEX('Hoja de Trabajo para listado'!$AB$155:$BA$1048576,MATCH($A620,'Hoja de Trabajo para listado'!$AB$155:$AB$1048576,0),MATCH((CUADRO!J$5&amp;$E620),'Hoja de Trabajo para listado'!$AB$151:$BA$151,0)),0)+IFERROR(INDEX('Hoja de Trabajo para listado'!$BC$155:$CB$1048576,MATCH($A620,'Hoja de Trabajo para listado'!$BC$155:$BC$1048576,0),MATCH((CUADRO!J$5&amp;$E620),'Hoja de Trabajo para listado'!$BC$151:$CB$151,0)),0)+IFERROR(INDEX('Hoja de Trabajo para listado'!$DE$153:$DG$274,MATCH($A620,'Hoja de Trabajo para listado'!$DE$153:$DE$1048576,0),MATCH((CUADRO!J$5&amp;$E620),'Hoja de Trabajo para listado'!$DE$151:$DG$151,0)),0)+IFERROR(INDEX('Hoja de Trabajo para listado'!$CD$155:$DC$1048576,MATCH($A620,'Hoja de Trabajo para listado'!$CD$155:$CD$1048576,0),MATCH((CUADRO!J$5&amp;$E620),'Hoja de Trabajo para listado'!$CD$151:$DC$151,0)),0)</f>
        <v>0</v>
      </c>
      <c r="K620" s="243">
        <f ca="1">+IFERROR(INDEX('Hoja de Trabajo para listado'!$A$155:$Z$1048576,MATCH($A620,'Hoja de Trabajo para listado'!$A$155:$A$1048576,0),MATCH((CUADRO!K$5&amp;$E620),'Hoja de Trabajo para listado'!$A$151:$Z$151,0)),0)+IFERROR(INDEX('Hoja de Trabajo para listado'!$AB$155:$BA$1048576,MATCH($A620,'Hoja de Trabajo para listado'!$AB$155:$AB$1048576,0),MATCH((CUADRO!K$5&amp;$E620),'Hoja de Trabajo para listado'!$AB$151:$BA$151,0)),0)+IFERROR(INDEX('Hoja de Trabajo para listado'!$BC$155:$CB$1048576,MATCH($A620,'Hoja de Trabajo para listado'!$BC$155:$BC$1048576,0),MATCH((CUADRO!K$5&amp;$E620),'Hoja de Trabajo para listado'!$BC$151:$CB$151,0)),0)+IFERROR(INDEX('Hoja de Trabajo para listado'!$DE$153:$DG$274,MATCH($A620,'Hoja de Trabajo para listado'!$DE$153:$DE$1048576,0),MATCH((CUADRO!K$5&amp;$E620),'Hoja de Trabajo para listado'!$DE$151:$DG$151,0)),0)+IFERROR(INDEX('Hoja de Trabajo para listado'!$CD$155:$DC$1048576,MATCH($A620,'Hoja de Trabajo para listado'!$CD$155:$CD$1048576,0),MATCH((CUADRO!K$5&amp;$E620),'Hoja de Trabajo para listado'!$CD$151:$DC$151,0)),0)</f>
        <v>0</v>
      </c>
      <c r="L620" s="243">
        <f ca="1">+IFERROR(INDEX('Hoja de Trabajo para listado'!$A$155:$Z$1048576,MATCH($A620,'Hoja de Trabajo para listado'!$A$155:$A$1048576,0),MATCH((CUADRO!L$5&amp;$E620),'Hoja de Trabajo para listado'!$A$151:$Z$151,0)),0)+IFERROR(INDEX('Hoja de Trabajo para listado'!$AB$155:$BA$1048576,MATCH($A620,'Hoja de Trabajo para listado'!$AB$155:$AB$1048576,0),MATCH((CUADRO!L$5&amp;$E620),'Hoja de Trabajo para listado'!$AB$151:$BA$151,0)),0)+IFERROR(INDEX('Hoja de Trabajo para listado'!$BC$155:$CB$1048576,MATCH($A620,'Hoja de Trabajo para listado'!$BC$155:$BC$1048576,0),MATCH((CUADRO!L$5&amp;$E620),'Hoja de Trabajo para listado'!$BC$151:$CB$151,0)),0)+IFERROR(INDEX('Hoja de Trabajo para listado'!$DE$153:$DG$274,MATCH($A620,'Hoja de Trabajo para listado'!$DE$153:$DE$1048576,0),MATCH((CUADRO!L$5&amp;$E620),'Hoja de Trabajo para listado'!$DE$151:$DG$151,0)),0)+IFERROR(INDEX('Hoja de Trabajo para listado'!$CD$155:$DC$1048576,MATCH($A620,'Hoja de Trabajo para listado'!$CD$155:$CD$1048576,0),MATCH((CUADRO!L$5&amp;$E620),'Hoja de Trabajo para listado'!$CD$151:$DC$151,0)),0)</f>
        <v>0</v>
      </c>
      <c r="M620" s="243">
        <f ca="1">+IFERROR(INDEX('Hoja de Trabajo para listado'!$A$155:$Z$1048576,MATCH($A620,'Hoja de Trabajo para listado'!$A$155:$A$1048576,0),MATCH((CUADRO!M$5&amp;$E620),'Hoja de Trabajo para listado'!$A$151:$Z$151,0)),0)+IFERROR(INDEX('Hoja de Trabajo para listado'!$AB$155:$BA$1048576,MATCH($A620,'Hoja de Trabajo para listado'!$AB$155:$AB$1048576,0),MATCH((CUADRO!M$5&amp;$E620),'Hoja de Trabajo para listado'!$AB$151:$BA$151,0)),0)+IFERROR(INDEX('Hoja de Trabajo para listado'!$BC$155:$CB$1048576,MATCH($A620,'Hoja de Trabajo para listado'!$BC$155:$BC$1048576,0),MATCH((CUADRO!M$5&amp;$E620),'Hoja de Trabajo para listado'!$BC$151:$CB$151,0)),0)+IFERROR(INDEX('Hoja de Trabajo para listado'!$DE$153:$DG$274,MATCH($A620,'Hoja de Trabajo para listado'!$DE$153:$DE$1048576,0),MATCH((CUADRO!M$5&amp;$E620),'Hoja de Trabajo para listado'!$DE$151:$DG$151,0)),0)+IFERROR(INDEX('Hoja de Trabajo para listado'!$CD$155:$DC$1048576,MATCH($A620,'Hoja de Trabajo para listado'!$CD$155:$CD$1048576,0),MATCH((CUADRO!M$5&amp;$E620),'Hoja de Trabajo para listado'!$CD$151:$DC$151,0)),0)</f>
        <v>0</v>
      </c>
      <c r="N620" s="243">
        <f ca="1">+IFERROR(INDEX('Hoja de Trabajo para listado'!$A$155:$Z$1048576,MATCH($A620,'Hoja de Trabajo para listado'!$A$155:$A$1048576,0),MATCH((CUADRO!N$5&amp;$E620),'Hoja de Trabajo para listado'!$A$151:$Z$151,0)),0)+IFERROR(INDEX('Hoja de Trabajo para listado'!$AB$155:$BA$1048576,MATCH($A620,'Hoja de Trabajo para listado'!$AB$155:$AB$1048576,0),MATCH((CUADRO!N$5&amp;$E620),'Hoja de Trabajo para listado'!$AB$151:$BA$151,0)),0)+IFERROR(INDEX('Hoja de Trabajo para listado'!$BC$155:$CB$1048576,MATCH($A620,'Hoja de Trabajo para listado'!$BC$155:$BC$1048576,0),MATCH((CUADRO!N$5&amp;$E620),'Hoja de Trabajo para listado'!$BC$151:$CB$151,0)),0)+IFERROR(INDEX('Hoja de Trabajo para listado'!$DE$153:$DG$274,MATCH($A620,'Hoja de Trabajo para listado'!$DE$153:$DE$1048576,0),MATCH((CUADRO!N$5&amp;$E620),'Hoja de Trabajo para listado'!$DE$151:$DG$151,0)),0)+IFERROR(INDEX('Hoja de Trabajo para listado'!$CD$155:$DC$1048576,MATCH($A620,'Hoja de Trabajo para listado'!$CD$155:$CD$1048576,0),MATCH((CUADRO!N$5&amp;$E620),'Hoja de Trabajo para listado'!$CD$151:$DC$151,0)),0)</f>
        <v>0</v>
      </c>
      <c r="O620" s="243">
        <f ca="1">+IFERROR(INDEX('Hoja de Trabajo para listado'!$A$155:$Z$1048576,MATCH($A620,'Hoja de Trabajo para listado'!$A$155:$A$1048576,0),MATCH((CUADRO!O$5&amp;$E620),'Hoja de Trabajo para listado'!$A$151:$Z$151,0)),0)+IFERROR(INDEX('Hoja de Trabajo para listado'!$AB$155:$BA$1048576,MATCH($A620,'Hoja de Trabajo para listado'!$AB$155:$AB$1048576,0),MATCH((CUADRO!O$5&amp;$E620),'Hoja de Trabajo para listado'!$AB$151:$BA$151,0)),0)+IFERROR(INDEX('Hoja de Trabajo para listado'!$BC$155:$CB$1048576,MATCH($A620,'Hoja de Trabajo para listado'!$BC$155:$BC$1048576,0),MATCH((CUADRO!O$5&amp;$E620),'Hoja de Trabajo para listado'!$BC$151:$CB$151,0)),0)+IFERROR(INDEX('Hoja de Trabajo para listado'!$DE$153:$DG$274,MATCH($A620,'Hoja de Trabajo para listado'!$DE$153:$DE$1048576,0),MATCH((CUADRO!O$5&amp;$E620),'Hoja de Trabajo para listado'!$DE$151:$DG$151,0)),0)+IFERROR(INDEX('Hoja de Trabajo para listado'!$CD$155:$DC$1048576,MATCH($A620,'Hoja de Trabajo para listado'!$CD$155:$CD$1048576,0),MATCH((CUADRO!O$5&amp;$E620),'Hoja de Trabajo para listado'!$CD$151:$DC$151,0)),0)</f>
        <v>0</v>
      </c>
      <c r="P620" s="243">
        <f ca="1">+IFERROR(INDEX('Hoja de Trabajo para listado'!$A$155:$Z$1048576,MATCH($A620,'Hoja de Trabajo para listado'!$A$155:$A$1048576,0),MATCH((CUADRO!P$5&amp;$E620),'Hoja de Trabajo para listado'!$A$151:$Z$151,0)),0)+IFERROR(INDEX('Hoja de Trabajo para listado'!$AB$155:$BA$1048576,MATCH($A620,'Hoja de Trabajo para listado'!$AB$155:$AB$1048576,0),MATCH((CUADRO!P$5&amp;$E620),'Hoja de Trabajo para listado'!$AB$151:$BA$151,0)),0)+IFERROR(INDEX('Hoja de Trabajo para listado'!$BC$155:$CB$1048576,MATCH($A620,'Hoja de Trabajo para listado'!$BC$155:$BC$1048576,0),MATCH((CUADRO!P$5&amp;$E620),'Hoja de Trabajo para listado'!$BC$151:$CB$151,0)),0)+IFERROR(INDEX('Hoja de Trabajo para listado'!$DE$153:$DG$274,MATCH($A620,'Hoja de Trabajo para listado'!$DE$153:$DE$1048576,0),MATCH((CUADRO!P$5&amp;$E620),'Hoja de Trabajo para listado'!$DE$151:$DG$151,0)),0)+IFERROR(INDEX('Hoja de Trabajo para listado'!$CD$155:$DC$1048576,MATCH($A620,'Hoja de Trabajo para listado'!$CD$155:$CD$1048576,0),MATCH((CUADRO!P$5&amp;$E620),'Hoja de Trabajo para listado'!$CD$151:$DC$151,0)),0)</f>
        <v>0</v>
      </c>
      <c r="Q620" s="243">
        <f ca="1">+IFERROR(INDEX('Hoja de Trabajo para listado'!$A$155:$Z$1048576,MATCH($A620,'Hoja de Trabajo para listado'!$A$155:$A$1048576,0),MATCH((CUADRO!Q$5&amp;$E620),'Hoja de Trabajo para listado'!$A$151:$Z$151,0)),0)+IFERROR(INDEX('Hoja de Trabajo para listado'!$AB$155:$BA$1048576,MATCH($A620,'Hoja de Trabajo para listado'!$AB$155:$AB$1048576,0),MATCH((CUADRO!Q$5&amp;$E620),'Hoja de Trabajo para listado'!$AB$151:$BA$151,0)),0)+IFERROR(INDEX('Hoja de Trabajo para listado'!$BC$155:$CB$1048576,MATCH($A620,'Hoja de Trabajo para listado'!$BC$155:$BC$1048576,0),MATCH((CUADRO!Q$5&amp;$E620),'Hoja de Trabajo para listado'!$BC$151:$CB$151,0)),0)+IFERROR(INDEX('Hoja de Trabajo para listado'!$DE$153:$DG$274,MATCH($A620,'Hoja de Trabajo para listado'!$DE$153:$DE$1048576,0),MATCH((CUADRO!Q$5&amp;$E620),'Hoja de Trabajo para listado'!$DE$151:$DG$151,0)),0)+IFERROR(INDEX('Hoja de Trabajo para listado'!$CD$155:$DC$1048576,MATCH($A620,'Hoja de Trabajo para listado'!$CD$155:$CD$1048576,0),MATCH((CUADRO!Q$5&amp;$E620),'Hoja de Trabajo para listado'!$CD$151:$DC$151,0)),0)</f>
        <v>0</v>
      </c>
      <c r="R620" s="243">
        <f t="shared" ca="1" si="21"/>
        <v>0</v>
      </c>
      <c r="S620" s="249"/>
      <c r="T620" s="243">
        <f ca="1">+T621</f>
        <v>0</v>
      </c>
      <c r="U620" s="242">
        <f t="shared" si="22"/>
        <v>1</v>
      </c>
      <c r="V620" s="333" t="str">
        <f>+VLOOKUP(A620,bd_lista!$A$3:$E$590,5,FALSE)</f>
        <v>Gobiernos Autonomos Municipales</v>
      </c>
      <c r="W620" s="383" t="str">
        <f>+V620</f>
        <v>Gobiernos Autonomos Municipales</v>
      </c>
      <c r="X620" s="242">
        <f>+VLOOKUP(A620,[3]Sheet1!$A$13:$D$744,4,FALSE)</f>
        <v>0</v>
      </c>
      <c r="Y620" s="242" t="e">
        <f>+VLOOKUP(X620,bd_lista!$A$3:$C$590,3,FALSE)</f>
        <v>#N/A</v>
      </c>
      <c r="Z620" s="294">
        <f>+X620</f>
        <v>0</v>
      </c>
      <c r="AA620" s="295" t="e">
        <f>+Y620</f>
        <v>#N/A</v>
      </c>
    </row>
    <row r="621" spans="1:27" customFormat="1" ht="15" hidden="1" customHeight="1">
      <c r="A621" s="32">
        <v>1263</v>
      </c>
      <c r="B621" s="389"/>
      <c r="C621" s="247" t="str">
        <f>+VLOOKUP(A621,bd_lista!$A$3:$C$590,3,FALSE)</f>
        <v>Gobierno Autónomo Municipal de Batallas</v>
      </c>
      <c r="D621" s="386"/>
      <c r="E621" s="244" t="s">
        <v>1305</v>
      </c>
      <c r="F621" s="243">
        <f ca="1">+IFERROR(INDEX('Hoja de Trabajo para listado'!$A$155:$Z$1048576,MATCH($A621,'Hoja de Trabajo para listado'!$A$155:$A$1048576,0),MATCH((CUADRO!F$5&amp;$E621),'Hoja de Trabajo para listado'!$A$151:$Z$151,0)),0)+IFERROR(INDEX('Hoja de Trabajo para listado'!$AB$155:$BA$1048576,MATCH($A621,'Hoja de Trabajo para listado'!$AB$155:$AB$1048576,0),MATCH((CUADRO!F$5&amp;$E621),'Hoja de Trabajo para listado'!$AB$151:$BA$151,0)),0)+IFERROR(INDEX('Hoja de Trabajo para listado'!$BC$155:$CB$1048576,MATCH($A621,'Hoja de Trabajo para listado'!$BC$155:$BC$1048576,0),MATCH((CUADRO!F$5&amp;$E621),'Hoja de Trabajo para listado'!$BC$151:$CB$151,0)),0)+IFERROR(INDEX('Hoja de Trabajo para listado'!$DE$153:$DG$274,MATCH($A621,'Hoja de Trabajo para listado'!$DE$153:$DE$1048576,0),MATCH((CUADRO!F$5&amp;$E621),'Hoja de Trabajo para listado'!$DE$151:$DG$151,0)),0)+IFERROR(INDEX('Hoja de Trabajo para listado'!$CD$155:$DC$1048576,MATCH($A621,'Hoja de Trabajo para listado'!$CD$155:$CD$1048576,0),MATCH((CUADRO!F$5&amp;$E621),'Hoja de Trabajo para listado'!$CD$151:$DC$151,0)),0)</f>
        <v>0</v>
      </c>
      <c r="G621" s="243">
        <f ca="1">+IFERROR(INDEX('Hoja de Trabajo para listado'!$A$155:$Z$1048576,MATCH($A621,'Hoja de Trabajo para listado'!$A$155:$A$1048576,0),MATCH((CUADRO!G$5&amp;$E621),'Hoja de Trabajo para listado'!$A$151:$Z$151,0)),0)+IFERROR(INDEX('Hoja de Trabajo para listado'!$AB$155:$BA$1048576,MATCH($A621,'Hoja de Trabajo para listado'!$AB$155:$AB$1048576,0),MATCH((CUADRO!G$5&amp;$E621),'Hoja de Trabajo para listado'!$AB$151:$BA$151,0)),0)+IFERROR(INDEX('Hoja de Trabajo para listado'!$BC$155:$CB$1048576,MATCH($A621,'Hoja de Trabajo para listado'!$BC$155:$BC$1048576,0),MATCH((CUADRO!G$5&amp;$E621),'Hoja de Trabajo para listado'!$BC$151:$CB$151,0)),0)+IFERROR(INDEX('Hoja de Trabajo para listado'!$DE$153:$DG$274,MATCH($A621,'Hoja de Trabajo para listado'!$DE$153:$DE$1048576,0),MATCH((CUADRO!G$5&amp;$E621),'Hoja de Trabajo para listado'!$DE$151:$DG$151,0)),0)+IFERROR(INDEX('Hoja de Trabajo para listado'!$CD$155:$DC$1048576,MATCH($A621,'Hoja de Trabajo para listado'!$CD$155:$CD$1048576,0),MATCH((CUADRO!G$5&amp;$E621),'Hoja de Trabajo para listado'!$CD$151:$DC$151,0)),0)</f>
        <v>0</v>
      </c>
      <c r="H621" s="243">
        <f ca="1">+IFERROR(INDEX('Hoja de Trabajo para listado'!$A$155:$Z$1048576,MATCH($A621,'Hoja de Trabajo para listado'!$A$155:$A$1048576,0),MATCH((CUADRO!H$5&amp;$E621),'Hoja de Trabajo para listado'!$A$151:$Z$151,0)),0)+IFERROR(INDEX('Hoja de Trabajo para listado'!$AB$155:$BA$1048576,MATCH($A621,'Hoja de Trabajo para listado'!$AB$155:$AB$1048576,0),MATCH((CUADRO!H$5&amp;$E621),'Hoja de Trabajo para listado'!$AB$151:$BA$151,0)),0)+IFERROR(INDEX('Hoja de Trabajo para listado'!$BC$155:$CB$1048576,MATCH($A621,'Hoja de Trabajo para listado'!$BC$155:$BC$1048576,0),MATCH((CUADRO!H$5&amp;$E621),'Hoja de Trabajo para listado'!$BC$151:$CB$151,0)),0)+IFERROR(INDEX('Hoja de Trabajo para listado'!$DE$153:$DG$274,MATCH($A621,'Hoja de Trabajo para listado'!$DE$153:$DE$1048576,0),MATCH((CUADRO!H$5&amp;$E621),'Hoja de Trabajo para listado'!$DE$151:$DG$151,0)),0)+IFERROR(INDEX('Hoja de Trabajo para listado'!$CD$155:$DC$1048576,MATCH($A621,'Hoja de Trabajo para listado'!$CD$155:$CD$1048576,0),MATCH((CUADRO!H$5&amp;$E621),'Hoja de Trabajo para listado'!$CD$151:$DC$151,0)),0)</f>
        <v>0</v>
      </c>
      <c r="I621" s="243">
        <f ca="1">+IFERROR(INDEX('Hoja de Trabajo para listado'!$A$155:$Z$1048576,MATCH($A621,'Hoja de Trabajo para listado'!$A$155:$A$1048576,0),MATCH((CUADRO!I$5&amp;$E621),'Hoja de Trabajo para listado'!$A$151:$Z$151,0)),0)+IFERROR(INDEX('Hoja de Trabajo para listado'!$AB$155:$BA$1048576,MATCH($A621,'Hoja de Trabajo para listado'!$AB$155:$AB$1048576,0),MATCH((CUADRO!I$5&amp;$E621),'Hoja de Trabajo para listado'!$AB$151:$BA$151,0)),0)+IFERROR(INDEX('Hoja de Trabajo para listado'!$BC$155:$CB$1048576,MATCH($A621,'Hoja de Trabajo para listado'!$BC$155:$BC$1048576,0),MATCH((CUADRO!I$5&amp;$E621),'Hoja de Trabajo para listado'!$BC$151:$CB$151,0)),0)+IFERROR(INDEX('Hoja de Trabajo para listado'!$DE$153:$DG$274,MATCH($A621,'Hoja de Trabajo para listado'!$DE$153:$DE$1048576,0),MATCH((CUADRO!I$5&amp;$E621),'Hoja de Trabajo para listado'!$DE$151:$DG$151,0)),0)+IFERROR(INDEX('Hoja de Trabajo para listado'!$CD$155:$DC$1048576,MATCH($A621,'Hoja de Trabajo para listado'!$CD$155:$CD$1048576,0),MATCH((CUADRO!I$5&amp;$E621),'Hoja de Trabajo para listado'!$CD$151:$DC$151,0)),0)</f>
        <v>0</v>
      </c>
      <c r="J621" s="243">
        <f ca="1">+IFERROR(INDEX('Hoja de Trabajo para listado'!$A$155:$Z$1048576,MATCH($A621,'Hoja de Trabajo para listado'!$A$155:$A$1048576,0),MATCH((CUADRO!J$5&amp;$E621),'Hoja de Trabajo para listado'!$A$151:$Z$151,0)),0)+IFERROR(INDEX('Hoja de Trabajo para listado'!$AB$155:$BA$1048576,MATCH($A621,'Hoja de Trabajo para listado'!$AB$155:$AB$1048576,0),MATCH((CUADRO!J$5&amp;$E621),'Hoja de Trabajo para listado'!$AB$151:$BA$151,0)),0)+IFERROR(INDEX('Hoja de Trabajo para listado'!$BC$155:$CB$1048576,MATCH($A621,'Hoja de Trabajo para listado'!$BC$155:$BC$1048576,0),MATCH((CUADRO!J$5&amp;$E621),'Hoja de Trabajo para listado'!$BC$151:$CB$151,0)),0)+IFERROR(INDEX('Hoja de Trabajo para listado'!$DE$153:$DG$274,MATCH($A621,'Hoja de Trabajo para listado'!$DE$153:$DE$1048576,0),MATCH((CUADRO!J$5&amp;$E621),'Hoja de Trabajo para listado'!$DE$151:$DG$151,0)),0)+IFERROR(INDEX('Hoja de Trabajo para listado'!$CD$155:$DC$1048576,MATCH($A621,'Hoja de Trabajo para listado'!$CD$155:$CD$1048576,0),MATCH((CUADRO!J$5&amp;$E621),'Hoja de Trabajo para listado'!$CD$151:$DC$151,0)),0)</f>
        <v>0</v>
      </c>
      <c r="K621" s="243">
        <f ca="1">+IFERROR(INDEX('Hoja de Trabajo para listado'!$A$155:$Z$1048576,MATCH($A621,'Hoja de Trabajo para listado'!$A$155:$A$1048576,0),MATCH((CUADRO!K$5&amp;$E621),'Hoja de Trabajo para listado'!$A$151:$Z$151,0)),0)+IFERROR(INDEX('Hoja de Trabajo para listado'!$AB$155:$BA$1048576,MATCH($A621,'Hoja de Trabajo para listado'!$AB$155:$AB$1048576,0),MATCH((CUADRO!K$5&amp;$E621),'Hoja de Trabajo para listado'!$AB$151:$BA$151,0)),0)+IFERROR(INDEX('Hoja de Trabajo para listado'!$BC$155:$CB$1048576,MATCH($A621,'Hoja de Trabajo para listado'!$BC$155:$BC$1048576,0),MATCH((CUADRO!K$5&amp;$E621),'Hoja de Trabajo para listado'!$BC$151:$CB$151,0)),0)+IFERROR(INDEX('Hoja de Trabajo para listado'!$DE$153:$DG$274,MATCH($A621,'Hoja de Trabajo para listado'!$DE$153:$DE$1048576,0),MATCH((CUADRO!K$5&amp;$E621),'Hoja de Trabajo para listado'!$DE$151:$DG$151,0)),0)+IFERROR(INDEX('Hoja de Trabajo para listado'!$CD$155:$DC$1048576,MATCH($A621,'Hoja de Trabajo para listado'!$CD$155:$CD$1048576,0),MATCH((CUADRO!K$5&amp;$E621),'Hoja de Trabajo para listado'!$CD$151:$DC$151,0)),0)</f>
        <v>0</v>
      </c>
      <c r="L621" s="243">
        <f ca="1">+IFERROR(INDEX('Hoja de Trabajo para listado'!$A$155:$Z$1048576,MATCH($A621,'Hoja de Trabajo para listado'!$A$155:$A$1048576,0),MATCH((CUADRO!L$5&amp;$E621),'Hoja de Trabajo para listado'!$A$151:$Z$151,0)),0)+IFERROR(INDEX('Hoja de Trabajo para listado'!$AB$155:$BA$1048576,MATCH($A621,'Hoja de Trabajo para listado'!$AB$155:$AB$1048576,0),MATCH((CUADRO!L$5&amp;$E621),'Hoja de Trabajo para listado'!$AB$151:$BA$151,0)),0)+IFERROR(INDEX('Hoja de Trabajo para listado'!$BC$155:$CB$1048576,MATCH($A621,'Hoja de Trabajo para listado'!$BC$155:$BC$1048576,0),MATCH((CUADRO!L$5&amp;$E621),'Hoja de Trabajo para listado'!$BC$151:$CB$151,0)),0)+IFERROR(INDEX('Hoja de Trabajo para listado'!$DE$153:$DG$274,MATCH($A621,'Hoja de Trabajo para listado'!$DE$153:$DE$1048576,0),MATCH((CUADRO!L$5&amp;$E621),'Hoja de Trabajo para listado'!$DE$151:$DG$151,0)),0)+IFERROR(INDEX('Hoja de Trabajo para listado'!$CD$155:$DC$1048576,MATCH($A621,'Hoja de Trabajo para listado'!$CD$155:$CD$1048576,0),MATCH((CUADRO!L$5&amp;$E621),'Hoja de Trabajo para listado'!$CD$151:$DC$151,0)),0)</f>
        <v>0</v>
      </c>
      <c r="M621" s="243">
        <f ca="1">+IFERROR(INDEX('Hoja de Trabajo para listado'!$A$155:$Z$1048576,MATCH($A621,'Hoja de Trabajo para listado'!$A$155:$A$1048576,0),MATCH((CUADRO!M$5&amp;$E621),'Hoja de Trabajo para listado'!$A$151:$Z$151,0)),0)+IFERROR(INDEX('Hoja de Trabajo para listado'!$AB$155:$BA$1048576,MATCH($A621,'Hoja de Trabajo para listado'!$AB$155:$AB$1048576,0),MATCH((CUADRO!M$5&amp;$E621),'Hoja de Trabajo para listado'!$AB$151:$BA$151,0)),0)+IFERROR(INDEX('Hoja de Trabajo para listado'!$BC$155:$CB$1048576,MATCH($A621,'Hoja de Trabajo para listado'!$BC$155:$BC$1048576,0),MATCH((CUADRO!M$5&amp;$E621),'Hoja de Trabajo para listado'!$BC$151:$CB$151,0)),0)+IFERROR(INDEX('Hoja de Trabajo para listado'!$DE$153:$DG$274,MATCH($A621,'Hoja de Trabajo para listado'!$DE$153:$DE$1048576,0),MATCH((CUADRO!M$5&amp;$E621),'Hoja de Trabajo para listado'!$DE$151:$DG$151,0)),0)+IFERROR(INDEX('Hoja de Trabajo para listado'!$CD$155:$DC$1048576,MATCH($A621,'Hoja de Trabajo para listado'!$CD$155:$CD$1048576,0),MATCH((CUADRO!M$5&amp;$E621),'Hoja de Trabajo para listado'!$CD$151:$DC$151,0)),0)</f>
        <v>0</v>
      </c>
      <c r="N621" s="243">
        <f ca="1">+IFERROR(INDEX('Hoja de Trabajo para listado'!$A$155:$Z$1048576,MATCH($A621,'Hoja de Trabajo para listado'!$A$155:$A$1048576,0),MATCH((CUADRO!N$5&amp;$E621),'Hoja de Trabajo para listado'!$A$151:$Z$151,0)),0)+IFERROR(INDEX('Hoja de Trabajo para listado'!$AB$155:$BA$1048576,MATCH($A621,'Hoja de Trabajo para listado'!$AB$155:$AB$1048576,0),MATCH((CUADRO!N$5&amp;$E621),'Hoja de Trabajo para listado'!$AB$151:$BA$151,0)),0)+IFERROR(INDEX('Hoja de Trabajo para listado'!$BC$155:$CB$1048576,MATCH($A621,'Hoja de Trabajo para listado'!$BC$155:$BC$1048576,0),MATCH((CUADRO!N$5&amp;$E621),'Hoja de Trabajo para listado'!$BC$151:$CB$151,0)),0)+IFERROR(INDEX('Hoja de Trabajo para listado'!$DE$153:$DG$274,MATCH($A621,'Hoja de Trabajo para listado'!$DE$153:$DE$1048576,0),MATCH((CUADRO!N$5&amp;$E621),'Hoja de Trabajo para listado'!$DE$151:$DG$151,0)),0)+IFERROR(INDEX('Hoja de Trabajo para listado'!$CD$155:$DC$1048576,MATCH($A621,'Hoja de Trabajo para listado'!$CD$155:$CD$1048576,0),MATCH((CUADRO!N$5&amp;$E621),'Hoja de Trabajo para listado'!$CD$151:$DC$151,0)),0)</f>
        <v>0</v>
      </c>
      <c r="O621" s="243">
        <f ca="1">+IFERROR(INDEX('Hoja de Trabajo para listado'!$A$155:$Z$1048576,MATCH($A621,'Hoja de Trabajo para listado'!$A$155:$A$1048576,0),MATCH((CUADRO!O$5&amp;$E621),'Hoja de Trabajo para listado'!$A$151:$Z$151,0)),0)+IFERROR(INDEX('Hoja de Trabajo para listado'!$AB$155:$BA$1048576,MATCH($A621,'Hoja de Trabajo para listado'!$AB$155:$AB$1048576,0),MATCH((CUADRO!O$5&amp;$E621),'Hoja de Trabajo para listado'!$AB$151:$BA$151,0)),0)+IFERROR(INDEX('Hoja de Trabajo para listado'!$BC$155:$CB$1048576,MATCH($A621,'Hoja de Trabajo para listado'!$BC$155:$BC$1048576,0),MATCH((CUADRO!O$5&amp;$E621),'Hoja de Trabajo para listado'!$BC$151:$CB$151,0)),0)+IFERROR(INDEX('Hoja de Trabajo para listado'!$DE$153:$DG$274,MATCH($A621,'Hoja de Trabajo para listado'!$DE$153:$DE$1048576,0),MATCH((CUADRO!O$5&amp;$E621),'Hoja de Trabajo para listado'!$DE$151:$DG$151,0)),0)+IFERROR(INDEX('Hoja de Trabajo para listado'!$CD$155:$DC$1048576,MATCH($A621,'Hoja de Trabajo para listado'!$CD$155:$CD$1048576,0),MATCH((CUADRO!O$5&amp;$E621),'Hoja de Trabajo para listado'!$CD$151:$DC$151,0)),0)</f>
        <v>0</v>
      </c>
      <c r="P621" s="243">
        <f ca="1">+IFERROR(INDEX('Hoja de Trabajo para listado'!$A$155:$Z$1048576,MATCH($A621,'Hoja de Trabajo para listado'!$A$155:$A$1048576,0),MATCH((CUADRO!P$5&amp;$E621),'Hoja de Trabajo para listado'!$A$151:$Z$151,0)),0)+IFERROR(INDEX('Hoja de Trabajo para listado'!$AB$155:$BA$1048576,MATCH($A621,'Hoja de Trabajo para listado'!$AB$155:$AB$1048576,0),MATCH((CUADRO!P$5&amp;$E621),'Hoja de Trabajo para listado'!$AB$151:$BA$151,0)),0)+IFERROR(INDEX('Hoja de Trabajo para listado'!$BC$155:$CB$1048576,MATCH($A621,'Hoja de Trabajo para listado'!$BC$155:$BC$1048576,0),MATCH((CUADRO!P$5&amp;$E621),'Hoja de Trabajo para listado'!$BC$151:$CB$151,0)),0)+IFERROR(INDEX('Hoja de Trabajo para listado'!$DE$153:$DG$274,MATCH($A621,'Hoja de Trabajo para listado'!$DE$153:$DE$1048576,0),MATCH((CUADRO!P$5&amp;$E621),'Hoja de Trabajo para listado'!$DE$151:$DG$151,0)),0)+IFERROR(INDEX('Hoja de Trabajo para listado'!$CD$155:$DC$1048576,MATCH($A621,'Hoja de Trabajo para listado'!$CD$155:$CD$1048576,0),MATCH((CUADRO!P$5&amp;$E621),'Hoja de Trabajo para listado'!$CD$151:$DC$151,0)),0)</f>
        <v>0</v>
      </c>
      <c r="Q621" s="243">
        <f ca="1">+IFERROR(INDEX('Hoja de Trabajo para listado'!$A$155:$Z$1048576,MATCH($A621,'Hoja de Trabajo para listado'!$A$155:$A$1048576,0),MATCH((CUADRO!Q$5&amp;$E621),'Hoja de Trabajo para listado'!$A$151:$Z$151,0)),0)+IFERROR(INDEX('Hoja de Trabajo para listado'!$AB$155:$BA$1048576,MATCH($A621,'Hoja de Trabajo para listado'!$AB$155:$AB$1048576,0),MATCH((CUADRO!Q$5&amp;$E621),'Hoja de Trabajo para listado'!$AB$151:$BA$151,0)),0)+IFERROR(INDEX('Hoja de Trabajo para listado'!$BC$155:$CB$1048576,MATCH($A621,'Hoja de Trabajo para listado'!$BC$155:$BC$1048576,0),MATCH((CUADRO!Q$5&amp;$E621),'Hoja de Trabajo para listado'!$BC$151:$CB$151,0)),0)+IFERROR(INDEX('Hoja de Trabajo para listado'!$DE$153:$DG$274,MATCH($A621,'Hoja de Trabajo para listado'!$DE$153:$DE$1048576,0),MATCH((CUADRO!Q$5&amp;$E621),'Hoja de Trabajo para listado'!$DE$151:$DG$151,0)),0)+IFERROR(INDEX('Hoja de Trabajo para listado'!$CD$155:$DC$1048576,MATCH($A621,'Hoja de Trabajo para listado'!$CD$155:$CD$1048576,0),MATCH((CUADRO!Q$5&amp;$E621),'Hoja de Trabajo para listado'!$CD$151:$DC$151,0)),0)</f>
        <v>0</v>
      </c>
      <c r="R621" s="243">
        <f t="shared" ca="1" si="21"/>
        <v>0</v>
      </c>
      <c r="S621" s="249">
        <f ca="1">+R620+R621</f>
        <v>0</v>
      </c>
      <c r="T621" s="243">
        <f ca="1">+S621</f>
        <v>0</v>
      </c>
      <c r="U621" s="242">
        <f t="shared" si="22"/>
        <v>2</v>
      </c>
      <c r="V621" s="333" t="str">
        <f>+VLOOKUP(A621,bd_lista!$A$3:$E$590,5,FALSE)</f>
        <v>Gobiernos Autonomos Municipales</v>
      </c>
      <c r="W621" s="384"/>
      <c r="X621" s="242">
        <f>+VLOOKUP(A621,[3]Sheet1!$A$13:$D$744,4,FALSE)</f>
        <v>0</v>
      </c>
      <c r="Y621" s="242" t="e">
        <f>+VLOOKUP(X621,bd_lista!$A$3:$C$590,3,FALSE)</f>
        <v>#N/A</v>
      </c>
      <c r="Z621" s="292"/>
      <c r="AA621" s="293"/>
    </row>
    <row r="622" spans="1:27" customFormat="1" ht="15" hidden="1" customHeight="1">
      <c r="A622" s="32">
        <v>1264</v>
      </c>
      <c r="B622" s="388">
        <f>+A622</f>
        <v>1264</v>
      </c>
      <c r="C622" s="247" t="str">
        <f>+VLOOKUP(A622,bd_lista!$A$3:$C$590,3,FALSE)</f>
        <v>Gobierno Autónomo Municipal de Puerto Pérez</v>
      </c>
      <c r="D622" s="385" t="str">
        <f>+C622</f>
        <v>Gobierno Autónomo Municipal de Puerto Pérez</v>
      </c>
      <c r="E622" s="242" t="s">
        <v>1304</v>
      </c>
      <c r="F622" s="243">
        <f ca="1">+IFERROR(INDEX('Hoja de Trabajo para listado'!$A$155:$Z$1048576,MATCH($A622,'Hoja de Trabajo para listado'!$A$155:$A$1048576,0),MATCH((CUADRO!F$5&amp;$E622),'Hoja de Trabajo para listado'!$A$151:$Z$151,0)),0)+IFERROR(INDEX('Hoja de Trabajo para listado'!$AB$155:$BA$1048576,MATCH($A622,'Hoja de Trabajo para listado'!$AB$155:$AB$1048576,0),MATCH((CUADRO!F$5&amp;$E622),'Hoja de Trabajo para listado'!$AB$151:$BA$151,0)),0)+IFERROR(INDEX('Hoja de Trabajo para listado'!$BC$155:$CB$1048576,MATCH($A622,'Hoja de Trabajo para listado'!$BC$155:$BC$1048576,0),MATCH((CUADRO!F$5&amp;$E622),'Hoja de Trabajo para listado'!$BC$151:$CB$151,0)),0)+IFERROR(INDEX('Hoja de Trabajo para listado'!$DE$153:$DG$274,MATCH($A622,'Hoja de Trabajo para listado'!$DE$153:$DE$1048576,0),MATCH((CUADRO!F$5&amp;$E622),'Hoja de Trabajo para listado'!$DE$151:$DG$151,0)),0)+IFERROR(INDEX('Hoja de Trabajo para listado'!$CD$155:$DC$1048576,MATCH($A622,'Hoja de Trabajo para listado'!$CD$155:$CD$1048576,0),MATCH((CUADRO!F$5&amp;$E622),'Hoja de Trabajo para listado'!$CD$151:$DC$151,0)),0)</f>
        <v>0</v>
      </c>
      <c r="G622" s="243">
        <f ca="1">+IFERROR(INDEX('Hoja de Trabajo para listado'!$A$155:$Z$1048576,MATCH($A622,'Hoja de Trabajo para listado'!$A$155:$A$1048576,0),MATCH((CUADRO!G$5&amp;$E622),'Hoja de Trabajo para listado'!$A$151:$Z$151,0)),0)+IFERROR(INDEX('Hoja de Trabajo para listado'!$AB$155:$BA$1048576,MATCH($A622,'Hoja de Trabajo para listado'!$AB$155:$AB$1048576,0),MATCH((CUADRO!G$5&amp;$E622),'Hoja de Trabajo para listado'!$AB$151:$BA$151,0)),0)+IFERROR(INDEX('Hoja de Trabajo para listado'!$BC$155:$CB$1048576,MATCH($A622,'Hoja de Trabajo para listado'!$BC$155:$BC$1048576,0),MATCH((CUADRO!G$5&amp;$E622),'Hoja de Trabajo para listado'!$BC$151:$CB$151,0)),0)+IFERROR(INDEX('Hoja de Trabajo para listado'!$DE$153:$DG$274,MATCH($A622,'Hoja de Trabajo para listado'!$DE$153:$DE$1048576,0),MATCH((CUADRO!G$5&amp;$E622),'Hoja de Trabajo para listado'!$DE$151:$DG$151,0)),0)+IFERROR(INDEX('Hoja de Trabajo para listado'!$CD$155:$DC$1048576,MATCH($A622,'Hoja de Trabajo para listado'!$CD$155:$CD$1048576,0),MATCH((CUADRO!G$5&amp;$E622),'Hoja de Trabajo para listado'!$CD$151:$DC$151,0)),0)</f>
        <v>0</v>
      </c>
      <c r="H622" s="243">
        <f ca="1">+IFERROR(INDEX('Hoja de Trabajo para listado'!$A$155:$Z$1048576,MATCH($A622,'Hoja de Trabajo para listado'!$A$155:$A$1048576,0),MATCH((CUADRO!H$5&amp;$E622),'Hoja de Trabajo para listado'!$A$151:$Z$151,0)),0)+IFERROR(INDEX('Hoja de Trabajo para listado'!$AB$155:$BA$1048576,MATCH($A622,'Hoja de Trabajo para listado'!$AB$155:$AB$1048576,0),MATCH((CUADRO!H$5&amp;$E622),'Hoja de Trabajo para listado'!$AB$151:$BA$151,0)),0)+IFERROR(INDEX('Hoja de Trabajo para listado'!$BC$155:$CB$1048576,MATCH($A622,'Hoja de Trabajo para listado'!$BC$155:$BC$1048576,0),MATCH((CUADRO!H$5&amp;$E622),'Hoja de Trabajo para listado'!$BC$151:$CB$151,0)),0)+IFERROR(INDEX('Hoja de Trabajo para listado'!$DE$153:$DG$274,MATCH($A622,'Hoja de Trabajo para listado'!$DE$153:$DE$1048576,0),MATCH((CUADRO!H$5&amp;$E622),'Hoja de Trabajo para listado'!$DE$151:$DG$151,0)),0)+IFERROR(INDEX('Hoja de Trabajo para listado'!$CD$155:$DC$1048576,MATCH($A622,'Hoja de Trabajo para listado'!$CD$155:$CD$1048576,0),MATCH((CUADRO!H$5&amp;$E622),'Hoja de Trabajo para listado'!$CD$151:$DC$151,0)),0)</f>
        <v>0</v>
      </c>
      <c r="I622" s="243">
        <f ca="1">+IFERROR(INDEX('Hoja de Trabajo para listado'!$A$155:$Z$1048576,MATCH($A622,'Hoja de Trabajo para listado'!$A$155:$A$1048576,0),MATCH((CUADRO!I$5&amp;$E622),'Hoja de Trabajo para listado'!$A$151:$Z$151,0)),0)+IFERROR(INDEX('Hoja de Trabajo para listado'!$AB$155:$BA$1048576,MATCH($A622,'Hoja de Trabajo para listado'!$AB$155:$AB$1048576,0),MATCH((CUADRO!I$5&amp;$E622),'Hoja de Trabajo para listado'!$AB$151:$BA$151,0)),0)+IFERROR(INDEX('Hoja de Trabajo para listado'!$BC$155:$CB$1048576,MATCH($A622,'Hoja de Trabajo para listado'!$BC$155:$BC$1048576,0),MATCH((CUADRO!I$5&amp;$E622),'Hoja de Trabajo para listado'!$BC$151:$CB$151,0)),0)+IFERROR(INDEX('Hoja de Trabajo para listado'!$DE$153:$DG$274,MATCH($A622,'Hoja de Trabajo para listado'!$DE$153:$DE$1048576,0),MATCH((CUADRO!I$5&amp;$E622),'Hoja de Trabajo para listado'!$DE$151:$DG$151,0)),0)+IFERROR(INDEX('Hoja de Trabajo para listado'!$CD$155:$DC$1048576,MATCH($A622,'Hoja de Trabajo para listado'!$CD$155:$CD$1048576,0),MATCH((CUADRO!I$5&amp;$E622),'Hoja de Trabajo para listado'!$CD$151:$DC$151,0)),0)</f>
        <v>0</v>
      </c>
      <c r="J622" s="243">
        <f ca="1">+IFERROR(INDEX('Hoja de Trabajo para listado'!$A$155:$Z$1048576,MATCH($A622,'Hoja de Trabajo para listado'!$A$155:$A$1048576,0),MATCH((CUADRO!J$5&amp;$E622),'Hoja de Trabajo para listado'!$A$151:$Z$151,0)),0)+IFERROR(INDEX('Hoja de Trabajo para listado'!$AB$155:$BA$1048576,MATCH($A622,'Hoja de Trabajo para listado'!$AB$155:$AB$1048576,0),MATCH((CUADRO!J$5&amp;$E622),'Hoja de Trabajo para listado'!$AB$151:$BA$151,0)),0)+IFERROR(INDEX('Hoja de Trabajo para listado'!$BC$155:$CB$1048576,MATCH($A622,'Hoja de Trabajo para listado'!$BC$155:$BC$1048576,0),MATCH((CUADRO!J$5&amp;$E622),'Hoja de Trabajo para listado'!$BC$151:$CB$151,0)),0)+IFERROR(INDEX('Hoja de Trabajo para listado'!$DE$153:$DG$274,MATCH($A622,'Hoja de Trabajo para listado'!$DE$153:$DE$1048576,0),MATCH((CUADRO!J$5&amp;$E622),'Hoja de Trabajo para listado'!$DE$151:$DG$151,0)),0)+IFERROR(INDEX('Hoja de Trabajo para listado'!$CD$155:$DC$1048576,MATCH($A622,'Hoja de Trabajo para listado'!$CD$155:$CD$1048576,0),MATCH((CUADRO!J$5&amp;$E622),'Hoja de Trabajo para listado'!$CD$151:$DC$151,0)),0)</f>
        <v>0</v>
      </c>
      <c r="K622" s="243">
        <f ca="1">+IFERROR(INDEX('Hoja de Trabajo para listado'!$A$155:$Z$1048576,MATCH($A622,'Hoja de Trabajo para listado'!$A$155:$A$1048576,0),MATCH((CUADRO!K$5&amp;$E622),'Hoja de Trabajo para listado'!$A$151:$Z$151,0)),0)+IFERROR(INDEX('Hoja de Trabajo para listado'!$AB$155:$BA$1048576,MATCH($A622,'Hoja de Trabajo para listado'!$AB$155:$AB$1048576,0),MATCH((CUADRO!K$5&amp;$E622),'Hoja de Trabajo para listado'!$AB$151:$BA$151,0)),0)+IFERROR(INDEX('Hoja de Trabajo para listado'!$BC$155:$CB$1048576,MATCH($A622,'Hoja de Trabajo para listado'!$BC$155:$BC$1048576,0),MATCH((CUADRO!K$5&amp;$E622),'Hoja de Trabajo para listado'!$BC$151:$CB$151,0)),0)+IFERROR(INDEX('Hoja de Trabajo para listado'!$DE$153:$DG$274,MATCH($A622,'Hoja de Trabajo para listado'!$DE$153:$DE$1048576,0),MATCH((CUADRO!K$5&amp;$E622),'Hoja de Trabajo para listado'!$DE$151:$DG$151,0)),0)+IFERROR(INDEX('Hoja de Trabajo para listado'!$CD$155:$DC$1048576,MATCH($A622,'Hoja de Trabajo para listado'!$CD$155:$CD$1048576,0),MATCH((CUADRO!K$5&amp;$E622),'Hoja de Trabajo para listado'!$CD$151:$DC$151,0)),0)</f>
        <v>0</v>
      </c>
      <c r="L622" s="243">
        <f ca="1">+IFERROR(INDEX('Hoja de Trabajo para listado'!$A$155:$Z$1048576,MATCH($A622,'Hoja de Trabajo para listado'!$A$155:$A$1048576,0),MATCH((CUADRO!L$5&amp;$E622),'Hoja de Trabajo para listado'!$A$151:$Z$151,0)),0)+IFERROR(INDEX('Hoja de Trabajo para listado'!$AB$155:$BA$1048576,MATCH($A622,'Hoja de Trabajo para listado'!$AB$155:$AB$1048576,0),MATCH((CUADRO!L$5&amp;$E622),'Hoja de Trabajo para listado'!$AB$151:$BA$151,0)),0)+IFERROR(INDEX('Hoja de Trabajo para listado'!$BC$155:$CB$1048576,MATCH($A622,'Hoja de Trabajo para listado'!$BC$155:$BC$1048576,0),MATCH((CUADRO!L$5&amp;$E622),'Hoja de Trabajo para listado'!$BC$151:$CB$151,0)),0)+IFERROR(INDEX('Hoja de Trabajo para listado'!$DE$153:$DG$274,MATCH($A622,'Hoja de Trabajo para listado'!$DE$153:$DE$1048576,0),MATCH((CUADRO!L$5&amp;$E622),'Hoja de Trabajo para listado'!$DE$151:$DG$151,0)),0)+IFERROR(INDEX('Hoja de Trabajo para listado'!$CD$155:$DC$1048576,MATCH($A622,'Hoja de Trabajo para listado'!$CD$155:$CD$1048576,0),MATCH((CUADRO!L$5&amp;$E622),'Hoja de Trabajo para listado'!$CD$151:$DC$151,0)),0)</f>
        <v>0</v>
      </c>
      <c r="M622" s="243">
        <f ca="1">+IFERROR(INDEX('Hoja de Trabajo para listado'!$A$155:$Z$1048576,MATCH($A622,'Hoja de Trabajo para listado'!$A$155:$A$1048576,0),MATCH((CUADRO!M$5&amp;$E622),'Hoja de Trabajo para listado'!$A$151:$Z$151,0)),0)+IFERROR(INDEX('Hoja de Trabajo para listado'!$AB$155:$BA$1048576,MATCH($A622,'Hoja de Trabajo para listado'!$AB$155:$AB$1048576,0),MATCH((CUADRO!M$5&amp;$E622),'Hoja de Trabajo para listado'!$AB$151:$BA$151,0)),0)+IFERROR(INDEX('Hoja de Trabajo para listado'!$BC$155:$CB$1048576,MATCH($A622,'Hoja de Trabajo para listado'!$BC$155:$BC$1048576,0),MATCH((CUADRO!M$5&amp;$E622),'Hoja de Trabajo para listado'!$BC$151:$CB$151,0)),0)+IFERROR(INDEX('Hoja de Trabajo para listado'!$DE$153:$DG$274,MATCH($A622,'Hoja de Trabajo para listado'!$DE$153:$DE$1048576,0),MATCH((CUADRO!M$5&amp;$E622),'Hoja de Trabajo para listado'!$DE$151:$DG$151,0)),0)+IFERROR(INDEX('Hoja de Trabajo para listado'!$CD$155:$DC$1048576,MATCH($A622,'Hoja de Trabajo para listado'!$CD$155:$CD$1048576,0),MATCH((CUADRO!M$5&amp;$E622),'Hoja de Trabajo para listado'!$CD$151:$DC$151,0)),0)</f>
        <v>0</v>
      </c>
      <c r="N622" s="243">
        <f ca="1">+IFERROR(INDEX('Hoja de Trabajo para listado'!$A$155:$Z$1048576,MATCH($A622,'Hoja de Trabajo para listado'!$A$155:$A$1048576,0),MATCH((CUADRO!N$5&amp;$E622),'Hoja de Trabajo para listado'!$A$151:$Z$151,0)),0)+IFERROR(INDEX('Hoja de Trabajo para listado'!$AB$155:$BA$1048576,MATCH($A622,'Hoja de Trabajo para listado'!$AB$155:$AB$1048576,0),MATCH((CUADRO!N$5&amp;$E622),'Hoja de Trabajo para listado'!$AB$151:$BA$151,0)),0)+IFERROR(INDEX('Hoja de Trabajo para listado'!$BC$155:$CB$1048576,MATCH($A622,'Hoja de Trabajo para listado'!$BC$155:$BC$1048576,0),MATCH((CUADRO!N$5&amp;$E622),'Hoja de Trabajo para listado'!$BC$151:$CB$151,0)),0)+IFERROR(INDEX('Hoja de Trabajo para listado'!$DE$153:$DG$274,MATCH($A622,'Hoja de Trabajo para listado'!$DE$153:$DE$1048576,0),MATCH((CUADRO!N$5&amp;$E622),'Hoja de Trabajo para listado'!$DE$151:$DG$151,0)),0)+IFERROR(INDEX('Hoja de Trabajo para listado'!$CD$155:$DC$1048576,MATCH($A622,'Hoja de Trabajo para listado'!$CD$155:$CD$1048576,0),MATCH((CUADRO!N$5&amp;$E622),'Hoja de Trabajo para listado'!$CD$151:$DC$151,0)),0)</f>
        <v>0</v>
      </c>
      <c r="O622" s="243">
        <f ca="1">+IFERROR(INDEX('Hoja de Trabajo para listado'!$A$155:$Z$1048576,MATCH($A622,'Hoja de Trabajo para listado'!$A$155:$A$1048576,0),MATCH((CUADRO!O$5&amp;$E622),'Hoja de Trabajo para listado'!$A$151:$Z$151,0)),0)+IFERROR(INDEX('Hoja de Trabajo para listado'!$AB$155:$BA$1048576,MATCH($A622,'Hoja de Trabajo para listado'!$AB$155:$AB$1048576,0),MATCH((CUADRO!O$5&amp;$E622),'Hoja de Trabajo para listado'!$AB$151:$BA$151,0)),0)+IFERROR(INDEX('Hoja de Trabajo para listado'!$BC$155:$CB$1048576,MATCH($A622,'Hoja de Trabajo para listado'!$BC$155:$BC$1048576,0),MATCH((CUADRO!O$5&amp;$E622),'Hoja de Trabajo para listado'!$BC$151:$CB$151,0)),0)+IFERROR(INDEX('Hoja de Trabajo para listado'!$DE$153:$DG$274,MATCH($A622,'Hoja de Trabajo para listado'!$DE$153:$DE$1048576,0),MATCH((CUADRO!O$5&amp;$E622),'Hoja de Trabajo para listado'!$DE$151:$DG$151,0)),0)+IFERROR(INDEX('Hoja de Trabajo para listado'!$CD$155:$DC$1048576,MATCH($A622,'Hoja de Trabajo para listado'!$CD$155:$CD$1048576,0),MATCH((CUADRO!O$5&amp;$E622),'Hoja de Trabajo para listado'!$CD$151:$DC$151,0)),0)</f>
        <v>0</v>
      </c>
      <c r="P622" s="243">
        <f ca="1">+IFERROR(INDEX('Hoja de Trabajo para listado'!$A$155:$Z$1048576,MATCH($A622,'Hoja de Trabajo para listado'!$A$155:$A$1048576,0),MATCH((CUADRO!P$5&amp;$E622),'Hoja de Trabajo para listado'!$A$151:$Z$151,0)),0)+IFERROR(INDEX('Hoja de Trabajo para listado'!$AB$155:$BA$1048576,MATCH($A622,'Hoja de Trabajo para listado'!$AB$155:$AB$1048576,0),MATCH((CUADRO!P$5&amp;$E622),'Hoja de Trabajo para listado'!$AB$151:$BA$151,0)),0)+IFERROR(INDEX('Hoja de Trabajo para listado'!$BC$155:$CB$1048576,MATCH($A622,'Hoja de Trabajo para listado'!$BC$155:$BC$1048576,0),MATCH((CUADRO!P$5&amp;$E622),'Hoja de Trabajo para listado'!$BC$151:$CB$151,0)),0)+IFERROR(INDEX('Hoja de Trabajo para listado'!$DE$153:$DG$274,MATCH($A622,'Hoja de Trabajo para listado'!$DE$153:$DE$1048576,0),MATCH((CUADRO!P$5&amp;$E622),'Hoja de Trabajo para listado'!$DE$151:$DG$151,0)),0)+IFERROR(INDEX('Hoja de Trabajo para listado'!$CD$155:$DC$1048576,MATCH($A622,'Hoja de Trabajo para listado'!$CD$155:$CD$1048576,0),MATCH((CUADRO!P$5&amp;$E622),'Hoja de Trabajo para listado'!$CD$151:$DC$151,0)),0)</f>
        <v>0</v>
      </c>
      <c r="Q622" s="243">
        <f ca="1">+IFERROR(INDEX('Hoja de Trabajo para listado'!$A$155:$Z$1048576,MATCH($A622,'Hoja de Trabajo para listado'!$A$155:$A$1048576,0),MATCH((CUADRO!Q$5&amp;$E622),'Hoja de Trabajo para listado'!$A$151:$Z$151,0)),0)+IFERROR(INDEX('Hoja de Trabajo para listado'!$AB$155:$BA$1048576,MATCH($A622,'Hoja de Trabajo para listado'!$AB$155:$AB$1048576,0),MATCH((CUADRO!Q$5&amp;$E622),'Hoja de Trabajo para listado'!$AB$151:$BA$151,0)),0)+IFERROR(INDEX('Hoja de Trabajo para listado'!$BC$155:$CB$1048576,MATCH($A622,'Hoja de Trabajo para listado'!$BC$155:$BC$1048576,0),MATCH((CUADRO!Q$5&amp;$E622),'Hoja de Trabajo para listado'!$BC$151:$CB$151,0)),0)+IFERROR(INDEX('Hoja de Trabajo para listado'!$DE$153:$DG$274,MATCH($A622,'Hoja de Trabajo para listado'!$DE$153:$DE$1048576,0),MATCH((CUADRO!Q$5&amp;$E622),'Hoja de Trabajo para listado'!$DE$151:$DG$151,0)),0)+IFERROR(INDEX('Hoja de Trabajo para listado'!$CD$155:$DC$1048576,MATCH($A622,'Hoja de Trabajo para listado'!$CD$155:$CD$1048576,0),MATCH((CUADRO!Q$5&amp;$E622),'Hoja de Trabajo para listado'!$CD$151:$DC$151,0)),0)</f>
        <v>0</v>
      </c>
      <c r="R622" s="243">
        <f t="shared" ca="1" si="21"/>
        <v>0</v>
      </c>
      <c r="S622" s="249"/>
      <c r="T622" s="243">
        <f ca="1">+T623</f>
        <v>0</v>
      </c>
      <c r="U622" s="242">
        <f t="shared" si="22"/>
        <v>1</v>
      </c>
      <c r="V622" s="333" t="str">
        <f>+VLOOKUP(A622,bd_lista!$A$3:$E$590,5,FALSE)</f>
        <v>Gobiernos Autonomos Municipales</v>
      </c>
      <c r="W622" s="383" t="str">
        <f>+V622</f>
        <v>Gobiernos Autonomos Municipales</v>
      </c>
      <c r="X622" s="242">
        <f>+VLOOKUP(A622,[3]Sheet1!$A$13:$D$744,4,FALSE)</f>
        <v>0</v>
      </c>
      <c r="Y622" s="242" t="e">
        <f>+VLOOKUP(X622,bd_lista!$A$3:$C$590,3,FALSE)</f>
        <v>#N/A</v>
      </c>
      <c r="Z622" s="294">
        <f>+X622</f>
        <v>0</v>
      </c>
      <c r="AA622" s="295" t="e">
        <f>+Y622</f>
        <v>#N/A</v>
      </c>
    </row>
    <row r="623" spans="1:27" customFormat="1" ht="15" hidden="1" customHeight="1">
      <c r="A623" s="32">
        <v>1264</v>
      </c>
      <c r="B623" s="389"/>
      <c r="C623" s="247" t="str">
        <f>+VLOOKUP(A623,bd_lista!$A$3:$C$590,3,FALSE)</f>
        <v>Gobierno Autónomo Municipal de Puerto Pérez</v>
      </c>
      <c r="D623" s="386"/>
      <c r="E623" s="244" t="s">
        <v>1305</v>
      </c>
      <c r="F623" s="243">
        <f ca="1">+IFERROR(INDEX('Hoja de Trabajo para listado'!$A$155:$Z$1048576,MATCH($A623,'Hoja de Trabajo para listado'!$A$155:$A$1048576,0),MATCH((CUADRO!F$5&amp;$E623),'Hoja de Trabajo para listado'!$A$151:$Z$151,0)),0)+IFERROR(INDEX('Hoja de Trabajo para listado'!$AB$155:$BA$1048576,MATCH($A623,'Hoja de Trabajo para listado'!$AB$155:$AB$1048576,0),MATCH((CUADRO!F$5&amp;$E623),'Hoja de Trabajo para listado'!$AB$151:$BA$151,0)),0)+IFERROR(INDEX('Hoja de Trabajo para listado'!$BC$155:$CB$1048576,MATCH($A623,'Hoja de Trabajo para listado'!$BC$155:$BC$1048576,0),MATCH((CUADRO!F$5&amp;$E623),'Hoja de Trabajo para listado'!$BC$151:$CB$151,0)),0)+IFERROR(INDEX('Hoja de Trabajo para listado'!$DE$153:$DG$274,MATCH($A623,'Hoja de Trabajo para listado'!$DE$153:$DE$1048576,0),MATCH((CUADRO!F$5&amp;$E623),'Hoja de Trabajo para listado'!$DE$151:$DG$151,0)),0)+IFERROR(INDEX('Hoja de Trabajo para listado'!$CD$155:$DC$1048576,MATCH($A623,'Hoja de Trabajo para listado'!$CD$155:$CD$1048576,0),MATCH((CUADRO!F$5&amp;$E623),'Hoja de Trabajo para listado'!$CD$151:$DC$151,0)),0)</f>
        <v>0</v>
      </c>
      <c r="G623" s="243">
        <f ca="1">+IFERROR(INDEX('Hoja de Trabajo para listado'!$A$155:$Z$1048576,MATCH($A623,'Hoja de Trabajo para listado'!$A$155:$A$1048576,0),MATCH((CUADRO!G$5&amp;$E623),'Hoja de Trabajo para listado'!$A$151:$Z$151,0)),0)+IFERROR(INDEX('Hoja de Trabajo para listado'!$AB$155:$BA$1048576,MATCH($A623,'Hoja de Trabajo para listado'!$AB$155:$AB$1048576,0),MATCH((CUADRO!G$5&amp;$E623),'Hoja de Trabajo para listado'!$AB$151:$BA$151,0)),0)+IFERROR(INDEX('Hoja de Trabajo para listado'!$BC$155:$CB$1048576,MATCH($A623,'Hoja de Trabajo para listado'!$BC$155:$BC$1048576,0),MATCH((CUADRO!G$5&amp;$E623),'Hoja de Trabajo para listado'!$BC$151:$CB$151,0)),0)+IFERROR(INDEX('Hoja de Trabajo para listado'!$DE$153:$DG$274,MATCH($A623,'Hoja de Trabajo para listado'!$DE$153:$DE$1048576,0),MATCH((CUADRO!G$5&amp;$E623),'Hoja de Trabajo para listado'!$DE$151:$DG$151,0)),0)+IFERROR(INDEX('Hoja de Trabajo para listado'!$CD$155:$DC$1048576,MATCH($A623,'Hoja de Trabajo para listado'!$CD$155:$CD$1048576,0),MATCH((CUADRO!G$5&amp;$E623),'Hoja de Trabajo para listado'!$CD$151:$DC$151,0)),0)</f>
        <v>0</v>
      </c>
      <c r="H623" s="243">
        <f ca="1">+IFERROR(INDEX('Hoja de Trabajo para listado'!$A$155:$Z$1048576,MATCH($A623,'Hoja de Trabajo para listado'!$A$155:$A$1048576,0),MATCH((CUADRO!H$5&amp;$E623),'Hoja de Trabajo para listado'!$A$151:$Z$151,0)),0)+IFERROR(INDEX('Hoja de Trabajo para listado'!$AB$155:$BA$1048576,MATCH($A623,'Hoja de Trabajo para listado'!$AB$155:$AB$1048576,0),MATCH((CUADRO!H$5&amp;$E623),'Hoja de Trabajo para listado'!$AB$151:$BA$151,0)),0)+IFERROR(INDEX('Hoja de Trabajo para listado'!$BC$155:$CB$1048576,MATCH($A623,'Hoja de Trabajo para listado'!$BC$155:$BC$1048576,0),MATCH((CUADRO!H$5&amp;$E623),'Hoja de Trabajo para listado'!$BC$151:$CB$151,0)),0)+IFERROR(INDEX('Hoja de Trabajo para listado'!$DE$153:$DG$274,MATCH($A623,'Hoja de Trabajo para listado'!$DE$153:$DE$1048576,0),MATCH((CUADRO!H$5&amp;$E623),'Hoja de Trabajo para listado'!$DE$151:$DG$151,0)),0)+IFERROR(INDEX('Hoja de Trabajo para listado'!$CD$155:$DC$1048576,MATCH($A623,'Hoja de Trabajo para listado'!$CD$155:$CD$1048576,0),MATCH((CUADRO!H$5&amp;$E623),'Hoja de Trabajo para listado'!$CD$151:$DC$151,0)),0)</f>
        <v>0</v>
      </c>
      <c r="I623" s="243">
        <f ca="1">+IFERROR(INDEX('Hoja de Trabajo para listado'!$A$155:$Z$1048576,MATCH($A623,'Hoja de Trabajo para listado'!$A$155:$A$1048576,0),MATCH((CUADRO!I$5&amp;$E623),'Hoja de Trabajo para listado'!$A$151:$Z$151,0)),0)+IFERROR(INDEX('Hoja de Trabajo para listado'!$AB$155:$BA$1048576,MATCH($A623,'Hoja de Trabajo para listado'!$AB$155:$AB$1048576,0),MATCH((CUADRO!I$5&amp;$E623),'Hoja de Trabajo para listado'!$AB$151:$BA$151,0)),0)+IFERROR(INDEX('Hoja de Trabajo para listado'!$BC$155:$CB$1048576,MATCH($A623,'Hoja de Trabajo para listado'!$BC$155:$BC$1048576,0),MATCH((CUADRO!I$5&amp;$E623),'Hoja de Trabajo para listado'!$BC$151:$CB$151,0)),0)+IFERROR(INDEX('Hoja de Trabajo para listado'!$DE$153:$DG$274,MATCH($A623,'Hoja de Trabajo para listado'!$DE$153:$DE$1048576,0),MATCH((CUADRO!I$5&amp;$E623),'Hoja de Trabajo para listado'!$DE$151:$DG$151,0)),0)+IFERROR(INDEX('Hoja de Trabajo para listado'!$CD$155:$DC$1048576,MATCH($A623,'Hoja de Trabajo para listado'!$CD$155:$CD$1048576,0),MATCH((CUADRO!I$5&amp;$E623),'Hoja de Trabajo para listado'!$CD$151:$DC$151,0)),0)</f>
        <v>0</v>
      </c>
      <c r="J623" s="243">
        <f ca="1">+IFERROR(INDEX('Hoja de Trabajo para listado'!$A$155:$Z$1048576,MATCH($A623,'Hoja de Trabajo para listado'!$A$155:$A$1048576,0),MATCH((CUADRO!J$5&amp;$E623),'Hoja de Trabajo para listado'!$A$151:$Z$151,0)),0)+IFERROR(INDEX('Hoja de Trabajo para listado'!$AB$155:$BA$1048576,MATCH($A623,'Hoja de Trabajo para listado'!$AB$155:$AB$1048576,0),MATCH((CUADRO!J$5&amp;$E623),'Hoja de Trabajo para listado'!$AB$151:$BA$151,0)),0)+IFERROR(INDEX('Hoja de Trabajo para listado'!$BC$155:$CB$1048576,MATCH($A623,'Hoja de Trabajo para listado'!$BC$155:$BC$1048576,0),MATCH((CUADRO!J$5&amp;$E623),'Hoja de Trabajo para listado'!$BC$151:$CB$151,0)),0)+IFERROR(INDEX('Hoja de Trabajo para listado'!$DE$153:$DG$274,MATCH($A623,'Hoja de Trabajo para listado'!$DE$153:$DE$1048576,0),MATCH((CUADRO!J$5&amp;$E623),'Hoja de Trabajo para listado'!$DE$151:$DG$151,0)),0)+IFERROR(INDEX('Hoja de Trabajo para listado'!$CD$155:$DC$1048576,MATCH($A623,'Hoja de Trabajo para listado'!$CD$155:$CD$1048576,0),MATCH((CUADRO!J$5&amp;$E623),'Hoja de Trabajo para listado'!$CD$151:$DC$151,0)),0)</f>
        <v>0</v>
      </c>
      <c r="K623" s="243">
        <f ca="1">+IFERROR(INDEX('Hoja de Trabajo para listado'!$A$155:$Z$1048576,MATCH($A623,'Hoja de Trabajo para listado'!$A$155:$A$1048576,0),MATCH((CUADRO!K$5&amp;$E623),'Hoja de Trabajo para listado'!$A$151:$Z$151,0)),0)+IFERROR(INDEX('Hoja de Trabajo para listado'!$AB$155:$BA$1048576,MATCH($A623,'Hoja de Trabajo para listado'!$AB$155:$AB$1048576,0),MATCH((CUADRO!K$5&amp;$E623),'Hoja de Trabajo para listado'!$AB$151:$BA$151,0)),0)+IFERROR(INDEX('Hoja de Trabajo para listado'!$BC$155:$CB$1048576,MATCH($A623,'Hoja de Trabajo para listado'!$BC$155:$BC$1048576,0),MATCH((CUADRO!K$5&amp;$E623),'Hoja de Trabajo para listado'!$BC$151:$CB$151,0)),0)+IFERROR(INDEX('Hoja de Trabajo para listado'!$DE$153:$DG$274,MATCH($A623,'Hoja de Trabajo para listado'!$DE$153:$DE$1048576,0),MATCH((CUADRO!K$5&amp;$E623),'Hoja de Trabajo para listado'!$DE$151:$DG$151,0)),0)+IFERROR(INDEX('Hoja de Trabajo para listado'!$CD$155:$DC$1048576,MATCH($A623,'Hoja de Trabajo para listado'!$CD$155:$CD$1048576,0),MATCH((CUADRO!K$5&amp;$E623),'Hoja de Trabajo para listado'!$CD$151:$DC$151,0)),0)</f>
        <v>0</v>
      </c>
      <c r="L623" s="243">
        <f ca="1">+IFERROR(INDEX('Hoja de Trabajo para listado'!$A$155:$Z$1048576,MATCH($A623,'Hoja de Trabajo para listado'!$A$155:$A$1048576,0),MATCH((CUADRO!L$5&amp;$E623),'Hoja de Trabajo para listado'!$A$151:$Z$151,0)),0)+IFERROR(INDEX('Hoja de Trabajo para listado'!$AB$155:$BA$1048576,MATCH($A623,'Hoja de Trabajo para listado'!$AB$155:$AB$1048576,0),MATCH((CUADRO!L$5&amp;$E623),'Hoja de Trabajo para listado'!$AB$151:$BA$151,0)),0)+IFERROR(INDEX('Hoja de Trabajo para listado'!$BC$155:$CB$1048576,MATCH($A623,'Hoja de Trabajo para listado'!$BC$155:$BC$1048576,0),MATCH((CUADRO!L$5&amp;$E623),'Hoja de Trabajo para listado'!$BC$151:$CB$151,0)),0)+IFERROR(INDEX('Hoja de Trabajo para listado'!$DE$153:$DG$274,MATCH($A623,'Hoja de Trabajo para listado'!$DE$153:$DE$1048576,0),MATCH((CUADRO!L$5&amp;$E623),'Hoja de Trabajo para listado'!$DE$151:$DG$151,0)),0)+IFERROR(INDEX('Hoja de Trabajo para listado'!$CD$155:$DC$1048576,MATCH($A623,'Hoja de Trabajo para listado'!$CD$155:$CD$1048576,0),MATCH((CUADRO!L$5&amp;$E623),'Hoja de Trabajo para listado'!$CD$151:$DC$151,0)),0)</f>
        <v>0</v>
      </c>
      <c r="M623" s="243">
        <f ca="1">+IFERROR(INDEX('Hoja de Trabajo para listado'!$A$155:$Z$1048576,MATCH($A623,'Hoja de Trabajo para listado'!$A$155:$A$1048576,0),MATCH((CUADRO!M$5&amp;$E623),'Hoja de Trabajo para listado'!$A$151:$Z$151,0)),0)+IFERROR(INDEX('Hoja de Trabajo para listado'!$AB$155:$BA$1048576,MATCH($A623,'Hoja de Trabajo para listado'!$AB$155:$AB$1048576,0),MATCH((CUADRO!M$5&amp;$E623),'Hoja de Trabajo para listado'!$AB$151:$BA$151,0)),0)+IFERROR(INDEX('Hoja de Trabajo para listado'!$BC$155:$CB$1048576,MATCH($A623,'Hoja de Trabajo para listado'!$BC$155:$BC$1048576,0),MATCH((CUADRO!M$5&amp;$E623),'Hoja de Trabajo para listado'!$BC$151:$CB$151,0)),0)+IFERROR(INDEX('Hoja de Trabajo para listado'!$DE$153:$DG$274,MATCH($A623,'Hoja de Trabajo para listado'!$DE$153:$DE$1048576,0),MATCH((CUADRO!M$5&amp;$E623),'Hoja de Trabajo para listado'!$DE$151:$DG$151,0)),0)+IFERROR(INDEX('Hoja de Trabajo para listado'!$CD$155:$DC$1048576,MATCH($A623,'Hoja de Trabajo para listado'!$CD$155:$CD$1048576,0),MATCH((CUADRO!M$5&amp;$E623),'Hoja de Trabajo para listado'!$CD$151:$DC$151,0)),0)</f>
        <v>0</v>
      </c>
      <c r="N623" s="243">
        <f ca="1">+IFERROR(INDEX('Hoja de Trabajo para listado'!$A$155:$Z$1048576,MATCH($A623,'Hoja de Trabajo para listado'!$A$155:$A$1048576,0),MATCH((CUADRO!N$5&amp;$E623),'Hoja de Trabajo para listado'!$A$151:$Z$151,0)),0)+IFERROR(INDEX('Hoja de Trabajo para listado'!$AB$155:$BA$1048576,MATCH($A623,'Hoja de Trabajo para listado'!$AB$155:$AB$1048576,0),MATCH((CUADRO!N$5&amp;$E623),'Hoja de Trabajo para listado'!$AB$151:$BA$151,0)),0)+IFERROR(INDEX('Hoja de Trabajo para listado'!$BC$155:$CB$1048576,MATCH($A623,'Hoja de Trabajo para listado'!$BC$155:$BC$1048576,0),MATCH((CUADRO!N$5&amp;$E623),'Hoja de Trabajo para listado'!$BC$151:$CB$151,0)),0)+IFERROR(INDEX('Hoja de Trabajo para listado'!$DE$153:$DG$274,MATCH($A623,'Hoja de Trabajo para listado'!$DE$153:$DE$1048576,0),MATCH((CUADRO!N$5&amp;$E623),'Hoja de Trabajo para listado'!$DE$151:$DG$151,0)),0)+IFERROR(INDEX('Hoja de Trabajo para listado'!$CD$155:$DC$1048576,MATCH($A623,'Hoja de Trabajo para listado'!$CD$155:$CD$1048576,0),MATCH((CUADRO!N$5&amp;$E623),'Hoja de Trabajo para listado'!$CD$151:$DC$151,0)),0)</f>
        <v>0</v>
      </c>
      <c r="O623" s="243">
        <f ca="1">+IFERROR(INDEX('Hoja de Trabajo para listado'!$A$155:$Z$1048576,MATCH($A623,'Hoja de Trabajo para listado'!$A$155:$A$1048576,0),MATCH((CUADRO!O$5&amp;$E623),'Hoja de Trabajo para listado'!$A$151:$Z$151,0)),0)+IFERROR(INDEX('Hoja de Trabajo para listado'!$AB$155:$BA$1048576,MATCH($A623,'Hoja de Trabajo para listado'!$AB$155:$AB$1048576,0),MATCH((CUADRO!O$5&amp;$E623),'Hoja de Trabajo para listado'!$AB$151:$BA$151,0)),0)+IFERROR(INDEX('Hoja de Trabajo para listado'!$BC$155:$CB$1048576,MATCH($A623,'Hoja de Trabajo para listado'!$BC$155:$BC$1048576,0),MATCH((CUADRO!O$5&amp;$E623),'Hoja de Trabajo para listado'!$BC$151:$CB$151,0)),0)+IFERROR(INDEX('Hoja de Trabajo para listado'!$DE$153:$DG$274,MATCH($A623,'Hoja de Trabajo para listado'!$DE$153:$DE$1048576,0),MATCH((CUADRO!O$5&amp;$E623),'Hoja de Trabajo para listado'!$DE$151:$DG$151,0)),0)+IFERROR(INDEX('Hoja de Trabajo para listado'!$CD$155:$DC$1048576,MATCH($A623,'Hoja de Trabajo para listado'!$CD$155:$CD$1048576,0),MATCH((CUADRO!O$5&amp;$E623),'Hoja de Trabajo para listado'!$CD$151:$DC$151,0)),0)</f>
        <v>0</v>
      </c>
      <c r="P623" s="243">
        <f ca="1">+IFERROR(INDEX('Hoja de Trabajo para listado'!$A$155:$Z$1048576,MATCH($A623,'Hoja de Trabajo para listado'!$A$155:$A$1048576,0),MATCH((CUADRO!P$5&amp;$E623),'Hoja de Trabajo para listado'!$A$151:$Z$151,0)),0)+IFERROR(INDEX('Hoja de Trabajo para listado'!$AB$155:$BA$1048576,MATCH($A623,'Hoja de Trabajo para listado'!$AB$155:$AB$1048576,0),MATCH((CUADRO!P$5&amp;$E623),'Hoja de Trabajo para listado'!$AB$151:$BA$151,0)),0)+IFERROR(INDEX('Hoja de Trabajo para listado'!$BC$155:$CB$1048576,MATCH($A623,'Hoja de Trabajo para listado'!$BC$155:$BC$1048576,0),MATCH((CUADRO!P$5&amp;$E623),'Hoja de Trabajo para listado'!$BC$151:$CB$151,0)),0)+IFERROR(INDEX('Hoja de Trabajo para listado'!$DE$153:$DG$274,MATCH($A623,'Hoja de Trabajo para listado'!$DE$153:$DE$1048576,0),MATCH((CUADRO!P$5&amp;$E623),'Hoja de Trabajo para listado'!$DE$151:$DG$151,0)),0)+IFERROR(INDEX('Hoja de Trabajo para listado'!$CD$155:$DC$1048576,MATCH($A623,'Hoja de Trabajo para listado'!$CD$155:$CD$1048576,0),MATCH((CUADRO!P$5&amp;$E623),'Hoja de Trabajo para listado'!$CD$151:$DC$151,0)),0)</f>
        <v>0</v>
      </c>
      <c r="Q623" s="243">
        <f ca="1">+IFERROR(INDEX('Hoja de Trabajo para listado'!$A$155:$Z$1048576,MATCH($A623,'Hoja de Trabajo para listado'!$A$155:$A$1048576,0),MATCH((CUADRO!Q$5&amp;$E623),'Hoja de Trabajo para listado'!$A$151:$Z$151,0)),0)+IFERROR(INDEX('Hoja de Trabajo para listado'!$AB$155:$BA$1048576,MATCH($A623,'Hoja de Trabajo para listado'!$AB$155:$AB$1048576,0),MATCH((CUADRO!Q$5&amp;$E623),'Hoja de Trabajo para listado'!$AB$151:$BA$151,0)),0)+IFERROR(INDEX('Hoja de Trabajo para listado'!$BC$155:$CB$1048576,MATCH($A623,'Hoja de Trabajo para listado'!$BC$155:$BC$1048576,0),MATCH((CUADRO!Q$5&amp;$E623),'Hoja de Trabajo para listado'!$BC$151:$CB$151,0)),0)+IFERROR(INDEX('Hoja de Trabajo para listado'!$DE$153:$DG$274,MATCH($A623,'Hoja de Trabajo para listado'!$DE$153:$DE$1048576,0),MATCH((CUADRO!Q$5&amp;$E623),'Hoja de Trabajo para listado'!$DE$151:$DG$151,0)),0)+IFERROR(INDEX('Hoja de Trabajo para listado'!$CD$155:$DC$1048576,MATCH($A623,'Hoja de Trabajo para listado'!$CD$155:$CD$1048576,0),MATCH((CUADRO!Q$5&amp;$E623),'Hoja de Trabajo para listado'!$CD$151:$DC$151,0)),0)</f>
        <v>0</v>
      </c>
      <c r="R623" s="243">
        <f t="shared" ca="1" si="21"/>
        <v>0</v>
      </c>
      <c r="S623" s="249">
        <f ca="1">+R622+R623</f>
        <v>0</v>
      </c>
      <c r="T623" s="243">
        <f ca="1">+S623</f>
        <v>0</v>
      </c>
      <c r="U623" s="242">
        <f t="shared" si="22"/>
        <v>2</v>
      </c>
      <c r="V623" s="333" t="str">
        <f>+VLOOKUP(A623,bd_lista!$A$3:$E$590,5,FALSE)</f>
        <v>Gobiernos Autonomos Municipales</v>
      </c>
      <c r="W623" s="384"/>
      <c r="X623" s="242">
        <f>+VLOOKUP(A623,[3]Sheet1!$A$13:$D$744,4,FALSE)</f>
        <v>0</v>
      </c>
      <c r="Y623" s="242" t="e">
        <f>+VLOOKUP(X623,bd_lista!$A$3:$C$590,3,FALSE)</f>
        <v>#N/A</v>
      </c>
      <c r="Z623" s="292"/>
      <c r="AA623" s="293"/>
    </row>
    <row r="624" spans="1:27" customFormat="1" ht="15" hidden="1" customHeight="1">
      <c r="A624" s="32">
        <v>1265</v>
      </c>
      <c r="B624" s="388">
        <f>+A624</f>
        <v>1265</v>
      </c>
      <c r="C624" s="247" t="str">
        <f>+VLOOKUP(A624,bd_lista!$A$3:$C$590,3,FALSE)</f>
        <v>Gobierno Autónomo Municipal de Coroico</v>
      </c>
      <c r="D624" s="385" t="str">
        <f>+C624</f>
        <v>Gobierno Autónomo Municipal de Coroico</v>
      </c>
      <c r="E624" s="242" t="s">
        <v>1304</v>
      </c>
      <c r="F624" s="243">
        <f ca="1">+IFERROR(INDEX('Hoja de Trabajo para listado'!$A$155:$Z$1048576,MATCH($A624,'Hoja de Trabajo para listado'!$A$155:$A$1048576,0),MATCH((CUADRO!F$5&amp;$E624),'Hoja de Trabajo para listado'!$A$151:$Z$151,0)),0)+IFERROR(INDEX('Hoja de Trabajo para listado'!$AB$155:$BA$1048576,MATCH($A624,'Hoja de Trabajo para listado'!$AB$155:$AB$1048576,0),MATCH((CUADRO!F$5&amp;$E624),'Hoja de Trabajo para listado'!$AB$151:$BA$151,0)),0)+IFERROR(INDEX('Hoja de Trabajo para listado'!$BC$155:$CB$1048576,MATCH($A624,'Hoja de Trabajo para listado'!$BC$155:$BC$1048576,0),MATCH((CUADRO!F$5&amp;$E624),'Hoja de Trabajo para listado'!$BC$151:$CB$151,0)),0)+IFERROR(INDEX('Hoja de Trabajo para listado'!$DE$153:$DG$274,MATCH($A624,'Hoja de Trabajo para listado'!$DE$153:$DE$1048576,0),MATCH((CUADRO!F$5&amp;$E624),'Hoja de Trabajo para listado'!$DE$151:$DG$151,0)),0)+IFERROR(INDEX('Hoja de Trabajo para listado'!$CD$155:$DC$1048576,MATCH($A624,'Hoja de Trabajo para listado'!$CD$155:$CD$1048576,0),MATCH((CUADRO!F$5&amp;$E624),'Hoja de Trabajo para listado'!$CD$151:$DC$151,0)),0)</f>
        <v>0</v>
      </c>
      <c r="G624" s="243">
        <f ca="1">+IFERROR(INDEX('Hoja de Trabajo para listado'!$A$155:$Z$1048576,MATCH($A624,'Hoja de Trabajo para listado'!$A$155:$A$1048576,0),MATCH((CUADRO!G$5&amp;$E624),'Hoja de Trabajo para listado'!$A$151:$Z$151,0)),0)+IFERROR(INDEX('Hoja de Trabajo para listado'!$AB$155:$BA$1048576,MATCH($A624,'Hoja de Trabajo para listado'!$AB$155:$AB$1048576,0),MATCH((CUADRO!G$5&amp;$E624),'Hoja de Trabajo para listado'!$AB$151:$BA$151,0)),0)+IFERROR(INDEX('Hoja de Trabajo para listado'!$BC$155:$CB$1048576,MATCH($A624,'Hoja de Trabajo para listado'!$BC$155:$BC$1048576,0),MATCH((CUADRO!G$5&amp;$E624),'Hoja de Trabajo para listado'!$BC$151:$CB$151,0)),0)+IFERROR(INDEX('Hoja de Trabajo para listado'!$DE$153:$DG$274,MATCH($A624,'Hoja de Trabajo para listado'!$DE$153:$DE$1048576,0),MATCH((CUADRO!G$5&amp;$E624),'Hoja de Trabajo para listado'!$DE$151:$DG$151,0)),0)+IFERROR(INDEX('Hoja de Trabajo para listado'!$CD$155:$DC$1048576,MATCH($A624,'Hoja de Trabajo para listado'!$CD$155:$CD$1048576,0),MATCH((CUADRO!G$5&amp;$E624),'Hoja de Trabajo para listado'!$CD$151:$DC$151,0)),0)</f>
        <v>0</v>
      </c>
      <c r="H624" s="243">
        <f ca="1">+IFERROR(INDEX('Hoja de Trabajo para listado'!$A$155:$Z$1048576,MATCH($A624,'Hoja de Trabajo para listado'!$A$155:$A$1048576,0),MATCH((CUADRO!H$5&amp;$E624),'Hoja de Trabajo para listado'!$A$151:$Z$151,0)),0)+IFERROR(INDEX('Hoja de Trabajo para listado'!$AB$155:$BA$1048576,MATCH($A624,'Hoja de Trabajo para listado'!$AB$155:$AB$1048576,0),MATCH((CUADRO!H$5&amp;$E624),'Hoja de Trabajo para listado'!$AB$151:$BA$151,0)),0)+IFERROR(INDEX('Hoja de Trabajo para listado'!$BC$155:$CB$1048576,MATCH($A624,'Hoja de Trabajo para listado'!$BC$155:$BC$1048576,0),MATCH((CUADRO!H$5&amp;$E624),'Hoja de Trabajo para listado'!$BC$151:$CB$151,0)),0)+IFERROR(INDEX('Hoja de Trabajo para listado'!$DE$153:$DG$274,MATCH($A624,'Hoja de Trabajo para listado'!$DE$153:$DE$1048576,0),MATCH((CUADRO!H$5&amp;$E624),'Hoja de Trabajo para listado'!$DE$151:$DG$151,0)),0)+IFERROR(INDEX('Hoja de Trabajo para listado'!$CD$155:$DC$1048576,MATCH($A624,'Hoja de Trabajo para listado'!$CD$155:$CD$1048576,0),MATCH((CUADRO!H$5&amp;$E624),'Hoja de Trabajo para listado'!$CD$151:$DC$151,0)),0)</f>
        <v>0</v>
      </c>
      <c r="I624" s="243">
        <f ca="1">+IFERROR(INDEX('Hoja de Trabajo para listado'!$A$155:$Z$1048576,MATCH($A624,'Hoja de Trabajo para listado'!$A$155:$A$1048576,0),MATCH((CUADRO!I$5&amp;$E624),'Hoja de Trabajo para listado'!$A$151:$Z$151,0)),0)+IFERROR(INDEX('Hoja de Trabajo para listado'!$AB$155:$BA$1048576,MATCH($A624,'Hoja de Trabajo para listado'!$AB$155:$AB$1048576,0),MATCH((CUADRO!I$5&amp;$E624),'Hoja de Trabajo para listado'!$AB$151:$BA$151,0)),0)+IFERROR(INDEX('Hoja de Trabajo para listado'!$BC$155:$CB$1048576,MATCH($A624,'Hoja de Trabajo para listado'!$BC$155:$BC$1048576,0),MATCH((CUADRO!I$5&amp;$E624),'Hoja de Trabajo para listado'!$BC$151:$CB$151,0)),0)+IFERROR(INDEX('Hoja de Trabajo para listado'!$DE$153:$DG$274,MATCH($A624,'Hoja de Trabajo para listado'!$DE$153:$DE$1048576,0),MATCH((CUADRO!I$5&amp;$E624),'Hoja de Trabajo para listado'!$DE$151:$DG$151,0)),0)+IFERROR(INDEX('Hoja de Trabajo para listado'!$CD$155:$DC$1048576,MATCH($A624,'Hoja de Trabajo para listado'!$CD$155:$CD$1048576,0),MATCH((CUADRO!I$5&amp;$E624),'Hoja de Trabajo para listado'!$CD$151:$DC$151,0)),0)</f>
        <v>0</v>
      </c>
      <c r="J624" s="243">
        <f ca="1">+IFERROR(INDEX('Hoja de Trabajo para listado'!$A$155:$Z$1048576,MATCH($A624,'Hoja de Trabajo para listado'!$A$155:$A$1048576,0),MATCH((CUADRO!J$5&amp;$E624),'Hoja de Trabajo para listado'!$A$151:$Z$151,0)),0)+IFERROR(INDEX('Hoja de Trabajo para listado'!$AB$155:$BA$1048576,MATCH($A624,'Hoja de Trabajo para listado'!$AB$155:$AB$1048576,0),MATCH((CUADRO!J$5&amp;$E624),'Hoja de Trabajo para listado'!$AB$151:$BA$151,0)),0)+IFERROR(INDEX('Hoja de Trabajo para listado'!$BC$155:$CB$1048576,MATCH($A624,'Hoja de Trabajo para listado'!$BC$155:$BC$1048576,0),MATCH((CUADRO!J$5&amp;$E624),'Hoja de Trabajo para listado'!$BC$151:$CB$151,0)),0)+IFERROR(INDEX('Hoja de Trabajo para listado'!$DE$153:$DG$274,MATCH($A624,'Hoja de Trabajo para listado'!$DE$153:$DE$1048576,0),MATCH((CUADRO!J$5&amp;$E624),'Hoja de Trabajo para listado'!$DE$151:$DG$151,0)),0)+IFERROR(INDEX('Hoja de Trabajo para listado'!$CD$155:$DC$1048576,MATCH($A624,'Hoja de Trabajo para listado'!$CD$155:$CD$1048576,0),MATCH((CUADRO!J$5&amp;$E624),'Hoja de Trabajo para listado'!$CD$151:$DC$151,0)),0)</f>
        <v>0</v>
      </c>
      <c r="K624" s="243">
        <f ca="1">+IFERROR(INDEX('Hoja de Trabajo para listado'!$A$155:$Z$1048576,MATCH($A624,'Hoja de Trabajo para listado'!$A$155:$A$1048576,0),MATCH((CUADRO!K$5&amp;$E624),'Hoja de Trabajo para listado'!$A$151:$Z$151,0)),0)+IFERROR(INDEX('Hoja de Trabajo para listado'!$AB$155:$BA$1048576,MATCH($A624,'Hoja de Trabajo para listado'!$AB$155:$AB$1048576,0),MATCH((CUADRO!K$5&amp;$E624),'Hoja de Trabajo para listado'!$AB$151:$BA$151,0)),0)+IFERROR(INDEX('Hoja de Trabajo para listado'!$BC$155:$CB$1048576,MATCH($A624,'Hoja de Trabajo para listado'!$BC$155:$BC$1048576,0),MATCH((CUADRO!K$5&amp;$E624),'Hoja de Trabajo para listado'!$BC$151:$CB$151,0)),0)+IFERROR(INDEX('Hoja de Trabajo para listado'!$DE$153:$DG$274,MATCH($A624,'Hoja de Trabajo para listado'!$DE$153:$DE$1048576,0),MATCH((CUADRO!K$5&amp;$E624),'Hoja de Trabajo para listado'!$DE$151:$DG$151,0)),0)+IFERROR(INDEX('Hoja de Trabajo para listado'!$CD$155:$DC$1048576,MATCH($A624,'Hoja de Trabajo para listado'!$CD$155:$CD$1048576,0),MATCH((CUADRO!K$5&amp;$E624),'Hoja de Trabajo para listado'!$CD$151:$DC$151,0)),0)</f>
        <v>0</v>
      </c>
      <c r="L624" s="243">
        <f ca="1">+IFERROR(INDEX('Hoja de Trabajo para listado'!$A$155:$Z$1048576,MATCH($A624,'Hoja de Trabajo para listado'!$A$155:$A$1048576,0),MATCH((CUADRO!L$5&amp;$E624),'Hoja de Trabajo para listado'!$A$151:$Z$151,0)),0)+IFERROR(INDEX('Hoja de Trabajo para listado'!$AB$155:$BA$1048576,MATCH($A624,'Hoja de Trabajo para listado'!$AB$155:$AB$1048576,0),MATCH((CUADRO!L$5&amp;$E624),'Hoja de Trabajo para listado'!$AB$151:$BA$151,0)),0)+IFERROR(INDEX('Hoja de Trabajo para listado'!$BC$155:$CB$1048576,MATCH($A624,'Hoja de Trabajo para listado'!$BC$155:$BC$1048576,0),MATCH((CUADRO!L$5&amp;$E624),'Hoja de Trabajo para listado'!$BC$151:$CB$151,0)),0)+IFERROR(INDEX('Hoja de Trabajo para listado'!$DE$153:$DG$274,MATCH($A624,'Hoja de Trabajo para listado'!$DE$153:$DE$1048576,0),MATCH((CUADRO!L$5&amp;$E624),'Hoja de Trabajo para listado'!$DE$151:$DG$151,0)),0)+IFERROR(INDEX('Hoja de Trabajo para listado'!$CD$155:$DC$1048576,MATCH($A624,'Hoja de Trabajo para listado'!$CD$155:$CD$1048576,0),MATCH((CUADRO!L$5&amp;$E624),'Hoja de Trabajo para listado'!$CD$151:$DC$151,0)),0)</f>
        <v>0</v>
      </c>
      <c r="M624" s="243">
        <f ca="1">+IFERROR(INDEX('Hoja de Trabajo para listado'!$A$155:$Z$1048576,MATCH($A624,'Hoja de Trabajo para listado'!$A$155:$A$1048576,0),MATCH((CUADRO!M$5&amp;$E624),'Hoja de Trabajo para listado'!$A$151:$Z$151,0)),0)+IFERROR(INDEX('Hoja de Trabajo para listado'!$AB$155:$BA$1048576,MATCH($A624,'Hoja de Trabajo para listado'!$AB$155:$AB$1048576,0),MATCH((CUADRO!M$5&amp;$E624),'Hoja de Trabajo para listado'!$AB$151:$BA$151,0)),0)+IFERROR(INDEX('Hoja de Trabajo para listado'!$BC$155:$CB$1048576,MATCH($A624,'Hoja de Trabajo para listado'!$BC$155:$BC$1048576,0),MATCH((CUADRO!M$5&amp;$E624),'Hoja de Trabajo para listado'!$BC$151:$CB$151,0)),0)+IFERROR(INDEX('Hoja de Trabajo para listado'!$DE$153:$DG$274,MATCH($A624,'Hoja de Trabajo para listado'!$DE$153:$DE$1048576,0),MATCH((CUADRO!M$5&amp;$E624),'Hoja de Trabajo para listado'!$DE$151:$DG$151,0)),0)+IFERROR(INDEX('Hoja de Trabajo para listado'!$CD$155:$DC$1048576,MATCH($A624,'Hoja de Trabajo para listado'!$CD$155:$CD$1048576,0),MATCH((CUADRO!M$5&amp;$E624),'Hoja de Trabajo para listado'!$CD$151:$DC$151,0)),0)</f>
        <v>0</v>
      </c>
      <c r="N624" s="243">
        <f ca="1">+IFERROR(INDEX('Hoja de Trabajo para listado'!$A$155:$Z$1048576,MATCH($A624,'Hoja de Trabajo para listado'!$A$155:$A$1048576,0),MATCH((CUADRO!N$5&amp;$E624),'Hoja de Trabajo para listado'!$A$151:$Z$151,0)),0)+IFERROR(INDEX('Hoja de Trabajo para listado'!$AB$155:$BA$1048576,MATCH($A624,'Hoja de Trabajo para listado'!$AB$155:$AB$1048576,0),MATCH((CUADRO!N$5&amp;$E624),'Hoja de Trabajo para listado'!$AB$151:$BA$151,0)),0)+IFERROR(INDEX('Hoja de Trabajo para listado'!$BC$155:$CB$1048576,MATCH($A624,'Hoja de Trabajo para listado'!$BC$155:$BC$1048576,0),MATCH((CUADRO!N$5&amp;$E624),'Hoja de Trabajo para listado'!$BC$151:$CB$151,0)),0)+IFERROR(INDEX('Hoja de Trabajo para listado'!$DE$153:$DG$274,MATCH($A624,'Hoja de Trabajo para listado'!$DE$153:$DE$1048576,0),MATCH((CUADRO!N$5&amp;$E624),'Hoja de Trabajo para listado'!$DE$151:$DG$151,0)),0)+IFERROR(INDEX('Hoja de Trabajo para listado'!$CD$155:$DC$1048576,MATCH($A624,'Hoja de Trabajo para listado'!$CD$155:$CD$1048576,0),MATCH((CUADRO!N$5&amp;$E624),'Hoja de Trabajo para listado'!$CD$151:$DC$151,0)),0)</f>
        <v>0</v>
      </c>
      <c r="O624" s="243">
        <f ca="1">+IFERROR(INDEX('Hoja de Trabajo para listado'!$A$155:$Z$1048576,MATCH($A624,'Hoja de Trabajo para listado'!$A$155:$A$1048576,0),MATCH((CUADRO!O$5&amp;$E624),'Hoja de Trabajo para listado'!$A$151:$Z$151,0)),0)+IFERROR(INDEX('Hoja de Trabajo para listado'!$AB$155:$BA$1048576,MATCH($A624,'Hoja de Trabajo para listado'!$AB$155:$AB$1048576,0),MATCH((CUADRO!O$5&amp;$E624),'Hoja de Trabajo para listado'!$AB$151:$BA$151,0)),0)+IFERROR(INDEX('Hoja de Trabajo para listado'!$BC$155:$CB$1048576,MATCH($A624,'Hoja de Trabajo para listado'!$BC$155:$BC$1048576,0),MATCH((CUADRO!O$5&amp;$E624),'Hoja de Trabajo para listado'!$BC$151:$CB$151,0)),0)+IFERROR(INDEX('Hoja de Trabajo para listado'!$DE$153:$DG$274,MATCH($A624,'Hoja de Trabajo para listado'!$DE$153:$DE$1048576,0),MATCH((CUADRO!O$5&amp;$E624),'Hoja de Trabajo para listado'!$DE$151:$DG$151,0)),0)+IFERROR(INDEX('Hoja de Trabajo para listado'!$CD$155:$DC$1048576,MATCH($A624,'Hoja de Trabajo para listado'!$CD$155:$CD$1048576,0),MATCH((CUADRO!O$5&amp;$E624),'Hoja de Trabajo para listado'!$CD$151:$DC$151,0)),0)</f>
        <v>0</v>
      </c>
      <c r="P624" s="243">
        <f ca="1">+IFERROR(INDEX('Hoja de Trabajo para listado'!$A$155:$Z$1048576,MATCH($A624,'Hoja de Trabajo para listado'!$A$155:$A$1048576,0),MATCH((CUADRO!P$5&amp;$E624),'Hoja de Trabajo para listado'!$A$151:$Z$151,0)),0)+IFERROR(INDEX('Hoja de Trabajo para listado'!$AB$155:$BA$1048576,MATCH($A624,'Hoja de Trabajo para listado'!$AB$155:$AB$1048576,0),MATCH((CUADRO!P$5&amp;$E624),'Hoja de Trabajo para listado'!$AB$151:$BA$151,0)),0)+IFERROR(INDEX('Hoja de Trabajo para listado'!$BC$155:$CB$1048576,MATCH($A624,'Hoja de Trabajo para listado'!$BC$155:$BC$1048576,0),MATCH((CUADRO!P$5&amp;$E624),'Hoja de Trabajo para listado'!$BC$151:$CB$151,0)),0)+IFERROR(INDEX('Hoja de Trabajo para listado'!$DE$153:$DG$274,MATCH($A624,'Hoja de Trabajo para listado'!$DE$153:$DE$1048576,0),MATCH((CUADRO!P$5&amp;$E624),'Hoja de Trabajo para listado'!$DE$151:$DG$151,0)),0)+IFERROR(INDEX('Hoja de Trabajo para listado'!$CD$155:$DC$1048576,MATCH($A624,'Hoja de Trabajo para listado'!$CD$155:$CD$1048576,0),MATCH((CUADRO!P$5&amp;$E624),'Hoja de Trabajo para listado'!$CD$151:$DC$151,0)),0)</f>
        <v>0</v>
      </c>
      <c r="Q624" s="243">
        <f ca="1">+IFERROR(INDEX('Hoja de Trabajo para listado'!$A$155:$Z$1048576,MATCH($A624,'Hoja de Trabajo para listado'!$A$155:$A$1048576,0),MATCH((CUADRO!Q$5&amp;$E624),'Hoja de Trabajo para listado'!$A$151:$Z$151,0)),0)+IFERROR(INDEX('Hoja de Trabajo para listado'!$AB$155:$BA$1048576,MATCH($A624,'Hoja de Trabajo para listado'!$AB$155:$AB$1048576,0),MATCH((CUADRO!Q$5&amp;$E624),'Hoja de Trabajo para listado'!$AB$151:$BA$151,0)),0)+IFERROR(INDEX('Hoja de Trabajo para listado'!$BC$155:$CB$1048576,MATCH($A624,'Hoja de Trabajo para listado'!$BC$155:$BC$1048576,0),MATCH((CUADRO!Q$5&amp;$E624),'Hoja de Trabajo para listado'!$BC$151:$CB$151,0)),0)+IFERROR(INDEX('Hoja de Trabajo para listado'!$DE$153:$DG$274,MATCH($A624,'Hoja de Trabajo para listado'!$DE$153:$DE$1048576,0),MATCH((CUADRO!Q$5&amp;$E624),'Hoja de Trabajo para listado'!$DE$151:$DG$151,0)),0)+IFERROR(INDEX('Hoja de Trabajo para listado'!$CD$155:$DC$1048576,MATCH($A624,'Hoja de Trabajo para listado'!$CD$155:$CD$1048576,0),MATCH((CUADRO!Q$5&amp;$E624),'Hoja de Trabajo para listado'!$CD$151:$DC$151,0)),0)</f>
        <v>0</v>
      </c>
      <c r="R624" s="243">
        <f t="shared" ca="1" si="21"/>
        <v>0</v>
      </c>
      <c r="S624" s="249"/>
      <c r="T624" s="243">
        <f ca="1">+T625</f>
        <v>0</v>
      </c>
      <c r="U624" s="242">
        <f t="shared" si="22"/>
        <v>1</v>
      </c>
      <c r="V624" s="333" t="str">
        <f>+VLOOKUP(A624,bd_lista!$A$3:$E$590,5,FALSE)</f>
        <v>Gobiernos Autonomos Municipales</v>
      </c>
      <c r="W624" s="383" t="str">
        <f>+V624</f>
        <v>Gobiernos Autonomos Municipales</v>
      </c>
      <c r="X624" s="242">
        <f>+VLOOKUP(A624,[3]Sheet1!$A$13:$D$744,4,FALSE)</f>
        <v>0</v>
      </c>
      <c r="Y624" s="242" t="e">
        <f>+VLOOKUP(X624,bd_lista!$A$3:$C$590,3,FALSE)</f>
        <v>#N/A</v>
      </c>
      <c r="Z624" s="294">
        <f>+X624</f>
        <v>0</v>
      </c>
      <c r="AA624" s="295" t="e">
        <f>+Y624</f>
        <v>#N/A</v>
      </c>
    </row>
    <row r="625" spans="1:27" customFormat="1" ht="15" hidden="1" customHeight="1">
      <c r="A625" s="32">
        <v>1265</v>
      </c>
      <c r="B625" s="389"/>
      <c r="C625" s="247" t="str">
        <f>+VLOOKUP(A625,bd_lista!$A$3:$C$590,3,FALSE)</f>
        <v>Gobierno Autónomo Municipal de Coroico</v>
      </c>
      <c r="D625" s="386"/>
      <c r="E625" s="244" t="s">
        <v>1305</v>
      </c>
      <c r="F625" s="243">
        <f ca="1">+IFERROR(INDEX('Hoja de Trabajo para listado'!$A$155:$Z$1048576,MATCH($A625,'Hoja de Trabajo para listado'!$A$155:$A$1048576,0),MATCH((CUADRO!F$5&amp;$E625),'Hoja de Trabajo para listado'!$A$151:$Z$151,0)),0)+IFERROR(INDEX('Hoja de Trabajo para listado'!$AB$155:$BA$1048576,MATCH($A625,'Hoja de Trabajo para listado'!$AB$155:$AB$1048576,0),MATCH((CUADRO!F$5&amp;$E625),'Hoja de Trabajo para listado'!$AB$151:$BA$151,0)),0)+IFERROR(INDEX('Hoja de Trabajo para listado'!$BC$155:$CB$1048576,MATCH($A625,'Hoja de Trabajo para listado'!$BC$155:$BC$1048576,0),MATCH((CUADRO!F$5&amp;$E625),'Hoja de Trabajo para listado'!$BC$151:$CB$151,0)),0)+IFERROR(INDEX('Hoja de Trabajo para listado'!$DE$153:$DG$274,MATCH($A625,'Hoja de Trabajo para listado'!$DE$153:$DE$1048576,0),MATCH((CUADRO!F$5&amp;$E625),'Hoja de Trabajo para listado'!$DE$151:$DG$151,0)),0)+IFERROR(INDEX('Hoja de Trabajo para listado'!$CD$155:$DC$1048576,MATCH($A625,'Hoja de Trabajo para listado'!$CD$155:$CD$1048576,0),MATCH((CUADRO!F$5&amp;$E625),'Hoja de Trabajo para listado'!$CD$151:$DC$151,0)),0)</f>
        <v>0</v>
      </c>
      <c r="G625" s="243">
        <f ca="1">+IFERROR(INDEX('Hoja de Trabajo para listado'!$A$155:$Z$1048576,MATCH($A625,'Hoja de Trabajo para listado'!$A$155:$A$1048576,0),MATCH((CUADRO!G$5&amp;$E625),'Hoja de Trabajo para listado'!$A$151:$Z$151,0)),0)+IFERROR(INDEX('Hoja de Trabajo para listado'!$AB$155:$BA$1048576,MATCH($A625,'Hoja de Trabajo para listado'!$AB$155:$AB$1048576,0),MATCH((CUADRO!G$5&amp;$E625),'Hoja de Trabajo para listado'!$AB$151:$BA$151,0)),0)+IFERROR(INDEX('Hoja de Trabajo para listado'!$BC$155:$CB$1048576,MATCH($A625,'Hoja de Trabajo para listado'!$BC$155:$BC$1048576,0),MATCH((CUADRO!G$5&amp;$E625),'Hoja de Trabajo para listado'!$BC$151:$CB$151,0)),0)+IFERROR(INDEX('Hoja de Trabajo para listado'!$DE$153:$DG$274,MATCH($A625,'Hoja de Trabajo para listado'!$DE$153:$DE$1048576,0),MATCH((CUADRO!G$5&amp;$E625),'Hoja de Trabajo para listado'!$DE$151:$DG$151,0)),0)+IFERROR(INDEX('Hoja de Trabajo para listado'!$CD$155:$DC$1048576,MATCH($A625,'Hoja de Trabajo para listado'!$CD$155:$CD$1048576,0),MATCH((CUADRO!G$5&amp;$E625),'Hoja de Trabajo para listado'!$CD$151:$DC$151,0)),0)</f>
        <v>0</v>
      </c>
      <c r="H625" s="243">
        <f ca="1">+IFERROR(INDEX('Hoja de Trabajo para listado'!$A$155:$Z$1048576,MATCH($A625,'Hoja de Trabajo para listado'!$A$155:$A$1048576,0),MATCH((CUADRO!H$5&amp;$E625),'Hoja de Trabajo para listado'!$A$151:$Z$151,0)),0)+IFERROR(INDEX('Hoja de Trabajo para listado'!$AB$155:$BA$1048576,MATCH($A625,'Hoja de Trabajo para listado'!$AB$155:$AB$1048576,0),MATCH((CUADRO!H$5&amp;$E625),'Hoja de Trabajo para listado'!$AB$151:$BA$151,0)),0)+IFERROR(INDEX('Hoja de Trabajo para listado'!$BC$155:$CB$1048576,MATCH($A625,'Hoja de Trabajo para listado'!$BC$155:$BC$1048576,0),MATCH((CUADRO!H$5&amp;$E625),'Hoja de Trabajo para listado'!$BC$151:$CB$151,0)),0)+IFERROR(INDEX('Hoja de Trabajo para listado'!$DE$153:$DG$274,MATCH($A625,'Hoja de Trabajo para listado'!$DE$153:$DE$1048576,0),MATCH((CUADRO!H$5&amp;$E625),'Hoja de Trabajo para listado'!$DE$151:$DG$151,0)),0)+IFERROR(INDEX('Hoja de Trabajo para listado'!$CD$155:$DC$1048576,MATCH($A625,'Hoja de Trabajo para listado'!$CD$155:$CD$1048576,0),MATCH((CUADRO!H$5&amp;$E625),'Hoja de Trabajo para listado'!$CD$151:$DC$151,0)),0)</f>
        <v>0</v>
      </c>
      <c r="I625" s="243">
        <f ca="1">+IFERROR(INDEX('Hoja de Trabajo para listado'!$A$155:$Z$1048576,MATCH($A625,'Hoja de Trabajo para listado'!$A$155:$A$1048576,0),MATCH((CUADRO!I$5&amp;$E625),'Hoja de Trabajo para listado'!$A$151:$Z$151,0)),0)+IFERROR(INDEX('Hoja de Trabajo para listado'!$AB$155:$BA$1048576,MATCH($A625,'Hoja de Trabajo para listado'!$AB$155:$AB$1048576,0),MATCH((CUADRO!I$5&amp;$E625),'Hoja de Trabajo para listado'!$AB$151:$BA$151,0)),0)+IFERROR(INDEX('Hoja de Trabajo para listado'!$BC$155:$CB$1048576,MATCH($A625,'Hoja de Trabajo para listado'!$BC$155:$BC$1048576,0),MATCH((CUADRO!I$5&amp;$E625),'Hoja de Trabajo para listado'!$BC$151:$CB$151,0)),0)+IFERROR(INDEX('Hoja de Trabajo para listado'!$DE$153:$DG$274,MATCH($A625,'Hoja de Trabajo para listado'!$DE$153:$DE$1048576,0),MATCH((CUADRO!I$5&amp;$E625),'Hoja de Trabajo para listado'!$DE$151:$DG$151,0)),0)+IFERROR(INDEX('Hoja de Trabajo para listado'!$CD$155:$DC$1048576,MATCH($A625,'Hoja de Trabajo para listado'!$CD$155:$CD$1048576,0),MATCH((CUADRO!I$5&amp;$E625),'Hoja de Trabajo para listado'!$CD$151:$DC$151,0)),0)</f>
        <v>0</v>
      </c>
      <c r="J625" s="243">
        <f ca="1">+IFERROR(INDEX('Hoja de Trabajo para listado'!$A$155:$Z$1048576,MATCH($A625,'Hoja de Trabajo para listado'!$A$155:$A$1048576,0),MATCH((CUADRO!J$5&amp;$E625),'Hoja de Trabajo para listado'!$A$151:$Z$151,0)),0)+IFERROR(INDEX('Hoja de Trabajo para listado'!$AB$155:$BA$1048576,MATCH($A625,'Hoja de Trabajo para listado'!$AB$155:$AB$1048576,0),MATCH((CUADRO!J$5&amp;$E625),'Hoja de Trabajo para listado'!$AB$151:$BA$151,0)),0)+IFERROR(INDEX('Hoja de Trabajo para listado'!$BC$155:$CB$1048576,MATCH($A625,'Hoja de Trabajo para listado'!$BC$155:$BC$1048576,0),MATCH((CUADRO!J$5&amp;$E625),'Hoja de Trabajo para listado'!$BC$151:$CB$151,0)),0)+IFERROR(INDEX('Hoja de Trabajo para listado'!$DE$153:$DG$274,MATCH($A625,'Hoja de Trabajo para listado'!$DE$153:$DE$1048576,0),MATCH((CUADRO!J$5&amp;$E625),'Hoja de Trabajo para listado'!$DE$151:$DG$151,0)),0)+IFERROR(INDEX('Hoja de Trabajo para listado'!$CD$155:$DC$1048576,MATCH($A625,'Hoja de Trabajo para listado'!$CD$155:$CD$1048576,0),MATCH((CUADRO!J$5&amp;$E625),'Hoja de Trabajo para listado'!$CD$151:$DC$151,0)),0)</f>
        <v>0</v>
      </c>
      <c r="K625" s="243">
        <f ca="1">+IFERROR(INDEX('Hoja de Trabajo para listado'!$A$155:$Z$1048576,MATCH($A625,'Hoja de Trabajo para listado'!$A$155:$A$1048576,0),MATCH((CUADRO!K$5&amp;$E625),'Hoja de Trabajo para listado'!$A$151:$Z$151,0)),0)+IFERROR(INDEX('Hoja de Trabajo para listado'!$AB$155:$BA$1048576,MATCH($A625,'Hoja de Trabajo para listado'!$AB$155:$AB$1048576,0),MATCH((CUADRO!K$5&amp;$E625),'Hoja de Trabajo para listado'!$AB$151:$BA$151,0)),0)+IFERROR(INDEX('Hoja de Trabajo para listado'!$BC$155:$CB$1048576,MATCH($A625,'Hoja de Trabajo para listado'!$BC$155:$BC$1048576,0),MATCH((CUADRO!K$5&amp;$E625),'Hoja de Trabajo para listado'!$BC$151:$CB$151,0)),0)+IFERROR(INDEX('Hoja de Trabajo para listado'!$DE$153:$DG$274,MATCH($A625,'Hoja de Trabajo para listado'!$DE$153:$DE$1048576,0),MATCH((CUADRO!K$5&amp;$E625),'Hoja de Trabajo para listado'!$DE$151:$DG$151,0)),0)+IFERROR(INDEX('Hoja de Trabajo para listado'!$CD$155:$DC$1048576,MATCH($A625,'Hoja de Trabajo para listado'!$CD$155:$CD$1048576,0),MATCH((CUADRO!K$5&amp;$E625),'Hoja de Trabajo para listado'!$CD$151:$DC$151,0)),0)</f>
        <v>0</v>
      </c>
      <c r="L625" s="243">
        <f ca="1">+IFERROR(INDEX('Hoja de Trabajo para listado'!$A$155:$Z$1048576,MATCH($A625,'Hoja de Trabajo para listado'!$A$155:$A$1048576,0),MATCH((CUADRO!L$5&amp;$E625),'Hoja de Trabajo para listado'!$A$151:$Z$151,0)),0)+IFERROR(INDEX('Hoja de Trabajo para listado'!$AB$155:$BA$1048576,MATCH($A625,'Hoja de Trabajo para listado'!$AB$155:$AB$1048576,0),MATCH((CUADRO!L$5&amp;$E625),'Hoja de Trabajo para listado'!$AB$151:$BA$151,0)),0)+IFERROR(INDEX('Hoja de Trabajo para listado'!$BC$155:$CB$1048576,MATCH($A625,'Hoja de Trabajo para listado'!$BC$155:$BC$1048576,0),MATCH((CUADRO!L$5&amp;$E625),'Hoja de Trabajo para listado'!$BC$151:$CB$151,0)),0)+IFERROR(INDEX('Hoja de Trabajo para listado'!$DE$153:$DG$274,MATCH($A625,'Hoja de Trabajo para listado'!$DE$153:$DE$1048576,0),MATCH((CUADRO!L$5&amp;$E625),'Hoja de Trabajo para listado'!$DE$151:$DG$151,0)),0)+IFERROR(INDEX('Hoja de Trabajo para listado'!$CD$155:$DC$1048576,MATCH($A625,'Hoja de Trabajo para listado'!$CD$155:$CD$1048576,0),MATCH((CUADRO!L$5&amp;$E625),'Hoja de Trabajo para listado'!$CD$151:$DC$151,0)),0)</f>
        <v>0</v>
      </c>
      <c r="M625" s="243">
        <f ca="1">+IFERROR(INDEX('Hoja de Trabajo para listado'!$A$155:$Z$1048576,MATCH($A625,'Hoja de Trabajo para listado'!$A$155:$A$1048576,0),MATCH((CUADRO!M$5&amp;$E625),'Hoja de Trabajo para listado'!$A$151:$Z$151,0)),0)+IFERROR(INDEX('Hoja de Trabajo para listado'!$AB$155:$BA$1048576,MATCH($A625,'Hoja de Trabajo para listado'!$AB$155:$AB$1048576,0),MATCH((CUADRO!M$5&amp;$E625),'Hoja de Trabajo para listado'!$AB$151:$BA$151,0)),0)+IFERROR(INDEX('Hoja de Trabajo para listado'!$BC$155:$CB$1048576,MATCH($A625,'Hoja de Trabajo para listado'!$BC$155:$BC$1048576,0),MATCH((CUADRO!M$5&amp;$E625),'Hoja de Trabajo para listado'!$BC$151:$CB$151,0)),0)+IFERROR(INDEX('Hoja de Trabajo para listado'!$DE$153:$DG$274,MATCH($A625,'Hoja de Trabajo para listado'!$DE$153:$DE$1048576,0),MATCH((CUADRO!M$5&amp;$E625),'Hoja de Trabajo para listado'!$DE$151:$DG$151,0)),0)+IFERROR(INDEX('Hoja de Trabajo para listado'!$CD$155:$DC$1048576,MATCH($A625,'Hoja de Trabajo para listado'!$CD$155:$CD$1048576,0),MATCH((CUADRO!M$5&amp;$E625),'Hoja de Trabajo para listado'!$CD$151:$DC$151,0)),0)</f>
        <v>0</v>
      </c>
      <c r="N625" s="243">
        <f ca="1">+IFERROR(INDEX('Hoja de Trabajo para listado'!$A$155:$Z$1048576,MATCH($A625,'Hoja de Trabajo para listado'!$A$155:$A$1048576,0),MATCH((CUADRO!N$5&amp;$E625),'Hoja de Trabajo para listado'!$A$151:$Z$151,0)),0)+IFERROR(INDEX('Hoja de Trabajo para listado'!$AB$155:$BA$1048576,MATCH($A625,'Hoja de Trabajo para listado'!$AB$155:$AB$1048576,0),MATCH((CUADRO!N$5&amp;$E625),'Hoja de Trabajo para listado'!$AB$151:$BA$151,0)),0)+IFERROR(INDEX('Hoja de Trabajo para listado'!$BC$155:$CB$1048576,MATCH($A625,'Hoja de Trabajo para listado'!$BC$155:$BC$1048576,0),MATCH((CUADRO!N$5&amp;$E625),'Hoja de Trabajo para listado'!$BC$151:$CB$151,0)),0)+IFERROR(INDEX('Hoja de Trabajo para listado'!$DE$153:$DG$274,MATCH($A625,'Hoja de Trabajo para listado'!$DE$153:$DE$1048576,0),MATCH((CUADRO!N$5&amp;$E625),'Hoja de Trabajo para listado'!$DE$151:$DG$151,0)),0)+IFERROR(INDEX('Hoja de Trabajo para listado'!$CD$155:$DC$1048576,MATCH($A625,'Hoja de Trabajo para listado'!$CD$155:$CD$1048576,0),MATCH((CUADRO!N$5&amp;$E625),'Hoja de Trabajo para listado'!$CD$151:$DC$151,0)),0)</f>
        <v>0</v>
      </c>
      <c r="O625" s="243">
        <f ca="1">+IFERROR(INDEX('Hoja de Trabajo para listado'!$A$155:$Z$1048576,MATCH($A625,'Hoja de Trabajo para listado'!$A$155:$A$1048576,0),MATCH((CUADRO!O$5&amp;$E625),'Hoja de Trabajo para listado'!$A$151:$Z$151,0)),0)+IFERROR(INDEX('Hoja de Trabajo para listado'!$AB$155:$BA$1048576,MATCH($A625,'Hoja de Trabajo para listado'!$AB$155:$AB$1048576,0),MATCH((CUADRO!O$5&amp;$E625),'Hoja de Trabajo para listado'!$AB$151:$BA$151,0)),0)+IFERROR(INDEX('Hoja de Trabajo para listado'!$BC$155:$CB$1048576,MATCH($A625,'Hoja de Trabajo para listado'!$BC$155:$BC$1048576,0),MATCH((CUADRO!O$5&amp;$E625),'Hoja de Trabajo para listado'!$BC$151:$CB$151,0)),0)+IFERROR(INDEX('Hoja de Trabajo para listado'!$DE$153:$DG$274,MATCH($A625,'Hoja de Trabajo para listado'!$DE$153:$DE$1048576,0),MATCH((CUADRO!O$5&amp;$E625),'Hoja de Trabajo para listado'!$DE$151:$DG$151,0)),0)+IFERROR(INDEX('Hoja de Trabajo para listado'!$CD$155:$DC$1048576,MATCH($A625,'Hoja de Trabajo para listado'!$CD$155:$CD$1048576,0),MATCH((CUADRO!O$5&amp;$E625),'Hoja de Trabajo para listado'!$CD$151:$DC$151,0)),0)</f>
        <v>0</v>
      </c>
      <c r="P625" s="243">
        <f ca="1">+IFERROR(INDEX('Hoja de Trabajo para listado'!$A$155:$Z$1048576,MATCH($A625,'Hoja de Trabajo para listado'!$A$155:$A$1048576,0),MATCH((CUADRO!P$5&amp;$E625),'Hoja de Trabajo para listado'!$A$151:$Z$151,0)),0)+IFERROR(INDEX('Hoja de Trabajo para listado'!$AB$155:$BA$1048576,MATCH($A625,'Hoja de Trabajo para listado'!$AB$155:$AB$1048576,0),MATCH((CUADRO!P$5&amp;$E625),'Hoja de Trabajo para listado'!$AB$151:$BA$151,0)),0)+IFERROR(INDEX('Hoja de Trabajo para listado'!$BC$155:$CB$1048576,MATCH($A625,'Hoja de Trabajo para listado'!$BC$155:$BC$1048576,0),MATCH((CUADRO!P$5&amp;$E625),'Hoja de Trabajo para listado'!$BC$151:$CB$151,0)),0)+IFERROR(INDEX('Hoja de Trabajo para listado'!$DE$153:$DG$274,MATCH($A625,'Hoja de Trabajo para listado'!$DE$153:$DE$1048576,0),MATCH((CUADRO!P$5&amp;$E625),'Hoja de Trabajo para listado'!$DE$151:$DG$151,0)),0)+IFERROR(INDEX('Hoja de Trabajo para listado'!$CD$155:$DC$1048576,MATCH($A625,'Hoja de Trabajo para listado'!$CD$155:$CD$1048576,0),MATCH((CUADRO!P$5&amp;$E625),'Hoja de Trabajo para listado'!$CD$151:$DC$151,0)),0)</f>
        <v>0</v>
      </c>
      <c r="Q625" s="243">
        <f ca="1">+IFERROR(INDEX('Hoja de Trabajo para listado'!$A$155:$Z$1048576,MATCH($A625,'Hoja de Trabajo para listado'!$A$155:$A$1048576,0),MATCH((CUADRO!Q$5&amp;$E625),'Hoja de Trabajo para listado'!$A$151:$Z$151,0)),0)+IFERROR(INDEX('Hoja de Trabajo para listado'!$AB$155:$BA$1048576,MATCH($A625,'Hoja de Trabajo para listado'!$AB$155:$AB$1048576,0),MATCH((CUADRO!Q$5&amp;$E625),'Hoja de Trabajo para listado'!$AB$151:$BA$151,0)),0)+IFERROR(INDEX('Hoja de Trabajo para listado'!$BC$155:$CB$1048576,MATCH($A625,'Hoja de Trabajo para listado'!$BC$155:$BC$1048576,0),MATCH((CUADRO!Q$5&amp;$E625),'Hoja de Trabajo para listado'!$BC$151:$CB$151,0)),0)+IFERROR(INDEX('Hoja de Trabajo para listado'!$DE$153:$DG$274,MATCH($A625,'Hoja de Trabajo para listado'!$DE$153:$DE$1048576,0),MATCH((CUADRO!Q$5&amp;$E625),'Hoja de Trabajo para listado'!$DE$151:$DG$151,0)),0)+IFERROR(INDEX('Hoja de Trabajo para listado'!$CD$155:$DC$1048576,MATCH($A625,'Hoja de Trabajo para listado'!$CD$155:$CD$1048576,0),MATCH((CUADRO!Q$5&amp;$E625),'Hoja de Trabajo para listado'!$CD$151:$DC$151,0)),0)</f>
        <v>0</v>
      </c>
      <c r="R625" s="243">
        <f t="shared" ca="1" si="21"/>
        <v>0</v>
      </c>
      <c r="S625" s="249">
        <f ca="1">+R624+R625</f>
        <v>0</v>
      </c>
      <c r="T625" s="243">
        <f ca="1">+S625</f>
        <v>0</v>
      </c>
      <c r="U625" s="242">
        <f t="shared" si="22"/>
        <v>2</v>
      </c>
      <c r="V625" s="333" t="str">
        <f>+VLOOKUP(A625,bd_lista!$A$3:$E$590,5,FALSE)</f>
        <v>Gobiernos Autonomos Municipales</v>
      </c>
      <c r="W625" s="384"/>
      <c r="X625" s="242">
        <f>+VLOOKUP(A625,[3]Sheet1!$A$13:$D$744,4,FALSE)</f>
        <v>0</v>
      </c>
      <c r="Y625" s="242" t="e">
        <f>+VLOOKUP(X625,bd_lista!$A$3:$C$590,3,FALSE)</f>
        <v>#N/A</v>
      </c>
      <c r="Z625" s="292"/>
      <c r="AA625" s="293"/>
    </row>
    <row r="626" spans="1:27" customFormat="1" ht="15" hidden="1" customHeight="1">
      <c r="A626" s="32">
        <v>1266</v>
      </c>
      <c r="B626" s="388">
        <f>+A626</f>
        <v>1266</v>
      </c>
      <c r="C626" s="247" t="str">
        <f>+VLOOKUP(A626,bd_lista!$A$3:$C$590,3,FALSE)</f>
        <v>Gobierno Autónomo Municipal de Coripata</v>
      </c>
      <c r="D626" s="385" t="str">
        <f>+C626</f>
        <v>Gobierno Autónomo Municipal de Coripata</v>
      </c>
      <c r="E626" s="242" t="s">
        <v>1304</v>
      </c>
      <c r="F626" s="243">
        <f ca="1">+IFERROR(INDEX('Hoja de Trabajo para listado'!$A$155:$Z$1048576,MATCH($A626,'Hoja de Trabajo para listado'!$A$155:$A$1048576,0),MATCH((CUADRO!F$5&amp;$E626),'Hoja de Trabajo para listado'!$A$151:$Z$151,0)),0)+IFERROR(INDEX('Hoja de Trabajo para listado'!$AB$155:$BA$1048576,MATCH($A626,'Hoja de Trabajo para listado'!$AB$155:$AB$1048576,0),MATCH((CUADRO!F$5&amp;$E626),'Hoja de Trabajo para listado'!$AB$151:$BA$151,0)),0)+IFERROR(INDEX('Hoja de Trabajo para listado'!$BC$155:$CB$1048576,MATCH($A626,'Hoja de Trabajo para listado'!$BC$155:$BC$1048576,0),MATCH((CUADRO!F$5&amp;$E626),'Hoja de Trabajo para listado'!$BC$151:$CB$151,0)),0)+IFERROR(INDEX('Hoja de Trabajo para listado'!$DE$153:$DG$274,MATCH($A626,'Hoja de Trabajo para listado'!$DE$153:$DE$1048576,0),MATCH((CUADRO!F$5&amp;$E626),'Hoja de Trabajo para listado'!$DE$151:$DG$151,0)),0)+IFERROR(INDEX('Hoja de Trabajo para listado'!$CD$155:$DC$1048576,MATCH($A626,'Hoja de Trabajo para listado'!$CD$155:$CD$1048576,0),MATCH((CUADRO!F$5&amp;$E626),'Hoja de Trabajo para listado'!$CD$151:$DC$151,0)),0)</f>
        <v>0</v>
      </c>
      <c r="G626" s="243">
        <f ca="1">+IFERROR(INDEX('Hoja de Trabajo para listado'!$A$155:$Z$1048576,MATCH($A626,'Hoja de Trabajo para listado'!$A$155:$A$1048576,0),MATCH((CUADRO!G$5&amp;$E626),'Hoja de Trabajo para listado'!$A$151:$Z$151,0)),0)+IFERROR(INDEX('Hoja de Trabajo para listado'!$AB$155:$BA$1048576,MATCH($A626,'Hoja de Trabajo para listado'!$AB$155:$AB$1048576,0),MATCH((CUADRO!G$5&amp;$E626),'Hoja de Trabajo para listado'!$AB$151:$BA$151,0)),0)+IFERROR(INDEX('Hoja de Trabajo para listado'!$BC$155:$CB$1048576,MATCH($A626,'Hoja de Trabajo para listado'!$BC$155:$BC$1048576,0),MATCH((CUADRO!G$5&amp;$E626),'Hoja de Trabajo para listado'!$BC$151:$CB$151,0)),0)+IFERROR(INDEX('Hoja de Trabajo para listado'!$DE$153:$DG$274,MATCH($A626,'Hoja de Trabajo para listado'!$DE$153:$DE$1048576,0),MATCH((CUADRO!G$5&amp;$E626),'Hoja de Trabajo para listado'!$DE$151:$DG$151,0)),0)+IFERROR(INDEX('Hoja de Trabajo para listado'!$CD$155:$DC$1048576,MATCH($A626,'Hoja de Trabajo para listado'!$CD$155:$CD$1048576,0),MATCH((CUADRO!G$5&amp;$E626),'Hoja de Trabajo para listado'!$CD$151:$DC$151,0)),0)</f>
        <v>0</v>
      </c>
      <c r="H626" s="243">
        <f ca="1">+IFERROR(INDEX('Hoja de Trabajo para listado'!$A$155:$Z$1048576,MATCH($A626,'Hoja de Trabajo para listado'!$A$155:$A$1048576,0),MATCH((CUADRO!H$5&amp;$E626),'Hoja de Trabajo para listado'!$A$151:$Z$151,0)),0)+IFERROR(INDEX('Hoja de Trabajo para listado'!$AB$155:$BA$1048576,MATCH($A626,'Hoja de Trabajo para listado'!$AB$155:$AB$1048576,0),MATCH((CUADRO!H$5&amp;$E626),'Hoja de Trabajo para listado'!$AB$151:$BA$151,0)),0)+IFERROR(INDEX('Hoja de Trabajo para listado'!$BC$155:$CB$1048576,MATCH($A626,'Hoja de Trabajo para listado'!$BC$155:$BC$1048576,0),MATCH((CUADRO!H$5&amp;$E626),'Hoja de Trabajo para listado'!$BC$151:$CB$151,0)),0)+IFERROR(INDEX('Hoja de Trabajo para listado'!$DE$153:$DG$274,MATCH($A626,'Hoja de Trabajo para listado'!$DE$153:$DE$1048576,0),MATCH((CUADRO!H$5&amp;$E626),'Hoja de Trabajo para listado'!$DE$151:$DG$151,0)),0)+IFERROR(INDEX('Hoja de Trabajo para listado'!$CD$155:$DC$1048576,MATCH($A626,'Hoja de Trabajo para listado'!$CD$155:$CD$1048576,0),MATCH((CUADRO!H$5&amp;$E626),'Hoja de Trabajo para listado'!$CD$151:$DC$151,0)),0)</f>
        <v>0</v>
      </c>
      <c r="I626" s="243">
        <f ca="1">+IFERROR(INDEX('Hoja de Trabajo para listado'!$A$155:$Z$1048576,MATCH($A626,'Hoja de Trabajo para listado'!$A$155:$A$1048576,0),MATCH((CUADRO!I$5&amp;$E626),'Hoja de Trabajo para listado'!$A$151:$Z$151,0)),0)+IFERROR(INDEX('Hoja de Trabajo para listado'!$AB$155:$BA$1048576,MATCH($A626,'Hoja de Trabajo para listado'!$AB$155:$AB$1048576,0),MATCH((CUADRO!I$5&amp;$E626),'Hoja de Trabajo para listado'!$AB$151:$BA$151,0)),0)+IFERROR(INDEX('Hoja de Trabajo para listado'!$BC$155:$CB$1048576,MATCH($A626,'Hoja de Trabajo para listado'!$BC$155:$BC$1048576,0),MATCH((CUADRO!I$5&amp;$E626),'Hoja de Trabajo para listado'!$BC$151:$CB$151,0)),0)+IFERROR(INDEX('Hoja de Trabajo para listado'!$DE$153:$DG$274,MATCH($A626,'Hoja de Trabajo para listado'!$DE$153:$DE$1048576,0),MATCH((CUADRO!I$5&amp;$E626),'Hoja de Trabajo para listado'!$DE$151:$DG$151,0)),0)+IFERROR(INDEX('Hoja de Trabajo para listado'!$CD$155:$DC$1048576,MATCH($A626,'Hoja de Trabajo para listado'!$CD$155:$CD$1048576,0),MATCH((CUADRO!I$5&amp;$E626),'Hoja de Trabajo para listado'!$CD$151:$DC$151,0)),0)</f>
        <v>0</v>
      </c>
      <c r="J626" s="243">
        <f ca="1">+IFERROR(INDEX('Hoja de Trabajo para listado'!$A$155:$Z$1048576,MATCH($A626,'Hoja de Trabajo para listado'!$A$155:$A$1048576,0),MATCH((CUADRO!J$5&amp;$E626),'Hoja de Trabajo para listado'!$A$151:$Z$151,0)),0)+IFERROR(INDEX('Hoja de Trabajo para listado'!$AB$155:$BA$1048576,MATCH($A626,'Hoja de Trabajo para listado'!$AB$155:$AB$1048576,0),MATCH((CUADRO!J$5&amp;$E626),'Hoja de Trabajo para listado'!$AB$151:$BA$151,0)),0)+IFERROR(INDEX('Hoja de Trabajo para listado'!$BC$155:$CB$1048576,MATCH($A626,'Hoja de Trabajo para listado'!$BC$155:$BC$1048576,0),MATCH((CUADRO!J$5&amp;$E626),'Hoja de Trabajo para listado'!$BC$151:$CB$151,0)),0)+IFERROR(INDEX('Hoja de Trabajo para listado'!$DE$153:$DG$274,MATCH($A626,'Hoja de Trabajo para listado'!$DE$153:$DE$1048576,0),MATCH((CUADRO!J$5&amp;$E626),'Hoja de Trabajo para listado'!$DE$151:$DG$151,0)),0)+IFERROR(INDEX('Hoja de Trabajo para listado'!$CD$155:$DC$1048576,MATCH($A626,'Hoja de Trabajo para listado'!$CD$155:$CD$1048576,0),MATCH((CUADRO!J$5&amp;$E626),'Hoja de Trabajo para listado'!$CD$151:$DC$151,0)),0)</f>
        <v>0</v>
      </c>
      <c r="K626" s="243">
        <f ca="1">+IFERROR(INDEX('Hoja de Trabajo para listado'!$A$155:$Z$1048576,MATCH($A626,'Hoja de Trabajo para listado'!$A$155:$A$1048576,0),MATCH((CUADRO!K$5&amp;$E626),'Hoja de Trabajo para listado'!$A$151:$Z$151,0)),0)+IFERROR(INDEX('Hoja de Trabajo para listado'!$AB$155:$BA$1048576,MATCH($A626,'Hoja de Trabajo para listado'!$AB$155:$AB$1048576,0),MATCH((CUADRO!K$5&amp;$E626),'Hoja de Trabajo para listado'!$AB$151:$BA$151,0)),0)+IFERROR(INDEX('Hoja de Trabajo para listado'!$BC$155:$CB$1048576,MATCH($A626,'Hoja de Trabajo para listado'!$BC$155:$BC$1048576,0),MATCH((CUADRO!K$5&amp;$E626),'Hoja de Trabajo para listado'!$BC$151:$CB$151,0)),0)+IFERROR(INDEX('Hoja de Trabajo para listado'!$DE$153:$DG$274,MATCH($A626,'Hoja de Trabajo para listado'!$DE$153:$DE$1048576,0),MATCH((CUADRO!K$5&amp;$E626),'Hoja de Trabajo para listado'!$DE$151:$DG$151,0)),0)+IFERROR(INDEX('Hoja de Trabajo para listado'!$CD$155:$DC$1048576,MATCH($A626,'Hoja de Trabajo para listado'!$CD$155:$CD$1048576,0),MATCH((CUADRO!K$5&amp;$E626),'Hoja de Trabajo para listado'!$CD$151:$DC$151,0)),0)</f>
        <v>0</v>
      </c>
      <c r="L626" s="243">
        <f ca="1">+IFERROR(INDEX('Hoja de Trabajo para listado'!$A$155:$Z$1048576,MATCH($A626,'Hoja de Trabajo para listado'!$A$155:$A$1048576,0),MATCH((CUADRO!L$5&amp;$E626),'Hoja de Trabajo para listado'!$A$151:$Z$151,0)),0)+IFERROR(INDEX('Hoja de Trabajo para listado'!$AB$155:$BA$1048576,MATCH($A626,'Hoja de Trabajo para listado'!$AB$155:$AB$1048576,0),MATCH((CUADRO!L$5&amp;$E626),'Hoja de Trabajo para listado'!$AB$151:$BA$151,0)),0)+IFERROR(INDEX('Hoja de Trabajo para listado'!$BC$155:$CB$1048576,MATCH($A626,'Hoja de Trabajo para listado'!$BC$155:$BC$1048576,0),MATCH((CUADRO!L$5&amp;$E626),'Hoja de Trabajo para listado'!$BC$151:$CB$151,0)),0)+IFERROR(INDEX('Hoja de Trabajo para listado'!$DE$153:$DG$274,MATCH($A626,'Hoja de Trabajo para listado'!$DE$153:$DE$1048576,0),MATCH((CUADRO!L$5&amp;$E626),'Hoja de Trabajo para listado'!$DE$151:$DG$151,0)),0)+IFERROR(INDEX('Hoja de Trabajo para listado'!$CD$155:$DC$1048576,MATCH($A626,'Hoja de Trabajo para listado'!$CD$155:$CD$1048576,0),MATCH((CUADRO!L$5&amp;$E626),'Hoja de Trabajo para listado'!$CD$151:$DC$151,0)),0)</f>
        <v>0</v>
      </c>
      <c r="M626" s="243">
        <f ca="1">+IFERROR(INDEX('Hoja de Trabajo para listado'!$A$155:$Z$1048576,MATCH($A626,'Hoja de Trabajo para listado'!$A$155:$A$1048576,0),MATCH((CUADRO!M$5&amp;$E626),'Hoja de Trabajo para listado'!$A$151:$Z$151,0)),0)+IFERROR(INDEX('Hoja de Trabajo para listado'!$AB$155:$BA$1048576,MATCH($A626,'Hoja de Trabajo para listado'!$AB$155:$AB$1048576,0),MATCH((CUADRO!M$5&amp;$E626),'Hoja de Trabajo para listado'!$AB$151:$BA$151,0)),0)+IFERROR(INDEX('Hoja de Trabajo para listado'!$BC$155:$CB$1048576,MATCH($A626,'Hoja de Trabajo para listado'!$BC$155:$BC$1048576,0),MATCH((CUADRO!M$5&amp;$E626),'Hoja de Trabajo para listado'!$BC$151:$CB$151,0)),0)+IFERROR(INDEX('Hoja de Trabajo para listado'!$DE$153:$DG$274,MATCH($A626,'Hoja de Trabajo para listado'!$DE$153:$DE$1048576,0),MATCH((CUADRO!M$5&amp;$E626),'Hoja de Trabajo para listado'!$DE$151:$DG$151,0)),0)+IFERROR(INDEX('Hoja de Trabajo para listado'!$CD$155:$DC$1048576,MATCH($A626,'Hoja de Trabajo para listado'!$CD$155:$CD$1048576,0),MATCH((CUADRO!M$5&amp;$E626),'Hoja de Trabajo para listado'!$CD$151:$DC$151,0)),0)</f>
        <v>0</v>
      </c>
      <c r="N626" s="243">
        <f ca="1">+IFERROR(INDEX('Hoja de Trabajo para listado'!$A$155:$Z$1048576,MATCH($A626,'Hoja de Trabajo para listado'!$A$155:$A$1048576,0),MATCH((CUADRO!N$5&amp;$E626),'Hoja de Trabajo para listado'!$A$151:$Z$151,0)),0)+IFERROR(INDEX('Hoja de Trabajo para listado'!$AB$155:$BA$1048576,MATCH($A626,'Hoja de Trabajo para listado'!$AB$155:$AB$1048576,0),MATCH((CUADRO!N$5&amp;$E626),'Hoja de Trabajo para listado'!$AB$151:$BA$151,0)),0)+IFERROR(INDEX('Hoja de Trabajo para listado'!$BC$155:$CB$1048576,MATCH($A626,'Hoja de Trabajo para listado'!$BC$155:$BC$1048576,0),MATCH((CUADRO!N$5&amp;$E626),'Hoja de Trabajo para listado'!$BC$151:$CB$151,0)),0)+IFERROR(INDEX('Hoja de Trabajo para listado'!$DE$153:$DG$274,MATCH($A626,'Hoja de Trabajo para listado'!$DE$153:$DE$1048576,0),MATCH((CUADRO!N$5&amp;$E626),'Hoja de Trabajo para listado'!$DE$151:$DG$151,0)),0)+IFERROR(INDEX('Hoja de Trabajo para listado'!$CD$155:$DC$1048576,MATCH($A626,'Hoja de Trabajo para listado'!$CD$155:$CD$1048576,0),MATCH((CUADRO!N$5&amp;$E626),'Hoja de Trabajo para listado'!$CD$151:$DC$151,0)),0)</f>
        <v>0</v>
      </c>
      <c r="O626" s="243">
        <f ca="1">+IFERROR(INDEX('Hoja de Trabajo para listado'!$A$155:$Z$1048576,MATCH($A626,'Hoja de Trabajo para listado'!$A$155:$A$1048576,0),MATCH((CUADRO!O$5&amp;$E626),'Hoja de Trabajo para listado'!$A$151:$Z$151,0)),0)+IFERROR(INDEX('Hoja de Trabajo para listado'!$AB$155:$BA$1048576,MATCH($A626,'Hoja de Trabajo para listado'!$AB$155:$AB$1048576,0),MATCH((CUADRO!O$5&amp;$E626),'Hoja de Trabajo para listado'!$AB$151:$BA$151,0)),0)+IFERROR(INDEX('Hoja de Trabajo para listado'!$BC$155:$CB$1048576,MATCH($A626,'Hoja de Trabajo para listado'!$BC$155:$BC$1048576,0),MATCH((CUADRO!O$5&amp;$E626),'Hoja de Trabajo para listado'!$BC$151:$CB$151,0)),0)+IFERROR(INDEX('Hoja de Trabajo para listado'!$DE$153:$DG$274,MATCH($A626,'Hoja de Trabajo para listado'!$DE$153:$DE$1048576,0),MATCH((CUADRO!O$5&amp;$E626),'Hoja de Trabajo para listado'!$DE$151:$DG$151,0)),0)+IFERROR(INDEX('Hoja de Trabajo para listado'!$CD$155:$DC$1048576,MATCH($A626,'Hoja de Trabajo para listado'!$CD$155:$CD$1048576,0),MATCH((CUADRO!O$5&amp;$E626),'Hoja de Trabajo para listado'!$CD$151:$DC$151,0)),0)</f>
        <v>0</v>
      </c>
      <c r="P626" s="243">
        <f ca="1">+IFERROR(INDEX('Hoja de Trabajo para listado'!$A$155:$Z$1048576,MATCH($A626,'Hoja de Trabajo para listado'!$A$155:$A$1048576,0),MATCH((CUADRO!P$5&amp;$E626),'Hoja de Trabajo para listado'!$A$151:$Z$151,0)),0)+IFERROR(INDEX('Hoja de Trabajo para listado'!$AB$155:$BA$1048576,MATCH($A626,'Hoja de Trabajo para listado'!$AB$155:$AB$1048576,0),MATCH((CUADRO!P$5&amp;$E626),'Hoja de Trabajo para listado'!$AB$151:$BA$151,0)),0)+IFERROR(INDEX('Hoja de Trabajo para listado'!$BC$155:$CB$1048576,MATCH($A626,'Hoja de Trabajo para listado'!$BC$155:$BC$1048576,0),MATCH((CUADRO!P$5&amp;$E626),'Hoja de Trabajo para listado'!$BC$151:$CB$151,0)),0)+IFERROR(INDEX('Hoja de Trabajo para listado'!$DE$153:$DG$274,MATCH($A626,'Hoja de Trabajo para listado'!$DE$153:$DE$1048576,0),MATCH((CUADRO!P$5&amp;$E626),'Hoja de Trabajo para listado'!$DE$151:$DG$151,0)),0)+IFERROR(INDEX('Hoja de Trabajo para listado'!$CD$155:$DC$1048576,MATCH($A626,'Hoja de Trabajo para listado'!$CD$155:$CD$1048576,0),MATCH((CUADRO!P$5&amp;$E626),'Hoja de Trabajo para listado'!$CD$151:$DC$151,0)),0)</f>
        <v>0</v>
      </c>
      <c r="Q626" s="243">
        <f ca="1">+IFERROR(INDEX('Hoja de Trabajo para listado'!$A$155:$Z$1048576,MATCH($A626,'Hoja de Trabajo para listado'!$A$155:$A$1048576,0),MATCH((CUADRO!Q$5&amp;$E626),'Hoja de Trabajo para listado'!$A$151:$Z$151,0)),0)+IFERROR(INDEX('Hoja de Trabajo para listado'!$AB$155:$BA$1048576,MATCH($A626,'Hoja de Trabajo para listado'!$AB$155:$AB$1048576,0),MATCH((CUADRO!Q$5&amp;$E626),'Hoja de Trabajo para listado'!$AB$151:$BA$151,0)),0)+IFERROR(INDEX('Hoja de Trabajo para listado'!$BC$155:$CB$1048576,MATCH($A626,'Hoja de Trabajo para listado'!$BC$155:$BC$1048576,0),MATCH((CUADRO!Q$5&amp;$E626),'Hoja de Trabajo para listado'!$BC$151:$CB$151,0)),0)+IFERROR(INDEX('Hoja de Trabajo para listado'!$DE$153:$DG$274,MATCH($A626,'Hoja de Trabajo para listado'!$DE$153:$DE$1048576,0),MATCH((CUADRO!Q$5&amp;$E626),'Hoja de Trabajo para listado'!$DE$151:$DG$151,0)),0)+IFERROR(INDEX('Hoja de Trabajo para listado'!$CD$155:$DC$1048576,MATCH($A626,'Hoja de Trabajo para listado'!$CD$155:$CD$1048576,0),MATCH((CUADRO!Q$5&amp;$E626),'Hoja de Trabajo para listado'!$CD$151:$DC$151,0)),0)</f>
        <v>0</v>
      </c>
      <c r="R626" s="243">
        <f t="shared" ca="1" si="21"/>
        <v>0</v>
      </c>
      <c r="S626" s="249"/>
      <c r="T626" s="243">
        <f ca="1">+T627</f>
        <v>0</v>
      </c>
      <c r="U626" s="242">
        <f t="shared" si="22"/>
        <v>1</v>
      </c>
      <c r="V626" s="333" t="str">
        <f>+VLOOKUP(A626,bd_lista!$A$3:$E$590,5,FALSE)</f>
        <v>Gobiernos Autonomos Municipales</v>
      </c>
      <c r="W626" s="383" t="str">
        <f>+V626</f>
        <v>Gobiernos Autonomos Municipales</v>
      </c>
      <c r="X626" s="242">
        <f>+VLOOKUP(A626,[3]Sheet1!$A$13:$D$744,4,FALSE)</f>
        <v>0</v>
      </c>
      <c r="Y626" s="242" t="e">
        <f>+VLOOKUP(X626,bd_lista!$A$3:$C$590,3,FALSE)</f>
        <v>#N/A</v>
      </c>
      <c r="Z626" s="294">
        <f>+X626</f>
        <v>0</v>
      </c>
      <c r="AA626" s="295" t="e">
        <f>+Y626</f>
        <v>#N/A</v>
      </c>
    </row>
    <row r="627" spans="1:27" customFormat="1" ht="15" hidden="1" customHeight="1">
      <c r="A627" s="32">
        <v>1266</v>
      </c>
      <c r="B627" s="389"/>
      <c r="C627" s="247" t="str">
        <f>+VLOOKUP(A627,bd_lista!$A$3:$C$590,3,FALSE)</f>
        <v>Gobierno Autónomo Municipal de Coripata</v>
      </c>
      <c r="D627" s="386"/>
      <c r="E627" s="244" t="s">
        <v>1305</v>
      </c>
      <c r="F627" s="243">
        <f ca="1">+IFERROR(INDEX('Hoja de Trabajo para listado'!$A$155:$Z$1048576,MATCH($A627,'Hoja de Trabajo para listado'!$A$155:$A$1048576,0),MATCH((CUADRO!F$5&amp;$E627),'Hoja de Trabajo para listado'!$A$151:$Z$151,0)),0)+IFERROR(INDEX('Hoja de Trabajo para listado'!$AB$155:$BA$1048576,MATCH($A627,'Hoja de Trabajo para listado'!$AB$155:$AB$1048576,0),MATCH((CUADRO!F$5&amp;$E627),'Hoja de Trabajo para listado'!$AB$151:$BA$151,0)),0)+IFERROR(INDEX('Hoja de Trabajo para listado'!$BC$155:$CB$1048576,MATCH($A627,'Hoja de Trabajo para listado'!$BC$155:$BC$1048576,0),MATCH((CUADRO!F$5&amp;$E627),'Hoja de Trabajo para listado'!$BC$151:$CB$151,0)),0)+IFERROR(INDEX('Hoja de Trabajo para listado'!$DE$153:$DG$274,MATCH($A627,'Hoja de Trabajo para listado'!$DE$153:$DE$1048576,0),MATCH((CUADRO!F$5&amp;$E627),'Hoja de Trabajo para listado'!$DE$151:$DG$151,0)),0)+IFERROR(INDEX('Hoja de Trabajo para listado'!$CD$155:$DC$1048576,MATCH($A627,'Hoja de Trabajo para listado'!$CD$155:$CD$1048576,0),MATCH((CUADRO!F$5&amp;$E627),'Hoja de Trabajo para listado'!$CD$151:$DC$151,0)),0)</f>
        <v>0</v>
      </c>
      <c r="G627" s="243">
        <f ca="1">+IFERROR(INDEX('Hoja de Trabajo para listado'!$A$155:$Z$1048576,MATCH($A627,'Hoja de Trabajo para listado'!$A$155:$A$1048576,0),MATCH((CUADRO!G$5&amp;$E627),'Hoja de Trabajo para listado'!$A$151:$Z$151,0)),0)+IFERROR(INDEX('Hoja de Trabajo para listado'!$AB$155:$BA$1048576,MATCH($A627,'Hoja de Trabajo para listado'!$AB$155:$AB$1048576,0),MATCH((CUADRO!G$5&amp;$E627),'Hoja de Trabajo para listado'!$AB$151:$BA$151,0)),0)+IFERROR(INDEX('Hoja de Trabajo para listado'!$BC$155:$CB$1048576,MATCH($A627,'Hoja de Trabajo para listado'!$BC$155:$BC$1048576,0),MATCH((CUADRO!G$5&amp;$E627),'Hoja de Trabajo para listado'!$BC$151:$CB$151,0)),0)+IFERROR(INDEX('Hoja de Trabajo para listado'!$DE$153:$DG$274,MATCH($A627,'Hoja de Trabajo para listado'!$DE$153:$DE$1048576,0),MATCH((CUADRO!G$5&amp;$E627),'Hoja de Trabajo para listado'!$DE$151:$DG$151,0)),0)+IFERROR(INDEX('Hoja de Trabajo para listado'!$CD$155:$DC$1048576,MATCH($A627,'Hoja de Trabajo para listado'!$CD$155:$CD$1048576,0),MATCH((CUADRO!G$5&amp;$E627),'Hoja de Trabajo para listado'!$CD$151:$DC$151,0)),0)</f>
        <v>0</v>
      </c>
      <c r="H627" s="243">
        <f ca="1">+IFERROR(INDEX('Hoja de Trabajo para listado'!$A$155:$Z$1048576,MATCH($A627,'Hoja de Trabajo para listado'!$A$155:$A$1048576,0),MATCH((CUADRO!H$5&amp;$E627),'Hoja de Trabajo para listado'!$A$151:$Z$151,0)),0)+IFERROR(INDEX('Hoja de Trabajo para listado'!$AB$155:$BA$1048576,MATCH($A627,'Hoja de Trabajo para listado'!$AB$155:$AB$1048576,0),MATCH((CUADRO!H$5&amp;$E627),'Hoja de Trabajo para listado'!$AB$151:$BA$151,0)),0)+IFERROR(INDEX('Hoja de Trabajo para listado'!$BC$155:$CB$1048576,MATCH($A627,'Hoja de Trabajo para listado'!$BC$155:$BC$1048576,0),MATCH((CUADRO!H$5&amp;$E627),'Hoja de Trabajo para listado'!$BC$151:$CB$151,0)),0)+IFERROR(INDEX('Hoja de Trabajo para listado'!$DE$153:$DG$274,MATCH($A627,'Hoja de Trabajo para listado'!$DE$153:$DE$1048576,0),MATCH((CUADRO!H$5&amp;$E627),'Hoja de Trabajo para listado'!$DE$151:$DG$151,0)),0)+IFERROR(INDEX('Hoja de Trabajo para listado'!$CD$155:$DC$1048576,MATCH($A627,'Hoja de Trabajo para listado'!$CD$155:$CD$1048576,0),MATCH((CUADRO!H$5&amp;$E627),'Hoja de Trabajo para listado'!$CD$151:$DC$151,0)),0)</f>
        <v>0</v>
      </c>
      <c r="I627" s="243">
        <f ca="1">+IFERROR(INDEX('Hoja de Trabajo para listado'!$A$155:$Z$1048576,MATCH($A627,'Hoja de Trabajo para listado'!$A$155:$A$1048576,0),MATCH((CUADRO!I$5&amp;$E627),'Hoja de Trabajo para listado'!$A$151:$Z$151,0)),0)+IFERROR(INDEX('Hoja de Trabajo para listado'!$AB$155:$BA$1048576,MATCH($A627,'Hoja de Trabajo para listado'!$AB$155:$AB$1048576,0),MATCH((CUADRO!I$5&amp;$E627),'Hoja de Trabajo para listado'!$AB$151:$BA$151,0)),0)+IFERROR(INDEX('Hoja de Trabajo para listado'!$BC$155:$CB$1048576,MATCH($A627,'Hoja de Trabajo para listado'!$BC$155:$BC$1048576,0),MATCH((CUADRO!I$5&amp;$E627),'Hoja de Trabajo para listado'!$BC$151:$CB$151,0)),0)+IFERROR(INDEX('Hoja de Trabajo para listado'!$DE$153:$DG$274,MATCH($A627,'Hoja de Trabajo para listado'!$DE$153:$DE$1048576,0),MATCH((CUADRO!I$5&amp;$E627),'Hoja de Trabajo para listado'!$DE$151:$DG$151,0)),0)+IFERROR(INDEX('Hoja de Trabajo para listado'!$CD$155:$DC$1048576,MATCH($A627,'Hoja de Trabajo para listado'!$CD$155:$CD$1048576,0),MATCH((CUADRO!I$5&amp;$E627),'Hoja de Trabajo para listado'!$CD$151:$DC$151,0)),0)</f>
        <v>0</v>
      </c>
      <c r="J627" s="243">
        <f ca="1">+IFERROR(INDEX('Hoja de Trabajo para listado'!$A$155:$Z$1048576,MATCH($A627,'Hoja de Trabajo para listado'!$A$155:$A$1048576,0),MATCH((CUADRO!J$5&amp;$E627),'Hoja de Trabajo para listado'!$A$151:$Z$151,0)),0)+IFERROR(INDEX('Hoja de Trabajo para listado'!$AB$155:$BA$1048576,MATCH($A627,'Hoja de Trabajo para listado'!$AB$155:$AB$1048576,0),MATCH((CUADRO!J$5&amp;$E627),'Hoja de Trabajo para listado'!$AB$151:$BA$151,0)),0)+IFERROR(INDEX('Hoja de Trabajo para listado'!$BC$155:$CB$1048576,MATCH($A627,'Hoja de Trabajo para listado'!$BC$155:$BC$1048576,0),MATCH((CUADRO!J$5&amp;$E627),'Hoja de Trabajo para listado'!$BC$151:$CB$151,0)),0)+IFERROR(INDEX('Hoja de Trabajo para listado'!$DE$153:$DG$274,MATCH($A627,'Hoja de Trabajo para listado'!$DE$153:$DE$1048576,0),MATCH((CUADRO!J$5&amp;$E627),'Hoja de Trabajo para listado'!$DE$151:$DG$151,0)),0)+IFERROR(INDEX('Hoja de Trabajo para listado'!$CD$155:$DC$1048576,MATCH($A627,'Hoja de Trabajo para listado'!$CD$155:$CD$1048576,0),MATCH((CUADRO!J$5&amp;$E627),'Hoja de Trabajo para listado'!$CD$151:$DC$151,0)),0)</f>
        <v>0</v>
      </c>
      <c r="K627" s="243">
        <f ca="1">+IFERROR(INDEX('Hoja de Trabajo para listado'!$A$155:$Z$1048576,MATCH($A627,'Hoja de Trabajo para listado'!$A$155:$A$1048576,0),MATCH((CUADRO!K$5&amp;$E627),'Hoja de Trabajo para listado'!$A$151:$Z$151,0)),0)+IFERROR(INDEX('Hoja de Trabajo para listado'!$AB$155:$BA$1048576,MATCH($A627,'Hoja de Trabajo para listado'!$AB$155:$AB$1048576,0),MATCH((CUADRO!K$5&amp;$E627),'Hoja de Trabajo para listado'!$AB$151:$BA$151,0)),0)+IFERROR(INDEX('Hoja de Trabajo para listado'!$BC$155:$CB$1048576,MATCH($A627,'Hoja de Trabajo para listado'!$BC$155:$BC$1048576,0),MATCH((CUADRO!K$5&amp;$E627),'Hoja de Trabajo para listado'!$BC$151:$CB$151,0)),0)+IFERROR(INDEX('Hoja de Trabajo para listado'!$DE$153:$DG$274,MATCH($A627,'Hoja de Trabajo para listado'!$DE$153:$DE$1048576,0),MATCH((CUADRO!K$5&amp;$E627),'Hoja de Trabajo para listado'!$DE$151:$DG$151,0)),0)+IFERROR(INDEX('Hoja de Trabajo para listado'!$CD$155:$DC$1048576,MATCH($A627,'Hoja de Trabajo para listado'!$CD$155:$CD$1048576,0),MATCH((CUADRO!K$5&amp;$E627),'Hoja de Trabajo para listado'!$CD$151:$DC$151,0)),0)</f>
        <v>0</v>
      </c>
      <c r="L627" s="243">
        <f ca="1">+IFERROR(INDEX('Hoja de Trabajo para listado'!$A$155:$Z$1048576,MATCH($A627,'Hoja de Trabajo para listado'!$A$155:$A$1048576,0),MATCH((CUADRO!L$5&amp;$E627),'Hoja de Trabajo para listado'!$A$151:$Z$151,0)),0)+IFERROR(INDEX('Hoja de Trabajo para listado'!$AB$155:$BA$1048576,MATCH($A627,'Hoja de Trabajo para listado'!$AB$155:$AB$1048576,0),MATCH((CUADRO!L$5&amp;$E627),'Hoja de Trabajo para listado'!$AB$151:$BA$151,0)),0)+IFERROR(INDEX('Hoja de Trabajo para listado'!$BC$155:$CB$1048576,MATCH($A627,'Hoja de Trabajo para listado'!$BC$155:$BC$1048576,0),MATCH((CUADRO!L$5&amp;$E627),'Hoja de Trabajo para listado'!$BC$151:$CB$151,0)),0)+IFERROR(INDEX('Hoja de Trabajo para listado'!$DE$153:$DG$274,MATCH($A627,'Hoja de Trabajo para listado'!$DE$153:$DE$1048576,0),MATCH((CUADRO!L$5&amp;$E627),'Hoja de Trabajo para listado'!$DE$151:$DG$151,0)),0)+IFERROR(INDEX('Hoja de Trabajo para listado'!$CD$155:$DC$1048576,MATCH($A627,'Hoja de Trabajo para listado'!$CD$155:$CD$1048576,0),MATCH((CUADRO!L$5&amp;$E627),'Hoja de Trabajo para listado'!$CD$151:$DC$151,0)),0)</f>
        <v>0</v>
      </c>
      <c r="M627" s="243">
        <f ca="1">+IFERROR(INDEX('Hoja de Trabajo para listado'!$A$155:$Z$1048576,MATCH($A627,'Hoja de Trabajo para listado'!$A$155:$A$1048576,0),MATCH((CUADRO!M$5&amp;$E627),'Hoja de Trabajo para listado'!$A$151:$Z$151,0)),0)+IFERROR(INDEX('Hoja de Trabajo para listado'!$AB$155:$BA$1048576,MATCH($A627,'Hoja de Trabajo para listado'!$AB$155:$AB$1048576,0),MATCH((CUADRO!M$5&amp;$E627),'Hoja de Trabajo para listado'!$AB$151:$BA$151,0)),0)+IFERROR(INDEX('Hoja de Trabajo para listado'!$BC$155:$CB$1048576,MATCH($A627,'Hoja de Trabajo para listado'!$BC$155:$BC$1048576,0),MATCH((CUADRO!M$5&amp;$E627),'Hoja de Trabajo para listado'!$BC$151:$CB$151,0)),0)+IFERROR(INDEX('Hoja de Trabajo para listado'!$DE$153:$DG$274,MATCH($A627,'Hoja de Trabajo para listado'!$DE$153:$DE$1048576,0),MATCH((CUADRO!M$5&amp;$E627),'Hoja de Trabajo para listado'!$DE$151:$DG$151,0)),0)+IFERROR(INDEX('Hoja de Trabajo para listado'!$CD$155:$DC$1048576,MATCH($A627,'Hoja de Trabajo para listado'!$CD$155:$CD$1048576,0),MATCH((CUADRO!M$5&amp;$E627),'Hoja de Trabajo para listado'!$CD$151:$DC$151,0)),0)</f>
        <v>0</v>
      </c>
      <c r="N627" s="243">
        <f ca="1">+IFERROR(INDEX('Hoja de Trabajo para listado'!$A$155:$Z$1048576,MATCH($A627,'Hoja de Trabajo para listado'!$A$155:$A$1048576,0),MATCH((CUADRO!N$5&amp;$E627),'Hoja de Trabajo para listado'!$A$151:$Z$151,0)),0)+IFERROR(INDEX('Hoja de Trabajo para listado'!$AB$155:$BA$1048576,MATCH($A627,'Hoja de Trabajo para listado'!$AB$155:$AB$1048576,0),MATCH((CUADRO!N$5&amp;$E627),'Hoja de Trabajo para listado'!$AB$151:$BA$151,0)),0)+IFERROR(INDEX('Hoja de Trabajo para listado'!$BC$155:$CB$1048576,MATCH($A627,'Hoja de Trabajo para listado'!$BC$155:$BC$1048576,0),MATCH((CUADRO!N$5&amp;$E627),'Hoja de Trabajo para listado'!$BC$151:$CB$151,0)),0)+IFERROR(INDEX('Hoja de Trabajo para listado'!$DE$153:$DG$274,MATCH($A627,'Hoja de Trabajo para listado'!$DE$153:$DE$1048576,0),MATCH((CUADRO!N$5&amp;$E627),'Hoja de Trabajo para listado'!$DE$151:$DG$151,0)),0)+IFERROR(INDEX('Hoja de Trabajo para listado'!$CD$155:$DC$1048576,MATCH($A627,'Hoja de Trabajo para listado'!$CD$155:$CD$1048576,0),MATCH((CUADRO!N$5&amp;$E627),'Hoja de Trabajo para listado'!$CD$151:$DC$151,0)),0)</f>
        <v>0</v>
      </c>
      <c r="O627" s="243">
        <f ca="1">+IFERROR(INDEX('Hoja de Trabajo para listado'!$A$155:$Z$1048576,MATCH($A627,'Hoja de Trabajo para listado'!$A$155:$A$1048576,0),MATCH((CUADRO!O$5&amp;$E627),'Hoja de Trabajo para listado'!$A$151:$Z$151,0)),0)+IFERROR(INDEX('Hoja de Trabajo para listado'!$AB$155:$BA$1048576,MATCH($A627,'Hoja de Trabajo para listado'!$AB$155:$AB$1048576,0),MATCH((CUADRO!O$5&amp;$E627),'Hoja de Trabajo para listado'!$AB$151:$BA$151,0)),0)+IFERROR(INDEX('Hoja de Trabajo para listado'!$BC$155:$CB$1048576,MATCH($A627,'Hoja de Trabajo para listado'!$BC$155:$BC$1048576,0),MATCH((CUADRO!O$5&amp;$E627),'Hoja de Trabajo para listado'!$BC$151:$CB$151,0)),0)+IFERROR(INDEX('Hoja de Trabajo para listado'!$DE$153:$DG$274,MATCH($A627,'Hoja de Trabajo para listado'!$DE$153:$DE$1048576,0),MATCH((CUADRO!O$5&amp;$E627),'Hoja de Trabajo para listado'!$DE$151:$DG$151,0)),0)+IFERROR(INDEX('Hoja de Trabajo para listado'!$CD$155:$DC$1048576,MATCH($A627,'Hoja de Trabajo para listado'!$CD$155:$CD$1048576,0),MATCH((CUADRO!O$5&amp;$E627),'Hoja de Trabajo para listado'!$CD$151:$DC$151,0)),0)</f>
        <v>0</v>
      </c>
      <c r="P627" s="243">
        <f ca="1">+IFERROR(INDEX('Hoja de Trabajo para listado'!$A$155:$Z$1048576,MATCH($A627,'Hoja de Trabajo para listado'!$A$155:$A$1048576,0),MATCH((CUADRO!P$5&amp;$E627),'Hoja de Trabajo para listado'!$A$151:$Z$151,0)),0)+IFERROR(INDEX('Hoja de Trabajo para listado'!$AB$155:$BA$1048576,MATCH($A627,'Hoja de Trabajo para listado'!$AB$155:$AB$1048576,0),MATCH((CUADRO!P$5&amp;$E627),'Hoja de Trabajo para listado'!$AB$151:$BA$151,0)),0)+IFERROR(INDEX('Hoja de Trabajo para listado'!$BC$155:$CB$1048576,MATCH($A627,'Hoja de Trabajo para listado'!$BC$155:$BC$1048576,0),MATCH((CUADRO!P$5&amp;$E627),'Hoja de Trabajo para listado'!$BC$151:$CB$151,0)),0)+IFERROR(INDEX('Hoja de Trabajo para listado'!$DE$153:$DG$274,MATCH($A627,'Hoja de Trabajo para listado'!$DE$153:$DE$1048576,0),MATCH((CUADRO!P$5&amp;$E627),'Hoja de Trabajo para listado'!$DE$151:$DG$151,0)),0)+IFERROR(INDEX('Hoja de Trabajo para listado'!$CD$155:$DC$1048576,MATCH($A627,'Hoja de Trabajo para listado'!$CD$155:$CD$1048576,0),MATCH((CUADRO!P$5&amp;$E627),'Hoja de Trabajo para listado'!$CD$151:$DC$151,0)),0)</f>
        <v>0</v>
      </c>
      <c r="Q627" s="243">
        <f ca="1">+IFERROR(INDEX('Hoja de Trabajo para listado'!$A$155:$Z$1048576,MATCH($A627,'Hoja de Trabajo para listado'!$A$155:$A$1048576,0),MATCH((CUADRO!Q$5&amp;$E627),'Hoja de Trabajo para listado'!$A$151:$Z$151,0)),0)+IFERROR(INDEX('Hoja de Trabajo para listado'!$AB$155:$BA$1048576,MATCH($A627,'Hoja de Trabajo para listado'!$AB$155:$AB$1048576,0),MATCH((CUADRO!Q$5&amp;$E627),'Hoja de Trabajo para listado'!$AB$151:$BA$151,0)),0)+IFERROR(INDEX('Hoja de Trabajo para listado'!$BC$155:$CB$1048576,MATCH($A627,'Hoja de Trabajo para listado'!$BC$155:$BC$1048576,0),MATCH((CUADRO!Q$5&amp;$E627),'Hoja de Trabajo para listado'!$BC$151:$CB$151,0)),0)+IFERROR(INDEX('Hoja de Trabajo para listado'!$DE$153:$DG$274,MATCH($A627,'Hoja de Trabajo para listado'!$DE$153:$DE$1048576,0),MATCH((CUADRO!Q$5&amp;$E627),'Hoja de Trabajo para listado'!$DE$151:$DG$151,0)),0)+IFERROR(INDEX('Hoja de Trabajo para listado'!$CD$155:$DC$1048576,MATCH($A627,'Hoja de Trabajo para listado'!$CD$155:$CD$1048576,0),MATCH((CUADRO!Q$5&amp;$E627),'Hoja de Trabajo para listado'!$CD$151:$DC$151,0)),0)</f>
        <v>0</v>
      </c>
      <c r="R627" s="243">
        <f t="shared" ca="1" si="21"/>
        <v>0</v>
      </c>
      <c r="S627" s="249">
        <f ca="1">+R626+R627</f>
        <v>0</v>
      </c>
      <c r="T627" s="243">
        <f ca="1">+S627</f>
        <v>0</v>
      </c>
      <c r="U627" s="242">
        <f t="shared" si="22"/>
        <v>2</v>
      </c>
      <c r="V627" s="333" t="str">
        <f>+VLOOKUP(A627,bd_lista!$A$3:$E$590,5,FALSE)</f>
        <v>Gobiernos Autonomos Municipales</v>
      </c>
      <c r="W627" s="384"/>
      <c r="X627" s="242">
        <f>+VLOOKUP(A627,[3]Sheet1!$A$13:$D$744,4,FALSE)</f>
        <v>0</v>
      </c>
      <c r="Y627" s="242" t="e">
        <f>+VLOOKUP(X627,bd_lista!$A$3:$C$590,3,FALSE)</f>
        <v>#N/A</v>
      </c>
      <c r="Z627" s="292"/>
      <c r="AA627" s="293"/>
    </row>
    <row r="628" spans="1:27" customFormat="1" ht="15" hidden="1" customHeight="1">
      <c r="A628" s="32">
        <v>1267</v>
      </c>
      <c r="B628" s="388">
        <f>+A628</f>
        <v>1267</v>
      </c>
      <c r="C628" s="247" t="str">
        <f>+VLOOKUP(A628,bd_lista!$A$3:$C$590,3,FALSE)</f>
        <v>Gobierno Autónomo Municipal de Ixiamas</v>
      </c>
      <c r="D628" s="385" t="str">
        <f>+C628</f>
        <v>Gobierno Autónomo Municipal de Ixiamas</v>
      </c>
      <c r="E628" s="242" t="s">
        <v>1304</v>
      </c>
      <c r="F628" s="243">
        <f ca="1">+IFERROR(INDEX('Hoja de Trabajo para listado'!$A$155:$Z$1048576,MATCH($A628,'Hoja de Trabajo para listado'!$A$155:$A$1048576,0),MATCH((CUADRO!F$5&amp;$E628),'Hoja de Trabajo para listado'!$A$151:$Z$151,0)),0)+IFERROR(INDEX('Hoja de Trabajo para listado'!$AB$155:$BA$1048576,MATCH($A628,'Hoja de Trabajo para listado'!$AB$155:$AB$1048576,0),MATCH((CUADRO!F$5&amp;$E628),'Hoja de Trabajo para listado'!$AB$151:$BA$151,0)),0)+IFERROR(INDEX('Hoja de Trabajo para listado'!$BC$155:$CB$1048576,MATCH($A628,'Hoja de Trabajo para listado'!$BC$155:$BC$1048576,0),MATCH((CUADRO!F$5&amp;$E628),'Hoja de Trabajo para listado'!$BC$151:$CB$151,0)),0)+IFERROR(INDEX('Hoja de Trabajo para listado'!$DE$153:$DG$274,MATCH($A628,'Hoja de Trabajo para listado'!$DE$153:$DE$1048576,0),MATCH((CUADRO!F$5&amp;$E628),'Hoja de Trabajo para listado'!$DE$151:$DG$151,0)),0)+IFERROR(INDEX('Hoja de Trabajo para listado'!$CD$155:$DC$1048576,MATCH($A628,'Hoja de Trabajo para listado'!$CD$155:$CD$1048576,0),MATCH((CUADRO!F$5&amp;$E628),'Hoja de Trabajo para listado'!$CD$151:$DC$151,0)),0)</f>
        <v>0</v>
      </c>
      <c r="G628" s="243">
        <f ca="1">+IFERROR(INDEX('Hoja de Trabajo para listado'!$A$155:$Z$1048576,MATCH($A628,'Hoja de Trabajo para listado'!$A$155:$A$1048576,0),MATCH((CUADRO!G$5&amp;$E628),'Hoja de Trabajo para listado'!$A$151:$Z$151,0)),0)+IFERROR(INDEX('Hoja de Trabajo para listado'!$AB$155:$BA$1048576,MATCH($A628,'Hoja de Trabajo para listado'!$AB$155:$AB$1048576,0),MATCH((CUADRO!G$5&amp;$E628),'Hoja de Trabajo para listado'!$AB$151:$BA$151,0)),0)+IFERROR(INDEX('Hoja de Trabajo para listado'!$BC$155:$CB$1048576,MATCH($A628,'Hoja de Trabajo para listado'!$BC$155:$BC$1048576,0),MATCH((CUADRO!G$5&amp;$E628),'Hoja de Trabajo para listado'!$BC$151:$CB$151,0)),0)+IFERROR(INDEX('Hoja de Trabajo para listado'!$DE$153:$DG$274,MATCH($A628,'Hoja de Trabajo para listado'!$DE$153:$DE$1048576,0),MATCH((CUADRO!G$5&amp;$E628),'Hoja de Trabajo para listado'!$DE$151:$DG$151,0)),0)+IFERROR(INDEX('Hoja de Trabajo para listado'!$CD$155:$DC$1048576,MATCH($A628,'Hoja de Trabajo para listado'!$CD$155:$CD$1048576,0),MATCH((CUADRO!G$5&amp;$E628),'Hoja de Trabajo para listado'!$CD$151:$DC$151,0)),0)</f>
        <v>0</v>
      </c>
      <c r="H628" s="243">
        <f ca="1">+IFERROR(INDEX('Hoja de Trabajo para listado'!$A$155:$Z$1048576,MATCH($A628,'Hoja de Trabajo para listado'!$A$155:$A$1048576,0),MATCH((CUADRO!H$5&amp;$E628),'Hoja de Trabajo para listado'!$A$151:$Z$151,0)),0)+IFERROR(INDEX('Hoja de Trabajo para listado'!$AB$155:$BA$1048576,MATCH($A628,'Hoja de Trabajo para listado'!$AB$155:$AB$1048576,0),MATCH((CUADRO!H$5&amp;$E628),'Hoja de Trabajo para listado'!$AB$151:$BA$151,0)),0)+IFERROR(INDEX('Hoja de Trabajo para listado'!$BC$155:$CB$1048576,MATCH($A628,'Hoja de Trabajo para listado'!$BC$155:$BC$1048576,0),MATCH((CUADRO!H$5&amp;$E628),'Hoja de Trabajo para listado'!$BC$151:$CB$151,0)),0)+IFERROR(INDEX('Hoja de Trabajo para listado'!$DE$153:$DG$274,MATCH($A628,'Hoja de Trabajo para listado'!$DE$153:$DE$1048576,0),MATCH((CUADRO!H$5&amp;$E628),'Hoja de Trabajo para listado'!$DE$151:$DG$151,0)),0)+IFERROR(INDEX('Hoja de Trabajo para listado'!$CD$155:$DC$1048576,MATCH($A628,'Hoja de Trabajo para listado'!$CD$155:$CD$1048576,0),MATCH((CUADRO!H$5&amp;$E628),'Hoja de Trabajo para listado'!$CD$151:$DC$151,0)),0)</f>
        <v>0</v>
      </c>
      <c r="I628" s="243">
        <f ca="1">+IFERROR(INDEX('Hoja de Trabajo para listado'!$A$155:$Z$1048576,MATCH($A628,'Hoja de Trabajo para listado'!$A$155:$A$1048576,0),MATCH((CUADRO!I$5&amp;$E628),'Hoja de Trabajo para listado'!$A$151:$Z$151,0)),0)+IFERROR(INDEX('Hoja de Trabajo para listado'!$AB$155:$BA$1048576,MATCH($A628,'Hoja de Trabajo para listado'!$AB$155:$AB$1048576,0),MATCH((CUADRO!I$5&amp;$E628),'Hoja de Trabajo para listado'!$AB$151:$BA$151,0)),0)+IFERROR(INDEX('Hoja de Trabajo para listado'!$BC$155:$CB$1048576,MATCH($A628,'Hoja de Trabajo para listado'!$BC$155:$BC$1048576,0),MATCH((CUADRO!I$5&amp;$E628),'Hoja de Trabajo para listado'!$BC$151:$CB$151,0)),0)+IFERROR(INDEX('Hoja de Trabajo para listado'!$DE$153:$DG$274,MATCH($A628,'Hoja de Trabajo para listado'!$DE$153:$DE$1048576,0),MATCH((CUADRO!I$5&amp;$E628),'Hoja de Trabajo para listado'!$DE$151:$DG$151,0)),0)+IFERROR(INDEX('Hoja de Trabajo para listado'!$CD$155:$DC$1048576,MATCH($A628,'Hoja de Trabajo para listado'!$CD$155:$CD$1048576,0),MATCH((CUADRO!I$5&amp;$E628),'Hoja de Trabajo para listado'!$CD$151:$DC$151,0)),0)</f>
        <v>0</v>
      </c>
      <c r="J628" s="243">
        <f ca="1">+IFERROR(INDEX('Hoja de Trabajo para listado'!$A$155:$Z$1048576,MATCH($A628,'Hoja de Trabajo para listado'!$A$155:$A$1048576,0),MATCH((CUADRO!J$5&amp;$E628),'Hoja de Trabajo para listado'!$A$151:$Z$151,0)),0)+IFERROR(INDEX('Hoja de Trabajo para listado'!$AB$155:$BA$1048576,MATCH($A628,'Hoja de Trabajo para listado'!$AB$155:$AB$1048576,0),MATCH((CUADRO!J$5&amp;$E628),'Hoja de Trabajo para listado'!$AB$151:$BA$151,0)),0)+IFERROR(INDEX('Hoja de Trabajo para listado'!$BC$155:$CB$1048576,MATCH($A628,'Hoja de Trabajo para listado'!$BC$155:$BC$1048576,0),MATCH((CUADRO!J$5&amp;$E628),'Hoja de Trabajo para listado'!$BC$151:$CB$151,0)),0)+IFERROR(INDEX('Hoja de Trabajo para listado'!$DE$153:$DG$274,MATCH($A628,'Hoja de Trabajo para listado'!$DE$153:$DE$1048576,0),MATCH((CUADRO!J$5&amp;$E628),'Hoja de Trabajo para listado'!$DE$151:$DG$151,0)),0)+IFERROR(INDEX('Hoja de Trabajo para listado'!$CD$155:$DC$1048576,MATCH($A628,'Hoja de Trabajo para listado'!$CD$155:$CD$1048576,0),MATCH((CUADRO!J$5&amp;$E628),'Hoja de Trabajo para listado'!$CD$151:$DC$151,0)),0)</f>
        <v>0</v>
      </c>
      <c r="K628" s="243">
        <f ca="1">+IFERROR(INDEX('Hoja de Trabajo para listado'!$A$155:$Z$1048576,MATCH($A628,'Hoja de Trabajo para listado'!$A$155:$A$1048576,0),MATCH((CUADRO!K$5&amp;$E628),'Hoja de Trabajo para listado'!$A$151:$Z$151,0)),0)+IFERROR(INDEX('Hoja de Trabajo para listado'!$AB$155:$BA$1048576,MATCH($A628,'Hoja de Trabajo para listado'!$AB$155:$AB$1048576,0),MATCH((CUADRO!K$5&amp;$E628),'Hoja de Trabajo para listado'!$AB$151:$BA$151,0)),0)+IFERROR(INDEX('Hoja de Trabajo para listado'!$BC$155:$CB$1048576,MATCH($A628,'Hoja de Trabajo para listado'!$BC$155:$BC$1048576,0),MATCH((CUADRO!K$5&amp;$E628),'Hoja de Trabajo para listado'!$BC$151:$CB$151,0)),0)+IFERROR(INDEX('Hoja de Trabajo para listado'!$DE$153:$DG$274,MATCH($A628,'Hoja de Trabajo para listado'!$DE$153:$DE$1048576,0),MATCH((CUADRO!K$5&amp;$E628),'Hoja de Trabajo para listado'!$DE$151:$DG$151,0)),0)+IFERROR(INDEX('Hoja de Trabajo para listado'!$CD$155:$DC$1048576,MATCH($A628,'Hoja de Trabajo para listado'!$CD$155:$CD$1048576,0),MATCH((CUADRO!K$5&amp;$E628),'Hoja de Trabajo para listado'!$CD$151:$DC$151,0)),0)</f>
        <v>0</v>
      </c>
      <c r="L628" s="243">
        <f ca="1">+IFERROR(INDEX('Hoja de Trabajo para listado'!$A$155:$Z$1048576,MATCH($A628,'Hoja de Trabajo para listado'!$A$155:$A$1048576,0),MATCH((CUADRO!L$5&amp;$E628),'Hoja de Trabajo para listado'!$A$151:$Z$151,0)),0)+IFERROR(INDEX('Hoja de Trabajo para listado'!$AB$155:$BA$1048576,MATCH($A628,'Hoja de Trabajo para listado'!$AB$155:$AB$1048576,0),MATCH((CUADRO!L$5&amp;$E628),'Hoja de Trabajo para listado'!$AB$151:$BA$151,0)),0)+IFERROR(INDEX('Hoja de Trabajo para listado'!$BC$155:$CB$1048576,MATCH($A628,'Hoja de Trabajo para listado'!$BC$155:$BC$1048576,0),MATCH((CUADRO!L$5&amp;$E628),'Hoja de Trabajo para listado'!$BC$151:$CB$151,0)),0)+IFERROR(INDEX('Hoja de Trabajo para listado'!$DE$153:$DG$274,MATCH($A628,'Hoja de Trabajo para listado'!$DE$153:$DE$1048576,0),MATCH((CUADRO!L$5&amp;$E628),'Hoja de Trabajo para listado'!$DE$151:$DG$151,0)),0)+IFERROR(INDEX('Hoja de Trabajo para listado'!$CD$155:$DC$1048576,MATCH($A628,'Hoja de Trabajo para listado'!$CD$155:$CD$1048576,0),MATCH((CUADRO!L$5&amp;$E628),'Hoja de Trabajo para listado'!$CD$151:$DC$151,0)),0)</f>
        <v>0</v>
      </c>
      <c r="M628" s="243">
        <f ca="1">+IFERROR(INDEX('Hoja de Trabajo para listado'!$A$155:$Z$1048576,MATCH($A628,'Hoja de Trabajo para listado'!$A$155:$A$1048576,0),MATCH((CUADRO!M$5&amp;$E628),'Hoja de Trabajo para listado'!$A$151:$Z$151,0)),0)+IFERROR(INDEX('Hoja de Trabajo para listado'!$AB$155:$BA$1048576,MATCH($A628,'Hoja de Trabajo para listado'!$AB$155:$AB$1048576,0),MATCH((CUADRO!M$5&amp;$E628),'Hoja de Trabajo para listado'!$AB$151:$BA$151,0)),0)+IFERROR(INDEX('Hoja de Trabajo para listado'!$BC$155:$CB$1048576,MATCH($A628,'Hoja de Trabajo para listado'!$BC$155:$BC$1048576,0),MATCH((CUADRO!M$5&amp;$E628),'Hoja de Trabajo para listado'!$BC$151:$CB$151,0)),0)+IFERROR(INDEX('Hoja de Trabajo para listado'!$DE$153:$DG$274,MATCH($A628,'Hoja de Trabajo para listado'!$DE$153:$DE$1048576,0),MATCH((CUADRO!M$5&amp;$E628),'Hoja de Trabajo para listado'!$DE$151:$DG$151,0)),0)+IFERROR(INDEX('Hoja de Trabajo para listado'!$CD$155:$DC$1048576,MATCH($A628,'Hoja de Trabajo para listado'!$CD$155:$CD$1048576,0),MATCH((CUADRO!M$5&amp;$E628),'Hoja de Trabajo para listado'!$CD$151:$DC$151,0)),0)</f>
        <v>0</v>
      </c>
      <c r="N628" s="243">
        <f ca="1">+IFERROR(INDEX('Hoja de Trabajo para listado'!$A$155:$Z$1048576,MATCH($A628,'Hoja de Trabajo para listado'!$A$155:$A$1048576,0),MATCH((CUADRO!N$5&amp;$E628),'Hoja de Trabajo para listado'!$A$151:$Z$151,0)),0)+IFERROR(INDEX('Hoja de Trabajo para listado'!$AB$155:$BA$1048576,MATCH($A628,'Hoja de Trabajo para listado'!$AB$155:$AB$1048576,0),MATCH((CUADRO!N$5&amp;$E628),'Hoja de Trabajo para listado'!$AB$151:$BA$151,0)),0)+IFERROR(INDEX('Hoja de Trabajo para listado'!$BC$155:$CB$1048576,MATCH($A628,'Hoja de Trabajo para listado'!$BC$155:$BC$1048576,0),MATCH((CUADRO!N$5&amp;$E628),'Hoja de Trabajo para listado'!$BC$151:$CB$151,0)),0)+IFERROR(INDEX('Hoja de Trabajo para listado'!$DE$153:$DG$274,MATCH($A628,'Hoja de Trabajo para listado'!$DE$153:$DE$1048576,0),MATCH((CUADRO!N$5&amp;$E628),'Hoja de Trabajo para listado'!$DE$151:$DG$151,0)),0)+IFERROR(INDEX('Hoja de Trabajo para listado'!$CD$155:$DC$1048576,MATCH($A628,'Hoja de Trabajo para listado'!$CD$155:$CD$1048576,0),MATCH((CUADRO!N$5&amp;$E628),'Hoja de Trabajo para listado'!$CD$151:$DC$151,0)),0)</f>
        <v>0</v>
      </c>
      <c r="O628" s="243">
        <f ca="1">+IFERROR(INDEX('Hoja de Trabajo para listado'!$A$155:$Z$1048576,MATCH($A628,'Hoja de Trabajo para listado'!$A$155:$A$1048576,0),MATCH((CUADRO!O$5&amp;$E628),'Hoja de Trabajo para listado'!$A$151:$Z$151,0)),0)+IFERROR(INDEX('Hoja de Trabajo para listado'!$AB$155:$BA$1048576,MATCH($A628,'Hoja de Trabajo para listado'!$AB$155:$AB$1048576,0),MATCH((CUADRO!O$5&amp;$E628),'Hoja de Trabajo para listado'!$AB$151:$BA$151,0)),0)+IFERROR(INDEX('Hoja de Trabajo para listado'!$BC$155:$CB$1048576,MATCH($A628,'Hoja de Trabajo para listado'!$BC$155:$BC$1048576,0),MATCH((CUADRO!O$5&amp;$E628),'Hoja de Trabajo para listado'!$BC$151:$CB$151,0)),0)+IFERROR(INDEX('Hoja de Trabajo para listado'!$DE$153:$DG$274,MATCH($A628,'Hoja de Trabajo para listado'!$DE$153:$DE$1048576,0),MATCH((CUADRO!O$5&amp;$E628),'Hoja de Trabajo para listado'!$DE$151:$DG$151,0)),0)+IFERROR(INDEX('Hoja de Trabajo para listado'!$CD$155:$DC$1048576,MATCH($A628,'Hoja de Trabajo para listado'!$CD$155:$CD$1048576,0),MATCH((CUADRO!O$5&amp;$E628),'Hoja de Trabajo para listado'!$CD$151:$DC$151,0)),0)</f>
        <v>0</v>
      </c>
      <c r="P628" s="243">
        <f ca="1">+IFERROR(INDEX('Hoja de Trabajo para listado'!$A$155:$Z$1048576,MATCH($A628,'Hoja de Trabajo para listado'!$A$155:$A$1048576,0),MATCH((CUADRO!P$5&amp;$E628),'Hoja de Trabajo para listado'!$A$151:$Z$151,0)),0)+IFERROR(INDEX('Hoja de Trabajo para listado'!$AB$155:$BA$1048576,MATCH($A628,'Hoja de Trabajo para listado'!$AB$155:$AB$1048576,0),MATCH((CUADRO!P$5&amp;$E628),'Hoja de Trabajo para listado'!$AB$151:$BA$151,0)),0)+IFERROR(INDEX('Hoja de Trabajo para listado'!$BC$155:$CB$1048576,MATCH($A628,'Hoja de Trabajo para listado'!$BC$155:$BC$1048576,0),MATCH((CUADRO!P$5&amp;$E628),'Hoja de Trabajo para listado'!$BC$151:$CB$151,0)),0)+IFERROR(INDEX('Hoja de Trabajo para listado'!$DE$153:$DG$274,MATCH($A628,'Hoja de Trabajo para listado'!$DE$153:$DE$1048576,0),MATCH((CUADRO!P$5&amp;$E628),'Hoja de Trabajo para listado'!$DE$151:$DG$151,0)),0)+IFERROR(INDEX('Hoja de Trabajo para listado'!$CD$155:$DC$1048576,MATCH($A628,'Hoja de Trabajo para listado'!$CD$155:$CD$1048576,0),MATCH((CUADRO!P$5&amp;$E628),'Hoja de Trabajo para listado'!$CD$151:$DC$151,0)),0)</f>
        <v>0</v>
      </c>
      <c r="Q628" s="243">
        <f ca="1">+IFERROR(INDEX('Hoja de Trabajo para listado'!$A$155:$Z$1048576,MATCH($A628,'Hoja de Trabajo para listado'!$A$155:$A$1048576,0),MATCH((CUADRO!Q$5&amp;$E628),'Hoja de Trabajo para listado'!$A$151:$Z$151,0)),0)+IFERROR(INDEX('Hoja de Trabajo para listado'!$AB$155:$BA$1048576,MATCH($A628,'Hoja de Trabajo para listado'!$AB$155:$AB$1048576,0),MATCH((CUADRO!Q$5&amp;$E628),'Hoja de Trabajo para listado'!$AB$151:$BA$151,0)),0)+IFERROR(INDEX('Hoja de Trabajo para listado'!$BC$155:$CB$1048576,MATCH($A628,'Hoja de Trabajo para listado'!$BC$155:$BC$1048576,0),MATCH((CUADRO!Q$5&amp;$E628),'Hoja de Trabajo para listado'!$BC$151:$CB$151,0)),0)+IFERROR(INDEX('Hoja de Trabajo para listado'!$DE$153:$DG$274,MATCH($A628,'Hoja de Trabajo para listado'!$DE$153:$DE$1048576,0),MATCH((CUADRO!Q$5&amp;$E628),'Hoja de Trabajo para listado'!$DE$151:$DG$151,0)),0)+IFERROR(INDEX('Hoja de Trabajo para listado'!$CD$155:$DC$1048576,MATCH($A628,'Hoja de Trabajo para listado'!$CD$155:$CD$1048576,0),MATCH((CUADRO!Q$5&amp;$E628),'Hoja de Trabajo para listado'!$CD$151:$DC$151,0)),0)</f>
        <v>0</v>
      </c>
      <c r="R628" s="243">
        <f t="shared" ca="1" si="21"/>
        <v>0</v>
      </c>
      <c r="S628" s="249"/>
      <c r="T628" s="243">
        <f ca="1">+T629</f>
        <v>0</v>
      </c>
      <c r="U628" s="242">
        <f t="shared" si="22"/>
        <v>1</v>
      </c>
      <c r="V628" s="333" t="str">
        <f>+VLOOKUP(A628,bd_lista!$A$3:$E$590,5,FALSE)</f>
        <v>Gobiernos Autonomos Municipales</v>
      </c>
      <c r="W628" s="383" t="str">
        <f>+V628</f>
        <v>Gobiernos Autonomos Municipales</v>
      </c>
      <c r="X628" s="242">
        <f>+VLOOKUP(A628,[3]Sheet1!$A$13:$D$744,4,FALSE)</f>
        <v>0</v>
      </c>
      <c r="Y628" s="242" t="e">
        <f>+VLOOKUP(X628,bd_lista!$A$3:$C$590,3,FALSE)</f>
        <v>#N/A</v>
      </c>
      <c r="Z628" s="294">
        <f>+X628</f>
        <v>0</v>
      </c>
      <c r="AA628" s="295" t="e">
        <f>+Y628</f>
        <v>#N/A</v>
      </c>
    </row>
    <row r="629" spans="1:27" customFormat="1" ht="15" hidden="1" customHeight="1">
      <c r="A629" s="32">
        <v>1267</v>
      </c>
      <c r="B629" s="389"/>
      <c r="C629" s="247" t="str">
        <f>+VLOOKUP(A629,bd_lista!$A$3:$C$590,3,FALSE)</f>
        <v>Gobierno Autónomo Municipal de Ixiamas</v>
      </c>
      <c r="D629" s="386"/>
      <c r="E629" s="244" t="s">
        <v>1305</v>
      </c>
      <c r="F629" s="243">
        <f ca="1">+IFERROR(INDEX('Hoja de Trabajo para listado'!$A$155:$Z$1048576,MATCH($A629,'Hoja de Trabajo para listado'!$A$155:$A$1048576,0),MATCH((CUADRO!F$5&amp;$E629),'Hoja de Trabajo para listado'!$A$151:$Z$151,0)),0)+IFERROR(INDEX('Hoja de Trabajo para listado'!$AB$155:$BA$1048576,MATCH($A629,'Hoja de Trabajo para listado'!$AB$155:$AB$1048576,0),MATCH((CUADRO!F$5&amp;$E629),'Hoja de Trabajo para listado'!$AB$151:$BA$151,0)),0)+IFERROR(INDEX('Hoja de Trabajo para listado'!$BC$155:$CB$1048576,MATCH($A629,'Hoja de Trabajo para listado'!$BC$155:$BC$1048576,0),MATCH((CUADRO!F$5&amp;$E629),'Hoja de Trabajo para listado'!$BC$151:$CB$151,0)),0)+IFERROR(INDEX('Hoja de Trabajo para listado'!$DE$153:$DG$274,MATCH($A629,'Hoja de Trabajo para listado'!$DE$153:$DE$1048576,0),MATCH((CUADRO!F$5&amp;$E629),'Hoja de Trabajo para listado'!$DE$151:$DG$151,0)),0)+IFERROR(INDEX('Hoja de Trabajo para listado'!$CD$155:$DC$1048576,MATCH($A629,'Hoja de Trabajo para listado'!$CD$155:$CD$1048576,0),MATCH((CUADRO!F$5&amp;$E629),'Hoja de Trabajo para listado'!$CD$151:$DC$151,0)),0)</f>
        <v>0</v>
      </c>
      <c r="G629" s="243">
        <f ca="1">+IFERROR(INDEX('Hoja de Trabajo para listado'!$A$155:$Z$1048576,MATCH($A629,'Hoja de Trabajo para listado'!$A$155:$A$1048576,0),MATCH((CUADRO!G$5&amp;$E629),'Hoja de Trabajo para listado'!$A$151:$Z$151,0)),0)+IFERROR(INDEX('Hoja de Trabajo para listado'!$AB$155:$BA$1048576,MATCH($A629,'Hoja de Trabajo para listado'!$AB$155:$AB$1048576,0),MATCH((CUADRO!G$5&amp;$E629),'Hoja de Trabajo para listado'!$AB$151:$BA$151,0)),0)+IFERROR(INDEX('Hoja de Trabajo para listado'!$BC$155:$CB$1048576,MATCH($A629,'Hoja de Trabajo para listado'!$BC$155:$BC$1048576,0),MATCH((CUADRO!G$5&amp;$E629),'Hoja de Trabajo para listado'!$BC$151:$CB$151,0)),0)+IFERROR(INDEX('Hoja de Trabajo para listado'!$DE$153:$DG$274,MATCH($A629,'Hoja de Trabajo para listado'!$DE$153:$DE$1048576,0),MATCH((CUADRO!G$5&amp;$E629),'Hoja de Trabajo para listado'!$DE$151:$DG$151,0)),0)+IFERROR(INDEX('Hoja de Trabajo para listado'!$CD$155:$DC$1048576,MATCH($A629,'Hoja de Trabajo para listado'!$CD$155:$CD$1048576,0),MATCH((CUADRO!G$5&amp;$E629),'Hoja de Trabajo para listado'!$CD$151:$DC$151,0)),0)</f>
        <v>0</v>
      </c>
      <c r="H629" s="243">
        <f ca="1">+IFERROR(INDEX('Hoja de Trabajo para listado'!$A$155:$Z$1048576,MATCH($A629,'Hoja de Trabajo para listado'!$A$155:$A$1048576,0),MATCH((CUADRO!H$5&amp;$E629),'Hoja de Trabajo para listado'!$A$151:$Z$151,0)),0)+IFERROR(INDEX('Hoja de Trabajo para listado'!$AB$155:$BA$1048576,MATCH($A629,'Hoja de Trabajo para listado'!$AB$155:$AB$1048576,0),MATCH((CUADRO!H$5&amp;$E629),'Hoja de Trabajo para listado'!$AB$151:$BA$151,0)),0)+IFERROR(INDEX('Hoja de Trabajo para listado'!$BC$155:$CB$1048576,MATCH($A629,'Hoja de Trabajo para listado'!$BC$155:$BC$1048576,0),MATCH((CUADRO!H$5&amp;$E629),'Hoja de Trabajo para listado'!$BC$151:$CB$151,0)),0)+IFERROR(INDEX('Hoja de Trabajo para listado'!$DE$153:$DG$274,MATCH($A629,'Hoja de Trabajo para listado'!$DE$153:$DE$1048576,0),MATCH((CUADRO!H$5&amp;$E629),'Hoja de Trabajo para listado'!$DE$151:$DG$151,0)),0)+IFERROR(INDEX('Hoja de Trabajo para listado'!$CD$155:$DC$1048576,MATCH($A629,'Hoja de Trabajo para listado'!$CD$155:$CD$1048576,0),MATCH((CUADRO!H$5&amp;$E629),'Hoja de Trabajo para listado'!$CD$151:$DC$151,0)),0)</f>
        <v>0</v>
      </c>
      <c r="I629" s="243">
        <f ca="1">+IFERROR(INDEX('Hoja de Trabajo para listado'!$A$155:$Z$1048576,MATCH($A629,'Hoja de Trabajo para listado'!$A$155:$A$1048576,0),MATCH((CUADRO!I$5&amp;$E629),'Hoja de Trabajo para listado'!$A$151:$Z$151,0)),0)+IFERROR(INDEX('Hoja de Trabajo para listado'!$AB$155:$BA$1048576,MATCH($A629,'Hoja de Trabajo para listado'!$AB$155:$AB$1048576,0),MATCH((CUADRO!I$5&amp;$E629),'Hoja de Trabajo para listado'!$AB$151:$BA$151,0)),0)+IFERROR(INDEX('Hoja de Trabajo para listado'!$BC$155:$CB$1048576,MATCH($A629,'Hoja de Trabajo para listado'!$BC$155:$BC$1048576,0),MATCH((CUADRO!I$5&amp;$E629),'Hoja de Trabajo para listado'!$BC$151:$CB$151,0)),0)+IFERROR(INDEX('Hoja de Trabajo para listado'!$DE$153:$DG$274,MATCH($A629,'Hoja de Trabajo para listado'!$DE$153:$DE$1048576,0),MATCH((CUADRO!I$5&amp;$E629),'Hoja de Trabajo para listado'!$DE$151:$DG$151,0)),0)+IFERROR(INDEX('Hoja de Trabajo para listado'!$CD$155:$DC$1048576,MATCH($A629,'Hoja de Trabajo para listado'!$CD$155:$CD$1048576,0),MATCH((CUADRO!I$5&amp;$E629),'Hoja de Trabajo para listado'!$CD$151:$DC$151,0)),0)</f>
        <v>0</v>
      </c>
      <c r="J629" s="243">
        <f ca="1">+IFERROR(INDEX('Hoja de Trabajo para listado'!$A$155:$Z$1048576,MATCH($A629,'Hoja de Trabajo para listado'!$A$155:$A$1048576,0),MATCH((CUADRO!J$5&amp;$E629),'Hoja de Trabajo para listado'!$A$151:$Z$151,0)),0)+IFERROR(INDEX('Hoja de Trabajo para listado'!$AB$155:$BA$1048576,MATCH($A629,'Hoja de Trabajo para listado'!$AB$155:$AB$1048576,0),MATCH((CUADRO!J$5&amp;$E629),'Hoja de Trabajo para listado'!$AB$151:$BA$151,0)),0)+IFERROR(INDEX('Hoja de Trabajo para listado'!$BC$155:$CB$1048576,MATCH($A629,'Hoja de Trabajo para listado'!$BC$155:$BC$1048576,0),MATCH((CUADRO!J$5&amp;$E629),'Hoja de Trabajo para listado'!$BC$151:$CB$151,0)),0)+IFERROR(INDEX('Hoja de Trabajo para listado'!$DE$153:$DG$274,MATCH($A629,'Hoja de Trabajo para listado'!$DE$153:$DE$1048576,0),MATCH((CUADRO!J$5&amp;$E629),'Hoja de Trabajo para listado'!$DE$151:$DG$151,0)),0)+IFERROR(INDEX('Hoja de Trabajo para listado'!$CD$155:$DC$1048576,MATCH($A629,'Hoja de Trabajo para listado'!$CD$155:$CD$1048576,0),MATCH((CUADRO!J$5&amp;$E629),'Hoja de Trabajo para listado'!$CD$151:$DC$151,0)),0)</f>
        <v>0</v>
      </c>
      <c r="K629" s="243">
        <f ca="1">+IFERROR(INDEX('Hoja de Trabajo para listado'!$A$155:$Z$1048576,MATCH($A629,'Hoja de Trabajo para listado'!$A$155:$A$1048576,0),MATCH((CUADRO!K$5&amp;$E629),'Hoja de Trabajo para listado'!$A$151:$Z$151,0)),0)+IFERROR(INDEX('Hoja de Trabajo para listado'!$AB$155:$BA$1048576,MATCH($A629,'Hoja de Trabajo para listado'!$AB$155:$AB$1048576,0),MATCH((CUADRO!K$5&amp;$E629),'Hoja de Trabajo para listado'!$AB$151:$BA$151,0)),0)+IFERROR(INDEX('Hoja de Trabajo para listado'!$BC$155:$CB$1048576,MATCH($A629,'Hoja de Trabajo para listado'!$BC$155:$BC$1048576,0),MATCH((CUADRO!K$5&amp;$E629),'Hoja de Trabajo para listado'!$BC$151:$CB$151,0)),0)+IFERROR(INDEX('Hoja de Trabajo para listado'!$DE$153:$DG$274,MATCH($A629,'Hoja de Trabajo para listado'!$DE$153:$DE$1048576,0),MATCH((CUADRO!K$5&amp;$E629),'Hoja de Trabajo para listado'!$DE$151:$DG$151,0)),0)+IFERROR(INDEX('Hoja de Trabajo para listado'!$CD$155:$DC$1048576,MATCH($A629,'Hoja de Trabajo para listado'!$CD$155:$CD$1048576,0),MATCH((CUADRO!K$5&amp;$E629),'Hoja de Trabajo para listado'!$CD$151:$DC$151,0)),0)</f>
        <v>0</v>
      </c>
      <c r="L629" s="243">
        <f ca="1">+IFERROR(INDEX('Hoja de Trabajo para listado'!$A$155:$Z$1048576,MATCH($A629,'Hoja de Trabajo para listado'!$A$155:$A$1048576,0),MATCH((CUADRO!L$5&amp;$E629),'Hoja de Trabajo para listado'!$A$151:$Z$151,0)),0)+IFERROR(INDEX('Hoja de Trabajo para listado'!$AB$155:$BA$1048576,MATCH($A629,'Hoja de Trabajo para listado'!$AB$155:$AB$1048576,0),MATCH((CUADRO!L$5&amp;$E629),'Hoja de Trabajo para listado'!$AB$151:$BA$151,0)),0)+IFERROR(INDEX('Hoja de Trabajo para listado'!$BC$155:$CB$1048576,MATCH($A629,'Hoja de Trabajo para listado'!$BC$155:$BC$1048576,0),MATCH((CUADRO!L$5&amp;$E629),'Hoja de Trabajo para listado'!$BC$151:$CB$151,0)),0)+IFERROR(INDEX('Hoja de Trabajo para listado'!$DE$153:$DG$274,MATCH($A629,'Hoja de Trabajo para listado'!$DE$153:$DE$1048576,0),MATCH((CUADRO!L$5&amp;$E629),'Hoja de Trabajo para listado'!$DE$151:$DG$151,0)),0)+IFERROR(INDEX('Hoja de Trabajo para listado'!$CD$155:$DC$1048576,MATCH($A629,'Hoja de Trabajo para listado'!$CD$155:$CD$1048576,0),MATCH((CUADRO!L$5&amp;$E629),'Hoja de Trabajo para listado'!$CD$151:$DC$151,0)),0)</f>
        <v>0</v>
      </c>
      <c r="M629" s="243">
        <f ca="1">+IFERROR(INDEX('Hoja de Trabajo para listado'!$A$155:$Z$1048576,MATCH($A629,'Hoja de Trabajo para listado'!$A$155:$A$1048576,0),MATCH((CUADRO!M$5&amp;$E629),'Hoja de Trabajo para listado'!$A$151:$Z$151,0)),0)+IFERROR(INDEX('Hoja de Trabajo para listado'!$AB$155:$BA$1048576,MATCH($A629,'Hoja de Trabajo para listado'!$AB$155:$AB$1048576,0),MATCH((CUADRO!M$5&amp;$E629),'Hoja de Trabajo para listado'!$AB$151:$BA$151,0)),0)+IFERROR(INDEX('Hoja de Trabajo para listado'!$BC$155:$CB$1048576,MATCH($A629,'Hoja de Trabajo para listado'!$BC$155:$BC$1048576,0),MATCH((CUADRO!M$5&amp;$E629),'Hoja de Trabajo para listado'!$BC$151:$CB$151,0)),0)+IFERROR(INDEX('Hoja de Trabajo para listado'!$DE$153:$DG$274,MATCH($A629,'Hoja de Trabajo para listado'!$DE$153:$DE$1048576,0),MATCH((CUADRO!M$5&amp;$E629),'Hoja de Trabajo para listado'!$DE$151:$DG$151,0)),0)+IFERROR(INDEX('Hoja de Trabajo para listado'!$CD$155:$DC$1048576,MATCH($A629,'Hoja de Trabajo para listado'!$CD$155:$CD$1048576,0),MATCH((CUADRO!M$5&amp;$E629),'Hoja de Trabajo para listado'!$CD$151:$DC$151,0)),0)</f>
        <v>0</v>
      </c>
      <c r="N629" s="243">
        <f ca="1">+IFERROR(INDEX('Hoja de Trabajo para listado'!$A$155:$Z$1048576,MATCH($A629,'Hoja de Trabajo para listado'!$A$155:$A$1048576,0),MATCH((CUADRO!N$5&amp;$E629),'Hoja de Trabajo para listado'!$A$151:$Z$151,0)),0)+IFERROR(INDEX('Hoja de Trabajo para listado'!$AB$155:$BA$1048576,MATCH($A629,'Hoja de Trabajo para listado'!$AB$155:$AB$1048576,0),MATCH((CUADRO!N$5&amp;$E629),'Hoja de Trabajo para listado'!$AB$151:$BA$151,0)),0)+IFERROR(INDEX('Hoja de Trabajo para listado'!$BC$155:$CB$1048576,MATCH($A629,'Hoja de Trabajo para listado'!$BC$155:$BC$1048576,0),MATCH((CUADRO!N$5&amp;$E629),'Hoja de Trabajo para listado'!$BC$151:$CB$151,0)),0)+IFERROR(INDEX('Hoja de Trabajo para listado'!$DE$153:$DG$274,MATCH($A629,'Hoja de Trabajo para listado'!$DE$153:$DE$1048576,0),MATCH((CUADRO!N$5&amp;$E629),'Hoja de Trabajo para listado'!$DE$151:$DG$151,0)),0)+IFERROR(INDEX('Hoja de Trabajo para listado'!$CD$155:$DC$1048576,MATCH($A629,'Hoja de Trabajo para listado'!$CD$155:$CD$1048576,0),MATCH((CUADRO!N$5&amp;$E629),'Hoja de Trabajo para listado'!$CD$151:$DC$151,0)),0)</f>
        <v>0</v>
      </c>
      <c r="O629" s="243">
        <f ca="1">+IFERROR(INDEX('Hoja de Trabajo para listado'!$A$155:$Z$1048576,MATCH($A629,'Hoja de Trabajo para listado'!$A$155:$A$1048576,0),MATCH((CUADRO!O$5&amp;$E629),'Hoja de Trabajo para listado'!$A$151:$Z$151,0)),0)+IFERROR(INDEX('Hoja de Trabajo para listado'!$AB$155:$BA$1048576,MATCH($A629,'Hoja de Trabajo para listado'!$AB$155:$AB$1048576,0),MATCH((CUADRO!O$5&amp;$E629),'Hoja de Trabajo para listado'!$AB$151:$BA$151,0)),0)+IFERROR(INDEX('Hoja de Trabajo para listado'!$BC$155:$CB$1048576,MATCH($A629,'Hoja de Trabajo para listado'!$BC$155:$BC$1048576,0),MATCH((CUADRO!O$5&amp;$E629),'Hoja de Trabajo para listado'!$BC$151:$CB$151,0)),0)+IFERROR(INDEX('Hoja de Trabajo para listado'!$DE$153:$DG$274,MATCH($A629,'Hoja de Trabajo para listado'!$DE$153:$DE$1048576,0),MATCH((CUADRO!O$5&amp;$E629),'Hoja de Trabajo para listado'!$DE$151:$DG$151,0)),0)+IFERROR(INDEX('Hoja de Trabajo para listado'!$CD$155:$DC$1048576,MATCH($A629,'Hoja de Trabajo para listado'!$CD$155:$CD$1048576,0),MATCH((CUADRO!O$5&amp;$E629),'Hoja de Trabajo para listado'!$CD$151:$DC$151,0)),0)</f>
        <v>0</v>
      </c>
      <c r="P629" s="243">
        <f ca="1">+IFERROR(INDEX('Hoja de Trabajo para listado'!$A$155:$Z$1048576,MATCH($A629,'Hoja de Trabajo para listado'!$A$155:$A$1048576,0),MATCH((CUADRO!P$5&amp;$E629),'Hoja de Trabajo para listado'!$A$151:$Z$151,0)),0)+IFERROR(INDEX('Hoja de Trabajo para listado'!$AB$155:$BA$1048576,MATCH($A629,'Hoja de Trabajo para listado'!$AB$155:$AB$1048576,0),MATCH((CUADRO!P$5&amp;$E629),'Hoja de Trabajo para listado'!$AB$151:$BA$151,0)),0)+IFERROR(INDEX('Hoja de Trabajo para listado'!$BC$155:$CB$1048576,MATCH($A629,'Hoja de Trabajo para listado'!$BC$155:$BC$1048576,0),MATCH((CUADRO!P$5&amp;$E629),'Hoja de Trabajo para listado'!$BC$151:$CB$151,0)),0)+IFERROR(INDEX('Hoja de Trabajo para listado'!$DE$153:$DG$274,MATCH($A629,'Hoja de Trabajo para listado'!$DE$153:$DE$1048576,0),MATCH((CUADRO!P$5&amp;$E629),'Hoja de Trabajo para listado'!$DE$151:$DG$151,0)),0)+IFERROR(INDEX('Hoja de Trabajo para listado'!$CD$155:$DC$1048576,MATCH($A629,'Hoja de Trabajo para listado'!$CD$155:$CD$1048576,0),MATCH((CUADRO!P$5&amp;$E629),'Hoja de Trabajo para listado'!$CD$151:$DC$151,0)),0)</f>
        <v>0</v>
      </c>
      <c r="Q629" s="243">
        <f ca="1">+IFERROR(INDEX('Hoja de Trabajo para listado'!$A$155:$Z$1048576,MATCH($A629,'Hoja de Trabajo para listado'!$A$155:$A$1048576,0),MATCH((CUADRO!Q$5&amp;$E629),'Hoja de Trabajo para listado'!$A$151:$Z$151,0)),0)+IFERROR(INDEX('Hoja de Trabajo para listado'!$AB$155:$BA$1048576,MATCH($A629,'Hoja de Trabajo para listado'!$AB$155:$AB$1048576,0),MATCH((CUADRO!Q$5&amp;$E629),'Hoja de Trabajo para listado'!$AB$151:$BA$151,0)),0)+IFERROR(INDEX('Hoja de Trabajo para listado'!$BC$155:$CB$1048576,MATCH($A629,'Hoja de Trabajo para listado'!$BC$155:$BC$1048576,0),MATCH((CUADRO!Q$5&amp;$E629),'Hoja de Trabajo para listado'!$BC$151:$CB$151,0)),0)+IFERROR(INDEX('Hoja de Trabajo para listado'!$DE$153:$DG$274,MATCH($A629,'Hoja de Trabajo para listado'!$DE$153:$DE$1048576,0),MATCH((CUADRO!Q$5&amp;$E629),'Hoja de Trabajo para listado'!$DE$151:$DG$151,0)),0)+IFERROR(INDEX('Hoja de Trabajo para listado'!$CD$155:$DC$1048576,MATCH($A629,'Hoja de Trabajo para listado'!$CD$155:$CD$1048576,0),MATCH((CUADRO!Q$5&amp;$E629),'Hoja de Trabajo para listado'!$CD$151:$DC$151,0)),0)</f>
        <v>0</v>
      </c>
      <c r="R629" s="243">
        <f t="shared" ca="1" si="21"/>
        <v>0</v>
      </c>
      <c r="S629" s="249">
        <f ca="1">+R628+R629</f>
        <v>0</v>
      </c>
      <c r="T629" s="243">
        <f ca="1">+S629</f>
        <v>0</v>
      </c>
      <c r="U629" s="242">
        <f t="shared" si="22"/>
        <v>2</v>
      </c>
      <c r="V629" s="333" t="str">
        <f>+VLOOKUP(A629,bd_lista!$A$3:$E$590,5,FALSE)</f>
        <v>Gobiernos Autonomos Municipales</v>
      </c>
      <c r="W629" s="384"/>
      <c r="X629" s="242">
        <f>+VLOOKUP(A629,[3]Sheet1!$A$13:$D$744,4,FALSE)</f>
        <v>0</v>
      </c>
      <c r="Y629" s="242" t="e">
        <f>+VLOOKUP(X629,bd_lista!$A$3:$C$590,3,FALSE)</f>
        <v>#N/A</v>
      </c>
      <c r="Z629" s="292"/>
      <c r="AA629" s="293"/>
    </row>
    <row r="630" spans="1:27" customFormat="1" ht="15" hidden="1" customHeight="1">
      <c r="A630" s="32">
        <v>1268</v>
      </c>
      <c r="B630" s="388">
        <f>+A630</f>
        <v>1268</v>
      </c>
      <c r="C630" s="247" t="str">
        <f>+VLOOKUP(A630,bd_lista!$A$3:$C$590,3,FALSE)</f>
        <v>Gobierno Autónomo Municipal de San Buenaventura</v>
      </c>
      <c r="D630" s="385" t="str">
        <f>+C630</f>
        <v>Gobierno Autónomo Municipal de San Buenaventura</v>
      </c>
      <c r="E630" s="242" t="s">
        <v>1304</v>
      </c>
      <c r="F630" s="243">
        <f ca="1">+IFERROR(INDEX('Hoja de Trabajo para listado'!$A$155:$Z$1048576,MATCH($A630,'Hoja de Trabajo para listado'!$A$155:$A$1048576,0),MATCH((CUADRO!F$5&amp;$E630),'Hoja de Trabajo para listado'!$A$151:$Z$151,0)),0)+IFERROR(INDEX('Hoja de Trabajo para listado'!$AB$155:$BA$1048576,MATCH($A630,'Hoja de Trabajo para listado'!$AB$155:$AB$1048576,0),MATCH((CUADRO!F$5&amp;$E630),'Hoja de Trabajo para listado'!$AB$151:$BA$151,0)),0)+IFERROR(INDEX('Hoja de Trabajo para listado'!$BC$155:$CB$1048576,MATCH($A630,'Hoja de Trabajo para listado'!$BC$155:$BC$1048576,0),MATCH((CUADRO!F$5&amp;$E630),'Hoja de Trabajo para listado'!$BC$151:$CB$151,0)),0)+IFERROR(INDEX('Hoja de Trabajo para listado'!$DE$153:$DG$274,MATCH($A630,'Hoja de Trabajo para listado'!$DE$153:$DE$1048576,0),MATCH((CUADRO!F$5&amp;$E630),'Hoja de Trabajo para listado'!$DE$151:$DG$151,0)),0)+IFERROR(INDEX('Hoja de Trabajo para listado'!$CD$155:$DC$1048576,MATCH($A630,'Hoja de Trabajo para listado'!$CD$155:$CD$1048576,0),MATCH((CUADRO!F$5&amp;$E630),'Hoja de Trabajo para listado'!$CD$151:$DC$151,0)),0)</f>
        <v>0</v>
      </c>
      <c r="G630" s="243">
        <f ca="1">+IFERROR(INDEX('Hoja de Trabajo para listado'!$A$155:$Z$1048576,MATCH($A630,'Hoja de Trabajo para listado'!$A$155:$A$1048576,0),MATCH((CUADRO!G$5&amp;$E630),'Hoja de Trabajo para listado'!$A$151:$Z$151,0)),0)+IFERROR(INDEX('Hoja de Trabajo para listado'!$AB$155:$BA$1048576,MATCH($A630,'Hoja de Trabajo para listado'!$AB$155:$AB$1048576,0),MATCH((CUADRO!G$5&amp;$E630),'Hoja de Trabajo para listado'!$AB$151:$BA$151,0)),0)+IFERROR(INDEX('Hoja de Trabajo para listado'!$BC$155:$CB$1048576,MATCH($A630,'Hoja de Trabajo para listado'!$BC$155:$BC$1048576,0),MATCH((CUADRO!G$5&amp;$E630),'Hoja de Trabajo para listado'!$BC$151:$CB$151,0)),0)+IFERROR(INDEX('Hoja de Trabajo para listado'!$DE$153:$DG$274,MATCH($A630,'Hoja de Trabajo para listado'!$DE$153:$DE$1048576,0),MATCH((CUADRO!G$5&amp;$E630),'Hoja de Trabajo para listado'!$DE$151:$DG$151,0)),0)+IFERROR(INDEX('Hoja de Trabajo para listado'!$CD$155:$DC$1048576,MATCH($A630,'Hoja de Trabajo para listado'!$CD$155:$CD$1048576,0),MATCH((CUADRO!G$5&amp;$E630),'Hoja de Trabajo para listado'!$CD$151:$DC$151,0)),0)</f>
        <v>0</v>
      </c>
      <c r="H630" s="243">
        <f ca="1">+IFERROR(INDEX('Hoja de Trabajo para listado'!$A$155:$Z$1048576,MATCH($A630,'Hoja de Trabajo para listado'!$A$155:$A$1048576,0),MATCH((CUADRO!H$5&amp;$E630),'Hoja de Trabajo para listado'!$A$151:$Z$151,0)),0)+IFERROR(INDEX('Hoja de Trabajo para listado'!$AB$155:$BA$1048576,MATCH($A630,'Hoja de Trabajo para listado'!$AB$155:$AB$1048576,0),MATCH((CUADRO!H$5&amp;$E630),'Hoja de Trabajo para listado'!$AB$151:$BA$151,0)),0)+IFERROR(INDEX('Hoja de Trabajo para listado'!$BC$155:$CB$1048576,MATCH($A630,'Hoja de Trabajo para listado'!$BC$155:$BC$1048576,0),MATCH((CUADRO!H$5&amp;$E630),'Hoja de Trabajo para listado'!$BC$151:$CB$151,0)),0)+IFERROR(INDEX('Hoja de Trabajo para listado'!$DE$153:$DG$274,MATCH($A630,'Hoja de Trabajo para listado'!$DE$153:$DE$1048576,0),MATCH((CUADRO!H$5&amp;$E630),'Hoja de Trabajo para listado'!$DE$151:$DG$151,0)),0)+IFERROR(INDEX('Hoja de Trabajo para listado'!$CD$155:$DC$1048576,MATCH($A630,'Hoja de Trabajo para listado'!$CD$155:$CD$1048576,0),MATCH((CUADRO!H$5&amp;$E630),'Hoja de Trabajo para listado'!$CD$151:$DC$151,0)),0)</f>
        <v>0</v>
      </c>
      <c r="I630" s="243">
        <f ca="1">+IFERROR(INDEX('Hoja de Trabajo para listado'!$A$155:$Z$1048576,MATCH($A630,'Hoja de Trabajo para listado'!$A$155:$A$1048576,0),MATCH((CUADRO!I$5&amp;$E630),'Hoja de Trabajo para listado'!$A$151:$Z$151,0)),0)+IFERROR(INDEX('Hoja de Trabajo para listado'!$AB$155:$BA$1048576,MATCH($A630,'Hoja de Trabajo para listado'!$AB$155:$AB$1048576,0),MATCH((CUADRO!I$5&amp;$E630),'Hoja de Trabajo para listado'!$AB$151:$BA$151,0)),0)+IFERROR(INDEX('Hoja de Trabajo para listado'!$BC$155:$CB$1048576,MATCH($A630,'Hoja de Trabajo para listado'!$BC$155:$BC$1048576,0),MATCH((CUADRO!I$5&amp;$E630),'Hoja de Trabajo para listado'!$BC$151:$CB$151,0)),0)+IFERROR(INDEX('Hoja de Trabajo para listado'!$DE$153:$DG$274,MATCH($A630,'Hoja de Trabajo para listado'!$DE$153:$DE$1048576,0),MATCH((CUADRO!I$5&amp;$E630),'Hoja de Trabajo para listado'!$DE$151:$DG$151,0)),0)+IFERROR(INDEX('Hoja de Trabajo para listado'!$CD$155:$DC$1048576,MATCH($A630,'Hoja de Trabajo para listado'!$CD$155:$CD$1048576,0),MATCH((CUADRO!I$5&amp;$E630),'Hoja de Trabajo para listado'!$CD$151:$DC$151,0)),0)</f>
        <v>0</v>
      </c>
      <c r="J630" s="243">
        <f ca="1">+IFERROR(INDEX('Hoja de Trabajo para listado'!$A$155:$Z$1048576,MATCH($A630,'Hoja de Trabajo para listado'!$A$155:$A$1048576,0),MATCH((CUADRO!J$5&amp;$E630),'Hoja de Trabajo para listado'!$A$151:$Z$151,0)),0)+IFERROR(INDEX('Hoja de Trabajo para listado'!$AB$155:$BA$1048576,MATCH($A630,'Hoja de Trabajo para listado'!$AB$155:$AB$1048576,0),MATCH((CUADRO!J$5&amp;$E630),'Hoja de Trabajo para listado'!$AB$151:$BA$151,0)),0)+IFERROR(INDEX('Hoja de Trabajo para listado'!$BC$155:$CB$1048576,MATCH($A630,'Hoja de Trabajo para listado'!$BC$155:$BC$1048576,0),MATCH((CUADRO!J$5&amp;$E630),'Hoja de Trabajo para listado'!$BC$151:$CB$151,0)),0)+IFERROR(INDEX('Hoja de Trabajo para listado'!$DE$153:$DG$274,MATCH($A630,'Hoja de Trabajo para listado'!$DE$153:$DE$1048576,0),MATCH((CUADRO!J$5&amp;$E630),'Hoja de Trabajo para listado'!$DE$151:$DG$151,0)),0)+IFERROR(INDEX('Hoja de Trabajo para listado'!$CD$155:$DC$1048576,MATCH($A630,'Hoja de Trabajo para listado'!$CD$155:$CD$1048576,0),MATCH((CUADRO!J$5&amp;$E630),'Hoja de Trabajo para listado'!$CD$151:$DC$151,0)),0)</f>
        <v>0</v>
      </c>
      <c r="K630" s="243">
        <f ca="1">+IFERROR(INDEX('Hoja de Trabajo para listado'!$A$155:$Z$1048576,MATCH($A630,'Hoja de Trabajo para listado'!$A$155:$A$1048576,0),MATCH((CUADRO!K$5&amp;$E630),'Hoja de Trabajo para listado'!$A$151:$Z$151,0)),0)+IFERROR(INDEX('Hoja de Trabajo para listado'!$AB$155:$BA$1048576,MATCH($A630,'Hoja de Trabajo para listado'!$AB$155:$AB$1048576,0),MATCH((CUADRO!K$5&amp;$E630),'Hoja de Trabajo para listado'!$AB$151:$BA$151,0)),0)+IFERROR(INDEX('Hoja de Trabajo para listado'!$BC$155:$CB$1048576,MATCH($A630,'Hoja de Trabajo para listado'!$BC$155:$BC$1048576,0),MATCH((CUADRO!K$5&amp;$E630),'Hoja de Trabajo para listado'!$BC$151:$CB$151,0)),0)+IFERROR(INDEX('Hoja de Trabajo para listado'!$DE$153:$DG$274,MATCH($A630,'Hoja de Trabajo para listado'!$DE$153:$DE$1048576,0),MATCH((CUADRO!K$5&amp;$E630),'Hoja de Trabajo para listado'!$DE$151:$DG$151,0)),0)+IFERROR(INDEX('Hoja de Trabajo para listado'!$CD$155:$DC$1048576,MATCH($A630,'Hoja de Trabajo para listado'!$CD$155:$CD$1048576,0),MATCH((CUADRO!K$5&amp;$E630),'Hoja de Trabajo para listado'!$CD$151:$DC$151,0)),0)</f>
        <v>0</v>
      </c>
      <c r="L630" s="243">
        <f ca="1">+IFERROR(INDEX('Hoja de Trabajo para listado'!$A$155:$Z$1048576,MATCH($A630,'Hoja de Trabajo para listado'!$A$155:$A$1048576,0),MATCH((CUADRO!L$5&amp;$E630),'Hoja de Trabajo para listado'!$A$151:$Z$151,0)),0)+IFERROR(INDEX('Hoja de Trabajo para listado'!$AB$155:$BA$1048576,MATCH($A630,'Hoja de Trabajo para listado'!$AB$155:$AB$1048576,0),MATCH((CUADRO!L$5&amp;$E630),'Hoja de Trabajo para listado'!$AB$151:$BA$151,0)),0)+IFERROR(INDEX('Hoja de Trabajo para listado'!$BC$155:$CB$1048576,MATCH($A630,'Hoja de Trabajo para listado'!$BC$155:$BC$1048576,0),MATCH((CUADRO!L$5&amp;$E630),'Hoja de Trabajo para listado'!$BC$151:$CB$151,0)),0)+IFERROR(INDEX('Hoja de Trabajo para listado'!$DE$153:$DG$274,MATCH($A630,'Hoja de Trabajo para listado'!$DE$153:$DE$1048576,0),MATCH((CUADRO!L$5&amp;$E630),'Hoja de Trabajo para listado'!$DE$151:$DG$151,0)),0)+IFERROR(INDEX('Hoja de Trabajo para listado'!$CD$155:$DC$1048576,MATCH($A630,'Hoja de Trabajo para listado'!$CD$155:$CD$1048576,0),MATCH((CUADRO!L$5&amp;$E630),'Hoja de Trabajo para listado'!$CD$151:$DC$151,0)),0)</f>
        <v>0</v>
      </c>
      <c r="M630" s="243">
        <f ca="1">+IFERROR(INDEX('Hoja de Trabajo para listado'!$A$155:$Z$1048576,MATCH($A630,'Hoja de Trabajo para listado'!$A$155:$A$1048576,0),MATCH((CUADRO!M$5&amp;$E630),'Hoja de Trabajo para listado'!$A$151:$Z$151,0)),0)+IFERROR(INDEX('Hoja de Trabajo para listado'!$AB$155:$BA$1048576,MATCH($A630,'Hoja de Trabajo para listado'!$AB$155:$AB$1048576,0),MATCH((CUADRO!M$5&amp;$E630),'Hoja de Trabajo para listado'!$AB$151:$BA$151,0)),0)+IFERROR(INDEX('Hoja de Trabajo para listado'!$BC$155:$CB$1048576,MATCH($A630,'Hoja de Trabajo para listado'!$BC$155:$BC$1048576,0),MATCH((CUADRO!M$5&amp;$E630),'Hoja de Trabajo para listado'!$BC$151:$CB$151,0)),0)+IFERROR(INDEX('Hoja de Trabajo para listado'!$DE$153:$DG$274,MATCH($A630,'Hoja de Trabajo para listado'!$DE$153:$DE$1048576,0),MATCH((CUADRO!M$5&amp;$E630),'Hoja de Trabajo para listado'!$DE$151:$DG$151,0)),0)+IFERROR(INDEX('Hoja de Trabajo para listado'!$CD$155:$DC$1048576,MATCH($A630,'Hoja de Trabajo para listado'!$CD$155:$CD$1048576,0),MATCH((CUADRO!M$5&amp;$E630),'Hoja de Trabajo para listado'!$CD$151:$DC$151,0)),0)</f>
        <v>0</v>
      </c>
      <c r="N630" s="243">
        <f ca="1">+IFERROR(INDEX('Hoja de Trabajo para listado'!$A$155:$Z$1048576,MATCH($A630,'Hoja de Trabajo para listado'!$A$155:$A$1048576,0),MATCH((CUADRO!N$5&amp;$E630),'Hoja de Trabajo para listado'!$A$151:$Z$151,0)),0)+IFERROR(INDEX('Hoja de Trabajo para listado'!$AB$155:$BA$1048576,MATCH($A630,'Hoja de Trabajo para listado'!$AB$155:$AB$1048576,0),MATCH((CUADRO!N$5&amp;$E630),'Hoja de Trabajo para listado'!$AB$151:$BA$151,0)),0)+IFERROR(INDEX('Hoja de Trabajo para listado'!$BC$155:$CB$1048576,MATCH($A630,'Hoja de Trabajo para listado'!$BC$155:$BC$1048576,0),MATCH((CUADRO!N$5&amp;$E630),'Hoja de Trabajo para listado'!$BC$151:$CB$151,0)),0)+IFERROR(INDEX('Hoja de Trabajo para listado'!$DE$153:$DG$274,MATCH($A630,'Hoja de Trabajo para listado'!$DE$153:$DE$1048576,0),MATCH((CUADRO!N$5&amp;$E630),'Hoja de Trabajo para listado'!$DE$151:$DG$151,0)),0)+IFERROR(INDEX('Hoja de Trabajo para listado'!$CD$155:$DC$1048576,MATCH($A630,'Hoja de Trabajo para listado'!$CD$155:$CD$1048576,0),MATCH((CUADRO!N$5&amp;$E630),'Hoja de Trabajo para listado'!$CD$151:$DC$151,0)),0)</f>
        <v>0</v>
      </c>
      <c r="O630" s="243">
        <f ca="1">+IFERROR(INDEX('Hoja de Trabajo para listado'!$A$155:$Z$1048576,MATCH($A630,'Hoja de Trabajo para listado'!$A$155:$A$1048576,0),MATCH((CUADRO!O$5&amp;$E630),'Hoja de Trabajo para listado'!$A$151:$Z$151,0)),0)+IFERROR(INDEX('Hoja de Trabajo para listado'!$AB$155:$BA$1048576,MATCH($A630,'Hoja de Trabajo para listado'!$AB$155:$AB$1048576,0),MATCH((CUADRO!O$5&amp;$E630),'Hoja de Trabajo para listado'!$AB$151:$BA$151,0)),0)+IFERROR(INDEX('Hoja de Trabajo para listado'!$BC$155:$CB$1048576,MATCH($A630,'Hoja de Trabajo para listado'!$BC$155:$BC$1048576,0),MATCH((CUADRO!O$5&amp;$E630),'Hoja de Trabajo para listado'!$BC$151:$CB$151,0)),0)+IFERROR(INDEX('Hoja de Trabajo para listado'!$DE$153:$DG$274,MATCH($A630,'Hoja de Trabajo para listado'!$DE$153:$DE$1048576,0),MATCH((CUADRO!O$5&amp;$E630),'Hoja de Trabajo para listado'!$DE$151:$DG$151,0)),0)+IFERROR(INDEX('Hoja de Trabajo para listado'!$CD$155:$DC$1048576,MATCH($A630,'Hoja de Trabajo para listado'!$CD$155:$CD$1048576,0),MATCH((CUADRO!O$5&amp;$E630),'Hoja de Trabajo para listado'!$CD$151:$DC$151,0)),0)</f>
        <v>0</v>
      </c>
      <c r="P630" s="243">
        <f ca="1">+IFERROR(INDEX('Hoja de Trabajo para listado'!$A$155:$Z$1048576,MATCH($A630,'Hoja de Trabajo para listado'!$A$155:$A$1048576,0),MATCH((CUADRO!P$5&amp;$E630),'Hoja de Trabajo para listado'!$A$151:$Z$151,0)),0)+IFERROR(INDEX('Hoja de Trabajo para listado'!$AB$155:$BA$1048576,MATCH($A630,'Hoja de Trabajo para listado'!$AB$155:$AB$1048576,0),MATCH((CUADRO!P$5&amp;$E630),'Hoja de Trabajo para listado'!$AB$151:$BA$151,0)),0)+IFERROR(INDEX('Hoja de Trabajo para listado'!$BC$155:$CB$1048576,MATCH($A630,'Hoja de Trabajo para listado'!$BC$155:$BC$1048576,0),MATCH((CUADRO!P$5&amp;$E630),'Hoja de Trabajo para listado'!$BC$151:$CB$151,0)),0)+IFERROR(INDEX('Hoja de Trabajo para listado'!$DE$153:$DG$274,MATCH($A630,'Hoja de Trabajo para listado'!$DE$153:$DE$1048576,0),MATCH((CUADRO!P$5&amp;$E630),'Hoja de Trabajo para listado'!$DE$151:$DG$151,0)),0)+IFERROR(INDEX('Hoja de Trabajo para listado'!$CD$155:$DC$1048576,MATCH($A630,'Hoja de Trabajo para listado'!$CD$155:$CD$1048576,0),MATCH((CUADRO!P$5&amp;$E630),'Hoja de Trabajo para listado'!$CD$151:$DC$151,0)),0)</f>
        <v>0</v>
      </c>
      <c r="Q630" s="243">
        <f ca="1">+IFERROR(INDEX('Hoja de Trabajo para listado'!$A$155:$Z$1048576,MATCH($A630,'Hoja de Trabajo para listado'!$A$155:$A$1048576,0),MATCH((CUADRO!Q$5&amp;$E630),'Hoja de Trabajo para listado'!$A$151:$Z$151,0)),0)+IFERROR(INDEX('Hoja de Trabajo para listado'!$AB$155:$BA$1048576,MATCH($A630,'Hoja de Trabajo para listado'!$AB$155:$AB$1048576,0),MATCH((CUADRO!Q$5&amp;$E630),'Hoja de Trabajo para listado'!$AB$151:$BA$151,0)),0)+IFERROR(INDEX('Hoja de Trabajo para listado'!$BC$155:$CB$1048576,MATCH($A630,'Hoja de Trabajo para listado'!$BC$155:$BC$1048576,0),MATCH((CUADRO!Q$5&amp;$E630),'Hoja de Trabajo para listado'!$BC$151:$CB$151,0)),0)+IFERROR(INDEX('Hoja de Trabajo para listado'!$DE$153:$DG$274,MATCH($A630,'Hoja de Trabajo para listado'!$DE$153:$DE$1048576,0),MATCH((CUADRO!Q$5&amp;$E630),'Hoja de Trabajo para listado'!$DE$151:$DG$151,0)),0)+IFERROR(INDEX('Hoja de Trabajo para listado'!$CD$155:$DC$1048576,MATCH($A630,'Hoja de Trabajo para listado'!$CD$155:$CD$1048576,0),MATCH((CUADRO!Q$5&amp;$E630),'Hoja de Trabajo para listado'!$CD$151:$DC$151,0)),0)</f>
        <v>0</v>
      </c>
      <c r="R630" s="243">
        <f t="shared" ca="1" si="21"/>
        <v>0</v>
      </c>
      <c r="S630" s="249"/>
      <c r="T630" s="243">
        <f ca="1">+T631</f>
        <v>0</v>
      </c>
      <c r="U630" s="242">
        <f t="shared" si="22"/>
        <v>1</v>
      </c>
      <c r="V630" s="333" t="str">
        <f>+VLOOKUP(A630,bd_lista!$A$3:$E$590,5,FALSE)</f>
        <v>Gobiernos Autonomos Municipales</v>
      </c>
      <c r="W630" s="383" t="str">
        <f>+V630</f>
        <v>Gobiernos Autonomos Municipales</v>
      </c>
      <c r="X630" s="242">
        <f>+VLOOKUP(A630,[3]Sheet1!$A$13:$D$744,4,FALSE)</f>
        <v>0</v>
      </c>
      <c r="Y630" s="242" t="e">
        <f>+VLOOKUP(X630,bd_lista!$A$3:$C$590,3,FALSE)</f>
        <v>#N/A</v>
      </c>
      <c r="Z630" s="294">
        <f>+X630</f>
        <v>0</v>
      </c>
      <c r="AA630" s="295" t="e">
        <f>+Y630</f>
        <v>#N/A</v>
      </c>
    </row>
    <row r="631" spans="1:27" customFormat="1" ht="15" hidden="1" customHeight="1">
      <c r="A631" s="32">
        <v>1268</v>
      </c>
      <c r="B631" s="389"/>
      <c r="C631" s="247" t="str">
        <f>+VLOOKUP(A631,bd_lista!$A$3:$C$590,3,FALSE)</f>
        <v>Gobierno Autónomo Municipal de San Buenaventura</v>
      </c>
      <c r="D631" s="386"/>
      <c r="E631" s="244" t="s">
        <v>1305</v>
      </c>
      <c r="F631" s="243">
        <f ca="1">+IFERROR(INDEX('Hoja de Trabajo para listado'!$A$155:$Z$1048576,MATCH($A631,'Hoja de Trabajo para listado'!$A$155:$A$1048576,0),MATCH((CUADRO!F$5&amp;$E631),'Hoja de Trabajo para listado'!$A$151:$Z$151,0)),0)+IFERROR(INDEX('Hoja de Trabajo para listado'!$AB$155:$BA$1048576,MATCH($A631,'Hoja de Trabajo para listado'!$AB$155:$AB$1048576,0),MATCH((CUADRO!F$5&amp;$E631),'Hoja de Trabajo para listado'!$AB$151:$BA$151,0)),0)+IFERROR(INDEX('Hoja de Trabajo para listado'!$BC$155:$CB$1048576,MATCH($A631,'Hoja de Trabajo para listado'!$BC$155:$BC$1048576,0),MATCH((CUADRO!F$5&amp;$E631),'Hoja de Trabajo para listado'!$BC$151:$CB$151,0)),0)+IFERROR(INDEX('Hoja de Trabajo para listado'!$DE$153:$DG$274,MATCH($A631,'Hoja de Trabajo para listado'!$DE$153:$DE$1048576,0),MATCH((CUADRO!F$5&amp;$E631),'Hoja de Trabajo para listado'!$DE$151:$DG$151,0)),0)+IFERROR(INDEX('Hoja de Trabajo para listado'!$CD$155:$DC$1048576,MATCH($A631,'Hoja de Trabajo para listado'!$CD$155:$CD$1048576,0),MATCH((CUADRO!F$5&amp;$E631),'Hoja de Trabajo para listado'!$CD$151:$DC$151,0)),0)</f>
        <v>0</v>
      </c>
      <c r="G631" s="243">
        <f ca="1">+IFERROR(INDEX('Hoja de Trabajo para listado'!$A$155:$Z$1048576,MATCH($A631,'Hoja de Trabajo para listado'!$A$155:$A$1048576,0),MATCH((CUADRO!G$5&amp;$E631),'Hoja de Trabajo para listado'!$A$151:$Z$151,0)),0)+IFERROR(INDEX('Hoja de Trabajo para listado'!$AB$155:$BA$1048576,MATCH($A631,'Hoja de Trabajo para listado'!$AB$155:$AB$1048576,0),MATCH((CUADRO!G$5&amp;$E631),'Hoja de Trabajo para listado'!$AB$151:$BA$151,0)),0)+IFERROR(INDEX('Hoja de Trabajo para listado'!$BC$155:$CB$1048576,MATCH($A631,'Hoja de Trabajo para listado'!$BC$155:$BC$1048576,0),MATCH((CUADRO!G$5&amp;$E631),'Hoja de Trabajo para listado'!$BC$151:$CB$151,0)),0)+IFERROR(INDEX('Hoja de Trabajo para listado'!$DE$153:$DG$274,MATCH($A631,'Hoja de Trabajo para listado'!$DE$153:$DE$1048576,0),MATCH((CUADRO!G$5&amp;$E631),'Hoja de Trabajo para listado'!$DE$151:$DG$151,0)),0)+IFERROR(INDEX('Hoja de Trabajo para listado'!$CD$155:$DC$1048576,MATCH($A631,'Hoja de Trabajo para listado'!$CD$155:$CD$1048576,0),MATCH((CUADRO!G$5&amp;$E631),'Hoja de Trabajo para listado'!$CD$151:$DC$151,0)),0)</f>
        <v>0</v>
      </c>
      <c r="H631" s="243">
        <f ca="1">+IFERROR(INDEX('Hoja de Trabajo para listado'!$A$155:$Z$1048576,MATCH($A631,'Hoja de Trabajo para listado'!$A$155:$A$1048576,0),MATCH((CUADRO!H$5&amp;$E631),'Hoja de Trabajo para listado'!$A$151:$Z$151,0)),0)+IFERROR(INDEX('Hoja de Trabajo para listado'!$AB$155:$BA$1048576,MATCH($A631,'Hoja de Trabajo para listado'!$AB$155:$AB$1048576,0),MATCH((CUADRO!H$5&amp;$E631),'Hoja de Trabajo para listado'!$AB$151:$BA$151,0)),0)+IFERROR(INDEX('Hoja de Trabajo para listado'!$BC$155:$CB$1048576,MATCH($A631,'Hoja de Trabajo para listado'!$BC$155:$BC$1048576,0),MATCH((CUADRO!H$5&amp;$E631),'Hoja de Trabajo para listado'!$BC$151:$CB$151,0)),0)+IFERROR(INDEX('Hoja de Trabajo para listado'!$DE$153:$DG$274,MATCH($A631,'Hoja de Trabajo para listado'!$DE$153:$DE$1048576,0),MATCH((CUADRO!H$5&amp;$E631),'Hoja de Trabajo para listado'!$DE$151:$DG$151,0)),0)+IFERROR(INDEX('Hoja de Trabajo para listado'!$CD$155:$DC$1048576,MATCH($A631,'Hoja de Trabajo para listado'!$CD$155:$CD$1048576,0),MATCH((CUADRO!H$5&amp;$E631),'Hoja de Trabajo para listado'!$CD$151:$DC$151,0)),0)</f>
        <v>0</v>
      </c>
      <c r="I631" s="243">
        <f ca="1">+IFERROR(INDEX('Hoja de Trabajo para listado'!$A$155:$Z$1048576,MATCH($A631,'Hoja de Trabajo para listado'!$A$155:$A$1048576,0),MATCH((CUADRO!I$5&amp;$E631),'Hoja de Trabajo para listado'!$A$151:$Z$151,0)),0)+IFERROR(INDEX('Hoja de Trabajo para listado'!$AB$155:$BA$1048576,MATCH($A631,'Hoja de Trabajo para listado'!$AB$155:$AB$1048576,0),MATCH((CUADRO!I$5&amp;$E631),'Hoja de Trabajo para listado'!$AB$151:$BA$151,0)),0)+IFERROR(INDEX('Hoja de Trabajo para listado'!$BC$155:$CB$1048576,MATCH($A631,'Hoja de Trabajo para listado'!$BC$155:$BC$1048576,0),MATCH((CUADRO!I$5&amp;$E631),'Hoja de Trabajo para listado'!$BC$151:$CB$151,0)),0)+IFERROR(INDEX('Hoja de Trabajo para listado'!$DE$153:$DG$274,MATCH($A631,'Hoja de Trabajo para listado'!$DE$153:$DE$1048576,0),MATCH((CUADRO!I$5&amp;$E631),'Hoja de Trabajo para listado'!$DE$151:$DG$151,0)),0)+IFERROR(INDEX('Hoja de Trabajo para listado'!$CD$155:$DC$1048576,MATCH($A631,'Hoja de Trabajo para listado'!$CD$155:$CD$1048576,0),MATCH((CUADRO!I$5&amp;$E631),'Hoja de Trabajo para listado'!$CD$151:$DC$151,0)),0)</f>
        <v>0</v>
      </c>
      <c r="J631" s="243">
        <f ca="1">+IFERROR(INDEX('Hoja de Trabajo para listado'!$A$155:$Z$1048576,MATCH($A631,'Hoja de Trabajo para listado'!$A$155:$A$1048576,0),MATCH((CUADRO!J$5&amp;$E631),'Hoja de Trabajo para listado'!$A$151:$Z$151,0)),0)+IFERROR(INDEX('Hoja de Trabajo para listado'!$AB$155:$BA$1048576,MATCH($A631,'Hoja de Trabajo para listado'!$AB$155:$AB$1048576,0),MATCH((CUADRO!J$5&amp;$E631),'Hoja de Trabajo para listado'!$AB$151:$BA$151,0)),0)+IFERROR(INDEX('Hoja de Trabajo para listado'!$BC$155:$CB$1048576,MATCH($A631,'Hoja de Trabajo para listado'!$BC$155:$BC$1048576,0),MATCH((CUADRO!J$5&amp;$E631),'Hoja de Trabajo para listado'!$BC$151:$CB$151,0)),0)+IFERROR(INDEX('Hoja de Trabajo para listado'!$DE$153:$DG$274,MATCH($A631,'Hoja de Trabajo para listado'!$DE$153:$DE$1048576,0),MATCH((CUADRO!J$5&amp;$E631),'Hoja de Trabajo para listado'!$DE$151:$DG$151,0)),0)+IFERROR(INDEX('Hoja de Trabajo para listado'!$CD$155:$DC$1048576,MATCH($A631,'Hoja de Trabajo para listado'!$CD$155:$CD$1048576,0),MATCH((CUADRO!J$5&amp;$E631),'Hoja de Trabajo para listado'!$CD$151:$DC$151,0)),0)</f>
        <v>0</v>
      </c>
      <c r="K631" s="243">
        <f ca="1">+IFERROR(INDEX('Hoja de Trabajo para listado'!$A$155:$Z$1048576,MATCH($A631,'Hoja de Trabajo para listado'!$A$155:$A$1048576,0),MATCH((CUADRO!K$5&amp;$E631),'Hoja de Trabajo para listado'!$A$151:$Z$151,0)),0)+IFERROR(INDEX('Hoja de Trabajo para listado'!$AB$155:$BA$1048576,MATCH($A631,'Hoja de Trabajo para listado'!$AB$155:$AB$1048576,0),MATCH((CUADRO!K$5&amp;$E631),'Hoja de Trabajo para listado'!$AB$151:$BA$151,0)),0)+IFERROR(INDEX('Hoja de Trabajo para listado'!$BC$155:$CB$1048576,MATCH($A631,'Hoja de Trabajo para listado'!$BC$155:$BC$1048576,0),MATCH((CUADRO!K$5&amp;$E631),'Hoja de Trabajo para listado'!$BC$151:$CB$151,0)),0)+IFERROR(INDEX('Hoja de Trabajo para listado'!$DE$153:$DG$274,MATCH($A631,'Hoja de Trabajo para listado'!$DE$153:$DE$1048576,0),MATCH((CUADRO!K$5&amp;$E631),'Hoja de Trabajo para listado'!$DE$151:$DG$151,0)),0)+IFERROR(INDEX('Hoja de Trabajo para listado'!$CD$155:$DC$1048576,MATCH($A631,'Hoja de Trabajo para listado'!$CD$155:$CD$1048576,0),MATCH((CUADRO!K$5&amp;$E631),'Hoja de Trabajo para listado'!$CD$151:$DC$151,0)),0)</f>
        <v>0</v>
      </c>
      <c r="L631" s="243">
        <f ca="1">+IFERROR(INDEX('Hoja de Trabajo para listado'!$A$155:$Z$1048576,MATCH($A631,'Hoja de Trabajo para listado'!$A$155:$A$1048576,0),MATCH((CUADRO!L$5&amp;$E631),'Hoja de Trabajo para listado'!$A$151:$Z$151,0)),0)+IFERROR(INDEX('Hoja de Trabajo para listado'!$AB$155:$BA$1048576,MATCH($A631,'Hoja de Trabajo para listado'!$AB$155:$AB$1048576,0),MATCH((CUADRO!L$5&amp;$E631),'Hoja de Trabajo para listado'!$AB$151:$BA$151,0)),0)+IFERROR(INDEX('Hoja de Trabajo para listado'!$BC$155:$CB$1048576,MATCH($A631,'Hoja de Trabajo para listado'!$BC$155:$BC$1048576,0),MATCH((CUADRO!L$5&amp;$E631),'Hoja de Trabajo para listado'!$BC$151:$CB$151,0)),0)+IFERROR(INDEX('Hoja de Trabajo para listado'!$DE$153:$DG$274,MATCH($A631,'Hoja de Trabajo para listado'!$DE$153:$DE$1048576,0),MATCH((CUADRO!L$5&amp;$E631),'Hoja de Trabajo para listado'!$DE$151:$DG$151,0)),0)+IFERROR(INDEX('Hoja de Trabajo para listado'!$CD$155:$DC$1048576,MATCH($A631,'Hoja de Trabajo para listado'!$CD$155:$CD$1048576,0),MATCH((CUADRO!L$5&amp;$E631),'Hoja de Trabajo para listado'!$CD$151:$DC$151,0)),0)</f>
        <v>0</v>
      </c>
      <c r="M631" s="243">
        <f ca="1">+IFERROR(INDEX('Hoja de Trabajo para listado'!$A$155:$Z$1048576,MATCH($A631,'Hoja de Trabajo para listado'!$A$155:$A$1048576,0),MATCH((CUADRO!M$5&amp;$E631),'Hoja de Trabajo para listado'!$A$151:$Z$151,0)),0)+IFERROR(INDEX('Hoja de Trabajo para listado'!$AB$155:$BA$1048576,MATCH($A631,'Hoja de Trabajo para listado'!$AB$155:$AB$1048576,0),MATCH((CUADRO!M$5&amp;$E631),'Hoja de Trabajo para listado'!$AB$151:$BA$151,0)),0)+IFERROR(INDEX('Hoja de Trabajo para listado'!$BC$155:$CB$1048576,MATCH($A631,'Hoja de Trabajo para listado'!$BC$155:$BC$1048576,0),MATCH((CUADRO!M$5&amp;$E631),'Hoja de Trabajo para listado'!$BC$151:$CB$151,0)),0)+IFERROR(INDEX('Hoja de Trabajo para listado'!$DE$153:$DG$274,MATCH($A631,'Hoja de Trabajo para listado'!$DE$153:$DE$1048576,0),MATCH((CUADRO!M$5&amp;$E631),'Hoja de Trabajo para listado'!$DE$151:$DG$151,0)),0)+IFERROR(INDEX('Hoja de Trabajo para listado'!$CD$155:$DC$1048576,MATCH($A631,'Hoja de Trabajo para listado'!$CD$155:$CD$1048576,0),MATCH((CUADRO!M$5&amp;$E631),'Hoja de Trabajo para listado'!$CD$151:$DC$151,0)),0)</f>
        <v>0</v>
      </c>
      <c r="N631" s="243">
        <f ca="1">+IFERROR(INDEX('Hoja de Trabajo para listado'!$A$155:$Z$1048576,MATCH($A631,'Hoja de Trabajo para listado'!$A$155:$A$1048576,0),MATCH((CUADRO!N$5&amp;$E631),'Hoja de Trabajo para listado'!$A$151:$Z$151,0)),0)+IFERROR(INDEX('Hoja de Trabajo para listado'!$AB$155:$BA$1048576,MATCH($A631,'Hoja de Trabajo para listado'!$AB$155:$AB$1048576,0),MATCH((CUADRO!N$5&amp;$E631),'Hoja de Trabajo para listado'!$AB$151:$BA$151,0)),0)+IFERROR(INDEX('Hoja de Trabajo para listado'!$BC$155:$CB$1048576,MATCH($A631,'Hoja de Trabajo para listado'!$BC$155:$BC$1048576,0),MATCH((CUADRO!N$5&amp;$E631),'Hoja de Trabajo para listado'!$BC$151:$CB$151,0)),0)+IFERROR(INDEX('Hoja de Trabajo para listado'!$DE$153:$DG$274,MATCH($A631,'Hoja de Trabajo para listado'!$DE$153:$DE$1048576,0),MATCH((CUADRO!N$5&amp;$E631),'Hoja de Trabajo para listado'!$DE$151:$DG$151,0)),0)+IFERROR(INDEX('Hoja de Trabajo para listado'!$CD$155:$DC$1048576,MATCH($A631,'Hoja de Trabajo para listado'!$CD$155:$CD$1048576,0),MATCH((CUADRO!N$5&amp;$E631),'Hoja de Trabajo para listado'!$CD$151:$DC$151,0)),0)</f>
        <v>0</v>
      </c>
      <c r="O631" s="243">
        <f ca="1">+IFERROR(INDEX('Hoja de Trabajo para listado'!$A$155:$Z$1048576,MATCH($A631,'Hoja de Trabajo para listado'!$A$155:$A$1048576,0),MATCH((CUADRO!O$5&amp;$E631),'Hoja de Trabajo para listado'!$A$151:$Z$151,0)),0)+IFERROR(INDEX('Hoja de Trabajo para listado'!$AB$155:$BA$1048576,MATCH($A631,'Hoja de Trabajo para listado'!$AB$155:$AB$1048576,0),MATCH((CUADRO!O$5&amp;$E631),'Hoja de Trabajo para listado'!$AB$151:$BA$151,0)),0)+IFERROR(INDEX('Hoja de Trabajo para listado'!$BC$155:$CB$1048576,MATCH($A631,'Hoja de Trabajo para listado'!$BC$155:$BC$1048576,0),MATCH((CUADRO!O$5&amp;$E631),'Hoja de Trabajo para listado'!$BC$151:$CB$151,0)),0)+IFERROR(INDEX('Hoja de Trabajo para listado'!$DE$153:$DG$274,MATCH($A631,'Hoja de Trabajo para listado'!$DE$153:$DE$1048576,0),MATCH((CUADRO!O$5&amp;$E631),'Hoja de Trabajo para listado'!$DE$151:$DG$151,0)),0)+IFERROR(INDEX('Hoja de Trabajo para listado'!$CD$155:$DC$1048576,MATCH($A631,'Hoja de Trabajo para listado'!$CD$155:$CD$1048576,0),MATCH((CUADRO!O$5&amp;$E631),'Hoja de Trabajo para listado'!$CD$151:$DC$151,0)),0)</f>
        <v>0</v>
      </c>
      <c r="P631" s="243">
        <f ca="1">+IFERROR(INDEX('Hoja de Trabajo para listado'!$A$155:$Z$1048576,MATCH($A631,'Hoja de Trabajo para listado'!$A$155:$A$1048576,0),MATCH((CUADRO!P$5&amp;$E631),'Hoja de Trabajo para listado'!$A$151:$Z$151,0)),0)+IFERROR(INDEX('Hoja de Trabajo para listado'!$AB$155:$BA$1048576,MATCH($A631,'Hoja de Trabajo para listado'!$AB$155:$AB$1048576,0),MATCH((CUADRO!P$5&amp;$E631),'Hoja de Trabajo para listado'!$AB$151:$BA$151,0)),0)+IFERROR(INDEX('Hoja de Trabajo para listado'!$BC$155:$CB$1048576,MATCH($A631,'Hoja de Trabajo para listado'!$BC$155:$BC$1048576,0),MATCH((CUADRO!P$5&amp;$E631),'Hoja de Trabajo para listado'!$BC$151:$CB$151,0)),0)+IFERROR(INDEX('Hoja de Trabajo para listado'!$DE$153:$DG$274,MATCH($A631,'Hoja de Trabajo para listado'!$DE$153:$DE$1048576,0),MATCH((CUADRO!P$5&amp;$E631),'Hoja de Trabajo para listado'!$DE$151:$DG$151,0)),0)+IFERROR(INDEX('Hoja de Trabajo para listado'!$CD$155:$DC$1048576,MATCH($A631,'Hoja de Trabajo para listado'!$CD$155:$CD$1048576,0),MATCH((CUADRO!P$5&amp;$E631),'Hoja de Trabajo para listado'!$CD$151:$DC$151,0)),0)</f>
        <v>0</v>
      </c>
      <c r="Q631" s="243">
        <f ca="1">+IFERROR(INDEX('Hoja de Trabajo para listado'!$A$155:$Z$1048576,MATCH($A631,'Hoja de Trabajo para listado'!$A$155:$A$1048576,0),MATCH((CUADRO!Q$5&amp;$E631),'Hoja de Trabajo para listado'!$A$151:$Z$151,0)),0)+IFERROR(INDEX('Hoja de Trabajo para listado'!$AB$155:$BA$1048576,MATCH($A631,'Hoja de Trabajo para listado'!$AB$155:$AB$1048576,0),MATCH((CUADRO!Q$5&amp;$E631),'Hoja de Trabajo para listado'!$AB$151:$BA$151,0)),0)+IFERROR(INDEX('Hoja de Trabajo para listado'!$BC$155:$CB$1048576,MATCH($A631,'Hoja de Trabajo para listado'!$BC$155:$BC$1048576,0),MATCH((CUADRO!Q$5&amp;$E631),'Hoja de Trabajo para listado'!$BC$151:$CB$151,0)),0)+IFERROR(INDEX('Hoja de Trabajo para listado'!$DE$153:$DG$274,MATCH($A631,'Hoja de Trabajo para listado'!$DE$153:$DE$1048576,0),MATCH((CUADRO!Q$5&amp;$E631),'Hoja de Trabajo para listado'!$DE$151:$DG$151,0)),0)+IFERROR(INDEX('Hoja de Trabajo para listado'!$CD$155:$DC$1048576,MATCH($A631,'Hoja de Trabajo para listado'!$CD$155:$CD$1048576,0),MATCH((CUADRO!Q$5&amp;$E631),'Hoja de Trabajo para listado'!$CD$151:$DC$151,0)),0)</f>
        <v>0</v>
      </c>
      <c r="R631" s="243">
        <f t="shared" ca="1" si="21"/>
        <v>0</v>
      </c>
      <c r="S631" s="249">
        <f ca="1">+R630+R631</f>
        <v>0</v>
      </c>
      <c r="T631" s="243">
        <f ca="1">+S631</f>
        <v>0</v>
      </c>
      <c r="U631" s="242">
        <f t="shared" si="22"/>
        <v>2</v>
      </c>
      <c r="V631" s="333" t="str">
        <f>+VLOOKUP(A631,bd_lista!$A$3:$E$590,5,FALSE)</f>
        <v>Gobiernos Autonomos Municipales</v>
      </c>
      <c r="W631" s="384"/>
      <c r="X631" s="242">
        <f>+VLOOKUP(A631,[3]Sheet1!$A$13:$D$744,4,FALSE)</f>
        <v>0</v>
      </c>
      <c r="Y631" s="242" t="e">
        <f>+VLOOKUP(X631,bd_lista!$A$3:$C$590,3,FALSE)</f>
        <v>#N/A</v>
      </c>
      <c r="Z631" s="292"/>
      <c r="AA631" s="293"/>
    </row>
    <row r="632" spans="1:27" customFormat="1" ht="15" hidden="1" customHeight="1">
      <c r="A632" s="32">
        <v>1269</v>
      </c>
      <c r="B632" s="388">
        <f>+A632</f>
        <v>1269</v>
      </c>
      <c r="C632" s="247" t="str">
        <f>+VLOOKUP(A632,bd_lista!$A$3:$C$590,3,FALSE)</f>
        <v>Gobierno Autónomo Municipal de General Juan José Pérez (Charazani)</v>
      </c>
      <c r="D632" s="385" t="str">
        <f>+C632</f>
        <v>Gobierno Autónomo Municipal de General Juan José Pérez (Charazani)</v>
      </c>
      <c r="E632" s="242" t="s">
        <v>1304</v>
      </c>
      <c r="F632" s="243">
        <f ca="1">+IFERROR(INDEX('Hoja de Trabajo para listado'!$A$155:$Z$1048576,MATCH($A632,'Hoja de Trabajo para listado'!$A$155:$A$1048576,0),MATCH((CUADRO!F$5&amp;$E632),'Hoja de Trabajo para listado'!$A$151:$Z$151,0)),0)+IFERROR(INDEX('Hoja de Trabajo para listado'!$AB$155:$BA$1048576,MATCH($A632,'Hoja de Trabajo para listado'!$AB$155:$AB$1048576,0),MATCH((CUADRO!F$5&amp;$E632),'Hoja de Trabajo para listado'!$AB$151:$BA$151,0)),0)+IFERROR(INDEX('Hoja de Trabajo para listado'!$BC$155:$CB$1048576,MATCH($A632,'Hoja de Trabajo para listado'!$BC$155:$BC$1048576,0),MATCH((CUADRO!F$5&amp;$E632),'Hoja de Trabajo para listado'!$BC$151:$CB$151,0)),0)+IFERROR(INDEX('Hoja de Trabajo para listado'!$DE$153:$DG$274,MATCH($A632,'Hoja de Trabajo para listado'!$DE$153:$DE$1048576,0),MATCH((CUADRO!F$5&amp;$E632),'Hoja de Trabajo para listado'!$DE$151:$DG$151,0)),0)+IFERROR(INDEX('Hoja de Trabajo para listado'!$CD$155:$DC$1048576,MATCH($A632,'Hoja de Trabajo para listado'!$CD$155:$CD$1048576,0),MATCH((CUADRO!F$5&amp;$E632),'Hoja de Trabajo para listado'!$CD$151:$DC$151,0)),0)</f>
        <v>0</v>
      </c>
      <c r="G632" s="243">
        <f ca="1">+IFERROR(INDEX('Hoja de Trabajo para listado'!$A$155:$Z$1048576,MATCH($A632,'Hoja de Trabajo para listado'!$A$155:$A$1048576,0),MATCH((CUADRO!G$5&amp;$E632),'Hoja de Trabajo para listado'!$A$151:$Z$151,0)),0)+IFERROR(INDEX('Hoja de Trabajo para listado'!$AB$155:$BA$1048576,MATCH($A632,'Hoja de Trabajo para listado'!$AB$155:$AB$1048576,0),MATCH((CUADRO!G$5&amp;$E632),'Hoja de Trabajo para listado'!$AB$151:$BA$151,0)),0)+IFERROR(INDEX('Hoja de Trabajo para listado'!$BC$155:$CB$1048576,MATCH($A632,'Hoja de Trabajo para listado'!$BC$155:$BC$1048576,0),MATCH((CUADRO!G$5&amp;$E632),'Hoja de Trabajo para listado'!$BC$151:$CB$151,0)),0)+IFERROR(INDEX('Hoja de Trabajo para listado'!$DE$153:$DG$274,MATCH($A632,'Hoja de Trabajo para listado'!$DE$153:$DE$1048576,0),MATCH((CUADRO!G$5&amp;$E632),'Hoja de Trabajo para listado'!$DE$151:$DG$151,0)),0)+IFERROR(INDEX('Hoja de Trabajo para listado'!$CD$155:$DC$1048576,MATCH($A632,'Hoja de Trabajo para listado'!$CD$155:$CD$1048576,0),MATCH((CUADRO!G$5&amp;$E632),'Hoja de Trabajo para listado'!$CD$151:$DC$151,0)),0)</f>
        <v>0</v>
      </c>
      <c r="H632" s="243">
        <f ca="1">+IFERROR(INDEX('Hoja de Trabajo para listado'!$A$155:$Z$1048576,MATCH($A632,'Hoja de Trabajo para listado'!$A$155:$A$1048576,0),MATCH((CUADRO!H$5&amp;$E632),'Hoja de Trabajo para listado'!$A$151:$Z$151,0)),0)+IFERROR(INDEX('Hoja de Trabajo para listado'!$AB$155:$BA$1048576,MATCH($A632,'Hoja de Trabajo para listado'!$AB$155:$AB$1048576,0),MATCH((CUADRO!H$5&amp;$E632),'Hoja de Trabajo para listado'!$AB$151:$BA$151,0)),0)+IFERROR(INDEX('Hoja de Trabajo para listado'!$BC$155:$CB$1048576,MATCH($A632,'Hoja de Trabajo para listado'!$BC$155:$BC$1048576,0),MATCH((CUADRO!H$5&amp;$E632),'Hoja de Trabajo para listado'!$BC$151:$CB$151,0)),0)+IFERROR(INDEX('Hoja de Trabajo para listado'!$DE$153:$DG$274,MATCH($A632,'Hoja de Trabajo para listado'!$DE$153:$DE$1048576,0),MATCH((CUADRO!H$5&amp;$E632),'Hoja de Trabajo para listado'!$DE$151:$DG$151,0)),0)+IFERROR(INDEX('Hoja de Trabajo para listado'!$CD$155:$DC$1048576,MATCH($A632,'Hoja de Trabajo para listado'!$CD$155:$CD$1048576,0),MATCH((CUADRO!H$5&amp;$E632),'Hoja de Trabajo para listado'!$CD$151:$DC$151,0)),0)</f>
        <v>0</v>
      </c>
      <c r="I632" s="243">
        <f ca="1">+IFERROR(INDEX('Hoja de Trabajo para listado'!$A$155:$Z$1048576,MATCH($A632,'Hoja de Trabajo para listado'!$A$155:$A$1048576,0),MATCH((CUADRO!I$5&amp;$E632),'Hoja de Trabajo para listado'!$A$151:$Z$151,0)),0)+IFERROR(INDEX('Hoja de Trabajo para listado'!$AB$155:$BA$1048576,MATCH($A632,'Hoja de Trabajo para listado'!$AB$155:$AB$1048576,0),MATCH((CUADRO!I$5&amp;$E632),'Hoja de Trabajo para listado'!$AB$151:$BA$151,0)),0)+IFERROR(INDEX('Hoja de Trabajo para listado'!$BC$155:$CB$1048576,MATCH($A632,'Hoja de Trabajo para listado'!$BC$155:$BC$1048576,0),MATCH((CUADRO!I$5&amp;$E632),'Hoja de Trabajo para listado'!$BC$151:$CB$151,0)),0)+IFERROR(INDEX('Hoja de Trabajo para listado'!$DE$153:$DG$274,MATCH($A632,'Hoja de Trabajo para listado'!$DE$153:$DE$1048576,0),MATCH((CUADRO!I$5&amp;$E632),'Hoja de Trabajo para listado'!$DE$151:$DG$151,0)),0)+IFERROR(INDEX('Hoja de Trabajo para listado'!$CD$155:$DC$1048576,MATCH($A632,'Hoja de Trabajo para listado'!$CD$155:$CD$1048576,0),MATCH((CUADRO!I$5&amp;$E632),'Hoja de Trabajo para listado'!$CD$151:$DC$151,0)),0)</f>
        <v>0</v>
      </c>
      <c r="J632" s="243">
        <f ca="1">+IFERROR(INDEX('Hoja de Trabajo para listado'!$A$155:$Z$1048576,MATCH($A632,'Hoja de Trabajo para listado'!$A$155:$A$1048576,0),MATCH((CUADRO!J$5&amp;$E632),'Hoja de Trabajo para listado'!$A$151:$Z$151,0)),0)+IFERROR(INDEX('Hoja de Trabajo para listado'!$AB$155:$BA$1048576,MATCH($A632,'Hoja de Trabajo para listado'!$AB$155:$AB$1048576,0),MATCH((CUADRO!J$5&amp;$E632),'Hoja de Trabajo para listado'!$AB$151:$BA$151,0)),0)+IFERROR(INDEX('Hoja de Trabajo para listado'!$BC$155:$CB$1048576,MATCH($A632,'Hoja de Trabajo para listado'!$BC$155:$BC$1048576,0),MATCH((CUADRO!J$5&amp;$E632),'Hoja de Trabajo para listado'!$BC$151:$CB$151,0)),0)+IFERROR(INDEX('Hoja de Trabajo para listado'!$DE$153:$DG$274,MATCH($A632,'Hoja de Trabajo para listado'!$DE$153:$DE$1048576,0),MATCH((CUADRO!J$5&amp;$E632),'Hoja de Trabajo para listado'!$DE$151:$DG$151,0)),0)+IFERROR(INDEX('Hoja de Trabajo para listado'!$CD$155:$DC$1048576,MATCH($A632,'Hoja de Trabajo para listado'!$CD$155:$CD$1048576,0),MATCH((CUADRO!J$5&amp;$E632),'Hoja de Trabajo para listado'!$CD$151:$DC$151,0)),0)</f>
        <v>0</v>
      </c>
      <c r="K632" s="243">
        <f ca="1">+IFERROR(INDEX('Hoja de Trabajo para listado'!$A$155:$Z$1048576,MATCH($A632,'Hoja de Trabajo para listado'!$A$155:$A$1048576,0),MATCH((CUADRO!K$5&amp;$E632),'Hoja de Trabajo para listado'!$A$151:$Z$151,0)),0)+IFERROR(INDEX('Hoja de Trabajo para listado'!$AB$155:$BA$1048576,MATCH($A632,'Hoja de Trabajo para listado'!$AB$155:$AB$1048576,0),MATCH((CUADRO!K$5&amp;$E632),'Hoja de Trabajo para listado'!$AB$151:$BA$151,0)),0)+IFERROR(INDEX('Hoja de Trabajo para listado'!$BC$155:$CB$1048576,MATCH($A632,'Hoja de Trabajo para listado'!$BC$155:$BC$1048576,0),MATCH((CUADRO!K$5&amp;$E632),'Hoja de Trabajo para listado'!$BC$151:$CB$151,0)),0)+IFERROR(INDEX('Hoja de Trabajo para listado'!$DE$153:$DG$274,MATCH($A632,'Hoja de Trabajo para listado'!$DE$153:$DE$1048576,0),MATCH((CUADRO!K$5&amp;$E632),'Hoja de Trabajo para listado'!$DE$151:$DG$151,0)),0)+IFERROR(INDEX('Hoja de Trabajo para listado'!$CD$155:$DC$1048576,MATCH($A632,'Hoja de Trabajo para listado'!$CD$155:$CD$1048576,0),MATCH((CUADRO!K$5&amp;$E632),'Hoja de Trabajo para listado'!$CD$151:$DC$151,0)),0)</f>
        <v>0</v>
      </c>
      <c r="L632" s="243">
        <f ca="1">+IFERROR(INDEX('Hoja de Trabajo para listado'!$A$155:$Z$1048576,MATCH($A632,'Hoja de Trabajo para listado'!$A$155:$A$1048576,0),MATCH((CUADRO!L$5&amp;$E632),'Hoja de Trabajo para listado'!$A$151:$Z$151,0)),0)+IFERROR(INDEX('Hoja de Trabajo para listado'!$AB$155:$BA$1048576,MATCH($A632,'Hoja de Trabajo para listado'!$AB$155:$AB$1048576,0),MATCH((CUADRO!L$5&amp;$E632),'Hoja de Trabajo para listado'!$AB$151:$BA$151,0)),0)+IFERROR(INDEX('Hoja de Trabajo para listado'!$BC$155:$CB$1048576,MATCH($A632,'Hoja de Trabajo para listado'!$BC$155:$BC$1048576,0),MATCH((CUADRO!L$5&amp;$E632),'Hoja de Trabajo para listado'!$BC$151:$CB$151,0)),0)+IFERROR(INDEX('Hoja de Trabajo para listado'!$DE$153:$DG$274,MATCH($A632,'Hoja de Trabajo para listado'!$DE$153:$DE$1048576,0),MATCH((CUADRO!L$5&amp;$E632),'Hoja de Trabajo para listado'!$DE$151:$DG$151,0)),0)+IFERROR(INDEX('Hoja de Trabajo para listado'!$CD$155:$DC$1048576,MATCH($A632,'Hoja de Trabajo para listado'!$CD$155:$CD$1048576,0),MATCH((CUADRO!L$5&amp;$E632),'Hoja de Trabajo para listado'!$CD$151:$DC$151,0)),0)</f>
        <v>0</v>
      </c>
      <c r="M632" s="243">
        <f ca="1">+IFERROR(INDEX('Hoja de Trabajo para listado'!$A$155:$Z$1048576,MATCH($A632,'Hoja de Trabajo para listado'!$A$155:$A$1048576,0),MATCH((CUADRO!M$5&amp;$E632),'Hoja de Trabajo para listado'!$A$151:$Z$151,0)),0)+IFERROR(INDEX('Hoja de Trabajo para listado'!$AB$155:$BA$1048576,MATCH($A632,'Hoja de Trabajo para listado'!$AB$155:$AB$1048576,0),MATCH((CUADRO!M$5&amp;$E632),'Hoja de Trabajo para listado'!$AB$151:$BA$151,0)),0)+IFERROR(INDEX('Hoja de Trabajo para listado'!$BC$155:$CB$1048576,MATCH($A632,'Hoja de Trabajo para listado'!$BC$155:$BC$1048576,0),MATCH((CUADRO!M$5&amp;$E632),'Hoja de Trabajo para listado'!$BC$151:$CB$151,0)),0)+IFERROR(INDEX('Hoja de Trabajo para listado'!$DE$153:$DG$274,MATCH($A632,'Hoja de Trabajo para listado'!$DE$153:$DE$1048576,0),MATCH((CUADRO!M$5&amp;$E632),'Hoja de Trabajo para listado'!$DE$151:$DG$151,0)),0)+IFERROR(INDEX('Hoja de Trabajo para listado'!$CD$155:$DC$1048576,MATCH($A632,'Hoja de Trabajo para listado'!$CD$155:$CD$1048576,0),MATCH((CUADRO!M$5&amp;$E632),'Hoja de Trabajo para listado'!$CD$151:$DC$151,0)),0)</f>
        <v>0</v>
      </c>
      <c r="N632" s="243">
        <f ca="1">+IFERROR(INDEX('Hoja de Trabajo para listado'!$A$155:$Z$1048576,MATCH($A632,'Hoja de Trabajo para listado'!$A$155:$A$1048576,0),MATCH((CUADRO!N$5&amp;$E632),'Hoja de Trabajo para listado'!$A$151:$Z$151,0)),0)+IFERROR(INDEX('Hoja de Trabajo para listado'!$AB$155:$BA$1048576,MATCH($A632,'Hoja de Trabajo para listado'!$AB$155:$AB$1048576,0),MATCH((CUADRO!N$5&amp;$E632),'Hoja de Trabajo para listado'!$AB$151:$BA$151,0)),0)+IFERROR(INDEX('Hoja de Trabajo para listado'!$BC$155:$CB$1048576,MATCH($A632,'Hoja de Trabajo para listado'!$BC$155:$BC$1048576,0),MATCH((CUADRO!N$5&amp;$E632),'Hoja de Trabajo para listado'!$BC$151:$CB$151,0)),0)+IFERROR(INDEX('Hoja de Trabajo para listado'!$DE$153:$DG$274,MATCH($A632,'Hoja de Trabajo para listado'!$DE$153:$DE$1048576,0),MATCH((CUADRO!N$5&amp;$E632),'Hoja de Trabajo para listado'!$DE$151:$DG$151,0)),0)+IFERROR(INDEX('Hoja de Trabajo para listado'!$CD$155:$DC$1048576,MATCH($A632,'Hoja de Trabajo para listado'!$CD$155:$CD$1048576,0),MATCH((CUADRO!N$5&amp;$E632),'Hoja de Trabajo para listado'!$CD$151:$DC$151,0)),0)</f>
        <v>0</v>
      </c>
      <c r="O632" s="243">
        <f ca="1">+IFERROR(INDEX('Hoja de Trabajo para listado'!$A$155:$Z$1048576,MATCH($A632,'Hoja de Trabajo para listado'!$A$155:$A$1048576,0),MATCH((CUADRO!O$5&amp;$E632),'Hoja de Trabajo para listado'!$A$151:$Z$151,0)),0)+IFERROR(INDEX('Hoja de Trabajo para listado'!$AB$155:$BA$1048576,MATCH($A632,'Hoja de Trabajo para listado'!$AB$155:$AB$1048576,0),MATCH((CUADRO!O$5&amp;$E632),'Hoja de Trabajo para listado'!$AB$151:$BA$151,0)),0)+IFERROR(INDEX('Hoja de Trabajo para listado'!$BC$155:$CB$1048576,MATCH($A632,'Hoja de Trabajo para listado'!$BC$155:$BC$1048576,0),MATCH((CUADRO!O$5&amp;$E632),'Hoja de Trabajo para listado'!$BC$151:$CB$151,0)),0)+IFERROR(INDEX('Hoja de Trabajo para listado'!$DE$153:$DG$274,MATCH($A632,'Hoja de Trabajo para listado'!$DE$153:$DE$1048576,0),MATCH((CUADRO!O$5&amp;$E632),'Hoja de Trabajo para listado'!$DE$151:$DG$151,0)),0)+IFERROR(INDEX('Hoja de Trabajo para listado'!$CD$155:$DC$1048576,MATCH($A632,'Hoja de Trabajo para listado'!$CD$155:$CD$1048576,0),MATCH((CUADRO!O$5&amp;$E632),'Hoja de Trabajo para listado'!$CD$151:$DC$151,0)),0)</f>
        <v>0</v>
      </c>
      <c r="P632" s="243">
        <f ca="1">+IFERROR(INDEX('Hoja de Trabajo para listado'!$A$155:$Z$1048576,MATCH($A632,'Hoja de Trabajo para listado'!$A$155:$A$1048576,0),MATCH((CUADRO!P$5&amp;$E632),'Hoja de Trabajo para listado'!$A$151:$Z$151,0)),0)+IFERROR(INDEX('Hoja de Trabajo para listado'!$AB$155:$BA$1048576,MATCH($A632,'Hoja de Trabajo para listado'!$AB$155:$AB$1048576,0),MATCH((CUADRO!P$5&amp;$E632),'Hoja de Trabajo para listado'!$AB$151:$BA$151,0)),0)+IFERROR(INDEX('Hoja de Trabajo para listado'!$BC$155:$CB$1048576,MATCH($A632,'Hoja de Trabajo para listado'!$BC$155:$BC$1048576,0),MATCH((CUADRO!P$5&amp;$E632),'Hoja de Trabajo para listado'!$BC$151:$CB$151,0)),0)+IFERROR(INDEX('Hoja de Trabajo para listado'!$DE$153:$DG$274,MATCH($A632,'Hoja de Trabajo para listado'!$DE$153:$DE$1048576,0),MATCH((CUADRO!P$5&amp;$E632),'Hoja de Trabajo para listado'!$DE$151:$DG$151,0)),0)+IFERROR(INDEX('Hoja de Trabajo para listado'!$CD$155:$DC$1048576,MATCH($A632,'Hoja de Trabajo para listado'!$CD$155:$CD$1048576,0),MATCH((CUADRO!P$5&amp;$E632),'Hoja de Trabajo para listado'!$CD$151:$DC$151,0)),0)</f>
        <v>0</v>
      </c>
      <c r="Q632" s="243">
        <f ca="1">+IFERROR(INDEX('Hoja de Trabajo para listado'!$A$155:$Z$1048576,MATCH($A632,'Hoja de Trabajo para listado'!$A$155:$A$1048576,0),MATCH((CUADRO!Q$5&amp;$E632),'Hoja de Trabajo para listado'!$A$151:$Z$151,0)),0)+IFERROR(INDEX('Hoja de Trabajo para listado'!$AB$155:$BA$1048576,MATCH($A632,'Hoja de Trabajo para listado'!$AB$155:$AB$1048576,0),MATCH((CUADRO!Q$5&amp;$E632),'Hoja de Trabajo para listado'!$AB$151:$BA$151,0)),0)+IFERROR(INDEX('Hoja de Trabajo para listado'!$BC$155:$CB$1048576,MATCH($A632,'Hoja de Trabajo para listado'!$BC$155:$BC$1048576,0),MATCH((CUADRO!Q$5&amp;$E632),'Hoja de Trabajo para listado'!$BC$151:$CB$151,0)),0)+IFERROR(INDEX('Hoja de Trabajo para listado'!$DE$153:$DG$274,MATCH($A632,'Hoja de Trabajo para listado'!$DE$153:$DE$1048576,0),MATCH((CUADRO!Q$5&amp;$E632),'Hoja de Trabajo para listado'!$DE$151:$DG$151,0)),0)+IFERROR(INDEX('Hoja de Trabajo para listado'!$CD$155:$DC$1048576,MATCH($A632,'Hoja de Trabajo para listado'!$CD$155:$CD$1048576,0),MATCH((CUADRO!Q$5&amp;$E632),'Hoja de Trabajo para listado'!$CD$151:$DC$151,0)),0)</f>
        <v>0</v>
      </c>
      <c r="R632" s="243">
        <f t="shared" ca="1" si="21"/>
        <v>0</v>
      </c>
      <c r="S632" s="249"/>
      <c r="T632" s="243">
        <f ca="1">+T633</f>
        <v>0</v>
      </c>
      <c r="U632" s="242">
        <f t="shared" si="22"/>
        <v>1</v>
      </c>
      <c r="V632" s="333" t="str">
        <f>+VLOOKUP(A632,bd_lista!$A$3:$E$590,5,FALSE)</f>
        <v>Gobiernos Autonomos Municipales</v>
      </c>
      <c r="W632" s="383" t="str">
        <f>+V632</f>
        <v>Gobiernos Autonomos Municipales</v>
      </c>
      <c r="X632" s="242">
        <f>+VLOOKUP(A632,[3]Sheet1!$A$13:$D$744,4,FALSE)</f>
        <v>0</v>
      </c>
      <c r="Y632" s="242" t="e">
        <f>+VLOOKUP(X632,bd_lista!$A$3:$C$590,3,FALSE)</f>
        <v>#N/A</v>
      </c>
      <c r="Z632" s="294">
        <f>+X632</f>
        <v>0</v>
      </c>
      <c r="AA632" s="295" t="e">
        <f>+Y632</f>
        <v>#N/A</v>
      </c>
    </row>
    <row r="633" spans="1:27" customFormat="1" ht="15" hidden="1" customHeight="1">
      <c r="A633" s="32">
        <v>1269</v>
      </c>
      <c r="B633" s="389"/>
      <c r="C633" s="247" t="str">
        <f>+VLOOKUP(A633,bd_lista!$A$3:$C$590,3,FALSE)</f>
        <v>Gobierno Autónomo Municipal de General Juan José Pérez (Charazani)</v>
      </c>
      <c r="D633" s="386"/>
      <c r="E633" s="244" t="s">
        <v>1305</v>
      </c>
      <c r="F633" s="243">
        <f ca="1">+IFERROR(INDEX('Hoja de Trabajo para listado'!$A$155:$Z$1048576,MATCH($A633,'Hoja de Trabajo para listado'!$A$155:$A$1048576,0),MATCH((CUADRO!F$5&amp;$E633),'Hoja de Trabajo para listado'!$A$151:$Z$151,0)),0)+IFERROR(INDEX('Hoja de Trabajo para listado'!$AB$155:$BA$1048576,MATCH($A633,'Hoja de Trabajo para listado'!$AB$155:$AB$1048576,0),MATCH((CUADRO!F$5&amp;$E633),'Hoja de Trabajo para listado'!$AB$151:$BA$151,0)),0)+IFERROR(INDEX('Hoja de Trabajo para listado'!$BC$155:$CB$1048576,MATCH($A633,'Hoja de Trabajo para listado'!$BC$155:$BC$1048576,0),MATCH((CUADRO!F$5&amp;$E633),'Hoja de Trabajo para listado'!$BC$151:$CB$151,0)),0)+IFERROR(INDEX('Hoja de Trabajo para listado'!$DE$153:$DG$274,MATCH($A633,'Hoja de Trabajo para listado'!$DE$153:$DE$1048576,0),MATCH((CUADRO!F$5&amp;$E633),'Hoja de Trabajo para listado'!$DE$151:$DG$151,0)),0)+IFERROR(INDEX('Hoja de Trabajo para listado'!$CD$155:$DC$1048576,MATCH($A633,'Hoja de Trabajo para listado'!$CD$155:$CD$1048576,0),MATCH((CUADRO!F$5&amp;$E633),'Hoja de Trabajo para listado'!$CD$151:$DC$151,0)),0)</f>
        <v>0</v>
      </c>
      <c r="G633" s="243">
        <f ca="1">+IFERROR(INDEX('Hoja de Trabajo para listado'!$A$155:$Z$1048576,MATCH($A633,'Hoja de Trabajo para listado'!$A$155:$A$1048576,0),MATCH((CUADRO!G$5&amp;$E633),'Hoja de Trabajo para listado'!$A$151:$Z$151,0)),0)+IFERROR(INDEX('Hoja de Trabajo para listado'!$AB$155:$BA$1048576,MATCH($A633,'Hoja de Trabajo para listado'!$AB$155:$AB$1048576,0),MATCH((CUADRO!G$5&amp;$E633),'Hoja de Trabajo para listado'!$AB$151:$BA$151,0)),0)+IFERROR(INDEX('Hoja de Trabajo para listado'!$BC$155:$CB$1048576,MATCH($A633,'Hoja de Trabajo para listado'!$BC$155:$BC$1048576,0),MATCH((CUADRO!G$5&amp;$E633),'Hoja de Trabajo para listado'!$BC$151:$CB$151,0)),0)+IFERROR(INDEX('Hoja de Trabajo para listado'!$DE$153:$DG$274,MATCH($A633,'Hoja de Trabajo para listado'!$DE$153:$DE$1048576,0),MATCH((CUADRO!G$5&amp;$E633),'Hoja de Trabajo para listado'!$DE$151:$DG$151,0)),0)+IFERROR(INDEX('Hoja de Trabajo para listado'!$CD$155:$DC$1048576,MATCH($A633,'Hoja de Trabajo para listado'!$CD$155:$CD$1048576,0),MATCH((CUADRO!G$5&amp;$E633),'Hoja de Trabajo para listado'!$CD$151:$DC$151,0)),0)</f>
        <v>0</v>
      </c>
      <c r="H633" s="243">
        <f ca="1">+IFERROR(INDEX('Hoja de Trabajo para listado'!$A$155:$Z$1048576,MATCH($A633,'Hoja de Trabajo para listado'!$A$155:$A$1048576,0),MATCH((CUADRO!H$5&amp;$E633),'Hoja de Trabajo para listado'!$A$151:$Z$151,0)),0)+IFERROR(INDEX('Hoja de Trabajo para listado'!$AB$155:$BA$1048576,MATCH($A633,'Hoja de Trabajo para listado'!$AB$155:$AB$1048576,0),MATCH((CUADRO!H$5&amp;$E633),'Hoja de Trabajo para listado'!$AB$151:$BA$151,0)),0)+IFERROR(INDEX('Hoja de Trabajo para listado'!$BC$155:$CB$1048576,MATCH($A633,'Hoja de Trabajo para listado'!$BC$155:$BC$1048576,0),MATCH((CUADRO!H$5&amp;$E633),'Hoja de Trabajo para listado'!$BC$151:$CB$151,0)),0)+IFERROR(INDEX('Hoja de Trabajo para listado'!$DE$153:$DG$274,MATCH($A633,'Hoja de Trabajo para listado'!$DE$153:$DE$1048576,0),MATCH((CUADRO!H$5&amp;$E633),'Hoja de Trabajo para listado'!$DE$151:$DG$151,0)),0)+IFERROR(INDEX('Hoja de Trabajo para listado'!$CD$155:$DC$1048576,MATCH($A633,'Hoja de Trabajo para listado'!$CD$155:$CD$1048576,0),MATCH((CUADRO!H$5&amp;$E633),'Hoja de Trabajo para listado'!$CD$151:$DC$151,0)),0)</f>
        <v>0</v>
      </c>
      <c r="I633" s="243">
        <f ca="1">+IFERROR(INDEX('Hoja de Trabajo para listado'!$A$155:$Z$1048576,MATCH($A633,'Hoja de Trabajo para listado'!$A$155:$A$1048576,0),MATCH((CUADRO!I$5&amp;$E633),'Hoja de Trabajo para listado'!$A$151:$Z$151,0)),0)+IFERROR(INDEX('Hoja de Trabajo para listado'!$AB$155:$BA$1048576,MATCH($A633,'Hoja de Trabajo para listado'!$AB$155:$AB$1048576,0),MATCH((CUADRO!I$5&amp;$E633),'Hoja de Trabajo para listado'!$AB$151:$BA$151,0)),0)+IFERROR(INDEX('Hoja de Trabajo para listado'!$BC$155:$CB$1048576,MATCH($A633,'Hoja de Trabajo para listado'!$BC$155:$BC$1048576,0),MATCH((CUADRO!I$5&amp;$E633),'Hoja de Trabajo para listado'!$BC$151:$CB$151,0)),0)+IFERROR(INDEX('Hoja de Trabajo para listado'!$DE$153:$DG$274,MATCH($A633,'Hoja de Trabajo para listado'!$DE$153:$DE$1048576,0),MATCH((CUADRO!I$5&amp;$E633),'Hoja de Trabajo para listado'!$DE$151:$DG$151,0)),0)+IFERROR(INDEX('Hoja de Trabajo para listado'!$CD$155:$DC$1048576,MATCH($A633,'Hoja de Trabajo para listado'!$CD$155:$CD$1048576,0),MATCH((CUADRO!I$5&amp;$E633),'Hoja de Trabajo para listado'!$CD$151:$DC$151,0)),0)</f>
        <v>0</v>
      </c>
      <c r="J633" s="243">
        <f ca="1">+IFERROR(INDEX('Hoja de Trabajo para listado'!$A$155:$Z$1048576,MATCH($A633,'Hoja de Trabajo para listado'!$A$155:$A$1048576,0),MATCH((CUADRO!J$5&amp;$E633),'Hoja de Trabajo para listado'!$A$151:$Z$151,0)),0)+IFERROR(INDEX('Hoja de Trabajo para listado'!$AB$155:$BA$1048576,MATCH($A633,'Hoja de Trabajo para listado'!$AB$155:$AB$1048576,0),MATCH((CUADRO!J$5&amp;$E633),'Hoja de Trabajo para listado'!$AB$151:$BA$151,0)),0)+IFERROR(INDEX('Hoja de Trabajo para listado'!$BC$155:$CB$1048576,MATCH($A633,'Hoja de Trabajo para listado'!$BC$155:$BC$1048576,0),MATCH((CUADRO!J$5&amp;$E633),'Hoja de Trabajo para listado'!$BC$151:$CB$151,0)),0)+IFERROR(INDEX('Hoja de Trabajo para listado'!$DE$153:$DG$274,MATCH($A633,'Hoja de Trabajo para listado'!$DE$153:$DE$1048576,0),MATCH((CUADRO!J$5&amp;$E633),'Hoja de Trabajo para listado'!$DE$151:$DG$151,0)),0)+IFERROR(INDEX('Hoja de Trabajo para listado'!$CD$155:$DC$1048576,MATCH($A633,'Hoja de Trabajo para listado'!$CD$155:$CD$1048576,0),MATCH((CUADRO!J$5&amp;$E633),'Hoja de Trabajo para listado'!$CD$151:$DC$151,0)),0)</f>
        <v>0</v>
      </c>
      <c r="K633" s="243">
        <f ca="1">+IFERROR(INDEX('Hoja de Trabajo para listado'!$A$155:$Z$1048576,MATCH($A633,'Hoja de Trabajo para listado'!$A$155:$A$1048576,0),MATCH((CUADRO!K$5&amp;$E633),'Hoja de Trabajo para listado'!$A$151:$Z$151,0)),0)+IFERROR(INDEX('Hoja de Trabajo para listado'!$AB$155:$BA$1048576,MATCH($A633,'Hoja de Trabajo para listado'!$AB$155:$AB$1048576,0),MATCH((CUADRO!K$5&amp;$E633),'Hoja de Trabajo para listado'!$AB$151:$BA$151,0)),0)+IFERROR(INDEX('Hoja de Trabajo para listado'!$BC$155:$CB$1048576,MATCH($A633,'Hoja de Trabajo para listado'!$BC$155:$BC$1048576,0),MATCH((CUADRO!K$5&amp;$E633),'Hoja de Trabajo para listado'!$BC$151:$CB$151,0)),0)+IFERROR(INDEX('Hoja de Trabajo para listado'!$DE$153:$DG$274,MATCH($A633,'Hoja de Trabajo para listado'!$DE$153:$DE$1048576,0),MATCH((CUADRO!K$5&amp;$E633),'Hoja de Trabajo para listado'!$DE$151:$DG$151,0)),0)+IFERROR(INDEX('Hoja de Trabajo para listado'!$CD$155:$DC$1048576,MATCH($A633,'Hoja de Trabajo para listado'!$CD$155:$CD$1048576,0),MATCH((CUADRO!K$5&amp;$E633),'Hoja de Trabajo para listado'!$CD$151:$DC$151,0)),0)</f>
        <v>0</v>
      </c>
      <c r="L633" s="243">
        <f ca="1">+IFERROR(INDEX('Hoja de Trabajo para listado'!$A$155:$Z$1048576,MATCH($A633,'Hoja de Trabajo para listado'!$A$155:$A$1048576,0),MATCH((CUADRO!L$5&amp;$E633),'Hoja de Trabajo para listado'!$A$151:$Z$151,0)),0)+IFERROR(INDEX('Hoja de Trabajo para listado'!$AB$155:$BA$1048576,MATCH($A633,'Hoja de Trabajo para listado'!$AB$155:$AB$1048576,0),MATCH((CUADRO!L$5&amp;$E633),'Hoja de Trabajo para listado'!$AB$151:$BA$151,0)),0)+IFERROR(INDEX('Hoja de Trabajo para listado'!$BC$155:$CB$1048576,MATCH($A633,'Hoja de Trabajo para listado'!$BC$155:$BC$1048576,0),MATCH((CUADRO!L$5&amp;$E633),'Hoja de Trabajo para listado'!$BC$151:$CB$151,0)),0)+IFERROR(INDEX('Hoja de Trabajo para listado'!$DE$153:$DG$274,MATCH($A633,'Hoja de Trabajo para listado'!$DE$153:$DE$1048576,0),MATCH((CUADRO!L$5&amp;$E633),'Hoja de Trabajo para listado'!$DE$151:$DG$151,0)),0)+IFERROR(INDEX('Hoja de Trabajo para listado'!$CD$155:$DC$1048576,MATCH($A633,'Hoja de Trabajo para listado'!$CD$155:$CD$1048576,0),MATCH((CUADRO!L$5&amp;$E633),'Hoja de Trabajo para listado'!$CD$151:$DC$151,0)),0)</f>
        <v>0</v>
      </c>
      <c r="M633" s="243">
        <f ca="1">+IFERROR(INDEX('Hoja de Trabajo para listado'!$A$155:$Z$1048576,MATCH($A633,'Hoja de Trabajo para listado'!$A$155:$A$1048576,0),MATCH((CUADRO!M$5&amp;$E633),'Hoja de Trabajo para listado'!$A$151:$Z$151,0)),0)+IFERROR(INDEX('Hoja de Trabajo para listado'!$AB$155:$BA$1048576,MATCH($A633,'Hoja de Trabajo para listado'!$AB$155:$AB$1048576,0),MATCH((CUADRO!M$5&amp;$E633),'Hoja de Trabajo para listado'!$AB$151:$BA$151,0)),0)+IFERROR(INDEX('Hoja de Trabajo para listado'!$BC$155:$CB$1048576,MATCH($A633,'Hoja de Trabajo para listado'!$BC$155:$BC$1048576,0),MATCH((CUADRO!M$5&amp;$E633),'Hoja de Trabajo para listado'!$BC$151:$CB$151,0)),0)+IFERROR(INDEX('Hoja de Trabajo para listado'!$DE$153:$DG$274,MATCH($A633,'Hoja de Trabajo para listado'!$DE$153:$DE$1048576,0),MATCH((CUADRO!M$5&amp;$E633),'Hoja de Trabajo para listado'!$DE$151:$DG$151,0)),0)+IFERROR(INDEX('Hoja de Trabajo para listado'!$CD$155:$DC$1048576,MATCH($A633,'Hoja de Trabajo para listado'!$CD$155:$CD$1048576,0),MATCH((CUADRO!M$5&amp;$E633),'Hoja de Trabajo para listado'!$CD$151:$DC$151,0)),0)</f>
        <v>0</v>
      </c>
      <c r="N633" s="243">
        <f ca="1">+IFERROR(INDEX('Hoja de Trabajo para listado'!$A$155:$Z$1048576,MATCH($A633,'Hoja de Trabajo para listado'!$A$155:$A$1048576,0),MATCH((CUADRO!N$5&amp;$E633),'Hoja de Trabajo para listado'!$A$151:$Z$151,0)),0)+IFERROR(INDEX('Hoja de Trabajo para listado'!$AB$155:$BA$1048576,MATCH($A633,'Hoja de Trabajo para listado'!$AB$155:$AB$1048576,0),MATCH((CUADRO!N$5&amp;$E633),'Hoja de Trabajo para listado'!$AB$151:$BA$151,0)),0)+IFERROR(INDEX('Hoja de Trabajo para listado'!$BC$155:$CB$1048576,MATCH($A633,'Hoja de Trabajo para listado'!$BC$155:$BC$1048576,0),MATCH((CUADRO!N$5&amp;$E633),'Hoja de Trabajo para listado'!$BC$151:$CB$151,0)),0)+IFERROR(INDEX('Hoja de Trabajo para listado'!$DE$153:$DG$274,MATCH($A633,'Hoja de Trabajo para listado'!$DE$153:$DE$1048576,0),MATCH((CUADRO!N$5&amp;$E633),'Hoja de Trabajo para listado'!$DE$151:$DG$151,0)),0)+IFERROR(INDEX('Hoja de Trabajo para listado'!$CD$155:$DC$1048576,MATCH($A633,'Hoja de Trabajo para listado'!$CD$155:$CD$1048576,0),MATCH((CUADRO!N$5&amp;$E633),'Hoja de Trabajo para listado'!$CD$151:$DC$151,0)),0)</f>
        <v>0</v>
      </c>
      <c r="O633" s="243">
        <f ca="1">+IFERROR(INDEX('Hoja de Trabajo para listado'!$A$155:$Z$1048576,MATCH($A633,'Hoja de Trabajo para listado'!$A$155:$A$1048576,0),MATCH((CUADRO!O$5&amp;$E633),'Hoja de Trabajo para listado'!$A$151:$Z$151,0)),0)+IFERROR(INDEX('Hoja de Trabajo para listado'!$AB$155:$BA$1048576,MATCH($A633,'Hoja de Trabajo para listado'!$AB$155:$AB$1048576,0),MATCH((CUADRO!O$5&amp;$E633),'Hoja de Trabajo para listado'!$AB$151:$BA$151,0)),0)+IFERROR(INDEX('Hoja de Trabajo para listado'!$BC$155:$CB$1048576,MATCH($A633,'Hoja de Trabajo para listado'!$BC$155:$BC$1048576,0),MATCH((CUADRO!O$5&amp;$E633),'Hoja de Trabajo para listado'!$BC$151:$CB$151,0)),0)+IFERROR(INDEX('Hoja de Trabajo para listado'!$DE$153:$DG$274,MATCH($A633,'Hoja de Trabajo para listado'!$DE$153:$DE$1048576,0),MATCH((CUADRO!O$5&amp;$E633),'Hoja de Trabajo para listado'!$DE$151:$DG$151,0)),0)+IFERROR(INDEX('Hoja de Trabajo para listado'!$CD$155:$DC$1048576,MATCH($A633,'Hoja de Trabajo para listado'!$CD$155:$CD$1048576,0),MATCH((CUADRO!O$5&amp;$E633),'Hoja de Trabajo para listado'!$CD$151:$DC$151,0)),0)</f>
        <v>0</v>
      </c>
      <c r="P633" s="243">
        <f ca="1">+IFERROR(INDEX('Hoja de Trabajo para listado'!$A$155:$Z$1048576,MATCH($A633,'Hoja de Trabajo para listado'!$A$155:$A$1048576,0),MATCH((CUADRO!P$5&amp;$E633),'Hoja de Trabajo para listado'!$A$151:$Z$151,0)),0)+IFERROR(INDEX('Hoja de Trabajo para listado'!$AB$155:$BA$1048576,MATCH($A633,'Hoja de Trabajo para listado'!$AB$155:$AB$1048576,0),MATCH((CUADRO!P$5&amp;$E633),'Hoja de Trabajo para listado'!$AB$151:$BA$151,0)),0)+IFERROR(INDEX('Hoja de Trabajo para listado'!$BC$155:$CB$1048576,MATCH($A633,'Hoja de Trabajo para listado'!$BC$155:$BC$1048576,0),MATCH((CUADRO!P$5&amp;$E633),'Hoja de Trabajo para listado'!$BC$151:$CB$151,0)),0)+IFERROR(INDEX('Hoja de Trabajo para listado'!$DE$153:$DG$274,MATCH($A633,'Hoja de Trabajo para listado'!$DE$153:$DE$1048576,0),MATCH((CUADRO!P$5&amp;$E633),'Hoja de Trabajo para listado'!$DE$151:$DG$151,0)),0)+IFERROR(INDEX('Hoja de Trabajo para listado'!$CD$155:$DC$1048576,MATCH($A633,'Hoja de Trabajo para listado'!$CD$155:$CD$1048576,0),MATCH((CUADRO!P$5&amp;$E633),'Hoja de Trabajo para listado'!$CD$151:$DC$151,0)),0)</f>
        <v>0</v>
      </c>
      <c r="Q633" s="243">
        <f ca="1">+IFERROR(INDEX('Hoja de Trabajo para listado'!$A$155:$Z$1048576,MATCH($A633,'Hoja de Trabajo para listado'!$A$155:$A$1048576,0),MATCH((CUADRO!Q$5&amp;$E633),'Hoja de Trabajo para listado'!$A$151:$Z$151,0)),0)+IFERROR(INDEX('Hoja de Trabajo para listado'!$AB$155:$BA$1048576,MATCH($A633,'Hoja de Trabajo para listado'!$AB$155:$AB$1048576,0),MATCH((CUADRO!Q$5&amp;$E633),'Hoja de Trabajo para listado'!$AB$151:$BA$151,0)),0)+IFERROR(INDEX('Hoja de Trabajo para listado'!$BC$155:$CB$1048576,MATCH($A633,'Hoja de Trabajo para listado'!$BC$155:$BC$1048576,0),MATCH((CUADRO!Q$5&amp;$E633),'Hoja de Trabajo para listado'!$BC$151:$CB$151,0)),0)+IFERROR(INDEX('Hoja de Trabajo para listado'!$DE$153:$DG$274,MATCH($A633,'Hoja de Trabajo para listado'!$DE$153:$DE$1048576,0),MATCH((CUADRO!Q$5&amp;$E633),'Hoja de Trabajo para listado'!$DE$151:$DG$151,0)),0)+IFERROR(INDEX('Hoja de Trabajo para listado'!$CD$155:$DC$1048576,MATCH($A633,'Hoja de Trabajo para listado'!$CD$155:$CD$1048576,0),MATCH((CUADRO!Q$5&amp;$E633),'Hoja de Trabajo para listado'!$CD$151:$DC$151,0)),0)</f>
        <v>0</v>
      </c>
      <c r="R633" s="243">
        <f t="shared" ca="1" si="21"/>
        <v>0</v>
      </c>
      <c r="S633" s="249">
        <f ca="1">+R632+R633</f>
        <v>0</v>
      </c>
      <c r="T633" s="243">
        <f ca="1">+S633</f>
        <v>0</v>
      </c>
      <c r="U633" s="242">
        <f t="shared" si="22"/>
        <v>2</v>
      </c>
      <c r="V633" s="333" t="str">
        <f>+VLOOKUP(A633,bd_lista!$A$3:$E$590,5,FALSE)</f>
        <v>Gobiernos Autonomos Municipales</v>
      </c>
      <c r="W633" s="384"/>
      <c r="X633" s="242">
        <f>+VLOOKUP(A633,[3]Sheet1!$A$13:$D$744,4,FALSE)</f>
        <v>0</v>
      </c>
      <c r="Y633" s="242" t="e">
        <f>+VLOOKUP(X633,bd_lista!$A$3:$C$590,3,FALSE)</f>
        <v>#N/A</v>
      </c>
      <c r="Z633" s="292"/>
      <c r="AA633" s="293"/>
    </row>
    <row r="634" spans="1:27" customFormat="1" ht="15" hidden="1" customHeight="1">
      <c r="A634" s="32">
        <v>1270</v>
      </c>
      <c r="B634" s="388">
        <f>+A634</f>
        <v>1270</v>
      </c>
      <c r="C634" s="247" t="str">
        <f>+VLOOKUP(A634,bd_lista!$A$3:$C$590,3,FALSE)</f>
        <v>Gobierno Autónomo Municipal de Curva</v>
      </c>
      <c r="D634" s="385" t="str">
        <f>+C634</f>
        <v>Gobierno Autónomo Municipal de Curva</v>
      </c>
      <c r="E634" s="242" t="s">
        <v>1304</v>
      </c>
      <c r="F634" s="243">
        <f ca="1">+IFERROR(INDEX('Hoja de Trabajo para listado'!$A$155:$Z$1048576,MATCH($A634,'Hoja de Trabajo para listado'!$A$155:$A$1048576,0),MATCH((CUADRO!F$5&amp;$E634),'Hoja de Trabajo para listado'!$A$151:$Z$151,0)),0)+IFERROR(INDEX('Hoja de Trabajo para listado'!$AB$155:$BA$1048576,MATCH($A634,'Hoja de Trabajo para listado'!$AB$155:$AB$1048576,0),MATCH((CUADRO!F$5&amp;$E634),'Hoja de Trabajo para listado'!$AB$151:$BA$151,0)),0)+IFERROR(INDEX('Hoja de Trabajo para listado'!$BC$155:$CB$1048576,MATCH($A634,'Hoja de Trabajo para listado'!$BC$155:$BC$1048576,0),MATCH((CUADRO!F$5&amp;$E634),'Hoja de Trabajo para listado'!$BC$151:$CB$151,0)),0)+IFERROR(INDEX('Hoja de Trabajo para listado'!$DE$153:$DG$274,MATCH($A634,'Hoja de Trabajo para listado'!$DE$153:$DE$1048576,0),MATCH((CUADRO!F$5&amp;$E634),'Hoja de Trabajo para listado'!$DE$151:$DG$151,0)),0)+IFERROR(INDEX('Hoja de Trabajo para listado'!$CD$155:$DC$1048576,MATCH($A634,'Hoja de Trabajo para listado'!$CD$155:$CD$1048576,0),MATCH((CUADRO!F$5&amp;$E634),'Hoja de Trabajo para listado'!$CD$151:$DC$151,0)),0)</f>
        <v>0</v>
      </c>
      <c r="G634" s="243">
        <f ca="1">+IFERROR(INDEX('Hoja de Trabajo para listado'!$A$155:$Z$1048576,MATCH($A634,'Hoja de Trabajo para listado'!$A$155:$A$1048576,0),MATCH((CUADRO!G$5&amp;$E634),'Hoja de Trabajo para listado'!$A$151:$Z$151,0)),0)+IFERROR(INDEX('Hoja de Trabajo para listado'!$AB$155:$BA$1048576,MATCH($A634,'Hoja de Trabajo para listado'!$AB$155:$AB$1048576,0),MATCH((CUADRO!G$5&amp;$E634),'Hoja de Trabajo para listado'!$AB$151:$BA$151,0)),0)+IFERROR(INDEX('Hoja de Trabajo para listado'!$BC$155:$CB$1048576,MATCH($A634,'Hoja de Trabajo para listado'!$BC$155:$BC$1048576,0),MATCH((CUADRO!G$5&amp;$E634),'Hoja de Trabajo para listado'!$BC$151:$CB$151,0)),0)+IFERROR(INDEX('Hoja de Trabajo para listado'!$DE$153:$DG$274,MATCH($A634,'Hoja de Trabajo para listado'!$DE$153:$DE$1048576,0),MATCH((CUADRO!G$5&amp;$E634),'Hoja de Trabajo para listado'!$DE$151:$DG$151,0)),0)+IFERROR(INDEX('Hoja de Trabajo para listado'!$CD$155:$DC$1048576,MATCH($A634,'Hoja de Trabajo para listado'!$CD$155:$CD$1048576,0),MATCH((CUADRO!G$5&amp;$E634),'Hoja de Trabajo para listado'!$CD$151:$DC$151,0)),0)</f>
        <v>0</v>
      </c>
      <c r="H634" s="243">
        <f ca="1">+IFERROR(INDEX('Hoja de Trabajo para listado'!$A$155:$Z$1048576,MATCH($A634,'Hoja de Trabajo para listado'!$A$155:$A$1048576,0),MATCH((CUADRO!H$5&amp;$E634),'Hoja de Trabajo para listado'!$A$151:$Z$151,0)),0)+IFERROR(INDEX('Hoja de Trabajo para listado'!$AB$155:$BA$1048576,MATCH($A634,'Hoja de Trabajo para listado'!$AB$155:$AB$1048576,0),MATCH((CUADRO!H$5&amp;$E634),'Hoja de Trabajo para listado'!$AB$151:$BA$151,0)),0)+IFERROR(INDEX('Hoja de Trabajo para listado'!$BC$155:$CB$1048576,MATCH($A634,'Hoja de Trabajo para listado'!$BC$155:$BC$1048576,0),MATCH((CUADRO!H$5&amp;$E634),'Hoja de Trabajo para listado'!$BC$151:$CB$151,0)),0)+IFERROR(INDEX('Hoja de Trabajo para listado'!$DE$153:$DG$274,MATCH($A634,'Hoja de Trabajo para listado'!$DE$153:$DE$1048576,0),MATCH((CUADRO!H$5&amp;$E634),'Hoja de Trabajo para listado'!$DE$151:$DG$151,0)),0)+IFERROR(INDEX('Hoja de Trabajo para listado'!$CD$155:$DC$1048576,MATCH($A634,'Hoja de Trabajo para listado'!$CD$155:$CD$1048576,0),MATCH((CUADRO!H$5&amp;$E634),'Hoja de Trabajo para listado'!$CD$151:$DC$151,0)),0)</f>
        <v>0</v>
      </c>
      <c r="I634" s="243">
        <f ca="1">+IFERROR(INDEX('Hoja de Trabajo para listado'!$A$155:$Z$1048576,MATCH($A634,'Hoja de Trabajo para listado'!$A$155:$A$1048576,0),MATCH((CUADRO!I$5&amp;$E634),'Hoja de Trabajo para listado'!$A$151:$Z$151,0)),0)+IFERROR(INDEX('Hoja de Trabajo para listado'!$AB$155:$BA$1048576,MATCH($A634,'Hoja de Trabajo para listado'!$AB$155:$AB$1048576,0),MATCH((CUADRO!I$5&amp;$E634),'Hoja de Trabajo para listado'!$AB$151:$BA$151,0)),0)+IFERROR(INDEX('Hoja de Trabajo para listado'!$BC$155:$CB$1048576,MATCH($A634,'Hoja de Trabajo para listado'!$BC$155:$BC$1048576,0),MATCH((CUADRO!I$5&amp;$E634),'Hoja de Trabajo para listado'!$BC$151:$CB$151,0)),0)+IFERROR(INDEX('Hoja de Trabajo para listado'!$DE$153:$DG$274,MATCH($A634,'Hoja de Trabajo para listado'!$DE$153:$DE$1048576,0),MATCH((CUADRO!I$5&amp;$E634),'Hoja de Trabajo para listado'!$DE$151:$DG$151,0)),0)+IFERROR(INDEX('Hoja de Trabajo para listado'!$CD$155:$DC$1048576,MATCH($A634,'Hoja de Trabajo para listado'!$CD$155:$CD$1048576,0),MATCH((CUADRO!I$5&amp;$E634),'Hoja de Trabajo para listado'!$CD$151:$DC$151,0)),0)</f>
        <v>0</v>
      </c>
      <c r="J634" s="243">
        <f ca="1">+IFERROR(INDEX('Hoja de Trabajo para listado'!$A$155:$Z$1048576,MATCH($A634,'Hoja de Trabajo para listado'!$A$155:$A$1048576,0),MATCH((CUADRO!J$5&amp;$E634),'Hoja de Trabajo para listado'!$A$151:$Z$151,0)),0)+IFERROR(INDEX('Hoja de Trabajo para listado'!$AB$155:$BA$1048576,MATCH($A634,'Hoja de Trabajo para listado'!$AB$155:$AB$1048576,0),MATCH((CUADRO!J$5&amp;$E634),'Hoja de Trabajo para listado'!$AB$151:$BA$151,0)),0)+IFERROR(INDEX('Hoja de Trabajo para listado'!$BC$155:$CB$1048576,MATCH($A634,'Hoja de Trabajo para listado'!$BC$155:$BC$1048576,0),MATCH((CUADRO!J$5&amp;$E634),'Hoja de Trabajo para listado'!$BC$151:$CB$151,0)),0)+IFERROR(INDEX('Hoja de Trabajo para listado'!$DE$153:$DG$274,MATCH($A634,'Hoja de Trabajo para listado'!$DE$153:$DE$1048576,0),MATCH((CUADRO!J$5&amp;$E634),'Hoja de Trabajo para listado'!$DE$151:$DG$151,0)),0)+IFERROR(INDEX('Hoja de Trabajo para listado'!$CD$155:$DC$1048576,MATCH($A634,'Hoja de Trabajo para listado'!$CD$155:$CD$1048576,0),MATCH((CUADRO!J$5&amp;$E634),'Hoja de Trabajo para listado'!$CD$151:$DC$151,0)),0)</f>
        <v>0</v>
      </c>
      <c r="K634" s="243">
        <f ca="1">+IFERROR(INDEX('Hoja de Trabajo para listado'!$A$155:$Z$1048576,MATCH($A634,'Hoja de Trabajo para listado'!$A$155:$A$1048576,0),MATCH((CUADRO!K$5&amp;$E634),'Hoja de Trabajo para listado'!$A$151:$Z$151,0)),0)+IFERROR(INDEX('Hoja de Trabajo para listado'!$AB$155:$BA$1048576,MATCH($A634,'Hoja de Trabajo para listado'!$AB$155:$AB$1048576,0),MATCH((CUADRO!K$5&amp;$E634),'Hoja de Trabajo para listado'!$AB$151:$BA$151,0)),0)+IFERROR(INDEX('Hoja de Trabajo para listado'!$BC$155:$CB$1048576,MATCH($A634,'Hoja de Trabajo para listado'!$BC$155:$BC$1048576,0),MATCH((CUADRO!K$5&amp;$E634),'Hoja de Trabajo para listado'!$BC$151:$CB$151,0)),0)+IFERROR(INDEX('Hoja de Trabajo para listado'!$DE$153:$DG$274,MATCH($A634,'Hoja de Trabajo para listado'!$DE$153:$DE$1048576,0),MATCH((CUADRO!K$5&amp;$E634),'Hoja de Trabajo para listado'!$DE$151:$DG$151,0)),0)+IFERROR(INDEX('Hoja de Trabajo para listado'!$CD$155:$DC$1048576,MATCH($A634,'Hoja de Trabajo para listado'!$CD$155:$CD$1048576,0),MATCH((CUADRO!K$5&amp;$E634),'Hoja de Trabajo para listado'!$CD$151:$DC$151,0)),0)</f>
        <v>0</v>
      </c>
      <c r="L634" s="243">
        <f ca="1">+IFERROR(INDEX('Hoja de Trabajo para listado'!$A$155:$Z$1048576,MATCH($A634,'Hoja de Trabajo para listado'!$A$155:$A$1048576,0),MATCH((CUADRO!L$5&amp;$E634),'Hoja de Trabajo para listado'!$A$151:$Z$151,0)),0)+IFERROR(INDEX('Hoja de Trabajo para listado'!$AB$155:$BA$1048576,MATCH($A634,'Hoja de Trabajo para listado'!$AB$155:$AB$1048576,0),MATCH((CUADRO!L$5&amp;$E634),'Hoja de Trabajo para listado'!$AB$151:$BA$151,0)),0)+IFERROR(INDEX('Hoja de Trabajo para listado'!$BC$155:$CB$1048576,MATCH($A634,'Hoja de Trabajo para listado'!$BC$155:$BC$1048576,0),MATCH((CUADRO!L$5&amp;$E634),'Hoja de Trabajo para listado'!$BC$151:$CB$151,0)),0)+IFERROR(INDEX('Hoja de Trabajo para listado'!$DE$153:$DG$274,MATCH($A634,'Hoja de Trabajo para listado'!$DE$153:$DE$1048576,0),MATCH((CUADRO!L$5&amp;$E634),'Hoja de Trabajo para listado'!$DE$151:$DG$151,0)),0)+IFERROR(INDEX('Hoja de Trabajo para listado'!$CD$155:$DC$1048576,MATCH($A634,'Hoja de Trabajo para listado'!$CD$155:$CD$1048576,0),MATCH((CUADRO!L$5&amp;$E634),'Hoja de Trabajo para listado'!$CD$151:$DC$151,0)),0)</f>
        <v>0</v>
      </c>
      <c r="M634" s="243">
        <f ca="1">+IFERROR(INDEX('Hoja de Trabajo para listado'!$A$155:$Z$1048576,MATCH($A634,'Hoja de Trabajo para listado'!$A$155:$A$1048576,0),MATCH((CUADRO!M$5&amp;$E634),'Hoja de Trabajo para listado'!$A$151:$Z$151,0)),0)+IFERROR(INDEX('Hoja de Trabajo para listado'!$AB$155:$BA$1048576,MATCH($A634,'Hoja de Trabajo para listado'!$AB$155:$AB$1048576,0),MATCH((CUADRO!M$5&amp;$E634),'Hoja de Trabajo para listado'!$AB$151:$BA$151,0)),0)+IFERROR(INDEX('Hoja de Trabajo para listado'!$BC$155:$CB$1048576,MATCH($A634,'Hoja de Trabajo para listado'!$BC$155:$BC$1048576,0),MATCH((CUADRO!M$5&amp;$E634),'Hoja de Trabajo para listado'!$BC$151:$CB$151,0)),0)+IFERROR(INDEX('Hoja de Trabajo para listado'!$DE$153:$DG$274,MATCH($A634,'Hoja de Trabajo para listado'!$DE$153:$DE$1048576,0),MATCH((CUADRO!M$5&amp;$E634),'Hoja de Trabajo para listado'!$DE$151:$DG$151,0)),0)+IFERROR(INDEX('Hoja de Trabajo para listado'!$CD$155:$DC$1048576,MATCH($A634,'Hoja de Trabajo para listado'!$CD$155:$CD$1048576,0),MATCH((CUADRO!M$5&amp;$E634),'Hoja de Trabajo para listado'!$CD$151:$DC$151,0)),0)</f>
        <v>0</v>
      </c>
      <c r="N634" s="243">
        <f ca="1">+IFERROR(INDEX('Hoja de Trabajo para listado'!$A$155:$Z$1048576,MATCH($A634,'Hoja de Trabajo para listado'!$A$155:$A$1048576,0),MATCH((CUADRO!N$5&amp;$E634),'Hoja de Trabajo para listado'!$A$151:$Z$151,0)),0)+IFERROR(INDEX('Hoja de Trabajo para listado'!$AB$155:$BA$1048576,MATCH($A634,'Hoja de Trabajo para listado'!$AB$155:$AB$1048576,0),MATCH((CUADRO!N$5&amp;$E634),'Hoja de Trabajo para listado'!$AB$151:$BA$151,0)),0)+IFERROR(INDEX('Hoja de Trabajo para listado'!$BC$155:$CB$1048576,MATCH($A634,'Hoja de Trabajo para listado'!$BC$155:$BC$1048576,0),MATCH((CUADRO!N$5&amp;$E634),'Hoja de Trabajo para listado'!$BC$151:$CB$151,0)),0)+IFERROR(INDEX('Hoja de Trabajo para listado'!$DE$153:$DG$274,MATCH($A634,'Hoja de Trabajo para listado'!$DE$153:$DE$1048576,0),MATCH((CUADRO!N$5&amp;$E634),'Hoja de Trabajo para listado'!$DE$151:$DG$151,0)),0)+IFERROR(INDEX('Hoja de Trabajo para listado'!$CD$155:$DC$1048576,MATCH($A634,'Hoja de Trabajo para listado'!$CD$155:$CD$1048576,0),MATCH((CUADRO!N$5&amp;$E634),'Hoja de Trabajo para listado'!$CD$151:$DC$151,0)),0)</f>
        <v>0</v>
      </c>
      <c r="O634" s="243">
        <f ca="1">+IFERROR(INDEX('Hoja de Trabajo para listado'!$A$155:$Z$1048576,MATCH($A634,'Hoja de Trabajo para listado'!$A$155:$A$1048576,0),MATCH((CUADRO!O$5&amp;$E634),'Hoja de Trabajo para listado'!$A$151:$Z$151,0)),0)+IFERROR(INDEX('Hoja de Trabajo para listado'!$AB$155:$BA$1048576,MATCH($A634,'Hoja de Trabajo para listado'!$AB$155:$AB$1048576,0),MATCH((CUADRO!O$5&amp;$E634),'Hoja de Trabajo para listado'!$AB$151:$BA$151,0)),0)+IFERROR(INDEX('Hoja de Trabajo para listado'!$BC$155:$CB$1048576,MATCH($A634,'Hoja de Trabajo para listado'!$BC$155:$BC$1048576,0),MATCH((CUADRO!O$5&amp;$E634),'Hoja de Trabajo para listado'!$BC$151:$CB$151,0)),0)+IFERROR(INDEX('Hoja de Trabajo para listado'!$DE$153:$DG$274,MATCH($A634,'Hoja de Trabajo para listado'!$DE$153:$DE$1048576,0),MATCH((CUADRO!O$5&amp;$E634),'Hoja de Trabajo para listado'!$DE$151:$DG$151,0)),0)+IFERROR(INDEX('Hoja de Trabajo para listado'!$CD$155:$DC$1048576,MATCH($A634,'Hoja de Trabajo para listado'!$CD$155:$CD$1048576,0),MATCH((CUADRO!O$5&amp;$E634),'Hoja de Trabajo para listado'!$CD$151:$DC$151,0)),0)</f>
        <v>0</v>
      </c>
      <c r="P634" s="243">
        <f ca="1">+IFERROR(INDEX('Hoja de Trabajo para listado'!$A$155:$Z$1048576,MATCH($A634,'Hoja de Trabajo para listado'!$A$155:$A$1048576,0),MATCH((CUADRO!P$5&amp;$E634),'Hoja de Trabajo para listado'!$A$151:$Z$151,0)),0)+IFERROR(INDEX('Hoja de Trabajo para listado'!$AB$155:$BA$1048576,MATCH($A634,'Hoja de Trabajo para listado'!$AB$155:$AB$1048576,0),MATCH((CUADRO!P$5&amp;$E634),'Hoja de Trabajo para listado'!$AB$151:$BA$151,0)),0)+IFERROR(INDEX('Hoja de Trabajo para listado'!$BC$155:$CB$1048576,MATCH($A634,'Hoja de Trabajo para listado'!$BC$155:$BC$1048576,0),MATCH((CUADRO!P$5&amp;$E634),'Hoja de Trabajo para listado'!$BC$151:$CB$151,0)),0)+IFERROR(INDEX('Hoja de Trabajo para listado'!$DE$153:$DG$274,MATCH($A634,'Hoja de Trabajo para listado'!$DE$153:$DE$1048576,0),MATCH((CUADRO!P$5&amp;$E634),'Hoja de Trabajo para listado'!$DE$151:$DG$151,0)),0)+IFERROR(INDEX('Hoja de Trabajo para listado'!$CD$155:$DC$1048576,MATCH($A634,'Hoja de Trabajo para listado'!$CD$155:$CD$1048576,0),MATCH((CUADRO!P$5&amp;$E634),'Hoja de Trabajo para listado'!$CD$151:$DC$151,0)),0)</f>
        <v>0</v>
      </c>
      <c r="Q634" s="243">
        <f ca="1">+IFERROR(INDEX('Hoja de Trabajo para listado'!$A$155:$Z$1048576,MATCH($A634,'Hoja de Trabajo para listado'!$A$155:$A$1048576,0),MATCH((CUADRO!Q$5&amp;$E634),'Hoja de Trabajo para listado'!$A$151:$Z$151,0)),0)+IFERROR(INDEX('Hoja de Trabajo para listado'!$AB$155:$BA$1048576,MATCH($A634,'Hoja de Trabajo para listado'!$AB$155:$AB$1048576,0),MATCH((CUADRO!Q$5&amp;$E634),'Hoja de Trabajo para listado'!$AB$151:$BA$151,0)),0)+IFERROR(INDEX('Hoja de Trabajo para listado'!$BC$155:$CB$1048576,MATCH($A634,'Hoja de Trabajo para listado'!$BC$155:$BC$1048576,0),MATCH((CUADRO!Q$5&amp;$E634),'Hoja de Trabajo para listado'!$BC$151:$CB$151,0)),0)+IFERROR(INDEX('Hoja de Trabajo para listado'!$DE$153:$DG$274,MATCH($A634,'Hoja de Trabajo para listado'!$DE$153:$DE$1048576,0),MATCH((CUADRO!Q$5&amp;$E634),'Hoja de Trabajo para listado'!$DE$151:$DG$151,0)),0)+IFERROR(INDEX('Hoja de Trabajo para listado'!$CD$155:$DC$1048576,MATCH($A634,'Hoja de Trabajo para listado'!$CD$155:$CD$1048576,0),MATCH((CUADRO!Q$5&amp;$E634),'Hoja de Trabajo para listado'!$CD$151:$DC$151,0)),0)</f>
        <v>0</v>
      </c>
      <c r="R634" s="243">
        <f t="shared" ca="1" si="21"/>
        <v>0</v>
      </c>
      <c r="S634" s="249"/>
      <c r="T634" s="243">
        <f ca="1">+T635</f>
        <v>0</v>
      </c>
      <c r="U634" s="242">
        <f t="shared" si="22"/>
        <v>1</v>
      </c>
      <c r="V634" s="333" t="str">
        <f>+VLOOKUP(A634,bd_lista!$A$3:$E$590,5,FALSE)</f>
        <v>Gobiernos Autonomos Municipales</v>
      </c>
      <c r="W634" s="383" t="str">
        <f>+V634</f>
        <v>Gobiernos Autonomos Municipales</v>
      </c>
      <c r="X634" s="242">
        <f>+VLOOKUP(A634,[3]Sheet1!$A$13:$D$744,4,FALSE)</f>
        <v>0</v>
      </c>
      <c r="Y634" s="242" t="e">
        <f>+VLOOKUP(X634,bd_lista!$A$3:$C$590,3,FALSE)</f>
        <v>#N/A</v>
      </c>
      <c r="Z634" s="294">
        <f>+X634</f>
        <v>0</v>
      </c>
      <c r="AA634" s="295" t="e">
        <f>+Y634</f>
        <v>#N/A</v>
      </c>
    </row>
    <row r="635" spans="1:27" customFormat="1" ht="15" hidden="1" customHeight="1">
      <c r="A635" s="32">
        <v>1270</v>
      </c>
      <c r="B635" s="389"/>
      <c r="C635" s="247" t="str">
        <f>+VLOOKUP(A635,bd_lista!$A$3:$C$590,3,FALSE)</f>
        <v>Gobierno Autónomo Municipal de Curva</v>
      </c>
      <c r="D635" s="386"/>
      <c r="E635" s="244" t="s">
        <v>1305</v>
      </c>
      <c r="F635" s="243">
        <f ca="1">+IFERROR(INDEX('Hoja de Trabajo para listado'!$A$155:$Z$1048576,MATCH($A635,'Hoja de Trabajo para listado'!$A$155:$A$1048576,0),MATCH((CUADRO!F$5&amp;$E635),'Hoja de Trabajo para listado'!$A$151:$Z$151,0)),0)+IFERROR(INDEX('Hoja de Trabajo para listado'!$AB$155:$BA$1048576,MATCH($A635,'Hoja de Trabajo para listado'!$AB$155:$AB$1048576,0),MATCH((CUADRO!F$5&amp;$E635),'Hoja de Trabajo para listado'!$AB$151:$BA$151,0)),0)+IFERROR(INDEX('Hoja de Trabajo para listado'!$BC$155:$CB$1048576,MATCH($A635,'Hoja de Trabajo para listado'!$BC$155:$BC$1048576,0),MATCH((CUADRO!F$5&amp;$E635),'Hoja de Trabajo para listado'!$BC$151:$CB$151,0)),0)+IFERROR(INDEX('Hoja de Trabajo para listado'!$DE$153:$DG$274,MATCH($A635,'Hoja de Trabajo para listado'!$DE$153:$DE$1048576,0),MATCH((CUADRO!F$5&amp;$E635),'Hoja de Trabajo para listado'!$DE$151:$DG$151,0)),0)+IFERROR(INDEX('Hoja de Trabajo para listado'!$CD$155:$DC$1048576,MATCH($A635,'Hoja de Trabajo para listado'!$CD$155:$CD$1048576,0),MATCH((CUADRO!F$5&amp;$E635),'Hoja de Trabajo para listado'!$CD$151:$DC$151,0)),0)</f>
        <v>0</v>
      </c>
      <c r="G635" s="243">
        <f ca="1">+IFERROR(INDEX('Hoja de Trabajo para listado'!$A$155:$Z$1048576,MATCH($A635,'Hoja de Trabajo para listado'!$A$155:$A$1048576,0),MATCH((CUADRO!G$5&amp;$E635),'Hoja de Trabajo para listado'!$A$151:$Z$151,0)),0)+IFERROR(INDEX('Hoja de Trabajo para listado'!$AB$155:$BA$1048576,MATCH($A635,'Hoja de Trabajo para listado'!$AB$155:$AB$1048576,0),MATCH((CUADRO!G$5&amp;$E635),'Hoja de Trabajo para listado'!$AB$151:$BA$151,0)),0)+IFERROR(INDEX('Hoja de Trabajo para listado'!$BC$155:$CB$1048576,MATCH($A635,'Hoja de Trabajo para listado'!$BC$155:$BC$1048576,0),MATCH((CUADRO!G$5&amp;$E635),'Hoja de Trabajo para listado'!$BC$151:$CB$151,0)),0)+IFERROR(INDEX('Hoja de Trabajo para listado'!$DE$153:$DG$274,MATCH($A635,'Hoja de Trabajo para listado'!$DE$153:$DE$1048576,0),MATCH((CUADRO!G$5&amp;$E635),'Hoja de Trabajo para listado'!$DE$151:$DG$151,0)),0)+IFERROR(INDEX('Hoja de Trabajo para listado'!$CD$155:$DC$1048576,MATCH($A635,'Hoja de Trabajo para listado'!$CD$155:$CD$1048576,0),MATCH((CUADRO!G$5&amp;$E635),'Hoja de Trabajo para listado'!$CD$151:$DC$151,0)),0)</f>
        <v>0</v>
      </c>
      <c r="H635" s="243">
        <f ca="1">+IFERROR(INDEX('Hoja de Trabajo para listado'!$A$155:$Z$1048576,MATCH($A635,'Hoja de Trabajo para listado'!$A$155:$A$1048576,0),MATCH((CUADRO!H$5&amp;$E635),'Hoja de Trabajo para listado'!$A$151:$Z$151,0)),0)+IFERROR(INDEX('Hoja de Trabajo para listado'!$AB$155:$BA$1048576,MATCH($A635,'Hoja de Trabajo para listado'!$AB$155:$AB$1048576,0),MATCH((CUADRO!H$5&amp;$E635),'Hoja de Trabajo para listado'!$AB$151:$BA$151,0)),0)+IFERROR(INDEX('Hoja de Trabajo para listado'!$BC$155:$CB$1048576,MATCH($A635,'Hoja de Trabajo para listado'!$BC$155:$BC$1048576,0),MATCH((CUADRO!H$5&amp;$E635),'Hoja de Trabajo para listado'!$BC$151:$CB$151,0)),0)+IFERROR(INDEX('Hoja de Trabajo para listado'!$DE$153:$DG$274,MATCH($A635,'Hoja de Trabajo para listado'!$DE$153:$DE$1048576,0),MATCH((CUADRO!H$5&amp;$E635),'Hoja de Trabajo para listado'!$DE$151:$DG$151,0)),0)+IFERROR(INDEX('Hoja de Trabajo para listado'!$CD$155:$DC$1048576,MATCH($A635,'Hoja de Trabajo para listado'!$CD$155:$CD$1048576,0),MATCH((CUADRO!H$5&amp;$E635),'Hoja de Trabajo para listado'!$CD$151:$DC$151,0)),0)</f>
        <v>0</v>
      </c>
      <c r="I635" s="243">
        <f ca="1">+IFERROR(INDEX('Hoja de Trabajo para listado'!$A$155:$Z$1048576,MATCH($A635,'Hoja de Trabajo para listado'!$A$155:$A$1048576,0),MATCH((CUADRO!I$5&amp;$E635),'Hoja de Trabajo para listado'!$A$151:$Z$151,0)),0)+IFERROR(INDEX('Hoja de Trabajo para listado'!$AB$155:$BA$1048576,MATCH($A635,'Hoja de Trabajo para listado'!$AB$155:$AB$1048576,0),MATCH((CUADRO!I$5&amp;$E635),'Hoja de Trabajo para listado'!$AB$151:$BA$151,0)),0)+IFERROR(INDEX('Hoja de Trabajo para listado'!$BC$155:$CB$1048576,MATCH($A635,'Hoja de Trabajo para listado'!$BC$155:$BC$1048576,0),MATCH((CUADRO!I$5&amp;$E635),'Hoja de Trabajo para listado'!$BC$151:$CB$151,0)),0)+IFERROR(INDEX('Hoja de Trabajo para listado'!$DE$153:$DG$274,MATCH($A635,'Hoja de Trabajo para listado'!$DE$153:$DE$1048576,0),MATCH((CUADRO!I$5&amp;$E635),'Hoja de Trabajo para listado'!$DE$151:$DG$151,0)),0)+IFERROR(INDEX('Hoja de Trabajo para listado'!$CD$155:$DC$1048576,MATCH($A635,'Hoja de Trabajo para listado'!$CD$155:$CD$1048576,0),MATCH((CUADRO!I$5&amp;$E635),'Hoja de Trabajo para listado'!$CD$151:$DC$151,0)),0)</f>
        <v>0</v>
      </c>
      <c r="J635" s="243">
        <f ca="1">+IFERROR(INDEX('Hoja de Trabajo para listado'!$A$155:$Z$1048576,MATCH($A635,'Hoja de Trabajo para listado'!$A$155:$A$1048576,0),MATCH((CUADRO!J$5&amp;$E635),'Hoja de Trabajo para listado'!$A$151:$Z$151,0)),0)+IFERROR(INDEX('Hoja de Trabajo para listado'!$AB$155:$BA$1048576,MATCH($A635,'Hoja de Trabajo para listado'!$AB$155:$AB$1048576,0),MATCH((CUADRO!J$5&amp;$E635),'Hoja de Trabajo para listado'!$AB$151:$BA$151,0)),0)+IFERROR(INDEX('Hoja de Trabajo para listado'!$BC$155:$CB$1048576,MATCH($A635,'Hoja de Trabajo para listado'!$BC$155:$BC$1048576,0),MATCH((CUADRO!J$5&amp;$E635),'Hoja de Trabajo para listado'!$BC$151:$CB$151,0)),0)+IFERROR(INDEX('Hoja de Trabajo para listado'!$DE$153:$DG$274,MATCH($A635,'Hoja de Trabajo para listado'!$DE$153:$DE$1048576,0),MATCH((CUADRO!J$5&amp;$E635),'Hoja de Trabajo para listado'!$DE$151:$DG$151,0)),0)+IFERROR(INDEX('Hoja de Trabajo para listado'!$CD$155:$DC$1048576,MATCH($A635,'Hoja de Trabajo para listado'!$CD$155:$CD$1048576,0),MATCH((CUADRO!J$5&amp;$E635),'Hoja de Trabajo para listado'!$CD$151:$DC$151,0)),0)</f>
        <v>0</v>
      </c>
      <c r="K635" s="243">
        <f ca="1">+IFERROR(INDEX('Hoja de Trabajo para listado'!$A$155:$Z$1048576,MATCH($A635,'Hoja de Trabajo para listado'!$A$155:$A$1048576,0),MATCH((CUADRO!K$5&amp;$E635),'Hoja de Trabajo para listado'!$A$151:$Z$151,0)),0)+IFERROR(INDEX('Hoja de Trabajo para listado'!$AB$155:$BA$1048576,MATCH($A635,'Hoja de Trabajo para listado'!$AB$155:$AB$1048576,0),MATCH((CUADRO!K$5&amp;$E635),'Hoja de Trabajo para listado'!$AB$151:$BA$151,0)),0)+IFERROR(INDEX('Hoja de Trabajo para listado'!$BC$155:$CB$1048576,MATCH($A635,'Hoja de Trabajo para listado'!$BC$155:$BC$1048576,0),MATCH((CUADRO!K$5&amp;$E635),'Hoja de Trabajo para listado'!$BC$151:$CB$151,0)),0)+IFERROR(INDEX('Hoja de Trabajo para listado'!$DE$153:$DG$274,MATCH($A635,'Hoja de Trabajo para listado'!$DE$153:$DE$1048576,0),MATCH((CUADRO!K$5&amp;$E635),'Hoja de Trabajo para listado'!$DE$151:$DG$151,0)),0)+IFERROR(INDEX('Hoja de Trabajo para listado'!$CD$155:$DC$1048576,MATCH($A635,'Hoja de Trabajo para listado'!$CD$155:$CD$1048576,0),MATCH((CUADRO!K$5&amp;$E635),'Hoja de Trabajo para listado'!$CD$151:$DC$151,0)),0)</f>
        <v>0</v>
      </c>
      <c r="L635" s="243">
        <f ca="1">+IFERROR(INDEX('Hoja de Trabajo para listado'!$A$155:$Z$1048576,MATCH($A635,'Hoja de Trabajo para listado'!$A$155:$A$1048576,0),MATCH((CUADRO!L$5&amp;$E635),'Hoja de Trabajo para listado'!$A$151:$Z$151,0)),0)+IFERROR(INDEX('Hoja de Trabajo para listado'!$AB$155:$BA$1048576,MATCH($A635,'Hoja de Trabajo para listado'!$AB$155:$AB$1048576,0),MATCH((CUADRO!L$5&amp;$E635),'Hoja de Trabajo para listado'!$AB$151:$BA$151,0)),0)+IFERROR(INDEX('Hoja de Trabajo para listado'!$BC$155:$CB$1048576,MATCH($A635,'Hoja de Trabajo para listado'!$BC$155:$BC$1048576,0),MATCH((CUADRO!L$5&amp;$E635),'Hoja de Trabajo para listado'!$BC$151:$CB$151,0)),0)+IFERROR(INDEX('Hoja de Trabajo para listado'!$DE$153:$DG$274,MATCH($A635,'Hoja de Trabajo para listado'!$DE$153:$DE$1048576,0),MATCH((CUADRO!L$5&amp;$E635),'Hoja de Trabajo para listado'!$DE$151:$DG$151,0)),0)+IFERROR(INDEX('Hoja de Trabajo para listado'!$CD$155:$DC$1048576,MATCH($A635,'Hoja de Trabajo para listado'!$CD$155:$CD$1048576,0),MATCH((CUADRO!L$5&amp;$E635),'Hoja de Trabajo para listado'!$CD$151:$DC$151,0)),0)</f>
        <v>0</v>
      </c>
      <c r="M635" s="243">
        <f ca="1">+IFERROR(INDEX('Hoja de Trabajo para listado'!$A$155:$Z$1048576,MATCH($A635,'Hoja de Trabajo para listado'!$A$155:$A$1048576,0),MATCH((CUADRO!M$5&amp;$E635),'Hoja de Trabajo para listado'!$A$151:$Z$151,0)),0)+IFERROR(INDEX('Hoja de Trabajo para listado'!$AB$155:$BA$1048576,MATCH($A635,'Hoja de Trabajo para listado'!$AB$155:$AB$1048576,0),MATCH((CUADRO!M$5&amp;$E635),'Hoja de Trabajo para listado'!$AB$151:$BA$151,0)),0)+IFERROR(INDEX('Hoja de Trabajo para listado'!$BC$155:$CB$1048576,MATCH($A635,'Hoja de Trabajo para listado'!$BC$155:$BC$1048576,0),MATCH((CUADRO!M$5&amp;$E635),'Hoja de Trabajo para listado'!$BC$151:$CB$151,0)),0)+IFERROR(INDEX('Hoja de Trabajo para listado'!$DE$153:$DG$274,MATCH($A635,'Hoja de Trabajo para listado'!$DE$153:$DE$1048576,0),MATCH((CUADRO!M$5&amp;$E635),'Hoja de Trabajo para listado'!$DE$151:$DG$151,0)),0)+IFERROR(INDEX('Hoja de Trabajo para listado'!$CD$155:$DC$1048576,MATCH($A635,'Hoja de Trabajo para listado'!$CD$155:$CD$1048576,0),MATCH((CUADRO!M$5&amp;$E635),'Hoja de Trabajo para listado'!$CD$151:$DC$151,0)),0)</f>
        <v>0</v>
      </c>
      <c r="N635" s="243">
        <f ca="1">+IFERROR(INDEX('Hoja de Trabajo para listado'!$A$155:$Z$1048576,MATCH($A635,'Hoja de Trabajo para listado'!$A$155:$A$1048576,0),MATCH((CUADRO!N$5&amp;$E635),'Hoja de Trabajo para listado'!$A$151:$Z$151,0)),0)+IFERROR(INDEX('Hoja de Trabajo para listado'!$AB$155:$BA$1048576,MATCH($A635,'Hoja de Trabajo para listado'!$AB$155:$AB$1048576,0),MATCH((CUADRO!N$5&amp;$E635),'Hoja de Trabajo para listado'!$AB$151:$BA$151,0)),0)+IFERROR(INDEX('Hoja de Trabajo para listado'!$BC$155:$CB$1048576,MATCH($A635,'Hoja de Trabajo para listado'!$BC$155:$BC$1048576,0),MATCH((CUADRO!N$5&amp;$E635),'Hoja de Trabajo para listado'!$BC$151:$CB$151,0)),0)+IFERROR(INDEX('Hoja de Trabajo para listado'!$DE$153:$DG$274,MATCH($A635,'Hoja de Trabajo para listado'!$DE$153:$DE$1048576,0),MATCH((CUADRO!N$5&amp;$E635),'Hoja de Trabajo para listado'!$DE$151:$DG$151,0)),0)+IFERROR(INDEX('Hoja de Trabajo para listado'!$CD$155:$DC$1048576,MATCH($A635,'Hoja de Trabajo para listado'!$CD$155:$CD$1048576,0),MATCH((CUADRO!N$5&amp;$E635),'Hoja de Trabajo para listado'!$CD$151:$DC$151,0)),0)</f>
        <v>0</v>
      </c>
      <c r="O635" s="243">
        <f ca="1">+IFERROR(INDEX('Hoja de Trabajo para listado'!$A$155:$Z$1048576,MATCH($A635,'Hoja de Trabajo para listado'!$A$155:$A$1048576,0),MATCH((CUADRO!O$5&amp;$E635),'Hoja de Trabajo para listado'!$A$151:$Z$151,0)),0)+IFERROR(INDEX('Hoja de Trabajo para listado'!$AB$155:$BA$1048576,MATCH($A635,'Hoja de Trabajo para listado'!$AB$155:$AB$1048576,0),MATCH((CUADRO!O$5&amp;$E635),'Hoja de Trabajo para listado'!$AB$151:$BA$151,0)),0)+IFERROR(INDEX('Hoja de Trabajo para listado'!$BC$155:$CB$1048576,MATCH($A635,'Hoja de Trabajo para listado'!$BC$155:$BC$1048576,0),MATCH((CUADRO!O$5&amp;$E635),'Hoja de Trabajo para listado'!$BC$151:$CB$151,0)),0)+IFERROR(INDEX('Hoja de Trabajo para listado'!$DE$153:$DG$274,MATCH($A635,'Hoja de Trabajo para listado'!$DE$153:$DE$1048576,0),MATCH((CUADRO!O$5&amp;$E635),'Hoja de Trabajo para listado'!$DE$151:$DG$151,0)),0)+IFERROR(INDEX('Hoja de Trabajo para listado'!$CD$155:$DC$1048576,MATCH($A635,'Hoja de Trabajo para listado'!$CD$155:$CD$1048576,0),MATCH((CUADRO!O$5&amp;$E635),'Hoja de Trabajo para listado'!$CD$151:$DC$151,0)),0)</f>
        <v>0</v>
      </c>
      <c r="P635" s="243">
        <f ca="1">+IFERROR(INDEX('Hoja de Trabajo para listado'!$A$155:$Z$1048576,MATCH($A635,'Hoja de Trabajo para listado'!$A$155:$A$1048576,0),MATCH((CUADRO!P$5&amp;$E635),'Hoja de Trabajo para listado'!$A$151:$Z$151,0)),0)+IFERROR(INDEX('Hoja de Trabajo para listado'!$AB$155:$BA$1048576,MATCH($A635,'Hoja de Trabajo para listado'!$AB$155:$AB$1048576,0),MATCH((CUADRO!P$5&amp;$E635),'Hoja de Trabajo para listado'!$AB$151:$BA$151,0)),0)+IFERROR(INDEX('Hoja de Trabajo para listado'!$BC$155:$CB$1048576,MATCH($A635,'Hoja de Trabajo para listado'!$BC$155:$BC$1048576,0),MATCH((CUADRO!P$5&amp;$E635),'Hoja de Trabajo para listado'!$BC$151:$CB$151,0)),0)+IFERROR(INDEX('Hoja de Trabajo para listado'!$DE$153:$DG$274,MATCH($A635,'Hoja de Trabajo para listado'!$DE$153:$DE$1048576,0),MATCH((CUADRO!P$5&amp;$E635),'Hoja de Trabajo para listado'!$DE$151:$DG$151,0)),0)+IFERROR(INDEX('Hoja de Trabajo para listado'!$CD$155:$DC$1048576,MATCH($A635,'Hoja de Trabajo para listado'!$CD$155:$CD$1048576,0),MATCH((CUADRO!P$5&amp;$E635),'Hoja de Trabajo para listado'!$CD$151:$DC$151,0)),0)</f>
        <v>0</v>
      </c>
      <c r="Q635" s="243">
        <f ca="1">+IFERROR(INDEX('Hoja de Trabajo para listado'!$A$155:$Z$1048576,MATCH($A635,'Hoja de Trabajo para listado'!$A$155:$A$1048576,0),MATCH((CUADRO!Q$5&amp;$E635),'Hoja de Trabajo para listado'!$A$151:$Z$151,0)),0)+IFERROR(INDEX('Hoja de Trabajo para listado'!$AB$155:$BA$1048576,MATCH($A635,'Hoja de Trabajo para listado'!$AB$155:$AB$1048576,0),MATCH((CUADRO!Q$5&amp;$E635),'Hoja de Trabajo para listado'!$AB$151:$BA$151,0)),0)+IFERROR(INDEX('Hoja de Trabajo para listado'!$BC$155:$CB$1048576,MATCH($A635,'Hoja de Trabajo para listado'!$BC$155:$BC$1048576,0),MATCH((CUADRO!Q$5&amp;$E635),'Hoja de Trabajo para listado'!$BC$151:$CB$151,0)),0)+IFERROR(INDEX('Hoja de Trabajo para listado'!$DE$153:$DG$274,MATCH($A635,'Hoja de Trabajo para listado'!$DE$153:$DE$1048576,0),MATCH((CUADRO!Q$5&amp;$E635),'Hoja de Trabajo para listado'!$DE$151:$DG$151,0)),0)+IFERROR(INDEX('Hoja de Trabajo para listado'!$CD$155:$DC$1048576,MATCH($A635,'Hoja de Trabajo para listado'!$CD$155:$CD$1048576,0),MATCH((CUADRO!Q$5&amp;$E635),'Hoja de Trabajo para listado'!$CD$151:$DC$151,0)),0)</f>
        <v>0</v>
      </c>
      <c r="R635" s="243">
        <f t="shared" ca="1" si="21"/>
        <v>0</v>
      </c>
      <c r="S635" s="249">
        <f ca="1">+R634+R635</f>
        <v>0</v>
      </c>
      <c r="T635" s="243">
        <f ca="1">+S635</f>
        <v>0</v>
      </c>
      <c r="U635" s="242">
        <f t="shared" si="22"/>
        <v>2</v>
      </c>
      <c r="V635" s="333" t="str">
        <f>+VLOOKUP(A635,bd_lista!$A$3:$E$590,5,FALSE)</f>
        <v>Gobiernos Autonomos Municipales</v>
      </c>
      <c r="W635" s="384"/>
      <c r="X635" s="242">
        <f>+VLOOKUP(A635,[3]Sheet1!$A$13:$D$744,4,FALSE)</f>
        <v>0</v>
      </c>
      <c r="Y635" s="242" t="e">
        <f>+VLOOKUP(X635,bd_lista!$A$3:$C$590,3,FALSE)</f>
        <v>#N/A</v>
      </c>
      <c r="Z635" s="292"/>
      <c r="AA635" s="293"/>
    </row>
    <row r="636" spans="1:27" customFormat="1" ht="15" hidden="1" customHeight="1">
      <c r="A636" s="32">
        <v>1271</v>
      </c>
      <c r="B636" s="388">
        <f>+A636</f>
        <v>1271</v>
      </c>
      <c r="C636" s="247" t="str">
        <f>+VLOOKUP(A636,bd_lista!$A$3:$C$590,3,FALSE)</f>
        <v>Gobierno Autónomo Municipal de San Pedro de Curahuara</v>
      </c>
      <c r="D636" s="385" t="str">
        <f>+C636</f>
        <v>Gobierno Autónomo Municipal de San Pedro de Curahuara</v>
      </c>
      <c r="E636" s="242" t="s">
        <v>1304</v>
      </c>
      <c r="F636" s="243">
        <f ca="1">+IFERROR(INDEX('Hoja de Trabajo para listado'!$A$155:$Z$1048576,MATCH($A636,'Hoja de Trabajo para listado'!$A$155:$A$1048576,0),MATCH((CUADRO!F$5&amp;$E636),'Hoja de Trabajo para listado'!$A$151:$Z$151,0)),0)+IFERROR(INDEX('Hoja de Trabajo para listado'!$AB$155:$BA$1048576,MATCH($A636,'Hoja de Trabajo para listado'!$AB$155:$AB$1048576,0),MATCH((CUADRO!F$5&amp;$E636),'Hoja de Trabajo para listado'!$AB$151:$BA$151,0)),0)+IFERROR(INDEX('Hoja de Trabajo para listado'!$BC$155:$CB$1048576,MATCH($A636,'Hoja de Trabajo para listado'!$BC$155:$BC$1048576,0),MATCH((CUADRO!F$5&amp;$E636),'Hoja de Trabajo para listado'!$BC$151:$CB$151,0)),0)+IFERROR(INDEX('Hoja de Trabajo para listado'!$DE$153:$DG$274,MATCH($A636,'Hoja de Trabajo para listado'!$DE$153:$DE$1048576,0),MATCH((CUADRO!F$5&amp;$E636),'Hoja de Trabajo para listado'!$DE$151:$DG$151,0)),0)+IFERROR(INDEX('Hoja de Trabajo para listado'!$CD$155:$DC$1048576,MATCH($A636,'Hoja de Trabajo para listado'!$CD$155:$CD$1048576,0),MATCH((CUADRO!F$5&amp;$E636),'Hoja de Trabajo para listado'!$CD$151:$DC$151,0)),0)</f>
        <v>0</v>
      </c>
      <c r="G636" s="243">
        <f ca="1">+IFERROR(INDEX('Hoja de Trabajo para listado'!$A$155:$Z$1048576,MATCH($A636,'Hoja de Trabajo para listado'!$A$155:$A$1048576,0),MATCH((CUADRO!G$5&amp;$E636),'Hoja de Trabajo para listado'!$A$151:$Z$151,0)),0)+IFERROR(INDEX('Hoja de Trabajo para listado'!$AB$155:$BA$1048576,MATCH($A636,'Hoja de Trabajo para listado'!$AB$155:$AB$1048576,0),MATCH((CUADRO!G$5&amp;$E636),'Hoja de Trabajo para listado'!$AB$151:$BA$151,0)),0)+IFERROR(INDEX('Hoja de Trabajo para listado'!$BC$155:$CB$1048576,MATCH($A636,'Hoja de Trabajo para listado'!$BC$155:$BC$1048576,0),MATCH((CUADRO!G$5&amp;$E636),'Hoja de Trabajo para listado'!$BC$151:$CB$151,0)),0)+IFERROR(INDEX('Hoja de Trabajo para listado'!$DE$153:$DG$274,MATCH($A636,'Hoja de Trabajo para listado'!$DE$153:$DE$1048576,0),MATCH((CUADRO!G$5&amp;$E636),'Hoja de Trabajo para listado'!$DE$151:$DG$151,0)),0)+IFERROR(INDEX('Hoja de Trabajo para listado'!$CD$155:$DC$1048576,MATCH($A636,'Hoja de Trabajo para listado'!$CD$155:$CD$1048576,0),MATCH((CUADRO!G$5&amp;$E636),'Hoja de Trabajo para listado'!$CD$151:$DC$151,0)),0)</f>
        <v>0</v>
      </c>
      <c r="H636" s="243">
        <f ca="1">+IFERROR(INDEX('Hoja de Trabajo para listado'!$A$155:$Z$1048576,MATCH($A636,'Hoja de Trabajo para listado'!$A$155:$A$1048576,0),MATCH((CUADRO!H$5&amp;$E636),'Hoja de Trabajo para listado'!$A$151:$Z$151,0)),0)+IFERROR(INDEX('Hoja de Trabajo para listado'!$AB$155:$BA$1048576,MATCH($A636,'Hoja de Trabajo para listado'!$AB$155:$AB$1048576,0),MATCH((CUADRO!H$5&amp;$E636),'Hoja de Trabajo para listado'!$AB$151:$BA$151,0)),0)+IFERROR(INDEX('Hoja de Trabajo para listado'!$BC$155:$CB$1048576,MATCH($A636,'Hoja de Trabajo para listado'!$BC$155:$BC$1048576,0),MATCH((CUADRO!H$5&amp;$E636),'Hoja de Trabajo para listado'!$BC$151:$CB$151,0)),0)+IFERROR(INDEX('Hoja de Trabajo para listado'!$DE$153:$DG$274,MATCH($A636,'Hoja de Trabajo para listado'!$DE$153:$DE$1048576,0),MATCH((CUADRO!H$5&amp;$E636),'Hoja de Trabajo para listado'!$DE$151:$DG$151,0)),0)+IFERROR(INDEX('Hoja de Trabajo para listado'!$CD$155:$DC$1048576,MATCH($A636,'Hoja de Trabajo para listado'!$CD$155:$CD$1048576,0),MATCH((CUADRO!H$5&amp;$E636),'Hoja de Trabajo para listado'!$CD$151:$DC$151,0)),0)</f>
        <v>0</v>
      </c>
      <c r="I636" s="243">
        <f ca="1">+IFERROR(INDEX('Hoja de Trabajo para listado'!$A$155:$Z$1048576,MATCH($A636,'Hoja de Trabajo para listado'!$A$155:$A$1048576,0),MATCH((CUADRO!I$5&amp;$E636),'Hoja de Trabajo para listado'!$A$151:$Z$151,0)),0)+IFERROR(INDEX('Hoja de Trabajo para listado'!$AB$155:$BA$1048576,MATCH($A636,'Hoja de Trabajo para listado'!$AB$155:$AB$1048576,0),MATCH((CUADRO!I$5&amp;$E636),'Hoja de Trabajo para listado'!$AB$151:$BA$151,0)),0)+IFERROR(INDEX('Hoja de Trabajo para listado'!$BC$155:$CB$1048576,MATCH($A636,'Hoja de Trabajo para listado'!$BC$155:$BC$1048576,0),MATCH((CUADRO!I$5&amp;$E636),'Hoja de Trabajo para listado'!$BC$151:$CB$151,0)),0)+IFERROR(INDEX('Hoja de Trabajo para listado'!$DE$153:$DG$274,MATCH($A636,'Hoja de Trabajo para listado'!$DE$153:$DE$1048576,0),MATCH((CUADRO!I$5&amp;$E636),'Hoja de Trabajo para listado'!$DE$151:$DG$151,0)),0)+IFERROR(INDEX('Hoja de Trabajo para listado'!$CD$155:$DC$1048576,MATCH($A636,'Hoja de Trabajo para listado'!$CD$155:$CD$1048576,0),MATCH((CUADRO!I$5&amp;$E636),'Hoja de Trabajo para listado'!$CD$151:$DC$151,0)),0)</f>
        <v>0</v>
      </c>
      <c r="J636" s="243">
        <f ca="1">+IFERROR(INDEX('Hoja de Trabajo para listado'!$A$155:$Z$1048576,MATCH($A636,'Hoja de Trabajo para listado'!$A$155:$A$1048576,0),MATCH((CUADRO!J$5&amp;$E636),'Hoja de Trabajo para listado'!$A$151:$Z$151,0)),0)+IFERROR(INDEX('Hoja de Trabajo para listado'!$AB$155:$BA$1048576,MATCH($A636,'Hoja de Trabajo para listado'!$AB$155:$AB$1048576,0),MATCH((CUADRO!J$5&amp;$E636),'Hoja de Trabajo para listado'!$AB$151:$BA$151,0)),0)+IFERROR(INDEX('Hoja de Trabajo para listado'!$BC$155:$CB$1048576,MATCH($A636,'Hoja de Trabajo para listado'!$BC$155:$BC$1048576,0),MATCH((CUADRO!J$5&amp;$E636),'Hoja de Trabajo para listado'!$BC$151:$CB$151,0)),0)+IFERROR(INDEX('Hoja de Trabajo para listado'!$DE$153:$DG$274,MATCH($A636,'Hoja de Trabajo para listado'!$DE$153:$DE$1048576,0),MATCH((CUADRO!J$5&amp;$E636),'Hoja de Trabajo para listado'!$DE$151:$DG$151,0)),0)+IFERROR(INDEX('Hoja de Trabajo para listado'!$CD$155:$DC$1048576,MATCH($A636,'Hoja de Trabajo para listado'!$CD$155:$CD$1048576,0),MATCH((CUADRO!J$5&amp;$E636),'Hoja de Trabajo para listado'!$CD$151:$DC$151,0)),0)</f>
        <v>0</v>
      </c>
      <c r="K636" s="243">
        <f ca="1">+IFERROR(INDEX('Hoja de Trabajo para listado'!$A$155:$Z$1048576,MATCH($A636,'Hoja de Trabajo para listado'!$A$155:$A$1048576,0),MATCH((CUADRO!K$5&amp;$E636),'Hoja de Trabajo para listado'!$A$151:$Z$151,0)),0)+IFERROR(INDEX('Hoja de Trabajo para listado'!$AB$155:$BA$1048576,MATCH($A636,'Hoja de Trabajo para listado'!$AB$155:$AB$1048576,0),MATCH((CUADRO!K$5&amp;$E636),'Hoja de Trabajo para listado'!$AB$151:$BA$151,0)),0)+IFERROR(INDEX('Hoja de Trabajo para listado'!$BC$155:$CB$1048576,MATCH($A636,'Hoja de Trabajo para listado'!$BC$155:$BC$1048576,0),MATCH((CUADRO!K$5&amp;$E636),'Hoja de Trabajo para listado'!$BC$151:$CB$151,0)),0)+IFERROR(INDEX('Hoja de Trabajo para listado'!$DE$153:$DG$274,MATCH($A636,'Hoja de Trabajo para listado'!$DE$153:$DE$1048576,0),MATCH((CUADRO!K$5&amp;$E636),'Hoja de Trabajo para listado'!$DE$151:$DG$151,0)),0)+IFERROR(INDEX('Hoja de Trabajo para listado'!$CD$155:$DC$1048576,MATCH($A636,'Hoja de Trabajo para listado'!$CD$155:$CD$1048576,0),MATCH((CUADRO!K$5&amp;$E636),'Hoja de Trabajo para listado'!$CD$151:$DC$151,0)),0)</f>
        <v>0</v>
      </c>
      <c r="L636" s="243">
        <f ca="1">+IFERROR(INDEX('Hoja de Trabajo para listado'!$A$155:$Z$1048576,MATCH($A636,'Hoja de Trabajo para listado'!$A$155:$A$1048576,0),MATCH((CUADRO!L$5&amp;$E636),'Hoja de Trabajo para listado'!$A$151:$Z$151,0)),0)+IFERROR(INDEX('Hoja de Trabajo para listado'!$AB$155:$BA$1048576,MATCH($A636,'Hoja de Trabajo para listado'!$AB$155:$AB$1048576,0),MATCH((CUADRO!L$5&amp;$E636),'Hoja de Trabajo para listado'!$AB$151:$BA$151,0)),0)+IFERROR(INDEX('Hoja de Trabajo para listado'!$BC$155:$CB$1048576,MATCH($A636,'Hoja de Trabajo para listado'!$BC$155:$BC$1048576,0),MATCH((CUADRO!L$5&amp;$E636),'Hoja de Trabajo para listado'!$BC$151:$CB$151,0)),0)+IFERROR(INDEX('Hoja de Trabajo para listado'!$DE$153:$DG$274,MATCH($A636,'Hoja de Trabajo para listado'!$DE$153:$DE$1048576,0),MATCH((CUADRO!L$5&amp;$E636),'Hoja de Trabajo para listado'!$DE$151:$DG$151,0)),0)+IFERROR(INDEX('Hoja de Trabajo para listado'!$CD$155:$DC$1048576,MATCH($A636,'Hoja de Trabajo para listado'!$CD$155:$CD$1048576,0),MATCH((CUADRO!L$5&amp;$E636),'Hoja de Trabajo para listado'!$CD$151:$DC$151,0)),0)</f>
        <v>0</v>
      </c>
      <c r="M636" s="243">
        <f ca="1">+IFERROR(INDEX('Hoja de Trabajo para listado'!$A$155:$Z$1048576,MATCH($A636,'Hoja de Trabajo para listado'!$A$155:$A$1048576,0),MATCH((CUADRO!M$5&amp;$E636),'Hoja de Trabajo para listado'!$A$151:$Z$151,0)),0)+IFERROR(INDEX('Hoja de Trabajo para listado'!$AB$155:$BA$1048576,MATCH($A636,'Hoja de Trabajo para listado'!$AB$155:$AB$1048576,0),MATCH((CUADRO!M$5&amp;$E636),'Hoja de Trabajo para listado'!$AB$151:$BA$151,0)),0)+IFERROR(INDEX('Hoja de Trabajo para listado'!$BC$155:$CB$1048576,MATCH($A636,'Hoja de Trabajo para listado'!$BC$155:$BC$1048576,0),MATCH((CUADRO!M$5&amp;$E636),'Hoja de Trabajo para listado'!$BC$151:$CB$151,0)),0)+IFERROR(INDEX('Hoja de Trabajo para listado'!$DE$153:$DG$274,MATCH($A636,'Hoja de Trabajo para listado'!$DE$153:$DE$1048576,0),MATCH((CUADRO!M$5&amp;$E636),'Hoja de Trabajo para listado'!$DE$151:$DG$151,0)),0)+IFERROR(INDEX('Hoja de Trabajo para listado'!$CD$155:$DC$1048576,MATCH($A636,'Hoja de Trabajo para listado'!$CD$155:$CD$1048576,0),MATCH((CUADRO!M$5&amp;$E636),'Hoja de Trabajo para listado'!$CD$151:$DC$151,0)),0)</f>
        <v>0</v>
      </c>
      <c r="N636" s="243">
        <f ca="1">+IFERROR(INDEX('Hoja de Trabajo para listado'!$A$155:$Z$1048576,MATCH($A636,'Hoja de Trabajo para listado'!$A$155:$A$1048576,0),MATCH((CUADRO!N$5&amp;$E636),'Hoja de Trabajo para listado'!$A$151:$Z$151,0)),0)+IFERROR(INDEX('Hoja de Trabajo para listado'!$AB$155:$BA$1048576,MATCH($A636,'Hoja de Trabajo para listado'!$AB$155:$AB$1048576,0),MATCH((CUADRO!N$5&amp;$E636),'Hoja de Trabajo para listado'!$AB$151:$BA$151,0)),0)+IFERROR(INDEX('Hoja de Trabajo para listado'!$BC$155:$CB$1048576,MATCH($A636,'Hoja de Trabajo para listado'!$BC$155:$BC$1048576,0),MATCH((CUADRO!N$5&amp;$E636),'Hoja de Trabajo para listado'!$BC$151:$CB$151,0)),0)+IFERROR(INDEX('Hoja de Trabajo para listado'!$DE$153:$DG$274,MATCH($A636,'Hoja de Trabajo para listado'!$DE$153:$DE$1048576,0),MATCH((CUADRO!N$5&amp;$E636),'Hoja de Trabajo para listado'!$DE$151:$DG$151,0)),0)+IFERROR(INDEX('Hoja de Trabajo para listado'!$CD$155:$DC$1048576,MATCH($A636,'Hoja de Trabajo para listado'!$CD$155:$CD$1048576,0),MATCH((CUADRO!N$5&amp;$E636),'Hoja de Trabajo para listado'!$CD$151:$DC$151,0)),0)</f>
        <v>0</v>
      </c>
      <c r="O636" s="243">
        <f ca="1">+IFERROR(INDEX('Hoja de Trabajo para listado'!$A$155:$Z$1048576,MATCH($A636,'Hoja de Trabajo para listado'!$A$155:$A$1048576,0),MATCH((CUADRO!O$5&amp;$E636),'Hoja de Trabajo para listado'!$A$151:$Z$151,0)),0)+IFERROR(INDEX('Hoja de Trabajo para listado'!$AB$155:$BA$1048576,MATCH($A636,'Hoja de Trabajo para listado'!$AB$155:$AB$1048576,0),MATCH((CUADRO!O$5&amp;$E636),'Hoja de Trabajo para listado'!$AB$151:$BA$151,0)),0)+IFERROR(INDEX('Hoja de Trabajo para listado'!$BC$155:$CB$1048576,MATCH($A636,'Hoja de Trabajo para listado'!$BC$155:$BC$1048576,0),MATCH((CUADRO!O$5&amp;$E636),'Hoja de Trabajo para listado'!$BC$151:$CB$151,0)),0)+IFERROR(INDEX('Hoja de Trabajo para listado'!$DE$153:$DG$274,MATCH($A636,'Hoja de Trabajo para listado'!$DE$153:$DE$1048576,0),MATCH((CUADRO!O$5&amp;$E636),'Hoja de Trabajo para listado'!$DE$151:$DG$151,0)),0)+IFERROR(INDEX('Hoja de Trabajo para listado'!$CD$155:$DC$1048576,MATCH($A636,'Hoja de Trabajo para listado'!$CD$155:$CD$1048576,0),MATCH((CUADRO!O$5&amp;$E636),'Hoja de Trabajo para listado'!$CD$151:$DC$151,0)),0)</f>
        <v>0</v>
      </c>
      <c r="P636" s="243">
        <f ca="1">+IFERROR(INDEX('Hoja de Trabajo para listado'!$A$155:$Z$1048576,MATCH($A636,'Hoja de Trabajo para listado'!$A$155:$A$1048576,0),MATCH((CUADRO!P$5&amp;$E636),'Hoja de Trabajo para listado'!$A$151:$Z$151,0)),0)+IFERROR(INDEX('Hoja de Trabajo para listado'!$AB$155:$BA$1048576,MATCH($A636,'Hoja de Trabajo para listado'!$AB$155:$AB$1048576,0),MATCH((CUADRO!P$5&amp;$E636),'Hoja de Trabajo para listado'!$AB$151:$BA$151,0)),0)+IFERROR(INDEX('Hoja de Trabajo para listado'!$BC$155:$CB$1048576,MATCH($A636,'Hoja de Trabajo para listado'!$BC$155:$BC$1048576,0),MATCH((CUADRO!P$5&amp;$E636),'Hoja de Trabajo para listado'!$BC$151:$CB$151,0)),0)+IFERROR(INDEX('Hoja de Trabajo para listado'!$DE$153:$DG$274,MATCH($A636,'Hoja de Trabajo para listado'!$DE$153:$DE$1048576,0),MATCH((CUADRO!P$5&amp;$E636),'Hoja de Trabajo para listado'!$DE$151:$DG$151,0)),0)+IFERROR(INDEX('Hoja de Trabajo para listado'!$CD$155:$DC$1048576,MATCH($A636,'Hoja de Trabajo para listado'!$CD$155:$CD$1048576,0),MATCH((CUADRO!P$5&amp;$E636),'Hoja de Trabajo para listado'!$CD$151:$DC$151,0)),0)</f>
        <v>0</v>
      </c>
      <c r="Q636" s="243">
        <f ca="1">+IFERROR(INDEX('Hoja de Trabajo para listado'!$A$155:$Z$1048576,MATCH($A636,'Hoja de Trabajo para listado'!$A$155:$A$1048576,0),MATCH((CUADRO!Q$5&amp;$E636),'Hoja de Trabajo para listado'!$A$151:$Z$151,0)),0)+IFERROR(INDEX('Hoja de Trabajo para listado'!$AB$155:$BA$1048576,MATCH($A636,'Hoja de Trabajo para listado'!$AB$155:$AB$1048576,0),MATCH((CUADRO!Q$5&amp;$E636),'Hoja de Trabajo para listado'!$AB$151:$BA$151,0)),0)+IFERROR(INDEX('Hoja de Trabajo para listado'!$BC$155:$CB$1048576,MATCH($A636,'Hoja de Trabajo para listado'!$BC$155:$BC$1048576,0),MATCH((CUADRO!Q$5&amp;$E636),'Hoja de Trabajo para listado'!$BC$151:$CB$151,0)),0)+IFERROR(INDEX('Hoja de Trabajo para listado'!$DE$153:$DG$274,MATCH($A636,'Hoja de Trabajo para listado'!$DE$153:$DE$1048576,0),MATCH((CUADRO!Q$5&amp;$E636),'Hoja de Trabajo para listado'!$DE$151:$DG$151,0)),0)+IFERROR(INDEX('Hoja de Trabajo para listado'!$CD$155:$DC$1048576,MATCH($A636,'Hoja de Trabajo para listado'!$CD$155:$CD$1048576,0),MATCH((CUADRO!Q$5&amp;$E636),'Hoja de Trabajo para listado'!$CD$151:$DC$151,0)),0)</f>
        <v>0</v>
      </c>
      <c r="R636" s="243">
        <f t="shared" ca="1" si="21"/>
        <v>0</v>
      </c>
      <c r="S636" s="249"/>
      <c r="T636" s="243">
        <f ca="1">+T637</f>
        <v>0</v>
      </c>
      <c r="U636" s="242">
        <f t="shared" si="22"/>
        <v>1</v>
      </c>
      <c r="V636" s="333" t="str">
        <f>+VLOOKUP(A636,bd_lista!$A$3:$E$590,5,FALSE)</f>
        <v>Gobiernos Autonomos Municipales</v>
      </c>
      <c r="W636" s="383" t="str">
        <f>+V636</f>
        <v>Gobiernos Autonomos Municipales</v>
      </c>
      <c r="X636" s="242">
        <f>+VLOOKUP(A636,[3]Sheet1!$A$13:$D$744,4,FALSE)</f>
        <v>0</v>
      </c>
      <c r="Y636" s="242" t="e">
        <f>+VLOOKUP(X636,bd_lista!$A$3:$C$590,3,FALSE)</f>
        <v>#N/A</v>
      </c>
      <c r="Z636" s="294">
        <f>+X636</f>
        <v>0</v>
      </c>
      <c r="AA636" s="295" t="e">
        <f>+Y636</f>
        <v>#N/A</v>
      </c>
    </row>
    <row r="637" spans="1:27" customFormat="1" ht="15" hidden="1" customHeight="1">
      <c r="A637" s="32">
        <v>1271</v>
      </c>
      <c r="B637" s="389"/>
      <c r="C637" s="247" t="str">
        <f>+VLOOKUP(A637,bd_lista!$A$3:$C$590,3,FALSE)</f>
        <v>Gobierno Autónomo Municipal de San Pedro de Curahuara</v>
      </c>
      <c r="D637" s="386"/>
      <c r="E637" s="244" t="s">
        <v>1305</v>
      </c>
      <c r="F637" s="243">
        <f ca="1">+IFERROR(INDEX('Hoja de Trabajo para listado'!$A$155:$Z$1048576,MATCH($A637,'Hoja de Trabajo para listado'!$A$155:$A$1048576,0),MATCH((CUADRO!F$5&amp;$E637),'Hoja de Trabajo para listado'!$A$151:$Z$151,0)),0)+IFERROR(INDEX('Hoja de Trabajo para listado'!$AB$155:$BA$1048576,MATCH($A637,'Hoja de Trabajo para listado'!$AB$155:$AB$1048576,0),MATCH((CUADRO!F$5&amp;$E637),'Hoja de Trabajo para listado'!$AB$151:$BA$151,0)),0)+IFERROR(INDEX('Hoja de Trabajo para listado'!$BC$155:$CB$1048576,MATCH($A637,'Hoja de Trabajo para listado'!$BC$155:$BC$1048576,0),MATCH((CUADRO!F$5&amp;$E637),'Hoja de Trabajo para listado'!$BC$151:$CB$151,0)),0)+IFERROR(INDEX('Hoja de Trabajo para listado'!$DE$153:$DG$274,MATCH($A637,'Hoja de Trabajo para listado'!$DE$153:$DE$1048576,0),MATCH((CUADRO!F$5&amp;$E637),'Hoja de Trabajo para listado'!$DE$151:$DG$151,0)),0)+IFERROR(INDEX('Hoja de Trabajo para listado'!$CD$155:$DC$1048576,MATCH($A637,'Hoja de Trabajo para listado'!$CD$155:$CD$1048576,0),MATCH((CUADRO!F$5&amp;$E637),'Hoja de Trabajo para listado'!$CD$151:$DC$151,0)),0)</f>
        <v>0</v>
      </c>
      <c r="G637" s="243">
        <f ca="1">+IFERROR(INDEX('Hoja de Trabajo para listado'!$A$155:$Z$1048576,MATCH($A637,'Hoja de Trabajo para listado'!$A$155:$A$1048576,0),MATCH((CUADRO!G$5&amp;$E637),'Hoja de Trabajo para listado'!$A$151:$Z$151,0)),0)+IFERROR(INDEX('Hoja de Trabajo para listado'!$AB$155:$BA$1048576,MATCH($A637,'Hoja de Trabajo para listado'!$AB$155:$AB$1048576,0),MATCH((CUADRO!G$5&amp;$E637),'Hoja de Trabajo para listado'!$AB$151:$BA$151,0)),0)+IFERROR(INDEX('Hoja de Trabajo para listado'!$BC$155:$CB$1048576,MATCH($A637,'Hoja de Trabajo para listado'!$BC$155:$BC$1048576,0),MATCH((CUADRO!G$5&amp;$E637),'Hoja de Trabajo para listado'!$BC$151:$CB$151,0)),0)+IFERROR(INDEX('Hoja de Trabajo para listado'!$DE$153:$DG$274,MATCH($A637,'Hoja de Trabajo para listado'!$DE$153:$DE$1048576,0),MATCH((CUADRO!G$5&amp;$E637),'Hoja de Trabajo para listado'!$DE$151:$DG$151,0)),0)+IFERROR(INDEX('Hoja de Trabajo para listado'!$CD$155:$DC$1048576,MATCH($A637,'Hoja de Trabajo para listado'!$CD$155:$CD$1048576,0),MATCH((CUADRO!G$5&amp;$E637),'Hoja de Trabajo para listado'!$CD$151:$DC$151,0)),0)</f>
        <v>0</v>
      </c>
      <c r="H637" s="243">
        <f ca="1">+IFERROR(INDEX('Hoja de Trabajo para listado'!$A$155:$Z$1048576,MATCH($A637,'Hoja de Trabajo para listado'!$A$155:$A$1048576,0),MATCH((CUADRO!H$5&amp;$E637),'Hoja de Trabajo para listado'!$A$151:$Z$151,0)),0)+IFERROR(INDEX('Hoja de Trabajo para listado'!$AB$155:$BA$1048576,MATCH($A637,'Hoja de Trabajo para listado'!$AB$155:$AB$1048576,0),MATCH((CUADRO!H$5&amp;$E637),'Hoja de Trabajo para listado'!$AB$151:$BA$151,0)),0)+IFERROR(INDEX('Hoja de Trabajo para listado'!$BC$155:$CB$1048576,MATCH($A637,'Hoja de Trabajo para listado'!$BC$155:$BC$1048576,0),MATCH((CUADRO!H$5&amp;$E637),'Hoja de Trabajo para listado'!$BC$151:$CB$151,0)),0)+IFERROR(INDEX('Hoja de Trabajo para listado'!$DE$153:$DG$274,MATCH($A637,'Hoja de Trabajo para listado'!$DE$153:$DE$1048576,0),MATCH((CUADRO!H$5&amp;$E637),'Hoja de Trabajo para listado'!$DE$151:$DG$151,0)),0)+IFERROR(INDEX('Hoja de Trabajo para listado'!$CD$155:$DC$1048576,MATCH($A637,'Hoja de Trabajo para listado'!$CD$155:$CD$1048576,0),MATCH((CUADRO!H$5&amp;$E637),'Hoja de Trabajo para listado'!$CD$151:$DC$151,0)),0)</f>
        <v>0</v>
      </c>
      <c r="I637" s="243">
        <f ca="1">+IFERROR(INDEX('Hoja de Trabajo para listado'!$A$155:$Z$1048576,MATCH($A637,'Hoja de Trabajo para listado'!$A$155:$A$1048576,0),MATCH((CUADRO!I$5&amp;$E637),'Hoja de Trabajo para listado'!$A$151:$Z$151,0)),0)+IFERROR(INDEX('Hoja de Trabajo para listado'!$AB$155:$BA$1048576,MATCH($A637,'Hoja de Trabajo para listado'!$AB$155:$AB$1048576,0),MATCH((CUADRO!I$5&amp;$E637),'Hoja de Trabajo para listado'!$AB$151:$BA$151,0)),0)+IFERROR(INDEX('Hoja de Trabajo para listado'!$BC$155:$CB$1048576,MATCH($A637,'Hoja de Trabajo para listado'!$BC$155:$BC$1048576,0),MATCH((CUADRO!I$5&amp;$E637),'Hoja de Trabajo para listado'!$BC$151:$CB$151,0)),0)+IFERROR(INDEX('Hoja de Trabajo para listado'!$DE$153:$DG$274,MATCH($A637,'Hoja de Trabajo para listado'!$DE$153:$DE$1048576,0),MATCH((CUADRO!I$5&amp;$E637),'Hoja de Trabajo para listado'!$DE$151:$DG$151,0)),0)+IFERROR(INDEX('Hoja de Trabajo para listado'!$CD$155:$DC$1048576,MATCH($A637,'Hoja de Trabajo para listado'!$CD$155:$CD$1048576,0),MATCH((CUADRO!I$5&amp;$E637),'Hoja de Trabajo para listado'!$CD$151:$DC$151,0)),0)</f>
        <v>0</v>
      </c>
      <c r="J637" s="243">
        <f ca="1">+IFERROR(INDEX('Hoja de Trabajo para listado'!$A$155:$Z$1048576,MATCH($A637,'Hoja de Trabajo para listado'!$A$155:$A$1048576,0),MATCH((CUADRO!J$5&amp;$E637),'Hoja de Trabajo para listado'!$A$151:$Z$151,0)),0)+IFERROR(INDEX('Hoja de Trabajo para listado'!$AB$155:$BA$1048576,MATCH($A637,'Hoja de Trabajo para listado'!$AB$155:$AB$1048576,0),MATCH((CUADRO!J$5&amp;$E637),'Hoja de Trabajo para listado'!$AB$151:$BA$151,0)),0)+IFERROR(INDEX('Hoja de Trabajo para listado'!$BC$155:$CB$1048576,MATCH($A637,'Hoja de Trabajo para listado'!$BC$155:$BC$1048576,0),MATCH((CUADRO!J$5&amp;$E637),'Hoja de Trabajo para listado'!$BC$151:$CB$151,0)),0)+IFERROR(INDEX('Hoja de Trabajo para listado'!$DE$153:$DG$274,MATCH($A637,'Hoja de Trabajo para listado'!$DE$153:$DE$1048576,0),MATCH((CUADRO!J$5&amp;$E637),'Hoja de Trabajo para listado'!$DE$151:$DG$151,0)),0)+IFERROR(INDEX('Hoja de Trabajo para listado'!$CD$155:$DC$1048576,MATCH($A637,'Hoja de Trabajo para listado'!$CD$155:$CD$1048576,0),MATCH((CUADRO!J$5&amp;$E637),'Hoja de Trabajo para listado'!$CD$151:$DC$151,0)),0)</f>
        <v>0</v>
      </c>
      <c r="K637" s="243">
        <f ca="1">+IFERROR(INDEX('Hoja de Trabajo para listado'!$A$155:$Z$1048576,MATCH($A637,'Hoja de Trabajo para listado'!$A$155:$A$1048576,0),MATCH((CUADRO!K$5&amp;$E637),'Hoja de Trabajo para listado'!$A$151:$Z$151,0)),0)+IFERROR(INDEX('Hoja de Trabajo para listado'!$AB$155:$BA$1048576,MATCH($A637,'Hoja de Trabajo para listado'!$AB$155:$AB$1048576,0),MATCH((CUADRO!K$5&amp;$E637),'Hoja de Trabajo para listado'!$AB$151:$BA$151,0)),0)+IFERROR(INDEX('Hoja de Trabajo para listado'!$BC$155:$CB$1048576,MATCH($A637,'Hoja de Trabajo para listado'!$BC$155:$BC$1048576,0),MATCH((CUADRO!K$5&amp;$E637),'Hoja de Trabajo para listado'!$BC$151:$CB$151,0)),0)+IFERROR(INDEX('Hoja de Trabajo para listado'!$DE$153:$DG$274,MATCH($A637,'Hoja de Trabajo para listado'!$DE$153:$DE$1048576,0),MATCH((CUADRO!K$5&amp;$E637),'Hoja de Trabajo para listado'!$DE$151:$DG$151,0)),0)+IFERROR(INDEX('Hoja de Trabajo para listado'!$CD$155:$DC$1048576,MATCH($A637,'Hoja de Trabajo para listado'!$CD$155:$CD$1048576,0),MATCH((CUADRO!K$5&amp;$E637),'Hoja de Trabajo para listado'!$CD$151:$DC$151,0)),0)</f>
        <v>0</v>
      </c>
      <c r="L637" s="243">
        <f ca="1">+IFERROR(INDEX('Hoja de Trabajo para listado'!$A$155:$Z$1048576,MATCH($A637,'Hoja de Trabajo para listado'!$A$155:$A$1048576,0),MATCH((CUADRO!L$5&amp;$E637),'Hoja de Trabajo para listado'!$A$151:$Z$151,0)),0)+IFERROR(INDEX('Hoja de Trabajo para listado'!$AB$155:$BA$1048576,MATCH($A637,'Hoja de Trabajo para listado'!$AB$155:$AB$1048576,0),MATCH((CUADRO!L$5&amp;$E637),'Hoja de Trabajo para listado'!$AB$151:$BA$151,0)),0)+IFERROR(INDEX('Hoja de Trabajo para listado'!$BC$155:$CB$1048576,MATCH($A637,'Hoja de Trabajo para listado'!$BC$155:$BC$1048576,0),MATCH((CUADRO!L$5&amp;$E637),'Hoja de Trabajo para listado'!$BC$151:$CB$151,0)),0)+IFERROR(INDEX('Hoja de Trabajo para listado'!$DE$153:$DG$274,MATCH($A637,'Hoja de Trabajo para listado'!$DE$153:$DE$1048576,0),MATCH((CUADRO!L$5&amp;$E637),'Hoja de Trabajo para listado'!$DE$151:$DG$151,0)),0)+IFERROR(INDEX('Hoja de Trabajo para listado'!$CD$155:$DC$1048576,MATCH($A637,'Hoja de Trabajo para listado'!$CD$155:$CD$1048576,0),MATCH((CUADRO!L$5&amp;$E637),'Hoja de Trabajo para listado'!$CD$151:$DC$151,0)),0)</f>
        <v>0</v>
      </c>
      <c r="M637" s="243">
        <f ca="1">+IFERROR(INDEX('Hoja de Trabajo para listado'!$A$155:$Z$1048576,MATCH($A637,'Hoja de Trabajo para listado'!$A$155:$A$1048576,0),MATCH((CUADRO!M$5&amp;$E637),'Hoja de Trabajo para listado'!$A$151:$Z$151,0)),0)+IFERROR(INDEX('Hoja de Trabajo para listado'!$AB$155:$BA$1048576,MATCH($A637,'Hoja de Trabajo para listado'!$AB$155:$AB$1048576,0),MATCH((CUADRO!M$5&amp;$E637),'Hoja de Trabajo para listado'!$AB$151:$BA$151,0)),0)+IFERROR(INDEX('Hoja de Trabajo para listado'!$BC$155:$CB$1048576,MATCH($A637,'Hoja de Trabajo para listado'!$BC$155:$BC$1048576,0),MATCH((CUADRO!M$5&amp;$E637),'Hoja de Trabajo para listado'!$BC$151:$CB$151,0)),0)+IFERROR(INDEX('Hoja de Trabajo para listado'!$DE$153:$DG$274,MATCH($A637,'Hoja de Trabajo para listado'!$DE$153:$DE$1048576,0),MATCH((CUADRO!M$5&amp;$E637),'Hoja de Trabajo para listado'!$DE$151:$DG$151,0)),0)+IFERROR(INDEX('Hoja de Trabajo para listado'!$CD$155:$DC$1048576,MATCH($A637,'Hoja de Trabajo para listado'!$CD$155:$CD$1048576,0),MATCH((CUADRO!M$5&amp;$E637),'Hoja de Trabajo para listado'!$CD$151:$DC$151,0)),0)</f>
        <v>0</v>
      </c>
      <c r="N637" s="243">
        <f ca="1">+IFERROR(INDEX('Hoja de Trabajo para listado'!$A$155:$Z$1048576,MATCH($A637,'Hoja de Trabajo para listado'!$A$155:$A$1048576,0),MATCH((CUADRO!N$5&amp;$E637),'Hoja de Trabajo para listado'!$A$151:$Z$151,0)),0)+IFERROR(INDEX('Hoja de Trabajo para listado'!$AB$155:$BA$1048576,MATCH($A637,'Hoja de Trabajo para listado'!$AB$155:$AB$1048576,0),MATCH((CUADRO!N$5&amp;$E637),'Hoja de Trabajo para listado'!$AB$151:$BA$151,0)),0)+IFERROR(INDEX('Hoja de Trabajo para listado'!$BC$155:$CB$1048576,MATCH($A637,'Hoja de Trabajo para listado'!$BC$155:$BC$1048576,0),MATCH((CUADRO!N$5&amp;$E637),'Hoja de Trabajo para listado'!$BC$151:$CB$151,0)),0)+IFERROR(INDEX('Hoja de Trabajo para listado'!$DE$153:$DG$274,MATCH($A637,'Hoja de Trabajo para listado'!$DE$153:$DE$1048576,0),MATCH((CUADRO!N$5&amp;$E637),'Hoja de Trabajo para listado'!$DE$151:$DG$151,0)),0)+IFERROR(INDEX('Hoja de Trabajo para listado'!$CD$155:$DC$1048576,MATCH($A637,'Hoja de Trabajo para listado'!$CD$155:$CD$1048576,0),MATCH((CUADRO!N$5&amp;$E637),'Hoja de Trabajo para listado'!$CD$151:$DC$151,0)),0)</f>
        <v>0</v>
      </c>
      <c r="O637" s="243">
        <f ca="1">+IFERROR(INDEX('Hoja de Trabajo para listado'!$A$155:$Z$1048576,MATCH($A637,'Hoja de Trabajo para listado'!$A$155:$A$1048576,0),MATCH((CUADRO!O$5&amp;$E637),'Hoja de Trabajo para listado'!$A$151:$Z$151,0)),0)+IFERROR(INDEX('Hoja de Trabajo para listado'!$AB$155:$BA$1048576,MATCH($A637,'Hoja de Trabajo para listado'!$AB$155:$AB$1048576,0),MATCH((CUADRO!O$5&amp;$E637),'Hoja de Trabajo para listado'!$AB$151:$BA$151,0)),0)+IFERROR(INDEX('Hoja de Trabajo para listado'!$BC$155:$CB$1048576,MATCH($A637,'Hoja de Trabajo para listado'!$BC$155:$BC$1048576,0),MATCH((CUADRO!O$5&amp;$E637),'Hoja de Trabajo para listado'!$BC$151:$CB$151,0)),0)+IFERROR(INDEX('Hoja de Trabajo para listado'!$DE$153:$DG$274,MATCH($A637,'Hoja de Trabajo para listado'!$DE$153:$DE$1048576,0),MATCH((CUADRO!O$5&amp;$E637),'Hoja de Trabajo para listado'!$DE$151:$DG$151,0)),0)+IFERROR(INDEX('Hoja de Trabajo para listado'!$CD$155:$DC$1048576,MATCH($A637,'Hoja de Trabajo para listado'!$CD$155:$CD$1048576,0),MATCH((CUADRO!O$5&amp;$E637),'Hoja de Trabajo para listado'!$CD$151:$DC$151,0)),0)</f>
        <v>0</v>
      </c>
      <c r="P637" s="243">
        <f ca="1">+IFERROR(INDEX('Hoja de Trabajo para listado'!$A$155:$Z$1048576,MATCH($A637,'Hoja de Trabajo para listado'!$A$155:$A$1048576,0),MATCH((CUADRO!P$5&amp;$E637),'Hoja de Trabajo para listado'!$A$151:$Z$151,0)),0)+IFERROR(INDEX('Hoja de Trabajo para listado'!$AB$155:$BA$1048576,MATCH($A637,'Hoja de Trabajo para listado'!$AB$155:$AB$1048576,0),MATCH((CUADRO!P$5&amp;$E637),'Hoja de Trabajo para listado'!$AB$151:$BA$151,0)),0)+IFERROR(INDEX('Hoja de Trabajo para listado'!$BC$155:$CB$1048576,MATCH($A637,'Hoja de Trabajo para listado'!$BC$155:$BC$1048576,0),MATCH((CUADRO!P$5&amp;$E637),'Hoja de Trabajo para listado'!$BC$151:$CB$151,0)),0)+IFERROR(INDEX('Hoja de Trabajo para listado'!$DE$153:$DG$274,MATCH($A637,'Hoja de Trabajo para listado'!$DE$153:$DE$1048576,0),MATCH((CUADRO!P$5&amp;$E637),'Hoja de Trabajo para listado'!$DE$151:$DG$151,0)),0)+IFERROR(INDEX('Hoja de Trabajo para listado'!$CD$155:$DC$1048576,MATCH($A637,'Hoja de Trabajo para listado'!$CD$155:$CD$1048576,0),MATCH((CUADRO!P$5&amp;$E637),'Hoja de Trabajo para listado'!$CD$151:$DC$151,0)),0)</f>
        <v>0</v>
      </c>
      <c r="Q637" s="243">
        <f ca="1">+IFERROR(INDEX('Hoja de Trabajo para listado'!$A$155:$Z$1048576,MATCH($A637,'Hoja de Trabajo para listado'!$A$155:$A$1048576,0),MATCH((CUADRO!Q$5&amp;$E637),'Hoja de Trabajo para listado'!$A$151:$Z$151,0)),0)+IFERROR(INDEX('Hoja de Trabajo para listado'!$AB$155:$BA$1048576,MATCH($A637,'Hoja de Trabajo para listado'!$AB$155:$AB$1048576,0),MATCH((CUADRO!Q$5&amp;$E637),'Hoja de Trabajo para listado'!$AB$151:$BA$151,0)),0)+IFERROR(INDEX('Hoja de Trabajo para listado'!$BC$155:$CB$1048576,MATCH($A637,'Hoja de Trabajo para listado'!$BC$155:$BC$1048576,0),MATCH((CUADRO!Q$5&amp;$E637),'Hoja de Trabajo para listado'!$BC$151:$CB$151,0)),0)+IFERROR(INDEX('Hoja de Trabajo para listado'!$DE$153:$DG$274,MATCH($A637,'Hoja de Trabajo para listado'!$DE$153:$DE$1048576,0),MATCH((CUADRO!Q$5&amp;$E637),'Hoja de Trabajo para listado'!$DE$151:$DG$151,0)),0)+IFERROR(INDEX('Hoja de Trabajo para listado'!$CD$155:$DC$1048576,MATCH($A637,'Hoja de Trabajo para listado'!$CD$155:$CD$1048576,0),MATCH((CUADRO!Q$5&amp;$E637),'Hoja de Trabajo para listado'!$CD$151:$DC$151,0)),0)</f>
        <v>0</v>
      </c>
      <c r="R637" s="243">
        <f t="shared" ca="1" si="21"/>
        <v>0</v>
      </c>
      <c r="S637" s="249">
        <f ca="1">+R636+R637</f>
        <v>0</v>
      </c>
      <c r="T637" s="243">
        <f ca="1">+S637</f>
        <v>0</v>
      </c>
      <c r="U637" s="242">
        <f t="shared" si="22"/>
        <v>2</v>
      </c>
      <c r="V637" s="333" t="str">
        <f>+VLOOKUP(A637,bd_lista!$A$3:$E$590,5,FALSE)</f>
        <v>Gobiernos Autonomos Municipales</v>
      </c>
      <c r="W637" s="384"/>
      <c r="X637" s="242">
        <f>+VLOOKUP(A637,[3]Sheet1!$A$13:$D$744,4,FALSE)</f>
        <v>0</v>
      </c>
      <c r="Y637" s="242" t="e">
        <f>+VLOOKUP(X637,bd_lista!$A$3:$C$590,3,FALSE)</f>
        <v>#N/A</v>
      </c>
      <c r="Z637" s="292"/>
      <c r="AA637" s="293"/>
    </row>
    <row r="638" spans="1:27" customFormat="1" ht="27" hidden="1" customHeight="1">
      <c r="A638" s="32">
        <v>1272</v>
      </c>
      <c r="B638" s="388">
        <f>+A638</f>
        <v>1272</v>
      </c>
      <c r="C638" s="247" t="str">
        <f>+VLOOKUP(A638,bd_lista!$A$3:$C$590,3,FALSE)</f>
        <v>Gobierno Autónomo Municipal de Papel Pampa</v>
      </c>
      <c r="D638" s="385" t="str">
        <f>+C638</f>
        <v>Gobierno Autónomo Municipal de Papel Pampa</v>
      </c>
      <c r="E638" s="242" t="s">
        <v>1304</v>
      </c>
      <c r="F638" s="243">
        <f ca="1">+IFERROR(INDEX('Hoja de Trabajo para listado'!$A$155:$Z$1048576,MATCH($A638,'Hoja de Trabajo para listado'!$A$155:$A$1048576,0),MATCH((CUADRO!F$5&amp;$E638),'Hoja de Trabajo para listado'!$A$151:$Z$151,0)),0)+IFERROR(INDEX('Hoja de Trabajo para listado'!$AB$155:$BA$1048576,MATCH($A638,'Hoja de Trabajo para listado'!$AB$155:$AB$1048576,0),MATCH((CUADRO!F$5&amp;$E638),'Hoja de Trabajo para listado'!$AB$151:$BA$151,0)),0)+IFERROR(INDEX('Hoja de Trabajo para listado'!$BC$155:$CB$1048576,MATCH($A638,'Hoja de Trabajo para listado'!$BC$155:$BC$1048576,0),MATCH((CUADRO!F$5&amp;$E638),'Hoja de Trabajo para listado'!$BC$151:$CB$151,0)),0)+IFERROR(INDEX('Hoja de Trabajo para listado'!$DE$153:$DG$274,MATCH($A638,'Hoja de Trabajo para listado'!$DE$153:$DE$1048576,0),MATCH((CUADRO!F$5&amp;$E638),'Hoja de Trabajo para listado'!$DE$151:$DG$151,0)),0)+IFERROR(INDEX('Hoja de Trabajo para listado'!$CD$155:$DC$1048576,MATCH($A638,'Hoja de Trabajo para listado'!$CD$155:$CD$1048576,0),MATCH((CUADRO!F$5&amp;$E638),'Hoja de Trabajo para listado'!$CD$151:$DC$151,0)),0)</f>
        <v>0</v>
      </c>
      <c r="G638" s="243">
        <f ca="1">+IFERROR(INDEX('Hoja de Trabajo para listado'!$A$155:$Z$1048576,MATCH($A638,'Hoja de Trabajo para listado'!$A$155:$A$1048576,0),MATCH((CUADRO!G$5&amp;$E638),'Hoja de Trabajo para listado'!$A$151:$Z$151,0)),0)+IFERROR(INDEX('Hoja de Trabajo para listado'!$AB$155:$BA$1048576,MATCH($A638,'Hoja de Trabajo para listado'!$AB$155:$AB$1048576,0),MATCH((CUADRO!G$5&amp;$E638),'Hoja de Trabajo para listado'!$AB$151:$BA$151,0)),0)+IFERROR(INDEX('Hoja de Trabajo para listado'!$BC$155:$CB$1048576,MATCH($A638,'Hoja de Trabajo para listado'!$BC$155:$BC$1048576,0),MATCH((CUADRO!G$5&amp;$E638),'Hoja de Trabajo para listado'!$BC$151:$CB$151,0)),0)+IFERROR(INDEX('Hoja de Trabajo para listado'!$DE$153:$DG$274,MATCH($A638,'Hoja de Trabajo para listado'!$DE$153:$DE$1048576,0),MATCH((CUADRO!G$5&amp;$E638),'Hoja de Trabajo para listado'!$DE$151:$DG$151,0)),0)+IFERROR(INDEX('Hoja de Trabajo para listado'!$CD$155:$DC$1048576,MATCH($A638,'Hoja de Trabajo para listado'!$CD$155:$CD$1048576,0),MATCH((CUADRO!G$5&amp;$E638),'Hoja de Trabajo para listado'!$CD$151:$DC$151,0)),0)</f>
        <v>0</v>
      </c>
      <c r="H638" s="243">
        <f ca="1">+IFERROR(INDEX('Hoja de Trabajo para listado'!$A$155:$Z$1048576,MATCH($A638,'Hoja de Trabajo para listado'!$A$155:$A$1048576,0),MATCH((CUADRO!H$5&amp;$E638),'Hoja de Trabajo para listado'!$A$151:$Z$151,0)),0)+IFERROR(INDEX('Hoja de Trabajo para listado'!$AB$155:$BA$1048576,MATCH($A638,'Hoja de Trabajo para listado'!$AB$155:$AB$1048576,0),MATCH((CUADRO!H$5&amp;$E638),'Hoja de Trabajo para listado'!$AB$151:$BA$151,0)),0)+IFERROR(INDEX('Hoja de Trabajo para listado'!$BC$155:$CB$1048576,MATCH($A638,'Hoja de Trabajo para listado'!$BC$155:$BC$1048576,0),MATCH((CUADRO!H$5&amp;$E638),'Hoja de Trabajo para listado'!$BC$151:$CB$151,0)),0)+IFERROR(INDEX('Hoja de Trabajo para listado'!$DE$153:$DG$274,MATCH($A638,'Hoja de Trabajo para listado'!$DE$153:$DE$1048576,0),MATCH((CUADRO!H$5&amp;$E638),'Hoja de Trabajo para listado'!$DE$151:$DG$151,0)),0)+IFERROR(INDEX('Hoja de Trabajo para listado'!$CD$155:$DC$1048576,MATCH($A638,'Hoja de Trabajo para listado'!$CD$155:$CD$1048576,0),MATCH((CUADRO!H$5&amp;$E638),'Hoja de Trabajo para listado'!$CD$151:$DC$151,0)),0)</f>
        <v>0</v>
      </c>
      <c r="I638" s="243">
        <f ca="1">+IFERROR(INDEX('Hoja de Trabajo para listado'!$A$155:$Z$1048576,MATCH($A638,'Hoja de Trabajo para listado'!$A$155:$A$1048576,0),MATCH((CUADRO!I$5&amp;$E638),'Hoja de Trabajo para listado'!$A$151:$Z$151,0)),0)+IFERROR(INDEX('Hoja de Trabajo para listado'!$AB$155:$BA$1048576,MATCH($A638,'Hoja de Trabajo para listado'!$AB$155:$AB$1048576,0),MATCH((CUADRO!I$5&amp;$E638),'Hoja de Trabajo para listado'!$AB$151:$BA$151,0)),0)+IFERROR(INDEX('Hoja de Trabajo para listado'!$BC$155:$CB$1048576,MATCH($A638,'Hoja de Trabajo para listado'!$BC$155:$BC$1048576,0),MATCH((CUADRO!I$5&amp;$E638),'Hoja de Trabajo para listado'!$BC$151:$CB$151,0)),0)+IFERROR(INDEX('Hoja de Trabajo para listado'!$DE$153:$DG$274,MATCH($A638,'Hoja de Trabajo para listado'!$DE$153:$DE$1048576,0),MATCH((CUADRO!I$5&amp;$E638),'Hoja de Trabajo para listado'!$DE$151:$DG$151,0)),0)+IFERROR(INDEX('Hoja de Trabajo para listado'!$CD$155:$DC$1048576,MATCH($A638,'Hoja de Trabajo para listado'!$CD$155:$CD$1048576,0),MATCH((CUADRO!I$5&amp;$E638),'Hoja de Trabajo para listado'!$CD$151:$DC$151,0)),0)</f>
        <v>0</v>
      </c>
      <c r="J638" s="243">
        <f ca="1">+IFERROR(INDEX('Hoja de Trabajo para listado'!$A$155:$Z$1048576,MATCH($A638,'Hoja de Trabajo para listado'!$A$155:$A$1048576,0),MATCH((CUADRO!J$5&amp;$E638),'Hoja de Trabajo para listado'!$A$151:$Z$151,0)),0)+IFERROR(INDEX('Hoja de Trabajo para listado'!$AB$155:$BA$1048576,MATCH($A638,'Hoja de Trabajo para listado'!$AB$155:$AB$1048576,0),MATCH((CUADRO!J$5&amp;$E638),'Hoja de Trabajo para listado'!$AB$151:$BA$151,0)),0)+IFERROR(INDEX('Hoja de Trabajo para listado'!$BC$155:$CB$1048576,MATCH($A638,'Hoja de Trabajo para listado'!$BC$155:$BC$1048576,0),MATCH((CUADRO!J$5&amp;$E638),'Hoja de Trabajo para listado'!$BC$151:$CB$151,0)),0)+IFERROR(INDEX('Hoja de Trabajo para listado'!$DE$153:$DG$274,MATCH($A638,'Hoja de Trabajo para listado'!$DE$153:$DE$1048576,0),MATCH((CUADRO!J$5&amp;$E638),'Hoja de Trabajo para listado'!$DE$151:$DG$151,0)),0)+IFERROR(INDEX('Hoja de Trabajo para listado'!$CD$155:$DC$1048576,MATCH($A638,'Hoja de Trabajo para listado'!$CD$155:$CD$1048576,0),MATCH((CUADRO!J$5&amp;$E638),'Hoja de Trabajo para listado'!$CD$151:$DC$151,0)),0)</f>
        <v>0</v>
      </c>
      <c r="K638" s="243">
        <f ca="1">+IFERROR(INDEX('Hoja de Trabajo para listado'!$A$155:$Z$1048576,MATCH($A638,'Hoja de Trabajo para listado'!$A$155:$A$1048576,0),MATCH((CUADRO!K$5&amp;$E638),'Hoja de Trabajo para listado'!$A$151:$Z$151,0)),0)+IFERROR(INDEX('Hoja de Trabajo para listado'!$AB$155:$BA$1048576,MATCH($A638,'Hoja de Trabajo para listado'!$AB$155:$AB$1048576,0),MATCH((CUADRO!K$5&amp;$E638),'Hoja de Trabajo para listado'!$AB$151:$BA$151,0)),0)+IFERROR(INDEX('Hoja de Trabajo para listado'!$BC$155:$CB$1048576,MATCH($A638,'Hoja de Trabajo para listado'!$BC$155:$BC$1048576,0),MATCH((CUADRO!K$5&amp;$E638),'Hoja de Trabajo para listado'!$BC$151:$CB$151,0)),0)+IFERROR(INDEX('Hoja de Trabajo para listado'!$DE$153:$DG$274,MATCH($A638,'Hoja de Trabajo para listado'!$DE$153:$DE$1048576,0),MATCH((CUADRO!K$5&amp;$E638),'Hoja de Trabajo para listado'!$DE$151:$DG$151,0)),0)+IFERROR(INDEX('Hoja de Trabajo para listado'!$CD$155:$DC$1048576,MATCH($A638,'Hoja de Trabajo para listado'!$CD$155:$CD$1048576,0),MATCH((CUADRO!K$5&amp;$E638),'Hoja de Trabajo para listado'!$CD$151:$DC$151,0)),0)</f>
        <v>0</v>
      </c>
      <c r="L638" s="243">
        <f ca="1">+IFERROR(INDEX('Hoja de Trabajo para listado'!$A$155:$Z$1048576,MATCH($A638,'Hoja de Trabajo para listado'!$A$155:$A$1048576,0),MATCH((CUADRO!L$5&amp;$E638),'Hoja de Trabajo para listado'!$A$151:$Z$151,0)),0)+IFERROR(INDEX('Hoja de Trabajo para listado'!$AB$155:$BA$1048576,MATCH($A638,'Hoja de Trabajo para listado'!$AB$155:$AB$1048576,0),MATCH((CUADRO!L$5&amp;$E638),'Hoja de Trabajo para listado'!$AB$151:$BA$151,0)),0)+IFERROR(INDEX('Hoja de Trabajo para listado'!$BC$155:$CB$1048576,MATCH($A638,'Hoja de Trabajo para listado'!$BC$155:$BC$1048576,0),MATCH((CUADRO!L$5&amp;$E638),'Hoja de Trabajo para listado'!$BC$151:$CB$151,0)),0)+IFERROR(INDEX('Hoja de Trabajo para listado'!$DE$153:$DG$274,MATCH($A638,'Hoja de Trabajo para listado'!$DE$153:$DE$1048576,0),MATCH((CUADRO!L$5&amp;$E638),'Hoja de Trabajo para listado'!$DE$151:$DG$151,0)),0)+IFERROR(INDEX('Hoja de Trabajo para listado'!$CD$155:$DC$1048576,MATCH($A638,'Hoja de Trabajo para listado'!$CD$155:$CD$1048576,0),MATCH((CUADRO!L$5&amp;$E638),'Hoja de Trabajo para listado'!$CD$151:$DC$151,0)),0)</f>
        <v>0</v>
      </c>
      <c r="M638" s="243">
        <f ca="1">+IFERROR(INDEX('Hoja de Trabajo para listado'!$A$155:$Z$1048576,MATCH($A638,'Hoja de Trabajo para listado'!$A$155:$A$1048576,0),MATCH((CUADRO!M$5&amp;$E638),'Hoja de Trabajo para listado'!$A$151:$Z$151,0)),0)+IFERROR(INDEX('Hoja de Trabajo para listado'!$AB$155:$BA$1048576,MATCH($A638,'Hoja de Trabajo para listado'!$AB$155:$AB$1048576,0),MATCH((CUADRO!M$5&amp;$E638),'Hoja de Trabajo para listado'!$AB$151:$BA$151,0)),0)+IFERROR(INDEX('Hoja de Trabajo para listado'!$BC$155:$CB$1048576,MATCH($A638,'Hoja de Trabajo para listado'!$BC$155:$BC$1048576,0),MATCH((CUADRO!M$5&amp;$E638),'Hoja de Trabajo para listado'!$BC$151:$CB$151,0)),0)+IFERROR(INDEX('Hoja de Trabajo para listado'!$DE$153:$DG$274,MATCH($A638,'Hoja de Trabajo para listado'!$DE$153:$DE$1048576,0),MATCH((CUADRO!M$5&amp;$E638),'Hoja de Trabajo para listado'!$DE$151:$DG$151,0)),0)+IFERROR(INDEX('Hoja de Trabajo para listado'!$CD$155:$DC$1048576,MATCH($A638,'Hoja de Trabajo para listado'!$CD$155:$CD$1048576,0),MATCH((CUADRO!M$5&amp;$E638),'Hoja de Trabajo para listado'!$CD$151:$DC$151,0)),0)</f>
        <v>0</v>
      </c>
      <c r="N638" s="243">
        <f ca="1">+IFERROR(INDEX('Hoja de Trabajo para listado'!$A$155:$Z$1048576,MATCH($A638,'Hoja de Trabajo para listado'!$A$155:$A$1048576,0),MATCH((CUADRO!N$5&amp;$E638),'Hoja de Trabajo para listado'!$A$151:$Z$151,0)),0)+IFERROR(INDEX('Hoja de Trabajo para listado'!$AB$155:$BA$1048576,MATCH($A638,'Hoja de Trabajo para listado'!$AB$155:$AB$1048576,0),MATCH((CUADRO!N$5&amp;$E638),'Hoja de Trabajo para listado'!$AB$151:$BA$151,0)),0)+IFERROR(INDEX('Hoja de Trabajo para listado'!$BC$155:$CB$1048576,MATCH($A638,'Hoja de Trabajo para listado'!$BC$155:$BC$1048576,0),MATCH((CUADRO!N$5&amp;$E638),'Hoja de Trabajo para listado'!$BC$151:$CB$151,0)),0)+IFERROR(INDEX('Hoja de Trabajo para listado'!$DE$153:$DG$274,MATCH($A638,'Hoja de Trabajo para listado'!$DE$153:$DE$1048576,0),MATCH((CUADRO!N$5&amp;$E638),'Hoja de Trabajo para listado'!$DE$151:$DG$151,0)),0)+IFERROR(INDEX('Hoja de Trabajo para listado'!$CD$155:$DC$1048576,MATCH($A638,'Hoja de Trabajo para listado'!$CD$155:$CD$1048576,0),MATCH((CUADRO!N$5&amp;$E638),'Hoja de Trabajo para listado'!$CD$151:$DC$151,0)),0)</f>
        <v>0</v>
      </c>
      <c r="O638" s="243">
        <f ca="1">+IFERROR(INDEX('Hoja de Trabajo para listado'!$A$155:$Z$1048576,MATCH($A638,'Hoja de Trabajo para listado'!$A$155:$A$1048576,0),MATCH((CUADRO!O$5&amp;$E638),'Hoja de Trabajo para listado'!$A$151:$Z$151,0)),0)+IFERROR(INDEX('Hoja de Trabajo para listado'!$AB$155:$BA$1048576,MATCH($A638,'Hoja de Trabajo para listado'!$AB$155:$AB$1048576,0),MATCH((CUADRO!O$5&amp;$E638),'Hoja de Trabajo para listado'!$AB$151:$BA$151,0)),0)+IFERROR(INDEX('Hoja de Trabajo para listado'!$BC$155:$CB$1048576,MATCH($A638,'Hoja de Trabajo para listado'!$BC$155:$BC$1048576,0),MATCH((CUADRO!O$5&amp;$E638),'Hoja de Trabajo para listado'!$BC$151:$CB$151,0)),0)+IFERROR(INDEX('Hoja de Trabajo para listado'!$DE$153:$DG$274,MATCH($A638,'Hoja de Trabajo para listado'!$DE$153:$DE$1048576,0),MATCH((CUADRO!O$5&amp;$E638),'Hoja de Trabajo para listado'!$DE$151:$DG$151,0)),0)+IFERROR(INDEX('Hoja de Trabajo para listado'!$CD$155:$DC$1048576,MATCH($A638,'Hoja de Trabajo para listado'!$CD$155:$CD$1048576,0),MATCH((CUADRO!O$5&amp;$E638),'Hoja de Trabajo para listado'!$CD$151:$DC$151,0)),0)</f>
        <v>0</v>
      </c>
      <c r="P638" s="243">
        <f ca="1">+IFERROR(INDEX('Hoja de Trabajo para listado'!$A$155:$Z$1048576,MATCH($A638,'Hoja de Trabajo para listado'!$A$155:$A$1048576,0),MATCH((CUADRO!P$5&amp;$E638),'Hoja de Trabajo para listado'!$A$151:$Z$151,0)),0)+IFERROR(INDEX('Hoja de Trabajo para listado'!$AB$155:$BA$1048576,MATCH($A638,'Hoja de Trabajo para listado'!$AB$155:$AB$1048576,0),MATCH((CUADRO!P$5&amp;$E638),'Hoja de Trabajo para listado'!$AB$151:$BA$151,0)),0)+IFERROR(INDEX('Hoja de Trabajo para listado'!$BC$155:$CB$1048576,MATCH($A638,'Hoja de Trabajo para listado'!$BC$155:$BC$1048576,0),MATCH((CUADRO!P$5&amp;$E638),'Hoja de Trabajo para listado'!$BC$151:$CB$151,0)),0)+IFERROR(INDEX('Hoja de Trabajo para listado'!$DE$153:$DG$274,MATCH($A638,'Hoja de Trabajo para listado'!$DE$153:$DE$1048576,0),MATCH((CUADRO!P$5&amp;$E638),'Hoja de Trabajo para listado'!$DE$151:$DG$151,0)),0)+IFERROR(INDEX('Hoja de Trabajo para listado'!$CD$155:$DC$1048576,MATCH($A638,'Hoja de Trabajo para listado'!$CD$155:$CD$1048576,0),MATCH((CUADRO!P$5&amp;$E638),'Hoja de Trabajo para listado'!$CD$151:$DC$151,0)),0)</f>
        <v>0</v>
      </c>
      <c r="Q638" s="243">
        <f ca="1">+IFERROR(INDEX('Hoja de Trabajo para listado'!$A$155:$Z$1048576,MATCH($A638,'Hoja de Trabajo para listado'!$A$155:$A$1048576,0),MATCH((CUADRO!Q$5&amp;$E638),'Hoja de Trabajo para listado'!$A$151:$Z$151,0)),0)+IFERROR(INDEX('Hoja de Trabajo para listado'!$AB$155:$BA$1048576,MATCH($A638,'Hoja de Trabajo para listado'!$AB$155:$AB$1048576,0),MATCH((CUADRO!Q$5&amp;$E638),'Hoja de Trabajo para listado'!$AB$151:$BA$151,0)),0)+IFERROR(INDEX('Hoja de Trabajo para listado'!$BC$155:$CB$1048576,MATCH($A638,'Hoja de Trabajo para listado'!$BC$155:$BC$1048576,0),MATCH((CUADRO!Q$5&amp;$E638),'Hoja de Trabajo para listado'!$BC$151:$CB$151,0)),0)+IFERROR(INDEX('Hoja de Trabajo para listado'!$DE$153:$DG$274,MATCH($A638,'Hoja de Trabajo para listado'!$DE$153:$DE$1048576,0),MATCH((CUADRO!Q$5&amp;$E638),'Hoja de Trabajo para listado'!$DE$151:$DG$151,0)),0)+IFERROR(INDEX('Hoja de Trabajo para listado'!$CD$155:$DC$1048576,MATCH($A638,'Hoja de Trabajo para listado'!$CD$155:$CD$1048576,0),MATCH((CUADRO!Q$5&amp;$E638),'Hoja de Trabajo para listado'!$CD$151:$DC$151,0)),0)</f>
        <v>0</v>
      </c>
      <c r="R638" s="243">
        <f t="shared" ca="1" si="21"/>
        <v>0</v>
      </c>
      <c r="S638" s="249"/>
      <c r="T638" s="243">
        <f ca="1">+T639</f>
        <v>0</v>
      </c>
      <c r="U638" s="242">
        <f t="shared" si="22"/>
        <v>1</v>
      </c>
      <c r="V638" s="333" t="str">
        <f>+VLOOKUP(A638,bd_lista!$A$3:$E$590,5,FALSE)</f>
        <v>Gobiernos Autonomos Municipales</v>
      </c>
      <c r="W638" s="383" t="str">
        <f>+V638</f>
        <v>Gobiernos Autonomos Municipales</v>
      </c>
      <c r="X638" s="242">
        <f>+VLOOKUP(A638,[3]Sheet1!$A$13:$D$744,4,FALSE)</f>
        <v>0</v>
      </c>
      <c r="Y638" s="242" t="e">
        <f>+VLOOKUP(X638,bd_lista!$A$3:$C$590,3,FALSE)</f>
        <v>#N/A</v>
      </c>
      <c r="Z638" s="294">
        <f>+X638</f>
        <v>0</v>
      </c>
      <c r="AA638" s="295" t="e">
        <f>+Y638</f>
        <v>#N/A</v>
      </c>
    </row>
    <row r="639" spans="1:27" customFormat="1" ht="27" hidden="1" customHeight="1">
      <c r="A639" s="32">
        <v>1272</v>
      </c>
      <c r="B639" s="389"/>
      <c r="C639" s="247" t="str">
        <f>+VLOOKUP(A639,bd_lista!$A$3:$C$590,3,FALSE)</f>
        <v>Gobierno Autónomo Municipal de Papel Pampa</v>
      </c>
      <c r="D639" s="386"/>
      <c r="E639" s="244" t="s">
        <v>1305</v>
      </c>
      <c r="F639" s="243">
        <f ca="1">+IFERROR(INDEX('Hoja de Trabajo para listado'!$A$155:$Z$1048576,MATCH($A639,'Hoja de Trabajo para listado'!$A$155:$A$1048576,0),MATCH((CUADRO!F$5&amp;$E639),'Hoja de Trabajo para listado'!$A$151:$Z$151,0)),0)+IFERROR(INDEX('Hoja de Trabajo para listado'!$AB$155:$BA$1048576,MATCH($A639,'Hoja de Trabajo para listado'!$AB$155:$AB$1048576,0),MATCH((CUADRO!F$5&amp;$E639),'Hoja de Trabajo para listado'!$AB$151:$BA$151,0)),0)+IFERROR(INDEX('Hoja de Trabajo para listado'!$BC$155:$CB$1048576,MATCH($A639,'Hoja de Trabajo para listado'!$BC$155:$BC$1048576,0),MATCH((CUADRO!F$5&amp;$E639),'Hoja de Trabajo para listado'!$BC$151:$CB$151,0)),0)+IFERROR(INDEX('Hoja de Trabajo para listado'!$DE$153:$DG$274,MATCH($A639,'Hoja de Trabajo para listado'!$DE$153:$DE$1048576,0),MATCH((CUADRO!F$5&amp;$E639),'Hoja de Trabajo para listado'!$DE$151:$DG$151,0)),0)+IFERROR(INDEX('Hoja de Trabajo para listado'!$CD$155:$DC$1048576,MATCH($A639,'Hoja de Trabajo para listado'!$CD$155:$CD$1048576,0),MATCH((CUADRO!F$5&amp;$E639),'Hoja de Trabajo para listado'!$CD$151:$DC$151,0)),0)</f>
        <v>0</v>
      </c>
      <c r="G639" s="243">
        <f ca="1">+IFERROR(INDEX('Hoja de Trabajo para listado'!$A$155:$Z$1048576,MATCH($A639,'Hoja de Trabajo para listado'!$A$155:$A$1048576,0),MATCH((CUADRO!G$5&amp;$E639),'Hoja de Trabajo para listado'!$A$151:$Z$151,0)),0)+IFERROR(INDEX('Hoja de Trabajo para listado'!$AB$155:$BA$1048576,MATCH($A639,'Hoja de Trabajo para listado'!$AB$155:$AB$1048576,0),MATCH((CUADRO!G$5&amp;$E639),'Hoja de Trabajo para listado'!$AB$151:$BA$151,0)),0)+IFERROR(INDEX('Hoja de Trabajo para listado'!$BC$155:$CB$1048576,MATCH($A639,'Hoja de Trabajo para listado'!$BC$155:$BC$1048576,0),MATCH((CUADRO!G$5&amp;$E639),'Hoja de Trabajo para listado'!$BC$151:$CB$151,0)),0)+IFERROR(INDEX('Hoja de Trabajo para listado'!$DE$153:$DG$274,MATCH($A639,'Hoja de Trabajo para listado'!$DE$153:$DE$1048576,0),MATCH((CUADRO!G$5&amp;$E639),'Hoja de Trabajo para listado'!$DE$151:$DG$151,0)),0)+IFERROR(INDEX('Hoja de Trabajo para listado'!$CD$155:$DC$1048576,MATCH($A639,'Hoja de Trabajo para listado'!$CD$155:$CD$1048576,0),MATCH((CUADRO!G$5&amp;$E639),'Hoja de Trabajo para listado'!$CD$151:$DC$151,0)),0)</f>
        <v>0</v>
      </c>
      <c r="H639" s="243">
        <f ca="1">+IFERROR(INDEX('Hoja de Trabajo para listado'!$A$155:$Z$1048576,MATCH($A639,'Hoja de Trabajo para listado'!$A$155:$A$1048576,0),MATCH((CUADRO!H$5&amp;$E639),'Hoja de Trabajo para listado'!$A$151:$Z$151,0)),0)+IFERROR(INDEX('Hoja de Trabajo para listado'!$AB$155:$BA$1048576,MATCH($A639,'Hoja de Trabajo para listado'!$AB$155:$AB$1048576,0),MATCH((CUADRO!H$5&amp;$E639),'Hoja de Trabajo para listado'!$AB$151:$BA$151,0)),0)+IFERROR(INDEX('Hoja de Trabajo para listado'!$BC$155:$CB$1048576,MATCH($A639,'Hoja de Trabajo para listado'!$BC$155:$BC$1048576,0),MATCH((CUADRO!H$5&amp;$E639),'Hoja de Trabajo para listado'!$BC$151:$CB$151,0)),0)+IFERROR(INDEX('Hoja de Trabajo para listado'!$DE$153:$DG$274,MATCH($A639,'Hoja de Trabajo para listado'!$DE$153:$DE$1048576,0),MATCH((CUADRO!H$5&amp;$E639),'Hoja de Trabajo para listado'!$DE$151:$DG$151,0)),0)+IFERROR(INDEX('Hoja de Trabajo para listado'!$CD$155:$DC$1048576,MATCH($A639,'Hoja de Trabajo para listado'!$CD$155:$CD$1048576,0),MATCH((CUADRO!H$5&amp;$E639),'Hoja de Trabajo para listado'!$CD$151:$DC$151,0)),0)</f>
        <v>0</v>
      </c>
      <c r="I639" s="243">
        <f ca="1">+IFERROR(INDEX('Hoja de Trabajo para listado'!$A$155:$Z$1048576,MATCH($A639,'Hoja de Trabajo para listado'!$A$155:$A$1048576,0),MATCH((CUADRO!I$5&amp;$E639),'Hoja de Trabajo para listado'!$A$151:$Z$151,0)),0)+IFERROR(INDEX('Hoja de Trabajo para listado'!$AB$155:$BA$1048576,MATCH($A639,'Hoja de Trabajo para listado'!$AB$155:$AB$1048576,0),MATCH((CUADRO!I$5&amp;$E639),'Hoja de Trabajo para listado'!$AB$151:$BA$151,0)),0)+IFERROR(INDEX('Hoja de Trabajo para listado'!$BC$155:$CB$1048576,MATCH($A639,'Hoja de Trabajo para listado'!$BC$155:$BC$1048576,0),MATCH((CUADRO!I$5&amp;$E639),'Hoja de Trabajo para listado'!$BC$151:$CB$151,0)),0)+IFERROR(INDEX('Hoja de Trabajo para listado'!$DE$153:$DG$274,MATCH($A639,'Hoja de Trabajo para listado'!$DE$153:$DE$1048576,0),MATCH((CUADRO!I$5&amp;$E639),'Hoja de Trabajo para listado'!$DE$151:$DG$151,0)),0)+IFERROR(INDEX('Hoja de Trabajo para listado'!$CD$155:$DC$1048576,MATCH($A639,'Hoja de Trabajo para listado'!$CD$155:$CD$1048576,0),MATCH((CUADRO!I$5&amp;$E639),'Hoja de Trabajo para listado'!$CD$151:$DC$151,0)),0)</f>
        <v>0</v>
      </c>
      <c r="J639" s="243">
        <f ca="1">+IFERROR(INDEX('Hoja de Trabajo para listado'!$A$155:$Z$1048576,MATCH($A639,'Hoja de Trabajo para listado'!$A$155:$A$1048576,0),MATCH((CUADRO!J$5&amp;$E639),'Hoja de Trabajo para listado'!$A$151:$Z$151,0)),0)+IFERROR(INDEX('Hoja de Trabajo para listado'!$AB$155:$BA$1048576,MATCH($A639,'Hoja de Trabajo para listado'!$AB$155:$AB$1048576,0),MATCH((CUADRO!J$5&amp;$E639),'Hoja de Trabajo para listado'!$AB$151:$BA$151,0)),0)+IFERROR(INDEX('Hoja de Trabajo para listado'!$BC$155:$CB$1048576,MATCH($A639,'Hoja de Trabajo para listado'!$BC$155:$BC$1048576,0),MATCH((CUADRO!J$5&amp;$E639),'Hoja de Trabajo para listado'!$BC$151:$CB$151,0)),0)+IFERROR(INDEX('Hoja de Trabajo para listado'!$DE$153:$DG$274,MATCH($A639,'Hoja de Trabajo para listado'!$DE$153:$DE$1048576,0),MATCH((CUADRO!J$5&amp;$E639),'Hoja de Trabajo para listado'!$DE$151:$DG$151,0)),0)+IFERROR(INDEX('Hoja de Trabajo para listado'!$CD$155:$DC$1048576,MATCH($A639,'Hoja de Trabajo para listado'!$CD$155:$CD$1048576,0),MATCH((CUADRO!J$5&amp;$E639),'Hoja de Trabajo para listado'!$CD$151:$DC$151,0)),0)</f>
        <v>0</v>
      </c>
      <c r="K639" s="243">
        <f ca="1">+IFERROR(INDEX('Hoja de Trabajo para listado'!$A$155:$Z$1048576,MATCH($A639,'Hoja de Trabajo para listado'!$A$155:$A$1048576,0),MATCH((CUADRO!K$5&amp;$E639),'Hoja de Trabajo para listado'!$A$151:$Z$151,0)),0)+IFERROR(INDEX('Hoja de Trabajo para listado'!$AB$155:$BA$1048576,MATCH($A639,'Hoja de Trabajo para listado'!$AB$155:$AB$1048576,0),MATCH((CUADRO!K$5&amp;$E639),'Hoja de Trabajo para listado'!$AB$151:$BA$151,0)),0)+IFERROR(INDEX('Hoja de Trabajo para listado'!$BC$155:$CB$1048576,MATCH($A639,'Hoja de Trabajo para listado'!$BC$155:$BC$1048576,0),MATCH((CUADRO!K$5&amp;$E639),'Hoja de Trabajo para listado'!$BC$151:$CB$151,0)),0)+IFERROR(INDEX('Hoja de Trabajo para listado'!$DE$153:$DG$274,MATCH($A639,'Hoja de Trabajo para listado'!$DE$153:$DE$1048576,0),MATCH((CUADRO!K$5&amp;$E639),'Hoja de Trabajo para listado'!$DE$151:$DG$151,0)),0)+IFERROR(INDEX('Hoja de Trabajo para listado'!$CD$155:$DC$1048576,MATCH($A639,'Hoja de Trabajo para listado'!$CD$155:$CD$1048576,0),MATCH((CUADRO!K$5&amp;$E639),'Hoja de Trabajo para listado'!$CD$151:$DC$151,0)),0)</f>
        <v>0</v>
      </c>
      <c r="L639" s="243">
        <f ca="1">+IFERROR(INDEX('Hoja de Trabajo para listado'!$A$155:$Z$1048576,MATCH($A639,'Hoja de Trabajo para listado'!$A$155:$A$1048576,0),MATCH((CUADRO!L$5&amp;$E639),'Hoja de Trabajo para listado'!$A$151:$Z$151,0)),0)+IFERROR(INDEX('Hoja de Trabajo para listado'!$AB$155:$BA$1048576,MATCH($A639,'Hoja de Trabajo para listado'!$AB$155:$AB$1048576,0),MATCH((CUADRO!L$5&amp;$E639),'Hoja de Trabajo para listado'!$AB$151:$BA$151,0)),0)+IFERROR(INDEX('Hoja de Trabajo para listado'!$BC$155:$CB$1048576,MATCH($A639,'Hoja de Trabajo para listado'!$BC$155:$BC$1048576,0),MATCH((CUADRO!L$5&amp;$E639),'Hoja de Trabajo para listado'!$BC$151:$CB$151,0)),0)+IFERROR(INDEX('Hoja de Trabajo para listado'!$DE$153:$DG$274,MATCH($A639,'Hoja de Trabajo para listado'!$DE$153:$DE$1048576,0),MATCH((CUADRO!L$5&amp;$E639),'Hoja de Trabajo para listado'!$DE$151:$DG$151,0)),0)+IFERROR(INDEX('Hoja de Trabajo para listado'!$CD$155:$DC$1048576,MATCH($A639,'Hoja de Trabajo para listado'!$CD$155:$CD$1048576,0),MATCH((CUADRO!L$5&amp;$E639),'Hoja de Trabajo para listado'!$CD$151:$DC$151,0)),0)</f>
        <v>0</v>
      </c>
      <c r="M639" s="243">
        <f ca="1">+IFERROR(INDEX('Hoja de Trabajo para listado'!$A$155:$Z$1048576,MATCH($A639,'Hoja de Trabajo para listado'!$A$155:$A$1048576,0),MATCH((CUADRO!M$5&amp;$E639),'Hoja de Trabajo para listado'!$A$151:$Z$151,0)),0)+IFERROR(INDEX('Hoja de Trabajo para listado'!$AB$155:$BA$1048576,MATCH($A639,'Hoja de Trabajo para listado'!$AB$155:$AB$1048576,0),MATCH((CUADRO!M$5&amp;$E639),'Hoja de Trabajo para listado'!$AB$151:$BA$151,0)),0)+IFERROR(INDEX('Hoja de Trabajo para listado'!$BC$155:$CB$1048576,MATCH($A639,'Hoja de Trabajo para listado'!$BC$155:$BC$1048576,0),MATCH((CUADRO!M$5&amp;$E639),'Hoja de Trabajo para listado'!$BC$151:$CB$151,0)),0)+IFERROR(INDEX('Hoja de Trabajo para listado'!$DE$153:$DG$274,MATCH($A639,'Hoja de Trabajo para listado'!$DE$153:$DE$1048576,0),MATCH((CUADRO!M$5&amp;$E639),'Hoja de Trabajo para listado'!$DE$151:$DG$151,0)),0)+IFERROR(INDEX('Hoja de Trabajo para listado'!$CD$155:$DC$1048576,MATCH($A639,'Hoja de Trabajo para listado'!$CD$155:$CD$1048576,0),MATCH((CUADRO!M$5&amp;$E639),'Hoja de Trabajo para listado'!$CD$151:$DC$151,0)),0)</f>
        <v>0</v>
      </c>
      <c r="N639" s="243">
        <f ca="1">+IFERROR(INDEX('Hoja de Trabajo para listado'!$A$155:$Z$1048576,MATCH($A639,'Hoja de Trabajo para listado'!$A$155:$A$1048576,0),MATCH((CUADRO!N$5&amp;$E639),'Hoja de Trabajo para listado'!$A$151:$Z$151,0)),0)+IFERROR(INDEX('Hoja de Trabajo para listado'!$AB$155:$BA$1048576,MATCH($A639,'Hoja de Trabajo para listado'!$AB$155:$AB$1048576,0),MATCH((CUADRO!N$5&amp;$E639),'Hoja de Trabajo para listado'!$AB$151:$BA$151,0)),0)+IFERROR(INDEX('Hoja de Trabajo para listado'!$BC$155:$CB$1048576,MATCH($A639,'Hoja de Trabajo para listado'!$BC$155:$BC$1048576,0),MATCH((CUADRO!N$5&amp;$E639),'Hoja de Trabajo para listado'!$BC$151:$CB$151,0)),0)+IFERROR(INDEX('Hoja de Trabajo para listado'!$DE$153:$DG$274,MATCH($A639,'Hoja de Trabajo para listado'!$DE$153:$DE$1048576,0),MATCH((CUADRO!N$5&amp;$E639),'Hoja de Trabajo para listado'!$DE$151:$DG$151,0)),0)+IFERROR(INDEX('Hoja de Trabajo para listado'!$CD$155:$DC$1048576,MATCH($A639,'Hoja de Trabajo para listado'!$CD$155:$CD$1048576,0),MATCH((CUADRO!N$5&amp;$E639),'Hoja de Trabajo para listado'!$CD$151:$DC$151,0)),0)</f>
        <v>0</v>
      </c>
      <c r="O639" s="243">
        <f ca="1">+IFERROR(INDEX('Hoja de Trabajo para listado'!$A$155:$Z$1048576,MATCH($A639,'Hoja de Trabajo para listado'!$A$155:$A$1048576,0),MATCH((CUADRO!O$5&amp;$E639),'Hoja de Trabajo para listado'!$A$151:$Z$151,0)),0)+IFERROR(INDEX('Hoja de Trabajo para listado'!$AB$155:$BA$1048576,MATCH($A639,'Hoja de Trabajo para listado'!$AB$155:$AB$1048576,0),MATCH((CUADRO!O$5&amp;$E639),'Hoja de Trabajo para listado'!$AB$151:$BA$151,0)),0)+IFERROR(INDEX('Hoja de Trabajo para listado'!$BC$155:$CB$1048576,MATCH($A639,'Hoja de Trabajo para listado'!$BC$155:$BC$1048576,0),MATCH((CUADRO!O$5&amp;$E639),'Hoja de Trabajo para listado'!$BC$151:$CB$151,0)),0)+IFERROR(INDEX('Hoja de Trabajo para listado'!$DE$153:$DG$274,MATCH($A639,'Hoja de Trabajo para listado'!$DE$153:$DE$1048576,0),MATCH((CUADRO!O$5&amp;$E639),'Hoja de Trabajo para listado'!$DE$151:$DG$151,0)),0)+IFERROR(INDEX('Hoja de Trabajo para listado'!$CD$155:$DC$1048576,MATCH($A639,'Hoja de Trabajo para listado'!$CD$155:$CD$1048576,0),MATCH((CUADRO!O$5&amp;$E639),'Hoja de Trabajo para listado'!$CD$151:$DC$151,0)),0)</f>
        <v>0</v>
      </c>
      <c r="P639" s="243">
        <f ca="1">+IFERROR(INDEX('Hoja de Trabajo para listado'!$A$155:$Z$1048576,MATCH($A639,'Hoja de Trabajo para listado'!$A$155:$A$1048576,0),MATCH((CUADRO!P$5&amp;$E639),'Hoja de Trabajo para listado'!$A$151:$Z$151,0)),0)+IFERROR(INDEX('Hoja de Trabajo para listado'!$AB$155:$BA$1048576,MATCH($A639,'Hoja de Trabajo para listado'!$AB$155:$AB$1048576,0),MATCH((CUADRO!P$5&amp;$E639),'Hoja de Trabajo para listado'!$AB$151:$BA$151,0)),0)+IFERROR(INDEX('Hoja de Trabajo para listado'!$BC$155:$CB$1048576,MATCH($A639,'Hoja de Trabajo para listado'!$BC$155:$BC$1048576,0),MATCH((CUADRO!P$5&amp;$E639),'Hoja de Trabajo para listado'!$BC$151:$CB$151,0)),0)+IFERROR(INDEX('Hoja de Trabajo para listado'!$DE$153:$DG$274,MATCH($A639,'Hoja de Trabajo para listado'!$DE$153:$DE$1048576,0),MATCH((CUADRO!P$5&amp;$E639),'Hoja de Trabajo para listado'!$DE$151:$DG$151,0)),0)+IFERROR(INDEX('Hoja de Trabajo para listado'!$CD$155:$DC$1048576,MATCH($A639,'Hoja de Trabajo para listado'!$CD$155:$CD$1048576,0),MATCH((CUADRO!P$5&amp;$E639),'Hoja de Trabajo para listado'!$CD$151:$DC$151,0)),0)</f>
        <v>0</v>
      </c>
      <c r="Q639" s="243">
        <f ca="1">+IFERROR(INDEX('Hoja de Trabajo para listado'!$A$155:$Z$1048576,MATCH($A639,'Hoja de Trabajo para listado'!$A$155:$A$1048576,0),MATCH((CUADRO!Q$5&amp;$E639),'Hoja de Trabajo para listado'!$A$151:$Z$151,0)),0)+IFERROR(INDEX('Hoja de Trabajo para listado'!$AB$155:$BA$1048576,MATCH($A639,'Hoja de Trabajo para listado'!$AB$155:$AB$1048576,0),MATCH((CUADRO!Q$5&amp;$E639),'Hoja de Trabajo para listado'!$AB$151:$BA$151,0)),0)+IFERROR(INDEX('Hoja de Trabajo para listado'!$BC$155:$CB$1048576,MATCH($A639,'Hoja de Trabajo para listado'!$BC$155:$BC$1048576,0),MATCH((CUADRO!Q$5&amp;$E639),'Hoja de Trabajo para listado'!$BC$151:$CB$151,0)),0)+IFERROR(INDEX('Hoja de Trabajo para listado'!$DE$153:$DG$274,MATCH($A639,'Hoja de Trabajo para listado'!$DE$153:$DE$1048576,0),MATCH((CUADRO!Q$5&amp;$E639),'Hoja de Trabajo para listado'!$DE$151:$DG$151,0)),0)+IFERROR(INDEX('Hoja de Trabajo para listado'!$CD$155:$DC$1048576,MATCH($A639,'Hoja de Trabajo para listado'!$CD$155:$CD$1048576,0),MATCH((CUADRO!Q$5&amp;$E639),'Hoja de Trabajo para listado'!$CD$151:$DC$151,0)),0)</f>
        <v>0</v>
      </c>
      <c r="R639" s="243">
        <f t="shared" ca="1" si="21"/>
        <v>0</v>
      </c>
      <c r="S639" s="249">
        <f ca="1">+R638+R639</f>
        <v>0</v>
      </c>
      <c r="T639" s="243">
        <f ca="1">+S639</f>
        <v>0</v>
      </c>
      <c r="U639" s="242">
        <f t="shared" si="22"/>
        <v>2</v>
      </c>
      <c r="V639" s="333" t="str">
        <f>+VLOOKUP(A639,bd_lista!$A$3:$E$590,5,FALSE)</f>
        <v>Gobiernos Autonomos Municipales</v>
      </c>
      <c r="W639" s="384"/>
      <c r="X639" s="242">
        <f>+VLOOKUP(A639,[3]Sheet1!$A$13:$D$744,4,FALSE)</f>
        <v>0</v>
      </c>
      <c r="Y639" s="242" t="e">
        <f>+VLOOKUP(X639,bd_lista!$A$3:$C$590,3,FALSE)</f>
        <v>#N/A</v>
      </c>
      <c r="Z639" s="292"/>
      <c r="AA639" s="293"/>
    </row>
    <row r="640" spans="1:27" customFormat="1" ht="15" hidden="1" customHeight="1">
      <c r="A640" s="32">
        <v>1273</v>
      </c>
      <c r="B640" s="388">
        <f>+A640</f>
        <v>1273</v>
      </c>
      <c r="C640" s="247" t="str">
        <f>+VLOOKUP(A640,bd_lista!$A$3:$C$590,3,FALSE)</f>
        <v>Gobierno Autónomo Municipal de Chacarilla</v>
      </c>
      <c r="D640" s="385" t="str">
        <f>+C640</f>
        <v>Gobierno Autónomo Municipal de Chacarilla</v>
      </c>
      <c r="E640" s="242" t="s">
        <v>1304</v>
      </c>
      <c r="F640" s="243">
        <f ca="1">+IFERROR(INDEX('Hoja de Trabajo para listado'!$A$155:$Z$1048576,MATCH($A640,'Hoja de Trabajo para listado'!$A$155:$A$1048576,0),MATCH((CUADRO!F$5&amp;$E640),'Hoja de Trabajo para listado'!$A$151:$Z$151,0)),0)+IFERROR(INDEX('Hoja de Trabajo para listado'!$AB$155:$BA$1048576,MATCH($A640,'Hoja de Trabajo para listado'!$AB$155:$AB$1048576,0),MATCH((CUADRO!F$5&amp;$E640),'Hoja de Trabajo para listado'!$AB$151:$BA$151,0)),0)+IFERROR(INDEX('Hoja de Trabajo para listado'!$BC$155:$CB$1048576,MATCH($A640,'Hoja de Trabajo para listado'!$BC$155:$BC$1048576,0),MATCH((CUADRO!F$5&amp;$E640),'Hoja de Trabajo para listado'!$BC$151:$CB$151,0)),0)+IFERROR(INDEX('Hoja de Trabajo para listado'!$DE$153:$DG$274,MATCH($A640,'Hoja de Trabajo para listado'!$DE$153:$DE$1048576,0),MATCH((CUADRO!F$5&amp;$E640),'Hoja de Trabajo para listado'!$DE$151:$DG$151,0)),0)+IFERROR(INDEX('Hoja de Trabajo para listado'!$CD$155:$DC$1048576,MATCH($A640,'Hoja de Trabajo para listado'!$CD$155:$CD$1048576,0),MATCH((CUADRO!F$5&amp;$E640),'Hoja de Trabajo para listado'!$CD$151:$DC$151,0)),0)</f>
        <v>0</v>
      </c>
      <c r="G640" s="243">
        <f ca="1">+IFERROR(INDEX('Hoja de Trabajo para listado'!$A$155:$Z$1048576,MATCH($A640,'Hoja de Trabajo para listado'!$A$155:$A$1048576,0),MATCH((CUADRO!G$5&amp;$E640),'Hoja de Trabajo para listado'!$A$151:$Z$151,0)),0)+IFERROR(INDEX('Hoja de Trabajo para listado'!$AB$155:$BA$1048576,MATCH($A640,'Hoja de Trabajo para listado'!$AB$155:$AB$1048576,0),MATCH((CUADRO!G$5&amp;$E640),'Hoja de Trabajo para listado'!$AB$151:$BA$151,0)),0)+IFERROR(INDEX('Hoja de Trabajo para listado'!$BC$155:$CB$1048576,MATCH($A640,'Hoja de Trabajo para listado'!$BC$155:$BC$1048576,0),MATCH((CUADRO!G$5&amp;$E640),'Hoja de Trabajo para listado'!$BC$151:$CB$151,0)),0)+IFERROR(INDEX('Hoja de Trabajo para listado'!$DE$153:$DG$274,MATCH($A640,'Hoja de Trabajo para listado'!$DE$153:$DE$1048576,0),MATCH((CUADRO!G$5&amp;$E640),'Hoja de Trabajo para listado'!$DE$151:$DG$151,0)),0)+IFERROR(INDEX('Hoja de Trabajo para listado'!$CD$155:$DC$1048576,MATCH($A640,'Hoja de Trabajo para listado'!$CD$155:$CD$1048576,0),MATCH((CUADRO!G$5&amp;$E640),'Hoja de Trabajo para listado'!$CD$151:$DC$151,0)),0)</f>
        <v>0</v>
      </c>
      <c r="H640" s="243">
        <f ca="1">+IFERROR(INDEX('Hoja de Trabajo para listado'!$A$155:$Z$1048576,MATCH($A640,'Hoja de Trabajo para listado'!$A$155:$A$1048576,0),MATCH((CUADRO!H$5&amp;$E640),'Hoja de Trabajo para listado'!$A$151:$Z$151,0)),0)+IFERROR(INDEX('Hoja de Trabajo para listado'!$AB$155:$BA$1048576,MATCH($A640,'Hoja de Trabajo para listado'!$AB$155:$AB$1048576,0),MATCH((CUADRO!H$5&amp;$E640),'Hoja de Trabajo para listado'!$AB$151:$BA$151,0)),0)+IFERROR(INDEX('Hoja de Trabajo para listado'!$BC$155:$CB$1048576,MATCH($A640,'Hoja de Trabajo para listado'!$BC$155:$BC$1048576,0),MATCH((CUADRO!H$5&amp;$E640),'Hoja de Trabajo para listado'!$BC$151:$CB$151,0)),0)+IFERROR(INDEX('Hoja de Trabajo para listado'!$DE$153:$DG$274,MATCH($A640,'Hoja de Trabajo para listado'!$DE$153:$DE$1048576,0),MATCH((CUADRO!H$5&amp;$E640),'Hoja de Trabajo para listado'!$DE$151:$DG$151,0)),0)+IFERROR(INDEX('Hoja de Trabajo para listado'!$CD$155:$DC$1048576,MATCH($A640,'Hoja de Trabajo para listado'!$CD$155:$CD$1048576,0),MATCH((CUADRO!H$5&amp;$E640),'Hoja de Trabajo para listado'!$CD$151:$DC$151,0)),0)</f>
        <v>0</v>
      </c>
      <c r="I640" s="243">
        <f ca="1">+IFERROR(INDEX('Hoja de Trabajo para listado'!$A$155:$Z$1048576,MATCH($A640,'Hoja de Trabajo para listado'!$A$155:$A$1048576,0),MATCH((CUADRO!I$5&amp;$E640),'Hoja de Trabajo para listado'!$A$151:$Z$151,0)),0)+IFERROR(INDEX('Hoja de Trabajo para listado'!$AB$155:$BA$1048576,MATCH($A640,'Hoja de Trabajo para listado'!$AB$155:$AB$1048576,0),MATCH((CUADRO!I$5&amp;$E640),'Hoja de Trabajo para listado'!$AB$151:$BA$151,0)),0)+IFERROR(INDEX('Hoja de Trabajo para listado'!$BC$155:$CB$1048576,MATCH($A640,'Hoja de Trabajo para listado'!$BC$155:$BC$1048576,0),MATCH((CUADRO!I$5&amp;$E640),'Hoja de Trabajo para listado'!$BC$151:$CB$151,0)),0)+IFERROR(INDEX('Hoja de Trabajo para listado'!$DE$153:$DG$274,MATCH($A640,'Hoja de Trabajo para listado'!$DE$153:$DE$1048576,0),MATCH((CUADRO!I$5&amp;$E640),'Hoja de Trabajo para listado'!$DE$151:$DG$151,0)),0)+IFERROR(INDEX('Hoja de Trabajo para listado'!$CD$155:$DC$1048576,MATCH($A640,'Hoja de Trabajo para listado'!$CD$155:$CD$1048576,0),MATCH((CUADRO!I$5&amp;$E640),'Hoja de Trabajo para listado'!$CD$151:$DC$151,0)),0)</f>
        <v>0</v>
      </c>
      <c r="J640" s="243">
        <f ca="1">+IFERROR(INDEX('Hoja de Trabajo para listado'!$A$155:$Z$1048576,MATCH($A640,'Hoja de Trabajo para listado'!$A$155:$A$1048576,0),MATCH((CUADRO!J$5&amp;$E640),'Hoja de Trabajo para listado'!$A$151:$Z$151,0)),0)+IFERROR(INDEX('Hoja de Trabajo para listado'!$AB$155:$BA$1048576,MATCH($A640,'Hoja de Trabajo para listado'!$AB$155:$AB$1048576,0),MATCH((CUADRO!J$5&amp;$E640),'Hoja de Trabajo para listado'!$AB$151:$BA$151,0)),0)+IFERROR(INDEX('Hoja de Trabajo para listado'!$BC$155:$CB$1048576,MATCH($A640,'Hoja de Trabajo para listado'!$BC$155:$BC$1048576,0),MATCH((CUADRO!J$5&amp;$E640),'Hoja de Trabajo para listado'!$BC$151:$CB$151,0)),0)+IFERROR(INDEX('Hoja de Trabajo para listado'!$DE$153:$DG$274,MATCH($A640,'Hoja de Trabajo para listado'!$DE$153:$DE$1048576,0),MATCH((CUADRO!J$5&amp;$E640),'Hoja de Trabajo para listado'!$DE$151:$DG$151,0)),0)+IFERROR(INDEX('Hoja de Trabajo para listado'!$CD$155:$DC$1048576,MATCH($A640,'Hoja de Trabajo para listado'!$CD$155:$CD$1048576,0),MATCH((CUADRO!J$5&amp;$E640),'Hoja de Trabajo para listado'!$CD$151:$DC$151,0)),0)</f>
        <v>0</v>
      </c>
      <c r="K640" s="243">
        <f ca="1">+IFERROR(INDEX('Hoja de Trabajo para listado'!$A$155:$Z$1048576,MATCH($A640,'Hoja de Trabajo para listado'!$A$155:$A$1048576,0),MATCH((CUADRO!K$5&amp;$E640),'Hoja de Trabajo para listado'!$A$151:$Z$151,0)),0)+IFERROR(INDEX('Hoja de Trabajo para listado'!$AB$155:$BA$1048576,MATCH($A640,'Hoja de Trabajo para listado'!$AB$155:$AB$1048576,0),MATCH((CUADRO!K$5&amp;$E640),'Hoja de Trabajo para listado'!$AB$151:$BA$151,0)),0)+IFERROR(INDEX('Hoja de Trabajo para listado'!$BC$155:$CB$1048576,MATCH($A640,'Hoja de Trabajo para listado'!$BC$155:$BC$1048576,0),MATCH((CUADRO!K$5&amp;$E640),'Hoja de Trabajo para listado'!$BC$151:$CB$151,0)),0)+IFERROR(INDEX('Hoja de Trabajo para listado'!$DE$153:$DG$274,MATCH($A640,'Hoja de Trabajo para listado'!$DE$153:$DE$1048576,0),MATCH((CUADRO!K$5&amp;$E640),'Hoja de Trabajo para listado'!$DE$151:$DG$151,0)),0)+IFERROR(INDEX('Hoja de Trabajo para listado'!$CD$155:$DC$1048576,MATCH($A640,'Hoja de Trabajo para listado'!$CD$155:$CD$1048576,0),MATCH((CUADRO!K$5&amp;$E640),'Hoja de Trabajo para listado'!$CD$151:$DC$151,0)),0)</f>
        <v>0</v>
      </c>
      <c r="L640" s="243">
        <f ca="1">+IFERROR(INDEX('Hoja de Trabajo para listado'!$A$155:$Z$1048576,MATCH($A640,'Hoja de Trabajo para listado'!$A$155:$A$1048576,0),MATCH((CUADRO!L$5&amp;$E640),'Hoja de Trabajo para listado'!$A$151:$Z$151,0)),0)+IFERROR(INDEX('Hoja de Trabajo para listado'!$AB$155:$BA$1048576,MATCH($A640,'Hoja de Trabajo para listado'!$AB$155:$AB$1048576,0),MATCH((CUADRO!L$5&amp;$E640),'Hoja de Trabajo para listado'!$AB$151:$BA$151,0)),0)+IFERROR(INDEX('Hoja de Trabajo para listado'!$BC$155:$CB$1048576,MATCH($A640,'Hoja de Trabajo para listado'!$BC$155:$BC$1048576,0),MATCH((CUADRO!L$5&amp;$E640),'Hoja de Trabajo para listado'!$BC$151:$CB$151,0)),0)+IFERROR(INDEX('Hoja de Trabajo para listado'!$DE$153:$DG$274,MATCH($A640,'Hoja de Trabajo para listado'!$DE$153:$DE$1048576,0),MATCH((CUADRO!L$5&amp;$E640),'Hoja de Trabajo para listado'!$DE$151:$DG$151,0)),0)+IFERROR(INDEX('Hoja de Trabajo para listado'!$CD$155:$DC$1048576,MATCH($A640,'Hoja de Trabajo para listado'!$CD$155:$CD$1048576,0),MATCH((CUADRO!L$5&amp;$E640),'Hoja de Trabajo para listado'!$CD$151:$DC$151,0)),0)</f>
        <v>0</v>
      </c>
      <c r="M640" s="243">
        <f ca="1">+IFERROR(INDEX('Hoja de Trabajo para listado'!$A$155:$Z$1048576,MATCH($A640,'Hoja de Trabajo para listado'!$A$155:$A$1048576,0),MATCH((CUADRO!M$5&amp;$E640),'Hoja de Trabajo para listado'!$A$151:$Z$151,0)),0)+IFERROR(INDEX('Hoja de Trabajo para listado'!$AB$155:$BA$1048576,MATCH($A640,'Hoja de Trabajo para listado'!$AB$155:$AB$1048576,0),MATCH((CUADRO!M$5&amp;$E640),'Hoja de Trabajo para listado'!$AB$151:$BA$151,0)),0)+IFERROR(INDEX('Hoja de Trabajo para listado'!$BC$155:$CB$1048576,MATCH($A640,'Hoja de Trabajo para listado'!$BC$155:$BC$1048576,0),MATCH((CUADRO!M$5&amp;$E640),'Hoja de Trabajo para listado'!$BC$151:$CB$151,0)),0)+IFERROR(INDEX('Hoja de Trabajo para listado'!$DE$153:$DG$274,MATCH($A640,'Hoja de Trabajo para listado'!$DE$153:$DE$1048576,0),MATCH((CUADRO!M$5&amp;$E640),'Hoja de Trabajo para listado'!$DE$151:$DG$151,0)),0)+IFERROR(INDEX('Hoja de Trabajo para listado'!$CD$155:$DC$1048576,MATCH($A640,'Hoja de Trabajo para listado'!$CD$155:$CD$1048576,0),MATCH((CUADRO!M$5&amp;$E640),'Hoja de Trabajo para listado'!$CD$151:$DC$151,0)),0)</f>
        <v>0</v>
      </c>
      <c r="N640" s="243">
        <f ca="1">+IFERROR(INDEX('Hoja de Trabajo para listado'!$A$155:$Z$1048576,MATCH($A640,'Hoja de Trabajo para listado'!$A$155:$A$1048576,0),MATCH((CUADRO!N$5&amp;$E640),'Hoja de Trabajo para listado'!$A$151:$Z$151,0)),0)+IFERROR(INDEX('Hoja de Trabajo para listado'!$AB$155:$BA$1048576,MATCH($A640,'Hoja de Trabajo para listado'!$AB$155:$AB$1048576,0),MATCH((CUADRO!N$5&amp;$E640),'Hoja de Trabajo para listado'!$AB$151:$BA$151,0)),0)+IFERROR(INDEX('Hoja de Trabajo para listado'!$BC$155:$CB$1048576,MATCH($A640,'Hoja de Trabajo para listado'!$BC$155:$BC$1048576,0),MATCH((CUADRO!N$5&amp;$E640),'Hoja de Trabajo para listado'!$BC$151:$CB$151,0)),0)+IFERROR(INDEX('Hoja de Trabajo para listado'!$DE$153:$DG$274,MATCH($A640,'Hoja de Trabajo para listado'!$DE$153:$DE$1048576,0),MATCH((CUADRO!N$5&amp;$E640),'Hoja de Trabajo para listado'!$DE$151:$DG$151,0)),0)+IFERROR(INDEX('Hoja de Trabajo para listado'!$CD$155:$DC$1048576,MATCH($A640,'Hoja de Trabajo para listado'!$CD$155:$CD$1048576,0),MATCH((CUADRO!N$5&amp;$E640),'Hoja de Trabajo para listado'!$CD$151:$DC$151,0)),0)</f>
        <v>0</v>
      </c>
      <c r="O640" s="243">
        <f ca="1">+IFERROR(INDEX('Hoja de Trabajo para listado'!$A$155:$Z$1048576,MATCH($A640,'Hoja de Trabajo para listado'!$A$155:$A$1048576,0),MATCH((CUADRO!O$5&amp;$E640),'Hoja de Trabajo para listado'!$A$151:$Z$151,0)),0)+IFERROR(INDEX('Hoja de Trabajo para listado'!$AB$155:$BA$1048576,MATCH($A640,'Hoja de Trabajo para listado'!$AB$155:$AB$1048576,0),MATCH((CUADRO!O$5&amp;$E640),'Hoja de Trabajo para listado'!$AB$151:$BA$151,0)),0)+IFERROR(INDEX('Hoja de Trabajo para listado'!$BC$155:$CB$1048576,MATCH($A640,'Hoja de Trabajo para listado'!$BC$155:$BC$1048576,0),MATCH((CUADRO!O$5&amp;$E640),'Hoja de Trabajo para listado'!$BC$151:$CB$151,0)),0)+IFERROR(INDEX('Hoja de Trabajo para listado'!$DE$153:$DG$274,MATCH($A640,'Hoja de Trabajo para listado'!$DE$153:$DE$1048576,0),MATCH((CUADRO!O$5&amp;$E640),'Hoja de Trabajo para listado'!$DE$151:$DG$151,0)),0)+IFERROR(INDEX('Hoja de Trabajo para listado'!$CD$155:$DC$1048576,MATCH($A640,'Hoja de Trabajo para listado'!$CD$155:$CD$1048576,0),MATCH((CUADRO!O$5&amp;$E640),'Hoja de Trabajo para listado'!$CD$151:$DC$151,0)),0)</f>
        <v>0</v>
      </c>
      <c r="P640" s="243">
        <f ca="1">+IFERROR(INDEX('Hoja de Trabajo para listado'!$A$155:$Z$1048576,MATCH($A640,'Hoja de Trabajo para listado'!$A$155:$A$1048576,0),MATCH((CUADRO!P$5&amp;$E640),'Hoja de Trabajo para listado'!$A$151:$Z$151,0)),0)+IFERROR(INDEX('Hoja de Trabajo para listado'!$AB$155:$BA$1048576,MATCH($A640,'Hoja de Trabajo para listado'!$AB$155:$AB$1048576,0),MATCH((CUADRO!P$5&amp;$E640),'Hoja de Trabajo para listado'!$AB$151:$BA$151,0)),0)+IFERROR(INDEX('Hoja de Trabajo para listado'!$BC$155:$CB$1048576,MATCH($A640,'Hoja de Trabajo para listado'!$BC$155:$BC$1048576,0),MATCH((CUADRO!P$5&amp;$E640),'Hoja de Trabajo para listado'!$BC$151:$CB$151,0)),0)+IFERROR(INDEX('Hoja de Trabajo para listado'!$DE$153:$DG$274,MATCH($A640,'Hoja de Trabajo para listado'!$DE$153:$DE$1048576,0),MATCH((CUADRO!P$5&amp;$E640),'Hoja de Trabajo para listado'!$DE$151:$DG$151,0)),0)+IFERROR(INDEX('Hoja de Trabajo para listado'!$CD$155:$DC$1048576,MATCH($A640,'Hoja de Trabajo para listado'!$CD$155:$CD$1048576,0),MATCH((CUADRO!P$5&amp;$E640),'Hoja de Trabajo para listado'!$CD$151:$DC$151,0)),0)</f>
        <v>0</v>
      </c>
      <c r="Q640" s="243">
        <f ca="1">+IFERROR(INDEX('Hoja de Trabajo para listado'!$A$155:$Z$1048576,MATCH($A640,'Hoja de Trabajo para listado'!$A$155:$A$1048576,0),MATCH((CUADRO!Q$5&amp;$E640),'Hoja de Trabajo para listado'!$A$151:$Z$151,0)),0)+IFERROR(INDEX('Hoja de Trabajo para listado'!$AB$155:$BA$1048576,MATCH($A640,'Hoja de Trabajo para listado'!$AB$155:$AB$1048576,0),MATCH((CUADRO!Q$5&amp;$E640),'Hoja de Trabajo para listado'!$AB$151:$BA$151,0)),0)+IFERROR(INDEX('Hoja de Trabajo para listado'!$BC$155:$CB$1048576,MATCH($A640,'Hoja de Trabajo para listado'!$BC$155:$BC$1048576,0),MATCH((CUADRO!Q$5&amp;$E640),'Hoja de Trabajo para listado'!$BC$151:$CB$151,0)),0)+IFERROR(INDEX('Hoja de Trabajo para listado'!$DE$153:$DG$274,MATCH($A640,'Hoja de Trabajo para listado'!$DE$153:$DE$1048576,0),MATCH((CUADRO!Q$5&amp;$E640),'Hoja de Trabajo para listado'!$DE$151:$DG$151,0)),0)+IFERROR(INDEX('Hoja de Trabajo para listado'!$CD$155:$DC$1048576,MATCH($A640,'Hoja de Trabajo para listado'!$CD$155:$CD$1048576,0),MATCH((CUADRO!Q$5&amp;$E640),'Hoja de Trabajo para listado'!$CD$151:$DC$151,0)),0)</f>
        <v>0</v>
      </c>
      <c r="R640" s="243">
        <f t="shared" ca="1" si="21"/>
        <v>0</v>
      </c>
      <c r="S640" s="249"/>
      <c r="T640" s="243">
        <f ca="1">+T641</f>
        <v>0</v>
      </c>
      <c r="U640" s="242">
        <f t="shared" si="22"/>
        <v>1</v>
      </c>
      <c r="V640" s="333" t="str">
        <f>+VLOOKUP(A640,bd_lista!$A$3:$E$590,5,FALSE)</f>
        <v>Gobiernos Autonomos Municipales</v>
      </c>
      <c r="W640" s="383" t="str">
        <f>+V640</f>
        <v>Gobiernos Autonomos Municipales</v>
      </c>
      <c r="X640" s="242">
        <f>+VLOOKUP(A640,[3]Sheet1!$A$13:$D$744,4,FALSE)</f>
        <v>0</v>
      </c>
      <c r="Y640" s="242" t="e">
        <f>+VLOOKUP(X640,bd_lista!$A$3:$C$590,3,FALSE)</f>
        <v>#N/A</v>
      </c>
      <c r="Z640" s="294">
        <f>+X640</f>
        <v>0</v>
      </c>
      <c r="AA640" s="295" t="e">
        <f>+Y640</f>
        <v>#N/A</v>
      </c>
    </row>
    <row r="641" spans="1:27" customFormat="1" ht="15" hidden="1" customHeight="1">
      <c r="A641" s="32">
        <v>1273</v>
      </c>
      <c r="B641" s="389"/>
      <c r="C641" s="247" t="str">
        <f>+VLOOKUP(A641,bd_lista!$A$3:$C$590,3,FALSE)</f>
        <v>Gobierno Autónomo Municipal de Chacarilla</v>
      </c>
      <c r="D641" s="386"/>
      <c r="E641" s="244" t="s">
        <v>1305</v>
      </c>
      <c r="F641" s="243">
        <f ca="1">+IFERROR(INDEX('Hoja de Trabajo para listado'!$A$155:$Z$1048576,MATCH($A641,'Hoja de Trabajo para listado'!$A$155:$A$1048576,0),MATCH((CUADRO!F$5&amp;$E641),'Hoja de Trabajo para listado'!$A$151:$Z$151,0)),0)+IFERROR(INDEX('Hoja de Trabajo para listado'!$AB$155:$BA$1048576,MATCH($A641,'Hoja de Trabajo para listado'!$AB$155:$AB$1048576,0),MATCH((CUADRO!F$5&amp;$E641),'Hoja de Trabajo para listado'!$AB$151:$BA$151,0)),0)+IFERROR(INDEX('Hoja de Trabajo para listado'!$BC$155:$CB$1048576,MATCH($A641,'Hoja de Trabajo para listado'!$BC$155:$BC$1048576,0),MATCH((CUADRO!F$5&amp;$E641),'Hoja de Trabajo para listado'!$BC$151:$CB$151,0)),0)+IFERROR(INDEX('Hoja de Trabajo para listado'!$DE$153:$DG$274,MATCH($A641,'Hoja de Trabajo para listado'!$DE$153:$DE$1048576,0),MATCH((CUADRO!F$5&amp;$E641),'Hoja de Trabajo para listado'!$DE$151:$DG$151,0)),0)+IFERROR(INDEX('Hoja de Trabajo para listado'!$CD$155:$DC$1048576,MATCH($A641,'Hoja de Trabajo para listado'!$CD$155:$CD$1048576,0),MATCH((CUADRO!F$5&amp;$E641),'Hoja de Trabajo para listado'!$CD$151:$DC$151,0)),0)</f>
        <v>0</v>
      </c>
      <c r="G641" s="243">
        <f ca="1">+IFERROR(INDEX('Hoja de Trabajo para listado'!$A$155:$Z$1048576,MATCH($A641,'Hoja de Trabajo para listado'!$A$155:$A$1048576,0),MATCH((CUADRO!G$5&amp;$E641),'Hoja de Trabajo para listado'!$A$151:$Z$151,0)),0)+IFERROR(INDEX('Hoja de Trabajo para listado'!$AB$155:$BA$1048576,MATCH($A641,'Hoja de Trabajo para listado'!$AB$155:$AB$1048576,0),MATCH((CUADRO!G$5&amp;$E641),'Hoja de Trabajo para listado'!$AB$151:$BA$151,0)),0)+IFERROR(INDEX('Hoja de Trabajo para listado'!$BC$155:$CB$1048576,MATCH($A641,'Hoja de Trabajo para listado'!$BC$155:$BC$1048576,0),MATCH((CUADRO!G$5&amp;$E641),'Hoja de Trabajo para listado'!$BC$151:$CB$151,0)),0)+IFERROR(INDEX('Hoja de Trabajo para listado'!$DE$153:$DG$274,MATCH($A641,'Hoja de Trabajo para listado'!$DE$153:$DE$1048576,0),MATCH((CUADRO!G$5&amp;$E641),'Hoja de Trabajo para listado'!$DE$151:$DG$151,0)),0)+IFERROR(INDEX('Hoja de Trabajo para listado'!$CD$155:$DC$1048576,MATCH($A641,'Hoja de Trabajo para listado'!$CD$155:$CD$1048576,0),MATCH((CUADRO!G$5&amp;$E641),'Hoja de Trabajo para listado'!$CD$151:$DC$151,0)),0)</f>
        <v>0</v>
      </c>
      <c r="H641" s="243">
        <f ca="1">+IFERROR(INDEX('Hoja de Trabajo para listado'!$A$155:$Z$1048576,MATCH($A641,'Hoja de Trabajo para listado'!$A$155:$A$1048576,0),MATCH((CUADRO!H$5&amp;$E641),'Hoja de Trabajo para listado'!$A$151:$Z$151,0)),0)+IFERROR(INDEX('Hoja de Trabajo para listado'!$AB$155:$BA$1048576,MATCH($A641,'Hoja de Trabajo para listado'!$AB$155:$AB$1048576,0),MATCH((CUADRO!H$5&amp;$E641),'Hoja de Trabajo para listado'!$AB$151:$BA$151,0)),0)+IFERROR(INDEX('Hoja de Trabajo para listado'!$BC$155:$CB$1048576,MATCH($A641,'Hoja de Trabajo para listado'!$BC$155:$BC$1048576,0),MATCH((CUADRO!H$5&amp;$E641),'Hoja de Trabajo para listado'!$BC$151:$CB$151,0)),0)+IFERROR(INDEX('Hoja de Trabajo para listado'!$DE$153:$DG$274,MATCH($A641,'Hoja de Trabajo para listado'!$DE$153:$DE$1048576,0),MATCH((CUADRO!H$5&amp;$E641),'Hoja de Trabajo para listado'!$DE$151:$DG$151,0)),0)+IFERROR(INDEX('Hoja de Trabajo para listado'!$CD$155:$DC$1048576,MATCH($A641,'Hoja de Trabajo para listado'!$CD$155:$CD$1048576,0),MATCH((CUADRO!H$5&amp;$E641),'Hoja de Trabajo para listado'!$CD$151:$DC$151,0)),0)</f>
        <v>0</v>
      </c>
      <c r="I641" s="243">
        <f ca="1">+IFERROR(INDEX('Hoja de Trabajo para listado'!$A$155:$Z$1048576,MATCH($A641,'Hoja de Trabajo para listado'!$A$155:$A$1048576,0),MATCH((CUADRO!I$5&amp;$E641),'Hoja de Trabajo para listado'!$A$151:$Z$151,0)),0)+IFERROR(INDEX('Hoja de Trabajo para listado'!$AB$155:$BA$1048576,MATCH($A641,'Hoja de Trabajo para listado'!$AB$155:$AB$1048576,0),MATCH((CUADRO!I$5&amp;$E641),'Hoja de Trabajo para listado'!$AB$151:$BA$151,0)),0)+IFERROR(INDEX('Hoja de Trabajo para listado'!$BC$155:$CB$1048576,MATCH($A641,'Hoja de Trabajo para listado'!$BC$155:$BC$1048576,0),MATCH((CUADRO!I$5&amp;$E641),'Hoja de Trabajo para listado'!$BC$151:$CB$151,0)),0)+IFERROR(INDEX('Hoja de Trabajo para listado'!$DE$153:$DG$274,MATCH($A641,'Hoja de Trabajo para listado'!$DE$153:$DE$1048576,0),MATCH((CUADRO!I$5&amp;$E641),'Hoja de Trabajo para listado'!$DE$151:$DG$151,0)),0)+IFERROR(INDEX('Hoja de Trabajo para listado'!$CD$155:$DC$1048576,MATCH($A641,'Hoja de Trabajo para listado'!$CD$155:$CD$1048576,0),MATCH((CUADRO!I$5&amp;$E641),'Hoja de Trabajo para listado'!$CD$151:$DC$151,0)),0)</f>
        <v>0</v>
      </c>
      <c r="J641" s="243">
        <f ca="1">+IFERROR(INDEX('Hoja de Trabajo para listado'!$A$155:$Z$1048576,MATCH($A641,'Hoja de Trabajo para listado'!$A$155:$A$1048576,0),MATCH((CUADRO!J$5&amp;$E641),'Hoja de Trabajo para listado'!$A$151:$Z$151,0)),0)+IFERROR(INDEX('Hoja de Trabajo para listado'!$AB$155:$BA$1048576,MATCH($A641,'Hoja de Trabajo para listado'!$AB$155:$AB$1048576,0),MATCH((CUADRO!J$5&amp;$E641),'Hoja de Trabajo para listado'!$AB$151:$BA$151,0)),0)+IFERROR(INDEX('Hoja de Trabajo para listado'!$BC$155:$CB$1048576,MATCH($A641,'Hoja de Trabajo para listado'!$BC$155:$BC$1048576,0),MATCH((CUADRO!J$5&amp;$E641),'Hoja de Trabajo para listado'!$BC$151:$CB$151,0)),0)+IFERROR(INDEX('Hoja de Trabajo para listado'!$DE$153:$DG$274,MATCH($A641,'Hoja de Trabajo para listado'!$DE$153:$DE$1048576,0),MATCH((CUADRO!J$5&amp;$E641),'Hoja de Trabajo para listado'!$DE$151:$DG$151,0)),0)+IFERROR(INDEX('Hoja de Trabajo para listado'!$CD$155:$DC$1048576,MATCH($A641,'Hoja de Trabajo para listado'!$CD$155:$CD$1048576,0),MATCH((CUADRO!J$5&amp;$E641),'Hoja de Trabajo para listado'!$CD$151:$DC$151,0)),0)</f>
        <v>0</v>
      </c>
      <c r="K641" s="243">
        <f ca="1">+IFERROR(INDEX('Hoja de Trabajo para listado'!$A$155:$Z$1048576,MATCH($A641,'Hoja de Trabajo para listado'!$A$155:$A$1048576,0),MATCH((CUADRO!K$5&amp;$E641),'Hoja de Trabajo para listado'!$A$151:$Z$151,0)),0)+IFERROR(INDEX('Hoja de Trabajo para listado'!$AB$155:$BA$1048576,MATCH($A641,'Hoja de Trabajo para listado'!$AB$155:$AB$1048576,0),MATCH((CUADRO!K$5&amp;$E641),'Hoja de Trabajo para listado'!$AB$151:$BA$151,0)),0)+IFERROR(INDEX('Hoja de Trabajo para listado'!$BC$155:$CB$1048576,MATCH($A641,'Hoja de Trabajo para listado'!$BC$155:$BC$1048576,0),MATCH((CUADRO!K$5&amp;$E641),'Hoja de Trabajo para listado'!$BC$151:$CB$151,0)),0)+IFERROR(INDEX('Hoja de Trabajo para listado'!$DE$153:$DG$274,MATCH($A641,'Hoja de Trabajo para listado'!$DE$153:$DE$1048576,0),MATCH((CUADRO!K$5&amp;$E641),'Hoja de Trabajo para listado'!$DE$151:$DG$151,0)),0)+IFERROR(INDEX('Hoja de Trabajo para listado'!$CD$155:$DC$1048576,MATCH($A641,'Hoja de Trabajo para listado'!$CD$155:$CD$1048576,0),MATCH((CUADRO!K$5&amp;$E641),'Hoja de Trabajo para listado'!$CD$151:$DC$151,0)),0)</f>
        <v>0</v>
      </c>
      <c r="L641" s="243">
        <f ca="1">+IFERROR(INDEX('Hoja de Trabajo para listado'!$A$155:$Z$1048576,MATCH($A641,'Hoja de Trabajo para listado'!$A$155:$A$1048576,0),MATCH((CUADRO!L$5&amp;$E641),'Hoja de Trabajo para listado'!$A$151:$Z$151,0)),0)+IFERROR(INDEX('Hoja de Trabajo para listado'!$AB$155:$BA$1048576,MATCH($A641,'Hoja de Trabajo para listado'!$AB$155:$AB$1048576,0),MATCH((CUADRO!L$5&amp;$E641),'Hoja de Trabajo para listado'!$AB$151:$BA$151,0)),0)+IFERROR(INDEX('Hoja de Trabajo para listado'!$BC$155:$CB$1048576,MATCH($A641,'Hoja de Trabajo para listado'!$BC$155:$BC$1048576,0),MATCH((CUADRO!L$5&amp;$E641),'Hoja de Trabajo para listado'!$BC$151:$CB$151,0)),0)+IFERROR(INDEX('Hoja de Trabajo para listado'!$DE$153:$DG$274,MATCH($A641,'Hoja de Trabajo para listado'!$DE$153:$DE$1048576,0),MATCH((CUADRO!L$5&amp;$E641),'Hoja de Trabajo para listado'!$DE$151:$DG$151,0)),0)+IFERROR(INDEX('Hoja de Trabajo para listado'!$CD$155:$DC$1048576,MATCH($A641,'Hoja de Trabajo para listado'!$CD$155:$CD$1048576,0),MATCH((CUADRO!L$5&amp;$E641),'Hoja de Trabajo para listado'!$CD$151:$DC$151,0)),0)</f>
        <v>0</v>
      </c>
      <c r="M641" s="243">
        <f ca="1">+IFERROR(INDEX('Hoja de Trabajo para listado'!$A$155:$Z$1048576,MATCH($A641,'Hoja de Trabajo para listado'!$A$155:$A$1048576,0),MATCH((CUADRO!M$5&amp;$E641),'Hoja de Trabajo para listado'!$A$151:$Z$151,0)),0)+IFERROR(INDEX('Hoja de Trabajo para listado'!$AB$155:$BA$1048576,MATCH($A641,'Hoja de Trabajo para listado'!$AB$155:$AB$1048576,0),MATCH((CUADRO!M$5&amp;$E641),'Hoja de Trabajo para listado'!$AB$151:$BA$151,0)),0)+IFERROR(INDEX('Hoja de Trabajo para listado'!$BC$155:$CB$1048576,MATCH($A641,'Hoja de Trabajo para listado'!$BC$155:$BC$1048576,0),MATCH((CUADRO!M$5&amp;$E641),'Hoja de Trabajo para listado'!$BC$151:$CB$151,0)),0)+IFERROR(INDEX('Hoja de Trabajo para listado'!$DE$153:$DG$274,MATCH($A641,'Hoja de Trabajo para listado'!$DE$153:$DE$1048576,0),MATCH((CUADRO!M$5&amp;$E641),'Hoja de Trabajo para listado'!$DE$151:$DG$151,0)),0)+IFERROR(INDEX('Hoja de Trabajo para listado'!$CD$155:$DC$1048576,MATCH($A641,'Hoja de Trabajo para listado'!$CD$155:$CD$1048576,0),MATCH((CUADRO!M$5&amp;$E641),'Hoja de Trabajo para listado'!$CD$151:$DC$151,0)),0)</f>
        <v>0</v>
      </c>
      <c r="N641" s="243">
        <f ca="1">+IFERROR(INDEX('Hoja de Trabajo para listado'!$A$155:$Z$1048576,MATCH($A641,'Hoja de Trabajo para listado'!$A$155:$A$1048576,0),MATCH((CUADRO!N$5&amp;$E641),'Hoja de Trabajo para listado'!$A$151:$Z$151,0)),0)+IFERROR(INDEX('Hoja de Trabajo para listado'!$AB$155:$BA$1048576,MATCH($A641,'Hoja de Trabajo para listado'!$AB$155:$AB$1048576,0),MATCH((CUADRO!N$5&amp;$E641),'Hoja de Trabajo para listado'!$AB$151:$BA$151,0)),0)+IFERROR(INDEX('Hoja de Trabajo para listado'!$BC$155:$CB$1048576,MATCH($A641,'Hoja de Trabajo para listado'!$BC$155:$BC$1048576,0),MATCH((CUADRO!N$5&amp;$E641),'Hoja de Trabajo para listado'!$BC$151:$CB$151,0)),0)+IFERROR(INDEX('Hoja de Trabajo para listado'!$DE$153:$DG$274,MATCH($A641,'Hoja de Trabajo para listado'!$DE$153:$DE$1048576,0),MATCH((CUADRO!N$5&amp;$E641),'Hoja de Trabajo para listado'!$DE$151:$DG$151,0)),0)+IFERROR(INDEX('Hoja de Trabajo para listado'!$CD$155:$DC$1048576,MATCH($A641,'Hoja de Trabajo para listado'!$CD$155:$CD$1048576,0),MATCH((CUADRO!N$5&amp;$E641),'Hoja de Trabajo para listado'!$CD$151:$DC$151,0)),0)</f>
        <v>0</v>
      </c>
      <c r="O641" s="243">
        <f ca="1">+IFERROR(INDEX('Hoja de Trabajo para listado'!$A$155:$Z$1048576,MATCH($A641,'Hoja de Trabajo para listado'!$A$155:$A$1048576,0),MATCH((CUADRO!O$5&amp;$E641),'Hoja de Trabajo para listado'!$A$151:$Z$151,0)),0)+IFERROR(INDEX('Hoja de Trabajo para listado'!$AB$155:$BA$1048576,MATCH($A641,'Hoja de Trabajo para listado'!$AB$155:$AB$1048576,0),MATCH((CUADRO!O$5&amp;$E641),'Hoja de Trabajo para listado'!$AB$151:$BA$151,0)),0)+IFERROR(INDEX('Hoja de Trabajo para listado'!$BC$155:$CB$1048576,MATCH($A641,'Hoja de Trabajo para listado'!$BC$155:$BC$1048576,0),MATCH((CUADRO!O$5&amp;$E641),'Hoja de Trabajo para listado'!$BC$151:$CB$151,0)),0)+IFERROR(INDEX('Hoja de Trabajo para listado'!$DE$153:$DG$274,MATCH($A641,'Hoja de Trabajo para listado'!$DE$153:$DE$1048576,0),MATCH((CUADRO!O$5&amp;$E641),'Hoja de Trabajo para listado'!$DE$151:$DG$151,0)),0)+IFERROR(INDEX('Hoja de Trabajo para listado'!$CD$155:$DC$1048576,MATCH($A641,'Hoja de Trabajo para listado'!$CD$155:$CD$1048576,0),MATCH((CUADRO!O$5&amp;$E641),'Hoja de Trabajo para listado'!$CD$151:$DC$151,0)),0)</f>
        <v>0</v>
      </c>
      <c r="P641" s="243">
        <f ca="1">+IFERROR(INDEX('Hoja de Trabajo para listado'!$A$155:$Z$1048576,MATCH($A641,'Hoja de Trabajo para listado'!$A$155:$A$1048576,0),MATCH((CUADRO!P$5&amp;$E641),'Hoja de Trabajo para listado'!$A$151:$Z$151,0)),0)+IFERROR(INDEX('Hoja de Trabajo para listado'!$AB$155:$BA$1048576,MATCH($A641,'Hoja de Trabajo para listado'!$AB$155:$AB$1048576,0),MATCH((CUADRO!P$5&amp;$E641),'Hoja de Trabajo para listado'!$AB$151:$BA$151,0)),0)+IFERROR(INDEX('Hoja de Trabajo para listado'!$BC$155:$CB$1048576,MATCH($A641,'Hoja de Trabajo para listado'!$BC$155:$BC$1048576,0),MATCH((CUADRO!P$5&amp;$E641),'Hoja de Trabajo para listado'!$BC$151:$CB$151,0)),0)+IFERROR(INDEX('Hoja de Trabajo para listado'!$DE$153:$DG$274,MATCH($A641,'Hoja de Trabajo para listado'!$DE$153:$DE$1048576,0),MATCH((CUADRO!P$5&amp;$E641),'Hoja de Trabajo para listado'!$DE$151:$DG$151,0)),0)+IFERROR(INDEX('Hoja de Trabajo para listado'!$CD$155:$DC$1048576,MATCH($A641,'Hoja de Trabajo para listado'!$CD$155:$CD$1048576,0),MATCH((CUADRO!P$5&amp;$E641),'Hoja de Trabajo para listado'!$CD$151:$DC$151,0)),0)</f>
        <v>0</v>
      </c>
      <c r="Q641" s="243">
        <f ca="1">+IFERROR(INDEX('Hoja de Trabajo para listado'!$A$155:$Z$1048576,MATCH($A641,'Hoja de Trabajo para listado'!$A$155:$A$1048576,0),MATCH((CUADRO!Q$5&amp;$E641),'Hoja de Trabajo para listado'!$A$151:$Z$151,0)),0)+IFERROR(INDEX('Hoja de Trabajo para listado'!$AB$155:$BA$1048576,MATCH($A641,'Hoja de Trabajo para listado'!$AB$155:$AB$1048576,0),MATCH((CUADRO!Q$5&amp;$E641),'Hoja de Trabajo para listado'!$AB$151:$BA$151,0)),0)+IFERROR(INDEX('Hoja de Trabajo para listado'!$BC$155:$CB$1048576,MATCH($A641,'Hoja de Trabajo para listado'!$BC$155:$BC$1048576,0),MATCH((CUADRO!Q$5&amp;$E641),'Hoja de Trabajo para listado'!$BC$151:$CB$151,0)),0)+IFERROR(INDEX('Hoja de Trabajo para listado'!$DE$153:$DG$274,MATCH($A641,'Hoja de Trabajo para listado'!$DE$153:$DE$1048576,0),MATCH((CUADRO!Q$5&amp;$E641),'Hoja de Trabajo para listado'!$DE$151:$DG$151,0)),0)+IFERROR(INDEX('Hoja de Trabajo para listado'!$CD$155:$DC$1048576,MATCH($A641,'Hoja de Trabajo para listado'!$CD$155:$CD$1048576,0),MATCH((CUADRO!Q$5&amp;$E641),'Hoja de Trabajo para listado'!$CD$151:$DC$151,0)),0)</f>
        <v>0</v>
      </c>
      <c r="R641" s="243">
        <f t="shared" ca="1" si="21"/>
        <v>0</v>
      </c>
      <c r="S641" s="249">
        <f ca="1">+R640+R641</f>
        <v>0</v>
      </c>
      <c r="T641" s="243">
        <f ca="1">+S641</f>
        <v>0</v>
      </c>
      <c r="U641" s="242">
        <f t="shared" si="22"/>
        <v>2</v>
      </c>
      <c r="V641" s="333" t="str">
        <f>+VLOOKUP(A641,bd_lista!$A$3:$E$590,5,FALSE)</f>
        <v>Gobiernos Autonomos Municipales</v>
      </c>
      <c r="W641" s="384"/>
      <c r="X641" s="242">
        <f>+VLOOKUP(A641,[3]Sheet1!$A$13:$D$744,4,FALSE)</f>
        <v>0</v>
      </c>
      <c r="Y641" s="242" t="e">
        <f>+VLOOKUP(X641,bd_lista!$A$3:$C$590,3,FALSE)</f>
        <v>#N/A</v>
      </c>
      <c r="Z641" s="292"/>
      <c r="AA641" s="293"/>
    </row>
    <row r="642" spans="1:27" customFormat="1" ht="27" hidden="1" customHeight="1">
      <c r="A642" s="32">
        <v>1274</v>
      </c>
      <c r="B642" s="388">
        <f>+A642</f>
        <v>1274</v>
      </c>
      <c r="C642" s="247" t="str">
        <f>+VLOOKUP(A642,bd_lista!$A$3:$C$590,3,FALSE)</f>
        <v>Gobierno Autónomo Municipal de Santiago de Machaca</v>
      </c>
      <c r="D642" s="385" t="str">
        <f>+C642</f>
        <v>Gobierno Autónomo Municipal de Santiago de Machaca</v>
      </c>
      <c r="E642" s="242" t="s">
        <v>1304</v>
      </c>
      <c r="F642" s="243">
        <f ca="1">+IFERROR(INDEX('Hoja de Trabajo para listado'!$A$155:$Z$1048576,MATCH($A642,'Hoja de Trabajo para listado'!$A$155:$A$1048576,0),MATCH((CUADRO!F$5&amp;$E642),'Hoja de Trabajo para listado'!$A$151:$Z$151,0)),0)+IFERROR(INDEX('Hoja de Trabajo para listado'!$AB$155:$BA$1048576,MATCH($A642,'Hoja de Trabajo para listado'!$AB$155:$AB$1048576,0),MATCH((CUADRO!F$5&amp;$E642),'Hoja de Trabajo para listado'!$AB$151:$BA$151,0)),0)+IFERROR(INDEX('Hoja de Trabajo para listado'!$BC$155:$CB$1048576,MATCH($A642,'Hoja de Trabajo para listado'!$BC$155:$BC$1048576,0),MATCH((CUADRO!F$5&amp;$E642),'Hoja de Trabajo para listado'!$BC$151:$CB$151,0)),0)+IFERROR(INDEX('Hoja de Trabajo para listado'!$DE$153:$DG$274,MATCH($A642,'Hoja de Trabajo para listado'!$DE$153:$DE$1048576,0),MATCH((CUADRO!F$5&amp;$E642),'Hoja de Trabajo para listado'!$DE$151:$DG$151,0)),0)+IFERROR(INDEX('Hoja de Trabajo para listado'!$CD$155:$DC$1048576,MATCH($A642,'Hoja de Trabajo para listado'!$CD$155:$CD$1048576,0),MATCH((CUADRO!F$5&amp;$E642),'Hoja de Trabajo para listado'!$CD$151:$DC$151,0)),0)</f>
        <v>0</v>
      </c>
      <c r="G642" s="243">
        <f ca="1">+IFERROR(INDEX('Hoja de Trabajo para listado'!$A$155:$Z$1048576,MATCH($A642,'Hoja de Trabajo para listado'!$A$155:$A$1048576,0),MATCH((CUADRO!G$5&amp;$E642),'Hoja de Trabajo para listado'!$A$151:$Z$151,0)),0)+IFERROR(INDEX('Hoja de Trabajo para listado'!$AB$155:$BA$1048576,MATCH($A642,'Hoja de Trabajo para listado'!$AB$155:$AB$1048576,0),MATCH((CUADRO!G$5&amp;$E642),'Hoja de Trabajo para listado'!$AB$151:$BA$151,0)),0)+IFERROR(INDEX('Hoja de Trabajo para listado'!$BC$155:$CB$1048576,MATCH($A642,'Hoja de Trabajo para listado'!$BC$155:$BC$1048576,0),MATCH((CUADRO!G$5&amp;$E642),'Hoja de Trabajo para listado'!$BC$151:$CB$151,0)),0)+IFERROR(INDEX('Hoja de Trabajo para listado'!$DE$153:$DG$274,MATCH($A642,'Hoja de Trabajo para listado'!$DE$153:$DE$1048576,0),MATCH((CUADRO!G$5&amp;$E642),'Hoja de Trabajo para listado'!$DE$151:$DG$151,0)),0)+IFERROR(INDEX('Hoja de Trabajo para listado'!$CD$155:$DC$1048576,MATCH($A642,'Hoja de Trabajo para listado'!$CD$155:$CD$1048576,0),MATCH((CUADRO!G$5&amp;$E642),'Hoja de Trabajo para listado'!$CD$151:$DC$151,0)),0)</f>
        <v>0</v>
      </c>
      <c r="H642" s="243">
        <f ca="1">+IFERROR(INDEX('Hoja de Trabajo para listado'!$A$155:$Z$1048576,MATCH($A642,'Hoja de Trabajo para listado'!$A$155:$A$1048576,0),MATCH((CUADRO!H$5&amp;$E642),'Hoja de Trabajo para listado'!$A$151:$Z$151,0)),0)+IFERROR(INDEX('Hoja de Trabajo para listado'!$AB$155:$BA$1048576,MATCH($A642,'Hoja de Trabajo para listado'!$AB$155:$AB$1048576,0),MATCH((CUADRO!H$5&amp;$E642),'Hoja de Trabajo para listado'!$AB$151:$BA$151,0)),0)+IFERROR(INDEX('Hoja de Trabajo para listado'!$BC$155:$CB$1048576,MATCH($A642,'Hoja de Trabajo para listado'!$BC$155:$BC$1048576,0),MATCH((CUADRO!H$5&amp;$E642),'Hoja de Trabajo para listado'!$BC$151:$CB$151,0)),0)+IFERROR(INDEX('Hoja de Trabajo para listado'!$DE$153:$DG$274,MATCH($A642,'Hoja de Trabajo para listado'!$DE$153:$DE$1048576,0),MATCH((CUADRO!H$5&amp;$E642),'Hoja de Trabajo para listado'!$DE$151:$DG$151,0)),0)+IFERROR(INDEX('Hoja de Trabajo para listado'!$CD$155:$DC$1048576,MATCH($A642,'Hoja de Trabajo para listado'!$CD$155:$CD$1048576,0),MATCH((CUADRO!H$5&amp;$E642),'Hoja de Trabajo para listado'!$CD$151:$DC$151,0)),0)</f>
        <v>0</v>
      </c>
      <c r="I642" s="243">
        <f ca="1">+IFERROR(INDEX('Hoja de Trabajo para listado'!$A$155:$Z$1048576,MATCH($A642,'Hoja de Trabajo para listado'!$A$155:$A$1048576,0),MATCH((CUADRO!I$5&amp;$E642),'Hoja de Trabajo para listado'!$A$151:$Z$151,0)),0)+IFERROR(INDEX('Hoja de Trabajo para listado'!$AB$155:$BA$1048576,MATCH($A642,'Hoja de Trabajo para listado'!$AB$155:$AB$1048576,0),MATCH((CUADRO!I$5&amp;$E642),'Hoja de Trabajo para listado'!$AB$151:$BA$151,0)),0)+IFERROR(INDEX('Hoja de Trabajo para listado'!$BC$155:$CB$1048576,MATCH($A642,'Hoja de Trabajo para listado'!$BC$155:$BC$1048576,0),MATCH((CUADRO!I$5&amp;$E642),'Hoja de Trabajo para listado'!$BC$151:$CB$151,0)),0)+IFERROR(INDEX('Hoja de Trabajo para listado'!$DE$153:$DG$274,MATCH($A642,'Hoja de Trabajo para listado'!$DE$153:$DE$1048576,0),MATCH((CUADRO!I$5&amp;$E642),'Hoja de Trabajo para listado'!$DE$151:$DG$151,0)),0)+IFERROR(INDEX('Hoja de Trabajo para listado'!$CD$155:$DC$1048576,MATCH($A642,'Hoja de Trabajo para listado'!$CD$155:$CD$1048576,0),MATCH((CUADRO!I$5&amp;$E642),'Hoja de Trabajo para listado'!$CD$151:$DC$151,0)),0)</f>
        <v>0</v>
      </c>
      <c r="J642" s="243">
        <f ca="1">+IFERROR(INDEX('Hoja de Trabajo para listado'!$A$155:$Z$1048576,MATCH($A642,'Hoja de Trabajo para listado'!$A$155:$A$1048576,0),MATCH((CUADRO!J$5&amp;$E642),'Hoja de Trabajo para listado'!$A$151:$Z$151,0)),0)+IFERROR(INDEX('Hoja de Trabajo para listado'!$AB$155:$BA$1048576,MATCH($A642,'Hoja de Trabajo para listado'!$AB$155:$AB$1048576,0),MATCH((CUADRO!J$5&amp;$E642),'Hoja de Trabajo para listado'!$AB$151:$BA$151,0)),0)+IFERROR(INDEX('Hoja de Trabajo para listado'!$BC$155:$CB$1048576,MATCH($A642,'Hoja de Trabajo para listado'!$BC$155:$BC$1048576,0),MATCH((CUADRO!J$5&amp;$E642),'Hoja de Trabajo para listado'!$BC$151:$CB$151,0)),0)+IFERROR(INDEX('Hoja de Trabajo para listado'!$DE$153:$DG$274,MATCH($A642,'Hoja de Trabajo para listado'!$DE$153:$DE$1048576,0),MATCH((CUADRO!J$5&amp;$E642),'Hoja de Trabajo para listado'!$DE$151:$DG$151,0)),0)+IFERROR(INDEX('Hoja de Trabajo para listado'!$CD$155:$DC$1048576,MATCH($A642,'Hoja de Trabajo para listado'!$CD$155:$CD$1048576,0),MATCH((CUADRO!J$5&amp;$E642),'Hoja de Trabajo para listado'!$CD$151:$DC$151,0)),0)</f>
        <v>0</v>
      </c>
      <c r="K642" s="243">
        <f ca="1">+IFERROR(INDEX('Hoja de Trabajo para listado'!$A$155:$Z$1048576,MATCH($A642,'Hoja de Trabajo para listado'!$A$155:$A$1048576,0),MATCH((CUADRO!K$5&amp;$E642),'Hoja de Trabajo para listado'!$A$151:$Z$151,0)),0)+IFERROR(INDEX('Hoja de Trabajo para listado'!$AB$155:$BA$1048576,MATCH($A642,'Hoja de Trabajo para listado'!$AB$155:$AB$1048576,0),MATCH((CUADRO!K$5&amp;$E642),'Hoja de Trabajo para listado'!$AB$151:$BA$151,0)),0)+IFERROR(INDEX('Hoja de Trabajo para listado'!$BC$155:$CB$1048576,MATCH($A642,'Hoja de Trabajo para listado'!$BC$155:$BC$1048576,0),MATCH((CUADRO!K$5&amp;$E642),'Hoja de Trabajo para listado'!$BC$151:$CB$151,0)),0)+IFERROR(INDEX('Hoja de Trabajo para listado'!$DE$153:$DG$274,MATCH($A642,'Hoja de Trabajo para listado'!$DE$153:$DE$1048576,0),MATCH((CUADRO!K$5&amp;$E642),'Hoja de Trabajo para listado'!$DE$151:$DG$151,0)),0)+IFERROR(INDEX('Hoja de Trabajo para listado'!$CD$155:$DC$1048576,MATCH($A642,'Hoja de Trabajo para listado'!$CD$155:$CD$1048576,0),MATCH((CUADRO!K$5&amp;$E642),'Hoja de Trabajo para listado'!$CD$151:$DC$151,0)),0)</f>
        <v>0</v>
      </c>
      <c r="L642" s="243">
        <f ca="1">+IFERROR(INDEX('Hoja de Trabajo para listado'!$A$155:$Z$1048576,MATCH($A642,'Hoja de Trabajo para listado'!$A$155:$A$1048576,0),MATCH((CUADRO!L$5&amp;$E642),'Hoja de Trabajo para listado'!$A$151:$Z$151,0)),0)+IFERROR(INDEX('Hoja de Trabajo para listado'!$AB$155:$BA$1048576,MATCH($A642,'Hoja de Trabajo para listado'!$AB$155:$AB$1048576,0),MATCH((CUADRO!L$5&amp;$E642),'Hoja de Trabajo para listado'!$AB$151:$BA$151,0)),0)+IFERROR(INDEX('Hoja de Trabajo para listado'!$BC$155:$CB$1048576,MATCH($A642,'Hoja de Trabajo para listado'!$BC$155:$BC$1048576,0),MATCH((CUADRO!L$5&amp;$E642),'Hoja de Trabajo para listado'!$BC$151:$CB$151,0)),0)+IFERROR(INDEX('Hoja de Trabajo para listado'!$DE$153:$DG$274,MATCH($A642,'Hoja de Trabajo para listado'!$DE$153:$DE$1048576,0),MATCH((CUADRO!L$5&amp;$E642),'Hoja de Trabajo para listado'!$DE$151:$DG$151,0)),0)+IFERROR(INDEX('Hoja de Trabajo para listado'!$CD$155:$DC$1048576,MATCH($A642,'Hoja de Trabajo para listado'!$CD$155:$CD$1048576,0),MATCH((CUADRO!L$5&amp;$E642),'Hoja de Trabajo para listado'!$CD$151:$DC$151,0)),0)</f>
        <v>0</v>
      </c>
      <c r="M642" s="243">
        <f ca="1">+IFERROR(INDEX('Hoja de Trabajo para listado'!$A$155:$Z$1048576,MATCH($A642,'Hoja de Trabajo para listado'!$A$155:$A$1048576,0),MATCH((CUADRO!M$5&amp;$E642),'Hoja de Trabajo para listado'!$A$151:$Z$151,0)),0)+IFERROR(INDEX('Hoja de Trabajo para listado'!$AB$155:$BA$1048576,MATCH($A642,'Hoja de Trabajo para listado'!$AB$155:$AB$1048576,0),MATCH((CUADRO!M$5&amp;$E642),'Hoja de Trabajo para listado'!$AB$151:$BA$151,0)),0)+IFERROR(INDEX('Hoja de Trabajo para listado'!$BC$155:$CB$1048576,MATCH($A642,'Hoja de Trabajo para listado'!$BC$155:$BC$1048576,0),MATCH((CUADRO!M$5&amp;$E642),'Hoja de Trabajo para listado'!$BC$151:$CB$151,0)),0)+IFERROR(INDEX('Hoja de Trabajo para listado'!$DE$153:$DG$274,MATCH($A642,'Hoja de Trabajo para listado'!$DE$153:$DE$1048576,0),MATCH((CUADRO!M$5&amp;$E642),'Hoja de Trabajo para listado'!$DE$151:$DG$151,0)),0)+IFERROR(INDEX('Hoja de Trabajo para listado'!$CD$155:$DC$1048576,MATCH($A642,'Hoja de Trabajo para listado'!$CD$155:$CD$1048576,0),MATCH((CUADRO!M$5&amp;$E642),'Hoja de Trabajo para listado'!$CD$151:$DC$151,0)),0)</f>
        <v>0</v>
      </c>
      <c r="N642" s="243">
        <f ca="1">+IFERROR(INDEX('Hoja de Trabajo para listado'!$A$155:$Z$1048576,MATCH($A642,'Hoja de Trabajo para listado'!$A$155:$A$1048576,0),MATCH((CUADRO!N$5&amp;$E642),'Hoja de Trabajo para listado'!$A$151:$Z$151,0)),0)+IFERROR(INDEX('Hoja de Trabajo para listado'!$AB$155:$BA$1048576,MATCH($A642,'Hoja de Trabajo para listado'!$AB$155:$AB$1048576,0),MATCH((CUADRO!N$5&amp;$E642),'Hoja de Trabajo para listado'!$AB$151:$BA$151,0)),0)+IFERROR(INDEX('Hoja de Trabajo para listado'!$BC$155:$CB$1048576,MATCH($A642,'Hoja de Trabajo para listado'!$BC$155:$BC$1048576,0),MATCH((CUADRO!N$5&amp;$E642),'Hoja de Trabajo para listado'!$BC$151:$CB$151,0)),0)+IFERROR(INDEX('Hoja de Trabajo para listado'!$DE$153:$DG$274,MATCH($A642,'Hoja de Trabajo para listado'!$DE$153:$DE$1048576,0),MATCH((CUADRO!N$5&amp;$E642),'Hoja de Trabajo para listado'!$DE$151:$DG$151,0)),0)+IFERROR(INDEX('Hoja de Trabajo para listado'!$CD$155:$DC$1048576,MATCH($A642,'Hoja de Trabajo para listado'!$CD$155:$CD$1048576,0),MATCH((CUADRO!N$5&amp;$E642),'Hoja de Trabajo para listado'!$CD$151:$DC$151,0)),0)</f>
        <v>0</v>
      </c>
      <c r="O642" s="243">
        <f ca="1">+IFERROR(INDEX('Hoja de Trabajo para listado'!$A$155:$Z$1048576,MATCH($A642,'Hoja de Trabajo para listado'!$A$155:$A$1048576,0),MATCH((CUADRO!O$5&amp;$E642),'Hoja de Trabajo para listado'!$A$151:$Z$151,0)),0)+IFERROR(INDEX('Hoja de Trabajo para listado'!$AB$155:$BA$1048576,MATCH($A642,'Hoja de Trabajo para listado'!$AB$155:$AB$1048576,0),MATCH((CUADRO!O$5&amp;$E642),'Hoja de Trabajo para listado'!$AB$151:$BA$151,0)),0)+IFERROR(INDEX('Hoja de Trabajo para listado'!$BC$155:$CB$1048576,MATCH($A642,'Hoja de Trabajo para listado'!$BC$155:$BC$1048576,0),MATCH((CUADRO!O$5&amp;$E642),'Hoja de Trabajo para listado'!$BC$151:$CB$151,0)),0)+IFERROR(INDEX('Hoja de Trabajo para listado'!$DE$153:$DG$274,MATCH($A642,'Hoja de Trabajo para listado'!$DE$153:$DE$1048576,0),MATCH((CUADRO!O$5&amp;$E642),'Hoja de Trabajo para listado'!$DE$151:$DG$151,0)),0)+IFERROR(INDEX('Hoja de Trabajo para listado'!$CD$155:$DC$1048576,MATCH($A642,'Hoja de Trabajo para listado'!$CD$155:$CD$1048576,0),MATCH((CUADRO!O$5&amp;$E642),'Hoja de Trabajo para listado'!$CD$151:$DC$151,0)),0)</f>
        <v>0</v>
      </c>
      <c r="P642" s="243">
        <f ca="1">+IFERROR(INDEX('Hoja de Trabajo para listado'!$A$155:$Z$1048576,MATCH($A642,'Hoja de Trabajo para listado'!$A$155:$A$1048576,0),MATCH((CUADRO!P$5&amp;$E642),'Hoja de Trabajo para listado'!$A$151:$Z$151,0)),0)+IFERROR(INDEX('Hoja de Trabajo para listado'!$AB$155:$BA$1048576,MATCH($A642,'Hoja de Trabajo para listado'!$AB$155:$AB$1048576,0),MATCH((CUADRO!P$5&amp;$E642),'Hoja de Trabajo para listado'!$AB$151:$BA$151,0)),0)+IFERROR(INDEX('Hoja de Trabajo para listado'!$BC$155:$CB$1048576,MATCH($A642,'Hoja de Trabajo para listado'!$BC$155:$BC$1048576,0),MATCH((CUADRO!P$5&amp;$E642),'Hoja de Trabajo para listado'!$BC$151:$CB$151,0)),0)+IFERROR(INDEX('Hoja de Trabajo para listado'!$DE$153:$DG$274,MATCH($A642,'Hoja de Trabajo para listado'!$DE$153:$DE$1048576,0),MATCH((CUADRO!P$5&amp;$E642),'Hoja de Trabajo para listado'!$DE$151:$DG$151,0)),0)+IFERROR(INDEX('Hoja de Trabajo para listado'!$CD$155:$DC$1048576,MATCH($A642,'Hoja de Trabajo para listado'!$CD$155:$CD$1048576,0),MATCH((CUADRO!P$5&amp;$E642),'Hoja de Trabajo para listado'!$CD$151:$DC$151,0)),0)</f>
        <v>0</v>
      </c>
      <c r="Q642" s="243">
        <f ca="1">+IFERROR(INDEX('Hoja de Trabajo para listado'!$A$155:$Z$1048576,MATCH($A642,'Hoja de Trabajo para listado'!$A$155:$A$1048576,0),MATCH((CUADRO!Q$5&amp;$E642),'Hoja de Trabajo para listado'!$A$151:$Z$151,0)),0)+IFERROR(INDEX('Hoja de Trabajo para listado'!$AB$155:$BA$1048576,MATCH($A642,'Hoja de Trabajo para listado'!$AB$155:$AB$1048576,0),MATCH((CUADRO!Q$5&amp;$E642),'Hoja de Trabajo para listado'!$AB$151:$BA$151,0)),0)+IFERROR(INDEX('Hoja de Trabajo para listado'!$BC$155:$CB$1048576,MATCH($A642,'Hoja de Trabajo para listado'!$BC$155:$BC$1048576,0),MATCH((CUADRO!Q$5&amp;$E642),'Hoja de Trabajo para listado'!$BC$151:$CB$151,0)),0)+IFERROR(INDEX('Hoja de Trabajo para listado'!$DE$153:$DG$274,MATCH($A642,'Hoja de Trabajo para listado'!$DE$153:$DE$1048576,0),MATCH((CUADRO!Q$5&amp;$E642),'Hoja de Trabajo para listado'!$DE$151:$DG$151,0)),0)+IFERROR(INDEX('Hoja de Trabajo para listado'!$CD$155:$DC$1048576,MATCH($A642,'Hoja de Trabajo para listado'!$CD$155:$CD$1048576,0),MATCH((CUADRO!Q$5&amp;$E642),'Hoja de Trabajo para listado'!$CD$151:$DC$151,0)),0)</f>
        <v>0</v>
      </c>
      <c r="R642" s="243">
        <f t="shared" ca="1" si="21"/>
        <v>0</v>
      </c>
      <c r="S642" s="249"/>
      <c r="T642" s="243">
        <f ca="1">+T643</f>
        <v>0</v>
      </c>
      <c r="U642" s="242">
        <f t="shared" si="22"/>
        <v>1</v>
      </c>
      <c r="V642" s="333" t="str">
        <f>+VLOOKUP(A642,bd_lista!$A$3:$E$590,5,FALSE)</f>
        <v>Gobiernos Autonomos Municipales</v>
      </c>
      <c r="W642" s="383" t="str">
        <f>+V642</f>
        <v>Gobiernos Autonomos Municipales</v>
      </c>
      <c r="X642" s="242">
        <f>+VLOOKUP(A642,[3]Sheet1!$A$13:$D$744,4,FALSE)</f>
        <v>0</v>
      </c>
      <c r="Y642" s="242" t="e">
        <f>+VLOOKUP(X642,bd_lista!$A$3:$C$590,3,FALSE)</f>
        <v>#N/A</v>
      </c>
      <c r="Z642" s="294">
        <f>+X642</f>
        <v>0</v>
      </c>
      <c r="AA642" s="295" t="e">
        <f>+Y642</f>
        <v>#N/A</v>
      </c>
    </row>
    <row r="643" spans="1:27" customFormat="1" ht="27" hidden="1" customHeight="1">
      <c r="A643" s="32">
        <v>1274</v>
      </c>
      <c r="B643" s="389"/>
      <c r="C643" s="247" t="str">
        <f>+VLOOKUP(A643,bd_lista!$A$3:$C$590,3,FALSE)</f>
        <v>Gobierno Autónomo Municipal de Santiago de Machaca</v>
      </c>
      <c r="D643" s="386"/>
      <c r="E643" s="244" t="s">
        <v>1305</v>
      </c>
      <c r="F643" s="243">
        <f ca="1">+IFERROR(INDEX('Hoja de Trabajo para listado'!$A$155:$Z$1048576,MATCH($A643,'Hoja de Trabajo para listado'!$A$155:$A$1048576,0),MATCH((CUADRO!F$5&amp;$E643),'Hoja de Trabajo para listado'!$A$151:$Z$151,0)),0)+IFERROR(INDEX('Hoja de Trabajo para listado'!$AB$155:$BA$1048576,MATCH($A643,'Hoja de Trabajo para listado'!$AB$155:$AB$1048576,0),MATCH((CUADRO!F$5&amp;$E643),'Hoja de Trabajo para listado'!$AB$151:$BA$151,0)),0)+IFERROR(INDEX('Hoja de Trabajo para listado'!$BC$155:$CB$1048576,MATCH($A643,'Hoja de Trabajo para listado'!$BC$155:$BC$1048576,0),MATCH((CUADRO!F$5&amp;$E643),'Hoja de Trabajo para listado'!$BC$151:$CB$151,0)),0)+IFERROR(INDEX('Hoja de Trabajo para listado'!$DE$153:$DG$274,MATCH($A643,'Hoja de Trabajo para listado'!$DE$153:$DE$1048576,0),MATCH((CUADRO!F$5&amp;$E643),'Hoja de Trabajo para listado'!$DE$151:$DG$151,0)),0)+IFERROR(INDEX('Hoja de Trabajo para listado'!$CD$155:$DC$1048576,MATCH($A643,'Hoja de Trabajo para listado'!$CD$155:$CD$1048576,0),MATCH((CUADRO!F$5&amp;$E643),'Hoja de Trabajo para listado'!$CD$151:$DC$151,0)),0)</f>
        <v>0</v>
      </c>
      <c r="G643" s="243">
        <f ca="1">+IFERROR(INDEX('Hoja de Trabajo para listado'!$A$155:$Z$1048576,MATCH($A643,'Hoja de Trabajo para listado'!$A$155:$A$1048576,0),MATCH((CUADRO!G$5&amp;$E643),'Hoja de Trabajo para listado'!$A$151:$Z$151,0)),0)+IFERROR(INDEX('Hoja de Trabajo para listado'!$AB$155:$BA$1048576,MATCH($A643,'Hoja de Trabajo para listado'!$AB$155:$AB$1048576,0),MATCH((CUADRO!G$5&amp;$E643),'Hoja de Trabajo para listado'!$AB$151:$BA$151,0)),0)+IFERROR(INDEX('Hoja de Trabajo para listado'!$BC$155:$CB$1048576,MATCH($A643,'Hoja de Trabajo para listado'!$BC$155:$BC$1048576,0),MATCH((CUADRO!G$5&amp;$E643),'Hoja de Trabajo para listado'!$BC$151:$CB$151,0)),0)+IFERROR(INDEX('Hoja de Trabajo para listado'!$DE$153:$DG$274,MATCH($A643,'Hoja de Trabajo para listado'!$DE$153:$DE$1048576,0),MATCH((CUADRO!G$5&amp;$E643),'Hoja de Trabajo para listado'!$DE$151:$DG$151,0)),0)+IFERROR(INDEX('Hoja de Trabajo para listado'!$CD$155:$DC$1048576,MATCH($A643,'Hoja de Trabajo para listado'!$CD$155:$CD$1048576,0),MATCH((CUADRO!G$5&amp;$E643),'Hoja de Trabajo para listado'!$CD$151:$DC$151,0)),0)</f>
        <v>0</v>
      </c>
      <c r="H643" s="243">
        <f ca="1">+IFERROR(INDEX('Hoja de Trabajo para listado'!$A$155:$Z$1048576,MATCH($A643,'Hoja de Trabajo para listado'!$A$155:$A$1048576,0),MATCH((CUADRO!H$5&amp;$E643),'Hoja de Trabajo para listado'!$A$151:$Z$151,0)),0)+IFERROR(INDEX('Hoja de Trabajo para listado'!$AB$155:$BA$1048576,MATCH($A643,'Hoja de Trabajo para listado'!$AB$155:$AB$1048576,0),MATCH((CUADRO!H$5&amp;$E643),'Hoja de Trabajo para listado'!$AB$151:$BA$151,0)),0)+IFERROR(INDEX('Hoja de Trabajo para listado'!$BC$155:$CB$1048576,MATCH($A643,'Hoja de Trabajo para listado'!$BC$155:$BC$1048576,0),MATCH((CUADRO!H$5&amp;$E643),'Hoja de Trabajo para listado'!$BC$151:$CB$151,0)),0)+IFERROR(INDEX('Hoja de Trabajo para listado'!$DE$153:$DG$274,MATCH($A643,'Hoja de Trabajo para listado'!$DE$153:$DE$1048576,0),MATCH((CUADRO!H$5&amp;$E643),'Hoja de Trabajo para listado'!$DE$151:$DG$151,0)),0)+IFERROR(INDEX('Hoja de Trabajo para listado'!$CD$155:$DC$1048576,MATCH($A643,'Hoja de Trabajo para listado'!$CD$155:$CD$1048576,0),MATCH((CUADRO!H$5&amp;$E643),'Hoja de Trabajo para listado'!$CD$151:$DC$151,0)),0)</f>
        <v>0</v>
      </c>
      <c r="I643" s="243">
        <f ca="1">+IFERROR(INDEX('Hoja de Trabajo para listado'!$A$155:$Z$1048576,MATCH($A643,'Hoja de Trabajo para listado'!$A$155:$A$1048576,0),MATCH((CUADRO!I$5&amp;$E643),'Hoja de Trabajo para listado'!$A$151:$Z$151,0)),0)+IFERROR(INDEX('Hoja de Trabajo para listado'!$AB$155:$BA$1048576,MATCH($A643,'Hoja de Trabajo para listado'!$AB$155:$AB$1048576,0),MATCH((CUADRO!I$5&amp;$E643),'Hoja de Trabajo para listado'!$AB$151:$BA$151,0)),0)+IFERROR(INDEX('Hoja de Trabajo para listado'!$BC$155:$CB$1048576,MATCH($A643,'Hoja de Trabajo para listado'!$BC$155:$BC$1048576,0),MATCH((CUADRO!I$5&amp;$E643),'Hoja de Trabajo para listado'!$BC$151:$CB$151,0)),0)+IFERROR(INDEX('Hoja de Trabajo para listado'!$DE$153:$DG$274,MATCH($A643,'Hoja de Trabajo para listado'!$DE$153:$DE$1048576,0),MATCH((CUADRO!I$5&amp;$E643),'Hoja de Trabajo para listado'!$DE$151:$DG$151,0)),0)+IFERROR(INDEX('Hoja de Trabajo para listado'!$CD$155:$DC$1048576,MATCH($A643,'Hoja de Trabajo para listado'!$CD$155:$CD$1048576,0),MATCH((CUADRO!I$5&amp;$E643),'Hoja de Trabajo para listado'!$CD$151:$DC$151,0)),0)</f>
        <v>0</v>
      </c>
      <c r="J643" s="243">
        <f ca="1">+IFERROR(INDEX('Hoja de Trabajo para listado'!$A$155:$Z$1048576,MATCH($A643,'Hoja de Trabajo para listado'!$A$155:$A$1048576,0),MATCH((CUADRO!J$5&amp;$E643),'Hoja de Trabajo para listado'!$A$151:$Z$151,0)),0)+IFERROR(INDEX('Hoja de Trabajo para listado'!$AB$155:$BA$1048576,MATCH($A643,'Hoja de Trabajo para listado'!$AB$155:$AB$1048576,0),MATCH((CUADRO!J$5&amp;$E643),'Hoja de Trabajo para listado'!$AB$151:$BA$151,0)),0)+IFERROR(INDEX('Hoja de Trabajo para listado'!$BC$155:$CB$1048576,MATCH($A643,'Hoja de Trabajo para listado'!$BC$155:$BC$1048576,0),MATCH((CUADRO!J$5&amp;$E643),'Hoja de Trabajo para listado'!$BC$151:$CB$151,0)),0)+IFERROR(INDEX('Hoja de Trabajo para listado'!$DE$153:$DG$274,MATCH($A643,'Hoja de Trabajo para listado'!$DE$153:$DE$1048576,0),MATCH((CUADRO!J$5&amp;$E643),'Hoja de Trabajo para listado'!$DE$151:$DG$151,0)),0)+IFERROR(INDEX('Hoja de Trabajo para listado'!$CD$155:$DC$1048576,MATCH($A643,'Hoja de Trabajo para listado'!$CD$155:$CD$1048576,0),MATCH((CUADRO!J$5&amp;$E643),'Hoja de Trabajo para listado'!$CD$151:$DC$151,0)),0)</f>
        <v>0</v>
      </c>
      <c r="K643" s="243">
        <f ca="1">+IFERROR(INDEX('Hoja de Trabajo para listado'!$A$155:$Z$1048576,MATCH($A643,'Hoja de Trabajo para listado'!$A$155:$A$1048576,0),MATCH((CUADRO!K$5&amp;$E643),'Hoja de Trabajo para listado'!$A$151:$Z$151,0)),0)+IFERROR(INDEX('Hoja de Trabajo para listado'!$AB$155:$BA$1048576,MATCH($A643,'Hoja de Trabajo para listado'!$AB$155:$AB$1048576,0),MATCH((CUADRO!K$5&amp;$E643),'Hoja de Trabajo para listado'!$AB$151:$BA$151,0)),0)+IFERROR(INDEX('Hoja de Trabajo para listado'!$BC$155:$CB$1048576,MATCH($A643,'Hoja de Trabajo para listado'!$BC$155:$BC$1048576,0),MATCH((CUADRO!K$5&amp;$E643),'Hoja de Trabajo para listado'!$BC$151:$CB$151,0)),0)+IFERROR(INDEX('Hoja de Trabajo para listado'!$DE$153:$DG$274,MATCH($A643,'Hoja de Trabajo para listado'!$DE$153:$DE$1048576,0),MATCH((CUADRO!K$5&amp;$E643),'Hoja de Trabajo para listado'!$DE$151:$DG$151,0)),0)+IFERROR(INDEX('Hoja de Trabajo para listado'!$CD$155:$DC$1048576,MATCH($A643,'Hoja de Trabajo para listado'!$CD$155:$CD$1048576,0),MATCH((CUADRO!K$5&amp;$E643),'Hoja de Trabajo para listado'!$CD$151:$DC$151,0)),0)</f>
        <v>0</v>
      </c>
      <c r="L643" s="243">
        <f ca="1">+IFERROR(INDEX('Hoja de Trabajo para listado'!$A$155:$Z$1048576,MATCH($A643,'Hoja de Trabajo para listado'!$A$155:$A$1048576,0),MATCH((CUADRO!L$5&amp;$E643),'Hoja de Trabajo para listado'!$A$151:$Z$151,0)),0)+IFERROR(INDEX('Hoja de Trabajo para listado'!$AB$155:$BA$1048576,MATCH($A643,'Hoja de Trabajo para listado'!$AB$155:$AB$1048576,0),MATCH((CUADRO!L$5&amp;$E643),'Hoja de Trabajo para listado'!$AB$151:$BA$151,0)),0)+IFERROR(INDEX('Hoja de Trabajo para listado'!$BC$155:$CB$1048576,MATCH($A643,'Hoja de Trabajo para listado'!$BC$155:$BC$1048576,0),MATCH((CUADRO!L$5&amp;$E643),'Hoja de Trabajo para listado'!$BC$151:$CB$151,0)),0)+IFERROR(INDEX('Hoja de Trabajo para listado'!$DE$153:$DG$274,MATCH($A643,'Hoja de Trabajo para listado'!$DE$153:$DE$1048576,0),MATCH((CUADRO!L$5&amp;$E643),'Hoja de Trabajo para listado'!$DE$151:$DG$151,0)),0)+IFERROR(INDEX('Hoja de Trabajo para listado'!$CD$155:$DC$1048576,MATCH($A643,'Hoja de Trabajo para listado'!$CD$155:$CD$1048576,0),MATCH((CUADRO!L$5&amp;$E643),'Hoja de Trabajo para listado'!$CD$151:$DC$151,0)),0)</f>
        <v>0</v>
      </c>
      <c r="M643" s="243">
        <f ca="1">+IFERROR(INDEX('Hoja de Trabajo para listado'!$A$155:$Z$1048576,MATCH($A643,'Hoja de Trabajo para listado'!$A$155:$A$1048576,0),MATCH((CUADRO!M$5&amp;$E643),'Hoja de Trabajo para listado'!$A$151:$Z$151,0)),0)+IFERROR(INDEX('Hoja de Trabajo para listado'!$AB$155:$BA$1048576,MATCH($A643,'Hoja de Trabajo para listado'!$AB$155:$AB$1048576,0),MATCH((CUADRO!M$5&amp;$E643),'Hoja de Trabajo para listado'!$AB$151:$BA$151,0)),0)+IFERROR(INDEX('Hoja de Trabajo para listado'!$BC$155:$CB$1048576,MATCH($A643,'Hoja de Trabajo para listado'!$BC$155:$BC$1048576,0),MATCH((CUADRO!M$5&amp;$E643),'Hoja de Trabajo para listado'!$BC$151:$CB$151,0)),0)+IFERROR(INDEX('Hoja de Trabajo para listado'!$DE$153:$DG$274,MATCH($A643,'Hoja de Trabajo para listado'!$DE$153:$DE$1048576,0),MATCH((CUADRO!M$5&amp;$E643),'Hoja de Trabajo para listado'!$DE$151:$DG$151,0)),0)+IFERROR(INDEX('Hoja de Trabajo para listado'!$CD$155:$DC$1048576,MATCH($A643,'Hoja de Trabajo para listado'!$CD$155:$CD$1048576,0),MATCH((CUADRO!M$5&amp;$E643),'Hoja de Trabajo para listado'!$CD$151:$DC$151,0)),0)</f>
        <v>0</v>
      </c>
      <c r="N643" s="243">
        <f ca="1">+IFERROR(INDEX('Hoja de Trabajo para listado'!$A$155:$Z$1048576,MATCH($A643,'Hoja de Trabajo para listado'!$A$155:$A$1048576,0),MATCH((CUADRO!N$5&amp;$E643),'Hoja de Trabajo para listado'!$A$151:$Z$151,0)),0)+IFERROR(INDEX('Hoja de Trabajo para listado'!$AB$155:$BA$1048576,MATCH($A643,'Hoja de Trabajo para listado'!$AB$155:$AB$1048576,0),MATCH((CUADRO!N$5&amp;$E643),'Hoja de Trabajo para listado'!$AB$151:$BA$151,0)),0)+IFERROR(INDEX('Hoja de Trabajo para listado'!$BC$155:$CB$1048576,MATCH($A643,'Hoja de Trabajo para listado'!$BC$155:$BC$1048576,0),MATCH((CUADRO!N$5&amp;$E643),'Hoja de Trabajo para listado'!$BC$151:$CB$151,0)),0)+IFERROR(INDEX('Hoja de Trabajo para listado'!$DE$153:$DG$274,MATCH($A643,'Hoja de Trabajo para listado'!$DE$153:$DE$1048576,0),MATCH((CUADRO!N$5&amp;$E643),'Hoja de Trabajo para listado'!$DE$151:$DG$151,0)),0)+IFERROR(INDEX('Hoja de Trabajo para listado'!$CD$155:$DC$1048576,MATCH($A643,'Hoja de Trabajo para listado'!$CD$155:$CD$1048576,0),MATCH((CUADRO!N$5&amp;$E643),'Hoja de Trabajo para listado'!$CD$151:$DC$151,0)),0)</f>
        <v>0</v>
      </c>
      <c r="O643" s="243">
        <f ca="1">+IFERROR(INDEX('Hoja de Trabajo para listado'!$A$155:$Z$1048576,MATCH($A643,'Hoja de Trabajo para listado'!$A$155:$A$1048576,0),MATCH((CUADRO!O$5&amp;$E643),'Hoja de Trabajo para listado'!$A$151:$Z$151,0)),0)+IFERROR(INDEX('Hoja de Trabajo para listado'!$AB$155:$BA$1048576,MATCH($A643,'Hoja de Trabajo para listado'!$AB$155:$AB$1048576,0),MATCH((CUADRO!O$5&amp;$E643),'Hoja de Trabajo para listado'!$AB$151:$BA$151,0)),0)+IFERROR(INDEX('Hoja de Trabajo para listado'!$BC$155:$CB$1048576,MATCH($A643,'Hoja de Trabajo para listado'!$BC$155:$BC$1048576,0),MATCH((CUADRO!O$5&amp;$E643),'Hoja de Trabajo para listado'!$BC$151:$CB$151,0)),0)+IFERROR(INDEX('Hoja de Trabajo para listado'!$DE$153:$DG$274,MATCH($A643,'Hoja de Trabajo para listado'!$DE$153:$DE$1048576,0),MATCH((CUADRO!O$5&amp;$E643),'Hoja de Trabajo para listado'!$DE$151:$DG$151,0)),0)+IFERROR(INDEX('Hoja de Trabajo para listado'!$CD$155:$DC$1048576,MATCH($A643,'Hoja de Trabajo para listado'!$CD$155:$CD$1048576,0),MATCH((CUADRO!O$5&amp;$E643),'Hoja de Trabajo para listado'!$CD$151:$DC$151,0)),0)</f>
        <v>0</v>
      </c>
      <c r="P643" s="243">
        <f ca="1">+IFERROR(INDEX('Hoja de Trabajo para listado'!$A$155:$Z$1048576,MATCH($A643,'Hoja de Trabajo para listado'!$A$155:$A$1048576,0),MATCH((CUADRO!P$5&amp;$E643),'Hoja de Trabajo para listado'!$A$151:$Z$151,0)),0)+IFERROR(INDEX('Hoja de Trabajo para listado'!$AB$155:$BA$1048576,MATCH($A643,'Hoja de Trabajo para listado'!$AB$155:$AB$1048576,0),MATCH((CUADRO!P$5&amp;$E643),'Hoja de Trabajo para listado'!$AB$151:$BA$151,0)),0)+IFERROR(INDEX('Hoja de Trabajo para listado'!$BC$155:$CB$1048576,MATCH($A643,'Hoja de Trabajo para listado'!$BC$155:$BC$1048576,0),MATCH((CUADRO!P$5&amp;$E643),'Hoja de Trabajo para listado'!$BC$151:$CB$151,0)),0)+IFERROR(INDEX('Hoja de Trabajo para listado'!$DE$153:$DG$274,MATCH($A643,'Hoja de Trabajo para listado'!$DE$153:$DE$1048576,0),MATCH((CUADRO!P$5&amp;$E643),'Hoja de Trabajo para listado'!$DE$151:$DG$151,0)),0)+IFERROR(INDEX('Hoja de Trabajo para listado'!$CD$155:$DC$1048576,MATCH($A643,'Hoja de Trabajo para listado'!$CD$155:$CD$1048576,0),MATCH((CUADRO!P$5&amp;$E643),'Hoja de Trabajo para listado'!$CD$151:$DC$151,0)),0)</f>
        <v>0</v>
      </c>
      <c r="Q643" s="243">
        <f ca="1">+IFERROR(INDEX('Hoja de Trabajo para listado'!$A$155:$Z$1048576,MATCH($A643,'Hoja de Trabajo para listado'!$A$155:$A$1048576,0),MATCH((CUADRO!Q$5&amp;$E643),'Hoja de Trabajo para listado'!$A$151:$Z$151,0)),0)+IFERROR(INDEX('Hoja de Trabajo para listado'!$AB$155:$BA$1048576,MATCH($A643,'Hoja de Trabajo para listado'!$AB$155:$AB$1048576,0),MATCH((CUADRO!Q$5&amp;$E643),'Hoja de Trabajo para listado'!$AB$151:$BA$151,0)),0)+IFERROR(INDEX('Hoja de Trabajo para listado'!$BC$155:$CB$1048576,MATCH($A643,'Hoja de Trabajo para listado'!$BC$155:$BC$1048576,0),MATCH((CUADRO!Q$5&amp;$E643),'Hoja de Trabajo para listado'!$BC$151:$CB$151,0)),0)+IFERROR(INDEX('Hoja de Trabajo para listado'!$DE$153:$DG$274,MATCH($A643,'Hoja de Trabajo para listado'!$DE$153:$DE$1048576,0),MATCH((CUADRO!Q$5&amp;$E643),'Hoja de Trabajo para listado'!$DE$151:$DG$151,0)),0)+IFERROR(INDEX('Hoja de Trabajo para listado'!$CD$155:$DC$1048576,MATCH($A643,'Hoja de Trabajo para listado'!$CD$155:$CD$1048576,0),MATCH((CUADRO!Q$5&amp;$E643),'Hoja de Trabajo para listado'!$CD$151:$DC$151,0)),0)</f>
        <v>0</v>
      </c>
      <c r="R643" s="243">
        <f t="shared" ca="1" si="21"/>
        <v>0</v>
      </c>
      <c r="S643" s="249">
        <f ca="1">+R642+R643</f>
        <v>0</v>
      </c>
      <c r="T643" s="243">
        <f ca="1">+S643</f>
        <v>0</v>
      </c>
      <c r="U643" s="242">
        <f t="shared" si="22"/>
        <v>2</v>
      </c>
      <c r="V643" s="333" t="str">
        <f>+VLOOKUP(A643,bd_lista!$A$3:$E$590,5,FALSE)</f>
        <v>Gobiernos Autonomos Municipales</v>
      </c>
      <c r="W643" s="384"/>
      <c r="X643" s="242">
        <f>+VLOOKUP(A643,[3]Sheet1!$A$13:$D$744,4,FALSE)</f>
        <v>0</v>
      </c>
      <c r="Y643" s="242" t="e">
        <f>+VLOOKUP(X643,bd_lista!$A$3:$C$590,3,FALSE)</f>
        <v>#N/A</v>
      </c>
      <c r="Z643" s="292"/>
      <c r="AA643" s="293"/>
    </row>
    <row r="644" spans="1:27" customFormat="1" ht="15" hidden="1" customHeight="1">
      <c r="A644" s="32">
        <v>1275</v>
      </c>
      <c r="B644" s="388">
        <f>+A644</f>
        <v>1275</v>
      </c>
      <c r="C644" s="247" t="str">
        <f>+VLOOKUP(A644,bd_lista!$A$3:$C$590,3,FALSE)</f>
        <v>Gobierno Autónomo Municipal de Catacora</v>
      </c>
      <c r="D644" s="385" t="str">
        <f>+C644</f>
        <v>Gobierno Autónomo Municipal de Catacora</v>
      </c>
      <c r="E644" s="242" t="s">
        <v>1304</v>
      </c>
      <c r="F644" s="243">
        <f ca="1">+IFERROR(INDEX('Hoja de Trabajo para listado'!$A$155:$Z$1048576,MATCH($A644,'Hoja de Trabajo para listado'!$A$155:$A$1048576,0),MATCH((CUADRO!F$5&amp;$E644),'Hoja de Trabajo para listado'!$A$151:$Z$151,0)),0)+IFERROR(INDEX('Hoja de Trabajo para listado'!$AB$155:$BA$1048576,MATCH($A644,'Hoja de Trabajo para listado'!$AB$155:$AB$1048576,0),MATCH((CUADRO!F$5&amp;$E644),'Hoja de Trabajo para listado'!$AB$151:$BA$151,0)),0)+IFERROR(INDEX('Hoja de Trabajo para listado'!$BC$155:$CB$1048576,MATCH($A644,'Hoja de Trabajo para listado'!$BC$155:$BC$1048576,0),MATCH((CUADRO!F$5&amp;$E644),'Hoja de Trabajo para listado'!$BC$151:$CB$151,0)),0)+IFERROR(INDEX('Hoja de Trabajo para listado'!$DE$153:$DG$274,MATCH($A644,'Hoja de Trabajo para listado'!$DE$153:$DE$1048576,0),MATCH((CUADRO!F$5&amp;$E644),'Hoja de Trabajo para listado'!$DE$151:$DG$151,0)),0)+IFERROR(INDEX('Hoja de Trabajo para listado'!$CD$155:$DC$1048576,MATCH($A644,'Hoja de Trabajo para listado'!$CD$155:$CD$1048576,0),MATCH((CUADRO!F$5&amp;$E644),'Hoja de Trabajo para listado'!$CD$151:$DC$151,0)),0)</f>
        <v>0</v>
      </c>
      <c r="G644" s="243">
        <f ca="1">+IFERROR(INDEX('Hoja de Trabajo para listado'!$A$155:$Z$1048576,MATCH($A644,'Hoja de Trabajo para listado'!$A$155:$A$1048576,0),MATCH((CUADRO!G$5&amp;$E644),'Hoja de Trabajo para listado'!$A$151:$Z$151,0)),0)+IFERROR(INDEX('Hoja de Trabajo para listado'!$AB$155:$BA$1048576,MATCH($A644,'Hoja de Trabajo para listado'!$AB$155:$AB$1048576,0),MATCH((CUADRO!G$5&amp;$E644),'Hoja de Trabajo para listado'!$AB$151:$BA$151,0)),0)+IFERROR(INDEX('Hoja de Trabajo para listado'!$BC$155:$CB$1048576,MATCH($A644,'Hoja de Trabajo para listado'!$BC$155:$BC$1048576,0),MATCH((CUADRO!G$5&amp;$E644),'Hoja de Trabajo para listado'!$BC$151:$CB$151,0)),0)+IFERROR(INDEX('Hoja de Trabajo para listado'!$DE$153:$DG$274,MATCH($A644,'Hoja de Trabajo para listado'!$DE$153:$DE$1048576,0),MATCH((CUADRO!G$5&amp;$E644),'Hoja de Trabajo para listado'!$DE$151:$DG$151,0)),0)+IFERROR(INDEX('Hoja de Trabajo para listado'!$CD$155:$DC$1048576,MATCH($A644,'Hoja de Trabajo para listado'!$CD$155:$CD$1048576,0),MATCH((CUADRO!G$5&amp;$E644),'Hoja de Trabajo para listado'!$CD$151:$DC$151,0)),0)</f>
        <v>0</v>
      </c>
      <c r="H644" s="243">
        <f ca="1">+IFERROR(INDEX('Hoja de Trabajo para listado'!$A$155:$Z$1048576,MATCH($A644,'Hoja de Trabajo para listado'!$A$155:$A$1048576,0),MATCH((CUADRO!H$5&amp;$E644),'Hoja de Trabajo para listado'!$A$151:$Z$151,0)),0)+IFERROR(INDEX('Hoja de Trabajo para listado'!$AB$155:$BA$1048576,MATCH($A644,'Hoja de Trabajo para listado'!$AB$155:$AB$1048576,0),MATCH((CUADRO!H$5&amp;$E644),'Hoja de Trabajo para listado'!$AB$151:$BA$151,0)),0)+IFERROR(INDEX('Hoja de Trabajo para listado'!$BC$155:$CB$1048576,MATCH($A644,'Hoja de Trabajo para listado'!$BC$155:$BC$1048576,0),MATCH((CUADRO!H$5&amp;$E644),'Hoja de Trabajo para listado'!$BC$151:$CB$151,0)),0)+IFERROR(INDEX('Hoja de Trabajo para listado'!$DE$153:$DG$274,MATCH($A644,'Hoja de Trabajo para listado'!$DE$153:$DE$1048576,0),MATCH((CUADRO!H$5&amp;$E644),'Hoja de Trabajo para listado'!$DE$151:$DG$151,0)),0)+IFERROR(INDEX('Hoja de Trabajo para listado'!$CD$155:$DC$1048576,MATCH($A644,'Hoja de Trabajo para listado'!$CD$155:$CD$1048576,0),MATCH((CUADRO!H$5&amp;$E644),'Hoja de Trabajo para listado'!$CD$151:$DC$151,0)),0)</f>
        <v>0</v>
      </c>
      <c r="I644" s="243">
        <f ca="1">+IFERROR(INDEX('Hoja de Trabajo para listado'!$A$155:$Z$1048576,MATCH($A644,'Hoja de Trabajo para listado'!$A$155:$A$1048576,0),MATCH((CUADRO!I$5&amp;$E644),'Hoja de Trabajo para listado'!$A$151:$Z$151,0)),0)+IFERROR(INDEX('Hoja de Trabajo para listado'!$AB$155:$BA$1048576,MATCH($A644,'Hoja de Trabajo para listado'!$AB$155:$AB$1048576,0),MATCH((CUADRO!I$5&amp;$E644),'Hoja de Trabajo para listado'!$AB$151:$BA$151,0)),0)+IFERROR(INDEX('Hoja de Trabajo para listado'!$BC$155:$CB$1048576,MATCH($A644,'Hoja de Trabajo para listado'!$BC$155:$BC$1048576,0),MATCH((CUADRO!I$5&amp;$E644),'Hoja de Trabajo para listado'!$BC$151:$CB$151,0)),0)+IFERROR(INDEX('Hoja de Trabajo para listado'!$DE$153:$DG$274,MATCH($A644,'Hoja de Trabajo para listado'!$DE$153:$DE$1048576,0),MATCH((CUADRO!I$5&amp;$E644),'Hoja de Trabajo para listado'!$DE$151:$DG$151,0)),0)+IFERROR(INDEX('Hoja de Trabajo para listado'!$CD$155:$DC$1048576,MATCH($A644,'Hoja de Trabajo para listado'!$CD$155:$CD$1048576,0),MATCH((CUADRO!I$5&amp;$E644),'Hoja de Trabajo para listado'!$CD$151:$DC$151,0)),0)</f>
        <v>0</v>
      </c>
      <c r="J644" s="243">
        <f ca="1">+IFERROR(INDEX('Hoja de Trabajo para listado'!$A$155:$Z$1048576,MATCH($A644,'Hoja de Trabajo para listado'!$A$155:$A$1048576,0),MATCH((CUADRO!J$5&amp;$E644),'Hoja de Trabajo para listado'!$A$151:$Z$151,0)),0)+IFERROR(INDEX('Hoja de Trabajo para listado'!$AB$155:$BA$1048576,MATCH($A644,'Hoja de Trabajo para listado'!$AB$155:$AB$1048576,0),MATCH((CUADRO!J$5&amp;$E644),'Hoja de Trabajo para listado'!$AB$151:$BA$151,0)),0)+IFERROR(INDEX('Hoja de Trabajo para listado'!$BC$155:$CB$1048576,MATCH($A644,'Hoja de Trabajo para listado'!$BC$155:$BC$1048576,0),MATCH((CUADRO!J$5&amp;$E644),'Hoja de Trabajo para listado'!$BC$151:$CB$151,0)),0)+IFERROR(INDEX('Hoja de Trabajo para listado'!$DE$153:$DG$274,MATCH($A644,'Hoja de Trabajo para listado'!$DE$153:$DE$1048576,0),MATCH((CUADRO!J$5&amp;$E644),'Hoja de Trabajo para listado'!$DE$151:$DG$151,0)),0)+IFERROR(INDEX('Hoja de Trabajo para listado'!$CD$155:$DC$1048576,MATCH($A644,'Hoja de Trabajo para listado'!$CD$155:$CD$1048576,0),MATCH((CUADRO!J$5&amp;$E644),'Hoja de Trabajo para listado'!$CD$151:$DC$151,0)),0)</f>
        <v>0</v>
      </c>
      <c r="K644" s="243">
        <f ca="1">+IFERROR(INDEX('Hoja de Trabajo para listado'!$A$155:$Z$1048576,MATCH($A644,'Hoja de Trabajo para listado'!$A$155:$A$1048576,0),MATCH((CUADRO!K$5&amp;$E644),'Hoja de Trabajo para listado'!$A$151:$Z$151,0)),0)+IFERROR(INDEX('Hoja de Trabajo para listado'!$AB$155:$BA$1048576,MATCH($A644,'Hoja de Trabajo para listado'!$AB$155:$AB$1048576,0),MATCH((CUADRO!K$5&amp;$E644),'Hoja de Trabajo para listado'!$AB$151:$BA$151,0)),0)+IFERROR(INDEX('Hoja de Trabajo para listado'!$BC$155:$CB$1048576,MATCH($A644,'Hoja de Trabajo para listado'!$BC$155:$BC$1048576,0),MATCH((CUADRO!K$5&amp;$E644),'Hoja de Trabajo para listado'!$BC$151:$CB$151,0)),0)+IFERROR(INDEX('Hoja de Trabajo para listado'!$DE$153:$DG$274,MATCH($A644,'Hoja de Trabajo para listado'!$DE$153:$DE$1048576,0),MATCH((CUADRO!K$5&amp;$E644),'Hoja de Trabajo para listado'!$DE$151:$DG$151,0)),0)+IFERROR(INDEX('Hoja de Trabajo para listado'!$CD$155:$DC$1048576,MATCH($A644,'Hoja de Trabajo para listado'!$CD$155:$CD$1048576,0),MATCH((CUADRO!K$5&amp;$E644),'Hoja de Trabajo para listado'!$CD$151:$DC$151,0)),0)</f>
        <v>0</v>
      </c>
      <c r="L644" s="243">
        <f ca="1">+IFERROR(INDEX('Hoja de Trabajo para listado'!$A$155:$Z$1048576,MATCH($A644,'Hoja de Trabajo para listado'!$A$155:$A$1048576,0),MATCH((CUADRO!L$5&amp;$E644),'Hoja de Trabajo para listado'!$A$151:$Z$151,0)),0)+IFERROR(INDEX('Hoja de Trabajo para listado'!$AB$155:$BA$1048576,MATCH($A644,'Hoja de Trabajo para listado'!$AB$155:$AB$1048576,0),MATCH((CUADRO!L$5&amp;$E644),'Hoja de Trabajo para listado'!$AB$151:$BA$151,0)),0)+IFERROR(INDEX('Hoja de Trabajo para listado'!$BC$155:$CB$1048576,MATCH($A644,'Hoja de Trabajo para listado'!$BC$155:$BC$1048576,0),MATCH((CUADRO!L$5&amp;$E644),'Hoja de Trabajo para listado'!$BC$151:$CB$151,0)),0)+IFERROR(INDEX('Hoja de Trabajo para listado'!$DE$153:$DG$274,MATCH($A644,'Hoja de Trabajo para listado'!$DE$153:$DE$1048576,0),MATCH((CUADRO!L$5&amp;$E644),'Hoja de Trabajo para listado'!$DE$151:$DG$151,0)),0)+IFERROR(INDEX('Hoja de Trabajo para listado'!$CD$155:$DC$1048576,MATCH($A644,'Hoja de Trabajo para listado'!$CD$155:$CD$1048576,0),MATCH((CUADRO!L$5&amp;$E644),'Hoja de Trabajo para listado'!$CD$151:$DC$151,0)),0)</f>
        <v>0</v>
      </c>
      <c r="M644" s="243">
        <f ca="1">+IFERROR(INDEX('Hoja de Trabajo para listado'!$A$155:$Z$1048576,MATCH($A644,'Hoja de Trabajo para listado'!$A$155:$A$1048576,0),MATCH((CUADRO!M$5&amp;$E644),'Hoja de Trabajo para listado'!$A$151:$Z$151,0)),0)+IFERROR(INDEX('Hoja de Trabajo para listado'!$AB$155:$BA$1048576,MATCH($A644,'Hoja de Trabajo para listado'!$AB$155:$AB$1048576,0),MATCH((CUADRO!M$5&amp;$E644),'Hoja de Trabajo para listado'!$AB$151:$BA$151,0)),0)+IFERROR(INDEX('Hoja de Trabajo para listado'!$BC$155:$CB$1048576,MATCH($A644,'Hoja de Trabajo para listado'!$BC$155:$BC$1048576,0),MATCH((CUADRO!M$5&amp;$E644),'Hoja de Trabajo para listado'!$BC$151:$CB$151,0)),0)+IFERROR(INDEX('Hoja de Trabajo para listado'!$DE$153:$DG$274,MATCH($A644,'Hoja de Trabajo para listado'!$DE$153:$DE$1048576,0),MATCH((CUADRO!M$5&amp;$E644),'Hoja de Trabajo para listado'!$DE$151:$DG$151,0)),0)+IFERROR(INDEX('Hoja de Trabajo para listado'!$CD$155:$DC$1048576,MATCH($A644,'Hoja de Trabajo para listado'!$CD$155:$CD$1048576,0),MATCH((CUADRO!M$5&amp;$E644),'Hoja de Trabajo para listado'!$CD$151:$DC$151,0)),0)</f>
        <v>0</v>
      </c>
      <c r="N644" s="243">
        <f ca="1">+IFERROR(INDEX('Hoja de Trabajo para listado'!$A$155:$Z$1048576,MATCH($A644,'Hoja de Trabajo para listado'!$A$155:$A$1048576,0),MATCH((CUADRO!N$5&amp;$E644),'Hoja de Trabajo para listado'!$A$151:$Z$151,0)),0)+IFERROR(INDEX('Hoja de Trabajo para listado'!$AB$155:$BA$1048576,MATCH($A644,'Hoja de Trabajo para listado'!$AB$155:$AB$1048576,0),MATCH((CUADRO!N$5&amp;$E644),'Hoja de Trabajo para listado'!$AB$151:$BA$151,0)),0)+IFERROR(INDEX('Hoja de Trabajo para listado'!$BC$155:$CB$1048576,MATCH($A644,'Hoja de Trabajo para listado'!$BC$155:$BC$1048576,0),MATCH((CUADRO!N$5&amp;$E644),'Hoja de Trabajo para listado'!$BC$151:$CB$151,0)),0)+IFERROR(INDEX('Hoja de Trabajo para listado'!$DE$153:$DG$274,MATCH($A644,'Hoja de Trabajo para listado'!$DE$153:$DE$1048576,0),MATCH((CUADRO!N$5&amp;$E644),'Hoja de Trabajo para listado'!$DE$151:$DG$151,0)),0)+IFERROR(INDEX('Hoja de Trabajo para listado'!$CD$155:$DC$1048576,MATCH($A644,'Hoja de Trabajo para listado'!$CD$155:$CD$1048576,0),MATCH((CUADRO!N$5&amp;$E644),'Hoja de Trabajo para listado'!$CD$151:$DC$151,0)),0)</f>
        <v>0</v>
      </c>
      <c r="O644" s="243">
        <f ca="1">+IFERROR(INDEX('Hoja de Trabajo para listado'!$A$155:$Z$1048576,MATCH($A644,'Hoja de Trabajo para listado'!$A$155:$A$1048576,0),MATCH((CUADRO!O$5&amp;$E644),'Hoja de Trabajo para listado'!$A$151:$Z$151,0)),0)+IFERROR(INDEX('Hoja de Trabajo para listado'!$AB$155:$BA$1048576,MATCH($A644,'Hoja de Trabajo para listado'!$AB$155:$AB$1048576,0),MATCH((CUADRO!O$5&amp;$E644),'Hoja de Trabajo para listado'!$AB$151:$BA$151,0)),0)+IFERROR(INDEX('Hoja de Trabajo para listado'!$BC$155:$CB$1048576,MATCH($A644,'Hoja de Trabajo para listado'!$BC$155:$BC$1048576,0),MATCH((CUADRO!O$5&amp;$E644),'Hoja de Trabajo para listado'!$BC$151:$CB$151,0)),0)+IFERROR(INDEX('Hoja de Trabajo para listado'!$DE$153:$DG$274,MATCH($A644,'Hoja de Trabajo para listado'!$DE$153:$DE$1048576,0),MATCH((CUADRO!O$5&amp;$E644),'Hoja de Trabajo para listado'!$DE$151:$DG$151,0)),0)+IFERROR(INDEX('Hoja de Trabajo para listado'!$CD$155:$DC$1048576,MATCH($A644,'Hoja de Trabajo para listado'!$CD$155:$CD$1048576,0),MATCH((CUADRO!O$5&amp;$E644),'Hoja de Trabajo para listado'!$CD$151:$DC$151,0)),0)</f>
        <v>0</v>
      </c>
      <c r="P644" s="243">
        <f ca="1">+IFERROR(INDEX('Hoja de Trabajo para listado'!$A$155:$Z$1048576,MATCH($A644,'Hoja de Trabajo para listado'!$A$155:$A$1048576,0),MATCH((CUADRO!P$5&amp;$E644),'Hoja de Trabajo para listado'!$A$151:$Z$151,0)),0)+IFERROR(INDEX('Hoja de Trabajo para listado'!$AB$155:$BA$1048576,MATCH($A644,'Hoja de Trabajo para listado'!$AB$155:$AB$1048576,0),MATCH((CUADRO!P$5&amp;$E644),'Hoja de Trabajo para listado'!$AB$151:$BA$151,0)),0)+IFERROR(INDEX('Hoja de Trabajo para listado'!$BC$155:$CB$1048576,MATCH($A644,'Hoja de Trabajo para listado'!$BC$155:$BC$1048576,0),MATCH((CUADRO!P$5&amp;$E644),'Hoja de Trabajo para listado'!$BC$151:$CB$151,0)),0)+IFERROR(INDEX('Hoja de Trabajo para listado'!$DE$153:$DG$274,MATCH($A644,'Hoja de Trabajo para listado'!$DE$153:$DE$1048576,0),MATCH((CUADRO!P$5&amp;$E644),'Hoja de Trabajo para listado'!$DE$151:$DG$151,0)),0)+IFERROR(INDEX('Hoja de Trabajo para listado'!$CD$155:$DC$1048576,MATCH($A644,'Hoja de Trabajo para listado'!$CD$155:$CD$1048576,0),MATCH((CUADRO!P$5&amp;$E644),'Hoja de Trabajo para listado'!$CD$151:$DC$151,0)),0)</f>
        <v>0</v>
      </c>
      <c r="Q644" s="243">
        <f ca="1">+IFERROR(INDEX('Hoja de Trabajo para listado'!$A$155:$Z$1048576,MATCH($A644,'Hoja de Trabajo para listado'!$A$155:$A$1048576,0),MATCH((CUADRO!Q$5&amp;$E644),'Hoja de Trabajo para listado'!$A$151:$Z$151,0)),0)+IFERROR(INDEX('Hoja de Trabajo para listado'!$AB$155:$BA$1048576,MATCH($A644,'Hoja de Trabajo para listado'!$AB$155:$AB$1048576,0),MATCH((CUADRO!Q$5&amp;$E644),'Hoja de Trabajo para listado'!$AB$151:$BA$151,0)),0)+IFERROR(INDEX('Hoja de Trabajo para listado'!$BC$155:$CB$1048576,MATCH($A644,'Hoja de Trabajo para listado'!$BC$155:$BC$1048576,0),MATCH((CUADRO!Q$5&amp;$E644),'Hoja de Trabajo para listado'!$BC$151:$CB$151,0)),0)+IFERROR(INDEX('Hoja de Trabajo para listado'!$DE$153:$DG$274,MATCH($A644,'Hoja de Trabajo para listado'!$DE$153:$DE$1048576,0),MATCH((CUADRO!Q$5&amp;$E644),'Hoja de Trabajo para listado'!$DE$151:$DG$151,0)),0)+IFERROR(INDEX('Hoja de Trabajo para listado'!$CD$155:$DC$1048576,MATCH($A644,'Hoja de Trabajo para listado'!$CD$155:$CD$1048576,0),MATCH((CUADRO!Q$5&amp;$E644),'Hoja de Trabajo para listado'!$CD$151:$DC$151,0)),0)</f>
        <v>0</v>
      </c>
      <c r="R644" s="243">
        <f t="shared" ca="1" si="21"/>
        <v>0</v>
      </c>
      <c r="S644" s="249"/>
      <c r="T644" s="243">
        <f ca="1">+T645</f>
        <v>0</v>
      </c>
      <c r="U644" s="242">
        <f t="shared" si="22"/>
        <v>1</v>
      </c>
      <c r="V644" s="333" t="str">
        <f>+VLOOKUP(A644,bd_lista!$A$3:$E$590,5,FALSE)</f>
        <v>Gobiernos Autonomos Municipales</v>
      </c>
      <c r="W644" s="383" t="str">
        <f>+V644</f>
        <v>Gobiernos Autonomos Municipales</v>
      </c>
      <c r="X644" s="242">
        <f>+VLOOKUP(A644,[3]Sheet1!$A$13:$D$744,4,FALSE)</f>
        <v>0</v>
      </c>
      <c r="Y644" s="242" t="e">
        <f>+VLOOKUP(X644,bd_lista!$A$3:$C$590,3,FALSE)</f>
        <v>#N/A</v>
      </c>
      <c r="Z644" s="294">
        <f>+X644</f>
        <v>0</v>
      </c>
      <c r="AA644" s="295" t="e">
        <f>+Y644</f>
        <v>#N/A</v>
      </c>
    </row>
    <row r="645" spans="1:27" customFormat="1" ht="15" hidden="1" customHeight="1">
      <c r="A645" s="32">
        <v>1275</v>
      </c>
      <c r="B645" s="389"/>
      <c r="C645" s="247" t="str">
        <f>+VLOOKUP(A645,bd_lista!$A$3:$C$590,3,FALSE)</f>
        <v>Gobierno Autónomo Municipal de Catacora</v>
      </c>
      <c r="D645" s="386"/>
      <c r="E645" s="244" t="s">
        <v>1305</v>
      </c>
      <c r="F645" s="243">
        <f ca="1">+IFERROR(INDEX('Hoja de Trabajo para listado'!$A$155:$Z$1048576,MATCH($A645,'Hoja de Trabajo para listado'!$A$155:$A$1048576,0),MATCH((CUADRO!F$5&amp;$E645),'Hoja de Trabajo para listado'!$A$151:$Z$151,0)),0)+IFERROR(INDEX('Hoja de Trabajo para listado'!$AB$155:$BA$1048576,MATCH($A645,'Hoja de Trabajo para listado'!$AB$155:$AB$1048576,0),MATCH((CUADRO!F$5&amp;$E645),'Hoja de Trabajo para listado'!$AB$151:$BA$151,0)),0)+IFERROR(INDEX('Hoja de Trabajo para listado'!$BC$155:$CB$1048576,MATCH($A645,'Hoja de Trabajo para listado'!$BC$155:$BC$1048576,0),MATCH((CUADRO!F$5&amp;$E645),'Hoja de Trabajo para listado'!$BC$151:$CB$151,0)),0)+IFERROR(INDEX('Hoja de Trabajo para listado'!$DE$153:$DG$274,MATCH($A645,'Hoja de Trabajo para listado'!$DE$153:$DE$1048576,0),MATCH((CUADRO!F$5&amp;$E645),'Hoja de Trabajo para listado'!$DE$151:$DG$151,0)),0)+IFERROR(INDEX('Hoja de Trabajo para listado'!$CD$155:$DC$1048576,MATCH($A645,'Hoja de Trabajo para listado'!$CD$155:$CD$1048576,0),MATCH((CUADRO!F$5&amp;$E645),'Hoja de Trabajo para listado'!$CD$151:$DC$151,0)),0)</f>
        <v>0</v>
      </c>
      <c r="G645" s="243">
        <f ca="1">+IFERROR(INDEX('Hoja de Trabajo para listado'!$A$155:$Z$1048576,MATCH($A645,'Hoja de Trabajo para listado'!$A$155:$A$1048576,0),MATCH((CUADRO!G$5&amp;$E645),'Hoja de Trabajo para listado'!$A$151:$Z$151,0)),0)+IFERROR(INDEX('Hoja de Trabajo para listado'!$AB$155:$BA$1048576,MATCH($A645,'Hoja de Trabajo para listado'!$AB$155:$AB$1048576,0),MATCH((CUADRO!G$5&amp;$E645),'Hoja de Trabajo para listado'!$AB$151:$BA$151,0)),0)+IFERROR(INDEX('Hoja de Trabajo para listado'!$BC$155:$CB$1048576,MATCH($A645,'Hoja de Trabajo para listado'!$BC$155:$BC$1048576,0),MATCH((CUADRO!G$5&amp;$E645),'Hoja de Trabajo para listado'!$BC$151:$CB$151,0)),0)+IFERROR(INDEX('Hoja de Trabajo para listado'!$DE$153:$DG$274,MATCH($A645,'Hoja de Trabajo para listado'!$DE$153:$DE$1048576,0),MATCH((CUADRO!G$5&amp;$E645),'Hoja de Trabajo para listado'!$DE$151:$DG$151,0)),0)+IFERROR(INDEX('Hoja de Trabajo para listado'!$CD$155:$DC$1048576,MATCH($A645,'Hoja de Trabajo para listado'!$CD$155:$CD$1048576,0),MATCH((CUADRO!G$5&amp;$E645),'Hoja de Trabajo para listado'!$CD$151:$DC$151,0)),0)</f>
        <v>0</v>
      </c>
      <c r="H645" s="243">
        <f ca="1">+IFERROR(INDEX('Hoja de Trabajo para listado'!$A$155:$Z$1048576,MATCH($A645,'Hoja de Trabajo para listado'!$A$155:$A$1048576,0),MATCH((CUADRO!H$5&amp;$E645),'Hoja de Trabajo para listado'!$A$151:$Z$151,0)),0)+IFERROR(INDEX('Hoja de Trabajo para listado'!$AB$155:$BA$1048576,MATCH($A645,'Hoja de Trabajo para listado'!$AB$155:$AB$1048576,0),MATCH((CUADRO!H$5&amp;$E645),'Hoja de Trabajo para listado'!$AB$151:$BA$151,0)),0)+IFERROR(INDEX('Hoja de Trabajo para listado'!$BC$155:$CB$1048576,MATCH($A645,'Hoja de Trabajo para listado'!$BC$155:$BC$1048576,0),MATCH((CUADRO!H$5&amp;$E645),'Hoja de Trabajo para listado'!$BC$151:$CB$151,0)),0)+IFERROR(INDEX('Hoja de Trabajo para listado'!$DE$153:$DG$274,MATCH($A645,'Hoja de Trabajo para listado'!$DE$153:$DE$1048576,0),MATCH((CUADRO!H$5&amp;$E645),'Hoja de Trabajo para listado'!$DE$151:$DG$151,0)),0)+IFERROR(INDEX('Hoja de Trabajo para listado'!$CD$155:$DC$1048576,MATCH($A645,'Hoja de Trabajo para listado'!$CD$155:$CD$1048576,0),MATCH((CUADRO!H$5&amp;$E645),'Hoja de Trabajo para listado'!$CD$151:$DC$151,0)),0)</f>
        <v>0</v>
      </c>
      <c r="I645" s="243">
        <f ca="1">+IFERROR(INDEX('Hoja de Trabajo para listado'!$A$155:$Z$1048576,MATCH($A645,'Hoja de Trabajo para listado'!$A$155:$A$1048576,0),MATCH((CUADRO!I$5&amp;$E645),'Hoja de Trabajo para listado'!$A$151:$Z$151,0)),0)+IFERROR(INDEX('Hoja de Trabajo para listado'!$AB$155:$BA$1048576,MATCH($A645,'Hoja de Trabajo para listado'!$AB$155:$AB$1048576,0),MATCH((CUADRO!I$5&amp;$E645),'Hoja de Trabajo para listado'!$AB$151:$BA$151,0)),0)+IFERROR(INDEX('Hoja de Trabajo para listado'!$BC$155:$CB$1048576,MATCH($A645,'Hoja de Trabajo para listado'!$BC$155:$BC$1048576,0),MATCH((CUADRO!I$5&amp;$E645),'Hoja de Trabajo para listado'!$BC$151:$CB$151,0)),0)+IFERROR(INDEX('Hoja de Trabajo para listado'!$DE$153:$DG$274,MATCH($A645,'Hoja de Trabajo para listado'!$DE$153:$DE$1048576,0),MATCH((CUADRO!I$5&amp;$E645),'Hoja de Trabajo para listado'!$DE$151:$DG$151,0)),0)+IFERROR(INDEX('Hoja de Trabajo para listado'!$CD$155:$DC$1048576,MATCH($A645,'Hoja de Trabajo para listado'!$CD$155:$CD$1048576,0),MATCH((CUADRO!I$5&amp;$E645),'Hoja de Trabajo para listado'!$CD$151:$DC$151,0)),0)</f>
        <v>0</v>
      </c>
      <c r="J645" s="243">
        <f ca="1">+IFERROR(INDEX('Hoja de Trabajo para listado'!$A$155:$Z$1048576,MATCH($A645,'Hoja de Trabajo para listado'!$A$155:$A$1048576,0),MATCH((CUADRO!J$5&amp;$E645),'Hoja de Trabajo para listado'!$A$151:$Z$151,0)),0)+IFERROR(INDEX('Hoja de Trabajo para listado'!$AB$155:$BA$1048576,MATCH($A645,'Hoja de Trabajo para listado'!$AB$155:$AB$1048576,0),MATCH((CUADRO!J$5&amp;$E645),'Hoja de Trabajo para listado'!$AB$151:$BA$151,0)),0)+IFERROR(INDEX('Hoja de Trabajo para listado'!$BC$155:$CB$1048576,MATCH($A645,'Hoja de Trabajo para listado'!$BC$155:$BC$1048576,0),MATCH((CUADRO!J$5&amp;$E645),'Hoja de Trabajo para listado'!$BC$151:$CB$151,0)),0)+IFERROR(INDEX('Hoja de Trabajo para listado'!$DE$153:$DG$274,MATCH($A645,'Hoja de Trabajo para listado'!$DE$153:$DE$1048576,0),MATCH((CUADRO!J$5&amp;$E645),'Hoja de Trabajo para listado'!$DE$151:$DG$151,0)),0)+IFERROR(INDEX('Hoja de Trabajo para listado'!$CD$155:$DC$1048576,MATCH($A645,'Hoja de Trabajo para listado'!$CD$155:$CD$1048576,0),MATCH((CUADRO!J$5&amp;$E645),'Hoja de Trabajo para listado'!$CD$151:$DC$151,0)),0)</f>
        <v>0</v>
      </c>
      <c r="K645" s="243">
        <f ca="1">+IFERROR(INDEX('Hoja de Trabajo para listado'!$A$155:$Z$1048576,MATCH($A645,'Hoja de Trabajo para listado'!$A$155:$A$1048576,0),MATCH((CUADRO!K$5&amp;$E645),'Hoja de Trabajo para listado'!$A$151:$Z$151,0)),0)+IFERROR(INDEX('Hoja de Trabajo para listado'!$AB$155:$BA$1048576,MATCH($A645,'Hoja de Trabajo para listado'!$AB$155:$AB$1048576,0),MATCH((CUADRO!K$5&amp;$E645),'Hoja de Trabajo para listado'!$AB$151:$BA$151,0)),0)+IFERROR(INDEX('Hoja de Trabajo para listado'!$BC$155:$CB$1048576,MATCH($A645,'Hoja de Trabajo para listado'!$BC$155:$BC$1048576,0),MATCH((CUADRO!K$5&amp;$E645),'Hoja de Trabajo para listado'!$BC$151:$CB$151,0)),0)+IFERROR(INDEX('Hoja de Trabajo para listado'!$DE$153:$DG$274,MATCH($A645,'Hoja de Trabajo para listado'!$DE$153:$DE$1048576,0),MATCH((CUADRO!K$5&amp;$E645),'Hoja de Trabajo para listado'!$DE$151:$DG$151,0)),0)+IFERROR(INDEX('Hoja de Trabajo para listado'!$CD$155:$DC$1048576,MATCH($A645,'Hoja de Trabajo para listado'!$CD$155:$CD$1048576,0),MATCH((CUADRO!K$5&amp;$E645),'Hoja de Trabajo para listado'!$CD$151:$DC$151,0)),0)</f>
        <v>0</v>
      </c>
      <c r="L645" s="243">
        <f ca="1">+IFERROR(INDEX('Hoja de Trabajo para listado'!$A$155:$Z$1048576,MATCH($A645,'Hoja de Trabajo para listado'!$A$155:$A$1048576,0),MATCH((CUADRO!L$5&amp;$E645),'Hoja de Trabajo para listado'!$A$151:$Z$151,0)),0)+IFERROR(INDEX('Hoja de Trabajo para listado'!$AB$155:$BA$1048576,MATCH($A645,'Hoja de Trabajo para listado'!$AB$155:$AB$1048576,0),MATCH((CUADRO!L$5&amp;$E645),'Hoja de Trabajo para listado'!$AB$151:$BA$151,0)),0)+IFERROR(INDEX('Hoja de Trabajo para listado'!$BC$155:$CB$1048576,MATCH($A645,'Hoja de Trabajo para listado'!$BC$155:$BC$1048576,0),MATCH((CUADRO!L$5&amp;$E645),'Hoja de Trabajo para listado'!$BC$151:$CB$151,0)),0)+IFERROR(INDEX('Hoja de Trabajo para listado'!$DE$153:$DG$274,MATCH($A645,'Hoja de Trabajo para listado'!$DE$153:$DE$1048576,0),MATCH((CUADRO!L$5&amp;$E645),'Hoja de Trabajo para listado'!$DE$151:$DG$151,0)),0)+IFERROR(INDEX('Hoja de Trabajo para listado'!$CD$155:$DC$1048576,MATCH($A645,'Hoja de Trabajo para listado'!$CD$155:$CD$1048576,0),MATCH((CUADRO!L$5&amp;$E645),'Hoja de Trabajo para listado'!$CD$151:$DC$151,0)),0)</f>
        <v>0</v>
      </c>
      <c r="M645" s="243">
        <f ca="1">+IFERROR(INDEX('Hoja de Trabajo para listado'!$A$155:$Z$1048576,MATCH($A645,'Hoja de Trabajo para listado'!$A$155:$A$1048576,0),MATCH((CUADRO!M$5&amp;$E645),'Hoja de Trabajo para listado'!$A$151:$Z$151,0)),0)+IFERROR(INDEX('Hoja de Trabajo para listado'!$AB$155:$BA$1048576,MATCH($A645,'Hoja de Trabajo para listado'!$AB$155:$AB$1048576,0),MATCH((CUADRO!M$5&amp;$E645),'Hoja de Trabajo para listado'!$AB$151:$BA$151,0)),0)+IFERROR(INDEX('Hoja de Trabajo para listado'!$BC$155:$CB$1048576,MATCH($A645,'Hoja de Trabajo para listado'!$BC$155:$BC$1048576,0),MATCH((CUADRO!M$5&amp;$E645),'Hoja de Trabajo para listado'!$BC$151:$CB$151,0)),0)+IFERROR(INDEX('Hoja de Trabajo para listado'!$DE$153:$DG$274,MATCH($A645,'Hoja de Trabajo para listado'!$DE$153:$DE$1048576,0),MATCH((CUADRO!M$5&amp;$E645),'Hoja de Trabajo para listado'!$DE$151:$DG$151,0)),0)+IFERROR(INDEX('Hoja de Trabajo para listado'!$CD$155:$DC$1048576,MATCH($A645,'Hoja de Trabajo para listado'!$CD$155:$CD$1048576,0),MATCH((CUADRO!M$5&amp;$E645),'Hoja de Trabajo para listado'!$CD$151:$DC$151,0)),0)</f>
        <v>0</v>
      </c>
      <c r="N645" s="243">
        <f ca="1">+IFERROR(INDEX('Hoja de Trabajo para listado'!$A$155:$Z$1048576,MATCH($A645,'Hoja de Trabajo para listado'!$A$155:$A$1048576,0),MATCH((CUADRO!N$5&amp;$E645),'Hoja de Trabajo para listado'!$A$151:$Z$151,0)),0)+IFERROR(INDEX('Hoja de Trabajo para listado'!$AB$155:$BA$1048576,MATCH($A645,'Hoja de Trabajo para listado'!$AB$155:$AB$1048576,0),MATCH((CUADRO!N$5&amp;$E645),'Hoja de Trabajo para listado'!$AB$151:$BA$151,0)),0)+IFERROR(INDEX('Hoja de Trabajo para listado'!$BC$155:$CB$1048576,MATCH($A645,'Hoja de Trabajo para listado'!$BC$155:$BC$1048576,0),MATCH((CUADRO!N$5&amp;$E645),'Hoja de Trabajo para listado'!$BC$151:$CB$151,0)),0)+IFERROR(INDEX('Hoja de Trabajo para listado'!$DE$153:$DG$274,MATCH($A645,'Hoja de Trabajo para listado'!$DE$153:$DE$1048576,0),MATCH((CUADRO!N$5&amp;$E645),'Hoja de Trabajo para listado'!$DE$151:$DG$151,0)),0)+IFERROR(INDEX('Hoja de Trabajo para listado'!$CD$155:$DC$1048576,MATCH($A645,'Hoja de Trabajo para listado'!$CD$155:$CD$1048576,0),MATCH((CUADRO!N$5&amp;$E645),'Hoja de Trabajo para listado'!$CD$151:$DC$151,0)),0)</f>
        <v>0</v>
      </c>
      <c r="O645" s="243">
        <f ca="1">+IFERROR(INDEX('Hoja de Trabajo para listado'!$A$155:$Z$1048576,MATCH($A645,'Hoja de Trabajo para listado'!$A$155:$A$1048576,0),MATCH((CUADRO!O$5&amp;$E645),'Hoja de Trabajo para listado'!$A$151:$Z$151,0)),0)+IFERROR(INDEX('Hoja de Trabajo para listado'!$AB$155:$BA$1048576,MATCH($A645,'Hoja de Trabajo para listado'!$AB$155:$AB$1048576,0),MATCH((CUADRO!O$5&amp;$E645),'Hoja de Trabajo para listado'!$AB$151:$BA$151,0)),0)+IFERROR(INDEX('Hoja de Trabajo para listado'!$BC$155:$CB$1048576,MATCH($A645,'Hoja de Trabajo para listado'!$BC$155:$BC$1048576,0),MATCH((CUADRO!O$5&amp;$E645),'Hoja de Trabajo para listado'!$BC$151:$CB$151,0)),0)+IFERROR(INDEX('Hoja de Trabajo para listado'!$DE$153:$DG$274,MATCH($A645,'Hoja de Trabajo para listado'!$DE$153:$DE$1048576,0),MATCH((CUADRO!O$5&amp;$E645),'Hoja de Trabajo para listado'!$DE$151:$DG$151,0)),0)+IFERROR(INDEX('Hoja de Trabajo para listado'!$CD$155:$DC$1048576,MATCH($A645,'Hoja de Trabajo para listado'!$CD$155:$CD$1048576,0),MATCH((CUADRO!O$5&amp;$E645),'Hoja de Trabajo para listado'!$CD$151:$DC$151,0)),0)</f>
        <v>0</v>
      </c>
      <c r="P645" s="243">
        <f ca="1">+IFERROR(INDEX('Hoja de Trabajo para listado'!$A$155:$Z$1048576,MATCH($A645,'Hoja de Trabajo para listado'!$A$155:$A$1048576,0),MATCH((CUADRO!P$5&amp;$E645),'Hoja de Trabajo para listado'!$A$151:$Z$151,0)),0)+IFERROR(INDEX('Hoja de Trabajo para listado'!$AB$155:$BA$1048576,MATCH($A645,'Hoja de Trabajo para listado'!$AB$155:$AB$1048576,0),MATCH((CUADRO!P$5&amp;$E645),'Hoja de Trabajo para listado'!$AB$151:$BA$151,0)),0)+IFERROR(INDEX('Hoja de Trabajo para listado'!$BC$155:$CB$1048576,MATCH($A645,'Hoja de Trabajo para listado'!$BC$155:$BC$1048576,0),MATCH((CUADRO!P$5&amp;$E645),'Hoja de Trabajo para listado'!$BC$151:$CB$151,0)),0)+IFERROR(INDEX('Hoja de Trabajo para listado'!$DE$153:$DG$274,MATCH($A645,'Hoja de Trabajo para listado'!$DE$153:$DE$1048576,0),MATCH((CUADRO!P$5&amp;$E645),'Hoja de Trabajo para listado'!$DE$151:$DG$151,0)),0)+IFERROR(INDEX('Hoja de Trabajo para listado'!$CD$155:$DC$1048576,MATCH($A645,'Hoja de Trabajo para listado'!$CD$155:$CD$1048576,0),MATCH((CUADRO!P$5&amp;$E645),'Hoja de Trabajo para listado'!$CD$151:$DC$151,0)),0)</f>
        <v>0</v>
      </c>
      <c r="Q645" s="243">
        <f ca="1">+IFERROR(INDEX('Hoja de Trabajo para listado'!$A$155:$Z$1048576,MATCH($A645,'Hoja de Trabajo para listado'!$A$155:$A$1048576,0),MATCH((CUADRO!Q$5&amp;$E645),'Hoja de Trabajo para listado'!$A$151:$Z$151,0)),0)+IFERROR(INDEX('Hoja de Trabajo para listado'!$AB$155:$BA$1048576,MATCH($A645,'Hoja de Trabajo para listado'!$AB$155:$AB$1048576,0),MATCH((CUADRO!Q$5&amp;$E645),'Hoja de Trabajo para listado'!$AB$151:$BA$151,0)),0)+IFERROR(INDEX('Hoja de Trabajo para listado'!$BC$155:$CB$1048576,MATCH($A645,'Hoja de Trabajo para listado'!$BC$155:$BC$1048576,0),MATCH((CUADRO!Q$5&amp;$E645),'Hoja de Trabajo para listado'!$BC$151:$CB$151,0)),0)+IFERROR(INDEX('Hoja de Trabajo para listado'!$DE$153:$DG$274,MATCH($A645,'Hoja de Trabajo para listado'!$DE$153:$DE$1048576,0),MATCH((CUADRO!Q$5&amp;$E645),'Hoja de Trabajo para listado'!$DE$151:$DG$151,0)),0)+IFERROR(INDEX('Hoja de Trabajo para listado'!$CD$155:$DC$1048576,MATCH($A645,'Hoja de Trabajo para listado'!$CD$155:$CD$1048576,0),MATCH((CUADRO!Q$5&amp;$E645),'Hoja de Trabajo para listado'!$CD$151:$DC$151,0)),0)</f>
        <v>0</v>
      </c>
      <c r="R645" s="243">
        <f t="shared" ca="1" si="21"/>
        <v>0</v>
      </c>
      <c r="S645" s="249">
        <f ca="1">+R644+R645</f>
        <v>0</v>
      </c>
      <c r="T645" s="243">
        <f ca="1">+S645</f>
        <v>0</v>
      </c>
      <c r="U645" s="242">
        <f t="shared" si="22"/>
        <v>2</v>
      </c>
      <c r="V645" s="333" t="str">
        <f>+VLOOKUP(A645,bd_lista!$A$3:$E$590,5,FALSE)</f>
        <v>Gobiernos Autonomos Municipales</v>
      </c>
      <c r="W645" s="384"/>
      <c r="X645" s="242">
        <f>+VLOOKUP(A645,[3]Sheet1!$A$13:$D$744,4,FALSE)</f>
        <v>0</v>
      </c>
      <c r="Y645" s="242" t="e">
        <f>+VLOOKUP(X645,bd_lista!$A$3:$C$590,3,FALSE)</f>
        <v>#N/A</v>
      </c>
      <c r="Z645" s="292"/>
      <c r="AA645" s="293"/>
    </row>
    <row r="646" spans="1:27" customFormat="1" ht="15" hidden="1" customHeight="1">
      <c r="A646" s="32">
        <v>1276</v>
      </c>
      <c r="B646" s="388">
        <f>+A646</f>
        <v>1276</v>
      </c>
      <c r="C646" s="247" t="str">
        <f>+VLOOKUP(A646,bd_lista!$A$3:$C$590,3,FALSE)</f>
        <v>Gobierno Autónomo Municipal de Mapiri</v>
      </c>
      <c r="D646" s="385" t="str">
        <f>+C646</f>
        <v>Gobierno Autónomo Municipal de Mapiri</v>
      </c>
      <c r="E646" s="242" t="s">
        <v>1304</v>
      </c>
      <c r="F646" s="243">
        <f ca="1">+IFERROR(INDEX('Hoja de Trabajo para listado'!$A$155:$Z$1048576,MATCH($A646,'Hoja de Trabajo para listado'!$A$155:$A$1048576,0),MATCH((CUADRO!F$5&amp;$E646),'Hoja de Trabajo para listado'!$A$151:$Z$151,0)),0)+IFERROR(INDEX('Hoja de Trabajo para listado'!$AB$155:$BA$1048576,MATCH($A646,'Hoja de Trabajo para listado'!$AB$155:$AB$1048576,0),MATCH((CUADRO!F$5&amp;$E646),'Hoja de Trabajo para listado'!$AB$151:$BA$151,0)),0)+IFERROR(INDEX('Hoja de Trabajo para listado'!$BC$155:$CB$1048576,MATCH($A646,'Hoja de Trabajo para listado'!$BC$155:$BC$1048576,0),MATCH((CUADRO!F$5&amp;$E646),'Hoja de Trabajo para listado'!$BC$151:$CB$151,0)),0)+IFERROR(INDEX('Hoja de Trabajo para listado'!$DE$153:$DG$274,MATCH($A646,'Hoja de Trabajo para listado'!$DE$153:$DE$1048576,0),MATCH((CUADRO!F$5&amp;$E646),'Hoja de Trabajo para listado'!$DE$151:$DG$151,0)),0)+IFERROR(INDEX('Hoja de Trabajo para listado'!$CD$155:$DC$1048576,MATCH($A646,'Hoja de Trabajo para listado'!$CD$155:$CD$1048576,0),MATCH((CUADRO!F$5&amp;$E646),'Hoja de Trabajo para listado'!$CD$151:$DC$151,0)),0)</f>
        <v>0</v>
      </c>
      <c r="G646" s="243">
        <f ca="1">+IFERROR(INDEX('Hoja de Trabajo para listado'!$A$155:$Z$1048576,MATCH($A646,'Hoja de Trabajo para listado'!$A$155:$A$1048576,0),MATCH((CUADRO!G$5&amp;$E646),'Hoja de Trabajo para listado'!$A$151:$Z$151,0)),0)+IFERROR(INDEX('Hoja de Trabajo para listado'!$AB$155:$BA$1048576,MATCH($A646,'Hoja de Trabajo para listado'!$AB$155:$AB$1048576,0),MATCH((CUADRO!G$5&amp;$E646),'Hoja de Trabajo para listado'!$AB$151:$BA$151,0)),0)+IFERROR(INDEX('Hoja de Trabajo para listado'!$BC$155:$CB$1048576,MATCH($A646,'Hoja de Trabajo para listado'!$BC$155:$BC$1048576,0),MATCH((CUADRO!G$5&amp;$E646),'Hoja de Trabajo para listado'!$BC$151:$CB$151,0)),0)+IFERROR(INDEX('Hoja de Trabajo para listado'!$DE$153:$DG$274,MATCH($A646,'Hoja de Trabajo para listado'!$DE$153:$DE$1048576,0),MATCH((CUADRO!G$5&amp;$E646),'Hoja de Trabajo para listado'!$DE$151:$DG$151,0)),0)+IFERROR(INDEX('Hoja de Trabajo para listado'!$CD$155:$DC$1048576,MATCH($A646,'Hoja de Trabajo para listado'!$CD$155:$CD$1048576,0),MATCH((CUADRO!G$5&amp;$E646),'Hoja de Trabajo para listado'!$CD$151:$DC$151,0)),0)</f>
        <v>0</v>
      </c>
      <c r="H646" s="243">
        <f ca="1">+IFERROR(INDEX('Hoja de Trabajo para listado'!$A$155:$Z$1048576,MATCH($A646,'Hoja de Trabajo para listado'!$A$155:$A$1048576,0),MATCH((CUADRO!H$5&amp;$E646),'Hoja de Trabajo para listado'!$A$151:$Z$151,0)),0)+IFERROR(INDEX('Hoja de Trabajo para listado'!$AB$155:$BA$1048576,MATCH($A646,'Hoja de Trabajo para listado'!$AB$155:$AB$1048576,0),MATCH((CUADRO!H$5&amp;$E646),'Hoja de Trabajo para listado'!$AB$151:$BA$151,0)),0)+IFERROR(INDEX('Hoja de Trabajo para listado'!$BC$155:$CB$1048576,MATCH($A646,'Hoja de Trabajo para listado'!$BC$155:$BC$1048576,0),MATCH((CUADRO!H$5&amp;$E646),'Hoja de Trabajo para listado'!$BC$151:$CB$151,0)),0)+IFERROR(INDEX('Hoja de Trabajo para listado'!$DE$153:$DG$274,MATCH($A646,'Hoja de Trabajo para listado'!$DE$153:$DE$1048576,0),MATCH((CUADRO!H$5&amp;$E646),'Hoja de Trabajo para listado'!$DE$151:$DG$151,0)),0)+IFERROR(INDEX('Hoja de Trabajo para listado'!$CD$155:$DC$1048576,MATCH($A646,'Hoja de Trabajo para listado'!$CD$155:$CD$1048576,0),MATCH((CUADRO!H$5&amp;$E646),'Hoja de Trabajo para listado'!$CD$151:$DC$151,0)),0)</f>
        <v>0</v>
      </c>
      <c r="I646" s="243">
        <f ca="1">+IFERROR(INDEX('Hoja de Trabajo para listado'!$A$155:$Z$1048576,MATCH($A646,'Hoja de Trabajo para listado'!$A$155:$A$1048576,0),MATCH((CUADRO!I$5&amp;$E646),'Hoja de Trabajo para listado'!$A$151:$Z$151,0)),0)+IFERROR(INDEX('Hoja de Trabajo para listado'!$AB$155:$BA$1048576,MATCH($A646,'Hoja de Trabajo para listado'!$AB$155:$AB$1048576,0),MATCH((CUADRO!I$5&amp;$E646),'Hoja de Trabajo para listado'!$AB$151:$BA$151,0)),0)+IFERROR(INDEX('Hoja de Trabajo para listado'!$BC$155:$CB$1048576,MATCH($A646,'Hoja de Trabajo para listado'!$BC$155:$BC$1048576,0),MATCH((CUADRO!I$5&amp;$E646),'Hoja de Trabajo para listado'!$BC$151:$CB$151,0)),0)+IFERROR(INDEX('Hoja de Trabajo para listado'!$DE$153:$DG$274,MATCH($A646,'Hoja de Trabajo para listado'!$DE$153:$DE$1048576,0),MATCH((CUADRO!I$5&amp;$E646),'Hoja de Trabajo para listado'!$DE$151:$DG$151,0)),0)+IFERROR(INDEX('Hoja de Trabajo para listado'!$CD$155:$DC$1048576,MATCH($A646,'Hoja de Trabajo para listado'!$CD$155:$CD$1048576,0),MATCH((CUADRO!I$5&amp;$E646),'Hoja de Trabajo para listado'!$CD$151:$DC$151,0)),0)</f>
        <v>0</v>
      </c>
      <c r="J646" s="243">
        <f ca="1">+IFERROR(INDEX('Hoja de Trabajo para listado'!$A$155:$Z$1048576,MATCH($A646,'Hoja de Trabajo para listado'!$A$155:$A$1048576,0),MATCH((CUADRO!J$5&amp;$E646),'Hoja de Trabajo para listado'!$A$151:$Z$151,0)),0)+IFERROR(INDEX('Hoja de Trabajo para listado'!$AB$155:$BA$1048576,MATCH($A646,'Hoja de Trabajo para listado'!$AB$155:$AB$1048576,0),MATCH((CUADRO!J$5&amp;$E646),'Hoja de Trabajo para listado'!$AB$151:$BA$151,0)),0)+IFERROR(INDEX('Hoja de Trabajo para listado'!$BC$155:$CB$1048576,MATCH($A646,'Hoja de Trabajo para listado'!$BC$155:$BC$1048576,0),MATCH((CUADRO!J$5&amp;$E646),'Hoja de Trabajo para listado'!$BC$151:$CB$151,0)),0)+IFERROR(INDEX('Hoja de Trabajo para listado'!$DE$153:$DG$274,MATCH($A646,'Hoja de Trabajo para listado'!$DE$153:$DE$1048576,0),MATCH((CUADRO!J$5&amp;$E646),'Hoja de Trabajo para listado'!$DE$151:$DG$151,0)),0)+IFERROR(INDEX('Hoja de Trabajo para listado'!$CD$155:$DC$1048576,MATCH($A646,'Hoja de Trabajo para listado'!$CD$155:$CD$1048576,0),MATCH((CUADRO!J$5&amp;$E646),'Hoja de Trabajo para listado'!$CD$151:$DC$151,0)),0)</f>
        <v>0</v>
      </c>
      <c r="K646" s="243">
        <f ca="1">+IFERROR(INDEX('Hoja de Trabajo para listado'!$A$155:$Z$1048576,MATCH($A646,'Hoja de Trabajo para listado'!$A$155:$A$1048576,0),MATCH((CUADRO!K$5&amp;$E646),'Hoja de Trabajo para listado'!$A$151:$Z$151,0)),0)+IFERROR(INDEX('Hoja de Trabajo para listado'!$AB$155:$BA$1048576,MATCH($A646,'Hoja de Trabajo para listado'!$AB$155:$AB$1048576,0),MATCH((CUADRO!K$5&amp;$E646),'Hoja de Trabajo para listado'!$AB$151:$BA$151,0)),0)+IFERROR(INDEX('Hoja de Trabajo para listado'!$BC$155:$CB$1048576,MATCH($A646,'Hoja de Trabajo para listado'!$BC$155:$BC$1048576,0),MATCH((CUADRO!K$5&amp;$E646),'Hoja de Trabajo para listado'!$BC$151:$CB$151,0)),0)+IFERROR(INDEX('Hoja de Trabajo para listado'!$DE$153:$DG$274,MATCH($A646,'Hoja de Trabajo para listado'!$DE$153:$DE$1048576,0),MATCH((CUADRO!K$5&amp;$E646),'Hoja de Trabajo para listado'!$DE$151:$DG$151,0)),0)+IFERROR(INDEX('Hoja de Trabajo para listado'!$CD$155:$DC$1048576,MATCH($A646,'Hoja de Trabajo para listado'!$CD$155:$CD$1048576,0),MATCH((CUADRO!K$5&amp;$E646),'Hoja de Trabajo para listado'!$CD$151:$DC$151,0)),0)</f>
        <v>0</v>
      </c>
      <c r="L646" s="243">
        <f ca="1">+IFERROR(INDEX('Hoja de Trabajo para listado'!$A$155:$Z$1048576,MATCH($A646,'Hoja de Trabajo para listado'!$A$155:$A$1048576,0),MATCH((CUADRO!L$5&amp;$E646),'Hoja de Trabajo para listado'!$A$151:$Z$151,0)),0)+IFERROR(INDEX('Hoja de Trabajo para listado'!$AB$155:$BA$1048576,MATCH($A646,'Hoja de Trabajo para listado'!$AB$155:$AB$1048576,0),MATCH((CUADRO!L$5&amp;$E646),'Hoja de Trabajo para listado'!$AB$151:$BA$151,0)),0)+IFERROR(INDEX('Hoja de Trabajo para listado'!$BC$155:$CB$1048576,MATCH($A646,'Hoja de Trabajo para listado'!$BC$155:$BC$1048576,0),MATCH((CUADRO!L$5&amp;$E646),'Hoja de Trabajo para listado'!$BC$151:$CB$151,0)),0)+IFERROR(INDEX('Hoja de Trabajo para listado'!$DE$153:$DG$274,MATCH($A646,'Hoja de Trabajo para listado'!$DE$153:$DE$1048576,0),MATCH((CUADRO!L$5&amp;$E646),'Hoja de Trabajo para listado'!$DE$151:$DG$151,0)),0)+IFERROR(INDEX('Hoja de Trabajo para listado'!$CD$155:$DC$1048576,MATCH($A646,'Hoja de Trabajo para listado'!$CD$155:$CD$1048576,0),MATCH((CUADRO!L$5&amp;$E646),'Hoja de Trabajo para listado'!$CD$151:$DC$151,0)),0)</f>
        <v>0</v>
      </c>
      <c r="M646" s="243">
        <f ca="1">+IFERROR(INDEX('Hoja de Trabajo para listado'!$A$155:$Z$1048576,MATCH($A646,'Hoja de Trabajo para listado'!$A$155:$A$1048576,0),MATCH((CUADRO!M$5&amp;$E646),'Hoja de Trabajo para listado'!$A$151:$Z$151,0)),0)+IFERROR(INDEX('Hoja de Trabajo para listado'!$AB$155:$BA$1048576,MATCH($A646,'Hoja de Trabajo para listado'!$AB$155:$AB$1048576,0),MATCH((CUADRO!M$5&amp;$E646),'Hoja de Trabajo para listado'!$AB$151:$BA$151,0)),0)+IFERROR(INDEX('Hoja de Trabajo para listado'!$BC$155:$CB$1048576,MATCH($A646,'Hoja de Trabajo para listado'!$BC$155:$BC$1048576,0),MATCH((CUADRO!M$5&amp;$E646),'Hoja de Trabajo para listado'!$BC$151:$CB$151,0)),0)+IFERROR(INDEX('Hoja de Trabajo para listado'!$DE$153:$DG$274,MATCH($A646,'Hoja de Trabajo para listado'!$DE$153:$DE$1048576,0),MATCH((CUADRO!M$5&amp;$E646),'Hoja de Trabajo para listado'!$DE$151:$DG$151,0)),0)+IFERROR(INDEX('Hoja de Trabajo para listado'!$CD$155:$DC$1048576,MATCH($A646,'Hoja de Trabajo para listado'!$CD$155:$CD$1048576,0),MATCH((CUADRO!M$5&amp;$E646),'Hoja de Trabajo para listado'!$CD$151:$DC$151,0)),0)</f>
        <v>0</v>
      </c>
      <c r="N646" s="243">
        <f ca="1">+IFERROR(INDEX('Hoja de Trabajo para listado'!$A$155:$Z$1048576,MATCH($A646,'Hoja de Trabajo para listado'!$A$155:$A$1048576,0),MATCH((CUADRO!N$5&amp;$E646),'Hoja de Trabajo para listado'!$A$151:$Z$151,0)),0)+IFERROR(INDEX('Hoja de Trabajo para listado'!$AB$155:$BA$1048576,MATCH($A646,'Hoja de Trabajo para listado'!$AB$155:$AB$1048576,0),MATCH((CUADRO!N$5&amp;$E646),'Hoja de Trabajo para listado'!$AB$151:$BA$151,0)),0)+IFERROR(INDEX('Hoja de Trabajo para listado'!$BC$155:$CB$1048576,MATCH($A646,'Hoja de Trabajo para listado'!$BC$155:$BC$1048576,0),MATCH((CUADRO!N$5&amp;$E646),'Hoja de Trabajo para listado'!$BC$151:$CB$151,0)),0)+IFERROR(INDEX('Hoja de Trabajo para listado'!$DE$153:$DG$274,MATCH($A646,'Hoja de Trabajo para listado'!$DE$153:$DE$1048576,0),MATCH((CUADRO!N$5&amp;$E646),'Hoja de Trabajo para listado'!$DE$151:$DG$151,0)),0)+IFERROR(INDEX('Hoja de Trabajo para listado'!$CD$155:$DC$1048576,MATCH($A646,'Hoja de Trabajo para listado'!$CD$155:$CD$1048576,0),MATCH((CUADRO!N$5&amp;$E646),'Hoja de Trabajo para listado'!$CD$151:$DC$151,0)),0)</f>
        <v>0</v>
      </c>
      <c r="O646" s="243">
        <f ca="1">+IFERROR(INDEX('Hoja de Trabajo para listado'!$A$155:$Z$1048576,MATCH($A646,'Hoja de Trabajo para listado'!$A$155:$A$1048576,0),MATCH((CUADRO!O$5&amp;$E646),'Hoja de Trabajo para listado'!$A$151:$Z$151,0)),0)+IFERROR(INDEX('Hoja de Trabajo para listado'!$AB$155:$BA$1048576,MATCH($A646,'Hoja de Trabajo para listado'!$AB$155:$AB$1048576,0),MATCH((CUADRO!O$5&amp;$E646),'Hoja de Trabajo para listado'!$AB$151:$BA$151,0)),0)+IFERROR(INDEX('Hoja de Trabajo para listado'!$BC$155:$CB$1048576,MATCH($A646,'Hoja de Trabajo para listado'!$BC$155:$BC$1048576,0),MATCH((CUADRO!O$5&amp;$E646),'Hoja de Trabajo para listado'!$BC$151:$CB$151,0)),0)+IFERROR(INDEX('Hoja de Trabajo para listado'!$DE$153:$DG$274,MATCH($A646,'Hoja de Trabajo para listado'!$DE$153:$DE$1048576,0),MATCH((CUADRO!O$5&amp;$E646),'Hoja de Trabajo para listado'!$DE$151:$DG$151,0)),0)+IFERROR(INDEX('Hoja de Trabajo para listado'!$CD$155:$DC$1048576,MATCH($A646,'Hoja de Trabajo para listado'!$CD$155:$CD$1048576,0),MATCH((CUADRO!O$5&amp;$E646),'Hoja de Trabajo para listado'!$CD$151:$DC$151,0)),0)</f>
        <v>0</v>
      </c>
      <c r="P646" s="243">
        <f ca="1">+IFERROR(INDEX('Hoja de Trabajo para listado'!$A$155:$Z$1048576,MATCH($A646,'Hoja de Trabajo para listado'!$A$155:$A$1048576,0),MATCH((CUADRO!P$5&amp;$E646),'Hoja de Trabajo para listado'!$A$151:$Z$151,0)),0)+IFERROR(INDEX('Hoja de Trabajo para listado'!$AB$155:$BA$1048576,MATCH($A646,'Hoja de Trabajo para listado'!$AB$155:$AB$1048576,0),MATCH((CUADRO!P$5&amp;$E646),'Hoja de Trabajo para listado'!$AB$151:$BA$151,0)),0)+IFERROR(INDEX('Hoja de Trabajo para listado'!$BC$155:$CB$1048576,MATCH($A646,'Hoja de Trabajo para listado'!$BC$155:$BC$1048576,0),MATCH((CUADRO!P$5&amp;$E646),'Hoja de Trabajo para listado'!$BC$151:$CB$151,0)),0)+IFERROR(INDEX('Hoja de Trabajo para listado'!$DE$153:$DG$274,MATCH($A646,'Hoja de Trabajo para listado'!$DE$153:$DE$1048576,0),MATCH((CUADRO!P$5&amp;$E646),'Hoja de Trabajo para listado'!$DE$151:$DG$151,0)),0)+IFERROR(INDEX('Hoja de Trabajo para listado'!$CD$155:$DC$1048576,MATCH($A646,'Hoja de Trabajo para listado'!$CD$155:$CD$1048576,0),MATCH((CUADRO!P$5&amp;$E646),'Hoja de Trabajo para listado'!$CD$151:$DC$151,0)),0)</f>
        <v>0</v>
      </c>
      <c r="Q646" s="243">
        <f ca="1">+IFERROR(INDEX('Hoja de Trabajo para listado'!$A$155:$Z$1048576,MATCH($A646,'Hoja de Trabajo para listado'!$A$155:$A$1048576,0),MATCH((CUADRO!Q$5&amp;$E646),'Hoja de Trabajo para listado'!$A$151:$Z$151,0)),0)+IFERROR(INDEX('Hoja de Trabajo para listado'!$AB$155:$BA$1048576,MATCH($A646,'Hoja de Trabajo para listado'!$AB$155:$AB$1048576,0),MATCH((CUADRO!Q$5&amp;$E646),'Hoja de Trabajo para listado'!$AB$151:$BA$151,0)),0)+IFERROR(INDEX('Hoja de Trabajo para listado'!$BC$155:$CB$1048576,MATCH($A646,'Hoja de Trabajo para listado'!$BC$155:$BC$1048576,0),MATCH((CUADRO!Q$5&amp;$E646),'Hoja de Trabajo para listado'!$BC$151:$CB$151,0)),0)+IFERROR(INDEX('Hoja de Trabajo para listado'!$DE$153:$DG$274,MATCH($A646,'Hoja de Trabajo para listado'!$DE$153:$DE$1048576,0),MATCH((CUADRO!Q$5&amp;$E646),'Hoja de Trabajo para listado'!$DE$151:$DG$151,0)),0)+IFERROR(INDEX('Hoja de Trabajo para listado'!$CD$155:$DC$1048576,MATCH($A646,'Hoja de Trabajo para listado'!$CD$155:$CD$1048576,0),MATCH((CUADRO!Q$5&amp;$E646),'Hoja de Trabajo para listado'!$CD$151:$DC$151,0)),0)</f>
        <v>0</v>
      </c>
      <c r="R646" s="243">
        <f t="shared" ref="R646:R709" ca="1" si="23">+SUM(F646:Q646)</f>
        <v>0</v>
      </c>
      <c r="S646" s="249"/>
      <c r="T646" s="243">
        <f ca="1">+T647</f>
        <v>0</v>
      </c>
      <c r="U646" s="242">
        <f t="shared" ref="U646:U709" si="24">+IF(E646="Débitos",1,2)</f>
        <v>1</v>
      </c>
      <c r="V646" s="333" t="str">
        <f>+VLOOKUP(A646,bd_lista!$A$3:$E$590,5,FALSE)</f>
        <v>Gobiernos Autonomos Municipales</v>
      </c>
      <c r="W646" s="383" t="str">
        <f>+V646</f>
        <v>Gobiernos Autonomos Municipales</v>
      </c>
      <c r="X646" s="242">
        <f>+VLOOKUP(A646,[3]Sheet1!$A$13:$D$744,4,FALSE)</f>
        <v>0</v>
      </c>
      <c r="Y646" s="242" t="e">
        <f>+VLOOKUP(X646,bd_lista!$A$3:$C$590,3,FALSE)</f>
        <v>#N/A</v>
      </c>
      <c r="Z646" s="294">
        <f>+X646</f>
        <v>0</v>
      </c>
      <c r="AA646" s="295" t="e">
        <f>+Y646</f>
        <v>#N/A</v>
      </c>
    </row>
    <row r="647" spans="1:27" customFormat="1" ht="15" hidden="1" customHeight="1">
      <c r="A647" s="32">
        <v>1276</v>
      </c>
      <c r="B647" s="389"/>
      <c r="C647" s="247" t="str">
        <f>+VLOOKUP(A647,bd_lista!$A$3:$C$590,3,FALSE)</f>
        <v>Gobierno Autónomo Municipal de Mapiri</v>
      </c>
      <c r="D647" s="386"/>
      <c r="E647" s="244" t="s">
        <v>1305</v>
      </c>
      <c r="F647" s="243">
        <f ca="1">+IFERROR(INDEX('Hoja de Trabajo para listado'!$A$155:$Z$1048576,MATCH($A647,'Hoja de Trabajo para listado'!$A$155:$A$1048576,0),MATCH((CUADRO!F$5&amp;$E647),'Hoja de Trabajo para listado'!$A$151:$Z$151,0)),0)+IFERROR(INDEX('Hoja de Trabajo para listado'!$AB$155:$BA$1048576,MATCH($A647,'Hoja de Trabajo para listado'!$AB$155:$AB$1048576,0),MATCH((CUADRO!F$5&amp;$E647),'Hoja de Trabajo para listado'!$AB$151:$BA$151,0)),0)+IFERROR(INDEX('Hoja de Trabajo para listado'!$BC$155:$CB$1048576,MATCH($A647,'Hoja de Trabajo para listado'!$BC$155:$BC$1048576,0),MATCH((CUADRO!F$5&amp;$E647),'Hoja de Trabajo para listado'!$BC$151:$CB$151,0)),0)+IFERROR(INDEX('Hoja de Trabajo para listado'!$DE$153:$DG$274,MATCH($A647,'Hoja de Trabajo para listado'!$DE$153:$DE$1048576,0),MATCH((CUADRO!F$5&amp;$E647),'Hoja de Trabajo para listado'!$DE$151:$DG$151,0)),0)+IFERROR(INDEX('Hoja de Trabajo para listado'!$CD$155:$DC$1048576,MATCH($A647,'Hoja de Trabajo para listado'!$CD$155:$CD$1048576,0),MATCH((CUADRO!F$5&amp;$E647),'Hoja de Trabajo para listado'!$CD$151:$DC$151,0)),0)</f>
        <v>0</v>
      </c>
      <c r="G647" s="243">
        <f ca="1">+IFERROR(INDEX('Hoja de Trabajo para listado'!$A$155:$Z$1048576,MATCH($A647,'Hoja de Trabajo para listado'!$A$155:$A$1048576,0),MATCH((CUADRO!G$5&amp;$E647),'Hoja de Trabajo para listado'!$A$151:$Z$151,0)),0)+IFERROR(INDEX('Hoja de Trabajo para listado'!$AB$155:$BA$1048576,MATCH($A647,'Hoja de Trabajo para listado'!$AB$155:$AB$1048576,0),MATCH((CUADRO!G$5&amp;$E647),'Hoja de Trabajo para listado'!$AB$151:$BA$151,0)),0)+IFERROR(INDEX('Hoja de Trabajo para listado'!$BC$155:$CB$1048576,MATCH($A647,'Hoja de Trabajo para listado'!$BC$155:$BC$1048576,0),MATCH((CUADRO!G$5&amp;$E647),'Hoja de Trabajo para listado'!$BC$151:$CB$151,0)),0)+IFERROR(INDEX('Hoja de Trabajo para listado'!$DE$153:$DG$274,MATCH($A647,'Hoja de Trabajo para listado'!$DE$153:$DE$1048576,0),MATCH((CUADRO!G$5&amp;$E647),'Hoja de Trabajo para listado'!$DE$151:$DG$151,0)),0)+IFERROR(INDEX('Hoja de Trabajo para listado'!$CD$155:$DC$1048576,MATCH($A647,'Hoja de Trabajo para listado'!$CD$155:$CD$1048576,0),MATCH((CUADRO!G$5&amp;$E647),'Hoja de Trabajo para listado'!$CD$151:$DC$151,0)),0)</f>
        <v>0</v>
      </c>
      <c r="H647" s="243">
        <f ca="1">+IFERROR(INDEX('Hoja de Trabajo para listado'!$A$155:$Z$1048576,MATCH($A647,'Hoja de Trabajo para listado'!$A$155:$A$1048576,0),MATCH((CUADRO!H$5&amp;$E647),'Hoja de Trabajo para listado'!$A$151:$Z$151,0)),0)+IFERROR(INDEX('Hoja de Trabajo para listado'!$AB$155:$BA$1048576,MATCH($A647,'Hoja de Trabajo para listado'!$AB$155:$AB$1048576,0),MATCH((CUADRO!H$5&amp;$E647),'Hoja de Trabajo para listado'!$AB$151:$BA$151,0)),0)+IFERROR(INDEX('Hoja de Trabajo para listado'!$BC$155:$CB$1048576,MATCH($A647,'Hoja de Trabajo para listado'!$BC$155:$BC$1048576,0),MATCH((CUADRO!H$5&amp;$E647),'Hoja de Trabajo para listado'!$BC$151:$CB$151,0)),0)+IFERROR(INDEX('Hoja de Trabajo para listado'!$DE$153:$DG$274,MATCH($A647,'Hoja de Trabajo para listado'!$DE$153:$DE$1048576,0),MATCH((CUADRO!H$5&amp;$E647),'Hoja de Trabajo para listado'!$DE$151:$DG$151,0)),0)+IFERROR(INDEX('Hoja de Trabajo para listado'!$CD$155:$DC$1048576,MATCH($A647,'Hoja de Trabajo para listado'!$CD$155:$CD$1048576,0),MATCH((CUADRO!H$5&amp;$E647),'Hoja de Trabajo para listado'!$CD$151:$DC$151,0)),0)</f>
        <v>0</v>
      </c>
      <c r="I647" s="243">
        <f ca="1">+IFERROR(INDEX('Hoja de Trabajo para listado'!$A$155:$Z$1048576,MATCH($A647,'Hoja de Trabajo para listado'!$A$155:$A$1048576,0),MATCH((CUADRO!I$5&amp;$E647),'Hoja de Trabajo para listado'!$A$151:$Z$151,0)),0)+IFERROR(INDEX('Hoja de Trabajo para listado'!$AB$155:$BA$1048576,MATCH($A647,'Hoja de Trabajo para listado'!$AB$155:$AB$1048576,0),MATCH((CUADRO!I$5&amp;$E647),'Hoja de Trabajo para listado'!$AB$151:$BA$151,0)),0)+IFERROR(INDEX('Hoja de Trabajo para listado'!$BC$155:$CB$1048576,MATCH($A647,'Hoja de Trabajo para listado'!$BC$155:$BC$1048576,0),MATCH((CUADRO!I$5&amp;$E647),'Hoja de Trabajo para listado'!$BC$151:$CB$151,0)),0)+IFERROR(INDEX('Hoja de Trabajo para listado'!$DE$153:$DG$274,MATCH($A647,'Hoja de Trabajo para listado'!$DE$153:$DE$1048576,0),MATCH((CUADRO!I$5&amp;$E647),'Hoja de Trabajo para listado'!$DE$151:$DG$151,0)),0)+IFERROR(INDEX('Hoja de Trabajo para listado'!$CD$155:$DC$1048576,MATCH($A647,'Hoja de Trabajo para listado'!$CD$155:$CD$1048576,0),MATCH((CUADRO!I$5&amp;$E647),'Hoja de Trabajo para listado'!$CD$151:$DC$151,0)),0)</f>
        <v>0</v>
      </c>
      <c r="J647" s="243">
        <f ca="1">+IFERROR(INDEX('Hoja de Trabajo para listado'!$A$155:$Z$1048576,MATCH($A647,'Hoja de Trabajo para listado'!$A$155:$A$1048576,0),MATCH((CUADRO!J$5&amp;$E647),'Hoja de Trabajo para listado'!$A$151:$Z$151,0)),0)+IFERROR(INDEX('Hoja de Trabajo para listado'!$AB$155:$BA$1048576,MATCH($A647,'Hoja de Trabajo para listado'!$AB$155:$AB$1048576,0),MATCH((CUADRO!J$5&amp;$E647),'Hoja de Trabajo para listado'!$AB$151:$BA$151,0)),0)+IFERROR(INDEX('Hoja de Trabajo para listado'!$BC$155:$CB$1048576,MATCH($A647,'Hoja de Trabajo para listado'!$BC$155:$BC$1048576,0),MATCH((CUADRO!J$5&amp;$E647),'Hoja de Trabajo para listado'!$BC$151:$CB$151,0)),0)+IFERROR(INDEX('Hoja de Trabajo para listado'!$DE$153:$DG$274,MATCH($A647,'Hoja de Trabajo para listado'!$DE$153:$DE$1048576,0),MATCH((CUADRO!J$5&amp;$E647),'Hoja de Trabajo para listado'!$DE$151:$DG$151,0)),0)+IFERROR(INDEX('Hoja de Trabajo para listado'!$CD$155:$DC$1048576,MATCH($A647,'Hoja de Trabajo para listado'!$CD$155:$CD$1048576,0),MATCH((CUADRO!J$5&amp;$E647),'Hoja de Trabajo para listado'!$CD$151:$DC$151,0)),0)</f>
        <v>0</v>
      </c>
      <c r="K647" s="243">
        <f ca="1">+IFERROR(INDEX('Hoja de Trabajo para listado'!$A$155:$Z$1048576,MATCH($A647,'Hoja de Trabajo para listado'!$A$155:$A$1048576,0),MATCH((CUADRO!K$5&amp;$E647),'Hoja de Trabajo para listado'!$A$151:$Z$151,0)),0)+IFERROR(INDEX('Hoja de Trabajo para listado'!$AB$155:$BA$1048576,MATCH($A647,'Hoja de Trabajo para listado'!$AB$155:$AB$1048576,0),MATCH((CUADRO!K$5&amp;$E647),'Hoja de Trabajo para listado'!$AB$151:$BA$151,0)),0)+IFERROR(INDEX('Hoja de Trabajo para listado'!$BC$155:$CB$1048576,MATCH($A647,'Hoja de Trabajo para listado'!$BC$155:$BC$1048576,0),MATCH((CUADRO!K$5&amp;$E647),'Hoja de Trabajo para listado'!$BC$151:$CB$151,0)),0)+IFERROR(INDEX('Hoja de Trabajo para listado'!$DE$153:$DG$274,MATCH($A647,'Hoja de Trabajo para listado'!$DE$153:$DE$1048576,0),MATCH((CUADRO!K$5&amp;$E647),'Hoja de Trabajo para listado'!$DE$151:$DG$151,0)),0)+IFERROR(INDEX('Hoja de Trabajo para listado'!$CD$155:$DC$1048576,MATCH($A647,'Hoja de Trabajo para listado'!$CD$155:$CD$1048576,0),MATCH((CUADRO!K$5&amp;$E647),'Hoja de Trabajo para listado'!$CD$151:$DC$151,0)),0)</f>
        <v>0</v>
      </c>
      <c r="L647" s="243">
        <f ca="1">+IFERROR(INDEX('Hoja de Trabajo para listado'!$A$155:$Z$1048576,MATCH($A647,'Hoja de Trabajo para listado'!$A$155:$A$1048576,0),MATCH((CUADRO!L$5&amp;$E647),'Hoja de Trabajo para listado'!$A$151:$Z$151,0)),0)+IFERROR(INDEX('Hoja de Trabajo para listado'!$AB$155:$BA$1048576,MATCH($A647,'Hoja de Trabajo para listado'!$AB$155:$AB$1048576,0),MATCH((CUADRO!L$5&amp;$E647),'Hoja de Trabajo para listado'!$AB$151:$BA$151,0)),0)+IFERROR(INDEX('Hoja de Trabajo para listado'!$BC$155:$CB$1048576,MATCH($A647,'Hoja de Trabajo para listado'!$BC$155:$BC$1048576,0),MATCH((CUADRO!L$5&amp;$E647),'Hoja de Trabajo para listado'!$BC$151:$CB$151,0)),0)+IFERROR(INDEX('Hoja de Trabajo para listado'!$DE$153:$DG$274,MATCH($A647,'Hoja de Trabajo para listado'!$DE$153:$DE$1048576,0),MATCH((CUADRO!L$5&amp;$E647),'Hoja de Trabajo para listado'!$DE$151:$DG$151,0)),0)+IFERROR(INDEX('Hoja de Trabajo para listado'!$CD$155:$DC$1048576,MATCH($A647,'Hoja de Trabajo para listado'!$CD$155:$CD$1048576,0),MATCH((CUADRO!L$5&amp;$E647),'Hoja de Trabajo para listado'!$CD$151:$DC$151,0)),0)</f>
        <v>0</v>
      </c>
      <c r="M647" s="243">
        <f ca="1">+IFERROR(INDEX('Hoja de Trabajo para listado'!$A$155:$Z$1048576,MATCH($A647,'Hoja de Trabajo para listado'!$A$155:$A$1048576,0),MATCH((CUADRO!M$5&amp;$E647),'Hoja de Trabajo para listado'!$A$151:$Z$151,0)),0)+IFERROR(INDEX('Hoja de Trabajo para listado'!$AB$155:$BA$1048576,MATCH($A647,'Hoja de Trabajo para listado'!$AB$155:$AB$1048576,0),MATCH((CUADRO!M$5&amp;$E647),'Hoja de Trabajo para listado'!$AB$151:$BA$151,0)),0)+IFERROR(INDEX('Hoja de Trabajo para listado'!$BC$155:$CB$1048576,MATCH($A647,'Hoja de Trabajo para listado'!$BC$155:$BC$1048576,0),MATCH((CUADRO!M$5&amp;$E647),'Hoja de Trabajo para listado'!$BC$151:$CB$151,0)),0)+IFERROR(INDEX('Hoja de Trabajo para listado'!$DE$153:$DG$274,MATCH($A647,'Hoja de Trabajo para listado'!$DE$153:$DE$1048576,0),MATCH((CUADRO!M$5&amp;$E647),'Hoja de Trabajo para listado'!$DE$151:$DG$151,0)),0)+IFERROR(INDEX('Hoja de Trabajo para listado'!$CD$155:$DC$1048576,MATCH($A647,'Hoja de Trabajo para listado'!$CD$155:$CD$1048576,0),MATCH((CUADRO!M$5&amp;$E647),'Hoja de Trabajo para listado'!$CD$151:$DC$151,0)),0)</f>
        <v>0</v>
      </c>
      <c r="N647" s="243">
        <f ca="1">+IFERROR(INDEX('Hoja de Trabajo para listado'!$A$155:$Z$1048576,MATCH($A647,'Hoja de Trabajo para listado'!$A$155:$A$1048576,0),MATCH((CUADRO!N$5&amp;$E647),'Hoja de Trabajo para listado'!$A$151:$Z$151,0)),0)+IFERROR(INDEX('Hoja de Trabajo para listado'!$AB$155:$BA$1048576,MATCH($A647,'Hoja de Trabajo para listado'!$AB$155:$AB$1048576,0),MATCH((CUADRO!N$5&amp;$E647),'Hoja de Trabajo para listado'!$AB$151:$BA$151,0)),0)+IFERROR(INDEX('Hoja de Trabajo para listado'!$BC$155:$CB$1048576,MATCH($A647,'Hoja de Trabajo para listado'!$BC$155:$BC$1048576,0),MATCH((CUADRO!N$5&amp;$E647),'Hoja de Trabajo para listado'!$BC$151:$CB$151,0)),0)+IFERROR(INDEX('Hoja de Trabajo para listado'!$DE$153:$DG$274,MATCH($A647,'Hoja de Trabajo para listado'!$DE$153:$DE$1048576,0),MATCH((CUADRO!N$5&amp;$E647),'Hoja de Trabajo para listado'!$DE$151:$DG$151,0)),0)+IFERROR(INDEX('Hoja de Trabajo para listado'!$CD$155:$DC$1048576,MATCH($A647,'Hoja de Trabajo para listado'!$CD$155:$CD$1048576,0),MATCH((CUADRO!N$5&amp;$E647),'Hoja de Trabajo para listado'!$CD$151:$DC$151,0)),0)</f>
        <v>0</v>
      </c>
      <c r="O647" s="243">
        <f ca="1">+IFERROR(INDEX('Hoja de Trabajo para listado'!$A$155:$Z$1048576,MATCH($A647,'Hoja de Trabajo para listado'!$A$155:$A$1048576,0),MATCH((CUADRO!O$5&amp;$E647),'Hoja de Trabajo para listado'!$A$151:$Z$151,0)),0)+IFERROR(INDEX('Hoja de Trabajo para listado'!$AB$155:$BA$1048576,MATCH($A647,'Hoja de Trabajo para listado'!$AB$155:$AB$1048576,0),MATCH((CUADRO!O$5&amp;$E647),'Hoja de Trabajo para listado'!$AB$151:$BA$151,0)),0)+IFERROR(INDEX('Hoja de Trabajo para listado'!$BC$155:$CB$1048576,MATCH($A647,'Hoja de Trabajo para listado'!$BC$155:$BC$1048576,0),MATCH((CUADRO!O$5&amp;$E647),'Hoja de Trabajo para listado'!$BC$151:$CB$151,0)),0)+IFERROR(INDEX('Hoja de Trabajo para listado'!$DE$153:$DG$274,MATCH($A647,'Hoja de Trabajo para listado'!$DE$153:$DE$1048576,0),MATCH((CUADRO!O$5&amp;$E647),'Hoja de Trabajo para listado'!$DE$151:$DG$151,0)),0)+IFERROR(INDEX('Hoja de Trabajo para listado'!$CD$155:$DC$1048576,MATCH($A647,'Hoja de Trabajo para listado'!$CD$155:$CD$1048576,0),MATCH((CUADRO!O$5&amp;$E647),'Hoja de Trabajo para listado'!$CD$151:$DC$151,0)),0)</f>
        <v>0</v>
      </c>
      <c r="P647" s="243">
        <f ca="1">+IFERROR(INDEX('Hoja de Trabajo para listado'!$A$155:$Z$1048576,MATCH($A647,'Hoja de Trabajo para listado'!$A$155:$A$1048576,0),MATCH((CUADRO!P$5&amp;$E647),'Hoja de Trabajo para listado'!$A$151:$Z$151,0)),0)+IFERROR(INDEX('Hoja de Trabajo para listado'!$AB$155:$BA$1048576,MATCH($A647,'Hoja de Trabajo para listado'!$AB$155:$AB$1048576,0),MATCH((CUADRO!P$5&amp;$E647),'Hoja de Trabajo para listado'!$AB$151:$BA$151,0)),0)+IFERROR(INDEX('Hoja de Trabajo para listado'!$BC$155:$CB$1048576,MATCH($A647,'Hoja de Trabajo para listado'!$BC$155:$BC$1048576,0),MATCH((CUADRO!P$5&amp;$E647),'Hoja de Trabajo para listado'!$BC$151:$CB$151,0)),0)+IFERROR(INDEX('Hoja de Trabajo para listado'!$DE$153:$DG$274,MATCH($A647,'Hoja de Trabajo para listado'!$DE$153:$DE$1048576,0),MATCH((CUADRO!P$5&amp;$E647),'Hoja de Trabajo para listado'!$DE$151:$DG$151,0)),0)+IFERROR(INDEX('Hoja de Trabajo para listado'!$CD$155:$DC$1048576,MATCH($A647,'Hoja de Trabajo para listado'!$CD$155:$CD$1048576,0),MATCH((CUADRO!P$5&amp;$E647),'Hoja de Trabajo para listado'!$CD$151:$DC$151,0)),0)</f>
        <v>0</v>
      </c>
      <c r="Q647" s="243">
        <f ca="1">+IFERROR(INDEX('Hoja de Trabajo para listado'!$A$155:$Z$1048576,MATCH($A647,'Hoja de Trabajo para listado'!$A$155:$A$1048576,0),MATCH((CUADRO!Q$5&amp;$E647),'Hoja de Trabajo para listado'!$A$151:$Z$151,0)),0)+IFERROR(INDEX('Hoja de Trabajo para listado'!$AB$155:$BA$1048576,MATCH($A647,'Hoja de Trabajo para listado'!$AB$155:$AB$1048576,0),MATCH((CUADRO!Q$5&amp;$E647),'Hoja de Trabajo para listado'!$AB$151:$BA$151,0)),0)+IFERROR(INDEX('Hoja de Trabajo para listado'!$BC$155:$CB$1048576,MATCH($A647,'Hoja de Trabajo para listado'!$BC$155:$BC$1048576,0),MATCH((CUADRO!Q$5&amp;$E647),'Hoja de Trabajo para listado'!$BC$151:$CB$151,0)),0)+IFERROR(INDEX('Hoja de Trabajo para listado'!$DE$153:$DG$274,MATCH($A647,'Hoja de Trabajo para listado'!$DE$153:$DE$1048576,0),MATCH((CUADRO!Q$5&amp;$E647),'Hoja de Trabajo para listado'!$DE$151:$DG$151,0)),0)+IFERROR(INDEX('Hoja de Trabajo para listado'!$CD$155:$DC$1048576,MATCH($A647,'Hoja de Trabajo para listado'!$CD$155:$CD$1048576,0),MATCH((CUADRO!Q$5&amp;$E647),'Hoja de Trabajo para listado'!$CD$151:$DC$151,0)),0)</f>
        <v>0</v>
      </c>
      <c r="R647" s="243">
        <f t="shared" ca="1" si="23"/>
        <v>0</v>
      </c>
      <c r="S647" s="249">
        <f ca="1">+R646+R647</f>
        <v>0</v>
      </c>
      <c r="T647" s="243">
        <f ca="1">+S647</f>
        <v>0</v>
      </c>
      <c r="U647" s="242">
        <f t="shared" si="24"/>
        <v>2</v>
      </c>
      <c r="V647" s="333" t="str">
        <f>+VLOOKUP(A647,bd_lista!$A$3:$E$590,5,FALSE)</f>
        <v>Gobiernos Autonomos Municipales</v>
      </c>
      <c r="W647" s="384"/>
      <c r="X647" s="242">
        <f>+VLOOKUP(A647,[3]Sheet1!$A$13:$D$744,4,FALSE)</f>
        <v>0</v>
      </c>
      <c r="Y647" s="242" t="e">
        <f>+VLOOKUP(X647,bd_lista!$A$3:$C$590,3,FALSE)</f>
        <v>#N/A</v>
      </c>
      <c r="Z647" s="292"/>
      <c r="AA647" s="293"/>
    </row>
    <row r="648" spans="1:27" customFormat="1" ht="27" hidden="1" customHeight="1">
      <c r="A648" s="32">
        <v>1277</v>
      </c>
      <c r="B648" s="388">
        <f>+A648</f>
        <v>1277</v>
      </c>
      <c r="C648" s="247" t="str">
        <f>+VLOOKUP(A648,bd_lista!$A$3:$C$590,3,FALSE)</f>
        <v>Gobierno Autónomo Municipal de Teoponte</v>
      </c>
      <c r="D648" s="385" t="str">
        <f>+C648</f>
        <v>Gobierno Autónomo Municipal de Teoponte</v>
      </c>
      <c r="E648" s="242" t="s">
        <v>1304</v>
      </c>
      <c r="F648" s="243">
        <f ca="1">+IFERROR(INDEX('Hoja de Trabajo para listado'!$A$155:$Z$1048576,MATCH($A648,'Hoja de Trabajo para listado'!$A$155:$A$1048576,0),MATCH((CUADRO!F$5&amp;$E648),'Hoja de Trabajo para listado'!$A$151:$Z$151,0)),0)+IFERROR(INDEX('Hoja de Trabajo para listado'!$AB$155:$BA$1048576,MATCH($A648,'Hoja de Trabajo para listado'!$AB$155:$AB$1048576,0),MATCH((CUADRO!F$5&amp;$E648),'Hoja de Trabajo para listado'!$AB$151:$BA$151,0)),0)+IFERROR(INDEX('Hoja de Trabajo para listado'!$BC$155:$CB$1048576,MATCH($A648,'Hoja de Trabajo para listado'!$BC$155:$BC$1048576,0),MATCH((CUADRO!F$5&amp;$E648),'Hoja de Trabajo para listado'!$BC$151:$CB$151,0)),0)+IFERROR(INDEX('Hoja de Trabajo para listado'!$DE$153:$DG$274,MATCH($A648,'Hoja de Trabajo para listado'!$DE$153:$DE$1048576,0),MATCH((CUADRO!F$5&amp;$E648),'Hoja de Trabajo para listado'!$DE$151:$DG$151,0)),0)+IFERROR(INDEX('Hoja de Trabajo para listado'!$CD$155:$DC$1048576,MATCH($A648,'Hoja de Trabajo para listado'!$CD$155:$CD$1048576,0),MATCH((CUADRO!F$5&amp;$E648),'Hoja de Trabajo para listado'!$CD$151:$DC$151,0)),0)</f>
        <v>0</v>
      </c>
      <c r="G648" s="243">
        <f ca="1">+IFERROR(INDEX('Hoja de Trabajo para listado'!$A$155:$Z$1048576,MATCH($A648,'Hoja de Trabajo para listado'!$A$155:$A$1048576,0),MATCH((CUADRO!G$5&amp;$E648),'Hoja de Trabajo para listado'!$A$151:$Z$151,0)),0)+IFERROR(INDEX('Hoja de Trabajo para listado'!$AB$155:$BA$1048576,MATCH($A648,'Hoja de Trabajo para listado'!$AB$155:$AB$1048576,0),MATCH((CUADRO!G$5&amp;$E648),'Hoja de Trabajo para listado'!$AB$151:$BA$151,0)),0)+IFERROR(INDEX('Hoja de Trabajo para listado'!$BC$155:$CB$1048576,MATCH($A648,'Hoja de Trabajo para listado'!$BC$155:$BC$1048576,0),MATCH((CUADRO!G$5&amp;$E648),'Hoja de Trabajo para listado'!$BC$151:$CB$151,0)),0)+IFERROR(INDEX('Hoja de Trabajo para listado'!$DE$153:$DG$274,MATCH($A648,'Hoja de Trabajo para listado'!$DE$153:$DE$1048576,0),MATCH((CUADRO!G$5&amp;$E648),'Hoja de Trabajo para listado'!$DE$151:$DG$151,0)),0)+IFERROR(INDEX('Hoja de Trabajo para listado'!$CD$155:$DC$1048576,MATCH($A648,'Hoja de Trabajo para listado'!$CD$155:$CD$1048576,0),MATCH((CUADRO!G$5&amp;$E648),'Hoja de Trabajo para listado'!$CD$151:$DC$151,0)),0)</f>
        <v>0</v>
      </c>
      <c r="H648" s="243">
        <f ca="1">+IFERROR(INDEX('Hoja de Trabajo para listado'!$A$155:$Z$1048576,MATCH($A648,'Hoja de Trabajo para listado'!$A$155:$A$1048576,0),MATCH((CUADRO!H$5&amp;$E648),'Hoja de Trabajo para listado'!$A$151:$Z$151,0)),0)+IFERROR(INDEX('Hoja de Trabajo para listado'!$AB$155:$BA$1048576,MATCH($A648,'Hoja de Trabajo para listado'!$AB$155:$AB$1048576,0),MATCH((CUADRO!H$5&amp;$E648),'Hoja de Trabajo para listado'!$AB$151:$BA$151,0)),0)+IFERROR(INDEX('Hoja de Trabajo para listado'!$BC$155:$CB$1048576,MATCH($A648,'Hoja de Trabajo para listado'!$BC$155:$BC$1048576,0),MATCH((CUADRO!H$5&amp;$E648),'Hoja de Trabajo para listado'!$BC$151:$CB$151,0)),0)+IFERROR(INDEX('Hoja de Trabajo para listado'!$DE$153:$DG$274,MATCH($A648,'Hoja de Trabajo para listado'!$DE$153:$DE$1048576,0),MATCH((CUADRO!H$5&amp;$E648),'Hoja de Trabajo para listado'!$DE$151:$DG$151,0)),0)+IFERROR(INDEX('Hoja de Trabajo para listado'!$CD$155:$DC$1048576,MATCH($A648,'Hoja de Trabajo para listado'!$CD$155:$CD$1048576,0),MATCH((CUADRO!H$5&amp;$E648),'Hoja de Trabajo para listado'!$CD$151:$DC$151,0)),0)</f>
        <v>0</v>
      </c>
      <c r="I648" s="243">
        <f ca="1">+IFERROR(INDEX('Hoja de Trabajo para listado'!$A$155:$Z$1048576,MATCH($A648,'Hoja de Trabajo para listado'!$A$155:$A$1048576,0),MATCH((CUADRO!I$5&amp;$E648),'Hoja de Trabajo para listado'!$A$151:$Z$151,0)),0)+IFERROR(INDEX('Hoja de Trabajo para listado'!$AB$155:$BA$1048576,MATCH($A648,'Hoja de Trabajo para listado'!$AB$155:$AB$1048576,0),MATCH((CUADRO!I$5&amp;$E648),'Hoja de Trabajo para listado'!$AB$151:$BA$151,0)),0)+IFERROR(INDEX('Hoja de Trabajo para listado'!$BC$155:$CB$1048576,MATCH($A648,'Hoja de Trabajo para listado'!$BC$155:$BC$1048576,0),MATCH((CUADRO!I$5&amp;$E648),'Hoja de Trabajo para listado'!$BC$151:$CB$151,0)),0)+IFERROR(INDEX('Hoja de Trabajo para listado'!$DE$153:$DG$274,MATCH($A648,'Hoja de Trabajo para listado'!$DE$153:$DE$1048576,0),MATCH((CUADRO!I$5&amp;$E648),'Hoja de Trabajo para listado'!$DE$151:$DG$151,0)),0)+IFERROR(INDEX('Hoja de Trabajo para listado'!$CD$155:$DC$1048576,MATCH($A648,'Hoja de Trabajo para listado'!$CD$155:$CD$1048576,0),MATCH((CUADRO!I$5&amp;$E648),'Hoja de Trabajo para listado'!$CD$151:$DC$151,0)),0)</f>
        <v>0</v>
      </c>
      <c r="J648" s="243">
        <f ca="1">+IFERROR(INDEX('Hoja de Trabajo para listado'!$A$155:$Z$1048576,MATCH($A648,'Hoja de Trabajo para listado'!$A$155:$A$1048576,0),MATCH((CUADRO!J$5&amp;$E648),'Hoja de Trabajo para listado'!$A$151:$Z$151,0)),0)+IFERROR(INDEX('Hoja de Trabajo para listado'!$AB$155:$BA$1048576,MATCH($A648,'Hoja de Trabajo para listado'!$AB$155:$AB$1048576,0),MATCH((CUADRO!J$5&amp;$E648),'Hoja de Trabajo para listado'!$AB$151:$BA$151,0)),0)+IFERROR(INDEX('Hoja de Trabajo para listado'!$BC$155:$CB$1048576,MATCH($A648,'Hoja de Trabajo para listado'!$BC$155:$BC$1048576,0),MATCH((CUADRO!J$5&amp;$E648),'Hoja de Trabajo para listado'!$BC$151:$CB$151,0)),0)+IFERROR(INDEX('Hoja de Trabajo para listado'!$DE$153:$DG$274,MATCH($A648,'Hoja de Trabajo para listado'!$DE$153:$DE$1048576,0),MATCH((CUADRO!J$5&amp;$E648),'Hoja de Trabajo para listado'!$DE$151:$DG$151,0)),0)+IFERROR(INDEX('Hoja de Trabajo para listado'!$CD$155:$DC$1048576,MATCH($A648,'Hoja de Trabajo para listado'!$CD$155:$CD$1048576,0),MATCH((CUADRO!J$5&amp;$E648),'Hoja de Trabajo para listado'!$CD$151:$DC$151,0)),0)</f>
        <v>0</v>
      </c>
      <c r="K648" s="243">
        <f ca="1">+IFERROR(INDEX('Hoja de Trabajo para listado'!$A$155:$Z$1048576,MATCH($A648,'Hoja de Trabajo para listado'!$A$155:$A$1048576,0),MATCH((CUADRO!K$5&amp;$E648),'Hoja de Trabajo para listado'!$A$151:$Z$151,0)),0)+IFERROR(INDEX('Hoja de Trabajo para listado'!$AB$155:$BA$1048576,MATCH($A648,'Hoja de Trabajo para listado'!$AB$155:$AB$1048576,0),MATCH((CUADRO!K$5&amp;$E648),'Hoja de Trabajo para listado'!$AB$151:$BA$151,0)),0)+IFERROR(INDEX('Hoja de Trabajo para listado'!$BC$155:$CB$1048576,MATCH($A648,'Hoja de Trabajo para listado'!$BC$155:$BC$1048576,0),MATCH((CUADRO!K$5&amp;$E648),'Hoja de Trabajo para listado'!$BC$151:$CB$151,0)),0)+IFERROR(INDEX('Hoja de Trabajo para listado'!$DE$153:$DG$274,MATCH($A648,'Hoja de Trabajo para listado'!$DE$153:$DE$1048576,0),MATCH((CUADRO!K$5&amp;$E648),'Hoja de Trabajo para listado'!$DE$151:$DG$151,0)),0)+IFERROR(INDEX('Hoja de Trabajo para listado'!$CD$155:$DC$1048576,MATCH($A648,'Hoja de Trabajo para listado'!$CD$155:$CD$1048576,0),MATCH((CUADRO!K$5&amp;$E648),'Hoja de Trabajo para listado'!$CD$151:$DC$151,0)),0)</f>
        <v>0</v>
      </c>
      <c r="L648" s="243">
        <f ca="1">+IFERROR(INDEX('Hoja de Trabajo para listado'!$A$155:$Z$1048576,MATCH($A648,'Hoja de Trabajo para listado'!$A$155:$A$1048576,0),MATCH((CUADRO!L$5&amp;$E648),'Hoja de Trabajo para listado'!$A$151:$Z$151,0)),0)+IFERROR(INDEX('Hoja de Trabajo para listado'!$AB$155:$BA$1048576,MATCH($A648,'Hoja de Trabajo para listado'!$AB$155:$AB$1048576,0),MATCH((CUADRO!L$5&amp;$E648),'Hoja de Trabajo para listado'!$AB$151:$BA$151,0)),0)+IFERROR(INDEX('Hoja de Trabajo para listado'!$BC$155:$CB$1048576,MATCH($A648,'Hoja de Trabajo para listado'!$BC$155:$BC$1048576,0),MATCH((CUADRO!L$5&amp;$E648),'Hoja de Trabajo para listado'!$BC$151:$CB$151,0)),0)+IFERROR(INDEX('Hoja de Trabajo para listado'!$DE$153:$DG$274,MATCH($A648,'Hoja de Trabajo para listado'!$DE$153:$DE$1048576,0),MATCH((CUADRO!L$5&amp;$E648),'Hoja de Trabajo para listado'!$DE$151:$DG$151,0)),0)+IFERROR(INDEX('Hoja de Trabajo para listado'!$CD$155:$DC$1048576,MATCH($A648,'Hoja de Trabajo para listado'!$CD$155:$CD$1048576,0),MATCH((CUADRO!L$5&amp;$E648),'Hoja de Trabajo para listado'!$CD$151:$DC$151,0)),0)</f>
        <v>0</v>
      </c>
      <c r="M648" s="243">
        <f ca="1">+IFERROR(INDEX('Hoja de Trabajo para listado'!$A$155:$Z$1048576,MATCH($A648,'Hoja de Trabajo para listado'!$A$155:$A$1048576,0),MATCH((CUADRO!M$5&amp;$E648),'Hoja de Trabajo para listado'!$A$151:$Z$151,0)),0)+IFERROR(INDEX('Hoja de Trabajo para listado'!$AB$155:$BA$1048576,MATCH($A648,'Hoja de Trabajo para listado'!$AB$155:$AB$1048576,0),MATCH((CUADRO!M$5&amp;$E648),'Hoja de Trabajo para listado'!$AB$151:$BA$151,0)),0)+IFERROR(INDEX('Hoja de Trabajo para listado'!$BC$155:$CB$1048576,MATCH($A648,'Hoja de Trabajo para listado'!$BC$155:$BC$1048576,0),MATCH((CUADRO!M$5&amp;$E648),'Hoja de Trabajo para listado'!$BC$151:$CB$151,0)),0)+IFERROR(INDEX('Hoja de Trabajo para listado'!$DE$153:$DG$274,MATCH($A648,'Hoja de Trabajo para listado'!$DE$153:$DE$1048576,0),MATCH((CUADRO!M$5&amp;$E648),'Hoja de Trabajo para listado'!$DE$151:$DG$151,0)),0)+IFERROR(INDEX('Hoja de Trabajo para listado'!$CD$155:$DC$1048576,MATCH($A648,'Hoja de Trabajo para listado'!$CD$155:$CD$1048576,0),MATCH((CUADRO!M$5&amp;$E648),'Hoja de Trabajo para listado'!$CD$151:$DC$151,0)),0)</f>
        <v>0</v>
      </c>
      <c r="N648" s="243">
        <f ca="1">+IFERROR(INDEX('Hoja de Trabajo para listado'!$A$155:$Z$1048576,MATCH($A648,'Hoja de Trabajo para listado'!$A$155:$A$1048576,0),MATCH((CUADRO!N$5&amp;$E648),'Hoja de Trabajo para listado'!$A$151:$Z$151,0)),0)+IFERROR(INDEX('Hoja de Trabajo para listado'!$AB$155:$BA$1048576,MATCH($A648,'Hoja de Trabajo para listado'!$AB$155:$AB$1048576,0),MATCH((CUADRO!N$5&amp;$E648),'Hoja de Trabajo para listado'!$AB$151:$BA$151,0)),0)+IFERROR(INDEX('Hoja de Trabajo para listado'!$BC$155:$CB$1048576,MATCH($A648,'Hoja de Trabajo para listado'!$BC$155:$BC$1048576,0),MATCH((CUADRO!N$5&amp;$E648),'Hoja de Trabajo para listado'!$BC$151:$CB$151,0)),0)+IFERROR(INDEX('Hoja de Trabajo para listado'!$DE$153:$DG$274,MATCH($A648,'Hoja de Trabajo para listado'!$DE$153:$DE$1048576,0),MATCH((CUADRO!N$5&amp;$E648),'Hoja de Trabajo para listado'!$DE$151:$DG$151,0)),0)+IFERROR(INDEX('Hoja de Trabajo para listado'!$CD$155:$DC$1048576,MATCH($A648,'Hoja de Trabajo para listado'!$CD$155:$CD$1048576,0),MATCH((CUADRO!N$5&amp;$E648),'Hoja de Trabajo para listado'!$CD$151:$DC$151,0)),0)</f>
        <v>0</v>
      </c>
      <c r="O648" s="243">
        <f ca="1">+IFERROR(INDEX('Hoja de Trabajo para listado'!$A$155:$Z$1048576,MATCH($A648,'Hoja de Trabajo para listado'!$A$155:$A$1048576,0),MATCH((CUADRO!O$5&amp;$E648),'Hoja de Trabajo para listado'!$A$151:$Z$151,0)),0)+IFERROR(INDEX('Hoja de Trabajo para listado'!$AB$155:$BA$1048576,MATCH($A648,'Hoja de Trabajo para listado'!$AB$155:$AB$1048576,0),MATCH((CUADRO!O$5&amp;$E648),'Hoja de Trabajo para listado'!$AB$151:$BA$151,0)),0)+IFERROR(INDEX('Hoja de Trabajo para listado'!$BC$155:$CB$1048576,MATCH($A648,'Hoja de Trabajo para listado'!$BC$155:$BC$1048576,0),MATCH((CUADRO!O$5&amp;$E648),'Hoja de Trabajo para listado'!$BC$151:$CB$151,0)),0)+IFERROR(INDEX('Hoja de Trabajo para listado'!$DE$153:$DG$274,MATCH($A648,'Hoja de Trabajo para listado'!$DE$153:$DE$1048576,0),MATCH((CUADRO!O$5&amp;$E648),'Hoja de Trabajo para listado'!$DE$151:$DG$151,0)),0)+IFERROR(INDEX('Hoja de Trabajo para listado'!$CD$155:$DC$1048576,MATCH($A648,'Hoja de Trabajo para listado'!$CD$155:$CD$1048576,0),MATCH((CUADRO!O$5&amp;$E648),'Hoja de Trabajo para listado'!$CD$151:$DC$151,0)),0)</f>
        <v>0</v>
      </c>
      <c r="P648" s="243">
        <f ca="1">+IFERROR(INDEX('Hoja de Trabajo para listado'!$A$155:$Z$1048576,MATCH($A648,'Hoja de Trabajo para listado'!$A$155:$A$1048576,0),MATCH((CUADRO!P$5&amp;$E648),'Hoja de Trabajo para listado'!$A$151:$Z$151,0)),0)+IFERROR(INDEX('Hoja de Trabajo para listado'!$AB$155:$BA$1048576,MATCH($A648,'Hoja de Trabajo para listado'!$AB$155:$AB$1048576,0),MATCH((CUADRO!P$5&amp;$E648),'Hoja de Trabajo para listado'!$AB$151:$BA$151,0)),0)+IFERROR(INDEX('Hoja de Trabajo para listado'!$BC$155:$CB$1048576,MATCH($A648,'Hoja de Trabajo para listado'!$BC$155:$BC$1048576,0),MATCH((CUADRO!P$5&amp;$E648),'Hoja de Trabajo para listado'!$BC$151:$CB$151,0)),0)+IFERROR(INDEX('Hoja de Trabajo para listado'!$DE$153:$DG$274,MATCH($A648,'Hoja de Trabajo para listado'!$DE$153:$DE$1048576,0),MATCH((CUADRO!P$5&amp;$E648),'Hoja de Trabajo para listado'!$DE$151:$DG$151,0)),0)+IFERROR(INDEX('Hoja de Trabajo para listado'!$CD$155:$DC$1048576,MATCH($A648,'Hoja de Trabajo para listado'!$CD$155:$CD$1048576,0),MATCH((CUADRO!P$5&amp;$E648),'Hoja de Trabajo para listado'!$CD$151:$DC$151,0)),0)</f>
        <v>0</v>
      </c>
      <c r="Q648" s="243">
        <f ca="1">+IFERROR(INDEX('Hoja de Trabajo para listado'!$A$155:$Z$1048576,MATCH($A648,'Hoja de Trabajo para listado'!$A$155:$A$1048576,0),MATCH((CUADRO!Q$5&amp;$E648),'Hoja de Trabajo para listado'!$A$151:$Z$151,0)),0)+IFERROR(INDEX('Hoja de Trabajo para listado'!$AB$155:$BA$1048576,MATCH($A648,'Hoja de Trabajo para listado'!$AB$155:$AB$1048576,0),MATCH((CUADRO!Q$5&amp;$E648),'Hoja de Trabajo para listado'!$AB$151:$BA$151,0)),0)+IFERROR(INDEX('Hoja de Trabajo para listado'!$BC$155:$CB$1048576,MATCH($A648,'Hoja de Trabajo para listado'!$BC$155:$BC$1048576,0),MATCH((CUADRO!Q$5&amp;$E648),'Hoja de Trabajo para listado'!$BC$151:$CB$151,0)),0)+IFERROR(INDEX('Hoja de Trabajo para listado'!$DE$153:$DG$274,MATCH($A648,'Hoja de Trabajo para listado'!$DE$153:$DE$1048576,0),MATCH((CUADRO!Q$5&amp;$E648),'Hoja de Trabajo para listado'!$DE$151:$DG$151,0)),0)+IFERROR(INDEX('Hoja de Trabajo para listado'!$CD$155:$DC$1048576,MATCH($A648,'Hoja de Trabajo para listado'!$CD$155:$CD$1048576,0),MATCH((CUADRO!Q$5&amp;$E648),'Hoja de Trabajo para listado'!$CD$151:$DC$151,0)),0)</f>
        <v>0</v>
      </c>
      <c r="R648" s="243">
        <f t="shared" ca="1" si="23"/>
        <v>0</v>
      </c>
      <c r="S648" s="249"/>
      <c r="T648" s="243">
        <f ca="1">+T649</f>
        <v>0</v>
      </c>
      <c r="U648" s="242">
        <f t="shared" si="24"/>
        <v>1</v>
      </c>
      <c r="V648" s="333" t="str">
        <f>+VLOOKUP(A648,bd_lista!$A$3:$E$590,5,FALSE)</f>
        <v>Gobiernos Autonomos Municipales</v>
      </c>
      <c r="W648" s="383" t="str">
        <f>+V648</f>
        <v>Gobiernos Autonomos Municipales</v>
      </c>
      <c r="X648" s="242">
        <f>+VLOOKUP(A648,[3]Sheet1!$A$13:$D$744,4,FALSE)</f>
        <v>0</v>
      </c>
      <c r="Y648" s="242" t="e">
        <f>+VLOOKUP(X648,bd_lista!$A$3:$C$590,3,FALSE)</f>
        <v>#N/A</v>
      </c>
      <c r="Z648" s="294">
        <f>+X648</f>
        <v>0</v>
      </c>
      <c r="AA648" s="295" t="e">
        <f>+Y648</f>
        <v>#N/A</v>
      </c>
    </row>
    <row r="649" spans="1:27" customFormat="1" ht="27" hidden="1" customHeight="1">
      <c r="A649" s="32">
        <v>1277</v>
      </c>
      <c r="B649" s="389"/>
      <c r="C649" s="247" t="str">
        <f>+VLOOKUP(A649,bd_lista!$A$3:$C$590,3,FALSE)</f>
        <v>Gobierno Autónomo Municipal de Teoponte</v>
      </c>
      <c r="D649" s="386"/>
      <c r="E649" s="244" t="s">
        <v>1305</v>
      </c>
      <c r="F649" s="243">
        <f ca="1">+IFERROR(INDEX('Hoja de Trabajo para listado'!$A$155:$Z$1048576,MATCH($A649,'Hoja de Trabajo para listado'!$A$155:$A$1048576,0),MATCH((CUADRO!F$5&amp;$E649),'Hoja de Trabajo para listado'!$A$151:$Z$151,0)),0)+IFERROR(INDEX('Hoja de Trabajo para listado'!$AB$155:$BA$1048576,MATCH($A649,'Hoja de Trabajo para listado'!$AB$155:$AB$1048576,0),MATCH((CUADRO!F$5&amp;$E649),'Hoja de Trabajo para listado'!$AB$151:$BA$151,0)),0)+IFERROR(INDEX('Hoja de Trabajo para listado'!$BC$155:$CB$1048576,MATCH($A649,'Hoja de Trabajo para listado'!$BC$155:$BC$1048576,0),MATCH((CUADRO!F$5&amp;$E649),'Hoja de Trabajo para listado'!$BC$151:$CB$151,0)),0)+IFERROR(INDEX('Hoja de Trabajo para listado'!$DE$153:$DG$274,MATCH($A649,'Hoja de Trabajo para listado'!$DE$153:$DE$1048576,0),MATCH((CUADRO!F$5&amp;$E649),'Hoja de Trabajo para listado'!$DE$151:$DG$151,0)),0)+IFERROR(INDEX('Hoja de Trabajo para listado'!$CD$155:$DC$1048576,MATCH($A649,'Hoja de Trabajo para listado'!$CD$155:$CD$1048576,0),MATCH((CUADRO!F$5&amp;$E649),'Hoja de Trabajo para listado'!$CD$151:$DC$151,0)),0)</f>
        <v>0</v>
      </c>
      <c r="G649" s="243">
        <f ca="1">+IFERROR(INDEX('Hoja de Trabajo para listado'!$A$155:$Z$1048576,MATCH($A649,'Hoja de Trabajo para listado'!$A$155:$A$1048576,0),MATCH((CUADRO!G$5&amp;$E649),'Hoja de Trabajo para listado'!$A$151:$Z$151,0)),0)+IFERROR(INDEX('Hoja de Trabajo para listado'!$AB$155:$BA$1048576,MATCH($A649,'Hoja de Trabajo para listado'!$AB$155:$AB$1048576,0),MATCH((CUADRO!G$5&amp;$E649),'Hoja de Trabajo para listado'!$AB$151:$BA$151,0)),0)+IFERROR(INDEX('Hoja de Trabajo para listado'!$BC$155:$CB$1048576,MATCH($A649,'Hoja de Trabajo para listado'!$BC$155:$BC$1048576,0),MATCH((CUADRO!G$5&amp;$E649),'Hoja de Trabajo para listado'!$BC$151:$CB$151,0)),0)+IFERROR(INDEX('Hoja de Trabajo para listado'!$DE$153:$DG$274,MATCH($A649,'Hoja de Trabajo para listado'!$DE$153:$DE$1048576,0),MATCH((CUADRO!G$5&amp;$E649),'Hoja de Trabajo para listado'!$DE$151:$DG$151,0)),0)+IFERROR(INDEX('Hoja de Trabajo para listado'!$CD$155:$DC$1048576,MATCH($A649,'Hoja de Trabajo para listado'!$CD$155:$CD$1048576,0),MATCH((CUADRO!G$5&amp;$E649),'Hoja de Trabajo para listado'!$CD$151:$DC$151,0)),0)</f>
        <v>0</v>
      </c>
      <c r="H649" s="243">
        <f ca="1">+IFERROR(INDEX('Hoja de Trabajo para listado'!$A$155:$Z$1048576,MATCH($A649,'Hoja de Trabajo para listado'!$A$155:$A$1048576,0),MATCH((CUADRO!H$5&amp;$E649),'Hoja de Trabajo para listado'!$A$151:$Z$151,0)),0)+IFERROR(INDEX('Hoja de Trabajo para listado'!$AB$155:$BA$1048576,MATCH($A649,'Hoja de Trabajo para listado'!$AB$155:$AB$1048576,0),MATCH((CUADRO!H$5&amp;$E649),'Hoja de Trabajo para listado'!$AB$151:$BA$151,0)),0)+IFERROR(INDEX('Hoja de Trabajo para listado'!$BC$155:$CB$1048576,MATCH($A649,'Hoja de Trabajo para listado'!$BC$155:$BC$1048576,0),MATCH((CUADRO!H$5&amp;$E649),'Hoja de Trabajo para listado'!$BC$151:$CB$151,0)),0)+IFERROR(INDEX('Hoja de Trabajo para listado'!$DE$153:$DG$274,MATCH($A649,'Hoja de Trabajo para listado'!$DE$153:$DE$1048576,0),MATCH((CUADRO!H$5&amp;$E649),'Hoja de Trabajo para listado'!$DE$151:$DG$151,0)),0)+IFERROR(INDEX('Hoja de Trabajo para listado'!$CD$155:$DC$1048576,MATCH($A649,'Hoja de Trabajo para listado'!$CD$155:$CD$1048576,0),MATCH((CUADRO!H$5&amp;$E649),'Hoja de Trabajo para listado'!$CD$151:$DC$151,0)),0)</f>
        <v>0</v>
      </c>
      <c r="I649" s="243">
        <f ca="1">+IFERROR(INDEX('Hoja de Trabajo para listado'!$A$155:$Z$1048576,MATCH($A649,'Hoja de Trabajo para listado'!$A$155:$A$1048576,0),MATCH((CUADRO!I$5&amp;$E649),'Hoja de Trabajo para listado'!$A$151:$Z$151,0)),0)+IFERROR(INDEX('Hoja de Trabajo para listado'!$AB$155:$BA$1048576,MATCH($A649,'Hoja de Trabajo para listado'!$AB$155:$AB$1048576,0),MATCH((CUADRO!I$5&amp;$E649),'Hoja de Trabajo para listado'!$AB$151:$BA$151,0)),0)+IFERROR(INDEX('Hoja de Trabajo para listado'!$BC$155:$CB$1048576,MATCH($A649,'Hoja de Trabajo para listado'!$BC$155:$BC$1048576,0),MATCH((CUADRO!I$5&amp;$E649),'Hoja de Trabajo para listado'!$BC$151:$CB$151,0)),0)+IFERROR(INDEX('Hoja de Trabajo para listado'!$DE$153:$DG$274,MATCH($A649,'Hoja de Trabajo para listado'!$DE$153:$DE$1048576,0),MATCH((CUADRO!I$5&amp;$E649),'Hoja de Trabajo para listado'!$DE$151:$DG$151,0)),0)+IFERROR(INDEX('Hoja de Trabajo para listado'!$CD$155:$DC$1048576,MATCH($A649,'Hoja de Trabajo para listado'!$CD$155:$CD$1048576,0),MATCH((CUADRO!I$5&amp;$E649),'Hoja de Trabajo para listado'!$CD$151:$DC$151,0)),0)</f>
        <v>0</v>
      </c>
      <c r="J649" s="243">
        <f ca="1">+IFERROR(INDEX('Hoja de Trabajo para listado'!$A$155:$Z$1048576,MATCH($A649,'Hoja de Trabajo para listado'!$A$155:$A$1048576,0),MATCH((CUADRO!J$5&amp;$E649),'Hoja de Trabajo para listado'!$A$151:$Z$151,0)),0)+IFERROR(INDEX('Hoja de Trabajo para listado'!$AB$155:$BA$1048576,MATCH($A649,'Hoja de Trabajo para listado'!$AB$155:$AB$1048576,0),MATCH((CUADRO!J$5&amp;$E649),'Hoja de Trabajo para listado'!$AB$151:$BA$151,0)),0)+IFERROR(INDEX('Hoja de Trabajo para listado'!$BC$155:$CB$1048576,MATCH($A649,'Hoja de Trabajo para listado'!$BC$155:$BC$1048576,0),MATCH((CUADRO!J$5&amp;$E649),'Hoja de Trabajo para listado'!$BC$151:$CB$151,0)),0)+IFERROR(INDEX('Hoja de Trabajo para listado'!$DE$153:$DG$274,MATCH($A649,'Hoja de Trabajo para listado'!$DE$153:$DE$1048576,0),MATCH((CUADRO!J$5&amp;$E649),'Hoja de Trabajo para listado'!$DE$151:$DG$151,0)),0)+IFERROR(INDEX('Hoja de Trabajo para listado'!$CD$155:$DC$1048576,MATCH($A649,'Hoja de Trabajo para listado'!$CD$155:$CD$1048576,0),MATCH((CUADRO!J$5&amp;$E649),'Hoja de Trabajo para listado'!$CD$151:$DC$151,0)),0)</f>
        <v>0</v>
      </c>
      <c r="K649" s="243">
        <f ca="1">+IFERROR(INDEX('Hoja de Trabajo para listado'!$A$155:$Z$1048576,MATCH($A649,'Hoja de Trabajo para listado'!$A$155:$A$1048576,0),MATCH((CUADRO!K$5&amp;$E649),'Hoja de Trabajo para listado'!$A$151:$Z$151,0)),0)+IFERROR(INDEX('Hoja de Trabajo para listado'!$AB$155:$BA$1048576,MATCH($A649,'Hoja de Trabajo para listado'!$AB$155:$AB$1048576,0),MATCH((CUADRO!K$5&amp;$E649),'Hoja de Trabajo para listado'!$AB$151:$BA$151,0)),0)+IFERROR(INDEX('Hoja de Trabajo para listado'!$BC$155:$CB$1048576,MATCH($A649,'Hoja de Trabajo para listado'!$BC$155:$BC$1048576,0),MATCH((CUADRO!K$5&amp;$E649),'Hoja de Trabajo para listado'!$BC$151:$CB$151,0)),0)+IFERROR(INDEX('Hoja de Trabajo para listado'!$DE$153:$DG$274,MATCH($A649,'Hoja de Trabajo para listado'!$DE$153:$DE$1048576,0),MATCH((CUADRO!K$5&amp;$E649),'Hoja de Trabajo para listado'!$DE$151:$DG$151,0)),0)+IFERROR(INDEX('Hoja de Trabajo para listado'!$CD$155:$DC$1048576,MATCH($A649,'Hoja de Trabajo para listado'!$CD$155:$CD$1048576,0),MATCH((CUADRO!K$5&amp;$E649),'Hoja de Trabajo para listado'!$CD$151:$DC$151,0)),0)</f>
        <v>0</v>
      </c>
      <c r="L649" s="243">
        <f ca="1">+IFERROR(INDEX('Hoja de Trabajo para listado'!$A$155:$Z$1048576,MATCH($A649,'Hoja de Trabajo para listado'!$A$155:$A$1048576,0),MATCH((CUADRO!L$5&amp;$E649),'Hoja de Trabajo para listado'!$A$151:$Z$151,0)),0)+IFERROR(INDEX('Hoja de Trabajo para listado'!$AB$155:$BA$1048576,MATCH($A649,'Hoja de Trabajo para listado'!$AB$155:$AB$1048576,0),MATCH((CUADRO!L$5&amp;$E649),'Hoja de Trabajo para listado'!$AB$151:$BA$151,0)),0)+IFERROR(INDEX('Hoja de Trabajo para listado'!$BC$155:$CB$1048576,MATCH($A649,'Hoja de Trabajo para listado'!$BC$155:$BC$1048576,0),MATCH((CUADRO!L$5&amp;$E649),'Hoja de Trabajo para listado'!$BC$151:$CB$151,0)),0)+IFERROR(INDEX('Hoja de Trabajo para listado'!$DE$153:$DG$274,MATCH($A649,'Hoja de Trabajo para listado'!$DE$153:$DE$1048576,0),MATCH((CUADRO!L$5&amp;$E649),'Hoja de Trabajo para listado'!$DE$151:$DG$151,0)),0)+IFERROR(INDEX('Hoja de Trabajo para listado'!$CD$155:$DC$1048576,MATCH($A649,'Hoja de Trabajo para listado'!$CD$155:$CD$1048576,0),MATCH((CUADRO!L$5&amp;$E649),'Hoja de Trabajo para listado'!$CD$151:$DC$151,0)),0)</f>
        <v>0</v>
      </c>
      <c r="M649" s="243">
        <f ca="1">+IFERROR(INDEX('Hoja de Trabajo para listado'!$A$155:$Z$1048576,MATCH($A649,'Hoja de Trabajo para listado'!$A$155:$A$1048576,0),MATCH((CUADRO!M$5&amp;$E649),'Hoja de Trabajo para listado'!$A$151:$Z$151,0)),0)+IFERROR(INDEX('Hoja de Trabajo para listado'!$AB$155:$BA$1048576,MATCH($A649,'Hoja de Trabajo para listado'!$AB$155:$AB$1048576,0),MATCH((CUADRO!M$5&amp;$E649),'Hoja de Trabajo para listado'!$AB$151:$BA$151,0)),0)+IFERROR(INDEX('Hoja de Trabajo para listado'!$BC$155:$CB$1048576,MATCH($A649,'Hoja de Trabajo para listado'!$BC$155:$BC$1048576,0),MATCH((CUADRO!M$5&amp;$E649),'Hoja de Trabajo para listado'!$BC$151:$CB$151,0)),0)+IFERROR(INDEX('Hoja de Trabajo para listado'!$DE$153:$DG$274,MATCH($A649,'Hoja de Trabajo para listado'!$DE$153:$DE$1048576,0),MATCH((CUADRO!M$5&amp;$E649),'Hoja de Trabajo para listado'!$DE$151:$DG$151,0)),0)+IFERROR(INDEX('Hoja de Trabajo para listado'!$CD$155:$DC$1048576,MATCH($A649,'Hoja de Trabajo para listado'!$CD$155:$CD$1048576,0),MATCH((CUADRO!M$5&amp;$E649),'Hoja de Trabajo para listado'!$CD$151:$DC$151,0)),0)</f>
        <v>0</v>
      </c>
      <c r="N649" s="243">
        <f ca="1">+IFERROR(INDEX('Hoja de Trabajo para listado'!$A$155:$Z$1048576,MATCH($A649,'Hoja de Trabajo para listado'!$A$155:$A$1048576,0),MATCH((CUADRO!N$5&amp;$E649),'Hoja de Trabajo para listado'!$A$151:$Z$151,0)),0)+IFERROR(INDEX('Hoja de Trabajo para listado'!$AB$155:$BA$1048576,MATCH($A649,'Hoja de Trabajo para listado'!$AB$155:$AB$1048576,0),MATCH((CUADRO!N$5&amp;$E649),'Hoja de Trabajo para listado'!$AB$151:$BA$151,0)),0)+IFERROR(INDEX('Hoja de Trabajo para listado'!$BC$155:$CB$1048576,MATCH($A649,'Hoja de Trabajo para listado'!$BC$155:$BC$1048576,0),MATCH((CUADRO!N$5&amp;$E649),'Hoja de Trabajo para listado'!$BC$151:$CB$151,0)),0)+IFERROR(INDEX('Hoja de Trabajo para listado'!$DE$153:$DG$274,MATCH($A649,'Hoja de Trabajo para listado'!$DE$153:$DE$1048576,0),MATCH((CUADRO!N$5&amp;$E649),'Hoja de Trabajo para listado'!$DE$151:$DG$151,0)),0)+IFERROR(INDEX('Hoja de Trabajo para listado'!$CD$155:$DC$1048576,MATCH($A649,'Hoja de Trabajo para listado'!$CD$155:$CD$1048576,0),MATCH((CUADRO!N$5&amp;$E649),'Hoja de Trabajo para listado'!$CD$151:$DC$151,0)),0)</f>
        <v>0</v>
      </c>
      <c r="O649" s="243">
        <f ca="1">+IFERROR(INDEX('Hoja de Trabajo para listado'!$A$155:$Z$1048576,MATCH($A649,'Hoja de Trabajo para listado'!$A$155:$A$1048576,0),MATCH((CUADRO!O$5&amp;$E649),'Hoja de Trabajo para listado'!$A$151:$Z$151,0)),0)+IFERROR(INDEX('Hoja de Trabajo para listado'!$AB$155:$BA$1048576,MATCH($A649,'Hoja de Trabajo para listado'!$AB$155:$AB$1048576,0),MATCH((CUADRO!O$5&amp;$E649),'Hoja de Trabajo para listado'!$AB$151:$BA$151,0)),0)+IFERROR(INDEX('Hoja de Trabajo para listado'!$BC$155:$CB$1048576,MATCH($A649,'Hoja de Trabajo para listado'!$BC$155:$BC$1048576,0),MATCH((CUADRO!O$5&amp;$E649),'Hoja de Trabajo para listado'!$BC$151:$CB$151,0)),0)+IFERROR(INDEX('Hoja de Trabajo para listado'!$DE$153:$DG$274,MATCH($A649,'Hoja de Trabajo para listado'!$DE$153:$DE$1048576,0),MATCH((CUADRO!O$5&amp;$E649),'Hoja de Trabajo para listado'!$DE$151:$DG$151,0)),0)+IFERROR(INDEX('Hoja de Trabajo para listado'!$CD$155:$DC$1048576,MATCH($A649,'Hoja de Trabajo para listado'!$CD$155:$CD$1048576,0),MATCH((CUADRO!O$5&amp;$E649),'Hoja de Trabajo para listado'!$CD$151:$DC$151,0)),0)</f>
        <v>0</v>
      </c>
      <c r="P649" s="243">
        <f ca="1">+IFERROR(INDEX('Hoja de Trabajo para listado'!$A$155:$Z$1048576,MATCH($A649,'Hoja de Trabajo para listado'!$A$155:$A$1048576,0),MATCH((CUADRO!P$5&amp;$E649),'Hoja de Trabajo para listado'!$A$151:$Z$151,0)),0)+IFERROR(INDEX('Hoja de Trabajo para listado'!$AB$155:$BA$1048576,MATCH($A649,'Hoja de Trabajo para listado'!$AB$155:$AB$1048576,0),MATCH((CUADRO!P$5&amp;$E649),'Hoja de Trabajo para listado'!$AB$151:$BA$151,0)),0)+IFERROR(INDEX('Hoja de Trabajo para listado'!$BC$155:$CB$1048576,MATCH($A649,'Hoja de Trabajo para listado'!$BC$155:$BC$1048576,0),MATCH((CUADRO!P$5&amp;$E649),'Hoja de Trabajo para listado'!$BC$151:$CB$151,0)),0)+IFERROR(INDEX('Hoja de Trabajo para listado'!$DE$153:$DG$274,MATCH($A649,'Hoja de Trabajo para listado'!$DE$153:$DE$1048576,0),MATCH((CUADRO!P$5&amp;$E649),'Hoja de Trabajo para listado'!$DE$151:$DG$151,0)),0)+IFERROR(INDEX('Hoja de Trabajo para listado'!$CD$155:$DC$1048576,MATCH($A649,'Hoja de Trabajo para listado'!$CD$155:$CD$1048576,0),MATCH((CUADRO!P$5&amp;$E649),'Hoja de Trabajo para listado'!$CD$151:$DC$151,0)),0)</f>
        <v>0</v>
      </c>
      <c r="Q649" s="243">
        <f ca="1">+IFERROR(INDEX('Hoja de Trabajo para listado'!$A$155:$Z$1048576,MATCH($A649,'Hoja de Trabajo para listado'!$A$155:$A$1048576,0),MATCH((CUADRO!Q$5&amp;$E649),'Hoja de Trabajo para listado'!$A$151:$Z$151,0)),0)+IFERROR(INDEX('Hoja de Trabajo para listado'!$AB$155:$BA$1048576,MATCH($A649,'Hoja de Trabajo para listado'!$AB$155:$AB$1048576,0),MATCH((CUADRO!Q$5&amp;$E649),'Hoja de Trabajo para listado'!$AB$151:$BA$151,0)),0)+IFERROR(INDEX('Hoja de Trabajo para listado'!$BC$155:$CB$1048576,MATCH($A649,'Hoja de Trabajo para listado'!$BC$155:$BC$1048576,0),MATCH((CUADRO!Q$5&amp;$E649),'Hoja de Trabajo para listado'!$BC$151:$CB$151,0)),0)+IFERROR(INDEX('Hoja de Trabajo para listado'!$DE$153:$DG$274,MATCH($A649,'Hoja de Trabajo para listado'!$DE$153:$DE$1048576,0),MATCH((CUADRO!Q$5&amp;$E649),'Hoja de Trabajo para listado'!$DE$151:$DG$151,0)),0)+IFERROR(INDEX('Hoja de Trabajo para listado'!$CD$155:$DC$1048576,MATCH($A649,'Hoja de Trabajo para listado'!$CD$155:$CD$1048576,0),MATCH((CUADRO!Q$5&amp;$E649),'Hoja de Trabajo para listado'!$CD$151:$DC$151,0)),0)</f>
        <v>0</v>
      </c>
      <c r="R649" s="243">
        <f t="shared" ca="1" si="23"/>
        <v>0</v>
      </c>
      <c r="S649" s="249">
        <f ca="1">+R648+R649</f>
        <v>0</v>
      </c>
      <c r="T649" s="243">
        <f ca="1">+S649</f>
        <v>0</v>
      </c>
      <c r="U649" s="242">
        <f t="shared" si="24"/>
        <v>2</v>
      </c>
      <c r="V649" s="333" t="str">
        <f>+VLOOKUP(A649,bd_lista!$A$3:$E$590,5,FALSE)</f>
        <v>Gobiernos Autonomos Municipales</v>
      </c>
      <c r="W649" s="384"/>
      <c r="X649" s="242">
        <f>+VLOOKUP(A649,[3]Sheet1!$A$13:$D$744,4,FALSE)</f>
        <v>0</v>
      </c>
      <c r="Y649" s="242" t="e">
        <f>+VLOOKUP(X649,bd_lista!$A$3:$C$590,3,FALSE)</f>
        <v>#N/A</v>
      </c>
      <c r="Z649" s="292"/>
      <c r="AA649" s="293"/>
    </row>
    <row r="650" spans="1:27" customFormat="1" ht="15" hidden="1" customHeight="1">
      <c r="A650" s="32">
        <v>1278</v>
      </c>
      <c r="B650" s="388">
        <f>+A650</f>
        <v>1278</v>
      </c>
      <c r="C650" s="247" t="str">
        <f>+VLOOKUP(A650,bd_lista!$A$3:$C$590,3,FALSE)</f>
        <v>Gobierno Autónomo Municipal de San Andrés de Machaca</v>
      </c>
      <c r="D650" s="385" t="str">
        <f>+C650</f>
        <v>Gobierno Autónomo Municipal de San Andrés de Machaca</v>
      </c>
      <c r="E650" s="242" t="s">
        <v>1304</v>
      </c>
      <c r="F650" s="243">
        <f ca="1">+IFERROR(INDEX('Hoja de Trabajo para listado'!$A$155:$Z$1048576,MATCH($A650,'Hoja de Trabajo para listado'!$A$155:$A$1048576,0),MATCH((CUADRO!F$5&amp;$E650),'Hoja de Trabajo para listado'!$A$151:$Z$151,0)),0)+IFERROR(INDEX('Hoja de Trabajo para listado'!$AB$155:$BA$1048576,MATCH($A650,'Hoja de Trabajo para listado'!$AB$155:$AB$1048576,0),MATCH((CUADRO!F$5&amp;$E650),'Hoja de Trabajo para listado'!$AB$151:$BA$151,0)),0)+IFERROR(INDEX('Hoja de Trabajo para listado'!$BC$155:$CB$1048576,MATCH($A650,'Hoja de Trabajo para listado'!$BC$155:$BC$1048576,0),MATCH((CUADRO!F$5&amp;$E650),'Hoja de Trabajo para listado'!$BC$151:$CB$151,0)),0)+IFERROR(INDEX('Hoja de Trabajo para listado'!$DE$153:$DG$274,MATCH($A650,'Hoja de Trabajo para listado'!$DE$153:$DE$1048576,0),MATCH((CUADRO!F$5&amp;$E650),'Hoja de Trabajo para listado'!$DE$151:$DG$151,0)),0)+IFERROR(INDEX('Hoja de Trabajo para listado'!$CD$155:$DC$1048576,MATCH($A650,'Hoja de Trabajo para listado'!$CD$155:$CD$1048576,0),MATCH((CUADRO!F$5&amp;$E650),'Hoja de Trabajo para listado'!$CD$151:$DC$151,0)),0)</f>
        <v>0</v>
      </c>
      <c r="G650" s="243">
        <f ca="1">+IFERROR(INDEX('Hoja de Trabajo para listado'!$A$155:$Z$1048576,MATCH($A650,'Hoja de Trabajo para listado'!$A$155:$A$1048576,0),MATCH((CUADRO!G$5&amp;$E650),'Hoja de Trabajo para listado'!$A$151:$Z$151,0)),0)+IFERROR(INDEX('Hoja de Trabajo para listado'!$AB$155:$BA$1048576,MATCH($A650,'Hoja de Trabajo para listado'!$AB$155:$AB$1048576,0),MATCH((CUADRO!G$5&amp;$E650),'Hoja de Trabajo para listado'!$AB$151:$BA$151,0)),0)+IFERROR(INDEX('Hoja de Trabajo para listado'!$BC$155:$CB$1048576,MATCH($A650,'Hoja de Trabajo para listado'!$BC$155:$BC$1048576,0),MATCH((CUADRO!G$5&amp;$E650),'Hoja de Trabajo para listado'!$BC$151:$CB$151,0)),0)+IFERROR(INDEX('Hoja de Trabajo para listado'!$DE$153:$DG$274,MATCH($A650,'Hoja de Trabajo para listado'!$DE$153:$DE$1048576,0),MATCH((CUADRO!G$5&amp;$E650),'Hoja de Trabajo para listado'!$DE$151:$DG$151,0)),0)+IFERROR(INDEX('Hoja de Trabajo para listado'!$CD$155:$DC$1048576,MATCH($A650,'Hoja de Trabajo para listado'!$CD$155:$CD$1048576,0),MATCH((CUADRO!G$5&amp;$E650),'Hoja de Trabajo para listado'!$CD$151:$DC$151,0)),0)</f>
        <v>0</v>
      </c>
      <c r="H650" s="243">
        <f ca="1">+IFERROR(INDEX('Hoja de Trabajo para listado'!$A$155:$Z$1048576,MATCH($A650,'Hoja de Trabajo para listado'!$A$155:$A$1048576,0),MATCH((CUADRO!H$5&amp;$E650),'Hoja de Trabajo para listado'!$A$151:$Z$151,0)),0)+IFERROR(INDEX('Hoja de Trabajo para listado'!$AB$155:$BA$1048576,MATCH($A650,'Hoja de Trabajo para listado'!$AB$155:$AB$1048576,0),MATCH((CUADRO!H$5&amp;$E650),'Hoja de Trabajo para listado'!$AB$151:$BA$151,0)),0)+IFERROR(INDEX('Hoja de Trabajo para listado'!$BC$155:$CB$1048576,MATCH($A650,'Hoja de Trabajo para listado'!$BC$155:$BC$1048576,0),MATCH((CUADRO!H$5&amp;$E650),'Hoja de Trabajo para listado'!$BC$151:$CB$151,0)),0)+IFERROR(INDEX('Hoja de Trabajo para listado'!$DE$153:$DG$274,MATCH($A650,'Hoja de Trabajo para listado'!$DE$153:$DE$1048576,0),MATCH((CUADRO!H$5&amp;$E650),'Hoja de Trabajo para listado'!$DE$151:$DG$151,0)),0)+IFERROR(INDEX('Hoja de Trabajo para listado'!$CD$155:$DC$1048576,MATCH($A650,'Hoja de Trabajo para listado'!$CD$155:$CD$1048576,0),MATCH((CUADRO!H$5&amp;$E650),'Hoja de Trabajo para listado'!$CD$151:$DC$151,0)),0)</f>
        <v>0</v>
      </c>
      <c r="I650" s="243">
        <f ca="1">+IFERROR(INDEX('Hoja de Trabajo para listado'!$A$155:$Z$1048576,MATCH($A650,'Hoja de Trabajo para listado'!$A$155:$A$1048576,0),MATCH((CUADRO!I$5&amp;$E650),'Hoja de Trabajo para listado'!$A$151:$Z$151,0)),0)+IFERROR(INDEX('Hoja de Trabajo para listado'!$AB$155:$BA$1048576,MATCH($A650,'Hoja de Trabajo para listado'!$AB$155:$AB$1048576,0),MATCH((CUADRO!I$5&amp;$E650),'Hoja de Trabajo para listado'!$AB$151:$BA$151,0)),0)+IFERROR(INDEX('Hoja de Trabajo para listado'!$BC$155:$CB$1048576,MATCH($A650,'Hoja de Trabajo para listado'!$BC$155:$BC$1048576,0),MATCH((CUADRO!I$5&amp;$E650),'Hoja de Trabajo para listado'!$BC$151:$CB$151,0)),0)+IFERROR(INDEX('Hoja de Trabajo para listado'!$DE$153:$DG$274,MATCH($A650,'Hoja de Trabajo para listado'!$DE$153:$DE$1048576,0),MATCH((CUADRO!I$5&amp;$E650),'Hoja de Trabajo para listado'!$DE$151:$DG$151,0)),0)+IFERROR(INDEX('Hoja de Trabajo para listado'!$CD$155:$DC$1048576,MATCH($A650,'Hoja de Trabajo para listado'!$CD$155:$CD$1048576,0),MATCH((CUADRO!I$5&amp;$E650),'Hoja de Trabajo para listado'!$CD$151:$DC$151,0)),0)</f>
        <v>0</v>
      </c>
      <c r="J650" s="243">
        <f ca="1">+IFERROR(INDEX('Hoja de Trabajo para listado'!$A$155:$Z$1048576,MATCH($A650,'Hoja de Trabajo para listado'!$A$155:$A$1048576,0),MATCH((CUADRO!J$5&amp;$E650),'Hoja de Trabajo para listado'!$A$151:$Z$151,0)),0)+IFERROR(INDEX('Hoja de Trabajo para listado'!$AB$155:$BA$1048576,MATCH($A650,'Hoja de Trabajo para listado'!$AB$155:$AB$1048576,0),MATCH((CUADRO!J$5&amp;$E650),'Hoja de Trabajo para listado'!$AB$151:$BA$151,0)),0)+IFERROR(INDEX('Hoja de Trabajo para listado'!$BC$155:$CB$1048576,MATCH($A650,'Hoja de Trabajo para listado'!$BC$155:$BC$1048576,0),MATCH((CUADRO!J$5&amp;$E650),'Hoja de Trabajo para listado'!$BC$151:$CB$151,0)),0)+IFERROR(INDEX('Hoja de Trabajo para listado'!$DE$153:$DG$274,MATCH($A650,'Hoja de Trabajo para listado'!$DE$153:$DE$1048576,0),MATCH((CUADRO!J$5&amp;$E650),'Hoja de Trabajo para listado'!$DE$151:$DG$151,0)),0)+IFERROR(INDEX('Hoja de Trabajo para listado'!$CD$155:$DC$1048576,MATCH($A650,'Hoja de Trabajo para listado'!$CD$155:$CD$1048576,0),MATCH((CUADRO!J$5&amp;$E650),'Hoja de Trabajo para listado'!$CD$151:$DC$151,0)),0)</f>
        <v>0</v>
      </c>
      <c r="K650" s="243">
        <f ca="1">+IFERROR(INDEX('Hoja de Trabajo para listado'!$A$155:$Z$1048576,MATCH($A650,'Hoja de Trabajo para listado'!$A$155:$A$1048576,0),MATCH((CUADRO!K$5&amp;$E650),'Hoja de Trabajo para listado'!$A$151:$Z$151,0)),0)+IFERROR(INDEX('Hoja de Trabajo para listado'!$AB$155:$BA$1048576,MATCH($A650,'Hoja de Trabajo para listado'!$AB$155:$AB$1048576,0),MATCH((CUADRO!K$5&amp;$E650),'Hoja de Trabajo para listado'!$AB$151:$BA$151,0)),0)+IFERROR(INDEX('Hoja de Trabajo para listado'!$BC$155:$CB$1048576,MATCH($A650,'Hoja de Trabajo para listado'!$BC$155:$BC$1048576,0),MATCH((CUADRO!K$5&amp;$E650),'Hoja de Trabajo para listado'!$BC$151:$CB$151,0)),0)+IFERROR(INDEX('Hoja de Trabajo para listado'!$DE$153:$DG$274,MATCH($A650,'Hoja de Trabajo para listado'!$DE$153:$DE$1048576,0),MATCH((CUADRO!K$5&amp;$E650),'Hoja de Trabajo para listado'!$DE$151:$DG$151,0)),0)+IFERROR(INDEX('Hoja de Trabajo para listado'!$CD$155:$DC$1048576,MATCH($A650,'Hoja de Trabajo para listado'!$CD$155:$CD$1048576,0),MATCH((CUADRO!K$5&amp;$E650),'Hoja de Trabajo para listado'!$CD$151:$DC$151,0)),0)</f>
        <v>0</v>
      </c>
      <c r="L650" s="243">
        <f ca="1">+IFERROR(INDEX('Hoja de Trabajo para listado'!$A$155:$Z$1048576,MATCH($A650,'Hoja de Trabajo para listado'!$A$155:$A$1048576,0),MATCH((CUADRO!L$5&amp;$E650),'Hoja de Trabajo para listado'!$A$151:$Z$151,0)),0)+IFERROR(INDEX('Hoja de Trabajo para listado'!$AB$155:$BA$1048576,MATCH($A650,'Hoja de Trabajo para listado'!$AB$155:$AB$1048576,0),MATCH((CUADRO!L$5&amp;$E650),'Hoja de Trabajo para listado'!$AB$151:$BA$151,0)),0)+IFERROR(INDEX('Hoja de Trabajo para listado'!$BC$155:$CB$1048576,MATCH($A650,'Hoja de Trabajo para listado'!$BC$155:$BC$1048576,0),MATCH((CUADRO!L$5&amp;$E650),'Hoja de Trabajo para listado'!$BC$151:$CB$151,0)),0)+IFERROR(INDEX('Hoja de Trabajo para listado'!$DE$153:$DG$274,MATCH($A650,'Hoja de Trabajo para listado'!$DE$153:$DE$1048576,0),MATCH((CUADRO!L$5&amp;$E650),'Hoja de Trabajo para listado'!$DE$151:$DG$151,0)),0)+IFERROR(INDEX('Hoja de Trabajo para listado'!$CD$155:$DC$1048576,MATCH($A650,'Hoja de Trabajo para listado'!$CD$155:$CD$1048576,0),MATCH((CUADRO!L$5&amp;$E650),'Hoja de Trabajo para listado'!$CD$151:$DC$151,0)),0)</f>
        <v>0</v>
      </c>
      <c r="M650" s="243">
        <f ca="1">+IFERROR(INDEX('Hoja de Trabajo para listado'!$A$155:$Z$1048576,MATCH($A650,'Hoja de Trabajo para listado'!$A$155:$A$1048576,0),MATCH((CUADRO!M$5&amp;$E650),'Hoja de Trabajo para listado'!$A$151:$Z$151,0)),0)+IFERROR(INDEX('Hoja de Trabajo para listado'!$AB$155:$BA$1048576,MATCH($A650,'Hoja de Trabajo para listado'!$AB$155:$AB$1048576,0),MATCH((CUADRO!M$5&amp;$E650),'Hoja de Trabajo para listado'!$AB$151:$BA$151,0)),0)+IFERROR(INDEX('Hoja de Trabajo para listado'!$BC$155:$CB$1048576,MATCH($A650,'Hoja de Trabajo para listado'!$BC$155:$BC$1048576,0),MATCH((CUADRO!M$5&amp;$E650),'Hoja de Trabajo para listado'!$BC$151:$CB$151,0)),0)+IFERROR(INDEX('Hoja de Trabajo para listado'!$DE$153:$DG$274,MATCH($A650,'Hoja de Trabajo para listado'!$DE$153:$DE$1048576,0),MATCH((CUADRO!M$5&amp;$E650),'Hoja de Trabajo para listado'!$DE$151:$DG$151,0)),0)+IFERROR(INDEX('Hoja de Trabajo para listado'!$CD$155:$DC$1048576,MATCH($A650,'Hoja de Trabajo para listado'!$CD$155:$CD$1048576,0),MATCH((CUADRO!M$5&amp;$E650),'Hoja de Trabajo para listado'!$CD$151:$DC$151,0)),0)</f>
        <v>0</v>
      </c>
      <c r="N650" s="243">
        <f ca="1">+IFERROR(INDEX('Hoja de Trabajo para listado'!$A$155:$Z$1048576,MATCH($A650,'Hoja de Trabajo para listado'!$A$155:$A$1048576,0),MATCH((CUADRO!N$5&amp;$E650),'Hoja de Trabajo para listado'!$A$151:$Z$151,0)),0)+IFERROR(INDEX('Hoja de Trabajo para listado'!$AB$155:$BA$1048576,MATCH($A650,'Hoja de Trabajo para listado'!$AB$155:$AB$1048576,0),MATCH((CUADRO!N$5&amp;$E650),'Hoja de Trabajo para listado'!$AB$151:$BA$151,0)),0)+IFERROR(INDEX('Hoja de Trabajo para listado'!$BC$155:$CB$1048576,MATCH($A650,'Hoja de Trabajo para listado'!$BC$155:$BC$1048576,0),MATCH((CUADRO!N$5&amp;$E650),'Hoja de Trabajo para listado'!$BC$151:$CB$151,0)),0)+IFERROR(INDEX('Hoja de Trabajo para listado'!$DE$153:$DG$274,MATCH($A650,'Hoja de Trabajo para listado'!$DE$153:$DE$1048576,0),MATCH((CUADRO!N$5&amp;$E650),'Hoja de Trabajo para listado'!$DE$151:$DG$151,0)),0)+IFERROR(INDEX('Hoja de Trabajo para listado'!$CD$155:$DC$1048576,MATCH($A650,'Hoja de Trabajo para listado'!$CD$155:$CD$1048576,0),MATCH((CUADRO!N$5&amp;$E650),'Hoja de Trabajo para listado'!$CD$151:$DC$151,0)),0)</f>
        <v>0</v>
      </c>
      <c r="O650" s="243">
        <f ca="1">+IFERROR(INDEX('Hoja de Trabajo para listado'!$A$155:$Z$1048576,MATCH($A650,'Hoja de Trabajo para listado'!$A$155:$A$1048576,0),MATCH((CUADRO!O$5&amp;$E650),'Hoja de Trabajo para listado'!$A$151:$Z$151,0)),0)+IFERROR(INDEX('Hoja de Trabajo para listado'!$AB$155:$BA$1048576,MATCH($A650,'Hoja de Trabajo para listado'!$AB$155:$AB$1048576,0),MATCH((CUADRO!O$5&amp;$E650),'Hoja de Trabajo para listado'!$AB$151:$BA$151,0)),0)+IFERROR(INDEX('Hoja de Trabajo para listado'!$BC$155:$CB$1048576,MATCH($A650,'Hoja de Trabajo para listado'!$BC$155:$BC$1048576,0),MATCH((CUADRO!O$5&amp;$E650),'Hoja de Trabajo para listado'!$BC$151:$CB$151,0)),0)+IFERROR(INDEX('Hoja de Trabajo para listado'!$DE$153:$DG$274,MATCH($A650,'Hoja de Trabajo para listado'!$DE$153:$DE$1048576,0),MATCH((CUADRO!O$5&amp;$E650),'Hoja de Trabajo para listado'!$DE$151:$DG$151,0)),0)+IFERROR(INDEX('Hoja de Trabajo para listado'!$CD$155:$DC$1048576,MATCH($A650,'Hoja de Trabajo para listado'!$CD$155:$CD$1048576,0),MATCH((CUADRO!O$5&amp;$E650),'Hoja de Trabajo para listado'!$CD$151:$DC$151,0)),0)</f>
        <v>0</v>
      </c>
      <c r="P650" s="243">
        <f ca="1">+IFERROR(INDEX('Hoja de Trabajo para listado'!$A$155:$Z$1048576,MATCH($A650,'Hoja de Trabajo para listado'!$A$155:$A$1048576,0),MATCH((CUADRO!P$5&amp;$E650),'Hoja de Trabajo para listado'!$A$151:$Z$151,0)),0)+IFERROR(INDEX('Hoja de Trabajo para listado'!$AB$155:$BA$1048576,MATCH($A650,'Hoja de Trabajo para listado'!$AB$155:$AB$1048576,0),MATCH((CUADRO!P$5&amp;$E650),'Hoja de Trabajo para listado'!$AB$151:$BA$151,0)),0)+IFERROR(INDEX('Hoja de Trabajo para listado'!$BC$155:$CB$1048576,MATCH($A650,'Hoja de Trabajo para listado'!$BC$155:$BC$1048576,0),MATCH((CUADRO!P$5&amp;$E650),'Hoja de Trabajo para listado'!$BC$151:$CB$151,0)),0)+IFERROR(INDEX('Hoja de Trabajo para listado'!$DE$153:$DG$274,MATCH($A650,'Hoja de Trabajo para listado'!$DE$153:$DE$1048576,0),MATCH((CUADRO!P$5&amp;$E650),'Hoja de Trabajo para listado'!$DE$151:$DG$151,0)),0)+IFERROR(INDEX('Hoja de Trabajo para listado'!$CD$155:$DC$1048576,MATCH($A650,'Hoja de Trabajo para listado'!$CD$155:$CD$1048576,0),MATCH((CUADRO!P$5&amp;$E650),'Hoja de Trabajo para listado'!$CD$151:$DC$151,0)),0)</f>
        <v>0</v>
      </c>
      <c r="Q650" s="243">
        <f ca="1">+IFERROR(INDEX('Hoja de Trabajo para listado'!$A$155:$Z$1048576,MATCH($A650,'Hoja de Trabajo para listado'!$A$155:$A$1048576,0),MATCH((CUADRO!Q$5&amp;$E650),'Hoja de Trabajo para listado'!$A$151:$Z$151,0)),0)+IFERROR(INDEX('Hoja de Trabajo para listado'!$AB$155:$BA$1048576,MATCH($A650,'Hoja de Trabajo para listado'!$AB$155:$AB$1048576,0),MATCH((CUADRO!Q$5&amp;$E650),'Hoja de Trabajo para listado'!$AB$151:$BA$151,0)),0)+IFERROR(INDEX('Hoja de Trabajo para listado'!$BC$155:$CB$1048576,MATCH($A650,'Hoja de Trabajo para listado'!$BC$155:$BC$1048576,0),MATCH((CUADRO!Q$5&amp;$E650),'Hoja de Trabajo para listado'!$BC$151:$CB$151,0)),0)+IFERROR(INDEX('Hoja de Trabajo para listado'!$DE$153:$DG$274,MATCH($A650,'Hoja de Trabajo para listado'!$DE$153:$DE$1048576,0),MATCH((CUADRO!Q$5&amp;$E650),'Hoja de Trabajo para listado'!$DE$151:$DG$151,0)),0)+IFERROR(INDEX('Hoja de Trabajo para listado'!$CD$155:$DC$1048576,MATCH($A650,'Hoja de Trabajo para listado'!$CD$155:$CD$1048576,0),MATCH((CUADRO!Q$5&amp;$E650),'Hoja de Trabajo para listado'!$CD$151:$DC$151,0)),0)</f>
        <v>0</v>
      </c>
      <c r="R650" s="243">
        <f t="shared" ca="1" si="23"/>
        <v>0</v>
      </c>
      <c r="S650" s="249"/>
      <c r="T650" s="243">
        <f ca="1">+T651</f>
        <v>0</v>
      </c>
      <c r="U650" s="242">
        <f t="shared" si="24"/>
        <v>1</v>
      </c>
      <c r="V650" s="333" t="str">
        <f>+VLOOKUP(A650,bd_lista!$A$3:$E$590,5,FALSE)</f>
        <v>Gobiernos Autonomos Municipales</v>
      </c>
      <c r="W650" s="383" t="str">
        <f>+V650</f>
        <v>Gobiernos Autonomos Municipales</v>
      </c>
      <c r="X650" s="242">
        <f>+VLOOKUP(A650,[3]Sheet1!$A$13:$D$744,4,FALSE)</f>
        <v>0</v>
      </c>
      <c r="Y650" s="242" t="e">
        <f>+VLOOKUP(X650,bd_lista!$A$3:$C$590,3,FALSE)</f>
        <v>#N/A</v>
      </c>
      <c r="Z650" s="294">
        <f>+X650</f>
        <v>0</v>
      </c>
      <c r="AA650" s="295" t="e">
        <f>+Y650</f>
        <v>#N/A</v>
      </c>
    </row>
    <row r="651" spans="1:27" customFormat="1" ht="15" hidden="1" customHeight="1">
      <c r="A651" s="32">
        <v>1278</v>
      </c>
      <c r="B651" s="389"/>
      <c r="C651" s="247" t="str">
        <f>+VLOOKUP(A651,bd_lista!$A$3:$C$590,3,FALSE)</f>
        <v>Gobierno Autónomo Municipal de San Andrés de Machaca</v>
      </c>
      <c r="D651" s="386"/>
      <c r="E651" s="244" t="s">
        <v>1305</v>
      </c>
      <c r="F651" s="243">
        <f ca="1">+IFERROR(INDEX('Hoja de Trabajo para listado'!$A$155:$Z$1048576,MATCH($A651,'Hoja de Trabajo para listado'!$A$155:$A$1048576,0),MATCH((CUADRO!F$5&amp;$E651),'Hoja de Trabajo para listado'!$A$151:$Z$151,0)),0)+IFERROR(INDEX('Hoja de Trabajo para listado'!$AB$155:$BA$1048576,MATCH($A651,'Hoja de Trabajo para listado'!$AB$155:$AB$1048576,0),MATCH((CUADRO!F$5&amp;$E651),'Hoja de Trabajo para listado'!$AB$151:$BA$151,0)),0)+IFERROR(INDEX('Hoja de Trabajo para listado'!$BC$155:$CB$1048576,MATCH($A651,'Hoja de Trabajo para listado'!$BC$155:$BC$1048576,0),MATCH((CUADRO!F$5&amp;$E651),'Hoja de Trabajo para listado'!$BC$151:$CB$151,0)),0)+IFERROR(INDEX('Hoja de Trabajo para listado'!$DE$153:$DG$274,MATCH($A651,'Hoja de Trabajo para listado'!$DE$153:$DE$1048576,0),MATCH((CUADRO!F$5&amp;$E651),'Hoja de Trabajo para listado'!$DE$151:$DG$151,0)),0)+IFERROR(INDEX('Hoja de Trabajo para listado'!$CD$155:$DC$1048576,MATCH($A651,'Hoja de Trabajo para listado'!$CD$155:$CD$1048576,0),MATCH((CUADRO!F$5&amp;$E651),'Hoja de Trabajo para listado'!$CD$151:$DC$151,0)),0)</f>
        <v>0</v>
      </c>
      <c r="G651" s="243">
        <f ca="1">+IFERROR(INDEX('Hoja de Trabajo para listado'!$A$155:$Z$1048576,MATCH($A651,'Hoja de Trabajo para listado'!$A$155:$A$1048576,0),MATCH((CUADRO!G$5&amp;$E651),'Hoja de Trabajo para listado'!$A$151:$Z$151,0)),0)+IFERROR(INDEX('Hoja de Trabajo para listado'!$AB$155:$BA$1048576,MATCH($A651,'Hoja de Trabajo para listado'!$AB$155:$AB$1048576,0),MATCH((CUADRO!G$5&amp;$E651),'Hoja de Trabajo para listado'!$AB$151:$BA$151,0)),0)+IFERROR(INDEX('Hoja de Trabajo para listado'!$BC$155:$CB$1048576,MATCH($A651,'Hoja de Trabajo para listado'!$BC$155:$BC$1048576,0),MATCH((CUADRO!G$5&amp;$E651),'Hoja de Trabajo para listado'!$BC$151:$CB$151,0)),0)+IFERROR(INDEX('Hoja de Trabajo para listado'!$DE$153:$DG$274,MATCH($A651,'Hoja de Trabajo para listado'!$DE$153:$DE$1048576,0),MATCH((CUADRO!G$5&amp;$E651),'Hoja de Trabajo para listado'!$DE$151:$DG$151,0)),0)+IFERROR(INDEX('Hoja de Trabajo para listado'!$CD$155:$DC$1048576,MATCH($A651,'Hoja de Trabajo para listado'!$CD$155:$CD$1048576,0),MATCH((CUADRO!G$5&amp;$E651),'Hoja de Trabajo para listado'!$CD$151:$DC$151,0)),0)</f>
        <v>0</v>
      </c>
      <c r="H651" s="243">
        <f ca="1">+IFERROR(INDEX('Hoja de Trabajo para listado'!$A$155:$Z$1048576,MATCH($A651,'Hoja de Trabajo para listado'!$A$155:$A$1048576,0),MATCH((CUADRO!H$5&amp;$E651),'Hoja de Trabajo para listado'!$A$151:$Z$151,0)),0)+IFERROR(INDEX('Hoja de Trabajo para listado'!$AB$155:$BA$1048576,MATCH($A651,'Hoja de Trabajo para listado'!$AB$155:$AB$1048576,0),MATCH((CUADRO!H$5&amp;$E651),'Hoja de Trabajo para listado'!$AB$151:$BA$151,0)),0)+IFERROR(INDEX('Hoja de Trabajo para listado'!$BC$155:$CB$1048576,MATCH($A651,'Hoja de Trabajo para listado'!$BC$155:$BC$1048576,0),MATCH((CUADRO!H$5&amp;$E651),'Hoja de Trabajo para listado'!$BC$151:$CB$151,0)),0)+IFERROR(INDEX('Hoja de Trabajo para listado'!$DE$153:$DG$274,MATCH($A651,'Hoja de Trabajo para listado'!$DE$153:$DE$1048576,0),MATCH((CUADRO!H$5&amp;$E651),'Hoja de Trabajo para listado'!$DE$151:$DG$151,0)),0)+IFERROR(INDEX('Hoja de Trabajo para listado'!$CD$155:$DC$1048576,MATCH($A651,'Hoja de Trabajo para listado'!$CD$155:$CD$1048576,0),MATCH((CUADRO!H$5&amp;$E651),'Hoja de Trabajo para listado'!$CD$151:$DC$151,0)),0)</f>
        <v>0</v>
      </c>
      <c r="I651" s="243">
        <f ca="1">+IFERROR(INDEX('Hoja de Trabajo para listado'!$A$155:$Z$1048576,MATCH($A651,'Hoja de Trabajo para listado'!$A$155:$A$1048576,0),MATCH((CUADRO!I$5&amp;$E651),'Hoja de Trabajo para listado'!$A$151:$Z$151,0)),0)+IFERROR(INDEX('Hoja de Trabajo para listado'!$AB$155:$BA$1048576,MATCH($A651,'Hoja de Trabajo para listado'!$AB$155:$AB$1048576,0),MATCH((CUADRO!I$5&amp;$E651),'Hoja de Trabajo para listado'!$AB$151:$BA$151,0)),0)+IFERROR(INDEX('Hoja de Trabajo para listado'!$BC$155:$CB$1048576,MATCH($A651,'Hoja de Trabajo para listado'!$BC$155:$BC$1048576,0),MATCH((CUADRO!I$5&amp;$E651),'Hoja de Trabajo para listado'!$BC$151:$CB$151,0)),0)+IFERROR(INDEX('Hoja de Trabajo para listado'!$DE$153:$DG$274,MATCH($A651,'Hoja de Trabajo para listado'!$DE$153:$DE$1048576,0),MATCH((CUADRO!I$5&amp;$E651),'Hoja de Trabajo para listado'!$DE$151:$DG$151,0)),0)+IFERROR(INDEX('Hoja de Trabajo para listado'!$CD$155:$DC$1048576,MATCH($A651,'Hoja de Trabajo para listado'!$CD$155:$CD$1048576,0),MATCH((CUADRO!I$5&amp;$E651),'Hoja de Trabajo para listado'!$CD$151:$DC$151,0)),0)</f>
        <v>0</v>
      </c>
      <c r="J651" s="243">
        <f ca="1">+IFERROR(INDEX('Hoja de Trabajo para listado'!$A$155:$Z$1048576,MATCH($A651,'Hoja de Trabajo para listado'!$A$155:$A$1048576,0),MATCH((CUADRO!J$5&amp;$E651),'Hoja de Trabajo para listado'!$A$151:$Z$151,0)),0)+IFERROR(INDEX('Hoja de Trabajo para listado'!$AB$155:$BA$1048576,MATCH($A651,'Hoja de Trabajo para listado'!$AB$155:$AB$1048576,0),MATCH((CUADRO!J$5&amp;$E651),'Hoja de Trabajo para listado'!$AB$151:$BA$151,0)),0)+IFERROR(INDEX('Hoja de Trabajo para listado'!$BC$155:$CB$1048576,MATCH($A651,'Hoja de Trabajo para listado'!$BC$155:$BC$1048576,0),MATCH((CUADRO!J$5&amp;$E651),'Hoja de Trabajo para listado'!$BC$151:$CB$151,0)),0)+IFERROR(INDEX('Hoja de Trabajo para listado'!$DE$153:$DG$274,MATCH($A651,'Hoja de Trabajo para listado'!$DE$153:$DE$1048576,0),MATCH((CUADRO!J$5&amp;$E651),'Hoja de Trabajo para listado'!$DE$151:$DG$151,0)),0)+IFERROR(INDEX('Hoja de Trabajo para listado'!$CD$155:$DC$1048576,MATCH($A651,'Hoja de Trabajo para listado'!$CD$155:$CD$1048576,0),MATCH((CUADRO!J$5&amp;$E651),'Hoja de Trabajo para listado'!$CD$151:$DC$151,0)),0)</f>
        <v>0</v>
      </c>
      <c r="K651" s="243">
        <f ca="1">+IFERROR(INDEX('Hoja de Trabajo para listado'!$A$155:$Z$1048576,MATCH($A651,'Hoja de Trabajo para listado'!$A$155:$A$1048576,0),MATCH((CUADRO!K$5&amp;$E651),'Hoja de Trabajo para listado'!$A$151:$Z$151,0)),0)+IFERROR(INDEX('Hoja de Trabajo para listado'!$AB$155:$BA$1048576,MATCH($A651,'Hoja de Trabajo para listado'!$AB$155:$AB$1048576,0),MATCH((CUADRO!K$5&amp;$E651),'Hoja de Trabajo para listado'!$AB$151:$BA$151,0)),0)+IFERROR(INDEX('Hoja de Trabajo para listado'!$BC$155:$CB$1048576,MATCH($A651,'Hoja de Trabajo para listado'!$BC$155:$BC$1048576,0),MATCH((CUADRO!K$5&amp;$E651),'Hoja de Trabajo para listado'!$BC$151:$CB$151,0)),0)+IFERROR(INDEX('Hoja de Trabajo para listado'!$DE$153:$DG$274,MATCH($A651,'Hoja de Trabajo para listado'!$DE$153:$DE$1048576,0),MATCH((CUADRO!K$5&amp;$E651),'Hoja de Trabajo para listado'!$DE$151:$DG$151,0)),0)+IFERROR(INDEX('Hoja de Trabajo para listado'!$CD$155:$DC$1048576,MATCH($A651,'Hoja de Trabajo para listado'!$CD$155:$CD$1048576,0),MATCH((CUADRO!K$5&amp;$E651),'Hoja de Trabajo para listado'!$CD$151:$DC$151,0)),0)</f>
        <v>0</v>
      </c>
      <c r="L651" s="243">
        <f ca="1">+IFERROR(INDEX('Hoja de Trabajo para listado'!$A$155:$Z$1048576,MATCH($A651,'Hoja de Trabajo para listado'!$A$155:$A$1048576,0),MATCH((CUADRO!L$5&amp;$E651),'Hoja de Trabajo para listado'!$A$151:$Z$151,0)),0)+IFERROR(INDEX('Hoja de Trabajo para listado'!$AB$155:$BA$1048576,MATCH($A651,'Hoja de Trabajo para listado'!$AB$155:$AB$1048576,0),MATCH((CUADRO!L$5&amp;$E651),'Hoja de Trabajo para listado'!$AB$151:$BA$151,0)),0)+IFERROR(INDEX('Hoja de Trabajo para listado'!$BC$155:$CB$1048576,MATCH($A651,'Hoja de Trabajo para listado'!$BC$155:$BC$1048576,0),MATCH((CUADRO!L$5&amp;$E651),'Hoja de Trabajo para listado'!$BC$151:$CB$151,0)),0)+IFERROR(INDEX('Hoja de Trabajo para listado'!$DE$153:$DG$274,MATCH($A651,'Hoja de Trabajo para listado'!$DE$153:$DE$1048576,0),MATCH((CUADRO!L$5&amp;$E651),'Hoja de Trabajo para listado'!$DE$151:$DG$151,0)),0)+IFERROR(INDEX('Hoja de Trabajo para listado'!$CD$155:$DC$1048576,MATCH($A651,'Hoja de Trabajo para listado'!$CD$155:$CD$1048576,0),MATCH((CUADRO!L$5&amp;$E651),'Hoja de Trabajo para listado'!$CD$151:$DC$151,0)),0)</f>
        <v>0</v>
      </c>
      <c r="M651" s="243">
        <f ca="1">+IFERROR(INDEX('Hoja de Trabajo para listado'!$A$155:$Z$1048576,MATCH($A651,'Hoja de Trabajo para listado'!$A$155:$A$1048576,0),MATCH((CUADRO!M$5&amp;$E651),'Hoja de Trabajo para listado'!$A$151:$Z$151,0)),0)+IFERROR(INDEX('Hoja de Trabajo para listado'!$AB$155:$BA$1048576,MATCH($A651,'Hoja de Trabajo para listado'!$AB$155:$AB$1048576,0),MATCH((CUADRO!M$5&amp;$E651),'Hoja de Trabajo para listado'!$AB$151:$BA$151,0)),0)+IFERROR(INDEX('Hoja de Trabajo para listado'!$BC$155:$CB$1048576,MATCH($A651,'Hoja de Trabajo para listado'!$BC$155:$BC$1048576,0),MATCH((CUADRO!M$5&amp;$E651),'Hoja de Trabajo para listado'!$BC$151:$CB$151,0)),0)+IFERROR(INDEX('Hoja de Trabajo para listado'!$DE$153:$DG$274,MATCH($A651,'Hoja de Trabajo para listado'!$DE$153:$DE$1048576,0),MATCH((CUADRO!M$5&amp;$E651),'Hoja de Trabajo para listado'!$DE$151:$DG$151,0)),0)+IFERROR(INDEX('Hoja de Trabajo para listado'!$CD$155:$DC$1048576,MATCH($A651,'Hoja de Trabajo para listado'!$CD$155:$CD$1048576,0),MATCH((CUADRO!M$5&amp;$E651),'Hoja de Trabajo para listado'!$CD$151:$DC$151,0)),0)</f>
        <v>0</v>
      </c>
      <c r="N651" s="243">
        <f ca="1">+IFERROR(INDEX('Hoja de Trabajo para listado'!$A$155:$Z$1048576,MATCH($A651,'Hoja de Trabajo para listado'!$A$155:$A$1048576,0),MATCH((CUADRO!N$5&amp;$E651),'Hoja de Trabajo para listado'!$A$151:$Z$151,0)),0)+IFERROR(INDEX('Hoja de Trabajo para listado'!$AB$155:$BA$1048576,MATCH($A651,'Hoja de Trabajo para listado'!$AB$155:$AB$1048576,0),MATCH((CUADRO!N$5&amp;$E651),'Hoja de Trabajo para listado'!$AB$151:$BA$151,0)),0)+IFERROR(INDEX('Hoja de Trabajo para listado'!$BC$155:$CB$1048576,MATCH($A651,'Hoja de Trabajo para listado'!$BC$155:$BC$1048576,0),MATCH((CUADRO!N$5&amp;$E651),'Hoja de Trabajo para listado'!$BC$151:$CB$151,0)),0)+IFERROR(INDEX('Hoja de Trabajo para listado'!$DE$153:$DG$274,MATCH($A651,'Hoja de Trabajo para listado'!$DE$153:$DE$1048576,0),MATCH((CUADRO!N$5&amp;$E651),'Hoja de Trabajo para listado'!$DE$151:$DG$151,0)),0)+IFERROR(INDEX('Hoja de Trabajo para listado'!$CD$155:$DC$1048576,MATCH($A651,'Hoja de Trabajo para listado'!$CD$155:$CD$1048576,0),MATCH((CUADRO!N$5&amp;$E651),'Hoja de Trabajo para listado'!$CD$151:$DC$151,0)),0)</f>
        <v>0</v>
      </c>
      <c r="O651" s="243">
        <f ca="1">+IFERROR(INDEX('Hoja de Trabajo para listado'!$A$155:$Z$1048576,MATCH($A651,'Hoja de Trabajo para listado'!$A$155:$A$1048576,0),MATCH((CUADRO!O$5&amp;$E651),'Hoja de Trabajo para listado'!$A$151:$Z$151,0)),0)+IFERROR(INDEX('Hoja de Trabajo para listado'!$AB$155:$BA$1048576,MATCH($A651,'Hoja de Trabajo para listado'!$AB$155:$AB$1048576,0),MATCH((CUADRO!O$5&amp;$E651),'Hoja de Trabajo para listado'!$AB$151:$BA$151,0)),0)+IFERROR(INDEX('Hoja de Trabajo para listado'!$BC$155:$CB$1048576,MATCH($A651,'Hoja de Trabajo para listado'!$BC$155:$BC$1048576,0),MATCH((CUADRO!O$5&amp;$E651),'Hoja de Trabajo para listado'!$BC$151:$CB$151,0)),0)+IFERROR(INDEX('Hoja de Trabajo para listado'!$DE$153:$DG$274,MATCH($A651,'Hoja de Trabajo para listado'!$DE$153:$DE$1048576,0),MATCH((CUADRO!O$5&amp;$E651),'Hoja de Trabajo para listado'!$DE$151:$DG$151,0)),0)+IFERROR(INDEX('Hoja de Trabajo para listado'!$CD$155:$DC$1048576,MATCH($A651,'Hoja de Trabajo para listado'!$CD$155:$CD$1048576,0),MATCH((CUADRO!O$5&amp;$E651),'Hoja de Trabajo para listado'!$CD$151:$DC$151,0)),0)</f>
        <v>0</v>
      </c>
      <c r="P651" s="243">
        <f ca="1">+IFERROR(INDEX('Hoja de Trabajo para listado'!$A$155:$Z$1048576,MATCH($A651,'Hoja de Trabajo para listado'!$A$155:$A$1048576,0),MATCH((CUADRO!P$5&amp;$E651),'Hoja de Trabajo para listado'!$A$151:$Z$151,0)),0)+IFERROR(INDEX('Hoja de Trabajo para listado'!$AB$155:$BA$1048576,MATCH($A651,'Hoja de Trabajo para listado'!$AB$155:$AB$1048576,0),MATCH((CUADRO!P$5&amp;$E651),'Hoja de Trabajo para listado'!$AB$151:$BA$151,0)),0)+IFERROR(INDEX('Hoja de Trabajo para listado'!$BC$155:$CB$1048576,MATCH($A651,'Hoja de Trabajo para listado'!$BC$155:$BC$1048576,0),MATCH((CUADRO!P$5&amp;$E651),'Hoja de Trabajo para listado'!$BC$151:$CB$151,0)),0)+IFERROR(INDEX('Hoja de Trabajo para listado'!$DE$153:$DG$274,MATCH($A651,'Hoja de Trabajo para listado'!$DE$153:$DE$1048576,0),MATCH((CUADRO!P$5&amp;$E651),'Hoja de Trabajo para listado'!$DE$151:$DG$151,0)),0)+IFERROR(INDEX('Hoja de Trabajo para listado'!$CD$155:$DC$1048576,MATCH($A651,'Hoja de Trabajo para listado'!$CD$155:$CD$1048576,0),MATCH((CUADRO!P$5&amp;$E651),'Hoja de Trabajo para listado'!$CD$151:$DC$151,0)),0)</f>
        <v>0</v>
      </c>
      <c r="Q651" s="243">
        <f ca="1">+IFERROR(INDEX('Hoja de Trabajo para listado'!$A$155:$Z$1048576,MATCH($A651,'Hoja de Trabajo para listado'!$A$155:$A$1048576,0),MATCH((CUADRO!Q$5&amp;$E651),'Hoja de Trabajo para listado'!$A$151:$Z$151,0)),0)+IFERROR(INDEX('Hoja de Trabajo para listado'!$AB$155:$BA$1048576,MATCH($A651,'Hoja de Trabajo para listado'!$AB$155:$AB$1048576,0),MATCH((CUADRO!Q$5&amp;$E651),'Hoja de Trabajo para listado'!$AB$151:$BA$151,0)),0)+IFERROR(INDEX('Hoja de Trabajo para listado'!$BC$155:$CB$1048576,MATCH($A651,'Hoja de Trabajo para listado'!$BC$155:$BC$1048576,0),MATCH((CUADRO!Q$5&amp;$E651),'Hoja de Trabajo para listado'!$BC$151:$CB$151,0)),0)+IFERROR(INDEX('Hoja de Trabajo para listado'!$DE$153:$DG$274,MATCH($A651,'Hoja de Trabajo para listado'!$DE$153:$DE$1048576,0),MATCH((CUADRO!Q$5&amp;$E651),'Hoja de Trabajo para listado'!$DE$151:$DG$151,0)),0)+IFERROR(INDEX('Hoja de Trabajo para listado'!$CD$155:$DC$1048576,MATCH($A651,'Hoja de Trabajo para listado'!$CD$155:$CD$1048576,0),MATCH((CUADRO!Q$5&amp;$E651),'Hoja de Trabajo para listado'!$CD$151:$DC$151,0)),0)</f>
        <v>0</v>
      </c>
      <c r="R651" s="243">
        <f t="shared" ca="1" si="23"/>
        <v>0</v>
      </c>
      <c r="S651" s="249">
        <f ca="1">+R650+R651</f>
        <v>0</v>
      </c>
      <c r="T651" s="243">
        <f ca="1">+S651</f>
        <v>0</v>
      </c>
      <c r="U651" s="242">
        <f t="shared" si="24"/>
        <v>2</v>
      </c>
      <c r="V651" s="333" t="str">
        <f>+VLOOKUP(A651,bd_lista!$A$3:$E$590,5,FALSE)</f>
        <v>Gobiernos Autonomos Municipales</v>
      </c>
      <c r="W651" s="384"/>
      <c r="X651" s="242">
        <f>+VLOOKUP(A651,[3]Sheet1!$A$13:$D$744,4,FALSE)</f>
        <v>0</v>
      </c>
      <c r="Y651" s="242" t="e">
        <f>+VLOOKUP(X651,bd_lista!$A$3:$C$590,3,FALSE)</f>
        <v>#N/A</v>
      </c>
      <c r="Z651" s="292"/>
      <c r="AA651" s="293"/>
    </row>
    <row r="652" spans="1:27" customFormat="1" ht="15" hidden="1" customHeight="1">
      <c r="A652" s="32">
        <v>1279</v>
      </c>
      <c r="B652" s="388">
        <f>+A652</f>
        <v>1279</v>
      </c>
      <c r="C652" s="247" t="str">
        <f>+VLOOKUP(A652,bd_lista!$A$3:$C$590,3,FALSE)</f>
        <v>Gobierno Autónomo Municipal de Jesús de Machaca</v>
      </c>
      <c r="D652" s="385" t="str">
        <f>+C652</f>
        <v>Gobierno Autónomo Municipal de Jesús de Machaca</v>
      </c>
      <c r="E652" s="242" t="s">
        <v>1304</v>
      </c>
      <c r="F652" s="243">
        <f ca="1">+IFERROR(INDEX('Hoja de Trabajo para listado'!$A$155:$Z$1048576,MATCH($A652,'Hoja de Trabajo para listado'!$A$155:$A$1048576,0),MATCH((CUADRO!F$5&amp;$E652),'Hoja de Trabajo para listado'!$A$151:$Z$151,0)),0)+IFERROR(INDEX('Hoja de Trabajo para listado'!$AB$155:$BA$1048576,MATCH($A652,'Hoja de Trabajo para listado'!$AB$155:$AB$1048576,0),MATCH((CUADRO!F$5&amp;$E652),'Hoja de Trabajo para listado'!$AB$151:$BA$151,0)),0)+IFERROR(INDEX('Hoja de Trabajo para listado'!$BC$155:$CB$1048576,MATCH($A652,'Hoja de Trabajo para listado'!$BC$155:$BC$1048576,0),MATCH((CUADRO!F$5&amp;$E652),'Hoja de Trabajo para listado'!$BC$151:$CB$151,0)),0)+IFERROR(INDEX('Hoja de Trabajo para listado'!$DE$153:$DG$274,MATCH($A652,'Hoja de Trabajo para listado'!$DE$153:$DE$1048576,0),MATCH((CUADRO!F$5&amp;$E652),'Hoja de Trabajo para listado'!$DE$151:$DG$151,0)),0)+IFERROR(INDEX('Hoja de Trabajo para listado'!$CD$155:$DC$1048576,MATCH($A652,'Hoja de Trabajo para listado'!$CD$155:$CD$1048576,0),MATCH((CUADRO!F$5&amp;$E652),'Hoja de Trabajo para listado'!$CD$151:$DC$151,0)),0)</f>
        <v>0</v>
      </c>
      <c r="G652" s="243">
        <f ca="1">+IFERROR(INDEX('Hoja de Trabajo para listado'!$A$155:$Z$1048576,MATCH($A652,'Hoja de Trabajo para listado'!$A$155:$A$1048576,0),MATCH((CUADRO!G$5&amp;$E652),'Hoja de Trabajo para listado'!$A$151:$Z$151,0)),0)+IFERROR(INDEX('Hoja de Trabajo para listado'!$AB$155:$BA$1048576,MATCH($A652,'Hoja de Trabajo para listado'!$AB$155:$AB$1048576,0),MATCH((CUADRO!G$5&amp;$E652),'Hoja de Trabajo para listado'!$AB$151:$BA$151,0)),0)+IFERROR(INDEX('Hoja de Trabajo para listado'!$BC$155:$CB$1048576,MATCH($A652,'Hoja de Trabajo para listado'!$BC$155:$BC$1048576,0),MATCH((CUADRO!G$5&amp;$E652),'Hoja de Trabajo para listado'!$BC$151:$CB$151,0)),0)+IFERROR(INDEX('Hoja de Trabajo para listado'!$DE$153:$DG$274,MATCH($A652,'Hoja de Trabajo para listado'!$DE$153:$DE$1048576,0),MATCH((CUADRO!G$5&amp;$E652),'Hoja de Trabajo para listado'!$DE$151:$DG$151,0)),0)+IFERROR(INDEX('Hoja de Trabajo para listado'!$CD$155:$DC$1048576,MATCH($A652,'Hoja de Trabajo para listado'!$CD$155:$CD$1048576,0),MATCH((CUADRO!G$5&amp;$E652),'Hoja de Trabajo para listado'!$CD$151:$DC$151,0)),0)</f>
        <v>0</v>
      </c>
      <c r="H652" s="243">
        <f ca="1">+IFERROR(INDEX('Hoja de Trabajo para listado'!$A$155:$Z$1048576,MATCH($A652,'Hoja de Trabajo para listado'!$A$155:$A$1048576,0),MATCH((CUADRO!H$5&amp;$E652),'Hoja de Trabajo para listado'!$A$151:$Z$151,0)),0)+IFERROR(INDEX('Hoja de Trabajo para listado'!$AB$155:$BA$1048576,MATCH($A652,'Hoja de Trabajo para listado'!$AB$155:$AB$1048576,0),MATCH((CUADRO!H$5&amp;$E652),'Hoja de Trabajo para listado'!$AB$151:$BA$151,0)),0)+IFERROR(INDEX('Hoja de Trabajo para listado'!$BC$155:$CB$1048576,MATCH($A652,'Hoja de Trabajo para listado'!$BC$155:$BC$1048576,0),MATCH((CUADRO!H$5&amp;$E652),'Hoja de Trabajo para listado'!$BC$151:$CB$151,0)),0)+IFERROR(INDEX('Hoja de Trabajo para listado'!$DE$153:$DG$274,MATCH($A652,'Hoja de Trabajo para listado'!$DE$153:$DE$1048576,0),MATCH((CUADRO!H$5&amp;$E652),'Hoja de Trabajo para listado'!$DE$151:$DG$151,0)),0)+IFERROR(INDEX('Hoja de Trabajo para listado'!$CD$155:$DC$1048576,MATCH($A652,'Hoja de Trabajo para listado'!$CD$155:$CD$1048576,0),MATCH((CUADRO!H$5&amp;$E652),'Hoja de Trabajo para listado'!$CD$151:$DC$151,0)),0)</f>
        <v>0</v>
      </c>
      <c r="I652" s="243">
        <f ca="1">+IFERROR(INDEX('Hoja de Trabajo para listado'!$A$155:$Z$1048576,MATCH($A652,'Hoja de Trabajo para listado'!$A$155:$A$1048576,0),MATCH((CUADRO!I$5&amp;$E652),'Hoja de Trabajo para listado'!$A$151:$Z$151,0)),0)+IFERROR(INDEX('Hoja de Trabajo para listado'!$AB$155:$BA$1048576,MATCH($A652,'Hoja de Trabajo para listado'!$AB$155:$AB$1048576,0),MATCH((CUADRO!I$5&amp;$E652),'Hoja de Trabajo para listado'!$AB$151:$BA$151,0)),0)+IFERROR(INDEX('Hoja de Trabajo para listado'!$BC$155:$CB$1048576,MATCH($A652,'Hoja de Trabajo para listado'!$BC$155:$BC$1048576,0),MATCH((CUADRO!I$5&amp;$E652),'Hoja de Trabajo para listado'!$BC$151:$CB$151,0)),0)+IFERROR(INDEX('Hoja de Trabajo para listado'!$DE$153:$DG$274,MATCH($A652,'Hoja de Trabajo para listado'!$DE$153:$DE$1048576,0),MATCH((CUADRO!I$5&amp;$E652),'Hoja de Trabajo para listado'!$DE$151:$DG$151,0)),0)+IFERROR(INDEX('Hoja de Trabajo para listado'!$CD$155:$DC$1048576,MATCH($A652,'Hoja de Trabajo para listado'!$CD$155:$CD$1048576,0),MATCH((CUADRO!I$5&amp;$E652),'Hoja de Trabajo para listado'!$CD$151:$DC$151,0)),0)</f>
        <v>0</v>
      </c>
      <c r="J652" s="243">
        <f ca="1">+IFERROR(INDEX('Hoja de Trabajo para listado'!$A$155:$Z$1048576,MATCH($A652,'Hoja de Trabajo para listado'!$A$155:$A$1048576,0),MATCH((CUADRO!J$5&amp;$E652),'Hoja de Trabajo para listado'!$A$151:$Z$151,0)),0)+IFERROR(INDEX('Hoja de Trabajo para listado'!$AB$155:$BA$1048576,MATCH($A652,'Hoja de Trabajo para listado'!$AB$155:$AB$1048576,0),MATCH((CUADRO!J$5&amp;$E652),'Hoja de Trabajo para listado'!$AB$151:$BA$151,0)),0)+IFERROR(INDEX('Hoja de Trabajo para listado'!$BC$155:$CB$1048576,MATCH($A652,'Hoja de Trabajo para listado'!$BC$155:$BC$1048576,0),MATCH((CUADRO!J$5&amp;$E652),'Hoja de Trabajo para listado'!$BC$151:$CB$151,0)),0)+IFERROR(INDEX('Hoja de Trabajo para listado'!$DE$153:$DG$274,MATCH($A652,'Hoja de Trabajo para listado'!$DE$153:$DE$1048576,0),MATCH((CUADRO!J$5&amp;$E652),'Hoja de Trabajo para listado'!$DE$151:$DG$151,0)),0)+IFERROR(INDEX('Hoja de Trabajo para listado'!$CD$155:$DC$1048576,MATCH($A652,'Hoja de Trabajo para listado'!$CD$155:$CD$1048576,0),MATCH((CUADRO!J$5&amp;$E652),'Hoja de Trabajo para listado'!$CD$151:$DC$151,0)),0)</f>
        <v>0</v>
      </c>
      <c r="K652" s="243">
        <f ca="1">+IFERROR(INDEX('Hoja de Trabajo para listado'!$A$155:$Z$1048576,MATCH($A652,'Hoja de Trabajo para listado'!$A$155:$A$1048576,0),MATCH((CUADRO!K$5&amp;$E652),'Hoja de Trabajo para listado'!$A$151:$Z$151,0)),0)+IFERROR(INDEX('Hoja de Trabajo para listado'!$AB$155:$BA$1048576,MATCH($A652,'Hoja de Trabajo para listado'!$AB$155:$AB$1048576,0),MATCH((CUADRO!K$5&amp;$E652),'Hoja de Trabajo para listado'!$AB$151:$BA$151,0)),0)+IFERROR(INDEX('Hoja de Trabajo para listado'!$BC$155:$CB$1048576,MATCH($A652,'Hoja de Trabajo para listado'!$BC$155:$BC$1048576,0),MATCH((CUADRO!K$5&amp;$E652),'Hoja de Trabajo para listado'!$BC$151:$CB$151,0)),0)+IFERROR(INDEX('Hoja de Trabajo para listado'!$DE$153:$DG$274,MATCH($A652,'Hoja de Trabajo para listado'!$DE$153:$DE$1048576,0),MATCH((CUADRO!K$5&amp;$E652),'Hoja de Trabajo para listado'!$DE$151:$DG$151,0)),0)+IFERROR(INDEX('Hoja de Trabajo para listado'!$CD$155:$DC$1048576,MATCH($A652,'Hoja de Trabajo para listado'!$CD$155:$CD$1048576,0),MATCH((CUADRO!K$5&amp;$E652),'Hoja de Trabajo para listado'!$CD$151:$DC$151,0)),0)</f>
        <v>0</v>
      </c>
      <c r="L652" s="243">
        <f ca="1">+IFERROR(INDEX('Hoja de Trabajo para listado'!$A$155:$Z$1048576,MATCH($A652,'Hoja de Trabajo para listado'!$A$155:$A$1048576,0),MATCH((CUADRO!L$5&amp;$E652),'Hoja de Trabajo para listado'!$A$151:$Z$151,0)),0)+IFERROR(INDEX('Hoja de Trabajo para listado'!$AB$155:$BA$1048576,MATCH($A652,'Hoja de Trabajo para listado'!$AB$155:$AB$1048576,0),MATCH((CUADRO!L$5&amp;$E652),'Hoja de Trabajo para listado'!$AB$151:$BA$151,0)),0)+IFERROR(INDEX('Hoja de Trabajo para listado'!$BC$155:$CB$1048576,MATCH($A652,'Hoja de Trabajo para listado'!$BC$155:$BC$1048576,0),MATCH((CUADRO!L$5&amp;$E652),'Hoja de Trabajo para listado'!$BC$151:$CB$151,0)),0)+IFERROR(INDEX('Hoja de Trabajo para listado'!$DE$153:$DG$274,MATCH($A652,'Hoja de Trabajo para listado'!$DE$153:$DE$1048576,0),MATCH((CUADRO!L$5&amp;$E652),'Hoja de Trabajo para listado'!$DE$151:$DG$151,0)),0)+IFERROR(INDEX('Hoja de Trabajo para listado'!$CD$155:$DC$1048576,MATCH($A652,'Hoja de Trabajo para listado'!$CD$155:$CD$1048576,0),MATCH((CUADRO!L$5&amp;$E652),'Hoja de Trabajo para listado'!$CD$151:$DC$151,0)),0)</f>
        <v>0</v>
      </c>
      <c r="M652" s="243">
        <f ca="1">+IFERROR(INDEX('Hoja de Trabajo para listado'!$A$155:$Z$1048576,MATCH($A652,'Hoja de Trabajo para listado'!$A$155:$A$1048576,0),MATCH((CUADRO!M$5&amp;$E652),'Hoja de Trabajo para listado'!$A$151:$Z$151,0)),0)+IFERROR(INDEX('Hoja de Trabajo para listado'!$AB$155:$BA$1048576,MATCH($A652,'Hoja de Trabajo para listado'!$AB$155:$AB$1048576,0),MATCH((CUADRO!M$5&amp;$E652),'Hoja de Trabajo para listado'!$AB$151:$BA$151,0)),0)+IFERROR(INDEX('Hoja de Trabajo para listado'!$BC$155:$CB$1048576,MATCH($A652,'Hoja de Trabajo para listado'!$BC$155:$BC$1048576,0),MATCH((CUADRO!M$5&amp;$E652),'Hoja de Trabajo para listado'!$BC$151:$CB$151,0)),0)+IFERROR(INDEX('Hoja de Trabajo para listado'!$DE$153:$DG$274,MATCH($A652,'Hoja de Trabajo para listado'!$DE$153:$DE$1048576,0),MATCH((CUADRO!M$5&amp;$E652),'Hoja de Trabajo para listado'!$DE$151:$DG$151,0)),0)+IFERROR(INDEX('Hoja de Trabajo para listado'!$CD$155:$DC$1048576,MATCH($A652,'Hoja de Trabajo para listado'!$CD$155:$CD$1048576,0),MATCH((CUADRO!M$5&amp;$E652),'Hoja de Trabajo para listado'!$CD$151:$DC$151,0)),0)</f>
        <v>0</v>
      </c>
      <c r="N652" s="243">
        <f ca="1">+IFERROR(INDEX('Hoja de Trabajo para listado'!$A$155:$Z$1048576,MATCH($A652,'Hoja de Trabajo para listado'!$A$155:$A$1048576,0),MATCH((CUADRO!N$5&amp;$E652),'Hoja de Trabajo para listado'!$A$151:$Z$151,0)),0)+IFERROR(INDEX('Hoja de Trabajo para listado'!$AB$155:$BA$1048576,MATCH($A652,'Hoja de Trabajo para listado'!$AB$155:$AB$1048576,0),MATCH((CUADRO!N$5&amp;$E652),'Hoja de Trabajo para listado'!$AB$151:$BA$151,0)),0)+IFERROR(INDEX('Hoja de Trabajo para listado'!$BC$155:$CB$1048576,MATCH($A652,'Hoja de Trabajo para listado'!$BC$155:$BC$1048576,0),MATCH((CUADRO!N$5&amp;$E652),'Hoja de Trabajo para listado'!$BC$151:$CB$151,0)),0)+IFERROR(INDEX('Hoja de Trabajo para listado'!$DE$153:$DG$274,MATCH($A652,'Hoja de Trabajo para listado'!$DE$153:$DE$1048576,0),MATCH((CUADRO!N$5&amp;$E652),'Hoja de Trabajo para listado'!$DE$151:$DG$151,0)),0)+IFERROR(INDEX('Hoja de Trabajo para listado'!$CD$155:$DC$1048576,MATCH($A652,'Hoja de Trabajo para listado'!$CD$155:$CD$1048576,0),MATCH((CUADRO!N$5&amp;$E652),'Hoja de Trabajo para listado'!$CD$151:$DC$151,0)),0)</f>
        <v>0</v>
      </c>
      <c r="O652" s="243">
        <f ca="1">+IFERROR(INDEX('Hoja de Trabajo para listado'!$A$155:$Z$1048576,MATCH($A652,'Hoja de Trabajo para listado'!$A$155:$A$1048576,0),MATCH((CUADRO!O$5&amp;$E652),'Hoja de Trabajo para listado'!$A$151:$Z$151,0)),0)+IFERROR(INDEX('Hoja de Trabajo para listado'!$AB$155:$BA$1048576,MATCH($A652,'Hoja de Trabajo para listado'!$AB$155:$AB$1048576,0),MATCH((CUADRO!O$5&amp;$E652),'Hoja de Trabajo para listado'!$AB$151:$BA$151,0)),0)+IFERROR(INDEX('Hoja de Trabajo para listado'!$BC$155:$CB$1048576,MATCH($A652,'Hoja de Trabajo para listado'!$BC$155:$BC$1048576,0),MATCH((CUADRO!O$5&amp;$E652),'Hoja de Trabajo para listado'!$BC$151:$CB$151,0)),0)+IFERROR(INDEX('Hoja de Trabajo para listado'!$DE$153:$DG$274,MATCH($A652,'Hoja de Trabajo para listado'!$DE$153:$DE$1048576,0),MATCH((CUADRO!O$5&amp;$E652),'Hoja de Trabajo para listado'!$DE$151:$DG$151,0)),0)+IFERROR(INDEX('Hoja de Trabajo para listado'!$CD$155:$DC$1048576,MATCH($A652,'Hoja de Trabajo para listado'!$CD$155:$CD$1048576,0),MATCH((CUADRO!O$5&amp;$E652),'Hoja de Trabajo para listado'!$CD$151:$DC$151,0)),0)</f>
        <v>0</v>
      </c>
      <c r="P652" s="243">
        <f ca="1">+IFERROR(INDEX('Hoja de Trabajo para listado'!$A$155:$Z$1048576,MATCH($A652,'Hoja de Trabajo para listado'!$A$155:$A$1048576,0),MATCH((CUADRO!P$5&amp;$E652),'Hoja de Trabajo para listado'!$A$151:$Z$151,0)),0)+IFERROR(INDEX('Hoja de Trabajo para listado'!$AB$155:$BA$1048576,MATCH($A652,'Hoja de Trabajo para listado'!$AB$155:$AB$1048576,0),MATCH((CUADRO!P$5&amp;$E652),'Hoja de Trabajo para listado'!$AB$151:$BA$151,0)),0)+IFERROR(INDEX('Hoja de Trabajo para listado'!$BC$155:$CB$1048576,MATCH($A652,'Hoja de Trabajo para listado'!$BC$155:$BC$1048576,0),MATCH((CUADRO!P$5&amp;$E652),'Hoja de Trabajo para listado'!$BC$151:$CB$151,0)),0)+IFERROR(INDEX('Hoja de Trabajo para listado'!$DE$153:$DG$274,MATCH($A652,'Hoja de Trabajo para listado'!$DE$153:$DE$1048576,0),MATCH((CUADRO!P$5&amp;$E652),'Hoja de Trabajo para listado'!$DE$151:$DG$151,0)),0)+IFERROR(INDEX('Hoja de Trabajo para listado'!$CD$155:$DC$1048576,MATCH($A652,'Hoja de Trabajo para listado'!$CD$155:$CD$1048576,0),MATCH((CUADRO!P$5&amp;$E652),'Hoja de Trabajo para listado'!$CD$151:$DC$151,0)),0)</f>
        <v>0</v>
      </c>
      <c r="Q652" s="243">
        <f ca="1">+IFERROR(INDEX('Hoja de Trabajo para listado'!$A$155:$Z$1048576,MATCH($A652,'Hoja de Trabajo para listado'!$A$155:$A$1048576,0),MATCH((CUADRO!Q$5&amp;$E652),'Hoja de Trabajo para listado'!$A$151:$Z$151,0)),0)+IFERROR(INDEX('Hoja de Trabajo para listado'!$AB$155:$BA$1048576,MATCH($A652,'Hoja de Trabajo para listado'!$AB$155:$AB$1048576,0),MATCH((CUADRO!Q$5&amp;$E652),'Hoja de Trabajo para listado'!$AB$151:$BA$151,0)),0)+IFERROR(INDEX('Hoja de Trabajo para listado'!$BC$155:$CB$1048576,MATCH($A652,'Hoja de Trabajo para listado'!$BC$155:$BC$1048576,0),MATCH((CUADRO!Q$5&amp;$E652),'Hoja de Trabajo para listado'!$BC$151:$CB$151,0)),0)+IFERROR(INDEX('Hoja de Trabajo para listado'!$DE$153:$DG$274,MATCH($A652,'Hoja de Trabajo para listado'!$DE$153:$DE$1048576,0),MATCH((CUADRO!Q$5&amp;$E652),'Hoja de Trabajo para listado'!$DE$151:$DG$151,0)),0)+IFERROR(INDEX('Hoja de Trabajo para listado'!$CD$155:$DC$1048576,MATCH($A652,'Hoja de Trabajo para listado'!$CD$155:$CD$1048576,0),MATCH((CUADRO!Q$5&amp;$E652),'Hoja de Trabajo para listado'!$CD$151:$DC$151,0)),0)</f>
        <v>0</v>
      </c>
      <c r="R652" s="243">
        <f t="shared" ca="1" si="23"/>
        <v>0</v>
      </c>
      <c r="S652" s="249"/>
      <c r="T652" s="243">
        <f ca="1">+T653</f>
        <v>0</v>
      </c>
      <c r="U652" s="242">
        <f t="shared" si="24"/>
        <v>1</v>
      </c>
      <c r="V652" s="333" t="str">
        <f>+VLOOKUP(A652,bd_lista!$A$3:$E$590,5,FALSE)</f>
        <v>Gobiernos Autonomos Municipales</v>
      </c>
      <c r="W652" s="383" t="str">
        <f>+V652</f>
        <v>Gobiernos Autonomos Municipales</v>
      </c>
      <c r="X652" s="242">
        <f>+VLOOKUP(A652,[3]Sheet1!$A$13:$D$744,4,FALSE)</f>
        <v>0</v>
      </c>
      <c r="Y652" s="242" t="e">
        <f>+VLOOKUP(X652,bd_lista!$A$3:$C$590,3,FALSE)</f>
        <v>#N/A</v>
      </c>
      <c r="Z652" s="294">
        <f>+X652</f>
        <v>0</v>
      </c>
      <c r="AA652" s="295" t="e">
        <f>+Y652</f>
        <v>#N/A</v>
      </c>
    </row>
    <row r="653" spans="1:27" customFormat="1" ht="15" hidden="1" customHeight="1">
      <c r="A653" s="32">
        <v>1279</v>
      </c>
      <c r="B653" s="389"/>
      <c r="C653" s="247" t="str">
        <f>+VLOOKUP(A653,bd_lista!$A$3:$C$590,3,FALSE)</f>
        <v>Gobierno Autónomo Municipal de Jesús de Machaca</v>
      </c>
      <c r="D653" s="386"/>
      <c r="E653" s="244" t="s">
        <v>1305</v>
      </c>
      <c r="F653" s="243">
        <f ca="1">+IFERROR(INDEX('Hoja de Trabajo para listado'!$A$155:$Z$1048576,MATCH($A653,'Hoja de Trabajo para listado'!$A$155:$A$1048576,0),MATCH((CUADRO!F$5&amp;$E653),'Hoja de Trabajo para listado'!$A$151:$Z$151,0)),0)+IFERROR(INDEX('Hoja de Trabajo para listado'!$AB$155:$BA$1048576,MATCH($A653,'Hoja de Trabajo para listado'!$AB$155:$AB$1048576,0),MATCH((CUADRO!F$5&amp;$E653),'Hoja de Trabajo para listado'!$AB$151:$BA$151,0)),0)+IFERROR(INDEX('Hoja de Trabajo para listado'!$BC$155:$CB$1048576,MATCH($A653,'Hoja de Trabajo para listado'!$BC$155:$BC$1048576,0),MATCH((CUADRO!F$5&amp;$E653),'Hoja de Trabajo para listado'!$BC$151:$CB$151,0)),0)+IFERROR(INDEX('Hoja de Trabajo para listado'!$DE$153:$DG$274,MATCH($A653,'Hoja de Trabajo para listado'!$DE$153:$DE$1048576,0),MATCH((CUADRO!F$5&amp;$E653),'Hoja de Trabajo para listado'!$DE$151:$DG$151,0)),0)+IFERROR(INDEX('Hoja de Trabajo para listado'!$CD$155:$DC$1048576,MATCH($A653,'Hoja de Trabajo para listado'!$CD$155:$CD$1048576,0),MATCH((CUADRO!F$5&amp;$E653),'Hoja de Trabajo para listado'!$CD$151:$DC$151,0)),0)</f>
        <v>0</v>
      </c>
      <c r="G653" s="243">
        <f ca="1">+IFERROR(INDEX('Hoja de Trabajo para listado'!$A$155:$Z$1048576,MATCH($A653,'Hoja de Trabajo para listado'!$A$155:$A$1048576,0),MATCH((CUADRO!G$5&amp;$E653),'Hoja de Trabajo para listado'!$A$151:$Z$151,0)),0)+IFERROR(INDEX('Hoja de Trabajo para listado'!$AB$155:$BA$1048576,MATCH($A653,'Hoja de Trabajo para listado'!$AB$155:$AB$1048576,0),MATCH((CUADRO!G$5&amp;$E653),'Hoja de Trabajo para listado'!$AB$151:$BA$151,0)),0)+IFERROR(INDEX('Hoja de Trabajo para listado'!$BC$155:$CB$1048576,MATCH($A653,'Hoja de Trabajo para listado'!$BC$155:$BC$1048576,0),MATCH((CUADRO!G$5&amp;$E653),'Hoja de Trabajo para listado'!$BC$151:$CB$151,0)),0)+IFERROR(INDEX('Hoja de Trabajo para listado'!$DE$153:$DG$274,MATCH($A653,'Hoja de Trabajo para listado'!$DE$153:$DE$1048576,0),MATCH((CUADRO!G$5&amp;$E653),'Hoja de Trabajo para listado'!$DE$151:$DG$151,0)),0)+IFERROR(INDEX('Hoja de Trabajo para listado'!$CD$155:$DC$1048576,MATCH($A653,'Hoja de Trabajo para listado'!$CD$155:$CD$1048576,0),MATCH((CUADRO!G$5&amp;$E653),'Hoja de Trabajo para listado'!$CD$151:$DC$151,0)),0)</f>
        <v>0</v>
      </c>
      <c r="H653" s="243">
        <f ca="1">+IFERROR(INDEX('Hoja de Trabajo para listado'!$A$155:$Z$1048576,MATCH($A653,'Hoja de Trabajo para listado'!$A$155:$A$1048576,0),MATCH((CUADRO!H$5&amp;$E653),'Hoja de Trabajo para listado'!$A$151:$Z$151,0)),0)+IFERROR(INDEX('Hoja de Trabajo para listado'!$AB$155:$BA$1048576,MATCH($A653,'Hoja de Trabajo para listado'!$AB$155:$AB$1048576,0),MATCH((CUADRO!H$5&amp;$E653),'Hoja de Trabajo para listado'!$AB$151:$BA$151,0)),0)+IFERROR(INDEX('Hoja de Trabajo para listado'!$BC$155:$CB$1048576,MATCH($A653,'Hoja de Trabajo para listado'!$BC$155:$BC$1048576,0),MATCH((CUADRO!H$5&amp;$E653),'Hoja de Trabajo para listado'!$BC$151:$CB$151,0)),0)+IFERROR(INDEX('Hoja de Trabajo para listado'!$DE$153:$DG$274,MATCH($A653,'Hoja de Trabajo para listado'!$DE$153:$DE$1048576,0),MATCH((CUADRO!H$5&amp;$E653),'Hoja de Trabajo para listado'!$DE$151:$DG$151,0)),0)+IFERROR(INDEX('Hoja de Trabajo para listado'!$CD$155:$DC$1048576,MATCH($A653,'Hoja de Trabajo para listado'!$CD$155:$CD$1048576,0),MATCH((CUADRO!H$5&amp;$E653),'Hoja de Trabajo para listado'!$CD$151:$DC$151,0)),0)</f>
        <v>0</v>
      </c>
      <c r="I653" s="243">
        <f ca="1">+IFERROR(INDEX('Hoja de Trabajo para listado'!$A$155:$Z$1048576,MATCH($A653,'Hoja de Trabajo para listado'!$A$155:$A$1048576,0),MATCH((CUADRO!I$5&amp;$E653),'Hoja de Trabajo para listado'!$A$151:$Z$151,0)),0)+IFERROR(INDEX('Hoja de Trabajo para listado'!$AB$155:$BA$1048576,MATCH($A653,'Hoja de Trabajo para listado'!$AB$155:$AB$1048576,0),MATCH((CUADRO!I$5&amp;$E653),'Hoja de Trabajo para listado'!$AB$151:$BA$151,0)),0)+IFERROR(INDEX('Hoja de Trabajo para listado'!$BC$155:$CB$1048576,MATCH($A653,'Hoja de Trabajo para listado'!$BC$155:$BC$1048576,0),MATCH((CUADRO!I$5&amp;$E653),'Hoja de Trabajo para listado'!$BC$151:$CB$151,0)),0)+IFERROR(INDEX('Hoja de Trabajo para listado'!$DE$153:$DG$274,MATCH($A653,'Hoja de Trabajo para listado'!$DE$153:$DE$1048576,0),MATCH((CUADRO!I$5&amp;$E653),'Hoja de Trabajo para listado'!$DE$151:$DG$151,0)),0)+IFERROR(INDEX('Hoja de Trabajo para listado'!$CD$155:$DC$1048576,MATCH($A653,'Hoja de Trabajo para listado'!$CD$155:$CD$1048576,0),MATCH((CUADRO!I$5&amp;$E653),'Hoja de Trabajo para listado'!$CD$151:$DC$151,0)),0)</f>
        <v>0</v>
      </c>
      <c r="J653" s="243">
        <f ca="1">+IFERROR(INDEX('Hoja de Trabajo para listado'!$A$155:$Z$1048576,MATCH($A653,'Hoja de Trabajo para listado'!$A$155:$A$1048576,0),MATCH((CUADRO!J$5&amp;$E653),'Hoja de Trabajo para listado'!$A$151:$Z$151,0)),0)+IFERROR(INDEX('Hoja de Trabajo para listado'!$AB$155:$BA$1048576,MATCH($A653,'Hoja de Trabajo para listado'!$AB$155:$AB$1048576,0),MATCH((CUADRO!J$5&amp;$E653),'Hoja de Trabajo para listado'!$AB$151:$BA$151,0)),0)+IFERROR(INDEX('Hoja de Trabajo para listado'!$BC$155:$CB$1048576,MATCH($A653,'Hoja de Trabajo para listado'!$BC$155:$BC$1048576,0),MATCH((CUADRO!J$5&amp;$E653),'Hoja de Trabajo para listado'!$BC$151:$CB$151,0)),0)+IFERROR(INDEX('Hoja de Trabajo para listado'!$DE$153:$DG$274,MATCH($A653,'Hoja de Trabajo para listado'!$DE$153:$DE$1048576,0),MATCH((CUADRO!J$5&amp;$E653),'Hoja de Trabajo para listado'!$DE$151:$DG$151,0)),0)+IFERROR(INDEX('Hoja de Trabajo para listado'!$CD$155:$DC$1048576,MATCH($A653,'Hoja de Trabajo para listado'!$CD$155:$CD$1048576,0),MATCH((CUADRO!J$5&amp;$E653),'Hoja de Trabajo para listado'!$CD$151:$DC$151,0)),0)</f>
        <v>0</v>
      </c>
      <c r="K653" s="243">
        <f ca="1">+IFERROR(INDEX('Hoja de Trabajo para listado'!$A$155:$Z$1048576,MATCH($A653,'Hoja de Trabajo para listado'!$A$155:$A$1048576,0),MATCH((CUADRO!K$5&amp;$E653),'Hoja de Trabajo para listado'!$A$151:$Z$151,0)),0)+IFERROR(INDEX('Hoja de Trabajo para listado'!$AB$155:$BA$1048576,MATCH($A653,'Hoja de Trabajo para listado'!$AB$155:$AB$1048576,0),MATCH((CUADRO!K$5&amp;$E653),'Hoja de Trabajo para listado'!$AB$151:$BA$151,0)),0)+IFERROR(INDEX('Hoja de Trabajo para listado'!$BC$155:$CB$1048576,MATCH($A653,'Hoja de Trabajo para listado'!$BC$155:$BC$1048576,0),MATCH((CUADRO!K$5&amp;$E653),'Hoja de Trabajo para listado'!$BC$151:$CB$151,0)),0)+IFERROR(INDEX('Hoja de Trabajo para listado'!$DE$153:$DG$274,MATCH($A653,'Hoja de Trabajo para listado'!$DE$153:$DE$1048576,0),MATCH((CUADRO!K$5&amp;$E653),'Hoja de Trabajo para listado'!$DE$151:$DG$151,0)),0)+IFERROR(INDEX('Hoja de Trabajo para listado'!$CD$155:$DC$1048576,MATCH($A653,'Hoja de Trabajo para listado'!$CD$155:$CD$1048576,0),MATCH((CUADRO!K$5&amp;$E653),'Hoja de Trabajo para listado'!$CD$151:$DC$151,0)),0)</f>
        <v>0</v>
      </c>
      <c r="L653" s="243">
        <f ca="1">+IFERROR(INDEX('Hoja de Trabajo para listado'!$A$155:$Z$1048576,MATCH($A653,'Hoja de Trabajo para listado'!$A$155:$A$1048576,0),MATCH((CUADRO!L$5&amp;$E653),'Hoja de Trabajo para listado'!$A$151:$Z$151,0)),0)+IFERROR(INDEX('Hoja de Trabajo para listado'!$AB$155:$BA$1048576,MATCH($A653,'Hoja de Trabajo para listado'!$AB$155:$AB$1048576,0),MATCH((CUADRO!L$5&amp;$E653),'Hoja de Trabajo para listado'!$AB$151:$BA$151,0)),0)+IFERROR(INDEX('Hoja de Trabajo para listado'!$BC$155:$CB$1048576,MATCH($A653,'Hoja de Trabajo para listado'!$BC$155:$BC$1048576,0),MATCH((CUADRO!L$5&amp;$E653),'Hoja de Trabajo para listado'!$BC$151:$CB$151,0)),0)+IFERROR(INDEX('Hoja de Trabajo para listado'!$DE$153:$DG$274,MATCH($A653,'Hoja de Trabajo para listado'!$DE$153:$DE$1048576,0),MATCH((CUADRO!L$5&amp;$E653),'Hoja de Trabajo para listado'!$DE$151:$DG$151,0)),0)+IFERROR(INDEX('Hoja de Trabajo para listado'!$CD$155:$DC$1048576,MATCH($A653,'Hoja de Trabajo para listado'!$CD$155:$CD$1048576,0),MATCH((CUADRO!L$5&amp;$E653),'Hoja de Trabajo para listado'!$CD$151:$DC$151,0)),0)</f>
        <v>0</v>
      </c>
      <c r="M653" s="243">
        <f ca="1">+IFERROR(INDEX('Hoja de Trabajo para listado'!$A$155:$Z$1048576,MATCH($A653,'Hoja de Trabajo para listado'!$A$155:$A$1048576,0),MATCH((CUADRO!M$5&amp;$E653),'Hoja de Trabajo para listado'!$A$151:$Z$151,0)),0)+IFERROR(INDEX('Hoja de Trabajo para listado'!$AB$155:$BA$1048576,MATCH($A653,'Hoja de Trabajo para listado'!$AB$155:$AB$1048576,0),MATCH((CUADRO!M$5&amp;$E653),'Hoja de Trabajo para listado'!$AB$151:$BA$151,0)),0)+IFERROR(INDEX('Hoja de Trabajo para listado'!$BC$155:$CB$1048576,MATCH($A653,'Hoja de Trabajo para listado'!$BC$155:$BC$1048576,0),MATCH((CUADRO!M$5&amp;$E653),'Hoja de Trabajo para listado'!$BC$151:$CB$151,0)),0)+IFERROR(INDEX('Hoja de Trabajo para listado'!$DE$153:$DG$274,MATCH($A653,'Hoja de Trabajo para listado'!$DE$153:$DE$1048576,0),MATCH((CUADRO!M$5&amp;$E653),'Hoja de Trabajo para listado'!$DE$151:$DG$151,0)),0)+IFERROR(INDEX('Hoja de Trabajo para listado'!$CD$155:$DC$1048576,MATCH($A653,'Hoja de Trabajo para listado'!$CD$155:$CD$1048576,0),MATCH((CUADRO!M$5&amp;$E653),'Hoja de Trabajo para listado'!$CD$151:$DC$151,0)),0)</f>
        <v>0</v>
      </c>
      <c r="N653" s="243">
        <f ca="1">+IFERROR(INDEX('Hoja de Trabajo para listado'!$A$155:$Z$1048576,MATCH($A653,'Hoja de Trabajo para listado'!$A$155:$A$1048576,0),MATCH((CUADRO!N$5&amp;$E653),'Hoja de Trabajo para listado'!$A$151:$Z$151,0)),0)+IFERROR(INDEX('Hoja de Trabajo para listado'!$AB$155:$BA$1048576,MATCH($A653,'Hoja de Trabajo para listado'!$AB$155:$AB$1048576,0),MATCH((CUADRO!N$5&amp;$E653),'Hoja de Trabajo para listado'!$AB$151:$BA$151,0)),0)+IFERROR(INDEX('Hoja de Trabajo para listado'!$BC$155:$CB$1048576,MATCH($A653,'Hoja de Trabajo para listado'!$BC$155:$BC$1048576,0),MATCH((CUADRO!N$5&amp;$E653),'Hoja de Trabajo para listado'!$BC$151:$CB$151,0)),0)+IFERROR(INDEX('Hoja de Trabajo para listado'!$DE$153:$DG$274,MATCH($A653,'Hoja de Trabajo para listado'!$DE$153:$DE$1048576,0),MATCH((CUADRO!N$5&amp;$E653),'Hoja de Trabajo para listado'!$DE$151:$DG$151,0)),0)+IFERROR(INDEX('Hoja de Trabajo para listado'!$CD$155:$DC$1048576,MATCH($A653,'Hoja de Trabajo para listado'!$CD$155:$CD$1048576,0),MATCH((CUADRO!N$5&amp;$E653),'Hoja de Trabajo para listado'!$CD$151:$DC$151,0)),0)</f>
        <v>0</v>
      </c>
      <c r="O653" s="243">
        <f ca="1">+IFERROR(INDEX('Hoja de Trabajo para listado'!$A$155:$Z$1048576,MATCH($A653,'Hoja de Trabajo para listado'!$A$155:$A$1048576,0),MATCH((CUADRO!O$5&amp;$E653),'Hoja de Trabajo para listado'!$A$151:$Z$151,0)),0)+IFERROR(INDEX('Hoja de Trabajo para listado'!$AB$155:$BA$1048576,MATCH($A653,'Hoja de Trabajo para listado'!$AB$155:$AB$1048576,0),MATCH((CUADRO!O$5&amp;$E653),'Hoja de Trabajo para listado'!$AB$151:$BA$151,0)),0)+IFERROR(INDEX('Hoja de Trabajo para listado'!$BC$155:$CB$1048576,MATCH($A653,'Hoja de Trabajo para listado'!$BC$155:$BC$1048576,0),MATCH((CUADRO!O$5&amp;$E653),'Hoja de Trabajo para listado'!$BC$151:$CB$151,0)),0)+IFERROR(INDEX('Hoja de Trabajo para listado'!$DE$153:$DG$274,MATCH($A653,'Hoja de Trabajo para listado'!$DE$153:$DE$1048576,0),MATCH((CUADRO!O$5&amp;$E653),'Hoja de Trabajo para listado'!$DE$151:$DG$151,0)),0)+IFERROR(INDEX('Hoja de Trabajo para listado'!$CD$155:$DC$1048576,MATCH($A653,'Hoja de Trabajo para listado'!$CD$155:$CD$1048576,0),MATCH((CUADRO!O$5&amp;$E653),'Hoja de Trabajo para listado'!$CD$151:$DC$151,0)),0)</f>
        <v>0</v>
      </c>
      <c r="P653" s="243">
        <f ca="1">+IFERROR(INDEX('Hoja de Trabajo para listado'!$A$155:$Z$1048576,MATCH($A653,'Hoja de Trabajo para listado'!$A$155:$A$1048576,0),MATCH((CUADRO!P$5&amp;$E653),'Hoja de Trabajo para listado'!$A$151:$Z$151,0)),0)+IFERROR(INDEX('Hoja de Trabajo para listado'!$AB$155:$BA$1048576,MATCH($A653,'Hoja de Trabajo para listado'!$AB$155:$AB$1048576,0),MATCH((CUADRO!P$5&amp;$E653),'Hoja de Trabajo para listado'!$AB$151:$BA$151,0)),0)+IFERROR(INDEX('Hoja de Trabajo para listado'!$BC$155:$CB$1048576,MATCH($A653,'Hoja de Trabajo para listado'!$BC$155:$BC$1048576,0),MATCH((CUADRO!P$5&amp;$E653),'Hoja de Trabajo para listado'!$BC$151:$CB$151,0)),0)+IFERROR(INDEX('Hoja de Trabajo para listado'!$DE$153:$DG$274,MATCH($A653,'Hoja de Trabajo para listado'!$DE$153:$DE$1048576,0),MATCH((CUADRO!P$5&amp;$E653),'Hoja de Trabajo para listado'!$DE$151:$DG$151,0)),0)+IFERROR(INDEX('Hoja de Trabajo para listado'!$CD$155:$DC$1048576,MATCH($A653,'Hoja de Trabajo para listado'!$CD$155:$CD$1048576,0),MATCH((CUADRO!P$5&amp;$E653),'Hoja de Trabajo para listado'!$CD$151:$DC$151,0)),0)</f>
        <v>0</v>
      </c>
      <c r="Q653" s="243">
        <f ca="1">+IFERROR(INDEX('Hoja de Trabajo para listado'!$A$155:$Z$1048576,MATCH($A653,'Hoja de Trabajo para listado'!$A$155:$A$1048576,0),MATCH((CUADRO!Q$5&amp;$E653),'Hoja de Trabajo para listado'!$A$151:$Z$151,0)),0)+IFERROR(INDEX('Hoja de Trabajo para listado'!$AB$155:$BA$1048576,MATCH($A653,'Hoja de Trabajo para listado'!$AB$155:$AB$1048576,0),MATCH((CUADRO!Q$5&amp;$E653),'Hoja de Trabajo para listado'!$AB$151:$BA$151,0)),0)+IFERROR(INDEX('Hoja de Trabajo para listado'!$BC$155:$CB$1048576,MATCH($A653,'Hoja de Trabajo para listado'!$BC$155:$BC$1048576,0),MATCH((CUADRO!Q$5&amp;$E653),'Hoja de Trabajo para listado'!$BC$151:$CB$151,0)),0)+IFERROR(INDEX('Hoja de Trabajo para listado'!$DE$153:$DG$274,MATCH($A653,'Hoja de Trabajo para listado'!$DE$153:$DE$1048576,0),MATCH((CUADRO!Q$5&amp;$E653),'Hoja de Trabajo para listado'!$DE$151:$DG$151,0)),0)+IFERROR(INDEX('Hoja de Trabajo para listado'!$CD$155:$DC$1048576,MATCH($A653,'Hoja de Trabajo para listado'!$CD$155:$CD$1048576,0),MATCH((CUADRO!Q$5&amp;$E653),'Hoja de Trabajo para listado'!$CD$151:$DC$151,0)),0)</f>
        <v>0</v>
      </c>
      <c r="R653" s="243">
        <f t="shared" ca="1" si="23"/>
        <v>0</v>
      </c>
      <c r="S653" s="249">
        <f ca="1">+R652+R653</f>
        <v>0</v>
      </c>
      <c r="T653" s="243">
        <f ca="1">+S653</f>
        <v>0</v>
      </c>
      <c r="U653" s="242">
        <f t="shared" si="24"/>
        <v>2</v>
      </c>
      <c r="V653" s="333" t="str">
        <f>+VLOOKUP(A653,bd_lista!$A$3:$E$590,5,FALSE)</f>
        <v>Gobiernos Autonomos Municipales</v>
      </c>
      <c r="W653" s="384"/>
      <c r="X653" s="242">
        <f>+VLOOKUP(A653,[3]Sheet1!$A$13:$D$744,4,FALSE)</f>
        <v>0</v>
      </c>
      <c r="Y653" s="242" t="e">
        <f>+VLOOKUP(X653,bd_lista!$A$3:$C$590,3,FALSE)</f>
        <v>#N/A</v>
      </c>
      <c r="Z653" s="292"/>
      <c r="AA653" s="293"/>
    </row>
    <row r="654" spans="1:27" customFormat="1" ht="15" hidden="1" customHeight="1">
      <c r="A654" s="32">
        <v>1280</v>
      </c>
      <c r="B654" s="388">
        <f>+A654</f>
        <v>1280</v>
      </c>
      <c r="C654" s="247" t="str">
        <f>+VLOOKUP(A654,bd_lista!$A$3:$C$590,3,FALSE)</f>
        <v>Gobierno Autónomo Municipal de Taraco</v>
      </c>
      <c r="D654" s="385" t="str">
        <f>+C654</f>
        <v>Gobierno Autónomo Municipal de Taraco</v>
      </c>
      <c r="E654" s="242" t="s">
        <v>1304</v>
      </c>
      <c r="F654" s="243">
        <f ca="1">+IFERROR(INDEX('Hoja de Trabajo para listado'!$A$155:$Z$1048576,MATCH($A654,'Hoja de Trabajo para listado'!$A$155:$A$1048576,0),MATCH((CUADRO!F$5&amp;$E654),'Hoja de Trabajo para listado'!$A$151:$Z$151,0)),0)+IFERROR(INDEX('Hoja de Trabajo para listado'!$AB$155:$BA$1048576,MATCH($A654,'Hoja de Trabajo para listado'!$AB$155:$AB$1048576,0),MATCH((CUADRO!F$5&amp;$E654),'Hoja de Trabajo para listado'!$AB$151:$BA$151,0)),0)+IFERROR(INDEX('Hoja de Trabajo para listado'!$BC$155:$CB$1048576,MATCH($A654,'Hoja de Trabajo para listado'!$BC$155:$BC$1048576,0),MATCH((CUADRO!F$5&amp;$E654),'Hoja de Trabajo para listado'!$BC$151:$CB$151,0)),0)+IFERROR(INDEX('Hoja de Trabajo para listado'!$DE$153:$DG$274,MATCH($A654,'Hoja de Trabajo para listado'!$DE$153:$DE$1048576,0),MATCH((CUADRO!F$5&amp;$E654),'Hoja de Trabajo para listado'!$DE$151:$DG$151,0)),0)+IFERROR(INDEX('Hoja de Trabajo para listado'!$CD$155:$DC$1048576,MATCH($A654,'Hoja de Trabajo para listado'!$CD$155:$CD$1048576,0),MATCH((CUADRO!F$5&amp;$E654),'Hoja de Trabajo para listado'!$CD$151:$DC$151,0)),0)</f>
        <v>0</v>
      </c>
      <c r="G654" s="243">
        <f ca="1">+IFERROR(INDEX('Hoja de Trabajo para listado'!$A$155:$Z$1048576,MATCH($A654,'Hoja de Trabajo para listado'!$A$155:$A$1048576,0),MATCH((CUADRO!G$5&amp;$E654),'Hoja de Trabajo para listado'!$A$151:$Z$151,0)),0)+IFERROR(INDEX('Hoja de Trabajo para listado'!$AB$155:$BA$1048576,MATCH($A654,'Hoja de Trabajo para listado'!$AB$155:$AB$1048576,0),MATCH((CUADRO!G$5&amp;$E654),'Hoja de Trabajo para listado'!$AB$151:$BA$151,0)),0)+IFERROR(INDEX('Hoja de Trabajo para listado'!$BC$155:$CB$1048576,MATCH($A654,'Hoja de Trabajo para listado'!$BC$155:$BC$1048576,0),MATCH((CUADRO!G$5&amp;$E654),'Hoja de Trabajo para listado'!$BC$151:$CB$151,0)),0)+IFERROR(INDEX('Hoja de Trabajo para listado'!$DE$153:$DG$274,MATCH($A654,'Hoja de Trabajo para listado'!$DE$153:$DE$1048576,0),MATCH((CUADRO!G$5&amp;$E654),'Hoja de Trabajo para listado'!$DE$151:$DG$151,0)),0)+IFERROR(INDEX('Hoja de Trabajo para listado'!$CD$155:$DC$1048576,MATCH($A654,'Hoja de Trabajo para listado'!$CD$155:$CD$1048576,0),MATCH((CUADRO!G$5&amp;$E654),'Hoja de Trabajo para listado'!$CD$151:$DC$151,0)),0)</f>
        <v>0</v>
      </c>
      <c r="H654" s="243">
        <f ca="1">+IFERROR(INDEX('Hoja de Trabajo para listado'!$A$155:$Z$1048576,MATCH($A654,'Hoja de Trabajo para listado'!$A$155:$A$1048576,0),MATCH((CUADRO!H$5&amp;$E654),'Hoja de Trabajo para listado'!$A$151:$Z$151,0)),0)+IFERROR(INDEX('Hoja de Trabajo para listado'!$AB$155:$BA$1048576,MATCH($A654,'Hoja de Trabajo para listado'!$AB$155:$AB$1048576,0),MATCH((CUADRO!H$5&amp;$E654),'Hoja de Trabajo para listado'!$AB$151:$BA$151,0)),0)+IFERROR(INDEX('Hoja de Trabajo para listado'!$BC$155:$CB$1048576,MATCH($A654,'Hoja de Trabajo para listado'!$BC$155:$BC$1048576,0),MATCH((CUADRO!H$5&amp;$E654),'Hoja de Trabajo para listado'!$BC$151:$CB$151,0)),0)+IFERROR(INDEX('Hoja de Trabajo para listado'!$DE$153:$DG$274,MATCH($A654,'Hoja de Trabajo para listado'!$DE$153:$DE$1048576,0),MATCH((CUADRO!H$5&amp;$E654),'Hoja de Trabajo para listado'!$DE$151:$DG$151,0)),0)+IFERROR(INDEX('Hoja de Trabajo para listado'!$CD$155:$DC$1048576,MATCH($A654,'Hoja de Trabajo para listado'!$CD$155:$CD$1048576,0),MATCH((CUADRO!H$5&amp;$E654),'Hoja de Trabajo para listado'!$CD$151:$DC$151,0)),0)</f>
        <v>0</v>
      </c>
      <c r="I654" s="243">
        <f ca="1">+IFERROR(INDEX('Hoja de Trabajo para listado'!$A$155:$Z$1048576,MATCH($A654,'Hoja de Trabajo para listado'!$A$155:$A$1048576,0),MATCH((CUADRO!I$5&amp;$E654),'Hoja de Trabajo para listado'!$A$151:$Z$151,0)),0)+IFERROR(INDEX('Hoja de Trabajo para listado'!$AB$155:$BA$1048576,MATCH($A654,'Hoja de Trabajo para listado'!$AB$155:$AB$1048576,0),MATCH((CUADRO!I$5&amp;$E654),'Hoja de Trabajo para listado'!$AB$151:$BA$151,0)),0)+IFERROR(INDEX('Hoja de Trabajo para listado'!$BC$155:$CB$1048576,MATCH($A654,'Hoja de Trabajo para listado'!$BC$155:$BC$1048576,0),MATCH((CUADRO!I$5&amp;$E654),'Hoja de Trabajo para listado'!$BC$151:$CB$151,0)),0)+IFERROR(INDEX('Hoja de Trabajo para listado'!$DE$153:$DG$274,MATCH($A654,'Hoja de Trabajo para listado'!$DE$153:$DE$1048576,0),MATCH((CUADRO!I$5&amp;$E654),'Hoja de Trabajo para listado'!$DE$151:$DG$151,0)),0)+IFERROR(INDEX('Hoja de Trabajo para listado'!$CD$155:$DC$1048576,MATCH($A654,'Hoja de Trabajo para listado'!$CD$155:$CD$1048576,0),MATCH((CUADRO!I$5&amp;$E654),'Hoja de Trabajo para listado'!$CD$151:$DC$151,0)),0)</f>
        <v>0</v>
      </c>
      <c r="J654" s="243">
        <f ca="1">+IFERROR(INDEX('Hoja de Trabajo para listado'!$A$155:$Z$1048576,MATCH($A654,'Hoja de Trabajo para listado'!$A$155:$A$1048576,0),MATCH((CUADRO!J$5&amp;$E654),'Hoja de Trabajo para listado'!$A$151:$Z$151,0)),0)+IFERROR(INDEX('Hoja de Trabajo para listado'!$AB$155:$BA$1048576,MATCH($A654,'Hoja de Trabajo para listado'!$AB$155:$AB$1048576,0),MATCH((CUADRO!J$5&amp;$E654),'Hoja de Trabajo para listado'!$AB$151:$BA$151,0)),0)+IFERROR(INDEX('Hoja de Trabajo para listado'!$BC$155:$CB$1048576,MATCH($A654,'Hoja de Trabajo para listado'!$BC$155:$BC$1048576,0),MATCH((CUADRO!J$5&amp;$E654),'Hoja de Trabajo para listado'!$BC$151:$CB$151,0)),0)+IFERROR(INDEX('Hoja de Trabajo para listado'!$DE$153:$DG$274,MATCH($A654,'Hoja de Trabajo para listado'!$DE$153:$DE$1048576,0),MATCH((CUADRO!J$5&amp;$E654),'Hoja de Trabajo para listado'!$DE$151:$DG$151,0)),0)+IFERROR(INDEX('Hoja de Trabajo para listado'!$CD$155:$DC$1048576,MATCH($A654,'Hoja de Trabajo para listado'!$CD$155:$CD$1048576,0),MATCH((CUADRO!J$5&amp;$E654),'Hoja de Trabajo para listado'!$CD$151:$DC$151,0)),0)</f>
        <v>0</v>
      </c>
      <c r="K654" s="243">
        <f ca="1">+IFERROR(INDEX('Hoja de Trabajo para listado'!$A$155:$Z$1048576,MATCH($A654,'Hoja de Trabajo para listado'!$A$155:$A$1048576,0),MATCH((CUADRO!K$5&amp;$E654),'Hoja de Trabajo para listado'!$A$151:$Z$151,0)),0)+IFERROR(INDEX('Hoja de Trabajo para listado'!$AB$155:$BA$1048576,MATCH($A654,'Hoja de Trabajo para listado'!$AB$155:$AB$1048576,0),MATCH((CUADRO!K$5&amp;$E654),'Hoja de Trabajo para listado'!$AB$151:$BA$151,0)),0)+IFERROR(INDEX('Hoja de Trabajo para listado'!$BC$155:$CB$1048576,MATCH($A654,'Hoja de Trabajo para listado'!$BC$155:$BC$1048576,0),MATCH((CUADRO!K$5&amp;$E654),'Hoja de Trabajo para listado'!$BC$151:$CB$151,0)),0)+IFERROR(INDEX('Hoja de Trabajo para listado'!$DE$153:$DG$274,MATCH($A654,'Hoja de Trabajo para listado'!$DE$153:$DE$1048576,0),MATCH((CUADRO!K$5&amp;$E654),'Hoja de Trabajo para listado'!$DE$151:$DG$151,0)),0)+IFERROR(INDEX('Hoja de Trabajo para listado'!$CD$155:$DC$1048576,MATCH($A654,'Hoja de Trabajo para listado'!$CD$155:$CD$1048576,0),MATCH((CUADRO!K$5&amp;$E654),'Hoja de Trabajo para listado'!$CD$151:$DC$151,0)),0)</f>
        <v>0</v>
      </c>
      <c r="L654" s="243">
        <f ca="1">+IFERROR(INDEX('Hoja de Trabajo para listado'!$A$155:$Z$1048576,MATCH($A654,'Hoja de Trabajo para listado'!$A$155:$A$1048576,0),MATCH((CUADRO!L$5&amp;$E654),'Hoja de Trabajo para listado'!$A$151:$Z$151,0)),0)+IFERROR(INDEX('Hoja de Trabajo para listado'!$AB$155:$BA$1048576,MATCH($A654,'Hoja de Trabajo para listado'!$AB$155:$AB$1048576,0),MATCH((CUADRO!L$5&amp;$E654),'Hoja de Trabajo para listado'!$AB$151:$BA$151,0)),0)+IFERROR(INDEX('Hoja de Trabajo para listado'!$BC$155:$CB$1048576,MATCH($A654,'Hoja de Trabajo para listado'!$BC$155:$BC$1048576,0),MATCH((CUADRO!L$5&amp;$E654),'Hoja de Trabajo para listado'!$BC$151:$CB$151,0)),0)+IFERROR(INDEX('Hoja de Trabajo para listado'!$DE$153:$DG$274,MATCH($A654,'Hoja de Trabajo para listado'!$DE$153:$DE$1048576,0),MATCH((CUADRO!L$5&amp;$E654),'Hoja de Trabajo para listado'!$DE$151:$DG$151,0)),0)+IFERROR(INDEX('Hoja de Trabajo para listado'!$CD$155:$DC$1048576,MATCH($A654,'Hoja de Trabajo para listado'!$CD$155:$CD$1048576,0),MATCH((CUADRO!L$5&amp;$E654),'Hoja de Trabajo para listado'!$CD$151:$DC$151,0)),0)</f>
        <v>0</v>
      </c>
      <c r="M654" s="243">
        <f ca="1">+IFERROR(INDEX('Hoja de Trabajo para listado'!$A$155:$Z$1048576,MATCH($A654,'Hoja de Trabajo para listado'!$A$155:$A$1048576,0),MATCH((CUADRO!M$5&amp;$E654),'Hoja de Trabajo para listado'!$A$151:$Z$151,0)),0)+IFERROR(INDEX('Hoja de Trabajo para listado'!$AB$155:$BA$1048576,MATCH($A654,'Hoja de Trabajo para listado'!$AB$155:$AB$1048576,0),MATCH((CUADRO!M$5&amp;$E654),'Hoja de Trabajo para listado'!$AB$151:$BA$151,0)),0)+IFERROR(INDEX('Hoja de Trabajo para listado'!$BC$155:$CB$1048576,MATCH($A654,'Hoja de Trabajo para listado'!$BC$155:$BC$1048576,0),MATCH((CUADRO!M$5&amp;$E654),'Hoja de Trabajo para listado'!$BC$151:$CB$151,0)),0)+IFERROR(INDEX('Hoja de Trabajo para listado'!$DE$153:$DG$274,MATCH($A654,'Hoja de Trabajo para listado'!$DE$153:$DE$1048576,0),MATCH((CUADRO!M$5&amp;$E654),'Hoja de Trabajo para listado'!$DE$151:$DG$151,0)),0)+IFERROR(INDEX('Hoja de Trabajo para listado'!$CD$155:$DC$1048576,MATCH($A654,'Hoja de Trabajo para listado'!$CD$155:$CD$1048576,0),MATCH((CUADRO!M$5&amp;$E654),'Hoja de Trabajo para listado'!$CD$151:$DC$151,0)),0)</f>
        <v>0</v>
      </c>
      <c r="N654" s="243">
        <f ca="1">+IFERROR(INDEX('Hoja de Trabajo para listado'!$A$155:$Z$1048576,MATCH($A654,'Hoja de Trabajo para listado'!$A$155:$A$1048576,0),MATCH((CUADRO!N$5&amp;$E654),'Hoja de Trabajo para listado'!$A$151:$Z$151,0)),0)+IFERROR(INDEX('Hoja de Trabajo para listado'!$AB$155:$BA$1048576,MATCH($A654,'Hoja de Trabajo para listado'!$AB$155:$AB$1048576,0),MATCH((CUADRO!N$5&amp;$E654),'Hoja de Trabajo para listado'!$AB$151:$BA$151,0)),0)+IFERROR(INDEX('Hoja de Trabajo para listado'!$BC$155:$CB$1048576,MATCH($A654,'Hoja de Trabajo para listado'!$BC$155:$BC$1048576,0),MATCH((CUADRO!N$5&amp;$E654),'Hoja de Trabajo para listado'!$BC$151:$CB$151,0)),0)+IFERROR(INDEX('Hoja de Trabajo para listado'!$DE$153:$DG$274,MATCH($A654,'Hoja de Trabajo para listado'!$DE$153:$DE$1048576,0),MATCH((CUADRO!N$5&amp;$E654),'Hoja de Trabajo para listado'!$DE$151:$DG$151,0)),0)+IFERROR(INDEX('Hoja de Trabajo para listado'!$CD$155:$DC$1048576,MATCH($A654,'Hoja de Trabajo para listado'!$CD$155:$CD$1048576,0),MATCH((CUADRO!N$5&amp;$E654),'Hoja de Trabajo para listado'!$CD$151:$DC$151,0)),0)</f>
        <v>0</v>
      </c>
      <c r="O654" s="243">
        <f ca="1">+IFERROR(INDEX('Hoja de Trabajo para listado'!$A$155:$Z$1048576,MATCH($A654,'Hoja de Trabajo para listado'!$A$155:$A$1048576,0),MATCH((CUADRO!O$5&amp;$E654),'Hoja de Trabajo para listado'!$A$151:$Z$151,0)),0)+IFERROR(INDEX('Hoja de Trabajo para listado'!$AB$155:$BA$1048576,MATCH($A654,'Hoja de Trabajo para listado'!$AB$155:$AB$1048576,0),MATCH((CUADRO!O$5&amp;$E654),'Hoja de Trabajo para listado'!$AB$151:$BA$151,0)),0)+IFERROR(INDEX('Hoja de Trabajo para listado'!$BC$155:$CB$1048576,MATCH($A654,'Hoja de Trabajo para listado'!$BC$155:$BC$1048576,0),MATCH((CUADRO!O$5&amp;$E654),'Hoja de Trabajo para listado'!$BC$151:$CB$151,0)),0)+IFERROR(INDEX('Hoja de Trabajo para listado'!$DE$153:$DG$274,MATCH($A654,'Hoja de Trabajo para listado'!$DE$153:$DE$1048576,0),MATCH((CUADRO!O$5&amp;$E654),'Hoja de Trabajo para listado'!$DE$151:$DG$151,0)),0)+IFERROR(INDEX('Hoja de Trabajo para listado'!$CD$155:$DC$1048576,MATCH($A654,'Hoja de Trabajo para listado'!$CD$155:$CD$1048576,0),MATCH((CUADRO!O$5&amp;$E654),'Hoja de Trabajo para listado'!$CD$151:$DC$151,0)),0)</f>
        <v>0</v>
      </c>
      <c r="P654" s="243">
        <f ca="1">+IFERROR(INDEX('Hoja de Trabajo para listado'!$A$155:$Z$1048576,MATCH($A654,'Hoja de Trabajo para listado'!$A$155:$A$1048576,0),MATCH((CUADRO!P$5&amp;$E654),'Hoja de Trabajo para listado'!$A$151:$Z$151,0)),0)+IFERROR(INDEX('Hoja de Trabajo para listado'!$AB$155:$BA$1048576,MATCH($A654,'Hoja de Trabajo para listado'!$AB$155:$AB$1048576,0),MATCH((CUADRO!P$5&amp;$E654),'Hoja de Trabajo para listado'!$AB$151:$BA$151,0)),0)+IFERROR(INDEX('Hoja de Trabajo para listado'!$BC$155:$CB$1048576,MATCH($A654,'Hoja de Trabajo para listado'!$BC$155:$BC$1048576,0),MATCH((CUADRO!P$5&amp;$E654),'Hoja de Trabajo para listado'!$BC$151:$CB$151,0)),0)+IFERROR(INDEX('Hoja de Trabajo para listado'!$DE$153:$DG$274,MATCH($A654,'Hoja de Trabajo para listado'!$DE$153:$DE$1048576,0),MATCH((CUADRO!P$5&amp;$E654),'Hoja de Trabajo para listado'!$DE$151:$DG$151,0)),0)+IFERROR(INDEX('Hoja de Trabajo para listado'!$CD$155:$DC$1048576,MATCH($A654,'Hoja de Trabajo para listado'!$CD$155:$CD$1048576,0),MATCH((CUADRO!P$5&amp;$E654),'Hoja de Trabajo para listado'!$CD$151:$DC$151,0)),0)</f>
        <v>0</v>
      </c>
      <c r="Q654" s="243">
        <f ca="1">+IFERROR(INDEX('Hoja de Trabajo para listado'!$A$155:$Z$1048576,MATCH($A654,'Hoja de Trabajo para listado'!$A$155:$A$1048576,0),MATCH((CUADRO!Q$5&amp;$E654),'Hoja de Trabajo para listado'!$A$151:$Z$151,0)),0)+IFERROR(INDEX('Hoja de Trabajo para listado'!$AB$155:$BA$1048576,MATCH($A654,'Hoja de Trabajo para listado'!$AB$155:$AB$1048576,0),MATCH((CUADRO!Q$5&amp;$E654),'Hoja de Trabajo para listado'!$AB$151:$BA$151,0)),0)+IFERROR(INDEX('Hoja de Trabajo para listado'!$BC$155:$CB$1048576,MATCH($A654,'Hoja de Trabajo para listado'!$BC$155:$BC$1048576,0),MATCH((CUADRO!Q$5&amp;$E654),'Hoja de Trabajo para listado'!$BC$151:$CB$151,0)),0)+IFERROR(INDEX('Hoja de Trabajo para listado'!$DE$153:$DG$274,MATCH($A654,'Hoja de Trabajo para listado'!$DE$153:$DE$1048576,0),MATCH((CUADRO!Q$5&amp;$E654),'Hoja de Trabajo para listado'!$DE$151:$DG$151,0)),0)+IFERROR(INDEX('Hoja de Trabajo para listado'!$CD$155:$DC$1048576,MATCH($A654,'Hoja de Trabajo para listado'!$CD$155:$CD$1048576,0),MATCH((CUADRO!Q$5&amp;$E654),'Hoja de Trabajo para listado'!$CD$151:$DC$151,0)),0)</f>
        <v>0</v>
      </c>
      <c r="R654" s="243">
        <f t="shared" ca="1" si="23"/>
        <v>0</v>
      </c>
      <c r="S654" s="249"/>
      <c r="T654" s="243">
        <f ca="1">+T655</f>
        <v>0</v>
      </c>
      <c r="U654" s="242">
        <f t="shared" si="24"/>
        <v>1</v>
      </c>
      <c r="V654" s="333" t="str">
        <f>+VLOOKUP(A654,bd_lista!$A$3:$E$590,5,FALSE)</f>
        <v>Gobiernos Autonomos Municipales</v>
      </c>
      <c r="W654" s="383" t="str">
        <f>+V654</f>
        <v>Gobiernos Autonomos Municipales</v>
      </c>
      <c r="X654" s="242">
        <f>+VLOOKUP(A654,[3]Sheet1!$A$13:$D$744,4,FALSE)</f>
        <v>0</v>
      </c>
      <c r="Y654" s="242" t="e">
        <f>+VLOOKUP(X654,bd_lista!$A$3:$C$590,3,FALSE)</f>
        <v>#N/A</v>
      </c>
      <c r="Z654" s="294">
        <f>+X654</f>
        <v>0</v>
      </c>
      <c r="AA654" s="295" t="e">
        <f>+Y654</f>
        <v>#N/A</v>
      </c>
    </row>
    <row r="655" spans="1:27" customFormat="1" ht="15" hidden="1" customHeight="1">
      <c r="A655" s="32">
        <v>1280</v>
      </c>
      <c r="B655" s="389"/>
      <c r="C655" s="247" t="str">
        <f>+VLOOKUP(A655,bd_lista!$A$3:$C$590,3,FALSE)</f>
        <v>Gobierno Autónomo Municipal de Taraco</v>
      </c>
      <c r="D655" s="386"/>
      <c r="E655" s="244" t="s">
        <v>1305</v>
      </c>
      <c r="F655" s="243">
        <f ca="1">+IFERROR(INDEX('Hoja de Trabajo para listado'!$A$155:$Z$1048576,MATCH($A655,'Hoja de Trabajo para listado'!$A$155:$A$1048576,0),MATCH((CUADRO!F$5&amp;$E655),'Hoja de Trabajo para listado'!$A$151:$Z$151,0)),0)+IFERROR(INDEX('Hoja de Trabajo para listado'!$AB$155:$BA$1048576,MATCH($A655,'Hoja de Trabajo para listado'!$AB$155:$AB$1048576,0),MATCH((CUADRO!F$5&amp;$E655),'Hoja de Trabajo para listado'!$AB$151:$BA$151,0)),0)+IFERROR(INDEX('Hoja de Trabajo para listado'!$BC$155:$CB$1048576,MATCH($A655,'Hoja de Trabajo para listado'!$BC$155:$BC$1048576,0),MATCH((CUADRO!F$5&amp;$E655),'Hoja de Trabajo para listado'!$BC$151:$CB$151,0)),0)+IFERROR(INDEX('Hoja de Trabajo para listado'!$DE$153:$DG$274,MATCH($A655,'Hoja de Trabajo para listado'!$DE$153:$DE$1048576,0),MATCH((CUADRO!F$5&amp;$E655),'Hoja de Trabajo para listado'!$DE$151:$DG$151,0)),0)+IFERROR(INDEX('Hoja de Trabajo para listado'!$CD$155:$DC$1048576,MATCH($A655,'Hoja de Trabajo para listado'!$CD$155:$CD$1048576,0),MATCH((CUADRO!F$5&amp;$E655),'Hoja de Trabajo para listado'!$CD$151:$DC$151,0)),0)</f>
        <v>0</v>
      </c>
      <c r="G655" s="243">
        <f ca="1">+IFERROR(INDEX('Hoja de Trabajo para listado'!$A$155:$Z$1048576,MATCH($A655,'Hoja de Trabajo para listado'!$A$155:$A$1048576,0),MATCH((CUADRO!G$5&amp;$E655),'Hoja de Trabajo para listado'!$A$151:$Z$151,0)),0)+IFERROR(INDEX('Hoja de Trabajo para listado'!$AB$155:$BA$1048576,MATCH($A655,'Hoja de Trabajo para listado'!$AB$155:$AB$1048576,0),MATCH((CUADRO!G$5&amp;$E655),'Hoja de Trabajo para listado'!$AB$151:$BA$151,0)),0)+IFERROR(INDEX('Hoja de Trabajo para listado'!$BC$155:$CB$1048576,MATCH($A655,'Hoja de Trabajo para listado'!$BC$155:$BC$1048576,0),MATCH((CUADRO!G$5&amp;$E655),'Hoja de Trabajo para listado'!$BC$151:$CB$151,0)),0)+IFERROR(INDEX('Hoja de Trabajo para listado'!$DE$153:$DG$274,MATCH($A655,'Hoja de Trabajo para listado'!$DE$153:$DE$1048576,0),MATCH((CUADRO!G$5&amp;$E655),'Hoja de Trabajo para listado'!$DE$151:$DG$151,0)),0)+IFERROR(INDEX('Hoja de Trabajo para listado'!$CD$155:$DC$1048576,MATCH($A655,'Hoja de Trabajo para listado'!$CD$155:$CD$1048576,0),MATCH((CUADRO!G$5&amp;$E655),'Hoja de Trabajo para listado'!$CD$151:$DC$151,0)),0)</f>
        <v>0</v>
      </c>
      <c r="H655" s="243">
        <f ca="1">+IFERROR(INDEX('Hoja de Trabajo para listado'!$A$155:$Z$1048576,MATCH($A655,'Hoja de Trabajo para listado'!$A$155:$A$1048576,0),MATCH((CUADRO!H$5&amp;$E655),'Hoja de Trabajo para listado'!$A$151:$Z$151,0)),0)+IFERROR(INDEX('Hoja de Trabajo para listado'!$AB$155:$BA$1048576,MATCH($A655,'Hoja de Trabajo para listado'!$AB$155:$AB$1048576,0),MATCH((CUADRO!H$5&amp;$E655),'Hoja de Trabajo para listado'!$AB$151:$BA$151,0)),0)+IFERROR(INDEX('Hoja de Trabajo para listado'!$BC$155:$CB$1048576,MATCH($A655,'Hoja de Trabajo para listado'!$BC$155:$BC$1048576,0),MATCH((CUADRO!H$5&amp;$E655),'Hoja de Trabajo para listado'!$BC$151:$CB$151,0)),0)+IFERROR(INDEX('Hoja de Trabajo para listado'!$DE$153:$DG$274,MATCH($A655,'Hoja de Trabajo para listado'!$DE$153:$DE$1048576,0),MATCH((CUADRO!H$5&amp;$E655),'Hoja de Trabajo para listado'!$DE$151:$DG$151,0)),0)+IFERROR(INDEX('Hoja de Trabajo para listado'!$CD$155:$DC$1048576,MATCH($A655,'Hoja de Trabajo para listado'!$CD$155:$CD$1048576,0),MATCH((CUADRO!H$5&amp;$E655),'Hoja de Trabajo para listado'!$CD$151:$DC$151,0)),0)</f>
        <v>0</v>
      </c>
      <c r="I655" s="243">
        <f ca="1">+IFERROR(INDEX('Hoja de Trabajo para listado'!$A$155:$Z$1048576,MATCH($A655,'Hoja de Trabajo para listado'!$A$155:$A$1048576,0),MATCH((CUADRO!I$5&amp;$E655),'Hoja de Trabajo para listado'!$A$151:$Z$151,0)),0)+IFERROR(INDEX('Hoja de Trabajo para listado'!$AB$155:$BA$1048576,MATCH($A655,'Hoja de Trabajo para listado'!$AB$155:$AB$1048576,0),MATCH((CUADRO!I$5&amp;$E655),'Hoja de Trabajo para listado'!$AB$151:$BA$151,0)),0)+IFERROR(INDEX('Hoja de Trabajo para listado'!$BC$155:$CB$1048576,MATCH($A655,'Hoja de Trabajo para listado'!$BC$155:$BC$1048576,0),MATCH((CUADRO!I$5&amp;$E655),'Hoja de Trabajo para listado'!$BC$151:$CB$151,0)),0)+IFERROR(INDEX('Hoja de Trabajo para listado'!$DE$153:$DG$274,MATCH($A655,'Hoja de Trabajo para listado'!$DE$153:$DE$1048576,0),MATCH((CUADRO!I$5&amp;$E655),'Hoja de Trabajo para listado'!$DE$151:$DG$151,0)),0)+IFERROR(INDEX('Hoja de Trabajo para listado'!$CD$155:$DC$1048576,MATCH($A655,'Hoja de Trabajo para listado'!$CD$155:$CD$1048576,0),MATCH((CUADRO!I$5&amp;$E655),'Hoja de Trabajo para listado'!$CD$151:$DC$151,0)),0)</f>
        <v>0</v>
      </c>
      <c r="J655" s="243">
        <f ca="1">+IFERROR(INDEX('Hoja de Trabajo para listado'!$A$155:$Z$1048576,MATCH($A655,'Hoja de Trabajo para listado'!$A$155:$A$1048576,0),MATCH((CUADRO!J$5&amp;$E655),'Hoja de Trabajo para listado'!$A$151:$Z$151,0)),0)+IFERROR(INDEX('Hoja de Trabajo para listado'!$AB$155:$BA$1048576,MATCH($A655,'Hoja de Trabajo para listado'!$AB$155:$AB$1048576,0),MATCH((CUADRO!J$5&amp;$E655),'Hoja de Trabajo para listado'!$AB$151:$BA$151,0)),0)+IFERROR(INDEX('Hoja de Trabajo para listado'!$BC$155:$CB$1048576,MATCH($A655,'Hoja de Trabajo para listado'!$BC$155:$BC$1048576,0),MATCH((CUADRO!J$5&amp;$E655),'Hoja de Trabajo para listado'!$BC$151:$CB$151,0)),0)+IFERROR(INDEX('Hoja de Trabajo para listado'!$DE$153:$DG$274,MATCH($A655,'Hoja de Trabajo para listado'!$DE$153:$DE$1048576,0),MATCH((CUADRO!J$5&amp;$E655),'Hoja de Trabajo para listado'!$DE$151:$DG$151,0)),0)+IFERROR(INDEX('Hoja de Trabajo para listado'!$CD$155:$DC$1048576,MATCH($A655,'Hoja de Trabajo para listado'!$CD$155:$CD$1048576,0),MATCH((CUADRO!J$5&amp;$E655),'Hoja de Trabajo para listado'!$CD$151:$DC$151,0)),0)</f>
        <v>0</v>
      </c>
      <c r="K655" s="243">
        <f ca="1">+IFERROR(INDEX('Hoja de Trabajo para listado'!$A$155:$Z$1048576,MATCH($A655,'Hoja de Trabajo para listado'!$A$155:$A$1048576,0),MATCH((CUADRO!K$5&amp;$E655),'Hoja de Trabajo para listado'!$A$151:$Z$151,0)),0)+IFERROR(INDEX('Hoja de Trabajo para listado'!$AB$155:$BA$1048576,MATCH($A655,'Hoja de Trabajo para listado'!$AB$155:$AB$1048576,0),MATCH((CUADRO!K$5&amp;$E655),'Hoja de Trabajo para listado'!$AB$151:$BA$151,0)),0)+IFERROR(INDEX('Hoja de Trabajo para listado'!$BC$155:$CB$1048576,MATCH($A655,'Hoja de Trabajo para listado'!$BC$155:$BC$1048576,0),MATCH((CUADRO!K$5&amp;$E655),'Hoja de Trabajo para listado'!$BC$151:$CB$151,0)),0)+IFERROR(INDEX('Hoja de Trabajo para listado'!$DE$153:$DG$274,MATCH($A655,'Hoja de Trabajo para listado'!$DE$153:$DE$1048576,0),MATCH((CUADRO!K$5&amp;$E655),'Hoja de Trabajo para listado'!$DE$151:$DG$151,0)),0)+IFERROR(INDEX('Hoja de Trabajo para listado'!$CD$155:$DC$1048576,MATCH($A655,'Hoja de Trabajo para listado'!$CD$155:$CD$1048576,0),MATCH((CUADRO!K$5&amp;$E655),'Hoja de Trabajo para listado'!$CD$151:$DC$151,0)),0)</f>
        <v>0</v>
      </c>
      <c r="L655" s="243">
        <f ca="1">+IFERROR(INDEX('Hoja de Trabajo para listado'!$A$155:$Z$1048576,MATCH($A655,'Hoja de Trabajo para listado'!$A$155:$A$1048576,0),MATCH((CUADRO!L$5&amp;$E655),'Hoja de Trabajo para listado'!$A$151:$Z$151,0)),0)+IFERROR(INDEX('Hoja de Trabajo para listado'!$AB$155:$BA$1048576,MATCH($A655,'Hoja de Trabajo para listado'!$AB$155:$AB$1048576,0),MATCH((CUADRO!L$5&amp;$E655),'Hoja de Trabajo para listado'!$AB$151:$BA$151,0)),0)+IFERROR(INDEX('Hoja de Trabajo para listado'!$BC$155:$CB$1048576,MATCH($A655,'Hoja de Trabajo para listado'!$BC$155:$BC$1048576,0),MATCH((CUADRO!L$5&amp;$E655),'Hoja de Trabajo para listado'!$BC$151:$CB$151,0)),0)+IFERROR(INDEX('Hoja de Trabajo para listado'!$DE$153:$DG$274,MATCH($A655,'Hoja de Trabajo para listado'!$DE$153:$DE$1048576,0),MATCH((CUADRO!L$5&amp;$E655),'Hoja de Trabajo para listado'!$DE$151:$DG$151,0)),0)+IFERROR(INDEX('Hoja de Trabajo para listado'!$CD$155:$DC$1048576,MATCH($A655,'Hoja de Trabajo para listado'!$CD$155:$CD$1048576,0),MATCH((CUADRO!L$5&amp;$E655),'Hoja de Trabajo para listado'!$CD$151:$DC$151,0)),0)</f>
        <v>0</v>
      </c>
      <c r="M655" s="243">
        <f ca="1">+IFERROR(INDEX('Hoja de Trabajo para listado'!$A$155:$Z$1048576,MATCH($A655,'Hoja de Trabajo para listado'!$A$155:$A$1048576,0),MATCH((CUADRO!M$5&amp;$E655),'Hoja de Trabajo para listado'!$A$151:$Z$151,0)),0)+IFERROR(INDEX('Hoja de Trabajo para listado'!$AB$155:$BA$1048576,MATCH($A655,'Hoja de Trabajo para listado'!$AB$155:$AB$1048576,0),MATCH((CUADRO!M$5&amp;$E655),'Hoja de Trabajo para listado'!$AB$151:$BA$151,0)),0)+IFERROR(INDEX('Hoja de Trabajo para listado'!$BC$155:$CB$1048576,MATCH($A655,'Hoja de Trabajo para listado'!$BC$155:$BC$1048576,0),MATCH((CUADRO!M$5&amp;$E655),'Hoja de Trabajo para listado'!$BC$151:$CB$151,0)),0)+IFERROR(INDEX('Hoja de Trabajo para listado'!$DE$153:$DG$274,MATCH($A655,'Hoja de Trabajo para listado'!$DE$153:$DE$1048576,0),MATCH((CUADRO!M$5&amp;$E655),'Hoja de Trabajo para listado'!$DE$151:$DG$151,0)),0)+IFERROR(INDEX('Hoja de Trabajo para listado'!$CD$155:$DC$1048576,MATCH($A655,'Hoja de Trabajo para listado'!$CD$155:$CD$1048576,0),MATCH((CUADRO!M$5&amp;$E655),'Hoja de Trabajo para listado'!$CD$151:$DC$151,0)),0)</f>
        <v>0</v>
      </c>
      <c r="N655" s="243">
        <f ca="1">+IFERROR(INDEX('Hoja de Trabajo para listado'!$A$155:$Z$1048576,MATCH($A655,'Hoja de Trabajo para listado'!$A$155:$A$1048576,0),MATCH((CUADRO!N$5&amp;$E655),'Hoja de Trabajo para listado'!$A$151:$Z$151,0)),0)+IFERROR(INDEX('Hoja de Trabajo para listado'!$AB$155:$BA$1048576,MATCH($A655,'Hoja de Trabajo para listado'!$AB$155:$AB$1048576,0),MATCH((CUADRO!N$5&amp;$E655),'Hoja de Trabajo para listado'!$AB$151:$BA$151,0)),0)+IFERROR(INDEX('Hoja de Trabajo para listado'!$BC$155:$CB$1048576,MATCH($A655,'Hoja de Trabajo para listado'!$BC$155:$BC$1048576,0),MATCH((CUADRO!N$5&amp;$E655),'Hoja de Trabajo para listado'!$BC$151:$CB$151,0)),0)+IFERROR(INDEX('Hoja de Trabajo para listado'!$DE$153:$DG$274,MATCH($A655,'Hoja de Trabajo para listado'!$DE$153:$DE$1048576,0),MATCH((CUADRO!N$5&amp;$E655),'Hoja de Trabajo para listado'!$DE$151:$DG$151,0)),0)+IFERROR(INDEX('Hoja de Trabajo para listado'!$CD$155:$DC$1048576,MATCH($A655,'Hoja de Trabajo para listado'!$CD$155:$CD$1048576,0),MATCH((CUADRO!N$5&amp;$E655),'Hoja de Trabajo para listado'!$CD$151:$DC$151,0)),0)</f>
        <v>0</v>
      </c>
      <c r="O655" s="243">
        <f ca="1">+IFERROR(INDEX('Hoja de Trabajo para listado'!$A$155:$Z$1048576,MATCH($A655,'Hoja de Trabajo para listado'!$A$155:$A$1048576,0),MATCH((CUADRO!O$5&amp;$E655),'Hoja de Trabajo para listado'!$A$151:$Z$151,0)),0)+IFERROR(INDEX('Hoja de Trabajo para listado'!$AB$155:$BA$1048576,MATCH($A655,'Hoja de Trabajo para listado'!$AB$155:$AB$1048576,0),MATCH((CUADRO!O$5&amp;$E655),'Hoja de Trabajo para listado'!$AB$151:$BA$151,0)),0)+IFERROR(INDEX('Hoja de Trabajo para listado'!$BC$155:$CB$1048576,MATCH($A655,'Hoja de Trabajo para listado'!$BC$155:$BC$1048576,0),MATCH((CUADRO!O$5&amp;$E655),'Hoja de Trabajo para listado'!$BC$151:$CB$151,0)),0)+IFERROR(INDEX('Hoja de Trabajo para listado'!$DE$153:$DG$274,MATCH($A655,'Hoja de Trabajo para listado'!$DE$153:$DE$1048576,0),MATCH((CUADRO!O$5&amp;$E655),'Hoja de Trabajo para listado'!$DE$151:$DG$151,0)),0)+IFERROR(INDEX('Hoja de Trabajo para listado'!$CD$155:$DC$1048576,MATCH($A655,'Hoja de Trabajo para listado'!$CD$155:$CD$1048576,0),MATCH((CUADRO!O$5&amp;$E655),'Hoja de Trabajo para listado'!$CD$151:$DC$151,0)),0)</f>
        <v>0</v>
      </c>
      <c r="P655" s="243">
        <f ca="1">+IFERROR(INDEX('Hoja de Trabajo para listado'!$A$155:$Z$1048576,MATCH($A655,'Hoja de Trabajo para listado'!$A$155:$A$1048576,0),MATCH((CUADRO!P$5&amp;$E655),'Hoja de Trabajo para listado'!$A$151:$Z$151,0)),0)+IFERROR(INDEX('Hoja de Trabajo para listado'!$AB$155:$BA$1048576,MATCH($A655,'Hoja de Trabajo para listado'!$AB$155:$AB$1048576,0),MATCH((CUADRO!P$5&amp;$E655),'Hoja de Trabajo para listado'!$AB$151:$BA$151,0)),0)+IFERROR(INDEX('Hoja de Trabajo para listado'!$BC$155:$CB$1048576,MATCH($A655,'Hoja de Trabajo para listado'!$BC$155:$BC$1048576,0),MATCH((CUADRO!P$5&amp;$E655),'Hoja de Trabajo para listado'!$BC$151:$CB$151,0)),0)+IFERROR(INDEX('Hoja de Trabajo para listado'!$DE$153:$DG$274,MATCH($A655,'Hoja de Trabajo para listado'!$DE$153:$DE$1048576,0),MATCH((CUADRO!P$5&amp;$E655),'Hoja de Trabajo para listado'!$DE$151:$DG$151,0)),0)+IFERROR(INDEX('Hoja de Trabajo para listado'!$CD$155:$DC$1048576,MATCH($A655,'Hoja de Trabajo para listado'!$CD$155:$CD$1048576,0),MATCH((CUADRO!P$5&amp;$E655),'Hoja de Trabajo para listado'!$CD$151:$DC$151,0)),0)</f>
        <v>0</v>
      </c>
      <c r="Q655" s="243">
        <f ca="1">+IFERROR(INDEX('Hoja de Trabajo para listado'!$A$155:$Z$1048576,MATCH($A655,'Hoja de Trabajo para listado'!$A$155:$A$1048576,0),MATCH((CUADRO!Q$5&amp;$E655),'Hoja de Trabajo para listado'!$A$151:$Z$151,0)),0)+IFERROR(INDEX('Hoja de Trabajo para listado'!$AB$155:$BA$1048576,MATCH($A655,'Hoja de Trabajo para listado'!$AB$155:$AB$1048576,0),MATCH((CUADRO!Q$5&amp;$E655),'Hoja de Trabajo para listado'!$AB$151:$BA$151,0)),0)+IFERROR(INDEX('Hoja de Trabajo para listado'!$BC$155:$CB$1048576,MATCH($A655,'Hoja de Trabajo para listado'!$BC$155:$BC$1048576,0),MATCH((CUADRO!Q$5&amp;$E655),'Hoja de Trabajo para listado'!$BC$151:$CB$151,0)),0)+IFERROR(INDEX('Hoja de Trabajo para listado'!$DE$153:$DG$274,MATCH($A655,'Hoja de Trabajo para listado'!$DE$153:$DE$1048576,0),MATCH((CUADRO!Q$5&amp;$E655),'Hoja de Trabajo para listado'!$DE$151:$DG$151,0)),0)+IFERROR(INDEX('Hoja de Trabajo para listado'!$CD$155:$DC$1048576,MATCH($A655,'Hoja de Trabajo para listado'!$CD$155:$CD$1048576,0),MATCH((CUADRO!Q$5&amp;$E655),'Hoja de Trabajo para listado'!$CD$151:$DC$151,0)),0)</f>
        <v>0</v>
      </c>
      <c r="R655" s="243">
        <f t="shared" ca="1" si="23"/>
        <v>0</v>
      </c>
      <c r="S655" s="249">
        <f ca="1">+R654+R655</f>
        <v>0</v>
      </c>
      <c r="T655" s="243">
        <f ca="1">+S655</f>
        <v>0</v>
      </c>
      <c r="U655" s="242">
        <f t="shared" si="24"/>
        <v>2</v>
      </c>
      <c r="V655" s="333" t="str">
        <f>+VLOOKUP(A655,bd_lista!$A$3:$E$590,5,FALSE)</f>
        <v>Gobiernos Autonomos Municipales</v>
      </c>
      <c r="W655" s="384"/>
      <c r="X655" s="242">
        <f>+VLOOKUP(A655,[3]Sheet1!$A$13:$D$744,4,FALSE)</f>
        <v>0</v>
      </c>
      <c r="Y655" s="242" t="e">
        <f>+VLOOKUP(X655,bd_lista!$A$3:$C$590,3,FALSE)</f>
        <v>#N/A</v>
      </c>
      <c r="Z655" s="292"/>
      <c r="AA655" s="293"/>
    </row>
    <row r="656" spans="1:27" customFormat="1" ht="27" hidden="1" customHeight="1">
      <c r="A656" s="32">
        <v>1281</v>
      </c>
      <c r="B656" s="388">
        <f>+A656</f>
        <v>1281</v>
      </c>
      <c r="C656" s="247" t="str">
        <f>+VLOOKUP(A656,bd_lista!$A$3:$C$590,3,FALSE)</f>
        <v>Gobierno Autónomo Municipal de Huarina</v>
      </c>
      <c r="D656" s="385" t="str">
        <f>+C656</f>
        <v>Gobierno Autónomo Municipal de Huarina</v>
      </c>
      <c r="E656" s="242" t="s">
        <v>1304</v>
      </c>
      <c r="F656" s="243">
        <f ca="1">+IFERROR(INDEX('Hoja de Trabajo para listado'!$A$155:$Z$1048576,MATCH($A656,'Hoja de Trabajo para listado'!$A$155:$A$1048576,0),MATCH((CUADRO!F$5&amp;$E656),'Hoja de Trabajo para listado'!$A$151:$Z$151,0)),0)+IFERROR(INDEX('Hoja de Trabajo para listado'!$AB$155:$BA$1048576,MATCH($A656,'Hoja de Trabajo para listado'!$AB$155:$AB$1048576,0),MATCH((CUADRO!F$5&amp;$E656),'Hoja de Trabajo para listado'!$AB$151:$BA$151,0)),0)+IFERROR(INDEX('Hoja de Trabajo para listado'!$BC$155:$CB$1048576,MATCH($A656,'Hoja de Trabajo para listado'!$BC$155:$BC$1048576,0),MATCH((CUADRO!F$5&amp;$E656),'Hoja de Trabajo para listado'!$BC$151:$CB$151,0)),0)+IFERROR(INDEX('Hoja de Trabajo para listado'!$DE$153:$DG$274,MATCH($A656,'Hoja de Trabajo para listado'!$DE$153:$DE$1048576,0),MATCH((CUADRO!F$5&amp;$E656),'Hoja de Trabajo para listado'!$DE$151:$DG$151,0)),0)+IFERROR(INDEX('Hoja de Trabajo para listado'!$CD$155:$DC$1048576,MATCH($A656,'Hoja de Trabajo para listado'!$CD$155:$CD$1048576,0),MATCH((CUADRO!F$5&amp;$E656),'Hoja de Trabajo para listado'!$CD$151:$DC$151,0)),0)</f>
        <v>0</v>
      </c>
      <c r="G656" s="243">
        <f ca="1">+IFERROR(INDEX('Hoja de Trabajo para listado'!$A$155:$Z$1048576,MATCH($A656,'Hoja de Trabajo para listado'!$A$155:$A$1048576,0),MATCH((CUADRO!G$5&amp;$E656),'Hoja de Trabajo para listado'!$A$151:$Z$151,0)),0)+IFERROR(INDEX('Hoja de Trabajo para listado'!$AB$155:$BA$1048576,MATCH($A656,'Hoja de Trabajo para listado'!$AB$155:$AB$1048576,0),MATCH((CUADRO!G$5&amp;$E656),'Hoja de Trabajo para listado'!$AB$151:$BA$151,0)),0)+IFERROR(INDEX('Hoja de Trabajo para listado'!$BC$155:$CB$1048576,MATCH($A656,'Hoja de Trabajo para listado'!$BC$155:$BC$1048576,0),MATCH((CUADRO!G$5&amp;$E656),'Hoja de Trabajo para listado'!$BC$151:$CB$151,0)),0)+IFERROR(INDEX('Hoja de Trabajo para listado'!$DE$153:$DG$274,MATCH($A656,'Hoja de Trabajo para listado'!$DE$153:$DE$1048576,0),MATCH((CUADRO!G$5&amp;$E656),'Hoja de Trabajo para listado'!$DE$151:$DG$151,0)),0)+IFERROR(INDEX('Hoja de Trabajo para listado'!$CD$155:$DC$1048576,MATCH($A656,'Hoja de Trabajo para listado'!$CD$155:$CD$1048576,0),MATCH((CUADRO!G$5&amp;$E656),'Hoja de Trabajo para listado'!$CD$151:$DC$151,0)),0)</f>
        <v>0</v>
      </c>
      <c r="H656" s="243">
        <f ca="1">+IFERROR(INDEX('Hoja de Trabajo para listado'!$A$155:$Z$1048576,MATCH($A656,'Hoja de Trabajo para listado'!$A$155:$A$1048576,0),MATCH((CUADRO!H$5&amp;$E656),'Hoja de Trabajo para listado'!$A$151:$Z$151,0)),0)+IFERROR(INDEX('Hoja de Trabajo para listado'!$AB$155:$BA$1048576,MATCH($A656,'Hoja de Trabajo para listado'!$AB$155:$AB$1048576,0),MATCH((CUADRO!H$5&amp;$E656),'Hoja de Trabajo para listado'!$AB$151:$BA$151,0)),0)+IFERROR(INDEX('Hoja de Trabajo para listado'!$BC$155:$CB$1048576,MATCH($A656,'Hoja de Trabajo para listado'!$BC$155:$BC$1048576,0),MATCH((CUADRO!H$5&amp;$E656),'Hoja de Trabajo para listado'!$BC$151:$CB$151,0)),0)+IFERROR(INDEX('Hoja de Trabajo para listado'!$DE$153:$DG$274,MATCH($A656,'Hoja de Trabajo para listado'!$DE$153:$DE$1048576,0),MATCH((CUADRO!H$5&amp;$E656),'Hoja de Trabajo para listado'!$DE$151:$DG$151,0)),0)+IFERROR(INDEX('Hoja de Trabajo para listado'!$CD$155:$DC$1048576,MATCH($A656,'Hoja de Trabajo para listado'!$CD$155:$CD$1048576,0),MATCH((CUADRO!H$5&amp;$E656),'Hoja de Trabajo para listado'!$CD$151:$DC$151,0)),0)</f>
        <v>0</v>
      </c>
      <c r="I656" s="243">
        <f ca="1">+IFERROR(INDEX('Hoja de Trabajo para listado'!$A$155:$Z$1048576,MATCH($A656,'Hoja de Trabajo para listado'!$A$155:$A$1048576,0),MATCH((CUADRO!I$5&amp;$E656),'Hoja de Trabajo para listado'!$A$151:$Z$151,0)),0)+IFERROR(INDEX('Hoja de Trabajo para listado'!$AB$155:$BA$1048576,MATCH($A656,'Hoja de Trabajo para listado'!$AB$155:$AB$1048576,0),MATCH((CUADRO!I$5&amp;$E656),'Hoja de Trabajo para listado'!$AB$151:$BA$151,0)),0)+IFERROR(INDEX('Hoja de Trabajo para listado'!$BC$155:$CB$1048576,MATCH($A656,'Hoja de Trabajo para listado'!$BC$155:$BC$1048576,0),MATCH((CUADRO!I$5&amp;$E656),'Hoja de Trabajo para listado'!$BC$151:$CB$151,0)),0)+IFERROR(INDEX('Hoja de Trabajo para listado'!$DE$153:$DG$274,MATCH($A656,'Hoja de Trabajo para listado'!$DE$153:$DE$1048576,0),MATCH((CUADRO!I$5&amp;$E656),'Hoja de Trabajo para listado'!$DE$151:$DG$151,0)),0)+IFERROR(INDEX('Hoja de Trabajo para listado'!$CD$155:$DC$1048576,MATCH($A656,'Hoja de Trabajo para listado'!$CD$155:$CD$1048576,0),MATCH((CUADRO!I$5&amp;$E656),'Hoja de Trabajo para listado'!$CD$151:$DC$151,0)),0)</f>
        <v>0</v>
      </c>
      <c r="J656" s="243">
        <f ca="1">+IFERROR(INDEX('Hoja de Trabajo para listado'!$A$155:$Z$1048576,MATCH($A656,'Hoja de Trabajo para listado'!$A$155:$A$1048576,0),MATCH((CUADRO!J$5&amp;$E656),'Hoja de Trabajo para listado'!$A$151:$Z$151,0)),0)+IFERROR(INDEX('Hoja de Trabajo para listado'!$AB$155:$BA$1048576,MATCH($A656,'Hoja de Trabajo para listado'!$AB$155:$AB$1048576,0),MATCH((CUADRO!J$5&amp;$E656),'Hoja de Trabajo para listado'!$AB$151:$BA$151,0)),0)+IFERROR(INDEX('Hoja de Trabajo para listado'!$BC$155:$CB$1048576,MATCH($A656,'Hoja de Trabajo para listado'!$BC$155:$BC$1048576,0),MATCH((CUADRO!J$5&amp;$E656),'Hoja de Trabajo para listado'!$BC$151:$CB$151,0)),0)+IFERROR(INDEX('Hoja de Trabajo para listado'!$DE$153:$DG$274,MATCH($A656,'Hoja de Trabajo para listado'!$DE$153:$DE$1048576,0),MATCH((CUADRO!J$5&amp;$E656),'Hoja de Trabajo para listado'!$DE$151:$DG$151,0)),0)+IFERROR(INDEX('Hoja de Trabajo para listado'!$CD$155:$DC$1048576,MATCH($A656,'Hoja de Trabajo para listado'!$CD$155:$CD$1048576,0),MATCH((CUADRO!J$5&amp;$E656),'Hoja de Trabajo para listado'!$CD$151:$DC$151,0)),0)</f>
        <v>0</v>
      </c>
      <c r="K656" s="243">
        <f ca="1">+IFERROR(INDEX('Hoja de Trabajo para listado'!$A$155:$Z$1048576,MATCH($A656,'Hoja de Trabajo para listado'!$A$155:$A$1048576,0),MATCH((CUADRO!K$5&amp;$E656),'Hoja de Trabajo para listado'!$A$151:$Z$151,0)),0)+IFERROR(INDEX('Hoja de Trabajo para listado'!$AB$155:$BA$1048576,MATCH($A656,'Hoja de Trabajo para listado'!$AB$155:$AB$1048576,0),MATCH((CUADRO!K$5&amp;$E656),'Hoja de Trabajo para listado'!$AB$151:$BA$151,0)),0)+IFERROR(INDEX('Hoja de Trabajo para listado'!$BC$155:$CB$1048576,MATCH($A656,'Hoja de Trabajo para listado'!$BC$155:$BC$1048576,0),MATCH((CUADRO!K$5&amp;$E656),'Hoja de Trabajo para listado'!$BC$151:$CB$151,0)),0)+IFERROR(INDEX('Hoja de Trabajo para listado'!$DE$153:$DG$274,MATCH($A656,'Hoja de Trabajo para listado'!$DE$153:$DE$1048576,0),MATCH((CUADRO!K$5&amp;$E656),'Hoja de Trabajo para listado'!$DE$151:$DG$151,0)),0)+IFERROR(INDEX('Hoja de Trabajo para listado'!$CD$155:$DC$1048576,MATCH($A656,'Hoja de Trabajo para listado'!$CD$155:$CD$1048576,0),MATCH((CUADRO!K$5&amp;$E656),'Hoja de Trabajo para listado'!$CD$151:$DC$151,0)),0)</f>
        <v>0</v>
      </c>
      <c r="L656" s="243">
        <f ca="1">+IFERROR(INDEX('Hoja de Trabajo para listado'!$A$155:$Z$1048576,MATCH($A656,'Hoja de Trabajo para listado'!$A$155:$A$1048576,0),MATCH((CUADRO!L$5&amp;$E656),'Hoja de Trabajo para listado'!$A$151:$Z$151,0)),0)+IFERROR(INDEX('Hoja de Trabajo para listado'!$AB$155:$BA$1048576,MATCH($A656,'Hoja de Trabajo para listado'!$AB$155:$AB$1048576,0),MATCH((CUADRO!L$5&amp;$E656),'Hoja de Trabajo para listado'!$AB$151:$BA$151,0)),0)+IFERROR(INDEX('Hoja de Trabajo para listado'!$BC$155:$CB$1048576,MATCH($A656,'Hoja de Trabajo para listado'!$BC$155:$BC$1048576,0),MATCH((CUADRO!L$5&amp;$E656),'Hoja de Trabajo para listado'!$BC$151:$CB$151,0)),0)+IFERROR(INDEX('Hoja de Trabajo para listado'!$DE$153:$DG$274,MATCH($A656,'Hoja de Trabajo para listado'!$DE$153:$DE$1048576,0),MATCH((CUADRO!L$5&amp;$E656),'Hoja de Trabajo para listado'!$DE$151:$DG$151,0)),0)+IFERROR(INDEX('Hoja de Trabajo para listado'!$CD$155:$DC$1048576,MATCH($A656,'Hoja de Trabajo para listado'!$CD$155:$CD$1048576,0),MATCH((CUADRO!L$5&amp;$E656),'Hoja de Trabajo para listado'!$CD$151:$DC$151,0)),0)</f>
        <v>0</v>
      </c>
      <c r="M656" s="243">
        <f ca="1">+IFERROR(INDEX('Hoja de Trabajo para listado'!$A$155:$Z$1048576,MATCH($A656,'Hoja de Trabajo para listado'!$A$155:$A$1048576,0),MATCH((CUADRO!M$5&amp;$E656),'Hoja de Trabajo para listado'!$A$151:$Z$151,0)),0)+IFERROR(INDEX('Hoja de Trabajo para listado'!$AB$155:$BA$1048576,MATCH($A656,'Hoja de Trabajo para listado'!$AB$155:$AB$1048576,0),MATCH((CUADRO!M$5&amp;$E656),'Hoja de Trabajo para listado'!$AB$151:$BA$151,0)),0)+IFERROR(INDEX('Hoja de Trabajo para listado'!$BC$155:$CB$1048576,MATCH($A656,'Hoja de Trabajo para listado'!$BC$155:$BC$1048576,0),MATCH((CUADRO!M$5&amp;$E656),'Hoja de Trabajo para listado'!$BC$151:$CB$151,0)),0)+IFERROR(INDEX('Hoja de Trabajo para listado'!$DE$153:$DG$274,MATCH($A656,'Hoja de Trabajo para listado'!$DE$153:$DE$1048576,0),MATCH((CUADRO!M$5&amp;$E656),'Hoja de Trabajo para listado'!$DE$151:$DG$151,0)),0)+IFERROR(INDEX('Hoja de Trabajo para listado'!$CD$155:$DC$1048576,MATCH($A656,'Hoja de Trabajo para listado'!$CD$155:$CD$1048576,0),MATCH((CUADRO!M$5&amp;$E656),'Hoja de Trabajo para listado'!$CD$151:$DC$151,0)),0)</f>
        <v>0</v>
      </c>
      <c r="N656" s="243">
        <f ca="1">+IFERROR(INDEX('Hoja de Trabajo para listado'!$A$155:$Z$1048576,MATCH($A656,'Hoja de Trabajo para listado'!$A$155:$A$1048576,0),MATCH((CUADRO!N$5&amp;$E656),'Hoja de Trabajo para listado'!$A$151:$Z$151,0)),0)+IFERROR(INDEX('Hoja de Trabajo para listado'!$AB$155:$BA$1048576,MATCH($A656,'Hoja de Trabajo para listado'!$AB$155:$AB$1048576,0),MATCH((CUADRO!N$5&amp;$E656),'Hoja de Trabajo para listado'!$AB$151:$BA$151,0)),0)+IFERROR(INDEX('Hoja de Trabajo para listado'!$BC$155:$CB$1048576,MATCH($A656,'Hoja de Trabajo para listado'!$BC$155:$BC$1048576,0),MATCH((CUADRO!N$5&amp;$E656),'Hoja de Trabajo para listado'!$BC$151:$CB$151,0)),0)+IFERROR(INDEX('Hoja de Trabajo para listado'!$DE$153:$DG$274,MATCH($A656,'Hoja de Trabajo para listado'!$DE$153:$DE$1048576,0),MATCH((CUADRO!N$5&amp;$E656),'Hoja de Trabajo para listado'!$DE$151:$DG$151,0)),0)+IFERROR(INDEX('Hoja de Trabajo para listado'!$CD$155:$DC$1048576,MATCH($A656,'Hoja de Trabajo para listado'!$CD$155:$CD$1048576,0),MATCH((CUADRO!N$5&amp;$E656),'Hoja de Trabajo para listado'!$CD$151:$DC$151,0)),0)</f>
        <v>0</v>
      </c>
      <c r="O656" s="243">
        <f ca="1">+IFERROR(INDEX('Hoja de Trabajo para listado'!$A$155:$Z$1048576,MATCH($A656,'Hoja de Trabajo para listado'!$A$155:$A$1048576,0),MATCH((CUADRO!O$5&amp;$E656),'Hoja de Trabajo para listado'!$A$151:$Z$151,0)),0)+IFERROR(INDEX('Hoja de Trabajo para listado'!$AB$155:$BA$1048576,MATCH($A656,'Hoja de Trabajo para listado'!$AB$155:$AB$1048576,0),MATCH((CUADRO!O$5&amp;$E656),'Hoja de Trabajo para listado'!$AB$151:$BA$151,0)),0)+IFERROR(INDEX('Hoja de Trabajo para listado'!$BC$155:$CB$1048576,MATCH($A656,'Hoja de Trabajo para listado'!$BC$155:$BC$1048576,0),MATCH((CUADRO!O$5&amp;$E656),'Hoja de Trabajo para listado'!$BC$151:$CB$151,0)),0)+IFERROR(INDEX('Hoja de Trabajo para listado'!$DE$153:$DG$274,MATCH($A656,'Hoja de Trabajo para listado'!$DE$153:$DE$1048576,0),MATCH((CUADRO!O$5&amp;$E656),'Hoja de Trabajo para listado'!$DE$151:$DG$151,0)),0)+IFERROR(INDEX('Hoja de Trabajo para listado'!$CD$155:$DC$1048576,MATCH($A656,'Hoja de Trabajo para listado'!$CD$155:$CD$1048576,0),MATCH((CUADRO!O$5&amp;$E656),'Hoja de Trabajo para listado'!$CD$151:$DC$151,0)),0)</f>
        <v>0</v>
      </c>
      <c r="P656" s="243">
        <f ca="1">+IFERROR(INDEX('Hoja de Trabajo para listado'!$A$155:$Z$1048576,MATCH($A656,'Hoja de Trabajo para listado'!$A$155:$A$1048576,0),MATCH((CUADRO!P$5&amp;$E656),'Hoja de Trabajo para listado'!$A$151:$Z$151,0)),0)+IFERROR(INDEX('Hoja de Trabajo para listado'!$AB$155:$BA$1048576,MATCH($A656,'Hoja de Trabajo para listado'!$AB$155:$AB$1048576,0),MATCH((CUADRO!P$5&amp;$E656),'Hoja de Trabajo para listado'!$AB$151:$BA$151,0)),0)+IFERROR(INDEX('Hoja de Trabajo para listado'!$BC$155:$CB$1048576,MATCH($A656,'Hoja de Trabajo para listado'!$BC$155:$BC$1048576,0),MATCH((CUADRO!P$5&amp;$E656),'Hoja de Trabajo para listado'!$BC$151:$CB$151,0)),0)+IFERROR(INDEX('Hoja de Trabajo para listado'!$DE$153:$DG$274,MATCH($A656,'Hoja de Trabajo para listado'!$DE$153:$DE$1048576,0),MATCH((CUADRO!P$5&amp;$E656),'Hoja de Trabajo para listado'!$DE$151:$DG$151,0)),0)+IFERROR(INDEX('Hoja de Trabajo para listado'!$CD$155:$DC$1048576,MATCH($A656,'Hoja de Trabajo para listado'!$CD$155:$CD$1048576,0),MATCH((CUADRO!P$5&amp;$E656),'Hoja de Trabajo para listado'!$CD$151:$DC$151,0)),0)</f>
        <v>0</v>
      </c>
      <c r="Q656" s="243">
        <f ca="1">+IFERROR(INDEX('Hoja de Trabajo para listado'!$A$155:$Z$1048576,MATCH($A656,'Hoja de Trabajo para listado'!$A$155:$A$1048576,0),MATCH((CUADRO!Q$5&amp;$E656),'Hoja de Trabajo para listado'!$A$151:$Z$151,0)),0)+IFERROR(INDEX('Hoja de Trabajo para listado'!$AB$155:$BA$1048576,MATCH($A656,'Hoja de Trabajo para listado'!$AB$155:$AB$1048576,0),MATCH((CUADRO!Q$5&amp;$E656),'Hoja de Trabajo para listado'!$AB$151:$BA$151,0)),0)+IFERROR(INDEX('Hoja de Trabajo para listado'!$BC$155:$CB$1048576,MATCH($A656,'Hoja de Trabajo para listado'!$BC$155:$BC$1048576,0),MATCH((CUADRO!Q$5&amp;$E656),'Hoja de Trabajo para listado'!$BC$151:$CB$151,0)),0)+IFERROR(INDEX('Hoja de Trabajo para listado'!$DE$153:$DG$274,MATCH($A656,'Hoja de Trabajo para listado'!$DE$153:$DE$1048576,0),MATCH((CUADRO!Q$5&amp;$E656),'Hoja de Trabajo para listado'!$DE$151:$DG$151,0)),0)+IFERROR(INDEX('Hoja de Trabajo para listado'!$CD$155:$DC$1048576,MATCH($A656,'Hoja de Trabajo para listado'!$CD$155:$CD$1048576,0),MATCH((CUADRO!Q$5&amp;$E656),'Hoja de Trabajo para listado'!$CD$151:$DC$151,0)),0)</f>
        <v>0</v>
      </c>
      <c r="R656" s="243">
        <f t="shared" ca="1" si="23"/>
        <v>0</v>
      </c>
      <c r="S656" s="249"/>
      <c r="T656" s="243">
        <f ca="1">+T657</f>
        <v>0</v>
      </c>
      <c r="U656" s="242">
        <f t="shared" si="24"/>
        <v>1</v>
      </c>
      <c r="V656" s="333" t="str">
        <f>+VLOOKUP(A656,bd_lista!$A$3:$E$590,5,FALSE)</f>
        <v>Gobiernos Autonomos Municipales</v>
      </c>
      <c r="W656" s="383" t="str">
        <f>+V656</f>
        <v>Gobiernos Autonomos Municipales</v>
      </c>
      <c r="X656" s="242">
        <f>+VLOOKUP(A656,[3]Sheet1!$A$13:$D$744,4,FALSE)</f>
        <v>0</v>
      </c>
      <c r="Y656" s="242" t="e">
        <f>+VLOOKUP(X656,bd_lista!$A$3:$C$590,3,FALSE)</f>
        <v>#N/A</v>
      </c>
      <c r="Z656" s="294">
        <f>+X656</f>
        <v>0</v>
      </c>
      <c r="AA656" s="295" t="e">
        <f>+Y656</f>
        <v>#N/A</v>
      </c>
    </row>
    <row r="657" spans="1:27" customFormat="1" ht="27" hidden="1" customHeight="1">
      <c r="A657" s="32">
        <v>1281</v>
      </c>
      <c r="B657" s="389"/>
      <c r="C657" s="247" t="str">
        <f>+VLOOKUP(A657,bd_lista!$A$3:$C$590,3,FALSE)</f>
        <v>Gobierno Autónomo Municipal de Huarina</v>
      </c>
      <c r="D657" s="386"/>
      <c r="E657" s="244" t="s">
        <v>1305</v>
      </c>
      <c r="F657" s="243">
        <f ca="1">+IFERROR(INDEX('Hoja de Trabajo para listado'!$A$155:$Z$1048576,MATCH($A657,'Hoja de Trabajo para listado'!$A$155:$A$1048576,0),MATCH((CUADRO!F$5&amp;$E657),'Hoja de Trabajo para listado'!$A$151:$Z$151,0)),0)+IFERROR(INDEX('Hoja de Trabajo para listado'!$AB$155:$BA$1048576,MATCH($A657,'Hoja de Trabajo para listado'!$AB$155:$AB$1048576,0),MATCH((CUADRO!F$5&amp;$E657),'Hoja de Trabajo para listado'!$AB$151:$BA$151,0)),0)+IFERROR(INDEX('Hoja de Trabajo para listado'!$BC$155:$CB$1048576,MATCH($A657,'Hoja de Trabajo para listado'!$BC$155:$BC$1048576,0),MATCH((CUADRO!F$5&amp;$E657),'Hoja de Trabajo para listado'!$BC$151:$CB$151,0)),0)+IFERROR(INDEX('Hoja de Trabajo para listado'!$DE$153:$DG$274,MATCH($A657,'Hoja de Trabajo para listado'!$DE$153:$DE$1048576,0),MATCH((CUADRO!F$5&amp;$E657),'Hoja de Trabajo para listado'!$DE$151:$DG$151,0)),0)+IFERROR(INDEX('Hoja de Trabajo para listado'!$CD$155:$DC$1048576,MATCH($A657,'Hoja de Trabajo para listado'!$CD$155:$CD$1048576,0),MATCH((CUADRO!F$5&amp;$E657),'Hoja de Trabajo para listado'!$CD$151:$DC$151,0)),0)</f>
        <v>0</v>
      </c>
      <c r="G657" s="243">
        <f ca="1">+IFERROR(INDEX('Hoja de Trabajo para listado'!$A$155:$Z$1048576,MATCH($A657,'Hoja de Trabajo para listado'!$A$155:$A$1048576,0),MATCH((CUADRO!G$5&amp;$E657),'Hoja de Trabajo para listado'!$A$151:$Z$151,0)),0)+IFERROR(INDEX('Hoja de Trabajo para listado'!$AB$155:$BA$1048576,MATCH($A657,'Hoja de Trabajo para listado'!$AB$155:$AB$1048576,0),MATCH((CUADRO!G$5&amp;$E657),'Hoja de Trabajo para listado'!$AB$151:$BA$151,0)),0)+IFERROR(INDEX('Hoja de Trabajo para listado'!$BC$155:$CB$1048576,MATCH($A657,'Hoja de Trabajo para listado'!$BC$155:$BC$1048576,0),MATCH((CUADRO!G$5&amp;$E657),'Hoja de Trabajo para listado'!$BC$151:$CB$151,0)),0)+IFERROR(INDEX('Hoja de Trabajo para listado'!$DE$153:$DG$274,MATCH($A657,'Hoja de Trabajo para listado'!$DE$153:$DE$1048576,0),MATCH((CUADRO!G$5&amp;$E657),'Hoja de Trabajo para listado'!$DE$151:$DG$151,0)),0)+IFERROR(INDEX('Hoja de Trabajo para listado'!$CD$155:$DC$1048576,MATCH($A657,'Hoja de Trabajo para listado'!$CD$155:$CD$1048576,0),MATCH((CUADRO!G$5&amp;$E657),'Hoja de Trabajo para listado'!$CD$151:$DC$151,0)),0)</f>
        <v>0</v>
      </c>
      <c r="H657" s="243">
        <f ca="1">+IFERROR(INDEX('Hoja de Trabajo para listado'!$A$155:$Z$1048576,MATCH($A657,'Hoja de Trabajo para listado'!$A$155:$A$1048576,0),MATCH((CUADRO!H$5&amp;$E657),'Hoja de Trabajo para listado'!$A$151:$Z$151,0)),0)+IFERROR(INDEX('Hoja de Trabajo para listado'!$AB$155:$BA$1048576,MATCH($A657,'Hoja de Trabajo para listado'!$AB$155:$AB$1048576,0),MATCH((CUADRO!H$5&amp;$E657),'Hoja de Trabajo para listado'!$AB$151:$BA$151,0)),0)+IFERROR(INDEX('Hoja de Trabajo para listado'!$BC$155:$CB$1048576,MATCH($A657,'Hoja de Trabajo para listado'!$BC$155:$BC$1048576,0),MATCH((CUADRO!H$5&amp;$E657),'Hoja de Trabajo para listado'!$BC$151:$CB$151,0)),0)+IFERROR(INDEX('Hoja de Trabajo para listado'!$DE$153:$DG$274,MATCH($A657,'Hoja de Trabajo para listado'!$DE$153:$DE$1048576,0),MATCH((CUADRO!H$5&amp;$E657),'Hoja de Trabajo para listado'!$DE$151:$DG$151,0)),0)+IFERROR(INDEX('Hoja de Trabajo para listado'!$CD$155:$DC$1048576,MATCH($A657,'Hoja de Trabajo para listado'!$CD$155:$CD$1048576,0),MATCH((CUADRO!H$5&amp;$E657),'Hoja de Trabajo para listado'!$CD$151:$DC$151,0)),0)</f>
        <v>0</v>
      </c>
      <c r="I657" s="243">
        <f ca="1">+IFERROR(INDEX('Hoja de Trabajo para listado'!$A$155:$Z$1048576,MATCH($A657,'Hoja de Trabajo para listado'!$A$155:$A$1048576,0),MATCH((CUADRO!I$5&amp;$E657),'Hoja de Trabajo para listado'!$A$151:$Z$151,0)),0)+IFERROR(INDEX('Hoja de Trabajo para listado'!$AB$155:$BA$1048576,MATCH($A657,'Hoja de Trabajo para listado'!$AB$155:$AB$1048576,0),MATCH((CUADRO!I$5&amp;$E657),'Hoja de Trabajo para listado'!$AB$151:$BA$151,0)),0)+IFERROR(INDEX('Hoja de Trabajo para listado'!$BC$155:$CB$1048576,MATCH($A657,'Hoja de Trabajo para listado'!$BC$155:$BC$1048576,0),MATCH((CUADRO!I$5&amp;$E657),'Hoja de Trabajo para listado'!$BC$151:$CB$151,0)),0)+IFERROR(INDEX('Hoja de Trabajo para listado'!$DE$153:$DG$274,MATCH($A657,'Hoja de Trabajo para listado'!$DE$153:$DE$1048576,0),MATCH((CUADRO!I$5&amp;$E657),'Hoja de Trabajo para listado'!$DE$151:$DG$151,0)),0)+IFERROR(INDEX('Hoja de Trabajo para listado'!$CD$155:$DC$1048576,MATCH($A657,'Hoja de Trabajo para listado'!$CD$155:$CD$1048576,0),MATCH((CUADRO!I$5&amp;$E657),'Hoja de Trabajo para listado'!$CD$151:$DC$151,0)),0)</f>
        <v>0</v>
      </c>
      <c r="J657" s="243">
        <f ca="1">+IFERROR(INDEX('Hoja de Trabajo para listado'!$A$155:$Z$1048576,MATCH($A657,'Hoja de Trabajo para listado'!$A$155:$A$1048576,0),MATCH((CUADRO!J$5&amp;$E657),'Hoja de Trabajo para listado'!$A$151:$Z$151,0)),0)+IFERROR(INDEX('Hoja de Trabajo para listado'!$AB$155:$BA$1048576,MATCH($A657,'Hoja de Trabajo para listado'!$AB$155:$AB$1048576,0),MATCH((CUADRO!J$5&amp;$E657),'Hoja de Trabajo para listado'!$AB$151:$BA$151,0)),0)+IFERROR(INDEX('Hoja de Trabajo para listado'!$BC$155:$CB$1048576,MATCH($A657,'Hoja de Trabajo para listado'!$BC$155:$BC$1048576,0),MATCH((CUADRO!J$5&amp;$E657),'Hoja de Trabajo para listado'!$BC$151:$CB$151,0)),0)+IFERROR(INDEX('Hoja de Trabajo para listado'!$DE$153:$DG$274,MATCH($A657,'Hoja de Trabajo para listado'!$DE$153:$DE$1048576,0),MATCH((CUADRO!J$5&amp;$E657),'Hoja de Trabajo para listado'!$DE$151:$DG$151,0)),0)+IFERROR(INDEX('Hoja de Trabajo para listado'!$CD$155:$DC$1048576,MATCH($A657,'Hoja de Trabajo para listado'!$CD$155:$CD$1048576,0),MATCH((CUADRO!J$5&amp;$E657),'Hoja de Trabajo para listado'!$CD$151:$DC$151,0)),0)</f>
        <v>0</v>
      </c>
      <c r="K657" s="243">
        <f ca="1">+IFERROR(INDEX('Hoja de Trabajo para listado'!$A$155:$Z$1048576,MATCH($A657,'Hoja de Trabajo para listado'!$A$155:$A$1048576,0),MATCH((CUADRO!K$5&amp;$E657),'Hoja de Trabajo para listado'!$A$151:$Z$151,0)),0)+IFERROR(INDEX('Hoja de Trabajo para listado'!$AB$155:$BA$1048576,MATCH($A657,'Hoja de Trabajo para listado'!$AB$155:$AB$1048576,0),MATCH((CUADRO!K$5&amp;$E657),'Hoja de Trabajo para listado'!$AB$151:$BA$151,0)),0)+IFERROR(INDEX('Hoja de Trabajo para listado'!$BC$155:$CB$1048576,MATCH($A657,'Hoja de Trabajo para listado'!$BC$155:$BC$1048576,0),MATCH((CUADRO!K$5&amp;$E657),'Hoja de Trabajo para listado'!$BC$151:$CB$151,0)),0)+IFERROR(INDEX('Hoja de Trabajo para listado'!$DE$153:$DG$274,MATCH($A657,'Hoja de Trabajo para listado'!$DE$153:$DE$1048576,0),MATCH((CUADRO!K$5&amp;$E657),'Hoja de Trabajo para listado'!$DE$151:$DG$151,0)),0)+IFERROR(INDEX('Hoja de Trabajo para listado'!$CD$155:$DC$1048576,MATCH($A657,'Hoja de Trabajo para listado'!$CD$155:$CD$1048576,0),MATCH((CUADRO!K$5&amp;$E657),'Hoja de Trabajo para listado'!$CD$151:$DC$151,0)),0)</f>
        <v>0</v>
      </c>
      <c r="L657" s="243">
        <f ca="1">+IFERROR(INDEX('Hoja de Trabajo para listado'!$A$155:$Z$1048576,MATCH($A657,'Hoja de Trabajo para listado'!$A$155:$A$1048576,0),MATCH((CUADRO!L$5&amp;$E657),'Hoja de Trabajo para listado'!$A$151:$Z$151,0)),0)+IFERROR(INDEX('Hoja de Trabajo para listado'!$AB$155:$BA$1048576,MATCH($A657,'Hoja de Trabajo para listado'!$AB$155:$AB$1048576,0),MATCH((CUADRO!L$5&amp;$E657),'Hoja de Trabajo para listado'!$AB$151:$BA$151,0)),0)+IFERROR(INDEX('Hoja de Trabajo para listado'!$BC$155:$CB$1048576,MATCH($A657,'Hoja de Trabajo para listado'!$BC$155:$BC$1048576,0),MATCH((CUADRO!L$5&amp;$E657),'Hoja de Trabajo para listado'!$BC$151:$CB$151,0)),0)+IFERROR(INDEX('Hoja de Trabajo para listado'!$DE$153:$DG$274,MATCH($A657,'Hoja de Trabajo para listado'!$DE$153:$DE$1048576,0),MATCH((CUADRO!L$5&amp;$E657),'Hoja de Trabajo para listado'!$DE$151:$DG$151,0)),0)+IFERROR(INDEX('Hoja de Trabajo para listado'!$CD$155:$DC$1048576,MATCH($A657,'Hoja de Trabajo para listado'!$CD$155:$CD$1048576,0),MATCH((CUADRO!L$5&amp;$E657),'Hoja de Trabajo para listado'!$CD$151:$DC$151,0)),0)</f>
        <v>0</v>
      </c>
      <c r="M657" s="243">
        <f ca="1">+IFERROR(INDEX('Hoja de Trabajo para listado'!$A$155:$Z$1048576,MATCH($A657,'Hoja de Trabajo para listado'!$A$155:$A$1048576,0),MATCH((CUADRO!M$5&amp;$E657),'Hoja de Trabajo para listado'!$A$151:$Z$151,0)),0)+IFERROR(INDEX('Hoja de Trabajo para listado'!$AB$155:$BA$1048576,MATCH($A657,'Hoja de Trabajo para listado'!$AB$155:$AB$1048576,0),MATCH((CUADRO!M$5&amp;$E657),'Hoja de Trabajo para listado'!$AB$151:$BA$151,0)),0)+IFERROR(INDEX('Hoja de Trabajo para listado'!$BC$155:$CB$1048576,MATCH($A657,'Hoja de Trabajo para listado'!$BC$155:$BC$1048576,0),MATCH((CUADRO!M$5&amp;$E657),'Hoja de Trabajo para listado'!$BC$151:$CB$151,0)),0)+IFERROR(INDEX('Hoja de Trabajo para listado'!$DE$153:$DG$274,MATCH($A657,'Hoja de Trabajo para listado'!$DE$153:$DE$1048576,0),MATCH((CUADRO!M$5&amp;$E657),'Hoja de Trabajo para listado'!$DE$151:$DG$151,0)),0)+IFERROR(INDEX('Hoja de Trabajo para listado'!$CD$155:$DC$1048576,MATCH($A657,'Hoja de Trabajo para listado'!$CD$155:$CD$1048576,0),MATCH((CUADRO!M$5&amp;$E657),'Hoja de Trabajo para listado'!$CD$151:$DC$151,0)),0)</f>
        <v>0</v>
      </c>
      <c r="N657" s="243">
        <f ca="1">+IFERROR(INDEX('Hoja de Trabajo para listado'!$A$155:$Z$1048576,MATCH($A657,'Hoja de Trabajo para listado'!$A$155:$A$1048576,0),MATCH((CUADRO!N$5&amp;$E657),'Hoja de Trabajo para listado'!$A$151:$Z$151,0)),0)+IFERROR(INDEX('Hoja de Trabajo para listado'!$AB$155:$BA$1048576,MATCH($A657,'Hoja de Trabajo para listado'!$AB$155:$AB$1048576,0),MATCH((CUADRO!N$5&amp;$E657),'Hoja de Trabajo para listado'!$AB$151:$BA$151,0)),0)+IFERROR(INDEX('Hoja de Trabajo para listado'!$BC$155:$CB$1048576,MATCH($A657,'Hoja de Trabajo para listado'!$BC$155:$BC$1048576,0),MATCH((CUADRO!N$5&amp;$E657),'Hoja de Trabajo para listado'!$BC$151:$CB$151,0)),0)+IFERROR(INDEX('Hoja de Trabajo para listado'!$DE$153:$DG$274,MATCH($A657,'Hoja de Trabajo para listado'!$DE$153:$DE$1048576,0),MATCH((CUADRO!N$5&amp;$E657),'Hoja de Trabajo para listado'!$DE$151:$DG$151,0)),0)+IFERROR(INDEX('Hoja de Trabajo para listado'!$CD$155:$DC$1048576,MATCH($A657,'Hoja de Trabajo para listado'!$CD$155:$CD$1048576,0),MATCH((CUADRO!N$5&amp;$E657),'Hoja de Trabajo para listado'!$CD$151:$DC$151,0)),0)</f>
        <v>0</v>
      </c>
      <c r="O657" s="243">
        <f ca="1">+IFERROR(INDEX('Hoja de Trabajo para listado'!$A$155:$Z$1048576,MATCH($A657,'Hoja de Trabajo para listado'!$A$155:$A$1048576,0),MATCH((CUADRO!O$5&amp;$E657),'Hoja de Trabajo para listado'!$A$151:$Z$151,0)),0)+IFERROR(INDEX('Hoja de Trabajo para listado'!$AB$155:$BA$1048576,MATCH($A657,'Hoja de Trabajo para listado'!$AB$155:$AB$1048576,0),MATCH((CUADRO!O$5&amp;$E657),'Hoja de Trabajo para listado'!$AB$151:$BA$151,0)),0)+IFERROR(INDEX('Hoja de Trabajo para listado'!$BC$155:$CB$1048576,MATCH($A657,'Hoja de Trabajo para listado'!$BC$155:$BC$1048576,0),MATCH((CUADRO!O$5&amp;$E657),'Hoja de Trabajo para listado'!$BC$151:$CB$151,0)),0)+IFERROR(INDEX('Hoja de Trabajo para listado'!$DE$153:$DG$274,MATCH($A657,'Hoja de Trabajo para listado'!$DE$153:$DE$1048576,0),MATCH((CUADRO!O$5&amp;$E657),'Hoja de Trabajo para listado'!$DE$151:$DG$151,0)),0)+IFERROR(INDEX('Hoja de Trabajo para listado'!$CD$155:$DC$1048576,MATCH($A657,'Hoja de Trabajo para listado'!$CD$155:$CD$1048576,0),MATCH((CUADRO!O$5&amp;$E657),'Hoja de Trabajo para listado'!$CD$151:$DC$151,0)),0)</f>
        <v>0</v>
      </c>
      <c r="P657" s="243">
        <f ca="1">+IFERROR(INDEX('Hoja de Trabajo para listado'!$A$155:$Z$1048576,MATCH($A657,'Hoja de Trabajo para listado'!$A$155:$A$1048576,0),MATCH((CUADRO!P$5&amp;$E657),'Hoja de Trabajo para listado'!$A$151:$Z$151,0)),0)+IFERROR(INDEX('Hoja de Trabajo para listado'!$AB$155:$BA$1048576,MATCH($A657,'Hoja de Trabajo para listado'!$AB$155:$AB$1048576,0),MATCH((CUADRO!P$5&amp;$E657),'Hoja de Trabajo para listado'!$AB$151:$BA$151,0)),0)+IFERROR(INDEX('Hoja de Trabajo para listado'!$BC$155:$CB$1048576,MATCH($A657,'Hoja de Trabajo para listado'!$BC$155:$BC$1048576,0),MATCH((CUADRO!P$5&amp;$E657),'Hoja de Trabajo para listado'!$BC$151:$CB$151,0)),0)+IFERROR(INDEX('Hoja de Trabajo para listado'!$DE$153:$DG$274,MATCH($A657,'Hoja de Trabajo para listado'!$DE$153:$DE$1048576,0),MATCH((CUADRO!P$5&amp;$E657),'Hoja de Trabajo para listado'!$DE$151:$DG$151,0)),0)+IFERROR(INDEX('Hoja de Trabajo para listado'!$CD$155:$DC$1048576,MATCH($A657,'Hoja de Trabajo para listado'!$CD$155:$CD$1048576,0),MATCH((CUADRO!P$5&amp;$E657),'Hoja de Trabajo para listado'!$CD$151:$DC$151,0)),0)</f>
        <v>0</v>
      </c>
      <c r="Q657" s="243">
        <f ca="1">+IFERROR(INDEX('Hoja de Trabajo para listado'!$A$155:$Z$1048576,MATCH($A657,'Hoja de Trabajo para listado'!$A$155:$A$1048576,0),MATCH((CUADRO!Q$5&amp;$E657),'Hoja de Trabajo para listado'!$A$151:$Z$151,0)),0)+IFERROR(INDEX('Hoja de Trabajo para listado'!$AB$155:$BA$1048576,MATCH($A657,'Hoja de Trabajo para listado'!$AB$155:$AB$1048576,0),MATCH((CUADRO!Q$5&amp;$E657),'Hoja de Trabajo para listado'!$AB$151:$BA$151,0)),0)+IFERROR(INDEX('Hoja de Trabajo para listado'!$BC$155:$CB$1048576,MATCH($A657,'Hoja de Trabajo para listado'!$BC$155:$BC$1048576,0),MATCH((CUADRO!Q$5&amp;$E657),'Hoja de Trabajo para listado'!$BC$151:$CB$151,0)),0)+IFERROR(INDEX('Hoja de Trabajo para listado'!$DE$153:$DG$274,MATCH($A657,'Hoja de Trabajo para listado'!$DE$153:$DE$1048576,0),MATCH((CUADRO!Q$5&amp;$E657),'Hoja de Trabajo para listado'!$DE$151:$DG$151,0)),0)+IFERROR(INDEX('Hoja de Trabajo para listado'!$CD$155:$DC$1048576,MATCH($A657,'Hoja de Trabajo para listado'!$CD$155:$CD$1048576,0),MATCH((CUADRO!Q$5&amp;$E657),'Hoja de Trabajo para listado'!$CD$151:$DC$151,0)),0)</f>
        <v>0</v>
      </c>
      <c r="R657" s="243">
        <f t="shared" ca="1" si="23"/>
        <v>0</v>
      </c>
      <c r="S657" s="249">
        <f ca="1">+R656+R657</f>
        <v>0</v>
      </c>
      <c r="T657" s="243">
        <f ca="1">+S657</f>
        <v>0</v>
      </c>
      <c r="U657" s="242">
        <f t="shared" si="24"/>
        <v>2</v>
      </c>
      <c r="V657" s="333" t="str">
        <f>+VLOOKUP(A657,bd_lista!$A$3:$E$590,5,FALSE)</f>
        <v>Gobiernos Autonomos Municipales</v>
      </c>
      <c r="W657" s="384"/>
      <c r="X657" s="242">
        <f>+VLOOKUP(A657,[3]Sheet1!$A$13:$D$744,4,FALSE)</f>
        <v>0</v>
      </c>
      <c r="Y657" s="242" t="e">
        <f>+VLOOKUP(X657,bd_lista!$A$3:$C$590,3,FALSE)</f>
        <v>#N/A</v>
      </c>
      <c r="Z657" s="292"/>
      <c r="AA657" s="293"/>
    </row>
    <row r="658" spans="1:27" customFormat="1" ht="27" hidden="1" customHeight="1">
      <c r="A658" s="32">
        <v>1282</v>
      </c>
      <c r="B658" s="388">
        <f>+A658</f>
        <v>1282</v>
      </c>
      <c r="C658" s="247" t="str">
        <f>+VLOOKUP(A658,bd_lista!$A$3:$C$590,3,FALSE)</f>
        <v>Gobierno Autónomo Municipal de Santiago de Huata</v>
      </c>
      <c r="D658" s="385" t="str">
        <f>+C658</f>
        <v>Gobierno Autónomo Municipal de Santiago de Huata</v>
      </c>
      <c r="E658" s="242" t="s">
        <v>1304</v>
      </c>
      <c r="F658" s="243">
        <f ca="1">+IFERROR(INDEX('Hoja de Trabajo para listado'!$A$155:$Z$1048576,MATCH($A658,'Hoja de Trabajo para listado'!$A$155:$A$1048576,0),MATCH((CUADRO!F$5&amp;$E658),'Hoja de Trabajo para listado'!$A$151:$Z$151,0)),0)+IFERROR(INDEX('Hoja de Trabajo para listado'!$AB$155:$BA$1048576,MATCH($A658,'Hoja de Trabajo para listado'!$AB$155:$AB$1048576,0),MATCH((CUADRO!F$5&amp;$E658),'Hoja de Trabajo para listado'!$AB$151:$BA$151,0)),0)+IFERROR(INDEX('Hoja de Trabajo para listado'!$BC$155:$CB$1048576,MATCH($A658,'Hoja de Trabajo para listado'!$BC$155:$BC$1048576,0),MATCH((CUADRO!F$5&amp;$E658),'Hoja de Trabajo para listado'!$BC$151:$CB$151,0)),0)+IFERROR(INDEX('Hoja de Trabajo para listado'!$DE$153:$DG$274,MATCH($A658,'Hoja de Trabajo para listado'!$DE$153:$DE$1048576,0),MATCH((CUADRO!F$5&amp;$E658),'Hoja de Trabajo para listado'!$DE$151:$DG$151,0)),0)+IFERROR(INDEX('Hoja de Trabajo para listado'!$CD$155:$DC$1048576,MATCH($A658,'Hoja de Trabajo para listado'!$CD$155:$CD$1048576,0),MATCH((CUADRO!F$5&amp;$E658),'Hoja de Trabajo para listado'!$CD$151:$DC$151,0)),0)</f>
        <v>0</v>
      </c>
      <c r="G658" s="243">
        <f ca="1">+IFERROR(INDEX('Hoja de Trabajo para listado'!$A$155:$Z$1048576,MATCH($A658,'Hoja de Trabajo para listado'!$A$155:$A$1048576,0),MATCH((CUADRO!G$5&amp;$E658),'Hoja de Trabajo para listado'!$A$151:$Z$151,0)),0)+IFERROR(INDEX('Hoja de Trabajo para listado'!$AB$155:$BA$1048576,MATCH($A658,'Hoja de Trabajo para listado'!$AB$155:$AB$1048576,0),MATCH((CUADRO!G$5&amp;$E658),'Hoja de Trabajo para listado'!$AB$151:$BA$151,0)),0)+IFERROR(INDEX('Hoja de Trabajo para listado'!$BC$155:$CB$1048576,MATCH($A658,'Hoja de Trabajo para listado'!$BC$155:$BC$1048576,0),MATCH((CUADRO!G$5&amp;$E658),'Hoja de Trabajo para listado'!$BC$151:$CB$151,0)),0)+IFERROR(INDEX('Hoja de Trabajo para listado'!$DE$153:$DG$274,MATCH($A658,'Hoja de Trabajo para listado'!$DE$153:$DE$1048576,0),MATCH((CUADRO!G$5&amp;$E658),'Hoja de Trabajo para listado'!$DE$151:$DG$151,0)),0)+IFERROR(INDEX('Hoja de Trabajo para listado'!$CD$155:$DC$1048576,MATCH($A658,'Hoja de Trabajo para listado'!$CD$155:$CD$1048576,0),MATCH((CUADRO!G$5&amp;$E658),'Hoja de Trabajo para listado'!$CD$151:$DC$151,0)),0)</f>
        <v>0</v>
      </c>
      <c r="H658" s="243">
        <f ca="1">+IFERROR(INDEX('Hoja de Trabajo para listado'!$A$155:$Z$1048576,MATCH($A658,'Hoja de Trabajo para listado'!$A$155:$A$1048576,0),MATCH((CUADRO!H$5&amp;$E658),'Hoja de Trabajo para listado'!$A$151:$Z$151,0)),0)+IFERROR(INDEX('Hoja de Trabajo para listado'!$AB$155:$BA$1048576,MATCH($A658,'Hoja de Trabajo para listado'!$AB$155:$AB$1048576,0),MATCH((CUADRO!H$5&amp;$E658),'Hoja de Trabajo para listado'!$AB$151:$BA$151,0)),0)+IFERROR(INDEX('Hoja de Trabajo para listado'!$BC$155:$CB$1048576,MATCH($A658,'Hoja de Trabajo para listado'!$BC$155:$BC$1048576,0),MATCH((CUADRO!H$5&amp;$E658),'Hoja de Trabajo para listado'!$BC$151:$CB$151,0)),0)+IFERROR(INDEX('Hoja de Trabajo para listado'!$DE$153:$DG$274,MATCH($A658,'Hoja de Trabajo para listado'!$DE$153:$DE$1048576,0),MATCH((CUADRO!H$5&amp;$E658),'Hoja de Trabajo para listado'!$DE$151:$DG$151,0)),0)+IFERROR(INDEX('Hoja de Trabajo para listado'!$CD$155:$DC$1048576,MATCH($A658,'Hoja de Trabajo para listado'!$CD$155:$CD$1048576,0),MATCH((CUADRO!H$5&amp;$E658),'Hoja de Trabajo para listado'!$CD$151:$DC$151,0)),0)</f>
        <v>0</v>
      </c>
      <c r="I658" s="243">
        <f ca="1">+IFERROR(INDEX('Hoja de Trabajo para listado'!$A$155:$Z$1048576,MATCH($A658,'Hoja de Trabajo para listado'!$A$155:$A$1048576,0),MATCH((CUADRO!I$5&amp;$E658),'Hoja de Trabajo para listado'!$A$151:$Z$151,0)),0)+IFERROR(INDEX('Hoja de Trabajo para listado'!$AB$155:$BA$1048576,MATCH($A658,'Hoja de Trabajo para listado'!$AB$155:$AB$1048576,0),MATCH((CUADRO!I$5&amp;$E658),'Hoja de Trabajo para listado'!$AB$151:$BA$151,0)),0)+IFERROR(INDEX('Hoja de Trabajo para listado'!$BC$155:$CB$1048576,MATCH($A658,'Hoja de Trabajo para listado'!$BC$155:$BC$1048576,0),MATCH((CUADRO!I$5&amp;$E658),'Hoja de Trabajo para listado'!$BC$151:$CB$151,0)),0)+IFERROR(INDEX('Hoja de Trabajo para listado'!$DE$153:$DG$274,MATCH($A658,'Hoja de Trabajo para listado'!$DE$153:$DE$1048576,0),MATCH((CUADRO!I$5&amp;$E658),'Hoja de Trabajo para listado'!$DE$151:$DG$151,0)),0)+IFERROR(INDEX('Hoja de Trabajo para listado'!$CD$155:$DC$1048576,MATCH($A658,'Hoja de Trabajo para listado'!$CD$155:$CD$1048576,0),MATCH((CUADRO!I$5&amp;$E658),'Hoja de Trabajo para listado'!$CD$151:$DC$151,0)),0)</f>
        <v>0</v>
      </c>
      <c r="J658" s="243">
        <f ca="1">+IFERROR(INDEX('Hoja de Trabajo para listado'!$A$155:$Z$1048576,MATCH($A658,'Hoja de Trabajo para listado'!$A$155:$A$1048576,0),MATCH((CUADRO!J$5&amp;$E658),'Hoja de Trabajo para listado'!$A$151:$Z$151,0)),0)+IFERROR(INDEX('Hoja de Trabajo para listado'!$AB$155:$BA$1048576,MATCH($A658,'Hoja de Trabajo para listado'!$AB$155:$AB$1048576,0),MATCH((CUADRO!J$5&amp;$E658),'Hoja de Trabajo para listado'!$AB$151:$BA$151,0)),0)+IFERROR(INDEX('Hoja de Trabajo para listado'!$BC$155:$CB$1048576,MATCH($A658,'Hoja de Trabajo para listado'!$BC$155:$BC$1048576,0),MATCH((CUADRO!J$5&amp;$E658),'Hoja de Trabajo para listado'!$BC$151:$CB$151,0)),0)+IFERROR(INDEX('Hoja de Trabajo para listado'!$DE$153:$DG$274,MATCH($A658,'Hoja de Trabajo para listado'!$DE$153:$DE$1048576,0),MATCH((CUADRO!J$5&amp;$E658),'Hoja de Trabajo para listado'!$DE$151:$DG$151,0)),0)+IFERROR(INDEX('Hoja de Trabajo para listado'!$CD$155:$DC$1048576,MATCH($A658,'Hoja de Trabajo para listado'!$CD$155:$CD$1048576,0),MATCH((CUADRO!J$5&amp;$E658),'Hoja de Trabajo para listado'!$CD$151:$DC$151,0)),0)</f>
        <v>0</v>
      </c>
      <c r="K658" s="243">
        <f ca="1">+IFERROR(INDEX('Hoja de Trabajo para listado'!$A$155:$Z$1048576,MATCH($A658,'Hoja de Trabajo para listado'!$A$155:$A$1048576,0),MATCH((CUADRO!K$5&amp;$E658),'Hoja de Trabajo para listado'!$A$151:$Z$151,0)),0)+IFERROR(INDEX('Hoja de Trabajo para listado'!$AB$155:$BA$1048576,MATCH($A658,'Hoja de Trabajo para listado'!$AB$155:$AB$1048576,0),MATCH((CUADRO!K$5&amp;$E658),'Hoja de Trabajo para listado'!$AB$151:$BA$151,0)),0)+IFERROR(INDEX('Hoja de Trabajo para listado'!$BC$155:$CB$1048576,MATCH($A658,'Hoja de Trabajo para listado'!$BC$155:$BC$1048576,0),MATCH((CUADRO!K$5&amp;$E658),'Hoja de Trabajo para listado'!$BC$151:$CB$151,0)),0)+IFERROR(INDEX('Hoja de Trabajo para listado'!$DE$153:$DG$274,MATCH($A658,'Hoja de Trabajo para listado'!$DE$153:$DE$1048576,0),MATCH((CUADRO!K$5&amp;$E658),'Hoja de Trabajo para listado'!$DE$151:$DG$151,0)),0)+IFERROR(INDEX('Hoja de Trabajo para listado'!$CD$155:$DC$1048576,MATCH($A658,'Hoja de Trabajo para listado'!$CD$155:$CD$1048576,0),MATCH((CUADRO!K$5&amp;$E658),'Hoja de Trabajo para listado'!$CD$151:$DC$151,0)),0)</f>
        <v>0</v>
      </c>
      <c r="L658" s="243">
        <f ca="1">+IFERROR(INDEX('Hoja de Trabajo para listado'!$A$155:$Z$1048576,MATCH($A658,'Hoja de Trabajo para listado'!$A$155:$A$1048576,0),MATCH((CUADRO!L$5&amp;$E658),'Hoja de Trabajo para listado'!$A$151:$Z$151,0)),0)+IFERROR(INDEX('Hoja de Trabajo para listado'!$AB$155:$BA$1048576,MATCH($A658,'Hoja de Trabajo para listado'!$AB$155:$AB$1048576,0),MATCH((CUADRO!L$5&amp;$E658),'Hoja de Trabajo para listado'!$AB$151:$BA$151,0)),0)+IFERROR(INDEX('Hoja de Trabajo para listado'!$BC$155:$CB$1048576,MATCH($A658,'Hoja de Trabajo para listado'!$BC$155:$BC$1048576,0),MATCH((CUADRO!L$5&amp;$E658),'Hoja de Trabajo para listado'!$BC$151:$CB$151,0)),0)+IFERROR(INDEX('Hoja de Trabajo para listado'!$DE$153:$DG$274,MATCH($A658,'Hoja de Trabajo para listado'!$DE$153:$DE$1048576,0),MATCH((CUADRO!L$5&amp;$E658),'Hoja de Trabajo para listado'!$DE$151:$DG$151,0)),0)+IFERROR(INDEX('Hoja de Trabajo para listado'!$CD$155:$DC$1048576,MATCH($A658,'Hoja de Trabajo para listado'!$CD$155:$CD$1048576,0),MATCH((CUADRO!L$5&amp;$E658),'Hoja de Trabajo para listado'!$CD$151:$DC$151,0)),0)</f>
        <v>0</v>
      </c>
      <c r="M658" s="243">
        <f ca="1">+IFERROR(INDEX('Hoja de Trabajo para listado'!$A$155:$Z$1048576,MATCH($A658,'Hoja de Trabajo para listado'!$A$155:$A$1048576,0),MATCH((CUADRO!M$5&amp;$E658),'Hoja de Trabajo para listado'!$A$151:$Z$151,0)),0)+IFERROR(INDEX('Hoja de Trabajo para listado'!$AB$155:$BA$1048576,MATCH($A658,'Hoja de Trabajo para listado'!$AB$155:$AB$1048576,0),MATCH((CUADRO!M$5&amp;$E658),'Hoja de Trabajo para listado'!$AB$151:$BA$151,0)),0)+IFERROR(INDEX('Hoja de Trabajo para listado'!$BC$155:$CB$1048576,MATCH($A658,'Hoja de Trabajo para listado'!$BC$155:$BC$1048576,0),MATCH((CUADRO!M$5&amp;$E658),'Hoja de Trabajo para listado'!$BC$151:$CB$151,0)),0)+IFERROR(INDEX('Hoja de Trabajo para listado'!$DE$153:$DG$274,MATCH($A658,'Hoja de Trabajo para listado'!$DE$153:$DE$1048576,0),MATCH((CUADRO!M$5&amp;$E658),'Hoja de Trabajo para listado'!$DE$151:$DG$151,0)),0)+IFERROR(INDEX('Hoja de Trabajo para listado'!$CD$155:$DC$1048576,MATCH($A658,'Hoja de Trabajo para listado'!$CD$155:$CD$1048576,0),MATCH((CUADRO!M$5&amp;$E658),'Hoja de Trabajo para listado'!$CD$151:$DC$151,0)),0)</f>
        <v>0</v>
      </c>
      <c r="N658" s="243">
        <f ca="1">+IFERROR(INDEX('Hoja de Trabajo para listado'!$A$155:$Z$1048576,MATCH($A658,'Hoja de Trabajo para listado'!$A$155:$A$1048576,0),MATCH((CUADRO!N$5&amp;$E658),'Hoja de Trabajo para listado'!$A$151:$Z$151,0)),0)+IFERROR(INDEX('Hoja de Trabajo para listado'!$AB$155:$BA$1048576,MATCH($A658,'Hoja de Trabajo para listado'!$AB$155:$AB$1048576,0),MATCH((CUADRO!N$5&amp;$E658),'Hoja de Trabajo para listado'!$AB$151:$BA$151,0)),0)+IFERROR(INDEX('Hoja de Trabajo para listado'!$BC$155:$CB$1048576,MATCH($A658,'Hoja de Trabajo para listado'!$BC$155:$BC$1048576,0),MATCH((CUADRO!N$5&amp;$E658),'Hoja de Trabajo para listado'!$BC$151:$CB$151,0)),0)+IFERROR(INDEX('Hoja de Trabajo para listado'!$DE$153:$DG$274,MATCH($A658,'Hoja de Trabajo para listado'!$DE$153:$DE$1048576,0),MATCH((CUADRO!N$5&amp;$E658),'Hoja de Trabajo para listado'!$DE$151:$DG$151,0)),0)+IFERROR(INDEX('Hoja de Trabajo para listado'!$CD$155:$DC$1048576,MATCH($A658,'Hoja de Trabajo para listado'!$CD$155:$CD$1048576,0),MATCH((CUADRO!N$5&amp;$E658),'Hoja de Trabajo para listado'!$CD$151:$DC$151,0)),0)</f>
        <v>0</v>
      </c>
      <c r="O658" s="243">
        <f ca="1">+IFERROR(INDEX('Hoja de Trabajo para listado'!$A$155:$Z$1048576,MATCH($A658,'Hoja de Trabajo para listado'!$A$155:$A$1048576,0),MATCH((CUADRO!O$5&amp;$E658),'Hoja de Trabajo para listado'!$A$151:$Z$151,0)),0)+IFERROR(INDEX('Hoja de Trabajo para listado'!$AB$155:$BA$1048576,MATCH($A658,'Hoja de Trabajo para listado'!$AB$155:$AB$1048576,0),MATCH((CUADRO!O$5&amp;$E658),'Hoja de Trabajo para listado'!$AB$151:$BA$151,0)),0)+IFERROR(INDEX('Hoja de Trabajo para listado'!$BC$155:$CB$1048576,MATCH($A658,'Hoja de Trabajo para listado'!$BC$155:$BC$1048576,0),MATCH((CUADRO!O$5&amp;$E658),'Hoja de Trabajo para listado'!$BC$151:$CB$151,0)),0)+IFERROR(INDEX('Hoja de Trabajo para listado'!$DE$153:$DG$274,MATCH($A658,'Hoja de Trabajo para listado'!$DE$153:$DE$1048576,0),MATCH((CUADRO!O$5&amp;$E658),'Hoja de Trabajo para listado'!$DE$151:$DG$151,0)),0)+IFERROR(INDEX('Hoja de Trabajo para listado'!$CD$155:$DC$1048576,MATCH($A658,'Hoja de Trabajo para listado'!$CD$155:$CD$1048576,0),MATCH((CUADRO!O$5&amp;$E658),'Hoja de Trabajo para listado'!$CD$151:$DC$151,0)),0)</f>
        <v>0</v>
      </c>
      <c r="P658" s="243">
        <f ca="1">+IFERROR(INDEX('Hoja de Trabajo para listado'!$A$155:$Z$1048576,MATCH($A658,'Hoja de Trabajo para listado'!$A$155:$A$1048576,0),MATCH((CUADRO!P$5&amp;$E658),'Hoja de Trabajo para listado'!$A$151:$Z$151,0)),0)+IFERROR(INDEX('Hoja de Trabajo para listado'!$AB$155:$BA$1048576,MATCH($A658,'Hoja de Trabajo para listado'!$AB$155:$AB$1048576,0),MATCH((CUADRO!P$5&amp;$E658),'Hoja de Trabajo para listado'!$AB$151:$BA$151,0)),0)+IFERROR(INDEX('Hoja de Trabajo para listado'!$BC$155:$CB$1048576,MATCH($A658,'Hoja de Trabajo para listado'!$BC$155:$BC$1048576,0),MATCH((CUADRO!P$5&amp;$E658),'Hoja de Trabajo para listado'!$BC$151:$CB$151,0)),0)+IFERROR(INDEX('Hoja de Trabajo para listado'!$DE$153:$DG$274,MATCH($A658,'Hoja de Trabajo para listado'!$DE$153:$DE$1048576,0),MATCH((CUADRO!P$5&amp;$E658),'Hoja de Trabajo para listado'!$DE$151:$DG$151,0)),0)+IFERROR(INDEX('Hoja de Trabajo para listado'!$CD$155:$DC$1048576,MATCH($A658,'Hoja de Trabajo para listado'!$CD$155:$CD$1048576,0),MATCH((CUADRO!P$5&amp;$E658),'Hoja de Trabajo para listado'!$CD$151:$DC$151,0)),0)</f>
        <v>0</v>
      </c>
      <c r="Q658" s="243">
        <f ca="1">+IFERROR(INDEX('Hoja de Trabajo para listado'!$A$155:$Z$1048576,MATCH($A658,'Hoja de Trabajo para listado'!$A$155:$A$1048576,0),MATCH((CUADRO!Q$5&amp;$E658),'Hoja de Trabajo para listado'!$A$151:$Z$151,0)),0)+IFERROR(INDEX('Hoja de Trabajo para listado'!$AB$155:$BA$1048576,MATCH($A658,'Hoja de Trabajo para listado'!$AB$155:$AB$1048576,0),MATCH((CUADRO!Q$5&amp;$E658),'Hoja de Trabajo para listado'!$AB$151:$BA$151,0)),0)+IFERROR(INDEX('Hoja de Trabajo para listado'!$BC$155:$CB$1048576,MATCH($A658,'Hoja de Trabajo para listado'!$BC$155:$BC$1048576,0),MATCH((CUADRO!Q$5&amp;$E658),'Hoja de Trabajo para listado'!$BC$151:$CB$151,0)),0)+IFERROR(INDEX('Hoja de Trabajo para listado'!$DE$153:$DG$274,MATCH($A658,'Hoja de Trabajo para listado'!$DE$153:$DE$1048576,0),MATCH((CUADRO!Q$5&amp;$E658),'Hoja de Trabajo para listado'!$DE$151:$DG$151,0)),0)+IFERROR(INDEX('Hoja de Trabajo para listado'!$CD$155:$DC$1048576,MATCH($A658,'Hoja de Trabajo para listado'!$CD$155:$CD$1048576,0),MATCH((CUADRO!Q$5&amp;$E658),'Hoja de Trabajo para listado'!$CD$151:$DC$151,0)),0)</f>
        <v>0</v>
      </c>
      <c r="R658" s="243">
        <f t="shared" ca="1" si="23"/>
        <v>0</v>
      </c>
      <c r="S658" s="249"/>
      <c r="T658" s="243">
        <f ca="1">+T659</f>
        <v>0</v>
      </c>
      <c r="U658" s="242">
        <f t="shared" si="24"/>
        <v>1</v>
      </c>
      <c r="V658" s="333" t="str">
        <f>+VLOOKUP(A658,bd_lista!$A$3:$E$590,5,FALSE)</f>
        <v>Gobiernos Autonomos Municipales</v>
      </c>
      <c r="W658" s="383" t="str">
        <f>+V658</f>
        <v>Gobiernos Autonomos Municipales</v>
      </c>
      <c r="X658" s="242">
        <f>+VLOOKUP(A658,[3]Sheet1!$A$13:$D$744,4,FALSE)</f>
        <v>0</v>
      </c>
      <c r="Y658" s="242" t="e">
        <f>+VLOOKUP(X658,bd_lista!$A$3:$C$590,3,FALSE)</f>
        <v>#N/A</v>
      </c>
      <c r="Z658" s="294">
        <f>+X658</f>
        <v>0</v>
      </c>
      <c r="AA658" s="295" t="e">
        <f>+Y658</f>
        <v>#N/A</v>
      </c>
    </row>
    <row r="659" spans="1:27" customFormat="1" ht="27" hidden="1" customHeight="1">
      <c r="A659" s="32">
        <v>1282</v>
      </c>
      <c r="B659" s="389"/>
      <c r="C659" s="247" t="str">
        <f>+VLOOKUP(A659,bd_lista!$A$3:$C$590,3,FALSE)</f>
        <v>Gobierno Autónomo Municipal de Santiago de Huata</v>
      </c>
      <c r="D659" s="386"/>
      <c r="E659" s="244" t="s">
        <v>1305</v>
      </c>
      <c r="F659" s="243">
        <f ca="1">+IFERROR(INDEX('Hoja de Trabajo para listado'!$A$155:$Z$1048576,MATCH($A659,'Hoja de Trabajo para listado'!$A$155:$A$1048576,0),MATCH((CUADRO!F$5&amp;$E659),'Hoja de Trabajo para listado'!$A$151:$Z$151,0)),0)+IFERROR(INDEX('Hoja de Trabajo para listado'!$AB$155:$BA$1048576,MATCH($A659,'Hoja de Trabajo para listado'!$AB$155:$AB$1048576,0),MATCH((CUADRO!F$5&amp;$E659),'Hoja de Trabajo para listado'!$AB$151:$BA$151,0)),0)+IFERROR(INDEX('Hoja de Trabajo para listado'!$BC$155:$CB$1048576,MATCH($A659,'Hoja de Trabajo para listado'!$BC$155:$BC$1048576,0),MATCH((CUADRO!F$5&amp;$E659),'Hoja de Trabajo para listado'!$BC$151:$CB$151,0)),0)+IFERROR(INDEX('Hoja de Trabajo para listado'!$DE$153:$DG$274,MATCH($A659,'Hoja de Trabajo para listado'!$DE$153:$DE$1048576,0),MATCH((CUADRO!F$5&amp;$E659),'Hoja de Trabajo para listado'!$DE$151:$DG$151,0)),0)+IFERROR(INDEX('Hoja de Trabajo para listado'!$CD$155:$DC$1048576,MATCH($A659,'Hoja de Trabajo para listado'!$CD$155:$CD$1048576,0),MATCH((CUADRO!F$5&amp;$E659),'Hoja de Trabajo para listado'!$CD$151:$DC$151,0)),0)</f>
        <v>0</v>
      </c>
      <c r="G659" s="243">
        <f ca="1">+IFERROR(INDEX('Hoja de Trabajo para listado'!$A$155:$Z$1048576,MATCH($A659,'Hoja de Trabajo para listado'!$A$155:$A$1048576,0),MATCH((CUADRO!G$5&amp;$E659),'Hoja de Trabajo para listado'!$A$151:$Z$151,0)),0)+IFERROR(INDEX('Hoja de Trabajo para listado'!$AB$155:$BA$1048576,MATCH($A659,'Hoja de Trabajo para listado'!$AB$155:$AB$1048576,0),MATCH((CUADRO!G$5&amp;$E659),'Hoja de Trabajo para listado'!$AB$151:$BA$151,0)),0)+IFERROR(INDEX('Hoja de Trabajo para listado'!$BC$155:$CB$1048576,MATCH($A659,'Hoja de Trabajo para listado'!$BC$155:$BC$1048576,0),MATCH((CUADRO!G$5&amp;$E659),'Hoja de Trabajo para listado'!$BC$151:$CB$151,0)),0)+IFERROR(INDEX('Hoja de Trabajo para listado'!$DE$153:$DG$274,MATCH($A659,'Hoja de Trabajo para listado'!$DE$153:$DE$1048576,0),MATCH((CUADRO!G$5&amp;$E659),'Hoja de Trabajo para listado'!$DE$151:$DG$151,0)),0)+IFERROR(INDEX('Hoja de Trabajo para listado'!$CD$155:$DC$1048576,MATCH($A659,'Hoja de Trabajo para listado'!$CD$155:$CD$1048576,0),MATCH((CUADRO!G$5&amp;$E659),'Hoja de Trabajo para listado'!$CD$151:$DC$151,0)),0)</f>
        <v>0</v>
      </c>
      <c r="H659" s="243">
        <f ca="1">+IFERROR(INDEX('Hoja de Trabajo para listado'!$A$155:$Z$1048576,MATCH($A659,'Hoja de Trabajo para listado'!$A$155:$A$1048576,0),MATCH((CUADRO!H$5&amp;$E659),'Hoja de Trabajo para listado'!$A$151:$Z$151,0)),0)+IFERROR(INDEX('Hoja de Trabajo para listado'!$AB$155:$BA$1048576,MATCH($A659,'Hoja de Trabajo para listado'!$AB$155:$AB$1048576,0),MATCH((CUADRO!H$5&amp;$E659),'Hoja de Trabajo para listado'!$AB$151:$BA$151,0)),0)+IFERROR(INDEX('Hoja de Trabajo para listado'!$BC$155:$CB$1048576,MATCH($A659,'Hoja de Trabajo para listado'!$BC$155:$BC$1048576,0),MATCH((CUADRO!H$5&amp;$E659),'Hoja de Trabajo para listado'!$BC$151:$CB$151,0)),0)+IFERROR(INDEX('Hoja de Trabajo para listado'!$DE$153:$DG$274,MATCH($A659,'Hoja de Trabajo para listado'!$DE$153:$DE$1048576,0),MATCH((CUADRO!H$5&amp;$E659),'Hoja de Trabajo para listado'!$DE$151:$DG$151,0)),0)+IFERROR(INDEX('Hoja de Trabajo para listado'!$CD$155:$DC$1048576,MATCH($A659,'Hoja de Trabajo para listado'!$CD$155:$CD$1048576,0),MATCH((CUADRO!H$5&amp;$E659),'Hoja de Trabajo para listado'!$CD$151:$DC$151,0)),0)</f>
        <v>0</v>
      </c>
      <c r="I659" s="243">
        <f ca="1">+IFERROR(INDEX('Hoja de Trabajo para listado'!$A$155:$Z$1048576,MATCH($A659,'Hoja de Trabajo para listado'!$A$155:$A$1048576,0),MATCH((CUADRO!I$5&amp;$E659),'Hoja de Trabajo para listado'!$A$151:$Z$151,0)),0)+IFERROR(INDEX('Hoja de Trabajo para listado'!$AB$155:$BA$1048576,MATCH($A659,'Hoja de Trabajo para listado'!$AB$155:$AB$1048576,0),MATCH((CUADRO!I$5&amp;$E659),'Hoja de Trabajo para listado'!$AB$151:$BA$151,0)),0)+IFERROR(INDEX('Hoja de Trabajo para listado'!$BC$155:$CB$1048576,MATCH($A659,'Hoja de Trabajo para listado'!$BC$155:$BC$1048576,0),MATCH((CUADRO!I$5&amp;$E659),'Hoja de Trabajo para listado'!$BC$151:$CB$151,0)),0)+IFERROR(INDEX('Hoja de Trabajo para listado'!$DE$153:$DG$274,MATCH($A659,'Hoja de Trabajo para listado'!$DE$153:$DE$1048576,0),MATCH((CUADRO!I$5&amp;$E659),'Hoja de Trabajo para listado'!$DE$151:$DG$151,0)),0)+IFERROR(INDEX('Hoja de Trabajo para listado'!$CD$155:$DC$1048576,MATCH($A659,'Hoja de Trabajo para listado'!$CD$155:$CD$1048576,0),MATCH((CUADRO!I$5&amp;$E659),'Hoja de Trabajo para listado'!$CD$151:$DC$151,0)),0)</f>
        <v>0</v>
      </c>
      <c r="J659" s="243">
        <f ca="1">+IFERROR(INDEX('Hoja de Trabajo para listado'!$A$155:$Z$1048576,MATCH($A659,'Hoja de Trabajo para listado'!$A$155:$A$1048576,0),MATCH((CUADRO!J$5&amp;$E659),'Hoja de Trabajo para listado'!$A$151:$Z$151,0)),0)+IFERROR(INDEX('Hoja de Trabajo para listado'!$AB$155:$BA$1048576,MATCH($A659,'Hoja de Trabajo para listado'!$AB$155:$AB$1048576,0),MATCH((CUADRO!J$5&amp;$E659),'Hoja de Trabajo para listado'!$AB$151:$BA$151,0)),0)+IFERROR(INDEX('Hoja de Trabajo para listado'!$BC$155:$CB$1048576,MATCH($A659,'Hoja de Trabajo para listado'!$BC$155:$BC$1048576,0),MATCH((CUADRO!J$5&amp;$E659),'Hoja de Trabajo para listado'!$BC$151:$CB$151,0)),0)+IFERROR(INDEX('Hoja de Trabajo para listado'!$DE$153:$DG$274,MATCH($A659,'Hoja de Trabajo para listado'!$DE$153:$DE$1048576,0),MATCH((CUADRO!J$5&amp;$E659),'Hoja de Trabajo para listado'!$DE$151:$DG$151,0)),0)+IFERROR(INDEX('Hoja de Trabajo para listado'!$CD$155:$DC$1048576,MATCH($A659,'Hoja de Trabajo para listado'!$CD$155:$CD$1048576,0),MATCH((CUADRO!J$5&amp;$E659),'Hoja de Trabajo para listado'!$CD$151:$DC$151,0)),0)</f>
        <v>0</v>
      </c>
      <c r="K659" s="243">
        <f ca="1">+IFERROR(INDEX('Hoja de Trabajo para listado'!$A$155:$Z$1048576,MATCH($A659,'Hoja de Trabajo para listado'!$A$155:$A$1048576,0),MATCH((CUADRO!K$5&amp;$E659),'Hoja de Trabajo para listado'!$A$151:$Z$151,0)),0)+IFERROR(INDEX('Hoja de Trabajo para listado'!$AB$155:$BA$1048576,MATCH($A659,'Hoja de Trabajo para listado'!$AB$155:$AB$1048576,0),MATCH((CUADRO!K$5&amp;$E659),'Hoja de Trabajo para listado'!$AB$151:$BA$151,0)),0)+IFERROR(INDEX('Hoja de Trabajo para listado'!$BC$155:$CB$1048576,MATCH($A659,'Hoja de Trabajo para listado'!$BC$155:$BC$1048576,0),MATCH((CUADRO!K$5&amp;$E659),'Hoja de Trabajo para listado'!$BC$151:$CB$151,0)),0)+IFERROR(INDEX('Hoja de Trabajo para listado'!$DE$153:$DG$274,MATCH($A659,'Hoja de Trabajo para listado'!$DE$153:$DE$1048576,0),MATCH((CUADRO!K$5&amp;$E659),'Hoja de Trabajo para listado'!$DE$151:$DG$151,0)),0)+IFERROR(INDEX('Hoja de Trabajo para listado'!$CD$155:$DC$1048576,MATCH($A659,'Hoja de Trabajo para listado'!$CD$155:$CD$1048576,0),MATCH((CUADRO!K$5&amp;$E659),'Hoja de Trabajo para listado'!$CD$151:$DC$151,0)),0)</f>
        <v>0</v>
      </c>
      <c r="L659" s="243">
        <f ca="1">+IFERROR(INDEX('Hoja de Trabajo para listado'!$A$155:$Z$1048576,MATCH($A659,'Hoja de Trabajo para listado'!$A$155:$A$1048576,0),MATCH((CUADRO!L$5&amp;$E659),'Hoja de Trabajo para listado'!$A$151:$Z$151,0)),0)+IFERROR(INDEX('Hoja de Trabajo para listado'!$AB$155:$BA$1048576,MATCH($A659,'Hoja de Trabajo para listado'!$AB$155:$AB$1048576,0),MATCH((CUADRO!L$5&amp;$E659),'Hoja de Trabajo para listado'!$AB$151:$BA$151,0)),0)+IFERROR(INDEX('Hoja de Trabajo para listado'!$BC$155:$CB$1048576,MATCH($A659,'Hoja de Trabajo para listado'!$BC$155:$BC$1048576,0),MATCH((CUADRO!L$5&amp;$E659),'Hoja de Trabajo para listado'!$BC$151:$CB$151,0)),0)+IFERROR(INDEX('Hoja de Trabajo para listado'!$DE$153:$DG$274,MATCH($A659,'Hoja de Trabajo para listado'!$DE$153:$DE$1048576,0),MATCH((CUADRO!L$5&amp;$E659),'Hoja de Trabajo para listado'!$DE$151:$DG$151,0)),0)+IFERROR(INDEX('Hoja de Trabajo para listado'!$CD$155:$DC$1048576,MATCH($A659,'Hoja de Trabajo para listado'!$CD$155:$CD$1048576,0),MATCH((CUADRO!L$5&amp;$E659),'Hoja de Trabajo para listado'!$CD$151:$DC$151,0)),0)</f>
        <v>0</v>
      </c>
      <c r="M659" s="243">
        <f ca="1">+IFERROR(INDEX('Hoja de Trabajo para listado'!$A$155:$Z$1048576,MATCH($A659,'Hoja de Trabajo para listado'!$A$155:$A$1048576,0),MATCH((CUADRO!M$5&amp;$E659),'Hoja de Trabajo para listado'!$A$151:$Z$151,0)),0)+IFERROR(INDEX('Hoja de Trabajo para listado'!$AB$155:$BA$1048576,MATCH($A659,'Hoja de Trabajo para listado'!$AB$155:$AB$1048576,0),MATCH((CUADRO!M$5&amp;$E659),'Hoja de Trabajo para listado'!$AB$151:$BA$151,0)),0)+IFERROR(INDEX('Hoja de Trabajo para listado'!$BC$155:$CB$1048576,MATCH($A659,'Hoja de Trabajo para listado'!$BC$155:$BC$1048576,0),MATCH((CUADRO!M$5&amp;$E659),'Hoja de Trabajo para listado'!$BC$151:$CB$151,0)),0)+IFERROR(INDEX('Hoja de Trabajo para listado'!$DE$153:$DG$274,MATCH($A659,'Hoja de Trabajo para listado'!$DE$153:$DE$1048576,0),MATCH((CUADRO!M$5&amp;$E659),'Hoja de Trabajo para listado'!$DE$151:$DG$151,0)),0)+IFERROR(INDEX('Hoja de Trabajo para listado'!$CD$155:$DC$1048576,MATCH($A659,'Hoja de Trabajo para listado'!$CD$155:$CD$1048576,0),MATCH((CUADRO!M$5&amp;$E659),'Hoja de Trabajo para listado'!$CD$151:$DC$151,0)),0)</f>
        <v>0</v>
      </c>
      <c r="N659" s="243">
        <f ca="1">+IFERROR(INDEX('Hoja de Trabajo para listado'!$A$155:$Z$1048576,MATCH($A659,'Hoja de Trabajo para listado'!$A$155:$A$1048576,0),MATCH((CUADRO!N$5&amp;$E659),'Hoja de Trabajo para listado'!$A$151:$Z$151,0)),0)+IFERROR(INDEX('Hoja de Trabajo para listado'!$AB$155:$BA$1048576,MATCH($A659,'Hoja de Trabajo para listado'!$AB$155:$AB$1048576,0),MATCH((CUADRO!N$5&amp;$E659),'Hoja de Trabajo para listado'!$AB$151:$BA$151,0)),0)+IFERROR(INDEX('Hoja de Trabajo para listado'!$BC$155:$CB$1048576,MATCH($A659,'Hoja de Trabajo para listado'!$BC$155:$BC$1048576,0),MATCH((CUADRO!N$5&amp;$E659),'Hoja de Trabajo para listado'!$BC$151:$CB$151,0)),0)+IFERROR(INDEX('Hoja de Trabajo para listado'!$DE$153:$DG$274,MATCH($A659,'Hoja de Trabajo para listado'!$DE$153:$DE$1048576,0),MATCH((CUADRO!N$5&amp;$E659),'Hoja de Trabajo para listado'!$DE$151:$DG$151,0)),0)+IFERROR(INDEX('Hoja de Trabajo para listado'!$CD$155:$DC$1048576,MATCH($A659,'Hoja de Trabajo para listado'!$CD$155:$CD$1048576,0),MATCH((CUADRO!N$5&amp;$E659),'Hoja de Trabajo para listado'!$CD$151:$DC$151,0)),0)</f>
        <v>0</v>
      </c>
      <c r="O659" s="243">
        <f ca="1">+IFERROR(INDEX('Hoja de Trabajo para listado'!$A$155:$Z$1048576,MATCH($A659,'Hoja de Trabajo para listado'!$A$155:$A$1048576,0),MATCH((CUADRO!O$5&amp;$E659),'Hoja de Trabajo para listado'!$A$151:$Z$151,0)),0)+IFERROR(INDEX('Hoja de Trabajo para listado'!$AB$155:$BA$1048576,MATCH($A659,'Hoja de Trabajo para listado'!$AB$155:$AB$1048576,0),MATCH((CUADRO!O$5&amp;$E659),'Hoja de Trabajo para listado'!$AB$151:$BA$151,0)),0)+IFERROR(INDEX('Hoja de Trabajo para listado'!$BC$155:$CB$1048576,MATCH($A659,'Hoja de Trabajo para listado'!$BC$155:$BC$1048576,0),MATCH((CUADRO!O$5&amp;$E659),'Hoja de Trabajo para listado'!$BC$151:$CB$151,0)),0)+IFERROR(INDEX('Hoja de Trabajo para listado'!$DE$153:$DG$274,MATCH($A659,'Hoja de Trabajo para listado'!$DE$153:$DE$1048576,0),MATCH((CUADRO!O$5&amp;$E659),'Hoja de Trabajo para listado'!$DE$151:$DG$151,0)),0)+IFERROR(INDEX('Hoja de Trabajo para listado'!$CD$155:$DC$1048576,MATCH($A659,'Hoja de Trabajo para listado'!$CD$155:$CD$1048576,0),MATCH((CUADRO!O$5&amp;$E659),'Hoja de Trabajo para listado'!$CD$151:$DC$151,0)),0)</f>
        <v>0</v>
      </c>
      <c r="P659" s="243">
        <f ca="1">+IFERROR(INDEX('Hoja de Trabajo para listado'!$A$155:$Z$1048576,MATCH($A659,'Hoja de Trabajo para listado'!$A$155:$A$1048576,0),MATCH((CUADRO!P$5&amp;$E659),'Hoja de Trabajo para listado'!$A$151:$Z$151,0)),0)+IFERROR(INDEX('Hoja de Trabajo para listado'!$AB$155:$BA$1048576,MATCH($A659,'Hoja de Trabajo para listado'!$AB$155:$AB$1048576,0),MATCH((CUADRO!P$5&amp;$E659),'Hoja de Trabajo para listado'!$AB$151:$BA$151,0)),0)+IFERROR(INDEX('Hoja de Trabajo para listado'!$BC$155:$CB$1048576,MATCH($A659,'Hoja de Trabajo para listado'!$BC$155:$BC$1048576,0),MATCH((CUADRO!P$5&amp;$E659),'Hoja de Trabajo para listado'!$BC$151:$CB$151,0)),0)+IFERROR(INDEX('Hoja de Trabajo para listado'!$DE$153:$DG$274,MATCH($A659,'Hoja de Trabajo para listado'!$DE$153:$DE$1048576,0),MATCH((CUADRO!P$5&amp;$E659),'Hoja de Trabajo para listado'!$DE$151:$DG$151,0)),0)+IFERROR(INDEX('Hoja de Trabajo para listado'!$CD$155:$DC$1048576,MATCH($A659,'Hoja de Trabajo para listado'!$CD$155:$CD$1048576,0),MATCH((CUADRO!P$5&amp;$E659),'Hoja de Trabajo para listado'!$CD$151:$DC$151,0)),0)</f>
        <v>0</v>
      </c>
      <c r="Q659" s="243">
        <f ca="1">+IFERROR(INDEX('Hoja de Trabajo para listado'!$A$155:$Z$1048576,MATCH($A659,'Hoja de Trabajo para listado'!$A$155:$A$1048576,0),MATCH((CUADRO!Q$5&amp;$E659),'Hoja de Trabajo para listado'!$A$151:$Z$151,0)),0)+IFERROR(INDEX('Hoja de Trabajo para listado'!$AB$155:$BA$1048576,MATCH($A659,'Hoja de Trabajo para listado'!$AB$155:$AB$1048576,0),MATCH((CUADRO!Q$5&amp;$E659),'Hoja de Trabajo para listado'!$AB$151:$BA$151,0)),0)+IFERROR(INDEX('Hoja de Trabajo para listado'!$BC$155:$CB$1048576,MATCH($A659,'Hoja de Trabajo para listado'!$BC$155:$BC$1048576,0),MATCH((CUADRO!Q$5&amp;$E659),'Hoja de Trabajo para listado'!$BC$151:$CB$151,0)),0)+IFERROR(INDEX('Hoja de Trabajo para listado'!$DE$153:$DG$274,MATCH($A659,'Hoja de Trabajo para listado'!$DE$153:$DE$1048576,0),MATCH((CUADRO!Q$5&amp;$E659),'Hoja de Trabajo para listado'!$DE$151:$DG$151,0)),0)+IFERROR(INDEX('Hoja de Trabajo para listado'!$CD$155:$DC$1048576,MATCH($A659,'Hoja de Trabajo para listado'!$CD$155:$CD$1048576,0),MATCH((CUADRO!Q$5&amp;$E659),'Hoja de Trabajo para listado'!$CD$151:$DC$151,0)),0)</f>
        <v>0</v>
      </c>
      <c r="R659" s="243">
        <f t="shared" ca="1" si="23"/>
        <v>0</v>
      </c>
      <c r="S659" s="249">
        <f ca="1">+R658+R659</f>
        <v>0</v>
      </c>
      <c r="T659" s="243">
        <f ca="1">+S659</f>
        <v>0</v>
      </c>
      <c r="U659" s="242">
        <f t="shared" si="24"/>
        <v>2</v>
      </c>
      <c r="V659" s="333" t="str">
        <f>+VLOOKUP(A659,bd_lista!$A$3:$E$590,5,FALSE)</f>
        <v>Gobiernos Autonomos Municipales</v>
      </c>
      <c r="W659" s="384"/>
      <c r="X659" s="242">
        <f>+VLOOKUP(A659,[3]Sheet1!$A$13:$D$744,4,FALSE)</f>
        <v>0</v>
      </c>
      <c r="Y659" s="242" t="e">
        <f>+VLOOKUP(X659,bd_lista!$A$3:$C$590,3,FALSE)</f>
        <v>#N/A</v>
      </c>
      <c r="Z659" s="292"/>
      <c r="AA659" s="293"/>
    </row>
    <row r="660" spans="1:27" customFormat="1" ht="15" hidden="1" customHeight="1">
      <c r="A660" s="32">
        <v>1283</v>
      </c>
      <c r="B660" s="388">
        <f>+A660</f>
        <v>1283</v>
      </c>
      <c r="C660" s="247" t="str">
        <f>+VLOOKUP(A660,bd_lista!$A$3:$C$590,3,FALSE)</f>
        <v>Gobierno Autónomo Municipal de Escoma</v>
      </c>
      <c r="D660" s="385" t="str">
        <f>+C660</f>
        <v>Gobierno Autónomo Municipal de Escoma</v>
      </c>
      <c r="E660" s="242" t="s">
        <v>1304</v>
      </c>
      <c r="F660" s="243">
        <f ca="1">+IFERROR(INDEX('Hoja de Trabajo para listado'!$A$155:$Z$1048576,MATCH($A660,'Hoja de Trabajo para listado'!$A$155:$A$1048576,0),MATCH((CUADRO!F$5&amp;$E660),'Hoja de Trabajo para listado'!$A$151:$Z$151,0)),0)+IFERROR(INDEX('Hoja de Trabajo para listado'!$AB$155:$BA$1048576,MATCH($A660,'Hoja de Trabajo para listado'!$AB$155:$AB$1048576,0),MATCH((CUADRO!F$5&amp;$E660),'Hoja de Trabajo para listado'!$AB$151:$BA$151,0)),0)+IFERROR(INDEX('Hoja de Trabajo para listado'!$BC$155:$CB$1048576,MATCH($A660,'Hoja de Trabajo para listado'!$BC$155:$BC$1048576,0),MATCH((CUADRO!F$5&amp;$E660),'Hoja de Trabajo para listado'!$BC$151:$CB$151,0)),0)+IFERROR(INDEX('Hoja de Trabajo para listado'!$DE$153:$DG$274,MATCH($A660,'Hoja de Trabajo para listado'!$DE$153:$DE$1048576,0),MATCH((CUADRO!F$5&amp;$E660),'Hoja de Trabajo para listado'!$DE$151:$DG$151,0)),0)+IFERROR(INDEX('Hoja de Trabajo para listado'!$CD$155:$DC$1048576,MATCH($A660,'Hoja de Trabajo para listado'!$CD$155:$CD$1048576,0),MATCH((CUADRO!F$5&amp;$E660),'Hoja de Trabajo para listado'!$CD$151:$DC$151,0)),0)</f>
        <v>0</v>
      </c>
      <c r="G660" s="243">
        <f ca="1">+IFERROR(INDEX('Hoja de Trabajo para listado'!$A$155:$Z$1048576,MATCH($A660,'Hoja de Trabajo para listado'!$A$155:$A$1048576,0),MATCH((CUADRO!G$5&amp;$E660),'Hoja de Trabajo para listado'!$A$151:$Z$151,0)),0)+IFERROR(INDEX('Hoja de Trabajo para listado'!$AB$155:$BA$1048576,MATCH($A660,'Hoja de Trabajo para listado'!$AB$155:$AB$1048576,0),MATCH((CUADRO!G$5&amp;$E660),'Hoja de Trabajo para listado'!$AB$151:$BA$151,0)),0)+IFERROR(INDEX('Hoja de Trabajo para listado'!$BC$155:$CB$1048576,MATCH($A660,'Hoja de Trabajo para listado'!$BC$155:$BC$1048576,0),MATCH((CUADRO!G$5&amp;$E660),'Hoja de Trabajo para listado'!$BC$151:$CB$151,0)),0)+IFERROR(INDEX('Hoja de Trabajo para listado'!$DE$153:$DG$274,MATCH($A660,'Hoja de Trabajo para listado'!$DE$153:$DE$1048576,0),MATCH((CUADRO!G$5&amp;$E660),'Hoja de Trabajo para listado'!$DE$151:$DG$151,0)),0)+IFERROR(INDEX('Hoja de Trabajo para listado'!$CD$155:$DC$1048576,MATCH($A660,'Hoja de Trabajo para listado'!$CD$155:$CD$1048576,0),MATCH((CUADRO!G$5&amp;$E660),'Hoja de Trabajo para listado'!$CD$151:$DC$151,0)),0)</f>
        <v>0</v>
      </c>
      <c r="H660" s="243">
        <f ca="1">+IFERROR(INDEX('Hoja de Trabajo para listado'!$A$155:$Z$1048576,MATCH($A660,'Hoja de Trabajo para listado'!$A$155:$A$1048576,0),MATCH((CUADRO!H$5&amp;$E660),'Hoja de Trabajo para listado'!$A$151:$Z$151,0)),0)+IFERROR(INDEX('Hoja de Trabajo para listado'!$AB$155:$BA$1048576,MATCH($A660,'Hoja de Trabajo para listado'!$AB$155:$AB$1048576,0),MATCH((CUADRO!H$5&amp;$E660),'Hoja de Trabajo para listado'!$AB$151:$BA$151,0)),0)+IFERROR(INDEX('Hoja de Trabajo para listado'!$BC$155:$CB$1048576,MATCH($A660,'Hoja de Trabajo para listado'!$BC$155:$BC$1048576,0),MATCH((CUADRO!H$5&amp;$E660),'Hoja de Trabajo para listado'!$BC$151:$CB$151,0)),0)+IFERROR(INDEX('Hoja de Trabajo para listado'!$DE$153:$DG$274,MATCH($A660,'Hoja de Trabajo para listado'!$DE$153:$DE$1048576,0),MATCH((CUADRO!H$5&amp;$E660),'Hoja de Trabajo para listado'!$DE$151:$DG$151,0)),0)+IFERROR(INDEX('Hoja de Trabajo para listado'!$CD$155:$DC$1048576,MATCH($A660,'Hoja de Trabajo para listado'!$CD$155:$CD$1048576,0),MATCH((CUADRO!H$5&amp;$E660),'Hoja de Trabajo para listado'!$CD$151:$DC$151,0)),0)</f>
        <v>0</v>
      </c>
      <c r="I660" s="243">
        <f ca="1">+IFERROR(INDEX('Hoja de Trabajo para listado'!$A$155:$Z$1048576,MATCH($A660,'Hoja de Trabajo para listado'!$A$155:$A$1048576,0),MATCH((CUADRO!I$5&amp;$E660),'Hoja de Trabajo para listado'!$A$151:$Z$151,0)),0)+IFERROR(INDEX('Hoja de Trabajo para listado'!$AB$155:$BA$1048576,MATCH($A660,'Hoja de Trabajo para listado'!$AB$155:$AB$1048576,0),MATCH((CUADRO!I$5&amp;$E660),'Hoja de Trabajo para listado'!$AB$151:$BA$151,0)),0)+IFERROR(INDEX('Hoja de Trabajo para listado'!$BC$155:$CB$1048576,MATCH($A660,'Hoja de Trabajo para listado'!$BC$155:$BC$1048576,0),MATCH((CUADRO!I$5&amp;$E660),'Hoja de Trabajo para listado'!$BC$151:$CB$151,0)),0)+IFERROR(INDEX('Hoja de Trabajo para listado'!$DE$153:$DG$274,MATCH($A660,'Hoja de Trabajo para listado'!$DE$153:$DE$1048576,0),MATCH((CUADRO!I$5&amp;$E660),'Hoja de Trabajo para listado'!$DE$151:$DG$151,0)),0)+IFERROR(INDEX('Hoja de Trabajo para listado'!$CD$155:$DC$1048576,MATCH($A660,'Hoja de Trabajo para listado'!$CD$155:$CD$1048576,0),MATCH((CUADRO!I$5&amp;$E660),'Hoja de Trabajo para listado'!$CD$151:$DC$151,0)),0)</f>
        <v>0</v>
      </c>
      <c r="J660" s="243">
        <f ca="1">+IFERROR(INDEX('Hoja de Trabajo para listado'!$A$155:$Z$1048576,MATCH($A660,'Hoja de Trabajo para listado'!$A$155:$A$1048576,0),MATCH((CUADRO!J$5&amp;$E660),'Hoja de Trabajo para listado'!$A$151:$Z$151,0)),0)+IFERROR(INDEX('Hoja de Trabajo para listado'!$AB$155:$BA$1048576,MATCH($A660,'Hoja de Trabajo para listado'!$AB$155:$AB$1048576,0),MATCH((CUADRO!J$5&amp;$E660),'Hoja de Trabajo para listado'!$AB$151:$BA$151,0)),0)+IFERROR(INDEX('Hoja de Trabajo para listado'!$BC$155:$CB$1048576,MATCH($A660,'Hoja de Trabajo para listado'!$BC$155:$BC$1048576,0),MATCH((CUADRO!J$5&amp;$E660),'Hoja de Trabajo para listado'!$BC$151:$CB$151,0)),0)+IFERROR(INDEX('Hoja de Trabajo para listado'!$DE$153:$DG$274,MATCH($A660,'Hoja de Trabajo para listado'!$DE$153:$DE$1048576,0),MATCH((CUADRO!J$5&amp;$E660),'Hoja de Trabajo para listado'!$DE$151:$DG$151,0)),0)+IFERROR(INDEX('Hoja de Trabajo para listado'!$CD$155:$DC$1048576,MATCH($A660,'Hoja de Trabajo para listado'!$CD$155:$CD$1048576,0),MATCH((CUADRO!J$5&amp;$E660),'Hoja de Trabajo para listado'!$CD$151:$DC$151,0)),0)</f>
        <v>0</v>
      </c>
      <c r="K660" s="243">
        <f ca="1">+IFERROR(INDEX('Hoja de Trabajo para listado'!$A$155:$Z$1048576,MATCH($A660,'Hoja de Trabajo para listado'!$A$155:$A$1048576,0),MATCH((CUADRO!K$5&amp;$E660),'Hoja de Trabajo para listado'!$A$151:$Z$151,0)),0)+IFERROR(INDEX('Hoja de Trabajo para listado'!$AB$155:$BA$1048576,MATCH($A660,'Hoja de Trabajo para listado'!$AB$155:$AB$1048576,0),MATCH((CUADRO!K$5&amp;$E660),'Hoja de Trabajo para listado'!$AB$151:$BA$151,0)),0)+IFERROR(INDEX('Hoja de Trabajo para listado'!$BC$155:$CB$1048576,MATCH($A660,'Hoja de Trabajo para listado'!$BC$155:$BC$1048576,0),MATCH((CUADRO!K$5&amp;$E660),'Hoja de Trabajo para listado'!$BC$151:$CB$151,0)),0)+IFERROR(INDEX('Hoja de Trabajo para listado'!$DE$153:$DG$274,MATCH($A660,'Hoja de Trabajo para listado'!$DE$153:$DE$1048576,0),MATCH((CUADRO!K$5&amp;$E660),'Hoja de Trabajo para listado'!$DE$151:$DG$151,0)),0)+IFERROR(INDEX('Hoja de Trabajo para listado'!$CD$155:$DC$1048576,MATCH($A660,'Hoja de Trabajo para listado'!$CD$155:$CD$1048576,0),MATCH((CUADRO!K$5&amp;$E660),'Hoja de Trabajo para listado'!$CD$151:$DC$151,0)),0)</f>
        <v>0</v>
      </c>
      <c r="L660" s="243">
        <f ca="1">+IFERROR(INDEX('Hoja de Trabajo para listado'!$A$155:$Z$1048576,MATCH($A660,'Hoja de Trabajo para listado'!$A$155:$A$1048576,0),MATCH((CUADRO!L$5&amp;$E660),'Hoja de Trabajo para listado'!$A$151:$Z$151,0)),0)+IFERROR(INDEX('Hoja de Trabajo para listado'!$AB$155:$BA$1048576,MATCH($A660,'Hoja de Trabajo para listado'!$AB$155:$AB$1048576,0),MATCH((CUADRO!L$5&amp;$E660),'Hoja de Trabajo para listado'!$AB$151:$BA$151,0)),0)+IFERROR(INDEX('Hoja de Trabajo para listado'!$BC$155:$CB$1048576,MATCH($A660,'Hoja de Trabajo para listado'!$BC$155:$BC$1048576,0),MATCH((CUADRO!L$5&amp;$E660),'Hoja de Trabajo para listado'!$BC$151:$CB$151,0)),0)+IFERROR(INDEX('Hoja de Trabajo para listado'!$DE$153:$DG$274,MATCH($A660,'Hoja de Trabajo para listado'!$DE$153:$DE$1048576,0),MATCH((CUADRO!L$5&amp;$E660),'Hoja de Trabajo para listado'!$DE$151:$DG$151,0)),0)+IFERROR(INDEX('Hoja de Trabajo para listado'!$CD$155:$DC$1048576,MATCH($A660,'Hoja de Trabajo para listado'!$CD$155:$CD$1048576,0),MATCH((CUADRO!L$5&amp;$E660),'Hoja de Trabajo para listado'!$CD$151:$DC$151,0)),0)</f>
        <v>0</v>
      </c>
      <c r="M660" s="243">
        <f ca="1">+IFERROR(INDEX('Hoja de Trabajo para listado'!$A$155:$Z$1048576,MATCH($A660,'Hoja de Trabajo para listado'!$A$155:$A$1048576,0),MATCH((CUADRO!M$5&amp;$E660),'Hoja de Trabajo para listado'!$A$151:$Z$151,0)),0)+IFERROR(INDEX('Hoja de Trabajo para listado'!$AB$155:$BA$1048576,MATCH($A660,'Hoja de Trabajo para listado'!$AB$155:$AB$1048576,0),MATCH((CUADRO!M$5&amp;$E660),'Hoja de Trabajo para listado'!$AB$151:$BA$151,0)),0)+IFERROR(INDEX('Hoja de Trabajo para listado'!$BC$155:$CB$1048576,MATCH($A660,'Hoja de Trabajo para listado'!$BC$155:$BC$1048576,0),MATCH((CUADRO!M$5&amp;$E660),'Hoja de Trabajo para listado'!$BC$151:$CB$151,0)),0)+IFERROR(INDEX('Hoja de Trabajo para listado'!$DE$153:$DG$274,MATCH($A660,'Hoja de Trabajo para listado'!$DE$153:$DE$1048576,0),MATCH((CUADRO!M$5&amp;$E660),'Hoja de Trabajo para listado'!$DE$151:$DG$151,0)),0)+IFERROR(INDEX('Hoja de Trabajo para listado'!$CD$155:$DC$1048576,MATCH($A660,'Hoja de Trabajo para listado'!$CD$155:$CD$1048576,0),MATCH((CUADRO!M$5&amp;$E660),'Hoja de Trabajo para listado'!$CD$151:$DC$151,0)),0)</f>
        <v>0</v>
      </c>
      <c r="N660" s="243">
        <f ca="1">+IFERROR(INDEX('Hoja de Trabajo para listado'!$A$155:$Z$1048576,MATCH($A660,'Hoja de Trabajo para listado'!$A$155:$A$1048576,0),MATCH((CUADRO!N$5&amp;$E660),'Hoja de Trabajo para listado'!$A$151:$Z$151,0)),0)+IFERROR(INDEX('Hoja de Trabajo para listado'!$AB$155:$BA$1048576,MATCH($A660,'Hoja de Trabajo para listado'!$AB$155:$AB$1048576,0),MATCH((CUADRO!N$5&amp;$E660),'Hoja de Trabajo para listado'!$AB$151:$BA$151,0)),0)+IFERROR(INDEX('Hoja de Trabajo para listado'!$BC$155:$CB$1048576,MATCH($A660,'Hoja de Trabajo para listado'!$BC$155:$BC$1048576,0),MATCH((CUADRO!N$5&amp;$E660),'Hoja de Trabajo para listado'!$BC$151:$CB$151,0)),0)+IFERROR(INDEX('Hoja de Trabajo para listado'!$DE$153:$DG$274,MATCH($A660,'Hoja de Trabajo para listado'!$DE$153:$DE$1048576,0),MATCH((CUADRO!N$5&amp;$E660),'Hoja de Trabajo para listado'!$DE$151:$DG$151,0)),0)+IFERROR(INDEX('Hoja de Trabajo para listado'!$CD$155:$DC$1048576,MATCH($A660,'Hoja de Trabajo para listado'!$CD$155:$CD$1048576,0),MATCH((CUADRO!N$5&amp;$E660),'Hoja de Trabajo para listado'!$CD$151:$DC$151,0)),0)</f>
        <v>0</v>
      </c>
      <c r="O660" s="243">
        <f ca="1">+IFERROR(INDEX('Hoja de Trabajo para listado'!$A$155:$Z$1048576,MATCH($A660,'Hoja de Trabajo para listado'!$A$155:$A$1048576,0),MATCH((CUADRO!O$5&amp;$E660),'Hoja de Trabajo para listado'!$A$151:$Z$151,0)),0)+IFERROR(INDEX('Hoja de Trabajo para listado'!$AB$155:$BA$1048576,MATCH($A660,'Hoja de Trabajo para listado'!$AB$155:$AB$1048576,0),MATCH((CUADRO!O$5&amp;$E660),'Hoja de Trabajo para listado'!$AB$151:$BA$151,0)),0)+IFERROR(INDEX('Hoja de Trabajo para listado'!$BC$155:$CB$1048576,MATCH($A660,'Hoja de Trabajo para listado'!$BC$155:$BC$1048576,0),MATCH((CUADRO!O$5&amp;$E660),'Hoja de Trabajo para listado'!$BC$151:$CB$151,0)),0)+IFERROR(INDEX('Hoja de Trabajo para listado'!$DE$153:$DG$274,MATCH($A660,'Hoja de Trabajo para listado'!$DE$153:$DE$1048576,0),MATCH((CUADRO!O$5&amp;$E660),'Hoja de Trabajo para listado'!$DE$151:$DG$151,0)),0)+IFERROR(INDEX('Hoja de Trabajo para listado'!$CD$155:$DC$1048576,MATCH($A660,'Hoja de Trabajo para listado'!$CD$155:$CD$1048576,0),MATCH((CUADRO!O$5&amp;$E660),'Hoja de Trabajo para listado'!$CD$151:$DC$151,0)),0)</f>
        <v>0</v>
      </c>
      <c r="P660" s="243">
        <f ca="1">+IFERROR(INDEX('Hoja de Trabajo para listado'!$A$155:$Z$1048576,MATCH($A660,'Hoja de Trabajo para listado'!$A$155:$A$1048576,0),MATCH((CUADRO!P$5&amp;$E660),'Hoja de Trabajo para listado'!$A$151:$Z$151,0)),0)+IFERROR(INDEX('Hoja de Trabajo para listado'!$AB$155:$BA$1048576,MATCH($A660,'Hoja de Trabajo para listado'!$AB$155:$AB$1048576,0),MATCH((CUADRO!P$5&amp;$E660),'Hoja de Trabajo para listado'!$AB$151:$BA$151,0)),0)+IFERROR(INDEX('Hoja de Trabajo para listado'!$BC$155:$CB$1048576,MATCH($A660,'Hoja de Trabajo para listado'!$BC$155:$BC$1048576,0),MATCH((CUADRO!P$5&amp;$E660),'Hoja de Trabajo para listado'!$BC$151:$CB$151,0)),0)+IFERROR(INDEX('Hoja de Trabajo para listado'!$DE$153:$DG$274,MATCH($A660,'Hoja de Trabajo para listado'!$DE$153:$DE$1048576,0),MATCH((CUADRO!P$5&amp;$E660),'Hoja de Trabajo para listado'!$DE$151:$DG$151,0)),0)+IFERROR(INDEX('Hoja de Trabajo para listado'!$CD$155:$DC$1048576,MATCH($A660,'Hoja de Trabajo para listado'!$CD$155:$CD$1048576,0),MATCH((CUADRO!P$5&amp;$E660),'Hoja de Trabajo para listado'!$CD$151:$DC$151,0)),0)</f>
        <v>0</v>
      </c>
      <c r="Q660" s="243">
        <f ca="1">+IFERROR(INDEX('Hoja de Trabajo para listado'!$A$155:$Z$1048576,MATCH($A660,'Hoja de Trabajo para listado'!$A$155:$A$1048576,0),MATCH((CUADRO!Q$5&amp;$E660),'Hoja de Trabajo para listado'!$A$151:$Z$151,0)),0)+IFERROR(INDEX('Hoja de Trabajo para listado'!$AB$155:$BA$1048576,MATCH($A660,'Hoja de Trabajo para listado'!$AB$155:$AB$1048576,0),MATCH((CUADRO!Q$5&amp;$E660),'Hoja de Trabajo para listado'!$AB$151:$BA$151,0)),0)+IFERROR(INDEX('Hoja de Trabajo para listado'!$BC$155:$CB$1048576,MATCH($A660,'Hoja de Trabajo para listado'!$BC$155:$BC$1048576,0),MATCH((CUADRO!Q$5&amp;$E660),'Hoja de Trabajo para listado'!$BC$151:$CB$151,0)),0)+IFERROR(INDEX('Hoja de Trabajo para listado'!$DE$153:$DG$274,MATCH($A660,'Hoja de Trabajo para listado'!$DE$153:$DE$1048576,0),MATCH((CUADRO!Q$5&amp;$E660),'Hoja de Trabajo para listado'!$DE$151:$DG$151,0)),0)+IFERROR(INDEX('Hoja de Trabajo para listado'!$CD$155:$DC$1048576,MATCH($A660,'Hoja de Trabajo para listado'!$CD$155:$CD$1048576,0),MATCH((CUADRO!Q$5&amp;$E660),'Hoja de Trabajo para listado'!$CD$151:$DC$151,0)),0)</f>
        <v>0</v>
      </c>
      <c r="R660" s="243">
        <f t="shared" ca="1" si="23"/>
        <v>0</v>
      </c>
      <c r="S660" s="249"/>
      <c r="T660" s="243">
        <f ca="1">+T661</f>
        <v>0</v>
      </c>
      <c r="U660" s="242">
        <f t="shared" si="24"/>
        <v>1</v>
      </c>
      <c r="V660" s="333" t="str">
        <f>+VLOOKUP(A660,bd_lista!$A$3:$E$590,5,FALSE)</f>
        <v>Gobiernos Autonomos Municipales</v>
      </c>
      <c r="W660" s="383" t="str">
        <f>+V660</f>
        <v>Gobiernos Autonomos Municipales</v>
      </c>
      <c r="X660" s="242">
        <f>+VLOOKUP(A660,[3]Sheet1!$A$13:$D$744,4,FALSE)</f>
        <v>0</v>
      </c>
      <c r="Y660" s="242" t="e">
        <f>+VLOOKUP(X660,bd_lista!$A$3:$C$590,3,FALSE)</f>
        <v>#N/A</v>
      </c>
      <c r="Z660" s="294">
        <f>+X660</f>
        <v>0</v>
      </c>
      <c r="AA660" s="295" t="e">
        <f>+Y660</f>
        <v>#N/A</v>
      </c>
    </row>
    <row r="661" spans="1:27" customFormat="1" ht="15" hidden="1" customHeight="1">
      <c r="A661" s="32">
        <v>1283</v>
      </c>
      <c r="B661" s="389"/>
      <c r="C661" s="247" t="str">
        <f>+VLOOKUP(A661,bd_lista!$A$3:$C$590,3,FALSE)</f>
        <v>Gobierno Autónomo Municipal de Escoma</v>
      </c>
      <c r="D661" s="386"/>
      <c r="E661" s="244" t="s">
        <v>1305</v>
      </c>
      <c r="F661" s="243">
        <f ca="1">+IFERROR(INDEX('Hoja de Trabajo para listado'!$A$155:$Z$1048576,MATCH($A661,'Hoja de Trabajo para listado'!$A$155:$A$1048576,0),MATCH((CUADRO!F$5&amp;$E661),'Hoja de Trabajo para listado'!$A$151:$Z$151,0)),0)+IFERROR(INDEX('Hoja de Trabajo para listado'!$AB$155:$BA$1048576,MATCH($A661,'Hoja de Trabajo para listado'!$AB$155:$AB$1048576,0),MATCH((CUADRO!F$5&amp;$E661),'Hoja de Trabajo para listado'!$AB$151:$BA$151,0)),0)+IFERROR(INDEX('Hoja de Trabajo para listado'!$BC$155:$CB$1048576,MATCH($A661,'Hoja de Trabajo para listado'!$BC$155:$BC$1048576,0),MATCH((CUADRO!F$5&amp;$E661),'Hoja de Trabajo para listado'!$BC$151:$CB$151,0)),0)+IFERROR(INDEX('Hoja de Trabajo para listado'!$DE$153:$DG$274,MATCH($A661,'Hoja de Trabajo para listado'!$DE$153:$DE$1048576,0),MATCH((CUADRO!F$5&amp;$E661),'Hoja de Trabajo para listado'!$DE$151:$DG$151,0)),0)+IFERROR(INDEX('Hoja de Trabajo para listado'!$CD$155:$DC$1048576,MATCH($A661,'Hoja de Trabajo para listado'!$CD$155:$CD$1048576,0),MATCH((CUADRO!F$5&amp;$E661),'Hoja de Trabajo para listado'!$CD$151:$DC$151,0)),0)</f>
        <v>0</v>
      </c>
      <c r="G661" s="243">
        <f ca="1">+IFERROR(INDEX('Hoja de Trabajo para listado'!$A$155:$Z$1048576,MATCH($A661,'Hoja de Trabajo para listado'!$A$155:$A$1048576,0),MATCH((CUADRO!G$5&amp;$E661),'Hoja de Trabajo para listado'!$A$151:$Z$151,0)),0)+IFERROR(INDEX('Hoja de Trabajo para listado'!$AB$155:$BA$1048576,MATCH($A661,'Hoja de Trabajo para listado'!$AB$155:$AB$1048576,0),MATCH((CUADRO!G$5&amp;$E661),'Hoja de Trabajo para listado'!$AB$151:$BA$151,0)),0)+IFERROR(INDEX('Hoja de Trabajo para listado'!$BC$155:$CB$1048576,MATCH($A661,'Hoja de Trabajo para listado'!$BC$155:$BC$1048576,0),MATCH((CUADRO!G$5&amp;$E661),'Hoja de Trabajo para listado'!$BC$151:$CB$151,0)),0)+IFERROR(INDEX('Hoja de Trabajo para listado'!$DE$153:$DG$274,MATCH($A661,'Hoja de Trabajo para listado'!$DE$153:$DE$1048576,0),MATCH((CUADRO!G$5&amp;$E661),'Hoja de Trabajo para listado'!$DE$151:$DG$151,0)),0)+IFERROR(INDEX('Hoja de Trabajo para listado'!$CD$155:$DC$1048576,MATCH($A661,'Hoja de Trabajo para listado'!$CD$155:$CD$1048576,0),MATCH((CUADRO!G$5&amp;$E661),'Hoja de Trabajo para listado'!$CD$151:$DC$151,0)),0)</f>
        <v>0</v>
      </c>
      <c r="H661" s="243">
        <f ca="1">+IFERROR(INDEX('Hoja de Trabajo para listado'!$A$155:$Z$1048576,MATCH($A661,'Hoja de Trabajo para listado'!$A$155:$A$1048576,0),MATCH((CUADRO!H$5&amp;$E661),'Hoja de Trabajo para listado'!$A$151:$Z$151,0)),0)+IFERROR(INDEX('Hoja de Trabajo para listado'!$AB$155:$BA$1048576,MATCH($A661,'Hoja de Trabajo para listado'!$AB$155:$AB$1048576,0),MATCH((CUADRO!H$5&amp;$E661),'Hoja de Trabajo para listado'!$AB$151:$BA$151,0)),0)+IFERROR(INDEX('Hoja de Trabajo para listado'!$BC$155:$CB$1048576,MATCH($A661,'Hoja de Trabajo para listado'!$BC$155:$BC$1048576,0),MATCH((CUADRO!H$5&amp;$E661),'Hoja de Trabajo para listado'!$BC$151:$CB$151,0)),0)+IFERROR(INDEX('Hoja de Trabajo para listado'!$DE$153:$DG$274,MATCH($A661,'Hoja de Trabajo para listado'!$DE$153:$DE$1048576,0),MATCH((CUADRO!H$5&amp;$E661),'Hoja de Trabajo para listado'!$DE$151:$DG$151,0)),0)+IFERROR(INDEX('Hoja de Trabajo para listado'!$CD$155:$DC$1048576,MATCH($A661,'Hoja de Trabajo para listado'!$CD$155:$CD$1048576,0),MATCH((CUADRO!H$5&amp;$E661),'Hoja de Trabajo para listado'!$CD$151:$DC$151,0)),0)</f>
        <v>0</v>
      </c>
      <c r="I661" s="243">
        <f ca="1">+IFERROR(INDEX('Hoja de Trabajo para listado'!$A$155:$Z$1048576,MATCH($A661,'Hoja de Trabajo para listado'!$A$155:$A$1048576,0),MATCH((CUADRO!I$5&amp;$E661),'Hoja de Trabajo para listado'!$A$151:$Z$151,0)),0)+IFERROR(INDEX('Hoja de Trabajo para listado'!$AB$155:$BA$1048576,MATCH($A661,'Hoja de Trabajo para listado'!$AB$155:$AB$1048576,0),MATCH((CUADRO!I$5&amp;$E661),'Hoja de Trabajo para listado'!$AB$151:$BA$151,0)),0)+IFERROR(INDEX('Hoja de Trabajo para listado'!$BC$155:$CB$1048576,MATCH($A661,'Hoja de Trabajo para listado'!$BC$155:$BC$1048576,0),MATCH((CUADRO!I$5&amp;$E661),'Hoja de Trabajo para listado'!$BC$151:$CB$151,0)),0)+IFERROR(INDEX('Hoja de Trabajo para listado'!$DE$153:$DG$274,MATCH($A661,'Hoja de Trabajo para listado'!$DE$153:$DE$1048576,0),MATCH((CUADRO!I$5&amp;$E661),'Hoja de Trabajo para listado'!$DE$151:$DG$151,0)),0)+IFERROR(INDEX('Hoja de Trabajo para listado'!$CD$155:$DC$1048576,MATCH($A661,'Hoja de Trabajo para listado'!$CD$155:$CD$1048576,0),MATCH((CUADRO!I$5&amp;$E661),'Hoja de Trabajo para listado'!$CD$151:$DC$151,0)),0)</f>
        <v>0</v>
      </c>
      <c r="J661" s="243">
        <f ca="1">+IFERROR(INDEX('Hoja de Trabajo para listado'!$A$155:$Z$1048576,MATCH($A661,'Hoja de Trabajo para listado'!$A$155:$A$1048576,0),MATCH((CUADRO!J$5&amp;$E661),'Hoja de Trabajo para listado'!$A$151:$Z$151,0)),0)+IFERROR(INDEX('Hoja de Trabajo para listado'!$AB$155:$BA$1048576,MATCH($A661,'Hoja de Trabajo para listado'!$AB$155:$AB$1048576,0),MATCH((CUADRO!J$5&amp;$E661),'Hoja de Trabajo para listado'!$AB$151:$BA$151,0)),0)+IFERROR(INDEX('Hoja de Trabajo para listado'!$BC$155:$CB$1048576,MATCH($A661,'Hoja de Trabajo para listado'!$BC$155:$BC$1048576,0),MATCH((CUADRO!J$5&amp;$E661),'Hoja de Trabajo para listado'!$BC$151:$CB$151,0)),0)+IFERROR(INDEX('Hoja de Trabajo para listado'!$DE$153:$DG$274,MATCH($A661,'Hoja de Trabajo para listado'!$DE$153:$DE$1048576,0),MATCH((CUADRO!J$5&amp;$E661),'Hoja de Trabajo para listado'!$DE$151:$DG$151,0)),0)+IFERROR(INDEX('Hoja de Trabajo para listado'!$CD$155:$DC$1048576,MATCH($A661,'Hoja de Trabajo para listado'!$CD$155:$CD$1048576,0),MATCH((CUADRO!J$5&amp;$E661),'Hoja de Trabajo para listado'!$CD$151:$DC$151,0)),0)</f>
        <v>0</v>
      </c>
      <c r="K661" s="243">
        <f ca="1">+IFERROR(INDEX('Hoja de Trabajo para listado'!$A$155:$Z$1048576,MATCH($A661,'Hoja de Trabajo para listado'!$A$155:$A$1048576,0),MATCH((CUADRO!K$5&amp;$E661),'Hoja de Trabajo para listado'!$A$151:$Z$151,0)),0)+IFERROR(INDEX('Hoja de Trabajo para listado'!$AB$155:$BA$1048576,MATCH($A661,'Hoja de Trabajo para listado'!$AB$155:$AB$1048576,0),MATCH((CUADRO!K$5&amp;$E661),'Hoja de Trabajo para listado'!$AB$151:$BA$151,0)),0)+IFERROR(INDEX('Hoja de Trabajo para listado'!$BC$155:$CB$1048576,MATCH($A661,'Hoja de Trabajo para listado'!$BC$155:$BC$1048576,0),MATCH((CUADRO!K$5&amp;$E661),'Hoja de Trabajo para listado'!$BC$151:$CB$151,0)),0)+IFERROR(INDEX('Hoja de Trabajo para listado'!$DE$153:$DG$274,MATCH($A661,'Hoja de Trabajo para listado'!$DE$153:$DE$1048576,0),MATCH((CUADRO!K$5&amp;$E661),'Hoja de Trabajo para listado'!$DE$151:$DG$151,0)),0)+IFERROR(INDEX('Hoja de Trabajo para listado'!$CD$155:$DC$1048576,MATCH($A661,'Hoja de Trabajo para listado'!$CD$155:$CD$1048576,0),MATCH((CUADRO!K$5&amp;$E661),'Hoja de Trabajo para listado'!$CD$151:$DC$151,0)),0)</f>
        <v>0</v>
      </c>
      <c r="L661" s="243">
        <f ca="1">+IFERROR(INDEX('Hoja de Trabajo para listado'!$A$155:$Z$1048576,MATCH($A661,'Hoja de Trabajo para listado'!$A$155:$A$1048576,0),MATCH((CUADRO!L$5&amp;$E661),'Hoja de Trabajo para listado'!$A$151:$Z$151,0)),0)+IFERROR(INDEX('Hoja de Trabajo para listado'!$AB$155:$BA$1048576,MATCH($A661,'Hoja de Trabajo para listado'!$AB$155:$AB$1048576,0),MATCH((CUADRO!L$5&amp;$E661),'Hoja de Trabajo para listado'!$AB$151:$BA$151,0)),0)+IFERROR(INDEX('Hoja de Trabajo para listado'!$BC$155:$CB$1048576,MATCH($A661,'Hoja de Trabajo para listado'!$BC$155:$BC$1048576,0),MATCH((CUADRO!L$5&amp;$E661),'Hoja de Trabajo para listado'!$BC$151:$CB$151,0)),0)+IFERROR(INDEX('Hoja de Trabajo para listado'!$DE$153:$DG$274,MATCH($A661,'Hoja de Trabajo para listado'!$DE$153:$DE$1048576,0),MATCH((CUADRO!L$5&amp;$E661),'Hoja de Trabajo para listado'!$DE$151:$DG$151,0)),0)+IFERROR(INDEX('Hoja de Trabajo para listado'!$CD$155:$DC$1048576,MATCH($A661,'Hoja de Trabajo para listado'!$CD$155:$CD$1048576,0),MATCH((CUADRO!L$5&amp;$E661),'Hoja de Trabajo para listado'!$CD$151:$DC$151,0)),0)</f>
        <v>0</v>
      </c>
      <c r="M661" s="243">
        <f ca="1">+IFERROR(INDEX('Hoja de Trabajo para listado'!$A$155:$Z$1048576,MATCH($A661,'Hoja de Trabajo para listado'!$A$155:$A$1048576,0),MATCH((CUADRO!M$5&amp;$E661),'Hoja de Trabajo para listado'!$A$151:$Z$151,0)),0)+IFERROR(INDEX('Hoja de Trabajo para listado'!$AB$155:$BA$1048576,MATCH($A661,'Hoja de Trabajo para listado'!$AB$155:$AB$1048576,0),MATCH((CUADRO!M$5&amp;$E661),'Hoja de Trabajo para listado'!$AB$151:$BA$151,0)),0)+IFERROR(INDEX('Hoja de Trabajo para listado'!$BC$155:$CB$1048576,MATCH($A661,'Hoja de Trabajo para listado'!$BC$155:$BC$1048576,0),MATCH((CUADRO!M$5&amp;$E661),'Hoja de Trabajo para listado'!$BC$151:$CB$151,0)),0)+IFERROR(INDEX('Hoja de Trabajo para listado'!$DE$153:$DG$274,MATCH($A661,'Hoja de Trabajo para listado'!$DE$153:$DE$1048576,0),MATCH((CUADRO!M$5&amp;$E661),'Hoja de Trabajo para listado'!$DE$151:$DG$151,0)),0)+IFERROR(INDEX('Hoja de Trabajo para listado'!$CD$155:$DC$1048576,MATCH($A661,'Hoja de Trabajo para listado'!$CD$155:$CD$1048576,0),MATCH((CUADRO!M$5&amp;$E661),'Hoja de Trabajo para listado'!$CD$151:$DC$151,0)),0)</f>
        <v>0</v>
      </c>
      <c r="N661" s="243">
        <f ca="1">+IFERROR(INDEX('Hoja de Trabajo para listado'!$A$155:$Z$1048576,MATCH($A661,'Hoja de Trabajo para listado'!$A$155:$A$1048576,0),MATCH((CUADRO!N$5&amp;$E661),'Hoja de Trabajo para listado'!$A$151:$Z$151,0)),0)+IFERROR(INDEX('Hoja de Trabajo para listado'!$AB$155:$BA$1048576,MATCH($A661,'Hoja de Trabajo para listado'!$AB$155:$AB$1048576,0),MATCH((CUADRO!N$5&amp;$E661),'Hoja de Trabajo para listado'!$AB$151:$BA$151,0)),0)+IFERROR(INDEX('Hoja de Trabajo para listado'!$BC$155:$CB$1048576,MATCH($A661,'Hoja de Trabajo para listado'!$BC$155:$BC$1048576,0),MATCH((CUADRO!N$5&amp;$E661),'Hoja de Trabajo para listado'!$BC$151:$CB$151,0)),0)+IFERROR(INDEX('Hoja de Trabajo para listado'!$DE$153:$DG$274,MATCH($A661,'Hoja de Trabajo para listado'!$DE$153:$DE$1048576,0),MATCH((CUADRO!N$5&amp;$E661),'Hoja de Trabajo para listado'!$DE$151:$DG$151,0)),0)+IFERROR(INDEX('Hoja de Trabajo para listado'!$CD$155:$DC$1048576,MATCH($A661,'Hoja de Trabajo para listado'!$CD$155:$CD$1048576,0),MATCH((CUADRO!N$5&amp;$E661),'Hoja de Trabajo para listado'!$CD$151:$DC$151,0)),0)</f>
        <v>0</v>
      </c>
      <c r="O661" s="243">
        <f ca="1">+IFERROR(INDEX('Hoja de Trabajo para listado'!$A$155:$Z$1048576,MATCH($A661,'Hoja de Trabajo para listado'!$A$155:$A$1048576,0),MATCH((CUADRO!O$5&amp;$E661),'Hoja de Trabajo para listado'!$A$151:$Z$151,0)),0)+IFERROR(INDEX('Hoja de Trabajo para listado'!$AB$155:$BA$1048576,MATCH($A661,'Hoja de Trabajo para listado'!$AB$155:$AB$1048576,0),MATCH((CUADRO!O$5&amp;$E661),'Hoja de Trabajo para listado'!$AB$151:$BA$151,0)),0)+IFERROR(INDEX('Hoja de Trabajo para listado'!$BC$155:$CB$1048576,MATCH($A661,'Hoja de Trabajo para listado'!$BC$155:$BC$1048576,0),MATCH((CUADRO!O$5&amp;$E661),'Hoja de Trabajo para listado'!$BC$151:$CB$151,0)),0)+IFERROR(INDEX('Hoja de Trabajo para listado'!$DE$153:$DG$274,MATCH($A661,'Hoja de Trabajo para listado'!$DE$153:$DE$1048576,0),MATCH((CUADRO!O$5&amp;$E661),'Hoja de Trabajo para listado'!$DE$151:$DG$151,0)),0)+IFERROR(INDEX('Hoja de Trabajo para listado'!$CD$155:$DC$1048576,MATCH($A661,'Hoja de Trabajo para listado'!$CD$155:$CD$1048576,0),MATCH((CUADRO!O$5&amp;$E661),'Hoja de Trabajo para listado'!$CD$151:$DC$151,0)),0)</f>
        <v>0</v>
      </c>
      <c r="P661" s="243">
        <f ca="1">+IFERROR(INDEX('Hoja de Trabajo para listado'!$A$155:$Z$1048576,MATCH($A661,'Hoja de Trabajo para listado'!$A$155:$A$1048576,0),MATCH((CUADRO!P$5&amp;$E661),'Hoja de Trabajo para listado'!$A$151:$Z$151,0)),0)+IFERROR(INDEX('Hoja de Trabajo para listado'!$AB$155:$BA$1048576,MATCH($A661,'Hoja de Trabajo para listado'!$AB$155:$AB$1048576,0),MATCH((CUADRO!P$5&amp;$E661),'Hoja de Trabajo para listado'!$AB$151:$BA$151,0)),0)+IFERROR(INDEX('Hoja de Trabajo para listado'!$BC$155:$CB$1048576,MATCH($A661,'Hoja de Trabajo para listado'!$BC$155:$BC$1048576,0),MATCH((CUADRO!P$5&amp;$E661),'Hoja de Trabajo para listado'!$BC$151:$CB$151,0)),0)+IFERROR(INDEX('Hoja de Trabajo para listado'!$DE$153:$DG$274,MATCH($A661,'Hoja de Trabajo para listado'!$DE$153:$DE$1048576,0),MATCH((CUADRO!P$5&amp;$E661),'Hoja de Trabajo para listado'!$DE$151:$DG$151,0)),0)+IFERROR(INDEX('Hoja de Trabajo para listado'!$CD$155:$DC$1048576,MATCH($A661,'Hoja de Trabajo para listado'!$CD$155:$CD$1048576,0),MATCH((CUADRO!P$5&amp;$E661),'Hoja de Trabajo para listado'!$CD$151:$DC$151,0)),0)</f>
        <v>0</v>
      </c>
      <c r="Q661" s="243">
        <f ca="1">+IFERROR(INDEX('Hoja de Trabajo para listado'!$A$155:$Z$1048576,MATCH($A661,'Hoja de Trabajo para listado'!$A$155:$A$1048576,0),MATCH((CUADRO!Q$5&amp;$E661),'Hoja de Trabajo para listado'!$A$151:$Z$151,0)),0)+IFERROR(INDEX('Hoja de Trabajo para listado'!$AB$155:$BA$1048576,MATCH($A661,'Hoja de Trabajo para listado'!$AB$155:$AB$1048576,0),MATCH((CUADRO!Q$5&amp;$E661),'Hoja de Trabajo para listado'!$AB$151:$BA$151,0)),0)+IFERROR(INDEX('Hoja de Trabajo para listado'!$BC$155:$CB$1048576,MATCH($A661,'Hoja de Trabajo para listado'!$BC$155:$BC$1048576,0),MATCH((CUADRO!Q$5&amp;$E661),'Hoja de Trabajo para listado'!$BC$151:$CB$151,0)),0)+IFERROR(INDEX('Hoja de Trabajo para listado'!$DE$153:$DG$274,MATCH($A661,'Hoja de Trabajo para listado'!$DE$153:$DE$1048576,0),MATCH((CUADRO!Q$5&amp;$E661),'Hoja de Trabajo para listado'!$DE$151:$DG$151,0)),0)+IFERROR(INDEX('Hoja de Trabajo para listado'!$CD$155:$DC$1048576,MATCH($A661,'Hoja de Trabajo para listado'!$CD$155:$CD$1048576,0),MATCH((CUADRO!Q$5&amp;$E661),'Hoja de Trabajo para listado'!$CD$151:$DC$151,0)),0)</f>
        <v>0</v>
      </c>
      <c r="R661" s="243">
        <f t="shared" ca="1" si="23"/>
        <v>0</v>
      </c>
      <c r="S661" s="249">
        <f ca="1">+R660+R661</f>
        <v>0</v>
      </c>
      <c r="T661" s="243">
        <f ca="1">+S661</f>
        <v>0</v>
      </c>
      <c r="U661" s="242">
        <f t="shared" si="24"/>
        <v>2</v>
      </c>
      <c r="V661" s="333" t="str">
        <f>+VLOOKUP(A661,bd_lista!$A$3:$E$590,5,FALSE)</f>
        <v>Gobiernos Autonomos Municipales</v>
      </c>
      <c r="W661" s="384"/>
      <c r="X661" s="242">
        <f>+VLOOKUP(A661,[3]Sheet1!$A$13:$D$744,4,FALSE)</f>
        <v>0</v>
      </c>
      <c r="Y661" s="242" t="e">
        <f>+VLOOKUP(X661,bd_lista!$A$3:$C$590,3,FALSE)</f>
        <v>#N/A</v>
      </c>
      <c r="Z661" s="292"/>
      <c r="AA661" s="293"/>
    </row>
    <row r="662" spans="1:27" customFormat="1" ht="15" hidden="1" customHeight="1">
      <c r="A662" s="32">
        <v>1284</v>
      </c>
      <c r="B662" s="388">
        <f>+A662</f>
        <v>1284</v>
      </c>
      <c r="C662" s="247" t="str">
        <f>+VLOOKUP(A662,bd_lista!$A$3:$C$590,3,FALSE)</f>
        <v>Gobierno Autónomo Municipal de Humanata</v>
      </c>
      <c r="D662" s="385" t="str">
        <f>+C662</f>
        <v>Gobierno Autónomo Municipal de Humanata</v>
      </c>
      <c r="E662" s="242" t="s">
        <v>1304</v>
      </c>
      <c r="F662" s="243">
        <f ca="1">+IFERROR(INDEX('Hoja de Trabajo para listado'!$A$155:$Z$1048576,MATCH($A662,'Hoja de Trabajo para listado'!$A$155:$A$1048576,0),MATCH((CUADRO!F$5&amp;$E662),'Hoja de Trabajo para listado'!$A$151:$Z$151,0)),0)+IFERROR(INDEX('Hoja de Trabajo para listado'!$AB$155:$BA$1048576,MATCH($A662,'Hoja de Trabajo para listado'!$AB$155:$AB$1048576,0),MATCH((CUADRO!F$5&amp;$E662),'Hoja de Trabajo para listado'!$AB$151:$BA$151,0)),0)+IFERROR(INDEX('Hoja de Trabajo para listado'!$BC$155:$CB$1048576,MATCH($A662,'Hoja de Trabajo para listado'!$BC$155:$BC$1048576,0),MATCH((CUADRO!F$5&amp;$E662),'Hoja de Trabajo para listado'!$BC$151:$CB$151,0)),0)+IFERROR(INDEX('Hoja de Trabajo para listado'!$DE$153:$DG$274,MATCH($A662,'Hoja de Trabajo para listado'!$DE$153:$DE$1048576,0),MATCH((CUADRO!F$5&amp;$E662),'Hoja de Trabajo para listado'!$DE$151:$DG$151,0)),0)+IFERROR(INDEX('Hoja de Trabajo para listado'!$CD$155:$DC$1048576,MATCH($A662,'Hoja de Trabajo para listado'!$CD$155:$CD$1048576,0),MATCH((CUADRO!F$5&amp;$E662),'Hoja de Trabajo para listado'!$CD$151:$DC$151,0)),0)</f>
        <v>0</v>
      </c>
      <c r="G662" s="243">
        <f ca="1">+IFERROR(INDEX('Hoja de Trabajo para listado'!$A$155:$Z$1048576,MATCH($A662,'Hoja de Trabajo para listado'!$A$155:$A$1048576,0),MATCH((CUADRO!G$5&amp;$E662),'Hoja de Trabajo para listado'!$A$151:$Z$151,0)),0)+IFERROR(INDEX('Hoja de Trabajo para listado'!$AB$155:$BA$1048576,MATCH($A662,'Hoja de Trabajo para listado'!$AB$155:$AB$1048576,0),MATCH((CUADRO!G$5&amp;$E662),'Hoja de Trabajo para listado'!$AB$151:$BA$151,0)),0)+IFERROR(INDEX('Hoja de Trabajo para listado'!$BC$155:$CB$1048576,MATCH($A662,'Hoja de Trabajo para listado'!$BC$155:$BC$1048576,0),MATCH((CUADRO!G$5&amp;$E662),'Hoja de Trabajo para listado'!$BC$151:$CB$151,0)),0)+IFERROR(INDEX('Hoja de Trabajo para listado'!$DE$153:$DG$274,MATCH($A662,'Hoja de Trabajo para listado'!$DE$153:$DE$1048576,0),MATCH((CUADRO!G$5&amp;$E662),'Hoja de Trabajo para listado'!$DE$151:$DG$151,0)),0)+IFERROR(INDEX('Hoja de Trabajo para listado'!$CD$155:$DC$1048576,MATCH($A662,'Hoja de Trabajo para listado'!$CD$155:$CD$1048576,0),MATCH((CUADRO!G$5&amp;$E662),'Hoja de Trabajo para listado'!$CD$151:$DC$151,0)),0)</f>
        <v>0</v>
      </c>
      <c r="H662" s="243">
        <f ca="1">+IFERROR(INDEX('Hoja de Trabajo para listado'!$A$155:$Z$1048576,MATCH($A662,'Hoja de Trabajo para listado'!$A$155:$A$1048576,0),MATCH((CUADRO!H$5&amp;$E662),'Hoja de Trabajo para listado'!$A$151:$Z$151,0)),0)+IFERROR(INDEX('Hoja de Trabajo para listado'!$AB$155:$BA$1048576,MATCH($A662,'Hoja de Trabajo para listado'!$AB$155:$AB$1048576,0),MATCH((CUADRO!H$5&amp;$E662),'Hoja de Trabajo para listado'!$AB$151:$BA$151,0)),0)+IFERROR(INDEX('Hoja de Trabajo para listado'!$BC$155:$CB$1048576,MATCH($A662,'Hoja de Trabajo para listado'!$BC$155:$BC$1048576,0),MATCH((CUADRO!H$5&amp;$E662),'Hoja de Trabajo para listado'!$BC$151:$CB$151,0)),0)+IFERROR(INDEX('Hoja de Trabajo para listado'!$DE$153:$DG$274,MATCH($A662,'Hoja de Trabajo para listado'!$DE$153:$DE$1048576,0),MATCH((CUADRO!H$5&amp;$E662),'Hoja de Trabajo para listado'!$DE$151:$DG$151,0)),0)+IFERROR(INDEX('Hoja de Trabajo para listado'!$CD$155:$DC$1048576,MATCH($A662,'Hoja de Trabajo para listado'!$CD$155:$CD$1048576,0),MATCH((CUADRO!H$5&amp;$E662),'Hoja de Trabajo para listado'!$CD$151:$DC$151,0)),0)</f>
        <v>0</v>
      </c>
      <c r="I662" s="243">
        <f ca="1">+IFERROR(INDEX('Hoja de Trabajo para listado'!$A$155:$Z$1048576,MATCH($A662,'Hoja de Trabajo para listado'!$A$155:$A$1048576,0),MATCH((CUADRO!I$5&amp;$E662),'Hoja de Trabajo para listado'!$A$151:$Z$151,0)),0)+IFERROR(INDEX('Hoja de Trabajo para listado'!$AB$155:$BA$1048576,MATCH($A662,'Hoja de Trabajo para listado'!$AB$155:$AB$1048576,0),MATCH((CUADRO!I$5&amp;$E662),'Hoja de Trabajo para listado'!$AB$151:$BA$151,0)),0)+IFERROR(INDEX('Hoja de Trabajo para listado'!$BC$155:$CB$1048576,MATCH($A662,'Hoja de Trabajo para listado'!$BC$155:$BC$1048576,0),MATCH((CUADRO!I$5&amp;$E662),'Hoja de Trabajo para listado'!$BC$151:$CB$151,0)),0)+IFERROR(INDEX('Hoja de Trabajo para listado'!$DE$153:$DG$274,MATCH($A662,'Hoja de Trabajo para listado'!$DE$153:$DE$1048576,0),MATCH((CUADRO!I$5&amp;$E662),'Hoja de Trabajo para listado'!$DE$151:$DG$151,0)),0)+IFERROR(INDEX('Hoja de Trabajo para listado'!$CD$155:$DC$1048576,MATCH($A662,'Hoja de Trabajo para listado'!$CD$155:$CD$1048576,0),MATCH((CUADRO!I$5&amp;$E662),'Hoja de Trabajo para listado'!$CD$151:$DC$151,0)),0)</f>
        <v>0</v>
      </c>
      <c r="J662" s="243">
        <f ca="1">+IFERROR(INDEX('Hoja de Trabajo para listado'!$A$155:$Z$1048576,MATCH($A662,'Hoja de Trabajo para listado'!$A$155:$A$1048576,0),MATCH((CUADRO!J$5&amp;$E662),'Hoja de Trabajo para listado'!$A$151:$Z$151,0)),0)+IFERROR(INDEX('Hoja de Trabajo para listado'!$AB$155:$BA$1048576,MATCH($A662,'Hoja de Trabajo para listado'!$AB$155:$AB$1048576,0),MATCH((CUADRO!J$5&amp;$E662),'Hoja de Trabajo para listado'!$AB$151:$BA$151,0)),0)+IFERROR(INDEX('Hoja de Trabajo para listado'!$BC$155:$CB$1048576,MATCH($A662,'Hoja de Trabajo para listado'!$BC$155:$BC$1048576,0),MATCH((CUADRO!J$5&amp;$E662),'Hoja de Trabajo para listado'!$BC$151:$CB$151,0)),0)+IFERROR(INDEX('Hoja de Trabajo para listado'!$DE$153:$DG$274,MATCH($A662,'Hoja de Trabajo para listado'!$DE$153:$DE$1048576,0),MATCH((CUADRO!J$5&amp;$E662),'Hoja de Trabajo para listado'!$DE$151:$DG$151,0)),0)+IFERROR(INDEX('Hoja de Trabajo para listado'!$CD$155:$DC$1048576,MATCH($A662,'Hoja de Trabajo para listado'!$CD$155:$CD$1048576,0),MATCH((CUADRO!J$5&amp;$E662),'Hoja de Trabajo para listado'!$CD$151:$DC$151,0)),0)</f>
        <v>0</v>
      </c>
      <c r="K662" s="243">
        <f ca="1">+IFERROR(INDEX('Hoja de Trabajo para listado'!$A$155:$Z$1048576,MATCH($A662,'Hoja de Trabajo para listado'!$A$155:$A$1048576,0),MATCH((CUADRO!K$5&amp;$E662),'Hoja de Trabajo para listado'!$A$151:$Z$151,0)),0)+IFERROR(INDEX('Hoja de Trabajo para listado'!$AB$155:$BA$1048576,MATCH($A662,'Hoja de Trabajo para listado'!$AB$155:$AB$1048576,0),MATCH((CUADRO!K$5&amp;$E662),'Hoja de Trabajo para listado'!$AB$151:$BA$151,0)),0)+IFERROR(INDEX('Hoja de Trabajo para listado'!$BC$155:$CB$1048576,MATCH($A662,'Hoja de Trabajo para listado'!$BC$155:$BC$1048576,0),MATCH((CUADRO!K$5&amp;$E662),'Hoja de Trabajo para listado'!$BC$151:$CB$151,0)),0)+IFERROR(INDEX('Hoja de Trabajo para listado'!$DE$153:$DG$274,MATCH($A662,'Hoja de Trabajo para listado'!$DE$153:$DE$1048576,0),MATCH((CUADRO!K$5&amp;$E662),'Hoja de Trabajo para listado'!$DE$151:$DG$151,0)),0)+IFERROR(INDEX('Hoja de Trabajo para listado'!$CD$155:$DC$1048576,MATCH($A662,'Hoja de Trabajo para listado'!$CD$155:$CD$1048576,0),MATCH((CUADRO!K$5&amp;$E662),'Hoja de Trabajo para listado'!$CD$151:$DC$151,0)),0)</f>
        <v>0</v>
      </c>
      <c r="L662" s="243">
        <f ca="1">+IFERROR(INDEX('Hoja de Trabajo para listado'!$A$155:$Z$1048576,MATCH($A662,'Hoja de Trabajo para listado'!$A$155:$A$1048576,0),MATCH((CUADRO!L$5&amp;$E662),'Hoja de Trabajo para listado'!$A$151:$Z$151,0)),0)+IFERROR(INDEX('Hoja de Trabajo para listado'!$AB$155:$BA$1048576,MATCH($A662,'Hoja de Trabajo para listado'!$AB$155:$AB$1048576,0),MATCH((CUADRO!L$5&amp;$E662),'Hoja de Trabajo para listado'!$AB$151:$BA$151,0)),0)+IFERROR(INDEX('Hoja de Trabajo para listado'!$BC$155:$CB$1048576,MATCH($A662,'Hoja de Trabajo para listado'!$BC$155:$BC$1048576,0),MATCH((CUADRO!L$5&amp;$E662),'Hoja de Trabajo para listado'!$BC$151:$CB$151,0)),0)+IFERROR(INDEX('Hoja de Trabajo para listado'!$DE$153:$DG$274,MATCH($A662,'Hoja de Trabajo para listado'!$DE$153:$DE$1048576,0),MATCH((CUADRO!L$5&amp;$E662),'Hoja de Trabajo para listado'!$DE$151:$DG$151,0)),0)+IFERROR(INDEX('Hoja de Trabajo para listado'!$CD$155:$DC$1048576,MATCH($A662,'Hoja de Trabajo para listado'!$CD$155:$CD$1048576,0),MATCH((CUADRO!L$5&amp;$E662),'Hoja de Trabajo para listado'!$CD$151:$DC$151,0)),0)</f>
        <v>0</v>
      </c>
      <c r="M662" s="243">
        <f ca="1">+IFERROR(INDEX('Hoja de Trabajo para listado'!$A$155:$Z$1048576,MATCH($A662,'Hoja de Trabajo para listado'!$A$155:$A$1048576,0),MATCH((CUADRO!M$5&amp;$E662),'Hoja de Trabajo para listado'!$A$151:$Z$151,0)),0)+IFERROR(INDEX('Hoja de Trabajo para listado'!$AB$155:$BA$1048576,MATCH($A662,'Hoja de Trabajo para listado'!$AB$155:$AB$1048576,0),MATCH((CUADRO!M$5&amp;$E662),'Hoja de Trabajo para listado'!$AB$151:$BA$151,0)),0)+IFERROR(INDEX('Hoja de Trabajo para listado'!$BC$155:$CB$1048576,MATCH($A662,'Hoja de Trabajo para listado'!$BC$155:$BC$1048576,0),MATCH((CUADRO!M$5&amp;$E662),'Hoja de Trabajo para listado'!$BC$151:$CB$151,0)),0)+IFERROR(INDEX('Hoja de Trabajo para listado'!$DE$153:$DG$274,MATCH($A662,'Hoja de Trabajo para listado'!$DE$153:$DE$1048576,0),MATCH((CUADRO!M$5&amp;$E662),'Hoja de Trabajo para listado'!$DE$151:$DG$151,0)),0)+IFERROR(INDEX('Hoja de Trabajo para listado'!$CD$155:$DC$1048576,MATCH($A662,'Hoja de Trabajo para listado'!$CD$155:$CD$1048576,0),MATCH((CUADRO!M$5&amp;$E662),'Hoja de Trabajo para listado'!$CD$151:$DC$151,0)),0)</f>
        <v>0</v>
      </c>
      <c r="N662" s="243">
        <f ca="1">+IFERROR(INDEX('Hoja de Trabajo para listado'!$A$155:$Z$1048576,MATCH($A662,'Hoja de Trabajo para listado'!$A$155:$A$1048576,0),MATCH((CUADRO!N$5&amp;$E662),'Hoja de Trabajo para listado'!$A$151:$Z$151,0)),0)+IFERROR(INDEX('Hoja de Trabajo para listado'!$AB$155:$BA$1048576,MATCH($A662,'Hoja de Trabajo para listado'!$AB$155:$AB$1048576,0),MATCH((CUADRO!N$5&amp;$E662),'Hoja de Trabajo para listado'!$AB$151:$BA$151,0)),0)+IFERROR(INDEX('Hoja de Trabajo para listado'!$BC$155:$CB$1048576,MATCH($A662,'Hoja de Trabajo para listado'!$BC$155:$BC$1048576,0),MATCH((CUADRO!N$5&amp;$E662),'Hoja de Trabajo para listado'!$BC$151:$CB$151,0)),0)+IFERROR(INDEX('Hoja de Trabajo para listado'!$DE$153:$DG$274,MATCH($A662,'Hoja de Trabajo para listado'!$DE$153:$DE$1048576,0),MATCH((CUADRO!N$5&amp;$E662),'Hoja de Trabajo para listado'!$DE$151:$DG$151,0)),0)+IFERROR(INDEX('Hoja de Trabajo para listado'!$CD$155:$DC$1048576,MATCH($A662,'Hoja de Trabajo para listado'!$CD$155:$CD$1048576,0),MATCH((CUADRO!N$5&amp;$E662),'Hoja de Trabajo para listado'!$CD$151:$DC$151,0)),0)</f>
        <v>0</v>
      </c>
      <c r="O662" s="243">
        <f ca="1">+IFERROR(INDEX('Hoja de Trabajo para listado'!$A$155:$Z$1048576,MATCH($A662,'Hoja de Trabajo para listado'!$A$155:$A$1048576,0),MATCH((CUADRO!O$5&amp;$E662),'Hoja de Trabajo para listado'!$A$151:$Z$151,0)),0)+IFERROR(INDEX('Hoja de Trabajo para listado'!$AB$155:$BA$1048576,MATCH($A662,'Hoja de Trabajo para listado'!$AB$155:$AB$1048576,0),MATCH((CUADRO!O$5&amp;$E662),'Hoja de Trabajo para listado'!$AB$151:$BA$151,0)),0)+IFERROR(INDEX('Hoja de Trabajo para listado'!$BC$155:$CB$1048576,MATCH($A662,'Hoja de Trabajo para listado'!$BC$155:$BC$1048576,0),MATCH((CUADRO!O$5&amp;$E662),'Hoja de Trabajo para listado'!$BC$151:$CB$151,0)),0)+IFERROR(INDEX('Hoja de Trabajo para listado'!$DE$153:$DG$274,MATCH($A662,'Hoja de Trabajo para listado'!$DE$153:$DE$1048576,0),MATCH((CUADRO!O$5&amp;$E662),'Hoja de Trabajo para listado'!$DE$151:$DG$151,0)),0)+IFERROR(INDEX('Hoja de Trabajo para listado'!$CD$155:$DC$1048576,MATCH($A662,'Hoja de Trabajo para listado'!$CD$155:$CD$1048576,0),MATCH((CUADRO!O$5&amp;$E662),'Hoja de Trabajo para listado'!$CD$151:$DC$151,0)),0)</f>
        <v>0</v>
      </c>
      <c r="P662" s="243">
        <f ca="1">+IFERROR(INDEX('Hoja de Trabajo para listado'!$A$155:$Z$1048576,MATCH($A662,'Hoja de Trabajo para listado'!$A$155:$A$1048576,0),MATCH((CUADRO!P$5&amp;$E662),'Hoja de Trabajo para listado'!$A$151:$Z$151,0)),0)+IFERROR(INDEX('Hoja de Trabajo para listado'!$AB$155:$BA$1048576,MATCH($A662,'Hoja de Trabajo para listado'!$AB$155:$AB$1048576,0),MATCH((CUADRO!P$5&amp;$E662),'Hoja de Trabajo para listado'!$AB$151:$BA$151,0)),0)+IFERROR(INDEX('Hoja de Trabajo para listado'!$BC$155:$CB$1048576,MATCH($A662,'Hoja de Trabajo para listado'!$BC$155:$BC$1048576,0),MATCH((CUADRO!P$5&amp;$E662),'Hoja de Trabajo para listado'!$BC$151:$CB$151,0)),0)+IFERROR(INDEX('Hoja de Trabajo para listado'!$DE$153:$DG$274,MATCH($A662,'Hoja de Trabajo para listado'!$DE$153:$DE$1048576,0),MATCH((CUADRO!P$5&amp;$E662),'Hoja de Trabajo para listado'!$DE$151:$DG$151,0)),0)+IFERROR(INDEX('Hoja de Trabajo para listado'!$CD$155:$DC$1048576,MATCH($A662,'Hoja de Trabajo para listado'!$CD$155:$CD$1048576,0),MATCH((CUADRO!P$5&amp;$E662),'Hoja de Trabajo para listado'!$CD$151:$DC$151,0)),0)</f>
        <v>0</v>
      </c>
      <c r="Q662" s="243">
        <f ca="1">+IFERROR(INDEX('Hoja de Trabajo para listado'!$A$155:$Z$1048576,MATCH($A662,'Hoja de Trabajo para listado'!$A$155:$A$1048576,0),MATCH((CUADRO!Q$5&amp;$E662),'Hoja de Trabajo para listado'!$A$151:$Z$151,0)),0)+IFERROR(INDEX('Hoja de Trabajo para listado'!$AB$155:$BA$1048576,MATCH($A662,'Hoja de Trabajo para listado'!$AB$155:$AB$1048576,0),MATCH((CUADRO!Q$5&amp;$E662),'Hoja de Trabajo para listado'!$AB$151:$BA$151,0)),0)+IFERROR(INDEX('Hoja de Trabajo para listado'!$BC$155:$CB$1048576,MATCH($A662,'Hoja de Trabajo para listado'!$BC$155:$BC$1048576,0),MATCH((CUADRO!Q$5&amp;$E662),'Hoja de Trabajo para listado'!$BC$151:$CB$151,0)),0)+IFERROR(INDEX('Hoja de Trabajo para listado'!$DE$153:$DG$274,MATCH($A662,'Hoja de Trabajo para listado'!$DE$153:$DE$1048576,0),MATCH((CUADRO!Q$5&amp;$E662),'Hoja de Trabajo para listado'!$DE$151:$DG$151,0)),0)+IFERROR(INDEX('Hoja de Trabajo para listado'!$CD$155:$DC$1048576,MATCH($A662,'Hoja de Trabajo para listado'!$CD$155:$CD$1048576,0),MATCH((CUADRO!Q$5&amp;$E662),'Hoja de Trabajo para listado'!$CD$151:$DC$151,0)),0)</f>
        <v>0</v>
      </c>
      <c r="R662" s="243">
        <f t="shared" ca="1" si="23"/>
        <v>0</v>
      </c>
      <c r="S662" s="249"/>
      <c r="T662" s="243">
        <f ca="1">+T663</f>
        <v>0</v>
      </c>
      <c r="U662" s="242">
        <f t="shared" si="24"/>
        <v>1</v>
      </c>
      <c r="V662" s="333" t="str">
        <f>+VLOOKUP(A662,bd_lista!$A$3:$E$590,5,FALSE)</f>
        <v>Gobiernos Autonomos Municipales</v>
      </c>
      <c r="W662" s="383" t="str">
        <f>+V662</f>
        <v>Gobiernos Autonomos Municipales</v>
      </c>
      <c r="X662" s="242">
        <f>+VLOOKUP(A662,[3]Sheet1!$A$13:$D$744,4,FALSE)</f>
        <v>0</v>
      </c>
      <c r="Y662" s="242" t="e">
        <f>+VLOOKUP(X662,bd_lista!$A$3:$C$590,3,FALSE)</f>
        <v>#N/A</v>
      </c>
      <c r="Z662" s="294">
        <f>+X662</f>
        <v>0</v>
      </c>
      <c r="AA662" s="295" t="e">
        <f>+Y662</f>
        <v>#N/A</v>
      </c>
    </row>
    <row r="663" spans="1:27" customFormat="1" ht="15" hidden="1" customHeight="1">
      <c r="A663" s="32">
        <v>1284</v>
      </c>
      <c r="B663" s="389"/>
      <c r="C663" s="247" t="str">
        <f>+VLOOKUP(A663,bd_lista!$A$3:$C$590,3,FALSE)</f>
        <v>Gobierno Autónomo Municipal de Humanata</v>
      </c>
      <c r="D663" s="386"/>
      <c r="E663" s="244" t="s">
        <v>1305</v>
      </c>
      <c r="F663" s="243">
        <f ca="1">+IFERROR(INDEX('Hoja de Trabajo para listado'!$A$155:$Z$1048576,MATCH($A663,'Hoja de Trabajo para listado'!$A$155:$A$1048576,0),MATCH((CUADRO!F$5&amp;$E663),'Hoja de Trabajo para listado'!$A$151:$Z$151,0)),0)+IFERROR(INDEX('Hoja de Trabajo para listado'!$AB$155:$BA$1048576,MATCH($A663,'Hoja de Trabajo para listado'!$AB$155:$AB$1048576,0),MATCH((CUADRO!F$5&amp;$E663),'Hoja de Trabajo para listado'!$AB$151:$BA$151,0)),0)+IFERROR(INDEX('Hoja de Trabajo para listado'!$BC$155:$CB$1048576,MATCH($A663,'Hoja de Trabajo para listado'!$BC$155:$BC$1048576,0),MATCH((CUADRO!F$5&amp;$E663),'Hoja de Trabajo para listado'!$BC$151:$CB$151,0)),0)+IFERROR(INDEX('Hoja de Trabajo para listado'!$DE$153:$DG$274,MATCH($A663,'Hoja de Trabajo para listado'!$DE$153:$DE$1048576,0),MATCH((CUADRO!F$5&amp;$E663),'Hoja de Trabajo para listado'!$DE$151:$DG$151,0)),0)+IFERROR(INDEX('Hoja de Trabajo para listado'!$CD$155:$DC$1048576,MATCH($A663,'Hoja de Trabajo para listado'!$CD$155:$CD$1048576,0),MATCH((CUADRO!F$5&amp;$E663),'Hoja de Trabajo para listado'!$CD$151:$DC$151,0)),0)</f>
        <v>0</v>
      </c>
      <c r="G663" s="243">
        <f ca="1">+IFERROR(INDEX('Hoja de Trabajo para listado'!$A$155:$Z$1048576,MATCH($A663,'Hoja de Trabajo para listado'!$A$155:$A$1048576,0),MATCH((CUADRO!G$5&amp;$E663),'Hoja de Trabajo para listado'!$A$151:$Z$151,0)),0)+IFERROR(INDEX('Hoja de Trabajo para listado'!$AB$155:$BA$1048576,MATCH($A663,'Hoja de Trabajo para listado'!$AB$155:$AB$1048576,0),MATCH((CUADRO!G$5&amp;$E663),'Hoja de Trabajo para listado'!$AB$151:$BA$151,0)),0)+IFERROR(INDEX('Hoja de Trabajo para listado'!$BC$155:$CB$1048576,MATCH($A663,'Hoja de Trabajo para listado'!$BC$155:$BC$1048576,0),MATCH((CUADRO!G$5&amp;$E663),'Hoja de Trabajo para listado'!$BC$151:$CB$151,0)),0)+IFERROR(INDEX('Hoja de Trabajo para listado'!$DE$153:$DG$274,MATCH($A663,'Hoja de Trabajo para listado'!$DE$153:$DE$1048576,0),MATCH((CUADRO!G$5&amp;$E663),'Hoja de Trabajo para listado'!$DE$151:$DG$151,0)),0)+IFERROR(INDEX('Hoja de Trabajo para listado'!$CD$155:$DC$1048576,MATCH($A663,'Hoja de Trabajo para listado'!$CD$155:$CD$1048576,0),MATCH((CUADRO!G$5&amp;$E663),'Hoja de Trabajo para listado'!$CD$151:$DC$151,0)),0)</f>
        <v>0</v>
      </c>
      <c r="H663" s="243">
        <f ca="1">+IFERROR(INDEX('Hoja de Trabajo para listado'!$A$155:$Z$1048576,MATCH($A663,'Hoja de Trabajo para listado'!$A$155:$A$1048576,0),MATCH((CUADRO!H$5&amp;$E663),'Hoja de Trabajo para listado'!$A$151:$Z$151,0)),0)+IFERROR(INDEX('Hoja de Trabajo para listado'!$AB$155:$BA$1048576,MATCH($A663,'Hoja de Trabajo para listado'!$AB$155:$AB$1048576,0),MATCH((CUADRO!H$5&amp;$E663),'Hoja de Trabajo para listado'!$AB$151:$BA$151,0)),0)+IFERROR(INDEX('Hoja de Trabajo para listado'!$BC$155:$CB$1048576,MATCH($A663,'Hoja de Trabajo para listado'!$BC$155:$BC$1048576,0),MATCH((CUADRO!H$5&amp;$E663),'Hoja de Trabajo para listado'!$BC$151:$CB$151,0)),0)+IFERROR(INDEX('Hoja de Trabajo para listado'!$DE$153:$DG$274,MATCH($A663,'Hoja de Trabajo para listado'!$DE$153:$DE$1048576,0),MATCH((CUADRO!H$5&amp;$E663),'Hoja de Trabajo para listado'!$DE$151:$DG$151,0)),0)+IFERROR(INDEX('Hoja de Trabajo para listado'!$CD$155:$DC$1048576,MATCH($A663,'Hoja de Trabajo para listado'!$CD$155:$CD$1048576,0),MATCH((CUADRO!H$5&amp;$E663),'Hoja de Trabajo para listado'!$CD$151:$DC$151,0)),0)</f>
        <v>0</v>
      </c>
      <c r="I663" s="243">
        <f ca="1">+IFERROR(INDEX('Hoja de Trabajo para listado'!$A$155:$Z$1048576,MATCH($A663,'Hoja de Trabajo para listado'!$A$155:$A$1048576,0),MATCH((CUADRO!I$5&amp;$E663),'Hoja de Trabajo para listado'!$A$151:$Z$151,0)),0)+IFERROR(INDEX('Hoja de Trabajo para listado'!$AB$155:$BA$1048576,MATCH($A663,'Hoja de Trabajo para listado'!$AB$155:$AB$1048576,0),MATCH((CUADRO!I$5&amp;$E663),'Hoja de Trabajo para listado'!$AB$151:$BA$151,0)),0)+IFERROR(INDEX('Hoja de Trabajo para listado'!$BC$155:$CB$1048576,MATCH($A663,'Hoja de Trabajo para listado'!$BC$155:$BC$1048576,0),MATCH((CUADRO!I$5&amp;$E663),'Hoja de Trabajo para listado'!$BC$151:$CB$151,0)),0)+IFERROR(INDEX('Hoja de Trabajo para listado'!$DE$153:$DG$274,MATCH($A663,'Hoja de Trabajo para listado'!$DE$153:$DE$1048576,0),MATCH((CUADRO!I$5&amp;$E663),'Hoja de Trabajo para listado'!$DE$151:$DG$151,0)),0)+IFERROR(INDEX('Hoja de Trabajo para listado'!$CD$155:$DC$1048576,MATCH($A663,'Hoja de Trabajo para listado'!$CD$155:$CD$1048576,0),MATCH((CUADRO!I$5&amp;$E663),'Hoja de Trabajo para listado'!$CD$151:$DC$151,0)),0)</f>
        <v>0</v>
      </c>
      <c r="J663" s="243">
        <f ca="1">+IFERROR(INDEX('Hoja de Trabajo para listado'!$A$155:$Z$1048576,MATCH($A663,'Hoja de Trabajo para listado'!$A$155:$A$1048576,0),MATCH((CUADRO!J$5&amp;$E663),'Hoja de Trabajo para listado'!$A$151:$Z$151,0)),0)+IFERROR(INDEX('Hoja de Trabajo para listado'!$AB$155:$BA$1048576,MATCH($A663,'Hoja de Trabajo para listado'!$AB$155:$AB$1048576,0),MATCH((CUADRO!J$5&amp;$E663),'Hoja de Trabajo para listado'!$AB$151:$BA$151,0)),0)+IFERROR(INDEX('Hoja de Trabajo para listado'!$BC$155:$CB$1048576,MATCH($A663,'Hoja de Trabajo para listado'!$BC$155:$BC$1048576,0),MATCH((CUADRO!J$5&amp;$E663),'Hoja de Trabajo para listado'!$BC$151:$CB$151,0)),0)+IFERROR(INDEX('Hoja de Trabajo para listado'!$DE$153:$DG$274,MATCH($A663,'Hoja de Trabajo para listado'!$DE$153:$DE$1048576,0),MATCH((CUADRO!J$5&amp;$E663),'Hoja de Trabajo para listado'!$DE$151:$DG$151,0)),0)+IFERROR(INDEX('Hoja de Trabajo para listado'!$CD$155:$DC$1048576,MATCH($A663,'Hoja de Trabajo para listado'!$CD$155:$CD$1048576,0),MATCH((CUADRO!J$5&amp;$E663),'Hoja de Trabajo para listado'!$CD$151:$DC$151,0)),0)</f>
        <v>0</v>
      </c>
      <c r="K663" s="243">
        <f ca="1">+IFERROR(INDEX('Hoja de Trabajo para listado'!$A$155:$Z$1048576,MATCH($A663,'Hoja de Trabajo para listado'!$A$155:$A$1048576,0),MATCH((CUADRO!K$5&amp;$E663),'Hoja de Trabajo para listado'!$A$151:$Z$151,0)),0)+IFERROR(INDEX('Hoja de Trabajo para listado'!$AB$155:$BA$1048576,MATCH($A663,'Hoja de Trabajo para listado'!$AB$155:$AB$1048576,0),MATCH((CUADRO!K$5&amp;$E663),'Hoja de Trabajo para listado'!$AB$151:$BA$151,0)),0)+IFERROR(INDEX('Hoja de Trabajo para listado'!$BC$155:$CB$1048576,MATCH($A663,'Hoja de Trabajo para listado'!$BC$155:$BC$1048576,0),MATCH((CUADRO!K$5&amp;$E663),'Hoja de Trabajo para listado'!$BC$151:$CB$151,0)),0)+IFERROR(INDEX('Hoja de Trabajo para listado'!$DE$153:$DG$274,MATCH($A663,'Hoja de Trabajo para listado'!$DE$153:$DE$1048576,0),MATCH((CUADRO!K$5&amp;$E663),'Hoja de Trabajo para listado'!$DE$151:$DG$151,0)),0)+IFERROR(INDEX('Hoja de Trabajo para listado'!$CD$155:$DC$1048576,MATCH($A663,'Hoja de Trabajo para listado'!$CD$155:$CD$1048576,0),MATCH((CUADRO!K$5&amp;$E663),'Hoja de Trabajo para listado'!$CD$151:$DC$151,0)),0)</f>
        <v>0</v>
      </c>
      <c r="L663" s="243">
        <f ca="1">+IFERROR(INDEX('Hoja de Trabajo para listado'!$A$155:$Z$1048576,MATCH($A663,'Hoja de Trabajo para listado'!$A$155:$A$1048576,0),MATCH((CUADRO!L$5&amp;$E663),'Hoja de Trabajo para listado'!$A$151:$Z$151,0)),0)+IFERROR(INDEX('Hoja de Trabajo para listado'!$AB$155:$BA$1048576,MATCH($A663,'Hoja de Trabajo para listado'!$AB$155:$AB$1048576,0),MATCH((CUADRO!L$5&amp;$E663),'Hoja de Trabajo para listado'!$AB$151:$BA$151,0)),0)+IFERROR(INDEX('Hoja de Trabajo para listado'!$BC$155:$CB$1048576,MATCH($A663,'Hoja de Trabajo para listado'!$BC$155:$BC$1048576,0),MATCH((CUADRO!L$5&amp;$E663),'Hoja de Trabajo para listado'!$BC$151:$CB$151,0)),0)+IFERROR(INDEX('Hoja de Trabajo para listado'!$DE$153:$DG$274,MATCH($A663,'Hoja de Trabajo para listado'!$DE$153:$DE$1048576,0),MATCH((CUADRO!L$5&amp;$E663),'Hoja de Trabajo para listado'!$DE$151:$DG$151,0)),0)+IFERROR(INDEX('Hoja de Trabajo para listado'!$CD$155:$DC$1048576,MATCH($A663,'Hoja de Trabajo para listado'!$CD$155:$CD$1048576,0),MATCH((CUADRO!L$5&amp;$E663),'Hoja de Trabajo para listado'!$CD$151:$DC$151,0)),0)</f>
        <v>0</v>
      </c>
      <c r="M663" s="243">
        <f ca="1">+IFERROR(INDEX('Hoja de Trabajo para listado'!$A$155:$Z$1048576,MATCH($A663,'Hoja de Trabajo para listado'!$A$155:$A$1048576,0),MATCH((CUADRO!M$5&amp;$E663),'Hoja de Trabajo para listado'!$A$151:$Z$151,0)),0)+IFERROR(INDEX('Hoja de Trabajo para listado'!$AB$155:$BA$1048576,MATCH($A663,'Hoja de Trabajo para listado'!$AB$155:$AB$1048576,0),MATCH((CUADRO!M$5&amp;$E663),'Hoja de Trabajo para listado'!$AB$151:$BA$151,0)),0)+IFERROR(INDEX('Hoja de Trabajo para listado'!$BC$155:$CB$1048576,MATCH($A663,'Hoja de Trabajo para listado'!$BC$155:$BC$1048576,0),MATCH((CUADRO!M$5&amp;$E663),'Hoja de Trabajo para listado'!$BC$151:$CB$151,0)),0)+IFERROR(INDEX('Hoja de Trabajo para listado'!$DE$153:$DG$274,MATCH($A663,'Hoja de Trabajo para listado'!$DE$153:$DE$1048576,0),MATCH((CUADRO!M$5&amp;$E663),'Hoja de Trabajo para listado'!$DE$151:$DG$151,0)),0)+IFERROR(INDEX('Hoja de Trabajo para listado'!$CD$155:$DC$1048576,MATCH($A663,'Hoja de Trabajo para listado'!$CD$155:$CD$1048576,0),MATCH((CUADRO!M$5&amp;$E663),'Hoja de Trabajo para listado'!$CD$151:$DC$151,0)),0)</f>
        <v>0</v>
      </c>
      <c r="N663" s="243">
        <f ca="1">+IFERROR(INDEX('Hoja de Trabajo para listado'!$A$155:$Z$1048576,MATCH($A663,'Hoja de Trabajo para listado'!$A$155:$A$1048576,0),MATCH((CUADRO!N$5&amp;$E663),'Hoja de Trabajo para listado'!$A$151:$Z$151,0)),0)+IFERROR(INDEX('Hoja de Trabajo para listado'!$AB$155:$BA$1048576,MATCH($A663,'Hoja de Trabajo para listado'!$AB$155:$AB$1048576,0),MATCH((CUADRO!N$5&amp;$E663),'Hoja de Trabajo para listado'!$AB$151:$BA$151,0)),0)+IFERROR(INDEX('Hoja de Trabajo para listado'!$BC$155:$CB$1048576,MATCH($A663,'Hoja de Trabajo para listado'!$BC$155:$BC$1048576,0),MATCH((CUADRO!N$5&amp;$E663),'Hoja de Trabajo para listado'!$BC$151:$CB$151,0)),0)+IFERROR(INDEX('Hoja de Trabajo para listado'!$DE$153:$DG$274,MATCH($A663,'Hoja de Trabajo para listado'!$DE$153:$DE$1048576,0),MATCH((CUADRO!N$5&amp;$E663),'Hoja de Trabajo para listado'!$DE$151:$DG$151,0)),0)+IFERROR(INDEX('Hoja de Trabajo para listado'!$CD$155:$DC$1048576,MATCH($A663,'Hoja de Trabajo para listado'!$CD$155:$CD$1048576,0),MATCH((CUADRO!N$5&amp;$E663),'Hoja de Trabajo para listado'!$CD$151:$DC$151,0)),0)</f>
        <v>0</v>
      </c>
      <c r="O663" s="243">
        <f ca="1">+IFERROR(INDEX('Hoja de Trabajo para listado'!$A$155:$Z$1048576,MATCH($A663,'Hoja de Trabajo para listado'!$A$155:$A$1048576,0),MATCH((CUADRO!O$5&amp;$E663),'Hoja de Trabajo para listado'!$A$151:$Z$151,0)),0)+IFERROR(INDEX('Hoja de Trabajo para listado'!$AB$155:$BA$1048576,MATCH($A663,'Hoja de Trabajo para listado'!$AB$155:$AB$1048576,0),MATCH((CUADRO!O$5&amp;$E663),'Hoja de Trabajo para listado'!$AB$151:$BA$151,0)),0)+IFERROR(INDEX('Hoja de Trabajo para listado'!$BC$155:$CB$1048576,MATCH($A663,'Hoja de Trabajo para listado'!$BC$155:$BC$1048576,0),MATCH((CUADRO!O$5&amp;$E663),'Hoja de Trabajo para listado'!$BC$151:$CB$151,0)),0)+IFERROR(INDEX('Hoja de Trabajo para listado'!$DE$153:$DG$274,MATCH($A663,'Hoja de Trabajo para listado'!$DE$153:$DE$1048576,0),MATCH((CUADRO!O$5&amp;$E663),'Hoja de Trabajo para listado'!$DE$151:$DG$151,0)),0)+IFERROR(INDEX('Hoja de Trabajo para listado'!$CD$155:$DC$1048576,MATCH($A663,'Hoja de Trabajo para listado'!$CD$155:$CD$1048576,0),MATCH((CUADRO!O$5&amp;$E663),'Hoja de Trabajo para listado'!$CD$151:$DC$151,0)),0)</f>
        <v>0</v>
      </c>
      <c r="P663" s="243">
        <f ca="1">+IFERROR(INDEX('Hoja de Trabajo para listado'!$A$155:$Z$1048576,MATCH($A663,'Hoja de Trabajo para listado'!$A$155:$A$1048576,0),MATCH((CUADRO!P$5&amp;$E663),'Hoja de Trabajo para listado'!$A$151:$Z$151,0)),0)+IFERROR(INDEX('Hoja de Trabajo para listado'!$AB$155:$BA$1048576,MATCH($A663,'Hoja de Trabajo para listado'!$AB$155:$AB$1048576,0),MATCH((CUADRO!P$5&amp;$E663),'Hoja de Trabajo para listado'!$AB$151:$BA$151,0)),0)+IFERROR(INDEX('Hoja de Trabajo para listado'!$BC$155:$CB$1048576,MATCH($A663,'Hoja de Trabajo para listado'!$BC$155:$BC$1048576,0),MATCH((CUADRO!P$5&amp;$E663),'Hoja de Trabajo para listado'!$BC$151:$CB$151,0)),0)+IFERROR(INDEX('Hoja de Trabajo para listado'!$DE$153:$DG$274,MATCH($A663,'Hoja de Trabajo para listado'!$DE$153:$DE$1048576,0),MATCH((CUADRO!P$5&amp;$E663),'Hoja de Trabajo para listado'!$DE$151:$DG$151,0)),0)+IFERROR(INDEX('Hoja de Trabajo para listado'!$CD$155:$DC$1048576,MATCH($A663,'Hoja de Trabajo para listado'!$CD$155:$CD$1048576,0),MATCH((CUADRO!P$5&amp;$E663),'Hoja de Trabajo para listado'!$CD$151:$DC$151,0)),0)</f>
        <v>0</v>
      </c>
      <c r="Q663" s="243">
        <f ca="1">+IFERROR(INDEX('Hoja de Trabajo para listado'!$A$155:$Z$1048576,MATCH($A663,'Hoja de Trabajo para listado'!$A$155:$A$1048576,0),MATCH((CUADRO!Q$5&amp;$E663),'Hoja de Trabajo para listado'!$A$151:$Z$151,0)),0)+IFERROR(INDEX('Hoja de Trabajo para listado'!$AB$155:$BA$1048576,MATCH($A663,'Hoja de Trabajo para listado'!$AB$155:$AB$1048576,0),MATCH((CUADRO!Q$5&amp;$E663),'Hoja de Trabajo para listado'!$AB$151:$BA$151,0)),0)+IFERROR(INDEX('Hoja de Trabajo para listado'!$BC$155:$CB$1048576,MATCH($A663,'Hoja de Trabajo para listado'!$BC$155:$BC$1048576,0),MATCH((CUADRO!Q$5&amp;$E663),'Hoja de Trabajo para listado'!$BC$151:$CB$151,0)),0)+IFERROR(INDEX('Hoja de Trabajo para listado'!$DE$153:$DG$274,MATCH($A663,'Hoja de Trabajo para listado'!$DE$153:$DE$1048576,0),MATCH((CUADRO!Q$5&amp;$E663),'Hoja de Trabajo para listado'!$DE$151:$DG$151,0)),0)+IFERROR(INDEX('Hoja de Trabajo para listado'!$CD$155:$DC$1048576,MATCH($A663,'Hoja de Trabajo para listado'!$CD$155:$CD$1048576,0),MATCH((CUADRO!Q$5&amp;$E663),'Hoja de Trabajo para listado'!$CD$151:$DC$151,0)),0)</f>
        <v>0</v>
      </c>
      <c r="R663" s="243">
        <f t="shared" ca="1" si="23"/>
        <v>0</v>
      </c>
      <c r="S663" s="249">
        <f ca="1">+R662+R663</f>
        <v>0</v>
      </c>
      <c r="T663" s="243">
        <f ca="1">+S663</f>
        <v>0</v>
      </c>
      <c r="U663" s="242">
        <f t="shared" si="24"/>
        <v>2</v>
      </c>
      <c r="V663" s="333" t="str">
        <f>+VLOOKUP(A663,bd_lista!$A$3:$E$590,5,FALSE)</f>
        <v>Gobiernos Autonomos Municipales</v>
      </c>
      <c r="W663" s="384"/>
      <c r="X663" s="242">
        <f>+VLOOKUP(A663,[3]Sheet1!$A$13:$D$744,4,FALSE)</f>
        <v>0</v>
      </c>
      <c r="Y663" s="242" t="e">
        <f>+VLOOKUP(X663,bd_lista!$A$3:$C$590,3,FALSE)</f>
        <v>#N/A</v>
      </c>
      <c r="Z663" s="292"/>
      <c r="AA663" s="293"/>
    </row>
    <row r="664" spans="1:27" customFormat="1" ht="27" hidden="1" customHeight="1">
      <c r="A664" s="32">
        <v>1285</v>
      </c>
      <c r="B664" s="388">
        <f>+A664</f>
        <v>1285</v>
      </c>
      <c r="C664" s="247" t="str">
        <f>+VLOOKUP(A664,bd_lista!$A$3:$C$590,3,FALSE)</f>
        <v>Gobierno Autónomo Municipal de Alto Beni</v>
      </c>
      <c r="D664" s="385" t="str">
        <f>+C664</f>
        <v>Gobierno Autónomo Municipal de Alto Beni</v>
      </c>
      <c r="E664" s="242" t="s">
        <v>1304</v>
      </c>
      <c r="F664" s="243">
        <f ca="1">+IFERROR(INDEX('Hoja de Trabajo para listado'!$A$155:$Z$1048576,MATCH($A664,'Hoja de Trabajo para listado'!$A$155:$A$1048576,0),MATCH((CUADRO!F$5&amp;$E664),'Hoja de Trabajo para listado'!$A$151:$Z$151,0)),0)+IFERROR(INDEX('Hoja de Trabajo para listado'!$AB$155:$BA$1048576,MATCH($A664,'Hoja de Trabajo para listado'!$AB$155:$AB$1048576,0),MATCH((CUADRO!F$5&amp;$E664),'Hoja de Trabajo para listado'!$AB$151:$BA$151,0)),0)+IFERROR(INDEX('Hoja de Trabajo para listado'!$BC$155:$CB$1048576,MATCH($A664,'Hoja de Trabajo para listado'!$BC$155:$BC$1048576,0),MATCH((CUADRO!F$5&amp;$E664),'Hoja de Trabajo para listado'!$BC$151:$CB$151,0)),0)+IFERROR(INDEX('Hoja de Trabajo para listado'!$DE$153:$DG$274,MATCH($A664,'Hoja de Trabajo para listado'!$DE$153:$DE$1048576,0),MATCH((CUADRO!F$5&amp;$E664),'Hoja de Trabajo para listado'!$DE$151:$DG$151,0)),0)+IFERROR(INDEX('Hoja de Trabajo para listado'!$CD$155:$DC$1048576,MATCH($A664,'Hoja de Trabajo para listado'!$CD$155:$CD$1048576,0),MATCH((CUADRO!F$5&amp;$E664),'Hoja de Trabajo para listado'!$CD$151:$DC$151,0)),0)</f>
        <v>0</v>
      </c>
      <c r="G664" s="243">
        <f ca="1">+IFERROR(INDEX('Hoja de Trabajo para listado'!$A$155:$Z$1048576,MATCH($A664,'Hoja de Trabajo para listado'!$A$155:$A$1048576,0),MATCH((CUADRO!G$5&amp;$E664),'Hoja de Trabajo para listado'!$A$151:$Z$151,0)),0)+IFERROR(INDEX('Hoja de Trabajo para listado'!$AB$155:$BA$1048576,MATCH($A664,'Hoja de Trabajo para listado'!$AB$155:$AB$1048576,0),MATCH((CUADRO!G$5&amp;$E664),'Hoja de Trabajo para listado'!$AB$151:$BA$151,0)),0)+IFERROR(INDEX('Hoja de Trabajo para listado'!$BC$155:$CB$1048576,MATCH($A664,'Hoja de Trabajo para listado'!$BC$155:$BC$1048576,0),MATCH((CUADRO!G$5&amp;$E664),'Hoja de Trabajo para listado'!$BC$151:$CB$151,0)),0)+IFERROR(INDEX('Hoja de Trabajo para listado'!$DE$153:$DG$274,MATCH($A664,'Hoja de Trabajo para listado'!$DE$153:$DE$1048576,0),MATCH((CUADRO!G$5&amp;$E664),'Hoja de Trabajo para listado'!$DE$151:$DG$151,0)),0)+IFERROR(INDEX('Hoja de Trabajo para listado'!$CD$155:$DC$1048576,MATCH($A664,'Hoja de Trabajo para listado'!$CD$155:$CD$1048576,0),MATCH((CUADRO!G$5&amp;$E664),'Hoja de Trabajo para listado'!$CD$151:$DC$151,0)),0)</f>
        <v>0</v>
      </c>
      <c r="H664" s="243">
        <f ca="1">+IFERROR(INDEX('Hoja de Trabajo para listado'!$A$155:$Z$1048576,MATCH($A664,'Hoja de Trabajo para listado'!$A$155:$A$1048576,0),MATCH((CUADRO!H$5&amp;$E664),'Hoja de Trabajo para listado'!$A$151:$Z$151,0)),0)+IFERROR(INDEX('Hoja de Trabajo para listado'!$AB$155:$BA$1048576,MATCH($A664,'Hoja de Trabajo para listado'!$AB$155:$AB$1048576,0),MATCH((CUADRO!H$5&amp;$E664),'Hoja de Trabajo para listado'!$AB$151:$BA$151,0)),0)+IFERROR(INDEX('Hoja de Trabajo para listado'!$BC$155:$CB$1048576,MATCH($A664,'Hoja de Trabajo para listado'!$BC$155:$BC$1048576,0),MATCH((CUADRO!H$5&amp;$E664),'Hoja de Trabajo para listado'!$BC$151:$CB$151,0)),0)+IFERROR(INDEX('Hoja de Trabajo para listado'!$DE$153:$DG$274,MATCH($A664,'Hoja de Trabajo para listado'!$DE$153:$DE$1048576,0),MATCH((CUADRO!H$5&amp;$E664),'Hoja de Trabajo para listado'!$DE$151:$DG$151,0)),0)+IFERROR(INDEX('Hoja de Trabajo para listado'!$CD$155:$DC$1048576,MATCH($A664,'Hoja de Trabajo para listado'!$CD$155:$CD$1048576,0),MATCH((CUADRO!H$5&amp;$E664),'Hoja de Trabajo para listado'!$CD$151:$DC$151,0)),0)</f>
        <v>0</v>
      </c>
      <c r="I664" s="243">
        <f ca="1">+IFERROR(INDEX('Hoja de Trabajo para listado'!$A$155:$Z$1048576,MATCH($A664,'Hoja de Trabajo para listado'!$A$155:$A$1048576,0),MATCH((CUADRO!I$5&amp;$E664),'Hoja de Trabajo para listado'!$A$151:$Z$151,0)),0)+IFERROR(INDEX('Hoja de Trabajo para listado'!$AB$155:$BA$1048576,MATCH($A664,'Hoja de Trabajo para listado'!$AB$155:$AB$1048576,0),MATCH((CUADRO!I$5&amp;$E664),'Hoja de Trabajo para listado'!$AB$151:$BA$151,0)),0)+IFERROR(INDEX('Hoja de Trabajo para listado'!$BC$155:$CB$1048576,MATCH($A664,'Hoja de Trabajo para listado'!$BC$155:$BC$1048576,0),MATCH((CUADRO!I$5&amp;$E664),'Hoja de Trabajo para listado'!$BC$151:$CB$151,0)),0)+IFERROR(INDEX('Hoja de Trabajo para listado'!$DE$153:$DG$274,MATCH($A664,'Hoja de Trabajo para listado'!$DE$153:$DE$1048576,0),MATCH((CUADRO!I$5&amp;$E664),'Hoja de Trabajo para listado'!$DE$151:$DG$151,0)),0)+IFERROR(INDEX('Hoja de Trabajo para listado'!$CD$155:$DC$1048576,MATCH($A664,'Hoja de Trabajo para listado'!$CD$155:$CD$1048576,0),MATCH((CUADRO!I$5&amp;$E664),'Hoja de Trabajo para listado'!$CD$151:$DC$151,0)),0)</f>
        <v>0</v>
      </c>
      <c r="J664" s="243">
        <f ca="1">+IFERROR(INDEX('Hoja de Trabajo para listado'!$A$155:$Z$1048576,MATCH($A664,'Hoja de Trabajo para listado'!$A$155:$A$1048576,0),MATCH((CUADRO!J$5&amp;$E664),'Hoja de Trabajo para listado'!$A$151:$Z$151,0)),0)+IFERROR(INDEX('Hoja de Trabajo para listado'!$AB$155:$BA$1048576,MATCH($A664,'Hoja de Trabajo para listado'!$AB$155:$AB$1048576,0),MATCH((CUADRO!J$5&amp;$E664),'Hoja de Trabajo para listado'!$AB$151:$BA$151,0)),0)+IFERROR(INDEX('Hoja de Trabajo para listado'!$BC$155:$CB$1048576,MATCH($A664,'Hoja de Trabajo para listado'!$BC$155:$BC$1048576,0),MATCH((CUADRO!J$5&amp;$E664),'Hoja de Trabajo para listado'!$BC$151:$CB$151,0)),0)+IFERROR(INDEX('Hoja de Trabajo para listado'!$DE$153:$DG$274,MATCH($A664,'Hoja de Trabajo para listado'!$DE$153:$DE$1048576,0),MATCH((CUADRO!J$5&amp;$E664),'Hoja de Trabajo para listado'!$DE$151:$DG$151,0)),0)+IFERROR(INDEX('Hoja de Trabajo para listado'!$CD$155:$DC$1048576,MATCH($A664,'Hoja de Trabajo para listado'!$CD$155:$CD$1048576,0),MATCH((CUADRO!J$5&amp;$E664),'Hoja de Trabajo para listado'!$CD$151:$DC$151,0)),0)</f>
        <v>0</v>
      </c>
      <c r="K664" s="243">
        <f ca="1">+IFERROR(INDEX('Hoja de Trabajo para listado'!$A$155:$Z$1048576,MATCH($A664,'Hoja de Trabajo para listado'!$A$155:$A$1048576,0),MATCH((CUADRO!K$5&amp;$E664),'Hoja de Trabajo para listado'!$A$151:$Z$151,0)),0)+IFERROR(INDEX('Hoja de Trabajo para listado'!$AB$155:$BA$1048576,MATCH($A664,'Hoja de Trabajo para listado'!$AB$155:$AB$1048576,0),MATCH((CUADRO!K$5&amp;$E664),'Hoja de Trabajo para listado'!$AB$151:$BA$151,0)),0)+IFERROR(INDEX('Hoja de Trabajo para listado'!$BC$155:$CB$1048576,MATCH($A664,'Hoja de Trabajo para listado'!$BC$155:$BC$1048576,0),MATCH((CUADRO!K$5&amp;$E664),'Hoja de Trabajo para listado'!$BC$151:$CB$151,0)),0)+IFERROR(INDEX('Hoja de Trabajo para listado'!$DE$153:$DG$274,MATCH($A664,'Hoja de Trabajo para listado'!$DE$153:$DE$1048576,0),MATCH((CUADRO!K$5&amp;$E664),'Hoja de Trabajo para listado'!$DE$151:$DG$151,0)),0)+IFERROR(INDEX('Hoja de Trabajo para listado'!$CD$155:$DC$1048576,MATCH($A664,'Hoja de Trabajo para listado'!$CD$155:$CD$1048576,0),MATCH((CUADRO!K$5&amp;$E664),'Hoja de Trabajo para listado'!$CD$151:$DC$151,0)),0)</f>
        <v>0</v>
      </c>
      <c r="L664" s="243">
        <f ca="1">+IFERROR(INDEX('Hoja de Trabajo para listado'!$A$155:$Z$1048576,MATCH($A664,'Hoja de Trabajo para listado'!$A$155:$A$1048576,0),MATCH((CUADRO!L$5&amp;$E664),'Hoja de Trabajo para listado'!$A$151:$Z$151,0)),0)+IFERROR(INDEX('Hoja de Trabajo para listado'!$AB$155:$BA$1048576,MATCH($A664,'Hoja de Trabajo para listado'!$AB$155:$AB$1048576,0),MATCH((CUADRO!L$5&amp;$E664),'Hoja de Trabajo para listado'!$AB$151:$BA$151,0)),0)+IFERROR(INDEX('Hoja de Trabajo para listado'!$BC$155:$CB$1048576,MATCH($A664,'Hoja de Trabajo para listado'!$BC$155:$BC$1048576,0),MATCH((CUADRO!L$5&amp;$E664),'Hoja de Trabajo para listado'!$BC$151:$CB$151,0)),0)+IFERROR(INDEX('Hoja de Trabajo para listado'!$DE$153:$DG$274,MATCH($A664,'Hoja de Trabajo para listado'!$DE$153:$DE$1048576,0),MATCH((CUADRO!L$5&amp;$E664),'Hoja de Trabajo para listado'!$DE$151:$DG$151,0)),0)+IFERROR(INDEX('Hoja de Trabajo para listado'!$CD$155:$DC$1048576,MATCH($A664,'Hoja de Trabajo para listado'!$CD$155:$CD$1048576,0),MATCH((CUADRO!L$5&amp;$E664),'Hoja de Trabajo para listado'!$CD$151:$DC$151,0)),0)</f>
        <v>0</v>
      </c>
      <c r="M664" s="243">
        <f ca="1">+IFERROR(INDEX('Hoja de Trabajo para listado'!$A$155:$Z$1048576,MATCH($A664,'Hoja de Trabajo para listado'!$A$155:$A$1048576,0),MATCH((CUADRO!M$5&amp;$E664),'Hoja de Trabajo para listado'!$A$151:$Z$151,0)),0)+IFERROR(INDEX('Hoja de Trabajo para listado'!$AB$155:$BA$1048576,MATCH($A664,'Hoja de Trabajo para listado'!$AB$155:$AB$1048576,0),MATCH((CUADRO!M$5&amp;$E664),'Hoja de Trabajo para listado'!$AB$151:$BA$151,0)),0)+IFERROR(INDEX('Hoja de Trabajo para listado'!$BC$155:$CB$1048576,MATCH($A664,'Hoja de Trabajo para listado'!$BC$155:$BC$1048576,0),MATCH((CUADRO!M$5&amp;$E664),'Hoja de Trabajo para listado'!$BC$151:$CB$151,0)),0)+IFERROR(INDEX('Hoja de Trabajo para listado'!$DE$153:$DG$274,MATCH($A664,'Hoja de Trabajo para listado'!$DE$153:$DE$1048576,0),MATCH((CUADRO!M$5&amp;$E664),'Hoja de Trabajo para listado'!$DE$151:$DG$151,0)),0)+IFERROR(INDEX('Hoja de Trabajo para listado'!$CD$155:$DC$1048576,MATCH($A664,'Hoja de Trabajo para listado'!$CD$155:$CD$1048576,0),MATCH((CUADRO!M$5&amp;$E664),'Hoja de Trabajo para listado'!$CD$151:$DC$151,0)),0)</f>
        <v>0</v>
      </c>
      <c r="N664" s="243">
        <f ca="1">+IFERROR(INDEX('Hoja de Trabajo para listado'!$A$155:$Z$1048576,MATCH($A664,'Hoja de Trabajo para listado'!$A$155:$A$1048576,0),MATCH((CUADRO!N$5&amp;$E664),'Hoja de Trabajo para listado'!$A$151:$Z$151,0)),0)+IFERROR(INDEX('Hoja de Trabajo para listado'!$AB$155:$BA$1048576,MATCH($A664,'Hoja de Trabajo para listado'!$AB$155:$AB$1048576,0),MATCH((CUADRO!N$5&amp;$E664),'Hoja de Trabajo para listado'!$AB$151:$BA$151,0)),0)+IFERROR(INDEX('Hoja de Trabajo para listado'!$BC$155:$CB$1048576,MATCH($A664,'Hoja de Trabajo para listado'!$BC$155:$BC$1048576,0),MATCH((CUADRO!N$5&amp;$E664),'Hoja de Trabajo para listado'!$BC$151:$CB$151,0)),0)+IFERROR(INDEX('Hoja de Trabajo para listado'!$DE$153:$DG$274,MATCH($A664,'Hoja de Trabajo para listado'!$DE$153:$DE$1048576,0),MATCH((CUADRO!N$5&amp;$E664),'Hoja de Trabajo para listado'!$DE$151:$DG$151,0)),0)+IFERROR(INDEX('Hoja de Trabajo para listado'!$CD$155:$DC$1048576,MATCH($A664,'Hoja de Trabajo para listado'!$CD$155:$CD$1048576,0),MATCH((CUADRO!N$5&amp;$E664),'Hoja de Trabajo para listado'!$CD$151:$DC$151,0)),0)</f>
        <v>0</v>
      </c>
      <c r="O664" s="243">
        <f ca="1">+IFERROR(INDEX('Hoja de Trabajo para listado'!$A$155:$Z$1048576,MATCH($A664,'Hoja de Trabajo para listado'!$A$155:$A$1048576,0),MATCH((CUADRO!O$5&amp;$E664),'Hoja de Trabajo para listado'!$A$151:$Z$151,0)),0)+IFERROR(INDEX('Hoja de Trabajo para listado'!$AB$155:$BA$1048576,MATCH($A664,'Hoja de Trabajo para listado'!$AB$155:$AB$1048576,0),MATCH((CUADRO!O$5&amp;$E664),'Hoja de Trabajo para listado'!$AB$151:$BA$151,0)),0)+IFERROR(INDEX('Hoja de Trabajo para listado'!$BC$155:$CB$1048576,MATCH($A664,'Hoja de Trabajo para listado'!$BC$155:$BC$1048576,0),MATCH((CUADRO!O$5&amp;$E664),'Hoja de Trabajo para listado'!$BC$151:$CB$151,0)),0)+IFERROR(INDEX('Hoja de Trabajo para listado'!$DE$153:$DG$274,MATCH($A664,'Hoja de Trabajo para listado'!$DE$153:$DE$1048576,0),MATCH((CUADRO!O$5&amp;$E664),'Hoja de Trabajo para listado'!$DE$151:$DG$151,0)),0)+IFERROR(INDEX('Hoja de Trabajo para listado'!$CD$155:$DC$1048576,MATCH($A664,'Hoja de Trabajo para listado'!$CD$155:$CD$1048576,0),MATCH((CUADRO!O$5&amp;$E664),'Hoja de Trabajo para listado'!$CD$151:$DC$151,0)),0)</f>
        <v>0</v>
      </c>
      <c r="P664" s="243">
        <f ca="1">+IFERROR(INDEX('Hoja de Trabajo para listado'!$A$155:$Z$1048576,MATCH($A664,'Hoja de Trabajo para listado'!$A$155:$A$1048576,0),MATCH((CUADRO!P$5&amp;$E664),'Hoja de Trabajo para listado'!$A$151:$Z$151,0)),0)+IFERROR(INDEX('Hoja de Trabajo para listado'!$AB$155:$BA$1048576,MATCH($A664,'Hoja de Trabajo para listado'!$AB$155:$AB$1048576,0),MATCH((CUADRO!P$5&amp;$E664),'Hoja de Trabajo para listado'!$AB$151:$BA$151,0)),0)+IFERROR(INDEX('Hoja de Trabajo para listado'!$BC$155:$CB$1048576,MATCH($A664,'Hoja de Trabajo para listado'!$BC$155:$BC$1048576,0),MATCH((CUADRO!P$5&amp;$E664),'Hoja de Trabajo para listado'!$BC$151:$CB$151,0)),0)+IFERROR(INDEX('Hoja de Trabajo para listado'!$DE$153:$DG$274,MATCH($A664,'Hoja de Trabajo para listado'!$DE$153:$DE$1048576,0),MATCH((CUADRO!P$5&amp;$E664),'Hoja de Trabajo para listado'!$DE$151:$DG$151,0)),0)+IFERROR(INDEX('Hoja de Trabajo para listado'!$CD$155:$DC$1048576,MATCH($A664,'Hoja de Trabajo para listado'!$CD$155:$CD$1048576,0),MATCH((CUADRO!P$5&amp;$E664),'Hoja de Trabajo para listado'!$CD$151:$DC$151,0)),0)</f>
        <v>0</v>
      </c>
      <c r="Q664" s="243">
        <f ca="1">+IFERROR(INDEX('Hoja de Trabajo para listado'!$A$155:$Z$1048576,MATCH($A664,'Hoja de Trabajo para listado'!$A$155:$A$1048576,0),MATCH((CUADRO!Q$5&amp;$E664),'Hoja de Trabajo para listado'!$A$151:$Z$151,0)),0)+IFERROR(INDEX('Hoja de Trabajo para listado'!$AB$155:$BA$1048576,MATCH($A664,'Hoja de Trabajo para listado'!$AB$155:$AB$1048576,0),MATCH((CUADRO!Q$5&amp;$E664),'Hoja de Trabajo para listado'!$AB$151:$BA$151,0)),0)+IFERROR(INDEX('Hoja de Trabajo para listado'!$BC$155:$CB$1048576,MATCH($A664,'Hoja de Trabajo para listado'!$BC$155:$BC$1048576,0),MATCH((CUADRO!Q$5&amp;$E664),'Hoja de Trabajo para listado'!$BC$151:$CB$151,0)),0)+IFERROR(INDEX('Hoja de Trabajo para listado'!$DE$153:$DG$274,MATCH($A664,'Hoja de Trabajo para listado'!$DE$153:$DE$1048576,0),MATCH((CUADRO!Q$5&amp;$E664),'Hoja de Trabajo para listado'!$DE$151:$DG$151,0)),0)+IFERROR(INDEX('Hoja de Trabajo para listado'!$CD$155:$DC$1048576,MATCH($A664,'Hoja de Trabajo para listado'!$CD$155:$CD$1048576,0),MATCH((CUADRO!Q$5&amp;$E664),'Hoja de Trabajo para listado'!$CD$151:$DC$151,0)),0)</f>
        <v>0</v>
      </c>
      <c r="R664" s="243">
        <f t="shared" ca="1" si="23"/>
        <v>0</v>
      </c>
      <c r="S664" s="249"/>
      <c r="T664" s="243">
        <f ca="1">+T665</f>
        <v>0</v>
      </c>
      <c r="U664" s="242">
        <f t="shared" si="24"/>
        <v>1</v>
      </c>
      <c r="V664" s="333" t="str">
        <f>+VLOOKUP(A664,bd_lista!$A$3:$E$590,5,FALSE)</f>
        <v>Gobiernos Autonomos Municipales</v>
      </c>
      <c r="W664" s="383" t="str">
        <f>+V664</f>
        <v>Gobiernos Autonomos Municipales</v>
      </c>
      <c r="X664" s="242">
        <f>+VLOOKUP(A664,[3]Sheet1!$A$13:$D$744,4,FALSE)</f>
        <v>0</v>
      </c>
      <c r="Y664" s="242" t="e">
        <f>+VLOOKUP(X664,bd_lista!$A$3:$C$590,3,FALSE)</f>
        <v>#N/A</v>
      </c>
      <c r="Z664" s="294">
        <f>+X664</f>
        <v>0</v>
      </c>
      <c r="AA664" s="295" t="e">
        <f>+Y664</f>
        <v>#N/A</v>
      </c>
    </row>
    <row r="665" spans="1:27" customFormat="1" ht="27" hidden="1" customHeight="1">
      <c r="A665" s="32">
        <v>1285</v>
      </c>
      <c r="B665" s="389"/>
      <c r="C665" s="247" t="str">
        <f>+VLOOKUP(A665,bd_lista!$A$3:$C$590,3,FALSE)</f>
        <v>Gobierno Autónomo Municipal de Alto Beni</v>
      </c>
      <c r="D665" s="386"/>
      <c r="E665" s="244" t="s">
        <v>1305</v>
      </c>
      <c r="F665" s="243">
        <f ca="1">+IFERROR(INDEX('Hoja de Trabajo para listado'!$A$155:$Z$1048576,MATCH($A665,'Hoja de Trabajo para listado'!$A$155:$A$1048576,0),MATCH((CUADRO!F$5&amp;$E665),'Hoja de Trabajo para listado'!$A$151:$Z$151,0)),0)+IFERROR(INDEX('Hoja de Trabajo para listado'!$AB$155:$BA$1048576,MATCH($A665,'Hoja de Trabajo para listado'!$AB$155:$AB$1048576,0),MATCH((CUADRO!F$5&amp;$E665),'Hoja de Trabajo para listado'!$AB$151:$BA$151,0)),0)+IFERROR(INDEX('Hoja de Trabajo para listado'!$BC$155:$CB$1048576,MATCH($A665,'Hoja de Trabajo para listado'!$BC$155:$BC$1048576,0),MATCH((CUADRO!F$5&amp;$E665),'Hoja de Trabajo para listado'!$BC$151:$CB$151,0)),0)+IFERROR(INDEX('Hoja de Trabajo para listado'!$DE$153:$DG$274,MATCH($A665,'Hoja de Trabajo para listado'!$DE$153:$DE$1048576,0),MATCH((CUADRO!F$5&amp;$E665),'Hoja de Trabajo para listado'!$DE$151:$DG$151,0)),0)+IFERROR(INDEX('Hoja de Trabajo para listado'!$CD$155:$DC$1048576,MATCH($A665,'Hoja de Trabajo para listado'!$CD$155:$CD$1048576,0),MATCH((CUADRO!F$5&amp;$E665),'Hoja de Trabajo para listado'!$CD$151:$DC$151,0)),0)</f>
        <v>0</v>
      </c>
      <c r="G665" s="243">
        <f ca="1">+IFERROR(INDEX('Hoja de Trabajo para listado'!$A$155:$Z$1048576,MATCH($A665,'Hoja de Trabajo para listado'!$A$155:$A$1048576,0),MATCH((CUADRO!G$5&amp;$E665),'Hoja de Trabajo para listado'!$A$151:$Z$151,0)),0)+IFERROR(INDEX('Hoja de Trabajo para listado'!$AB$155:$BA$1048576,MATCH($A665,'Hoja de Trabajo para listado'!$AB$155:$AB$1048576,0),MATCH((CUADRO!G$5&amp;$E665),'Hoja de Trabajo para listado'!$AB$151:$BA$151,0)),0)+IFERROR(INDEX('Hoja de Trabajo para listado'!$BC$155:$CB$1048576,MATCH($A665,'Hoja de Trabajo para listado'!$BC$155:$BC$1048576,0),MATCH((CUADRO!G$5&amp;$E665),'Hoja de Trabajo para listado'!$BC$151:$CB$151,0)),0)+IFERROR(INDEX('Hoja de Trabajo para listado'!$DE$153:$DG$274,MATCH($A665,'Hoja de Trabajo para listado'!$DE$153:$DE$1048576,0),MATCH((CUADRO!G$5&amp;$E665),'Hoja de Trabajo para listado'!$DE$151:$DG$151,0)),0)+IFERROR(INDEX('Hoja de Trabajo para listado'!$CD$155:$DC$1048576,MATCH($A665,'Hoja de Trabajo para listado'!$CD$155:$CD$1048576,0),MATCH((CUADRO!G$5&amp;$E665),'Hoja de Trabajo para listado'!$CD$151:$DC$151,0)),0)</f>
        <v>0</v>
      </c>
      <c r="H665" s="243">
        <f ca="1">+IFERROR(INDEX('Hoja de Trabajo para listado'!$A$155:$Z$1048576,MATCH($A665,'Hoja de Trabajo para listado'!$A$155:$A$1048576,0),MATCH((CUADRO!H$5&amp;$E665),'Hoja de Trabajo para listado'!$A$151:$Z$151,0)),0)+IFERROR(INDEX('Hoja de Trabajo para listado'!$AB$155:$BA$1048576,MATCH($A665,'Hoja de Trabajo para listado'!$AB$155:$AB$1048576,0),MATCH((CUADRO!H$5&amp;$E665),'Hoja de Trabajo para listado'!$AB$151:$BA$151,0)),0)+IFERROR(INDEX('Hoja de Trabajo para listado'!$BC$155:$CB$1048576,MATCH($A665,'Hoja de Trabajo para listado'!$BC$155:$BC$1048576,0),MATCH((CUADRO!H$5&amp;$E665),'Hoja de Trabajo para listado'!$BC$151:$CB$151,0)),0)+IFERROR(INDEX('Hoja de Trabajo para listado'!$DE$153:$DG$274,MATCH($A665,'Hoja de Trabajo para listado'!$DE$153:$DE$1048576,0),MATCH((CUADRO!H$5&amp;$E665),'Hoja de Trabajo para listado'!$DE$151:$DG$151,0)),0)+IFERROR(INDEX('Hoja de Trabajo para listado'!$CD$155:$DC$1048576,MATCH($A665,'Hoja de Trabajo para listado'!$CD$155:$CD$1048576,0),MATCH((CUADRO!H$5&amp;$E665),'Hoja de Trabajo para listado'!$CD$151:$DC$151,0)),0)</f>
        <v>0</v>
      </c>
      <c r="I665" s="243">
        <f ca="1">+IFERROR(INDEX('Hoja de Trabajo para listado'!$A$155:$Z$1048576,MATCH($A665,'Hoja de Trabajo para listado'!$A$155:$A$1048576,0),MATCH((CUADRO!I$5&amp;$E665),'Hoja de Trabajo para listado'!$A$151:$Z$151,0)),0)+IFERROR(INDEX('Hoja de Trabajo para listado'!$AB$155:$BA$1048576,MATCH($A665,'Hoja de Trabajo para listado'!$AB$155:$AB$1048576,0),MATCH((CUADRO!I$5&amp;$E665),'Hoja de Trabajo para listado'!$AB$151:$BA$151,0)),0)+IFERROR(INDEX('Hoja de Trabajo para listado'!$BC$155:$CB$1048576,MATCH($A665,'Hoja de Trabajo para listado'!$BC$155:$BC$1048576,0),MATCH((CUADRO!I$5&amp;$E665),'Hoja de Trabajo para listado'!$BC$151:$CB$151,0)),0)+IFERROR(INDEX('Hoja de Trabajo para listado'!$DE$153:$DG$274,MATCH($A665,'Hoja de Trabajo para listado'!$DE$153:$DE$1048576,0),MATCH((CUADRO!I$5&amp;$E665),'Hoja de Trabajo para listado'!$DE$151:$DG$151,0)),0)+IFERROR(INDEX('Hoja de Trabajo para listado'!$CD$155:$DC$1048576,MATCH($A665,'Hoja de Trabajo para listado'!$CD$155:$CD$1048576,0),MATCH((CUADRO!I$5&amp;$E665),'Hoja de Trabajo para listado'!$CD$151:$DC$151,0)),0)</f>
        <v>0</v>
      </c>
      <c r="J665" s="243">
        <f ca="1">+IFERROR(INDEX('Hoja de Trabajo para listado'!$A$155:$Z$1048576,MATCH($A665,'Hoja de Trabajo para listado'!$A$155:$A$1048576,0),MATCH((CUADRO!J$5&amp;$E665),'Hoja de Trabajo para listado'!$A$151:$Z$151,0)),0)+IFERROR(INDEX('Hoja de Trabajo para listado'!$AB$155:$BA$1048576,MATCH($A665,'Hoja de Trabajo para listado'!$AB$155:$AB$1048576,0),MATCH((CUADRO!J$5&amp;$E665),'Hoja de Trabajo para listado'!$AB$151:$BA$151,0)),0)+IFERROR(INDEX('Hoja de Trabajo para listado'!$BC$155:$CB$1048576,MATCH($A665,'Hoja de Trabajo para listado'!$BC$155:$BC$1048576,0),MATCH((CUADRO!J$5&amp;$E665),'Hoja de Trabajo para listado'!$BC$151:$CB$151,0)),0)+IFERROR(INDEX('Hoja de Trabajo para listado'!$DE$153:$DG$274,MATCH($A665,'Hoja de Trabajo para listado'!$DE$153:$DE$1048576,0),MATCH((CUADRO!J$5&amp;$E665),'Hoja de Trabajo para listado'!$DE$151:$DG$151,0)),0)+IFERROR(INDEX('Hoja de Trabajo para listado'!$CD$155:$DC$1048576,MATCH($A665,'Hoja de Trabajo para listado'!$CD$155:$CD$1048576,0),MATCH((CUADRO!J$5&amp;$E665),'Hoja de Trabajo para listado'!$CD$151:$DC$151,0)),0)</f>
        <v>0</v>
      </c>
      <c r="K665" s="243">
        <f ca="1">+IFERROR(INDEX('Hoja de Trabajo para listado'!$A$155:$Z$1048576,MATCH($A665,'Hoja de Trabajo para listado'!$A$155:$A$1048576,0),MATCH((CUADRO!K$5&amp;$E665),'Hoja de Trabajo para listado'!$A$151:$Z$151,0)),0)+IFERROR(INDEX('Hoja de Trabajo para listado'!$AB$155:$BA$1048576,MATCH($A665,'Hoja de Trabajo para listado'!$AB$155:$AB$1048576,0),MATCH((CUADRO!K$5&amp;$E665),'Hoja de Trabajo para listado'!$AB$151:$BA$151,0)),0)+IFERROR(INDEX('Hoja de Trabajo para listado'!$BC$155:$CB$1048576,MATCH($A665,'Hoja de Trabajo para listado'!$BC$155:$BC$1048576,0),MATCH((CUADRO!K$5&amp;$E665),'Hoja de Trabajo para listado'!$BC$151:$CB$151,0)),0)+IFERROR(INDEX('Hoja de Trabajo para listado'!$DE$153:$DG$274,MATCH($A665,'Hoja de Trabajo para listado'!$DE$153:$DE$1048576,0),MATCH((CUADRO!K$5&amp;$E665),'Hoja de Trabajo para listado'!$DE$151:$DG$151,0)),0)+IFERROR(INDEX('Hoja de Trabajo para listado'!$CD$155:$DC$1048576,MATCH($A665,'Hoja de Trabajo para listado'!$CD$155:$CD$1048576,0),MATCH((CUADRO!K$5&amp;$E665),'Hoja de Trabajo para listado'!$CD$151:$DC$151,0)),0)</f>
        <v>0</v>
      </c>
      <c r="L665" s="243">
        <f ca="1">+IFERROR(INDEX('Hoja de Trabajo para listado'!$A$155:$Z$1048576,MATCH($A665,'Hoja de Trabajo para listado'!$A$155:$A$1048576,0),MATCH((CUADRO!L$5&amp;$E665),'Hoja de Trabajo para listado'!$A$151:$Z$151,0)),0)+IFERROR(INDEX('Hoja de Trabajo para listado'!$AB$155:$BA$1048576,MATCH($A665,'Hoja de Trabajo para listado'!$AB$155:$AB$1048576,0),MATCH((CUADRO!L$5&amp;$E665),'Hoja de Trabajo para listado'!$AB$151:$BA$151,0)),0)+IFERROR(INDEX('Hoja de Trabajo para listado'!$BC$155:$CB$1048576,MATCH($A665,'Hoja de Trabajo para listado'!$BC$155:$BC$1048576,0),MATCH((CUADRO!L$5&amp;$E665),'Hoja de Trabajo para listado'!$BC$151:$CB$151,0)),0)+IFERROR(INDEX('Hoja de Trabajo para listado'!$DE$153:$DG$274,MATCH($A665,'Hoja de Trabajo para listado'!$DE$153:$DE$1048576,0),MATCH((CUADRO!L$5&amp;$E665),'Hoja de Trabajo para listado'!$DE$151:$DG$151,0)),0)+IFERROR(INDEX('Hoja de Trabajo para listado'!$CD$155:$DC$1048576,MATCH($A665,'Hoja de Trabajo para listado'!$CD$155:$CD$1048576,0),MATCH((CUADRO!L$5&amp;$E665),'Hoja de Trabajo para listado'!$CD$151:$DC$151,0)),0)</f>
        <v>0</v>
      </c>
      <c r="M665" s="243">
        <f ca="1">+IFERROR(INDEX('Hoja de Trabajo para listado'!$A$155:$Z$1048576,MATCH($A665,'Hoja de Trabajo para listado'!$A$155:$A$1048576,0),MATCH((CUADRO!M$5&amp;$E665),'Hoja de Trabajo para listado'!$A$151:$Z$151,0)),0)+IFERROR(INDEX('Hoja de Trabajo para listado'!$AB$155:$BA$1048576,MATCH($A665,'Hoja de Trabajo para listado'!$AB$155:$AB$1048576,0),MATCH((CUADRO!M$5&amp;$E665),'Hoja de Trabajo para listado'!$AB$151:$BA$151,0)),0)+IFERROR(INDEX('Hoja de Trabajo para listado'!$BC$155:$CB$1048576,MATCH($A665,'Hoja de Trabajo para listado'!$BC$155:$BC$1048576,0),MATCH((CUADRO!M$5&amp;$E665),'Hoja de Trabajo para listado'!$BC$151:$CB$151,0)),0)+IFERROR(INDEX('Hoja de Trabajo para listado'!$DE$153:$DG$274,MATCH($A665,'Hoja de Trabajo para listado'!$DE$153:$DE$1048576,0),MATCH((CUADRO!M$5&amp;$E665),'Hoja de Trabajo para listado'!$DE$151:$DG$151,0)),0)+IFERROR(INDEX('Hoja de Trabajo para listado'!$CD$155:$DC$1048576,MATCH($A665,'Hoja de Trabajo para listado'!$CD$155:$CD$1048576,0),MATCH((CUADRO!M$5&amp;$E665),'Hoja de Trabajo para listado'!$CD$151:$DC$151,0)),0)</f>
        <v>0</v>
      </c>
      <c r="N665" s="243">
        <f ca="1">+IFERROR(INDEX('Hoja de Trabajo para listado'!$A$155:$Z$1048576,MATCH($A665,'Hoja de Trabajo para listado'!$A$155:$A$1048576,0),MATCH((CUADRO!N$5&amp;$E665),'Hoja de Trabajo para listado'!$A$151:$Z$151,0)),0)+IFERROR(INDEX('Hoja de Trabajo para listado'!$AB$155:$BA$1048576,MATCH($A665,'Hoja de Trabajo para listado'!$AB$155:$AB$1048576,0),MATCH((CUADRO!N$5&amp;$E665),'Hoja de Trabajo para listado'!$AB$151:$BA$151,0)),0)+IFERROR(INDEX('Hoja de Trabajo para listado'!$BC$155:$CB$1048576,MATCH($A665,'Hoja de Trabajo para listado'!$BC$155:$BC$1048576,0),MATCH((CUADRO!N$5&amp;$E665),'Hoja de Trabajo para listado'!$BC$151:$CB$151,0)),0)+IFERROR(INDEX('Hoja de Trabajo para listado'!$DE$153:$DG$274,MATCH($A665,'Hoja de Trabajo para listado'!$DE$153:$DE$1048576,0),MATCH((CUADRO!N$5&amp;$E665),'Hoja de Trabajo para listado'!$DE$151:$DG$151,0)),0)+IFERROR(INDEX('Hoja de Trabajo para listado'!$CD$155:$DC$1048576,MATCH($A665,'Hoja de Trabajo para listado'!$CD$155:$CD$1048576,0),MATCH((CUADRO!N$5&amp;$E665),'Hoja de Trabajo para listado'!$CD$151:$DC$151,0)),0)</f>
        <v>0</v>
      </c>
      <c r="O665" s="243">
        <f ca="1">+IFERROR(INDEX('Hoja de Trabajo para listado'!$A$155:$Z$1048576,MATCH($A665,'Hoja de Trabajo para listado'!$A$155:$A$1048576,0),MATCH((CUADRO!O$5&amp;$E665),'Hoja de Trabajo para listado'!$A$151:$Z$151,0)),0)+IFERROR(INDEX('Hoja de Trabajo para listado'!$AB$155:$BA$1048576,MATCH($A665,'Hoja de Trabajo para listado'!$AB$155:$AB$1048576,0),MATCH((CUADRO!O$5&amp;$E665),'Hoja de Trabajo para listado'!$AB$151:$BA$151,0)),0)+IFERROR(INDEX('Hoja de Trabajo para listado'!$BC$155:$CB$1048576,MATCH($A665,'Hoja de Trabajo para listado'!$BC$155:$BC$1048576,0),MATCH((CUADRO!O$5&amp;$E665),'Hoja de Trabajo para listado'!$BC$151:$CB$151,0)),0)+IFERROR(INDEX('Hoja de Trabajo para listado'!$DE$153:$DG$274,MATCH($A665,'Hoja de Trabajo para listado'!$DE$153:$DE$1048576,0),MATCH((CUADRO!O$5&amp;$E665),'Hoja de Trabajo para listado'!$DE$151:$DG$151,0)),0)+IFERROR(INDEX('Hoja de Trabajo para listado'!$CD$155:$DC$1048576,MATCH($A665,'Hoja de Trabajo para listado'!$CD$155:$CD$1048576,0),MATCH((CUADRO!O$5&amp;$E665),'Hoja de Trabajo para listado'!$CD$151:$DC$151,0)),0)</f>
        <v>0</v>
      </c>
      <c r="P665" s="243">
        <f ca="1">+IFERROR(INDEX('Hoja de Trabajo para listado'!$A$155:$Z$1048576,MATCH($A665,'Hoja de Trabajo para listado'!$A$155:$A$1048576,0),MATCH((CUADRO!P$5&amp;$E665),'Hoja de Trabajo para listado'!$A$151:$Z$151,0)),0)+IFERROR(INDEX('Hoja de Trabajo para listado'!$AB$155:$BA$1048576,MATCH($A665,'Hoja de Trabajo para listado'!$AB$155:$AB$1048576,0),MATCH((CUADRO!P$5&amp;$E665),'Hoja de Trabajo para listado'!$AB$151:$BA$151,0)),0)+IFERROR(INDEX('Hoja de Trabajo para listado'!$BC$155:$CB$1048576,MATCH($A665,'Hoja de Trabajo para listado'!$BC$155:$BC$1048576,0),MATCH((CUADRO!P$5&amp;$E665),'Hoja de Trabajo para listado'!$BC$151:$CB$151,0)),0)+IFERROR(INDEX('Hoja de Trabajo para listado'!$DE$153:$DG$274,MATCH($A665,'Hoja de Trabajo para listado'!$DE$153:$DE$1048576,0),MATCH((CUADRO!P$5&amp;$E665),'Hoja de Trabajo para listado'!$DE$151:$DG$151,0)),0)+IFERROR(INDEX('Hoja de Trabajo para listado'!$CD$155:$DC$1048576,MATCH($A665,'Hoja de Trabajo para listado'!$CD$155:$CD$1048576,0),MATCH((CUADRO!P$5&amp;$E665),'Hoja de Trabajo para listado'!$CD$151:$DC$151,0)),0)</f>
        <v>0</v>
      </c>
      <c r="Q665" s="243">
        <f ca="1">+IFERROR(INDEX('Hoja de Trabajo para listado'!$A$155:$Z$1048576,MATCH($A665,'Hoja de Trabajo para listado'!$A$155:$A$1048576,0),MATCH((CUADRO!Q$5&amp;$E665),'Hoja de Trabajo para listado'!$A$151:$Z$151,0)),0)+IFERROR(INDEX('Hoja de Trabajo para listado'!$AB$155:$BA$1048576,MATCH($A665,'Hoja de Trabajo para listado'!$AB$155:$AB$1048576,0),MATCH((CUADRO!Q$5&amp;$E665),'Hoja de Trabajo para listado'!$AB$151:$BA$151,0)),0)+IFERROR(INDEX('Hoja de Trabajo para listado'!$BC$155:$CB$1048576,MATCH($A665,'Hoja de Trabajo para listado'!$BC$155:$BC$1048576,0),MATCH((CUADRO!Q$5&amp;$E665),'Hoja de Trabajo para listado'!$BC$151:$CB$151,0)),0)+IFERROR(INDEX('Hoja de Trabajo para listado'!$DE$153:$DG$274,MATCH($A665,'Hoja de Trabajo para listado'!$DE$153:$DE$1048576,0),MATCH((CUADRO!Q$5&amp;$E665),'Hoja de Trabajo para listado'!$DE$151:$DG$151,0)),0)+IFERROR(INDEX('Hoja de Trabajo para listado'!$CD$155:$DC$1048576,MATCH($A665,'Hoja de Trabajo para listado'!$CD$155:$CD$1048576,0),MATCH((CUADRO!Q$5&amp;$E665),'Hoja de Trabajo para listado'!$CD$151:$DC$151,0)),0)</f>
        <v>0</v>
      </c>
      <c r="R665" s="243">
        <f t="shared" ca="1" si="23"/>
        <v>0</v>
      </c>
      <c r="S665" s="249">
        <f ca="1">+R664+R665</f>
        <v>0</v>
      </c>
      <c r="T665" s="243">
        <f ca="1">+S665</f>
        <v>0</v>
      </c>
      <c r="U665" s="242">
        <f t="shared" si="24"/>
        <v>2</v>
      </c>
      <c r="V665" s="333" t="str">
        <f>+VLOOKUP(A665,bd_lista!$A$3:$E$590,5,FALSE)</f>
        <v>Gobiernos Autonomos Municipales</v>
      </c>
      <c r="W665" s="384"/>
      <c r="X665" s="242">
        <f>+VLOOKUP(A665,[3]Sheet1!$A$13:$D$744,4,FALSE)</f>
        <v>0</v>
      </c>
      <c r="Y665" s="242" t="e">
        <f>+VLOOKUP(X665,bd_lista!$A$3:$C$590,3,FALSE)</f>
        <v>#N/A</v>
      </c>
      <c r="Z665" s="292"/>
      <c r="AA665" s="293"/>
    </row>
    <row r="666" spans="1:27" customFormat="1" ht="15" hidden="1" customHeight="1">
      <c r="A666" s="32">
        <v>1286</v>
      </c>
      <c r="B666" s="388">
        <f>+A666</f>
        <v>1286</v>
      </c>
      <c r="C666" s="247" t="str">
        <f>+VLOOKUP(A666,bd_lista!$A$3:$C$590,3,FALSE)</f>
        <v>Gobierno Autónomo Municipal de Huatajata</v>
      </c>
      <c r="D666" s="385" t="str">
        <f>+C666</f>
        <v>Gobierno Autónomo Municipal de Huatajata</v>
      </c>
      <c r="E666" s="242" t="s">
        <v>1304</v>
      </c>
      <c r="F666" s="243">
        <f ca="1">+IFERROR(INDEX('Hoja de Trabajo para listado'!$A$155:$Z$1048576,MATCH($A666,'Hoja de Trabajo para listado'!$A$155:$A$1048576,0),MATCH((CUADRO!F$5&amp;$E666),'Hoja de Trabajo para listado'!$A$151:$Z$151,0)),0)+IFERROR(INDEX('Hoja de Trabajo para listado'!$AB$155:$BA$1048576,MATCH($A666,'Hoja de Trabajo para listado'!$AB$155:$AB$1048576,0),MATCH((CUADRO!F$5&amp;$E666),'Hoja de Trabajo para listado'!$AB$151:$BA$151,0)),0)+IFERROR(INDEX('Hoja de Trabajo para listado'!$BC$155:$CB$1048576,MATCH($A666,'Hoja de Trabajo para listado'!$BC$155:$BC$1048576,0),MATCH((CUADRO!F$5&amp;$E666),'Hoja de Trabajo para listado'!$BC$151:$CB$151,0)),0)+IFERROR(INDEX('Hoja de Trabajo para listado'!$DE$153:$DG$274,MATCH($A666,'Hoja de Trabajo para listado'!$DE$153:$DE$1048576,0),MATCH((CUADRO!F$5&amp;$E666),'Hoja de Trabajo para listado'!$DE$151:$DG$151,0)),0)+IFERROR(INDEX('Hoja de Trabajo para listado'!$CD$155:$DC$1048576,MATCH($A666,'Hoja de Trabajo para listado'!$CD$155:$CD$1048576,0),MATCH((CUADRO!F$5&amp;$E666),'Hoja de Trabajo para listado'!$CD$151:$DC$151,0)),0)</f>
        <v>0</v>
      </c>
      <c r="G666" s="243">
        <f ca="1">+IFERROR(INDEX('Hoja de Trabajo para listado'!$A$155:$Z$1048576,MATCH($A666,'Hoja de Trabajo para listado'!$A$155:$A$1048576,0),MATCH((CUADRO!G$5&amp;$E666),'Hoja de Trabajo para listado'!$A$151:$Z$151,0)),0)+IFERROR(INDEX('Hoja de Trabajo para listado'!$AB$155:$BA$1048576,MATCH($A666,'Hoja de Trabajo para listado'!$AB$155:$AB$1048576,0),MATCH((CUADRO!G$5&amp;$E666),'Hoja de Trabajo para listado'!$AB$151:$BA$151,0)),0)+IFERROR(INDEX('Hoja de Trabajo para listado'!$BC$155:$CB$1048576,MATCH($A666,'Hoja de Trabajo para listado'!$BC$155:$BC$1048576,0),MATCH((CUADRO!G$5&amp;$E666),'Hoja de Trabajo para listado'!$BC$151:$CB$151,0)),0)+IFERROR(INDEX('Hoja de Trabajo para listado'!$DE$153:$DG$274,MATCH($A666,'Hoja de Trabajo para listado'!$DE$153:$DE$1048576,0),MATCH((CUADRO!G$5&amp;$E666),'Hoja de Trabajo para listado'!$DE$151:$DG$151,0)),0)+IFERROR(INDEX('Hoja de Trabajo para listado'!$CD$155:$DC$1048576,MATCH($A666,'Hoja de Trabajo para listado'!$CD$155:$CD$1048576,0),MATCH((CUADRO!G$5&amp;$E666),'Hoja de Trabajo para listado'!$CD$151:$DC$151,0)),0)</f>
        <v>0</v>
      </c>
      <c r="H666" s="243">
        <f ca="1">+IFERROR(INDEX('Hoja de Trabajo para listado'!$A$155:$Z$1048576,MATCH($A666,'Hoja de Trabajo para listado'!$A$155:$A$1048576,0),MATCH((CUADRO!H$5&amp;$E666),'Hoja de Trabajo para listado'!$A$151:$Z$151,0)),0)+IFERROR(INDEX('Hoja de Trabajo para listado'!$AB$155:$BA$1048576,MATCH($A666,'Hoja de Trabajo para listado'!$AB$155:$AB$1048576,0),MATCH((CUADRO!H$5&amp;$E666),'Hoja de Trabajo para listado'!$AB$151:$BA$151,0)),0)+IFERROR(INDEX('Hoja de Trabajo para listado'!$BC$155:$CB$1048576,MATCH($A666,'Hoja de Trabajo para listado'!$BC$155:$BC$1048576,0),MATCH((CUADRO!H$5&amp;$E666),'Hoja de Trabajo para listado'!$BC$151:$CB$151,0)),0)+IFERROR(INDEX('Hoja de Trabajo para listado'!$DE$153:$DG$274,MATCH($A666,'Hoja de Trabajo para listado'!$DE$153:$DE$1048576,0),MATCH((CUADRO!H$5&amp;$E666),'Hoja de Trabajo para listado'!$DE$151:$DG$151,0)),0)+IFERROR(INDEX('Hoja de Trabajo para listado'!$CD$155:$DC$1048576,MATCH($A666,'Hoja de Trabajo para listado'!$CD$155:$CD$1048576,0),MATCH((CUADRO!H$5&amp;$E666),'Hoja de Trabajo para listado'!$CD$151:$DC$151,0)),0)</f>
        <v>0</v>
      </c>
      <c r="I666" s="243">
        <f ca="1">+IFERROR(INDEX('Hoja de Trabajo para listado'!$A$155:$Z$1048576,MATCH($A666,'Hoja de Trabajo para listado'!$A$155:$A$1048576,0),MATCH((CUADRO!I$5&amp;$E666),'Hoja de Trabajo para listado'!$A$151:$Z$151,0)),0)+IFERROR(INDEX('Hoja de Trabajo para listado'!$AB$155:$BA$1048576,MATCH($A666,'Hoja de Trabajo para listado'!$AB$155:$AB$1048576,0),MATCH((CUADRO!I$5&amp;$E666),'Hoja de Trabajo para listado'!$AB$151:$BA$151,0)),0)+IFERROR(INDEX('Hoja de Trabajo para listado'!$BC$155:$CB$1048576,MATCH($A666,'Hoja de Trabajo para listado'!$BC$155:$BC$1048576,0),MATCH((CUADRO!I$5&amp;$E666),'Hoja de Trabajo para listado'!$BC$151:$CB$151,0)),0)+IFERROR(INDEX('Hoja de Trabajo para listado'!$DE$153:$DG$274,MATCH($A666,'Hoja de Trabajo para listado'!$DE$153:$DE$1048576,0),MATCH((CUADRO!I$5&amp;$E666),'Hoja de Trabajo para listado'!$DE$151:$DG$151,0)),0)+IFERROR(INDEX('Hoja de Trabajo para listado'!$CD$155:$DC$1048576,MATCH($A666,'Hoja de Trabajo para listado'!$CD$155:$CD$1048576,0),MATCH((CUADRO!I$5&amp;$E666),'Hoja de Trabajo para listado'!$CD$151:$DC$151,0)),0)</f>
        <v>0</v>
      </c>
      <c r="J666" s="243">
        <f ca="1">+IFERROR(INDEX('Hoja de Trabajo para listado'!$A$155:$Z$1048576,MATCH($A666,'Hoja de Trabajo para listado'!$A$155:$A$1048576,0),MATCH((CUADRO!J$5&amp;$E666),'Hoja de Trabajo para listado'!$A$151:$Z$151,0)),0)+IFERROR(INDEX('Hoja de Trabajo para listado'!$AB$155:$BA$1048576,MATCH($A666,'Hoja de Trabajo para listado'!$AB$155:$AB$1048576,0),MATCH((CUADRO!J$5&amp;$E666),'Hoja de Trabajo para listado'!$AB$151:$BA$151,0)),0)+IFERROR(INDEX('Hoja de Trabajo para listado'!$BC$155:$CB$1048576,MATCH($A666,'Hoja de Trabajo para listado'!$BC$155:$BC$1048576,0),MATCH((CUADRO!J$5&amp;$E666),'Hoja de Trabajo para listado'!$BC$151:$CB$151,0)),0)+IFERROR(INDEX('Hoja de Trabajo para listado'!$DE$153:$DG$274,MATCH($A666,'Hoja de Trabajo para listado'!$DE$153:$DE$1048576,0),MATCH((CUADRO!J$5&amp;$E666),'Hoja de Trabajo para listado'!$DE$151:$DG$151,0)),0)+IFERROR(INDEX('Hoja de Trabajo para listado'!$CD$155:$DC$1048576,MATCH($A666,'Hoja de Trabajo para listado'!$CD$155:$CD$1048576,0),MATCH((CUADRO!J$5&amp;$E666),'Hoja de Trabajo para listado'!$CD$151:$DC$151,0)),0)</f>
        <v>0</v>
      </c>
      <c r="K666" s="243">
        <f ca="1">+IFERROR(INDEX('Hoja de Trabajo para listado'!$A$155:$Z$1048576,MATCH($A666,'Hoja de Trabajo para listado'!$A$155:$A$1048576,0),MATCH((CUADRO!K$5&amp;$E666),'Hoja de Trabajo para listado'!$A$151:$Z$151,0)),0)+IFERROR(INDEX('Hoja de Trabajo para listado'!$AB$155:$BA$1048576,MATCH($A666,'Hoja de Trabajo para listado'!$AB$155:$AB$1048576,0),MATCH((CUADRO!K$5&amp;$E666),'Hoja de Trabajo para listado'!$AB$151:$BA$151,0)),0)+IFERROR(INDEX('Hoja de Trabajo para listado'!$BC$155:$CB$1048576,MATCH($A666,'Hoja de Trabajo para listado'!$BC$155:$BC$1048576,0),MATCH((CUADRO!K$5&amp;$E666),'Hoja de Trabajo para listado'!$BC$151:$CB$151,0)),0)+IFERROR(INDEX('Hoja de Trabajo para listado'!$DE$153:$DG$274,MATCH($A666,'Hoja de Trabajo para listado'!$DE$153:$DE$1048576,0),MATCH((CUADRO!K$5&amp;$E666),'Hoja de Trabajo para listado'!$DE$151:$DG$151,0)),0)+IFERROR(INDEX('Hoja de Trabajo para listado'!$CD$155:$DC$1048576,MATCH($A666,'Hoja de Trabajo para listado'!$CD$155:$CD$1048576,0),MATCH((CUADRO!K$5&amp;$E666),'Hoja de Trabajo para listado'!$CD$151:$DC$151,0)),0)</f>
        <v>0</v>
      </c>
      <c r="L666" s="243">
        <f ca="1">+IFERROR(INDEX('Hoja de Trabajo para listado'!$A$155:$Z$1048576,MATCH($A666,'Hoja de Trabajo para listado'!$A$155:$A$1048576,0),MATCH((CUADRO!L$5&amp;$E666),'Hoja de Trabajo para listado'!$A$151:$Z$151,0)),0)+IFERROR(INDEX('Hoja de Trabajo para listado'!$AB$155:$BA$1048576,MATCH($A666,'Hoja de Trabajo para listado'!$AB$155:$AB$1048576,0),MATCH((CUADRO!L$5&amp;$E666),'Hoja de Trabajo para listado'!$AB$151:$BA$151,0)),0)+IFERROR(INDEX('Hoja de Trabajo para listado'!$BC$155:$CB$1048576,MATCH($A666,'Hoja de Trabajo para listado'!$BC$155:$BC$1048576,0),MATCH((CUADRO!L$5&amp;$E666),'Hoja de Trabajo para listado'!$BC$151:$CB$151,0)),0)+IFERROR(INDEX('Hoja de Trabajo para listado'!$DE$153:$DG$274,MATCH($A666,'Hoja de Trabajo para listado'!$DE$153:$DE$1048576,0),MATCH((CUADRO!L$5&amp;$E666),'Hoja de Trabajo para listado'!$DE$151:$DG$151,0)),0)+IFERROR(INDEX('Hoja de Trabajo para listado'!$CD$155:$DC$1048576,MATCH($A666,'Hoja de Trabajo para listado'!$CD$155:$CD$1048576,0),MATCH((CUADRO!L$5&amp;$E666),'Hoja de Trabajo para listado'!$CD$151:$DC$151,0)),0)</f>
        <v>0</v>
      </c>
      <c r="M666" s="243">
        <f ca="1">+IFERROR(INDEX('Hoja de Trabajo para listado'!$A$155:$Z$1048576,MATCH($A666,'Hoja de Trabajo para listado'!$A$155:$A$1048576,0),MATCH((CUADRO!M$5&amp;$E666),'Hoja de Trabajo para listado'!$A$151:$Z$151,0)),0)+IFERROR(INDEX('Hoja de Trabajo para listado'!$AB$155:$BA$1048576,MATCH($A666,'Hoja de Trabajo para listado'!$AB$155:$AB$1048576,0),MATCH((CUADRO!M$5&amp;$E666),'Hoja de Trabajo para listado'!$AB$151:$BA$151,0)),0)+IFERROR(INDEX('Hoja de Trabajo para listado'!$BC$155:$CB$1048576,MATCH($A666,'Hoja de Trabajo para listado'!$BC$155:$BC$1048576,0),MATCH((CUADRO!M$5&amp;$E666),'Hoja de Trabajo para listado'!$BC$151:$CB$151,0)),0)+IFERROR(INDEX('Hoja de Trabajo para listado'!$DE$153:$DG$274,MATCH($A666,'Hoja de Trabajo para listado'!$DE$153:$DE$1048576,0),MATCH((CUADRO!M$5&amp;$E666),'Hoja de Trabajo para listado'!$DE$151:$DG$151,0)),0)+IFERROR(INDEX('Hoja de Trabajo para listado'!$CD$155:$DC$1048576,MATCH($A666,'Hoja de Trabajo para listado'!$CD$155:$CD$1048576,0),MATCH((CUADRO!M$5&amp;$E666),'Hoja de Trabajo para listado'!$CD$151:$DC$151,0)),0)</f>
        <v>0</v>
      </c>
      <c r="N666" s="243">
        <f ca="1">+IFERROR(INDEX('Hoja de Trabajo para listado'!$A$155:$Z$1048576,MATCH($A666,'Hoja de Trabajo para listado'!$A$155:$A$1048576,0),MATCH((CUADRO!N$5&amp;$E666),'Hoja de Trabajo para listado'!$A$151:$Z$151,0)),0)+IFERROR(INDEX('Hoja de Trabajo para listado'!$AB$155:$BA$1048576,MATCH($A666,'Hoja de Trabajo para listado'!$AB$155:$AB$1048576,0),MATCH((CUADRO!N$5&amp;$E666),'Hoja de Trabajo para listado'!$AB$151:$BA$151,0)),0)+IFERROR(INDEX('Hoja de Trabajo para listado'!$BC$155:$CB$1048576,MATCH($A666,'Hoja de Trabajo para listado'!$BC$155:$BC$1048576,0),MATCH((CUADRO!N$5&amp;$E666),'Hoja de Trabajo para listado'!$BC$151:$CB$151,0)),0)+IFERROR(INDEX('Hoja de Trabajo para listado'!$DE$153:$DG$274,MATCH($A666,'Hoja de Trabajo para listado'!$DE$153:$DE$1048576,0),MATCH((CUADRO!N$5&amp;$E666),'Hoja de Trabajo para listado'!$DE$151:$DG$151,0)),0)+IFERROR(INDEX('Hoja de Trabajo para listado'!$CD$155:$DC$1048576,MATCH($A666,'Hoja de Trabajo para listado'!$CD$155:$CD$1048576,0),MATCH((CUADRO!N$5&amp;$E666),'Hoja de Trabajo para listado'!$CD$151:$DC$151,0)),0)</f>
        <v>0</v>
      </c>
      <c r="O666" s="243">
        <f ca="1">+IFERROR(INDEX('Hoja de Trabajo para listado'!$A$155:$Z$1048576,MATCH($A666,'Hoja de Trabajo para listado'!$A$155:$A$1048576,0),MATCH((CUADRO!O$5&amp;$E666),'Hoja de Trabajo para listado'!$A$151:$Z$151,0)),0)+IFERROR(INDEX('Hoja de Trabajo para listado'!$AB$155:$BA$1048576,MATCH($A666,'Hoja de Trabajo para listado'!$AB$155:$AB$1048576,0),MATCH((CUADRO!O$5&amp;$E666),'Hoja de Trabajo para listado'!$AB$151:$BA$151,0)),0)+IFERROR(INDEX('Hoja de Trabajo para listado'!$BC$155:$CB$1048576,MATCH($A666,'Hoja de Trabajo para listado'!$BC$155:$BC$1048576,0),MATCH((CUADRO!O$5&amp;$E666),'Hoja de Trabajo para listado'!$BC$151:$CB$151,0)),0)+IFERROR(INDEX('Hoja de Trabajo para listado'!$DE$153:$DG$274,MATCH($A666,'Hoja de Trabajo para listado'!$DE$153:$DE$1048576,0),MATCH((CUADRO!O$5&amp;$E666),'Hoja de Trabajo para listado'!$DE$151:$DG$151,0)),0)+IFERROR(INDEX('Hoja de Trabajo para listado'!$CD$155:$DC$1048576,MATCH($A666,'Hoja de Trabajo para listado'!$CD$155:$CD$1048576,0),MATCH((CUADRO!O$5&amp;$E666),'Hoja de Trabajo para listado'!$CD$151:$DC$151,0)),0)</f>
        <v>0</v>
      </c>
      <c r="P666" s="243">
        <f ca="1">+IFERROR(INDEX('Hoja de Trabajo para listado'!$A$155:$Z$1048576,MATCH($A666,'Hoja de Trabajo para listado'!$A$155:$A$1048576,0),MATCH((CUADRO!P$5&amp;$E666),'Hoja de Trabajo para listado'!$A$151:$Z$151,0)),0)+IFERROR(INDEX('Hoja de Trabajo para listado'!$AB$155:$BA$1048576,MATCH($A666,'Hoja de Trabajo para listado'!$AB$155:$AB$1048576,0),MATCH((CUADRO!P$5&amp;$E666),'Hoja de Trabajo para listado'!$AB$151:$BA$151,0)),0)+IFERROR(INDEX('Hoja de Trabajo para listado'!$BC$155:$CB$1048576,MATCH($A666,'Hoja de Trabajo para listado'!$BC$155:$BC$1048576,0),MATCH((CUADRO!P$5&amp;$E666),'Hoja de Trabajo para listado'!$BC$151:$CB$151,0)),0)+IFERROR(INDEX('Hoja de Trabajo para listado'!$DE$153:$DG$274,MATCH($A666,'Hoja de Trabajo para listado'!$DE$153:$DE$1048576,0),MATCH((CUADRO!P$5&amp;$E666),'Hoja de Trabajo para listado'!$DE$151:$DG$151,0)),0)+IFERROR(INDEX('Hoja de Trabajo para listado'!$CD$155:$DC$1048576,MATCH($A666,'Hoja de Trabajo para listado'!$CD$155:$CD$1048576,0),MATCH((CUADRO!P$5&amp;$E666),'Hoja de Trabajo para listado'!$CD$151:$DC$151,0)),0)</f>
        <v>0</v>
      </c>
      <c r="Q666" s="243">
        <f ca="1">+IFERROR(INDEX('Hoja de Trabajo para listado'!$A$155:$Z$1048576,MATCH($A666,'Hoja de Trabajo para listado'!$A$155:$A$1048576,0),MATCH((CUADRO!Q$5&amp;$E666),'Hoja de Trabajo para listado'!$A$151:$Z$151,0)),0)+IFERROR(INDEX('Hoja de Trabajo para listado'!$AB$155:$BA$1048576,MATCH($A666,'Hoja de Trabajo para listado'!$AB$155:$AB$1048576,0),MATCH((CUADRO!Q$5&amp;$E666),'Hoja de Trabajo para listado'!$AB$151:$BA$151,0)),0)+IFERROR(INDEX('Hoja de Trabajo para listado'!$BC$155:$CB$1048576,MATCH($A666,'Hoja de Trabajo para listado'!$BC$155:$BC$1048576,0),MATCH((CUADRO!Q$5&amp;$E666),'Hoja de Trabajo para listado'!$BC$151:$CB$151,0)),0)+IFERROR(INDEX('Hoja de Trabajo para listado'!$DE$153:$DG$274,MATCH($A666,'Hoja de Trabajo para listado'!$DE$153:$DE$1048576,0),MATCH((CUADRO!Q$5&amp;$E666),'Hoja de Trabajo para listado'!$DE$151:$DG$151,0)),0)+IFERROR(INDEX('Hoja de Trabajo para listado'!$CD$155:$DC$1048576,MATCH($A666,'Hoja de Trabajo para listado'!$CD$155:$CD$1048576,0),MATCH((CUADRO!Q$5&amp;$E666),'Hoja de Trabajo para listado'!$CD$151:$DC$151,0)),0)</f>
        <v>0</v>
      </c>
      <c r="R666" s="243">
        <f t="shared" ca="1" si="23"/>
        <v>0</v>
      </c>
      <c r="S666" s="249"/>
      <c r="T666" s="243">
        <f ca="1">+T667</f>
        <v>0</v>
      </c>
      <c r="U666" s="242">
        <f t="shared" si="24"/>
        <v>1</v>
      </c>
      <c r="V666" s="333" t="str">
        <f>+VLOOKUP(A666,bd_lista!$A$3:$E$590,5,FALSE)</f>
        <v>Gobiernos Autonomos Municipales</v>
      </c>
      <c r="W666" s="383" t="str">
        <f>+V666</f>
        <v>Gobiernos Autonomos Municipales</v>
      </c>
      <c r="X666" s="242">
        <f>+VLOOKUP(A666,[3]Sheet1!$A$13:$D$744,4,FALSE)</f>
        <v>0</v>
      </c>
      <c r="Y666" s="242" t="e">
        <f>+VLOOKUP(X666,bd_lista!$A$3:$C$590,3,FALSE)</f>
        <v>#N/A</v>
      </c>
      <c r="Z666" s="294">
        <f>+X666</f>
        <v>0</v>
      </c>
      <c r="AA666" s="295" t="e">
        <f>+Y666</f>
        <v>#N/A</v>
      </c>
    </row>
    <row r="667" spans="1:27" customFormat="1" ht="15" hidden="1" customHeight="1">
      <c r="A667" s="32">
        <v>1286</v>
      </c>
      <c r="B667" s="389"/>
      <c r="C667" s="247" t="str">
        <f>+VLOOKUP(A667,bd_lista!$A$3:$C$590,3,FALSE)</f>
        <v>Gobierno Autónomo Municipal de Huatajata</v>
      </c>
      <c r="D667" s="386"/>
      <c r="E667" s="244" t="s">
        <v>1305</v>
      </c>
      <c r="F667" s="243">
        <f ca="1">+IFERROR(INDEX('Hoja de Trabajo para listado'!$A$155:$Z$1048576,MATCH($A667,'Hoja de Trabajo para listado'!$A$155:$A$1048576,0),MATCH((CUADRO!F$5&amp;$E667),'Hoja de Trabajo para listado'!$A$151:$Z$151,0)),0)+IFERROR(INDEX('Hoja de Trabajo para listado'!$AB$155:$BA$1048576,MATCH($A667,'Hoja de Trabajo para listado'!$AB$155:$AB$1048576,0),MATCH((CUADRO!F$5&amp;$E667),'Hoja de Trabajo para listado'!$AB$151:$BA$151,0)),0)+IFERROR(INDEX('Hoja de Trabajo para listado'!$BC$155:$CB$1048576,MATCH($A667,'Hoja de Trabajo para listado'!$BC$155:$BC$1048576,0),MATCH((CUADRO!F$5&amp;$E667),'Hoja de Trabajo para listado'!$BC$151:$CB$151,0)),0)+IFERROR(INDEX('Hoja de Trabajo para listado'!$DE$153:$DG$274,MATCH($A667,'Hoja de Trabajo para listado'!$DE$153:$DE$1048576,0),MATCH((CUADRO!F$5&amp;$E667),'Hoja de Trabajo para listado'!$DE$151:$DG$151,0)),0)+IFERROR(INDEX('Hoja de Trabajo para listado'!$CD$155:$DC$1048576,MATCH($A667,'Hoja de Trabajo para listado'!$CD$155:$CD$1048576,0),MATCH((CUADRO!F$5&amp;$E667),'Hoja de Trabajo para listado'!$CD$151:$DC$151,0)),0)</f>
        <v>0</v>
      </c>
      <c r="G667" s="243">
        <f ca="1">+IFERROR(INDEX('Hoja de Trabajo para listado'!$A$155:$Z$1048576,MATCH($A667,'Hoja de Trabajo para listado'!$A$155:$A$1048576,0),MATCH((CUADRO!G$5&amp;$E667),'Hoja de Trabajo para listado'!$A$151:$Z$151,0)),0)+IFERROR(INDEX('Hoja de Trabajo para listado'!$AB$155:$BA$1048576,MATCH($A667,'Hoja de Trabajo para listado'!$AB$155:$AB$1048576,0),MATCH((CUADRO!G$5&amp;$E667),'Hoja de Trabajo para listado'!$AB$151:$BA$151,0)),0)+IFERROR(INDEX('Hoja de Trabajo para listado'!$BC$155:$CB$1048576,MATCH($A667,'Hoja de Trabajo para listado'!$BC$155:$BC$1048576,0),MATCH((CUADRO!G$5&amp;$E667),'Hoja de Trabajo para listado'!$BC$151:$CB$151,0)),0)+IFERROR(INDEX('Hoja de Trabajo para listado'!$DE$153:$DG$274,MATCH($A667,'Hoja de Trabajo para listado'!$DE$153:$DE$1048576,0),MATCH((CUADRO!G$5&amp;$E667),'Hoja de Trabajo para listado'!$DE$151:$DG$151,0)),0)+IFERROR(INDEX('Hoja de Trabajo para listado'!$CD$155:$DC$1048576,MATCH($A667,'Hoja de Trabajo para listado'!$CD$155:$CD$1048576,0),MATCH((CUADRO!G$5&amp;$E667),'Hoja de Trabajo para listado'!$CD$151:$DC$151,0)),0)</f>
        <v>0</v>
      </c>
      <c r="H667" s="243">
        <f ca="1">+IFERROR(INDEX('Hoja de Trabajo para listado'!$A$155:$Z$1048576,MATCH($A667,'Hoja de Trabajo para listado'!$A$155:$A$1048576,0),MATCH((CUADRO!H$5&amp;$E667),'Hoja de Trabajo para listado'!$A$151:$Z$151,0)),0)+IFERROR(INDEX('Hoja de Trabajo para listado'!$AB$155:$BA$1048576,MATCH($A667,'Hoja de Trabajo para listado'!$AB$155:$AB$1048576,0),MATCH((CUADRO!H$5&amp;$E667),'Hoja de Trabajo para listado'!$AB$151:$BA$151,0)),0)+IFERROR(INDEX('Hoja de Trabajo para listado'!$BC$155:$CB$1048576,MATCH($A667,'Hoja de Trabajo para listado'!$BC$155:$BC$1048576,0),MATCH((CUADRO!H$5&amp;$E667),'Hoja de Trabajo para listado'!$BC$151:$CB$151,0)),0)+IFERROR(INDEX('Hoja de Trabajo para listado'!$DE$153:$DG$274,MATCH($A667,'Hoja de Trabajo para listado'!$DE$153:$DE$1048576,0),MATCH((CUADRO!H$5&amp;$E667),'Hoja de Trabajo para listado'!$DE$151:$DG$151,0)),0)+IFERROR(INDEX('Hoja de Trabajo para listado'!$CD$155:$DC$1048576,MATCH($A667,'Hoja de Trabajo para listado'!$CD$155:$CD$1048576,0),MATCH((CUADRO!H$5&amp;$E667),'Hoja de Trabajo para listado'!$CD$151:$DC$151,0)),0)</f>
        <v>0</v>
      </c>
      <c r="I667" s="243">
        <f ca="1">+IFERROR(INDEX('Hoja de Trabajo para listado'!$A$155:$Z$1048576,MATCH($A667,'Hoja de Trabajo para listado'!$A$155:$A$1048576,0),MATCH((CUADRO!I$5&amp;$E667),'Hoja de Trabajo para listado'!$A$151:$Z$151,0)),0)+IFERROR(INDEX('Hoja de Trabajo para listado'!$AB$155:$BA$1048576,MATCH($A667,'Hoja de Trabajo para listado'!$AB$155:$AB$1048576,0),MATCH((CUADRO!I$5&amp;$E667),'Hoja de Trabajo para listado'!$AB$151:$BA$151,0)),0)+IFERROR(INDEX('Hoja de Trabajo para listado'!$BC$155:$CB$1048576,MATCH($A667,'Hoja de Trabajo para listado'!$BC$155:$BC$1048576,0),MATCH((CUADRO!I$5&amp;$E667),'Hoja de Trabajo para listado'!$BC$151:$CB$151,0)),0)+IFERROR(INDEX('Hoja de Trabajo para listado'!$DE$153:$DG$274,MATCH($A667,'Hoja de Trabajo para listado'!$DE$153:$DE$1048576,0),MATCH((CUADRO!I$5&amp;$E667),'Hoja de Trabajo para listado'!$DE$151:$DG$151,0)),0)+IFERROR(INDEX('Hoja de Trabajo para listado'!$CD$155:$DC$1048576,MATCH($A667,'Hoja de Trabajo para listado'!$CD$155:$CD$1048576,0),MATCH((CUADRO!I$5&amp;$E667),'Hoja de Trabajo para listado'!$CD$151:$DC$151,0)),0)</f>
        <v>0</v>
      </c>
      <c r="J667" s="243">
        <f ca="1">+IFERROR(INDEX('Hoja de Trabajo para listado'!$A$155:$Z$1048576,MATCH($A667,'Hoja de Trabajo para listado'!$A$155:$A$1048576,0),MATCH((CUADRO!J$5&amp;$E667),'Hoja de Trabajo para listado'!$A$151:$Z$151,0)),0)+IFERROR(INDEX('Hoja de Trabajo para listado'!$AB$155:$BA$1048576,MATCH($A667,'Hoja de Trabajo para listado'!$AB$155:$AB$1048576,0),MATCH((CUADRO!J$5&amp;$E667),'Hoja de Trabajo para listado'!$AB$151:$BA$151,0)),0)+IFERROR(INDEX('Hoja de Trabajo para listado'!$BC$155:$CB$1048576,MATCH($A667,'Hoja de Trabajo para listado'!$BC$155:$BC$1048576,0),MATCH((CUADRO!J$5&amp;$E667),'Hoja de Trabajo para listado'!$BC$151:$CB$151,0)),0)+IFERROR(INDEX('Hoja de Trabajo para listado'!$DE$153:$DG$274,MATCH($A667,'Hoja de Trabajo para listado'!$DE$153:$DE$1048576,0),MATCH((CUADRO!J$5&amp;$E667),'Hoja de Trabajo para listado'!$DE$151:$DG$151,0)),0)+IFERROR(INDEX('Hoja de Trabajo para listado'!$CD$155:$DC$1048576,MATCH($A667,'Hoja de Trabajo para listado'!$CD$155:$CD$1048576,0),MATCH((CUADRO!J$5&amp;$E667),'Hoja de Trabajo para listado'!$CD$151:$DC$151,0)),0)</f>
        <v>0</v>
      </c>
      <c r="K667" s="243">
        <f ca="1">+IFERROR(INDEX('Hoja de Trabajo para listado'!$A$155:$Z$1048576,MATCH($A667,'Hoja de Trabajo para listado'!$A$155:$A$1048576,0),MATCH((CUADRO!K$5&amp;$E667),'Hoja de Trabajo para listado'!$A$151:$Z$151,0)),0)+IFERROR(INDEX('Hoja de Trabajo para listado'!$AB$155:$BA$1048576,MATCH($A667,'Hoja de Trabajo para listado'!$AB$155:$AB$1048576,0),MATCH((CUADRO!K$5&amp;$E667),'Hoja de Trabajo para listado'!$AB$151:$BA$151,0)),0)+IFERROR(INDEX('Hoja de Trabajo para listado'!$BC$155:$CB$1048576,MATCH($A667,'Hoja de Trabajo para listado'!$BC$155:$BC$1048576,0),MATCH((CUADRO!K$5&amp;$E667),'Hoja de Trabajo para listado'!$BC$151:$CB$151,0)),0)+IFERROR(INDEX('Hoja de Trabajo para listado'!$DE$153:$DG$274,MATCH($A667,'Hoja de Trabajo para listado'!$DE$153:$DE$1048576,0),MATCH((CUADRO!K$5&amp;$E667),'Hoja de Trabajo para listado'!$DE$151:$DG$151,0)),0)+IFERROR(INDEX('Hoja de Trabajo para listado'!$CD$155:$DC$1048576,MATCH($A667,'Hoja de Trabajo para listado'!$CD$155:$CD$1048576,0),MATCH((CUADRO!K$5&amp;$E667),'Hoja de Trabajo para listado'!$CD$151:$DC$151,0)),0)</f>
        <v>0</v>
      </c>
      <c r="L667" s="243">
        <f ca="1">+IFERROR(INDEX('Hoja de Trabajo para listado'!$A$155:$Z$1048576,MATCH($A667,'Hoja de Trabajo para listado'!$A$155:$A$1048576,0),MATCH((CUADRO!L$5&amp;$E667),'Hoja de Trabajo para listado'!$A$151:$Z$151,0)),0)+IFERROR(INDEX('Hoja de Trabajo para listado'!$AB$155:$BA$1048576,MATCH($A667,'Hoja de Trabajo para listado'!$AB$155:$AB$1048576,0),MATCH((CUADRO!L$5&amp;$E667),'Hoja de Trabajo para listado'!$AB$151:$BA$151,0)),0)+IFERROR(INDEX('Hoja de Trabajo para listado'!$BC$155:$CB$1048576,MATCH($A667,'Hoja de Trabajo para listado'!$BC$155:$BC$1048576,0),MATCH((CUADRO!L$5&amp;$E667),'Hoja de Trabajo para listado'!$BC$151:$CB$151,0)),0)+IFERROR(INDEX('Hoja de Trabajo para listado'!$DE$153:$DG$274,MATCH($A667,'Hoja de Trabajo para listado'!$DE$153:$DE$1048576,0),MATCH((CUADRO!L$5&amp;$E667),'Hoja de Trabajo para listado'!$DE$151:$DG$151,0)),0)+IFERROR(INDEX('Hoja de Trabajo para listado'!$CD$155:$DC$1048576,MATCH($A667,'Hoja de Trabajo para listado'!$CD$155:$CD$1048576,0),MATCH((CUADRO!L$5&amp;$E667),'Hoja de Trabajo para listado'!$CD$151:$DC$151,0)),0)</f>
        <v>0</v>
      </c>
      <c r="M667" s="243">
        <f ca="1">+IFERROR(INDEX('Hoja de Trabajo para listado'!$A$155:$Z$1048576,MATCH($A667,'Hoja de Trabajo para listado'!$A$155:$A$1048576,0),MATCH((CUADRO!M$5&amp;$E667),'Hoja de Trabajo para listado'!$A$151:$Z$151,0)),0)+IFERROR(INDEX('Hoja de Trabajo para listado'!$AB$155:$BA$1048576,MATCH($A667,'Hoja de Trabajo para listado'!$AB$155:$AB$1048576,0),MATCH((CUADRO!M$5&amp;$E667),'Hoja de Trabajo para listado'!$AB$151:$BA$151,0)),0)+IFERROR(INDEX('Hoja de Trabajo para listado'!$BC$155:$CB$1048576,MATCH($A667,'Hoja de Trabajo para listado'!$BC$155:$BC$1048576,0),MATCH((CUADRO!M$5&amp;$E667),'Hoja de Trabajo para listado'!$BC$151:$CB$151,0)),0)+IFERROR(INDEX('Hoja de Trabajo para listado'!$DE$153:$DG$274,MATCH($A667,'Hoja de Trabajo para listado'!$DE$153:$DE$1048576,0),MATCH((CUADRO!M$5&amp;$E667),'Hoja de Trabajo para listado'!$DE$151:$DG$151,0)),0)+IFERROR(INDEX('Hoja de Trabajo para listado'!$CD$155:$DC$1048576,MATCH($A667,'Hoja de Trabajo para listado'!$CD$155:$CD$1048576,0),MATCH((CUADRO!M$5&amp;$E667),'Hoja de Trabajo para listado'!$CD$151:$DC$151,0)),0)</f>
        <v>0</v>
      </c>
      <c r="N667" s="243">
        <f ca="1">+IFERROR(INDEX('Hoja de Trabajo para listado'!$A$155:$Z$1048576,MATCH($A667,'Hoja de Trabajo para listado'!$A$155:$A$1048576,0),MATCH((CUADRO!N$5&amp;$E667),'Hoja de Trabajo para listado'!$A$151:$Z$151,0)),0)+IFERROR(INDEX('Hoja de Trabajo para listado'!$AB$155:$BA$1048576,MATCH($A667,'Hoja de Trabajo para listado'!$AB$155:$AB$1048576,0),MATCH((CUADRO!N$5&amp;$E667),'Hoja de Trabajo para listado'!$AB$151:$BA$151,0)),0)+IFERROR(INDEX('Hoja de Trabajo para listado'!$BC$155:$CB$1048576,MATCH($A667,'Hoja de Trabajo para listado'!$BC$155:$BC$1048576,0),MATCH((CUADRO!N$5&amp;$E667),'Hoja de Trabajo para listado'!$BC$151:$CB$151,0)),0)+IFERROR(INDEX('Hoja de Trabajo para listado'!$DE$153:$DG$274,MATCH($A667,'Hoja de Trabajo para listado'!$DE$153:$DE$1048576,0),MATCH((CUADRO!N$5&amp;$E667),'Hoja de Trabajo para listado'!$DE$151:$DG$151,0)),0)+IFERROR(INDEX('Hoja de Trabajo para listado'!$CD$155:$DC$1048576,MATCH($A667,'Hoja de Trabajo para listado'!$CD$155:$CD$1048576,0),MATCH((CUADRO!N$5&amp;$E667),'Hoja de Trabajo para listado'!$CD$151:$DC$151,0)),0)</f>
        <v>0</v>
      </c>
      <c r="O667" s="243">
        <f ca="1">+IFERROR(INDEX('Hoja de Trabajo para listado'!$A$155:$Z$1048576,MATCH($A667,'Hoja de Trabajo para listado'!$A$155:$A$1048576,0),MATCH((CUADRO!O$5&amp;$E667),'Hoja de Trabajo para listado'!$A$151:$Z$151,0)),0)+IFERROR(INDEX('Hoja de Trabajo para listado'!$AB$155:$BA$1048576,MATCH($A667,'Hoja de Trabajo para listado'!$AB$155:$AB$1048576,0),MATCH((CUADRO!O$5&amp;$E667),'Hoja de Trabajo para listado'!$AB$151:$BA$151,0)),0)+IFERROR(INDEX('Hoja de Trabajo para listado'!$BC$155:$CB$1048576,MATCH($A667,'Hoja de Trabajo para listado'!$BC$155:$BC$1048576,0),MATCH((CUADRO!O$5&amp;$E667),'Hoja de Trabajo para listado'!$BC$151:$CB$151,0)),0)+IFERROR(INDEX('Hoja de Trabajo para listado'!$DE$153:$DG$274,MATCH($A667,'Hoja de Trabajo para listado'!$DE$153:$DE$1048576,0),MATCH((CUADRO!O$5&amp;$E667),'Hoja de Trabajo para listado'!$DE$151:$DG$151,0)),0)+IFERROR(INDEX('Hoja de Trabajo para listado'!$CD$155:$DC$1048576,MATCH($A667,'Hoja de Trabajo para listado'!$CD$155:$CD$1048576,0),MATCH((CUADRO!O$5&amp;$E667),'Hoja de Trabajo para listado'!$CD$151:$DC$151,0)),0)</f>
        <v>0</v>
      </c>
      <c r="P667" s="243">
        <f ca="1">+IFERROR(INDEX('Hoja de Trabajo para listado'!$A$155:$Z$1048576,MATCH($A667,'Hoja de Trabajo para listado'!$A$155:$A$1048576,0),MATCH((CUADRO!P$5&amp;$E667),'Hoja de Trabajo para listado'!$A$151:$Z$151,0)),0)+IFERROR(INDEX('Hoja de Trabajo para listado'!$AB$155:$BA$1048576,MATCH($A667,'Hoja de Trabajo para listado'!$AB$155:$AB$1048576,0),MATCH((CUADRO!P$5&amp;$E667),'Hoja de Trabajo para listado'!$AB$151:$BA$151,0)),0)+IFERROR(INDEX('Hoja de Trabajo para listado'!$BC$155:$CB$1048576,MATCH($A667,'Hoja de Trabajo para listado'!$BC$155:$BC$1048576,0),MATCH((CUADRO!P$5&amp;$E667),'Hoja de Trabajo para listado'!$BC$151:$CB$151,0)),0)+IFERROR(INDEX('Hoja de Trabajo para listado'!$DE$153:$DG$274,MATCH($A667,'Hoja de Trabajo para listado'!$DE$153:$DE$1048576,0),MATCH((CUADRO!P$5&amp;$E667),'Hoja de Trabajo para listado'!$DE$151:$DG$151,0)),0)+IFERROR(INDEX('Hoja de Trabajo para listado'!$CD$155:$DC$1048576,MATCH($A667,'Hoja de Trabajo para listado'!$CD$155:$CD$1048576,0),MATCH((CUADRO!P$5&amp;$E667),'Hoja de Trabajo para listado'!$CD$151:$DC$151,0)),0)</f>
        <v>0</v>
      </c>
      <c r="Q667" s="243">
        <f ca="1">+IFERROR(INDEX('Hoja de Trabajo para listado'!$A$155:$Z$1048576,MATCH($A667,'Hoja de Trabajo para listado'!$A$155:$A$1048576,0),MATCH((CUADRO!Q$5&amp;$E667),'Hoja de Trabajo para listado'!$A$151:$Z$151,0)),0)+IFERROR(INDEX('Hoja de Trabajo para listado'!$AB$155:$BA$1048576,MATCH($A667,'Hoja de Trabajo para listado'!$AB$155:$AB$1048576,0),MATCH((CUADRO!Q$5&amp;$E667),'Hoja de Trabajo para listado'!$AB$151:$BA$151,0)),0)+IFERROR(INDEX('Hoja de Trabajo para listado'!$BC$155:$CB$1048576,MATCH($A667,'Hoja de Trabajo para listado'!$BC$155:$BC$1048576,0),MATCH((CUADRO!Q$5&amp;$E667),'Hoja de Trabajo para listado'!$BC$151:$CB$151,0)),0)+IFERROR(INDEX('Hoja de Trabajo para listado'!$DE$153:$DG$274,MATCH($A667,'Hoja de Trabajo para listado'!$DE$153:$DE$1048576,0),MATCH((CUADRO!Q$5&amp;$E667),'Hoja de Trabajo para listado'!$DE$151:$DG$151,0)),0)+IFERROR(INDEX('Hoja de Trabajo para listado'!$CD$155:$DC$1048576,MATCH($A667,'Hoja de Trabajo para listado'!$CD$155:$CD$1048576,0),MATCH((CUADRO!Q$5&amp;$E667),'Hoja de Trabajo para listado'!$CD$151:$DC$151,0)),0)</f>
        <v>0</v>
      </c>
      <c r="R667" s="243">
        <f t="shared" ca="1" si="23"/>
        <v>0</v>
      </c>
      <c r="S667" s="249">
        <f ca="1">+R666+R667</f>
        <v>0</v>
      </c>
      <c r="T667" s="243">
        <f ca="1">+S667</f>
        <v>0</v>
      </c>
      <c r="U667" s="242">
        <f t="shared" si="24"/>
        <v>2</v>
      </c>
      <c r="V667" s="333" t="str">
        <f>+VLOOKUP(A667,bd_lista!$A$3:$E$590,5,FALSE)</f>
        <v>Gobiernos Autonomos Municipales</v>
      </c>
      <c r="W667" s="384"/>
      <c r="X667" s="242">
        <f>+VLOOKUP(A667,[3]Sheet1!$A$13:$D$744,4,FALSE)</f>
        <v>0</v>
      </c>
      <c r="Y667" s="242" t="e">
        <f>+VLOOKUP(X667,bd_lista!$A$3:$C$590,3,FALSE)</f>
        <v>#N/A</v>
      </c>
      <c r="Z667" s="292"/>
      <c r="AA667" s="293"/>
    </row>
    <row r="668" spans="1:27" customFormat="1" ht="15" hidden="1" customHeight="1">
      <c r="A668" s="32">
        <v>1287</v>
      </c>
      <c r="B668" s="388">
        <f>+A668</f>
        <v>1287</v>
      </c>
      <c r="C668" s="247" t="str">
        <f>+VLOOKUP(A668,bd_lista!$A$3:$C$590,3,FALSE)</f>
        <v>Gobierno Autónomo Municipal de Chua Cocani</v>
      </c>
      <c r="D668" s="385" t="str">
        <f>+C668</f>
        <v>Gobierno Autónomo Municipal de Chua Cocani</v>
      </c>
      <c r="E668" s="242" t="s">
        <v>1304</v>
      </c>
      <c r="F668" s="243">
        <f ca="1">+IFERROR(INDEX('Hoja de Trabajo para listado'!$A$155:$Z$1048576,MATCH($A668,'Hoja de Trabajo para listado'!$A$155:$A$1048576,0),MATCH((CUADRO!F$5&amp;$E668),'Hoja de Trabajo para listado'!$A$151:$Z$151,0)),0)+IFERROR(INDEX('Hoja de Trabajo para listado'!$AB$155:$BA$1048576,MATCH($A668,'Hoja de Trabajo para listado'!$AB$155:$AB$1048576,0),MATCH((CUADRO!F$5&amp;$E668),'Hoja de Trabajo para listado'!$AB$151:$BA$151,0)),0)+IFERROR(INDEX('Hoja de Trabajo para listado'!$BC$155:$CB$1048576,MATCH($A668,'Hoja de Trabajo para listado'!$BC$155:$BC$1048576,0),MATCH((CUADRO!F$5&amp;$E668),'Hoja de Trabajo para listado'!$BC$151:$CB$151,0)),0)+IFERROR(INDEX('Hoja de Trabajo para listado'!$DE$153:$DG$274,MATCH($A668,'Hoja de Trabajo para listado'!$DE$153:$DE$1048576,0),MATCH((CUADRO!F$5&amp;$E668),'Hoja de Trabajo para listado'!$DE$151:$DG$151,0)),0)+IFERROR(INDEX('Hoja de Trabajo para listado'!$CD$155:$DC$1048576,MATCH($A668,'Hoja de Trabajo para listado'!$CD$155:$CD$1048576,0),MATCH((CUADRO!F$5&amp;$E668),'Hoja de Trabajo para listado'!$CD$151:$DC$151,0)),0)</f>
        <v>0</v>
      </c>
      <c r="G668" s="243">
        <f ca="1">+IFERROR(INDEX('Hoja de Trabajo para listado'!$A$155:$Z$1048576,MATCH($A668,'Hoja de Trabajo para listado'!$A$155:$A$1048576,0),MATCH((CUADRO!G$5&amp;$E668),'Hoja de Trabajo para listado'!$A$151:$Z$151,0)),0)+IFERROR(INDEX('Hoja de Trabajo para listado'!$AB$155:$BA$1048576,MATCH($A668,'Hoja de Trabajo para listado'!$AB$155:$AB$1048576,0),MATCH((CUADRO!G$5&amp;$E668),'Hoja de Trabajo para listado'!$AB$151:$BA$151,0)),0)+IFERROR(INDEX('Hoja de Trabajo para listado'!$BC$155:$CB$1048576,MATCH($A668,'Hoja de Trabajo para listado'!$BC$155:$BC$1048576,0),MATCH((CUADRO!G$5&amp;$E668),'Hoja de Trabajo para listado'!$BC$151:$CB$151,0)),0)+IFERROR(INDEX('Hoja de Trabajo para listado'!$DE$153:$DG$274,MATCH($A668,'Hoja de Trabajo para listado'!$DE$153:$DE$1048576,0),MATCH((CUADRO!G$5&amp;$E668),'Hoja de Trabajo para listado'!$DE$151:$DG$151,0)),0)+IFERROR(INDEX('Hoja de Trabajo para listado'!$CD$155:$DC$1048576,MATCH($A668,'Hoja de Trabajo para listado'!$CD$155:$CD$1048576,0),MATCH((CUADRO!G$5&amp;$E668),'Hoja de Trabajo para listado'!$CD$151:$DC$151,0)),0)</f>
        <v>0</v>
      </c>
      <c r="H668" s="243">
        <f ca="1">+IFERROR(INDEX('Hoja de Trabajo para listado'!$A$155:$Z$1048576,MATCH($A668,'Hoja de Trabajo para listado'!$A$155:$A$1048576,0),MATCH((CUADRO!H$5&amp;$E668),'Hoja de Trabajo para listado'!$A$151:$Z$151,0)),0)+IFERROR(INDEX('Hoja de Trabajo para listado'!$AB$155:$BA$1048576,MATCH($A668,'Hoja de Trabajo para listado'!$AB$155:$AB$1048576,0),MATCH((CUADRO!H$5&amp;$E668),'Hoja de Trabajo para listado'!$AB$151:$BA$151,0)),0)+IFERROR(INDEX('Hoja de Trabajo para listado'!$BC$155:$CB$1048576,MATCH($A668,'Hoja de Trabajo para listado'!$BC$155:$BC$1048576,0),MATCH((CUADRO!H$5&amp;$E668),'Hoja de Trabajo para listado'!$BC$151:$CB$151,0)),0)+IFERROR(INDEX('Hoja de Trabajo para listado'!$DE$153:$DG$274,MATCH($A668,'Hoja de Trabajo para listado'!$DE$153:$DE$1048576,0),MATCH((CUADRO!H$5&amp;$E668),'Hoja de Trabajo para listado'!$DE$151:$DG$151,0)),0)+IFERROR(INDEX('Hoja de Trabajo para listado'!$CD$155:$DC$1048576,MATCH($A668,'Hoja de Trabajo para listado'!$CD$155:$CD$1048576,0),MATCH((CUADRO!H$5&amp;$E668),'Hoja de Trabajo para listado'!$CD$151:$DC$151,0)),0)</f>
        <v>0</v>
      </c>
      <c r="I668" s="243">
        <f ca="1">+IFERROR(INDEX('Hoja de Trabajo para listado'!$A$155:$Z$1048576,MATCH($A668,'Hoja de Trabajo para listado'!$A$155:$A$1048576,0),MATCH((CUADRO!I$5&amp;$E668),'Hoja de Trabajo para listado'!$A$151:$Z$151,0)),0)+IFERROR(INDEX('Hoja de Trabajo para listado'!$AB$155:$BA$1048576,MATCH($A668,'Hoja de Trabajo para listado'!$AB$155:$AB$1048576,0),MATCH((CUADRO!I$5&amp;$E668),'Hoja de Trabajo para listado'!$AB$151:$BA$151,0)),0)+IFERROR(INDEX('Hoja de Trabajo para listado'!$BC$155:$CB$1048576,MATCH($A668,'Hoja de Trabajo para listado'!$BC$155:$BC$1048576,0),MATCH((CUADRO!I$5&amp;$E668),'Hoja de Trabajo para listado'!$BC$151:$CB$151,0)),0)+IFERROR(INDEX('Hoja de Trabajo para listado'!$DE$153:$DG$274,MATCH($A668,'Hoja de Trabajo para listado'!$DE$153:$DE$1048576,0),MATCH((CUADRO!I$5&amp;$E668),'Hoja de Trabajo para listado'!$DE$151:$DG$151,0)),0)+IFERROR(INDEX('Hoja de Trabajo para listado'!$CD$155:$DC$1048576,MATCH($A668,'Hoja de Trabajo para listado'!$CD$155:$CD$1048576,0),MATCH((CUADRO!I$5&amp;$E668),'Hoja de Trabajo para listado'!$CD$151:$DC$151,0)),0)</f>
        <v>0</v>
      </c>
      <c r="J668" s="243">
        <f ca="1">+IFERROR(INDEX('Hoja de Trabajo para listado'!$A$155:$Z$1048576,MATCH($A668,'Hoja de Trabajo para listado'!$A$155:$A$1048576,0),MATCH((CUADRO!J$5&amp;$E668),'Hoja de Trabajo para listado'!$A$151:$Z$151,0)),0)+IFERROR(INDEX('Hoja de Trabajo para listado'!$AB$155:$BA$1048576,MATCH($A668,'Hoja de Trabajo para listado'!$AB$155:$AB$1048576,0),MATCH((CUADRO!J$5&amp;$E668),'Hoja de Trabajo para listado'!$AB$151:$BA$151,0)),0)+IFERROR(INDEX('Hoja de Trabajo para listado'!$BC$155:$CB$1048576,MATCH($A668,'Hoja de Trabajo para listado'!$BC$155:$BC$1048576,0),MATCH((CUADRO!J$5&amp;$E668),'Hoja de Trabajo para listado'!$BC$151:$CB$151,0)),0)+IFERROR(INDEX('Hoja de Trabajo para listado'!$DE$153:$DG$274,MATCH($A668,'Hoja de Trabajo para listado'!$DE$153:$DE$1048576,0),MATCH((CUADRO!J$5&amp;$E668),'Hoja de Trabajo para listado'!$DE$151:$DG$151,0)),0)+IFERROR(INDEX('Hoja de Trabajo para listado'!$CD$155:$DC$1048576,MATCH($A668,'Hoja de Trabajo para listado'!$CD$155:$CD$1048576,0),MATCH((CUADRO!J$5&amp;$E668),'Hoja de Trabajo para listado'!$CD$151:$DC$151,0)),0)</f>
        <v>0</v>
      </c>
      <c r="K668" s="243">
        <f ca="1">+IFERROR(INDEX('Hoja de Trabajo para listado'!$A$155:$Z$1048576,MATCH($A668,'Hoja de Trabajo para listado'!$A$155:$A$1048576,0),MATCH((CUADRO!K$5&amp;$E668),'Hoja de Trabajo para listado'!$A$151:$Z$151,0)),0)+IFERROR(INDEX('Hoja de Trabajo para listado'!$AB$155:$BA$1048576,MATCH($A668,'Hoja de Trabajo para listado'!$AB$155:$AB$1048576,0),MATCH((CUADRO!K$5&amp;$E668),'Hoja de Trabajo para listado'!$AB$151:$BA$151,0)),0)+IFERROR(INDEX('Hoja de Trabajo para listado'!$BC$155:$CB$1048576,MATCH($A668,'Hoja de Trabajo para listado'!$BC$155:$BC$1048576,0),MATCH((CUADRO!K$5&amp;$E668),'Hoja de Trabajo para listado'!$BC$151:$CB$151,0)),0)+IFERROR(INDEX('Hoja de Trabajo para listado'!$DE$153:$DG$274,MATCH($A668,'Hoja de Trabajo para listado'!$DE$153:$DE$1048576,0),MATCH((CUADRO!K$5&amp;$E668),'Hoja de Trabajo para listado'!$DE$151:$DG$151,0)),0)+IFERROR(INDEX('Hoja de Trabajo para listado'!$CD$155:$DC$1048576,MATCH($A668,'Hoja de Trabajo para listado'!$CD$155:$CD$1048576,0),MATCH((CUADRO!K$5&amp;$E668),'Hoja de Trabajo para listado'!$CD$151:$DC$151,0)),0)</f>
        <v>0</v>
      </c>
      <c r="L668" s="243">
        <f ca="1">+IFERROR(INDEX('Hoja de Trabajo para listado'!$A$155:$Z$1048576,MATCH($A668,'Hoja de Trabajo para listado'!$A$155:$A$1048576,0),MATCH((CUADRO!L$5&amp;$E668),'Hoja de Trabajo para listado'!$A$151:$Z$151,0)),0)+IFERROR(INDEX('Hoja de Trabajo para listado'!$AB$155:$BA$1048576,MATCH($A668,'Hoja de Trabajo para listado'!$AB$155:$AB$1048576,0),MATCH((CUADRO!L$5&amp;$E668),'Hoja de Trabajo para listado'!$AB$151:$BA$151,0)),0)+IFERROR(INDEX('Hoja de Trabajo para listado'!$BC$155:$CB$1048576,MATCH($A668,'Hoja de Trabajo para listado'!$BC$155:$BC$1048576,0),MATCH((CUADRO!L$5&amp;$E668),'Hoja de Trabajo para listado'!$BC$151:$CB$151,0)),0)+IFERROR(INDEX('Hoja de Trabajo para listado'!$DE$153:$DG$274,MATCH($A668,'Hoja de Trabajo para listado'!$DE$153:$DE$1048576,0),MATCH((CUADRO!L$5&amp;$E668),'Hoja de Trabajo para listado'!$DE$151:$DG$151,0)),0)+IFERROR(INDEX('Hoja de Trabajo para listado'!$CD$155:$DC$1048576,MATCH($A668,'Hoja de Trabajo para listado'!$CD$155:$CD$1048576,0),MATCH((CUADRO!L$5&amp;$E668),'Hoja de Trabajo para listado'!$CD$151:$DC$151,0)),0)</f>
        <v>0</v>
      </c>
      <c r="M668" s="243">
        <f ca="1">+IFERROR(INDEX('Hoja de Trabajo para listado'!$A$155:$Z$1048576,MATCH($A668,'Hoja de Trabajo para listado'!$A$155:$A$1048576,0),MATCH((CUADRO!M$5&amp;$E668),'Hoja de Trabajo para listado'!$A$151:$Z$151,0)),0)+IFERROR(INDEX('Hoja de Trabajo para listado'!$AB$155:$BA$1048576,MATCH($A668,'Hoja de Trabajo para listado'!$AB$155:$AB$1048576,0),MATCH((CUADRO!M$5&amp;$E668),'Hoja de Trabajo para listado'!$AB$151:$BA$151,0)),0)+IFERROR(INDEX('Hoja de Trabajo para listado'!$BC$155:$CB$1048576,MATCH($A668,'Hoja de Trabajo para listado'!$BC$155:$BC$1048576,0),MATCH((CUADRO!M$5&amp;$E668),'Hoja de Trabajo para listado'!$BC$151:$CB$151,0)),0)+IFERROR(INDEX('Hoja de Trabajo para listado'!$DE$153:$DG$274,MATCH($A668,'Hoja de Trabajo para listado'!$DE$153:$DE$1048576,0),MATCH((CUADRO!M$5&amp;$E668),'Hoja de Trabajo para listado'!$DE$151:$DG$151,0)),0)+IFERROR(INDEX('Hoja de Trabajo para listado'!$CD$155:$DC$1048576,MATCH($A668,'Hoja de Trabajo para listado'!$CD$155:$CD$1048576,0),MATCH((CUADRO!M$5&amp;$E668),'Hoja de Trabajo para listado'!$CD$151:$DC$151,0)),0)</f>
        <v>0</v>
      </c>
      <c r="N668" s="243">
        <f ca="1">+IFERROR(INDEX('Hoja de Trabajo para listado'!$A$155:$Z$1048576,MATCH($A668,'Hoja de Trabajo para listado'!$A$155:$A$1048576,0),MATCH((CUADRO!N$5&amp;$E668),'Hoja de Trabajo para listado'!$A$151:$Z$151,0)),0)+IFERROR(INDEX('Hoja de Trabajo para listado'!$AB$155:$BA$1048576,MATCH($A668,'Hoja de Trabajo para listado'!$AB$155:$AB$1048576,0),MATCH((CUADRO!N$5&amp;$E668),'Hoja de Trabajo para listado'!$AB$151:$BA$151,0)),0)+IFERROR(INDEX('Hoja de Trabajo para listado'!$BC$155:$CB$1048576,MATCH($A668,'Hoja de Trabajo para listado'!$BC$155:$BC$1048576,0),MATCH((CUADRO!N$5&amp;$E668),'Hoja de Trabajo para listado'!$BC$151:$CB$151,0)),0)+IFERROR(INDEX('Hoja de Trabajo para listado'!$DE$153:$DG$274,MATCH($A668,'Hoja de Trabajo para listado'!$DE$153:$DE$1048576,0),MATCH((CUADRO!N$5&amp;$E668),'Hoja de Trabajo para listado'!$DE$151:$DG$151,0)),0)+IFERROR(INDEX('Hoja de Trabajo para listado'!$CD$155:$DC$1048576,MATCH($A668,'Hoja de Trabajo para listado'!$CD$155:$CD$1048576,0),MATCH((CUADRO!N$5&amp;$E668),'Hoja de Trabajo para listado'!$CD$151:$DC$151,0)),0)</f>
        <v>0</v>
      </c>
      <c r="O668" s="243">
        <f ca="1">+IFERROR(INDEX('Hoja de Trabajo para listado'!$A$155:$Z$1048576,MATCH($A668,'Hoja de Trabajo para listado'!$A$155:$A$1048576,0),MATCH((CUADRO!O$5&amp;$E668),'Hoja de Trabajo para listado'!$A$151:$Z$151,0)),0)+IFERROR(INDEX('Hoja de Trabajo para listado'!$AB$155:$BA$1048576,MATCH($A668,'Hoja de Trabajo para listado'!$AB$155:$AB$1048576,0),MATCH((CUADRO!O$5&amp;$E668),'Hoja de Trabajo para listado'!$AB$151:$BA$151,0)),0)+IFERROR(INDEX('Hoja de Trabajo para listado'!$BC$155:$CB$1048576,MATCH($A668,'Hoja de Trabajo para listado'!$BC$155:$BC$1048576,0),MATCH((CUADRO!O$5&amp;$E668),'Hoja de Trabajo para listado'!$BC$151:$CB$151,0)),0)+IFERROR(INDEX('Hoja de Trabajo para listado'!$DE$153:$DG$274,MATCH($A668,'Hoja de Trabajo para listado'!$DE$153:$DE$1048576,0),MATCH((CUADRO!O$5&amp;$E668),'Hoja de Trabajo para listado'!$DE$151:$DG$151,0)),0)+IFERROR(INDEX('Hoja de Trabajo para listado'!$CD$155:$DC$1048576,MATCH($A668,'Hoja de Trabajo para listado'!$CD$155:$CD$1048576,0),MATCH((CUADRO!O$5&amp;$E668),'Hoja de Trabajo para listado'!$CD$151:$DC$151,0)),0)</f>
        <v>0</v>
      </c>
      <c r="P668" s="243">
        <f ca="1">+IFERROR(INDEX('Hoja de Trabajo para listado'!$A$155:$Z$1048576,MATCH($A668,'Hoja de Trabajo para listado'!$A$155:$A$1048576,0),MATCH((CUADRO!P$5&amp;$E668),'Hoja de Trabajo para listado'!$A$151:$Z$151,0)),0)+IFERROR(INDEX('Hoja de Trabajo para listado'!$AB$155:$BA$1048576,MATCH($A668,'Hoja de Trabajo para listado'!$AB$155:$AB$1048576,0),MATCH((CUADRO!P$5&amp;$E668),'Hoja de Trabajo para listado'!$AB$151:$BA$151,0)),0)+IFERROR(INDEX('Hoja de Trabajo para listado'!$BC$155:$CB$1048576,MATCH($A668,'Hoja de Trabajo para listado'!$BC$155:$BC$1048576,0),MATCH((CUADRO!P$5&amp;$E668),'Hoja de Trabajo para listado'!$BC$151:$CB$151,0)),0)+IFERROR(INDEX('Hoja de Trabajo para listado'!$DE$153:$DG$274,MATCH($A668,'Hoja de Trabajo para listado'!$DE$153:$DE$1048576,0),MATCH((CUADRO!P$5&amp;$E668),'Hoja de Trabajo para listado'!$DE$151:$DG$151,0)),0)+IFERROR(INDEX('Hoja de Trabajo para listado'!$CD$155:$DC$1048576,MATCH($A668,'Hoja de Trabajo para listado'!$CD$155:$CD$1048576,0),MATCH((CUADRO!P$5&amp;$E668),'Hoja de Trabajo para listado'!$CD$151:$DC$151,0)),0)</f>
        <v>0</v>
      </c>
      <c r="Q668" s="243">
        <f ca="1">+IFERROR(INDEX('Hoja de Trabajo para listado'!$A$155:$Z$1048576,MATCH($A668,'Hoja de Trabajo para listado'!$A$155:$A$1048576,0),MATCH((CUADRO!Q$5&amp;$E668),'Hoja de Trabajo para listado'!$A$151:$Z$151,0)),0)+IFERROR(INDEX('Hoja de Trabajo para listado'!$AB$155:$BA$1048576,MATCH($A668,'Hoja de Trabajo para listado'!$AB$155:$AB$1048576,0),MATCH((CUADRO!Q$5&amp;$E668),'Hoja de Trabajo para listado'!$AB$151:$BA$151,0)),0)+IFERROR(INDEX('Hoja de Trabajo para listado'!$BC$155:$CB$1048576,MATCH($A668,'Hoja de Trabajo para listado'!$BC$155:$BC$1048576,0),MATCH((CUADRO!Q$5&amp;$E668),'Hoja de Trabajo para listado'!$BC$151:$CB$151,0)),0)+IFERROR(INDEX('Hoja de Trabajo para listado'!$DE$153:$DG$274,MATCH($A668,'Hoja de Trabajo para listado'!$DE$153:$DE$1048576,0),MATCH((CUADRO!Q$5&amp;$E668),'Hoja de Trabajo para listado'!$DE$151:$DG$151,0)),0)+IFERROR(INDEX('Hoja de Trabajo para listado'!$CD$155:$DC$1048576,MATCH($A668,'Hoja de Trabajo para listado'!$CD$155:$CD$1048576,0),MATCH((CUADRO!Q$5&amp;$E668),'Hoja de Trabajo para listado'!$CD$151:$DC$151,0)),0)</f>
        <v>0</v>
      </c>
      <c r="R668" s="243">
        <f t="shared" ca="1" si="23"/>
        <v>0</v>
      </c>
      <c r="S668" s="249"/>
      <c r="T668" s="243">
        <f ca="1">+T669</f>
        <v>0</v>
      </c>
      <c r="U668" s="242">
        <f t="shared" si="24"/>
        <v>1</v>
      </c>
      <c r="V668" s="333" t="str">
        <f>+VLOOKUP(A668,bd_lista!$A$3:$E$590,5,FALSE)</f>
        <v>Gobiernos Autonomos Municipales</v>
      </c>
      <c r="W668" s="383" t="str">
        <f>+V668</f>
        <v>Gobiernos Autonomos Municipales</v>
      </c>
      <c r="X668" s="242">
        <f>+VLOOKUP(A668,[3]Sheet1!$A$13:$D$744,4,FALSE)</f>
        <v>0</v>
      </c>
      <c r="Y668" s="242" t="e">
        <f>+VLOOKUP(X668,bd_lista!$A$3:$C$590,3,FALSE)</f>
        <v>#N/A</v>
      </c>
      <c r="Z668" s="294">
        <f>+X668</f>
        <v>0</v>
      </c>
      <c r="AA668" s="295" t="e">
        <f>+Y668</f>
        <v>#N/A</v>
      </c>
    </row>
    <row r="669" spans="1:27" customFormat="1" ht="15" hidden="1" customHeight="1">
      <c r="A669" s="32">
        <v>1287</v>
      </c>
      <c r="B669" s="389"/>
      <c r="C669" s="247" t="str">
        <f>+VLOOKUP(A669,bd_lista!$A$3:$C$590,3,FALSE)</f>
        <v>Gobierno Autónomo Municipal de Chua Cocani</v>
      </c>
      <c r="D669" s="386"/>
      <c r="E669" s="244" t="s">
        <v>1305</v>
      </c>
      <c r="F669" s="243">
        <f ca="1">+IFERROR(INDEX('Hoja de Trabajo para listado'!$A$155:$Z$1048576,MATCH($A669,'Hoja de Trabajo para listado'!$A$155:$A$1048576,0),MATCH((CUADRO!F$5&amp;$E669),'Hoja de Trabajo para listado'!$A$151:$Z$151,0)),0)+IFERROR(INDEX('Hoja de Trabajo para listado'!$AB$155:$BA$1048576,MATCH($A669,'Hoja de Trabajo para listado'!$AB$155:$AB$1048576,0),MATCH((CUADRO!F$5&amp;$E669),'Hoja de Trabajo para listado'!$AB$151:$BA$151,0)),0)+IFERROR(INDEX('Hoja de Trabajo para listado'!$BC$155:$CB$1048576,MATCH($A669,'Hoja de Trabajo para listado'!$BC$155:$BC$1048576,0),MATCH((CUADRO!F$5&amp;$E669),'Hoja de Trabajo para listado'!$BC$151:$CB$151,0)),0)+IFERROR(INDEX('Hoja de Trabajo para listado'!$DE$153:$DG$274,MATCH($A669,'Hoja de Trabajo para listado'!$DE$153:$DE$1048576,0),MATCH((CUADRO!F$5&amp;$E669),'Hoja de Trabajo para listado'!$DE$151:$DG$151,0)),0)+IFERROR(INDEX('Hoja de Trabajo para listado'!$CD$155:$DC$1048576,MATCH($A669,'Hoja de Trabajo para listado'!$CD$155:$CD$1048576,0),MATCH((CUADRO!F$5&amp;$E669),'Hoja de Trabajo para listado'!$CD$151:$DC$151,0)),0)</f>
        <v>0</v>
      </c>
      <c r="G669" s="243">
        <f ca="1">+IFERROR(INDEX('Hoja de Trabajo para listado'!$A$155:$Z$1048576,MATCH($A669,'Hoja de Trabajo para listado'!$A$155:$A$1048576,0),MATCH((CUADRO!G$5&amp;$E669),'Hoja de Trabajo para listado'!$A$151:$Z$151,0)),0)+IFERROR(INDEX('Hoja de Trabajo para listado'!$AB$155:$BA$1048576,MATCH($A669,'Hoja de Trabajo para listado'!$AB$155:$AB$1048576,0),MATCH((CUADRO!G$5&amp;$E669),'Hoja de Trabajo para listado'!$AB$151:$BA$151,0)),0)+IFERROR(INDEX('Hoja de Trabajo para listado'!$BC$155:$CB$1048576,MATCH($A669,'Hoja de Trabajo para listado'!$BC$155:$BC$1048576,0),MATCH((CUADRO!G$5&amp;$E669),'Hoja de Trabajo para listado'!$BC$151:$CB$151,0)),0)+IFERROR(INDEX('Hoja de Trabajo para listado'!$DE$153:$DG$274,MATCH($A669,'Hoja de Trabajo para listado'!$DE$153:$DE$1048576,0),MATCH((CUADRO!G$5&amp;$E669),'Hoja de Trabajo para listado'!$DE$151:$DG$151,0)),0)+IFERROR(INDEX('Hoja de Trabajo para listado'!$CD$155:$DC$1048576,MATCH($A669,'Hoja de Trabajo para listado'!$CD$155:$CD$1048576,0),MATCH((CUADRO!G$5&amp;$E669),'Hoja de Trabajo para listado'!$CD$151:$DC$151,0)),0)</f>
        <v>0</v>
      </c>
      <c r="H669" s="243">
        <f ca="1">+IFERROR(INDEX('Hoja de Trabajo para listado'!$A$155:$Z$1048576,MATCH($A669,'Hoja de Trabajo para listado'!$A$155:$A$1048576,0),MATCH((CUADRO!H$5&amp;$E669),'Hoja de Trabajo para listado'!$A$151:$Z$151,0)),0)+IFERROR(INDEX('Hoja de Trabajo para listado'!$AB$155:$BA$1048576,MATCH($A669,'Hoja de Trabajo para listado'!$AB$155:$AB$1048576,0),MATCH((CUADRO!H$5&amp;$E669),'Hoja de Trabajo para listado'!$AB$151:$BA$151,0)),0)+IFERROR(INDEX('Hoja de Trabajo para listado'!$BC$155:$CB$1048576,MATCH($A669,'Hoja de Trabajo para listado'!$BC$155:$BC$1048576,0),MATCH((CUADRO!H$5&amp;$E669),'Hoja de Trabajo para listado'!$BC$151:$CB$151,0)),0)+IFERROR(INDEX('Hoja de Trabajo para listado'!$DE$153:$DG$274,MATCH($A669,'Hoja de Trabajo para listado'!$DE$153:$DE$1048576,0),MATCH((CUADRO!H$5&amp;$E669),'Hoja de Trabajo para listado'!$DE$151:$DG$151,0)),0)+IFERROR(INDEX('Hoja de Trabajo para listado'!$CD$155:$DC$1048576,MATCH($A669,'Hoja de Trabajo para listado'!$CD$155:$CD$1048576,0),MATCH((CUADRO!H$5&amp;$E669),'Hoja de Trabajo para listado'!$CD$151:$DC$151,0)),0)</f>
        <v>0</v>
      </c>
      <c r="I669" s="243">
        <f ca="1">+IFERROR(INDEX('Hoja de Trabajo para listado'!$A$155:$Z$1048576,MATCH($A669,'Hoja de Trabajo para listado'!$A$155:$A$1048576,0),MATCH((CUADRO!I$5&amp;$E669),'Hoja de Trabajo para listado'!$A$151:$Z$151,0)),0)+IFERROR(INDEX('Hoja de Trabajo para listado'!$AB$155:$BA$1048576,MATCH($A669,'Hoja de Trabajo para listado'!$AB$155:$AB$1048576,0),MATCH((CUADRO!I$5&amp;$E669),'Hoja de Trabajo para listado'!$AB$151:$BA$151,0)),0)+IFERROR(INDEX('Hoja de Trabajo para listado'!$BC$155:$CB$1048576,MATCH($A669,'Hoja de Trabajo para listado'!$BC$155:$BC$1048576,0),MATCH((CUADRO!I$5&amp;$E669),'Hoja de Trabajo para listado'!$BC$151:$CB$151,0)),0)+IFERROR(INDEX('Hoja de Trabajo para listado'!$DE$153:$DG$274,MATCH($A669,'Hoja de Trabajo para listado'!$DE$153:$DE$1048576,0),MATCH((CUADRO!I$5&amp;$E669),'Hoja de Trabajo para listado'!$DE$151:$DG$151,0)),0)+IFERROR(INDEX('Hoja de Trabajo para listado'!$CD$155:$DC$1048576,MATCH($A669,'Hoja de Trabajo para listado'!$CD$155:$CD$1048576,0),MATCH((CUADRO!I$5&amp;$E669),'Hoja de Trabajo para listado'!$CD$151:$DC$151,0)),0)</f>
        <v>0</v>
      </c>
      <c r="J669" s="243">
        <f ca="1">+IFERROR(INDEX('Hoja de Trabajo para listado'!$A$155:$Z$1048576,MATCH($A669,'Hoja de Trabajo para listado'!$A$155:$A$1048576,0),MATCH((CUADRO!J$5&amp;$E669),'Hoja de Trabajo para listado'!$A$151:$Z$151,0)),0)+IFERROR(INDEX('Hoja de Trabajo para listado'!$AB$155:$BA$1048576,MATCH($A669,'Hoja de Trabajo para listado'!$AB$155:$AB$1048576,0),MATCH((CUADRO!J$5&amp;$E669),'Hoja de Trabajo para listado'!$AB$151:$BA$151,0)),0)+IFERROR(INDEX('Hoja de Trabajo para listado'!$BC$155:$CB$1048576,MATCH($A669,'Hoja de Trabajo para listado'!$BC$155:$BC$1048576,0),MATCH((CUADRO!J$5&amp;$E669),'Hoja de Trabajo para listado'!$BC$151:$CB$151,0)),0)+IFERROR(INDEX('Hoja de Trabajo para listado'!$DE$153:$DG$274,MATCH($A669,'Hoja de Trabajo para listado'!$DE$153:$DE$1048576,0),MATCH((CUADRO!J$5&amp;$E669),'Hoja de Trabajo para listado'!$DE$151:$DG$151,0)),0)+IFERROR(INDEX('Hoja de Trabajo para listado'!$CD$155:$DC$1048576,MATCH($A669,'Hoja de Trabajo para listado'!$CD$155:$CD$1048576,0),MATCH((CUADRO!J$5&amp;$E669),'Hoja de Trabajo para listado'!$CD$151:$DC$151,0)),0)</f>
        <v>0</v>
      </c>
      <c r="K669" s="243">
        <f ca="1">+IFERROR(INDEX('Hoja de Trabajo para listado'!$A$155:$Z$1048576,MATCH($A669,'Hoja de Trabajo para listado'!$A$155:$A$1048576,0),MATCH((CUADRO!K$5&amp;$E669),'Hoja de Trabajo para listado'!$A$151:$Z$151,0)),0)+IFERROR(INDEX('Hoja de Trabajo para listado'!$AB$155:$BA$1048576,MATCH($A669,'Hoja de Trabajo para listado'!$AB$155:$AB$1048576,0),MATCH((CUADRO!K$5&amp;$E669),'Hoja de Trabajo para listado'!$AB$151:$BA$151,0)),0)+IFERROR(INDEX('Hoja de Trabajo para listado'!$BC$155:$CB$1048576,MATCH($A669,'Hoja de Trabajo para listado'!$BC$155:$BC$1048576,0),MATCH((CUADRO!K$5&amp;$E669),'Hoja de Trabajo para listado'!$BC$151:$CB$151,0)),0)+IFERROR(INDEX('Hoja de Trabajo para listado'!$DE$153:$DG$274,MATCH($A669,'Hoja de Trabajo para listado'!$DE$153:$DE$1048576,0),MATCH((CUADRO!K$5&amp;$E669),'Hoja de Trabajo para listado'!$DE$151:$DG$151,0)),0)+IFERROR(INDEX('Hoja de Trabajo para listado'!$CD$155:$DC$1048576,MATCH($A669,'Hoja de Trabajo para listado'!$CD$155:$CD$1048576,0),MATCH((CUADRO!K$5&amp;$E669),'Hoja de Trabajo para listado'!$CD$151:$DC$151,0)),0)</f>
        <v>0</v>
      </c>
      <c r="L669" s="243">
        <f ca="1">+IFERROR(INDEX('Hoja de Trabajo para listado'!$A$155:$Z$1048576,MATCH($A669,'Hoja de Trabajo para listado'!$A$155:$A$1048576,0),MATCH((CUADRO!L$5&amp;$E669),'Hoja de Trabajo para listado'!$A$151:$Z$151,0)),0)+IFERROR(INDEX('Hoja de Trabajo para listado'!$AB$155:$BA$1048576,MATCH($A669,'Hoja de Trabajo para listado'!$AB$155:$AB$1048576,0),MATCH((CUADRO!L$5&amp;$E669),'Hoja de Trabajo para listado'!$AB$151:$BA$151,0)),0)+IFERROR(INDEX('Hoja de Trabajo para listado'!$BC$155:$CB$1048576,MATCH($A669,'Hoja de Trabajo para listado'!$BC$155:$BC$1048576,0),MATCH((CUADRO!L$5&amp;$E669),'Hoja de Trabajo para listado'!$BC$151:$CB$151,0)),0)+IFERROR(INDEX('Hoja de Trabajo para listado'!$DE$153:$DG$274,MATCH($A669,'Hoja de Trabajo para listado'!$DE$153:$DE$1048576,0),MATCH((CUADRO!L$5&amp;$E669),'Hoja de Trabajo para listado'!$DE$151:$DG$151,0)),0)+IFERROR(INDEX('Hoja de Trabajo para listado'!$CD$155:$DC$1048576,MATCH($A669,'Hoja de Trabajo para listado'!$CD$155:$CD$1048576,0),MATCH((CUADRO!L$5&amp;$E669),'Hoja de Trabajo para listado'!$CD$151:$DC$151,0)),0)</f>
        <v>0</v>
      </c>
      <c r="M669" s="243">
        <f ca="1">+IFERROR(INDEX('Hoja de Trabajo para listado'!$A$155:$Z$1048576,MATCH($A669,'Hoja de Trabajo para listado'!$A$155:$A$1048576,0),MATCH((CUADRO!M$5&amp;$E669),'Hoja de Trabajo para listado'!$A$151:$Z$151,0)),0)+IFERROR(INDEX('Hoja de Trabajo para listado'!$AB$155:$BA$1048576,MATCH($A669,'Hoja de Trabajo para listado'!$AB$155:$AB$1048576,0),MATCH((CUADRO!M$5&amp;$E669),'Hoja de Trabajo para listado'!$AB$151:$BA$151,0)),0)+IFERROR(INDEX('Hoja de Trabajo para listado'!$BC$155:$CB$1048576,MATCH($A669,'Hoja de Trabajo para listado'!$BC$155:$BC$1048576,0),MATCH((CUADRO!M$5&amp;$E669),'Hoja de Trabajo para listado'!$BC$151:$CB$151,0)),0)+IFERROR(INDEX('Hoja de Trabajo para listado'!$DE$153:$DG$274,MATCH($A669,'Hoja de Trabajo para listado'!$DE$153:$DE$1048576,0),MATCH((CUADRO!M$5&amp;$E669),'Hoja de Trabajo para listado'!$DE$151:$DG$151,0)),0)+IFERROR(INDEX('Hoja de Trabajo para listado'!$CD$155:$DC$1048576,MATCH($A669,'Hoja de Trabajo para listado'!$CD$155:$CD$1048576,0),MATCH((CUADRO!M$5&amp;$E669),'Hoja de Trabajo para listado'!$CD$151:$DC$151,0)),0)</f>
        <v>0</v>
      </c>
      <c r="N669" s="243">
        <f ca="1">+IFERROR(INDEX('Hoja de Trabajo para listado'!$A$155:$Z$1048576,MATCH($A669,'Hoja de Trabajo para listado'!$A$155:$A$1048576,0),MATCH((CUADRO!N$5&amp;$E669),'Hoja de Trabajo para listado'!$A$151:$Z$151,0)),0)+IFERROR(INDEX('Hoja de Trabajo para listado'!$AB$155:$BA$1048576,MATCH($A669,'Hoja de Trabajo para listado'!$AB$155:$AB$1048576,0),MATCH((CUADRO!N$5&amp;$E669),'Hoja de Trabajo para listado'!$AB$151:$BA$151,0)),0)+IFERROR(INDEX('Hoja de Trabajo para listado'!$BC$155:$CB$1048576,MATCH($A669,'Hoja de Trabajo para listado'!$BC$155:$BC$1048576,0),MATCH((CUADRO!N$5&amp;$E669),'Hoja de Trabajo para listado'!$BC$151:$CB$151,0)),0)+IFERROR(INDEX('Hoja de Trabajo para listado'!$DE$153:$DG$274,MATCH($A669,'Hoja de Trabajo para listado'!$DE$153:$DE$1048576,0),MATCH((CUADRO!N$5&amp;$E669),'Hoja de Trabajo para listado'!$DE$151:$DG$151,0)),0)+IFERROR(INDEX('Hoja de Trabajo para listado'!$CD$155:$DC$1048576,MATCH($A669,'Hoja de Trabajo para listado'!$CD$155:$CD$1048576,0),MATCH((CUADRO!N$5&amp;$E669),'Hoja de Trabajo para listado'!$CD$151:$DC$151,0)),0)</f>
        <v>0</v>
      </c>
      <c r="O669" s="243">
        <f ca="1">+IFERROR(INDEX('Hoja de Trabajo para listado'!$A$155:$Z$1048576,MATCH($A669,'Hoja de Trabajo para listado'!$A$155:$A$1048576,0),MATCH((CUADRO!O$5&amp;$E669),'Hoja de Trabajo para listado'!$A$151:$Z$151,0)),0)+IFERROR(INDEX('Hoja de Trabajo para listado'!$AB$155:$BA$1048576,MATCH($A669,'Hoja de Trabajo para listado'!$AB$155:$AB$1048576,0),MATCH((CUADRO!O$5&amp;$E669),'Hoja de Trabajo para listado'!$AB$151:$BA$151,0)),0)+IFERROR(INDEX('Hoja de Trabajo para listado'!$BC$155:$CB$1048576,MATCH($A669,'Hoja de Trabajo para listado'!$BC$155:$BC$1048576,0),MATCH((CUADRO!O$5&amp;$E669),'Hoja de Trabajo para listado'!$BC$151:$CB$151,0)),0)+IFERROR(INDEX('Hoja de Trabajo para listado'!$DE$153:$DG$274,MATCH($A669,'Hoja de Trabajo para listado'!$DE$153:$DE$1048576,0),MATCH((CUADRO!O$5&amp;$E669),'Hoja de Trabajo para listado'!$DE$151:$DG$151,0)),0)+IFERROR(INDEX('Hoja de Trabajo para listado'!$CD$155:$DC$1048576,MATCH($A669,'Hoja de Trabajo para listado'!$CD$155:$CD$1048576,0),MATCH((CUADRO!O$5&amp;$E669),'Hoja de Trabajo para listado'!$CD$151:$DC$151,0)),0)</f>
        <v>0</v>
      </c>
      <c r="P669" s="243">
        <f ca="1">+IFERROR(INDEX('Hoja de Trabajo para listado'!$A$155:$Z$1048576,MATCH($A669,'Hoja de Trabajo para listado'!$A$155:$A$1048576,0),MATCH((CUADRO!P$5&amp;$E669),'Hoja de Trabajo para listado'!$A$151:$Z$151,0)),0)+IFERROR(INDEX('Hoja de Trabajo para listado'!$AB$155:$BA$1048576,MATCH($A669,'Hoja de Trabajo para listado'!$AB$155:$AB$1048576,0),MATCH((CUADRO!P$5&amp;$E669),'Hoja de Trabajo para listado'!$AB$151:$BA$151,0)),0)+IFERROR(INDEX('Hoja de Trabajo para listado'!$BC$155:$CB$1048576,MATCH($A669,'Hoja de Trabajo para listado'!$BC$155:$BC$1048576,0),MATCH((CUADRO!P$5&amp;$E669),'Hoja de Trabajo para listado'!$BC$151:$CB$151,0)),0)+IFERROR(INDEX('Hoja de Trabajo para listado'!$DE$153:$DG$274,MATCH($A669,'Hoja de Trabajo para listado'!$DE$153:$DE$1048576,0),MATCH((CUADRO!P$5&amp;$E669),'Hoja de Trabajo para listado'!$DE$151:$DG$151,0)),0)+IFERROR(INDEX('Hoja de Trabajo para listado'!$CD$155:$DC$1048576,MATCH($A669,'Hoja de Trabajo para listado'!$CD$155:$CD$1048576,0),MATCH((CUADRO!P$5&amp;$E669),'Hoja de Trabajo para listado'!$CD$151:$DC$151,0)),0)</f>
        <v>0</v>
      </c>
      <c r="Q669" s="243">
        <f ca="1">+IFERROR(INDEX('Hoja de Trabajo para listado'!$A$155:$Z$1048576,MATCH($A669,'Hoja de Trabajo para listado'!$A$155:$A$1048576,0),MATCH((CUADRO!Q$5&amp;$E669),'Hoja de Trabajo para listado'!$A$151:$Z$151,0)),0)+IFERROR(INDEX('Hoja de Trabajo para listado'!$AB$155:$BA$1048576,MATCH($A669,'Hoja de Trabajo para listado'!$AB$155:$AB$1048576,0),MATCH((CUADRO!Q$5&amp;$E669),'Hoja de Trabajo para listado'!$AB$151:$BA$151,0)),0)+IFERROR(INDEX('Hoja de Trabajo para listado'!$BC$155:$CB$1048576,MATCH($A669,'Hoja de Trabajo para listado'!$BC$155:$BC$1048576,0),MATCH((CUADRO!Q$5&amp;$E669),'Hoja de Trabajo para listado'!$BC$151:$CB$151,0)),0)+IFERROR(INDEX('Hoja de Trabajo para listado'!$DE$153:$DG$274,MATCH($A669,'Hoja de Trabajo para listado'!$DE$153:$DE$1048576,0),MATCH((CUADRO!Q$5&amp;$E669),'Hoja de Trabajo para listado'!$DE$151:$DG$151,0)),0)+IFERROR(INDEX('Hoja de Trabajo para listado'!$CD$155:$DC$1048576,MATCH($A669,'Hoja de Trabajo para listado'!$CD$155:$CD$1048576,0),MATCH((CUADRO!Q$5&amp;$E669),'Hoja de Trabajo para listado'!$CD$151:$DC$151,0)),0)</f>
        <v>0</v>
      </c>
      <c r="R669" s="243">
        <f t="shared" ca="1" si="23"/>
        <v>0</v>
      </c>
      <c r="S669" s="249">
        <f ca="1">+R668+R669</f>
        <v>0</v>
      </c>
      <c r="T669" s="243">
        <f ca="1">+S669</f>
        <v>0</v>
      </c>
      <c r="U669" s="242">
        <f t="shared" si="24"/>
        <v>2</v>
      </c>
      <c r="V669" s="333" t="str">
        <f>+VLOOKUP(A669,bd_lista!$A$3:$E$590,5,FALSE)</f>
        <v>Gobiernos Autonomos Municipales</v>
      </c>
      <c r="W669" s="384"/>
      <c r="X669" s="242">
        <f>+VLOOKUP(A669,[3]Sheet1!$A$13:$D$744,4,FALSE)</f>
        <v>0</v>
      </c>
      <c r="Y669" s="242" t="e">
        <f>+VLOOKUP(X669,bd_lista!$A$3:$C$590,3,FALSE)</f>
        <v>#N/A</v>
      </c>
      <c r="Z669" s="292"/>
      <c r="AA669" s="293"/>
    </row>
    <row r="670" spans="1:27" customFormat="1" ht="15" hidden="1" customHeight="1">
      <c r="A670" s="32">
        <v>1301</v>
      </c>
      <c r="B670" s="388">
        <f>+A670</f>
        <v>1301</v>
      </c>
      <c r="C670" s="247" t="str">
        <f>+VLOOKUP(A670,bd_lista!$A$3:$C$590,3,FALSE)</f>
        <v>Gobierno Autónomo Municipal de Cochabamba</v>
      </c>
      <c r="D670" s="385" t="str">
        <f>+C670</f>
        <v>Gobierno Autónomo Municipal de Cochabamba</v>
      </c>
      <c r="E670" s="242" t="s">
        <v>1304</v>
      </c>
      <c r="F670" s="243">
        <f ca="1">+IFERROR(INDEX('Hoja de Trabajo para listado'!$A$155:$Z$1048576,MATCH($A670,'Hoja de Trabajo para listado'!$A$155:$A$1048576,0),MATCH((CUADRO!F$5&amp;$E670),'Hoja de Trabajo para listado'!$A$151:$Z$151,0)),0)+IFERROR(INDEX('Hoja de Trabajo para listado'!$AB$155:$BA$1048576,MATCH($A670,'Hoja de Trabajo para listado'!$AB$155:$AB$1048576,0),MATCH((CUADRO!F$5&amp;$E670),'Hoja de Trabajo para listado'!$AB$151:$BA$151,0)),0)+IFERROR(INDEX('Hoja de Trabajo para listado'!$BC$155:$CB$1048576,MATCH($A670,'Hoja de Trabajo para listado'!$BC$155:$BC$1048576,0),MATCH((CUADRO!F$5&amp;$E670),'Hoja de Trabajo para listado'!$BC$151:$CB$151,0)),0)+IFERROR(INDEX('Hoja de Trabajo para listado'!$DE$153:$DG$274,MATCH($A670,'Hoja de Trabajo para listado'!$DE$153:$DE$1048576,0),MATCH((CUADRO!F$5&amp;$E670),'Hoja de Trabajo para listado'!$DE$151:$DG$151,0)),0)+IFERROR(INDEX('Hoja de Trabajo para listado'!$CD$155:$DC$1048576,MATCH($A670,'Hoja de Trabajo para listado'!$CD$155:$CD$1048576,0),MATCH((CUADRO!F$5&amp;$E670),'Hoja de Trabajo para listado'!$CD$151:$DC$151,0)),0)</f>
        <v>0</v>
      </c>
      <c r="G670" s="243">
        <f ca="1">+IFERROR(INDEX('Hoja de Trabajo para listado'!$A$155:$Z$1048576,MATCH($A670,'Hoja de Trabajo para listado'!$A$155:$A$1048576,0),MATCH((CUADRO!G$5&amp;$E670),'Hoja de Trabajo para listado'!$A$151:$Z$151,0)),0)+IFERROR(INDEX('Hoja de Trabajo para listado'!$AB$155:$BA$1048576,MATCH($A670,'Hoja de Trabajo para listado'!$AB$155:$AB$1048576,0),MATCH((CUADRO!G$5&amp;$E670),'Hoja de Trabajo para listado'!$AB$151:$BA$151,0)),0)+IFERROR(INDEX('Hoja de Trabajo para listado'!$BC$155:$CB$1048576,MATCH($A670,'Hoja de Trabajo para listado'!$BC$155:$BC$1048576,0),MATCH((CUADRO!G$5&amp;$E670),'Hoja de Trabajo para listado'!$BC$151:$CB$151,0)),0)+IFERROR(INDEX('Hoja de Trabajo para listado'!$DE$153:$DG$274,MATCH($A670,'Hoja de Trabajo para listado'!$DE$153:$DE$1048576,0),MATCH((CUADRO!G$5&amp;$E670),'Hoja de Trabajo para listado'!$DE$151:$DG$151,0)),0)+IFERROR(INDEX('Hoja de Trabajo para listado'!$CD$155:$DC$1048576,MATCH($A670,'Hoja de Trabajo para listado'!$CD$155:$CD$1048576,0),MATCH((CUADRO!G$5&amp;$E670),'Hoja de Trabajo para listado'!$CD$151:$DC$151,0)),0)</f>
        <v>0</v>
      </c>
      <c r="H670" s="243">
        <f ca="1">+IFERROR(INDEX('Hoja de Trabajo para listado'!$A$155:$Z$1048576,MATCH($A670,'Hoja de Trabajo para listado'!$A$155:$A$1048576,0),MATCH((CUADRO!H$5&amp;$E670),'Hoja de Trabajo para listado'!$A$151:$Z$151,0)),0)+IFERROR(INDEX('Hoja de Trabajo para listado'!$AB$155:$BA$1048576,MATCH($A670,'Hoja de Trabajo para listado'!$AB$155:$AB$1048576,0),MATCH((CUADRO!H$5&amp;$E670),'Hoja de Trabajo para listado'!$AB$151:$BA$151,0)),0)+IFERROR(INDEX('Hoja de Trabajo para listado'!$BC$155:$CB$1048576,MATCH($A670,'Hoja de Trabajo para listado'!$BC$155:$BC$1048576,0),MATCH((CUADRO!H$5&amp;$E670),'Hoja de Trabajo para listado'!$BC$151:$CB$151,0)),0)+IFERROR(INDEX('Hoja de Trabajo para listado'!$DE$153:$DG$274,MATCH($A670,'Hoja de Trabajo para listado'!$DE$153:$DE$1048576,0),MATCH((CUADRO!H$5&amp;$E670),'Hoja de Trabajo para listado'!$DE$151:$DG$151,0)),0)+IFERROR(INDEX('Hoja de Trabajo para listado'!$CD$155:$DC$1048576,MATCH($A670,'Hoja de Trabajo para listado'!$CD$155:$CD$1048576,0),MATCH((CUADRO!H$5&amp;$E670),'Hoja de Trabajo para listado'!$CD$151:$DC$151,0)),0)</f>
        <v>0</v>
      </c>
      <c r="I670" s="243">
        <f ca="1">+IFERROR(INDEX('Hoja de Trabajo para listado'!$A$155:$Z$1048576,MATCH($A670,'Hoja de Trabajo para listado'!$A$155:$A$1048576,0),MATCH((CUADRO!I$5&amp;$E670),'Hoja de Trabajo para listado'!$A$151:$Z$151,0)),0)+IFERROR(INDEX('Hoja de Trabajo para listado'!$AB$155:$BA$1048576,MATCH($A670,'Hoja de Trabajo para listado'!$AB$155:$AB$1048576,0),MATCH((CUADRO!I$5&amp;$E670),'Hoja de Trabajo para listado'!$AB$151:$BA$151,0)),0)+IFERROR(INDEX('Hoja de Trabajo para listado'!$BC$155:$CB$1048576,MATCH($A670,'Hoja de Trabajo para listado'!$BC$155:$BC$1048576,0),MATCH((CUADRO!I$5&amp;$E670),'Hoja de Trabajo para listado'!$BC$151:$CB$151,0)),0)+IFERROR(INDEX('Hoja de Trabajo para listado'!$DE$153:$DG$274,MATCH($A670,'Hoja de Trabajo para listado'!$DE$153:$DE$1048576,0),MATCH((CUADRO!I$5&amp;$E670),'Hoja de Trabajo para listado'!$DE$151:$DG$151,0)),0)+IFERROR(INDEX('Hoja de Trabajo para listado'!$CD$155:$DC$1048576,MATCH($A670,'Hoja de Trabajo para listado'!$CD$155:$CD$1048576,0),MATCH((CUADRO!I$5&amp;$E670),'Hoja de Trabajo para listado'!$CD$151:$DC$151,0)),0)</f>
        <v>0</v>
      </c>
      <c r="J670" s="243">
        <f ca="1">+IFERROR(INDEX('Hoja de Trabajo para listado'!$A$155:$Z$1048576,MATCH($A670,'Hoja de Trabajo para listado'!$A$155:$A$1048576,0),MATCH((CUADRO!J$5&amp;$E670),'Hoja de Trabajo para listado'!$A$151:$Z$151,0)),0)+IFERROR(INDEX('Hoja de Trabajo para listado'!$AB$155:$BA$1048576,MATCH($A670,'Hoja de Trabajo para listado'!$AB$155:$AB$1048576,0),MATCH((CUADRO!J$5&amp;$E670),'Hoja de Trabajo para listado'!$AB$151:$BA$151,0)),0)+IFERROR(INDEX('Hoja de Trabajo para listado'!$BC$155:$CB$1048576,MATCH($A670,'Hoja de Trabajo para listado'!$BC$155:$BC$1048576,0),MATCH((CUADRO!J$5&amp;$E670),'Hoja de Trabajo para listado'!$BC$151:$CB$151,0)),0)+IFERROR(INDEX('Hoja de Trabajo para listado'!$DE$153:$DG$274,MATCH($A670,'Hoja de Trabajo para listado'!$DE$153:$DE$1048576,0),MATCH((CUADRO!J$5&amp;$E670),'Hoja de Trabajo para listado'!$DE$151:$DG$151,0)),0)+IFERROR(INDEX('Hoja de Trabajo para listado'!$CD$155:$DC$1048576,MATCH($A670,'Hoja de Trabajo para listado'!$CD$155:$CD$1048576,0),MATCH((CUADRO!J$5&amp;$E670),'Hoja de Trabajo para listado'!$CD$151:$DC$151,0)),0)</f>
        <v>0</v>
      </c>
      <c r="K670" s="243">
        <f ca="1">+IFERROR(INDEX('Hoja de Trabajo para listado'!$A$155:$Z$1048576,MATCH($A670,'Hoja de Trabajo para listado'!$A$155:$A$1048576,0),MATCH((CUADRO!K$5&amp;$E670),'Hoja de Trabajo para listado'!$A$151:$Z$151,0)),0)+IFERROR(INDEX('Hoja de Trabajo para listado'!$AB$155:$BA$1048576,MATCH($A670,'Hoja de Trabajo para listado'!$AB$155:$AB$1048576,0),MATCH((CUADRO!K$5&amp;$E670),'Hoja de Trabajo para listado'!$AB$151:$BA$151,0)),0)+IFERROR(INDEX('Hoja de Trabajo para listado'!$BC$155:$CB$1048576,MATCH($A670,'Hoja de Trabajo para listado'!$BC$155:$BC$1048576,0),MATCH((CUADRO!K$5&amp;$E670),'Hoja de Trabajo para listado'!$BC$151:$CB$151,0)),0)+IFERROR(INDEX('Hoja de Trabajo para listado'!$DE$153:$DG$274,MATCH($A670,'Hoja de Trabajo para listado'!$DE$153:$DE$1048576,0),MATCH((CUADRO!K$5&amp;$E670),'Hoja de Trabajo para listado'!$DE$151:$DG$151,0)),0)+IFERROR(INDEX('Hoja de Trabajo para listado'!$CD$155:$DC$1048576,MATCH($A670,'Hoja de Trabajo para listado'!$CD$155:$CD$1048576,0),MATCH((CUADRO!K$5&amp;$E670),'Hoja de Trabajo para listado'!$CD$151:$DC$151,0)),0)</f>
        <v>0</v>
      </c>
      <c r="L670" s="243">
        <f ca="1">+IFERROR(INDEX('Hoja de Trabajo para listado'!$A$155:$Z$1048576,MATCH($A670,'Hoja de Trabajo para listado'!$A$155:$A$1048576,0),MATCH((CUADRO!L$5&amp;$E670),'Hoja de Trabajo para listado'!$A$151:$Z$151,0)),0)+IFERROR(INDEX('Hoja de Trabajo para listado'!$AB$155:$BA$1048576,MATCH($A670,'Hoja de Trabajo para listado'!$AB$155:$AB$1048576,0),MATCH((CUADRO!L$5&amp;$E670),'Hoja de Trabajo para listado'!$AB$151:$BA$151,0)),0)+IFERROR(INDEX('Hoja de Trabajo para listado'!$BC$155:$CB$1048576,MATCH($A670,'Hoja de Trabajo para listado'!$BC$155:$BC$1048576,0),MATCH((CUADRO!L$5&amp;$E670),'Hoja de Trabajo para listado'!$BC$151:$CB$151,0)),0)+IFERROR(INDEX('Hoja de Trabajo para listado'!$DE$153:$DG$274,MATCH($A670,'Hoja de Trabajo para listado'!$DE$153:$DE$1048576,0),MATCH((CUADRO!L$5&amp;$E670),'Hoja de Trabajo para listado'!$DE$151:$DG$151,0)),0)+IFERROR(INDEX('Hoja de Trabajo para listado'!$CD$155:$DC$1048576,MATCH($A670,'Hoja de Trabajo para listado'!$CD$155:$CD$1048576,0),MATCH((CUADRO!L$5&amp;$E670),'Hoja de Trabajo para listado'!$CD$151:$DC$151,0)),0)</f>
        <v>0</v>
      </c>
      <c r="M670" s="243">
        <f ca="1">+IFERROR(INDEX('Hoja de Trabajo para listado'!$A$155:$Z$1048576,MATCH($A670,'Hoja de Trabajo para listado'!$A$155:$A$1048576,0),MATCH((CUADRO!M$5&amp;$E670),'Hoja de Trabajo para listado'!$A$151:$Z$151,0)),0)+IFERROR(INDEX('Hoja de Trabajo para listado'!$AB$155:$BA$1048576,MATCH($A670,'Hoja de Trabajo para listado'!$AB$155:$AB$1048576,0),MATCH((CUADRO!M$5&amp;$E670),'Hoja de Trabajo para listado'!$AB$151:$BA$151,0)),0)+IFERROR(INDEX('Hoja de Trabajo para listado'!$BC$155:$CB$1048576,MATCH($A670,'Hoja de Trabajo para listado'!$BC$155:$BC$1048576,0),MATCH((CUADRO!M$5&amp;$E670),'Hoja de Trabajo para listado'!$BC$151:$CB$151,0)),0)+IFERROR(INDEX('Hoja de Trabajo para listado'!$DE$153:$DG$274,MATCH($A670,'Hoja de Trabajo para listado'!$DE$153:$DE$1048576,0),MATCH((CUADRO!M$5&amp;$E670),'Hoja de Trabajo para listado'!$DE$151:$DG$151,0)),0)+IFERROR(INDEX('Hoja de Trabajo para listado'!$CD$155:$DC$1048576,MATCH($A670,'Hoja de Trabajo para listado'!$CD$155:$CD$1048576,0),MATCH((CUADRO!M$5&amp;$E670),'Hoja de Trabajo para listado'!$CD$151:$DC$151,0)),0)</f>
        <v>0</v>
      </c>
      <c r="N670" s="243">
        <f ca="1">+IFERROR(INDEX('Hoja de Trabajo para listado'!$A$155:$Z$1048576,MATCH($A670,'Hoja de Trabajo para listado'!$A$155:$A$1048576,0),MATCH((CUADRO!N$5&amp;$E670),'Hoja de Trabajo para listado'!$A$151:$Z$151,0)),0)+IFERROR(INDEX('Hoja de Trabajo para listado'!$AB$155:$BA$1048576,MATCH($A670,'Hoja de Trabajo para listado'!$AB$155:$AB$1048576,0),MATCH((CUADRO!N$5&amp;$E670),'Hoja de Trabajo para listado'!$AB$151:$BA$151,0)),0)+IFERROR(INDEX('Hoja de Trabajo para listado'!$BC$155:$CB$1048576,MATCH($A670,'Hoja de Trabajo para listado'!$BC$155:$BC$1048576,0),MATCH((CUADRO!N$5&amp;$E670),'Hoja de Trabajo para listado'!$BC$151:$CB$151,0)),0)+IFERROR(INDEX('Hoja de Trabajo para listado'!$DE$153:$DG$274,MATCH($A670,'Hoja de Trabajo para listado'!$DE$153:$DE$1048576,0),MATCH((CUADRO!N$5&amp;$E670),'Hoja de Trabajo para listado'!$DE$151:$DG$151,0)),0)+IFERROR(INDEX('Hoja de Trabajo para listado'!$CD$155:$DC$1048576,MATCH($A670,'Hoja de Trabajo para listado'!$CD$155:$CD$1048576,0),MATCH((CUADRO!N$5&amp;$E670),'Hoja de Trabajo para listado'!$CD$151:$DC$151,0)),0)</f>
        <v>0</v>
      </c>
      <c r="O670" s="243">
        <f ca="1">+IFERROR(INDEX('Hoja de Trabajo para listado'!$A$155:$Z$1048576,MATCH($A670,'Hoja de Trabajo para listado'!$A$155:$A$1048576,0),MATCH((CUADRO!O$5&amp;$E670),'Hoja de Trabajo para listado'!$A$151:$Z$151,0)),0)+IFERROR(INDEX('Hoja de Trabajo para listado'!$AB$155:$BA$1048576,MATCH($A670,'Hoja de Trabajo para listado'!$AB$155:$AB$1048576,0),MATCH((CUADRO!O$5&amp;$E670),'Hoja de Trabajo para listado'!$AB$151:$BA$151,0)),0)+IFERROR(INDEX('Hoja de Trabajo para listado'!$BC$155:$CB$1048576,MATCH($A670,'Hoja de Trabajo para listado'!$BC$155:$BC$1048576,0),MATCH((CUADRO!O$5&amp;$E670),'Hoja de Trabajo para listado'!$BC$151:$CB$151,0)),0)+IFERROR(INDEX('Hoja de Trabajo para listado'!$DE$153:$DG$274,MATCH($A670,'Hoja de Trabajo para listado'!$DE$153:$DE$1048576,0),MATCH((CUADRO!O$5&amp;$E670),'Hoja de Trabajo para listado'!$DE$151:$DG$151,0)),0)+IFERROR(INDEX('Hoja de Trabajo para listado'!$CD$155:$DC$1048576,MATCH($A670,'Hoja de Trabajo para listado'!$CD$155:$CD$1048576,0),MATCH((CUADRO!O$5&amp;$E670),'Hoja de Trabajo para listado'!$CD$151:$DC$151,0)),0)</f>
        <v>0</v>
      </c>
      <c r="P670" s="243">
        <f ca="1">+IFERROR(INDEX('Hoja de Trabajo para listado'!$A$155:$Z$1048576,MATCH($A670,'Hoja de Trabajo para listado'!$A$155:$A$1048576,0),MATCH((CUADRO!P$5&amp;$E670),'Hoja de Trabajo para listado'!$A$151:$Z$151,0)),0)+IFERROR(INDEX('Hoja de Trabajo para listado'!$AB$155:$BA$1048576,MATCH($A670,'Hoja de Trabajo para listado'!$AB$155:$AB$1048576,0),MATCH((CUADRO!P$5&amp;$E670),'Hoja de Trabajo para listado'!$AB$151:$BA$151,0)),0)+IFERROR(INDEX('Hoja de Trabajo para listado'!$BC$155:$CB$1048576,MATCH($A670,'Hoja de Trabajo para listado'!$BC$155:$BC$1048576,0),MATCH((CUADRO!P$5&amp;$E670),'Hoja de Trabajo para listado'!$BC$151:$CB$151,0)),0)+IFERROR(INDEX('Hoja de Trabajo para listado'!$DE$153:$DG$274,MATCH($A670,'Hoja de Trabajo para listado'!$DE$153:$DE$1048576,0),MATCH((CUADRO!P$5&amp;$E670),'Hoja de Trabajo para listado'!$DE$151:$DG$151,0)),0)+IFERROR(INDEX('Hoja de Trabajo para listado'!$CD$155:$DC$1048576,MATCH($A670,'Hoja de Trabajo para listado'!$CD$155:$CD$1048576,0),MATCH((CUADRO!P$5&amp;$E670),'Hoja de Trabajo para listado'!$CD$151:$DC$151,0)),0)</f>
        <v>0</v>
      </c>
      <c r="Q670" s="243">
        <f ca="1">+IFERROR(INDEX('Hoja de Trabajo para listado'!$A$155:$Z$1048576,MATCH($A670,'Hoja de Trabajo para listado'!$A$155:$A$1048576,0),MATCH((CUADRO!Q$5&amp;$E670),'Hoja de Trabajo para listado'!$A$151:$Z$151,0)),0)+IFERROR(INDEX('Hoja de Trabajo para listado'!$AB$155:$BA$1048576,MATCH($A670,'Hoja de Trabajo para listado'!$AB$155:$AB$1048576,0),MATCH((CUADRO!Q$5&amp;$E670),'Hoja de Trabajo para listado'!$AB$151:$BA$151,0)),0)+IFERROR(INDEX('Hoja de Trabajo para listado'!$BC$155:$CB$1048576,MATCH($A670,'Hoja de Trabajo para listado'!$BC$155:$BC$1048576,0),MATCH((CUADRO!Q$5&amp;$E670),'Hoja de Trabajo para listado'!$BC$151:$CB$151,0)),0)+IFERROR(INDEX('Hoja de Trabajo para listado'!$DE$153:$DG$274,MATCH($A670,'Hoja de Trabajo para listado'!$DE$153:$DE$1048576,0),MATCH((CUADRO!Q$5&amp;$E670),'Hoja de Trabajo para listado'!$DE$151:$DG$151,0)),0)+IFERROR(INDEX('Hoja de Trabajo para listado'!$CD$155:$DC$1048576,MATCH($A670,'Hoja de Trabajo para listado'!$CD$155:$CD$1048576,0),MATCH((CUADRO!Q$5&amp;$E670),'Hoja de Trabajo para listado'!$CD$151:$DC$151,0)),0)</f>
        <v>0</v>
      </c>
      <c r="R670" s="243">
        <f t="shared" ca="1" si="23"/>
        <v>0</v>
      </c>
      <c r="S670" s="249"/>
      <c r="T670" s="243">
        <f ca="1">+T671</f>
        <v>0</v>
      </c>
      <c r="U670" s="242">
        <f t="shared" si="24"/>
        <v>1</v>
      </c>
      <c r="V670" s="333" t="str">
        <f>+VLOOKUP(A670,bd_lista!$A$3:$E$590,5,FALSE)</f>
        <v>Gobiernos Autonomos Municipales</v>
      </c>
      <c r="W670" s="383" t="str">
        <f>+V670</f>
        <v>Gobiernos Autonomos Municipales</v>
      </c>
      <c r="X670" s="242">
        <f>+VLOOKUP(A670,[3]Sheet1!$A$13:$D$744,4,FALSE)</f>
        <v>0</v>
      </c>
      <c r="Y670" s="242" t="e">
        <f>+VLOOKUP(X670,bd_lista!$A$3:$C$590,3,FALSE)</f>
        <v>#N/A</v>
      </c>
      <c r="Z670" s="294">
        <f>+X670</f>
        <v>0</v>
      </c>
      <c r="AA670" s="295" t="e">
        <f>+Y670</f>
        <v>#N/A</v>
      </c>
    </row>
    <row r="671" spans="1:27" customFormat="1" ht="15" hidden="1" customHeight="1">
      <c r="A671" s="32">
        <v>1301</v>
      </c>
      <c r="B671" s="389"/>
      <c r="C671" s="247" t="str">
        <f>+VLOOKUP(A671,bd_lista!$A$3:$C$590,3,FALSE)</f>
        <v>Gobierno Autónomo Municipal de Cochabamba</v>
      </c>
      <c r="D671" s="386"/>
      <c r="E671" s="244" t="s">
        <v>1305</v>
      </c>
      <c r="F671" s="243">
        <f ca="1">+IFERROR(INDEX('Hoja de Trabajo para listado'!$A$155:$Z$1048576,MATCH($A671,'Hoja de Trabajo para listado'!$A$155:$A$1048576,0),MATCH((CUADRO!F$5&amp;$E671),'Hoja de Trabajo para listado'!$A$151:$Z$151,0)),0)+IFERROR(INDEX('Hoja de Trabajo para listado'!$AB$155:$BA$1048576,MATCH($A671,'Hoja de Trabajo para listado'!$AB$155:$AB$1048576,0),MATCH((CUADRO!F$5&amp;$E671),'Hoja de Trabajo para listado'!$AB$151:$BA$151,0)),0)+IFERROR(INDEX('Hoja de Trabajo para listado'!$BC$155:$CB$1048576,MATCH($A671,'Hoja de Trabajo para listado'!$BC$155:$BC$1048576,0),MATCH((CUADRO!F$5&amp;$E671),'Hoja de Trabajo para listado'!$BC$151:$CB$151,0)),0)+IFERROR(INDEX('Hoja de Trabajo para listado'!$DE$153:$DG$274,MATCH($A671,'Hoja de Trabajo para listado'!$DE$153:$DE$1048576,0),MATCH((CUADRO!F$5&amp;$E671),'Hoja de Trabajo para listado'!$DE$151:$DG$151,0)),0)+IFERROR(INDEX('Hoja de Trabajo para listado'!$CD$155:$DC$1048576,MATCH($A671,'Hoja de Trabajo para listado'!$CD$155:$CD$1048576,0),MATCH((CUADRO!F$5&amp;$E671),'Hoja de Trabajo para listado'!$CD$151:$DC$151,0)),0)</f>
        <v>0</v>
      </c>
      <c r="G671" s="243">
        <f ca="1">+IFERROR(INDEX('Hoja de Trabajo para listado'!$A$155:$Z$1048576,MATCH($A671,'Hoja de Trabajo para listado'!$A$155:$A$1048576,0),MATCH((CUADRO!G$5&amp;$E671),'Hoja de Trabajo para listado'!$A$151:$Z$151,0)),0)+IFERROR(INDEX('Hoja de Trabajo para listado'!$AB$155:$BA$1048576,MATCH($A671,'Hoja de Trabajo para listado'!$AB$155:$AB$1048576,0),MATCH((CUADRO!G$5&amp;$E671),'Hoja de Trabajo para listado'!$AB$151:$BA$151,0)),0)+IFERROR(INDEX('Hoja de Trabajo para listado'!$BC$155:$CB$1048576,MATCH($A671,'Hoja de Trabajo para listado'!$BC$155:$BC$1048576,0),MATCH((CUADRO!G$5&amp;$E671),'Hoja de Trabajo para listado'!$BC$151:$CB$151,0)),0)+IFERROR(INDEX('Hoja de Trabajo para listado'!$DE$153:$DG$274,MATCH($A671,'Hoja de Trabajo para listado'!$DE$153:$DE$1048576,0),MATCH((CUADRO!G$5&amp;$E671),'Hoja de Trabajo para listado'!$DE$151:$DG$151,0)),0)+IFERROR(INDEX('Hoja de Trabajo para listado'!$CD$155:$DC$1048576,MATCH($A671,'Hoja de Trabajo para listado'!$CD$155:$CD$1048576,0),MATCH((CUADRO!G$5&amp;$E671),'Hoja de Trabajo para listado'!$CD$151:$DC$151,0)),0)</f>
        <v>0</v>
      </c>
      <c r="H671" s="243">
        <f ca="1">+IFERROR(INDEX('Hoja de Trabajo para listado'!$A$155:$Z$1048576,MATCH($A671,'Hoja de Trabajo para listado'!$A$155:$A$1048576,0),MATCH((CUADRO!H$5&amp;$E671),'Hoja de Trabajo para listado'!$A$151:$Z$151,0)),0)+IFERROR(INDEX('Hoja de Trabajo para listado'!$AB$155:$BA$1048576,MATCH($A671,'Hoja de Trabajo para listado'!$AB$155:$AB$1048576,0),MATCH((CUADRO!H$5&amp;$E671),'Hoja de Trabajo para listado'!$AB$151:$BA$151,0)),0)+IFERROR(INDEX('Hoja de Trabajo para listado'!$BC$155:$CB$1048576,MATCH($A671,'Hoja de Trabajo para listado'!$BC$155:$BC$1048576,0),MATCH((CUADRO!H$5&amp;$E671),'Hoja de Trabajo para listado'!$BC$151:$CB$151,0)),0)+IFERROR(INDEX('Hoja de Trabajo para listado'!$DE$153:$DG$274,MATCH($A671,'Hoja de Trabajo para listado'!$DE$153:$DE$1048576,0),MATCH((CUADRO!H$5&amp;$E671),'Hoja de Trabajo para listado'!$DE$151:$DG$151,0)),0)+IFERROR(INDEX('Hoja de Trabajo para listado'!$CD$155:$DC$1048576,MATCH($A671,'Hoja de Trabajo para listado'!$CD$155:$CD$1048576,0),MATCH((CUADRO!H$5&amp;$E671),'Hoja de Trabajo para listado'!$CD$151:$DC$151,0)),0)</f>
        <v>0</v>
      </c>
      <c r="I671" s="243">
        <f ca="1">+IFERROR(INDEX('Hoja de Trabajo para listado'!$A$155:$Z$1048576,MATCH($A671,'Hoja de Trabajo para listado'!$A$155:$A$1048576,0),MATCH((CUADRO!I$5&amp;$E671),'Hoja de Trabajo para listado'!$A$151:$Z$151,0)),0)+IFERROR(INDEX('Hoja de Trabajo para listado'!$AB$155:$BA$1048576,MATCH($A671,'Hoja de Trabajo para listado'!$AB$155:$AB$1048576,0),MATCH((CUADRO!I$5&amp;$E671),'Hoja de Trabajo para listado'!$AB$151:$BA$151,0)),0)+IFERROR(INDEX('Hoja de Trabajo para listado'!$BC$155:$CB$1048576,MATCH($A671,'Hoja de Trabajo para listado'!$BC$155:$BC$1048576,0),MATCH((CUADRO!I$5&amp;$E671),'Hoja de Trabajo para listado'!$BC$151:$CB$151,0)),0)+IFERROR(INDEX('Hoja de Trabajo para listado'!$DE$153:$DG$274,MATCH($A671,'Hoja de Trabajo para listado'!$DE$153:$DE$1048576,0),MATCH((CUADRO!I$5&amp;$E671),'Hoja de Trabajo para listado'!$DE$151:$DG$151,0)),0)+IFERROR(INDEX('Hoja de Trabajo para listado'!$CD$155:$DC$1048576,MATCH($A671,'Hoja de Trabajo para listado'!$CD$155:$CD$1048576,0),MATCH((CUADRO!I$5&amp;$E671),'Hoja de Trabajo para listado'!$CD$151:$DC$151,0)),0)</f>
        <v>0</v>
      </c>
      <c r="J671" s="243">
        <f ca="1">+IFERROR(INDEX('Hoja de Trabajo para listado'!$A$155:$Z$1048576,MATCH($A671,'Hoja de Trabajo para listado'!$A$155:$A$1048576,0),MATCH((CUADRO!J$5&amp;$E671),'Hoja de Trabajo para listado'!$A$151:$Z$151,0)),0)+IFERROR(INDEX('Hoja de Trabajo para listado'!$AB$155:$BA$1048576,MATCH($A671,'Hoja de Trabajo para listado'!$AB$155:$AB$1048576,0),MATCH((CUADRO!J$5&amp;$E671),'Hoja de Trabajo para listado'!$AB$151:$BA$151,0)),0)+IFERROR(INDEX('Hoja de Trabajo para listado'!$BC$155:$CB$1048576,MATCH($A671,'Hoja de Trabajo para listado'!$BC$155:$BC$1048576,0),MATCH((CUADRO!J$5&amp;$E671),'Hoja de Trabajo para listado'!$BC$151:$CB$151,0)),0)+IFERROR(INDEX('Hoja de Trabajo para listado'!$DE$153:$DG$274,MATCH($A671,'Hoja de Trabajo para listado'!$DE$153:$DE$1048576,0),MATCH((CUADRO!J$5&amp;$E671),'Hoja de Trabajo para listado'!$DE$151:$DG$151,0)),0)+IFERROR(INDEX('Hoja de Trabajo para listado'!$CD$155:$DC$1048576,MATCH($A671,'Hoja de Trabajo para listado'!$CD$155:$CD$1048576,0),MATCH((CUADRO!J$5&amp;$E671),'Hoja de Trabajo para listado'!$CD$151:$DC$151,0)),0)</f>
        <v>0</v>
      </c>
      <c r="K671" s="243">
        <f ca="1">+IFERROR(INDEX('Hoja de Trabajo para listado'!$A$155:$Z$1048576,MATCH($A671,'Hoja de Trabajo para listado'!$A$155:$A$1048576,0),MATCH((CUADRO!K$5&amp;$E671),'Hoja de Trabajo para listado'!$A$151:$Z$151,0)),0)+IFERROR(INDEX('Hoja de Trabajo para listado'!$AB$155:$BA$1048576,MATCH($A671,'Hoja de Trabajo para listado'!$AB$155:$AB$1048576,0),MATCH((CUADRO!K$5&amp;$E671),'Hoja de Trabajo para listado'!$AB$151:$BA$151,0)),0)+IFERROR(INDEX('Hoja de Trabajo para listado'!$BC$155:$CB$1048576,MATCH($A671,'Hoja de Trabajo para listado'!$BC$155:$BC$1048576,0),MATCH((CUADRO!K$5&amp;$E671),'Hoja de Trabajo para listado'!$BC$151:$CB$151,0)),0)+IFERROR(INDEX('Hoja de Trabajo para listado'!$DE$153:$DG$274,MATCH($A671,'Hoja de Trabajo para listado'!$DE$153:$DE$1048576,0),MATCH((CUADRO!K$5&amp;$E671),'Hoja de Trabajo para listado'!$DE$151:$DG$151,0)),0)+IFERROR(INDEX('Hoja de Trabajo para listado'!$CD$155:$DC$1048576,MATCH($A671,'Hoja de Trabajo para listado'!$CD$155:$CD$1048576,0),MATCH((CUADRO!K$5&amp;$E671),'Hoja de Trabajo para listado'!$CD$151:$DC$151,0)),0)</f>
        <v>0</v>
      </c>
      <c r="L671" s="243">
        <f ca="1">+IFERROR(INDEX('Hoja de Trabajo para listado'!$A$155:$Z$1048576,MATCH($A671,'Hoja de Trabajo para listado'!$A$155:$A$1048576,0),MATCH((CUADRO!L$5&amp;$E671),'Hoja de Trabajo para listado'!$A$151:$Z$151,0)),0)+IFERROR(INDEX('Hoja de Trabajo para listado'!$AB$155:$BA$1048576,MATCH($A671,'Hoja de Trabajo para listado'!$AB$155:$AB$1048576,0),MATCH((CUADRO!L$5&amp;$E671),'Hoja de Trabajo para listado'!$AB$151:$BA$151,0)),0)+IFERROR(INDEX('Hoja de Trabajo para listado'!$BC$155:$CB$1048576,MATCH($A671,'Hoja de Trabajo para listado'!$BC$155:$BC$1048576,0),MATCH((CUADRO!L$5&amp;$E671),'Hoja de Trabajo para listado'!$BC$151:$CB$151,0)),0)+IFERROR(INDEX('Hoja de Trabajo para listado'!$DE$153:$DG$274,MATCH($A671,'Hoja de Trabajo para listado'!$DE$153:$DE$1048576,0),MATCH((CUADRO!L$5&amp;$E671),'Hoja de Trabajo para listado'!$DE$151:$DG$151,0)),0)+IFERROR(INDEX('Hoja de Trabajo para listado'!$CD$155:$DC$1048576,MATCH($A671,'Hoja de Trabajo para listado'!$CD$155:$CD$1048576,0),MATCH((CUADRO!L$5&amp;$E671),'Hoja de Trabajo para listado'!$CD$151:$DC$151,0)),0)</f>
        <v>0</v>
      </c>
      <c r="M671" s="243">
        <f ca="1">+IFERROR(INDEX('Hoja de Trabajo para listado'!$A$155:$Z$1048576,MATCH($A671,'Hoja de Trabajo para listado'!$A$155:$A$1048576,0),MATCH((CUADRO!M$5&amp;$E671),'Hoja de Trabajo para listado'!$A$151:$Z$151,0)),0)+IFERROR(INDEX('Hoja de Trabajo para listado'!$AB$155:$BA$1048576,MATCH($A671,'Hoja de Trabajo para listado'!$AB$155:$AB$1048576,0),MATCH((CUADRO!M$5&amp;$E671),'Hoja de Trabajo para listado'!$AB$151:$BA$151,0)),0)+IFERROR(INDEX('Hoja de Trabajo para listado'!$BC$155:$CB$1048576,MATCH($A671,'Hoja de Trabajo para listado'!$BC$155:$BC$1048576,0),MATCH((CUADRO!M$5&amp;$E671),'Hoja de Trabajo para listado'!$BC$151:$CB$151,0)),0)+IFERROR(INDEX('Hoja de Trabajo para listado'!$DE$153:$DG$274,MATCH($A671,'Hoja de Trabajo para listado'!$DE$153:$DE$1048576,0),MATCH((CUADRO!M$5&amp;$E671),'Hoja de Trabajo para listado'!$DE$151:$DG$151,0)),0)+IFERROR(INDEX('Hoja de Trabajo para listado'!$CD$155:$DC$1048576,MATCH($A671,'Hoja de Trabajo para listado'!$CD$155:$CD$1048576,0),MATCH((CUADRO!M$5&amp;$E671),'Hoja de Trabajo para listado'!$CD$151:$DC$151,0)),0)</f>
        <v>0</v>
      </c>
      <c r="N671" s="243">
        <f ca="1">+IFERROR(INDEX('Hoja de Trabajo para listado'!$A$155:$Z$1048576,MATCH($A671,'Hoja de Trabajo para listado'!$A$155:$A$1048576,0),MATCH((CUADRO!N$5&amp;$E671),'Hoja de Trabajo para listado'!$A$151:$Z$151,0)),0)+IFERROR(INDEX('Hoja de Trabajo para listado'!$AB$155:$BA$1048576,MATCH($A671,'Hoja de Trabajo para listado'!$AB$155:$AB$1048576,0),MATCH((CUADRO!N$5&amp;$E671),'Hoja de Trabajo para listado'!$AB$151:$BA$151,0)),0)+IFERROR(INDEX('Hoja de Trabajo para listado'!$BC$155:$CB$1048576,MATCH($A671,'Hoja de Trabajo para listado'!$BC$155:$BC$1048576,0),MATCH((CUADRO!N$5&amp;$E671),'Hoja de Trabajo para listado'!$BC$151:$CB$151,0)),0)+IFERROR(INDEX('Hoja de Trabajo para listado'!$DE$153:$DG$274,MATCH($A671,'Hoja de Trabajo para listado'!$DE$153:$DE$1048576,0),MATCH((CUADRO!N$5&amp;$E671),'Hoja de Trabajo para listado'!$DE$151:$DG$151,0)),0)+IFERROR(INDEX('Hoja de Trabajo para listado'!$CD$155:$DC$1048576,MATCH($A671,'Hoja de Trabajo para listado'!$CD$155:$CD$1048576,0),MATCH((CUADRO!N$5&amp;$E671),'Hoja de Trabajo para listado'!$CD$151:$DC$151,0)),0)</f>
        <v>0</v>
      </c>
      <c r="O671" s="243">
        <f ca="1">+IFERROR(INDEX('Hoja de Trabajo para listado'!$A$155:$Z$1048576,MATCH($A671,'Hoja de Trabajo para listado'!$A$155:$A$1048576,0),MATCH((CUADRO!O$5&amp;$E671),'Hoja de Trabajo para listado'!$A$151:$Z$151,0)),0)+IFERROR(INDEX('Hoja de Trabajo para listado'!$AB$155:$BA$1048576,MATCH($A671,'Hoja de Trabajo para listado'!$AB$155:$AB$1048576,0),MATCH((CUADRO!O$5&amp;$E671),'Hoja de Trabajo para listado'!$AB$151:$BA$151,0)),0)+IFERROR(INDEX('Hoja de Trabajo para listado'!$BC$155:$CB$1048576,MATCH($A671,'Hoja de Trabajo para listado'!$BC$155:$BC$1048576,0),MATCH((CUADRO!O$5&amp;$E671),'Hoja de Trabajo para listado'!$BC$151:$CB$151,0)),0)+IFERROR(INDEX('Hoja de Trabajo para listado'!$DE$153:$DG$274,MATCH($A671,'Hoja de Trabajo para listado'!$DE$153:$DE$1048576,0),MATCH((CUADRO!O$5&amp;$E671),'Hoja de Trabajo para listado'!$DE$151:$DG$151,0)),0)+IFERROR(INDEX('Hoja de Trabajo para listado'!$CD$155:$DC$1048576,MATCH($A671,'Hoja de Trabajo para listado'!$CD$155:$CD$1048576,0),MATCH((CUADRO!O$5&amp;$E671),'Hoja de Trabajo para listado'!$CD$151:$DC$151,0)),0)</f>
        <v>0</v>
      </c>
      <c r="P671" s="243">
        <f ca="1">+IFERROR(INDEX('Hoja de Trabajo para listado'!$A$155:$Z$1048576,MATCH($A671,'Hoja de Trabajo para listado'!$A$155:$A$1048576,0),MATCH((CUADRO!P$5&amp;$E671),'Hoja de Trabajo para listado'!$A$151:$Z$151,0)),0)+IFERROR(INDEX('Hoja de Trabajo para listado'!$AB$155:$BA$1048576,MATCH($A671,'Hoja de Trabajo para listado'!$AB$155:$AB$1048576,0),MATCH((CUADRO!P$5&amp;$E671),'Hoja de Trabajo para listado'!$AB$151:$BA$151,0)),0)+IFERROR(INDEX('Hoja de Trabajo para listado'!$BC$155:$CB$1048576,MATCH($A671,'Hoja de Trabajo para listado'!$BC$155:$BC$1048576,0),MATCH((CUADRO!P$5&amp;$E671),'Hoja de Trabajo para listado'!$BC$151:$CB$151,0)),0)+IFERROR(INDEX('Hoja de Trabajo para listado'!$DE$153:$DG$274,MATCH($A671,'Hoja de Trabajo para listado'!$DE$153:$DE$1048576,0),MATCH((CUADRO!P$5&amp;$E671),'Hoja de Trabajo para listado'!$DE$151:$DG$151,0)),0)+IFERROR(INDEX('Hoja de Trabajo para listado'!$CD$155:$DC$1048576,MATCH($A671,'Hoja de Trabajo para listado'!$CD$155:$CD$1048576,0),MATCH((CUADRO!P$5&amp;$E671),'Hoja de Trabajo para listado'!$CD$151:$DC$151,0)),0)</f>
        <v>0</v>
      </c>
      <c r="Q671" s="243">
        <f ca="1">+IFERROR(INDEX('Hoja de Trabajo para listado'!$A$155:$Z$1048576,MATCH($A671,'Hoja de Trabajo para listado'!$A$155:$A$1048576,0),MATCH((CUADRO!Q$5&amp;$E671),'Hoja de Trabajo para listado'!$A$151:$Z$151,0)),0)+IFERROR(INDEX('Hoja de Trabajo para listado'!$AB$155:$BA$1048576,MATCH($A671,'Hoja de Trabajo para listado'!$AB$155:$AB$1048576,0),MATCH((CUADRO!Q$5&amp;$E671),'Hoja de Trabajo para listado'!$AB$151:$BA$151,0)),0)+IFERROR(INDEX('Hoja de Trabajo para listado'!$BC$155:$CB$1048576,MATCH($A671,'Hoja de Trabajo para listado'!$BC$155:$BC$1048576,0),MATCH((CUADRO!Q$5&amp;$E671),'Hoja de Trabajo para listado'!$BC$151:$CB$151,0)),0)+IFERROR(INDEX('Hoja de Trabajo para listado'!$DE$153:$DG$274,MATCH($A671,'Hoja de Trabajo para listado'!$DE$153:$DE$1048576,0),MATCH((CUADRO!Q$5&amp;$E671),'Hoja de Trabajo para listado'!$DE$151:$DG$151,0)),0)+IFERROR(INDEX('Hoja de Trabajo para listado'!$CD$155:$DC$1048576,MATCH($A671,'Hoja de Trabajo para listado'!$CD$155:$CD$1048576,0),MATCH((CUADRO!Q$5&amp;$E671),'Hoja de Trabajo para listado'!$CD$151:$DC$151,0)),0)</f>
        <v>0</v>
      </c>
      <c r="R671" s="243">
        <f t="shared" ca="1" si="23"/>
        <v>0</v>
      </c>
      <c r="S671" s="249">
        <f ca="1">+R670+R671</f>
        <v>0</v>
      </c>
      <c r="T671" s="243">
        <f ca="1">+S671</f>
        <v>0</v>
      </c>
      <c r="U671" s="242">
        <f t="shared" si="24"/>
        <v>2</v>
      </c>
      <c r="V671" s="333" t="str">
        <f>+VLOOKUP(A671,bd_lista!$A$3:$E$590,5,FALSE)</f>
        <v>Gobiernos Autonomos Municipales</v>
      </c>
      <c r="W671" s="384"/>
      <c r="X671" s="242">
        <f>+VLOOKUP(A671,[3]Sheet1!$A$13:$D$744,4,FALSE)</f>
        <v>0</v>
      </c>
      <c r="Y671" s="242" t="e">
        <f>+VLOOKUP(X671,bd_lista!$A$3:$C$590,3,FALSE)</f>
        <v>#N/A</v>
      </c>
      <c r="Z671" s="292"/>
      <c r="AA671" s="293"/>
    </row>
    <row r="672" spans="1:27" customFormat="1" ht="15" hidden="1" customHeight="1">
      <c r="A672" s="32">
        <v>1302</v>
      </c>
      <c r="B672" s="388">
        <f>+A672</f>
        <v>1302</v>
      </c>
      <c r="C672" s="247" t="str">
        <f>+VLOOKUP(A672,bd_lista!$A$3:$C$590,3,FALSE)</f>
        <v>Gobierno Autónomo Municipal de Quillacollo</v>
      </c>
      <c r="D672" s="385" t="str">
        <f>+C672</f>
        <v>Gobierno Autónomo Municipal de Quillacollo</v>
      </c>
      <c r="E672" s="242" t="s">
        <v>1304</v>
      </c>
      <c r="F672" s="243">
        <f ca="1">+IFERROR(INDEX('Hoja de Trabajo para listado'!$A$155:$Z$1048576,MATCH($A672,'Hoja de Trabajo para listado'!$A$155:$A$1048576,0),MATCH((CUADRO!F$5&amp;$E672),'Hoja de Trabajo para listado'!$A$151:$Z$151,0)),0)+IFERROR(INDEX('Hoja de Trabajo para listado'!$AB$155:$BA$1048576,MATCH($A672,'Hoja de Trabajo para listado'!$AB$155:$AB$1048576,0),MATCH((CUADRO!F$5&amp;$E672),'Hoja de Trabajo para listado'!$AB$151:$BA$151,0)),0)+IFERROR(INDEX('Hoja de Trabajo para listado'!$BC$155:$CB$1048576,MATCH($A672,'Hoja de Trabajo para listado'!$BC$155:$BC$1048576,0),MATCH((CUADRO!F$5&amp;$E672),'Hoja de Trabajo para listado'!$BC$151:$CB$151,0)),0)+IFERROR(INDEX('Hoja de Trabajo para listado'!$DE$153:$DG$274,MATCH($A672,'Hoja de Trabajo para listado'!$DE$153:$DE$1048576,0),MATCH((CUADRO!F$5&amp;$E672),'Hoja de Trabajo para listado'!$DE$151:$DG$151,0)),0)+IFERROR(INDEX('Hoja de Trabajo para listado'!$CD$155:$DC$1048576,MATCH($A672,'Hoja de Trabajo para listado'!$CD$155:$CD$1048576,0),MATCH((CUADRO!F$5&amp;$E672),'Hoja de Trabajo para listado'!$CD$151:$DC$151,0)),0)</f>
        <v>0</v>
      </c>
      <c r="G672" s="243">
        <f ca="1">+IFERROR(INDEX('Hoja de Trabajo para listado'!$A$155:$Z$1048576,MATCH($A672,'Hoja de Trabajo para listado'!$A$155:$A$1048576,0),MATCH((CUADRO!G$5&amp;$E672),'Hoja de Trabajo para listado'!$A$151:$Z$151,0)),0)+IFERROR(INDEX('Hoja de Trabajo para listado'!$AB$155:$BA$1048576,MATCH($A672,'Hoja de Trabajo para listado'!$AB$155:$AB$1048576,0),MATCH((CUADRO!G$5&amp;$E672),'Hoja de Trabajo para listado'!$AB$151:$BA$151,0)),0)+IFERROR(INDEX('Hoja de Trabajo para listado'!$BC$155:$CB$1048576,MATCH($A672,'Hoja de Trabajo para listado'!$BC$155:$BC$1048576,0),MATCH((CUADRO!G$5&amp;$E672),'Hoja de Trabajo para listado'!$BC$151:$CB$151,0)),0)+IFERROR(INDEX('Hoja de Trabajo para listado'!$DE$153:$DG$274,MATCH($A672,'Hoja de Trabajo para listado'!$DE$153:$DE$1048576,0),MATCH((CUADRO!G$5&amp;$E672),'Hoja de Trabajo para listado'!$DE$151:$DG$151,0)),0)+IFERROR(INDEX('Hoja de Trabajo para listado'!$CD$155:$DC$1048576,MATCH($A672,'Hoja de Trabajo para listado'!$CD$155:$CD$1048576,0),MATCH((CUADRO!G$5&amp;$E672),'Hoja de Trabajo para listado'!$CD$151:$DC$151,0)),0)</f>
        <v>0</v>
      </c>
      <c r="H672" s="243">
        <f ca="1">+IFERROR(INDEX('Hoja de Trabajo para listado'!$A$155:$Z$1048576,MATCH($A672,'Hoja de Trabajo para listado'!$A$155:$A$1048576,0),MATCH((CUADRO!H$5&amp;$E672),'Hoja de Trabajo para listado'!$A$151:$Z$151,0)),0)+IFERROR(INDEX('Hoja de Trabajo para listado'!$AB$155:$BA$1048576,MATCH($A672,'Hoja de Trabajo para listado'!$AB$155:$AB$1048576,0),MATCH((CUADRO!H$5&amp;$E672),'Hoja de Trabajo para listado'!$AB$151:$BA$151,0)),0)+IFERROR(INDEX('Hoja de Trabajo para listado'!$BC$155:$CB$1048576,MATCH($A672,'Hoja de Trabajo para listado'!$BC$155:$BC$1048576,0),MATCH((CUADRO!H$5&amp;$E672),'Hoja de Trabajo para listado'!$BC$151:$CB$151,0)),0)+IFERROR(INDEX('Hoja de Trabajo para listado'!$DE$153:$DG$274,MATCH($A672,'Hoja de Trabajo para listado'!$DE$153:$DE$1048576,0),MATCH((CUADRO!H$5&amp;$E672),'Hoja de Trabajo para listado'!$DE$151:$DG$151,0)),0)+IFERROR(INDEX('Hoja de Trabajo para listado'!$CD$155:$DC$1048576,MATCH($A672,'Hoja de Trabajo para listado'!$CD$155:$CD$1048576,0),MATCH((CUADRO!H$5&amp;$E672),'Hoja de Trabajo para listado'!$CD$151:$DC$151,0)),0)</f>
        <v>0</v>
      </c>
      <c r="I672" s="243">
        <f ca="1">+IFERROR(INDEX('Hoja de Trabajo para listado'!$A$155:$Z$1048576,MATCH($A672,'Hoja de Trabajo para listado'!$A$155:$A$1048576,0),MATCH((CUADRO!I$5&amp;$E672),'Hoja de Trabajo para listado'!$A$151:$Z$151,0)),0)+IFERROR(INDEX('Hoja de Trabajo para listado'!$AB$155:$BA$1048576,MATCH($A672,'Hoja de Trabajo para listado'!$AB$155:$AB$1048576,0),MATCH((CUADRO!I$5&amp;$E672),'Hoja de Trabajo para listado'!$AB$151:$BA$151,0)),0)+IFERROR(INDEX('Hoja de Trabajo para listado'!$BC$155:$CB$1048576,MATCH($A672,'Hoja de Trabajo para listado'!$BC$155:$BC$1048576,0),MATCH((CUADRO!I$5&amp;$E672),'Hoja de Trabajo para listado'!$BC$151:$CB$151,0)),0)+IFERROR(INDEX('Hoja de Trabajo para listado'!$DE$153:$DG$274,MATCH($A672,'Hoja de Trabajo para listado'!$DE$153:$DE$1048576,0),MATCH((CUADRO!I$5&amp;$E672),'Hoja de Trabajo para listado'!$DE$151:$DG$151,0)),0)+IFERROR(INDEX('Hoja de Trabajo para listado'!$CD$155:$DC$1048576,MATCH($A672,'Hoja de Trabajo para listado'!$CD$155:$CD$1048576,0),MATCH((CUADRO!I$5&amp;$E672),'Hoja de Trabajo para listado'!$CD$151:$DC$151,0)),0)</f>
        <v>0</v>
      </c>
      <c r="J672" s="243">
        <f ca="1">+IFERROR(INDEX('Hoja de Trabajo para listado'!$A$155:$Z$1048576,MATCH($A672,'Hoja de Trabajo para listado'!$A$155:$A$1048576,0),MATCH((CUADRO!J$5&amp;$E672),'Hoja de Trabajo para listado'!$A$151:$Z$151,0)),0)+IFERROR(INDEX('Hoja de Trabajo para listado'!$AB$155:$BA$1048576,MATCH($A672,'Hoja de Trabajo para listado'!$AB$155:$AB$1048576,0),MATCH((CUADRO!J$5&amp;$E672),'Hoja de Trabajo para listado'!$AB$151:$BA$151,0)),0)+IFERROR(INDEX('Hoja de Trabajo para listado'!$BC$155:$CB$1048576,MATCH($A672,'Hoja de Trabajo para listado'!$BC$155:$BC$1048576,0),MATCH((CUADRO!J$5&amp;$E672),'Hoja de Trabajo para listado'!$BC$151:$CB$151,0)),0)+IFERROR(INDEX('Hoja de Trabajo para listado'!$DE$153:$DG$274,MATCH($A672,'Hoja de Trabajo para listado'!$DE$153:$DE$1048576,0),MATCH((CUADRO!J$5&amp;$E672),'Hoja de Trabajo para listado'!$DE$151:$DG$151,0)),0)+IFERROR(INDEX('Hoja de Trabajo para listado'!$CD$155:$DC$1048576,MATCH($A672,'Hoja de Trabajo para listado'!$CD$155:$CD$1048576,0),MATCH((CUADRO!J$5&amp;$E672),'Hoja de Trabajo para listado'!$CD$151:$DC$151,0)),0)</f>
        <v>0</v>
      </c>
      <c r="K672" s="243">
        <f ca="1">+IFERROR(INDEX('Hoja de Trabajo para listado'!$A$155:$Z$1048576,MATCH($A672,'Hoja de Trabajo para listado'!$A$155:$A$1048576,0),MATCH((CUADRO!K$5&amp;$E672),'Hoja de Trabajo para listado'!$A$151:$Z$151,0)),0)+IFERROR(INDEX('Hoja de Trabajo para listado'!$AB$155:$BA$1048576,MATCH($A672,'Hoja de Trabajo para listado'!$AB$155:$AB$1048576,0),MATCH((CUADRO!K$5&amp;$E672),'Hoja de Trabajo para listado'!$AB$151:$BA$151,0)),0)+IFERROR(INDEX('Hoja de Trabajo para listado'!$BC$155:$CB$1048576,MATCH($A672,'Hoja de Trabajo para listado'!$BC$155:$BC$1048576,0),MATCH((CUADRO!K$5&amp;$E672),'Hoja de Trabajo para listado'!$BC$151:$CB$151,0)),0)+IFERROR(INDEX('Hoja de Trabajo para listado'!$DE$153:$DG$274,MATCH($A672,'Hoja de Trabajo para listado'!$DE$153:$DE$1048576,0),MATCH((CUADRO!K$5&amp;$E672),'Hoja de Trabajo para listado'!$DE$151:$DG$151,0)),0)+IFERROR(INDEX('Hoja de Trabajo para listado'!$CD$155:$DC$1048576,MATCH($A672,'Hoja de Trabajo para listado'!$CD$155:$CD$1048576,0),MATCH((CUADRO!K$5&amp;$E672),'Hoja de Trabajo para listado'!$CD$151:$DC$151,0)),0)</f>
        <v>0</v>
      </c>
      <c r="L672" s="243">
        <f ca="1">+IFERROR(INDEX('Hoja de Trabajo para listado'!$A$155:$Z$1048576,MATCH($A672,'Hoja de Trabajo para listado'!$A$155:$A$1048576,0),MATCH((CUADRO!L$5&amp;$E672),'Hoja de Trabajo para listado'!$A$151:$Z$151,0)),0)+IFERROR(INDEX('Hoja de Trabajo para listado'!$AB$155:$BA$1048576,MATCH($A672,'Hoja de Trabajo para listado'!$AB$155:$AB$1048576,0),MATCH((CUADRO!L$5&amp;$E672),'Hoja de Trabajo para listado'!$AB$151:$BA$151,0)),0)+IFERROR(INDEX('Hoja de Trabajo para listado'!$BC$155:$CB$1048576,MATCH($A672,'Hoja de Trabajo para listado'!$BC$155:$BC$1048576,0),MATCH((CUADRO!L$5&amp;$E672),'Hoja de Trabajo para listado'!$BC$151:$CB$151,0)),0)+IFERROR(INDEX('Hoja de Trabajo para listado'!$DE$153:$DG$274,MATCH($A672,'Hoja de Trabajo para listado'!$DE$153:$DE$1048576,0),MATCH((CUADRO!L$5&amp;$E672),'Hoja de Trabajo para listado'!$DE$151:$DG$151,0)),0)+IFERROR(INDEX('Hoja de Trabajo para listado'!$CD$155:$DC$1048576,MATCH($A672,'Hoja de Trabajo para listado'!$CD$155:$CD$1048576,0),MATCH((CUADRO!L$5&amp;$E672),'Hoja de Trabajo para listado'!$CD$151:$DC$151,0)),0)</f>
        <v>0</v>
      </c>
      <c r="M672" s="243">
        <f ca="1">+IFERROR(INDEX('Hoja de Trabajo para listado'!$A$155:$Z$1048576,MATCH($A672,'Hoja de Trabajo para listado'!$A$155:$A$1048576,0),MATCH((CUADRO!M$5&amp;$E672),'Hoja de Trabajo para listado'!$A$151:$Z$151,0)),0)+IFERROR(INDEX('Hoja de Trabajo para listado'!$AB$155:$BA$1048576,MATCH($A672,'Hoja de Trabajo para listado'!$AB$155:$AB$1048576,0),MATCH((CUADRO!M$5&amp;$E672),'Hoja de Trabajo para listado'!$AB$151:$BA$151,0)),0)+IFERROR(INDEX('Hoja de Trabajo para listado'!$BC$155:$CB$1048576,MATCH($A672,'Hoja de Trabajo para listado'!$BC$155:$BC$1048576,0),MATCH((CUADRO!M$5&amp;$E672),'Hoja de Trabajo para listado'!$BC$151:$CB$151,0)),0)+IFERROR(INDEX('Hoja de Trabajo para listado'!$DE$153:$DG$274,MATCH($A672,'Hoja de Trabajo para listado'!$DE$153:$DE$1048576,0),MATCH((CUADRO!M$5&amp;$E672),'Hoja de Trabajo para listado'!$DE$151:$DG$151,0)),0)+IFERROR(INDEX('Hoja de Trabajo para listado'!$CD$155:$DC$1048576,MATCH($A672,'Hoja de Trabajo para listado'!$CD$155:$CD$1048576,0),MATCH((CUADRO!M$5&amp;$E672),'Hoja de Trabajo para listado'!$CD$151:$DC$151,0)),0)</f>
        <v>0</v>
      </c>
      <c r="N672" s="243">
        <f ca="1">+IFERROR(INDEX('Hoja de Trabajo para listado'!$A$155:$Z$1048576,MATCH($A672,'Hoja de Trabajo para listado'!$A$155:$A$1048576,0),MATCH((CUADRO!N$5&amp;$E672),'Hoja de Trabajo para listado'!$A$151:$Z$151,0)),0)+IFERROR(INDEX('Hoja de Trabajo para listado'!$AB$155:$BA$1048576,MATCH($A672,'Hoja de Trabajo para listado'!$AB$155:$AB$1048576,0),MATCH((CUADRO!N$5&amp;$E672),'Hoja de Trabajo para listado'!$AB$151:$BA$151,0)),0)+IFERROR(INDEX('Hoja de Trabajo para listado'!$BC$155:$CB$1048576,MATCH($A672,'Hoja de Trabajo para listado'!$BC$155:$BC$1048576,0),MATCH((CUADRO!N$5&amp;$E672),'Hoja de Trabajo para listado'!$BC$151:$CB$151,0)),0)+IFERROR(INDEX('Hoja de Trabajo para listado'!$DE$153:$DG$274,MATCH($A672,'Hoja de Trabajo para listado'!$DE$153:$DE$1048576,0),MATCH((CUADRO!N$5&amp;$E672),'Hoja de Trabajo para listado'!$DE$151:$DG$151,0)),0)+IFERROR(INDEX('Hoja de Trabajo para listado'!$CD$155:$DC$1048576,MATCH($A672,'Hoja de Trabajo para listado'!$CD$155:$CD$1048576,0),MATCH((CUADRO!N$5&amp;$E672),'Hoja de Trabajo para listado'!$CD$151:$DC$151,0)),0)</f>
        <v>0</v>
      </c>
      <c r="O672" s="243">
        <f ca="1">+IFERROR(INDEX('Hoja de Trabajo para listado'!$A$155:$Z$1048576,MATCH($A672,'Hoja de Trabajo para listado'!$A$155:$A$1048576,0),MATCH((CUADRO!O$5&amp;$E672),'Hoja de Trabajo para listado'!$A$151:$Z$151,0)),0)+IFERROR(INDEX('Hoja de Trabajo para listado'!$AB$155:$BA$1048576,MATCH($A672,'Hoja de Trabajo para listado'!$AB$155:$AB$1048576,0),MATCH((CUADRO!O$5&amp;$E672),'Hoja de Trabajo para listado'!$AB$151:$BA$151,0)),0)+IFERROR(INDEX('Hoja de Trabajo para listado'!$BC$155:$CB$1048576,MATCH($A672,'Hoja de Trabajo para listado'!$BC$155:$BC$1048576,0),MATCH((CUADRO!O$5&amp;$E672),'Hoja de Trabajo para listado'!$BC$151:$CB$151,0)),0)+IFERROR(INDEX('Hoja de Trabajo para listado'!$DE$153:$DG$274,MATCH($A672,'Hoja de Trabajo para listado'!$DE$153:$DE$1048576,0),MATCH((CUADRO!O$5&amp;$E672),'Hoja de Trabajo para listado'!$DE$151:$DG$151,0)),0)+IFERROR(INDEX('Hoja de Trabajo para listado'!$CD$155:$DC$1048576,MATCH($A672,'Hoja de Trabajo para listado'!$CD$155:$CD$1048576,0),MATCH((CUADRO!O$5&amp;$E672),'Hoja de Trabajo para listado'!$CD$151:$DC$151,0)),0)</f>
        <v>0</v>
      </c>
      <c r="P672" s="243">
        <f ca="1">+IFERROR(INDEX('Hoja de Trabajo para listado'!$A$155:$Z$1048576,MATCH($A672,'Hoja de Trabajo para listado'!$A$155:$A$1048576,0),MATCH((CUADRO!P$5&amp;$E672),'Hoja de Trabajo para listado'!$A$151:$Z$151,0)),0)+IFERROR(INDEX('Hoja de Trabajo para listado'!$AB$155:$BA$1048576,MATCH($A672,'Hoja de Trabajo para listado'!$AB$155:$AB$1048576,0),MATCH((CUADRO!P$5&amp;$E672),'Hoja de Trabajo para listado'!$AB$151:$BA$151,0)),0)+IFERROR(INDEX('Hoja de Trabajo para listado'!$BC$155:$CB$1048576,MATCH($A672,'Hoja de Trabajo para listado'!$BC$155:$BC$1048576,0),MATCH((CUADRO!P$5&amp;$E672),'Hoja de Trabajo para listado'!$BC$151:$CB$151,0)),0)+IFERROR(INDEX('Hoja de Trabajo para listado'!$DE$153:$DG$274,MATCH($A672,'Hoja de Trabajo para listado'!$DE$153:$DE$1048576,0),MATCH((CUADRO!P$5&amp;$E672),'Hoja de Trabajo para listado'!$DE$151:$DG$151,0)),0)+IFERROR(INDEX('Hoja de Trabajo para listado'!$CD$155:$DC$1048576,MATCH($A672,'Hoja de Trabajo para listado'!$CD$155:$CD$1048576,0),MATCH((CUADRO!P$5&amp;$E672),'Hoja de Trabajo para listado'!$CD$151:$DC$151,0)),0)</f>
        <v>0</v>
      </c>
      <c r="Q672" s="243">
        <f ca="1">+IFERROR(INDEX('Hoja de Trabajo para listado'!$A$155:$Z$1048576,MATCH($A672,'Hoja de Trabajo para listado'!$A$155:$A$1048576,0),MATCH((CUADRO!Q$5&amp;$E672),'Hoja de Trabajo para listado'!$A$151:$Z$151,0)),0)+IFERROR(INDEX('Hoja de Trabajo para listado'!$AB$155:$BA$1048576,MATCH($A672,'Hoja de Trabajo para listado'!$AB$155:$AB$1048576,0),MATCH((CUADRO!Q$5&amp;$E672),'Hoja de Trabajo para listado'!$AB$151:$BA$151,0)),0)+IFERROR(INDEX('Hoja de Trabajo para listado'!$BC$155:$CB$1048576,MATCH($A672,'Hoja de Trabajo para listado'!$BC$155:$BC$1048576,0),MATCH((CUADRO!Q$5&amp;$E672),'Hoja de Trabajo para listado'!$BC$151:$CB$151,0)),0)+IFERROR(INDEX('Hoja de Trabajo para listado'!$DE$153:$DG$274,MATCH($A672,'Hoja de Trabajo para listado'!$DE$153:$DE$1048576,0),MATCH((CUADRO!Q$5&amp;$E672),'Hoja de Trabajo para listado'!$DE$151:$DG$151,0)),0)+IFERROR(INDEX('Hoja de Trabajo para listado'!$CD$155:$DC$1048576,MATCH($A672,'Hoja de Trabajo para listado'!$CD$155:$CD$1048576,0),MATCH((CUADRO!Q$5&amp;$E672),'Hoja de Trabajo para listado'!$CD$151:$DC$151,0)),0)</f>
        <v>0</v>
      </c>
      <c r="R672" s="243">
        <f t="shared" ca="1" si="23"/>
        <v>0</v>
      </c>
      <c r="S672" s="249"/>
      <c r="T672" s="243">
        <f ca="1">+T673</f>
        <v>0</v>
      </c>
      <c r="U672" s="242">
        <f t="shared" si="24"/>
        <v>1</v>
      </c>
      <c r="V672" s="333" t="str">
        <f>+VLOOKUP(A672,bd_lista!$A$3:$E$590,5,FALSE)</f>
        <v>Gobiernos Autonomos Municipales</v>
      </c>
      <c r="W672" s="383" t="str">
        <f>+V672</f>
        <v>Gobiernos Autonomos Municipales</v>
      </c>
      <c r="X672" s="242">
        <f>+VLOOKUP(A672,[3]Sheet1!$A$13:$D$744,4,FALSE)</f>
        <v>0</v>
      </c>
      <c r="Y672" s="242" t="e">
        <f>+VLOOKUP(X672,bd_lista!$A$3:$C$590,3,FALSE)</f>
        <v>#N/A</v>
      </c>
      <c r="Z672" s="294">
        <f>+X672</f>
        <v>0</v>
      </c>
      <c r="AA672" s="295" t="e">
        <f>+Y672</f>
        <v>#N/A</v>
      </c>
    </row>
    <row r="673" spans="1:27" customFormat="1" ht="15" hidden="1" customHeight="1">
      <c r="A673" s="32">
        <v>1302</v>
      </c>
      <c r="B673" s="389"/>
      <c r="C673" s="247" t="str">
        <f>+VLOOKUP(A673,bd_lista!$A$3:$C$590,3,FALSE)</f>
        <v>Gobierno Autónomo Municipal de Quillacollo</v>
      </c>
      <c r="D673" s="386"/>
      <c r="E673" s="244" t="s">
        <v>1305</v>
      </c>
      <c r="F673" s="243">
        <f ca="1">+IFERROR(INDEX('Hoja de Trabajo para listado'!$A$155:$Z$1048576,MATCH($A673,'Hoja de Trabajo para listado'!$A$155:$A$1048576,0),MATCH((CUADRO!F$5&amp;$E673),'Hoja de Trabajo para listado'!$A$151:$Z$151,0)),0)+IFERROR(INDEX('Hoja de Trabajo para listado'!$AB$155:$BA$1048576,MATCH($A673,'Hoja de Trabajo para listado'!$AB$155:$AB$1048576,0),MATCH((CUADRO!F$5&amp;$E673),'Hoja de Trabajo para listado'!$AB$151:$BA$151,0)),0)+IFERROR(INDEX('Hoja de Trabajo para listado'!$BC$155:$CB$1048576,MATCH($A673,'Hoja de Trabajo para listado'!$BC$155:$BC$1048576,0),MATCH((CUADRO!F$5&amp;$E673),'Hoja de Trabajo para listado'!$BC$151:$CB$151,0)),0)+IFERROR(INDEX('Hoja de Trabajo para listado'!$DE$153:$DG$274,MATCH($A673,'Hoja de Trabajo para listado'!$DE$153:$DE$1048576,0),MATCH((CUADRO!F$5&amp;$E673),'Hoja de Trabajo para listado'!$DE$151:$DG$151,0)),0)+IFERROR(INDEX('Hoja de Trabajo para listado'!$CD$155:$DC$1048576,MATCH($A673,'Hoja de Trabajo para listado'!$CD$155:$CD$1048576,0),MATCH((CUADRO!F$5&amp;$E673),'Hoja de Trabajo para listado'!$CD$151:$DC$151,0)),0)</f>
        <v>0</v>
      </c>
      <c r="G673" s="243">
        <f ca="1">+IFERROR(INDEX('Hoja de Trabajo para listado'!$A$155:$Z$1048576,MATCH($A673,'Hoja de Trabajo para listado'!$A$155:$A$1048576,0),MATCH((CUADRO!G$5&amp;$E673),'Hoja de Trabajo para listado'!$A$151:$Z$151,0)),0)+IFERROR(INDEX('Hoja de Trabajo para listado'!$AB$155:$BA$1048576,MATCH($A673,'Hoja de Trabajo para listado'!$AB$155:$AB$1048576,0),MATCH((CUADRO!G$5&amp;$E673),'Hoja de Trabajo para listado'!$AB$151:$BA$151,0)),0)+IFERROR(INDEX('Hoja de Trabajo para listado'!$BC$155:$CB$1048576,MATCH($A673,'Hoja de Trabajo para listado'!$BC$155:$BC$1048576,0),MATCH((CUADRO!G$5&amp;$E673),'Hoja de Trabajo para listado'!$BC$151:$CB$151,0)),0)+IFERROR(INDEX('Hoja de Trabajo para listado'!$DE$153:$DG$274,MATCH($A673,'Hoja de Trabajo para listado'!$DE$153:$DE$1048576,0),MATCH((CUADRO!G$5&amp;$E673),'Hoja de Trabajo para listado'!$DE$151:$DG$151,0)),0)+IFERROR(INDEX('Hoja de Trabajo para listado'!$CD$155:$DC$1048576,MATCH($A673,'Hoja de Trabajo para listado'!$CD$155:$CD$1048576,0),MATCH((CUADRO!G$5&amp;$E673),'Hoja de Trabajo para listado'!$CD$151:$DC$151,0)),0)</f>
        <v>0</v>
      </c>
      <c r="H673" s="243">
        <f ca="1">+IFERROR(INDEX('Hoja de Trabajo para listado'!$A$155:$Z$1048576,MATCH($A673,'Hoja de Trabajo para listado'!$A$155:$A$1048576,0),MATCH((CUADRO!H$5&amp;$E673),'Hoja de Trabajo para listado'!$A$151:$Z$151,0)),0)+IFERROR(INDEX('Hoja de Trabajo para listado'!$AB$155:$BA$1048576,MATCH($A673,'Hoja de Trabajo para listado'!$AB$155:$AB$1048576,0),MATCH((CUADRO!H$5&amp;$E673),'Hoja de Trabajo para listado'!$AB$151:$BA$151,0)),0)+IFERROR(INDEX('Hoja de Trabajo para listado'!$BC$155:$CB$1048576,MATCH($A673,'Hoja de Trabajo para listado'!$BC$155:$BC$1048576,0),MATCH((CUADRO!H$5&amp;$E673),'Hoja de Trabajo para listado'!$BC$151:$CB$151,0)),0)+IFERROR(INDEX('Hoja de Trabajo para listado'!$DE$153:$DG$274,MATCH($A673,'Hoja de Trabajo para listado'!$DE$153:$DE$1048576,0),MATCH((CUADRO!H$5&amp;$E673),'Hoja de Trabajo para listado'!$DE$151:$DG$151,0)),0)+IFERROR(INDEX('Hoja de Trabajo para listado'!$CD$155:$DC$1048576,MATCH($A673,'Hoja de Trabajo para listado'!$CD$155:$CD$1048576,0),MATCH((CUADRO!H$5&amp;$E673),'Hoja de Trabajo para listado'!$CD$151:$DC$151,0)),0)</f>
        <v>0</v>
      </c>
      <c r="I673" s="243">
        <f ca="1">+IFERROR(INDEX('Hoja de Trabajo para listado'!$A$155:$Z$1048576,MATCH($A673,'Hoja de Trabajo para listado'!$A$155:$A$1048576,0),MATCH((CUADRO!I$5&amp;$E673),'Hoja de Trabajo para listado'!$A$151:$Z$151,0)),0)+IFERROR(INDEX('Hoja de Trabajo para listado'!$AB$155:$BA$1048576,MATCH($A673,'Hoja de Trabajo para listado'!$AB$155:$AB$1048576,0),MATCH((CUADRO!I$5&amp;$E673),'Hoja de Trabajo para listado'!$AB$151:$BA$151,0)),0)+IFERROR(INDEX('Hoja de Trabajo para listado'!$BC$155:$CB$1048576,MATCH($A673,'Hoja de Trabajo para listado'!$BC$155:$BC$1048576,0),MATCH((CUADRO!I$5&amp;$E673),'Hoja de Trabajo para listado'!$BC$151:$CB$151,0)),0)+IFERROR(INDEX('Hoja de Trabajo para listado'!$DE$153:$DG$274,MATCH($A673,'Hoja de Trabajo para listado'!$DE$153:$DE$1048576,0),MATCH((CUADRO!I$5&amp;$E673),'Hoja de Trabajo para listado'!$DE$151:$DG$151,0)),0)+IFERROR(INDEX('Hoja de Trabajo para listado'!$CD$155:$DC$1048576,MATCH($A673,'Hoja de Trabajo para listado'!$CD$155:$CD$1048576,0),MATCH((CUADRO!I$5&amp;$E673),'Hoja de Trabajo para listado'!$CD$151:$DC$151,0)),0)</f>
        <v>0</v>
      </c>
      <c r="J673" s="243">
        <f ca="1">+IFERROR(INDEX('Hoja de Trabajo para listado'!$A$155:$Z$1048576,MATCH($A673,'Hoja de Trabajo para listado'!$A$155:$A$1048576,0),MATCH((CUADRO!J$5&amp;$E673),'Hoja de Trabajo para listado'!$A$151:$Z$151,0)),0)+IFERROR(INDEX('Hoja de Trabajo para listado'!$AB$155:$BA$1048576,MATCH($A673,'Hoja de Trabajo para listado'!$AB$155:$AB$1048576,0),MATCH((CUADRO!J$5&amp;$E673),'Hoja de Trabajo para listado'!$AB$151:$BA$151,0)),0)+IFERROR(INDEX('Hoja de Trabajo para listado'!$BC$155:$CB$1048576,MATCH($A673,'Hoja de Trabajo para listado'!$BC$155:$BC$1048576,0),MATCH((CUADRO!J$5&amp;$E673),'Hoja de Trabajo para listado'!$BC$151:$CB$151,0)),0)+IFERROR(INDEX('Hoja de Trabajo para listado'!$DE$153:$DG$274,MATCH($A673,'Hoja de Trabajo para listado'!$DE$153:$DE$1048576,0),MATCH((CUADRO!J$5&amp;$E673),'Hoja de Trabajo para listado'!$DE$151:$DG$151,0)),0)+IFERROR(INDEX('Hoja de Trabajo para listado'!$CD$155:$DC$1048576,MATCH($A673,'Hoja de Trabajo para listado'!$CD$155:$CD$1048576,0),MATCH((CUADRO!J$5&amp;$E673),'Hoja de Trabajo para listado'!$CD$151:$DC$151,0)),0)</f>
        <v>0</v>
      </c>
      <c r="K673" s="243">
        <f ca="1">+IFERROR(INDEX('Hoja de Trabajo para listado'!$A$155:$Z$1048576,MATCH($A673,'Hoja de Trabajo para listado'!$A$155:$A$1048576,0),MATCH((CUADRO!K$5&amp;$E673),'Hoja de Trabajo para listado'!$A$151:$Z$151,0)),0)+IFERROR(INDEX('Hoja de Trabajo para listado'!$AB$155:$BA$1048576,MATCH($A673,'Hoja de Trabajo para listado'!$AB$155:$AB$1048576,0),MATCH((CUADRO!K$5&amp;$E673),'Hoja de Trabajo para listado'!$AB$151:$BA$151,0)),0)+IFERROR(INDEX('Hoja de Trabajo para listado'!$BC$155:$CB$1048576,MATCH($A673,'Hoja de Trabajo para listado'!$BC$155:$BC$1048576,0),MATCH((CUADRO!K$5&amp;$E673),'Hoja de Trabajo para listado'!$BC$151:$CB$151,0)),0)+IFERROR(INDEX('Hoja de Trabajo para listado'!$DE$153:$DG$274,MATCH($A673,'Hoja de Trabajo para listado'!$DE$153:$DE$1048576,0),MATCH((CUADRO!K$5&amp;$E673),'Hoja de Trabajo para listado'!$DE$151:$DG$151,0)),0)+IFERROR(INDEX('Hoja de Trabajo para listado'!$CD$155:$DC$1048576,MATCH($A673,'Hoja de Trabajo para listado'!$CD$155:$CD$1048576,0),MATCH((CUADRO!K$5&amp;$E673),'Hoja de Trabajo para listado'!$CD$151:$DC$151,0)),0)</f>
        <v>0</v>
      </c>
      <c r="L673" s="243">
        <f ca="1">+IFERROR(INDEX('Hoja de Trabajo para listado'!$A$155:$Z$1048576,MATCH($A673,'Hoja de Trabajo para listado'!$A$155:$A$1048576,0),MATCH((CUADRO!L$5&amp;$E673),'Hoja de Trabajo para listado'!$A$151:$Z$151,0)),0)+IFERROR(INDEX('Hoja de Trabajo para listado'!$AB$155:$BA$1048576,MATCH($A673,'Hoja de Trabajo para listado'!$AB$155:$AB$1048576,0),MATCH((CUADRO!L$5&amp;$E673),'Hoja de Trabajo para listado'!$AB$151:$BA$151,0)),0)+IFERROR(INDEX('Hoja de Trabajo para listado'!$BC$155:$CB$1048576,MATCH($A673,'Hoja de Trabajo para listado'!$BC$155:$BC$1048576,0),MATCH((CUADRO!L$5&amp;$E673),'Hoja de Trabajo para listado'!$BC$151:$CB$151,0)),0)+IFERROR(INDEX('Hoja de Trabajo para listado'!$DE$153:$DG$274,MATCH($A673,'Hoja de Trabajo para listado'!$DE$153:$DE$1048576,0),MATCH((CUADRO!L$5&amp;$E673),'Hoja de Trabajo para listado'!$DE$151:$DG$151,0)),0)+IFERROR(INDEX('Hoja de Trabajo para listado'!$CD$155:$DC$1048576,MATCH($A673,'Hoja de Trabajo para listado'!$CD$155:$CD$1048576,0),MATCH((CUADRO!L$5&amp;$E673),'Hoja de Trabajo para listado'!$CD$151:$DC$151,0)),0)</f>
        <v>0</v>
      </c>
      <c r="M673" s="243">
        <f ca="1">+IFERROR(INDEX('Hoja de Trabajo para listado'!$A$155:$Z$1048576,MATCH($A673,'Hoja de Trabajo para listado'!$A$155:$A$1048576,0),MATCH((CUADRO!M$5&amp;$E673),'Hoja de Trabajo para listado'!$A$151:$Z$151,0)),0)+IFERROR(INDEX('Hoja de Trabajo para listado'!$AB$155:$BA$1048576,MATCH($A673,'Hoja de Trabajo para listado'!$AB$155:$AB$1048576,0),MATCH((CUADRO!M$5&amp;$E673),'Hoja de Trabajo para listado'!$AB$151:$BA$151,0)),0)+IFERROR(INDEX('Hoja de Trabajo para listado'!$BC$155:$CB$1048576,MATCH($A673,'Hoja de Trabajo para listado'!$BC$155:$BC$1048576,0),MATCH((CUADRO!M$5&amp;$E673),'Hoja de Trabajo para listado'!$BC$151:$CB$151,0)),0)+IFERROR(INDEX('Hoja de Trabajo para listado'!$DE$153:$DG$274,MATCH($A673,'Hoja de Trabajo para listado'!$DE$153:$DE$1048576,0),MATCH((CUADRO!M$5&amp;$E673),'Hoja de Trabajo para listado'!$DE$151:$DG$151,0)),0)+IFERROR(INDEX('Hoja de Trabajo para listado'!$CD$155:$DC$1048576,MATCH($A673,'Hoja de Trabajo para listado'!$CD$155:$CD$1048576,0),MATCH((CUADRO!M$5&amp;$E673),'Hoja de Trabajo para listado'!$CD$151:$DC$151,0)),0)</f>
        <v>0</v>
      </c>
      <c r="N673" s="243">
        <f ca="1">+IFERROR(INDEX('Hoja de Trabajo para listado'!$A$155:$Z$1048576,MATCH($A673,'Hoja de Trabajo para listado'!$A$155:$A$1048576,0),MATCH((CUADRO!N$5&amp;$E673),'Hoja de Trabajo para listado'!$A$151:$Z$151,0)),0)+IFERROR(INDEX('Hoja de Trabajo para listado'!$AB$155:$BA$1048576,MATCH($A673,'Hoja de Trabajo para listado'!$AB$155:$AB$1048576,0),MATCH((CUADRO!N$5&amp;$E673),'Hoja de Trabajo para listado'!$AB$151:$BA$151,0)),0)+IFERROR(INDEX('Hoja de Trabajo para listado'!$BC$155:$CB$1048576,MATCH($A673,'Hoja de Trabajo para listado'!$BC$155:$BC$1048576,0),MATCH((CUADRO!N$5&amp;$E673),'Hoja de Trabajo para listado'!$BC$151:$CB$151,0)),0)+IFERROR(INDEX('Hoja de Trabajo para listado'!$DE$153:$DG$274,MATCH($A673,'Hoja de Trabajo para listado'!$DE$153:$DE$1048576,0),MATCH((CUADRO!N$5&amp;$E673),'Hoja de Trabajo para listado'!$DE$151:$DG$151,0)),0)+IFERROR(INDEX('Hoja de Trabajo para listado'!$CD$155:$DC$1048576,MATCH($A673,'Hoja de Trabajo para listado'!$CD$155:$CD$1048576,0),MATCH((CUADRO!N$5&amp;$E673),'Hoja de Trabajo para listado'!$CD$151:$DC$151,0)),0)</f>
        <v>0</v>
      </c>
      <c r="O673" s="243">
        <f ca="1">+IFERROR(INDEX('Hoja de Trabajo para listado'!$A$155:$Z$1048576,MATCH($A673,'Hoja de Trabajo para listado'!$A$155:$A$1048576,0),MATCH((CUADRO!O$5&amp;$E673),'Hoja de Trabajo para listado'!$A$151:$Z$151,0)),0)+IFERROR(INDEX('Hoja de Trabajo para listado'!$AB$155:$BA$1048576,MATCH($A673,'Hoja de Trabajo para listado'!$AB$155:$AB$1048576,0),MATCH((CUADRO!O$5&amp;$E673),'Hoja de Trabajo para listado'!$AB$151:$BA$151,0)),0)+IFERROR(INDEX('Hoja de Trabajo para listado'!$BC$155:$CB$1048576,MATCH($A673,'Hoja de Trabajo para listado'!$BC$155:$BC$1048576,0),MATCH((CUADRO!O$5&amp;$E673),'Hoja de Trabajo para listado'!$BC$151:$CB$151,0)),0)+IFERROR(INDEX('Hoja de Trabajo para listado'!$DE$153:$DG$274,MATCH($A673,'Hoja de Trabajo para listado'!$DE$153:$DE$1048576,0),MATCH((CUADRO!O$5&amp;$E673),'Hoja de Trabajo para listado'!$DE$151:$DG$151,0)),0)+IFERROR(INDEX('Hoja de Trabajo para listado'!$CD$155:$DC$1048576,MATCH($A673,'Hoja de Trabajo para listado'!$CD$155:$CD$1048576,0),MATCH((CUADRO!O$5&amp;$E673),'Hoja de Trabajo para listado'!$CD$151:$DC$151,0)),0)</f>
        <v>0</v>
      </c>
      <c r="P673" s="243">
        <f ca="1">+IFERROR(INDEX('Hoja de Trabajo para listado'!$A$155:$Z$1048576,MATCH($A673,'Hoja de Trabajo para listado'!$A$155:$A$1048576,0),MATCH((CUADRO!P$5&amp;$E673),'Hoja de Trabajo para listado'!$A$151:$Z$151,0)),0)+IFERROR(INDEX('Hoja de Trabajo para listado'!$AB$155:$BA$1048576,MATCH($A673,'Hoja de Trabajo para listado'!$AB$155:$AB$1048576,0),MATCH((CUADRO!P$5&amp;$E673),'Hoja de Trabajo para listado'!$AB$151:$BA$151,0)),0)+IFERROR(INDEX('Hoja de Trabajo para listado'!$BC$155:$CB$1048576,MATCH($A673,'Hoja de Trabajo para listado'!$BC$155:$BC$1048576,0),MATCH((CUADRO!P$5&amp;$E673),'Hoja de Trabajo para listado'!$BC$151:$CB$151,0)),0)+IFERROR(INDEX('Hoja de Trabajo para listado'!$DE$153:$DG$274,MATCH($A673,'Hoja de Trabajo para listado'!$DE$153:$DE$1048576,0),MATCH((CUADRO!P$5&amp;$E673),'Hoja de Trabajo para listado'!$DE$151:$DG$151,0)),0)+IFERROR(INDEX('Hoja de Trabajo para listado'!$CD$155:$DC$1048576,MATCH($A673,'Hoja de Trabajo para listado'!$CD$155:$CD$1048576,0),MATCH((CUADRO!P$5&amp;$E673),'Hoja de Trabajo para listado'!$CD$151:$DC$151,0)),0)</f>
        <v>0</v>
      </c>
      <c r="Q673" s="243">
        <f ca="1">+IFERROR(INDEX('Hoja de Trabajo para listado'!$A$155:$Z$1048576,MATCH($A673,'Hoja de Trabajo para listado'!$A$155:$A$1048576,0),MATCH((CUADRO!Q$5&amp;$E673),'Hoja de Trabajo para listado'!$A$151:$Z$151,0)),0)+IFERROR(INDEX('Hoja de Trabajo para listado'!$AB$155:$BA$1048576,MATCH($A673,'Hoja de Trabajo para listado'!$AB$155:$AB$1048576,0),MATCH((CUADRO!Q$5&amp;$E673),'Hoja de Trabajo para listado'!$AB$151:$BA$151,0)),0)+IFERROR(INDEX('Hoja de Trabajo para listado'!$BC$155:$CB$1048576,MATCH($A673,'Hoja de Trabajo para listado'!$BC$155:$BC$1048576,0),MATCH((CUADRO!Q$5&amp;$E673),'Hoja de Trabajo para listado'!$BC$151:$CB$151,0)),0)+IFERROR(INDEX('Hoja de Trabajo para listado'!$DE$153:$DG$274,MATCH($A673,'Hoja de Trabajo para listado'!$DE$153:$DE$1048576,0),MATCH((CUADRO!Q$5&amp;$E673),'Hoja de Trabajo para listado'!$DE$151:$DG$151,0)),0)+IFERROR(INDEX('Hoja de Trabajo para listado'!$CD$155:$DC$1048576,MATCH($A673,'Hoja de Trabajo para listado'!$CD$155:$CD$1048576,0),MATCH((CUADRO!Q$5&amp;$E673),'Hoja de Trabajo para listado'!$CD$151:$DC$151,0)),0)</f>
        <v>0</v>
      </c>
      <c r="R673" s="243">
        <f t="shared" ca="1" si="23"/>
        <v>0</v>
      </c>
      <c r="S673" s="249">
        <f ca="1">+R672+R673</f>
        <v>0</v>
      </c>
      <c r="T673" s="243">
        <f ca="1">+S673</f>
        <v>0</v>
      </c>
      <c r="U673" s="242">
        <f t="shared" si="24"/>
        <v>2</v>
      </c>
      <c r="V673" s="333" t="str">
        <f>+VLOOKUP(A673,bd_lista!$A$3:$E$590,5,FALSE)</f>
        <v>Gobiernos Autonomos Municipales</v>
      </c>
      <c r="W673" s="384"/>
      <c r="X673" s="242">
        <f>+VLOOKUP(A673,[3]Sheet1!$A$13:$D$744,4,FALSE)</f>
        <v>0</v>
      </c>
      <c r="Y673" s="242" t="e">
        <f>+VLOOKUP(X673,bd_lista!$A$3:$C$590,3,FALSE)</f>
        <v>#N/A</v>
      </c>
      <c r="Z673" s="292"/>
      <c r="AA673" s="293"/>
    </row>
    <row r="674" spans="1:27" customFormat="1" ht="15" hidden="1" customHeight="1">
      <c r="A674" s="32">
        <v>1303</v>
      </c>
      <c r="B674" s="388">
        <f>+A674</f>
        <v>1303</v>
      </c>
      <c r="C674" s="247" t="str">
        <f>+VLOOKUP(A674,bd_lista!$A$3:$C$590,3,FALSE)</f>
        <v>Gobierno Autónomo Municipal de Sipe Sipe</v>
      </c>
      <c r="D674" s="385" t="str">
        <f>+C674</f>
        <v>Gobierno Autónomo Municipal de Sipe Sipe</v>
      </c>
      <c r="E674" s="242" t="s">
        <v>1304</v>
      </c>
      <c r="F674" s="243">
        <f ca="1">+IFERROR(INDEX('Hoja de Trabajo para listado'!$A$155:$Z$1048576,MATCH($A674,'Hoja de Trabajo para listado'!$A$155:$A$1048576,0),MATCH((CUADRO!F$5&amp;$E674),'Hoja de Trabajo para listado'!$A$151:$Z$151,0)),0)+IFERROR(INDEX('Hoja de Trabajo para listado'!$AB$155:$BA$1048576,MATCH($A674,'Hoja de Trabajo para listado'!$AB$155:$AB$1048576,0),MATCH((CUADRO!F$5&amp;$E674),'Hoja de Trabajo para listado'!$AB$151:$BA$151,0)),0)+IFERROR(INDEX('Hoja de Trabajo para listado'!$BC$155:$CB$1048576,MATCH($A674,'Hoja de Trabajo para listado'!$BC$155:$BC$1048576,0),MATCH((CUADRO!F$5&amp;$E674),'Hoja de Trabajo para listado'!$BC$151:$CB$151,0)),0)+IFERROR(INDEX('Hoja de Trabajo para listado'!$DE$153:$DG$274,MATCH($A674,'Hoja de Trabajo para listado'!$DE$153:$DE$1048576,0),MATCH((CUADRO!F$5&amp;$E674),'Hoja de Trabajo para listado'!$DE$151:$DG$151,0)),0)+IFERROR(INDEX('Hoja de Trabajo para listado'!$CD$155:$DC$1048576,MATCH($A674,'Hoja de Trabajo para listado'!$CD$155:$CD$1048576,0),MATCH((CUADRO!F$5&amp;$E674),'Hoja de Trabajo para listado'!$CD$151:$DC$151,0)),0)</f>
        <v>0</v>
      </c>
      <c r="G674" s="243">
        <f ca="1">+IFERROR(INDEX('Hoja de Trabajo para listado'!$A$155:$Z$1048576,MATCH($A674,'Hoja de Trabajo para listado'!$A$155:$A$1048576,0),MATCH((CUADRO!G$5&amp;$E674),'Hoja de Trabajo para listado'!$A$151:$Z$151,0)),0)+IFERROR(INDEX('Hoja de Trabajo para listado'!$AB$155:$BA$1048576,MATCH($A674,'Hoja de Trabajo para listado'!$AB$155:$AB$1048576,0),MATCH((CUADRO!G$5&amp;$E674),'Hoja de Trabajo para listado'!$AB$151:$BA$151,0)),0)+IFERROR(INDEX('Hoja de Trabajo para listado'!$BC$155:$CB$1048576,MATCH($A674,'Hoja de Trabajo para listado'!$BC$155:$BC$1048576,0),MATCH((CUADRO!G$5&amp;$E674),'Hoja de Trabajo para listado'!$BC$151:$CB$151,0)),0)+IFERROR(INDEX('Hoja de Trabajo para listado'!$DE$153:$DG$274,MATCH($A674,'Hoja de Trabajo para listado'!$DE$153:$DE$1048576,0),MATCH((CUADRO!G$5&amp;$E674),'Hoja de Trabajo para listado'!$DE$151:$DG$151,0)),0)+IFERROR(INDEX('Hoja de Trabajo para listado'!$CD$155:$DC$1048576,MATCH($A674,'Hoja de Trabajo para listado'!$CD$155:$CD$1048576,0),MATCH((CUADRO!G$5&amp;$E674),'Hoja de Trabajo para listado'!$CD$151:$DC$151,0)),0)</f>
        <v>0</v>
      </c>
      <c r="H674" s="243">
        <f ca="1">+IFERROR(INDEX('Hoja de Trabajo para listado'!$A$155:$Z$1048576,MATCH($A674,'Hoja de Trabajo para listado'!$A$155:$A$1048576,0),MATCH((CUADRO!H$5&amp;$E674),'Hoja de Trabajo para listado'!$A$151:$Z$151,0)),0)+IFERROR(INDEX('Hoja de Trabajo para listado'!$AB$155:$BA$1048576,MATCH($A674,'Hoja de Trabajo para listado'!$AB$155:$AB$1048576,0),MATCH((CUADRO!H$5&amp;$E674),'Hoja de Trabajo para listado'!$AB$151:$BA$151,0)),0)+IFERROR(INDEX('Hoja de Trabajo para listado'!$BC$155:$CB$1048576,MATCH($A674,'Hoja de Trabajo para listado'!$BC$155:$BC$1048576,0),MATCH((CUADRO!H$5&amp;$E674),'Hoja de Trabajo para listado'!$BC$151:$CB$151,0)),0)+IFERROR(INDEX('Hoja de Trabajo para listado'!$DE$153:$DG$274,MATCH($A674,'Hoja de Trabajo para listado'!$DE$153:$DE$1048576,0),MATCH((CUADRO!H$5&amp;$E674),'Hoja de Trabajo para listado'!$DE$151:$DG$151,0)),0)+IFERROR(INDEX('Hoja de Trabajo para listado'!$CD$155:$DC$1048576,MATCH($A674,'Hoja de Trabajo para listado'!$CD$155:$CD$1048576,0),MATCH((CUADRO!H$5&amp;$E674),'Hoja de Trabajo para listado'!$CD$151:$DC$151,0)),0)</f>
        <v>0</v>
      </c>
      <c r="I674" s="243">
        <f ca="1">+IFERROR(INDEX('Hoja de Trabajo para listado'!$A$155:$Z$1048576,MATCH($A674,'Hoja de Trabajo para listado'!$A$155:$A$1048576,0),MATCH((CUADRO!I$5&amp;$E674),'Hoja de Trabajo para listado'!$A$151:$Z$151,0)),0)+IFERROR(INDEX('Hoja de Trabajo para listado'!$AB$155:$BA$1048576,MATCH($A674,'Hoja de Trabajo para listado'!$AB$155:$AB$1048576,0),MATCH((CUADRO!I$5&amp;$E674),'Hoja de Trabajo para listado'!$AB$151:$BA$151,0)),0)+IFERROR(INDEX('Hoja de Trabajo para listado'!$BC$155:$CB$1048576,MATCH($A674,'Hoja de Trabajo para listado'!$BC$155:$BC$1048576,0),MATCH((CUADRO!I$5&amp;$E674),'Hoja de Trabajo para listado'!$BC$151:$CB$151,0)),0)+IFERROR(INDEX('Hoja de Trabajo para listado'!$DE$153:$DG$274,MATCH($A674,'Hoja de Trabajo para listado'!$DE$153:$DE$1048576,0),MATCH((CUADRO!I$5&amp;$E674),'Hoja de Trabajo para listado'!$DE$151:$DG$151,0)),0)+IFERROR(INDEX('Hoja de Trabajo para listado'!$CD$155:$DC$1048576,MATCH($A674,'Hoja de Trabajo para listado'!$CD$155:$CD$1048576,0),MATCH((CUADRO!I$5&amp;$E674),'Hoja de Trabajo para listado'!$CD$151:$DC$151,0)),0)</f>
        <v>0</v>
      </c>
      <c r="J674" s="243">
        <f ca="1">+IFERROR(INDEX('Hoja de Trabajo para listado'!$A$155:$Z$1048576,MATCH($A674,'Hoja de Trabajo para listado'!$A$155:$A$1048576,0),MATCH((CUADRO!J$5&amp;$E674),'Hoja de Trabajo para listado'!$A$151:$Z$151,0)),0)+IFERROR(INDEX('Hoja de Trabajo para listado'!$AB$155:$BA$1048576,MATCH($A674,'Hoja de Trabajo para listado'!$AB$155:$AB$1048576,0),MATCH((CUADRO!J$5&amp;$E674),'Hoja de Trabajo para listado'!$AB$151:$BA$151,0)),0)+IFERROR(INDEX('Hoja de Trabajo para listado'!$BC$155:$CB$1048576,MATCH($A674,'Hoja de Trabajo para listado'!$BC$155:$BC$1048576,0),MATCH((CUADRO!J$5&amp;$E674),'Hoja de Trabajo para listado'!$BC$151:$CB$151,0)),0)+IFERROR(INDEX('Hoja de Trabajo para listado'!$DE$153:$DG$274,MATCH($A674,'Hoja de Trabajo para listado'!$DE$153:$DE$1048576,0),MATCH((CUADRO!J$5&amp;$E674),'Hoja de Trabajo para listado'!$DE$151:$DG$151,0)),0)+IFERROR(INDEX('Hoja de Trabajo para listado'!$CD$155:$DC$1048576,MATCH($A674,'Hoja de Trabajo para listado'!$CD$155:$CD$1048576,0),MATCH((CUADRO!J$5&amp;$E674),'Hoja de Trabajo para listado'!$CD$151:$DC$151,0)),0)</f>
        <v>0</v>
      </c>
      <c r="K674" s="243">
        <f ca="1">+IFERROR(INDEX('Hoja de Trabajo para listado'!$A$155:$Z$1048576,MATCH($A674,'Hoja de Trabajo para listado'!$A$155:$A$1048576,0),MATCH((CUADRO!K$5&amp;$E674),'Hoja de Trabajo para listado'!$A$151:$Z$151,0)),0)+IFERROR(INDEX('Hoja de Trabajo para listado'!$AB$155:$BA$1048576,MATCH($A674,'Hoja de Trabajo para listado'!$AB$155:$AB$1048576,0),MATCH((CUADRO!K$5&amp;$E674),'Hoja de Trabajo para listado'!$AB$151:$BA$151,0)),0)+IFERROR(INDEX('Hoja de Trabajo para listado'!$BC$155:$CB$1048576,MATCH($A674,'Hoja de Trabajo para listado'!$BC$155:$BC$1048576,0),MATCH((CUADRO!K$5&amp;$E674),'Hoja de Trabajo para listado'!$BC$151:$CB$151,0)),0)+IFERROR(INDEX('Hoja de Trabajo para listado'!$DE$153:$DG$274,MATCH($A674,'Hoja de Trabajo para listado'!$DE$153:$DE$1048576,0),MATCH((CUADRO!K$5&amp;$E674),'Hoja de Trabajo para listado'!$DE$151:$DG$151,0)),0)+IFERROR(INDEX('Hoja de Trabajo para listado'!$CD$155:$DC$1048576,MATCH($A674,'Hoja de Trabajo para listado'!$CD$155:$CD$1048576,0),MATCH((CUADRO!K$5&amp;$E674),'Hoja de Trabajo para listado'!$CD$151:$DC$151,0)),0)</f>
        <v>0</v>
      </c>
      <c r="L674" s="243">
        <f ca="1">+IFERROR(INDEX('Hoja de Trabajo para listado'!$A$155:$Z$1048576,MATCH($A674,'Hoja de Trabajo para listado'!$A$155:$A$1048576,0),MATCH((CUADRO!L$5&amp;$E674),'Hoja de Trabajo para listado'!$A$151:$Z$151,0)),0)+IFERROR(INDEX('Hoja de Trabajo para listado'!$AB$155:$BA$1048576,MATCH($A674,'Hoja de Trabajo para listado'!$AB$155:$AB$1048576,0),MATCH((CUADRO!L$5&amp;$E674),'Hoja de Trabajo para listado'!$AB$151:$BA$151,0)),0)+IFERROR(INDEX('Hoja de Trabajo para listado'!$BC$155:$CB$1048576,MATCH($A674,'Hoja de Trabajo para listado'!$BC$155:$BC$1048576,0),MATCH((CUADRO!L$5&amp;$E674),'Hoja de Trabajo para listado'!$BC$151:$CB$151,0)),0)+IFERROR(INDEX('Hoja de Trabajo para listado'!$DE$153:$DG$274,MATCH($A674,'Hoja de Trabajo para listado'!$DE$153:$DE$1048576,0),MATCH((CUADRO!L$5&amp;$E674),'Hoja de Trabajo para listado'!$DE$151:$DG$151,0)),0)+IFERROR(INDEX('Hoja de Trabajo para listado'!$CD$155:$DC$1048576,MATCH($A674,'Hoja de Trabajo para listado'!$CD$155:$CD$1048576,0),MATCH((CUADRO!L$5&amp;$E674),'Hoja de Trabajo para listado'!$CD$151:$DC$151,0)),0)</f>
        <v>0</v>
      </c>
      <c r="M674" s="243">
        <f ca="1">+IFERROR(INDEX('Hoja de Trabajo para listado'!$A$155:$Z$1048576,MATCH($A674,'Hoja de Trabajo para listado'!$A$155:$A$1048576,0),MATCH((CUADRO!M$5&amp;$E674),'Hoja de Trabajo para listado'!$A$151:$Z$151,0)),0)+IFERROR(INDEX('Hoja de Trabajo para listado'!$AB$155:$BA$1048576,MATCH($A674,'Hoja de Trabajo para listado'!$AB$155:$AB$1048576,0),MATCH((CUADRO!M$5&amp;$E674),'Hoja de Trabajo para listado'!$AB$151:$BA$151,0)),0)+IFERROR(INDEX('Hoja de Trabajo para listado'!$BC$155:$CB$1048576,MATCH($A674,'Hoja de Trabajo para listado'!$BC$155:$BC$1048576,0),MATCH((CUADRO!M$5&amp;$E674),'Hoja de Trabajo para listado'!$BC$151:$CB$151,0)),0)+IFERROR(INDEX('Hoja de Trabajo para listado'!$DE$153:$DG$274,MATCH($A674,'Hoja de Trabajo para listado'!$DE$153:$DE$1048576,0),MATCH((CUADRO!M$5&amp;$E674),'Hoja de Trabajo para listado'!$DE$151:$DG$151,0)),0)+IFERROR(INDEX('Hoja de Trabajo para listado'!$CD$155:$DC$1048576,MATCH($A674,'Hoja de Trabajo para listado'!$CD$155:$CD$1048576,0),MATCH((CUADRO!M$5&amp;$E674),'Hoja de Trabajo para listado'!$CD$151:$DC$151,0)),0)</f>
        <v>0</v>
      </c>
      <c r="N674" s="243">
        <f ca="1">+IFERROR(INDEX('Hoja de Trabajo para listado'!$A$155:$Z$1048576,MATCH($A674,'Hoja de Trabajo para listado'!$A$155:$A$1048576,0),MATCH((CUADRO!N$5&amp;$E674),'Hoja de Trabajo para listado'!$A$151:$Z$151,0)),0)+IFERROR(INDEX('Hoja de Trabajo para listado'!$AB$155:$BA$1048576,MATCH($A674,'Hoja de Trabajo para listado'!$AB$155:$AB$1048576,0),MATCH((CUADRO!N$5&amp;$E674),'Hoja de Trabajo para listado'!$AB$151:$BA$151,0)),0)+IFERROR(INDEX('Hoja de Trabajo para listado'!$BC$155:$CB$1048576,MATCH($A674,'Hoja de Trabajo para listado'!$BC$155:$BC$1048576,0),MATCH((CUADRO!N$5&amp;$E674),'Hoja de Trabajo para listado'!$BC$151:$CB$151,0)),0)+IFERROR(INDEX('Hoja de Trabajo para listado'!$DE$153:$DG$274,MATCH($A674,'Hoja de Trabajo para listado'!$DE$153:$DE$1048576,0),MATCH((CUADRO!N$5&amp;$E674),'Hoja de Trabajo para listado'!$DE$151:$DG$151,0)),0)+IFERROR(INDEX('Hoja de Trabajo para listado'!$CD$155:$DC$1048576,MATCH($A674,'Hoja de Trabajo para listado'!$CD$155:$CD$1048576,0),MATCH((CUADRO!N$5&amp;$E674),'Hoja de Trabajo para listado'!$CD$151:$DC$151,0)),0)</f>
        <v>0</v>
      </c>
      <c r="O674" s="243">
        <f ca="1">+IFERROR(INDEX('Hoja de Trabajo para listado'!$A$155:$Z$1048576,MATCH($A674,'Hoja de Trabajo para listado'!$A$155:$A$1048576,0),MATCH((CUADRO!O$5&amp;$E674),'Hoja de Trabajo para listado'!$A$151:$Z$151,0)),0)+IFERROR(INDEX('Hoja de Trabajo para listado'!$AB$155:$BA$1048576,MATCH($A674,'Hoja de Trabajo para listado'!$AB$155:$AB$1048576,0),MATCH((CUADRO!O$5&amp;$E674),'Hoja de Trabajo para listado'!$AB$151:$BA$151,0)),0)+IFERROR(INDEX('Hoja de Trabajo para listado'!$BC$155:$CB$1048576,MATCH($A674,'Hoja de Trabajo para listado'!$BC$155:$BC$1048576,0),MATCH((CUADRO!O$5&amp;$E674),'Hoja de Trabajo para listado'!$BC$151:$CB$151,0)),0)+IFERROR(INDEX('Hoja de Trabajo para listado'!$DE$153:$DG$274,MATCH($A674,'Hoja de Trabajo para listado'!$DE$153:$DE$1048576,0),MATCH((CUADRO!O$5&amp;$E674),'Hoja de Trabajo para listado'!$DE$151:$DG$151,0)),0)+IFERROR(INDEX('Hoja de Trabajo para listado'!$CD$155:$DC$1048576,MATCH($A674,'Hoja de Trabajo para listado'!$CD$155:$CD$1048576,0),MATCH((CUADRO!O$5&amp;$E674),'Hoja de Trabajo para listado'!$CD$151:$DC$151,0)),0)</f>
        <v>0</v>
      </c>
      <c r="P674" s="243">
        <f ca="1">+IFERROR(INDEX('Hoja de Trabajo para listado'!$A$155:$Z$1048576,MATCH($A674,'Hoja de Trabajo para listado'!$A$155:$A$1048576,0),MATCH((CUADRO!P$5&amp;$E674),'Hoja de Trabajo para listado'!$A$151:$Z$151,0)),0)+IFERROR(INDEX('Hoja de Trabajo para listado'!$AB$155:$BA$1048576,MATCH($A674,'Hoja de Trabajo para listado'!$AB$155:$AB$1048576,0),MATCH((CUADRO!P$5&amp;$E674),'Hoja de Trabajo para listado'!$AB$151:$BA$151,0)),0)+IFERROR(INDEX('Hoja de Trabajo para listado'!$BC$155:$CB$1048576,MATCH($A674,'Hoja de Trabajo para listado'!$BC$155:$BC$1048576,0),MATCH((CUADRO!P$5&amp;$E674),'Hoja de Trabajo para listado'!$BC$151:$CB$151,0)),0)+IFERROR(INDEX('Hoja de Trabajo para listado'!$DE$153:$DG$274,MATCH($A674,'Hoja de Trabajo para listado'!$DE$153:$DE$1048576,0),MATCH((CUADRO!P$5&amp;$E674),'Hoja de Trabajo para listado'!$DE$151:$DG$151,0)),0)+IFERROR(INDEX('Hoja de Trabajo para listado'!$CD$155:$DC$1048576,MATCH($A674,'Hoja de Trabajo para listado'!$CD$155:$CD$1048576,0),MATCH((CUADRO!P$5&amp;$E674),'Hoja de Trabajo para listado'!$CD$151:$DC$151,0)),0)</f>
        <v>0</v>
      </c>
      <c r="Q674" s="243">
        <f ca="1">+IFERROR(INDEX('Hoja de Trabajo para listado'!$A$155:$Z$1048576,MATCH($A674,'Hoja de Trabajo para listado'!$A$155:$A$1048576,0),MATCH((CUADRO!Q$5&amp;$E674),'Hoja de Trabajo para listado'!$A$151:$Z$151,0)),0)+IFERROR(INDEX('Hoja de Trabajo para listado'!$AB$155:$BA$1048576,MATCH($A674,'Hoja de Trabajo para listado'!$AB$155:$AB$1048576,0),MATCH((CUADRO!Q$5&amp;$E674),'Hoja de Trabajo para listado'!$AB$151:$BA$151,0)),0)+IFERROR(INDEX('Hoja de Trabajo para listado'!$BC$155:$CB$1048576,MATCH($A674,'Hoja de Trabajo para listado'!$BC$155:$BC$1048576,0),MATCH((CUADRO!Q$5&amp;$E674),'Hoja de Trabajo para listado'!$BC$151:$CB$151,0)),0)+IFERROR(INDEX('Hoja de Trabajo para listado'!$DE$153:$DG$274,MATCH($A674,'Hoja de Trabajo para listado'!$DE$153:$DE$1048576,0),MATCH((CUADRO!Q$5&amp;$E674),'Hoja de Trabajo para listado'!$DE$151:$DG$151,0)),0)+IFERROR(INDEX('Hoja de Trabajo para listado'!$CD$155:$DC$1048576,MATCH($A674,'Hoja de Trabajo para listado'!$CD$155:$CD$1048576,0),MATCH((CUADRO!Q$5&amp;$E674),'Hoja de Trabajo para listado'!$CD$151:$DC$151,0)),0)</f>
        <v>0</v>
      </c>
      <c r="R674" s="243">
        <f t="shared" ca="1" si="23"/>
        <v>0</v>
      </c>
      <c r="S674" s="249"/>
      <c r="T674" s="243">
        <f ca="1">+T675</f>
        <v>0</v>
      </c>
      <c r="U674" s="242">
        <f t="shared" si="24"/>
        <v>1</v>
      </c>
      <c r="V674" s="333" t="str">
        <f>+VLOOKUP(A674,bd_lista!$A$3:$E$590,5,FALSE)</f>
        <v>Gobiernos Autonomos Municipales</v>
      </c>
      <c r="W674" s="383" t="str">
        <f>+V674</f>
        <v>Gobiernos Autonomos Municipales</v>
      </c>
      <c r="X674" s="242">
        <f>+VLOOKUP(A674,[3]Sheet1!$A$13:$D$744,4,FALSE)</f>
        <v>0</v>
      </c>
      <c r="Y674" s="242" t="e">
        <f>+VLOOKUP(X674,bd_lista!$A$3:$C$590,3,FALSE)</f>
        <v>#N/A</v>
      </c>
      <c r="Z674" s="294">
        <f>+X674</f>
        <v>0</v>
      </c>
      <c r="AA674" s="295" t="e">
        <f>+Y674</f>
        <v>#N/A</v>
      </c>
    </row>
    <row r="675" spans="1:27" customFormat="1" ht="15" hidden="1" customHeight="1">
      <c r="A675" s="32">
        <v>1303</v>
      </c>
      <c r="B675" s="389"/>
      <c r="C675" s="247" t="str">
        <f>+VLOOKUP(A675,bd_lista!$A$3:$C$590,3,FALSE)</f>
        <v>Gobierno Autónomo Municipal de Sipe Sipe</v>
      </c>
      <c r="D675" s="386"/>
      <c r="E675" s="244" t="s">
        <v>1305</v>
      </c>
      <c r="F675" s="243">
        <f ca="1">+IFERROR(INDEX('Hoja de Trabajo para listado'!$A$155:$Z$1048576,MATCH($A675,'Hoja de Trabajo para listado'!$A$155:$A$1048576,0),MATCH((CUADRO!F$5&amp;$E675),'Hoja de Trabajo para listado'!$A$151:$Z$151,0)),0)+IFERROR(INDEX('Hoja de Trabajo para listado'!$AB$155:$BA$1048576,MATCH($A675,'Hoja de Trabajo para listado'!$AB$155:$AB$1048576,0),MATCH((CUADRO!F$5&amp;$E675),'Hoja de Trabajo para listado'!$AB$151:$BA$151,0)),0)+IFERROR(INDEX('Hoja de Trabajo para listado'!$BC$155:$CB$1048576,MATCH($A675,'Hoja de Trabajo para listado'!$BC$155:$BC$1048576,0),MATCH((CUADRO!F$5&amp;$E675),'Hoja de Trabajo para listado'!$BC$151:$CB$151,0)),0)+IFERROR(INDEX('Hoja de Trabajo para listado'!$DE$153:$DG$274,MATCH($A675,'Hoja de Trabajo para listado'!$DE$153:$DE$1048576,0),MATCH((CUADRO!F$5&amp;$E675),'Hoja de Trabajo para listado'!$DE$151:$DG$151,0)),0)+IFERROR(INDEX('Hoja de Trabajo para listado'!$CD$155:$DC$1048576,MATCH($A675,'Hoja de Trabajo para listado'!$CD$155:$CD$1048576,0),MATCH((CUADRO!F$5&amp;$E675),'Hoja de Trabajo para listado'!$CD$151:$DC$151,0)),0)</f>
        <v>0</v>
      </c>
      <c r="G675" s="243">
        <f ca="1">+IFERROR(INDEX('Hoja de Trabajo para listado'!$A$155:$Z$1048576,MATCH($A675,'Hoja de Trabajo para listado'!$A$155:$A$1048576,0),MATCH((CUADRO!G$5&amp;$E675),'Hoja de Trabajo para listado'!$A$151:$Z$151,0)),0)+IFERROR(INDEX('Hoja de Trabajo para listado'!$AB$155:$BA$1048576,MATCH($A675,'Hoja de Trabajo para listado'!$AB$155:$AB$1048576,0),MATCH((CUADRO!G$5&amp;$E675),'Hoja de Trabajo para listado'!$AB$151:$BA$151,0)),0)+IFERROR(INDEX('Hoja de Trabajo para listado'!$BC$155:$CB$1048576,MATCH($A675,'Hoja de Trabajo para listado'!$BC$155:$BC$1048576,0),MATCH((CUADRO!G$5&amp;$E675),'Hoja de Trabajo para listado'!$BC$151:$CB$151,0)),0)+IFERROR(INDEX('Hoja de Trabajo para listado'!$DE$153:$DG$274,MATCH($A675,'Hoja de Trabajo para listado'!$DE$153:$DE$1048576,0),MATCH((CUADRO!G$5&amp;$E675),'Hoja de Trabajo para listado'!$DE$151:$DG$151,0)),0)+IFERROR(INDEX('Hoja de Trabajo para listado'!$CD$155:$DC$1048576,MATCH($A675,'Hoja de Trabajo para listado'!$CD$155:$CD$1048576,0),MATCH((CUADRO!G$5&amp;$E675),'Hoja de Trabajo para listado'!$CD$151:$DC$151,0)),0)</f>
        <v>0</v>
      </c>
      <c r="H675" s="243">
        <f ca="1">+IFERROR(INDEX('Hoja de Trabajo para listado'!$A$155:$Z$1048576,MATCH($A675,'Hoja de Trabajo para listado'!$A$155:$A$1048576,0),MATCH((CUADRO!H$5&amp;$E675),'Hoja de Trabajo para listado'!$A$151:$Z$151,0)),0)+IFERROR(INDEX('Hoja de Trabajo para listado'!$AB$155:$BA$1048576,MATCH($A675,'Hoja de Trabajo para listado'!$AB$155:$AB$1048576,0),MATCH((CUADRO!H$5&amp;$E675),'Hoja de Trabajo para listado'!$AB$151:$BA$151,0)),0)+IFERROR(INDEX('Hoja de Trabajo para listado'!$BC$155:$CB$1048576,MATCH($A675,'Hoja de Trabajo para listado'!$BC$155:$BC$1048576,0),MATCH((CUADRO!H$5&amp;$E675),'Hoja de Trabajo para listado'!$BC$151:$CB$151,0)),0)+IFERROR(INDEX('Hoja de Trabajo para listado'!$DE$153:$DG$274,MATCH($A675,'Hoja de Trabajo para listado'!$DE$153:$DE$1048576,0),MATCH((CUADRO!H$5&amp;$E675),'Hoja de Trabajo para listado'!$DE$151:$DG$151,0)),0)+IFERROR(INDEX('Hoja de Trabajo para listado'!$CD$155:$DC$1048576,MATCH($A675,'Hoja de Trabajo para listado'!$CD$155:$CD$1048576,0),MATCH((CUADRO!H$5&amp;$E675),'Hoja de Trabajo para listado'!$CD$151:$DC$151,0)),0)</f>
        <v>0</v>
      </c>
      <c r="I675" s="243">
        <f ca="1">+IFERROR(INDEX('Hoja de Trabajo para listado'!$A$155:$Z$1048576,MATCH($A675,'Hoja de Trabajo para listado'!$A$155:$A$1048576,0),MATCH((CUADRO!I$5&amp;$E675),'Hoja de Trabajo para listado'!$A$151:$Z$151,0)),0)+IFERROR(INDEX('Hoja de Trabajo para listado'!$AB$155:$BA$1048576,MATCH($A675,'Hoja de Trabajo para listado'!$AB$155:$AB$1048576,0),MATCH((CUADRO!I$5&amp;$E675),'Hoja de Trabajo para listado'!$AB$151:$BA$151,0)),0)+IFERROR(INDEX('Hoja de Trabajo para listado'!$BC$155:$CB$1048576,MATCH($A675,'Hoja de Trabajo para listado'!$BC$155:$BC$1048576,0),MATCH((CUADRO!I$5&amp;$E675),'Hoja de Trabajo para listado'!$BC$151:$CB$151,0)),0)+IFERROR(INDEX('Hoja de Trabajo para listado'!$DE$153:$DG$274,MATCH($A675,'Hoja de Trabajo para listado'!$DE$153:$DE$1048576,0),MATCH((CUADRO!I$5&amp;$E675),'Hoja de Trabajo para listado'!$DE$151:$DG$151,0)),0)+IFERROR(INDEX('Hoja de Trabajo para listado'!$CD$155:$DC$1048576,MATCH($A675,'Hoja de Trabajo para listado'!$CD$155:$CD$1048576,0),MATCH((CUADRO!I$5&amp;$E675),'Hoja de Trabajo para listado'!$CD$151:$DC$151,0)),0)</f>
        <v>0</v>
      </c>
      <c r="J675" s="243">
        <f ca="1">+IFERROR(INDEX('Hoja de Trabajo para listado'!$A$155:$Z$1048576,MATCH($A675,'Hoja de Trabajo para listado'!$A$155:$A$1048576,0),MATCH((CUADRO!J$5&amp;$E675),'Hoja de Trabajo para listado'!$A$151:$Z$151,0)),0)+IFERROR(INDEX('Hoja de Trabajo para listado'!$AB$155:$BA$1048576,MATCH($A675,'Hoja de Trabajo para listado'!$AB$155:$AB$1048576,0),MATCH((CUADRO!J$5&amp;$E675),'Hoja de Trabajo para listado'!$AB$151:$BA$151,0)),0)+IFERROR(INDEX('Hoja de Trabajo para listado'!$BC$155:$CB$1048576,MATCH($A675,'Hoja de Trabajo para listado'!$BC$155:$BC$1048576,0),MATCH((CUADRO!J$5&amp;$E675),'Hoja de Trabajo para listado'!$BC$151:$CB$151,0)),0)+IFERROR(INDEX('Hoja de Trabajo para listado'!$DE$153:$DG$274,MATCH($A675,'Hoja de Trabajo para listado'!$DE$153:$DE$1048576,0),MATCH((CUADRO!J$5&amp;$E675),'Hoja de Trabajo para listado'!$DE$151:$DG$151,0)),0)+IFERROR(INDEX('Hoja de Trabajo para listado'!$CD$155:$DC$1048576,MATCH($A675,'Hoja de Trabajo para listado'!$CD$155:$CD$1048576,0),MATCH((CUADRO!J$5&amp;$E675),'Hoja de Trabajo para listado'!$CD$151:$DC$151,0)),0)</f>
        <v>0</v>
      </c>
      <c r="K675" s="243">
        <f ca="1">+IFERROR(INDEX('Hoja de Trabajo para listado'!$A$155:$Z$1048576,MATCH($A675,'Hoja de Trabajo para listado'!$A$155:$A$1048576,0),MATCH((CUADRO!K$5&amp;$E675),'Hoja de Trabajo para listado'!$A$151:$Z$151,0)),0)+IFERROR(INDEX('Hoja de Trabajo para listado'!$AB$155:$BA$1048576,MATCH($A675,'Hoja de Trabajo para listado'!$AB$155:$AB$1048576,0),MATCH((CUADRO!K$5&amp;$E675),'Hoja de Trabajo para listado'!$AB$151:$BA$151,0)),0)+IFERROR(INDEX('Hoja de Trabajo para listado'!$BC$155:$CB$1048576,MATCH($A675,'Hoja de Trabajo para listado'!$BC$155:$BC$1048576,0),MATCH((CUADRO!K$5&amp;$E675),'Hoja de Trabajo para listado'!$BC$151:$CB$151,0)),0)+IFERROR(INDEX('Hoja de Trabajo para listado'!$DE$153:$DG$274,MATCH($A675,'Hoja de Trabajo para listado'!$DE$153:$DE$1048576,0),MATCH((CUADRO!K$5&amp;$E675),'Hoja de Trabajo para listado'!$DE$151:$DG$151,0)),0)+IFERROR(INDEX('Hoja de Trabajo para listado'!$CD$155:$DC$1048576,MATCH($A675,'Hoja de Trabajo para listado'!$CD$155:$CD$1048576,0),MATCH((CUADRO!K$5&amp;$E675),'Hoja de Trabajo para listado'!$CD$151:$DC$151,0)),0)</f>
        <v>0</v>
      </c>
      <c r="L675" s="243">
        <f ca="1">+IFERROR(INDEX('Hoja de Trabajo para listado'!$A$155:$Z$1048576,MATCH($A675,'Hoja de Trabajo para listado'!$A$155:$A$1048576,0),MATCH((CUADRO!L$5&amp;$E675),'Hoja de Trabajo para listado'!$A$151:$Z$151,0)),0)+IFERROR(INDEX('Hoja de Trabajo para listado'!$AB$155:$BA$1048576,MATCH($A675,'Hoja de Trabajo para listado'!$AB$155:$AB$1048576,0),MATCH((CUADRO!L$5&amp;$E675),'Hoja de Trabajo para listado'!$AB$151:$BA$151,0)),0)+IFERROR(INDEX('Hoja de Trabajo para listado'!$BC$155:$CB$1048576,MATCH($A675,'Hoja de Trabajo para listado'!$BC$155:$BC$1048576,0),MATCH((CUADRO!L$5&amp;$E675),'Hoja de Trabajo para listado'!$BC$151:$CB$151,0)),0)+IFERROR(INDEX('Hoja de Trabajo para listado'!$DE$153:$DG$274,MATCH($A675,'Hoja de Trabajo para listado'!$DE$153:$DE$1048576,0),MATCH((CUADRO!L$5&amp;$E675),'Hoja de Trabajo para listado'!$DE$151:$DG$151,0)),0)+IFERROR(INDEX('Hoja de Trabajo para listado'!$CD$155:$DC$1048576,MATCH($A675,'Hoja de Trabajo para listado'!$CD$155:$CD$1048576,0),MATCH((CUADRO!L$5&amp;$E675),'Hoja de Trabajo para listado'!$CD$151:$DC$151,0)),0)</f>
        <v>0</v>
      </c>
      <c r="M675" s="243">
        <f ca="1">+IFERROR(INDEX('Hoja de Trabajo para listado'!$A$155:$Z$1048576,MATCH($A675,'Hoja de Trabajo para listado'!$A$155:$A$1048576,0),MATCH((CUADRO!M$5&amp;$E675),'Hoja de Trabajo para listado'!$A$151:$Z$151,0)),0)+IFERROR(INDEX('Hoja de Trabajo para listado'!$AB$155:$BA$1048576,MATCH($A675,'Hoja de Trabajo para listado'!$AB$155:$AB$1048576,0),MATCH((CUADRO!M$5&amp;$E675),'Hoja de Trabajo para listado'!$AB$151:$BA$151,0)),0)+IFERROR(INDEX('Hoja de Trabajo para listado'!$BC$155:$CB$1048576,MATCH($A675,'Hoja de Trabajo para listado'!$BC$155:$BC$1048576,0),MATCH((CUADRO!M$5&amp;$E675),'Hoja de Trabajo para listado'!$BC$151:$CB$151,0)),0)+IFERROR(INDEX('Hoja de Trabajo para listado'!$DE$153:$DG$274,MATCH($A675,'Hoja de Trabajo para listado'!$DE$153:$DE$1048576,0),MATCH((CUADRO!M$5&amp;$E675),'Hoja de Trabajo para listado'!$DE$151:$DG$151,0)),0)+IFERROR(INDEX('Hoja de Trabajo para listado'!$CD$155:$DC$1048576,MATCH($A675,'Hoja de Trabajo para listado'!$CD$155:$CD$1048576,0),MATCH((CUADRO!M$5&amp;$E675),'Hoja de Trabajo para listado'!$CD$151:$DC$151,0)),0)</f>
        <v>0</v>
      </c>
      <c r="N675" s="243">
        <f ca="1">+IFERROR(INDEX('Hoja de Trabajo para listado'!$A$155:$Z$1048576,MATCH($A675,'Hoja de Trabajo para listado'!$A$155:$A$1048576,0),MATCH((CUADRO!N$5&amp;$E675),'Hoja de Trabajo para listado'!$A$151:$Z$151,0)),0)+IFERROR(INDEX('Hoja de Trabajo para listado'!$AB$155:$BA$1048576,MATCH($A675,'Hoja de Trabajo para listado'!$AB$155:$AB$1048576,0),MATCH((CUADRO!N$5&amp;$E675),'Hoja de Trabajo para listado'!$AB$151:$BA$151,0)),0)+IFERROR(INDEX('Hoja de Trabajo para listado'!$BC$155:$CB$1048576,MATCH($A675,'Hoja de Trabajo para listado'!$BC$155:$BC$1048576,0),MATCH((CUADRO!N$5&amp;$E675),'Hoja de Trabajo para listado'!$BC$151:$CB$151,0)),0)+IFERROR(INDEX('Hoja de Trabajo para listado'!$DE$153:$DG$274,MATCH($A675,'Hoja de Trabajo para listado'!$DE$153:$DE$1048576,0),MATCH((CUADRO!N$5&amp;$E675),'Hoja de Trabajo para listado'!$DE$151:$DG$151,0)),0)+IFERROR(INDEX('Hoja de Trabajo para listado'!$CD$155:$DC$1048576,MATCH($A675,'Hoja de Trabajo para listado'!$CD$155:$CD$1048576,0),MATCH((CUADRO!N$5&amp;$E675),'Hoja de Trabajo para listado'!$CD$151:$DC$151,0)),0)</f>
        <v>0</v>
      </c>
      <c r="O675" s="243">
        <f ca="1">+IFERROR(INDEX('Hoja de Trabajo para listado'!$A$155:$Z$1048576,MATCH($A675,'Hoja de Trabajo para listado'!$A$155:$A$1048576,0),MATCH((CUADRO!O$5&amp;$E675),'Hoja de Trabajo para listado'!$A$151:$Z$151,0)),0)+IFERROR(INDEX('Hoja de Trabajo para listado'!$AB$155:$BA$1048576,MATCH($A675,'Hoja de Trabajo para listado'!$AB$155:$AB$1048576,0),MATCH((CUADRO!O$5&amp;$E675),'Hoja de Trabajo para listado'!$AB$151:$BA$151,0)),0)+IFERROR(INDEX('Hoja de Trabajo para listado'!$BC$155:$CB$1048576,MATCH($A675,'Hoja de Trabajo para listado'!$BC$155:$BC$1048576,0),MATCH((CUADRO!O$5&amp;$E675),'Hoja de Trabajo para listado'!$BC$151:$CB$151,0)),0)+IFERROR(INDEX('Hoja de Trabajo para listado'!$DE$153:$DG$274,MATCH($A675,'Hoja de Trabajo para listado'!$DE$153:$DE$1048576,0),MATCH((CUADRO!O$5&amp;$E675),'Hoja de Trabajo para listado'!$DE$151:$DG$151,0)),0)+IFERROR(INDEX('Hoja de Trabajo para listado'!$CD$155:$DC$1048576,MATCH($A675,'Hoja de Trabajo para listado'!$CD$155:$CD$1048576,0),MATCH((CUADRO!O$5&amp;$E675),'Hoja de Trabajo para listado'!$CD$151:$DC$151,0)),0)</f>
        <v>0</v>
      </c>
      <c r="P675" s="243">
        <f ca="1">+IFERROR(INDEX('Hoja de Trabajo para listado'!$A$155:$Z$1048576,MATCH($A675,'Hoja de Trabajo para listado'!$A$155:$A$1048576,0),MATCH((CUADRO!P$5&amp;$E675),'Hoja de Trabajo para listado'!$A$151:$Z$151,0)),0)+IFERROR(INDEX('Hoja de Trabajo para listado'!$AB$155:$BA$1048576,MATCH($A675,'Hoja de Trabajo para listado'!$AB$155:$AB$1048576,0),MATCH((CUADRO!P$5&amp;$E675),'Hoja de Trabajo para listado'!$AB$151:$BA$151,0)),0)+IFERROR(INDEX('Hoja de Trabajo para listado'!$BC$155:$CB$1048576,MATCH($A675,'Hoja de Trabajo para listado'!$BC$155:$BC$1048576,0),MATCH((CUADRO!P$5&amp;$E675),'Hoja de Trabajo para listado'!$BC$151:$CB$151,0)),0)+IFERROR(INDEX('Hoja de Trabajo para listado'!$DE$153:$DG$274,MATCH($A675,'Hoja de Trabajo para listado'!$DE$153:$DE$1048576,0),MATCH((CUADRO!P$5&amp;$E675),'Hoja de Trabajo para listado'!$DE$151:$DG$151,0)),0)+IFERROR(INDEX('Hoja de Trabajo para listado'!$CD$155:$DC$1048576,MATCH($A675,'Hoja de Trabajo para listado'!$CD$155:$CD$1048576,0),MATCH((CUADRO!P$5&amp;$E675),'Hoja de Trabajo para listado'!$CD$151:$DC$151,0)),0)</f>
        <v>0</v>
      </c>
      <c r="Q675" s="243">
        <f ca="1">+IFERROR(INDEX('Hoja de Trabajo para listado'!$A$155:$Z$1048576,MATCH($A675,'Hoja de Trabajo para listado'!$A$155:$A$1048576,0),MATCH((CUADRO!Q$5&amp;$E675),'Hoja de Trabajo para listado'!$A$151:$Z$151,0)),0)+IFERROR(INDEX('Hoja de Trabajo para listado'!$AB$155:$BA$1048576,MATCH($A675,'Hoja de Trabajo para listado'!$AB$155:$AB$1048576,0),MATCH((CUADRO!Q$5&amp;$E675),'Hoja de Trabajo para listado'!$AB$151:$BA$151,0)),0)+IFERROR(INDEX('Hoja de Trabajo para listado'!$BC$155:$CB$1048576,MATCH($A675,'Hoja de Trabajo para listado'!$BC$155:$BC$1048576,0),MATCH((CUADRO!Q$5&amp;$E675),'Hoja de Trabajo para listado'!$BC$151:$CB$151,0)),0)+IFERROR(INDEX('Hoja de Trabajo para listado'!$DE$153:$DG$274,MATCH($A675,'Hoja de Trabajo para listado'!$DE$153:$DE$1048576,0),MATCH((CUADRO!Q$5&amp;$E675),'Hoja de Trabajo para listado'!$DE$151:$DG$151,0)),0)+IFERROR(INDEX('Hoja de Trabajo para listado'!$CD$155:$DC$1048576,MATCH($A675,'Hoja de Trabajo para listado'!$CD$155:$CD$1048576,0),MATCH((CUADRO!Q$5&amp;$E675),'Hoja de Trabajo para listado'!$CD$151:$DC$151,0)),0)</f>
        <v>0</v>
      </c>
      <c r="R675" s="243">
        <f t="shared" ca="1" si="23"/>
        <v>0</v>
      </c>
      <c r="S675" s="249">
        <f ca="1">+R674+R675</f>
        <v>0</v>
      </c>
      <c r="T675" s="243">
        <f ca="1">+S675</f>
        <v>0</v>
      </c>
      <c r="U675" s="242">
        <f t="shared" si="24"/>
        <v>2</v>
      </c>
      <c r="V675" s="333" t="str">
        <f>+VLOOKUP(A675,bd_lista!$A$3:$E$590,5,FALSE)</f>
        <v>Gobiernos Autonomos Municipales</v>
      </c>
      <c r="W675" s="384"/>
      <c r="X675" s="242">
        <f>+VLOOKUP(A675,[3]Sheet1!$A$13:$D$744,4,FALSE)</f>
        <v>0</v>
      </c>
      <c r="Y675" s="242" t="e">
        <f>+VLOOKUP(X675,bd_lista!$A$3:$C$590,3,FALSE)</f>
        <v>#N/A</v>
      </c>
      <c r="Z675" s="292"/>
      <c r="AA675" s="293"/>
    </row>
    <row r="676" spans="1:27" customFormat="1" ht="15" hidden="1" customHeight="1">
      <c r="A676" s="32">
        <v>1304</v>
      </c>
      <c r="B676" s="388">
        <f>+A676</f>
        <v>1304</v>
      </c>
      <c r="C676" s="247" t="str">
        <f>+VLOOKUP(A676,bd_lista!$A$3:$C$590,3,FALSE)</f>
        <v>Gobierno Autónomo Municipal de Tiquipaya</v>
      </c>
      <c r="D676" s="385" t="str">
        <f>+C676</f>
        <v>Gobierno Autónomo Municipal de Tiquipaya</v>
      </c>
      <c r="E676" s="242" t="s">
        <v>1304</v>
      </c>
      <c r="F676" s="243">
        <f ca="1">+IFERROR(INDEX('Hoja de Trabajo para listado'!$A$155:$Z$1048576,MATCH($A676,'Hoja de Trabajo para listado'!$A$155:$A$1048576,0),MATCH((CUADRO!F$5&amp;$E676),'Hoja de Trabajo para listado'!$A$151:$Z$151,0)),0)+IFERROR(INDEX('Hoja de Trabajo para listado'!$AB$155:$BA$1048576,MATCH($A676,'Hoja de Trabajo para listado'!$AB$155:$AB$1048576,0),MATCH((CUADRO!F$5&amp;$E676),'Hoja de Trabajo para listado'!$AB$151:$BA$151,0)),0)+IFERROR(INDEX('Hoja de Trabajo para listado'!$BC$155:$CB$1048576,MATCH($A676,'Hoja de Trabajo para listado'!$BC$155:$BC$1048576,0),MATCH((CUADRO!F$5&amp;$E676),'Hoja de Trabajo para listado'!$BC$151:$CB$151,0)),0)+IFERROR(INDEX('Hoja de Trabajo para listado'!$DE$153:$DG$274,MATCH($A676,'Hoja de Trabajo para listado'!$DE$153:$DE$1048576,0),MATCH((CUADRO!F$5&amp;$E676),'Hoja de Trabajo para listado'!$DE$151:$DG$151,0)),0)+IFERROR(INDEX('Hoja de Trabajo para listado'!$CD$155:$DC$1048576,MATCH($A676,'Hoja de Trabajo para listado'!$CD$155:$CD$1048576,0),MATCH((CUADRO!F$5&amp;$E676),'Hoja de Trabajo para listado'!$CD$151:$DC$151,0)),0)</f>
        <v>0</v>
      </c>
      <c r="G676" s="243">
        <f ca="1">+IFERROR(INDEX('Hoja de Trabajo para listado'!$A$155:$Z$1048576,MATCH($A676,'Hoja de Trabajo para listado'!$A$155:$A$1048576,0),MATCH((CUADRO!G$5&amp;$E676),'Hoja de Trabajo para listado'!$A$151:$Z$151,0)),0)+IFERROR(INDEX('Hoja de Trabajo para listado'!$AB$155:$BA$1048576,MATCH($A676,'Hoja de Trabajo para listado'!$AB$155:$AB$1048576,0),MATCH((CUADRO!G$5&amp;$E676),'Hoja de Trabajo para listado'!$AB$151:$BA$151,0)),0)+IFERROR(INDEX('Hoja de Trabajo para listado'!$BC$155:$CB$1048576,MATCH($A676,'Hoja de Trabajo para listado'!$BC$155:$BC$1048576,0),MATCH((CUADRO!G$5&amp;$E676),'Hoja de Trabajo para listado'!$BC$151:$CB$151,0)),0)+IFERROR(INDEX('Hoja de Trabajo para listado'!$DE$153:$DG$274,MATCH($A676,'Hoja de Trabajo para listado'!$DE$153:$DE$1048576,0),MATCH((CUADRO!G$5&amp;$E676),'Hoja de Trabajo para listado'!$DE$151:$DG$151,0)),0)+IFERROR(INDEX('Hoja de Trabajo para listado'!$CD$155:$DC$1048576,MATCH($A676,'Hoja de Trabajo para listado'!$CD$155:$CD$1048576,0),MATCH((CUADRO!G$5&amp;$E676),'Hoja de Trabajo para listado'!$CD$151:$DC$151,0)),0)</f>
        <v>0</v>
      </c>
      <c r="H676" s="243">
        <f ca="1">+IFERROR(INDEX('Hoja de Trabajo para listado'!$A$155:$Z$1048576,MATCH($A676,'Hoja de Trabajo para listado'!$A$155:$A$1048576,0),MATCH((CUADRO!H$5&amp;$E676),'Hoja de Trabajo para listado'!$A$151:$Z$151,0)),0)+IFERROR(INDEX('Hoja de Trabajo para listado'!$AB$155:$BA$1048576,MATCH($A676,'Hoja de Trabajo para listado'!$AB$155:$AB$1048576,0),MATCH((CUADRO!H$5&amp;$E676),'Hoja de Trabajo para listado'!$AB$151:$BA$151,0)),0)+IFERROR(INDEX('Hoja de Trabajo para listado'!$BC$155:$CB$1048576,MATCH($A676,'Hoja de Trabajo para listado'!$BC$155:$BC$1048576,0),MATCH((CUADRO!H$5&amp;$E676),'Hoja de Trabajo para listado'!$BC$151:$CB$151,0)),0)+IFERROR(INDEX('Hoja de Trabajo para listado'!$DE$153:$DG$274,MATCH($A676,'Hoja de Trabajo para listado'!$DE$153:$DE$1048576,0),MATCH((CUADRO!H$5&amp;$E676),'Hoja de Trabajo para listado'!$DE$151:$DG$151,0)),0)+IFERROR(INDEX('Hoja de Trabajo para listado'!$CD$155:$DC$1048576,MATCH($A676,'Hoja de Trabajo para listado'!$CD$155:$CD$1048576,0),MATCH((CUADRO!H$5&amp;$E676),'Hoja de Trabajo para listado'!$CD$151:$DC$151,0)),0)</f>
        <v>0</v>
      </c>
      <c r="I676" s="243">
        <f ca="1">+IFERROR(INDEX('Hoja de Trabajo para listado'!$A$155:$Z$1048576,MATCH($A676,'Hoja de Trabajo para listado'!$A$155:$A$1048576,0),MATCH((CUADRO!I$5&amp;$E676),'Hoja de Trabajo para listado'!$A$151:$Z$151,0)),0)+IFERROR(INDEX('Hoja de Trabajo para listado'!$AB$155:$BA$1048576,MATCH($A676,'Hoja de Trabajo para listado'!$AB$155:$AB$1048576,0),MATCH((CUADRO!I$5&amp;$E676),'Hoja de Trabajo para listado'!$AB$151:$BA$151,0)),0)+IFERROR(INDEX('Hoja de Trabajo para listado'!$BC$155:$CB$1048576,MATCH($A676,'Hoja de Trabajo para listado'!$BC$155:$BC$1048576,0),MATCH((CUADRO!I$5&amp;$E676),'Hoja de Trabajo para listado'!$BC$151:$CB$151,0)),0)+IFERROR(INDEX('Hoja de Trabajo para listado'!$DE$153:$DG$274,MATCH($A676,'Hoja de Trabajo para listado'!$DE$153:$DE$1048576,0),MATCH((CUADRO!I$5&amp;$E676),'Hoja de Trabajo para listado'!$DE$151:$DG$151,0)),0)+IFERROR(INDEX('Hoja de Trabajo para listado'!$CD$155:$DC$1048576,MATCH($A676,'Hoja de Trabajo para listado'!$CD$155:$CD$1048576,0),MATCH((CUADRO!I$5&amp;$E676),'Hoja de Trabajo para listado'!$CD$151:$DC$151,0)),0)</f>
        <v>0</v>
      </c>
      <c r="J676" s="243">
        <f ca="1">+IFERROR(INDEX('Hoja de Trabajo para listado'!$A$155:$Z$1048576,MATCH($A676,'Hoja de Trabajo para listado'!$A$155:$A$1048576,0),MATCH((CUADRO!J$5&amp;$E676),'Hoja de Trabajo para listado'!$A$151:$Z$151,0)),0)+IFERROR(INDEX('Hoja de Trabajo para listado'!$AB$155:$BA$1048576,MATCH($A676,'Hoja de Trabajo para listado'!$AB$155:$AB$1048576,0),MATCH((CUADRO!J$5&amp;$E676),'Hoja de Trabajo para listado'!$AB$151:$BA$151,0)),0)+IFERROR(INDEX('Hoja de Trabajo para listado'!$BC$155:$CB$1048576,MATCH($A676,'Hoja de Trabajo para listado'!$BC$155:$BC$1048576,0),MATCH((CUADRO!J$5&amp;$E676),'Hoja de Trabajo para listado'!$BC$151:$CB$151,0)),0)+IFERROR(INDEX('Hoja de Trabajo para listado'!$DE$153:$DG$274,MATCH($A676,'Hoja de Trabajo para listado'!$DE$153:$DE$1048576,0),MATCH((CUADRO!J$5&amp;$E676),'Hoja de Trabajo para listado'!$DE$151:$DG$151,0)),0)+IFERROR(INDEX('Hoja de Trabajo para listado'!$CD$155:$DC$1048576,MATCH($A676,'Hoja de Trabajo para listado'!$CD$155:$CD$1048576,0),MATCH((CUADRO!J$5&amp;$E676),'Hoja de Trabajo para listado'!$CD$151:$DC$151,0)),0)</f>
        <v>0</v>
      </c>
      <c r="K676" s="243">
        <f ca="1">+IFERROR(INDEX('Hoja de Trabajo para listado'!$A$155:$Z$1048576,MATCH($A676,'Hoja de Trabajo para listado'!$A$155:$A$1048576,0),MATCH((CUADRO!K$5&amp;$E676),'Hoja de Trabajo para listado'!$A$151:$Z$151,0)),0)+IFERROR(INDEX('Hoja de Trabajo para listado'!$AB$155:$BA$1048576,MATCH($A676,'Hoja de Trabajo para listado'!$AB$155:$AB$1048576,0),MATCH((CUADRO!K$5&amp;$E676),'Hoja de Trabajo para listado'!$AB$151:$BA$151,0)),0)+IFERROR(INDEX('Hoja de Trabajo para listado'!$BC$155:$CB$1048576,MATCH($A676,'Hoja de Trabajo para listado'!$BC$155:$BC$1048576,0),MATCH((CUADRO!K$5&amp;$E676),'Hoja de Trabajo para listado'!$BC$151:$CB$151,0)),0)+IFERROR(INDEX('Hoja de Trabajo para listado'!$DE$153:$DG$274,MATCH($A676,'Hoja de Trabajo para listado'!$DE$153:$DE$1048576,0),MATCH((CUADRO!K$5&amp;$E676),'Hoja de Trabajo para listado'!$DE$151:$DG$151,0)),0)+IFERROR(INDEX('Hoja de Trabajo para listado'!$CD$155:$DC$1048576,MATCH($A676,'Hoja de Trabajo para listado'!$CD$155:$CD$1048576,0),MATCH((CUADRO!K$5&amp;$E676),'Hoja de Trabajo para listado'!$CD$151:$DC$151,0)),0)</f>
        <v>0</v>
      </c>
      <c r="L676" s="243">
        <f ca="1">+IFERROR(INDEX('Hoja de Trabajo para listado'!$A$155:$Z$1048576,MATCH($A676,'Hoja de Trabajo para listado'!$A$155:$A$1048576,0),MATCH((CUADRO!L$5&amp;$E676),'Hoja de Trabajo para listado'!$A$151:$Z$151,0)),0)+IFERROR(INDEX('Hoja de Trabajo para listado'!$AB$155:$BA$1048576,MATCH($A676,'Hoja de Trabajo para listado'!$AB$155:$AB$1048576,0),MATCH((CUADRO!L$5&amp;$E676),'Hoja de Trabajo para listado'!$AB$151:$BA$151,0)),0)+IFERROR(INDEX('Hoja de Trabajo para listado'!$BC$155:$CB$1048576,MATCH($A676,'Hoja de Trabajo para listado'!$BC$155:$BC$1048576,0),MATCH((CUADRO!L$5&amp;$E676),'Hoja de Trabajo para listado'!$BC$151:$CB$151,0)),0)+IFERROR(INDEX('Hoja de Trabajo para listado'!$DE$153:$DG$274,MATCH($A676,'Hoja de Trabajo para listado'!$DE$153:$DE$1048576,0),MATCH((CUADRO!L$5&amp;$E676),'Hoja de Trabajo para listado'!$DE$151:$DG$151,0)),0)+IFERROR(INDEX('Hoja de Trabajo para listado'!$CD$155:$DC$1048576,MATCH($A676,'Hoja de Trabajo para listado'!$CD$155:$CD$1048576,0),MATCH((CUADRO!L$5&amp;$E676),'Hoja de Trabajo para listado'!$CD$151:$DC$151,0)),0)</f>
        <v>0</v>
      </c>
      <c r="M676" s="243">
        <f ca="1">+IFERROR(INDEX('Hoja de Trabajo para listado'!$A$155:$Z$1048576,MATCH($A676,'Hoja de Trabajo para listado'!$A$155:$A$1048576,0),MATCH((CUADRO!M$5&amp;$E676),'Hoja de Trabajo para listado'!$A$151:$Z$151,0)),0)+IFERROR(INDEX('Hoja de Trabajo para listado'!$AB$155:$BA$1048576,MATCH($A676,'Hoja de Trabajo para listado'!$AB$155:$AB$1048576,0),MATCH((CUADRO!M$5&amp;$E676),'Hoja de Trabajo para listado'!$AB$151:$BA$151,0)),0)+IFERROR(INDEX('Hoja de Trabajo para listado'!$BC$155:$CB$1048576,MATCH($A676,'Hoja de Trabajo para listado'!$BC$155:$BC$1048576,0),MATCH((CUADRO!M$5&amp;$E676),'Hoja de Trabajo para listado'!$BC$151:$CB$151,0)),0)+IFERROR(INDEX('Hoja de Trabajo para listado'!$DE$153:$DG$274,MATCH($A676,'Hoja de Trabajo para listado'!$DE$153:$DE$1048576,0),MATCH((CUADRO!M$5&amp;$E676),'Hoja de Trabajo para listado'!$DE$151:$DG$151,0)),0)+IFERROR(INDEX('Hoja de Trabajo para listado'!$CD$155:$DC$1048576,MATCH($A676,'Hoja de Trabajo para listado'!$CD$155:$CD$1048576,0),MATCH((CUADRO!M$5&amp;$E676),'Hoja de Trabajo para listado'!$CD$151:$DC$151,0)),0)</f>
        <v>0</v>
      </c>
      <c r="N676" s="243">
        <f ca="1">+IFERROR(INDEX('Hoja de Trabajo para listado'!$A$155:$Z$1048576,MATCH($A676,'Hoja de Trabajo para listado'!$A$155:$A$1048576,0),MATCH((CUADRO!N$5&amp;$E676),'Hoja de Trabajo para listado'!$A$151:$Z$151,0)),0)+IFERROR(INDEX('Hoja de Trabajo para listado'!$AB$155:$BA$1048576,MATCH($A676,'Hoja de Trabajo para listado'!$AB$155:$AB$1048576,0),MATCH((CUADRO!N$5&amp;$E676),'Hoja de Trabajo para listado'!$AB$151:$BA$151,0)),0)+IFERROR(INDEX('Hoja de Trabajo para listado'!$BC$155:$CB$1048576,MATCH($A676,'Hoja de Trabajo para listado'!$BC$155:$BC$1048576,0),MATCH((CUADRO!N$5&amp;$E676),'Hoja de Trabajo para listado'!$BC$151:$CB$151,0)),0)+IFERROR(INDEX('Hoja de Trabajo para listado'!$DE$153:$DG$274,MATCH($A676,'Hoja de Trabajo para listado'!$DE$153:$DE$1048576,0),MATCH((CUADRO!N$5&amp;$E676),'Hoja de Trabajo para listado'!$DE$151:$DG$151,0)),0)+IFERROR(INDEX('Hoja de Trabajo para listado'!$CD$155:$DC$1048576,MATCH($A676,'Hoja de Trabajo para listado'!$CD$155:$CD$1048576,0),MATCH((CUADRO!N$5&amp;$E676),'Hoja de Trabajo para listado'!$CD$151:$DC$151,0)),0)</f>
        <v>0</v>
      </c>
      <c r="O676" s="243">
        <f ca="1">+IFERROR(INDEX('Hoja de Trabajo para listado'!$A$155:$Z$1048576,MATCH($A676,'Hoja de Trabajo para listado'!$A$155:$A$1048576,0),MATCH((CUADRO!O$5&amp;$E676),'Hoja de Trabajo para listado'!$A$151:$Z$151,0)),0)+IFERROR(INDEX('Hoja de Trabajo para listado'!$AB$155:$BA$1048576,MATCH($A676,'Hoja de Trabajo para listado'!$AB$155:$AB$1048576,0),MATCH((CUADRO!O$5&amp;$E676),'Hoja de Trabajo para listado'!$AB$151:$BA$151,0)),0)+IFERROR(INDEX('Hoja de Trabajo para listado'!$BC$155:$CB$1048576,MATCH($A676,'Hoja de Trabajo para listado'!$BC$155:$BC$1048576,0),MATCH((CUADRO!O$5&amp;$E676),'Hoja de Trabajo para listado'!$BC$151:$CB$151,0)),0)+IFERROR(INDEX('Hoja de Trabajo para listado'!$DE$153:$DG$274,MATCH($A676,'Hoja de Trabajo para listado'!$DE$153:$DE$1048576,0),MATCH((CUADRO!O$5&amp;$E676),'Hoja de Trabajo para listado'!$DE$151:$DG$151,0)),0)+IFERROR(INDEX('Hoja de Trabajo para listado'!$CD$155:$DC$1048576,MATCH($A676,'Hoja de Trabajo para listado'!$CD$155:$CD$1048576,0),MATCH((CUADRO!O$5&amp;$E676),'Hoja de Trabajo para listado'!$CD$151:$DC$151,0)),0)</f>
        <v>0</v>
      </c>
      <c r="P676" s="243">
        <f ca="1">+IFERROR(INDEX('Hoja de Trabajo para listado'!$A$155:$Z$1048576,MATCH($A676,'Hoja de Trabajo para listado'!$A$155:$A$1048576,0),MATCH((CUADRO!P$5&amp;$E676),'Hoja de Trabajo para listado'!$A$151:$Z$151,0)),0)+IFERROR(INDEX('Hoja de Trabajo para listado'!$AB$155:$BA$1048576,MATCH($A676,'Hoja de Trabajo para listado'!$AB$155:$AB$1048576,0),MATCH((CUADRO!P$5&amp;$E676),'Hoja de Trabajo para listado'!$AB$151:$BA$151,0)),0)+IFERROR(INDEX('Hoja de Trabajo para listado'!$BC$155:$CB$1048576,MATCH($A676,'Hoja de Trabajo para listado'!$BC$155:$BC$1048576,0),MATCH((CUADRO!P$5&amp;$E676),'Hoja de Trabajo para listado'!$BC$151:$CB$151,0)),0)+IFERROR(INDEX('Hoja de Trabajo para listado'!$DE$153:$DG$274,MATCH($A676,'Hoja de Trabajo para listado'!$DE$153:$DE$1048576,0),MATCH((CUADRO!P$5&amp;$E676),'Hoja de Trabajo para listado'!$DE$151:$DG$151,0)),0)+IFERROR(INDEX('Hoja de Trabajo para listado'!$CD$155:$DC$1048576,MATCH($A676,'Hoja de Trabajo para listado'!$CD$155:$CD$1048576,0),MATCH((CUADRO!P$5&amp;$E676),'Hoja de Trabajo para listado'!$CD$151:$DC$151,0)),0)</f>
        <v>0</v>
      </c>
      <c r="Q676" s="243">
        <f ca="1">+IFERROR(INDEX('Hoja de Trabajo para listado'!$A$155:$Z$1048576,MATCH($A676,'Hoja de Trabajo para listado'!$A$155:$A$1048576,0),MATCH((CUADRO!Q$5&amp;$E676),'Hoja de Trabajo para listado'!$A$151:$Z$151,0)),0)+IFERROR(INDEX('Hoja de Trabajo para listado'!$AB$155:$BA$1048576,MATCH($A676,'Hoja de Trabajo para listado'!$AB$155:$AB$1048576,0),MATCH((CUADRO!Q$5&amp;$E676),'Hoja de Trabajo para listado'!$AB$151:$BA$151,0)),0)+IFERROR(INDEX('Hoja de Trabajo para listado'!$BC$155:$CB$1048576,MATCH($A676,'Hoja de Trabajo para listado'!$BC$155:$BC$1048576,0),MATCH((CUADRO!Q$5&amp;$E676),'Hoja de Trabajo para listado'!$BC$151:$CB$151,0)),0)+IFERROR(INDEX('Hoja de Trabajo para listado'!$DE$153:$DG$274,MATCH($A676,'Hoja de Trabajo para listado'!$DE$153:$DE$1048576,0),MATCH((CUADRO!Q$5&amp;$E676),'Hoja de Trabajo para listado'!$DE$151:$DG$151,0)),0)+IFERROR(INDEX('Hoja de Trabajo para listado'!$CD$155:$DC$1048576,MATCH($A676,'Hoja de Trabajo para listado'!$CD$155:$CD$1048576,0),MATCH((CUADRO!Q$5&amp;$E676),'Hoja de Trabajo para listado'!$CD$151:$DC$151,0)),0)</f>
        <v>0</v>
      </c>
      <c r="R676" s="243">
        <f t="shared" ca="1" si="23"/>
        <v>0</v>
      </c>
      <c r="S676" s="249"/>
      <c r="T676" s="243">
        <f ca="1">+T677</f>
        <v>0</v>
      </c>
      <c r="U676" s="242">
        <f t="shared" si="24"/>
        <v>1</v>
      </c>
      <c r="V676" s="333" t="str">
        <f>+VLOOKUP(A676,bd_lista!$A$3:$E$590,5,FALSE)</f>
        <v>Gobiernos Autonomos Municipales</v>
      </c>
      <c r="W676" s="383" t="str">
        <f>+V676</f>
        <v>Gobiernos Autonomos Municipales</v>
      </c>
      <c r="X676" s="242">
        <f>+VLOOKUP(A676,[3]Sheet1!$A$13:$D$744,4,FALSE)</f>
        <v>0</v>
      </c>
      <c r="Y676" s="242" t="e">
        <f>+VLOOKUP(X676,bd_lista!$A$3:$C$590,3,FALSE)</f>
        <v>#N/A</v>
      </c>
      <c r="Z676" s="294">
        <f>+X676</f>
        <v>0</v>
      </c>
      <c r="AA676" s="295" t="e">
        <f>+Y676</f>
        <v>#N/A</v>
      </c>
    </row>
    <row r="677" spans="1:27" customFormat="1" ht="15" hidden="1" customHeight="1">
      <c r="A677" s="32">
        <v>1304</v>
      </c>
      <c r="B677" s="389"/>
      <c r="C677" s="247" t="str">
        <f>+VLOOKUP(A677,bd_lista!$A$3:$C$590,3,FALSE)</f>
        <v>Gobierno Autónomo Municipal de Tiquipaya</v>
      </c>
      <c r="D677" s="386"/>
      <c r="E677" s="244" t="s">
        <v>1305</v>
      </c>
      <c r="F677" s="243">
        <f ca="1">+IFERROR(INDEX('Hoja de Trabajo para listado'!$A$155:$Z$1048576,MATCH($A677,'Hoja de Trabajo para listado'!$A$155:$A$1048576,0),MATCH((CUADRO!F$5&amp;$E677),'Hoja de Trabajo para listado'!$A$151:$Z$151,0)),0)+IFERROR(INDEX('Hoja de Trabajo para listado'!$AB$155:$BA$1048576,MATCH($A677,'Hoja de Trabajo para listado'!$AB$155:$AB$1048576,0),MATCH((CUADRO!F$5&amp;$E677),'Hoja de Trabajo para listado'!$AB$151:$BA$151,0)),0)+IFERROR(INDEX('Hoja de Trabajo para listado'!$BC$155:$CB$1048576,MATCH($A677,'Hoja de Trabajo para listado'!$BC$155:$BC$1048576,0),MATCH((CUADRO!F$5&amp;$E677),'Hoja de Trabajo para listado'!$BC$151:$CB$151,0)),0)+IFERROR(INDEX('Hoja de Trabajo para listado'!$DE$153:$DG$274,MATCH($A677,'Hoja de Trabajo para listado'!$DE$153:$DE$1048576,0),MATCH((CUADRO!F$5&amp;$E677),'Hoja de Trabajo para listado'!$DE$151:$DG$151,0)),0)+IFERROR(INDEX('Hoja de Trabajo para listado'!$CD$155:$DC$1048576,MATCH($A677,'Hoja de Trabajo para listado'!$CD$155:$CD$1048576,0),MATCH((CUADRO!F$5&amp;$E677),'Hoja de Trabajo para listado'!$CD$151:$DC$151,0)),0)</f>
        <v>0</v>
      </c>
      <c r="G677" s="243">
        <f ca="1">+IFERROR(INDEX('Hoja de Trabajo para listado'!$A$155:$Z$1048576,MATCH($A677,'Hoja de Trabajo para listado'!$A$155:$A$1048576,0),MATCH((CUADRO!G$5&amp;$E677),'Hoja de Trabajo para listado'!$A$151:$Z$151,0)),0)+IFERROR(INDEX('Hoja de Trabajo para listado'!$AB$155:$BA$1048576,MATCH($A677,'Hoja de Trabajo para listado'!$AB$155:$AB$1048576,0),MATCH((CUADRO!G$5&amp;$E677),'Hoja de Trabajo para listado'!$AB$151:$BA$151,0)),0)+IFERROR(INDEX('Hoja de Trabajo para listado'!$BC$155:$CB$1048576,MATCH($A677,'Hoja de Trabajo para listado'!$BC$155:$BC$1048576,0),MATCH((CUADRO!G$5&amp;$E677),'Hoja de Trabajo para listado'!$BC$151:$CB$151,0)),0)+IFERROR(INDEX('Hoja de Trabajo para listado'!$DE$153:$DG$274,MATCH($A677,'Hoja de Trabajo para listado'!$DE$153:$DE$1048576,0),MATCH((CUADRO!G$5&amp;$E677),'Hoja de Trabajo para listado'!$DE$151:$DG$151,0)),0)+IFERROR(INDEX('Hoja de Trabajo para listado'!$CD$155:$DC$1048576,MATCH($A677,'Hoja de Trabajo para listado'!$CD$155:$CD$1048576,0),MATCH((CUADRO!G$5&amp;$E677),'Hoja de Trabajo para listado'!$CD$151:$DC$151,0)),0)</f>
        <v>0</v>
      </c>
      <c r="H677" s="243">
        <f ca="1">+IFERROR(INDEX('Hoja de Trabajo para listado'!$A$155:$Z$1048576,MATCH($A677,'Hoja de Trabajo para listado'!$A$155:$A$1048576,0),MATCH((CUADRO!H$5&amp;$E677),'Hoja de Trabajo para listado'!$A$151:$Z$151,0)),0)+IFERROR(INDEX('Hoja de Trabajo para listado'!$AB$155:$BA$1048576,MATCH($A677,'Hoja de Trabajo para listado'!$AB$155:$AB$1048576,0),MATCH((CUADRO!H$5&amp;$E677),'Hoja de Trabajo para listado'!$AB$151:$BA$151,0)),0)+IFERROR(INDEX('Hoja de Trabajo para listado'!$BC$155:$CB$1048576,MATCH($A677,'Hoja de Trabajo para listado'!$BC$155:$BC$1048576,0),MATCH((CUADRO!H$5&amp;$E677),'Hoja de Trabajo para listado'!$BC$151:$CB$151,0)),0)+IFERROR(INDEX('Hoja de Trabajo para listado'!$DE$153:$DG$274,MATCH($A677,'Hoja de Trabajo para listado'!$DE$153:$DE$1048576,0),MATCH((CUADRO!H$5&amp;$E677),'Hoja de Trabajo para listado'!$DE$151:$DG$151,0)),0)+IFERROR(INDEX('Hoja de Trabajo para listado'!$CD$155:$DC$1048576,MATCH($A677,'Hoja de Trabajo para listado'!$CD$155:$CD$1048576,0),MATCH((CUADRO!H$5&amp;$E677),'Hoja de Trabajo para listado'!$CD$151:$DC$151,0)),0)</f>
        <v>0</v>
      </c>
      <c r="I677" s="243">
        <f ca="1">+IFERROR(INDEX('Hoja de Trabajo para listado'!$A$155:$Z$1048576,MATCH($A677,'Hoja de Trabajo para listado'!$A$155:$A$1048576,0),MATCH((CUADRO!I$5&amp;$E677),'Hoja de Trabajo para listado'!$A$151:$Z$151,0)),0)+IFERROR(INDEX('Hoja de Trabajo para listado'!$AB$155:$BA$1048576,MATCH($A677,'Hoja de Trabajo para listado'!$AB$155:$AB$1048576,0),MATCH((CUADRO!I$5&amp;$E677),'Hoja de Trabajo para listado'!$AB$151:$BA$151,0)),0)+IFERROR(INDEX('Hoja de Trabajo para listado'!$BC$155:$CB$1048576,MATCH($A677,'Hoja de Trabajo para listado'!$BC$155:$BC$1048576,0),MATCH((CUADRO!I$5&amp;$E677),'Hoja de Trabajo para listado'!$BC$151:$CB$151,0)),0)+IFERROR(INDEX('Hoja de Trabajo para listado'!$DE$153:$DG$274,MATCH($A677,'Hoja de Trabajo para listado'!$DE$153:$DE$1048576,0),MATCH((CUADRO!I$5&amp;$E677),'Hoja de Trabajo para listado'!$DE$151:$DG$151,0)),0)+IFERROR(INDEX('Hoja de Trabajo para listado'!$CD$155:$DC$1048576,MATCH($A677,'Hoja de Trabajo para listado'!$CD$155:$CD$1048576,0),MATCH((CUADRO!I$5&amp;$E677),'Hoja de Trabajo para listado'!$CD$151:$DC$151,0)),0)</f>
        <v>0</v>
      </c>
      <c r="J677" s="243">
        <f ca="1">+IFERROR(INDEX('Hoja de Trabajo para listado'!$A$155:$Z$1048576,MATCH($A677,'Hoja de Trabajo para listado'!$A$155:$A$1048576,0),MATCH((CUADRO!J$5&amp;$E677),'Hoja de Trabajo para listado'!$A$151:$Z$151,0)),0)+IFERROR(INDEX('Hoja de Trabajo para listado'!$AB$155:$BA$1048576,MATCH($A677,'Hoja de Trabajo para listado'!$AB$155:$AB$1048576,0),MATCH((CUADRO!J$5&amp;$E677),'Hoja de Trabajo para listado'!$AB$151:$BA$151,0)),0)+IFERROR(INDEX('Hoja de Trabajo para listado'!$BC$155:$CB$1048576,MATCH($A677,'Hoja de Trabajo para listado'!$BC$155:$BC$1048576,0),MATCH((CUADRO!J$5&amp;$E677),'Hoja de Trabajo para listado'!$BC$151:$CB$151,0)),0)+IFERROR(INDEX('Hoja de Trabajo para listado'!$DE$153:$DG$274,MATCH($A677,'Hoja de Trabajo para listado'!$DE$153:$DE$1048576,0),MATCH((CUADRO!J$5&amp;$E677),'Hoja de Trabajo para listado'!$DE$151:$DG$151,0)),0)+IFERROR(INDEX('Hoja de Trabajo para listado'!$CD$155:$DC$1048576,MATCH($A677,'Hoja de Trabajo para listado'!$CD$155:$CD$1048576,0),MATCH((CUADRO!J$5&amp;$E677),'Hoja de Trabajo para listado'!$CD$151:$DC$151,0)),0)</f>
        <v>0</v>
      </c>
      <c r="K677" s="243">
        <f ca="1">+IFERROR(INDEX('Hoja de Trabajo para listado'!$A$155:$Z$1048576,MATCH($A677,'Hoja de Trabajo para listado'!$A$155:$A$1048576,0),MATCH((CUADRO!K$5&amp;$E677),'Hoja de Trabajo para listado'!$A$151:$Z$151,0)),0)+IFERROR(INDEX('Hoja de Trabajo para listado'!$AB$155:$BA$1048576,MATCH($A677,'Hoja de Trabajo para listado'!$AB$155:$AB$1048576,0),MATCH((CUADRO!K$5&amp;$E677),'Hoja de Trabajo para listado'!$AB$151:$BA$151,0)),0)+IFERROR(INDEX('Hoja de Trabajo para listado'!$BC$155:$CB$1048576,MATCH($A677,'Hoja de Trabajo para listado'!$BC$155:$BC$1048576,0),MATCH((CUADRO!K$5&amp;$E677),'Hoja de Trabajo para listado'!$BC$151:$CB$151,0)),0)+IFERROR(INDEX('Hoja de Trabajo para listado'!$DE$153:$DG$274,MATCH($A677,'Hoja de Trabajo para listado'!$DE$153:$DE$1048576,0),MATCH((CUADRO!K$5&amp;$E677),'Hoja de Trabajo para listado'!$DE$151:$DG$151,0)),0)+IFERROR(INDEX('Hoja de Trabajo para listado'!$CD$155:$DC$1048576,MATCH($A677,'Hoja de Trabajo para listado'!$CD$155:$CD$1048576,0),MATCH((CUADRO!K$5&amp;$E677),'Hoja de Trabajo para listado'!$CD$151:$DC$151,0)),0)</f>
        <v>0</v>
      </c>
      <c r="L677" s="243">
        <f ca="1">+IFERROR(INDEX('Hoja de Trabajo para listado'!$A$155:$Z$1048576,MATCH($A677,'Hoja de Trabajo para listado'!$A$155:$A$1048576,0),MATCH((CUADRO!L$5&amp;$E677),'Hoja de Trabajo para listado'!$A$151:$Z$151,0)),0)+IFERROR(INDEX('Hoja de Trabajo para listado'!$AB$155:$BA$1048576,MATCH($A677,'Hoja de Trabajo para listado'!$AB$155:$AB$1048576,0),MATCH((CUADRO!L$5&amp;$E677),'Hoja de Trabajo para listado'!$AB$151:$BA$151,0)),0)+IFERROR(INDEX('Hoja de Trabajo para listado'!$BC$155:$CB$1048576,MATCH($A677,'Hoja de Trabajo para listado'!$BC$155:$BC$1048576,0),MATCH((CUADRO!L$5&amp;$E677),'Hoja de Trabajo para listado'!$BC$151:$CB$151,0)),0)+IFERROR(INDEX('Hoja de Trabajo para listado'!$DE$153:$DG$274,MATCH($A677,'Hoja de Trabajo para listado'!$DE$153:$DE$1048576,0),MATCH((CUADRO!L$5&amp;$E677),'Hoja de Trabajo para listado'!$DE$151:$DG$151,0)),0)+IFERROR(INDEX('Hoja de Trabajo para listado'!$CD$155:$DC$1048576,MATCH($A677,'Hoja de Trabajo para listado'!$CD$155:$CD$1048576,0),MATCH((CUADRO!L$5&amp;$E677),'Hoja de Trabajo para listado'!$CD$151:$DC$151,0)),0)</f>
        <v>0</v>
      </c>
      <c r="M677" s="243">
        <f ca="1">+IFERROR(INDEX('Hoja de Trabajo para listado'!$A$155:$Z$1048576,MATCH($A677,'Hoja de Trabajo para listado'!$A$155:$A$1048576,0),MATCH((CUADRO!M$5&amp;$E677),'Hoja de Trabajo para listado'!$A$151:$Z$151,0)),0)+IFERROR(INDEX('Hoja de Trabajo para listado'!$AB$155:$BA$1048576,MATCH($A677,'Hoja de Trabajo para listado'!$AB$155:$AB$1048576,0),MATCH((CUADRO!M$5&amp;$E677),'Hoja de Trabajo para listado'!$AB$151:$BA$151,0)),0)+IFERROR(INDEX('Hoja de Trabajo para listado'!$BC$155:$CB$1048576,MATCH($A677,'Hoja de Trabajo para listado'!$BC$155:$BC$1048576,0),MATCH((CUADRO!M$5&amp;$E677),'Hoja de Trabajo para listado'!$BC$151:$CB$151,0)),0)+IFERROR(INDEX('Hoja de Trabajo para listado'!$DE$153:$DG$274,MATCH($A677,'Hoja de Trabajo para listado'!$DE$153:$DE$1048576,0),MATCH((CUADRO!M$5&amp;$E677),'Hoja de Trabajo para listado'!$DE$151:$DG$151,0)),0)+IFERROR(INDEX('Hoja de Trabajo para listado'!$CD$155:$DC$1048576,MATCH($A677,'Hoja de Trabajo para listado'!$CD$155:$CD$1048576,0),MATCH((CUADRO!M$5&amp;$E677),'Hoja de Trabajo para listado'!$CD$151:$DC$151,0)),0)</f>
        <v>0</v>
      </c>
      <c r="N677" s="243">
        <f ca="1">+IFERROR(INDEX('Hoja de Trabajo para listado'!$A$155:$Z$1048576,MATCH($A677,'Hoja de Trabajo para listado'!$A$155:$A$1048576,0),MATCH((CUADRO!N$5&amp;$E677),'Hoja de Trabajo para listado'!$A$151:$Z$151,0)),0)+IFERROR(INDEX('Hoja de Trabajo para listado'!$AB$155:$BA$1048576,MATCH($A677,'Hoja de Trabajo para listado'!$AB$155:$AB$1048576,0),MATCH((CUADRO!N$5&amp;$E677),'Hoja de Trabajo para listado'!$AB$151:$BA$151,0)),0)+IFERROR(INDEX('Hoja de Trabajo para listado'!$BC$155:$CB$1048576,MATCH($A677,'Hoja de Trabajo para listado'!$BC$155:$BC$1048576,0),MATCH((CUADRO!N$5&amp;$E677),'Hoja de Trabajo para listado'!$BC$151:$CB$151,0)),0)+IFERROR(INDEX('Hoja de Trabajo para listado'!$DE$153:$DG$274,MATCH($A677,'Hoja de Trabajo para listado'!$DE$153:$DE$1048576,0),MATCH((CUADRO!N$5&amp;$E677),'Hoja de Trabajo para listado'!$DE$151:$DG$151,0)),0)+IFERROR(INDEX('Hoja de Trabajo para listado'!$CD$155:$DC$1048576,MATCH($A677,'Hoja de Trabajo para listado'!$CD$155:$CD$1048576,0),MATCH((CUADRO!N$5&amp;$E677),'Hoja de Trabajo para listado'!$CD$151:$DC$151,0)),0)</f>
        <v>0</v>
      </c>
      <c r="O677" s="243">
        <f ca="1">+IFERROR(INDEX('Hoja de Trabajo para listado'!$A$155:$Z$1048576,MATCH($A677,'Hoja de Trabajo para listado'!$A$155:$A$1048576,0),MATCH((CUADRO!O$5&amp;$E677),'Hoja de Trabajo para listado'!$A$151:$Z$151,0)),0)+IFERROR(INDEX('Hoja de Trabajo para listado'!$AB$155:$BA$1048576,MATCH($A677,'Hoja de Trabajo para listado'!$AB$155:$AB$1048576,0),MATCH((CUADRO!O$5&amp;$E677),'Hoja de Trabajo para listado'!$AB$151:$BA$151,0)),0)+IFERROR(INDEX('Hoja de Trabajo para listado'!$BC$155:$CB$1048576,MATCH($A677,'Hoja de Trabajo para listado'!$BC$155:$BC$1048576,0),MATCH((CUADRO!O$5&amp;$E677),'Hoja de Trabajo para listado'!$BC$151:$CB$151,0)),0)+IFERROR(INDEX('Hoja de Trabajo para listado'!$DE$153:$DG$274,MATCH($A677,'Hoja de Trabajo para listado'!$DE$153:$DE$1048576,0),MATCH((CUADRO!O$5&amp;$E677),'Hoja de Trabajo para listado'!$DE$151:$DG$151,0)),0)+IFERROR(INDEX('Hoja de Trabajo para listado'!$CD$155:$DC$1048576,MATCH($A677,'Hoja de Trabajo para listado'!$CD$155:$CD$1048576,0),MATCH((CUADRO!O$5&amp;$E677),'Hoja de Trabajo para listado'!$CD$151:$DC$151,0)),0)</f>
        <v>0</v>
      </c>
      <c r="P677" s="243">
        <f ca="1">+IFERROR(INDEX('Hoja de Trabajo para listado'!$A$155:$Z$1048576,MATCH($A677,'Hoja de Trabajo para listado'!$A$155:$A$1048576,0),MATCH((CUADRO!P$5&amp;$E677),'Hoja de Trabajo para listado'!$A$151:$Z$151,0)),0)+IFERROR(INDEX('Hoja de Trabajo para listado'!$AB$155:$BA$1048576,MATCH($A677,'Hoja de Trabajo para listado'!$AB$155:$AB$1048576,0),MATCH((CUADRO!P$5&amp;$E677),'Hoja de Trabajo para listado'!$AB$151:$BA$151,0)),0)+IFERROR(INDEX('Hoja de Trabajo para listado'!$BC$155:$CB$1048576,MATCH($A677,'Hoja de Trabajo para listado'!$BC$155:$BC$1048576,0),MATCH((CUADRO!P$5&amp;$E677),'Hoja de Trabajo para listado'!$BC$151:$CB$151,0)),0)+IFERROR(INDEX('Hoja de Trabajo para listado'!$DE$153:$DG$274,MATCH($A677,'Hoja de Trabajo para listado'!$DE$153:$DE$1048576,0),MATCH((CUADRO!P$5&amp;$E677),'Hoja de Trabajo para listado'!$DE$151:$DG$151,0)),0)+IFERROR(INDEX('Hoja de Trabajo para listado'!$CD$155:$DC$1048576,MATCH($A677,'Hoja de Trabajo para listado'!$CD$155:$CD$1048576,0),MATCH((CUADRO!P$5&amp;$E677),'Hoja de Trabajo para listado'!$CD$151:$DC$151,0)),0)</f>
        <v>0</v>
      </c>
      <c r="Q677" s="243">
        <f ca="1">+IFERROR(INDEX('Hoja de Trabajo para listado'!$A$155:$Z$1048576,MATCH($A677,'Hoja de Trabajo para listado'!$A$155:$A$1048576,0),MATCH((CUADRO!Q$5&amp;$E677),'Hoja de Trabajo para listado'!$A$151:$Z$151,0)),0)+IFERROR(INDEX('Hoja de Trabajo para listado'!$AB$155:$BA$1048576,MATCH($A677,'Hoja de Trabajo para listado'!$AB$155:$AB$1048576,0),MATCH((CUADRO!Q$5&amp;$E677),'Hoja de Trabajo para listado'!$AB$151:$BA$151,0)),0)+IFERROR(INDEX('Hoja de Trabajo para listado'!$BC$155:$CB$1048576,MATCH($A677,'Hoja de Trabajo para listado'!$BC$155:$BC$1048576,0),MATCH((CUADRO!Q$5&amp;$E677),'Hoja de Trabajo para listado'!$BC$151:$CB$151,0)),0)+IFERROR(INDEX('Hoja de Trabajo para listado'!$DE$153:$DG$274,MATCH($A677,'Hoja de Trabajo para listado'!$DE$153:$DE$1048576,0),MATCH((CUADRO!Q$5&amp;$E677),'Hoja de Trabajo para listado'!$DE$151:$DG$151,0)),0)+IFERROR(INDEX('Hoja de Trabajo para listado'!$CD$155:$DC$1048576,MATCH($A677,'Hoja de Trabajo para listado'!$CD$155:$CD$1048576,0),MATCH((CUADRO!Q$5&amp;$E677),'Hoja de Trabajo para listado'!$CD$151:$DC$151,0)),0)</f>
        <v>0</v>
      </c>
      <c r="R677" s="243">
        <f t="shared" ca="1" si="23"/>
        <v>0</v>
      </c>
      <c r="S677" s="249">
        <f ca="1">+R676+R677</f>
        <v>0</v>
      </c>
      <c r="T677" s="243">
        <f ca="1">+S677</f>
        <v>0</v>
      </c>
      <c r="U677" s="242">
        <f t="shared" si="24"/>
        <v>2</v>
      </c>
      <c r="V677" s="333" t="str">
        <f>+VLOOKUP(A677,bd_lista!$A$3:$E$590,5,FALSE)</f>
        <v>Gobiernos Autonomos Municipales</v>
      </c>
      <c r="W677" s="384"/>
      <c r="X677" s="242">
        <f>+VLOOKUP(A677,[3]Sheet1!$A$13:$D$744,4,FALSE)</f>
        <v>0</v>
      </c>
      <c r="Y677" s="242" t="e">
        <f>+VLOOKUP(X677,bd_lista!$A$3:$C$590,3,FALSE)</f>
        <v>#N/A</v>
      </c>
      <c r="Z677" s="292"/>
      <c r="AA677" s="293"/>
    </row>
    <row r="678" spans="1:27" customFormat="1" ht="15" hidden="1" customHeight="1">
      <c r="A678" s="32">
        <v>1305</v>
      </c>
      <c r="B678" s="388">
        <f>+A678</f>
        <v>1305</v>
      </c>
      <c r="C678" s="247" t="str">
        <f>+VLOOKUP(A678,bd_lista!$A$3:$C$590,3,FALSE)</f>
        <v>Gobierno Autónomo Municipal de Vinto</v>
      </c>
      <c r="D678" s="385" t="str">
        <f>+C678</f>
        <v>Gobierno Autónomo Municipal de Vinto</v>
      </c>
      <c r="E678" s="242" t="s">
        <v>1304</v>
      </c>
      <c r="F678" s="243">
        <f ca="1">+IFERROR(INDEX('Hoja de Trabajo para listado'!$A$155:$Z$1048576,MATCH($A678,'Hoja de Trabajo para listado'!$A$155:$A$1048576,0),MATCH((CUADRO!F$5&amp;$E678),'Hoja de Trabajo para listado'!$A$151:$Z$151,0)),0)+IFERROR(INDEX('Hoja de Trabajo para listado'!$AB$155:$BA$1048576,MATCH($A678,'Hoja de Trabajo para listado'!$AB$155:$AB$1048576,0),MATCH((CUADRO!F$5&amp;$E678),'Hoja de Trabajo para listado'!$AB$151:$BA$151,0)),0)+IFERROR(INDEX('Hoja de Trabajo para listado'!$BC$155:$CB$1048576,MATCH($A678,'Hoja de Trabajo para listado'!$BC$155:$BC$1048576,0),MATCH((CUADRO!F$5&amp;$E678),'Hoja de Trabajo para listado'!$BC$151:$CB$151,0)),0)+IFERROR(INDEX('Hoja de Trabajo para listado'!$DE$153:$DG$274,MATCH($A678,'Hoja de Trabajo para listado'!$DE$153:$DE$1048576,0),MATCH((CUADRO!F$5&amp;$E678),'Hoja de Trabajo para listado'!$DE$151:$DG$151,0)),0)+IFERROR(INDEX('Hoja de Trabajo para listado'!$CD$155:$DC$1048576,MATCH($A678,'Hoja de Trabajo para listado'!$CD$155:$CD$1048576,0),MATCH((CUADRO!F$5&amp;$E678),'Hoja de Trabajo para listado'!$CD$151:$DC$151,0)),0)</f>
        <v>0</v>
      </c>
      <c r="G678" s="243">
        <f ca="1">+IFERROR(INDEX('Hoja de Trabajo para listado'!$A$155:$Z$1048576,MATCH($A678,'Hoja de Trabajo para listado'!$A$155:$A$1048576,0),MATCH((CUADRO!G$5&amp;$E678),'Hoja de Trabajo para listado'!$A$151:$Z$151,0)),0)+IFERROR(INDEX('Hoja de Trabajo para listado'!$AB$155:$BA$1048576,MATCH($A678,'Hoja de Trabajo para listado'!$AB$155:$AB$1048576,0),MATCH((CUADRO!G$5&amp;$E678),'Hoja de Trabajo para listado'!$AB$151:$BA$151,0)),0)+IFERROR(INDEX('Hoja de Trabajo para listado'!$BC$155:$CB$1048576,MATCH($A678,'Hoja de Trabajo para listado'!$BC$155:$BC$1048576,0),MATCH((CUADRO!G$5&amp;$E678),'Hoja de Trabajo para listado'!$BC$151:$CB$151,0)),0)+IFERROR(INDEX('Hoja de Trabajo para listado'!$DE$153:$DG$274,MATCH($A678,'Hoja de Trabajo para listado'!$DE$153:$DE$1048576,0),MATCH((CUADRO!G$5&amp;$E678),'Hoja de Trabajo para listado'!$DE$151:$DG$151,0)),0)+IFERROR(INDEX('Hoja de Trabajo para listado'!$CD$155:$DC$1048576,MATCH($A678,'Hoja de Trabajo para listado'!$CD$155:$CD$1048576,0),MATCH((CUADRO!G$5&amp;$E678),'Hoja de Trabajo para listado'!$CD$151:$DC$151,0)),0)</f>
        <v>0</v>
      </c>
      <c r="H678" s="243">
        <f ca="1">+IFERROR(INDEX('Hoja de Trabajo para listado'!$A$155:$Z$1048576,MATCH($A678,'Hoja de Trabajo para listado'!$A$155:$A$1048576,0),MATCH((CUADRO!H$5&amp;$E678),'Hoja de Trabajo para listado'!$A$151:$Z$151,0)),0)+IFERROR(INDEX('Hoja de Trabajo para listado'!$AB$155:$BA$1048576,MATCH($A678,'Hoja de Trabajo para listado'!$AB$155:$AB$1048576,0),MATCH((CUADRO!H$5&amp;$E678),'Hoja de Trabajo para listado'!$AB$151:$BA$151,0)),0)+IFERROR(INDEX('Hoja de Trabajo para listado'!$BC$155:$CB$1048576,MATCH($A678,'Hoja de Trabajo para listado'!$BC$155:$BC$1048576,0),MATCH((CUADRO!H$5&amp;$E678),'Hoja de Trabajo para listado'!$BC$151:$CB$151,0)),0)+IFERROR(INDEX('Hoja de Trabajo para listado'!$DE$153:$DG$274,MATCH($A678,'Hoja de Trabajo para listado'!$DE$153:$DE$1048576,0),MATCH((CUADRO!H$5&amp;$E678),'Hoja de Trabajo para listado'!$DE$151:$DG$151,0)),0)+IFERROR(INDEX('Hoja de Trabajo para listado'!$CD$155:$DC$1048576,MATCH($A678,'Hoja de Trabajo para listado'!$CD$155:$CD$1048576,0),MATCH((CUADRO!H$5&amp;$E678),'Hoja de Trabajo para listado'!$CD$151:$DC$151,0)),0)</f>
        <v>0</v>
      </c>
      <c r="I678" s="243">
        <f ca="1">+IFERROR(INDEX('Hoja de Trabajo para listado'!$A$155:$Z$1048576,MATCH($A678,'Hoja de Trabajo para listado'!$A$155:$A$1048576,0),MATCH((CUADRO!I$5&amp;$E678),'Hoja de Trabajo para listado'!$A$151:$Z$151,0)),0)+IFERROR(INDEX('Hoja de Trabajo para listado'!$AB$155:$BA$1048576,MATCH($A678,'Hoja de Trabajo para listado'!$AB$155:$AB$1048576,0),MATCH((CUADRO!I$5&amp;$E678),'Hoja de Trabajo para listado'!$AB$151:$BA$151,0)),0)+IFERROR(INDEX('Hoja de Trabajo para listado'!$BC$155:$CB$1048576,MATCH($A678,'Hoja de Trabajo para listado'!$BC$155:$BC$1048576,0),MATCH((CUADRO!I$5&amp;$E678),'Hoja de Trabajo para listado'!$BC$151:$CB$151,0)),0)+IFERROR(INDEX('Hoja de Trabajo para listado'!$DE$153:$DG$274,MATCH($A678,'Hoja de Trabajo para listado'!$DE$153:$DE$1048576,0),MATCH((CUADRO!I$5&amp;$E678),'Hoja de Trabajo para listado'!$DE$151:$DG$151,0)),0)+IFERROR(INDEX('Hoja de Trabajo para listado'!$CD$155:$DC$1048576,MATCH($A678,'Hoja de Trabajo para listado'!$CD$155:$CD$1048576,0),MATCH((CUADRO!I$5&amp;$E678),'Hoja de Trabajo para listado'!$CD$151:$DC$151,0)),0)</f>
        <v>0</v>
      </c>
      <c r="J678" s="243">
        <f ca="1">+IFERROR(INDEX('Hoja de Trabajo para listado'!$A$155:$Z$1048576,MATCH($A678,'Hoja de Trabajo para listado'!$A$155:$A$1048576,0),MATCH((CUADRO!J$5&amp;$E678),'Hoja de Trabajo para listado'!$A$151:$Z$151,0)),0)+IFERROR(INDEX('Hoja de Trabajo para listado'!$AB$155:$BA$1048576,MATCH($A678,'Hoja de Trabajo para listado'!$AB$155:$AB$1048576,0),MATCH((CUADRO!J$5&amp;$E678),'Hoja de Trabajo para listado'!$AB$151:$BA$151,0)),0)+IFERROR(INDEX('Hoja de Trabajo para listado'!$BC$155:$CB$1048576,MATCH($A678,'Hoja de Trabajo para listado'!$BC$155:$BC$1048576,0),MATCH((CUADRO!J$5&amp;$E678),'Hoja de Trabajo para listado'!$BC$151:$CB$151,0)),0)+IFERROR(INDEX('Hoja de Trabajo para listado'!$DE$153:$DG$274,MATCH($A678,'Hoja de Trabajo para listado'!$DE$153:$DE$1048576,0),MATCH((CUADRO!J$5&amp;$E678),'Hoja de Trabajo para listado'!$DE$151:$DG$151,0)),0)+IFERROR(INDEX('Hoja de Trabajo para listado'!$CD$155:$DC$1048576,MATCH($A678,'Hoja de Trabajo para listado'!$CD$155:$CD$1048576,0),MATCH((CUADRO!J$5&amp;$E678),'Hoja de Trabajo para listado'!$CD$151:$DC$151,0)),0)</f>
        <v>0</v>
      </c>
      <c r="K678" s="243">
        <f ca="1">+IFERROR(INDEX('Hoja de Trabajo para listado'!$A$155:$Z$1048576,MATCH($A678,'Hoja de Trabajo para listado'!$A$155:$A$1048576,0),MATCH((CUADRO!K$5&amp;$E678),'Hoja de Trabajo para listado'!$A$151:$Z$151,0)),0)+IFERROR(INDEX('Hoja de Trabajo para listado'!$AB$155:$BA$1048576,MATCH($A678,'Hoja de Trabajo para listado'!$AB$155:$AB$1048576,0),MATCH((CUADRO!K$5&amp;$E678),'Hoja de Trabajo para listado'!$AB$151:$BA$151,0)),0)+IFERROR(INDEX('Hoja de Trabajo para listado'!$BC$155:$CB$1048576,MATCH($A678,'Hoja de Trabajo para listado'!$BC$155:$BC$1048576,0),MATCH((CUADRO!K$5&amp;$E678),'Hoja de Trabajo para listado'!$BC$151:$CB$151,0)),0)+IFERROR(INDEX('Hoja de Trabajo para listado'!$DE$153:$DG$274,MATCH($A678,'Hoja de Trabajo para listado'!$DE$153:$DE$1048576,0),MATCH((CUADRO!K$5&amp;$E678),'Hoja de Trabajo para listado'!$DE$151:$DG$151,0)),0)+IFERROR(INDEX('Hoja de Trabajo para listado'!$CD$155:$DC$1048576,MATCH($A678,'Hoja de Trabajo para listado'!$CD$155:$CD$1048576,0),MATCH((CUADRO!K$5&amp;$E678),'Hoja de Trabajo para listado'!$CD$151:$DC$151,0)),0)</f>
        <v>0</v>
      </c>
      <c r="L678" s="243">
        <f ca="1">+IFERROR(INDEX('Hoja de Trabajo para listado'!$A$155:$Z$1048576,MATCH($A678,'Hoja de Trabajo para listado'!$A$155:$A$1048576,0),MATCH((CUADRO!L$5&amp;$E678),'Hoja de Trabajo para listado'!$A$151:$Z$151,0)),0)+IFERROR(INDEX('Hoja de Trabajo para listado'!$AB$155:$BA$1048576,MATCH($A678,'Hoja de Trabajo para listado'!$AB$155:$AB$1048576,0),MATCH((CUADRO!L$5&amp;$E678),'Hoja de Trabajo para listado'!$AB$151:$BA$151,0)),0)+IFERROR(INDEX('Hoja de Trabajo para listado'!$BC$155:$CB$1048576,MATCH($A678,'Hoja de Trabajo para listado'!$BC$155:$BC$1048576,0),MATCH((CUADRO!L$5&amp;$E678),'Hoja de Trabajo para listado'!$BC$151:$CB$151,0)),0)+IFERROR(INDEX('Hoja de Trabajo para listado'!$DE$153:$DG$274,MATCH($A678,'Hoja de Trabajo para listado'!$DE$153:$DE$1048576,0),MATCH((CUADRO!L$5&amp;$E678),'Hoja de Trabajo para listado'!$DE$151:$DG$151,0)),0)+IFERROR(INDEX('Hoja de Trabajo para listado'!$CD$155:$DC$1048576,MATCH($A678,'Hoja de Trabajo para listado'!$CD$155:$CD$1048576,0),MATCH((CUADRO!L$5&amp;$E678),'Hoja de Trabajo para listado'!$CD$151:$DC$151,0)),0)</f>
        <v>0</v>
      </c>
      <c r="M678" s="243">
        <f ca="1">+IFERROR(INDEX('Hoja de Trabajo para listado'!$A$155:$Z$1048576,MATCH($A678,'Hoja de Trabajo para listado'!$A$155:$A$1048576,0),MATCH((CUADRO!M$5&amp;$E678),'Hoja de Trabajo para listado'!$A$151:$Z$151,0)),0)+IFERROR(INDEX('Hoja de Trabajo para listado'!$AB$155:$BA$1048576,MATCH($A678,'Hoja de Trabajo para listado'!$AB$155:$AB$1048576,0),MATCH((CUADRO!M$5&amp;$E678),'Hoja de Trabajo para listado'!$AB$151:$BA$151,0)),0)+IFERROR(INDEX('Hoja de Trabajo para listado'!$BC$155:$CB$1048576,MATCH($A678,'Hoja de Trabajo para listado'!$BC$155:$BC$1048576,0),MATCH((CUADRO!M$5&amp;$E678),'Hoja de Trabajo para listado'!$BC$151:$CB$151,0)),0)+IFERROR(INDEX('Hoja de Trabajo para listado'!$DE$153:$DG$274,MATCH($A678,'Hoja de Trabajo para listado'!$DE$153:$DE$1048576,0),MATCH((CUADRO!M$5&amp;$E678),'Hoja de Trabajo para listado'!$DE$151:$DG$151,0)),0)+IFERROR(INDEX('Hoja de Trabajo para listado'!$CD$155:$DC$1048576,MATCH($A678,'Hoja de Trabajo para listado'!$CD$155:$CD$1048576,0),MATCH((CUADRO!M$5&amp;$E678),'Hoja de Trabajo para listado'!$CD$151:$DC$151,0)),0)</f>
        <v>0</v>
      </c>
      <c r="N678" s="243">
        <f ca="1">+IFERROR(INDEX('Hoja de Trabajo para listado'!$A$155:$Z$1048576,MATCH($A678,'Hoja de Trabajo para listado'!$A$155:$A$1048576,0),MATCH((CUADRO!N$5&amp;$E678),'Hoja de Trabajo para listado'!$A$151:$Z$151,0)),0)+IFERROR(INDEX('Hoja de Trabajo para listado'!$AB$155:$BA$1048576,MATCH($A678,'Hoja de Trabajo para listado'!$AB$155:$AB$1048576,0),MATCH((CUADRO!N$5&amp;$E678),'Hoja de Trabajo para listado'!$AB$151:$BA$151,0)),0)+IFERROR(INDEX('Hoja de Trabajo para listado'!$BC$155:$CB$1048576,MATCH($A678,'Hoja de Trabajo para listado'!$BC$155:$BC$1048576,0),MATCH((CUADRO!N$5&amp;$E678),'Hoja de Trabajo para listado'!$BC$151:$CB$151,0)),0)+IFERROR(INDEX('Hoja de Trabajo para listado'!$DE$153:$DG$274,MATCH($A678,'Hoja de Trabajo para listado'!$DE$153:$DE$1048576,0),MATCH((CUADRO!N$5&amp;$E678),'Hoja de Trabajo para listado'!$DE$151:$DG$151,0)),0)+IFERROR(INDEX('Hoja de Trabajo para listado'!$CD$155:$DC$1048576,MATCH($A678,'Hoja de Trabajo para listado'!$CD$155:$CD$1048576,0),MATCH((CUADRO!N$5&amp;$E678),'Hoja de Trabajo para listado'!$CD$151:$DC$151,0)),0)</f>
        <v>0</v>
      </c>
      <c r="O678" s="243">
        <f ca="1">+IFERROR(INDEX('Hoja de Trabajo para listado'!$A$155:$Z$1048576,MATCH($A678,'Hoja de Trabajo para listado'!$A$155:$A$1048576,0),MATCH((CUADRO!O$5&amp;$E678),'Hoja de Trabajo para listado'!$A$151:$Z$151,0)),0)+IFERROR(INDEX('Hoja de Trabajo para listado'!$AB$155:$BA$1048576,MATCH($A678,'Hoja de Trabajo para listado'!$AB$155:$AB$1048576,0),MATCH((CUADRO!O$5&amp;$E678),'Hoja de Trabajo para listado'!$AB$151:$BA$151,0)),0)+IFERROR(INDEX('Hoja de Trabajo para listado'!$BC$155:$CB$1048576,MATCH($A678,'Hoja de Trabajo para listado'!$BC$155:$BC$1048576,0),MATCH((CUADRO!O$5&amp;$E678),'Hoja de Trabajo para listado'!$BC$151:$CB$151,0)),0)+IFERROR(INDEX('Hoja de Trabajo para listado'!$DE$153:$DG$274,MATCH($A678,'Hoja de Trabajo para listado'!$DE$153:$DE$1048576,0),MATCH((CUADRO!O$5&amp;$E678),'Hoja de Trabajo para listado'!$DE$151:$DG$151,0)),0)+IFERROR(INDEX('Hoja de Trabajo para listado'!$CD$155:$DC$1048576,MATCH($A678,'Hoja de Trabajo para listado'!$CD$155:$CD$1048576,0),MATCH((CUADRO!O$5&amp;$E678),'Hoja de Trabajo para listado'!$CD$151:$DC$151,0)),0)</f>
        <v>0</v>
      </c>
      <c r="P678" s="243">
        <f ca="1">+IFERROR(INDEX('Hoja de Trabajo para listado'!$A$155:$Z$1048576,MATCH($A678,'Hoja de Trabajo para listado'!$A$155:$A$1048576,0),MATCH((CUADRO!P$5&amp;$E678),'Hoja de Trabajo para listado'!$A$151:$Z$151,0)),0)+IFERROR(INDEX('Hoja de Trabajo para listado'!$AB$155:$BA$1048576,MATCH($A678,'Hoja de Trabajo para listado'!$AB$155:$AB$1048576,0),MATCH((CUADRO!P$5&amp;$E678),'Hoja de Trabajo para listado'!$AB$151:$BA$151,0)),0)+IFERROR(INDEX('Hoja de Trabajo para listado'!$BC$155:$CB$1048576,MATCH($A678,'Hoja de Trabajo para listado'!$BC$155:$BC$1048576,0),MATCH((CUADRO!P$5&amp;$E678),'Hoja de Trabajo para listado'!$BC$151:$CB$151,0)),0)+IFERROR(INDEX('Hoja de Trabajo para listado'!$DE$153:$DG$274,MATCH($A678,'Hoja de Trabajo para listado'!$DE$153:$DE$1048576,0),MATCH((CUADRO!P$5&amp;$E678),'Hoja de Trabajo para listado'!$DE$151:$DG$151,0)),0)+IFERROR(INDEX('Hoja de Trabajo para listado'!$CD$155:$DC$1048576,MATCH($A678,'Hoja de Trabajo para listado'!$CD$155:$CD$1048576,0),MATCH((CUADRO!P$5&amp;$E678),'Hoja de Trabajo para listado'!$CD$151:$DC$151,0)),0)</f>
        <v>0</v>
      </c>
      <c r="Q678" s="243">
        <f ca="1">+IFERROR(INDEX('Hoja de Trabajo para listado'!$A$155:$Z$1048576,MATCH($A678,'Hoja de Trabajo para listado'!$A$155:$A$1048576,0),MATCH((CUADRO!Q$5&amp;$E678),'Hoja de Trabajo para listado'!$A$151:$Z$151,0)),0)+IFERROR(INDEX('Hoja de Trabajo para listado'!$AB$155:$BA$1048576,MATCH($A678,'Hoja de Trabajo para listado'!$AB$155:$AB$1048576,0),MATCH((CUADRO!Q$5&amp;$E678),'Hoja de Trabajo para listado'!$AB$151:$BA$151,0)),0)+IFERROR(INDEX('Hoja de Trabajo para listado'!$BC$155:$CB$1048576,MATCH($A678,'Hoja de Trabajo para listado'!$BC$155:$BC$1048576,0),MATCH((CUADRO!Q$5&amp;$E678),'Hoja de Trabajo para listado'!$BC$151:$CB$151,0)),0)+IFERROR(INDEX('Hoja de Trabajo para listado'!$DE$153:$DG$274,MATCH($A678,'Hoja de Trabajo para listado'!$DE$153:$DE$1048576,0),MATCH((CUADRO!Q$5&amp;$E678),'Hoja de Trabajo para listado'!$DE$151:$DG$151,0)),0)+IFERROR(INDEX('Hoja de Trabajo para listado'!$CD$155:$DC$1048576,MATCH($A678,'Hoja de Trabajo para listado'!$CD$155:$CD$1048576,0),MATCH((CUADRO!Q$5&amp;$E678),'Hoja de Trabajo para listado'!$CD$151:$DC$151,0)),0)</f>
        <v>0</v>
      </c>
      <c r="R678" s="243">
        <f t="shared" ca="1" si="23"/>
        <v>0</v>
      </c>
      <c r="S678" s="249"/>
      <c r="T678" s="243">
        <f ca="1">+T679</f>
        <v>0</v>
      </c>
      <c r="U678" s="242">
        <f t="shared" si="24"/>
        <v>1</v>
      </c>
      <c r="V678" s="333" t="str">
        <f>+VLOOKUP(A678,bd_lista!$A$3:$E$590,5,FALSE)</f>
        <v>Gobiernos Autonomos Municipales</v>
      </c>
      <c r="W678" s="383" t="str">
        <f>+V678</f>
        <v>Gobiernos Autonomos Municipales</v>
      </c>
      <c r="X678" s="242">
        <f>+VLOOKUP(A678,[3]Sheet1!$A$13:$D$744,4,FALSE)</f>
        <v>0</v>
      </c>
      <c r="Y678" s="242" t="e">
        <f>+VLOOKUP(X678,bd_lista!$A$3:$C$590,3,FALSE)</f>
        <v>#N/A</v>
      </c>
      <c r="Z678" s="294">
        <f>+X678</f>
        <v>0</v>
      </c>
      <c r="AA678" s="295" t="e">
        <f>+Y678</f>
        <v>#N/A</v>
      </c>
    </row>
    <row r="679" spans="1:27" customFormat="1" ht="15" hidden="1" customHeight="1">
      <c r="A679" s="32">
        <v>1305</v>
      </c>
      <c r="B679" s="389"/>
      <c r="C679" s="247" t="str">
        <f>+VLOOKUP(A679,bd_lista!$A$3:$C$590,3,FALSE)</f>
        <v>Gobierno Autónomo Municipal de Vinto</v>
      </c>
      <c r="D679" s="386"/>
      <c r="E679" s="244" t="s">
        <v>1305</v>
      </c>
      <c r="F679" s="243">
        <f ca="1">+IFERROR(INDEX('Hoja de Trabajo para listado'!$A$155:$Z$1048576,MATCH($A679,'Hoja de Trabajo para listado'!$A$155:$A$1048576,0),MATCH((CUADRO!F$5&amp;$E679),'Hoja de Trabajo para listado'!$A$151:$Z$151,0)),0)+IFERROR(INDEX('Hoja de Trabajo para listado'!$AB$155:$BA$1048576,MATCH($A679,'Hoja de Trabajo para listado'!$AB$155:$AB$1048576,0),MATCH((CUADRO!F$5&amp;$E679),'Hoja de Trabajo para listado'!$AB$151:$BA$151,0)),0)+IFERROR(INDEX('Hoja de Trabajo para listado'!$BC$155:$CB$1048576,MATCH($A679,'Hoja de Trabajo para listado'!$BC$155:$BC$1048576,0),MATCH((CUADRO!F$5&amp;$E679),'Hoja de Trabajo para listado'!$BC$151:$CB$151,0)),0)+IFERROR(INDEX('Hoja de Trabajo para listado'!$DE$153:$DG$274,MATCH($A679,'Hoja de Trabajo para listado'!$DE$153:$DE$1048576,0),MATCH((CUADRO!F$5&amp;$E679),'Hoja de Trabajo para listado'!$DE$151:$DG$151,0)),0)+IFERROR(INDEX('Hoja de Trabajo para listado'!$CD$155:$DC$1048576,MATCH($A679,'Hoja de Trabajo para listado'!$CD$155:$CD$1048576,0),MATCH((CUADRO!F$5&amp;$E679),'Hoja de Trabajo para listado'!$CD$151:$DC$151,0)),0)</f>
        <v>0</v>
      </c>
      <c r="G679" s="243">
        <f ca="1">+IFERROR(INDEX('Hoja de Trabajo para listado'!$A$155:$Z$1048576,MATCH($A679,'Hoja de Trabajo para listado'!$A$155:$A$1048576,0),MATCH((CUADRO!G$5&amp;$E679),'Hoja de Trabajo para listado'!$A$151:$Z$151,0)),0)+IFERROR(INDEX('Hoja de Trabajo para listado'!$AB$155:$BA$1048576,MATCH($A679,'Hoja de Trabajo para listado'!$AB$155:$AB$1048576,0),MATCH((CUADRO!G$5&amp;$E679),'Hoja de Trabajo para listado'!$AB$151:$BA$151,0)),0)+IFERROR(INDEX('Hoja de Trabajo para listado'!$BC$155:$CB$1048576,MATCH($A679,'Hoja de Trabajo para listado'!$BC$155:$BC$1048576,0),MATCH((CUADRO!G$5&amp;$E679),'Hoja de Trabajo para listado'!$BC$151:$CB$151,0)),0)+IFERROR(INDEX('Hoja de Trabajo para listado'!$DE$153:$DG$274,MATCH($A679,'Hoja de Trabajo para listado'!$DE$153:$DE$1048576,0),MATCH((CUADRO!G$5&amp;$E679),'Hoja de Trabajo para listado'!$DE$151:$DG$151,0)),0)+IFERROR(INDEX('Hoja de Trabajo para listado'!$CD$155:$DC$1048576,MATCH($A679,'Hoja de Trabajo para listado'!$CD$155:$CD$1048576,0),MATCH((CUADRO!G$5&amp;$E679),'Hoja de Trabajo para listado'!$CD$151:$DC$151,0)),0)</f>
        <v>0</v>
      </c>
      <c r="H679" s="243">
        <f ca="1">+IFERROR(INDEX('Hoja de Trabajo para listado'!$A$155:$Z$1048576,MATCH($A679,'Hoja de Trabajo para listado'!$A$155:$A$1048576,0),MATCH((CUADRO!H$5&amp;$E679),'Hoja de Trabajo para listado'!$A$151:$Z$151,0)),0)+IFERROR(INDEX('Hoja de Trabajo para listado'!$AB$155:$BA$1048576,MATCH($A679,'Hoja de Trabajo para listado'!$AB$155:$AB$1048576,0),MATCH((CUADRO!H$5&amp;$E679),'Hoja de Trabajo para listado'!$AB$151:$BA$151,0)),0)+IFERROR(INDEX('Hoja de Trabajo para listado'!$BC$155:$CB$1048576,MATCH($A679,'Hoja de Trabajo para listado'!$BC$155:$BC$1048576,0),MATCH((CUADRO!H$5&amp;$E679),'Hoja de Trabajo para listado'!$BC$151:$CB$151,0)),0)+IFERROR(INDEX('Hoja de Trabajo para listado'!$DE$153:$DG$274,MATCH($A679,'Hoja de Trabajo para listado'!$DE$153:$DE$1048576,0),MATCH((CUADRO!H$5&amp;$E679),'Hoja de Trabajo para listado'!$DE$151:$DG$151,0)),0)+IFERROR(INDEX('Hoja de Trabajo para listado'!$CD$155:$DC$1048576,MATCH($A679,'Hoja de Trabajo para listado'!$CD$155:$CD$1048576,0),MATCH((CUADRO!H$5&amp;$E679),'Hoja de Trabajo para listado'!$CD$151:$DC$151,0)),0)</f>
        <v>0</v>
      </c>
      <c r="I679" s="243">
        <f ca="1">+IFERROR(INDEX('Hoja de Trabajo para listado'!$A$155:$Z$1048576,MATCH($A679,'Hoja de Trabajo para listado'!$A$155:$A$1048576,0),MATCH((CUADRO!I$5&amp;$E679),'Hoja de Trabajo para listado'!$A$151:$Z$151,0)),0)+IFERROR(INDEX('Hoja de Trabajo para listado'!$AB$155:$BA$1048576,MATCH($A679,'Hoja de Trabajo para listado'!$AB$155:$AB$1048576,0),MATCH((CUADRO!I$5&amp;$E679),'Hoja de Trabajo para listado'!$AB$151:$BA$151,0)),0)+IFERROR(INDEX('Hoja de Trabajo para listado'!$BC$155:$CB$1048576,MATCH($A679,'Hoja de Trabajo para listado'!$BC$155:$BC$1048576,0),MATCH((CUADRO!I$5&amp;$E679),'Hoja de Trabajo para listado'!$BC$151:$CB$151,0)),0)+IFERROR(INDEX('Hoja de Trabajo para listado'!$DE$153:$DG$274,MATCH($A679,'Hoja de Trabajo para listado'!$DE$153:$DE$1048576,0),MATCH((CUADRO!I$5&amp;$E679),'Hoja de Trabajo para listado'!$DE$151:$DG$151,0)),0)+IFERROR(INDEX('Hoja de Trabajo para listado'!$CD$155:$DC$1048576,MATCH($A679,'Hoja de Trabajo para listado'!$CD$155:$CD$1048576,0),MATCH((CUADRO!I$5&amp;$E679),'Hoja de Trabajo para listado'!$CD$151:$DC$151,0)),0)</f>
        <v>0</v>
      </c>
      <c r="J679" s="243">
        <f ca="1">+IFERROR(INDEX('Hoja de Trabajo para listado'!$A$155:$Z$1048576,MATCH($A679,'Hoja de Trabajo para listado'!$A$155:$A$1048576,0),MATCH((CUADRO!J$5&amp;$E679),'Hoja de Trabajo para listado'!$A$151:$Z$151,0)),0)+IFERROR(INDEX('Hoja de Trabajo para listado'!$AB$155:$BA$1048576,MATCH($A679,'Hoja de Trabajo para listado'!$AB$155:$AB$1048576,0),MATCH((CUADRO!J$5&amp;$E679),'Hoja de Trabajo para listado'!$AB$151:$BA$151,0)),0)+IFERROR(INDEX('Hoja de Trabajo para listado'!$BC$155:$CB$1048576,MATCH($A679,'Hoja de Trabajo para listado'!$BC$155:$BC$1048576,0),MATCH((CUADRO!J$5&amp;$E679),'Hoja de Trabajo para listado'!$BC$151:$CB$151,0)),0)+IFERROR(INDEX('Hoja de Trabajo para listado'!$DE$153:$DG$274,MATCH($A679,'Hoja de Trabajo para listado'!$DE$153:$DE$1048576,0),MATCH((CUADRO!J$5&amp;$E679),'Hoja de Trabajo para listado'!$DE$151:$DG$151,0)),0)+IFERROR(INDEX('Hoja de Trabajo para listado'!$CD$155:$DC$1048576,MATCH($A679,'Hoja de Trabajo para listado'!$CD$155:$CD$1048576,0),MATCH((CUADRO!J$5&amp;$E679),'Hoja de Trabajo para listado'!$CD$151:$DC$151,0)),0)</f>
        <v>0</v>
      </c>
      <c r="K679" s="243">
        <f ca="1">+IFERROR(INDEX('Hoja de Trabajo para listado'!$A$155:$Z$1048576,MATCH($A679,'Hoja de Trabajo para listado'!$A$155:$A$1048576,0),MATCH((CUADRO!K$5&amp;$E679),'Hoja de Trabajo para listado'!$A$151:$Z$151,0)),0)+IFERROR(INDEX('Hoja de Trabajo para listado'!$AB$155:$BA$1048576,MATCH($A679,'Hoja de Trabajo para listado'!$AB$155:$AB$1048576,0),MATCH((CUADRO!K$5&amp;$E679),'Hoja de Trabajo para listado'!$AB$151:$BA$151,0)),0)+IFERROR(INDEX('Hoja de Trabajo para listado'!$BC$155:$CB$1048576,MATCH($A679,'Hoja de Trabajo para listado'!$BC$155:$BC$1048576,0),MATCH((CUADRO!K$5&amp;$E679),'Hoja de Trabajo para listado'!$BC$151:$CB$151,0)),0)+IFERROR(INDEX('Hoja de Trabajo para listado'!$DE$153:$DG$274,MATCH($A679,'Hoja de Trabajo para listado'!$DE$153:$DE$1048576,0),MATCH((CUADRO!K$5&amp;$E679),'Hoja de Trabajo para listado'!$DE$151:$DG$151,0)),0)+IFERROR(INDEX('Hoja de Trabajo para listado'!$CD$155:$DC$1048576,MATCH($A679,'Hoja de Trabajo para listado'!$CD$155:$CD$1048576,0),MATCH((CUADRO!K$5&amp;$E679),'Hoja de Trabajo para listado'!$CD$151:$DC$151,0)),0)</f>
        <v>0</v>
      </c>
      <c r="L679" s="243">
        <f ca="1">+IFERROR(INDEX('Hoja de Trabajo para listado'!$A$155:$Z$1048576,MATCH($A679,'Hoja de Trabajo para listado'!$A$155:$A$1048576,0),MATCH((CUADRO!L$5&amp;$E679),'Hoja de Trabajo para listado'!$A$151:$Z$151,0)),0)+IFERROR(INDEX('Hoja de Trabajo para listado'!$AB$155:$BA$1048576,MATCH($A679,'Hoja de Trabajo para listado'!$AB$155:$AB$1048576,0),MATCH((CUADRO!L$5&amp;$E679),'Hoja de Trabajo para listado'!$AB$151:$BA$151,0)),0)+IFERROR(INDEX('Hoja de Trabajo para listado'!$BC$155:$CB$1048576,MATCH($A679,'Hoja de Trabajo para listado'!$BC$155:$BC$1048576,0),MATCH((CUADRO!L$5&amp;$E679),'Hoja de Trabajo para listado'!$BC$151:$CB$151,0)),0)+IFERROR(INDEX('Hoja de Trabajo para listado'!$DE$153:$DG$274,MATCH($A679,'Hoja de Trabajo para listado'!$DE$153:$DE$1048576,0),MATCH((CUADRO!L$5&amp;$E679),'Hoja de Trabajo para listado'!$DE$151:$DG$151,0)),0)+IFERROR(INDEX('Hoja de Trabajo para listado'!$CD$155:$DC$1048576,MATCH($A679,'Hoja de Trabajo para listado'!$CD$155:$CD$1048576,0),MATCH((CUADRO!L$5&amp;$E679),'Hoja de Trabajo para listado'!$CD$151:$DC$151,0)),0)</f>
        <v>0</v>
      </c>
      <c r="M679" s="243">
        <f ca="1">+IFERROR(INDEX('Hoja de Trabajo para listado'!$A$155:$Z$1048576,MATCH($A679,'Hoja de Trabajo para listado'!$A$155:$A$1048576,0),MATCH((CUADRO!M$5&amp;$E679),'Hoja de Trabajo para listado'!$A$151:$Z$151,0)),0)+IFERROR(INDEX('Hoja de Trabajo para listado'!$AB$155:$BA$1048576,MATCH($A679,'Hoja de Trabajo para listado'!$AB$155:$AB$1048576,0),MATCH((CUADRO!M$5&amp;$E679),'Hoja de Trabajo para listado'!$AB$151:$BA$151,0)),0)+IFERROR(INDEX('Hoja de Trabajo para listado'!$BC$155:$CB$1048576,MATCH($A679,'Hoja de Trabajo para listado'!$BC$155:$BC$1048576,0),MATCH((CUADRO!M$5&amp;$E679),'Hoja de Trabajo para listado'!$BC$151:$CB$151,0)),0)+IFERROR(INDEX('Hoja de Trabajo para listado'!$DE$153:$DG$274,MATCH($A679,'Hoja de Trabajo para listado'!$DE$153:$DE$1048576,0),MATCH((CUADRO!M$5&amp;$E679),'Hoja de Trabajo para listado'!$DE$151:$DG$151,0)),0)+IFERROR(INDEX('Hoja de Trabajo para listado'!$CD$155:$DC$1048576,MATCH($A679,'Hoja de Trabajo para listado'!$CD$155:$CD$1048576,0),MATCH((CUADRO!M$5&amp;$E679),'Hoja de Trabajo para listado'!$CD$151:$DC$151,0)),0)</f>
        <v>0</v>
      </c>
      <c r="N679" s="243">
        <f ca="1">+IFERROR(INDEX('Hoja de Trabajo para listado'!$A$155:$Z$1048576,MATCH($A679,'Hoja de Trabajo para listado'!$A$155:$A$1048576,0),MATCH((CUADRO!N$5&amp;$E679),'Hoja de Trabajo para listado'!$A$151:$Z$151,0)),0)+IFERROR(INDEX('Hoja de Trabajo para listado'!$AB$155:$BA$1048576,MATCH($A679,'Hoja de Trabajo para listado'!$AB$155:$AB$1048576,0),MATCH((CUADRO!N$5&amp;$E679),'Hoja de Trabajo para listado'!$AB$151:$BA$151,0)),0)+IFERROR(INDEX('Hoja de Trabajo para listado'!$BC$155:$CB$1048576,MATCH($A679,'Hoja de Trabajo para listado'!$BC$155:$BC$1048576,0),MATCH((CUADRO!N$5&amp;$E679),'Hoja de Trabajo para listado'!$BC$151:$CB$151,0)),0)+IFERROR(INDEX('Hoja de Trabajo para listado'!$DE$153:$DG$274,MATCH($A679,'Hoja de Trabajo para listado'!$DE$153:$DE$1048576,0),MATCH((CUADRO!N$5&amp;$E679),'Hoja de Trabajo para listado'!$DE$151:$DG$151,0)),0)+IFERROR(INDEX('Hoja de Trabajo para listado'!$CD$155:$DC$1048576,MATCH($A679,'Hoja de Trabajo para listado'!$CD$155:$CD$1048576,0),MATCH((CUADRO!N$5&amp;$E679),'Hoja de Trabajo para listado'!$CD$151:$DC$151,0)),0)</f>
        <v>0</v>
      </c>
      <c r="O679" s="243">
        <f ca="1">+IFERROR(INDEX('Hoja de Trabajo para listado'!$A$155:$Z$1048576,MATCH($A679,'Hoja de Trabajo para listado'!$A$155:$A$1048576,0),MATCH((CUADRO!O$5&amp;$E679),'Hoja de Trabajo para listado'!$A$151:$Z$151,0)),0)+IFERROR(INDEX('Hoja de Trabajo para listado'!$AB$155:$BA$1048576,MATCH($A679,'Hoja de Trabajo para listado'!$AB$155:$AB$1048576,0),MATCH((CUADRO!O$5&amp;$E679),'Hoja de Trabajo para listado'!$AB$151:$BA$151,0)),0)+IFERROR(INDEX('Hoja de Trabajo para listado'!$BC$155:$CB$1048576,MATCH($A679,'Hoja de Trabajo para listado'!$BC$155:$BC$1048576,0),MATCH((CUADRO!O$5&amp;$E679),'Hoja de Trabajo para listado'!$BC$151:$CB$151,0)),0)+IFERROR(INDEX('Hoja de Trabajo para listado'!$DE$153:$DG$274,MATCH($A679,'Hoja de Trabajo para listado'!$DE$153:$DE$1048576,0),MATCH((CUADRO!O$5&amp;$E679),'Hoja de Trabajo para listado'!$DE$151:$DG$151,0)),0)+IFERROR(INDEX('Hoja de Trabajo para listado'!$CD$155:$DC$1048576,MATCH($A679,'Hoja de Trabajo para listado'!$CD$155:$CD$1048576,0),MATCH((CUADRO!O$5&amp;$E679),'Hoja de Trabajo para listado'!$CD$151:$DC$151,0)),0)</f>
        <v>0</v>
      </c>
      <c r="P679" s="243">
        <f ca="1">+IFERROR(INDEX('Hoja de Trabajo para listado'!$A$155:$Z$1048576,MATCH($A679,'Hoja de Trabajo para listado'!$A$155:$A$1048576,0),MATCH((CUADRO!P$5&amp;$E679),'Hoja de Trabajo para listado'!$A$151:$Z$151,0)),0)+IFERROR(INDEX('Hoja de Trabajo para listado'!$AB$155:$BA$1048576,MATCH($A679,'Hoja de Trabajo para listado'!$AB$155:$AB$1048576,0),MATCH((CUADRO!P$5&amp;$E679),'Hoja de Trabajo para listado'!$AB$151:$BA$151,0)),0)+IFERROR(INDEX('Hoja de Trabajo para listado'!$BC$155:$CB$1048576,MATCH($A679,'Hoja de Trabajo para listado'!$BC$155:$BC$1048576,0),MATCH((CUADRO!P$5&amp;$E679),'Hoja de Trabajo para listado'!$BC$151:$CB$151,0)),0)+IFERROR(INDEX('Hoja de Trabajo para listado'!$DE$153:$DG$274,MATCH($A679,'Hoja de Trabajo para listado'!$DE$153:$DE$1048576,0),MATCH((CUADRO!P$5&amp;$E679),'Hoja de Trabajo para listado'!$DE$151:$DG$151,0)),0)+IFERROR(INDEX('Hoja de Trabajo para listado'!$CD$155:$DC$1048576,MATCH($A679,'Hoja de Trabajo para listado'!$CD$155:$CD$1048576,0),MATCH((CUADRO!P$5&amp;$E679),'Hoja de Trabajo para listado'!$CD$151:$DC$151,0)),0)</f>
        <v>0</v>
      </c>
      <c r="Q679" s="243">
        <f ca="1">+IFERROR(INDEX('Hoja de Trabajo para listado'!$A$155:$Z$1048576,MATCH($A679,'Hoja de Trabajo para listado'!$A$155:$A$1048576,0),MATCH((CUADRO!Q$5&amp;$E679),'Hoja de Trabajo para listado'!$A$151:$Z$151,0)),0)+IFERROR(INDEX('Hoja de Trabajo para listado'!$AB$155:$BA$1048576,MATCH($A679,'Hoja de Trabajo para listado'!$AB$155:$AB$1048576,0),MATCH((CUADRO!Q$5&amp;$E679),'Hoja de Trabajo para listado'!$AB$151:$BA$151,0)),0)+IFERROR(INDEX('Hoja de Trabajo para listado'!$BC$155:$CB$1048576,MATCH($A679,'Hoja de Trabajo para listado'!$BC$155:$BC$1048576,0),MATCH((CUADRO!Q$5&amp;$E679),'Hoja de Trabajo para listado'!$BC$151:$CB$151,0)),0)+IFERROR(INDEX('Hoja de Trabajo para listado'!$DE$153:$DG$274,MATCH($A679,'Hoja de Trabajo para listado'!$DE$153:$DE$1048576,0),MATCH((CUADRO!Q$5&amp;$E679),'Hoja de Trabajo para listado'!$DE$151:$DG$151,0)),0)+IFERROR(INDEX('Hoja de Trabajo para listado'!$CD$155:$DC$1048576,MATCH($A679,'Hoja de Trabajo para listado'!$CD$155:$CD$1048576,0),MATCH((CUADRO!Q$5&amp;$E679),'Hoja de Trabajo para listado'!$CD$151:$DC$151,0)),0)</f>
        <v>0</v>
      </c>
      <c r="R679" s="243">
        <f t="shared" ca="1" si="23"/>
        <v>0</v>
      </c>
      <c r="S679" s="249">
        <f ca="1">+R678+R679</f>
        <v>0</v>
      </c>
      <c r="T679" s="243">
        <f ca="1">+S679</f>
        <v>0</v>
      </c>
      <c r="U679" s="242">
        <f t="shared" si="24"/>
        <v>2</v>
      </c>
      <c r="V679" s="333" t="str">
        <f>+VLOOKUP(A679,bd_lista!$A$3:$E$590,5,FALSE)</f>
        <v>Gobiernos Autonomos Municipales</v>
      </c>
      <c r="W679" s="384"/>
      <c r="X679" s="242">
        <f>+VLOOKUP(A679,[3]Sheet1!$A$13:$D$744,4,FALSE)</f>
        <v>0</v>
      </c>
      <c r="Y679" s="242" t="e">
        <f>+VLOOKUP(X679,bd_lista!$A$3:$C$590,3,FALSE)</f>
        <v>#N/A</v>
      </c>
      <c r="Z679" s="292"/>
      <c r="AA679" s="293"/>
    </row>
    <row r="680" spans="1:27" customFormat="1" ht="15" hidden="1" customHeight="1">
      <c r="A680" s="32">
        <v>1306</v>
      </c>
      <c r="B680" s="388">
        <f>+A680</f>
        <v>1306</v>
      </c>
      <c r="C680" s="247" t="str">
        <f>+VLOOKUP(A680,bd_lista!$A$3:$C$590,3,FALSE)</f>
        <v>Gobierno Autónomo Municipal de Colcapirhua</v>
      </c>
      <c r="D680" s="385" t="str">
        <f>+C680</f>
        <v>Gobierno Autónomo Municipal de Colcapirhua</v>
      </c>
      <c r="E680" s="242" t="s">
        <v>1304</v>
      </c>
      <c r="F680" s="243">
        <f ca="1">+IFERROR(INDEX('Hoja de Trabajo para listado'!$A$155:$Z$1048576,MATCH($A680,'Hoja de Trabajo para listado'!$A$155:$A$1048576,0),MATCH((CUADRO!F$5&amp;$E680),'Hoja de Trabajo para listado'!$A$151:$Z$151,0)),0)+IFERROR(INDEX('Hoja de Trabajo para listado'!$AB$155:$BA$1048576,MATCH($A680,'Hoja de Trabajo para listado'!$AB$155:$AB$1048576,0),MATCH((CUADRO!F$5&amp;$E680),'Hoja de Trabajo para listado'!$AB$151:$BA$151,0)),0)+IFERROR(INDEX('Hoja de Trabajo para listado'!$BC$155:$CB$1048576,MATCH($A680,'Hoja de Trabajo para listado'!$BC$155:$BC$1048576,0),MATCH((CUADRO!F$5&amp;$E680),'Hoja de Trabajo para listado'!$BC$151:$CB$151,0)),0)+IFERROR(INDEX('Hoja de Trabajo para listado'!$DE$153:$DG$274,MATCH($A680,'Hoja de Trabajo para listado'!$DE$153:$DE$1048576,0),MATCH((CUADRO!F$5&amp;$E680),'Hoja de Trabajo para listado'!$DE$151:$DG$151,0)),0)+IFERROR(INDEX('Hoja de Trabajo para listado'!$CD$155:$DC$1048576,MATCH($A680,'Hoja de Trabajo para listado'!$CD$155:$CD$1048576,0),MATCH((CUADRO!F$5&amp;$E680),'Hoja de Trabajo para listado'!$CD$151:$DC$151,0)),0)</f>
        <v>0</v>
      </c>
      <c r="G680" s="243">
        <f ca="1">+IFERROR(INDEX('Hoja de Trabajo para listado'!$A$155:$Z$1048576,MATCH($A680,'Hoja de Trabajo para listado'!$A$155:$A$1048576,0),MATCH((CUADRO!G$5&amp;$E680),'Hoja de Trabajo para listado'!$A$151:$Z$151,0)),0)+IFERROR(INDEX('Hoja de Trabajo para listado'!$AB$155:$BA$1048576,MATCH($A680,'Hoja de Trabajo para listado'!$AB$155:$AB$1048576,0),MATCH((CUADRO!G$5&amp;$E680),'Hoja de Trabajo para listado'!$AB$151:$BA$151,0)),0)+IFERROR(INDEX('Hoja de Trabajo para listado'!$BC$155:$CB$1048576,MATCH($A680,'Hoja de Trabajo para listado'!$BC$155:$BC$1048576,0),MATCH((CUADRO!G$5&amp;$E680),'Hoja de Trabajo para listado'!$BC$151:$CB$151,0)),0)+IFERROR(INDEX('Hoja de Trabajo para listado'!$DE$153:$DG$274,MATCH($A680,'Hoja de Trabajo para listado'!$DE$153:$DE$1048576,0),MATCH((CUADRO!G$5&amp;$E680),'Hoja de Trabajo para listado'!$DE$151:$DG$151,0)),0)+IFERROR(INDEX('Hoja de Trabajo para listado'!$CD$155:$DC$1048576,MATCH($A680,'Hoja de Trabajo para listado'!$CD$155:$CD$1048576,0),MATCH((CUADRO!G$5&amp;$E680),'Hoja de Trabajo para listado'!$CD$151:$DC$151,0)),0)</f>
        <v>0</v>
      </c>
      <c r="H680" s="243">
        <f ca="1">+IFERROR(INDEX('Hoja de Trabajo para listado'!$A$155:$Z$1048576,MATCH($A680,'Hoja de Trabajo para listado'!$A$155:$A$1048576,0),MATCH((CUADRO!H$5&amp;$E680),'Hoja de Trabajo para listado'!$A$151:$Z$151,0)),0)+IFERROR(INDEX('Hoja de Trabajo para listado'!$AB$155:$BA$1048576,MATCH($A680,'Hoja de Trabajo para listado'!$AB$155:$AB$1048576,0),MATCH((CUADRO!H$5&amp;$E680),'Hoja de Trabajo para listado'!$AB$151:$BA$151,0)),0)+IFERROR(INDEX('Hoja de Trabajo para listado'!$BC$155:$CB$1048576,MATCH($A680,'Hoja de Trabajo para listado'!$BC$155:$BC$1048576,0),MATCH((CUADRO!H$5&amp;$E680),'Hoja de Trabajo para listado'!$BC$151:$CB$151,0)),0)+IFERROR(INDEX('Hoja de Trabajo para listado'!$DE$153:$DG$274,MATCH($A680,'Hoja de Trabajo para listado'!$DE$153:$DE$1048576,0),MATCH((CUADRO!H$5&amp;$E680),'Hoja de Trabajo para listado'!$DE$151:$DG$151,0)),0)+IFERROR(INDEX('Hoja de Trabajo para listado'!$CD$155:$DC$1048576,MATCH($A680,'Hoja de Trabajo para listado'!$CD$155:$CD$1048576,0),MATCH((CUADRO!H$5&amp;$E680),'Hoja de Trabajo para listado'!$CD$151:$DC$151,0)),0)</f>
        <v>0</v>
      </c>
      <c r="I680" s="243">
        <f ca="1">+IFERROR(INDEX('Hoja de Trabajo para listado'!$A$155:$Z$1048576,MATCH($A680,'Hoja de Trabajo para listado'!$A$155:$A$1048576,0),MATCH((CUADRO!I$5&amp;$E680),'Hoja de Trabajo para listado'!$A$151:$Z$151,0)),0)+IFERROR(INDEX('Hoja de Trabajo para listado'!$AB$155:$BA$1048576,MATCH($A680,'Hoja de Trabajo para listado'!$AB$155:$AB$1048576,0),MATCH((CUADRO!I$5&amp;$E680),'Hoja de Trabajo para listado'!$AB$151:$BA$151,0)),0)+IFERROR(INDEX('Hoja de Trabajo para listado'!$BC$155:$CB$1048576,MATCH($A680,'Hoja de Trabajo para listado'!$BC$155:$BC$1048576,0),MATCH((CUADRO!I$5&amp;$E680),'Hoja de Trabajo para listado'!$BC$151:$CB$151,0)),0)+IFERROR(INDEX('Hoja de Trabajo para listado'!$DE$153:$DG$274,MATCH($A680,'Hoja de Trabajo para listado'!$DE$153:$DE$1048576,0),MATCH((CUADRO!I$5&amp;$E680),'Hoja de Trabajo para listado'!$DE$151:$DG$151,0)),0)+IFERROR(INDEX('Hoja de Trabajo para listado'!$CD$155:$DC$1048576,MATCH($A680,'Hoja de Trabajo para listado'!$CD$155:$CD$1048576,0),MATCH((CUADRO!I$5&amp;$E680),'Hoja de Trabajo para listado'!$CD$151:$DC$151,0)),0)</f>
        <v>0</v>
      </c>
      <c r="J680" s="243">
        <f ca="1">+IFERROR(INDEX('Hoja de Trabajo para listado'!$A$155:$Z$1048576,MATCH($A680,'Hoja de Trabajo para listado'!$A$155:$A$1048576,0),MATCH((CUADRO!J$5&amp;$E680),'Hoja de Trabajo para listado'!$A$151:$Z$151,0)),0)+IFERROR(INDEX('Hoja de Trabajo para listado'!$AB$155:$BA$1048576,MATCH($A680,'Hoja de Trabajo para listado'!$AB$155:$AB$1048576,0),MATCH((CUADRO!J$5&amp;$E680),'Hoja de Trabajo para listado'!$AB$151:$BA$151,0)),0)+IFERROR(INDEX('Hoja de Trabajo para listado'!$BC$155:$CB$1048576,MATCH($A680,'Hoja de Trabajo para listado'!$BC$155:$BC$1048576,0),MATCH((CUADRO!J$5&amp;$E680),'Hoja de Trabajo para listado'!$BC$151:$CB$151,0)),0)+IFERROR(INDEX('Hoja de Trabajo para listado'!$DE$153:$DG$274,MATCH($A680,'Hoja de Trabajo para listado'!$DE$153:$DE$1048576,0),MATCH((CUADRO!J$5&amp;$E680),'Hoja de Trabajo para listado'!$DE$151:$DG$151,0)),0)+IFERROR(INDEX('Hoja de Trabajo para listado'!$CD$155:$DC$1048576,MATCH($A680,'Hoja de Trabajo para listado'!$CD$155:$CD$1048576,0),MATCH((CUADRO!J$5&amp;$E680),'Hoja de Trabajo para listado'!$CD$151:$DC$151,0)),0)</f>
        <v>0</v>
      </c>
      <c r="K680" s="243">
        <f ca="1">+IFERROR(INDEX('Hoja de Trabajo para listado'!$A$155:$Z$1048576,MATCH($A680,'Hoja de Trabajo para listado'!$A$155:$A$1048576,0),MATCH((CUADRO!K$5&amp;$E680),'Hoja de Trabajo para listado'!$A$151:$Z$151,0)),0)+IFERROR(INDEX('Hoja de Trabajo para listado'!$AB$155:$BA$1048576,MATCH($A680,'Hoja de Trabajo para listado'!$AB$155:$AB$1048576,0),MATCH((CUADRO!K$5&amp;$E680),'Hoja de Trabajo para listado'!$AB$151:$BA$151,0)),0)+IFERROR(INDEX('Hoja de Trabajo para listado'!$BC$155:$CB$1048576,MATCH($A680,'Hoja de Trabajo para listado'!$BC$155:$BC$1048576,0),MATCH((CUADRO!K$5&amp;$E680),'Hoja de Trabajo para listado'!$BC$151:$CB$151,0)),0)+IFERROR(INDEX('Hoja de Trabajo para listado'!$DE$153:$DG$274,MATCH($A680,'Hoja de Trabajo para listado'!$DE$153:$DE$1048576,0),MATCH((CUADRO!K$5&amp;$E680),'Hoja de Trabajo para listado'!$DE$151:$DG$151,0)),0)+IFERROR(INDEX('Hoja de Trabajo para listado'!$CD$155:$DC$1048576,MATCH($A680,'Hoja de Trabajo para listado'!$CD$155:$CD$1048576,0),MATCH((CUADRO!K$5&amp;$E680),'Hoja de Trabajo para listado'!$CD$151:$DC$151,0)),0)</f>
        <v>0</v>
      </c>
      <c r="L680" s="243">
        <f ca="1">+IFERROR(INDEX('Hoja de Trabajo para listado'!$A$155:$Z$1048576,MATCH($A680,'Hoja de Trabajo para listado'!$A$155:$A$1048576,0),MATCH((CUADRO!L$5&amp;$E680),'Hoja de Trabajo para listado'!$A$151:$Z$151,0)),0)+IFERROR(INDEX('Hoja de Trabajo para listado'!$AB$155:$BA$1048576,MATCH($A680,'Hoja de Trabajo para listado'!$AB$155:$AB$1048576,0),MATCH((CUADRO!L$5&amp;$E680),'Hoja de Trabajo para listado'!$AB$151:$BA$151,0)),0)+IFERROR(INDEX('Hoja de Trabajo para listado'!$BC$155:$CB$1048576,MATCH($A680,'Hoja de Trabajo para listado'!$BC$155:$BC$1048576,0),MATCH((CUADRO!L$5&amp;$E680),'Hoja de Trabajo para listado'!$BC$151:$CB$151,0)),0)+IFERROR(INDEX('Hoja de Trabajo para listado'!$DE$153:$DG$274,MATCH($A680,'Hoja de Trabajo para listado'!$DE$153:$DE$1048576,0),MATCH((CUADRO!L$5&amp;$E680),'Hoja de Trabajo para listado'!$DE$151:$DG$151,0)),0)+IFERROR(INDEX('Hoja de Trabajo para listado'!$CD$155:$DC$1048576,MATCH($A680,'Hoja de Trabajo para listado'!$CD$155:$CD$1048576,0),MATCH((CUADRO!L$5&amp;$E680),'Hoja de Trabajo para listado'!$CD$151:$DC$151,0)),0)</f>
        <v>0</v>
      </c>
      <c r="M680" s="243">
        <f ca="1">+IFERROR(INDEX('Hoja de Trabajo para listado'!$A$155:$Z$1048576,MATCH($A680,'Hoja de Trabajo para listado'!$A$155:$A$1048576,0),MATCH((CUADRO!M$5&amp;$E680),'Hoja de Trabajo para listado'!$A$151:$Z$151,0)),0)+IFERROR(INDEX('Hoja de Trabajo para listado'!$AB$155:$BA$1048576,MATCH($A680,'Hoja de Trabajo para listado'!$AB$155:$AB$1048576,0),MATCH((CUADRO!M$5&amp;$E680),'Hoja de Trabajo para listado'!$AB$151:$BA$151,0)),0)+IFERROR(INDEX('Hoja de Trabajo para listado'!$BC$155:$CB$1048576,MATCH($A680,'Hoja de Trabajo para listado'!$BC$155:$BC$1048576,0),MATCH((CUADRO!M$5&amp;$E680),'Hoja de Trabajo para listado'!$BC$151:$CB$151,0)),0)+IFERROR(INDEX('Hoja de Trabajo para listado'!$DE$153:$DG$274,MATCH($A680,'Hoja de Trabajo para listado'!$DE$153:$DE$1048576,0),MATCH((CUADRO!M$5&amp;$E680),'Hoja de Trabajo para listado'!$DE$151:$DG$151,0)),0)+IFERROR(INDEX('Hoja de Trabajo para listado'!$CD$155:$DC$1048576,MATCH($A680,'Hoja de Trabajo para listado'!$CD$155:$CD$1048576,0),MATCH((CUADRO!M$5&amp;$E680),'Hoja de Trabajo para listado'!$CD$151:$DC$151,0)),0)</f>
        <v>0</v>
      </c>
      <c r="N680" s="243">
        <f ca="1">+IFERROR(INDEX('Hoja de Trabajo para listado'!$A$155:$Z$1048576,MATCH($A680,'Hoja de Trabajo para listado'!$A$155:$A$1048576,0),MATCH((CUADRO!N$5&amp;$E680),'Hoja de Trabajo para listado'!$A$151:$Z$151,0)),0)+IFERROR(INDEX('Hoja de Trabajo para listado'!$AB$155:$BA$1048576,MATCH($A680,'Hoja de Trabajo para listado'!$AB$155:$AB$1048576,0),MATCH((CUADRO!N$5&amp;$E680),'Hoja de Trabajo para listado'!$AB$151:$BA$151,0)),0)+IFERROR(INDEX('Hoja de Trabajo para listado'!$BC$155:$CB$1048576,MATCH($A680,'Hoja de Trabajo para listado'!$BC$155:$BC$1048576,0),MATCH((CUADRO!N$5&amp;$E680),'Hoja de Trabajo para listado'!$BC$151:$CB$151,0)),0)+IFERROR(INDEX('Hoja de Trabajo para listado'!$DE$153:$DG$274,MATCH($A680,'Hoja de Trabajo para listado'!$DE$153:$DE$1048576,0),MATCH((CUADRO!N$5&amp;$E680),'Hoja de Trabajo para listado'!$DE$151:$DG$151,0)),0)+IFERROR(INDEX('Hoja de Trabajo para listado'!$CD$155:$DC$1048576,MATCH($A680,'Hoja de Trabajo para listado'!$CD$155:$CD$1048576,0),MATCH((CUADRO!N$5&amp;$E680),'Hoja de Trabajo para listado'!$CD$151:$DC$151,0)),0)</f>
        <v>0</v>
      </c>
      <c r="O680" s="243">
        <f ca="1">+IFERROR(INDEX('Hoja de Trabajo para listado'!$A$155:$Z$1048576,MATCH($A680,'Hoja de Trabajo para listado'!$A$155:$A$1048576,0),MATCH((CUADRO!O$5&amp;$E680),'Hoja de Trabajo para listado'!$A$151:$Z$151,0)),0)+IFERROR(INDEX('Hoja de Trabajo para listado'!$AB$155:$BA$1048576,MATCH($A680,'Hoja de Trabajo para listado'!$AB$155:$AB$1048576,0),MATCH((CUADRO!O$5&amp;$E680),'Hoja de Trabajo para listado'!$AB$151:$BA$151,0)),0)+IFERROR(INDEX('Hoja de Trabajo para listado'!$BC$155:$CB$1048576,MATCH($A680,'Hoja de Trabajo para listado'!$BC$155:$BC$1048576,0),MATCH((CUADRO!O$5&amp;$E680),'Hoja de Trabajo para listado'!$BC$151:$CB$151,0)),0)+IFERROR(INDEX('Hoja de Trabajo para listado'!$DE$153:$DG$274,MATCH($A680,'Hoja de Trabajo para listado'!$DE$153:$DE$1048576,0),MATCH((CUADRO!O$5&amp;$E680),'Hoja de Trabajo para listado'!$DE$151:$DG$151,0)),0)+IFERROR(INDEX('Hoja de Trabajo para listado'!$CD$155:$DC$1048576,MATCH($A680,'Hoja de Trabajo para listado'!$CD$155:$CD$1048576,0),MATCH((CUADRO!O$5&amp;$E680),'Hoja de Trabajo para listado'!$CD$151:$DC$151,0)),0)</f>
        <v>0</v>
      </c>
      <c r="P680" s="243">
        <f ca="1">+IFERROR(INDEX('Hoja de Trabajo para listado'!$A$155:$Z$1048576,MATCH($A680,'Hoja de Trabajo para listado'!$A$155:$A$1048576,0),MATCH((CUADRO!P$5&amp;$E680),'Hoja de Trabajo para listado'!$A$151:$Z$151,0)),0)+IFERROR(INDEX('Hoja de Trabajo para listado'!$AB$155:$BA$1048576,MATCH($A680,'Hoja de Trabajo para listado'!$AB$155:$AB$1048576,0),MATCH((CUADRO!P$5&amp;$E680),'Hoja de Trabajo para listado'!$AB$151:$BA$151,0)),0)+IFERROR(INDEX('Hoja de Trabajo para listado'!$BC$155:$CB$1048576,MATCH($A680,'Hoja de Trabajo para listado'!$BC$155:$BC$1048576,0),MATCH((CUADRO!P$5&amp;$E680),'Hoja de Trabajo para listado'!$BC$151:$CB$151,0)),0)+IFERROR(INDEX('Hoja de Trabajo para listado'!$DE$153:$DG$274,MATCH($A680,'Hoja de Trabajo para listado'!$DE$153:$DE$1048576,0),MATCH((CUADRO!P$5&amp;$E680),'Hoja de Trabajo para listado'!$DE$151:$DG$151,0)),0)+IFERROR(INDEX('Hoja de Trabajo para listado'!$CD$155:$DC$1048576,MATCH($A680,'Hoja de Trabajo para listado'!$CD$155:$CD$1048576,0),MATCH((CUADRO!P$5&amp;$E680),'Hoja de Trabajo para listado'!$CD$151:$DC$151,0)),0)</f>
        <v>0</v>
      </c>
      <c r="Q680" s="243">
        <f ca="1">+IFERROR(INDEX('Hoja de Trabajo para listado'!$A$155:$Z$1048576,MATCH($A680,'Hoja de Trabajo para listado'!$A$155:$A$1048576,0),MATCH((CUADRO!Q$5&amp;$E680),'Hoja de Trabajo para listado'!$A$151:$Z$151,0)),0)+IFERROR(INDEX('Hoja de Trabajo para listado'!$AB$155:$BA$1048576,MATCH($A680,'Hoja de Trabajo para listado'!$AB$155:$AB$1048576,0),MATCH((CUADRO!Q$5&amp;$E680),'Hoja de Trabajo para listado'!$AB$151:$BA$151,0)),0)+IFERROR(INDEX('Hoja de Trabajo para listado'!$BC$155:$CB$1048576,MATCH($A680,'Hoja de Trabajo para listado'!$BC$155:$BC$1048576,0),MATCH((CUADRO!Q$5&amp;$E680),'Hoja de Trabajo para listado'!$BC$151:$CB$151,0)),0)+IFERROR(INDEX('Hoja de Trabajo para listado'!$DE$153:$DG$274,MATCH($A680,'Hoja de Trabajo para listado'!$DE$153:$DE$1048576,0),MATCH((CUADRO!Q$5&amp;$E680),'Hoja de Trabajo para listado'!$DE$151:$DG$151,0)),0)+IFERROR(INDEX('Hoja de Trabajo para listado'!$CD$155:$DC$1048576,MATCH($A680,'Hoja de Trabajo para listado'!$CD$155:$CD$1048576,0),MATCH((CUADRO!Q$5&amp;$E680),'Hoja de Trabajo para listado'!$CD$151:$DC$151,0)),0)</f>
        <v>0</v>
      </c>
      <c r="R680" s="243">
        <f t="shared" ca="1" si="23"/>
        <v>0</v>
      </c>
      <c r="S680" s="249"/>
      <c r="T680" s="243">
        <f ca="1">+T681</f>
        <v>0</v>
      </c>
      <c r="U680" s="242">
        <f t="shared" si="24"/>
        <v>1</v>
      </c>
      <c r="V680" s="333" t="str">
        <f>+VLOOKUP(A680,bd_lista!$A$3:$E$590,5,FALSE)</f>
        <v>Gobiernos Autonomos Municipales</v>
      </c>
      <c r="W680" s="383" t="str">
        <f>+V680</f>
        <v>Gobiernos Autonomos Municipales</v>
      </c>
      <c r="X680" s="242">
        <f>+VLOOKUP(A680,[3]Sheet1!$A$13:$D$744,4,FALSE)</f>
        <v>0</v>
      </c>
      <c r="Y680" s="242" t="e">
        <f>+VLOOKUP(X680,bd_lista!$A$3:$C$590,3,FALSE)</f>
        <v>#N/A</v>
      </c>
      <c r="Z680" s="294">
        <f>+X680</f>
        <v>0</v>
      </c>
      <c r="AA680" s="295" t="e">
        <f>+Y680</f>
        <v>#N/A</v>
      </c>
    </row>
    <row r="681" spans="1:27" customFormat="1" ht="15" hidden="1" customHeight="1">
      <c r="A681" s="32">
        <v>1306</v>
      </c>
      <c r="B681" s="389"/>
      <c r="C681" s="247" t="str">
        <f>+VLOOKUP(A681,bd_lista!$A$3:$C$590,3,FALSE)</f>
        <v>Gobierno Autónomo Municipal de Colcapirhua</v>
      </c>
      <c r="D681" s="386"/>
      <c r="E681" s="244" t="s">
        <v>1305</v>
      </c>
      <c r="F681" s="243">
        <f ca="1">+IFERROR(INDEX('Hoja de Trabajo para listado'!$A$155:$Z$1048576,MATCH($A681,'Hoja de Trabajo para listado'!$A$155:$A$1048576,0),MATCH((CUADRO!F$5&amp;$E681),'Hoja de Trabajo para listado'!$A$151:$Z$151,0)),0)+IFERROR(INDEX('Hoja de Trabajo para listado'!$AB$155:$BA$1048576,MATCH($A681,'Hoja de Trabajo para listado'!$AB$155:$AB$1048576,0),MATCH((CUADRO!F$5&amp;$E681),'Hoja de Trabajo para listado'!$AB$151:$BA$151,0)),0)+IFERROR(INDEX('Hoja de Trabajo para listado'!$BC$155:$CB$1048576,MATCH($A681,'Hoja de Trabajo para listado'!$BC$155:$BC$1048576,0),MATCH((CUADRO!F$5&amp;$E681),'Hoja de Trabajo para listado'!$BC$151:$CB$151,0)),0)+IFERROR(INDEX('Hoja de Trabajo para listado'!$DE$153:$DG$274,MATCH($A681,'Hoja de Trabajo para listado'!$DE$153:$DE$1048576,0),MATCH((CUADRO!F$5&amp;$E681),'Hoja de Trabajo para listado'!$DE$151:$DG$151,0)),0)+IFERROR(INDEX('Hoja de Trabajo para listado'!$CD$155:$DC$1048576,MATCH($A681,'Hoja de Trabajo para listado'!$CD$155:$CD$1048576,0),MATCH((CUADRO!F$5&amp;$E681),'Hoja de Trabajo para listado'!$CD$151:$DC$151,0)),0)</f>
        <v>0</v>
      </c>
      <c r="G681" s="243">
        <f ca="1">+IFERROR(INDEX('Hoja de Trabajo para listado'!$A$155:$Z$1048576,MATCH($A681,'Hoja de Trabajo para listado'!$A$155:$A$1048576,0),MATCH((CUADRO!G$5&amp;$E681),'Hoja de Trabajo para listado'!$A$151:$Z$151,0)),0)+IFERROR(INDEX('Hoja de Trabajo para listado'!$AB$155:$BA$1048576,MATCH($A681,'Hoja de Trabajo para listado'!$AB$155:$AB$1048576,0),MATCH((CUADRO!G$5&amp;$E681),'Hoja de Trabajo para listado'!$AB$151:$BA$151,0)),0)+IFERROR(INDEX('Hoja de Trabajo para listado'!$BC$155:$CB$1048576,MATCH($A681,'Hoja de Trabajo para listado'!$BC$155:$BC$1048576,0),MATCH((CUADRO!G$5&amp;$E681),'Hoja de Trabajo para listado'!$BC$151:$CB$151,0)),0)+IFERROR(INDEX('Hoja de Trabajo para listado'!$DE$153:$DG$274,MATCH($A681,'Hoja de Trabajo para listado'!$DE$153:$DE$1048576,0),MATCH((CUADRO!G$5&amp;$E681),'Hoja de Trabajo para listado'!$DE$151:$DG$151,0)),0)+IFERROR(INDEX('Hoja de Trabajo para listado'!$CD$155:$DC$1048576,MATCH($A681,'Hoja de Trabajo para listado'!$CD$155:$CD$1048576,0),MATCH((CUADRO!G$5&amp;$E681),'Hoja de Trabajo para listado'!$CD$151:$DC$151,0)),0)</f>
        <v>0</v>
      </c>
      <c r="H681" s="243">
        <f ca="1">+IFERROR(INDEX('Hoja de Trabajo para listado'!$A$155:$Z$1048576,MATCH($A681,'Hoja de Trabajo para listado'!$A$155:$A$1048576,0),MATCH((CUADRO!H$5&amp;$E681),'Hoja de Trabajo para listado'!$A$151:$Z$151,0)),0)+IFERROR(INDEX('Hoja de Trabajo para listado'!$AB$155:$BA$1048576,MATCH($A681,'Hoja de Trabajo para listado'!$AB$155:$AB$1048576,0),MATCH((CUADRO!H$5&amp;$E681),'Hoja de Trabajo para listado'!$AB$151:$BA$151,0)),0)+IFERROR(INDEX('Hoja de Trabajo para listado'!$BC$155:$CB$1048576,MATCH($A681,'Hoja de Trabajo para listado'!$BC$155:$BC$1048576,0),MATCH((CUADRO!H$5&amp;$E681),'Hoja de Trabajo para listado'!$BC$151:$CB$151,0)),0)+IFERROR(INDEX('Hoja de Trabajo para listado'!$DE$153:$DG$274,MATCH($A681,'Hoja de Trabajo para listado'!$DE$153:$DE$1048576,0),MATCH((CUADRO!H$5&amp;$E681),'Hoja de Trabajo para listado'!$DE$151:$DG$151,0)),0)+IFERROR(INDEX('Hoja de Trabajo para listado'!$CD$155:$DC$1048576,MATCH($A681,'Hoja de Trabajo para listado'!$CD$155:$CD$1048576,0),MATCH((CUADRO!H$5&amp;$E681),'Hoja de Trabajo para listado'!$CD$151:$DC$151,0)),0)</f>
        <v>0</v>
      </c>
      <c r="I681" s="243">
        <f ca="1">+IFERROR(INDEX('Hoja de Trabajo para listado'!$A$155:$Z$1048576,MATCH($A681,'Hoja de Trabajo para listado'!$A$155:$A$1048576,0),MATCH((CUADRO!I$5&amp;$E681),'Hoja de Trabajo para listado'!$A$151:$Z$151,0)),0)+IFERROR(INDEX('Hoja de Trabajo para listado'!$AB$155:$BA$1048576,MATCH($A681,'Hoja de Trabajo para listado'!$AB$155:$AB$1048576,0),MATCH((CUADRO!I$5&amp;$E681),'Hoja de Trabajo para listado'!$AB$151:$BA$151,0)),0)+IFERROR(INDEX('Hoja de Trabajo para listado'!$BC$155:$CB$1048576,MATCH($A681,'Hoja de Trabajo para listado'!$BC$155:$BC$1048576,0),MATCH((CUADRO!I$5&amp;$E681),'Hoja de Trabajo para listado'!$BC$151:$CB$151,0)),0)+IFERROR(INDEX('Hoja de Trabajo para listado'!$DE$153:$DG$274,MATCH($A681,'Hoja de Trabajo para listado'!$DE$153:$DE$1048576,0),MATCH((CUADRO!I$5&amp;$E681),'Hoja de Trabajo para listado'!$DE$151:$DG$151,0)),0)+IFERROR(INDEX('Hoja de Trabajo para listado'!$CD$155:$DC$1048576,MATCH($A681,'Hoja de Trabajo para listado'!$CD$155:$CD$1048576,0),MATCH((CUADRO!I$5&amp;$E681),'Hoja de Trabajo para listado'!$CD$151:$DC$151,0)),0)</f>
        <v>0</v>
      </c>
      <c r="J681" s="243">
        <f ca="1">+IFERROR(INDEX('Hoja de Trabajo para listado'!$A$155:$Z$1048576,MATCH($A681,'Hoja de Trabajo para listado'!$A$155:$A$1048576,0),MATCH((CUADRO!J$5&amp;$E681),'Hoja de Trabajo para listado'!$A$151:$Z$151,0)),0)+IFERROR(INDEX('Hoja de Trabajo para listado'!$AB$155:$BA$1048576,MATCH($A681,'Hoja de Trabajo para listado'!$AB$155:$AB$1048576,0),MATCH((CUADRO!J$5&amp;$E681),'Hoja de Trabajo para listado'!$AB$151:$BA$151,0)),0)+IFERROR(INDEX('Hoja de Trabajo para listado'!$BC$155:$CB$1048576,MATCH($A681,'Hoja de Trabajo para listado'!$BC$155:$BC$1048576,0),MATCH((CUADRO!J$5&amp;$E681),'Hoja de Trabajo para listado'!$BC$151:$CB$151,0)),0)+IFERROR(INDEX('Hoja de Trabajo para listado'!$DE$153:$DG$274,MATCH($A681,'Hoja de Trabajo para listado'!$DE$153:$DE$1048576,0),MATCH((CUADRO!J$5&amp;$E681),'Hoja de Trabajo para listado'!$DE$151:$DG$151,0)),0)+IFERROR(INDEX('Hoja de Trabajo para listado'!$CD$155:$DC$1048576,MATCH($A681,'Hoja de Trabajo para listado'!$CD$155:$CD$1048576,0),MATCH((CUADRO!J$5&amp;$E681),'Hoja de Trabajo para listado'!$CD$151:$DC$151,0)),0)</f>
        <v>0</v>
      </c>
      <c r="K681" s="243">
        <f ca="1">+IFERROR(INDEX('Hoja de Trabajo para listado'!$A$155:$Z$1048576,MATCH($A681,'Hoja de Trabajo para listado'!$A$155:$A$1048576,0),MATCH((CUADRO!K$5&amp;$E681),'Hoja de Trabajo para listado'!$A$151:$Z$151,0)),0)+IFERROR(INDEX('Hoja de Trabajo para listado'!$AB$155:$BA$1048576,MATCH($A681,'Hoja de Trabajo para listado'!$AB$155:$AB$1048576,0),MATCH((CUADRO!K$5&amp;$E681),'Hoja de Trabajo para listado'!$AB$151:$BA$151,0)),0)+IFERROR(INDEX('Hoja de Trabajo para listado'!$BC$155:$CB$1048576,MATCH($A681,'Hoja de Trabajo para listado'!$BC$155:$BC$1048576,0),MATCH((CUADRO!K$5&amp;$E681),'Hoja de Trabajo para listado'!$BC$151:$CB$151,0)),0)+IFERROR(INDEX('Hoja de Trabajo para listado'!$DE$153:$DG$274,MATCH($A681,'Hoja de Trabajo para listado'!$DE$153:$DE$1048576,0),MATCH((CUADRO!K$5&amp;$E681),'Hoja de Trabajo para listado'!$DE$151:$DG$151,0)),0)+IFERROR(INDEX('Hoja de Trabajo para listado'!$CD$155:$DC$1048576,MATCH($A681,'Hoja de Trabajo para listado'!$CD$155:$CD$1048576,0),MATCH((CUADRO!K$5&amp;$E681),'Hoja de Trabajo para listado'!$CD$151:$DC$151,0)),0)</f>
        <v>0</v>
      </c>
      <c r="L681" s="243">
        <f ca="1">+IFERROR(INDEX('Hoja de Trabajo para listado'!$A$155:$Z$1048576,MATCH($A681,'Hoja de Trabajo para listado'!$A$155:$A$1048576,0),MATCH((CUADRO!L$5&amp;$E681),'Hoja de Trabajo para listado'!$A$151:$Z$151,0)),0)+IFERROR(INDEX('Hoja de Trabajo para listado'!$AB$155:$BA$1048576,MATCH($A681,'Hoja de Trabajo para listado'!$AB$155:$AB$1048576,0),MATCH((CUADRO!L$5&amp;$E681),'Hoja de Trabajo para listado'!$AB$151:$BA$151,0)),0)+IFERROR(INDEX('Hoja de Trabajo para listado'!$BC$155:$CB$1048576,MATCH($A681,'Hoja de Trabajo para listado'!$BC$155:$BC$1048576,0),MATCH((CUADRO!L$5&amp;$E681),'Hoja de Trabajo para listado'!$BC$151:$CB$151,0)),0)+IFERROR(INDEX('Hoja de Trabajo para listado'!$DE$153:$DG$274,MATCH($A681,'Hoja de Trabajo para listado'!$DE$153:$DE$1048576,0),MATCH((CUADRO!L$5&amp;$E681),'Hoja de Trabajo para listado'!$DE$151:$DG$151,0)),0)+IFERROR(INDEX('Hoja de Trabajo para listado'!$CD$155:$DC$1048576,MATCH($A681,'Hoja de Trabajo para listado'!$CD$155:$CD$1048576,0),MATCH((CUADRO!L$5&amp;$E681),'Hoja de Trabajo para listado'!$CD$151:$DC$151,0)),0)</f>
        <v>0</v>
      </c>
      <c r="M681" s="243">
        <f ca="1">+IFERROR(INDEX('Hoja de Trabajo para listado'!$A$155:$Z$1048576,MATCH($A681,'Hoja de Trabajo para listado'!$A$155:$A$1048576,0),MATCH((CUADRO!M$5&amp;$E681),'Hoja de Trabajo para listado'!$A$151:$Z$151,0)),0)+IFERROR(INDEX('Hoja de Trabajo para listado'!$AB$155:$BA$1048576,MATCH($A681,'Hoja de Trabajo para listado'!$AB$155:$AB$1048576,0),MATCH((CUADRO!M$5&amp;$E681),'Hoja de Trabajo para listado'!$AB$151:$BA$151,0)),0)+IFERROR(INDEX('Hoja de Trabajo para listado'!$BC$155:$CB$1048576,MATCH($A681,'Hoja de Trabajo para listado'!$BC$155:$BC$1048576,0),MATCH((CUADRO!M$5&amp;$E681),'Hoja de Trabajo para listado'!$BC$151:$CB$151,0)),0)+IFERROR(INDEX('Hoja de Trabajo para listado'!$DE$153:$DG$274,MATCH($A681,'Hoja de Trabajo para listado'!$DE$153:$DE$1048576,0),MATCH((CUADRO!M$5&amp;$E681),'Hoja de Trabajo para listado'!$DE$151:$DG$151,0)),0)+IFERROR(INDEX('Hoja de Trabajo para listado'!$CD$155:$DC$1048576,MATCH($A681,'Hoja de Trabajo para listado'!$CD$155:$CD$1048576,0),MATCH((CUADRO!M$5&amp;$E681),'Hoja de Trabajo para listado'!$CD$151:$DC$151,0)),0)</f>
        <v>0</v>
      </c>
      <c r="N681" s="243">
        <f ca="1">+IFERROR(INDEX('Hoja de Trabajo para listado'!$A$155:$Z$1048576,MATCH($A681,'Hoja de Trabajo para listado'!$A$155:$A$1048576,0),MATCH((CUADRO!N$5&amp;$E681),'Hoja de Trabajo para listado'!$A$151:$Z$151,0)),0)+IFERROR(INDEX('Hoja de Trabajo para listado'!$AB$155:$BA$1048576,MATCH($A681,'Hoja de Trabajo para listado'!$AB$155:$AB$1048576,0),MATCH((CUADRO!N$5&amp;$E681),'Hoja de Trabajo para listado'!$AB$151:$BA$151,0)),0)+IFERROR(INDEX('Hoja de Trabajo para listado'!$BC$155:$CB$1048576,MATCH($A681,'Hoja de Trabajo para listado'!$BC$155:$BC$1048576,0),MATCH((CUADRO!N$5&amp;$E681),'Hoja de Trabajo para listado'!$BC$151:$CB$151,0)),0)+IFERROR(INDEX('Hoja de Trabajo para listado'!$DE$153:$DG$274,MATCH($A681,'Hoja de Trabajo para listado'!$DE$153:$DE$1048576,0),MATCH((CUADRO!N$5&amp;$E681),'Hoja de Trabajo para listado'!$DE$151:$DG$151,0)),0)+IFERROR(INDEX('Hoja de Trabajo para listado'!$CD$155:$DC$1048576,MATCH($A681,'Hoja de Trabajo para listado'!$CD$155:$CD$1048576,0),MATCH((CUADRO!N$5&amp;$E681),'Hoja de Trabajo para listado'!$CD$151:$DC$151,0)),0)</f>
        <v>0</v>
      </c>
      <c r="O681" s="243">
        <f ca="1">+IFERROR(INDEX('Hoja de Trabajo para listado'!$A$155:$Z$1048576,MATCH($A681,'Hoja de Trabajo para listado'!$A$155:$A$1048576,0),MATCH((CUADRO!O$5&amp;$E681),'Hoja de Trabajo para listado'!$A$151:$Z$151,0)),0)+IFERROR(INDEX('Hoja de Trabajo para listado'!$AB$155:$BA$1048576,MATCH($A681,'Hoja de Trabajo para listado'!$AB$155:$AB$1048576,0),MATCH((CUADRO!O$5&amp;$E681),'Hoja de Trabajo para listado'!$AB$151:$BA$151,0)),0)+IFERROR(INDEX('Hoja de Trabajo para listado'!$BC$155:$CB$1048576,MATCH($A681,'Hoja de Trabajo para listado'!$BC$155:$BC$1048576,0),MATCH((CUADRO!O$5&amp;$E681),'Hoja de Trabajo para listado'!$BC$151:$CB$151,0)),0)+IFERROR(INDEX('Hoja de Trabajo para listado'!$DE$153:$DG$274,MATCH($A681,'Hoja de Trabajo para listado'!$DE$153:$DE$1048576,0),MATCH((CUADRO!O$5&amp;$E681),'Hoja de Trabajo para listado'!$DE$151:$DG$151,0)),0)+IFERROR(INDEX('Hoja de Trabajo para listado'!$CD$155:$DC$1048576,MATCH($A681,'Hoja de Trabajo para listado'!$CD$155:$CD$1048576,0),MATCH((CUADRO!O$5&amp;$E681),'Hoja de Trabajo para listado'!$CD$151:$DC$151,0)),0)</f>
        <v>0</v>
      </c>
      <c r="P681" s="243">
        <f ca="1">+IFERROR(INDEX('Hoja de Trabajo para listado'!$A$155:$Z$1048576,MATCH($A681,'Hoja de Trabajo para listado'!$A$155:$A$1048576,0),MATCH((CUADRO!P$5&amp;$E681),'Hoja de Trabajo para listado'!$A$151:$Z$151,0)),0)+IFERROR(INDEX('Hoja de Trabajo para listado'!$AB$155:$BA$1048576,MATCH($A681,'Hoja de Trabajo para listado'!$AB$155:$AB$1048576,0),MATCH((CUADRO!P$5&amp;$E681),'Hoja de Trabajo para listado'!$AB$151:$BA$151,0)),0)+IFERROR(INDEX('Hoja de Trabajo para listado'!$BC$155:$CB$1048576,MATCH($A681,'Hoja de Trabajo para listado'!$BC$155:$BC$1048576,0),MATCH((CUADRO!P$5&amp;$E681),'Hoja de Trabajo para listado'!$BC$151:$CB$151,0)),0)+IFERROR(INDEX('Hoja de Trabajo para listado'!$DE$153:$DG$274,MATCH($A681,'Hoja de Trabajo para listado'!$DE$153:$DE$1048576,0),MATCH((CUADRO!P$5&amp;$E681),'Hoja de Trabajo para listado'!$DE$151:$DG$151,0)),0)+IFERROR(INDEX('Hoja de Trabajo para listado'!$CD$155:$DC$1048576,MATCH($A681,'Hoja de Trabajo para listado'!$CD$155:$CD$1048576,0),MATCH((CUADRO!P$5&amp;$E681),'Hoja de Trabajo para listado'!$CD$151:$DC$151,0)),0)</f>
        <v>0</v>
      </c>
      <c r="Q681" s="243">
        <f ca="1">+IFERROR(INDEX('Hoja de Trabajo para listado'!$A$155:$Z$1048576,MATCH($A681,'Hoja de Trabajo para listado'!$A$155:$A$1048576,0),MATCH((CUADRO!Q$5&amp;$E681),'Hoja de Trabajo para listado'!$A$151:$Z$151,0)),0)+IFERROR(INDEX('Hoja de Trabajo para listado'!$AB$155:$BA$1048576,MATCH($A681,'Hoja de Trabajo para listado'!$AB$155:$AB$1048576,0),MATCH((CUADRO!Q$5&amp;$E681),'Hoja de Trabajo para listado'!$AB$151:$BA$151,0)),0)+IFERROR(INDEX('Hoja de Trabajo para listado'!$BC$155:$CB$1048576,MATCH($A681,'Hoja de Trabajo para listado'!$BC$155:$BC$1048576,0),MATCH((CUADRO!Q$5&amp;$E681),'Hoja de Trabajo para listado'!$BC$151:$CB$151,0)),0)+IFERROR(INDEX('Hoja de Trabajo para listado'!$DE$153:$DG$274,MATCH($A681,'Hoja de Trabajo para listado'!$DE$153:$DE$1048576,0),MATCH((CUADRO!Q$5&amp;$E681),'Hoja de Trabajo para listado'!$DE$151:$DG$151,0)),0)+IFERROR(INDEX('Hoja de Trabajo para listado'!$CD$155:$DC$1048576,MATCH($A681,'Hoja de Trabajo para listado'!$CD$155:$CD$1048576,0),MATCH((CUADRO!Q$5&amp;$E681),'Hoja de Trabajo para listado'!$CD$151:$DC$151,0)),0)</f>
        <v>0</v>
      </c>
      <c r="R681" s="243">
        <f t="shared" ca="1" si="23"/>
        <v>0</v>
      </c>
      <c r="S681" s="249">
        <f ca="1">+R680+R681</f>
        <v>0</v>
      </c>
      <c r="T681" s="243">
        <f ca="1">+S681</f>
        <v>0</v>
      </c>
      <c r="U681" s="242">
        <f t="shared" si="24"/>
        <v>2</v>
      </c>
      <c r="V681" s="333" t="str">
        <f>+VLOOKUP(A681,bd_lista!$A$3:$E$590,5,FALSE)</f>
        <v>Gobiernos Autonomos Municipales</v>
      </c>
      <c r="W681" s="384"/>
      <c r="X681" s="242">
        <f>+VLOOKUP(A681,[3]Sheet1!$A$13:$D$744,4,FALSE)</f>
        <v>0</v>
      </c>
      <c r="Y681" s="242" t="e">
        <f>+VLOOKUP(X681,bd_lista!$A$3:$C$590,3,FALSE)</f>
        <v>#N/A</v>
      </c>
      <c r="Z681" s="292"/>
      <c r="AA681" s="293"/>
    </row>
    <row r="682" spans="1:27" customFormat="1" ht="15" hidden="1" customHeight="1">
      <c r="A682" s="250">
        <v>1307</v>
      </c>
      <c r="B682" s="388">
        <f>+A682</f>
        <v>1307</v>
      </c>
      <c r="C682" s="247" t="str">
        <f>+VLOOKUP(A682,bd_lista!$A$3:$C$590,3,FALSE)</f>
        <v>Gobierno Autónomo Municipal de Aiquile</v>
      </c>
      <c r="D682" s="385" t="str">
        <f>+C682</f>
        <v>Gobierno Autónomo Municipal de Aiquile</v>
      </c>
      <c r="E682" s="242" t="s">
        <v>1304</v>
      </c>
      <c r="F682" s="243">
        <f ca="1">+IFERROR(INDEX('Hoja de Trabajo para listado'!$A$155:$Z$1048576,MATCH($A682,'Hoja de Trabajo para listado'!$A$155:$A$1048576,0),MATCH((CUADRO!F$5&amp;$E682),'Hoja de Trabajo para listado'!$A$151:$Z$151,0)),0)+IFERROR(INDEX('Hoja de Trabajo para listado'!$AB$155:$BA$1048576,MATCH($A682,'Hoja de Trabajo para listado'!$AB$155:$AB$1048576,0),MATCH((CUADRO!F$5&amp;$E682),'Hoja de Trabajo para listado'!$AB$151:$BA$151,0)),0)+IFERROR(INDEX('Hoja de Trabajo para listado'!$BC$155:$CB$1048576,MATCH($A682,'Hoja de Trabajo para listado'!$BC$155:$BC$1048576,0),MATCH((CUADRO!F$5&amp;$E682),'Hoja de Trabajo para listado'!$BC$151:$CB$151,0)),0)+IFERROR(INDEX('Hoja de Trabajo para listado'!$DE$153:$DG$274,MATCH($A682,'Hoja de Trabajo para listado'!$DE$153:$DE$1048576,0),MATCH((CUADRO!F$5&amp;$E682),'Hoja de Trabajo para listado'!$DE$151:$DG$151,0)),0)+IFERROR(INDEX('Hoja de Trabajo para listado'!$CD$155:$DC$1048576,MATCH($A682,'Hoja de Trabajo para listado'!$CD$155:$CD$1048576,0),MATCH((CUADRO!F$5&amp;$E682),'Hoja de Trabajo para listado'!$CD$151:$DC$151,0)),0)</f>
        <v>0</v>
      </c>
      <c r="G682" s="243">
        <f ca="1">+IFERROR(INDEX('Hoja de Trabajo para listado'!$A$155:$Z$1048576,MATCH($A682,'Hoja de Trabajo para listado'!$A$155:$A$1048576,0),MATCH((CUADRO!G$5&amp;$E682),'Hoja de Trabajo para listado'!$A$151:$Z$151,0)),0)+IFERROR(INDEX('Hoja de Trabajo para listado'!$AB$155:$BA$1048576,MATCH($A682,'Hoja de Trabajo para listado'!$AB$155:$AB$1048576,0),MATCH((CUADRO!G$5&amp;$E682),'Hoja de Trabajo para listado'!$AB$151:$BA$151,0)),0)+IFERROR(INDEX('Hoja de Trabajo para listado'!$BC$155:$CB$1048576,MATCH($A682,'Hoja de Trabajo para listado'!$BC$155:$BC$1048576,0),MATCH((CUADRO!G$5&amp;$E682),'Hoja de Trabajo para listado'!$BC$151:$CB$151,0)),0)+IFERROR(INDEX('Hoja de Trabajo para listado'!$DE$153:$DG$274,MATCH($A682,'Hoja de Trabajo para listado'!$DE$153:$DE$1048576,0),MATCH((CUADRO!G$5&amp;$E682),'Hoja de Trabajo para listado'!$DE$151:$DG$151,0)),0)+IFERROR(INDEX('Hoja de Trabajo para listado'!$CD$155:$DC$1048576,MATCH($A682,'Hoja de Trabajo para listado'!$CD$155:$CD$1048576,0),MATCH((CUADRO!G$5&amp;$E682),'Hoja de Trabajo para listado'!$CD$151:$DC$151,0)),0)</f>
        <v>0</v>
      </c>
      <c r="H682" s="243">
        <f ca="1">+IFERROR(INDEX('Hoja de Trabajo para listado'!$A$155:$Z$1048576,MATCH($A682,'Hoja de Trabajo para listado'!$A$155:$A$1048576,0),MATCH((CUADRO!H$5&amp;$E682),'Hoja de Trabajo para listado'!$A$151:$Z$151,0)),0)+IFERROR(INDEX('Hoja de Trabajo para listado'!$AB$155:$BA$1048576,MATCH($A682,'Hoja de Trabajo para listado'!$AB$155:$AB$1048576,0),MATCH((CUADRO!H$5&amp;$E682),'Hoja de Trabajo para listado'!$AB$151:$BA$151,0)),0)+IFERROR(INDEX('Hoja de Trabajo para listado'!$BC$155:$CB$1048576,MATCH($A682,'Hoja de Trabajo para listado'!$BC$155:$BC$1048576,0),MATCH((CUADRO!H$5&amp;$E682),'Hoja de Trabajo para listado'!$BC$151:$CB$151,0)),0)+IFERROR(INDEX('Hoja de Trabajo para listado'!$DE$153:$DG$274,MATCH($A682,'Hoja de Trabajo para listado'!$DE$153:$DE$1048576,0),MATCH((CUADRO!H$5&amp;$E682),'Hoja de Trabajo para listado'!$DE$151:$DG$151,0)),0)+IFERROR(INDEX('Hoja de Trabajo para listado'!$CD$155:$DC$1048576,MATCH($A682,'Hoja de Trabajo para listado'!$CD$155:$CD$1048576,0),MATCH((CUADRO!H$5&amp;$E682),'Hoja de Trabajo para listado'!$CD$151:$DC$151,0)),0)</f>
        <v>0</v>
      </c>
      <c r="I682" s="243">
        <f ca="1">+IFERROR(INDEX('Hoja de Trabajo para listado'!$A$155:$Z$1048576,MATCH($A682,'Hoja de Trabajo para listado'!$A$155:$A$1048576,0),MATCH((CUADRO!I$5&amp;$E682),'Hoja de Trabajo para listado'!$A$151:$Z$151,0)),0)+IFERROR(INDEX('Hoja de Trabajo para listado'!$AB$155:$BA$1048576,MATCH($A682,'Hoja de Trabajo para listado'!$AB$155:$AB$1048576,0),MATCH((CUADRO!I$5&amp;$E682),'Hoja de Trabajo para listado'!$AB$151:$BA$151,0)),0)+IFERROR(INDEX('Hoja de Trabajo para listado'!$BC$155:$CB$1048576,MATCH($A682,'Hoja de Trabajo para listado'!$BC$155:$BC$1048576,0),MATCH((CUADRO!I$5&amp;$E682),'Hoja de Trabajo para listado'!$BC$151:$CB$151,0)),0)+IFERROR(INDEX('Hoja de Trabajo para listado'!$DE$153:$DG$274,MATCH($A682,'Hoja de Trabajo para listado'!$DE$153:$DE$1048576,0),MATCH((CUADRO!I$5&amp;$E682),'Hoja de Trabajo para listado'!$DE$151:$DG$151,0)),0)+IFERROR(INDEX('Hoja de Trabajo para listado'!$CD$155:$DC$1048576,MATCH($A682,'Hoja de Trabajo para listado'!$CD$155:$CD$1048576,0),MATCH((CUADRO!I$5&amp;$E682),'Hoja de Trabajo para listado'!$CD$151:$DC$151,0)),0)</f>
        <v>0</v>
      </c>
      <c r="J682" s="243">
        <f ca="1">+IFERROR(INDEX('Hoja de Trabajo para listado'!$A$155:$Z$1048576,MATCH($A682,'Hoja de Trabajo para listado'!$A$155:$A$1048576,0),MATCH((CUADRO!J$5&amp;$E682),'Hoja de Trabajo para listado'!$A$151:$Z$151,0)),0)+IFERROR(INDEX('Hoja de Trabajo para listado'!$AB$155:$BA$1048576,MATCH($A682,'Hoja de Trabajo para listado'!$AB$155:$AB$1048576,0),MATCH((CUADRO!J$5&amp;$E682),'Hoja de Trabajo para listado'!$AB$151:$BA$151,0)),0)+IFERROR(INDEX('Hoja de Trabajo para listado'!$BC$155:$CB$1048576,MATCH($A682,'Hoja de Trabajo para listado'!$BC$155:$BC$1048576,0),MATCH((CUADRO!J$5&amp;$E682),'Hoja de Trabajo para listado'!$BC$151:$CB$151,0)),0)+IFERROR(INDEX('Hoja de Trabajo para listado'!$DE$153:$DG$274,MATCH($A682,'Hoja de Trabajo para listado'!$DE$153:$DE$1048576,0),MATCH((CUADRO!J$5&amp;$E682),'Hoja de Trabajo para listado'!$DE$151:$DG$151,0)),0)+IFERROR(INDEX('Hoja de Trabajo para listado'!$CD$155:$DC$1048576,MATCH($A682,'Hoja de Trabajo para listado'!$CD$155:$CD$1048576,0),MATCH((CUADRO!J$5&amp;$E682),'Hoja de Trabajo para listado'!$CD$151:$DC$151,0)),0)</f>
        <v>0</v>
      </c>
      <c r="K682" s="243">
        <f ca="1">+IFERROR(INDEX('Hoja de Trabajo para listado'!$A$155:$Z$1048576,MATCH($A682,'Hoja de Trabajo para listado'!$A$155:$A$1048576,0),MATCH((CUADRO!K$5&amp;$E682),'Hoja de Trabajo para listado'!$A$151:$Z$151,0)),0)+IFERROR(INDEX('Hoja de Trabajo para listado'!$AB$155:$BA$1048576,MATCH($A682,'Hoja de Trabajo para listado'!$AB$155:$AB$1048576,0),MATCH((CUADRO!K$5&amp;$E682),'Hoja de Trabajo para listado'!$AB$151:$BA$151,0)),0)+IFERROR(INDEX('Hoja de Trabajo para listado'!$BC$155:$CB$1048576,MATCH($A682,'Hoja de Trabajo para listado'!$BC$155:$BC$1048576,0),MATCH((CUADRO!K$5&amp;$E682),'Hoja de Trabajo para listado'!$BC$151:$CB$151,0)),0)+IFERROR(INDEX('Hoja de Trabajo para listado'!$DE$153:$DG$274,MATCH($A682,'Hoja de Trabajo para listado'!$DE$153:$DE$1048576,0),MATCH((CUADRO!K$5&amp;$E682),'Hoja de Trabajo para listado'!$DE$151:$DG$151,0)),0)+IFERROR(INDEX('Hoja de Trabajo para listado'!$CD$155:$DC$1048576,MATCH($A682,'Hoja de Trabajo para listado'!$CD$155:$CD$1048576,0),MATCH((CUADRO!K$5&amp;$E682),'Hoja de Trabajo para listado'!$CD$151:$DC$151,0)),0)</f>
        <v>0</v>
      </c>
      <c r="L682" s="243">
        <f ca="1">+IFERROR(INDEX('Hoja de Trabajo para listado'!$A$155:$Z$1048576,MATCH($A682,'Hoja de Trabajo para listado'!$A$155:$A$1048576,0),MATCH((CUADRO!L$5&amp;$E682),'Hoja de Trabajo para listado'!$A$151:$Z$151,0)),0)+IFERROR(INDEX('Hoja de Trabajo para listado'!$AB$155:$BA$1048576,MATCH($A682,'Hoja de Trabajo para listado'!$AB$155:$AB$1048576,0),MATCH((CUADRO!L$5&amp;$E682),'Hoja de Trabajo para listado'!$AB$151:$BA$151,0)),0)+IFERROR(INDEX('Hoja de Trabajo para listado'!$BC$155:$CB$1048576,MATCH($A682,'Hoja de Trabajo para listado'!$BC$155:$BC$1048576,0),MATCH((CUADRO!L$5&amp;$E682),'Hoja de Trabajo para listado'!$BC$151:$CB$151,0)),0)+IFERROR(INDEX('Hoja de Trabajo para listado'!$DE$153:$DG$274,MATCH($A682,'Hoja de Trabajo para listado'!$DE$153:$DE$1048576,0),MATCH((CUADRO!L$5&amp;$E682),'Hoja de Trabajo para listado'!$DE$151:$DG$151,0)),0)+IFERROR(INDEX('Hoja de Trabajo para listado'!$CD$155:$DC$1048576,MATCH($A682,'Hoja de Trabajo para listado'!$CD$155:$CD$1048576,0),MATCH((CUADRO!L$5&amp;$E682),'Hoja de Trabajo para listado'!$CD$151:$DC$151,0)),0)</f>
        <v>0</v>
      </c>
      <c r="M682" s="243">
        <f ca="1">+IFERROR(INDEX('Hoja de Trabajo para listado'!$A$155:$Z$1048576,MATCH($A682,'Hoja de Trabajo para listado'!$A$155:$A$1048576,0),MATCH((CUADRO!M$5&amp;$E682),'Hoja de Trabajo para listado'!$A$151:$Z$151,0)),0)+IFERROR(INDEX('Hoja de Trabajo para listado'!$AB$155:$BA$1048576,MATCH($A682,'Hoja de Trabajo para listado'!$AB$155:$AB$1048576,0),MATCH((CUADRO!M$5&amp;$E682),'Hoja de Trabajo para listado'!$AB$151:$BA$151,0)),0)+IFERROR(INDEX('Hoja de Trabajo para listado'!$BC$155:$CB$1048576,MATCH($A682,'Hoja de Trabajo para listado'!$BC$155:$BC$1048576,0),MATCH((CUADRO!M$5&amp;$E682),'Hoja de Trabajo para listado'!$BC$151:$CB$151,0)),0)+IFERROR(INDEX('Hoja de Trabajo para listado'!$DE$153:$DG$274,MATCH($A682,'Hoja de Trabajo para listado'!$DE$153:$DE$1048576,0),MATCH((CUADRO!M$5&amp;$E682),'Hoja de Trabajo para listado'!$DE$151:$DG$151,0)),0)+IFERROR(INDEX('Hoja de Trabajo para listado'!$CD$155:$DC$1048576,MATCH($A682,'Hoja de Trabajo para listado'!$CD$155:$CD$1048576,0),MATCH((CUADRO!M$5&amp;$E682),'Hoja de Trabajo para listado'!$CD$151:$DC$151,0)),0)</f>
        <v>0</v>
      </c>
      <c r="N682" s="243">
        <f ca="1">+IFERROR(INDEX('Hoja de Trabajo para listado'!$A$155:$Z$1048576,MATCH($A682,'Hoja de Trabajo para listado'!$A$155:$A$1048576,0),MATCH((CUADRO!N$5&amp;$E682),'Hoja de Trabajo para listado'!$A$151:$Z$151,0)),0)+IFERROR(INDEX('Hoja de Trabajo para listado'!$AB$155:$BA$1048576,MATCH($A682,'Hoja de Trabajo para listado'!$AB$155:$AB$1048576,0),MATCH((CUADRO!N$5&amp;$E682),'Hoja de Trabajo para listado'!$AB$151:$BA$151,0)),0)+IFERROR(INDEX('Hoja de Trabajo para listado'!$BC$155:$CB$1048576,MATCH($A682,'Hoja de Trabajo para listado'!$BC$155:$BC$1048576,0),MATCH((CUADRO!N$5&amp;$E682),'Hoja de Trabajo para listado'!$BC$151:$CB$151,0)),0)+IFERROR(INDEX('Hoja de Trabajo para listado'!$DE$153:$DG$274,MATCH($A682,'Hoja de Trabajo para listado'!$DE$153:$DE$1048576,0),MATCH((CUADRO!N$5&amp;$E682),'Hoja de Trabajo para listado'!$DE$151:$DG$151,0)),0)+IFERROR(INDEX('Hoja de Trabajo para listado'!$CD$155:$DC$1048576,MATCH($A682,'Hoja de Trabajo para listado'!$CD$155:$CD$1048576,0),MATCH((CUADRO!N$5&amp;$E682),'Hoja de Trabajo para listado'!$CD$151:$DC$151,0)),0)</f>
        <v>0</v>
      </c>
      <c r="O682" s="243">
        <f ca="1">+IFERROR(INDEX('Hoja de Trabajo para listado'!$A$155:$Z$1048576,MATCH($A682,'Hoja de Trabajo para listado'!$A$155:$A$1048576,0),MATCH((CUADRO!O$5&amp;$E682),'Hoja de Trabajo para listado'!$A$151:$Z$151,0)),0)+IFERROR(INDEX('Hoja de Trabajo para listado'!$AB$155:$BA$1048576,MATCH($A682,'Hoja de Trabajo para listado'!$AB$155:$AB$1048576,0),MATCH((CUADRO!O$5&amp;$E682),'Hoja de Trabajo para listado'!$AB$151:$BA$151,0)),0)+IFERROR(INDEX('Hoja de Trabajo para listado'!$BC$155:$CB$1048576,MATCH($A682,'Hoja de Trabajo para listado'!$BC$155:$BC$1048576,0),MATCH((CUADRO!O$5&amp;$E682),'Hoja de Trabajo para listado'!$BC$151:$CB$151,0)),0)+IFERROR(INDEX('Hoja de Trabajo para listado'!$DE$153:$DG$274,MATCH($A682,'Hoja de Trabajo para listado'!$DE$153:$DE$1048576,0),MATCH((CUADRO!O$5&amp;$E682),'Hoja de Trabajo para listado'!$DE$151:$DG$151,0)),0)+IFERROR(INDEX('Hoja de Trabajo para listado'!$CD$155:$DC$1048576,MATCH($A682,'Hoja de Trabajo para listado'!$CD$155:$CD$1048576,0),MATCH((CUADRO!O$5&amp;$E682),'Hoja de Trabajo para listado'!$CD$151:$DC$151,0)),0)</f>
        <v>0</v>
      </c>
      <c r="P682" s="243">
        <f ca="1">+IFERROR(INDEX('Hoja de Trabajo para listado'!$A$155:$Z$1048576,MATCH($A682,'Hoja de Trabajo para listado'!$A$155:$A$1048576,0),MATCH((CUADRO!P$5&amp;$E682),'Hoja de Trabajo para listado'!$A$151:$Z$151,0)),0)+IFERROR(INDEX('Hoja de Trabajo para listado'!$AB$155:$BA$1048576,MATCH($A682,'Hoja de Trabajo para listado'!$AB$155:$AB$1048576,0),MATCH((CUADRO!P$5&amp;$E682),'Hoja de Trabajo para listado'!$AB$151:$BA$151,0)),0)+IFERROR(INDEX('Hoja de Trabajo para listado'!$BC$155:$CB$1048576,MATCH($A682,'Hoja de Trabajo para listado'!$BC$155:$BC$1048576,0),MATCH((CUADRO!P$5&amp;$E682),'Hoja de Trabajo para listado'!$BC$151:$CB$151,0)),0)+IFERROR(INDEX('Hoja de Trabajo para listado'!$DE$153:$DG$274,MATCH($A682,'Hoja de Trabajo para listado'!$DE$153:$DE$1048576,0),MATCH((CUADRO!P$5&amp;$E682),'Hoja de Trabajo para listado'!$DE$151:$DG$151,0)),0)+IFERROR(INDEX('Hoja de Trabajo para listado'!$CD$155:$DC$1048576,MATCH($A682,'Hoja de Trabajo para listado'!$CD$155:$CD$1048576,0),MATCH((CUADRO!P$5&amp;$E682),'Hoja de Trabajo para listado'!$CD$151:$DC$151,0)),0)</f>
        <v>0</v>
      </c>
      <c r="Q682" s="243">
        <f ca="1">+IFERROR(INDEX('Hoja de Trabajo para listado'!$A$155:$Z$1048576,MATCH($A682,'Hoja de Trabajo para listado'!$A$155:$A$1048576,0),MATCH((CUADRO!Q$5&amp;$E682),'Hoja de Trabajo para listado'!$A$151:$Z$151,0)),0)+IFERROR(INDEX('Hoja de Trabajo para listado'!$AB$155:$BA$1048576,MATCH($A682,'Hoja de Trabajo para listado'!$AB$155:$AB$1048576,0),MATCH((CUADRO!Q$5&amp;$E682),'Hoja de Trabajo para listado'!$AB$151:$BA$151,0)),0)+IFERROR(INDEX('Hoja de Trabajo para listado'!$BC$155:$CB$1048576,MATCH($A682,'Hoja de Trabajo para listado'!$BC$155:$BC$1048576,0),MATCH((CUADRO!Q$5&amp;$E682),'Hoja de Trabajo para listado'!$BC$151:$CB$151,0)),0)+IFERROR(INDEX('Hoja de Trabajo para listado'!$DE$153:$DG$274,MATCH($A682,'Hoja de Trabajo para listado'!$DE$153:$DE$1048576,0),MATCH((CUADRO!Q$5&amp;$E682),'Hoja de Trabajo para listado'!$DE$151:$DG$151,0)),0)+IFERROR(INDEX('Hoja de Trabajo para listado'!$CD$155:$DC$1048576,MATCH($A682,'Hoja de Trabajo para listado'!$CD$155:$CD$1048576,0),MATCH((CUADRO!Q$5&amp;$E682),'Hoja de Trabajo para listado'!$CD$151:$DC$151,0)),0)</f>
        <v>0</v>
      </c>
      <c r="R682" s="243">
        <f t="shared" ca="1" si="23"/>
        <v>0</v>
      </c>
      <c r="S682" s="249"/>
      <c r="T682" s="243">
        <f ca="1">+T683</f>
        <v>0</v>
      </c>
      <c r="U682" s="242">
        <f t="shared" si="24"/>
        <v>1</v>
      </c>
      <c r="V682" s="333" t="str">
        <f>+VLOOKUP(A682,bd_lista!$A$3:$E$590,5,FALSE)</f>
        <v>Gobiernos Autonomos Municipales</v>
      </c>
      <c r="W682" s="383" t="str">
        <f>+V682</f>
        <v>Gobiernos Autonomos Municipales</v>
      </c>
      <c r="X682" s="242">
        <f>+VLOOKUP(A682,[3]Sheet1!$A$13:$D$744,4,FALSE)</f>
        <v>0</v>
      </c>
      <c r="Y682" s="242" t="e">
        <f>+VLOOKUP(X682,bd_lista!$A$3:$C$590,3,FALSE)</f>
        <v>#N/A</v>
      </c>
      <c r="Z682" s="294">
        <f>+X682</f>
        <v>0</v>
      </c>
      <c r="AA682" s="295" t="e">
        <f>+Y682</f>
        <v>#N/A</v>
      </c>
    </row>
    <row r="683" spans="1:27" customFormat="1" ht="15" hidden="1" customHeight="1">
      <c r="A683" s="251">
        <v>1307</v>
      </c>
      <c r="B683" s="389"/>
      <c r="C683" s="247" t="str">
        <f>+VLOOKUP(A683,bd_lista!$A$3:$C$590,3,FALSE)</f>
        <v>Gobierno Autónomo Municipal de Aiquile</v>
      </c>
      <c r="D683" s="386"/>
      <c r="E683" s="244" t="s">
        <v>1305</v>
      </c>
      <c r="F683" s="243">
        <f ca="1">+IFERROR(INDEX('Hoja de Trabajo para listado'!$A$155:$Z$1048576,MATCH($A683,'Hoja de Trabajo para listado'!$A$155:$A$1048576,0),MATCH((CUADRO!F$5&amp;$E683),'Hoja de Trabajo para listado'!$A$151:$Z$151,0)),0)+IFERROR(INDEX('Hoja de Trabajo para listado'!$AB$155:$BA$1048576,MATCH($A683,'Hoja de Trabajo para listado'!$AB$155:$AB$1048576,0),MATCH((CUADRO!F$5&amp;$E683),'Hoja de Trabajo para listado'!$AB$151:$BA$151,0)),0)+IFERROR(INDEX('Hoja de Trabajo para listado'!$BC$155:$CB$1048576,MATCH($A683,'Hoja de Trabajo para listado'!$BC$155:$BC$1048576,0),MATCH((CUADRO!F$5&amp;$E683),'Hoja de Trabajo para listado'!$BC$151:$CB$151,0)),0)+IFERROR(INDEX('Hoja de Trabajo para listado'!$DE$153:$DG$274,MATCH($A683,'Hoja de Trabajo para listado'!$DE$153:$DE$1048576,0),MATCH((CUADRO!F$5&amp;$E683),'Hoja de Trabajo para listado'!$DE$151:$DG$151,0)),0)+IFERROR(INDEX('Hoja de Trabajo para listado'!$CD$155:$DC$1048576,MATCH($A683,'Hoja de Trabajo para listado'!$CD$155:$CD$1048576,0),MATCH((CUADRO!F$5&amp;$E683),'Hoja de Trabajo para listado'!$CD$151:$DC$151,0)),0)</f>
        <v>0</v>
      </c>
      <c r="G683" s="243">
        <f ca="1">+IFERROR(INDEX('Hoja de Trabajo para listado'!$A$155:$Z$1048576,MATCH($A683,'Hoja de Trabajo para listado'!$A$155:$A$1048576,0),MATCH((CUADRO!G$5&amp;$E683),'Hoja de Trabajo para listado'!$A$151:$Z$151,0)),0)+IFERROR(INDEX('Hoja de Trabajo para listado'!$AB$155:$BA$1048576,MATCH($A683,'Hoja de Trabajo para listado'!$AB$155:$AB$1048576,0),MATCH((CUADRO!G$5&amp;$E683),'Hoja de Trabajo para listado'!$AB$151:$BA$151,0)),0)+IFERROR(INDEX('Hoja de Trabajo para listado'!$BC$155:$CB$1048576,MATCH($A683,'Hoja de Trabajo para listado'!$BC$155:$BC$1048576,0),MATCH((CUADRO!G$5&amp;$E683),'Hoja de Trabajo para listado'!$BC$151:$CB$151,0)),0)+IFERROR(INDEX('Hoja de Trabajo para listado'!$DE$153:$DG$274,MATCH($A683,'Hoja de Trabajo para listado'!$DE$153:$DE$1048576,0),MATCH((CUADRO!G$5&amp;$E683),'Hoja de Trabajo para listado'!$DE$151:$DG$151,0)),0)+IFERROR(INDEX('Hoja de Trabajo para listado'!$CD$155:$DC$1048576,MATCH($A683,'Hoja de Trabajo para listado'!$CD$155:$CD$1048576,0),MATCH((CUADRO!G$5&amp;$E683),'Hoja de Trabajo para listado'!$CD$151:$DC$151,0)),0)</f>
        <v>0</v>
      </c>
      <c r="H683" s="243">
        <f ca="1">+IFERROR(INDEX('Hoja de Trabajo para listado'!$A$155:$Z$1048576,MATCH($A683,'Hoja de Trabajo para listado'!$A$155:$A$1048576,0),MATCH((CUADRO!H$5&amp;$E683),'Hoja de Trabajo para listado'!$A$151:$Z$151,0)),0)+IFERROR(INDEX('Hoja de Trabajo para listado'!$AB$155:$BA$1048576,MATCH($A683,'Hoja de Trabajo para listado'!$AB$155:$AB$1048576,0),MATCH((CUADRO!H$5&amp;$E683),'Hoja de Trabajo para listado'!$AB$151:$BA$151,0)),0)+IFERROR(INDEX('Hoja de Trabajo para listado'!$BC$155:$CB$1048576,MATCH($A683,'Hoja de Trabajo para listado'!$BC$155:$BC$1048576,0),MATCH((CUADRO!H$5&amp;$E683),'Hoja de Trabajo para listado'!$BC$151:$CB$151,0)),0)+IFERROR(INDEX('Hoja de Trabajo para listado'!$DE$153:$DG$274,MATCH($A683,'Hoja de Trabajo para listado'!$DE$153:$DE$1048576,0),MATCH((CUADRO!H$5&amp;$E683),'Hoja de Trabajo para listado'!$DE$151:$DG$151,0)),0)+IFERROR(INDEX('Hoja de Trabajo para listado'!$CD$155:$DC$1048576,MATCH($A683,'Hoja de Trabajo para listado'!$CD$155:$CD$1048576,0),MATCH((CUADRO!H$5&amp;$E683),'Hoja de Trabajo para listado'!$CD$151:$DC$151,0)),0)</f>
        <v>0</v>
      </c>
      <c r="I683" s="243">
        <f ca="1">+IFERROR(INDEX('Hoja de Trabajo para listado'!$A$155:$Z$1048576,MATCH($A683,'Hoja de Trabajo para listado'!$A$155:$A$1048576,0),MATCH((CUADRO!I$5&amp;$E683),'Hoja de Trabajo para listado'!$A$151:$Z$151,0)),0)+IFERROR(INDEX('Hoja de Trabajo para listado'!$AB$155:$BA$1048576,MATCH($A683,'Hoja de Trabajo para listado'!$AB$155:$AB$1048576,0),MATCH((CUADRO!I$5&amp;$E683),'Hoja de Trabajo para listado'!$AB$151:$BA$151,0)),0)+IFERROR(INDEX('Hoja de Trabajo para listado'!$BC$155:$CB$1048576,MATCH($A683,'Hoja de Trabajo para listado'!$BC$155:$BC$1048576,0),MATCH((CUADRO!I$5&amp;$E683),'Hoja de Trabajo para listado'!$BC$151:$CB$151,0)),0)+IFERROR(INDEX('Hoja de Trabajo para listado'!$DE$153:$DG$274,MATCH($A683,'Hoja de Trabajo para listado'!$DE$153:$DE$1048576,0),MATCH((CUADRO!I$5&amp;$E683),'Hoja de Trabajo para listado'!$DE$151:$DG$151,0)),0)+IFERROR(INDEX('Hoja de Trabajo para listado'!$CD$155:$DC$1048576,MATCH($A683,'Hoja de Trabajo para listado'!$CD$155:$CD$1048576,0),MATCH((CUADRO!I$5&amp;$E683),'Hoja de Trabajo para listado'!$CD$151:$DC$151,0)),0)</f>
        <v>0</v>
      </c>
      <c r="J683" s="243">
        <f ca="1">+IFERROR(INDEX('Hoja de Trabajo para listado'!$A$155:$Z$1048576,MATCH($A683,'Hoja de Trabajo para listado'!$A$155:$A$1048576,0),MATCH((CUADRO!J$5&amp;$E683),'Hoja de Trabajo para listado'!$A$151:$Z$151,0)),0)+IFERROR(INDEX('Hoja de Trabajo para listado'!$AB$155:$BA$1048576,MATCH($A683,'Hoja de Trabajo para listado'!$AB$155:$AB$1048576,0),MATCH((CUADRO!J$5&amp;$E683),'Hoja de Trabajo para listado'!$AB$151:$BA$151,0)),0)+IFERROR(INDEX('Hoja de Trabajo para listado'!$BC$155:$CB$1048576,MATCH($A683,'Hoja de Trabajo para listado'!$BC$155:$BC$1048576,0),MATCH((CUADRO!J$5&amp;$E683),'Hoja de Trabajo para listado'!$BC$151:$CB$151,0)),0)+IFERROR(INDEX('Hoja de Trabajo para listado'!$DE$153:$DG$274,MATCH($A683,'Hoja de Trabajo para listado'!$DE$153:$DE$1048576,0),MATCH((CUADRO!J$5&amp;$E683),'Hoja de Trabajo para listado'!$DE$151:$DG$151,0)),0)+IFERROR(INDEX('Hoja de Trabajo para listado'!$CD$155:$DC$1048576,MATCH($A683,'Hoja de Trabajo para listado'!$CD$155:$CD$1048576,0),MATCH((CUADRO!J$5&amp;$E683),'Hoja de Trabajo para listado'!$CD$151:$DC$151,0)),0)</f>
        <v>0</v>
      </c>
      <c r="K683" s="243">
        <f ca="1">+IFERROR(INDEX('Hoja de Trabajo para listado'!$A$155:$Z$1048576,MATCH($A683,'Hoja de Trabajo para listado'!$A$155:$A$1048576,0),MATCH((CUADRO!K$5&amp;$E683),'Hoja de Trabajo para listado'!$A$151:$Z$151,0)),0)+IFERROR(INDEX('Hoja de Trabajo para listado'!$AB$155:$BA$1048576,MATCH($A683,'Hoja de Trabajo para listado'!$AB$155:$AB$1048576,0),MATCH((CUADRO!K$5&amp;$E683),'Hoja de Trabajo para listado'!$AB$151:$BA$151,0)),0)+IFERROR(INDEX('Hoja de Trabajo para listado'!$BC$155:$CB$1048576,MATCH($A683,'Hoja de Trabajo para listado'!$BC$155:$BC$1048576,0),MATCH((CUADRO!K$5&amp;$E683),'Hoja de Trabajo para listado'!$BC$151:$CB$151,0)),0)+IFERROR(INDEX('Hoja de Trabajo para listado'!$DE$153:$DG$274,MATCH($A683,'Hoja de Trabajo para listado'!$DE$153:$DE$1048576,0),MATCH((CUADRO!K$5&amp;$E683),'Hoja de Trabajo para listado'!$DE$151:$DG$151,0)),0)+IFERROR(INDEX('Hoja de Trabajo para listado'!$CD$155:$DC$1048576,MATCH($A683,'Hoja de Trabajo para listado'!$CD$155:$CD$1048576,0),MATCH((CUADRO!K$5&amp;$E683),'Hoja de Trabajo para listado'!$CD$151:$DC$151,0)),0)</f>
        <v>0</v>
      </c>
      <c r="L683" s="243">
        <f ca="1">+IFERROR(INDEX('Hoja de Trabajo para listado'!$A$155:$Z$1048576,MATCH($A683,'Hoja de Trabajo para listado'!$A$155:$A$1048576,0),MATCH((CUADRO!L$5&amp;$E683),'Hoja de Trabajo para listado'!$A$151:$Z$151,0)),0)+IFERROR(INDEX('Hoja de Trabajo para listado'!$AB$155:$BA$1048576,MATCH($A683,'Hoja de Trabajo para listado'!$AB$155:$AB$1048576,0),MATCH((CUADRO!L$5&amp;$E683),'Hoja de Trabajo para listado'!$AB$151:$BA$151,0)),0)+IFERROR(INDEX('Hoja de Trabajo para listado'!$BC$155:$CB$1048576,MATCH($A683,'Hoja de Trabajo para listado'!$BC$155:$BC$1048576,0),MATCH((CUADRO!L$5&amp;$E683),'Hoja de Trabajo para listado'!$BC$151:$CB$151,0)),0)+IFERROR(INDEX('Hoja de Trabajo para listado'!$DE$153:$DG$274,MATCH($A683,'Hoja de Trabajo para listado'!$DE$153:$DE$1048576,0),MATCH((CUADRO!L$5&amp;$E683),'Hoja de Trabajo para listado'!$DE$151:$DG$151,0)),0)+IFERROR(INDEX('Hoja de Trabajo para listado'!$CD$155:$DC$1048576,MATCH($A683,'Hoja de Trabajo para listado'!$CD$155:$CD$1048576,0),MATCH((CUADRO!L$5&amp;$E683),'Hoja de Trabajo para listado'!$CD$151:$DC$151,0)),0)</f>
        <v>0</v>
      </c>
      <c r="M683" s="243">
        <f ca="1">+IFERROR(INDEX('Hoja de Trabajo para listado'!$A$155:$Z$1048576,MATCH($A683,'Hoja de Trabajo para listado'!$A$155:$A$1048576,0),MATCH((CUADRO!M$5&amp;$E683),'Hoja de Trabajo para listado'!$A$151:$Z$151,0)),0)+IFERROR(INDEX('Hoja de Trabajo para listado'!$AB$155:$BA$1048576,MATCH($A683,'Hoja de Trabajo para listado'!$AB$155:$AB$1048576,0),MATCH((CUADRO!M$5&amp;$E683),'Hoja de Trabajo para listado'!$AB$151:$BA$151,0)),0)+IFERROR(INDEX('Hoja de Trabajo para listado'!$BC$155:$CB$1048576,MATCH($A683,'Hoja de Trabajo para listado'!$BC$155:$BC$1048576,0),MATCH((CUADRO!M$5&amp;$E683),'Hoja de Trabajo para listado'!$BC$151:$CB$151,0)),0)+IFERROR(INDEX('Hoja de Trabajo para listado'!$DE$153:$DG$274,MATCH($A683,'Hoja de Trabajo para listado'!$DE$153:$DE$1048576,0),MATCH((CUADRO!M$5&amp;$E683),'Hoja de Trabajo para listado'!$DE$151:$DG$151,0)),0)+IFERROR(INDEX('Hoja de Trabajo para listado'!$CD$155:$DC$1048576,MATCH($A683,'Hoja de Trabajo para listado'!$CD$155:$CD$1048576,0),MATCH((CUADRO!M$5&amp;$E683),'Hoja de Trabajo para listado'!$CD$151:$DC$151,0)),0)</f>
        <v>0</v>
      </c>
      <c r="N683" s="243">
        <f ca="1">+IFERROR(INDEX('Hoja de Trabajo para listado'!$A$155:$Z$1048576,MATCH($A683,'Hoja de Trabajo para listado'!$A$155:$A$1048576,0),MATCH((CUADRO!N$5&amp;$E683),'Hoja de Trabajo para listado'!$A$151:$Z$151,0)),0)+IFERROR(INDEX('Hoja de Trabajo para listado'!$AB$155:$BA$1048576,MATCH($A683,'Hoja de Trabajo para listado'!$AB$155:$AB$1048576,0),MATCH((CUADRO!N$5&amp;$E683),'Hoja de Trabajo para listado'!$AB$151:$BA$151,0)),0)+IFERROR(INDEX('Hoja de Trabajo para listado'!$BC$155:$CB$1048576,MATCH($A683,'Hoja de Trabajo para listado'!$BC$155:$BC$1048576,0),MATCH((CUADRO!N$5&amp;$E683),'Hoja de Trabajo para listado'!$BC$151:$CB$151,0)),0)+IFERROR(INDEX('Hoja de Trabajo para listado'!$DE$153:$DG$274,MATCH($A683,'Hoja de Trabajo para listado'!$DE$153:$DE$1048576,0),MATCH((CUADRO!N$5&amp;$E683),'Hoja de Trabajo para listado'!$DE$151:$DG$151,0)),0)+IFERROR(INDEX('Hoja de Trabajo para listado'!$CD$155:$DC$1048576,MATCH($A683,'Hoja de Trabajo para listado'!$CD$155:$CD$1048576,0),MATCH((CUADRO!N$5&amp;$E683),'Hoja de Trabajo para listado'!$CD$151:$DC$151,0)),0)</f>
        <v>0</v>
      </c>
      <c r="O683" s="243">
        <f ca="1">+IFERROR(INDEX('Hoja de Trabajo para listado'!$A$155:$Z$1048576,MATCH($A683,'Hoja de Trabajo para listado'!$A$155:$A$1048576,0),MATCH((CUADRO!O$5&amp;$E683),'Hoja de Trabajo para listado'!$A$151:$Z$151,0)),0)+IFERROR(INDEX('Hoja de Trabajo para listado'!$AB$155:$BA$1048576,MATCH($A683,'Hoja de Trabajo para listado'!$AB$155:$AB$1048576,0),MATCH((CUADRO!O$5&amp;$E683),'Hoja de Trabajo para listado'!$AB$151:$BA$151,0)),0)+IFERROR(INDEX('Hoja de Trabajo para listado'!$BC$155:$CB$1048576,MATCH($A683,'Hoja de Trabajo para listado'!$BC$155:$BC$1048576,0),MATCH((CUADRO!O$5&amp;$E683),'Hoja de Trabajo para listado'!$BC$151:$CB$151,0)),0)+IFERROR(INDEX('Hoja de Trabajo para listado'!$DE$153:$DG$274,MATCH($A683,'Hoja de Trabajo para listado'!$DE$153:$DE$1048576,0),MATCH((CUADRO!O$5&amp;$E683),'Hoja de Trabajo para listado'!$DE$151:$DG$151,0)),0)+IFERROR(INDEX('Hoja de Trabajo para listado'!$CD$155:$DC$1048576,MATCH($A683,'Hoja de Trabajo para listado'!$CD$155:$CD$1048576,0),MATCH((CUADRO!O$5&amp;$E683),'Hoja de Trabajo para listado'!$CD$151:$DC$151,0)),0)</f>
        <v>0</v>
      </c>
      <c r="P683" s="243">
        <f ca="1">+IFERROR(INDEX('Hoja de Trabajo para listado'!$A$155:$Z$1048576,MATCH($A683,'Hoja de Trabajo para listado'!$A$155:$A$1048576,0),MATCH((CUADRO!P$5&amp;$E683),'Hoja de Trabajo para listado'!$A$151:$Z$151,0)),0)+IFERROR(INDEX('Hoja de Trabajo para listado'!$AB$155:$BA$1048576,MATCH($A683,'Hoja de Trabajo para listado'!$AB$155:$AB$1048576,0),MATCH((CUADRO!P$5&amp;$E683),'Hoja de Trabajo para listado'!$AB$151:$BA$151,0)),0)+IFERROR(INDEX('Hoja de Trabajo para listado'!$BC$155:$CB$1048576,MATCH($A683,'Hoja de Trabajo para listado'!$BC$155:$BC$1048576,0),MATCH((CUADRO!P$5&amp;$E683),'Hoja de Trabajo para listado'!$BC$151:$CB$151,0)),0)+IFERROR(INDEX('Hoja de Trabajo para listado'!$DE$153:$DG$274,MATCH($A683,'Hoja de Trabajo para listado'!$DE$153:$DE$1048576,0),MATCH((CUADRO!P$5&amp;$E683),'Hoja de Trabajo para listado'!$DE$151:$DG$151,0)),0)+IFERROR(INDEX('Hoja de Trabajo para listado'!$CD$155:$DC$1048576,MATCH($A683,'Hoja de Trabajo para listado'!$CD$155:$CD$1048576,0),MATCH((CUADRO!P$5&amp;$E683),'Hoja de Trabajo para listado'!$CD$151:$DC$151,0)),0)</f>
        <v>0</v>
      </c>
      <c r="Q683" s="243">
        <f ca="1">+IFERROR(INDEX('Hoja de Trabajo para listado'!$A$155:$Z$1048576,MATCH($A683,'Hoja de Trabajo para listado'!$A$155:$A$1048576,0),MATCH((CUADRO!Q$5&amp;$E683),'Hoja de Trabajo para listado'!$A$151:$Z$151,0)),0)+IFERROR(INDEX('Hoja de Trabajo para listado'!$AB$155:$BA$1048576,MATCH($A683,'Hoja de Trabajo para listado'!$AB$155:$AB$1048576,0),MATCH((CUADRO!Q$5&amp;$E683),'Hoja de Trabajo para listado'!$AB$151:$BA$151,0)),0)+IFERROR(INDEX('Hoja de Trabajo para listado'!$BC$155:$CB$1048576,MATCH($A683,'Hoja de Trabajo para listado'!$BC$155:$BC$1048576,0),MATCH((CUADRO!Q$5&amp;$E683),'Hoja de Trabajo para listado'!$BC$151:$CB$151,0)),0)+IFERROR(INDEX('Hoja de Trabajo para listado'!$DE$153:$DG$274,MATCH($A683,'Hoja de Trabajo para listado'!$DE$153:$DE$1048576,0),MATCH((CUADRO!Q$5&amp;$E683),'Hoja de Trabajo para listado'!$DE$151:$DG$151,0)),0)+IFERROR(INDEX('Hoja de Trabajo para listado'!$CD$155:$DC$1048576,MATCH($A683,'Hoja de Trabajo para listado'!$CD$155:$CD$1048576,0),MATCH((CUADRO!Q$5&amp;$E683),'Hoja de Trabajo para listado'!$CD$151:$DC$151,0)),0)</f>
        <v>0</v>
      </c>
      <c r="R683" s="243">
        <f t="shared" ca="1" si="23"/>
        <v>0</v>
      </c>
      <c r="S683" s="249">
        <f ca="1">+R682+R683</f>
        <v>0</v>
      </c>
      <c r="T683" s="243">
        <f ca="1">+S683</f>
        <v>0</v>
      </c>
      <c r="U683" s="242">
        <f t="shared" si="24"/>
        <v>2</v>
      </c>
      <c r="V683" s="333" t="str">
        <f>+VLOOKUP(A683,bd_lista!$A$3:$E$590,5,FALSE)</f>
        <v>Gobiernos Autonomos Municipales</v>
      </c>
      <c r="W683" s="384"/>
      <c r="X683" s="242">
        <f>+VLOOKUP(A683,[3]Sheet1!$A$13:$D$744,4,FALSE)</f>
        <v>0</v>
      </c>
      <c r="Y683" s="242" t="e">
        <f>+VLOOKUP(X683,bd_lista!$A$3:$C$590,3,FALSE)</f>
        <v>#N/A</v>
      </c>
      <c r="Z683" s="292"/>
      <c r="AA683" s="293"/>
    </row>
    <row r="684" spans="1:27" customFormat="1" ht="15" hidden="1" customHeight="1">
      <c r="A684" s="32">
        <v>1308</v>
      </c>
      <c r="B684" s="388">
        <f>+A684</f>
        <v>1308</v>
      </c>
      <c r="C684" s="247" t="str">
        <f>+VLOOKUP(A684,bd_lista!$A$3:$C$590,3,FALSE)</f>
        <v>Gobierno Autónomo Municipal de Pasorapa</v>
      </c>
      <c r="D684" s="385" t="str">
        <f>+C684</f>
        <v>Gobierno Autónomo Municipal de Pasorapa</v>
      </c>
      <c r="E684" s="242" t="s">
        <v>1304</v>
      </c>
      <c r="F684" s="243">
        <f ca="1">+IFERROR(INDEX('Hoja de Trabajo para listado'!$A$155:$Z$1048576,MATCH($A684,'Hoja de Trabajo para listado'!$A$155:$A$1048576,0),MATCH((CUADRO!F$5&amp;$E684),'Hoja de Trabajo para listado'!$A$151:$Z$151,0)),0)+IFERROR(INDEX('Hoja de Trabajo para listado'!$AB$155:$BA$1048576,MATCH($A684,'Hoja de Trabajo para listado'!$AB$155:$AB$1048576,0),MATCH((CUADRO!F$5&amp;$E684),'Hoja de Trabajo para listado'!$AB$151:$BA$151,0)),0)+IFERROR(INDEX('Hoja de Trabajo para listado'!$BC$155:$CB$1048576,MATCH($A684,'Hoja de Trabajo para listado'!$BC$155:$BC$1048576,0),MATCH((CUADRO!F$5&amp;$E684),'Hoja de Trabajo para listado'!$BC$151:$CB$151,0)),0)+IFERROR(INDEX('Hoja de Trabajo para listado'!$DE$153:$DG$274,MATCH($A684,'Hoja de Trabajo para listado'!$DE$153:$DE$1048576,0),MATCH((CUADRO!F$5&amp;$E684),'Hoja de Trabajo para listado'!$DE$151:$DG$151,0)),0)+IFERROR(INDEX('Hoja de Trabajo para listado'!$CD$155:$DC$1048576,MATCH($A684,'Hoja de Trabajo para listado'!$CD$155:$CD$1048576,0),MATCH((CUADRO!F$5&amp;$E684),'Hoja de Trabajo para listado'!$CD$151:$DC$151,0)),0)</f>
        <v>0</v>
      </c>
      <c r="G684" s="243">
        <f ca="1">+IFERROR(INDEX('Hoja de Trabajo para listado'!$A$155:$Z$1048576,MATCH($A684,'Hoja de Trabajo para listado'!$A$155:$A$1048576,0),MATCH((CUADRO!G$5&amp;$E684),'Hoja de Trabajo para listado'!$A$151:$Z$151,0)),0)+IFERROR(INDEX('Hoja de Trabajo para listado'!$AB$155:$BA$1048576,MATCH($A684,'Hoja de Trabajo para listado'!$AB$155:$AB$1048576,0),MATCH((CUADRO!G$5&amp;$E684),'Hoja de Trabajo para listado'!$AB$151:$BA$151,0)),0)+IFERROR(INDEX('Hoja de Trabajo para listado'!$BC$155:$CB$1048576,MATCH($A684,'Hoja de Trabajo para listado'!$BC$155:$BC$1048576,0),MATCH((CUADRO!G$5&amp;$E684),'Hoja de Trabajo para listado'!$BC$151:$CB$151,0)),0)+IFERROR(INDEX('Hoja de Trabajo para listado'!$DE$153:$DG$274,MATCH($A684,'Hoja de Trabajo para listado'!$DE$153:$DE$1048576,0),MATCH((CUADRO!G$5&amp;$E684),'Hoja de Trabajo para listado'!$DE$151:$DG$151,0)),0)+IFERROR(INDEX('Hoja de Trabajo para listado'!$CD$155:$DC$1048576,MATCH($A684,'Hoja de Trabajo para listado'!$CD$155:$CD$1048576,0),MATCH((CUADRO!G$5&amp;$E684),'Hoja de Trabajo para listado'!$CD$151:$DC$151,0)),0)</f>
        <v>0</v>
      </c>
      <c r="H684" s="243">
        <f ca="1">+IFERROR(INDEX('Hoja de Trabajo para listado'!$A$155:$Z$1048576,MATCH($A684,'Hoja de Trabajo para listado'!$A$155:$A$1048576,0),MATCH((CUADRO!H$5&amp;$E684),'Hoja de Trabajo para listado'!$A$151:$Z$151,0)),0)+IFERROR(INDEX('Hoja de Trabajo para listado'!$AB$155:$BA$1048576,MATCH($A684,'Hoja de Trabajo para listado'!$AB$155:$AB$1048576,0),MATCH((CUADRO!H$5&amp;$E684),'Hoja de Trabajo para listado'!$AB$151:$BA$151,0)),0)+IFERROR(INDEX('Hoja de Trabajo para listado'!$BC$155:$CB$1048576,MATCH($A684,'Hoja de Trabajo para listado'!$BC$155:$BC$1048576,0),MATCH((CUADRO!H$5&amp;$E684),'Hoja de Trabajo para listado'!$BC$151:$CB$151,0)),0)+IFERROR(INDEX('Hoja de Trabajo para listado'!$DE$153:$DG$274,MATCH($A684,'Hoja de Trabajo para listado'!$DE$153:$DE$1048576,0),MATCH((CUADRO!H$5&amp;$E684),'Hoja de Trabajo para listado'!$DE$151:$DG$151,0)),0)+IFERROR(INDEX('Hoja de Trabajo para listado'!$CD$155:$DC$1048576,MATCH($A684,'Hoja de Trabajo para listado'!$CD$155:$CD$1048576,0),MATCH((CUADRO!H$5&amp;$E684),'Hoja de Trabajo para listado'!$CD$151:$DC$151,0)),0)</f>
        <v>0</v>
      </c>
      <c r="I684" s="243">
        <f ca="1">+IFERROR(INDEX('Hoja de Trabajo para listado'!$A$155:$Z$1048576,MATCH($A684,'Hoja de Trabajo para listado'!$A$155:$A$1048576,0),MATCH((CUADRO!I$5&amp;$E684),'Hoja de Trabajo para listado'!$A$151:$Z$151,0)),0)+IFERROR(INDEX('Hoja de Trabajo para listado'!$AB$155:$BA$1048576,MATCH($A684,'Hoja de Trabajo para listado'!$AB$155:$AB$1048576,0),MATCH((CUADRO!I$5&amp;$E684),'Hoja de Trabajo para listado'!$AB$151:$BA$151,0)),0)+IFERROR(INDEX('Hoja de Trabajo para listado'!$BC$155:$CB$1048576,MATCH($A684,'Hoja de Trabajo para listado'!$BC$155:$BC$1048576,0),MATCH((CUADRO!I$5&amp;$E684),'Hoja de Trabajo para listado'!$BC$151:$CB$151,0)),0)+IFERROR(INDEX('Hoja de Trabajo para listado'!$DE$153:$DG$274,MATCH($A684,'Hoja de Trabajo para listado'!$DE$153:$DE$1048576,0),MATCH((CUADRO!I$5&amp;$E684),'Hoja de Trabajo para listado'!$DE$151:$DG$151,0)),0)+IFERROR(INDEX('Hoja de Trabajo para listado'!$CD$155:$DC$1048576,MATCH($A684,'Hoja de Trabajo para listado'!$CD$155:$CD$1048576,0),MATCH((CUADRO!I$5&amp;$E684),'Hoja de Trabajo para listado'!$CD$151:$DC$151,0)),0)</f>
        <v>0</v>
      </c>
      <c r="J684" s="243">
        <f ca="1">+IFERROR(INDEX('Hoja de Trabajo para listado'!$A$155:$Z$1048576,MATCH($A684,'Hoja de Trabajo para listado'!$A$155:$A$1048576,0),MATCH((CUADRO!J$5&amp;$E684),'Hoja de Trabajo para listado'!$A$151:$Z$151,0)),0)+IFERROR(INDEX('Hoja de Trabajo para listado'!$AB$155:$BA$1048576,MATCH($A684,'Hoja de Trabajo para listado'!$AB$155:$AB$1048576,0),MATCH((CUADRO!J$5&amp;$E684),'Hoja de Trabajo para listado'!$AB$151:$BA$151,0)),0)+IFERROR(INDEX('Hoja de Trabajo para listado'!$BC$155:$CB$1048576,MATCH($A684,'Hoja de Trabajo para listado'!$BC$155:$BC$1048576,0),MATCH((CUADRO!J$5&amp;$E684),'Hoja de Trabajo para listado'!$BC$151:$CB$151,0)),0)+IFERROR(INDEX('Hoja de Trabajo para listado'!$DE$153:$DG$274,MATCH($A684,'Hoja de Trabajo para listado'!$DE$153:$DE$1048576,0),MATCH((CUADRO!J$5&amp;$E684),'Hoja de Trabajo para listado'!$DE$151:$DG$151,0)),0)+IFERROR(INDEX('Hoja de Trabajo para listado'!$CD$155:$DC$1048576,MATCH($A684,'Hoja de Trabajo para listado'!$CD$155:$CD$1048576,0),MATCH((CUADRO!J$5&amp;$E684),'Hoja de Trabajo para listado'!$CD$151:$DC$151,0)),0)</f>
        <v>0</v>
      </c>
      <c r="K684" s="243">
        <f ca="1">+IFERROR(INDEX('Hoja de Trabajo para listado'!$A$155:$Z$1048576,MATCH($A684,'Hoja de Trabajo para listado'!$A$155:$A$1048576,0),MATCH((CUADRO!K$5&amp;$E684),'Hoja de Trabajo para listado'!$A$151:$Z$151,0)),0)+IFERROR(INDEX('Hoja de Trabajo para listado'!$AB$155:$BA$1048576,MATCH($A684,'Hoja de Trabajo para listado'!$AB$155:$AB$1048576,0),MATCH((CUADRO!K$5&amp;$E684),'Hoja de Trabajo para listado'!$AB$151:$BA$151,0)),0)+IFERROR(INDEX('Hoja de Trabajo para listado'!$BC$155:$CB$1048576,MATCH($A684,'Hoja de Trabajo para listado'!$BC$155:$BC$1048576,0),MATCH((CUADRO!K$5&amp;$E684),'Hoja de Trabajo para listado'!$BC$151:$CB$151,0)),0)+IFERROR(INDEX('Hoja de Trabajo para listado'!$DE$153:$DG$274,MATCH($A684,'Hoja de Trabajo para listado'!$DE$153:$DE$1048576,0),MATCH((CUADRO!K$5&amp;$E684),'Hoja de Trabajo para listado'!$DE$151:$DG$151,0)),0)+IFERROR(INDEX('Hoja de Trabajo para listado'!$CD$155:$DC$1048576,MATCH($A684,'Hoja de Trabajo para listado'!$CD$155:$CD$1048576,0),MATCH((CUADRO!K$5&amp;$E684),'Hoja de Trabajo para listado'!$CD$151:$DC$151,0)),0)</f>
        <v>0</v>
      </c>
      <c r="L684" s="243">
        <f ca="1">+IFERROR(INDEX('Hoja de Trabajo para listado'!$A$155:$Z$1048576,MATCH($A684,'Hoja de Trabajo para listado'!$A$155:$A$1048576,0),MATCH((CUADRO!L$5&amp;$E684),'Hoja de Trabajo para listado'!$A$151:$Z$151,0)),0)+IFERROR(INDEX('Hoja de Trabajo para listado'!$AB$155:$BA$1048576,MATCH($A684,'Hoja de Trabajo para listado'!$AB$155:$AB$1048576,0),MATCH((CUADRO!L$5&amp;$E684),'Hoja de Trabajo para listado'!$AB$151:$BA$151,0)),0)+IFERROR(INDEX('Hoja de Trabajo para listado'!$BC$155:$CB$1048576,MATCH($A684,'Hoja de Trabajo para listado'!$BC$155:$BC$1048576,0),MATCH((CUADRO!L$5&amp;$E684),'Hoja de Trabajo para listado'!$BC$151:$CB$151,0)),0)+IFERROR(INDEX('Hoja de Trabajo para listado'!$DE$153:$DG$274,MATCH($A684,'Hoja de Trabajo para listado'!$DE$153:$DE$1048576,0),MATCH((CUADRO!L$5&amp;$E684),'Hoja de Trabajo para listado'!$DE$151:$DG$151,0)),0)+IFERROR(INDEX('Hoja de Trabajo para listado'!$CD$155:$DC$1048576,MATCH($A684,'Hoja de Trabajo para listado'!$CD$155:$CD$1048576,0),MATCH((CUADRO!L$5&amp;$E684),'Hoja de Trabajo para listado'!$CD$151:$DC$151,0)),0)</f>
        <v>0</v>
      </c>
      <c r="M684" s="243">
        <f ca="1">+IFERROR(INDEX('Hoja de Trabajo para listado'!$A$155:$Z$1048576,MATCH($A684,'Hoja de Trabajo para listado'!$A$155:$A$1048576,0),MATCH((CUADRO!M$5&amp;$E684),'Hoja de Trabajo para listado'!$A$151:$Z$151,0)),0)+IFERROR(INDEX('Hoja de Trabajo para listado'!$AB$155:$BA$1048576,MATCH($A684,'Hoja de Trabajo para listado'!$AB$155:$AB$1048576,0),MATCH((CUADRO!M$5&amp;$E684),'Hoja de Trabajo para listado'!$AB$151:$BA$151,0)),0)+IFERROR(INDEX('Hoja de Trabajo para listado'!$BC$155:$CB$1048576,MATCH($A684,'Hoja de Trabajo para listado'!$BC$155:$BC$1048576,0),MATCH((CUADRO!M$5&amp;$E684),'Hoja de Trabajo para listado'!$BC$151:$CB$151,0)),0)+IFERROR(INDEX('Hoja de Trabajo para listado'!$DE$153:$DG$274,MATCH($A684,'Hoja de Trabajo para listado'!$DE$153:$DE$1048576,0),MATCH((CUADRO!M$5&amp;$E684),'Hoja de Trabajo para listado'!$DE$151:$DG$151,0)),0)+IFERROR(INDEX('Hoja de Trabajo para listado'!$CD$155:$DC$1048576,MATCH($A684,'Hoja de Trabajo para listado'!$CD$155:$CD$1048576,0),MATCH((CUADRO!M$5&amp;$E684),'Hoja de Trabajo para listado'!$CD$151:$DC$151,0)),0)</f>
        <v>0</v>
      </c>
      <c r="N684" s="243">
        <f ca="1">+IFERROR(INDEX('Hoja de Trabajo para listado'!$A$155:$Z$1048576,MATCH($A684,'Hoja de Trabajo para listado'!$A$155:$A$1048576,0),MATCH((CUADRO!N$5&amp;$E684),'Hoja de Trabajo para listado'!$A$151:$Z$151,0)),0)+IFERROR(INDEX('Hoja de Trabajo para listado'!$AB$155:$BA$1048576,MATCH($A684,'Hoja de Trabajo para listado'!$AB$155:$AB$1048576,0),MATCH((CUADRO!N$5&amp;$E684),'Hoja de Trabajo para listado'!$AB$151:$BA$151,0)),0)+IFERROR(INDEX('Hoja de Trabajo para listado'!$BC$155:$CB$1048576,MATCH($A684,'Hoja de Trabajo para listado'!$BC$155:$BC$1048576,0),MATCH((CUADRO!N$5&amp;$E684),'Hoja de Trabajo para listado'!$BC$151:$CB$151,0)),0)+IFERROR(INDEX('Hoja de Trabajo para listado'!$DE$153:$DG$274,MATCH($A684,'Hoja de Trabajo para listado'!$DE$153:$DE$1048576,0),MATCH((CUADRO!N$5&amp;$E684),'Hoja de Trabajo para listado'!$DE$151:$DG$151,0)),0)+IFERROR(INDEX('Hoja de Trabajo para listado'!$CD$155:$DC$1048576,MATCH($A684,'Hoja de Trabajo para listado'!$CD$155:$CD$1048576,0),MATCH((CUADRO!N$5&amp;$E684),'Hoja de Trabajo para listado'!$CD$151:$DC$151,0)),0)</f>
        <v>0</v>
      </c>
      <c r="O684" s="243">
        <f ca="1">+IFERROR(INDEX('Hoja de Trabajo para listado'!$A$155:$Z$1048576,MATCH($A684,'Hoja de Trabajo para listado'!$A$155:$A$1048576,0),MATCH((CUADRO!O$5&amp;$E684),'Hoja de Trabajo para listado'!$A$151:$Z$151,0)),0)+IFERROR(INDEX('Hoja de Trabajo para listado'!$AB$155:$BA$1048576,MATCH($A684,'Hoja de Trabajo para listado'!$AB$155:$AB$1048576,0),MATCH((CUADRO!O$5&amp;$E684),'Hoja de Trabajo para listado'!$AB$151:$BA$151,0)),0)+IFERROR(INDEX('Hoja de Trabajo para listado'!$BC$155:$CB$1048576,MATCH($A684,'Hoja de Trabajo para listado'!$BC$155:$BC$1048576,0),MATCH((CUADRO!O$5&amp;$E684),'Hoja de Trabajo para listado'!$BC$151:$CB$151,0)),0)+IFERROR(INDEX('Hoja de Trabajo para listado'!$DE$153:$DG$274,MATCH($A684,'Hoja de Trabajo para listado'!$DE$153:$DE$1048576,0),MATCH((CUADRO!O$5&amp;$E684),'Hoja de Trabajo para listado'!$DE$151:$DG$151,0)),0)+IFERROR(INDEX('Hoja de Trabajo para listado'!$CD$155:$DC$1048576,MATCH($A684,'Hoja de Trabajo para listado'!$CD$155:$CD$1048576,0),MATCH((CUADRO!O$5&amp;$E684),'Hoja de Trabajo para listado'!$CD$151:$DC$151,0)),0)</f>
        <v>0</v>
      </c>
      <c r="P684" s="243">
        <f ca="1">+IFERROR(INDEX('Hoja de Trabajo para listado'!$A$155:$Z$1048576,MATCH($A684,'Hoja de Trabajo para listado'!$A$155:$A$1048576,0),MATCH((CUADRO!P$5&amp;$E684),'Hoja de Trabajo para listado'!$A$151:$Z$151,0)),0)+IFERROR(INDEX('Hoja de Trabajo para listado'!$AB$155:$BA$1048576,MATCH($A684,'Hoja de Trabajo para listado'!$AB$155:$AB$1048576,0),MATCH((CUADRO!P$5&amp;$E684),'Hoja de Trabajo para listado'!$AB$151:$BA$151,0)),0)+IFERROR(INDEX('Hoja de Trabajo para listado'!$BC$155:$CB$1048576,MATCH($A684,'Hoja de Trabajo para listado'!$BC$155:$BC$1048576,0),MATCH((CUADRO!P$5&amp;$E684),'Hoja de Trabajo para listado'!$BC$151:$CB$151,0)),0)+IFERROR(INDEX('Hoja de Trabajo para listado'!$DE$153:$DG$274,MATCH($A684,'Hoja de Trabajo para listado'!$DE$153:$DE$1048576,0),MATCH((CUADRO!P$5&amp;$E684),'Hoja de Trabajo para listado'!$DE$151:$DG$151,0)),0)+IFERROR(INDEX('Hoja de Trabajo para listado'!$CD$155:$DC$1048576,MATCH($A684,'Hoja de Trabajo para listado'!$CD$155:$CD$1048576,0),MATCH((CUADRO!P$5&amp;$E684),'Hoja de Trabajo para listado'!$CD$151:$DC$151,0)),0)</f>
        <v>0</v>
      </c>
      <c r="Q684" s="243">
        <f ca="1">+IFERROR(INDEX('Hoja de Trabajo para listado'!$A$155:$Z$1048576,MATCH($A684,'Hoja de Trabajo para listado'!$A$155:$A$1048576,0),MATCH((CUADRO!Q$5&amp;$E684),'Hoja de Trabajo para listado'!$A$151:$Z$151,0)),0)+IFERROR(INDEX('Hoja de Trabajo para listado'!$AB$155:$BA$1048576,MATCH($A684,'Hoja de Trabajo para listado'!$AB$155:$AB$1048576,0),MATCH((CUADRO!Q$5&amp;$E684),'Hoja de Trabajo para listado'!$AB$151:$BA$151,0)),0)+IFERROR(INDEX('Hoja de Trabajo para listado'!$BC$155:$CB$1048576,MATCH($A684,'Hoja de Trabajo para listado'!$BC$155:$BC$1048576,0),MATCH((CUADRO!Q$5&amp;$E684),'Hoja de Trabajo para listado'!$BC$151:$CB$151,0)),0)+IFERROR(INDEX('Hoja de Trabajo para listado'!$DE$153:$DG$274,MATCH($A684,'Hoja de Trabajo para listado'!$DE$153:$DE$1048576,0),MATCH((CUADRO!Q$5&amp;$E684),'Hoja de Trabajo para listado'!$DE$151:$DG$151,0)),0)+IFERROR(INDEX('Hoja de Trabajo para listado'!$CD$155:$DC$1048576,MATCH($A684,'Hoja de Trabajo para listado'!$CD$155:$CD$1048576,0),MATCH((CUADRO!Q$5&amp;$E684),'Hoja de Trabajo para listado'!$CD$151:$DC$151,0)),0)</f>
        <v>0</v>
      </c>
      <c r="R684" s="243">
        <f t="shared" ca="1" si="23"/>
        <v>0</v>
      </c>
      <c r="S684" s="249"/>
      <c r="T684" s="243">
        <f ca="1">+T685</f>
        <v>0</v>
      </c>
      <c r="U684" s="242">
        <f t="shared" si="24"/>
        <v>1</v>
      </c>
      <c r="V684" s="333" t="str">
        <f>+VLOOKUP(A684,bd_lista!$A$3:$E$590,5,FALSE)</f>
        <v>Gobiernos Autonomos Municipales</v>
      </c>
      <c r="W684" s="383" t="str">
        <f>+V684</f>
        <v>Gobiernos Autonomos Municipales</v>
      </c>
      <c r="X684" s="242">
        <f>+VLOOKUP(A684,[3]Sheet1!$A$13:$D$744,4,FALSE)</f>
        <v>0</v>
      </c>
      <c r="Y684" s="242" t="e">
        <f>+VLOOKUP(X684,bd_lista!$A$3:$C$590,3,FALSE)</f>
        <v>#N/A</v>
      </c>
      <c r="Z684" s="294">
        <f>+X684</f>
        <v>0</v>
      </c>
      <c r="AA684" s="295" t="e">
        <f>+Y684</f>
        <v>#N/A</v>
      </c>
    </row>
    <row r="685" spans="1:27" customFormat="1" ht="15" hidden="1" customHeight="1">
      <c r="A685" s="32">
        <v>1308</v>
      </c>
      <c r="B685" s="389"/>
      <c r="C685" s="247" t="str">
        <f>+VLOOKUP(A685,bd_lista!$A$3:$C$590,3,FALSE)</f>
        <v>Gobierno Autónomo Municipal de Pasorapa</v>
      </c>
      <c r="D685" s="386"/>
      <c r="E685" s="244" t="s">
        <v>1305</v>
      </c>
      <c r="F685" s="243">
        <f ca="1">+IFERROR(INDEX('Hoja de Trabajo para listado'!$A$155:$Z$1048576,MATCH($A685,'Hoja de Trabajo para listado'!$A$155:$A$1048576,0),MATCH((CUADRO!F$5&amp;$E685),'Hoja de Trabajo para listado'!$A$151:$Z$151,0)),0)+IFERROR(INDEX('Hoja de Trabajo para listado'!$AB$155:$BA$1048576,MATCH($A685,'Hoja de Trabajo para listado'!$AB$155:$AB$1048576,0),MATCH((CUADRO!F$5&amp;$E685),'Hoja de Trabajo para listado'!$AB$151:$BA$151,0)),0)+IFERROR(INDEX('Hoja de Trabajo para listado'!$BC$155:$CB$1048576,MATCH($A685,'Hoja de Trabajo para listado'!$BC$155:$BC$1048576,0),MATCH((CUADRO!F$5&amp;$E685),'Hoja de Trabajo para listado'!$BC$151:$CB$151,0)),0)+IFERROR(INDEX('Hoja de Trabajo para listado'!$DE$153:$DG$274,MATCH($A685,'Hoja de Trabajo para listado'!$DE$153:$DE$1048576,0),MATCH((CUADRO!F$5&amp;$E685),'Hoja de Trabajo para listado'!$DE$151:$DG$151,0)),0)+IFERROR(INDEX('Hoja de Trabajo para listado'!$CD$155:$DC$1048576,MATCH($A685,'Hoja de Trabajo para listado'!$CD$155:$CD$1048576,0),MATCH((CUADRO!F$5&amp;$E685),'Hoja de Trabajo para listado'!$CD$151:$DC$151,0)),0)</f>
        <v>0</v>
      </c>
      <c r="G685" s="243">
        <f ca="1">+IFERROR(INDEX('Hoja de Trabajo para listado'!$A$155:$Z$1048576,MATCH($A685,'Hoja de Trabajo para listado'!$A$155:$A$1048576,0),MATCH((CUADRO!G$5&amp;$E685),'Hoja de Trabajo para listado'!$A$151:$Z$151,0)),0)+IFERROR(INDEX('Hoja de Trabajo para listado'!$AB$155:$BA$1048576,MATCH($A685,'Hoja de Trabajo para listado'!$AB$155:$AB$1048576,0),MATCH((CUADRO!G$5&amp;$E685),'Hoja de Trabajo para listado'!$AB$151:$BA$151,0)),0)+IFERROR(INDEX('Hoja de Trabajo para listado'!$BC$155:$CB$1048576,MATCH($A685,'Hoja de Trabajo para listado'!$BC$155:$BC$1048576,0),MATCH((CUADRO!G$5&amp;$E685),'Hoja de Trabajo para listado'!$BC$151:$CB$151,0)),0)+IFERROR(INDEX('Hoja de Trabajo para listado'!$DE$153:$DG$274,MATCH($A685,'Hoja de Trabajo para listado'!$DE$153:$DE$1048576,0),MATCH((CUADRO!G$5&amp;$E685),'Hoja de Trabajo para listado'!$DE$151:$DG$151,0)),0)+IFERROR(INDEX('Hoja de Trabajo para listado'!$CD$155:$DC$1048576,MATCH($A685,'Hoja de Trabajo para listado'!$CD$155:$CD$1048576,0),MATCH((CUADRO!G$5&amp;$E685),'Hoja de Trabajo para listado'!$CD$151:$DC$151,0)),0)</f>
        <v>0</v>
      </c>
      <c r="H685" s="243">
        <f ca="1">+IFERROR(INDEX('Hoja de Trabajo para listado'!$A$155:$Z$1048576,MATCH($A685,'Hoja de Trabajo para listado'!$A$155:$A$1048576,0),MATCH((CUADRO!H$5&amp;$E685),'Hoja de Trabajo para listado'!$A$151:$Z$151,0)),0)+IFERROR(INDEX('Hoja de Trabajo para listado'!$AB$155:$BA$1048576,MATCH($A685,'Hoja de Trabajo para listado'!$AB$155:$AB$1048576,0),MATCH((CUADRO!H$5&amp;$E685),'Hoja de Trabajo para listado'!$AB$151:$BA$151,0)),0)+IFERROR(INDEX('Hoja de Trabajo para listado'!$BC$155:$CB$1048576,MATCH($A685,'Hoja de Trabajo para listado'!$BC$155:$BC$1048576,0),MATCH((CUADRO!H$5&amp;$E685),'Hoja de Trabajo para listado'!$BC$151:$CB$151,0)),0)+IFERROR(INDEX('Hoja de Trabajo para listado'!$DE$153:$DG$274,MATCH($A685,'Hoja de Trabajo para listado'!$DE$153:$DE$1048576,0),MATCH((CUADRO!H$5&amp;$E685),'Hoja de Trabajo para listado'!$DE$151:$DG$151,0)),0)+IFERROR(INDEX('Hoja de Trabajo para listado'!$CD$155:$DC$1048576,MATCH($A685,'Hoja de Trabajo para listado'!$CD$155:$CD$1048576,0),MATCH((CUADRO!H$5&amp;$E685),'Hoja de Trabajo para listado'!$CD$151:$DC$151,0)),0)</f>
        <v>0</v>
      </c>
      <c r="I685" s="243">
        <f ca="1">+IFERROR(INDEX('Hoja de Trabajo para listado'!$A$155:$Z$1048576,MATCH($A685,'Hoja de Trabajo para listado'!$A$155:$A$1048576,0),MATCH((CUADRO!I$5&amp;$E685),'Hoja de Trabajo para listado'!$A$151:$Z$151,0)),0)+IFERROR(INDEX('Hoja de Trabajo para listado'!$AB$155:$BA$1048576,MATCH($A685,'Hoja de Trabajo para listado'!$AB$155:$AB$1048576,0),MATCH((CUADRO!I$5&amp;$E685),'Hoja de Trabajo para listado'!$AB$151:$BA$151,0)),0)+IFERROR(INDEX('Hoja de Trabajo para listado'!$BC$155:$CB$1048576,MATCH($A685,'Hoja de Trabajo para listado'!$BC$155:$BC$1048576,0),MATCH((CUADRO!I$5&amp;$E685),'Hoja de Trabajo para listado'!$BC$151:$CB$151,0)),0)+IFERROR(INDEX('Hoja de Trabajo para listado'!$DE$153:$DG$274,MATCH($A685,'Hoja de Trabajo para listado'!$DE$153:$DE$1048576,0),MATCH((CUADRO!I$5&amp;$E685),'Hoja de Trabajo para listado'!$DE$151:$DG$151,0)),0)+IFERROR(INDEX('Hoja de Trabajo para listado'!$CD$155:$DC$1048576,MATCH($A685,'Hoja de Trabajo para listado'!$CD$155:$CD$1048576,0),MATCH((CUADRO!I$5&amp;$E685),'Hoja de Trabajo para listado'!$CD$151:$DC$151,0)),0)</f>
        <v>0</v>
      </c>
      <c r="J685" s="243">
        <f ca="1">+IFERROR(INDEX('Hoja de Trabajo para listado'!$A$155:$Z$1048576,MATCH($A685,'Hoja de Trabajo para listado'!$A$155:$A$1048576,0),MATCH((CUADRO!J$5&amp;$E685),'Hoja de Trabajo para listado'!$A$151:$Z$151,0)),0)+IFERROR(INDEX('Hoja de Trabajo para listado'!$AB$155:$BA$1048576,MATCH($A685,'Hoja de Trabajo para listado'!$AB$155:$AB$1048576,0),MATCH((CUADRO!J$5&amp;$E685),'Hoja de Trabajo para listado'!$AB$151:$BA$151,0)),0)+IFERROR(INDEX('Hoja de Trabajo para listado'!$BC$155:$CB$1048576,MATCH($A685,'Hoja de Trabajo para listado'!$BC$155:$BC$1048576,0),MATCH((CUADRO!J$5&amp;$E685),'Hoja de Trabajo para listado'!$BC$151:$CB$151,0)),0)+IFERROR(INDEX('Hoja de Trabajo para listado'!$DE$153:$DG$274,MATCH($A685,'Hoja de Trabajo para listado'!$DE$153:$DE$1048576,0),MATCH((CUADRO!J$5&amp;$E685),'Hoja de Trabajo para listado'!$DE$151:$DG$151,0)),0)+IFERROR(INDEX('Hoja de Trabajo para listado'!$CD$155:$DC$1048576,MATCH($A685,'Hoja de Trabajo para listado'!$CD$155:$CD$1048576,0),MATCH((CUADRO!J$5&amp;$E685),'Hoja de Trabajo para listado'!$CD$151:$DC$151,0)),0)</f>
        <v>0</v>
      </c>
      <c r="K685" s="243">
        <f ca="1">+IFERROR(INDEX('Hoja de Trabajo para listado'!$A$155:$Z$1048576,MATCH($A685,'Hoja de Trabajo para listado'!$A$155:$A$1048576,0),MATCH((CUADRO!K$5&amp;$E685),'Hoja de Trabajo para listado'!$A$151:$Z$151,0)),0)+IFERROR(INDEX('Hoja de Trabajo para listado'!$AB$155:$BA$1048576,MATCH($A685,'Hoja de Trabajo para listado'!$AB$155:$AB$1048576,0),MATCH((CUADRO!K$5&amp;$E685),'Hoja de Trabajo para listado'!$AB$151:$BA$151,0)),0)+IFERROR(INDEX('Hoja de Trabajo para listado'!$BC$155:$CB$1048576,MATCH($A685,'Hoja de Trabajo para listado'!$BC$155:$BC$1048576,0),MATCH((CUADRO!K$5&amp;$E685),'Hoja de Trabajo para listado'!$BC$151:$CB$151,0)),0)+IFERROR(INDEX('Hoja de Trabajo para listado'!$DE$153:$DG$274,MATCH($A685,'Hoja de Trabajo para listado'!$DE$153:$DE$1048576,0),MATCH((CUADRO!K$5&amp;$E685),'Hoja de Trabajo para listado'!$DE$151:$DG$151,0)),0)+IFERROR(INDEX('Hoja de Trabajo para listado'!$CD$155:$DC$1048576,MATCH($A685,'Hoja de Trabajo para listado'!$CD$155:$CD$1048576,0),MATCH((CUADRO!K$5&amp;$E685),'Hoja de Trabajo para listado'!$CD$151:$DC$151,0)),0)</f>
        <v>0</v>
      </c>
      <c r="L685" s="243">
        <f ca="1">+IFERROR(INDEX('Hoja de Trabajo para listado'!$A$155:$Z$1048576,MATCH($A685,'Hoja de Trabajo para listado'!$A$155:$A$1048576,0),MATCH((CUADRO!L$5&amp;$E685),'Hoja de Trabajo para listado'!$A$151:$Z$151,0)),0)+IFERROR(INDEX('Hoja de Trabajo para listado'!$AB$155:$BA$1048576,MATCH($A685,'Hoja de Trabajo para listado'!$AB$155:$AB$1048576,0),MATCH((CUADRO!L$5&amp;$E685),'Hoja de Trabajo para listado'!$AB$151:$BA$151,0)),0)+IFERROR(INDEX('Hoja de Trabajo para listado'!$BC$155:$CB$1048576,MATCH($A685,'Hoja de Trabajo para listado'!$BC$155:$BC$1048576,0),MATCH((CUADRO!L$5&amp;$E685),'Hoja de Trabajo para listado'!$BC$151:$CB$151,0)),0)+IFERROR(INDEX('Hoja de Trabajo para listado'!$DE$153:$DG$274,MATCH($A685,'Hoja de Trabajo para listado'!$DE$153:$DE$1048576,0),MATCH((CUADRO!L$5&amp;$E685),'Hoja de Trabajo para listado'!$DE$151:$DG$151,0)),0)+IFERROR(INDEX('Hoja de Trabajo para listado'!$CD$155:$DC$1048576,MATCH($A685,'Hoja de Trabajo para listado'!$CD$155:$CD$1048576,0),MATCH((CUADRO!L$5&amp;$E685),'Hoja de Trabajo para listado'!$CD$151:$DC$151,0)),0)</f>
        <v>0</v>
      </c>
      <c r="M685" s="243">
        <f ca="1">+IFERROR(INDEX('Hoja de Trabajo para listado'!$A$155:$Z$1048576,MATCH($A685,'Hoja de Trabajo para listado'!$A$155:$A$1048576,0),MATCH((CUADRO!M$5&amp;$E685),'Hoja de Trabajo para listado'!$A$151:$Z$151,0)),0)+IFERROR(INDEX('Hoja de Trabajo para listado'!$AB$155:$BA$1048576,MATCH($A685,'Hoja de Trabajo para listado'!$AB$155:$AB$1048576,0),MATCH((CUADRO!M$5&amp;$E685),'Hoja de Trabajo para listado'!$AB$151:$BA$151,0)),0)+IFERROR(INDEX('Hoja de Trabajo para listado'!$BC$155:$CB$1048576,MATCH($A685,'Hoja de Trabajo para listado'!$BC$155:$BC$1048576,0),MATCH((CUADRO!M$5&amp;$E685),'Hoja de Trabajo para listado'!$BC$151:$CB$151,0)),0)+IFERROR(INDEX('Hoja de Trabajo para listado'!$DE$153:$DG$274,MATCH($A685,'Hoja de Trabajo para listado'!$DE$153:$DE$1048576,0),MATCH((CUADRO!M$5&amp;$E685),'Hoja de Trabajo para listado'!$DE$151:$DG$151,0)),0)+IFERROR(INDEX('Hoja de Trabajo para listado'!$CD$155:$DC$1048576,MATCH($A685,'Hoja de Trabajo para listado'!$CD$155:$CD$1048576,0),MATCH((CUADRO!M$5&amp;$E685),'Hoja de Trabajo para listado'!$CD$151:$DC$151,0)),0)</f>
        <v>0</v>
      </c>
      <c r="N685" s="243">
        <f ca="1">+IFERROR(INDEX('Hoja de Trabajo para listado'!$A$155:$Z$1048576,MATCH($A685,'Hoja de Trabajo para listado'!$A$155:$A$1048576,0),MATCH((CUADRO!N$5&amp;$E685),'Hoja de Trabajo para listado'!$A$151:$Z$151,0)),0)+IFERROR(INDEX('Hoja de Trabajo para listado'!$AB$155:$BA$1048576,MATCH($A685,'Hoja de Trabajo para listado'!$AB$155:$AB$1048576,0),MATCH((CUADRO!N$5&amp;$E685),'Hoja de Trabajo para listado'!$AB$151:$BA$151,0)),0)+IFERROR(INDEX('Hoja de Trabajo para listado'!$BC$155:$CB$1048576,MATCH($A685,'Hoja de Trabajo para listado'!$BC$155:$BC$1048576,0),MATCH((CUADRO!N$5&amp;$E685),'Hoja de Trabajo para listado'!$BC$151:$CB$151,0)),0)+IFERROR(INDEX('Hoja de Trabajo para listado'!$DE$153:$DG$274,MATCH($A685,'Hoja de Trabajo para listado'!$DE$153:$DE$1048576,0),MATCH((CUADRO!N$5&amp;$E685),'Hoja de Trabajo para listado'!$DE$151:$DG$151,0)),0)+IFERROR(INDEX('Hoja de Trabajo para listado'!$CD$155:$DC$1048576,MATCH($A685,'Hoja de Trabajo para listado'!$CD$155:$CD$1048576,0),MATCH((CUADRO!N$5&amp;$E685),'Hoja de Trabajo para listado'!$CD$151:$DC$151,0)),0)</f>
        <v>0</v>
      </c>
      <c r="O685" s="243">
        <f ca="1">+IFERROR(INDEX('Hoja de Trabajo para listado'!$A$155:$Z$1048576,MATCH($A685,'Hoja de Trabajo para listado'!$A$155:$A$1048576,0),MATCH((CUADRO!O$5&amp;$E685),'Hoja de Trabajo para listado'!$A$151:$Z$151,0)),0)+IFERROR(INDEX('Hoja de Trabajo para listado'!$AB$155:$BA$1048576,MATCH($A685,'Hoja de Trabajo para listado'!$AB$155:$AB$1048576,0),MATCH((CUADRO!O$5&amp;$E685),'Hoja de Trabajo para listado'!$AB$151:$BA$151,0)),0)+IFERROR(INDEX('Hoja de Trabajo para listado'!$BC$155:$CB$1048576,MATCH($A685,'Hoja de Trabajo para listado'!$BC$155:$BC$1048576,0),MATCH((CUADRO!O$5&amp;$E685),'Hoja de Trabajo para listado'!$BC$151:$CB$151,0)),0)+IFERROR(INDEX('Hoja de Trabajo para listado'!$DE$153:$DG$274,MATCH($A685,'Hoja de Trabajo para listado'!$DE$153:$DE$1048576,0),MATCH((CUADRO!O$5&amp;$E685),'Hoja de Trabajo para listado'!$DE$151:$DG$151,0)),0)+IFERROR(INDEX('Hoja de Trabajo para listado'!$CD$155:$DC$1048576,MATCH($A685,'Hoja de Trabajo para listado'!$CD$155:$CD$1048576,0),MATCH((CUADRO!O$5&amp;$E685),'Hoja de Trabajo para listado'!$CD$151:$DC$151,0)),0)</f>
        <v>0</v>
      </c>
      <c r="P685" s="243">
        <f ca="1">+IFERROR(INDEX('Hoja de Trabajo para listado'!$A$155:$Z$1048576,MATCH($A685,'Hoja de Trabajo para listado'!$A$155:$A$1048576,0),MATCH((CUADRO!P$5&amp;$E685),'Hoja de Trabajo para listado'!$A$151:$Z$151,0)),0)+IFERROR(INDEX('Hoja de Trabajo para listado'!$AB$155:$BA$1048576,MATCH($A685,'Hoja de Trabajo para listado'!$AB$155:$AB$1048576,0),MATCH((CUADRO!P$5&amp;$E685),'Hoja de Trabajo para listado'!$AB$151:$BA$151,0)),0)+IFERROR(INDEX('Hoja de Trabajo para listado'!$BC$155:$CB$1048576,MATCH($A685,'Hoja de Trabajo para listado'!$BC$155:$BC$1048576,0),MATCH((CUADRO!P$5&amp;$E685),'Hoja de Trabajo para listado'!$BC$151:$CB$151,0)),0)+IFERROR(INDEX('Hoja de Trabajo para listado'!$DE$153:$DG$274,MATCH($A685,'Hoja de Trabajo para listado'!$DE$153:$DE$1048576,0),MATCH((CUADRO!P$5&amp;$E685),'Hoja de Trabajo para listado'!$DE$151:$DG$151,0)),0)+IFERROR(INDEX('Hoja de Trabajo para listado'!$CD$155:$DC$1048576,MATCH($A685,'Hoja de Trabajo para listado'!$CD$155:$CD$1048576,0),MATCH((CUADRO!P$5&amp;$E685),'Hoja de Trabajo para listado'!$CD$151:$DC$151,0)),0)</f>
        <v>0</v>
      </c>
      <c r="Q685" s="243">
        <f ca="1">+IFERROR(INDEX('Hoja de Trabajo para listado'!$A$155:$Z$1048576,MATCH($A685,'Hoja de Trabajo para listado'!$A$155:$A$1048576,0),MATCH((CUADRO!Q$5&amp;$E685),'Hoja de Trabajo para listado'!$A$151:$Z$151,0)),0)+IFERROR(INDEX('Hoja de Trabajo para listado'!$AB$155:$BA$1048576,MATCH($A685,'Hoja de Trabajo para listado'!$AB$155:$AB$1048576,0),MATCH((CUADRO!Q$5&amp;$E685),'Hoja de Trabajo para listado'!$AB$151:$BA$151,0)),0)+IFERROR(INDEX('Hoja de Trabajo para listado'!$BC$155:$CB$1048576,MATCH($A685,'Hoja de Trabajo para listado'!$BC$155:$BC$1048576,0),MATCH((CUADRO!Q$5&amp;$E685),'Hoja de Trabajo para listado'!$BC$151:$CB$151,0)),0)+IFERROR(INDEX('Hoja de Trabajo para listado'!$DE$153:$DG$274,MATCH($A685,'Hoja de Trabajo para listado'!$DE$153:$DE$1048576,0),MATCH((CUADRO!Q$5&amp;$E685),'Hoja de Trabajo para listado'!$DE$151:$DG$151,0)),0)+IFERROR(INDEX('Hoja de Trabajo para listado'!$CD$155:$DC$1048576,MATCH($A685,'Hoja de Trabajo para listado'!$CD$155:$CD$1048576,0),MATCH((CUADRO!Q$5&amp;$E685),'Hoja de Trabajo para listado'!$CD$151:$DC$151,0)),0)</f>
        <v>0</v>
      </c>
      <c r="R685" s="243">
        <f t="shared" ca="1" si="23"/>
        <v>0</v>
      </c>
      <c r="S685" s="249">
        <f ca="1">+R684+R685</f>
        <v>0</v>
      </c>
      <c r="T685" s="243">
        <f ca="1">+S685</f>
        <v>0</v>
      </c>
      <c r="U685" s="242">
        <f t="shared" si="24"/>
        <v>2</v>
      </c>
      <c r="V685" s="333" t="str">
        <f>+VLOOKUP(A685,bd_lista!$A$3:$E$590,5,FALSE)</f>
        <v>Gobiernos Autonomos Municipales</v>
      </c>
      <c r="W685" s="384"/>
      <c r="X685" s="242">
        <f>+VLOOKUP(A685,[3]Sheet1!$A$13:$D$744,4,FALSE)</f>
        <v>0</v>
      </c>
      <c r="Y685" s="242" t="e">
        <f>+VLOOKUP(X685,bd_lista!$A$3:$C$590,3,FALSE)</f>
        <v>#N/A</v>
      </c>
      <c r="Z685" s="292"/>
      <c r="AA685" s="293"/>
    </row>
    <row r="686" spans="1:27" customFormat="1" ht="15" hidden="1" customHeight="1">
      <c r="A686" s="32">
        <v>1309</v>
      </c>
      <c r="B686" s="388">
        <f>+A686</f>
        <v>1309</v>
      </c>
      <c r="C686" s="247" t="str">
        <f>+VLOOKUP(A686,bd_lista!$A$3:$C$590,3,FALSE)</f>
        <v>Gobierno Autónomo Municipal de Omereque</v>
      </c>
      <c r="D686" s="385" t="str">
        <f>+C686</f>
        <v>Gobierno Autónomo Municipal de Omereque</v>
      </c>
      <c r="E686" s="242" t="s">
        <v>1304</v>
      </c>
      <c r="F686" s="243">
        <f ca="1">+IFERROR(INDEX('Hoja de Trabajo para listado'!$A$155:$Z$1048576,MATCH($A686,'Hoja de Trabajo para listado'!$A$155:$A$1048576,0),MATCH((CUADRO!F$5&amp;$E686),'Hoja de Trabajo para listado'!$A$151:$Z$151,0)),0)+IFERROR(INDEX('Hoja de Trabajo para listado'!$AB$155:$BA$1048576,MATCH($A686,'Hoja de Trabajo para listado'!$AB$155:$AB$1048576,0),MATCH((CUADRO!F$5&amp;$E686),'Hoja de Trabajo para listado'!$AB$151:$BA$151,0)),0)+IFERROR(INDEX('Hoja de Trabajo para listado'!$BC$155:$CB$1048576,MATCH($A686,'Hoja de Trabajo para listado'!$BC$155:$BC$1048576,0),MATCH((CUADRO!F$5&amp;$E686),'Hoja de Trabajo para listado'!$BC$151:$CB$151,0)),0)+IFERROR(INDEX('Hoja de Trabajo para listado'!$DE$153:$DG$274,MATCH($A686,'Hoja de Trabajo para listado'!$DE$153:$DE$1048576,0),MATCH((CUADRO!F$5&amp;$E686),'Hoja de Trabajo para listado'!$DE$151:$DG$151,0)),0)+IFERROR(INDEX('Hoja de Trabajo para listado'!$CD$155:$DC$1048576,MATCH($A686,'Hoja de Trabajo para listado'!$CD$155:$CD$1048576,0),MATCH((CUADRO!F$5&amp;$E686),'Hoja de Trabajo para listado'!$CD$151:$DC$151,0)),0)</f>
        <v>0</v>
      </c>
      <c r="G686" s="243">
        <f ca="1">+IFERROR(INDEX('Hoja de Trabajo para listado'!$A$155:$Z$1048576,MATCH($A686,'Hoja de Trabajo para listado'!$A$155:$A$1048576,0),MATCH((CUADRO!G$5&amp;$E686),'Hoja de Trabajo para listado'!$A$151:$Z$151,0)),0)+IFERROR(INDEX('Hoja de Trabajo para listado'!$AB$155:$BA$1048576,MATCH($A686,'Hoja de Trabajo para listado'!$AB$155:$AB$1048576,0),MATCH((CUADRO!G$5&amp;$E686),'Hoja de Trabajo para listado'!$AB$151:$BA$151,0)),0)+IFERROR(INDEX('Hoja de Trabajo para listado'!$BC$155:$CB$1048576,MATCH($A686,'Hoja de Trabajo para listado'!$BC$155:$BC$1048576,0),MATCH((CUADRO!G$5&amp;$E686),'Hoja de Trabajo para listado'!$BC$151:$CB$151,0)),0)+IFERROR(INDEX('Hoja de Trabajo para listado'!$DE$153:$DG$274,MATCH($A686,'Hoja de Trabajo para listado'!$DE$153:$DE$1048576,0),MATCH((CUADRO!G$5&amp;$E686),'Hoja de Trabajo para listado'!$DE$151:$DG$151,0)),0)+IFERROR(INDEX('Hoja de Trabajo para listado'!$CD$155:$DC$1048576,MATCH($A686,'Hoja de Trabajo para listado'!$CD$155:$CD$1048576,0),MATCH((CUADRO!G$5&amp;$E686),'Hoja de Trabajo para listado'!$CD$151:$DC$151,0)),0)</f>
        <v>0</v>
      </c>
      <c r="H686" s="243">
        <f ca="1">+IFERROR(INDEX('Hoja de Trabajo para listado'!$A$155:$Z$1048576,MATCH($A686,'Hoja de Trabajo para listado'!$A$155:$A$1048576,0),MATCH((CUADRO!H$5&amp;$E686),'Hoja de Trabajo para listado'!$A$151:$Z$151,0)),0)+IFERROR(INDEX('Hoja de Trabajo para listado'!$AB$155:$BA$1048576,MATCH($A686,'Hoja de Trabajo para listado'!$AB$155:$AB$1048576,0),MATCH((CUADRO!H$5&amp;$E686),'Hoja de Trabajo para listado'!$AB$151:$BA$151,0)),0)+IFERROR(INDEX('Hoja de Trabajo para listado'!$BC$155:$CB$1048576,MATCH($A686,'Hoja de Trabajo para listado'!$BC$155:$BC$1048576,0),MATCH((CUADRO!H$5&amp;$E686),'Hoja de Trabajo para listado'!$BC$151:$CB$151,0)),0)+IFERROR(INDEX('Hoja de Trabajo para listado'!$DE$153:$DG$274,MATCH($A686,'Hoja de Trabajo para listado'!$DE$153:$DE$1048576,0),MATCH((CUADRO!H$5&amp;$E686),'Hoja de Trabajo para listado'!$DE$151:$DG$151,0)),0)+IFERROR(INDEX('Hoja de Trabajo para listado'!$CD$155:$DC$1048576,MATCH($A686,'Hoja de Trabajo para listado'!$CD$155:$CD$1048576,0),MATCH((CUADRO!H$5&amp;$E686),'Hoja de Trabajo para listado'!$CD$151:$DC$151,0)),0)</f>
        <v>0</v>
      </c>
      <c r="I686" s="243">
        <f ca="1">+IFERROR(INDEX('Hoja de Trabajo para listado'!$A$155:$Z$1048576,MATCH($A686,'Hoja de Trabajo para listado'!$A$155:$A$1048576,0),MATCH((CUADRO!I$5&amp;$E686),'Hoja de Trabajo para listado'!$A$151:$Z$151,0)),0)+IFERROR(INDEX('Hoja de Trabajo para listado'!$AB$155:$BA$1048576,MATCH($A686,'Hoja de Trabajo para listado'!$AB$155:$AB$1048576,0),MATCH((CUADRO!I$5&amp;$E686),'Hoja de Trabajo para listado'!$AB$151:$BA$151,0)),0)+IFERROR(INDEX('Hoja de Trabajo para listado'!$BC$155:$CB$1048576,MATCH($A686,'Hoja de Trabajo para listado'!$BC$155:$BC$1048576,0),MATCH((CUADRO!I$5&amp;$E686),'Hoja de Trabajo para listado'!$BC$151:$CB$151,0)),0)+IFERROR(INDEX('Hoja de Trabajo para listado'!$DE$153:$DG$274,MATCH($A686,'Hoja de Trabajo para listado'!$DE$153:$DE$1048576,0),MATCH((CUADRO!I$5&amp;$E686),'Hoja de Trabajo para listado'!$DE$151:$DG$151,0)),0)+IFERROR(INDEX('Hoja de Trabajo para listado'!$CD$155:$DC$1048576,MATCH($A686,'Hoja de Trabajo para listado'!$CD$155:$CD$1048576,0),MATCH((CUADRO!I$5&amp;$E686),'Hoja de Trabajo para listado'!$CD$151:$DC$151,0)),0)</f>
        <v>0</v>
      </c>
      <c r="J686" s="243">
        <f ca="1">+IFERROR(INDEX('Hoja de Trabajo para listado'!$A$155:$Z$1048576,MATCH($A686,'Hoja de Trabajo para listado'!$A$155:$A$1048576,0),MATCH((CUADRO!J$5&amp;$E686),'Hoja de Trabajo para listado'!$A$151:$Z$151,0)),0)+IFERROR(INDEX('Hoja de Trabajo para listado'!$AB$155:$BA$1048576,MATCH($A686,'Hoja de Trabajo para listado'!$AB$155:$AB$1048576,0),MATCH((CUADRO!J$5&amp;$E686),'Hoja de Trabajo para listado'!$AB$151:$BA$151,0)),0)+IFERROR(INDEX('Hoja de Trabajo para listado'!$BC$155:$CB$1048576,MATCH($A686,'Hoja de Trabajo para listado'!$BC$155:$BC$1048576,0),MATCH((CUADRO!J$5&amp;$E686),'Hoja de Trabajo para listado'!$BC$151:$CB$151,0)),0)+IFERROR(INDEX('Hoja de Trabajo para listado'!$DE$153:$DG$274,MATCH($A686,'Hoja de Trabajo para listado'!$DE$153:$DE$1048576,0),MATCH((CUADRO!J$5&amp;$E686),'Hoja de Trabajo para listado'!$DE$151:$DG$151,0)),0)+IFERROR(INDEX('Hoja de Trabajo para listado'!$CD$155:$DC$1048576,MATCH($A686,'Hoja de Trabajo para listado'!$CD$155:$CD$1048576,0),MATCH((CUADRO!J$5&amp;$E686),'Hoja de Trabajo para listado'!$CD$151:$DC$151,0)),0)</f>
        <v>0</v>
      </c>
      <c r="K686" s="243">
        <f ca="1">+IFERROR(INDEX('Hoja de Trabajo para listado'!$A$155:$Z$1048576,MATCH($A686,'Hoja de Trabajo para listado'!$A$155:$A$1048576,0),MATCH((CUADRO!K$5&amp;$E686),'Hoja de Trabajo para listado'!$A$151:$Z$151,0)),0)+IFERROR(INDEX('Hoja de Trabajo para listado'!$AB$155:$BA$1048576,MATCH($A686,'Hoja de Trabajo para listado'!$AB$155:$AB$1048576,0),MATCH((CUADRO!K$5&amp;$E686),'Hoja de Trabajo para listado'!$AB$151:$BA$151,0)),0)+IFERROR(INDEX('Hoja de Trabajo para listado'!$BC$155:$CB$1048576,MATCH($A686,'Hoja de Trabajo para listado'!$BC$155:$BC$1048576,0),MATCH((CUADRO!K$5&amp;$E686),'Hoja de Trabajo para listado'!$BC$151:$CB$151,0)),0)+IFERROR(INDEX('Hoja de Trabajo para listado'!$DE$153:$DG$274,MATCH($A686,'Hoja de Trabajo para listado'!$DE$153:$DE$1048576,0),MATCH((CUADRO!K$5&amp;$E686),'Hoja de Trabajo para listado'!$DE$151:$DG$151,0)),0)+IFERROR(INDEX('Hoja de Trabajo para listado'!$CD$155:$DC$1048576,MATCH($A686,'Hoja de Trabajo para listado'!$CD$155:$CD$1048576,0),MATCH((CUADRO!K$5&amp;$E686),'Hoja de Trabajo para listado'!$CD$151:$DC$151,0)),0)</f>
        <v>0</v>
      </c>
      <c r="L686" s="243">
        <f ca="1">+IFERROR(INDEX('Hoja de Trabajo para listado'!$A$155:$Z$1048576,MATCH($A686,'Hoja de Trabajo para listado'!$A$155:$A$1048576,0),MATCH((CUADRO!L$5&amp;$E686),'Hoja de Trabajo para listado'!$A$151:$Z$151,0)),0)+IFERROR(INDEX('Hoja de Trabajo para listado'!$AB$155:$BA$1048576,MATCH($A686,'Hoja de Trabajo para listado'!$AB$155:$AB$1048576,0),MATCH((CUADRO!L$5&amp;$E686),'Hoja de Trabajo para listado'!$AB$151:$BA$151,0)),0)+IFERROR(INDEX('Hoja de Trabajo para listado'!$BC$155:$CB$1048576,MATCH($A686,'Hoja de Trabajo para listado'!$BC$155:$BC$1048576,0),MATCH((CUADRO!L$5&amp;$E686),'Hoja de Trabajo para listado'!$BC$151:$CB$151,0)),0)+IFERROR(INDEX('Hoja de Trabajo para listado'!$DE$153:$DG$274,MATCH($A686,'Hoja de Trabajo para listado'!$DE$153:$DE$1048576,0),MATCH((CUADRO!L$5&amp;$E686),'Hoja de Trabajo para listado'!$DE$151:$DG$151,0)),0)+IFERROR(INDEX('Hoja de Trabajo para listado'!$CD$155:$DC$1048576,MATCH($A686,'Hoja de Trabajo para listado'!$CD$155:$CD$1048576,0),MATCH((CUADRO!L$5&amp;$E686),'Hoja de Trabajo para listado'!$CD$151:$DC$151,0)),0)</f>
        <v>0</v>
      </c>
      <c r="M686" s="243">
        <f ca="1">+IFERROR(INDEX('Hoja de Trabajo para listado'!$A$155:$Z$1048576,MATCH($A686,'Hoja de Trabajo para listado'!$A$155:$A$1048576,0),MATCH((CUADRO!M$5&amp;$E686),'Hoja de Trabajo para listado'!$A$151:$Z$151,0)),0)+IFERROR(INDEX('Hoja de Trabajo para listado'!$AB$155:$BA$1048576,MATCH($A686,'Hoja de Trabajo para listado'!$AB$155:$AB$1048576,0),MATCH((CUADRO!M$5&amp;$E686),'Hoja de Trabajo para listado'!$AB$151:$BA$151,0)),0)+IFERROR(INDEX('Hoja de Trabajo para listado'!$BC$155:$CB$1048576,MATCH($A686,'Hoja de Trabajo para listado'!$BC$155:$BC$1048576,0),MATCH((CUADRO!M$5&amp;$E686),'Hoja de Trabajo para listado'!$BC$151:$CB$151,0)),0)+IFERROR(INDEX('Hoja de Trabajo para listado'!$DE$153:$DG$274,MATCH($A686,'Hoja de Trabajo para listado'!$DE$153:$DE$1048576,0),MATCH((CUADRO!M$5&amp;$E686),'Hoja de Trabajo para listado'!$DE$151:$DG$151,0)),0)+IFERROR(INDEX('Hoja de Trabajo para listado'!$CD$155:$DC$1048576,MATCH($A686,'Hoja de Trabajo para listado'!$CD$155:$CD$1048576,0),MATCH((CUADRO!M$5&amp;$E686),'Hoja de Trabajo para listado'!$CD$151:$DC$151,0)),0)</f>
        <v>0</v>
      </c>
      <c r="N686" s="243">
        <f ca="1">+IFERROR(INDEX('Hoja de Trabajo para listado'!$A$155:$Z$1048576,MATCH($A686,'Hoja de Trabajo para listado'!$A$155:$A$1048576,0),MATCH((CUADRO!N$5&amp;$E686),'Hoja de Trabajo para listado'!$A$151:$Z$151,0)),0)+IFERROR(INDEX('Hoja de Trabajo para listado'!$AB$155:$BA$1048576,MATCH($A686,'Hoja de Trabajo para listado'!$AB$155:$AB$1048576,0),MATCH((CUADRO!N$5&amp;$E686),'Hoja de Trabajo para listado'!$AB$151:$BA$151,0)),0)+IFERROR(INDEX('Hoja de Trabajo para listado'!$BC$155:$CB$1048576,MATCH($A686,'Hoja de Trabajo para listado'!$BC$155:$BC$1048576,0),MATCH((CUADRO!N$5&amp;$E686),'Hoja de Trabajo para listado'!$BC$151:$CB$151,0)),0)+IFERROR(INDEX('Hoja de Trabajo para listado'!$DE$153:$DG$274,MATCH($A686,'Hoja de Trabajo para listado'!$DE$153:$DE$1048576,0),MATCH((CUADRO!N$5&amp;$E686),'Hoja de Trabajo para listado'!$DE$151:$DG$151,0)),0)+IFERROR(INDEX('Hoja de Trabajo para listado'!$CD$155:$DC$1048576,MATCH($A686,'Hoja de Trabajo para listado'!$CD$155:$CD$1048576,0),MATCH((CUADRO!N$5&amp;$E686),'Hoja de Trabajo para listado'!$CD$151:$DC$151,0)),0)</f>
        <v>0</v>
      </c>
      <c r="O686" s="243">
        <f ca="1">+IFERROR(INDEX('Hoja de Trabajo para listado'!$A$155:$Z$1048576,MATCH($A686,'Hoja de Trabajo para listado'!$A$155:$A$1048576,0),MATCH((CUADRO!O$5&amp;$E686),'Hoja de Trabajo para listado'!$A$151:$Z$151,0)),0)+IFERROR(INDEX('Hoja de Trabajo para listado'!$AB$155:$BA$1048576,MATCH($A686,'Hoja de Trabajo para listado'!$AB$155:$AB$1048576,0),MATCH((CUADRO!O$5&amp;$E686),'Hoja de Trabajo para listado'!$AB$151:$BA$151,0)),0)+IFERROR(INDEX('Hoja de Trabajo para listado'!$BC$155:$CB$1048576,MATCH($A686,'Hoja de Trabajo para listado'!$BC$155:$BC$1048576,0),MATCH((CUADRO!O$5&amp;$E686),'Hoja de Trabajo para listado'!$BC$151:$CB$151,0)),0)+IFERROR(INDEX('Hoja de Trabajo para listado'!$DE$153:$DG$274,MATCH($A686,'Hoja de Trabajo para listado'!$DE$153:$DE$1048576,0),MATCH((CUADRO!O$5&amp;$E686),'Hoja de Trabajo para listado'!$DE$151:$DG$151,0)),0)+IFERROR(INDEX('Hoja de Trabajo para listado'!$CD$155:$DC$1048576,MATCH($A686,'Hoja de Trabajo para listado'!$CD$155:$CD$1048576,0),MATCH((CUADRO!O$5&amp;$E686),'Hoja de Trabajo para listado'!$CD$151:$DC$151,0)),0)</f>
        <v>0</v>
      </c>
      <c r="P686" s="243">
        <f ca="1">+IFERROR(INDEX('Hoja de Trabajo para listado'!$A$155:$Z$1048576,MATCH($A686,'Hoja de Trabajo para listado'!$A$155:$A$1048576,0),MATCH((CUADRO!P$5&amp;$E686),'Hoja de Trabajo para listado'!$A$151:$Z$151,0)),0)+IFERROR(INDEX('Hoja de Trabajo para listado'!$AB$155:$BA$1048576,MATCH($A686,'Hoja de Trabajo para listado'!$AB$155:$AB$1048576,0),MATCH((CUADRO!P$5&amp;$E686),'Hoja de Trabajo para listado'!$AB$151:$BA$151,0)),0)+IFERROR(INDEX('Hoja de Trabajo para listado'!$BC$155:$CB$1048576,MATCH($A686,'Hoja de Trabajo para listado'!$BC$155:$BC$1048576,0),MATCH((CUADRO!P$5&amp;$E686),'Hoja de Trabajo para listado'!$BC$151:$CB$151,0)),0)+IFERROR(INDEX('Hoja de Trabajo para listado'!$DE$153:$DG$274,MATCH($A686,'Hoja de Trabajo para listado'!$DE$153:$DE$1048576,0),MATCH((CUADRO!P$5&amp;$E686),'Hoja de Trabajo para listado'!$DE$151:$DG$151,0)),0)+IFERROR(INDEX('Hoja de Trabajo para listado'!$CD$155:$DC$1048576,MATCH($A686,'Hoja de Trabajo para listado'!$CD$155:$CD$1048576,0),MATCH((CUADRO!P$5&amp;$E686),'Hoja de Trabajo para listado'!$CD$151:$DC$151,0)),0)</f>
        <v>0</v>
      </c>
      <c r="Q686" s="243">
        <f ca="1">+IFERROR(INDEX('Hoja de Trabajo para listado'!$A$155:$Z$1048576,MATCH($A686,'Hoja de Trabajo para listado'!$A$155:$A$1048576,0),MATCH((CUADRO!Q$5&amp;$E686),'Hoja de Trabajo para listado'!$A$151:$Z$151,0)),0)+IFERROR(INDEX('Hoja de Trabajo para listado'!$AB$155:$BA$1048576,MATCH($A686,'Hoja de Trabajo para listado'!$AB$155:$AB$1048576,0),MATCH((CUADRO!Q$5&amp;$E686),'Hoja de Trabajo para listado'!$AB$151:$BA$151,0)),0)+IFERROR(INDEX('Hoja de Trabajo para listado'!$BC$155:$CB$1048576,MATCH($A686,'Hoja de Trabajo para listado'!$BC$155:$BC$1048576,0),MATCH((CUADRO!Q$5&amp;$E686),'Hoja de Trabajo para listado'!$BC$151:$CB$151,0)),0)+IFERROR(INDEX('Hoja de Trabajo para listado'!$DE$153:$DG$274,MATCH($A686,'Hoja de Trabajo para listado'!$DE$153:$DE$1048576,0),MATCH((CUADRO!Q$5&amp;$E686),'Hoja de Trabajo para listado'!$DE$151:$DG$151,0)),0)+IFERROR(INDEX('Hoja de Trabajo para listado'!$CD$155:$DC$1048576,MATCH($A686,'Hoja de Trabajo para listado'!$CD$155:$CD$1048576,0),MATCH((CUADRO!Q$5&amp;$E686),'Hoja de Trabajo para listado'!$CD$151:$DC$151,0)),0)</f>
        <v>0</v>
      </c>
      <c r="R686" s="243">
        <f t="shared" ca="1" si="23"/>
        <v>0</v>
      </c>
      <c r="S686" s="249"/>
      <c r="T686" s="243">
        <f ca="1">+T687</f>
        <v>0</v>
      </c>
      <c r="U686" s="242">
        <f t="shared" si="24"/>
        <v>1</v>
      </c>
      <c r="V686" s="333" t="str">
        <f>+VLOOKUP(A686,bd_lista!$A$3:$E$590,5,FALSE)</f>
        <v>Gobiernos Autonomos Municipales</v>
      </c>
      <c r="W686" s="383" t="str">
        <f>+V686</f>
        <v>Gobiernos Autonomos Municipales</v>
      </c>
      <c r="X686" s="242">
        <f>+VLOOKUP(A686,[3]Sheet1!$A$13:$D$744,4,FALSE)</f>
        <v>0</v>
      </c>
      <c r="Y686" s="242" t="e">
        <f>+VLOOKUP(X686,bd_lista!$A$3:$C$590,3,FALSE)</f>
        <v>#N/A</v>
      </c>
      <c r="Z686" s="294">
        <f>+X686</f>
        <v>0</v>
      </c>
      <c r="AA686" s="295" t="e">
        <f>+Y686</f>
        <v>#N/A</v>
      </c>
    </row>
    <row r="687" spans="1:27" customFormat="1" ht="15" hidden="1" customHeight="1">
      <c r="A687" s="32">
        <v>1309</v>
      </c>
      <c r="B687" s="389"/>
      <c r="C687" s="247" t="str">
        <f>+VLOOKUP(A687,bd_lista!$A$3:$C$590,3,FALSE)</f>
        <v>Gobierno Autónomo Municipal de Omereque</v>
      </c>
      <c r="D687" s="386"/>
      <c r="E687" s="244" t="s">
        <v>1305</v>
      </c>
      <c r="F687" s="243">
        <f ca="1">+IFERROR(INDEX('Hoja de Trabajo para listado'!$A$155:$Z$1048576,MATCH($A687,'Hoja de Trabajo para listado'!$A$155:$A$1048576,0),MATCH((CUADRO!F$5&amp;$E687),'Hoja de Trabajo para listado'!$A$151:$Z$151,0)),0)+IFERROR(INDEX('Hoja de Trabajo para listado'!$AB$155:$BA$1048576,MATCH($A687,'Hoja de Trabajo para listado'!$AB$155:$AB$1048576,0),MATCH((CUADRO!F$5&amp;$E687),'Hoja de Trabajo para listado'!$AB$151:$BA$151,0)),0)+IFERROR(INDEX('Hoja de Trabajo para listado'!$BC$155:$CB$1048576,MATCH($A687,'Hoja de Trabajo para listado'!$BC$155:$BC$1048576,0),MATCH((CUADRO!F$5&amp;$E687),'Hoja de Trabajo para listado'!$BC$151:$CB$151,0)),0)+IFERROR(INDEX('Hoja de Trabajo para listado'!$DE$153:$DG$274,MATCH($A687,'Hoja de Trabajo para listado'!$DE$153:$DE$1048576,0),MATCH((CUADRO!F$5&amp;$E687),'Hoja de Trabajo para listado'!$DE$151:$DG$151,0)),0)+IFERROR(INDEX('Hoja de Trabajo para listado'!$CD$155:$DC$1048576,MATCH($A687,'Hoja de Trabajo para listado'!$CD$155:$CD$1048576,0),MATCH((CUADRO!F$5&amp;$E687),'Hoja de Trabajo para listado'!$CD$151:$DC$151,0)),0)</f>
        <v>0</v>
      </c>
      <c r="G687" s="243">
        <f ca="1">+IFERROR(INDEX('Hoja de Trabajo para listado'!$A$155:$Z$1048576,MATCH($A687,'Hoja de Trabajo para listado'!$A$155:$A$1048576,0),MATCH((CUADRO!G$5&amp;$E687),'Hoja de Trabajo para listado'!$A$151:$Z$151,0)),0)+IFERROR(INDEX('Hoja de Trabajo para listado'!$AB$155:$BA$1048576,MATCH($A687,'Hoja de Trabajo para listado'!$AB$155:$AB$1048576,0),MATCH((CUADRO!G$5&amp;$E687),'Hoja de Trabajo para listado'!$AB$151:$BA$151,0)),0)+IFERROR(INDEX('Hoja de Trabajo para listado'!$BC$155:$CB$1048576,MATCH($A687,'Hoja de Trabajo para listado'!$BC$155:$BC$1048576,0),MATCH((CUADRO!G$5&amp;$E687),'Hoja de Trabajo para listado'!$BC$151:$CB$151,0)),0)+IFERROR(INDEX('Hoja de Trabajo para listado'!$DE$153:$DG$274,MATCH($A687,'Hoja de Trabajo para listado'!$DE$153:$DE$1048576,0),MATCH((CUADRO!G$5&amp;$E687),'Hoja de Trabajo para listado'!$DE$151:$DG$151,0)),0)+IFERROR(INDEX('Hoja de Trabajo para listado'!$CD$155:$DC$1048576,MATCH($A687,'Hoja de Trabajo para listado'!$CD$155:$CD$1048576,0),MATCH((CUADRO!G$5&amp;$E687),'Hoja de Trabajo para listado'!$CD$151:$DC$151,0)),0)</f>
        <v>0</v>
      </c>
      <c r="H687" s="243">
        <f ca="1">+IFERROR(INDEX('Hoja de Trabajo para listado'!$A$155:$Z$1048576,MATCH($A687,'Hoja de Trabajo para listado'!$A$155:$A$1048576,0),MATCH((CUADRO!H$5&amp;$E687),'Hoja de Trabajo para listado'!$A$151:$Z$151,0)),0)+IFERROR(INDEX('Hoja de Trabajo para listado'!$AB$155:$BA$1048576,MATCH($A687,'Hoja de Trabajo para listado'!$AB$155:$AB$1048576,0),MATCH((CUADRO!H$5&amp;$E687),'Hoja de Trabajo para listado'!$AB$151:$BA$151,0)),0)+IFERROR(INDEX('Hoja de Trabajo para listado'!$BC$155:$CB$1048576,MATCH($A687,'Hoja de Trabajo para listado'!$BC$155:$BC$1048576,0),MATCH((CUADRO!H$5&amp;$E687),'Hoja de Trabajo para listado'!$BC$151:$CB$151,0)),0)+IFERROR(INDEX('Hoja de Trabajo para listado'!$DE$153:$DG$274,MATCH($A687,'Hoja de Trabajo para listado'!$DE$153:$DE$1048576,0),MATCH((CUADRO!H$5&amp;$E687),'Hoja de Trabajo para listado'!$DE$151:$DG$151,0)),0)+IFERROR(INDEX('Hoja de Trabajo para listado'!$CD$155:$DC$1048576,MATCH($A687,'Hoja de Trabajo para listado'!$CD$155:$CD$1048576,0),MATCH((CUADRO!H$5&amp;$E687),'Hoja de Trabajo para listado'!$CD$151:$DC$151,0)),0)</f>
        <v>0</v>
      </c>
      <c r="I687" s="243">
        <f ca="1">+IFERROR(INDEX('Hoja de Trabajo para listado'!$A$155:$Z$1048576,MATCH($A687,'Hoja de Trabajo para listado'!$A$155:$A$1048576,0),MATCH((CUADRO!I$5&amp;$E687),'Hoja de Trabajo para listado'!$A$151:$Z$151,0)),0)+IFERROR(INDEX('Hoja de Trabajo para listado'!$AB$155:$BA$1048576,MATCH($A687,'Hoja de Trabajo para listado'!$AB$155:$AB$1048576,0),MATCH((CUADRO!I$5&amp;$E687),'Hoja de Trabajo para listado'!$AB$151:$BA$151,0)),0)+IFERROR(INDEX('Hoja de Trabajo para listado'!$BC$155:$CB$1048576,MATCH($A687,'Hoja de Trabajo para listado'!$BC$155:$BC$1048576,0),MATCH((CUADRO!I$5&amp;$E687),'Hoja de Trabajo para listado'!$BC$151:$CB$151,0)),0)+IFERROR(INDEX('Hoja de Trabajo para listado'!$DE$153:$DG$274,MATCH($A687,'Hoja de Trabajo para listado'!$DE$153:$DE$1048576,0),MATCH((CUADRO!I$5&amp;$E687),'Hoja de Trabajo para listado'!$DE$151:$DG$151,0)),0)+IFERROR(INDEX('Hoja de Trabajo para listado'!$CD$155:$DC$1048576,MATCH($A687,'Hoja de Trabajo para listado'!$CD$155:$CD$1048576,0),MATCH((CUADRO!I$5&amp;$E687),'Hoja de Trabajo para listado'!$CD$151:$DC$151,0)),0)</f>
        <v>0</v>
      </c>
      <c r="J687" s="243">
        <f ca="1">+IFERROR(INDEX('Hoja de Trabajo para listado'!$A$155:$Z$1048576,MATCH($A687,'Hoja de Trabajo para listado'!$A$155:$A$1048576,0),MATCH((CUADRO!J$5&amp;$E687),'Hoja de Trabajo para listado'!$A$151:$Z$151,0)),0)+IFERROR(INDEX('Hoja de Trabajo para listado'!$AB$155:$BA$1048576,MATCH($A687,'Hoja de Trabajo para listado'!$AB$155:$AB$1048576,0),MATCH((CUADRO!J$5&amp;$E687),'Hoja de Trabajo para listado'!$AB$151:$BA$151,0)),0)+IFERROR(INDEX('Hoja de Trabajo para listado'!$BC$155:$CB$1048576,MATCH($A687,'Hoja de Trabajo para listado'!$BC$155:$BC$1048576,0),MATCH((CUADRO!J$5&amp;$E687),'Hoja de Trabajo para listado'!$BC$151:$CB$151,0)),0)+IFERROR(INDEX('Hoja de Trabajo para listado'!$DE$153:$DG$274,MATCH($A687,'Hoja de Trabajo para listado'!$DE$153:$DE$1048576,0),MATCH((CUADRO!J$5&amp;$E687),'Hoja de Trabajo para listado'!$DE$151:$DG$151,0)),0)+IFERROR(INDEX('Hoja de Trabajo para listado'!$CD$155:$DC$1048576,MATCH($A687,'Hoja de Trabajo para listado'!$CD$155:$CD$1048576,0),MATCH((CUADRO!J$5&amp;$E687),'Hoja de Trabajo para listado'!$CD$151:$DC$151,0)),0)</f>
        <v>0</v>
      </c>
      <c r="K687" s="243">
        <f ca="1">+IFERROR(INDEX('Hoja de Trabajo para listado'!$A$155:$Z$1048576,MATCH($A687,'Hoja de Trabajo para listado'!$A$155:$A$1048576,0),MATCH((CUADRO!K$5&amp;$E687),'Hoja de Trabajo para listado'!$A$151:$Z$151,0)),0)+IFERROR(INDEX('Hoja de Trabajo para listado'!$AB$155:$BA$1048576,MATCH($A687,'Hoja de Trabajo para listado'!$AB$155:$AB$1048576,0),MATCH((CUADRO!K$5&amp;$E687),'Hoja de Trabajo para listado'!$AB$151:$BA$151,0)),0)+IFERROR(INDEX('Hoja de Trabajo para listado'!$BC$155:$CB$1048576,MATCH($A687,'Hoja de Trabajo para listado'!$BC$155:$BC$1048576,0),MATCH((CUADRO!K$5&amp;$E687),'Hoja de Trabajo para listado'!$BC$151:$CB$151,0)),0)+IFERROR(INDEX('Hoja de Trabajo para listado'!$DE$153:$DG$274,MATCH($A687,'Hoja de Trabajo para listado'!$DE$153:$DE$1048576,0),MATCH((CUADRO!K$5&amp;$E687),'Hoja de Trabajo para listado'!$DE$151:$DG$151,0)),0)+IFERROR(INDEX('Hoja de Trabajo para listado'!$CD$155:$DC$1048576,MATCH($A687,'Hoja de Trabajo para listado'!$CD$155:$CD$1048576,0),MATCH((CUADRO!K$5&amp;$E687),'Hoja de Trabajo para listado'!$CD$151:$DC$151,0)),0)</f>
        <v>0</v>
      </c>
      <c r="L687" s="243">
        <f ca="1">+IFERROR(INDEX('Hoja de Trabajo para listado'!$A$155:$Z$1048576,MATCH($A687,'Hoja de Trabajo para listado'!$A$155:$A$1048576,0),MATCH((CUADRO!L$5&amp;$E687),'Hoja de Trabajo para listado'!$A$151:$Z$151,0)),0)+IFERROR(INDEX('Hoja de Trabajo para listado'!$AB$155:$BA$1048576,MATCH($A687,'Hoja de Trabajo para listado'!$AB$155:$AB$1048576,0),MATCH((CUADRO!L$5&amp;$E687),'Hoja de Trabajo para listado'!$AB$151:$BA$151,0)),0)+IFERROR(INDEX('Hoja de Trabajo para listado'!$BC$155:$CB$1048576,MATCH($A687,'Hoja de Trabajo para listado'!$BC$155:$BC$1048576,0),MATCH((CUADRO!L$5&amp;$E687),'Hoja de Trabajo para listado'!$BC$151:$CB$151,0)),0)+IFERROR(INDEX('Hoja de Trabajo para listado'!$DE$153:$DG$274,MATCH($A687,'Hoja de Trabajo para listado'!$DE$153:$DE$1048576,0),MATCH((CUADRO!L$5&amp;$E687),'Hoja de Trabajo para listado'!$DE$151:$DG$151,0)),0)+IFERROR(INDEX('Hoja de Trabajo para listado'!$CD$155:$DC$1048576,MATCH($A687,'Hoja de Trabajo para listado'!$CD$155:$CD$1048576,0),MATCH((CUADRO!L$5&amp;$E687),'Hoja de Trabajo para listado'!$CD$151:$DC$151,0)),0)</f>
        <v>0</v>
      </c>
      <c r="M687" s="243">
        <f ca="1">+IFERROR(INDEX('Hoja de Trabajo para listado'!$A$155:$Z$1048576,MATCH($A687,'Hoja de Trabajo para listado'!$A$155:$A$1048576,0),MATCH((CUADRO!M$5&amp;$E687),'Hoja de Trabajo para listado'!$A$151:$Z$151,0)),0)+IFERROR(INDEX('Hoja de Trabajo para listado'!$AB$155:$BA$1048576,MATCH($A687,'Hoja de Trabajo para listado'!$AB$155:$AB$1048576,0),MATCH((CUADRO!M$5&amp;$E687),'Hoja de Trabajo para listado'!$AB$151:$BA$151,0)),0)+IFERROR(INDEX('Hoja de Trabajo para listado'!$BC$155:$CB$1048576,MATCH($A687,'Hoja de Trabajo para listado'!$BC$155:$BC$1048576,0),MATCH((CUADRO!M$5&amp;$E687),'Hoja de Trabajo para listado'!$BC$151:$CB$151,0)),0)+IFERROR(INDEX('Hoja de Trabajo para listado'!$DE$153:$DG$274,MATCH($A687,'Hoja de Trabajo para listado'!$DE$153:$DE$1048576,0),MATCH((CUADRO!M$5&amp;$E687),'Hoja de Trabajo para listado'!$DE$151:$DG$151,0)),0)+IFERROR(INDEX('Hoja de Trabajo para listado'!$CD$155:$DC$1048576,MATCH($A687,'Hoja de Trabajo para listado'!$CD$155:$CD$1048576,0),MATCH((CUADRO!M$5&amp;$E687),'Hoja de Trabajo para listado'!$CD$151:$DC$151,0)),0)</f>
        <v>0</v>
      </c>
      <c r="N687" s="243">
        <f ca="1">+IFERROR(INDEX('Hoja de Trabajo para listado'!$A$155:$Z$1048576,MATCH($A687,'Hoja de Trabajo para listado'!$A$155:$A$1048576,0),MATCH((CUADRO!N$5&amp;$E687),'Hoja de Trabajo para listado'!$A$151:$Z$151,0)),0)+IFERROR(INDEX('Hoja de Trabajo para listado'!$AB$155:$BA$1048576,MATCH($A687,'Hoja de Trabajo para listado'!$AB$155:$AB$1048576,0),MATCH((CUADRO!N$5&amp;$E687),'Hoja de Trabajo para listado'!$AB$151:$BA$151,0)),0)+IFERROR(INDEX('Hoja de Trabajo para listado'!$BC$155:$CB$1048576,MATCH($A687,'Hoja de Trabajo para listado'!$BC$155:$BC$1048576,0),MATCH((CUADRO!N$5&amp;$E687),'Hoja de Trabajo para listado'!$BC$151:$CB$151,0)),0)+IFERROR(INDEX('Hoja de Trabajo para listado'!$DE$153:$DG$274,MATCH($A687,'Hoja de Trabajo para listado'!$DE$153:$DE$1048576,0),MATCH((CUADRO!N$5&amp;$E687),'Hoja de Trabajo para listado'!$DE$151:$DG$151,0)),0)+IFERROR(INDEX('Hoja de Trabajo para listado'!$CD$155:$DC$1048576,MATCH($A687,'Hoja de Trabajo para listado'!$CD$155:$CD$1048576,0),MATCH((CUADRO!N$5&amp;$E687),'Hoja de Trabajo para listado'!$CD$151:$DC$151,0)),0)</f>
        <v>0</v>
      </c>
      <c r="O687" s="243">
        <f ca="1">+IFERROR(INDEX('Hoja de Trabajo para listado'!$A$155:$Z$1048576,MATCH($A687,'Hoja de Trabajo para listado'!$A$155:$A$1048576,0),MATCH((CUADRO!O$5&amp;$E687),'Hoja de Trabajo para listado'!$A$151:$Z$151,0)),0)+IFERROR(INDEX('Hoja de Trabajo para listado'!$AB$155:$BA$1048576,MATCH($A687,'Hoja de Trabajo para listado'!$AB$155:$AB$1048576,0),MATCH((CUADRO!O$5&amp;$E687),'Hoja de Trabajo para listado'!$AB$151:$BA$151,0)),0)+IFERROR(INDEX('Hoja de Trabajo para listado'!$BC$155:$CB$1048576,MATCH($A687,'Hoja de Trabajo para listado'!$BC$155:$BC$1048576,0),MATCH((CUADRO!O$5&amp;$E687),'Hoja de Trabajo para listado'!$BC$151:$CB$151,0)),0)+IFERROR(INDEX('Hoja de Trabajo para listado'!$DE$153:$DG$274,MATCH($A687,'Hoja de Trabajo para listado'!$DE$153:$DE$1048576,0),MATCH((CUADRO!O$5&amp;$E687),'Hoja de Trabajo para listado'!$DE$151:$DG$151,0)),0)+IFERROR(INDEX('Hoja de Trabajo para listado'!$CD$155:$DC$1048576,MATCH($A687,'Hoja de Trabajo para listado'!$CD$155:$CD$1048576,0),MATCH((CUADRO!O$5&amp;$E687),'Hoja de Trabajo para listado'!$CD$151:$DC$151,0)),0)</f>
        <v>0</v>
      </c>
      <c r="P687" s="243">
        <f ca="1">+IFERROR(INDEX('Hoja de Trabajo para listado'!$A$155:$Z$1048576,MATCH($A687,'Hoja de Trabajo para listado'!$A$155:$A$1048576,0),MATCH((CUADRO!P$5&amp;$E687),'Hoja de Trabajo para listado'!$A$151:$Z$151,0)),0)+IFERROR(INDEX('Hoja de Trabajo para listado'!$AB$155:$BA$1048576,MATCH($A687,'Hoja de Trabajo para listado'!$AB$155:$AB$1048576,0),MATCH((CUADRO!P$5&amp;$E687),'Hoja de Trabajo para listado'!$AB$151:$BA$151,0)),0)+IFERROR(INDEX('Hoja de Trabajo para listado'!$BC$155:$CB$1048576,MATCH($A687,'Hoja de Trabajo para listado'!$BC$155:$BC$1048576,0),MATCH((CUADRO!P$5&amp;$E687),'Hoja de Trabajo para listado'!$BC$151:$CB$151,0)),0)+IFERROR(INDEX('Hoja de Trabajo para listado'!$DE$153:$DG$274,MATCH($A687,'Hoja de Trabajo para listado'!$DE$153:$DE$1048576,0),MATCH((CUADRO!P$5&amp;$E687),'Hoja de Trabajo para listado'!$DE$151:$DG$151,0)),0)+IFERROR(INDEX('Hoja de Trabajo para listado'!$CD$155:$DC$1048576,MATCH($A687,'Hoja de Trabajo para listado'!$CD$155:$CD$1048576,0),MATCH((CUADRO!P$5&amp;$E687),'Hoja de Trabajo para listado'!$CD$151:$DC$151,0)),0)</f>
        <v>0</v>
      </c>
      <c r="Q687" s="243">
        <f ca="1">+IFERROR(INDEX('Hoja de Trabajo para listado'!$A$155:$Z$1048576,MATCH($A687,'Hoja de Trabajo para listado'!$A$155:$A$1048576,0),MATCH((CUADRO!Q$5&amp;$E687),'Hoja de Trabajo para listado'!$A$151:$Z$151,0)),0)+IFERROR(INDEX('Hoja de Trabajo para listado'!$AB$155:$BA$1048576,MATCH($A687,'Hoja de Trabajo para listado'!$AB$155:$AB$1048576,0),MATCH((CUADRO!Q$5&amp;$E687),'Hoja de Trabajo para listado'!$AB$151:$BA$151,0)),0)+IFERROR(INDEX('Hoja de Trabajo para listado'!$BC$155:$CB$1048576,MATCH($A687,'Hoja de Trabajo para listado'!$BC$155:$BC$1048576,0),MATCH((CUADRO!Q$5&amp;$E687),'Hoja de Trabajo para listado'!$BC$151:$CB$151,0)),0)+IFERROR(INDEX('Hoja de Trabajo para listado'!$DE$153:$DG$274,MATCH($A687,'Hoja de Trabajo para listado'!$DE$153:$DE$1048576,0),MATCH((CUADRO!Q$5&amp;$E687),'Hoja de Trabajo para listado'!$DE$151:$DG$151,0)),0)+IFERROR(INDEX('Hoja de Trabajo para listado'!$CD$155:$DC$1048576,MATCH($A687,'Hoja de Trabajo para listado'!$CD$155:$CD$1048576,0),MATCH((CUADRO!Q$5&amp;$E687),'Hoja de Trabajo para listado'!$CD$151:$DC$151,0)),0)</f>
        <v>0</v>
      </c>
      <c r="R687" s="243">
        <f t="shared" ca="1" si="23"/>
        <v>0</v>
      </c>
      <c r="S687" s="249">
        <f ca="1">+R686+R687</f>
        <v>0</v>
      </c>
      <c r="T687" s="243">
        <f ca="1">+S687</f>
        <v>0</v>
      </c>
      <c r="U687" s="242">
        <f t="shared" si="24"/>
        <v>2</v>
      </c>
      <c r="V687" s="333" t="str">
        <f>+VLOOKUP(A687,bd_lista!$A$3:$E$590,5,FALSE)</f>
        <v>Gobiernos Autonomos Municipales</v>
      </c>
      <c r="W687" s="384"/>
      <c r="X687" s="242">
        <f>+VLOOKUP(A687,[3]Sheet1!$A$13:$D$744,4,FALSE)</f>
        <v>0</v>
      </c>
      <c r="Y687" s="242" t="e">
        <f>+VLOOKUP(X687,bd_lista!$A$3:$C$590,3,FALSE)</f>
        <v>#N/A</v>
      </c>
      <c r="Z687" s="292"/>
      <c r="AA687" s="293"/>
    </row>
    <row r="688" spans="1:27" customFormat="1" ht="15" hidden="1" customHeight="1">
      <c r="A688" s="32">
        <v>1310</v>
      </c>
      <c r="B688" s="388">
        <f>+A688</f>
        <v>1310</v>
      </c>
      <c r="C688" s="247" t="str">
        <f>+VLOOKUP(A688,bd_lista!$A$3:$C$590,3,FALSE)</f>
        <v>Gobierno Autónomo Municipal de Independencia</v>
      </c>
      <c r="D688" s="385" t="str">
        <f>+C688</f>
        <v>Gobierno Autónomo Municipal de Independencia</v>
      </c>
      <c r="E688" s="242" t="s">
        <v>1304</v>
      </c>
      <c r="F688" s="243">
        <f ca="1">+IFERROR(INDEX('Hoja de Trabajo para listado'!$A$155:$Z$1048576,MATCH($A688,'Hoja de Trabajo para listado'!$A$155:$A$1048576,0),MATCH((CUADRO!F$5&amp;$E688),'Hoja de Trabajo para listado'!$A$151:$Z$151,0)),0)+IFERROR(INDEX('Hoja de Trabajo para listado'!$AB$155:$BA$1048576,MATCH($A688,'Hoja de Trabajo para listado'!$AB$155:$AB$1048576,0),MATCH((CUADRO!F$5&amp;$E688),'Hoja de Trabajo para listado'!$AB$151:$BA$151,0)),0)+IFERROR(INDEX('Hoja de Trabajo para listado'!$BC$155:$CB$1048576,MATCH($A688,'Hoja de Trabajo para listado'!$BC$155:$BC$1048576,0),MATCH((CUADRO!F$5&amp;$E688),'Hoja de Trabajo para listado'!$BC$151:$CB$151,0)),0)+IFERROR(INDEX('Hoja de Trabajo para listado'!$DE$153:$DG$274,MATCH($A688,'Hoja de Trabajo para listado'!$DE$153:$DE$1048576,0),MATCH((CUADRO!F$5&amp;$E688),'Hoja de Trabajo para listado'!$DE$151:$DG$151,0)),0)+IFERROR(INDEX('Hoja de Trabajo para listado'!$CD$155:$DC$1048576,MATCH($A688,'Hoja de Trabajo para listado'!$CD$155:$CD$1048576,0),MATCH((CUADRO!F$5&amp;$E688),'Hoja de Trabajo para listado'!$CD$151:$DC$151,0)),0)</f>
        <v>0</v>
      </c>
      <c r="G688" s="243">
        <f ca="1">+IFERROR(INDEX('Hoja de Trabajo para listado'!$A$155:$Z$1048576,MATCH($A688,'Hoja de Trabajo para listado'!$A$155:$A$1048576,0),MATCH((CUADRO!G$5&amp;$E688),'Hoja de Trabajo para listado'!$A$151:$Z$151,0)),0)+IFERROR(INDEX('Hoja de Trabajo para listado'!$AB$155:$BA$1048576,MATCH($A688,'Hoja de Trabajo para listado'!$AB$155:$AB$1048576,0),MATCH((CUADRO!G$5&amp;$E688),'Hoja de Trabajo para listado'!$AB$151:$BA$151,0)),0)+IFERROR(INDEX('Hoja de Trabajo para listado'!$BC$155:$CB$1048576,MATCH($A688,'Hoja de Trabajo para listado'!$BC$155:$BC$1048576,0),MATCH((CUADRO!G$5&amp;$E688),'Hoja de Trabajo para listado'!$BC$151:$CB$151,0)),0)+IFERROR(INDEX('Hoja de Trabajo para listado'!$DE$153:$DG$274,MATCH($A688,'Hoja de Trabajo para listado'!$DE$153:$DE$1048576,0),MATCH((CUADRO!G$5&amp;$E688),'Hoja de Trabajo para listado'!$DE$151:$DG$151,0)),0)+IFERROR(INDEX('Hoja de Trabajo para listado'!$CD$155:$DC$1048576,MATCH($A688,'Hoja de Trabajo para listado'!$CD$155:$CD$1048576,0),MATCH((CUADRO!G$5&amp;$E688),'Hoja de Trabajo para listado'!$CD$151:$DC$151,0)),0)</f>
        <v>0</v>
      </c>
      <c r="H688" s="243">
        <f ca="1">+IFERROR(INDEX('Hoja de Trabajo para listado'!$A$155:$Z$1048576,MATCH($A688,'Hoja de Trabajo para listado'!$A$155:$A$1048576,0),MATCH((CUADRO!H$5&amp;$E688),'Hoja de Trabajo para listado'!$A$151:$Z$151,0)),0)+IFERROR(INDEX('Hoja de Trabajo para listado'!$AB$155:$BA$1048576,MATCH($A688,'Hoja de Trabajo para listado'!$AB$155:$AB$1048576,0),MATCH((CUADRO!H$5&amp;$E688),'Hoja de Trabajo para listado'!$AB$151:$BA$151,0)),0)+IFERROR(INDEX('Hoja de Trabajo para listado'!$BC$155:$CB$1048576,MATCH($A688,'Hoja de Trabajo para listado'!$BC$155:$BC$1048576,0),MATCH((CUADRO!H$5&amp;$E688),'Hoja de Trabajo para listado'!$BC$151:$CB$151,0)),0)+IFERROR(INDEX('Hoja de Trabajo para listado'!$DE$153:$DG$274,MATCH($A688,'Hoja de Trabajo para listado'!$DE$153:$DE$1048576,0),MATCH((CUADRO!H$5&amp;$E688),'Hoja de Trabajo para listado'!$DE$151:$DG$151,0)),0)+IFERROR(INDEX('Hoja de Trabajo para listado'!$CD$155:$DC$1048576,MATCH($A688,'Hoja de Trabajo para listado'!$CD$155:$CD$1048576,0),MATCH((CUADRO!H$5&amp;$E688),'Hoja de Trabajo para listado'!$CD$151:$DC$151,0)),0)</f>
        <v>0</v>
      </c>
      <c r="I688" s="243">
        <f ca="1">+IFERROR(INDEX('Hoja de Trabajo para listado'!$A$155:$Z$1048576,MATCH($A688,'Hoja de Trabajo para listado'!$A$155:$A$1048576,0),MATCH((CUADRO!I$5&amp;$E688),'Hoja de Trabajo para listado'!$A$151:$Z$151,0)),0)+IFERROR(INDEX('Hoja de Trabajo para listado'!$AB$155:$BA$1048576,MATCH($A688,'Hoja de Trabajo para listado'!$AB$155:$AB$1048576,0),MATCH((CUADRO!I$5&amp;$E688),'Hoja de Trabajo para listado'!$AB$151:$BA$151,0)),0)+IFERROR(INDEX('Hoja de Trabajo para listado'!$BC$155:$CB$1048576,MATCH($A688,'Hoja de Trabajo para listado'!$BC$155:$BC$1048576,0),MATCH((CUADRO!I$5&amp;$E688),'Hoja de Trabajo para listado'!$BC$151:$CB$151,0)),0)+IFERROR(INDEX('Hoja de Trabajo para listado'!$DE$153:$DG$274,MATCH($A688,'Hoja de Trabajo para listado'!$DE$153:$DE$1048576,0),MATCH((CUADRO!I$5&amp;$E688),'Hoja de Trabajo para listado'!$DE$151:$DG$151,0)),0)+IFERROR(INDEX('Hoja de Trabajo para listado'!$CD$155:$DC$1048576,MATCH($A688,'Hoja de Trabajo para listado'!$CD$155:$CD$1048576,0),MATCH((CUADRO!I$5&amp;$E688),'Hoja de Trabajo para listado'!$CD$151:$DC$151,0)),0)</f>
        <v>0</v>
      </c>
      <c r="J688" s="243">
        <f ca="1">+IFERROR(INDEX('Hoja de Trabajo para listado'!$A$155:$Z$1048576,MATCH($A688,'Hoja de Trabajo para listado'!$A$155:$A$1048576,0),MATCH((CUADRO!J$5&amp;$E688),'Hoja de Trabajo para listado'!$A$151:$Z$151,0)),0)+IFERROR(INDEX('Hoja de Trabajo para listado'!$AB$155:$BA$1048576,MATCH($A688,'Hoja de Trabajo para listado'!$AB$155:$AB$1048576,0),MATCH((CUADRO!J$5&amp;$E688),'Hoja de Trabajo para listado'!$AB$151:$BA$151,0)),0)+IFERROR(INDEX('Hoja de Trabajo para listado'!$BC$155:$CB$1048576,MATCH($A688,'Hoja de Trabajo para listado'!$BC$155:$BC$1048576,0),MATCH((CUADRO!J$5&amp;$E688),'Hoja de Trabajo para listado'!$BC$151:$CB$151,0)),0)+IFERROR(INDEX('Hoja de Trabajo para listado'!$DE$153:$DG$274,MATCH($A688,'Hoja de Trabajo para listado'!$DE$153:$DE$1048576,0),MATCH((CUADRO!J$5&amp;$E688),'Hoja de Trabajo para listado'!$DE$151:$DG$151,0)),0)+IFERROR(INDEX('Hoja de Trabajo para listado'!$CD$155:$DC$1048576,MATCH($A688,'Hoja de Trabajo para listado'!$CD$155:$CD$1048576,0),MATCH((CUADRO!J$5&amp;$E688),'Hoja de Trabajo para listado'!$CD$151:$DC$151,0)),0)</f>
        <v>0</v>
      </c>
      <c r="K688" s="243">
        <f ca="1">+IFERROR(INDEX('Hoja de Trabajo para listado'!$A$155:$Z$1048576,MATCH($A688,'Hoja de Trabajo para listado'!$A$155:$A$1048576,0),MATCH((CUADRO!K$5&amp;$E688),'Hoja de Trabajo para listado'!$A$151:$Z$151,0)),0)+IFERROR(INDEX('Hoja de Trabajo para listado'!$AB$155:$BA$1048576,MATCH($A688,'Hoja de Trabajo para listado'!$AB$155:$AB$1048576,0),MATCH((CUADRO!K$5&amp;$E688),'Hoja de Trabajo para listado'!$AB$151:$BA$151,0)),0)+IFERROR(INDEX('Hoja de Trabajo para listado'!$BC$155:$CB$1048576,MATCH($A688,'Hoja de Trabajo para listado'!$BC$155:$BC$1048576,0),MATCH((CUADRO!K$5&amp;$E688),'Hoja de Trabajo para listado'!$BC$151:$CB$151,0)),0)+IFERROR(INDEX('Hoja de Trabajo para listado'!$DE$153:$DG$274,MATCH($A688,'Hoja de Trabajo para listado'!$DE$153:$DE$1048576,0),MATCH((CUADRO!K$5&amp;$E688),'Hoja de Trabajo para listado'!$DE$151:$DG$151,0)),0)+IFERROR(INDEX('Hoja de Trabajo para listado'!$CD$155:$DC$1048576,MATCH($A688,'Hoja de Trabajo para listado'!$CD$155:$CD$1048576,0),MATCH((CUADRO!K$5&amp;$E688),'Hoja de Trabajo para listado'!$CD$151:$DC$151,0)),0)</f>
        <v>0</v>
      </c>
      <c r="L688" s="243">
        <f ca="1">+IFERROR(INDEX('Hoja de Trabajo para listado'!$A$155:$Z$1048576,MATCH($A688,'Hoja de Trabajo para listado'!$A$155:$A$1048576,0),MATCH((CUADRO!L$5&amp;$E688),'Hoja de Trabajo para listado'!$A$151:$Z$151,0)),0)+IFERROR(INDEX('Hoja de Trabajo para listado'!$AB$155:$BA$1048576,MATCH($A688,'Hoja de Trabajo para listado'!$AB$155:$AB$1048576,0),MATCH((CUADRO!L$5&amp;$E688),'Hoja de Trabajo para listado'!$AB$151:$BA$151,0)),0)+IFERROR(INDEX('Hoja de Trabajo para listado'!$BC$155:$CB$1048576,MATCH($A688,'Hoja de Trabajo para listado'!$BC$155:$BC$1048576,0),MATCH((CUADRO!L$5&amp;$E688),'Hoja de Trabajo para listado'!$BC$151:$CB$151,0)),0)+IFERROR(INDEX('Hoja de Trabajo para listado'!$DE$153:$DG$274,MATCH($A688,'Hoja de Trabajo para listado'!$DE$153:$DE$1048576,0),MATCH((CUADRO!L$5&amp;$E688),'Hoja de Trabajo para listado'!$DE$151:$DG$151,0)),0)+IFERROR(INDEX('Hoja de Trabajo para listado'!$CD$155:$DC$1048576,MATCH($A688,'Hoja de Trabajo para listado'!$CD$155:$CD$1048576,0),MATCH((CUADRO!L$5&amp;$E688),'Hoja de Trabajo para listado'!$CD$151:$DC$151,0)),0)</f>
        <v>0</v>
      </c>
      <c r="M688" s="243">
        <f ca="1">+IFERROR(INDEX('Hoja de Trabajo para listado'!$A$155:$Z$1048576,MATCH($A688,'Hoja de Trabajo para listado'!$A$155:$A$1048576,0),MATCH((CUADRO!M$5&amp;$E688),'Hoja de Trabajo para listado'!$A$151:$Z$151,0)),0)+IFERROR(INDEX('Hoja de Trabajo para listado'!$AB$155:$BA$1048576,MATCH($A688,'Hoja de Trabajo para listado'!$AB$155:$AB$1048576,0),MATCH((CUADRO!M$5&amp;$E688),'Hoja de Trabajo para listado'!$AB$151:$BA$151,0)),0)+IFERROR(INDEX('Hoja de Trabajo para listado'!$BC$155:$CB$1048576,MATCH($A688,'Hoja de Trabajo para listado'!$BC$155:$BC$1048576,0),MATCH((CUADRO!M$5&amp;$E688),'Hoja de Trabajo para listado'!$BC$151:$CB$151,0)),0)+IFERROR(INDEX('Hoja de Trabajo para listado'!$DE$153:$DG$274,MATCH($A688,'Hoja de Trabajo para listado'!$DE$153:$DE$1048576,0),MATCH((CUADRO!M$5&amp;$E688),'Hoja de Trabajo para listado'!$DE$151:$DG$151,0)),0)+IFERROR(INDEX('Hoja de Trabajo para listado'!$CD$155:$DC$1048576,MATCH($A688,'Hoja de Trabajo para listado'!$CD$155:$CD$1048576,0),MATCH((CUADRO!M$5&amp;$E688),'Hoja de Trabajo para listado'!$CD$151:$DC$151,0)),0)</f>
        <v>0</v>
      </c>
      <c r="N688" s="243">
        <f ca="1">+IFERROR(INDEX('Hoja de Trabajo para listado'!$A$155:$Z$1048576,MATCH($A688,'Hoja de Trabajo para listado'!$A$155:$A$1048576,0),MATCH((CUADRO!N$5&amp;$E688),'Hoja de Trabajo para listado'!$A$151:$Z$151,0)),0)+IFERROR(INDEX('Hoja de Trabajo para listado'!$AB$155:$BA$1048576,MATCH($A688,'Hoja de Trabajo para listado'!$AB$155:$AB$1048576,0),MATCH((CUADRO!N$5&amp;$E688),'Hoja de Trabajo para listado'!$AB$151:$BA$151,0)),0)+IFERROR(INDEX('Hoja de Trabajo para listado'!$BC$155:$CB$1048576,MATCH($A688,'Hoja de Trabajo para listado'!$BC$155:$BC$1048576,0),MATCH((CUADRO!N$5&amp;$E688),'Hoja de Trabajo para listado'!$BC$151:$CB$151,0)),0)+IFERROR(INDEX('Hoja de Trabajo para listado'!$DE$153:$DG$274,MATCH($A688,'Hoja de Trabajo para listado'!$DE$153:$DE$1048576,0),MATCH((CUADRO!N$5&amp;$E688),'Hoja de Trabajo para listado'!$DE$151:$DG$151,0)),0)+IFERROR(INDEX('Hoja de Trabajo para listado'!$CD$155:$DC$1048576,MATCH($A688,'Hoja de Trabajo para listado'!$CD$155:$CD$1048576,0),MATCH((CUADRO!N$5&amp;$E688),'Hoja de Trabajo para listado'!$CD$151:$DC$151,0)),0)</f>
        <v>0</v>
      </c>
      <c r="O688" s="243">
        <f ca="1">+IFERROR(INDEX('Hoja de Trabajo para listado'!$A$155:$Z$1048576,MATCH($A688,'Hoja de Trabajo para listado'!$A$155:$A$1048576,0),MATCH((CUADRO!O$5&amp;$E688),'Hoja de Trabajo para listado'!$A$151:$Z$151,0)),0)+IFERROR(INDEX('Hoja de Trabajo para listado'!$AB$155:$BA$1048576,MATCH($A688,'Hoja de Trabajo para listado'!$AB$155:$AB$1048576,0),MATCH((CUADRO!O$5&amp;$E688),'Hoja de Trabajo para listado'!$AB$151:$BA$151,0)),0)+IFERROR(INDEX('Hoja de Trabajo para listado'!$BC$155:$CB$1048576,MATCH($A688,'Hoja de Trabajo para listado'!$BC$155:$BC$1048576,0),MATCH((CUADRO!O$5&amp;$E688),'Hoja de Trabajo para listado'!$BC$151:$CB$151,0)),0)+IFERROR(INDEX('Hoja de Trabajo para listado'!$DE$153:$DG$274,MATCH($A688,'Hoja de Trabajo para listado'!$DE$153:$DE$1048576,0),MATCH((CUADRO!O$5&amp;$E688),'Hoja de Trabajo para listado'!$DE$151:$DG$151,0)),0)+IFERROR(INDEX('Hoja de Trabajo para listado'!$CD$155:$DC$1048576,MATCH($A688,'Hoja de Trabajo para listado'!$CD$155:$CD$1048576,0),MATCH((CUADRO!O$5&amp;$E688),'Hoja de Trabajo para listado'!$CD$151:$DC$151,0)),0)</f>
        <v>0</v>
      </c>
      <c r="P688" s="243">
        <f ca="1">+IFERROR(INDEX('Hoja de Trabajo para listado'!$A$155:$Z$1048576,MATCH($A688,'Hoja de Trabajo para listado'!$A$155:$A$1048576,0),MATCH((CUADRO!P$5&amp;$E688),'Hoja de Trabajo para listado'!$A$151:$Z$151,0)),0)+IFERROR(INDEX('Hoja de Trabajo para listado'!$AB$155:$BA$1048576,MATCH($A688,'Hoja de Trabajo para listado'!$AB$155:$AB$1048576,0),MATCH((CUADRO!P$5&amp;$E688),'Hoja de Trabajo para listado'!$AB$151:$BA$151,0)),0)+IFERROR(INDEX('Hoja de Trabajo para listado'!$BC$155:$CB$1048576,MATCH($A688,'Hoja de Trabajo para listado'!$BC$155:$BC$1048576,0),MATCH((CUADRO!P$5&amp;$E688),'Hoja de Trabajo para listado'!$BC$151:$CB$151,0)),0)+IFERROR(INDEX('Hoja de Trabajo para listado'!$DE$153:$DG$274,MATCH($A688,'Hoja de Trabajo para listado'!$DE$153:$DE$1048576,0),MATCH((CUADRO!P$5&amp;$E688),'Hoja de Trabajo para listado'!$DE$151:$DG$151,0)),0)+IFERROR(INDEX('Hoja de Trabajo para listado'!$CD$155:$DC$1048576,MATCH($A688,'Hoja de Trabajo para listado'!$CD$155:$CD$1048576,0),MATCH((CUADRO!P$5&amp;$E688),'Hoja de Trabajo para listado'!$CD$151:$DC$151,0)),0)</f>
        <v>0</v>
      </c>
      <c r="Q688" s="243">
        <f ca="1">+IFERROR(INDEX('Hoja de Trabajo para listado'!$A$155:$Z$1048576,MATCH($A688,'Hoja de Trabajo para listado'!$A$155:$A$1048576,0),MATCH((CUADRO!Q$5&amp;$E688),'Hoja de Trabajo para listado'!$A$151:$Z$151,0)),0)+IFERROR(INDEX('Hoja de Trabajo para listado'!$AB$155:$BA$1048576,MATCH($A688,'Hoja de Trabajo para listado'!$AB$155:$AB$1048576,0),MATCH((CUADRO!Q$5&amp;$E688),'Hoja de Trabajo para listado'!$AB$151:$BA$151,0)),0)+IFERROR(INDEX('Hoja de Trabajo para listado'!$BC$155:$CB$1048576,MATCH($A688,'Hoja de Trabajo para listado'!$BC$155:$BC$1048576,0),MATCH((CUADRO!Q$5&amp;$E688),'Hoja de Trabajo para listado'!$BC$151:$CB$151,0)),0)+IFERROR(INDEX('Hoja de Trabajo para listado'!$DE$153:$DG$274,MATCH($A688,'Hoja de Trabajo para listado'!$DE$153:$DE$1048576,0),MATCH((CUADRO!Q$5&amp;$E688),'Hoja de Trabajo para listado'!$DE$151:$DG$151,0)),0)+IFERROR(INDEX('Hoja de Trabajo para listado'!$CD$155:$DC$1048576,MATCH($A688,'Hoja de Trabajo para listado'!$CD$155:$CD$1048576,0),MATCH((CUADRO!Q$5&amp;$E688),'Hoja de Trabajo para listado'!$CD$151:$DC$151,0)),0)</f>
        <v>0</v>
      </c>
      <c r="R688" s="243">
        <f t="shared" ca="1" si="23"/>
        <v>0</v>
      </c>
      <c r="S688" s="249"/>
      <c r="T688" s="243">
        <f ca="1">+T689</f>
        <v>0</v>
      </c>
      <c r="U688" s="242">
        <f t="shared" si="24"/>
        <v>1</v>
      </c>
      <c r="V688" s="333" t="str">
        <f>+VLOOKUP(A688,bd_lista!$A$3:$E$590,5,FALSE)</f>
        <v>Gobiernos Autonomos Municipales</v>
      </c>
      <c r="W688" s="383" t="str">
        <f>+V688</f>
        <v>Gobiernos Autonomos Municipales</v>
      </c>
      <c r="X688" s="242">
        <f>+VLOOKUP(A688,[3]Sheet1!$A$13:$D$744,4,FALSE)</f>
        <v>0</v>
      </c>
      <c r="Y688" s="242" t="e">
        <f>+VLOOKUP(X688,bd_lista!$A$3:$C$590,3,FALSE)</f>
        <v>#N/A</v>
      </c>
      <c r="Z688" s="294">
        <f>+X688</f>
        <v>0</v>
      </c>
      <c r="AA688" s="295" t="e">
        <f>+Y688</f>
        <v>#N/A</v>
      </c>
    </row>
    <row r="689" spans="1:27" customFormat="1" ht="15" hidden="1" customHeight="1">
      <c r="A689" s="32">
        <v>1310</v>
      </c>
      <c r="B689" s="389"/>
      <c r="C689" s="247" t="str">
        <f>+VLOOKUP(A689,bd_lista!$A$3:$C$590,3,FALSE)</f>
        <v>Gobierno Autónomo Municipal de Independencia</v>
      </c>
      <c r="D689" s="386"/>
      <c r="E689" s="244" t="s">
        <v>1305</v>
      </c>
      <c r="F689" s="243">
        <f ca="1">+IFERROR(INDEX('Hoja de Trabajo para listado'!$A$155:$Z$1048576,MATCH($A689,'Hoja de Trabajo para listado'!$A$155:$A$1048576,0),MATCH((CUADRO!F$5&amp;$E689),'Hoja de Trabajo para listado'!$A$151:$Z$151,0)),0)+IFERROR(INDEX('Hoja de Trabajo para listado'!$AB$155:$BA$1048576,MATCH($A689,'Hoja de Trabajo para listado'!$AB$155:$AB$1048576,0),MATCH((CUADRO!F$5&amp;$E689),'Hoja de Trabajo para listado'!$AB$151:$BA$151,0)),0)+IFERROR(INDEX('Hoja de Trabajo para listado'!$BC$155:$CB$1048576,MATCH($A689,'Hoja de Trabajo para listado'!$BC$155:$BC$1048576,0),MATCH((CUADRO!F$5&amp;$E689),'Hoja de Trabajo para listado'!$BC$151:$CB$151,0)),0)+IFERROR(INDEX('Hoja de Trabajo para listado'!$DE$153:$DG$274,MATCH($A689,'Hoja de Trabajo para listado'!$DE$153:$DE$1048576,0),MATCH((CUADRO!F$5&amp;$E689),'Hoja de Trabajo para listado'!$DE$151:$DG$151,0)),0)+IFERROR(INDEX('Hoja de Trabajo para listado'!$CD$155:$DC$1048576,MATCH($A689,'Hoja de Trabajo para listado'!$CD$155:$CD$1048576,0),MATCH((CUADRO!F$5&amp;$E689),'Hoja de Trabajo para listado'!$CD$151:$DC$151,0)),0)</f>
        <v>0</v>
      </c>
      <c r="G689" s="243">
        <f ca="1">+IFERROR(INDEX('Hoja de Trabajo para listado'!$A$155:$Z$1048576,MATCH($A689,'Hoja de Trabajo para listado'!$A$155:$A$1048576,0),MATCH((CUADRO!G$5&amp;$E689),'Hoja de Trabajo para listado'!$A$151:$Z$151,0)),0)+IFERROR(INDEX('Hoja de Trabajo para listado'!$AB$155:$BA$1048576,MATCH($A689,'Hoja de Trabajo para listado'!$AB$155:$AB$1048576,0),MATCH((CUADRO!G$5&amp;$E689),'Hoja de Trabajo para listado'!$AB$151:$BA$151,0)),0)+IFERROR(INDEX('Hoja de Trabajo para listado'!$BC$155:$CB$1048576,MATCH($A689,'Hoja de Trabajo para listado'!$BC$155:$BC$1048576,0),MATCH((CUADRO!G$5&amp;$E689),'Hoja de Trabajo para listado'!$BC$151:$CB$151,0)),0)+IFERROR(INDEX('Hoja de Trabajo para listado'!$DE$153:$DG$274,MATCH($A689,'Hoja de Trabajo para listado'!$DE$153:$DE$1048576,0),MATCH((CUADRO!G$5&amp;$E689),'Hoja de Trabajo para listado'!$DE$151:$DG$151,0)),0)+IFERROR(INDEX('Hoja de Trabajo para listado'!$CD$155:$DC$1048576,MATCH($A689,'Hoja de Trabajo para listado'!$CD$155:$CD$1048576,0),MATCH((CUADRO!G$5&amp;$E689),'Hoja de Trabajo para listado'!$CD$151:$DC$151,0)),0)</f>
        <v>0</v>
      </c>
      <c r="H689" s="243">
        <f ca="1">+IFERROR(INDEX('Hoja de Trabajo para listado'!$A$155:$Z$1048576,MATCH($A689,'Hoja de Trabajo para listado'!$A$155:$A$1048576,0),MATCH((CUADRO!H$5&amp;$E689),'Hoja de Trabajo para listado'!$A$151:$Z$151,0)),0)+IFERROR(INDEX('Hoja de Trabajo para listado'!$AB$155:$BA$1048576,MATCH($A689,'Hoja de Trabajo para listado'!$AB$155:$AB$1048576,0),MATCH((CUADRO!H$5&amp;$E689),'Hoja de Trabajo para listado'!$AB$151:$BA$151,0)),0)+IFERROR(INDEX('Hoja de Trabajo para listado'!$BC$155:$CB$1048576,MATCH($A689,'Hoja de Trabajo para listado'!$BC$155:$BC$1048576,0),MATCH((CUADRO!H$5&amp;$E689),'Hoja de Trabajo para listado'!$BC$151:$CB$151,0)),0)+IFERROR(INDEX('Hoja de Trabajo para listado'!$DE$153:$DG$274,MATCH($A689,'Hoja de Trabajo para listado'!$DE$153:$DE$1048576,0),MATCH((CUADRO!H$5&amp;$E689),'Hoja de Trabajo para listado'!$DE$151:$DG$151,0)),0)+IFERROR(INDEX('Hoja de Trabajo para listado'!$CD$155:$DC$1048576,MATCH($A689,'Hoja de Trabajo para listado'!$CD$155:$CD$1048576,0),MATCH((CUADRO!H$5&amp;$E689),'Hoja de Trabajo para listado'!$CD$151:$DC$151,0)),0)</f>
        <v>0</v>
      </c>
      <c r="I689" s="243">
        <f ca="1">+IFERROR(INDEX('Hoja de Trabajo para listado'!$A$155:$Z$1048576,MATCH($A689,'Hoja de Trabajo para listado'!$A$155:$A$1048576,0),MATCH((CUADRO!I$5&amp;$E689),'Hoja de Trabajo para listado'!$A$151:$Z$151,0)),0)+IFERROR(INDEX('Hoja de Trabajo para listado'!$AB$155:$BA$1048576,MATCH($A689,'Hoja de Trabajo para listado'!$AB$155:$AB$1048576,0),MATCH((CUADRO!I$5&amp;$E689),'Hoja de Trabajo para listado'!$AB$151:$BA$151,0)),0)+IFERROR(INDEX('Hoja de Trabajo para listado'!$BC$155:$CB$1048576,MATCH($A689,'Hoja de Trabajo para listado'!$BC$155:$BC$1048576,0),MATCH((CUADRO!I$5&amp;$E689),'Hoja de Trabajo para listado'!$BC$151:$CB$151,0)),0)+IFERROR(INDEX('Hoja de Trabajo para listado'!$DE$153:$DG$274,MATCH($A689,'Hoja de Trabajo para listado'!$DE$153:$DE$1048576,0),MATCH((CUADRO!I$5&amp;$E689),'Hoja de Trabajo para listado'!$DE$151:$DG$151,0)),0)+IFERROR(INDEX('Hoja de Trabajo para listado'!$CD$155:$DC$1048576,MATCH($A689,'Hoja de Trabajo para listado'!$CD$155:$CD$1048576,0),MATCH((CUADRO!I$5&amp;$E689),'Hoja de Trabajo para listado'!$CD$151:$DC$151,0)),0)</f>
        <v>0</v>
      </c>
      <c r="J689" s="243">
        <f ca="1">+IFERROR(INDEX('Hoja de Trabajo para listado'!$A$155:$Z$1048576,MATCH($A689,'Hoja de Trabajo para listado'!$A$155:$A$1048576,0),MATCH((CUADRO!J$5&amp;$E689),'Hoja de Trabajo para listado'!$A$151:$Z$151,0)),0)+IFERROR(INDEX('Hoja de Trabajo para listado'!$AB$155:$BA$1048576,MATCH($A689,'Hoja de Trabajo para listado'!$AB$155:$AB$1048576,0),MATCH((CUADRO!J$5&amp;$E689),'Hoja de Trabajo para listado'!$AB$151:$BA$151,0)),0)+IFERROR(INDEX('Hoja de Trabajo para listado'!$BC$155:$CB$1048576,MATCH($A689,'Hoja de Trabajo para listado'!$BC$155:$BC$1048576,0),MATCH((CUADRO!J$5&amp;$E689),'Hoja de Trabajo para listado'!$BC$151:$CB$151,0)),0)+IFERROR(INDEX('Hoja de Trabajo para listado'!$DE$153:$DG$274,MATCH($A689,'Hoja de Trabajo para listado'!$DE$153:$DE$1048576,0),MATCH((CUADRO!J$5&amp;$E689),'Hoja de Trabajo para listado'!$DE$151:$DG$151,0)),0)+IFERROR(INDEX('Hoja de Trabajo para listado'!$CD$155:$DC$1048576,MATCH($A689,'Hoja de Trabajo para listado'!$CD$155:$CD$1048576,0),MATCH((CUADRO!J$5&amp;$E689),'Hoja de Trabajo para listado'!$CD$151:$DC$151,0)),0)</f>
        <v>0</v>
      </c>
      <c r="K689" s="243">
        <f ca="1">+IFERROR(INDEX('Hoja de Trabajo para listado'!$A$155:$Z$1048576,MATCH($A689,'Hoja de Trabajo para listado'!$A$155:$A$1048576,0),MATCH((CUADRO!K$5&amp;$E689),'Hoja de Trabajo para listado'!$A$151:$Z$151,0)),0)+IFERROR(INDEX('Hoja de Trabajo para listado'!$AB$155:$BA$1048576,MATCH($A689,'Hoja de Trabajo para listado'!$AB$155:$AB$1048576,0),MATCH((CUADRO!K$5&amp;$E689),'Hoja de Trabajo para listado'!$AB$151:$BA$151,0)),0)+IFERROR(INDEX('Hoja de Trabajo para listado'!$BC$155:$CB$1048576,MATCH($A689,'Hoja de Trabajo para listado'!$BC$155:$BC$1048576,0),MATCH((CUADRO!K$5&amp;$E689),'Hoja de Trabajo para listado'!$BC$151:$CB$151,0)),0)+IFERROR(INDEX('Hoja de Trabajo para listado'!$DE$153:$DG$274,MATCH($A689,'Hoja de Trabajo para listado'!$DE$153:$DE$1048576,0),MATCH((CUADRO!K$5&amp;$E689),'Hoja de Trabajo para listado'!$DE$151:$DG$151,0)),0)+IFERROR(INDEX('Hoja de Trabajo para listado'!$CD$155:$DC$1048576,MATCH($A689,'Hoja de Trabajo para listado'!$CD$155:$CD$1048576,0),MATCH((CUADRO!K$5&amp;$E689),'Hoja de Trabajo para listado'!$CD$151:$DC$151,0)),0)</f>
        <v>0</v>
      </c>
      <c r="L689" s="243">
        <f ca="1">+IFERROR(INDEX('Hoja de Trabajo para listado'!$A$155:$Z$1048576,MATCH($A689,'Hoja de Trabajo para listado'!$A$155:$A$1048576,0),MATCH((CUADRO!L$5&amp;$E689),'Hoja de Trabajo para listado'!$A$151:$Z$151,0)),0)+IFERROR(INDEX('Hoja de Trabajo para listado'!$AB$155:$BA$1048576,MATCH($A689,'Hoja de Trabajo para listado'!$AB$155:$AB$1048576,0),MATCH((CUADRO!L$5&amp;$E689),'Hoja de Trabajo para listado'!$AB$151:$BA$151,0)),0)+IFERROR(INDEX('Hoja de Trabajo para listado'!$BC$155:$CB$1048576,MATCH($A689,'Hoja de Trabajo para listado'!$BC$155:$BC$1048576,0),MATCH((CUADRO!L$5&amp;$E689),'Hoja de Trabajo para listado'!$BC$151:$CB$151,0)),0)+IFERROR(INDEX('Hoja de Trabajo para listado'!$DE$153:$DG$274,MATCH($A689,'Hoja de Trabajo para listado'!$DE$153:$DE$1048576,0),MATCH((CUADRO!L$5&amp;$E689),'Hoja de Trabajo para listado'!$DE$151:$DG$151,0)),0)+IFERROR(INDEX('Hoja de Trabajo para listado'!$CD$155:$DC$1048576,MATCH($A689,'Hoja de Trabajo para listado'!$CD$155:$CD$1048576,0),MATCH((CUADRO!L$5&amp;$E689),'Hoja de Trabajo para listado'!$CD$151:$DC$151,0)),0)</f>
        <v>0</v>
      </c>
      <c r="M689" s="243">
        <f ca="1">+IFERROR(INDEX('Hoja de Trabajo para listado'!$A$155:$Z$1048576,MATCH($A689,'Hoja de Trabajo para listado'!$A$155:$A$1048576,0),MATCH((CUADRO!M$5&amp;$E689),'Hoja de Trabajo para listado'!$A$151:$Z$151,0)),0)+IFERROR(INDEX('Hoja de Trabajo para listado'!$AB$155:$BA$1048576,MATCH($A689,'Hoja de Trabajo para listado'!$AB$155:$AB$1048576,0),MATCH((CUADRO!M$5&amp;$E689),'Hoja de Trabajo para listado'!$AB$151:$BA$151,0)),0)+IFERROR(INDEX('Hoja de Trabajo para listado'!$BC$155:$CB$1048576,MATCH($A689,'Hoja de Trabajo para listado'!$BC$155:$BC$1048576,0),MATCH((CUADRO!M$5&amp;$E689),'Hoja de Trabajo para listado'!$BC$151:$CB$151,0)),0)+IFERROR(INDEX('Hoja de Trabajo para listado'!$DE$153:$DG$274,MATCH($A689,'Hoja de Trabajo para listado'!$DE$153:$DE$1048576,0),MATCH((CUADRO!M$5&amp;$E689),'Hoja de Trabajo para listado'!$DE$151:$DG$151,0)),0)+IFERROR(INDEX('Hoja de Trabajo para listado'!$CD$155:$DC$1048576,MATCH($A689,'Hoja de Trabajo para listado'!$CD$155:$CD$1048576,0),MATCH((CUADRO!M$5&amp;$E689),'Hoja de Trabajo para listado'!$CD$151:$DC$151,0)),0)</f>
        <v>0</v>
      </c>
      <c r="N689" s="243">
        <f ca="1">+IFERROR(INDEX('Hoja de Trabajo para listado'!$A$155:$Z$1048576,MATCH($A689,'Hoja de Trabajo para listado'!$A$155:$A$1048576,0),MATCH((CUADRO!N$5&amp;$E689),'Hoja de Trabajo para listado'!$A$151:$Z$151,0)),0)+IFERROR(INDEX('Hoja de Trabajo para listado'!$AB$155:$BA$1048576,MATCH($A689,'Hoja de Trabajo para listado'!$AB$155:$AB$1048576,0),MATCH((CUADRO!N$5&amp;$E689),'Hoja de Trabajo para listado'!$AB$151:$BA$151,0)),0)+IFERROR(INDEX('Hoja de Trabajo para listado'!$BC$155:$CB$1048576,MATCH($A689,'Hoja de Trabajo para listado'!$BC$155:$BC$1048576,0),MATCH((CUADRO!N$5&amp;$E689),'Hoja de Trabajo para listado'!$BC$151:$CB$151,0)),0)+IFERROR(INDEX('Hoja de Trabajo para listado'!$DE$153:$DG$274,MATCH($A689,'Hoja de Trabajo para listado'!$DE$153:$DE$1048576,0),MATCH((CUADRO!N$5&amp;$E689),'Hoja de Trabajo para listado'!$DE$151:$DG$151,0)),0)+IFERROR(INDEX('Hoja de Trabajo para listado'!$CD$155:$DC$1048576,MATCH($A689,'Hoja de Trabajo para listado'!$CD$155:$CD$1048576,0),MATCH((CUADRO!N$5&amp;$E689),'Hoja de Trabajo para listado'!$CD$151:$DC$151,0)),0)</f>
        <v>0</v>
      </c>
      <c r="O689" s="243">
        <f ca="1">+IFERROR(INDEX('Hoja de Trabajo para listado'!$A$155:$Z$1048576,MATCH($A689,'Hoja de Trabajo para listado'!$A$155:$A$1048576,0),MATCH((CUADRO!O$5&amp;$E689),'Hoja de Trabajo para listado'!$A$151:$Z$151,0)),0)+IFERROR(INDEX('Hoja de Trabajo para listado'!$AB$155:$BA$1048576,MATCH($A689,'Hoja de Trabajo para listado'!$AB$155:$AB$1048576,0),MATCH((CUADRO!O$5&amp;$E689),'Hoja de Trabajo para listado'!$AB$151:$BA$151,0)),0)+IFERROR(INDEX('Hoja de Trabajo para listado'!$BC$155:$CB$1048576,MATCH($A689,'Hoja de Trabajo para listado'!$BC$155:$BC$1048576,0),MATCH((CUADRO!O$5&amp;$E689),'Hoja de Trabajo para listado'!$BC$151:$CB$151,0)),0)+IFERROR(INDEX('Hoja de Trabajo para listado'!$DE$153:$DG$274,MATCH($A689,'Hoja de Trabajo para listado'!$DE$153:$DE$1048576,0),MATCH((CUADRO!O$5&amp;$E689),'Hoja de Trabajo para listado'!$DE$151:$DG$151,0)),0)+IFERROR(INDEX('Hoja de Trabajo para listado'!$CD$155:$DC$1048576,MATCH($A689,'Hoja de Trabajo para listado'!$CD$155:$CD$1048576,0),MATCH((CUADRO!O$5&amp;$E689),'Hoja de Trabajo para listado'!$CD$151:$DC$151,0)),0)</f>
        <v>0</v>
      </c>
      <c r="P689" s="243">
        <f ca="1">+IFERROR(INDEX('Hoja de Trabajo para listado'!$A$155:$Z$1048576,MATCH($A689,'Hoja de Trabajo para listado'!$A$155:$A$1048576,0),MATCH((CUADRO!P$5&amp;$E689),'Hoja de Trabajo para listado'!$A$151:$Z$151,0)),0)+IFERROR(INDEX('Hoja de Trabajo para listado'!$AB$155:$BA$1048576,MATCH($A689,'Hoja de Trabajo para listado'!$AB$155:$AB$1048576,0),MATCH((CUADRO!P$5&amp;$E689),'Hoja de Trabajo para listado'!$AB$151:$BA$151,0)),0)+IFERROR(INDEX('Hoja de Trabajo para listado'!$BC$155:$CB$1048576,MATCH($A689,'Hoja de Trabajo para listado'!$BC$155:$BC$1048576,0),MATCH((CUADRO!P$5&amp;$E689),'Hoja de Trabajo para listado'!$BC$151:$CB$151,0)),0)+IFERROR(INDEX('Hoja de Trabajo para listado'!$DE$153:$DG$274,MATCH($A689,'Hoja de Trabajo para listado'!$DE$153:$DE$1048576,0),MATCH((CUADRO!P$5&amp;$E689),'Hoja de Trabajo para listado'!$DE$151:$DG$151,0)),0)+IFERROR(INDEX('Hoja de Trabajo para listado'!$CD$155:$DC$1048576,MATCH($A689,'Hoja de Trabajo para listado'!$CD$155:$CD$1048576,0),MATCH((CUADRO!P$5&amp;$E689),'Hoja de Trabajo para listado'!$CD$151:$DC$151,0)),0)</f>
        <v>0</v>
      </c>
      <c r="Q689" s="243">
        <f ca="1">+IFERROR(INDEX('Hoja de Trabajo para listado'!$A$155:$Z$1048576,MATCH($A689,'Hoja de Trabajo para listado'!$A$155:$A$1048576,0),MATCH((CUADRO!Q$5&amp;$E689),'Hoja de Trabajo para listado'!$A$151:$Z$151,0)),0)+IFERROR(INDEX('Hoja de Trabajo para listado'!$AB$155:$BA$1048576,MATCH($A689,'Hoja de Trabajo para listado'!$AB$155:$AB$1048576,0),MATCH((CUADRO!Q$5&amp;$E689),'Hoja de Trabajo para listado'!$AB$151:$BA$151,0)),0)+IFERROR(INDEX('Hoja de Trabajo para listado'!$BC$155:$CB$1048576,MATCH($A689,'Hoja de Trabajo para listado'!$BC$155:$BC$1048576,0),MATCH((CUADRO!Q$5&amp;$E689),'Hoja de Trabajo para listado'!$BC$151:$CB$151,0)),0)+IFERROR(INDEX('Hoja de Trabajo para listado'!$DE$153:$DG$274,MATCH($A689,'Hoja de Trabajo para listado'!$DE$153:$DE$1048576,0),MATCH((CUADRO!Q$5&amp;$E689),'Hoja de Trabajo para listado'!$DE$151:$DG$151,0)),0)+IFERROR(INDEX('Hoja de Trabajo para listado'!$CD$155:$DC$1048576,MATCH($A689,'Hoja de Trabajo para listado'!$CD$155:$CD$1048576,0),MATCH((CUADRO!Q$5&amp;$E689),'Hoja de Trabajo para listado'!$CD$151:$DC$151,0)),0)</f>
        <v>0</v>
      </c>
      <c r="R689" s="243">
        <f t="shared" ca="1" si="23"/>
        <v>0</v>
      </c>
      <c r="S689" s="249">
        <f ca="1">+R688+R689</f>
        <v>0</v>
      </c>
      <c r="T689" s="243">
        <f ca="1">+S689</f>
        <v>0</v>
      </c>
      <c r="U689" s="242">
        <f t="shared" si="24"/>
        <v>2</v>
      </c>
      <c r="V689" s="333" t="str">
        <f>+VLOOKUP(A689,bd_lista!$A$3:$E$590,5,FALSE)</f>
        <v>Gobiernos Autonomos Municipales</v>
      </c>
      <c r="W689" s="384"/>
      <c r="X689" s="242">
        <f>+VLOOKUP(A689,[3]Sheet1!$A$13:$D$744,4,FALSE)</f>
        <v>0</v>
      </c>
      <c r="Y689" s="242" t="e">
        <f>+VLOOKUP(X689,bd_lista!$A$3:$C$590,3,FALSE)</f>
        <v>#N/A</v>
      </c>
      <c r="Z689" s="292"/>
      <c r="AA689" s="293"/>
    </row>
    <row r="690" spans="1:27" customFormat="1" ht="15" hidden="1" customHeight="1">
      <c r="A690" s="32">
        <v>1311</v>
      </c>
      <c r="B690" s="388">
        <f>+A690</f>
        <v>1311</v>
      </c>
      <c r="C690" s="247" t="str">
        <f>+VLOOKUP(A690,bd_lista!$A$3:$C$590,3,FALSE)</f>
        <v>Gobierno Autónomo Municipal de Morochata</v>
      </c>
      <c r="D690" s="385" t="str">
        <f>+C690</f>
        <v>Gobierno Autónomo Municipal de Morochata</v>
      </c>
      <c r="E690" s="242" t="s">
        <v>1304</v>
      </c>
      <c r="F690" s="243">
        <f ca="1">+IFERROR(INDEX('Hoja de Trabajo para listado'!$A$155:$Z$1048576,MATCH($A690,'Hoja de Trabajo para listado'!$A$155:$A$1048576,0),MATCH((CUADRO!F$5&amp;$E690),'Hoja de Trabajo para listado'!$A$151:$Z$151,0)),0)+IFERROR(INDEX('Hoja de Trabajo para listado'!$AB$155:$BA$1048576,MATCH($A690,'Hoja de Trabajo para listado'!$AB$155:$AB$1048576,0),MATCH((CUADRO!F$5&amp;$E690),'Hoja de Trabajo para listado'!$AB$151:$BA$151,0)),0)+IFERROR(INDEX('Hoja de Trabajo para listado'!$BC$155:$CB$1048576,MATCH($A690,'Hoja de Trabajo para listado'!$BC$155:$BC$1048576,0),MATCH((CUADRO!F$5&amp;$E690),'Hoja de Trabajo para listado'!$BC$151:$CB$151,0)),0)+IFERROR(INDEX('Hoja de Trabajo para listado'!$DE$153:$DG$274,MATCH($A690,'Hoja de Trabajo para listado'!$DE$153:$DE$1048576,0),MATCH((CUADRO!F$5&amp;$E690),'Hoja de Trabajo para listado'!$DE$151:$DG$151,0)),0)+IFERROR(INDEX('Hoja de Trabajo para listado'!$CD$155:$DC$1048576,MATCH($A690,'Hoja de Trabajo para listado'!$CD$155:$CD$1048576,0),MATCH((CUADRO!F$5&amp;$E690),'Hoja de Trabajo para listado'!$CD$151:$DC$151,0)),0)</f>
        <v>0</v>
      </c>
      <c r="G690" s="243">
        <f ca="1">+IFERROR(INDEX('Hoja de Trabajo para listado'!$A$155:$Z$1048576,MATCH($A690,'Hoja de Trabajo para listado'!$A$155:$A$1048576,0),MATCH((CUADRO!G$5&amp;$E690),'Hoja de Trabajo para listado'!$A$151:$Z$151,0)),0)+IFERROR(INDEX('Hoja de Trabajo para listado'!$AB$155:$BA$1048576,MATCH($A690,'Hoja de Trabajo para listado'!$AB$155:$AB$1048576,0),MATCH((CUADRO!G$5&amp;$E690),'Hoja de Trabajo para listado'!$AB$151:$BA$151,0)),0)+IFERROR(INDEX('Hoja de Trabajo para listado'!$BC$155:$CB$1048576,MATCH($A690,'Hoja de Trabajo para listado'!$BC$155:$BC$1048576,0),MATCH((CUADRO!G$5&amp;$E690),'Hoja de Trabajo para listado'!$BC$151:$CB$151,0)),0)+IFERROR(INDEX('Hoja de Trabajo para listado'!$DE$153:$DG$274,MATCH($A690,'Hoja de Trabajo para listado'!$DE$153:$DE$1048576,0),MATCH((CUADRO!G$5&amp;$E690),'Hoja de Trabajo para listado'!$DE$151:$DG$151,0)),0)+IFERROR(INDEX('Hoja de Trabajo para listado'!$CD$155:$DC$1048576,MATCH($A690,'Hoja de Trabajo para listado'!$CD$155:$CD$1048576,0),MATCH((CUADRO!G$5&amp;$E690),'Hoja de Trabajo para listado'!$CD$151:$DC$151,0)),0)</f>
        <v>0</v>
      </c>
      <c r="H690" s="243">
        <f ca="1">+IFERROR(INDEX('Hoja de Trabajo para listado'!$A$155:$Z$1048576,MATCH($A690,'Hoja de Trabajo para listado'!$A$155:$A$1048576,0),MATCH((CUADRO!H$5&amp;$E690),'Hoja de Trabajo para listado'!$A$151:$Z$151,0)),0)+IFERROR(INDEX('Hoja de Trabajo para listado'!$AB$155:$BA$1048576,MATCH($A690,'Hoja de Trabajo para listado'!$AB$155:$AB$1048576,0),MATCH((CUADRO!H$5&amp;$E690),'Hoja de Trabajo para listado'!$AB$151:$BA$151,0)),0)+IFERROR(INDEX('Hoja de Trabajo para listado'!$BC$155:$CB$1048576,MATCH($A690,'Hoja de Trabajo para listado'!$BC$155:$BC$1048576,0),MATCH((CUADRO!H$5&amp;$E690),'Hoja de Trabajo para listado'!$BC$151:$CB$151,0)),0)+IFERROR(INDEX('Hoja de Trabajo para listado'!$DE$153:$DG$274,MATCH($A690,'Hoja de Trabajo para listado'!$DE$153:$DE$1048576,0),MATCH((CUADRO!H$5&amp;$E690),'Hoja de Trabajo para listado'!$DE$151:$DG$151,0)),0)+IFERROR(INDEX('Hoja de Trabajo para listado'!$CD$155:$DC$1048576,MATCH($A690,'Hoja de Trabajo para listado'!$CD$155:$CD$1048576,0),MATCH((CUADRO!H$5&amp;$E690),'Hoja de Trabajo para listado'!$CD$151:$DC$151,0)),0)</f>
        <v>0</v>
      </c>
      <c r="I690" s="243">
        <f ca="1">+IFERROR(INDEX('Hoja de Trabajo para listado'!$A$155:$Z$1048576,MATCH($A690,'Hoja de Trabajo para listado'!$A$155:$A$1048576,0),MATCH((CUADRO!I$5&amp;$E690),'Hoja de Trabajo para listado'!$A$151:$Z$151,0)),0)+IFERROR(INDEX('Hoja de Trabajo para listado'!$AB$155:$BA$1048576,MATCH($A690,'Hoja de Trabajo para listado'!$AB$155:$AB$1048576,0),MATCH((CUADRO!I$5&amp;$E690),'Hoja de Trabajo para listado'!$AB$151:$BA$151,0)),0)+IFERROR(INDEX('Hoja de Trabajo para listado'!$BC$155:$CB$1048576,MATCH($A690,'Hoja de Trabajo para listado'!$BC$155:$BC$1048576,0),MATCH((CUADRO!I$5&amp;$E690),'Hoja de Trabajo para listado'!$BC$151:$CB$151,0)),0)+IFERROR(INDEX('Hoja de Trabajo para listado'!$DE$153:$DG$274,MATCH($A690,'Hoja de Trabajo para listado'!$DE$153:$DE$1048576,0),MATCH((CUADRO!I$5&amp;$E690),'Hoja de Trabajo para listado'!$DE$151:$DG$151,0)),0)+IFERROR(INDEX('Hoja de Trabajo para listado'!$CD$155:$DC$1048576,MATCH($A690,'Hoja de Trabajo para listado'!$CD$155:$CD$1048576,0),MATCH((CUADRO!I$5&amp;$E690),'Hoja de Trabajo para listado'!$CD$151:$DC$151,0)),0)</f>
        <v>0</v>
      </c>
      <c r="J690" s="243">
        <f ca="1">+IFERROR(INDEX('Hoja de Trabajo para listado'!$A$155:$Z$1048576,MATCH($A690,'Hoja de Trabajo para listado'!$A$155:$A$1048576,0),MATCH((CUADRO!J$5&amp;$E690),'Hoja de Trabajo para listado'!$A$151:$Z$151,0)),0)+IFERROR(INDEX('Hoja de Trabajo para listado'!$AB$155:$BA$1048576,MATCH($A690,'Hoja de Trabajo para listado'!$AB$155:$AB$1048576,0),MATCH((CUADRO!J$5&amp;$E690),'Hoja de Trabajo para listado'!$AB$151:$BA$151,0)),0)+IFERROR(INDEX('Hoja de Trabajo para listado'!$BC$155:$CB$1048576,MATCH($A690,'Hoja de Trabajo para listado'!$BC$155:$BC$1048576,0),MATCH((CUADRO!J$5&amp;$E690),'Hoja de Trabajo para listado'!$BC$151:$CB$151,0)),0)+IFERROR(INDEX('Hoja de Trabajo para listado'!$DE$153:$DG$274,MATCH($A690,'Hoja de Trabajo para listado'!$DE$153:$DE$1048576,0),MATCH((CUADRO!J$5&amp;$E690),'Hoja de Trabajo para listado'!$DE$151:$DG$151,0)),0)+IFERROR(INDEX('Hoja de Trabajo para listado'!$CD$155:$DC$1048576,MATCH($A690,'Hoja de Trabajo para listado'!$CD$155:$CD$1048576,0),MATCH((CUADRO!J$5&amp;$E690),'Hoja de Trabajo para listado'!$CD$151:$DC$151,0)),0)</f>
        <v>0</v>
      </c>
      <c r="K690" s="243">
        <f ca="1">+IFERROR(INDEX('Hoja de Trabajo para listado'!$A$155:$Z$1048576,MATCH($A690,'Hoja de Trabajo para listado'!$A$155:$A$1048576,0),MATCH((CUADRO!K$5&amp;$E690),'Hoja de Trabajo para listado'!$A$151:$Z$151,0)),0)+IFERROR(INDEX('Hoja de Trabajo para listado'!$AB$155:$BA$1048576,MATCH($A690,'Hoja de Trabajo para listado'!$AB$155:$AB$1048576,0),MATCH((CUADRO!K$5&amp;$E690),'Hoja de Trabajo para listado'!$AB$151:$BA$151,0)),0)+IFERROR(INDEX('Hoja de Trabajo para listado'!$BC$155:$CB$1048576,MATCH($A690,'Hoja de Trabajo para listado'!$BC$155:$BC$1048576,0),MATCH((CUADRO!K$5&amp;$E690),'Hoja de Trabajo para listado'!$BC$151:$CB$151,0)),0)+IFERROR(INDEX('Hoja de Trabajo para listado'!$DE$153:$DG$274,MATCH($A690,'Hoja de Trabajo para listado'!$DE$153:$DE$1048576,0),MATCH((CUADRO!K$5&amp;$E690),'Hoja de Trabajo para listado'!$DE$151:$DG$151,0)),0)+IFERROR(INDEX('Hoja de Trabajo para listado'!$CD$155:$DC$1048576,MATCH($A690,'Hoja de Trabajo para listado'!$CD$155:$CD$1048576,0),MATCH((CUADRO!K$5&amp;$E690),'Hoja de Trabajo para listado'!$CD$151:$DC$151,0)),0)</f>
        <v>0</v>
      </c>
      <c r="L690" s="243">
        <f ca="1">+IFERROR(INDEX('Hoja de Trabajo para listado'!$A$155:$Z$1048576,MATCH($A690,'Hoja de Trabajo para listado'!$A$155:$A$1048576,0),MATCH((CUADRO!L$5&amp;$E690),'Hoja de Trabajo para listado'!$A$151:$Z$151,0)),0)+IFERROR(INDEX('Hoja de Trabajo para listado'!$AB$155:$BA$1048576,MATCH($A690,'Hoja de Trabajo para listado'!$AB$155:$AB$1048576,0),MATCH((CUADRO!L$5&amp;$E690),'Hoja de Trabajo para listado'!$AB$151:$BA$151,0)),0)+IFERROR(INDEX('Hoja de Trabajo para listado'!$BC$155:$CB$1048576,MATCH($A690,'Hoja de Trabajo para listado'!$BC$155:$BC$1048576,0),MATCH((CUADRO!L$5&amp;$E690),'Hoja de Trabajo para listado'!$BC$151:$CB$151,0)),0)+IFERROR(INDEX('Hoja de Trabajo para listado'!$DE$153:$DG$274,MATCH($A690,'Hoja de Trabajo para listado'!$DE$153:$DE$1048576,0),MATCH((CUADRO!L$5&amp;$E690),'Hoja de Trabajo para listado'!$DE$151:$DG$151,0)),0)+IFERROR(INDEX('Hoja de Trabajo para listado'!$CD$155:$DC$1048576,MATCH($A690,'Hoja de Trabajo para listado'!$CD$155:$CD$1048576,0),MATCH((CUADRO!L$5&amp;$E690),'Hoja de Trabajo para listado'!$CD$151:$DC$151,0)),0)</f>
        <v>0</v>
      </c>
      <c r="M690" s="243">
        <f ca="1">+IFERROR(INDEX('Hoja de Trabajo para listado'!$A$155:$Z$1048576,MATCH($A690,'Hoja de Trabajo para listado'!$A$155:$A$1048576,0),MATCH((CUADRO!M$5&amp;$E690),'Hoja de Trabajo para listado'!$A$151:$Z$151,0)),0)+IFERROR(INDEX('Hoja de Trabajo para listado'!$AB$155:$BA$1048576,MATCH($A690,'Hoja de Trabajo para listado'!$AB$155:$AB$1048576,0),MATCH((CUADRO!M$5&amp;$E690),'Hoja de Trabajo para listado'!$AB$151:$BA$151,0)),0)+IFERROR(INDEX('Hoja de Trabajo para listado'!$BC$155:$CB$1048576,MATCH($A690,'Hoja de Trabajo para listado'!$BC$155:$BC$1048576,0),MATCH((CUADRO!M$5&amp;$E690),'Hoja de Trabajo para listado'!$BC$151:$CB$151,0)),0)+IFERROR(INDEX('Hoja de Trabajo para listado'!$DE$153:$DG$274,MATCH($A690,'Hoja de Trabajo para listado'!$DE$153:$DE$1048576,0),MATCH((CUADRO!M$5&amp;$E690),'Hoja de Trabajo para listado'!$DE$151:$DG$151,0)),0)+IFERROR(INDEX('Hoja de Trabajo para listado'!$CD$155:$DC$1048576,MATCH($A690,'Hoja de Trabajo para listado'!$CD$155:$CD$1048576,0),MATCH((CUADRO!M$5&amp;$E690),'Hoja de Trabajo para listado'!$CD$151:$DC$151,0)),0)</f>
        <v>0</v>
      </c>
      <c r="N690" s="243">
        <f ca="1">+IFERROR(INDEX('Hoja de Trabajo para listado'!$A$155:$Z$1048576,MATCH($A690,'Hoja de Trabajo para listado'!$A$155:$A$1048576,0),MATCH((CUADRO!N$5&amp;$E690),'Hoja de Trabajo para listado'!$A$151:$Z$151,0)),0)+IFERROR(INDEX('Hoja de Trabajo para listado'!$AB$155:$BA$1048576,MATCH($A690,'Hoja de Trabajo para listado'!$AB$155:$AB$1048576,0),MATCH((CUADRO!N$5&amp;$E690),'Hoja de Trabajo para listado'!$AB$151:$BA$151,0)),0)+IFERROR(INDEX('Hoja de Trabajo para listado'!$BC$155:$CB$1048576,MATCH($A690,'Hoja de Trabajo para listado'!$BC$155:$BC$1048576,0),MATCH((CUADRO!N$5&amp;$E690),'Hoja de Trabajo para listado'!$BC$151:$CB$151,0)),0)+IFERROR(INDEX('Hoja de Trabajo para listado'!$DE$153:$DG$274,MATCH($A690,'Hoja de Trabajo para listado'!$DE$153:$DE$1048576,0),MATCH((CUADRO!N$5&amp;$E690),'Hoja de Trabajo para listado'!$DE$151:$DG$151,0)),0)+IFERROR(INDEX('Hoja de Trabajo para listado'!$CD$155:$DC$1048576,MATCH($A690,'Hoja de Trabajo para listado'!$CD$155:$CD$1048576,0),MATCH((CUADRO!N$5&amp;$E690),'Hoja de Trabajo para listado'!$CD$151:$DC$151,0)),0)</f>
        <v>0</v>
      </c>
      <c r="O690" s="243">
        <f ca="1">+IFERROR(INDEX('Hoja de Trabajo para listado'!$A$155:$Z$1048576,MATCH($A690,'Hoja de Trabajo para listado'!$A$155:$A$1048576,0),MATCH((CUADRO!O$5&amp;$E690),'Hoja de Trabajo para listado'!$A$151:$Z$151,0)),0)+IFERROR(INDEX('Hoja de Trabajo para listado'!$AB$155:$BA$1048576,MATCH($A690,'Hoja de Trabajo para listado'!$AB$155:$AB$1048576,0),MATCH((CUADRO!O$5&amp;$E690),'Hoja de Trabajo para listado'!$AB$151:$BA$151,0)),0)+IFERROR(INDEX('Hoja de Trabajo para listado'!$BC$155:$CB$1048576,MATCH($A690,'Hoja de Trabajo para listado'!$BC$155:$BC$1048576,0),MATCH((CUADRO!O$5&amp;$E690),'Hoja de Trabajo para listado'!$BC$151:$CB$151,0)),0)+IFERROR(INDEX('Hoja de Trabajo para listado'!$DE$153:$DG$274,MATCH($A690,'Hoja de Trabajo para listado'!$DE$153:$DE$1048576,0),MATCH((CUADRO!O$5&amp;$E690),'Hoja de Trabajo para listado'!$DE$151:$DG$151,0)),0)+IFERROR(INDEX('Hoja de Trabajo para listado'!$CD$155:$DC$1048576,MATCH($A690,'Hoja de Trabajo para listado'!$CD$155:$CD$1048576,0),MATCH((CUADRO!O$5&amp;$E690),'Hoja de Trabajo para listado'!$CD$151:$DC$151,0)),0)</f>
        <v>0</v>
      </c>
      <c r="P690" s="243">
        <f ca="1">+IFERROR(INDEX('Hoja de Trabajo para listado'!$A$155:$Z$1048576,MATCH($A690,'Hoja de Trabajo para listado'!$A$155:$A$1048576,0),MATCH((CUADRO!P$5&amp;$E690),'Hoja de Trabajo para listado'!$A$151:$Z$151,0)),0)+IFERROR(INDEX('Hoja de Trabajo para listado'!$AB$155:$BA$1048576,MATCH($A690,'Hoja de Trabajo para listado'!$AB$155:$AB$1048576,0),MATCH((CUADRO!P$5&amp;$E690),'Hoja de Trabajo para listado'!$AB$151:$BA$151,0)),0)+IFERROR(INDEX('Hoja de Trabajo para listado'!$BC$155:$CB$1048576,MATCH($A690,'Hoja de Trabajo para listado'!$BC$155:$BC$1048576,0),MATCH((CUADRO!P$5&amp;$E690),'Hoja de Trabajo para listado'!$BC$151:$CB$151,0)),0)+IFERROR(INDEX('Hoja de Trabajo para listado'!$DE$153:$DG$274,MATCH($A690,'Hoja de Trabajo para listado'!$DE$153:$DE$1048576,0),MATCH((CUADRO!P$5&amp;$E690),'Hoja de Trabajo para listado'!$DE$151:$DG$151,0)),0)+IFERROR(INDEX('Hoja de Trabajo para listado'!$CD$155:$DC$1048576,MATCH($A690,'Hoja de Trabajo para listado'!$CD$155:$CD$1048576,0),MATCH((CUADRO!P$5&amp;$E690),'Hoja de Trabajo para listado'!$CD$151:$DC$151,0)),0)</f>
        <v>0</v>
      </c>
      <c r="Q690" s="243">
        <f ca="1">+IFERROR(INDEX('Hoja de Trabajo para listado'!$A$155:$Z$1048576,MATCH($A690,'Hoja de Trabajo para listado'!$A$155:$A$1048576,0),MATCH((CUADRO!Q$5&amp;$E690),'Hoja de Trabajo para listado'!$A$151:$Z$151,0)),0)+IFERROR(INDEX('Hoja de Trabajo para listado'!$AB$155:$BA$1048576,MATCH($A690,'Hoja de Trabajo para listado'!$AB$155:$AB$1048576,0),MATCH((CUADRO!Q$5&amp;$E690),'Hoja de Trabajo para listado'!$AB$151:$BA$151,0)),0)+IFERROR(INDEX('Hoja de Trabajo para listado'!$BC$155:$CB$1048576,MATCH($A690,'Hoja de Trabajo para listado'!$BC$155:$BC$1048576,0),MATCH((CUADRO!Q$5&amp;$E690),'Hoja de Trabajo para listado'!$BC$151:$CB$151,0)),0)+IFERROR(INDEX('Hoja de Trabajo para listado'!$DE$153:$DG$274,MATCH($A690,'Hoja de Trabajo para listado'!$DE$153:$DE$1048576,0),MATCH((CUADRO!Q$5&amp;$E690),'Hoja de Trabajo para listado'!$DE$151:$DG$151,0)),0)+IFERROR(INDEX('Hoja de Trabajo para listado'!$CD$155:$DC$1048576,MATCH($A690,'Hoja de Trabajo para listado'!$CD$155:$CD$1048576,0),MATCH((CUADRO!Q$5&amp;$E690),'Hoja de Trabajo para listado'!$CD$151:$DC$151,0)),0)</f>
        <v>0</v>
      </c>
      <c r="R690" s="243">
        <f t="shared" ca="1" si="23"/>
        <v>0</v>
      </c>
      <c r="S690" s="249"/>
      <c r="T690" s="243">
        <f ca="1">+T691</f>
        <v>0</v>
      </c>
      <c r="U690" s="242">
        <f t="shared" si="24"/>
        <v>1</v>
      </c>
      <c r="V690" s="333" t="str">
        <f>+VLOOKUP(A690,bd_lista!$A$3:$E$590,5,FALSE)</f>
        <v>Gobiernos Autonomos Municipales</v>
      </c>
      <c r="W690" s="383" t="str">
        <f>+V690</f>
        <v>Gobiernos Autonomos Municipales</v>
      </c>
      <c r="X690" s="242">
        <f>+VLOOKUP(A690,[3]Sheet1!$A$13:$D$744,4,FALSE)</f>
        <v>0</v>
      </c>
      <c r="Y690" s="242" t="e">
        <f>+VLOOKUP(X690,bd_lista!$A$3:$C$590,3,FALSE)</f>
        <v>#N/A</v>
      </c>
      <c r="Z690" s="294">
        <f>+X690</f>
        <v>0</v>
      </c>
      <c r="AA690" s="295" t="e">
        <f>+Y690</f>
        <v>#N/A</v>
      </c>
    </row>
    <row r="691" spans="1:27" customFormat="1" ht="15" hidden="1" customHeight="1">
      <c r="A691" s="32">
        <v>1311</v>
      </c>
      <c r="B691" s="389"/>
      <c r="C691" s="247" t="str">
        <f>+VLOOKUP(A691,bd_lista!$A$3:$C$590,3,FALSE)</f>
        <v>Gobierno Autónomo Municipal de Morochata</v>
      </c>
      <c r="D691" s="386"/>
      <c r="E691" s="244" t="s">
        <v>1305</v>
      </c>
      <c r="F691" s="243">
        <f ca="1">+IFERROR(INDEX('Hoja de Trabajo para listado'!$A$155:$Z$1048576,MATCH($A691,'Hoja de Trabajo para listado'!$A$155:$A$1048576,0),MATCH((CUADRO!F$5&amp;$E691),'Hoja de Trabajo para listado'!$A$151:$Z$151,0)),0)+IFERROR(INDEX('Hoja de Trabajo para listado'!$AB$155:$BA$1048576,MATCH($A691,'Hoja de Trabajo para listado'!$AB$155:$AB$1048576,0),MATCH((CUADRO!F$5&amp;$E691),'Hoja de Trabajo para listado'!$AB$151:$BA$151,0)),0)+IFERROR(INDEX('Hoja de Trabajo para listado'!$BC$155:$CB$1048576,MATCH($A691,'Hoja de Trabajo para listado'!$BC$155:$BC$1048576,0),MATCH((CUADRO!F$5&amp;$E691),'Hoja de Trabajo para listado'!$BC$151:$CB$151,0)),0)+IFERROR(INDEX('Hoja de Trabajo para listado'!$DE$153:$DG$274,MATCH($A691,'Hoja de Trabajo para listado'!$DE$153:$DE$1048576,0),MATCH((CUADRO!F$5&amp;$E691),'Hoja de Trabajo para listado'!$DE$151:$DG$151,0)),0)+IFERROR(INDEX('Hoja de Trabajo para listado'!$CD$155:$DC$1048576,MATCH($A691,'Hoja de Trabajo para listado'!$CD$155:$CD$1048576,0),MATCH((CUADRO!F$5&amp;$E691),'Hoja de Trabajo para listado'!$CD$151:$DC$151,0)),0)</f>
        <v>0</v>
      </c>
      <c r="G691" s="243">
        <f ca="1">+IFERROR(INDEX('Hoja de Trabajo para listado'!$A$155:$Z$1048576,MATCH($A691,'Hoja de Trabajo para listado'!$A$155:$A$1048576,0),MATCH((CUADRO!G$5&amp;$E691),'Hoja de Trabajo para listado'!$A$151:$Z$151,0)),0)+IFERROR(INDEX('Hoja de Trabajo para listado'!$AB$155:$BA$1048576,MATCH($A691,'Hoja de Trabajo para listado'!$AB$155:$AB$1048576,0),MATCH((CUADRO!G$5&amp;$E691),'Hoja de Trabajo para listado'!$AB$151:$BA$151,0)),0)+IFERROR(INDEX('Hoja de Trabajo para listado'!$BC$155:$CB$1048576,MATCH($A691,'Hoja de Trabajo para listado'!$BC$155:$BC$1048576,0),MATCH((CUADRO!G$5&amp;$E691),'Hoja de Trabajo para listado'!$BC$151:$CB$151,0)),0)+IFERROR(INDEX('Hoja de Trabajo para listado'!$DE$153:$DG$274,MATCH($A691,'Hoja de Trabajo para listado'!$DE$153:$DE$1048576,0),MATCH((CUADRO!G$5&amp;$E691),'Hoja de Trabajo para listado'!$DE$151:$DG$151,0)),0)+IFERROR(INDEX('Hoja de Trabajo para listado'!$CD$155:$DC$1048576,MATCH($A691,'Hoja de Trabajo para listado'!$CD$155:$CD$1048576,0),MATCH((CUADRO!G$5&amp;$E691),'Hoja de Trabajo para listado'!$CD$151:$DC$151,0)),0)</f>
        <v>0</v>
      </c>
      <c r="H691" s="243">
        <f ca="1">+IFERROR(INDEX('Hoja de Trabajo para listado'!$A$155:$Z$1048576,MATCH($A691,'Hoja de Trabajo para listado'!$A$155:$A$1048576,0),MATCH((CUADRO!H$5&amp;$E691),'Hoja de Trabajo para listado'!$A$151:$Z$151,0)),0)+IFERROR(INDEX('Hoja de Trabajo para listado'!$AB$155:$BA$1048576,MATCH($A691,'Hoja de Trabajo para listado'!$AB$155:$AB$1048576,0),MATCH((CUADRO!H$5&amp;$E691),'Hoja de Trabajo para listado'!$AB$151:$BA$151,0)),0)+IFERROR(INDEX('Hoja de Trabajo para listado'!$BC$155:$CB$1048576,MATCH($A691,'Hoja de Trabajo para listado'!$BC$155:$BC$1048576,0),MATCH((CUADRO!H$5&amp;$E691),'Hoja de Trabajo para listado'!$BC$151:$CB$151,0)),0)+IFERROR(INDEX('Hoja de Trabajo para listado'!$DE$153:$DG$274,MATCH($A691,'Hoja de Trabajo para listado'!$DE$153:$DE$1048576,0),MATCH((CUADRO!H$5&amp;$E691),'Hoja de Trabajo para listado'!$DE$151:$DG$151,0)),0)+IFERROR(INDEX('Hoja de Trabajo para listado'!$CD$155:$DC$1048576,MATCH($A691,'Hoja de Trabajo para listado'!$CD$155:$CD$1048576,0),MATCH((CUADRO!H$5&amp;$E691),'Hoja de Trabajo para listado'!$CD$151:$DC$151,0)),0)</f>
        <v>0</v>
      </c>
      <c r="I691" s="243">
        <f ca="1">+IFERROR(INDEX('Hoja de Trabajo para listado'!$A$155:$Z$1048576,MATCH($A691,'Hoja de Trabajo para listado'!$A$155:$A$1048576,0),MATCH((CUADRO!I$5&amp;$E691),'Hoja de Trabajo para listado'!$A$151:$Z$151,0)),0)+IFERROR(INDEX('Hoja de Trabajo para listado'!$AB$155:$BA$1048576,MATCH($A691,'Hoja de Trabajo para listado'!$AB$155:$AB$1048576,0),MATCH((CUADRO!I$5&amp;$E691),'Hoja de Trabajo para listado'!$AB$151:$BA$151,0)),0)+IFERROR(INDEX('Hoja de Trabajo para listado'!$BC$155:$CB$1048576,MATCH($A691,'Hoja de Trabajo para listado'!$BC$155:$BC$1048576,0),MATCH((CUADRO!I$5&amp;$E691),'Hoja de Trabajo para listado'!$BC$151:$CB$151,0)),0)+IFERROR(INDEX('Hoja de Trabajo para listado'!$DE$153:$DG$274,MATCH($A691,'Hoja de Trabajo para listado'!$DE$153:$DE$1048576,0),MATCH((CUADRO!I$5&amp;$E691),'Hoja de Trabajo para listado'!$DE$151:$DG$151,0)),0)+IFERROR(INDEX('Hoja de Trabajo para listado'!$CD$155:$DC$1048576,MATCH($A691,'Hoja de Trabajo para listado'!$CD$155:$CD$1048576,0),MATCH((CUADRO!I$5&amp;$E691),'Hoja de Trabajo para listado'!$CD$151:$DC$151,0)),0)</f>
        <v>0</v>
      </c>
      <c r="J691" s="243">
        <f ca="1">+IFERROR(INDEX('Hoja de Trabajo para listado'!$A$155:$Z$1048576,MATCH($A691,'Hoja de Trabajo para listado'!$A$155:$A$1048576,0),MATCH((CUADRO!J$5&amp;$E691),'Hoja de Trabajo para listado'!$A$151:$Z$151,0)),0)+IFERROR(INDEX('Hoja de Trabajo para listado'!$AB$155:$BA$1048576,MATCH($A691,'Hoja de Trabajo para listado'!$AB$155:$AB$1048576,0),MATCH((CUADRO!J$5&amp;$E691),'Hoja de Trabajo para listado'!$AB$151:$BA$151,0)),0)+IFERROR(INDEX('Hoja de Trabajo para listado'!$BC$155:$CB$1048576,MATCH($A691,'Hoja de Trabajo para listado'!$BC$155:$BC$1048576,0),MATCH((CUADRO!J$5&amp;$E691),'Hoja de Trabajo para listado'!$BC$151:$CB$151,0)),0)+IFERROR(INDEX('Hoja de Trabajo para listado'!$DE$153:$DG$274,MATCH($A691,'Hoja de Trabajo para listado'!$DE$153:$DE$1048576,0),MATCH((CUADRO!J$5&amp;$E691),'Hoja de Trabajo para listado'!$DE$151:$DG$151,0)),0)+IFERROR(INDEX('Hoja de Trabajo para listado'!$CD$155:$DC$1048576,MATCH($A691,'Hoja de Trabajo para listado'!$CD$155:$CD$1048576,0),MATCH((CUADRO!J$5&amp;$E691),'Hoja de Trabajo para listado'!$CD$151:$DC$151,0)),0)</f>
        <v>0</v>
      </c>
      <c r="K691" s="243">
        <f ca="1">+IFERROR(INDEX('Hoja de Trabajo para listado'!$A$155:$Z$1048576,MATCH($A691,'Hoja de Trabajo para listado'!$A$155:$A$1048576,0),MATCH((CUADRO!K$5&amp;$E691),'Hoja de Trabajo para listado'!$A$151:$Z$151,0)),0)+IFERROR(INDEX('Hoja de Trabajo para listado'!$AB$155:$BA$1048576,MATCH($A691,'Hoja de Trabajo para listado'!$AB$155:$AB$1048576,0),MATCH((CUADRO!K$5&amp;$E691),'Hoja de Trabajo para listado'!$AB$151:$BA$151,0)),0)+IFERROR(INDEX('Hoja de Trabajo para listado'!$BC$155:$CB$1048576,MATCH($A691,'Hoja de Trabajo para listado'!$BC$155:$BC$1048576,0),MATCH((CUADRO!K$5&amp;$E691),'Hoja de Trabajo para listado'!$BC$151:$CB$151,0)),0)+IFERROR(INDEX('Hoja de Trabajo para listado'!$DE$153:$DG$274,MATCH($A691,'Hoja de Trabajo para listado'!$DE$153:$DE$1048576,0),MATCH((CUADRO!K$5&amp;$E691),'Hoja de Trabajo para listado'!$DE$151:$DG$151,0)),0)+IFERROR(INDEX('Hoja de Trabajo para listado'!$CD$155:$DC$1048576,MATCH($A691,'Hoja de Trabajo para listado'!$CD$155:$CD$1048576,0),MATCH((CUADRO!K$5&amp;$E691),'Hoja de Trabajo para listado'!$CD$151:$DC$151,0)),0)</f>
        <v>0</v>
      </c>
      <c r="L691" s="243">
        <f ca="1">+IFERROR(INDEX('Hoja de Trabajo para listado'!$A$155:$Z$1048576,MATCH($A691,'Hoja de Trabajo para listado'!$A$155:$A$1048576,0),MATCH((CUADRO!L$5&amp;$E691),'Hoja de Trabajo para listado'!$A$151:$Z$151,0)),0)+IFERROR(INDEX('Hoja de Trabajo para listado'!$AB$155:$BA$1048576,MATCH($A691,'Hoja de Trabajo para listado'!$AB$155:$AB$1048576,0),MATCH((CUADRO!L$5&amp;$E691),'Hoja de Trabajo para listado'!$AB$151:$BA$151,0)),0)+IFERROR(INDEX('Hoja de Trabajo para listado'!$BC$155:$CB$1048576,MATCH($A691,'Hoja de Trabajo para listado'!$BC$155:$BC$1048576,0),MATCH((CUADRO!L$5&amp;$E691),'Hoja de Trabajo para listado'!$BC$151:$CB$151,0)),0)+IFERROR(INDEX('Hoja de Trabajo para listado'!$DE$153:$DG$274,MATCH($A691,'Hoja de Trabajo para listado'!$DE$153:$DE$1048576,0),MATCH((CUADRO!L$5&amp;$E691),'Hoja de Trabajo para listado'!$DE$151:$DG$151,0)),0)+IFERROR(INDEX('Hoja de Trabajo para listado'!$CD$155:$DC$1048576,MATCH($A691,'Hoja de Trabajo para listado'!$CD$155:$CD$1048576,0),MATCH((CUADRO!L$5&amp;$E691),'Hoja de Trabajo para listado'!$CD$151:$DC$151,0)),0)</f>
        <v>0</v>
      </c>
      <c r="M691" s="243">
        <f ca="1">+IFERROR(INDEX('Hoja de Trabajo para listado'!$A$155:$Z$1048576,MATCH($A691,'Hoja de Trabajo para listado'!$A$155:$A$1048576,0),MATCH((CUADRO!M$5&amp;$E691),'Hoja de Trabajo para listado'!$A$151:$Z$151,0)),0)+IFERROR(INDEX('Hoja de Trabajo para listado'!$AB$155:$BA$1048576,MATCH($A691,'Hoja de Trabajo para listado'!$AB$155:$AB$1048576,0),MATCH((CUADRO!M$5&amp;$E691),'Hoja de Trabajo para listado'!$AB$151:$BA$151,0)),0)+IFERROR(INDEX('Hoja de Trabajo para listado'!$BC$155:$CB$1048576,MATCH($A691,'Hoja de Trabajo para listado'!$BC$155:$BC$1048576,0),MATCH((CUADRO!M$5&amp;$E691),'Hoja de Trabajo para listado'!$BC$151:$CB$151,0)),0)+IFERROR(INDEX('Hoja de Trabajo para listado'!$DE$153:$DG$274,MATCH($A691,'Hoja de Trabajo para listado'!$DE$153:$DE$1048576,0),MATCH((CUADRO!M$5&amp;$E691),'Hoja de Trabajo para listado'!$DE$151:$DG$151,0)),0)+IFERROR(INDEX('Hoja de Trabajo para listado'!$CD$155:$DC$1048576,MATCH($A691,'Hoja de Trabajo para listado'!$CD$155:$CD$1048576,0),MATCH((CUADRO!M$5&amp;$E691),'Hoja de Trabajo para listado'!$CD$151:$DC$151,0)),0)</f>
        <v>0</v>
      </c>
      <c r="N691" s="243">
        <f ca="1">+IFERROR(INDEX('Hoja de Trabajo para listado'!$A$155:$Z$1048576,MATCH($A691,'Hoja de Trabajo para listado'!$A$155:$A$1048576,0),MATCH((CUADRO!N$5&amp;$E691),'Hoja de Trabajo para listado'!$A$151:$Z$151,0)),0)+IFERROR(INDEX('Hoja de Trabajo para listado'!$AB$155:$BA$1048576,MATCH($A691,'Hoja de Trabajo para listado'!$AB$155:$AB$1048576,0),MATCH((CUADRO!N$5&amp;$E691),'Hoja de Trabajo para listado'!$AB$151:$BA$151,0)),0)+IFERROR(INDEX('Hoja de Trabajo para listado'!$BC$155:$CB$1048576,MATCH($A691,'Hoja de Trabajo para listado'!$BC$155:$BC$1048576,0),MATCH((CUADRO!N$5&amp;$E691),'Hoja de Trabajo para listado'!$BC$151:$CB$151,0)),0)+IFERROR(INDEX('Hoja de Trabajo para listado'!$DE$153:$DG$274,MATCH($A691,'Hoja de Trabajo para listado'!$DE$153:$DE$1048576,0),MATCH((CUADRO!N$5&amp;$E691),'Hoja de Trabajo para listado'!$DE$151:$DG$151,0)),0)+IFERROR(INDEX('Hoja de Trabajo para listado'!$CD$155:$DC$1048576,MATCH($A691,'Hoja de Trabajo para listado'!$CD$155:$CD$1048576,0),MATCH((CUADRO!N$5&amp;$E691),'Hoja de Trabajo para listado'!$CD$151:$DC$151,0)),0)</f>
        <v>0</v>
      </c>
      <c r="O691" s="243">
        <f ca="1">+IFERROR(INDEX('Hoja de Trabajo para listado'!$A$155:$Z$1048576,MATCH($A691,'Hoja de Trabajo para listado'!$A$155:$A$1048576,0),MATCH((CUADRO!O$5&amp;$E691),'Hoja de Trabajo para listado'!$A$151:$Z$151,0)),0)+IFERROR(INDEX('Hoja de Trabajo para listado'!$AB$155:$BA$1048576,MATCH($A691,'Hoja de Trabajo para listado'!$AB$155:$AB$1048576,0),MATCH((CUADRO!O$5&amp;$E691),'Hoja de Trabajo para listado'!$AB$151:$BA$151,0)),0)+IFERROR(INDEX('Hoja de Trabajo para listado'!$BC$155:$CB$1048576,MATCH($A691,'Hoja de Trabajo para listado'!$BC$155:$BC$1048576,0),MATCH((CUADRO!O$5&amp;$E691),'Hoja de Trabajo para listado'!$BC$151:$CB$151,0)),0)+IFERROR(INDEX('Hoja de Trabajo para listado'!$DE$153:$DG$274,MATCH($A691,'Hoja de Trabajo para listado'!$DE$153:$DE$1048576,0),MATCH((CUADRO!O$5&amp;$E691),'Hoja de Trabajo para listado'!$DE$151:$DG$151,0)),0)+IFERROR(INDEX('Hoja de Trabajo para listado'!$CD$155:$DC$1048576,MATCH($A691,'Hoja de Trabajo para listado'!$CD$155:$CD$1048576,0),MATCH((CUADRO!O$5&amp;$E691),'Hoja de Trabajo para listado'!$CD$151:$DC$151,0)),0)</f>
        <v>0</v>
      </c>
      <c r="P691" s="243">
        <f ca="1">+IFERROR(INDEX('Hoja de Trabajo para listado'!$A$155:$Z$1048576,MATCH($A691,'Hoja de Trabajo para listado'!$A$155:$A$1048576,0),MATCH((CUADRO!P$5&amp;$E691),'Hoja de Trabajo para listado'!$A$151:$Z$151,0)),0)+IFERROR(INDEX('Hoja de Trabajo para listado'!$AB$155:$BA$1048576,MATCH($A691,'Hoja de Trabajo para listado'!$AB$155:$AB$1048576,0),MATCH((CUADRO!P$5&amp;$E691),'Hoja de Trabajo para listado'!$AB$151:$BA$151,0)),0)+IFERROR(INDEX('Hoja de Trabajo para listado'!$BC$155:$CB$1048576,MATCH($A691,'Hoja de Trabajo para listado'!$BC$155:$BC$1048576,0),MATCH((CUADRO!P$5&amp;$E691),'Hoja de Trabajo para listado'!$BC$151:$CB$151,0)),0)+IFERROR(INDEX('Hoja de Trabajo para listado'!$DE$153:$DG$274,MATCH($A691,'Hoja de Trabajo para listado'!$DE$153:$DE$1048576,0),MATCH((CUADRO!P$5&amp;$E691),'Hoja de Trabajo para listado'!$DE$151:$DG$151,0)),0)+IFERROR(INDEX('Hoja de Trabajo para listado'!$CD$155:$DC$1048576,MATCH($A691,'Hoja de Trabajo para listado'!$CD$155:$CD$1048576,0),MATCH((CUADRO!P$5&amp;$E691),'Hoja de Trabajo para listado'!$CD$151:$DC$151,0)),0)</f>
        <v>0</v>
      </c>
      <c r="Q691" s="243">
        <f ca="1">+IFERROR(INDEX('Hoja de Trabajo para listado'!$A$155:$Z$1048576,MATCH($A691,'Hoja de Trabajo para listado'!$A$155:$A$1048576,0),MATCH((CUADRO!Q$5&amp;$E691),'Hoja de Trabajo para listado'!$A$151:$Z$151,0)),0)+IFERROR(INDEX('Hoja de Trabajo para listado'!$AB$155:$BA$1048576,MATCH($A691,'Hoja de Trabajo para listado'!$AB$155:$AB$1048576,0),MATCH((CUADRO!Q$5&amp;$E691),'Hoja de Trabajo para listado'!$AB$151:$BA$151,0)),0)+IFERROR(INDEX('Hoja de Trabajo para listado'!$BC$155:$CB$1048576,MATCH($A691,'Hoja de Trabajo para listado'!$BC$155:$BC$1048576,0),MATCH((CUADRO!Q$5&amp;$E691),'Hoja de Trabajo para listado'!$BC$151:$CB$151,0)),0)+IFERROR(INDEX('Hoja de Trabajo para listado'!$DE$153:$DG$274,MATCH($A691,'Hoja de Trabajo para listado'!$DE$153:$DE$1048576,0),MATCH((CUADRO!Q$5&amp;$E691),'Hoja de Trabajo para listado'!$DE$151:$DG$151,0)),0)+IFERROR(INDEX('Hoja de Trabajo para listado'!$CD$155:$DC$1048576,MATCH($A691,'Hoja de Trabajo para listado'!$CD$155:$CD$1048576,0),MATCH((CUADRO!Q$5&amp;$E691),'Hoja de Trabajo para listado'!$CD$151:$DC$151,0)),0)</f>
        <v>0</v>
      </c>
      <c r="R691" s="243">
        <f t="shared" ca="1" si="23"/>
        <v>0</v>
      </c>
      <c r="S691" s="249">
        <f ca="1">+R690+R691</f>
        <v>0</v>
      </c>
      <c r="T691" s="243">
        <f ca="1">+S691</f>
        <v>0</v>
      </c>
      <c r="U691" s="242">
        <f t="shared" si="24"/>
        <v>2</v>
      </c>
      <c r="V691" s="333" t="str">
        <f>+VLOOKUP(A691,bd_lista!$A$3:$E$590,5,FALSE)</f>
        <v>Gobiernos Autonomos Municipales</v>
      </c>
      <c r="W691" s="384"/>
      <c r="X691" s="242">
        <f>+VLOOKUP(A691,[3]Sheet1!$A$13:$D$744,4,FALSE)</f>
        <v>0</v>
      </c>
      <c r="Y691" s="242" t="e">
        <f>+VLOOKUP(X691,bd_lista!$A$3:$C$590,3,FALSE)</f>
        <v>#N/A</v>
      </c>
      <c r="Z691" s="292"/>
      <c r="AA691" s="293"/>
    </row>
    <row r="692" spans="1:27" customFormat="1" ht="15" hidden="1" customHeight="1">
      <c r="A692" s="32">
        <v>1312</v>
      </c>
      <c r="B692" s="388">
        <f>+A692</f>
        <v>1312</v>
      </c>
      <c r="C692" s="247" t="str">
        <f>+VLOOKUP(A692,bd_lista!$A$3:$C$590,3,FALSE)</f>
        <v>Gobierno Autónomo Municipal de Sacaba</v>
      </c>
      <c r="D692" s="385" t="str">
        <f>+C692</f>
        <v>Gobierno Autónomo Municipal de Sacaba</v>
      </c>
      <c r="E692" s="242" t="s">
        <v>1304</v>
      </c>
      <c r="F692" s="243">
        <f ca="1">+IFERROR(INDEX('Hoja de Trabajo para listado'!$A$155:$Z$1048576,MATCH($A692,'Hoja de Trabajo para listado'!$A$155:$A$1048576,0),MATCH((CUADRO!F$5&amp;$E692),'Hoja de Trabajo para listado'!$A$151:$Z$151,0)),0)+IFERROR(INDEX('Hoja de Trabajo para listado'!$AB$155:$BA$1048576,MATCH($A692,'Hoja de Trabajo para listado'!$AB$155:$AB$1048576,0),MATCH((CUADRO!F$5&amp;$E692),'Hoja de Trabajo para listado'!$AB$151:$BA$151,0)),0)+IFERROR(INDEX('Hoja de Trabajo para listado'!$BC$155:$CB$1048576,MATCH($A692,'Hoja de Trabajo para listado'!$BC$155:$BC$1048576,0),MATCH((CUADRO!F$5&amp;$E692),'Hoja de Trabajo para listado'!$BC$151:$CB$151,0)),0)+IFERROR(INDEX('Hoja de Trabajo para listado'!$DE$153:$DG$274,MATCH($A692,'Hoja de Trabajo para listado'!$DE$153:$DE$1048576,0),MATCH((CUADRO!F$5&amp;$E692),'Hoja de Trabajo para listado'!$DE$151:$DG$151,0)),0)+IFERROR(INDEX('Hoja de Trabajo para listado'!$CD$155:$DC$1048576,MATCH($A692,'Hoja de Trabajo para listado'!$CD$155:$CD$1048576,0),MATCH((CUADRO!F$5&amp;$E692),'Hoja de Trabajo para listado'!$CD$151:$DC$151,0)),0)</f>
        <v>0</v>
      </c>
      <c r="G692" s="243">
        <f ca="1">+IFERROR(INDEX('Hoja de Trabajo para listado'!$A$155:$Z$1048576,MATCH($A692,'Hoja de Trabajo para listado'!$A$155:$A$1048576,0),MATCH((CUADRO!G$5&amp;$E692),'Hoja de Trabajo para listado'!$A$151:$Z$151,0)),0)+IFERROR(INDEX('Hoja de Trabajo para listado'!$AB$155:$BA$1048576,MATCH($A692,'Hoja de Trabajo para listado'!$AB$155:$AB$1048576,0),MATCH((CUADRO!G$5&amp;$E692),'Hoja de Trabajo para listado'!$AB$151:$BA$151,0)),0)+IFERROR(INDEX('Hoja de Trabajo para listado'!$BC$155:$CB$1048576,MATCH($A692,'Hoja de Trabajo para listado'!$BC$155:$BC$1048576,0),MATCH((CUADRO!G$5&amp;$E692),'Hoja de Trabajo para listado'!$BC$151:$CB$151,0)),0)+IFERROR(INDEX('Hoja de Trabajo para listado'!$DE$153:$DG$274,MATCH($A692,'Hoja de Trabajo para listado'!$DE$153:$DE$1048576,0),MATCH((CUADRO!G$5&amp;$E692),'Hoja de Trabajo para listado'!$DE$151:$DG$151,0)),0)+IFERROR(INDEX('Hoja de Trabajo para listado'!$CD$155:$DC$1048576,MATCH($A692,'Hoja de Trabajo para listado'!$CD$155:$CD$1048576,0),MATCH((CUADRO!G$5&amp;$E692),'Hoja de Trabajo para listado'!$CD$151:$DC$151,0)),0)</f>
        <v>0</v>
      </c>
      <c r="H692" s="243">
        <f ca="1">+IFERROR(INDEX('Hoja de Trabajo para listado'!$A$155:$Z$1048576,MATCH($A692,'Hoja de Trabajo para listado'!$A$155:$A$1048576,0),MATCH((CUADRO!H$5&amp;$E692),'Hoja de Trabajo para listado'!$A$151:$Z$151,0)),0)+IFERROR(INDEX('Hoja de Trabajo para listado'!$AB$155:$BA$1048576,MATCH($A692,'Hoja de Trabajo para listado'!$AB$155:$AB$1048576,0),MATCH((CUADRO!H$5&amp;$E692),'Hoja de Trabajo para listado'!$AB$151:$BA$151,0)),0)+IFERROR(INDEX('Hoja de Trabajo para listado'!$BC$155:$CB$1048576,MATCH($A692,'Hoja de Trabajo para listado'!$BC$155:$BC$1048576,0),MATCH((CUADRO!H$5&amp;$E692),'Hoja de Trabajo para listado'!$BC$151:$CB$151,0)),0)+IFERROR(INDEX('Hoja de Trabajo para listado'!$DE$153:$DG$274,MATCH($A692,'Hoja de Trabajo para listado'!$DE$153:$DE$1048576,0),MATCH((CUADRO!H$5&amp;$E692),'Hoja de Trabajo para listado'!$DE$151:$DG$151,0)),0)+IFERROR(INDEX('Hoja de Trabajo para listado'!$CD$155:$DC$1048576,MATCH($A692,'Hoja de Trabajo para listado'!$CD$155:$CD$1048576,0),MATCH((CUADRO!H$5&amp;$E692),'Hoja de Trabajo para listado'!$CD$151:$DC$151,0)),0)</f>
        <v>0</v>
      </c>
      <c r="I692" s="243">
        <f ca="1">+IFERROR(INDEX('Hoja de Trabajo para listado'!$A$155:$Z$1048576,MATCH($A692,'Hoja de Trabajo para listado'!$A$155:$A$1048576,0),MATCH((CUADRO!I$5&amp;$E692),'Hoja de Trabajo para listado'!$A$151:$Z$151,0)),0)+IFERROR(INDEX('Hoja de Trabajo para listado'!$AB$155:$BA$1048576,MATCH($A692,'Hoja de Trabajo para listado'!$AB$155:$AB$1048576,0),MATCH((CUADRO!I$5&amp;$E692),'Hoja de Trabajo para listado'!$AB$151:$BA$151,0)),0)+IFERROR(INDEX('Hoja de Trabajo para listado'!$BC$155:$CB$1048576,MATCH($A692,'Hoja de Trabajo para listado'!$BC$155:$BC$1048576,0),MATCH((CUADRO!I$5&amp;$E692),'Hoja de Trabajo para listado'!$BC$151:$CB$151,0)),0)+IFERROR(INDEX('Hoja de Trabajo para listado'!$DE$153:$DG$274,MATCH($A692,'Hoja de Trabajo para listado'!$DE$153:$DE$1048576,0),MATCH((CUADRO!I$5&amp;$E692),'Hoja de Trabajo para listado'!$DE$151:$DG$151,0)),0)+IFERROR(INDEX('Hoja de Trabajo para listado'!$CD$155:$DC$1048576,MATCH($A692,'Hoja de Trabajo para listado'!$CD$155:$CD$1048576,0),MATCH((CUADRO!I$5&amp;$E692),'Hoja de Trabajo para listado'!$CD$151:$DC$151,0)),0)</f>
        <v>0</v>
      </c>
      <c r="J692" s="243">
        <f ca="1">+IFERROR(INDEX('Hoja de Trabajo para listado'!$A$155:$Z$1048576,MATCH($A692,'Hoja de Trabajo para listado'!$A$155:$A$1048576,0),MATCH((CUADRO!J$5&amp;$E692),'Hoja de Trabajo para listado'!$A$151:$Z$151,0)),0)+IFERROR(INDEX('Hoja de Trabajo para listado'!$AB$155:$BA$1048576,MATCH($A692,'Hoja de Trabajo para listado'!$AB$155:$AB$1048576,0),MATCH((CUADRO!J$5&amp;$E692),'Hoja de Trabajo para listado'!$AB$151:$BA$151,0)),0)+IFERROR(INDEX('Hoja de Trabajo para listado'!$BC$155:$CB$1048576,MATCH($A692,'Hoja de Trabajo para listado'!$BC$155:$BC$1048576,0),MATCH((CUADRO!J$5&amp;$E692),'Hoja de Trabajo para listado'!$BC$151:$CB$151,0)),0)+IFERROR(INDEX('Hoja de Trabajo para listado'!$DE$153:$DG$274,MATCH($A692,'Hoja de Trabajo para listado'!$DE$153:$DE$1048576,0),MATCH((CUADRO!J$5&amp;$E692),'Hoja de Trabajo para listado'!$DE$151:$DG$151,0)),0)+IFERROR(INDEX('Hoja de Trabajo para listado'!$CD$155:$DC$1048576,MATCH($A692,'Hoja de Trabajo para listado'!$CD$155:$CD$1048576,0),MATCH((CUADRO!J$5&amp;$E692),'Hoja de Trabajo para listado'!$CD$151:$DC$151,0)),0)</f>
        <v>0</v>
      </c>
      <c r="K692" s="243">
        <f ca="1">+IFERROR(INDEX('Hoja de Trabajo para listado'!$A$155:$Z$1048576,MATCH($A692,'Hoja de Trabajo para listado'!$A$155:$A$1048576,0),MATCH((CUADRO!K$5&amp;$E692),'Hoja de Trabajo para listado'!$A$151:$Z$151,0)),0)+IFERROR(INDEX('Hoja de Trabajo para listado'!$AB$155:$BA$1048576,MATCH($A692,'Hoja de Trabajo para listado'!$AB$155:$AB$1048576,0),MATCH((CUADRO!K$5&amp;$E692),'Hoja de Trabajo para listado'!$AB$151:$BA$151,0)),0)+IFERROR(INDEX('Hoja de Trabajo para listado'!$BC$155:$CB$1048576,MATCH($A692,'Hoja de Trabajo para listado'!$BC$155:$BC$1048576,0),MATCH((CUADRO!K$5&amp;$E692),'Hoja de Trabajo para listado'!$BC$151:$CB$151,0)),0)+IFERROR(INDEX('Hoja de Trabajo para listado'!$DE$153:$DG$274,MATCH($A692,'Hoja de Trabajo para listado'!$DE$153:$DE$1048576,0),MATCH((CUADRO!K$5&amp;$E692),'Hoja de Trabajo para listado'!$DE$151:$DG$151,0)),0)+IFERROR(INDEX('Hoja de Trabajo para listado'!$CD$155:$DC$1048576,MATCH($A692,'Hoja de Trabajo para listado'!$CD$155:$CD$1048576,0),MATCH((CUADRO!K$5&amp;$E692),'Hoja de Trabajo para listado'!$CD$151:$DC$151,0)),0)</f>
        <v>0</v>
      </c>
      <c r="L692" s="243">
        <f ca="1">+IFERROR(INDEX('Hoja de Trabajo para listado'!$A$155:$Z$1048576,MATCH($A692,'Hoja de Trabajo para listado'!$A$155:$A$1048576,0),MATCH((CUADRO!L$5&amp;$E692),'Hoja de Trabajo para listado'!$A$151:$Z$151,0)),0)+IFERROR(INDEX('Hoja de Trabajo para listado'!$AB$155:$BA$1048576,MATCH($A692,'Hoja de Trabajo para listado'!$AB$155:$AB$1048576,0),MATCH((CUADRO!L$5&amp;$E692),'Hoja de Trabajo para listado'!$AB$151:$BA$151,0)),0)+IFERROR(INDEX('Hoja de Trabajo para listado'!$BC$155:$CB$1048576,MATCH($A692,'Hoja de Trabajo para listado'!$BC$155:$BC$1048576,0),MATCH((CUADRO!L$5&amp;$E692),'Hoja de Trabajo para listado'!$BC$151:$CB$151,0)),0)+IFERROR(INDEX('Hoja de Trabajo para listado'!$DE$153:$DG$274,MATCH($A692,'Hoja de Trabajo para listado'!$DE$153:$DE$1048576,0),MATCH((CUADRO!L$5&amp;$E692),'Hoja de Trabajo para listado'!$DE$151:$DG$151,0)),0)+IFERROR(INDEX('Hoja de Trabajo para listado'!$CD$155:$DC$1048576,MATCH($A692,'Hoja de Trabajo para listado'!$CD$155:$CD$1048576,0),MATCH((CUADRO!L$5&amp;$E692),'Hoja de Trabajo para listado'!$CD$151:$DC$151,0)),0)</f>
        <v>0</v>
      </c>
      <c r="M692" s="243">
        <f ca="1">+IFERROR(INDEX('Hoja de Trabajo para listado'!$A$155:$Z$1048576,MATCH($A692,'Hoja de Trabajo para listado'!$A$155:$A$1048576,0),MATCH((CUADRO!M$5&amp;$E692),'Hoja de Trabajo para listado'!$A$151:$Z$151,0)),0)+IFERROR(INDEX('Hoja de Trabajo para listado'!$AB$155:$BA$1048576,MATCH($A692,'Hoja de Trabajo para listado'!$AB$155:$AB$1048576,0),MATCH((CUADRO!M$5&amp;$E692),'Hoja de Trabajo para listado'!$AB$151:$BA$151,0)),0)+IFERROR(INDEX('Hoja de Trabajo para listado'!$BC$155:$CB$1048576,MATCH($A692,'Hoja de Trabajo para listado'!$BC$155:$BC$1048576,0),MATCH((CUADRO!M$5&amp;$E692),'Hoja de Trabajo para listado'!$BC$151:$CB$151,0)),0)+IFERROR(INDEX('Hoja de Trabajo para listado'!$DE$153:$DG$274,MATCH($A692,'Hoja de Trabajo para listado'!$DE$153:$DE$1048576,0),MATCH((CUADRO!M$5&amp;$E692),'Hoja de Trabajo para listado'!$DE$151:$DG$151,0)),0)+IFERROR(INDEX('Hoja de Trabajo para listado'!$CD$155:$DC$1048576,MATCH($A692,'Hoja de Trabajo para listado'!$CD$155:$CD$1048576,0),MATCH((CUADRO!M$5&amp;$E692),'Hoja de Trabajo para listado'!$CD$151:$DC$151,0)),0)</f>
        <v>0</v>
      </c>
      <c r="N692" s="243">
        <f ca="1">+IFERROR(INDEX('Hoja de Trabajo para listado'!$A$155:$Z$1048576,MATCH($A692,'Hoja de Trabajo para listado'!$A$155:$A$1048576,0),MATCH((CUADRO!N$5&amp;$E692),'Hoja de Trabajo para listado'!$A$151:$Z$151,0)),0)+IFERROR(INDEX('Hoja de Trabajo para listado'!$AB$155:$BA$1048576,MATCH($A692,'Hoja de Trabajo para listado'!$AB$155:$AB$1048576,0),MATCH((CUADRO!N$5&amp;$E692),'Hoja de Trabajo para listado'!$AB$151:$BA$151,0)),0)+IFERROR(INDEX('Hoja de Trabajo para listado'!$BC$155:$CB$1048576,MATCH($A692,'Hoja de Trabajo para listado'!$BC$155:$BC$1048576,0),MATCH((CUADRO!N$5&amp;$E692),'Hoja de Trabajo para listado'!$BC$151:$CB$151,0)),0)+IFERROR(INDEX('Hoja de Trabajo para listado'!$DE$153:$DG$274,MATCH($A692,'Hoja de Trabajo para listado'!$DE$153:$DE$1048576,0),MATCH((CUADRO!N$5&amp;$E692),'Hoja de Trabajo para listado'!$DE$151:$DG$151,0)),0)+IFERROR(INDEX('Hoja de Trabajo para listado'!$CD$155:$DC$1048576,MATCH($A692,'Hoja de Trabajo para listado'!$CD$155:$CD$1048576,0),MATCH((CUADRO!N$5&amp;$E692),'Hoja de Trabajo para listado'!$CD$151:$DC$151,0)),0)</f>
        <v>0</v>
      </c>
      <c r="O692" s="243">
        <f ca="1">+IFERROR(INDEX('Hoja de Trabajo para listado'!$A$155:$Z$1048576,MATCH($A692,'Hoja de Trabajo para listado'!$A$155:$A$1048576,0),MATCH((CUADRO!O$5&amp;$E692),'Hoja de Trabajo para listado'!$A$151:$Z$151,0)),0)+IFERROR(INDEX('Hoja de Trabajo para listado'!$AB$155:$BA$1048576,MATCH($A692,'Hoja de Trabajo para listado'!$AB$155:$AB$1048576,0),MATCH((CUADRO!O$5&amp;$E692),'Hoja de Trabajo para listado'!$AB$151:$BA$151,0)),0)+IFERROR(INDEX('Hoja de Trabajo para listado'!$BC$155:$CB$1048576,MATCH($A692,'Hoja de Trabajo para listado'!$BC$155:$BC$1048576,0),MATCH((CUADRO!O$5&amp;$E692),'Hoja de Trabajo para listado'!$BC$151:$CB$151,0)),0)+IFERROR(INDEX('Hoja de Trabajo para listado'!$DE$153:$DG$274,MATCH($A692,'Hoja de Trabajo para listado'!$DE$153:$DE$1048576,0),MATCH((CUADRO!O$5&amp;$E692),'Hoja de Trabajo para listado'!$DE$151:$DG$151,0)),0)+IFERROR(INDEX('Hoja de Trabajo para listado'!$CD$155:$DC$1048576,MATCH($A692,'Hoja de Trabajo para listado'!$CD$155:$CD$1048576,0),MATCH((CUADRO!O$5&amp;$E692),'Hoja de Trabajo para listado'!$CD$151:$DC$151,0)),0)</f>
        <v>0</v>
      </c>
      <c r="P692" s="243">
        <f ca="1">+IFERROR(INDEX('Hoja de Trabajo para listado'!$A$155:$Z$1048576,MATCH($A692,'Hoja de Trabajo para listado'!$A$155:$A$1048576,0),MATCH((CUADRO!P$5&amp;$E692),'Hoja de Trabajo para listado'!$A$151:$Z$151,0)),0)+IFERROR(INDEX('Hoja de Trabajo para listado'!$AB$155:$BA$1048576,MATCH($A692,'Hoja de Trabajo para listado'!$AB$155:$AB$1048576,0),MATCH((CUADRO!P$5&amp;$E692),'Hoja de Trabajo para listado'!$AB$151:$BA$151,0)),0)+IFERROR(INDEX('Hoja de Trabajo para listado'!$BC$155:$CB$1048576,MATCH($A692,'Hoja de Trabajo para listado'!$BC$155:$BC$1048576,0),MATCH((CUADRO!P$5&amp;$E692),'Hoja de Trabajo para listado'!$BC$151:$CB$151,0)),0)+IFERROR(INDEX('Hoja de Trabajo para listado'!$DE$153:$DG$274,MATCH($A692,'Hoja de Trabajo para listado'!$DE$153:$DE$1048576,0),MATCH((CUADRO!P$5&amp;$E692),'Hoja de Trabajo para listado'!$DE$151:$DG$151,0)),0)+IFERROR(INDEX('Hoja de Trabajo para listado'!$CD$155:$DC$1048576,MATCH($A692,'Hoja de Trabajo para listado'!$CD$155:$CD$1048576,0),MATCH((CUADRO!P$5&amp;$E692),'Hoja de Trabajo para listado'!$CD$151:$DC$151,0)),0)</f>
        <v>0</v>
      </c>
      <c r="Q692" s="243">
        <f ca="1">+IFERROR(INDEX('Hoja de Trabajo para listado'!$A$155:$Z$1048576,MATCH($A692,'Hoja de Trabajo para listado'!$A$155:$A$1048576,0),MATCH((CUADRO!Q$5&amp;$E692),'Hoja de Trabajo para listado'!$A$151:$Z$151,0)),0)+IFERROR(INDEX('Hoja de Trabajo para listado'!$AB$155:$BA$1048576,MATCH($A692,'Hoja de Trabajo para listado'!$AB$155:$AB$1048576,0),MATCH((CUADRO!Q$5&amp;$E692),'Hoja de Trabajo para listado'!$AB$151:$BA$151,0)),0)+IFERROR(INDEX('Hoja de Trabajo para listado'!$BC$155:$CB$1048576,MATCH($A692,'Hoja de Trabajo para listado'!$BC$155:$BC$1048576,0),MATCH((CUADRO!Q$5&amp;$E692),'Hoja de Trabajo para listado'!$BC$151:$CB$151,0)),0)+IFERROR(INDEX('Hoja de Trabajo para listado'!$DE$153:$DG$274,MATCH($A692,'Hoja de Trabajo para listado'!$DE$153:$DE$1048576,0),MATCH((CUADRO!Q$5&amp;$E692),'Hoja de Trabajo para listado'!$DE$151:$DG$151,0)),0)+IFERROR(INDEX('Hoja de Trabajo para listado'!$CD$155:$DC$1048576,MATCH($A692,'Hoja de Trabajo para listado'!$CD$155:$CD$1048576,0),MATCH((CUADRO!Q$5&amp;$E692),'Hoja de Trabajo para listado'!$CD$151:$DC$151,0)),0)</f>
        <v>0</v>
      </c>
      <c r="R692" s="243">
        <f t="shared" ca="1" si="23"/>
        <v>0</v>
      </c>
      <c r="S692" s="249"/>
      <c r="T692" s="243">
        <f ca="1">+T693</f>
        <v>0</v>
      </c>
      <c r="U692" s="242">
        <f t="shared" si="24"/>
        <v>1</v>
      </c>
      <c r="V692" s="333" t="str">
        <f>+VLOOKUP(A692,bd_lista!$A$3:$E$590,5,FALSE)</f>
        <v>Gobiernos Autonomos Municipales</v>
      </c>
      <c r="W692" s="383" t="str">
        <f>+V692</f>
        <v>Gobiernos Autonomos Municipales</v>
      </c>
      <c r="X692" s="242">
        <f>+VLOOKUP(A692,[3]Sheet1!$A$13:$D$744,4,FALSE)</f>
        <v>0</v>
      </c>
      <c r="Y692" s="242" t="e">
        <f>+VLOOKUP(X692,bd_lista!$A$3:$C$590,3,FALSE)</f>
        <v>#N/A</v>
      </c>
      <c r="Z692" s="294">
        <f>+X692</f>
        <v>0</v>
      </c>
      <c r="AA692" s="295" t="e">
        <f>+Y692</f>
        <v>#N/A</v>
      </c>
    </row>
    <row r="693" spans="1:27" customFormat="1" ht="15" hidden="1" customHeight="1">
      <c r="A693" s="32">
        <v>1312</v>
      </c>
      <c r="B693" s="389"/>
      <c r="C693" s="247" t="str">
        <f>+VLOOKUP(A693,bd_lista!$A$3:$C$590,3,FALSE)</f>
        <v>Gobierno Autónomo Municipal de Sacaba</v>
      </c>
      <c r="D693" s="386"/>
      <c r="E693" s="244" t="s">
        <v>1305</v>
      </c>
      <c r="F693" s="243">
        <f ca="1">+IFERROR(INDEX('Hoja de Trabajo para listado'!$A$155:$Z$1048576,MATCH($A693,'Hoja de Trabajo para listado'!$A$155:$A$1048576,0),MATCH((CUADRO!F$5&amp;$E693),'Hoja de Trabajo para listado'!$A$151:$Z$151,0)),0)+IFERROR(INDEX('Hoja de Trabajo para listado'!$AB$155:$BA$1048576,MATCH($A693,'Hoja de Trabajo para listado'!$AB$155:$AB$1048576,0),MATCH((CUADRO!F$5&amp;$E693),'Hoja de Trabajo para listado'!$AB$151:$BA$151,0)),0)+IFERROR(INDEX('Hoja de Trabajo para listado'!$BC$155:$CB$1048576,MATCH($A693,'Hoja de Trabajo para listado'!$BC$155:$BC$1048576,0),MATCH((CUADRO!F$5&amp;$E693),'Hoja de Trabajo para listado'!$BC$151:$CB$151,0)),0)+IFERROR(INDEX('Hoja de Trabajo para listado'!$DE$153:$DG$274,MATCH($A693,'Hoja de Trabajo para listado'!$DE$153:$DE$1048576,0),MATCH((CUADRO!F$5&amp;$E693),'Hoja de Trabajo para listado'!$DE$151:$DG$151,0)),0)+IFERROR(INDEX('Hoja de Trabajo para listado'!$CD$155:$DC$1048576,MATCH($A693,'Hoja de Trabajo para listado'!$CD$155:$CD$1048576,0),MATCH((CUADRO!F$5&amp;$E693),'Hoja de Trabajo para listado'!$CD$151:$DC$151,0)),0)</f>
        <v>0</v>
      </c>
      <c r="G693" s="243">
        <f ca="1">+IFERROR(INDEX('Hoja de Trabajo para listado'!$A$155:$Z$1048576,MATCH($A693,'Hoja de Trabajo para listado'!$A$155:$A$1048576,0),MATCH((CUADRO!G$5&amp;$E693),'Hoja de Trabajo para listado'!$A$151:$Z$151,0)),0)+IFERROR(INDEX('Hoja de Trabajo para listado'!$AB$155:$BA$1048576,MATCH($A693,'Hoja de Trabajo para listado'!$AB$155:$AB$1048576,0),MATCH((CUADRO!G$5&amp;$E693),'Hoja de Trabajo para listado'!$AB$151:$BA$151,0)),0)+IFERROR(INDEX('Hoja de Trabajo para listado'!$BC$155:$CB$1048576,MATCH($A693,'Hoja de Trabajo para listado'!$BC$155:$BC$1048576,0),MATCH((CUADRO!G$5&amp;$E693),'Hoja de Trabajo para listado'!$BC$151:$CB$151,0)),0)+IFERROR(INDEX('Hoja de Trabajo para listado'!$DE$153:$DG$274,MATCH($A693,'Hoja de Trabajo para listado'!$DE$153:$DE$1048576,0),MATCH((CUADRO!G$5&amp;$E693),'Hoja de Trabajo para listado'!$DE$151:$DG$151,0)),0)+IFERROR(INDEX('Hoja de Trabajo para listado'!$CD$155:$DC$1048576,MATCH($A693,'Hoja de Trabajo para listado'!$CD$155:$CD$1048576,0),MATCH((CUADRO!G$5&amp;$E693),'Hoja de Trabajo para listado'!$CD$151:$DC$151,0)),0)</f>
        <v>0</v>
      </c>
      <c r="H693" s="243">
        <f ca="1">+IFERROR(INDEX('Hoja de Trabajo para listado'!$A$155:$Z$1048576,MATCH($A693,'Hoja de Trabajo para listado'!$A$155:$A$1048576,0),MATCH((CUADRO!H$5&amp;$E693),'Hoja de Trabajo para listado'!$A$151:$Z$151,0)),0)+IFERROR(INDEX('Hoja de Trabajo para listado'!$AB$155:$BA$1048576,MATCH($A693,'Hoja de Trabajo para listado'!$AB$155:$AB$1048576,0),MATCH((CUADRO!H$5&amp;$E693),'Hoja de Trabajo para listado'!$AB$151:$BA$151,0)),0)+IFERROR(INDEX('Hoja de Trabajo para listado'!$BC$155:$CB$1048576,MATCH($A693,'Hoja de Trabajo para listado'!$BC$155:$BC$1048576,0),MATCH((CUADRO!H$5&amp;$E693),'Hoja de Trabajo para listado'!$BC$151:$CB$151,0)),0)+IFERROR(INDEX('Hoja de Trabajo para listado'!$DE$153:$DG$274,MATCH($A693,'Hoja de Trabajo para listado'!$DE$153:$DE$1048576,0),MATCH((CUADRO!H$5&amp;$E693),'Hoja de Trabajo para listado'!$DE$151:$DG$151,0)),0)+IFERROR(INDEX('Hoja de Trabajo para listado'!$CD$155:$DC$1048576,MATCH($A693,'Hoja de Trabajo para listado'!$CD$155:$CD$1048576,0),MATCH((CUADRO!H$5&amp;$E693),'Hoja de Trabajo para listado'!$CD$151:$DC$151,0)),0)</f>
        <v>0</v>
      </c>
      <c r="I693" s="243">
        <f ca="1">+IFERROR(INDEX('Hoja de Trabajo para listado'!$A$155:$Z$1048576,MATCH($A693,'Hoja de Trabajo para listado'!$A$155:$A$1048576,0),MATCH((CUADRO!I$5&amp;$E693),'Hoja de Trabajo para listado'!$A$151:$Z$151,0)),0)+IFERROR(INDEX('Hoja de Trabajo para listado'!$AB$155:$BA$1048576,MATCH($A693,'Hoja de Trabajo para listado'!$AB$155:$AB$1048576,0),MATCH((CUADRO!I$5&amp;$E693),'Hoja de Trabajo para listado'!$AB$151:$BA$151,0)),0)+IFERROR(INDEX('Hoja de Trabajo para listado'!$BC$155:$CB$1048576,MATCH($A693,'Hoja de Trabajo para listado'!$BC$155:$BC$1048576,0),MATCH((CUADRO!I$5&amp;$E693),'Hoja de Trabajo para listado'!$BC$151:$CB$151,0)),0)+IFERROR(INDEX('Hoja de Trabajo para listado'!$DE$153:$DG$274,MATCH($A693,'Hoja de Trabajo para listado'!$DE$153:$DE$1048576,0),MATCH((CUADRO!I$5&amp;$E693),'Hoja de Trabajo para listado'!$DE$151:$DG$151,0)),0)+IFERROR(INDEX('Hoja de Trabajo para listado'!$CD$155:$DC$1048576,MATCH($A693,'Hoja de Trabajo para listado'!$CD$155:$CD$1048576,0),MATCH((CUADRO!I$5&amp;$E693),'Hoja de Trabajo para listado'!$CD$151:$DC$151,0)),0)</f>
        <v>0</v>
      </c>
      <c r="J693" s="243">
        <f ca="1">+IFERROR(INDEX('Hoja de Trabajo para listado'!$A$155:$Z$1048576,MATCH($A693,'Hoja de Trabajo para listado'!$A$155:$A$1048576,0),MATCH((CUADRO!J$5&amp;$E693),'Hoja de Trabajo para listado'!$A$151:$Z$151,0)),0)+IFERROR(INDEX('Hoja de Trabajo para listado'!$AB$155:$BA$1048576,MATCH($A693,'Hoja de Trabajo para listado'!$AB$155:$AB$1048576,0),MATCH((CUADRO!J$5&amp;$E693),'Hoja de Trabajo para listado'!$AB$151:$BA$151,0)),0)+IFERROR(INDEX('Hoja de Trabajo para listado'!$BC$155:$CB$1048576,MATCH($A693,'Hoja de Trabajo para listado'!$BC$155:$BC$1048576,0),MATCH((CUADRO!J$5&amp;$E693),'Hoja de Trabajo para listado'!$BC$151:$CB$151,0)),0)+IFERROR(INDEX('Hoja de Trabajo para listado'!$DE$153:$DG$274,MATCH($A693,'Hoja de Trabajo para listado'!$DE$153:$DE$1048576,0),MATCH((CUADRO!J$5&amp;$E693),'Hoja de Trabajo para listado'!$DE$151:$DG$151,0)),0)+IFERROR(INDEX('Hoja de Trabajo para listado'!$CD$155:$DC$1048576,MATCH($A693,'Hoja de Trabajo para listado'!$CD$155:$CD$1048576,0),MATCH((CUADRO!J$5&amp;$E693),'Hoja de Trabajo para listado'!$CD$151:$DC$151,0)),0)</f>
        <v>0</v>
      </c>
      <c r="K693" s="243">
        <f ca="1">+IFERROR(INDEX('Hoja de Trabajo para listado'!$A$155:$Z$1048576,MATCH($A693,'Hoja de Trabajo para listado'!$A$155:$A$1048576,0),MATCH((CUADRO!K$5&amp;$E693),'Hoja de Trabajo para listado'!$A$151:$Z$151,0)),0)+IFERROR(INDEX('Hoja de Trabajo para listado'!$AB$155:$BA$1048576,MATCH($A693,'Hoja de Trabajo para listado'!$AB$155:$AB$1048576,0),MATCH((CUADRO!K$5&amp;$E693),'Hoja de Trabajo para listado'!$AB$151:$BA$151,0)),0)+IFERROR(INDEX('Hoja de Trabajo para listado'!$BC$155:$CB$1048576,MATCH($A693,'Hoja de Trabajo para listado'!$BC$155:$BC$1048576,0),MATCH((CUADRO!K$5&amp;$E693),'Hoja de Trabajo para listado'!$BC$151:$CB$151,0)),0)+IFERROR(INDEX('Hoja de Trabajo para listado'!$DE$153:$DG$274,MATCH($A693,'Hoja de Trabajo para listado'!$DE$153:$DE$1048576,0),MATCH((CUADRO!K$5&amp;$E693),'Hoja de Trabajo para listado'!$DE$151:$DG$151,0)),0)+IFERROR(INDEX('Hoja de Trabajo para listado'!$CD$155:$DC$1048576,MATCH($A693,'Hoja de Trabajo para listado'!$CD$155:$CD$1048576,0),MATCH((CUADRO!K$5&amp;$E693),'Hoja de Trabajo para listado'!$CD$151:$DC$151,0)),0)</f>
        <v>0</v>
      </c>
      <c r="L693" s="243">
        <f ca="1">+IFERROR(INDEX('Hoja de Trabajo para listado'!$A$155:$Z$1048576,MATCH($A693,'Hoja de Trabajo para listado'!$A$155:$A$1048576,0),MATCH((CUADRO!L$5&amp;$E693),'Hoja de Trabajo para listado'!$A$151:$Z$151,0)),0)+IFERROR(INDEX('Hoja de Trabajo para listado'!$AB$155:$BA$1048576,MATCH($A693,'Hoja de Trabajo para listado'!$AB$155:$AB$1048576,0),MATCH((CUADRO!L$5&amp;$E693),'Hoja de Trabajo para listado'!$AB$151:$BA$151,0)),0)+IFERROR(INDEX('Hoja de Trabajo para listado'!$BC$155:$CB$1048576,MATCH($A693,'Hoja de Trabajo para listado'!$BC$155:$BC$1048576,0),MATCH((CUADRO!L$5&amp;$E693),'Hoja de Trabajo para listado'!$BC$151:$CB$151,0)),0)+IFERROR(INDEX('Hoja de Trabajo para listado'!$DE$153:$DG$274,MATCH($A693,'Hoja de Trabajo para listado'!$DE$153:$DE$1048576,0),MATCH((CUADRO!L$5&amp;$E693),'Hoja de Trabajo para listado'!$DE$151:$DG$151,0)),0)+IFERROR(INDEX('Hoja de Trabajo para listado'!$CD$155:$DC$1048576,MATCH($A693,'Hoja de Trabajo para listado'!$CD$155:$CD$1048576,0),MATCH((CUADRO!L$5&amp;$E693),'Hoja de Trabajo para listado'!$CD$151:$DC$151,0)),0)</f>
        <v>0</v>
      </c>
      <c r="M693" s="243">
        <f ca="1">+IFERROR(INDEX('Hoja de Trabajo para listado'!$A$155:$Z$1048576,MATCH($A693,'Hoja de Trabajo para listado'!$A$155:$A$1048576,0),MATCH((CUADRO!M$5&amp;$E693),'Hoja de Trabajo para listado'!$A$151:$Z$151,0)),0)+IFERROR(INDEX('Hoja de Trabajo para listado'!$AB$155:$BA$1048576,MATCH($A693,'Hoja de Trabajo para listado'!$AB$155:$AB$1048576,0),MATCH((CUADRO!M$5&amp;$E693),'Hoja de Trabajo para listado'!$AB$151:$BA$151,0)),0)+IFERROR(INDEX('Hoja de Trabajo para listado'!$BC$155:$CB$1048576,MATCH($A693,'Hoja de Trabajo para listado'!$BC$155:$BC$1048576,0),MATCH((CUADRO!M$5&amp;$E693),'Hoja de Trabajo para listado'!$BC$151:$CB$151,0)),0)+IFERROR(INDEX('Hoja de Trabajo para listado'!$DE$153:$DG$274,MATCH($A693,'Hoja de Trabajo para listado'!$DE$153:$DE$1048576,0),MATCH((CUADRO!M$5&amp;$E693),'Hoja de Trabajo para listado'!$DE$151:$DG$151,0)),0)+IFERROR(INDEX('Hoja de Trabajo para listado'!$CD$155:$DC$1048576,MATCH($A693,'Hoja de Trabajo para listado'!$CD$155:$CD$1048576,0),MATCH((CUADRO!M$5&amp;$E693),'Hoja de Trabajo para listado'!$CD$151:$DC$151,0)),0)</f>
        <v>0</v>
      </c>
      <c r="N693" s="243">
        <f ca="1">+IFERROR(INDEX('Hoja de Trabajo para listado'!$A$155:$Z$1048576,MATCH($A693,'Hoja de Trabajo para listado'!$A$155:$A$1048576,0),MATCH((CUADRO!N$5&amp;$E693),'Hoja de Trabajo para listado'!$A$151:$Z$151,0)),0)+IFERROR(INDEX('Hoja de Trabajo para listado'!$AB$155:$BA$1048576,MATCH($A693,'Hoja de Trabajo para listado'!$AB$155:$AB$1048576,0),MATCH((CUADRO!N$5&amp;$E693),'Hoja de Trabajo para listado'!$AB$151:$BA$151,0)),0)+IFERROR(INDEX('Hoja de Trabajo para listado'!$BC$155:$CB$1048576,MATCH($A693,'Hoja de Trabajo para listado'!$BC$155:$BC$1048576,0),MATCH((CUADRO!N$5&amp;$E693),'Hoja de Trabajo para listado'!$BC$151:$CB$151,0)),0)+IFERROR(INDEX('Hoja de Trabajo para listado'!$DE$153:$DG$274,MATCH($A693,'Hoja de Trabajo para listado'!$DE$153:$DE$1048576,0),MATCH((CUADRO!N$5&amp;$E693),'Hoja de Trabajo para listado'!$DE$151:$DG$151,0)),0)+IFERROR(INDEX('Hoja de Trabajo para listado'!$CD$155:$DC$1048576,MATCH($A693,'Hoja de Trabajo para listado'!$CD$155:$CD$1048576,0),MATCH((CUADRO!N$5&amp;$E693),'Hoja de Trabajo para listado'!$CD$151:$DC$151,0)),0)</f>
        <v>0</v>
      </c>
      <c r="O693" s="243">
        <f ca="1">+IFERROR(INDEX('Hoja de Trabajo para listado'!$A$155:$Z$1048576,MATCH($A693,'Hoja de Trabajo para listado'!$A$155:$A$1048576,0),MATCH((CUADRO!O$5&amp;$E693),'Hoja de Trabajo para listado'!$A$151:$Z$151,0)),0)+IFERROR(INDEX('Hoja de Trabajo para listado'!$AB$155:$BA$1048576,MATCH($A693,'Hoja de Trabajo para listado'!$AB$155:$AB$1048576,0),MATCH((CUADRO!O$5&amp;$E693),'Hoja de Trabajo para listado'!$AB$151:$BA$151,0)),0)+IFERROR(INDEX('Hoja de Trabajo para listado'!$BC$155:$CB$1048576,MATCH($A693,'Hoja de Trabajo para listado'!$BC$155:$BC$1048576,0),MATCH((CUADRO!O$5&amp;$E693),'Hoja de Trabajo para listado'!$BC$151:$CB$151,0)),0)+IFERROR(INDEX('Hoja de Trabajo para listado'!$DE$153:$DG$274,MATCH($A693,'Hoja de Trabajo para listado'!$DE$153:$DE$1048576,0),MATCH((CUADRO!O$5&amp;$E693),'Hoja de Trabajo para listado'!$DE$151:$DG$151,0)),0)+IFERROR(INDEX('Hoja de Trabajo para listado'!$CD$155:$DC$1048576,MATCH($A693,'Hoja de Trabajo para listado'!$CD$155:$CD$1048576,0),MATCH((CUADRO!O$5&amp;$E693),'Hoja de Trabajo para listado'!$CD$151:$DC$151,0)),0)</f>
        <v>0</v>
      </c>
      <c r="P693" s="243">
        <f ca="1">+IFERROR(INDEX('Hoja de Trabajo para listado'!$A$155:$Z$1048576,MATCH($A693,'Hoja de Trabajo para listado'!$A$155:$A$1048576,0),MATCH((CUADRO!P$5&amp;$E693),'Hoja de Trabajo para listado'!$A$151:$Z$151,0)),0)+IFERROR(INDEX('Hoja de Trabajo para listado'!$AB$155:$BA$1048576,MATCH($A693,'Hoja de Trabajo para listado'!$AB$155:$AB$1048576,0),MATCH((CUADRO!P$5&amp;$E693),'Hoja de Trabajo para listado'!$AB$151:$BA$151,0)),0)+IFERROR(INDEX('Hoja de Trabajo para listado'!$BC$155:$CB$1048576,MATCH($A693,'Hoja de Trabajo para listado'!$BC$155:$BC$1048576,0),MATCH((CUADRO!P$5&amp;$E693),'Hoja de Trabajo para listado'!$BC$151:$CB$151,0)),0)+IFERROR(INDEX('Hoja de Trabajo para listado'!$DE$153:$DG$274,MATCH($A693,'Hoja de Trabajo para listado'!$DE$153:$DE$1048576,0),MATCH((CUADRO!P$5&amp;$E693),'Hoja de Trabajo para listado'!$DE$151:$DG$151,0)),0)+IFERROR(INDEX('Hoja de Trabajo para listado'!$CD$155:$DC$1048576,MATCH($A693,'Hoja de Trabajo para listado'!$CD$155:$CD$1048576,0),MATCH((CUADRO!P$5&amp;$E693),'Hoja de Trabajo para listado'!$CD$151:$DC$151,0)),0)</f>
        <v>0</v>
      </c>
      <c r="Q693" s="243">
        <f ca="1">+IFERROR(INDEX('Hoja de Trabajo para listado'!$A$155:$Z$1048576,MATCH($A693,'Hoja de Trabajo para listado'!$A$155:$A$1048576,0),MATCH((CUADRO!Q$5&amp;$E693),'Hoja de Trabajo para listado'!$A$151:$Z$151,0)),0)+IFERROR(INDEX('Hoja de Trabajo para listado'!$AB$155:$BA$1048576,MATCH($A693,'Hoja de Trabajo para listado'!$AB$155:$AB$1048576,0),MATCH((CUADRO!Q$5&amp;$E693),'Hoja de Trabajo para listado'!$AB$151:$BA$151,0)),0)+IFERROR(INDEX('Hoja de Trabajo para listado'!$BC$155:$CB$1048576,MATCH($A693,'Hoja de Trabajo para listado'!$BC$155:$BC$1048576,0),MATCH((CUADRO!Q$5&amp;$E693),'Hoja de Trabajo para listado'!$BC$151:$CB$151,0)),0)+IFERROR(INDEX('Hoja de Trabajo para listado'!$DE$153:$DG$274,MATCH($A693,'Hoja de Trabajo para listado'!$DE$153:$DE$1048576,0),MATCH((CUADRO!Q$5&amp;$E693),'Hoja de Trabajo para listado'!$DE$151:$DG$151,0)),0)+IFERROR(INDEX('Hoja de Trabajo para listado'!$CD$155:$DC$1048576,MATCH($A693,'Hoja de Trabajo para listado'!$CD$155:$CD$1048576,0),MATCH((CUADRO!Q$5&amp;$E693),'Hoja de Trabajo para listado'!$CD$151:$DC$151,0)),0)</f>
        <v>0</v>
      </c>
      <c r="R693" s="243">
        <f t="shared" ca="1" si="23"/>
        <v>0</v>
      </c>
      <c r="S693" s="249">
        <f ca="1">+R692+R693</f>
        <v>0</v>
      </c>
      <c r="T693" s="243">
        <f ca="1">+S693</f>
        <v>0</v>
      </c>
      <c r="U693" s="242">
        <f t="shared" si="24"/>
        <v>2</v>
      </c>
      <c r="V693" s="333" t="str">
        <f>+VLOOKUP(A693,bd_lista!$A$3:$E$590,5,FALSE)</f>
        <v>Gobiernos Autonomos Municipales</v>
      </c>
      <c r="W693" s="384"/>
      <c r="X693" s="242">
        <f>+VLOOKUP(A693,[3]Sheet1!$A$13:$D$744,4,FALSE)</f>
        <v>0</v>
      </c>
      <c r="Y693" s="242" t="e">
        <f>+VLOOKUP(X693,bd_lista!$A$3:$C$590,3,FALSE)</f>
        <v>#N/A</v>
      </c>
      <c r="Z693" s="292"/>
      <c r="AA693" s="293"/>
    </row>
    <row r="694" spans="1:27" customFormat="1" ht="15" hidden="1" customHeight="1">
      <c r="A694" s="32">
        <v>1313</v>
      </c>
      <c r="B694" s="388">
        <f>+A694</f>
        <v>1313</v>
      </c>
      <c r="C694" s="247" t="str">
        <f>+VLOOKUP(A694,bd_lista!$A$3:$C$590,3,FALSE)</f>
        <v>Gobierno Autónomo Municipal de Colomi</v>
      </c>
      <c r="D694" s="385" t="str">
        <f>+C694</f>
        <v>Gobierno Autónomo Municipal de Colomi</v>
      </c>
      <c r="E694" s="242" t="s">
        <v>1304</v>
      </c>
      <c r="F694" s="243">
        <f ca="1">+IFERROR(INDEX('Hoja de Trabajo para listado'!$A$155:$Z$1048576,MATCH($A694,'Hoja de Trabajo para listado'!$A$155:$A$1048576,0),MATCH((CUADRO!F$5&amp;$E694),'Hoja de Trabajo para listado'!$A$151:$Z$151,0)),0)+IFERROR(INDEX('Hoja de Trabajo para listado'!$AB$155:$BA$1048576,MATCH($A694,'Hoja de Trabajo para listado'!$AB$155:$AB$1048576,0),MATCH((CUADRO!F$5&amp;$E694),'Hoja de Trabajo para listado'!$AB$151:$BA$151,0)),0)+IFERROR(INDEX('Hoja de Trabajo para listado'!$BC$155:$CB$1048576,MATCH($A694,'Hoja de Trabajo para listado'!$BC$155:$BC$1048576,0),MATCH((CUADRO!F$5&amp;$E694),'Hoja de Trabajo para listado'!$BC$151:$CB$151,0)),0)+IFERROR(INDEX('Hoja de Trabajo para listado'!$DE$153:$DG$274,MATCH($A694,'Hoja de Trabajo para listado'!$DE$153:$DE$1048576,0),MATCH((CUADRO!F$5&amp;$E694),'Hoja de Trabajo para listado'!$DE$151:$DG$151,0)),0)+IFERROR(INDEX('Hoja de Trabajo para listado'!$CD$155:$DC$1048576,MATCH($A694,'Hoja de Trabajo para listado'!$CD$155:$CD$1048576,0),MATCH((CUADRO!F$5&amp;$E694),'Hoja de Trabajo para listado'!$CD$151:$DC$151,0)),0)</f>
        <v>0</v>
      </c>
      <c r="G694" s="243">
        <f ca="1">+IFERROR(INDEX('Hoja de Trabajo para listado'!$A$155:$Z$1048576,MATCH($A694,'Hoja de Trabajo para listado'!$A$155:$A$1048576,0),MATCH((CUADRO!G$5&amp;$E694),'Hoja de Trabajo para listado'!$A$151:$Z$151,0)),0)+IFERROR(INDEX('Hoja de Trabajo para listado'!$AB$155:$BA$1048576,MATCH($A694,'Hoja de Trabajo para listado'!$AB$155:$AB$1048576,0),MATCH((CUADRO!G$5&amp;$E694),'Hoja de Trabajo para listado'!$AB$151:$BA$151,0)),0)+IFERROR(INDEX('Hoja de Trabajo para listado'!$BC$155:$CB$1048576,MATCH($A694,'Hoja de Trabajo para listado'!$BC$155:$BC$1048576,0),MATCH((CUADRO!G$5&amp;$E694),'Hoja de Trabajo para listado'!$BC$151:$CB$151,0)),0)+IFERROR(INDEX('Hoja de Trabajo para listado'!$DE$153:$DG$274,MATCH($A694,'Hoja de Trabajo para listado'!$DE$153:$DE$1048576,0),MATCH((CUADRO!G$5&amp;$E694),'Hoja de Trabajo para listado'!$DE$151:$DG$151,0)),0)+IFERROR(INDEX('Hoja de Trabajo para listado'!$CD$155:$DC$1048576,MATCH($A694,'Hoja de Trabajo para listado'!$CD$155:$CD$1048576,0),MATCH((CUADRO!G$5&amp;$E694),'Hoja de Trabajo para listado'!$CD$151:$DC$151,0)),0)</f>
        <v>0</v>
      </c>
      <c r="H694" s="243">
        <f ca="1">+IFERROR(INDEX('Hoja de Trabajo para listado'!$A$155:$Z$1048576,MATCH($A694,'Hoja de Trabajo para listado'!$A$155:$A$1048576,0),MATCH((CUADRO!H$5&amp;$E694),'Hoja de Trabajo para listado'!$A$151:$Z$151,0)),0)+IFERROR(INDEX('Hoja de Trabajo para listado'!$AB$155:$BA$1048576,MATCH($A694,'Hoja de Trabajo para listado'!$AB$155:$AB$1048576,0),MATCH((CUADRO!H$5&amp;$E694),'Hoja de Trabajo para listado'!$AB$151:$BA$151,0)),0)+IFERROR(INDEX('Hoja de Trabajo para listado'!$BC$155:$CB$1048576,MATCH($A694,'Hoja de Trabajo para listado'!$BC$155:$BC$1048576,0),MATCH((CUADRO!H$5&amp;$E694),'Hoja de Trabajo para listado'!$BC$151:$CB$151,0)),0)+IFERROR(INDEX('Hoja de Trabajo para listado'!$DE$153:$DG$274,MATCH($A694,'Hoja de Trabajo para listado'!$DE$153:$DE$1048576,0),MATCH((CUADRO!H$5&amp;$E694),'Hoja de Trabajo para listado'!$DE$151:$DG$151,0)),0)+IFERROR(INDEX('Hoja de Trabajo para listado'!$CD$155:$DC$1048576,MATCH($A694,'Hoja de Trabajo para listado'!$CD$155:$CD$1048576,0),MATCH((CUADRO!H$5&amp;$E694),'Hoja de Trabajo para listado'!$CD$151:$DC$151,0)),0)</f>
        <v>0</v>
      </c>
      <c r="I694" s="243">
        <f ca="1">+IFERROR(INDEX('Hoja de Trabajo para listado'!$A$155:$Z$1048576,MATCH($A694,'Hoja de Trabajo para listado'!$A$155:$A$1048576,0),MATCH((CUADRO!I$5&amp;$E694),'Hoja de Trabajo para listado'!$A$151:$Z$151,0)),0)+IFERROR(INDEX('Hoja de Trabajo para listado'!$AB$155:$BA$1048576,MATCH($A694,'Hoja de Trabajo para listado'!$AB$155:$AB$1048576,0),MATCH((CUADRO!I$5&amp;$E694),'Hoja de Trabajo para listado'!$AB$151:$BA$151,0)),0)+IFERROR(INDEX('Hoja de Trabajo para listado'!$BC$155:$CB$1048576,MATCH($A694,'Hoja de Trabajo para listado'!$BC$155:$BC$1048576,0),MATCH((CUADRO!I$5&amp;$E694),'Hoja de Trabajo para listado'!$BC$151:$CB$151,0)),0)+IFERROR(INDEX('Hoja de Trabajo para listado'!$DE$153:$DG$274,MATCH($A694,'Hoja de Trabajo para listado'!$DE$153:$DE$1048576,0),MATCH((CUADRO!I$5&amp;$E694),'Hoja de Trabajo para listado'!$DE$151:$DG$151,0)),0)+IFERROR(INDEX('Hoja de Trabajo para listado'!$CD$155:$DC$1048576,MATCH($A694,'Hoja de Trabajo para listado'!$CD$155:$CD$1048576,0),MATCH((CUADRO!I$5&amp;$E694),'Hoja de Trabajo para listado'!$CD$151:$DC$151,0)),0)</f>
        <v>0</v>
      </c>
      <c r="J694" s="243">
        <f ca="1">+IFERROR(INDEX('Hoja de Trabajo para listado'!$A$155:$Z$1048576,MATCH($A694,'Hoja de Trabajo para listado'!$A$155:$A$1048576,0),MATCH((CUADRO!J$5&amp;$E694),'Hoja de Trabajo para listado'!$A$151:$Z$151,0)),0)+IFERROR(INDEX('Hoja de Trabajo para listado'!$AB$155:$BA$1048576,MATCH($A694,'Hoja de Trabajo para listado'!$AB$155:$AB$1048576,0),MATCH((CUADRO!J$5&amp;$E694),'Hoja de Trabajo para listado'!$AB$151:$BA$151,0)),0)+IFERROR(INDEX('Hoja de Trabajo para listado'!$BC$155:$CB$1048576,MATCH($A694,'Hoja de Trabajo para listado'!$BC$155:$BC$1048576,0),MATCH((CUADRO!J$5&amp;$E694),'Hoja de Trabajo para listado'!$BC$151:$CB$151,0)),0)+IFERROR(INDEX('Hoja de Trabajo para listado'!$DE$153:$DG$274,MATCH($A694,'Hoja de Trabajo para listado'!$DE$153:$DE$1048576,0),MATCH((CUADRO!J$5&amp;$E694),'Hoja de Trabajo para listado'!$DE$151:$DG$151,0)),0)+IFERROR(INDEX('Hoja de Trabajo para listado'!$CD$155:$DC$1048576,MATCH($A694,'Hoja de Trabajo para listado'!$CD$155:$CD$1048576,0),MATCH((CUADRO!J$5&amp;$E694),'Hoja de Trabajo para listado'!$CD$151:$DC$151,0)),0)</f>
        <v>0</v>
      </c>
      <c r="K694" s="243">
        <f ca="1">+IFERROR(INDEX('Hoja de Trabajo para listado'!$A$155:$Z$1048576,MATCH($A694,'Hoja de Trabajo para listado'!$A$155:$A$1048576,0),MATCH((CUADRO!K$5&amp;$E694),'Hoja de Trabajo para listado'!$A$151:$Z$151,0)),0)+IFERROR(INDEX('Hoja de Trabajo para listado'!$AB$155:$BA$1048576,MATCH($A694,'Hoja de Trabajo para listado'!$AB$155:$AB$1048576,0),MATCH((CUADRO!K$5&amp;$E694),'Hoja de Trabajo para listado'!$AB$151:$BA$151,0)),0)+IFERROR(INDEX('Hoja de Trabajo para listado'!$BC$155:$CB$1048576,MATCH($A694,'Hoja de Trabajo para listado'!$BC$155:$BC$1048576,0),MATCH((CUADRO!K$5&amp;$E694),'Hoja de Trabajo para listado'!$BC$151:$CB$151,0)),0)+IFERROR(INDEX('Hoja de Trabajo para listado'!$DE$153:$DG$274,MATCH($A694,'Hoja de Trabajo para listado'!$DE$153:$DE$1048576,0),MATCH((CUADRO!K$5&amp;$E694),'Hoja de Trabajo para listado'!$DE$151:$DG$151,0)),0)+IFERROR(INDEX('Hoja de Trabajo para listado'!$CD$155:$DC$1048576,MATCH($A694,'Hoja de Trabajo para listado'!$CD$155:$CD$1048576,0),MATCH((CUADRO!K$5&amp;$E694),'Hoja de Trabajo para listado'!$CD$151:$DC$151,0)),0)</f>
        <v>0</v>
      </c>
      <c r="L694" s="243">
        <f ca="1">+IFERROR(INDEX('Hoja de Trabajo para listado'!$A$155:$Z$1048576,MATCH($A694,'Hoja de Trabajo para listado'!$A$155:$A$1048576,0),MATCH((CUADRO!L$5&amp;$E694),'Hoja de Trabajo para listado'!$A$151:$Z$151,0)),0)+IFERROR(INDEX('Hoja de Trabajo para listado'!$AB$155:$BA$1048576,MATCH($A694,'Hoja de Trabajo para listado'!$AB$155:$AB$1048576,0),MATCH((CUADRO!L$5&amp;$E694),'Hoja de Trabajo para listado'!$AB$151:$BA$151,0)),0)+IFERROR(INDEX('Hoja de Trabajo para listado'!$BC$155:$CB$1048576,MATCH($A694,'Hoja de Trabajo para listado'!$BC$155:$BC$1048576,0),MATCH((CUADRO!L$5&amp;$E694),'Hoja de Trabajo para listado'!$BC$151:$CB$151,0)),0)+IFERROR(INDEX('Hoja de Trabajo para listado'!$DE$153:$DG$274,MATCH($A694,'Hoja de Trabajo para listado'!$DE$153:$DE$1048576,0),MATCH((CUADRO!L$5&amp;$E694),'Hoja de Trabajo para listado'!$DE$151:$DG$151,0)),0)+IFERROR(INDEX('Hoja de Trabajo para listado'!$CD$155:$DC$1048576,MATCH($A694,'Hoja de Trabajo para listado'!$CD$155:$CD$1048576,0),MATCH((CUADRO!L$5&amp;$E694),'Hoja de Trabajo para listado'!$CD$151:$DC$151,0)),0)</f>
        <v>0</v>
      </c>
      <c r="M694" s="243">
        <f ca="1">+IFERROR(INDEX('Hoja de Trabajo para listado'!$A$155:$Z$1048576,MATCH($A694,'Hoja de Trabajo para listado'!$A$155:$A$1048576,0),MATCH((CUADRO!M$5&amp;$E694),'Hoja de Trabajo para listado'!$A$151:$Z$151,0)),0)+IFERROR(INDEX('Hoja de Trabajo para listado'!$AB$155:$BA$1048576,MATCH($A694,'Hoja de Trabajo para listado'!$AB$155:$AB$1048576,0),MATCH((CUADRO!M$5&amp;$E694),'Hoja de Trabajo para listado'!$AB$151:$BA$151,0)),0)+IFERROR(INDEX('Hoja de Trabajo para listado'!$BC$155:$CB$1048576,MATCH($A694,'Hoja de Trabajo para listado'!$BC$155:$BC$1048576,0),MATCH((CUADRO!M$5&amp;$E694),'Hoja de Trabajo para listado'!$BC$151:$CB$151,0)),0)+IFERROR(INDEX('Hoja de Trabajo para listado'!$DE$153:$DG$274,MATCH($A694,'Hoja de Trabajo para listado'!$DE$153:$DE$1048576,0),MATCH((CUADRO!M$5&amp;$E694),'Hoja de Trabajo para listado'!$DE$151:$DG$151,0)),0)+IFERROR(INDEX('Hoja de Trabajo para listado'!$CD$155:$DC$1048576,MATCH($A694,'Hoja de Trabajo para listado'!$CD$155:$CD$1048576,0),MATCH((CUADRO!M$5&amp;$E694),'Hoja de Trabajo para listado'!$CD$151:$DC$151,0)),0)</f>
        <v>0</v>
      </c>
      <c r="N694" s="243">
        <f ca="1">+IFERROR(INDEX('Hoja de Trabajo para listado'!$A$155:$Z$1048576,MATCH($A694,'Hoja de Trabajo para listado'!$A$155:$A$1048576,0),MATCH((CUADRO!N$5&amp;$E694),'Hoja de Trabajo para listado'!$A$151:$Z$151,0)),0)+IFERROR(INDEX('Hoja de Trabajo para listado'!$AB$155:$BA$1048576,MATCH($A694,'Hoja de Trabajo para listado'!$AB$155:$AB$1048576,0),MATCH((CUADRO!N$5&amp;$E694),'Hoja de Trabajo para listado'!$AB$151:$BA$151,0)),0)+IFERROR(INDEX('Hoja de Trabajo para listado'!$BC$155:$CB$1048576,MATCH($A694,'Hoja de Trabajo para listado'!$BC$155:$BC$1048576,0),MATCH((CUADRO!N$5&amp;$E694),'Hoja de Trabajo para listado'!$BC$151:$CB$151,0)),0)+IFERROR(INDEX('Hoja de Trabajo para listado'!$DE$153:$DG$274,MATCH($A694,'Hoja de Trabajo para listado'!$DE$153:$DE$1048576,0),MATCH((CUADRO!N$5&amp;$E694),'Hoja de Trabajo para listado'!$DE$151:$DG$151,0)),0)+IFERROR(INDEX('Hoja de Trabajo para listado'!$CD$155:$DC$1048576,MATCH($A694,'Hoja de Trabajo para listado'!$CD$155:$CD$1048576,0),MATCH((CUADRO!N$5&amp;$E694),'Hoja de Trabajo para listado'!$CD$151:$DC$151,0)),0)</f>
        <v>0</v>
      </c>
      <c r="O694" s="243">
        <f ca="1">+IFERROR(INDEX('Hoja de Trabajo para listado'!$A$155:$Z$1048576,MATCH($A694,'Hoja de Trabajo para listado'!$A$155:$A$1048576,0),MATCH((CUADRO!O$5&amp;$E694),'Hoja de Trabajo para listado'!$A$151:$Z$151,0)),0)+IFERROR(INDEX('Hoja de Trabajo para listado'!$AB$155:$BA$1048576,MATCH($A694,'Hoja de Trabajo para listado'!$AB$155:$AB$1048576,0),MATCH((CUADRO!O$5&amp;$E694),'Hoja de Trabajo para listado'!$AB$151:$BA$151,0)),0)+IFERROR(INDEX('Hoja de Trabajo para listado'!$BC$155:$CB$1048576,MATCH($A694,'Hoja de Trabajo para listado'!$BC$155:$BC$1048576,0),MATCH((CUADRO!O$5&amp;$E694),'Hoja de Trabajo para listado'!$BC$151:$CB$151,0)),0)+IFERROR(INDEX('Hoja de Trabajo para listado'!$DE$153:$DG$274,MATCH($A694,'Hoja de Trabajo para listado'!$DE$153:$DE$1048576,0),MATCH((CUADRO!O$5&amp;$E694),'Hoja de Trabajo para listado'!$DE$151:$DG$151,0)),0)+IFERROR(INDEX('Hoja de Trabajo para listado'!$CD$155:$DC$1048576,MATCH($A694,'Hoja de Trabajo para listado'!$CD$155:$CD$1048576,0),MATCH((CUADRO!O$5&amp;$E694),'Hoja de Trabajo para listado'!$CD$151:$DC$151,0)),0)</f>
        <v>0</v>
      </c>
      <c r="P694" s="243">
        <f ca="1">+IFERROR(INDEX('Hoja de Trabajo para listado'!$A$155:$Z$1048576,MATCH($A694,'Hoja de Trabajo para listado'!$A$155:$A$1048576,0),MATCH((CUADRO!P$5&amp;$E694),'Hoja de Trabajo para listado'!$A$151:$Z$151,0)),0)+IFERROR(INDEX('Hoja de Trabajo para listado'!$AB$155:$BA$1048576,MATCH($A694,'Hoja de Trabajo para listado'!$AB$155:$AB$1048576,0),MATCH((CUADRO!P$5&amp;$E694),'Hoja de Trabajo para listado'!$AB$151:$BA$151,0)),0)+IFERROR(INDEX('Hoja de Trabajo para listado'!$BC$155:$CB$1048576,MATCH($A694,'Hoja de Trabajo para listado'!$BC$155:$BC$1048576,0),MATCH((CUADRO!P$5&amp;$E694),'Hoja de Trabajo para listado'!$BC$151:$CB$151,0)),0)+IFERROR(INDEX('Hoja de Trabajo para listado'!$DE$153:$DG$274,MATCH($A694,'Hoja de Trabajo para listado'!$DE$153:$DE$1048576,0),MATCH((CUADRO!P$5&amp;$E694),'Hoja de Trabajo para listado'!$DE$151:$DG$151,0)),0)+IFERROR(INDEX('Hoja de Trabajo para listado'!$CD$155:$DC$1048576,MATCH($A694,'Hoja de Trabajo para listado'!$CD$155:$CD$1048576,0),MATCH((CUADRO!P$5&amp;$E694),'Hoja de Trabajo para listado'!$CD$151:$DC$151,0)),0)</f>
        <v>0</v>
      </c>
      <c r="Q694" s="243">
        <f ca="1">+IFERROR(INDEX('Hoja de Trabajo para listado'!$A$155:$Z$1048576,MATCH($A694,'Hoja de Trabajo para listado'!$A$155:$A$1048576,0),MATCH((CUADRO!Q$5&amp;$E694),'Hoja de Trabajo para listado'!$A$151:$Z$151,0)),0)+IFERROR(INDEX('Hoja de Trabajo para listado'!$AB$155:$BA$1048576,MATCH($A694,'Hoja de Trabajo para listado'!$AB$155:$AB$1048576,0),MATCH((CUADRO!Q$5&amp;$E694),'Hoja de Trabajo para listado'!$AB$151:$BA$151,0)),0)+IFERROR(INDEX('Hoja de Trabajo para listado'!$BC$155:$CB$1048576,MATCH($A694,'Hoja de Trabajo para listado'!$BC$155:$BC$1048576,0),MATCH((CUADRO!Q$5&amp;$E694),'Hoja de Trabajo para listado'!$BC$151:$CB$151,0)),0)+IFERROR(INDEX('Hoja de Trabajo para listado'!$DE$153:$DG$274,MATCH($A694,'Hoja de Trabajo para listado'!$DE$153:$DE$1048576,0),MATCH((CUADRO!Q$5&amp;$E694),'Hoja de Trabajo para listado'!$DE$151:$DG$151,0)),0)+IFERROR(INDEX('Hoja de Trabajo para listado'!$CD$155:$DC$1048576,MATCH($A694,'Hoja de Trabajo para listado'!$CD$155:$CD$1048576,0),MATCH((CUADRO!Q$5&amp;$E694),'Hoja de Trabajo para listado'!$CD$151:$DC$151,0)),0)</f>
        <v>0</v>
      </c>
      <c r="R694" s="243">
        <f t="shared" ca="1" si="23"/>
        <v>0</v>
      </c>
      <c r="S694" s="249"/>
      <c r="T694" s="243">
        <f ca="1">+T695</f>
        <v>0</v>
      </c>
      <c r="U694" s="242">
        <f t="shared" si="24"/>
        <v>1</v>
      </c>
      <c r="V694" s="333" t="str">
        <f>+VLOOKUP(A694,bd_lista!$A$3:$E$590,5,FALSE)</f>
        <v>Gobiernos Autonomos Municipales</v>
      </c>
      <c r="W694" s="383" t="str">
        <f>+V694</f>
        <v>Gobiernos Autonomos Municipales</v>
      </c>
      <c r="X694" s="242">
        <f>+VLOOKUP(A694,[3]Sheet1!$A$13:$D$744,4,FALSE)</f>
        <v>0</v>
      </c>
      <c r="Y694" s="242" t="e">
        <f>+VLOOKUP(X694,bd_lista!$A$3:$C$590,3,FALSE)</f>
        <v>#N/A</v>
      </c>
      <c r="Z694" s="294">
        <f>+X694</f>
        <v>0</v>
      </c>
      <c r="AA694" s="295" t="e">
        <f>+Y694</f>
        <v>#N/A</v>
      </c>
    </row>
    <row r="695" spans="1:27" customFormat="1" ht="15" hidden="1" customHeight="1">
      <c r="A695" s="32">
        <v>1313</v>
      </c>
      <c r="B695" s="389"/>
      <c r="C695" s="247" t="str">
        <f>+VLOOKUP(A695,bd_lista!$A$3:$C$590,3,FALSE)</f>
        <v>Gobierno Autónomo Municipal de Colomi</v>
      </c>
      <c r="D695" s="386"/>
      <c r="E695" s="244" t="s">
        <v>1305</v>
      </c>
      <c r="F695" s="245">
        <f ca="1">+IFERROR(INDEX('Hoja de Trabajo para listado'!$A$155:$Z$1048576,MATCH($A695,'Hoja de Trabajo para listado'!$A$155:$A$1048576,0),MATCH((CUADRO!F$5&amp;$E695),'Hoja de Trabajo para listado'!$A$151:$Z$151,0)),0)+IFERROR(INDEX('Hoja de Trabajo para listado'!$AB$155:$BA$1048576,MATCH($A695,'Hoja de Trabajo para listado'!$AB$155:$AB$1048576,0),MATCH((CUADRO!F$5&amp;$E695),'Hoja de Trabajo para listado'!$AB$151:$BA$151,0)),0)+IFERROR(INDEX('Hoja de Trabajo para listado'!$BC$155:$CB$1048576,MATCH($A695,'Hoja de Trabajo para listado'!$BC$155:$BC$1048576,0),MATCH((CUADRO!F$5&amp;$E695),'Hoja de Trabajo para listado'!$BC$151:$CB$151,0)),0)+IFERROR(INDEX('Hoja de Trabajo para listado'!$DE$153:$DG$274,MATCH($A695,'Hoja de Trabajo para listado'!$DE$153:$DE$1048576,0),MATCH((CUADRO!F$5&amp;$E695),'Hoja de Trabajo para listado'!$DE$151:$DG$151,0)),0)+IFERROR(INDEX('Hoja de Trabajo para listado'!$CD$155:$DC$1048576,MATCH($A695,'Hoja de Trabajo para listado'!$CD$155:$CD$1048576,0),MATCH((CUADRO!F$5&amp;$E695),'Hoja de Trabajo para listado'!$CD$151:$DC$151,0)),0)</f>
        <v>0</v>
      </c>
      <c r="G695" s="245">
        <f ca="1">+IFERROR(INDEX('Hoja de Trabajo para listado'!$A$155:$Z$1048576,MATCH($A695,'Hoja de Trabajo para listado'!$A$155:$A$1048576,0),MATCH((CUADRO!G$5&amp;$E695),'Hoja de Trabajo para listado'!$A$151:$Z$151,0)),0)+IFERROR(INDEX('Hoja de Trabajo para listado'!$AB$155:$BA$1048576,MATCH($A695,'Hoja de Trabajo para listado'!$AB$155:$AB$1048576,0),MATCH((CUADRO!G$5&amp;$E695),'Hoja de Trabajo para listado'!$AB$151:$BA$151,0)),0)+IFERROR(INDEX('Hoja de Trabajo para listado'!$BC$155:$CB$1048576,MATCH($A695,'Hoja de Trabajo para listado'!$BC$155:$BC$1048576,0),MATCH((CUADRO!G$5&amp;$E695),'Hoja de Trabajo para listado'!$BC$151:$CB$151,0)),0)+IFERROR(INDEX('Hoja de Trabajo para listado'!$DE$153:$DG$274,MATCH($A695,'Hoja de Trabajo para listado'!$DE$153:$DE$1048576,0),MATCH((CUADRO!G$5&amp;$E695),'Hoja de Trabajo para listado'!$DE$151:$DG$151,0)),0)+IFERROR(INDEX('Hoja de Trabajo para listado'!$CD$155:$DC$1048576,MATCH($A695,'Hoja de Trabajo para listado'!$CD$155:$CD$1048576,0),MATCH((CUADRO!G$5&amp;$E695),'Hoja de Trabajo para listado'!$CD$151:$DC$151,0)),0)</f>
        <v>0</v>
      </c>
      <c r="H695" s="245">
        <f ca="1">+IFERROR(INDEX('Hoja de Trabajo para listado'!$A$155:$Z$1048576,MATCH($A695,'Hoja de Trabajo para listado'!$A$155:$A$1048576,0),MATCH((CUADRO!H$5&amp;$E695),'Hoja de Trabajo para listado'!$A$151:$Z$151,0)),0)+IFERROR(INDEX('Hoja de Trabajo para listado'!$AB$155:$BA$1048576,MATCH($A695,'Hoja de Trabajo para listado'!$AB$155:$AB$1048576,0),MATCH((CUADRO!H$5&amp;$E695),'Hoja de Trabajo para listado'!$AB$151:$BA$151,0)),0)+IFERROR(INDEX('Hoja de Trabajo para listado'!$BC$155:$CB$1048576,MATCH($A695,'Hoja de Trabajo para listado'!$BC$155:$BC$1048576,0),MATCH((CUADRO!H$5&amp;$E695),'Hoja de Trabajo para listado'!$BC$151:$CB$151,0)),0)+IFERROR(INDEX('Hoja de Trabajo para listado'!$DE$153:$DG$274,MATCH($A695,'Hoja de Trabajo para listado'!$DE$153:$DE$1048576,0),MATCH((CUADRO!H$5&amp;$E695),'Hoja de Trabajo para listado'!$DE$151:$DG$151,0)),0)+IFERROR(INDEX('Hoja de Trabajo para listado'!$CD$155:$DC$1048576,MATCH($A695,'Hoja de Trabajo para listado'!$CD$155:$CD$1048576,0),MATCH((CUADRO!H$5&amp;$E695),'Hoja de Trabajo para listado'!$CD$151:$DC$151,0)),0)</f>
        <v>0</v>
      </c>
      <c r="I695" s="245">
        <f ca="1">+IFERROR(INDEX('Hoja de Trabajo para listado'!$A$155:$Z$1048576,MATCH($A695,'Hoja de Trabajo para listado'!$A$155:$A$1048576,0),MATCH((CUADRO!I$5&amp;$E695),'Hoja de Trabajo para listado'!$A$151:$Z$151,0)),0)+IFERROR(INDEX('Hoja de Trabajo para listado'!$AB$155:$BA$1048576,MATCH($A695,'Hoja de Trabajo para listado'!$AB$155:$AB$1048576,0),MATCH((CUADRO!I$5&amp;$E695),'Hoja de Trabajo para listado'!$AB$151:$BA$151,0)),0)+IFERROR(INDEX('Hoja de Trabajo para listado'!$BC$155:$CB$1048576,MATCH($A695,'Hoja de Trabajo para listado'!$BC$155:$BC$1048576,0),MATCH((CUADRO!I$5&amp;$E695),'Hoja de Trabajo para listado'!$BC$151:$CB$151,0)),0)+IFERROR(INDEX('Hoja de Trabajo para listado'!$DE$153:$DG$274,MATCH($A695,'Hoja de Trabajo para listado'!$DE$153:$DE$1048576,0),MATCH((CUADRO!I$5&amp;$E695),'Hoja de Trabajo para listado'!$DE$151:$DG$151,0)),0)+IFERROR(INDEX('Hoja de Trabajo para listado'!$CD$155:$DC$1048576,MATCH($A695,'Hoja de Trabajo para listado'!$CD$155:$CD$1048576,0),MATCH((CUADRO!I$5&amp;$E695),'Hoja de Trabajo para listado'!$CD$151:$DC$151,0)),0)</f>
        <v>0</v>
      </c>
      <c r="J695" s="245">
        <f ca="1">+IFERROR(INDEX('Hoja de Trabajo para listado'!$A$155:$Z$1048576,MATCH($A695,'Hoja de Trabajo para listado'!$A$155:$A$1048576,0),MATCH((CUADRO!J$5&amp;$E695),'Hoja de Trabajo para listado'!$A$151:$Z$151,0)),0)+IFERROR(INDEX('Hoja de Trabajo para listado'!$AB$155:$BA$1048576,MATCH($A695,'Hoja de Trabajo para listado'!$AB$155:$AB$1048576,0),MATCH((CUADRO!J$5&amp;$E695),'Hoja de Trabajo para listado'!$AB$151:$BA$151,0)),0)+IFERROR(INDEX('Hoja de Trabajo para listado'!$BC$155:$CB$1048576,MATCH($A695,'Hoja de Trabajo para listado'!$BC$155:$BC$1048576,0),MATCH((CUADRO!J$5&amp;$E695),'Hoja de Trabajo para listado'!$BC$151:$CB$151,0)),0)+IFERROR(INDEX('Hoja de Trabajo para listado'!$DE$153:$DG$274,MATCH($A695,'Hoja de Trabajo para listado'!$DE$153:$DE$1048576,0),MATCH((CUADRO!J$5&amp;$E695),'Hoja de Trabajo para listado'!$DE$151:$DG$151,0)),0)+IFERROR(INDEX('Hoja de Trabajo para listado'!$CD$155:$DC$1048576,MATCH($A695,'Hoja de Trabajo para listado'!$CD$155:$CD$1048576,0),MATCH((CUADRO!J$5&amp;$E695),'Hoja de Trabajo para listado'!$CD$151:$DC$151,0)),0)</f>
        <v>0</v>
      </c>
      <c r="K695" s="245">
        <f ca="1">+IFERROR(INDEX('Hoja de Trabajo para listado'!$A$155:$Z$1048576,MATCH($A695,'Hoja de Trabajo para listado'!$A$155:$A$1048576,0),MATCH((CUADRO!K$5&amp;$E695),'Hoja de Trabajo para listado'!$A$151:$Z$151,0)),0)+IFERROR(INDEX('Hoja de Trabajo para listado'!$AB$155:$BA$1048576,MATCH($A695,'Hoja de Trabajo para listado'!$AB$155:$AB$1048576,0),MATCH((CUADRO!K$5&amp;$E695),'Hoja de Trabajo para listado'!$AB$151:$BA$151,0)),0)+IFERROR(INDEX('Hoja de Trabajo para listado'!$BC$155:$CB$1048576,MATCH($A695,'Hoja de Trabajo para listado'!$BC$155:$BC$1048576,0),MATCH((CUADRO!K$5&amp;$E695),'Hoja de Trabajo para listado'!$BC$151:$CB$151,0)),0)+IFERROR(INDEX('Hoja de Trabajo para listado'!$DE$153:$DG$274,MATCH($A695,'Hoja de Trabajo para listado'!$DE$153:$DE$1048576,0),MATCH((CUADRO!K$5&amp;$E695),'Hoja de Trabajo para listado'!$DE$151:$DG$151,0)),0)+IFERROR(INDEX('Hoja de Trabajo para listado'!$CD$155:$DC$1048576,MATCH($A695,'Hoja de Trabajo para listado'!$CD$155:$CD$1048576,0),MATCH((CUADRO!K$5&amp;$E695),'Hoja de Trabajo para listado'!$CD$151:$DC$151,0)),0)</f>
        <v>0</v>
      </c>
      <c r="L695" s="245">
        <f ca="1">+IFERROR(INDEX('Hoja de Trabajo para listado'!$A$155:$Z$1048576,MATCH($A695,'Hoja de Trabajo para listado'!$A$155:$A$1048576,0),MATCH((CUADRO!L$5&amp;$E695),'Hoja de Trabajo para listado'!$A$151:$Z$151,0)),0)+IFERROR(INDEX('Hoja de Trabajo para listado'!$AB$155:$BA$1048576,MATCH($A695,'Hoja de Trabajo para listado'!$AB$155:$AB$1048576,0),MATCH((CUADRO!L$5&amp;$E695),'Hoja de Trabajo para listado'!$AB$151:$BA$151,0)),0)+IFERROR(INDEX('Hoja de Trabajo para listado'!$BC$155:$CB$1048576,MATCH($A695,'Hoja de Trabajo para listado'!$BC$155:$BC$1048576,0),MATCH((CUADRO!L$5&amp;$E695),'Hoja de Trabajo para listado'!$BC$151:$CB$151,0)),0)+IFERROR(INDEX('Hoja de Trabajo para listado'!$DE$153:$DG$274,MATCH($A695,'Hoja de Trabajo para listado'!$DE$153:$DE$1048576,0),MATCH((CUADRO!L$5&amp;$E695),'Hoja de Trabajo para listado'!$DE$151:$DG$151,0)),0)+IFERROR(INDEX('Hoja de Trabajo para listado'!$CD$155:$DC$1048576,MATCH($A695,'Hoja de Trabajo para listado'!$CD$155:$CD$1048576,0),MATCH((CUADRO!L$5&amp;$E695),'Hoja de Trabajo para listado'!$CD$151:$DC$151,0)),0)</f>
        <v>0</v>
      </c>
      <c r="M695" s="245">
        <f ca="1">+IFERROR(INDEX('Hoja de Trabajo para listado'!$A$155:$Z$1048576,MATCH($A695,'Hoja de Trabajo para listado'!$A$155:$A$1048576,0),MATCH((CUADRO!M$5&amp;$E695),'Hoja de Trabajo para listado'!$A$151:$Z$151,0)),0)+IFERROR(INDEX('Hoja de Trabajo para listado'!$AB$155:$BA$1048576,MATCH($A695,'Hoja de Trabajo para listado'!$AB$155:$AB$1048576,0),MATCH((CUADRO!M$5&amp;$E695),'Hoja de Trabajo para listado'!$AB$151:$BA$151,0)),0)+IFERROR(INDEX('Hoja de Trabajo para listado'!$BC$155:$CB$1048576,MATCH($A695,'Hoja de Trabajo para listado'!$BC$155:$BC$1048576,0),MATCH((CUADRO!M$5&amp;$E695),'Hoja de Trabajo para listado'!$BC$151:$CB$151,0)),0)+IFERROR(INDEX('Hoja de Trabajo para listado'!$DE$153:$DG$274,MATCH($A695,'Hoja de Trabajo para listado'!$DE$153:$DE$1048576,0),MATCH((CUADRO!M$5&amp;$E695),'Hoja de Trabajo para listado'!$DE$151:$DG$151,0)),0)+IFERROR(INDEX('Hoja de Trabajo para listado'!$CD$155:$DC$1048576,MATCH($A695,'Hoja de Trabajo para listado'!$CD$155:$CD$1048576,0),MATCH((CUADRO!M$5&amp;$E695),'Hoja de Trabajo para listado'!$CD$151:$DC$151,0)),0)</f>
        <v>0</v>
      </c>
      <c r="N695" s="245">
        <f ca="1">+IFERROR(INDEX('Hoja de Trabajo para listado'!$A$155:$Z$1048576,MATCH($A695,'Hoja de Trabajo para listado'!$A$155:$A$1048576,0),MATCH((CUADRO!N$5&amp;$E695),'Hoja de Trabajo para listado'!$A$151:$Z$151,0)),0)+IFERROR(INDEX('Hoja de Trabajo para listado'!$AB$155:$BA$1048576,MATCH($A695,'Hoja de Trabajo para listado'!$AB$155:$AB$1048576,0),MATCH((CUADRO!N$5&amp;$E695),'Hoja de Trabajo para listado'!$AB$151:$BA$151,0)),0)+IFERROR(INDEX('Hoja de Trabajo para listado'!$BC$155:$CB$1048576,MATCH($A695,'Hoja de Trabajo para listado'!$BC$155:$BC$1048576,0),MATCH((CUADRO!N$5&amp;$E695),'Hoja de Trabajo para listado'!$BC$151:$CB$151,0)),0)+IFERROR(INDEX('Hoja de Trabajo para listado'!$DE$153:$DG$274,MATCH($A695,'Hoja de Trabajo para listado'!$DE$153:$DE$1048576,0),MATCH((CUADRO!N$5&amp;$E695),'Hoja de Trabajo para listado'!$DE$151:$DG$151,0)),0)+IFERROR(INDEX('Hoja de Trabajo para listado'!$CD$155:$DC$1048576,MATCH($A695,'Hoja de Trabajo para listado'!$CD$155:$CD$1048576,0),MATCH((CUADRO!N$5&amp;$E695),'Hoja de Trabajo para listado'!$CD$151:$DC$151,0)),0)</f>
        <v>0</v>
      </c>
      <c r="O695" s="245">
        <f ca="1">+IFERROR(INDEX('Hoja de Trabajo para listado'!$A$155:$Z$1048576,MATCH($A695,'Hoja de Trabajo para listado'!$A$155:$A$1048576,0),MATCH((CUADRO!O$5&amp;$E695),'Hoja de Trabajo para listado'!$A$151:$Z$151,0)),0)+IFERROR(INDEX('Hoja de Trabajo para listado'!$AB$155:$BA$1048576,MATCH($A695,'Hoja de Trabajo para listado'!$AB$155:$AB$1048576,0),MATCH((CUADRO!O$5&amp;$E695),'Hoja de Trabajo para listado'!$AB$151:$BA$151,0)),0)+IFERROR(INDEX('Hoja de Trabajo para listado'!$BC$155:$CB$1048576,MATCH($A695,'Hoja de Trabajo para listado'!$BC$155:$BC$1048576,0),MATCH((CUADRO!O$5&amp;$E695),'Hoja de Trabajo para listado'!$BC$151:$CB$151,0)),0)+IFERROR(INDEX('Hoja de Trabajo para listado'!$DE$153:$DG$274,MATCH($A695,'Hoja de Trabajo para listado'!$DE$153:$DE$1048576,0),MATCH((CUADRO!O$5&amp;$E695),'Hoja de Trabajo para listado'!$DE$151:$DG$151,0)),0)+IFERROR(INDEX('Hoja de Trabajo para listado'!$CD$155:$DC$1048576,MATCH($A695,'Hoja de Trabajo para listado'!$CD$155:$CD$1048576,0),MATCH((CUADRO!O$5&amp;$E695),'Hoja de Trabajo para listado'!$CD$151:$DC$151,0)),0)</f>
        <v>0</v>
      </c>
      <c r="P695" s="245">
        <f ca="1">+IFERROR(INDEX('Hoja de Trabajo para listado'!$A$155:$Z$1048576,MATCH($A695,'Hoja de Trabajo para listado'!$A$155:$A$1048576,0),MATCH((CUADRO!P$5&amp;$E695),'Hoja de Trabajo para listado'!$A$151:$Z$151,0)),0)+IFERROR(INDEX('Hoja de Trabajo para listado'!$AB$155:$BA$1048576,MATCH($A695,'Hoja de Trabajo para listado'!$AB$155:$AB$1048576,0),MATCH((CUADRO!P$5&amp;$E695),'Hoja de Trabajo para listado'!$AB$151:$BA$151,0)),0)+IFERROR(INDEX('Hoja de Trabajo para listado'!$BC$155:$CB$1048576,MATCH($A695,'Hoja de Trabajo para listado'!$BC$155:$BC$1048576,0),MATCH((CUADRO!P$5&amp;$E695),'Hoja de Trabajo para listado'!$BC$151:$CB$151,0)),0)+IFERROR(INDEX('Hoja de Trabajo para listado'!$DE$153:$DG$274,MATCH($A695,'Hoja de Trabajo para listado'!$DE$153:$DE$1048576,0),MATCH((CUADRO!P$5&amp;$E695),'Hoja de Trabajo para listado'!$DE$151:$DG$151,0)),0)+IFERROR(INDEX('Hoja de Trabajo para listado'!$CD$155:$DC$1048576,MATCH($A695,'Hoja de Trabajo para listado'!$CD$155:$CD$1048576,0),MATCH((CUADRO!P$5&amp;$E695),'Hoja de Trabajo para listado'!$CD$151:$DC$151,0)),0)</f>
        <v>0</v>
      </c>
      <c r="Q695" s="245">
        <f ca="1">+IFERROR(INDEX('Hoja de Trabajo para listado'!$A$155:$Z$1048576,MATCH($A695,'Hoja de Trabajo para listado'!$A$155:$A$1048576,0),MATCH((CUADRO!Q$5&amp;$E695),'Hoja de Trabajo para listado'!$A$151:$Z$151,0)),0)+IFERROR(INDEX('Hoja de Trabajo para listado'!$AB$155:$BA$1048576,MATCH($A695,'Hoja de Trabajo para listado'!$AB$155:$AB$1048576,0),MATCH((CUADRO!Q$5&amp;$E695),'Hoja de Trabajo para listado'!$AB$151:$BA$151,0)),0)+IFERROR(INDEX('Hoja de Trabajo para listado'!$BC$155:$CB$1048576,MATCH($A695,'Hoja de Trabajo para listado'!$BC$155:$BC$1048576,0),MATCH((CUADRO!Q$5&amp;$E695),'Hoja de Trabajo para listado'!$BC$151:$CB$151,0)),0)+IFERROR(INDEX('Hoja de Trabajo para listado'!$DE$153:$DG$274,MATCH($A695,'Hoja de Trabajo para listado'!$DE$153:$DE$1048576,0),MATCH((CUADRO!Q$5&amp;$E695),'Hoja de Trabajo para listado'!$DE$151:$DG$151,0)),0)+IFERROR(INDEX('Hoja de Trabajo para listado'!$CD$155:$DC$1048576,MATCH($A695,'Hoja de Trabajo para listado'!$CD$155:$CD$1048576,0),MATCH((CUADRO!Q$5&amp;$E695),'Hoja de Trabajo para listado'!$CD$151:$DC$151,0)),0)</f>
        <v>0</v>
      </c>
      <c r="R695" s="245">
        <f t="shared" ca="1" si="23"/>
        <v>0</v>
      </c>
      <c r="S695" s="249">
        <f ca="1">+R694+R695</f>
        <v>0</v>
      </c>
      <c r="T695" s="243">
        <f ca="1">+S695</f>
        <v>0</v>
      </c>
      <c r="U695" s="242">
        <f t="shared" si="24"/>
        <v>2</v>
      </c>
      <c r="V695" s="333" t="str">
        <f>+VLOOKUP(A695,bd_lista!$A$3:$E$590,5,FALSE)</f>
        <v>Gobiernos Autonomos Municipales</v>
      </c>
      <c r="W695" s="384"/>
      <c r="X695" s="242">
        <f>+VLOOKUP(A695,[3]Sheet1!$A$13:$D$744,4,FALSE)</f>
        <v>0</v>
      </c>
      <c r="Y695" s="242" t="e">
        <f>+VLOOKUP(X695,bd_lista!$A$3:$C$590,3,FALSE)</f>
        <v>#N/A</v>
      </c>
      <c r="Z695" s="292"/>
      <c r="AA695" s="293"/>
    </row>
    <row r="696" spans="1:27" customFormat="1" ht="15" hidden="1" customHeight="1">
      <c r="A696" s="32">
        <v>1314</v>
      </c>
      <c r="B696" s="388">
        <f>+A696</f>
        <v>1314</v>
      </c>
      <c r="C696" s="247" t="str">
        <f>+VLOOKUP(A696,bd_lista!$A$3:$C$590,3,FALSE)</f>
        <v>Gobierno Autónomo Municipal de Villa Tunari</v>
      </c>
      <c r="D696" s="385" t="str">
        <f>+C696</f>
        <v>Gobierno Autónomo Municipal de Villa Tunari</v>
      </c>
      <c r="E696" s="242" t="s">
        <v>1304</v>
      </c>
      <c r="F696" s="243">
        <f ca="1">+IFERROR(INDEX('Hoja de Trabajo para listado'!$A$155:$Z$1048576,MATCH($A696,'Hoja de Trabajo para listado'!$A$155:$A$1048576,0),MATCH((CUADRO!F$5&amp;$E696),'Hoja de Trabajo para listado'!$A$151:$Z$151,0)),0)+IFERROR(INDEX('Hoja de Trabajo para listado'!$AB$155:$BA$1048576,MATCH($A696,'Hoja de Trabajo para listado'!$AB$155:$AB$1048576,0),MATCH((CUADRO!F$5&amp;$E696),'Hoja de Trabajo para listado'!$AB$151:$BA$151,0)),0)+IFERROR(INDEX('Hoja de Trabajo para listado'!$BC$155:$CB$1048576,MATCH($A696,'Hoja de Trabajo para listado'!$BC$155:$BC$1048576,0),MATCH((CUADRO!F$5&amp;$E696),'Hoja de Trabajo para listado'!$BC$151:$CB$151,0)),0)+IFERROR(INDEX('Hoja de Trabajo para listado'!$DE$153:$DG$274,MATCH($A696,'Hoja de Trabajo para listado'!$DE$153:$DE$1048576,0),MATCH((CUADRO!F$5&amp;$E696),'Hoja de Trabajo para listado'!$DE$151:$DG$151,0)),0)+IFERROR(INDEX('Hoja de Trabajo para listado'!$CD$155:$DC$1048576,MATCH($A696,'Hoja de Trabajo para listado'!$CD$155:$CD$1048576,0),MATCH((CUADRO!F$5&amp;$E696),'Hoja de Trabajo para listado'!$CD$151:$DC$151,0)),0)</f>
        <v>0</v>
      </c>
      <c r="G696" s="243">
        <f ca="1">+IFERROR(INDEX('Hoja de Trabajo para listado'!$A$155:$Z$1048576,MATCH($A696,'Hoja de Trabajo para listado'!$A$155:$A$1048576,0),MATCH((CUADRO!G$5&amp;$E696),'Hoja de Trabajo para listado'!$A$151:$Z$151,0)),0)+IFERROR(INDEX('Hoja de Trabajo para listado'!$AB$155:$BA$1048576,MATCH($A696,'Hoja de Trabajo para listado'!$AB$155:$AB$1048576,0),MATCH((CUADRO!G$5&amp;$E696),'Hoja de Trabajo para listado'!$AB$151:$BA$151,0)),0)+IFERROR(INDEX('Hoja de Trabajo para listado'!$BC$155:$CB$1048576,MATCH($A696,'Hoja de Trabajo para listado'!$BC$155:$BC$1048576,0),MATCH((CUADRO!G$5&amp;$E696),'Hoja de Trabajo para listado'!$BC$151:$CB$151,0)),0)+IFERROR(INDEX('Hoja de Trabajo para listado'!$DE$153:$DG$274,MATCH($A696,'Hoja de Trabajo para listado'!$DE$153:$DE$1048576,0),MATCH((CUADRO!G$5&amp;$E696),'Hoja de Trabajo para listado'!$DE$151:$DG$151,0)),0)+IFERROR(INDEX('Hoja de Trabajo para listado'!$CD$155:$DC$1048576,MATCH($A696,'Hoja de Trabajo para listado'!$CD$155:$CD$1048576,0),MATCH((CUADRO!G$5&amp;$E696),'Hoja de Trabajo para listado'!$CD$151:$DC$151,0)),0)</f>
        <v>0</v>
      </c>
      <c r="H696" s="243">
        <f ca="1">+IFERROR(INDEX('Hoja de Trabajo para listado'!$A$155:$Z$1048576,MATCH($A696,'Hoja de Trabajo para listado'!$A$155:$A$1048576,0),MATCH((CUADRO!H$5&amp;$E696),'Hoja de Trabajo para listado'!$A$151:$Z$151,0)),0)+IFERROR(INDEX('Hoja de Trabajo para listado'!$AB$155:$BA$1048576,MATCH($A696,'Hoja de Trabajo para listado'!$AB$155:$AB$1048576,0),MATCH((CUADRO!H$5&amp;$E696),'Hoja de Trabajo para listado'!$AB$151:$BA$151,0)),0)+IFERROR(INDEX('Hoja de Trabajo para listado'!$BC$155:$CB$1048576,MATCH($A696,'Hoja de Trabajo para listado'!$BC$155:$BC$1048576,0),MATCH((CUADRO!H$5&amp;$E696),'Hoja de Trabajo para listado'!$BC$151:$CB$151,0)),0)+IFERROR(INDEX('Hoja de Trabajo para listado'!$DE$153:$DG$274,MATCH($A696,'Hoja de Trabajo para listado'!$DE$153:$DE$1048576,0),MATCH((CUADRO!H$5&amp;$E696),'Hoja de Trabajo para listado'!$DE$151:$DG$151,0)),0)+IFERROR(INDEX('Hoja de Trabajo para listado'!$CD$155:$DC$1048576,MATCH($A696,'Hoja de Trabajo para listado'!$CD$155:$CD$1048576,0),MATCH((CUADRO!H$5&amp;$E696),'Hoja de Trabajo para listado'!$CD$151:$DC$151,0)),0)</f>
        <v>0</v>
      </c>
      <c r="I696" s="243">
        <f ca="1">+IFERROR(INDEX('Hoja de Trabajo para listado'!$A$155:$Z$1048576,MATCH($A696,'Hoja de Trabajo para listado'!$A$155:$A$1048576,0),MATCH((CUADRO!I$5&amp;$E696),'Hoja de Trabajo para listado'!$A$151:$Z$151,0)),0)+IFERROR(INDEX('Hoja de Trabajo para listado'!$AB$155:$BA$1048576,MATCH($A696,'Hoja de Trabajo para listado'!$AB$155:$AB$1048576,0),MATCH((CUADRO!I$5&amp;$E696),'Hoja de Trabajo para listado'!$AB$151:$BA$151,0)),0)+IFERROR(INDEX('Hoja de Trabajo para listado'!$BC$155:$CB$1048576,MATCH($A696,'Hoja de Trabajo para listado'!$BC$155:$BC$1048576,0),MATCH((CUADRO!I$5&amp;$E696),'Hoja de Trabajo para listado'!$BC$151:$CB$151,0)),0)+IFERROR(INDEX('Hoja de Trabajo para listado'!$DE$153:$DG$274,MATCH($A696,'Hoja de Trabajo para listado'!$DE$153:$DE$1048576,0),MATCH((CUADRO!I$5&amp;$E696),'Hoja de Trabajo para listado'!$DE$151:$DG$151,0)),0)+IFERROR(INDEX('Hoja de Trabajo para listado'!$CD$155:$DC$1048576,MATCH($A696,'Hoja de Trabajo para listado'!$CD$155:$CD$1048576,0),MATCH((CUADRO!I$5&amp;$E696),'Hoja de Trabajo para listado'!$CD$151:$DC$151,0)),0)</f>
        <v>0</v>
      </c>
      <c r="J696" s="243">
        <f ca="1">+IFERROR(INDEX('Hoja de Trabajo para listado'!$A$155:$Z$1048576,MATCH($A696,'Hoja de Trabajo para listado'!$A$155:$A$1048576,0),MATCH((CUADRO!J$5&amp;$E696),'Hoja de Trabajo para listado'!$A$151:$Z$151,0)),0)+IFERROR(INDEX('Hoja de Trabajo para listado'!$AB$155:$BA$1048576,MATCH($A696,'Hoja de Trabajo para listado'!$AB$155:$AB$1048576,0),MATCH((CUADRO!J$5&amp;$E696),'Hoja de Trabajo para listado'!$AB$151:$BA$151,0)),0)+IFERROR(INDEX('Hoja de Trabajo para listado'!$BC$155:$CB$1048576,MATCH($A696,'Hoja de Trabajo para listado'!$BC$155:$BC$1048576,0),MATCH((CUADRO!J$5&amp;$E696),'Hoja de Trabajo para listado'!$BC$151:$CB$151,0)),0)+IFERROR(INDEX('Hoja de Trabajo para listado'!$DE$153:$DG$274,MATCH($A696,'Hoja de Trabajo para listado'!$DE$153:$DE$1048576,0),MATCH((CUADRO!J$5&amp;$E696),'Hoja de Trabajo para listado'!$DE$151:$DG$151,0)),0)+IFERROR(INDEX('Hoja de Trabajo para listado'!$CD$155:$DC$1048576,MATCH($A696,'Hoja de Trabajo para listado'!$CD$155:$CD$1048576,0),MATCH((CUADRO!J$5&amp;$E696),'Hoja de Trabajo para listado'!$CD$151:$DC$151,0)),0)</f>
        <v>0</v>
      </c>
      <c r="K696" s="243">
        <f ca="1">+IFERROR(INDEX('Hoja de Trabajo para listado'!$A$155:$Z$1048576,MATCH($A696,'Hoja de Trabajo para listado'!$A$155:$A$1048576,0),MATCH((CUADRO!K$5&amp;$E696),'Hoja de Trabajo para listado'!$A$151:$Z$151,0)),0)+IFERROR(INDEX('Hoja de Trabajo para listado'!$AB$155:$BA$1048576,MATCH($A696,'Hoja de Trabajo para listado'!$AB$155:$AB$1048576,0),MATCH((CUADRO!K$5&amp;$E696),'Hoja de Trabajo para listado'!$AB$151:$BA$151,0)),0)+IFERROR(INDEX('Hoja de Trabajo para listado'!$BC$155:$CB$1048576,MATCH($A696,'Hoja de Trabajo para listado'!$BC$155:$BC$1048576,0),MATCH((CUADRO!K$5&amp;$E696),'Hoja de Trabajo para listado'!$BC$151:$CB$151,0)),0)+IFERROR(INDEX('Hoja de Trabajo para listado'!$DE$153:$DG$274,MATCH($A696,'Hoja de Trabajo para listado'!$DE$153:$DE$1048576,0),MATCH((CUADRO!K$5&amp;$E696),'Hoja de Trabajo para listado'!$DE$151:$DG$151,0)),0)+IFERROR(INDEX('Hoja de Trabajo para listado'!$CD$155:$DC$1048576,MATCH($A696,'Hoja de Trabajo para listado'!$CD$155:$CD$1048576,0),MATCH((CUADRO!K$5&amp;$E696),'Hoja de Trabajo para listado'!$CD$151:$DC$151,0)),0)</f>
        <v>0</v>
      </c>
      <c r="L696" s="243">
        <f ca="1">+IFERROR(INDEX('Hoja de Trabajo para listado'!$A$155:$Z$1048576,MATCH($A696,'Hoja de Trabajo para listado'!$A$155:$A$1048576,0),MATCH((CUADRO!L$5&amp;$E696),'Hoja de Trabajo para listado'!$A$151:$Z$151,0)),0)+IFERROR(INDEX('Hoja de Trabajo para listado'!$AB$155:$BA$1048576,MATCH($A696,'Hoja de Trabajo para listado'!$AB$155:$AB$1048576,0),MATCH((CUADRO!L$5&amp;$E696),'Hoja de Trabajo para listado'!$AB$151:$BA$151,0)),0)+IFERROR(INDEX('Hoja de Trabajo para listado'!$BC$155:$CB$1048576,MATCH($A696,'Hoja de Trabajo para listado'!$BC$155:$BC$1048576,0),MATCH((CUADRO!L$5&amp;$E696),'Hoja de Trabajo para listado'!$BC$151:$CB$151,0)),0)+IFERROR(INDEX('Hoja de Trabajo para listado'!$DE$153:$DG$274,MATCH($A696,'Hoja de Trabajo para listado'!$DE$153:$DE$1048576,0),MATCH((CUADRO!L$5&amp;$E696),'Hoja de Trabajo para listado'!$DE$151:$DG$151,0)),0)+IFERROR(INDEX('Hoja de Trabajo para listado'!$CD$155:$DC$1048576,MATCH($A696,'Hoja de Trabajo para listado'!$CD$155:$CD$1048576,0),MATCH((CUADRO!L$5&amp;$E696),'Hoja de Trabajo para listado'!$CD$151:$DC$151,0)),0)</f>
        <v>0</v>
      </c>
      <c r="M696" s="243">
        <f ca="1">+IFERROR(INDEX('Hoja de Trabajo para listado'!$A$155:$Z$1048576,MATCH($A696,'Hoja de Trabajo para listado'!$A$155:$A$1048576,0),MATCH((CUADRO!M$5&amp;$E696),'Hoja de Trabajo para listado'!$A$151:$Z$151,0)),0)+IFERROR(INDEX('Hoja de Trabajo para listado'!$AB$155:$BA$1048576,MATCH($A696,'Hoja de Trabajo para listado'!$AB$155:$AB$1048576,0),MATCH((CUADRO!M$5&amp;$E696),'Hoja de Trabajo para listado'!$AB$151:$BA$151,0)),0)+IFERROR(INDEX('Hoja de Trabajo para listado'!$BC$155:$CB$1048576,MATCH($A696,'Hoja de Trabajo para listado'!$BC$155:$BC$1048576,0),MATCH((CUADRO!M$5&amp;$E696),'Hoja de Trabajo para listado'!$BC$151:$CB$151,0)),0)+IFERROR(INDEX('Hoja de Trabajo para listado'!$DE$153:$DG$274,MATCH($A696,'Hoja de Trabajo para listado'!$DE$153:$DE$1048576,0),MATCH((CUADRO!M$5&amp;$E696),'Hoja de Trabajo para listado'!$DE$151:$DG$151,0)),0)+IFERROR(INDEX('Hoja de Trabajo para listado'!$CD$155:$DC$1048576,MATCH($A696,'Hoja de Trabajo para listado'!$CD$155:$CD$1048576,0),MATCH((CUADRO!M$5&amp;$E696),'Hoja de Trabajo para listado'!$CD$151:$DC$151,0)),0)</f>
        <v>0</v>
      </c>
      <c r="N696" s="243">
        <f ca="1">+IFERROR(INDEX('Hoja de Trabajo para listado'!$A$155:$Z$1048576,MATCH($A696,'Hoja de Trabajo para listado'!$A$155:$A$1048576,0),MATCH((CUADRO!N$5&amp;$E696),'Hoja de Trabajo para listado'!$A$151:$Z$151,0)),0)+IFERROR(INDEX('Hoja de Trabajo para listado'!$AB$155:$BA$1048576,MATCH($A696,'Hoja de Trabajo para listado'!$AB$155:$AB$1048576,0),MATCH((CUADRO!N$5&amp;$E696),'Hoja de Trabajo para listado'!$AB$151:$BA$151,0)),0)+IFERROR(INDEX('Hoja de Trabajo para listado'!$BC$155:$CB$1048576,MATCH($A696,'Hoja de Trabajo para listado'!$BC$155:$BC$1048576,0),MATCH((CUADRO!N$5&amp;$E696),'Hoja de Trabajo para listado'!$BC$151:$CB$151,0)),0)+IFERROR(INDEX('Hoja de Trabajo para listado'!$DE$153:$DG$274,MATCH($A696,'Hoja de Trabajo para listado'!$DE$153:$DE$1048576,0),MATCH((CUADRO!N$5&amp;$E696),'Hoja de Trabajo para listado'!$DE$151:$DG$151,0)),0)+IFERROR(INDEX('Hoja de Trabajo para listado'!$CD$155:$DC$1048576,MATCH($A696,'Hoja de Trabajo para listado'!$CD$155:$CD$1048576,0),MATCH((CUADRO!N$5&amp;$E696),'Hoja de Trabajo para listado'!$CD$151:$DC$151,0)),0)</f>
        <v>0</v>
      </c>
      <c r="O696" s="243">
        <f ca="1">+IFERROR(INDEX('Hoja de Trabajo para listado'!$A$155:$Z$1048576,MATCH($A696,'Hoja de Trabajo para listado'!$A$155:$A$1048576,0),MATCH((CUADRO!O$5&amp;$E696),'Hoja de Trabajo para listado'!$A$151:$Z$151,0)),0)+IFERROR(INDEX('Hoja de Trabajo para listado'!$AB$155:$BA$1048576,MATCH($A696,'Hoja de Trabajo para listado'!$AB$155:$AB$1048576,0),MATCH((CUADRO!O$5&amp;$E696),'Hoja de Trabajo para listado'!$AB$151:$BA$151,0)),0)+IFERROR(INDEX('Hoja de Trabajo para listado'!$BC$155:$CB$1048576,MATCH($A696,'Hoja de Trabajo para listado'!$BC$155:$BC$1048576,0),MATCH((CUADRO!O$5&amp;$E696),'Hoja de Trabajo para listado'!$BC$151:$CB$151,0)),0)+IFERROR(INDEX('Hoja de Trabajo para listado'!$DE$153:$DG$274,MATCH($A696,'Hoja de Trabajo para listado'!$DE$153:$DE$1048576,0),MATCH((CUADRO!O$5&amp;$E696),'Hoja de Trabajo para listado'!$DE$151:$DG$151,0)),0)+IFERROR(INDEX('Hoja de Trabajo para listado'!$CD$155:$DC$1048576,MATCH($A696,'Hoja de Trabajo para listado'!$CD$155:$CD$1048576,0),MATCH((CUADRO!O$5&amp;$E696),'Hoja de Trabajo para listado'!$CD$151:$DC$151,0)),0)</f>
        <v>0</v>
      </c>
      <c r="P696" s="243">
        <f ca="1">+IFERROR(INDEX('Hoja de Trabajo para listado'!$A$155:$Z$1048576,MATCH($A696,'Hoja de Trabajo para listado'!$A$155:$A$1048576,0),MATCH((CUADRO!P$5&amp;$E696),'Hoja de Trabajo para listado'!$A$151:$Z$151,0)),0)+IFERROR(INDEX('Hoja de Trabajo para listado'!$AB$155:$BA$1048576,MATCH($A696,'Hoja de Trabajo para listado'!$AB$155:$AB$1048576,0),MATCH((CUADRO!P$5&amp;$E696),'Hoja de Trabajo para listado'!$AB$151:$BA$151,0)),0)+IFERROR(INDEX('Hoja de Trabajo para listado'!$BC$155:$CB$1048576,MATCH($A696,'Hoja de Trabajo para listado'!$BC$155:$BC$1048576,0),MATCH((CUADRO!P$5&amp;$E696),'Hoja de Trabajo para listado'!$BC$151:$CB$151,0)),0)+IFERROR(INDEX('Hoja de Trabajo para listado'!$DE$153:$DG$274,MATCH($A696,'Hoja de Trabajo para listado'!$DE$153:$DE$1048576,0),MATCH((CUADRO!P$5&amp;$E696),'Hoja de Trabajo para listado'!$DE$151:$DG$151,0)),0)+IFERROR(INDEX('Hoja de Trabajo para listado'!$CD$155:$DC$1048576,MATCH($A696,'Hoja de Trabajo para listado'!$CD$155:$CD$1048576,0),MATCH((CUADRO!P$5&amp;$E696),'Hoja de Trabajo para listado'!$CD$151:$DC$151,0)),0)</f>
        <v>0</v>
      </c>
      <c r="Q696" s="243">
        <f ca="1">+IFERROR(INDEX('Hoja de Trabajo para listado'!$A$155:$Z$1048576,MATCH($A696,'Hoja de Trabajo para listado'!$A$155:$A$1048576,0),MATCH((CUADRO!Q$5&amp;$E696),'Hoja de Trabajo para listado'!$A$151:$Z$151,0)),0)+IFERROR(INDEX('Hoja de Trabajo para listado'!$AB$155:$BA$1048576,MATCH($A696,'Hoja de Trabajo para listado'!$AB$155:$AB$1048576,0),MATCH((CUADRO!Q$5&amp;$E696),'Hoja de Trabajo para listado'!$AB$151:$BA$151,0)),0)+IFERROR(INDEX('Hoja de Trabajo para listado'!$BC$155:$CB$1048576,MATCH($A696,'Hoja de Trabajo para listado'!$BC$155:$BC$1048576,0),MATCH((CUADRO!Q$5&amp;$E696),'Hoja de Trabajo para listado'!$BC$151:$CB$151,0)),0)+IFERROR(INDEX('Hoja de Trabajo para listado'!$DE$153:$DG$274,MATCH($A696,'Hoja de Trabajo para listado'!$DE$153:$DE$1048576,0),MATCH((CUADRO!Q$5&amp;$E696),'Hoja de Trabajo para listado'!$DE$151:$DG$151,0)),0)+IFERROR(INDEX('Hoja de Trabajo para listado'!$CD$155:$DC$1048576,MATCH($A696,'Hoja de Trabajo para listado'!$CD$155:$CD$1048576,0),MATCH((CUADRO!Q$5&amp;$E696),'Hoja de Trabajo para listado'!$CD$151:$DC$151,0)),0)</f>
        <v>0</v>
      </c>
      <c r="R696" s="243">
        <f t="shared" ca="1" si="23"/>
        <v>0</v>
      </c>
      <c r="S696" s="249"/>
      <c r="T696" s="243">
        <f ca="1">+T697</f>
        <v>0</v>
      </c>
      <c r="U696" s="242">
        <f t="shared" si="24"/>
        <v>1</v>
      </c>
      <c r="V696" s="333" t="str">
        <f>+VLOOKUP(A696,bd_lista!$A$3:$E$590,5,FALSE)</f>
        <v>Gobiernos Autonomos Municipales</v>
      </c>
      <c r="W696" s="383" t="str">
        <f>+V696</f>
        <v>Gobiernos Autonomos Municipales</v>
      </c>
      <c r="X696" s="242">
        <f>+VLOOKUP(A696,[3]Sheet1!$A$13:$D$744,4,FALSE)</f>
        <v>0</v>
      </c>
      <c r="Y696" s="242" t="e">
        <f>+VLOOKUP(X696,bd_lista!$A$3:$C$590,3,FALSE)</f>
        <v>#N/A</v>
      </c>
      <c r="Z696" s="294">
        <f>+X696</f>
        <v>0</v>
      </c>
      <c r="AA696" s="295" t="e">
        <f>+Y696</f>
        <v>#N/A</v>
      </c>
    </row>
    <row r="697" spans="1:27" customFormat="1" ht="15" hidden="1" customHeight="1">
      <c r="A697" s="32">
        <v>1314</v>
      </c>
      <c r="B697" s="389"/>
      <c r="C697" s="247" t="str">
        <f>+VLOOKUP(A697,bd_lista!$A$3:$C$590,3,FALSE)</f>
        <v>Gobierno Autónomo Municipal de Villa Tunari</v>
      </c>
      <c r="D697" s="386"/>
      <c r="E697" s="244" t="s">
        <v>1305</v>
      </c>
      <c r="F697" s="243">
        <f ca="1">+IFERROR(INDEX('Hoja de Trabajo para listado'!$A$155:$Z$1048576,MATCH($A697,'Hoja de Trabajo para listado'!$A$155:$A$1048576,0),MATCH((CUADRO!F$5&amp;$E697),'Hoja de Trabajo para listado'!$A$151:$Z$151,0)),0)+IFERROR(INDEX('Hoja de Trabajo para listado'!$AB$155:$BA$1048576,MATCH($A697,'Hoja de Trabajo para listado'!$AB$155:$AB$1048576,0),MATCH((CUADRO!F$5&amp;$E697),'Hoja de Trabajo para listado'!$AB$151:$BA$151,0)),0)+IFERROR(INDEX('Hoja de Trabajo para listado'!$BC$155:$CB$1048576,MATCH($A697,'Hoja de Trabajo para listado'!$BC$155:$BC$1048576,0),MATCH((CUADRO!F$5&amp;$E697),'Hoja de Trabajo para listado'!$BC$151:$CB$151,0)),0)+IFERROR(INDEX('Hoja de Trabajo para listado'!$DE$153:$DG$274,MATCH($A697,'Hoja de Trabajo para listado'!$DE$153:$DE$1048576,0),MATCH((CUADRO!F$5&amp;$E697),'Hoja de Trabajo para listado'!$DE$151:$DG$151,0)),0)+IFERROR(INDEX('Hoja de Trabajo para listado'!$CD$155:$DC$1048576,MATCH($A697,'Hoja de Trabajo para listado'!$CD$155:$CD$1048576,0),MATCH((CUADRO!F$5&amp;$E697),'Hoja de Trabajo para listado'!$CD$151:$DC$151,0)),0)</f>
        <v>0</v>
      </c>
      <c r="G697" s="243">
        <f ca="1">+IFERROR(INDEX('Hoja de Trabajo para listado'!$A$155:$Z$1048576,MATCH($A697,'Hoja de Trabajo para listado'!$A$155:$A$1048576,0),MATCH((CUADRO!G$5&amp;$E697),'Hoja de Trabajo para listado'!$A$151:$Z$151,0)),0)+IFERROR(INDEX('Hoja de Trabajo para listado'!$AB$155:$BA$1048576,MATCH($A697,'Hoja de Trabajo para listado'!$AB$155:$AB$1048576,0),MATCH((CUADRO!G$5&amp;$E697),'Hoja de Trabajo para listado'!$AB$151:$BA$151,0)),0)+IFERROR(INDEX('Hoja de Trabajo para listado'!$BC$155:$CB$1048576,MATCH($A697,'Hoja de Trabajo para listado'!$BC$155:$BC$1048576,0),MATCH((CUADRO!G$5&amp;$E697),'Hoja de Trabajo para listado'!$BC$151:$CB$151,0)),0)+IFERROR(INDEX('Hoja de Trabajo para listado'!$DE$153:$DG$274,MATCH($A697,'Hoja de Trabajo para listado'!$DE$153:$DE$1048576,0),MATCH((CUADRO!G$5&amp;$E697),'Hoja de Trabajo para listado'!$DE$151:$DG$151,0)),0)+IFERROR(INDEX('Hoja de Trabajo para listado'!$CD$155:$DC$1048576,MATCH($A697,'Hoja de Trabajo para listado'!$CD$155:$CD$1048576,0),MATCH((CUADRO!G$5&amp;$E697),'Hoja de Trabajo para listado'!$CD$151:$DC$151,0)),0)</f>
        <v>0</v>
      </c>
      <c r="H697" s="243">
        <f ca="1">+IFERROR(INDEX('Hoja de Trabajo para listado'!$A$155:$Z$1048576,MATCH($A697,'Hoja de Trabajo para listado'!$A$155:$A$1048576,0),MATCH((CUADRO!H$5&amp;$E697),'Hoja de Trabajo para listado'!$A$151:$Z$151,0)),0)+IFERROR(INDEX('Hoja de Trabajo para listado'!$AB$155:$BA$1048576,MATCH($A697,'Hoja de Trabajo para listado'!$AB$155:$AB$1048576,0),MATCH((CUADRO!H$5&amp;$E697),'Hoja de Trabajo para listado'!$AB$151:$BA$151,0)),0)+IFERROR(INDEX('Hoja de Trabajo para listado'!$BC$155:$CB$1048576,MATCH($A697,'Hoja de Trabajo para listado'!$BC$155:$BC$1048576,0),MATCH((CUADRO!H$5&amp;$E697),'Hoja de Trabajo para listado'!$BC$151:$CB$151,0)),0)+IFERROR(INDEX('Hoja de Trabajo para listado'!$DE$153:$DG$274,MATCH($A697,'Hoja de Trabajo para listado'!$DE$153:$DE$1048576,0),MATCH((CUADRO!H$5&amp;$E697),'Hoja de Trabajo para listado'!$DE$151:$DG$151,0)),0)+IFERROR(INDEX('Hoja de Trabajo para listado'!$CD$155:$DC$1048576,MATCH($A697,'Hoja de Trabajo para listado'!$CD$155:$CD$1048576,0),MATCH((CUADRO!H$5&amp;$E697),'Hoja de Trabajo para listado'!$CD$151:$DC$151,0)),0)</f>
        <v>0</v>
      </c>
      <c r="I697" s="243">
        <f ca="1">+IFERROR(INDEX('Hoja de Trabajo para listado'!$A$155:$Z$1048576,MATCH($A697,'Hoja de Trabajo para listado'!$A$155:$A$1048576,0),MATCH((CUADRO!I$5&amp;$E697),'Hoja de Trabajo para listado'!$A$151:$Z$151,0)),0)+IFERROR(INDEX('Hoja de Trabajo para listado'!$AB$155:$BA$1048576,MATCH($A697,'Hoja de Trabajo para listado'!$AB$155:$AB$1048576,0),MATCH((CUADRO!I$5&amp;$E697),'Hoja de Trabajo para listado'!$AB$151:$BA$151,0)),0)+IFERROR(INDEX('Hoja de Trabajo para listado'!$BC$155:$CB$1048576,MATCH($A697,'Hoja de Trabajo para listado'!$BC$155:$BC$1048576,0),MATCH((CUADRO!I$5&amp;$E697),'Hoja de Trabajo para listado'!$BC$151:$CB$151,0)),0)+IFERROR(INDEX('Hoja de Trabajo para listado'!$DE$153:$DG$274,MATCH($A697,'Hoja de Trabajo para listado'!$DE$153:$DE$1048576,0),MATCH((CUADRO!I$5&amp;$E697),'Hoja de Trabajo para listado'!$DE$151:$DG$151,0)),0)+IFERROR(INDEX('Hoja de Trabajo para listado'!$CD$155:$DC$1048576,MATCH($A697,'Hoja de Trabajo para listado'!$CD$155:$CD$1048576,0),MATCH((CUADRO!I$5&amp;$E697),'Hoja de Trabajo para listado'!$CD$151:$DC$151,0)),0)</f>
        <v>0</v>
      </c>
      <c r="J697" s="243">
        <f ca="1">+IFERROR(INDEX('Hoja de Trabajo para listado'!$A$155:$Z$1048576,MATCH($A697,'Hoja de Trabajo para listado'!$A$155:$A$1048576,0),MATCH((CUADRO!J$5&amp;$E697),'Hoja de Trabajo para listado'!$A$151:$Z$151,0)),0)+IFERROR(INDEX('Hoja de Trabajo para listado'!$AB$155:$BA$1048576,MATCH($A697,'Hoja de Trabajo para listado'!$AB$155:$AB$1048576,0),MATCH((CUADRO!J$5&amp;$E697),'Hoja de Trabajo para listado'!$AB$151:$BA$151,0)),0)+IFERROR(INDEX('Hoja de Trabajo para listado'!$BC$155:$CB$1048576,MATCH($A697,'Hoja de Trabajo para listado'!$BC$155:$BC$1048576,0),MATCH((CUADRO!J$5&amp;$E697),'Hoja de Trabajo para listado'!$BC$151:$CB$151,0)),0)+IFERROR(INDEX('Hoja de Trabajo para listado'!$DE$153:$DG$274,MATCH($A697,'Hoja de Trabajo para listado'!$DE$153:$DE$1048576,0),MATCH((CUADRO!J$5&amp;$E697),'Hoja de Trabajo para listado'!$DE$151:$DG$151,0)),0)+IFERROR(INDEX('Hoja de Trabajo para listado'!$CD$155:$DC$1048576,MATCH($A697,'Hoja de Trabajo para listado'!$CD$155:$CD$1048576,0),MATCH((CUADRO!J$5&amp;$E697),'Hoja de Trabajo para listado'!$CD$151:$DC$151,0)),0)</f>
        <v>0</v>
      </c>
      <c r="K697" s="243">
        <f ca="1">+IFERROR(INDEX('Hoja de Trabajo para listado'!$A$155:$Z$1048576,MATCH($A697,'Hoja de Trabajo para listado'!$A$155:$A$1048576,0),MATCH((CUADRO!K$5&amp;$E697),'Hoja de Trabajo para listado'!$A$151:$Z$151,0)),0)+IFERROR(INDEX('Hoja de Trabajo para listado'!$AB$155:$BA$1048576,MATCH($A697,'Hoja de Trabajo para listado'!$AB$155:$AB$1048576,0),MATCH((CUADRO!K$5&amp;$E697),'Hoja de Trabajo para listado'!$AB$151:$BA$151,0)),0)+IFERROR(INDEX('Hoja de Trabajo para listado'!$BC$155:$CB$1048576,MATCH($A697,'Hoja de Trabajo para listado'!$BC$155:$BC$1048576,0),MATCH((CUADRO!K$5&amp;$E697),'Hoja de Trabajo para listado'!$BC$151:$CB$151,0)),0)+IFERROR(INDEX('Hoja de Trabajo para listado'!$DE$153:$DG$274,MATCH($A697,'Hoja de Trabajo para listado'!$DE$153:$DE$1048576,0),MATCH((CUADRO!K$5&amp;$E697),'Hoja de Trabajo para listado'!$DE$151:$DG$151,0)),0)+IFERROR(INDEX('Hoja de Trabajo para listado'!$CD$155:$DC$1048576,MATCH($A697,'Hoja de Trabajo para listado'!$CD$155:$CD$1048576,0),MATCH((CUADRO!K$5&amp;$E697),'Hoja de Trabajo para listado'!$CD$151:$DC$151,0)),0)</f>
        <v>0</v>
      </c>
      <c r="L697" s="243">
        <f ca="1">+IFERROR(INDEX('Hoja de Trabajo para listado'!$A$155:$Z$1048576,MATCH($A697,'Hoja de Trabajo para listado'!$A$155:$A$1048576,0),MATCH((CUADRO!L$5&amp;$E697),'Hoja de Trabajo para listado'!$A$151:$Z$151,0)),0)+IFERROR(INDEX('Hoja de Trabajo para listado'!$AB$155:$BA$1048576,MATCH($A697,'Hoja de Trabajo para listado'!$AB$155:$AB$1048576,0),MATCH((CUADRO!L$5&amp;$E697),'Hoja de Trabajo para listado'!$AB$151:$BA$151,0)),0)+IFERROR(INDEX('Hoja de Trabajo para listado'!$BC$155:$CB$1048576,MATCH($A697,'Hoja de Trabajo para listado'!$BC$155:$BC$1048576,0),MATCH((CUADRO!L$5&amp;$E697),'Hoja de Trabajo para listado'!$BC$151:$CB$151,0)),0)+IFERROR(INDEX('Hoja de Trabajo para listado'!$DE$153:$DG$274,MATCH($A697,'Hoja de Trabajo para listado'!$DE$153:$DE$1048576,0),MATCH((CUADRO!L$5&amp;$E697),'Hoja de Trabajo para listado'!$DE$151:$DG$151,0)),0)+IFERROR(INDEX('Hoja de Trabajo para listado'!$CD$155:$DC$1048576,MATCH($A697,'Hoja de Trabajo para listado'!$CD$155:$CD$1048576,0),MATCH((CUADRO!L$5&amp;$E697),'Hoja de Trabajo para listado'!$CD$151:$DC$151,0)),0)</f>
        <v>0</v>
      </c>
      <c r="M697" s="243">
        <f ca="1">+IFERROR(INDEX('Hoja de Trabajo para listado'!$A$155:$Z$1048576,MATCH($A697,'Hoja de Trabajo para listado'!$A$155:$A$1048576,0),MATCH((CUADRO!M$5&amp;$E697),'Hoja de Trabajo para listado'!$A$151:$Z$151,0)),0)+IFERROR(INDEX('Hoja de Trabajo para listado'!$AB$155:$BA$1048576,MATCH($A697,'Hoja de Trabajo para listado'!$AB$155:$AB$1048576,0),MATCH((CUADRO!M$5&amp;$E697),'Hoja de Trabajo para listado'!$AB$151:$BA$151,0)),0)+IFERROR(INDEX('Hoja de Trabajo para listado'!$BC$155:$CB$1048576,MATCH($A697,'Hoja de Trabajo para listado'!$BC$155:$BC$1048576,0),MATCH((CUADRO!M$5&amp;$E697),'Hoja de Trabajo para listado'!$BC$151:$CB$151,0)),0)+IFERROR(INDEX('Hoja de Trabajo para listado'!$DE$153:$DG$274,MATCH($A697,'Hoja de Trabajo para listado'!$DE$153:$DE$1048576,0),MATCH((CUADRO!M$5&amp;$E697),'Hoja de Trabajo para listado'!$DE$151:$DG$151,0)),0)+IFERROR(INDEX('Hoja de Trabajo para listado'!$CD$155:$DC$1048576,MATCH($A697,'Hoja de Trabajo para listado'!$CD$155:$CD$1048576,0),MATCH((CUADRO!M$5&amp;$E697),'Hoja de Trabajo para listado'!$CD$151:$DC$151,0)),0)</f>
        <v>0</v>
      </c>
      <c r="N697" s="243">
        <f ca="1">+IFERROR(INDEX('Hoja de Trabajo para listado'!$A$155:$Z$1048576,MATCH($A697,'Hoja de Trabajo para listado'!$A$155:$A$1048576,0),MATCH((CUADRO!N$5&amp;$E697),'Hoja de Trabajo para listado'!$A$151:$Z$151,0)),0)+IFERROR(INDEX('Hoja de Trabajo para listado'!$AB$155:$BA$1048576,MATCH($A697,'Hoja de Trabajo para listado'!$AB$155:$AB$1048576,0),MATCH((CUADRO!N$5&amp;$E697),'Hoja de Trabajo para listado'!$AB$151:$BA$151,0)),0)+IFERROR(INDEX('Hoja de Trabajo para listado'!$BC$155:$CB$1048576,MATCH($A697,'Hoja de Trabajo para listado'!$BC$155:$BC$1048576,0),MATCH((CUADRO!N$5&amp;$E697),'Hoja de Trabajo para listado'!$BC$151:$CB$151,0)),0)+IFERROR(INDEX('Hoja de Trabajo para listado'!$DE$153:$DG$274,MATCH($A697,'Hoja de Trabajo para listado'!$DE$153:$DE$1048576,0),MATCH((CUADRO!N$5&amp;$E697),'Hoja de Trabajo para listado'!$DE$151:$DG$151,0)),0)+IFERROR(INDEX('Hoja de Trabajo para listado'!$CD$155:$DC$1048576,MATCH($A697,'Hoja de Trabajo para listado'!$CD$155:$CD$1048576,0),MATCH((CUADRO!N$5&amp;$E697),'Hoja de Trabajo para listado'!$CD$151:$DC$151,0)),0)</f>
        <v>0</v>
      </c>
      <c r="O697" s="243">
        <f ca="1">+IFERROR(INDEX('Hoja de Trabajo para listado'!$A$155:$Z$1048576,MATCH($A697,'Hoja de Trabajo para listado'!$A$155:$A$1048576,0),MATCH((CUADRO!O$5&amp;$E697),'Hoja de Trabajo para listado'!$A$151:$Z$151,0)),0)+IFERROR(INDEX('Hoja de Trabajo para listado'!$AB$155:$BA$1048576,MATCH($A697,'Hoja de Trabajo para listado'!$AB$155:$AB$1048576,0),MATCH((CUADRO!O$5&amp;$E697),'Hoja de Trabajo para listado'!$AB$151:$BA$151,0)),0)+IFERROR(INDEX('Hoja de Trabajo para listado'!$BC$155:$CB$1048576,MATCH($A697,'Hoja de Trabajo para listado'!$BC$155:$BC$1048576,0),MATCH((CUADRO!O$5&amp;$E697),'Hoja de Trabajo para listado'!$BC$151:$CB$151,0)),0)+IFERROR(INDEX('Hoja de Trabajo para listado'!$DE$153:$DG$274,MATCH($A697,'Hoja de Trabajo para listado'!$DE$153:$DE$1048576,0),MATCH((CUADRO!O$5&amp;$E697),'Hoja de Trabajo para listado'!$DE$151:$DG$151,0)),0)+IFERROR(INDEX('Hoja de Trabajo para listado'!$CD$155:$DC$1048576,MATCH($A697,'Hoja de Trabajo para listado'!$CD$155:$CD$1048576,0),MATCH((CUADRO!O$5&amp;$E697),'Hoja de Trabajo para listado'!$CD$151:$DC$151,0)),0)</f>
        <v>0</v>
      </c>
      <c r="P697" s="243">
        <f ca="1">+IFERROR(INDEX('Hoja de Trabajo para listado'!$A$155:$Z$1048576,MATCH($A697,'Hoja de Trabajo para listado'!$A$155:$A$1048576,0),MATCH((CUADRO!P$5&amp;$E697),'Hoja de Trabajo para listado'!$A$151:$Z$151,0)),0)+IFERROR(INDEX('Hoja de Trabajo para listado'!$AB$155:$BA$1048576,MATCH($A697,'Hoja de Trabajo para listado'!$AB$155:$AB$1048576,0),MATCH((CUADRO!P$5&amp;$E697),'Hoja de Trabajo para listado'!$AB$151:$BA$151,0)),0)+IFERROR(INDEX('Hoja de Trabajo para listado'!$BC$155:$CB$1048576,MATCH($A697,'Hoja de Trabajo para listado'!$BC$155:$BC$1048576,0),MATCH((CUADRO!P$5&amp;$E697),'Hoja de Trabajo para listado'!$BC$151:$CB$151,0)),0)+IFERROR(INDEX('Hoja de Trabajo para listado'!$DE$153:$DG$274,MATCH($A697,'Hoja de Trabajo para listado'!$DE$153:$DE$1048576,0),MATCH((CUADRO!P$5&amp;$E697),'Hoja de Trabajo para listado'!$DE$151:$DG$151,0)),0)+IFERROR(INDEX('Hoja de Trabajo para listado'!$CD$155:$DC$1048576,MATCH($A697,'Hoja de Trabajo para listado'!$CD$155:$CD$1048576,0),MATCH((CUADRO!P$5&amp;$E697),'Hoja de Trabajo para listado'!$CD$151:$DC$151,0)),0)</f>
        <v>0</v>
      </c>
      <c r="Q697" s="243">
        <f ca="1">+IFERROR(INDEX('Hoja de Trabajo para listado'!$A$155:$Z$1048576,MATCH($A697,'Hoja de Trabajo para listado'!$A$155:$A$1048576,0),MATCH((CUADRO!Q$5&amp;$E697),'Hoja de Trabajo para listado'!$A$151:$Z$151,0)),0)+IFERROR(INDEX('Hoja de Trabajo para listado'!$AB$155:$BA$1048576,MATCH($A697,'Hoja de Trabajo para listado'!$AB$155:$AB$1048576,0),MATCH((CUADRO!Q$5&amp;$E697),'Hoja de Trabajo para listado'!$AB$151:$BA$151,0)),0)+IFERROR(INDEX('Hoja de Trabajo para listado'!$BC$155:$CB$1048576,MATCH($A697,'Hoja de Trabajo para listado'!$BC$155:$BC$1048576,0),MATCH((CUADRO!Q$5&amp;$E697),'Hoja de Trabajo para listado'!$BC$151:$CB$151,0)),0)+IFERROR(INDEX('Hoja de Trabajo para listado'!$DE$153:$DG$274,MATCH($A697,'Hoja de Trabajo para listado'!$DE$153:$DE$1048576,0),MATCH((CUADRO!Q$5&amp;$E697),'Hoja de Trabajo para listado'!$DE$151:$DG$151,0)),0)+IFERROR(INDEX('Hoja de Trabajo para listado'!$CD$155:$DC$1048576,MATCH($A697,'Hoja de Trabajo para listado'!$CD$155:$CD$1048576,0),MATCH((CUADRO!Q$5&amp;$E697),'Hoja de Trabajo para listado'!$CD$151:$DC$151,0)),0)</f>
        <v>0</v>
      </c>
      <c r="R697" s="243">
        <f t="shared" ca="1" si="23"/>
        <v>0</v>
      </c>
      <c r="S697" s="249">
        <f ca="1">+R696+R697</f>
        <v>0</v>
      </c>
      <c r="T697" s="243">
        <f ca="1">+S697</f>
        <v>0</v>
      </c>
      <c r="U697" s="242">
        <f t="shared" si="24"/>
        <v>2</v>
      </c>
      <c r="V697" s="333" t="str">
        <f>+VLOOKUP(A697,bd_lista!$A$3:$E$590,5,FALSE)</f>
        <v>Gobiernos Autonomos Municipales</v>
      </c>
      <c r="W697" s="384"/>
      <c r="X697" s="242">
        <f>+VLOOKUP(A697,[3]Sheet1!$A$13:$D$744,4,FALSE)</f>
        <v>0</v>
      </c>
      <c r="Y697" s="242" t="e">
        <f>+VLOOKUP(X697,bd_lista!$A$3:$C$590,3,FALSE)</f>
        <v>#N/A</v>
      </c>
      <c r="Z697" s="292"/>
      <c r="AA697" s="293"/>
    </row>
    <row r="698" spans="1:27" customFormat="1" ht="15" hidden="1" customHeight="1">
      <c r="A698" s="32">
        <v>1315</v>
      </c>
      <c r="B698" s="388">
        <f>+A698</f>
        <v>1315</v>
      </c>
      <c r="C698" s="247" t="str">
        <f>+VLOOKUP(A698,bd_lista!$A$3:$C$590,3,FALSE)</f>
        <v>Gobierno Autónomo Municipal de Punata</v>
      </c>
      <c r="D698" s="385" t="str">
        <f>+C698</f>
        <v>Gobierno Autónomo Municipal de Punata</v>
      </c>
      <c r="E698" s="242" t="s">
        <v>1304</v>
      </c>
      <c r="F698" s="243">
        <f ca="1">+IFERROR(INDEX('Hoja de Trabajo para listado'!$A$155:$Z$1048576,MATCH($A698,'Hoja de Trabajo para listado'!$A$155:$A$1048576,0),MATCH((CUADRO!F$5&amp;$E698),'Hoja de Trabajo para listado'!$A$151:$Z$151,0)),0)+IFERROR(INDEX('Hoja de Trabajo para listado'!$AB$155:$BA$1048576,MATCH($A698,'Hoja de Trabajo para listado'!$AB$155:$AB$1048576,0),MATCH((CUADRO!F$5&amp;$E698),'Hoja de Trabajo para listado'!$AB$151:$BA$151,0)),0)+IFERROR(INDEX('Hoja de Trabajo para listado'!$BC$155:$CB$1048576,MATCH($A698,'Hoja de Trabajo para listado'!$BC$155:$BC$1048576,0),MATCH((CUADRO!F$5&amp;$E698),'Hoja de Trabajo para listado'!$BC$151:$CB$151,0)),0)+IFERROR(INDEX('Hoja de Trabajo para listado'!$DE$153:$DG$274,MATCH($A698,'Hoja de Trabajo para listado'!$DE$153:$DE$1048576,0),MATCH((CUADRO!F$5&amp;$E698),'Hoja de Trabajo para listado'!$DE$151:$DG$151,0)),0)+IFERROR(INDEX('Hoja de Trabajo para listado'!$CD$155:$DC$1048576,MATCH($A698,'Hoja de Trabajo para listado'!$CD$155:$CD$1048576,0),MATCH((CUADRO!F$5&amp;$E698),'Hoja de Trabajo para listado'!$CD$151:$DC$151,0)),0)</f>
        <v>0</v>
      </c>
      <c r="G698" s="243">
        <f ca="1">+IFERROR(INDEX('Hoja de Trabajo para listado'!$A$155:$Z$1048576,MATCH($A698,'Hoja de Trabajo para listado'!$A$155:$A$1048576,0),MATCH((CUADRO!G$5&amp;$E698),'Hoja de Trabajo para listado'!$A$151:$Z$151,0)),0)+IFERROR(INDEX('Hoja de Trabajo para listado'!$AB$155:$BA$1048576,MATCH($A698,'Hoja de Trabajo para listado'!$AB$155:$AB$1048576,0),MATCH((CUADRO!G$5&amp;$E698),'Hoja de Trabajo para listado'!$AB$151:$BA$151,0)),0)+IFERROR(INDEX('Hoja de Trabajo para listado'!$BC$155:$CB$1048576,MATCH($A698,'Hoja de Trabajo para listado'!$BC$155:$BC$1048576,0),MATCH((CUADRO!G$5&amp;$E698),'Hoja de Trabajo para listado'!$BC$151:$CB$151,0)),0)+IFERROR(INDEX('Hoja de Trabajo para listado'!$DE$153:$DG$274,MATCH($A698,'Hoja de Trabajo para listado'!$DE$153:$DE$1048576,0),MATCH((CUADRO!G$5&amp;$E698),'Hoja de Trabajo para listado'!$DE$151:$DG$151,0)),0)+IFERROR(INDEX('Hoja de Trabajo para listado'!$CD$155:$DC$1048576,MATCH($A698,'Hoja de Trabajo para listado'!$CD$155:$CD$1048576,0),MATCH((CUADRO!G$5&amp;$E698),'Hoja de Trabajo para listado'!$CD$151:$DC$151,0)),0)</f>
        <v>0</v>
      </c>
      <c r="H698" s="243">
        <f ca="1">+IFERROR(INDEX('Hoja de Trabajo para listado'!$A$155:$Z$1048576,MATCH($A698,'Hoja de Trabajo para listado'!$A$155:$A$1048576,0),MATCH((CUADRO!H$5&amp;$E698),'Hoja de Trabajo para listado'!$A$151:$Z$151,0)),0)+IFERROR(INDEX('Hoja de Trabajo para listado'!$AB$155:$BA$1048576,MATCH($A698,'Hoja de Trabajo para listado'!$AB$155:$AB$1048576,0),MATCH((CUADRO!H$5&amp;$E698),'Hoja de Trabajo para listado'!$AB$151:$BA$151,0)),0)+IFERROR(INDEX('Hoja de Trabajo para listado'!$BC$155:$CB$1048576,MATCH($A698,'Hoja de Trabajo para listado'!$BC$155:$BC$1048576,0),MATCH((CUADRO!H$5&amp;$E698),'Hoja de Trabajo para listado'!$BC$151:$CB$151,0)),0)+IFERROR(INDEX('Hoja de Trabajo para listado'!$DE$153:$DG$274,MATCH($A698,'Hoja de Trabajo para listado'!$DE$153:$DE$1048576,0),MATCH((CUADRO!H$5&amp;$E698),'Hoja de Trabajo para listado'!$DE$151:$DG$151,0)),0)+IFERROR(INDEX('Hoja de Trabajo para listado'!$CD$155:$DC$1048576,MATCH($A698,'Hoja de Trabajo para listado'!$CD$155:$CD$1048576,0),MATCH((CUADRO!H$5&amp;$E698),'Hoja de Trabajo para listado'!$CD$151:$DC$151,0)),0)</f>
        <v>0</v>
      </c>
      <c r="I698" s="243">
        <f ca="1">+IFERROR(INDEX('Hoja de Trabajo para listado'!$A$155:$Z$1048576,MATCH($A698,'Hoja de Trabajo para listado'!$A$155:$A$1048576,0),MATCH((CUADRO!I$5&amp;$E698),'Hoja de Trabajo para listado'!$A$151:$Z$151,0)),0)+IFERROR(INDEX('Hoja de Trabajo para listado'!$AB$155:$BA$1048576,MATCH($A698,'Hoja de Trabajo para listado'!$AB$155:$AB$1048576,0),MATCH((CUADRO!I$5&amp;$E698),'Hoja de Trabajo para listado'!$AB$151:$BA$151,0)),0)+IFERROR(INDEX('Hoja de Trabajo para listado'!$BC$155:$CB$1048576,MATCH($A698,'Hoja de Trabajo para listado'!$BC$155:$BC$1048576,0),MATCH((CUADRO!I$5&amp;$E698),'Hoja de Trabajo para listado'!$BC$151:$CB$151,0)),0)+IFERROR(INDEX('Hoja de Trabajo para listado'!$DE$153:$DG$274,MATCH($A698,'Hoja de Trabajo para listado'!$DE$153:$DE$1048576,0),MATCH((CUADRO!I$5&amp;$E698),'Hoja de Trabajo para listado'!$DE$151:$DG$151,0)),0)+IFERROR(INDEX('Hoja de Trabajo para listado'!$CD$155:$DC$1048576,MATCH($A698,'Hoja de Trabajo para listado'!$CD$155:$CD$1048576,0),MATCH((CUADRO!I$5&amp;$E698),'Hoja de Trabajo para listado'!$CD$151:$DC$151,0)),0)</f>
        <v>0</v>
      </c>
      <c r="J698" s="243">
        <f ca="1">+IFERROR(INDEX('Hoja de Trabajo para listado'!$A$155:$Z$1048576,MATCH($A698,'Hoja de Trabajo para listado'!$A$155:$A$1048576,0),MATCH((CUADRO!J$5&amp;$E698),'Hoja de Trabajo para listado'!$A$151:$Z$151,0)),0)+IFERROR(INDEX('Hoja de Trabajo para listado'!$AB$155:$BA$1048576,MATCH($A698,'Hoja de Trabajo para listado'!$AB$155:$AB$1048576,0),MATCH((CUADRO!J$5&amp;$E698),'Hoja de Trabajo para listado'!$AB$151:$BA$151,0)),0)+IFERROR(INDEX('Hoja de Trabajo para listado'!$BC$155:$CB$1048576,MATCH($A698,'Hoja de Trabajo para listado'!$BC$155:$BC$1048576,0),MATCH((CUADRO!J$5&amp;$E698),'Hoja de Trabajo para listado'!$BC$151:$CB$151,0)),0)+IFERROR(INDEX('Hoja de Trabajo para listado'!$DE$153:$DG$274,MATCH($A698,'Hoja de Trabajo para listado'!$DE$153:$DE$1048576,0),MATCH((CUADRO!J$5&amp;$E698),'Hoja de Trabajo para listado'!$DE$151:$DG$151,0)),0)+IFERROR(INDEX('Hoja de Trabajo para listado'!$CD$155:$DC$1048576,MATCH($A698,'Hoja de Trabajo para listado'!$CD$155:$CD$1048576,0),MATCH((CUADRO!J$5&amp;$E698),'Hoja de Trabajo para listado'!$CD$151:$DC$151,0)),0)</f>
        <v>0</v>
      </c>
      <c r="K698" s="243">
        <f ca="1">+IFERROR(INDEX('Hoja de Trabajo para listado'!$A$155:$Z$1048576,MATCH($A698,'Hoja de Trabajo para listado'!$A$155:$A$1048576,0),MATCH((CUADRO!K$5&amp;$E698),'Hoja de Trabajo para listado'!$A$151:$Z$151,0)),0)+IFERROR(INDEX('Hoja de Trabajo para listado'!$AB$155:$BA$1048576,MATCH($A698,'Hoja de Trabajo para listado'!$AB$155:$AB$1048576,0),MATCH((CUADRO!K$5&amp;$E698),'Hoja de Trabajo para listado'!$AB$151:$BA$151,0)),0)+IFERROR(INDEX('Hoja de Trabajo para listado'!$BC$155:$CB$1048576,MATCH($A698,'Hoja de Trabajo para listado'!$BC$155:$BC$1048576,0),MATCH((CUADRO!K$5&amp;$E698),'Hoja de Trabajo para listado'!$BC$151:$CB$151,0)),0)+IFERROR(INDEX('Hoja de Trabajo para listado'!$DE$153:$DG$274,MATCH($A698,'Hoja de Trabajo para listado'!$DE$153:$DE$1048576,0),MATCH((CUADRO!K$5&amp;$E698),'Hoja de Trabajo para listado'!$DE$151:$DG$151,0)),0)+IFERROR(INDEX('Hoja de Trabajo para listado'!$CD$155:$DC$1048576,MATCH($A698,'Hoja de Trabajo para listado'!$CD$155:$CD$1048576,0),MATCH((CUADRO!K$5&amp;$E698),'Hoja de Trabajo para listado'!$CD$151:$DC$151,0)),0)</f>
        <v>0</v>
      </c>
      <c r="L698" s="243">
        <f ca="1">+IFERROR(INDEX('Hoja de Trabajo para listado'!$A$155:$Z$1048576,MATCH($A698,'Hoja de Trabajo para listado'!$A$155:$A$1048576,0),MATCH((CUADRO!L$5&amp;$E698),'Hoja de Trabajo para listado'!$A$151:$Z$151,0)),0)+IFERROR(INDEX('Hoja de Trabajo para listado'!$AB$155:$BA$1048576,MATCH($A698,'Hoja de Trabajo para listado'!$AB$155:$AB$1048576,0),MATCH((CUADRO!L$5&amp;$E698),'Hoja de Trabajo para listado'!$AB$151:$BA$151,0)),0)+IFERROR(INDEX('Hoja de Trabajo para listado'!$BC$155:$CB$1048576,MATCH($A698,'Hoja de Trabajo para listado'!$BC$155:$BC$1048576,0),MATCH((CUADRO!L$5&amp;$E698),'Hoja de Trabajo para listado'!$BC$151:$CB$151,0)),0)+IFERROR(INDEX('Hoja de Trabajo para listado'!$DE$153:$DG$274,MATCH($A698,'Hoja de Trabajo para listado'!$DE$153:$DE$1048576,0),MATCH((CUADRO!L$5&amp;$E698),'Hoja de Trabajo para listado'!$DE$151:$DG$151,0)),0)+IFERROR(INDEX('Hoja de Trabajo para listado'!$CD$155:$DC$1048576,MATCH($A698,'Hoja de Trabajo para listado'!$CD$155:$CD$1048576,0),MATCH((CUADRO!L$5&amp;$E698),'Hoja de Trabajo para listado'!$CD$151:$DC$151,0)),0)</f>
        <v>0</v>
      </c>
      <c r="M698" s="243">
        <f ca="1">+IFERROR(INDEX('Hoja de Trabajo para listado'!$A$155:$Z$1048576,MATCH($A698,'Hoja de Trabajo para listado'!$A$155:$A$1048576,0),MATCH((CUADRO!M$5&amp;$E698),'Hoja de Trabajo para listado'!$A$151:$Z$151,0)),0)+IFERROR(INDEX('Hoja de Trabajo para listado'!$AB$155:$BA$1048576,MATCH($A698,'Hoja de Trabajo para listado'!$AB$155:$AB$1048576,0),MATCH((CUADRO!M$5&amp;$E698),'Hoja de Trabajo para listado'!$AB$151:$BA$151,0)),0)+IFERROR(INDEX('Hoja de Trabajo para listado'!$BC$155:$CB$1048576,MATCH($A698,'Hoja de Trabajo para listado'!$BC$155:$BC$1048576,0),MATCH((CUADRO!M$5&amp;$E698),'Hoja de Trabajo para listado'!$BC$151:$CB$151,0)),0)+IFERROR(INDEX('Hoja de Trabajo para listado'!$DE$153:$DG$274,MATCH($A698,'Hoja de Trabajo para listado'!$DE$153:$DE$1048576,0),MATCH((CUADRO!M$5&amp;$E698),'Hoja de Trabajo para listado'!$DE$151:$DG$151,0)),0)+IFERROR(INDEX('Hoja de Trabajo para listado'!$CD$155:$DC$1048576,MATCH($A698,'Hoja de Trabajo para listado'!$CD$155:$CD$1048576,0),MATCH((CUADRO!M$5&amp;$E698),'Hoja de Trabajo para listado'!$CD$151:$DC$151,0)),0)</f>
        <v>0</v>
      </c>
      <c r="N698" s="243">
        <f ca="1">+IFERROR(INDEX('Hoja de Trabajo para listado'!$A$155:$Z$1048576,MATCH($A698,'Hoja de Trabajo para listado'!$A$155:$A$1048576,0),MATCH((CUADRO!N$5&amp;$E698),'Hoja de Trabajo para listado'!$A$151:$Z$151,0)),0)+IFERROR(INDEX('Hoja de Trabajo para listado'!$AB$155:$BA$1048576,MATCH($A698,'Hoja de Trabajo para listado'!$AB$155:$AB$1048576,0),MATCH((CUADRO!N$5&amp;$E698),'Hoja de Trabajo para listado'!$AB$151:$BA$151,0)),0)+IFERROR(INDEX('Hoja de Trabajo para listado'!$BC$155:$CB$1048576,MATCH($A698,'Hoja de Trabajo para listado'!$BC$155:$BC$1048576,0),MATCH((CUADRO!N$5&amp;$E698),'Hoja de Trabajo para listado'!$BC$151:$CB$151,0)),0)+IFERROR(INDEX('Hoja de Trabajo para listado'!$DE$153:$DG$274,MATCH($A698,'Hoja de Trabajo para listado'!$DE$153:$DE$1048576,0),MATCH((CUADRO!N$5&amp;$E698),'Hoja de Trabajo para listado'!$DE$151:$DG$151,0)),0)+IFERROR(INDEX('Hoja de Trabajo para listado'!$CD$155:$DC$1048576,MATCH($A698,'Hoja de Trabajo para listado'!$CD$155:$CD$1048576,0),MATCH((CUADRO!N$5&amp;$E698),'Hoja de Trabajo para listado'!$CD$151:$DC$151,0)),0)</f>
        <v>0</v>
      </c>
      <c r="O698" s="243">
        <f ca="1">+IFERROR(INDEX('Hoja de Trabajo para listado'!$A$155:$Z$1048576,MATCH($A698,'Hoja de Trabajo para listado'!$A$155:$A$1048576,0),MATCH((CUADRO!O$5&amp;$E698),'Hoja de Trabajo para listado'!$A$151:$Z$151,0)),0)+IFERROR(INDEX('Hoja de Trabajo para listado'!$AB$155:$BA$1048576,MATCH($A698,'Hoja de Trabajo para listado'!$AB$155:$AB$1048576,0),MATCH((CUADRO!O$5&amp;$E698),'Hoja de Trabajo para listado'!$AB$151:$BA$151,0)),0)+IFERROR(INDEX('Hoja de Trabajo para listado'!$BC$155:$CB$1048576,MATCH($A698,'Hoja de Trabajo para listado'!$BC$155:$BC$1048576,0),MATCH((CUADRO!O$5&amp;$E698),'Hoja de Trabajo para listado'!$BC$151:$CB$151,0)),0)+IFERROR(INDEX('Hoja de Trabajo para listado'!$DE$153:$DG$274,MATCH($A698,'Hoja de Trabajo para listado'!$DE$153:$DE$1048576,0),MATCH((CUADRO!O$5&amp;$E698),'Hoja de Trabajo para listado'!$DE$151:$DG$151,0)),0)+IFERROR(INDEX('Hoja de Trabajo para listado'!$CD$155:$DC$1048576,MATCH($A698,'Hoja de Trabajo para listado'!$CD$155:$CD$1048576,0),MATCH((CUADRO!O$5&amp;$E698),'Hoja de Trabajo para listado'!$CD$151:$DC$151,0)),0)</f>
        <v>0</v>
      </c>
      <c r="P698" s="243">
        <f ca="1">+IFERROR(INDEX('Hoja de Trabajo para listado'!$A$155:$Z$1048576,MATCH($A698,'Hoja de Trabajo para listado'!$A$155:$A$1048576,0),MATCH((CUADRO!P$5&amp;$E698),'Hoja de Trabajo para listado'!$A$151:$Z$151,0)),0)+IFERROR(INDEX('Hoja de Trabajo para listado'!$AB$155:$BA$1048576,MATCH($A698,'Hoja de Trabajo para listado'!$AB$155:$AB$1048576,0),MATCH((CUADRO!P$5&amp;$E698),'Hoja de Trabajo para listado'!$AB$151:$BA$151,0)),0)+IFERROR(INDEX('Hoja de Trabajo para listado'!$BC$155:$CB$1048576,MATCH($A698,'Hoja de Trabajo para listado'!$BC$155:$BC$1048576,0),MATCH((CUADRO!P$5&amp;$E698),'Hoja de Trabajo para listado'!$BC$151:$CB$151,0)),0)+IFERROR(INDEX('Hoja de Trabajo para listado'!$DE$153:$DG$274,MATCH($A698,'Hoja de Trabajo para listado'!$DE$153:$DE$1048576,0),MATCH((CUADRO!P$5&amp;$E698),'Hoja de Trabajo para listado'!$DE$151:$DG$151,0)),0)+IFERROR(INDEX('Hoja de Trabajo para listado'!$CD$155:$DC$1048576,MATCH($A698,'Hoja de Trabajo para listado'!$CD$155:$CD$1048576,0),MATCH((CUADRO!P$5&amp;$E698),'Hoja de Trabajo para listado'!$CD$151:$DC$151,0)),0)</f>
        <v>0</v>
      </c>
      <c r="Q698" s="243">
        <f ca="1">+IFERROR(INDEX('Hoja de Trabajo para listado'!$A$155:$Z$1048576,MATCH($A698,'Hoja de Trabajo para listado'!$A$155:$A$1048576,0),MATCH((CUADRO!Q$5&amp;$E698),'Hoja de Trabajo para listado'!$A$151:$Z$151,0)),0)+IFERROR(INDEX('Hoja de Trabajo para listado'!$AB$155:$BA$1048576,MATCH($A698,'Hoja de Trabajo para listado'!$AB$155:$AB$1048576,0),MATCH((CUADRO!Q$5&amp;$E698),'Hoja de Trabajo para listado'!$AB$151:$BA$151,0)),0)+IFERROR(INDEX('Hoja de Trabajo para listado'!$BC$155:$CB$1048576,MATCH($A698,'Hoja de Trabajo para listado'!$BC$155:$BC$1048576,0),MATCH((CUADRO!Q$5&amp;$E698),'Hoja de Trabajo para listado'!$BC$151:$CB$151,0)),0)+IFERROR(INDEX('Hoja de Trabajo para listado'!$DE$153:$DG$274,MATCH($A698,'Hoja de Trabajo para listado'!$DE$153:$DE$1048576,0),MATCH((CUADRO!Q$5&amp;$E698),'Hoja de Trabajo para listado'!$DE$151:$DG$151,0)),0)+IFERROR(INDEX('Hoja de Trabajo para listado'!$CD$155:$DC$1048576,MATCH($A698,'Hoja de Trabajo para listado'!$CD$155:$CD$1048576,0),MATCH((CUADRO!Q$5&amp;$E698),'Hoja de Trabajo para listado'!$CD$151:$DC$151,0)),0)</f>
        <v>0</v>
      </c>
      <c r="R698" s="243">
        <f t="shared" ca="1" si="23"/>
        <v>0</v>
      </c>
      <c r="S698" s="249"/>
      <c r="T698" s="243">
        <f ca="1">+T699</f>
        <v>0</v>
      </c>
      <c r="U698" s="242">
        <f t="shared" si="24"/>
        <v>1</v>
      </c>
      <c r="V698" s="333" t="str">
        <f>+VLOOKUP(A698,bd_lista!$A$3:$E$590,5,FALSE)</f>
        <v>Gobiernos Autonomos Municipales</v>
      </c>
      <c r="W698" s="383" t="str">
        <f>+V698</f>
        <v>Gobiernos Autonomos Municipales</v>
      </c>
      <c r="X698" s="242">
        <f>+VLOOKUP(A698,[3]Sheet1!$A$13:$D$744,4,FALSE)</f>
        <v>0</v>
      </c>
      <c r="Y698" s="242" t="e">
        <f>+VLOOKUP(X698,bd_lista!$A$3:$C$590,3,FALSE)</f>
        <v>#N/A</v>
      </c>
      <c r="Z698" s="294">
        <f>+X698</f>
        <v>0</v>
      </c>
      <c r="AA698" s="295" t="e">
        <f>+Y698</f>
        <v>#N/A</v>
      </c>
    </row>
    <row r="699" spans="1:27" customFormat="1" ht="15" hidden="1" customHeight="1">
      <c r="A699" s="32">
        <v>1315</v>
      </c>
      <c r="B699" s="389"/>
      <c r="C699" s="247" t="str">
        <f>+VLOOKUP(A699,bd_lista!$A$3:$C$590,3,FALSE)</f>
        <v>Gobierno Autónomo Municipal de Punata</v>
      </c>
      <c r="D699" s="386"/>
      <c r="E699" s="244" t="s">
        <v>1305</v>
      </c>
      <c r="F699" s="243">
        <f ca="1">+IFERROR(INDEX('Hoja de Trabajo para listado'!$A$155:$Z$1048576,MATCH($A699,'Hoja de Trabajo para listado'!$A$155:$A$1048576,0),MATCH((CUADRO!F$5&amp;$E699),'Hoja de Trabajo para listado'!$A$151:$Z$151,0)),0)+IFERROR(INDEX('Hoja de Trabajo para listado'!$AB$155:$BA$1048576,MATCH($A699,'Hoja de Trabajo para listado'!$AB$155:$AB$1048576,0),MATCH((CUADRO!F$5&amp;$E699),'Hoja de Trabajo para listado'!$AB$151:$BA$151,0)),0)+IFERROR(INDEX('Hoja de Trabajo para listado'!$BC$155:$CB$1048576,MATCH($A699,'Hoja de Trabajo para listado'!$BC$155:$BC$1048576,0),MATCH((CUADRO!F$5&amp;$E699),'Hoja de Trabajo para listado'!$BC$151:$CB$151,0)),0)+IFERROR(INDEX('Hoja de Trabajo para listado'!$DE$153:$DG$274,MATCH($A699,'Hoja de Trabajo para listado'!$DE$153:$DE$1048576,0),MATCH((CUADRO!F$5&amp;$E699),'Hoja de Trabajo para listado'!$DE$151:$DG$151,0)),0)+IFERROR(INDEX('Hoja de Trabajo para listado'!$CD$155:$DC$1048576,MATCH($A699,'Hoja de Trabajo para listado'!$CD$155:$CD$1048576,0),MATCH((CUADRO!F$5&amp;$E699),'Hoja de Trabajo para listado'!$CD$151:$DC$151,0)),0)</f>
        <v>0</v>
      </c>
      <c r="G699" s="243">
        <f ca="1">+IFERROR(INDEX('Hoja de Trabajo para listado'!$A$155:$Z$1048576,MATCH($A699,'Hoja de Trabajo para listado'!$A$155:$A$1048576,0),MATCH((CUADRO!G$5&amp;$E699),'Hoja de Trabajo para listado'!$A$151:$Z$151,0)),0)+IFERROR(INDEX('Hoja de Trabajo para listado'!$AB$155:$BA$1048576,MATCH($A699,'Hoja de Trabajo para listado'!$AB$155:$AB$1048576,0),MATCH((CUADRO!G$5&amp;$E699),'Hoja de Trabajo para listado'!$AB$151:$BA$151,0)),0)+IFERROR(INDEX('Hoja de Trabajo para listado'!$BC$155:$CB$1048576,MATCH($A699,'Hoja de Trabajo para listado'!$BC$155:$BC$1048576,0),MATCH((CUADRO!G$5&amp;$E699),'Hoja de Trabajo para listado'!$BC$151:$CB$151,0)),0)+IFERROR(INDEX('Hoja de Trabajo para listado'!$DE$153:$DG$274,MATCH($A699,'Hoja de Trabajo para listado'!$DE$153:$DE$1048576,0),MATCH((CUADRO!G$5&amp;$E699),'Hoja de Trabajo para listado'!$DE$151:$DG$151,0)),0)+IFERROR(INDEX('Hoja de Trabajo para listado'!$CD$155:$DC$1048576,MATCH($A699,'Hoja de Trabajo para listado'!$CD$155:$CD$1048576,0),MATCH((CUADRO!G$5&amp;$E699),'Hoja de Trabajo para listado'!$CD$151:$DC$151,0)),0)</f>
        <v>0</v>
      </c>
      <c r="H699" s="243">
        <f ca="1">+IFERROR(INDEX('Hoja de Trabajo para listado'!$A$155:$Z$1048576,MATCH($A699,'Hoja de Trabajo para listado'!$A$155:$A$1048576,0),MATCH((CUADRO!H$5&amp;$E699),'Hoja de Trabajo para listado'!$A$151:$Z$151,0)),0)+IFERROR(INDEX('Hoja de Trabajo para listado'!$AB$155:$BA$1048576,MATCH($A699,'Hoja de Trabajo para listado'!$AB$155:$AB$1048576,0),MATCH((CUADRO!H$5&amp;$E699),'Hoja de Trabajo para listado'!$AB$151:$BA$151,0)),0)+IFERROR(INDEX('Hoja de Trabajo para listado'!$BC$155:$CB$1048576,MATCH($A699,'Hoja de Trabajo para listado'!$BC$155:$BC$1048576,0),MATCH((CUADRO!H$5&amp;$E699),'Hoja de Trabajo para listado'!$BC$151:$CB$151,0)),0)+IFERROR(INDEX('Hoja de Trabajo para listado'!$DE$153:$DG$274,MATCH($A699,'Hoja de Trabajo para listado'!$DE$153:$DE$1048576,0),MATCH((CUADRO!H$5&amp;$E699),'Hoja de Trabajo para listado'!$DE$151:$DG$151,0)),0)+IFERROR(INDEX('Hoja de Trabajo para listado'!$CD$155:$DC$1048576,MATCH($A699,'Hoja de Trabajo para listado'!$CD$155:$CD$1048576,0),MATCH((CUADRO!H$5&amp;$E699),'Hoja de Trabajo para listado'!$CD$151:$DC$151,0)),0)</f>
        <v>0</v>
      </c>
      <c r="I699" s="243">
        <f ca="1">+IFERROR(INDEX('Hoja de Trabajo para listado'!$A$155:$Z$1048576,MATCH($A699,'Hoja de Trabajo para listado'!$A$155:$A$1048576,0),MATCH((CUADRO!I$5&amp;$E699),'Hoja de Trabajo para listado'!$A$151:$Z$151,0)),0)+IFERROR(INDEX('Hoja de Trabajo para listado'!$AB$155:$BA$1048576,MATCH($A699,'Hoja de Trabajo para listado'!$AB$155:$AB$1048576,0),MATCH((CUADRO!I$5&amp;$E699),'Hoja de Trabajo para listado'!$AB$151:$BA$151,0)),0)+IFERROR(INDEX('Hoja de Trabajo para listado'!$BC$155:$CB$1048576,MATCH($A699,'Hoja de Trabajo para listado'!$BC$155:$BC$1048576,0),MATCH((CUADRO!I$5&amp;$E699),'Hoja de Trabajo para listado'!$BC$151:$CB$151,0)),0)+IFERROR(INDEX('Hoja de Trabajo para listado'!$DE$153:$DG$274,MATCH($A699,'Hoja de Trabajo para listado'!$DE$153:$DE$1048576,0),MATCH((CUADRO!I$5&amp;$E699),'Hoja de Trabajo para listado'!$DE$151:$DG$151,0)),0)+IFERROR(INDEX('Hoja de Trabajo para listado'!$CD$155:$DC$1048576,MATCH($A699,'Hoja de Trabajo para listado'!$CD$155:$CD$1048576,0),MATCH((CUADRO!I$5&amp;$E699),'Hoja de Trabajo para listado'!$CD$151:$DC$151,0)),0)</f>
        <v>0</v>
      </c>
      <c r="J699" s="243">
        <f ca="1">+IFERROR(INDEX('Hoja de Trabajo para listado'!$A$155:$Z$1048576,MATCH($A699,'Hoja de Trabajo para listado'!$A$155:$A$1048576,0),MATCH((CUADRO!J$5&amp;$E699),'Hoja de Trabajo para listado'!$A$151:$Z$151,0)),0)+IFERROR(INDEX('Hoja de Trabajo para listado'!$AB$155:$BA$1048576,MATCH($A699,'Hoja de Trabajo para listado'!$AB$155:$AB$1048576,0),MATCH((CUADRO!J$5&amp;$E699),'Hoja de Trabajo para listado'!$AB$151:$BA$151,0)),0)+IFERROR(INDEX('Hoja de Trabajo para listado'!$BC$155:$CB$1048576,MATCH($A699,'Hoja de Trabajo para listado'!$BC$155:$BC$1048576,0),MATCH((CUADRO!J$5&amp;$E699),'Hoja de Trabajo para listado'!$BC$151:$CB$151,0)),0)+IFERROR(INDEX('Hoja de Trabajo para listado'!$DE$153:$DG$274,MATCH($A699,'Hoja de Trabajo para listado'!$DE$153:$DE$1048576,0),MATCH((CUADRO!J$5&amp;$E699),'Hoja de Trabajo para listado'!$DE$151:$DG$151,0)),0)+IFERROR(INDEX('Hoja de Trabajo para listado'!$CD$155:$DC$1048576,MATCH($A699,'Hoja de Trabajo para listado'!$CD$155:$CD$1048576,0),MATCH((CUADRO!J$5&amp;$E699),'Hoja de Trabajo para listado'!$CD$151:$DC$151,0)),0)</f>
        <v>0</v>
      </c>
      <c r="K699" s="243">
        <f ca="1">+IFERROR(INDEX('Hoja de Trabajo para listado'!$A$155:$Z$1048576,MATCH($A699,'Hoja de Trabajo para listado'!$A$155:$A$1048576,0),MATCH((CUADRO!K$5&amp;$E699),'Hoja de Trabajo para listado'!$A$151:$Z$151,0)),0)+IFERROR(INDEX('Hoja de Trabajo para listado'!$AB$155:$BA$1048576,MATCH($A699,'Hoja de Trabajo para listado'!$AB$155:$AB$1048576,0),MATCH((CUADRO!K$5&amp;$E699),'Hoja de Trabajo para listado'!$AB$151:$BA$151,0)),0)+IFERROR(INDEX('Hoja de Trabajo para listado'!$BC$155:$CB$1048576,MATCH($A699,'Hoja de Trabajo para listado'!$BC$155:$BC$1048576,0),MATCH((CUADRO!K$5&amp;$E699),'Hoja de Trabajo para listado'!$BC$151:$CB$151,0)),0)+IFERROR(INDEX('Hoja de Trabajo para listado'!$DE$153:$DG$274,MATCH($A699,'Hoja de Trabajo para listado'!$DE$153:$DE$1048576,0),MATCH((CUADRO!K$5&amp;$E699),'Hoja de Trabajo para listado'!$DE$151:$DG$151,0)),0)+IFERROR(INDEX('Hoja de Trabajo para listado'!$CD$155:$DC$1048576,MATCH($A699,'Hoja de Trabajo para listado'!$CD$155:$CD$1048576,0),MATCH((CUADRO!K$5&amp;$E699),'Hoja de Trabajo para listado'!$CD$151:$DC$151,0)),0)</f>
        <v>0</v>
      </c>
      <c r="L699" s="243">
        <f ca="1">+IFERROR(INDEX('Hoja de Trabajo para listado'!$A$155:$Z$1048576,MATCH($A699,'Hoja de Trabajo para listado'!$A$155:$A$1048576,0),MATCH((CUADRO!L$5&amp;$E699),'Hoja de Trabajo para listado'!$A$151:$Z$151,0)),0)+IFERROR(INDEX('Hoja de Trabajo para listado'!$AB$155:$BA$1048576,MATCH($A699,'Hoja de Trabajo para listado'!$AB$155:$AB$1048576,0),MATCH((CUADRO!L$5&amp;$E699),'Hoja de Trabajo para listado'!$AB$151:$BA$151,0)),0)+IFERROR(INDEX('Hoja de Trabajo para listado'!$BC$155:$CB$1048576,MATCH($A699,'Hoja de Trabajo para listado'!$BC$155:$BC$1048576,0),MATCH((CUADRO!L$5&amp;$E699),'Hoja de Trabajo para listado'!$BC$151:$CB$151,0)),0)+IFERROR(INDEX('Hoja de Trabajo para listado'!$DE$153:$DG$274,MATCH($A699,'Hoja de Trabajo para listado'!$DE$153:$DE$1048576,0),MATCH((CUADRO!L$5&amp;$E699),'Hoja de Trabajo para listado'!$DE$151:$DG$151,0)),0)+IFERROR(INDEX('Hoja de Trabajo para listado'!$CD$155:$DC$1048576,MATCH($A699,'Hoja de Trabajo para listado'!$CD$155:$CD$1048576,0),MATCH((CUADRO!L$5&amp;$E699),'Hoja de Trabajo para listado'!$CD$151:$DC$151,0)),0)</f>
        <v>0</v>
      </c>
      <c r="M699" s="243">
        <f ca="1">+IFERROR(INDEX('Hoja de Trabajo para listado'!$A$155:$Z$1048576,MATCH($A699,'Hoja de Trabajo para listado'!$A$155:$A$1048576,0),MATCH((CUADRO!M$5&amp;$E699),'Hoja de Trabajo para listado'!$A$151:$Z$151,0)),0)+IFERROR(INDEX('Hoja de Trabajo para listado'!$AB$155:$BA$1048576,MATCH($A699,'Hoja de Trabajo para listado'!$AB$155:$AB$1048576,0),MATCH((CUADRO!M$5&amp;$E699),'Hoja de Trabajo para listado'!$AB$151:$BA$151,0)),0)+IFERROR(INDEX('Hoja de Trabajo para listado'!$BC$155:$CB$1048576,MATCH($A699,'Hoja de Trabajo para listado'!$BC$155:$BC$1048576,0),MATCH((CUADRO!M$5&amp;$E699),'Hoja de Trabajo para listado'!$BC$151:$CB$151,0)),0)+IFERROR(INDEX('Hoja de Trabajo para listado'!$DE$153:$DG$274,MATCH($A699,'Hoja de Trabajo para listado'!$DE$153:$DE$1048576,0),MATCH((CUADRO!M$5&amp;$E699),'Hoja de Trabajo para listado'!$DE$151:$DG$151,0)),0)+IFERROR(INDEX('Hoja de Trabajo para listado'!$CD$155:$DC$1048576,MATCH($A699,'Hoja de Trabajo para listado'!$CD$155:$CD$1048576,0),MATCH((CUADRO!M$5&amp;$E699),'Hoja de Trabajo para listado'!$CD$151:$DC$151,0)),0)</f>
        <v>0</v>
      </c>
      <c r="N699" s="243">
        <f ca="1">+IFERROR(INDEX('Hoja de Trabajo para listado'!$A$155:$Z$1048576,MATCH($A699,'Hoja de Trabajo para listado'!$A$155:$A$1048576,0),MATCH((CUADRO!N$5&amp;$E699),'Hoja de Trabajo para listado'!$A$151:$Z$151,0)),0)+IFERROR(INDEX('Hoja de Trabajo para listado'!$AB$155:$BA$1048576,MATCH($A699,'Hoja de Trabajo para listado'!$AB$155:$AB$1048576,0),MATCH((CUADRO!N$5&amp;$E699),'Hoja de Trabajo para listado'!$AB$151:$BA$151,0)),0)+IFERROR(INDEX('Hoja de Trabajo para listado'!$BC$155:$CB$1048576,MATCH($A699,'Hoja de Trabajo para listado'!$BC$155:$BC$1048576,0),MATCH((CUADRO!N$5&amp;$E699),'Hoja de Trabajo para listado'!$BC$151:$CB$151,0)),0)+IFERROR(INDEX('Hoja de Trabajo para listado'!$DE$153:$DG$274,MATCH($A699,'Hoja de Trabajo para listado'!$DE$153:$DE$1048576,0),MATCH((CUADRO!N$5&amp;$E699),'Hoja de Trabajo para listado'!$DE$151:$DG$151,0)),0)+IFERROR(INDEX('Hoja de Trabajo para listado'!$CD$155:$DC$1048576,MATCH($A699,'Hoja de Trabajo para listado'!$CD$155:$CD$1048576,0),MATCH((CUADRO!N$5&amp;$E699),'Hoja de Trabajo para listado'!$CD$151:$DC$151,0)),0)</f>
        <v>0</v>
      </c>
      <c r="O699" s="243">
        <f ca="1">+IFERROR(INDEX('Hoja de Trabajo para listado'!$A$155:$Z$1048576,MATCH($A699,'Hoja de Trabajo para listado'!$A$155:$A$1048576,0),MATCH((CUADRO!O$5&amp;$E699),'Hoja de Trabajo para listado'!$A$151:$Z$151,0)),0)+IFERROR(INDEX('Hoja de Trabajo para listado'!$AB$155:$BA$1048576,MATCH($A699,'Hoja de Trabajo para listado'!$AB$155:$AB$1048576,0),MATCH((CUADRO!O$5&amp;$E699),'Hoja de Trabajo para listado'!$AB$151:$BA$151,0)),0)+IFERROR(INDEX('Hoja de Trabajo para listado'!$BC$155:$CB$1048576,MATCH($A699,'Hoja de Trabajo para listado'!$BC$155:$BC$1048576,0),MATCH((CUADRO!O$5&amp;$E699),'Hoja de Trabajo para listado'!$BC$151:$CB$151,0)),0)+IFERROR(INDEX('Hoja de Trabajo para listado'!$DE$153:$DG$274,MATCH($A699,'Hoja de Trabajo para listado'!$DE$153:$DE$1048576,0),MATCH((CUADRO!O$5&amp;$E699),'Hoja de Trabajo para listado'!$DE$151:$DG$151,0)),0)+IFERROR(INDEX('Hoja de Trabajo para listado'!$CD$155:$DC$1048576,MATCH($A699,'Hoja de Trabajo para listado'!$CD$155:$CD$1048576,0),MATCH((CUADRO!O$5&amp;$E699),'Hoja de Trabajo para listado'!$CD$151:$DC$151,0)),0)</f>
        <v>0</v>
      </c>
      <c r="P699" s="243">
        <f ca="1">+IFERROR(INDEX('Hoja de Trabajo para listado'!$A$155:$Z$1048576,MATCH($A699,'Hoja de Trabajo para listado'!$A$155:$A$1048576,0),MATCH((CUADRO!P$5&amp;$E699),'Hoja de Trabajo para listado'!$A$151:$Z$151,0)),0)+IFERROR(INDEX('Hoja de Trabajo para listado'!$AB$155:$BA$1048576,MATCH($A699,'Hoja de Trabajo para listado'!$AB$155:$AB$1048576,0),MATCH((CUADRO!P$5&amp;$E699),'Hoja de Trabajo para listado'!$AB$151:$BA$151,0)),0)+IFERROR(INDEX('Hoja de Trabajo para listado'!$BC$155:$CB$1048576,MATCH($A699,'Hoja de Trabajo para listado'!$BC$155:$BC$1048576,0),MATCH((CUADRO!P$5&amp;$E699),'Hoja de Trabajo para listado'!$BC$151:$CB$151,0)),0)+IFERROR(INDEX('Hoja de Trabajo para listado'!$DE$153:$DG$274,MATCH($A699,'Hoja de Trabajo para listado'!$DE$153:$DE$1048576,0),MATCH((CUADRO!P$5&amp;$E699),'Hoja de Trabajo para listado'!$DE$151:$DG$151,0)),0)+IFERROR(INDEX('Hoja de Trabajo para listado'!$CD$155:$DC$1048576,MATCH($A699,'Hoja de Trabajo para listado'!$CD$155:$CD$1048576,0),MATCH((CUADRO!P$5&amp;$E699),'Hoja de Trabajo para listado'!$CD$151:$DC$151,0)),0)</f>
        <v>0</v>
      </c>
      <c r="Q699" s="243">
        <f ca="1">+IFERROR(INDEX('Hoja de Trabajo para listado'!$A$155:$Z$1048576,MATCH($A699,'Hoja de Trabajo para listado'!$A$155:$A$1048576,0),MATCH((CUADRO!Q$5&amp;$E699),'Hoja de Trabajo para listado'!$A$151:$Z$151,0)),0)+IFERROR(INDEX('Hoja de Trabajo para listado'!$AB$155:$BA$1048576,MATCH($A699,'Hoja de Trabajo para listado'!$AB$155:$AB$1048576,0),MATCH((CUADRO!Q$5&amp;$E699),'Hoja de Trabajo para listado'!$AB$151:$BA$151,0)),0)+IFERROR(INDEX('Hoja de Trabajo para listado'!$BC$155:$CB$1048576,MATCH($A699,'Hoja de Trabajo para listado'!$BC$155:$BC$1048576,0),MATCH((CUADRO!Q$5&amp;$E699),'Hoja de Trabajo para listado'!$BC$151:$CB$151,0)),0)+IFERROR(INDEX('Hoja de Trabajo para listado'!$DE$153:$DG$274,MATCH($A699,'Hoja de Trabajo para listado'!$DE$153:$DE$1048576,0),MATCH((CUADRO!Q$5&amp;$E699),'Hoja de Trabajo para listado'!$DE$151:$DG$151,0)),0)+IFERROR(INDEX('Hoja de Trabajo para listado'!$CD$155:$DC$1048576,MATCH($A699,'Hoja de Trabajo para listado'!$CD$155:$CD$1048576,0),MATCH((CUADRO!Q$5&amp;$E699),'Hoja de Trabajo para listado'!$CD$151:$DC$151,0)),0)</f>
        <v>0</v>
      </c>
      <c r="R699" s="243">
        <f t="shared" ca="1" si="23"/>
        <v>0</v>
      </c>
      <c r="S699" s="249">
        <f ca="1">+R698+R699</f>
        <v>0</v>
      </c>
      <c r="T699" s="243">
        <f ca="1">+S699</f>
        <v>0</v>
      </c>
      <c r="U699" s="242">
        <f t="shared" si="24"/>
        <v>2</v>
      </c>
      <c r="V699" s="333" t="str">
        <f>+VLOOKUP(A699,bd_lista!$A$3:$E$590,5,FALSE)</f>
        <v>Gobiernos Autonomos Municipales</v>
      </c>
      <c r="W699" s="384"/>
      <c r="X699" s="242">
        <f>+VLOOKUP(A699,[3]Sheet1!$A$13:$D$744,4,FALSE)</f>
        <v>0</v>
      </c>
      <c r="Y699" s="242" t="e">
        <f>+VLOOKUP(X699,bd_lista!$A$3:$C$590,3,FALSE)</f>
        <v>#N/A</v>
      </c>
      <c r="Z699" s="292"/>
      <c r="AA699" s="293"/>
    </row>
    <row r="700" spans="1:27" customFormat="1" ht="15" hidden="1" customHeight="1">
      <c r="A700" s="32">
        <v>1316</v>
      </c>
      <c r="B700" s="388">
        <f>+A700</f>
        <v>1316</v>
      </c>
      <c r="C700" s="247" t="str">
        <f>+VLOOKUP(A700,bd_lista!$A$3:$C$590,3,FALSE)</f>
        <v>Gobierno Autónomo Municipal de Villa Rivero</v>
      </c>
      <c r="D700" s="385" t="str">
        <f>+C700</f>
        <v>Gobierno Autónomo Municipal de Villa Rivero</v>
      </c>
      <c r="E700" s="242" t="s">
        <v>1304</v>
      </c>
      <c r="F700" s="243">
        <f ca="1">+IFERROR(INDEX('Hoja de Trabajo para listado'!$A$155:$Z$1048576,MATCH($A700,'Hoja de Trabajo para listado'!$A$155:$A$1048576,0),MATCH((CUADRO!F$5&amp;$E700),'Hoja de Trabajo para listado'!$A$151:$Z$151,0)),0)+IFERROR(INDEX('Hoja de Trabajo para listado'!$AB$155:$BA$1048576,MATCH($A700,'Hoja de Trabajo para listado'!$AB$155:$AB$1048576,0),MATCH((CUADRO!F$5&amp;$E700),'Hoja de Trabajo para listado'!$AB$151:$BA$151,0)),0)+IFERROR(INDEX('Hoja de Trabajo para listado'!$BC$155:$CB$1048576,MATCH($A700,'Hoja de Trabajo para listado'!$BC$155:$BC$1048576,0),MATCH((CUADRO!F$5&amp;$E700),'Hoja de Trabajo para listado'!$BC$151:$CB$151,0)),0)+IFERROR(INDEX('Hoja de Trabajo para listado'!$DE$153:$DG$274,MATCH($A700,'Hoja de Trabajo para listado'!$DE$153:$DE$1048576,0),MATCH((CUADRO!F$5&amp;$E700),'Hoja de Trabajo para listado'!$DE$151:$DG$151,0)),0)+IFERROR(INDEX('Hoja de Trabajo para listado'!$CD$155:$DC$1048576,MATCH($A700,'Hoja de Trabajo para listado'!$CD$155:$CD$1048576,0),MATCH((CUADRO!F$5&amp;$E700),'Hoja de Trabajo para listado'!$CD$151:$DC$151,0)),0)</f>
        <v>0</v>
      </c>
      <c r="G700" s="243">
        <f ca="1">+IFERROR(INDEX('Hoja de Trabajo para listado'!$A$155:$Z$1048576,MATCH($A700,'Hoja de Trabajo para listado'!$A$155:$A$1048576,0),MATCH((CUADRO!G$5&amp;$E700),'Hoja de Trabajo para listado'!$A$151:$Z$151,0)),0)+IFERROR(INDEX('Hoja de Trabajo para listado'!$AB$155:$BA$1048576,MATCH($A700,'Hoja de Trabajo para listado'!$AB$155:$AB$1048576,0),MATCH((CUADRO!G$5&amp;$E700),'Hoja de Trabajo para listado'!$AB$151:$BA$151,0)),0)+IFERROR(INDEX('Hoja de Trabajo para listado'!$BC$155:$CB$1048576,MATCH($A700,'Hoja de Trabajo para listado'!$BC$155:$BC$1048576,0),MATCH((CUADRO!G$5&amp;$E700),'Hoja de Trabajo para listado'!$BC$151:$CB$151,0)),0)+IFERROR(INDEX('Hoja de Trabajo para listado'!$DE$153:$DG$274,MATCH($A700,'Hoja de Trabajo para listado'!$DE$153:$DE$1048576,0),MATCH((CUADRO!G$5&amp;$E700),'Hoja de Trabajo para listado'!$DE$151:$DG$151,0)),0)+IFERROR(INDEX('Hoja de Trabajo para listado'!$CD$155:$DC$1048576,MATCH($A700,'Hoja de Trabajo para listado'!$CD$155:$CD$1048576,0),MATCH((CUADRO!G$5&amp;$E700),'Hoja de Trabajo para listado'!$CD$151:$DC$151,0)),0)</f>
        <v>0</v>
      </c>
      <c r="H700" s="243">
        <f ca="1">+IFERROR(INDEX('Hoja de Trabajo para listado'!$A$155:$Z$1048576,MATCH($A700,'Hoja de Trabajo para listado'!$A$155:$A$1048576,0),MATCH((CUADRO!H$5&amp;$E700),'Hoja de Trabajo para listado'!$A$151:$Z$151,0)),0)+IFERROR(INDEX('Hoja de Trabajo para listado'!$AB$155:$BA$1048576,MATCH($A700,'Hoja de Trabajo para listado'!$AB$155:$AB$1048576,0),MATCH((CUADRO!H$5&amp;$E700),'Hoja de Trabajo para listado'!$AB$151:$BA$151,0)),0)+IFERROR(INDEX('Hoja de Trabajo para listado'!$BC$155:$CB$1048576,MATCH($A700,'Hoja de Trabajo para listado'!$BC$155:$BC$1048576,0),MATCH((CUADRO!H$5&amp;$E700),'Hoja de Trabajo para listado'!$BC$151:$CB$151,0)),0)+IFERROR(INDEX('Hoja de Trabajo para listado'!$DE$153:$DG$274,MATCH($A700,'Hoja de Trabajo para listado'!$DE$153:$DE$1048576,0),MATCH((CUADRO!H$5&amp;$E700),'Hoja de Trabajo para listado'!$DE$151:$DG$151,0)),0)+IFERROR(INDEX('Hoja de Trabajo para listado'!$CD$155:$DC$1048576,MATCH($A700,'Hoja de Trabajo para listado'!$CD$155:$CD$1048576,0),MATCH((CUADRO!H$5&amp;$E700),'Hoja de Trabajo para listado'!$CD$151:$DC$151,0)),0)</f>
        <v>0</v>
      </c>
      <c r="I700" s="243">
        <f ca="1">+IFERROR(INDEX('Hoja de Trabajo para listado'!$A$155:$Z$1048576,MATCH($A700,'Hoja de Trabajo para listado'!$A$155:$A$1048576,0),MATCH((CUADRO!I$5&amp;$E700),'Hoja de Trabajo para listado'!$A$151:$Z$151,0)),0)+IFERROR(INDEX('Hoja de Trabajo para listado'!$AB$155:$BA$1048576,MATCH($A700,'Hoja de Trabajo para listado'!$AB$155:$AB$1048576,0),MATCH((CUADRO!I$5&amp;$E700),'Hoja de Trabajo para listado'!$AB$151:$BA$151,0)),0)+IFERROR(INDEX('Hoja de Trabajo para listado'!$BC$155:$CB$1048576,MATCH($A700,'Hoja de Trabajo para listado'!$BC$155:$BC$1048576,0),MATCH((CUADRO!I$5&amp;$E700),'Hoja de Trabajo para listado'!$BC$151:$CB$151,0)),0)+IFERROR(INDEX('Hoja de Trabajo para listado'!$DE$153:$DG$274,MATCH($A700,'Hoja de Trabajo para listado'!$DE$153:$DE$1048576,0),MATCH((CUADRO!I$5&amp;$E700),'Hoja de Trabajo para listado'!$DE$151:$DG$151,0)),0)+IFERROR(INDEX('Hoja de Trabajo para listado'!$CD$155:$DC$1048576,MATCH($A700,'Hoja de Trabajo para listado'!$CD$155:$CD$1048576,0),MATCH((CUADRO!I$5&amp;$E700),'Hoja de Trabajo para listado'!$CD$151:$DC$151,0)),0)</f>
        <v>0</v>
      </c>
      <c r="J700" s="243">
        <f ca="1">+IFERROR(INDEX('Hoja de Trabajo para listado'!$A$155:$Z$1048576,MATCH($A700,'Hoja de Trabajo para listado'!$A$155:$A$1048576,0),MATCH((CUADRO!J$5&amp;$E700),'Hoja de Trabajo para listado'!$A$151:$Z$151,0)),0)+IFERROR(INDEX('Hoja de Trabajo para listado'!$AB$155:$BA$1048576,MATCH($A700,'Hoja de Trabajo para listado'!$AB$155:$AB$1048576,0),MATCH((CUADRO!J$5&amp;$E700),'Hoja de Trabajo para listado'!$AB$151:$BA$151,0)),0)+IFERROR(INDEX('Hoja de Trabajo para listado'!$BC$155:$CB$1048576,MATCH($A700,'Hoja de Trabajo para listado'!$BC$155:$BC$1048576,0),MATCH((CUADRO!J$5&amp;$E700),'Hoja de Trabajo para listado'!$BC$151:$CB$151,0)),0)+IFERROR(INDEX('Hoja de Trabajo para listado'!$DE$153:$DG$274,MATCH($A700,'Hoja de Trabajo para listado'!$DE$153:$DE$1048576,0),MATCH((CUADRO!J$5&amp;$E700),'Hoja de Trabajo para listado'!$DE$151:$DG$151,0)),0)+IFERROR(INDEX('Hoja de Trabajo para listado'!$CD$155:$DC$1048576,MATCH($A700,'Hoja de Trabajo para listado'!$CD$155:$CD$1048576,0),MATCH((CUADRO!J$5&amp;$E700),'Hoja de Trabajo para listado'!$CD$151:$DC$151,0)),0)</f>
        <v>0</v>
      </c>
      <c r="K700" s="243">
        <f ca="1">+IFERROR(INDEX('Hoja de Trabajo para listado'!$A$155:$Z$1048576,MATCH($A700,'Hoja de Trabajo para listado'!$A$155:$A$1048576,0),MATCH((CUADRO!K$5&amp;$E700),'Hoja de Trabajo para listado'!$A$151:$Z$151,0)),0)+IFERROR(INDEX('Hoja de Trabajo para listado'!$AB$155:$BA$1048576,MATCH($A700,'Hoja de Trabajo para listado'!$AB$155:$AB$1048576,0),MATCH((CUADRO!K$5&amp;$E700),'Hoja de Trabajo para listado'!$AB$151:$BA$151,0)),0)+IFERROR(INDEX('Hoja de Trabajo para listado'!$BC$155:$CB$1048576,MATCH($A700,'Hoja de Trabajo para listado'!$BC$155:$BC$1048576,0),MATCH((CUADRO!K$5&amp;$E700),'Hoja de Trabajo para listado'!$BC$151:$CB$151,0)),0)+IFERROR(INDEX('Hoja de Trabajo para listado'!$DE$153:$DG$274,MATCH($A700,'Hoja de Trabajo para listado'!$DE$153:$DE$1048576,0),MATCH((CUADRO!K$5&amp;$E700),'Hoja de Trabajo para listado'!$DE$151:$DG$151,0)),0)+IFERROR(INDEX('Hoja de Trabajo para listado'!$CD$155:$DC$1048576,MATCH($A700,'Hoja de Trabajo para listado'!$CD$155:$CD$1048576,0),MATCH((CUADRO!K$5&amp;$E700),'Hoja de Trabajo para listado'!$CD$151:$DC$151,0)),0)</f>
        <v>0</v>
      </c>
      <c r="L700" s="243">
        <f ca="1">+IFERROR(INDEX('Hoja de Trabajo para listado'!$A$155:$Z$1048576,MATCH($A700,'Hoja de Trabajo para listado'!$A$155:$A$1048576,0),MATCH((CUADRO!L$5&amp;$E700),'Hoja de Trabajo para listado'!$A$151:$Z$151,0)),0)+IFERROR(INDEX('Hoja de Trabajo para listado'!$AB$155:$BA$1048576,MATCH($A700,'Hoja de Trabajo para listado'!$AB$155:$AB$1048576,0),MATCH((CUADRO!L$5&amp;$E700),'Hoja de Trabajo para listado'!$AB$151:$BA$151,0)),0)+IFERROR(INDEX('Hoja de Trabajo para listado'!$BC$155:$CB$1048576,MATCH($A700,'Hoja de Trabajo para listado'!$BC$155:$BC$1048576,0),MATCH((CUADRO!L$5&amp;$E700),'Hoja de Trabajo para listado'!$BC$151:$CB$151,0)),0)+IFERROR(INDEX('Hoja de Trabajo para listado'!$DE$153:$DG$274,MATCH($A700,'Hoja de Trabajo para listado'!$DE$153:$DE$1048576,0),MATCH((CUADRO!L$5&amp;$E700),'Hoja de Trabajo para listado'!$DE$151:$DG$151,0)),0)+IFERROR(INDEX('Hoja de Trabajo para listado'!$CD$155:$DC$1048576,MATCH($A700,'Hoja de Trabajo para listado'!$CD$155:$CD$1048576,0),MATCH((CUADRO!L$5&amp;$E700),'Hoja de Trabajo para listado'!$CD$151:$DC$151,0)),0)</f>
        <v>0</v>
      </c>
      <c r="M700" s="243">
        <f ca="1">+IFERROR(INDEX('Hoja de Trabajo para listado'!$A$155:$Z$1048576,MATCH($A700,'Hoja de Trabajo para listado'!$A$155:$A$1048576,0),MATCH((CUADRO!M$5&amp;$E700),'Hoja de Trabajo para listado'!$A$151:$Z$151,0)),0)+IFERROR(INDEX('Hoja de Trabajo para listado'!$AB$155:$BA$1048576,MATCH($A700,'Hoja de Trabajo para listado'!$AB$155:$AB$1048576,0),MATCH((CUADRO!M$5&amp;$E700),'Hoja de Trabajo para listado'!$AB$151:$BA$151,0)),0)+IFERROR(INDEX('Hoja de Trabajo para listado'!$BC$155:$CB$1048576,MATCH($A700,'Hoja de Trabajo para listado'!$BC$155:$BC$1048576,0),MATCH((CUADRO!M$5&amp;$E700),'Hoja de Trabajo para listado'!$BC$151:$CB$151,0)),0)+IFERROR(INDEX('Hoja de Trabajo para listado'!$DE$153:$DG$274,MATCH($A700,'Hoja de Trabajo para listado'!$DE$153:$DE$1048576,0),MATCH((CUADRO!M$5&amp;$E700),'Hoja de Trabajo para listado'!$DE$151:$DG$151,0)),0)+IFERROR(INDEX('Hoja de Trabajo para listado'!$CD$155:$DC$1048576,MATCH($A700,'Hoja de Trabajo para listado'!$CD$155:$CD$1048576,0),MATCH((CUADRO!M$5&amp;$E700),'Hoja de Trabajo para listado'!$CD$151:$DC$151,0)),0)</f>
        <v>0</v>
      </c>
      <c r="N700" s="243">
        <f ca="1">+IFERROR(INDEX('Hoja de Trabajo para listado'!$A$155:$Z$1048576,MATCH($A700,'Hoja de Trabajo para listado'!$A$155:$A$1048576,0),MATCH((CUADRO!N$5&amp;$E700),'Hoja de Trabajo para listado'!$A$151:$Z$151,0)),0)+IFERROR(INDEX('Hoja de Trabajo para listado'!$AB$155:$BA$1048576,MATCH($A700,'Hoja de Trabajo para listado'!$AB$155:$AB$1048576,0),MATCH((CUADRO!N$5&amp;$E700),'Hoja de Trabajo para listado'!$AB$151:$BA$151,0)),0)+IFERROR(INDEX('Hoja de Trabajo para listado'!$BC$155:$CB$1048576,MATCH($A700,'Hoja de Trabajo para listado'!$BC$155:$BC$1048576,0),MATCH((CUADRO!N$5&amp;$E700),'Hoja de Trabajo para listado'!$BC$151:$CB$151,0)),0)+IFERROR(INDEX('Hoja de Trabajo para listado'!$DE$153:$DG$274,MATCH($A700,'Hoja de Trabajo para listado'!$DE$153:$DE$1048576,0),MATCH((CUADRO!N$5&amp;$E700),'Hoja de Trabajo para listado'!$DE$151:$DG$151,0)),0)+IFERROR(INDEX('Hoja de Trabajo para listado'!$CD$155:$DC$1048576,MATCH($A700,'Hoja de Trabajo para listado'!$CD$155:$CD$1048576,0),MATCH((CUADRO!N$5&amp;$E700),'Hoja de Trabajo para listado'!$CD$151:$DC$151,0)),0)</f>
        <v>0</v>
      </c>
      <c r="O700" s="243">
        <f ca="1">+IFERROR(INDEX('Hoja de Trabajo para listado'!$A$155:$Z$1048576,MATCH($A700,'Hoja de Trabajo para listado'!$A$155:$A$1048576,0),MATCH((CUADRO!O$5&amp;$E700),'Hoja de Trabajo para listado'!$A$151:$Z$151,0)),0)+IFERROR(INDEX('Hoja de Trabajo para listado'!$AB$155:$BA$1048576,MATCH($A700,'Hoja de Trabajo para listado'!$AB$155:$AB$1048576,0),MATCH((CUADRO!O$5&amp;$E700),'Hoja de Trabajo para listado'!$AB$151:$BA$151,0)),0)+IFERROR(INDEX('Hoja de Trabajo para listado'!$BC$155:$CB$1048576,MATCH($A700,'Hoja de Trabajo para listado'!$BC$155:$BC$1048576,0),MATCH((CUADRO!O$5&amp;$E700),'Hoja de Trabajo para listado'!$BC$151:$CB$151,0)),0)+IFERROR(INDEX('Hoja de Trabajo para listado'!$DE$153:$DG$274,MATCH($A700,'Hoja de Trabajo para listado'!$DE$153:$DE$1048576,0),MATCH((CUADRO!O$5&amp;$E700),'Hoja de Trabajo para listado'!$DE$151:$DG$151,0)),0)+IFERROR(INDEX('Hoja de Trabajo para listado'!$CD$155:$DC$1048576,MATCH($A700,'Hoja de Trabajo para listado'!$CD$155:$CD$1048576,0),MATCH((CUADRO!O$5&amp;$E700),'Hoja de Trabajo para listado'!$CD$151:$DC$151,0)),0)</f>
        <v>0</v>
      </c>
      <c r="P700" s="243">
        <f ca="1">+IFERROR(INDEX('Hoja de Trabajo para listado'!$A$155:$Z$1048576,MATCH($A700,'Hoja de Trabajo para listado'!$A$155:$A$1048576,0),MATCH((CUADRO!P$5&amp;$E700),'Hoja de Trabajo para listado'!$A$151:$Z$151,0)),0)+IFERROR(INDEX('Hoja de Trabajo para listado'!$AB$155:$BA$1048576,MATCH($A700,'Hoja de Trabajo para listado'!$AB$155:$AB$1048576,0),MATCH((CUADRO!P$5&amp;$E700),'Hoja de Trabajo para listado'!$AB$151:$BA$151,0)),0)+IFERROR(INDEX('Hoja de Trabajo para listado'!$BC$155:$CB$1048576,MATCH($A700,'Hoja de Trabajo para listado'!$BC$155:$BC$1048576,0),MATCH((CUADRO!P$5&amp;$E700),'Hoja de Trabajo para listado'!$BC$151:$CB$151,0)),0)+IFERROR(INDEX('Hoja de Trabajo para listado'!$DE$153:$DG$274,MATCH($A700,'Hoja de Trabajo para listado'!$DE$153:$DE$1048576,0),MATCH((CUADRO!P$5&amp;$E700),'Hoja de Trabajo para listado'!$DE$151:$DG$151,0)),0)+IFERROR(INDEX('Hoja de Trabajo para listado'!$CD$155:$DC$1048576,MATCH($A700,'Hoja de Trabajo para listado'!$CD$155:$CD$1048576,0),MATCH((CUADRO!P$5&amp;$E700),'Hoja de Trabajo para listado'!$CD$151:$DC$151,0)),0)</f>
        <v>0</v>
      </c>
      <c r="Q700" s="243">
        <f ca="1">+IFERROR(INDEX('Hoja de Trabajo para listado'!$A$155:$Z$1048576,MATCH($A700,'Hoja de Trabajo para listado'!$A$155:$A$1048576,0),MATCH((CUADRO!Q$5&amp;$E700),'Hoja de Trabajo para listado'!$A$151:$Z$151,0)),0)+IFERROR(INDEX('Hoja de Trabajo para listado'!$AB$155:$BA$1048576,MATCH($A700,'Hoja de Trabajo para listado'!$AB$155:$AB$1048576,0),MATCH((CUADRO!Q$5&amp;$E700),'Hoja de Trabajo para listado'!$AB$151:$BA$151,0)),0)+IFERROR(INDEX('Hoja de Trabajo para listado'!$BC$155:$CB$1048576,MATCH($A700,'Hoja de Trabajo para listado'!$BC$155:$BC$1048576,0),MATCH((CUADRO!Q$5&amp;$E700),'Hoja de Trabajo para listado'!$BC$151:$CB$151,0)),0)+IFERROR(INDEX('Hoja de Trabajo para listado'!$DE$153:$DG$274,MATCH($A700,'Hoja de Trabajo para listado'!$DE$153:$DE$1048576,0),MATCH((CUADRO!Q$5&amp;$E700),'Hoja de Trabajo para listado'!$DE$151:$DG$151,0)),0)+IFERROR(INDEX('Hoja de Trabajo para listado'!$CD$155:$DC$1048576,MATCH($A700,'Hoja de Trabajo para listado'!$CD$155:$CD$1048576,0),MATCH((CUADRO!Q$5&amp;$E700),'Hoja de Trabajo para listado'!$CD$151:$DC$151,0)),0)</f>
        <v>0</v>
      </c>
      <c r="R700" s="243">
        <f t="shared" ca="1" si="23"/>
        <v>0</v>
      </c>
      <c r="S700" s="249"/>
      <c r="T700" s="243">
        <f ca="1">+T701</f>
        <v>0</v>
      </c>
      <c r="U700" s="242">
        <f t="shared" si="24"/>
        <v>1</v>
      </c>
      <c r="V700" s="333" t="str">
        <f>+VLOOKUP(A700,bd_lista!$A$3:$E$590,5,FALSE)</f>
        <v>Gobiernos Autonomos Municipales</v>
      </c>
      <c r="W700" s="383" t="str">
        <f>+V700</f>
        <v>Gobiernos Autonomos Municipales</v>
      </c>
      <c r="X700" s="242">
        <f>+VLOOKUP(A700,[3]Sheet1!$A$13:$D$744,4,FALSE)</f>
        <v>0</v>
      </c>
      <c r="Y700" s="242" t="e">
        <f>+VLOOKUP(X700,bd_lista!$A$3:$C$590,3,FALSE)</f>
        <v>#N/A</v>
      </c>
      <c r="Z700" s="294">
        <f>+X700</f>
        <v>0</v>
      </c>
      <c r="AA700" s="295" t="e">
        <f>+Y700</f>
        <v>#N/A</v>
      </c>
    </row>
    <row r="701" spans="1:27" customFormat="1" ht="15" hidden="1" customHeight="1">
      <c r="A701" s="32">
        <v>1316</v>
      </c>
      <c r="B701" s="389"/>
      <c r="C701" s="247" t="str">
        <f>+VLOOKUP(A701,bd_lista!$A$3:$C$590,3,FALSE)</f>
        <v>Gobierno Autónomo Municipal de Villa Rivero</v>
      </c>
      <c r="D701" s="386"/>
      <c r="E701" s="244" t="s">
        <v>1305</v>
      </c>
      <c r="F701" s="243">
        <f ca="1">+IFERROR(INDEX('Hoja de Trabajo para listado'!$A$155:$Z$1048576,MATCH($A701,'Hoja de Trabajo para listado'!$A$155:$A$1048576,0),MATCH((CUADRO!F$5&amp;$E701),'Hoja de Trabajo para listado'!$A$151:$Z$151,0)),0)+IFERROR(INDEX('Hoja de Trabajo para listado'!$AB$155:$BA$1048576,MATCH($A701,'Hoja de Trabajo para listado'!$AB$155:$AB$1048576,0),MATCH((CUADRO!F$5&amp;$E701),'Hoja de Trabajo para listado'!$AB$151:$BA$151,0)),0)+IFERROR(INDEX('Hoja de Trabajo para listado'!$BC$155:$CB$1048576,MATCH($A701,'Hoja de Trabajo para listado'!$BC$155:$BC$1048576,0),MATCH((CUADRO!F$5&amp;$E701),'Hoja de Trabajo para listado'!$BC$151:$CB$151,0)),0)+IFERROR(INDEX('Hoja de Trabajo para listado'!$DE$153:$DG$274,MATCH($A701,'Hoja de Trabajo para listado'!$DE$153:$DE$1048576,0),MATCH((CUADRO!F$5&amp;$E701),'Hoja de Trabajo para listado'!$DE$151:$DG$151,0)),0)+IFERROR(INDEX('Hoja de Trabajo para listado'!$CD$155:$DC$1048576,MATCH($A701,'Hoja de Trabajo para listado'!$CD$155:$CD$1048576,0),MATCH((CUADRO!F$5&amp;$E701),'Hoja de Trabajo para listado'!$CD$151:$DC$151,0)),0)</f>
        <v>0</v>
      </c>
      <c r="G701" s="243">
        <f ca="1">+IFERROR(INDEX('Hoja de Trabajo para listado'!$A$155:$Z$1048576,MATCH($A701,'Hoja de Trabajo para listado'!$A$155:$A$1048576,0),MATCH((CUADRO!G$5&amp;$E701),'Hoja de Trabajo para listado'!$A$151:$Z$151,0)),0)+IFERROR(INDEX('Hoja de Trabajo para listado'!$AB$155:$BA$1048576,MATCH($A701,'Hoja de Trabajo para listado'!$AB$155:$AB$1048576,0),MATCH((CUADRO!G$5&amp;$E701),'Hoja de Trabajo para listado'!$AB$151:$BA$151,0)),0)+IFERROR(INDEX('Hoja de Trabajo para listado'!$BC$155:$CB$1048576,MATCH($A701,'Hoja de Trabajo para listado'!$BC$155:$BC$1048576,0),MATCH((CUADRO!G$5&amp;$E701),'Hoja de Trabajo para listado'!$BC$151:$CB$151,0)),0)+IFERROR(INDEX('Hoja de Trabajo para listado'!$DE$153:$DG$274,MATCH($A701,'Hoja de Trabajo para listado'!$DE$153:$DE$1048576,0),MATCH((CUADRO!G$5&amp;$E701),'Hoja de Trabajo para listado'!$DE$151:$DG$151,0)),0)+IFERROR(INDEX('Hoja de Trabajo para listado'!$CD$155:$DC$1048576,MATCH($A701,'Hoja de Trabajo para listado'!$CD$155:$CD$1048576,0),MATCH((CUADRO!G$5&amp;$E701),'Hoja de Trabajo para listado'!$CD$151:$DC$151,0)),0)</f>
        <v>0</v>
      </c>
      <c r="H701" s="243">
        <f ca="1">+IFERROR(INDEX('Hoja de Trabajo para listado'!$A$155:$Z$1048576,MATCH($A701,'Hoja de Trabajo para listado'!$A$155:$A$1048576,0),MATCH((CUADRO!H$5&amp;$E701),'Hoja de Trabajo para listado'!$A$151:$Z$151,0)),0)+IFERROR(INDEX('Hoja de Trabajo para listado'!$AB$155:$BA$1048576,MATCH($A701,'Hoja de Trabajo para listado'!$AB$155:$AB$1048576,0),MATCH((CUADRO!H$5&amp;$E701),'Hoja de Trabajo para listado'!$AB$151:$BA$151,0)),0)+IFERROR(INDEX('Hoja de Trabajo para listado'!$BC$155:$CB$1048576,MATCH($A701,'Hoja de Trabajo para listado'!$BC$155:$BC$1048576,0),MATCH((CUADRO!H$5&amp;$E701),'Hoja de Trabajo para listado'!$BC$151:$CB$151,0)),0)+IFERROR(INDEX('Hoja de Trabajo para listado'!$DE$153:$DG$274,MATCH($A701,'Hoja de Trabajo para listado'!$DE$153:$DE$1048576,0),MATCH((CUADRO!H$5&amp;$E701),'Hoja de Trabajo para listado'!$DE$151:$DG$151,0)),0)+IFERROR(INDEX('Hoja de Trabajo para listado'!$CD$155:$DC$1048576,MATCH($A701,'Hoja de Trabajo para listado'!$CD$155:$CD$1048576,0),MATCH((CUADRO!H$5&amp;$E701),'Hoja de Trabajo para listado'!$CD$151:$DC$151,0)),0)</f>
        <v>0</v>
      </c>
      <c r="I701" s="243">
        <f ca="1">+IFERROR(INDEX('Hoja de Trabajo para listado'!$A$155:$Z$1048576,MATCH($A701,'Hoja de Trabajo para listado'!$A$155:$A$1048576,0),MATCH((CUADRO!I$5&amp;$E701),'Hoja de Trabajo para listado'!$A$151:$Z$151,0)),0)+IFERROR(INDEX('Hoja de Trabajo para listado'!$AB$155:$BA$1048576,MATCH($A701,'Hoja de Trabajo para listado'!$AB$155:$AB$1048576,0),MATCH((CUADRO!I$5&amp;$E701),'Hoja de Trabajo para listado'!$AB$151:$BA$151,0)),0)+IFERROR(INDEX('Hoja de Trabajo para listado'!$BC$155:$CB$1048576,MATCH($A701,'Hoja de Trabajo para listado'!$BC$155:$BC$1048576,0),MATCH((CUADRO!I$5&amp;$E701),'Hoja de Trabajo para listado'!$BC$151:$CB$151,0)),0)+IFERROR(INDEX('Hoja de Trabajo para listado'!$DE$153:$DG$274,MATCH($A701,'Hoja de Trabajo para listado'!$DE$153:$DE$1048576,0),MATCH((CUADRO!I$5&amp;$E701),'Hoja de Trabajo para listado'!$DE$151:$DG$151,0)),0)+IFERROR(INDEX('Hoja de Trabajo para listado'!$CD$155:$DC$1048576,MATCH($A701,'Hoja de Trabajo para listado'!$CD$155:$CD$1048576,0),MATCH((CUADRO!I$5&amp;$E701),'Hoja de Trabajo para listado'!$CD$151:$DC$151,0)),0)</f>
        <v>0</v>
      </c>
      <c r="J701" s="243">
        <f ca="1">+IFERROR(INDEX('Hoja de Trabajo para listado'!$A$155:$Z$1048576,MATCH($A701,'Hoja de Trabajo para listado'!$A$155:$A$1048576,0),MATCH((CUADRO!J$5&amp;$E701),'Hoja de Trabajo para listado'!$A$151:$Z$151,0)),0)+IFERROR(INDEX('Hoja de Trabajo para listado'!$AB$155:$BA$1048576,MATCH($A701,'Hoja de Trabajo para listado'!$AB$155:$AB$1048576,0),MATCH((CUADRO!J$5&amp;$E701),'Hoja de Trabajo para listado'!$AB$151:$BA$151,0)),0)+IFERROR(INDEX('Hoja de Trabajo para listado'!$BC$155:$CB$1048576,MATCH($A701,'Hoja de Trabajo para listado'!$BC$155:$BC$1048576,0),MATCH((CUADRO!J$5&amp;$E701),'Hoja de Trabajo para listado'!$BC$151:$CB$151,0)),0)+IFERROR(INDEX('Hoja de Trabajo para listado'!$DE$153:$DG$274,MATCH($A701,'Hoja de Trabajo para listado'!$DE$153:$DE$1048576,0),MATCH((CUADRO!J$5&amp;$E701),'Hoja de Trabajo para listado'!$DE$151:$DG$151,0)),0)+IFERROR(INDEX('Hoja de Trabajo para listado'!$CD$155:$DC$1048576,MATCH($A701,'Hoja de Trabajo para listado'!$CD$155:$CD$1048576,0),MATCH((CUADRO!J$5&amp;$E701),'Hoja de Trabajo para listado'!$CD$151:$DC$151,0)),0)</f>
        <v>0</v>
      </c>
      <c r="K701" s="243">
        <f ca="1">+IFERROR(INDEX('Hoja de Trabajo para listado'!$A$155:$Z$1048576,MATCH($A701,'Hoja de Trabajo para listado'!$A$155:$A$1048576,0),MATCH((CUADRO!K$5&amp;$E701),'Hoja de Trabajo para listado'!$A$151:$Z$151,0)),0)+IFERROR(INDEX('Hoja de Trabajo para listado'!$AB$155:$BA$1048576,MATCH($A701,'Hoja de Trabajo para listado'!$AB$155:$AB$1048576,0),MATCH((CUADRO!K$5&amp;$E701),'Hoja de Trabajo para listado'!$AB$151:$BA$151,0)),0)+IFERROR(INDEX('Hoja de Trabajo para listado'!$BC$155:$CB$1048576,MATCH($A701,'Hoja de Trabajo para listado'!$BC$155:$BC$1048576,0),MATCH((CUADRO!K$5&amp;$E701),'Hoja de Trabajo para listado'!$BC$151:$CB$151,0)),0)+IFERROR(INDEX('Hoja de Trabajo para listado'!$DE$153:$DG$274,MATCH($A701,'Hoja de Trabajo para listado'!$DE$153:$DE$1048576,0),MATCH((CUADRO!K$5&amp;$E701),'Hoja de Trabajo para listado'!$DE$151:$DG$151,0)),0)+IFERROR(INDEX('Hoja de Trabajo para listado'!$CD$155:$DC$1048576,MATCH($A701,'Hoja de Trabajo para listado'!$CD$155:$CD$1048576,0),MATCH((CUADRO!K$5&amp;$E701),'Hoja de Trabajo para listado'!$CD$151:$DC$151,0)),0)</f>
        <v>0</v>
      </c>
      <c r="L701" s="243">
        <f ca="1">+IFERROR(INDEX('Hoja de Trabajo para listado'!$A$155:$Z$1048576,MATCH($A701,'Hoja de Trabajo para listado'!$A$155:$A$1048576,0),MATCH((CUADRO!L$5&amp;$E701),'Hoja de Trabajo para listado'!$A$151:$Z$151,0)),0)+IFERROR(INDEX('Hoja de Trabajo para listado'!$AB$155:$BA$1048576,MATCH($A701,'Hoja de Trabajo para listado'!$AB$155:$AB$1048576,0),MATCH((CUADRO!L$5&amp;$E701),'Hoja de Trabajo para listado'!$AB$151:$BA$151,0)),0)+IFERROR(INDEX('Hoja de Trabajo para listado'!$BC$155:$CB$1048576,MATCH($A701,'Hoja de Trabajo para listado'!$BC$155:$BC$1048576,0),MATCH((CUADRO!L$5&amp;$E701),'Hoja de Trabajo para listado'!$BC$151:$CB$151,0)),0)+IFERROR(INDEX('Hoja de Trabajo para listado'!$DE$153:$DG$274,MATCH($A701,'Hoja de Trabajo para listado'!$DE$153:$DE$1048576,0),MATCH((CUADRO!L$5&amp;$E701),'Hoja de Trabajo para listado'!$DE$151:$DG$151,0)),0)+IFERROR(INDEX('Hoja de Trabajo para listado'!$CD$155:$DC$1048576,MATCH($A701,'Hoja de Trabajo para listado'!$CD$155:$CD$1048576,0),MATCH((CUADRO!L$5&amp;$E701),'Hoja de Trabajo para listado'!$CD$151:$DC$151,0)),0)</f>
        <v>0</v>
      </c>
      <c r="M701" s="243">
        <f ca="1">+IFERROR(INDEX('Hoja de Trabajo para listado'!$A$155:$Z$1048576,MATCH($A701,'Hoja de Trabajo para listado'!$A$155:$A$1048576,0),MATCH((CUADRO!M$5&amp;$E701),'Hoja de Trabajo para listado'!$A$151:$Z$151,0)),0)+IFERROR(INDEX('Hoja de Trabajo para listado'!$AB$155:$BA$1048576,MATCH($A701,'Hoja de Trabajo para listado'!$AB$155:$AB$1048576,0),MATCH((CUADRO!M$5&amp;$E701),'Hoja de Trabajo para listado'!$AB$151:$BA$151,0)),0)+IFERROR(INDEX('Hoja de Trabajo para listado'!$BC$155:$CB$1048576,MATCH($A701,'Hoja de Trabajo para listado'!$BC$155:$BC$1048576,0),MATCH((CUADRO!M$5&amp;$E701),'Hoja de Trabajo para listado'!$BC$151:$CB$151,0)),0)+IFERROR(INDEX('Hoja de Trabajo para listado'!$DE$153:$DG$274,MATCH($A701,'Hoja de Trabajo para listado'!$DE$153:$DE$1048576,0),MATCH((CUADRO!M$5&amp;$E701),'Hoja de Trabajo para listado'!$DE$151:$DG$151,0)),0)+IFERROR(INDEX('Hoja de Trabajo para listado'!$CD$155:$DC$1048576,MATCH($A701,'Hoja de Trabajo para listado'!$CD$155:$CD$1048576,0),MATCH((CUADRO!M$5&amp;$E701),'Hoja de Trabajo para listado'!$CD$151:$DC$151,0)),0)</f>
        <v>0</v>
      </c>
      <c r="N701" s="243">
        <f ca="1">+IFERROR(INDEX('Hoja de Trabajo para listado'!$A$155:$Z$1048576,MATCH($A701,'Hoja de Trabajo para listado'!$A$155:$A$1048576,0),MATCH((CUADRO!N$5&amp;$E701),'Hoja de Trabajo para listado'!$A$151:$Z$151,0)),0)+IFERROR(INDEX('Hoja de Trabajo para listado'!$AB$155:$BA$1048576,MATCH($A701,'Hoja de Trabajo para listado'!$AB$155:$AB$1048576,0),MATCH((CUADRO!N$5&amp;$E701),'Hoja de Trabajo para listado'!$AB$151:$BA$151,0)),0)+IFERROR(INDEX('Hoja de Trabajo para listado'!$BC$155:$CB$1048576,MATCH($A701,'Hoja de Trabajo para listado'!$BC$155:$BC$1048576,0),MATCH((CUADRO!N$5&amp;$E701),'Hoja de Trabajo para listado'!$BC$151:$CB$151,0)),0)+IFERROR(INDEX('Hoja de Trabajo para listado'!$DE$153:$DG$274,MATCH($A701,'Hoja de Trabajo para listado'!$DE$153:$DE$1048576,0),MATCH((CUADRO!N$5&amp;$E701),'Hoja de Trabajo para listado'!$DE$151:$DG$151,0)),0)+IFERROR(INDEX('Hoja de Trabajo para listado'!$CD$155:$DC$1048576,MATCH($A701,'Hoja de Trabajo para listado'!$CD$155:$CD$1048576,0),MATCH((CUADRO!N$5&amp;$E701),'Hoja de Trabajo para listado'!$CD$151:$DC$151,0)),0)</f>
        <v>0</v>
      </c>
      <c r="O701" s="243">
        <f ca="1">+IFERROR(INDEX('Hoja de Trabajo para listado'!$A$155:$Z$1048576,MATCH($A701,'Hoja de Trabajo para listado'!$A$155:$A$1048576,0),MATCH((CUADRO!O$5&amp;$E701),'Hoja de Trabajo para listado'!$A$151:$Z$151,0)),0)+IFERROR(INDEX('Hoja de Trabajo para listado'!$AB$155:$BA$1048576,MATCH($A701,'Hoja de Trabajo para listado'!$AB$155:$AB$1048576,0),MATCH((CUADRO!O$5&amp;$E701),'Hoja de Trabajo para listado'!$AB$151:$BA$151,0)),0)+IFERROR(INDEX('Hoja de Trabajo para listado'!$BC$155:$CB$1048576,MATCH($A701,'Hoja de Trabajo para listado'!$BC$155:$BC$1048576,0),MATCH((CUADRO!O$5&amp;$E701),'Hoja de Trabajo para listado'!$BC$151:$CB$151,0)),0)+IFERROR(INDEX('Hoja de Trabajo para listado'!$DE$153:$DG$274,MATCH($A701,'Hoja de Trabajo para listado'!$DE$153:$DE$1048576,0),MATCH((CUADRO!O$5&amp;$E701),'Hoja de Trabajo para listado'!$DE$151:$DG$151,0)),0)+IFERROR(INDEX('Hoja de Trabajo para listado'!$CD$155:$DC$1048576,MATCH($A701,'Hoja de Trabajo para listado'!$CD$155:$CD$1048576,0),MATCH((CUADRO!O$5&amp;$E701),'Hoja de Trabajo para listado'!$CD$151:$DC$151,0)),0)</f>
        <v>0</v>
      </c>
      <c r="P701" s="243">
        <f ca="1">+IFERROR(INDEX('Hoja de Trabajo para listado'!$A$155:$Z$1048576,MATCH($A701,'Hoja de Trabajo para listado'!$A$155:$A$1048576,0),MATCH((CUADRO!P$5&amp;$E701),'Hoja de Trabajo para listado'!$A$151:$Z$151,0)),0)+IFERROR(INDEX('Hoja de Trabajo para listado'!$AB$155:$BA$1048576,MATCH($A701,'Hoja de Trabajo para listado'!$AB$155:$AB$1048576,0),MATCH((CUADRO!P$5&amp;$E701),'Hoja de Trabajo para listado'!$AB$151:$BA$151,0)),0)+IFERROR(INDEX('Hoja de Trabajo para listado'!$BC$155:$CB$1048576,MATCH($A701,'Hoja de Trabajo para listado'!$BC$155:$BC$1048576,0),MATCH((CUADRO!P$5&amp;$E701),'Hoja de Trabajo para listado'!$BC$151:$CB$151,0)),0)+IFERROR(INDEX('Hoja de Trabajo para listado'!$DE$153:$DG$274,MATCH($A701,'Hoja de Trabajo para listado'!$DE$153:$DE$1048576,0),MATCH((CUADRO!P$5&amp;$E701),'Hoja de Trabajo para listado'!$DE$151:$DG$151,0)),0)+IFERROR(INDEX('Hoja de Trabajo para listado'!$CD$155:$DC$1048576,MATCH($A701,'Hoja de Trabajo para listado'!$CD$155:$CD$1048576,0),MATCH((CUADRO!P$5&amp;$E701),'Hoja de Trabajo para listado'!$CD$151:$DC$151,0)),0)</f>
        <v>0</v>
      </c>
      <c r="Q701" s="243">
        <f ca="1">+IFERROR(INDEX('Hoja de Trabajo para listado'!$A$155:$Z$1048576,MATCH($A701,'Hoja de Trabajo para listado'!$A$155:$A$1048576,0),MATCH((CUADRO!Q$5&amp;$E701),'Hoja de Trabajo para listado'!$A$151:$Z$151,0)),0)+IFERROR(INDEX('Hoja de Trabajo para listado'!$AB$155:$BA$1048576,MATCH($A701,'Hoja de Trabajo para listado'!$AB$155:$AB$1048576,0),MATCH((CUADRO!Q$5&amp;$E701),'Hoja de Trabajo para listado'!$AB$151:$BA$151,0)),0)+IFERROR(INDEX('Hoja de Trabajo para listado'!$BC$155:$CB$1048576,MATCH($A701,'Hoja de Trabajo para listado'!$BC$155:$BC$1048576,0),MATCH((CUADRO!Q$5&amp;$E701),'Hoja de Trabajo para listado'!$BC$151:$CB$151,0)),0)+IFERROR(INDEX('Hoja de Trabajo para listado'!$DE$153:$DG$274,MATCH($A701,'Hoja de Trabajo para listado'!$DE$153:$DE$1048576,0),MATCH((CUADRO!Q$5&amp;$E701),'Hoja de Trabajo para listado'!$DE$151:$DG$151,0)),0)+IFERROR(INDEX('Hoja de Trabajo para listado'!$CD$155:$DC$1048576,MATCH($A701,'Hoja de Trabajo para listado'!$CD$155:$CD$1048576,0),MATCH((CUADRO!Q$5&amp;$E701),'Hoja de Trabajo para listado'!$CD$151:$DC$151,0)),0)</f>
        <v>0</v>
      </c>
      <c r="R701" s="243">
        <f t="shared" ca="1" si="23"/>
        <v>0</v>
      </c>
      <c r="S701" s="249">
        <f ca="1">+R700+R701</f>
        <v>0</v>
      </c>
      <c r="T701" s="243">
        <f ca="1">+S701</f>
        <v>0</v>
      </c>
      <c r="U701" s="242">
        <f t="shared" si="24"/>
        <v>2</v>
      </c>
      <c r="V701" s="333" t="str">
        <f>+VLOOKUP(A701,bd_lista!$A$3:$E$590,5,FALSE)</f>
        <v>Gobiernos Autonomos Municipales</v>
      </c>
      <c r="W701" s="384"/>
      <c r="X701" s="242">
        <f>+VLOOKUP(A701,[3]Sheet1!$A$13:$D$744,4,FALSE)</f>
        <v>0</v>
      </c>
      <c r="Y701" s="242" t="e">
        <f>+VLOOKUP(X701,bd_lista!$A$3:$C$590,3,FALSE)</f>
        <v>#N/A</v>
      </c>
      <c r="Z701" s="292"/>
      <c r="AA701" s="293"/>
    </row>
    <row r="702" spans="1:27" customFormat="1" ht="15" hidden="1" customHeight="1">
      <c r="A702" s="32">
        <v>1317</v>
      </c>
      <c r="B702" s="388">
        <f>+A702</f>
        <v>1317</v>
      </c>
      <c r="C702" s="247" t="str">
        <f>+VLOOKUP(A702,bd_lista!$A$3:$C$590,3,FALSE)</f>
        <v>Gobierno Autónomo Municipal de San Benito (Villa José Quintín Mendoza)</v>
      </c>
      <c r="D702" s="385" t="str">
        <f>+C702</f>
        <v>Gobierno Autónomo Municipal de San Benito (Villa José Quintín Mendoza)</v>
      </c>
      <c r="E702" s="242" t="s">
        <v>1304</v>
      </c>
      <c r="F702" s="243">
        <f ca="1">+IFERROR(INDEX('Hoja de Trabajo para listado'!$A$155:$Z$1048576,MATCH($A702,'Hoja de Trabajo para listado'!$A$155:$A$1048576,0),MATCH((CUADRO!F$5&amp;$E702),'Hoja de Trabajo para listado'!$A$151:$Z$151,0)),0)+IFERROR(INDEX('Hoja de Trabajo para listado'!$AB$155:$BA$1048576,MATCH($A702,'Hoja de Trabajo para listado'!$AB$155:$AB$1048576,0),MATCH((CUADRO!F$5&amp;$E702),'Hoja de Trabajo para listado'!$AB$151:$BA$151,0)),0)+IFERROR(INDEX('Hoja de Trabajo para listado'!$BC$155:$CB$1048576,MATCH($A702,'Hoja de Trabajo para listado'!$BC$155:$BC$1048576,0),MATCH((CUADRO!F$5&amp;$E702),'Hoja de Trabajo para listado'!$BC$151:$CB$151,0)),0)+IFERROR(INDEX('Hoja de Trabajo para listado'!$DE$153:$DG$274,MATCH($A702,'Hoja de Trabajo para listado'!$DE$153:$DE$1048576,0),MATCH((CUADRO!F$5&amp;$E702),'Hoja de Trabajo para listado'!$DE$151:$DG$151,0)),0)+IFERROR(INDEX('Hoja de Trabajo para listado'!$CD$155:$DC$1048576,MATCH($A702,'Hoja de Trabajo para listado'!$CD$155:$CD$1048576,0),MATCH((CUADRO!F$5&amp;$E702),'Hoja de Trabajo para listado'!$CD$151:$DC$151,0)),0)</f>
        <v>0</v>
      </c>
      <c r="G702" s="243">
        <f ca="1">+IFERROR(INDEX('Hoja de Trabajo para listado'!$A$155:$Z$1048576,MATCH($A702,'Hoja de Trabajo para listado'!$A$155:$A$1048576,0),MATCH((CUADRO!G$5&amp;$E702),'Hoja de Trabajo para listado'!$A$151:$Z$151,0)),0)+IFERROR(INDEX('Hoja de Trabajo para listado'!$AB$155:$BA$1048576,MATCH($A702,'Hoja de Trabajo para listado'!$AB$155:$AB$1048576,0),MATCH((CUADRO!G$5&amp;$E702),'Hoja de Trabajo para listado'!$AB$151:$BA$151,0)),0)+IFERROR(INDEX('Hoja de Trabajo para listado'!$BC$155:$CB$1048576,MATCH($A702,'Hoja de Trabajo para listado'!$BC$155:$BC$1048576,0),MATCH((CUADRO!G$5&amp;$E702),'Hoja de Trabajo para listado'!$BC$151:$CB$151,0)),0)+IFERROR(INDEX('Hoja de Trabajo para listado'!$DE$153:$DG$274,MATCH($A702,'Hoja de Trabajo para listado'!$DE$153:$DE$1048576,0),MATCH((CUADRO!G$5&amp;$E702),'Hoja de Trabajo para listado'!$DE$151:$DG$151,0)),0)+IFERROR(INDEX('Hoja de Trabajo para listado'!$CD$155:$DC$1048576,MATCH($A702,'Hoja de Trabajo para listado'!$CD$155:$CD$1048576,0),MATCH((CUADRO!G$5&amp;$E702),'Hoja de Trabajo para listado'!$CD$151:$DC$151,0)),0)</f>
        <v>0</v>
      </c>
      <c r="H702" s="243">
        <f ca="1">+IFERROR(INDEX('Hoja de Trabajo para listado'!$A$155:$Z$1048576,MATCH($A702,'Hoja de Trabajo para listado'!$A$155:$A$1048576,0),MATCH((CUADRO!H$5&amp;$E702),'Hoja de Trabajo para listado'!$A$151:$Z$151,0)),0)+IFERROR(INDEX('Hoja de Trabajo para listado'!$AB$155:$BA$1048576,MATCH($A702,'Hoja de Trabajo para listado'!$AB$155:$AB$1048576,0),MATCH((CUADRO!H$5&amp;$E702),'Hoja de Trabajo para listado'!$AB$151:$BA$151,0)),0)+IFERROR(INDEX('Hoja de Trabajo para listado'!$BC$155:$CB$1048576,MATCH($A702,'Hoja de Trabajo para listado'!$BC$155:$BC$1048576,0),MATCH((CUADRO!H$5&amp;$E702),'Hoja de Trabajo para listado'!$BC$151:$CB$151,0)),0)+IFERROR(INDEX('Hoja de Trabajo para listado'!$DE$153:$DG$274,MATCH($A702,'Hoja de Trabajo para listado'!$DE$153:$DE$1048576,0),MATCH((CUADRO!H$5&amp;$E702),'Hoja de Trabajo para listado'!$DE$151:$DG$151,0)),0)+IFERROR(INDEX('Hoja de Trabajo para listado'!$CD$155:$DC$1048576,MATCH($A702,'Hoja de Trabajo para listado'!$CD$155:$CD$1048576,0),MATCH((CUADRO!H$5&amp;$E702),'Hoja de Trabajo para listado'!$CD$151:$DC$151,0)),0)</f>
        <v>0</v>
      </c>
      <c r="I702" s="243">
        <f ca="1">+IFERROR(INDEX('Hoja de Trabajo para listado'!$A$155:$Z$1048576,MATCH($A702,'Hoja de Trabajo para listado'!$A$155:$A$1048576,0),MATCH((CUADRO!I$5&amp;$E702),'Hoja de Trabajo para listado'!$A$151:$Z$151,0)),0)+IFERROR(INDEX('Hoja de Trabajo para listado'!$AB$155:$BA$1048576,MATCH($A702,'Hoja de Trabajo para listado'!$AB$155:$AB$1048576,0),MATCH((CUADRO!I$5&amp;$E702),'Hoja de Trabajo para listado'!$AB$151:$BA$151,0)),0)+IFERROR(INDEX('Hoja de Trabajo para listado'!$BC$155:$CB$1048576,MATCH($A702,'Hoja de Trabajo para listado'!$BC$155:$BC$1048576,0),MATCH((CUADRO!I$5&amp;$E702),'Hoja de Trabajo para listado'!$BC$151:$CB$151,0)),0)+IFERROR(INDEX('Hoja de Trabajo para listado'!$DE$153:$DG$274,MATCH($A702,'Hoja de Trabajo para listado'!$DE$153:$DE$1048576,0),MATCH((CUADRO!I$5&amp;$E702),'Hoja de Trabajo para listado'!$DE$151:$DG$151,0)),0)+IFERROR(INDEX('Hoja de Trabajo para listado'!$CD$155:$DC$1048576,MATCH($A702,'Hoja de Trabajo para listado'!$CD$155:$CD$1048576,0),MATCH((CUADRO!I$5&amp;$E702),'Hoja de Trabajo para listado'!$CD$151:$DC$151,0)),0)</f>
        <v>0</v>
      </c>
      <c r="J702" s="243">
        <f ca="1">+IFERROR(INDEX('Hoja de Trabajo para listado'!$A$155:$Z$1048576,MATCH($A702,'Hoja de Trabajo para listado'!$A$155:$A$1048576,0),MATCH((CUADRO!J$5&amp;$E702),'Hoja de Trabajo para listado'!$A$151:$Z$151,0)),0)+IFERROR(INDEX('Hoja de Trabajo para listado'!$AB$155:$BA$1048576,MATCH($A702,'Hoja de Trabajo para listado'!$AB$155:$AB$1048576,0),MATCH((CUADRO!J$5&amp;$E702),'Hoja de Trabajo para listado'!$AB$151:$BA$151,0)),0)+IFERROR(INDEX('Hoja de Trabajo para listado'!$BC$155:$CB$1048576,MATCH($A702,'Hoja de Trabajo para listado'!$BC$155:$BC$1048576,0),MATCH((CUADRO!J$5&amp;$E702),'Hoja de Trabajo para listado'!$BC$151:$CB$151,0)),0)+IFERROR(INDEX('Hoja de Trabajo para listado'!$DE$153:$DG$274,MATCH($A702,'Hoja de Trabajo para listado'!$DE$153:$DE$1048576,0),MATCH((CUADRO!J$5&amp;$E702),'Hoja de Trabajo para listado'!$DE$151:$DG$151,0)),0)+IFERROR(INDEX('Hoja de Trabajo para listado'!$CD$155:$DC$1048576,MATCH($A702,'Hoja de Trabajo para listado'!$CD$155:$CD$1048576,0),MATCH((CUADRO!J$5&amp;$E702),'Hoja de Trabajo para listado'!$CD$151:$DC$151,0)),0)</f>
        <v>0</v>
      </c>
      <c r="K702" s="243">
        <f ca="1">+IFERROR(INDEX('Hoja de Trabajo para listado'!$A$155:$Z$1048576,MATCH($A702,'Hoja de Trabajo para listado'!$A$155:$A$1048576,0),MATCH((CUADRO!K$5&amp;$E702),'Hoja de Trabajo para listado'!$A$151:$Z$151,0)),0)+IFERROR(INDEX('Hoja de Trabajo para listado'!$AB$155:$BA$1048576,MATCH($A702,'Hoja de Trabajo para listado'!$AB$155:$AB$1048576,0),MATCH((CUADRO!K$5&amp;$E702),'Hoja de Trabajo para listado'!$AB$151:$BA$151,0)),0)+IFERROR(INDEX('Hoja de Trabajo para listado'!$BC$155:$CB$1048576,MATCH($A702,'Hoja de Trabajo para listado'!$BC$155:$BC$1048576,0),MATCH((CUADRO!K$5&amp;$E702),'Hoja de Trabajo para listado'!$BC$151:$CB$151,0)),0)+IFERROR(INDEX('Hoja de Trabajo para listado'!$DE$153:$DG$274,MATCH($A702,'Hoja de Trabajo para listado'!$DE$153:$DE$1048576,0),MATCH((CUADRO!K$5&amp;$E702),'Hoja de Trabajo para listado'!$DE$151:$DG$151,0)),0)+IFERROR(INDEX('Hoja de Trabajo para listado'!$CD$155:$DC$1048576,MATCH($A702,'Hoja de Trabajo para listado'!$CD$155:$CD$1048576,0),MATCH((CUADRO!K$5&amp;$E702),'Hoja de Trabajo para listado'!$CD$151:$DC$151,0)),0)</f>
        <v>0</v>
      </c>
      <c r="L702" s="243">
        <f ca="1">+IFERROR(INDEX('Hoja de Trabajo para listado'!$A$155:$Z$1048576,MATCH($A702,'Hoja de Trabajo para listado'!$A$155:$A$1048576,0),MATCH((CUADRO!L$5&amp;$E702),'Hoja de Trabajo para listado'!$A$151:$Z$151,0)),0)+IFERROR(INDEX('Hoja de Trabajo para listado'!$AB$155:$BA$1048576,MATCH($A702,'Hoja de Trabajo para listado'!$AB$155:$AB$1048576,0),MATCH((CUADRO!L$5&amp;$E702),'Hoja de Trabajo para listado'!$AB$151:$BA$151,0)),0)+IFERROR(INDEX('Hoja de Trabajo para listado'!$BC$155:$CB$1048576,MATCH($A702,'Hoja de Trabajo para listado'!$BC$155:$BC$1048576,0),MATCH((CUADRO!L$5&amp;$E702),'Hoja de Trabajo para listado'!$BC$151:$CB$151,0)),0)+IFERROR(INDEX('Hoja de Trabajo para listado'!$DE$153:$DG$274,MATCH($A702,'Hoja de Trabajo para listado'!$DE$153:$DE$1048576,0),MATCH((CUADRO!L$5&amp;$E702),'Hoja de Trabajo para listado'!$DE$151:$DG$151,0)),0)+IFERROR(INDEX('Hoja de Trabajo para listado'!$CD$155:$DC$1048576,MATCH($A702,'Hoja de Trabajo para listado'!$CD$155:$CD$1048576,0),MATCH((CUADRO!L$5&amp;$E702),'Hoja de Trabajo para listado'!$CD$151:$DC$151,0)),0)</f>
        <v>0</v>
      </c>
      <c r="M702" s="243">
        <f ca="1">+IFERROR(INDEX('Hoja de Trabajo para listado'!$A$155:$Z$1048576,MATCH($A702,'Hoja de Trabajo para listado'!$A$155:$A$1048576,0),MATCH((CUADRO!M$5&amp;$E702),'Hoja de Trabajo para listado'!$A$151:$Z$151,0)),0)+IFERROR(INDEX('Hoja de Trabajo para listado'!$AB$155:$BA$1048576,MATCH($A702,'Hoja de Trabajo para listado'!$AB$155:$AB$1048576,0),MATCH((CUADRO!M$5&amp;$E702),'Hoja de Trabajo para listado'!$AB$151:$BA$151,0)),0)+IFERROR(INDEX('Hoja de Trabajo para listado'!$BC$155:$CB$1048576,MATCH($A702,'Hoja de Trabajo para listado'!$BC$155:$BC$1048576,0),MATCH((CUADRO!M$5&amp;$E702),'Hoja de Trabajo para listado'!$BC$151:$CB$151,0)),0)+IFERROR(INDEX('Hoja de Trabajo para listado'!$DE$153:$DG$274,MATCH($A702,'Hoja de Trabajo para listado'!$DE$153:$DE$1048576,0),MATCH((CUADRO!M$5&amp;$E702),'Hoja de Trabajo para listado'!$DE$151:$DG$151,0)),0)+IFERROR(INDEX('Hoja de Trabajo para listado'!$CD$155:$DC$1048576,MATCH($A702,'Hoja de Trabajo para listado'!$CD$155:$CD$1048576,0),MATCH((CUADRO!M$5&amp;$E702),'Hoja de Trabajo para listado'!$CD$151:$DC$151,0)),0)</f>
        <v>0</v>
      </c>
      <c r="N702" s="243">
        <f ca="1">+IFERROR(INDEX('Hoja de Trabajo para listado'!$A$155:$Z$1048576,MATCH($A702,'Hoja de Trabajo para listado'!$A$155:$A$1048576,0),MATCH((CUADRO!N$5&amp;$E702),'Hoja de Trabajo para listado'!$A$151:$Z$151,0)),0)+IFERROR(INDEX('Hoja de Trabajo para listado'!$AB$155:$BA$1048576,MATCH($A702,'Hoja de Trabajo para listado'!$AB$155:$AB$1048576,0),MATCH((CUADRO!N$5&amp;$E702),'Hoja de Trabajo para listado'!$AB$151:$BA$151,0)),0)+IFERROR(INDEX('Hoja de Trabajo para listado'!$BC$155:$CB$1048576,MATCH($A702,'Hoja de Trabajo para listado'!$BC$155:$BC$1048576,0),MATCH((CUADRO!N$5&amp;$E702),'Hoja de Trabajo para listado'!$BC$151:$CB$151,0)),0)+IFERROR(INDEX('Hoja de Trabajo para listado'!$DE$153:$DG$274,MATCH($A702,'Hoja de Trabajo para listado'!$DE$153:$DE$1048576,0),MATCH((CUADRO!N$5&amp;$E702),'Hoja de Trabajo para listado'!$DE$151:$DG$151,0)),0)+IFERROR(INDEX('Hoja de Trabajo para listado'!$CD$155:$DC$1048576,MATCH($A702,'Hoja de Trabajo para listado'!$CD$155:$CD$1048576,0),MATCH((CUADRO!N$5&amp;$E702),'Hoja de Trabajo para listado'!$CD$151:$DC$151,0)),0)</f>
        <v>0</v>
      </c>
      <c r="O702" s="243">
        <f ca="1">+IFERROR(INDEX('Hoja de Trabajo para listado'!$A$155:$Z$1048576,MATCH($A702,'Hoja de Trabajo para listado'!$A$155:$A$1048576,0),MATCH((CUADRO!O$5&amp;$E702),'Hoja de Trabajo para listado'!$A$151:$Z$151,0)),0)+IFERROR(INDEX('Hoja de Trabajo para listado'!$AB$155:$BA$1048576,MATCH($A702,'Hoja de Trabajo para listado'!$AB$155:$AB$1048576,0),MATCH((CUADRO!O$5&amp;$E702),'Hoja de Trabajo para listado'!$AB$151:$BA$151,0)),0)+IFERROR(INDEX('Hoja de Trabajo para listado'!$BC$155:$CB$1048576,MATCH($A702,'Hoja de Trabajo para listado'!$BC$155:$BC$1048576,0),MATCH((CUADRO!O$5&amp;$E702),'Hoja de Trabajo para listado'!$BC$151:$CB$151,0)),0)+IFERROR(INDEX('Hoja de Trabajo para listado'!$DE$153:$DG$274,MATCH($A702,'Hoja de Trabajo para listado'!$DE$153:$DE$1048576,0),MATCH((CUADRO!O$5&amp;$E702),'Hoja de Trabajo para listado'!$DE$151:$DG$151,0)),0)+IFERROR(INDEX('Hoja de Trabajo para listado'!$CD$155:$DC$1048576,MATCH($A702,'Hoja de Trabajo para listado'!$CD$155:$CD$1048576,0),MATCH((CUADRO!O$5&amp;$E702),'Hoja de Trabajo para listado'!$CD$151:$DC$151,0)),0)</f>
        <v>0</v>
      </c>
      <c r="P702" s="243">
        <f ca="1">+IFERROR(INDEX('Hoja de Trabajo para listado'!$A$155:$Z$1048576,MATCH($A702,'Hoja de Trabajo para listado'!$A$155:$A$1048576,0),MATCH((CUADRO!P$5&amp;$E702),'Hoja de Trabajo para listado'!$A$151:$Z$151,0)),0)+IFERROR(INDEX('Hoja de Trabajo para listado'!$AB$155:$BA$1048576,MATCH($A702,'Hoja de Trabajo para listado'!$AB$155:$AB$1048576,0),MATCH((CUADRO!P$5&amp;$E702),'Hoja de Trabajo para listado'!$AB$151:$BA$151,0)),0)+IFERROR(INDEX('Hoja de Trabajo para listado'!$BC$155:$CB$1048576,MATCH($A702,'Hoja de Trabajo para listado'!$BC$155:$BC$1048576,0),MATCH((CUADRO!P$5&amp;$E702),'Hoja de Trabajo para listado'!$BC$151:$CB$151,0)),0)+IFERROR(INDEX('Hoja de Trabajo para listado'!$DE$153:$DG$274,MATCH($A702,'Hoja de Trabajo para listado'!$DE$153:$DE$1048576,0),MATCH((CUADRO!P$5&amp;$E702),'Hoja de Trabajo para listado'!$DE$151:$DG$151,0)),0)+IFERROR(INDEX('Hoja de Trabajo para listado'!$CD$155:$DC$1048576,MATCH($A702,'Hoja de Trabajo para listado'!$CD$155:$CD$1048576,0),MATCH((CUADRO!P$5&amp;$E702),'Hoja de Trabajo para listado'!$CD$151:$DC$151,0)),0)</f>
        <v>0</v>
      </c>
      <c r="Q702" s="243">
        <f ca="1">+IFERROR(INDEX('Hoja de Trabajo para listado'!$A$155:$Z$1048576,MATCH($A702,'Hoja de Trabajo para listado'!$A$155:$A$1048576,0),MATCH((CUADRO!Q$5&amp;$E702),'Hoja de Trabajo para listado'!$A$151:$Z$151,0)),0)+IFERROR(INDEX('Hoja de Trabajo para listado'!$AB$155:$BA$1048576,MATCH($A702,'Hoja de Trabajo para listado'!$AB$155:$AB$1048576,0),MATCH((CUADRO!Q$5&amp;$E702),'Hoja de Trabajo para listado'!$AB$151:$BA$151,0)),0)+IFERROR(INDEX('Hoja de Trabajo para listado'!$BC$155:$CB$1048576,MATCH($A702,'Hoja de Trabajo para listado'!$BC$155:$BC$1048576,0),MATCH((CUADRO!Q$5&amp;$E702),'Hoja de Trabajo para listado'!$BC$151:$CB$151,0)),0)+IFERROR(INDEX('Hoja de Trabajo para listado'!$DE$153:$DG$274,MATCH($A702,'Hoja de Trabajo para listado'!$DE$153:$DE$1048576,0),MATCH((CUADRO!Q$5&amp;$E702),'Hoja de Trabajo para listado'!$DE$151:$DG$151,0)),0)+IFERROR(INDEX('Hoja de Trabajo para listado'!$CD$155:$DC$1048576,MATCH($A702,'Hoja de Trabajo para listado'!$CD$155:$CD$1048576,0),MATCH((CUADRO!Q$5&amp;$E702),'Hoja de Trabajo para listado'!$CD$151:$DC$151,0)),0)</f>
        <v>0</v>
      </c>
      <c r="R702" s="243">
        <f t="shared" ca="1" si="23"/>
        <v>0</v>
      </c>
      <c r="S702" s="249"/>
      <c r="T702" s="243">
        <f ca="1">+T703</f>
        <v>0</v>
      </c>
      <c r="U702" s="242">
        <f t="shared" si="24"/>
        <v>1</v>
      </c>
      <c r="V702" s="333" t="str">
        <f>+VLOOKUP(A702,bd_lista!$A$3:$E$590,5,FALSE)</f>
        <v>Gobiernos Autonomos Municipales</v>
      </c>
      <c r="W702" s="383" t="str">
        <f>+V702</f>
        <v>Gobiernos Autonomos Municipales</v>
      </c>
      <c r="X702" s="242">
        <f>+VLOOKUP(A702,[3]Sheet1!$A$13:$D$744,4,FALSE)</f>
        <v>0</v>
      </c>
      <c r="Y702" s="242" t="e">
        <f>+VLOOKUP(X702,bd_lista!$A$3:$C$590,3,FALSE)</f>
        <v>#N/A</v>
      </c>
      <c r="Z702" s="294">
        <f>+X702</f>
        <v>0</v>
      </c>
      <c r="AA702" s="295" t="e">
        <f>+Y702</f>
        <v>#N/A</v>
      </c>
    </row>
    <row r="703" spans="1:27" customFormat="1" ht="15" hidden="1" customHeight="1">
      <c r="A703" s="32">
        <v>1317</v>
      </c>
      <c r="B703" s="389"/>
      <c r="C703" s="247" t="str">
        <f>+VLOOKUP(A703,bd_lista!$A$3:$C$590,3,FALSE)</f>
        <v>Gobierno Autónomo Municipal de San Benito (Villa José Quintín Mendoza)</v>
      </c>
      <c r="D703" s="386"/>
      <c r="E703" s="244" t="s">
        <v>1305</v>
      </c>
      <c r="F703" s="243">
        <f ca="1">+IFERROR(INDEX('Hoja de Trabajo para listado'!$A$155:$Z$1048576,MATCH($A703,'Hoja de Trabajo para listado'!$A$155:$A$1048576,0),MATCH((CUADRO!F$5&amp;$E703),'Hoja de Trabajo para listado'!$A$151:$Z$151,0)),0)+IFERROR(INDEX('Hoja de Trabajo para listado'!$AB$155:$BA$1048576,MATCH($A703,'Hoja de Trabajo para listado'!$AB$155:$AB$1048576,0),MATCH((CUADRO!F$5&amp;$E703),'Hoja de Trabajo para listado'!$AB$151:$BA$151,0)),0)+IFERROR(INDEX('Hoja de Trabajo para listado'!$BC$155:$CB$1048576,MATCH($A703,'Hoja de Trabajo para listado'!$BC$155:$BC$1048576,0),MATCH((CUADRO!F$5&amp;$E703),'Hoja de Trabajo para listado'!$BC$151:$CB$151,0)),0)+IFERROR(INDEX('Hoja de Trabajo para listado'!$DE$153:$DG$274,MATCH($A703,'Hoja de Trabajo para listado'!$DE$153:$DE$1048576,0),MATCH((CUADRO!F$5&amp;$E703),'Hoja de Trabajo para listado'!$DE$151:$DG$151,0)),0)+IFERROR(INDEX('Hoja de Trabajo para listado'!$CD$155:$DC$1048576,MATCH($A703,'Hoja de Trabajo para listado'!$CD$155:$CD$1048576,0),MATCH((CUADRO!F$5&amp;$E703),'Hoja de Trabajo para listado'!$CD$151:$DC$151,0)),0)</f>
        <v>0</v>
      </c>
      <c r="G703" s="243">
        <f ca="1">+IFERROR(INDEX('Hoja de Trabajo para listado'!$A$155:$Z$1048576,MATCH($A703,'Hoja de Trabajo para listado'!$A$155:$A$1048576,0),MATCH((CUADRO!G$5&amp;$E703),'Hoja de Trabajo para listado'!$A$151:$Z$151,0)),0)+IFERROR(INDEX('Hoja de Trabajo para listado'!$AB$155:$BA$1048576,MATCH($A703,'Hoja de Trabajo para listado'!$AB$155:$AB$1048576,0),MATCH((CUADRO!G$5&amp;$E703),'Hoja de Trabajo para listado'!$AB$151:$BA$151,0)),0)+IFERROR(INDEX('Hoja de Trabajo para listado'!$BC$155:$CB$1048576,MATCH($A703,'Hoja de Trabajo para listado'!$BC$155:$BC$1048576,0),MATCH((CUADRO!G$5&amp;$E703),'Hoja de Trabajo para listado'!$BC$151:$CB$151,0)),0)+IFERROR(INDEX('Hoja de Trabajo para listado'!$DE$153:$DG$274,MATCH($A703,'Hoja de Trabajo para listado'!$DE$153:$DE$1048576,0),MATCH((CUADRO!G$5&amp;$E703),'Hoja de Trabajo para listado'!$DE$151:$DG$151,0)),0)+IFERROR(INDEX('Hoja de Trabajo para listado'!$CD$155:$DC$1048576,MATCH($A703,'Hoja de Trabajo para listado'!$CD$155:$CD$1048576,0),MATCH((CUADRO!G$5&amp;$E703),'Hoja de Trabajo para listado'!$CD$151:$DC$151,0)),0)</f>
        <v>0</v>
      </c>
      <c r="H703" s="243">
        <f ca="1">+IFERROR(INDEX('Hoja de Trabajo para listado'!$A$155:$Z$1048576,MATCH($A703,'Hoja de Trabajo para listado'!$A$155:$A$1048576,0),MATCH((CUADRO!H$5&amp;$E703),'Hoja de Trabajo para listado'!$A$151:$Z$151,0)),0)+IFERROR(INDEX('Hoja de Trabajo para listado'!$AB$155:$BA$1048576,MATCH($A703,'Hoja de Trabajo para listado'!$AB$155:$AB$1048576,0),MATCH((CUADRO!H$5&amp;$E703),'Hoja de Trabajo para listado'!$AB$151:$BA$151,0)),0)+IFERROR(INDEX('Hoja de Trabajo para listado'!$BC$155:$CB$1048576,MATCH($A703,'Hoja de Trabajo para listado'!$BC$155:$BC$1048576,0),MATCH((CUADRO!H$5&amp;$E703),'Hoja de Trabajo para listado'!$BC$151:$CB$151,0)),0)+IFERROR(INDEX('Hoja de Trabajo para listado'!$DE$153:$DG$274,MATCH($A703,'Hoja de Trabajo para listado'!$DE$153:$DE$1048576,0),MATCH((CUADRO!H$5&amp;$E703),'Hoja de Trabajo para listado'!$DE$151:$DG$151,0)),0)+IFERROR(INDEX('Hoja de Trabajo para listado'!$CD$155:$DC$1048576,MATCH($A703,'Hoja de Trabajo para listado'!$CD$155:$CD$1048576,0),MATCH((CUADRO!H$5&amp;$E703),'Hoja de Trabajo para listado'!$CD$151:$DC$151,0)),0)</f>
        <v>0</v>
      </c>
      <c r="I703" s="243">
        <f ca="1">+IFERROR(INDEX('Hoja de Trabajo para listado'!$A$155:$Z$1048576,MATCH($A703,'Hoja de Trabajo para listado'!$A$155:$A$1048576,0),MATCH((CUADRO!I$5&amp;$E703),'Hoja de Trabajo para listado'!$A$151:$Z$151,0)),0)+IFERROR(INDEX('Hoja de Trabajo para listado'!$AB$155:$BA$1048576,MATCH($A703,'Hoja de Trabajo para listado'!$AB$155:$AB$1048576,0),MATCH((CUADRO!I$5&amp;$E703),'Hoja de Trabajo para listado'!$AB$151:$BA$151,0)),0)+IFERROR(INDEX('Hoja de Trabajo para listado'!$BC$155:$CB$1048576,MATCH($A703,'Hoja de Trabajo para listado'!$BC$155:$BC$1048576,0),MATCH((CUADRO!I$5&amp;$E703),'Hoja de Trabajo para listado'!$BC$151:$CB$151,0)),0)+IFERROR(INDEX('Hoja de Trabajo para listado'!$DE$153:$DG$274,MATCH($A703,'Hoja de Trabajo para listado'!$DE$153:$DE$1048576,0),MATCH((CUADRO!I$5&amp;$E703),'Hoja de Trabajo para listado'!$DE$151:$DG$151,0)),0)+IFERROR(INDEX('Hoja de Trabajo para listado'!$CD$155:$DC$1048576,MATCH($A703,'Hoja de Trabajo para listado'!$CD$155:$CD$1048576,0),MATCH((CUADRO!I$5&amp;$E703),'Hoja de Trabajo para listado'!$CD$151:$DC$151,0)),0)</f>
        <v>0</v>
      </c>
      <c r="J703" s="243">
        <f ca="1">+IFERROR(INDEX('Hoja de Trabajo para listado'!$A$155:$Z$1048576,MATCH($A703,'Hoja de Trabajo para listado'!$A$155:$A$1048576,0),MATCH((CUADRO!J$5&amp;$E703),'Hoja de Trabajo para listado'!$A$151:$Z$151,0)),0)+IFERROR(INDEX('Hoja de Trabajo para listado'!$AB$155:$BA$1048576,MATCH($A703,'Hoja de Trabajo para listado'!$AB$155:$AB$1048576,0),MATCH((CUADRO!J$5&amp;$E703),'Hoja de Trabajo para listado'!$AB$151:$BA$151,0)),0)+IFERROR(INDEX('Hoja de Trabajo para listado'!$BC$155:$CB$1048576,MATCH($A703,'Hoja de Trabajo para listado'!$BC$155:$BC$1048576,0),MATCH((CUADRO!J$5&amp;$E703),'Hoja de Trabajo para listado'!$BC$151:$CB$151,0)),0)+IFERROR(INDEX('Hoja de Trabajo para listado'!$DE$153:$DG$274,MATCH($A703,'Hoja de Trabajo para listado'!$DE$153:$DE$1048576,0),MATCH((CUADRO!J$5&amp;$E703),'Hoja de Trabajo para listado'!$DE$151:$DG$151,0)),0)+IFERROR(INDEX('Hoja de Trabajo para listado'!$CD$155:$DC$1048576,MATCH($A703,'Hoja de Trabajo para listado'!$CD$155:$CD$1048576,0),MATCH((CUADRO!J$5&amp;$E703),'Hoja de Trabajo para listado'!$CD$151:$DC$151,0)),0)</f>
        <v>0</v>
      </c>
      <c r="K703" s="243">
        <f ca="1">+IFERROR(INDEX('Hoja de Trabajo para listado'!$A$155:$Z$1048576,MATCH($A703,'Hoja de Trabajo para listado'!$A$155:$A$1048576,0),MATCH((CUADRO!K$5&amp;$E703),'Hoja de Trabajo para listado'!$A$151:$Z$151,0)),0)+IFERROR(INDEX('Hoja de Trabajo para listado'!$AB$155:$BA$1048576,MATCH($A703,'Hoja de Trabajo para listado'!$AB$155:$AB$1048576,0),MATCH((CUADRO!K$5&amp;$E703),'Hoja de Trabajo para listado'!$AB$151:$BA$151,0)),0)+IFERROR(INDEX('Hoja de Trabajo para listado'!$BC$155:$CB$1048576,MATCH($A703,'Hoja de Trabajo para listado'!$BC$155:$BC$1048576,0),MATCH((CUADRO!K$5&amp;$E703),'Hoja de Trabajo para listado'!$BC$151:$CB$151,0)),0)+IFERROR(INDEX('Hoja de Trabajo para listado'!$DE$153:$DG$274,MATCH($A703,'Hoja de Trabajo para listado'!$DE$153:$DE$1048576,0),MATCH((CUADRO!K$5&amp;$E703),'Hoja de Trabajo para listado'!$DE$151:$DG$151,0)),0)+IFERROR(INDEX('Hoja de Trabajo para listado'!$CD$155:$DC$1048576,MATCH($A703,'Hoja de Trabajo para listado'!$CD$155:$CD$1048576,0),MATCH((CUADRO!K$5&amp;$E703),'Hoja de Trabajo para listado'!$CD$151:$DC$151,0)),0)</f>
        <v>0</v>
      </c>
      <c r="L703" s="243">
        <f ca="1">+IFERROR(INDEX('Hoja de Trabajo para listado'!$A$155:$Z$1048576,MATCH($A703,'Hoja de Trabajo para listado'!$A$155:$A$1048576,0),MATCH((CUADRO!L$5&amp;$E703),'Hoja de Trabajo para listado'!$A$151:$Z$151,0)),0)+IFERROR(INDEX('Hoja de Trabajo para listado'!$AB$155:$BA$1048576,MATCH($A703,'Hoja de Trabajo para listado'!$AB$155:$AB$1048576,0),MATCH((CUADRO!L$5&amp;$E703),'Hoja de Trabajo para listado'!$AB$151:$BA$151,0)),0)+IFERROR(INDEX('Hoja de Trabajo para listado'!$BC$155:$CB$1048576,MATCH($A703,'Hoja de Trabajo para listado'!$BC$155:$BC$1048576,0),MATCH((CUADRO!L$5&amp;$E703),'Hoja de Trabajo para listado'!$BC$151:$CB$151,0)),0)+IFERROR(INDEX('Hoja de Trabajo para listado'!$DE$153:$DG$274,MATCH($A703,'Hoja de Trabajo para listado'!$DE$153:$DE$1048576,0),MATCH((CUADRO!L$5&amp;$E703),'Hoja de Trabajo para listado'!$DE$151:$DG$151,0)),0)+IFERROR(INDEX('Hoja de Trabajo para listado'!$CD$155:$DC$1048576,MATCH($A703,'Hoja de Trabajo para listado'!$CD$155:$CD$1048576,0),MATCH((CUADRO!L$5&amp;$E703),'Hoja de Trabajo para listado'!$CD$151:$DC$151,0)),0)</f>
        <v>0</v>
      </c>
      <c r="M703" s="243">
        <f ca="1">+IFERROR(INDEX('Hoja de Trabajo para listado'!$A$155:$Z$1048576,MATCH($A703,'Hoja de Trabajo para listado'!$A$155:$A$1048576,0),MATCH((CUADRO!M$5&amp;$E703),'Hoja de Trabajo para listado'!$A$151:$Z$151,0)),0)+IFERROR(INDEX('Hoja de Trabajo para listado'!$AB$155:$BA$1048576,MATCH($A703,'Hoja de Trabajo para listado'!$AB$155:$AB$1048576,0),MATCH((CUADRO!M$5&amp;$E703),'Hoja de Trabajo para listado'!$AB$151:$BA$151,0)),0)+IFERROR(INDEX('Hoja de Trabajo para listado'!$BC$155:$CB$1048576,MATCH($A703,'Hoja de Trabajo para listado'!$BC$155:$BC$1048576,0),MATCH((CUADRO!M$5&amp;$E703),'Hoja de Trabajo para listado'!$BC$151:$CB$151,0)),0)+IFERROR(INDEX('Hoja de Trabajo para listado'!$DE$153:$DG$274,MATCH($A703,'Hoja de Trabajo para listado'!$DE$153:$DE$1048576,0),MATCH((CUADRO!M$5&amp;$E703),'Hoja de Trabajo para listado'!$DE$151:$DG$151,0)),0)+IFERROR(INDEX('Hoja de Trabajo para listado'!$CD$155:$DC$1048576,MATCH($A703,'Hoja de Trabajo para listado'!$CD$155:$CD$1048576,0),MATCH((CUADRO!M$5&amp;$E703),'Hoja de Trabajo para listado'!$CD$151:$DC$151,0)),0)</f>
        <v>0</v>
      </c>
      <c r="N703" s="243">
        <f ca="1">+IFERROR(INDEX('Hoja de Trabajo para listado'!$A$155:$Z$1048576,MATCH($A703,'Hoja de Trabajo para listado'!$A$155:$A$1048576,0),MATCH((CUADRO!N$5&amp;$E703),'Hoja de Trabajo para listado'!$A$151:$Z$151,0)),0)+IFERROR(INDEX('Hoja de Trabajo para listado'!$AB$155:$BA$1048576,MATCH($A703,'Hoja de Trabajo para listado'!$AB$155:$AB$1048576,0),MATCH((CUADRO!N$5&amp;$E703),'Hoja de Trabajo para listado'!$AB$151:$BA$151,0)),0)+IFERROR(INDEX('Hoja de Trabajo para listado'!$BC$155:$CB$1048576,MATCH($A703,'Hoja de Trabajo para listado'!$BC$155:$BC$1048576,0),MATCH((CUADRO!N$5&amp;$E703),'Hoja de Trabajo para listado'!$BC$151:$CB$151,0)),0)+IFERROR(INDEX('Hoja de Trabajo para listado'!$DE$153:$DG$274,MATCH($A703,'Hoja de Trabajo para listado'!$DE$153:$DE$1048576,0),MATCH((CUADRO!N$5&amp;$E703),'Hoja de Trabajo para listado'!$DE$151:$DG$151,0)),0)+IFERROR(INDEX('Hoja de Trabajo para listado'!$CD$155:$DC$1048576,MATCH($A703,'Hoja de Trabajo para listado'!$CD$155:$CD$1048576,0),MATCH((CUADRO!N$5&amp;$E703),'Hoja de Trabajo para listado'!$CD$151:$DC$151,0)),0)</f>
        <v>0</v>
      </c>
      <c r="O703" s="243">
        <f ca="1">+IFERROR(INDEX('Hoja de Trabajo para listado'!$A$155:$Z$1048576,MATCH($A703,'Hoja de Trabajo para listado'!$A$155:$A$1048576,0),MATCH((CUADRO!O$5&amp;$E703),'Hoja de Trabajo para listado'!$A$151:$Z$151,0)),0)+IFERROR(INDEX('Hoja de Trabajo para listado'!$AB$155:$BA$1048576,MATCH($A703,'Hoja de Trabajo para listado'!$AB$155:$AB$1048576,0),MATCH((CUADRO!O$5&amp;$E703),'Hoja de Trabajo para listado'!$AB$151:$BA$151,0)),0)+IFERROR(INDEX('Hoja de Trabajo para listado'!$BC$155:$CB$1048576,MATCH($A703,'Hoja de Trabajo para listado'!$BC$155:$BC$1048576,0),MATCH((CUADRO!O$5&amp;$E703),'Hoja de Trabajo para listado'!$BC$151:$CB$151,0)),0)+IFERROR(INDEX('Hoja de Trabajo para listado'!$DE$153:$DG$274,MATCH($A703,'Hoja de Trabajo para listado'!$DE$153:$DE$1048576,0),MATCH((CUADRO!O$5&amp;$E703),'Hoja de Trabajo para listado'!$DE$151:$DG$151,0)),0)+IFERROR(INDEX('Hoja de Trabajo para listado'!$CD$155:$DC$1048576,MATCH($A703,'Hoja de Trabajo para listado'!$CD$155:$CD$1048576,0),MATCH((CUADRO!O$5&amp;$E703),'Hoja de Trabajo para listado'!$CD$151:$DC$151,0)),0)</f>
        <v>0</v>
      </c>
      <c r="P703" s="243">
        <f ca="1">+IFERROR(INDEX('Hoja de Trabajo para listado'!$A$155:$Z$1048576,MATCH($A703,'Hoja de Trabajo para listado'!$A$155:$A$1048576,0),MATCH((CUADRO!P$5&amp;$E703),'Hoja de Trabajo para listado'!$A$151:$Z$151,0)),0)+IFERROR(INDEX('Hoja de Trabajo para listado'!$AB$155:$BA$1048576,MATCH($A703,'Hoja de Trabajo para listado'!$AB$155:$AB$1048576,0),MATCH((CUADRO!P$5&amp;$E703),'Hoja de Trabajo para listado'!$AB$151:$BA$151,0)),0)+IFERROR(INDEX('Hoja de Trabajo para listado'!$BC$155:$CB$1048576,MATCH($A703,'Hoja de Trabajo para listado'!$BC$155:$BC$1048576,0),MATCH((CUADRO!P$5&amp;$E703),'Hoja de Trabajo para listado'!$BC$151:$CB$151,0)),0)+IFERROR(INDEX('Hoja de Trabajo para listado'!$DE$153:$DG$274,MATCH($A703,'Hoja de Trabajo para listado'!$DE$153:$DE$1048576,0),MATCH((CUADRO!P$5&amp;$E703),'Hoja de Trabajo para listado'!$DE$151:$DG$151,0)),0)+IFERROR(INDEX('Hoja de Trabajo para listado'!$CD$155:$DC$1048576,MATCH($A703,'Hoja de Trabajo para listado'!$CD$155:$CD$1048576,0),MATCH((CUADRO!P$5&amp;$E703),'Hoja de Trabajo para listado'!$CD$151:$DC$151,0)),0)</f>
        <v>0</v>
      </c>
      <c r="Q703" s="243">
        <f ca="1">+IFERROR(INDEX('Hoja de Trabajo para listado'!$A$155:$Z$1048576,MATCH($A703,'Hoja de Trabajo para listado'!$A$155:$A$1048576,0),MATCH((CUADRO!Q$5&amp;$E703),'Hoja de Trabajo para listado'!$A$151:$Z$151,0)),0)+IFERROR(INDEX('Hoja de Trabajo para listado'!$AB$155:$BA$1048576,MATCH($A703,'Hoja de Trabajo para listado'!$AB$155:$AB$1048576,0),MATCH((CUADRO!Q$5&amp;$E703),'Hoja de Trabajo para listado'!$AB$151:$BA$151,0)),0)+IFERROR(INDEX('Hoja de Trabajo para listado'!$BC$155:$CB$1048576,MATCH($A703,'Hoja de Trabajo para listado'!$BC$155:$BC$1048576,0),MATCH((CUADRO!Q$5&amp;$E703),'Hoja de Trabajo para listado'!$BC$151:$CB$151,0)),0)+IFERROR(INDEX('Hoja de Trabajo para listado'!$DE$153:$DG$274,MATCH($A703,'Hoja de Trabajo para listado'!$DE$153:$DE$1048576,0),MATCH((CUADRO!Q$5&amp;$E703),'Hoja de Trabajo para listado'!$DE$151:$DG$151,0)),0)+IFERROR(INDEX('Hoja de Trabajo para listado'!$CD$155:$DC$1048576,MATCH($A703,'Hoja de Trabajo para listado'!$CD$155:$CD$1048576,0),MATCH((CUADRO!Q$5&amp;$E703),'Hoja de Trabajo para listado'!$CD$151:$DC$151,0)),0)</f>
        <v>0</v>
      </c>
      <c r="R703" s="243">
        <f t="shared" ca="1" si="23"/>
        <v>0</v>
      </c>
      <c r="S703" s="249">
        <f ca="1">+R702+R703</f>
        <v>0</v>
      </c>
      <c r="T703" s="243">
        <f ca="1">+S703</f>
        <v>0</v>
      </c>
      <c r="U703" s="242">
        <f t="shared" si="24"/>
        <v>2</v>
      </c>
      <c r="V703" s="333" t="str">
        <f>+VLOOKUP(A703,bd_lista!$A$3:$E$590,5,FALSE)</f>
        <v>Gobiernos Autonomos Municipales</v>
      </c>
      <c r="W703" s="384"/>
      <c r="X703" s="242">
        <f>+VLOOKUP(A703,[3]Sheet1!$A$13:$D$744,4,FALSE)</f>
        <v>0</v>
      </c>
      <c r="Y703" s="242" t="e">
        <f>+VLOOKUP(X703,bd_lista!$A$3:$C$590,3,FALSE)</f>
        <v>#N/A</v>
      </c>
      <c r="Z703" s="292"/>
      <c r="AA703" s="293"/>
    </row>
    <row r="704" spans="1:27" customFormat="1" ht="15" hidden="1" customHeight="1">
      <c r="A704" s="32">
        <v>1318</v>
      </c>
      <c r="B704" s="388">
        <f>+A704</f>
        <v>1318</v>
      </c>
      <c r="C704" s="247" t="str">
        <f>+VLOOKUP(A704,bd_lista!$A$3:$C$590,3,FALSE)</f>
        <v>Gobierno Autónomo Municipal de Tacachi</v>
      </c>
      <c r="D704" s="385" t="str">
        <f>+C704</f>
        <v>Gobierno Autónomo Municipal de Tacachi</v>
      </c>
      <c r="E704" s="242" t="s">
        <v>1304</v>
      </c>
      <c r="F704" s="243">
        <f ca="1">+IFERROR(INDEX('Hoja de Trabajo para listado'!$A$155:$Z$1048576,MATCH($A704,'Hoja de Trabajo para listado'!$A$155:$A$1048576,0),MATCH((CUADRO!F$5&amp;$E704),'Hoja de Trabajo para listado'!$A$151:$Z$151,0)),0)+IFERROR(INDEX('Hoja de Trabajo para listado'!$AB$155:$BA$1048576,MATCH($A704,'Hoja de Trabajo para listado'!$AB$155:$AB$1048576,0),MATCH((CUADRO!F$5&amp;$E704),'Hoja de Trabajo para listado'!$AB$151:$BA$151,0)),0)+IFERROR(INDEX('Hoja de Trabajo para listado'!$BC$155:$CB$1048576,MATCH($A704,'Hoja de Trabajo para listado'!$BC$155:$BC$1048576,0),MATCH((CUADRO!F$5&amp;$E704),'Hoja de Trabajo para listado'!$BC$151:$CB$151,0)),0)+IFERROR(INDEX('Hoja de Trabajo para listado'!$DE$153:$DG$274,MATCH($A704,'Hoja de Trabajo para listado'!$DE$153:$DE$1048576,0),MATCH((CUADRO!F$5&amp;$E704),'Hoja de Trabajo para listado'!$DE$151:$DG$151,0)),0)+IFERROR(INDEX('Hoja de Trabajo para listado'!$CD$155:$DC$1048576,MATCH($A704,'Hoja de Trabajo para listado'!$CD$155:$CD$1048576,0),MATCH((CUADRO!F$5&amp;$E704),'Hoja de Trabajo para listado'!$CD$151:$DC$151,0)),0)</f>
        <v>0</v>
      </c>
      <c r="G704" s="243">
        <f ca="1">+IFERROR(INDEX('Hoja de Trabajo para listado'!$A$155:$Z$1048576,MATCH($A704,'Hoja de Trabajo para listado'!$A$155:$A$1048576,0),MATCH((CUADRO!G$5&amp;$E704),'Hoja de Trabajo para listado'!$A$151:$Z$151,0)),0)+IFERROR(INDEX('Hoja de Trabajo para listado'!$AB$155:$BA$1048576,MATCH($A704,'Hoja de Trabajo para listado'!$AB$155:$AB$1048576,0),MATCH((CUADRO!G$5&amp;$E704),'Hoja de Trabajo para listado'!$AB$151:$BA$151,0)),0)+IFERROR(INDEX('Hoja de Trabajo para listado'!$BC$155:$CB$1048576,MATCH($A704,'Hoja de Trabajo para listado'!$BC$155:$BC$1048576,0),MATCH((CUADRO!G$5&amp;$E704),'Hoja de Trabajo para listado'!$BC$151:$CB$151,0)),0)+IFERROR(INDEX('Hoja de Trabajo para listado'!$DE$153:$DG$274,MATCH($A704,'Hoja de Trabajo para listado'!$DE$153:$DE$1048576,0),MATCH((CUADRO!G$5&amp;$E704),'Hoja de Trabajo para listado'!$DE$151:$DG$151,0)),0)+IFERROR(INDEX('Hoja de Trabajo para listado'!$CD$155:$DC$1048576,MATCH($A704,'Hoja de Trabajo para listado'!$CD$155:$CD$1048576,0),MATCH((CUADRO!G$5&amp;$E704),'Hoja de Trabajo para listado'!$CD$151:$DC$151,0)),0)</f>
        <v>0</v>
      </c>
      <c r="H704" s="243">
        <f ca="1">+IFERROR(INDEX('Hoja de Trabajo para listado'!$A$155:$Z$1048576,MATCH($A704,'Hoja de Trabajo para listado'!$A$155:$A$1048576,0),MATCH((CUADRO!H$5&amp;$E704),'Hoja de Trabajo para listado'!$A$151:$Z$151,0)),0)+IFERROR(INDEX('Hoja de Trabajo para listado'!$AB$155:$BA$1048576,MATCH($A704,'Hoja de Trabajo para listado'!$AB$155:$AB$1048576,0),MATCH((CUADRO!H$5&amp;$E704),'Hoja de Trabajo para listado'!$AB$151:$BA$151,0)),0)+IFERROR(INDEX('Hoja de Trabajo para listado'!$BC$155:$CB$1048576,MATCH($A704,'Hoja de Trabajo para listado'!$BC$155:$BC$1048576,0),MATCH((CUADRO!H$5&amp;$E704),'Hoja de Trabajo para listado'!$BC$151:$CB$151,0)),0)+IFERROR(INDEX('Hoja de Trabajo para listado'!$DE$153:$DG$274,MATCH($A704,'Hoja de Trabajo para listado'!$DE$153:$DE$1048576,0),MATCH((CUADRO!H$5&amp;$E704),'Hoja de Trabajo para listado'!$DE$151:$DG$151,0)),0)+IFERROR(INDEX('Hoja de Trabajo para listado'!$CD$155:$DC$1048576,MATCH($A704,'Hoja de Trabajo para listado'!$CD$155:$CD$1048576,0),MATCH((CUADRO!H$5&amp;$E704),'Hoja de Trabajo para listado'!$CD$151:$DC$151,0)),0)</f>
        <v>0</v>
      </c>
      <c r="I704" s="243">
        <f ca="1">+IFERROR(INDEX('Hoja de Trabajo para listado'!$A$155:$Z$1048576,MATCH($A704,'Hoja de Trabajo para listado'!$A$155:$A$1048576,0),MATCH((CUADRO!I$5&amp;$E704),'Hoja de Trabajo para listado'!$A$151:$Z$151,0)),0)+IFERROR(INDEX('Hoja de Trabajo para listado'!$AB$155:$BA$1048576,MATCH($A704,'Hoja de Trabajo para listado'!$AB$155:$AB$1048576,0),MATCH((CUADRO!I$5&amp;$E704),'Hoja de Trabajo para listado'!$AB$151:$BA$151,0)),0)+IFERROR(INDEX('Hoja de Trabajo para listado'!$BC$155:$CB$1048576,MATCH($A704,'Hoja de Trabajo para listado'!$BC$155:$BC$1048576,0),MATCH((CUADRO!I$5&amp;$E704),'Hoja de Trabajo para listado'!$BC$151:$CB$151,0)),0)+IFERROR(INDEX('Hoja de Trabajo para listado'!$DE$153:$DG$274,MATCH($A704,'Hoja de Trabajo para listado'!$DE$153:$DE$1048576,0),MATCH((CUADRO!I$5&amp;$E704),'Hoja de Trabajo para listado'!$DE$151:$DG$151,0)),0)+IFERROR(INDEX('Hoja de Trabajo para listado'!$CD$155:$DC$1048576,MATCH($A704,'Hoja de Trabajo para listado'!$CD$155:$CD$1048576,0),MATCH((CUADRO!I$5&amp;$E704),'Hoja de Trabajo para listado'!$CD$151:$DC$151,0)),0)</f>
        <v>0</v>
      </c>
      <c r="J704" s="243">
        <f ca="1">+IFERROR(INDEX('Hoja de Trabajo para listado'!$A$155:$Z$1048576,MATCH($A704,'Hoja de Trabajo para listado'!$A$155:$A$1048576,0),MATCH((CUADRO!J$5&amp;$E704),'Hoja de Trabajo para listado'!$A$151:$Z$151,0)),0)+IFERROR(INDEX('Hoja de Trabajo para listado'!$AB$155:$BA$1048576,MATCH($A704,'Hoja de Trabajo para listado'!$AB$155:$AB$1048576,0),MATCH((CUADRO!J$5&amp;$E704),'Hoja de Trabajo para listado'!$AB$151:$BA$151,0)),0)+IFERROR(INDEX('Hoja de Trabajo para listado'!$BC$155:$CB$1048576,MATCH($A704,'Hoja de Trabajo para listado'!$BC$155:$BC$1048576,0),MATCH((CUADRO!J$5&amp;$E704),'Hoja de Trabajo para listado'!$BC$151:$CB$151,0)),0)+IFERROR(INDEX('Hoja de Trabajo para listado'!$DE$153:$DG$274,MATCH($A704,'Hoja de Trabajo para listado'!$DE$153:$DE$1048576,0),MATCH((CUADRO!J$5&amp;$E704),'Hoja de Trabajo para listado'!$DE$151:$DG$151,0)),0)+IFERROR(INDEX('Hoja de Trabajo para listado'!$CD$155:$DC$1048576,MATCH($A704,'Hoja de Trabajo para listado'!$CD$155:$CD$1048576,0),MATCH((CUADRO!J$5&amp;$E704),'Hoja de Trabajo para listado'!$CD$151:$DC$151,0)),0)</f>
        <v>0</v>
      </c>
      <c r="K704" s="243">
        <f ca="1">+IFERROR(INDEX('Hoja de Trabajo para listado'!$A$155:$Z$1048576,MATCH($A704,'Hoja de Trabajo para listado'!$A$155:$A$1048576,0),MATCH((CUADRO!K$5&amp;$E704),'Hoja de Trabajo para listado'!$A$151:$Z$151,0)),0)+IFERROR(INDEX('Hoja de Trabajo para listado'!$AB$155:$BA$1048576,MATCH($A704,'Hoja de Trabajo para listado'!$AB$155:$AB$1048576,0),MATCH((CUADRO!K$5&amp;$E704),'Hoja de Trabajo para listado'!$AB$151:$BA$151,0)),0)+IFERROR(INDEX('Hoja de Trabajo para listado'!$BC$155:$CB$1048576,MATCH($A704,'Hoja de Trabajo para listado'!$BC$155:$BC$1048576,0),MATCH((CUADRO!K$5&amp;$E704),'Hoja de Trabajo para listado'!$BC$151:$CB$151,0)),0)+IFERROR(INDEX('Hoja de Trabajo para listado'!$DE$153:$DG$274,MATCH($A704,'Hoja de Trabajo para listado'!$DE$153:$DE$1048576,0),MATCH((CUADRO!K$5&amp;$E704),'Hoja de Trabajo para listado'!$DE$151:$DG$151,0)),0)+IFERROR(INDEX('Hoja de Trabajo para listado'!$CD$155:$DC$1048576,MATCH($A704,'Hoja de Trabajo para listado'!$CD$155:$CD$1048576,0),MATCH((CUADRO!K$5&amp;$E704),'Hoja de Trabajo para listado'!$CD$151:$DC$151,0)),0)</f>
        <v>0</v>
      </c>
      <c r="L704" s="243">
        <f ca="1">+IFERROR(INDEX('Hoja de Trabajo para listado'!$A$155:$Z$1048576,MATCH($A704,'Hoja de Trabajo para listado'!$A$155:$A$1048576,0),MATCH((CUADRO!L$5&amp;$E704),'Hoja de Trabajo para listado'!$A$151:$Z$151,0)),0)+IFERROR(INDEX('Hoja de Trabajo para listado'!$AB$155:$BA$1048576,MATCH($A704,'Hoja de Trabajo para listado'!$AB$155:$AB$1048576,0),MATCH((CUADRO!L$5&amp;$E704),'Hoja de Trabajo para listado'!$AB$151:$BA$151,0)),0)+IFERROR(INDEX('Hoja de Trabajo para listado'!$BC$155:$CB$1048576,MATCH($A704,'Hoja de Trabajo para listado'!$BC$155:$BC$1048576,0),MATCH((CUADRO!L$5&amp;$E704),'Hoja de Trabajo para listado'!$BC$151:$CB$151,0)),0)+IFERROR(INDEX('Hoja de Trabajo para listado'!$DE$153:$DG$274,MATCH($A704,'Hoja de Trabajo para listado'!$DE$153:$DE$1048576,0),MATCH((CUADRO!L$5&amp;$E704),'Hoja de Trabajo para listado'!$DE$151:$DG$151,0)),0)+IFERROR(INDEX('Hoja de Trabajo para listado'!$CD$155:$DC$1048576,MATCH($A704,'Hoja de Trabajo para listado'!$CD$155:$CD$1048576,0),MATCH((CUADRO!L$5&amp;$E704),'Hoja de Trabajo para listado'!$CD$151:$DC$151,0)),0)</f>
        <v>0</v>
      </c>
      <c r="M704" s="243">
        <f ca="1">+IFERROR(INDEX('Hoja de Trabajo para listado'!$A$155:$Z$1048576,MATCH($A704,'Hoja de Trabajo para listado'!$A$155:$A$1048576,0),MATCH((CUADRO!M$5&amp;$E704),'Hoja de Trabajo para listado'!$A$151:$Z$151,0)),0)+IFERROR(INDEX('Hoja de Trabajo para listado'!$AB$155:$BA$1048576,MATCH($A704,'Hoja de Trabajo para listado'!$AB$155:$AB$1048576,0),MATCH((CUADRO!M$5&amp;$E704),'Hoja de Trabajo para listado'!$AB$151:$BA$151,0)),0)+IFERROR(INDEX('Hoja de Trabajo para listado'!$BC$155:$CB$1048576,MATCH($A704,'Hoja de Trabajo para listado'!$BC$155:$BC$1048576,0),MATCH((CUADRO!M$5&amp;$E704),'Hoja de Trabajo para listado'!$BC$151:$CB$151,0)),0)+IFERROR(INDEX('Hoja de Trabajo para listado'!$DE$153:$DG$274,MATCH($A704,'Hoja de Trabajo para listado'!$DE$153:$DE$1048576,0),MATCH((CUADRO!M$5&amp;$E704),'Hoja de Trabajo para listado'!$DE$151:$DG$151,0)),0)+IFERROR(INDEX('Hoja de Trabajo para listado'!$CD$155:$DC$1048576,MATCH($A704,'Hoja de Trabajo para listado'!$CD$155:$CD$1048576,0),MATCH((CUADRO!M$5&amp;$E704),'Hoja de Trabajo para listado'!$CD$151:$DC$151,0)),0)</f>
        <v>0</v>
      </c>
      <c r="N704" s="243">
        <f ca="1">+IFERROR(INDEX('Hoja de Trabajo para listado'!$A$155:$Z$1048576,MATCH($A704,'Hoja de Trabajo para listado'!$A$155:$A$1048576,0),MATCH((CUADRO!N$5&amp;$E704),'Hoja de Trabajo para listado'!$A$151:$Z$151,0)),0)+IFERROR(INDEX('Hoja de Trabajo para listado'!$AB$155:$BA$1048576,MATCH($A704,'Hoja de Trabajo para listado'!$AB$155:$AB$1048576,0),MATCH((CUADRO!N$5&amp;$E704),'Hoja de Trabajo para listado'!$AB$151:$BA$151,0)),0)+IFERROR(INDEX('Hoja de Trabajo para listado'!$BC$155:$CB$1048576,MATCH($A704,'Hoja de Trabajo para listado'!$BC$155:$BC$1048576,0),MATCH((CUADRO!N$5&amp;$E704),'Hoja de Trabajo para listado'!$BC$151:$CB$151,0)),0)+IFERROR(INDEX('Hoja de Trabajo para listado'!$DE$153:$DG$274,MATCH($A704,'Hoja de Trabajo para listado'!$DE$153:$DE$1048576,0),MATCH((CUADRO!N$5&amp;$E704),'Hoja de Trabajo para listado'!$DE$151:$DG$151,0)),0)+IFERROR(INDEX('Hoja de Trabajo para listado'!$CD$155:$DC$1048576,MATCH($A704,'Hoja de Trabajo para listado'!$CD$155:$CD$1048576,0),MATCH((CUADRO!N$5&amp;$E704),'Hoja de Trabajo para listado'!$CD$151:$DC$151,0)),0)</f>
        <v>0</v>
      </c>
      <c r="O704" s="243">
        <f ca="1">+IFERROR(INDEX('Hoja de Trabajo para listado'!$A$155:$Z$1048576,MATCH($A704,'Hoja de Trabajo para listado'!$A$155:$A$1048576,0),MATCH((CUADRO!O$5&amp;$E704),'Hoja de Trabajo para listado'!$A$151:$Z$151,0)),0)+IFERROR(INDEX('Hoja de Trabajo para listado'!$AB$155:$BA$1048576,MATCH($A704,'Hoja de Trabajo para listado'!$AB$155:$AB$1048576,0),MATCH((CUADRO!O$5&amp;$E704),'Hoja de Trabajo para listado'!$AB$151:$BA$151,0)),0)+IFERROR(INDEX('Hoja de Trabajo para listado'!$BC$155:$CB$1048576,MATCH($A704,'Hoja de Trabajo para listado'!$BC$155:$BC$1048576,0),MATCH((CUADRO!O$5&amp;$E704),'Hoja de Trabajo para listado'!$BC$151:$CB$151,0)),0)+IFERROR(INDEX('Hoja de Trabajo para listado'!$DE$153:$DG$274,MATCH($A704,'Hoja de Trabajo para listado'!$DE$153:$DE$1048576,0),MATCH((CUADRO!O$5&amp;$E704),'Hoja de Trabajo para listado'!$DE$151:$DG$151,0)),0)+IFERROR(INDEX('Hoja de Trabajo para listado'!$CD$155:$DC$1048576,MATCH($A704,'Hoja de Trabajo para listado'!$CD$155:$CD$1048576,0),MATCH((CUADRO!O$5&amp;$E704),'Hoja de Trabajo para listado'!$CD$151:$DC$151,0)),0)</f>
        <v>0</v>
      </c>
      <c r="P704" s="243">
        <f ca="1">+IFERROR(INDEX('Hoja de Trabajo para listado'!$A$155:$Z$1048576,MATCH($A704,'Hoja de Trabajo para listado'!$A$155:$A$1048576,0),MATCH((CUADRO!P$5&amp;$E704),'Hoja de Trabajo para listado'!$A$151:$Z$151,0)),0)+IFERROR(INDEX('Hoja de Trabajo para listado'!$AB$155:$BA$1048576,MATCH($A704,'Hoja de Trabajo para listado'!$AB$155:$AB$1048576,0),MATCH((CUADRO!P$5&amp;$E704),'Hoja de Trabajo para listado'!$AB$151:$BA$151,0)),0)+IFERROR(INDEX('Hoja de Trabajo para listado'!$BC$155:$CB$1048576,MATCH($A704,'Hoja de Trabajo para listado'!$BC$155:$BC$1048576,0),MATCH((CUADRO!P$5&amp;$E704),'Hoja de Trabajo para listado'!$BC$151:$CB$151,0)),0)+IFERROR(INDEX('Hoja de Trabajo para listado'!$DE$153:$DG$274,MATCH($A704,'Hoja de Trabajo para listado'!$DE$153:$DE$1048576,0),MATCH((CUADRO!P$5&amp;$E704),'Hoja de Trabajo para listado'!$DE$151:$DG$151,0)),0)+IFERROR(INDEX('Hoja de Trabajo para listado'!$CD$155:$DC$1048576,MATCH($A704,'Hoja de Trabajo para listado'!$CD$155:$CD$1048576,0),MATCH((CUADRO!P$5&amp;$E704),'Hoja de Trabajo para listado'!$CD$151:$DC$151,0)),0)</f>
        <v>0</v>
      </c>
      <c r="Q704" s="243">
        <f ca="1">+IFERROR(INDEX('Hoja de Trabajo para listado'!$A$155:$Z$1048576,MATCH($A704,'Hoja de Trabajo para listado'!$A$155:$A$1048576,0),MATCH((CUADRO!Q$5&amp;$E704),'Hoja de Trabajo para listado'!$A$151:$Z$151,0)),0)+IFERROR(INDEX('Hoja de Trabajo para listado'!$AB$155:$BA$1048576,MATCH($A704,'Hoja de Trabajo para listado'!$AB$155:$AB$1048576,0),MATCH((CUADRO!Q$5&amp;$E704),'Hoja de Trabajo para listado'!$AB$151:$BA$151,0)),0)+IFERROR(INDEX('Hoja de Trabajo para listado'!$BC$155:$CB$1048576,MATCH($A704,'Hoja de Trabajo para listado'!$BC$155:$BC$1048576,0),MATCH((CUADRO!Q$5&amp;$E704),'Hoja de Trabajo para listado'!$BC$151:$CB$151,0)),0)+IFERROR(INDEX('Hoja de Trabajo para listado'!$DE$153:$DG$274,MATCH($A704,'Hoja de Trabajo para listado'!$DE$153:$DE$1048576,0),MATCH((CUADRO!Q$5&amp;$E704),'Hoja de Trabajo para listado'!$DE$151:$DG$151,0)),0)+IFERROR(INDEX('Hoja de Trabajo para listado'!$CD$155:$DC$1048576,MATCH($A704,'Hoja de Trabajo para listado'!$CD$155:$CD$1048576,0),MATCH((CUADRO!Q$5&amp;$E704),'Hoja de Trabajo para listado'!$CD$151:$DC$151,0)),0)</f>
        <v>0</v>
      </c>
      <c r="R704" s="243">
        <f t="shared" ca="1" si="23"/>
        <v>0</v>
      </c>
      <c r="S704" s="249"/>
      <c r="T704" s="243">
        <f ca="1">+T705</f>
        <v>0</v>
      </c>
      <c r="U704" s="242">
        <f t="shared" si="24"/>
        <v>1</v>
      </c>
      <c r="V704" s="333" t="str">
        <f>+VLOOKUP(A704,bd_lista!$A$3:$E$590,5,FALSE)</f>
        <v>Gobiernos Autonomos Municipales</v>
      </c>
      <c r="W704" s="383" t="str">
        <f>+V704</f>
        <v>Gobiernos Autonomos Municipales</v>
      </c>
      <c r="X704" s="242">
        <f>+VLOOKUP(A704,[3]Sheet1!$A$13:$D$744,4,FALSE)</f>
        <v>0</v>
      </c>
      <c r="Y704" s="242" t="e">
        <f>+VLOOKUP(X704,bd_lista!$A$3:$C$590,3,FALSE)</f>
        <v>#N/A</v>
      </c>
      <c r="Z704" s="294">
        <f>+X704</f>
        <v>0</v>
      </c>
      <c r="AA704" s="295" t="e">
        <f>+Y704</f>
        <v>#N/A</v>
      </c>
    </row>
    <row r="705" spans="1:27" customFormat="1" ht="15" hidden="1" customHeight="1">
      <c r="A705" s="32">
        <v>1318</v>
      </c>
      <c r="B705" s="389"/>
      <c r="C705" s="247" t="str">
        <f>+VLOOKUP(A705,bd_lista!$A$3:$C$590,3,FALSE)</f>
        <v>Gobierno Autónomo Municipal de Tacachi</v>
      </c>
      <c r="D705" s="386"/>
      <c r="E705" s="244" t="s">
        <v>1305</v>
      </c>
      <c r="F705" s="243">
        <f ca="1">+IFERROR(INDEX('Hoja de Trabajo para listado'!$A$155:$Z$1048576,MATCH($A705,'Hoja de Trabajo para listado'!$A$155:$A$1048576,0),MATCH((CUADRO!F$5&amp;$E705),'Hoja de Trabajo para listado'!$A$151:$Z$151,0)),0)+IFERROR(INDEX('Hoja de Trabajo para listado'!$AB$155:$BA$1048576,MATCH($A705,'Hoja de Trabajo para listado'!$AB$155:$AB$1048576,0),MATCH((CUADRO!F$5&amp;$E705),'Hoja de Trabajo para listado'!$AB$151:$BA$151,0)),0)+IFERROR(INDEX('Hoja de Trabajo para listado'!$BC$155:$CB$1048576,MATCH($A705,'Hoja de Trabajo para listado'!$BC$155:$BC$1048576,0),MATCH((CUADRO!F$5&amp;$E705),'Hoja de Trabajo para listado'!$BC$151:$CB$151,0)),0)+IFERROR(INDEX('Hoja de Trabajo para listado'!$DE$153:$DG$274,MATCH($A705,'Hoja de Trabajo para listado'!$DE$153:$DE$1048576,0),MATCH((CUADRO!F$5&amp;$E705),'Hoja de Trabajo para listado'!$DE$151:$DG$151,0)),0)+IFERROR(INDEX('Hoja de Trabajo para listado'!$CD$155:$DC$1048576,MATCH($A705,'Hoja de Trabajo para listado'!$CD$155:$CD$1048576,0),MATCH((CUADRO!F$5&amp;$E705),'Hoja de Trabajo para listado'!$CD$151:$DC$151,0)),0)</f>
        <v>0</v>
      </c>
      <c r="G705" s="243">
        <f ca="1">+IFERROR(INDEX('Hoja de Trabajo para listado'!$A$155:$Z$1048576,MATCH($A705,'Hoja de Trabajo para listado'!$A$155:$A$1048576,0),MATCH((CUADRO!G$5&amp;$E705),'Hoja de Trabajo para listado'!$A$151:$Z$151,0)),0)+IFERROR(INDEX('Hoja de Trabajo para listado'!$AB$155:$BA$1048576,MATCH($A705,'Hoja de Trabajo para listado'!$AB$155:$AB$1048576,0),MATCH((CUADRO!G$5&amp;$E705),'Hoja de Trabajo para listado'!$AB$151:$BA$151,0)),0)+IFERROR(INDEX('Hoja de Trabajo para listado'!$BC$155:$CB$1048576,MATCH($A705,'Hoja de Trabajo para listado'!$BC$155:$BC$1048576,0),MATCH((CUADRO!G$5&amp;$E705),'Hoja de Trabajo para listado'!$BC$151:$CB$151,0)),0)+IFERROR(INDEX('Hoja de Trabajo para listado'!$DE$153:$DG$274,MATCH($A705,'Hoja de Trabajo para listado'!$DE$153:$DE$1048576,0),MATCH((CUADRO!G$5&amp;$E705),'Hoja de Trabajo para listado'!$DE$151:$DG$151,0)),0)+IFERROR(INDEX('Hoja de Trabajo para listado'!$CD$155:$DC$1048576,MATCH($A705,'Hoja de Trabajo para listado'!$CD$155:$CD$1048576,0),MATCH((CUADRO!G$5&amp;$E705),'Hoja de Trabajo para listado'!$CD$151:$DC$151,0)),0)</f>
        <v>0</v>
      </c>
      <c r="H705" s="243">
        <f ca="1">+IFERROR(INDEX('Hoja de Trabajo para listado'!$A$155:$Z$1048576,MATCH($A705,'Hoja de Trabajo para listado'!$A$155:$A$1048576,0),MATCH((CUADRO!H$5&amp;$E705),'Hoja de Trabajo para listado'!$A$151:$Z$151,0)),0)+IFERROR(INDEX('Hoja de Trabajo para listado'!$AB$155:$BA$1048576,MATCH($A705,'Hoja de Trabajo para listado'!$AB$155:$AB$1048576,0),MATCH((CUADRO!H$5&amp;$E705),'Hoja de Trabajo para listado'!$AB$151:$BA$151,0)),0)+IFERROR(INDEX('Hoja de Trabajo para listado'!$BC$155:$CB$1048576,MATCH($A705,'Hoja de Trabajo para listado'!$BC$155:$BC$1048576,0),MATCH((CUADRO!H$5&amp;$E705),'Hoja de Trabajo para listado'!$BC$151:$CB$151,0)),0)+IFERROR(INDEX('Hoja de Trabajo para listado'!$DE$153:$DG$274,MATCH($A705,'Hoja de Trabajo para listado'!$DE$153:$DE$1048576,0),MATCH((CUADRO!H$5&amp;$E705),'Hoja de Trabajo para listado'!$DE$151:$DG$151,0)),0)+IFERROR(INDEX('Hoja de Trabajo para listado'!$CD$155:$DC$1048576,MATCH($A705,'Hoja de Trabajo para listado'!$CD$155:$CD$1048576,0),MATCH((CUADRO!H$5&amp;$E705),'Hoja de Trabajo para listado'!$CD$151:$DC$151,0)),0)</f>
        <v>0</v>
      </c>
      <c r="I705" s="243">
        <f ca="1">+IFERROR(INDEX('Hoja de Trabajo para listado'!$A$155:$Z$1048576,MATCH($A705,'Hoja de Trabajo para listado'!$A$155:$A$1048576,0),MATCH((CUADRO!I$5&amp;$E705),'Hoja de Trabajo para listado'!$A$151:$Z$151,0)),0)+IFERROR(INDEX('Hoja de Trabajo para listado'!$AB$155:$BA$1048576,MATCH($A705,'Hoja de Trabajo para listado'!$AB$155:$AB$1048576,0),MATCH((CUADRO!I$5&amp;$E705),'Hoja de Trabajo para listado'!$AB$151:$BA$151,0)),0)+IFERROR(INDEX('Hoja de Trabajo para listado'!$BC$155:$CB$1048576,MATCH($A705,'Hoja de Trabajo para listado'!$BC$155:$BC$1048576,0),MATCH((CUADRO!I$5&amp;$E705),'Hoja de Trabajo para listado'!$BC$151:$CB$151,0)),0)+IFERROR(INDEX('Hoja de Trabajo para listado'!$DE$153:$DG$274,MATCH($A705,'Hoja de Trabajo para listado'!$DE$153:$DE$1048576,0),MATCH((CUADRO!I$5&amp;$E705),'Hoja de Trabajo para listado'!$DE$151:$DG$151,0)),0)+IFERROR(INDEX('Hoja de Trabajo para listado'!$CD$155:$DC$1048576,MATCH($A705,'Hoja de Trabajo para listado'!$CD$155:$CD$1048576,0),MATCH((CUADRO!I$5&amp;$E705),'Hoja de Trabajo para listado'!$CD$151:$DC$151,0)),0)</f>
        <v>0</v>
      </c>
      <c r="J705" s="243">
        <f ca="1">+IFERROR(INDEX('Hoja de Trabajo para listado'!$A$155:$Z$1048576,MATCH($A705,'Hoja de Trabajo para listado'!$A$155:$A$1048576,0),MATCH((CUADRO!J$5&amp;$E705),'Hoja de Trabajo para listado'!$A$151:$Z$151,0)),0)+IFERROR(INDEX('Hoja de Trabajo para listado'!$AB$155:$BA$1048576,MATCH($A705,'Hoja de Trabajo para listado'!$AB$155:$AB$1048576,0),MATCH((CUADRO!J$5&amp;$E705),'Hoja de Trabajo para listado'!$AB$151:$BA$151,0)),0)+IFERROR(INDEX('Hoja de Trabajo para listado'!$BC$155:$CB$1048576,MATCH($A705,'Hoja de Trabajo para listado'!$BC$155:$BC$1048576,0),MATCH((CUADRO!J$5&amp;$E705),'Hoja de Trabajo para listado'!$BC$151:$CB$151,0)),0)+IFERROR(INDEX('Hoja de Trabajo para listado'!$DE$153:$DG$274,MATCH($A705,'Hoja de Trabajo para listado'!$DE$153:$DE$1048576,0),MATCH((CUADRO!J$5&amp;$E705),'Hoja de Trabajo para listado'!$DE$151:$DG$151,0)),0)+IFERROR(INDEX('Hoja de Trabajo para listado'!$CD$155:$DC$1048576,MATCH($A705,'Hoja de Trabajo para listado'!$CD$155:$CD$1048576,0),MATCH((CUADRO!J$5&amp;$E705),'Hoja de Trabajo para listado'!$CD$151:$DC$151,0)),0)</f>
        <v>0</v>
      </c>
      <c r="K705" s="243">
        <f ca="1">+IFERROR(INDEX('Hoja de Trabajo para listado'!$A$155:$Z$1048576,MATCH($A705,'Hoja de Trabajo para listado'!$A$155:$A$1048576,0),MATCH((CUADRO!K$5&amp;$E705),'Hoja de Trabajo para listado'!$A$151:$Z$151,0)),0)+IFERROR(INDEX('Hoja de Trabajo para listado'!$AB$155:$BA$1048576,MATCH($A705,'Hoja de Trabajo para listado'!$AB$155:$AB$1048576,0),MATCH((CUADRO!K$5&amp;$E705),'Hoja de Trabajo para listado'!$AB$151:$BA$151,0)),0)+IFERROR(INDEX('Hoja de Trabajo para listado'!$BC$155:$CB$1048576,MATCH($A705,'Hoja de Trabajo para listado'!$BC$155:$BC$1048576,0),MATCH((CUADRO!K$5&amp;$E705),'Hoja de Trabajo para listado'!$BC$151:$CB$151,0)),0)+IFERROR(INDEX('Hoja de Trabajo para listado'!$DE$153:$DG$274,MATCH($A705,'Hoja de Trabajo para listado'!$DE$153:$DE$1048576,0),MATCH((CUADRO!K$5&amp;$E705),'Hoja de Trabajo para listado'!$DE$151:$DG$151,0)),0)+IFERROR(INDEX('Hoja de Trabajo para listado'!$CD$155:$DC$1048576,MATCH($A705,'Hoja de Trabajo para listado'!$CD$155:$CD$1048576,0),MATCH((CUADRO!K$5&amp;$E705),'Hoja de Trabajo para listado'!$CD$151:$DC$151,0)),0)</f>
        <v>0</v>
      </c>
      <c r="L705" s="243">
        <f ca="1">+IFERROR(INDEX('Hoja de Trabajo para listado'!$A$155:$Z$1048576,MATCH($A705,'Hoja de Trabajo para listado'!$A$155:$A$1048576,0),MATCH((CUADRO!L$5&amp;$E705),'Hoja de Trabajo para listado'!$A$151:$Z$151,0)),0)+IFERROR(INDEX('Hoja de Trabajo para listado'!$AB$155:$BA$1048576,MATCH($A705,'Hoja de Trabajo para listado'!$AB$155:$AB$1048576,0),MATCH((CUADRO!L$5&amp;$E705),'Hoja de Trabajo para listado'!$AB$151:$BA$151,0)),0)+IFERROR(INDEX('Hoja de Trabajo para listado'!$BC$155:$CB$1048576,MATCH($A705,'Hoja de Trabajo para listado'!$BC$155:$BC$1048576,0),MATCH((CUADRO!L$5&amp;$E705),'Hoja de Trabajo para listado'!$BC$151:$CB$151,0)),0)+IFERROR(INDEX('Hoja de Trabajo para listado'!$DE$153:$DG$274,MATCH($A705,'Hoja de Trabajo para listado'!$DE$153:$DE$1048576,0),MATCH((CUADRO!L$5&amp;$E705),'Hoja de Trabajo para listado'!$DE$151:$DG$151,0)),0)+IFERROR(INDEX('Hoja de Trabajo para listado'!$CD$155:$DC$1048576,MATCH($A705,'Hoja de Trabajo para listado'!$CD$155:$CD$1048576,0),MATCH((CUADRO!L$5&amp;$E705),'Hoja de Trabajo para listado'!$CD$151:$DC$151,0)),0)</f>
        <v>0</v>
      </c>
      <c r="M705" s="243">
        <f ca="1">+IFERROR(INDEX('Hoja de Trabajo para listado'!$A$155:$Z$1048576,MATCH($A705,'Hoja de Trabajo para listado'!$A$155:$A$1048576,0),MATCH((CUADRO!M$5&amp;$E705),'Hoja de Trabajo para listado'!$A$151:$Z$151,0)),0)+IFERROR(INDEX('Hoja de Trabajo para listado'!$AB$155:$BA$1048576,MATCH($A705,'Hoja de Trabajo para listado'!$AB$155:$AB$1048576,0),MATCH((CUADRO!M$5&amp;$E705),'Hoja de Trabajo para listado'!$AB$151:$BA$151,0)),0)+IFERROR(INDEX('Hoja de Trabajo para listado'!$BC$155:$CB$1048576,MATCH($A705,'Hoja de Trabajo para listado'!$BC$155:$BC$1048576,0),MATCH((CUADRO!M$5&amp;$E705),'Hoja de Trabajo para listado'!$BC$151:$CB$151,0)),0)+IFERROR(INDEX('Hoja de Trabajo para listado'!$DE$153:$DG$274,MATCH($A705,'Hoja de Trabajo para listado'!$DE$153:$DE$1048576,0),MATCH((CUADRO!M$5&amp;$E705),'Hoja de Trabajo para listado'!$DE$151:$DG$151,0)),0)+IFERROR(INDEX('Hoja de Trabajo para listado'!$CD$155:$DC$1048576,MATCH($A705,'Hoja de Trabajo para listado'!$CD$155:$CD$1048576,0),MATCH((CUADRO!M$5&amp;$E705),'Hoja de Trabajo para listado'!$CD$151:$DC$151,0)),0)</f>
        <v>0</v>
      </c>
      <c r="N705" s="243">
        <f ca="1">+IFERROR(INDEX('Hoja de Trabajo para listado'!$A$155:$Z$1048576,MATCH($A705,'Hoja de Trabajo para listado'!$A$155:$A$1048576,0),MATCH((CUADRO!N$5&amp;$E705),'Hoja de Trabajo para listado'!$A$151:$Z$151,0)),0)+IFERROR(INDEX('Hoja de Trabajo para listado'!$AB$155:$BA$1048576,MATCH($A705,'Hoja de Trabajo para listado'!$AB$155:$AB$1048576,0),MATCH((CUADRO!N$5&amp;$E705),'Hoja de Trabajo para listado'!$AB$151:$BA$151,0)),0)+IFERROR(INDEX('Hoja de Trabajo para listado'!$BC$155:$CB$1048576,MATCH($A705,'Hoja de Trabajo para listado'!$BC$155:$BC$1048576,0),MATCH((CUADRO!N$5&amp;$E705),'Hoja de Trabajo para listado'!$BC$151:$CB$151,0)),0)+IFERROR(INDEX('Hoja de Trabajo para listado'!$DE$153:$DG$274,MATCH($A705,'Hoja de Trabajo para listado'!$DE$153:$DE$1048576,0),MATCH((CUADRO!N$5&amp;$E705),'Hoja de Trabajo para listado'!$DE$151:$DG$151,0)),0)+IFERROR(INDEX('Hoja de Trabajo para listado'!$CD$155:$DC$1048576,MATCH($A705,'Hoja de Trabajo para listado'!$CD$155:$CD$1048576,0),MATCH((CUADRO!N$5&amp;$E705),'Hoja de Trabajo para listado'!$CD$151:$DC$151,0)),0)</f>
        <v>0</v>
      </c>
      <c r="O705" s="243">
        <f ca="1">+IFERROR(INDEX('Hoja de Trabajo para listado'!$A$155:$Z$1048576,MATCH($A705,'Hoja de Trabajo para listado'!$A$155:$A$1048576,0),MATCH((CUADRO!O$5&amp;$E705),'Hoja de Trabajo para listado'!$A$151:$Z$151,0)),0)+IFERROR(INDEX('Hoja de Trabajo para listado'!$AB$155:$BA$1048576,MATCH($A705,'Hoja de Trabajo para listado'!$AB$155:$AB$1048576,0),MATCH((CUADRO!O$5&amp;$E705),'Hoja de Trabajo para listado'!$AB$151:$BA$151,0)),0)+IFERROR(INDEX('Hoja de Trabajo para listado'!$BC$155:$CB$1048576,MATCH($A705,'Hoja de Trabajo para listado'!$BC$155:$BC$1048576,0),MATCH((CUADRO!O$5&amp;$E705),'Hoja de Trabajo para listado'!$BC$151:$CB$151,0)),0)+IFERROR(INDEX('Hoja de Trabajo para listado'!$DE$153:$DG$274,MATCH($A705,'Hoja de Trabajo para listado'!$DE$153:$DE$1048576,0),MATCH((CUADRO!O$5&amp;$E705),'Hoja de Trabajo para listado'!$DE$151:$DG$151,0)),0)+IFERROR(INDEX('Hoja de Trabajo para listado'!$CD$155:$DC$1048576,MATCH($A705,'Hoja de Trabajo para listado'!$CD$155:$CD$1048576,0),MATCH((CUADRO!O$5&amp;$E705),'Hoja de Trabajo para listado'!$CD$151:$DC$151,0)),0)</f>
        <v>0</v>
      </c>
      <c r="P705" s="243">
        <f ca="1">+IFERROR(INDEX('Hoja de Trabajo para listado'!$A$155:$Z$1048576,MATCH($A705,'Hoja de Trabajo para listado'!$A$155:$A$1048576,0),MATCH((CUADRO!P$5&amp;$E705),'Hoja de Trabajo para listado'!$A$151:$Z$151,0)),0)+IFERROR(INDEX('Hoja de Trabajo para listado'!$AB$155:$BA$1048576,MATCH($A705,'Hoja de Trabajo para listado'!$AB$155:$AB$1048576,0),MATCH((CUADRO!P$5&amp;$E705),'Hoja de Trabajo para listado'!$AB$151:$BA$151,0)),0)+IFERROR(INDEX('Hoja de Trabajo para listado'!$BC$155:$CB$1048576,MATCH($A705,'Hoja de Trabajo para listado'!$BC$155:$BC$1048576,0),MATCH((CUADRO!P$5&amp;$E705),'Hoja de Trabajo para listado'!$BC$151:$CB$151,0)),0)+IFERROR(INDEX('Hoja de Trabajo para listado'!$DE$153:$DG$274,MATCH($A705,'Hoja de Trabajo para listado'!$DE$153:$DE$1048576,0),MATCH((CUADRO!P$5&amp;$E705),'Hoja de Trabajo para listado'!$DE$151:$DG$151,0)),0)+IFERROR(INDEX('Hoja de Trabajo para listado'!$CD$155:$DC$1048576,MATCH($A705,'Hoja de Trabajo para listado'!$CD$155:$CD$1048576,0),MATCH((CUADRO!P$5&amp;$E705),'Hoja de Trabajo para listado'!$CD$151:$DC$151,0)),0)</f>
        <v>0</v>
      </c>
      <c r="Q705" s="243">
        <f ca="1">+IFERROR(INDEX('Hoja de Trabajo para listado'!$A$155:$Z$1048576,MATCH($A705,'Hoja de Trabajo para listado'!$A$155:$A$1048576,0),MATCH((CUADRO!Q$5&amp;$E705),'Hoja de Trabajo para listado'!$A$151:$Z$151,0)),0)+IFERROR(INDEX('Hoja de Trabajo para listado'!$AB$155:$BA$1048576,MATCH($A705,'Hoja de Trabajo para listado'!$AB$155:$AB$1048576,0),MATCH((CUADRO!Q$5&amp;$E705),'Hoja de Trabajo para listado'!$AB$151:$BA$151,0)),0)+IFERROR(INDEX('Hoja de Trabajo para listado'!$BC$155:$CB$1048576,MATCH($A705,'Hoja de Trabajo para listado'!$BC$155:$BC$1048576,0),MATCH((CUADRO!Q$5&amp;$E705),'Hoja de Trabajo para listado'!$BC$151:$CB$151,0)),0)+IFERROR(INDEX('Hoja de Trabajo para listado'!$DE$153:$DG$274,MATCH($A705,'Hoja de Trabajo para listado'!$DE$153:$DE$1048576,0),MATCH((CUADRO!Q$5&amp;$E705),'Hoja de Trabajo para listado'!$DE$151:$DG$151,0)),0)+IFERROR(INDEX('Hoja de Trabajo para listado'!$CD$155:$DC$1048576,MATCH($A705,'Hoja de Trabajo para listado'!$CD$155:$CD$1048576,0),MATCH((CUADRO!Q$5&amp;$E705),'Hoja de Trabajo para listado'!$CD$151:$DC$151,0)),0)</f>
        <v>0</v>
      </c>
      <c r="R705" s="243">
        <f t="shared" ca="1" si="23"/>
        <v>0</v>
      </c>
      <c r="S705" s="249">
        <f ca="1">+R704+R705</f>
        <v>0</v>
      </c>
      <c r="T705" s="243">
        <f ca="1">+S705</f>
        <v>0</v>
      </c>
      <c r="U705" s="242">
        <f t="shared" si="24"/>
        <v>2</v>
      </c>
      <c r="V705" s="333" t="str">
        <f>+VLOOKUP(A705,bd_lista!$A$3:$E$590,5,FALSE)</f>
        <v>Gobiernos Autonomos Municipales</v>
      </c>
      <c r="W705" s="384"/>
      <c r="X705" s="242">
        <f>+VLOOKUP(A705,[3]Sheet1!$A$13:$D$744,4,FALSE)</f>
        <v>0</v>
      </c>
      <c r="Y705" s="242" t="e">
        <f>+VLOOKUP(X705,bd_lista!$A$3:$C$590,3,FALSE)</f>
        <v>#N/A</v>
      </c>
      <c r="Z705" s="292"/>
      <c r="AA705" s="293"/>
    </row>
    <row r="706" spans="1:27" customFormat="1" ht="15" hidden="1" customHeight="1">
      <c r="A706" s="32">
        <v>1319</v>
      </c>
      <c r="B706" s="388">
        <f>+A706</f>
        <v>1319</v>
      </c>
      <c r="C706" s="247" t="str">
        <f>+VLOOKUP(A706,bd_lista!$A$3:$C$590,3,FALSE)</f>
        <v>Gobierno Autónomo Municipal Villa Gualberto Villarroel</v>
      </c>
      <c r="D706" s="385" t="str">
        <f>+C706</f>
        <v>Gobierno Autónomo Municipal Villa Gualberto Villarroel</v>
      </c>
      <c r="E706" s="242" t="s">
        <v>1304</v>
      </c>
      <c r="F706" s="243">
        <f ca="1">+IFERROR(INDEX('Hoja de Trabajo para listado'!$A$155:$Z$1048576,MATCH($A706,'Hoja de Trabajo para listado'!$A$155:$A$1048576,0),MATCH((CUADRO!F$5&amp;$E706),'Hoja de Trabajo para listado'!$A$151:$Z$151,0)),0)+IFERROR(INDEX('Hoja de Trabajo para listado'!$AB$155:$BA$1048576,MATCH($A706,'Hoja de Trabajo para listado'!$AB$155:$AB$1048576,0),MATCH((CUADRO!F$5&amp;$E706),'Hoja de Trabajo para listado'!$AB$151:$BA$151,0)),0)+IFERROR(INDEX('Hoja de Trabajo para listado'!$BC$155:$CB$1048576,MATCH($A706,'Hoja de Trabajo para listado'!$BC$155:$BC$1048576,0),MATCH((CUADRO!F$5&amp;$E706),'Hoja de Trabajo para listado'!$BC$151:$CB$151,0)),0)+IFERROR(INDEX('Hoja de Trabajo para listado'!$DE$153:$DG$274,MATCH($A706,'Hoja de Trabajo para listado'!$DE$153:$DE$1048576,0),MATCH((CUADRO!F$5&amp;$E706),'Hoja de Trabajo para listado'!$DE$151:$DG$151,0)),0)+IFERROR(INDEX('Hoja de Trabajo para listado'!$CD$155:$DC$1048576,MATCH($A706,'Hoja de Trabajo para listado'!$CD$155:$CD$1048576,0),MATCH((CUADRO!F$5&amp;$E706),'Hoja de Trabajo para listado'!$CD$151:$DC$151,0)),0)</f>
        <v>0</v>
      </c>
      <c r="G706" s="243">
        <f ca="1">+IFERROR(INDEX('Hoja de Trabajo para listado'!$A$155:$Z$1048576,MATCH($A706,'Hoja de Trabajo para listado'!$A$155:$A$1048576,0),MATCH((CUADRO!G$5&amp;$E706),'Hoja de Trabajo para listado'!$A$151:$Z$151,0)),0)+IFERROR(INDEX('Hoja de Trabajo para listado'!$AB$155:$BA$1048576,MATCH($A706,'Hoja de Trabajo para listado'!$AB$155:$AB$1048576,0),MATCH((CUADRO!G$5&amp;$E706),'Hoja de Trabajo para listado'!$AB$151:$BA$151,0)),0)+IFERROR(INDEX('Hoja de Trabajo para listado'!$BC$155:$CB$1048576,MATCH($A706,'Hoja de Trabajo para listado'!$BC$155:$BC$1048576,0),MATCH((CUADRO!G$5&amp;$E706),'Hoja de Trabajo para listado'!$BC$151:$CB$151,0)),0)+IFERROR(INDEX('Hoja de Trabajo para listado'!$DE$153:$DG$274,MATCH($A706,'Hoja de Trabajo para listado'!$DE$153:$DE$1048576,0),MATCH((CUADRO!G$5&amp;$E706),'Hoja de Trabajo para listado'!$DE$151:$DG$151,0)),0)+IFERROR(INDEX('Hoja de Trabajo para listado'!$CD$155:$DC$1048576,MATCH($A706,'Hoja de Trabajo para listado'!$CD$155:$CD$1048576,0),MATCH((CUADRO!G$5&amp;$E706),'Hoja de Trabajo para listado'!$CD$151:$DC$151,0)),0)</f>
        <v>0</v>
      </c>
      <c r="H706" s="243">
        <f ca="1">+IFERROR(INDEX('Hoja de Trabajo para listado'!$A$155:$Z$1048576,MATCH($A706,'Hoja de Trabajo para listado'!$A$155:$A$1048576,0),MATCH((CUADRO!H$5&amp;$E706),'Hoja de Trabajo para listado'!$A$151:$Z$151,0)),0)+IFERROR(INDEX('Hoja de Trabajo para listado'!$AB$155:$BA$1048576,MATCH($A706,'Hoja de Trabajo para listado'!$AB$155:$AB$1048576,0),MATCH((CUADRO!H$5&amp;$E706),'Hoja de Trabajo para listado'!$AB$151:$BA$151,0)),0)+IFERROR(INDEX('Hoja de Trabajo para listado'!$BC$155:$CB$1048576,MATCH($A706,'Hoja de Trabajo para listado'!$BC$155:$BC$1048576,0),MATCH((CUADRO!H$5&amp;$E706),'Hoja de Trabajo para listado'!$BC$151:$CB$151,0)),0)+IFERROR(INDEX('Hoja de Trabajo para listado'!$DE$153:$DG$274,MATCH($A706,'Hoja de Trabajo para listado'!$DE$153:$DE$1048576,0),MATCH((CUADRO!H$5&amp;$E706),'Hoja de Trabajo para listado'!$DE$151:$DG$151,0)),0)+IFERROR(INDEX('Hoja de Trabajo para listado'!$CD$155:$DC$1048576,MATCH($A706,'Hoja de Trabajo para listado'!$CD$155:$CD$1048576,0),MATCH((CUADRO!H$5&amp;$E706),'Hoja de Trabajo para listado'!$CD$151:$DC$151,0)),0)</f>
        <v>0</v>
      </c>
      <c r="I706" s="243">
        <f ca="1">+IFERROR(INDEX('Hoja de Trabajo para listado'!$A$155:$Z$1048576,MATCH($A706,'Hoja de Trabajo para listado'!$A$155:$A$1048576,0),MATCH((CUADRO!I$5&amp;$E706),'Hoja de Trabajo para listado'!$A$151:$Z$151,0)),0)+IFERROR(INDEX('Hoja de Trabajo para listado'!$AB$155:$BA$1048576,MATCH($A706,'Hoja de Trabajo para listado'!$AB$155:$AB$1048576,0),MATCH((CUADRO!I$5&amp;$E706),'Hoja de Trabajo para listado'!$AB$151:$BA$151,0)),0)+IFERROR(INDEX('Hoja de Trabajo para listado'!$BC$155:$CB$1048576,MATCH($A706,'Hoja de Trabajo para listado'!$BC$155:$BC$1048576,0),MATCH((CUADRO!I$5&amp;$E706),'Hoja de Trabajo para listado'!$BC$151:$CB$151,0)),0)+IFERROR(INDEX('Hoja de Trabajo para listado'!$DE$153:$DG$274,MATCH($A706,'Hoja de Trabajo para listado'!$DE$153:$DE$1048576,0),MATCH((CUADRO!I$5&amp;$E706),'Hoja de Trabajo para listado'!$DE$151:$DG$151,0)),0)+IFERROR(INDEX('Hoja de Trabajo para listado'!$CD$155:$DC$1048576,MATCH($A706,'Hoja de Trabajo para listado'!$CD$155:$CD$1048576,0),MATCH((CUADRO!I$5&amp;$E706),'Hoja de Trabajo para listado'!$CD$151:$DC$151,0)),0)</f>
        <v>0</v>
      </c>
      <c r="J706" s="243">
        <f ca="1">+IFERROR(INDEX('Hoja de Trabajo para listado'!$A$155:$Z$1048576,MATCH($A706,'Hoja de Trabajo para listado'!$A$155:$A$1048576,0),MATCH((CUADRO!J$5&amp;$E706),'Hoja de Trabajo para listado'!$A$151:$Z$151,0)),0)+IFERROR(INDEX('Hoja de Trabajo para listado'!$AB$155:$BA$1048576,MATCH($A706,'Hoja de Trabajo para listado'!$AB$155:$AB$1048576,0),MATCH((CUADRO!J$5&amp;$E706),'Hoja de Trabajo para listado'!$AB$151:$BA$151,0)),0)+IFERROR(INDEX('Hoja de Trabajo para listado'!$BC$155:$CB$1048576,MATCH($A706,'Hoja de Trabajo para listado'!$BC$155:$BC$1048576,0),MATCH((CUADRO!J$5&amp;$E706),'Hoja de Trabajo para listado'!$BC$151:$CB$151,0)),0)+IFERROR(INDEX('Hoja de Trabajo para listado'!$DE$153:$DG$274,MATCH($A706,'Hoja de Trabajo para listado'!$DE$153:$DE$1048576,0),MATCH((CUADRO!J$5&amp;$E706),'Hoja de Trabajo para listado'!$DE$151:$DG$151,0)),0)+IFERROR(INDEX('Hoja de Trabajo para listado'!$CD$155:$DC$1048576,MATCH($A706,'Hoja de Trabajo para listado'!$CD$155:$CD$1048576,0),MATCH((CUADRO!J$5&amp;$E706),'Hoja de Trabajo para listado'!$CD$151:$DC$151,0)),0)</f>
        <v>0</v>
      </c>
      <c r="K706" s="243">
        <f ca="1">+IFERROR(INDEX('Hoja de Trabajo para listado'!$A$155:$Z$1048576,MATCH($A706,'Hoja de Trabajo para listado'!$A$155:$A$1048576,0),MATCH((CUADRO!K$5&amp;$E706),'Hoja de Trabajo para listado'!$A$151:$Z$151,0)),0)+IFERROR(INDEX('Hoja de Trabajo para listado'!$AB$155:$BA$1048576,MATCH($A706,'Hoja de Trabajo para listado'!$AB$155:$AB$1048576,0),MATCH((CUADRO!K$5&amp;$E706),'Hoja de Trabajo para listado'!$AB$151:$BA$151,0)),0)+IFERROR(INDEX('Hoja de Trabajo para listado'!$BC$155:$CB$1048576,MATCH($A706,'Hoja de Trabajo para listado'!$BC$155:$BC$1048576,0),MATCH((CUADRO!K$5&amp;$E706),'Hoja de Trabajo para listado'!$BC$151:$CB$151,0)),0)+IFERROR(INDEX('Hoja de Trabajo para listado'!$DE$153:$DG$274,MATCH($A706,'Hoja de Trabajo para listado'!$DE$153:$DE$1048576,0),MATCH((CUADRO!K$5&amp;$E706),'Hoja de Trabajo para listado'!$DE$151:$DG$151,0)),0)+IFERROR(INDEX('Hoja de Trabajo para listado'!$CD$155:$DC$1048576,MATCH($A706,'Hoja de Trabajo para listado'!$CD$155:$CD$1048576,0),MATCH((CUADRO!K$5&amp;$E706),'Hoja de Trabajo para listado'!$CD$151:$DC$151,0)),0)</f>
        <v>0</v>
      </c>
      <c r="L706" s="243">
        <f ca="1">+IFERROR(INDEX('Hoja de Trabajo para listado'!$A$155:$Z$1048576,MATCH($A706,'Hoja de Trabajo para listado'!$A$155:$A$1048576,0),MATCH((CUADRO!L$5&amp;$E706),'Hoja de Trabajo para listado'!$A$151:$Z$151,0)),0)+IFERROR(INDEX('Hoja de Trabajo para listado'!$AB$155:$BA$1048576,MATCH($A706,'Hoja de Trabajo para listado'!$AB$155:$AB$1048576,0),MATCH((CUADRO!L$5&amp;$E706),'Hoja de Trabajo para listado'!$AB$151:$BA$151,0)),0)+IFERROR(INDEX('Hoja de Trabajo para listado'!$BC$155:$CB$1048576,MATCH($A706,'Hoja de Trabajo para listado'!$BC$155:$BC$1048576,0),MATCH((CUADRO!L$5&amp;$E706),'Hoja de Trabajo para listado'!$BC$151:$CB$151,0)),0)+IFERROR(INDEX('Hoja de Trabajo para listado'!$DE$153:$DG$274,MATCH($A706,'Hoja de Trabajo para listado'!$DE$153:$DE$1048576,0),MATCH((CUADRO!L$5&amp;$E706),'Hoja de Trabajo para listado'!$DE$151:$DG$151,0)),0)+IFERROR(INDEX('Hoja de Trabajo para listado'!$CD$155:$DC$1048576,MATCH($A706,'Hoja de Trabajo para listado'!$CD$155:$CD$1048576,0),MATCH((CUADRO!L$5&amp;$E706),'Hoja de Trabajo para listado'!$CD$151:$DC$151,0)),0)</f>
        <v>0</v>
      </c>
      <c r="M706" s="243">
        <f ca="1">+IFERROR(INDEX('Hoja de Trabajo para listado'!$A$155:$Z$1048576,MATCH($A706,'Hoja de Trabajo para listado'!$A$155:$A$1048576,0),MATCH((CUADRO!M$5&amp;$E706),'Hoja de Trabajo para listado'!$A$151:$Z$151,0)),0)+IFERROR(INDEX('Hoja de Trabajo para listado'!$AB$155:$BA$1048576,MATCH($A706,'Hoja de Trabajo para listado'!$AB$155:$AB$1048576,0),MATCH((CUADRO!M$5&amp;$E706),'Hoja de Trabajo para listado'!$AB$151:$BA$151,0)),0)+IFERROR(INDEX('Hoja de Trabajo para listado'!$BC$155:$CB$1048576,MATCH($A706,'Hoja de Trabajo para listado'!$BC$155:$BC$1048576,0),MATCH((CUADRO!M$5&amp;$E706),'Hoja de Trabajo para listado'!$BC$151:$CB$151,0)),0)+IFERROR(INDEX('Hoja de Trabajo para listado'!$DE$153:$DG$274,MATCH($A706,'Hoja de Trabajo para listado'!$DE$153:$DE$1048576,0),MATCH((CUADRO!M$5&amp;$E706),'Hoja de Trabajo para listado'!$DE$151:$DG$151,0)),0)+IFERROR(INDEX('Hoja de Trabajo para listado'!$CD$155:$DC$1048576,MATCH($A706,'Hoja de Trabajo para listado'!$CD$155:$CD$1048576,0),MATCH((CUADRO!M$5&amp;$E706),'Hoja de Trabajo para listado'!$CD$151:$DC$151,0)),0)</f>
        <v>0</v>
      </c>
      <c r="N706" s="243">
        <f ca="1">+IFERROR(INDEX('Hoja de Trabajo para listado'!$A$155:$Z$1048576,MATCH($A706,'Hoja de Trabajo para listado'!$A$155:$A$1048576,0),MATCH((CUADRO!N$5&amp;$E706),'Hoja de Trabajo para listado'!$A$151:$Z$151,0)),0)+IFERROR(INDEX('Hoja de Trabajo para listado'!$AB$155:$BA$1048576,MATCH($A706,'Hoja de Trabajo para listado'!$AB$155:$AB$1048576,0),MATCH((CUADRO!N$5&amp;$E706),'Hoja de Trabajo para listado'!$AB$151:$BA$151,0)),0)+IFERROR(INDEX('Hoja de Trabajo para listado'!$BC$155:$CB$1048576,MATCH($A706,'Hoja de Trabajo para listado'!$BC$155:$BC$1048576,0),MATCH((CUADRO!N$5&amp;$E706),'Hoja de Trabajo para listado'!$BC$151:$CB$151,0)),0)+IFERROR(INDEX('Hoja de Trabajo para listado'!$DE$153:$DG$274,MATCH($A706,'Hoja de Trabajo para listado'!$DE$153:$DE$1048576,0),MATCH((CUADRO!N$5&amp;$E706),'Hoja de Trabajo para listado'!$DE$151:$DG$151,0)),0)+IFERROR(INDEX('Hoja de Trabajo para listado'!$CD$155:$DC$1048576,MATCH($A706,'Hoja de Trabajo para listado'!$CD$155:$CD$1048576,0),MATCH((CUADRO!N$5&amp;$E706),'Hoja de Trabajo para listado'!$CD$151:$DC$151,0)),0)</f>
        <v>0</v>
      </c>
      <c r="O706" s="243">
        <f ca="1">+IFERROR(INDEX('Hoja de Trabajo para listado'!$A$155:$Z$1048576,MATCH($A706,'Hoja de Trabajo para listado'!$A$155:$A$1048576,0),MATCH((CUADRO!O$5&amp;$E706),'Hoja de Trabajo para listado'!$A$151:$Z$151,0)),0)+IFERROR(INDEX('Hoja de Trabajo para listado'!$AB$155:$BA$1048576,MATCH($A706,'Hoja de Trabajo para listado'!$AB$155:$AB$1048576,0),MATCH((CUADRO!O$5&amp;$E706),'Hoja de Trabajo para listado'!$AB$151:$BA$151,0)),0)+IFERROR(INDEX('Hoja de Trabajo para listado'!$BC$155:$CB$1048576,MATCH($A706,'Hoja de Trabajo para listado'!$BC$155:$BC$1048576,0),MATCH((CUADRO!O$5&amp;$E706),'Hoja de Trabajo para listado'!$BC$151:$CB$151,0)),0)+IFERROR(INDEX('Hoja de Trabajo para listado'!$DE$153:$DG$274,MATCH($A706,'Hoja de Trabajo para listado'!$DE$153:$DE$1048576,0),MATCH((CUADRO!O$5&amp;$E706),'Hoja de Trabajo para listado'!$DE$151:$DG$151,0)),0)+IFERROR(INDEX('Hoja de Trabajo para listado'!$CD$155:$DC$1048576,MATCH($A706,'Hoja de Trabajo para listado'!$CD$155:$CD$1048576,0),MATCH((CUADRO!O$5&amp;$E706),'Hoja de Trabajo para listado'!$CD$151:$DC$151,0)),0)</f>
        <v>0</v>
      </c>
      <c r="P706" s="243">
        <f ca="1">+IFERROR(INDEX('Hoja de Trabajo para listado'!$A$155:$Z$1048576,MATCH($A706,'Hoja de Trabajo para listado'!$A$155:$A$1048576,0),MATCH((CUADRO!P$5&amp;$E706),'Hoja de Trabajo para listado'!$A$151:$Z$151,0)),0)+IFERROR(INDEX('Hoja de Trabajo para listado'!$AB$155:$BA$1048576,MATCH($A706,'Hoja de Trabajo para listado'!$AB$155:$AB$1048576,0),MATCH((CUADRO!P$5&amp;$E706),'Hoja de Trabajo para listado'!$AB$151:$BA$151,0)),0)+IFERROR(INDEX('Hoja de Trabajo para listado'!$BC$155:$CB$1048576,MATCH($A706,'Hoja de Trabajo para listado'!$BC$155:$BC$1048576,0),MATCH((CUADRO!P$5&amp;$E706),'Hoja de Trabajo para listado'!$BC$151:$CB$151,0)),0)+IFERROR(INDEX('Hoja de Trabajo para listado'!$DE$153:$DG$274,MATCH($A706,'Hoja de Trabajo para listado'!$DE$153:$DE$1048576,0),MATCH((CUADRO!P$5&amp;$E706),'Hoja de Trabajo para listado'!$DE$151:$DG$151,0)),0)+IFERROR(INDEX('Hoja de Trabajo para listado'!$CD$155:$DC$1048576,MATCH($A706,'Hoja de Trabajo para listado'!$CD$155:$CD$1048576,0),MATCH((CUADRO!P$5&amp;$E706),'Hoja de Trabajo para listado'!$CD$151:$DC$151,0)),0)</f>
        <v>0</v>
      </c>
      <c r="Q706" s="243">
        <f ca="1">+IFERROR(INDEX('Hoja de Trabajo para listado'!$A$155:$Z$1048576,MATCH($A706,'Hoja de Trabajo para listado'!$A$155:$A$1048576,0),MATCH((CUADRO!Q$5&amp;$E706),'Hoja de Trabajo para listado'!$A$151:$Z$151,0)),0)+IFERROR(INDEX('Hoja de Trabajo para listado'!$AB$155:$BA$1048576,MATCH($A706,'Hoja de Trabajo para listado'!$AB$155:$AB$1048576,0),MATCH((CUADRO!Q$5&amp;$E706),'Hoja de Trabajo para listado'!$AB$151:$BA$151,0)),0)+IFERROR(INDEX('Hoja de Trabajo para listado'!$BC$155:$CB$1048576,MATCH($A706,'Hoja de Trabajo para listado'!$BC$155:$BC$1048576,0),MATCH((CUADRO!Q$5&amp;$E706),'Hoja de Trabajo para listado'!$BC$151:$CB$151,0)),0)+IFERROR(INDEX('Hoja de Trabajo para listado'!$DE$153:$DG$274,MATCH($A706,'Hoja de Trabajo para listado'!$DE$153:$DE$1048576,0),MATCH((CUADRO!Q$5&amp;$E706),'Hoja de Trabajo para listado'!$DE$151:$DG$151,0)),0)+IFERROR(INDEX('Hoja de Trabajo para listado'!$CD$155:$DC$1048576,MATCH($A706,'Hoja de Trabajo para listado'!$CD$155:$CD$1048576,0),MATCH((CUADRO!Q$5&amp;$E706),'Hoja de Trabajo para listado'!$CD$151:$DC$151,0)),0)</f>
        <v>0</v>
      </c>
      <c r="R706" s="243">
        <f t="shared" ca="1" si="23"/>
        <v>0</v>
      </c>
      <c r="S706" s="249"/>
      <c r="T706" s="243">
        <f ca="1">+T707</f>
        <v>0</v>
      </c>
      <c r="U706" s="242">
        <f t="shared" si="24"/>
        <v>1</v>
      </c>
      <c r="V706" s="333" t="str">
        <f>+VLOOKUP(A706,bd_lista!$A$3:$E$590,5,FALSE)</f>
        <v>Gobiernos Autonomos Municipales</v>
      </c>
      <c r="W706" s="383" t="str">
        <f>+V706</f>
        <v>Gobiernos Autonomos Municipales</v>
      </c>
      <c r="X706" s="242">
        <f>+VLOOKUP(A706,[3]Sheet1!$A$13:$D$744,4,FALSE)</f>
        <v>0</v>
      </c>
      <c r="Y706" s="242" t="e">
        <f>+VLOOKUP(X706,bd_lista!$A$3:$C$590,3,FALSE)</f>
        <v>#N/A</v>
      </c>
      <c r="Z706" s="294">
        <f>+X706</f>
        <v>0</v>
      </c>
      <c r="AA706" s="295" t="e">
        <f>+Y706</f>
        <v>#N/A</v>
      </c>
    </row>
    <row r="707" spans="1:27" customFormat="1" ht="15" hidden="1" customHeight="1">
      <c r="A707" s="32">
        <v>1319</v>
      </c>
      <c r="B707" s="389"/>
      <c r="C707" s="247" t="str">
        <f>+VLOOKUP(A707,bd_lista!$A$3:$C$590,3,FALSE)</f>
        <v>Gobierno Autónomo Municipal Villa Gualberto Villarroel</v>
      </c>
      <c r="D707" s="386"/>
      <c r="E707" s="244" t="s">
        <v>1305</v>
      </c>
      <c r="F707" s="243">
        <f ca="1">+IFERROR(INDEX('Hoja de Trabajo para listado'!$A$155:$Z$1048576,MATCH($A707,'Hoja de Trabajo para listado'!$A$155:$A$1048576,0),MATCH((CUADRO!F$5&amp;$E707),'Hoja de Trabajo para listado'!$A$151:$Z$151,0)),0)+IFERROR(INDEX('Hoja de Trabajo para listado'!$AB$155:$BA$1048576,MATCH($A707,'Hoja de Trabajo para listado'!$AB$155:$AB$1048576,0),MATCH((CUADRO!F$5&amp;$E707),'Hoja de Trabajo para listado'!$AB$151:$BA$151,0)),0)+IFERROR(INDEX('Hoja de Trabajo para listado'!$BC$155:$CB$1048576,MATCH($A707,'Hoja de Trabajo para listado'!$BC$155:$BC$1048576,0),MATCH((CUADRO!F$5&amp;$E707),'Hoja de Trabajo para listado'!$BC$151:$CB$151,0)),0)+IFERROR(INDEX('Hoja de Trabajo para listado'!$DE$153:$DG$274,MATCH($A707,'Hoja de Trabajo para listado'!$DE$153:$DE$1048576,0),MATCH((CUADRO!F$5&amp;$E707),'Hoja de Trabajo para listado'!$DE$151:$DG$151,0)),0)+IFERROR(INDEX('Hoja de Trabajo para listado'!$CD$155:$DC$1048576,MATCH($A707,'Hoja de Trabajo para listado'!$CD$155:$CD$1048576,0),MATCH((CUADRO!F$5&amp;$E707),'Hoja de Trabajo para listado'!$CD$151:$DC$151,0)),0)</f>
        <v>0</v>
      </c>
      <c r="G707" s="243">
        <f ca="1">+IFERROR(INDEX('Hoja de Trabajo para listado'!$A$155:$Z$1048576,MATCH($A707,'Hoja de Trabajo para listado'!$A$155:$A$1048576,0),MATCH((CUADRO!G$5&amp;$E707),'Hoja de Trabajo para listado'!$A$151:$Z$151,0)),0)+IFERROR(INDEX('Hoja de Trabajo para listado'!$AB$155:$BA$1048576,MATCH($A707,'Hoja de Trabajo para listado'!$AB$155:$AB$1048576,0),MATCH((CUADRO!G$5&amp;$E707),'Hoja de Trabajo para listado'!$AB$151:$BA$151,0)),0)+IFERROR(INDEX('Hoja de Trabajo para listado'!$BC$155:$CB$1048576,MATCH($A707,'Hoja de Trabajo para listado'!$BC$155:$BC$1048576,0),MATCH((CUADRO!G$5&amp;$E707),'Hoja de Trabajo para listado'!$BC$151:$CB$151,0)),0)+IFERROR(INDEX('Hoja de Trabajo para listado'!$DE$153:$DG$274,MATCH($A707,'Hoja de Trabajo para listado'!$DE$153:$DE$1048576,0),MATCH((CUADRO!G$5&amp;$E707),'Hoja de Trabajo para listado'!$DE$151:$DG$151,0)),0)+IFERROR(INDEX('Hoja de Trabajo para listado'!$CD$155:$DC$1048576,MATCH($A707,'Hoja de Trabajo para listado'!$CD$155:$CD$1048576,0),MATCH((CUADRO!G$5&amp;$E707),'Hoja de Trabajo para listado'!$CD$151:$DC$151,0)),0)</f>
        <v>0</v>
      </c>
      <c r="H707" s="243">
        <f ca="1">+IFERROR(INDEX('Hoja de Trabajo para listado'!$A$155:$Z$1048576,MATCH($A707,'Hoja de Trabajo para listado'!$A$155:$A$1048576,0),MATCH((CUADRO!H$5&amp;$E707),'Hoja de Trabajo para listado'!$A$151:$Z$151,0)),0)+IFERROR(INDEX('Hoja de Trabajo para listado'!$AB$155:$BA$1048576,MATCH($A707,'Hoja de Trabajo para listado'!$AB$155:$AB$1048576,0),MATCH((CUADRO!H$5&amp;$E707),'Hoja de Trabajo para listado'!$AB$151:$BA$151,0)),0)+IFERROR(INDEX('Hoja de Trabajo para listado'!$BC$155:$CB$1048576,MATCH($A707,'Hoja de Trabajo para listado'!$BC$155:$BC$1048576,0),MATCH((CUADRO!H$5&amp;$E707),'Hoja de Trabajo para listado'!$BC$151:$CB$151,0)),0)+IFERROR(INDEX('Hoja de Trabajo para listado'!$DE$153:$DG$274,MATCH($A707,'Hoja de Trabajo para listado'!$DE$153:$DE$1048576,0),MATCH((CUADRO!H$5&amp;$E707),'Hoja de Trabajo para listado'!$DE$151:$DG$151,0)),0)+IFERROR(INDEX('Hoja de Trabajo para listado'!$CD$155:$DC$1048576,MATCH($A707,'Hoja de Trabajo para listado'!$CD$155:$CD$1048576,0),MATCH((CUADRO!H$5&amp;$E707),'Hoja de Trabajo para listado'!$CD$151:$DC$151,0)),0)</f>
        <v>0</v>
      </c>
      <c r="I707" s="243">
        <f ca="1">+IFERROR(INDEX('Hoja de Trabajo para listado'!$A$155:$Z$1048576,MATCH($A707,'Hoja de Trabajo para listado'!$A$155:$A$1048576,0),MATCH((CUADRO!I$5&amp;$E707),'Hoja de Trabajo para listado'!$A$151:$Z$151,0)),0)+IFERROR(INDEX('Hoja de Trabajo para listado'!$AB$155:$BA$1048576,MATCH($A707,'Hoja de Trabajo para listado'!$AB$155:$AB$1048576,0),MATCH((CUADRO!I$5&amp;$E707),'Hoja de Trabajo para listado'!$AB$151:$BA$151,0)),0)+IFERROR(INDEX('Hoja de Trabajo para listado'!$BC$155:$CB$1048576,MATCH($A707,'Hoja de Trabajo para listado'!$BC$155:$BC$1048576,0),MATCH((CUADRO!I$5&amp;$E707),'Hoja de Trabajo para listado'!$BC$151:$CB$151,0)),0)+IFERROR(INDEX('Hoja de Trabajo para listado'!$DE$153:$DG$274,MATCH($A707,'Hoja de Trabajo para listado'!$DE$153:$DE$1048576,0),MATCH((CUADRO!I$5&amp;$E707),'Hoja de Trabajo para listado'!$DE$151:$DG$151,0)),0)+IFERROR(INDEX('Hoja de Trabajo para listado'!$CD$155:$DC$1048576,MATCH($A707,'Hoja de Trabajo para listado'!$CD$155:$CD$1048576,0),MATCH((CUADRO!I$5&amp;$E707),'Hoja de Trabajo para listado'!$CD$151:$DC$151,0)),0)</f>
        <v>0</v>
      </c>
      <c r="J707" s="243">
        <f ca="1">+IFERROR(INDEX('Hoja de Trabajo para listado'!$A$155:$Z$1048576,MATCH($A707,'Hoja de Trabajo para listado'!$A$155:$A$1048576,0),MATCH((CUADRO!J$5&amp;$E707),'Hoja de Trabajo para listado'!$A$151:$Z$151,0)),0)+IFERROR(INDEX('Hoja de Trabajo para listado'!$AB$155:$BA$1048576,MATCH($A707,'Hoja de Trabajo para listado'!$AB$155:$AB$1048576,0),MATCH((CUADRO!J$5&amp;$E707),'Hoja de Trabajo para listado'!$AB$151:$BA$151,0)),0)+IFERROR(INDEX('Hoja de Trabajo para listado'!$BC$155:$CB$1048576,MATCH($A707,'Hoja de Trabajo para listado'!$BC$155:$BC$1048576,0),MATCH((CUADRO!J$5&amp;$E707),'Hoja de Trabajo para listado'!$BC$151:$CB$151,0)),0)+IFERROR(INDEX('Hoja de Trabajo para listado'!$DE$153:$DG$274,MATCH($A707,'Hoja de Trabajo para listado'!$DE$153:$DE$1048576,0),MATCH((CUADRO!J$5&amp;$E707),'Hoja de Trabajo para listado'!$DE$151:$DG$151,0)),0)+IFERROR(INDEX('Hoja de Trabajo para listado'!$CD$155:$DC$1048576,MATCH($A707,'Hoja de Trabajo para listado'!$CD$155:$CD$1048576,0),MATCH((CUADRO!J$5&amp;$E707),'Hoja de Trabajo para listado'!$CD$151:$DC$151,0)),0)</f>
        <v>0</v>
      </c>
      <c r="K707" s="243">
        <f ca="1">+IFERROR(INDEX('Hoja de Trabajo para listado'!$A$155:$Z$1048576,MATCH($A707,'Hoja de Trabajo para listado'!$A$155:$A$1048576,0),MATCH((CUADRO!K$5&amp;$E707),'Hoja de Trabajo para listado'!$A$151:$Z$151,0)),0)+IFERROR(INDEX('Hoja de Trabajo para listado'!$AB$155:$BA$1048576,MATCH($A707,'Hoja de Trabajo para listado'!$AB$155:$AB$1048576,0),MATCH((CUADRO!K$5&amp;$E707),'Hoja de Trabajo para listado'!$AB$151:$BA$151,0)),0)+IFERROR(INDEX('Hoja de Trabajo para listado'!$BC$155:$CB$1048576,MATCH($A707,'Hoja de Trabajo para listado'!$BC$155:$BC$1048576,0),MATCH((CUADRO!K$5&amp;$E707),'Hoja de Trabajo para listado'!$BC$151:$CB$151,0)),0)+IFERROR(INDEX('Hoja de Trabajo para listado'!$DE$153:$DG$274,MATCH($A707,'Hoja de Trabajo para listado'!$DE$153:$DE$1048576,0),MATCH((CUADRO!K$5&amp;$E707),'Hoja de Trabajo para listado'!$DE$151:$DG$151,0)),0)+IFERROR(INDEX('Hoja de Trabajo para listado'!$CD$155:$DC$1048576,MATCH($A707,'Hoja de Trabajo para listado'!$CD$155:$CD$1048576,0),MATCH((CUADRO!K$5&amp;$E707),'Hoja de Trabajo para listado'!$CD$151:$DC$151,0)),0)</f>
        <v>0</v>
      </c>
      <c r="L707" s="243">
        <f ca="1">+IFERROR(INDEX('Hoja de Trabajo para listado'!$A$155:$Z$1048576,MATCH($A707,'Hoja de Trabajo para listado'!$A$155:$A$1048576,0),MATCH((CUADRO!L$5&amp;$E707),'Hoja de Trabajo para listado'!$A$151:$Z$151,0)),0)+IFERROR(INDEX('Hoja de Trabajo para listado'!$AB$155:$BA$1048576,MATCH($A707,'Hoja de Trabajo para listado'!$AB$155:$AB$1048576,0),MATCH((CUADRO!L$5&amp;$E707),'Hoja de Trabajo para listado'!$AB$151:$BA$151,0)),0)+IFERROR(INDEX('Hoja de Trabajo para listado'!$BC$155:$CB$1048576,MATCH($A707,'Hoja de Trabajo para listado'!$BC$155:$BC$1048576,0),MATCH((CUADRO!L$5&amp;$E707),'Hoja de Trabajo para listado'!$BC$151:$CB$151,0)),0)+IFERROR(INDEX('Hoja de Trabajo para listado'!$DE$153:$DG$274,MATCH($A707,'Hoja de Trabajo para listado'!$DE$153:$DE$1048576,0),MATCH((CUADRO!L$5&amp;$E707),'Hoja de Trabajo para listado'!$DE$151:$DG$151,0)),0)+IFERROR(INDEX('Hoja de Trabajo para listado'!$CD$155:$DC$1048576,MATCH($A707,'Hoja de Trabajo para listado'!$CD$155:$CD$1048576,0),MATCH((CUADRO!L$5&amp;$E707),'Hoja de Trabajo para listado'!$CD$151:$DC$151,0)),0)</f>
        <v>0</v>
      </c>
      <c r="M707" s="243">
        <f ca="1">+IFERROR(INDEX('Hoja de Trabajo para listado'!$A$155:$Z$1048576,MATCH($A707,'Hoja de Trabajo para listado'!$A$155:$A$1048576,0),MATCH((CUADRO!M$5&amp;$E707),'Hoja de Trabajo para listado'!$A$151:$Z$151,0)),0)+IFERROR(INDEX('Hoja de Trabajo para listado'!$AB$155:$BA$1048576,MATCH($A707,'Hoja de Trabajo para listado'!$AB$155:$AB$1048576,0),MATCH((CUADRO!M$5&amp;$E707),'Hoja de Trabajo para listado'!$AB$151:$BA$151,0)),0)+IFERROR(INDEX('Hoja de Trabajo para listado'!$BC$155:$CB$1048576,MATCH($A707,'Hoja de Trabajo para listado'!$BC$155:$BC$1048576,0),MATCH((CUADRO!M$5&amp;$E707),'Hoja de Trabajo para listado'!$BC$151:$CB$151,0)),0)+IFERROR(INDEX('Hoja de Trabajo para listado'!$DE$153:$DG$274,MATCH($A707,'Hoja de Trabajo para listado'!$DE$153:$DE$1048576,0),MATCH((CUADRO!M$5&amp;$E707),'Hoja de Trabajo para listado'!$DE$151:$DG$151,0)),0)+IFERROR(INDEX('Hoja de Trabajo para listado'!$CD$155:$DC$1048576,MATCH($A707,'Hoja de Trabajo para listado'!$CD$155:$CD$1048576,0),MATCH((CUADRO!M$5&amp;$E707),'Hoja de Trabajo para listado'!$CD$151:$DC$151,0)),0)</f>
        <v>0</v>
      </c>
      <c r="N707" s="243">
        <f ca="1">+IFERROR(INDEX('Hoja de Trabajo para listado'!$A$155:$Z$1048576,MATCH($A707,'Hoja de Trabajo para listado'!$A$155:$A$1048576,0),MATCH((CUADRO!N$5&amp;$E707),'Hoja de Trabajo para listado'!$A$151:$Z$151,0)),0)+IFERROR(INDEX('Hoja de Trabajo para listado'!$AB$155:$BA$1048576,MATCH($A707,'Hoja de Trabajo para listado'!$AB$155:$AB$1048576,0),MATCH((CUADRO!N$5&amp;$E707),'Hoja de Trabajo para listado'!$AB$151:$BA$151,0)),0)+IFERROR(INDEX('Hoja de Trabajo para listado'!$BC$155:$CB$1048576,MATCH($A707,'Hoja de Trabajo para listado'!$BC$155:$BC$1048576,0),MATCH((CUADRO!N$5&amp;$E707),'Hoja de Trabajo para listado'!$BC$151:$CB$151,0)),0)+IFERROR(INDEX('Hoja de Trabajo para listado'!$DE$153:$DG$274,MATCH($A707,'Hoja de Trabajo para listado'!$DE$153:$DE$1048576,0),MATCH((CUADRO!N$5&amp;$E707),'Hoja de Trabajo para listado'!$DE$151:$DG$151,0)),0)+IFERROR(INDEX('Hoja de Trabajo para listado'!$CD$155:$DC$1048576,MATCH($A707,'Hoja de Trabajo para listado'!$CD$155:$CD$1048576,0),MATCH((CUADRO!N$5&amp;$E707),'Hoja de Trabajo para listado'!$CD$151:$DC$151,0)),0)</f>
        <v>0</v>
      </c>
      <c r="O707" s="243">
        <f ca="1">+IFERROR(INDEX('Hoja de Trabajo para listado'!$A$155:$Z$1048576,MATCH($A707,'Hoja de Trabajo para listado'!$A$155:$A$1048576,0),MATCH((CUADRO!O$5&amp;$E707),'Hoja de Trabajo para listado'!$A$151:$Z$151,0)),0)+IFERROR(INDEX('Hoja de Trabajo para listado'!$AB$155:$BA$1048576,MATCH($A707,'Hoja de Trabajo para listado'!$AB$155:$AB$1048576,0),MATCH((CUADRO!O$5&amp;$E707),'Hoja de Trabajo para listado'!$AB$151:$BA$151,0)),0)+IFERROR(INDEX('Hoja de Trabajo para listado'!$BC$155:$CB$1048576,MATCH($A707,'Hoja de Trabajo para listado'!$BC$155:$BC$1048576,0),MATCH((CUADRO!O$5&amp;$E707),'Hoja de Trabajo para listado'!$BC$151:$CB$151,0)),0)+IFERROR(INDEX('Hoja de Trabajo para listado'!$DE$153:$DG$274,MATCH($A707,'Hoja de Trabajo para listado'!$DE$153:$DE$1048576,0),MATCH((CUADRO!O$5&amp;$E707),'Hoja de Trabajo para listado'!$DE$151:$DG$151,0)),0)+IFERROR(INDEX('Hoja de Trabajo para listado'!$CD$155:$DC$1048576,MATCH($A707,'Hoja de Trabajo para listado'!$CD$155:$CD$1048576,0),MATCH((CUADRO!O$5&amp;$E707),'Hoja de Trabajo para listado'!$CD$151:$DC$151,0)),0)</f>
        <v>0</v>
      </c>
      <c r="P707" s="243">
        <f ca="1">+IFERROR(INDEX('Hoja de Trabajo para listado'!$A$155:$Z$1048576,MATCH($A707,'Hoja de Trabajo para listado'!$A$155:$A$1048576,0),MATCH((CUADRO!P$5&amp;$E707),'Hoja de Trabajo para listado'!$A$151:$Z$151,0)),0)+IFERROR(INDEX('Hoja de Trabajo para listado'!$AB$155:$BA$1048576,MATCH($A707,'Hoja de Trabajo para listado'!$AB$155:$AB$1048576,0),MATCH((CUADRO!P$5&amp;$E707),'Hoja de Trabajo para listado'!$AB$151:$BA$151,0)),0)+IFERROR(INDEX('Hoja de Trabajo para listado'!$BC$155:$CB$1048576,MATCH($A707,'Hoja de Trabajo para listado'!$BC$155:$BC$1048576,0),MATCH((CUADRO!P$5&amp;$E707),'Hoja de Trabajo para listado'!$BC$151:$CB$151,0)),0)+IFERROR(INDEX('Hoja de Trabajo para listado'!$DE$153:$DG$274,MATCH($A707,'Hoja de Trabajo para listado'!$DE$153:$DE$1048576,0),MATCH((CUADRO!P$5&amp;$E707),'Hoja de Trabajo para listado'!$DE$151:$DG$151,0)),0)+IFERROR(INDEX('Hoja de Trabajo para listado'!$CD$155:$DC$1048576,MATCH($A707,'Hoja de Trabajo para listado'!$CD$155:$CD$1048576,0),MATCH((CUADRO!P$5&amp;$E707),'Hoja de Trabajo para listado'!$CD$151:$DC$151,0)),0)</f>
        <v>0</v>
      </c>
      <c r="Q707" s="243">
        <f ca="1">+IFERROR(INDEX('Hoja de Trabajo para listado'!$A$155:$Z$1048576,MATCH($A707,'Hoja de Trabajo para listado'!$A$155:$A$1048576,0),MATCH((CUADRO!Q$5&amp;$E707),'Hoja de Trabajo para listado'!$A$151:$Z$151,0)),0)+IFERROR(INDEX('Hoja de Trabajo para listado'!$AB$155:$BA$1048576,MATCH($A707,'Hoja de Trabajo para listado'!$AB$155:$AB$1048576,0),MATCH((CUADRO!Q$5&amp;$E707),'Hoja de Trabajo para listado'!$AB$151:$BA$151,0)),0)+IFERROR(INDEX('Hoja de Trabajo para listado'!$BC$155:$CB$1048576,MATCH($A707,'Hoja de Trabajo para listado'!$BC$155:$BC$1048576,0),MATCH((CUADRO!Q$5&amp;$E707),'Hoja de Trabajo para listado'!$BC$151:$CB$151,0)),0)+IFERROR(INDEX('Hoja de Trabajo para listado'!$DE$153:$DG$274,MATCH($A707,'Hoja de Trabajo para listado'!$DE$153:$DE$1048576,0),MATCH((CUADRO!Q$5&amp;$E707),'Hoja de Trabajo para listado'!$DE$151:$DG$151,0)),0)+IFERROR(INDEX('Hoja de Trabajo para listado'!$CD$155:$DC$1048576,MATCH($A707,'Hoja de Trabajo para listado'!$CD$155:$CD$1048576,0),MATCH((CUADRO!Q$5&amp;$E707),'Hoja de Trabajo para listado'!$CD$151:$DC$151,0)),0)</f>
        <v>0</v>
      </c>
      <c r="R707" s="243">
        <f t="shared" ca="1" si="23"/>
        <v>0</v>
      </c>
      <c r="S707" s="249">
        <f ca="1">+R706+R707</f>
        <v>0</v>
      </c>
      <c r="T707" s="243">
        <f ca="1">+S707</f>
        <v>0</v>
      </c>
      <c r="U707" s="242">
        <f t="shared" si="24"/>
        <v>2</v>
      </c>
      <c r="V707" s="333" t="str">
        <f>+VLOOKUP(A707,bd_lista!$A$3:$E$590,5,FALSE)</f>
        <v>Gobiernos Autonomos Municipales</v>
      </c>
      <c r="W707" s="384"/>
      <c r="X707" s="242">
        <f>+VLOOKUP(A707,[3]Sheet1!$A$13:$D$744,4,FALSE)</f>
        <v>0</v>
      </c>
      <c r="Y707" s="242" t="e">
        <f>+VLOOKUP(X707,bd_lista!$A$3:$C$590,3,FALSE)</f>
        <v>#N/A</v>
      </c>
      <c r="Z707" s="292"/>
      <c r="AA707" s="293"/>
    </row>
    <row r="708" spans="1:27" customFormat="1" ht="27" hidden="1" customHeight="1">
      <c r="A708" s="32">
        <v>1320</v>
      </c>
      <c r="B708" s="388">
        <f>+A708</f>
        <v>1320</v>
      </c>
      <c r="C708" s="247" t="str">
        <f>+VLOOKUP(A708,bd_lista!$A$3:$C$590,3,FALSE)</f>
        <v>Gobierno Autónomo Municipal de Tarata</v>
      </c>
      <c r="D708" s="385" t="str">
        <f>+C708</f>
        <v>Gobierno Autónomo Municipal de Tarata</v>
      </c>
      <c r="E708" s="242" t="s">
        <v>1304</v>
      </c>
      <c r="F708" s="243">
        <f ca="1">+IFERROR(INDEX('Hoja de Trabajo para listado'!$A$155:$Z$1048576,MATCH($A708,'Hoja de Trabajo para listado'!$A$155:$A$1048576,0),MATCH((CUADRO!F$5&amp;$E708),'Hoja de Trabajo para listado'!$A$151:$Z$151,0)),0)+IFERROR(INDEX('Hoja de Trabajo para listado'!$AB$155:$BA$1048576,MATCH($A708,'Hoja de Trabajo para listado'!$AB$155:$AB$1048576,0),MATCH((CUADRO!F$5&amp;$E708),'Hoja de Trabajo para listado'!$AB$151:$BA$151,0)),0)+IFERROR(INDEX('Hoja de Trabajo para listado'!$BC$155:$CB$1048576,MATCH($A708,'Hoja de Trabajo para listado'!$BC$155:$BC$1048576,0),MATCH((CUADRO!F$5&amp;$E708),'Hoja de Trabajo para listado'!$BC$151:$CB$151,0)),0)+IFERROR(INDEX('Hoja de Trabajo para listado'!$DE$153:$DG$274,MATCH($A708,'Hoja de Trabajo para listado'!$DE$153:$DE$1048576,0),MATCH((CUADRO!F$5&amp;$E708),'Hoja de Trabajo para listado'!$DE$151:$DG$151,0)),0)+IFERROR(INDEX('Hoja de Trabajo para listado'!$CD$155:$DC$1048576,MATCH($A708,'Hoja de Trabajo para listado'!$CD$155:$CD$1048576,0),MATCH((CUADRO!F$5&amp;$E708),'Hoja de Trabajo para listado'!$CD$151:$DC$151,0)),0)</f>
        <v>0</v>
      </c>
      <c r="G708" s="243">
        <f ca="1">+IFERROR(INDEX('Hoja de Trabajo para listado'!$A$155:$Z$1048576,MATCH($A708,'Hoja de Trabajo para listado'!$A$155:$A$1048576,0),MATCH((CUADRO!G$5&amp;$E708),'Hoja de Trabajo para listado'!$A$151:$Z$151,0)),0)+IFERROR(INDEX('Hoja de Trabajo para listado'!$AB$155:$BA$1048576,MATCH($A708,'Hoja de Trabajo para listado'!$AB$155:$AB$1048576,0),MATCH((CUADRO!G$5&amp;$E708),'Hoja de Trabajo para listado'!$AB$151:$BA$151,0)),0)+IFERROR(INDEX('Hoja de Trabajo para listado'!$BC$155:$CB$1048576,MATCH($A708,'Hoja de Trabajo para listado'!$BC$155:$BC$1048576,0),MATCH((CUADRO!G$5&amp;$E708),'Hoja de Trabajo para listado'!$BC$151:$CB$151,0)),0)+IFERROR(INDEX('Hoja de Trabajo para listado'!$DE$153:$DG$274,MATCH($A708,'Hoja de Trabajo para listado'!$DE$153:$DE$1048576,0),MATCH((CUADRO!G$5&amp;$E708),'Hoja de Trabajo para listado'!$DE$151:$DG$151,0)),0)+IFERROR(INDEX('Hoja de Trabajo para listado'!$CD$155:$DC$1048576,MATCH($A708,'Hoja de Trabajo para listado'!$CD$155:$CD$1048576,0),MATCH((CUADRO!G$5&amp;$E708),'Hoja de Trabajo para listado'!$CD$151:$DC$151,0)),0)</f>
        <v>0</v>
      </c>
      <c r="H708" s="243">
        <f ca="1">+IFERROR(INDEX('Hoja de Trabajo para listado'!$A$155:$Z$1048576,MATCH($A708,'Hoja de Trabajo para listado'!$A$155:$A$1048576,0),MATCH((CUADRO!H$5&amp;$E708),'Hoja de Trabajo para listado'!$A$151:$Z$151,0)),0)+IFERROR(INDEX('Hoja de Trabajo para listado'!$AB$155:$BA$1048576,MATCH($A708,'Hoja de Trabajo para listado'!$AB$155:$AB$1048576,0),MATCH((CUADRO!H$5&amp;$E708),'Hoja de Trabajo para listado'!$AB$151:$BA$151,0)),0)+IFERROR(INDEX('Hoja de Trabajo para listado'!$BC$155:$CB$1048576,MATCH($A708,'Hoja de Trabajo para listado'!$BC$155:$BC$1048576,0),MATCH((CUADRO!H$5&amp;$E708),'Hoja de Trabajo para listado'!$BC$151:$CB$151,0)),0)+IFERROR(INDEX('Hoja de Trabajo para listado'!$DE$153:$DG$274,MATCH($A708,'Hoja de Trabajo para listado'!$DE$153:$DE$1048576,0),MATCH((CUADRO!H$5&amp;$E708),'Hoja de Trabajo para listado'!$DE$151:$DG$151,0)),0)+IFERROR(INDEX('Hoja de Trabajo para listado'!$CD$155:$DC$1048576,MATCH($A708,'Hoja de Trabajo para listado'!$CD$155:$CD$1048576,0),MATCH((CUADRO!H$5&amp;$E708),'Hoja de Trabajo para listado'!$CD$151:$DC$151,0)),0)</f>
        <v>0</v>
      </c>
      <c r="I708" s="243">
        <f ca="1">+IFERROR(INDEX('Hoja de Trabajo para listado'!$A$155:$Z$1048576,MATCH($A708,'Hoja de Trabajo para listado'!$A$155:$A$1048576,0),MATCH((CUADRO!I$5&amp;$E708),'Hoja de Trabajo para listado'!$A$151:$Z$151,0)),0)+IFERROR(INDEX('Hoja de Trabajo para listado'!$AB$155:$BA$1048576,MATCH($A708,'Hoja de Trabajo para listado'!$AB$155:$AB$1048576,0),MATCH((CUADRO!I$5&amp;$E708),'Hoja de Trabajo para listado'!$AB$151:$BA$151,0)),0)+IFERROR(INDEX('Hoja de Trabajo para listado'!$BC$155:$CB$1048576,MATCH($A708,'Hoja de Trabajo para listado'!$BC$155:$BC$1048576,0),MATCH((CUADRO!I$5&amp;$E708),'Hoja de Trabajo para listado'!$BC$151:$CB$151,0)),0)+IFERROR(INDEX('Hoja de Trabajo para listado'!$DE$153:$DG$274,MATCH($A708,'Hoja de Trabajo para listado'!$DE$153:$DE$1048576,0),MATCH((CUADRO!I$5&amp;$E708),'Hoja de Trabajo para listado'!$DE$151:$DG$151,0)),0)+IFERROR(INDEX('Hoja de Trabajo para listado'!$CD$155:$DC$1048576,MATCH($A708,'Hoja de Trabajo para listado'!$CD$155:$CD$1048576,0),MATCH((CUADRO!I$5&amp;$E708),'Hoja de Trabajo para listado'!$CD$151:$DC$151,0)),0)</f>
        <v>0</v>
      </c>
      <c r="J708" s="243">
        <f ca="1">+IFERROR(INDEX('Hoja de Trabajo para listado'!$A$155:$Z$1048576,MATCH($A708,'Hoja de Trabajo para listado'!$A$155:$A$1048576,0),MATCH((CUADRO!J$5&amp;$E708),'Hoja de Trabajo para listado'!$A$151:$Z$151,0)),0)+IFERROR(INDEX('Hoja de Trabajo para listado'!$AB$155:$BA$1048576,MATCH($A708,'Hoja de Trabajo para listado'!$AB$155:$AB$1048576,0),MATCH((CUADRO!J$5&amp;$E708),'Hoja de Trabajo para listado'!$AB$151:$BA$151,0)),0)+IFERROR(INDEX('Hoja de Trabajo para listado'!$BC$155:$CB$1048576,MATCH($A708,'Hoja de Trabajo para listado'!$BC$155:$BC$1048576,0),MATCH((CUADRO!J$5&amp;$E708),'Hoja de Trabajo para listado'!$BC$151:$CB$151,0)),0)+IFERROR(INDEX('Hoja de Trabajo para listado'!$DE$153:$DG$274,MATCH($A708,'Hoja de Trabajo para listado'!$DE$153:$DE$1048576,0),MATCH((CUADRO!J$5&amp;$E708),'Hoja de Trabajo para listado'!$DE$151:$DG$151,0)),0)+IFERROR(INDEX('Hoja de Trabajo para listado'!$CD$155:$DC$1048576,MATCH($A708,'Hoja de Trabajo para listado'!$CD$155:$CD$1048576,0),MATCH((CUADRO!J$5&amp;$E708),'Hoja de Trabajo para listado'!$CD$151:$DC$151,0)),0)</f>
        <v>0</v>
      </c>
      <c r="K708" s="243">
        <f ca="1">+IFERROR(INDEX('Hoja de Trabajo para listado'!$A$155:$Z$1048576,MATCH($A708,'Hoja de Trabajo para listado'!$A$155:$A$1048576,0),MATCH((CUADRO!K$5&amp;$E708),'Hoja de Trabajo para listado'!$A$151:$Z$151,0)),0)+IFERROR(INDEX('Hoja de Trabajo para listado'!$AB$155:$BA$1048576,MATCH($A708,'Hoja de Trabajo para listado'!$AB$155:$AB$1048576,0),MATCH((CUADRO!K$5&amp;$E708),'Hoja de Trabajo para listado'!$AB$151:$BA$151,0)),0)+IFERROR(INDEX('Hoja de Trabajo para listado'!$BC$155:$CB$1048576,MATCH($A708,'Hoja de Trabajo para listado'!$BC$155:$BC$1048576,0),MATCH((CUADRO!K$5&amp;$E708),'Hoja de Trabajo para listado'!$BC$151:$CB$151,0)),0)+IFERROR(INDEX('Hoja de Trabajo para listado'!$DE$153:$DG$274,MATCH($A708,'Hoja de Trabajo para listado'!$DE$153:$DE$1048576,0),MATCH((CUADRO!K$5&amp;$E708),'Hoja de Trabajo para listado'!$DE$151:$DG$151,0)),0)+IFERROR(INDEX('Hoja de Trabajo para listado'!$CD$155:$DC$1048576,MATCH($A708,'Hoja de Trabajo para listado'!$CD$155:$CD$1048576,0),MATCH((CUADRO!K$5&amp;$E708),'Hoja de Trabajo para listado'!$CD$151:$DC$151,0)),0)</f>
        <v>0</v>
      </c>
      <c r="L708" s="243">
        <f ca="1">+IFERROR(INDEX('Hoja de Trabajo para listado'!$A$155:$Z$1048576,MATCH($A708,'Hoja de Trabajo para listado'!$A$155:$A$1048576,0),MATCH((CUADRO!L$5&amp;$E708),'Hoja de Trabajo para listado'!$A$151:$Z$151,0)),0)+IFERROR(INDEX('Hoja de Trabajo para listado'!$AB$155:$BA$1048576,MATCH($A708,'Hoja de Trabajo para listado'!$AB$155:$AB$1048576,0),MATCH((CUADRO!L$5&amp;$E708),'Hoja de Trabajo para listado'!$AB$151:$BA$151,0)),0)+IFERROR(INDEX('Hoja de Trabajo para listado'!$BC$155:$CB$1048576,MATCH($A708,'Hoja de Trabajo para listado'!$BC$155:$BC$1048576,0),MATCH((CUADRO!L$5&amp;$E708),'Hoja de Trabajo para listado'!$BC$151:$CB$151,0)),0)+IFERROR(INDEX('Hoja de Trabajo para listado'!$DE$153:$DG$274,MATCH($A708,'Hoja de Trabajo para listado'!$DE$153:$DE$1048576,0),MATCH((CUADRO!L$5&amp;$E708),'Hoja de Trabajo para listado'!$DE$151:$DG$151,0)),0)+IFERROR(INDEX('Hoja de Trabajo para listado'!$CD$155:$DC$1048576,MATCH($A708,'Hoja de Trabajo para listado'!$CD$155:$CD$1048576,0),MATCH((CUADRO!L$5&amp;$E708),'Hoja de Trabajo para listado'!$CD$151:$DC$151,0)),0)</f>
        <v>0</v>
      </c>
      <c r="M708" s="243">
        <f ca="1">+IFERROR(INDEX('Hoja de Trabajo para listado'!$A$155:$Z$1048576,MATCH($A708,'Hoja de Trabajo para listado'!$A$155:$A$1048576,0),MATCH((CUADRO!M$5&amp;$E708),'Hoja de Trabajo para listado'!$A$151:$Z$151,0)),0)+IFERROR(INDEX('Hoja de Trabajo para listado'!$AB$155:$BA$1048576,MATCH($A708,'Hoja de Trabajo para listado'!$AB$155:$AB$1048576,0),MATCH((CUADRO!M$5&amp;$E708),'Hoja de Trabajo para listado'!$AB$151:$BA$151,0)),0)+IFERROR(INDEX('Hoja de Trabajo para listado'!$BC$155:$CB$1048576,MATCH($A708,'Hoja de Trabajo para listado'!$BC$155:$BC$1048576,0),MATCH((CUADRO!M$5&amp;$E708),'Hoja de Trabajo para listado'!$BC$151:$CB$151,0)),0)+IFERROR(INDEX('Hoja de Trabajo para listado'!$DE$153:$DG$274,MATCH($A708,'Hoja de Trabajo para listado'!$DE$153:$DE$1048576,0),MATCH((CUADRO!M$5&amp;$E708),'Hoja de Trabajo para listado'!$DE$151:$DG$151,0)),0)+IFERROR(INDEX('Hoja de Trabajo para listado'!$CD$155:$DC$1048576,MATCH($A708,'Hoja de Trabajo para listado'!$CD$155:$CD$1048576,0),MATCH((CUADRO!M$5&amp;$E708),'Hoja de Trabajo para listado'!$CD$151:$DC$151,0)),0)</f>
        <v>0</v>
      </c>
      <c r="N708" s="243">
        <f ca="1">+IFERROR(INDEX('Hoja de Trabajo para listado'!$A$155:$Z$1048576,MATCH($A708,'Hoja de Trabajo para listado'!$A$155:$A$1048576,0),MATCH((CUADRO!N$5&amp;$E708),'Hoja de Trabajo para listado'!$A$151:$Z$151,0)),0)+IFERROR(INDEX('Hoja de Trabajo para listado'!$AB$155:$BA$1048576,MATCH($A708,'Hoja de Trabajo para listado'!$AB$155:$AB$1048576,0),MATCH((CUADRO!N$5&amp;$E708),'Hoja de Trabajo para listado'!$AB$151:$BA$151,0)),0)+IFERROR(INDEX('Hoja de Trabajo para listado'!$BC$155:$CB$1048576,MATCH($A708,'Hoja de Trabajo para listado'!$BC$155:$BC$1048576,0),MATCH((CUADRO!N$5&amp;$E708),'Hoja de Trabajo para listado'!$BC$151:$CB$151,0)),0)+IFERROR(INDEX('Hoja de Trabajo para listado'!$DE$153:$DG$274,MATCH($A708,'Hoja de Trabajo para listado'!$DE$153:$DE$1048576,0),MATCH((CUADRO!N$5&amp;$E708),'Hoja de Trabajo para listado'!$DE$151:$DG$151,0)),0)+IFERROR(INDEX('Hoja de Trabajo para listado'!$CD$155:$DC$1048576,MATCH($A708,'Hoja de Trabajo para listado'!$CD$155:$CD$1048576,0),MATCH((CUADRO!N$5&amp;$E708),'Hoja de Trabajo para listado'!$CD$151:$DC$151,0)),0)</f>
        <v>0</v>
      </c>
      <c r="O708" s="243">
        <f ca="1">+IFERROR(INDEX('Hoja de Trabajo para listado'!$A$155:$Z$1048576,MATCH($A708,'Hoja de Trabajo para listado'!$A$155:$A$1048576,0),MATCH((CUADRO!O$5&amp;$E708),'Hoja de Trabajo para listado'!$A$151:$Z$151,0)),0)+IFERROR(INDEX('Hoja de Trabajo para listado'!$AB$155:$BA$1048576,MATCH($A708,'Hoja de Trabajo para listado'!$AB$155:$AB$1048576,0),MATCH((CUADRO!O$5&amp;$E708),'Hoja de Trabajo para listado'!$AB$151:$BA$151,0)),0)+IFERROR(INDEX('Hoja de Trabajo para listado'!$BC$155:$CB$1048576,MATCH($A708,'Hoja de Trabajo para listado'!$BC$155:$BC$1048576,0),MATCH((CUADRO!O$5&amp;$E708),'Hoja de Trabajo para listado'!$BC$151:$CB$151,0)),0)+IFERROR(INDEX('Hoja de Trabajo para listado'!$DE$153:$DG$274,MATCH($A708,'Hoja de Trabajo para listado'!$DE$153:$DE$1048576,0),MATCH((CUADRO!O$5&amp;$E708),'Hoja de Trabajo para listado'!$DE$151:$DG$151,0)),0)+IFERROR(INDEX('Hoja de Trabajo para listado'!$CD$155:$DC$1048576,MATCH($A708,'Hoja de Trabajo para listado'!$CD$155:$CD$1048576,0),MATCH((CUADRO!O$5&amp;$E708),'Hoja de Trabajo para listado'!$CD$151:$DC$151,0)),0)</f>
        <v>0</v>
      </c>
      <c r="P708" s="243">
        <f ca="1">+IFERROR(INDEX('Hoja de Trabajo para listado'!$A$155:$Z$1048576,MATCH($A708,'Hoja de Trabajo para listado'!$A$155:$A$1048576,0),MATCH((CUADRO!P$5&amp;$E708),'Hoja de Trabajo para listado'!$A$151:$Z$151,0)),0)+IFERROR(INDEX('Hoja de Trabajo para listado'!$AB$155:$BA$1048576,MATCH($A708,'Hoja de Trabajo para listado'!$AB$155:$AB$1048576,0),MATCH((CUADRO!P$5&amp;$E708),'Hoja de Trabajo para listado'!$AB$151:$BA$151,0)),0)+IFERROR(INDEX('Hoja de Trabajo para listado'!$BC$155:$CB$1048576,MATCH($A708,'Hoja de Trabajo para listado'!$BC$155:$BC$1048576,0),MATCH((CUADRO!P$5&amp;$E708),'Hoja de Trabajo para listado'!$BC$151:$CB$151,0)),0)+IFERROR(INDEX('Hoja de Trabajo para listado'!$DE$153:$DG$274,MATCH($A708,'Hoja de Trabajo para listado'!$DE$153:$DE$1048576,0),MATCH((CUADRO!P$5&amp;$E708),'Hoja de Trabajo para listado'!$DE$151:$DG$151,0)),0)+IFERROR(INDEX('Hoja de Trabajo para listado'!$CD$155:$DC$1048576,MATCH($A708,'Hoja de Trabajo para listado'!$CD$155:$CD$1048576,0),MATCH((CUADRO!P$5&amp;$E708),'Hoja de Trabajo para listado'!$CD$151:$DC$151,0)),0)</f>
        <v>0</v>
      </c>
      <c r="Q708" s="243">
        <f ca="1">+IFERROR(INDEX('Hoja de Trabajo para listado'!$A$155:$Z$1048576,MATCH($A708,'Hoja de Trabajo para listado'!$A$155:$A$1048576,0),MATCH((CUADRO!Q$5&amp;$E708),'Hoja de Trabajo para listado'!$A$151:$Z$151,0)),0)+IFERROR(INDEX('Hoja de Trabajo para listado'!$AB$155:$BA$1048576,MATCH($A708,'Hoja de Trabajo para listado'!$AB$155:$AB$1048576,0),MATCH((CUADRO!Q$5&amp;$E708),'Hoja de Trabajo para listado'!$AB$151:$BA$151,0)),0)+IFERROR(INDEX('Hoja de Trabajo para listado'!$BC$155:$CB$1048576,MATCH($A708,'Hoja de Trabajo para listado'!$BC$155:$BC$1048576,0),MATCH((CUADRO!Q$5&amp;$E708),'Hoja de Trabajo para listado'!$BC$151:$CB$151,0)),0)+IFERROR(INDEX('Hoja de Trabajo para listado'!$DE$153:$DG$274,MATCH($A708,'Hoja de Trabajo para listado'!$DE$153:$DE$1048576,0),MATCH((CUADRO!Q$5&amp;$E708),'Hoja de Trabajo para listado'!$DE$151:$DG$151,0)),0)+IFERROR(INDEX('Hoja de Trabajo para listado'!$CD$155:$DC$1048576,MATCH($A708,'Hoja de Trabajo para listado'!$CD$155:$CD$1048576,0),MATCH((CUADRO!Q$5&amp;$E708),'Hoja de Trabajo para listado'!$CD$151:$DC$151,0)),0)</f>
        <v>0</v>
      </c>
      <c r="R708" s="243">
        <f t="shared" ca="1" si="23"/>
        <v>0</v>
      </c>
      <c r="S708" s="249"/>
      <c r="T708" s="243">
        <f ca="1">+T709</f>
        <v>0</v>
      </c>
      <c r="U708" s="242">
        <f t="shared" si="24"/>
        <v>1</v>
      </c>
      <c r="V708" s="333" t="str">
        <f>+VLOOKUP(A708,bd_lista!$A$3:$E$590,5,FALSE)</f>
        <v>Gobiernos Autonomos Municipales</v>
      </c>
      <c r="W708" s="383" t="str">
        <f>+V708</f>
        <v>Gobiernos Autonomos Municipales</v>
      </c>
      <c r="X708" s="242">
        <f>+VLOOKUP(A708,[3]Sheet1!$A$13:$D$744,4,FALSE)</f>
        <v>0</v>
      </c>
      <c r="Y708" s="242" t="e">
        <f>+VLOOKUP(X708,bd_lista!$A$3:$C$590,3,FALSE)</f>
        <v>#N/A</v>
      </c>
      <c r="Z708" s="294">
        <f>+X708</f>
        <v>0</v>
      </c>
      <c r="AA708" s="295" t="e">
        <f>+Y708</f>
        <v>#N/A</v>
      </c>
    </row>
    <row r="709" spans="1:27" customFormat="1" ht="27" hidden="1" customHeight="1">
      <c r="A709" s="32">
        <v>1320</v>
      </c>
      <c r="B709" s="389"/>
      <c r="C709" s="247" t="str">
        <f>+VLOOKUP(A709,bd_lista!$A$3:$C$590,3,FALSE)</f>
        <v>Gobierno Autónomo Municipal de Tarata</v>
      </c>
      <c r="D709" s="386"/>
      <c r="E709" s="244" t="s">
        <v>1305</v>
      </c>
      <c r="F709" s="243">
        <f ca="1">+IFERROR(INDEX('Hoja de Trabajo para listado'!$A$155:$Z$1048576,MATCH($A709,'Hoja de Trabajo para listado'!$A$155:$A$1048576,0),MATCH((CUADRO!F$5&amp;$E709),'Hoja de Trabajo para listado'!$A$151:$Z$151,0)),0)+IFERROR(INDEX('Hoja de Trabajo para listado'!$AB$155:$BA$1048576,MATCH($A709,'Hoja de Trabajo para listado'!$AB$155:$AB$1048576,0),MATCH((CUADRO!F$5&amp;$E709),'Hoja de Trabajo para listado'!$AB$151:$BA$151,0)),0)+IFERROR(INDEX('Hoja de Trabajo para listado'!$BC$155:$CB$1048576,MATCH($A709,'Hoja de Trabajo para listado'!$BC$155:$BC$1048576,0),MATCH((CUADRO!F$5&amp;$E709),'Hoja de Trabajo para listado'!$BC$151:$CB$151,0)),0)+IFERROR(INDEX('Hoja de Trabajo para listado'!$DE$153:$DG$274,MATCH($A709,'Hoja de Trabajo para listado'!$DE$153:$DE$1048576,0),MATCH((CUADRO!F$5&amp;$E709),'Hoja de Trabajo para listado'!$DE$151:$DG$151,0)),0)+IFERROR(INDEX('Hoja de Trabajo para listado'!$CD$155:$DC$1048576,MATCH($A709,'Hoja de Trabajo para listado'!$CD$155:$CD$1048576,0),MATCH((CUADRO!F$5&amp;$E709),'Hoja de Trabajo para listado'!$CD$151:$DC$151,0)),0)</f>
        <v>0</v>
      </c>
      <c r="G709" s="243">
        <f ca="1">+IFERROR(INDEX('Hoja de Trabajo para listado'!$A$155:$Z$1048576,MATCH($A709,'Hoja de Trabajo para listado'!$A$155:$A$1048576,0),MATCH((CUADRO!G$5&amp;$E709),'Hoja de Trabajo para listado'!$A$151:$Z$151,0)),0)+IFERROR(INDEX('Hoja de Trabajo para listado'!$AB$155:$BA$1048576,MATCH($A709,'Hoja de Trabajo para listado'!$AB$155:$AB$1048576,0),MATCH((CUADRO!G$5&amp;$E709),'Hoja de Trabajo para listado'!$AB$151:$BA$151,0)),0)+IFERROR(INDEX('Hoja de Trabajo para listado'!$BC$155:$CB$1048576,MATCH($A709,'Hoja de Trabajo para listado'!$BC$155:$BC$1048576,0),MATCH((CUADRO!G$5&amp;$E709),'Hoja de Trabajo para listado'!$BC$151:$CB$151,0)),0)+IFERROR(INDEX('Hoja de Trabajo para listado'!$DE$153:$DG$274,MATCH($A709,'Hoja de Trabajo para listado'!$DE$153:$DE$1048576,0),MATCH((CUADRO!G$5&amp;$E709),'Hoja de Trabajo para listado'!$DE$151:$DG$151,0)),0)+IFERROR(INDEX('Hoja de Trabajo para listado'!$CD$155:$DC$1048576,MATCH($A709,'Hoja de Trabajo para listado'!$CD$155:$CD$1048576,0),MATCH((CUADRO!G$5&amp;$E709),'Hoja de Trabajo para listado'!$CD$151:$DC$151,0)),0)</f>
        <v>0</v>
      </c>
      <c r="H709" s="243">
        <f ca="1">+IFERROR(INDEX('Hoja de Trabajo para listado'!$A$155:$Z$1048576,MATCH($A709,'Hoja de Trabajo para listado'!$A$155:$A$1048576,0),MATCH((CUADRO!H$5&amp;$E709),'Hoja de Trabajo para listado'!$A$151:$Z$151,0)),0)+IFERROR(INDEX('Hoja de Trabajo para listado'!$AB$155:$BA$1048576,MATCH($A709,'Hoja de Trabajo para listado'!$AB$155:$AB$1048576,0),MATCH((CUADRO!H$5&amp;$E709),'Hoja de Trabajo para listado'!$AB$151:$BA$151,0)),0)+IFERROR(INDEX('Hoja de Trabajo para listado'!$BC$155:$CB$1048576,MATCH($A709,'Hoja de Trabajo para listado'!$BC$155:$BC$1048576,0),MATCH((CUADRO!H$5&amp;$E709),'Hoja de Trabajo para listado'!$BC$151:$CB$151,0)),0)+IFERROR(INDEX('Hoja de Trabajo para listado'!$DE$153:$DG$274,MATCH($A709,'Hoja de Trabajo para listado'!$DE$153:$DE$1048576,0),MATCH((CUADRO!H$5&amp;$E709),'Hoja de Trabajo para listado'!$DE$151:$DG$151,0)),0)+IFERROR(INDEX('Hoja de Trabajo para listado'!$CD$155:$DC$1048576,MATCH($A709,'Hoja de Trabajo para listado'!$CD$155:$CD$1048576,0),MATCH((CUADRO!H$5&amp;$E709),'Hoja de Trabajo para listado'!$CD$151:$DC$151,0)),0)</f>
        <v>0</v>
      </c>
      <c r="I709" s="243">
        <f ca="1">+IFERROR(INDEX('Hoja de Trabajo para listado'!$A$155:$Z$1048576,MATCH($A709,'Hoja de Trabajo para listado'!$A$155:$A$1048576,0),MATCH((CUADRO!I$5&amp;$E709),'Hoja de Trabajo para listado'!$A$151:$Z$151,0)),0)+IFERROR(INDEX('Hoja de Trabajo para listado'!$AB$155:$BA$1048576,MATCH($A709,'Hoja de Trabajo para listado'!$AB$155:$AB$1048576,0),MATCH((CUADRO!I$5&amp;$E709),'Hoja de Trabajo para listado'!$AB$151:$BA$151,0)),0)+IFERROR(INDEX('Hoja de Trabajo para listado'!$BC$155:$CB$1048576,MATCH($A709,'Hoja de Trabajo para listado'!$BC$155:$BC$1048576,0),MATCH((CUADRO!I$5&amp;$E709),'Hoja de Trabajo para listado'!$BC$151:$CB$151,0)),0)+IFERROR(INDEX('Hoja de Trabajo para listado'!$DE$153:$DG$274,MATCH($A709,'Hoja de Trabajo para listado'!$DE$153:$DE$1048576,0),MATCH((CUADRO!I$5&amp;$E709),'Hoja de Trabajo para listado'!$DE$151:$DG$151,0)),0)+IFERROR(INDEX('Hoja de Trabajo para listado'!$CD$155:$DC$1048576,MATCH($A709,'Hoja de Trabajo para listado'!$CD$155:$CD$1048576,0),MATCH((CUADRO!I$5&amp;$E709),'Hoja de Trabajo para listado'!$CD$151:$DC$151,0)),0)</f>
        <v>0</v>
      </c>
      <c r="J709" s="243">
        <f ca="1">+IFERROR(INDEX('Hoja de Trabajo para listado'!$A$155:$Z$1048576,MATCH($A709,'Hoja de Trabajo para listado'!$A$155:$A$1048576,0),MATCH((CUADRO!J$5&amp;$E709),'Hoja de Trabajo para listado'!$A$151:$Z$151,0)),0)+IFERROR(INDEX('Hoja de Trabajo para listado'!$AB$155:$BA$1048576,MATCH($A709,'Hoja de Trabajo para listado'!$AB$155:$AB$1048576,0),MATCH((CUADRO!J$5&amp;$E709),'Hoja de Trabajo para listado'!$AB$151:$BA$151,0)),0)+IFERROR(INDEX('Hoja de Trabajo para listado'!$BC$155:$CB$1048576,MATCH($A709,'Hoja de Trabajo para listado'!$BC$155:$BC$1048576,0),MATCH((CUADRO!J$5&amp;$E709),'Hoja de Trabajo para listado'!$BC$151:$CB$151,0)),0)+IFERROR(INDEX('Hoja de Trabajo para listado'!$DE$153:$DG$274,MATCH($A709,'Hoja de Trabajo para listado'!$DE$153:$DE$1048576,0),MATCH((CUADRO!J$5&amp;$E709),'Hoja de Trabajo para listado'!$DE$151:$DG$151,0)),0)+IFERROR(INDEX('Hoja de Trabajo para listado'!$CD$155:$DC$1048576,MATCH($A709,'Hoja de Trabajo para listado'!$CD$155:$CD$1048576,0),MATCH((CUADRO!J$5&amp;$E709),'Hoja de Trabajo para listado'!$CD$151:$DC$151,0)),0)</f>
        <v>0</v>
      </c>
      <c r="K709" s="243">
        <f ca="1">+IFERROR(INDEX('Hoja de Trabajo para listado'!$A$155:$Z$1048576,MATCH($A709,'Hoja de Trabajo para listado'!$A$155:$A$1048576,0),MATCH((CUADRO!K$5&amp;$E709),'Hoja de Trabajo para listado'!$A$151:$Z$151,0)),0)+IFERROR(INDEX('Hoja de Trabajo para listado'!$AB$155:$BA$1048576,MATCH($A709,'Hoja de Trabajo para listado'!$AB$155:$AB$1048576,0),MATCH((CUADRO!K$5&amp;$E709),'Hoja de Trabajo para listado'!$AB$151:$BA$151,0)),0)+IFERROR(INDEX('Hoja de Trabajo para listado'!$BC$155:$CB$1048576,MATCH($A709,'Hoja de Trabajo para listado'!$BC$155:$BC$1048576,0),MATCH((CUADRO!K$5&amp;$E709),'Hoja de Trabajo para listado'!$BC$151:$CB$151,0)),0)+IFERROR(INDEX('Hoja de Trabajo para listado'!$DE$153:$DG$274,MATCH($A709,'Hoja de Trabajo para listado'!$DE$153:$DE$1048576,0),MATCH((CUADRO!K$5&amp;$E709),'Hoja de Trabajo para listado'!$DE$151:$DG$151,0)),0)+IFERROR(INDEX('Hoja de Trabajo para listado'!$CD$155:$DC$1048576,MATCH($A709,'Hoja de Trabajo para listado'!$CD$155:$CD$1048576,0),MATCH((CUADRO!K$5&amp;$E709),'Hoja de Trabajo para listado'!$CD$151:$DC$151,0)),0)</f>
        <v>0</v>
      </c>
      <c r="L709" s="243">
        <f ca="1">+IFERROR(INDEX('Hoja de Trabajo para listado'!$A$155:$Z$1048576,MATCH($A709,'Hoja de Trabajo para listado'!$A$155:$A$1048576,0),MATCH((CUADRO!L$5&amp;$E709),'Hoja de Trabajo para listado'!$A$151:$Z$151,0)),0)+IFERROR(INDEX('Hoja de Trabajo para listado'!$AB$155:$BA$1048576,MATCH($A709,'Hoja de Trabajo para listado'!$AB$155:$AB$1048576,0),MATCH((CUADRO!L$5&amp;$E709),'Hoja de Trabajo para listado'!$AB$151:$BA$151,0)),0)+IFERROR(INDEX('Hoja de Trabajo para listado'!$BC$155:$CB$1048576,MATCH($A709,'Hoja de Trabajo para listado'!$BC$155:$BC$1048576,0),MATCH((CUADRO!L$5&amp;$E709),'Hoja de Trabajo para listado'!$BC$151:$CB$151,0)),0)+IFERROR(INDEX('Hoja de Trabajo para listado'!$DE$153:$DG$274,MATCH($A709,'Hoja de Trabajo para listado'!$DE$153:$DE$1048576,0),MATCH((CUADRO!L$5&amp;$E709),'Hoja de Trabajo para listado'!$DE$151:$DG$151,0)),0)+IFERROR(INDEX('Hoja de Trabajo para listado'!$CD$155:$DC$1048576,MATCH($A709,'Hoja de Trabajo para listado'!$CD$155:$CD$1048576,0),MATCH((CUADRO!L$5&amp;$E709),'Hoja de Trabajo para listado'!$CD$151:$DC$151,0)),0)</f>
        <v>0</v>
      </c>
      <c r="M709" s="243">
        <f ca="1">+IFERROR(INDEX('Hoja de Trabajo para listado'!$A$155:$Z$1048576,MATCH($A709,'Hoja de Trabajo para listado'!$A$155:$A$1048576,0),MATCH((CUADRO!M$5&amp;$E709),'Hoja de Trabajo para listado'!$A$151:$Z$151,0)),0)+IFERROR(INDEX('Hoja de Trabajo para listado'!$AB$155:$BA$1048576,MATCH($A709,'Hoja de Trabajo para listado'!$AB$155:$AB$1048576,0),MATCH((CUADRO!M$5&amp;$E709),'Hoja de Trabajo para listado'!$AB$151:$BA$151,0)),0)+IFERROR(INDEX('Hoja de Trabajo para listado'!$BC$155:$CB$1048576,MATCH($A709,'Hoja de Trabajo para listado'!$BC$155:$BC$1048576,0),MATCH((CUADRO!M$5&amp;$E709),'Hoja de Trabajo para listado'!$BC$151:$CB$151,0)),0)+IFERROR(INDEX('Hoja de Trabajo para listado'!$DE$153:$DG$274,MATCH($A709,'Hoja de Trabajo para listado'!$DE$153:$DE$1048576,0),MATCH((CUADRO!M$5&amp;$E709),'Hoja de Trabajo para listado'!$DE$151:$DG$151,0)),0)+IFERROR(INDEX('Hoja de Trabajo para listado'!$CD$155:$DC$1048576,MATCH($A709,'Hoja de Trabajo para listado'!$CD$155:$CD$1048576,0),MATCH((CUADRO!M$5&amp;$E709),'Hoja de Trabajo para listado'!$CD$151:$DC$151,0)),0)</f>
        <v>0</v>
      </c>
      <c r="N709" s="243">
        <f ca="1">+IFERROR(INDEX('Hoja de Trabajo para listado'!$A$155:$Z$1048576,MATCH($A709,'Hoja de Trabajo para listado'!$A$155:$A$1048576,0),MATCH((CUADRO!N$5&amp;$E709),'Hoja de Trabajo para listado'!$A$151:$Z$151,0)),0)+IFERROR(INDEX('Hoja de Trabajo para listado'!$AB$155:$BA$1048576,MATCH($A709,'Hoja de Trabajo para listado'!$AB$155:$AB$1048576,0),MATCH((CUADRO!N$5&amp;$E709),'Hoja de Trabajo para listado'!$AB$151:$BA$151,0)),0)+IFERROR(INDEX('Hoja de Trabajo para listado'!$BC$155:$CB$1048576,MATCH($A709,'Hoja de Trabajo para listado'!$BC$155:$BC$1048576,0),MATCH((CUADRO!N$5&amp;$E709),'Hoja de Trabajo para listado'!$BC$151:$CB$151,0)),0)+IFERROR(INDEX('Hoja de Trabajo para listado'!$DE$153:$DG$274,MATCH($A709,'Hoja de Trabajo para listado'!$DE$153:$DE$1048576,0),MATCH((CUADRO!N$5&amp;$E709),'Hoja de Trabajo para listado'!$DE$151:$DG$151,0)),0)+IFERROR(INDEX('Hoja de Trabajo para listado'!$CD$155:$DC$1048576,MATCH($A709,'Hoja de Trabajo para listado'!$CD$155:$CD$1048576,0),MATCH((CUADRO!N$5&amp;$E709),'Hoja de Trabajo para listado'!$CD$151:$DC$151,0)),0)</f>
        <v>0</v>
      </c>
      <c r="O709" s="243">
        <f ca="1">+IFERROR(INDEX('Hoja de Trabajo para listado'!$A$155:$Z$1048576,MATCH($A709,'Hoja de Trabajo para listado'!$A$155:$A$1048576,0),MATCH((CUADRO!O$5&amp;$E709),'Hoja de Trabajo para listado'!$A$151:$Z$151,0)),0)+IFERROR(INDEX('Hoja de Trabajo para listado'!$AB$155:$BA$1048576,MATCH($A709,'Hoja de Trabajo para listado'!$AB$155:$AB$1048576,0),MATCH((CUADRO!O$5&amp;$E709),'Hoja de Trabajo para listado'!$AB$151:$BA$151,0)),0)+IFERROR(INDEX('Hoja de Trabajo para listado'!$BC$155:$CB$1048576,MATCH($A709,'Hoja de Trabajo para listado'!$BC$155:$BC$1048576,0),MATCH((CUADRO!O$5&amp;$E709),'Hoja de Trabajo para listado'!$BC$151:$CB$151,0)),0)+IFERROR(INDEX('Hoja de Trabajo para listado'!$DE$153:$DG$274,MATCH($A709,'Hoja de Trabajo para listado'!$DE$153:$DE$1048576,0),MATCH((CUADRO!O$5&amp;$E709),'Hoja de Trabajo para listado'!$DE$151:$DG$151,0)),0)+IFERROR(INDEX('Hoja de Trabajo para listado'!$CD$155:$DC$1048576,MATCH($A709,'Hoja de Trabajo para listado'!$CD$155:$CD$1048576,0),MATCH((CUADRO!O$5&amp;$E709),'Hoja de Trabajo para listado'!$CD$151:$DC$151,0)),0)</f>
        <v>0</v>
      </c>
      <c r="P709" s="243">
        <f ca="1">+IFERROR(INDEX('Hoja de Trabajo para listado'!$A$155:$Z$1048576,MATCH($A709,'Hoja de Trabajo para listado'!$A$155:$A$1048576,0),MATCH((CUADRO!P$5&amp;$E709),'Hoja de Trabajo para listado'!$A$151:$Z$151,0)),0)+IFERROR(INDEX('Hoja de Trabajo para listado'!$AB$155:$BA$1048576,MATCH($A709,'Hoja de Trabajo para listado'!$AB$155:$AB$1048576,0),MATCH((CUADRO!P$5&amp;$E709),'Hoja de Trabajo para listado'!$AB$151:$BA$151,0)),0)+IFERROR(INDEX('Hoja de Trabajo para listado'!$BC$155:$CB$1048576,MATCH($A709,'Hoja de Trabajo para listado'!$BC$155:$BC$1048576,0),MATCH((CUADRO!P$5&amp;$E709),'Hoja de Trabajo para listado'!$BC$151:$CB$151,0)),0)+IFERROR(INDEX('Hoja de Trabajo para listado'!$DE$153:$DG$274,MATCH($A709,'Hoja de Trabajo para listado'!$DE$153:$DE$1048576,0),MATCH((CUADRO!P$5&amp;$E709),'Hoja de Trabajo para listado'!$DE$151:$DG$151,0)),0)+IFERROR(INDEX('Hoja de Trabajo para listado'!$CD$155:$DC$1048576,MATCH($A709,'Hoja de Trabajo para listado'!$CD$155:$CD$1048576,0),MATCH((CUADRO!P$5&amp;$E709),'Hoja de Trabajo para listado'!$CD$151:$DC$151,0)),0)</f>
        <v>0</v>
      </c>
      <c r="Q709" s="243">
        <f ca="1">+IFERROR(INDEX('Hoja de Trabajo para listado'!$A$155:$Z$1048576,MATCH($A709,'Hoja de Trabajo para listado'!$A$155:$A$1048576,0),MATCH((CUADRO!Q$5&amp;$E709),'Hoja de Trabajo para listado'!$A$151:$Z$151,0)),0)+IFERROR(INDEX('Hoja de Trabajo para listado'!$AB$155:$BA$1048576,MATCH($A709,'Hoja de Trabajo para listado'!$AB$155:$AB$1048576,0),MATCH((CUADRO!Q$5&amp;$E709),'Hoja de Trabajo para listado'!$AB$151:$BA$151,0)),0)+IFERROR(INDEX('Hoja de Trabajo para listado'!$BC$155:$CB$1048576,MATCH($A709,'Hoja de Trabajo para listado'!$BC$155:$BC$1048576,0),MATCH((CUADRO!Q$5&amp;$E709),'Hoja de Trabajo para listado'!$BC$151:$CB$151,0)),0)+IFERROR(INDEX('Hoja de Trabajo para listado'!$DE$153:$DG$274,MATCH($A709,'Hoja de Trabajo para listado'!$DE$153:$DE$1048576,0),MATCH((CUADRO!Q$5&amp;$E709),'Hoja de Trabajo para listado'!$DE$151:$DG$151,0)),0)+IFERROR(INDEX('Hoja de Trabajo para listado'!$CD$155:$DC$1048576,MATCH($A709,'Hoja de Trabajo para listado'!$CD$155:$CD$1048576,0),MATCH((CUADRO!Q$5&amp;$E709),'Hoja de Trabajo para listado'!$CD$151:$DC$151,0)),0)</f>
        <v>0</v>
      </c>
      <c r="R709" s="243">
        <f t="shared" ca="1" si="23"/>
        <v>0</v>
      </c>
      <c r="S709" s="249">
        <f ca="1">+R708+R709</f>
        <v>0</v>
      </c>
      <c r="T709" s="243">
        <f ca="1">+S709</f>
        <v>0</v>
      </c>
      <c r="U709" s="242">
        <f t="shared" si="24"/>
        <v>2</v>
      </c>
      <c r="V709" s="333" t="str">
        <f>+VLOOKUP(A709,bd_lista!$A$3:$E$590,5,FALSE)</f>
        <v>Gobiernos Autonomos Municipales</v>
      </c>
      <c r="W709" s="384"/>
      <c r="X709" s="242">
        <f>+VLOOKUP(A709,[3]Sheet1!$A$13:$D$744,4,FALSE)</f>
        <v>0</v>
      </c>
      <c r="Y709" s="242" t="e">
        <f>+VLOOKUP(X709,bd_lista!$A$3:$C$590,3,FALSE)</f>
        <v>#N/A</v>
      </c>
      <c r="Z709" s="292"/>
      <c r="AA709" s="293"/>
    </row>
    <row r="710" spans="1:27" customFormat="1" ht="15" hidden="1" customHeight="1">
      <c r="A710" s="32">
        <v>1321</v>
      </c>
      <c r="B710" s="388">
        <f>+A710</f>
        <v>1321</v>
      </c>
      <c r="C710" s="247" t="str">
        <f>+VLOOKUP(A710,bd_lista!$A$3:$C$590,3,FALSE)</f>
        <v>Gobierno Autónomo Municipal de Anzaldo</v>
      </c>
      <c r="D710" s="385" t="str">
        <f>+C710</f>
        <v>Gobierno Autónomo Municipal de Anzaldo</v>
      </c>
      <c r="E710" s="242" t="s">
        <v>1304</v>
      </c>
      <c r="F710" s="243">
        <f ca="1">+IFERROR(INDEX('Hoja de Trabajo para listado'!$A$155:$Z$1048576,MATCH($A710,'Hoja de Trabajo para listado'!$A$155:$A$1048576,0),MATCH((CUADRO!F$5&amp;$E710),'Hoja de Trabajo para listado'!$A$151:$Z$151,0)),0)+IFERROR(INDEX('Hoja de Trabajo para listado'!$AB$155:$BA$1048576,MATCH($A710,'Hoja de Trabajo para listado'!$AB$155:$AB$1048576,0),MATCH((CUADRO!F$5&amp;$E710),'Hoja de Trabajo para listado'!$AB$151:$BA$151,0)),0)+IFERROR(INDEX('Hoja de Trabajo para listado'!$BC$155:$CB$1048576,MATCH($A710,'Hoja de Trabajo para listado'!$BC$155:$BC$1048576,0),MATCH((CUADRO!F$5&amp;$E710),'Hoja de Trabajo para listado'!$BC$151:$CB$151,0)),0)+IFERROR(INDEX('Hoja de Trabajo para listado'!$DE$153:$DG$274,MATCH($A710,'Hoja de Trabajo para listado'!$DE$153:$DE$1048576,0),MATCH((CUADRO!F$5&amp;$E710),'Hoja de Trabajo para listado'!$DE$151:$DG$151,0)),0)+IFERROR(INDEX('Hoja de Trabajo para listado'!$CD$155:$DC$1048576,MATCH($A710,'Hoja de Trabajo para listado'!$CD$155:$CD$1048576,0),MATCH((CUADRO!F$5&amp;$E710),'Hoja de Trabajo para listado'!$CD$151:$DC$151,0)),0)</f>
        <v>0</v>
      </c>
      <c r="G710" s="243">
        <f ca="1">+IFERROR(INDEX('Hoja de Trabajo para listado'!$A$155:$Z$1048576,MATCH($A710,'Hoja de Trabajo para listado'!$A$155:$A$1048576,0),MATCH((CUADRO!G$5&amp;$E710),'Hoja de Trabajo para listado'!$A$151:$Z$151,0)),0)+IFERROR(INDEX('Hoja de Trabajo para listado'!$AB$155:$BA$1048576,MATCH($A710,'Hoja de Trabajo para listado'!$AB$155:$AB$1048576,0),MATCH((CUADRO!G$5&amp;$E710),'Hoja de Trabajo para listado'!$AB$151:$BA$151,0)),0)+IFERROR(INDEX('Hoja de Trabajo para listado'!$BC$155:$CB$1048576,MATCH($A710,'Hoja de Trabajo para listado'!$BC$155:$BC$1048576,0),MATCH((CUADRO!G$5&amp;$E710),'Hoja de Trabajo para listado'!$BC$151:$CB$151,0)),0)+IFERROR(INDEX('Hoja de Trabajo para listado'!$DE$153:$DG$274,MATCH($A710,'Hoja de Trabajo para listado'!$DE$153:$DE$1048576,0),MATCH((CUADRO!G$5&amp;$E710),'Hoja de Trabajo para listado'!$DE$151:$DG$151,0)),0)+IFERROR(INDEX('Hoja de Trabajo para listado'!$CD$155:$DC$1048576,MATCH($A710,'Hoja de Trabajo para listado'!$CD$155:$CD$1048576,0),MATCH((CUADRO!G$5&amp;$E710),'Hoja de Trabajo para listado'!$CD$151:$DC$151,0)),0)</f>
        <v>0</v>
      </c>
      <c r="H710" s="243">
        <f ca="1">+IFERROR(INDEX('Hoja de Trabajo para listado'!$A$155:$Z$1048576,MATCH($A710,'Hoja de Trabajo para listado'!$A$155:$A$1048576,0),MATCH((CUADRO!H$5&amp;$E710),'Hoja de Trabajo para listado'!$A$151:$Z$151,0)),0)+IFERROR(INDEX('Hoja de Trabajo para listado'!$AB$155:$BA$1048576,MATCH($A710,'Hoja de Trabajo para listado'!$AB$155:$AB$1048576,0),MATCH((CUADRO!H$5&amp;$E710),'Hoja de Trabajo para listado'!$AB$151:$BA$151,0)),0)+IFERROR(INDEX('Hoja de Trabajo para listado'!$BC$155:$CB$1048576,MATCH($A710,'Hoja de Trabajo para listado'!$BC$155:$BC$1048576,0),MATCH((CUADRO!H$5&amp;$E710),'Hoja de Trabajo para listado'!$BC$151:$CB$151,0)),0)+IFERROR(INDEX('Hoja de Trabajo para listado'!$DE$153:$DG$274,MATCH($A710,'Hoja de Trabajo para listado'!$DE$153:$DE$1048576,0),MATCH((CUADRO!H$5&amp;$E710),'Hoja de Trabajo para listado'!$DE$151:$DG$151,0)),0)+IFERROR(INDEX('Hoja de Trabajo para listado'!$CD$155:$DC$1048576,MATCH($A710,'Hoja de Trabajo para listado'!$CD$155:$CD$1048576,0),MATCH((CUADRO!H$5&amp;$E710),'Hoja de Trabajo para listado'!$CD$151:$DC$151,0)),0)</f>
        <v>0</v>
      </c>
      <c r="I710" s="243">
        <f ca="1">+IFERROR(INDEX('Hoja de Trabajo para listado'!$A$155:$Z$1048576,MATCH($A710,'Hoja de Trabajo para listado'!$A$155:$A$1048576,0),MATCH((CUADRO!I$5&amp;$E710),'Hoja de Trabajo para listado'!$A$151:$Z$151,0)),0)+IFERROR(INDEX('Hoja de Trabajo para listado'!$AB$155:$BA$1048576,MATCH($A710,'Hoja de Trabajo para listado'!$AB$155:$AB$1048576,0),MATCH((CUADRO!I$5&amp;$E710),'Hoja de Trabajo para listado'!$AB$151:$BA$151,0)),0)+IFERROR(INDEX('Hoja de Trabajo para listado'!$BC$155:$CB$1048576,MATCH($A710,'Hoja de Trabajo para listado'!$BC$155:$BC$1048576,0),MATCH((CUADRO!I$5&amp;$E710),'Hoja de Trabajo para listado'!$BC$151:$CB$151,0)),0)+IFERROR(INDEX('Hoja de Trabajo para listado'!$DE$153:$DG$274,MATCH($A710,'Hoja de Trabajo para listado'!$DE$153:$DE$1048576,0),MATCH((CUADRO!I$5&amp;$E710),'Hoja de Trabajo para listado'!$DE$151:$DG$151,0)),0)+IFERROR(INDEX('Hoja de Trabajo para listado'!$CD$155:$DC$1048576,MATCH($A710,'Hoja de Trabajo para listado'!$CD$155:$CD$1048576,0),MATCH((CUADRO!I$5&amp;$E710),'Hoja de Trabajo para listado'!$CD$151:$DC$151,0)),0)</f>
        <v>0</v>
      </c>
      <c r="J710" s="243">
        <f ca="1">+IFERROR(INDEX('Hoja de Trabajo para listado'!$A$155:$Z$1048576,MATCH($A710,'Hoja de Trabajo para listado'!$A$155:$A$1048576,0),MATCH((CUADRO!J$5&amp;$E710),'Hoja de Trabajo para listado'!$A$151:$Z$151,0)),0)+IFERROR(INDEX('Hoja de Trabajo para listado'!$AB$155:$BA$1048576,MATCH($A710,'Hoja de Trabajo para listado'!$AB$155:$AB$1048576,0),MATCH((CUADRO!J$5&amp;$E710),'Hoja de Trabajo para listado'!$AB$151:$BA$151,0)),0)+IFERROR(INDEX('Hoja de Trabajo para listado'!$BC$155:$CB$1048576,MATCH($A710,'Hoja de Trabajo para listado'!$BC$155:$BC$1048576,0),MATCH((CUADRO!J$5&amp;$E710),'Hoja de Trabajo para listado'!$BC$151:$CB$151,0)),0)+IFERROR(INDEX('Hoja de Trabajo para listado'!$DE$153:$DG$274,MATCH($A710,'Hoja de Trabajo para listado'!$DE$153:$DE$1048576,0),MATCH((CUADRO!J$5&amp;$E710),'Hoja de Trabajo para listado'!$DE$151:$DG$151,0)),0)+IFERROR(INDEX('Hoja de Trabajo para listado'!$CD$155:$DC$1048576,MATCH($A710,'Hoja de Trabajo para listado'!$CD$155:$CD$1048576,0),MATCH((CUADRO!J$5&amp;$E710),'Hoja de Trabajo para listado'!$CD$151:$DC$151,0)),0)</f>
        <v>0</v>
      </c>
      <c r="K710" s="243">
        <f ca="1">+IFERROR(INDEX('Hoja de Trabajo para listado'!$A$155:$Z$1048576,MATCH($A710,'Hoja de Trabajo para listado'!$A$155:$A$1048576,0),MATCH((CUADRO!K$5&amp;$E710),'Hoja de Trabajo para listado'!$A$151:$Z$151,0)),0)+IFERROR(INDEX('Hoja de Trabajo para listado'!$AB$155:$BA$1048576,MATCH($A710,'Hoja de Trabajo para listado'!$AB$155:$AB$1048576,0),MATCH((CUADRO!K$5&amp;$E710),'Hoja de Trabajo para listado'!$AB$151:$BA$151,0)),0)+IFERROR(INDEX('Hoja de Trabajo para listado'!$BC$155:$CB$1048576,MATCH($A710,'Hoja de Trabajo para listado'!$BC$155:$BC$1048576,0),MATCH((CUADRO!K$5&amp;$E710),'Hoja de Trabajo para listado'!$BC$151:$CB$151,0)),0)+IFERROR(INDEX('Hoja de Trabajo para listado'!$DE$153:$DG$274,MATCH($A710,'Hoja de Trabajo para listado'!$DE$153:$DE$1048576,0),MATCH((CUADRO!K$5&amp;$E710),'Hoja de Trabajo para listado'!$DE$151:$DG$151,0)),0)+IFERROR(INDEX('Hoja de Trabajo para listado'!$CD$155:$DC$1048576,MATCH($A710,'Hoja de Trabajo para listado'!$CD$155:$CD$1048576,0),MATCH((CUADRO!K$5&amp;$E710),'Hoja de Trabajo para listado'!$CD$151:$DC$151,0)),0)</f>
        <v>0</v>
      </c>
      <c r="L710" s="243">
        <f ca="1">+IFERROR(INDEX('Hoja de Trabajo para listado'!$A$155:$Z$1048576,MATCH($A710,'Hoja de Trabajo para listado'!$A$155:$A$1048576,0),MATCH((CUADRO!L$5&amp;$E710),'Hoja de Trabajo para listado'!$A$151:$Z$151,0)),0)+IFERROR(INDEX('Hoja de Trabajo para listado'!$AB$155:$BA$1048576,MATCH($A710,'Hoja de Trabajo para listado'!$AB$155:$AB$1048576,0),MATCH((CUADRO!L$5&amp;$E710),'Hoja de Trabajo para listado'!$AB$151:$BA$151,0)),0)+IFERROR(INDEX('Hoja de Trabajo para listado'!$BC$155:$CB$1048576,MATCH($A710,'Hoja de Trabajo para listado'!$BC$155:$BC$1048576,0),MATCH((CUADRO!L$5&amp;$E710),'Hoja de Trabajo para listado'!$BC$151:$CB$151,0)),0)+IFERROR(INDEX('Hoja de Trabajo para listado'!$DE$153:$DG$274,MATCH($A710,'Hoja de Trabajo para listado'!$DE$153:$DE$1048576,0),MATCH((CUADRO!L$5&amp;$E710),'Hoja de Trabajo para listado'!$DE$151:$DG$151,0)),0)+IFERROR(INDEX('Hoja de Trabajo para listado'!$CD$155:$DC$1048576,MATCH($A710,'Hoja de Trabajo para listado'!$CD$155:$CD$1048576,0),MATCH((CUADRO!L$5&amp;$E710),'Hoja de Trabajo para listado'!$CD$151:$DC$151,0)),0)</f>
        <v>0</v>
      </c>
      <c r="M710" s="243">
        <f ca="1">+IFERROR(INDEX('Hoja de Trabajo para listado'!$A$155:$Z$1048576,MATCH($A710,'Hoja de Trabajo para listado'!$A$155:$A$1048576,0),MATCH((CUADRO!M$5&amp;$E710),'Hoja de Trabajo para listado'!$A$151:$Z$151,0)),0)+IFERROR(INDEX('Hoja de Trabajo para listado'!$AB$155:$BA$1048576,MATCH($A710,'Hoja de Trabajo para listado'!$AB$155:$AB$1048576,0),MATCH((CUADRO!M$5&amp;$E710),'Hoja de Trabajo para listado'!$AB$151:$BA$151,0)),0)+IFERROR(INDEX('Hoja de Trabajo para listado'!$BC$155:$CB$1048576,MATCH($A710,'Hoja de Trabajo para listado'!$BC$155:$BC$1048576,0),MATCH((CUADRO!M$5&amp;$E710),'Hoja de Trabajo para listado'!$BC$151:$CB$151,0)),0)+IFERROR(INDEX('Hoja de Trabajo para listado'!$DE$153:$DG$274,MATCH($A710,'Hoja de Trabajo para listado'!$DE$153:$DE$1048576,0),MATCH((CUADRO!M$5&amp;$E710),'Hoja de Trabajo para listado'!$DE$151:$DG$151,0)),0)+IFERROR(INDEX('Hoja de Trabajo para listado'!$CD$155:$DC$1048576,MATCH($A710,'Hoja de Trabajo para listado'!$CD$155:$CD$1048576,0),MATCH((CUADRO!M$5&amp;$E710),'Hoja de Trabajo para listado'!$CD$151:$DC$151,0)),0)</f>
        <v>0</v>
      </c>
      <c r="N710" s="243">
        <f ca="1">+IFERROR(INDEX('Hoja de Trabajo para listado'!$A$155:$Z$1048576,MATCH($A710,'Hoja de Trabajo para listado'!$A$155:$A$1048576,0),MATCH((CUADRO!N$5&amp;$E710),'Hoja de Trabajo para listado'!$A$151:$Z$151,0)),0)+IFERROR(INDEX('Hoja de Trabajo para listado'!$AB$155:$BA$1048576,MATCH($A710,'Hoja de Trabajo para listado'!$AB$155:$AB$1048576,0),MATCH((CUADRO!N$5&amp;$E710),'Hoja de Trabajo para listado'!$AB$151:$BA$151,0)),0)+IFERROR(INDEX('Hoja de Trabajo para listado'!$BC$155:$CB$1048576,MATCH($A710,'Hoja de Trabajo para listado'!$BC$155:$BC$1048576,0),MATCH((CUADRO!N$5&amp;$E710),'Hoja de Trabajo para listado'!$BC$151:$CB$151,0)),0)+IFERROR(INDEX('Hoja de Trabajo para listado'!$DE$153:$DG$274,MATCH($A710,'Hoja de Trabajo para listado'!$DE$153:$DE$1048576,0),MATCH((CUADRO!N$5&amp;$E710),'Hoja de Trabajo para listado'!$DE$151:$DG$151,0)),0)+IFERROR(INDEX('Hoja de Trabajo para listado'!$CD$155:$DC$1048576,MATCH($A710,'Hoja de Trabajo para listado'!$CD$155:$CD$1048576,0),MATCH((CUADRO!N$5&amp;$E710),'Hoja de Trabajo para listado'!$CD$151:$DC$151,0)),0)</f>
        <v>0</v>
      </c>
      <c r="O710" s="243">
        <f ca="1">+IFERROR(INDEX('Hoja de Trabajo para listado'!$A$155:$Z$1048576,MATCH($A710,'Hoja de Trabajo para listado'!$A$155:$A$1048576,0),MATCH((CUADRO!O$5&amp;$E710),'Hoja de Trabajo para listado'!$A$151:$Z$151,0)),0)+IFERROR(INDEX('Hoja de Trabajo para listado'!$AB$155:$BA$1048576,MATCH($A710,'Hoja de Trabajo para listado'!$AB$155:$AB$1048576,0),MATCH((CUADRO!O$5&amp;$E710),'Hoja de Trabajo para listado'!$AB$151:$BA$151,0)),0)+IFERROR(INDEX('Hoja de Trabajo para listado'!$BC$155:$CB$1048576,MATCH($A710,'Hoja de Trabajo para listado'!$BC$155:$BC$1048576,0),MATCH((CUADRO!O$5&amp;$E710),'Hoja de Trabajo para listado'!$BC$151:$CB$151,0)),0)+IFERROR(INDEX('Hoja de Trabajo para listado'!$DE$153:$DG$274,MATCH($A710,'Hoja de Trabajo para listado'!$DE$153:$DE$1048576,0),MATCH((CUADRO!O$5&amp;$E710),'Hoja de Trabajo para listado'!$DE$151:$DG$151,0)),0)+IFERROR(INDEX('Hoja de Trabajo para listado'!$CD$155:$DC$1048576,MATCH($A710,'Hoja de Trabajo para listado'!$CD$155:$CD$1048576,0),MATCH((CUADRO!O$5&amp;$E710),'Hoja de Trabajo para listado'!$CD$151:$DC$151,0)),0)</f>
        <v>0</v>
      </c>
      <c r="P710" s="243">
        <f ca="1">+IFERROR(INDEX('Hoja de Trabajo para listado'!$A$155:$Z$1048576,MATCH($A710,'Hoja de Trabajo para listado'!$A$155:$A$1048576,0),MATCH((CUADRO!P$5&amp;$E710),'Hoja de Trabajo para listado'!$A$151:$Z$151,0)),0)+IFERROR(INDEX('Hoja de Trabajo para listado'!$AB$155:$BA$1048576,MATCH($A710,'Hoja de Trabajo para listado'!$AB$155:$AB$1048576,0),MATCH((CUADRO!P$5&amp;$E710),'Hoja de Trabajo para listado'!$AB$151:$BA$151,0)),0)+IFERROR(INDEX('Hoja de Trabajo para listado'!$BC$155:$CB$1048576,MATCH($A710,'Hoja de Trabajo para listado'!$BC$155:$BC$1048576,0),MATCH((CUADRO!P$5&amp;$E710),'Hoja de Trabajo para listado'!$BC$151:$CB$151,0)),0)+IFERROR(INDEX('Hoja de Trabajo para listado'!$DE$153:$DG$274,MATCH($A710,'Hoja de Trabajo para listado'!$DE$153:$DE$1048576,0),MATCH((CUADRO!P$5&amp;$E710),'Hoja de Trabajo para listado'!$DE$151:$DG$151,0)),0)+IFERROR(INDEX('Hoja de Trabajo para listado'!$CD$155:$DC$1048576,MATCH($A710,'Hoja de Trabajo para listado'!$CD$155:$CD$1048576,0),MATCH((CUADRO!P$5&amp;$E710),'Hoja de Trabajo para listado'!$CD$151:$DC$151,0)),0)</f>
        <v>0</v>
      </c>
      <c r="Q710" s="243">
        <f ca="1">+IFERROR(INDEX('Hoja de Trabajo para listado'!$A$155:$Z$1048576,MATCH($A710,'Hoja de Trabajo para listado'!$A$155:$A$1048576,0),MATCH((CUADRO!Q$5&amp;$E710),'Hoja de Trabajo para listado'!$A$151:$Z$151,0)),0)+IFERROR(INDEX('Hoja de Trabajo para listado'!$AB$155:$BA$1048576,MATCH($A710,'Hoja de Trabajo para listado'!$AB$155:$AB$1048576,0),MATCH((CUADRO!Q$5&amp;$E710),'Hoja de Trabajo para listado'!$AB$151:$BA$151,0)),0)+IFERROR(INDEX('Hoja de Trabajo para listado'!$BC$155:$CB$1048576,MATCH($A710,'Hoja de Trabajo para listado'!$BC$155:$BC$1048576,0),MATCH((CUADRO!Q$5&amp;$E710),'Hoja de Trabajo para listado'!$BC$151:$CB$151,0)),0)+IFERROR(INDEX('Hoja de Trabajo para listado'!$DE$153:$DG$274,MATCH($A710,'Hoja de Trabajo para listado'!$DE$153:$DE$1048576,0),MATCH((CUADRO!Q$5&amp;$E710),'Hoja de Trabajo para listado'!$DE$151:$DG$151,0)),0)+IFERROR(INDEX('Hoja de Trabajo para listado'!$CD$155:$DC$1048576,MATCH($A710,'Hoja de Trabajo para listado'!$CD$155:$CD$1048576,0),MATCH((CUADRO!Q$5&amp;$E710),'Hoja de Trabajo para listado'!$CD$151:$DC$151,0)),0)</f>
        <v>0</v>
      </c>
      <c r="R710" s="243">
        <f t="shared" ref="R710:R773" ca="1" si="25">+SUM(F710:Q710)</f>
        <v>0</v>
      </c>
      <c r="S710" s="249"/>
      <c r="T710" s="243">
        <f ca="1">+T711</f>
        <v>0</v>
      </c>
      <c r="U710" s="242">
        <f t="shared" ref="U710:U773" si="26">+IF(E710="Débitos",1,2)</f>
        <v>1</v>
      </c>
      <c r="V710" s="333" t="str">
        <f>+VLOOKUP(A710,bd_lista!$A$3:$E$590,5,FALSE)</f>
        <v>Gobiernos Autonomos Municipales</v>
      </c>
      <c r="W710" s="383" t="str">
        <f>+V710</f>
        <v>Gobiernos Autonomos Municipales</v>
      </c>
      <c r="X710" s="242">
        <f>+VLOOKUP(A710,[3]Sheet1!$A$13:$D$744,4,FALSE)</f>
        <v>0</v>
      </c>
      <c r="Y710" s="242" t="e">
        <f>+VLOOKUP(X710,bd_lista!$A$3:$C$590,3,FALSE)</f>
        <v>#N/A</v>
      </c>
      <c r="Z710" s="294">
        <f>+X710</f>
        <v>0</v>
      </c>
      <c r="AA710" s="295" t="e">
        <f>+Y710</f>
        <v>#N/A</v>
      </c>
    </row>
    <row r="711" spans="1:27" customFormat="1" ht="15" hidden="1" customHeight="1">
      <c r="A711" s="32">
        <v>1321</v>
      </c>
      <c r="B711" s="389"/>
      <c r="C711" s="247" t="str">
        <f>+VLOOKUP(A711,bd_lista!$A$3:$C$590,3,FALSE)</f>
        <v>Gobierno Autónomo Municipal de Anzaldo</v>
      </c>
      <c r="D711" s="386"/>
      <c r="E711" s="244" t="s">
        <v>1305</v>
      </c>
      <c r="F711" s="243">
        <f ca="1">+IFERROR(INDEX('Hoja de Trabajo para listado'!$A$155:$Z$1048576,MATCH($A711,'Hoja de Trabajo para listado'!$A$155:$A$1048576,0),MATCH((CUADRO!F$5&amp;$E711),'Hoja de Trabajo para listado'!$A$151:$Z$151,0)),0)+IFERROR(INDEX('Hoja de Trabajo para listado'!$AB$155:$BA$1048576,MATCH($A711,'Hoja de Trabajo para listado'!$AB$155:$AB$1048576,0),MATCH((CUADRO!F$5&amp;$E711),'Hoja de Trabajo para listado'!$AB$151:$BA$151,0)),0)+IFERROR(INDEX('Hoja de Trabajo para listado'!$BC$155:$CB$1048576,MATCH($A711,'Hoja de Trabajo para listado'!$BC$155:$BC$1048576,0),MATCH((CUADRO!F$5&amp;$E711),'Hoja de Trabajo para listado'!$BC$151:$CB$151,0)),0)+IFERROR(INDEX('Hoja de Trabajo para listado'!$DE$153:$DG$274,MATCH($A711,'Hoja de Trabajo para listado'!$DE$153:$DE$1048576,0),MATCH((CUADRO!F$5&amp;$E711),'Hoja de Trabajo para listado'!$DE$151:$DG$151,0)),0)+IFERROR(INDEX('Hoja de Trabajo para listado'!$CD$155:$DC$1048576,MATCH($A711,'Hoja de Trabajo para listado'!$CD$155:$CD$1048576,0),MATCH((CUADRO!F$5&amp;$E711),'Hoja de Trabajo para listado'!$CD$151:$DC$151,0)),0)</f>
        <v>0</v>
      </c>
      <c r="G711" s="243">
        <f ca="1">+IFERROR(INDEX('Hoja de Trabajo para listado'!$A$155:$Z$1048576,MATCH($A711,'Hoja de Trabajo para listado'!$A$155:$A$1048576,0),MATCH((CUADRO!G$5&amp;$E711),'Hoja de Trabajo para listado'!$A$151:$Z$151,0)),0)+IFERROR(INDEX('Hoja de Trabajo para listado'!$AB$155:$BA$1048576,MATCH($A711,'Hoja de Trabajo para listado'!$AB$155:$AB$1048576,0),MATCH((CUADRO!G$5&amp;$E711),'Hoja de Trabajo para listado'!$AB$151:$BA$151,0)),0)+IFERROR(INDEX('Hoja de Trabajo para listado'!$BC$155:$CB$1048576,MATCH($A711,'Hoja de Trabajo para listado'!$BC$155:$BC$1048576,0),MATCH((CUADRO!G$5&amp;$E711),'Hoja de Trabajo para listado'!$BC$151:$CB$151,0)),0)+IFERROR(INDEX('Hoja de Trabajo para listado'!$DE$153:$DG$274,MATCH($A711,'Hoja de Trabajo para listado'!$DE$153:$DE$1048576,0),MATCH((CUADRO!G$5&amp;$E711),'Hoja de Trabajo para listado'!$DE$151:$DG$151,0)),0)+IFERROR(INDEX('Hoja de Trabajo para listado'!$CD$155:$DC$1048576,MATCH($A711,'Hoja de Trabajo para listado'!$CD$155:$CD$1048576,0),MATCH((CUADRO!G$5&amp;$E711),'Hoja de Trabajo para listado'!$CD$151:$DC$151,0)),0)</f>
        <v>0</v>
      </c>
      <c r="H711" s="243">
        <f ca="1">+IFERROR(INDEX('Hoja de Trabajo para listado'!$A$155:$Z$1048576,MATCH($A711,'Hoja de Trabajo para listado'!$A$155:$A$1048576,0),MATCH((CUADRO!H$5&amp;$E711),'Hoja de Trabajo para listado'!$A$151:$Z$151,0)),0)+IFERROR(INDEX('Hoja de Trabajo para listado'!$AB$155:$BA$1048576,MATCH($A711,'Hoja de Trabajo para listado'!$AB$155:$AB$1048576,0),MATCH((CUADRO!H$5&amp;$E711),'Hoja de Trabajo para listado'!$AB$151:$BA$151,0)),0)+IFERROR(INDEX('Hoja de Trabajo para listado'!$BC$155:$CB$1048576,MATCH($A711,'Hoja de Trabajo para listado'!$BC$155:$BC$1048576,0),MATCH((CUADRO!H$5&amp;$E711),'Hoja de Trabajo para listado'!$BC$151:$CB$151,0)),0)+IFERROR(INDEX('Hoja de Trabajo para listado'!$DE$153:$DG$274,MATCH($A711,'Hoja de Trabajo para listado'!$DE$153:$DE$1048576,0),MATCH((CUADRO!H$5&amp;$E711),'Hoja de Trabajo para listado'!$DE$151:$DG$151,0)),0)+IFERROR(INDEX('Hoja de Trabajo para listado'!$CD$155:$DC$1048576,MATCH($A711,'Hoja de Trabajo para listado'!$CD$155:$CD$1048576,0),MATCH((CUADRO!H$5&amp;$E711),'Hoja de Trabajo para listado'!$CD$151:$DC$151,0)),0)</f>
        <v>0</v>
      </c>
      <c r="I711" s="243">
        <f ca="1">+IFERROR(INDEX('Hoja de Trabajo para listado'!$A$155:$Z$1048576,MATCH($A711,'Hoja de Trabajo para listado'!$A$155:$A$1048576,0),MATCH((CUADRO!I$5&amp;$E711),'Hoja de Trabajo para listado'!$A$151:$Z$151,0)),0)+IFERROR(INDEX('Hoja de Trabajo para listado'!$AB$155:$BA$1048576,MATCH($A711,'Hoja de Trabajo para listado'!$AB$155:$AB$1048576,0),MATCH((CUADRO!I$5&amp;$E711),'Hoja de Trabajo para listado'!$AB$151:$BA$151,0)),0)+IFERROR(INDEX('Hoja de Trabajo para listado'!$BC$155:$CB$1048576,MATCH($A711,'Hoja de Trabajo para listado'!$BC$155:$BC$1048576,0),MATCH((CUADRO!I$5&amp;$E711),'Hoja de Trabajo para listado'!$BC$151:$CB$151,0)),0)+IFERROR(INDEX('Hoja de Trabajo para listado'!$DE$153:$DG$274,MATCH($A711,'Hoja de Trabajo para listado'!$DE$153:$DE$1048576,0),MATCH((CUADRO!I$5&amp;$E711),'Hoja de Trabajo para listado'!$DE$151:$DG$151,0)),0)+IFERROR(INDEX('Hoja de Trabajo para listado'!$CD$155:$DC$1048576,MATCH($A711,'Hoja de Trabajo para listado'!$CD$155:$CD$1048576,0),MATCH((CUADRO!I$5&amp;$E711),'Hoja de Trabajo para listado'!$CD$151:$DC$151,0)),0)</f>
        <v>0</v>
      </c>
      <c r="J711" s="243">
        <f ca="1">+IFERROR(INDEX('Hoja de Trabajo para listado'!$A$155:$Z$1048576,MATCH($A711,'Hoja de Trabajo para listado'!$A$155:$A$1048576,0),MATCH((CUADRO!J$5&amp;$E711),'Hoja de Trabajo para listado'!$A$151:$Z$151,0)),0)+IFERROR(INDEX('Hoja de Trabajo para listado'!$AB$155:$BA$1048576,MATCH($A711,'Hoja de Trabajo para listado'!$AB$155:$AB$1048576,0),MATCH((CUADRO!J$5&amp;$E711),'Hoja de Trabajo para listado'!$AB$151:$BA$151,0)),0)+IFERROR(INDEX('Hoja de Trabajo para listado'!$BC$155:$CB$1048576,MATCH($A711,'Hoja de Trabajo para listado'!$BC$155:$BC$1048576,0),MATCH((CUADRO!J$5&amp;$E711),'Hoja de Trabajo para listado'!$BC$151:$CB$151,0)),0)+IFERROR(INDEX('Hoja de Trabajo para listado'!$DE$153:$DG$274,MATCH($A711,'Hoja de Trabajo para listado'!$DE$153:$DE$1048576,0),MATCH((CUADRO!J$5&amp;$E711),'Hoja de Trabajo para listado'!$DE$151:$DG$151,0)),0)+IFERROR(INDEX('Hoja de Trabajo para listado'!$CD$155:$DC$1048576,MATCH($A711,'Hoja de Trabajo para listado'!$CD$155:$CD$1048576,0),MATCH((CUADRO!J$5&amp;$E711),'Hoja de Trabajo para listado'!$CD$151:$DC$151,0)),0)</f>
        <v>0</v>
      </c>
      <c r="K711" s="243">
        <f ca="1">+IFERROR(INDEX('Hoja de Trabajo para listado'!$A$155:$Z$1048576,MATCH($A711,'Hoja de Trabajo para listado'!$A$155:$A$1048576,0),MATCH((CUADRO!K$5&amp;$E711),'Hoja de Trabajo para listado'!$A$151:$Z$151,0)),0)+IFERROR(INDEX('Hoja de Trabajo para listado'!$AB$155:$BA$1048576,MATCH($A711,'Hoja de Trabajo para listado'!$AB$155:$AB$1048576,0),MATCH((CUADRO!K$5&amp;$E711),'Hoja de Trabajo para listado'!$AB$151:$BA$151,0)),0)+IFERROR(INDEX('Hoja de Trabajo para listado'!$BC$155:$CB$1048576,MATCH($A711,'Hoja de Trabajo para listado'!$BC$155:$BC$1048576,0),MATCH((CUADRO!K$5&amp;$E711),'Hoja de Trabajo para listado'!$BC$151:$CB$151,0)),0)+IFERROR(INDEX('Hoja de Trabajo para listado'!$DE$153:$DG$274,MATCH($A711,'Hoja de Trabajo para listado'!$DE$153:$DE$1048576,0),MATCH((CUADRO!K$5&amp;$E711),'Hoja de Trabajo para listado'!$DE$151:$DG$151,0)),0)+IFERROR(INDEX('Hoja de Trabajo para listado'!$CD$155:$DC$1048576,MATCH($A711,'Hoja de Trabajo para listado'!$CD$155:$CD$1048576,0),MATCH((CUADRO!K$5&amp;$E711),'Hoja de Trabajo para listado'!$CD$151:$DC$151,0)),0)</f>
        <v>0</v>
      </c>
      <c r="L711" s="243">
        <f ca="1">+IFERROR(INDEX('Hoja de Trabajo para listado'!$A$155:$Z$1048576,MATCH($A711,'Hoja de Trabajo para listado'!$A$155:$A$1048576,0),MATCH((CUADRO!L$5&amp;$E711),'Hoja de Trabajo para listado'!$A$151:$Z$151,0)),0)+IFERROR(INDEX('Hoja de Trabajo para listado'!$AB$155:$BA$1048576,MATCH($A711,'Hoja de Trabajo para listado'!$AB$155:$AB$1048576,0),MATCH((CUADRO!L$5&amp;$E711),'Hoja de Trabajo para listado'!$AB$151:$BA$151,0)),0)+IFERROR(INDEX('Hoja de Trabajo para listado'!$BC$155:$CB$1048576,MATCH($A711,'Hoja de Trabajo para listado'!$BC$155:$BC$1048576,0),MATCH((CUADRO!L$5&amp;$E711),'Hoja de Trabajo para listado'!$BC$151:$CB$151,0)),0)+IFERROR(INDEX('Hoja de Trabajo para listado'!$DE$153:$DG$274,MATCH($A711,'Hoja de Trabajo para listado'!$DE$153:$DE$1048576,0),MATCH((CUADRO!L$5&amp;$E711),'Hoja de Trabajo para listado'!$DE$151:$DG$151,0)),0)+IFERROR(INDEX('Hoja de Trabajo para listado'!$CD$155:$DC$1048576,MATCH($A711,'Hoja de Trabajo para listado'!$CD$155:$CD$1048576,0),MATCH((CUADRO!L$5&amp;$E711),'Hoja de Trabajo para listado'!$CD$151:$DC$151,0)),0)</f>
        <v>0</v>
      </c>
      <c r="M711" s="243">
        <f ca="1">+IFERROR(INDEX('Hoja de Trabajo para listado'!$A$155:$Z$1048576,MATCH($A711,'Hoja de Trabajo para listado'!$A$155:$A$1048576,0),MATCH((CUADRO!M$5&amp;$E711),'Hoja de Trabajo para listado'!$A$151:$Z$151,0)),0)+IFERROR(INDEX('Hoja de Trabajo para listado'!$AB$155:$BA$1048576,MATCH($A711,'Hoja de Trabajo para listado'!$AB$155:$AB$1048576,0),MATCH((CUADRO!M$5&amp;$E711),'Hoja de Trabajo para listado'!$AB$151:$BA$151,0)),0)+IFERROR(INDEX('Hoja de Trabajo para listado'!$BC$155:$CB$1048576,MATCH($A711,'Hoja de Trabajo para listado'!$BC$155:$BC$1048576,0),MATCH((CUADRO!M$5&amp;$E711),'Hoja de Trabajo para listado'!$BC$151:$CB$151,0)),0)+IFERROR(INDEX('Hoja de Trabajo para listado'!$DE$153:$DG$274,MATCH($A711,'Hoja de Trabajo para listado'!$DE$153:$DE$1048576,0),MATCH((CUADRO!M$5&amp;$E711),'Hoja de Trabajo para listado'!$DE$151:$DG$151,0)),0)+IFERROR(INDEX('Hoja de Trabajo para listado'!$CD$155:$DC$1048576,MATCH($A711,'Hoja de Trabajo para listado'!$CD$155:$CD$1048576,0),MATCH((CUADRO!M$5&amp;$E711),'Hoja de Trabajo para listado'!$CD$151:$DC$151,0)),0)</f>
        <v>0</v>
      </c>
      <c r="N711" s="243">
        <f ca="1">+IFERROR(INDEX('Hoja de Trabajo para listado'!$A$155:$Z$1048576,MATCH($A711,'Hoja de Trabajo para listado'!$A$155:$A$1048576,0),MATCH((CUADRO!N$5&amp;$E711),'Hoja de Trabajo para listado'!$A$151:$Z$151,0)),0)+IFERROR(INDEX('Hoja de Trabajo para listado'!$AB$155:$BA$1048576,MATCH($A711,'Hoja de Trabajo para listado'!$AB$155:$AB$1048576,0),MATCH((CUADRO!N$5&amp;$E711),'Hoja de Trabajo para listado'!$AB$151:$BA$151,0)),0)+IFERROR(INDEX('Hoja de Trabajo para listado'!$BC$155:$CB$1048576,MATCH($A711,'Hoja de Trabajo para listado'!$BC$155:$BC$1048576,0),MATCH((CUADRO!N$5&amp;$E711),'Hoja de Trabajo para listado'!$BC$151:$CB$151,0)),0)+IFERROR(INDEX('Hoja de Trabajo para listado'!$DE$153:$DG$274,MATCH($A711,'Hoja de Trabajo para listado'!$DE$153:$DE$1048576,0),MATCH((CUADRO!N$5&amp;$E711),'Hoja de Trabajo para listado'!$DE$151:$DG$151,0)),0)+IFERROR(INDEX('Hoja de Trabajo para listado'!$CD$155:$DC$1048576,MATCH($A711,'Hoja de Trabajo para listado'!$CD$155:$CD$1048576,0),MATCH((CUADRO!N$5&amp;$E711),'Hoja de Trabajo para listado'!$CD$151:$DC$151,0)),0)</f>
        <v>0</v>
      </c>
      <c r="O711" s="243">
        <f ca="1">+IFERROR(INDEX('Hoja de Trabajo para listado'!$A$155:$Z$1048576,MATCH($A711,'Hoja de Trabajo para listado'!$A$155:$A$1048576,0),MATCH((CUADRO!O$5&amp;$E711),'Hoja de Trabajo para listado'!$A$151:$Z$151,0)),0)+IFERROR(INDEX('Hoja de Trabajo para listado'!$AB$155:$BA$1048576,MATCH($A711,'Hoja de Trabajo para listado'!$AB$155:$AB$1048576,0),MATCH((CUADRO!O$5&amp;$E711),'Hoja de Trabajo para listado'!$AB$151:$BA$151,0)),0)+IFERROR(INDEX('Hoja de Trabajo para listado'!$BC$155:$CB$1048576,MATCH($A711,'Hoja de Trabajo para listado'!$BC$155:$BC$1048576,0),MATCH((CUADRO!O$5&amp;$E711),'Hoja de Trabajo para listado'!$BC$151:$CB$151,0)),0)+IFERROR(INDEX('Hoja de Trabajo para listado'!$DE$153:$DG$274,MATCH($A711,'Hoja de Trabajo para listado'!$DE$153:$DE$1048576,0),MATCH((CUADRO!O$5&amp;$E711),'Hoja de Trabajo para listado'!$DE$151:$DG$151,0)),0)+IFERROR(INDEX('Hoja de Trabajo para listado'!$CD$155:$DC$1048576,MATCH($A711,'Hoja de Trabajo para listado'!$CD$155:$CD$1048576,0),MATCH((CUADRO!O$5&amp;$E711),'Hoja de Trabajo para listado'!$CD$151:$DC$151,0)),0)</f>
        <v>0</v>
      </c>
      <c r="P711" s="243">
        <f ca="1">+IFERROR(INDEX('Hoja de Trabajo para listado'!$A$155:$Z$1048576,MATCH($A711,'Hoja de Trabajo para listado'!$A$155:$A$1048576,0),MATCH((CUADRO!P$5&amp;$E711),'Hoja de Trabajo para listado'!$A$151:$Z$151,0)),0)+IFERROR(INDEX('Hoja de Trabajo para listado'!$AB$155:$BA$1048576,MATCH($A711,'Hoja de Trabajo para listado'!$AB$155:$AB$1048576,0),MATCH((CUADRO!P$5&amp;$E711),'Hoja de Trabajo para listado'!$AB$151:$BA$151,0)),0)+IFERROR(INDEX('Hoja de Trabajo para listado'!$BC$155:$CB$1048576,MATCH($A711,'Hoja de Trabajo para listado'!$BC$155:$BC$1048576,0),MATCH((CUADRO!P$5&amp;$E711),'Hoja de Trabajo para listado'!$BC$151:$CB$151,0)),0)+IFERROR(INDEX('Hoja de Trabajo para listado'!$DE$153:$DG$274,MATCH($A711,'Hoja de Trabajo para listado'!$DE$153:$DE$1048576,0),MATCH((CUADRO!P$5&amp;$E711),'Hoja de Trabajo para listado'!$DE$151:$DG$151,0)),0)+IFERROR(INDEX('Hoja de Trabajo para listado'!$CD$155:$DC$1048576,MATCH($A711,'Hoja de Trabajo para listado'!$CD$155:$CD$1048576,0),MATCH((CUADRO!P$5&amp;$E711),'Hoja de Trabajo para listado'!$CD$151:$DC$151,0)),0)</f>
        <v>0</v>
      </c>
      <c r="Q711" s="243">
        <f ca="1">+IFERROR(INDEX('Hoja de Trabajo para listado'!$A$155:$Z$1048576,MATCH($A711,'Hoja de Trabajo para listado'!$A$155:$A$1048576,0),MATCH((CUADRO!Q$5&amp;$E711),'Hoja de Trabajo para listado'!$A$151:$Z$151,0)),0)+IFERROR(INDEX('Hoja de Trabajo para listado'!$AB$155:$BA$1048576,MATCH($A711,'Hoja de Trabajo para listado'!$AB$155:$AB$1048576,0),MATCH((CUADRO!Q$5&amp;$E711),'Hoja de Trabajo para listado'!$AB$151:$BA$151,0)),0)+IFERROR(INDEX('Hoja de Trabajo para listado'!$BC$155:$CB$1048576,MATCH($A711,'Hoja de Trabajo para listado'!$BC$155:$BC$1048576,0),MATCH((CUADRO!Q$5&amp;$E711),'Hoja de Trabajo para listado'!$BC$151:$CB$151,0)),0)+IFERROR(INDEX('Hoja de Trabajo para listado'!$DE$153:$DG$274,MATCH($A711,'Hoja de Trabajo para listado'!$DE$153:$DE$1048576,0),MATCH((CUADRO!Q$5&amp;$E711),'Hoja de Trabajo para listado'!$DE$151:$DG$151,0)),0)+IFERROR(INDEX('Hoja de Trabajo para listado'!$CD$155:$DC$1048576,MATCH($A711,'Hoja de Trabajo para listado'!$CD$155:$CD$1048576,0),MATCH((CUADRO!Q$5&amp;$E711),'Hoja de Trabajo para listado'!$CD$151:$DC$151,0)),0)</f>
        <v>0</v>
      </c>
      <c r="R711" s="243">
        <f t="shared" ca="1" si="25"/>
        <v>0</v>
      </c>
      <c r="S711" s="249">
        <f ca="1">+R710+R711</f>
        <v>0</v>
      </c>
      <c r="T711" s="243">
        <f ca="1">+S711</f>
        <v>0</v>
      </c>
      <c r="U711" s="242">
        <f t="shared" si="26"/>
        <v>2</v>
      </c>
      <c r="V711" s="333" t="str">
        <f>+VLOOKUP(A711,bd_lista!$A$3:$E$590,5,FALSE)</f>
        <v>Gobiernos Autonomos Municipales</v>
      </c>
      <c r="W711" s="384"/>
      <c r="X711" s="242">
        <f>+VLOOKUP(A711,[3]Sheet1!$A$13:$D$744,4,FALSE)</f>
        <v>0</v>
      </c>
      <c r="Y711" s="242" t="e">
        <f>+VLOOKUP(X711,bd_lista!$A$3:$C$590,3,FALSE)</f>
        <v>#N/A</v>
      </c>
      <c r="Z711" s="292"/>
      <c r="AA711" s="293"/>
    </row>
    <row r="712" spans="1:27" customFormat="1" ht="27" hidden="1" customHeight="1">
      <c r="A712" s="32">
        <v>1322</v>
      </c>
      <c r="B712" s="388">
        <f>+A712</f>
        <v>1322</v>
      </c>
      <c r="C712" s="247" t="str">
        <f>+VLOOKUP(A712,bd_lista!$A$3:$C$590,3,FALSE)</f>
        <v>Gobierno Autónomo Municipal de Arbieto</v>
      </c>
      <c r="D712" s="385" t="str">
        <f>+C712</f>
        <v>Gobierno Autónomo Municipal de Arbieto</v>
      </c>
      <c r="E712" s="242" t="s">
        <v>1304</v>
      </c>
      <c r="F712" s="243">
        <f ca="1">+IFERROR(INDEX('Hoja de Trabajo para listado'!$A$155:$Z$1048576,MATCH($A712,'Hoja de Trabajo para listado'!$A$155:$A$1048576,0),MATCH((CUADRO!F$5&amp;$E712),'Hoja de Trabajo para listado'!$A$151:$Z$151,0)),0)+IFERROR(INDEX('Hoja de Trabajo para listado'!$AB$155:$BA$1048576,MATCH($A712,'Hoja de Trabajo para listado'!$AB$155:$AB$1048576,0),MATCH((CUADRO!F$5&amp;$E712),'Hoja de Trabajo para listado'!$AB$151:$BA$151,0)),0)+IFERROR(INDEX('Hoja de Trabajo para listado'!$BC$155:$CB$1048576,MATCH($A712,'Hoja de Trabajo para listado'!$BC$155:$BC$1048576,0),MATCH((CUADRO!F$5&amp;$E712),'Hoja de Trabajo para listado'!$BC$151:$CB$151,0)),0)+IFERROR(INDEX('Hoja de Trabajo para listado'!$DE$153:$DG$274,MATCH($A712,'Hoja de Trabajo para listado'!$DE$153:$DE$1048576,0),MATCH((CUADRO!F$5&amp;$E712),'Hoja de Trabajo para listado'!$DE$151:$DG$151,0)),0)+IFERROR(INDEX('Hoja de Trabajo para listado'!$CD$155:$DC$1048576,MATCH($A712,'Hoja de Trabajo para listado'!$CD$155:$CD$1048576,0),MATCH((CUADRO!F$5&amp;$E712),'Hoja de Trabajo para listado'!$CD$151:$DC$151,0)),0)</f>
        <v>0</v>
      </c>
      <c r="G712" s="243">
        <f ca="1">+IFERROR(INDEX('Hoja de Trabajo para listado'!$A$155:$Z$1048576,MATCH($A712,'Hoja de Trabajo para listado'!$A$155:$A$1048576,0),MATCH((CUADRO!G$5&amp;$E712),'Hoja de Trabajo para listado'!$A$151:$Z$151,0)),0)+IFERROR(INDEX('Hoja de Trabajo para listado'!$AB$155:$BA$1048576,MATCH($A712,'Hoja de Trabajo para listado'!$AB$155:$AB$1048576,0),MATCH((CUADRO!G$5&amp;$E712),'Hoja de Trabajo para listado'!$AB$151:$BA$151,0)),0)+IFERROR(INDEX('Hoja de Trabajo para listado'!$BC$155:$CB$1048576,MATCH($A712,'Hoja de Trabajo para listado'!$BC$155:$BC$1048576,0),MATCH((CUADRO!G$5&amp;$E712),'Hoja de Trabajo para listado'!$BC$151:$CB$151,0)),0)+IFERROR(INDEX('Hoja de Trabajo para listado'!$DE$153:$DG$274,MATCH($A712,'Hoja de Trabajo para listado'!$DE$153:$DE$1048576,0),MATCH((CUADRO!G$5&amp;$E712),'Hoja de Trabajo para listado'!$DE$151:$DG$151,0)),0)+IFERROR(INDEX('Hoja de Trabajo para listado'!$CD$155:$DC$1048576,MATCH($A712,'Hoja de Trabajo para listado'!$CD$155:$CD$1048576,0),MATCH((CUADRO!G$5&amp;$E712),'Hoja de Trabajo para listado'!$CD$151:$DC$151,0)),0)</f>
        <v>0</v>
      </c>
      <c r="H712" s="243">
        <f ca="1">+IFERROR(INDEX('Hoja de Trabajo para listado'!$A$155:$Z$1048576,MATCH($A712,'Hoja de Trabajo para listado'!$A$155:$A$1048576,0),MATCH((CUADRO!H$5&amp;$E712),'Hoja de Trabajo para listado'!$A$151:$Z$151,0)),0)+IFERROR(INDEX('Hoja de Trabajo para listado'!$AB$155:$BA$1048576,MATCH($A712,'Hoja de Trabajo para listado'!$AB$155:$AB$1048576,0),MATCH((CUADRO!H$5&amp;$E712),'Hoja de Trabajo para listado'!$AB$151:$BA$151,0)),0)+IFERROR(INDEX('Hoja de Trabajo para listado'!$BC$155:$CB$1048576,MATCH($A712,'Hoja de Trabajo para listado'!$BC$155:$BC$1048576,0),MATCH((CUADRO!H$5&amp;$E712),'Hoja de Trabajo para listado'!$BC$151:$CB$151,0)),0)+IFERROR(INDEX('Hoja de Trabajo para listado'!$DE$153:$DG$274,MATCH($A712,'Hoja de Trabajo para listado'!$DE$153:$DE$1048576,0),MATCH((CUADRO!H$5&amp;$E712),'Hoja de Trabajo para listado'!$DE$151:$DG$151,0)),0)+IFERROR(INDEX('Hoja de Trabajo para listado'!$CD$155:$DC$1048576,MATCH($A712,'Hoja de Trabajo para listado'!$CD$155:$CD$1048576,0),MATCH((CUADRO!H$5&amp;$E712),'Hoja de Trabajo para listado'!$CD$151:$DC$151,0)),0)</f>
        <v>0</v>
      </c>
      <c r="I712" s="243">
        <f ca="1">+IFERROR(INDEX('Hoja de Trabajo para listado'!$A$155:$Z$1048576,MATCH($A712,'Hoja de Trabajo para listado'!$A$155:$A$1048576,0),MATCH((CUADRO!I$5&amp;$E712),'Hoja de Trabajo para listado'!$A$151:$Z$151,0)),0)+IFERROR(INDEX('Hoja de Trabajo para listado'!$AB$155:$BA$1048576,MATCH($A712,'Hoja de Trabajo para listado'!$AB$155:$AB$1048576,0),MATCH((CUADRO!I$5&amp;$E712),'Hoja de Trabajo para listado'!$AB$151:$BA$151,0)),0)+IFERROR(INDEX('Hoja de Trabajo para listado'!$BC$155:$CB$1048576,MATCH($A712,'Hoja de Trabajo para listado'!$BC$155:$BC$1048576,0),MATCH((CUADRO!I$5&amp;$E712),'Hoja de Trabajo para listado'!$BC$151:$CB$151,0)),0)+IFERROR(INDEX('Hoja de Trabajo para listado'!$DE$153:$DG$274,MATCH($A712,'Hoja de Trabajo para listado'!$DE$153:$DE$1048576,0),MATCH((CUADRO!I$5&amp;$E712),'Hoja de Trabajo para listado'!$DE$151:$DG$151,0)),0)+IFERROR(INDEX('Hoja de Trabajo para listado'!$CD$155:$DC$1048576,MATCH($A712,'Hoja de Trabajo para listado'!$CD$155:$CD$1048576,0),MATCH((CUADRO!I$5&amp;$E712),'Hoja de Trabajo para listado'!$CD$151:$DC$151,0)),0)</f>
        <v>0</v>
      </c>
      <c r="J712" s="243">
        <f ca="1">+IFERROR(INDEX('Hoja de Trabajo para listado'!$A$155:$Z$1048576,MATCH($A712,'Hoja de Trabajo para listado'!$A$155:$A$1048576,0),MATCH((CUADRO!J$5&amp;$E712),'Hoja de Trabajo para listado'!$A$151:$Z$151,0)),0)+IFERROR(INDEX('Hoja de Trabajo para listado'!$AB$155:$BA$1048576,MATCH($A712,'Hoja de Trabajo para listado'!$AB$155:$AB$1048576,0),MATCH((CUADRO!J$5&amp;$E712),'Hoja de Trabajo para listado'!$AB$151:$BA$151,0)),0)+IFERROR(INDEX('Hoja de Trabajo para listado'!$BC$155:$CB$1048576,MATCH($A712,'Hoja de Trabajo para listado'!$BC$155:$BC$1048576,0),MATCH((CUADRO!J$5&amp;$E712),'Hoja de Trabajo para listado'!$BC$151:$CB$151,0)),0)+IFERROR(INDEX('Hoja de Trabajo para listado'!$DE$153:$DG$274,MATCH($A712,'Hoja de Trabajo para listado'!$DE$153:$DE$1048576,0),MATCH((CUADRO!J$5&amp;$E712),'Hoja de Trabajo para listado'!$DE$151:$DG$151,0)),0)+IFERROR(INDEX('Hoja de Trabajo para listado'!$CD$155:$DC$1048576,MATCH($A712,'Hoja de Trabajo para listado'!$CD$155:$CD$1048576,0),MATCH((CUADRO!J$5&amp;$E712),'Hoja de Trabajo para listado'!$CD$151:$DC$151,0)),0)</f>
        <v>0</v>
      </c>
      <c r="K712" s="243">
        <f ca="1">+IFERROR(INDEX('Hoja de Trabajo para listado'!$A$155:$Z$1048576,MATCH($A712,'Hoja de Trabajo para listado'!$A$155:$A$1048576,0),MATCH((CUADRO!K$5&amp;$E712),'Hoja de Trabajo para listado'!$A$151:$Z$151,0)),0)+IFERROR(INDEX('Hoja de Trabajo para listado'!$AB$155:$BA$1048576,MATCH($A712,'Hoja de Trabajo para listado'!$AB$155:$AB$1048576,0),MATCH((CUADRO!K$5&amp;$E712),'Hoja de Trabajo para listado'!$AB$151:$BA$151,0)),0)+IFERROR(INDEX('Hoja de Trabajo para listado'!$BC$155:$CB$1048576,MATCH($A712,'Hoja de Trabajo para listado'!$BC$155:$BC$1048576,0),MATCH((CUADRO!K$5&amp;$E712),'Hoja de Trabajo para listado'!$BC$151:$CB$151,0)),0)+IFERROR(INDEX('Hoja de Trabajo para listado'!$DE$153:$DG$274,MATCH($A712,'Hoja de Trabajo para listado'!$DE$153:$DE$1048576,0),MATCH((CUADRO!K$5&amp;$E712),'Hoja de Trabajo para listado'!$DE$151:$DG$151,0)),0)+IFERROR(INDEX('Hoja de Trabajo para listado'!$CD$155:$DC$1048576,MATCH($A712,'Hoja de Trabajo para listado'!$CD$155:$CD$1048576,0),MATCH((CUADRO!K$5&amp;$E712),'Hoja de Trabajo para listado'!$CD$151:$DC$151,0)),0)</f>
        <v>0</v>
      </c>
      <c r="L712" s="243">
        <f ca="1">+IFERROR(INDEX('Hoja de Trabajo para listado'!$A$155:$Z$1048576,MATCH($A712,'Hoja de Trabajo para listado'!$A$155:$A$1048576,0),MATCH((CUADRO!L$5&amp;$E712),'Hoja de Trabajo para listado'!$A$151:$Z$151,0)),0)+IFERROR(INDEX('Hoja de Trabajo para listado'!$AB$155:$BA$1048576,MATCH($A712,'Hoja de Trabajo para listado'!$AB$155:$AB$1048576,0),MATCH((CUADRO!L$5&amp;$E712),'Hoja de Trabajo para listado'!$AB$151:$BA$151,0)),0)+IFERROR(INDEX('Hoja de Trabajo para listado'!$BC$155:$CB$1048576,MATCH($A712,'Hoja de Trabajo para listado'!$BC$155:$BC$1048576,0),MATCH((CUADRO!L$5&amp;$E712),'Hoja de Trabajo para listado'!$BC$151:$CB$151,0)),0)+IFERROR(INDEX('Hoja de Trabajo para listado'!$DE$153:$DG$274,MATCH($A712,'Hoja de Trabajo para listado'!$DE$153:$DE$1048576,0),MATCH((CUADRO!L$5&amp;$E712),'Hoja de Trabajo para listado'!$DE$151:$DG$151,0)),0)+IFERROR(INDEX('Hoja de Trabajo para listado'!$CD$155:$DC$1048576,MATCH($A712,'Hoja de Trabajo para listado'!$CD$155:$CD$1048576,0),MATCH((CUADRO!L$5&amp;$E712),'Hoja de Trabajo para listado'!$CD$151:$DC$151,0)),0)</f>
        <v>0</v>
      </c>
      <c r="M712" s="243">
        <f ca="1">+IFERROR(INDEX('Hoja de Trabajo para listado'!$A$155:$Z$1048576,MATCH($A712,'Hoja de Trabajo para listado'!$A$155:$A$1048576,0),MATCH((CUADRO!M$5&amp;$E712),'Hoja de Trabajo para listado'!$A$151:$Z$151,0)),0)+IFERROR(INDEX('Hoja de Trabajo para listado'!$AB$155:$BA$1048576,MATCH($A712,'Hoja de Trabajo para listado'!$AB$155:$AB$1048576,0),MATCH((CUADRO!M$5&amp;$E712),'Hoja de Trabajo para listado'!$AB$151:$BA$151,0)),0)+IFERROR(INDEX('Hoja de Trabajo para listado'!$BC$155:$CB$1048576,MATCH($A712,'Hoja de Trabajo para listado'!$BC$155:$BC$1048576,0),MATCH((CUADRO!M$5&amp;$E712),'Hoja de Trabajo para listado'!$BC$151:$CB$151,0)),0)+IFERROR(INDEX('Hoja de Trabajo para listado'!$DE$153:$DG$274,MATCH($A712,'Hoja de Trabajo para listado'!$DE$153:$DE$1048576,0),MATCH((CUADRO!M$5&amp;$E712),'Hoja de Trabajo para listado'!$DE$151:$DG$151,0)),0)+IFERROR(INDEX('Hoja de Trabajo para listado'!$CD$155:$DC$1048576,MATCH($A712,'Hoja de Trabajo para listado'!$CD$155:$CD$1048576,0),MATCH((CUADRO!M$5&amp;$E712),'Hoja de Trabajo para listado'!$CD$151:$DC$151,0)),0)</f>
        <v>0</v>
      </c>
      <c r="N712" s="243">
        <f ca="1">+IFERROR(INDEX('Hoja de Trabajo para listado'!$A$155:$Z$1048576,MATCH($A712,'Hoja de Trabajo para listado'!$A$155:$A$1048576,0),MATCH((CUADRO!N$5&amp;$E712),'Hoja de Trabajo para listado'!$A$151:$Z$151,0)),0)+IFERROR(INDEX('Hoja de Trabajo para listado'!$AB$155:$BA$1048576,MATCH($A712,'Hoja de Trabajo para listado'!$AB$155:$AB$1048576,0),MATCH((CUADRO!N$5&amp;$E712),'Hoja de Trabajo para listado'!$AB$151:$BA$151,0)),0)+IFERROR(INDEX('Hoja de Trabajo para listado'!$BC$155:$CB$1048576,MATCH($A712,'Hoja de Trabajo para listado'!$BC$155:$BC$1048576,0),MATCH((CUADRO!N$5&amp;$E712),'Hoja de Trabajo para listado'!$BC$151:$CB$151,0)),0)+IFERROR(INDEX('Hoja de Trabajo para listado'!$DE$153:$DG$274,MATCH($A712,'Hoja de Trabajo para listado'!$DE$153:$DE$1048576,0),MATCH((CUADRO!N$5&amp;$E712),'Hoja de Trabajo para listado'!$DE$151:$DG$151,0)),0)+IFERROR(INDEX('Hoja de Trabajo para listado'!$CD$155:$DC$1048576,MATCH($A712,'Hoja de Trabajo para listado'!$CD$155:$CD$1048576,0),MATCH((CUADRO!N$5&amp;$E712),'Hoja de Trabajo para listado'!$CD$151:$DC$151,0)),0)</f>
        <v>0</v>
      </c>
      <c r="O712" s="243">
        <f ca="1">+IFERROR(INDEX('Hoja de Trabajo para listado'!$A$155:$Z$1048576,MATCH($A712,'Hoja de Trabajo para listado'!$A$155:$A$1048576,0),MATCH((CUADRO!O$5&amp;$E712),'Hoja de Trabajo para listado'!$A$151:$Z$151,0)),0)+IFERROR(INDEX('Hoja de Trabajo para listado'!$AB$155:$BA$1048576,MATCH($A712,'Hoja de Trabajo para listado'!$AB$155:$AB$1048576,0),MATCH((CUADRO!O$5&amp;$E712),'Hoja de Trabajo para listado'!$AB$151:$BA$151,0)),0)+IFERROR(INDEX('Hoja de Trabajo para listado'!$BC$155:$CB$1048576,MATCH($A712,'Hoja de Trabajo para listado'!$BC$155:$BC$1048576,0),MATCH((CUADRO!O$5&amp;$E712),'Hoja de Trabajo para listado'!$BC$151:$CB$151,0)),0)+IFERROR(INDEX('Hoja de Trabajo para listado'!$DE$153:$DG$274,MATCH($A712,'Hoja de Trabajo para listado'!$DE$153:$DE$1048576,0),MATCH((CUADRO!O$5&amp;$E712),'Hoja de Trabajo para listado'!$DE$151:$DG$151,0)),0)+IFERROR(INDEX('Hoja de Trabajo para listado'!$CD$155:$DC$1048576,MATCH($A712,'Hoja de Trabajo para listado'!$CD$155:$CD$1048576,0),MATCH((CUADRO!O$5&amp;$E712),'Hoja de Trabajo para listado'!$CD$151:$DC$151,0)),0)</f>
        <v>0</v>
      </c>
      <c r="P712" s="243">
        <f ca="1">+IFERROR(INDEX('Hoja de Trabajo para listado'!$A$155:$Z$1048576,MATCH($A712,'Hoja de Trabajo para listado'!$A$155:$A$1048576,0),MATCH((CUADRO!P$5&amp;$E712),'Hoja de Trabajo para listado'!$A$151:$Z$151,0)),0)+IFERROR(INDEX('Hoja de Trabajo para listado'!$AB$155:$BA$1048576,MATCH($A712,'Hoja de Trabajo para listado'!$AB$155:$AB$1048576,0),MATCH((CUADRO!P$5&amp;$E712),'Hoja de Trabajo para listado'!$AB$151:$BA$151,0)),0)+IFERROR(INDEX('Hoja de Trabajo para listado'!$BC$155:$CB$1048576,MATCH($A712,'Hoja de Trabajo para listado'!$BC$155:$BC$1048576,0),MATCH((CUADRO!P$5&amp;$E712),'Hoja de Trabajo para listado'!$BC$151:$CB$151,0)),0)+IFERROR(INDEX('Hoja de Trabajo para listado'!$DE$153:$DG$274,MATCH($A712,'Hoja de Trabajo para listado'!$DE$153:$DE$1048576,0),MATCH((CUADRO!P$5&amp;$E712),'Hoja de Trabajo para listado'!$DE$151:$DG$151,0)),0)+IFERROR(INDEX('Hoja de Trabajo para listado'!$CD$155:$DC$1048576,MATCH($A712,'Hoja de Trabajo para listado'!$CD$155:$CD$1048576,0),MATCH((CUADRO!P$5&amp;$E712),'Hoja de Trabajo para listado'!$CD$151:$DC$151,0)),0)</f>
        <v>0</v>
      </c>
      <c r="Q712" s="243">
        <f ca="1">+IFERROR(INDEX('Hoja de Trabajo para listado'!$A$155:$Z$1048576,MATCH($A712,'Hoja de Trabajo para listado'!$A$155:$A$1048576,0),MATCH((CUADRO!Q$5&amp;$E712),'Hoja de Trabajo para listado'!$A$151:$Z$151,0)),0)+IFERROR(INDEX('Hoja de Trabajo para listado'!$AB$155:$BA$1048576,MATCH($A712,'Hoja de Trabajo para listado'!$AB$155:$AB$1048576,0),MATCH((CUADRO!Q$5&amp;$E712),'Hoja de Trabajo para listado'!$AB$151:$BA$151,0)),0)+IFERROR(INDEX('Hoja de Trabajo para listado'!$BC$155:$CB$1048576,MATCH($A712,'Hoja de Trabajo para listado'!$BC$155:$BC$1048576,0),MATCH((CUADRO!Q$5&amp;$E712),'Hoja de Trabajo para listado'!$BC$151:$CB$151,0)),0)+IFERROR(INDEX('Hoja de Trabajo para listado'!$DE$153:$DG$274,MATCH($A712,'Hoja de Trabajo para listado'!$DE$153:$DE$1048576,0),MATCH((CUADRO!Q$5&amp;$E712),'Hoja de Trabajo para listado'!$DE$151:$DG$151,0)),0)+IFERROR(INDEX('Hoja de Trabajo para listado'!$CD$155:$DC$1048576,MATCH($A712,'Hoja de Trabajo para listado'!$CD$155:$CD$1048576,0),MATCH((CUADRO!Q$5&amp;$E712),'Hoja de Trabajo para listado'!$CD$151:$DC$151,0)),0)</f>
        <v>0</v>
      </c>
      <c r="R712" s="243">
        <f t="shared" ca="1" si="25"/>
        <v>0</v>
      </c>
      <c r="S712" s="249"/>
      <c r="T712" s="243">
        <f ca="1">+T713</f>
        <v>0</v>
      </c>
      <c r="U712" s="242">
        <f t="shared" si="26"/>
        <v>1</v>
      </c>
      <c r="V712" s="333" t="str">
        <f>+VLOOKUP(A712,bd_lista!$A$3:$E$590,5,FALSE)</f>
        <v>Gobiernos Autonomos Municipales</v>
      </c>
      <c r="W712" s="383" t="str">
        <f>+V712</f>
        <v>Gobiernos Autonomos Municipales</v>
      </c>
      <c r="X712" s="242">
        <f>+VLOOKUP(A712,[3]Sheet1!$A$13:$D$744,4,FALSE)</f>
        <v>0</v>
      </c>
      <c r="Y712" s="242" t="e">
        <f>+VLOOKUP(X712,bd_lista!$A$3:$C$590,3,FALSE)</f>
        <v>#N/A</v>
      </c>
      <c r="Z712" s="294">
        <f>+X712</f>
        <v>0</v>
      </c>
      <c r="AA712" s="295" t="e">
        <f>+Y712</f>
        <v>#N/A</v>
      </c>
    </row>
    <row r="713" spans="1:27" customFormat="1" ht="27" hidden="1" customHeight="1">
      <c r="A713" s="32">
        <v>1322</v>
      </c>
      <c r="B713" s="389"/>
      <c r="C713" s="247" t="str">
        <f>+VLOOKUP(A713,bd_lista!$A$3:$C$590,3,FALSE)</f>
        <v>Gobierno Autónomo Municipal de Arbieto</v>
      </c>
      <c r="D713" s="386"/>
      <c r="E713" s="244" t="s">
        <v>1305</v>
      </c>
      <c r="F713" s="243">
        <f ca="1">+IFERROR(INDEX('Hoja de Trabajo para listado'!$A$155:$Z$1048576,MATCH($A713,'Hoja de Trabajo para listado'!$A$155:$A$1048576,0),MATCH((CUADRO!F$5&amp;$E713),'Hoja de Trabajo para listado'!$A$151:$Z$151,0)),0)+IFERROR(INDEX('Hoja de Trabajo para listado'!$AB$155:$BA$1048576,MATCH($A713,'Hoja de Trabajo para listado'!$AB$155:$AB$1048576,0),MATCH((CUADRO!F$5&amp;$E713),'Hoja de Trabajo para listado'!$AB$151:$BA$151,0)),0)+IFERROR(INDEX('Hoja de Trabajo para listado'!$BC$155:$CB$1048576,MATCH($A713,'Hoja de Trabajo para listado'!$BC$155:$BC$1048576,0),MATCH((CUADRO!F$5&amp;$E713),'Hoja de Trabajo para listado'!$BC$151:$CB$151,0)),0)+IFERROR(INDEX('Hoja de Trabajo para listado'!$DE$153:$DG$274,MATCH($A713,'Hoja de Trabajo para listado'!$DE$153:$DE$1048576,0),MATCH((CUADRO!F$5&amp;$E713),'Hoja de Trabajo para listado'!$DE$151:$DG$151,0)),0)+IFERROR(INDEX('Hoja de Trabajo para listado'!$CD$155:$DC$1048576,MATCH($A713,'Hoja de Trabajo para listado'!$CD$155:$CD$1048576,0),MATCH((CUADRO!F$5&amp;$E713),'Hoja de Trabajo para listado'!$CD$151:$DC$151,0)),0)</f>
        <v>0</v>
      </c>
      <c r="G713" s="243">
        <f ca="1">+IFERROR(INDEX('Hoja de Trabajo para listado'!$A$155:$Z$1048576,MATCH($A713,'Hoja de Trabajo para listado'!$A$155:$A$1048576,0),MATCH((CUADRO!G$5&amp;$E713),'Hoja de Trabajo para listado'!$A$151:$Z$151,0)),0)+IFERROR(INDEX('Hoja de Trabajo para listado'!$AB$155:$BA$1048576,MATCH($A713,'Hoja de Trabajo para listado'!$AB$155:$AB$1048576,0),MATCH((CUADRO!G$5&amp;$E713),'Hoja de Trabajo para listado'!$AB$151:$BA$151,0)),0)+IFERROR(INDEX('Hoja de Trabajo para listado'!$BC$155:$CB$1048576,MATCH($A713,'Hoja de Trabajo para listado'!$BC$155:$BC$1048576,0),MATCH((CUADRO!G$5&amp;$E713),'Hoja de Trabajo para listado'!$BC$151:$CB$151,0)),0)+IFERROR(INDEX('Hoja de Trabajo para listado'!$DE$153:$DG$274,MATCH($A713,'Hoja de Trabajo para listado'!$DE$153:$DE$1048576,0),MATCH((CUADRO!G$5&amp;$E713),'Hoja de Trabajo para listado'!$DE$151:$DG$151,0)),0)+IFERROR(INDEX('Hoja de Trabajo para listado'!$CD$155:$DC$1048576,MATCH($A713,'Hoja de Trabajo para listado'!$CD$155:$CD$1048576,0),MATCH((CUADRO!G$5&amp;$E713),'Hoja de Trabajo para listado'!$CD$151:$DC$151,0)),0)</f>
        <v>0</v>
      </c>
      <c r="H713" s="243">
        <f ca="1">+IFERROR(INDEX('Hoja de Trabajo para listado'!$A$155:$Z$1048576,MATCH($A713,'Hoja de Trabajo para listado'!$A$155:$A$1048576,0),MATCH((CUADRO!H$5&amp;$E713),'Hoja de Trabajo para listado'!$A$151:$Z$151,0)),0)+IFERROR(INDEX('Hoja de Trabajo para listado'!$AB$155:$BA$1048576,MATCH($A713,'Hoja de Trabajo para listado'!$AB$155:$AB$1048576,0),MATCH((CUADRO!H$5&amp;$E713),'Hoja de Trabajo para listado'!$AB$151:$BA$151,0)),0)+IFERROR(INDEX('Hoja de Trabajo para listado'!$BC$155:$CB$1048576,MATCH($A713,'Hoja de Trabajo para listado'!$BC$155:$BC$1048576,0),MATCH((CUADRO!H$5&amp;$E713),'Hoja de Trabajo para listado'!$BC$151:$CB$151,0)),0)+IFERROR(INDEX('Hoja de Trabajo para listado'!$DE$153:$DG$274,MATCH($A713,'Hoja de Trabajo para listado'!$DE$153:$DE$1048576,0),MATCH((CUADRO!H$5&amp;$E713),'Hoja de Trabajo para listado'!$DE$151:$DG$151,0)),0)+IFERROR(INDEX('Hoja de Trabajo para listado'!$CD$155:$DC$1048576,MATCH($A713,'Hoja de Trabajo para listado'!$CD$155:$CD$1048576,0),MATCH((CUADRO!H$5&amp;$E713),'Hoja de Trabajo para listado'!$CD$151:$DC$151,0)),0)</f>
        <v>0</v>
      </c>
      <c r="I713" s="243">
        <f ca="1">+IFERROR(INDEX('Hoja de Trabajo para listado'!$A$155:$Z$1048576,MATCH($A713,'Hoja de Trabajo para listado'!$A$155:$A$1048576,0),MATCH((CUADRO!I$5&amp;$E713),'Hoja de Trabajo para listado'!$A$151:$Z$151,0)),0)+IFERROR(INDEX('Hoja de Trabajo para listado'!$AB$155:$BA$1048576,MATCH($A713,'Hoja de Trabajo para listado'!$AB$155:$AB$1048576,0),MATCH((CUADRO!I$5&amp;$E713),'Hoja de Trabajo para listado'!$AB$151:$BA$151,0)),0)+IFERROR(INDEX('Hoja de Trabajo para listado'!$BC$155:$CB$1048576,MATCH($A713,'Hoja de Trabajo para listado'!$BC$155:$BC$1048576,0),MATCH((CUADRO!I$5&amp;$E713),'Hoja de Trabajo para listado'!$BC$151:$CB$151,0)),0)+IFERROR(INDEX('Hoja de Trabajo para listado'!$DE$153:$DG$274,MATCH($A713,'Hoja de Trabajo para listado'!$DE$153:$DE$1048576,0),MATCH((CUADRO!I$5&amp;$E713),'Hoja de Trabajo para listado'!$DE$151:$DG$151,0)),0)+IFERROR(INDEX('Hoja de Trabajo para listado'!$CD$155:$DC$1048576,MATCH($A713,'Hoja de Trabajo para listado'!$CD$155:$CD$1048576,0),MATCH((CUADRO!I$5&amp;$E713),'Hoja de Trabajo para listado'!$CD$151:$DC$151,0)),0)</f>
        <v>0</v>
      </c>
      <c r="J713" s="243">
        <f ca="1">+IFERROR(INDEX('Hoja de Trabajo para listado'!$A$155:$Z$1048576,MATCH($A713,'Hoja de Trabajo para listado'!$A$155:$A$1048576,0),MATCH((CUADRO!J$5&amp;$E713),'Hoja de Trabajo para listado'!$A$151:$Z$151,0)),0)+IFERROR(INDEX('Hoja de Trabajo para listado'!$AB$155:$BA$1048576,MATCH($A713,'Hoja de Trabajo para listado'!$AB$155:$AB$1048576,0),MATCH((CUADRO!J$5&amp;$E713),'Hoja de Trabajo para listado'!$AB$151:$BA$151,0)),0)+IFERROR(INDEX('Hoja de Trabajo para listado'!$BC$155:$CB$1048576,MATCH($A713,'Hoja de Trabajo para listado'!$BC$155:$BC$1048576,0),MATCH((CUADRO!J$5&amp;$E713),'Hoja de Trabajo para listado'!$BC$151:$CB$151,0)),0)+IFERROR(INDEX('Hoja de Trabajo para listado'!$DE$153:$DG$274,MATCH($A713,'Hoja de Trabajo para listado'!$DE$153:$DE$1048576,0),MATCH((CUADRO!J$5&amp;$E713),'Hoja de Trabajo para listado'!$DE$151:$DG$151,0)),0)+IFERROR(INDEX('Hoja de Trabajo para listado'!$CD$155:$DC$1048576,MATCH($A713,'Hoja de Trabajo para listado'!$CD$155:$CD$1048576,0),MATCH((CUADRO!J$5&amp;$E713),'Hoja de Trabajo para listado'!$CD$151:$DC$151,0)),0)</f>
        <v>0</v>
      </c>
      <c r="K713" s="243">
        <f ca="1">+IFERROR(INDEX('Hoja de Trabajo para listado'!$A$155:$Z$1048576,MATCH($A713,'Hoja de Trabajo para listado'!$A$155:$A$1048576,0),MATCH((CUADRO!K$5&amp;$E713),'Hoja de Trabajo para listado'!$A$151:$Z$151,0)),0)+IFERROR(INDEX('Hoja de Trabajo para listado'!$AB$155:$BA$1048576,MATCH($A713,'Hoja de Trabajo para listado'!$AB$155:$AB$1048576,0),MATCH((CUADRO!K$5&amp;$E713),'Hoja de Trabajo para listado'!$AB$151:$BA$151,0)),0)+IFERROR(INDEX('Hoja de Trabajo para listado'!$BC$155:$CB$1048576,MATCH($A713,'Hoja de Trabajo para listado'!$BC$155:$BC$1048576,0),MATCH((CUADRO!K$5&amp;$E713),'Hoja de Trabajo para listado'!$BC$151:$CB$151,0)),0)+IFERROR(INDEX('Hoja de Trabajo para listado'!$DE$153:$DG$274,MATCH($A713,'Hoja de Trabajo para listado'!$DE$153:$DE$1048576,0),MATCH((CUADRO!K$5&amp;$E713),'Hoja de Trabajo para listado'!$DE$151:$DG$151,0)),0)+IFERROR(INDEX('Hoja de Trabajo para listado'!$CD$155:$DC$1048576,MATCH($A713,'Hoja de Trabajo para listado'!$CD$155:$CD$1048576,0),MATCH((CUADRO!K$5&amp;$E713),'Hoja de Trabajo para listado'!$CD$151:$DC$151,0)),0)</f>
        <v>0</v>
      </c>
      <c r="L713" s="243">
        <f ca="1">+IFERROR(INDEX('Hoja de Trabajo para listado'!$A$155:$Z$1048576,MATCH($A713,'Hoja de Trabajo para listado'!$A$155:$A$1048576,0),MATCH((CUADRO!L$5&amp;$E713),'Hoja de Trabajo para listado'!$A$151:$Z$151,0)),0)+IFERROR(INDEX('Hoja de Trabajo para listado'!$AB$155:$BA$1048576,MATCH($A713,'Hoja de Trabajo para listado'!$AB$155:$AB$1048576,0),MATCH((CUADRO!L$5&amp;$E713),'Hoja de Trabajo para listado'!$AB$151:$BA$151,0)),0)+IFERROR(INDEX('Hoja de Trabajo para listado'!$BC$155:$CB$1048576,MATCH($A713,'Hoja de Trabajo para listado'!$BC$155:$BC$1048576,0),MATCH((CUADRO!L$5&amp;$E713),'Hoja de Trabajo para listado'!$BC$151:$CB$151,0)),0)+IFERROR(INDEX('Hoja de Trabajo para listado'!$DE$153:$DG$274,MATCH($A713,'Hoja de Trabajo para listado'!$DE$153:$DE$1048576,0),MATCH((CUADRO!L$5&amp;$E713),'Hoja de Trabajo para listado'!$DE$151:$DG$151,0)),0)+IFERROR(INDEX('Hoja de Trabajo para listado'!$CD$155:$DC$1048576,MATCH($A713,'Hoja de Trabajo para listado'!$CD$155:$CD$1048576,0),MATCH((CUADRO!L$5&amp;$E713),'Hoja de Trabajo para listado'!$CD$151:$DC$151,0)),0)</f>
        <v>0</v>
      </c>
      <c r="M713" s="243">
        <f ca="1">+IFERROR(INDEX('Hoja de Trabajo para listado'!$A$155:$Z$1048576,MATCH($A713,'Hoja de Trabajo para listado'!$A$155:$A$1048576,0),MATCH((CUADRO!M$5&amp;$E713),'Hoja de Trabajo para listado'!$A$151:$Z$151,0)),0)+IFERROR(INDEX('Hoja de Trabajo para listado'!$AB$155:$BA$1048576,MATCH($A713,'Hoja de Trabajo para listado'!$AB$155:$AB$1048576,0),MATCH((CUADRO!M$5&amp;$E713),'Hoja de Trabajo para listado'!$AB$151:$BA$151,0)),0)+IFERROR(INDEX('Hoja de Trabajo para listado'!$BC$155:$CB$1048576,MATCH($A713,'Hoja de Trabajo para listado'!$BC$155:$BC$1048576,0),MATCH((CUADRO!M$5&amp;$E713),'Hoja de Trabajo para listado'!$BC$151:$CB$151,0)),0)+IFERROR(INDEX('Hoja de Trabajo para listado'!$DE$153:$DG$274,MATCH($A713,'Hoja de Trabajo para listado'!$DE$153:$DE$1048576,0),MATCH((CUADRO!M$5&amp;$E713),'Hoja de Trabajo para listado'!$DE$151:$DG$151,0)),0)+IFERROR(INDEX('Hoja de Trabajo para listado'!$CD$155:$DC$1048576,MATCH($A713,'Hoja de Trabajo para listado'!$CD$155:$CD$1048576,0),MATCH((CUADRO!M$5&amp;$E713),'Hoja de Trabajo para listado'!$CD$151:$DC$151,0)),0)</f>
        <v>0</v>
      </c>
      <c r="N713" s="243">
        <f ca="1">+IFERROR(INDEX('Hoja de Trabajo para listado'!$A$155:$Z$1048576,MATCH($A713,'Hoja de Trabajo para listado'!$A$155:$A$1048576,0),MATCH((CUADRO!N$5&amp;$E713),'Hoja de Trabajo para listado'!$A$151:$Z$151,0)),0)+IFERROR(INDEX('Hoja de Trabajo para listado'!$AB$155:$BA$1048576,MATCH($A713,'Hoja de Trabajo para listado'!$AB$155:$AB$1048576,0),MATCH((CUADRO!N$5&amp;$E713),'Hoja de Trabajo para listado'!$AB$151:$BA$151,0)),0)+IFERROR(INDEX('Hoja de Trabajo para listado'!$BC$155:$CB$1048576,MATCH($A713,'Hoja de Trabajo para listado'!$BC$155:$BC$1048576,0),MATCH((CUADRO!N$5&amp;$E713),'Hoja de Trabajo para listado'!$BC$151:$CB$151,0)),0)+IFERROR(INDEX('Hoja de Trabajo para listado'!$DE$153:$DG$274,MATCH($A713,'Hoja de Trabajo para listado'!$DE$153:$DE$1048576,0),MATCH((CUADRO!N$5&amp;$E713),'Hoja de Trabajo para listado'!$DE$151:$DG$151,0)),0)+IFERROR(INDEX('Hoja de Trabajo para listado'!$CD$155:$DC$1048576,MATCH($A713,'Hoja de Trabajo para listado'!$CD$155:$CD$1048576,0),MATCH((CUADRO!N$5&amp;$E713),'Hoja de Trabajo para listado'!$CD$151:$DC$151,0)),0)</f>
        <v>0</v>
      </c>
      <c r="O713" s="243">
        <f ca="1">+IFERROR(INDEX('Hoja de Trabajo para listado'!$A$155:$Z$1048576,MATCH($A713,'Hoja de Trabajo para listado'!$A$155:$A$1048576,0),MATCH((CUADRO!O$5&amp;$E713),'Hoja de Trabajo para listado'!$A$151:$Z$151,0)),0)+IFERROR(INDEX('Hoja de Trabajo para listado'!$AB$155:$BA$1048576,MATCH($A713,'Hoja de Trabajo para listado'!$AB$155:$AB$1048576,0),MATCH((CUADRO!O$5&amp;$E713),'Hoja de Trabajo para listado'!$AB$151:$BA$151,0)),0)+IFERROR(INDEX('Hoja de Trabajo para listado'!$BC$155:$CB$1048576,MATCH($A713,'Hoja de Trabajo para listado'!$BC$155:$BC$1048576,0),MATCH((CUADRO!O$5&amp;$E713),'Hoja de Trabajo para listado'!$BC$151:$CB$151,0)),0)+IFERROR(INDEX('Hoja de Trabajo para listado'!$DE$153:$DG$274,MATCH($A713,'Hoja de Trabajo para listado'!$DE$153:$DE$1048576,0),MATCH((CUADRO!O$5&amp;$E713),'Hoja de Trabajo para listado'!$DE$151:$DG$151,0)),0)+IFERROR(INDEX('Hoja de Trabajo para listado'!$CD$155:$DC$1048576,MATCH($A713,'Hoja de Trabajo para listado'!$CD$155:$CD$1048576,0),MATCH((CUADRO!O$5&amp;$E713),'Hoja de Trabajo para listado'!$CD$151:$DC$151,0)),0)</f>
        <v>0</v>
      </c>
      <c r="P713" s="243">
        <f ca="1">+IFERROR(INDEX('Hoja de Trabajo para listado'!$A$155:$Z$1048576,MATCH($A713,'Hoja de Trabajo para listado'!$A$155:$A$1048576,0),MATCH((CUADRO!P$5&amp;$E713),'Hoja de Trabajo para listado'!$A$151:$Z$151,0)),0)+IFERROR(INDEX('Hoja de Trabajo para listado'!$AB$155:$BA$1048576,MATCH($A713,'Hoja de Trabajo para listado'!$AB$155:$AB$1048576,0),MATCH((CUADRO!P$5&amp;$E713),'Hoja de Trabajo para listado'!$AB$151:$BA$151,0)),0)+IFERROR(INDEX('Hoja de Trabajo para listado'!$BC$155:$CB$1048576,MATCH($A713,'Hoja de Trabajo para listado'!$BC$155:$BC$1048576,0),MATCH((CUADRO!P$5&amp;$E713),'Hoja de Trabajo para listado'!$BC$151:$CB$151,0)),0)+IFERROR(INDEX('Hoja de Trabajo para listado'!$DE$153:$DG$274,MATCH($A713,'Hoja de Trabajo para listado'!$DE$153:$DE$1048576,0),MATCH((CUADRO!P$5&amp;$E713),'Hoja de Trabajo para listado'!$DE$151:$DG$151,0)),0)+IFERROR(INDEX('Hoja de Trabajo para listado'!$CD$155:$DC$1048576,MATCH($A713,'Hoja de Trabajo para listado'!$CD$155:$CD$1048576,0),MATCH((CUADRO!P$5&amp;$E713),'Hoja de Trabajo para listado'!$CD$151:$DC$151,0)),0)</f>
        <v>0</v>
      </c>
      <c r="Q713" s="243">
        <f ca="1">+IFERROR(INDEX('Hoja de Trabajo para listado'!$A$155:$Z$1048576,MATCH($A713,'Hoja de Trabajo para listado'!$A$155:$A$1048576,0),MATCH((CUADRO!Q$5&amp;$E713),'Hoja de Trabajo para listado'!$A$151:$Z$151,0)),0)+IFERROR(INDEX('Hoja de Trabajo para listado'!$AB$155:$BA$1048576,MATCH($A713,'Hoja de Trabajo para listado'!$AB$155:$AB$1048576,0),MATCH((CUADRO!Q$5&amp;$E713),'Hoja de Trabajo para listado'!$AB$151:$BA$151,0)),0)+IFERROR(INDEX('Hoja de Trabajo para listado'!$BC$155:$CB$1048576,MATCH($A713,'Hoja de Trabajo para listado'!$BC$155:$BC$1048576,0),MATCH((CUADRO!Q$5&amp;$E713),'Hoja de Trabajo para listado'!$BC$151:$CB$151,0)),0)+IFERROR(INDEX('Hoja de Trabajo para listado'!$DE$153:$DG$274,MATCH($A713,'Hoja de Trabajo para listado'!$DE$153:$DE$1048576,0),MATCH((CUADRO!Q$5&amp;$E713),'Hoja de Trabajo para listado'!$DE$151:$DG$151,0)),0)+IFERROR(INDEX('Hoja de Trabajo para listado'!$CD$155:$DC$1048576,MATCH($A713,'Hoja de Trabajo para listado'!$CD$155:$CD$1048576,0),MATCH((CUADRO!Q$5&amp;$E713),'Hoja de Trabajo para listado'!$CD$151:$DC$151,0)),0)</f>
        <v>0</v>
      </c>
      <c r="R713" s="243">
        <f t="shared" ca="1" si="25"/>
        <v>0</v>
      </c>
      <c r="S713" s="249">
        <f ca="1">+R712+R713</f>
        <v>0</v>
      </c>
      <c r="T713" s="243">
        <f ca="1">+S713</f>
        <v>0</v>
      </c>
      <c r="U713" s="242">
        <f t="shared" si="26"/>
        <v>2</v>
      </c>
      <c r="V713" s="333" t="str">
        <f>+VLOOKUP(A713,bd_lista!$A$3:$E$590,5,FALSE)</f>
        <v>Gobiernos Autonomos Municipales</v>
      </c>
      <c r="W713" s="384"/>
      <c r="X713" s="242">
        <f>+VLOOKUP(A713,[3]Sheet1!$A$13:$D$744,4,FALSE)</f>
        <v>0</v>
      </c>
      <c r="Y713" s="242" t="e">
        <f>+VLOOKUP(X713,bd_lista!$A$3:$C$590,3,FALSE)</f>
        <v>#N/A</v>
      </c>
      <c r="Z713" s="292"/>
      <c r="AA713" s="293"/>
    </row>
    <row r="714" spans="1:27" customFormat="1" ht="15" hidden="1" customHeight="1">
      <c r="A714" s="32">
        <v>1323</v>
      </c>
      <c r="B714" s="388">
        <f>+A714</f>
        <v>1323</v>
      </c>
      <c r="C714" s="247" t="str">
        <f>+VLOOKUP(A714,bd_lista!$A$3:$C$590,3,FALSE)</f>
        <v>Gobierno Autónomo Municipal de Sacabamba</v>
      </c>
      <c r="D714" s="385" t="str">
        <f>+C714</f>
        <v>Gobierno Autónomo Municipal de Sacabamba</v>
      </c>
      <c r="E714" s="242" t="s">
        <v>1304</v>
      </c>
      <c r="F714" s="243">
        <f ca="1">+IFERROR(INDEX('Hoja de Trabajo para listado'!$A$155:$Z$1048576,MATCH($A714,'Hoja de Trabajo para listado'!$A$155:$A$1048576,0),MATCH((CUADRO!F$5&amp;$E714),'Hoja de Trabajo para listado'!$A$151:$Z$151,0)),0)+IFERROR(INDEX('Hoja de Trabajo para listado'!$AB$155:$BA$1048576,MATCH($A714,'Hoja de Trabajo para listado'!$AB$155:$AB$1048576,0),MATCH((CUADRO!F$5&amp;$E714),'Hoja de Trabajo para listado'!$AB$151:$BA$151,0)),0)+IFERROR(INDEX('Hoja de Trabajo para listado'!$BC$155:$CB$1048576,MATCH($A714,'Hoja de Trabajo para listado'!$BC$155:$BC$1048576,0),MATCH((CUADRO!F$5&amp;$E714),'Hoja de Trabajo para listado'!$BC$151:$CB$151,0)),0)+IFERROR(INDEX('Hoja de Trabajo para listado'!$DE$153:$DG$274,MATCH($A714,'Hoja de Trabajo para listado'!$DE$153:$DE$1048576,0),MATCH((CUADRO!F$5&amp;$E714),'Hoja de Trabajo para listado'!$DE$151:$DG$151,0)),0)+IFERROR(INDEX('Hoja de Trabajo para listado'!$CD$155:$DC$1048576,MATCH($A714,'Hoja de Trabajo para listado'!$CD$155:$CD$1048576,0),MATCH((CUADRO!F$5&amp;$E714),'Hoja de Trabajo para listado'!$CD$151:$DC$151,0)),0)</f>
        <v>0</v>
      </c>
      <c r="G714" s="243">
        <f ca="1">+IFERROR(INDEX('Hoja de Trabajo para listado'!$A$155:$Z$1048576,MATCH($A714,'Hoja de Trabajo para listado'!$A$155:$A$1048576,0),MATCH((CUADRO!G$5&amp;$E714),'Hoja de Trabajo para listado'!$A$151:$Z$151,0)),0)+IFERROR(INDEX('Hoja de Trabajo para listado'!$AB$155:$BA$1048576,MATCH($A714,'Hoja de Trabajo para listado'!$AB$155:$AB$1048576,0),MATCH((CUADRO!G$5&amp;$E714),'Hoja de Trabajo para listado'!$AB$151:$BA$151,0)),0)+IFERROR(INDEX('Hoja de Trabajo para listado'!$BC$155:$CB$1048576,MATCH($A714,'Hoja de Trabajo para listado'!$BC$155:$BC$1048576,0),MATCH((CUADRO!G$5&amp;$E714),'Hoja de Trabajo para listado'!$BC$151:$CB$151,0)),0)+IFERROR(INDEX('Hoja de Trabajo para listado'!$DE$153:$DG$274,MATCH($A714,'Hoja de Trabajo para listado'!$DE$153:$DE$1048576,0),MATCH((CUADRO!G$5&amp;$E714),'Hoja de Trabajo para listado'!$DE$151:$DG$151,0)),0)+IFERROR(INDEX('Hoja de Trabajo para listado'!$CD$155:$DC$1048576,MATCH($A714,'Hoja de Trabajo para listado'!$CD$155:$CD$1048576,0),MATCH((CUADRO!G$5&amp;$E714),'Hoja de Trabajo para listado'!$CD$151:$DC$151,0)),0)</f>
        <v>0</v>
      </c>
      <c r="H714" s="243">
        <f ca="1">+IFERROR(INDEX('Hoja de Trabajo para listado'!$A$155:$Z$1048576,MATCH($A714,'Hoja de Trabajo para listado'!$A$155:$A$1048576,0),MATCH((CUADRO!H$5&amp;$E714),'Hoja de Trabajo para listado'!$A$151:$Z$151,0)),0)+IFERROR(INDEX('Hoja de Trabajo para listado'!$AB$155:$BA$1048576,MATCH($A714,'Hoja de Trabajo para listado'!$AB$155:$AB$1048576,0),MATCH((CUADRO!H$5&amp;$E714),'Hoja de Trabajo para listado'!$AB$151:$BA$151,0)),0)+IFERROR(INDEX('Hoja de Trabajo para listado'!$BC$155:$CB$1048576,MATCH($A714,'Hoja de Trabajo para listado'!$BC$155:$BC$1048576,0),MATCH((CUADRO!H$5&amp;$E714),'Hoja de Trabajo para listado'!$BC$151:$CB$151,0)),0)+IFERROR(INDEX('Hoja de Trabajo para listado'!$DE$153:$DG$274,MATCH($A714,'Hoja de Trabajo para listado'!$DE$153:$DE$1048576,0),MATCH((CUADRO!H$5&amp;$E714),'Hoja de Trabajo para listado'!$DE$151:$DG$151,0)),0)+IFERROR(INDEX('Hoja de Trabajo para listado'!$CD$155:$DC$1048576,MATCH($A714,'Hoja de Trabajo para listado'!$CD$155:$CD$1048576,0),MATCH((CUADRO!H$5&amp;$E714),'Hoja de Trabajo para listado'!$CD$151:$DC$151,0)),0)</f>
        <v>0</v>
      </c>
      <c r="I714" s="243">
        <f ca="1">+IFERROR(INDEX('Hoja de Trabajo para listado'!$A$155:$Z$1048576,MATCH($A714,'Hoja de Trabajo para listado'!$A$155:$A$1048576,0),MATCH((CUADRO!I$5&amp;$E714),'Hoja de Trabajo para listado'!$A$151:$Z$151,0)),0)+IFERROR(INDEX('Hoja de Trabajo para listado'!$AB$155:$BA$1048576,MATCH($A714,'Hoja de Trabajo para listado'!$AB$155:$AB$1048576,0),MATCH((CUADRO!I$5&amp;$E714),'Hoja de Trabajo para listado'!$AB$151:$BA$151,0)),0)+IFERROR(INDEX('Hoja de Trabajo para listado'!$BC$155:$CB$1048576,MATCH($A714,'Hoja de Trabajo para listado'!$BC$155:$BC$1048576,0),MATCH((CUADRO!I$5&amp;$E714),'Hoja de Trabajo para listado'!$BC$151:$CB$151,0)),0)+IFERROR(INDEX('Hoja de Trabajo para listado'!$DE$153:$DG$274,MATCH($A714,'Hoja de Trabajo para listado'!$DE$153:$DE$1048576,0),MATCH((CUADRO!I$5&amp;$E714),'Hoja de Trabajo para listado'!$DE$151:$DG$151,0)),0)+IFERROR(INDEX('Hoja de Trabajo para listado'!$CD$155:$DC$1048576,MATCH($A714,'Hoja de Trabajo para listado'!$CD$155:$CD$1048576,0),MATCH((CUADRO!I$5&amp;$E714),'Hoja de Trabajo para listado'!$CD$151:$DC$151,0)),0)</f>
        <v>0</v>
      </c>
      <c r="J714" s="243">
        <f ca="1">+IFERROR(INDEX('Hoja de Trabajo para listado'!$A$155:$Z$1048576,MATCH($A714,'Hoja de Trabajo para listado'!$A$155:$A$1048576,0),MATCH((CUADRO!J$5&amp;$E714),'Hoja de Trabajo para listado'!$A$151:$Z$151,0)),0)+IFERROR(INDEX('Hoja de Trabajo para listado'!$AB$155:$BA$1048576,MATCH($A714,'Hoja de Trabajo para listado'!$AB$155:$AB$1048576,0),MATCH((CUADRO!J$5&amp;$E714),'Hoja de Trabajo para listado'!$AB$151:$BA$151,0)),0)+IFERROR(INDEX('Hoja de Trabajo para listado'!$BC$155:$CB$1048576,MATCH($A714,'Hoja de Trabajo para listado'!$BC$155:$BC$1048576,0),MATCH((CUADRO!J$5&amp;$E714),'Hoja de Trabajo para listado'!$BC$151:$CB$151,0)),0)+IFERROR(INDEX('Hoja de Trabajo para listado'!$DE$153:$DG$274,MATCH($A714,'Hoja de Trabajo para listado'!$DE$153:$DE$1048576,0),MATCH((CUADRO!J$5&amp;$E714),'Hoja de Trabajo para listado'!$DE$151:$DG$151,0)),0)+IFERROR(INDEX('Hoja de Trabajo para listado'!$CD$155:$DC$1048576,MATCH($A714,'Hoja de Trabajo para listado'!$CD$155:$CD$1048576,0),MATCH((CUADRO!J$5&amp;$E714),'Hoja de Trabajo para listado'!$CD$151:$DC$151,0)),0)</f>
        <v>0</v>
      </c>
      <c r="K714" s="243">
        <f ca="1">+IFERROR(INDEX('Hoja de Trabajo para listado'!$A$155:$Z$1048576,MATCH($A714,'Hoja de Trabajo para listado'!$A$155:$A$1048576,0),MATCH((CUADRO!K$5&amp;$E714),'Hoja de Trabajo para listado'!$A$151:$Z$151,0)),0)+IFERROR(INDEX('Hoja de Trabajo para listado'!$AB$155:$BA$1048576,MATCH($A714,'Hoja de Trabajo para listado'!$AB$155:$AB$1048576,0),MATCH((CUADRO!K$5&amp;$E714),'Hoja de Trabajo para listado'!$AB$151:$BA$151,0)),0)+IFERROR(INDEX('Hoja de Trabajo para listado'!$BC$155:$CB$1048576,MATCH($A714,'Hoja de Trabajo para listado'!$BC$155:$BC$1048576,0),MATCH((CUADRO!K$5&amp;$E714),'Hoja de Trabajo para listado'!$BC$151:$CB$151,0)),0)+IFERROR(INDEX('Hoja de Trabajo para listado'!$DE$153:$DG$274,MATCH($A714,'Hoja de Trabajo para listado'!$DE$153:$DE$1048576,0),MATCH((CUADRO!K$5&amp;$E714),'Hoja de Trabajo para listado'!$DE$151:$DG$151,0)),0)+IFERROR(INDEX('Hoja de Trabajo para listado'!$CD$155:$DC$1048576,MATCH($A714,'Hoja de Trabajo para listado'!$CD$155:$CD$1048576,0),MATCH((CUADRO!K$5&amp;$E714),'Hoja de Trabajo para listado'!$CD$151:$DC$151,0)),0)</f>
        <v>0</v>
      </c>
      <c r="L714" s="243">
        <f ca="1">+IFERROR(INDEX('Hoja de Trabajo para listado'!$A$155:$Z$1048576,MATCH($A714,'Hoja de Trabajo para listado'!$A$155:$A$1048576,0),MATCH((CUADRO!L$5&amp;$E714),'Hoja de Trabajo para listado'!$A$151:$Z$151,0)),0)+IFERROR(INDEX('Hoja de Trabajo para listado'!$AB$155:$BA$1048576,MATCH($A714,'Hoja de Trabajo para listado'!$AB$155:$AB$1048576,0),MATCH((CUADRO!L$5&amp;$E714),'Hoja de Trabajo para listado'!$AB$151:$BA$151,0)),0)+IFERROR(INDEX('Hoja de Trabajo para listado'!$BC$155:$CB$1048576,MATCH($A714,'Hoja de Trabajo para listado'!$BC$155:$BC$1048576,0),MATCH((CUADRO!L$5&amp;$E714),'Hoja de Trabajo para listado'!$BC$151:$CB$151,0)),0)+IFERROR(INDEX('Hoja de Trabajo para listado'!$DE$153:$DG$274,MATCH($A714,'Hoja de Trabajo para listado'!$DE$153:$DE$1048576,0),MATCH((CUADRO!L$5&amp;$E714),'Hoja de Trabajo para listado'!$DE$151:$DG$151,0)),0)+IFERROR(INDEX('Hoja de Trabajo para listado'!$CD$155:$DC$1048576,MATCH($A714,'Hoja de Trabajo para listado'!$CD$155:$CD$1048576,0),MATCH((CUADRO!L$5&amp;$E714),'Hoja de Trabajo para listado'!$CD$151:$DC$151,0)),0)</f>
        <v>0</v>
      </c>
      <c r="M714" s="243">
        <f ca="1">+IFERROR(INDEX('Hoja de Trabajo para listado'!$A$155:$Z$1048576,MATCH($A714,'Hoja de Trabajo para listado'!$A$155:$A$1048576,0),MATCH((CUADRO!M$5&amp;$E714),'Hoja de Trabajo para listado'!$A$151:$Z$151,0)),0)+IFERROR(INDEX('Hoja de Trabajo para listado'!$AB$155:$BA$1048576,MATCH($A714,'Hoja de Trabajo para listado'!$AB$155:$AB$1048576,0),MATCH((CUADRO!M$5&amp;$E714),'Hoja de Trabajo para listado'!$AB$151:$BA$151,0)),0)+IFERROR(INDEX('Hoja de Trabajo para listado'!$BC$155:$CB$1048576,MATCH($A714,'Hoja de Trabajo para listado'!$BC$155:$BC$1048576,0),MATCH((CUADRO!M$5&amp;$E714),'Hoja de Trabajo para listado'!$BC$151:$CB$151,0)),0)+IFERROR(INDEX('Hoja de Trabajo para listado'!$DE$153:$DG$274,MATCH($A714,'Hoja de Trabajo para listado'!$DE$153:$DE$1048576,0),MATCH((CUADRO!M$5&amp;$E714),'Hoja de Trabajo para listado'!$DE$151:$DG$151,0)),0)+IFERROR(INDEX('Hoja de Trabajo para listado'!$CD$155:$DC$1048576,MATCH($A714,'Hoja de Trabajo para listado'!$CD$155:$CD$1048576,0),MATCH((CUADRO!M$5&amp;$E714),'Hoja de Trabajo para listado'!$CD$151:$DC$151,0)),0)</f>
        <v>0</v>
      </c>
      <c r="N714" s="243">
        <f ca="1">+IFERROR(INDEX('Hoja de Trabajo para listado'!$A$155:$Z$1048576,MATCH($A714,'Hoja de Trabajo para listado'!$A$155:$A$1048576,0),MATCH((CUADRO!N$5&amp;$E714),'Hoja de Trabajo para listado'!$A$151:$Z$151,0)),0)+IFERROR(INDEX('Hoja de Trabajo para listado'!$AB$155:$BA$1048576,MATCH($A714,'Hoja de Trabajo para listado'!$AB$155:$AB$1048576,0),MATCH((CUADRO!N$5&amp;$E714),'Hoja de Trabajo para listado'!$AB$151:$BA$151,0)),0)+IFERROR(INDEX('Hoja de Trabajo para listado'!$BC$155:$CB$1048576,MATCH($A714,'Hoja de Trabajo para listado'!$BC$155:$BC$1048576,0),MATCH((CUADRO!N$5&amp;$E714),'Hoja de Trabajo para listado'!$BC$151:$CB$151,0)),0)+IFERROR(INDEX('Hoja de Trabajo para listado'!$DE$153:$DG$274,MATCH($A714,'Hoja de Trabajo para listado'!$DE$153:$DE$1048576,0),MATCH((CUADRO!N$5&amp;$E714),'Hoja de Trabajo para listado'!$DE$151:$DG$151,0)),0)+IFERROR(INDEX('Hoja de Trabajo para listado'!$CD$155:$DC$1048576,MATCH($A714,'Hoja de Trabajo para listado'!$CD$155:$CD$1048576,0),MATCH((CUADRO!N$5&amp;$E714),'Hoja de Trabajo para listado'!$CD$151:$DC$151,0)),0)</f>
        <v>0</v>
      </c>
      <c r="O714" s="243">
        <f ca="1">+IFERROR(INDEX('Hoja de Trabajo para listado'!$A$155:$Z$1048576,MATCH($A714,'Hoja de Trabajo para listado'!$A$155:$A$1048576,0),MATCH((CUADRO!O$5&amp;$E714),'Hoja de Trabajo para listado'!$A$151:$Z$151,0)),0)+IFERROR(INDEX('Hoja de Trabajo para listado'!$AB$155:$BA$1048576,MATCH($A714,'Hoja de Trabajo para listado'!$AB$155:$AB$1048576,0),MATCH((CUADRO!O$5&amp;$E714),'Hoja de Trabajo para listado'!$AB$151:$BA$151,0)),0)+IFERROR(INDEX('Hoja de Trabajo para listado'!$BC$155:$CB$1048576,MATCH($A714,'Hoja de Trabajo para listado'!$BC$155:$BC$1048576,0),MATCH((CUADRO!O$5&amp;$E714),'Hoja de Trabajo para listado'!$BC$151:$CB$151,0)),0)+IFERROR(INDEX('Hoja de Trabajo para listado'!$DE$153:$DG$274,MATCH($A714,'Hoja de Trabajo para listado'!$DE$153:$DE$1048576,0),MATCH((CUADRO!O$5&amp;$E714),'Hoja de Trabajo para listado'!$DE$151:$DG$151,0)),0)+IFERROR(INDEX('Hoja de Trabajo para listado'!$CD$155:$DC$1048576,MATCH($A714,'Hoja de Trabajo para listado'!$CD$155:$CD$1048576,0),MATCH((CUADRO!O$5&amp;$E714),'Hoja de Trabajo para listado'!$CD$151:$DC$151,0)),0)</f>
        <v>0</v>
      </c>
      <c r="P714" s="243">
        <f ca="1">+IFERROR(INDEX('Hoja de Trabajo para listado'!$A$155:$Z$1048576,MATCH($A714,'Hoja de Trabajo para listado'!$A$155:$A$1048576,0),MATCH((CUADRO!P$5&amp;$E714),'Hoja de Trabajo para listado'!$A$151:$Z$151,0)),0)+IFERROR(INDEX('Hoja de Trabajo para listado'!$AB$155:$BA$1048576,MATCH($A714,'Hoja de Trabajo para listado'!$AB$155:$AB$1048576,0),MATCH((CUADRO!P$5&amp;$E714),'Hoja de Trabajo para listado'!$AB$151:$BA$151,0)),0)+IFERROR(INDEX('Hoja de Trabajo para listado'!$BC$155:$CB$1048576,MATCH($A714,'Hoja de Trabajo para listado'!$BC$155:$BC$1048576,0),MATCH((CUADRO!P$5&amp;$E714),'Hoja de Trabajo para listado'!$BC$151:$CB$151,0)),0)+IFERROR(INDEX('Hoja de Trabajo para listado'!$DE$153:$DG$274,MATCH($A714,'Hoja de Trabajo para listado'!$DE$153:$DE$1048576,0),MATCH((CUADRO!P$5&amp;$E714),'Hoja de Trabajo para listado'!$DE$151:$DG$151,0)),0)+IFERROR(INDEX('Hoja de Trabajo para listado'!$CD$155:$DC$1048576,MATCH($A714,'Hoja de Trabajo para listado'!$CD$155:$CD$1048576,0),MATCH((CUADRO!P$5&amp;$E714),'Hoja de Trabajo para listado'!$CD$151:$DC$151,0)),0)</f>
        <v>0</v>
      </c>
      <c r="Q714" s="243">
        <f ca="1">+IFERROR(INDEX('Hoja de Trabajo para listado'!$A$155:$Z$1048576,MATCH($A714,'Hoja de Trabajo para listado'!$A$155:$A$1048576,0),MATCH((CUADRO!Q$5&amp;$E714),'Hoja de Trabajo para listado'!$A$151:$Z$151,0)),0)+IFERROR(INDEX('Hoja de Trabajo para listado'!$AB$155:$BA$1048576,MATCH($A714,'Hoja de Trabajo para listado'!$AB$155:$AB$1048576,0),MATCH((CUADRO!Q$5&amp;$E714),'Hoja de Trabajo para listado'!$AB$151:$BA$151,0)),0)+IFERROR(INDEX('Hoja de Trabajo para listado'!$BC$155:$CB$1048576,MATCH($A714,'Hoja de Trabajo para listado'!$BC$155:$BC$1048576,0),MATCH((CUADRO!Q$5&amp;$E714),'Hoja de Trabajo para listado'!$BC$151:$CB$151,0)),0)+IFERROR(INDEX('Hoja de Trabajo para listado'!$DE$153:$DG$274,MATCH($A714,'Hoja de Trabajo para listado'!$DE$153:$DE$1048576,0),MATCH((CUADRO!Q$5&amp;$E714),'Hoja de Trabajo para listado'!$DE$151:$DG$151,0)),0)+IFERROR(INDEX('Hoja de Trabajo para listado'!$CD$155:$DC$1048576,MATCH($A714,'Hoja de Trabajo para listado'!$CD$155:$CD$1048576,0),MATCH((CUADRO!Q$5&amp;$E714),'Hoja de Trabajo para listado'!$CD$151:$DC$151,0)),0)</f>
        <v>0</v>
      </c>
      <c r="R714" s="243">
        <f t="shared" ca="1" si="25"/>
        <v>0</v>
      </c>
      <c r="S714" s="249"/>
      <c r="T714" s="243">
        <f ca="1">+T715</f>
        <v>0</v>
      </c>
      <c r="U714" s="242">
        <f t="shared" si="26"/>
        <v>1</v>
      </c>
      <c r="V714" s="333" t="str">
        <f>+VLOOKUP(A714,bd_lista!$A$3:$E$590,5,FALSE)</f>
        <v>Gobiernos Autonomos Municipales</v>
      </c>
      <c r="W714" s="383" t="str">
        <f>+V714</f>
        <v>Gobiernos Autonomos Municipales</v>
      </c>
      <c r="X714" s="242">
        <f>+VLOOKUP(A714,[3]Sheet1!$A$13:$D$744,4,FALSE)</f>
        <v>0</v>
      </c>
      <c r="Y714" s="242" t="e">
        <f>+VLOOKUP(X714,bd_lista!$A$3:$C$590,3,FALSE)</f>
        <v>#N/A</v>
      </c>
      <c r="Z714" s="294">
        <f>+X714</f>
        <v>0</v>
      </c>
      <c r="AA714" s="295" t="e">
        <f>+Y714</f>
        <v>#N/A</v>
      </c>
    </row>
    <row r="715" spans="1:27" customFormat="1" ht="15" hidden="1" customHeight="1">
      <c r="A715" s="32">
        <v>1323</v>
      </c>
      <c r="B715" s="389"/>
      <c r="C715" s="247" t="str">
        <f>+VLOOKUP(A715,bd_lista!$A$3:$C$590,3,FALSE)</f>
        <v>Gobierno Autónomo Municipal de Sacabamba</v>
      </c>
      <c r="D715" s="386"/>
      <c r="E715" s="244" t="s">
        <v>1305</v>
      </c>
      <c r="F715" s="243">
        <f ca="1">+IFERROR(INDEX('Hoja de Trabajo para listado'!$A$155:$Z$1048576,MATCH($A715,'Hoja de Trabajo para listado'!$A$155:$A$1048576,0),MATCH((CUADRO!F$5&amp;$E715),'Hoja de Trabajo para listado'!$A$151:$Z$151,0)),0)+IFERROR(INDEX('Hoja de Trabajo para listado'!$AB$155:$BA$1048576,MATCH($A715,'Hoja de Trabajo para listado'!$AB$155:$AB$1048576,0),MATCH((CUADRO!F$5&amp;$E715),'Hoja de Trabajo para listado'!$AB$151:$BA$151,0)),0)+IFERROR(INDEX('Hoja de Trabajo para listado'!$BC$155:$CB$1048576,MATCH($A715,'Hoja de Trabajo para listado'!$BC$155:$BC$1048576,0),MATCH((CUADRO!F$5&amp;$E715),'Hoja de Trabajo para listado'!$BC$151:$CB$151,0)),0)+IFERROR(INDEX('Hoja de Trabajo para listado'!$DE$153:$DG$274,MATCH($A715,'Hoja de Trabajo para listado'!$DE$153:$DE$1048576,0),MATCH((CUADRO!F$5&amp;$E715),'Hoja de Trabajo para listado'!$DE$151:$DG$151,0)),0)+IFERROR(INDEX('Hoja de Trabajo para listado'!$CD$155:$DC$1048576,MATCH($A715,'Hoja de Trabajo para listado'!$CD$155:$CD$1048576,0),MATCH((CUADRO!F$5&amp;$E715),'Hoja de Trabajo para listado'!$CD$151:$DC$151,0)),0)</f>
        <v>0</v>
      </c>
      <c r="G715" s="243">
        <f ca="1">+IFERROR(INDEX('Hoja de Trabajo para listado'!$A$155:$Z$1048576,MATCH($A715,'Hoja de Trabajo para listado'!$A$155:$A$1048576,0),MATCH((CUADRO!G$5&amp;$E715),'Hoja de Trabajo para listado'!$A$151:$Z$151,0)),0)+IFERROR(INDEX('Hoja de Trabajo para listado'!$AB$155:$BA$1048576,MATCH($A715,'Hoja de Trabajo para listado'!$AB$155:$AB$1048576,0),MATCH((CUADRO!G$5&amp;$E715),'Hoja de Trabajo para listado'!$AB$151:$BA$151,0)),0)+IFERROR(INDEX('Hoja de Trabajo para listado'!$BC$155:$CB$1048576,MATCH($A715,'Hoja de Trabajo para listado'!$BC$155:$BC$1048576,0),MATCH((CUADRO!G$5&amp;$E715),'Hoja de Trabajo para listado'!$BC$151:$CB$151,0)),0)+IFERROR(INDEX('Hoja de Trabajo para listado'!$DE$153:$DG$274,MATCH($A715,'Hoja de Trabajo para listado'!$DE$153:$DE$1048576,0),MATCH((CUADRO!G$5&amp;$E715),'Hoja de Trabajo para listado'!$DE$151:$DG$151,0)),0)+IFERROR(INDEX('Hoja de Trabajo para listado'!$CD$155:$DC$1048576,MATCH($A715,'Hoja de Trabajo para listado'!$CD$155:$CD$1048576,0),MATCH((CUADRO!G$5&amp;$E715),'Hoja de Trabajo para listado'!$CD$151:$DC$151,0)),0)</f>
        <v>0</v>
      </c>
      <c r="H715" s="243">
        <f ca="1">+IFERROR(INDEX('Hoja de Trabajo para listado'!$A$155:$Z$1048576,MATCH($A715,'Hoja de Trabajo para listado'!$A$155:$A$1048576,0),MATCH((CUADRO!H$5&amp;$E715),'Hoja de Trabajo para listado'!$A$151:$Z$151,0)),0)+IFERROR(INDEX('Hoja de Trabajo para listado'!$AB$155:$BA$1048576,MATCH($A715,'Hoja de Trabajo para listado'!$AB$155:$AB$1048576,0),MATCH((CUADRO!H$5&amp;$E715),'Hoja de Trabajo para listado'!$AB$151:$BA$151,0)),0)+IFERROR(INDEX('Hoja de Trabajo para listado'!$BC$155:$CB$1048576,MATCH($A715,'Hoja de Trabajo para listado'!$BC$155:$BC$1048576,0),MATCH((CUADRO!H$5&amp;$E715),'Hoja de Trabajo para listado'!$BC$151:$CB$151,0)),0)+IFERROR(INDEX('Hoja de Trabajo para listado'!$DE$153:$DG$274,MATCH($A715,'Hoja de Trabajo para listado'!$DE$153:$DE$1048576,0),MATCH((CUADRO!H$5&amp;$E715),'Hoja de Trabajo para listado'!$DE$151:$DG$151,0)),0)+IFERROR(INDEX('Hoja de Trabajo para listado'!$CD$155:$DC$1048576,MATCH($A715,'Hoja de Trabajo para listado'!$CD$155:$CD$1048576,0),MATCH((CUADRO!H$5&amp;$E715),'Hoja de Trabajo para listado'!$CD$151:$DC$151,0)),0)</f>
        <v>0</v>
      </c>
      <c r="I715" s="243">
        <f ca="1">+IFERROR(INDEX('Hoja de Trabajo para listado'!$A$155:$Z$1048576,MATCH($A715,'Hoja de Trabajo para listado'!$A$155:$A$1048576,0),MATCH((CUADRO!I$5&amp;$E715),'Hoja de Trabajo para listado'!$A$151:$Z$151,0)),0)+IFERROR(INDEX('Hoja de Trabajo para listado'!$AB$155:$BA$1048576,MATCH($A715,'Hoja de Trabajo para listado'!$AB$155:$AB$1048576,0),MATCH((CUADRO!I$5&amp;$E715),'Hoja de Trabajo para listado'!$AB$151:$BA$151,0)),0)+IFERROR(INDEX('Hoja de Trabajo para listado'!$BC$155:$CB$1048576,MATCH($A715,'Hoja de Trabajo para listado'!$BC$155:$BC$1048576,0),MATCH((CUADRO!I$5&amp;$E715),'Hoja de Trabajo para listado'!$BC$151:$CB$151,0)),0)+IFERROR(INDEX('Hoja de Trabajo para listado'!$DE$153:$DG$274,MATCH($A715,'Hoja de Trabajo para listado'!$DE$153:$DE$1048576,0),MATCH((CUADRO!I$5&amp;$E715),'Hoja de Trabajo para listado'!$DE$151:$DG$151,0)),0)+IFERROR(INDEX('Hoja de Trabajo para listado'!$CD$155:$DC$1048576,MATCH($A715,'Hoja de Trabajo para listado'!$CD$155:$CD$1048576,0),MATCH((CUADRO!I$5&amp;$E715),'Hoja de Trabajo para listado'!$CD$151:$DC$151,0)),0)</f>
        <v>0</v>
      </c>
      <c r="J715" s="243">
        <f ca="1">+IFERROR(INDEX('Hoja de Trabajo para listado'!$A$155:$Z$1048576,MATCH($A715,'Hoja de Trabajo para listado'!$A$155:$A$1048576,0),MATCH((CUADRO!J$5&amp;$E715),'Hoja de Trabajo para listado'!$A$151:$Z$151,0)),0)+IFERROR(INDEX('Hoja de Trabajo para listado'!$AB$155:$BA$1048576,MATCH($A715,'Hoja de Trabajo para listado'!$AB$155:$AB$1048576,0),MATCH((CUADRO!J$5&amp;$E715),'Hoja de Trabajo para listado'!$AB$151:$BA$151,0)),0)+IFERROR(INDEX('Hoja de Trabajo para listado'!$BC$155:$CB$1048576,MATCH($A715,'Hoja de Trabajo para listado'!$BC$155:$BC$1048576,0),MATCH((CUADRO!J$5&amp;$E715),'Hoja de Trabajo para listado'!$BC$151:$CB$151,0)),0)+IFERROR(INDEX('Hoja de Trabajo para listado'!$DE$153:$DG$274,MATCH($A715,'Hoja de Trabajo para listado'!$DE$153:$DE$1048576,0),MATCH((CUADRO!J$5&amp;$E715),'Hoja de Trabajo para listado'!$DE$151:$DG$151,0)),0)+IFERROR(INDEX('Hoja de Trabajo para listado'!$CD$155:$DC$1048576,MATCH($A715,'Hoja de Trabajo para listado'!$CD$155:$CD$1048576,0),MATCH((CUADRO!J$5&amp;$E715),'Hoja de Trabajo para listado'!$CD$151:$DC$151,0)),0)</f>
        <v>0</v>
      </c>
      <c r="K715" s="243">
        <f ca="1">+IFERROR(INDEX('Hoja de Trabajo para listado'!$A$155:$Z$1048576,MATCH($A715,'Hoja de Trabajo para listado'!$A$155:$A$1048576,0),MATCH((CUADRO!K$5&amp;$E715),'Hoja de Trabajo para listado'!$A$151:$Z$151,0)),0)+IFERROR(INDEX('Hoja de Trabajo para listado'!$AB$155:$BA$1048576,MATCH($A715,'Hoja de Trabajo para listado'!$AB$155:$AB$1048576,0),MATCH((CUADRO!K$5&amp;$E715),'Hoja de Trabajo para listado'!$AB$151:$BA$151,0)),0)+IFERROR(INDEX('Hoja de Trabajo para listado'!$BC$155:$CB$1048576,MATCH($A715,'Hoja de Trabajo para listado'!$BC$155:$BC$1048576,0),MATCH((CUADRO!K$5&amp;$E715),'Hoja de Trabajo para listado'!$BC$151:$CB$151,0)),0)+IFERROR(INDEX('Hoja de Trabajo para listado'!$DE$153:$DG$274,MATCH($A715,'Hoja de Trabajo para listado'!$DE$153:$DE$1048576,0),MATCH((CUADRO!K$5&amp;$E715),'Hoja de Trabajo para listado'!$DE$151:$DG$151,0)),0)+IFERROR(INDEX('Hoja de Trabajo para listado'!$CD$155:$DC$1048576,MATCH($A715,'Hoja de Trabajo para listado'!$CD$155:$CD$1048576,0),MATCH((CUADRO!K$5&amp;$E715),'Hoja de Trabajo para listado'!$CD$151:$DC$151,0)),0)</f>
        <v>0</v>
      </c>
      <c r="L715" s="243">
        <f ca="1">+IFERROR(INDEX('Hoja de Trabajo para listado'!$A$155:$Z$1048576,MATCH($A715,'Hoja de Trabajo para listado'!$A$155:$A$1048576,0),MATCH((CUADRO!L$5&amp;$E715),'Hoja de Trabajo para listado'!$A$151:$Z$151,0)),0)+IFERROR(INDEX('Hoja de Trabajo para listado'!$AB$155:$BA$1048576,MATCH($A715,'Hoja de Trabajo para listado'!$AB$155:$AB$1048576,0),MATCH((CUADRO!L$5&amp;$E715),'Hoja de Trabajo para listado'!$AB$151:$BA$151,0)),0)+IFERROR(INDEX('Hoja de Trabajo para listado'!$BC$155:$CB$1048576,MATCH($A715,'Hoja de Trabajo para listado'!$BC$155:$BC$1048576,0),MATCH((CUADRO!L$5&amp;$E715),'Hoja de Trabajo para listado'!$BC$151:$CB$151,0)),0)+IFERROR(INDEX('Hoja de Trabajo para listado'!$DE$153:$DG$274,MATCH($A715,'Hoja de Trabajo para listado'!$DE$153:$DE$1048576,0),MATCH((CUADRO!L$5&amp;$E715),'Hoja de Trabajo para listado'!$DE$151:$DG$151,0)),0)+IFERROR(INDEX('Hoja de Trabajo para listado'!$CD$155:$DC$1048576,MATCH($A715,'Hoja de Trabajo para listado'!$CD$155:$CD$1048576,0),MATCH((CUADRO!L$5&amp;$E715),'Hoja de Trabajo para listado'!$CD$151:$DC$151,0)),0)</f>
        <v>0</v>
      </c>
      <c r="M715" s="243">
        <f ca="1">+IFERROR(INDEX('Hoja de Trabajo para listado'!$A$155:$Z$1048576,MATCH($A715,'Hoja de Trabajo para listado'!$A$155:$A$1048576,0),MATCH((CUADRO!M$5&amp;$E715),'Hoja de Trabajo para listado'!$A$151:$Z$151,0)),0)+IFERROR(INDEX('Hoja de Trabajo para listado'!$AB$155:$BA$1048576,MATCH($A715,'Hoja de Trabajo para listado'!$AB$155:$AB$1048576,0),MATCH((CUADRO!M$5&amp;$E715),'Hoja de Trabajo para listado'!$AB$151:$BA$151,0)),0)+IFERROR(INDEX('Hoja de Trabajo para listado'!$BC$155:$CB$1048576,MATCH($A715,'Hoja de Trabajo para listado'!$BC$155:$BC$1048576,0),MATCH((CUADRO!M$5&amp;$E715),'Hoja de Trabajo para listado'!$BC$151:$CB$151,0)),0)+IFERROR(INDEX('Hoja de Trabajo para listado'!$DE$153:$DG$274,MATCH($A715,'Hoja de Trabajo para listado'!$DE$153:$DE$1048576,0),MATCH((CUADRO!M$5&amp;$E715),'Hoja de Trabajo para listado'!$DE$151:$DG$151,0)),0)+IFERROR(INDEX('Hoja de Trabajo para listado'!$CD$155:$DC$1048576,MATCH($A715,'Hoja de Trabajo para listado'!$CD$155:$CD$1048576,0),MATCH((CUADRO!M$5&amp;$E715),'Hoja de Trabajo para listado'!$CD$151:$DC$151,0)),0)</f>
        <v>0</v>
      </c>
      <c r="N715" s="243">
        <f ca="1">+IFERROR(INDEX('Hoja de Trabajo para listado'!$A$155:$Z$1048576,MATCH($A715,'Hoja de Trabajo para listado'!$A$155:$A$1048576,0),MATCH((CUADRO!N$5&amp;$E715),'Hoja de Trabajo para listado'!$A$151:$Z$151,0)),0)+IFERROR(INDEX('Hoja de Trabajo para listado'!$AB$155:$BA$1048576,MATCH($A715,'Hoja de Trabajo para listado'!$AB$155:$AB$1048576,0),MATCH((CUADRO!N$5&amp;$E715),'Hoja de Trabajo para listado'!$AB$151:$BA$151,0)),0)+IFERROR(INDEX('Hoja de Trabajo para listado'!$BC$155:$CB$1048576,MATCH($A715,'Hoja de Trabajo para listado'!$BC$155:$BC$1048576,0),MATCH((CUADRO!N$5&amp;$E715),'Hoja de Trabajo para listado'!$BC$151:$CB$151,0)),0)+IFERROR(INDEX('Hoja de Trabajo para listado'!$DE$153:$DG$274,MATCH($A715,'Hoja de Trabajo para listado'!$DE$153:$DE$1048576,0),MATCH((CUADRO!N$5&amp;$E715),'Hoja de Trabajo para listado'!$DE$151:$DG$151,0)),0)+IFERROR(INDEX('Hoja de Trabajo para listado'!$CD$155:$DC$1048576,MATCH($A715,'Hoja de Trabajo para listado'!$CD$155:$CD$1048576,0),MATCH((CUADRO!N$5&amp;$E715),'Hoja de Trabajo para listado'!$CD$151:$DC$151,0)),0)</f>
        <v>0</v>
      </c>
      <c r="O715" s="243">
        <f ca="1">+IFERROR(INDEX('Hoja de Trabajo para listado'!$A$155:$Z$1048576,MATCH($A715,'Hoja de Trabajo para listado'!$A$155:$A$1048576,0),MATCH((CUADRO!O$5&amp;$E715),'Hoja de Trabajo para listado'!$A$151:$Z$151,0)),0)+IFERROR(INDEX('Hoja de Trabajo para listado'!$AB$155:$BA$1048576,MATCH($A715,'Hoja de Trabajo para listado'!$AB$155:$AB$1048576,0),MATCH((CUADRO!O$5&amp;$E715),'Hoja de Trabajo para listado'!$AB$151:$BA$151,0)),0)+IFERROR(INDEX('Hoja de Trabajo para listado'!$BC$155:$CB$1048576,MATCH($A715,'Hoja de Trabajo para listado'!$BC$155:$BC$1048576,0),MATCH((CUADRO!O$5&amp;$E715),'Hoja de Trabajo para listado'!$BC$151:$CB$151,0)),0)+IFERROR(INDEX('Hoja de Trabajo para listado'!$DE$153:$DG$274,MATCH($A715,'Hoja de Trabajo para listado'!$DE$153:$DE$1048576,0),MATCH((CUADRO!O$5&amp;$E715),'Hoja de Trabajo para listado'!$DE$151:$DG$151,0)),0)+IFERROR(INDEX('Hoja de Trabajo para listado'!$CD$155:$DC$1048576,MATCH($A715,'Hoja de Trabajo para listado'!$CD$155:$CD$1048576,0),MATCH((CUADRO!O$5&amp;$E715),'Hoja de Trabajo para listado'!$CD$151:$DC$151,0)),0)</f>
        <v>0</v>
      </c>
      <c r="P715" s="243">
        <f ca="1">+IFERROR(INDEX('Hoja de Trabajo para listado'!$A$155:$Z$1048576,MATCH($A715,'Hoja de Trabajo para listado'!$A$155:$A$1048576,0),MATCH((CUADRO!P$5&amp;$E715),'Hoja de Trabajo para listado'!$A$151:$Z$151,0)),0)+IFERROR(INDEX('Hoja de Trabajo para listado'!$AB$155:$BA$1048576,MATCH($A715,'Hoja de Trabajo para listado'!$AB$155:$AB$1048576,0),MATCH((CUADRO!P$5&amp;$E715),'Hoja de Trabajo para listado'!$AB$151:$BA$151,0)),0)+IFERROR(INDEX('Hoja de Trabajo para listado'!$BC$155:$CB$1048576,MATCH($A715,'Hoja de Trabajo para listado'!$BC$155:$BC$1048576,0),MATCH((CUADRO!P$5&amp;$E715),'Hoja de Trabajo para listado'!$BC$151:$CB$151,0)),0)+IFERROR(INDEX('Hoja de Trabajo para listado'!$DE$153:$DG$274,MATCH($A715,'Hoja de Trabajo para listado'!$DE$153:$DE$1048576,0),MATCH((CUADRO!P$5&amp;$E715),'Hoja de Trabajo para listado'!$DE$151:$DG$151,0)),0)+IFERROR(INDEX('Hoja de Trabajo para listado'!$CD$155:$DC$1048576,MATCH($A715,'Hoja de Trabajo para listado'!$CD$155:$CD$1048576,0),MATCH((CUADRO!P$5&amp;$E715),'Hoja de Trabajo para listado'!$CD$151:$DC$151,0)),0)</f>
        <v>0</v>
      </c>
      <c r="Q715" s="243">
        <f ca="1">+IFERROR(INDEX('Hoja de Trabajo para listado'!$A$155:$Z$1048576,MATCH($A715,'Hoja de Trabajo para listado'!$A$155:$A$1048576,0),MATCH((CUADRO!Q$5&amp;$E715),'Hoja de Trabajo para listado'!$A$151:$Z$151,0)),0)+IFERROR(INDEX('Hoja de Trabajo para listado'!$AB$155:$BA$1048576,MATCH($A715,'Hoja de Trabajo para listado'!$AB$155:$AB$1048576,0),MATCH((CUADRO!Q$5&amp;$E715),'Hoja de Trabajo para listado'!$AB$151:$BA$151,0)),0)+IFERROR(INDEX('Hoja de Trabajo para listado'!$BC$155:$CB$1048576,MATCH($A715,'Hoja de Trabajo para listado'!$BC$155:$BC$1048576,0),MATCH((CUADRO!Q$5&amp;$E715),'Hoja de Trabajo para listado'!$BC$151:$CB$151,0)),0)+IFERROR(INDEX('Hoja de Trabajo para listado'!$DE$153:$DG$274,MATCH($A715,'Hoja de Trabajo para listado'!$DE$153:$DE$1048576,0),MATCH((CUADRO!Q$5&amp;$E715),'Hoja de Trabajo para listado'!$DE$151:$DG$151,0)),0)+IFERROR(INDEX('Hoja de Trabajo para listado'!$CD$155:$DC$1048576,MATCH($A715,'Hoja de Trabajo para listado'!$CD$155:$CD$1048576,0),MATCH((CUADRO!Q$5&amp;$E715),'Hoja de Trabajo para listado'!$CD$151:$DC$151,0)),0)</f>
        <v>0</v>
      </c>
      <c r="R715" s="243">
        <f t="shared" ca="1" si="25"/>
        <v>0</v>
      </c>
      <c r="S715" s="249">
        <f ca="1">+R714+R715</f>
        <v>0</v>
      </c>
      <c r="T715" s="243">
        <f ca="1">+S715</f>
        <v>0</v>
      </c>
      <c r="U715" s="242">
        <f t="shared" si="26"/>
        <v>2</v>
      </c>
      <c r="V715" s="333" t="str">
        <f>+VLOOKUP(A715,bd_lista!$A$3:$E$590,5,FALSE)</f>
        <v>Gobiernos Autonomos Municipales</v>
      </c>
      <c r="W715" s="384"/>
      <c r="X715" s="242">
        <f>+VLOOKUP(A715,[3]Sheet1!$A$13:$D$744,4,FALSE)</f>
        <v>0</v>
      </c>
      <c r="Y715" s="242" t="e">
        <f>+VLOOKUP(X715,bd_lista!$A$3:$C$590,3,FALSE)</f>
        <v>#N/A</v>
      </c>
      <c r="Z715" s="292"/>
      <c r="AA715" s="293"/>
    </row>
    <row r="716" spans="1:27" customFormat="1" ht="15" hidden="1" customHeight="1">
      <c r="A716" s="32">
        <v>1324</v>
      </c>
      <c r="B716" s="388">
        <f>+A716</f>
        <v>1324</v>
      </c>
      <c r="C716" s="247" t="str">
        <f>+VLOOKUP(A716,bd_lista!$A$3:$C$590,3,FALSE)</f>
        <v>Gobierno Autónomo Municipal de Cliza</v>
      </c>
      <c r="D716" s="385" t="str">
        <f>+C716</f>
        <v>Gobierno Autónomo Municipal de Cliza</v>
      </c>
      <c r="E716" s="242" t="s">
        <v>1304</v>
      </c>
      <c r="F716" s="243">
        <f ca="1">+IFERROR(INDEX('Hoja de Trabajo para listado'!$A$155:$Z$1048576,MATCH($A716,'Hoja de Trabajo para listado'!$A$155:$A$1048576,0),MATCH((CUADRO!F$5&amp;$E716),'Hoja de Trabajo para listado'!$A$151:$Z$151,0)),0)+IFERROR(INDEX('Hoja de Trabajo para listado'!$AB$155:$BA$1048576,MATCH($A716,'Hoja de Trabajo para listado'!$AB$155:$AB$1048576,0),MATCH((CUADRO!F$5&amp;$E716),'Hoja de Trabajo para listado'!$AB$151:$BA$151,0)),0)+IFERROR(INDEX('Hoja de Trabajo para listado'!$BC$155:$CB$1048576,MATCH($A716,'Hoja de Trabajo para listado'!$BC$155:$BC$1048576,0),MATCH((CUADRO!F$5&amp;$E716),'Hoja de Trabajo para listado'!$BC$151:$CB$151,0)),0)+IFERROR(INDEX('Hoja de Trabajo para listado'!$DE$153:$DG$274,MATCH($A716,'Hoja de Trabajo para listado'!$DE$153:$DE$1048576,0),MATCH((CUADRO!F$5&amp;$E716),'Hoja de Trabajo para listado'!$DE$151:$DG$151,0)),0)+IFERROR(INDEX('Hoja de Trabajo para listado'!$CD$155:$DC$1048576,MATCH($A716,'Hoja de Trabajo para listado'!$CD$155:$CD$1048576,0),MATCH((CUADRO!F$5&amp;$E716),'Hoja de Trabajo para listado'!$CD$151:$DC$151,0)),0)</f>
        <v>0</v>
      </c>
      <c r="G716" s="243">
        <f ca="1">+IFERROR(INDEX('Hoja de Trabajo para listado'!$A$155:$Z$1048576,MATCH($A716,'Hoja de Trabajo para listado'!$A$155:$A$1048576,0),MATCH((CUADRO!G$5&amp;$E716),'Hoja de Trabajo para listado'!$A$151:$Z$151,0)),0)+IFERROR(INDEX('Hoja de Trabajo para listado'!$AB$155:$BA$1048576,MATCH($A716,'Hoja de Trabajo para listado'!$AB$155:$AB$1048576,0),MATCH((CUADRO!G$5&amp;$E716),'Hoja de Trabajo para listado'!$AB$151:$BA$151,0)),0)+IFERROR(INDEX('Hoja de Trabajo para listado'!$BC$155:$CB$1048576,MATCH($A716,'Hoja de Trabajo para listado'!$BC$155:$BC$1048576,0),MATCH((CUADRO!G$5&amp;$E716),'Hoja de Trabajo para listado'!$BC$151:$CB$151,0)),0)+IFERROR(INDEX('Hoja de Trabajo para listado'!$DE$153:$DG$274,MATCH($A716,'Hoja de Trabajo para listado'!$DE$153:$DE$1048576,0),MATCH((CUADRO!G$5&amp;$E716),'Hoja de Trabajo para listado'!$DE$151:$DG$151,0)),0)+IFERROR(INDEX('Hoja de Trabajo para listado'!$CD$155:$DC$1048576,MATCH($A716,'Hoja de Trabajo para listado'!$CD$155:$CD$1048576,0),MATCH((CUADRO!G$5&amp;$E716),'Hoja de Trabajo para listado'!$CD$151:$DC$151,0)),0)</f>
        <v>0</v>
      </c>
      <c r="H716" s="243">
        <f ca="1">+IFERROR(INDEX('Hoja de Trabajo para listado'!$A$155:$Z$1048576,MATCH($A716,'Hoja de Trabajo para listado'!$A$155:$A$1048576,0),MATCH((CUADRO!H$5&amp;$E716),'Hoja de Trabajo para listado'!$A$151:$Z$151,0)),0)+IFERROR(INDEX('Hoja de Trabajo para listado'!$AB$155:$BA$1048576,MATCH($A716,'Hoja de Trabajo para listado'!$AB$155:$AB$1048576,0),MATCH((CUADRO!H$5&amp;$E716),'Hoja de Trabajo para listado'!$AB$151:$BA$151,0)),0)+IFERROR(INDEX('Hoja de Trabajo para listado'!$BC$155:$CB$1048576,MATCH($A716,'Hoja de Trabajo para listado'!$BC$155:$BC$1048576,0),MATCH((CUADRO!H$5&amp;$E716),'Hoja de Trabajo para listado'!$BC$151:$CB$151,0)),0)+IFERROR(INDEX('Hoja de Trabajo para listado'!$DE$153:$DG$274,MATCH($A716,'Hoja de Trabajo para listado'!$DE$153:$DE$1048576,0),MATCH((CUADRO!H$5&amp;$E716),'Hoja de Trabajo para listado'!$DE$151:$DG$151,0)),0)+IFERROR(INDEX('Hoja de Trabajo para listado'!$CD$155:$DC$1048576,MATCH($A716,'Hoja de Trabajo para listado'!$CD$155:$CD$1048576,0),MATCH((CUADRO!H$5&amp;$E716),'Hoja de Trabajo para listado'!$CD$151:$DC$151,0)),0)</f>
        <v>0</v>
      </c>
      <c r="I716" s="243">
        <f ca="1">+IFERROR(INDEX('Hoja de Trabajo para listado'!$A$155:$Z$1048576,MATCH($A716,'Hoja de Trabajo para listado'!$A$155:$A$1048576,0),MATCH((CUADRO!I$5&amp;$E716),'Hoja de Trabajo para listado'!$A$151:$Z$151,0)),0)+IFERROR(INDEX('Hoja de Trabajo para listado'!$AB$155:$BA$1048576,MATCH($A716,'Hoja de Trabajo para listado'!$AB$155:$AB$1048576,0),MATCH((CUADRO!I$5&amp;$E716),'Hoja de Trabajo para listado'!$AB$151:$BA$151,0)),0)+IFERROR(INDEX('Hoja de Trabajo para listado'!$BC$155:$CB$1048576,MATCH($A716,'Hoja de Trabajo para listado'!$BC$155:$BC$1048576,0),MATCH((CUADRO!I$5&amp;$E716),'Hoja de Trabajo para listado'!$BC$151:$CB$151,0)),0)+IFERROR(INDEX('Hoja de Trabajo para listado'!$DE$153:$DG$274,MATCH($A716,'Hoja de Trabajo para listado'!$DE$153:$DE$1048576,0),MATCH((CUADRO!I$5&amp;$E716),'Hoja de Trabajo para listado'!$DE$151:$DG$151,0)),0)+IFERROR(INDEX('Hoja de Trabajo para listado'!$CD$155:$DC$1048576,MATCH($A716,'Hoja de Trabajo para listado'!$CD$155:$CD$1048576,0),MATCH((CUADRO!I$5&amp;$E716),'Hoja de Trabajo para listado'!$CD$151:$DC$151,0)),0)</f>
        <v>0</v>
      </c>
      <c r="J716" s="243">
        <f ca="1">+IFERROR(INDEX('Hoja de Trabajo para listado'!$A$155:$Z$1048576,MATCH($A716,'Hoja de Trabajo para listado'!$A$155:$A$1048576,0),MATCH((CUADRO!J$5&amp;$E716),'Hoja de Trabajo para listado'!$A$151:$Z$151,0)),0)+IFERROR(INDEX('Hoja de Trabajo para listado'!$AB$155:$BA$1048576,MATCH($A716,'Hoja de Trabajo para listado'!$AB$155:$AB$1048576,0),MATCH((CUADRO!J$5&amp;$E716),'Hoja de Trabajo para listado'!$AB$151:$BA$151,0)),0)+IFERROR(INDEX('Hoja de Trabajo para listado'!$BC$155:$CB$1048576,MATCH($A716,'Hoja de Trabajo para listado'!$BC$155:$BC$1048576,0),MATCH((CUADRO!J$5&amp;$E716),'Hoja de Trabajo para listado'!$BC$151:$CB$151,0)),0)+IFERROR(INDEX('Hoja de Trabajo para listado'!$DE$153:$DG$274,MATCH($A716,'Hoja de Trabajo para listado'!$DE$153:$DE$1048576,0),MATCH((CUADRO!J$5&amp;$E716),'Hoja de Trabajo para listado'!$DE$151:$DG$151,0)),0)+IFERROR(INDEX('Hoja de Trabajo para listado'!$CD$155:$DC$1048576,MATCH($A716,'Hoja de Trabajo para listado'!$CD$155:$CD$1048576,0),MATCH((CUADRO!J$5&amp;$E716),'Hoja de Trabajo para listado'!$CD$151:$DC$151,0)),0)</f>
        <v>0</v>
      </c>
      <c r="K716" s="243">
        <f ca="1">+IFERROR(INDEX('Hoja de Trabajo para listado'!$A$155:$Z$1048576,MATCH($A716,'Hoja de Trabajo para listado'!$A$155:$A$1048576,0),MATCH((CUADRO!K$5&amp;$E716),'Hoja de Trabajo para listado'!$A$151:$Z$151,0)),0)+IFERROR(INDEX('Hoja de Trabajo para listado'!$AB$155:$BA$1048576,MATCH($A716,'Hoja de Trabajo para listado'!$AB$155:$AB$1048576,0),MATCH((CUADRO!K$5&amp;$E716),'Hoja de Trabajo para listado'!$AB$151:$BA$151,0)),0)+IFERROR(INDEX('Hoja de Trabajo para listado'!$BC$155:$CB$1048576,MATCH($A716,'Hoja de Trabajo para listado'!$BC$155:$BC$1048576,0),MATCH((CUADRO!K$5&amp;$E716),'Hoja de Trabajo para listado'!$BC$151:$CB$151,0)),0)+IFERROR(INDEX('Hoja de Trabajo para listado'!$DE$153:$DG$274,MATCH($A716,'Hoja de Trabajo para listado'!$DE$153:$DE$1048576,0),MATCH((CUADRO!K$5&amp;$E716),'Hoja de Trabajo para listado'!$DE$151:$DG$151,0)),0)+IFERROR(INDEX('Hoja de Trabajo para listado'!$CD$155:$DC$1048576,MATCH($A716,'Hoja de Trabajo para listado'!$CD$155:$CD$1048576,0),MATCH((CUADRO!K$5&amp;$E716),'Hoja de Trabajo para listado'!$CD$151:$DC$151,0)),0)</f>
        <v>0</v>
      </c>
      <c r="L716" s="243">
        <f ca="1">+IFERROR(INDEX('Hoja de Trabajo para listado'!$A$155:$Z$1048576,MATCH($A716,'Hoja de Trabajo para listado'!$A$155:$A$1048576,0),MATCH((CUADRO!L$5&amp;$E716),'Hoja de Trabajo para listado'!$A$151:$Z$151,0)),0)+IFERROR(INDEX('Hoja de Trabajo para listado'!$AB$155:$BA$1048576,MATCH($A716,'Hoja de Trabajo para listado'!$AB$155:$AB$1048576,0),MATCH((CUADRO!L$5&amp;$E716),'Hoja de Trabajo para listado'!$AB$151:$BA$151,0)),0)+IFERROR(INDEX('Hoja de Trabajo para listado'!$BC$155:$CB$1048576,MATCH($A716,'Hoja de Trabajo para listado'!$BC$155:$BC$1048576,0),MATCH((CUADRO!L$5&amp;$E716),'Hoja de Trabajo para listado'!$BC$151:$CB$151,0)),0)+IFERROR(INDEX('Hoja de Trabajo para listado'!$DE$153:$DG$274,MATCH($A716,'Hoja de Trabajo para listado'!$DE$153:$DE$1048576,0),MATCH((CUADRO!L$5&amp;$E716),'Hoja de Trabajo para listado'!$DE$151:$DG$151,0)),0)+IFERROR(INDEX('Hoja de Trabajo para listado'!$CD$155:$DC$1048576,MATCH($A716,'Hoja de Trabajo para listado'!$CD$155:$CD$1048576,0),MATCH((CUADRO!L$5&amp;$E716),'Hoja de Trabajo para listado'!$CD$151:$DC$151,0)),0)</f>
        <v>0</v>
      </c>
      <c r="M716" s="243">
        <f ca="1">+IFERROR(INDEX('Hoja de Trabajo para listado'!$A$155:$Z$1048576,MATCH($A716,'Hoja de Trabajo para listado'!$A$155:$A$1048576,0),MATCH((CUADRO!M$5&amp;$E716),'Hoja de Trabajo para listado'!$A$151:$Z$151,0)),0)+IFERROR(INDEX('Hoja de Trabajo para listado'!$AB$155:$BA$1048576,MATCH($A716,'Hoja de Trabajo para listado'!$AB$155:$AB$1048576,0),MATCH((CUADRO!M$5&amp;$E716),'Hoja de Trabajo para listado'!$AB$151:$BA$151,0)),0)+IFERROR(INDEX('Hoja de Trabajo para listado'!$BC$155:$CB$1048576,MATCH($A716,'Hoja de Trabajo para listado'!$BC$155:$BC$1048576,0),MATCH((CUADRO!M$5&amp;$E716),'Hoja de Trabajo para listado'!$BC$151:$CB$151,0)),0)+IFERROR(INDEX('Hoja de Trabajo para listado'!$DE$153:$DG$274,MATCH($A716,'Hoja de Trabajo para listado'!$DE$153:$DE$1048576,0),MATCH((CUADRO!M$5&amp;$E716),'Hoja de Trabajo para listado'!$DE$151:$DG$151,0)),0)+IFERROR(INDEX('Hoja de Trabajo para listado'!$CD$155:$DC$1048576,MATCH($A716,'Hoja de Trabajo para listado'!$CD$155:$CD$1048576,0),MATCH((CUADRO!M$5&amp;$E716),'Hoja de Trabajo para listado'!$CD$151:$DC$151,0)),0)</f>
        <v>0</v>
      </c>
      <c r="N716" s="243">
        <f ca="1">+IFERROR(INDEX('Hoja de Trabajo para listado'!$A$155:$Z$1048576,MATCH($A716,'Hoja de Trabajo para listado'!$A$155:$A$1048576,0),MATCH((CUADRO!N$5&amp;$E716),'Hoja de Trabajo para listado'!$A$151:$Z$151,0)),0)+IFERROR(INDEX('Hoja de Trabajo para listado'!$AB$155:$BA$1048576,MATCH($A716,'Hoja de Trabajo para listado'!$AB$155:$AB$1048576,0),MATCH((CUADRO!N$5&amp;$E716),'Hoja de Trabajo para listado'!$AB$151:$BA$151,0)),0)+IFERROR(INDEX('Hoja de Trabajo para listado'!$BC$155:$CB$1048576,MATCH($A716,'Hoja de Trabajo para listado'!$BC$155:$BC$1048576,0),MATCH((CUADRO!N$5&amp;$E716),'Hoja de Trabajo para listado'!$BC$151:$CB$151,0)),0)+IFERROR(INDEX('Hoja de Trabajo para listado'!$DE$153:$DG$274,MATCH($A716,'Hoja de Trabajo para listado'!$DE$153:$DE$1048576,0),MATCH((CUADRO!N$5&amp;$E716),'Hoja de Trabajo para listado'!$DE$151:$DG$151,0)),0)+IFERROR(INDEX('Hoja de Trabajo para listado'!$CD$155:$DC$1048576,MATCH($A716,'Hoja de Trabajo para listado'!$CD$155:$CD$1048576,0),MATCH((CUADRO!N$5&amp;$E716),'Hoja de Trabajo para listado'!$CD$151:$DC$151,0)),0)</f>
        <v>0</v>
      </c>
      <c r="O716" s="243">
        <f ca="1">+IFERROR(INDEX('Hoja de Trabajo para listado'!$A$155:$Z$1048576,MATCH($A716,'Hoja de Trabajo para listado'!$A$155:$A$1048576,0),MATCH((CUADRO!O$5&amp;$E716),'Hoja de Trabajo para listado'!$A$151:$Z$151,0)),0)+IFERROR(INDEX('Hoja de Trabajo para listado'!$AB$155:$BA$1048576,MATCH($A716,'Hoja de Trabajo para listado'!$AB$155:$AB$1048576,0),MATCH((CUADRO!O$5&amp;$E716),'Hoja de Trabajo para listado'!$AB$151:$BA$151,0)),0)+IFERROR(INDEX('Hoja de Trabajo para listado'!$BC$155:$CB$1048576,MATCH($A716,'Hoja de Trabajo para listado'!$BC$155:$BC$1048576,0),MATCH((CUADRO!O$5&amp;$E716),'Hoja de Trabajo para listado'!$BC$151:$CB$151,0)),0)+IFERROR(INDEX('Hoja de Trabajo para listado'!$DE$153:$DG$274,MATCH($A716,'Hoja de Trabajo para listado'!$DE$153:$DE$1048576,0),MATCH((CUADRO!O$5&amp;$E716),'Hoja de Trabajo para listado'!$DE$151:$DG$151,0)),0)+IFERROR(INDEX('Hoja de Trabajo para listado'!$CD$155:$DC$1048576,MATCH($A716,'Hoja de Trabajo para listado'!$CD$155:$CD$1048576,0),MATCH((CUADRO!O$5&amp;$E716),'Hoja de Trabajo para listado'!$CD$151:$DC$151,0)),0)</f>
        <v>0</v>
      </c>
      <c r="P716" s="243">
        <f ca="1">+IFERROR(INDEX('Hoja de Trabajo para listado'!$A$155:$Z$1048576,MATCH($A716,'Hoja de Trabajo para listado'!$A$155:$A$1048576,0),MATCH((CUADRO!P$5&amp;$E716),'Hoja de Trabajo para listado'!$A$151:$Z$151,0)),0)+IFERROR(INDEX('Hoja de Trabajo para listado'!$AB$155:$BA$1048576,MATCH($A716,'Hoja de Trabajo para listado'!$AB$155:$AB$1048576,0),MATCH((CUADRO!P$5&amp;$E716),'Hoja de Trabajo para listado'!$AB$151:$BA$151,0)),0)+IFERROR(INDEX('Hoja de Trabajo para listado'!$BC$155:$CB$1048576,MATCH($A716,'Hoja de Trabajo para listado'!$BC$155:$BC$1048576,0),MATCH((CUADRO!P$5&amp;$E716),'Hoja de Trabajo para listado'!$BC$151:$CB$151,0)),0)+IFERROR(INDEX('Hoja de Trabajo para listado'!$DE$153:$DG$274,MATCH($A716,'Hoja de Trabajo para listado'!$DE$153:$DE$1048576,0),MATCH((CUADRO!P$5&amp;$E716),'Hoja de Trabajo para listado'!$DE$151:$DG$151,0)),0)+IFERROR(INDEX('Hoja de Trabajo para listado'!$CD$155:$DC$1048576,MATCH($A716,'Hoja de Trabajo para listado'!$CD$155:$CD$1048576,0),MATCH((CUADRO!P$5&amp;$E716),'Hoja de Trabajo para listado'!$CD$151:$DC$151,0)),0)</f>
        <v>0</v>
      </c>
      <c r="Q716" s="243">
        <f ca="1">+IFERROR(INDEX('Hoja de Trabajo para listado'!$A$155:$Z$1048576,MATCH($A716,'Hoja de Trabajo para listado'!$A$155:$A$1048576,0),MATCH((CUADRO!Q$5&amp;$E716),'Hoja de Trabajo para listado'!$A$151:$Z$151,0)),0)+IFERROR(INDEX('Hoja de Trabajo para listado'!$AB$155:$BA$1048576,MATCH($A716,'Hoja de Trabajo para listado'!$AB$155:$AB$1048576,0),MATCH((CUADRO!Q$5&amp;$E716),'Hoja de Trabajo para listado'!$AB$151:$BA$151,0)),0)+IFERROR(INDEX('Hoja de Trabajo para listado'!$BC$155:$CB$1048576,MATCH($A716,'Hoja de Trabajo para listado'!$BC$155:$BC$1048576,0),MATCH((CUADRO!Q$5&amp;$E716),'Hoja de Trabajo para listado'!$BC$151:$CB$151,0)),0)+IFERROR(INDEX('Hoja de Trabajo para listado'!$DE$153:$DG$274,MATCH($A716,'Hoja de Trabajo para listado'!$DE$153:$DE$1048576,0),MATCH((CUADRO!Q$5&amp;$E716),'Hoja de Trabajo para listado'!$DE$151:$DG$151,0)),0)+IFERROR(INDEX('Hoja de Trabajo para listado'!$CD$155:$DC$1048576,MATCH($A716,'Hoja de Trabajo para listado'!$CD$155:$CD$1048576,0),MATCH((CUADRO!Q$5&amp;$E716),'Hoja de Trabajo para listado'!$CD$151:$DC$151,0)),0)</f>
        <v>0</v>
      </c>
      <c r="R716" s="243">
        <f t="shared" ca="1" si="25"/>
        <v>0</v>
      </c>
      <c r="S716" s="249"/>
      <c r="T716" s="243">
        <f ca="1">+T717</f>
        <v>0</v>
      </c>
      <c r="U716" s="242">
        <f t="shared" si="26"/>
        <v>1</v>
      </c>
      <c r="V716" s="333" t="str">
        <f>+VLOOKUP(A716,bd_lista!$A$3:$E$590,5,FALSE)</f>
        <v>Gobiernos Autonomos Municipales</v>
      </c>
      <c r="W716" s="383" t="str">
        <f>+V716</f>
        <v>Gobiernos Autonomos Municipales</v>
      </c>
      <c r="X716" s="242">
        <f>+VLOOKUP(A716,[3]Sheet1!$A$13:$D$744,4,FALSE)</f>
        <v>0</v>
      </c>
      <c r="Y716" s="242" t="e">
        <f>+VLOOKUP(X716,bd_lista!$A$3:$C$590,3,FALSE)</f>
        <v>#N/A</v>
      </c>
      <c r="Z716" s="294">
        <f>+X716</f>
        <v>0</v>
      </c>
      <c r="AA716" s="295" t="e">
        <f>+Y716</f>
        <v>#N/A</v>
      </c>
    </row>
    <row r="717" spans="1:27" customFormat="1" ht="15" hidden="1" customHeight="1">
      <c r="A717" s="32">
        <v>1324</v>
      </c>
      <c r="B717" s="389"/>
      <c r="C717" s="247" t="str">
        <f>+VLOOKUP(A717,bd_lista!$A$3:$C$590,3,FALSE)</f>
        <v>Gobierno Autónomo Municipal de Cliza</v>
      </c>
      <c r="D717" s="386"/>
      <c r="E717" s="244" t="s">
        <v>1305</v>
      </c>
      <c r="F717" s="243">
        <f ca="1">+IFERROR(INDEX('Hoja de Trabajo para listado'!$A$155:$Z$1048576,MATCH($A717,'Hoja de Trabajo para listado'!$A$155:$A$1048576,0),MATCH((CUADRO!F$5&amp;$E717),'Hoja de Trabajo para listado'!$A$151:$Z$151,0)),0)+IFERROR(INDEX('Hoja de Trabajo para listado'!$AB$155:$BA$1048576,MATCH($A717,'Hoja de Trabajo para listado'!$AB$155:$AB$1048576,0),MATCH((CUADRO!F$5&amp;$E717),'Hoja de Trabajo para listado'!$AB$151:$BA$151,0)),0)+IFERROR(INDEX('Hoja de Trabajo para listado'!$BC$155:$CB$1048576,MATCH($A717,'Hoja de Trabajo para listado'!$BC$155:$BC$1048576,0),MATCH((CUADRO!F$5&amp;$E717),'Hoja de Trabajo para listado'!$BC$151:$CB$151,0)),0)+IFERROR(INDEX('Hoja de Trabajo para listado'!$DE$153:$DG$274,MATCH($A717,'Hoja de Trabajo para listado'!$DE$153:$DE$1048576,0),MATCH((CUADRO!F$5&amp;$E717),'Hoja de Trabajo para listado'!$DE$151:$DG$151,0)),0)+IFERROR(INDEX('Hoja de Trabajo para listado'!$CD$155:$DC$1048576,MATCH($A717,'Hoja de Trabajo para listado'!$CD$155:$CD$1048576,0),MATCH((CUADRO!F$5&amp;$E717),'Hoja de Trabajo para listado'!$CD$151:$DC$151,0)),0)</f>
        <v>0</v>
      </c>
      <c r="G717" s="243">
        <f ca="1">+IFERROR(INDEX('Hoja de Trabajo para listado'!$A$155:$Z$1048576,MATCH($A717,'Hoja de Trabajo para listado'!$A$155:$A$1048576,0),MATCH((CUADRO!G$5&amp;$E717),'Hoja de Trabajo para listado'!$A$151:$Z$151,0)),0)+IFERROR(INDEX('Hoja de Trabajo para listado'!$AB$155:$BA$1048576,MATCH($A717,'Hoja de Trabajo para listado'!$AB$155:$AB$1048576,0),MATCH((CUADRO!G$5&amp;$E717),'Hoja de Trabajo para listado'!$AB$151:$BA$151,0)),0)+IFERROR(INDEX('Hoja de Trabajo para listado'!$BC$155:$CB$1048576,MATCH($A717,'Hoja de Trabajo para listado'!$BC$155:$BC$1048576,0),MATCH((CUADRO!G$5&amp;$E717),'Hoja de Trabajo para listado'!$BC$151:$CB$151,0)),0)+IFERROR(INDEX('Hoja de Trabajo para listado'!$DE$153:$DG$274,MATCH($A717,'Hoja de Trabajo para listado'!$DE$153:$DE$1048576,0),MATCH((CUADRO!G$5&amp;$E717),'Hoja de Trabajo para listado'!$DE$151:$DG$151,0)),0)+IFERROR(INDEX('Hoja de Trabajo para listado'!$CD$155:$DC$1048576,MATCH($A717,'Hoja de Trabajo para listado'!$CD$155:$CD$1048576,0),MATCH((CUADRO!G$5&amp;$E717),'Hoja de Trabajo para listado'!$CD$151:$DC$151,0)),0)</f>
        <v>0</v>
      </c>
      <c r="H717" s="243">
        <f ca="1">+IFERROR(INDEX('Hoja de Trabajo para listado'!$A$155:$Z$1048576,MATCH($A717,'Hoja de Trabajo para listado'!$A$155:$A$1048576,0),MATCH((CUADRO!H$5&amp;$E717),'Hoja de Trabajo para listado'!$A$151:$Z$151,0)),0)+IFERROR(INDEX('Hoja de Trabajo para listado'!$AB$155:$BA$1048576,MATCH($A717,'Hoja de Trabajo para listado'!$AB$155:$AB$1048576,0),MATCH((CUADRO!H$5&amp;$E717),'Hoja de Trabajo para listado'!$AB$151:$BA$151,0)),0)+IFERROR(INDEX('Hoja de Trabajo para listado'!$BC$155:$CB$1048576,MATCH($A717,'Hoja de Trabajo para listado'!$BC$155:$BC$1048576,0),MATCH((CUADRO!H$5&amp;$E717),'Hoja de Trabajo para listado'!$BC$151:$CB$151,0)),0)+IFERROR(INDEX('Hoja de Trabajo para listado'!$DE$153:$DG$274,MATCH($A717,'Hoja de Trabajo para listado'!$DE$153:$DE$1048576,0),MATCH((CUADRO!H$5&amp;$E717),'Hoja de Trabajo para listado'!$DE$151:$DG$151,0)),0)+IFERROR(INDEX('Hoja de Trabajo para listado'!$CD$155:$DC$1048576,MATCH($A717,'Hoja de Trabajo para listado'!$CD$155:$CD$1048576,0),MATCH((CUADRO!H$5&amp;$E717),'Hoja de Trabajo para listado'!$CD$151:$DC$151,0)),0)</f>
        <v>0</v>
      </c>
      <c r="I717" s="243">
        <f ca="1">+IFERROR(INDEX('Hoja de Trabajo para listado'!$A$155:$Z$1048576,MATCH($A717,'Hoja de Trabajo para listado'!$A$155:$A$1048576,0),MATCH((CUADRO!I$5&amp;$E717),'Hoja de Trabajo para listado'!$A$151:$Z$151,0)),0)+IFERROR(INDEX('Hoja de Trabajo para listado'!$AB$155:$BA$1048576,MATCH($A717,'Hoja de Trabajo para listado'!$AB$155:$AB$1048576,0),MATCH((CUADRO!I$5&amp;$E717),'Hoja de Trabajo para listado'!$AB$151:$BA$151,0)),0)+IFERROR(INDEX('Hoja de Trabajo para listado'!$BC$155:$CB$1048576,MATCH($A717,'Hoja de Trabajo para listado'!$BC$155:$BC$1048576,0),MATCH((CUADRO!I$5&amp;$E717),'Hoja de Trabajo para listado'!$BC$151:$CB$151,0)),0)+IFERROR(INDEX('Hoja de Trabajo para listado'!$DE$153:$DG$274,MATCH($A717,'Hoja de Trabajo para listado'!$DE$153:$DE$1048576,0),MATCH((CUADRO!I$5&amp;$E717),'Hoja de Trabajo para listado'!$DE$151:$DG$151,0)),0)+IFERROR(INDEX('Hoja de Trabajo para listado'!$CD$155:$DC$1048576,MATCH($A717,'Hoja de Trabajo para listado'!$CD$155:$CD$1048576,0),MATCH((CUADRO!I$5&amp;$E717),'Hoja de Trabajo para listado'!$CD$151:$DC$151,0)),0)</f>
        <v>0</v>
      </c>
      <c r="J717" s="243">
        <f ca="1">+IFERROR(INDEX('Hoja de Trabajo para listado'!$A$155:$Z$1048576,MATCH($A717,'Hoja de Trabajo para listado'!$A$155:$A$1048576,0),MATCH((CUADRO!J$5&amp;$E717),'Hoja de Trabajo para listado'!$A$151:$Z$151,0)),0)+IFERROR(INDEX('Hoja de Trabajo para listado'!$AB$155:$BA$1048576,MATCH($A717,'Hoja de Trabajo para listado'!$AB$155:$AB$1048576,0),MATCH((CUADRO!J$5&amp;$E717),'Hoja de Trabajo para listado'!$AB$151:$BA$151,0)),0)+IFERROR(INDEX('Hoja de Trabajo para listado'!$BC$155:$CB$1048576,MATCH($A717,'Hoja de Trabajo para listado'!$BC$155:$BC$1048576,0),MATCH((CUADRO!J$5&amp;$E717),'Hoja de Trabajo para listado'!$BC$151:$CB$151,0)),0)+IFERROR(INDEX('Hoja de Trabajo para listado'!$DE$153:$DG$274,MATCH($A717,'Hoja de Trabajo para listado'!$DE$153:$DE$1048576,0),MATCH((CUADRO!J$5&amp;$E717),'Hoja de Trabajo para listado'!$DE$151:$DG$151,0)),0)+IFERROR(INDEX('Hoja de Trabajo para listado'!$CD$155:$DC$1048576,MATCH($A717,'Hoja de Trabajo para listado'!$CD$155:$CD$1048576,0),MATCH((CUADRO!J$5&amp;$E717),'Hoja de Trabajo para listado'!$CD$151:$DC$151,0)),0)</f>
        <v>0</v>
      </c>
      <c r="K717" s="243">
        <f ca="1">+IFERROR(INDEX('Hoja de Trabajo para listado'!$A$155:$Z$1048576,MATCH($A717,'Hoja de Trabajo para listado'!$A$155:$A$1048576,0),MATCH((CUADRO!K$5&amp;$E717),'Hoja de Trabajo para listado'!$A$151:$Z$151,0)),0)+IFERROR(INDEX('Hoja de Trabajo para listado'!$AB$155:$BA$1048576,MATCH($A717,'Hoja de Trabajo para listado'!$AB$155:$AB$1048576,0),MATCH((CUADRO!K$5&amp;$E717),'Hoja de Trabajo para listado'!$AB$151:$BA$151,0)),0)+IFERROR(INDEX('Hoja de Trabajo para listado'!$BC$155:$CB$1048576,MATCH($A717,'Hoja de Trabajo para listado'!$BC$155:$BC$1048576,0),MATCH((CUADRO!K$5&amp;$E717),'Hoja de Trabajo para listado'!$BC$151:$CB$151,0)),0)+IFERROR(INDEX('Hoja de Trabajo para listado'!$DE$153:$DG$274,MATCH($A717,'Hoja de Trabajo para listado'!$DE$153:$DE$1048576,0),MATCH((CUADRO!K$5&amp;$E717),'Hoja de Trabajo para listado'!$DE$151:$DG$151,0)),0)+IFERROR(INDEX('Hoja de Trabajo para listado'!$CD$155:$DC$1048576,MATCH($A717,'Hoja de Trabajo para listado'!$CD$155:$CD$1048576,0),MATCH((CUADRO!K$5&amp;$E717),'Hoja de Trabajo para listado'!$CD$151:$DC$151,0)),0)</f>
        <v>0</v>
      </c>
      <c r="L717" s="243">
        <f ca="1">+IFERROR(INDEX('Hoja de Trabajo para listado'!$A$155:$Z$1048576,MATCH($A717,'Hoja de Trabajo para listado'!$A$155:$A$1048576,0),MATCH((CUADRO!L$5&amp;$E717),'Hoja de Trabajo para listado'!$A$151:$Z$151,0)),0)+IFERROR(INDEX('Hoja de Trabajo para listado'!$AB$155:$BA$1048576,MATCH($A717,'Hoja de Trabajo para listado'!$AB$155:$AB$1048576,0),MATCH((CUADRO!L$5&amp;$E717),'Hoja de Trabajo para listado'!$AB$151:$BA$151,0)),0)+IFERROR(INDEX('Hoja de Trabajo para listado'!$BC$155:$CB$1048576,MATCH($A717,'Hoja de Trabajo para listado'!$BC$155:$BC$1048576,0),MATCH((CUADRO!L$5&amp;$E717),'Hoja de Trabajo para listado'!$BC$151:$CB$151,0)),0)+IFERROR(INDEX('Hoja de Trabajo para listado'!$DE$153:$DG$274,MATCH($A717,'Hoja de Trabajo para listado'!$DE$153:$DE$1048576,0),MATCH((CUADRO!L$5&amp;$E717),'Hoja de Trabajo para listado'!$DE$151:$DG$151,0)),0)+IFERROR(INDEX('Hoja de Trabajo para listado'!$CD$155:$DC$1048576,MATCH($A717,'Hoja de Trabajo para listado'!$CD$155:$CD$1048576,0),MATCH((CUADRO!L$5&amp;$E717),'Hoja de Trabajo para listado'!$CD$151:$DC$151,0)),0)</f>
        <v>0</v>
      </c>
      <c r="M717" s="243">
        <f ca="1">+IFERROR(INDEX('Hoja de Trabajo para listado'!$A$155:$Z$1048576,MATCH($A717,'Hoja de Trabajo para listado'!$A$155:$A$1048576,0),MATCH((CUADRO!M$5&amp;$E717),'Hoja de Trabajo para listado'!$A$151:$Z$151,0)),0)+IFERROR(INDEX('Hoja de Trabajo para listado'!$AB$155:$BA$1048576,MATCH($A717,'Hoja de Trabajo para listado'!$AB$155:$AB$1048576,0),MATCH((CUADRO!M$5&amp;$E717),'Hoja de Trabajo para listado'!$AB$151:$BA$151,0)),0)+IFERROR(INDEX('Hoja de Trabajo para listado'!$BC$155:$CB$1048576,MATCH($A717,'Hoja de Trabajo para listado'!$BC$155:$BC$1048576,0),MATCH((CUADRO!M$5&amp;$E717),'Hoja de Trabajo para listado'!$BC$151:$CB$151,0)),0)+IFERROR(INDEX('Hoja de Trabajo para listado'!$DE$153:$DG$274,MATCH($A717,'Hoja de Trabajo para listado'!$DE$153:$DE$1048576,0),MATCH((CUADRO!M$5&amp;$E717),'Hoja de Trabajo para listado'!$DE$151:$DG$151,0)),0)+IFERROR(INDEX('Hoja de Trabajo para listado'!$CD$155:$DC$1048576,MATCH($A717,'Hoja de Trabajo para listado'!$CD$155:$CD$1048576,0),MATCH((CUADRO!M$5&amp;$E717),'Hoja de Trabajo para listado'!$CD$151:$DC$151,0)),0)</f>
        <v>0</v>
      </c>
      <c r="N717" s="243">
        <f ca="1">+IFERROR(INDEX('Hoja de Trabajo para listado'!$A$155:$Z$1048576,MATCH($A717,'Hoja de Trabajo para listado'!$A$155:$A$1048576,0),MATCH((CUADRO!N$5&amp;$E717),'Hoja de Trabajo para listado'!$A$151:$Z$151,0)),0)+IFERROR(INDEX('Hoja de Trabajo para listado'!$AB$155:$BA$1048576,MATCH($A717,'Hoja de Trabajo para listado'!$AB$155:$AB$1048576,0),MATCH((CUADRO!N$5&amp;$E717),'Hoja de Trabajo para listado'!$AB$151:$BA$151,0)),0)+IFERROR(INDEX('Hoja de Trabajo para listado'!$BC$155:$CB$1048576,MATCH($A717,'Hoja de Trabajo para listado'!$BC$155:$BC$1048576,0),MATCH((CUADRO!N$5&amp;$E717),'Hoja de Trabajo para listado'!$BC$151:$CB$151,0)),0)+IFERROR(INDEX('Hoja de Trabajo para listado'!$DE$153:$DG$274,MATCH($A717,'Hoja de Trabajo para listado'!$DE$153:$DE$1048576,0),MATCH((CUADRO!N$5&amp;$E717),'Hoja de Trabajo para listado'!$DE$151:$DG$151,0)),0)+IFERROR(INDEX('Hoja de Trabajo para listado'!$CD$155:$DC$1048576,MATCH($A717,'Hoja de Trabajo para listado'!$CD$155:$CD$1048576,0),MATCH((CUADRO!N$5&amp;$E717),'Hoja de Trabajo para listado'!$CD$151:$DC$151,0)),0)</f>
        <v>0</v>
      </c>
      <c r="O717" s="243">
        <f ca="1">+IFERROR(INDEX('Hoja de Trabajo para listado'!$A$155:$Z$1048576,MATCH($A717,'Hoja de Trabajo para listado'!$A$155:$A$1048576,0),MATCH((CUADRO!O$5&amp;$E717),'Hoja de Trabajo para listado'!$A$151:$Z$151,0)),0)+IFERROR(INDEX('Hoja de Trabajo para listado'!$AB$155:$BA$1048576,MATCH($A717,'Hoja de Trabajo para listado'!$AB$155:$AB$1048576,0),MATCH((CUADRO!O$5&amp;$E717),'Hoja de Trabajo para listado'!$AB$151:$BA$151,0)),0)+IFERROR(INDEX('Hoja de Trabajo para listado'!$BC$155:$CB$1048576,MATCH($A717,'Hoja de Trabajo para listado'!$BC$155:$BC$1048576,0),MATCH((CUADRO!O$5&amp;$E717),'Hoja de Trabajo para listado'!$BC$151:$CB$151,0)),0)+IFERROR(INDEX('Hoja de Trabajo para listado'!$DE$153:$DG$274,MATCH($A717,'Hoja de Trabajo para listado'!$DE$153:$DE$1048576,0),MATCH((CUADRO!O$5&amp;$E717),'Hoja de Trabajo para listado'!$DE$151:$DG$151,0)),0)+IFERROR(INDEX('Hoja de Trabajo para listado'!$CD$155:$DC$1048576,MATCH($A717,'Hoja de Trabajo para listado'!$CD$155:$CD$1048576,0),MATCH((CUADRO!O$5&amp;$E717),'Hoja de Trabajo para listado'!$CD$151:$DC$151,0)),0)</f>
        <v>0</v>
      </c>
      <c r="P717" s="243">
        <f ca="1">+IFERROR(INDEX('Hoja de Trabajo para listado'!$A$155:$Z$1048576,MATCH($A717,'Hoja de Trabajo para listado'!$A$155:$A$1048576,0),MATCH((CUADRO!P$5&amp;$E717),'Hoja de Trabajo para listado'!$A$151:$Z$151,0)),0)+IFERROR(INDEX('Hoja de Trabajo para listado'!$AB$155:$BA$1048576,MATCH($A717,'Hoja de Trabajo para listado'!$AB$155:$AB$1048576,0),MATCH((CUADRO!P$5&amp;$E717),'Hoja de Trabajo para listado'!$AB$151:$BA$151,0)),0)+IFERROR(INDEX('Hoja de Trabajo para listado'!$BC$155:$CB$1048576,MATCH($A717,'Hoja de Trabajo para listado'!$BC$155:$BC$1048576,0),MATCH((CUADRO!P$5&amp;$E717),'Hoja de Trabajo para listado'!$BC$151:$CB$151,0)),0)+IFERROR(INDEX('Hoja de Trabajo para listado'!$DE$153:$DG$274,MATCH($A717,'Hoja de Trabajo para listado'!$DE$153:$DE$1048576,0),MATCH((CUADRO!P$5&amp;$E717),'Hoja de Trabajo para listado'!$DE$151:$DG$151,0)),0)+IFERROR(INDEX('Hoja de Trabajo para listado'!$CD$155:$DC$1048576,MATCH($A717,'Hoja de Trabajo para listado'!$CD$155:$CD$1048576,0),MATCH((CUADRO!P$5&amp;$E717),'Hoja de Trabajo para listado'!$CD$151:$DC$151,0)),0)</f>
        <v>0</v>
      </c>
      <c r="Q717" s="243">
        <f ca="1">+IFERROR(INDEX('Hoja de Trabajo para listado'!$A$155:$Z$1048576,MATCH($A717,'Hoja de Trabajo para listado'!$A$155:$A$1048576,0),MATCH((CUADRO!Q$5&amp;$E717),'Hoja de Trabajo para listado'!$A$151:$Z$151,0)),0)+IFERROR(INDEX('Hoja de Trabajo para listado'!$AB$155:$BA$1048576,MATCH($A717,'Hoja de Trabajo para listado'!$AB$155:$AB$1048576,0),MATCH((CUADRO!Q$5&amp;$E717),'Hoja de Trabajo para listado'!$AB$151:$BA$151,0)),0)+IFERROR(INDEX('Hoja de Trabajo para listado'!$BC$155:$CB$1048576,MATCH($A717,'Hoja de Trabajo para listado'!$BC$155:$BC$1048576,0),MATCH((CUADRO!Q$5&amp;$E717),'Hoja de Trabajo para listado'!$BC$151:$CB$151,0)),0)+IFERROR(INDEX('Hoja de Trabajo para listado'!$DE$153:$DG$274,MATCH($A717,'Hoja de Trabajo para listado'!$DE$153:$DE$1048576,0),MATCH((CUADRO!Q$5&amp;$E717),'Hoja de Trabajo para listado'!$DE$151:$DG$151,0)),0)+IFERROR(INDEX('Hoja de Trabajo para listado'!$CD$155:$DC$1048576,MATCH($A717,'Hoja de Trabajo para listado'!$CD$155:$CD$1048576,0),MATCH((CUADRO!Q$5&amp;$E717),'Hoja de Trabajo para listado'!$CD$151:$DC$151,0)),0)</f>
        <v>0</v>
      </c>
      <c r="R717" s="243">
        <f t="shared" ca="1" si="25"/>
        <v>0</v>
      </c>
      <c r="S717" s="249">
        <f ca="1">+R716+R717</f>
        <v>0</v>
      </c>
      <c r="T717" s="243">
        <f ca="1">+S717</f>
        <v>0</v>
      </c>
      <c r="U717" s="242">
        <f t="shared" si="26"/>
        <v>2</v>
      </c>
      <c r="V717" s="333" t="str">
        <f>+VLOOKUP(A717,bd_lista!$A$3:$E$590,5,FALSE)</f>
        <v>Gobiernos Autonomos Municipales</v>
      </c>
      <c r="W717" s="384"/>
      <c r="X717" s="242">
        <f>+VLOOKUP(A717,[3]Sheet1!$A$13:$D$744,4,FALSE)</f>
        <v>0</v>
      </c>
      <c r="Y717" s="242" t="e">
        <f>+VLOOKUP(X717,bd_lista!$A$3:$C$590,3,FALSE)</f>
        <v>#N/A</v>
      </c>
      <c r="Z717" s="292"/>
      <c r="AA717" s="293"/>
    </row>
    <row r="718" spans="1:27" customFormat="1" ht="15" hidden="1" customHeight="1">
      <c r="A718" s="32">
        <v>1325</v>
      </c>
      <c r="B718" s="388">
        <f>+A718</f>
        <v>1325</v>
      </c>
      <c r="C718" s="247" t="str">
        <f>+VLOOKUP(A718,bd_lista!$A$3:$C$590,3,FALSE)</f>
        <v>Gobierno Autónomo Municipal de Toco</v>
      </c>
      <c r="D718" s="385" t="str">
        <f>+C718</f>
        <v>Gobierno Autónomo Municipal de Toco</v>
      </c>
      <c r="E718" s="242" t="s">
        <v>1304</v>
      </c>
      <c r="F718" s="243">
        <f ca="1">+IFERROR(INDEX('Hoja de Trabajo para listado'!$A$155:$Z$1048576,MATCH($A718,'Hoja de Trabajo para listado'!$A$155:$A$1048576,0),MATCH((CUADRO!F$5&amp;$E718),'Hoja de Trabajo para listado'!$A$151:$Z$151,0)),0)+IFERROR(INDEX('Hoja de Trabajo para listado'!$AB$155:$BA$1048576,MATCH($A718,'Hoja de Trabajo para listado'!$AB$155:$AB$1048576,0),MATCH((CUADRO!F$5&amp;$E718),'Hoja de Trabajo para listado'!$AB$151:$BA$151,0)),0)+IFERROR(INDEX('Hoja de Trabajo para listado'!$BC$155:$CB$1048576,MATCH($A718,'Hoja de Trabajo para listado'!$BC$155:$BC$1048576,0),MATCH((CUADRO!F$5&amp;$E718),'Hoja de Trabajo para listado'!$BC$151:$CB$151,0)),0)+IFERROR(INDEX('Hoja de Trabajo para listado'!$DE$153:$DG$274,MATCH($A718,'Hoja de Trabajo para listado'!$DE$153:$DE$1048576,0),MATCH((CUADRO!F$5&amp;$E718),'Hoja de Trabajo para listado'!$DE$151:$DG$151,0)),0)+IFERROR(INDEX('Hoja de Trabajo para listado'!$CD$155:$DC$1048576,MATCH($A718,'Hoja de Trabajo para listado'!$CD$155:$CD$1048576,0),MATCH((CUADRO!F$5&amp;$E718),'Hoja de Trabajo para listado'!$CD$151:$DC$151,0)),0)</f>
        <v>0</v>
      </c>
      <c r="G718" s="243">
        <f ca="1">+IFERROR(INDEX('Hoja de Trabajo para listado'!$A$155:$Z$1048576,MATCH($A718,'Hoja de Trabajo para listado'!$A$155:$A$1048576,0),MATCH((CUADRO!G$5&amp;$E718),'Hoja de Trabajo para listado'!$A$151:$Z$151,0)),0)+IFERROR(INDEX('Hoja de Trabajo para listado'!$AB$155:$BA$1048576,MATCH($A718,'Hoja de Trabajo para listado'!$AB$155:$AB$1048576,0),MATCH((CUADRO!G$5&amp;$E718),'Hoja de Trabajo para listado'!$AB$151:$BA$151,0)),0)+IFERROR(INDEX('Hoja de Trabajo para listado'!$BC$155:$CB$1048576,MATCH($A718,'Hoja de Trabajo para listado'!$BC$155:$BC$1048576,0),MATCH((CUADRO!G$5&amp;$E718),'Hoja de Trabajo para listado'!$BC$151:$CB$151,0)),0)+IFERROR(INDEX('Hoja de Trabajo para listado'!$DE$153:$DG$274,MATCH($A718,'Hoja de Trabajo para listado'!$DE$153:$DE$1048576,0),MATCH((CUADRO!G$5&amp;$E718),'Hoja de Trabajo para listado'!$DE$151:$DG$151,0)),0)+IFERROR(INDEX('Hoja de Trabajo para listado'!$CD$155:$DC$1048576,MATCH($A718,'Hoja de Trabajo para listado'!$CD$155:$CD$1048576,0),MATCH((CUADRO!G$5&amp;$E718),'Hoja de Trabajo para listado'!$CD$151:$DC$151,0)),0)</f>
        <v>0</v>
      </c>
      <c r="H718" s="243">
        <f ca="1">+IFERROR(INDEX('Hoja de Trabajo para listado'!$A$155:$Z$1048576,MATCH($A718,'Hoja de Trabajo para listado'!$A$155:$A$1048576,0),MATCH((CUADRO!H$5&amp;$E718),'Hoja de Trabajo para listado'!$A$151:$Z$151,0)),0)+IFERROR(INDEX('Hoja de Trabajo para listado'!$AB$155:$BA$1048576,MATCH($A718,'Hoja de Trabajo para listado'!$AB$155:$AB$1048576,0),MATCH((CUADRO!H$5&amp;$E718),'Hoja de Trabajo para listado'!$AB$151:$BA$151,0)),0)+IFERROR(INDEX('Hoja de Trabajo para listado'!$BC$155:$CB$1048576,MATCH($A718,'Hoja de Trabajo para listado'!$BC$155:$BC$1048576,0),MATCH((CUADRO!H$5&amp;$E718),'Hoja de Trabajo para listado'!$BC$151:$CB$151,0)),0)+IFERROR(INDEX('Hoja de Trabajo para listado'!$DE$153:$DG$274,MATCH($A718,'Hoja de Trabajo para listado'!$DE$153:$DE$1048576,0),MATCH((CUADRO!H$5&amp;$E718),'Hoja de Trabajo para listado'!$DE$151:$DG$151,0)),0)+IFERROR(INDEX('Hoja de Trabajo para listado'!$CD$155:$DC$1048576,MATCH($A718,'Hoja de Trabajo para listado'!$CD$155:$CD$1048576,0),MATCH((CUADRO!H$5&amp;$E718),'Hoja de Trabajo para listado'!$CD$151:$DC$151,0)),0)</f>
        <v>0</v>
      </c>
      <c r="I718" s="243">
        <f ca="1">+IFERROR(INDEX('Hoja de Trabajo para listado'!$A$155:$Z$1048576,MATCH($A718,'Hoja de Trabajo para listado'!$A$155:$A$1048576,0),MATCH((CUADRO!I$5&amp;$E718),'Hoja de Trabajo para listado'!$A$151:$Z$151,0)),0)+IFERROR(INDEX('Hoja de Trabajo para listado'!$AB$155:$BA$1048576,MATCH($A718,'Hoja de Trabajo para listado'!$AB$155:$AB$1048576,0),MATCH((CUADRO!I$5&amp;$E718),'Hoja de Trabajo para listado'!$AB$151:$BA$151,0)),0)+IFERROR(INDEX('Hoja de Trabajo para listado'!$BC$155:$CB$1048576,MATCH($A718,'Hoja de Trabajo para listado'!$BC$155:$BC$1048576,0),MATCH((CUADRO!I$5&amp;$E718),'Hoja de Trabajo para listado'!$BC$151:$CB$151,0)),0)+IFERROR(INDEX('Hoja de Trabajo para listado'!$DE$153:$DG$274,MATCH($A718,'Hoja de Trabajo para listado'!$DE$153:$DE$1048576,0),MATCH((CUADRO!I$5&amp;$E718),'Hoja de Trabajo para listado'!$DE$151:$DG$151,0)),0)+IFERROR(INDEX('Hoja de Trabajo para listado'!$CD$155:$DC$1048576,MATCH($A718,'Hoja de Trabajo para listado'!$CD$155:$CD$1048576,0),MATCH((CUADRO!I$5&amp;$E718),'Hoja de Trabajo para listado'!$CD$151:$DC$151,0)),0)</f>
        <v>0</v>
      </c>
      <c r="J718" s="243">
        <f ca="1">+IFERROR(INDEX('Hoja de Trabajo para listado'!$A$155:$Z$1048576,MATCH($A718,'Hoja de Trabajo para listado'!$A$155:$A$1048576,0),MATCH((CUADRO!J$5&amp;$E718),'Hoja de Trabajo para listado'!$A$151:$Z$151,0)),0)+IFERROR(INDEX('Hoja de Trabajo para listado'!$AB$155:$BA$1048576,MATCH($A718,'Hoja de Trabajo para listado'!$AB$155:$AB$1048576,0),MATCH((CUADRO!J$5&amp;$E718),'Hoja de Trabajo para listado'!$AB$151:$BA$151,0)),0)+IFERROR(INDEX('Hoja de Trabajo para listado'!$BC$155:$CB$1048576,MATCH($A718,'Hoja de Trabajo para listado'!$BC$155:$BC$1048576,0),MATCH((CUADRO!J$5&amp;$E718),'Hoja de Trabajo para listado'!$BC$151:$CB$151,0)),0)+IFERROR(INDEX('Hoja de Trabajo para listado'!$DE$153:$DG$274,MATCH($A718,'Hoja de Trabajo para listado'!$DE$153:$DE$1048576,0),MATCH((CUADRO!J$5&amp;$E718),'Hoja de Trabajo para listado'!$DE$151:$DG$151,0)),0)+IFERROR(INDEX('Hoja de Trabajo para listado'!$CD$155:$DC$1048576,MATCH($A718,'Hoja de Trabajo para listado'!$CD$155:$CD$1048576,0),MATCH((CUADRO!J$5&amp;$E718),'Hoja de Trabajo para listado'!$CD$151:$DC$151,0)),0)</f>
        <v>0</v>
      </c>
      <c r="K718" s="243">
        <f ca="1">+IFERROR(INDEX('Hoja de Trabajo para listado'!$A$155:$Z$1048576,MATCH($A718,'Hoja de Trabajo para listado'!$A$155:$A$1048576,0),MATCH((CUADRO!K$5&amp;$E718),'Hoja de Trabajo para listado'!$A$151:$Z$151,0)),0)+IFERROR(INDEX('Hoja de Trabajo para listado'!$AB$155:$BA$1048576,MATCH($A718,'Hoja de Trabajo para listado'!$AB$155:$AB$1048576,0),MATCH((CUADRO!K$5&amp;$E718),'Hoja de Trabajo para listado'!$AB$151:$BA$151,0)),0)+IFERROR(INDEX('Hoja de Trabajo para listado'!$BC$155:$CB$1048576,MATCH($A718,'Hoja de Trabajo para listado'!$BC$155:$BC$1048576,0),MATCH((CUADRO!K$5&amp;$E718),'Hoja de Trabajo para listado'!$BC$151:$CB$151,0)),0)+IFERROR(INDEX('Hoja de Trabajo para listado'!$DE$153:$DG$274,MATCH($A718,'Hoja de Trabajo para listado'!$DE$153:$DE$1048576,0),MATCH((CUADRO!K$5&amp;$E718),'Hoja de Trabajo para listado'!$DE$151:$DG$151,0)),0)+IFERROR(INDEX('Hoja de Trabajo para listado'!$CD$155:$DC$1048576,MATCH($A718,'Hoja de Trabajo para listado'!$CD$155:$CD$1048576,0),MATCH((CUADRO!K$5&amp;$E718),'Hoja de Trabajo para listado'!$CD$151:$DC$151,0)),0)</f>
        <v>0</v>
      </c>
      <c r="L718" s="243">
        <f ca="1">+IFERROR(INDEX('Hoja de Trabajo para listado'!$A$155:$Z$1048576,MATCH($A718,'Hoja de Trabajo para listado'!$A$155:$A$1048576,0),MATCH((CUADRO!L$5&amp;$E718),'Hoja de Trabajo para listado'!$A$151:$Z$151,0)),0)+IFERROR(INDEX('Hoja de Trabajo para listado'!$AB$155:$BA$1048576,MATCH($A718,'Hoja de Trabajo para listado'!$AB$155:$AB$1048576,0),MATCH((CUADRO!L$5&amp;$E718),'Hoja de Trabajo para listado'!$AB$151:$BA$151,0)),0)+IFERROR(INDEX('Hoja de Trabajo para listado'!$BC$155:$CB$1048576,MATCH($A718,'Hoja de Trabajo para listado'!$BC$155:$BC$1048576,0),MATCH((CUADRO!L$5&amp;$E718),'Hoja de Trabajo para listado'!$BC$151:$CB$151,0)),0)+IFERROR(INDEX('Hoja de Trabajo para listado'!$DE$153:$DG$274,MATCH($A718,'Hoja de Trabajo para listado'!$DE$153:$DE$1048576,0),MATCH((CUADRO!L$5&amp;$E718),'Hoja de Trabajo para listado'!$DE$151:$DG$151,0)),0)+IFERROR(INDEX('Hoja de Trabajo para listado'!$CD$155:$DC$1048576,MATCH($A718,'Hoja de Trabajo para listado'!$CD$155:$CD$1048576,0),MATCH((CUADRO!L$5&amp;$E718),'Hoja de Trabajo para listado'!$CD$151:$DC$151,0)),0)</f>
        <v>0</v>
      </c>
      <c r="M718" s="243">
        <f ca="1">+IFERROR(INDEX('Hoja de Trabajo para listado'!$A$155:$Z$1048576,MATCH($A718,'Hoja de Trabajo para listado'!$A$155:$A$1048576,0),MATCH((CUADRO!M$5&amp;$E718),'Hoja de Trabajo para listado'!$A$151:$Z$151,0)),0)+IFERROR(INDEX('Hoja de Trabajo para listado'!$AB$155:$BA$1048576,MATCH($A718,'Hoja de Trabajo para listado'!$AB$155:$AB$1048576,0),MATCH((CUADRO!M$5&amp;$E718),'Hoja de Trabajo para listado'!$AB$151:$BA$151,0)),0)+IFERROR(INDEX('Hoja de Trabajo para listado'!$BC$155:$CB$1048576,MATCH($A718,'Hoja de Trabajo para listado'!$BC$155:$BC$1048576,0),MATCH((CUADRO!M$5&amp;$E718),'Hoja de Trabajo para listado'!$BC$151:$CB$151,0)),0)+IFERROR(INDEX('Hoja de Trabajo para listado'!$DE$153:$DG$274,MATCH($A718,'Hoja de Trabajo para listado'!$DE$153:$DE$1048576,0),MATCH((CUADRO!M$5&amp;$E718),'Hoja de Trabajo para listado'!$DE$151:$DG$151,0)),0)+IFERROR(INDEX('Hoja de Trabajo para listado'!$CD$155:$DC$1048576,MATCH($A718,'Hoja de Trabajo para listado'!$CD$155:$CD$1048576,0),MATCH((CUADRO!M$5&amp;$E718),'Hoja de Trabajo para listado'!$CD$151:$DC$151,0)),0)</f>
        <v>0</v>
      </c>
      <c r="N718" s="243">
        <f ca="1">+IFERROR(INDEX('Hoja de Trabajo para listado'!$A$155:$Z$1048576,MATCH($A718,'Hoja de Trabajo para listado'!$A$155:$A$1048576,0),MATCH((CUADRO!N$5&amp;$E718),'Hoja de Trabajo para listado'!$A$151:$Z$151,0)),0)+IFERROR(INDEX('Hoja de Trabajo para listado'!$AB$155:$BA$1048576,MATCH($A718,'Hoja de Trabajo para listado'!$AB$155:$AB$1048576,0),MATCH((CUADRO!N$5&amp;$E718),'Hoja de Trabajo para listado'!$AB$151:$BA$151,0)),0)+IFERROR(INDEX('Hoja de Trabajo para listado'!$BC$155:$CB$1048576,MATCH($A718,'Hoja de Trabajo para listado'!$BC$155:$BC$1048576,0),MATCH((CUADRO!N$5&amp;$E718),'Hoja de Trabajo para listado'!$BC$151:$CB$151,0)),0)+IFERROR(INDEX('Hoja de Trabajo para listado'!$DE$153:$DG$274,MATCH($A718,'Hoja de Trabajo para listado'!$DE$153:$DE$1048576,0),MATCH((CUADRO!N$5&amp;$E718),'Hoja de Trabajo para listado'!$DE$151:$DG$151,0)),0)+IFERROR(INDEX('Hoja de Trabajo para listado'!$CD$155:$DC$1048576,MATCH($A718,'Hoja de Trabajo para listado'!$CD$155:$CD$1048576,0),MATCH((CUADRO!N$5&amp;$E718),'Hoja de Trabajo para listado'!$CD$151:$DC$151,0)),0)</f>
        <v>0</v>
      </c>
      <c r="O718" s="243">
        <f ca="1">+IFERROR(INDEX('Hoja de Trabajo para listado'!$A$155:$Z$1048576,MATCH($A718,'Hoja de Trabajo para listado'!$A$155:$A$1048576,0),MATCH((CUADRO!O$5&amp;$E718),'Hoja de Trabajo para listado'!$A$151:$Z$151,0)),0)+IFERROR(INDEX('Hoja de Trabajo para listado'!$AB$155:$BA$1048576,MATCH($A718,'Hoja de Trabajo para listado'!$AB$155:$AB$1048576,0),MATCH((CUADRO!O$5&amp;$E718),'Hoja de Trabajo para listado'!$AB$151:$BA$151,0)),0)+IFERROR(INDEX('Hoja de Trabajo para listado'!$BC$155:$CB$1048576,MATCH($A718,'Hoja de Trabajo para listado'!$BC$155:$BC$1048576,0),MATCH((CUADRO!O$5&amp;$E718),'Hoja de Trabajo para listado'!$BC$151:$CB$151,0)),0)+IFERROR(INDEX('Hoja de Trabajo para listado'!$DE$153:$DG$274,MATCH($A718,'Hoja de Trabajo para listado'!$DE$153:$DE$1048576,0),MATCH((CUADRO!O$5&amp;$E718),'Hoja de Trabajo para listado'!$DE$151:$DG$151,0)),0)+IFERROR(INDEX('Hoja de Trabajo para listado'!$CD$155:$DC$1048576,MATCH($A718,'Hoja de Trabajo para listado'!$CD$155:$CD$1048576,0),MATCH((CUADRO!O$5&amp;$E718),'Hoja de Trabajo para listado'!$CD$151:$DC$151,0)),0)</f>
        <v>0</v>
      </c>
      <c r="P718" s="243">
        <f ca="1">+IFERROR(INDEX('Hoja de Trabajo para listado'!$A$155:$Z$1048576,MATCH($A718,'Hoja de Trabajo para listado'!$A$155:$A$1048576,0),MATCH((CUADRO!P$5&amp;$E718),'Hoja de Trabajo para listado'!$A$151:$Z$151,0)),0)+IFERROR(INDEX('Hoja de Trabajo para listado'!$AB$155:$BA$1048576,MATCH($A718,'Hoja de Trabajo para listado'!$AB$155:$AB$1048576,0),MATCH((CUADRO!P$5&amp;$E718),'Hoja de Trabajo para listado'!$AB$151:$BA$151,0)),0)+IFERROR(INDEX('Hoja de Trabajo para listado'!$BC$155:$CB$1048576,MATCH($A718,'Hoja de Trabajo para listado'!$BC$155:$BC$1048576,0),MATCH((CUADRO!P$5&amp;$E718),'Hoja de Trabajo para listado'!$BC$151:$CB$151,0)),0)+IFERROR(INDEX('Hoja de Trabajo para listado'!$DE$153:$DG$274,MATCH($A718,'Hoja de Trabajo para listado'!$DE$153:$DE$1048576,0),MATCH((CUADRO!P$5&amp;$E718),'Hoja de Trabajo para listado'!$DE$151:$DG$151,0)),0)+IFERROR(INDEX('Hoja de Trabajo para listado'!$CD$155:$DC$1048576,MATCH($A718,'Hoja de Trabajo para listado'!$CD$155:$CD$1048576,0),MATCH((CUADRO!P$5&amp;$E718),'Hoja de Trabajo para listado'!$CD$151:$DC$151,0)),0)</f>
        <v>0</v>
      </c>
      <c r="Q718" s="243">
        <f ca="1">+IFERROR(INDEX('Hoja de Trabajo para listado'!$A$155:$Z$1048576,MATCH($A718,'Hoja de Trabajo para listado'!$A$155:$A$1048576,0),MATCH((CUADRO!Q$5&amp;$E718),'Hoja de Trabajo para listado'!$A$151:$Z$151,0)),0)+IFERROR(INDEX('Hoja de Trabajo para listado'!$AB$155:$BA$1048576,MATCH($A718,'Hoja de Trabajo para listado'!$AB$155:$AB$1048576,0),MATCH((CUADRO!Q$5&amp;$E718),'Hoja de Trabajo para listado'!$AB$151:$BA$151,0)),0)+IFERROR(INDEX('Hoja de Trabajo para listado'!$BC$155:$CB$1048576,MATCH($A718,'Hoja de Trabajo para listado'!$BC$155:$BC$1048576,0),MATCH((CUADRO!Q$5&amp;$E718),'Hoja de Trabajo para listado'!$BC$151:$CB$151,0)),0)+IFERROR(INDEX('Hoja de Trabajo para listado'!$DE$153:$DG$274,MATCH($A718,'Hoja de Trabajo para listado'!$DE$153:$DE$1048576,0),MATCH((CUADRO!Q$5&amp;$E718),'Hoja de Trabajo para listado'!$DE$151:$DG$151,0)),0)+IFERROR(INDEX('Hoja de Trabajo para listado'!$CD$155:$DC$1048576,MATCH($A718,'Hoja de Trabajo para listado'!$CD$155:$CD$1048576,0),MATCH((CUADRO!Q$5&amp;$E718),'Hoja de Trabajo para listado'!$CD$151:$DC$151,0)),0)</f>
        <v>0</v>
      </c>
      <c r="R718" s="243">
        <f t="shared" ca="1" si="25"/>
        <v>0</v>
      </c>
      <c r="S718" s="249"/>
      <c r="T718" s="243">
        <f ca="1">+T719</f>
        <v>0</v>
      </c>
      <c r="U718" s="242">
        <f t="shared" si="26"/>
        <v>1</v>
      </c>
      <c r="V718" s="333" t="str">
        <f>+VLOOKUP(A718,bd_lista!$A$3:$E$590,5,FALSE)</f>
        <v>Gobiernos Autonomos Municipales</v>
      </c>
      <c r="W718" s="383" t="str">
        <f>+V718</f>
        <v>Gobiernos Autonomos Municipales</v>
      </c>
      <c r="X718" s="242">
        <f>+VLOOKUP(A718,[3]Sheet1!$A$13:$D$744,4,FALSE)</f>
        <v>0</v>
      </c>
      <c r="Y718" s="242" t="e">
        <f>+VLOOKUP(X718,bd_lista!$A$3:$C$590,3,FALSE)</f>
        <v>#N/A</v>
      </c>
      <c r="Z718" s="294">
        <f>+X718</f>
        <v>0</v>
      </c>
      <c r="AA718" s="295" t="e">
        <f>+Y718</f>
        <v>#N/A</v>
      </c>
    </row>
    <row r="719" spans="1:27" customFormat="1" ht="15" hidden="1" customHeight="1">
      <c r="A719" s="32">
        <v>1325</v>
      </c>
      <c r="B719" s="389"/>
      <c r="C719" s="247" t="str">
        <f>+VLOOKUP(A719,bd_lista!$A$3:$C$590,3,FALSE)</f>
        <v>Gobierno Autónomo Municipal de Toco</v>
      </c>
      <c r="D719" s="386"/>
      <c r="E719" s="244" t="s">
        <v>1305</v>
      </c>
      <c r="F719" s="243">
        <f ca="1">+IFERROR(INDEX('Hoja de Trabajo para listado'!$A$155:$Z$1048576,MATCH($A719,'Hoja de Trabajo para listado'!$A$155:$A$1048576,0),MATCH((CUADRO!F$5&amp;$E719),'Hoja de Trabajo para listado'!$A$151:$Z$151,0)),0)+IFERROR(INDEX('Hoja de Trabajo para listado'!$AB$155:$BA$1048576,MATCH($A719,'Hoja de Trabajo para listado'!$AB$155:$AB$1048576,0),MATCH((CUADRO!F$5&amp;$E719),'Hoja de Trabajo para listado'!$AB$151:$BA$151,0)),0)+IFERROR(INDEX('Hoja de Trabajo para listado'!$BC$155:$CB$1048576,MATCH($A719,'Hoja de Trabajo para listado'!$BC$155:$BC$1048576,0),MATCH((CUADRO!F$5&amp;$E719),'Hoja de Trabajo para listado'!$BC$151:$CB$151,0)),0)+IFERROR(INDEX('Hoja de Trabajo para listado'!$DE$153:$DG$274,MATCH($A719,'Hoja de Trabajo para listado'!$DE$153:$DE$1048576,0),MATCH((CUADRO!F$5&amp;$E719),'Hoja de Trabajo para listado'!$DE$151:$DG$151,0)),0)+IFERROR(INDEX('Hoja de Trabajo para listado'!$CD$155:$DC$1048576,MATCH($A719,'Hoja de Trabajo para listado'!$CD$155:$CD$1048576,0),MATCH((CUADRO!F$5&amp;$E719),'Hoja de Trabajo para listado'!$CD$151:$DC$151,0)),0)</f>
        <v>0</v>
      </c>
      <c r="G719" s="243">
        <f ca="1">+IFERROR(INDEX('Hoja de Trabajo para listado'!$A$155:$Z$1048576,MATCH($A719,'Hoja de Trabajo para listado'!$A$155:$A$1048576,0),MATCH((CUADRO!G$5&amp;$E719),'Hoja de Trabajo para listado'!$A$151:$Z$151,0)),0)+IFERROR(INDEX('Hoja de Trabajo para listado'!$AB$155:$BA$1048576,MATCH($A719,'Hoja de Trabajo para listado'!$AB$155:$AB$1048576,0),MATCH((CUADRO!G$5&amp;$E719),'Hoja de Trabajo para listado'!$AB$151:$BA$151,0)),0)+IFERROR(INDEX('Hoja de Trabajo para listado'!$BC$155:$CB$1048576,MATCH($A719,'Hoja de Trabajo para listado'!$BC$155:$BC$1048576,0),MATCH((CUADRO!G$5&amp;$E719),'Hoja de Trabajo para listado'!$BC$151:$CB$151,0)),0)+IFERROR(INDEX('Hoja de Trabajo para listado'!$DE$153:$DG$274,MATCH($A719,'Hoja de Trabajo para listado'!$DE$153:$DE$1048576,0),MATCH((CUADRO!G$5&amp;$E719),'Hoja de Trabajo para listado'!$DE$151:$DG$151,0)),0)+IFERROR(INDEX('Hoja de Trabajo para listado'!$CD$155:$DC$1048576,MATCH($A719,'Hoja de Trabajo para listado'!$CD$155:$CD$1048576,0),MATCH((CUADRO!G$5&amp;$E719),'Hoja de Trabajo para listado'!$CD$151:$DC$151,0)),0)</f>
        <v>0</v>
      </c>
      <c r="H719" s="243">
        <f ca="1">+IFERROR(INDEX('Hoja de Trabajo para listado'!$A$155:$Z$1048576,MATCH($A719,'Hoja de Trabajo para listado'!$A$155:$A$1048576,0),MATCH((CUADRO!H$5&amp;$E719),'Hoja de Trabajo para listado'!$A$151:$Z$151,0)),0)+IFERROR(INDEX('Hoja de Trabajo para listado'!$AB$155:$BA$1048576,MATCH($A719,'Hoja de Trabajo para listado'!$AB$155:$AB$1048576,0),MATCH((CUADRO!H$5&amp;$E719),'Hoja de Trabajo para listado'!$AB$151:$BA$151,0)),0)+IFERROR(INDEX('Hoja de Trabajo para listado'!$BC$155:$CB$1048576,MATCH($A719,'Hoja de Trabajo para listado'!$BC$155:$BC$1048576,0),MATCH((CUADRO!H$5&amp;$E719),'Hoja de Trabajo para listado'!$BC$151:$CB$151,0)),0)+IFERROR(INDEX('Hoja de Trabajo para listado'!$DE$153:$DG$274,MATCH($A719,'Hoja de Trabajo para listado'!$DE$153:$DE$1048576,0),MATCH((CUADRO!H$5&amp;$E719),'Hoja de Trabajo para listado'!$DE$151:$DG$151,0)),0)+IFERROR(INDEX('Hoja de Trabajo para listado'!$CD$155:$DC$1048576,MATCH($A719,'Hoja de Trabajo para listado'!$CD$155:$CD$1048576,0),MATCH((CUADRO!H$5&amp;$E719),'Hoja de Trabajo para listado'!$CD$151:$DC$151,0)),0)</f>
        <v>0</v>
      </c>
      <c r="I719" s="243">
        <f ca="1">+IFERROR(INDEX('Hoja de Trabajo para listado'!$A$155:$Z$1048576,MATCH($A719,'Hoja de Trabajo para listado'!$A$155:$A$1048576,0),MATCH((CUADRO!I$5&amp;$E719),'Hoja de Trabajo para listado'!$A$151:$Z$151,0)),0)+IFERROR(INDEX('Hoja de Trabajo para listado'!$AB$155:$BA$1048576,MATCH($A719,'Hoja de Trabajo para listado'!$AB$155:$AB$1048576,0),MATCH((CUADRO!I$5&amp;$E719),'Hoja de Trabajo para listado'!$AB$151:$BA$151,0)),0)+IFERROR(INDEX('Hoja de Trabajo para listado'!$BC$155:$CB$1048576,MATCH($A719,'Hoja de Trabajo para listado'!$BC$155:$BC$1048576,0),MATCH((CUADRO!I$5&amp;$E719),'Hoja de Trabajo para listado'!$BC$151:$CB$151,0)),0)+IFERROR(INDEX('Hoja de Trabajo para listado'!$DE$153:$DG$274,MATCH($A719,'Hoja de Trabajo para listado'!$DE$153:$DE$1048576,0),MATCH((CUADRO!I$5&amp;$E719),'Hoja de Trabajo para listado'!$DE$151:$DG$151,0)),0)+IFERROR(INDEX('Hoja de Trabajo para listado'!$CD$155:$DC$1048576,MATCH($A719,'Hoja de Trabajo para listado'!$CD$155:$CD$1048576,0),MATCH((CUADRO!I$5&amp;$E719),'Hoja de Trabajo para listado'!$CD$151:$DC$151,0)),0)</f>
        <v>0</v>
      </c>
      <c r="J719" s="243">
        <f ca="1">+IFERROR(INDEX('Hoja de Trabajo para listado'!$A$155:$Z$1048576,MATCH($A719,'Hoja de Trabajo para listado'!$A$155:$A$1048576,0),MATCH((CUADRO!J$5&amp;$E719),'Hoja de Trabajo para listado'!$A$151:$Z$151,0)),0)+IFERROR(INDEX('Hoja de Trabajo para listado'!$AB$155:$BA$1048576,MATCH($A719,'Hoja de Trabajo para listado'!$AB$155:$AB$1048576,0),MATCH((CUADRO!J$5&amp;$E719),'Hoja de Trabajo para listado'!$AB$151:$BA$151,0)),0)+IFERROR(INDEX('Hoja de Trabajo para listado'!$BC$155:$CB$1048576,MATCH($A719,'Hoja de Trabajo para listado'!$BC$155:$BC$1048576,0),MATCH((CUADRO!J$5&amp;$E719),'Hoja de Trabajo para listado'!$BC$151:$CB$151,0)),0)+IFERROR(INDEX('Hoja de Trabajo para listado'!$DE$153:$DG$274,MATCH($A719,'Hoja de Trabajo para listado'!$DE$153:$DE$1048576,0),MATCH((CUADRO!J$5&amp;$E719),'Hoja de Trabajo para listado'!$DE$151:$DG$151,0)),0)+IFERROR(INDEX('Hoja de Trabajo para listado'!$CD$155:$DC$1048576,MATCH($A719,'Hoja de Trabajo para listado'!$CD$155:$CD$1048576,0),MATCH((CUADRO!J$5&amp;$E719),'Hoja de Trabajo para listado'!$CD$151:$DC$151,0)),0)</f>
        <v>0</v>
      </c>
      <c r="K719" s="243">
        <f ca="1">+IFERROR(INDEX('Hoja de Trabajo para listado'!$A$155:$Z$1048576,MATCH($A719,'Hoja de Trabajo para listado'!$A$155:$A$1048576,0),MATCH((CUADRO!K$5&amp;$E719),'Hoja de Trabajo para listado'!$A$151:$Z$151,0)),0)+IFERROR(INDEX('Hoja de Trabajo para listado'!$AB$155:$BA$1048576,MATCH($A719,'Hoja de Trabajo para listado'!$AB$155:$AB$1048576,0),MATCH((CUADRO!K$5&amp;$E719),'Hoja de Trabajo para listado'!$AB$151:$BA$151,0)),0)+IFERROR(INDEX('Hoja de Trabajo para listado'!$BC$155:$CB$1048576,MATCH($A719,'Hoja de Trabajo para listado'!$BC$155:$BC$1048576,0),MATCH((CUADRO!K$5&amp;$E719),'Hoja de Trabajo para listado'!$BC$151:$CB$151,0)),0)+IFERROR(INDEX('Hoja de Trabajo para listado'!$DE$153:$DG$274,MATCH($A719,'Hoja de Trabajo para listado'!$DE$153:$DE$1048576,0),MATCH((CUADRO!K$5&amp;$E719),'Hoja de Trabajo para listado'!$DE$151:$DG$151,0)),0)+IFERROR(INDEX('Hoja de Trabajo para listado'!$CD$155:$DC$1048576,MATCH($A719,'Hoja de Trabajo para listado'!$CD$155:$CD$1048576,0),MATCH((CUADRO!K$5&amp;$E719),'Hoja de Trabajo para listado'!$CD$151:$DC$151,0)),0)</f>
        <v>0</v>
      </c>
      <c r="L719" s="243">
        <f ca="1">+IFERROR(INDEX('Hoja de Trabajo para listado'!$A$155:$Z$1048576,MATCH($A719,'Hoja de Trabajo para listado'!$A$155:$A$1048576,0),MATCH((CUADRO!L$5&amp;$E719),'Hoja de Trabajo para listado'!$A$151:$Z$151,0)),0)+IFERROR(INDEX('Hoja de Trabajo para listado'!$AB$155:$BA$1048576,MATCH($A719,'Hoja de Trabajo para listado'!$AB$155:$AB$1048576,0),MATCH((CUADRO!L$5&amp;$E719),'Hoja de Trabajo para listado'!$AB$151:$BA$151,0)),0)+IFERROR(INDEX('Hoja de Trabajo para listado'!$BC$155:$CB$1048576,MATCH($A719,'Hoja de Trabajo para listado'!$BC$155:$BC$1048576,0),MATCH((CUADRO!L$5&amp;$E719),'Hoja de Trabajo para listado'!$BC$151:$CB$151,0)),0)+IFERROR(INDEX('Hoja de Trabajo para listado'!$DE$153:$DG$274,MATCH($A719,'Hoja de Trabajo para listado'!$DE$153:$DE$1048576,0),MATCH((CUADRO!L$5&amp;$E719),'Hoja de Trabajo para listado'!$DE$151:$DG$151,0)),0)+IFERROR(INDEX('Hoja de Trabajo para listado'!$CD$155:$DC$1048576,MATCH($A719,'Hoja de Trabajo para listado'!$CD$155:$CD$1048576,0),MATCH((CUADRO!L$5&amp;$E719),'Hoja de Trabajo para listado'!$CD$151:$DC$151,0)),0)</f>
        <v>0</v>
      </c>
      <c r="M719" s="243">
        <f ca="1">+IFERROR(INDEX('Hoja de Trabajo para listado'!$A$155:$Z$1048576,MATCH($A719,'Hoja de Trabajo para listado'!$A$155:$A$1048576,0),MATCH((CUADRO!M$5&amp;$E719),'Hoja de Trabajo para listado'!$A$151:$Z$151,0)),0)+IFERROR(INDEX('Hoja de Trabajo para listado'!$AB$155:$BA$1048576,MATCH($A719,'Hoja de Trabajo para listado'!$AB$155:$AB$1048576,0),MATCH((CUADRO!M$5&amp;$E719),'Hoja de Trabajo para listado'!$AB$151:$BA$151,0)),0)+IFERROR(INDEX('Hoja de Trabajo para listado'!$BC$155:$CB$1048576,MATCH($A719,'Hoja de Trabajo para listado'!$BC$155:$BC$1048576,0),MATCH((CUADRO!M$5&amp;$E719),'Hoja de Trabajo para listado'!$BC$151:$CB$151,0)),0)+IFERROR(INDEX('Hoja de Trabajo para listado'!$DE$153:$DG$274,MATCH($A719,'Hoja de Trabajo para listado'!$DE$153:$DE$1048576,0),MATCH((CUADRO!M$5&amp;$E719),'Hoja de Trabajo para listado'!$DE$151:$DG$151,0)),0)+IFERROR(INDEX('Hoja de Trabajo para listado'!$CD$155:$DC$1048576,MATCH($A719,'Hoja de Trabajo para listado'!$CD$155:$CD$1048576,0),MATCH((CUADRO!M$5&amp;$E719),'Hoja de Trabajo para listado'!$CD$151:$DC$151,0)),0)</f>
        <v>0</v>
      </c>
      <c r="N719" s="243">
        <f ca="1">+IFERROR(INDEX('Hoja de Trabajo para listado'!$A$155:$Z$1048576,MATCH($A719,'Hoja de Trabajo para listado'!$A$155:$A$1048576,0),MATCH((CUADRO!N$5&amp;$E719),'Hoja de Trabajo para listado'!$A$151:$Z$151,0)),0)+IFERROR(INDEX('Hoja de Trabajo para listado'!$AB$155:$BA$1048576,MATCH($A719,'Hoja de Trabajo para listado'!$AB$155:$AB$1048576,0),MATCH((CUADRO!N$5&amp;$E719),'Hoja de Trabajo para listado'!$AB$151:$BA$151,0)),0)+IFERROR(INDEX('Hoja de Trabajo para listado'!$BC$155:$CB$1048576,MATCH($A719,'Hoja de Trabajo para listado'!$BC$155:$BC$1048576,0),MATCH((CUADRO!N$5&amp;$E719),'Hoja de Trabajo para listado'!$BC$151:$CB$151,0)),0)+IFERROR(INDEX('Hoja de Trabajo para listado'!$DE$153:$DG$274,MATCH($A719,'Hoja de Trabajo para listado'!$DE$153:$DE$1048576,0),MATCH((CUADRO!N$5&amp;$E719),'Hoja de Trabajo para listado'!$DE$151:$DG$151,0)),0)+IFERROR(INDEX('Hoja de Trabajo para listado'!$CD$155:$DC$1048576,MATCH($A719,'Hoja de Trabajo para listado'!$CD$155:$CD$1048576,0),MATCH((CUADRO!N$5&amp;$E719),'Hoja de Trabajo para listado'!$CD$151:$DC$151,0)),0)</f>
        <v>0</v>
      </c>
      <c r="O719" s="243">
        <f ca="1">+IFERROR(INDEX('Hoja de Trabajo para listado'!$A$155:$Z$1048576,MATCH($A719,'Hoja de Trabajo para listado'!$A$155:$A$1048576,0),MATCH((CUADRO!O$5&amp;$E719),'Hoja de Trabajo para listado'!$A$151:$Z$151,0)),0)+IFERROR(INDEX('Hoja de Trabajo para listado'!$AB$155:$BA$1048576,MATCH($A719,'Hoja de Trabajo para listado'!$AB$155:$AB$1048576,0),MATCH((CUADRO!O$5&amp;$E719),'Hoja de Trabajo para listado'!$AB$151:$BA$151,0)),0)+IFERROR(INDEX('Hoja de Trabajo para listado'!$BC$155:$CB$1048576,MATCH($A719,'Hoja de Trabajo para listado'!$BC$155:$BC$1048576,0),MATCH((CUADRO!O$5&amp;$E719),'Hoja de Trabajo para listado'!$BC$151:$CB$151,0)),0)+IFERROR(INDEX('Hoja de Trabajo para listado'!$DE$153:$DG$274,MATCH($A719,'Hoja de Trabajo para listado'!$DE$153:$DE$1048576,0),MATCH((CUADRO!O$5&amp;$E719),'Hoja de Trabajo para listado'!$DE$151:$DG$151,0)),0)+IFERROR(INDEX('Hoja de Trabajo para listado'!$CD$155:$DC$1048576,MATCH($A719,'Hoja de Trabajo para listado'!$CD$155:$CD$1048576,0),MATCH((CUADRO!O$5&amp;$E719),'Hoja de Trabajo para listado'!$CD$151:$DC$151,0)),0)</f>
        <v>0</v>
      </c>
      <c r="P719" s="243">
        <f ca="1">+IFERROR(INDEX('Hoja de Trabajo para listado'!$A$155:$Z$1048576,MATCH($A719,'Hoja de Trabajo para listado'!$A$155:$A$1048576,0),MATCH((CUADRO!P$5&amp;$E719),'Hoja de Trabajo para listado'!$A$151:$Z$151,0)),0)+IFERROR(INDEX('Hoja de Trabajo para listado'!$AB$155:$BA$1048576,MATCH($A719,'Hoja de Trabajo para listado'!$AB$155:$AB$1048576,0),MATCH((CUADRO!P$5&amp;$E719),'Hoja de Trabajo para listado'!$AB$151:$BA$151,0)),0)+IFERROR(INDEX('Hoja de Trabajo para listado'!$BC$155:$CB$1048576,MATCH($A719,'Hoja de Trabajo para listado'!$BC$155:$BC$1048576,0),MATCH((CUADRO!P$5&amp;$E719),'Hoja de Trabajo para listado'!$BC$151:$CB$151,0)),0)+IFERROR(INDEX('Hoja de Trabajo para listado'!$DE$153:$DG$274,MATCH($A719,'Hoja de Trabajo para listado'!$DE$153:$DE$1048576,0),MATCH((CUADRO!P$5&amp;$E719),'Hoja de Trabajo para listado'!$DE$151:$DG$151,0)),0)+IFERROR(INDEX('Hoja de Trabajo para listado'!$CD$155:$DC$1048576,MATCH($A719,'Hoja de Trabajo para listado'!$CD$155:$CD$1048576,0),MATCH((CUADRO!P$5&amp;$E719),'Hoja de Trabajo para listado'!$CD$151:$DC$151,0)),0)</f>
        <v>0</v>
      </c>
      <c r="Q719" s="243">
        <f ca="1">+IFERROR(INDEX('Hoja de Trabajo para listado'!$A$155:$Z$1048576,MATCH($A719,'Hoja de Trabajo para listado'!$A$155:$A$1048576,0),MATCH((CUADRO!Q$5&amp;$E719),'Hoja de Trabajo para listado'!$A$151:$Z$151,0)),0)+IFERROR(INDEX('Hoja de Trabajo para listado'!$AB$155:$BA$1048576,MATCH($A719,'Hoja de Trabajo para listado'!$AB$155:$AB$1048576,0),MATCH((CUADRO!Q$5&amp;$E719),'Hoja de Trabajo para listado'!$AB$151:$BA$151,0)),0)+IFERROR(INDEX('Hoja de Trabajo para listado'!$BC$155:$CB$1048576,MATCH($A719,'Hoja de Trabajo para listado'!$BC$155:$BC$1048576,0),MATCH((CUADRO!Q$5&amp;$E719),'Hoja de Trabajo para listado'!$BC$151:$CB$151,0)),0)+IFERROR(INDEX('Hoja de Trabajo para listado'!$DE$153:$DG$274,MATCH($A719,'Hoja de Trabajo para listado'!$DE$153:$DE$1048576,0),MATCH((CUADRO!Q$5&amp;$E719),'Hoja de Trabajo para listado'!$DE$151:$DG$151,0)),0)+IFERROR(INDEX('Hoja de Trabajo para listado'!$CD$155:$DC$1048576,MATCH($A719,'Hoja de Trabajo para listado'!$CD$155:$CD$1048576,0),MATCH((CUADRO!Q$5&amp;$E719),'Hoja de Trabajo para listado'!$CD$151:$DC$151,0)),0)</f>
        <v>0</v>
      </c>
      <c r="R719" s="243">
        <f t="shared" ca="1" si="25"/>
        <v>0</v>
      </c>
      <c r="S719" s="249">
        <f ca="1">+R718+R719</f>
        <v>0</v>
      </c>
      <c r="T719" s="243">
        <f ca="1">+S719</f>
        <v>0</v>
      </c>
      <c r="U719" s="242">
        <f t="shared" si="26"/>
        <v>2</v>
      </c>
      <c r="V719" s="333" t="str">
        <f>+VLOOKUP(A719,bd_lista!$A$3:$E$590,5,FALSE)</f>
        <v>Gobiernos Autonomos Municipales</v>
      </c>
      <c r="W719" s="384"/>
      <c r="X719" s="242">
        <f>+VLOOKUP(A719,[3]Sheet1!$A$13:$D$744,4,FALSE)</f>
        <v>0</v>
      </c>
      <c r="Y719" s="242" t="e">
        <f>+VLOOKUP(X719,bd_lista!$A$3:$C$590,3,FALSE)</f>
        <v>#N/A</v>
      </c>
      <c r="Z719" s="292"/>
      <c r="AA719" s="293"/>
    </row>
    <row r="720" spans="1:27" customFormat="1" ht="15" hidden="1" customHeight="1">
      <c r="A720" s="32">
        <v>1326</v>
      </c>
      <c r="B720" s="388">
        <f>+A720</f>
        <v>1326</v>
      </c>
      <c r="C720" s="247" t="str">
        <f>+VLOOKUP(A720,bd_lista!$A$3:$C$590,3,FALSE)</f>
        <v>Gobierno Autónomo Municipal de Tolata</v>
      </c>
      <c r="D720" s="385" t="str">
        <f>+C720</f>
        <v>Gobierno Autónomo Municipal de Tolata</v>
      </c>
      <c r="E720" s="242" t="s">
        <v>1304</v>
      </c>
      <c r="F720" s="243">
        <f ca="1">+IFERROR(INDEX('Hoja de Trabajo para listado'!$A$155:$Z$1048576,MATCH($A720,'Hoja de Trabajo para listado'!$A$155:$A$1048576,0),MATCH((CUADRO!F$5&amp;$E720),'Hoja de Trabajo para listado'!$A$151:$Z$151,0)),0)+IFERROR(INDEX('Hoja de Trabajo para listado'!$AB$155:$BA$1048576,MATCH($A720,'Hoja de Trabajo para listado'!$AB$155:$AB$1048576,0),MATCH((CUADRO!F$5&amp;$E720),'Hoja de Trabajo para listado'!$AB$151:$BA$151,0)),0)+IFERROR(INDEX('Hoja de Trabajo para listado'!$BC$155:$CB$1048576,MATCH($A720,'Hoja de Trabajo para listado'!$BC$155:$BC$1048576,0),MATCH((CUADRO!F$5&amp;$E720),'Hoja de Trabajo para listado'!$BC$151:$CB$151,0)),0)+IFERROR(INDEX('Hoja de Trabajo para listado'!$DE$153:$DG$274,MATCH($A720,'Hoja de Trabajo para listado'!$DE$153:$DE$1048576,0),MATCH((CUADRO!F$5&amp;$E720),'Hoja de Trabajo para listado'!$DE$151:$DG$151,0)),0)+IFERROR(INDEX('Hoja de Trabajo para listado'!$CD$155:$DC$1048576,MATCH($A720,'Hoja de Trabajo para listado'!$CD$155:$CD$1048576,0),MATCH((CUADRO!F$5&amp;$E720),'Hoja de Trabajo para listado'!$CD$151:$DC$151,0)),0)</f>
        <v>0</v>
      </c>
      <c r="G720" s="243">
        <f ca="1">+IFERROR(INDEX('Hoja de Trabajo para listado'!$A$155:$Z$1048576,MATCH($A720,'Hoja de Trabajo para listado'!$A$155:$A$1048576,0),MATCH((CUADRO!G$5&amp;$E720),'Hoja de Trabajo para listado'!$A$151:$Z$151,0)),0)+IFERROR(INDEX('Hoja de Trabajo para listado'!$AB$155:$BA$1048576,MATCH($A720,'Hoja de Trabajo para listado'!$AB$155:$AB$1048576,0),MATCH((CUADRO!G$5&amp;$E720),'Hoja de Trabajo para listado'!$AB$151:$BA$151,0)),0)+IFERROR(INDEX('Hoja de Trabajo para listado'!$BC$155:$CB$1048576,MATCH($A720,'Hoja de Trabajo para listado'!$BC$155:$BC$1048576,0),MATCH((CUADRO!G$5&amp;$E720),'Hoja de Trabajo para listado'!$BC$151:$CB$151,0)),0)+IFERROR(INDEX('Hoja de Trabajo para listado'!$DE$153:$DG$274,MATCH($A720,'Hoja de Trabajo para listado'!$DE$153:$DE$1048576,0),MATCH((CUADRO!G$5&amp;$E720),'Hoja de Trabajo para listado'!$DE$151:$DG$151,0)),0)+IFERROR(INDEX('Hoja de Trabajo para listado'!$CD$155:$DC$1048576,MATCH($A720,'Hoja de Trabajo para listado'!$CD$155:$CD$1048576,0),MATCH((CUADRO!G$5&amp;$E720),'Hoja de Trabajo para listado'!$CD$151:$DC$151,0)),0)</f>
        <v>0</v>
      </c>
      <c r="H720" s="243">
        <f ca="1">+IFERROR(INDEX('Hoja de Trabajo para listado'!$A$155:$Z$1048576,MATCH($A720,'Hoja de Trabajo para listado'!$A$155:$A$1048576,0),MATCH((CUADRO!H$5&amp;$E720),'Hoja de Trabajo para listado'!$A$151:$Z$151,0)),0)+IFERROR(INDEX('Hoja de Trabajo para listado'!$AB$155:$BA$1048576,MATCH($A720,'Hoja de Trabajo para listado'!$AB$155:$AB$1048576,0),MATCH((CUADRO!H$5&amp;$E720),'Hoja de Trabajo para listado'!$AB$151:$BA$151,0)),0)+IFERROR(INDEX('Hoja de Trabajo para listado'!$BC$155:$CB$1048576,MATCH($A720,'Hoja de Trabajo para listado'!$BC$155:$BC$1048576,0),MATCH((CUADRO!H$5&amp;$E720),'Hoja de Trabajo para listado'!$BC$151:$CB$151,0)),0)+IFERROR(INDEX('Hoja de Trabajo para listado'!$DE$153:$DG$274,MATCH($A720,'Hoja de Trabajo para listado'!$DE$153:$DE$1048576,0),MATCH((CUADRO!H$5&amp;$E720),'Hoja de Trabajo para listado'!$DE$151:$DG$151,0)),0)+IFERROR(INDEX('Hoja de Trabajo para listado'!$CD$155:$DC$1048576,MATCH($A720,'Hoja de Trabajo para listado'!$CD$155:$CD$1048576,0),MATCH((CUADRO!H$5&amp;$E720),'Hoja de Trabajo para listado'!$CD$151:$DC$151,0)),0)</f>
        <v>0</v>
      </c>
      <c r="I720" s="243">
        <f ca="1">+IFERROR(INDEX('Hoja de Trabajo para listado'!$A$155:$Z$1048576,MATCH($A720,'Hoja de Trabajo para listado'!$A$155:$A$1048576,0),MATCH((CUADRO!I$5&amp;$E720),'Hoja de Trabajo para listado'!$A$151:$Z$151,0)),0)+IFERROR(INDEX('Hoja de Trabajo para listado'!$AB$155:$BA$1048576,MATCH($A720,'Hoja de Trabajo para listado'!$AB$155:$AB$1048576,0),MATCH((CUADRO!I$5&amp;$E720),'Hoja de Trabajo para listado'!$AB$151:$BA$151,0)),0)+IFERROR(INDEX('Hoja de Trabajo para listado'!$BC$155:$CB$1048576,MATCH($A720,'Hoja de Trabajo para listado'!$BC$155:$BC$1048576,0),MATCH((CUADRO!I$5&amp;$E720),'Hoja de Trabajo para listado'!$BC$151:$CB$151,0)),0)+IFERROR(INDEX('Hoja de Trabajo para listado'!$DE$153:$DG$274,MATCH($A720,'Hoja de Trabajo para listado'!$DE$153:$DE$1048576,0),MATCH((CUADRO!I$5&amp;$E720),'Hoja de Trabajo para listado'!$DE$151:$DG$151,0)),0)+IFERROR(INDEX('Hoja de Trabajo para listado'!$CD$155:$DC$1048576,MATCH($A720,'Hoja de Trabajo para listado'!$CD$155:$CD$1048576,0),MATCH((CUADRO!I$5&amp;$E720),'Hoja de Trabajo para listado'!$CD$151:$DC$151,0)),0)</f>
        <v>0</v>
      </c>
      <c r="J720" s="243">
        <f ca="1">+IFERROR(INDEX('Hoja de Trabajo para listado'!$A$155:$Z$1048576,MATCH($A720,'Hoja de Trabajo para listado'!$A$155:$A$1048576,0),MATCH((CUADRO!J$5&amp;$E720),'Hoja de Trabajo para listado'!$A$151:$Z$151,0)),0)+IFERROR(INDEX('Hoja de Trabajo para listado'!$AB$155:$BA$1048576,MATCH($A720,'Hoja de Trabajo para listado'!$AB$155:$AB$1048576,0),MATCH((CUADRO!J$5&amp;$E720),'Hoja de Trabajo para listado'!$AB$151:$BA$151,0)),0)+IFERROR(INDEX('Hoja de Trabajo para listado'!$BC$155:$CB$1048576,MATCH($A720,'Hoja de Trabajo para listado'!$BC$155:$BC$1048576,0),MATCH((CUADRO!J$5&amp;$E720),'Hoja de Trabajo para listado'!$BC$151:$CB$151,0)),0)+IFERROR(INDEX('Hoja de Trabajo para listado'!$DE$153:$DG$274,MATCH($A720,'Hoja de Trabajo para listado'!$DE$153:$DE$1048576,0),MATCH((CUADRO!J$5&amp;$E720),'Hoja de Trabajo para listado'!$DE$151:$DG$151,0)),0)+IFERROR(INDEX('Hoja de Trabajo para listado'!$CD$155:$DC$1048576,MATCH($A720,'Hoja de Trabajo para listado'!$CD$155:$CD$1048576,0),MATCH((CUADRO!J$5&amp;$E720),'Hoja de Trabajo para listado'!$CD$151:$DC$151,0)),0)</f>
        <v>0</v>
      </c>
      <c r="K720" s="243">
        <f ca="1">+IFERROR(INDEX('Hoja de Trabajo para listado'!$A$155:$Z$1048576,MATCH($A720,'Hoja de Trabajo para listado'!$A$155:$A$1048576,0),MATCH((CUADRO!K$5&amp;$E720),'Hoja de Trabajo para listado'!$A$151:$Z$151,0)),0)+IFERROR(INDEX('Hoja de Trabajo para listado'!$AB$155:$BA$1048576,MATCH($A720,'Hoja de Trabajo para listado'!$AB$155:$AB$1048576,0),MATCH((CUADRO!K$5&amp;$E720),'Hoja de Trabajo para listado'!$AB$151:$BA$151,0)),0)+IFERROR(INDEX('Hoja de Trabajo para listado'!$BC$155:$CB$1048576,MATCH($A720,'Hoja de Trabajo para listado'!$BC$155:$BC$1048576,0),MATCH((CUADRO!K$5&amp;$E720),'Hoja de Trabajo para listado'!$BC$151:$CB$151,0)),0)+IFERROR(INDEX('Hoja de Trabajo para listado'!$DE$153:$DG$274,MATCH($A720,'Hoja de Trabajo para listado'!$DE$153:$DE$1048576,0),MATCH((CUADRO!K$5&amp;$E720),'Hoja de Trabajo para listado'!$DE$151:$DG$151,0)),0)+IFERROR(INDEX('Hoja de Trabajo para listado'!$CD$155:$DC$1048576,MATCH($A720,'Hoja de Trabajo para listado'!$CD$155:$CD$1048576,0),MATCH((CUADRO!K$5&amp;$E720),'Hoja de Trabajo para listado'!$CD$151:$DC$151,0)),0)</f>
        <v>0</v>
      </c>
      <c r="L720" s="243">
        <f ca="1">+IFERROR(INDEX('Hoja de Trabajo para listado'!$A$155:$Z$1048576,MATCH($A720,'Hoja de Trabajo para listado'!$A$155:$A$1048576,0),MATCH((CUADRO!L$5&amp;$E720),'Hoja de Trabajo para listado'!$A$151:$Z$151,0)),0)+IFERROR(INDEX('Hoja de Trabajo para listado'!$AB$155:$BA$1048576,MATCH($A720,'Hoja de Trabajo para listado'!$AB$155:$AB$1048576,0),MATCH((CUADRO!L$5&amp;$E720),'Hoja de Trabajo para listado'!$AB$151:$BA$151,0)),0)+IFERROR(INDEX('Hoja de Trabajo para listado'!$BC$155:$CB$1048576,MATCH($A720,'Hoja de Trabajo para listado'!$BC$155:$BC$1048576,0),MATCH((CUADRO!L$5&amp;$E720),'Hoja de Trabajo para listado'!$BC$151:$CB$151,0)),0)+IFERROR(INDEX('Hoja de Trabajo para listado'!$DE$153:$DG$274,MATCH($A720,'Hoja de Trabajo para listado'!$DE$153:$DE$1048576,0),MATCH((CUADRO!L$5&amp;$E720),'Hoja de Trabajo para listado'!$DE$151:$DG$151,0)),0)+IFERROR(INDEX('Hoja de Trabajo para listado'!$CD$155:$DC$1048576,MATCH($A720,'Hoja de Trabajo para listado'!$CD$155:$CD$1048576,0),MATCH((CUADRO!L$5&amp;$E720),'Hoja de Trabajo para listado'!$CD$151:$DC$151,0)),0)</f>
        <v>0</v>
      </c>
      <c r="M720" s="243">
        <f ca="1">+IFERROR(INDEX('Hoja de Trabajo para listado'!$A$155:$Z$1048576,MATCH($A720,'Hoja de Trabajo para listado'!$A$155:$A$1048576,0),MATCH((CUADRO!M$5&amp;$E720),'Hoja de Trabajo para listado'!$A$151:$Z$151,0)),0)+IFERROR(INDEX('Hoja de Trabajo para listado'!$AB$155:$BA$1048576,MATCH($A720,'Hoja de Trabajo para listado'!$AB$155:$AB$1048576,0),MATCH((CUADRO!M$5&amp;$E720),'Hoja de Trabajo para listado'!$AB$151:$BA$151,0)),0)+IFERROR(INDEX('Hoja de Trabajo para listado'!$BC$155:$CB$1048576,MATCH($A720,'Hoja de Trabajo para listado'!$BC$155:$BC$1048576,0),MATCH((CUADRO!M$5&amp;$E720),'Hoja de Trabajo para listado'!$BC$151:$CB$151,0)),0)+IFERROR(INDEX('Hoja de Trabajo para listado'!$DE$153:$DG$274,MATCH($A720,'Hoja de Trabajo para listado'!$DE$153:$DE$1048576,0),MATCH((CUADRO!M$5&amp;$E720),'Hoja de Trabajo para listado'!$DE$151:$DG$151,0)),0)+IFERROR(INDEX('Hoja de Trabajo para listado'!$CD$155:$DC$1048576,MATCH($A720,'Hoja de Trabajo para listado'!$CD$155:$CD$1048576,0),MATCH((CUADRO!M$5&amp;$E720),'Hoja de Trabajo para listado'!$CD$151:$DC$151,0)),0)</f>
        <v>0</v>
      </c>
      <c r="N720" s="243">
        <f ca="1">+IFERROR(INDEX('Hoja de Trabajo para listado'!$A$155:$Z$1048576,MATCH($A720,'Hoja de Trabajo para listado'!$A$155:$A$1048576,0),MATCH((CUADRO!N$5&amp;$E720),'Hoja de Trabajo para listado'!$A$151:$Z$151,0)),0)+IFERROR(INDEX('Hoja de Trabajo para listado'!$AB$155:$BA$1048576,MATCH($A720,'Hoja de Trabajo para listado'!$AB$155:$AB$1048576,0),MATCH((CUADRO!N$5&amp;$E720),'Hoja de Trabajo para listado'!$AB$151:$BA$151,0)),0)+IFERROR(INDEX('Hoja de Trabajo para listado'!$BC$155:$CB$1048576,MATCH($A720,'Hoja de Trabajo para listado'!$BC$155:$BC$1048576,0),MATCH((CUADRO!N$5&amp;$E720),'Hoja de Trabajo para listado'!$BC$151:$CB$151,0)),0)+IFERROR(INDEX('Hoja de Trabajo para listado'!$DE$153:$DG$274,MATCH($A720,'Hoja de Trabajo para listado'!$DE$153:$DE$1048576,0),MATCH((CUADRO!N$5&amp;$E720),'Hoja de Trabajo para listado'!$DE$151:$DG$151,0)),0)+IFERROR(INDEX('Hoja de Trabajo para listado'!$CD$155:$DC$1048576,MATCH($A720,'Hoja de Trabajo para listado'!$CD$155:$CD$1048576,0),MATCH((CUADRO!N$5&amp;$E720),'Hoja de Trabajo para listado'!$CD$151:$DC$151,0)),0)</f>
        <v>0</v>
      </c>
      <c r="O720" s="243">
        <f ca="1">+IFERROR(INDEX('Hoja de Trabajo para listado'!$A$155:$Z$1048576,MATCH($A720,'Hoja de Trabajo para listado'!$A$155:$A$1048576,0),MATCH((CUADRO!O$5&amp;$E720),'Hoja de Trabajo para listado'!$A$151:$Z$151,0)),0)+IFERROR(INDEX('Hoja de Trabajo para listado'!$AB$155:$BA$1048576,MATCH($A720,'Hoja de Trabajo para listado'!$AB$155:$AB$1048576,0),MATCH((CUADRO!O$5&amp;$E720),'Hoja de Trabajo para listado'!$AB$151:$BA$151,0)),0)+IFERROR(INDEX('Hoja de Trabajo para listado'!$BC$155:$CB$1048576,MATCH($A720,'Hoja de Trabajo para listado'!$BC$155:$BC$1048576,0),MATCH((CUADRO!O$5&amp;$E720),'Hoja de Trabajo para listado'!$BC$151:$CB$151,0)),0)+IFERROR(INDEX('Hoja de Trabajo para listado'!$DE$153:$DG$274,MATCH($A720,'Hoja de Trabajo para listado'!$DE$153:$DE$1048576,0),MATCH((CUADRO!O$5&amp;$E720),'Hoja de Trabajo para listado'!$DE$151:$DG$151,0)),0)+IFERROR(INDEX('Hoja de Trabajo para listado'!$CD$155:$DC$1048576,MATCH($A720,'Hoja de Trabajo para listado'!$CD$155:$CD$1048576,0),MATCH((CUADRO!O$5&amp;$E720),'Hoja de Trabajo para listado'!$CD$151:$DC$151,0)),0)</f>
        <v>0</v>
      </c>
      <c r="P720" s="243">
        <f ca="1">+IFERROR(INDEX('Hoja de Trabajo para listado'!$A$155:$Z$1048576,MATCH($A720,'Hoja de Trabajo para listado'!$A$155:$A$1048576,0),MATCH((CUADRO!P$5&amp;$E720),'Hoja de Trabajo para listado'!$A$151:$Z$151,0)),0)+IFERROR(INDEX('Hoja de Trabajo para listado'!$AB$155:$BA$1048576,MATCH($A720,'Hoja de Trabajo para listado'!$AB$155:$AB$1048576,0),MATCH((CUADRO!P$5&amp;$E720),'Hoja de Trabajo para listado'!$AB$151:$BA$151,0)),0)+IFERROR(INDEX('Hoja de Trabajo para listado'!$BC$155:$CB$1048576,MATCH($A720,'Hoja de Trabajo para listado'!$BC$155:$BC$1048576,0),MATCH((CUADRO!P$5&amp;$E720),'Hoja de Trabajo para listado'!$BC$151:$CB$151,0)),0)+IFERROR(INDEX('Hoja de Trabajo para listado'!$DE$153:$DG$274,MATCH($A720,'Hoja de Trabajo para listado'!$DE$153:$DE$1048576,0),MATCH((CUADRO!P$5&amp;$E720),'Hoja de Trabajo para listado'!$DE$151:$DG$151,0)),0)+IFERROR(INDEX('Hoja de Trabajo para listado'!$CD$155:$DC$1048576,MATCH($A720,'Hoja de Trabajo para listado'!$CD$155:$CD$1048576,0),MATCH((CUADRO!P$5&amp;$E720),'Hoja de Trabajo para listado'!$CD$151:$DC$151,0)),0)</f>
        <v>0</v>
      </c>
      <c r="Q720" s="243">
        <f ca="1">+IFERROR(INDEX('Hoja de Trabajo para listado'!$A$155:$Z$1048576,MATCH($A720,'Hoja de Trabajo para listado'!$A$155:$A$1048576,0),MATCH((CUADRO!Q$5&amp;$E720),'Hoja de Trabajo para listado'!$A$151:$Z$151,0)),0)+IFERROR(INDEX('Hoja de Trabajo para listado'!$AB$155:$BA$1048576,MATCH($A720,'Hoja de Trabajo para listado'!$AB$155:$AB$1048576,0),MATCH((CUADRO!Q$5&amp;$E720),'Hoja de Trabajo para listado'!$AB$151:$BA$151,0)),0)+IFERROR(INDEX('Hoja de Trabajo para listado'!$BC$155:$CB$1048576,MATCH($A720,'Hoja de Trabajo para listado'!$BC$155:$BC$1048576,0),MATCH((CUADRO!Q$5&amp;$E720),'Hoja de Trabajo para listado'!$BC$151:$CB$151,0)),0)+IFERROR(INDEX('Hoja de Trabajo para listado'!$DE$153:$DG$274,MATCH($A720,'Hoja de Trabajo para listado'!$DE$153:$DE$1048576,0),MATCH((CUADRO!Q$5&amp;$E720),'Hoja de Trabajo para listado'!$DE$151:$DG$151,0)),0)+IFERROR(INDEX('Hoja de Trabajo para listado'!$CD$155:$DC$1048576,MATCH($A720,'Hoja de Trabajo para listado'!$CD$155:$CD$1048576,0),MATCH((CUADRO!Q$5&amp;$E720),'Hoja de Trabajo para listado'!$CD$151:$DC$151,0)),0)</f>
        <v>0</v>
      </c>
      <c r="R720" s="243">
        <f t="shared" ca="1" si="25"/>
        <v>0</v>
      </c>
      <c r="S720" s="249"/>
      <c r="T720" s="243">
        <f ca="1">+T721</f>
        <v>0</v>
      </c>
      <c r="U720" s="242">
        <f t="shared" si="26"/>
        <v>1</v>
      </c>
      <c r="V720" s="333" t="str">
        <f>+VLOOKUP(A720,bd_lista!$A$3:$E$590,5,FALSE)</f>
        <v>Gobiernos Autonomos Municipales</v>
      </c>
      <c r="W720" s="383" t="str">
        <f>+V720</f>
        <v>Gobiernos Autonomos Municipales</v>
      </c>
      <c r="X720" s="242">
        <f>+VLOOKUP(A720,[3]Sheet1!$A$13:$D$744,4,FALSE)</f>
        <v>0</v>
      </c>
      <c r="Y720" s="242" t="e">
        <f>+VLOOKUP(X720,bd_lista!$A$3:$C$590,3,FALSE)</f>
        <v>#N/A</v>
      </c>
      <c r="Z720" s="294">
        <f>+X720</f>
        <v>0</v>
      </c>
      <c r="AA720" s="295" t="e">
        <f>+Y720</f>
        <v>#N/A</v>
      </c>
    </row>
    <row r="721" spans="1:27" customFormat="1" ht="15" hidden="1" customHeight="1">
      <c r="A721" s="32">
        <v>1326</v>
      </c>
      <c r="B721" s="389"/>
      <c r="C721" s="247" t="str">
        <f>+VLOOKUP(A721,bd_lista!$A$3:$C$590,3,FALSE)</f>
        <v>Gobierno Autónomo Municipal de Tolata</v>
      </c>
      <c r="D721" s="386"/>
      <c r="E721" s="244" t="s">
        <v>1305</v>
      </c>
      <c r="F721" s="243">
        <f ca="1">+IFERROR(INDEX('Hoja de Trabajo para listado'!$A$155:$Z$1048576,MATCH($A721,'Hoja de Trabajo para listado'!$A$155:$A$1048576,0),MATCH((CUADRO!F$5&amp;$E721),'Hoja de Trabajo para listado'!$A$151:$Z$151,0)),0)+IFERROR(INDEX('Hoja de Trabajo para listado'!$AB$155:$BA$1048576,MATCH($A721,'Hoja de Trabajo para listado'!$AB$155:$AB$1048576,0),MATCH((CUADRO!F$5&amp;$E721),'Hoja de Trabajo para listado'!$AB$151:$BA$151,0)),0)+IFERROR(INDEX('Hoja de Trabajo para listado'!$BC$155:$CB$1048576,MATCH($A721,'Hoja de Trabajo para listado'!$BC$155:$BC$1048576,0),MATCH((CUADRO!F$5&amp;$E721),'Hoja de Trabajo para listado'!$BC$151:$CB$151,0)),0)+IFERROR(INDEX('Hoja de Trabajo para listado'!$DE$153:$DG$274,MATCH($A721,'Hoja de Trabajo para listado'!$DE$153:$DE$1048576,0),MATCH((CUADRO!F$5&amp;$E721),'Hoja de Trabajo para listado'!$DE$151:$DG$151,0)),0)+IFERROR(INDEX('Hoja de Trabajo para listado'!$CD$155:$DC$1048576,MATCH($A721,'Hoja de Trabajo para listado'!$CD$155:$CD$1048576,0),MATCH((CUADRO!F$5&amp;$E721),'Hoja de Trabajo para listado'!$CD$151:$DC$151,0)),0)</f>
        <v>0</v>
      </c>
      <c r="G721" s="243">
        <f ca="1">+IFERROR(INDEX('Hoja de Trabajo para listado'!$A$155:$Z$1048576,MATCH($A721,'Hoja de Trabajo para listado'!$A$155:$A$1048576,0),MATCH((CUADRO!G$5&amp;$E721),'Hoja de Trabajo para listado'!$A$151:$Z$151,0)),0)+IFERROR(INDEX('Hoja de Trabajo para listado'!$AB$155:$BA$1048576,MATCH($A721,'Hoja de Trabajo para listado'!$AB$155:$AB$1048576,0),MATCH((CUADRO!G$5&amp;$E721),'Hoja de Trabajo para listado'!$AB$151:$BA$151,0)),0)+IFERROR(INDEX('Hoja de Trabajo para listado'!$BC$155:$CB$1048576,MATCH($A721,'Hoja de Trabajo para listado'!$BC$155:$BC$1048576,0),MATCH((CUADRO!G$5&amp;$E721),'Hoja de Trabajo para listado'!$BC$151:$CB$151,0)),0)+IFERROR(INDEX('Hoja de Trabajo para listado'!$DE$153:$DG$274,MATCH($A721,'Hoja de Trabajo para listado'!$DE$153:$DE$1048576,0),MATCH((CUADRO!G$5&amp;$E721),'Hoja de Trabajo para listado'!$DE$151:$DG$151,0)),0)+IFERROR(INDEX('Hoja de Trabajo para listado'!$CD$155:$DC$1048576,MATCH($A721,'Hoja de Trabajo para listado'!$CD$155:$CD$1048576,0),MATCH((CUADRO!G$5&amp;$E721),'Hoja de Trabajo para listado'!$CD$151:$DC$151,0)),0)</f>
        <v>0</v>
      </c>
      <c r="H721" s="243">
        <f ca="1">+IFERROR(INDEX('Hoja de Trabajo para listado'!$A$155:$Z$1048576,MATCH($A721,'Hoja de Trabajo para listado'!$A$155:$A$1048576,0),MATCH((CUADRO!H$5&amp;$E721),'Hoja de Trabajo para listado'!$A$151:$Z$151,0)),0)+IFERROR(INDEX('Hoja de Trabajo para listado'!$AB$155:$BA$1048576,MATCH($A721,'Hoja de Trabajo para listado'!$AB$155:$AB$1048576,0),MATCH((CUADRO!H$5&amp;$E721),'Hoja de Trabajo para listado'!$AB$151:$BA$151,0)),0)+IFERROR(INDEX('Hoja de Trabajo para listado'!$BC$155:$CB$1048576,MATCH($A721,'Hoja de Trabajo para listado'!$BC$155:$BC$1048576,0),MATCH((CUADRO!H$5&amp;$E721),'Hoja de Trabajo para listado'!$BC$151:$CB$151,0)),0)+IFERROR(INDEX('Hoja de Trabajo para listado'!$DE$153:$DG$274,MATCH($A721,'Hoja de Trabajo para listado'!$DE$153:$DE$1048576,0),MATCH((CUADRO!H$5&amp;$E721),'Hoja de Trabajo para listado'!$DE$151:$DG$151,0)),0)+IFERROR(INDEX('Hoja de Trabajo para listado'!$CD$155:$DC$1048576,MATCH($A721,'Hoja de Trabajo para listado'!$CD$155:$CD$1048576,0),MATCH((CUADRO!H$5&amp;$E721),'Hoja de Trabajo para listado'!$CD$151:$DC$151,0)),0)</f>
        <v>0</v>
      </c>
      <c r="I721" s="243">
        <f ca="1">+IFERROR(INDEX('Hoja de Trabajo para listado'!$A$155:$Z$1048576,MATCH($A721,'Hoja de Trabajo para listado'!$A$155:$A$1048576,0),MATCH((CUADRO!I$5&amp;$E721),'Hoja de Trabajo para listado'!$A$151:$Z$151,0)),0)+IFERROR(INDEX('Hoja de Trabajo para listado'!$AB$155:$BA$1048576,MATCH($A721,'Hoja de Trabajo para listado'!$AB$155:$AB$1048576,0),MATCH((CUADRO!I$5&amp;$E721),'Hoja de Trabajo para listado'!$AB$151:$BA$151,0)),0)+IFERROR(INDEX('Hoja de Trabajo para listado'!$BC$155:$CB$1048576,MATCH($A721,'Hoja de Trabajo para listado'!$BC$155:$BC$1048576,0),MATCH((CUADRO!I$5&amp;$E721),'Hoja de Trabajo para listado'!$BC$151:$CB$151,0)),0)+IFERROR(INDEX('Hoja de Trabajo para listado'!$DE$153:$DG$274,MATCH($A721,'Hoja de Trabajo para listado'!$DE$153:$DE$1048576,0),MATCH((CUADRO!I$5&amp;$E721),'Hoja de Trabajo para listado'!$DE$151:$DG$151,0)),0)+IFERROR(INDEX('Hoja de Trabajo para listado'!$CD$155:$DC$1048576,MATCH($A721,'Hoja de Trabajo para listado'!$CD$155:$CD$1048576,0),MATCH((CUADRO!I$5&amp;$E721),'Hoja de Trabajo para listado'!$CD$151:$DC$151,0)),0)</f>
        <v>0</v>
      </c>
      <c r="J721" s="243">
        <f ca="1">+IFERROR(INDEX('Hoja de Trabajo para listado'!$A$155:$Z$1048576,MATCH($A721,'Hoja de Trabajo para listado'!$A$155:$A$1048576,0),MATCH((CUADRO!J$5&amp;$E721),'Hoja de Trabajo para listado'!$A$151:$Z$151,0)),0)+IFERROR(INDEX('Hoja de Trabajo para listado'!$AB$155:$BA$1048576,MATCH($A721,'Hoja de Trabajo para listado'!$AB$155:$AB$1048576,0),MATCH((CUADRO!J$5&amp;$E721),'Hoja de Trabajo para listado'!$AB$151:$BA$151,0)),0)+IFERROR(INDEX('Hoja de Trabajo para listado'!$BC$155:$CB$1048576,MATCH($A721,'Hoja de Trabajo para listado'!$BC$155:$BC$1048576,0),MATCH((CUADRO!J$5&amp;$E721),'Hoja de Trabajo para listado'!$BC$151:$CB$151,0)),0)+IFERROR(INDEX('Hoja de Trabajo para listado'!$DE$153:$DG$274,MATCH($A721,'Hoja de Trabajo para listado'!$DE$153:$DE$1048576,0),MATCH((CUADRO!J$5&amp;$E721),'Hoja de Trabajo para listado'!$DE$151:$DG$151,0)),0)+IFERROR(INDEX('Hoja de Trabajo para listado'!$CD$155:$DC$1048576,MATCH($A721,'Hoja de Trabajo para listado'!$CD$155:$CD$1048576,0),MATCH((CUADRO!J$5&amp;$E721),'Hoja de Trabajo para listado'!$CD$151:$DC$151,0)),0)</f>
        <v>0</v>
      </c>
      <c r="K721" s="243">
        <f ca="1">+IFERROR(INDEX('Hoja de Trabajo para listado'!$A$155:$Z$1048576,MATCH($A721,'Hoja de Trabajo para listado'!$A$155:$A$1048576,0),MATCH((CUADRO!K$5&amp;$E721),'Hoja de Trabajo para listado'!$A$151:$Z$151,0)),0)+IFERROR(INDEX('Hoja de Trabajo para listado'!$AB$155:$BA$1048576,MATCH($A721,'Hoja de Trabajo para listado'!$AB$155:$AB$1048576,0),MATCH((CUADRO!K$5&amp;$E721),'Hoja de Trabajo para listado'!$AB$151:$BA$151,0)),0)+IFERROR(INDEX('Hoja de Trabajo para listado'!$BC$155:$CB$1048576,MATCH($A721,'Hoja de Trabajo para listado'!$BC$155:$BC$1048576,0),MATCH((CUADRO!K$5&amp;$E721),'Hoja de Trabajo para listado'!$BC$151:$CB$151,0)),0)+IFERROR(INDEX('Hoja de Trabajo para listado'!$DE$153:$DG$274,MATCH($A721,'Hoja de Trabajo para listado'!$DE$153:$DE$1048576,0),MATCH((CUADRO!K$5&amp;$E721),'Hoja de Trabajo para listado'!$DE$151:$DG$151,0)),0)+IFERROR(INDEX('Hoja de Trabajo para listado'!$CD$155:$DC$1048576,MATCH($A721,'Hoja de Trabajo para listado'!$CD$155:$CD$1048576,0),MATCH((CUADRO!K$5&amp;$E721),'Hoja de Trabajo para listado'!$CD$151:$DC$151,0)),0)</f>
        <v>0</v>
      </c>
      <c r="L721" s="243">
        <f ca="1">+IFERROR(INDEX('Hoja de Trabajo para listado'!$A$155:$Z$1048576,MATCH($A721,'Hoja de Trabajo para listado'!$A$155:$A$1048576,0),MATCH((CUADRO!L$5&amp;$E721),'Hoja de Trabajo para listado'!$A$151:$Z$151,0)),0)+IFERROR(INDEX('Hoja de Trabajo para listado'!$AB$155:$BA$1048576,MATCH($A721,'Hoja de Trabajo para listado'!$AB$155:$AB$1048576,0),MATCH((CUADRO!L$5&amp;$E721),'Hoja de Trabajo para listado'!$AB$151:$BA$151,0)),0)+IFERROR(INDEX('Hoja de Trabajo para listado'!$BC$155:$CB$1048576,MATCH($A721,'Hoja de Trabajo para listado'!$BC$155:$BC$1048576,0),MATCH((CUADRO!L$5&amp;$E721),'Hoja de Trabajo para listado'!$BC$151:$CB$151,0)),0)+IFERROR(INDEX('Hoja de Trabajo para listado'!$DE$153:$DG$274,MATCH($A721,'Hoja de Trabajo para listado'!$DE$153:$DE$1048576,0),MATCH((CUADRO!L$5&amp;$E721),'Hoja de Trabajo para listado'!$DE$151:$DG$151,0)),0)+IFERROR(INDEX('Hoja de Trabajo para listado'!$CD$155:$DC$1048576,MATCH($A721,'Hoja de Trabajo para listado'!$CD$155:$CD$1048576,0),MATCH((CUADRO!L$5&amp;$E721),'Hoja de Trabajo para listado'!$CD$151:$DC$151,0)),0)</f>
        <v>0</v>
      </c>
      <c r="M721" s="243">
        <f ca="1">+IFERROR(INDEX('Hoja de Trabajo para listado'!$A$155:$Z$1048576,MATCH($A721,'Hoja de Trabajo para listado'!$A$155:$A$1048576,0),MATCH((CUADRO!M$5&amp;$E721),'Hoja de Trabajo para listado'!$A$151:$Z$151,0)),0)+IFERROR(INDEX('Hoja de Trabajo para listado'!$AB$155:$BA$1048576,MATCH($A721,'Hoja de Trabajo para listado'!$AB$155:$AB$1048576,0),MATCH((CUADRO!M$5&amp;$E721),'Hoja de Trabajo para listado'!$AB$151:$BA$151,0)),0)+IFERROR(INDEX('Hoja de Trabajo para listado'!$BC$155:$CB$1048576,MATCH($A721,'Hoja de Trabajo para listado'!$BC$155:$BC$1048576,0),MATCH((CUADRO!M$5&amp;$E721),'Hoja de Trabajo para listado'!$BC$151:$CB$151,0)),0)+IFERROR(INDEX('Hoja de Trabajo para listado'!$DE$153:$DG$274,MATCH($A721,'Hoja de Trabajo para listado'!$DE$153:$DE$1048576,0),MATCH((CUADRO!M$5&amp;$E721),'Hoja de Trabajo para listado'!$DE$151:$DG$151,0)),0)+IFERROR(INDEX('Hoja de Trabajo para listado'!$CD$155:$DC$1048576,MATCH($A721,'Hoja de Trabajo para listado'!$CD$155:$CD$1048576,0),MATCH((CUADRO!M$5&amp;$E721),'Hoja de Trabajo para listado'!$CD$151:$DC$151,0)),0)</f>
        <v>0</v>
      </c>
      <c r="N721" s="243">
        <f ca="1">+IFERROR(INDEX('Hoja de Trabajo para listado'!$A$155:$Z$1048576,MATCH($A721,'Hoja de Trabajo para listado'!$A$155:$A$1048576,0),MATCH((CUADRO!N$5&amp;$E721),'Hoja de Trabajo para listado'!$A$151:$Z$151,0)),0)+IFERROR(INDEX('Hoja de Trabajo para listado'!$AB$155:$BA$1048576,MATCH($A721,'Hoja de Trabajo para listado'!$AB$155:$AB$1048576,0),MATCH((CUADRO!N$5&amp;$E721),'Hoja de Trabajo para listado'!$AB$151:$BA$151,0)),0)+IFERROR(INDEX('Hoja de Trabajo para listado'!$BC$155:$CB$1048576,MATCH($A721,'Hoja de Trabajo para listado'!$BC$155:$BC$1048576,0),MATCH((CUADRO!N$5&amp;$E721),'Hoja de Trabajo para listado'!$BC$151:$CB$151,0)),0)+IFERROR(INDEX('Hoja de Trabajo para listado'!$DE$153:$DG$274,MATCH($A721,'Hoja de Trabajo para listado'!$DE$153:$DE$1048576,0),MATCH((CUADRO!N$5&amp;$E721),'Hoja de Trabajo para listado'!$DE$151:$DG$151,0)),0)+IFERROR(INDEX('Hoja de Trabajo para listado'!$CD$155:$DC$1048576,MATCH($A721,'Hoja de Trabajo para listado'!$CD$155:$CD$1048576,0),MATCH((CUADRO!N$5&amp;$E721),'Hoja de Trabajo para listado'!$CD$151:$DC$151,0)),0)</f>
        <v>0</v>
      </c>
      <c r="O721" s="243">
        <f ca="1">+IFERROR(INDEX('Hoja de Trabajo para listado'!$A$155:$Z$1048576,MATCH($A721,'Hoja de Trabajo para listado'!$A$155:$A$1048576,0),MATCH((CUADRO!O$5&amp;$E721),'Hoja de Trabajo para listado'!$A$151:$Z$151,0)),0)+IFERROR(INDEX('Hoja de Trabajo para listado'!$AB$155:$BA$1048576,MATCH($A721,'Hoja de Trabajo para listado'!$AB$155:$AB$1048576,0),MATCH((CUADRO!O$5&amp;$E721),'Hoja de Trabajo para listado'!$AB$151:$BA$151,0)),0)+IFERROR(INDEX('Hoja de Trabajo para listado'!$BC$155:$CB$1048576,MATCH($A721,'Hoja de Trabajo para listado'!$BC$155:$BC$1048576,0),MATCH((CUADRO!O$5&amp;$E721),'Hoja de Trabajo para listado'!$BC$151:$CB$151,0)),0)+IFERROR(INDEX('Hoja de Trabajo para listado'!$DE$153:$DG$274,MATCH($A721,'Hoja de Trabajo para listado'!$DE$153:$DE$1048576,0),MATCH((CUADRO!O$5&amp;$E721),'Hoja de Trabajo para listado'!$DE$151:$DG$151,0)),0)+IFERROR(INDEX('Hoja de Trabajo para listado'!$CD$155:$DC$1048576,MATCH($A721,'Hoja de Trabajo para listado'!$CD$155:$CD$1048576,0),MATCH((CUADRO!O$5&amp;$E721),'Hoja de Trabajo para listado'!$CD$151:$DC$151,0)),0)</f>
        <v>0</v>
      </c>
      <c r="P721" s="243">
        <f ca="1">+IFERROR(INDEX('Hoja de Trabajo para listado'!$A$155:$Z$1048576,MATCH($A721,'Hoja de Trabajo para listado'!$A$155:$A$1048576,0),MATCH((CUADRO!P$5&amp;$E721),'Hoja de Trabajo para listado'!$A$151:$Z$151,0)),0)+IFERROR(INDEX('Hoja de Trabajo para listado'!$AB$155:$BA$1048576,MATCH($A721,'Hoja de Trabajo para listado'!$AB$155:$AB$1048576,0),MATCH((CUADRO!P$5&amp;$E721),'Hoja de Trabajo para listado'!$AB$151:$BA$151,0)),0)+IFERROR(INDEX('Hoja de Trabajo para listado'!$BC$155:$CB$1048576,MATCH($A721,'Hoja de Trabajo para listado'!$BC$155:$BC$1048576,0),MATCH((CUADRO!P$5&amp;$E721),'Hoja de Trabajo para listado'!$BC$151:$CB$151,0)),0)+IFERROR(INDEX('Hoja de Trabajo para listado'!$DE$153:$DG$274,MATCH($A721,'Hoja de Trabajo para listado'!$DE$153:$DE$1048576,0),MATCH((CUADRO!P$5&amp;$E721),'Hoja de Trabajo para listado'!$DE$151:$DG$151,0)),0)+IFERROR(INDEX('Hoja de Trabajo para listado'!$CD$155:$DC$1048576,MATCH($A721,'Hoja de Trabajo para listado'!$CD$155:$CD$1048576,0),MATCH((CUADRO!P$5&amp;$E721),'Hoja de Trabajo para listado'!$CD$151:$DC$151,0)),0)</f>
        <v>0</v>
      </c>
      <c r="Q721" s="243">
        <f ca="1">+IFERROR(INDEX('Hoja de Trabajo para listado'!$A$155:$Z$1048576,MATCH($A721,'Hoja de Trabajo para listado'!$A$155:$A$1048576,0),MATCH((CUADRO!Q$5&amp;$E721),'Hoja de Trabajo para listado'!$A$151:$Z$151,0)),0)+IFERROR(INDEX('Hoja de Trabajo para listado'!$AB$155:$BA$1048576,MATCH($A721,'Hoja de Trabajo para listado'!$AB$155:$AB$1048576,0),MATCH((CUADRO!Q$5&amp;$E721),'Hoja de Trabajo para listado'!$AB$151:$BA$151,0)),0)+IFERROR(INDEX('Hoja de Trabajo para listado'!$BC$155:$CB$1048576,MATCH($A721,'Hoja de Trabajo para listado'!$BC$155:$BC$1048576,0),MATCH((CUADRO!Q$5&amp;$E721),'Hoja de Trabajo para listado'!$BC$151:$CB$151,0)),0)+IFERROR(INDEX('Hoja de Trabajo para listado'!$DE$153:$DG$274,MATCH($A721,'Hoja de Trabajo para listado'!$DE$153:$DE$1048576,0),MATCH((CUADRO!Q$5&amp;$E721),'Hoja de Trabajo para listado'!$DE$151:$DG$151,0)),0)+IFERROR(INDEX('Hoja de Trabajo para listado'!$CD$155:$DC$1048576,MATCH($A721,'Hoja de Trabajo para listado'!$CD$155:$CD$1048576,0),MATCH((CUADRO!Q$5&amp;$E721),'Hoja de Trabajo para listado'!$CD$151:$DC$151,0)),0)</f>
        <v>0</v>
      </c>
      <c r="R721" s="243">
        <f t="shared" ca="1" si="25"/>
        <v>0</v>
      </c>
      <c r="S721" s="249">
        <f ca="1">+R720+R721</f>
        <v>0</v>
      </c>
      <c r="T721" s="243">
        <f ca="1">+S721</f>
        <v>0</v>
      </c>
      <c r="U721" s="242">
        <f t="shared" si="26"/>
        <v>2</v>
      </c>
      <c r="V721" s="333" t="str">
        <f>+VLOOKUP(A721,bd_lista!$A$3:$E$590,5,FALSE)</f>
        <v>Gobiernos Autonomos Municipales</v>
      </c>
      <c r="W721" s="384"/>
      <c r="X721" s="242">
        <f>+VLOOKUP(A721,[3]Sheet1!$A$13:$D$744,4,FALSE)</f>
        <v>0</v>
      </c>
      <c r="Y721" s="242" t="e">
        <f>+VLOOKUP(X721,bd_lista!$A$3:$C$590,3,FALSE)</f>
        <v>#N/A</v>
      </c>
      <c r="Z721" s="292"/>
      <c r="AA721" s="293"/>
    </row>
    <row r="722" spans="1:27" customFormat="1" ht="15" hidden="1" customHeight="1">
      <c r="A722" s="32">
        <v>1327</v>
      </c>
      <c r="B722" s="388">
        <f>+A722</f>
        <v>1327</v>
      </c>
      <c r="C722" s="247" t="str">
        <f>+VLOOKUP(A722,bd_lista!$A$3:$C$590,3,FALSE)</f>
        <v>Gobierno Autónomo Municipal de Capinota</v>
      </c>
      <c r="D722" s="385" t="str">
        <f>+C722</f>
        <v>Gobierno Autónomo Municipal de Capinota</v>
      </c>
      <c r="E722" s="242" t="s">
        <v>1304</v>
      </c>
      <c r="F722" s="243">
        <f ca="1">+IFERROR(INDEX('Hoja de Trabajo para listado'!$A$155:$Z$1048576,MATCH($A722,'Hoja de Trabajo para listado'!$A$155:$A$1048576,0),MATCH((CUADRO!F$5&amp;$E722),'Hoja de Trabajo para listado'!$A$151:$Z$151,0)),0)+IFERROR(INDEX('Hoja de Trabajo para listado'!$AB$155:$BA$1048576,MATCH($A722,'Hoja de Trabajo para listado'!$AB$155:$AB$1048576,0),MATCH((CUADRO!F$5&amp;$E722),'Hoja de Trabajo para listado'!$AB$151:$BA$151,0)),0)+IFERROR(INDEX('Hoja de Trabajo para listado'!$BC$155:$CB$1048576,MATCH($A722,'Hoja de Trabajo para listado'!$BC$155:$BC$1048576,0),MATCH((CUADRO!F$5&amp;$E722),'Hoja de Trabajo para listado'!$BC$151:$CB$151,0)),0)+IFERROR(INDEX('Hoja de Trabajo para listado'!$DE$153:$DG$274,MATCH($A722,'Hoja de Trabajo para listado'!$DE$153:$DE$1048576,0),MATCH((CUADRO!F$5&amp;$E722),'Hoja de Trabajo para listado'!$DE$151:$DG$151,0)),0)+IFERROR(INDEX('Hoja de Trabajo para listado'!$CD$155:$DC$1048576,MATCH($A722,'Hoja de Trabajo para listado'!$CD$155:$CD$1048576,0),MATCH((CUADRO!F$5&amp;$E722),'Hoja de Trabajo para listado'!$CD$151:$DC$151,0)),0)</f>
        <v>0</v>
      </c>
      <c r="G722" s="243">
        <f ca="1">+IFERROR(INDEX('Hoja de Trabajo para listado'!$A$155:$Z$1048576,MATCH($A722,'Hoja de Trabajo para listado'!$A$155:$A$1048576,0),MATCH((CUADRO!G$5&amp;$E722),'Hoja de Trabajo para listado'!$A$151:$Z$151,0)),0)+IFERROR(INDEX('Hoja de Trabajo para listado'!$AB$155:$BA$1048576,MATCH($A722,'Hoja de Trabajo para listado'!$AB$155:$AB$1048576,0),MATCH((CUADRO!G$5&amp;$E722),'Hoja de Trabajo para listado'!$AB$151:$BA$151,0)),0)+IFERROR(INDEX('Hoja de Trabajo para listado'!$BC$155:$CB$1048576,MATCH($A722,'Hoja de Trabajo para listado'!$BC$155:$BC$1048576,0),MATCH((CUADRO!G$5&amp;$E722),'Hoja de Trabajo para listado'!$BC$151:$CB$151,0)),0)+IFERROR(INDEX('Hoja de Trabajo para listado'!$DE$153:$DG$274,MATCH($A722,'Hoja de Trabajo para listado'!$DE$153:$DE$1048576,0),MATCH((CUADRO!G$5&amp;$E722),'Hoja de Trabajo para listado'!$DE$151:$DG$151,0)),0)+IFERROR(INDEX('Hoja de Trabajo para listado'!$CD$155:$DC$1048576,MATCH($A722,'Hoja de Trabajo para listado'!$CD$155:$CD$1048576,0),MATCH((CUADRO!G$5&amp;$E722),'Hoja de Trabajo para listado'!$CD$151:$DC$151,0)),0)</f>
        <v>0</v>
      </c>
      <c r="H722" s="243">
        <f ca="1">+IFERROR(INDEX('Hoja de Trabajo para listado'!$A$155:$Z$1048576,MATCH($A722,'Hoja de Trabajo para listado'!$A$155:$A$1048576,0),MATCH((CUADRO!H$5&amp;$E722),'Hoja de Trabajo para listado'!$A$151:$Z$151,0)),0)+IFERROR(INDEX('Hoja de Trabajo para listado'!$AB$155:$BA$1048576,MATCH($A722,'Hoja de Trabajo para listado'!$AB$155:$AB$1048576,0),MATCH((CUADRO!H$5&amp;$E722),'Hoja de Trabajo para listado'!$AB$151:$BA$151,0)),0)+IFERROR(INDEX('Hoja de Trabajo para listado'!$BC$155:$CB$1048576,MATCH($A722,'Hoja de Trabajo para listado'!$BC$155:$BC$1048576,0),MATCH((CUADRO!H$5&amp;$E722),'Hoja de Trabajo para listado'!$BC$151:$CB$151,0)),0)+IFERROR(INDEX('Hoja de Trabajo para listado'!$DE$153:$DG$274,MATCH($A722,'Hoja de Trabajo para listado'!$DE$153:$DE$1048576,0),MATCH((CUADRO!H$5&amp;$E722),'Hoja de Trabajo para listado'!$DE$151:$DG$151,0)),0)+IFERROR(INDEX('Hoja de Trabajo para listado'!$CD$155:$DC$1048576,MATCH($A722,'Hoja de Trabajo para listado'!$CD$155:$CD$1048576,0),MATCH((CUADRO!H$5&amp;$E722),'Hoja de Trabajo para listado'!$CD$151:$DC$151,0)),0)</f>
        <v>0</v>
      </c>
      <c r="I722" s="243">
        <f ca="1">+IFERROR(INDEX('Hoja de Trabajo para listado'!$A$155:$Z$1048576,MATCH($A722,'Hoja de Trabajo para listado'!$A$155:$A$1048576,0),MATCH((CUADRO!I$5&amp;$E722),'Hoja de Trabajo para listado'!$A$151:$Z$151,0)),0)+IFERROR(INDEX('Hoja de Trabajo para listado'!$AB$155:$BA$1048576,MATCH($A722,'Hoja de Trabajo para listado'!$AB$155:$AB$1048576,0),MATCH((CUADRO!I$5&amp;$E722),'Hoja de Trabajo para listado'!$AB$151:$BA$151,0)),0)+IFERROR(INDEX('Hoja de Trabajo para listado'!$BC$155:$CB$1048576,MATCH($A722,'Hoja de Trabajo para listado'!$BC$155:$BC$1048576,0),MATCH((CUADRO!I$5&amp;$E722),'Hoja de Trabajo para listado'!$BC$151:$CB$151,0)),0)+IFERROR(INDEX('Hoja de Trabajo para listado'!$DE$153:$DG$274,MATCH($A722,'Hoja de Trabajo para listado'!$DE$153:$DE$1048576,0),MATCH((CUADRO!I$5&amp;$E722),'Hoja de Trabajo para listado'!$DE$151:$DG$151,0)),0)+IFERROR(INDEX('Hoja de Trabajo para listado'!$CD$155:$DC$1048576,MATCH($A722,'Hoja de Trabajo para listado'!$CD$155:$CD$1048576,0),MATCH((CUADRO!I$5&amp;$E722),'Hoja de Trabajo para listado'!$CD$151:$DC$151,0)),0)</f>
        <v>0</v>
      </c>
      <c r="J722" s="243">
        <f ca="1">+IFERROR(INDEX('Hoja de Trabajo para listado'!$A$155:$Z$1048576,MATCH($A722,'Hoja de Trabajo para listado'!$A$155:$A$1048576,0),MATCH((CUADRO!J$5&amp;$E722),'Hoja de Trabajo para listado'!$A$151:$Z$151,0)),0)+IFERROR(INDEX('Hoja de Trabajo para listado'!$AB$155:$BA$1048576,MATCH($A722,'Hoja de Trabajo para listado'!$AB$155:$AB$1048576,0),MATCH((CUADRO!J$5&amp;$E722),'Hoja de Trabajo para listado'!$AB$151:$BA$151,0)),0)+IFERROR(INDEX('Hoja de Trabajo para listado'!$BC$155:$CB$1048576,MATCH($A722,'Hoja de Trabajo para listado'!$BC$155:$BC$1048576,0),MATCH((CUADRO!J$5&amp;$E722),'Hoja de Trabajo para listado'!$BC$151:$CB$151,0)),0)+IFERROR(INDEX('Hoja de Trabajo para listado'!$DE$153:$DG$274,MATCH($A722,'Hoja de Trabajo para listado'!$DE$153:$DE$1048576,0),MATCH((CUADRO!J$5&amp;$E722),'Hoja de Trabajo para listado'!$DE$151:$DG$151,0)),0)+IFERROR(INDEX('Hoja de Trabajo para listado'!$CD$155:$DC$1048576,MATCH($A722,'Hoja de Trabajo para listado'!$CD$155:$CD$1048576,0),MATCH((CUADRO!J$5&amp;$E722),'Hoja de Trabajo para listado'!$CD$151:$DC$151,0)),0)</f>
        <v>0</v>
      </c>
      <c r="K722" s="243">
        <f ca="1">+IFERROR(INDEX('Hoja de Trabajo para listado'!$A$155:$Z$1048576,MATCH($A722,'Hoja de Trabajo para listado'!$A$155:$A$1048576,0),MATCH((CUADRO!K$5&amp;$E722),'Hoja de Trabajo para listado'!$A$151:$Z$151,0)),0)+IFERROR(INDEX('Hoja de Trabajo para listado'!$AB$155:$BA$1048576,MATCH($A722,'Hoja de Trabajo para listado'!$AB$155:$AB$1048576,0),MATCH((CUADRO!K$5&amp;$E722),'Hoja de Trabajo para listado'!$AB$151:$BA$151,0)),0)+IFERROR(INDEX('Hoja de Trabajo para listado'!$BC$155:$CB$1048576,MATCH($A722,'Hoja de Trabajo para listado'!$BC$155:$BC$1048576,0),MATCH((CUADRO!K$5&amp;$E722),'Hoja de Trabajo para listado'!$BC$151:$CB$151,0)),0)+IFERROR(INDEX('Hoja de Trabajo para listado'!$DE$153:$DG$274,MATCH($A722,'Hoja de Trabajo para listado'!$DE$153:$DE$1048576,0),MATCH((CUADRO!K$5&amp;$E722),'Hoja de Trabajo para listado'!$DE$151:$DG$151,0)),0)+IFERROR(INDEX('Hoja de Trabajo para listado'!$CD$155:$DC$1048576,MATCH($A722,'Hoja de Trabajo para listado'!$CD$155:$CD$1048576,0),MATCH((CUADRO!K$5&amp;$E722),'Hoja de Trabajo para listado'!$CD$151:$DC$151,0)),0)</f>
        <v>0</v>
      </c>
      <c r="L722" s="243">
        <f ca="1">+IFERROR(INDEX('Hoja de Trabajo para listado'!$A$155:$Z$1048576,MATCH($A722,'Hoja de Trabajo para listado'!$A$155:$A$1048576,0),MATCH((CUADRO!L$5&amp;$E722),'Hoja de Trabajo para listado'!$A$151:$Z$151,0)),0)+IFERROR(INDEX('Hoja de Trabajo para listado'!$AB$155:$BA$1048576,MATCH($A722,'Hoja de Trabajo para listado'!$AB$155:$AB$1048576,0),MATCH((CUADRO!L$5&amp;$E722),'Hoja de Trabajo para listado'!$AB$151:$BA$151,0)),0)+IFERROR(INDEX('Hoja de Trabajo para listado'!$BC$155:$CB$1048576,MATCH($A722,'Hoja de Trabajo para listado'!$BC$155:$BC$1048576,0),MATCH((CUADRO!L$5&amp;$E722),'Hoja de Trabajo para listado'!$BC$151:$CB$151,0)),0)+IFERROR(INDEX('Hoja de Trabajo para listado'!$DE$153:$DG$274,MATCH($A722,'Hoja de Trabajo para listado'!$DE$153:$DE$1048576,0),MATCH((CUADRO!L$5&amp;$E722),'Hoja de Trabajo para listado'!$DE$151:$DG$151,0)),0)+IFERROR(INDEX('Hoja de Trabajo para listado'!$CD$155:$DC$1048576,MATCH($A722,'Hoja de Trabajo para listado'!$CD$155:$CD$1048576,0),MATCH((CUADRO!L$5&amp;$E722),'Hoja de Trabajo para listado'!$CD$151:$DC$151,0)),0)</f>
        <v>0</v>
      </c>
      <c r="M722" s="243">
        <f ca="1">+IFERROR(INDEX('Hoja de Trabajo para listado'!$A$155:$Z$1048576,MATCH($A722,'Hoja de Trabajo para listado'!$A$155:$A$1048576,0),MATCH((CUADRO!M$5&amp;$E722),'Hoja de Trabajo para listado'!$A$151:$Z$151,0)),0)+IFERROR(INDEX('Hoja de Trabajo para listado'!$AB$155:$BA$1048576,MATCH($A722,'Hoja de Trabajo para listado'!$AB$155:$AB$1048576,0),MATCH((CUADRO!M$5&amp;$E722),'Hoja de Trabajo para listado'!$AB$151:$BA$151,0)),0)+IFERROR(INDEX('Hoja de Trabajo para listado'!$BC$155:$CB$1048576,MATCH($A722,'Hoja de Trabajo para listado'!$BC$155:$BC$1048576,0),MATCH((CUADRO!M$5&amp;$E722),'Hoja de Trabajo para listado'!$BC$151:$CB$151,0)),0)+IFERROR(INDEX('Hoja de Trabajo para listado'!$DE$153:$DG$274,MATCH($A722,'Hoja de Trabajo para listado'!$DE$153:$DE$1048576,0),MATCH((CUADRO!M$5&amp;$E722),'Hoja de Trabajo para listado'!$DE$151:$DG$151,0)),0)+IFERROR(INDEX('Hoja de Trabajo para listado'!$CD$155:$DC$1048576,MATCH($A722,'Hoja de Trabajo para listado'!$CD$155:$CD$1048576,0),MATCH((CUADRO!M$5&amp;$E722),'Hoja de Trabajo para listado'!$CD$151:$DC$151,0)),0)</f>
        <v>0</v>
      </c>
      <c r="N722" s="243">
        <f ca="1">+IFERROR(INDEX('Hoja de Trabajo para listado'!$A$155:$Z$1048576,MATCH($A722,'Hoja de Trabajo para listado'!$A$155:$A$1048576,0),MATCH((CUADRO!N$5&amp;$E722),'Hoja de Trabajo para listado'!$A$151:$Z$151,0)),0)+IFERROR(INDEX('Hoja de Trabajo para listado'!$AB$155:$BA$1048576,MATCH($A722,'Hoja de Trabajo para listado'!$AB$155:$AB$1048576,0),MATCH((CUADRO!N$5&amp;$E722),'Hoja de Trabajo para listado'!$AB$151:$BA$151,0)),0)+IFERROR(INDEX('Hoja de Trabajo para listado'!$BC$155:$CB$1048576,MATCH($A722,'Hoja de Trabajo para listado'!$BC$155:$BC$1048576,0),MATCH((CUADRO!N$5&amp;$E722),'Hoja de Trabajo para listado'!$BC$151:$CB$151,0)),0)+IFERROR(INDEX('Hoja de Trabajo para listado'!$DE$153:$DG$274,MATCH($A722,'Hoja de Trabajo para listado'!$DE$153:$DE$1048576,0),MATCH((CUADRO!N$5&amp;$E722),'Hoja de Trabajo para listado'!$DE$151:$DG$151,0)),0)+IFERROR(INDEX('Hoja de Trabajo para listado'!$CD$155:$DC$1048576,MATCH($A722,'Hoja de Trabajo para listado'!$CD$155:$CD$1048576,0),MATCH((CUADRO!N$5&amp;$E722),'Hoja de Trabajo para listado'!$CD$151:$DC$151,0)),0)</f>
        <v>0</v>
      </c>
      <c r="O722" s="243">
        <f ca="1">+IFERROR(INDEX('Hoja de Trabajo para listado'!$A$155:$Z$1048576,MATCH($A722,'Hoja de Trabajo para listado'!$A$155:$A$1048576,0),MATCH((CUADRO!O$5&amp;$E722),'Hoja de Trabajo para listado'!$A$151:$Z$151,0)),0)+IFERROR(INDEX('Hoja de Trabajo para listado'!$AB$155:$BA$1048576,MATCH($A722,'Hoja de Trabajo para listado'!$AB$155:$AB$1048576,0),MATCH((CUADRO!O$5&amp;$E722),'Hoja de Trabajo para listado'!$AB$151:$BA$151,0)),0)+IFERROR(INDEX('Hoja de Trabajo para listado'!$BC$155:$CB$1048576,MATCH($A722,'Hoja de Trabajo para listado'!$BC$155:$BC$1048576,0),MATCH((CUADRO!O$5&amp;$E722),'Hoja de Trabajo para listado'!$BC$151:$CB$151,0)),0)+IFERROR(INDEX('Hoja de Trabajo para listado'!$DE$153:$DG$274,MATCH($A722,'Hoja de Trabajo para listado'!$DE$153:$DE$1048576,0),MATCH((CUADRO!O$5&amp;$E722),'Hoja de Trabajo para listado'!$DE$151:$DG$151,0)),0)+IFERROR(INDEX('Hoja de Trabajo para listado'!$CD$155:$DC$1048576,MATCH($A722,'Hoja de Trabajo para listado'!$CD$155:$CD$1048576,0),MATCH((CUADRO!O$5&amp;$E722),'Hoja de Trabajo para listado'!$CD$151:$DC$151,0)),0)</f>
        <v>0</v>
      </c>
      <c r="P722" s="243">
        <f ca="1">+IFERROR(INDEX('Hoja de Trabajo para listado'!$A$155:$Z$1048576,MATCH($A722,'Hoja de Trabajo para listado'!$A$155:$A$1048576,0),MATCH((CUADRO!P$5&amp;$E722),'Hoja de Trabajo para listado'!$A$151:$Z$151,0)),0)+IFERROR(INDEX('Hoja de Trabajo para listado'!$AB$155:$BA$1048576,MATCH($A722,'Hoja de Trabajo para listado'!$AB$155:$AB$1048576,0),MATCH((CUADRO!P$5&amp;$E722),'Hoja de Trabajo para listado'!$AB$151:$BA$151,0)),0)+IFERROR(INDEX('Hoja de Trabajo para listado'!$BC$155:$CB$1048576,MATCH($A722,'Hoja de Trabajo para listado'!$BC$155:$BC$1048576,0),MATCH((CUADRO!P$5&amp;$E722),'Hoja de Trabajo para listado'!$BC$151:$CB$151,0)),0)+IFERROR(INDEX('Hoja de Trabajo para listado'!$DE$153:$DG$274,MATCH($A722,'Hoja de Trabajo para listado'!$DE$153:$DE$1048576,0),MATCH((CUADRO!P$5&amp;$E722),'Hoja de Trabajo para listado'!$DE$151:$DG$151,0)),0)+IFERROR(INDEX('Hoja de Trabajo para listado'!$CD$155:$DC$1048576,MATCH($A722,'Hoja de Trabajo para listado'!$CD$155:$CD$1048576,0),MATCH((CUADRO!P$5&amp;$E722),'Hoja de Trabajo para listado'!$CD$151:$DC$151,0)),0)</f>
        <v>0</v>
      </c>
      <c r="Q722" s="243">
        <f ca="1">+IFERROR(INDEX('Hoja de Trabajo para listado'!$A$155:$Z$1048576,MATCH($A722,'Hoja de Trabajo para listado'!$A$155:$A$1048576,0),MATCH((CUADRO!Q$5&amp;$E722),'Hoja de Trabajo para listado'!$A$151:$Z$151,0)),0)+IFERROR(INDEX('Hoja de Trabajo para listado'!$AB$155:$BA$1048576,MATCH($A722,'Hoja de Trabajo para listado'!$AB$155:$AB$1048576,0),MATCH((CUADRO!Q$5&amp;$E722),'Hoja de Trabajo para listado'!$AB$151:$BA$151,0)),0)+IFERROR(INDEX('Hoja de Trabajo para listado'!$BC$155:$CB$1048576,MATCH($A722,'Hoja de Trabajo para listado'!$BC$155:$BC$1048576,0),MATCH((CUADRO!Q$5&amp;$E722),'Hoja de Trabajo para listado'!$BC$151:$CB$151,0)),0)+IFERROR(INDEX('Hoja de Trabajo para listado'!$DE$153:$DG$274,MATCH($A722,'Hoja de Trabajo para listado'!$DE$153:$DE$1048576,0),MATCH((CUADRO!Q$5&amp;$E722),'Hoja de Trabajo para listado'!$DE$151:$DG$151,0)),0)+IFERROR(INDEX('Hoja de Trabajo para listado'!$CD$155:$DC$1048576,MATCH($A722,'Hoja de Trabajo para listado'!$CD$155:$CD$1048576,0),MATCH((CUADRO!Q$5&amp;$E722),'Hoja de Trabajo para listado'!$CD$151:$DC$151,0)),0)</f>
        <v>0</v>
      </c>
      <c r="R722" s="243">
        <f t="shared" ca="1" si="25"/>
        <v>0</v>
      </c>
      <c r="S722" s="249"/>
      <c r="T722" s="243">
        <f ca="1">+T723</f>
        <v>0</v>
      </c>
      <c r="U722" s="242">
        <f t="shared" si="26"/>
        <v>1</v>
      </c>
      <c r="V722" s="333" t="str">
        <f>+VLOOKUP(A722,bd_lista!$A$3:$E$590,5,FALSE)</f>
        <v>Gobiernos Autonomos Municipales</v>
      </c>
      <c r="W722" s="383" t="str">
        <f>+V722</f>
        <v>Gobiernos Autonomos Municipales</v>
      </c>
      <c r="X722" s="242">
        <f>+VLOOKUP(A722,[3]Sheet1!$A$13:$D$744,4,FALSE)</f>
        <v>0</v>
      </c>
      <c r="Y722" s="242" t="e">
        <f>+VLOOKUP(X722,bd_lista!$A$3:$C$590,3,FALSE)</f>
        <v>#N/A</v>
      </c>
      <c r="Z722" s="294">
        <f>+X722</f>
        <v>0</v>
      </c>
      <c r="AA722" s="295" t="e">
        <f>+Y722</f>
        <v>#N/A</v>
      </c>
    </row>
    <row r="723" spans="1:27" customFormat="1" ht="15" hidden="1" customHeight="1">
      <c r="A723" s="32">
        <v>1327</v>
      </c>
      <c r="B723" s="389"/>
      <c r="C723" s="247" t="str">
        <f>+VLOOKUP(A723,bd_lista!$A$3:$C$590,3,FALSE)</f>
        <v>Gobierno Autónomo Municipal de Capinota</v>
      </c>
      <c r="D723" s="386"/>
      <c r="E723" s="244" t="s">
        <v>1305</v>
      </c>
      <c r="F723" s="243">
        <f ca="1">+IFERROR(INDEX('Hoja de Trabajo para listado'!$A$155:$Z$1048576,MATCH($A723,'Hoja de Trabajo para listado'!$A$155:$A$1048576,0),MATCH((CUADRO!F$5&amp;$E723),'Hoja de Trabajo para listado'!$A$151:$Z$151,0)),0)+IFERROR(INDEX('Hoja de Trabajo para listado'!$AB$155:$BA$1048576,MATCH($A723,'Hoja de Trabajo para listado'!$AB$155:$AB$1048576,0),MATCH((CUADRO!F$5&amp;$E723),'Hoja de Trabajo para listado'!$AB$151:$BA$151,0)),0)+IFERROR(INDEX('Hoja de Trabajo para listado'!$BC$155:$CB$1048576,MATCH($A723,'Hoja de Trabajo para listado'!$BC$155:$BC$1048576,0),MATCH((CUADRO!F$5&amp;$E723),'Hoja de Trabajo para listado'!$BC$151:$CB$151,0)),0)+IFERROR(INDEX('Hoja de Trabajo para listado'!$DE$153:$DG$274,MATCH($A723,'Hoja de Trabajo para listado'!$DE$153:$DE$1048576,0),MATCH((CUADRO!F$5&amp;$E723),'Hoja de Trabajo para listado'!$DE$151:$DG$151,0)),0)+IFERROR(INDEX('Hoja de Trabajo para listado'!$CD$155:$DC$1048576,MATCH($A723,'Hoja de Trabajo para listado'!$CD$155:$CD$1048576,0),MATCH((CUADRO!F$5&amp;$E723),'Hoja de Trabajo para listado'!$CD$151:$DC$151,0)),0)</f>
        <v>0</v>
      </c>
      <c r="G723" s="243">
        <f ca="1">+IFERROR(INDEX('Hoja de Trabajo para listado'!$A$155:$Z$1048576,MATCH($A723,'Hoja de Trabajo para listado'!$A$155:$A$1048576,0),MATCH((CUADRO!G$5&amp;$E723),'Hoja de Trabajo para listado'!$A$151:$Z$151,0)),0)+IFERROR(INDEX('Hoja de Trabajo para listado'!$AB$155:$BA$1048576,MATCH($A723,'Hoja de Trabajo para listado'!$AB$155:$AB$1048576,0),MATCH((CUADRO!G$5&amp;$E723),'Hoja de Trabajo para listado'!$AB$151:$BA$151,0)),0)+IFERROR(INDEX('Hoja de Trabajo para listado'!$BC$155:$CB$1048576,MATCH($A723,'Hoja de Trabajo para listado'!$BC$155:$BC$1048576,0),MATCH((CUADRO!G$5&amp;$E723),'Hoja de Trabajo para listado'!$BC$151:$CB$151,0)),0)+IFERROR(INDEX('Hoja de Trabajo para listado'!$DE$153:$DG$274,MATCH($A723,'Hoja de Trabajo para listado'!$DE$153:$DE$1048576,0),MATCH((CUADRO!G$5&amp;$E723),'Hoja de Trabajo para listado'!$DE$151:$DG$151,0)),0)+IFERROR(INDEX('Hoja de Trabajo para listado'!$CD$155:$DC$1048576,MATCH($A723,'Hoja de Trabajo para listado'!$CD$155:$CD$1048576,0),MATCH((CUADRO!G$5&amp;$E723),'Hoja de Trabajo para listado'!$CD$151:$DC$151,0)),0)</f>
        <v>0</v>
      </c>
      <c r="H723" s="243">
        <f ca="1">+IFERROR(INDEX('Hoja de Trabajo para listado'!$A$155:$Z$1048576,MATCH($A723,'Hoja de Trabajo para listado'!$A$155:$A$1048576,0),MATCH((CUADRO!H$5&amp;$E723),'Hoja de Trabajo para listado'!$A$151:$Z$151,0)),0)+IFERROR(INDEX('Hoja de Trabajo para listado'!$AB$155:$BA$1048576,MATCH($A723,'Hoja de Trabajo para listado'!$AB$155:$AB$1048576,0),MATCH((CUADRO!H$5&amp;$E723),'Hoja de Trabajo para listado'!$AB$151:$BA$151,0)),0)+IFERROR(INDEX('Hoja de Trabajo para listado'!$BC$155:$CB$1048576,MATCH($A723,'Hoja de Trabajo para listado'!$BC$155:$BC$1048576,0),MATCH((CUADRO!H$5&amp;$E723),'Hoja de Trabajo para listado'!$BC$151:$CB$151,0)),0)+IFERROR(INDEX('Hoja de Trabajo para listado'!$DE$153:$DG$274,MATCH($A723,'Hoja de Trabajo para listado'!$DE$153:$DE$1048576,0),MATCH((CUADRO!H$5&amp;$E723),'Hoja de Trabajo para listado'!$DE$151:$DG$151,0)),0)+IFERROR(INDEX('Hoja de Trabajo para listado'!$CD$155:$DC$1048576,MATCH($A723,'Hoja de Trabajo para listado'!$CD$155:$CD$1048576,0),MATCH((CUADRO!H$5&amp;$E723),'Hoja de Trabajo para listado'!$CD$151:$DC$151,0)),0)</f>
        <v>0</v>
      </c>
      <c r="I723" s="243">
        <f ca="1">+IFERROR(INDEX('Hoja de Trabajo para listado'!$A$155:$Z$1048576,MATCH($A723,'Hoja de Trabajo para listado'!$A$155:$A$1048576,0),MATCH((CUADRO!I$5&amp;$E723),'Hoja de Trabajo para listado'!$A$151:$Z$151,0)),0)+IFERROR(INDEX('Hoja de Trabajo para listado'!$AB$155:$BA$1048576,MATCH($A723,'Hoja de Trabajo para listado'!$AB$155:$AB$1048576,0),MATCH((CUADRO!I$5&amp;$E723),'Hoja de Trabajo para listado'!$AB$151:$BA$151,0)),0)+IFERROR(INDEX('Hoja de Trabajo para listado'!$BC$155:$CB$1048576,MATCH($A723,'Hoja de Trabajo para listado'!$BC$155:$BC$1048576,0),MATCH((CUADRO!I$5&amp;$E723),'Hoja de Trabajo para listado'!$BC$151:$CB$151,0)),0)+IFERROR(INDEX('Hoja de Trabajo para listado'!$DE$153:$DG$274,MATCH($A723,'Hoja de Trabajo para listado'!$DE$153:$DE$1048576,0),MATCH((CUADRO!I$5&amp;$E723),'Hoja de Trabajo para listado'!$DE$151:$DG$151,0)),0)+IFERROR(INDEX('Hoja de Trabajo para listado'!$CD$155:$DC$1048576,MATCH($A723,'Hoja de Trabajo para listado'!$CD$155:$CD$1048576,0),MATCH((CUADRO!I$5&amp;$E723),'Hoja de Trabajo para listado'!$CD$151:$DC$151,0)),0)</f>
        <v>0</v>
      </c>
      <c r="J723" s="243">
        <f ca="1">+IFERROR(INDEX('Hoja de Trabajo para listado'!$A$155:$Z$1048576,MATCH($A723,'Hoja de Trabajo para listado'!$A$155:$A$1048576,0),MATCH((CUADRO!J$5&amp;$E723),'Hoja de Trabajo para listado'!$A$151:$Z$151,0)),0)+IFERROR(INDEX('Hoja de Trabajo para listado'!$AB$155:$BA$1048576,MATCH($A723,'Hoja de Trabajo para listado'!$AB$155:$AB$1048576,0),MATCH((CUADRO!J$5&amp;$E723),'Hoja de Trabajo para listado'!$AB$151:$BA$151,0)),0)+IFERROR(INDEX('Hoja de Trabajo para listado'!$BC$155:$CB$1048576,MATCH($A723,'Hoja de Trabajo para listado'!$BC$155:$BC$1048576,0),MATCH((CUADRO!J$5&amp;$E723),'Hoja de Trabajo para listado'!$BC$151:$CB$151,0)),0)+IFERROR(INDEX('Hoja de Trabajo para listado'!$DE$153:$DG$274,MATCH($A723,'Hoja de Trabajo para listado'!$DE$153:$DE$1048576,0),MATCH((CUADRO!J$5&amp;$E723),'Hoja de Trabajo para listado'!$DE$151:$DG$151,0)),0)+IFERROR(INDEX('Hoja de Trabajo para listado'!$CD$155:$DC$1048576,MATCH($A723,'Hoja de Trabajo para listado'!$CD$155:$CD$1048576,0),MATCH((CUADRO!J$5&amp;$E723),'Hoja de Trabajo para listado'!$CD$151:$DC$151,0)),0)</f>
        <v>0</v>
      </c>
      <c r="K723" s="243">
        <f ca="1">+IFERROR(INDEX('Hoja de Trabajo para listado'!$A$155:$Z$1048576,MATCH($A723,'Hoja de Trabajo para listado'!$A$155:$A$1048576,0),MATCH((CUADRO!K$5&amp;$E723),'Hoja de Trabajo para listado'!$A$151:$Z$151,0)),0)+IFERROR(INDEX('Hoja de Trabajo para listado'!$AB$155:$BA$1048576,MATCH($A723,'Hoja de Trabajo para listado'!$AB$155:$AB$1048576,0),MATCH((CUADRO!K$5&amp;$E723),'Hoja de Trabajo para listado'!$AB$151:$BA$151,0)),0)+IFERROR(INDEX('Hoja de Trabajo para listado'!$BC$155:$CB$1048576,MATCH($A723,'Hoja de Trabajo para listado'!$BC$155:$BC$1048576,0),MATCH((CUADRO!K$5&amp;$E723),'Hoja de Trabajo para listado'!$BC$151:$CB$151,0)),0)+IFERROR(INDEX('Hoja de Trabajo para listado'!$DE$153:$DG$274,MATCH($A723,'Hoja de Trabajo para listado'!$DE$153:$DE$1048576,0),MATCH((CUADRO!K$5&amp;$E723),'Hoja de Trabajo para listado'!$DE$151:$DG$151,0)),0)+IFERROR(INDEX('Hoja de Trabajo para listado'!$CD$155:$DC$1048576,MATCH($A723,'Hoja de Trabajo para listado'!$CD$155:$CD$1048576,0),MATCH((CUADRO!K$5&amp;$E723),'Hoja de Trabajo para listado'!$CD$151:$DC$151,0)),0)</f>
        <v>0</v>
      </c>
      <c r="L723" s="243">
        <f ca="1">+IFERROR(INDEX('Hoja de Trabajo para listado'!$A$155:$Z$1048576,MATCH($A723,'Hoja de Trabajo para listado'!$A$155:$A$1048576,0),MATCH((CUADRO!L$5&amp;$E723),'Hoja de Trabajo para listado'!$A$151:$Z$151,0)),0)+IFERROR(INDEX('Hoja de Trabajo para listado'!$AB$155:$BA$1048576,MATCH($A723,'Hoja de Trabajo para listado'!$AB$155:$AB$1048576,0),MATCH((CUADRO!L$5&amp;$E723),'Hoja de Trabajo para listado'!$AB$151:$BA$151,0)),0)+IFERROR(INDEX('Hoja de Trabajo para listado'!$BC$155:$CB$1048576,MATCH($A723,'Hoja de Trabajo para listado'!$BC$155:$BC$1048576,0),MATCH((CUADRO!L$5&amp;$E723),'Hoja de Trabajo para listado'!$BC$151:$CB$151,0)),0)+IFERROR(INDEX('Hoja de Trabajo para listado'!$DE$153:$DG$274,MATCH($A723,'Hoja de Trabajo para listado'!$DE$153:$DE$1048576,0),MATCH((CUADRO!L$5&amp;$E723),'Hoja de Trabajo para listado'!$DE$151:$DG$151,0)),0)+IFERROR(INDEX('Hoja de Trabajo para listado'!$CD$155:$DC$1048576,MATCH($A723,'Hoja de Trabajo para listado'!$CD$155:$CD$1048576,0),MATCH((CUADRO!L$5&amp;$E723),'Hoja de Trabajo para listado'!$CD$151:$DC$151,0)),0)</f>
        <v>0</v>
      </c>
      <c r="M723" s="243">
        <f ca="1">+IFERROR(INDEX('Hoja de Trabajo para listado'!$A$155:$Z$1048576,MATCH($A723,'Hoja de Trabajo para listado'!$A$155:$A$1048576,0),MATCH((CUADRO!M$5&amp;$E723),'Hoja de Trabajo para listado'!$A$151:$Z$151,0)),0)+IFERROR(INDEX('Hoja de Trabajo para listado'!$AB$155:$BA$1048576,MATCH($A723,'Hoja de Trabajo para listado'!$AB$155:$AB$1048576,0),MATCH((CUADRO!M$5&amp;$E723),'Hoja de Trabajo para listado'!$AB$151:$BA$151,0)),0)+IFERROR(INDEX('Hoja de Trabajo para listado'!$BC$155:$CB$1048576,MATCH($A723,'Hoja de Trabajo para listado'!$BC$155:$BC$1048576,0),MATCH((CUADRO!M$5&amp;$E723),'Hoja de Trabajo para listado'!$BC$151:$CB$151,0)),0)+IFERROR(INDEX('Hoja de Trabajo para listado'!$DE$153:$DG$274,MATCH($A723,'Hoja de Trabajo para listado'!$DE$153:$DE$1048576,0),MATCH((CUADRO!M$5&amp;$E723),'Hoja de Trabajo para listado'!$DE$151:$DG$151,0)),0)+IFERROR(INDEX('Hoja de Trabajo para listado'!$CD$155:$DC$1048576,MATCH($A723,'Hoja de Trabajo para listado'!$CD$155:$CD$1048576,0),MATCH((CUADRO!M$5&amp;$E723),'Hoja de Trabajo para listado'!$CD$151:$DC$151,0)),0)</f>
        <v>0</v>
      </c>
      <c r="N723" s="243">
        <f ca="1">+IFERROR(INDEX('Hoja de Trabajo para listado'!$A$155:$Z$1048576,MATCH($A723,'Hoja de Trabajo para listado'!$A$155:$A$1048576,0),MATCH((CUADRO!N$5&amp;$E723),'Hoja de Trabajo para listado'!$A$151:$Z$151,0)),0)+IFERROR(INDEX('Hoja de Trabajo para listado'!$AB$155:$BA$1048576,MATCH($A723,'Hoja de Trabajo para listado'!$AB$155:$AB$1048576,0),MATCH((CUADRO!N$5&amp;$E723),'Hoja de Trabajo para listado'!$AB$151:$BA$151,0)),0)+IFERROR(INDEX('Hoja de Trabajo para listado'!$BC$155:$CB$1048576,MATCH($A723,'Hoja de Trabajo para listado'!$BC$155:$BC$1048576,0),MATCH((CUADRO!N$5&amp;$E723),'Hoja de Trabajo para listado'!$BC$151:$CB$151,0)),0)+IFERROR(INDEX('Hoja de Trabajo para listado'!$DE$153:$DG$274,MATCH($A723,'Hoja de Trabajo para listado'!$DE$153:$DE$1048576,0),MATCH((CUADRO!N$5&amp;$E723),'Hoja de Trabajo para listado'!$DE$151:$DG$151,0)),0)+IFERROR(INDEX('Hoja de Trabajo para listado'!$CD$155:$DC$1048576,MATCH($A723,'Hoja de Trabajo para listado'!$CD$155:$CD$1048576,0),MATCH((CUADRO!N$5&amp;$E723),'Hoja de Trabajo para listado'!$CD$151:$DC$151,0)),0)</f>
        <v>0</v>
      </c>
      <c r="O723" s="243">
        <f ca="1">+IFERROR(INDEX('Hoja de Trabajo para listado'!$A$155:$Z$1048576,MATCH($A723,'Hoja de Trabajo para listado'!$A$155:$A$1048576,0),MATCH((CUADRO!O$5&amp;$E723),'Hoja de Trabajo para listado'!$A$151:$Z$151,0)),0)+IFERROR(INDEX('Hoja de Trabajo para listado'!$AB$155:$BA$1048576,MATCH($A723,'Hoja de Trabajo para listado'!$AB$155:$AB$1048576,0),MATCH((CUADRO!O$5&amp;$E723),'Hoja de Trabajo para listado'!$AB$151:$BA$151,0)),0)+IFERROR(INDEX('Hoja de Trabajo para listado'!$BC$155:$CB$1048576,MATCH($A723,'Hoja de Trabajo para listado'!$BC$155:$BC$1048576,0),MATCH((CUADRO!O$5&amp;$E723),'Hoja de Trabajo para listado'!$BC$151:$CB$151,0)),0)+IFERROR(INDEX('Hoja de Trabajo para listado'!$DE$153:$DG$274,MATCH($A723,'Hoja de Trabajo para listado'!$DE$153:$DE$1048576,0),MATCH((CUADRO!O$5&amp;$E723),'Hoja de Trabajo para listado'!$DE$151:$DG$151,0)),0)+IFERROR(INDEX('Hoja de Trabajo para listado'!$CD$155:$DC$1048576,MATCH($A723,'Hoja de Trabajo para listado'!$CD$155:$CD$1048576,0),MATCH((CUADRO!O$5&amp;$E723),'Hoja de Trabajo para listado'!$CD$151:$DC$151,0)),0)</f>
        <v>0</v>
      </c>
      <c r="P723" s="243">
        <f ca="1">+IFERROR(INDEX('Hoja de Trabajo para listado'!$A$155:$Z$1048576,MATCH($A723,'Hoja de Trabajo para listado'!$A$155:$A$1048576,0),MATCH((CUADRO!P$5&amp;$E723),'Hoja de Trabajo para listado'!$A$151:$Z$151,0)),0)+IFERROR(INDEX('Hoja de Trabajo para listado'!$AB$155:$BA$1048576,MATCH($A723,'Hoja de Trabajo para listado'!$AB$155:$AB$1048576,0),MATCH((CUADRO!P$5&amp;$E723),'Hoja de Trabajo para listado'!$AB$151:$BA$151,0)),0)+IFERROR(INDEX('Hoja de Trabajo para listado'!$BC$155:$CB$1048576,MATCH($A723,'Hoja de Trabajo para listado'!$BC$155:$BC$1048576,0),MATCH((CUADRO!P$5&amp;$E723),'Hoja de Trabajo para listado'!$BC$151:$CB$151,0)),0)+IFERROR(INDEX('Hoja de Trabajo para listado'!$DE$153:$DG$274,MATCH($A723,'Hoja de Trabajo para listado'!$DE$153:$DE$1048576,0),MATCH((CUADRO!P$5&amp;$E723),'Hoja de Trabajo para listado'!$DE$151:$DG$151,0)),0)+IFERROR(INDEX('Hoja de Trabajo para listado'!$CD$155:$DC$1048576,MATCH($A723,'Hoja de Trabajo para listado'!$CD$155:$CD$1048576,0),MATCH((CUADRO!P$5&amp;$E723),'Hoja de Trabajo para listado'!$CD$151:$DC$151,0)),0)</f>
        <v>0</v>
      </c>
      <c r="Q723" s="243">
        <f ca="1">+IFERROR(INDEX('Hoja de Trabajo para listado'!$A$155:$Z$1048576,MATCH($A723,'Hoja de Trabajo para listado'!$A$155:$A$1048576,0),MATCH((CUADRO!Q$5&amp;$E723),'Hoja de Trabajo para listado'!$A$151:$Z$151,0)),0)+IFERROR(INDEX('Hoja de Trabajo para listado'!$AB$155:$BA$1048576,MATCH($A723,'Hoja de Trabajo para listado'!$AB$155:$AB$1048576,0),MATCH((CUADRO!Q$5&amp;$E723),'Hoja de Trabajo para listado'!$AB$151:$BA$151,0)),0)+IFERROR(INDEX('Hoja de Trabajo para listado'!$BC$155:$CB$1048576,MATCH($A723,'Hoja de Trabajo para listado'!$BC$155:$BC$1048576,0),MATCH((CUADRO!Q$5&amp;$E723),'Hoja de Trabajo para listado'!$BC$151:$CB$151,0)),0)+IFERROR(INDEX('Hoja de Trabajo para listado'!$DE$153:$DG$274,MATCH($A723,'Hoja de Trabajo para listado'!$DE$153:$DE$1048576,0),MATCH((CUADRO!Q$5&amp;$E723),'Hoja de Trabajo para listado'!$DE$151:$DG$151,0)),0)+IFERROR(INDEX('Hoja de Trabajo para listado'!$CD$155:$DC$1048576,MATCH($A723,'Hoja de Trabajo para listado'!$CD$155:$CD$1048576,0),MATCH((CUADRO!Q$5&amp;$E723),'Hoja de Trabajo para listado'!$CD$151:$DC$151,0)),0)</f>
        <v>0</v>
      </c>
      <c r="R723" s="243">
        <f t="shared" ca="1" si="25"/>
        <v>0</v>
      </c>
      <c r="S723" s="249">
        <f ca="1">+R722+R723</f>
        <v>0</v>
      </c>
      <c r="T723" s="243">
        <f ca="1">+S723</f>
        <v>0</v>
      </c>
      <c r="U723" s="242">
        <f t="shared" si="26"/>
        <v>2</v>
      </c>
      <c r="V723" s="333" t="str">
        <f>+VLOOKUP(A723,bd_lista!$A$3:$E$590,5,FALSE)</f>
        <v>Gobiernos Autonomos Municipales</v>
      </c>
      <c r="W723" s="384"/>
      <c r="X723" s="242">
        <f>+VLOOKUP(A723,[3]Sheet1!$A$13:$D$744,4,FALSE)</f>
        <v>0</v>
      </c>
      <c r="Y723" s="242" t="e">
        <f>+VLOOKUP(X723,bd_lista!$A$3:$C$590,3,FALSE)</f>
        <v>#N/A</v>
      </c>
      <c r="Z723" s="292"/>
      <c r="AA723" s="293"/>
    </row>
    <row r="724" spans="1:27" customFormat="1" ht="15" hidden="1" customHeight="1">
      <c r="A724" s="32">
        <v>1328</v>
      </c>
      <c r="B724" s="388">
        <f>+A724</f>
        <v>1328</v>
      </c>
      <c r="C724" s="247" t="str">
        <f>+VLOOKUP(A724,bd_lista!$A$3:$C$590,3,FALSE)</f>
        <v>Gobierno Autónomo Municipal de Santivañez</v>
      </c>
      <c r="D724" s="385" t="str">
        <f>+C724</f>
        <v>Gobierno Autónomo Municipal de Santivañez</v>
      </c>
      <c r="E724" s="242" t="s">
        <v>1304</v>
      </c>
      <c r="F724" s="243">
        <f ca="1">+IFERROR(INDEX('Hoja de Trabajo para listado'!$A$155:$Z$1048576,MATCH($A724,'Hoja de Trabajo para listado'!$A$155:$A$1048576,0),MATCH((CUADRO!F$5&amp;$E724),'Hoja de Trabajo para listado'!$A$151:$Z$151,0)),0)+IFERROR(INDEX('Hoja de Trabajo para listado'!$AB$155:$BA$1048576,MATCH($A724,'Hoja de Trabajo para listado'!$AB$155:$AB$1048576,0),MATCH((CUADRO!F$5&amp;$E724),'Hoja de Trabajo para listado'!$AB$151:$BA$151,0)),0)+IFERROR(INDEX('Hoja de Trabajo para listado'!$BC$155:$CB$1048576,MATCH($A724,'Hoja de Trabajo para listado'!$BC$155:$BC$1048576,0),MATCH((CUADRO!F$5&amp;$E724),'Hoja de Trabajo para listado'!$BC$151:$CB$151,0)),0)+IFERROR(INDEX('Hoja de Trabajo para listado'!$DE$153:$DG$274,MATCH($A724,'Hoja de Trabajo para listado'!$DE$153:$DE$1048576,0),MATCH((CUADRO!F$5&amp;$E724),'Hoja de Trabajo para listado'!$DE$151:$DG$151,0)),0)+IFERROR(INDEX('Hoja de Trabajo para listado'!$CD$155:$DC$1048576,MATCH($A724,'Hoja de Trabajo para listado'!$CD$155:$CD$1048576,0),MATCH((CUADRO!F$5&amp;$E724),'Hoja de Trabajo para listado'!$CD$151:$DC$151,0)),0)</f>
        <v>0</v>
      </c>
      <c r="G724" s="243">
        <f ca="1">+IFERROR(INDEX('Hoja de Trabajo para listado'!$A$155:$Z$1048576,MATCH($A724,'Hoja de Trabajo para listado'!$A$155:$A$1048576,0),MATCH((CUADRO!G$5&amp;$E724),'Hoja de Trabajo para listado'!$A$151:$Z$151,0)),0)+IFERROR(INDEX('Hoja de Trabajo para listado'!$AB$155:$BA$1048576,MATCH($A724,'Hoja de Trabajo para listado'!$AB$155:$AB$1048576,0),MATCH((CUADRO!G$5&amp;$E724),'Hoja de Trabajo para listado'!$AB$151:$BA$151,0)),0)+IFERROR(INDEX('Hoja de Trabajo para listado'!$BC$155:$CB$1048576,MATCH($A724,'Hoja de Trabajo para listado'!$BC$155:$BC$1048576,0),MATCH((CUADRO!G$5&amp;$E724),'Hoja de Trabajo para listado'!$BC$151:$CB$151,0)),0)+IFERROR(INDEX('Hoja de Trabajo para listado'!$DE$153:$DG$274,MATCH($A724,'Hoja de Trabajo para listado'!$DE$153:$DE$1048576,0),MATCH((CUADRO!G$5&amp;$E724),'Hoja de Trabajo para listado'!$DE$151:$DG$151,0)),0)+IFERROR(INDEX('Hoja de Trabajo para listado'!$CD$155:$DC$1048576,MATCH($A724,'Hoja de Trabajo para listado'!$CD$155:$CD$1048576,0),MATCH((CUADRO!G$5&amp;$E724),'Hoja de Trabajo para listado'!$CD$151:$DC$151,0)),0)</f>
        <v>0</v>
      </c>
      <c r="H724" s="243">
        <f ca="1">+IFERROR(INDEX('Hoja de Trabajo para listado'!$A$155:$Z$1048576,MATCH($A724,'Hoja de Trabajo para listado'!$A$155:$A$1048576,0),MATCH((CUADRO!H$5&amp;$E724),'Hoja de Trabajo para listado'!$A$151:$Z$151,0)),0)+IFERROR(INDEX('Hoja de Trabajo para listado'!$AB$155:$BA$1048576,MATCH($A724,'Hoja de Trabajo para listado'!$AB$155:$AB$1048576,0),MATCH((CUADRO!H$5&amp;$E724),'Hoja de Trabajo para listado'!$AB$151:$BA$151,0)),0)+IFERROR(INDEX('Hoja de Trabajo para listado'!$BC$155:$CB$1048576,MATCH($A724,'Hoja de Trabajo para listado'!$BC$155:$BC$1048576,0),MATCH((CUADRO!H$5&amp;$E724),'Hoja de Trabajo para listado'!$BC$151:$CB$151,0)),0)+IFERROR(INDEX('Hoja de Trabajo para listado'!$DE$153:$DG$274,MATCH($A724,'Hoja de Trabajo para listado'!$DE$153:$DE$1048576,0),MATCH((CUADRO!H$5&amp;$E724),'Hoja de Trabajo para listado'!$DE$151:$DG$151,0)),0)+IFERROR(INDEX('Hoja de Trabajo para listado'!$CD$155:$DC$1048576,MATCH($A724,'Hoja de Trabajo para listado'!$CD$155:$CD$1048576,0),MATCH((CUADRO!H$5&amp;$E724),'Hoja de Trabajo para listado'!$CD$151:$DC$151,0)),0)</f>
        <v>0</v>
      </c>
      <c r="I724" s="243">
        <f ca="1">+IFERROR(INDEX('Hoja de Trabajo para listado'!$A$155:$Z$1048576,MATCH($A724,'Hoja de Trabajo para listado'!$A$155:$A$1048576,0),MATCH((CUADRO!I$5&amp;$E724),'Hoja de Trabajo para listado'!$A$151:$Z$151,0)),0)+IFERROR(INDEX('Hoja de Trabajo para listado'!$AB$155:$BA$1048576,MATCH($A724,'Hoja de Trabajo para listado'!$AB$155:$AB$1048576,0),MATCH((CUADRO!I$5&amp;$E724),'Hoja de Trabajo para listado'!$AB$151:$BA$151,0)),0)+IFERROR(INDEX('Hoja de Trabajo para listado'!$BC$155:$CB$1048576,MATCH($A724,'Hoja de Trabajo para listado'!$BC$155:$BC$1048576,0),MATCH((CUADRO!I$5&amp;$E724),'Hoja de Trabajo para listado'!$BC$151:$CB$151,0)),0)+IFERROR(INDEX('Hoja de Trabajo para listado'!$DE$153:$DG$274,MATCH($A724,'Hoja de Trabajo para listado'!$DE$153:$DE$1048576,0),MATCH((CUADRO!I$5&amp;$E724),'Hoja de Trabajo para listado'!$DE$151:$DG$151,0)),0)+IFERROR(INDEX('Hoja de Trabajo para listado'!$CD$155:$DC$1048576,MATCH($A724,'Hoja de Trabajo para listado'!$CD$155:$CD$1048576,0),MATCH((CUADRO!I$5&amp;$E724),'Hoja de Trabajo para listado'!$CD$151:$DC$151,0)),0)</f>
        <v>0</v>
      </c>
      <c r="J724" s="243">
        <f ca="1">+IFERROR(INDEX('Hoja de Trabajo para listado'!$A$155:$Z$1048576,MATCH($A724,'Hoja de Trabajo para listado'!$A$155:$A$1048576,0),MATCH((CUADRO!J$5&amp;$E724),'Hoja de Trabajo para listado'!$A$151:$Z$151,0)),0)+IFERROR(INDEX('Hoja de Trabajo para listado'!$AB$155:$BA$1048576,MATCH($A724,'Hoja de Trabajo para listado'!$AB$155:$AB$1048576,0),MATCH((CUADRO!J$5&amp;$E724),'Hoja de Trabajo para listado'!$AB$151:$BA$151,0)),0)+IFERROR(INDEX('Hoja de Trabajo para listado'!$BC$155:$CB$1048576,MATCH($A724,'Hoja de Trabajo para listado'!$BC$155:$BC$1048576,0),MATCH((CUADRO!J$5&amp;$E724),'Hoja de Trabajo para listado'!$BC$151:$CB$151,0)),0)+IFERROR(INDEX('Hoja de Trabajo para listado'!$DE$153:$DG$274,MATCH($A724,'Hoja de Trabajo para listado'!$DE$153:$DE$1048576,0),MATCH((CUADRO!J$5&amp;$E724),'Hoja de Trabajo para listado'!$DE$151:$DG$151,0)),0)+IFERROR(INDEX('Hoja de Trabajo para listado'!$CD$155:$DC$1048576,MATCH($A724,'Hoja de Trabajo para listado'!$CD$155:$CD$1048576,0),MATCH((CUADRO!J$5&amp;$E724),'Hoja de Trabajo para listado'!$CD$151:$DC$151,0)),0)</f>
        <v>0</v>
      </c>
      <c r="K724" s="243">
        <f ca="1">+IFERROR(INDEX('Hoja de Trabajo para listado'!$A$155:$Z$1048576,MATCH($A724,'Hoja de Trabajo para listado'!$A$155:$A$1048576,0),MATCH((CUADRO!K$5&amp;$E724),'Hoja de Trabajo para listado'!$A$151:$Z$151,0)),0)+IFERROR(INDEX('Hoja de Trabajo para listado'!$AB$155:$BA$1048576,MATCH($A724,'Hoja de Trabajo para listado'!$AB$155:$AB$1048576,0),MATCH((CUADRO!K$5&amp;$E724),'Hoja de Trabajo para listado'!$AB$151:$BA$151,0)),0)+IFERROR(INDEX('Hoja de Trabajo para listado'!$BC$155:$CB$1048576,MATCH($A724,'Hoja de Trabajo para listado'!$BC$155:$BC$1048576,0),MATCH((CUADRO!K$5&amp;$E724),'Hoja de Trabajo para listado'!$BC$151:$CB$151,0)),0)+IFERROR(INDEX('Hoja de Trabajo para listado'!$DE$153:$DG$274,MATCH($A724,'Hoja de Trabajo para listado'!$DE$153:$DE$1048576,0),MATCH((CUADRO!K$5&amp;$E724),'Hoja de Trabajo para listado'!$DE$151:$DG$151,0)),0)+IFERROR(INDEX('Hoja de Trabajo para listado'!$CD$155:$DC$1048576,MATCH($A724,'Hoja de Trabajo para listado'!$CD$155:$CD$1048576,0),MATCH((CUADRO!K$5&amp;$E724),'Hoja de Trabajo para listado'!$CD$151:$DC$151,0)),0)</f>
        <v>0</v>
      </c>
      <c r="L724" s="243">
        <f ca="1">+IFERROR(INDEX('Hoja de Trabajo para listado'!$A$155:$Z$1048576,MATCH($A724,'Hoja de Trabajo para listado'!$A$155:$A$1048576,0),MATCH((CUADRO!L$5&amp;$E724),'Hoja de Trabajo para listado'!$A$151:$Z$151,0)),0)+IFERROR(INDEX('Hoja de Trabajo para listado'!$AB$155:$BA$1048576,MATCH($A724,'Hoja de Trabajo para listado'!$AB$155:$AB$1048576,0),MATCH((CUADRO!L$5&amp;$E724),'Hoja de Trabajo para listado'!$AB$151:$BA$151,0)),0)+IFERROR(INDEX('Hoja de Trabajo para listado'!$BC$155:$CB$1048576,MATCH($A724,'Hoja de Trabajo para listado'!$BC$155:$BC$1048576,0),MATCH((CUADRO!L$5&amp;$E724),'Hoja de Trabajo para listado'!$BC$151:$CB$151,0)),0)+IFERROR(INDEX('Hoja de Trabajo para listado'!$DE$153:$DG$274,MATCH($A724,'Hoja de Trabajo para listado'!$DE$153:$DE$1048576,0),MATCH((CUADRO!L$5&amp;$E724),'Hoja de Trabajo para listado'!$DE$151:$DG$151,0)),0)+IFERROR(INDEX('Hoja de Trabajo para listado'!$CD$155:$DC$1048576,MATCH($A724,'Hoja de Trabajo para listado'!$CD$155:$CD$1048576,0),MATCH((CUADRO!L$5&amp;$E724),'Hoja de Trabajo para listado'!$CD$151:$DC$151,0)),0)</f>
        <v>0</v>
      </c>
      <c r="M724" s="243">
        <f ca="1">+IFERROR(INDEX('Hoja de Trabajo para listado'!$A$155:$Z$1048576,MATCH($A724,'Hoja de Trabajo para listado'!$A$155:$A$1048576,0),MATCH((CUADRO!M$5&amp;$E724),'Hoja de Trabajo para listado'!$A$151:$Z$151,0)),0)+IFERROR(INDEX('Hoja de Trabajo para listado'!$AB$155:$BA$1048576,MATCH($A724,'Hoja de Trabajo para listado'!$AB$155:$AB$1048576,0),MATCH((CUADRO!M$5&amp;$E724),'Hoja de Trabajo para listado'!$AB$151:$BA$151,0)),0)+IFERROR(INDEX('Hoja de Trabajo para listado'!$BC$155:$CB$1048576,MATCH($A724,'Hoja de Trabajo para listado'!$BC$155:$BC$1048576,0),MATCH((CUADRO!M$5&amp;$E724),'Hoja de Trabajo para listado'!$BC$151:$CB$151,0)),0)+IFERROR(INDEX('Hoja de Trabajo para listado'!$DE$153:$DG$274,MATCH($A724,'Hoja de Trabajo para listado'!$DE$153:$DE$1048576,0),MATCH((CUADRO!M$5&amp;$E724),'Hoja de Trabajo para listado'!$DE$151:$DG$151,0)),0)+IFERROR(INDEX('Hoja de Trabajo para listado'!$CD$155:$DC$1048576,MATCH($A724,'Hoja de Trabajo para listado'!$CD$155:$CD$1048576,0),MATCH((CUADRO!M$5&amp;$E724),'Hoja de Trabajo para listado'!$CD$151:$DC$151,0)),0)</f>
        <v>0</v>
      </c>
      <c r="N724" s="243">
        <f ca="1">+IFERROR(INDEX('Hoja de Trabajo para listado'!$A$155:$Z$1048576,MATCH($A724,'Hoja de Trabajo para listado'!$A$155:$A$1048576,0),MATCH((CUADRO!N$5&amp;$E724),'Hoja de Trabajo para listado'!$A$151:$Z$151,0)),0)+IFERROR(INDEX('Hoja de Trabajo para listado'!$AB$155:$BA$1048576,MATCH($A724,'Hoja de Trabajo para listado'!$AB$155:$AB$1048576,0),MATCH((CUADRO!N$5&amp;$E724),'Hoja de Trabajo para listado'!$AB$151:$BA$151,0)),0)+IFERROR(INDEX('Hoja de Trabajo para listado'!$BC$155:$CB$1048576,MATCH($A724,'Hoja de Trabajo para listado'!$BC$155:$BC$1048576,0),MATCH((CUADRO!N$5&amp;$E724),'Hoja de Trabajo para listado'!$BC$151:$CB$151,0)),0)+IFERROR(INDEX('Hoja de Trabajo para listado'!$DE$153:$DG$274,MATCH($A724,'Hoja de Trabajo para listado'!$DE$153:$DE$1048576,0),MATCH((CUADRO!N$5&amp;$E724),'Hoja de Trabajo para listado'!$DE$151:$DG$151,0)),0)+IFERROR(INDEX('Hoja de Trabajo para listado'!$CD$155:$DC$1048576,MATCH($A724,'Hoja de Trabajo para listado'!$CD$155:$CD$1048576,0),MATCH((CUADRO!N$5&amp;$E724),'Hoja de Trabajo para listado'!$CD$151:$DC$151,0)),0)</f>
        <v>0</v>
      </c>
      <c r="O724" s="243">
        <f ca="1">+IFERROR(INDEX('Hoja de Trabajo para listado'!$A$155:$Z$1048576,MATCH($A724,'Hoja de Trabajo para listado'!$A$155:$A$1048576,0),MATCH((CUADRO!O$5&amp;$E724),'Hoja de Trabajo para listado'!$A$151:$Z$151,0)),0)+IFERROR(INDEX('Hoja de Trabajo para listado'!$AB$155:$BA$1048576,MATCH($A724,'Hoja de Trabajo para listado'!$AB$155:$AB$1048576,0),MATCH((CUADRO!O$5&amp;$E724),'Hoja de Trabajo para listado'!$AB$151:$BA$151,0)),0)+IFERROR(INDEX('Hoja de Trabajo para listado'!$BC$155:$CB$1048576,MATCH($A724,'Hoja de Trabajo para listado'!$BC$155:$BC$1048576,0),MATCH((CUADRO!O$5&amp;$E724),'Hoja de Trabajo para listado'!$BC$151:$CB$151,0)),0)+IFERROR(INDEX('Hoja de Trabajo para listado'!$DE$153:$DG$274,MATCH($A724,'Hoja de Trabajo para listado'!$DE$153:$DE$1048576,0),MATCH((CUADRO!O$5&amp;$E724),'Hoja de Trabajo para listado'!$DE$151:$DG$151,0)),0)+IFERROR(INDEX('Hoja de Trabajo para listado'!$CD$155:$DC$1048576,MATCH($A724,'Hoja de Trabajo para listado'!$CD$155:$CD$1048576,0),MATCH((CUADRO!O$5&amp;$E724),'Hoja de Trabajo para listado'!$CD$151:$DC$151,0)),0)</f>
        <v>0</v>
      </c>
      <c r="P724" s="243">
        <f ca="1">+IFERROR(INDEX('Hoja de Trabajo para listado'!$A$155:$Z$1048576,MATCH($A724,'Hoja de Trabajo para listado'!$A$155:$A$1048576,0),MATCH((CUADRO!P$5&amp;$E724),'Hoja de Trabajo para listado'!$A$151:$Z$151,0)),0)+IFERROR(INDEX('Hoja de Trabajo para listado'!$AB$155:$BA$1048576,MATCH($A724,'Hoja de Trabajo para listado'!$AB$155:$AB$1048576,0),MATCH((CUADRO!P$5&amp;$E724),'Hoja de Trabajo para listado'!$AB$151:$BA$151,0)),0)+IFERROR(INDEX('Hoja de Trabajo para listado'!$BC$155:$CB$1048576,MATCH($A724,'Hoja de Trabajo para listado'!$BC$155:$BC$1048576,0),MATCH((CUADRO!P$5&amp;$E724),'Hoja de Trabajo para listado'!$BC$151:$CB$151,0)),0)+IFERROR(INDEX('Hoja de Trabajo para listado'!$DE$153:$DG$274,MATCH($A724,'Hoja de Trabajo para listado'!$DE$153:$DE$1048576,0),MATCH((CUADRO!P$5&amp;$E724),'Hoja de Trabajo para listado'!$DE$151:$DG$151,0)),0)+IFERROR(INDEX('Hoja de Trabajo para listado'!$CD$155:$DC$1048576,MATCH($A724,'Hoja de Trabajo para listado'!$CD$155:$CD$1048576,0),MATCH((CUADRO!P$5&amp;$E724),'Hoja de Trabajo para listado'!$CD$151:$DC$151,0)),0)</f>
        <v>0</v>
      </c>
      <c r="Q724" s="243">
        <f ca="1">+IFERROR(INDEX('Hoja de Trabajo para listado'!$A$155:$Z$1048576,MATCH($A724,'Hoja de Trabajo para listado'!$A$155:$A$1048576,0),MATCH((CUADRO!Q$5&amp;$E724),'Hoja de Trabajo para listado'!$A$151:$Z$151,0)),0)+IFERROR(INDEX('Hoja de Trabajo para listado'!$AB$155:$BA$1048576,MATCH($A724,'Hoja de Trabajo para listado'!$AB$155:$AB$1048576,0),MATCH((CUADRO!Q$5&amp;$E724),'Hoja de Trabajo para listado'!$AB$151:$BA$151,0)),0)+IFERROR(INDEX('Hoja de Trabajo para listado'!$BC$155:$CB$1048576,MATCH($A724,'Hoja de Trabajo para listado'!$BC$155:$BC$1048576,0),MATCH((CUADRO!Q$5&amp;$E724),'Hoja de Trabajo para listado'!$BC$151:$CB$151,0)),0)+IFERROR(INDEX('Hoja de Trabajo para listado'!$DE$153:$DG$274,MATCH($A724,'Hoja de Trabajo para listado'!$DE$153:$DE$1048576,0),MATCH((CUADRO!Q$5&amp;$E724),'Hoja de Trabajo para listado'!$DE$151:$DG$151,0)),0)+IFERROR(INDEX('Hoja de Trabajo para listado'!$CD$155:$DC$1048576,MATCH($A724,'Hoja de Trabajo para listado'!$CD$155:$CD$1048576,0),MATCH((CUADRO!Q$5&amp;$E724),'Hoja de Trabajo para listado'!$CD$151:$DC$151,0)),0)</f>
        <v>0</v>
      </c>
      <c r="R724" s="243">
        <f t="shared" ca="1" si="25"/>
        <v>0</v>
      </c>
      <c r="S724" s="249"/>
      <c r="T724" s="243">
        <f ca="1">+T725</f>
        <v>0</v>
      </c>
      <c r="U724" s="242">
        <f t="shared" si="26"/>
        <v>1</v>
      </c>
      <c r="V724" s="333" t="str">
        <f>+VLOOKUP(A724,bd_lista!$A$3:$E$590,5,FALSE)</f>
        <v>Gobiernos Autonomos Municipales</v>
      </c>
      <c r="W724" s="383" t="str">
        <f>+V724</f>
        <v>Gobiernos Autonomos Municipales</v>
      </c>
      <c r="X724" s="242">
        <f>+VLOOKUP(A724,[3]Sheet1!$A$13:$D$744,4,FALSE)</f>
        <v>0</v>
      </c>
      <c r="Y724" s="242" t="e">
        <f>+VLOOKUP(X724,bd_lista!$A$3:$C$590,3,FALSE)</f>
        <v>#N/A</v>
      </c>
      <c r="Z724" s="294">
        <f>+X724</f>
        <v>0</v>
      </c>
      <c r="AA724" s="295" t="e">
        <f>+Y724</f>
        <v>#N/A</v>
      </c>
    </row>
    <row r="725" spans="1:27" customFormat="1" ht="15" hidden="1" customHeight="1">
      <c r="A725" s="32">
        <v>1328</v>
      </c>
      <c r="B725" s="389"/>
      <c r="C725" s="247" t="str">
        <f>+VLOOKUP(A725,bd_lista!$A$3:$C$590,3,FALSE)</f>
        <v>Gobierno Autónomo Municipal de Santivañez</v>
      </c>
      <c r="D725" s="386"/>
      <c r="E725" s="244" t="s">
        <v>1305</v>
      </c>
      <c r="F725" s="243">
        <f ca="1">+IFERROR(INDEX('Hoja de Trabajo para listado'!$A$155:$Z$1048576,MATCH($A725,'Hoja de Trabajo para listado'!$A$155:$A$1048576,0),MATCH((CUADRO!F$5&amp;$E725),'Hoja de Trabajo para listado'!$A$151:$Z$151,0)),0)+IFERROR(INDEX('Hoja de Trabajo para listado'!$AB$155:$BA$1048576,MATCH($A725,'Hoja de Trabajo para listado'!$AB$155:$AB$1048576,0),MATCH((CUADRO!F$5&amp;$E725),'Hoja de Trabajo para listado'!$AB$151:$BA$151,0)),0)+IFERROR(INDEX('Hoja de Trabajo para listado'!$BC$155:$CB$1048576,MATCH($A725,'Hoja de Trabajo para listado'!$BC$155:$BC$1048576,0),MATCH((CUADRO!F$5&amp;$E725),'Hoja de Trabajo para listado'!$BC$151:$CB$151,0)),0)+IFERROR(INDEX('Hoja de Trabajo para listado'!$DE$153:$DG$274,MATCH($A725,'Hoja de Trabajo para listado'!$DE$153:$DE$1048576,0),MATCH((CUADRO!F$5&amp;$E725),'Hoja de Trabajo para listado'!$DE$151:$DG$151,0)),0)+IFERROR(INDEX('Hoja de Trabajo para listado'!$CD$155:$DC$1048576,MATCH($A725,'Hoja de Trabajo para listado'!$CD$155:$CD$1048576,0),MATCH((CUADRO!F$5&amp;$E725),'Hoja de Trabajo para listado'!$CD$151:$DC$151,0)),0)</f>
        <v>0</v>
      </c>
      <c r="G725" s="243">
        <f ca="1">+IFERROR(INDEX('Hoja de Trabajo para listado'!$A$155:$Z$1048576,MATCH($A725,'Hoja de Trabajo para listado'!$A$155:$A$1048576,0),MATCH((CUADRO!G$5&amp;$E725),'Hoja de Trabajo para listado'!$A$151:$Z$151,0)),0)+IFERROR(INDEX('Hoja de Trabajo para listado'!$AB$155:$BA$1048576,MATCH($A725,'Hoja de Trabajo para listado'!$AB$155:$AB$1048576,0),MATCH((CUADRO!G$5&amp;$E725),'Hoja de Trabajo para listado'!$AB$151:$BA$151,0)),0)+IFERROR(INDEX('Hoja de Trabajo para listado'!$BC$155:$CB$1048576,MATCH($A725,'Hoja de Trabajo para listado'!$BC$155:$BC$1048576,0),MATCH((CUADRO!G$5&amp;$E725),'Hoja de Trabajo para listado'!$BC$151:$CB$151,0)),0)+IFERROR(INDEX('Hoja de Trabajo para listado'!$DE$153:$DG$274,MATCH($A725,'Hoja de Trabajo para listado'!$DE$153:$DE$1048576,0),MATCH((CUADRO!G$5&amp;$E725),'Hoja de Trabajo para listado'!$DE$151:$DG$151,0)),0)+IFERROR(INDEX('Hoja de Trabajo para listado'!$CD$155:$DC$1048576,MATCH($A725,'Hoja de Trabajo para listado'!$CD$155:$CD$1048576,0),MATCH((CUADRO!G$5&amp;$E725),'Hoja de Trabajo para listado'!$CD$151:$DC$151,0)),0)</f>
        <v>0</v>
      </c>
      <c r="H725" s="243">
        <f ca="1">+IFERROR(INDEX('Hoja de Trabajo para listado'!$A$155:$Z$1048576,MATCH($A725,'Hoja de Trabajo para listado'!$A$155:$A$1048576,0),MATCH((CUADRO!H$5&amp;$E725),'Hoja de Trabajo para listado'!$A$151:$Z$151,0)),0)+IFERROR(INDEX('Hoja de Trabajo para listado'!$AB$155:$BA$1048576,MATCH($A725,'Hoja de Trabajo para listado'!$AB$155:$AB$1048576,0),MATCH((CUADRO!H$5&amp;$E725),'Hoja de Trabajo para listado'!$AB$151:$BA$151,0)),0)+IFERROR(INDEX('Hoja de Trabajo para listado'!$BC$155:$CB$1048576,MATCH($A725,'Hoja de Trabajo para listado'!$BC$155:$BC$1048576,0),MATCH((CUADRO!H$5&amp;$E725),'Hoja de Trabajo para listado'!$BC$151:$CB$151,0)),0)+IFERROR(INDEX('Hoja de Trabajo para listado'!$DE$153:$DG$274,MATCH($A725,'Hoja de Trabajo para listado'!$DE$153:$DE$1048576,0),MATCH((CUADRO!H$5&amp;$E725),'Hoja de Trabajo para listado'!$DE$151:$DG$151,0)),0)+IFERROR(INDEX('Hoja de Trabajo para listado'!$CD$155:$DC$1048576,MATCH($A725,'Hoja de Trabajo para listado'!$CD$155:$CD$1048576,0),MATCH((CUADRO!H$5&amp;$E725),'Hoja de Trabajo para listado'!$CD$151:$DC$151,0)),0)</f>
        <v>0</v>
      </c>
      <c r="I725" s="243">
        <f ca="1">+IFERROR(INDEX('Hoja de Trabajo para listado'!$A$155:$Z$1048576,MATCH($A725,'Hoja de Trabajo para listado'!$A$155:$A$1048576,0),MATCH((CUADRO!I$5&amp;$E725),'Hoja de Trabajo para listado'!$A$151:$Z$151,0)),0)+IFERROR(INDEX('Hoja de Trabajo para listado'!$AB$155:$BA$1048576,MATCH($A725,'Hoja de Trabajo para listado'!$AB$155:$AB$1048576,0),MATCH((CUADRO!I$5&amp;$E725),'Hoja de Trabajo para listado'!$AB$151:$BA$151,0)),0)+IFERROR(INDEX('Hoja de Trabajo para listado'!$BC$155:$CB$1048576,MATCH($A725,'Hoja de Trabajo para listado'!$BC$155:$BC$1048576,0),MATCH((CUADRO!I$5&amp;$E725),'Hoja de Trabajo para listado'!$BC$151:$CB$151,0)),0)+IFERROR(INDEX('Hoja de Trabajo para listado'!$DE$153:$DG$274,MATCH($A725,'Hoja de Trabajo para listado'!$DE$153:$DE$1048576,0),MATCH((CUADRO!I$5&amp;$E725),'Hoja de Trabajo para listado'!$DE$151:$DG$151,0)),0)+IFERROR(INDEX('Hoja de Trabajo para listado'!$CD$155:$DC$1048576,MATCH($A725,'Hoja de Trabajo para listado'!$CD$155:$CD$1048576,0),MATCH((CUADRO!I$5&amp;$E725),'Hoja de Trabajo para listado'!$CD$151:$DC$151,0)),0)</f>
        <v>0</v>
      </c>
      <c r="J725" s="243">
        <f ca="1">+IFERROR(INDEX('Hoja de Trabajo para listado'!$A$155:$Z$1048576,MATCH($A725,'Hoja de Trabajo para listado'!$A$155:$A$1048576,0),MATCH((CUADRO!J$5&amp;$E725),'Hoja de Trabajo para listado'!$A$151:$Z$151,0)),0)+IFERROR(INDEX('Hoja de Trabajo para listado'!$AB$155:$BA$1048576,MATCH($A725,'Hoja de Trabajo para listado'!$AB$155:$AB$1048576,0),MATCH((CUADRO!J$5&amp;$E725),'Hoja de Trabajo para listado'!$AB$151:$BA$151,0)),0)+IFERROR(INDEX('Hoja de Trabajo para listado'!$BC$155:$CB$1048576,MATCH($A725,'Hoja de Trabajo para listado'!$BC$155:$BC$1048576,0),MATCH((CUADRO!J$5&amp;$E725),'Hoja de Trabajo para listado'!$BC$151:$CB$151,0)),0)+IFERROR(INDEX('Hoja de Trabajo para listado'!$DE$153:$DG$274,MATCH($A725,'Hoja de Trabajo para listado'!$DE$153:$DE$1048576,0),MATCH((CUADRO!J$5&amp;$E725),'Hoja de Trabajo para listado'!$DE$151:$DG$151,0)),0)+IFERROR(INDEX('Hoja de Trabajo para listado'!$CD$155:$DC$1048576,MATCH($A725,'Hoja de Trabajo para listado'!$CD$155:$CD$1048576,0),MATCH((CUADRO!J$5&amp;$E725),'Hoja de Trabajo para listado'!$CD$151:$DC$151,0)),0)</f>
        <v>0</v>
      </c>
      <c r="K725" s="243">
        <f ca="1">+IFERROR(INDEX('Hoja de Trabajo para listado'!$A$155:$Z$1048576,MATCH($A725,'Hoja de Trabajo para listado'!$A$155:$A$1048576,0),MATCH((CUADRO!K$5&amp;$E725),'Hoja de Trabajo para listado'!$A$151:$Z$151,0)),0)+IFERROR(INDEX('Hoja de Trabajo para listado'!$AB$155:$BA$1048576,MATCH($A725,'Hoja de Trabajo para listado'!$AB$155:$AB$1048576,0),MATCH((CUADRO!K$5&amp;$E725),'Hoja de Trabajo para listado'!$AB$151:$BA$151,0)),0)+IFERROR(INDEX('Hoja de Trabajo para listado'!$BC$155:$CB$1048576,MATCH($A725,'Hoja de Trabajo para listado'!$BC$155:$BC$1048576,0),MATCH((CUADRO!K$5&amp;$E725),'Hoja de Trabajo para listado'!$BC$151:$CB$151,0)),0)+IFERROR(INDEX('Hoja de Trabajo para listado'!$DE$153:$DG$274,MATCH($A725,'Hoja de Trabajo para listado'!$DE$153:$DE$1048576,0),MATCH((CUADRO!K$5&amp;$E725),'Hoja de Trabajo para listado'!$DE$151:$DG$151,0)),0)+IFERROR(INDEX('Hoja de Trabajo para listado'!$CD$155:$DC$1048576,MATCH($A725,'Hoja de Trabajo para listado'!$CD$155:$CD$1048576,0),MATCH((CUADRO!K$5&amp;$E725),'Hoja de Trabajo para listado'!$CD$151:$DC$151,0)),0)</f>
        <v>0</v>
      </c>
      <c r="L725" s="243">
        <f ca="1">+IFERROR(INDEX('Hoja de Trabajo para listado'!$A$155:$Z$1048576,MATCH($A725,'Hoja de Trabajo para listado'!$A$155:$A$1048576,0),MATCH((CUADRO!L$5&amp;$E725),'Hoja de Trabajo para listado'!$A$151:$Z$151,0)),0)+IFERROR(INDEX('Hoja de Trabajo para listado'!$AB$155:$BA$1048576,MATCH($A725,'Hoja de Trabajo para listado'!$AB$155:$AB$1048576,0),MATCH((CUADRO!L$5&amp;$E725),'Hoja de Trabajo para listado'!$AB$151:$BA$151,0)),0)+IFERROR(INDEX('Hoja de Trabajo para listado'!$BC$155:$CB$1048576,MATCH($A725,'Hoja de Trabajo para listado'!$BC$155:$BC$1048576,0),MATCH((CUADRO!L$5&amp;$E725),'Hoja de Trabajo para listado'!$BC$151:$CB$151,0)),0)+IFERROR(INDEX('Hoja de Trabajo para listado'!$DE$153:$DG$274,MATCH($A725,'Hoja de Trabajo para listado'!$DE$153:$DE$1048576,0),MATCH((CUADRO!L$5&amp;$E725),'Hoja de Trabajo para listado'!$DE$151:$DG$151,0)),0)+IFERROR(INDEX('Hoja de Trabajo para listado'!$CD$155:$DC$1048576,MATCH($A725,'Hoja de Trabajo para listado'!$CD$155:$CD$1048576,0),MATCH((CUADRO!L$5&amp;$E725),'Hoja de Trabajo para listado'!$CD$151:$DC$151,0)),0)</f>
        <v>0</v>
      </c>
      <c r="M725" s="243">
        <f ca="1">+IFERROR(INDEX('Hoja de Trabajo para listado'!$A$155:$Z$1048576,MATCH($A725,'Hoja de Trabajo para listado'!$A$155:$A$1048576,0),MATCH((CUADRO!M$5&amp;$E725),'Hoja de Trabajo para listado'!$A$151:$Z$151,0)),0)+IFERROR(INDEX('Hoja de Trabajo para listado'!$AB$155:$BA$1048576,MATCH($A725,'Hoja de Trabajo para listado'!$AB$155:$AB$1048576,0),MATCH((CUADRO!M$5&amp;$E725),'Hoja de Trabajo para listado'!$AB$151:$BA$151,0)),0)+IFERROR(INDEX('Hoja de Trabajo para listado'!$BC$155:$CB$1048576,MATCH($A725,'Hoja de Trabajo para listado'!$BC$155:$BC$1048576,0),MATCH((CUADRO!M$5&amp;$E725),'Hoja de Trabajo para listado'!$BC$151:$CB$151,0)),0)+IFERROR(INDEX('Hoja de Trabajo para listado'!$DE$153:$DG$274,MATCH($A725,'Hoja de Trabajo para listado'!$DE$153:$DE$1048576,0),MATCH((CUADRO!M$5&amp;$E725),'Hoja de Trabajo para listado'!$DE$151:$DG$151,0)),0)+IFERROR(INDEX('Hoja de Trabajo para listado'!$CD$155:$DC$1048576,MATCH($A725,'Hoja de Trabajo para listado'!$CD$155:$CD$1048576,0),MATCH((CUADRO!M$5&amp;$E725),'Hoja de Trabajo para listado'!$CD$151:$DC$151,0)),0)</f>
        <v>0</v>
      </c>
      <c r="N725" s="243">
        <f ca="1">+IFERROR(INDEX('Hoja de Trabajo para listado'!$A$155:$Z$1048576,MATCH($A725,'Hoja de Trabajo para listado'!$A$155:$A$1048576,0),MATCH((CUADRO!N$5&amp;$E725),'Hoja de Trabajo para listado'!$A$151:$Z$151,0)),0)+IFERROR(INDEX('Hoja de Trabajo para listado'!$AB$155:$BA$1048576,MATCH($A725,'Hoja de Trabajo para listado'!$AB$155:$AB$1048576,0),MATCH((CUADRO!N$5&amp;$E725),'Hoja de Trabajo para listado'!$AB$151:$BA$151,0)),0)+IFERROR(INDEX('Hoja de Trabajo para listado'!$BC$155:$CB$1048576,MATCH($A725,'Hoja de Trabajo para listado'!$BC$155:$BC$1048576,0),MATCH((CUADRO!N$5&amp;$E725),'Hoja de Trabajo para listado'!$BC$151:$CB$151,0)),0)+IFERROR(INDEX('Hoja de Trabajo para listado'!$DE$153:$DG$274,MATCH($A725,'Hoja de Trabajo para listado'!$DE$153:$DE$1048576,0),MATCH((CUADRO!N$5&amp;$E725),'Hoja de Trabajo para listado'!$DE$151:$DG$151,0)),0)+IFERROR(INDEX('Hoja de Trabajo para listado'!$CD$155:$DC$1048576,MATCH($A725,'Hoja de Trabajo para listado'!$CD$155:$CD$1048576,0),MATCH((CUADRO!N$5&amp;$E725),'Hoja de Trabajo para listado'!$CD$151:$DC$151,0)),0)</f>
        <v>0</v>
      </c>
      <c r="O725" s="243">
        <f ca="1">+IFERROR(INDEX('Hoja de Trabajo para listado'!$A$155:$Z$1048576,MATCH($A725,'Hoja de Trabajo para listado'!$A$155:$A$1048576,0),MATCH((CUADRO!O$5&amp;$E725),'Hoja de Trabajo para listado'!$A$151:$Z$151,0)),0)+IFERROR(INDEX('Hoja de Trabajo para listado'!$AB$155:$BA$1048576,MATCH($A725,'Hoja de Trabajo para listado'!$AB$155:$AB$1048576,0),MATCH((CUADRO!O$5&amp;$E725),'Hoja de Trabajo para listado'!$AB$151:$BA$151,0)),0)+IFERROR(INDEX('Hoja de Trabajo para listado'!$BC$155:$CB$1048576,MATCH($A725,'Hoja de Trabajo para listado'!$BC$155:$BC$1048576,0),MATCH((CUADRO!O$5&amp;$E725),'Hoja de Trabajo para listado'!$BC$151:$CB$151,0)),0)+IFERROR(INDEX('Hoja de Trabajo para listado'!$DE$153:$DG$274,MATCH($A725,'Hoja de Trabajo para listado'!$DE$153:$DE$1048576,0),MATCH((CUADRO!O$5&amp;$E725),'Hoja de Trabajo para listado'!$DE$151:$DG$151,0)),0)+IFERROR(INDEX('Hoja de Trabajo para listado'!$CD$155:$DC$1048576,MATCH($A725,'Hoja de Trabajo para listado'!$CD$155:$CD$1048576,0),MATCH((CUADRO!O$5&amp;$E725),'Hoja de Trabajo para listado'!$CD$151:$DC$151,0)),0)</f>
        <v>0</v>
      </c>
      <c r="P725" s="243">
        <f ca="1">+IFERROR(INDEX('Hoja de Trabajo para listado'!$A$155:$Z$1048576,MATCH($A725,'Hoja de Trabajo para listado'!$A$155:$A$1048576,0),MATCH((CUADRO!P$5&amp;$E725),'Hoja de Trabajo para listado'!$A$151:$Z$151,0)),0)+IFERROR(INDEX('Hoja de Trabajo para listado'!$AB$155:$BA$1048576,MATCH($A725,'Hoja de Trabajo para listado'!$AB$155:$AB$1048576,0),MATCH((CUADRO!P$5&amp;$E725),'Hoja de Trabajo para listado'!$AB$151:$BA$151,0)),0)+IFERROR(INDEX('Hoja de Trabajo para listado'!$BC$155:$CB$1048576,MATCH($A725,'Hoja de Trabajo para listado'!$BC$155:$BC$1048576,0),MATCH((CUADRO!P$5&amp;$E725),'Hoja de Trabajo para listado'!$BC$151:$CB$151,0)),0)+IFERROR(INDEX('Hoja de Trabajo para listado'!$DE$153:$DG$274,MATCH($A725,'Hoja de Trabajo para listado'!$DE$153:$DE$1048576,0),MATCH((CUADRO!P$5&amp;$E725),'Hoja de Trabajo para listado'!$DE$151:$DG$151,0)),0)+IFERROR(INDEX('Hoja de Trabajo para listado'!$CD$155:$DC$1048576,MATCH($A725,'Hoja de Trabajo para listado'!$CD$155:$CD$1048576,0),MATCH((CUADRO!P$5&amp;$E725),'Hoja de Trabajo para listado'!$CD$151:$DC$151,0)),0)</f>
        <v>0</v>
      </c>
      <c r="Q725" s="243">
        <f ca="1">+IFERROR(INDEX('Hoja de Trabajo para listado'!$A$155:$Z$1048576,MATCH($A725,'Hoja de Trabajo para listado'!$A$155:$A$1048576,0),MATCH((CUADRO!Q$5&amp;$E725),'Hoja de Trabajo para listado'!$A$151:$Z$151,0)),0)+IFERROR(INDEX('Hoja de Trabajo para listado'!$AB$155:$BA$1048576,MATCH($A725,'Hoja de Trabajo para listado'!$AB$155:$AB$1048576,0),MATCH((CUADRO!Q$5&amp;$E725),'Hoja de Trabajo para listado'!$AB$151:$BA$151,0)),0)+IFERROR(INDEX('Hoja de Trabajo para listado'!$BC$155:$CB$1048576,MATCH($A725,'Hoja de Trabajo para listado'!$BC$155:$BC$1048576,0),MATCH((CUADRO!Q$5&amp;$E725),'Hoja de Trabajo para listado'!$BC$151:$CB$151,0)),0)+IFERROR(INDEX('Hoja de Trabajo para listado'!$DE$153:$DG$274,MATCH($A725,'Hoja de Trabajo para listado'!$DE$153:$DE$1048576,0),MATCH((CUADRO!Q$5&amp;$E725),'Hoja de Trabajo para listado'!$DE$151:$DG$151,0)),0)+IFERROR(INDEX('Hoja de Trabajo para listado'!$CD$155:$DC$1048576,MATCH($A725,'Hoja de Trabajo para listado'!$CD$155:$CD$1048576,0),MATCH((CUADRO!Q$5&amp;$E725),'Hoja de Trabajo para listado'!$CD$151:$DC$151,0)),0)</f>
        <v>0</v>
      </c>
      <c r="R725" s="243">
        <f t="shared" ca="1" si="25"/>
        <v>0</v>
      </c>
      <c r="S725" s="249">
        <f ca="1">+R724+R725</f>
        <v>0</v>
      </c>
      <c r="T725" s="243">
        <f ca="1">+S725</f>
        <v>0</v>
      </c>
      <c r="U725" s="242">
        <f t="shared" si="26"/>
        <v>2</v>
      </c>
      <c r="V725" s="333" t="str">
        <f>+VLOOKUP(A725,bd_lista!$A$3:$E$590,5,FALSE)</f>
        <v>Gobiernos Autonomos Municipales</v>
      </c>
      <c r="W725" s="384"/>
      <c r="X725" s="242">
        <f>+VLOOKUP(A725,[3]Sheet1!$A$13:$D$744,4,FALSE)</f>
        <v>0</v>
      </c>
      <c r="Y725" s="242" t="e">
        <f>+VLOOKUP(X725,bd_lista!$A$3:$C$590,3,FALSE)</f>
        <v>#N/A</v>
      </c>
      <c r="Z725" s="292"/>
      <c r="AA725" s="293"/>
    </row>
    <row r="726" spans="1:27" customFormat="1" ht="15" hidden="1" customHeight="1">
      <c r="A726" s="32">
        <v>1329</v>
      </c>
      <c r="B726" s="388">
        <f>+A726</f>
        <v>1329</v>
      </c>
      <c r="C726" s="247" t="str">
        <f>+VLOOKUP(A726,bd_lista!$A$3:$C$590,3,FALSE)</f>
        <v>Gobierno Autónomo Municipal de Sicaya</v>
      </c>
      <c r="D726" s="385" t="str">
        <f>+C726</f>
        <v>Gobierno Autónomo Municipal de Sicaya</v>
      </c>
      <c r="E726" s="242" t="s">
        <v>1304</v>
      </c>
      <c r="F726" s="243">
        <f ca="1">+IFERROR(INDEX('Hoja de Trabajo para listado'!$A$155:$Z$1048576,MATCH($A726,'Hoja de Trabajo para listado'!$A$155:$A$1048576,0),MATCH((CUADRO!F$5&amp;$E726),'Hoja de Trabajo para listado'!$A$151:$Z$151,0)),0)+IFERROR(INDEX('Hoja de Trabajo para listado'!$AB$155:$BA$1048576,MATCH($A726,'Hoja de Trabajo para listado'!$AB$155:$AB$1048576,0),MATCH((CUADRO!F$5&amp;$E726),'Hoja de Trabajo para listado'!$AB$151:$BA$151,0)),0)+IFERROR(INDEX('Hoja de Trabajo para listado'!$BC$155:$CB$1048576,MATCH($A726,'Hoja de Trabajo para listado'!$BC$155:$BC$1048576,0),MATCH((CUADRO!F$5&amp;$E726),'Hoja de Trabajo para listado'!$BC$151:$CB$151,0)),0)+IFERROR(INDEX('Hoja de Trabajo para listado'!$DE$153:$DG$274,MATCH($A726,'Hoja de Trabajo para listado'!$DE$153:$DE$1048576,0),MATCH((CUADRO!F$5&amp;$E726),'Hoja de Trabajo para listado'!$DE$151:$DG$151,0)),0)+IFERROR(INDEX('Hoja de Trabajo para listado'!$CD$155:$DC$1048576,MATCH($A726,'Hoja de Trabajo para listado'!$CD$155:$CD$1048576,0),MATCH((CUADRO!F$5&amp;$E726),'Hoja de Trabajo para listado'!$CD$151:$DC$151,0)),0)</f>
        <v>0</v>
      </c>
      <c r="G726" s="243">
        <f ca="1">+IFERROR(INDEX('Hoja de Trabajo para listado'!$A$155:$Z$1048576,MATCH($A726,'Hoja de Trabajo para listado'!$A$155:$A$1048576,0),MATCH((CUADRO!G$5&amp;$E726),'Hoja de Trabajo para listado'!$A$151:$Z$151,0)),0)+IFERROR(INDEX('Hoja de Trabajo para listado'!$AB$155:$BA$1048576,MATCH($A726,'Hoja de Trabajo para listado'!$AB$155:$AB$1048576,0),MATCH((CUADRO!G$5&amp;$E726),'Hoja de Trabajo para listado'!$AB$151:$BA$151,0)),0)+IFERROR(INDEX('Hoja de Trabajo para listado'!$BC$155:$CB$1048576,MATCH($A726,'Hoja de Trabajo para listado'!$BC$155:$BC$1048576,0),MATCH((CUADRO!G$5&amp;$E726),'Hoja de Trabajo para listado'!$BC$151:$CB$151,0)),0)+IFERROR(INDEX('Hoja de Trabajo para listado'!$DE$153:$DG$274,MATCH($A726,'Hoja de Trabajo para listado'!$DE$153:$DE$1048576,0),MATCH((CUADRO!G$5&amp;$E726),'Hoja de Trabajo para listado'!$DE$151:$DG$151,0)),0)+IFERROR(INDEX('Hoja de Trabajo para listado'!$CD$155:$DC$1048576,MATCH($A726,'Hoja de Trabajo para listado'!$CD$155:$CD$1048576,0),MATCH((CUADRO!G$5&amp;$E726),'Hoja de Trabajo para listado'!$CD$151:$DC$151,0)),0)</f>
        <v>0</v>
      </c>
      <c r="H726" s="243">
        <f ca="1">+IFERROR(INDEX('Hoja de Trabajo para listado'!$A$155:$Z$1048576,MATCH($A726,'Hoja de Trabajo para listado'!$A$155:$A$1048576,0),MATCH((CUADRO!H$5&amp;$E726),'Hoja de Trabajo para listado'!$A$151:$Z$151,0)),0)+IFERROR(INDEX('Hoja de Trabajo para listado'!$AB$155:$BA$1048576,MATCH($A726,'Hoja de Trabajo para listado'!$AB$155:$AB$1048576,0),MATCH((CUADRO!H$5&amp;$E726),'Hoja de Trabajo para listado'!$AB$151:$BA$151,0)),0)+IFERROR(INDEX('Hoja de Trabajo para listado'!$BC$155:$CB$1048576,MATCH($A726,'Hoja de Trabajo para listado'!$BC$155:$BC$1048576,0),MATCH((CUADRO!H$5&amp;$E726),'Hoja de Trabajo para listado'!$BC$151:$CB$151,0)),0)+IFERROR(INDEX('Hoja de Trabajo para listado'!$DE$153:$DG$274,MATCH($A726,'Hoja de Trabajo para listado'!$DE$153:$DE$1048576,0),MATCH((CUADRO!H$5&amp;$E726),'Hoja de Trabajo para listado'!$DE$151:$DG$151,0)),0)+IFERROR(INDEX('Hoja de Trabajo para listado'!$CD$155:$DC$1048576,MATCH($A726,'Hoja de Trabajo para listado'!$CD$155:$CD$1048576,0),MATCH((CUADRO!H$5&amp;$E726),'Hoja de Trabajo para listado'!$CD$151:$DC$151,0)),0)</f>
        <v>0</v>
      </c>
      <c r="I726" s="243">
        <f ca="1">+IFERROR(INDEX('Hoja de Trabajo para listado'!$A$155:$Z$1048576,MATCH($A726,'Hoja de Trabajo para listado'!$A$155:$A$1048576,0),MATCH((CUADRO!I$5&amp;$E726),'Hoja de Trabajo para listado'!$A$151:$Z$151,0)),0)+IFERROR(INDEX('Hoja de Trabajo para listado'!$AB$155:$BA$1048576,MATCH($A726,'Hoja de Trabajo para listado'!$AB$155:$AB$1048576,0),MATCH((CUADRO!I$5&amp;$E726),'Hoja de Trabajo para listado'!$AB$151:$BA$151,0)),0)+IFERROR(INDEX('Hoja de Trabajo para listado'!$BC$155:$CB$1048576,MATCH($A726,'Hoja de Trabajo para listado'!$BC$155:$BC$1048576,0),MATCH((CUADRO!I$5&amp;$E726),'Hoja de Trabajo para listado'!$BC$151:$CB$151,0)),0)+IFERROR(INDEX('Hoja de Trabajo para listado'!$DE$153:$DG$274,MATCH($A726,'Hoja de Trabajo para listado'!$DE$153:$DE$1048576,0),MATCH((CUADRO!I$5&amp;$E726),'Hoja de Trabajo para listado'!$DE$151:$DG$151,0)),0)+IFERROR(INDEX('Hoja de Trabajo para listado'!$CD$155:$DC$1048576,MATCH($A726,'Hoja de Trabajo para listado'!$CD$155:$CD$1048576,0),MATCH((CUADRO!I$5&amp;$E726),'Hoja de Trabajo para listado'!$CD$151:$DC$151,0)),0)</f>
        <v>0</v>
      </c>
      <c r="J726" s="243">
        <f ca="1">+IFERROR(INDEX('Hoja de Trabajo para listado'!$A$155:$Z$1048576,MATCH($A726,'Hoja de Trabajo para listado'!$A$155:$A$1048576,0),MATCH((CUADRO!J$5&amp;$E726),'Hoja de Trabajo para listado'!$A$151:$Z$151,0)),0)+IFERROR(INDEX('Hoja de Trabajo para listado'!$AB$155:$BA$1048576,MATCH($A726,'Hoja de Trabajo para listado'!$AB$155:$AB$1048576,0),MATCH((CUADRO!J$5&amp;$E726),'Hoja de Trabajo para listado'!$AB$151:$BA$151,0)),0)+IFERROR(INDEX('Hoja de Trabajo para listado'!$BC$155:$CB$1048576,MATCH($A726,'Hoja de Trabajo para listado'!$BC$155:$BC$1048576,0),MATCH((CUADRO!J$5&amp;$E726),'Hoja de Trabajo para listado'!$BC$151:$CB$151,0)),0)+IFERROR(INDEX('Hoja de Trabajo para listado'!$DE$153:$DG$274,MATCH($A726,'Hoja de Trabajo para listado'!$DE$153:$DE$1048576,0),MATCH((CUADRO!J$5&amp;$E726),'Hoja de Trabajo para listado'!$DE$151:$DG$151,0)),0)+IFERROR(INDEX('Hoja de Trabajo para listado'!$CD$155:$DC$1048576,MATCH($A726,'Hoja de Trabajo para listado'!$CD$155:$CD$1048576,0),MATCH((CUADRO!J$5&amp;$E726),'Hoja de Trabajo para listado'!$CD$151:$DC$151,0)),0)</f>
        <v>0</v>
      </c>
      <c r="K726" s="243">
        <f ca="1">+IFERROR(INDEX('Hoja de Trabajo para listado'!$A$155:$Z$1048576,MATCH($A726,'Hoja de Trabajo para listado'!$A$155:$A$1048576,0),MATCH((CUADRO!K$5&amp;$E726),'Hoja de Trabajo para listado'!$A$151:$Z$151,0)),0)+IFERROR(INDEX('Hoja de Trabajo para listado'!$AB$155:$BA$1048576,MATCH($A726,'Hoja de Trabajo para listado'!$AB$155:$AB$1048576,0),MATCH((CUADRO!K$5&amp;$E726),'Hoja de Trabajo para listado'!$AB$151:$BA$151,0)),0)+IFERROR(INDEX('Hoja de Trabajo para listado'!$BC$155:$CB$1048576,MATCH($A726,'Hoja de Trabajo para listado'!$BC$155:$BC$1048576,0),MATCH((CUADRO!K$5&amp;$E726),'Hoja de Trabajo para listado'!$BC$151:$CB$151,0)),0)+IFERROR(INDEX('Hoja de Trabajo para listado'!$DE$153:$DG$274,MATCH($A726,'Hoja de Trabajo para listado'!$DE$153:$DE$1048576,0),MATCH((CUADRO!K$5&amp;$E726),'Hoja de Trabajo para listado'!$DE$151:$DG$151,0)),0)+IFERROR(INDEX('Hoja de Trabajo para listado'!$CD$155:$DC$1048576,MATCH($A726,'Hoja de Trabajo para listado'!$CD$155:$CD$1048576,0),MATCH((CUADRO!K$5&amp;$E726),'Hoja de Trabajo para listado'!$CD$151:$DC$151,0)),0)</f>
        <v>0</v>
      </c>
      <c r="L726" s="243">
        <f ca="1">+IFERROR(INDEX('Hoja de Trabajo para listado'!$A$155:$Z$1048576,MATCH($A726,'Hoja de Trabajo para listado'!$A$155:$A$1048576,0),MATCH((CUADRO!L$5&amp;$E726),'Hoja de Trabajo para listado'!$A$151:$Z$151,0)),0)+IFERROR(INDEX('Hoja de Trabajo para listado'!$AB$155:$BA$1048576,MATCH($A726,'Hoja de Trabajo para listado'!$AB$155:$AB$1048576,0),MATCH((CUADRO!L$5&amp;$E726),'Hoja de Trabajo para listado'!$AB$151:$BA$151,0)),0)+IFERROR(INDEX('Hoja de Trabajo para listado'!$BC$155:$CB$1048576,MATCH($A726,'Hoja de Trabajo para listado'!$BC$155:$BC$1048576,0),MATCH((CUADRO!L$5&amp;$E726),'Hoja de Trabajo para listado'!$BC$151:$CB$151,0)),0)+IFERROR(INDEX('Hoja de Trabajo para listado'!$DE$153:$DG$274,MATCH($A726,'Hoja de Trabajo para listado'!$DE$153:$DE$1048576,0),MATCH((CUADRO!L$5&amp;$E726),'Hoja de Trabajo para listado'!$DE$151:$DG$151,0)),0)+IFERROR(INDEX('Hoja de Trabajo para listado'!$CD$155:$DC$1048576,MATCH($A726,'Hoja de Trabajo para listado'!$CD$155:$CD$1048576,0),MATCH((CUADRO!L$5&amp;$E726),'Hoja de Trabajo para listado'!$CD$151:$DC$151,0)),0)</f>
        <v>0</v>
      </c>
      <c r="M726" s="243">
        <f ca="1">+IFERROR(INDEX('Hoja de Trabajo para listado'!$A$155:$Z$1048576,MATCH($A726,'Hoja de Trabajo para listado'!$A$155:$A$1048576,0),MATCH((CUADRO!M$5&amp;$E726),'Hoja de Trabajo para listado'!$A$151:$Z$151,0)),0)+IFERROR(INDEX('Hoja de Trabajo para listado'!$AB$155:$BA$1048576,MATCH($A726,'Hoja de Trabajo para listado'!$AB$155:$AB$1048576,0),MATCH((CUADRO!M$5&amp;$E726),'Hoja de Trabajo para listado'!$AB$151:$BA$151,0)),0)+IFERROR(INDEX('Hoja de Trabajo para listado'!$BC$155:$CB$1048576,MATCH($A726,'Hoja de Trabajo para listado'!$BC$155:$BC$1048576,0),MATCH((CUADRO!M$5&amp;$E726),'Hoja de Trabajo para listado'!$BC$151:$CB$151,0)),0)+IFERROR(INDEX('Hoja de Trabajo para listado'!$DE$153:$DG$274,MATCH($A726,'Hoja de Trabajo para listado'!$DE$153:$DE$1048576,0),MATCH((CUADRO!M$5&amp;$E726),'Hoja de Trabajo para listado'!$DE$151:$DG$151,0)),0)+IFERROR(INDEX('Hoja de Trabajo para listado'!$CD$155:$DC$1048576,MATCH($A726,'Hoja de Trabajo para listado'!$CD$155:$CD$1048576,0),MATCH((CUADRO!M$5&amp;$E726),'Hoja de Trabajo para listado'!$CD$151:$DC$151,0)),0)</f>
        <v>0</v>
      </c>
      <c r="N726" s="243">
        <f ca="1">+IFERROR(INDEX('Hoja de Trabajo para listado'!$A$155:$Z$1048576,MATCH($A726,'Hoja de Trabajo para listado'!$A$155:$A$1048576,0),MATCH((CUADRO!N$5&amp;$E726),'Hoja de Trabajo para listado'!$A$151:$Z$151,0)),0)+IFERROR(INDEX('Hoja de Trabajo para listado'!$AB$155:$BA$1048576,MATCH($A726,'Hoja de Trabajo para listado'!$AB$155:$AB$1048576,0),MATCH((CUADRO!N$5&amp;$E726),'Hoja de Trabajo para listado'!$AB$151:$BA$151,0)),0)+IFERROR(INDEX('Hoja de Trabajo para listado'!$BC$155:$CB$1048576,MATCH($A726,'Hoja de Trabajo para listado'!$BC$155:$BC$1048576,0),MATCH((CUADRO!N$5&amp;$E726),'Hoja de Trabajo para listado'!$BC$151:$CB$151,0)),0)+IFERROR(INDEX('Hoja de Trabajo para listado'!$DE$153:$DG$274,MATCH($A726,'Hoja de Trabajo para listado'!$DE$153:$DE$1048576,0),MATCH((CUADRO!N$5&amp;$E726),'Hoja de Trabajo para listado'!$DE$151:$DG$151,0)),0)+IFERROR(INDEX('Hoja de Trabajo para listado'!$CD$155:$DC$1048576,MATCH($A726,'Hoja de Trabajo para listado'!$CD$155:$CD$1048576,0),MATCH((CUADRO!N$5&amp;$E726),'Hoja de Trabajo para listado'!$CD$151:$DC$151,0)),0)</f>
        <v>0</v>
      </c>
      <c r="O726" s="243">
        <f ca="1">+IFERROR(INDEX('Hoja de Trabajo para listado'!$A$155:$Z$1048576,MATCH($A726,'Hoja de Trabajo para listado'!$A$155:$A$1048576,0),MATCH((CUADRO!O$5&amp;$E726),'Hoja de Trabajo para listado'!$A$151:$Z$151,0)),0)+IFERROR(INDEX('Hoja de Trabajo para listado'!$AB$155:$BA$1048576,MATCH($A726,'Hoja de Trabajo para listado'!$AB$155:$AB$1048576,0),MATCH((CUADRO!O$5&amp;$E726),'Hoja de Trabajo para listado'!$AB$151:$BA$151,0)),0)+IFERROR(INDEX('Hoja de Trabajo para listado'!$BC$155:$CB$1048576,MATCH($A726,'Hoja de Trabajo para listado'!$BC$155:$BC$1048576,0),MATCH((CUADRO!O$5&amp;$E726),'Hoja de Trabajo para listado'!$BC$151:$CB$151,0)),0)+IFERROR(INDEX('Hoja de Trabajo para listado'!$DE$153:$DG$274,MATCH($A726,'Hoja de Trabajo para listado'!$DE$153:$DE$1048576,0),MATCH((CUADRO!O$5&amp;$E726),'Hoja de Trabajo para listado'!$DE$151:$DG$151,0)),0)+IFERROR(INDEX('Hoja de Trabajo para listado'!$CD$155:$DC$1048576,MATCH($A726,'Hoja de Trabajo para listado'!$CD$155:$CD$1048576,0),MATCH((CUADRO!O$5&amp;$E726),'Hoja de Trabajo para listado'!$CD$151:$DC$151,0)),0)</f>
        <v>0</v>
      </c>
      <c r="P726" s="243">
        <f ca="1">+IFERROR(INDEX('Hoja de Trabajo para listado'!$A$155:$Z$1048576,MATCH($A726,'Hoja de Trabajo para listado'!$A$155:$A$1048576,0),MATCH((CUADRO!P$5&amp;$E726),'Hoja de Trabajo para listado'!$A$151:$Z$151,0)),0)+IFERROR(INDEX('Hoja de Trabajo para listado'!$AB$155:$BA$1048576,MATCH($A726,'Hoja de Trabajo para listado'!$AB$155:$AB$1048576,0),MATCH((CUADRO!P$5&amp;$E726),'Hoja de Trabajo para listado'!$AB$151:$BA$151,0)),0)+IFERROR(INDEX('Hoja de Trabajo para listado'!$BC$155:$CB$1048576,MATCH($A726,'Hoja de Trabajo para listado'!$BC$155:$BC$1048576,0),MATCH((CUADRO!P$5&amp;$E726),'Hoja de Trabajo para listado'!$BC$151:$CB$151,0)),0)+IFERROR(INDEX('Hoja de Trabajo para listado'!$DE$153:$DG$274,MATCH($A726,'Hoja de Trabajo para listado'!$DE$153:$DE$1048576,0),MATCH((CUADRO!P$5&amp;$E726),'Hoja de Trabajo para listado'!$DE$151:$DG$151,0)),0)+IFERROR(INDEX('Hoja de Trabajo para listado'!$CD$155:$DC$1048576,MATCH($A726,'Hoja de Trabajo para listado'!$CD$155:$CD$1048576,0),MATCH((CUADRO!P$5&amp;$E726),'Hoja de Trabajo para listado'!$CD$151:$DC$151,0)),0)</f>
        <v>0</v>
      </c>
      <c r="Q726" s="243">
        <f ca="1">+IFERROR(INDEX('Hoja de Trabajo para listado'!$A$155:$Z$1048576,MATCH($A726,'Hoja de Trabajo para listado'!$A$155:$A$1048576,0),MATCH((CUADRO!Q$5&amp;$E726),'Hoja de Trabajo para listado'!$A$151:$Z$151,0)),0)+IFERROR(INDEX('Hoja de Trabajo para listado'!$AB$155:$BA$1048576,MATCH($A726,'Hoja de Trabajo para listado'!$AB$155:$AB$1048576,0),MATCH((CUADRO!Q$5&amp;$E726),'Hoja de Trabajo para listado'!$AB$151:$BA$151,0)),0)+IFERROR(INDEX('Hoja de Trabajo para listado'!$BC$155:$CB$1048576,MATCH($A726,'Hoja de Trabajo para listado'!$BC$155:$BC$1048576,0),MATCH((CUADRO!Q$5&amp;$E726),'Hoja de Trabajo para listado'!$BC$151:$CB$151,0)),0)+IFERROR(INDEX('Hoja de Trabajo para listado'!$DE$153:$DG$274,MATCH($A726,'Hoja de Trabajo para listado'!$DE$153:$DE$1048576,0),MATCH((CUADRO!Q$5&amp;$E726),'Hoja de Trabajo para listado'!$DE$151:$DG$151,0)),0)+IFERROR(INDEX('Hoja de Trabajo para listado'!$CD$155:$DC$1048576,MATCH($A726,'Hoja de Trabajo para listado'!$CD$155:$CD$1048576,0),MATCH((CUADRO!Q$5&amp;$E726),'Hoja de Trabajo para listado'!$CD$151:$DC$151,0)),0)</f>
        <v>0</v>
      </c>
      <c r="R726" s="243">
        <f t="shared" ca="1" si="25"/>
        <v>0</v>
      </c>
      <c r="S726" s="249"/>
      <c r="T726" s="243">
        <f ca="1">+T727</f>
        <v>0</v>
      </c>
      <c r="U726" s="242">
        <f t="shared" si="26"/>
        <v>1</v>
      </c>
      <c r="V726" s="333" t="str">
        <f>+VLOOKUP(A726,bd_lista!$A$3:$E$590,5,FALSE)</f>
        <v>Gobiernos Autonomos Municipales</v>
      </c>
      <c r="W726" s="383" t="str">
        <f>+V726</f>
        <v>Gobiernos Autonomos Municipales</v>
      </c>
      <c r="X726" s="242">
        <f>+VLOOKUP(A726,[3]Sheet1!$A$13:$D$744,4,FALSE)</f>
        <v>0</v>
      </c>
      <c r="Y726" s="242" t="e">
        <f>+VLOOKUP(X726,bd_lista!$A$3:$C$590,3,FALSE)</f>
        <v>#N/A</v>
      </c>
      <c r="Z726" s="294">
        <f>+X726</f>
        <v>0</v>
      </c>
      <c r="AA726" s="295" t="e">
        <f>+Y726</f>
        <v>#N/A</v>
      </c>
    </row>
    <row r="727" spans="1:27" customFormat="1" ht="15" hidden="1" customHeight="1">
      <c r="A727" s="32">
        <v>1329</v>
      </c>
      <c r="B727" s="389"/>
      <c r="C727" s="247" t="str">
        <f>+VLOOKUP(A727,bd_lista!$A$3:$C$590,3,FALSE)</f>
        <v>Gobierno Autónomo Municipal de Sicaya</v>
      </c>
      <c r="D727" s="386"/>
      <c r="E727" s="244" t="s">
        <v>1305</v>
      </c>
      <c r="F727" s="243">
        <f ca="1">+IFERROR(INDEX('Hoja de Trabajo para listado'!$A$155:$Z$1048576,MATCH($A727,'Hoja de Trabajo para listado'!$A$155:$A$1048576,0),MATCH((CUADRO!F$5&amp;$E727),'Hoja de Trabajo para listado'!$A$151:$Z$151,0)),0)+IFERROR(INDEX('Hoja de Trabajo para listado'!$AB$155:$BA$1048576,MATCH($A727,'Hoja de Trabajo para listado'!$AB$155:$AB$1048576,0),MATCH((CUADRO!F$5&amp;$E727),'Hoja de Trabajo para listado'!$AB$151:$BA$151,0)),0)+IFERROR(INDEX('Hoja de Trabajo para listado'!$BC$155:$CB$1048576,MATCH($A727,'Hoja de Trabajo para listado'!$BC$155:$BC$1048576,0),MATCH((CUADRO!F$5&amp;$E727),'Hoja de Trabajo para listado'!$BC$151:$CB$151,0)),0)+IFERROR(INDEX('Hoja de Trabajo para listado'!$DE$153:$DG$274,MATCH($A727,'Hoja de Trabajo para listado'!$DE$153:$DE$1048576,0),MATCH((CUADRO!F$5&amp;$E727),'Hoja de Trabajo para listado'!$DE$151:$DG$151,0)),0)+IFERROR(INDEX('Hoja de Trabajo para listado'!$CD$155:$DC$1048576,MATCH($A727,'Hoja de Trabajo para listado'!$CD$155:$CD$1048576,0),MATCH((CUADRO!F$5&amp;$E727),'Hoja de Trabajo para listado'!$CD$151:$DC$151,0)),0)</f>
        <v>0</v>
      </c>
      <c r="G727" s="243">
        <f ca="1">+IFERROR(INDEX('Hoja de Trabajo para listado'!$A$155:$Z$1048576,MATCH($A727,'Hoja de Trabajo para listado'!$A$155:$A$1048576,0),MATCH((CUADRO!G$5&amp;$E727),'Hoja de Trabajo para listado'!$A$151:$Z$151,0)),0)+IFERROR(INDEX('Hoja de Trabajo para listado'!$AB$155:$BA$1048576,MATCH($A727,'Hoja de Trabajo para listado'!$AB$155:$AB$1048576,0),MATCH((CUADRO!G$5&amp;$E727),'Hoja de Trabajo para listado'!$AB$151:$BA$151,0)),0)+IFERROR(INDEX('Hoja de Trabajo para listado'!$BC$155:$CB$1048576,MATCH($A727,'Hoja de Trabajo para listado'!$BC$155:$BC$1048576,0),MATCH((CUADRO!G$5&amp;$E727),'Hoja de Trabajo para listado'!$BC$151:$CB$151,0)),0)+IFERROR(INDEX('Hoja de Trabajo para listado'!$DE$153:$DG$274,MATCH($A727,'Hoja de Trabajo para listado'!$DE$153:$DE$1048576,0),MATCH((CUADRO!G$5&amp;$E727),'Hoja de Trabajo para listado'!$DE$151:$DG$151,0)),0)+IFERROR(INDEX('Hoja de Trabajo para listado'!$CD$155:$DC$1048576,MATCH($A727,'Hoja de Trabajo para listado'!$CD$155:$CD$1048576,0),MATCH((CUADRO!G$5&amp;$E727),'Hoja de Trabajo para listado'!$CD$151:$DC$151,0)),0)</f>
        <v>0</v>
      </c>
      <c r="H727" s="243">
        <f ca="1">+IFERROR(INDEX('Hoja de Trabajo para listado'!$A$155:$Z$1048576,MATCH($A727,'Hoja de Trabajo para listado'!$A$155:$A$1048576,0),MATCH((CUADRO!H$5&amp;$E727),'Hoja de Trabajo para listado'!$A$151:$Z$151,0)),0)+IFERROR(INDEX('Hoja de Trabajo para listado'!$AB$155:$BA$1048576,MATCH($A727,'Hoja de Trabajo para listado'!$AB$155:$AB$1048576,0),MATCH((CUADRO!H$5&amp;$E727),'Hoja de Trabajo para listado'!$AB$151:$BA$151,0)),0)+IFERROR(INDEX('Hoja de Trabajo para listado'!$BC$155:$CB$1048576,MATCH($A727,'Hoja de Trabajo para listado'!$BC$155:$BC$1048576,0),MATCH((CUADRO!H$5&amp;$E727),'Hoja de Trabajo para listado'!$BC$151:$CB$151,0)),0)+IFERROR(INDEX('Hoja de Trabajo para listado'!$DE$153:$DG$274,MATCH($A727,'Hoja de Trabajo para listado'!$DE$153:$DE$1048576,0),MATCH((CUADRO!H$5&amp;$E727),'Hoja de Trabajo para listado'!$DE$151:$DG$151,0)),0)+IFERROR(INDEX('Hoja de Trabajo para listado'!$CD$155:$DC$1048576,MATCH($A727,'Hoja de Trabajo para listado'!$CD$155:$CD$1048576,0),MATCH((CUADRO!H$5&amp;$E727),'Hoja de Trabajo para listado'!$CD$151:$DC$151,0)),0)</f>
        <v>0</v>
      </c>
      <c r="I727" s="243">
        <f ca="1">+IFERROR(INDEX('Hoja de Trabajo para listado'!$A$155:$Z$1048576,MATCH($A727,'Hoja de Trabajo para listado'!$A$155:$A$1048576,0),MATCH((CUADRO!I$5&amp;$E727),'Hoja de Trabajo para listado'!$A$151:$Z$151,0)),0)+IFERROR(INDEX('Hoja de Trabajo para listado'!$AB$155:$BA$1048576,MATCH($A727,'Hoja de Trabajo para listado'!$AB$155:$AB$1048576,0),MATCH((CUADRO!I$5&amp;$E727),'Hoja de Trabajo para listado'!$AB$151:$BA$151,0)),0)+IFERROR(INDEX('Hoja de Trabajo para listado'!$BC$155:$CB$1048576,MATCH($A727,'Hoja de Trabajo para listado'!$BC$155:$BC$1048576,0),MATCH((CUADRO!I$5&amp;$E727),'Hoja de Trabajo para listado'!$BC$151:$CB$151,0)),0)+IFERROR(INDEX('Hoja de Trabajo para listado'!$DE$153:$DG$274,MATCH($A727,'Hoja de Trabajo para listado'!$DE$153:$DE$1048576,0),MATCH((CUADRO!I$5&amp;$E727),'Hoja de Trabajo para listado'!$DE$151:$DG$151,0)),0)+IFERROR(INDEX('Hoja de Trabajo para listado'!$CD$155:$DC$1048576,MATCH($A727,'Hoja de Trabajo para listado'!$CD$155:$CD$1048576,0),MATCH((CUADRO!I$5&amp;$E727),'Hoja de Trabajo para listado'!$CD$151:$DC$151,0)),0)</f>
        <v>0</v>
      </c>
      <c r="J727" s="243">
        <f ca="1">+IFERROR(INDEX('Hoja de Trabajo para listado'!$A$155:$Z$1048576,MATCH($A727,'Hoja de Trabajo para listado'!$A$155:$A$1048576,0),MATCH((CUADRO!J$5&amp;$E727),'Hoja de Trabajo para listado'!$A$151:$Z$151,0)),0)+IFERROR(INDEX('Hoja de Trabajo para listado'!$AB$155:$BA$1048576,MATCH($A727,'Hoja de Trabajo para listado'!$AB$155:$AB$1048576,0),MATCH((CUADRO!J$5&amp;$E727),'Hoja de Trabajo para listado'!$AB$151:$BA$151,0)),0)+IFERROR(INDEX('Hoja de Trabajo para listado'!$BC$155:$CB$1048576,MATCH($A727,'Hoja de Trabajo para listado'!$BC$155:$BC$1048576,0),MATCH((CUADRO!J$5&amp;$E727),'Hoja de Trabajo para listado'!$BC$151:$CB$151,0)),0)+IFERROR(INDEX('Hoja de Trabajo para listado'!$DE$153:$DG$274,MATCH($A727,'Hoja de Trabajo para listado'!$DE$153:$DE$1048576,0),MATCH((CUADRO!J$5&amp;$E727),'Hoja de Trabajo para listado'!$DE$151:$DG$151,0)),0)+IFERROR(INDEX('Hoja de Trabajo para listado'!$CD$155:$DC$1048576,MATCH($A727,'Hoja de Trabajo para listado'!$CD$155:$CD$1048576,0),MATCH((CUADRO!J$5&amp;$E727),'Hoja de Trabajo para listado'!$CD$151:$DC$151,0)),0)</f>
        <v>0</v>
      </c>
      <c r="K727" s="243">
        <f ca="1">+IFERROR(INDEX('Hoja de Trabajo para listado'!$A$155:$Z$1048576,MATCH($A727,'Hoja de Trabajo para listado'!$A$155:$A$1048576,0),MATCH((CUADRO!K$5&amp;$E727),'Hoja de Trabajo para listado'!$A$151:$Z$151,0)),0)+IFERROR(INDEX('Hoja de Trabajo para listado'!$AB$155:$BA$1048576,MATCH($A727,'Hoja de Trabajo para listado'!$AB$155:$AB$1048576,0),MATCH((CUADRO!K$5&amp;$E727),'Hoja de Trabajo para listado'!$AB$151:$BA$151,0)),0)+IFERROR(INDEX('Hoja de Trabajo para listado'!$BC$155:$CB$1048576,MATCH($A727,'Hoja de Trabajo para listado'!$BC$155:$BC$1048576,0),MATCH((CUADRO!K$5&amp;$E727),'Hoja de Trabajo para listado'!$BC$151:$CB$151,0)),0)+IFERROR(INDEX('Hoja de Trabajo para listado'!$DE$153:$DG$274,MATCH($A727,'Hoja de Trabajo para listado'!$DE$153:$DE$1048576,0),MATCH((CUADRO!K$5&amp;$E727),'Hoja de Trabajo para listado'!$DE$151:$DG$151,0)),0)+IFERROR(INDEX('Hoja de Trabajo para listado'!$CD$155:$DC$1048576,MATCH($A727,'Hoja de Trabajo para listado'!$CD$155:$CD$1048576,0),MATCH((CUADRO!K$5&amp;$E727),'Hoja de Trabajo para listado'!$CD$151:$DC$151,0)),0)</f>
        <v>0</v>
      </c>
      <c r="L727" s="243">
        <f ca="1">+IFERROR(INDEX('Hoja de Trabajo para listado'!$A$155:$Z$1048576,MATCH($A727,'Hoja de Trabajo para listado'!$A$155:$A$1048576,0),MATCH((CUADRO!L$5&amp;$E727),'Hoja de Trabajo para listado'!$A$151:$Z$151,0)),0)+IFERROR(INDEX('Hoja de Trabajo para listado'!$AB$155:$BA$1048576,MATCH($A727,'Hoja de Trabajo para listado'!$AB$155:$AB$1048576,0),MATCH((CUADRO!L$5&amp;$E727),'Hoja de Trabajo para listado'!$AB$151:$BA$151,0)),0)+IFERROR(INDEX('Hoja de Trabajo para listado'!$BC$155:$CB$1048576,MATCH($A727,'Hoja de Trabajo para listado'!$BC$155:$BC$1048576,0),MATCH((CUADRO!L$5&amp;$E727),'Hoja de Trabajo para listado'!$BC$151:$CB$151,0)),0)+IFERROR(INDEX('Hoja de Trabajo para listado'!$DE$153:$DG$274,MATCH($A727,'Hoja de Trabajo para listado'!$DE$153:$DE$1048576,0),MATCH((CUADRO!L$5&amp;$E727),'Hoja de Trabajo para listado'!$DE$151:$DG$151,0)),0)+IFERROR(INDEX('Hoja de Trabajo para listado'!$CD$155:$DC$1048576,MATCH($A727,'Hoja de Trabajo para listado'!$CD$155:$CD$1048576,0),MATCH((CUADRO!L$5&amp;$E727),'Hoja de Trabajo para listado'!$CD$151:$DC$151,0)),0)</f>
        <v>0</v>
      </c>
      <c r="M727" s="243">
        <f ca="1">+IFERROR(INDEX('Hoja de Trabajo para listado'!$A$155:$Z$1048576,MATCH($A727,'Hoja de Trabajo para listado'!$A$155:$A$1048576,0),MATCH((CUADRO!M$5&amp;$E727),'Hoja de Trabajo para listado'!$A$151:$Z$151,0)),0)+IFERROR(INDEX('Hoja de Trabajo para listado'!$AB$155:$BA$1048576,MATCH($A727,'Hoja de Trabajo para listado'!$AB$155:$AB$1048576,0),MATCH((CUADRO!M$5&amp;$E727),'Hoja de Trabajo para listado'!$AB$151:$BA$151,0)),0)+IFERROR(INDEX('Hoja de Trabajo para listado'!$BC$155:$CB$1048576,MATCH($A727,'Hoja de Trabajo para listado'!$BC$155:$BC$1048576,0),MATCH((CUADRO!M$5&amp;$E727),'Hoja de Trabajo para listado'!$BC$151:$CB$151,0)),0)+IFERROR(INDEX('Hoja de Trabajo para listado'!$DE$153:$DG$274,MATCH($A727,'Hoja de Trabajo para listado'!$DE$153:$DE$1048576,0),MATCH((CUADRO!M$5&amp;$E727),'Hoja de Trabajo para listado'!$DE$151:$DG$151,0)),0)+IFERROR(INDEX('Hoja de Trabajo para listado'!$CD$155:$DC$1048576,MATCH($A727,'Hoja de Trabajo para listado'!$CD$155:$CD$1048576,0),MATCH((CUADRO!M$5&amp;$E727),'Hoja de Trabajo para listado'!$CD$151:$DC$151,0)),0)</f>
        <v>0</v>
      </c>
      <c r="N727" s="243">
        <f ca="1">+IFERROR(INDEX('Hoja de Trabajo para listado'!$A$155:$Z$1048576,MATCH($A727,'Hoja de Trabajo para listado'!$A$155:$A$1048576,0),MATCH((CUADRO!N$5&amp;$E727),'Hoja de Trabajo para listado'!$A$151:$Z$151,0)),0)+IFERROR(INDEX('Hoja de Trabajo para listado'!$AB$155:$BA$1048576,MATCH($A727,'Hoja de Trabajo para listado'!$AB$155:$AB$1048576,0),MATCH((CUADRO!N$5&amp;$E727),'Hoja de Trabajo para listado'!$AB$151:$BA$151,0)),0)+IFERROR(INDEX('Hoja de Trabajo para listado'!$BC$155:$CB$1048576,MATCH($A727,'Hoja de Trabajo para listado'!$BC$155:$BC$1048576,0),MATCH((CUADRO!N$5&amp;$E727),'Hoja de Trabajo para listado'!$BC$151:$CB$151,0)),0)+IFERROR(INDEX('Hoja de Trabajo para listado'!$DE$153:$DG$274,MATCH($A727,'Hoja de Trabajo para listado'!$DE$153:$DE$1048576,0),MATCH((CUADRO!N$5&amp;$E727),'Hoja de Trabajo para listado'!$DE$151:$DG$151,0)),0)+IFERROR(INDEX('Hoja de Trabajo para listado'!$CD$155:$DC$1048576,MATCH($A727,'Hoja de Trabajo para listado'!$CD$155:$CD$1048576,0),MATCH((CUADRO!N$5&amp;$E727),'Hoja de Trabajo para listado'!$CD$151:$DC$151,0)),0)</f>
        <v>0</v>
      </c>
      <c r="O727" s="243">
        <f ca="1">+IFERROR(INDEX('Hoja de Trabajo para listado'!$A$155:$Z$1048576,MATCH($A727,'Hoja de Trabajo para listado'!$A$155:$A$1048576,0),MATCH((CUADRO!O$5&amp;$E727),'Hoja de Trabajo para listado'!$A$151:$Z$151,0)),0)+IFERROR(INDEX('Hoja de Trabajo para listado'!$AB$155:$BA$1048576,MATCH($A727,'Hoja de Trabajo para listado'!$AB$155:$AB$1048576,0),MATCH((CUADRO!O$5&amp;$E727),'Hoja de Trabajo para listado'!$AB$151:$BA$151,0)),0)+IFERROR(INDEX('Hoja de Trabajo para listado'!$BC$155:$CB$1048576,MATCH($A727,'Hoja de Trabajo para listado'!$BC$155:$BC$1048576,0),MATCH((CUADRO!O$5&amp;$E727),'Hoja de Trabajo para listado'!$BC$151:$CB$151,0)),0)+IFERROR(INDEX('Hoja de Trabajo para listado'!$DE$153:$DG$274,MATCH($A727,'Hoja de Trabajo para listado'!$DE$153:$DE$1048576,0),MATCH((CUADRO!O$5&amp;$E727),'Hoja de Trabajo para listado'!$DE$151:$DG$151,0)),0)+IFERROR(INDEX('Hoja de Trabajo para listado'!$CD$155:$DC$1048576,MATCH($A727,'Hoja de Trabajo para listado'!$CD$155:$CD$1048576,0),MATCH((CUADRO!O$5&amp;$E727),'Hoja de Trabajo para listado'!$CD$151:$DC$151,0)),0)</f>
        <v>0</v>
      </c>
      <c r="P727" s="243">
        <f ca="1">+IFERROR(INDEX('Hoja de Trabajo para listado'!$A$155:$Z$1048576,MATCH($A727,'Hoja de Trabajo para listado'!$A$155:$A$1048576,0),MATCH((CUADRO!P$5&amp;$E727),'Hoja de Trabajo para listado'!$A$151:$Z$151,0)),0)+IFERROR(INDEX('Hoja de Trabajo para listado'!$AB$155:$BA$1048576,MATCH($A727,'Hoja de Trabajo para listado'!$AB$155:$AB$1048576,0),MATCH((CUADRO!P$5&amp;$E727),'Hoja de Trabajo para listado'!$AB$151:$BA$151,0)),0)+IFERROR(INDEX('Hoja de Trabajo para listado'!$BC$155:$CB$1048576,MATCH($A727,'Hoja de Trabajo para listado'!$BC$155:$BC$1048576,0),MATCH((CUADRO!P$5&amp;$E727),'Hoja de Trabajo para listado'!$BC$151:$CB$151,0)),0)+IFERROR(INDEX('Hoja de Trabajo para listado'!$DE$153:$DG$274,MATCH($A727,'Hoja de Trabajo para listado'!$DE$153:$DE$1048576,0),MATCH((CUADRO!P$5&amp;$E727),'Hoja de Trabajo para listado'!$DE$151:$DG$151,0)),0)+IFERROR(INDEX('Hoja de Trabajo para listado'!$CD$155:$DC$1048576,MATCH($A727,'Hoja de Trabajo para listado'!$CD$155:$CD$1048576,0),MATCH((CUADRO!P$5&amp;$E727),'Hoja de Trabajo para listado'!$CD$151:$DC$151,0)),0)</f>
        <v>0</v>
      </c>
      <c r="Q727" s="243">
        <f ca="1">+IFERROR(INDEX('Hoja de Trabajo para listado'!$A$155:$Z$1048576,MATCH($A727,'Hoja de Trabajo para listado'!$A$155:$A$1048576,0),MATCH((CUADRO!Q$5&amp;$E727),'Hoja de Trabajo para listado'!$A$151:$Z$151,0)),0)+IFERROR(INDEX('Hoja de Trabajo para listado'!$AB$155:$BA$1048576,MATCH($A727,'Hoja de Trabajo para listado'!$AB$155:$AB$1048576,0),MATCH((CUADRO!Q$5&amp;$E727),'Hoja de Trabajo para listado'!$AB$151:$BA$151,0)),0)+IFERROR(INDEX('Hoja de Trabajo para listado'!$BC$155:$CB$1048576,MATCH($A727,'Hoja de Trabajo para listado'!$BC$155:$BC$1048576,0),MATCH((CUADRO!Q$5&amp;$E727),'Hoja de Trabajo para listado'!$BC$151:$CB$151,0)),0)+IFERROR(INDEX('Hoja de Trabajo para listado'!$DE$153:$DG$274,MATCH($A727,'Hoja de Trabajo para listado'!$DE$153:$DE$1048576,0),MATCH((CUADRO!Q$5&amp;$E727),'Hoja de Trabajo para listado'!$DE$151:$DG$151,0)),0)+IFERROR(INDEX('Hoja de Trabajo para listado'!$CD$155:$DC$1048576,MATCH($A727,'Hoja de Trabajo para listado'!$CD$155:$CD$1048576,0),MATCH((CUADRO!Q$5&amp;$E727),'Hoja de Trabajo para listado'!$CD$151:$DC$151,0)),0)</f>
        <v>0</v>
      </c>
      <c r="R727" s="243">
        <f t="shared" ca="1" si="25"/>
        <v>0</v>
      </c>
      <c r="S727" s="249">
        <f ca="1">+R726+R727</f>
        <v>0</v>
      </c>
      <c r="T727" s="243">
        <f ca="1">+S727</f>
        <v>0</v>
      </c>
      <c r="U727" s="242">
        <f t="shared" si="26"/>
        <v>2</v>
      </c>
      <c r="V727" s="333" t="str">
        <f>+VLOOKUP(A727,bd_lista!$A$3:$E$590,5,FALSE)</f>
        <v>Gobiernos Autonomos Municipales</v>
      </c>
      <c r="W727" s="384"/>
      <c r="X727" s="242">
        <f>+VLOOKUP(A727,[3]Sheet1!$A$13:$D$744,4,FALSE)</f>
        <v>0</v>
      </c>
      <c r="Y727" s="242" t="e">
        <f>+VLOOKUP(X727,bd_lista!$A$3:$C$590,3,FALSE)</f>
        <v>#N/A</v>
      </c>
      <c r="Z727" s="292"/>
      <c r="AA727" s="293"/>
    </row>
    <row r="728" spans="1:27" customFormat="1" ht="15" hidden="1" customHeight="1">
      <c r="A728" s="32">
        <v>1330</v>
      </c>
      <c r="B728" s="388">
        <f>+A728</f>
        <v>1330</v>
      </c>
      <c r="C728" s="247" t="str">
        <f>+VLOOKUP(A728,bd_lista!$A$3:$C$590,3,FALSE)</f>
        <v>Gobierno Autónomo Municipal de Tapacari</v>
      </c>
      <c r="D728" s="385" t="str">
        <f>+C728</f>
        <v>Gobierno Autónomo Municipal de Tapacari</v>
      </c>
      <c r="E728" s="242" t="s">
        <v>1304</v>
      </c>
      <c r="F728" s="243">
        <f ca="1">+IFERROR(INDEX('Hoja de Trabajo para listado'!$A$155:$Z$1048576,MATCH($A728,'Hoja de Trabajo para listado'!$A$155:$A$1048576,0),MATCH((CUADRO!F$5&amp;$E728),'Hoja de Trabajo para listado'!$A$151:$Z$151,0)),0)+IFERROR(INDEX('Hoja de Trabajo para listado'!$AB$155:$BA$1048576,MATCH($A728,'Hoja de Trabajo para listado'!$AB$155:$AB$1048576,0),MATCH((CUADRO!F$5&amp;$E728),'Hoja de Trabajo para listado'!$AB$151:$BA$151,0)),0)+IFERROR(INDEX('Hoja de Trabajo para listado'!$BC$155:$CB$1048576,MATCH($A728,'Hoja de Trabajo para listado'!$BC$155:$BC$1048576,0),MATCH((CUADRO!F$5&amp;$E728),'Hoja de Trabajo para listado'!$BC$151:$CB$151,0)),0)+IFERROR(INDEX('Hoja de Trabajo para listado'!$DE$153:$DG$274,MATCH($A728,'Hoja de Trabajo para listado'!$DE$153:$DE$1048576,0),MATCH((CUADRO!F$5&amp;$E728),'Hoja de Trabajo para listado'!$DE$151:$DG$151,0)),0)+IFERROR(INDEX('Hoja de Trabajo para listado'!$CD$155:$DC$1048576,MATCH($A728,'Hoja de Trabajo para listado'!$CD$155:$CD$1048576,0),MATCH((CUADRO!F$5&amp;$E728),'Hoja de Trabajo para listado'!$CD$151:$DC$151,0)),0)</f>
        <v>0</v>
      </c>
      <c r="G728" s="243">
        <f ca="1">+IFERROR(INDEX('Hoja de Trabajo para listado'!$A$155:$Z$1048576,MATCH($A728,'Hoja de Trabajo para listado'!$A$155:$A$1048576,0),MATCH((CUADRO!G$5&amp;$E728),'Hoja de Trabajo para listado'!$A$151:$Z$151,0)),0)+IFERROR(INDEX('Hoja de Trabajo para listado'!$AB$155:$BA$1048576,MATCH($A728,'Hoja de Trabajo para listado'!$AB$155:$AB$1048576,0),MATCH((CUADRO!G$5&amp;$E728),'Hoja de Trabajo para listado'!$AB$151:$BA$151,0)),0)+IFERROR(INDEX('Hoja de Trabajo para listado'!$BC$155:$CB$1048576,MATCH($A728,'Hoja de Trabajo para listado'!$BC$155:$BC$1048576,0),MATCH((CUADRO!G$5&amp;$E728),'Hoja de Trabajo para listado'!$BC$151:$CB$151,0)),0)+IFERROR(INDEX('Hoja de Trabajo para listado'!$DE$153:$DG$274,MATCH($A728,'Hoja de Trabajo para listado'!$DE$153:$DE$1048576,0),MATCH((CUADRO!G$5&amp;$E728),'Hoja de Trabajo para listado'!$DE$151:$DG$151,0)),0)+IFERROR(INDEX('Hoja de Trabajo para listado'!$CD$155:$DC$1048576,MATCH($A728,'Hoja de Trabajo para listado'!$CD$155:$CD$1048576,0),MATCH((CUADRO!G$5&amp;$E728),'Hoja de Trabajo para listado'!$CD$151:$DC$151,0)),0)</f>
        <v>0</v>
      </c>
      <c r="H728" s="243">
        <f ca="1">+IFERROR(INDEX('Hoja de Trabajo para listado'!$A$155:$Z$1048576,MATCH($A728,'Hoja de Trabajo para listado'!$A$155:$A$1048576,0),MATCH((CUADRO!H$5&amp;$E728),'Hoja de Trabajo para listado'!$A$151:$Z$151,0)),0)+IFERROR(INDEX('Hoja de Trabajo para listado'!$AB$155:$BA$1048576,MATCH($A728,'Hoja de Trabajo para listado'!$AB$155:$AB$1048576,0),MATCH((CUADRO!H$5&amp;$E728),'Hoja de Trabajo para listado'!$AB$151:$BA$151,0)),0)+IFERROR(INDEX('Hoja de Trabajo para listado'!$BC$155:$CB$1048576,MATCH($A728,'Hoja de Trabajo para listado'!$BC$155:$BC$1048576,0),MATCH((CUADRO!H$5&amp;$E728),'Hoja de Trabajo para listado'!$BC$151:$CB$151,0)),0)+IFERROR(INDEX('Hoja de Trabajo para listado'!$DE$153:$DG$274,MATCH($A728,'Hoja de Trabajo para listado'!$DE$153:$DE$1048576,0),MATCH((CUADRO!H$5&amp;$E728),'Hoja de Trabajo para listado'!$DE$151:$DG$151,0)),0)+IFERROR(INDEX('Hoja de Trabajo para listado'!$CD$155:$DC$1048576,MATCH($A728,'Hoja de Trabajo para listado'!$CD$155:$CD$1048576,0),MATCH((CUADRO!H$5&amp;$E728),'Hoja de Trabajo para listado'!$CD$151:$DC$151,0)),0)</f>
        <v>0</v>
      </c>
      <c r="I728" s="243">
        <f ca="1">+IFERROR(INDEX('Hoja de Trabajo para listado'!$A$155:$Z$1048576,MATCH($A728,'Hoja de Trabajo para listado'!$A$155:$A$1048576,0),MATCH((CUADRO!I$5&amp;$E728),'Hoja de Trabajo para listado'!$A$151:$Z$151,0)),0)+IFERROR(INDEX('Hoja de Trabajo para listado'!$AB$155:$BA$1048576,MATCH($A728,'Hoja de Trabajo para listado'!$AB$155:$AB$1048576,0),MATCH((CUADRO!I$5&amp;$E728),'Hoja de Trabajo para listado'!$AB$151:$BA$151,0)),0)+IFERROR(INDEX('Hoja de Trabajo para listado'!$BC$155:$CB$1048576,MATCH($A728,'Hoja de Trabajo para listado'!$BC$155:$BC$1048576,0),MATCH((CUADRO!I$5&amp;$E728),'Hoja de Trabajo para listado'!$BC$151:$CB$151,0)),0)+IFERROR(INDEX('Hoja de Trabajo para listado'!$DE$153:$DG$274,MATCH($A728,'Hoja de Trabajo para listado'!$DE$153:$DE$1048576,0),MATCH((CUADRO!I$5&amp;$E728),'Hoja de Trabajo para listado'!$DE$151:$DG$151,0)),0)+IFERROR(INDEX('Hoja de Trabajo para listado'!$CD$155:$DC$1048576,MATCH($A728,'Hoja de Trabajo para listado'!$CD$155:$CD$1048576,0),MATCH((CUADRO!I$5&amp;$E728),'Hoja de Trabajo para listado'!$CD$151:$DC$151,0)),0)</f>
        <v>0</v>
      </c>
      <c r="J728" s="243">
        <f ca="1">+IFERROR(INDEX('Hoja de Trabajo para listado'!$A$155:$Z$1048576,MATCH($A728,'Hoja de Trabajo para listado'!$A$155:$A$1048576,0),MATCH((CUADRO!J$5&amp;$E728),'Hoja de Trabajo para listado'!$A$151:$Z$151,0)),0)+IFERROR(INDEX('Hoja de Trabajo para listado'!$AB$155:$BA$1048576,MATCH($A728,'Hoja de Trabajo para listado'!$AB$155:$AB$1048576,0),MATCH((CUADRO!J$5&amp;$E728),'Hoja de Trabajo para listado'!$AB$151:$BA$151,0)),0)+IFERROR(INDEX('Hoja de Trabajo para listado'!$BC$155:$CB$1048576,MATCH($A728,'Hoja de Trabajo para listado'!$BC$155:$BC$1048576,0),MATCH((CUADRO!J$5&amp;$E728),'Hoja de Trabajo para listado'!$BC$151:$CB$151,0)),0)+IFERROR(INDEX('Hoja de Trabajo para listado'!$DE$153:$DG$274,MATCH($A728,'Hoja de Trabajo para listado'!$DE$153:$DE$1048576,0),MATCH((CUADRO!J$5&amp;$E728),'Hoja de Trabajo para listado'!$DE$151:$DG$151,0)),0)+IFERROR(INDEX('Hoja de Trabajo para listado'!$CD$155:$DC$1048576,MATCH($A728,'Hoja de Trabajo para listado'!$CD$155:$CD$1048576,0),MATCH((CUADRO!J$5&amp;$E728),'Hoja de Trabajo para listado'!$CD$151:$DC$151,0)),0)</f>
        <v>0</v>
      </c>
      <c r="K728" s="243">
        <f ca="1">+IFERROR(INDEX('Hoja de Trabajo para listado'!$A$155:$Z$1048576,MATCH($A728,'Hoja de Trabajo para listado'!$A$155:$A$1048576,0),MATCH((CUADRO!K$5&amp;$E728),'Hoja de Trabajo para listado'!$A$151:$Z$151,0)),0)+IFERROR(INDEX('Hoja de Trabajo para listado'!$AB$155:$BA$1048576,MATCH($A728,'Hoja de Trabajo para listado'!$AB$155:$AB$1048576,0),MATCH((CUADRO!K$5&amp;$E728),'Hoja de Trabajo para listado'!$AB$151:$BA$151,0)),0)+IFERROR(INDEX('Hoja de Trabajo para listado'!$BC$155:$CB$1048576,MATCH($A728,'Hoja de Trabajo para listado'!$BC$155:$BC$1048576,0),MATCH((CUADRO!K$5&amp;$E728),'Hoja de Trabajo para listado'!$BC$151:$CB$151,0)),0)+IFERROR(INDEX('Hoja de Trabajo para listado'!$DE$153:$DG$274,MATCH($A728,'Hoja de Trabajo para listado'!$DE$153:$DE$1048576,0),MATCH((CUADRO!K$5&amp;$E728),'Hoja de Trabajo para listado'!$DE$151:$DG$151,0)),0)+IFERROR(INDEX('Hoja de Trabajo para listado'!$CD$155:$DC$1048576,MATCH($A728,'Hoja de Trabajo para listado'!$CD$155:$CD$1048576,0),MATCH((CUADRO!K$5&amp;$E728),'Hoja de Trabajo para listado'!$CD$151:$DC$151,0)),0)</f>
        <v>0</v>
      </c>
      <c r="L728" s="243">
        <f ca="1">+IFERROR(INDEX('Hoja de Trabajo para listado'!$A$155:$Z$1048576,MATCH($A728,'Hoja de Trabajo para listado'!$A$155:$A$1048576,0),MATCH((CUADRO!L$5&amp;$E728),'Hoja de Trabajo para listado'!$A$151:$Z$151,0)),0)+IFERROR(INDEX('Hoja de Trabajo para listado'!$AB$155:$BA$1048576,MATCH($A728,'Hoja de Trabajo para listado'!$AB$155:$AB$1048576,0),MATCH((CUADRO!L$5&amp;$E728),'Hoja de Trabajo para listado'!$AB$151:$BA$151,0)),0)+IFERROR(INDEX('Hoja de Trabajo para listado'!$BC$155:$CB$1048576,MATCH($A728,'Hoja de Trabajo para listado'!$BC$155:$BC$1048576,0),MATCH((CUADRO!L$5&amp;$E728),'Hoja de Trabajo para listado'!$BC$151:$CB$151,0)),0)+IFERROR(INDEX('Hoja de Trabajo para listado'!$DE$153:$DG$274,MATCH($A728,'Hoja de Trabajo para listado'!$DE$153:$DE$1048576,0),MATCH((CUADRO!L$5&amp;$E728),'Hoja de Trabajo para listado'!$DE$151:$DG$151,0)),0)+IFERROR(INDEX('Hoja de Trabajo para listado'!$CD$155:$DC$1048576,MATCH($A728,'Hoja de Trabajo para listado'!$CD$155:$CD$1048576,0),MATCH((CUADRO!L$5&amp;$E728),'Hoja de Trabajo para listado'!$CD$151:$DC$151,0)),0)</f>
        <v>0</v>
      </c>
      <c r="M728" s="243">
        <f ca="1">+IFERROR(INDEX('Hoja de Trabajo para listado'!$A$155:$Z$1048576,MATCH($A728,'Hoja de Trabajo para listado'!$A$155:$A$1048576,0),MATCH((CUADRO!M$5&amp;$E728),'Hoja de Trabajo para listado'!$A$151:$Z$151,0)),0)+IFERROR(INDEX('Hoja de Trabajo para listado'!$AB$155:$BA$1048576,MATCH($A728,'Hoja de Trabajo para listado'!$AB$155:$AB$1048576,0),MATCH((CUADRO!M$5&amp;$E728),'Hoja de Trabajo para listado'!$AB$151:$BA$151,0)),0)+IFERROR(INDEX('Hoja de Trabajo para listado'!$BC$155:$CB$1048576,MATCH($A728,'Hoja de Trabajo para listado'!$BC$155:$BC$1048576,0),MATCH((CUADRO!M$5&amp;$E728),'Hoja de Trabajo para listado'!$BC$151:$CB$151,0)),0)+IFERROR(INDEX('Hoja de Trabajo para listado'!$DE$153:$DG$274,MATCH($A728,'Hoja de Trabajo para listado'!$DE$153:$DE$1048576,0),MATCH((CUADRO!M$5&amp;$E728),'Hoja de Trabajo para listado'!$DE$151:$DG$151,0)),0)+IFERROR(INDEX('Hoja de Trabajo para listado'!$CD$155:$DC$1048576,MATCH($A728,'Hoja de Trabajo para listado'!$CD$155:$CD$1048576,0),MATCH((CUADRO!M$5&amp;$E728),'Hoja de Trabajo para listado'!$CD$151:$DC$151,0)),0)</f>
        <v>0</v>
      </c>
      <c r="N728" s="243">
        <f ca="1">+IFERROR(INDEX('Hoja de Trabajo para listado'!$A$155:$Z$1048576,MATCH($A728,'Hoja de Trabajo para listado'!$A$155:$A$1048576,0),MATCH((CUADRO!N$5&amp;$E728),'Hoja de Trabajo para listado'!$A$151:$Z$151,0)),0)+IFERROR(INDEX('Hoja de Trabajo para listado'!$AB$155:$BA$1048576,MATCH($A728,'Hoja de Trabajo para listado'!$AB$155:$AB$1048576,0),MATCH((CUADRO!N$5&amp;$E728),'Hoja de Trabajo para listado'!$AB$151:$BA$151,0)),0)+IFERROR(INDEX('Hoja de Trabajo para listado'!$BC$155:$CB$1048576,MATCH($A728,'Hoja de Trabajo para listado'!$BC$155:$BC$1048576,0),MATCH((CUADRO!N$5&amp;$E728),'Hoja de Trabajo para listado'!$BC$151:$CB$151,0)),0)+IFERROR(INDEX('Hoja de Trabajo para listado'!$DE$153:$DG$274,MATCH($A728,'Hoja de Trabajo para listado'!$DE$153:$DE$1048576,0),MATCH((CUADRO!N$5&amp;$E728),'Hoja de Trabajo para listado'!$DE$151:$DG$151,0)),0)+IFERROR(INDEX('Hoja de Trabajo para listado'!$CD$155:$DC$1048576,MATCH($A728,'Hoja de Trabajo para listado'!$CD$155:$CD$1048576,0),MATCH((CUADRO!N$5&amp;$E728),'Hoja de Trabajo para listado'!$CD$151:$DC$151,0)),0)</f>
        <v>0</v>
      </c>
      <c r="O728" s="243">
        <f ca="1">+IFERROR(INDEX('Hoja de Trabajo para listado'!$A$155:$Z$1048576,MATCH($A728,'Hoja de Trabajo para listado'!$A$155:$A$1048576,0),MATCH((CUADRO!O$5&amp;$E728),'Hoja de Trabajo para listado'!$A$151:$Z$151,0)),0)+IFERROR(INDEX('Hoja de Trabajo para listado'!$AB$155:$BA$1048576,MATCH($A728,'Hoja de Trabajo para listado'!$AB$155:$AB$1048576,0),MATCH((CUADRO!O$5&amp;$E728),'Hoja de Trabajo para listado'!$AB$151:$BA$151,0)),0)+IFERROR(INDEX('Hoja de Trabajo para listado'!$BC$155:$CB$1048576,MATCH($A728,'Hoja de Trabajo para listado'!$BC$155:$BC$1048576,0),MATCH((CUADRO!O$5&amp;$E728),'Hoja de Trabajo para listado'!$BC$151:$CB$151,0)),0)+IFERROR(INDEX('Hoja de Trabajo para listado'!$DE$153:$DG$274,MATCH($A728,'Hoja de Trabajo para listado'!$DE$153:$DE$1048576,0),MATCH((CUADRO!O$5&amp;$E728),'Hoja de Trabajo para listado'!$DE$151:$DG$151,0)),0)+IFERROR(INDEX('Hoja de Trabajo para listado'!$CD$155:$DC$1048576,MATCH($A728,'Hoja de Trabajo para listado'!$CD$155:$CD$1048576,0),MATCH((CUADRO!O$5&amp;$E728),'Hoja de Trabajo para listado'!$CD$151:$DC$151,0)),0)</f>
        <v>0</v>
      </c>
      <c r="P728" s="243">
        <f ca="1">+IFERROR(INDEX('Hoja de Trabajo para listado'!$A$155:$Z$1048576,MATCH($A728,'Hoja de Trabajo para listado'!$A$155:$A$1048576,0),MATCH((CUADRO!P$5&amp;$E728),'Hoja de Trabajo para listado'!$A$151:$Z$151,0)),0)+IFERROR(INDEX('Hoja de Trabajo para listado'!$AB$155:$BA$1048576,MATCH($A728,'Hoja de Trabajo para listado'!$AB$155:$AB$1048576,0),MATCH((CUADRO!P$5&amp;$E728),'Hoja de Trabajo para listado'!$AB$151:$BA$151,0)),0)+IFERROR(INDEX('Hoja de Trabajo para listado'!$BC$155:$CB$1048576,MATCH($A728,'Hoja de Trabajo para listado'!$BC$155:$BC$1048576,0),MATCH((CUADRO!P$5&amp;$E728),'Hoja de Trabajo para listado'!$BC$151:$CB$151,0)),0)+IFERROR(INDEX('Hoja de Trabajo para listado'!$DE$153:$DG$274,MATCH($A728,'Hoja de Trabajo para listado'!$DE$153:$DE$1048576,0),MATCH((CUADRO!P$5&amp;$E728),'Hoja de Trabajo para listado'!$DE$151:$DG$151,0)),0)+IFERROR(INDEX('Hoja de Trabajo para listado'!$CD$155:$DC$1048576,MATCH($A728,'Hoja de Trabajo para listado'!$CD$155:$CD$1048576,0),MATCH((CUADRO!P$5&amp;$E728),'Hoja de Trabajo para listado'!$CD$151:$DC$151,0)),0)</f>
        <v>0</v>
      </c>
      <c r="Q728" s="243">
        <f ca="1">+IFERROR(INDEX('Hoja de Trabajo para listado'!$A$155:$Z$1048576,MATCH($A728,'Hoja de Trabajo para listado'!$A$155:$A$1048576,0),MATCH((CUADRO!Q$5&amp;$E728),'Hoja de Trabajo para listado'!$A$151:$Z$151,0)),0)+IFERROR(INDEX('Hoja de Trabajo para listado'!$AB$155:$BA$1048576,MATCH($A728,'Hoja de Trabajo para listado'!$AB$155:$AB$1048576,0),MATCH((CUADRO!Q$5&amp;$E728),'Hoja de Trabajo para listado'!$AB$151:$BA$151,0)),0)+IFERROR(INDEX('Hoja de Trabajo para listado'!$BC$155:$CB$1048576,MATCH($A728,'Hoja de Trabajo para listado'!$BC$155:$BC$1048576,0),MATCH((CUADRO!Q$5&amp;$E728),'Hoja de Trabajo para listado'!$BC$151:$CB$151,0)),0)+IFERROR(INDEX('Hoja de Trabajo para listado'!$DE$153:$DG$274,MATCH($A728,'Hoja de Trabajo para listado'!$DE$153:$DE$1048576,0),MATCH((CUADRO!Q$5&amp;$E728),'Hoja de Trabajo para listado'!$DE$151:$DG$151,0)),0)+IFERROR(INDEX('Hoja de Trabajo para listado'!$CD$155:$DC$1048576,MATCH($A728,'Hoja de Trabajo para listado'!$CD$155:$CD$1048576,0),MATCH((CUADRO!Q$5&amp;$E728),'Hoja de Trabajo para listado'!$CD$151:$DC$151,0)),0)</f>
        <v>0</v>
      </c>
      <c r="R728" s="243">
        <f t="shared" ca="1" si="25"/>
        <v>0</v>
      </c>
      <c r="S728" s="249"/>
      <c r="T728" s="243">
        <f ca="1">+T729</f>
        <v>0</v>
      </c>
      <c r="U728" s="242">
        <f t="shared" si="26"/>
        <v>1</v>
      </c>
      <c r="V728" s="333" t="str">
        <f>+VLOOKUP(A728,bd_lista!$A$3:$E$590,5,FALSE)</f>
        <v>Gobiernos Autonomos Municipales</v>
      </c>
      <c r="W728" s="383" t="str">
        <f>+V728</f>
        <v>Gobiernos Autonomos Municipales</v>
      </c>
      <c r="X728" s="242">
        <f>+VLOOKUP(A728,[3]Sheet1!$A$13:$D$744,4,FALSE)</f>
        <v>0</v>
      </c>
      <c r="Y728" s="242" t="e">
        <f>+VLOOKUP(X728,bd_lista!$A$3:$C$590,3,FALSE)</f>
        <v>#N/A</v>
      </c>
      <c r="Z728" s="294">
        <f>+X728</f>
        <v>0</v>
      </c>
      <c r="AA728" s="295" t="e">
        <f>+Y728</f>
        <v>#N/A</v>
      </c>
    </row>
    <row r="729" spans="1:27" customFormat="1" ht="15" hidden="1" customHeight="1">
      <c r="A729" s="32">
        <v>1330</v>
      </c>
      <c r="B729" s="389"/>
      <c r="C729" s="247" t="str">
        <f>+VLOOKUP(A729,bd_lista!$A$3:$C$590,3,FALSE)</f>
        <v>Gobierno Autónomo Municipal de Tapacari</v>
      </c>
      <c r="D729" s="386"/>
      <c r="E729" s="244" t="s">
        <v>1305</v>
      </c>
      <c r="F729" s="243">
        <f ca="1">+IFERROR(INDEX('Hoja de Trabajo para listado'!$A$155:$Z$1048576,MATCH($A729,'Hoja de Trabajo para listado'!$A$155:$A$1048576,0),MATCH((CUADRO!F$5&amp;$E729),'Hoja de Trabajo para listado'!$A$151:$Z$151,0)),0)+IFERROR(INDEX('Hoja de Trabajo para listado'!$AB$155:$BA$1048576,MATCH($A729,'Hoja de Trabajo para listado'!$AB$155:$AB$1048576,0),MATCH((CUADRO!F$5&amp;$E729),'Hoja de Trabajo para listado'!$AB$151:$BA$151,0)),0)+IFERROR(INDEX('Hoja de Trabajo para listado'!$BC$155:$CB$1048576,MATCH($A729,'Hoja de Trabajo para listado'!$BC$155:$BC$1048576,0),MATCH((CUADRO!F$5&amp;$E729),'Hoja de Trabajo para listado'!$BC$151:$CB$151,0)),0)+IFERROR(INDEX('Hoja de Trabajo para listado'!$DE$153:$DG$274,MATCH($A729,'Hoja de Trabajo para listado'!$DE$153:$DE$1048576,0),MATCH((CUADRO!F$5&amp;$E729),'Hoja de Trabajo para listado'!$DE$151:$DG$151,0)),0)+IFERROR(INDEX('Hoja de Trabajo para listado'!$CD$155:$DC$1048576,MATCH($A729,'Hoja de Trabajo para listado'!$CD$155:$CD$1048576,0),MATCH((CUADRO!F$5&amp;$E729),'Hoja de Trabajo para listado'!$CD$151:$DC$151,0)),0)</f>
        <v>0</v>
      </c>
      <c r="G729" s="243">
        <f ca="1">+IFERROR(INDEX('Hoja de Trabajo para listado'!$A$155:$Z$1048576,MATCH($A729,'Hoja de Trabajo para listado'!$A$155:$A$1048576,0),MATCH((CUADRO!G$5&amp;$E729),'Hoja de Trabajo para listado'!$A$151:$Z$151,0)),0)+IFERROR(INDEX('Hoja de Trabajo para listado'!$AB$155:$BA$1048576,MATCH($A729,'Hoja de Trabajo para listado'!$AB$155:$AB$1048576,0),MATCH((CUADRO!G$5&amp;$E729),'Hoja de Trabajo para listado'!$AB$151:$BA$151,0)),0)+IFERROR(INDEX('Hoja de Trabajo para listado'!$BC$155:$CB$1048576,MATCH($A729,'Hoja de Trabajo para listado'!$BC$155:$BC$1048576,0),MATCH((CUADRO!G$5&amp;$E729),'Hoja de Trabajo para listado'!$BC$151:$CB$151,0)),0)+IFERROR(INDEX('Hoja de Trabajo para listado'!$DE$153:$DG$274,MATCH($A729,'Hoja de Trabajo para listado'!$DE$153:$DE$1048576,0),MATCH((CUADRO!G$5&amp;$E729),'Hoja de Trabajo para listado'!$DE$151:$DG$151,0)),0)+IFERROR(INDEX('Hoja de Trabajo para listado'!$CD$155:$DC$1048576,MATCH($A729,'Hoja de Trabajo para listado'!$CD$155:$CD$1048576,0),MATCH((CUADRO!G$5&amp;$E729),'Hoja de Trabajo para listado'!$CD$151:$DC$151,0)),0)</f>
        <v>0</v>
      </c>
      <c r="H729" s="243">
        <f ca="1">+IFERROR(INDEX('Hoja de Trabajo para listado'!$A$155:$Z$1048576,MATCH($A729,'Hoja de Trabajo para listado'!$A$155:$A$1048576,0),MATCH((CUADRO!H$5&amp;$E729),'Hoja de Trabajo para listado'!$A$151:$Z$151,0)),0)+IFERROR(INDEX('Hoja de Trabajo para listado'!$AB$155:$BA$1048576,MATCH($A729,'Hoja de Trabajo para listado'!$AB$155:$AB$1048576,0),MATCH((CUADRO!H$5&amp;$E729),'Hoja de Trabajo para listado'!$AB$151:$BA$151,0)),0)+IFERROR(INDEX('Hoja de Trabajo para listado'!$BC$155:$CB$1048576,MATCH($A729,'Hoja de Trabajo para listado'!$BC$155:$BC$1048576,0),MATCH((CUADRO!H$5&amp;$E729),'Hoja de Trabajo para listado'!$BC$151:$CB$151,0)),0)+IFERROR(INDEX('Hoja de Trabajo para listado'!$DE$153:$DG$274,MATCH($A729,'Hoja de Trabajo para listado'!$DE$153:$DE$1048576,0),MATCH((CUADRO!H$5&amp;$E729),'Hoja de Trabajo para listado'!$DE$151:$DG$151,0)),0)+IFERROR(INDEX('Hoja de Trabajo para listado'!$CD$155:$DC$1048576,MATCH($A729,'Hoja de Trabajo para listado'!$CD$155:$CD$1048576,0),MATCH((CUADRO!H$5&amp;$E729),'Hoja de Trabajo para listado'!$CD$151:$DC$151,0)),0)</f>
        <v>0</v>
      </c>
      <c r="I729" s="243">
        <f ca="1">+IFERROR(INDEX('Hoja de Trabajo para listado'!$A$155:$Z$1048576,MATCH($A729,'Hoja de Trabajo para listado'!$A$155:$A$1048576,0),MATCH((CUADRO!I$5&amp;$E729),'Hoja de Trabajo para listado'!$A$151:$Z$151,0)),0)+IFERROR(INDEX('Hoja de Trabajo para listado'!$AB$155:$BA$1048576,MATCH($A729,'Hoja de Trabajo para listado'!$AB$155:$AB$1048576,0),MATCH((CUADRO!I$5&amp;$E729),'Hoja de Trabajo para listado'!$AB$151:$BA$151,0)),0)+IFERROR(INDEX('Hoja de Trabajo para listado'!$BC$155:$CB$1048576,MATCH($A729,'Hoja de Trabajo para listado'!$BC$155:$BC$1048576,0),MATCH((CUADRO!I$5&amp;$E729),'Hoja de Trabajo para listado'!$BC$151:$CB$151,0)),0)+IFERROR(INDEX('Hoja de Trabajo para listado'!$DE$153:$DG$274,MATCH($A729,'Hoja de Trabajo para listado'!$DE$153:$DE$1048576,0),MATCH((CUADRO!I$5&amp;$E729),'Hoja de Trabajo para listado'!$DE$151:$DG$151,0)),0)+IFERROR(INDEX('Hoja de Trabajo para listado'!$CD$155:$DC$1048576,MATCH($A729,'Hoja de Trabajo para listado'!$CD$155:$CD$1048576,0),MATCH((CUADRO!I$5&amp;$E729),'Hoja de Trabajo para listado'!$CD$151:$DC$151,0)),0)</f>
        <v>0</v>
      </c>
      <c r="J729" s="243">
        <f ca="1">+IFERROR(INDEX('Hoja de Trabajo para listado'!$A$155:$Z$1048576,MATCH($A729,'Hoja de Trabajo para listado'!$A$155:$A$1048576,0),MATCH((CUADRO!J$5&amp;$E729),'Hoja de Trabajo para listado'!$A$151:$Z$151,0)),0)+IFERROR(INDEX('Hoja de Trabajo para listado'!$AB$155:$BA$1048576,MATCH($A729,'Hoja de Trabajo para listado'!$AB$155:$AB$1048576,0),MATCH((CUADRO!J$5&amp;$E729),'Hoja de Trabajo para listado'!$AB$151:$BA$151,0)),0)+IFERROR(INDEX('Hoja de Trabajo para listado'!$BC$155:$CB$1048576,MATCH($A729,'Hoja de Trabajo para listado'!$BC$155:$BC$1048576,0),MATCH((CUADRO!J$5&amp;$E729),'Hoja de Trabajo para listado'!$BC$151:$CB$151,0)),0)+IFERROR(INDEX('Hoja de Trabajo para listado'!$DE$153:$DG$274,MATCH($A729,'Hoja de Trabajo para listado'!$DE$153:$DE$1048576,0),MATCH((CUADRO!J$5&amp;$E729),'Hoja de Trabajo para listado'!$DE$151:$DG$151,0)),0)+IFERROR(INDEX('Hoja de Trabajo para listado'!$CD$155:$DC$1048576,MATCH($A729,'Hoja de Trabajo para listado'!$CD$155:$CD$1048576,0),MATCH((CUADRO!J$5&amp;$E729),'Hoja de Trabajo para listado'!$CD$151:$DC$151,0)),0)</f>
        <v>0</v>
      </c>
      <c r="K729" s="243">
        <f ca="1">+IFERROR(INDEX('Hoja de Trabajo para listado'!$A$155:$Z$1048576,MATCH($A729,'Hoja de Trabajo para listado'!$A$155:$A$1048576,0),MATCH((CUADRO!K$5&amp;$E729),'Hoja de Trabajo para listado'!$A$151:$Z$151,0)),0)+IFERROR(INDEX('Hoja de Trabajo para listado'!$AB$155:$BA$1048576,MATCH($A729,'Hoja de Trabajo para listado'!$AB$155:$AB$1048576,0),MATCH((CUADRO!K$5&amp;$E729),'Hoja de Trabajo para listado'!$AB$151:$BA$151,0)),0)+IFERROR(INDEX('Hoja de Trabajo para listado'!$BC$155:$CB$1048576,MATCH($A729,'Hoja de Trabajo para listado'!$BC$155:$BC$1048576,0),MATCH((CUADRO!K$5&amp;$E729),'Hoja de Trabajo para listado'!$BC$151:$CB$151,0)),0)+IFERROR(INDEX('Hoja de Trabajo para listado'!$DE$153:$DG$274,MATCH($A729,'Hoja de Trabajo para listado'!$DE$153:$DE$1048576,0),MATCH((CUADRO!K$5&amp;$E729),'Hoja de Trabajo para listado'!$DE$151:$DG$151,0)),0)+IFERROR(INDEX('Hoja de Trabajo para listado'!$CD$155:$DC$1048576,MATCH($A729,'Hoja de Trabajo para listado'!$CD$155:$CD$1048576,0),MATCH((CUADRO!K$5&amp;$E729),'Hoja de Trabajo para listado'!$CD$151:$DC$151,0)),0)</f>
        <v>0</v>
      </c>
      <c r="L729" s="243">
        <f ca="1">+IFERROR(INDEX('Hoja de Trabajo para listado'!$A$155:$Z$1048576,MATCH($A729,'Hoja de Trabajo para listado'!$A$155:$A$1048576,0),MATCH((CUADRO!L$5&amp;$E729),'Hoja de Trabajo para listado'!$A$151:$Z$151,0)),0)+IFERROR(INDEX('Hoja de Trabajo para listado'!$AB$155:$BA$1048576,MATCH($A729,'Hoja de Trabajo para listado'!$AB$155:$AB$1048576,0),MATCH((CUADRO!L$5&amp;$E729),'Hoja de Trabajo para listado'!$AB$151:$BA$151,0)),0)+IFERROR(INDEX('Hoja de Trabajo para listado'!$BC$155:$CB$1048576,MATCH($A729,'Hoja de Trabajo para listado'!$BC$155:$BC$1048576,0),MATCH((CUADRO!L$5&amp;$E729),'Hoja de Trabajo para listado'!$BC$151:$CB$151,0)),0)+IFERROR(INDEX('Hoja de Trabajo para listado'!$DE$153:$DG$274,MATCH($A729,'Hoja de Trabajo para listado'!$DE$153:$DE$1048576,0),MATCH((CUADRO!L$5&amp;$E729),'Hoja de Trabajo para listado'!$DE$151:$DG$151,0)),0)+IFERROR(INDEX('Hoja de Trabajo para listado'!$CD$155:$DC$1048576,MATCH($A729,'Hoja de Trabajo para listado'!$CD$155:$CD$1048576,0),MATCH((CUADRO!L$5&amp;$E729),'Hoja de Trabajo para listado'!$CD$151:$DC$151,0)),0)</f>
        <v>0</v>
      </c>
      <c r="M729" s="243">
        <f ca="1">+IFERROR(INDEX('Hoja de Trabajo para listado'!$A$155:$Z$1048576,MATCH($A729,'Hoja de Trabajo para listado'!$A$155:$A$1048576,0),MATCH((CUADRO!M$5&amp;$E729),'Hoja de Trabajo para listado'!$A$151:$Z$151,0)),0)+IFERROR(INDEX('Hoja de Trabajo para listado'!$AB$155:$BA$1048576,MATCH($A729,'Hoja de Trabajo para listado'!$AB$155:$AB$1048576,0),MATCH((CUADRO!M$5&amp;$E729),'Hoja de Trabajo para listado'!$AB$151:$BA$151,0)),0)+IFERROR(INDEX('Hoja de Trabajo para listado'!$BC$155:$CB$1048576,MATCH($A729,'Hoja de Trabajo para listado'!$BC$155:$BC$1048576,0),MATCH((CUADRO!M$5&amp;$E729),'Hoja de Trabajo para listado'!$BC$151:$CB$151,0)),0)+IFERROR(INDEX('Hoja de Trabajo para listado'!$DE$153:$DG$274,MATCH($A729,'Hoja de Trabajo para listado'!$DE$153:$DE$1048576,0),MATCH((CUADRO!M$5&amp;$E729),'Hoja de Trabajo para listado'!$DE$151:$DG$151,0)),0)+IFERROR(INDEX('Hoja de Trabajo para listado'!$CD$155:$DC$1048576,MATCH($A729,'Hoja de Trabajo para listado'!$CD$155:$CD$1048576,0),MATCH((CUADRO!M$5&amp;$E729),'Hoja de Trabajo para listado'!$CD$151:$DC$151,0)),0)</f>
        <v>0</v>
      </c>
      <c r="N729" s="243">
        <f ca="1">+IFERROR(INDEX('Hoja de Trabajo para listado'!$A$155:$Z$1048576,MATCH($A729,'Hoja de Trabajo para listado'!$A$155:$A$1048576,0),MATCH((CUADRO!N$5&amp;$E729),'Hoja de Trabajo para listado'!$A$151:$Z$151,0)),0)+IFERROR(INDEX('Hoja de Trabajo para listado'!$AB$155:$BA$1048576,MATCH($A729,'Hoja de Trabajo para listado'!$AB$155:$AB$1048576,0),MATCH((CUADRO!N$5&amp;$E729),'Hoja de Trabajo para listado'!$AB$151:$BA$151,0)),0)+IFERROR(INDEX('Hoja de Trabajo para listado'!$BC$155:$CB$1048576,MATCH($A729,'Hoja de Trabajo para listado'!$BC$155:$BC$1048576,0),MATCH((CUADRO!N$5&amp;$E729),'Hoja de Trabajo para listado'!$BC$151:$CB$151,0)),0)+IFERROR(INDEX('Hoja de Trabajo para listado'!$DE$153:$DG$274,MATCH($A729,'Hoja de Trabajo para listado'!$DE$153:$DE$1048576,0),MATCH((CUADRO!N$5&amp;$E729),'Hoja de Trabajo para listado'!$DE$151:$DG$151,0)),0)+IFERROR(INDEX('Hoja de Trabajo para listado'!$CD$155:$DC$1048576,MATCH($A729,'Hoja de Trabajo para listado'!$CD$155:$CD$1048576,0),MATCH((CUADRO!N$5&amp;$E729),'Hoja de Trabajo para listado'!$CD$151:$DC$151,0)),0)</f>
        <v>0</v>
      </c>
      <c r="O729" s="243">
        <f ca="1">+IFERROR(INDEX('Hoja de Trabajo para listado'!$A$155:$Z$1048576,MATCH($A729,'Hoja de Trabajo para listado'!$A$155:$A$1048576,0),MATCH((CUADRO!O$5&amp;$E729),'Hoja de Trabajo para listado'!$A$151:$Z$151,0)),0)+IFERROR(INDEX('Hoja de Trabajo para listado'!$AB$155:$BA$1048576,MATCH($A729,'Hoja de Trabajo para listado'!$AB$155:$AB$1048576,0),MATCH((CUADRO!O$5&amp;$E729),'Hoja de Trabajo para listado'!$AB$151:$BA$151,0)),0)+IFERROR(INDEX('Hoja de Trabajo para listado'!$BC$155:$CB$1048576,MATCH($A729,'Hoja de Trabajo para listado'!$BC$155:$BC$1048576,0),MATCH((CUADRO!O$5&amp;$E729),'Hoja de Trabajo para listado'!$BC$151:$CB$151,0)),0)+IFERROR(INDEX('Hoja de Trabajo para listado'!$DE$153:$DG$274,MATCH($A729,'Hoja de Trabajo para listado'!$DE$153:$DE$1048576,0),MATCH((CUADRO!O$5&amp;$E729),'Hoja de Trabajo para listado'!$DE$151:$DG$151,0)),0)+IFERROR(INDEX('Hoja de Trabajo para listado'!$CD$155:$DC$1048576,MATCH($A729,'Hoja de Trabajo para listado'!$CD$155:$CD$1048576,0),MATCH((CUADRO!O$5&amp;$E729),'Hoja de Trabajo para listado'!$CD$151:$DC$151,0)),0)</f>
        <v>0</v>
      </c>
      <c r="P729" s="243">
        <f ca="1">+IFERROR(INDEX('Hoja de Trabajo para listado'!$A$155:$Z$1048576,MATCH($A729,'Hoja de Trabajo para listado'!$A$155:$A$1048576,0),MATCH((CUADRO!P$5&amp;$E729),'Hoja de Trabajo para listado'!$A$151:$Z$151,0)),0)+IFERROR(INDEX('Hoja de Trabajo para listado'!$AB$155:$BA$1048576,MATCH($A729,'Hoja de Trabajo para listado'!$AB$155:$AB$1048576,0),MATCH((CUADRO!P$5&amp;$E729),'Hoja de Trabajo para listado'!$AB$151:$BA$151,0)),0)+IFERROR(INDEX('Hoja de Trabajo para listado'!$BC$155:$CB$1048576,MATCH($A729,'Hoja de Trabajo para listado'!$BC$155:$BC$1048576,0),MATCH((CUADRO!P$5&amp;$E729),'Hoja de Trabajo para listado'!$BC$151:$CB$151,0)),0)+IFERROR(INDEX('Hoja de Trabajo para listado'!$DE$153:$DG$274,MATCH($A729,'Hoja de Trabajo para listado'!$DE$153:$DE$1048576,0),MATCH((CUADRO!P$5&amp;$E729),'Hoja de Trabajo para listado'!$DE$151:$DG$151,0)),0)+IFERROR(INDEX('Hoja de Trabajo para listado'!$CD$155:$DC$1048576,MATCH($A729,'Hoja de Trabajo para listado'!$CD$155:$CD$1048576,0),MATCH((CUADRO!P$5&amp;$E729),'Hoja de Trabajo para listado'!$CD$151:$DC$151,0)),0)</f>
        <v>0</v>
      </c>
      <c r="Q729" s="243">
        <f ca="1">+IFERROR(INDEX('Hoja de Trabajo para listado'!$A$155:$Z$1048576,MATCH($A729,'Hoja de Trabajo para listado'!$A$155:$A$1048576,0),MATCH((CUADRO!Q$5&amp;$E729),'Hoja de Trabajo para listado'!$A$151:$Z$151,0)),0)+IFERROR(INDEX('Hoja de Trabajo para listado'!$AB$155:$BA$1048576,MATCH($A729,'Hoja de Trabajo para listado'!$AB$155:$AB$1048576,0),MATCH((CUADRO!Q$5&amp;$E729),'Hoja de Trabajo para listado'!$AB$151:$BA$151,0)),0)+IFERROR(INDEX('Hoja de Trabajo para listado'!$BC$155:$CB$1048576,MATCH($A729,'Hoja de Trabajo para listado'!$BC$155:$BC$1048576,0),MATCH((CUADRO!Q$5&amp;$E729),'Hoja de Trabajo para listado'!$BC$151:$CB$151,0)),0)+IFERROR(INDEX('Hoja de Trabajo para listado'!$DE$153:$DG$274,MATCH($A729,'Hoja de Trabajo para listado'!$DE$153:$DE$1048576,0),MATCH((CUADRO!Q$5&amp;$E729),'Hoja de Trabajo para listado'!$DE$151:$DG$151,0)),0)+IFERROR(INDEX('Hoja de Trabajo para listado'!$CD$155:$DC$1048576,MATCH($A729,'Hoja de Trabajo para listado'!$CD$155:$CD$1048576,0),MATCH((CUADRO!Q$5&amp;$E729),'Hoja de Trabajo para listado'!$CD$151:$DC$151,0)),0)</f>
        <v>0</v>
      </c>
      <c r="R729" s="243">
        <f t="shared" ca="1" si="25"/>
        <v>0</v>
      </c>
      <c r="S729" s="249">
        <f ca="1">+R728+R729</f>
        <v>0</v>
      </c>
      <c r="T729" s="243">
        <f ca="1">+S729</f>
        <v>0</v>
      </c>
      <c r="U729" s="242">
        <f t="shared" si="26"/>
        <v>2</v>
      </c>
      <c r="V729" s="333" t="str">
        <f>+VLOOKUP(A729,bd_lista!$A$3:$E$590,5,FALSE)</f>
        <v>Gobiernos Autonomos Municipales</v>
      </c>
      <c r="W729" s="384"/>
      <c r="X729" s="242">
        <f>+VLOOKUP(A729,[3]Sheet1!$A$13:$D$744,4,FALSE)</f>
        <v>0</v>
      </c>
      <c r="Y729" s="242" t="e">
        <f>+VLOOKUP(X729,bd_lista!$A$3:$C$590,3,FALSE)</f>
        <v>#N/A</v>
      </c>
      <c r="Z729" s="292"/>
      <c r="AA729" s="293"/>
    </row>
    <row r="730" spans="1:27" customFormat="1" ht="15" hidden="1" customHeight="1">
      <c r="A730" s="32">
        <v>1331</v>
      </c>
      <c r="B730" s="388">
        <f>+A730</f>
        <v>1331</v>
      </c>
      <c r="C730" s="247" t="str">
        <f>+VLOOKUP(A730,bd_lista!$A$3:$C$590,3,FALSE)</f>
        <v>Gobierno Autónomo Municipal de Totora</v>
      </c>
      <c r="D730" s="385" t="str">
        <f>+C730</f>
        <v>Gobierno Autónomo Municipal de Totora</v>
      </c>
      <c r="E730" s="242" t="s">
        <v>1304</v>
      </c>
      <c r="F730" s="243">
        <f ca="1">+IFERROR(INDEX('Hoja de Trabajo para listado'!$A$155:$Z$1048576,MATCH($A730,'Hoja de Trabajo para listado'!$A$155:$A$1048576,0),MATCH((CUADRO!F$5&amp;$E730),'Hoja de Trabajo para listado'!$A$151:$Z$151,0)),0)+IFERROR(INDEX('Hoja de Trabajo para listado'!$AB$155:$BA$1048576,MATCH($A730,'Hoja de Trabajo para listado'!$AB$155:$AB$1048576,0),MATCH((CUADRO!F$5&amp;$E730),'Hoja de Trabajo para listado'!$AB$151:$BA$151,0)),0)+IFERROR(INDEX('Hoja de Trabajo para listado'!$BC$155:$CB$1048576,MATCH($A730,'Hoja de Trabajo para listado'!$BC$155:$BC$1048576,0),MATCH((CUADRO!F$5&amp;$E730),'Hoja de Trabajo para listado'!$BC$151:$CB$151,0)),0)+IFERROR(INDEX('Hoja de Trabajo para listado'!$DE$153:$DG$274,MATCH($A730,'Hoja de Trabajo para listado'!$DE$153:$DE$1048576,0),MATCH((CUADRO!F$5&amp;$E730),'Hoja de Trabajo para listado'!$DE$151:$DG$151,0)),0)+IFERROR(INDEX('Hoja de Trabajo para listado'!$CD$155:$DC$1048576,MATCH($A730,'Hoja de Trabajo para listado'!$CD$155:$CD$1048576,0),MATCH((CUADRO!F$5&amp;$E730),'Hoja de Trabajo para listado'!$CD$151:$DC$151,0)),0)</f>
        <v>0</v>
      </c>
      <c r="G730" s="243">
        <f ca="1">+IFERROR(INDEX('Hoja de Trabajo para listado'!$A$155:$Z$1048576,MATCH($A730,'Hoja de Trabajo para listado'!$A$155:$A$1048576,0),MATCH((CUADRO!G$5&amp;$E730),'Hoja de Trabajo para listado'!$A$151:$Z$151,0)),0)+IFERROR(INDEX('Hoja de Trabajo para listado'!$AB$155:$BA$1048576,MATCH($A730,'Hoja de Trabajo para listado'!$AB$155:$AB$1048576,0),MATCH((CUADRO!G$5&amp;$E730),'Hoja de Trabajo para listado'!$AB$151:$BA$151,0)),0)+IFERROR(INDEX('Hoja de Trabajo para listado'!$BC$155:$CB$1048576,MATCH($A730,'Hoja de Trabajo para listado'!$BC$155:$BC$1048576,0),MATCH((CUADRO!G$5&amp;$E730),'Hoja de Trabajo para listado'!$BC$151:$CB$151,0)),0)+IFERROR(INDEX('Hoja de Trabajo para listado'!$DE$153:$DG$274,MATCH($A730,'Hoja de Trabajo para listado'!$DE$153:$DE$1048576,0),MATCH((CUADRO!G$5&amp;$E730),'Hoja de Trabajo para listado'!$DE$151:$DG$151,0)),0)+IFERROR(INDEX('Hoja de Trabajo para listado'!$CD$155:$DC$1048576,MATCH($A730,'Hoja de Trabajo para listado'!$CD$155:$CD$1048576,0),MATCH((CUADRO!G$5&amp;$E730),'Hoja de Trabajo para listado'!$CD$151:$DC$151,0)),0)</f>
        <v>0</v>
      </c>
      <c r="H730" s="243">
        <f ca="1">+IFERROR(INDEX('Hoja de Trabajo para listado'!$A$155:$Z$1048576,MATCH($A730,'Hoja de Trabajo para listado'!$A$155:$A$1048576,0),MATCH((CUADRO!H$5&amp;$E730),'Hoja de Trabajo para listado'!$A$151:$Z$151,0)),0)+IFERROR(INDEX('Hoja de Trabajo para listado'!$AB$155:$BA$1048576,MATCH($A730,'Hoja de Trabajo para listado'!$AB$155:$AB$1048576,0),MATCH((CUADRO!H$5&amp;$E730),'Hoja de Trabajo para listado'!$AB$151:$BA$151,0)),0)+IFERROR(INDEX('Hoja de Trabajo para listado'!$BC$155:$CB$1048576,MATCH($A730,'Hoja de Trabajo para listado'!$BC$155:$BC$1048576,0),MATCH((CUADRO!H$5&amp;$E730),'Hoja de Trabajo para listado'!$BC$151:$CB$151,0)),0)+IFERROR(INDEX('Hoja de Trabajo para listado'!$DE$153:$DG$274,MATCH($A730,'Hoja de Trabajo para listado'!$DE$153:$DE$1048576,0),MATCH((CUADRO!H$5&amp;$E730),'Hoja de Trabajo para listado'!$DE$151:$DG$151,0)),0)+IFERROR(INDEX('Hoja de Trabajo para listado'!$CD$155:$DC$1048576,MATCH($A730,'Hoja de Trabajo para listado'!$CD$155:$CD$1048576,0),MATCH((CUADRO!H$5&amp;$E730),'Hoja de Trabajo para listado'!$CD$151:$DC$151,0)),0)</f>
        <v>0</v>
      </c>
      <c r="I730" s="243">
        <f ca="1">+IFERROR(INDEX('Hoja de Trabajo para listado'!$A$155:$Z$1048576,MATCH($A730,'Hoja de Trabajo para listado'!$A$155:$A$1048576,0),MATCH((CUADRO!I$5&amp;$E730),'Hoja de Trabajo para listado'!$A$151:$Z$151,0)),0)+IFERROR(INDEX('Hoja de Trabajo para listado'!$AB$155:$BA$1048576,MATCH($A730,'Hoja de Trabajo para listado'!$AB$155:$AB$1048576,0),MATCH((CUADRO!I$5&amp;$E730),'Hoja de Trabajo para listado'!$AB$151:$BA$151,0)),0)+IFERROR(INDEX('Hoja de Trabajo para listado'!$BC$155:$CB$1048576,MATCH($A730,'Hoja de Trabajo para listado'!$BC$155:$BC$1048576,0),MATCH((CUADRO!I$5&amp;$E730),'Hoja de Trabajo para listado'!$BC$151:$CB$151,0)),0)+IFERROR(INDEX('Hoja de Trabajo para listado'!$DE$153:$DG$274,MATCH($A730,'Hoja de Trabajo para listado'!$DE$153:$DE$1048576,0),MATCH((CUADRO!I$5&amp;$E730),'Hoja de Trabajo para listado'!$DE$151:$DG$151,0)),0)+IFERROR(INDEX('Hoja de Trabajo para listado'!$CD$155:$DC$1048576,MATCH($A730,'Hoja de Trabajo para listado'!$CD$155:$CD$1048576,0),MATCH((CUADRO!I$5&amp;$E730),'Hoja de Trabajo para listado'!$CD$151:$DC$151,0)),0)</f>
        <v>0</v>
      </c>
      <c r="J730" s="243">
        <f ca="1">+IFERROR(INDEX('Hoja de Trabajo para listado'!$A$155:$Z$1048576,MATCH($A730,'Hoja de Trabajo para listado'!$A$155:$A$1048576,0),MATCH((CUADRO!J$5&amp;$E730),'Hoja de Trabajo para listado'!$A$151:$Z$151,0)),0)+IFERROR(INDEX('Hoja de Trabajo para listado'!$AB$155:$BA$1048576,MATCH($A730,'Hoja de Trabajo para listado'!$AB$155:$AB$1048576,0),MATCH((CUADRO!J$5&amp;$E730),'Hoja de Trabajo para listado'!$AB$151:$BA$151,0)),0)+IFERROR(INDEX('Hoja de Trabajo para listado'!$BC$155:$CB$1048576,MATCH($A730,'Hoja de Trabajo para listado'!$BC$155:$BC$1048576,0),MATCH((CUADRO!J$5&amp;$E730),'Hoja de Trabajo para listado'!$BC$151:$CB$151,0)),0)+IFERROR(INDEX('Hoja de Trabajo para listado'!$DE$153:$DG$274,MATCH($A730,'Hoja de Trabajo para listado'!$DE$153:$DE$1048576,0),MATCH((CUADRO!J$5&amp;$E730),'Hoja de Trabajo para listado'!$DE$151:$DG$151,0)),0)+IFERROR(INDEX('Hoja de Trabajo para listado'!$CD$155:$DC$1048576,MATCH($A730,'Hoja de Trabajo para listado'!$CD$155:$CD$1048576,0),MATCH((CUADRO!J$5&amp;$E730),'Hoja de Trabajo para listado'!$CD$151:$DC$151,0)),0)</f>
        <v>0</v>
      </c>
      <c r="K730" s="243">
        <f ca="1">+IFERROR(INDEX('Hoja de Trabajo para listado'!$A$155:$Z$1048576,MATCH($A730,'Hoja de Trabajo para listado'!$A$155:$A$1048576,0),MATCH((CUADRO!K$5&amp;$E730),'Hoja de Trabajo para listado'!$A$151:$Z$151,0)),0)+IFERROR(INDEX('Hoja de Trabajo para listado'!$AB$155:$BA$1048576,MATCH($A730,'Hoja de Trabajo para listado'!$AB$155:$AB$1048576,0),MATCH((CUADRO!K$5&amp;$E730),'Hoja de Trabajo para listado'!$AB$151:$BA$151,0)),0)+IFERROR(INDEX('Hoja de Trabajo para listado'!$BC$155:$CB$1048576,MATCH($A730,'Hoja de Trabajo para listado'!$BC$155:$BC$1048576,0),MATCH((CUADRO!K$5&amp;$E730),'Hoja de Trabajo para listado'!$BC$151:$CB$151,0)),0)+IFERROR(INDEX('Hoja de Trabajo para listado'!$DE$153:$DG$274,MATCH($A730,'Hoja de Trabajo para listado'!$DE$153:$DE$1048576,0),MATCH((CUADRO!K$5&amp;$E730),'Hoja de Trabajo para listado'!$DE$151:$DG$151,0)),0)+IFERROR(INDEX('Hoja de Trabajo para listado'!$CD$155:$DC$1048576,MATCH($A730,'Hoja de Trabajo para listado'!$CD$155:$CD$1048576,0),MATCH((CUADRO!K$5&amp;$E730),'Hoja de Trabajo para listado'!$CD$151:$DC$151,0)),0)</f>
        <v>0</v>
      </c>
      <c r="L730" s="243">
        <f ca="1">+IFERROR(INDEX('Hoja de Trabajo para listado'!$A$155:$Z$1048576,MATCH($A730,'Hoja de Trabajo para listado'!$A$155:$A$1048576,0),MATCH((CUADRO!L$5&amp;$E730),'Hoja de Trabajo para listado'!$A$151:$Z$151,0)),0)+IFERROR(INDEX('Hoja de Trabajo para listado'!$AB$155:$BA$1048576,MATCH($A730,'Hoja de Trabajo para listado'!$AB$155:$AB$1048576,0),MATCH((CUADRO!L$5&amp;$E730),'Hoja de Trabajo para listado'!$AB$151:$BA$151,0)),0)+IFERROR(INDEX('Hoja de Trabajo para listado'!$BC$155:$CB$1048576,MATCH($A730,'Hoja de Trabajo para listado'!$BC$155:$BC$1048576,0),MATCH((CUADRO!L$5&amp;$E730),'Hoja de Trabajo para listado'!$BC$151:$CB$151,0)),0)+IFERROR(INDEX('Hoja de Trabajo para listado'!$DE$153:$DG$274,MATCH($A730,'Hoja de Trabajo para listado'!$DE$153:$DE$1048576,0),MATCH((CUADRO!L$5&amp;$E730),'Hoja de Trabajo para listado'!$DE$151:$DG$151,0)),0)+IFERROR(INDEX('Hoja de Trabajo para listado'!$CD$155:$DC$1048576,MATCH($A730,'Hoja de Trabajo para listado'!$CD$155:$CD$1048576,0),MATCH((CUADRO!L$5&amp;$E730),'Hoja de Trabajo para listado'!$CD$151:$DC$151,0)),0)</f>
        <v>0</v>
      </c>
      <c r="M730" s="243">
        <f ca="1">+IFERROR(INDEX('Hoja de Trabajo para listado'!$A$155:$Z$1048576,MATCH($A730,'Hoja de Trabajo para listado'!$A$155:$A$1048576,0),MATCH((CUADRO!M$5&amp;$E730),'Hoja de Trabajo para listado'!$A$151:$Z$151,0)),0)+IFERROR(INDEX('Hoja de Trabajo para listado'!$AB$155:$BA$1048576,MATCH($A730,'Hoja de Trabajo para listado'!$AB$155:$AB$1048576,0),MATCH((CUADRO!M$5&amp;$E730),'Hoja de Trabajo para listado'!$AB$151:$BA$151,0)),0)+IFERROR(INDEX('Hoja de Trabajo para listado'!$BC$155:$CB$1048576,MATCH($A730,'Hoja de Trabajo para listado'!$BC$155:$BC$1048576,0),MATCH((CUADRO!M$5&amp;$E730),'Hoja de Trabajo para listado'!$BC$151:$CB$151,0)),0)+IFERROR(INDEX('Hoja de Trabajo para listado'!$DE$153:$DG$274,MATCH($A730,'Hoja de Trabajo para listado'!$DE$153:$DE$1048576,0),MATCH((CUADRO!M$5&amp;$E730),'Hoja de Trabajo para listado'!$DE$151:$DG$151,0)),0)+IFERROR(INDEX('Hoja de Trabajo para listado'!$CD$155:$DC$1048576,MATCH($A730,'Hoja de Trabajo para listado'!$CD$155:$CD$1048576,0),MATCH((CUADRO!M$5&amp;$E730),'Hoja de Trabajo para listado'!$CD$151:$DC$151,0)),0)</f>
        <v>0</v>
      </c>
      <c r="N730" s="243">
        <f ca="1">+IFERROR(INDEX('Hoja de Trabajo para listado'!$A$155:$Z$1048576,MATCH($A730,'Hoja de Trabajo para listado'!$A$155:$A$1048576,0),MATCH((CUADRO!N$5&amp;$E730),'Hoja de Trabajo para listado'!$A$151:$Z$151,0)),0)+IFERROR(INDEX('Hoja de Trabajo para listado'!$AB$155:$BA$1048576,MATCH($A730,'Hoja de Trabajo para listado'!$AB$155:$AB$1048576,0),MATCH((CUADRO!N$5&amp;$E730),'Hoja de Trabajo para listado'!$AB$151:$BA$151,0)),0)+IFERROR(INDEX('Hoja de Trabajo para listado'!$BC$155:$CB$1048576,MATCH($A730,'Hoja de Trabajo para listado'!$BC$155:$BC$1048576,0),MATCH((CUADRO!N$5&amp;$E730),'Hoja de Trabajo para listado'!$BC$151:$CB$151,0)),0)+IFERROR(INDEX('Hoja de Trabajo para listado'!$DE$153:$DG$274,MATCH($A730,'Hoja de Trabajo para listado'!$DE$153:$DE$1048576,0),MATCH((CUADRO!N$5&amp;$E730),'Hoja de Trabajo para listado'!$DE$151:$DG$151,0)),0)+IFERROR(INDEX('Hoja de Trabajo para listado'!$CD$155:$DC$1048576,MATCH($A730,'Hoja de Trabajo para listado'!$CD$155:$CD$1048576,0),MATCH((CUADRO!N$5&amp;$E730),'Hoja de Trabajo para listado'!$CD$151:$DC$151,0)),0)</f>
        <v>0</v>
      </c>
      <c r="O730" s="243">
        <f ca="1">+IFERROR(INDEX('Hoja de Trabajo para listado'!$A$155:$Z$1048576,MATCH($A730,'Hoja de Trabajo para listado'!$A$155:$A$1048576,0),MATCH((CUADRO!O$5&amp;$E730),'Hoja de Trabajo para listado'!$A$151:$Z$151,0)),0)+IFERROR(INDEX('Hoja de Trabajo para listado'!$AB$155:$BA$1048576,MATCH($A730,'Hoja de Trabajo para listado'!$AB$155:$AB$1048576,0),MATCH((CUADRO!O$5&amp;$E730),'Hoja de Trabajo para listado'!$AB$151:$BA$151,0)),0)+IFERROR(INDEX('Hoja de Trabajo para listado'!$BC$155:$CB$1048576,MATCH($A730,'Hoja de Trabajo para listado'!$BC$155:$BC$1048576,0),MATCH((CUADRO!O$5&amp;$E730),'Hoja de Trabajo para listado'!$BC$151:$CB$151,0)),0)+IFERROR(INDEX('Hoja de Trabajo para listado'!$DE$153:$DG$274,MATCH($A730,'Hoja de Trabajo para listado'!$DE$153:$DE$1048576,0),MATCH((CUADRO!O$5&amp;$E730),'Hoja de Trabajo para listado'!$DE$151:$DG$151,0)),0)+IFERROR(INDEX('Hoja de Trabajo para listado'!$CD$155:$DC$1048576,MATCH($A730,'Hoja de Trabajo para listado'!$CD$155:$CD$1048576,0),MATCH((CUADRO!O$5&amp;$E730),'Hoja de Trabajo para listado'!$CD$151:$DC$151,0)),0)</f>
        <v>0</v>
      </c>
      <c r="P730" s="243">
        <f ca="1">+IFERROR(INDEX('Hoja de Trabajo para listado'!$A$155:$Z$1048576,MATCH($A730,'Hoja de Trabajo para listado'!$A$155:$A$1048576,0),MATCH((CUADRO!P$5&amp;$E730),'Hoja de Trabajo para listado'!$A$151:$Z$151,0)),0)+IFERROR(INDEX('Hoja de Trabajo para listado'!$AB$155:$BA$1048576,MATCH($A730,'Hoja de Trabajo para listado'!$AB$155:$AB$1048576,0),MATCH((CUADRO!P$5&amp;$E730),'Hoja de Trabajo para listado'!$AB$151:$BA$151,0)),0)+IFERROR(INDEX('Hoja de Trabajo para listado'!$BC$155:$CB$1048576,MATCH($A730,'Hoja de Trabajo para listado'!$BC$155:$BC$1048576,0),MATCH((CUADRO!P$5&amp;$E730),'Hoja de Trabajo para listado'!$BC$151:$CB$151,0)),0)+IFERROR(INDEX('Hoja de Trabajo para listado'!$DE$153:$DG$274,MATCH($A730,'Hoja de Trabajo para listado'!$DE$153:$DE$1048576,0),MATCH((CUADRO!P$5&amp;$E730),'Hoja de Trabajo para listado'!$DE$151:$DG$151,0)),0)+IFERROR(INDEX('Hoja de Trabajo para listado'!$CD$155:$DC$1048576,MATCH($A730,'Hoja de Trabajo para listado'!$CD$155:$CD$1048576,0),MATCH((CUADRO!P$5&amp;$E730),'Hoja de Trabajo para listado'!$CD$151:$DC$151,0)),0)</f>
        <v>0</v>
      </c>
      <c r="Q730" s="243">
        <f ca="1">+IFERROR(INDEX('Hoja de Trabajo para listado'!$A$155:$Z$1048576,MATCH($A730,'Hoja de Trabajo para listado'!$A$155:$A$1048576,0),MATCH((CUADRO!Q$5&amp;$E730),'Hoja de Trabajo para listado'!$A$151:$Z$151,0)),0)+IFERROR(INDEX('Hoja de Trabajo para listado'!$AB$155:$BA$1048576,MATCH($A730,'Hoja de Trabajo para listado'!$AB$155:$AB$1048576,0),MATCH((CUADRO!Q$5&amp;$E730),'Hoja de Trabajo para listado'!$AB$151:$BA$151,0)),0)+IFERROR(INDEX('Hoja de Trabajo para listado'!$BC$155:$CB$1048576,MATCH($A730,'Hoja de Trabajo para listado'!$BC$155:$BC$1048576,0),MATCH((CUADRO!Q$5&amp;$E730),'Hoja de Trabajo para listado'!$BC$151:$CB$151,0)),0)+IFERROR(INDEX('Hoja de Trabajo para listado'!$DE$153:$DG$274,MATCH($A730,'Hoja de Trabajo para listado'!$DE$153:$DE$1048576,0),MATCH((CUADRO!Q$5&amp;$E730),'Hoja de Trabajo para listado'!$DE$151:$DG$151,0)),0)+IFERROR(INDEX('Hoja de Trabajo para listado'!$CD$155:$DC$1048576,MATCH($A730,'Hoja de Trabajo para listado'!$CD$155:$CD$1048576,0),MATCH((CUADRO!Q$5&amp;$E730),'Hoja de Trabajo para listado'!$CD$151:$DC$151,0)),0)</f>
        <v>0</v>
      </c>
      <c r="R730" s="243">
        <f t="shared" ca="1" si="25"/>
        <v>0</v>
      </c>
      <c r="S730" s="249"/>
      <c r="T730" s="243">
        <f ca="1">+T731</f>
        <v>0</v>
      </c>
      <c r="U730" s="242">
        <f t="shared" si="26"/>
        <v>1</v>
      </c>
      <c r="V730" s="333" t="str">
        <f>+VLOOKUP(A730,bd_lista!$A$3:$E$590,5,FALSE)</f>
        <v>Gobiernos Autonomos Municipales</v>
      </c>
      <c r="W730" s="383" t="str">
        <f>+V730</f>
        <v>Gobiernos Autonomos Municipales</v>
      </c>
      <c r="X730" s="242">
        <f>+VLOOKUP(A730,[3]Sheet1!$A$13:$D$744,4,FALSE)</f>
        <v>0</v>
      </c>
      <c r="Y730" s="242" t="e">
        <f>+VLOOKUP(X730,bd_lista!$A$3:$C$590,3,FALSE)</f>
        <v>#N/A</v>
      </c>
      <c r="Z730" s="294">
        <f>+X730</f>
        <v>0</v>
      </c>
      <c r="AA730" s="295" t="e">
        <f>+Y730</f>
        <v>#N/A</v>
      </c>
    </row>
    <row r="731" spans="1:27" customFormat="1" ht="15" hidden="1" customHeight="1">
      <c r="A731" s="32">
        <v>1331</v>
      </c>
      <c r="B731" s="389"/>
      <c r="C731" s="247" t="str">
        <f>+VLOOKUP(A731,bd_lista!$A$3:$C$590,3,FALSE)</f>
        <v>Gobierno Autónomo Municipal de Totora</v>
      </c>
      <c r="D731" s="386"/>
      <c r="E731" s="244" t="s">
        <v>1305</v>
      </c>
      <c r="F731" s="243">
        <f ca="1">+IFERROR(INDEX('Hoja de Trabajo para listado'!$A$155:$Z$1048576,MATCH($A731,'Hoja de Trabajo para listado'!$A$155:$A$1048576,0),MATCH((CUADRO!F$5&amp;$E731),'Hoja de Trabajo para listado'!$A$151:$Z$151,0)),0)+IFERROR(INDEX('Hoja de Trabajo para listado'!$AB$155:$BA$1048576,MATCH($A731,'Hoja de Trabajo para listado'!$AB$155:$AB$1048576,0),MATCH((CUADRO!F$5&amp;$E731),'Hoja de Trabajo para listado'!$AB$151:$BA$151,0)),0)+IFERROR(INDEX('Hoja de Trabajo para listado'!$BC$155:$CB$1048576,MATCH($A731,'Hoja de Trabajo para listado'!$BC$155:$BC$1048576,0),MATCH((CUADRO!F$5&amp;$E731),'Hoja de Trabajo para listado'!$BC$151:$CB$151,0)),0)+IFERROR(INDEX('Hoja de Trabajo para listado'!$DE$153:$DG$274,MATCH($A731,'Hoja de Trabajo para listado'!$DE$153:$DE$1048576,0),MATCH((CUADRO!F$5&amp;$E731),'Hoja de Trabajo para listado'!$DE$151:$DG$151,0)),0)+IFERROR(INDEX('Hoja de Trabajo para listado'!$CD$155:$DC$1048576,MATCH($A731,'Hoja de Trabajo para listado'!$CD$155:$CD$1048576,0),MATCH((CUADRO!F$5&amp;$E731),'Hoja de Trabajo para listado'!$CD$151:$DC$151,0)),0)</f>
        <v>0</v>
      </c>
      <c r="G731" s="243">
        <f ca="1">+IFERROR(INDEX('Hoja de Trabajo para listado'!$A$155:$Z$1048576,MATCH($A731,'Hoja de Trabajo para listado'!$A$155:$A$1048576,0),MATCH((CUADRO!G$5&amp;$E731),'Hoja de Trabajo para listado'!$A$151:$Z$151,0)),0)+IFERROR(INDEX('Hoja de Trabajo para listado'!$AB$155:$BA$1048576,MATCH($A731,'Hoja de Trabajo para listado'!$AB$155:$AB$1048576,0),MATCH((CUADRO!G$5&amp;$E731),'Hoja de Trabajo para listado'!$AB$151:$BA$151,0)),0)+IFERROR(INDEX('Hoja de Trabajo para listado'!$BC$155:$CB$1048576,MATCH($A731,'Hoja de Trabajo para listado'!$BC$155:$BC$1048576,0),MATCH((CUADRO!G$5&amp;$E731),'Hoja de Trabajo para listado'!$BC$151:$CB$151,0)),0)+IFERROR(INDEX('Hoja de Trabajo para listado'!$DE$153:$DG$274,MATCH($A731,'Hoja de Trabajo para listado'!$DE$153:$DE$1048576,0),MATCH((CUADRO!G$5&amp;$E731),'Hoja de Trabajo para listado'!$DE$151:$DG$151,0)),0)+IFERROR(INDEX('Hoja de Trabajo para listado'!$CD$155:$DC$1048576,MATCH($A731,'Hoja de Trabajo para listado'!$CD$155:$CD$1048576,0),MATCH((CUADRO!G$5&amp;$E731),'Hoja de Trabajo para listado'!$CD$151:$DC$151,0)),0)</f>
        <v>0</v>
      </c>
      <c r="H731" s="243">
        <f ca="1">+IFERROR(INDEX('Hoja de Trabajo para listado'!$A$155:$Z$1048576,MATCH($A731,'Hoja de Trabajo para listado'!$A$155:$A$1048576,0),MATCH((CUADRO!H$5&amp;$E731),'Hoja de Trabajo para listado'!$A$151:$Z$151,0)),0)+IFERROR(INDEX('Hoja de Trabajo para listado'!$AB$155:$BA$1048576,MATCH($A731,'Hoja de Trabajo para listado'!$AB$155:$AB$1048576,0),MATCH((CUADRO!H$5&amp;$E731),'Hoja de Trabajo para listado'!$AB$151:$BA$151,0)),0)+IFERROR(INDEX('Hoja de Trabajo para listado'!$BC$155:$CB$1048576,MATCH($A731,'Hoja de Trabajo para listado'!$BC$155:$BC$1048576,0),MATCH((CUADRO!H$5&amp;$E731),'Hoja de Trabajo para listado'!$BC$151:$CB$151,0)),0)+IFERROR(INDEX('Hoja de Trabajo para listado'!$DE$153:$DG$274,MATCH($A731,'Hoja de Trabajo para listado'!$DE$153:$DE$1048576,0),MATCH((CUADRO!H$5&amp;$E731),'Hoja de Trabajo para listado'!$DE$151:$DG$151,0)),0)+IFERROR(INDEX('Hoja de Trabajo para listado'!$CD$155:$DC$1048576,MATCH($A731,'Hoja de Trabajo para listado'!$CD$155:$CD$1048576,0),MATCH((CUADRO!H$5&amp;$E731),'Hoja de Trabajo para listado'!$CD$151:$DC$151,0)),0)</f>
        <v>0</v>
      </c>
      <c r="I731" s="243">
        <f ca="1">+IFERROR(INDEX('Hoja de Trabajo para listado'!$A$155:$Z$1048576,MATCH($A731,'Hoja de Trabajo para listado'!$A$155:$A$1048576,0),MATCH((CUADRO!I$5&amp;$E731),'Hoja de Trabajo para listado'!$A$151:$Z$151,0)),0)+IFERROR(INDEX('Hoja de Trabajo para listado'!$AB$155:$BA$1048576,MATCH($A731,'Hoja de Trabajo para listado'!$AB$155:$AB$1048576,0),MATCH((CUADRO!I$5&amp;$E731),'Hoja de Trabajo para listado'!$AB$151:$BA$151,0)),0)+IFERROR(INDEX('Hoja de Trabajo para listado'!$BC$155:$CB$1048576,MATCH($A731,'Hoja de Trabajo para listado'!$BC$155:$BC$1048576,0),MATCH((CUADRO!I$5&amp;$E731),'Hoja de Trabajo para listado'!$BC$151:$CB$151,0)),0)+IFERROR(INDEX('Hoja de Trabajo para listado'!$DE$153:$DG$274,MATCH($A731,'Hoja de Trabajo para listado'!$DE$153:$DE$1048576,0),MATCH((CUADRO!I$5&amp;$E731),'Hoja de Trabajo para listado'!$DE$151:$DG$151,0)),0)+IFERROR(INDEX('Hoja de Trabajo para listado'!$CD$155:$DC$1048576,MATCH($A731,'Hoja de Trabajo para listado'!$CD$155:$CD$1048576,0),MATCH((CUADRO!I$5&amp;$E731),'Hoja de Trabajo para listado'!$CD$151:$DC$151,0)),0)</f>
        <v>0</v>
      </c>
      <c r="J731" s="243">
        <f ca="1">+IFERROR(INDEX('Hoja de Trabajo para listado'!$A$155:$Z$1048576,MATCH($A731,'Hoja de Trabajo para listado'!$A$155:$A$1048576,0),MATCH((CUADRO!J$5&amp;$E731),'Hoja de Trabajo para listado'!$A$151:$Z$151,0)),0)+IFERROR(INDEX('Hoja de Trabajo para listado'!$AB$155:$BA$1048576,MATCH($A731,'Hoja de Trabajo para listado'!$AB$155:$AB$1048576,0),MATCH((CUADRO!J$5&amp;$E731),'Hoja de Trabajo para listado'!$AB$151:$BA$151,0)),0)+IFERROR(INDEX('Hoja de Trabajo para listado'!$BC$155:$CB$1048576,MATCH($A731,'Hoja de Trabajo para listado'!$BC$155:$BC$1048576,0),MATCH((CUADRO!J$5&amp;$E731),'Hoja de Trabajo para listado'!$BC$151:$CB$151,0)),0)+IFERROR(INDEX('Hoja de Trabajo para listado'!$DE$153:$DG$274,MATCH($A731,'Hoja de Trabajo para listado'!$DE$153:$DE$1048576,0),MATCH((CUADRO!J$5&amp;$E731),'Hoja de Trabajo para listado'!$DE$151:$DG$151,0)),0)+IFERROR(INDEX('Hoja de Trabajo para listado'!$CD$155:$DC$1048576,MATCH($A731,'Hoja de Trabajo para listado'!$CD$155:$CD$1048576,0),MATCH((CUADRO!J$5&amp;$E731),'Hoja de Trabajo para listado'!$CD$151:$DC$151,0)),0)</f>
        <v>0</v>
      </c>
      <c r="K731" s="243">
        <f ca="1">+IFERROR(INDEX('Hoja de Trabajo para listado'!$A$155:$Z$1048576,MATCH($A731,'Hoja de Trabajo para listado'!$A$155:$A$1048576,0),MATCH((CUADRO!K$5&amp;$E731),'Hoja de Trabajo para listado'!$A$151:$Z$151,0)),0)+IFERROR(INDEX('Hoja de Trabajo para listado'!$AB$155:$BA$1048576,MATCH($A731,'Hoja de Trabajo para listado'!$AB$155:$AB$1048576,0),MATCH((CUADRO!K$5&amp;$E731),'Hoja de Trabajo para listado'!$AB$151:$BA$151,0)),0)+IFERROR(INDEX('Hoja de Trabajo para listado'!$BC$155:$CB$1048576,MATCH($A731,'Hoja de Trabajo para listado'!$BC$155:$BC$1048576,0),MATCH((CUADRO!K$5&amp;$E731),'Hoja de Trabajo para listado'!$BC$151:$CB$151,0)),0)+IFERROR(INDEX('Hoja de Trabajo para listado'!$DE$153:$DG$274,MATCH($A731,'Hoja de Trabajo para listado'!$DE$153:$DE$1048576,0),MATCH((CUADRO!K$5&amp;$E731),'Hoja de Trabajo para listado'!$DE$151:$DG$151,0)),0)+IFERROR(INDEX('Hoja de Trabajo para listado'!$CD$155:$DC$1048576,MATCH($A731,'Hoja de Trabajo para listado'!$CD$155:$CD$1048576,0),MATCH((CUADRO!K$5&amp;$E731),'Hoja de Trabajo para listado'!$CD$151:$DC$151,0)),0)</f>
        <v>0</v>
      </c>
      <c r="L731" s="243">
        <f ca="1">+IFERROR(INDEX('Hoja de Trabajo para listado'!$A$155:$Z$1048576,MATCH($A731,'Hoja de Trabajo para listado'!$A$155:$A$1048576,0),MATCH((CUADRO!L$5&amp;$E731),'Hoja de Trabajo para listado'!$A$151:$Z$151,0)),0)+IFERROR(INDEX('Hoja de Trabajo para listado'!$AB$155:$BA$1048576,MATCH($A731,'Hoja de Trabajo para listado'!$AB$155:$AB$1048576,0),MATCH((CUADRO!L$5&amp;$E731),'Hoja de Trabajo para listado'!$AB$151:$BA$151,0)),0)+IFERROR(INDEX('Hoja de Trabajo para listado'!$BC$155:$CB$1048576,MATCH($A731,'Hoja de Trabajo para listado'!$BC$155:$BC$1048576,0),MATCH((CUADRO!L$5&amp;$E731),'Hoja de Trabajo para listado'!$BC$151:$CB$151,0)),0)+IFERROR(INDEX('Hoja de Trabajo para listado'!$DE$153:$DG$274,MATCH($A731,'Hoja de Trabajo para listado'!$DE$153:$DE$1048576,0),MATCH((CUADRO!L$5&amp;$E731),'Hoja de Trabajo para listado'!$DE$151:$DG$151,0)),0)+IFERROR(INDEX('Hoja de Trabajo para listado'!$CD$155:$DC$1048576,MATCH($A731,'Hoja de Trabajo para listado'!$CD$155:$CD$1048576,0),MATCH((CUADRO!L$5&amp;$E731),'Hoja de Trabajo para listado'!$CD$151:$DC$151,0)),0)</f>
        <v>0</v>
      </c>
      <c r="M731" s="243">
        <f ca="1">+IFERROR(INDEX('Hoja de Trabajo para listado'!$A$155:$Z$1048576,MATCH($A731,'Hoja de Trabajo para listado'!$A$155:$A$1048576,0),MATCH((CUADRO!M$5&amp;$E731),'Hoja de Trabajo para listado'!$A$151:$Z$151,0)),0)+IFERROR(INDEX('Hoja de Trabajo para listado'!$AB$155:$BA$1048576,MATCH($A731,'Hoja de Trabajo para listado'!$AB$155:$AB$1048576,0),MATCH((CUADRO!M$5&amp;$E731),'Hoja de Trabajo para listado'!$AB$151:$BA$151,0)),0)+IFERROR(INDEX('Hoja de Trabajo para listado'!$BC$155:$CB$1048576,MATCH($A731,'Hoja de Trabajo para listado'!$BC$155:$BC$1048576,0),MATCH((CUADRO!M$5&amp;$E731),'Hoja de Trabajo para listado'!$BC$151:$CB$151,0)),0)+IFERROR(INDEX('Hoja de Trabajo para listado'!$DE$153:$DG$274,MATCH($A731,'Hoja de Trabajo para listado'!$DE$153:$DE$1048576,0),MATCH((CUADRO!M$5&amp;$E731),'Hoja de Trabajo para listado'!$DE$151:$DG$151,0)),0)+IFERROR(INDEX('Hoja de Trabajo para listado'!$CD$155:$DC$1048576,MATCH($A731,'Hoja de Trabajo para listado'!$CD$155:$CD$1048576,0),MATCH((CUADRO!M$5&amp;$E731),'Hoja de Trabajo para listado'!$CD$151:$DC$151,0)),0)</f>
        <v>0</v>
      </c>
      <c r="N731" s="243">
        <f ca="1">+IFERROR(INDEX('Hoja de Trabajo para listado'!$A$155:$Z$1048576,MATCH($A731,'Hoja de Trabajo para listado'!$A$155:$A$1048576,0),MATCH((CUADRO!N$5&amp;$E731),'Hoja de Trabajo para listado'!$A$151:$Z$151,0)),0)+IFERROR(INDEX('Hoja de Trabajo para listado'!$AB$155:$BA$1048576,MATCH($A731,'Hoja de Trabajo para listado'!$AB$155:$AB$1048576,0),MATCH((CUADRO!N$5&amp;$E731),'Hoja de Trabajo para listado'!$AB$151:$BA$151,0)),0)+IFERROR(INDEX('Hoja de Trabajo para listado'!$BC$155:$CB$1048576,MATCH($A731,'Hoja de Trabajo para listado'!$BC$155:$BC$1048576,0),MATCH((CUADRO!N$5&amp;$E731),'Hoja de Trabajo para listado'!$BC$151:$CB$151,0)),0)+IFERROR(INDEX('Hoja de Trabajo para listado'!$DE$153:$DG$274,MATCH($A731,'Hoja de Trabajo para listado'!$DE$153:$DE$1048576,0),MATCH((CUADRO!N$5&amp;$E731),'Hoja de Trabajo para listado'!$DE$151:$DG$151,0)),0)+IFERROR(INDEX('Hoja de Trabajo para listado'!$CD$155:$DC$1048576,MATCH($A731,'Hoja de Trabajo para listado'!$CD$155:$CD$1048576,0),MATCH((CUADRO!N$5&amp;$E731),'Hoja de Trabajo para listado'!$CD$151:$DC$151,0)),0)</f>
        <v>0</v>
      </c>
      <c r="O731" s="243">
        <f ca="1">+IFERROR(INDEX('Hoja de Trabajo para listado'!$A$155:$Z$1048576,MATCH($A731,'Hoja de Trabajo para listado'!$A$155:$A$1048576,0),MATCH((CUADRO!O$5&amp;$E731),'Hoja de Trabajo para listado'!$A$151:$Z$151,0)),0)+IFERROR(INDEX('Hoja de Trabajo para listado'!$AB$155:$BA$1048576,MATCH($A731,'Hoja de Trabajo para listado'!$AB$155:$AB$1048576,0),MATCH((CUADRO!O$5&amp;$E731),'Hoja de Trabajo para listado'!$AB$151:$BA$151,0)),0)+IFERROR(INDEX('Hoja de Trabajo para listado'!$BC$155:$CB$1048576,MATCH($A731,'Hoja de Trabajo para listado'!$BC$155:$BC$1048576,0),MATCH((CUADRO!O$5&amp;$E731),'Hoja de Trabajo para listado'!$BC$151:$CB$151,0)),0)+IFERROR(INDEX('Hoja de Trabajo para listado'!$DE$153:$DG$274,MATCH($A731,'Hoja de Trabajo para listado'!$DE$153:$DE$1048576,0),MATCH((CUADRO!O$5&amp;$E731),'Hoja de Trabajo para listado'!$DE$151:$DG$151,0)),0)+IFERROR(INDEX('Hoja de Trabajo para listado'!$CD$155:$DC$1048576,MATCH($A731,'Hoja de Trabajo para listado'!$CD$155:$CD$1048576,0),MATCH((CUADRO!O$5&amp;$E731),'Hoja de Trabajo para listado'!$CD$151:$DC$151,0)),0)</f>
        <v>0</v>
      </c>
      <c r="P731" s="243">
        <f ca="1">+IFERROR(INDEX('Hoja de Trabajo para listado'!$A$155:$Z$1048576,MATCH($A731,'Hoja de Trabajo para listado'!$A$155:$A$1048576,0),MATCH((CUADRO!P$5&amp;$E731),'Hoja de Trabajo para listado'!$A$151:$Z$151,0)),0)+IFERROR(INDEX('Hoja de Trabajo para listado'!$AB$155:$BA$1048576,MATCH($A731,'Hoja de Trabajo para listado'!$AB$155:$AB$1048576,0),MATCH((CUADRO!P$5&amp;$E731),'Hoja de Trabajo para listado'!$AB$151:$BA$151,0)),0)+IFERROR(INDEX('Hoja de Trabajo para listado'!$BC$155:$CB$1048576,MATCH($A731,'Hoja de Trabajo para listado'!$BC$155:$BC$1048576,0),MATCH((CUADRO!P$5&amp;$E731),'Hoja de Trabajo para listado'!$BC$151:$CB$151,0)),0)+IFERROR(INDEX('Hoja de Trabajo para listado'!$DE$153:$DG$274,MATCH($A731,'Hoja de Trabajo para listado'!$DE$153:$DE$1048576,0),MATCH((CUADRO!P$5&amp;$E731),'Hoja de Trabajo para listado'!$DE$151:$DG$151,0)),0)+IFERROR(INDEX('Hoja de Trabajo para listado'!$CD$155:$DC$1048576,MATCH($A731,'Hoja de Trabajo para listado'!$CD$155:$CD$1048576,0),MATCH((CUADRO!P$5&amp;$E731),'Hoja de Trabajo para listado'!$CD$151:$DC$151,0)),0)</f>
        <v>0</v>
      </c>
      <c r="Q731" s="243">
        <f ca="1">+IFERROR(INDEX('Hoja de Trabajo para listado'!$A$155:$Z$1048576,MATCH($A731,'Hoja de Trabajo para listado'!$A$155:$A$1048576,0),MATCH((CUADRO!Q$5&amp;$E731),'Hoja de Trabajo para listado'!$A$151:$Z$151,0)),0)+IFERROR(INDEX('Hoja de Trabajo para listado'!$AB$155:$BA$1048576,MATCH($A731,'Hoja de Trabajo para listado'!$AB$155:$AB$1048576,0),MATCH((CUADRO!Q$5&amp;$E731),'Hoja de Trabajo para listado'!$AB$151:$BA$151,0)),0)+IFERROR(INDEX('Hoja de Trabajo para listado'!$BC$155:$CB$1048576,MATCH($A731,'Hoja de Trabajo para listado'!$BC$155:$BC$1048576,0),MATCH((CUADRO!Q$5&amp;$E731),'Hoja de Trabajo para listado'!$BC$151:$CB$151,0)),0)+IFERROR(INDEX('Hoja de Trabajo para listado'!$DE$153:$DG$274,MATCH($A731,'Hoja de Trabajo para listado'!$DE$153:$DE$1048576,0),MATCH((CUADRO!Q$5&amp;$E731),'Hoja de Trabajo para listado'!$DE$151:$DG$151,0)),0)+IFERROR(INDEX('Hoja de Trabajo para listado'!$CD$155:$DC$1048576,MATCH($A731,'Hoja de Trabajo para listado'!$CD$155:$CD$1048576,0),MATCH((CUADRO!Q$5&amp;$E731),'Hoja de Trabajo para listado'!$CD$151:$DC$151,0)),0)</f>
        <v>0</v>
      </c>
      <c r="R731" s="243">
        <f t="shared" ca="1" si="25"/>
        <v>0</v>
      </c>
      <c r="S731" s="249">
        <f ca="1">+R730+R731</f>
        <v>0</v>
      </c>
      <c r="T731" s="243">
        <f ca="1">+S731</f>
        <v>0</v>
      </c>
      <c r="U731" s="242">
        <f t="shared" si="26"/>
        <v>2</v>
      </c>
      <c r="V731" s="333" t="str">
        <f>+VLOOKUP(A731,bd_lista!$A$3:$E$590,5,FALSE)</f>
        <v>Gobiernos Autonomos Municipales</v>
      </c>
      <c r="W731" s="384"/>
      <c r="X731" s="242">
        <f>+VLOOKUP(A731,[3]Sheet1!$A$13:$D$744,4,FALSE)</f>
        <v>0</v>
      </c>
      <c r="Y731" s="242" t="e">
        <f>+VLOOKUP(X731,bd_lista!$A$3:$C$590,3,FALSE)</f>
        <v>#N/A</v>
      </c>
      <c r="Z731" s="292"/>
      <c r="AA731" s="293"/>
    </row>
    <row r="732" spans="1:27" customFormat="1" ht="15" hidden="1" customHeight="1">
      <c r="A732" s="32">
        <v>1332</v>
      </c>
      <c r="B732" s="388">
        <f>+A732</f>
        <v>1332</v>
      </c>
      <c r="C732" s="247" t="str">
        <f>+VLOOKUP(A732,bd_lista!$A$3:$C$590,3,FALSE)</f>
        <v>Gobierno Autónomo Municipal de Pojo</v>
      </c>
      <c r="D732" s="385" t="str">
        <f>+C732</f>
        <v>Gobierno Autónomo Municipal de Pojo</v>
      </c>
      <c r="E732" s="242" t="s">
        <v>1304</v>
      </c>
      <c r="F732" s="243">
        <f ca="1">+IFERROR(INDEX('Hoja de Trabajo para listado'!$A$155:$Z$1048576,MATCH($A732,'Hoja de Trabajo para listado'!$A$155:$A$1048576,0),MATCH((CUADRO!F$5&amp;$E732),'Hoja de Trabajo para listado'!$A$151:$Z$151,0)),0)+IFERROR(INDEX('Hoja de Trabajo para listado'!$AB$155:$BA$1048576,MATCH($A732,'Hoja de Trabajo para listado'!$AB$155:$AB$1048576,0),MATCH((CUADRO!F$5&amp;$E732),'Hoja de Trabajo para listado'!$AB$151:$BA$151,0)),0)+IFERROR(INDEX('Hoja de Trabajo para listado'!$BC$155:$CB$1048576,MATCH($A732,'Hoja de Trabajo para listado'!$BC$155:$BC$1048576,0),MATCH((CUADRO!F$5&amp;$E732),'Hoja de Trabajo para listado'!$BC$151:$CB$151,0)),0)+IFERROR(INDEX('Hoja de Trabajo para listado'!$DE$153:$DG$274,MATCH($A732,'Hoja de Trabajo para listado'!$DE$153:$DE$1048576,0),MATCH((CUADRO!F$5&amp;$E732),'Hoja de Trabajo para listado'!$DE$151:$DG$151,0)),0)+IFERROR(INDEX('Hoja de Trabajo para listado'!$CD$155:$DC$1048576,MATCH($A732,'Hoja de Trabajo para listado'!$CD$155:$CD$1048576,0),MATCH((CUADRO!F$5&amp;$E732),'Hoja de Trabajo para listado'!$CD$151:$DC$151,0)),0)</f>
        <v>0</v>
      </c>
      <c r="G732" s="243">
        <f ca="1">+IFERROR(INDEX('Hoja de Trabajo para listado'!$A$155:$Z$1048576,MATCH($A732,'Hoja de Trabajo para listado'!$A$155:$A$1048576,0),MATCH((CUADRO!G$5&amp;$E732),'Hoja de Trabajo para listado'!$A$151:$Z$151,0)),0)+IFERROR(INDEX('Hoja de Trabajo para listado'!$AB$155:$BA$1048576,MATCH($A732,'Hoja de Trabajo para listado'!$AB$155:$AB$1048576,0),MATCH((CUADRO!G$5&amp;$E732),'Hoja de Trabajo para listado'!$AB$151:$BA$151,0)),0)+IFERROR(INDEX('Hoja de Trabajo para listado'!$BC$155:$CB$1048576,MATCH($A732,'Hoja de Trabajo para listado'!$BC$155:$BC$1048576,0),MATCH((CUADRO!G$5&amp;$E732),'Hoja de Trabajo para listado'!$BC$151:$CB$151,0)),0)+IFERROR(INDEX('Hoja de Trabajo para listado'!$DE$153:$DG$274,MATCH($A732,'Hoja de Trabajo para listado'!$DE$153:$DE$1048576,0),MATCH((CUADRO!G$5&amp;$E732),'Hoja de Trabajo para listado'!$DE$151:$DG$151,0)),0)+IFERROR(INDEX('Hoja de Trabajo para listado'!$CD$155:$DC$1048576,MATCH($A732,'Hoja de Trabajo para listado'!$CD$155:$CD$1048576,0),MATCH((CUADRO!G$5&amp;$E732),'Hoja de Trabajo para listado'!$CD$151:$DC$151,0)),0)</f>
        <v>0</v>
      </c>
      <c r="H732" s="243">
        <f ca="1">+IFERROR(INDEX('Hoja de Trabajo para listado'!$A$155:$Z$1048576,MATCH($A732,'Hoja de Trabajo para listado'!$A$155:$A$1048576,0),MATCH((CUADRO!H$5&amp;$E732),'Hoja de Trabajo para listado'!$A$151:$Z$151,0)),0)+IFERROR(INDEX('Hoja de Trabajo para listado'!$AB$155:$BA$1048576,MATCH($A732,'Hoja de Trabajo para listado'!$AB$155:$AB$1048576,0),MATCH((CUADRO!H$5&amp;$E732),'Hoja de Trabajo para listado'!$AB$151:$BA$151,0)),0)+IFERROR(INDEX('Hoja de Trabajo para listado'!$BC$155:$CB$1048576,MATCH($A732,'Hoja de Trabajo para listado'!$BC$155:$BC$1048576,0),MATCH((CUADRO!H$5&amp;$E732),'Hoja de Trabajo para listado'!$BC$151:$CB$151,0)),0)+IFERROR(INDEX('Hoja de Trabajo para listado'!$DE$153:$DG$274,MATCH($A732,'Hoja de Trabajo para listado'!$DE$153:$DE$1048576,0),MATCH((CUADRO!H$5&amp;$E732),'Hoja de Trabajo para listado'!$DE$151:$DG$151,0)),0)+IFERROR(INDEX('Hoja de Trabajo para listado'!$CD$155:$DC$1048576,MATCH($A732,'Hoja de Trabajo para listado'!$CD$155:$CD$1048576,0),MATCH((CUADRO!H$5&amp;$E732),'Hoja de Trabajo para listado'!$CD$151:$DC$151,0)),0)</f>
        <v>0</v>
      </c>
      <c r="I732" s="243">
        <f ca="1">+IFERROR(INDEX('Hoja de Trabajo para listado'!$A$155:$Z$1048576,MATCH($A732,'Hoja de Trabajo para listado'!$A$155:$A$1048576,0),MATCH((CUADRO!I$5&amp;$E732),'Hoja de Trabajo para listado'!$A$151:$Z$151,0)),0)+IFERROR(INDEX('Hoja de Trabajo para listado'!$AB$155:$BA$1048576,MATCH($A732,'Hoja de Trabajo para listado'!$AB$155:$AB$1048576,0),MATCH((CUADRO!I$5&amp;$E732),'Hoja de Trabajo para listado'!$AB$151:$BA$151,0)),0)+IFERROR(INDEX('Hoja de Trabajo para listado'!$BC$155:$CB$1048576,MATCH($A732,'Hoja de Trabajo para listado'!$BC$155:$BC$1048576,0),MATCH((CUADRO!I$5&amp;$E732),'Hoja de Trabajo para listado'!$BC$151:$CB$151,0)),0)+IFERROR(INDEX('Hoja de Trabajo para listado'!$DE$153:$DG$274,MATCH($A732,'Hoja de Trabajo para listado'!$DE$153:$DE$1048576,0),MATCH((CUADRO!I$5&amp;$E732),'Hoja de Trabajo para listado'!$DE$151:$DG$151,0)),0)+IFERROR(INDEX('Hoja de Trabajo para listado'!$CD$155:$DC$1048576,MATCH($A732,'Hoja de Trabajo para listado'!$CD$155:$CD$1048576,0),MATCH((CUADRO!I$5&amp;$E732),'Hoja de Trabajo para listado'!$CD$151:$DC$151,0)),0)</f>
        <v>0</v>
      </c>
      <c r="J732" s="243">
        <f ca="1">+IFERROR(INDEX('Hoja de Trabajo para listado'!$A$155:$Z$1048576,MATCH($A732,'Hoja de Trabajo para listado'!$A$155:$A$1048576,0),MATCH((CUADRO!J$5&amp;$E732),'Hoja de Trabajo para listado'!$A$151:$Z$151,0)),0)+IFERROR(INDEX('Hoja de Trabajo para listado'!$AB$155:$BA$1048576,MATCH($A732,'Hoja de Trabajo para listado'!$AB$155:$AB$1048576,0),MATCH((CUADRO!J$5&amp;$E732),'Hoja de Trabajo para listado'!$AB$151:$BA$151,0)),0)+IFERROR(INDEX('Hoja de Trabajo para listado'!$BC$155:$CB$1048576,MATCH($A732,'Hoja de Trabajo para listado'!$BC$155:$BC$1048576,0),MATCH((CUADRO!J$5&amp;$E732),'Hoja de Trabajo para listado'!$BC$151:$CB$151,0)),0)+IFERROR(INDEX('Hoja de Trabajo para listado'!$DE$153:$DG$274,MATCH($A732,'Hoja de Trabajo para listado'!$DE$153:$DE$1048576,0),MATCH((CUADRO!J$5&amp;$E732),'Hoja de Trabajo para listado'!$DE$151:$DG$151,0)),0)+IFERROR(INDEX('Hoja de Trabajo para listado'!$CD$155:$DC$1048576,MATCH($A732,'Hoja de Trabajo para listado'!$CD$155:$CD$1048576,0),MATCH((CUADRO!J$5&amp;$E732),'Hoja de Trabajo para listado'!$CD$151:$DC$151,0)),0)</f>
        <v>0</v>
      </c>
      <c r="K732" s="243">
        <f ca="1">+IFERROR(INDEX('Hoja de Trabajo para listado'!$A$155:$Z$1048576,MATCH($A732,'Hoja de Trabajo para listado'!$A$155:$A$1048576,0),MATCH((CUADRO!K$5&amp;$E732),'Hoja de Trabajo para listado'!$A$151:$Z$151,0)),0)+IFERROR(INDEX('Hoja de Trabajo para listado'!$AB$155:$BA$1048576,MATCH($A732,'Hoja de Trabajo para listado'!$AB$155:$AB$1048576,0),MATCH((CUADRO!K$5&amp;$E732),'Hoja de Trabajo para listado'!$AB$151:$BA$151,0)),0)+IFERROR(INDEX('Hoja de Trabajo para listado'!$BC$155:$CB$1048576,MATCH($A732,'Hoja de Trabajo para listado'!$BC$155:$BC$1048576,0),MATCH((CUADRO!K$5&amp;$E732),'Hoja de Trabajo para listado'!$BC$151:$CB$151,0)),0)+IFERROR(INDEX('Hoja de Trabajo para listado'!$DE$153:$DG$274,MATCH($A732,'Hoja de Trabajo para listado'!$DE$153:$DE$1048576,0),MATCH((CUADRO!K$5&amp;$E732),'Hoja de Trabajo para listado'!$DE$151:$DG$151,0)),0)+IFERROR(INDEX('Hoja de Trabajo para listado'!$CD$155:$DC$1048576,MATCH($A732,'Hoja de Trabajo para listado'!$CD$155:$CD$1048576,0),MATCH((CUADRO!K$5&amp;$E732),'Hoja de Trabajo para listado'!$CD$151:$DC$151,0)),0)</f>
        <v>0</v>
      </c>
      <c r="L732" s="243">
        <f ca="1">+IFERROR(INDEX('Hoja de Trabajo para listado'!$A$155:$Z$1048576,MATCH($A732,'Hoja de Trabajo para listado'!$A$155:$A$1048576,0),MATCH((CUADRO!L$5&amp;$E732),'Hoja de Trabajo para listado'!$A$151:$Z$151,0)),0)+IFERROR(INDEX('Hoja de Trabajo para listado'!$AB$155:$BA$1048576,MATCH($A732,'Hoja de Trabajo para listado'!$AB$155:$AB$1048576,0),MATCH((CUADRO!L$5&amp;$E732),'Hoja de Trabajo para listado'!$AB$151:$BA$151,0)),0)+IFERROR(INDEX('Hoja de Trabajo para listado'!$BC$155:$CB$1048576,MATCH($A732,'Hoja de Trabajo para listado'!$BC$155:$BC$1048576,0),MATCH((CUADRO!L$5&amp;$E732),'Hoja de Trabajo para listado'!$BC$151:$CB$151,0)),0)+IFERROR(INDEX('Hoja de Trabajo para listado'!$DE$153:$DG$274,MATCH($A732,'Hoja de Trabajo para listado'!$DE$153:$DE$1048576,0),MATCH((CUADRO!L$5&amp;$E732),'Hoja de Trabajo para listado'!$DE$151:$DG$151,0)),0)+IFERROR(INDEX('Hoja de Trabajo para listado'!$CD$155:$DC$1048576,MATCH($A732,'Hoja de Trabajo para listado'!$CD$155:$CD$1048576,0),MATCH((CUADRO!L$5&amp;$E732),'Hoja de Trabajo para listado'!$CD$151:$DC$151,0)),0)</f>
        <v>0</v>
      </c>
      <c r="M732" s="243">
        <f ca="1">+IFERROR(INDEX('Hoja de Trabajo para listado'!$A$155:$Z$1048576,MATCH($A732,'Hoja de Trabajo para listado'!$A$155:$A$1048576,0),MATCH((CUADRO!M$5&amp;$E732),'Hoja de Trabajo para listado'!$A$151:$Z$151,0)),0)+IFERROR(INDEX('Hoja de Trabajo para listado'!$AB$155:$BA$1048576,MATCH($A732,'Hoja de Trabajo para listado'!$AB$155:$AB$1048576,0),MATCH((CUADRO!M$5&amp;$E732),'Hoja de Trabajo para listado'!$AB$151:$BA$151,0)),0)+IFERROR(INDEX('Hoja de Trabajo para listado'!$BC$155:$CB$1048576,MATCH($A732,'Hoja de Trabajo para listado'!$BC$155:$BC$1048576,0),MATCH((CUADRO!M$5&amp;$E732),'Hoja de Trabajo para listado'!$BC$151:$CB$151,0)),0)+IFERROR(INDEX('Hoja de Trabajo para listado'!$DE$153:$DG$274,MATCH($A732,'Hoja de Trabajo para listado'!$DE$153:$DE$1048576,0),MATCH((CUADRO!M$5&amp;$E732),'Hoja de Trabajo para listado'!$DE$151:$DG$151,0)),0)+IFERROR(INDEX('Hoja de Trabajo para listado'!$CD$155:$DC$1048576,MATCH($A732,'Hoja de Trabajo para listado'!$CD$155:$CD$1048576,0),MATCH((CUADRO!M$5&amp;$E732),'Hoja de Trabajo para listado'!$CD$151:$DC$151,0)),0)</f>
        <v>0</v>
      </c>
      <c r="N732" s="243">
        <f ca="1">+IFERROR(INDEX('Hoja de Trabajo para listado'!$A$155:$Z$1048576,MATCH($A732,'Hoja de Trabajo para listado'!$A$155:$A$1048576,0),MATCH((CUADRO!N$5&amp;$E732),'Hoja de Trabajo para listado'!$A$151:$Z$151,0)),0)+IFERROR(INDEX('Hoja de Trabajo para listado'!$AB$155:$BA$1048576,MATCH($A732,'Hoja de Trabajo para listado'!$AB$155:$AB$1048576,0),MATCH((CUADRO!N$5&amp;$E732),'Hoja de Trabajo para listado'!$AB$151:$BA$151,0)),0)+IFERROR(INDEX('Hoja de Trabajo para listado'!$BC$155:$CB$1048576,MATCH($A732,'Hoja de Trabajo para listado'!$BC$155:$BC$1048576,0),MATCH((CUADRO!N$5&amp;$E732),'Hoja de Trabajo para listado'!$BC$151:$CB$151,0)),0)+IFERROR(INDEX('Hoja de Trabajo para listado'!$DE$153:$DG$274,MATCH($A732,'Hoja de Trabajo para listado'!$DE$153:$DE$1048576,0),MATCH((CUADRO!N$5&amp;$E732),'Hoja de Trabajo para listado'!$DE$151:$DG$151,0)),0)+IFERROR(INDEX('Hoja de Trabajo para listado'!$CD$155:$DC$1048576,MATCH($A732,'Hoja de Trabajo para listado'!$CD$155:$CD$1048576,0),MATCH((CUADRO!N$5&amp;$E732),'Hoja de Trabajo para listado'!$CD$151:$DC$151,0)),0)</f>
        <v>0</v>
      </c>
      <c r="O732" s="243">
        <f ca="1">+IFERROR(INDEX('Hoja de Trabajo para listado'!$A$155:$Z$1048576,MATCH($A732,'Hoja de Trabajo para listado'!$A$155:$A$1048576,0),MATCH((CUADRO!O$5&amp;$E732),'Hoja de Trabajo para listado'!$A$151:$Z$151,0)),0)+IFERROR(INDEX('Hoja de Trabajo para listado'!$AB$155:$BA$1048576,MATCH($A732,'Hoja de Trabajo para listado'!$AB$155:$AB$1048576,0),MATCH((CUADRO!O$5&amp;$E732),'Hoja de Trabajo para listado'!$AB$151:$BA$151,0)),0)+IFERROR(INDEX('Hoja de Trabajo para listado'!$BC$155:$CB$1048576,MATCH($A732,'Hoja de Trabajo para listado'!$BC$155:$BC$1048576,0),MATCH((CUADRO!O$5&amp;$E732),'Hoja de Trabajo para listado'!$BC$151:$CB$151,0)),0)+IFERROR(INDEX('Hoja de Trabajo para listado'!$DE$153:$DG$274,MATCH($A732,'Hoja de Trabajo para listado'!$DE$153:$DE$1048576,0),MATCH((CUADRO!O$5&amp;$E732),'Hoja de Trabajo para listado'!$DE$151:$DG$151,0)),0)+IFERROR(INDEX('Hoja de Trabajo para listado'!$CD$155:$DC$1048576,MATCH($A732,'Hoja de Trabajo para listado'!$CD$155:$CD$1048576,0),MATCH((CUADRO!O$5&amp;$E732),'Hoja de Trabajo para listado'!$CD$151:$DC$151,0)),0)</f>
        <v>0</v>
      </c>
      <c r="P732" s="243">
        <f ca="1">+IFERROR(INDEX('Hoja de Trabajo para listado'!$A$155:$Z$1048576,MATCH($A732,'Hoja de Trabajo para listado'!$A$155:$A$1048576,0),MATCH((CUADRO!P$5&amp;$E732),'Hoja de Trabajo para listado'!$A$151:$Z$151,0)),0)+IFERROR(INDEX('Hoja de Trabajo para listado'!$AB$155:$BA$1048576,MATCH($A732,'Hoja de Trabajo para listado'!$AB$155:$AB$1048576,0),MATCH((CUADRO!P$5&amp;$E732),'Hoja de Trabajo para listado'!$AB$151:$BA$151,0)),0)+IFERROR(INDEX('Hoja de Trabajo para listado'!$BC$155:$CB$1048576,MATCH($A732,'Hoja de Trabajo para listado'!$BC$155:$BC$1048576,0),MATCH((CUADRO!P$5&amp;$E732),'Hoja de Trabajo para listado'!$BC$151:$CB$151,0)),0)+IFERROR(INDEX('Hoja de Trabajo para listado'!$DE$153:$DG$274,MATCH($A732,'Hoja de Trabajo para listado'!$DE$153:$DE$1048576,0),MATCH((CUADRO!P$5&amp;$E732),'Hoja de Trabajo para listado'!$DE$151:$DG$151,0)),0)+IFERROR(INDEX('Hoja de Trabajo para listado'!$CD$155:$DC$1048576,MATCH($A732,'Hoja de Trabajo para listado'!$CD$155:$CD$1048576,0),MATCH((CUADRO!P$5&amp;$E732),'Hoja de Trabajo para listado'!$CD$151:$DC$151,0)),0)</f>
        <v>0</v>
      </c>
      <c r="Q732" s="243">
        <f ca="1">+IFERROR(INDEX('Hoja de Trabajo para listado'!$A$155:$Z$1048576,MATCH($A732,'Hoja de Trabajo para listado'!$A$155:$A$1048576,0),MATCH((CUADRO!Q$5&amp;$E732),'Hoja de Trabajo para listado'!$A$151:$Z$151,0)),0)+IFERROR(INDEX('Hoja de Trabajo para listado'!$AB$155:$BA$1048576,MATCH($A732,'Hoja de Trabajo para listado'!$AB$155:$AB$1048576,0),MATCH((CUADRO!Q$5&amp;$E732),'Hoja de Trabajo para listado'!$AB$151:$BA$151,0)),0)+IFERROR(INDEX('Hoja de Trabajo para listado'!$BC$155:$CB$1048576,MATCH($A732,'Hoja de Trabajo para listado'!$BC$155:$BC$1048576,0),MATCH((CUADRO!Q$5&amp;$E732),'Hoja de Trabajo para listado'!$BC$151:$CB$151,0)),0)+IFERROR(INDEX('Hoja de Trabajo para listado'!$DE$153:$DG$274,MATCH($A732,'Hoja de Trabajo para listado'!$DE$153:$DE$1048576,0),MATCH((CUADRO!Q$5&amp;$E732),'Hoja de Trabajo para listado'!$DE$151:$DG$151,0)),0)+IFERROR(INDEX('Hoja de Trabajo para listado'!$CD$155:$DC$1048576,MATCH($A732,'Hoja de Trabajo para listado'!$CD$155:$CD$1048576,0),MATCH((CUADRO!Q$5&amp;$E732),'Hoja de Trabajo para listado'!$CD$151:$DC$151,0)),0)</f>
        <v>0</v>
      </c>
      <c r="R732" s="243">
        <f t="shared" ca="1" si="25"/>
        <v>0</v>
      </c>
      <c r="S732" s="249"/>
      <c r="T732" s="243">
        <f ca="1">+T733</f>
        <v>0</v>
      </c>
      <c r="U732" s="242">
        <f t="shared" si="26"/>
        <v>1</v>
      </c>
      <c r="V732" s="333" t="str">
        <f>+VLOOKUP(A732,bd_lista!$A$3:$E$590,5,FALSE)</f>
        <v>Gobiernos Autonomos Municipales</v>
      </c>
      <c r="W732" s="383" t="str">
        <f>+V732</f>
        <v>Gobiernos Autonomos Municipales</v>
      </c>
      <c r="X732" s="242">
        <f>+VLOOKUP(A732,[3]Sheet1!$A$13:$D$744,4,FALSE)</f>
        <v>0</v>
      </c>
      <c r="Y732" s="242" t="e">
        <f>+VLOOKUP(X732,bd_lista!$A$3:$C$590,3,FALSE)</f>
        <v>#N/A</v>
      </c>
      <c r="Z732" s="294">
        <f>+X732</f>
        <v>0</v>
      </c>
      <c r="AA732" s="295" t="e">
        <f>+Y732</f>
        <v>#N/A</v>
      </c>
    </row>
    <row r="733" spans="1:27" customFormat="1" ht="15" hidden="1" customHeight="1">
      <c r="A733" s="32">
        <v>1332</v>
      </c>
      <c r="B733" s="389"/>
      <c r="C733" s="247" t="str">
        <f>+VLOOKUP(A733,bd_lista!$A$3:$C$590,3,FALSE)</f>
        <v>Gobierno Autónomo Municipal de Pojo</v>
      </c>
      <c r="D733" s="386"/>
      <c r="E733" s="244" t="s">
        <v>1305</v>
      </c>
      <c r="F733" s="243">
        <f ca="1">+IFERROR(INDEX('Hoja de Trabajo para listado'!$A$155:$Z$1048576,MATCH($A733,'Hoja de Trabajo para listado'!$A$155:$A$1048576,0),MATCH((CUADRO!F$5&amp;$E733),'Hoja de Trabajo para listado'!$A$151:$Z$151,0)),0)+IFERROR(INDEX('Hoja de Trabajo para listado'!$AB$155:$BA$1048576,MATCH($A733,'Hoja de Trabajo para listado'!$AB$155:$AB$1048576,0),MATCH((CUADRO!F$5&amp;$E733),'Hoja de Trabajo para listado'!$AB$151:$BA$151,0)),0)+IFERROR(INDEX('Hoja de Trabajo para listado'!$BC$155:$CB$1048576,MATCH($A733,'Hoja de Trabajo para listado'!$BC$155:$BC$1048576,0),MATCH((CUADRO!F$5&amp;$E733),'Hoja de Trabajo para listado'!$BC$151:$CB$151,0)),0)+IFERROR(INDEX('Hoja de Trabajo para listado'!$DE$153:$DG$274,MATCH($A733,'Hoja de Trabajo para listado'!$DE$153:$DE$1048576,0),MATCH((CUADRO!F$5&amp;$E733),'Hoja de Trabajo para listado'!$DE$151:$DG$151,0)),0)+IFERROR(INDEX('Hoja de Trabajo para listado'!$CD$155:$DC$1048576,MATCH($A733,'Hoja de Trabajo para listado'!$CD$155:$CD$1048576,0),MATCH((CUADRO!F$5&amp;$E733),'Hoja de Trabajo para listado'!$CD$151:$DC$151,0)),0)</f>
        <v>0</v>
      </c>
      <c r="G733" s="243">
        <f ca="1">+IFERROR(INDEX('Hoja de Trabajo para listado'!$A$155:$Z$1048576,MATCH($A733,'Hoja de Trabajo para listado'!$A$155:$A$1048576,0),MATCH((CUADRO!G$5&amp;$E733),'Hoja de Trabajo para listado'!$A$151:$Z$151,0)),0)+IFERROR(INDEX('Hoja de Trabajo para listado'!$AB$155:$BA$1048576,MATCH($A733,'Hoja de Trabajo para listado'!$AB$155:$AB$1048576,0),MATCH((CUADRO!G$5&amp;$E733),'Hoja de Trabajo para listado'!$AB$151:$BA$151,0)),0)+IFERROR(INDEX('Hoja de Trabajo para listado'!$BC$155:$CB$1048576,MATCH($A733,'Hoja de Trabajo para listado'!$BC$155:$BC$1048576,0),MATCH((CUADRO!G$5&amp;$E733),'Hoja de Trabajo para listado'!$BC$151:$CB$151,0)),0)+IFERROR(INDEX('Hoja de Trabajo para listado'!$DE$153:$DG$274,MATCH($A733,'Hoja de Trabajo para listado'!$DE$153:$DE$1048576,0),MATCH((CUADRO!G$5&amp;$E733),'Hoja de Trabajo para listado'!$DE$151:$DG$151,0)),0)+IFERROR(INDEX('Hoja de Trabajo para listado'!$CD$155:$DC$1048576,MATCH($A733,'Hoja de Trabajo para listado'!$CD$155:$CD$1048576,0),MATCH((CUADRO!G$5&amp;$E733),'Hoja de Trabajo para listado'!$CD$151:$DC$151,0)),0)</f>
        <v>0</v>
      </c>
      <c r="H733" s="243">
        <f ca="1">+IFERROR(INDEX('Hoja de Trabajo para listado'!$A$155:$Z$1048576,MATCH($A733,'Hoja de Trabajo para listado'!$A$155:$A$1048576,0),MATCH((CUADRO!H$5&amp;$E733),'Hoja de Trabajo para listado'!$A$151:$Z$151,0)),0)+IFERROR(INDEX('Hoja de Trabajo para listado'!$AB$155:$BA$1048576,MATCH($A733,'Hoja de Trabajo para listado'!$AB$155:$AB$1048576,0),MATCH((CUADRO!H$5&amp;$E733),'Hoja de Trabajo para listado'!$AB$151:$BA$151,0)),0)+IFERROR(INDEX('Hoja de Trabajo para listado'!$BC$155:$CB$1048576,MATCH($A733,'Hoja de Trabajo para listado'!$BC$155:$BC$1048576,0),MATCH((CUADRO!H$5&amp;$E733),'Hoja de Trabajo para listado'!$BC$151:$CB$151,0)),0)+IFERROR(INDEX('Hoja de Trabajo para listado'!$DE$153:$DG$274,MATCH($A733,'Hoja de Trabajo para listado'!$DE$153:$DE$1048576,0),MATCH((CUADRO!H$5&amp;$E733),'Hoja de Trabajo para listado'!$DE$151:$DG$151,0)),0)+IFERROR(INDEX('Hoja de Trabajo para listado'!$CD$155:$DC$1048576,MATCH($A733,'Hoja de Trabajo para listado'!$CD$155:$CD$1048576,0),MATCH((CUADRO!H$5&amp;$E733),'Hoja de Trabajo para listado'!$CD$151:$DC$151,0)),0)</f>
        <v>0</v>
      </c>
      <c r="I733" s="243">
        <f ca="1">+IFERROR(INDEX('Hoja de Trabajo para listado'!$A$155:$Z$1048576,MATCH($A733,'Hoja de Trabajo para listado'!$A$155:$A$1048576,0),MATCH((CUADRO!I$5&amp;$E733),'Hoja de Trabajo para listado'!$A$151:$Z$151,0)),0)+IFERROR(INDEX('Hoja de Trabajo para listado'!$AB$155:$BA$1048576,MATCH($A733,'Hoja de Trabajo para listado'!$AB$155:$AB$1048576,0),MATCH((CUADRO!I$5&amp;$E733),'Hoja de Trabajo para listado'!$AB$151:$BA$151,0)),0)+IFERROR(INDEX('Hoja de Trabajo para listado'!$BC$155:$CB$1048576,MATCH($A733,'Hoja de Trabajo para listado'!$BC$155:$BC$1048576,0),MATCH((CUADRO!I$5&amp;$E733),'Hoja de Trabajo para listado'!$BC$151:$CB$151,0)),0)+IFERROR(INDEX('Hoja de Trabajo para listado'!$DE$153:$DG$274,MATCH($A733,'Hoja de Trabajo para listado'!$DE$153:$DE$1048576,0),MATCH((CUADRO!I$5&amp;$E733),'Hoja de Trabajo para listado'!$DE$151:$DG$151,0)),0)+IFERROR(INDEX('Hoja de Trabajo para listado'!$CD$155:$DC$1048576,MATCH($A733,'Hoja de Trabajo para listado'!$CD$155:$CD$1048576,0),MATCH((CUADRO!I$5&amp;$E733),'Hoja de Trabajo para listado'!$CD$151:$DC$151,0)),0)</f>
        <v>0</v>
      </c>
      <c r="J733" s="243">
        <f ca="1">+IFERROR(INDEX('Hoja de Trabajo para listado'!$A$155:$Z$1048576,MATCH($A733,'Hoja de Trabajo para listado'!$A$155:$A$1048576,0),MATCH((CUADRO!J$5&amp;$E733),'Hoja de Trabajo para listado'!$A$151:$Z$151,0)),0)+IFERROR(INDEX('Hoja de Trabajo para listado'!$AB$155:$BA$1048576,MATCH($A733,'Hoja de Trabajo para listado'!$AB$155:$AB$1048576,0),MATCH((CUADRO!J$5&amp;$E733),'Hoja de Trabajo para listado'!$AB$151:$BA$151,0)),0)+IFERROR(INDEX('Hoja de Trabajo para listado'!$BC$155:$CB$1048576,MATCH($A733,'Hoja de Trabajo para listado'!$BC$155:$BC$1048576,0),MATCH((CUADRO!J$5&amp;$E733),'Hoja de Trabajo para listado'!$BC$151:$CB$151,0)),0)+IFERROR(INDEX('Hoja de Trabajo para listado'!$DE$153:$DG$274,MATCH($A733,'Hoja de Trabajo para listado'!$DE$153:$DE$1048576,0),MATCH((CUADRO!J$5&amp;$E733),'Hoja de Trabajo para listado'!$DE$151:$DG$151,0)),0)+IFERROR(INDEX('Hoja de Trabajo para listado'!$CD$155:$DC$1048576,MATCH($A733,'Hoja de Trabajo para listado'!$CD$155:$CD$1048576,0),MATCH((CUADRO!J$5&amp;$E733),'Hoja de Trabajo para listado'!$CD$151:$DC$151,0)),0)</f>
        <v>0</v>
      </c>
      <c r="K733" s="243">
        <f ca="1">+IFERROR(INDEX('Hoja de Trabajo para listado'!$A$155:$Z$1048576,MATCH($A733,'Hoja de Trabajo para listado'!$A$155:$A$1048576,0),MATCH((CUADRO!K$5&amp;$E733),'Hoja de Trabajo para listado'!$A$151:$Z$151,0)),0)+IFERROR(INDEX('Hoja de Trabajo para listado'!$AB$155:$BA$1048576,MATCH($A733,'Hoja de Trabajo para listado'!$AB$155:$AB$1048576,0),MATCH((CUADRO!K$5&amp;$E733),'Hoja de Trabajo para listado'!$AB$151:$BA$151,0)),0)+IFERROR(INDEX('Hoja de Trabajo para listado'!$BC$155:$CB$1048576,MATCH($A733,'Hoja de Trabajo para listado'!$BC$155:$BC$1048576,0),MATCH((CUADRO!K$5&amp;$E733),'Hoja de Trabajo para listado'!$BC$151:$CB$151,0)),0)+IFERROR(INDEX('Hoja de Trabajo para listado'!$DE$153:$DG$274,MATCH($A733,'Hoja de Trabajo para listado'!$DE$153:$DE$1048576,0),MATCH((CUADRO!K$5&amp;$E733),'Hoja de Trabajo para listado'!$DE$151:$DG$151,0)),0)+IFERROR(INDEX('Hoja de Trabajo para listado'!$CD$155:$DC$1048576,MATCH($A733,'Hoja de Trabajo para listado'!$CD$155:$CD$1048576,0),MATCH((CUADRO!K$5&amp;$E733),'Hoja de Trabajo para listado'!$CD$151:$DC$151,0)),0)</f>
        <v>0</v>
      </c>
      <c r="L733" s="243">
        <f ca="1">+IFERROR(INDEX('Hoja de Trabajo para listado'!$A$155:$Z$1048576,MATCH($A733,'Hoja de Trabajo para listado'!$A$155:$A$1048576,0),MATCH((CUADRO!L$5&amp;$E733),'Hoja de Trabajo para listado'!$A$151:$Z$151,0)),0)+IFERROR(INDEX('Hoja de Trabajo para listado'!$AB$155:$BA$1048576,MATCH($A733,'Hoja de Trabajo para listado'!$AB$155:$AB$1048576,0),MATCH((CUADRO!L$5&amp;$E733),'Hoja de Trabajo para listado'!$AB$151:$BA$151,0)),0)+IFERROR(INDEX('Hoja de Trabajo para listado'!$BC$155:$CB$1048576,MATCH($A733,'Hoja de Trabajo para listado'!$BC$155:$BC$1048576,0),MATCH((CUADRO!L$5&amp;$E733),'Hoja de Trabajo para listado'!$BC$151:$CB$151,0)),0)+IFERROR(INDEX('Hoja de Trabajo para listado'!$DE$153:$DG$274,MATCH($A733,'Hoja de Trabajo para listado'!$DE$153:$DE$1048576,0),MATCH((CUADRO!L$5&amp;$E733),'Hoja de Trabajo para listado'!$DE$151:$DG$151,0)),0)+IFERROR(INDEX('Hoja de Trabajo para listado'!$CD$155:$DC$1048576,MATCH($A733,'Hoja de Trabajo para listado'!$CD$155:$CD$1048576,0),MATCH((CUADRO!L$5&amp;$E733),'Hoja de Trabajo para listado'!$CD$151:$DC$151,0)),0)</f>
        <v>0</v>
      </c>
      <c r="M733" s="243">
        <f ca="1">+IFERROR(INDEX('Hoja de Trabajo para listado'!$A$155:$Z$1048576,MATCH($A733,'Hoja de Trabajo para listado'!$A$155:$A$1048576,0),MATCH((CUADRO!M$5&amp;$E733),'Hoja de Trabajo para listado'!$A$151:$Z$151,0)),0)+IFERROR(INDEX('Hoja de Trabajo para listado'!$AB$155:$BA$1048576,MATCH($A733,'Hoja de Trabajo para listado'!$AB$155:$AB$1048576,0),MATCH((CUADRO!M$5&amp;$E733),'Hoja de Trabajo para listado'!$AB$151:$BA$151,0)),0)+IFERROR(INDEX('Hoja de Trabajo para listado'!$BC$155:$CB$1048576,MATCH($A733,'Hoja de Trabajo para listado'!$BC$155:$BC$1048576,0),MATCH((CUADRO!M$5&amp;$E733),'Hoja de Trabajo para listado'!$BC$151:$CB$151,0)),0)+IFERROR(INDEX('Hoja de Trabajo para listado'!$DE$153:$DG$274,MATCH($A733,'Hoja de Trabajo para listado'!$DE$153:$DE$1048576,0),MATCH((CUADRO!M$5&amp;$E733),'Hoja de Trabajo para listado'!$DE$151:$DG$151,0)),0)+IFERROR(INDEX('Hoja de Trabajo para listado'!$CD$155:$DC$1048576,MATCH($A733,'Hoja de Trabajo para listado'!$CD$155:$CD$1048576,0),MATCH((CUADRO!M$5&amp;$E733),'Hoja de Trabajo para listado'!$CD$151:$DC$151,0)),0)</f>
        <v>0</v>
      </c>
      <c r="N733" s="243">
        <f ca="1">+IFERROR(INDEX('Hoja de Trabajo para listado'!$A$155:$Z$1048576,MATCH($A733,'Hoja de Trabajo para listado'!$A$155:$A$1048576,0),MATCH((CUADRO!N$5&amp;$E733),'Hoja de Trabajo para listado'!$A$151:$Z$151,0)),0)+IFERROR(INDEX('Hoja de Trabajo para listado'!$AB$155:$BA$1048576,MATCH($A733,'Hoja de Trabajo para listado'!$AB$155:$AB$1048576,0),MATCH((CUADRO!N$5&amp;$E733),'Hoja de Trabajo para listado'!$AB$151:$BA$151,0)),0)+IFERROR(INDEX('Hoja de Trabajo para listado'!$BC$155:$CB$1048576,MATCH($A733,'Hoja de Trabajo para listado'!$BC$155:$BC$1048576,0),MATCH((CUADRO!N$5&amp;$E733),'Hoja de Trabajo para listado'!$BC$151:$CB$151,0)),0)+IFERROR(INDEX('Hoja de Trabajo para listado'!$DE$153:$DG$274,MATCH($A733,'Hoja de Trabajo para listado'!$DE$153:$DE$1048576,0),MATCH((CUADRO!N$5&amp;$E733),'Hoja de Trabajo para listado'!$DE$151:$DG$151,0)),0)+IFERROR(INDEX('Hoja de Trabajo para listado'!$CD$155:$DC$1048576,MATCH($A733,'Hoja de Trabajo para listado'!$CD$155:$CD$1048576,0),MATCH((CUADRO!N$5&amp;$E733),'Hoja de Trabajo para listado'!$CD$151:$DC$151,0)),0)</f>
        <v>0</v>
      </c>
      <c r="O733" s="243">
        <f ca="1">+IFERROR(INDEX('Hoja de Trabajo para listado'!$A$155:$Z$1048576,MATCH($A733,'Hoja de Trabajo para listado'!$A$155:$A$1048576,0),MATCH((CUADRO!O$5&amp;$E733),'Hoja de Trabajo para listado'!$A$151:$Z$151,0)),0)+IFERROR(INDEX('Hoja de Trabajo para listado'!$AB$155:$BA$1048576,MATCH($A733,'Hoja de Trabajo para listado'!$AB$155:$AB$1048576,0),MATCH((CUADRO!O$5&amp;$E733),'Hoja de Trabajo para listado'!$AB$151:$BA$151,0)),0)+IFERROR(INDEX('Hoja de Trabajo para listado'!$BC$155:$CB$1048576,MATCH($A733,'Hoja de Trabajo para listado'!$BC$155:$BC$1048576,0),MATCH((CUADRO!O$5&amp;$E733),'Hoja de Trabajo para listado'!$BC$151:$CB$151,0)),0)+IFERROR(INDEX('Hoja de Trabajo para listado'!$DE$153:$DG$274,MATCH($A733,'Hoja de Trabajo para listado'!$DE$153:$DE$1048576,0),MATCH((CUADRO!O$5&amp;$E733),'Hoja de Trabajo para listado'!$DE$151:$DG$151,0)),0)+IFERROR(INDEX('Hoja de Trabajo para listado'!$CD$155:$DC$1048576,MATCH($A733,'Hoja de Trabajo para listado'!$CD$155:$CD$1048576,0),MATCH((CUADRO!O$5&amp;$E733),'Hoja de Trabajo para listado'!$CD$151:$DC$151,0)),0)</f>
        <v>0</v>
      </c>
      <c r="P733" s="243">
        <f ca="1">+IFERROR(INDEX('Hoja de Trabajo para listado'!$A$155:$Z$1048576,MATCH($A733,'Hoja de Trabajo para listado'!$A$155:$A$1048576,0),MATCH((CUADRO!P$5&amp;$E733),'Hoja de Trabajo para listado'!$A$151:$Z$151,0)),0)+IFERROR(INDEX('Hoja de Trabajo para listado'!$AB$155:$BA$1048576,MATCH($A733,'Hoja de Trabajo para listado'!$AB$155:$AB$1048576,0),MATCH((CUADRO!P$5&amp;$E733),'Hoja de Trabajo para listado'!$AB$151:$BA$151,0)),0)+IFERROR(INDEX('Hoja de Trabajo para listado'!$BC$155:$CB$1048576,MATCH($A733,'Hoja de Trabajo para listado'!$BC$155:$BC$1048576,0),MATCH((CUADRO!P$5&amp;$E733),'Hoja de Trabajo para listado'!$BC$151:$CB$151,0)),0)+IFERROR(INDEX('Hoja de Trabajo para listado'!$DE$153:$DG$274,MATCH($A733,'Hoja de Trabajo para listado'!$DE$153:$DE$1048576,0),MATCH((CUADRO!P$5&amp;$E733),'Hoja de Trabajo para listado'!$DE$151:$DG$151,0)),0)+IFERROR(INDEX('Hoja de Trabajo para listado'!$CD$155:$DC$1048576,MATCH($A733,'Hoja de Trabajo para listado'!$CD$155:$CD$1048576,0),MATCH((CUADRO!P$5&amp;$E733),'Hoja de Trabajo para listado'!$CD$151:$DC$151,0)),0)</f>
        <v>0</v>
      </c>
      <c r="Q733" s="243">
        <f ca="1">+IFERROR(INDEX('Hoja de Trabajo para listado'!$A$155:$Z$1048576,MATCH($A733,'Hoja de Trabajo para listado'!$A$155:$A$1048576,0),MATCH((CUADRO!Q$5&amp;$E733),'Hoja de Trabajo para listado'!$A$151:$Z$151,0)),0)+IFERROR(INDEX('Hoja de Trabajo para listado'!$AB$155:$BA$1048576,MATCH($A733,'Hoja de Trabajo para listado'!$AB$155:$AB$1048576,0),MATCH((CUADRO!Q$5&amp;$E733),'Hoja de Trabajo para listado'!$AB$151:$BA$151,0)),0)+IFERROR(INDEX('Hoja de Trabajo para listado'!$BC$155:$CB$1048576,MATCH($A733,'Hoja de Trabajo para listado'!$BC$155:$BC$1048576,0),MATCH((CUADRO!Q$5&amp;$E733),'Hoja de Trabajo para listado'!$BC$151:$CB$151,0)),0)+IFERROR(INDEX('Hoja de Trabajo para listado'!$DE$153:$DG$274,MATCH($A733,'Hoja de Trabajo para listado'!$DE$153:$DE$1048576,0),MATCH((CUADRO!Q$5&amp;$E733),'Hoja de Trabajo para listado'!$DE$151:$DG$151,0)),0)+IFERROR(INDEX('Hoja de Trabajo para listado'!$CD$155:$DC$1048576,MATCH($A733,'Hoja de Trabajo para listado'!$CD$155:$CD$1048576,0),MATCH((CUADRO!Q$5&amp;$E733),'Hoja de Trabajo para listado'!$CD$151:$DC$151,0)),0)</f>
        <v>0</v>
      </c>
      <c r="R733" s="243">
        <f t="shared" ca="1" si="25"/>
        <v>0</v>
      </c>
      <c r="S733" s="249">
        <f ca="1">+R732+R733</f>
        <v>0</v>
      </c>
      <c r="T733" s="243">
        <f ca="1">+S733</f>
        <v>0</v>
      </c>
      <c r="U733" s="242">
        <f t="shared" si="26"/>
        <v>2</v>
      </c>
      <c r="V733" s="333" t="str">
        <f>+VLOOKUP(A733,bd_lista!$A$3:$E$590,5,FALSE)</f>
        <v>Gobiernos Autonomos Municipales</v>
      </c>
      <c r="W733" s="384"/>
      <c r="X733" s="242">
        <f>+VLOOKUP(A733,[3]Sheet1!$A$13:$D$744,4,FALSE)</f>
        <v>0</v>
      </c>
      <c r="Y733" s="242" t="e">
        <f>+VLOOKUP(X733,bd_lista!$A$3:$C$590,3,FALSE)</f>
        <v>#N/A</v>
      </c>
      <c r="Z733" s="292"/>
      <c r="AA733" s="293"/>
    </row>
    <row r="734" spans="1:27" customFormat="1" ht="15" hidden="1" customHeight="1">
      <c r="A734" s="32">
        <v>1333</v>
      </c>
      <c r="B734" s="388">
        <f>+A734</f>
        <v>1333</v>
      </c>
      <c r="C734" s="247" t="str">
        <f>+VLOOKUP(A734,bd_lista!$A$3:$C$590,3,FALSE)</f>
        <v>Gobierno Autónomo Municipal de Pocona</v>
      </c>
      <c r="D734" s="385" t="str">
        <f>+C734</f>
        <v>Gobierno Autónomo Municipal de Pocona</v>
      </c>
      <c r="E734" s="242" t="s">
        <v>1304</v>
      </c>
      <c r="F734" s="243">
        <f ca="1">+IFERROR(INDEX('Hoja de Trabajo para listado'!$A$155:$Z$1048576,MATCH($A734,'Hoja de Trabajo para listado'!$A$155:$A$1048576,0),MATCH((CUADRO!F$5&amp;$E734),'Hoja de Trabajo para listado'!$A$151:$Z$151,0)),0)+IFERROR(INDEX('Hoja de Trabajo para listado'!$AB$155:$BA$1048576,MATCH($A734,'Hoja de Trabajo para listado'!$AB$155:$AB$1048576,0),MATCH((CUADRO!F$5&amp;$E734),'Hoja de Trabajo para listado'!$AB$151:$BA$151,0)),0)+IFERROR(INDEX('Hoja de Trabajo para listado'!$BC$155:$CB$1048576,MATCH($A734,'Hoja de Trabajo para listado'!$BC$155:$BC$1048576,0),MATCH((CUADRO!F$5&amp;$E734),'Hoja de Trabajo para listado'!$BC$151:$CB$151,0)),0)+IFERROR(INDEX('Hoja de Trabajo para listado'!$DE$153:$DG$274,MATCH($A734,'Hoja de Trabajo para listado'!$DE$153:$DE$1048576,0),MATCH((CUADRO!F$5&amp;$E734),'Hoja de Trabajo para listado'!$DE$151:$DG$151,0)),0)+IFERROR(INDEX('Hoja de Trabajo para listado'!$CD$155:$DC$1048576,MATCH($A734,'Hoja de Trabajo para listado'!$CD$155:$CD$1048576,0),MATCH((CUADRO!F$5&amp;$E734),'Hoja de Trabajo para listado'!$CD$151:$DC$151,0)),0)</f>
        <v>0</v>
      </c>
      <c r="G734" s="243">
        <f ca="1">+IFERROR(INDEX('Hoja de Trabajo para listado'!$A$155:$Z$1048576,MATCH($A734,'Hoja de Trabajo para listado'!$A$155:$A$1048576,0),MATCH((CUADRO!G$5&amp;$E734),'Hoja de Trabajo para listado'!$A$151:$Z$151,0)),0)+IFERROR(INDEX('Hoja de Trabajo para listado'!$AB$155:$BA$1048576,MATCH($A734,'Hoja de Trabajo para listado'!$AB$155:$AB$1048576,0),MATCH((CUADRO!G$5&amp;$E734),'Hoja de Trabajo para listado'!$AB$151:$BA$151,0)),0)+IFERROR(INDEX('Hoja de Trabajo para listado'!$BC$155:$CB$1048576,MATCH($A734,'Hoja de Trabajo para listado'!$BC$155:$BC$1048576,0),MATCH((CUADRO!G$5&amp;$E734),'Hoja de Trabajo para listado'!$BC$151:$CB$151,0)),0)+IFERROR(INDEX('Hoja de Trabajo para listado'!$DE$153:$DG$274,MATCH($A734,'Hoja de Trabajo para listado'!$DE$153:$DE$1048576,0),MATCH((CUADRO!G$5&amp;$E734),'Hoja de Trabajo para listado'!$DE$151:$DG$151,0)),0)+IFERROR(INDEX('Hoja de Trabajo para listado'!$CD$155:$DC$1048576,MATCH($A734,'Hoja de Trabajo para listado'!$CD$155:$CD$1048576,0),MATCH((CUADRO!G$5&amp;$E734),'Hoja de Trabajo para listado'!$CD$151:$DC$151,0)),0)</f>
        <v>0</v>
      </c>
      <c r="H734" s="243">
        <f ca="1">+IFERROR(INDEX('Hoja de Trabajo para listado'!$A$155:$Z$1048576,MATCH($A734,'Hoja de Trabajo para listado'!$A$155:$A$1048576,0),MATCH((CUADRO!H$5&amp;$E734),'Hoja de Trabajo para listado'!$A$151:$Z$151,0)),0)+IFERROR(INDEX('Hoja de Trabajo para listado'!$AB$155:$BA$1048576,MATCH($A734,'Hoja de Trabajo para listado'!$AB$155:$AB$1048576,0),MATCH((CUADRO!H$5&amp;$E734),'Hoja de Trabajo para listado'!$AB$151:$BA$151,0)),0)+IFERROR(INDEX('Hoja de Trabajo para listado'!$BC$155:$CB$1048576,MATCH($A734,'Hoja de Trabajo para listado'!$BC$155:$BC$1048576,0),MATCH((CUADRO!H$5&amp;$E734),'Hoja de Trabajo para listado'!$BC$151:$CB$151,0)),0)+IFERROR(INDEX('Hoja de Trabajo para listado'!$DE$153:$DG$274,MATCH($A734,'Hoja de Trabajo para listado'!$DE$153:$DE$1048576,0),MATCH((CUADRO!H$5&amp;$E734),'Hoja de Trabajo para listado'!$DE$151:$DG$151,0)),0)+IFERROR(INDEX('Hoja de Trabajo para listado'!$CD$155:$DC$1048576,MATCH($A734,'Hoja de Trabajo para listado'!$CD$155:$CD$1048576,0),MATCH((CUADRO!H$5&amp;$E734),'Hoja de Trabajo para listado'!$CD$151:$DC$151,0)),0)</f>
        <v>0</v>
      </c>
      <c r="I734" s="243">
        <f ca="1">+IFERROR(INDEX('Hoja de Trabajo para listado'!$A$155:$Z$1048576,MATCH($A734,'Hoja de Trabajo para listado'!$A$155:$A$1048576,0),MATCH((CUADRO!I$5&amp;$E734),'Hoja de Trabajo para listado'!$A$151:$Z$151,0)),0)+IFERROR(INDEX('Hoja de Trabajo para listado'!$AB$155:$BA$1048576,MATCH($A734,'Hoja de Trabajo para listado'!$AB$155:$AB$1048576,0),MATCH((CUADRO!I$5&amp;$E734),'Hoja de Trabajo para listado'!$AB$151:$BA$151,0)),0)+IFERROR(INDEX('Hoja de Trabajo para listado'!$BC$155:$CB$1048576,MATCH($A734,'Hoja de Trabajo para listado'!$BC$155:$BC$1048576,0),MATCH((CUADRO!I$5&amp;$E734),'Hoja de Trabajo para listado'!$BC$151:$CB$151,0)),0)+IFERROR(INDEX('Hoja de Trabajo para listado'!$DE$153:$DG$274,MATCH($A734,'Hoja de Trabajo para listado'!$DE$153:$DE$1048576,0),MATCH((CUADRO!I$5&amp;$E734),'Hoja de Trabajo para listado'!$DE$151:$DG$151,0)),0)+IFERROR(INDEX('Hoja de Trabajo para listado'!$CD$155:$DC$1048576,MATCH($A734,'Hoja de Trabajo para listado'!$CD$155:$CD$1048576,0),MATCH((CUADRO!I$5&amp;$E734),'Hoja de Trabajo para listado'!$CD$151:$DC$151,0)),0)</f>
        <v>0</v>
      </c>
      <c r="J734" s="243">
        <f ca="1">+IFERROR(INDEX('Hoja de Trabajo para listado'!$A$155:$Z$1048576,MATCH($A734,'Hoja de Trabajo para listado'!$A$155:$A$1048576,0),MATCH((CUADRO!J$5&amp;$E734),'Hoja de Trabajo para listado'!$A$151:$Z$151,0)),0)+IFERROR(INDEX('Hoja de Trabajo para listado'!$AB$155:$BA$1048576,MATCH($A734,'Hoja de Trabajo para listado'!$AB$155:$AB$1048576,0),MATCH((CUADRO!J$5&amp;$E734),'Hoja de Trabajo para listado'!$AB$151:$BA$151,0)),0)+IFERROR(INDEX('Hoja de Trabajo para listado'!$BC$155:$CB$1048576,MATCH($A734,'Hoja de Trabajo para listado'!$BC$155:$BC$1048576,0),MATCH((CUADRO!J$5&amp;$E734),'Hoja de Trabajo para listado'!$BC$151:$CB$151,0)),0)+IFERROR(INDEX('Hoja de Trabajo para listado'!$DE$153:$DG$274,MATCH($A734,'Hoja de Trabajo para listado'!$DE$153:$DE$1048576,0),MATCH((CUADRO!J$5&amp;$E734),'Hoja de Trabajo para listado'!$DE$151:$DG$151,0)),0)+IFERROR(INDEX('Hoja de Trabajo para listado'!$CD$155:$DC$1048576,MATCH($A734,'Hoja de Trabajo para listado'!$CD$155:$CD$1048576,0),MATCH((CUADRO!J$5&amp;$E734),'Hoja de Trabajo para listado'!$CD$151:$DC$151,0)),0)</f>
        <v>0</v>
      </c>
      <c r="K734" s="243">
        <f ca="1">+IFERROR(INDEX('Hoja de Trabajo para listado'!$A$155:$Z$1048576,MATCH($A734,'Hoja de Trabajo para listado'!$A$155:$A$1048576,0),MATCH((CUADRO!K$5&amp;$E734),'Hoja de Trabajo para listado'!$A$151:$Z$151,0)),0)+IFERROR(INDEX('Hoja de Trabajo para listado'!$AB$155:$BA$1048576,MATCH($A734,'Hoja de Trabajo para listado'!$AB$155:$AB$1048576,0),MATCH((CUADRO!K$5&amp;$E734),'Hoja de Trabajo para listado'!$AB$151:$BA$151,0)),0)+IFERROR(INDEX('Hoja de Trabajo para listado'!$BC$155:$CB$1048576,MATCH($A734,'Hoja de Trabajo para listado'!$BC$155:$BC$1048576,0),MATCH((CUADRO!K$5&amp;$E734),'Hoja de Trabajo para listado'!$BC$151:$CB$151,0)),0)+IFERROR(INDEX('Hoja de Trabajo para listado'!$DE$153:$DG$274,MATCH($A734,'Hoja de Trabajo para listado'!$DE$153:$DE$1048576,0),MATCH((CUADRO!K$5&amp;$E734),'Hoja de Trabajo para listado'!$DE$151:$DG$151,0)),0)+IFERROR(INDEX('Hoja de Trabajo para listado'!$CD$155:$DC$1048576,MATCH($A734,'Hoja de Trabajo para listado'!$CD$155:$CD$1048576,0),MATCH((CUADRO!K$5&amp;$E734),'Hoja de Trabajo para listado'!$CD$151:$DC$151,0)),0)</f>
        <v>0</v>
      </c>
      <c r="L734" s="243">
        <f ca="1">+IFERROR(INDEX('Hoja de Trabajo para listado'!$A$155:$Z$1048576,MATCH($A734,'Hoja de Trabajo para listado'!$A$155:$A$1048576,0),MATCH((CUADRO!L$5&amp;$E734),'Hoja de Trabajo para listado'!$A$151:$Z$151,0)),0)+IFERROR(INDEX('Hoja de Trabajo para listado'!$AB$155:$BA$1048576,MATCH($A734,'Hoja de Trabajo para listado'!$AB$155:$AB$1048576,0),MATCH((CUADRO!L$5&amp;$E734),'Hoja de Trabajo para listado'!$AB$151:$BA$151,0)),0)+IFERROR(INDEX('Hoja de Trabajo para listado'!$BC$155:$CB$1048576,MATCH($A734,'Hoja de Trabajo para listado'!$BC$155:$BC$1048576,0),MATCH((CUADRO!L$5&amp;$E734),'Hoja de Trabajo para listado'!$BC$151:$CB$151,0)),0)+IFERROR(INDEX('Hoja de Trabajo para listado'!$DE$153:$DG$274,MATCH($A734,'Hoja de Trabajo para listado'!$DE$153:$DE$1048576,0),MATCH((CUADRO!L$5&amp;$E734),'Hoja de Trabajo para listado'!$DE$151:$DG$151,0)),0)+IFERROR(INDEX('Hoja de Trabajo para listado'!$CD$155:$DC$1048576,MATCH($A734,'Hoja de Trabajo para listado'!$CD$155:$CD$1048576,0),MATCH((CUADRO!L$5&amp;$E734),'Hoja de Trabajo para listado'!$CD$151:$DC$151,0)),0)</f>
        <v>0</v>
      </c>
      <c r="M734" s="243">
        <f ca="1">+IFERROR(INDEX('Hoja de Trabajo para listado'!$A$155:$Z$1048576,MATCH($A734,'Hoja de Trabajo para listado'!$A$155:$A$1048576,0),MATCH((CUADRO!M$5&amp;$E734),'Hoja de Trabajo para listado'!$A$151:$Z$151,0)),0)+IFERROR(INDEX('Hoja de Trabajo para listado'!$AB$155:$BA$1048576,MATCH($A734,'Hoja de Trabajo para listado'!$AB$155:$AB$1048576,0),MATCH((CUADRO!M$5&amp;$E734),'Hoja de Trabajo para listado'!$AB$151:$BA$151,0)),0)+IFERROR(INDEX('Hoja de Trabajo para listado'!$BC$155:$CB$1048576,MATCH($A734,'Hoja de Trabajo para listado'!$BC$155:$BC$1048576,0),MATCH((CUADRO!M$5&amp;$E734),'Hoja de Trabajo para listado'!$BC$151:$CB$151,0)),0)+IFERROR(INDEX('Hoja de Trabajo para listado'!$DE$153:$DG$274,MATCH($A734,'Hoja de Trabajo para listado'!$DE$153:$DE$1048576,0),MATCH((CUADRO!M$5&amp;$E734),'Hoja de Trabajo para listado'!$DE$151:$DG$151,0)),0)+IFERROR(INDEX('Hoja de Trabajo para listado'!$CD$155:$DC$1048576,MATCH($A734,'Hoja de Trabajo para listado'!$CD$155:$CD$1048576,0),MATCH((CUADRO!M$5&amp;$E734),'Hoja de Trabajo para listado'!$CD$151:$DC$151,0)),0)</f>
        <v>0</v>
      </c>
      <c r="N734" s="243">
        <f ca="1">+IFERROR(INDEX('Hoja de Trabajo para listado'!$A$155:$Z$1048576,MATCH($A734,'Hoja de Trabajo para listado'!$A$155:$A$1048576,0),MATCH((CUADRO!N$5&amp;$E734),'Hoja de Trabajo para listado'!$A$151:$Z$151,0)),0)+IFERROR(INDEX('Hoja de Trabajo para listado'!$AB$155:$BA$1048576,MATCH($A734,'Hoja de Trabajo para listado'!$AB$155:$AB$1048576,0),MATCH((CUADRO!N$5&amp;$E734),'Hoja de Trabajo para listado'!$AB$151:$BA$151,0)),0)+IFERROR(INDEX('Hoja de Trabajo para listado'!$BC$155:$CB$1048576,MATCH($A734,'Hoja de Trabajo para listado'!$BC$155:$BC$1048576,0),MATCH((CUADRO!N$5&amp;$E734),'Hoja de Trabajo para listado'!$BC$151:$CB$151,0)),0)+IFERROR(INDEX('Hoja de Trabajo para listado'!$DE$153:$DG$274,MATCH($A734,'Hoja de Trabajo para listado'!$DE$153:$DE$1048576,0),MATCH((CUADRO!N$5&amp;$E734),'Hoja de Trabajo para listado'!$DE$151:$DG$151,0)),0)+IFERROR(INDEX('Hoja de Trabajo para listado'!$CD$155:$DC$1048576,MATCH($A734,'Hoja de Trabajo para listado'!$CD$155:$CD$1048576,0),MATCH((CUADRO!N$5&amp;$E734),'Hoja de Trabajo para listado'!$CD$151:$DC$151,0)),0)</f>
        <v>0</v>
      </c>
      <c r="O734" s="243">
        <f ca="1">+IFERROR(INDEX('Hoja de Trabajo para listado'!$A$155:$Z$1048576,MATCH($A734,'Hoja de Trabajo para listado'!$A$155:$A$1048576,0),MATCH((CUADRO!O$5&amp;$E734),'Hoja de Trabajo para listado'!$A$151:$Z$151,0)),0)+IFERROR(INDEX('Hoja de Trabajo para listado'!$AB$155:$BA$1048576,MATCH($A734,'Hoja de Trabajo para listado'!$AB$155:$AB$1048576,0),MATCH((CUADRO!O$5&amp;$E734),'Hoja de Trabajo para listado'!$AB$151:$BA$151,0)),0)+IFERROR(INDEX('Hoja de Trabajo para listado'!$BC$155:$CB$1048576,MATCH($A734,'Hoja de Trabajo para listado'!$BC$155:$BC$1048576,0),MATCH((CUADRO!O$5&amp;$E734),'Hoja de Trabajo para listado'!$BC$151:$CB$151,0)),0)+IFERROR(INDEX('Hoja de Trabajo para listado'!$DE$153:$DG$274,MATCH($A734,'Hoja de Trabajo para listado'!$DE$153:$DE$1048576,0),MATCH((CUADRO!O$5&amp;$E734),'Hoja de Trabajo para listado'!$DE$151:$DG$151,0)),0)+IFERROR(INDEX('Hoja de Trabajo para listado'!$CD$155:$DC$1048576,MATCH($A734,'Hoja de Trabajo para listado'!$CD$155:$CD$1048576,0),MATCH((CUADRO!O$5&amp;$E734),'Hoja de Trabajo para listado'!$CD$151:$DC$151,0)),0)</f>
        <v>0</v>
      </c>
      <c r="P734" s="243">
        <f ca="1">+IFERROR(INDEX('Hoja de Trabajo para listado'!$A$155:$Z$1048576,MATCH($A734,'Hoja de Trabajo para listado'!$A$155:$A$1048576,0),MATCH((CUADRO!P$5&amp;$E734),'Hoja de Trabajo para listado'!$A$151:$Z$151,0)),0)+IFERROR(INDEX('Hoja de Trabajo para listado'!$AB$155:$BA$1048576,MATCH($A734,'Hoja de Trabajo para listado'!$AB$155:$AB$1048576,0),MATCH((CUADRO!P$5&amp;$E734),'Hoja de Trabajo para listado'!$AB$151:$BA$151,0)),0)+IFERROR(INDEX('Hoja de Trabajo para listado'!$BC$155:$CB$1048576,MATCH($A734,'Hoja de Trabajo para listado'!$BC$155:$BC$1048576,0),MATCH((CUADRO!P$5&amp;$E734),'Hoja de Trabajo para listado'!$BC$151:$CB$151,0)),0)+IFERROR(INDEX('Hoja de Trabajo para listado'!$DE$153:$DG$274,MATCH($A734,'Hoja de Trabajo para listado'!$DE$153:$DE$1048576,0),MATCH((CUADRO!P$5&amp;$E734),'Hoja de Trabajo para listado'!$DE$151:$DG$151,0)),0)+IFERROR(INDEX('Hoja de Trabajo para listado'!$CD$155:$DC$1048576,MATCH($A734,'Hoja de Trabajo para listado'!$CD$155:$CD$1048576,0),MATCH((CUADRO!P$5&amp;$E734),'Hoja de Trabajo para listado'!$CD$151:$DC$151,0)),0)</f>
        <v>0</v>
      </c>
      <c r="Q734" s="243">
        <f ca="1">+IFERROR(INDEX('Hoja de Trabajo para listado'!$A$155:$Z$1048576,MATCH($A734,'Hoja de Trabajo para listado'!$A$155:$A$1048576,0),MATCH((CUADRO!Q$5&amp;$E734),'Hoja de Trabajo para listado'!$A$151:$Z$151,0)),0)+IFERROR(INDEX('Hoja de Trabajo para listado'!$AB$155:$BA$1048576,MATCH($A734,'Hoja de Trabajo para listado'!$AB$155:$AB$1048576,0),MATCH((CUADRO!Q$5&amp;$E734),'Hoja de Trabajo para listado'!$AB$151:$BA$151,0)),0)+IFERROR(INDEX('Hoja de Trabajo para listado'!$BC$155:$CB$1048576,MATCH($A734,'Hoja de Trabajo para listado'!$BC$155:$BC$1048576,0),MATCH((CUADRO!Q$5&amp;$E734),'Hoja de Trabajo para listado'!$BC$151:$CB$151,0)),0)+IFERROR(INDEX('Hoja de Trabajo para listado'!$DE$153:$DG$274,MATCH($A734,'Hoja de Trabajo para listado'!$DE$153:$DE$1048576,0),MATCH((CUADRO!Q$5&amp;$E734),'Hoja de Trabajo para listado'!$DE$151:$DG$151,0)),0)+IFERROR(INDEX('Hoja de Trabajo para listado'!$CD$155:$DC$1048576,MATCH($A734,'Hoja de Trabajo para listado'!$CD$155:$CD$1048576,0),MATCH((CUADRO!Q$5&amp;$E734),'Hoja de Trabajo para listado'!$CD$151:$DC$151,0)),0)</f>
        <v>0</v>
      </c>
      <c r="R734" s="243">
        <f t="shared" ca="1" si="25"/>
        <v>0</v>
      </c>
      <c r="S734" s="249"/>
      <c r="T734" s="243">
        <f ca="1">+T735</f>
        <v>0</v>
      </c>
      <c r="U734" s="242">
        <f t="shared" si="26"/>
        <v>1</v>
      </c>
      <c r="V734" s="333" t="str">
        <f>+VLOOKUP(A734,bd_lista!$A$3:$E$590,5,FALSE)</f>
        <v>Gobiernos Autonomos Municipales</v>
      </c>
      <c r="W734" s="383" t="str">
        <f>+V734</f>
        <v>Gobiernos Autonomos Municipales</v>
      </c>
      <c r="X734" s="242">
        <f>+VLOOKUP(A734,[3]Sheet1!$A$13:$D$744,4,FALSE)</f>
        <v>0</v>
      </c>
      <c r="Y734" s="242" t="e">
        <f>+VLOOKUP(X734,bd_lista!$A$3:$C$590,3,FALSE)</f>
        <v>#N/A</v>
      </c>
      <c r="Z734" s="294">
        <f>+X734</f>
        <v>0</v>
      </c>
      <c r="AA734" s="295" t="e">
        <f>+Y734</f>
        <v>#N/A</v>
      </c>
    </row>
    <row r="735" spans="1:27" customFormat="1" ht="15" hidden="1" customHeight="1">
      <c r="A735" s="32">
        <v>1333</v>
      </c>
      <c r="B735" s="389"/>
      <c r="C735" s="247" t="str">
        <f>+VLOOKUP(A735,bd_lista!$A$3:$C$590,3,FALSE)</f>
        <v>Gobierno Autónomo Municipal de Pocona</v>
      </c>
      <c r="D735" s="386"/>
      <c r="E735" s="244" t="s">
        <v>1305</v>
      </c>
      <c r="F735" s="243">
        <f ca="1">+IFERROR(INDEX('Hoja de Trabajo para listado'!$A$155:$Z$1048576,MATCH($A735,'Hoja de Trabajo para listado'!$A$155:$A$1048576,0),MATCH((CUADRO!F$5&amp;$E735),'Hoja de Trabajo para listado'!$A$151:$Z$151,0)),0)+IFERROR(INDEX('Hoja de Trabajo para listado'!$AB$155:$BA$1048576,MATCH($A735,'Hoja de Trabajo para listado'!$AB$155:$AB$1048576,0),MATCH((CUADRO!F$5&amp;$E735),'Hoja de Trabajo para listado'!$AB$151:$BA$151,0)),0)+IFERROR(INDEX('Hoja de Trabajo para listado'!$BC$155:$CB$1048576,MATCH($A735,'Hoja de Trabajo para listado'!$BC$155:$BC$1048576,0),MATCH((CUADRO!F$5&amp;$E735),'Hoja de Trabajo para listado'!$BC$151:$CB$151,0)),0)+IFERROR(INDEX('Hoja de Trabajo para listado'!$DE$153:$DG$274,MATCH($A735,'Hoja de Trabajo para listado'!$DE$153:$DE$1048576,0),MATCH((CUADRO!F$5&amp;$E735),'Hoja de Trabajo para listado'!$DE$151:$DG$151,0)),0)+IFERROR(INDEX('Hoja de Trabajo para listado'!$CD$155:$DC$1048576,MATCH($A735,'Hoja de Trabajo para listado'!$CD$155:$CD$1048576,0),MATCH((CUADRO!F$5&amp;$E735),'Hoja de Trabajo para listado'!$CD$151:$DC$151,0)),0)</f>
        <v>0</v>
      </c>
      <c r="G735" s="243">
        <f ca="1">+IFERROR(INDEX('Hoja de Trabajo para listado'!$A$155:$Z$1048576,MATCH($A735,'Hoja de Trabajo para listado'!$A$155:$A$1048576,0),MATCH((CUADRO!G$5&amp;$E735),'Hoja de Trabajo para listado'!$A$151:$Z$151,0)),0)+IFERROR(INDEX('Hoja de Trabajo para listado'!$AB$155:$BA$1048576,MATCH($A735,'Hoja de Trabajo para listado'!$AB$155:$AB$1048576,0),MATCH((CUADRO!G$5&amp;$E735),'Hoja de Trabajo para listado'!$AB$151:$BA$151,0)),0)+IFERROR(INDEX('Hoja de Trabajo para listado'!$BC$155:$CB$1048576,MATCH($A735,'Hoja de Trabajo para listado'!$BC$155:$BC$1048576,0),MATCH((CUADRO!G$5&amp;$E735),'Hoja de Trabajo para listado'!$BC$151:$CB$151,0)),0)+IFERROR(INDEX('Hoja de Trabajo para listado'!$DE$153:$DG$274,MATCH($A735,'Hoja de Trabajo para listado'!$DE$153:$DE$1048576,0),MATCH((CUADRO!G$5&amp;$E735),'Hoja de Trabajo para listado'!$DE$151:$DG$151,0)),0)+IFERROR(INDEX('Hoja de Trabajo para listado'!$CD$155:$DC$1048576,MATCH($A735,'Hoja de Trabajo para listado'!$CD$155:$CD$1048576,0),MATCH((CUADRO!G$5&amp;$E735),'Hoja de Trabajo para listado'!$CD$151:$DC$151,0)),0)</f>
        <v>0</v>
      </c>
      <c r="H735" s="243">
        <f ca="1">+IFERROR(INDEX('Hoja de Trabajo para listado'!$A$155:$Z$1048576,MATCH($A735,'Hoja de Trabajo para listado'!$A$155:$A$1048576,0),MATCH((CUADRO!H$5&amp;$E735),'Hoja de Trabajo para listado'!$A$151:$Z$151,0)),0)+IFERROR(INDEX('Hoja de Trabajo para listado'!$AB$155:$BA$1048576,MATCH($A735,'Hoja de Trabajo para listado'!$AB$155:$AB$1048576,0),MATCH((CUADRO!H$5&amp;$E735),'Hoja de Trabajo para listado'!$AB$151:$BA$151,0)),0)+IFERROR(INDEX('Hoja de Trabajo para listado'!$BC$155:$CB$1048576,MATCH($A735,'Hoja de Trabajo para listado'!$BC$155:$BC$1048576,0),MATCH((CUADRO!H$5&amp;$E735),'Hoja de Trabajo para listado'!$BC$151:$CB$151,0)),0)+IFERROR(INDEX('Hoja de Trabajo para listado'!$DE$153:$DG$274,MATCH($A735,'Hoja de Trabajo para listado'!$DE$153:$DE$1048576,0),MATCH((CUADRO!H$5&amp;$E735),'Hoja de Trabajo para listado'!$DE$151:$DG$151,0)),0)+IFERROR(INDEX('Hoja de Trabajo para listado'!$CD$155:$DC$1048576,MATCH($A735,'Hoja de Trabajo para listado'!$CD$155:$CD$1048576,0),MATCH((CUADRO!H$5&amp;$E735),'Hoja de Trabajo para listado'!$CD$151:$DC$151,0)),0)</f>
        <v>0</v>
      </c>
      <c r="I735" s="243">
        <f ca="1">+IFERROR(INDEX('Hoja de Trabajo para listado'!$A$155:$Z$1048576,MATCH($A735,'Hoja de Trabajo para listado'!$A$155:$A$1048576,0),MATCH((CUADRO!I$5&amp;$E735),'Hoja de Trabajo para listado'!$A$151:$Z$151,0)),0)+IFERROR(INDEX('Hoja de Trabajo para listado'!$AB$155:$BA$1048576,MATCH($A735,'Hoja de Trabajo para listado'!$AB$155:$AB$1048576,0),MATCH((CUADRO!I$5&amp;$E735),'Hoja de Trabajo para listado'!$AB$151:$BA$151,0)),0)+IFERROR(INDEX('Hoja de Trabajo para listado'!$BC$155:$CB$1048576,MATCH($A735,'Hoja de Trabajo para listado'!$BC$155:$BC$1048576,0),MATCH((CUADRO!I$5&amp;$E735),'Hoja de Trabajo para listado'!$BC$151:$CB$151,0)),0)+IFERROR(INDEX('Hoja de Trabajo para listado'!$DE$153:$DG$274,MATCH($A735,'Hoja de Trabajo para listado'!$DE$153:$DE$1048576,0),MATCH((CUADRO!I$5&amp;$E735),'Hoja de Trabajo para listado'!$DE$151:$DG$151,0)),0)+IFERROR(INDEX('Hoja de Trabajo para listado'!$CD$155:$DC$1048576,MATCH($A735,'Hoja de Trabajo para listado'!$CD$155:$CD$1048576,0),MATCH((CUADRO!I$5&amp;$E735),'Hoja de Trabajo para listado'!$CD$151:$DC$151,0)),0)</f>
        <v>0</v>
      </c>
      <c r="J735" s="243">
        <f ca="1">+IFERROR(INDEX('Hoja de Trabajo para listado'!$A$155:$Z$1048576,MATCH($A735,'Hoja de Trabajo para listado'!$A$155:$A$1048576,0),MATCH((CUADRO!J$5&amp;$E735),'Hoja de Trabajo para listado'!$A$151:$Z$151,0)),0)+IFERROR(INDEX('Hoja de Trabajo para listado'!$AB$155:$BA$1048576,MATCH($A735,'Hoja de Trabajo para listado'!$AB$155:$AB$1048576,0),MATCH((CUADRO!J$5&amp;$E735),'Hoja de Trabajo para listado'!$AB$151:$BA$151,0)),0)+IFERROR(INDEX('Hoja de Trabajo para listado'!$BC$155:$CB$1048576,MATCH($A735,'Hoja de Trabajo para listado'!$BC$155:$BC$1048576,0),MATCH((CUADRO!J$5&amp;$E735),'Hoja de Trabajo para listado'!$BC$151:$CB$151,0)),0)+IFERROR(INDEX('Hoja de Trabajo para listado'!$DE$153:$DG$274,MATCH($A735,'Hoja de Trabajo para listado'!$DE$153:$DE$1048576,0),MATCH((CUADRO!J$5&amp;$E735),'Hoja de Trabajo para listado'!$DE$151:$DG$151,0)),0)+IFERROR(INDEX('Hoja de Trabajo para listado'!$CD$155:$DC$1048576,MATCH($A735,'Hoja de Trabajo para listado'!$CD$155:$CD$1048576,0),MATCH((CUADRO!J$5&amp;$E735),'Hoja de Trabajo para listado'!$CD$151:$DC$151,0)),0)</f>
        <v>0</v>
      </c>
      <c r="K735" s="243">
        <f ca="1">+IFERROR(INDEX('Hoja de Trabajo para listado'!$A$155:$Z$1048576,MATCH($A735,'Hoja de Trabajo para listado'!$A$155:$A$1048576,0),MATCH((CUADRO!K$5&amp;$E735),'Hoja de Trabajo para listado'!$A$151:$Z$151,0)),0)+IFERROR(INDEX('Hoja de Trabajo para listado'!$AB$155:$BA$1048576,MATCH($A735,'Hoja de Trabajo para listado'!$AB$155:$AB$1048576,0),MATCH((CUADRO!K$5&amp;$E735),'Hoja de Trabajo para listado'!$AB$151:$BA$151,0)),0)+IFERROR(INDEX('Hoja de Trabajo para listado'!$BC$155:$CB$1048576,MATCH($A735,'Hoja de Trabajo para listado'!$BC$155:$BC$1048576,0),MATCH((CUADRO!K$5&amp;$E735),'Hoja de Trabajo para listado'!$BC$151:$CB$151,0)),0)+IFERROR(INDEX('Hoja de Trabajo para listado'!$DE$153:$DG$274,MATCH($A735,'Hoja de Trabajo para listado'!$DE$153:$DE$1048576,0),MATCH((CUADRO!K$5&amp;$E735),'Hoja de Trabajo para listado'!$DE$151:$DG$151,0)),0)+IFERROR(INDEX('Hoja de Trabajo para listado'!$CD$155:$DC$1048576,MATCH($A735,'Hoja de Trabajo para listado'!$CD$155:$CD$1048576,0),MATCH((CUADRO!K$5&amp;$E735),'Hoja de Trabajo para listado'!$CD$151:$DC$151,0)),0)</f>
        <v>0</v>
      </c>
      <c r="L735" s="243">
        <f ca="1">+IFERROR(INDEX('Hoja de Trabajo para listado'!$A$155:$Z$1048576,MATCH($A735,'Hoja de Trabajo para listado'!$A$155:$A$1048576,0),MATCH((CUADRO!L$5&amp;$E735),'Hoja de Trabajo para listado'!$A$151:$Z$151,0)),0)+IFERROR(INDEX('Hoja de Trabajo para listado'!$AB$155:$BA$1048576,MATCH($A735,'Hoja de Trabajo para listado'!$AB$155:$AB$1048576,0),MATCH((CUADRO!L$5&amp;$E735),'Hoja de Trabajo para listado'!$AB$151:$BA$151,0)),0)+IFERROR(INDEX('Hoja de Trabajo para listado'!$BC$155:$CB$1048576,MATCH($A735,'Hoja de Trabajo para listado'!$BC$155:$BC$1048576,0),MATCH((CUADRO!L$5&amp;$E735),'Hoja de Trabajo para listado'!$BC$151:$CB$151,0)),0)+IFERROR(INDEX('Hoja de Trabajo para listado'!$DE$153:$DG$274,MATCH($A735,'Hoja de Trabajo para listado'!$DE$153:$DE$1048576,0),MATCH((CUADRO!L$5&amp;$E735),'Hoja de Trabajo para listado'!$DE$151:$DG$151,0)),0)+IFERROR(INDEX('Hoja de Trabajo para listado'!$CD$155:$DC$1048576,MATCH($A735,'Hoja de Trabajo para listado'!$CD$155:$CD$1048576,0),MATCH((CUADRO!L$5&amp;$E735),'Hoja de Trabajo para listado'!$CD$151:$DC$151,0)),0)</f>
        <v>0</v>
      </c>
      <c r="M735" s="243">
        <f ca="1">+IFERROR(INDEX('Hoja de Trabajo para listado'!$A$155:$Z$1048576,MATCH($A735,'Hoja de Trabajo para listado'!$A$155:$A$1048576,0),MATCH((CUADRO!M$5&amp;$E735),'Hoja de Trabajo para listado'!$A$151:$Z$151,0)),0)+IFERROR(INDEX('Hoja de Trabajo para listado'!$AB$155:$BA$1048576,MATCH($A735,'Hoja de Trabajo para listado'!$AB$155:$AB$1048576,0),MATCH((CUADRO!M$5&amp;$E735),'Hoja de Trabajo para listado'!$AB$151:$BA$151,0)),0)+IFERROR(INDEX('Hoja de Trabajo para listado'!$BC$155:$CB$1048576,MATCH($A735,'Hoja de Trabajo para listado'!$BC$155:$BC$1048576,0),MATCH((CUADRO!M$5&amp;$E735),'Hoja de Trabajo para listado'!$BC$151:$CB$151,0)),0)+IFERROR(INDEX('Hoja de Trabajo para listado'!$DE$153:$DG$274,MATCH($A735,'Hoja de Trabajo para listado'!$DE$153:$DE$1048576,0),MATCH((CUADRO!M$5&amp;$E735),'Hoja de Trabajo para listado'!$DE$151:$DG$151,0)),0)+IFERROR(INDEX('Hoja de Trabajo para listado'!$CD$155:$DC$1048576,MATCH($A735,'Hoja de Trabajo para listado'!$CD$155:$CD$1048576,0),MATCH((CUADRO!M$5&amp;$E735),'Hoja de Trabajo para listado'!$CD$151:$DC$151,0)),0)</f>
        <v>0</v>
      </c>
      <c r="N735" s="243">
        <f ca="1">+IFERROR(INDEX('Hoja de Trabajo para listado'!$A$155:$Z$1048576,MATCH($A735,'Hoja de Trabajo para listado'!$A$155:$A$1048576,0),MATCH((CUADRO!N$5&amp;$E735),'Hoja de Trabajo para listado'!$A$151:$Z$151,0)),0)+IFERROR(INDEX('Hoja de Trabajo para listado'!$AB$155:$BA$1048576,MATCH($A735,'Hoja de Trabajo para listado'!$AB$155:$AB$1048576,0),MATCH((CUADRO!N$5&amp;$E735),'Hoja de Trabajo para listado'!$AB$151:$BA$151,0)),0)+IFERROR(INDEX('Hoja de Trabajo para listado'!$BC$155:$CB$1048576,MATCH($A735,'Hoja de Trabajo para listado'!$BC$155:$BC$1048576,0),MATCH((CUADRO!N$5&amp;$E735),'Hoja de Trabajo para listado'!$BC$151:$CB$151,0)),0)+IFERROR(INDEX('Hoja de Trabajo para listado'!$DE$153:$DG$274,MATCH($A735,'Hoja de Trabajo para listado'!$DE$153:$DE$1048576,0),MATCH((CUADRO!N$5&amp;$E735),'Hoja de Trabajo para listado'!$DE$151:$DG$151,0)),0)+IFERROR(INDEX('Hoja de Trabajo para listado'!$CD$155:$DC$1048576,MATCH($A735,'Hoja de Trabajo para listado'!$CD$155:$CD$1048576,0),MATCH((CUADRO!N$5&amp;$E735),'Hoja de Trabajo para listado'!$CD$151:$DC$151,0)),0)</f>
        <v>0</v>
      </c>
      <c r="O735" s="243">
        <f ca="1">+IFERROR(INDEX('Hoja de Trabajo para listado'!$A$155:$Z$1048576,MATCH($A735,'Hoja de Trabajo para listado'!$A$155:$A$1048576,0),MATCH((CUADRO!O$5&amp;$E735),'Hoja de Trabajo para listado'!$A$151:$Z$151,0)),0)+IFERROR(INDEX('Hoja de Trabajo para listado'!$AB$155:$BA$1048576,MATCH($A735,'Hoja de Trabajo para listado'!$AB$155:$AB$1048576,0),MATCH((CUADRO!O$5&amp;$E735),'Hoja de Trabajo para listado'!$AB$151:$BA$151,0)),0)+IFERROR(INDEX('Hoja de Trabajo para listado'!$BC$155:$CB$1048576,MATCH($A735,'Hoja de Trabajo para listado'!$BC$155:$BC$1048576,0),MATCH((CUADRO!O$5&amp;$E735),'Hoja de Trabajo para listado'!$BC$151:$CB$151,0)),0)+IFERROR(INDEX('Hoja de Trabajo para listado'!$DE$153:$DG$274,MATCH($A735,'Hoja de Trabajo para listado'!$DE$153:$DE$1048576,0),MATCH((CUADRO!O$5&amp;$E735),'Hoja de Trabajo para listado'!$DE$151:$DG$151,0)),0)+IFERROR(INDEX('Hoja de Trabajo para listado'!$CD$155:$DC$1048576,MATCH($A735,'Hoja de Trabajo para listado'!$CD$155:$CD$1048576,0),MATCH((CUADRO!O$5&amp;$E735),'Hoja de Trabajo para listado'!$CD$151:$DC$151,0)),0)</f>
        <v>0</v>
      </c>
      <c r="P735" s="243">
        <f ca="1">+IFERROR(INDEX('Hoja de Trabajo para listado'!$A$155:$Z$1048576,MATCH($A735,'Hoja de Trabajo para listado'!$A$155:$A$1048576,0),MATCH((CUADRO!P$5&amp;$E735),'Hoja de Trabajo para listado'!$A$151:$Z$151,0)),0)+IFERROR(INDEX('Hoja de Trabajo para listado'!$AB$155:$BA$1048576,MATCH($A735,'Hoja de Trabajo para listado'!$AB$155:$AB$1048576,0),MATCH((CUADRO!P$5&amp;$E735),'Hoja de Trabajo para listado'!$AB$151:$BA$151,0)),0)+IFERROR(INDEX('Hoja de Trabajo para listado'!$BC$155:$CB$1048576,MATCH($A735,'Hoja de Trabajo para listado'!$BC$155:$BC$1048576,0),MATCH((CUADRO!P$5&amp;$E735),'Hoja de Trabajo para listado'!$BC$151:$CB$151,0)),0)+IFERROR(INDEX('Hoja de Trabajo para listado'!$DE$153:$DG$274,MATCH($A735,'Hoja de Trabajo para listado'!$DE$153:$DE$1048576,0),MATCH((CUADRO!P$5&amp;$E735),'Hoja de Trabajo para listado'!$DE$151:$DG$151,0)),0)+IFERROR(INDEX('Hoja de Trabajo para listado'!$CD$155:$DC$1048576,MATCH($A735,'Hoja de Trabajo para listado'!$CD$155:$CD$1048576,0),MATCH((CUADRO!P$5&amp;$E735),'Hoja de Trabajo para listado'!$CD$151:$DC$151,0)),0)</f>
        <v>0</v>
      </c>
      <c r="Q735" s="243">
        <f ca="1">+IFERROR(INDEX('Hoja de Trabajo para listado'!$A$155:$Z$1048576,MATCH($A735,'Hoja de Trabajo para listado'!$A$155:$A$1048576,0),MATCH((CUADRO!Q$5&amp;$E735),'Hoja de Trabajo para listado'!$A$151:$Z$151,0)),0)+IFERROR(INDEX('Hoja de Trabajo para listado'!$AB$155:$BA$1048576,MATCH($A735,'Hoja de Trabajo para listado'!$AB$155:$AB$1048576,0),MATCH((CUADRO!Q$5&amp;$E735),'Hoja de Trabajo para listado'!$AB$151:$BA$151,0)),0)+IFERROR(INDEX('Hoja de Trabajo para listado'!$BC$155:$CB$1048576,MATCH($A735,'Hoja de Trabajo para listado'!$BC$155:$BC$1048576,0),MATCH((CUADRO!Q$5&amp;$E735),'Hoja de Trabajo para listado'!$BC$151:$CB$151,0)),0)+IFERROR(INDEX('Hoja de Trabajo para listado'!$DE$153:$DG$274,MATCH($A735,'Hoja de Trabajo para listado'!$DE$153:$DE$1048576,0),MATCH((CUADRO!Q$5&amp;$E735),'Hoja de Trabajo para listado'!$DE$151:$DG$151,0)),0)+IFERROR(INDEX('Hoja de Trabajo para listado'!$CD$155:$DC$1048576,MATCH($A735,'Hoja de Trabajo para listado'!$CD$155:$CD$1048576,0),MATCH((CUADRO!Q$5&amp;$E735),'Hoja de Trabajo para listado'!$CD$151:$DC$151,0)),0)</f>
        <v>0</v>
      </c>
      <c r="R735" s="243">
        <f t="shared" ca="1" si="25"/>
        <v>0</v>
      </c>
      <c r="S735" s="249">
        <f ca="1">+R734+R735</f>
        <v>0</v>
      </c>
      <c r="T735" s="243">
        <f ca="1">+S735</f>
        <v>0</v>
      </c>
      <c r="U735" s="242">
        <f t="shared" si="26"/>
        <v>2</v>
      </c>
      <c r="V735" s="333" t="str">
        <f>+VLOOKUP(A735,bd_lista!$A$3:$E$590,5,FALSE)</f>
        <v>Gobiernos Autonomos Municipales</v>
      </c>
      <c r="W735" s="384"/>
      <c r="X735" s="242">
        <f>+VLOOKUP(A735,[3]Sheet1!$A$13:$D$744,4,FALSE)</f>
        <v>0</v>
      </c>
      <c r="Y735" s="242" t="e">
        <f>+VLOOKUP(X735,bd_lista!$A$3:$C$590,3,FALSE)</f>
        <v>#N/A</v>
      </c>
      <c r="Z735" s="292"/>
      <c r="AA735" s="293"/>
    </row>
    <row r="736" spans="1:27" customFormat="1" ht="15" hidden="1" customHeight="1">
      <c r="A736" s="32">
        <v>1334</v>
      </c>
      <c r="B736" s="388">
        <f>+A736</f>
        <v>1334</v>
      </c>
      <c r="C736" s="247" t="str">
        <f>+VLOOKUP(A736,bd_lista!$A$3:$C$590,3,FALSE)</f>
        <v>Gobierno Autónomo Municipal de Chimoré</v>
      </c>
      <c r="D736" s="385" t="str">
        <f>+C736</f>
        <v>Gobierno Autónomo Municipal de Chimoré</v>
      </c>
      <c r="E736" s="242" t="s">
        <v>1304</v>
      </c>
      <c r="F736" s="243">
        <f ca="1">+IFERROR(INDEX('Hoja de Trabajo para listado'!$A$155:$Z$1048576,MATCH($A736,'Hoja de Trabajo para listado'!$A$155:$A$1048576,0),MATCH((CUADRO!F$5&amp;$E736),'Hoja de Trabajo para listado'!$A$151:$Z$151,0)),0)+IFERROR(INDEX('Hoja de Trabajo para listado'!$AB$155:$BA$1048576,MATCH($A736,'Hoja de Trabajo para listado'!$AB$155:$AB$1048576,0),MATCH((CUADRO!F$5&amp;$E736),'Hoja de Trabajo para listado'!$AB$151:$BA$151,0)),0)+IFERROR(INDEX('Hoja de Trabajo para listado'!$BC$155:$CB$1048576,MATCH($A736,'Hoja de Trabajo para listado'!$BC$155:$BC$1048576,0),MATCH((CUADRO!F$5&amp;$E736),'Hoja de Trabajo para listado'!$BC$151:$CB$151,0)),0)+IFERROR(INDEX('Hoja de Trabajo para listado'!$DE$153:$DG$274,MATCH($A736,'Hoja de Trabajo para listado'!$DE$153:$DE$1048576,0),MATCH((CUADRO!F$5&amp;$E736),'Hoja de Trabajo para listado'!$DE$151:$DG$151,0)),0)+IFERROR(INDEX('Hoja de Trabajo para listado'!$CD$155:$DC$1048576,MATCH($A736,'Hoja de Trabajo para listado'!$CD$155:$CD$1048576,0),MATCH((CUADRO!F$5&amp;$E736),'Hoja de Trabajo para listado'!$CD$151:$DC$151,0)),0)</f>
        <v>0</v>
      </c>
      <c r="G736" s="243">
        <f ca="1">+IFERROR(INDEX('Hoja de Trabajo para listado'!$A$155:$Z$1048576,MATCH($A736,'Hoja de Trabajo para listado'!$A$155:$A$1048576,0),MATCH((CUADRO!G$5&amp;$E736),'Hoja de Trabajo para listado'!$A$151:$Z$151,0)),0)+IFERROR(INDEX('Hoja de Trabajo para listado'!$AB$155:$BA$1048576,MATCH($A736,'Hoja de Trabajo para listado'!$AB$155:$AB$1048576,0),MATCH((CUADRO!G$5&amp;$E736),'Hoja de Trabajo para listado'!$AB$151:$BA$151,0)),0)+IFERROR(INDEX('Hoja de Trabajo para listado'!$BC$155:$CB$1048576,MATCH($A736,'Hoja de Trabajo para listado'!$BC$155:$BC$1048576,0),MATCH((CUADRO!G$5&amp;$E736),'Hoja de Trabajo para listado'!$BC$151:$CB$151,0)),0)+IFERROR(INDEX('Hoja de Trabajo para listado'!$DE$153:$DG$274,MATCH($A736,'Hoja de Trabajo para listado'!$DE$153:$DE$1048576,0),MATCH((CUADRO!G$5&amp;$E736),'Hoja de Trabajo para listado'!$DE$151:$DG$151,0)),0)+IFERROR(INDEX('Hoja de Trabajo para listado'!$CD$155:$DC$1048576,MATCH($A736,'Hoja de Trabajo para listado'!$CD$155:$CD$1048576,0),MATCH((CUADRO!G$5&amp;$E736),'Hoja de Trabajo para listado'!$CD$151:$DC$151,0)),0)</f>
        <v>0</v>
      </c>
      <c r="H736" s="243">
        <f ca="1">+IFERROR(INDEX('Hoja de Trabajo para listado'!$A$155:$Z$1048576,MATCH($A736,'Hoja de Trabajo para listado'!$A$155:$A$1048576,0),MATCH((CUADRO!H$5&amp;$E736),'Hoja de Trabajo para listado'!$A$151:$Z$151,0)),0)+IFERROR(INDEX('Hoja de Trabajo para listado'!$AB$155:$BA$1048576,MATCH($A736,'Hoja de Trabajo para listado'!$AB$155:$AB$1048576,0),MATCH((CUADRO!H$5&amp;$E736),'Hoja de Trabajo para listado'!$AB$151:$BA$151,0)),0)+IFERROR(INDEX('Hoja de Trabajo para listado'!$BC$155:$CB$1048576,MATCH($A736,'Hoja de Trabajo para listado'!$BC$155:$BC$1048576,0),MATCH((CUADRO!H$5&amp;$E736),'Hoja de Trabajo para listado'!$BC$151:$CB$151,0)),0)+IFERROR(INDEX('Hoja de Trabajo para listado'!$DE$153:$DG$274,MATCH($A736,'Hoja de Trabajo para listado'!$DE$153:$DE$1048576,0),MATCH((CUADRO!H$5&amp;$E736),'Hoja de Trabajo para listado'!$DE$151:$DG$151,0)),0)+IFERROR(INDEX('Hoja de Trabajo para listado'!$CD$155:$DC$1048576,MATCH($A736,'Hoja de Trabajo para listado'!$CD$155:$CD$1048576,0),MATCH((CUADRO!H$5&amp;$E736),'Hoja de Trabajo para listado'!$CD$151:$DC$151,0)),0)</f>
        <v>0</v>
      </c>
      <c r="I736" s="243">
        <f ca="1">+IFERROR(INDEX('Hoja de Trabajo para listado'!$A$155:$Z$1048576,MATCH($A736,'Hoja de Trabajo para listado'!$A$155:$A$1048576,0),MATCH((CUADRO!I$5&amp;$E736),'Hoja de Trabajo para listado'!$A$151:$Z$151,0)),0)+IFERROR(INDEX('Hoja de Trabajo para listado'!$AB$155:$BA$1048576,MATCH($A736,'Hoja de Trabajo para listado'!$AB$155:$AB$1048576,0),MATCH((CUADRO!I$5&amp;$E736),'Hoja de Trabajo para listado'!$AB$151:$BA$151,0)),0)+IFERROR(INDEX('Hoja de Trabajo para listado'!$BC$155:$CB$1048576,MATCH($A736,'Hoja de Trabajo para listado'!$BC$155:$BC$1048576,0),MATCH((CUADRO!I$5&amp;$E736),'Hoja de Trabajo para listado'!$BC$151:$CB$151,0)),0)+IFERROR(INDEX('Hoja de Trabajo para listado'!$DE$153:$DG$274,MATCH($A736,'Hoja de Trabajo para listado'!$DE$153:$DE$1048576,0),MATCH((CUADRO!I$5&amp;$E736),'Hoja de Trabajo para listado'!$DE$151:$DG$151,0)),0)+IFERROR(INDEX('Hoja de Trabajo para listado'!$CD$155:$DC$1048576,MATCH($A736,'Hoja de Trabajo para listado'!$CD$155:$CD$1048576,0),MATCH((CUADRO!I$5&amp;$E736),'Hoja de Trabajo para listado'!$CD$151:$DC$151,0)),0)</f>
        <v>0</v>
      </c>
      <c r="J736" s="243">
        <f ca="1">+IFERROR(INDEX('Hoja de Trabajo para listado'!$A$155:$Z$1048576,MATCH($A736,'Hoja de Trabajo para listado'!$A$155:$A$1048576,0),MATCH((CUADRO!J$5&amp;$E736),'Hoja de Trabajo para listado'!$A$151:$Z$151,0)),0)+IFERROR(INDEX('Hoja de Trabajo para listado'!$AB$155:$BA$1048576,MATCH($A736,'Hoja de Trabajo para listado'!$AB$155:$AB$1048576,0),MATCH((CUADRO!J$5&amp;$E736),'Hoja de Trabajo para listado'!$AB$151:$BA$151,0)),0)+IFERROR(INDEX('Hoja de Trabajo para listado'!$BC$155:$CB$1048576,MATCH($A736,'Hoja de Trabajo para listado'!$BC$155:$BC$1048576,0),MATCH((CUADRO!J$5&amp;$E736),'Hoja de Trabajo para listado'!$BC$151:$CB$151,0)),0)+IFERROR(INDEX('Hoja de Trabajo para listado'!$DE$153:$DG$274,MATCH($A736,'Hoja de Trabajo para listado'!$DE$153:$DE$1048576,0),MATCH((CUADRO!J$5&amp;$E736),'Hoja de Trabajo para listado'!$DE$151:$DG$151,0)),0)+IFERROR(INDEX('Hoja de Trabajo para listado'!$CD$155:$DC$1048576,MATCH($A736,'Hoja de Trabajo para listado'!$CD$155:$CD$1048576,0),MATCH((CUADRO!J$5&amp;$E736),'Hoja de Trabajo para listado'!$CD$151:$DC$151,0)),0)</f>
        <v>0</v>
      </c>
      <c r="K736" s="243">
        <f ca="1">+IFERROR(INDEX('Hoja de Trabajo para listado'!$A$155:$Z$1048576,MATCH($A736,'Hoja de Trabajo para listado'!$A$155:$A$1048576,0),MATCH((CUADRO!K$5&amp;$E736),'Hoja de Trabajo para listado'!$A$151:$Z$151,0)),0)+IFERROR(INDEX('Hoja de Trabajo para listado'!$AB$155:$BA$1048576,MATCH($A736,'Hoja de Trabajo para listado'!$AB$155:$AB$1048576,0),MATCH((CUADRO!K$5&amp;$E736),'Hoja de Trabajo para listado'!$AB$151:$BA$151,0)),0)+IFERROR(INDEX('Hoja de Trabajo para listado'!$BC$155:$CB$1048576,MATCH($A736,'Hoja de Trabajo para listado'!$BC$155:$BC$1048576,0),MATCH((CUADRO!K$5&amp;$E736),'Hoja de Trabajo para listado'!$BC$151:$CB$151,0)),0)+IFERROR(INDEX('Hoja de Trabajo para listado'!$DE$153:$DG$274,MATCH($A736,'Hoja de Trabajo para listado'!$DE$153:$DE$1048576,0),MATCH((CUADRO!K$5&amp;$E736),'Hoja de Trabajo para listado'!$DE$151:$DG$151,0)),0)+IFERROR(INDEX('Hoja de Trabajo para listado'!$CD$155:$DC$1048576,MATCH($A736,'Hoja de Trabajo para listado'!$CD$155:$CD$1048576,0),MATCH((CUADRO!K$5&amp;$E736),'Hoja de Trabajo para listado'!$CD$151:$DC$151,0)),0)</f>
        <v>0</v>
      </c>
      <c r="L736" s="243">
        <f ca="1">+IFERROR(INDEX('Hoja de Trabajo para listado'!$A$155:$Z$1048576,MATCH($A736,'Hoja de Trabajo para listado'!$A$155:$A$1048576,0),MATCH((CUADRO!L$5&amp;$E736),'Hoja de Trabajo para listado'!$A$151:$Z$151,0)),0)+IFERROR(INDEX('Hoja de Trabajo para listado'!$AB$155:$BA$1048576,MATCH($A736,'Hoja de Trabajo para listado'!$AB$155:$AB$1048576,0),MATCH((CUADRO!L$5&amp;$E736),'Hoja de Trabajo para listado'!$AB$151:$BA$151,0)),0)+IFERROR(INDEX('Hoja de Trabajo para listado'!$BC$155:$CB$1048576,MATCH($A736,'Hoja de Trabajo para listado'!$BC$155:$BC$1048576,0),MATCH((CUADRO!L$5&amp;$E736),'Hoja de Trabajo para listado'!$BC$151:$CB$151,0)),0)+IFERROR(INDEX('Hoja de Trabajo para listado'!$DE$153:$DG$274,MATCH($A736,'Hoja de Trabajo para listado'!$DE$153:$DE$1048576,0),MATCH((CUADRO!L$5&amp;$E736),'Hoja de Trabajo para listado'!$DE$151:$DG$151,0)),0)+IFERROR(INDEX('Hoja de Trabajo para listado'!$CD$155:$DC$1048576,MATCH($A736,'Hoja de Trabajo para listado'!$CD$155:$CD$1048576,0),MATCH((CUADRO!L$5&amp;$E736),'Hoja de Trabajo para listado'!$CD$151:$DC$151,0)),0)</f>
        <v>0</v>
      </c>
      <c r="M736" s="243">
        <f ca="1">+IFERROR(INDEX('Hoja de Trabajo para listado'!$A$155:$Z$1048576,MATCH($A736,'Hoja de Trabajo para listado'!$A$155:$A$1048576,0),MATCH((CUADRO!M$5&amp;$E736),'Hoja de Trabajo para listado'!$A$151:$Z$151,0)),0)+IFERROR(INDEX('Hoja de Trabajo para listado'!$AB$155:$BA$1048576,MATCH($A736,'Hoja de Trabajo para listado'!$AB$155:$AB$1048576,0),MATCH((CUADRO!M$5&amp;$E736),'Hoja de Trabajo para listado'!$AB$151:$BA$151,0)),0)+IFERROR(INDEX('Hoja de Trabajo para listado'!$BC$155:$CB$1048576,MATCH($A736,'Hoja de Trabajo para listado'!$BC$155:$BC$1048576,0),MATCH((CUADRO!M$5&amp;$E736),'Hoja de Trabajo para listado'!$BC$151:$CB$151,0)),0)+IFERROR(INDEX('Hoja de Trabajo para listado'!$DE$153:$DG$274,MATCH($A736,'Hoja de Trabajo para listado'!$DE$153:$DE$1048576,0),MATCH((CUADRO!M$5&amp;$E736),'Hoja de Trabajo para listado'!$DE$151:$DG$151,0)),0)+IFERROR(INDEX('Hoja de Trabajo para listado'!$CD$155:$DC$1048576,MATCH($A736,'Hoja de Trabajo para listado'!$CD$155:$CD$1048576,0),MATCH((CUADRO!M$5&amp;$E736),'Hoja de Trabajo para listado'!$CD$151:$DC$151,0)),0)</f>
        <v>0</v>
      </c>
      <c r="N736" s="243">
        <f ca="1">+IFERROR(INDEX('Hoja de Trabajo para listado'!$A$155:$Z$1048576,MATCH($A736,'Hoja de Trabajo para listado'!$A$155:$A$1048576,0),MATCH((CUADRO!N$5&amp;$E736),'Hoja de Trabajo para listado'!$A$151:$Z$151,0)),0)+IFERROR(INDEX('Hoja de Trabajo para listado'!$AB$155:$BA$1048576,MATCH($A736,'Hoja de Trabajo para listado'!$AB$155:$AB$1048576,0),MATCH((CUADRO!N$5&amp;$E736),'Hoja de Trabajo para listado'!$AB$151:$BA$151,0)),0)+IFERROR(INDEX('Hoja de Trabajo para listado'!$BC$155:$CB$1048576,MATCH($A736,'Hoja de Trabajo para listado'!$BC$155:$BC$1048576,0),MATCH((CUADRO!N$5&amp;$E736),'Hoja de Trabajo para listado'!$BC$151:$CB$151,0)),0)+IFERROR(INDEX('Hoja de Trabajo para listado'!$DE$153:$DG$274,MATCH($A736,'Hoja de Trabajo para listado'!$DE$153:$DE$1048576,0),MATCH((CUADRO!N$5&amp;$E736),'Hoja de Trabajo para listado'!$DE$151:$DG$151,0)),0)+IFERROR(INDEX('Hoja de Trabajo para listado'!$CD$155:$DC$1048576,MATCH($A736,'Hoja de Trabajo para listado'!$CD$155:$CD$1048576,0),MATCH((CUADRO!N$5&amp;$E736),'Hoja de Trabajo para listado'!$CD$151:$DC$151,0)),0)</f>
        <v>0</v>
      </c>
      <c r="O736" s="243">
        <f ca="1">+IFERROR(INDEX('Hoja de Trabajo para listado'!$A$155:$Z$1048576,MATCH($A736,'Hoja de Trabajo para listado'!$A$155:$A$1048576,0),MATCH((CUADRO!O$5&amp;$E736),'Hoja de Trabajo para listado'!$A$151:$Z$151,0)),0)+IFERROR(INDEX('Hoja de Trabajo para listado'!$AB$155:$BA$1048576,MATCH($A736,'Hoja de Trabajo para listado'!$AB$155:$AB$1048576,0),MATCH((CUADRO!O$5&amp;$E736),'Hoja de Trabajo para listado'!$AB$151:$BA$151,0)),0)+IFERROR(INDEX('Hoja de Trabajo para listado'!$BC$155:$CB$1048576,MATCH($A736,'Hoja de Trabajo para listado'!$BC$155:$BC$1048576,0),MATCH((CUADRO!O$5&amp;$E736),'Hoja de Trabajo para listado'!$BC$151:$CB$151,0)),0)+IFERROR(INDEX('Hoja de Trabajo para listado'!$DE$153:$DG$274,MATCH($A736,'Hoja de Trabajo para listado'!$DE$153:$DE$1048576,0),MATCH((CUADRO!O$5&amp;$E736),'Hoja de Trabajo para listado'!$DE$151:$DG$151,0)),0)+IFERROR(INDEX('Hoja de Trabajo para listado'!$CD$155:$DC$1048576,MATCH($A736,'Hoja de Trabajo para listado'!$CD$155:$CD$1048576,0),MATCH((CUADRO!O$5&amp;$E736),'Hoja de Trabajo para listado'!$CD$151:$DC$151,0)),0)</f>
        <v>0</v>
      </c>
      <c r="P736" s="243">
        <f ca="1">+IFERROR(INDEX('Hoja de Trabajo para listado'!$A$155:$Z$1048576,MATCH($A736,'Hoja de Trabajo para listado'!$A$155:$A$1048576,0),MATCH((CUADRO!P$5&amp;$E736),'Hoja de Trabajo para listado'!$A$151:$Z$151,0)),0)+IFERROR(INDEX('Hoja de Trabajo para listado'!$AB$155:$BA$1048576,MATCH($A736,'Hoja de Trabajo para listado'!$AB$155:$AB$1048576,0),MATCH((CUADRO!P$5&amp;$E736),'Hoja de Trabajo para listado'!$AB$151:$BA$151,0)),0)+IFERROR(INDEX('Hoja de Trabajo para listado'!$BC$155:$CB$1048576,MATCH($A736,'Hoja de Trabajo para listado'!$BC$155:$BC$1048576,0),MATCH((CUADRO!P$5&amp;$E736),'Hoja de Trabajo para listado'!$BC$151:$CB$151,0)),0)+IFERROR(INDEX('Hoja de Trabajo para listado'!$DE$153:$DG$274,MATCH($A736,'Hoja de Trabajo para listado'!$DE$153:$DE$1048576,0),MATCH((CUADRO!P$5&amp;$E736),'Hoja de Trabajo para listado'!$DE$151:$DG$151,0)),0)+IFERROR(INDEX('Hoja de Trabajo para listado'!$CD$155:$DC$1048576,MATCH($A736,'Hoja de Trabajo para listado'!$CD$155:$CD$1048576,0),MATCH((CUADRO!P$5&amp;$E736),'Hoja de Trabajo para listado'!$CD$151:$DC$151,0)),0)</f>
        <v>0</v>
      </c>
      <c r="Q736" s="243">
        <f ca="1">+IFERROR(INDEX('Hoja de Trabajo para listado'!$A$155:$Z$1048576,MATCH($A736,'Hoja de Trabajo para listado'!$A$155:$A$1048576,0),MATCH((CUADRO!Q$5&amp;$E736),'Hoja de Trabajo para listado'!$A$151:$Z$151,0)),0)+IFERROR(INDEX('Hoja de Trabajo para listado'!$AB$155:$BA$1048576,MATCH($A736,'Hoja de Trabajo para listado'!$AB$155:$AB$1048576,0),MATCH((CUADRO!Q$5&amp;$E736),'Hoja de Trabajo para listado'!$AB$151:$BA$151,0)),0)+IFERROR(INDEX('Hoja de Trabajo para listado'!$BC$155:$CB$1048576,MATCH($A736,'Hoja de Trabajo para listado'!$BC$155:$BC$1048576,0),MATCH((CUADRO!Q$5&amp;$E736),'Hoja de Trabajo para listado'!$BC$151:$CB$151,0)),0)+IFERROR(INDEX('Hoja de Trabajo para listado'!$DE$153:$DG$274,MATCH($A736,'Hoja de Trabajo para listado'!$DE$153:$DE$1048576,0),MATCH((CUADRO!Q$5&amp;$E736),'Hoja de Trabajo para listado'!$DE$151:$DG$151,0)),0)+IFERROR(INDEX('Hoja de Trabajo para listado'!$CD$155:$DC$1048576,MATCH($A736,'Hoja de Trabajo para listado'!$CD$155:$CD$1048576,0),MATCH((CUADRO!Q$5&amp;$E736),'Hoja de Trabajo para listado'!$CD$151:$DC$151,0)),0)</f>
        <v>0</v>
      </c>
      <c r="R736" s="243">
        <f t="shared" ca="1" si="25"/>
        <v>0</v>
      </c>
      <c r="S736" s="249"/>
      <c r="T736" s="243">
        <f ca="1">+T737</f>
        <v>0</v>
      </c>
      <c r="U736" s="242">
        <f t="shared" si="26"/>
        <v>1</v>
      </c>
      <c r="V736" s="333" t="str">
        <f>+VLOOKUP(A736,bd_lista!$A$3:$E$590,5,FALSE)</f>
        <v>Gobiernos Autonomos Municipales</v>
      </c>
      <c r="W736" s="383" t="str">
        <f>+V736</f>
        <v>Gobiernos Autonomos Municipales</v>
      </c>
      <c r="X736" s="242">
        <f>+VLOOKUP(A736,[3]Sheet1!$A$13:$D$744,4,FALSE)</f>
        <v>0</v>
      </c>
      <c r="Y736" s="242" t="e">
        <f>+VLOOKUP(X736,bd_lista!$A$3:$C$590,3,FALSE)</f>
        <v>#N/A</v>
      </c>
      <c r="Z736" s="294">
        <f>+X736</f>
        <v>0</v>
      </c>
      <c r="AA736" s="295" t="e">
        <f>+Y736</f>
        <v>#N/A</v>
      </c>
    </row>
    <row r="737" spans="1:27" customFormat="1" ht="15" hidden="1" customHeight="1">
      <c r="A737" s="32">
        <v>1334</v>
      </c>
      <c r="B737" s="389"/>
      <c r="C737" s="247" t="str">
        <f>+VLOOKUP(A737,bd_lista!$A$3:$C$590,3,FALSE)</f>
        <v>Gobierno Autónomo Municipal de Chimoré</v>
      </c>
      <c r="D737" s="386"/>
      <c r="E737" s="244" t="s">
        <v>1305</v>
      </c>
      <c r="F737" s="243">
        <f ca="1">+IFERROR(INDEX('Hoja de Trabajo para listado'!$A$155:$Z$1048576,MATCH($A737,'Hoja de Trabajo para listado'!$A$155:$A$1048576,0),MATCH((CUADRO!F$5&amp;$E737),'Hoja de Trabajo para listado'!$A$151:$Z$151,0)),0)+IFERROR(INDEX('Hoja de Trabajo para listado'!$AB$155:$BA$1048576,MATCH($A737,'Hoja de Trabajo para listado'!$AB$155:$AB$1048576,0),MATCH((CUADRO!F$5&amp;$E737),'Hoja de Trabajo para listado'!$AB$151:$BA$151,0)),0)+IFERROR(INDEX('Hoja de Trabajo para listado'!$BC$155:$CB$1048576,MATCH($A737,'Hoja de Trabajo para listado'!$BC$155:$BC$1048576,0),MATCH((CUADRO!F$5&amp;$E737),'Hoja de Trabajo para listado'!$BC$151:$CB$151,0)),0)+IFERROR(INDEX('Hoja de Trabajo para listado'!$DE$153:$DG$274,MATCH($A737,'Hoja de Trabajo para listado'!$DE$153:$DE$1048576,0),MATCH((CUADRO!F$5&amp;$E737),'Hoja de Trabajo para listado'!$DE$151:$DG$151,0)),0)+IFERROR(INDEX('Hoja de Trabajo para listado'!$CD$155:$DC$1048576,MATCH($A737,'Hoja de Trabajo para listado'!$CD$155:$CD$1048576,0),MATCH((CUADRO!F$5&amp;$E737),'Hoja de Trabajo para listado'!$CD$151:$DC$151,0)),0)</f>
        <v>0</v>
      </c>
      <c r="G737" s="243">
        <f ca="1">+IFERROR(INDEX('Hoja de Trabajo para listado'!$A$155:$Z$1048576,MATCH($A737,'Hoja de Trabajo para listado'!$A$155:$A$1048576,0),MATCH((CUADRO!G$5&amp;$E737),'Hoja de Trabajo para listado'!$A$151:$Z$151,0)),0)+IFERROR(INDEX('Hoja de Trabajo para listado'!$AB$155:$BA$1048576,MATCH($A737,'Hoja de Trabajo para listado'!$AB$155:$AB$1048576,0),MATCH((CUADRO!G$5&amp;$E737),'Hoja de Trabajo para listado'!$AB$151:$BA$151,0)),0)+IFERROR(INDEX('Hoja de Trabajo para listado'!$BC$155:$CB$1048576,MATCH($A737,'Hoja de Trabajo para listado'!$BC$155:$BC$1048576,0),MATCH((CUADRO!G$5&amp;$E737),'Hoja de Trabajo para listado'!$BC$151:$CB$151,0)),0)+IFERROR(INDEX('Hoja de Trabajo para listado'!$DE$153:$DG$274,MATCH($A737,'Hoja de Trabajo para listado'!$DE$153:$DE$1048576,0),MATCH((CUADRO!G$5&amp;$E737),'Hoja de Trabajo para listado'!$DE$151:$DG$151,0)),0)+IFERROR(INDEX('Hoja de Trabajo para listado'!$CD$155:$DC$1048576,MATCH($A737,'Hoja de Trabajo para listado'!$CD$155:$CD$1048576,0),MATCH((CUADRO!G$5&amp;$E737),'Hoja de Trabajo para listado'!$CD$151:$DC$151,0)),0)</f>
        <v>0</v>
      </c>
      <c r="H737" s="243">
        <f ca="1">+IFERROR(INDEX('Hoja de Trabajo para listado'!$A$155:$Z$1048576,MATCH($A737,'Hoja de Trabajo para listado'!$A$155:$A$1048576,0),MATCH((CUADRO!H$5&amp;$E737),'Hoja de Trabajo para listado'!$A$151:$Z$151,0)),0)+IFERROR(INDEX('Hoja de Trabajo para listado'!$AB$155:$BA$1048576,MATCH($A737,'Hoja de Trabajo para listado'!$AB$155:$AB$1048576,0),MATCH((CUADRO!H$5&amp;$E737),'Hoja de Trabajo para listado'!$AB$151:$BA$151,0)),0)+IFERROR(INDEX('Hoja de Trabajo para listado'!$BC$155:$CB$1048576,MATCH($A737,'Hoja de Trabajo para listado'!$BC$155:$BC$1048576,0),MATCH((CUADRO!H$5&amp;$E737),'Hoja de Trabajo para listado'!$BC$151:$CB$151,0)),0)+IFERROR(INDEX('Hoja de Trabajo para listado'!$DE$153:$DG$274,MATCH($A737,'Hoja de Trabajo para listado'!$DE$153:$DE$1048576,0),MATCH((CUADRO!H$5&amp;$E737),'Hoja de Trabajo para listado'!$DE$151:$DG$151,0)),0)+IFERROR(INDEX('Hoja de Trabajo para listado'!$CD$155:$DC$1048576,MATCH($A737,'Hoja de Trabajo para listado'!$CD$155:$CD$1048576,0),MATCH((CUADRO!H$5&amp;$E737),'Hoja de Trabajo para listado'!$CD$151:$DC$151,0)),0)</f>
        <v>0</v>
      </c>
      <c r="I737" s="243">
        <f ca="1">+IFERROR(INDEX('Hoja de Trabajo para listado'!$A$155:$Z$1048576,MATCH($A737,'Hoja de Trabajo para listado'!$A$155:$A$1048576,0),MATCH((CUADRO!I$5&amp;$E737),'Hoja de Trabajo para listado'!$A$151:$Z$151,0)),0)+IFERROR(INDEX('Hoja de Trabajo para listado'!$AB$155:$BA$1048576,MATCH($A737,'Hoja de Trabajo para listado'!$AB$155:$AB$1048576,0),MATCH((CUADRO!I$5&amp;$E737),'Hoja de Trabajo para listado'!$AB$151:$BA$151,0)),0)+IFERROR(INDEX('Hoja de Trabajo para listado'!$BC$155:$CB$1048576,MATCH($A737,'Hoja de Trabajo para listado'!$BC$155:$BC$1048576,0),MATCH((CUADRO!I$5&amp;$E737),'Hoja de Trabajo para listado'!$BC$151:$CB$151,0)),0)+IFERROR(INDEX('Hoja de Trabajo para listado'!$DE$153:$DG$274,MATCH($A737,'Hoja de Trabajo para listado'!$DE$153:$DE$1048576,0),MATCH((CUADRO!I$5&amp;$E737),'Hoja de Trabajo para listado'!$DE$151:$DG$151,0)),0)+IFERROR(INDEX('Hoja de Trabajo para listado'!$CD$155:$DC$1048576,MATCH($A737,'Hoja de Trabajo para listado'!$CD$155:$CD$1048576,0),MATCH((CUADRO!I$5&amp;$E737),'Hoja de Trabajo para listado'!$CD$151:$DC$151,0)),0)</f>
        <v>0</v>
      </c>
      <c r="J737" s="243">
        <f ca="1">+IFERROR(INDEX('Hoja de Trabajo para listado'!$A$155:$Z$1048576,MATCH($A737,'Hoja de Trabajo para listado'!$A$155:$A$1048576,0),MATCH((CUADRO!J$5&amp;$E737),'Hoja de Trabajo para listado'!$A$151:$Z$151,0)),0)+IFERROR(INDEX('Hoja de Trabajo para listado'!$AB$155:$BA$1048576,MATCH($A737,'Hoja de Trabajo para listado'!$AB$155:$AB$1048576,0),MATCH((CUADRO!J$5&amp;$E737),'Hoja de Trabajo para listado'!$AB$151:$BA$151,0)),0)+IFERROR(INDEX('Hoja de Trabajo para listado'!$BC$155:$CB$1048576,MATCH($A737,'Hoja de Trabajo para listado'!$BC$155:$BC$1048576,0),MATCH((CUADRO!J$5&amp;$E737),'Hoja de Trabajo para listado'!$BC$151:$CB$151,0)),0)+IFERROR(INDEX('Hoja de Trabajo para listado'!$DE$153:$DG$274,MATCH($A737,'Hoja de Trabajo para listado'!$DE$153:$DE$1048576,0),MATCH((CUADRO!J$5&amp;$E737),'Hoja de Trabajo para listado'!$DE$151:$DG$151,0)),0)+IFERROR(INDEX('Hoja de Trabajo para listado'!$CD$155:$DC$1048576,MATCH($A737,'Hoja de Trabajo para listado'!$CD$155:$CD$1048576,0),MATCH((CUADRO!J$5&amp;$E737),'Hoja de Trabajo para listado'!$CD$151:$DC$151,0)),0)</f>
        <v>0</v>
      </c>
      <c r="K737" s="243">
        <f ca="1">+IFERROR(INDEX('Hoja de Trabajo para listado'!$A$155:$Z$1048576,MATCH($A737,'Hoja de Trabajo para listado'!$A$155:$A$1048576,0),MATCH((CUADRO!K$5&amp;$E737),'Hoja de Trabajo para listado'!$A$151:$Z$151,0)),0)+IFERROR(INDEX('Hoja de Trabajo para listado'!$AB$155:$BA$1048576,MATCH($A737,'Hoja de Trabajo para listado'!$AB$155:$AB$1048576,0),MATCH((CUADRO!K$5&amp;$E737),'Hoja de Trabajo para listado'!$AB$151:$BA$151,0)),0)+IFERROR(INDEX('Hoja de Trabajo para listado'!$BC$155:$CB$1048576,MATCH($A737,'Hoja de Trabajo para listado'!$BC$155:$BC$1048576,0),MATCH((CUADRO!K$5&amp;$E737),'Hoja de Trabajo para listado'!$BC$151:$CB$151,0)),0)+IFERROR(INDEX('Hoja de Trabajo para listado'!$DE$153:$DG$274,MATCH($A737,'Hoja de Trabajo para listado'!$DE$153:$DE$1048576,0),MATCH((CUADRO!K$5&amp;$E737),'Hoja de Trabajo para listado'!$DE$151:$DG$151,0)),0)+IFERROR(INDEX('Hoja de Trabajo para listado'!$CD$155:$DC$1048576,MATCH($A737,'Hoja de Trabajo para listado'!$CD$155:$CD$1048576,0),MATCH((CUADRO!K$5&amp;$E737),'Hoja de Trabajo para listado'!$CD$151:$DC$151,0)),0)</f>
        <v>0</v>
      </c>
      <c r="L737" s="243">
        <f ca="1">+IFERROR(INDEX('Hoja de Trabajo para listado'!$A$155:$Z$1048576,MATCH($A737,'Hoja de Trabajo para listado'!$A$155:$A$1048576,0),MATCH((CUADRO!L$5&amp;$E737),'Hoja de Trabajo para listado'!$A$151:$Z$151,0)),0)+IFERROR(INDEX('Hoja de Trabajo para listado'!$AB$155:$BA$1048576,MATCH($A737,'Hoja de Trabajo para listado'!$AB$155:$AB$1048576,0),MATCH((CUADRO!L$5&amp;$E737),'Hoja de Trabajo para listado'!$AB$151:$BA$151,0)),0)+IFERROR(INDEX('Hoja de Trabajo para listado'!$BC$155:$CB$1048576,MATCH($A737,'Hoja de Trabajo para listado'!$BC$155:$BC$1048576,0),MATCH((CUADRO!L$5&amp;$E737),'Hoja de Trabajo para listado'!$BC$151:$CB$151,0)),0)+IFERROR(INDEX('Hoja de Trabajo para listado'!$DE$153:$DG$274,MATCH($A737,'Hoja de Trabajo para listado'!$DE$153:$DE$1048576,0),MATCH((CUADRO!L$5&amp;$E737),'Hoja de Trabajo para listado'!$DE$151:$DG$151,0)),0)+IFERROR(INDEX('Hoja de Trabajo para listado'!$CD$155:$DC$1048576,MATCH($A737,'Hoja de Trabajo para listado'!$CD$155:$CD$1048576,0),MATCH((CUADRO!L$5&amp;$E737),'Hoja de Trabajo para listado'!$CD$151:$DC$151,0)),0)</f>
        <v>0</v>
      </c>
      <c r="M737" s="243">
        <f ca="1">+IFERROR(INDEX('Hoja de Trabajo para listado'!$A$155:$Z$1048576,MATCH($A737,'Hoja de Trabajo para listado'!$A$155:$A$1048576,0),MATCH((CUADRO!M$5&amp;$E737),'Hoja de Trabajo para listado'!$A$151:$Z$151,0)),0)+IFERROR(INDEX('Hoja de Trabajo para listado'!$AB$155:$BA$1048576,MATCH($A737,'Hoja de Trabajo para listado'!$AB$155:$AB$1048576,0),MATCH((CUADRO!M$5&amp;$E737),'Hoja de Trabajo para listado'!$AB$151:$BA$151,0)),0)+IFERROR(INDEX('Hoja de Trabajo para listado'!$BC$155:$CB$1048576,MATCH($A737,'Hoja de Trabajo para listado'!$BC$155:$BC$1048576,0),MATCH((CUADRO!M$5&amp;$E737),'Hoja de Trabajo para listado'!$BC$151:$CB$151,0)),0)+IFERROR(INDEX('Hoja de Trabajo para listado'!$DE$153:$DG$274,MATCH($A737,'Hoja de Trabajo para listado'!$DE$153:$DE$1048576,0),MATCH((CUADRO!M$5&amp;$E737),'Hoja de Trabajo para listado'!$DE$151:$DG$151,0)),0)+IFERROR(INDEX('Hoja de Trabajo para listado'!$CD$155:$DC$1048576,MATCH($A737,'Hoja de Trabajo para listado'!$CD$155:$CD$1048576,0),MATCH((CUADRO!M$5&amp;$E737),'Hoja de Trabajo para listado'!$CD$151:$DC$151,0)),0)</f>
        <v>0</v>
      </c>
      <c r="N737" s="243">
        <f ca="1">+IFERROR(INDEX('Hoja de Trabajo para listado'!$A$155:$Z$1048576,MATCH($A737,'Hoja de Trabajo para listado'!$A$155:$A$1048576,0),MATCH((CUADRO!N$5&amp;$E737),'Hoja de Trabajo para listado'!$A$151:$Z$151,0)),0)+IFERROR(INDEX('Hoja de Trabajo para listado'!$AB$155:$BA$1048576,MATCH($A737,'Hoja de Trabajo para listado'!$AB$155:$AB$1048576,0),MATCH((CUADRO!N$5&amp;$E737),'Hoja de Trabajo para listado'!$AB$151:$BA$151,0)),0)+IFERROR(INDEX('Hoja de Trabajo para listado'!$BC$155:$CB$1048576,MATCH($A737,'Hoja de Trabajo para listado'!$BC$155:$BC$1048576,0),MATCH((CUADRO!N$5&amp;$E737),'Hoja de Trabajo para listado'!$BC$151:$CB$151,0)),0)+IFERROR(INDEX('Hoja de Trabajo para listado'!$DE$153:$DG$274,MATCH($A737,'Hoja de Trabajo para listado'!$DE$153:$DE$1048576,0),MATCH((CUADRO!N$5&amp;$E737),'Hoja de Trabajo para listado'!$DE$151:$DG$151,0)),0)+IFERROR(INDEX('Hoja de Trabajo para listado'!$CD$155:$DC$1048576,MATCH($A737,'Hoja de Trabajo para listado'!$CD$155:$CD$1048576,0),MATCH((CUADRO!N$5&amp;$E737),'Hoja de Trabajo para listado'!$CD$151:$DC$151,0)),0)</f>
        <v>0</v>
      </c>
      <c r="O737" s="243">
        <f ca="1">+IFERROR(INDEX('Hoja de Trabajo para listado'!$A$155:$Z$1048576,MATCH($A737,'Hoja de Trabajo para listado'!$A$155:$A$1048576,0),MATCH((CUADRO!O$5&amp;$E737),'Hoja de Trabajo para listado'!$A$151:$Z$151,0)),0)+IFERROR(INDEX('Hoja de Trabajo para listado'!$AB$155:$BA$1048576,MATCH($A737,'Hoja de Trabajo para listado'!$AB$155:$AB$1048576,0),MATCH((CUADRO!O$5&amp;$E737),'Hoja de Trabajo para listado'!$AB$151:$BA$151,0)),0)+IFERROR(INDEX('Hoja de Trabajo para listado'!$BC$155:$CB$1048576,MATCH($A737,'Hoja de Trabajo para listado'!$BC$155:$BC$1048576,0),MATCH((CUADRO!O$5&amp;$E737),'Hoja de Trabajo para listado'!$BC$151:$CB$151,0)),0)+IFERROR(INDEX('Hoja de Trabajo para listado'!$DE$153:$DG$274,MATCH($A737,'Hoja de Trabajo para listado'!$DE$153:$DE$1048576,0),MATCH((CUADRO!O$5&amp;$E737),'Hoja de Trabajo para listado'!$DE$151:$DG$151,0)),0)+IFERROR(INDEX('Hoja de Trabajo para listado'!$CD$155:$DC$1048576,MATCH($A737,'Hoja de Trabajo para listado'!$CD$155:$CD$1048576,0),MATCH((CUADRO!O$5&amp;$E737),'Hoja de Trabajo para listado'!$CD$151:$DC$151,0)),0)</f>
        <v>0</v>
      </c>
      <c r="P737" s="243">
        <f ca="1">+IFERROR(INDEX('Hoja de Trabajo para listado'!$A$155:$Z$1048576,MATCH($A737,'Hoja de Trabajo para listado'!$A$155:$A$1048576,0),MATCH((CUADRO!P$5&amp;$E737),'Hoja de Trabajo para listado'!$A$151:$Z$151,0)),0)+IFERROR(INDEX('Hoja de Trabajo para listado'!$AB$155:$BA$1048576,MATCH($A737,'Hoja de Trabajo para listado'!$AB$155:$AB$1048576,0),MATCH((CUADRO!P$5&amp;$E737),'Hoja de Trabajo para listado'!$AB$151:$BA$151,0)),0)+IFERROR(INDEX('Hoja de Trabajo para listado'!$BC$155:$CB$1048576,MATCH($A737,'Hoja de Trabajo para listado'!$BC$155:$BC$1048576,0),MATCH((CUADRO!P$5&amp;$E737),'Hoja de Trabajo para listado'!$BC$151:$CB$151,0)),0)+IFERROR(INDEX('Hoja de Trabajo para listado'!$DE$153:$DG$274,MATCH($A737,'Hoja de Trabajo para listado'!$DE$153:$DE$1048576,0),MATCH((CUADRO!P$5&amp;$E737),'Hoja de Trabajo para listado'!$DE$151:$DG$151,0)),0)+IFERROR(INDEX('Hoja de Trabajo para listado'!$CD$155:$DC$1048576,MATCH($A737,'Hoja de Trabajo para listado'!$CD$155:$CD$1048576,0),MATCH((CUADRO!P$5&amp;$E737),'Hoja de Trabajo para listado'!$CD$151:$DC$151,0)),0)</f>
        <v>0</v>
      </c>
      <c r="Q737" s="243">
        <f ca="1">+IFERROR(INDEX('Hoja de Trabajo para listado'!$A$155:$Z$1048576,MATCH($A737,'Hoja de Trabajo para listado'!$A$155:$A$1048576,0),MATCH((CUADRO!Q$5&amp;$E737),'Hoja de Trabajo para listado'!$A$151:$Z$151,0)),0)+IFERROR(INDEX('Hoja de Trabajo para listado'!$AB$155:$BA$1048576,MATCH($A737,'Hoja de Trabajo para listado'!$AB$155:$AB$1048576,0),MATCH((CUADRO!Q$5&amp;$E737),'Hoja de Trabajo para listado'!$AB$151:$BA$151,0)),0)+IFERROR(INDEX('Hoja de Trabajo para listado'!$BC$155:$CB$1048576,MATCH($A737,'Hoja de Trabajo para listado'!$BC$155:$BC$1048576,0),MATCH((CUADRO!Q$5&amp;$E737),'Hoja de Trabajo para listado'!$BC$151:$CB$151,0)),0)+IFERROR(INDEX('Hoja de Trabajo para listado'!$DE$153:$DG$274,MATCH($A737,'Hoja de Trabajo para listado'!$DE$153:$DE$1048576,0),MATCH((CUADRO!Q$5&amp;$E737),'Hoja de Trabajo para listado'!$DE$151:$DG$151,0)),0)+IFERROR(INDEX('Hoja de Trabajo para listado'!$CD$155:$DC$1048576,MATCH($A737,'Hoja de Trabajo para listado'!$CD$155:$CD$1048576,0),MATCH((CUADRO!Q$5&amp;$E737),'Hoja de Trabajo para listado'!$CD$151:$DC$151,0)),0)</f>
        <v>0</v>
      </c>
      <c r="R737" s="243">
        <f t="shared" ca="1" si="25"/>
        <v>0</v>
      </c>
      <c r="S737" s="249">
        <f ca="1">+R736+R737</f>
        <v>0</v>
      </c>
      <c r="T737" s="243">
        <f ca="1">+S737</f>
        <v>0</v>
      </c>
      <c r="U737" s="242">
        <f t="shared" si="26"/>
        <v>2</v>
      </c>
      <c r="V737" s="333" t="str">
        <f>+VLOOKUP(A737,bd_lista!$A$3:$E$590,5,FALSE)</f>
        <v>Gobiernos Autonomos Municipales</v>
      </c>
      <c r="W737" s="384"/>
      <c r="X737" s="242">
        <f>+VLOOKUP(A737,[3]Sheet1!$A$13:$D$744,4,FALSE)</f>
        <v>0</v>
      </c>
      <c r="Y737" s="242" t="e">
        <f>+VLOOKUP(X737,bd_lista!$A$3:$C$590,3,FALSE)</f>
        <v>#N/A</v>
      </c>
      <c r="Z737" s="292"/>
      <c r="AA737" s="293"/>
    </row>
    <row r="738" spans="1:27" customFormat="1" ht="15" hidden="1" customHeight="1">
      <c r="A738" s="32">
        <v>1335</v>
      </c>
      <c r="B738" s="388">
        <f>+A738</f>
        <v>1335</v>
      </c>
      <c r="C738" s="247" t="str">
        <f>+VLOOKUP(A738,bd_lista!$A$3:$C$590,3,FALSE)</f>
        <v>Gobierno Autónomo Municipal de Puerto Villarroel</v>
      </c>
      <c r="D738" s="385" t="str">
        <f>+C738</f>
        <v>Gobierno Autónomo Municipal de Puerto Villarroel</v>
      </c>
      <c r="E738" s="242" t="s">
        <v>1304</v>
      </c>
      <c r="F738" s="243">
        <f ca="1">+IFERROR(INDEX('Hoja de Trabajo para listado'!$A$155:$Z$1048576,MATCH($A738,'Hoja de Trabajo para listado'!$A$155:$A$1048576,0),MATCH((CUADRO!F$5&amp;$E738),'Hoja de Trabajo para listado'!$A$151:$Z$151,0)),0)+IFERROR(INDEX('Hoja de Trabajo para listado'!$AB$155:$BA$1048576,MATCH($A738,'Hoja de Trabajo para listado'!$AB$155:$AB$1048576,0),MATCH((CUADRO!F$5&amp;$E738),'Hoja de Trabajo para listado'!$AB$151:$BA$151,0)),0)+IFERROR(INDEX('Hoja de Trabajo para listado'!$BC$155:$CB$1048576,MATCH($A738,'Hoja de Trabajo para listado'!$BC$155:$BC$1048576,0),MATCH((CUADRO!F$5&amp;$E738),'Hoja de Trabajo para listado'!$BC$151:$CB$151,0)),0)+IFERROR(INDEX('Hoja de Trabajo para listado'!$DE$153:$DG$274,MATCH($A738,'Hoja de Trabajo para listado'!$DE$153:$DE$1048576,0),MATCH((CUADRO!F$5&amp;$E738),'Hoja de Trabajo para listado'!$DE$151:$DG$151,0)),0)+IFERROR(INDEX('Hoja de Trabajo para listado'!$CD$155:$DC$1048576,MATCH($A738,'Hoja de Trabajo para listado'!$CD$155:$CD$1048576,0),MATCH((CUADRO!F$5&amp;$E738),'Hoja de Trabajo para listado'!$CD$151:$DC$151,0)),0)</f>
        <v>0</v>
      </c>
      <c r="G738" s="243">
        <f ca="1">+IFERROR(INDEX('Hoja de Trabajo para listado'!$A$155:$Z$1048576,MATCH($A738,'Hoja de Trabajo para listado'!$A$155:$A$1048576,0),MATCH((CUADRO!G$5&amp;$E738),'Hoja de Trabajo para listado'!$A$151:$Z$151,0)),0)+IFERROR(INDEX('Hoja de Trabajo para listado'!$AB$155:$BA$1048576,MATCH($A738,'Hoja de Trabajo para listado'!$AB$155:$AB$1048576,0),MATCH((CUADRO!G$5&amp;$E738),'Hoja de Trabajo para listado'!$AB$151:$BA$151,0)),0)+IFERROR(INDEX('Hoja de Trabajo para listado'!$BC$155:$CB$1048576,MATCH($A738,'Hoja de Trabajo para listado'!$BC$155:$BC$1048576,0),MATCH((CUADRO!G$5&amp;$E738),'Hoja de Trabajo para listado'!$BC$151:$CB$151,0)),0)+IFERROR(INDEX('Hoja de Trabajo para listado'!$DE$153:$DG$274,MATCH($A738,'Hoja de Trabajo para listado'!$DE$153:$DE$1048576,0),MATCH((CUADRO!G$5&amp;$E738),'Hoja de Trabajo para listado'!$DE$151:$DG$151,0)),0)+IFERROR(INDEX('Hoja de Trabajo para listado'!$CD$155:$DC$1048576,MATCH($A738,'Hoja de Trabajo para listado'!$CD$155:$CD$1048576,0),MATCH((CUADRO!G$5&amp;$E738),'Hoja de Trabajo para listado'!$CD$151:$DC$151,0)),0)</f>
        <v>0</v>
      </c>
      <c r="H738" s="243">
        <f ca="1">+IFERROR(INDEX('Hoja de Trabajo para listado'!$A$155:$Z$1048576,MATCH($A738,'Hoja de Trabajo para listado'!$A$155:$A$1048576,0),MATCH((CUADRO!H$5&amp;$E738),'Hoja de Trabajo para listado'!$A$151:$Z$151,0)),0)+IFERROR(INDEX('Hoja de Trabajo para listado'!$AB$155:$BA$1048576,MATCH($A738,'Hoja de Trabajo para listado'!$AB$155:$AB$1048576,0),MATCH((CUADRO!H$5&amp;$E738),'Hoja de Trabajo para listado'!$AB$151:$BA$151,0)),0)+IFERROR(INDEX('Hoja de Trabajo para listado'!$BC$155:$CB$1048576,MATCH($A738,'Hoja de Trabajo para listado'!$BC$155:$BC$1048576,0),MATCH((CUADRO!H$5&amp;$E738),'Hoja de Trabajo para listado'!$BC$151:$CB$151,0)),0)+IFERROR(INDEX('Hoja de Trabajo para listado'!$DE$153:$DG$274,MATCH($A738,'Hoja de Trabajo para listado'!$DE$153:$DE$1048576,0),MATCH((CUADRO!H$5&amp;$E738),'Hoja de Trabajo para listado'!$DE$151:$DG$151,0)),0)+IFERROR(INDEX('Hoja de Trabajo para listado'!$CD$155:$DC$1048576,MATCH($A738,'Hoja de Trabajo para listado'!$CD$155:$CD$1048576,0),MATCH((CUADRO!H$5&amp;$E738),'Hoja de Trabajo para listado'!$CD$151:$DC$151,0)),0)</f>
        <v>0</v>
      </c>
      <c r="I738" s="243">
        <f ca="1">+IFERROR(INDEX('Hoja de Trabajo para listado'!$A$155:$Z$1048576,MATCH($A738,'Hoja de Trabajo para listado'!$A$155:$A$1048576,0),MATCH((CUADRO!I$5&amp;$E738),'Hoja de Trabajo para listado'!$A$151:$Z$151,0)),0)+IFERROR(INDEX('Hoja de Trabajo para listado'!$AB$155:$BA$1048576,MATCH($A738,'Hoja de Trabajo para listado'!$AB$155:$AB$1048576,0),MATCH((CUADRO!I$5&amp;$E738),'Hoja de Trabajo para listado'!$AB$151:$BA$151,0)),0)+IFERROR(INDEX('Hoja de Trabajo para listado'!$BC$155:$CB$1048576,MATCH($A738,'Hoja de Trabajo para listado'!$BC$155:$BC$1048576,0),MATCH((CUADRO!I$5&amp;$E738),'Hoja de Trabajo para listado'!$BC$151:$CB$151,0)),0)+IFERROR(INDEX('Hoja de Trabajo para listado'!$DE$153:$DG$274,MATCH($A738,'Hoja de Trabajo para listado'!$DE$153:$DE$1048576,0),MATCH((CUADRO!I$5&amp;$E738),'Hoja de Trabajo para listado'!$DE$151:$DG$151,0)),0)+IFERROR(INDEX('Hoja de Trabajo para listado'!$CD$155:$DC$1048576,MATCH($A738,'Hoja de Trabajo para listado'!$CD$155:$CD$1048576,0),MATCH((CUADRO!I$5&amp;$E738),'Hoja de Trabajo para listado'!$CD$151:$DC$151,0)),0)</f>
        <v>0</v>
      </c>
      <c r="J738" s="243">
        <f ca="1">+IFERROR(INDEX('Hoja de Trabajo para listado'!$A$155:$Z$1048576,MATCH($A738,'Hoja de Trabajo para listado'!$A$155:$A$1048576,0),MATCH((CUADRO!J$5&amp;$E738),'Hoja de Trabajo para listado'!$A$151:$Z$151,0)),0)+IFERROR(INDEX('Hoja de Trabajo para listado'!$AB$155:$BA$1048576,MATCH($A738,'Hoja de Trabajo para listado'!$AB$155:$AB$1048576,0),MATCH((CUADRO!J$5&amp;$E738),'Hoja de Trabajo para listado'!$AB$151:$BA$151,0)),0)+IFERROR(INDEX('Hoja de Trabajo para listado'!$BC$155:$CB$1048576,MATCH($A738,'Hoja de Trabajo para listado'!$BC$155:$BC$1048576,0),MATCH((CUADRO!J$5&amp;$E738),'Hoja de Trabajo para listado'!$BC$151:$CB$151,0)),0)+IFERROR(INDEX('Hoja de Trabajo para listado'!$DE$153:$DG$274,MATCH($A738,'Hoja de Trabajo para listado'!$DE$153:$DE$1048576,0),MATCH((CUADRO!J$5&amp;$E738),'Hoja de Trabajo para listado'!$DE$151:$DG$151,0)),0)+IFERROR(INDEX('Hoja de Trabajo para listado'!$CD$155:$DC$1048576,MATCH($A738,'Hoja de Trabajo para listado'!$CD$155:$CD$1048576,0),MATCH((CUADRO!J$5&amp;$E738),'Hoja de Trabajo para listado'!$CD$151:$DC$151,0)),0)</f>
        <v>0</v>
      </c>
      <c r="K738" s="243">
        <f ca="1">+IFERROR(INDEX('Hoja de Trabajo para listado'!$A$155:$Z$1048576,MATCH($A738,'Hoja de Trabajo para listado'!$A$155:$A$1048576,0),MATCH((CUADRO!K$5&amp;$E738),'Hoja de Trabajo para listado'!$A$151:$Z$151,0)),0)+IFERROR(INDEX('Hoja de Trabajo para listado'!$AB$155:$BA$1048576,MATCH($A738,'Hoja de Trabajo para listado'!$AB$155:$AB$1048576,0),MATCH((CUADRO!K$5&amp;$E738),'Hoja de Trabajo para listado'!$AB$151:$BA$151,0)),0)+IFERROR(INDEX('Hoja de Trabajo para listado'!$BC$155:$CB$1048576,MATCH($A738,'Hoja de Trabajo para listado'!$BC$155:$BC$1048576,0),MATCH((CUADRO!K$5&amp;$E738),'Hoja de Trabajo para listado'!$BC$151:$CB$151,0)),0)+IFERROR(INDEX('Hoja de Trabajo para listado'!$DE$153:$DG$274,MATCH($A738,'Hoja de Trabajo para listado'!$DE$153:$DE$1048576,0),MATCH((CUADRO!K$5&amp;$E738),'Hoja de Trabajo para listado'!$DE$151:$DG$151,0)),0)+IFERROR(INDEX('Hoja de Trabajo para listado'!$CD$155:$DC$1048576,MATCH($A738,'Hoja de Trabajo para listado'!$CD$155:$CD$1048576,0),MATCH((CUADRO!K$5&amp;$E738),'Hoja de Trabajo para listado'!$CD$151:$DC$151,0)),0)</f>
        <v>0</v>
      </c>
      <c r="L738" s="243">
        <f ca="1">+IFERROR(INDEX('Hoja de Trabajo para listado'!$A$155:$Z$1048576,MATCH($A738,'Hoja de Trabajo para listado'!$A$155:$A$1048576,0),MATCH((CUADRO!L$5&amp;$E738),'Hoja de Trabajo para listado'!$A$151:$Z$151,0)),0)+IFERROR(INDEX('Hoja de Trabajo para listado'!$AB$155:$BA$1048576,MATCH($A738,'Hoja de Trabajo para listado'!$AB$155:$AB$1048576,0),MATCH((CUADRO!L$5&amp;$E738),'Hoja de Trabajo para listado'!$AB$151:$BA$151,0)),0)+IFERROR(INDEX('Hoja de Trabajo para listado'!$BC$155:$CB$1048576,MATCH($A738,'Hoja de Trabajo para listado'!$BC$155:$BC$1048576,0),MATCH((CUADRO!L$5&amp;$E738),'Hoja de Trabajo para listado'!$BC$151:$CB$151,0)),0)+IFERROR(INDEX('Hoja de Trabajo para listado'!$DE$153:$DG$274,MATCH($A738,'Hoja de Trabajo para listado'!$DE$153:$DE$1048576,0),MATCH((CUADRO!L$5&amp;$E738),'Hoja de Trabajo para listado'!$DE$151:$DG$151,0)),0)+IFERROR(INDEX('Hoja de Trabajo para listado'!$CD$155:$DC$1048576,MATCH($A738,'Hoja de Trabajo para listado'!$CD$155:$CD$1048576,0),MATCH((CUADRO!L$5&amp;$E738),'Hoja de Trabajo para listado'!$CD$151:$DC$151,0)),0)</f>
        <v>0</v>
      </c>
      <c r="M738" s="243">
        <f ca="1">+IFERROR(INDEX('Hoja de Trabajo para listado'!$A$155:$Z$1048576,MATCH($A738,'Hoja de Trabajo para listado'!$A$155:$A$1048576,0),MATCH((CUADRO!M$5&amp;$E738),'Hoja de Trabajo para listado'!$A$151:$Z$151,0)),0)+IFERROR(INDEX('Hoja de Trabajo para listado'!$AB$155:$BA$1048576,MATCH($A738,'Hoja de Trabajo para listado'!$AB$155:$AB$1048576,0),MATCH((CUADRO!M$5&amp;$E738),'Hoja de Trabajo para listado'!$AB$151:$BA$151,0)),0)+IFERROR(INDEX('Hoja de Trabajo para listado'!$BC$155:$CB$1048576,MATCH($A738,'Hoja de Trabajo para listado'!$BC$155:$BC$1048576,0),MATCH((CUADRO!M$5&amp;$E738),'Hoja de Trabajo para listado'!$BC$151:$CB$151,0)),0)+IFERROR(INDEX('Hoja de Trabajo para listado'!$DE$153:$DG$274,MATCH($A738,'Hoja de Trabajo para listado'!$DE$153:$DE$1048576,0),MATCH((CUADRO!M$5&amp;$E738),'Hoja de Trabajo para listado'!$DE$151:$DG$151,0)),0)+IFERROR(INDEX('Hoja de Trabajo para listado'!$CD$155:$DC$1048576,MATCH($A738,'Hoja de Trabajo para listado'!$CD$155:$CD$1048576,0),MATCH((CUADRO!M$5&amp;$E738),'Hoja de Trabajo para listado'!$CD$151:$DC$151,0)),0)</f>
        <v>0</v>
      </c>
      <c r="N738" s="243">
        <f ca="1">+IFERROR(INDEX('Hoja de Trabajo para listado'!$A$155:$Z$1048576,MATCH($A738,'Hoja de Trabajo para listado'!$A$155:$A$1048576,0),MATCH((CUADRO!N$5&amp;$E738),'Hoja de Trabajo para listado'!$A$151:$Z$151,0)),0)+IFERROR(INDEX('Hoja de Trabajo para listado'!$AB$155:$BA$1048576,MATCH($A738,'Hoja de Trabajo para listado'!$AB$155:$AB$1048576,0),MATCH((CUADRO!N$5&amp;$E738),'Hoja de Trabajo para listado'!$AB$151:$BA$151,0)),0)+IFERROR(INDEX('Hoja de Trabajo para listado'!$BC$155:$CB$1048576,MATCH($A738,'Hoja de Trabajo para listado'!$BC$155:$BC$1048576,0),MATCH((CUADRO!N$5&amp;$E738),'Hoja de Trabajo para listado'!$BC$151:$CB$151,0)),0)+IFERROR(INDEX('Hoja de Trabajo para listado'!$DE$153:$DG$274,MATCH($A738,'Hoja de Trabajo para listado'!$DE$153:$DE$1048576,0),MATCH((CUADRO!N$5&amp;$E738),'Hoja de Trabajo para listado'!$DE$151:$DG$151,0)),0)+IFERROR(INDEX('Hoja de Trabajo para listado'!$CD$155:$DC$1048576,MATCH($A738,'Hoja de Trabajo para listado'!$CD$155:$CD$1048576,0),MATCH((CUADRO!N$5&amp;$E738),'Hoja de Trabajo para listado'!$CD$151:$DC$151,0)),0)</f>
        <v>0</v>
      </c>
      <c r="O738" s="243">
        <f ca="1">+IFERROR(INDEX('Hoja de Trabajo para listado'!$A$155:$Z$1048576,MATCH($A738,'Hoja de Trabajo para listado'!$A$155:$A$1048576,0),MATCH((CUADRO!O$5&amp;$E738),'Hoja de Trabajo para listado'!$A$151:$Z$151,0)),0)+IFERROR(INDEX('Hoja de Trabajo para listado'!$AB$155:$BA$1048576,MATCH($A738,'Hoja de Trabajo para listado'!$AB$155:$AB$1048576,0),MATCH((CUADRO!O$5&amp;$E738),'Hoja de Trabajo para listado'!$AB$151:$BA$151,0)),0)+IFERROR(INDEX('Hoja de Trabajo para listado'!$BC$155:$CB$1048576,MATCH($A738,'Hoja de Trabajo para listado'!$BC$155:$BC$1048576,0),MATCH((CUADRO!O$5&amp;$E738),'Hoja de Trabajo para listado'!$BC$151:$CB$151,0)),0)+IFERROR(INDEX('Hoja de Trabajo para listado'!$DE$153:$DG$274,MATCH($A738,'Hoja de Trabajo para listado'!$DE$153:$DE$1048576,0),MATCH((CUADRO!O$5&amp;$E738),'Hoja de Trabajo para listado'!$DE$151:$DG$151,0)),0)+IFERROR(INDEX('Hoja de Trabajo para listado'!$CD$155:$DC$1048576,MATCH($A738,'Hoja de Trabajo para listado'!$CD$155:$CD$1048576,0),MATCH((CUADRO!O$5&amp;$E738),'Hoja de Trabajo para listado'!$CD$151:$DC$151,0)),0)</f>
        <v>0</v>
      </c>
      <c r="P738" s="243">
        <f ca="1">+IFERROR(INDEX('Hoja de Trabajo para listado'!$A$155:$Z$1048576,MATCH($A738,'Hoja de Trabajo para listado'!$A$155:$A$1048576,0),MATCH((CUADRO!P$5&amp;$E738),'Hoja de Trabajo para listado'!$A$151:$Z$151,0)),0)+IFERROR(INDEX('Hoja de Trabajo para listado'!$AB$155:$BA$1048576,MATCH($A738,'Hoja de Trabajo para listado'!$AB$155:$AB$1048576,0),MATCH((CUADRO!P$5&amp;$E738),'Hoja de Trabajo para listado'!$AB$151:$BA$151,0)),0)+IFERROR(INDEX('Hoja de Trabajo para listado'!$BC$155:$CB$1048576,MATCH($A738,'Hoja de Trabajo para listado'!$BC$155:$BC$1048576,0),MATCH((CUADRO!P$5&amp;$E738),'Hoja de Trabajo para listado'!$BC$151:$CB$151,0)),0)+IFERROR(INDEX('Hoja de Trabajo para listado'!$DE$153:$DG$274,MATCH($A738,'Hoja de Trabajo para listado'!$DE$153:$DE$1048576,0),MATCH((CUADRO!P$5&amp;$E738),'Hoja de Trabajo para listado'!$DE$151:$DG$151,0)),0)+IFERROR(INDEX('Hoja de Trabajo para listado'!$CD$155:$DC$1048576,MATCH($A738,'Hoja de Trabajo para listado'!$CD$155:$CD$1048576,0),MATCH((CUADRO!P$5&amp;$E738),'Hoja de Trabajo para listado'!$CD$151:$DC$151,0)),0)</f>
        <v>0</v>
      </c>
      <c r="Q738" s="243">
        <f ca="1">+IFERROR(INDEX('Hoja de Trabajo para listado'!$A$155:$Z$1048576,MATCH($A738,'Hoja de Trabajo para listado'!$A$155:$A$1048576,0),MATCH((CUADRO!Q$5&amp;$E738),'Hoja de Trabajo para listado'!$A$151:$Z$151,0)),0)+IFERROR(INDEX('Hoja de Trabajo para listado'!$AB$155:$BA$1048576,MATCH($A738,'Hoja de Trabajo para listado'!$AB$155:$AB$1048576,0),MATCH((CUADRO!Q$5&amp;$E738),'Hoja de Trabajo para listado'!$AB$151:$BA$151,0)),0)+IFERROR(INDEX('Hoja de Trabajo para listado'!$BC$155:$CB$1048576,MATCH($A738,'Hoja de Trabajo para listado'!$BC$155:$BC$1048576,0),MATCH((CUADRO!Q$5&amp;$E738),'Hoja de Trabajo para listado'!$BC$151:$CB$151,0)),0)+IFERROR(INDEX('Hoja de Trabajo para listado'!$DE$153:$DG$274,MATCH($A738,'Hoja de Trabajo para listado'!$DE$153:$DE$1048576,0),MATCH((CUADRO!Q$5&amp;$E738),'Hoja de Trabajo para listado'!$DE$151:$DG$151,0)),0)+IFERROR(INDEX('Hoja de Trabajo para listado'!$CD$155:$DC$1048576,MATCH($A738,'Hoja de Trabajo para listado'!$CD$155:$CD$1048576,0),MATCH((CUADRO!Q$5&amp;$E738),'Hoja de Trabajo para listado'!$CD$151:$DC$151,0)),0)</f>
        <v>0</v>
      </c>
      <c r="R738" s="243">
        <f t="shared" ca="1" si="25"/>
        <v>0</v>
      </c>
      <c r="S738" s="249"/>
      <c r="T738" s="243">
        <f ca="1">+T739</f>
        <v>0</v>
      </c>
      <c r="U738" s="242">
        <f t="shared" si="26"/>
        <v>1</v>
      </c>
      <c r="V738" s="333" t="str">
        <f>+VLOOKUP(A738,bd_lista!$A$3:$E$590,5,FALSE)</f>
        <v>Gobiernos Autonomos Municipales</v>
      </c>
      <c r="W738" s="383" t="str">
        <f>+V738</f>
        <v>Gobiernos Autonomos Municipales</v>
      </c>
      <c r="X738" s="242">
        <f>+VLOOKUP(A738,[3]Sheet1!$A$13:$D$744,4,FALSE)</f>
        <v>0</v>
      </c>
      <c r="Y738" s="242" t="e">
        <f>+VLOOKUP(X738,bd_lista!$A$3:$C$590,3,FALSE)</f>
        <v>#N/A</v>
      </c>
      <c r="Z738" s="294">
        <f>+X738</f>
        <v>0</v>
      </c>
      <c r="AA738" s="295" t="e">
        <f>+Y738</f>
        <v>#N/A</v>
      </c>
    </row>
    <row r="739" spans="1:27" customFormat="1" ht="15" hidden="1" customHeight="1">
      <c r="A739" s="32">
        <v>1335</v>
      </c>
      <c r="B739" s="389"/>
      <c r="C739" s="247" t="str">
        <f>+VLOOKUP(A739,bd_lista!$A$3:$C$590,3,FALSE)</f>
        <v>Gobierno Autónomo Municipal de Puerto Villarroel</v>
      </c>
      <c r="D739" s="386"/>
      <c r="E739" s="244" t="s">
        <v>1305</v>
      </c>
      <c r="F739" s="243">
        <f ca="1">+IFERROR(INDEX('Hoja de Trabajo para listado'!$A$155:$Z$1048576,MATCH($A739,'Hoja de Trabajo para listado'!$A$155:$A$1048576,0),MATCH((CUADRO!F$5&amp;$E739),'Hoja de Trabajo para listado'!$A$151:$Z$151,0)),0)+IFERROR(INDEX('Hoja de Trabajo para listado'!$AB$155:$BA$1048576,MATCH($A739,'Hoja de Trabajo para listado'!$AB$155:$AB$1048576,0),MATCH((CUADRO!F$5&amp;$E739),'Hoja de Trabajo para listado'!$AB$151:$BA$151,0)),0)+IFERROR(INDEX('Hoja de Trabajo para listado'!$BC$155:$CB$1048576,MATCH($A739,'Hoja de Trabajo para listado'!$BC$155:$BC$1048576,0),MATCH((CUADRO!F$5&amp;$E739),'Hoja de Trabajo para listado'!$BC$151:$CB$151,0)),0)+IFERROR(INDEX('Hoja de Trabajo para listado'!$DE$153:$DG$274,MATCH($A739,'Hoja de Trabajo para listado'!$DE$153:$DE$1048576,0),MATCH((CUADRO!F$5&amp;$E739),'Hoja de Trabajo para listado'!$DE$151:$DG$151,0)),0)+IFERROR(INDEX('Hoja de Trabajo para listado'!$CD$155:$DC$1048576,MATCH($A739,'Hoja de Trabajo para listado'!$CD$155:$CD$1048576,0),MATCH((CUADRO!F$5&amp;$E739),'Hoja de Trabajo para listado'!$CD$151:$DC$151,0)),0)</f>
        <v>0</v>
      </c>
      <c r="G739" s="243">
        <f ca="1">+IFERROR(INDEX('Hoja de Trabajo para listado'!$A$155:$Z$1048576,MATCH($A739,'Hoja de Trabajo para listado'!$A$155:$A$1048576,0),MATCH((CUADRO!G$5&amp;$E739),'Hoja de Trabajo para listado'!$A$151:$Z$151,0)),0)+IFERROR(INDEX('Hoja de Trabajo para listado'!$AB$155:$BA$1048576,MATCH($A739,'Hoja de Trabajo para listado'!$AB$155:$AB$1048576,0),MATCH((CUADRO!G$5&amp;$E739),'Hoja de Trabajo para listado'!$AB$151:$BA$151,0)),0)+IFERROR(INDEX('Hoja de Trabajo para listado'!$BC$155:$CB$1048576,MATCH($A739,'Hoja de Trabajo para listado'!$BC$155:$BC$1048576,0),MATCH((CUADRO!G$5&amp;$E739),'Hoja de Trabajo para listado'!$BC$151:$CB$151,0)),0)+IFERROR(INDEX('Hoja de Trabajo para listado'!$DE$153:$DG$274,MATCH($A739,'Hoja de Trabajo para listado'!$DE$153:$DE$1048576,0),MATCH((CUADRO!G$5&amp;$E739),'Hoja de Trabajo para listado'!$DE$151:$DG$151,0)),0)+IFERROR(INDEX('Hoja de Trabajo para listado'!$CD$155:$DC$1048576,MATCH($A739,'Hoja de Trabajo para listado'!$CD$155:$CD$1048576,0),MATCH((CUADRO!G$5&amp;$E739),'Hoja de Trabajo para listado'!$CD$151:$DC$151,0)),0)</f>
        <v>0</v>
      </c>
      <c r="H739" s="243">
        <f ca="1">+IFERROR(INDEX('Hoja de Trabajo para listado'!$A$155:$Z$1048576,MATCH($A739,'Hoja de Trabajo para listado'!$A$155:$A$1048576,0),MATCH((CUADRO!H$5&amp;$E739),'Hoja de Trabajo para listado'!$A$151:$Z$151,0)),0)+IFERROR(INDEX('Hoja de Trabajo para listado'!$AB$155:$BA$1048576,MATCH($A739,'Hoja de Trabajo para listado'!$AB$155:$AB$1048576,0),MATCH((CUADRO!H$5&amp;$E739),'Hoja de Trabajo para listado'!$AB$151:$BA$151,0)),0)+IFERROR(INDEX('Hoja de Trabajo para listado'!$BC$155:$CB$1048576,MATCH($A739,'Hoja de Trabajo para listado'!$BC$155:$BC$1048576,0),MATCH((CUADRO!H$5&amp;$E739),'Hoja de Trabajo para listado'!$BC$151:$CB$151,0)),0)+IFERROR(INDEX('Hoja de Trabajo para listado'!$DE$153:$DG$274,MATCH($A739,'Hoja de Trabajo para listado'!$DE$153:$DE$1048576,0),MATCH((CUADRO!H$5&amp;$E739),'Hoja de Trabajo para listado'!$DE$151:$DG$151,0)),0)+IFERROR(INDEX('Hoja de Trabajo para listado'!$CD$155:$DC$1048576,MATCH($A739,'Hoja de Trabajo para listado'!$CD$155:$CD$1048576,0),MATCH((CUADRO!H$5&amp;$E739),'Hoja de Trabajo para listado'!$CD$151:$DC$151,0)),0)</f>
        <v>0</v>
      </c>
      <c r="I739" s="243">
        <f ca="1">+IFERROR(INDEX('Hoja de Trabajo para listado'!$A$155:$Z$1048576,MATCH($A739,'Hoja de Trabajo para listado'!$A$155:$A$1048576,0),MATCH((CUADRO!I$5&amp;$E739),'Hoja de Trabajo para listado'!$A$151:$Z$151,0)),0)+IFERROR(INDEX('Hoja de Trabajo para listado'!$AB$155:$BA$1048576,MATCH($A739,'Hoja de Trabajo para listado'!$AB$155:$AB$1048576,0),MATCH((CUADRO!I$5&amp;$E739),'Hoja de Trabajo para listado'!$AB$151:$BA$151,0)),0)+IFERROR(INDEX('Hoja de Trabajo para listado'!$BC$155:$CB$1048576,MATCH($A739,'Hoja de Trabajo para listado'!$BC$155:$BC$1048576,0),MATCH((CUADRO!I$5&amp;$E739),'Hoja de Trabajo para listado'!$BC$151:$CB$151,0)),0)+IFERROR(INDEX('Hoja de Trabajo para listado'!$DE$153:$DG$274,MATCH($A739,'Hoja de Trabajo para listado'!$DE$153:$DE$1048576,0),MATCH((CUADRO!I$5&amp;$E739),'Hoja de Trabajo para listado'!$DE$151:$DG$151,0)),0)+IFERROR(INDEX('Hoja de Trabajo para listado'!$CD$155:$DC$1048576,MATCH($A739,'Hoja de Trabajo para listado'!$CD$155:$CD$1048576,0),MATCH((CUADRO!I$5&amp;$E739),'Hoja de Trabajo para listado'!$CD$151:$DC$151,0)),0)</f>
        <v>0</v>
      </c>
      <c r="J739" s="243">
        <f ca="1">+IFERROR(INDEX('Hoja de Trabajo para listado'!$A$155:$Z$1048576,MATCH($A739,'Hoja de Trabajo para listado'!$A$155:$A$1048576,0),MATCH((CUADRO!J$5&amp;$E739),'Hoja de Trabajo para listado'!$A$151:$Z$151,0)),0)+IFERROR(INDEX('Hoja de Trabajo para listado'!$AB$155:$BA$1048576,MATCH($A739,'Hoja de Trabajo para listado'!$AB$155:$AB$1048576,0),MATCH((CUADRO!J$5&amp;$E739),'Hoja de Trabajo para listado'!$AB$151:$BA$151,0)),0)+IFERROR(INDEX('Hoja de Trabajo para listado'!$BC$155:$CB$1048576,MATCH($A739,'Hoja de Trabajo para listado'!$BC$155:$BC$1048576,0),MATCH((CUADRO!J$5&amp;$E739),'Hoja de Trabajo para listado'!$BC$151:$CB$151,0)),0)+IFERROR(INDEX('Hoja de Trabajo para listado'!$DE$153:$DG$274,MATCH($A739,'Hoja de Trabajo para listado'!$DE$153:$DE$1048576,0),MATCH((CUADRO!J$5&amp;$E739),'Hoja de Trabajo para listado'!$DE$151:$DG$151,0)),0)+IFERROR(INDEX('Hoja de Trabajo para listado'!$CD$155:$DC$1048576,MATCH($A739,'Hoja de Trabajo para listado'!$CD$155:$CD$1048576,0),MATCH((CUADRO!J$5&amp;$E739),'Hoja de Trabajo para listado'!$CD$151:$DC$151,0)),0)</f>
        <v>0</v>
      </c>
      <c r="K739" s="243">
        <f ca="1">+IFERROR(INDEX('Hoja de Trabajo para listado'!$A$155:$Z$1048576,MATCH($A739,'Hoja de Trabajo para listado'!$A$155:$A$1048576,0),MATCH((CUADRO!K$5&amp;$E739),'Hoja de Trabajo para listado'!$A$151:$Z$151,0)),0)+IFERROR(INDEX('Hoja de Trabajo para listado'!$AB$155:$BA$1048576,MATCH($A739,'Hoja de Trabajo para listado'!$AB$155:$AB$1048576,0),MATCH((CUADRO!K$5&amp;$E739),'Hoja de Trabajo para listado'!$AB$151:$BA$151,0)),0)+IFERROR(INDEX('Hoja de Trabajo para listado'!$BC$155:$CB$1048576,MATCH($A739,'Hoja de Trabajo para listado'!$BC$155:$BC$1048576,0),MATCH((CUADRO!K$5&amp;$E739),'Hoja de Trabajo para listado'!$BC$151:$CB$151,0)),0)+IFERROR(INDEX('Hoja de Trabajo para listado'!$DE$153:$DG$274,MATCH($A739,'Hoja de Trabajo para listado'!$DE$153:$DE$1048576,0),MATCH((CUADRO!K$5&amp;$E739),'Hoja de Trabajo para listado'!$DE$151:$DG$151,0)),0)+IFERROR(INDEX('Hoja de Trabajo para listado'!$CD$155:$DC$1048576,MATCH($A739,'Hoja de Trabajo para listado'!$CD$155:$CD$1048576,0),MATCH((CUADRO!K$5&amp;$E739),'Hoja de Trabajo para listado'!$CD$151:$DC$151,0)),0)</f>
        <v>0</v>
      </c>
      <c r="L739" s="243">
        <f ca="1">+IFERROR(INDEX('Hoja de Trabajo para listado'!$A$155:$Z$1048576,MATCH($A739,'Hoja de Trabajo para listado'!$A$155:$A$1048576,0),MATCH((CUADRO!L$5&amp;$E739),'Hoja de Trabajo para listado'!$A$151:$Z$151,0)),0)+IFERROR(INDEX('Hoja de Trabajo para listado'!$AB$155:$BA$1048576,MATCH($A739,'Hoja de Trabajo para listado'!$AB$155:$AB$1048576,0),MATCH((CUADRO!L$5&amp;$E739),'Hoja de Trabajo para listado'!$AB$151:$BA$151,0)),0)+IFERROR(INDEX('Hoja de Trabajo para listado'!$BC$155:$CB$1048576,MATCH($A739,'Hoja de Trabajo para listado'!$BC$155:$BC$1048576,0),MATCH((CUADRO!L$5&amp;$E739),'Hoja de Trabajo para listado'!$BC$151:$CB$151,0)),0)+IFERROR(INDEX('Hoja de Trabajo para listado'!$DE$153:$DG$274,MATCH($A739,'Hoja de Trabajo para listado'!$DE$153:$DE$1048576,0),MATCH((CUADRO!L$5&amp;$E739),'Hoja de Trabajo para listado'!$DE$151:$DG$151,0)),0)+IFERROR(INDEX('Hoja de Trabajo para listado'!$CD$155:$DC$1048576,MATCH($A739,'Hoja de Trabajo para listado'!$CD$155:$CD$1048576,0),MATCH((CUADRO!L$5&amp;$E739),'Hoja de Trabajo para listado'!$CD$151:$DC$151,0)),0)</f>
        <v>0</v>
      </c>
      <c r="M739" s="243">
        <f ca="1">+IFERROR(INDEX('Hoja de Trabajo para listado'!$A$155:$Z$1048576,MATCH($A739,'Hoja de Trabajo para listado'!$A$155:$A$1048576,0),MATCH((CUADRO!M$5&amp;$E739),'Hoja de Trabajo para listado'!$A$151:$Z$151,0)),0)+IFERROR(INDEX('Hoja de Trabajo para listado'!$AB$155:$BA$1048576,MATCH($A739,'Hoja de Trabajo para listado'!$AB$155:$AB$1048576,0),MATCH((CUADRO!M$5&amp;$E739),'Hoja de Trabajo para listado'!$AB$151:$BA$151,0)),0)+IFERROR(INDEX('Hoja de Trabajo para listado'!$BC$155:$CB$1048576,MATCH($A739,'Hoja de Trabajo para listado'!$BC$155:$BC$1048576,0),MATCH((CUADRO!M$5&amp;$E739),'Hoja de Trabajo para listado'!$BC$151:$CB$151,0)),0)+IFERROR(INDEX('Hoja de Trabajo para listado'!$DE$153:$DG$274,MATCH($A739,'Hoja de Trabajo para listado'!$DE$153:$DE$1048576,0),MATCH((CUADRO!M$5&amp;$E739),'Hoja de Trabajo para listado'!$DE$151:$DG$151,0)),0)+IFERROR(INDEX('Hoja de Trabajo para listado'!$CD$155:$DC$1048576,MATCH($A739,'Hoja de Trabajo para listado'!$CD$155:$CD$1048576,0),MATCH((CUADRO!M$5&amp;$E739),'Hoja de Trabajo para listado'!$CD$151:$DC$151,0)),0)</f>
        <v>0</v>
      </c>
      <c r="N739" s="243">
        <f ca="1">+IFERROR(INDEX('Hoja de Trabajo para listado'!$A$155:$Z$1048576,MATCH($A739,'Hoja de Trabajo para listado'!$A$155:$A$1048576,0),MATCH((CUADRO!N$5&amp;$E739),'Hoja de Trabajo para listado'!$A$151:$Z$151,0)),0)+IFERROR(INDEX('Hoja de Trabajo para listado'!$AB$155:$BA$1048576,MATCH($A739,'Hoja de Trabajo para listado'!$AB$155:$AB$1048576,0),MATCH((CUADRO!N$5&amp;$E739),'Hoja de Trabajo para listado'!$AB$151:$BA$151,0)),0)+IFERROR(INDEX('Hoja de Trabajo para listado'!$BC$155:$CB$1048576,MATCH($A739,'Hoja de Trabajo para listado'!$BC$155:$BC$1048576,0),MATCH((CUADRO!N$5&amp;$E739),'Hoja de Trabajo para listado'!$BC$151:$CB$151,0)),0)+IFERROR(INDEX('Hoja de Trabajo para listado'!$DE$153:$DG$274,MATCH($A739,'Hoja de Trabajo para listado'!$DE$153:$DE$1048576,0),MATCH((CUADRO!N$5&amp;$E739),'Hoja de Trabajo para listado'!$DE$151:$DG$151,0)),0)+IFERROR(INDEX('Hoja de Trabajo para listado'!$CD$155:$DC$1048576,MATCH($A739,'Hoja de Trabajo para listado'!$CD$155:$CD$1048576,0),MATCH((CUADRO!N$5&amp;$E739),'Hoja de Trabajo para listado'!$CD$151:$DC$151,0)),0)</f>
        <v>0</v>
      </c>
      <c r="O739" s="243">
        <f ca="1">+IFERROR(INDEX('Hoja de Trabajo para listado'!$A$155:$Z$1048576,MATCH($A739,'Hoja de Trabajo para listado'!$A$155:$A$1048576,0),MATCH((CUADRO!O$5&amp;$E739),'Hoja de Trabajo para listado'!$A$151:$Z$151,0)),0)+IFERROR(INDEX('Hoja de Trabajo para listado'!$AB$155:$BA$1048576,MATCH($A739,'Hoja de Trabajo para listado'!$AB$155:$AB$1048576,0),MATCH((CUADRO!O$5&amp;$E739),'Hoja de Trabajo para listado'!$AB$151:$BA$151,0)),0)+IFERROR(INDEX('Hoja de Trabajo para listado'!$BC$155:$CB$1048576,MATCH($A739,'Hoja de Trabajo para listado'!$BC$155:$BC$1048576,0),MATCH((CUADRO!O$5&amp;$E739),'Hoja de Trabajo para listado'!$BC$151:$CB$151,0)),0)+IFERROR(INDEX('Hoja de Trabajo para listado'!$DE$153:$DG$274,MATCH($A739,'Hoja de Trabajo para listado'!$DE$153:$DE$1048576,0),MATCH((CUADRO!O$5&amp;$E739),'Hoja de Trabajo para listado'!$DE$151:$DG$151,0)),0)+IFERROR(INDEX('Hoja de Trabajo para listado'!$CD$155:$DC$1048576,MATCH($A739,'Hoja de Trabajo para listado'!$CD$155:$CD$1048576,0),MATCH((CUADRO!O$5&amp;$E739),'Hoja de Trabajo para listado'!$CD$151:$DC$151,0)),0)</f>
        <v>0</v>
      </c>
      <c r="P739" s="243">
        <f ca="1">+IFERROR(INDEX('Hoja de Trabajo para listado'!$A$155:$Z$1048576,MATCH($A739,'Hoja de Trabajo para listado'!$A$155:$A$1048576,0),MATCH((CUADRO!P$5&amp;$E739),'Hoja de Trabajo para listado'!$A$151:$Z$151,0)),0)+IFERROR(INDEX('Hoja de Trabajo para listado'!$AB$155:$BA$1048576,MATCH($A739,'Hoja de Trabajo para listado'!$AB$155:$AB$1048576,0),MATCH((CUADRO!P$5&amp;$E739),'Hoja de Trabajo para listado'!$AB$151:$BA$151,0)),0)+IFERROR(INDEX('Hoja de Trabajo para listado'!$BC$155:$CB$1048576,MATCH($A739,'Hoja de Trabajo para listado'!$BC$155:$BC$1048576,0),MATCH((CUADRO!P$5&amp;$E739),'Hoja de Trabajo para listado'!$BC$151:$CB$151,0)),0)+IFERROR(INDEX('Hoja de Trabajo para listado'!$DE$153:$DG$274,MATCH($A739,'Hoja de Trabajo para listado'!$DE$153:$DE$1048576,0),MATCH((CUADRO!P$5&amp;$E739),'Hoja de Trabajo para listado'!$DE$151:$DG$151,0)),0)+IFERROR(INDEX('Hoja de Trabajo para listado'!$CD$155:$DC$1048576,MATCH($A739,'Hoja de Trabajo para listado'!$CD$155:$CD$1048576,0),MATCH((CUADRO!P$5&amp;$E739),'Hoja de Trabajo para listado'!$CD$151:$DC$151,0)),0)</f>
        <v>0</v>
      </c>
      <c r="Q739" s="243">
        <f ca="1">+IFERROR(INDEX('Hoja de Trabajo para listado'!$A$155:$Z$1048576,MATCH($A739,'Hoja de Trabajo para listado'!$A$155:$A$1048576,0),MATCH((CUADRO!Q$5&amp;$E739),'Hoja de Trabajo para listado'!$A$151:$Z$151,0)),0)+IFERROR(INDEX('Hoja de Trabajo para listado'!$AB$155:$BA$1048576,MATCH($A739,'Hoja de Trabajo para listado'!$AB$155:$AB$1048576,0),MATCH((CUADRO!Q$5&amp;$E739),'Hoja de Trabajo para listado'!$AB$151:$BA$151,0)),0)+IFERROR(INDEX('Hoja de Trabajo para listado'!$BC$155:$CB$1048576,MATCH($A739,'Hoja de Trabajo para listado'!$BC$155:$BC$1048576,0),MATCH((CUADRO!Q$5&amp;$E739),'Hoja de Trabajo para listado'!$BC$151:$CB$151,0)),0)+IFERROR(INDEX('Hoja de Trabajo para listado'!$DE$153:$DG$274,MATCH($A739,'Hoja de Trabajo para listado'!$DE$153:$DE$1048576,0),MATCH((CUADRO!Q$5&amp;$E739),'Hoja de Trabajo para listado'!$DE$151:$DG$151,0)),0)+IFERROR(INDEX('Hoja de Trabajo para listado'!$CD$155:$DC$1048576,MATCH($A739,'Hoja de Trabajo para listado'!$CD$155:$CD$1048576,0),MATCH((CUADRO!Q$5&amp;$E739),'Hoja de Trabajo para listado'!$CD$151:$DC$151,0)),0)</f>
        <v>0</v>
      </c>
      <c r="R739" s="243">
        <f t="shared" ca="1" si="25"/>
        <v>0</v>
      </c>
      <c r="S739" s="249">
        <f ca="1">+R738+R739</f>
        <v>0</v>
      </c>
      <c r="T739" s="243">
        <f ca="1">+S739</f>
        <v>0</v>
      </c>
      <c r="U739" s="242">
        <f t="shared" si="26"/>
        <v>2</v>
      </c>
      <c r="V739" s="333" t="str">
        <f>+VLOOKUP(A739,bd_lista!$A$3:$E$590,5,FALSE)</f>
        <v>Gobiernos Autonomos Municipales</v>
      </c>
      <c r="W739" s="384"/>
      <c r="X739" s="242">
        <f>+VLOOKUP(A739,[3]Sheet1!$A$13:$D$744,4,FALSE)</f>
        <v>0</v>
      </c>
      <c r="Y739" s="242" t="e">
        <f>+VLOOKUP(X739,bd_lista!$A$3:$C$590,3,FALSE)</f>
        <v>#N/A</v>
      </c>
      <c r="Z739" s="292"/>
      <c r="AA739" s="293"/>
    </row>
    <row r="740" spans="1:27" customFormat="1" ht="15" hidden="1" customHeight="1">
      <c r="A740" s="32">
        <v>1336</v>
      </c>
      <c r="B740" s="388">
        <f>+A740</f>
        <v>1336</v>
      </c>
      <c r="C740" s="247" t="str">
        <f>+VLOOKUP(A740,bd_lista!$A$3:$C$590,3,FALSE)</f>
        <v>Gobierno Autónomo Municipal de Arani</v>
      </c>
      <c r="D740" s="385" t="str">
        <f>+C740</f>
        <v>Gobierno Autónomo Municipal de Arani</v>
      </c>
      <c r="E740" s="242" t="s">
        <v>1304</v>
      </c>
      <c r="F740" s="243">
        <f ca="1">+IFERROR(INDEX('Hoja de Trabajo para listado'!$A$155:$Z$1048576,MATCH($A740,'Hoja de Trabajo para listado'!$A$155:$A$1048576,0),MATCH((CUADRO!F$5&amp;$E740),'Hoja de Trabajo para listado'!$A$151:$Z$151,0)),0)+IFERROR(INDEX('Hoja de Trabajo para listado'!$AB$155:$BA$1048576,MATCH($A740,'Hoja de Trabajo para listado'!$AB$155:$AB$1048576,0),MATCH((CUADRO!F$5&amp;$E740),'Hoja de Trabajo para listado'!$AB$151:$BA$151,0)),0)+IFERROR(INDEX('Hoja de Trabajo para listado'!$BC$155:$CB$1048576,MATCH($A740,'Hoja de Trabajo para listado'!$BC$155:$BC$1048576,0),MATCH((CUADRO!F$5&amp;$E740),'Hoja de Trabajo para listado'!$BC$151:$CB$151,0)),0)+IFERROR(INDEX('Hoja de Trabajo para listado'!$DE$153:$DG$274,MATCH($A740,'Hoja de Trabajo para listado'!$DE$153:$DE$1048576,0),MATCH((CUADRO!F$5&amp;$E740),'Hoja de Trabajo para listado'!$DE$151:$DG$151,0)),0)+IFERROR(INDEX('Hoja de Trabajo para listado'!$CD$155:$DC$1048576,MATCH($A740,'Hoja de Trabajo para listado'!$CD$155:$CD$1048576,0),MATCH((CUADRO!F$5&amp;$E740),'Hoja de Trabajo para listado'!$CD$151:$DC$151,0)),0)</f>
        <v>0</v>
      </c>
      <c r="G740" s="243">
        <f ca="1">+IFERROR(INDEX('Hoja de Trabajo para listado'!$A$155:$Z$1048576,MATCH($A740,'Hoja de Trabajo para listado'!$A$155:$A$1048576,0),MATCH((CUADRO!G$5&amp;$E740),'Hoja de Trabajo para listado'!$A$151:$Z$151,0)),0)+IFERROR(INDEX('Hoja de Trabajo para listado'!$AB$155:$BA$1048576,MATCH($A740,'Hoja de Trabajo para listado'!$AB$155:$AB$1048576,0),MATCH((CUADRO!G$5&amp;$E740),'Hoja de Trabajo para listado'!$AB$151:$BA$151,0)),0)+IFERROR(INDEX('Hoja de Trabajo para listado'!$BC$155:$CB$1048576,MATCH($A740,'Hoja de Trabajo para listado'!$BC$155:$BC$1048576,0),MATCH((CUADRO!G$5&amp;$E740),'Hoja de Trabajo para listado'!$BC$151:$CB$151,0)),0)+IFERROR(INDEX('Hoja de Trabajo para listado'!$DE$153:$DG$274,MATCH($A740,'Hoja de Trabajo para listado'!$DE$153:$DE$1048576,0),MATCH((CUADRO!G$5&amp;$E740),'Hoja de Trabajo para listado'!$DE$151:$DG$151,0)),0)+IFERROR(INDEX('Hoja de Trabajo para listado'!$CD$155:$DC$1048576,MATCH($A740,'Hoja de Trabajo para listado'!$CD$155:$CD$1048576,0),MATCH((CUADRO!G$5&amp;$E740),'Hoja de Trabajo para listado'!$CD$151:$DC$151,0)),0)</f>
        <v>0</v>
      </c>
      <c r="H740" s="243">
        <f ca="1">+IFERROR(INDEX('Hoja de Trabajo para listado'!$A$155:$Z$1048576,MATCH($A740,'Hoja de Trabajo para listado'!$A$155:$A$1048576,0),MATCH((CUADRO!H$5&amp;$E740),'Hoja de Trabajo para listado'!$A$151:$Z$151,0)),0)+IFERROR(INDEX('Hoja de Trabajo para listado'!$AB$155:$BA$1048576,MATCH($A740,'Hoja de Trabajo para listado'!$AB$155:$AB$1048576,0),MATCH((CUADRO!H$5&amp;$E740),'Hoja de Trabajo para listado'!$AB$151:$BA$151,0)),0)+IFERROR(INDEX('Hoja de Trabajo para listado'!$BC$155:$CB$1048576,MATCH($A740,'Hoja de Trabajo para listado'!$BC$155:$BC$1048576,0),MATCH((CUADRO!H$5&amp;$E740),'Hoja de Trabajo para listado'!$BC$151:$CB$151,0)),0)+IFERROR(INDEX('Hoja de Trabajo para listado'!$DE$153:$DG$274,MATCH($A740,'Hoja de Trabajo para listado'!$DE$153:$DE$1048576,0),MATCH((CUADRO!H$5&amp;$E740),'Hoja de Trabajo para listado'!$DE$151:$DG$151,0)),0)+IFERROR(INDEX('Hoja de Trabajo para listado'!$CD$155:$DC$1048576,MATCH($A740,'Hoja de Trabajo para listado'!$CD$155:$CD$1048576,0),MATCH((CUADRO!H$5&amp;$E740),'Hoja de Trabajo para listado'!$CD$151:$DC$151,0)),0)</f>
        <v>0</v>
      </c>
      <c r="I740" s="243">
        <f ca="1">+IFERROR(INDEX('Hoja de Trabajo para listado'!$A$155:$Z$1048576,MATCH($A740,'Hoja de Trabajo para listado'!$A$155:$A$1048576,0),MATCH((CUADRO!I$5&amp;$E740),'Hoja de Trabajo para listado'!$A$151:$Z$151,0)),0)+IFERROR(INDEX('Hoja de Trabajo para listado'!$AB$155:$BA$1048576,MATCH($A740,'Hoja de Trabajo para listado'!$AB$155:$AB$1048576,0),MATCH((CUADRO!I$5&amp;$E740),'Hoja de Trabajo para listado'!$AB$151:$BA$151,0)),0)+IFERROR(INDEX('Hoja de Trabajo para listado'!$BC$155:$CB$1048576,MATCH($A740,'Hoja de Trabajo para listado'!$BC$155:$BC$1048576,0),MATCH((CUADRO!I$5&amp;$E740),'Hoja de Trabajo para listado'!$BC$151:$CB$151,0)),0)+IFERROR(INDEX('Hoja de Trabajo para listado'!$DE$153:$DG$274,MATCH($A740,'Hoja de Trabajo para listado'!$DE$153:$DE$1048576,0),MATCH((CUADRO!I$5&amp;$E740),'Hoja de Trabajo para listado'!$DE$151:$DG$151,0)),0)+IFERROR(INDEX('Hoja de Trabajo para listado'!$CD$155:$DC$1048576,MATCH($A740,'Hoja de Trabajo para listado'!$CD$155:$CD$1048576,0),MATCH((CUADRO!I$5&amp;$E740),'Hoja de Trabajo para listado'!$CD$151:$DC$151,0)),0)</f>
        <v>0</v>
      </c>
      <c r="J740" s="243">
        <f ca="1">+IFERROR(INDEX('Hoja de Trabajo para listado'!$A$155:$Z$1048576,MATCH($A740,'Hoja de Trabajo para listado'!$A$155:$A$1048576,0),MATCH((CUADRO!J$5&amp;$E740),'Hoja de Trabajo para listado'!$A$151:$Z$151,0)),0)+IFERROR(INDEX('Hoja de Trabajo para listado'!$AB$155:$BA$1048576,MATCH($A740,'Hoja de Trabajo para listado'!$AB$155:$AB$1048576,0),MATCH((CUADRO!J$5&amp;$E740),'Hoja de Trabajo para listado'!$AB$151:$BA$151,0)),0)+IFERROR(INDEX('Hoja de Trabajo para listado'!$BC$155:$CB$1048576,MATCH($A740,'Hoja de Trabajo para listado'!$BC$155:$BC$1048576,0),MATCH((CUADRO!J$5&amp;$E740),'Hoja de Trabajo para listado'!$BC$151:$CB$151,0)),0)+IFERROR(INDEX('Hoja de Trabajo para listado'!$DE$153:$DG$274,MATCH($A740,'Hoja de Trabajo para listado'!$DE$153:$DE$1048576,0),MATCH((CUADRO!J$5&amp;$E740),'Hoja de Trabajo para listado'!$DE$151:$DG$151,0)),0)+IFERROR(INDEX('Hoja de Trabajo para listado'!$CD$155:$DC$1048576,MATCH($A740,'Hoja de Trabajo para listado'!$CD$155:$CD$1048576,0),MATCH((CUADRO!J$5&amp;$E740),'Hoja de Trabajo para listado'!$CD$151:$DC$151,0)),0)</f>
        <v>0</v>
      </c>
      <c r="K740" s="243">
        <f ca="1">+IFERROR(INDEX('Hoja de Trabajo para listado'!$A$155:$Z$1048576,MATCH($A740,'Hoja de Trabajo para listado'!$A$155:$A$1048576,0),MATCH((CUADRO!K$5&amp;$E740),'Hoja de Trabajo para listado'!$A$151:$Z$151,0)),0)+IFERROR(INDEX('Hoja de Trabajo para listado'!$AB$155:$BA$1048576,MATCH($A740,'Hoja de Trabajo para listado'!$AB$155:$AB$1048576,0),MATCH((CUADRO!K$5&amp;$E740),'Hoja de Trabajo para listado'!$AB$151:$BA$151,0)),0)+IFERROR(INDEX('Hoja de Trabajo para listado'!$BC$155:$CB$1048576,MATCH($A740,'Hoja de Trabajo para listado'!$BC$155:$BC$1048576,0),MATCH((CUADRO!K$5&amp;$E740),'Hoja de Trabajo para listado'!$BC$151:$CB$151,0)),0)+IFERROR(INDEX('Hoja de Trabajo para listado'!$DE$153:$DG$274,MATCH($A740,'Hoja de Trabajo para listado'!$DE$153:$DE$1048576,0),MATCH((CUADRO!K$5&amp;$E740),'Hoja de Trabajo para listado'!$DE$151:$DG$151,0)),0)+IFERROR(INDEX('Hoja de Trabajo para listado'!$CD$155:$DC$1048576,MATCH($A740,'Hoja de Trabajo para listado'!$CD$155:$CD$1048576,0),MATCH((CUADRO!K$5&amp;$E740),'Hoja de Trabajo para listado'!$CD$151:$DC$151,0)),0)</f>
        <v>0</v>
      </c>
      <c r="L740" s="243">
        <f ca="1">+IFERROR(INDEX('Hoja de Trabajo para listado'!$A$155:$Z$1048576,MATCH($A740,'Hoja de Trabajo para listado'!$A$155:$A$1048576,0),MATCH((CUADRO!L$5&amp;$E740),'Hoja de Trabajo para listado'!$A$151:$Z$151,0)),0)+IFERROR(INDEX('Hoja de Trabajo para listado'!$AB$155:$BA$1048576,MATCH($A740,'Hoja de Trabajo para listado'!$AB$155:$AB$1048576,0),MATCH((CUADRO!L$5&amp;$E740),'Hoja de Trabajo para listado'!$AB$151:$BA$151,0)),0)+IFERROR(INDEX('Hoja de Trabajo para listado'!$BC$155:$CB$1048576,MATCH($A740,'Hoja de Trabajo para listado'!$BC$155:$BC$1048576,0),MATCH((CUADRO!L$5&amp;$E740),'Hoja de Trabajo para listado'!$BC$151:$CB$151,0)),0)+IFERROR(INDEX('Hoja de Trabajo para listado'!$DE$153:$DG$274,MATCH($A740,'Hoja de Trabajo para listado'!$DE$153:$DE$1048576,0),MATCH((CUADRO!L$5&amp;$E740),'Hoja de Trabajo para listado'!$DE$151:$DG$151,0)),0)+IFERROR(INDEX('Hoja de Trabajo para listado'!$CD$155:$DC$1048576,MATCH($A740,'Hoja de Trabajo para listado'!$CD$155:$CD$1048576,0),MATCH((CUADRO!L$5&amp;$E740),'Hoja de Trabajo para listado'!$CD$151:$DC$151,0)),0)</f>
        <v>0</v>
      </c>
      <c r="M740" s="243">
        <f ca="1">+IFERROR(INDEX('Hoja de Trabajo para listado'!$A$155:$Z$1048576,MATCH($A740,'Hoja de Trabajo para listado'!$A$155:$A$1048576,0),MATCH((CUADRO!M$5&amp;$E740),'Hoja de Trabajo para listado'!$A$151:$Z$151,0)),0)+IFERROR(INDEX('Hoja de Trabajo para listado'!$AB$155:$BA$1048576,MATCH($A740,'Hoja de Trabajo para listado'!$AB$155:$AB$1048576,0),MATCH((CUADRO!M$5&amp;$E740),'Hoja de Trabajo para listado'!$AB$151:$BA$151,0)),0)+IFERROR(INDEX('Hoja de Trabajo para listado'!$BC$155:$CB$1048576,MATCH($A740,'Hoja de Trabajo para listado'!$BC$155:$BC$1048576,0),MATCH((CUADRO!M$5&amp;$E740),'Hoja de Trabajo para listado'!$BC$151:$CB$151,0)),0)+IFERROR(INDEX('Hoja de Trabajo para listado'!$DE$153:$DG$274,MATCH($A740,'Hoja de Trabajo para listado'!$DE$153:$DE$1048576,0),MATCH((CUADRO!M$5&amp;$E740),'Hoja de Trabajo para listado'!$DE$151:$DG$151,0)),0)+IFERROR(INDEX('Hoja de Trabajo para listado'!$CD$155:$DC$1048576,MATCH($A740,'Hoja de Trabajo para listado'!$CD$155:$CD$1048576,0),MATCH((CUADRO!M$5&amp;$E740),'Hoja de Trabajo para listado'!$CD$151:$DC$151,0)),0)</f>
        <v>0</v>
      </c>
      <c r="N740" s="243">
        <f ca="1">+IFERROR(INDEX('Hoja de Trabajo para listado'!$A$155:$Z$1048576,MATCH($A740,'Hoja de Trabajo para listado'!$A$155:$A$1048576,0),MATCH((CUADRO!N$5&amp;$E740),'Hoja de Trabajo para listado'!$A$151:$Z$151,0)),0)+IFERROR(INDEX('Hoja de Trabajo para listado'!$AB$155:$BA$1048576,MATCH($A740,'Hoja de Trabajo para listado'!$AB$155:$AB$1048576,0),MATCH((CUADRO!N$5&amp;$E740),'Hoja de Trabajo para listado'!$AB$151:$BA$151,0)),0)+IFERROR(INDEX('Hoja de Trabajo para listado'!$BC$155:$CB$1048576,MATCH($A740,'Hoja de Trabajo para listado'!$BC$155:$BC$1048576,0),MATCH((CUADRO!N$5&amp;$E740),'Hoja de Trabajo para listado'!$BC$151:$CB$151,0)),0)+IFERROR(INDEX('Hoja de Trabajo para listado'!$DE$153:$DG$274,MATCH($A740,'Hoja de Trabajo para listado'!$DE$153:$DE$1048576,0),MATCH((CUADRO!N$5&amp;$E740),'Hoja de Trabajo para listado'!$DE$151:$DG$151,0)),0)+IFERROR(INDEX('Hoja de Trabajo para listado'!$CD$155:$DC$1048576,MATCH($A740,'Hoja de Trabajo para listado'!$CD$155:$CD$1048576,0),MATCH((CUADRO!N$5&amp;$E740),'Hoja de Trabajo para listado'!$CD$151:$DC$151,0)),0)</f>
        <v>0</v>
      </c>
      <c r="O740" s="243">
        <f ca="1">+IFERROR(INDEX('Hoja de Trabajo para listado'!$A$155:$Z$1048576,MATCH($A740,'Hoja de Trabajo para listado'!$A$155:$A$1048576,0),MATCH((CUADRO!O$5&amp;$E740),'Hoja de Trabajo para listado'!$A$151:$Z$151,0)),0)+IFERROR(INDEX('Hoja de Trabajo para listado'!$AB$155:$BA$1048576,MATCH($A740,'Hoja de Trabajo para listado'!$AB$155:$AB$1048576,0),MATCH((CUADRO!O$5&amp;$E740),'Hoja de Trabajo para listado'!$AB$151:$BA$151,0)),0)+IFERROR(INDEX('Hoja de Trabajo para listado'!$BC$155:$CB$1048576,MATCH($A740,'Hoja de Trabajo para listado'!$BC$155:$BC$1048576,0),MATCH((CUADRO!O$5&amp;$E740),'Hoja de Trabajo para listado'!$BC$151:$CB$151,0)),0)+IFERROR(INDEX('Hoja de Trabajo para listado'!$DE$153:$DG$274,MATCH($A740,'Hoja de Trabajo para listado'!$DE$153:$DE$1048576,0),MATCH((CUADRO!O$5&amp;$E740),'Hoja de Trabajo para listado'!$DE$151:$DG$151,0)),0)+IFERROR(INDEX('Hoja de Trabajo para listado'!$CD$155:$DC$1048576,MATCH($A740,'Hoja de Trabajo para listado'!$CD$155:$CD$1048576,0),MATCH((CUADRO!O$5&amp;$E740),'Hoja de Trabajo para listado'!$CD$151:$DC$151,0)),0)</f>
        <v>0</v>
      </c>
      <c r="P740" s="243">
        <f ca="1">+IFERROR(INDEX('Hoja de Trabajo para listado'!$A$155:$Z$1048576,MATCH($A740,'Hoja de Trabajo para listado'!$A$155:$A$1048576,0),MATCH((CUADRO!P$5&amp;$E740),'Hoja de Trabajo para listado'!$A$151:$Z$151,0)),0)+IFERROR(INDEX('Hoja de Trabajo para listado'!$AB$155:$BA$1048576,MATCH($A740,'Hoja de Trabajo para listado'!$AB$155:$AB$1048576,0),MATCH((CUADRO!P$5&amp;$E740),'Hoja de Trabajo para listado'!$AB$151:$BA$151,0)),0)+IFERROR(INDEX('Hoja de Trabajo para listado'!$BC$155:$CB$1048576,MATCH($A740,'Hoja de Trabajo para listado'!$BC$155:$BC$1048576,0),MATCH((CUADRO!P$5&amp;$E740),'Hoja de Trabajo para listado'!$BC$151:$CB$151,0)),0)+IFERROR(INDEX('Hoja de Trabajo para listado'!$DE$153:$DG$274,MATCH($A740,'Hoja de Trabajo para listado'!$DE$153:$DE$1048576,0),MATCH((CUADRO!P$5&amp;$E740),'Hoja de Trabajo para listado'!$DE$151:$DG$151,0)),0)+IFERROR(INDEX('Hoja de Trabajo para listado'!$CD$155:$DC$1048576,MATCH($A740,'Hoja de Trabajo para listado'!$CD$155:$CD$1048576,0),MATCH((CUADRO!P$5&amp;$E740),'Hoja de Trabajo para listado'!$CD$151:$DC$151,0)),0)</f>
        <v>0</v>
      </c>
      <c r="Q740" s="243">
        <f ca="1">+IFERROR(INDEX('Hoja de Trabajo para listado'!$A$155:$Z$1048576,MATCH($A740,'Hoja de Trabajo para listado'!$A$155:$A$1048576,0),MATCH((CUADRO!Q$5&amp;$E740),'Hoja de Trabajo para listado'!$A$151:$Z$151,0)),0)+IFERROR(INDEX('Hoja de Trabajo para listado'!$AB$155:$BA$1048576,MATCH($A740,'Hoja de Trabajo para listado'!$AB$155:$AB$1048576,0),MATCH((CUADRO!Q$5&amp;$E740),'Hoja de Trabajo para listado'!$AB$151:$BA$151,0)),0)+IFERROR(INDEX('Hoja de Trabajo para listado'!$BC$155:$CB$1048576,MATCH($A740,'Hoja de Trabajo para listado'!$BC$155:$BC$1048576,0),MATCH((CUADRO!Q$5&amp;$E740),'Hoja de Trabajo para listado'!$BC$151:$CB$151,0)),0)+IFERROR(INDEX('Hoja de Trabajo para listado'!$DE$153:$DG$274,MATCH($A740,'Hoja de Trabajo para listado'!$DE$153:$DE$1048576,0),MATCH((CUADRO!Q$5&amp;$E740),'Hoja de Trabajo para listado'!$DE$151:$DG$151,0)),0)+IFERROR(INDEX('Hoja de Trabajo para listado'!$CD$155:$DC$1048576,MATCH($A740,'Hoja de Trabajo para listado'!$CD$155:$CD$1048576,0),MATCH((CUADRO!Q$5&amp;$E740),'Hoja de Trabajo para listado'!$CD$151:$DC$151,0)),0)</f>
        <v>0</v>
      </c>
      <c r="R740" s="243">
        <f t="shared" ca="1" si="25"/>
        <v>0</v>
      </c>
      <c r="S740" s="249"/>
      <c r="T740" s="243">
        <f ca="1">+T741</f>
        <v>0</v>
      </c>
      <c r="U740" s="242">
        <f t="shared" si="26"/>
        <v>1</v>
      </c>
      <c r="V740" s="333" t="str">
        <f>+VLOOKUP(A740,bd_lista!$A$3:$E$590,5,FALSE)</f>
        <v>Gobiernos Autonomos Municipales</v>
      </c>
      <c r="W740" s="383" t="str">
        <f>+V740</f>
        <v>Gobiernos Autonomos Municipales</v>
      </c>
      <c r="X740" s="242">
        <f>+VLOOKUP(A740,[3]Sheet1!$A$13:$D$744,4,FALSE)</f>
        <v>0</v>
      </c>
      <c r="Y740" s="242" t="e">
        <f>+VLOOKUP(X740,bd_lista!$A$3:$C$590,3,FALSE)</f>
        <v>#N/A</v>
      </c>
      <c r="Z740" s="294">
        <f>+X740</f>
        <v>0</v>
      </c>
      <c r="AA740" s="295" t="e">
        <f>+Y740</f>
        <v>#N/A</v>
      </c>
    </row>
    <row r="741" spans="1:27" customFormat="1" ht="15" hidden="1" customHeight="1">
      <c r="A741" s="32">
        <v>1336</v>
      </c>
      <c r="B741" s="389"/>
      <c r="C741" s="247" t="str">
        <f>+VLOOKUP(A741,bd_lista!$A$3:$C$590,3,FALSE)</f>
        <v>Gobierno Autónomo Municipal de Arani</v>
      </c>
      <c r="D741" s="386"/>
      <c r="E741" s="244" t="s">
        <v>1305</v>
      </c>
      <c r="F741" s="243">
        <f ca="1">+IFERROR(INDEX('Hoja de Trabajo para listado'!$A$155:$Z$1048576,MATCH($A741,'Hoja de Trabajo para listado'!$A$155:$A$1048576,0),MATCH((CUADRO!F$5&amp;$E741),'Hoja de Trabajo para listado'!$A$151:$Z$151,0)),0)+IFERROR(INDEX('Hoja de Trabajo para listado'!$AB$155:$BA$1048576,MATCH($A741,'Hoja de Trabajo para listado'!$AB$155:$AB$1048576,0),MATCH((CUADRO!F$5&amp;$E741),'Hoja de Trabajo para listado'!$AB$151:$BA$151,0)),0)+IFERROR(INDEX('Hoja de Trabajo para listado'!$BC$155:$CB$1048576,MATCH($A741,'Hoja de Trabajo para listado'!$BC$155:$BC$1048576,0),MATCH((CUADRO!F$5&amp;$E741),'Hoja de Trabajo para listado'!$BC$151:$CB$151,0)),0)+IFERROR(INDEX('Hoja de Trabajo para listado'!$DE$153:$DG$274,MATCH($A741,'Hoja de Trabajo para listado'!$DE$153:$DE$1048576,0),MATCH((CUADRO!F$5&amp;$E741),'Hoja de Trabajo para listado'!$DE$151:$DG$151,0)),0)+IFERROR(INDEX('Hoja de Trabajo para listado'!$CD$155:$DC$1048576,MATCH($A741,'Hoja de Trabajo para listado'!$CD$155:$CD$1048576,0),MATCH((CUADRO!F$5&amp;$E741),'Hoja de Trabajo para listado'!$CD$151:$DC$151,0)),0)</f>
        <v>0</v>
      </c>
      <c r="G741" s="243">
        <f ca="1">+IFERROR(INDEX('Hoja de Trabajo para listado'!$A$155:$Z$1048576,MATCH($A741,'Hoja de Trabajo para listado'!$A$155:$A$1048576,0),MATCH((CUADRO!G$5&amp;$E741),'Hoja de Trabajo para listado'!$A$151:$Z$151,0)),0)+IFERROR(INDEX('Hoja de Trabajo para listado'!$AB$155:$BA$1048576,MATCH($A741,'Hoja de Trabajo para listado'!$AB$155:$AB$1048576,0),MATCH((CUADRO!G$5&amp;$E741),'Hoja de Trabajo para listado'!$AB$151:$BA$151,0)),0)+IFERROR(INDEX('Hoja de Trabajo para listado'!$BC$155:$CB$1048576,MATCH($A741,'Hoja de Trabajo para listado'!$BC$155:$BC$1048576,0),MATCH((CUADRO!G$5&amp;$E741),'Hoja de Trabajo para listado'!$BC$151:$CB$151,0)),0)+IFERROR(INDEX('Hoja de Trabajo para listado'!$DE$153:$DG$274,MATCH($A741,'Hoja de Trabajo para listado'!$DE$153:$DE$1048576,0),MATCH((CUADRO!G$5&amp;$E741),'Hoja de Trabajo para listado'!$DE$151:$DG$151,0)),0)+IFERROR(INDEX('Hoja de Trabajo para listado'!$CD$155:$DC$1048576,MATCH($A741,'Hoja de Trabajo para listado'!$CD$155:$CD$1048576,0),MATCH((CUADRO!G$5&amp;$E741),'Hoja de Trabajo para listado'!$CD$151:$DC$151,0)),0)</f>
        <v>0</v>
      </c>
      <c r="H741" s="243">
        <f ca="1">+IFERROR(INDEX('Hoja de Trabajo para listado'!$A$155:$Z$1048576,MATCH($A741,'Hoja de Trabajo para listado'!$A$155:$A$1048576,0),MATCH((CUADRO!H$5&amp;$E741),'Hoja de Trabajo para listado'!$A$151:$Z$151,0)),0)+IFERROR(INDEX('Hoja de Trabajo para listado'!$AB$155:$BA$1048576,MATCH($A741,'Hoja de Trabajo para listado'!$AB$155:$AB$1048576,0),MATCH((CUADRO!H$5&amp;$E741),'Hoja de Trabajo para listado'!$AB$151:$BA$151,0)),0)+IFERROR(INDEX('Hoja de Trabajo para listado'!$BC$155:$CB$1048576,MATCH($A741,'Hoja de Trabajo para listado'!$BC$155:$BC$1048576,0),MATCH((CUADRO!H$5&amp;$E741),'Hoja de Trabajo para listado'!$BC$151:$CB$151,0)),0)+IFERROR(INDEX('Hoja de Trabajo para listado'!$DE$153:$DG$274,MATCH($A741,'Hoja de Trabajo para listado'!$DE$153:$DE$1048576,0),MATCH((CUADRO!H$5&amp;$E741),'Hoja de Trabajo para listado'!$DE$151:$DG$151,0)),0)+IFERROR(INDEX('Hoja de Trabajo para listado'!$CD$155:$DC$1048576,MATCH($A741,'Hoja de Trabajo para listado'!$CD$155:$CD$1048576,0),MATCH((CUADRO!H$5&amp;$E741),'Hoja de Trabajo para listado'!$CD$151:$DC$151,0)),0)</f>
        <v>0</v>
      </c>
      <c r="I741" s="243">
        <f ca="1">+IFERROR(INDEX('Hoja de Trabajo para listado'!$A$155:$Z$1048576,MATCH($A741,'Hoja de Trabajo para listado'!$A$155:$A$1048576,0),MATCH((CUADRO!I$5&amp;$E741),'Hoja de Trabajo para listado'!$A$151:$Z$151,0)),0)+IFERROR(INDEX('Hoja de Trabajo para listado'!$AB$155:$BA$1048576,MATCH($A741,'Hoja de Trabajo para listado'!$AB$155:$AB$1048576,0),MATCH((CUADRO!I$5&amp;$E741),'Hoja de Trabajo para listado'!$AB$151:$BA$151,0)),0)+IFERROR(INDEX('Hoja de Trabajo para listado'!$BC$155:$CB$1048576,MATCH($A741,'Hoja de Trabajo para listado'!$BC$155:$BC$1048576,0),MATCH((CUADRO!I$5&amp;$E741),'Hoja de Trabajo para listado'!$BC$151:$CB$151,0)),0)+IFERROR(INDEX('Hoja de Trabajo para listado'!$DE$153:$DG$274,MATCH($A741,'Hoja de Trabajo para listado'!$DE$153:$DE$1048576,0),MATCH((CUADRO!I$5&amp;$E741),'Hoja de Trabajo para listado'!$DE$151:$DG$151,0)),0)+IFERROR(INDEX('Hoja de Trabajo para listado'!$CD$155:$DC$1048576,MATCH($A741,'Hoja de Trabajo para listado'!$CD$155:$CD$1048576,0),MATCH((CUADRO!I$5&amp;$E741),'Hoja de Trabajo para listado'!$CD$151:$DC$151,0)),0)</f>
        <v>0</v>
      </c>
      <c r="J741" s="243">
        <f ca="1">+IFERROR(INDEX('Hoja de Trabajo para listado'!$A$155:$Z$1048576,MATCH($A741,'Hoja de Trabajo para listado'!$A$155:$A$1048576,0),MATCH((CUADRO!J$5&amp;$E741),'Hoja de Trabajo para listado'!$A$151:$Z$151,0)),0)+IFERROR(INDEX('Hoja de Trabajo para listado'!$AB$155:$BA$1048576,MATCH($A741,'Hoja de Trabajo para listado'!$AB$155:$AB$1048576,0),MATCH((CUADRO!J$5&amp;$E741),'Hoja de Trabajo para listado'!$AB$151:$BA$151,0)),0)+IFERROR(INDEX('Hoja de Trabajo para listado'!$BC$155:$CB$1048576,MATCH($A741,'Hoja de Trabajo para listado'!$BC$155:$BC$1048576,0),MATCH((CUADRO!J$5&amp;$E741),'Hoja de Trabajo para listado'!$BC$151:$CB$151,0)),0)+IFERROR(INDEX('Hoja de Trabajo para listado'!$DE$153:$DG$274,MATCH($A741,'Hoja de Trabajo para listado'!$DE$153:$DE$1048576,0),MATCH((CUADRO!J$5&amp;$E741),'Hoja de Trabajo para listado'!$DE$151:$DG$151,0)),0)+IFERROR(INDEX('Hoja de Trabajo para listado'!$CD$155:$DC$1048576,MATCH($A741,'Hoja de Trabajo para listado'!$CD$155:$CD$1048576,0),MATCH((CUADRO!J$5&amp;$E741),'Hoja de Trabajo para listado'!$CD$151:$DC$151,0)),0)</f>
        <v>0</v>
      </c>
      <c r="K741" s="243">
        <f ca="1">+IFERROR(INDEX('Hoja de Trabajo para listado'!$A$155:$Z$1048576,MATCH($A741,'Hoja de Trabajo para listado'!$A$155:$A$1048576,0),MATCH((CUADRO!K$5&amp;$E741),'Hoja de Trabajo para listado'!$A$151:$Z$151,0)),0)+IFERROR(INDEX('Hoja de Trabajo para listado'!$AB$155:$BA$1048576,MATCH($A741,'Hoja de Trabajo para listado'!$AB$155:$AB$1048576,0),MATCH((CUADRO!K$5&amp;$E741),'Hoja de Trabajo para listado'!$AB$151:$BA$151,0)),0)+IFERROR(INDEX('Hoja de Trabajo para listado'!$BC$155:$CB$1048576,MATCH($A741,'Hoja de Trabajo para listado'!$BC$155:$BC$1048576,0),MATCH((CUADRO!K$5&amp;$E741),'Hoja de Trabajo para listado'!$BC$151:$CB$151,0)),0)+IFERROR(INDEX('Hoja de Trabajo para listado'!$DE$153:$DG$274,MATCH($A741,'Hoja de Trabajo para listado'!$DE$153:$DE$1048576,0),MATCH((CUADRO!K$5&amp;$E741),'Hoja de Trabajo para listado'!$DE$151:$DG$151,0)),0)+IFERROR(INDEX('Hoja de Trabajo para listado'!$CD$155:$DC$1048576,MATCH($A741,'Hoja de Trabajo para listado'!$CD$155:$CD$1048576,0),MATCH((CUADRO!K$5&amp;$E741),'Hoja de Trabajo para listado'!$CD$151:$DC$151,0)),0)</f>
        <v>0</v>
      </c>
      <c r="L741" s="243">
        <f ca="1">+IFERROR(INDEX('Hoja de Trabajo para listado'!$A$155:$Z$1048576,MATCH($A741,'Hoja de Trabajo para listado'!$A$155:$A$1048576,0),MATCH((CUADRO!L$5&amp;$E741),'Hoja de Trabajo para listado'!$A$151:$Z$151,0)),0)+IFERROR(INDEX('Hoja de Trabajo para listado'!$AB$155:$BA$1048576,MATCH($A741,'Hoja de Trabajo para listado'!$AB$155:$AB$1048576,0),MATCH((CUADRO!L$5&amp;$E741),'Hoja de Trabajo para listado'!$AB$151:$BA$151,0)),0)+IFERROR(INDEX('Hoja de Trabajo para listado'!$BC$155:$CB$1048576,MATCH($A741,'Hoja de Trabajo para listado'!$BC$155:$BC$1048576,0),MATCH((CUADRO!L$5&amp;$E741),'Hoja de Trabajo para listado'!$BC$151:$CB$151,0)),0)+IFERROR(INDEX('Hoja de Trabajo para listado'!$DE$153:$DG$274,MATCH($A741,'Hoja de Trabajo para listado'!$DE$153:$DE$1048576,0),MATCH((CUADRO!L$5&amp;$E741),'Hoja de Trabajo para listado'!$DE$151:$DG$151,0)),0)+IFERROR(INDEX('Hoja de Trabajo para listado'!$CD$155:$DC$1048576,MATCH($A741,'Hoja de Trabajo para listado'!$CD$155:$CD$1048576,0),MATCH((CUADRO!L$5&amp;$E741),'Hoja de Trabajo para listado'!$CD$151:$DC$151,0)),0)</f>
        <v>0</v>
      </c>
      <c r="M741" s="243">
        <f ca="1">+IFERROR(INDEX('Hoja de Trabajo para listado'!$A$155:$Z$1048576,MATCH($A741,'Hoja de Trabajo para listado'!$A$155:$A$1048576,0),MATCH((CUADRO!M$5&amp;$E741),'Hoja de Trabajo para listado'!$A$151:$Z$151,0)),0)+IFERROR(INDEX('Hoja de Trabajo para listado'!$AB$155:$BA$1048576,MATCH($A741,'Hoja de Trabajo para listado'!$AB$155:$AB$1048576,0),MATCH((CUADRO!M$5&amp;$E741),'Hoja de Trabajo para listado'!$AB$151:$BA$151,0)),0)+IFERROR(INDEX('Hoja de Trabajo para listado'!$BC$155:$CB$1048576,MATCH($A741,'Hoja de Trabajo para listado'!$BC$155:$BC$1048576,0),MATCH((CUADRO!M$5&amp;$E741),'Hoja de Trabajo para listado'!$BC$151:$CB$151,0)),0)+IFERROR(INDEX('Hoja de Trabajo para listado'!$DE$153:$DG$274,MATCH($A741,'Hoja de Trabajo para listado'!$DE$153:$DE$1048576,0),MATCH((CUADRO!M$5&amp;$E741),'Hoja de Trabajo para listado'!$DE$151:$DG$151,0)),0)+IFERROR(INDEX('Hoja de Trabajo para listado'!$CD$155:$DC$1048576,MATCH($A741,'Hoja de Trabajo para listado'!$CD$155:$CD$1048576,0),MATCH((CUADRO!M$5&amp;$E741),'Hoja de Trabajo para listado'!$CD$151:$DC$151,0)),0)</f>
        <v>0</v>
      </c>
      <c r="N741" s="243">
        <f ca="1">+IFERROR(INDEX('Hoja de Trabajo para listado'!$A$155:$Z$1048576,MATCH($A741,'Hoja de Trabajo para listado'!$A$155:$A$1048576,0),MATCH((CUADRO!N$5&amp;$E741),'Hoja de Trabajo para listado'!$A$151:$Z$151,0)),0)+IFERROR(INDEX('Hoja de Trabajo para listado'!$AB$155:$BA$1048576,MATCH($A741,'Hoja de Trabajo para listado'!$AB$155:$AB$1048576,0),MATCH((CUADRO!N$5&amp;$E741),'Hoja de Trabajo para listado'!$AB$151:$BA$151,0)),0)+IFERROR(INDEX('Hoja de Trabajo para listado'!$BC$155:$CB$1048576,MATCH($A741,'Hoja de Trabajo para listado'!$BC$155:$BC$1048576,0),MATCH((CUADRO!N$5&amp;$E741),'Hoja de Trabajo para listado'!$BC$151:$CB$151,0)),0)+IFERROR(INDEX('Hoja de Trabajo para listado'!$DE$153:$DG$274,MATCH($A741,'Hoja de Trabajo para listado'!$DE$153:$DE$1048576,0),MATCH((CUADRO!N$5&amp;$E741),'Hoja de Trabajo para listado'!$DE$151:$DG$151,0)),0)+IFERROR(INDEX('Hoja de Trabajo para listado'!$CD$155:$DC$1048576,MATCH($A741,'Hoja de Trabajo para listado'!$CD$155:$CD$1048576,0),MATCH((CUADRO!N$5&amp;$E741),'Hoja de Trabajo para listado'!$CD$151:$DC$151,0)),0)</f>
        <v>0</v>
      </c>
      <c r="O741" s="243">
        <f ca="1">+IFERROR(INDEX('Hoja de Trabajo para listado'!$A$155:$Z$1048576,MATCH($A741,'Hoja de Trabajo para listado'!$A$155:$A$1048576,0),MATCH((CUADRO!O$5&amp;$E741),'Hoja de Trabajo para listado'!$A$151:$Z$151,0)),0)+IFERROR(INDEX('Hoja de Trabajo para listado'!$AB$155:$BA$1048576,MATCH($A741,'Hoja de Trabajo para listado'!$AB$155:$AB$1048576,0),MATCH((CUADRO!O$5&amp;$E741),'Hoja de Trabajo para listado'!$AB$151:$BA$151,0)),0)+IFERROR(INDEX('Hoja de Trabajo para listado'!$BC$155:$CB$1048576,MATCH($A741,'Hoja de Trabajo para listado'!$BC$155:$BC$1048576,0),MATCH((CUADRO!O$5&amp;$E741),'Hoja de Trabajo para listado'!$BC$151:$CB$151,0)),0)+IFERROR(INDEX('Hoja de Trabajo para listado'!$DE$153:$DG$274,MATCH($A741,'Hoja de Trabajo para listado'!$DE$153:$DE$1048576,0),MATCH((CUADRO!O$5&amp;$E741),'Hoja de Trabajo para listado'!$DE$151:$DG$151,0)),0)+IFERROR(INDEX('Hoja de Trabajo para listado'!$CD$155:$DC$1048576,MATCH($A741,'Hoja de Trabajo para listado'!$CD$155:$CD$1048576,0),MATCH((CUADRO!O$5&amp;$E741),'Hoja de Trabajo para listado'!$CD$151:$DC$151,0)),0)</f>
        <v>0</v>
      </c>
      <c r="P741" s="243">
        <f ca="1">+IFERROR(INDEX('Hoja de Trabajo para listado'!$A$155:$Z$1048576,MATCH($A741,'Hoja de Trabajo para listado'!$A$155:$A$1048576,0),MATCH((CUADRO!P$5&amp;$E741),'Hoja de Trabajo para listado'!$A$151:$Z$151,0)),0)+IFERROR(INDEX('Hoja de Trabajo para listado'!$AB$155:$BA$1048576,MATCH($A741,'Hoja de Trabajo para listado'!$AB$155:$AB$1048576,0),MATCH((CUADRO!P$5&amp;$E741),'Hoja de Trabajo para listado'!$AB$151:$BA$151,0)),0)+IFERROR(INDEX('Hoja de Trabajo para listado'!$BC$155:$CB$1048576,MATCH($A741,'Hoja de Trabajo para listado'!$BC$155:$BC$1048576,0),MATCH((CUADRO!P$5&amp;$E741),'Hoja de Trabajo para listado'!$BC$151:$CB$151,0)),0)+IFERROR(INDEX('Hoja de Trabajo para listado'!$DE$153:$DG$274,MATCH($A741,'Hoja de Trabajo para listado'!$DE$153:$DE$1048576,0),MATCH((CUADRO!P$5&amp;$E741),'Hoja de Trabajo para listado'!$DE$151:$DG$151,0)),0)+IFERROR(INDEX('Hoja de Trabajo para listado'!$CD$155:$DC$1048576,MATCH($A741,'Hoja de Trabajo para listado'!$CD$155:$CD$1048576,0),MATCH((CUADRO!P$5&amp;$E741),'Hoja de Trabajo para listado'!$CD$151:$DC$151,0)),0)</f>
        <v>0</v>
      </c>
      <c r="Q741" s="243">
        <f ca="1">+IFERROR(INDEX('Hoja de Trabajo para listado'!$A$155:$Z$1048576,MATCH($A741,'Hoja de Trabajo para listado'!$A$155:$A$1048576,0),MATCH((CUADRO!Q$5&amp;$E741),'Hoja de Trabajo para listado'!$A$151:$Z$151,0)),0)+IFERROR(INDEX('Hoja de Trabajo para listado'!$AB$155:$BA$1048576,MATCH($A741,'Hoja de Trabajo para listado'!$AB$155:$AB$1048576,0),MATCH((CUADRO!Q$5&amp;$E741),'Hoja de Trabajo para listado'!$AB$151:$BA$151,0)),0)+IFERROR(INDEX('Hoja de Trabajo para listado'!$BC$155:$CB$1048576,MATCH($A741,'Hoja de Trabajo para listado'!$BC$155:$BC$1048576,0),MATCH((CUADRO!Q$5&amp;$E741),'Hoja de Trabajo para listado'!$BC$151:$CB$151,0)),0)+IFERROR(INDEX('Hoja de Trabajo para listado'!$DE$153:$DG$274,MATCH($A741,'Hoja de Trabajo para listado'!$DE$153:$DE$1048576,0),MATCH((CUADRO!Q$5&amp;$E741),'Hoja de Trabajo para listado'!$DE$151:$DG$151,0)),0)+IFERROR(INDEX('Hoja de Trabajo para listado'!$CD$155:$DC$1048576,MATCH($A741,'Hoja de Trabajo para listado'!$CD$155:$CD$1048576,0),MATCH((CUADRO!Q$5&amp;$E741),'Hoja de Trabajo para listado'!$CD$151:$DC$151,0)),0)</f>
        <v>0</v>
      </c>
      <c r="R741" s="243">
        <f t="shared" ca="1" si="25"/>
        <v>0</v>
      </c>
      <c r="S741" s="249">
        <f ca="1">+R740+R741</f>
        <v>0</v>
      </c>
      <c r="T741" s="243">
        <f ca="1">+S741</f>
        <v>0</v>
      </c>
      <c r="U741" s="242">
        <f t="shared" si="26"/>
        <v>2</v>
      </c>
      <c r="V741" s="333" t="str">
        <f>+VLOOKUP(A741,bd_lista!$A$3:$E$590,5,FALSE)</f>
        <v>Gobiernos Autonomos Municipales</v>
      </c>
      <c r="W741" s="384"/>
      <c r="X741" s="242">
        <f>+VLOOKUP(A741,[3]Sheet1!$A$13:$D$744,4,FALSE)</f>
        <v>0</v>
      </c>
      <c r="Y741" s="242" t="e">
        <f>+VLOOKUP(X741,bd_lista!$A$3:$C$590,3,FALSE)</f>
        <v>#N/A</v>
      </c>
      <c r="Z741" s="292"/>
      <c r="AA741" s="293"/>
    </row>
    <row r="742" spans="1:27" customFormat="1" ht="15" hidden="1" customHeight="1">
      <c r="A742" s="32">
        <v>1337</v>
      </c>
      <c r="B742" s="388">
        <f>+A742</f>
        <v>1337</v>
      </c>
      <c r="C742" s="247" t="str">
        <f>+VLOOKUP(A742,bd_lista!$A$3:$C$590,3,FALSE)</f>
        <v>Gobierno Autónomo Municipal de Vacas</v>
      </c>
      <c r="D742" s="385" t="str">
        <f>+C742</f>
        <v>Gobierno Autónomo Municipal de Vacas</v>
      </c>
      <c r="E742" s="242" t="s">
        <v>1304</v>
      </c>
      <c r="F742" s="243">
        <f ca="1">+IFERROR(INDEX('Hoja de Trabajo para listado'!$A$155:$Z$1048576,MATCH($A742,'Hoja de Trabajo para listado'!$A$155:$A$1048576,0),MATCH((CUADRO!F$5&amp;$E742),'Hoja de Trabajo para listado'!$A$151:$Z$151,0)),0)+IFERROR(INDEX('Hoja de Trabajo para listado'!$AB$155:$BA$1048576,MATCH($A742,'Hoja de Trabajo para listado'!$AB$155:$AB$1048576,0),MATCH((CUADRO!F$5&amp;$E742),'Hoja de Trabajo para listado'!$AB$151:$BA$151,0)),0)+IFERROR(INDEX('Hoja de Trabajo para listado'!$BC$155:$CB$1048576,MATCH($A742,'Hoja de Trabajo para listado'!$BC$155:$BC$1048576,0),MATCH((CUADRO!F$5&amp;$E742),'Hoja de Trabajo para listado'!$BC$151:$CB$151,0)),0)+IFERROR(INDEX('Hoja de Trabajo para listado'!$DE$153:$DG$274,MATCH($A742,'Hoja de Trabajo para listado'!$DE$153:$DE$1048576,0),MATCH((CUADRO!F$5&amp;$E742),'Hoja de Trabajo para listado'!$DE$151:$DG$151,0)),0)+IFERROR(INDEX('Hoja de Trabajo para listado'!$CD$155:$DC$1048576,MATCH($A742,'Hoja de Trabajo para listado'!$CD$155:$CD$1048576,0),MATCH((CUADRO!F$5&amp;$E742),'Hoja de Trabajo para listado'!$CD$151:$DC$151,0)),0)</f>
        <v>0</v>
      </c>
      <c r="G742" s="243">
        <f ca="1">+IFERROR(INDEX('Hoja de Trabajo para listado'!$A$155:$Z$1048576,MATCH($A742,'Hoja de Trabajo para listado'!$A$155:$A$1048576,0),MATCH((CUADRO!G$5&amp;$E742),'Hoja de Trabajo para listado'!$A$151:$Z$151,0)),0)+IFERROR(INDEX('Hoja de Trabajo para listado'!$AB$155:$BA$1048576,MATCH($A742,'Hoja de Trabajo para listado'!$AB$155:$AB$1048576,0),MATCH((CUADRO!G$5&amp;$E742),'Hoja de Trabajo para listado'!$AB$151:$BA$151,0)),0)+IFERROR(INDEX('Hoja de Trabajo para listado'!$BC$155:$CB$1048576,MATCH($A742,'Hoja de Trabajo para listado'!$BC$155:$BC$1048576,0),MATCH((CUADRO!G$5&amp;$E742),'Hoja de Trabajo para listado'!$BC$151:$CB$151,0)),0)+IFERROR(INDEX('Hoja de Trabajo para listado'!$DE$153:$DG$274,MATCH($A742,'Hoja de Trabajo para listado'!$DE$153:$DE$1048576,0),MATCH((CUADRO!G$5&amp;$E742),'Hoja de Trabajo para listado'!$DE$151:$DG$151,0)),0)+IFERROR(INDEX('Hoja de Trabajo para listado'!$CD$155:$DC$1048576,MATCH($A742,'Hoja de Trabajo para listado'!$CD$155:$CD$1048576,0),MATCH((CUADRO!G$5&amp;$E742),'Hoja de Trabajo para listado'!$CD$151:$DC$151,0)),0)</f>
        <v>0</v>
      </c>
      <c r="H742" s="243">
        <f ca="1">+IFERROR(INDEX('Hoja de Trabajo para listado'!$A$155:$Z$1048576,MATCH($A742,'Hoja de Trabajo para listado'!$A$155:$A$1048576,0),MATCH((CUADRO!H$5&amp;$E742),'Hoja de Trabajo para listado'!$A$151:$Z$151,0)),0)+IFERROR(INDEX('Hoja de Trabajo para listado'!$AB$155:$BA$1048576,MATCH($A742,'Hoja de Trabajo para listado'!$AB$155:$AB$1048576,0),MATCH((CUADRO!H$5&amp;$E742),'Hoja de Trabajo para listado'!$AB$151:$BA$151,0)),0)+IFERROR(INDEX('Hoja de Trabajo para listado'!$BC$155:$CB$1048576,MATCH($A742,'Hoja de Trabajo para listado'!$BC$155:$BC$1048576,0),MATCH((CUADRO!H$5&amp;$E742),'Hoja de Trabajo para listado'!$BC$151:$CB$151,0)),0)+IFERROR(INDEX('Hoja de Trabajo para listado'!$DE$153:$DG$274,MATCH($A742,'Hoja de Trabajo para listado'!$DE$153:$DE$1048576,0),MATCH((CUADRO!H$5&amp;$E742),'Hoja de Trabajo para listado'!$DE$151:$DG$151,0)),0)+IFERROR(INDEX('Hoja de Trabajo para listado'!$CD$155:$DC$1048576,MATCH($A742,'Hoja de Trabajo para listado'!$CD$155:$CD$1048576,0),MATCH((CUADRO!H$5&amp;$E742),'Hoja de Trabajo para listado'!$CD$151:$DC$151,0)),0)</f>
        <v>0</v>
      </c>
      <c r="I742" s="243">
        <f ca="1">+IFERROR(INDEX('Hoja de Trabajo para listado'!$A$155:$Z$1048576,MATCH($A742,'Hoja de Trabajo para listado'!$A$155:$A$1048576,0),MATCH((CUADRO!I$5&amp;$E742),'Hoja de Trabajo para listado'!$A$151:$Z$151,0)),0)+IFERROR(INDEX('Hoja de Trabajo para listado'!$AB$155:$BA$1048576,MATCH($A742,'Hoja de Trabajo para listado'!$AB$155:$AB$1048576,0),MATCH((CUADRO!I$5&amp;$E742),'Hoja de Trabajo para listado'!$AB$151:$BA$151,0)),0)+IFERROR(INDEX('Hoja de Trabajo para listado'!$BC$155:$CB$1048576,MATCH($A742,'Hoja de Trabajo para listado'!$BC$155:$BC$1048576,0),MATCH((CUADRO!I$5&amp;$E742),'Hoja de Trabajo para listado'!$BC$151:$CB$151,0)),0)+IFERROR(INDEX('Hoja de Trabajo para listado'!$DE$153:$DG$274,MATCH($A742,'Hoja de Trabajo para listado'!$DE$153:$DE$1048576,0),MATCH((CUADRO!I$5&amp;$E742),'Hoja de Trabajo para listado'!$DE$151:$DG$151,0)),0)+IFERROR(INDEX('Hoja de Trabajo para listado'!$CD$155:$DC$1048576,MATCH($A742,'Hoja de Trabajo para listado'!$CD$155:$CD$1048576,0),MATCH((CUADRO!I$5&amp;$E742),'Hoja de Trabajo para listado'!$CD$151:$DC$151,0)),0)</f>
        <v>0</v>
      </c>
      <c r="J742" s="243">
        <f ca="1">+IFERROR(INDEX('Hoja de Trabajo para listado'!$A$155:$Z$1048576,MATCH($A742,'Hoja de Trabajo para listado'!$A$155:$A$1048576,0),MATCH((CUADRO!J$5&amp;$E742),'Hoja de Trabajo para listado'!$A$151:$Z$151,0)),0)+IFERROR(INDEX('Hoja de Trabajo para listado'!$AB$155:$BA$1048576,MATCH($A742,'Hoja de Trabajo para listado'!$AB$155:$AB$1048576,0),MATCH((CUADRO!J$5&amp;$E742),'Hoja de Trabajo para listado'!$AB$151:$BA$151,0)),0)+IFERROR(INDEX('Hoja de Trabajo para listado'!$BC$155:$CB$1048576,MATCH($A742,'Hoja de Trabajo para listado'!$BC$155:$BC$1048576,0),MATCH((CUADRO!J$5&amp;$E742),'Hoja de Trabajo para listado'!$BC$151:$CB$151,0)),0)+IFERROR(INDEX('Hoja de Trabajo para listado'!$DE$153:$DG$274,MATCH($A742,'Hoja de Trabajo para listado'!$DE$153:$DE$1048576,0),MATCH((CUADRO!J$5&amp;$E742),'Hoja de Trabajo para listado'!$DE$151:$DG$151,0)),0)+IFERROR(INDEX('Hoja de Trabajo para listado'!$CD$155:$DC$1048576,MATCH($A742,'Hoja de Trabajo para listado'!$CD$155:$CD$1048576,0),MATCH((CUADRO!J$5&amp;$E742),'Hoja de Trabajo para listado'!$CD$151:$DC$151,0)),0)</f>
        <v>0</v>
      </c>
      <c r="K742" s="243">
        <f ca="1">+IFERROR(INDEX('Hoja de Trabajo para listado'!$A$155:$Z$1048576,MATCH($A742,'Hoja de Trabajo para listado'!$A$155:$A$1048576,0),MATCH((CUADRO!K$5&amp;$E742),'Hoja de Trabajo para listado'!$A$151:$Z$151,0)),0)+IFERROR(INDEX('Hoja de Trabajo para listado'!$AB$155:$BA$1048576,MATCH($A742,'Hoja de Trabajo para listado'!$AB$155:$AB$1048576,0),MATCH((CUADRO!K$5&amp;$E742),'Hoja de Trabajo para listado'!$AB$151:$BA$151,0)),0)+IFERROR(INDEX('Hoja de Trabajo para listado'!$BC$155:$CB$1048576,MATCH($A742,'Hoja de Trabajo para listado'!$BC$155:$BC$1048576,0),MATCH((CUADRO!K$5&amp;$E742),'Hoja de Trabajo para listado'!$BC$151:$CB$151,0)),0)+IFERROR(INDEX('Hoja de Trabajo para listado'!$DE$153:$DG$274,MATCH($A742,'Hoja de Trabajo para listado'!$DE$153:$DE$1048576,0),MATCH((CUADRO!K$5&amp;$E742),'Hoja de Trabajo para listado'!$DE$151:$DG$151,0)),0)+IFERROR(INDEX('Hoja de Trabajo para listado'!$CD$155:$DC$1048576,MATCH($A742,'Hoja de Trabajo para listado'!$CD$155:$CD$1048576,0),MATCH((CUADRO!K$5&amp;$E742),'Hoja de Trabajo para listado'!$CD$151:$DC$151,0)),0)</f>
        <v>0</v>
      </c>
      <c r="L742" s="243">
        <f ca="1">+IFERROR(INDEX('Hoja de Trabajo para listado'!$A$155:$Z$1048576,MATCH($A742,'Hoja de Trabajo para listado'!$A$155:$A$1048576,0),MATCH((CUADRO!L$5&amp;$E742),'Hoja de Trabajo para listado'!$A$151:$Z$151,0)),0)+IFERROR(INDEX('Hoja de Trabajo para listado'!$AB$155:$BA$1048576,MATCH($A742,'Hoja de Trabajo para listado'!$AB$155:$AB$1048576,0),MATCH((CUADRO!L$5&amp;$E742),'Hoja de Trabajo para listado'!$AB$151:$BA$151,0)),0)+IFERROR(INDEX('Hoja de Trabajo para listado'!$BC$155:$CB$1048576,MATCH($A742,'Hoja de Trabajo para listado'!$BC$155:$BC$1048576,0),MATCH((CUADRO!L$5&amp;$E742),'Hoja de Trabajo para listado'!$BC$151:$CB$151,0)),0)+IFERROR(INDEX('Hoja de Trabajo para listado'!$DE$153:$DG$274,MATCH($A742,'Hoja de Trabajo para listado'!$DE$153:$DE$1048576,0),MATCH((CUADRO!L$5&amp;$E742),'Hoja de Trabajo para listado'!$DE$151:$DG$151,0)),0)+IFERROR(INDEX('Hoja de Trabajo para listado'!$CD$155:$DC$1048576,MATCH($A742,'Hoja de Trabajo para listado'!$CD$155:$CD$1048576,0),MATCH((CUADRO!L$5&amp;$E742),'Hoja de Trabajo para listado'!$CD$151:$DC$151,0)),0)</f>
        <v>0</v>
      </c>
      <c r="M742" s="243">
        <f ca="1">+IFERROR(INDEX('Hoja de Trabajo para listado'!$A$155:$Z$1048576,MATCH($A742,'Hoja de Trabajo para listado'!$A$155:$A$1048576,0),MATCH((CUADRO!M$5&amp;$E742),'Hoja de Trabajo para listado'!$A$151:$Z$151,0)),0)+IFERROR(INDEX('Hoja de Trabajo para listado'!$AB$155:$BA$1048576,MATCH($A742,'Hoja de Trabajo para listado'!$AB$155:$AB$1048576,0),MATCH((CUADRO!M$5&amp;$E742),'Hoja de Trabajo para listado'!$AB$151:$BA$151,0)),0)+IFERROR(INDEX('Hoja de Trabajo para listado'!$BC$155:$CB$1048576,MATCH($A742,'Hoja de Trabajo para listado'!$BC$155:$BC$1048576,0),MATCH((CUADRO!M$5&amp;$E742),'Hoja de Trabajo para listado'!$BC$151:$CB$151,0)),0)+IFERROR(INDEX('Hoja de Trabajo para listado'!$DE$153:$DG$274,MATCH($A742,'Hoja de Trabajo para listado'!$DE$153:$DE$1048576,0),MATCH((CUADRO!M$5&amp;$E742),'Hoja de Trabajo para listado'!$DE$151:$DG$151,0)),0)+IFERROR(INDEX('Hoja de Trabajo para listado'!$CD$155:$DC$1048576,MATCH($A742,'Hoja de Trabajo para listado'!$CD$155:$CD$1048576,0),MATCH((CUADRO!M$5&amp;$E742),'Hoja de Trabajo para listado'!$CD$151:$DC$151,0)),0)</f>
        <v>0</v>
      </c>
      <c r="N742" s="243">
        <f ca="1">+IFERROR(INDEX('Hoja de Trabajo para listado'!$A$155:$Z$1048576,MATCH($A742,'Hoja de Trabajo para listado'!$A$155:$A$1048576,0),MATCH((CUADRO!N$5&amp;$E742),'Hoja de Trabajo para listado'!$A$151:$Z$151,0)),0)+IFERROR(INDEX('Hoja de Trabajo para listado'!$AB$155:$BA$1048576,MATCH($A742,'Hoja de Trabajo para listado'!$AB$155:$AB$1048576,0),MATCH((CUADRO!N$5&amp;$E742),'Hoja de Trabajo para listado'!$AB$151:$BA$151,0)),0)+IFERROR(INDEX('Hoja de Trabajo para listado'!$BC$155:$CB$1048576,MATCH($A742,'Hoja de Trabajo para listado'!$BC$155:$BC$1048576,0),MATCH((CUADRO!N$5&amp;$E742),'Hoja de Trabajo para listado'!$BC$151:$CB$151,0)),0)+IFERROR(INDEX('Hoja de Trabajo para listado'!$DE$153:$DG$274,MATCH($A742,'Hoja de Trabajo para listado'!$DE$153:$DE$1048576,0),MATCH((CUADRO!N$5&amp;$E742),'Hoja de Trabajo para listado'!$DE$151:$DG$151,0)),0)+IFERROR(INDEX('Hoja de Trabajo para listado'!$CD$155:$DC$1048576,MATCH($A742,'Hoja de Trabajo para listado'!$CD$155:$CD$1048576,0),MATCH((CUADRO!N$5&amp;$E742),'Hoja de Trabajo para listado'!$CD$151:$DC$151,0)),0)</f>
        <v>0</v>
      </c>
      <c r="O742" s="243">
        <f ca="1">+IFERROR(INDEX('Hoja de Trabajo para listado'!$A$155:$Z$1048576,MATCH($A742,'Hoja de Trabajo para listado'!$A$155:$A$1048576,0),MATCH((CUADRO!O$5&amp;$E742),'Hoja de Trabajo para listado'!$A$151:$Z$151,0)),0)+IFERROR(INDEX('Hoja de Trabajo para listado'!$AB$155:$BA$1048576,MATCH($A742,'Hoja de Trabajo para listado'!$AB$155:$AB$1048576,0),MATCH((CUADRO!O$5&amp;$E742),'Hoja de Trabajo para listado'!$AB$151:$BA$151,0)),0)+IFERROR(INDEX('Hoja de Trabajo para listado'!$BC$155:$CB$1048576,MATCH($A742,'Hoja de Trabajo para listado'!$BC$155:$BC$1048576,0),MATCH((CUADRO!O$5&amp;$E742),'Hoja de Trabajo para listado'!$BC$151:$CB$151,0)),0)+IFERROR(INDEX('Hoja de Trabajo para listado'!$DE$153:$DG$274,MATCH($A742,'Hoja de Trabajo para listado'!$DE$153:$DE$1048576,0),MATCH((CUADRO!O$5&amp;$E742),'Hoja de Trabajo para listado'!$DE$151:$DG$151,0)),0)+IFERROR(INDEX('Hoja de Trabajo para listado'!$CD$155:$DC$1048576,MATCH($A742,'Hoja de Trabajo para listado'!$CD$155:$CD$1048576,0),MATCH((CUADRO!O$5&amp;$E742),'Hoja de Trabajo para listado'!$CD$151:$DC$151,0)),0)</f>
        <v>0</v>
      </c>
      <c r="P742" s="243">
        <f ca="1">+IFERROR(INDEX('Hoja de Trabajo para listado'!$A$155:$Z$1048576,MATCH($A742,'Hoja de Trabajo para listado'!$A$155:$A$1048576,0),MATCH((CUADRO!P$5&amp;$E742),'Hoja de Trabajo para listado'!$A$151:$Z$151,0)),0)+IFERROR(INDEX('Hoja de Trabajo para listado'!$AB$155:$BA$1048576,MATCH($A742,'Hoja de Trabajo para listado'!$AB$155:$AB$1048576,0),MATCH((CUADRO!P$5&amp;$E742),'Hoja de Trabajo para listado'!$AB$151:$BA$151,0)),0)+IFERROR(INDEX('Hoja de Trabajo para listado'!$BC$155:$CB$1048576,MATCH($A742,'Hoja de Trabajo para listado'!$BC$155:$BC$1048576,0),MATCH((CUADRO!P$5&amp;$E742),'Hoja de Trabajo para listado'!$BC$151:$CB$151,0)),0)+IFERROR(INDEX('Hoja de Trabajo para listado'!$DE$153:$DG$274,MATCH($A742,'Hoja de Trabajo para listado'!$DE$153:$DE$1048576,0),MATCH((CUADRO!P$5&amp;$E742),'Hoja de Trabajo para listado'!$DE$151:$DG$151,0)),0)+IFERROR(INDEX('Hoja de Trabajo para listado'!$CD$155:$DC$1048576,MATCH($A742,'Hoja de Trabajo para listado'!$CD$155:$CD$1048576,0),MATCH((CUADRO!P$5&amp;$E742),'Hoja de Trabajo para listado'!$CD$151:$DC$151,0)),0)</f>
        <v>0</v>
      </c>
      <c r="Q742" s="243">
        <f ca="1">+IFERROR(INDEX('Hoja de Trabajo para listado'!$A$155:$Z$1048576,MATCH($A742,'Hoja de Trabajo para listado'!$A$155:$A$1048576,0),MATCH((CUADRO!Q$5&amp;$E742),'Hoja de Trabajo para listado'!$A$151:$Z$151,0)),0)+IFERROR(INDEX('Hoja de Trabajo para listado'!$AB$155:$BA$1048576,MATCH($A742,'Hoja de Trabajo para listado'!$AB$155:$AB$1048576,0),MATCH((CUADRO!Q$5&amp;$E742),'Hoja de Trabajo para listado'!$AB$151:$BA$151,0)),0)+IFERROR(INDEX('Hoja de Trabajo para listado'!$BC$155:$CB$1048576,MATCH($A742,'Hoja de Trabajo para listado'!$BC$155:$BC$1048576,0),MATCH((CUADRO!Q$5&amp;$E742),'Hoja de Trabajo para listado'!$BC$151:$CB$151,0)),0)+IFERROR(INDEX('Hoja de Trabajo para listado'!$DE$153:$DG$274,MATCH($A742,'Hoja de Trabajo para listado'!$DE$153:$DE$1048576,0),MATCH((CUADRO!Q$5&amp;$E742),'Hoja de Trabajo para listado'!$DE$151:$DG$151,0)),0)+IFERROR(INDEX('Hoja de Trabajo para listado'!$CD$155:$DC$1048576,MATCH($A742,'Hoja de Trabajo para listado'!$CD$155:$CD$1048576,0),MATCH((CUADRO!Q$5&amp;$E742),'Hoja de Trabajo para listado'!$CD$151:$DC$151,0)),0)</f>
        <v>0</v>
      </c>
      <c r="R742" s="243">
        <f t="shared" ca="1" si="25"/>
        <v>0</v>
      </c>
      <c r="S742" s="249"/>
      <c r="T742" s="243">
        <f ca="1">+T743</f>
        <v>0</v>
      </c>
      <c r="U742" s="242">
        <f t="shared" si="26"/>
        <v>1</v>
      </c>
      <c r="V742" s="333" t="str">
        <f>+VLOOKUP(A742,bd_lista!$A$3:$E$590,5,FALSE)</f>
        <v>Gobiernos Autonomos Municipales</v>
      </c>
      <c r="W742" s="383" t="str">
        <f>+V742</f>
        <v>Gobiernos Autonomos Municipales</v>
      </c>
      <c r="X742" s="242">
        <f>+VLOOKUP(A742,[3]Sheet1!$A$13:$D$744,4,FALSE)</f>
        <v>0</v>
      </c>
      <c r="Y742" s="242" t="e">
        <f>+VLOOKUP(X742,bd_lista!$A$3:$C$590,3,FALSE)</f>
        <v>#N/A</v>
      </c>
      <c r="Z742" s="294">
        <f>+X742</f>
        <v>0</v>
      </c>
      <c r="AA742" s="295" t="e">
        <f>+Y742</f>
        <v>#N/A</v>
      </c>
    </row>
    <row r="743" spans="1:27" customFormat="1" ht="15" hidden="1" customHeight="1">
      <c r="A743" s="32">
        <v>1337</v>
      </c>
      <c r="B743" s="389"/>
      <c r="C743" s="247" t="str">
        <f>+VLOOKUP(A743,bd_lista!$A$3:$C$590,3,FALSE)</f>
        <v>Gobierno Autónomo Municipal de Vacas</v>
      </c>
      <c r="D743" s="386"/>
      <c r="E743" s="244" t="s">
        <v>1305</v>
      </c>
      <c r="F743" s="243">
        <f ca="1">+IFERROR(INDEX('Hoja de Trabajo para listado'!$A$155:$Z$1048576,MATCH($A743,'Hoja de Trabajo para listado'!$A$155:$A$1048576,0),MATCH((CUADRO!F$5&amp;$E743),'Hoja de Trabajo para listado'!$A$151:$Z$151,0)),0)+IFERROR(INDEX('Hoja de Trabajo para listado'!$AB$155:$BA$1048576,MATCH($A743,'Hoja de Trabajo para listado'!$AB$155:$AB$1048576,0),MATCH((CUADRO!F$5&amp;$E743),'Hoja de Trabajo para listado'!$AB$151:$BA$151,0)),0)+IFERROR(INDEX('Hoja de Trabajo para listado'!$BC$155:$CB$1048576,MATCH($A743,'Hoja de Trabajo para listado'!$BC$155:$BC$1048576,0),MATCH((CUADRO!F$5&amp;$E743),'Hoja de Trabajo para listado'!$BC$151:$CB$151,0)),0)+IFERROR(INDEX('Hoja de Trabajo para listado'!$DE$153:$DG$274,MATCH($A743,'Hoja de Trabajo para listado'!$DE$153:$DE$1048576,0),MATCH((CUADRO!F$5&amp;$E743),'Hoja de Trabajo para listado'!$DE$151:$DG$151,0)),0)+IFERROR(INDEX('Hoja de Trabajo para listado'!$CD$155:$DC$1048576,MATCH($A743,'Hoja de Trabajo para listado'!$CD$155:$CD$1048576,0),MATCH((CUADRO!F$5&amp;$E743),'Hoja de Trabajo para listado'!$CD$151:$DC$151,0)),0)</f>
        <v>0</v>
      </c>
      <c r="G743" s="243">
        <f ca="1">+IFERROR(INDEX('Hoja de Trabajo para listado'!$A$155:$Z$1048576,MATCH($A743,'Hoja de Trabajo para listado'!$A$155:$A$1048576,0),MATCH((CUADRO!G$5&amp;$E743),'Hoja de Trabajo para listado'!$A$151:$Z$151,0)),0)+IFERROR(INDEX('Hoja de Trabajo para listado'!$AB$155:$BA$1048576,MATCH($A743,'Hoja de Trabajo para listado'!$AB$155:$AB$1048576,0),MATCH((CUADRO!G$5&amp;$E743),'Hoja de Trabajo para listado'!$AB$151:$BA$151,0)),0)+IFERROR(INDEX('Hoja de Trabajo para listado'!$BC$155:$CB$1048576,MATCH($A743,'Hoja de Trabajo para listado'!$BC$155:$BC$1048576,0),MATCH((CUADRO!G$5&amp;$E743),'Hoja de Trabajo para listado'!$BC$151:$CB$151,0)),0)+IFERROR(INDEX('Hoja de Trabajo para listado'!$DE$153:$DG$274,MATCH($A743,'Hoja de Trabajo para listado'!$DE$153:$DE$1048576,0),MATCH((CUADRO!G$5&amp;$E743),'Hoja de Trabajo para listado'!$DE$151:$DG$151,0)),0)+IFERROR(INDEX('Hoja de Trabajo para listado'!$CD$155:$DC$1048576,MATCH($A743,'Hoja de Trabajo para listado'!$CD$155:$CD$1048576,0),MATCH((CUADRO!G$5&amp;$E743),'Hoja de Trabajo para listado'!$CD$151:$DC$151,0)),0)</f>
        <v>0</v>
      </c>
      <c r="H743" s="243">
        <f ca="1">+IFERROR(INDEX('Hoja de Trabajo para listado'!$A$155:$Z$1048576,MATCH($A743,'Hoja de Trabajo para listado'!$A$155:$A$1048576,0),MATCH((CUADRO!H$5&amp;$E743),'Hoja de Trabajo para listado'!$A$151:$Z$151,0)),0)+IFERROR(INDEX('Hoja de Trabajo para listado'!$AB$155:$BA$1048576,MATCH($A743,'Hoja de Trabajo para listado'!$AB$155:$AB$1048576,0),MATCH((CUADRO!H$5&amp;$E743),'Hoja de Trabajo para listado'!$AB$151:$BA$151,0)),0)+IFERROR(INDEX('Hoja de Trabajo para listado'!$BC$155:$CB$1048576,MATCH($A743,'Hoja de Trabajo para listado'!$BC$155:$BC$1048576,0),MATCH((CUADRO!H$5&amp;$E743),'Hoja de Trabajo para listado'!$BC$151:$CB$151,0)),0)+IFERROR(INDEX('Hoja de Trabajo para listado'!$DE$153:$DG$274,MATCH($A743,'Hoja de Trabajo para listado'!$DE$153:$DE$1048576,0),MATCH((CUADRO!H$5&amp;$E743),'Hoja de Trabajo para listado'!$DE$151:$DG$151,0)),0)+IFERROR(INDEX('Hoja de Trabajo para listado'!$CD$155:$DC$1048576,MATCH($A743,'Hoja de Trabajo para listado'!$CD$155:$CD$1048576,0),MATCH((CUADRO!H$5&amp;$E743),'Hoja de Trabajo para listado'!$CD$151:$DC$151,0)),0)</f>
        <v>0</v>
      </c>
      <c r="I743" s="243">
        <f ca="1">+IFERROR(INDEX('Hoja de Trabajo para listado'!$A$155:$Z$1048576,MATCH($A743,'Hoja de Trabajo para listado'!$A$155:$A$1048576,0),MATCH((CUADRO!I$5&amp;$E743),'Hoja de Trabajo para listado'!$A$151:$Z$151,0)),0)+IFERROR(INDEX('Hoja de Trabajo para listado'!$AB$155:$BA$1048576,MATCH($A743,'Hoja de Trabajo para listado'!$AB$155:$AB$1048576,0),MATCH((CUADRO!I$5&amp;$E743),'Hoja de Trabajo para listado'!$AB$151:$BA$151,0)),0)+IFERROR(INDEX('Hoja de Trabajo para listado'!$BC$155:$CB$1048576,MATCH($A743,'Hoja de Trabajo para listado'!$BC$155:$BC$1048576,0),MATCH((CUADRO!I$5&amp;$E743),'Hoja de Trabajo para listado'!$BC$151:$CB$151,0)),0)+IFERROR(INDEX('Hoja de Trabajo para listado'!$DE$153:$DG$274,MATCH($A743,'Hoja de Trabajo para listado'!$DE$153:$DE$1048576,0),MATCH((CUADRO!I$5&amp;$E743),'Hoja de Trabajo para listado'!$DE$151:$DG$151,0)),0)+IFERROR(INDEX('Hoja de Trabajo para listado'!$CD$155:$DC$1048576,MATCH($A743,'Hoja de Trabajo para listado'!$CD$155:$CD$1048576,0),MATCH((CUADRO!I$5&amp;$E743),'Hoja de Trabajo para listado'!$CD$151:$DC$151,0)),0)</f>
        <v>0</v>
      </c>
      <c r="J743" s="243">
        <f ca="1">+IFERROR(INDEX('Hoja de Trabajo para listado'!$A$155:$Z$1048576,MATCH($A743,'Hoja de Trabajo para listado'!$A$155:$A$1048576,0),MATCH((CUADRO!J$5&amp;$E743),'Hoja de Trabajo para listado'!$A$151:$Z$151,0)),0)+IFERROR(INDEX('Hoja de Trabajo para listado'!$AB$155:$BA$1048576,MATCH($A743,'Hoja de Trabajo para listado'!$AB$155:$AB$1048576,0),MATCH((CUADRO!J$5&amp;$E743),'Hoja de Trabajo para listado'!$AB$151:$BA$151,0)),0)+IFERROR(INDEX('Hoja de Trabajo para listado'!$BC$155:$CB$1048576,MATCH($A743,'Hoja de Trabajo para listado'!$BC$155:$BC$1048576,0),MATCH((CUADRO!J$5&amp;$E743),'Hoja de Trabajo para listado'!$BC$151:$CB$151,0)),0)+IFERROR(INDEX('Hoja de Trabajo para listado'!$DE$153:$DG$274,MATCH($A743,'Hoja de Trabajo para listado'!$DE$153:$DE$1048576,0),MATCH((CUADRO!J$5&amp;$E743),'Hoja de Trabajo para listado'!$DE$151:$DG$151,0)),0)+IFERROR(INDEX('Hoja de Trabajo para listado'!$CD$155:$DC$1048576,MATCH($A743,'Hoja de Trabajo para listado'!$CD$155:$CD$1048576,0),MATCH((CUADRO!J$5&amp;$E743),'Hoja de Trabajo para listado'!$CD$151:$DC$151,0)),0)</f>
        <v>0</v>
      </c>
      <c r="K743" s="243">
        <f ca="1">+IFERROR(INDEX('Hoja de Trabajo para listado'!$A$155:$Z$1048576,MATCH($A743,'Hoja de Trabajo para listado'!$A$155:$A$1048576,0),MATCH((CUADRO!K$5&amp;$E743),'Hoja de Trabajo para listado'!$A$151:$Z$151,0)),0)+IFERROR(INDEX('Hoja de Trabajo para listado'!$AB$155:$BA$1048576,MATCH($A743,'Hoja de Trabajo para listado'!$AB$155:$AB$1048576,0),MATCH((CUADRO!K$5&amp;$E743),'Hoja de Trabajo para listado'!$AB$151:$BA$151,0)),0)+IFERROR(INDEX('Hoja de Trabajo para listado'!$BC$155:$CB$1048576,MATCH($A743,'Hoja de Trabajo para listado'!$BC$155:$BC$1048576,0),MATCH((CUADRO!K$5&amp;$E743),'Hoja de Trabajo para listado'!$BC$151:$CB$151,0)),0)+IFERROR(INDEX('Hoja de Trabajo para listado'!$DE$153:$DG$274,MATCH($A743,'Hoja de Trabajo para listado'!$DE$153:$DE$1048576,0),MATCH((CUADRO!K$5&amp;$E743),'Hoja de Trabajo para listado'!$DE$151:$DG$151,0)),0)+IFERROR(INDEX('Hoja de Trabajo para listado'!$CD$155:$DC$1048576,MATCH($A743,'Hoja de Trabajo para listado'!$CD$155:$CD$1048576,0),MATCH((CUADRO!K$5&amp;$E743),'Hoja de Trabajo para listado'!$CD$151:$DC$151,0)),0)</f>
        <v>0</v>
      </c>
      <c r="L743" s="243">
        <f ca="1">+IFERROR(INDEX('Hoja de Trabajo para listado'!$A$155:$Z$1048576,MATCH($A743,'Hoja de Trabajo para listado'!$A$155:$A$1048576,0),MATCH((CUADRO!L$5&amp;$E743),'Hoja de Trabajo para listado'!$A$151:$Z$151,0)),0)+IFERROR(INDEX('Hoja de Trabajo para listado'!$AB$155:$BA$1048576,MATCH($A743,'Hoja de Trabajo para listado'!$AB$155:$AB$1048576,0),MATCH((CUADRO!L$5&amp;$E743),'Hoja de Trabajo para listado'!$AB$151:$BA$151,0)),0)+IFERROR(INDEX('Hoja de Trabajo para listado'!$BC$155:$CB$1048576,MATCH($A743,'Hoja de Trabajo para listado'!$BC$155:$BC$1048576,0),MATCH((CUADRO!L$5&amp;$E743),'Hoja de Trabajo para listado'!$BC$151:$CB$151,0)),0)+IFERROR(INDEX('Hoja de Trabajo para listado'!$DE$153:$DG$274,MATCH($A743,'Hoja de Trabajo para listado'!$DE$153:$DE$1048576,0),MATCH((CUADRO!L$5&amp;$E743),'Hoja de Trabajo para listado'!$DE$151:$DG$151,0)),0)+IFERROR(INDEX('Hoja de Trabajo para listado'!$CD$155:$DC$1048576,MATCH($A743,'Hoja de Trabajo para listado'!$CD$155:$CD$1048576,0),MATCH((CUADRO!L$5&amp;$E743),'Hoja de Trabajo para listado'!$CD$151:$DC$151,0)),0)</f>
        <v>0</v>
      </c>
      <c r="M743" s="243">
        <f ca="1">+IFERROR(INDEX('Hoja de Trabajo para listado'!$A$155:$Z$1048576,MATCH($A743,'Hoja de Trabajo para listado'!$A$155:$A$1048576,0),MATCH((CUADRO!M$5&amp;$E743),'Hoja de Trabajo para listado'!$A$151:$Z$151,0)),0)+IFERROR(INDEX('Hoja de Trabajo para listado'!$AB$155:$BA$1048576,MATCH($A743,'Hoja de Trabajo para listado'!$AB$155:$AB$1048576,0),MATCH((CUADRO!M$5&amp;$E743),'Hoja de Trabajo para listado'!$AB$151:$BA$151,0)),0)+IFERROR(INDEX('Hoja de Trabajo para listado'!$BC$155:$CB$1048576,MATCH($A743,'Hoja de Trabajo para listado'!$BC$155:$BC$1048576,0),MATCH((CUADRO!M$5&amp;$E743),'Hoja de Trabajo para listado'!$BC$151:$CB$151,0)),0)+IFERROR(INDEX('Hoja de Trabajo para listado'!$DE$153:$DG$274,MATCH($A743,'Hoja de Trabajo para listado'!$DE$153:$DE$1048576,0),MATCH((CUADRO!M$5&amp;$E743),'Hoja de Trabajo para listado'!$DE$151:$DG$151,0)),0)+IFERROR(INDEX('Hoja de Trabajo para listado'!$CD$155:$DC$1048576,MATCH($A743,'Hoja de Trabajo para listado'!$CD$155:$CD$1048576,0),MATCH((CUADRO!M$5&amp;$E743),'Hoja de Trabajo para listado'!$CD$151:$DC$151,0)),0)</f>
        <v>0</v>
      </c>
      <c r="N743" s="243">
        <f ca="1">+IFERROR(INDEX('Hoja de Trabajo para listado'!$A$155:$Z$1048576,MATCH($A743,'Hoja de Trabajo para listado'!$A$155:$A$1048576,0),MATCH((CUADRO!N$5&amp;$E743),'Hoja de Trabajo para listado'!$A$151:$Z$151,0)),0)+IFERROR(INDEX('Hoja de Trabajo para listado'!$AB$155:$BA$1048576,MATCH($A743,'Hoja de Trabajo para listado'!$AB$155:$AB$1048576,0),MATCH((CUADRO!N$5&amp;$E743),'Hoja de Trabajo para listado'!$AB$151:$BA$151,0)),0)+IFERROR(INDEX('Hoja de Trabajo para listado'!$BC$155:$CB$1048576,MATCH($A743,'Hoja de Trabajo para listado'!$BC$155:$BC$1048576,0),MATCH((CUADRO!N$5&amp;$E743),'Hoja de Trabajo para listado'!$BC$151:$CB$151,0)),0)+IFERROR(INDEX('Hoja de Trabajo para listado'!$DE$153:$DG$274,MATCH($A743,'Hoja de Trabajo para listado'!$DE$153:$DE$1048576,0),MATCH((CUADRO!N$5&amp;$E743),'Hoja de Trabajo para listado'!$DE$151:$DG$151,0)),0)+IFERROR(INDEX('Hoja de Trabajo para listado'!$CD$155:$DC$1048576,MATCH($A743,'Hoja de Trabajo para listado'!$CD$155:$CD$1048576,0),MATCH((CUADRO!N$5&amp;$E743),'Hoja de Trabajo para listado'!$CD$151:$DC$151,0)),0)</f>
        <v>0</v>
      </c>
      <c r="O743" s="243">
        <f ca="1">+IFERROR(INDEX('Hoja de Trabajo para listado'!$A$155:$Z$1048576,MATCH($A743,'Hoja de Trabajo para listado'!$A$155:$A$1048576,0),MATCH((CUADRO!O$5&amp;$E743),'Hoja de Trabajo para listado'!$A$151:$Z$151,0)),0)+IFERROR(INDEX('Hoja de Trabajo para listado'!$AB$155:$BA$1048576,MATCH($A743,'Hoja de Trabajo para listado'!$AB$155:$AB$1048576,0),MATCH((CUADRO!O$5&amp;$E743),'Hoja de Trabajo para listado'!$AB$151:$BA$151,0)),0)+IFERROR(INDEX('Hoja de Trabajo para listado'!$BC$155:$CB$1048576,MATCH($A743,'Hoja de Trabajo para listado'!$BC$155:$BC$1048576,0),MATCH((CUADRO!O$5&amp;$E743),'Hoja de Trabajo para listado'!$BC$151:$CB$151,0)),0)+IFERROR(INDEX('Hoja de Trabajo para listado'!$DE$153:$DG$274,MATCH($A743,'Hoja de Trabajo para listado'!$DE$153:$DE$1048576,0),MATCH((CUADRO!O$5&amp;$E743),'Hoja de Trabajo para listado'!$DE$151:$DG$151,0)),0)+IFERROR(INDEX('Hoja de Trabajo para listado'!$CD$155:$DC$1048576,MATCH($A743,'Hoja de Trabajo para listado'!$CD$155:$CD$1048576,0),MATCH((CUADRO!O$5&amp;$E743),'Hoja de Trabajo para listado'!$CD$151:$DC$151,0)),0)</f>
        <v>0</v>
      </c>
      <c r="P743" s="243">
        <f ca="1">+IFERROR(INDEX('Hoja de Trabajo para listado'!$A$155:$Z$1048576,MATCH($A743,'Hoja de Trabajo para listado'!$A$155:$A$1048576,0),MATCH((CUADRO!P$5&amp;$E743),'Hoja de Trabajo para listado'!$A$151:$Z$151,0)),0)+IFERROR(INDEX('Hoja de Trabajo para listado'!$AB$155:$BA$1048576,MATCH($A743,'Hoja de Trabajo para listado'!$AB$155:$AB$1048576,0),MATCH((CUADRO!P$5&amp;$E743),'Hoja de Trabajo para listado'!$AB$151:$BA$151,0)),0)+IFERROR(INDEX('Hoja de Trabajo para listado'!$BC$155:$CB$1048576,MATCH($A743,'Hoja de Trabajo para listado'!$BC$155:$BC$1048576,0),MATCH((CUADRO!P$5&amp;$E743),'Hoja de Trabajo para listado'!$BC$151:$CB$151,0)),0)+IFERROR(INDEX('Hoja de Trabajo para listado'!$DE$153:$DG$274,MATCH($A743,'Hoja de Trabajo para listado'!$DE$153:$DE$1048576,0),MATCH((CUADRO!P$5&amp;$E743),'Hoja de Trabajo para listado'!$DE$151:$DG$151,0)),0)+IFERROR(INDEX('Hoja de Trabajo para listado'!$CD$155:$DC$1048576,MATCH($A743,'Hoja de Trabajo para listado'!$CD$155:$CD$1048576,0),MATCH((CUADRO!P$5&amp;$E743),'Hoja de Trabajo para listado'!$CD$151:$DC$151,0)),0)</f>
        <v>0</v>
      </c>
      <c r="Q743" s="243">
        <f ca="1">+IFERROR(INDEX('Hoja de Trabajo para listado'!$A$155:$Z$1048576,MATCH($A743,'Hoja de Trabajo para listado'!$A$155:$A$1048576,0),MATCH((CUADRO!Q$5&amp;$E743),'Hoja de Trabajo para listado'!$A$151:$Z$151,0)),0)+IFERROR(INDEX('Hoja de Trabajo para listado'!$AB$155:$BA$1048576,MATCH($A743,'Hoja de Trabajo para listado'!$AB$155:$AB$1048576,0),MATCH((CUADRO!Q$5&amp;$E743),'Hoja de Trabajo para listado'!$AB$151:$BA$151,0)),0)+IFERROR(INDEX('Hoja de Trabajo para listado'!$BC$155:$CB$1048576,MATCH($A743,'Hoja de Trabajo para listado'!$BC$155:$BC$1048576,0),MATCH((CUADRO!Q$5&amp;$E743),'Hoja de Trabajo para listado'!$BC$151:$CB$151,0)),0)+IFERROR(INDEX('Hoja de Trabajo para listado'!$DE$153:$DG$274,MATCH($A743,'Hoja de Trabajo para listado'!$DE$153:$DE$1048576,0),MATCH((CUADRO!Q$5&amp;$E743),'Hoja de Trabajo para listado'!$DE$151:$DG$151,0)),0)+IFERROR(INDEX('Hoja de Trabajo para listado'!$CD$155:$DC$1048576,MATCH($A743,'Hoja de Trabajo para listado'!$CD$155:$CD$1048576,0),MATCH((CUADRO!Q$5&amp;$E743),'Hoja de Trabajo para listado'!$CD$151:$DC$151,0)),0)</f>
        <v>0</v>
      </c>
      <c r="R743" s="243">
        <f t="shared" ca="1" si="25"/>
        <v>0</v>
      </c>
      <c r="S743" s="249">
        <f ca="1">+R742+R743</f>
        <v>0</v>
      </c>
      <c r="T743" s="243">
        <f ca="1">+S743</f>
        <v>0</v>
      </c>
      <c r="U743" s="242">
        <f t="shared" si="26"/>
        <v>2</v>
      </c>
      <c r="V743" s="333" t="str">
        <f>+VLOOKUP(A743,bd_lista!$A$3:$E$590,5,FALSE)</f>
        <v>Gobiernos Autonomos Municipales</v>
      </c>
      <c r="W743" s="384"/>
      <c r="X743" s="242">
        <f>+VLOOKUP(A743,[3]Sheet1!$A$13:$D$744,4,FALSE)</f>
        <v>0</v>
      </c>
      <c r="Y743" s="242" t="e">
        <f>+VLOOKUP(X743,bd_lista!$A$3:$C$590,3,FALSE)</f>
        <v>#N/A</v>
      </c>
      <c r="Z743" s="292"/>
      <c r="AA743" s="293"/>
    </row>
    <row r="744" spans="1:27" customFormat="1" ht="15" hidden="1" customHeight="1">
      <c r="A744" s="32">
        <v>1338</v>
      </c>
      <c r="B744" s="388">
        <f>+A744</f>
        <v>1338</v>
      </c>
      <c r="C744" s="247" t="str">
        <f>+VLOOKUP(A744,bd_lista!$A$3:$C$590,3,FALSE)</f>
        <v>Gobierno Autónomo Municipal de Arque</v>
      </c>
      <c r="D744" s="385" t="str">
        <f>+C744</f>
        <v>Gobierno Autónomo Municipal de Arque</v>
      </c>
      <c r="E744" s="242" t="s">
        <v>1304</v>
      </c>
      <c r="F744" s="243">
        <f ca="1">+IFERROR(INDEX('Hoja de Trabajo para listado'!$A$155:$Z$1048576,MATCH($A744,'Hoja de Trabajo para listado'!$A$155:$A$1048576,0),MATCH((CUADRO!F$5&amp;$E744),'Hoja de Trabajo para listado'!$A$151:$Z$151,0)),0)+IFERROR(INDEX('Hoja de Trabajo para listado'!$AB$155:$BA$1048576,MATCH($A744,'Hoja de Trabajo para listado'!$AB$155:$AB$1048576,0),MATCH((CUADRO!F$5&amp;$E744),'Hoja de Trabajo para listado'!$AB$151:$BA$151,0)),0)+IFERROR(INDEX('Hoja de Trabajo para listado'!$BC$155:$CB$1048576,MATCH($A744,'Hoja de Trabajo para listado'!$BC$155:$BC$1048576,0),MATCH((CUADRO!F$5&amp;$E744),'Hoja de Trabajo para listado'!$BC$151:$CB$151,0)),0)+IFERROR(INDEX('Hoja de Trabajo para listado'!$DE$153:$DG$274,MATCH($A744,'Hoja de Trabajo para listado'!$DE$153:$DE$1048576,0),MATCH((CUADRO!F$5&amp;$E744),'Hoja de Trabajo para listado'!$DE$151:$DG$151,0)),0)+IFERROR(INDEX('Hoja de Trabajo para listado'!$CD$155:$DC$1048576,MATCH($A744,'Hoja de Trabajo para listado'!$CD$155:$CD$1048576,0),MATCH((CUADRO!F$5&amp;$E744),'Hoja de Trabajo para listado'!$CD$151:$DC$151,0)),0)</f>
        <v>0</v>
      </c>
      <c r="G744" s="243">
        <f ca="1">+IFERROR(INDEX('Hoja de Trabajo para listado'!$A$155:$Z$1048576,MATCH($A744,'Hoja de Trabajo para listado'!$A$155:$A$1048576,0),MATCH((CUADRO!G$5&amp;$E744),'Hoja de Trabajo para listado'!$A$151:$Z$151,0)),0)+IFERROR(INDEX('Hoja de Trabajo para listado'!$AB$155:$BA$1048576,MATCH($A744,'Hoja de Trabajo para listado'!$AB$155:$AB$1048576,0),MATCH((CUADRO!G$5&amp;$E744),'Hoja de Trabajo para listado'!$AB$151:$BA$151,0)),0)+IFERROR(INDEX('Hoja de Trabajo para listado'!$BC$155:$CB$1048576,MATCH($A744,'Hoja de Trabajo para listado'!$BC$155:$BC$1048576,0),MATCH((CUADRO!G$5&amp;$E744),'Hoja de Trabajo para listado'!$BC$151:$CB$151,0)),0)+IFERROR(INDEX('Hoja de Trabajo para listado'!$DE$153:$DG$274,MATCH($A744,'Hoja de Trabajo para listado'!$DE$153:$DE$1048576,0),MATCH((CUADRO!G$5&amp;$E744),'Hoja de Trabajo para listado'!$DE$151:$DG$151,0)),0)+IFERROR(INDEX('Hoja de Trabajo para listado'!$CD$155:$DC$1048576,MATCH($A744,'Hoja de Trabajo para listado'!$CD$155:$CD$1048576,0),MATCH((CUADRO!G$5&amp;$E744),'Hoja de Trabajo para listado'!$CD$151:$DC$151,0)),0)</f>
        <v>0</v>
      </c>
      <c r="H744" s="243">
        <f ca="1">+IFERROR(INDEX('Hoja de Trabajo para listado'!$A$155:$Z$1048576,MATCH($A744,'Hoja de Trabajo para listado'!$A$155:$A$1048576,0),MATCH((CUADRO!H$5&amp;$E744),'Hoja de Trabajo para listado'!$A$151:$Z$151,0)),0)+IFERROR(INDEX('Hoja de Trabajo para listado'!$AB$155:$BA$1048576,MATCH($A744,'Hoja de Trabajo para listado'!$AB$155:$AB$1048576,0),MATCH((CUADRO!H$5&amp;$E744),'Hoja de Trabajo para listado'!$AB$151:$BA$151,0)),0)+IFERROR(INDEX('Hoja de Trabajo para listado'!$BC$155:$CB$1048576,MATCH($A744,'Hoja de Trabajo para listado'!$BC$155:$BC$1048576,0),MATCH((CUADRO!H$5&amp;$E744),'Hoja de Trabajo para listado'!$BC$151:$CB$151,0)),0)+IFERROR(INDEX('Hoja de Trabajo para listado'!$DE$153:$DG$274,MATCH($A744,'Hoja de Trabajo para listado'!$DE$153:$DE$1048576,0),MATCH((CUADRO!H$5&amp;$E744),'Hoja de Trabajo para listado'!$DE$151:$DG$151,0)),0)+IFERROR(INDEX('Hoja de Trabajo para listado'!$CD$155:$DC$1048576,MATCH($A744,'Hoja de Trabajo para listado'!$CD$155:$CD$1048576,0),MATCH((CUADRO!H$5&amp;$E744),'Hoja de Trabajo para listado'!$CD$151:$DC$151,0)),0)</f>
        <v>0</v>
      </c>
      <c r="I744" s="243">
        <f ca="1">+IFERROR(INDEX('Hoja de Trabajo para listado'!$A$155:$Z$1048576,MATCH($A744,'Hoja de Trabajo para listado'!$A$155:$A$1048576,0),MATCH((CUADRO!I$5&amp;$E744),'Hoja de Trabajo para listado'!$A$151:$Z$151,0)),0)+IFERROR(INDEX('Hoja de Trabajo para listado'!$AB$155:$BA$1048576,MATCH($A744,'Hoja de Trabajo para listado'!$AB$155:$AB$1048576,0),MATCH((CUADRO!I$5&amp;$E744),'Hoja de Trabajo para listado'!$AB$151:$BA$151,0)),0)+IFERROR(INDEX('Hoja de Trabajo para listado'!$BC$155:$CB$1048576,MATCH($A744,'Hoja de Trabajo para listado'!$BC$155:$BC$1048576,0),MATCH((CUADRO!I$5&amp;$E744),'Hoja de Trabajo para listado'!$BC$151:$CB$151,0)),0)+IFERROR(INDEX('Hoja de Trabajo para listado'!$DE$153:$DG$274,MATCH($A744,'Hoja de Trabajo para listado'!$DE$153:$DE$1048576,0),MATCH((CUADRO!I$5&amp;$E744),'Hoja de Trabajo para listado'!$DE$151:$DG$151,0)),0)+IFERROR(INDEX('Hoja de Trabajo para listado'!$CD$155:$DC$1048576,MATCH($A744,'Hoja de Trabajo para listado'!$CD$155:$CD$1048576,0),MATCH((CUADRO!I$5&amp;$E744),'Hoja de Trabajo para listado'!$CD$151:$DC$151,0)),0)</f>
        <v>0</v>
      </c>
      <c r="J744" s="243">
        <f ca="1">+IFERROR(INDEX('Hoja de Trabajo para listado'!$A$155:$Z$1048576,MATCH($A744,'Hoja de Trabajo para listado'!$A$155:$A$1048576,0),MATCH((CUADRO!J$5&amp;$E744),'Hoja de Trabajo para listado'!$A$151:$Z$151,0)),0)+IFERROR(INDEX('Hoja de Trabajo para listado'!$AB$155:$BA$1048576,MATCH($A744,'Hoja de Trabajo para listado'!$AB$155:$AB$1048576,0),MATCH((CUADRO!J$5&amp;$E744),'Hoja de Trabajo para listado'!$AB$151:$BA$151,0)),0)+IFERROR(INDEX('Hoja de Trabajo para listado'!$BC$155:$CB$1048576,MATCH($A744,'Hoja de Trabajo para listado'!$BC$155:$BC$1048576,0),MATCH((CUADRO!J$5&amp;$E744),'Hoja de Trabajo para listado'!$BC$151:$CB$151,0)),0)+IFERROR(INDEX('Hoja de Trabajo para listado'!$DE$153:$DG$274,MATCH($A744,'Hoja de Trabajo para listado'!$DE$153:$DE$1048576,0),MATCH((CUADRO!J$5&amp;$E744),'Hoja de Trabajo para listado'!$DE$151:$DG$151,0)),0)+IFERROR(INDEX('Hoja de Trabajo para listado'!$CD$155:$DC$1048576,MATCH($A744,'Hoja de Trabajo para listado'!$CD$155:$CD$1048576,0),MATCH((CUADRO!J$5&amp;$E744),'Hoja de Trabajo para listado'!$CD$151:$DC$151,0)),0)</f>
        <v>0</v>
      </c>
      <c r="K744" s="243">
        <f ca="1">+IFERROR(INDEX('Hoja de Trabajo para listado'!$A$155:$Z$1048576,MATCH($A744,'Hoja de Trabajo para listado'!$A$155:$A$1048576,0),MATCH((CUADRO!K$5&amp;$E744),'Hoja de Trabajo para listado'!$A$151:$Z$151,0)),0)+IFERROR(INDEX('Hoja de Trabajo para listado'!$AB$155:$BA$1048576,MATCH($A744,'Hoja de Trabajo para listado'!$AB$155:$AB$1048576,0),MATCH((CUADRO!K$5&amp;$E744),'Hoja de Trabajo para listado'!$AB$151:$BA$151,0)),0)+IFERROR(INDEX('Hoja de Trabajo para listado'!$BC$155:$CB$1048576,MATCH($A744,'Hoja de Trabajo para listado'!$BC$155:$BC$1048576,0),MATCH((CUADRO!K$5&amp;$E744),'Hoja de Trabajo para listado'!$BC$151:$CB$151,0)),0)+IFERROR(INDEX('Hoja de Trabajo para listado'!$DE$153:$DG$274,MATCH($A744,'Hoja de Trabajo para listado'!$DE$153:$DE$1048576,0),MATCH((CUADRO!K$5&amp;$E744),'Hoja de Trabajo para listado'!$DE$151:$DG$151,0)),0)+IFERROR(INDEX('Hoja de Trabajo para listado'!$CD$155:$DC$1048576,MATCH($A744,'Hoja de Trabajo para listado'!$CD$155:$CD$1048576,0),MATCH((CUADRO!K$5&amp;$E744),'Hoja de Trabajo para listado'!$CD$151:$DC$151,0)),0)</f>
        <v>0</v>
      </c>
      <c r="L744" s="243">
        <f ca="1">+IFERROR(INDEX('Hoja de Trabajo para listado'!$A$155:$Z$1048576,MATCH($A744,'Hoja de Trabajo para listado'!$A$155:$A$1048576,0),MATCH((CUADRO!L$5&amp;$E744),'Hoja de Trabajo para listado'!$A$151:$Z$151,0)),0)+IFERROR(INDEX('Hoja de Trabajo para listado'!$AB$155:$BA$1048576,MATCH($A744,'Hoja de Trabajo para listado'!$AB$155:$AB$1048576,0),MATCH((CUADRO!L$5&amp;$E744),'Hoja de Trabajo para listado'!$AB$151:$BA$151,0)),0)+IFERROR(INDEX('Hoja de Trabajo para listado'!$BC$155:$CB$1048576,MATCH($A744,'Hoja de Trabajo para listado'!$BC$155:$BC$1048576,0),MATCH((CUADRO!L$5&amp;$E744),'Hoja de Trabajo para listado'!$BC$151:$CB$151,0)),0)+IFERROR(INDEX('Hoja de Trabajo para listado'!$DE$153:$DG$274,MATCH($A744,'Hoja de Trabajo para listado'!$DE$153:$DE$1048576,0),MATCH((CUADRO!L$5&amp;$E744),'Hoja de Trabajo para listado'!$DE$151:$DG$151,0)),0)+IFERROR(INDEX('Hoja de Trabajo para listado'!$CD$155:$DC$1048576,MATCH($A744,'Hoja de Trabajo para listado'!$CD$155:$CD$1048576,0),MATCH((CUADRO!L$5&amp;$E744),'Hoja de Trabajo para listado'!$CD$151:$DC$151,0)),0)</f>
        <v>0</v>
      </c>
      <c r="M744" s="243">
        <f ca="1">+IFERROR(INDEX('Hoja de Trabajo para listado'!$A$155:$Z$1048576,MATCH($A744,'Hoja de Trabajo para listado'!$A$155:$A$1048576,0),MATCH((CUADRO!M$5&amp;$E744),'Hoja de Trabajo para listado'!$A$151:$Z$151,0)),0)+IFERROR(INDEX('Hoja de Trabajo para listado'!$AB$155:$BA$1048576,MATCH($A744,'Hoja de Trabajo para listado'!$AB$155:$AB$1048576,0),MATCH((CUADRO!M$5&amp;$E744),'Hoja de Trabajo para listado'!$AB$151:$BA$151,0)),0)+IFERROR(INDEX('Hoja de Trabajo para listado'!$BC$155:$CB$1048576,MATCH($A744,'Hoja de Trabajo para listado'!$BC$155:$BC$1048576,0),MATCH((CUADRO!M$5&amp;$E744),'Hoja de Trabajo para listado'!$BC$151:$CB$151,0)),0)+IFERROR(INDEX('Hoja de Trabajo para listado'!$DE$153:$DG$274,MATCH($A744,'Hoja de Trabajo para listado'!$DE$153:$DE$1048576,0),MATCH((CUADRO!M$5&amp;$E744),'Hoja de Trabajo para listado'!$DE$151:$DG$151,0)),0)+IFERROR(INDEX('Hoja de Trabajo para listado'!$CD$155:$DC$1048576,MATCH($A744,'Hoja de Trabajo para listado'!$CD$155:$CD$1048576,0),MATCH((CUADRO!M$5&amp;$E744),'Hoja de Trabajo para listado'!$CD$151:$DC$151,0)),0)</f>
        <v>0</v>
      </c>
      <c r="N744" s="243">
        <f ca="1">+IFERROR(INDEX('Hoja de Trabajo para listado'!$A$155:$Z$1048576,MATCH($A744,'Hoja de Trabajo para listado'!$A$155:$A$1048576,0),MATCH((CUADRO!N$5&amp;$E744),'Hoja de Trabajo para listado'!$A$151:$Z$151,0)),0)+IFERROR(INDEX('Hoja de Trabajo para listado'!$AB$155:$BA$1048576,MATCH($A744,'Hoja de Trabajo para listado'!$AB$155:$AB$1048576,0),MATCH((CUADRO!N$5&amp;$E744),'Hoja de Trabajo para listado'!$AB$151:$BA$151,0)),0)+IFERROR(INDEX('Hoja de Trabajo para listado'!$BC$155:$CB$1048576,MATCH($A744,'Hoja de Trabajo para listado'!$BC$155:$BC$1048576,0),MATCH((CUADRO!N$5&amp;$E744),'Hoja de Trabajo para listado'!$BC$151:$CB$151,0)),0)+IFERROR(INDEX('Hoja de Trabajo para listado'!$DE$153:$DG$274,MATCH($A744,'Hoja de Trabajo para listado'!$DE$153:$DE$1048576,0),MATCH((CUADRO!N$5&amp;$E744),'Hoja de Trabajo para listado'!$DE$151:$DG$151,0)),0)+IFERROR(INDEX('Hoja de Trabajo para listado'!$CD$155:$DC$1048576,MATCH($A744,'Hoja de Trabajo para listado'!$CD$155:$CD$1048576,0),MATCH((CUADRO!N$5&amp;$E744),'Hoja de Trabajo para listado'!$CD$151:$DC$151,0)),0)</f>
        <v>0</v>
      </c>
      <c r="O744" s="243">
        <f ca="1">+IFERROR(INDEX('Hoja de Trabajo para listado'!$A$155:$Z$1048576,MATCH($A744,'Hoja de Trabajo para listado'!$A$155:$A$1048576,0),MATCH((CUADRO!O$5&amp;$E744),'Hoja de Trabajo para listado'!$A$151:$Z$151,0)),0)+IFERROR(INDEX('Hoja de Trabajo para listado'!$AB$155:$BA$1048576,MATCH($A744,'Hoja de Trabajo para listado'!$AB$155:$AB$1048576,0),MATCH((CUADRO!O$5&amp;$E744),'Hoja de Trabajo para listado'!$AB$151:$BA$151,0)),0)+IFERROR(INDEX('Hoja de Trabajo para listado'!$BC$155:$CB$1048576,MATCH($A744,'Hoja de Trabajo para listado'!$BC$155:$BC$1048576,0),MATCH((CUADRO!O$5&amp;$E744),'Hoja de Trabajo para listado'!$BC$151:$CB$151,0)),0)+IFERROR(INDEX('Hoja de Trabajo para listado'!$DE$153:$DG$274,MATCH($A744,'Hoja de Trabajo para listado'!$DE$153:$DE$1048576,0),MATCH((CUADRO!O$5&amp;$E744),'Hoja de Trabajo para listado'!$DE$151:$DG$151,0)),0)+IFERROR(INDEX('Hoja de Trabajo para listado'!$CD$155:$DC$1048576,MATCH($A744,'Hoja de Trabajo para listado'!$CD$155:$CD$1048576,0),MATCH((CUADRO!O$5&amp;$E744),'Hoja de Trabajo para listado'!$CD$151:$DC$151,0)),0)</f>
        <v>0</v>
      </c>
      <c r="P744" s="243">
        <f ca="1">+IFERROR(INDEX('Hoja de Trabajo para listado'!$A$155:$Z$1048576,MATCH($A744,'Hoja de Trabajo para listado'!$A$155:$A$1048576,0),MATCH((CUADRO!P$5&amp;$E744),'Hoja de Trabajo para listado'!$A$151:$Z$151,0)),0)+IFERROR(INDEX('Hoja de Trabajo para listado'!$AB$155:$BA$1048576,MATCH($A744,'Hoja de Trabajo para listado'!$AB$155:$AB$1048576,0),MATCH((CUADRO!P$5&amp;$E744),'Hoja de Trabajo para listado'!$AB$151:$BA$151,0)),0)+IFERROR(INDEX('Hoja de Trabajo para listado'!$BC$155:$CB$1048576,MATCH($A744,'Hoja de Trabajo para listado'!$BC$155:$BC$1048576,0),MATCH((CUADRO!P$5&amp;$E744),'Hoja de Trabajo para listado'!$BC$151:$CB$151,0)),0)+IFERROR(INDEX('Hoja de Trabajo para listado'!$DE$153:$DG$274,MATCH($A744,'Hoja de Trabajo para listado'!$DE$153:$DE$1048576,0),MATCH((CUADRO!P$5&amp;$E744),'Hoja de Trabajo para listado'!$DE$151:$DG$151,0)),0)+IFERROR(INDEX('Hoja de Trabajo para listado'!$CD$155:$DC$1048576,MATCH($A744,'Hoja de Trabajo para listado'!$CD$155:$CD$1048576,0),MATCH((CUADRO!P$5&amp;$E744),'Hoja de Trabajo para listado'!$CD$151:$DC$151,0)),0)</f>
        <v>0</v>
      </c>
      <c r="Q744" s="243">
        <f ca="1">+IFERROR(INDEX('Hoja de Trabajo para listado'!$A$155:$Z$1048576,MATCH($A744,'Hoja de Trabajo para listado'!$A$155:$A$1048576,0),MATCH((CUADRO!Q$5&amp;$E744),'Hoja de Trabajo para listado'!$A$151:$Z$151,0)),0)+IFERROR(INDEX('Hoja de Trabajo para listado'!$AB$155:$BA$1048576,MATCH($A744,'Hoja de Trabajo para listado'!$AB$155:$AB$1048576,0),MATCH((CUADRO!Q$5&amp;$E744),'Hoja de Trabajo para listado'!$AB$151:$BA$151,0)),0)+IFERROR(INDEX('Hoja de Trabajo para listado'!$BC$155:$CB$1048576,MATCH($A744,'Hoja de Trabajo para listado'!$BC$155:$BC$1048576,0),MATCH((CUADRO!Q$5&amp;$E744),'Hoja de Trabajo para listado'!$BC$151:$CB$151,0)),0)+IFERROR(INDEX('Hoja de Trabajo para listado'!$DE$153:$DG$274,MATCH($A744,'Hoja de Trabajo para listado'!$DE$153:$DE$1048576,0),MATCH((CUADRO!Q$5&amp;$E744),'Hoja de Trabajo para listado'!$DE$151:$DG$151,0)),0)+IFERROR(INDEX('Hoja de Trabajo para listado'!$CD$155:$DC$1048576,MATCH($A744,'Hoja de Trabajo para listado'!$CD$155:$CD$1048576,0),MATCH((CUADRO!Q$5&amp;$E744),'Hoja de Trabajo para listado'!$CD$151:$DC$151,0)),0)</f>
        <v>0</v>
      </c>
      <c r="R744" s="243">
        <f t="shared" ca="1" si="25"/>
        <v>0</v>
      </c>
      <c r="S744" s="249"/>
      <c r="T744" s="243">
        <f ca="1">+T745</f>
        <v>0</v>
      </c>
      <c r="U744" s="242">
        <f t="shared" si="26"/>
        <v>1</v>
      </c>
      <c r="V744" s="333" t="str">
        <f>+VLOOKUP(A744,bd_lista!$A$3:$E$590,5,FALSE)</f>
        <v>Gobiernos Autonomos Municipales</v>
      </c>
      <c r="W744" s="383" t="str">
        <f>+V744</f>
        <v>Gobiernos Autonomos Municipales</v>
      </c>
      <c r="X744" s="242">
        <f>+VLOOKUP(A744,[3]Sheet1!$A$13:$D$744,4,FALSE)</f>
        <v>0</v>
      </c>
      <c r="Y744" s="242" t="e">
        <f>+VLOOKUP(X744,bd_lista!$A$3:$C$590,3,FALSE)</f>
        <v>#N/A</v>
      </c>
      <c r="Z744" s="294">
        <f>+X744</f>
        <v>0</v>
      </c>
      <c r="AA744" s="295" t="e">
        <f>+Y744</f>
        <v>#N/A</v>
      </c>
    </row>
    <row r="745" spans="1:27" customFormat="1" ht="15" hidden="1" customHeight="1">
      <c r="A745" s="32">
        <v>1338</v>
      </c>
      <c r="B745" s="389"/>
      <c r="C745" s="247" t="str">
        <f>+VLOOKUP(A745,bd_lista!$A$3:$C$590,3,FALSE)</f>
        <v>Gobierno Autónomo Municipal de Arque</v>
      </c>
      <c r="D745" s="386"/>
      <c r="E745" s="244" t="s">
        <v>1305</v>
      </c>
      <c r="F745" s="243">
        <f ca="1">+IFERROR(INDEX('Hoja de Trabajo para listado'!$A$155:$Z$1048576,MATCH($A745,'Hoja de Trabajo para listado'!$A$155:$A$1048576,0),MATCH((CUADRO!F$5&amp;$E745),'Hoja de Trabajo para listado'!$A$151:$Z$151,0)),0)+IFERROR(INDEX('Hoja de Trabajo para listado'!$AB$155:$BA$1048576,MATCH($A745,'Hoja de Trabajo para listado'!$AB$155:$AB$1048576,0),MATCH((CUADRO!F$5&amp;$E745),'Hoja de Trabajo para listado'!$AB$151:$BA$151,0)),0)+IFERROR(INDEX('Hoja de Trabajo para listado'!$BC$155:$CB$1048576,MATCH($A745,'Hoja de Trabajo para listado'!$BC$155:$BC$1048576,0),MATCH((CUADRO!F$5&amp;$E745),'Hoja de Trabajo para listado'!$BC$151:$CB$151,0)),0)+IFERROR(INDEX('Hoja de Trabajo para listado'!$DE$153:$DG$274,MATCH($A745,'Hoja de Trabajo para listado'!$DE$153:$DE$1048576,0),MATCH((CUADRO!F$5&amp;$E745),'Hoja de Trabajo para listado'!$DE$151:$DG$151,0)),0)+IFERROR(INDEX('Hoja de Trabajo para listado'!$CD$155:$DC$1048576,MATCH($A745,'Hoja de Trabajo para listado'!$CD$155:$CD$1048576,0),MATCH((CUADRO!F$5&amp;$E745),'Hoja de Trabajo para listado'!$CD$151:$DC$151,0)),0)</f>
        <v>0</v>
      </c>
      <c r="G745" s="243">
        <f ca="1">+IFERROR(INDEX('Hoja de Trabajo para listado'!$A$155:$Z$1048576,MATCH($A745,'Hoja de Trabajo para listado'!$A$155:$A$1048576,0),MATCH((CUADRO!G$5&amp;$E745),'Hoja de Trabajo para listado'!$A$151:$Z$151,0)),0)+IFERROR(INDEX('Hoja de Trabajo para listado'!$AB$155:$BA$1048576,MATCH($A745,'Hoja de Trabajo para listado'!$AB$155:$AB$1048576,0),MATCH((CUADRO!G$5&amp;$E745),'Hoja de Trabajo para listado'!$AB$151:$BA$151,0)),0)+IFERROR(INDEX('Hoja de Trabajo para listado'!$BC$155:$CB$1048576,MATCH($A745,'Hoja de Trabajo para listado'!$BC$155:$BC$1048576,0),MATCH((CUADRO!G$5&amp;$E745),'Hoja de Trabajo para listado'!$BC$151:$CB$151,0)),0)+IFERROR(INDEX('Hoja de Trabajo para listado'!$DE$153:$DG$274,MATCH($A745,'Hoja de Trabajo para listado'!$DE$153:$DE$1048576,0),MATCH((CUADRO!G$5&amp;$E745),'Hoja de Trabajo para listado'!$DE$151:$DG$151,0)),0)+IFERROR(INDEX('Hoja de Trabajo para listado'!$CD$155:$DC$1048576,MATCH($A745,'Hoja de Trabajo para listado'!$CD$155:$CD$1048576,0),MATCH((CUADRO!G$5&amp;$E745),'Hoja de Trabajo para listado'!$CD$151:$DC$151,0)),0)</f>
        <v>0</v>
      </c>
      <c r="H745" s="243">
        <f ca="1">+IFERROR(INDEX('Hoja de Trabajo para listado'!$A$155:$Z$1048576,MATCH($A745,'Hoja de Trabajo para listado'!$A$155:$A$1048576,0),MATCH((CUADRO!H$5&amp;$E745),'Hoja de Trabajo para listado'!$A$151:$Z$151,0)),0)+IFERROR(INDEX('Hoja de Trabajo para listado'!$AB$155:$BA$1048576,MATCH($A745,'Hoja de Trabajo para listado'!$AB$155:$AB$1048576,0),MATCH((CUADRO!H$5&amp;$E745),'Hoja de Trabajo para listado'!$AB$151:$BA$151,0)),0)+IFERROR(INDEX('Hoja de Trabajo para listado'!$BC$155:$CB$1048576,MATCH($A745,'Hoja de Trabajo para listado'!$BC$155:$BC$1048576,0),MATCH((CUADRO!H$5&amp;$E745),'Hoja de Trabajo para listado'!$BC$151:$CB$151,0)),0)+IFERROR(INDEX('Hoja de Trabajo para listado'!$DE$153:$DG$274,MATCH($A745,'Hoja de Trabajo para listado'!$DE$153:$DE$1048576,0),MATCH((CUADRO!H$5&amp;$E745),'Hoja de Trabajo para listado'!$DE$151:$DG$151,0)),0)+IFERROR(INDEX('Hoja de Trabajo para listado'!$CD$155:$DC$1048576,MATCH($A745,'Hoja de Trabajo para listado'!$CD$155:$CD$1048576,0),MATCH((CUADRO!H$5&amp;$E745),'Hoja de Trabajo para listado'!$CD$151:$DC$151,0)),0)</f>
        <v>0</v>
      </c>
      <c r="I745" s="243">
        <f ca="1">+IFERROR(INDEX('Hoja de Trabajo para listado'!$A$155:$Z$1048576,MATCH($A745,'Hoja de Trabajo para listado'!$A$155:$A$1048576,0),MATCH((CUADRO!I$5&amp;$E745),'Hoja de Trabajo para listado'!$A$151:$Z$151,0)),0)+IFERROR(INDEX('Hoja de Trabajo para listado'!$AB$155:$BA$1048576,MATCH($A745,'Hoja de Trabajo para listado'!$AB$155:$AB$1048576,0),MATCH((CUADRO!I$5&amp;$E745),'Hoja de Trabajo para listado'!$AB$151:$BA$151,0)),0)+IFERROR(INDEX('Hoja de Trabajo para listado'!$BC$155:$CB$1048576,MATCH($A745,'Hoja de Trabajo para listado'!$BC$155:$BC$1048576,0),MATCH((CUADRO!I$5&amp;$E745),'Hoja de Trabajo para listado'!$BC$151:$CB$151,0)),0)+IFERROR(INDEX('Hoja de Trabajo para listado'!$DE$153:$DG$274,MATCH($A745,'Hoja de Trabajo para listado'!$DE$153:$DE$1048576,0),MATCH((CUADRO!I$5&amp;$E745),'Hoja de Trabajo para listado'!$DE$151:$DG$151,0)),0)+IFERROR(INDEX('Hoja de Trabajo para listado'!$CD$155:$DC$1048576,MATCH($A745,'Hoja de Trabajo para listado'!$CD$155:$CD$1048576,0),MATCH((CUADRO!I$5&amp;$E745),'Hoja de Trabajo para listado'!$CD$151:$DC$151,0)),0)</f>
        <v>0</v>
      </c>
      <c r="J745" s="243">
        <f ca="1">+IFERROR(INDEX('Hoja de Trabajo para listado'!$A$155:$Z$1048576,MATCH($A745,'Hoja de Trabajo para listado'!$A$155:$A$1048576,0),MATCH((CUADRO!J$5&amp;$E745),'Hoja de Trabajo para listado'!$A$151:$Z$151,0)),0)+IFERROR(INDEX('Hoja de Trabajo para listado'!$AB$155:$BA$1048576,MATCH($A745,'Hoja de Trabajo para listado'!$AB$155:$AB$1048576,0),MATCH((CUADRO!J$5&amp;$E745),'Hoja de Trabajo para listado'!$AB$151:$BA$151,0)),0)+IFERROR(INDEX('Hoja de Trabajo para listado'!$BC$155:$CB$1048576,MATCH($A745,'Hoja de Trabajo para listado'!$BC$155:$BC$1048576,0),MATCH((CUADRO!J$5&amp;$E745),'Hoja de Trabajo para listado'!$BC$151:$CB$151,0)),0)+IFERROR(INDEX('Hoja de Trabajo para listado'!$DE$153:$DG$274,MATCH($A745,'Hoja de Trabajo para listado'!$DE$153:$DE$1048576,0),MATCH((CUADRO!J$5&amp;$E745),'Hoja de Trabajo para listado'!$DE$151:$DG$151,0)),0)+IFERROR(INDEX('Hoja de Trabajo para listado'!$CD$155:$DC$1048576,MATCH($A745,'Hoja de Trabajo para listado'!$CD$155:$CD$1048576,0),MATCH((CUADRO!J$5&amp;$E745),'Hoja de Trabajo para listado'!$CD$151:$DC$151,0)),0)</f>
        <v>0</v>
      </c>
      <c r="K745" s="243">
        <f ca="1">+IFERROR(INDEX('Hoja de Trabajo para listado'!$A$155:$Z$1048576,MATCH($A745,'Hoja de Trabajo para listado'!$A$155:$A$1048576,0),MATCH((CUADRO!K$5&amp;$E745),'Hoja de Trabajo para listado'!$A$151:$Z$151,0)),0)+IFERROR(INDEX('Hoja de Trabajo para listado'!$AB$155:$BA$1048576,MATCH($A745,'Hoja de Trabajo para listado'!$AB$155:$AB$1048576,0),MATCH((CUADRO!K$5&amp;$E745),'Hoja de Trabajo para listado'!$AB$151:$BA$151,0)),0)+IFERROR(INDEX('Hoja de Trabajo para listado'!$BC$155:$CB$1048576,MATCH($A745,'Hoja de Trabajo para listado'!$BC$155:$BC$1048576,0),MATCH((CUADRO!K$5&amp;$E745),'Hoja de Trabajo para listado'!$BC$151:$CB$151,0)),0)+IFERROR(INDEX('Hoja de Trabajo para listado'!$DE$153:$DG$274,MATCH($A745,'Hoja de Trabajo para listado'!$DE$153:$DE$1048576,0),MATCH((CUADRO!K$5&amp;$E745),'Hoja de Trabajo para listado'!$DE$151:$DG$151,0)),0)+IFERROR(INDEX('Hoja de Trabajo para listado'!$CD$155:$DC$1048576,MATCH($A745,'Hoja de Trabajo para listado'!$CD$155:$CD$1048576,0),MATCH((CUADRO!K$5&amp;$E745),'Hoja de Trabajo para listado'!$CD$151:$DC$151,0)),0)</f>
        <v>0</v>
      </c>
      <c r="L745" s="243">
        <f ca="1">+IFERROR(INDEX('Hoja de Trabajo para listado'!$A$155:$Z$1048576,MATCH($A745,'Hoja de Trabajo para listado'!$A$155:$A$1048576,0),MATCH((CUADRO!L$5&amp;$E745),'Hoja de Trabajo para listado'!$A$151:$Z$151,0)),0)+IFERROR(INDEX('Hoja de Trabajo para listado'!$AB$155:$BA$1048576,MATCH($A745,'Hoja de Trabajo para listado'!$AB$155:$AB$1048576,0),MATCH((CUADRO!L$5&amp;$E745),'Hoja de Trabajo para listado'!$AB$151:$BA$151,0)),0)+IFERROR(INDEX('Hoja de Trabajo para listado'!$BC$155:$CB$1048576,MATCH($A745,'Hoja de Trabajo para listado'!$BC$155:$BC$1048576,0),MATCH((CUADRO!L$5&amp;$E745),'Hoja de Trabajo para listado'!$BC$151:$CB$151,0)),0)+IFERROR(INDEX('Hoja de Trabajo para listado'!$DE$153:$DG$274,MATCH($A745,'Hoja de Trabajo para listado'!$DE$153:$DE$1048576,0),MATCH((CUADRO!L$5&amp;$E745),'Hoja de Trabajo para listado'!$DE$151:$DG$151,0)),0)+IFERROR(INDEX('Hoja de Trabajo para listado'!$CD$155:$DC$1048576,MATCH($A745,'Hoja de Trabajo para listado'!$CD$155:$CD$1048576,0),MATCH((CUADRO!L$5&amp;$E745),'Hoja de Trabajo para listado'!$CD$151:$DC$151,0)),0)</f>
        <v>0</v>
      </c>
      <c r="M745" s="243">
        <f ca="1">+IFERROR(INDEX('Hoja de Trabajo para listado'!$A$155:$Z$1048576,MATCH($A745,'Hoja de Trabajo para listado'!$A$155:$A$1048576,0),MATCH((CUADRO!M$5&amp;$E745),'Hoja de Trabajo para listado'!$A$151:$Z$151,0)),0)+IFERROR(INDEX('Hoja de Trabajo para listado'!$AB$155:$BA$1048576,MATCH($A745,'Hoja de Trabajo para listado'!$AB$155:$AB$1048576,0),MATCH((CUADRO!M$5&amp;$E745),'Hoja de Trabajo para listado'!$AB$151:$BA$151,0)),0)+IFERROR(INDEX('Hoja de Trabajo para listado'!$BC$155:$CB$1048576,MATCH($A745,'Hoja de Trabajo para listado'!$BC$155:$BC$1048576,0),MATCH((CUADRO!M$5&amp;$E745),'Hoja de Trabajo para listado'!$BC$151:$CB$151,0)),0)+IFERROR(INDEX('Hoja de Trabajo para listado'!$DE$153:$DG$274,MATCH($A745,'Hoja de Trabajo para listado'!$DE$153:$DE$1048576,0),MATCH((CUADRO!M$5&amp;$E745),'Hoja de Trabajo para listado'!$DE$151:$DG$151,0)),0)+IFERROR(INDEX('Hoja de Trabajo para listado'!$CD$155:$DC$1048576,MATCH($A745,'Hoja de Trabajo para listado'!$CD$155:$CD$1048576,0),MATCH((CUADRO!M$5&amp;$E745),'Hoja de Trabajo para listado'!$CD$151:$DC$151,0)),0)</f>
        <v>0</v>
      </c>
      <c r="N745" s="243">
        <f ca="1">+IFERROR(INDEX('Hoja de Trabajo para listado'!$A$155:$Z$1048576,MATCH($A745,'Hoja de Trabajo para listado'!$A$155:$A$1048576,0),MATCH((CUADRO!N$5&amp;$E745),'Hoja de Trabajo para listado'!$A$151:$Z$151,0)),0)+IFERROR(INDEX('Hoja de Trabajo para listado'!$AB$155:$BA$1048576,MATCH($A745,'Hoja de Trabajo para listado'!$AB$155:$AB$1048576,0),MATCH((CUADRO!N$5&amp;$E745),'Hoja de Trabajo para listado'!$AB$151:$BA$151,0)),0)+IFERROR(INDEX('Hoja de Trabajo para listado'!$BC$155:$CB$1048576,MATCH($A745,'Hoja de Trabajo para listado'!$BC$155:$BC$1048576,0),MATCH((CUADRO!N$5&amp;$E745),'Hoja de Trabajo para listado'!$BC$151:$CB$151,0)),0)+IFERROR(INDEX('Hoja de Trabajo para listado'!$DE$153:$DG$274,MATCH($A745,'Hoja de Trabajo para listado'!$DE$153:$DE$1048576,0),MATCH((CUADRO!N$5&amp;$E745),'Hoja de Trabajo para listado'!$DE$151:$DG$151,0)),0)+IFERROR(INDEX('Hoja de Trabajo para listado'!$CD$155:$DC$1048576,MATCH($A745,'Hoja de Trabajo para listado'!$CD$155:$CD$1048576,0),MATCH((CUADRO!N$5&amp;$E745),'Hoja de Trabajo para listado'!$CD$151:$DC$151,0)),0)</f>
        <v>0</v>
      </c>
      <c r="O745" s="243">
        <f ca="1">+IFERROR(INDEX('Hoja de Trabajo para listado'!$A$155:$Z$1048576,MATCH($A745,'Hoja de Trabajo para listado'!$A$155:$A$1048576,0),MATCH((CUADRO!O$5&amp;$E745),'Hoja de Trabajo para listado'!$A$151:$Z$151,0)),0)+IFERROR(INDEX('Hoja de Trabajo para listado'!$AB$155:$BA$1048576,MATCH($A745,'Hoja de Trabajo para listado'!$AB$155:$AB$1048576,0),MATCH((CUADRO!O$5&amp;$E745),'Hoja de Trabajo para listado'!$AB$151:$BA$151,0)),0)+IFERROR(INDEX('Hoja de Trabajo para listado'!$BC$155:$CB$1048576,MATCH($A745,'Hoja de Trabajo para listado'!$BC$155:$BC$1048576,0),MATCH((CUADRO!O$5&amp;$E745),'Hoja de Trabajo para listado'!$BC$151:$CB$151,0)),0)+IFERROR(INDEX('Hoja de Trabajo para listado'!$DE$153:$DG$274,MATCH($A745,'Hoja de Trabajo para listado'!$DE$153:$DE$1048576,0),MATCH((CUADRO!O$5&amp;$E745),'Hoja de Trabajo para listado'!$DE$151:$DG$151,0)),0)+IFERROR(INDEX('Hoja de Trabajo para listado'!$CD$155:$DC$1048576,MATCH($A745,'Hoja de Trabajo para listado'!$CD$155:$CD$1048576,0),MATCH((CUADRO!O$5&amp;$E745),'Hoja de Trabajo para listado'!$CD$151:$DC$151,0)),0)</f>
        <v>0</v>
      </c>
      <c r="P745" s="243">
        <f ca="1">+IFERROR(INDEX('Hoja de Trabajo para listado'!$A$155:$Z$1048576,MATCH($A745,'Hoja de Trabajo para listado'!$A$155:$A$1048576,0),MATCH((CUADRO!P$5&amp;$E745),'Hoja de Trabajo para listado'!$A$151:$Z$151,0)),0)+IFERROR(INDEX('Hoja de Trabajo para listado'!$AB$155:$BA$1048576,MATCH($A745,'Hoja de Trabajo para listado'!$AB$155:$AB$1048576,0),MATCH((CUADRO!P$5&amp;$E745),'Hoja de Trabajo para listado'!$AB$151:$BA$151,0)),0)+IFERROR(INDEX('Hoja de Trabajo para listado'!$BC$155:$CB$1048576,MATCH($A745,'Hoja de Trabajo para listado'!$BC$155:$BC$1048576,0),MATCH((CUADRO!P$5&amp;$E745),'Hoja de Trabajo para listado'!$BC$151:$CB$151,0)),0)+IFERROR(INDEX('Hoja de Trabajo para listado'!$DE$153:$DG$274,MATCH($A745,'Hoja de Trabajo para listado'!$DE$153:$DE$1048576,0),MATCH((CUADRO!P$5&amp;$E745),'Hoja de Trabajo para listado'!$DE$151:$DG$151,0)),0)+IFERROR(INDEX('Hoja de Trabajo para listado'!$CD$155:$DC$1048576,MATCH($A745,'Hoja de Trabajo para listado'!$CD$155:$CD$1048576,0),MATCH((CUADRO!P$5&amp;$E745),'Hoja de Trabajo para listado'!$CD$151:$DC$151,0)),0)</f>
        <v>0</v>
      </c>
      <c r="Q745" s="243">
        <f ca="1">+IFERROR(INDEX('Hoja de Trabajo para listado'!$A$155:$Z$1048576,MATCH($A745,'Hoja de Trabajo para listado'!$A$155:$A$1048576,0),MATCH((CUADRO!Q$5&amp;$E745),'Hoja de Trabajo para listado'!$A$151:$Z$151,0)),0)+IFERROR(INDEX('Hoja de Trabajo para listado'!$AB$155:$BA$1048576,MATCH($A745,'Hoja de Trabajo para listado'!$AB$155:$AB$1048576,0),MATCH((CUADRO!Q$5&amp;$E745),'Hoja de Trabajo para listado'!$AB$151:$BA$151,0)),0)+IFERROR(INDEX('Hoja de Trabajo para listado'!$BC$155:$CB$1048576,MATCH($A745,'Hoja de Trabajo para listado'!$BC$155:$BC$1048576,0),MATCH((CUADRO!Q$5&amp;$E745),'Hoja de Trabajo para listado'!$BC$151:$CB$151,0)),0)+IFERROR(INDEX('Hoja de Trabajo para listado'!$DE$153:$DG$274,MATCH($A745,'Hoja de Trabajo para listado'!$DE$153:$DE$1048576,0),MATCH((CUADRO!Q$5&amp;$E745),'Hoja de Trabajo para listado'!$DE$151:$DG$151,0)),0)+IFERROR(INDEX('Hoja de Trabajo para listado'!$CD$155:$DC$1048576,MATCH($A745,'Hoja de Trabajo para listado'!$CD$155:$CD$1048576,0),MATCH((CUADRO!Q$5&amp;$E745),'Hoja de Trabajo para listado'!$CD$151:$DC$151,0)),0)</f>
        <v>0</v>
      </c>
      <c r="R745" s="243">
        <f t="shared" ca="1" si="25"/>
        <v>0</v>
      </c>
      <c r="S745" s="249">
        <f ca="1">+R744+R745</f>
        <v>0</v>
      </c>
      <c r="T745" s="243">
        <f ca="1">+S745</f>
        <v>0</v>
      </c>
      <c r="U745" s="242">
        <f t="shared" si="26"/>
        <v>2</v>
      </c>
      <c r="V745" s="333" t="str">
        <f>+VLOOKUP(A745,bd_lista!$A$3:$E$590,5,FALSE)</f>
        <v>Gobiernos Autonomos Municipales</v>
      </c>
      <c r="W745" s="384"/>
      <c r="X745" s="242">
        <f>+VLOOKUP(A745,[3]Sheet1!$A$13:$D$744,4,FALSE)</f>
        <v>0</v>
      </c>
      <c r="Y745" s="242" t="e">
        <f>+VLOOKUP(X745,bd_lista!$A$3:$C$590,3,FALSE)</f>
        <v>#N/A</v>
      </c>
      <c r="Z745" s="292"/>
      <c r="AA745" s="293"/>
    </row>
    <row r="746" spans="1:27" customFormat="1" ht="15" hidden="1" customHeight="1">
      <c r="A746" s="32">
        <v>1339</v>
      </c>
      <c r="B746" s="388">
        <f>+A746</f>
        <v>1339</v>
      </c>
      <c r="C746" s="247" t="str">
        <f>+VLOOKUP(A746,bd_lista!$A$3:$C$590,3,FALSE)</f>
        <v>Gobierno Autónomo Municipal de Tacopaya</v>
      </c>
      <c r="D746" s="385" t="str">
        <f>+C746</f>
        <v>Gobierno Autónomo Municipal de Tacopaya</v>
      </c>
      <c r="E746" s="242" t="s">
        <v>1304</v>
      </c>
      <c r="F746" s="243">
        <f ca="1">+IFERROR(INDEX('Hoja de Trabajo para listado'!$A$155:$Z$1048576,MATCH($A746,'Hoja de Trabajo para listado'!$A$155:$A$1048576,0),MATCH((CUADRO!F$5&amp;$E746),'Hoja de Trabajo para listado'!$A$151:$Z$151,0)),0)+IFERROR(INDEX('Hoja de Trabajo para listado'!$AB$155:$BA$1048576,MATCH($A746,'Hoja de Trabajo para listado'!$AB$155:$AB$1048576,0),MATCH((CUADRO!F$5&amp;$E746),'Hoja de Trabajo para listado'!$AB$151:$BA$151,0)),0)+IFERROR(INDEX('Hoja de Trabajo para listado'!$BC$155:$CB$1048576,MATCH($A746,'Hoja de Trabajo para listado'!$BC$155:$BC$1048576,0),MATCH((CUADRO!F$5&amp;$E746),'Hoja de Trabajo para listado'!$BC$151:$CB$151,0)),0)+IFERROR(INDEX('Hoja de Trabajo para listado'!$DE$153:$DG$274,MATCH($A746,'Hoja de Trabajo para listado'!$DE$153:$DE$1048576,0),MATCH((CUADRO!F$5&amp;$E746),'Hoja de Trabajo para listado'!$DE$151:$DG$151,0)),0)+IFERROR(INDEX('Hoja de Trabajo para listado'!$CD$155:$DC$1048576,MATCH($A746,'Hoja de Trabajo para listado'!$CD$155:$CD$1048576,0),MATCH((CUADRO!F$5&amp;$E746),'Hoja de Trabajo para listado'!$CD$151:$DC$151,0)),0)</f>
        <v>0</v>
      </c>
      <c r="G746" s="243">
        <f ca="1">+IFERROR(INDEX('Hoja de Trabajo para listado'!$A$155:$Z$1048576,MATCH($A746,'Hoja de Trabajo para listado'!$A$155:$A$1048576,0),MATCH((CUADRO!G$5&amp;$E746),'Hoja de Trabajo para listado'!$A$151:$Z$151,0)),0)+IFERROR(INDEX('Hoja de Trabajo para listado'!$AB$155:$BA$1048576,MATCH($A746,'Hoja de Trabajo para listado'!$AB$155:$AB$1048576,0),MATCH((CUADRO!G$5&amp;$E746),'Hoja de Trabajo para listado'!$AB$151:$BA$151,0)),0)+IFERROR(INDEX('Hoja de Trabajo para listado'!$BC$155:$CB$1048576,MATCH($A746,'Hoja de Trabajo para listado'!$BC$155:$BC$1048576,0),MATCH((CUADRO!G$5&amp;$E746),'Hoja de Trabajo para listado'!$BC$151:$CB$151,0)),0)+IFERROR(INDEX('Hoja de Trabajo para listado'!$DE$153:$DG$274,MATCH($A746,'Hoja de Trabajo para listado'!$DE$153:$DE$1048576,0),MATCH((CUADRO!G$5&amp;$E746),'Hoja de Trabajo para listado'!$DE$151:$DG$151,0)),0)+IFERROR(INDEX('Hoja de Trabajo para listado'!$CD$155:$DC$1048576,MATCH($A746,'Hoja de Trabajo para listado'!$CD$155:$CD$1048576,0),MATCH((CUADRO!G$5&amp;$E746),'Hoja de Trabajo para listado'!$CD$151:$DC$151,0)),0)</f>
        <v>0</v>
      </c>
      <c r="H746" s="243">
        <f ca="1">+IFERROR(INDEX('Hoja de Trabajo para listado'!$A$155:$Z$1048576,MATCH($A746,'Hoja de Trabajo para listado'!$A$155:$A$1048576,0),MATCH((CUADRO!H$5&amp;$E746),'Hoja de Trabajo para listado'!$A$151:$Z$151,0)),0)+IFERROR(INDEX('Hoja de Trabajo para listado'!$AB$155:$BA$1048576,MATCH($A746,'Hoja de Trabajo para listado'!$AB$155:$AB$1048576,0),MATCH((CUADRO!H$5&amp;$E746),'Hoja de Trabajo para listado'!$AB$151:$BA$151,0)),0)+IFERROR(INDEX('Hoja de Trabajo para listado'!$BC$155:$CB$1048576,MATCH($A746,'Hoja de Trabajo para listado'!$BC$155:$BC$1048576,0),MATCH((CUADRO!H$5&amp;$E746),'Hoja de Trabajo para listado'!$BC$151:$CB$151,0)),0)+IFERROR(INDEX('Hoja de Trabajo para listado'!$DE$153:$DG$274,MATCH($A746,'Hoja de Trabajo para listado'!$DE$153:$DE$1048576,0),MATCH((CUADRO!H$5&amp;$E746),'Hoja de Trabajo para listado'!$DE$151:$DG$151,0)),0)+IFERROR(INDEX('Hoja de Trabajo para listado'!$CD$155:$DC$1048576,MATCH($A746,'Hoja de Trabajo para listado'!$CD$155:$CD$1048576,0),MATCH((CUADRO!H$5&amp;$E746),'Hoja de Trabajo para listado'!$CD$151:$DC$151,0)),0)</f>
        <v>0</v>
      </c>
      <c r="I746" s="243">
        <f ca="1">+IFERROR(INDEX('Hoja de Trabajo para listado'!$A$155:$Z$1048576,MATCH($A746,'Hoja de Trabajo para listado'!$A$155:$A$1048576,0),MATCH((CUADRO!I$5&amp;$E746),'Hoja de Trabajo para listado'!$A$151:$Z$151,0)),0)+IFERROR(INDEX('Hoja de Trabajo para listado'!$AB$155:$BA$1048576,MATCH($A746,'Hoja de Trabajo para listado'!$AB$155:$AB$1048576,0),MATCH((CUADRO!I$5&amp;$E746),'Hoja de Trabajo para listado'!$AB$151:$BA$151,0)),0)+IFERROR(INDEX('Hoja de Trabajo para listado'!$BC$155:$CB$1048576,MATCH($A746,'Hoja de Trabajo para listado'!$BC$155:$BC$1048576,0),MATCH((CUADRO!I$5&amp;$E746),'Hoja de Trabajo para listado'!$BC$151:$CB$151,0)),0)+IFERROR(INDEX('Hoja de Trabajo para listado'!$DE$153:$DG$274,MATCH($A746,'Hoja de Trabajo para listado'!$DE$153:$DE$1048576,0),MATCH((CUADRO!I$5&amp;$E746),'Hoja de Trabajo para listado'!$DE$151:$DG$151,0)),0)+IFERROR(INDEX('Hoja de Trabajo para listado'!$CD$155:$DC$1048576,MATCH($A746,'Hoja de Trabajo para listado'!$CD$155:$CD$1048576,0),MATCH((CUADRO!I$5&amp;$E746),'Hoja de Trabajo para listado'!$CD$151:$DC$151,0)),0)</f>
        <v>0</v>
      </c>
      <c r="J746" s="243">
        <f ca="1">+IFERROR(INDEX('Hoja de Trabajo para listado'!$A$155:$Z$1048576,MATCH($A746,'Hoja de Trabajo para listado'!$A$155:$A$1048576,0),MATCH((CUADRO!J$5&amp;$E746),'Hoja de Trabajo para listado'!$A$151:$Z$151,0)),0)+IFERROR(INDEX('Hoja de Trabajo para listado'!$AB$155:$BA$1048576,MATCH($A746,'Hoja de Trabajo para listado'!$AB$155:$AB$1048576,0),MATCH((CUADRO!J$5&amp;$E746),'Hoja de Trabajo para listado'!$AB$151:$BA$151,0)),0)+IFERROR(INDEX('Hoja de Trabajo para listado'!$BC$155:$CB$1048576,MATCH($A746,'Hoja de Trabajo para listado'!$BC$155:$BC$1048576,0),MATCH((CUADRO!J$5&amp;$E746),'Hoja de Trabajo para listado'!$BC$151:$CB$151,0)),0)+IFERROR(INDEX('Hoja de Trabajo para listado'!$DE$153:$DG$274,MATCH($A746,'Hoja de Trabajo para listado'!$DE$153:$DE$1048576,0),MATCH((CUADRO!J$5&amp;$E746),'Hoja de Trabajo para listado'!$DE$151:$DG$151,0)),0)+IFERROR(INDEX('Hoja de Trabajo para listado'!$CD$155:$DC$1048576,MATCH($A746,'Hoja de Trabajo para listado'!$CD$155:$CD$1048576,0),MATCH((CUADRO!J$5&amp;$E746),'Hoja de Trabajo para listado'!$CD$151:$DC$151,0)),0)</f>
        <v>0</v>
      </c>
      <c r="K746" s="243">
        <f ca="1">+IFERROR(INDEX('Hoja de Trabajo para listado'!$A$155:$Z$1048576,MATCH($A746,'Hoja de Trabajo para listado'!$A$155:$A$1048576,0),MATCH((CUADRO!K$5&amp;$E746),'Hoja de Trabajo para listado'!$A$151:$Z$151,0)),0)+IFERROR(INDEX('Hoja de Trabajo para listado'!$AB$155:$BA$1048576,MATCH($A746,'Hoja de Trabajo para listado'!$AB$155:$AB$1048576,0),MATCH((CUADRO!K$5&amp;$E746),'Hoja de Trabajo para listado'!$AB$151:$BA$151,0)),0)+IFERROR(INDEX('Hoja de Trabajo para listado'!$BC$155:$CB$1048576,MATCH($A746,'Hoja de Trabajo para listado'!$BC$155:$BC$1048576,0),MATCH((CUADRO!K$5&amp;$E746),'Hoja de Trabajo para listado'!$BC$151:$CB$151,0)),0)+IFERROR(INDEX('Hoja de Trabajo para listado'!$DE$153:$DG$274,MATCH($A746,'Hoja de Trabajo para listado'!$DE$153:$DE$1048576,0),MATCH((CUADRO!K$5&amp;$E746),'Hoja de Trabajo para listado'!$DE$151:$DG$151,0)),0)+IFERROR(INDEX('Hoja de Trabajo para listado'!$CD$155:$DC$1048576,MATCH($A746,'Hoja de Trabajo para listado'!$CD$155:$CD$1048576,0),MATCH((CUADRO!K$5&amp;$E746),'Hoja de Trabajo para listado'!$CD$151:$DC$151,0)),0)</f>
        <v>0</v>
      </c>
      <c r="L746" s="243">
        <f ca="1">+IFERROR(INDEX('Hoja de Trabajo para listado'!$A$155:$Z$1048576,MATCH($A746,'Hoja de Trabajo para listado'!$A$155:$A$1048576,0),MATCH((CUADRO!L$5&amp;$E746),'Hoja de Trabajo para listado'!$A$151:$Z$151,0)),0)+IFERROR(INDEX('Hoja de Trabajo para listado'!$AB$155:$BA$1048576,MATCH($A746,'Hoja de Trabajo para listado'!$AB$155:$AB$1048576,0),MATCH((CUADRO!L$5&amp;$E746),'Hoja de Trabajo para listado'!$AB$151:$BA$151,0)),0)+IFERROR(INDEX('Hoja de Trabajo para listado'!$BC$155:$CB$1048576,MATCH($A746,'Hoja de Trabajo para listado'!$BC$155:$BC$1048576,0),MATCH((CUADRO!L$5&amp;$E746),'Hoja de Trabajo para listado'!$BC$151:$CB$151,0)),0)+IFERROR(INDEX('Hoja de Trabajo para listado'!$DE$153:$DG$274,MATCH($A746,'Hoja de Trabajo para listado'!$DE$153:$DE$1048576,0),MATCH((CUADRO!L$5&amp;$E746),'Hoja de Trabajo para listado'!$DE$151:$DG$151,0)),0)+IFERROR(INDEX('Hoja de Trabajo para listado'!$CD$155:$DC$1048576,MATCH($A746,'Hoja de Trabajo para listado'!$CD$155:$CD$1048576,0),MATCH((CUADRO!L$5&amp;$E746),'Hoja de Trabajo para listado'!$CD$151:$DC$151,0)),0)</f>
        <v>0</v>
      </c>
      <c r="M746" s="243">
        <f ca="1">+IFERROR(INDEX('Hoja de Trabajo para listado'!$A$155:$Z$1048576,MATCH($A746,'Hoja de Trabajo para listado'!$A$155:$A$1048576,0),MATCH((CUADRO!M$5&amp;$E746),'Hoja de Trabajo para listado'!$A$151:$Z$151,0)),0)+IFERROR(INDEX('Hoja de Trabajo para listado'!$AB$155:$BA$1048576,MATCH($A746,'Hoja de Trabajo para listado'!$AB$155:$AB$1048576,0),MATCH((CUADRO!M$5&amp;$E746),'Hoja de Trabajo para listado'!$AB$151:$BA$151,0)),0)+IFERROR(INDEX('Hoja de Trabajo para listado'!$BC$155:$CB$1048576,MATCH($A746,'Hoja de Trabajo para listado'!$BC$155:$BC$1048576,0),MATCH((CUADRO!M$5&amp;$E746),'Hoja de Trabajo para listado'!$BC$151:$CB$151,0)),0)+IFERROR(INDEX('Hoja de Trabajo para listado'!$DE$153:$DG$274,MATCH($A746,'Hoja de Trabajo para listado'!$DE$153:$DE$1048576,0),MATCH((CUADRO!M$5&amp;$E746),'Hoja de Trabajo para listado'!$DE$151:$DG$151,0)),0)+IFERROR(INDEX('Hoja de Trabajo para listado'!$CD$155:$DC$1048576,MATCH($A746,'Hoja de Trabajo para listado'!$CD$155:$CD$1048576,0),MATCH((CUADRO!M$5&amp;$E746),'Hoja de Trabajo para listado'!$CD$151:$DC$151,0)),0)</f>
        <v>0</v>
      </c>
      <c r="N746" s="243">
        <f ca="1">+IFERROR(INDEX('Hoja de Trabajo para listado'!$A$155:$Z$1048576,MATCH($A746,'Hoja de Trabajo para listado'!$A$155:$A$1048576,0),MATCH((CUADRO!N$5&amp;$E746),'Hoja de Trabajo para listado'!$A$151:$Z$151,0)),0)+IFERROR(INDEX('Hoja de Trabajo para listado'!$AB$155:$BA$1048576,MATCH($A746,'Hoja de Trabajo para listado'!$AB$155:$AB$1048576,0),MATCH((CUADRO!N$5&amp;$E746),'Hoja de Trabajo para listado'!$AB$151:$BA$151,0)),0)+IFERROR(INDEX('Hoja de Trabajo para listado'!$BC$155:$CB$1048576,MATCH($A746,'Hoja de Trabajo para listado'!$BC$155:$BC$1048576,0),MATCH((CUADRO!N$5&amp;$E746),'Hoja de Trabajo para listado'!$BC$151:$CB$151,0)),0)+IFERROR(INDEX('Hoja de Trabajo para listado'!$DE$153:$DG$274,MATCH($A746,'Hoja de Trabajo para listado'!$DE$153:$DE$1048576,0),MATCH((CUADRO!N$5&amp;$E746),'Hoja de Trabajo para listado'!$DE$151:$DG$151,0)),0)+IFERROR(INDEX('Hoja de Trabajo para listado'!$CD$155:$DC$1048576,MATCH($A746,'Hoja de Trabajo para listado'!$CD$155:$CD$1048576,0),MATCH((CUADRO!N$5&amp;$E746),'Hoja de Trabajo para listado'!$CD$151:$DC$151,0)),0)</f>
        <v>0</v>
      </c>
      <c r="O746" s="243">
        <f ca="1">+IFERROR(INDEX('Hoja de Trabajo para listado'!$A$155:$Z$1048576,MATCH($A746,'Hoja de Trabajo para listado'!$A$155:$A$1048576,0),MATCH((CUADRO!O$5&amp;$E746),'Hoja de Trabajo para listado'!$A$151:$Z$151,0)),0)+IFERROR(INDEX('Hoja de Trabajo para listado'!$AB$155:$BA$1048576,MATCH($A746,'Hoja de Trabajo para listado'!$AB$155:$AB$1048576,0),MATCH((CUADRO!O$5&amp;$E746),'Hoja de Trabajo para listado'!$AB$151:$BA$151,0)),0)+IFERROR(INDEX('Hoja de Trabajo para listado'!$BC$155:$CB$1048576,MATCH($A746,'Hoja de Trabajo para listado'!$BC$155:$BC$1048576,0),MATCH((CUADRO!O$5&amp;$E746),'Hoja de Trabajo para listado'!$BC$151:$CB$151,0)),0)+IFERROR(INDEX('Hoja de Trabajo para listado'!$DE$153:$DG$274,MATCH($A746,'Hoja de Trabajo para listado'!$DE$153:$DE$1048576,0),MATCH((CUADRO!O$5&amp;$E746),'Hoja de Trabajo para listado'!$DE$151:$DG$151,0)),0)+IFERROR(INDEX('Hoja de Trabajo para listado'!$CD$155:$DC$1048576,MATCH($A746,'Hoja de Trabajo para listado'!$CD$155:$CD$1048576,0),MATCH((CUADRO!O$5&amp;$E746),'Hoja de Trabajo para listado'!$CD$151:$DC$151,0)),0)</f>
        <v>0</v>
      </c>
      <c r="P746" s="243">
        <f ca="1">+IFERROR(INDEX('Hoja de Trabajo para listado'!$A$155:$Z$1048576,MATCH($A746,'Hoja de Trabajo para listado'!$A$155:$A$1048576,0),MATCH((CUADRO!P$5&amp;$E746),'Hoja de Trabajo para listado'!$A$151:$Z$151,0)),0)+IFERROR(INDEX('Hoja de Trabajo para listado'!$AB$155:$BA$1048576,MATCH($A746,'Hoja de Trabajo para listado'!$AB$155:$AB$1048576,0),MATCH((CUADRO!P$5&amp;$E746),'Hoja de Trabajo para listado'!$AB$151:$BA$151,0)),0)+IFERROR(INDEX('Hoja de Trabajo para listado'!$BC$155:$CB$1048576,MATCH($A746,'Hoja de Trabajo para listado'!$BC$155:$BC$1048576,0),MATCH((CUADRO!P$5&amp;$E746),'Hoja de Trabajo para listado'!$BC$151:$CB$151,0)),0)+IFERROR(INDEX('Hoja de Trabajo para listado'!$DE$153:$DG$274,MATCH($A746,'Hoja de Trabajo para listado'!$DE$153:$DE$1048576,0),MATCH((CUADRO!P$5&amp;$E746),'Hoja de Trabajo para listado'!$DE$151:$DG$151,0)),0)+IFERROR(INDEX('Hoja de Trabajo para listado'!$CD$155:$DC$1048576,MATCH($A746,'Hoja de Trabajo para listado'!$CD$155:$CD$1048576,0),MATCH((CUADRO!P$5&amp;$E746),'Hoja de Trabajo para listado'!$CD$151:$DC$151,0)),0)</f>
        <v>0</v>
      </c>
      <c r="Q746" s="243">
        <f ca="1">+IFERROR(INDEX('Hoja de Trabajo para listado'!$A$155:$Z$1048576,MATCH($A746,'Hoja de Trabajo para listado'!$A$155:$A$1048576,0),MATCH((CUADRO!Q$5&amp;$E746),'Hoja de Trabajo para listado'!$A$151:$Z$151,0)),0)+IFERROR(INDEX('Hoja de Trabajo para listado'!$AB$155:$BA$1048576,MATCH($A746,'Hoja de Trabajo para listado'!$AB$155:$AB$1048576,0),MATCH((CUADRO!Q$5&amp;$E746),'Hoja de Trabajo para listado'!$AB$151:$BA$151,0)),0)+IFERROR(INDEX('Hoja de Trabajo para listado'!$BC$155:$CB$1048576,MATCH($A746,'Hoja de Trabajo para listado'!$BC$155:$BC$1048576,0),MATCH((CUADRO!Q$5&amp;$E746),'Hoja de Trabajo para listado'!$BC$151:$CB$151,0)),0)+IFERROR(INDEX('Hoja de Trabajo para listado'!$DE$153:$DG$274,MATCH($A746,'Hoja de Trabajo para listado'!$DE$153:$DE$1048576,0),MATCH((CUADRO!Q$5&amp;$E746),'Hoja de Trabajo para listado'!$DE$151:$DG$151,0)),0)+IFERROR(INDEX('Hoja de Trabajo para listado'!$CD$155:$DC$1048576,MATCH($A746,'Hoja de Trabajo para listado'!$CD$155:$CD$1048576,0),MATCH((CUADRO!Q$5&amp;$E746),'Hoja de Trabajo para listado'!$CD$151:$DC$151,0)),0)</f>
        <v>0</v>
      </c>
      <c r="R746" s="243">
        <f t="shared" ca="1" si="25"/>
        <v>0</v>
      </c>
      <c r="S746" s="249"/>
      <c r="T746" s="243">
        <f ca="1">+T747</f>
        <v>0</v>
      </c>
      <c r="U746" s="242">
        <f t="shared" si="26"/>
        <v>1</v>
      </c>
      <c r="V746" s="333" t="str">
        <f>+VLOOKUP(A746,bd_lista!$A$3:$E$590,5,FALSE)</f>
        <v>Gobiernos Autonomos Municipales</v>
      </c>
      <c r="W746" s="383" t="str">
        <f>+V746</f>
        <v>Gobiernos Autonomos Municipales</v>
      </c>
      <c r="X746" s="242">
        <f>+VLOOKUP(A746,[3]Sheet1!$A$13:$D$744,4,FALSE)</f>
        <v>0</v>
      </c>
      <c r="Y746" s="242" t="e">
        <f>+VLOOKUP(X746,bd_lista!$A$3:$C$590,3,FALSE)</f>
        <v>#N/A</v>
      </c>
      <c r="Z746" s="294">
        <f>+X746</f>
        <v>0</v>
      </c>
      <c r="AA746" s="295" t="e">
        <f>+Y746</f>
        <v>#N/A</v>
      </c>
    </row>
    <row r="747" spans="1:27" customFormat="1" ht="15" hidden="1" customHeight="1">
      <c r="A747" s="32">
        <v>1339</v>
      </c>
      <c r="B747" s="389"/>
      <c r="C747" s="247" t="str">
        <f>+VLOOKUP(A747,bd_lista!$A$3:$C$590,3,FALSE)</f>
        <v>Gobierno Autónomo Municipal de Tacopaya</v>
      </c>
      <c r="D747" s="386"/>
      <c r="E747" s="244" t="s">
        <v>1305</v>
      </c>
      <c r="F747" s="243">
        <f ca="1">+IFERROR(INDEX('Hoja de Trabajo para listado'!$A$155:$Z$1048576,MATCH($A747,'Hoja de Trabajo para listado'!$A$155:$A$1048576,0),MATCH((CUADRO!F$5&amp;$E747),'Hoja de Trabajo para listado'!$A$151:$Z$151,0)),0)+IFERROR(INDEX('Hoja de Trabajo para listado'!$AB$155:$BA$1048576,MATCH($A747,'Hoja de Trabajo para listado'!$AB$155:$AB$1048576,0),MATCH((CUADRO!F$5&amp;$E747),'Hoja de Trabajo para listado'!$AB$151:$BA$151,0)),0)+IFERROR(INDEX('Hoja de Trabajo para listado'!$BC$155:$CB$1048576,MATCH($A747,'Hoja de Trabajo para listado'!$BC$155:$BC$1048576,0),MATCH((CUADRO!F$5&amp;$E747),'Hoja de Trabajo para listado'!$BC$151:$CB$151,0)),0)+IFERROR(INDEX('Hoja de Trabajo para listado'!$DE$153:$DG$274,MATCH($A747,'Hoja de Trabajo para listado'!$DE$153:$DE$1048576,0),MATCH((CUADRO!F$5&amp;$E747),'Hoja de Trabajo para listado'!$DE$151:$DG$151,0)),0)+IFERROR(INDEX('Hoja de Trabajo para listado'!$CD$155:$DC$1048576,MATCH($A747,'Hoja de Trabajo para listado'!$CD$155:$CD$1048576,0),MATCH((CUADRO!F$5&amp;$E747),'Hoja de Trabajo para listado'!$CD$151:$DC$151,0)),0)</f>
        <v>0</v>
      </c>
      <c r="G747" s="243">
        <f ca="1">+IFERROR(INDEX('Hoja de Trabajo para listado'!$A$155:$Z$1048576,MATCH($A747,'Hoja de Trabajo para listado'!$A$155:$A$1048576,0),MATCH((CUADRO!G$5&amp;$E747),'Hoja de Trabajo para listado'!$A$151:$Z$151,0)),0)+IFERROR(INDEX('Hoja de Trabajo para listado'!$AB$155:$BA$1048576,MATCH($A747,'Hoja de Trabajo para listado'!$AB$155:$AB$1048576,0),MATCH((CUADRO!G$5&amp;$E747),'Hoja de Trabajo para listado'!$AB$151:$BA$151,0)),0)+IFERROR(INDEX('Hoja de Trabajo para listado'!$BC$155:$CB$1048576,MATCH($A747,'Hoja de Trabajo para listado'!$BC$155:$BC$1048576,0),MATCH((CUADRO!G$5&amp;$E747),'Hoja de Trabajo para listado'!$BC$151:$CB$151,0)),0)+IFERROR(INDEX('Hoja de Trabajo para listado'!$DE$153:$DG$274,MATCH($A747,'Hoja de Trabajo para listado'!$DE$153:$DE$1048576,0),MATCH((CUADRO!G$5&amp;$E747),'Hoja de Trabajo para listado'!$DE$151:$DG$151,0)),0)+IFERROR(INDEX('Hoja de Trabajo para listado'!$CD$155:$DC$1048576,MATCH($A747,'Hoja de Trabajo para listado'!$CD$155:$CD$1048576,0),MATCH((CUADRO!G$5&amp;$E747),'Hoja de Trabajo para listado'!$CD$151:$DC$151,0)),0)</f>
        <v>0</v>
      </c>
      <c r="H747" s="243">
        <f ca="1">+IFERROR(INDEX('Hoja de Trabajo para listado'!$A$155:$Z$1048576,MATCH($A747,'Hoja de Trabajo para listado'!$A$155:$A$1048576,0),MATCH((CUADRO!H$5&amp;$E747),'Hoja de Trabajo para listado'!$A$151:$Z$151,0)),0)+IFERROR(INDEX('Hoja de Trabajo para listado'!$AB$155:$BA$1048576,MATCH($A747,'Hoja de Trabajo para listado'!$AB$155:$AB$1048576,0),MATCH((CUADRO!H$5&amp;$E747),'Hoja de Trabajo para listado'!$AB$151:$BA$151,0)),0)+IFERROR(INDEX('Hoja de Trabajo para listado'!$BC$155:$CB$1048576,MATCH($A747,'Hoja de Trabajo para listado'!$BC$155:$BC$1048576,0),MATCH((CUADRO!H$5&amp;$E747),'Hoja de Trabajo para listado'!$BC$151:$CB$151,0)),0)+IFERROR(INDEX('Hoja de Trabajo para listado'!$DE$153:$DG$274,MATCH($A747,'Hoja de Trabajo para listado'!$DE$153:$DE$1048576,0),MATCH((CUADRO!H$5&amp;$E747),'Hoja de Trabajo para listado'!$DE$151:$DG$151,0)),0)+IFERROR(INDEX('Hoja de Trabajo para listado'!$CD$155:$DC$1048576,MATCH($A747,'Hoja de Trabajo para listado'!$CD$155:$CD$1048576,0),MATCH((CUADRO!H$5&amp;$E747),'Hoja de Trabajo para listado'!$CD$151:$DC$151,0)),0)</f>
        <v>0</v>
      </c>
      <c r="I747" s="243">
        <f ca="1">+IFERROR(INDEX('Hoja de Trabajo para listado'!$A$155:$Z$1048576,MATCH($A747,'Hoja de Trabajo para listado'!$A$155:$A$1048576,0),MATCH((CUADRO!I$5&amp;$E747),'Hoja de Trabajo para listado'!$A$151:$Z$151,0)),0)+IFERROR(INDEX('Hoja de Trabajo para listado'!$AB$155:$BA$1048576,MATCH($A747,'Hoja de Trabajo para listado'!$AB$155:$AB$1048576,0),MATCH((CUADRO!I$5&amp;$E747),'Hoja de Trabajo para listado'!$AB$151:$BA$151,0)),0)+IFERROR(INDEX('Hoja de Trabajo para listado'!$BC$155:$CB$1048576,MATCH($A747,'Hoja de Trabajo para listado'!$BC$155:$BC$1048576,0),MATCH((CUADRO!I$5&amp;$E747),'Hoja de Trabajo para listado'!$BC$151:$CB$151,0)),0)+IFERROR(INDEX('Hoja de Trabajo para listado'!$DE$153:$DG$274,MATCH($A747,'Hoja de Trabajo para listado'!$DE$153:$DE$1048576,0),MATCH((CUADRO!I$5&amp;$E747),'Hoja de Trabajo para listado'!$DE$151:$DG$151,0)),0)+IFERROR(INDEX('Hoja de Trabajo para listado'!$CD$155:$DC$1048576,MATCH($A747,'Hoja de Trabajo para listado'!$CD$155:$CD$1048576,0),MATCH((CUADRO!I$5&amp;$E747),'Hoja de Trabajo para listado'!$CD$151:$DC$151,0)),0)</f>
        <v>0</v>
      </c>
      <c r="J747" s="243">
        <f ca="1">+IFERROR(INDEX('Hoja de Trabajo para listado'!$A$155:$Z$1048576,MATCH($A747,'Hoja de Trabajo para listado'!$A$155:$A$1048576,0),MATCH((CUADRO!J$5&amp;$E747),'Hoja de Trabajo para listado'!$A$151:$Z$151,0)),0)+IFERROR(INDEX('Hoja de Trabajo para listado'!$AB$155:$BA$1048576,MATCH($A747,'Hoja de Trabajo para listado'!$AB$155:$AB$1048576,0),MATCH((CUADRO!J$5&amp;$E747),'Hoja de Trabajo para listado'!$AB$151:$BA$151,0)),0)+IFERROR(INDEX('Hoja de Trabajo para listado'!$BC$155:$CB$1048576,MATCH($A747,'Hoja de Trabajo para listado'!$BC$155:$BC$1048576,0),MATCH((CUADRO!J$5&amp;$E747),'Hoja de Trabajo para listado'!$BC$151:$CB$151,0)),0)+IFERROR(INDEX('Hoja de Trabajo para listado'!$DE$153:$DG$274,MATCH($A747,'Hoja de Trabajo para listado'!$DE$153:$DE$1048576,0),MATCH((CUADRO!J$5&amp;$E747),'Hoja de Trabajo para listado'!$DE$151:$DG$151,0)),0)+IFERROR(INDEX('Hoja de Trabajo para listado'!$CD$155:$DC$1048576,MATCH($A747,'Hoja de Trabajo para listado'!$CD$155:$CD$1048576,0),MATCH((CUADRO!J$5&amp;$E747),'Hoja de Trabajo para listado'!$CD$151:$DC$151,0)),0)</f>
        <v>0</v>
      </c>
      <c r="K747" s="243">
        <f ca="1">+IFERROR(INDEX('Hoja de Trabajo para listado'!$A$155:$Z$1048576,MATCH($A747,'Hoja de Trabajo para listado'!$A$155:$A$1048576,0),MATCH((CUADRO!K$5&amp;$E747),'Hoja de Trabajo para listado'!$A$151:$Z$151,0)),0)+IFERROR(INDEX('Hoja de Trabajo para listado'!$AB$155:$BA$1048576,MATCH($A747,'Hoja de Trabajo para listado'!$AB$155:$AB$1048576,0),MATCH((CUADRO!K$5&amp;$E747),'Hoja de Trabajo para listado'!$AB$151:$BA$151,0)),0)+IFERROR(INDEX('Hoja de Trabajo para listado'!$BC$155:$CB$1048576,MATCH($A747,'Hoja de Trabajo para listado'!$BC$155:$BC$1048576,0),MATCH((CUADRO!K$5&amp;$E747),'Hoja de Trabajo para listado'!$BC$151:$CB$151,0)),0)+IFERROR(INDEX('Hoja de Trabajo para listado'!$DE$153:$DG$274,MATCH($A747,'Hoja de Trabajo para listado'!$DE$153:$DE$1048576,0),MATCH((CUADRO!K$5&amp;$E747),'Hoja de Trabajo para listado'!$DE$151:$DG$151,0)),0)+IFERROR(INDEX('Hoja de Trabajo para listado'!$CD$155:$DC$1048576,MATCH($A747,'Hoja de Trabajo para listado'!$CD$155:$CD$1048576,0),MATCH((CUADRO!K$5&amp;$E747),'Hoja de Trabajo para listado'!$CD$151:$DC$151,0)),0)</f>
        <v>0</v>
      </c>
      <c r="L747" s="243">
        <f ca="1">+IFERROR(INDEX('Hoja de Trabajo para listado'!$A$155:$Z$1048576,MATCH($A747,'Hoja de Trabajo para listado'!$A$155:$A$1048576,0),MATCH((CUADRO!L$5&amp;$E747),'Hoja de Trabajo para listado'!$A$151:$Z$151,0)),0)+IFERROR(INDEX('Hoja de Trabajo para listado'!$AB$155:$BA$1048576,MATCH($A747,'Hoja de Trabajo para listado'!$AB$155:$AB$1048576,0),MATCH((CUADRO!L$5&amp;$E747),'Hoja de Trabajo para listado'!$AB$151:$BA$151,0)),0)+IFERROR(INDEX('Hoja de Trabajo para listado'!$BC$155:$CB$1048576,MATCH($A747,'Hoja de Trabajo para listado'!$BC$155:$BC$1048576,0),MATCH((CUADRO!L$5&amp;$E747),'Hoja de Trabajo para listado'!$BC$151:$CB$151,0)),0)+IFERROR(INDEX('Hoja de Trabajo para listado'!$DE$153:$DG$274,MATCH($A747,'Hoja de Trabajo para listado'!$DE$153:$DE$1048576,0),MATCH((CUADRO!L$5&amp;$E747),'Hoja de Trabajo para listado'!$DE$151:$DG$151,0)),0)+IFERROR(INDEX('Hoja de Trabajo para listado'!$CD$155:$DC$1048576,MATCH($A747,'Hoja de Trabajo para listado'!$CD$155:$CD$1048576,0),MATCH((CUADRO!L$5&amp;$E747),'Hoja de Trabajo para listado'!$CD$151:$DC$151,0)),0)</f>
        <v>0</v>
      </c>
      <c r="M747" s="243">
        <f ca="1">+IFERROR(INDEX('Hoja de Trabajo para listado'!$A$155:$Z$1048576,MATCH($A747,'Hoja de Trabajo para listado'!$A$155:$A$1048576,0),MATCH((CUADRO!M$5&amp;$E747),'Hoja de Trabajo para listado'!$A$151:$Z$151,0)),0)+IFERROR(INDEX('Hoja de Trabajo para listado'!$AB$155:$BA$1048576,MATCH($A747,'Hoja de Trabajo para listado'!$AB$155:$AB$1048576,0),MATCH((CUADRO!M$5&amp;$E747),'Hoja de Trabajo para listado'!$AB$151:$BA$151,0)),0)+IFERROR(INDEX('Hoja de Trabajo para listado'!$BC$155:$CB$1048576,MATCH($A747,'Hoja de Trabajo para listado'!$BC$155:$BC$1048576,0),MATCH((CUADRO!M$5&amp;$E747),'Hoja de Trabajo para listado'!$BC$151:$CB$151,0)),0)+IFERROR(INDEX('Hoja de Trabajo para listado'!$DE$153:$DG$274,MATCH($A747,'Hoja de Trabajo para listado'!$DE$153:$DE$1048576,0),MATCH((CUADRO!M$5&amp;$E747),'Hoja de Trabajo para listado'!$DE$151:$DG$151,0)),0)+IFERROR(INDEX('Hoja de Trabajo para listado'!$CD$155:$DC$1048576,MATCH($A747,'Hoja de Trabajo para listado'!$CD$155:$CD$1048576,0),MATCH((CUADRO!M$5&amp;$E747),'Hoja de Trabajo para listado'!$CD$151:$DC$151,0)),0)</f>
        <v>0</v>
      </c>
      <c r="N747" s="243">
        <f ca="1">+IFERROR(INDEX('Hoja de Trabajo para listado'!$A$155:$Z$1048576,MATCH($A747,'Hoja de Trabajo para listado'!$A$155:$A$1048576,0),MATCH((CUADRO!N$5&amp;$E747),'Hoja de Trabajo para listado'!$A$151:$Z$151,0)),0)+IFERROR(INDEX('Hoja de Trabajo para listado'!$AB$155:$BA$1048576,MATCH($A747,'Hoja de Trabajo para listado'!$AB$155:$AB$1048576,0),MATCH((CUADRO!N$5&amp;$E747),'Hoja de Trabajo para listado'!$AB$151:$BA$151,0)),0)+IFERROR(INDEX('Hoja de Trabajo para listado'!$BC$155:$CB$1048576,MATCH($A747,'Hoja de Trabajo para listado'!$BC$155:$BC$1048576,0),MATCH((CUADRO!N$5&amp;$E747),'Hoja de Trabajo para listado'!$BC$151:$CB$151,0)),0)+IFERROR(INDEX('Hoja de Trabajo para listado'!$DE$153:$DG$274,MATCH($A747,'Hoja de Trabajo para listado'!$DE$153:$DE$1048576,0),MATCH((CUADRO!N$5&amp;$E747),'Hoja de Trabajo para listado'!$DE$151:$DG$151,0)),0)+IFERROR(INDEX('Hoja de Trabajo para listado'!$CD$155:$DC$1048576,MATCH($A747,'Hoja de Trabajo para listado'!$CD$155:$CD$1048576,0),MATCH((CUADRO!N$5&amp;$E747),'Hoja de Trabajo para listado'!$CD$151:$DC$151,0)),0)</f>
        <v>0</v>
      </c>
      <c r="O747" s="243">
        <f ca="1">+IFERROR(INDEX('Hoja de Trabajo para listado'!$A$155:$Z$1048576,MATCH($A747,'Hoja de Trabajo para listado'!$A$155:$A$1048576,0),MATCH((CUADRO!O$5&amp;$E747),'Hoja de Trabajo para listado'!$A$151:$Z$151,0)),0)+IFERROR(INDEX('Hoja de Trabajo para listado'!$AB$155:$BA$1048576,MATCH($A747,'Hoja de Trabajo para listado'!$AB$155:$AB$1048576,0),MATCH((CUADRO!O$5&amp;$E747),'Hoja de Trabajo para listado'!$AB$151:$BA$151,0)),0)+IFERROR(INDEX('Hoja de Trabajo para listado'!$BC$155:$CB$1048576,MATCH($A747,'Hoja de Trabajo para listado'!$BC$155:$BC$1048576,0),MATCH((CUADRO!O$5&amp;$E747),'Hoja de Trabajo para listado'!$BC$151:$CB$151,0)),0)+IFERROR(INDEX('Hoja de Trabajo para listado'!$DE$153:$DG$274,MATCH($A747,'Hoja de Trabajo para listado'!$DE$153:$DE$1048576,0),MATCH((CUADRO!O$5&amp;$E747),'Hoja de Trabajo para listado'!$DE$151:$DG$151,0)),0)+IFERROR(INDEX('Hoja de Trabajo para listado'!$CD$155:$DC$1048576,MATCH($A747,'Hoja de Trabajo para listado'!$CD$155:$CD$1048576,0),MATCH((CUADRO!O$5&amp;$E747),'Hoja de Trabajo para listado'!$CD$151:$DC$151,0)),0)</f>
        <v>0</v>
      </c>
      <c r="P747" s="243">
        <f ca="1">+IFERROR(INDEX('Hoja de Trabajo para listado'!$A$155:$Z$1048576,MATCH($A747,'Hoja de Trabajo para listado'!$A$155:$A$1048576,0),MATCH((CUADRO!P$5&amp;$E747),'Hoja de Trabajo para listado'!$A$151:$Z$151,0)),0)+IFERROR(INDEX('Hoja de Trabajo para listado'!$AB$155:$BA$1048576,MATCH($A747,'Hoja de Trabajo para listado'!$AB$155:$AB$1048576,0),MATCH((CUADRO!P$5&amp;$E747),'Hoja de Trabajo para listado'!$AB$151:$BA$151,0)),0)+IFERROR(INDEX('Hoja de Trabajo para listado'!$BC$155:$CB$1048576,MATCH($A747,'Hoja de Trabajo para listado'!$BC$155:$BC$1048576,0),MATCH((CUADRO!P$5&amp;$E747),'Hoja de Trabajo para listado'!$BC$151:$CB$151,0)),0)+IFERROR(INDEX('Hoja de Trabajo para listado'!$DE$153:$DG$274,MATCH($A747,'Hoja de Trabajo para listado'!$DE$153:$DE$1048576,0),MATCH((CUADRO!P$5&amp;$E747),'Hoja de Trabajo para listado'!$DE$151:$DG$151,0)),0)+IFERROR(INDEX('Hoja de Trabajo para listado'!$CD$155:$DC$1048576,MATCH($A747,'Hoja de Trabajo para listado'!$CD$155:$CD$1048576,0),MATCH((CUADRO!P$5&amp;$E747),'Hoja de Trabajo para listado'!$CD$151:$DC$151,0)),0)</f>
        <v>0</v>
      </c>
      <c r="Q747" s="243">
        <f ca="1">+IFERROR(INDEX('Hoja de Trabajo para listado'!$A$155:$Z$1048576,MATCH($A747,'Hoja de Trabajo para listado'!$A$155:$A$1048576,0),MATCH((CUADRO!Q$5&amp;$E747),'Hoja de Trabajo para listado'!$A$151:$Z$151,0)),0)+IFERROR(INDEX('Hoja de Trabajo para listado'!$AB$155:$BA$1048576,MATCH($A747,'Hoja de Trabajo para listado'!$AB$155:$AB$1048576,0),MATCH((CUADRO!Q$5&amp;$E747),'Hoja de Trabajo para listado'!$AB$151:$BA$151,0)),0)+IFERROR(INDEX('Hoja de Trabajo para listado'!$BC$155:$CB$1048576,MATCH($A747,'Hoja de Trabajo para listado'!$BC$155:$BC$1048576,0),MATCH((CUADRO!Q$5&amp;$E747),'Hoja de Trabajo para listado'!$BC$151:$CB$151,0)),0)+IFERROR(INDEX('Hoja de Trabajo para listado'!$DE$153:$DG$274,MATCH($A747,'Hoja de Trabajo para listado'!$DE$153:$DE$1048576,0),MATCH((CUADRO!Q$5&amp;$E747),'Hoja de Trabajo para listado'!$DE$151:$DG$151,0)),0)+IFERROR(INDEX('Hoja de Trabajo para listado'!$CD$155:$DC$1048576,MATCH($A747,'Hoja de Trabajo para listado'!$CD$155:$CD$1048576,0),MATCH((CUADRO!Q$5&amp;$E747),'Hoja de Trabajo para listado'!$CD$151:$DC$151,0)),0)</f>
        <v>0</v>
      </c>
      <c r="R747" s="243">
        <f t="shared" ca="1" si="25"/>
        <v>0</v>
      </c>
      <c r="S747" s="249">
        <f ca="1">+R746+R747</f>
        <v>0</v>
      </c>
      <c r="T747" s="243">
        <f ca="1">+S747</f>
        <v>0</v>
      </c>
      <c r="U747" s="242">
        <f t="shared" si="26"/>
        <v>2</v>
      </c>
      <c r="V747" s="333" t="str">
        <f>+VLOOKUP(A747,bd_lista!$A$3:$E$590,5,FALSE)</f>
        <v>Gobiernos Autonomos Municipales</v>
      </c>
      <c r="W747" s="384"/>
      <c r="X747" s="242">
        <f>+VLOOKUP(A747,[3]Sheet1!$A$13:$D$744,4,FALSE)</f>
        <v>0</v>
      </c>
      <c r="Y747" s="242" t="e">
        <f>+VLOOKUP(X747,bd_lista!$A$3:$C$590,3,FALSE)</f>
        <v>#N/A</v>
      </c>
      <c r="Z747" s="292"/>
      <c r="AA747" s="293"/>
    </row>
    <row r="748" spans="1:27" customFormat="1" ht="15" hidden="1" customHeight="1">
      <c r="A748" s="32">
        <v>1340</v>
      </c>
      <c r="B748" s="388">
        <f>+A748</f>
        <v>1340</v>
      </c>
      <c r="C748" s="247" t="str">
        <f>+VLOOKUP(A748,bd_lista!$A$3:$C$590,3,FALSE)</f>
        <v>Gobierno Autónomo Municipal de Bolivar</v>
      </c>
      <c r="D748" s="385" t="str">
        <f>+C748</f>
        <v>Gobierno Autónomo Municipal de Bolivar</v>
      </c>
      <c r="E748" s="242" t="s">
        <v>1304</v>
      </c>
      <c r="F748" s="243">
        <f ca="1">+IFERROR(INDEX('Hoja de Trabajo para listado'!$A$155:$Z$1048576,MATCH($A748,'Hoja de Trabajo para listado'!$A$155:$A$1048576,0),MATCH((CUADRO!F$5&amp;$E748),'Hoja de Trabajo para listado'!$A$151:$Z$151,0)),0)+IFERROR(INDEX('Hoja de Trabajo para listado'!$AB$155:$BA$1048576,MATCH($A748,'Hoja de Trabajo para listado'!$AB$155:$AB$1048576,0),MATCH((CUADRO!F$5&amp;$E748),'Hoja de Trabajo para listado'!$AB$151:$BA$151,0)),0)+IFERROR(INDEX('Hoja de Trabajo para listado'!$BC$155:$CB$1048576,MATCH($A748,'Hoja de Trabajo para listado'!$BC$155:$BC$1048576,0),MATCH((CUADRO!F$5&amp;$E748),'Hoja de Trabajo para listado'!$BC$151:$CB$151,0)),0)+IFERROR(INDEX('Hoja de Trabajo para listado'!$DE$153:$DG$274,MATCH($A748,'Hoja de Trabajo para listado'!$DE$153:$DE$1048576,0),MATCH((CUADRO!F$5&amp;$E748),'Hoja de Trabajo para listado'!$DE$151:$DG$151,0)),0)+IFERROR(INDEX('Hoja de Trabajo para listado'!$CD$155:$DC$1048576,MATCH($A748,'Hoja de Trabajo para listado'!$CD$155:$CD$1048576,0),MATCH((CUADRO!F$5&amp;$E748),'Hoja de Trabajo para listado'!$CD$151:$DC$151,0)),0)</f>
        <v>0</v>
      </c>
      <c r="G748" s="243">
        <f ca="1">+IFERROR(INDEX('Hoja de Trabajo para listado'!$A$155:$Z$1048576,MATCH($A748,'Hoja de Trabajo para listado'!$A$155:$A$1048576,0),MATCH((CUADRO!G$5&amp;$E748),'Hoja de Trabajo para listado'!$A$151:$Z$151,0)),0)+IFERROR(INDEX('Hoja de Trabajo para listado'!$AB$155:$BA$1048576,MATCH($A748,'Hoja de Trabajo para listado'!$AB$155:$AB$1048576,0),MATCH((CUADRO!G$5&amp;$E748),'Hoja de Trabajo para listado'!$AB$151:$BA$151,0)),0)+IFERROR(INDEX('Hoja de Trabajo para listado'!$BC$155:$CB$1048576,MATCH($A748,'Hoja de Trabajo para listado'!$BC$155:$BC$1048576,0),MATCH((CUADRO!G$5&amp;$E748),'Hoja de Trabajo para listado'!$BC$151:$CB$151,0)),0)+IFERROR(INDEX('Hoja de Trabajo para listado'!$DE$153:$DG$274,MATCH($A748,'Hoja de Trabajo para listado'!$DE$153:$DE$1048576,0),MATCH((CUADRO!G$5&amp;$E748),'Hoja de Trabajo para listado'!$DE$151:$DG$151,0)),0)+IFERROR(INDEX('Hoja de Trabajo para listado'!$CD$155:$DC$1048576,MATCH($A748,'Hoja de Trabajo para listado'!$CD$155:$CD$1048576,0),MATCH((CUADRO!G$5&amp;$E748),'Hoja de Trabajo para listado'!$CD$151:$DC$151,0)),0)</f>
        <v>0</v>
      </c>
      <c r="H748" s="243">
        <f ca="1">+IFERROR(INDEX('Hoja de Trabajo para listado'!$A$155:$Z$1048576,MATCH($A748,'Hoja de Trabajo para listado'!$A$155:$A$1048576,0),MATCH((CUADRO!H$5&amp;$E748),'Hoja de Trabajo para listado'!$A$151:$Z$151,0)),0)+IFERROR(INDEX('Hoja de Trabajo para listado'!$AB$155:$BA$1048576,MATCH($A748,'Hoja de Trabajo para listado'!$AB$155:$AB$1048576,0),MATCH((CUADRO!H$5&amp;$E748),'Hoja de Trabajo para listado'!$AB$151:$BA$151,0)),0)+IFERROR(INDEX('Hoja de Trabajo para listado'!$BC$155:$CB$1048576,MATCH($A748,'Hoja de Trabajo para listado'!$BC$155:$BC$1048576,0),MATCH((CUADRO!H$5&amp;$E748),'Hoja de Trabajo para listado'!$BC$151:$CB$151,0)),0)+IFERROR(INDEX('Hoja de Trabajo para listado'!$DE$153:$DG$274,MATCH($A748,'Hoja de Trabajo para listado'!$DE$153:$DE$1048576,0),MATCH((CUADRO!H$5&amp;$E748),'Hoja de Trabajo para listado'!$DE$151:$DG$151,0)),0)+IFERROR(INDEX('Hoja de Trabajo para listado'!$CD$155:$DC$1048576,MATCH($A748,'Hoja de Trabajo para listado'!$CD$155:$CD$1048576,0),MATCH((CUADRO!H$5&amp;$E748),'Hoja de Trabajo para listado'!$CD$151:$DC$151,0)),0)</f>
        <v>0</v>
      </c>
      <c r="I748" s="243">
        <f ca="1">+IFERROR(INDEX('Hoja de Trabajo para listado'!$A$155:$Z$1048576,MATCH($A748,'Hoja de Trabajo para listado'!$A$155:$A$1048576,0),MATCH((CUADRO!I$5&amp;$E748),'Hoja de Trabajo para listado'!$A$151:$Z$151,0)),0)+IFERROR(INDEX('Hoja de Trabajo para listado'!$AB$155:$BA$1048576,MATCH($A748,'Hoja de Trabajo para listado'!$AB$155:$AB$1048576,0),MATCH((CUADRO!I$5&amp;$E748),'Hoja de Trabajo para listado'!$AB$151:$BA$151,0)),0)+IFERROR(INDEX('Hoja de Trabajo para listado'!$BC$155:$CB$1048576,MATCH($A748,'Hoja de Trabajo para listado'!$BC$155:$BC$1048576,0),MATCH((CUADRO!I$5&amp;$E748),'Hoja de Trabajo para listado'!$BC$151:$CB$151,0)),0)+IFERROR(INDEX('Hoja de Trabajo para listado'!$DE$153:$DG$274,MATCH($A748,'Hoja de Trabajo para listado'!$DE$153:$DE$1048576,0),MATCH((CUADRO!I$5&amp;$E748),'Hoja de Trabajo para listado'!$DE$151:$DG$151,0)),0)+IFERROR(INDEX('Hoja de Trabajo para listado'!$CD$155:$DC$1048576,MATCH($A748,'Hoja de Trabajo para listado'!$CD$155:$CD$1048576,0),MATCH((CUADRO!I$5&amp;$E748),'Hoja de Trabajo para listado'!$CD$151:$DC$151,0)),0)</f>
        <v>0</v>
      </c>
      <c r="J748" s="243">
        <f ca="1">+IFERROR(INDEX('Hoja de Trabajo para listado'!$A$155:$Z$1048576,MATCH($A748,'Hoja de Trabajo para listado'!$A$155:$A$1048576,0),MATCH((CUADRO!J$5&amp;$E748),'Hoja de Trabajo para listado'!$A$151:$Z$151,0)),0)+IFERROR(INDEX('Hoja de Trabajo para listado'!$AB$155:$BA$1048576,MATCH($A748,'Hoja de Trabajo para listado'!$AB$155:$AB$1048576,0),MATCH((CUADRO!J$5&amp;$E748),'Hoja de Trabajo para listado'!$AB$151:$BA$151,0)),0)+IFERROR(INDEX('Hoja de Trabajo para listado'!$BC$155:$CB$1048576,MATCH($A748,'Hoja de Trabajo para listado'!$BC$155:$BC$1048576,0),MATCH((CUADRO!J$5&amp;$E748),'Hoja de Trabajo para listado'!$BC$151:$CB$151,0)),0)+IFERROR(INDEX('Hoja de Trabajo para listado'!$DE$153:$DG$274,MATCH($A748,'Hoja de Trabajo para listado'!$DE$153:$DE$1048576,0),MATCH((CUADRO!J$5&amp;$E748),'Hoja de Trabajo para listado'!$DE$151:$DG$151,0)),0)+IFERROR(INDEX('Hoja de Trabajo para listado'!$CD$155:$DC$1048576,MATCH($A748,'Hoja de Trabajo para listado'!$CD$155:$CD$1048576,0),MATCH((CUADRO!J$5&amp;$E748),'Hoja de Trabajo para listado'!$CD$151:$DC$151,0)),0)</f>
        <v>0</v>
      </c>
      <c r="K748" s="243">
        <f ca="1">+IFERROR(INDEX('Hoja de Trabajo para listado'!$A$155:$Z$1048576,MATCH($A748,'Hoja de Trabajo para listado'!$A$155:$A$1048576,0),MATCH((CUADRO!K$5&amp;$E748),'Hoja de Trabajo para listado'!$A$151:$Z$151,0)),0)+IFERROR(INDEX('Hoja de Trabajo para listado'!$AB$155:$BA$1048576,MATCH($A748,'Hoja de Trabajo para listado'!$AB$155:$AB$1048576,0),MATCH((CUADRO!K$5&amp;$E748),'Hoja de Trabajo para listado'!$AB$151:$BA$151,0)),0)+IFERROR(INDEX('Hoja de Trabajo para listado'!$BC$155:$CB$1048576,MATCH($A748,'Hoja de Trabajo para listado'!$BC$155:$BC$1048576,0),MATCH((CUADRO!K$5&amp;$E748),'Hoja de Trabajo para listado'!$BC$151:$CB$151,0)),0)+IFERROR(INDEX('Hoja de Trabajo para listado'!$DE$153:$DG$274,MATCH($A748,'Hoja de Trabajo para listado'!$DE$153:$DE$1048576,0),MATCH((CUADRO!K$5&amp;$E748),'Hoja de Trabajo para listado'!$DE$151:$DG$151,0)),0)+IFERROR(INDEX('Hoja de Trabajo para listado'!$CD$155:$DC$1048576,MATCH($A748,'Hoja de Trabajo para listado'!$CD$155:$CD$1048576,0),MATCH((CUADRO!K$5&amp;$E748),'Hoja de Trabajo para listado'!$CD$151:$DC$151,0)),0)</f>
        <v>0</v>
      </c>
      <c r="L748" s="243">
        <f ca="1">+IFERROR(INDEX('Hoja de Trabajo para listado'!$A$155:$Z$1048576,MATCH($A748,'Hoja de Trabajo para listado'!$A$155:$A$1048576,0),MATCH((CUADRO!L$5&amp;$E748),'Hoja de Trabajo para listado'!$A$151:$Z$151,0)),0)+IFERROR(INDEX('Hoja de Trabajo para listado'!$AB$155:$BA$1048576,MATCH($A748,'Hoja de Trabajo para listado'!$AB$155:$AB$1048576,0),MATCH((CUADRO!L$5&amp;$E748),'Hoja de Trabajo para listado'!$AB$151:$BA$151,0)),0)+IFERROR(INDEX('Hoja de Trabajo para listado'!$BC$155:$CB$1048576,MATCH($A748,'Hoja de Trabajo para listado'!$BC$155:$BC$1048576,0),MATCH((CUADRO!L$5&amp;$E748),'Hoja de Trabajo para listado'!$BC$151:$CB$151,0)),0)+IFERROR(INDEX('Hoja de Trabajo para listado'!$DE$153:$DG$274,MATCH($A748,'Hoja de Trabajo para listado'!$DE$153:$DE$1048576,0),MATCH((CUADRO!L$5&amp;$E748),'Hoja de Trabajo para listado'!$DE$151:$DG$151,0)),0)+IFERROR(INDEX('Hoja de Trabajo para listado'!$CD$155:$DC$1048576,MATCH($A748,'Hoja de Trabajo para listado'!$CD$155:$CD$1048576,0),MATCH((CUADRO!L$5&amp;$E748),'Hoja de Trabajo para listado'!$CD$151:$DC$151,0)),0)</f>
        <v>0</v>
      </c>
      <c r="M748" s="243">
        <f ca="1">+IFERROR(INDEX('Hoja de Trabajo para listado'!$A$155:$Z$1048576,MATCH($A748,'Hoja de Trabajo para listado'!$A$155:$A$1048576,0),MATCH((CUADRO!M$5&amp;$E748),'Hoja de Trabajo para listado'!$A$151:$Z$151,0)),0)+IFERROR(INDEX('Hoja de Trabajo para listado'!$AB$155:$BA$1048576,MATCH($A748,'Hoja de Trabajo para listado'!$AB$155:$AB$1048576,0),MATCH((CUADRO!M$5&amp;$E748),'Hoja de Trabajo para listado'!$AB$151:$BA$151,0)),0)+IFERROR(INDEX('Hoja de Trabajo para listado'!$BC$155:$CB$1048576,MATCH($A748,'Hoja de Trabajo para listado'!$BC$155:$BC$1048576,0),MATCH((CUADRO!M$5&amp;$E748),'Hoja de Trabajo para listado'!$BC$151:$CB$151,0)),0)+IFERROR(INDEX('Hoja de Trabajo para listado'!$DE$153:$DG$274,MATCH($A748,'Hoja de Trabajo para listado'!$DE$153:$DE$1048576,0),MATCH((CUADRO!M$5&amp;$E748),'Hoja de Trabajo para listado'!$DE$151:$DG$151,0)),0)+IFERROR(INDEX('Hoja de Trabajo para listado'!$CD$155:$DC$1048576,MATCH($A748,'Hoja de Trabajo para listado'!$CD$155:$CD$1048576,0),MATCH((CUADRO!M$5&amp;$E748),'Hoja de Trabajo para listado'!$CD$151:$DC$151,0)),0)</f>
        <v>0</v>
      </c>
      <c r="N748" s="243">
        <f ca="1">+IFERROR(INDEX('Hoja de Trabajo para listado'!$A$155:$Z$1048576,MATCH($A748,'Hoja de Trabajo para listado'!$A$155:$A$1048576,0),MATCH((CUADRO!N$5&amp;$E748),'Hoja de Trabajo para listado'!$A$151:$Z$151,0)),0)+IFERROR(INDEX('Hoja de Trabajo para listado'!$AB$155:$BA$1048576,MATCH($A748,'Hoja de Trabajo para listado'!$AB$155:$AB$1048576,0),MATCH((CUADRO!N$5&amp;$E748),'Hoja de Trabajo para listado'!$AB$151:$BA$151,0)),0)+IFERROR(INDEX('Hoja de Trabajo para listado'!$BC$155:$CB$1048576,MATCH($A748,'Hoja de Trabajo para listado'!$BC$155:$BC$1048576,0),MATCH((CUADRO!N$5&amp;$E748),'Hoja de Trabajo para listado'!$BC$151:$CB$151,0)),0)+IFERROR(INDEX('Hoja de Trabajo para listado'!$DE$153:$DG$274,MATCH($A748,'Hoja de Trabajo para listado'!$DE$153:$DE$1048576,0),MATCH((CUADRO!N$5&amp;$E748),'Hoja de Trabajo para listado'!$DE$151:$DG$151,0)),0)+IFERROR(INDEX('Hoja de Trabajo para listado'!$CD$155:$DC$1048576,MATCH($A748,'Hoja de Trabajo para listado'!$CD$155:$CD$1048576,0),MATCH((CUADRO!N$5&amp;$E748),'Hoja de Trabajo para listado'!$CD$151:$DC$151,0)),0)</f>
        <v>0</v>
      </c>
      <c r="O748" s="243">
        <f ca="1">+IFERROR(INDEX('Hoja de Trabajo para listado'!$A$155:$Z$1048576,MATCH($A748,'Hoja de Trabajo para listado'!$A$155:$A$1048576,0),MATCH((CUADRO!O$5&amp;$E748),'Hoja de Trabajo para listado'!$A$151:$Z$151,0)),0)+IFERROR(INDEX('Hoja de Trabajo para listado'!$AB$155:$BA$1048576,MATCH($A748,'Hoja de Trabajo para listado'!$AB$155:$AB$1048576,0),MATCH((CUADRO!O$5&amp;$E748),'Hoja de Trabajo para listado'!$AB$151:$BA$151,0)),0)+IFERROR(INDEX('Hoja de Trabajo para listado'!$BC$155:$CB$1048576,MATCH($A748,'Hoja de Trabajo para listado'!$BC$155:$BC$1048576,0),MATCH((CUADRO!O$5&amp;$E748),'Hoja de Trabajo para listado'!$BC$151:$CB$151,0)),0)+IFERROR(INDEX('Hoja de Trabajo para listado'!$DE$153:$DG$274,MATCH($A748,'Hoja de Trabajo para listado'!$DE$153:$DE$1048576,0),MATCH((CUADRO!O$5&amp;$E748),'Hoja de Trabajo para listado'!$DE$151:$DG$151,0)),0)+IFERROR(INDEX('Hoja de Trabajo para listado'!$CD$155:$DC$1048576,MATCH($A748,'Hoja de Trabajo para listado'!$CD$155:$CD$1048576,0),MATCH((CUADRO!O$5&amp;$E748),'Hoja de Trabajo para listado'!$CD$151:$DC$151,0)),0)</f>
        <v>0</v>
      </c>
      <c r="P748" s="243">
        <f ca="1">+IFERROR(INDEX('Hoja de Trabajo para listado'!$A$155:$Z$1048576,MATCH($A748,'Hoja de Trabajo para listado'!$A$155:$A$1048576,0),MATCH((CUADRO!P$5&amp;$E748),'Hoja de Trabajo para listado'!$A$151:$Z$151,0)),0)+IFERROR(INDEX('Hoja de Trabajo para listado'!$AB$155:$BA$1048576,MATCH($A748,'Hoja de Trabajo para listado'!$AB$155:$AB$1048576,0),MATCH((CUADRO!P$5&amp;$E748),'Hoja de Trabajo para listado'!$AB$151:$BA$151,0)),0)+IFERROR(INDEX('Hoja de Trabajo para listado'!$BC$155:$CB$1048576,MATCH($A748,'Hoja de Trabajo para listado'!$BC$155:$BC$1048576,0),MATCH((CUADRO!P$5&amp;$E748),'Hoja de Trabajo para listado'!$BC$151:$CB$151,0)),0)+IFERROR(INDEX('Hoja de Trabajo para listado'!$DE$153:$DG$274,MATCH($A748,'Hoja de Trabajo para listado'!$DE$153:$DE$1048576,0),MATCH((CUADRO!P$5&amp;$E748),'Hoja de Trabajo para listado'!$DE$151:$DG$151,0)),0)+IFERROR(INDEX('Hoja de Trabajo para listado'!$CD$155:$DC$1048576,MATCH($A748,'Hoja de Trabajo para listado'!$CD$155:$CD$1048576,0),MATCH((CUADRO!P$5&amp;$E748),'Hoja de Trabajo para listado'!$CD$151:$DC$151,0)),0)</f>
        <v>0</v>
      </c>
      <c r="Q748" s="243">
        <f ca="1">+IFERROR(INDEX('Hoja de Trabajo para listado'!$A$155:$Z$1048576,MATCH($A748,'Hoja de Trabajo para listado'!$A$155:$A$1048576,0),MATCH((CUADRO!Q$5&amp;$E748),'Hoja de Trabajo para listado'!$A$151:$Z$151,0)),0)+IFERROR(INDEX('Hoja de Trabajo para listado'!$AB$155:$BA$1048576,MATCH($A748,'Hoja de Trabajo para listado'!$AB$155:$AB$1048576,0),MATCH((CUADRO!Q$5&amp;$E748),'Hoja de Trabajo para listado'!$AB$151:$BA$151,0)),0)+IFERROR(INDEX('Hoja de Trabajo para listado'!$BC$155:$CB$1048576,MATCH($A748,'Hoja de Trabajo para listado'!$BC$155:$BC$1048576,0),MATCH((CUADRO!Q$5&amp;$E748),'Hoja de Trabajo para listado'!$BC$151:$CB$151,0)),0)+IFERROR(INDEX('Hoja de Trabajo para listado'!$DE$153:$DG$274,MATCH($A748,'Hoja de Trabajo para listado'!$DE$153:$DE$1048576,0),MATCH((CUADRO!Q$5&amp;$E748),'Hoja de Trabajo para listado'!$DE$151:$DG$151,0)),0)+IFERROR(INDEX('Hoja de Trabajo para listado'!$CD$155:$DC$1048576,MATCH($A748,'Hoja de Trabajo para listado'!$CD$155:$CD$1048576,0),MATCH((CUADRO!Q$5&amp;$E748),'Hoja de Trabajo para listado'!$CD$151:$DC$151,0)),0)</f>
        <v>0</v>
      </c>
      <c r="R748" s="243">
        <f t="shared" ca="1" si="25"/>
        <v>0</v>
      </c>
      <c r="S748" s="249"/>
      <c r="T748" s="243">
        <f ca="1">+T749</f>
        <v>0</v>
      </c>
      <c r="U748" s="242">
        <f t="shared" si="26"/>
        <v>1</v>
      </c>
      <c r="V748" s="333" t="str">
        <f>+VLOOKUP(A748,bd_lista!$A$3:$E$590,5,FALSE)</f>
        <v>Gobiernos Autonomos Municipales</v>
      </c>
      <c r="W748" s="383" t="str">
        <f>+V748</f>
        <v>Gobiernos Autonomos Municipales</v>
      </c>
      <c r="X748" s="242">
        <f>+VLOOKUP(A748,[3]Sheet1!$A$13:$D$744,4,FALSE)</f>
        <v>0</v>
      </c>
      <c r="Y748" s="242" t="e">
        <f>+VLOOKUP(X748,bd_lista!$A$3:$C$590,3,FALSE)</f>
        <v>#N/A</v>
      </c>
      <c r="Z748" s="294">
        <f>+X748</f>
        <v>0</v>
      </c>
      <c r="AA748" s="295" t="e">
        <f>+Y748</f>
        <v>#N/A</v>
      </c>
    </row>
    <row r="749" spans="1:27" customFormat="1" ht="15" hidden="1" customHeight="1">
      <c r="A749" s="32">
        <v>1340</v>
      </c>
      <c r="B749" s="389"/>
      <c r="C749" s="247" t="str">
        <f>+VLOOKUP(A749,bd_lista!$A$3:$C$590,3,FALSE)</f>
        <v>Gobierno Autónomo Municipal de Bolivar</v>
      </c>
      <c r="D749" s="386"/>
      <c r="E749" s="244" t="s">
        <v>1305</v>
      </c>
      <c r="F749" s="243">
        <f ca="1">+IFERROR(INDEX('Hoja de Trabajo para listado'!$A$155:$Z$1048576,MATCH($A749,'Hoja de Trabajo para listado'!$A$155:$A$1048576,0),MATCH((CUADRO!F$5&amp;$E749),'Hoja de Trabajo para listado'!$A$151:$Z$151,0)),0)+IFERROR(INDEX('Hoja de Trabajo para listado'!$AB$155:$BA$1048576,MATCH($A749,'Hoja de Trabajo para listado'!$AB$155:$AB$1048576,0),MATCH((CUADRO!F$5&amp;$E749),'Hoja de Trabajo para listado'!$AB$151:$BA$151,0)),0)+IFERROR(INDEX('Hoja de Trabajo para listado'!$BC$155:$CB$1048576,MATCH($A749,'Hoja de Trabajo para listado'!$BC$155:$BC$1048576,0),MATCH((CUADRO!F$5&amp;$E749),'Hoja de Trabajo para listado'!$BC$151:$CB$151,0)),0)+IFERROR(INDEX('Hoja de Trabajo para listado'!$DE$153:$DG$274,MATCH($A749,'Hoja de Trabajo para listado'!$DE$153:$DE$1048576,0),MATCH((CUADRO!F$5&amp;$E749),'Hoja de Trabajo para listado'!$DE$151:$DG$151,0)),0)+IFERROR(INDEX('Hoja de Trabajo para listado'!$CD$155:$DC$1048576,MATCH($A749,'Hoja de Trabajo para listado'!$CD$155:$CD$1048576,0),MATCH((CUADRO!F$5&amp;$E749),'Hoja de Trabajo para listado'!$CD$151:$DC$151,0)),0)</f>
        <v>0</v>
      </c>
      <c r="G749" s="243">
        <f ca="1">+IFERROR(INDEX('Hoja de Trabajo para listado'!$A$155:$Z$1048576,MATCH($A749,'Hoja de Trabajo para listado'!$A$155:$A$1048576,0),MATCH((CUADRO!G$5&amp;$E749),'Hoja de Trabajo para listado'!$A$151:$Z$151,0)),0)+IFERROR(INDEX('Hoja de Trabajo para listado'!$AB$155:$BA$1048576,MATCH($A749,'Hoja de Trabajo para listado'!$AB$155:$AB$1048576,0),MATCH((CUADRO!G$5&amp;$E749),'Hoja de Trabajo para listado'!$AB$151:$BA$151,0)),0)+IFERROR(INDEX('Hoja de Trabajo para listado'!$BC$155:$CB$1048576,MATCH($A749,'Hoja de Trabajo para listado'!$BC$155:$BC$1048576,0),MATCH((CUADRO!G$5&amp;$E749),'Hoja de Trabajo para listado'!$BC$151:$CB$151,0)),0)+IFERROR(INDEX('Hoja de Trabajo para listado'!$DE$153:$DG$274,MATCH($A749,'Hoja de Trabajo para listado'!$DE$153:$DE$1048576,0),MATCH((CUADRO!G$5&amp;$E749),'Hoja de Trabajo para listado'!$DE$151:$DG$151,0)),0)+IFERROR(INDEX('Hoja de Trabajo para listado'!$CD$155:$DC$1048576,MATCH($A749,'Hoja de Trabajo para listado'!$CD$155:$CD$1048576,0),MATCH((CUADRO!G$5&amp;$E749),'Hoja de Trabajo para listado'!$CD$151:$DC$151,0)),0)</f>
        <v>0</v>
      </c>
      <c r="H749" s="243">
        <f ca="1">+IFERROR(INDEX('Hoja de Trabajo para listado'!$A$155:$Z$1048576,MATCH($A749,'Hoja de Trabajo para listado'!$A$155:$A$1048576,0),MATCH((CUADRO!H$5&amp;$E749),'Hoja de Trabajo para listado'!$A$151:$Z$151,0)),0)+IFERROR(INDEX('Hoja de Trabajo para listado'!$AB$155:$BA$1048576,MATCH($A749,'Hoja de Trabajo para listado'!$AB$155:$AB$1048576,0),MATCH((CUADRO!H$5&amp;$E749),'Hoja de Trabajo para listado'!$AB$151:$BA$151,0)),0)+IFERROR(INDEX('Hoja de Trabajo para listado'!$BC$155:$CB$1048576,MATCH($A749,'Hoja de Trabajo para listado'!$BC$155:$BC$1048576,0),MATCH((CUADRO!H$5&amp;$E749),'Hoja de Trabajo para listado'!$BC$151:$CB$151,0)),0)+IFERROR(INDEX('Hoja de Trabajo para listado'!$DE$153:$DG$274,MATCH($A749,'Hoja de Trabajo para listado'!$DE$153:$DE$1048576,0),MATCH((CUADRO!H$5&amp;$E749),'Hoja de Trabajo para listado'!$DE$151:$DG$151,0)),0)+IFERROR(INDEX('Hoja de Trabajo para listado'!$CD$155:$DC$1048576,MATCH($A749,'Hoja de Trabajo para listado'!$CD$155:$CD$1048576,0),MATCH((CUADRO!H$5&amp;$E749),'Hoja de Trabajo para listado'!$CD$151:$DC$151,0)),0)</f>
        <v>0</v>
      </c>
      <c r="I749" s="243">
        <f ca="1">+IFERROR(INDEX('Hoja de Trabajo para listado'!$A$155:$Z$1048576,MATCH($A749,'Hoja de Trabajo para listado'!$A$155:$A$1048576,0),MATCH((CUADRO!I$5&amp;$E749),'Hoja de Trabajo para listado'!$A$151:$Z$151,0)),0)+IFERROR(INDEX('Hoja de Trabajo para listado'!$AB$155:$BA$1048576,MATCH($A749,'Hoja de Trabajo para listado'!$AB$155:$AB$1048576,0),MATCH((CUADRO!I$5&amp;$E749),'Hoja de Trabajo para listado'!$AB$151:$BA$151,0)),0)+IFERROR(INDEX('Hoja de Trabajo para listado'!$BC$155:$CB$1048576,MATCH($A749,'Hoja de Trabajo para listado'!$BC$155:$BC$1048576,0),MATCH((CUADRO!I$5&amp;$E749),'Hoja de Trabajo para listado'!$BC$151:$CB$151,0)),0)+IFERROR(INDEX('Hoja de Trabajo para listado'!$DE$153:$DG$274,MATCH($A749,'Hoja de Trabajo para listado'!$DE$153:$DE$1048576,0),MATCH((CUADRO!I$5&amp;$E749),'Hoja de Trabajo para listado'!$DE$151:$DG$151,0)),0)+IFERROR(INDEX('Hoja de Trabajo para listado'!$CD$155:$DC$1048576,MATCH($A749,'Hoja de Trabajo para listado'!$CD$155:$CD$1048576,0),MATCH((CUADRO!I$5&amp;$E749),'Hoja de Trabajo para listado'!$CD$151:$DC$151,0)),0)</f>
        <v>0</v>
      </c>
      <c r="J749" s="243">
        <f ca="1">+IFERROR(INDEX('Hoja de Trabajo para listado'!$A$155:$Z$1048576,MATCH($A749,'Hoja de Trabajo para listado'!$A$155:$A$1048576,0),MATCH((CUADRO!J$5&amp;$E749),'Hoja de Trabajo para listado'!$A$151:$Z$151,0)),0)+IFERROR(INDEX('Hoja de Trabajo para listado'!$AB$155:$BA$1048576,MATCH($A749,'Hoja de Trabajo para listado'!$AB$155:$AB$1048576,0),MATCH((CUADRO!J$5&amp;$E749),'Hoja de Trabajo para listado'!$AB$151:$BA$151,0)),0)+IFERROR(INDEX('Hoja de Trabajo para listado'!$BC$155:$CB$1048576,MATCH($A749,'Hoja de Trabajo para listado'!$BC$155:$BC$1048576,0),MATCH((CUADRO!J$5&amp;$E749),'Hoja de Trabajo para listado'!$BC$151:$CB$151,0)),0)+IFERROR(INDEX('Hoja de Trabajo para listado'!$DE$153:$DG$274,MATCH($A749,'Hoja de Trabajo para listado'!$DE$153:$DE$1048576,0),MATCH((CUADRO!J$5&amp;$E749),'Hoja de Trabajo para listado'!$DE$151:$DG$151,0)),0)+IFERROR(INDEX('Hoja de Trabajo para listado'!$CD$155:$DC$1048576,MATCH($A749,'Hoja de Trabajo para listado'!$CD$155:$CD$1048576,0),MATCH((CUADRO!J$5&amp;$E749),'Hoja de Trabajo para listado'!$CD$151:$DC$151,0)),0)</f>
        <v>0</v>
      </c>
      <c r="K749" s="243">
        <f ca="1">+IFERROR(INDEX('Hoja de Trabajo para listado'!$A$155:$Z$1048576,MATCH($A749,'Hoja de Trabajo para listado'!$A$155:$A$1048576,0),MATCH((CUADRO!K$5&amp;$E749),'Hoja de Trabajo para listado'!$A$151:$Z$151,0)),0)+IFERROR(INDEX('Hoja de Trabajo para listado'!$AB$155:$BA$1048576,MATCH($A749,'Hoja de Trabajo para listado'!$AB$155:$AB$1048576,0),MATCH((CUADRO!K$5&amp;$E749),'Hoja de Trabajo para listado'!$AB$151:$BA$151,0)),0)+IFERROR(INDEX('Hoja de Trabajo para listado'!$BC$155:$CB$1048576,MATCH($A749,'Hoja de Trabajo para listado'!$BC$155:$BC$1048576,0),MATCH((CUADRO!K$5&amp;$E749),'Hoja de Trabajo para listado'!$BC$151:$CB$151,0)),0)+IFERROR(INDEX('Hoja de Trabajo para listado'!$DE$153:$DG$274,MATCH($A749,'Hoja de Trabajo para listado'!$DE$153:$DE$1048576,0),MATCH((CUADRO!K$5&amp;$E749),'Hoja de Trabajo para listado'!$DE$151:$DG$151,0)),0)+IFERROR(INDEX('Hoja de Trabajo para listado'!$CD$155:$DC$1048576,MATCH($A749,'Hoja de Trabajo para listado'!$CD$155:$CD$1048576,0),MATCH((CUADRO!K$5&amp;$E749),'Hoja de Trabajo para listado'!$CD$151:$DC$151,0)),0)</f>
        <v>0</v>
      </c>
      <c r="L749" s="243">
        <f ca="1">+IFERROR(INDEX('Hoja de Trabajo para listado'!$A$155:$Z$1048576,MATCH($A749,'Hoja de Trabajo para listado'!$A$155:$A$1048576,0),MATCH((CUADRO!L$5&amp;$E749),'Hoja de Trabajo para listado'!$A$151:$Z$151,0)),0)+IFERROR(INDEX('Hoja de Trabajo para listado'!$AB$155:$BA$1048576,MATCH($A749,'Hoja de Trabajo para listado'!$AB$155:$AB$1048576,0),MATCH((CUADRO!L$5&amp;$E749),'Hoja de Trabajo para listado'!$AB$151:$BA$151,0)),0)+IFERROR(INDEX('Hoja de Trabajo para listado'!$BC$155:$CB$1048576,MATCH($A749,'Hoja de Trabajo para listado'!$BC$155:$BC$1048576,0),MATCH((CUADRO!L$5&amp;$E749),'Hoja de Trabajo para listado'!$BC$151:$CB$151,0)),0)+IFERROR(INDEX('Hoja de Trabajo para listado'!$DE$153:$DG$274,MATCH($A749,'Hoja de Trabajo para listado'!$DE$153:$DE$1048576,0),MATCH((CUADRO!L$5&amp;$E749),'Hoja de Trabajo para listado'!$DE$151:$DG$151,0)),0)+IFERROR(INDEX('Hoja de Trabajo para listado'!$CD$155:$DC$1048576,MATCH($A749,'Hoja de Trabajo para listado'!$CD$155:$CD$1048576,0),MATCH((CUADRO!L$5&amp;$E749),'Hoja de Trabajo para listado'!$CD$151:$DC$151,0)),0)</f>
        <v>0</v>
      </c>
      <c r="M749" s="243">
        <f ca="1">+IFERROR(INDEX('Hoja de Trabajo para listado'!$A$155:$Z$1048576,MATCH($A749,'Hoja de Trabajo para listado'!$A$155:$A$1048576,0),MATCH((CUADRO!M$5&amp;$E749),'Hoja de Trabajo para listado'!$A$151:$Z$151,0)),0)+IFERROR(INDEX('Hoja de Trabajo para listado'!$AB$155:$BA$1048576,MATCH($A749,'Hoja de Trabajo para listado'!$AB$155:$AB$1048576,0),MATCH((CUADRO!M$5&amp;$E749),'Hoja de Trabajo para listado'!$AB$151:$BA$151,0)),0)+IFERROR(INDEX('Hoja de Trabajo para listado'!$BC$155:$CB$1048576,MATCH($A749,'Hoja de Trabajo para listado'!$BC$155:$BC$1048576,0),MATCH((CUADRO!M$5&amp;$E749),'Hoja de Trabajo para listado'!$BC$151:$CB$151,0)),0)+IFERROR(INDEX('Hoja de Trabajo para listado'!$DE$153:$DG$274,MATCH($A749,'Hoja de Trabajo para listado'!$DE$153:$DE$1048576,0),MATCH((CUADRO!M$5&amp;$E749),'Hoja de Trabajo para listado'!$DE$151:$DG$151,0)),0)+IFERROR(INDEX('Hoja de Trabajo para listado'!$CD$155:$DC$1048576,MATCH($A749,'Hoja de Trabajo para listado'!$CD$155:$CD$1048576,0),MATCH((CUADRO!M$5&amp;$E749),'Hoja de Trabajo para listado'!$CD$151:$DC$151,0)),0)</f>
        <v>0</v>
      </c>
      <c r="N749" s="243">
        <f ca="1">+IFERROR(INDEX('Hoja de Trabajo para listado'!$A$155:$Z$1048576,MATCH($A749,'Hoja de Trabajo para listado'!$A$155:$A$1048576,0),MATCH((CUADRO!N$5&amp;$E749),'Hoja de Trabajo para listado'!$A$151:$Z$151,0)),0)+IFERROR(INDEX('Hoja de Trabajo para listado'!$AB$155:$BA$1048576,MATCH($A749,'Hoja de Trabajo para listado'!$AB$155:$AB$1048576,0),MATCH((CUADRO!N$5&amp;$E749),'Hoja de Trabajo para listado'!$AB$151:$BA$151,0)),0)+IFERROR(INDEX('Hoja de Trabajo para listado'!$BC$155:$CB$1048576,MATCH($A749,'Hoja de Trabajo para listado'!$BC$155:$BC$1048576,0),MATCH((CUADRO!N$5&amp;$E749),'Hoja de Trabajo para listado'!$BC$151:$CB$151,0)),0)+IFERROR(INDEX('Hoja de Trabajo para listado'!$DE$153:$DG$274,MATCH($A749,'Hoja de Trabajo para listado'!$DE$153:$DE$1048576,0),MATCH((CUADRO!N$5&amp;$E749),'Hoja de Trabajo para listado'!$DE$151:$DG$151,0)),0)+IFERROR(INDEX('Hoja de Trabajo para listado'!$CD$155:$DC$1048576,MATCH($A749,'Hoja de Trabajo para listado'!$CD$155:$CD$1048576,0),MATCH((CUADRO!N$5&amp;$E749),'Hoja de Trabajo para listado'!$CD$151:$DC$151,0)),0)</f>
        <v>0</v>
      </c>
      <c r="O749" s="243">
        <f ca="1">+IFERROR(INDEX('Hoja de Trabajo para listado'!$A$155:$Z$1048576,MATCH($A749,'Hoja de Trabajo para listado'!$A$155:$A$1048576,0),MATCH((CUADRO!O$5&amp;$E749),'Hoja de Trabajo para listado'!$A$151:$Z$151,0)),0)+IFERROR(INDEX('Hoja de Trabajo para listado'!$AB$155:$BA$1048576,MATCH($A749,'Hoja de Trabajo para listado'!$AB$155:$AB$1048576,0),MATCH((CUADRO!O$5&amp;$E749),'Hoja de Trabajo para listado'!$AB$151:$BA$151,0)),0)+IFERROR(INDEX('Hoja de Trabajo para listado'!$BC$155:$CB$1048576,MATCH($A749,'Hoja de Trabajo para listado'!$BC$155:$BC$1048576,0),MATCH((CUADRO!O$5&amp;$E749),'Hoja de Trabajo para listado'!$BC$151:$CB$151,0)),0)+IFERROR(INDEX('Hoja de Trabajo para listado'!$DE$153:$DG$274,MATCH($A749,'Hoja de Trabajo para listado'!$DE$153:$DE$1048576,0),MATCH((CUADRO!O$5&amp;$E749),'Hoja de Trabajo para listado'!$DE$151:$DG$151,0)),0)+IFERROR(INDEX('Hoja de Trabajo para listado'!$CD$155:$DC$1048576,MATCH($A749,'Hoja de Trabajo para listado'!$CD$155:$CD$1048576,0),MATCH((CUADRO!O$5&amp;$E749),'Hoja de Trabajo para listado'!$CD$151:$DC$151,0)),0)</f>
        <v>0</v>
      </c>
      <c r="P749" s="243">
        <f ca="1">+IFERROR(INDEX('Hoja de Trabajo para listado'!$A$155:$Z$1048576,MATCH($A749,'Hoja de Trabajo para listado'!$A$155:$A$1048576,0),MATCH((CUADRO!P$5&amp;$E749),'Hoja de Trabajo para listado'!$A$151:$Z$151,0)),0)+IFERROR(INDEX('Hoja de Trabajo para listado'!$AB$155:$BA$1048576,MATCH($A749,'Hoja de Trabajo para listado'!$AB$155:$AB$1048576,0),MATCH((CUADRO!P$5&amp;$E749),'Hoja de Trabajo para listado'!$AB$151:$BA$151,0)),0)+IFERROR(INDEX('Hoja de Trabajo para listado'!$BC$155:$CB$1048576,MATCH($A749,'Hoja de Trabajo para listado'!$BC$155:$BC$1048576,0),MATCH((CUADRO!P$5&amp;$E749),'Hoja de Trabajo para listado'!$BC$151:$CB$151,0)),0)+IFERROR(INDEX('Hoja de Trabajo para listado'!$DE$153:$DG$274,MATCH($A749,'Hoja de Trabajo para listado'!$DE$153:$DE$1048576,0),MATCH((CUADRO!P$5&amp;$E749),'Hoja de Trabajo para listado'!$DE$151:$DG$151,0)),0)+IFERROR(INDEX('Hoja de Trabajo para listado'!$CD$155:$DC$1048576,MATCH($A749,'Hoja de Trabajo para listado'!$CD$155:$CD$1048576,0),MATCH((CUADRO!P$5&amp;$E749),'Hoja de Trabajo para listado'!$CD$151:$DC$151,0)),0)</f>
        <v>0</v>
      </c>
      <c r="Q749" s="243">
        <f ca="1">+IFERROR(INDEX('Hoja de Trabajo para listado'!$A$155:$Z$1048576,MATCH($A749,'Hoja de Trabajo para listado'!$A$155:$A$1048576,0),MATCH((CUADRO!Q$5&amp;$E749),'Hoja de Trabajo para listado'!$A$151:$Z$151,0)),0)+IFERROR(INDEX('Hoja de Trabajo para listado'!$AB$155:$BA$1048576,MATCH($A749,'Hoja de Trabajo para listado'!$AB$155:$AB$1048576,0),MATCH((CUADRO!Q$5&amp;$E749),'Hoja de Trabajo para listado'!$AB$151:$BA$151,0)),0)+IFERROR(INDEX('Hoja de Trabajo para listado'!$BC$155:$CB$1048576,MATCH($A749,'Hoja de Trabajo para listado'!$BC$155:$BC$1048576,0),MATCH((CUADRO!Q$5&amp;$E749),'Hoja de Trabajo para listado'!$BC$151:$CB$151,0)),0)+IFERROR(INDEX('Hoja de Trabajo para listado'!$DE$153:$DG$274,MATCH($A749,'Hoja de Trabajo para listado'!$DE$153:$DE$1048576,0),MATCH((CUADRO!Q$5&amp;$E749),'Hoja de Trabajo para listado'!$DE$151:$DG$151,0)),0)+IFERROR(INDEX('Hoja de Trabajo para listado'!$CD$155:$DC$1048576,MATCH($A749,'Hoja de Trabajo para listado'!$CD$155:$CD$1048576,0),MATCH((CUADRO!Q$5&amp;$E749),'Hoja de Trabajo para listado'!$CD$151:$DC$151,0)),0)</f>
        <v>0</v>
      </c>
      <c r="R749" s="243">
        <f t="shared" ca="1" si="25"/>
        <v>0</v>
      </c>
      <c r="S749" s="249">
        <f ca="1">+R748+R749</f>
        <v>0</v>
      </c>
      <c r="T749" s="243">
        <f ca="1">+S749</f>
        <v>0</v>
      </c>
      <c r="U749" s="242">
        <f t="shared" si="26"/>
        <v>2</v>
      </c>
      <c r="V749" s="333" t="str">
        <f>+VLOOKUP(A749,bd_lista!$A$3:$E$590,5,FALSE)</f>
        <v>Gobiernos Autonomos Municipales</v>
      </c>
      <c r="W749" s="384"/>
      <c r="X749" s="242">
        <f>+VLOOKUP(A749,[3]Sheet1!$A$13:$D$744,4,FALSE)</f>
        <v>0</v>
      </c>
      <c r="Y749" s="242" t="e">
        <f>+VLOOKUP(X749,bd_lista!$A$3:$C$590,3,FALSE)</f>
        <v>#N/A</v>
      </c>
      <c r="Z749" s="292"/>
      <c r="AA749" s="293"/>
    </row>
    <row r="750" spans="1:27" customFormat="1" ht="15" hidden="1" customHeight="1">
      <c r="A750" s="32">
        <v>1341</v>
      </c>
      <c r="B750" s="388">
        <f>+A750</f>
        <v>1341</v>
      </c>
      <c r="C750" s="247" t="str">
        <f>+VLOOKUP(A750,bd_lista!$A$3:$C$590,3,FALSE)</f>
        <v>Gobierno Autónomo Municipal de Tiraque</v>
      </c>
      <c r="D750" s="385" t="str">
        <f>+C750</f>
        <v>Gobierno Autónomo Municipal de Tiraque</v>
      </c>
      <c r="E750" s="242" t="s">
        <v>1304</v>
      </c>
      <c r="F750" s="243">
        <f ca="1">+IFERROR(INDEX('Hoja de Trabajo para listado'!$A$155:$Z$1048576,MATCH($A750,'Hoja de Trabajo para listado'!$A$155:$A$1048576,0),MATCH((CUADRO!F$5&amp;$E750),'Hoja de Trabajo para listado'!$A$151:$Z$151,0)),0)+IFERROR(INDEX('Hoja de Trabajo para listado'!$AB$155:$BA$1048576,MATCH($A750,'Hoja de Trabajo para listado'!$AB$155:$AB$1048576,0),MATCH((CUADRO!F$5&amp;$E750),'Hoja de Trabajo para listado'!$AB$151:$BA$151,0)),0)+IFERROR(INDEX('Hoja de Trabajo para listado'!$BC$155:$CB$1048576,MATCH($A750,'Hoja de Trabajo para listado'!$BC$155:$BC$1048576,0),MATCH((CUADRO!F$5&amp;$E750),'Hoja de Trabajo para listado'!$BC$151:$CB$151,0)),0)+IFERROR(INDEX('Hoja de Trabajo para listado'!$DE$153:$DG$274,MATCH($A750,'Hoja de Trabajo para listado'!$DE$153:$DE$1048576,0),MATCH((CUADRO!F$5&amp;$E750),'Hoja de Trabajo para listado'!$DE$151:$DG$151,0)),0)+IFERROR(INDEX('Hoja de Trabajo para listado'!$CD$155:$DC$1048576,MATCH($A750,'Hoja de Trabajo para listado'!$CD$155:$CD$1048576,0),MATCH((CUADRO!F$5&amp;$E750),'Hoja de Trabajo para listado'!$CD$151:$DC$151,0)),0)</f>
        <v>0</v>
      </c>
      <c r="G750" s="243">
        <f ca="1">+IFERROR(INDEX('Hoja de Trabajo para listado'!$A$155:$Z$1048576,MATCH($A750,'Hoja de Trabajo para listado'!$A$155:$A$1048576,0),MATCH((CUADRO!G$5&amp;$E750),'Hoja de Trabajo para listado'!$A$151:$Z$151,0)),0)+IFERROR(INDEX('Hoja de Trabajo para listado'!$AB$155:$BA$1048576,MATCH($A750,'Hoja de Trabajo para listado'!$AB$155:$AB$1048576,0),MATCH((CUADRO!G$5&amp;$E750),'Hoja de Trabajo para listado'!$AB$151:$BA$151,0)),0)+IFERROR(INDEX('Hoja de Trabajo para listado'!$BC$155:$CB$1048576,MATCH($A750,'Hoja de Trabajo para listado'!$BC$155:$BC$1048576,0),MATCH((CUADRO!G$5&amp;$E750),'Hoja de Trabajo para listado'!$BC$151:$CB$151,0)),0)+IFERROR(INDEX('Hoja de Trabajo para listado'!$DE$153:$DG$274,MATCH($A750,'Hoja de Trabajo para listado'!$DE$153:$DE$1048576,0),MATCH((CUADRO!G$5&amp;$E750),'Hoja de Trabajo para listado'!$DE$151:$DG$151,0)),0)+IFERROR(INDEX('Hoja de Trabajo para listado'!$CD$155:$DC$1048576,MATCH($A750,'Hoja de Trabajo para listado'!$CD$155:$CD$1048576,0),MATCH((CUADRO!G$5&amp;$E750),'Hoja de Trabajo para listado'!$CD$151:$DC$151,0)),0)</f>
        <v>0</v>
      </c>
      <c r="H750" s="243">
        <f ca="1">+IFERROR(INDEX('Hoja de Trabajo para listado'!$A$155:$Z$1048576,MATCH($A750,'Hoja de Trabajo para listado'!$A$155:$A$1048576,0),MATCH((CUADRO!H$5&amp;$E750),'Hoja de Trabajo para listado'!$A$151:$Z$151,0)),0)+IFERROR(INDEX('Hoja de Trabajo para listado'!$AB$155:$BA$1048576,MATCH($A750,'Hoja de Trabajo para listado'!$AB$155:$AB$1048576,0),MATCH((CUADRO!H$5&amp;$E750),'Hoja de Trabajo para listado'!$AB$151:$BA$151,0)),0)+IFERROR(INDEX('Hoja de Trabajo para listado'!$BC$155:$CB$1048576,MATCH($A750,'Hoja de Trabajo para listado'!$BC$155:$BC$1048576,0),MATCH((CUADRO!H$5&amp;$E750),'Hoja de Trabajo para listado'!$BC$151:$CB$151,0)),0)+IFERROR(INDEX('Hoja de Trabajo para listado'!$DE$153:$DG$274,MATCH($A750,'Hoja de Trabajo para listado'!$DE$153:$DE$1048576,0),MATCH((CUADRO!H$5&amp;$E750),'Hoja de Trabajo para listado'!$DE$151:$DG$151,0)),0)+IFERROR(INDEX('Hoja de Trabajo para listado'!$CD$155:$DC$1048576,MATCH($A750,'Hoja de Trabajo para listado'!$CD$155:$CD$1048576,0),MATCH((CUADRO!H$5&amp;$E750),'Hoja de Trabajo para listado'!$CD$151:$DC$151,0)),0)</f>
        <v>0</v>
      </c>
      <c r="I750" s="243">
        <f ca="1">+IFERROR(INDEX('Hoja de Trabajo para listado'!$A$155:$Z$1048576,MATCH($A750,'Hoja de Trabajo para listado'!$A$155:$A$1048576,0),MATCH((CUADRO!I$5&amp;$E750),'Hoja de Trabajo para listado'!$A$151:$Z$151,0)),0)+IFERROR(INDEX('Hoja de Trabajo para listado'!$AB$155:$BA$1048576,MATCH($A750,'Hoja de Trabajo para listado'!$AB$155:$AB$1048576,0),MATCH((CUADRO!I$5&amp;$E750),'Hoja de Trabajo para listado'!$AB$151:$BA$151,0)),0)+IFERROR(INDEX('Hoja de Trabajo para listado'!$BC$155:$CB$1048576,MATCH($A750,'Hoja de Trabajo para listado'!$BC$155:$BC$1048576,0),MATCH((CUADRO!I$5&amp;$E750),'Hoja de Trabajo para listado'!$BC$151:$CB$151,0)),0)+IFERROR(INDEX('Hoja de Trabajo para listado'!$DE$153:$DG$274,MATCH($A750,'Hoja de Trabajo para listado'!$DE$153:$DE$1048576,0),MATCH((CUADRO!I$5&amp;$E750),'Hoja de Trabajo para listado'!$DE$151:$DG$151,0)),0)+IFERROR(INDEX('Hoja de Trabajo para listado'!$CD$155:$DC$1048576,MATCH($A750,'Hoja de Trabajo para listado'!$CD$155:$CD$1048576,0),MATCH((CUADRO!I$5&amp;$E750),'Hoja de Trabajo para listado'!$CD$151:$DC$151,0)),0)</f>
        <v>0</v>
      </c>
      <c r="J750" s="243">
        <f ca="1">+IFERROR(INDEX('Hoja de Trabajo para listado'!$A$155:$Z$1048576,MATCH($A750,'Hoja de Trabajo para listado'!$A$155:$A$1048576,0),MATCH((CUADRO!J$5&amp;$E750),'Hoja de Trabajo para listado'!$A$151:$Z$151,0)),0)+IFERROR(INDEX('Hoja de Trabajo para listado'!$AB$155:$BA$1048576,MATCH($A750,'Hoja de Trabajo para listado'!$AB$155:$AB$1048576,0),MATCH((CUADRO!J$5&amp;$E750),'Hoja de Trabajo para listado'!$AB$151:$BA$151,0)),0)+IFERROR(INDEX('Hoja de Trabajo para listado'!$BC$155:$CB$1048576,MATCH($A750,'Hoja de Trabajo para listado'!$BC$155:$BC$1048576,0),MATCH((CUADRO!J$5&amp;$E750),'Hoja de Trabajo para listado'!$BC$151:$CB$151,0)),0)+IFERROR(INDEX('Hoja de Trabajo para listado'!$DE$153:$DG$274,MATCH($A750,'Hoja de Trabajo para listado'!$DE$153:$DE$1048576,0),MATCH((CUADRO!J$5&amp;$E750),'Hoja de Trabajo para listado'!$DE$151:$DG$151,0)),0)+IFERROR(INDEX('Hoja de Trabajo para listado'!$CD$155:$DC$1048576,MATCH($A750,'Hoja de Trabajo para listado'!$CD$155:$CD$1048576,0),MATCH((CUADRO!J$5&amp;$E750),'Hoja de Trabajo para listado'!$CD$151:$DC$151,0)),0)</f>
        <v>0</v>
      </c>
      <c r="K750" s="243">
        <f ca="1">+IFERROR(INDEX('Hoja de Trabajo para listado'!$A$155:$Z$1048576,MATCH($A750,'Hoja de Trabajo para listado'!$A$155:$A$1048576,0),MATCH((CUADRO!K$5&amp;$E750),'Hoja de Trabajo para listado'!$A$151:$Z$151,0)),0)+IFERROR(INDEX('Hoja de Trabajo para listado'!$AB$155:$BA$1048576,MATCH($A750,'Hoja de Trabajo para listado'!$AB$155:$AB$1048576,0),MATCH((CUADRO!K$5&amp;$E750),'Hoja de Trabajo para listado'!$AB$151:$BA$151,0)),0)+IFERROR(INDEX('Hoja de Trabajo para listado'!$BC$155:$CB$1048576,MATCH($A750,'Hoja de Trabajo para listado'!$BC$155:$BC$1048576,0),MATCH((CUADRO!K$5&amp;$E750),'Hoja de Trabajo para listado'!$BC$151:$CB$151,0)),0)+IFERROR(INDEX('Hoja de Trabajo para listado'!$DE$153:$DG$274,MATCH($A750,'Hoja de Trabajo para listado'!$DE$153:$DE$1048576,0),MATCH((CUADRO!K$5&amp;$E750),'Hoja de Trabajo para listado'!$DE$151:$DG$151,0)),0)+IFERROR(INDEX('Hoja de Trabajo para listado'!$CD$155:$DC$1048576,MATCH($A750,'Hoja de Trabajo para listado'!$CD$155:$CD$1048576,0),MATCH((CUADRO!K$5&amp;$E750),'Hoja de Trabajo para listado'!$CD$151:$DC$151,0)),0)</f>
        <v>0</v>
      </c>
      <c r="L750" s="243">
        <f ca="1">+IFERROR(INDEX('Hoja de Trabajo para listado'!$A$155:$Z$1048576,MATCH($A750,'Hoja de Trabajo para listado'!$A$155:$A$1048576,0),MATCH((CUADRO!L$5&amp;$E750),'Hoja de Trabajo para listado'!$A$151:$Z$151,0)),0)+IFERROR(INDEX('Hoja de Trabajo para listado'!$AB$155:$BA$1048576,MATCH($A750,'Hoja de Trabajo para listado'!$AB$155:$AB$1048576,0),MATCH((CUADRO!L$5&amp;$E750),'Hoja de Trabajo para listado'!$AB$151:$BA$151,0)),0)+IFERROR(INDEX('Hoja de Trabajo para listado'!$BC$155:$CB$1048576,MATCH($A750,'Hoja de Trabajo para listado'!$BC$155:$BC$1048576,0),MATCH((CUADRO!L$5&amp;$E750),'Hoja de Trabajo para listado'!$BC$151:$CB$151,0)),0)+IFERROR(INDEX('Hoja de Trabajo para listado'!$DE$153:$DG$274,MATCH($A750,'Hoja de Trabajo para listado'!$DE$153:$DE$1048576,0),MATCH((CUADRO!L$5&amp;$E750),'Hoja de Trabajo para listado'!$DE$151:$DG$151,0)),0)+IFERROR(INDEX('Hoja de Trabajo para listado'!$CD$155:$DC$1048576,MATCH($A750,'Hoja de Trabajo para listado'!$CD$155:$CD$1048576,0),MATCH((CUADRO!L$5&amp;$E750),'Hoja de Trabajo para listado'!$CD$151:$DC$151,0)),0)</f>
        <v>0</v>
      </c>
      <c r="M750" s="243">
        <f ca="1">+IFERROR(INDEX('Hoja de Trabajo para listado'!$A$155:$Z$1048576,MATCH($A750,'Hoja de Trabajo para listado'!$A$155:$A$1048576,0),MATCH((CUADRO!M$5&amp;$E750),'Hoja de Trabajo para listado'!$A$151:$Z$151,0)),0)+IFERROR(INDEX('Hoja de Trabajo para listado'!$AB$155:$BA$1048576,MATCH($A750,'Hoja de Trabajo para listado'!$AB$155:$AB$1048576,0),MATCH((CUADRO!M$5&amp;$E750),'Hoja de Trabajo para listado'!$AB$151:$BA$151,0)),0)+IFERROR(INDEX('Hoja de Trabajo para listado'!$BC$155:$CB$1048576,MATCH($A750,'Hoja de Trabajo para listado'!$BC$155:$BC$1048576,0),MATCH((CUADRO!M$5&amp;$E750),'Hoja de Trabajo para listado'!$BC$151:$CB$151,0)),0)+IFERROR(INDEX('Hoja de Trabajo para listado'!$DE$153:$DG$274,MATCH($A750,'Hoja de Trabajo para listado'!$DE$153:$DE$1048576,0),MATCH((CUADRO!M$5&amp;$E750),'Hoja de Trabajo para listado'!$DE$151:$DG$151,0)),0)+IFERROR(INDEX('Hoja de Trabajo para listado'!$CD$155:$DC$1048576,MATCH($A750,'Hoja de Trabajo para listado'!$CD$155:$CD$1048576,0),MATCH((CUADRO!M$5&amp;$E750),'Hoja de Trabajo para listado'!$CD$151:$DC$151,0)),0)</f>
        <v>0</v>
      </c>
      <c r="N750" s="243">
        <f ca="1">+IFERROR(INDEX('Hoja de Trabajo para listado'!$A$155:$Z$1048576,MATCH($A750,'Hoja de Trabajo para listado'!$A$155:$A$1048576,0),MATCH((CUADRO!N$5&amp;$E750),'Hoja de Trabajo para listado'!$A$151:$Z$151,0)),0)+IFERROR(INDEX('Hoja de Trabajo para listado'!$AB$155:$BA$1048576,MATCH($A750,'Hoja de Trabajo para listado'!$AB$155:$AB$1048576,0),MATCH((CUADRO!N$5&amp;$E750),'Hoja de Trabajo para listado'!$AB$151:$BA$151,0)),0)+IFERROR(INDEX('Hoja de Trabajo para listado'!$BC$155:$CB$1048576,MATCH($A750,'Hoja de Trabajo para listado'!$BC$155:$BC$1048576,0),MATCH((CUADRO!N$5&amp;$E750),'Hoja de Trabajo para listado'!$BC$151:$CB$151,0)),0)+IFERROR(INDEX('Hoja de Trabajo para listado'!$DE$153:$DG$274,MATCH($A750,'Hoja de Trabajo para listado'!$DE$153:$DE$1048576,0),MATCH((CUADRO!N$5&amp;$E750),'Hoja de Trabajo para listado'!$DE$151:$DG$151,0)),0)+IFERROR(INDEX('Hoja de Trabajo para listado'!$CD$155:$DC$1048576,MATCH($A750,'Hoja de Trabajo para listado'!$CD$155:$CD$1048576,0),MATCH((CUADRO!N$5&amp;$E750),'Hoja de Trabajo para listado'!$CD$151:$DC$151,0)),0)</f>
        <v>0</v>
      </c>
      <c r="O750" s="243">
        <f ca="1">+IFERROR(INDEX('Hoja de Trabajo para listado'!$A$155:$Z$1048576,MATCH($A750,'Hoja de Trabajo para listado'!$A$155:$A$1048576,0),MATCH((CUADRO!O$5&amp;$E750),'Hoja de Trabajo para listado'!$A$151:$Z$151,0)),0)+IFERROR(INDEX('Hoja de Trabajo para listado'!$AB$155:$BA$1048576,MATCH($A750,'Hoja de Trabajo para listado'!$AB$155:$AB$1048576,0),MATCH((CUADRO!O$5&amp;$E750),'Hoja de Trabajo para listado'!$AB$151:$BA$151,0)),0)+IFERROR(INDEX('Hoja de Trabajo para listado'!$BC$155:$CB$1048576,MATCH($A750,'Hoja de Trabajo para listado'!$BC$155:$BC$1048576,0),MATCH((CUADRO!O$5&amp;$E750),'Hoja de Trabajo para listado'!$BC$151:$CB$151,0)),0)+IFERROR(INDEX('Hoja de Trabajo para listado'!$DE$153:$DG$274,MATCH($A750,'Hoja de Trabajo para listado'!$DE$153:$DE$1048576,0),MATCH((CUADRO!O$5&amp;$E750),'Hoja de Trabajo para listado'!$DE$151:$DG$151,0)),0)+IFERROR(INDEX('Hoja de Trabajo para listado'!$CD$155:$DC$1048576,MATCH($A750,'Hoja de Trabajo para listado'!$CD$155:$CD$1048576,0),MATCH((CUADRO!O$5&amp;$E750),'Hoja de Trabajo para listado'!$CD$151:$DC$151,0)),0)</f>
        <v>0</v>
      </c>
      <c r="P750" s="243">
        <f ca="1">+IFERROR(INDEX('Hoja de Trabajo para listado'!$A$155:$Z$1048576,MATCH($A750,'Hoja de Trabajo para listado'!$A$155:$A$1048576,0),MATCH((CUADRO!P$5&amp;$E750),'Hoja de Trabajo para listado'!$A$151:$Z$151,0)),0)+IFERROR(INDEX('Hoja de Trabajo para listado'!$AB$155:$BA$1048576,MATCH($A750,'Hoja de Trabajo para listado'!$AB$155:$AB$1048576,0),MATCH((CUADRO!P$5&amp;$E750),'Hoja de Trabajo para listado'!$AB$151:$BA$151,0)),0)+IFERROR(INDEX('Hoja de Trabajo para listado'!$BC$155:$CB$1048576,MATCH($A750,'Hoja de Trabajo para listado'!$BC$155:$BC$1048576,0),MATCH((CUADRO!P$5&amp;$E750),'Hoja de Trabajo para listado'!$BC$151:$CB$151,0)),0)+IFERROR(INDEX('Hoja de Trabajo para listado'!$DE$153:$DG$274,MATCH($A750,'Hoja de Trabajo para listado'!$DE$153:$DE$1048576,0),MATCH((CUADRO!P$5&amp;$E750),'Hoja de Trabajo para listado'!$DE$151:$DG$151,0)),0)+IFERROR(INDEX('Hoja de Trabajo para listado'!$CD$155:$DC$1048576,MATCH($A750,'Hoja de Trabajo para listado'!$CD$155:$CD$1048576,0),MATCH((CUADRO!P$5&amp;$E750),'Hoja de Trabajo para listado'!$CD$151:$DC$151,0)),0)</f>
        <v>0</v>
      </c>
      <c r="Q750" s="243">
        <f ca="1">+IFERROR(INDEX('Hoja de Trabajo para listado'!$A$155:$Z$1048576,MATCH($A750,'Hoja de Trabajo para listado'!$A$155:$A$1048576,0),MATCH((CUADRO!Q$5&amp;$E750),'Hoja de Trabajo para listado'!$A$151:$Z$151,0)),0)+IFERROR(INDEX('Hoja de Trabajo para listado'!$AB$155:$BA$1048576,MATCH($A750,'Hoja de Trabajo para listado'!$AB$155:$AB$1048576,0),MATCH((CUADRO!Q$5&amp;$E750),'Hoja de Trabajo para listado'!$AB$151:$BA$151,0)),0)+IFERROR(INDEX('Hoja de Trabajo para listado'!$BC$155:$CB$1048576,MATCH($A750,'Hoja de Trabajo para listado'!$BC$155:$BC$1048576,0),MATCH((CUADRO!Q$5&amp;$E750),'Hoja de Trabajo para listado'!$BC$151:$CB$151,0)),0)+IFERROR(INDEX('Hoja de Trabajo para listado'!$DE$153:$DG$274,MATCH($A750,'Hoja de Trabajo para listado'!$DE$153:$DE$1048576,0),MATCH((CUADRO!Q$5&amp;$E750),'Hoja de Trabajo para listado'!$DE$151:$DG$151,0)),0)+IFERROR(INDEX('Hoja de Trabajo para listado'!$CD$155:$DC$1048576,MATCH($A750,'Hoja de Trabajo para listado'!$CD$155:$CD$1048576,0),MATCH((CUADRO!Q$5&amp;$E750),'Hoja de Trabajo para listado'!$CD$151:$DC$151,0)),0)</f>
        <v>0</v>
      </c>
      <c r="R750" s="243">
        <f t="shared" ca="1" si="25"/>
        <v>0</v>
      </c>
      <c r="S750" s="249"/>
      <c r="T750" s="243">
        <f ca="1">+T751</f>
        <v>0</v>
      </c>
      <c r="U750" s="242">
        <f t="shared" si="26"/>
        <v>1</v>
      </c>
      <c r="V750" s="333" t="str">
        <f>+VLOOKUP(A750,bd_lista!$A$3:$E$590,5,FALSE)</f>
        <v>Gobiernos Autonomos Municipales</v>
      </c>
      <c r="W750" s="383" t="str">
        <f>+V750</f>
        <v>Gobiernos Autonomos Municipales</v>
      </c>
      <c r="X750" s="242">
        <f>+VLOOKUP(A750,[3]Sheet1!$A$13:$D$744,4,FALSE)</f>
        <v>0</v>
      </c>
      <c r="Y750" s="242" t="e">
        <f>+VLOOKUP(X750,bd_lista!$A$3:$C$590,3,FALSE)</f>
        <v>#N/A</v>
      </c>
      <c r="Z750" s="294">
        <f>+X750</f>
        <v>0</v>
      </c>
      <c r="AA750" s="295" t="e">
        <f>+Y750</f>
        <v>#N/A</v>
      </c>
    </row>
    <row r="751" spans="1:27" customFormat="1" ht="15" hidden="1" customHeight="1">
      <c r="A751" s="32">
        <v>1341</v>
      </c>
      <c r="B751" s="389"/>
      <c r="C751" s="247" t="str">
        <f>+VLOOKUP(A751,bd_lista!$A$3:$C$590,3,FALSE)</f>
        <v>Gobierno Autónomo Municipal de Tiraque</v>
      </c>
      <c r="D751" s="386"/>
      <c r="E751" s="244" t="s">
        <v>1305</v>
      </c>
      <c r="F751" s="243">
        <f ca="1">+IFERROR(INDEX('Hoja de Trabajo para listado'!$A$155:$Z$1048576,MATCH($A751,'Hoja de Trabajo para listado'!$A$155:$A$1048576,0),MATCH((CUADRO!F$5&amp;$E751),'Hoja de Trabajo para listado'!$A$151:$Z$151,0)),0)+IFERROR(INDEX('Hoja de Trabajo para listado'!$AB$155:$BA$1048576,MATCH($A751,'Hoja de Trabajo para listado'!$AB$155:$AB$1048576,0),MATCH((CUADRO!F$5&amp;$E751),'Hoja de Trabajo para listado'!$AB$151:$BA$151,0)),0)+IFERROR(INDEX('Hoja de Trabajo para listado'!$BC$155:$CB$1048576,MATCH($A751,'Hoja de Trabajo para listado'!$BC$155:$BC$1048576,0),MATCH((CUADRO!F$5&amp;$E751),'Hoja de Trabajo para listado'!$BC$151:$CB$151,0)),0)+IFERROR(INDEX('Hoja de Trabajo para listado'!$DE$153:$DG$274,MATCH($A751,'Hoja de Trabajo para listado'!$DE$153:$DE$1048576,0),MATCH((CUADRO!F$5&amp;$E751),'Hoja de Trabajo para listado'!$DE$151:$DG$151,0)),0)+IFERROR(INDEX('Hoja de Trabajo para listado'!$CD$155:$DC$1048576,MATCH($A751,'Hoja de Trabajo para listado'!$CD$155:$CD$1048576,0),MATCH((CUADRO!F$5&amp;$E751),'Hoja de Trabajo para listado'!$CD$151:$DC$151,0)),0)</f>
        <v>0</v>
      </c>
      <c r="G751" s="243">
        <f ca="1">+IFERROR(INDEX('Hoja de Trabajo para listado'!$A$155:$Z$1048576,MATCH($A751,'Hoja de Trabajo para listado'!$A$155:$A$1048576,0),MATCH((CUADRO!G$5&amp;$E751),'Hoja de Trabajo para listado'!$A$151:$Z$151,0)),0)+IFERROR(INDEX('Hoja de Trabajo para listado'!$AB$155:$BA$1048576,MATCH($A751,'Hoja de Trabajo para listado'!$AB$155:$AB$1048576,0),MATCH((CUADRO!G$5&amp;$E751),'Hoja de Trabajo para listado'!$AB$151:$BA$151,0)),0)+IFERROR(INDEX('Hoja de Trabajo para listado'!$BC$155:$CB$1048576,MATCH($A751,'Hoja de Trabajo para listado'!$BC$155:$BC$1048576,0),MATCH((CUADRO!G$5&amp;$E751),'Hoja de Trabajo para listado'!$BC$151:$CB$151,0)),0)+IFERROR(INDEX('Hoja de Trabajo para listado'!$DE$153:$DG$274,MATCH($A751,'Hoja de Trabajo para listado'!$DE$153:$DE$1048576,0),MATCH((CUADRO!G$5&amp;$E751),'Hoja de Trabajo para listado'!$DE$151:$DG$151,0)),0)+IFERROR(INDEX('Hoja de Trabajo para listado'!$CD$155:$DC$1048576,MATCH($A751,'Hoja de Trabajo para listado'!$CD$155:$CD$1048576,0),MATCH((CUADRO!G$5&amp;$E751),'Hoja de Trabajo para listado'!$CD$151:$DC$151,0)),0)</f>
        <v>0</v>
      </c>
      <c r="H751" s="243">
        <f ca="1">+IFERROR(INDEX('Hoja de Trabajo para listado'!$A$155:$Z$1048576,MATCH($A751,'Hoja de Trabajo para listado'!$A$155:$A$1048576,0),MATCH((CUADRO!H$5&amp;$E751),'Hoja de Trabajo para listado'!$A$151:$Z$151,0)),0)+IFERROR(INDEX('Hoja de Trabajo para listado'!$AB$155:$BA$1048576,MATCH($A751,'Hoja de Trabajo para listado'!$AB$155:$AB$1048576,0),MATCH((CUADRO!H$5&amp;$E751),'Hoja de Trabajo para listado'!$AB$151:$BA$151,0)),0)+IFERROR(INDEX('Hoja de Trabajo para listado'!$BC$155:$CB$1048576,MATCH($A751,'Hoja de Trabajo para listado'!$BC$155:$BC$1048576,0),MATCH((CUADRO!H$5&amp;$E751),'Hoja de Trabajo para listado'!$BC$151:$CB$151,0)),0)+IFERROR(INDEX('Hoja de Trabajo para listado'!$DE$153:$DG$274,MATCH($A751,'Hoja de Trabajo para listado'!$DE$153:$DE$1048576,0),MATCH((CUADRO!H$5&amp;$E751),'Hoja de Trabajo para listado'!$DE$151:$DG$151,0)),0)+IFERROR(INDEX('Hoja de Trabajo para listado'!$CD$155:$DC$1048576,MATCH($A751,'Hoja de Trabajo para listado'!$CD$155:$CD$1048576,0),MATCH((CUADRO!H$5&amp;$E751),'Hoja de Trabajo para listado'!$CD$151:$DC$151,0)),0)</f>
        <v>0</v>
      </c>
      <c r="I751" s="243">
        <f ca="1">+IFERROR(INDEX('Hoja de Trabajo para listado'!$A$155:$Z$1048576,MATCH($A751,'Hoja de Trabajo para listado'!$A$155:$A$1048576,0),MATCH((CUADRO!I$5&amp;$E751),'Hoja de Trabajo para listado'!$A$151:$Z$151,0)),0)+IFERROR(INDEX('Hoja de Trabajo para listado'!$AB$155:$BA$1048576,MATCH($A751,'Hoja de Trabajo para listado'!$AB$155:$AB$1048576,0),MATCH((CUADRO!I$5&amp;$E751),'Hoja de Trabajo para listado'!$AB$151:$BA$151,0)),0)+IFERROR(INDEX('Hoja de Trabajo para listado'!$BC$155:$CB$1048576,MATCH($A751,'Hoja de Trabajo para listado'!$BC$155:$BC$1048576,0),MATCH((CUADRO!I$5&amp;$E751),'Hoja de Trabajo para listado'!$BC$151:$CB$151,0)),0)+IFERROR(INDEX('Hoja de Trabajo para listado'!$DE$153:$DG$274,MATCH($A751,'Hoja de Trabajo para listado'!$DE$153:$DE$1048576,0),MATCH((CUADRO!I$5&amp;$E751),'Hoja de Trabajo para listado'!$DE$151:$DG$151,0)),0)+IFERROR(INDEX('Hoja de Trabajo para listado'!$CD$155:$DC$1048576,MATCH($A751,'Hoja de Trabajo para listado'!$CD$155:$CD$1048576,0),MATCH((CUADRO!I$5&amp;$E751),'Hoja de Trabajo para listado'!$CD$151:$DC$151,0)),0)</f>
        <v>0</v>
      </c>
      <c r="J751" s="243">
        <f ca="1">+IFERROR(INDEX('Hoja de Trabajo para listado'!$A$155:$Z$1048576,MATCH($A751,'Hoja de Trabajo para listado'!$A$155:$A$1048576,0),MATCH((CUADRO!J$5&amp;$E751),'Hoja de Trabajo para listado'!$A$151:$Z$151,0)),0)+IFERROR(INDEX('Hoja de Trabajo para listado'!$AB$155:$BA$1048576,MATCH($A751,'Hoja de Trabajo para listado'!$AB$155:$AB$1048576,0),MATCH((CUADRO!J$5&amp;$E751),'Hoja de Trabajo para listado'!$AB$151:$BA$151,0)),0)+IFERROR(INDEX('Hoja de Trabajo para listado'!$BC$155:$CB$1048576,MATCH($A751,'Hoja de Trabajo para listado'!$BC$155:$BC$1048576,0),MATCH((CUADRO!J$5&amp;$E751),'Hoja de Trabajo para listado'!$BC$151:$CB$151,0)),0)+IFERROR(INDEX('Hoja de Trabajo para listado'!$DE$153:$DG$274,MATCH($A751,'Hoja de Trabajo para listado'!$DE$153:$DE$1048576,0),MATCH((CUADRO!J$5&amp;$E751),'Hoja de Trabajo para listado'!$DE$151:$DG$151,0)),0)+IFERROR(INDEX('Hoja de Trabajo para listado'!$CD$155:$DC$1048576,MATCH($A751,'Hoja de Trabajo para listado'!$CD$155:$CD$1048576,0),MATCH((CUADRO!J$5&amp;$E751),'Hoja de Trabajo para listado'!$CD$151:$DC$151,0)),0)</f>
        <v>0</v>
      </c>
      <c r="K751" s="243">
        <f ca="1">+IFERROR(INDEX('Hoja de Trabajo para listado'!$A$155:$Z$1048576,MATCH($A751,'Hoja de Trabajo para listado'!$A$155:$A$1048576,0),MATCH((CUADRO!K$5&amp;$E751),'Hoja de Trabajo para listado'!$A$151:$Z$151,0)),0)+IFERROR(INDEX('Hoja de Trabajo para listado'!$AB$155:$BA$1048576,MATCH($A751,'Hoja de Trabajo para listado'!$AB$155:$AB$1048576,0),MATCH((CUADRO!K$5&amp;$E751),'Hoja de Trabajo para listado'!$AB$151:$BA$151,0)),0)+IFERROR(INDEX('Hoja de Trabajo para listado'!$BC$155:$CB$1048576,MATCH($A751,'Hoja de Trabajo para listado'!$BC$155:$BC$1048576,0),MATCH((CUADRO!K$5&amp;$E751),'Hoja de Trabajo para listado'!$BC$151:$CB$151,0)),0)+IFERROR(INDEX('Hoja de Trabajo para listado'!$DE$153:$DG$274,MATCH($A751,'Hoja de Trabajo para listado'!$DE$153:$DE$1048576,0),MATCH((CUADRO!K$5&amp;$E751),'Hoja de Trabajo para listado'!$DE$151:$DG$151,0)),0)+IFERROR(INDEX('Hoja de Trabajo para listado'!$CD$155:$DC$1048576,MATCH($A751,'Hoja de Trabajo para listado'!$CD$155:$CD$1048576,0),MATCH((CUADRO!K$5&amp;$E751),'Hoja de Trabajo para listado'!$CD$151:$DC$151,0)),0)</f>
        <v>0</v>
      </c>
      <c r="L751" s="243">
        <f ca="1">+IFERROR(INDEX('Hoja de Trabajo para listado'!$A$155:$Z$1048576,MATCH($A751,'Hoja de Trabajo para listado'!$A$155:$A$1048576,0),MATCH((CUADRO!L$5&amp;$E751),'Hoja de Trabajo para listado'!$A$151:$Z$151,0)),0)+IFERROR(INDEX('Hoja de Trabajo para listado'!$AB$155:$BA$1048576,MATCH($A751,'Hoja de Trabajo para listado'!$AB$155:$AB$1048576,0),MATCH((CUADRO!L$5&amp;$E751),'Hoja de Trabajo para listado'!$AB$151:$BA$151,0)),0)+IFERROR(INDEX('Hoja de Trabajo para listado'!$BC$155:$CB$1048576,MATCH($A751,'Hoja de Trabajo para listado'!$BC$155:$BC$1048576,0),MATCH((CUADRO!L$5&amp;$E751),'Hoja de Trabajo para listado'!$BC$151:$CB$151,0)),0)+IFERROR(INDEX('Hoja de Trabajo para listado'!$DE$153:$DG$274,MATCH($A751,'Hoja de Trabajo para listado'!$DE$153:$DE$1048576,0),MATCH((CUADRO!L$5&amp;$E751),'Hoja de Trabajo para listado'!$DE$151:$DG$151,0)),0)+IFERROR(INDEX('Hoja de Trabajo para listado'!$CD$155:$DC$1048576,MATCH($A751,'Hoja de Trabajo para listado'!$CD$155:$CD$1048576,0),MATCH((CUADRO!L$5&amp;$E751),'Hoja de Trabajo para listado'!$CD$151:$DC$151,0)),0)</f>
        <v>0</v>
      </c>
      <c r="M751" s="243">
        <f ca="1">+IFERROR(INDEX('Hoja de Trabajo para listado'!$A$155:$Z$1048576,MATCH($A751,'Hoja de Trabajo para listado'!$A$155:$A$1048576,0),MATCH((CUADRO!M$5&amp;$E751),'Hoja de Trabajo para listado'!$A$151:$Z$151,0)),0)+IFERROR(INDEX('Hoja de Trabajo para listado'!$AB$155:$BA$1048576,MATCH($A751,'Hoja de Trabajo para listado'!$AB$155:$AB$1048576,0),MATCH((CUADRO!M$5&amp;$E751),'Hoja de Trabajo para listado'!$AB$151:$BA$151,0)),0)+IFERROR(INDEX('Hoja de Trabajo para listado'!$BC$155:$CB$1048576,MATCH($A751,'Hoja de Trabajo para listado'!$BC$155:$BC$1048576,0),MATCH((CUADRO!M$5&amp;$E751),'Hoja de Trabajo para listado'!$BC$151:$CB$151,0)),0)+IFERROR(INDEX('Hoja de Trabajo para listado'!$DE$153:$DG$274,MATCH($A751,'Hoja de Trabajo para listado'!$DE$153:$DE$1048576,0),MATCH((CUADRO!M$5&amp;$E751),'Hoja de Trabajo para listado'!$DE$151:$DG$151,0)),0)+IFERROR(INDEX('Hoja de Trabajo para listado'!$CD$155:$DC$1048576,MATCH($A751,'Hoja de Trabajo para listado'!$CD$155:$CD$1048576,0),MATCH((CUADRO!M$5&amp;$E751),'Hoja de Trabajo para listado'!$CD$151:$DC$151,0)),0)</f>
        <v>0</v>
      </c>
      <c r="N751" s="243">
        <f ca="1">+IFERROR(INDEX('Hoja de Trabajo para listado'!$A$155:$Z$1048576,MATCH($A751,'Hoja de Trabajo para listado'!$A$155:$A$1048576,0),MATCH((CUADRO!N$5&amp;$E751),'Hoja de Trabajo para listado'!$A$151:$Z$151,0)),0)+IFERROR(INDEX('Hoja de Trabajo para listado'!$AB$155:$BA$1048576,MATCH($A751,'Hoja de Trabajo para listado'!$AB$155:$AB$1048576,0),MATCH((CUADRO!N$5&amp;$E751),'Hoja de Trabajo para listado'!$AB$151:$BA$151,0)),0)+IFERROR(INDEX('Hoja de Trabajo para listado'!$BC$155:$CB$1048576,MATCH($A751,'Hoja de Trabajo para listado'!$BC$155:$BC$1048576,0),MATCH((CUADRO!N$5&amp;$E751),'Hoja de Trabajo para listado'!$BC$151:$CB$151,0)),0)+IFERROR(INDEX('Hoja de Trabajo para listado'!$DE$153:$DG$274,MATCH($A751,'Hoja de Trabajo para listado'!$DE$153:$DE$1048576,0),MATCH((CUADRO!N$5&amp;$E751),'Hoja de Trabajo para listado'!$DE$151:$DG$151,0)),0)+IFERROR(INDEX('Hoja de Trabajo para listado'!$CD$155:$DC$1048576,MATCH($A751,'Hoja de Trabajo para listado'!$CD$155:$CD$1048576,0),MATCH((CUADRO!N$5&amp;$E751),'Hoja de Trabajo para listado'!$CD$151:$DC$151,0)),0)</f>
        <v>0</v>
      </c>
      <c r="O751" s="243">
        <f ca="1">+IFERROR(INDEX('Hoja de Trabajo para listado'!$A$155:$Z$1048576,MATCH($A751,'Hoja de Trabajo para listado'!$A$155:$A$1048576,0),MATCH((CUADRO!O$5&amp;$E751),'Hoja de Trabajo para listado'!$A$151:$Z$151,0)),0)+IFERROR(INDEX('Hoja de Trabajo para listado'!$AB$155:$BA$1048576,MATCH($A751,'Hoja de Trabajo para listado'!$AB$155:$AB$1048576,0),MATCH((CUADRO!O$5&amp;$E751),'Hoja de Trabajo para listado'!$AB$151:$BA$151,0)),0)+IFERROR(INDEX('Hoja de Trabajo para listado'!$BC$155:$CB$1048576,MATCH($A751,'Hoja de Trabajo para listado'!$BC$155:$BC$1048576,0),MATCH((CUADRO!O$5&amp;$E751),'Hoja de Trabajo para listado'!$BC$151:$CB$151,0)),0)+IFERROR(INDEX('Hoja de Trabajo para listado'!$DE$153:$DG$274,MATCH($A751,'Hoja de Trabajo para listado'!$DE$153:$DE$1048576,0),MATCH((CUADRO!O$5&amp;$E751),'Hoja de Trabajo para listado'!$DE$151:$DG$151,0)),0)+IFERROR(INDEX('Hoja de Trabajo para listado'!$CD$155:$DC$1048576,MATCH($A751,'Hoja de Trabajo para listado'!$CD$155:$CD$1048576,0),MATCH((CUADRO!O$5&amp;$E751),'Hoja de Trabajo para listado'!$CD$151:$DC$151,0)),0)</f>
        <v>0</v>
      </c>
      <c r="P751" s="243">
        <f ca="1">+IFERROR(INDEX('Hoja de Trabajo para listado'!$A$155:$Z$1048576,MATCH($A751,'Hoja de Trabajo para listado'!$A$155:$A$1048576,0),MATCH((CUADRO!P$5&amp;$E751),'Hoja de Trabajo para listado'!$A$151:$Z$151,0)),0)+IFERROR(INDEX('Hoja de Trabajo para listado'!$AB$155:$BA$1048576,MATCH($A751,'Hoja de Trabajo para listado'!$AB$155:$AB$1048576,0),MATCH((CUADRO!P$5&amp;$E751),'Hoja de Trabajo para listado'!$AB$151:$BA$151,0)),0)+IFERROR(INDEX('Hoja de Trabajo para listado'!$BC$155:$CB$1048576,MATCH($A751,'Hoja de Trabajo para listado'!$BC$155:$BC$1048576,0),MATCH((CUADRO!P$5&amp;$E751),'Hoja de Trabajo para listado'!$BC$151:$CB$151,0)),0)+IFERROR(INDEX('Hoja de Trabajo para listado'!$DE$153:$DG$274,MATCH($A751,'Hoja de Trabajo para listado'!$DE$153:$DE$1048576,0),MATCH((CUADRO!P$5&amp;$E751),'Hoja de Trabajo para listado'!$DE$151:$DG$151,0)),0)+IFERROR(INDEX('Hoja de Trabajo para listado'!$CD$155:$DC$1048576,MATCH($A751,'Hoja de Trabajo para listado'!$CD$155:$CD$1048576,0),MATCH((CUADRO!P$5&amp;$E751),'Hoja de Trabajo para listado'!$CD$151:$DC$151,0)),0)</f>
        <v>0</v>
      </c>
      <c r="Q751" s="243">
        <f ca="1">+IFERROR(INDEX('Hoja de Trabajo para listado'!$A$155:$Z$1048576,MATCH($A751,'Hoja de Trabajo para listado'!$A$155:$A$1048576,0),MATCH((CUADRO!Q$5&amp;$E751),'Hoja de Trabajo para listado'!$A$151:$Z$151,0)),0)+IFERROR(INDEX('Hoja de Trabajo para listado'!$AB$155:$BA$1048576,MATCH($A751,'Hoja de Trabajo para listado'!$AB$155:$AB$1048576,0),MATCH((CUADRO!Q$5&amp;$E751),'Hoja de Trabajo para listado'!$AB$151:$BA$151,0)),0)+IFERROR(INDEX('Hoja de Trabajo para listado'!$BC$155:$CB$1048576,MATCH($A751,'Hoja de Trabajo para listado'!$BC$155:$BC$1048576,0),MATCH((CUADRO!Q$5&amp;$E751),'Hoja de Trabajo para listado'!$BC$151:$CB$151,0)),0)+IFERROR(INDEX('Hoja de Trabajo para listado'!$DE$153:$DG$274,MATCH($A751,'Hoja de Trabajo para listado'!$DE$153:$DE$1048576,0),MATCH((CUADRO!Q$5&amp;$E751),'Hoja de Trabajo para listado'!$DE$151:$DG$151,0)),0)+IFERROR(INDEX('Hoja de Trabajo para listado'!$CD$155:$DC$1048576,MATCH($A751,'Hoja de Trabajo para listado'!$CD$155:$CD$1048576,0),MATCH((CUADRO!Q$5&amp;$E751),'Hoja de Trabajo para listado'!$CD$151:$DC$151,0)),0)</f>
        <v>0</v>
      </c>
      <c r="R751" s="243">
        <f t="shared" ca="1" si="25"/>
        <v>0</v>
      </c>
      <c r="S751" s="249">
        <f ca="1">+R750+R751</f>
        <v>0</v>
      </c>
      <c r="T751" s="243">
        <f ca="1">+S751</f>
        <v>0</v>
      </c>
      <c r="U751" s="242">
        <f t="shared" si="26"/>
        <v>2</v>
      </c>
      <c r="V751" s="333" t="str">
        <f>+VLOOKUP(A751,bd_lista!$A$3:$E$590,5,FALSE)</f>
        <v>Gobiernos Autonomos Municipales</v>
      </c>
      <c r="W751" s="384"/>
      <c r="X751" s="242">
        <f>+VLOOKUP(A751,[3]Sheet1!$A$13:$D$744,4,FALSE)</f>
        <v>0</v>
      </c>
      <c r="Y751" s="242" t="e">
        <f>+VLOOKUP(X751,bd_lista!$A$3:$C$590,3,FALSE)</f>
        <v>#N/A</v>
      </c>
      <c r="Z751" s="292"/>
      <c r="AA751" s="293"/>
    </row>
    <row r="752" spans="1:27" customFormat="1" ht="15" hidden="1" customHeight="1">
      <c r="A752" s="32">
        <v>1342</v>
      </c>
      <c r="B752" s="388">
        <f>+A752</f>
        <v>1342</v>
      </c>
      <c r="C752" s="247" t="str">
        <f>+VLOOKUP(A752,bd_lista!$A$3:$C$590,3,FALSE)</f>
        <v>Gobierno Autónomo Municipal de Mizque</v>
      </c>
      <c r="D752" s="385" t="str">
        <f>+C752</f>
        <v>Gobierno Autónomo Municipal de Mizque</v>
      </c>
      <c r="E752" s="242" t="s">
        <v>1304</v>
      </c>
      <c r="F752" s="243">
        <f ca="1">+IFERROR(INDEX('Hoja de Trabajo para listado'!$A$155:$Z$1048576,MATCH($A752,'Hoja de Trabajo para listado'!$A$155:$A$1048576,0),MATCH((CUADRO!F$5&amp;$E752),'Hoja de Trabajo para listado'!$A$151:$Z$151,0)),0)+IFERROR(INDEX('Hoja de Trabajo para listado'!$AB$155:$BA$1048576,MATCH($A752,'Hoja de Trabajo para listado'!$AB$155:$AB$1048576,0),MATCH((CUADRO!F$5&amp;$E752),'Hoja de Trabajo para listado'!$AB$151:$BA$151,0)),0)+IFERROR(INDEX('Hoja de Trabajo para listado'!$BC$155:$CB$1048576,MATCH($A752,'Hoja de Trabajo para listado'!$BC$155:$BC$1048576,0),MATCH((CUADRO!F$5&amp;$E752),'Hoja de Trabajo para listado'!$BC$151:$CB$151,0)),0)+IFERROR(INDEX('Hoja de Trabajo para listado'!$DE$153:$DG$274,MATCH($A752,'Hoja de Trabajo para listado'!$DE$153:$DE$1048576,0),MATCH((CUADRO!F$5&amp;$E752),'Hoja de Trabajo para listado'!$DE$151:$DG$151,0)),0)+IFERROR(INDEX('Hoja de Trabajo para listado'!$CD$155:$DC$1048576,MATCH($A752,'Hoja de Trabajo para listado'!$CD$155:$CD$1048576,0),MATCH((CUADRO!F$5&amp;$E752),'Hoja de Trabajo para listado'!$CD$151:$DC$151,0)),0)</f>
        <v>0</v>
      </c>
      <c r="G752" s="243">
        <f ca="1">+IFERROR(INDEX('Hoja de Trabajo para listado'!$A$155:$Z$1048576,MATCH($A752,'Hoja de Trabajo para listado'!$A$155:$A$1048576,0),MATCH((CUADRO!G$5&amp;$E752),'Hoja de Trabajo para listado'!$A$151:$Z$151,0)),0)+IFERROR(INDEX('Hoja de Trabajo para listado'!$AB$155:$BA$1048576,MATCH($A752,'Hoja de Trabajo para listado'!$AB$155:$AB$1048576,0),MATCH((CUADRO!G$5&amp;$E752),'Hoja de Trabajo para listado'!$AB$151:$BA$151,0)),0)+IFERROR(INDEX('Hoja de Trabajo para listado'!$BC$155:$CB$1048576,MATCH($A752,'Hoja de Trabajo para listado'!$BC$155:$BC$1048576,0),MATCH((CUADRO!G$5&amp;$E752),'Hoja de Trabajo para listado'!$BC$151:$CB$151,0)),0)+IFERROR(INDEX('Hoja de Trabajo para listado'!$DE$153:$DG$274,MATCH($A752,'Hoja de Trabajo para listado'!$DE$153:$DE$1048576,0),MATCH((CUADRO!G$5&amp;$E752),'Hoja de Trabajo para listado'!$DE$151:$DG$151,0)),0)+IFERROR(INDEX('Hoja de Trabajo para listado'!$CD$155:$DC$1048576,MATCH($A752,'Hoja de Trabajo para listado'!$CD$155:$CD$1048576,0),MATCH((CUADRO!G$5&amp;$E752),'Hoja de Trabajo para listado'!$CD$151:$DC$151,0)),0)</f>
        <v>0</v>
      </c>
      <c r="H752" s="243">
        <f ca="1">+IFERROR(INDEX('Hoja de Trabajo para listado'!$A$155:$Z$1048576,MATCH($A752,'Hoja de Trabajo para listado'!$A$155:$A$1048576,0),MATCH((CUADRO!H$5&amp;$E752),'Hoja de Trabajo para listado'!$A$151:$Z$151,0)),0)+IFERROR(INDEX('Hoja de Trabajo para listado'!$AB$155:$BA$1048576,MATCH($A752,'Hoja de Trabajo para listado'!$AB$155:$AB$1048576,0),MATCH((CUADRO!H$5&amp;$E752),'Hoja de Trabajo para listado'!$AB$151:$BA$151,0)),0)+IFERROR(INDEX('Hoja de Trabajo para listado'!$BC$155:$CB$1048576,MATCH($A752,'Hoja de Trabajo para listado'!$BC$155:$BC$1048576,0),MATCH((CUADRO!H$5&amp;$E752),'Hoja de Trabajo para listado'!$BC$151:$CB$151,0)),0)+IFERROR(INDEX('Hoja de Trabajo para listado'!$DE$153:$DG$274,MATCH($A752,'Hoja de Trabajo para listado'!$DE$153:$DE$1048576,0),MATCH((CUADRO!H$5&amp;$E752),'Hoja de Trabajo para listado'!$DE$151:$DG$151,0)),0)+IFERROR(INDEX('Hoja de Trabajo para listado'!$CD$155:$DC$1048576,MATCH($A752,'Hoja de Trabajo para listado'!$CD$155:$CD$1048576,0),MATCH((CUADRO!H$5&amp;$E752),'Hoja de Trabajo para listado'!$CD$151:$DC$151,0)),0)</f>
        <v>0</v>
      </c>
      <c r="I752" s="243">
        <f ca="1">+IFERROR(INDEX('Hoja de Trabajo para listado'!$A$155:$Z$1048576,MATCH($A752,'Hoja de Trabajo para listado'!$A$155:$A$1048576,0),MATCH((CUADRO!I$5&amp;$E752),'Hoja de Trabajo para listado'!$A$151:$Z$151,0)),0)+IFERROR(INDEX('Hoja de Trabajo para listado'!$AB$155:$BA$1048576,MATCH($A752,'Hoja de Trabajo para listado'!$AB$155:$AB$1048576,0),MATCH((CUADRO!I$5&amp;$E752),'Hoja de Trabajo para listado'!$AB$151:$BA$151,0)),0)+IFERROR(INDEX('Hoja de Trabajo para listado'!$BC$155:$CB$1048576,MATCH($A752,'Hoja de Trabajo para listado'!$BC$155:$BC$1048576,0),MATCH((CUADRO!I$5&amp;$E752),'Hoja de Trabajo para listado'!$BC$151:$CB$151,0)),0)+IFERROR(INDEX('Hoja de Trabajo para listado'!$DE$153:$DG$274,MATCH($A752,'Hoja de Trabajo para listado'!$DE$153:$DE$1048576,0),MATCH((CUADRO!I$5&amp;$E752),'Hoja de Trabajo para listado'!$DE$151:$DG$151,0)),0)+IFERROR(INDEX('Hoja de Trabajo para listado'!$CD$155:$DC$1048576,MATCH($A752,'Hoja de Trabajo para listado'!$CD$155:$CD$1048576,0),MATCH((CUADRO!I$5&amp;$E752),'Hoja de Trabajo para listado'!$CD$151:$DC$151,0)),0)</f>
        <v>0</v>
      </c>
      <c r="J752" s="243">
        <f ca="1">+IFERROR(INDEX('Hoja de Trabajo para listado'!$A$155:$Z$1048576,MATCH($A752,'Hoja de Trabajo para listado'!$A$155:$A$1048576,0),MATCH((CUADRO!J$5&amp;$E752),'Hoja de Trabajo para listado'!$A$151:$Z$151,0)),0)+IFERROR(INDEX('Hoja de Trabajo para listado'!$AB$155:$BA$1048576,MATCH($A752,'Hoja de Trabajo para listado'!$AB$155:$AB$1048576,0),MATCH((CUADRO!J$5&amp;$E752),'Hoja de Trabajo para listado'!$AB$151:$BA$151,0)),0)+IFERROR(INDEX('Hoja de Trabajo para listado'!$BC$155:$CB$1048576,MATCH($A752,'Hoja de Trabajo para listado'!$BC$155:$BC$1048576,0),MATCH((CUADRO!J$5&amp;$E752),'Hoja de Trabajo para listado'!$BC$151:$CB$151,0)),0)+IFERROR(INDEX('Hoja de Trabajo para listado'!$DE$153:$DG$274,MATCH($A752,'Hoja de Trabajo para listado'!$DE$153:$DE$1048576,0),MATCH((CUADRO!J$5&amp;$E752),'Hoja de Trabajo para listado'!$DE$151:$DG$151,0)),0)+IFERROR(INDEX('Hoja de Trabajo para listado'!$CD$155:$DC$1048576,MATCH($A752,'Hoja de Trabajo para listado'!$CD$155:$CD$1048576,0),MATCH((CUADRO!J$5&amp;$E752),'Hoja de Trabajo para listado'!$CD$151:$DC$151,0)),0)</f>
        <v>0</v>
      </c>
      <c r="K752" s="243">
        <f ca="1">+IFERROR(INDEX('Hoja de Trabajo para listado'!$A$155:$Z$1048576,MATCH($A752,'Hoja de Trabajo para listado'!$A$155:$A$1048576,0),MATCH((CUADRO!K$5&amp;$E752),'Hoja de Trabajo para listado'!$A$151:$Z$151,0)),0)+IFERROR(INDEX('Hoja de Trabajo para listado'!$AB$155:$BA$1048576,MATCH($A752,'Hoja de Trabajo para listado'!$AB$155:$AB$1048576,0),MATCH((CUADRO!K$5&amp;$E752),'Hoja de Trabajo para listado'!$AB$151:$BA$151,0)),0)+IFERROR(INDEX('Hoja de Trabajo para listado'!$BC$155:$CB$1048576,MATCH($A752,'Hoja de Trabajo para listado'!$BC$155:$BC$1048576,0),MATCH((CUADRO!K$5&amp;$E752),'Hoja de Trabajo para listado'!$BC$151:$CB$151,0)),0)+IFERROR(INDEX('Hoja de Trabajo para listado'!$DE$153:$DG$274,MATCH($A752,'Hoja de Trabajo para listado'!$DE$153:$DE$1048576,0),MATCH((CUADRO!K$5&amp;$E752),'Hoja de Trabajo para listado'!$DE$151:$DG$151,0)),0)+IFERROR(INDEX('Hoja de Trabajo para listado'!$CD$155:$DC$1048576,MATCH($A752,'Hoja de Trabajo para listado'!$CD$155:$CD$1048576,0),MATCH((CUADRO!K$5&amp;$E752),'Hoja de Trabajo para listado'!$CD$151:$DC$151,0)),0)</f>
        <v>0</v>
      </c>
      <c r="L752" s="243">
        <f ca="1">+IFERROR(INDEX('Hoja de Trabajo para listado'!$A$155:$Z$1048576,MATCH($A752,'Hoja de Trabajo para listado'!$A$155:$A$1048576,0),MATCH((CUADRO!L$5&amp;$E752),'Hoja de Trabajo para listado'!$A$151:$Z$151,0)),0)+IFERROR(INDEX('Hoja de Trabajo para listado'!$AB$155:$BA$1048576,MATCH($A752,'Hoja de Trabajo para listado'!$AB$155:$AB$1048576,0),MATCH((CUADRO!L$5&amp;$E752),'Hoja de Trabajo para listado'!$AB$151:$BA$151,0)),0)+IFERROR(INDEX('Hoja de Trabajo para listado'!$BC$155:$CB$1048576,MATCH($A752,'Hoja de Trabajo para listado'!$BC$155:$BC$1048576,0),MATCH((CUADRO!L$5&amp;$E752),'Hoja de Trabajo para listado'!$BC$151:$CB$151,0)),0)+IFERROR(INDEX('Hoja de Trabajo para listado'!$DE$153:$DG$274,MATCH($A752,'Hoja de Trabajo para listado'!$DE$153:$DE$1048576,0),MATCH((CUADRO!L$5&amp;$E752),'Hoja de Trabajo para listado'!$DE$151:$DG$151,0)),0)+IFERROR(INDEX('Hoja de Trabajo para listado'!$CD$155:$DC$1048576,MATCH($A752,'Hoja de Trabajo para listado'!$CD$155:$CD$1048576,0),MATCH((CUADRO!L$5&amp;$E752),'Hoja de Trabajo para listado'!$CD$151:$DC$151,0)),0)</f>
        <v>0</v>
      </c>
      <c r="M752" s="243">
        <f ca="1">+IFERROR(INDEX('Hoja de Trabajo para listado'!$A$155:$Z$1048576,MATCH($A752,'Hoja de Trabajo para listado'!$A$155:$A$1048576,0),MATCH((CUADRO!M$5&amp;$E752),'Hoja de Trabajo para listado'!$A$151:$Z$151,0)),0)+IFERROR(INDEX('Hoja de Trabajo para listado'!$AB$155:$BA$1048576,MATCH($A752,'Hoja de Trabajo para listado'!$AB$155:$AB$1048576,0),MATCH((CUADRO!M$5&amp;$E752),'Hoja de Trabajo para listado'!$AB$151:$BA$151,0)),0)+IFERROR(INDEX('Hoja de Trabajo para listado'!$BC$155:$CB$1048576,MATCH($A752,'Hoja de Trabajo para listado'!$BC$155:$BC$1048576,0),MATCH((CUADRO!M$5&amp;$E752),'Hoja de Trabajo para listado'!$BC$151:$CB$151,0)),0)+IFERROR(INDEX('Hoja de Trabajo para listado'!$DE$153:$DG$274,MATCH($A752,'Hoja de Trabajo para listado'!$DE$153:$DE$1048576,0),MATCH((CUADRO!M$5&amp;$E752),'Hoja de Trabajo para listado'!$DE$151:$DG$151,0)),0)+IFERROR(INDEX('Hoja de Trabajo para listado'!$CD$155:$DC$1048576,MATCH($A752,'Hoja de Trabajo para listado'!$CD$155:$CD$1048576,0),MATCH((CUADRO!M$5&amp;$E752),'Hoja de Trabajo para listado'!$CD$151:$DC$151,0)),0)</f>
        <v>0</v>
      </c>
      <c r="N752" s="243">
        <f ca="1">+IFERROR(INDEX('Hoja de Trabajo para listado'!$A$155:$Z$1048576,MATCH($A752,'Hoja de Trabajo para listado'!$A$155:$A$1048576,0),MATCH((CUADRO!N$5&amp;$E752),'Hoja de Trabajo para listado'!$A$151:$Z$151,0)),0)+IFERROR(INDEX('Hoja de Trabajo para listado'!$AB$155:$BA$1048576,MATCH($A752,'Hoja de Trabajo para listado'!$AB$155:$AB$1048576,0),MATCH((CUADRO!N$5&amp;$E752),'Hoja de Trabajo para listado'!$AB$151:$BA$151,0)),0)+IFERROR(INDEX('Hoja de Trabajo para listado'!$BC$155:$CB$1048576,MATCH($A752,'Hoja de Trabajo para listado'!$BC$155:$BC$1048576,0),MATCH((CUADRO!N$5&amp;$E752),'Hoja de Trabajo para listado'!$BC$151:$CB$151,0)),0)+IFERROR(INDEX('Hoja de Trabajo para listado'!$DE$153:$DG$274,MATCH($A752,'Hoja de Trabajo para listado'!$DE$153:$DE$1048576,0),MATCH((CUADRO!N$5&amp;$E752),'Hoja de Trabajo para listado'!$DE$151:$DG$151,0)),0)+IFERROR(INDEX('Hoja de Trabajo para listado'!$CD$155:$DC$1048576,MATCH($A752,'Hoja de Trabajo para listado'!$CD$155:$CD$1048576,0),MATCH((CUADRO!N$5&amp;$E752),'Hoja de Trabajo para listado'!$CD$151:$DC$151,0)),0)</f>
        <v>0</v>
      </c>
      <c r="O752" s="243">
        <f ca="1">+IFERROR(INDEX('Hoja de Trabajo para listado'!$A$155:$Z$1048576,MATCH($A752,'Hoja de Trabajo para listado'!$A$155:$A$1048576,0),MATCH((CUADRO!O$5&amp;$E752),'Hoja de Trabajo para listado'!$A$151:$Z$151,0)),0)+IFERROR(INDEX('Hoja de Trabajo para listado'!$AB$155:$BA$1048576,MATCH($A752,'Hoja de Trabajo para listado'!$AB$155:$AB$1048576,0),MATCH((CUADRO!O$5&amp;$E752),'Hoja de Trabajo para listado'!$AB$151:$BA$151,0)),0)+IFERROR(INDEX('Hoja de Trabajo para listado'!$BC$155:$CB$1048576,MATCH($A752,'Hoja de Trabajo para listado'!$BC$155:$BC$1048576,0),MATCH((CUADRO!O$5&amp;$E752),'Hoja de Trabajo para listado'!$BC$151:$CB$151,0)),0)+IFERROR(INDEX('Hoja de Trabajo para listado'!$DE$153:$DG$274,MATCH($A752,'Hoja de Trabajo para listado'!$DE$153:$DE$1048576,0),MATCH((CUADRO!O$5&amp;$E752),'Hoja de Trabajo para listado'!$DE$151:$DG$151,0)),0)+IFERROR(INDEX('Hoja de Trabajo para listado'!$CD$155:$DC$1048576,MATCH($A752,'Hoja de Trabajo para listado'!$CD$155:$CD$1048576,0),MATCH((CUADRO!O$5&amp;$E752),'Hoja de Trabajo para listado'!$CD$151:$DC$151,0)),0)</f>
        <v>0</v>
      </c>
      <c r="P752" s="243">
        <f ca="1">+IFERROR(INDEX('Hoja de Trabajo para listado'!$A$155:$Z$1048576,MATCH($A752,'Hoja de Trabajo para listado'!$A$155:$A$1048576,0),MATCH((CUADRO!P$5&amp;$E752),'Hoja de Trabajo para listado'!$A$151:$Z$151,0)),0)+IFERROR(INDEX('Hoja de Trabajo para listado'!$AB$155:$BA$1048576,MATCH($A752,'Hoja de Trabajo para listado'!$AB$155:$AB$1048576,0),MATCH((CUADRO!P$5&amp;$E752),'Hoja de Trabajo para listado'!$AB$151:$BA$151,0)),0)+IFERROR(INDEX('Hoja de Trabajo para listado'!$BC$155:$CB$1048576,MATCH($A752,'Hoja de Trabajo para listado'!$BC$155:$BC$1048576,0),MATCH((CUADRO!P$5&amp;$E752),'Hoja de Trabajo para listado'!$BC$151:$CB$151,0)),0)+IFERROR(INDEX('Hoja de Trabajo para listado'!$DE$153:$DG$274,MATCH($A752,'Hoja de Trabajo para listado'!$DE$153:$DE$1048576,0),MATCH((CUADRO!P$5&amp;$E752),'Hoja de Trabajo para listado'!$DE$151:$DG$151,0)),0)+IFERROR(INDEX('Hoja de Trabajo para listado'!$CD$155:$DC$1048576,MATCH($A752,'Hoja de Trabajo para listado'!$CD$155:$CD$1048576,0),MATCH((CUADRO!P$5&amp;$E752),'Hoja de Trabajo para listado'!$CD$151:$DC$151,0)),0)</f>
        <v>0</v>
      </c>
      <c r="Q752" s="243">
        <f ca="1">+IFERROR(INDEX('Hoja de Trabajo para listado'!$A$155:$Z$1048576,MATCH($A752,'Hoja de Trabajo para listado'!$A$155:$A$1048576,0),MATCH((CUADRO!Q$5&amp;$E752),'Hoja de Trabajo para listado'!$A$151:$Z$151,0)),0)+IFERROR(INDEX('Hoja de Trabajo para listado'!$AB$155:$BA$1048576,MATCH($A752,'Hoja de Trabajo para listado'!$AB$155:$AB$1048576,0),MATCH((CUADRO!Q$5&amp;$E752),'Hoja de Trabajo para listado'!$AB$151:$BA$151,0)),0)+IFERROR(INDEX('Hoja de Trabajo para listado'!$BC$155:$CB$1048576,MATCH($A752,'Hoja de Trabajo para listado'!$BC$155:$BC$1048576,0),MATCH((CUADRO!Q$5&amp;$E752),'Hoja de Trabajo para listado'!$BC$151:$CB$151,0)),0)+IFERROR(INDEX('Hoja de Trabajo para listado'!$DE$153:$DG$274,MATCH($A752,'Hoja de Trabajo para listado'!$DE$153:$DE$1048576,0),MATCH((CUADRO!Q$5&amp;$E752),'Hoja de Trabajo para listado'!$DE$151:$DG$151,0)),0)+IFERROR(INDEX('Hoja de Trabajo para listado'!$CD$155:$DC$1048576,MATCH($A752,'Hoja de Trabajo para listado'!$CD$155:$CD$1048576,0),MATCH((CUADRO!Q$5&amp;$E752),'Hoja de Trabajo para listado'!$CD$151:$DC$151,0)),0)</f>
        <v>0</v>
      </c>
      <c r="R752" s="243">
        <f t="shared" ca="1" si="25"/>
        <v>0</v>
      </c>
      <c r="S752" s="249"/>
      <c r="T752" s="243">
        <f ca="1">+T753</f>
        <v>0</v>
      </c>
      <c r="U752" s="242">
        <f t="shared" si="26"/>
        <v>1</v>
      </c>
      <c r="V752" s="333" t="str">
        <f>+VLOOKUP(A752,bd_lista!$A$3:$E$590,5,FALSE)</f>
        <v>Gobiernos Autonomos Municipales</v>
      </c>
      <c r="W752" s="383" t="str">
        <f>+V752</f>
        <v>Gobiernos Autonomos Municipales</v>
      </c>
      <c r="X752" s="242">
        <f>+VLOOKUP(A752,[3]Sheet1!$A$13:$D$744,4,FALSE)</f>
        <v>0</v>
      </c>
      <c r="Y752" s="242" t="e">
        <f>+VLOOKUP(X752,bd_lista!$A$3:$C$590,3,FALSE)</f>
        <v>#N/A</v>
      </c>
      <c r="Z752" s="294">
        <f>+X752</f>
        <v>0</v>
      </c>
      <c r="AA752" s="295" t="e">
        <f>+Y752</f>
        <v>#N/A</v>
      </c>
    </row>
    <row r="753" spans="1:27" customFormat="1" ht="15" hidden="1" customHeight="1">
      <c r="A753" s="32">
        <v>1342</v>
      </c>
      <c r="B753" s="389"/>
      <c r="C753" s="247" t="str">
        <f>+VLOOKUP(A753,bd_lista!$A$3:$C$590,3,FALSE)</f>
        <v>Gobierno Autónomo Municipal de Mizque</v>
      </c>
      <c r="D753" s="386"/>
      <c r="E753" s="244" t="s">
        <v>1305</v>
      </c>
      <c r="F753" s="243">
        <f ca="1">+IFERROR(INDEX('Hoja de Trabajo para listado'!$A$155:$Z$1048576,MATCH($A753,'Hoja de Trabajo para listado'!$A$155:$A$1048576,0),MATCH((CUADRO!F$5&amp;$E753),'Hoja de Trabajo para listado'!$A$151:$Z$151,0)),0)+IFERROR(INDEX('Hoja de Trabajo para listado'!$AB$155:$BA$1048576,MATCH($A753,'Hoja de Trabajo para listado'!$AB$155:$AB$1048576,0),MATCH((CUADRO!F$5&amp;$E753),'Hoja de Trabajo para listado'!$AB$151:$BA$151,0)),0)+IFERROR(INDEX('Hoja de Trabajo para listado'!$BC$155:$CB$1048576,MATCH($A753,'Hoja de Trabajo para listado'!$BC$155:$BC$1048576,0),MATCH((CUADRO!F$5&amp;$E753),'Hoja de Trabajo para listado'!$BC$151:$CB$151,0)),0)+IFERROR(INDEX('Hoja de Trabajo para listado'!$DE$153:$DG$274,MATCH($A753,'Hoja de Trabajo para listado'!$DE$153:$DE$1048576,0),MATCH((CUADRO!F$5&amp;$E753),'Hoja de Trabajo para listado'!$DE$151:$DG$151,0)),0)+IFERROR(INDEX('Hoja de Trabajo para listado'!$CD$155:$DC$1048576,MATCH($A753,'Hoja de Trabajo para listado'!$CD$155:$CD$1048576,0),MATCH((CUADRO!F$5&amp;$E753),'Hoja de Trabajo para listado'!$CD$151:$DC$151,0)),0)</f>
        <v>0</v>
      </c>
      <c r="G753" s="243">
        <f ca="1">+IFERROR(INDEX('Hoja de Trabajo para listado'!$A$155:$Z$1048576,MATCH($A753,'Hoja de Trabajo para listado'!$A$155:$A$1048576,0),MATCH((CUADRO!G$5&amp;$E753),'Hoja de Trabajo para listado'!$A$151:$Z$151,0)),0)+IFERROR(INDEX('Hoja de Trabajo para listado'!$AB$155:$BA$1048576,MATCH($A753,'Hoja de Trabajo para listado'!$AB$155:$AB$1048576,0),MATCH((CUADRO!G$5&amp;$E753),'Hoja de Trabajo para listado'!$AB$151:$BA$151,0)),0)+IFERROR(INDEX('Hoja de Trabajo para listado'!$BC$155:$CB$1048576,MATCH($A753,'Hoja de Trabajo para listado'!$BC$155:$BC$1048576,0),MATCH((CUADRO!G$5&amp;$E753),'Hoja de Trabajo para listado'!$BC$151:$CB$151,0)),0)+IFERROR(INDEX('Hoja de Trabajo para listado'!$DE$153:$DG$274,MATCH($A753,'Hoja de Trabajo para listado'!$DE$153:$DE$1048576,0),MATCH((CUADRO!G$5&amp;$E753),'Hoja de Trabajo para listado'!$DE$151:$DG$151,0)),0)+IFERROR(INDEX('Hoja de Trabajo para listado'!$CD$155:$DC$1048576,MATCH($A753,'Hoja de Trabajo para listado'!$CD$155:$CD$1048576,0),MATCH((CUADRO!G$5&amp;$E753),'Hoja de Trabajo para listado'!$CD$151:$DC$151,0)),0)</f>
        <v>0</v>
      </c>
      <c r="H753" s="243">
        <f ca="1">+IFERROR(INDEX('Hoja de Trabajo para listado'!$A$155:$Z$1048576,MATCH($A753,'Hoja de Trabajo para listado'!$A$155:$A$1048576,0),MATCH((CUADRO!H$5&amp;$E753),'Hoja de Trabajo para listado'!$A$151:$Z$151,0)),0)+IFERROR(INDEX('Hoja de Trabajo para listado'!$AB$155:$BA$1048576,MATCH($A753,'Hoja de Trabajo para listado'!$AB$155:$AB$1048576,0),MATCH((CUADRO!H$5&amp;$E753),'Hoja de Trabajo para listado'!$AB$151:$BA$151,0)),0)+IFERROR(INDEX('Hoja de Trabajo para listado'!$BC$155:$CB$1048576,MATCH($A753,'Hoja de Trabajo para listado'!$BC$155:$BC$1048576,0),MATCH((CUADRO!H$5&amp;$E753),'Hoja de Trabajo para listado'!$BC$151:$CB$151,0)),0)+IFERROR(INDEX('Hoja de Trabajo para listado'!$DE$153:$DG$274,MATCH($A753,'Hoja de Trabajo para listado'!$DE$153:$DE$1048576,0),MATCH((CUADRO!H$5&amp;$E753),'Hoja de Trabajo para listado'!$DE$151:$DG$151,0)),0)+IFERROR(INDEX('Hoja de Trabajo para listado'!$CD$155:$DC$1048576,MATCH($A753,'Hoja de Trabajo para listado'!$CD$155:$CD$1048576,0),MATCH((CUADRO!H$5&amp;$E753),'Hoja de Trabajo para listado'!$CD$151:$DC$151,0)),0)</f>
        <v>0</v>
      </c>
      <c r="I753" s="243">
        <f ca="1">+IFERROR(INDEX('Hoja de Trabajo para listado'!$A$155:$Z$1048576,MATCH($A753,'Hoja de Trabajo para listado'!$A$155:$A$1048576,0),MATCH((CUADRO!I$5&amp;$E753),'Hoja de Trabajo para listado'!$A$151:$Z$151,0)),0)+IFERROR(INDEX('Hoja de Trabajo para listado'!$AB$155:$BA$1048576,MATCH($A753,'Hoja de Trabajo para listado'!$AB$155:$AB$1048576,0),MATCH((CUADRO!I$5&amp;$E753),'Hoja de Trabajo para listado'!$AB$151:$BA$151,0)),0)+IFERROR(INDEX('Hoja de Trabajo para listado'!$BC$155:$CB$1048576,MATCH($A753,'Hoja de Trabajo para listado'!$BC$155:$BC$1048576,0),MATCH((CUADRO!I$5&amp;$E753),'Hoja de Trabajo para listado'!$BC$151:$CB$151,0)),0)+IFERROR(INDEX('Hoja de Trabajo para listado'!$DE$153:$DG$274,MATCH($A753,'Hoja de Trabajo para listado'!$DE$153:$DE$1048576,0),MATCH((CUADRO!I$5&amp;$E753),'Hoja de Trabajo para listado'!$DE$151:$DG$151,0)),0)+IFERROR(INDEX('Hoja de Trabajo para listado'!$CD$155:$DC$1048576,MATCH($A753,'Hoja de Trabajo para listado'!$CD$155:$CD$1048576,0),MATCH((CUADRO!I$5&amp;$E753),'Hoja de Trabajo para listado'!$CD$151:$DC$151,0)),0)</f>
        <v>0</v>
      </c>
      <c r="J753" s="243">
        <f ca="1">+IFERROR(INDEX('Hoja de Trabajo para listado'!$A$155:$Z$1048576,MATCH($A753,'Hoja de Trabajo para listado'!$A$155:$A$1048576,0),MATCH((CUADRO!J$5&amp;$E753),'Hoja de Trabajo para listado'!$A$151:$Z$151,0)),0)+IFERROR(INDEX('Hoja de Trabajo para listado'!$AB$155:$BA$1048576,MATCH($A753,'Hoja de Trabajo para listado'!$AB$155:$AB$1048576,0),MATCH((CUADRO!J$5&amp;$E753),'Hoja de Trabajo para listado'!$AB$151:$BA$151,0)),0)+IFERROR(INDEX('Hoja de Trabajo para listado'!$BC$155:$CB$1048576,MATCH($A753,'Hoja de Trabajo para listado'!$BC$155:$BC$1048576,0),MATCH((CUADRO!J$5&amp;$E753),'Hoja de Trabajo para listado'!$BC$151:$CB$151,0)),0)+IFERROR(INDEX('Hoja de Trabajo para listado'!$DE$153:$DG$274,MATCH($A753,'Hoja de Trabajo para listado'!$DE$153:$DE$1048576,0),MATCH((CUADRO!J$5&amp;$E753),'Hoja de Trabajo para listado'!$DE$151:$DG$151,0)),0)+IFERROR(INDEX('Hoja de Trabajo para listado'!$CD$155:$DC$1048576,MATCH($A753,'Hoja de Trabajo para listado'!$CD$155:$CD$1048576,0),MATCH((CUADRO!J$5&amp;$E753),'Hoja de Trabajo para listado'!$CD$151:$DC$151,0)),0)</f>
        <v>0</v>
      </c>
      <c r="K753" s="243">
        <f ca="1">+IFERROR(INDEX('Hoja de Trabajo para listado'!$A$155:$Z$1048576,MATCH($A753,'Hoja de Trabajo para listado'!$A$155:$A$1048576,0),MATCH((CUADRO!K$5&amp;$E753),'Hoja de Trabajo para listado'!$A$151:$Z$151,0)),0)+IFERROR(INDEX('Hoja de Trabajo para listado'!$AB$155:$BA$1048576,MATCH($A753,'Hoja de Trabajo para listado'!$AB$155:$AB$1048576,0),MATCH((CUADRO!K$5&amp;$E753),'Hoja de Trabajo para listado'!$AB$151:$BA$151,0)),0)+IFERROR(INDEX('Hoja de Trabajo para listado'!$BC$155:$CB$1048576,MATCH($A753,'Hoja de Trabajo para listado'!$BC$155:$BC$1048576,0),MATCH((CUADRO!K$5&amp;$E753),'Hoja de Trabajo para listado'!$BC$151:$CB$151,0)),0)+IFERROR(INDEX('Hoja de Trabajo para listado'!$DE$153:$DG$274,MATCH($A753,'Hoja de Trabajo para listado'!$DE$153:$DE$1048576,0),MATCH((CUADRO!K$5&amp;$E753),'Hoja de Trabajo para listado'!$DE$151:$DG$151,0)),0)+IFERROR(INDEX('Hoja de Trabajo para listado'!$CD$155:$DC$1048576,MATCH($A753,'Hoja de Trabajo para listado'!$CD$155:$CD$1048576,0),MATCH((CUADRO!K$5&amp;$E753),'Hoja de Trabajo para listado'!$CD$151:$DC$151,0)),0)</f>
        <v>0</v>
      </c>
      <c r="L753" s="243">
        <f ca="1">+IFERROR(INDEX('Hoja de Trabajo para listado'!$A$155:$Z$1048576,MATCH($A753,'Hoja de Trabajo para listado'!$A$155:$A$1048576,0),MATCH((CUADRO!L$5&amp;$E753),'Hoja de Trabajo para listado'!$A$151:$Z$151,0)),0)+IFERROR(INDEX('Hoja de Trabajo para listado'!$AB$155:$BA$1048576,MATCH($A753,'Hoja de Trabajo para listado'!$AB$155:$AB$1048576,0),MATCH((CUADRO!L$5&amp;$E753),'Hoja de Trabajo para listado'!$AB$151:$BA$151,0)),0)+IFERROR(INDEX('Hoja de Trabajo para listado'!$BC$155:$CB$1048576,MATCH($A753,'Hoja de Trabajo para listado'!$BC$155:$BC$1048576,0),MATCH((CUADRO!L$5&amp;$E753),'Hoja de Trabajo para listado'!$BC$151:$CB$151,0)),0)+IFERROR(INDEX('Hoja de Trabajo para listado'!$DE$153:$DG$274,MATCH($A753,'Hoja de Trabajo para listado'!$DE$153:$DE$1048576,0),MATCH((CUADRO!L$5&amp;$E753),'Hoja de Trabajo para listado'!$DE$151:$DG$151,0)),0)+IFERROR(INDEX('Hoja de Trabajo para listado'!$CD$155:$DC$1048576,MATCH($A753,'Hoja de Trabajo para listado'!$CD$155:$CD$1048576,0),MATCH((CUADRO!L$5&amp;$E753),'Hoja de Trabajo para listado'!$CD$151:$DC$151,0)),0)</f>
        <v>0</v>
      </c>
      <c r="M753" s="243">
        <f ca="1">+IFERROR(INDEX('Hoja de Trabajo para listado'!$A$155:$Z$1048576,MATCH($A753,'Hoja de Trabajo para listado'!$A$155:$A$1048576,0),MATCH((CUADRO!M$5&amp;$E753),'Hoja de Trabajo para listado'!$A$151:$Z$151,0)),0)+IFERROR(INDEX('Hoja de Trabajo para listado'!$AB$155:$BA$1048576,MATCH($A753,'Hoja de Trabajo para listado'!$AB$155:$AB$1048576,0),MATCH((CUADRO!M$5&amp;$E753),'Hoja de Trabajo para listado'!$AB$151:$BA$151,0)),0)+IFERROR(INDEX('Hoja de Trabajo para listado'!$BC$155:$CB$1048576,MATCH($A753,'Hoja de Trabajo para listado'!$BC$155:$BC$1048576,0),MATCH((CUADRO!M$5&amp;$E753),'Hoja de Trabajo para listado'!$BC$151:$CB$151,0)),0)+IFERROR(INDEX('Hoja de Trabajo para listado'!$DE$153:$DG$274,MATCH($A753,'Hoja de Trabajo para listado'!$DE$153:$DE$1048576,0),MATCH((CUADRO!M$5&amp;$E753),'Hoja de Trabajo para listado'!$DE$151:$DG$151,0)),0)+IFERROR(INDEX('Hoja de Trabajo para listado'!$CD$155:$DC$1048576,MATCH($A753,'Hoja de Trabajo para listado'!$CD$155:$CD$1048576,0),MATCH((CUADRO!M$5&amp;$E753),'Hoja de Trabajo para listado'!$CD$151:$DC$151,0)),0)</f>
        <v>0</v>
      </c>
      <c r="N753" s="243">
        <f ca="1">+IFERROR(INDEX('Hoja de Trabajo para listado'!$A$155:$Z$1048576,MATCH($A753,'Hoja de Trabajo para listado'!$A$155:$A$1048576,0),MATCH((CUADRO!N$5&amp;$E753),'Hoja de Trabajo para listado'!$A$151:$Z$151,0)),0)+IFERROR(INDEX('Hoja de Trabajo para listado'!$AB$155:$BA$1048576,MATCH($A753,'Hoja de Trabajo para listado'!$AB$155:$AB$1048576,0),MATCH((CUADRO!N$5&amp;$E753),'Hoja de Trabajo para listado'!$AB$151:$BA$151,0)),0)+IFERROR(INDEX('Hoja de Trabajo para listado'!$BC$155:$CB$1048576,MATCH($A753,'Hoja de Trabajo para listado'!$BC$155:$BC$1048576,0),MATCH((CUADRO!N$5&amp;$E753),'Hoja de Trabajo para listado'!$BC$151:$CB$151,0)),0)+IFERROR(INDEX('Hoja de Trabajo para listado'!$DE$153:$DG$274,MATCH($A753,'Hoja de Trabajo para listado'!$DE$153:$DE$1048576,0),MATCH((CUADRO!N$5&amp;$E753),'Hoja de Trabajo para listado'!$DE$151:$DG$151,0)),0)+IFERROR(INDEX('Hoja de Trabajo para listado'!$CD$155:$DC$1048576,MATCH($A753,'Hoja de Trabajo para listado'!$CD$155:$CD$1048576,0),MATCH((CUADRO!N$5&amp;$E753),'Hoja de Trabajo para listado'!$CD$151:$DC$151,0)),0)</f>
        <v>0</v>
      </c>
      <c r="O753" s="243">
        <f ca="1">+IFERROR(INDEX('Hoja de Trabajo para listado'!$A$155:$Z$1048576,MATCH($A753,'Hoja de Trabajo para listado'!$A$155:$A$1048576,0),MATCH((CUADRO!O$5&amp;$E753),'Hoja de Trabajo para listado'!$A$151:$Z$151,0)),0)+IFERROR(INDEX('Hoja de Trabajo para listado'!$AB$155:$BA$1048576,MATCH($A753,'Hoja de Trabajo para listado'!$AB$155:$AB$1048576,0),MATCH((CUADRO!O$5&amp;$E753),'Hoja de Trabajo para listado'!$AB$151:$BA$151,0)),0)+IFERROR(INDEX('Hoja de Trabajo para listado'!$BC$155:$CB$1048576,MATCH($A753,'Hoja de Trabajo para listado'!$BC$155:$BC$1048576,0),MATCH((CUADRO!O$5&amp;$E753),'Hoja de Trabajo para listado'!$BC$151:$CB$151,0)),0)+IFERROR(INDEX('Hoja de Trabajo para listado'!$DE$153:$DG$274,MATCH($A753,'Hoja de Trabajo para listado'!$DE$153:$DE$1048576,0),MATCH((CUADRO!O$5&amp;$E753),'Hoja de Trabajo para listado'!$DE$151:$DG$151,0)),0)+IFERROR(INDEX('Hoja de Trabajo para listado'!$CD$155:$DC$1048576,MATCH($A753,'Hoja de Trabajo para listado'!$CD$155:$CD$1048576,0),MATCH((CUADRO!O$5&amp;$E753),'Hoja de Trabajo para listado'!$CD$151:$DC$151,0)),0)</f>
        <v>0</v>
      </c>
      <c r="P753" s="243">
        <f ca="1">+IFERROR(INDEX('Hoja de Trabajo para listado'!$A$155:$Z$1048576,MATCH($A753,'Hoja de Trabajo para listado'!$A$155:$A$1048576,0),MATCH((CUADRO!P$5&amp;$E753),'Hoja de Trabajo para listado'!$A$151:$Z$151,0)),0)+IFERROR(INDEX('Hoja de Trabajo para listado'!$AB$155:$BA$1048576,MATCH($A753,'Hoja de Trabajo para listado'!$AB$155:$AB$1048576,0),MATCH((CUADRO!P$5&amp;$E753),'Hoja de Trabajo para listado'!$AB$151:$BA$151,0)),0)+IFERROR(INDEX('Hoja de Trabajo para listado'!$BC$155:$CB$1048576,MATCH($A753,'Hoja de Trabajo para listado'!$BC$155:$BC$1048576,0),MATCH((CUADRO!P$5&amp;$E753),'Hoja de Trabajo para listado'!$BC$151:$CB$151,0)),0)+IFERROR(INDEX('Hoja de Trabajo para listado'!$DE$153:$DG$274,MATCH($A753,'Hoja de Trabajo para listado'!$DE$153:$DE$1048576,0),MATCH((CUADRO!P$5&amp;$E753),'Hoja de Trabajo para listado'!$DE$151:$DG$151,0)),0)+IFERROR(INDEX('Hoja de Trabajo para listado'!$CD$155:$DC$1048576,MATCH($A753,'Hoja de Trabajo para listado'!$CD$155:$CD$1048576,0),MATCH((CUADRO!P$5&amp;$E753),'Hoja de Trabajo para listado'!$CD$151:$DC$151,0)),0)</f>
        <v>0</v>
      </c>
      <c r="Q753" s="243">
        <f ca="1">+IFERROR(INDEX('Hoja de Trabajo para listado'!$A$155:$Z$1048576,MATCH($A753,'Hoja de Trabajo para listado'!$A$155:$A$1048576,0),MATCH((CUADRO!Q$5&amp;$E753),'Hoja de Trabajo para listado'!$A$151:$Z$151,0)),0)+IFERROR(INDEX('Hoja de Trabajo para listado'!$AB$155:$BA$1048576,MATCH($A753,'Hoja de Trabajo para listado'!$AB$155:$AB$1048576,0),MATCH((CUADRO!Q$5&amp;$E753),'Hoja de Trabajo para listado'!$AB$151:$BA$151,0)),0)+IFERROR(INDEX('Hoja de Trabajo para listado'!$BC$155:$CB$1048576,MATCH($A753,'Hoja de Trabajo para listado'!$BC$155:$BC$1048576,0),MATCH((CUADRO!Q$5&amp;$E753),'Hoja de Trabajo para listado'!$BC$151:$CB$151,0)),0)+IFERROR(INDEX('Hoja de Trabajo para listado'!$DE$153:$DG$274,MATCH($A753,'Hoja de Trabajo para listado'!$DE$153:$DE$1048576,0),MATCH((CUADRO!Q$5&amp;$E753),'Hoja de Trabajo para listado'!$DE$151:$DG$151,0)),0)+IFERROR(INDEX('Hoja de Trabajo para listado'!$CD$155:$DC$1048576,MATCH($A753,'Hoja de Trabajo para listado'!$CD$155:$CD$1048576,0),MATCH((CUADRO!Q$5&amp;$E753),'Hoja de Trabajo para listado'!$CD$151:$DC$151,0)),0)</f>
        <v>0</v>
      </c>
      <c r="R753" s="243">
        <f t="shared" ca="1" si="25"/>
        <v>0</v>
      </c>
      <c r="S753" s="249">
        <f ca="1">+R752+R753</f>
        <v>0</v>
      </c>
      <c r="T753" s="243">
        <f ca="1">+S753</f>
        <v>0</v>
      </c>
      <c r="U753" s="242">
        <f t="shared" si="26"/>
        <v>2</v>
      </c>
      <c r="V753" s="333" t="str">
        <f>+VLOOKUP(A753,bd_lista!$A$3:$E$590,5,FALSE)</f>
        <v>Gobiernos Autonomos Municipales</v>
      </c>
      <c r="W753" s="384"/>
      <c r="X753" s="242">
        <f>+VLOOKUP(A753,[3]Sheet1!$A$13:$D$744,4,FALSE)</f>
        <v>0</v>
      </c>
      <c r="Y753" s="242" t="e">
        <f>+VLOOKUP(X753,bd_lista!$A$3:$C$590,3,FALSE)</f>
        <v>#N/A</v>
      </c>
      <c r="Z753" s="292"/>
      <c r="AA753" s="293"/>
    </row>
    <row r="754" spans="1:27" customFormat="1" ht="15" hidden="1" customHeight="1">
      <c r="A754" s="32">
        <v>1343</v>
      </c>
      <c r="B754" s="388">
        <f>+A754</f>
        <v>1343</v>
      </c>
      <c r="C754" s="247" t="str">
        <f>+VLOOKUP(A754,bd_lista!$A$3:$C$590,3,FALSE)</f>
        <v>Gobierno Autónomo Municipal de Vila Vila</v>
      </c>
      <c r="D754" s="385" t="str">
        <f>+C754</f>
        <v>Gobierno Autónomo Municipal de Vila Vila</v>
      </c>
      <c r="E754" s="242" t="s">
        <v>1304</v>
      </c>
      <c r="F754" s="243">
        <f ca="1">+IFERROR(INDEX('Hoja de Trabajo para listado'!$A$155:$Z$1048576,MATCH($A754,'Hoja de Trabajo para listado'!$A$155:$A$1048576,0),MATCH((CUADRO!F$5&amp;$E754),'Hoja de Trabajo para listado'!$A$151:$Z$151,0)),0)+IFERROR(INDEX('Hoja de Trabajo para listado'!$AB$155:$BA$1048576,MATCH($A754,'Hoja de Trabajo para listado'!$AB$155:$AB$1048576,0),MATCH((CUADRO!F$5&amp;$E754),'Hoja de Trabajo para listado'!$AB$151:$BA$151,0)),0)+IFERROR(INDEX('Hoja de Trabajo para listado'!$BC$155:$CB$1048576,MATCH($A754,'Hoja de Trabajo para listado'!$BC$155:$BC$1048576,0),MATCH((CUADRO!F$5&amp;$E754),'Hoja de Trabajo para listado'!$BC$151:$CB$151,0)),0)+IFERROR(INDEX('Hoja de Trabajo para listado'!$DE$153:$DG$274,MATCH($A754,'Hoja de Trabajo para listado'!$DE$153:$DE$1048576,0),MATCH((CUADRO!F$5&amp;$E754),'Hoja de Trabajo para listado'!$DE$151:$DG$151,0)),0)+IFERROR(INDEX('Hoja de Trabajo para listado'!$CD$155:$DC$1048576,MATCH($A754,'Hoja de Trabajo para listado'!$CD$155:$CD$1048576,0),MATCH((CUADRO!F$5&amp;$E754),'Hoja de Trabajo para listado'!$CD$151:$DC$151,0)),0)</f>
        <v>0</v>
      </c>
      <c r="G754" s="243">
        <f ca="1">+IFERROR(INDEX('Hoja de Trabajo para listado'!$A$155:$Z$1048576,MATCH($A754,'Hoja de Trabajo para listado'!$A$155:$A$1048576,0),MATCH((CUADRO!G$5&amp;$E754),'Hoja de Trabajo para listado'!$A$151:$Z$151,0)),0)+IFERROR(INDEX('Hoja de Trabajo para listado'!$AB$155:$BA$1048576,MATCH($A754,'Hoja de Trabajo para listado'!$AB$155:$AB$1048576,0),MATCH((CUADRO!G$5&amp;$E754),'Hoja de Trabajo para listado'!$AB$151:$BA$151,0)),0)+IFERROR(INDEX('Hoja de Trabajo para listado'!$BC$155:$CB$1048576,MATCH($A754,'Hoja de Trabajo para listado'!$BC$155:$BC$1048576,0),MATCH((CUADRO!G$5&amp;$E754),'Hoja de Trabajo para listado'!$BC$151:$CB$151,0)),0)+IFERROR(INDEX('Hoja de Trabajo para listado'!$DE$153:$DG$274,MATCH($A754,'Hoja de Trabajo para listado'!$DE$153:$DE$1048576,0),MATCH((CUADRO!G$5&amp;$E754),'Hoja de Trabajo para listado'!$DE$151:$DG$151,0)),0)+IFERROR(INDEX('Hoja de Trabajo para listado'!$CD$155:$DC$1048576,MATCH($A754,'Hoja de Trabajo para listado'!$CD$155:$CD$1048576,0),MATCH((CUADRO!G$5&amp;$E754),'Hoja de Trabajo para listado'!$CD$151:$DC$151,0)),0)</f>
        <v>0</v>
      </c>
      <c r="H754" s="243">
        <f ca="1">+IFERROR(INDEX('Hoja de Trabajo para listado'!$A$155:$Z$1048576,MATCH($A754,'Hoja de Trabajo para listado'!$A$155:$A$1048576,0),MATCH((CUADRO!H$5&amp;$E754),'Hoja de Trabajo para listado'!$A$151:$Z$151,0)),0)+IFERROR(INDEX('Hoja de Trabajo para listado'!$AB$155:$BA$1048576,MATCH($A754,'Hoja de Trabajo para listado'!$AB$155:$AB$1048576,0),MATCH((CUADRO!H$5&amp;$E754),'Hoja de Trabajo para listado'!$AB$151:$BA$151,0)),0)+IFERROR(INDEX('Hoja de Trabajo para listado'!$BC$155:$CB$1048576,MATCH($A754,'Hoja de Trabajo para listado'!$BC$155:$BC$1048576,0),MATCH((CUADRO!H$5&amp;$E754),'Hoja de Trabajo para listado'!$BC$151:$CB$151,0)),0)+IFERROR(INDEX('Hoja de Trabajo para listado'!$DE$153:$DG$274,MATCH($A754,'Hoja de Trabajo para listado'!$DE$153:$DE$1048576,0),MATCH((CUADRO!H$5&amp;$E754),'Hoja de Trabajo para listado'!$DE$151:$DG$151,0)),0)+IFERROR(INDEX('Hoja de Trabajo para listado'!$CD$155:$DC$1048576,MATCH($A754,'Hoja de Trabajo para listado'!$CD$155:$CD$1048576,0),MATCH((CUADRO!H$5&amp;$E754),'Hoja de Trabajo para listado'!$CD$151:$DC$151,0)),0)</f>
        <v>0</v>
      </c>
      <c r="I754" s="243">
        <f ca="1">+IFERROR(INDEX('Hoja de Trabajo para listado'!$A$155:$Z$1048576,MATCH($A754,'Hoja de Trabajo para listado'!$A$155:$A$1048576,0),MATCH((CUADRO!I$5&amp;$E754),'Hoja de Trabajo para listado'!$A$151:$Z$151,0)),0)+IFERROR(INDEX('Hoja de Trabajo para listado'!$AB$155:$BA$1048576,MATCH($A754,'Hoja de Trabajo para listado'!$AB$155:$AB$1048576,0),MATCH((CUADRO!I$5&amp;$E754),'Hoja de Trabajo para listado'!$AB$151:$BA$151,0)),0)+IFERROR(INDEX('Hoja de Trabajo para listado'!$BC$155:$CB$1048576,MATCH($A754,'Hoja de Trabajo para listado'!$BC$155:$BC$1048576,0),MATCH((CUADRO!I$5&amp;$E754),'Hoja de Trabajo para listado'!$BC$151:$CB$151,0)),0)+IFERROR(INDEX('Hoja de Trabajo para listado'!$DE$153:$DG$274,MATCH($A754,'Hoja de Trabajo para listado'!$DE$153:$DE$1048576,0),MATCH((CUADRO!I$5&amp;$E754),'Hoja de Trabajo para listado'!$DE$151:$DG$151,0)),0)+IFERROR(INDEX('Hoja de Trabajo para listado'!$CD$155:$DC$1048576,MATCH($A754,'Hoja de Trabajo para listado'!$CD$155:$CD$1048576,0),MATCH((CUADRO!I$5&amp;$E754),'Hoja de Trabajo para listado'!$CD$151:$DC$151,0)),0)</f>
        <v>0</v>
      </c>
      <c r="J754" s="243">
        <f ca="1">+IFERROR(INDEX('Hoja de Trabajo para listado'!$A$155:$Z$1048576,MATCH($A754,'Hoja de Trabajo para listado'!$A$155:$A$1048576,0),MATCH((CUADRO!J$5&amp;$E754),'Hoja de Trabajo para listado'!$A$151:$Z$151,0)),0)+IFERROR(INDEX('Hoja de Trabajo para listado'!$AB$155:$BA$1048576,MATCH($A754,'Hoja de Trabajo para listado'!$AB$155:$AB$1048576,0),MATCH((CUADRO!J$5&amp;$E754),'Hoja de Trabajo para listado'!$AB$151:$BA$151,0)),0)+IFERROR(INDEX('Hoja de Trabajo para listado'!$BC$155:$CB$1048576,MATCH($A754,'Hoja de Trabajo para listado'!$BC$155:$BC$1048576,0),MATCH((CUADRO!J$5&amp;$E754),'Hoja de Trabajo para listado'!$BC$151:$CB$151,0)),0)+IFERROR(INDEX('Hoja de Trabajo para listado'!$DE$153:$DG$274,MATCH($A754,'Hoja de Trabajo para listado'!$DE$153:$DE$1048576,0),MATCH((CUADRO!J$5&amp;$E754),'Hoja de Trabajo para listado'!$DE$151:$DG$151,0)),0)+IFERROR(INDEX('Hoja de Trabajo para listado'!$CD$155:$DC$1048576,MATCH($A754,'Hoja de Trabajo para listado'!$CD$155:$CD$1048576,0),MATCH((CUADRO!J$5&amp;$E754),'Hoja de Trabajo para listado'!$CD$151:$DC$151,0)),0)</f>
        <v>0</v>
      </c>
      <c r="K754" s="243">
        <f ca="1">+IFERROR(INDEX('Hoja de Trabajo para listado'!$A$155:$Z$1048576,MATCH($A754,'Hoja de Trabajo para listado'!$A$155:$A$1048576,0),MATCH((CUADRO!K$5&amp;$E754),'Hoja de Trabajo para listado'!$A$151:$Z$151,0)),0)+IFERROR(INDEX('Hoja de Trabajo para listado'!$AB$155:$BA$1048576,MATCH($A754,'Hoja de Trabajo para listado'!$AB$155:$AB$1048576,0),MATCH((CUADRO!K$5&amp;$E754),'Hoja de Trabajo para listado'!$AB$151:$BA$151,0)),0)+IFERROR(INDEX('Hoja de Trabajo para listado'!$BC$155:$CB$1048576,MATCH($A754,'Hoja de Trabajo para listado'!$BC$155:$BC$1048576,0),MATCH((CUADRO!K$5&amp;$E754),'Hoja de Trabajo para listado'!$BC$151:$CB$151,0)),0)+IFERROR(INDEX('Hoja de Trabajo para listado'!$DE$153:$DG$274,MATCH($A754,'Hoja de Trabajo para listado'!$DE$153:$DE$1048576,0),MATCH((CUADRO!K$5&amp;$E754),'Hoja de Trabajo para listado'!$DE$151:$DG$151,0)),0)+IFERROR(INDEX('Hoja de Trabajo para listado'!$CD$155:$DC$1048576,MATCH($A754,'Hoja de Trabajo para listado'!$CD$155:$CD$1048576,0),MATCH((CUADRO!K$5&amp;$E754),'Hoja de Trabajo para listado'!$CD$151:$DC$151,0)),0)</f>
        <v>0</v>
      </c>
      <c r="L754" s="243">
        <f ca="1">+IFERROR(INDEX('Hoja de Trabajo para listado'!$A$155:$Z$1048576,MATCH($A754,'Hoja de Trabajo para listado'!$A$155:$A$1048576,0),MATCH((CUADRO!L$5&amp;$E754),'Hoja de Trabajo para listado'!$A$151:$Z$151,0)),0)+IFERROR(INDEX('Hoja de Trabajo para listado'!$AB$155:$BA$1048576,MATCH($A754,'Hoja de Trabajo para listado'!$AB$155:$AB$1048576,0),MATCH((CUADRO!L$5&amp;$E754),'Hoja de Trabajo para listado'!$AB$151:$BA$151,0)),0)+IFERROR(INDEX('Hoja de Trabajo para listado'!$BC$155:$CB$1048576,MATCH($A754,'Hoja de Trabajo para listado'!$BC$155:$BC$1048576,0),MATCH((CUADRO!L$5&amp;$E754),'Hoja de Trabajo para listado'!$BC$151:$CB$151,0)),0)+IFERROR(INDEX('Hoja de Trabajo para listado'!$DE$153:$DG$274,MATCH($A754,'Hoja de Trabajo para listado'!$DE$153:$DE$1048576,0),MATCH((CUADRO!L$5&amp;$E754),'Hoja de Trabajo para listado'!$DE$151:$DG$151,0)),0)+IFERROR(INDEX('Hoja de Trabajo para listado'!$CD$155:$DC$1048576,MATCH($A754,'Hoja de Trabajo para listado'!$CD$155:$CD$1048576,0),MATCH((CUADRO!L$5&amp;$E754),'Hoja de Trabajo para listado'!$CD$151:$DC$151,0)),0)</f>
        <v>0</v>
      </c>
      <c r="M754" s="243">
        <f ca="1">+IFERROR(INDEX('Hoja de Trabajo para listado'!$A$155:$Z$1048576,MATCH($A754,'Hoja de Trabajo para listado'!$A$155:$A$1048576,0),MATCH((CUADRO!M$5&amp;$E754),'Hoja de Trabajo para listado'!$A$151:$Z$151,0)),0)+IFERROR(INDEX('Hoja de Trabajo para listado'!$AB$155:$BA$1048576,MATCH($A754,'Hoja de Trabajo para listado'!$AB$155:$AB$1048576,0),MATCH((CUADRO!M$5&amp;$E754),'Hoja de Trabajo para listado'!$AB$151:$BA$151,0)),0)+IFERROR(INDEX('Hoja de Trabajo para listado'!$BC$155:$CB$1048576,MATCH($A754,'Hoja de Trabajo para listado'!$BC$155:$BC$1048576,0),MATCH((CUADRO!M$5&amp;$E754),'Hoja de Trabajo para listado'!$BC$151:$CB$151,0)),0)+IFERROR(INDEX('Hoja de Trabajo para listado'!$DE$153:$DG$274,MATCH($A754,'Hoja de Trabajo para listado'!$DE$153:$DE$1048576,0),MATCH((CUADRO!M$5&amp;$E754),'Hoja de Trabajo para listado'!$DE$151:$DG$151,0)),0)+IFERROR(INDEX('Hoja de Trabajo para listado'!$CD$155:$DC$1048576,MATCH($A754,'Hoja de Trabajo para listado'!$CD$155:$CD$1048576,0),MATCH((CUADRO!M$5&amp;$E754),'Hoja de Trabajo para listado'!$CD$151:$DC$151,0)),0)</f>
        <v>0</v>
      </c>
      <c r="N754" s="243">
        <f ca="1">+IFERROR(INDEX('Hoja de Trabajo para listado'!$A$155:$Z$1048576,MATCH($A754,'Hoja de Trabajo para listado'!$A$155:$A$1048576,0),MATCH((CUADRO!N$5&amp;$E754),'Hoja de Trabajo para listado'!$A$151:$Z$151,0)),0)+IFERROR(INDEX('Hoja de Trabajo para listado'!$AB$155:$BA$1048576,MATCH($A754,'Hoja de Trabajo para listado'!$AB$155:$AB$1048576,0),MATCH((CUADRO!N$5&amp;$E754),'Hoja de Trabajo para listado'!$AB$151:$BA$151,0)),0)+IFERROR(INDEX('Hoja de Trabajo para listado'!$BC$155:$CB$1048576,MATCH($A754,'Hoja de Trabajo para listado'!$BC$155:$BC$1048576,0),MATCH((CUADRO!N$5&amp;$E754),'Hoja de Trabajo para listado'!$BC$151:$CB$151,0)),0)+IFERROR(INDEX('Hoja de Trabajo para listado'!$DE$153:$DG$274,MATCH($A754,'Hoja de Trabajo para listado'!$DE$153:$DE$1048576,0),MATCH((CUADRO!N$5&amp;$E754),'Hoja de Trabajo para listado'!$DE$151:$DG$151,0)),0)+IFERROR(INDEX('Hoja de Trabajo para listado'!$CD$155:$DC$1048576,MATCH($A754,'Hoja de Trabajo para listado'!$CD$155:$CD$1048576,0),MATCH((CUADRO!N$5&amp;$E754),'Hoja de Trabajo para listado'!$CD$151:$DC$151,0)),0)</f>
        <v>0</v>
      </c>
      <c r="O754" s="243">
        <f ca="1">+IFERROR(INDEX('Hoja de Trabajo para listado'!$A$155:$Z$1048576,MATCH($A754,'Hoja de Trabajo para listado'!$A$155:$A$1048576,0),MATCH((CUADRO!O$5&amp;$E754),'Hoja de Trabajo para listado'!$A$151:$Z$151,0)),0)+IFERROR(INDEX('Hoja de Trabajo para listado'!$AB$155:$BA$1048576,MATCH($A754,'Hoja de Trabajo para listado'!$AB$155:$AB$1048576,0),MATCH((CUADRO!O$5&amp;$E754),'Hoja de Trabajo para listado'!$AB$151:$BA$151,0)),0)+IFERROR(INDEX('Hoja de Trabajo para listado'!$BC$155:$CB$1048576,MATCH($A754,'Hoja de Trabajo para listado'!$BC$155:$BC$1048576,0),MATCH((CUADRO!O$5&amp;$E754),'Hoja de Trabajo para listado'!$BC$151:$CB$151,0)),0)+IFERROR(INDEX('Hoja de Trabajo para listado'!$DE$153:$DG$274,MATCH($A754,'Hoja de Trabajo para listado'!$DE$153:$DE$1048576,0),MATCH((CUADRO!O$5&amp;$E754),'Hoja de Trabajo para listado'!$DE$151:$DG$151,0)),0)+IFERROR(INDEX('Hoja de Trabajo para listado'!$CD$155:$DC$1048576,MATCH($A754,'Hoja de Trabajo para listado'!$CD$155:$CD$1048576,0),MATCH((CUADRO!O$5&amp;$E754),'Hoja de Trabajo para listado'!$CD$151:$DC$151,0)),0)</f>
        <v>0</v>
      </c>
      <c r="P754" s="243">
        <f ca="1">+IFERROR(INDEX('Hoja de Trabajo para listado'!$A$155:$Z$1048576,MATCH($A754,'Hoja de Trabajo para listado'!$A$155:$A$1048576,0),MATCH((CUADRO!P$5&amp;$E754),'Hoja de Trabajo para listado'!$A$151:$Z$151,0)),0)+IFERROR(INDEX('Hoja de Trabajo para listado'!$AB$155:$BA$1048576,MATCH($A754,'Hoja de Trabajo para listado'!$AB$155:$AB$1048576,0),MATCH((CUADRO!P$5&amp;$E754),'Hoja de Trabajo para listado'!$AB$151:$BA$151,0)),0)+IFERROR(INDEX('Hoja de Trabajo para listado'!$BC$155:$CB$1048576,MATCH($A754,'Hoja de Trabajo para listado'!$BC$155:$BC$1048576,0),MATCH((CUADRO!P$5&amp;$E754),'Hoja de Trabajo para listado'!$BC$151:$CB$151,0)),0)+IFERROR(INDEX('Hoja de Trabajo para listado'!$DE$153:$DG$274,MATCH($A754,'Hoja de Trabajo para listado'!$DE$153:$DE$1048576,0),MATCH((CUADRO!P$5&amp;$E754),'Hoja de Trabajo para listado'!$DE$151:$DG$151,0)),0)+IFERROR(INDEX('Hoja de Trabajo para listado'!$CD$155:$DC$1048576,MATCH($A754,'Hoja de Trabajo para listado'!$CD$155:$CD$1048576,0),MATCH((CUADRO!P$5&amp;$E754),'Hoja de Trabajo para listado'!$CD$151:$DC$151,0)),0)</f>
        <v>0</v>
      </c>
      <c r="Q754" s="243">
        <f ca="1">+IFERROR(INDEX('Hoja de Trabajo para listado'!$A$155:$Z$1048576,MATCH($A754,'Hoja de Trabajo para listado'!$A$155:$A$1048576,0),MATCH((CUADRO!Q$5&amp;$E754),'Hoja de Trabajo para listado'!$A$151:$Z$151,0)),0)+IFERROR(INDEX('Hoja de Trabajo para listado'!$AB$155:$BA$1048576,MATCH($A754,'Hoja de Trabajo para listado'!$AB$155:$AB$1048576,0),MATCH((CUADRO!Q$5&amp;$E754),'Hoja de Trabajo para listado'!$AB$151:$BA$151,0)),0)+IFERROR(INDEX('Hoja de Trabajo para listado'!$BC$155:$CB$1048576,MATCH($A754,'Hoja de Trabajo para listado'!$BC$155:$BC$1048576,0),MATCH((CUADRO!Q$5&amp;$E754),'Hoja de Trabajo para listado'!$BC$151:$CB$151,0)),0)+IFERROR(INDEX('Hoja de Trabajo para listado'!$DE$153:$DG$274,MATCH($A754,'Hoja de Trabajo para listado'!$DE$153:$DE$1048576,0),MATCH((CUADRO!Q$5&amp;$E754),'Hoja de Trabajo para listado'!$DE$151:$DG$151,0)),0)+IFERROR(INDEX('Hoja de Trabajo para listado'!$CD$155:$DC$1048576,MATCH($A754,'Hoja de Trabajo para listado'!$CD$155:$CD$1048576,0),MATCH((CUADRO!Q$5&amp;$E754),'Hoja de Trabajo para listado'!$CD$151:$DC$151,0)),0)</f>
        <v>0</v>
      </c>
      <c r="R754" s="243">
        <f t="shared" ca="1" si="25"/>
        <v>0</v>
      </c>
      <c r="S754" s="249"/>
      <c r="T754" s="243">
        <f ca="1">+T755</f>
        <v>0</v>
      </c>
      <c r="U754" s="242">
        <f t="shared" si="26"/>
        <v>1</v>
      </c>
      <c r="V754" s="333" t="str">
        <f>+VLOOKUP(A754,bd_lista!$A$3:$E$590,5,FALSE)</f>
        <v>Gobiernos Autonomos Municipales</v>
      </c>
      <c r="W754" s="383" t="str">
        <f>+V754</f>
        <v>Gobiernos Autonomos Municipales</v>
      </c>
      <c r="X754" s="242">
        <f>+VLOOKUP(A754,[3]Sheet1!$A$13:$D$744,4,FALSE)</f>
        <v>0</v>
      </c>
      <c r="Y754" s="242" t="e">
        <f>+VLOOKUP(X754,bd_lista!$A$3:$C$590,3,FALSE)</f>
        <v>#N/A</v>
      </c>
      <c r="Z754" s="294">
        <f>+X754</f>
        <v>0</v>
      </c>
      <c r="AA754" s="295" t="e">
        <f>+Y754</f>
        <v>#N/A</v>
      </c>
    </row>
    <row r="755" spans="1:27" customFormat="1" ht="15" hidden="1" customHeight="1">
      <c r="A755" s="32">
        <v>1343</v>
      </c>
      <c r="B755" s="389"/>
      <c r="C755" s="247" t="str">
        <f>+VLOOKUP(A755,bd_lista!$A$3:$C$590,3,FALSE)</f>
        <v>Gobierno Autónomo Municipal de Vila Vila</v>
      </c>
      <c r="D755" s="386"/>
      <c r="E755" s="244" t="s">
        <v>1305</v>
      </c>
      <c r="F755" s="243">
        <f ca="1">+IFERROR(INDEX('Hoja de Trabajo para listado'!$A$155:$Z$1048576,MATCH($A755,'Hoja de Trabajo para listado'!$A$155:$A$1048576,0),MATCH((CUADRO!F$5&amp;$E755),'Hoja de Trabajo para listado'!$A$151:$Z$151,0)),0)+IFERROR(INDEX('Hoja de Trabajo para listado'!$AB$155:$BA$1048576,MATCH($A755,'Hoja de Trabajo para listado'!$AB$155:$AB$1048576,0),MATCH((CUADRO!F$5&amp;$E755),'Hoja de Trabajo para listado'!$AB$151:$BA$151,0)),0)+IFERROR(INDEX('Hoja de Trabajo para listado'!$BC$155:$CB$1048576,MATCH($A755,'Hoja de Trabajo para listado'!$BC$155:$BC$1048576,0),MATCH((CUADRO!F$5&amp;$E755),'Hoja de Trabajo para listado'!$BC$151:$CB$151,0)),0)+IFERROR(INDEX('Hoja de Trabajo para listado'!$DE$153:$DG$274,MATCH($A755,'Hoja de Trabajo para listado'!$DE$153:$DE$1048576,0),MATCH((CUADRO!F$5&amp;$E755),'Hoja de Trabajo para listado'!$DE$151:$DG$151,0)),0)+IFERROR(INDEX('Hoja de Trabajo para listado'!$CD$155:$DC$1048576,MATCH($A755,'Hoja de Trabajo para listado'!$CD$155:$CD$1048576,0),MATCH((CUADRO!F$5&amp;$E755),'Hoja de Trabajo para listado'!$CD$151:$DC$151,0)),0)</f>
        <v>0</v>
      </c>
      <c r="G755" s="243">
        <f ca="1">+IFERROR(INDEX('Hoja de Trabajo para listado'!$A$155:$Z$1048576,MATCH($A755,'Hoja de Trabajo para listado'!$A$155:$A$1048576,0),MATCH((CUADRO!G$5&amp;$E755),'Hoja de Trabajo para listado'!$A$151:$Z$151,0)),0)+IFERROR(INDEX('Hoja de Trabajo para listado'!$AB$155:$BA$1048576,MATCH($A755,'Hoja de Trabajo para listado'!$AB$155:$AB$1048576,0),MATCH((CUADRO!G$5&amp;$E755),'Hoja de Trabajo para listado'!$AB$151:$BA$151,0)),0)+IFERROR(INDEX('Hoja de Trabajo para listado'!$BC$155:$CB$1048576,MATCH($A755,'Hoja de Trabajo para listado'!$BC$155:$BC$1048576,0),MATCH((CUADRO!G$5&amp;$E755),'Hoja de Trabajo para listado'!$BC$151:$CB$151,0)),0)+IFERROR(INDEX('Hoja de Trabajo para listado'!$DE$153:$DG$274,MATCH($A755,'Hoja de Trabajo para listado'!$DE$153:$DE$1048576,0),MATCH((CUADRO!G$5&amp;$E755),'Hoja de Trabajo para listado'!$DE$151:$DG$151,0)),0)+IFERROR(INDEX('Hoja de Trabajo para listado'!$CD$155:$DC$1048576,MATCH($A755,'Hoja de Trabajo para listado'!$CD$155:$CD$1048576,0),MATCH((CUADRO!G$5&amp;$E755),'Hoja de Trabajo para listado'!$CD$151:$DC$151,0)),0)</f>
        <v>0</v>
      </c>
      <c r="H755" s="243">
        <f ca="1">+IFERROR(INDEX('Hoja de Trabajo para listado'!$A$155:$Z$1048576,MATCH($A755,'Hoja de Trabajo para listado'!$A$155:$A$1048576,0),MATCH((CUADRO!H$5&amp;$E755),'Hoja de Trabajo para listado'!$A$151:$Z$151,0)),0)+IFERROR(INDEX('Hoja de Trabajo para listado'!$AB$155:$BA$1048576,MATCH($A755,'Hoja de Trabajo para listado'!$AB$155:$AB$1048576,0),MATCH((CUADRO!H$5&amp;$E755),'Hoja de Trabajo para listado'!$AB$151:$BA$151,0)),0)+IFERROR(INDEX('Hoja de Trabajo para listado'!$BC$155:$CB$1048576,MATCH($A755,'Hoja de Trabajo para listado'!$BC$155:$BC$1048576,0),MATCH((CUADRO!H$5&amp;$E755),'Hoja de Trabajo para listado'!$BC$151:$CB$151,0)),0)+IFERROR(INDEX('Hoja de Trabajo para listado'!$DE$153:$DG$274,MATCH($A755,'Hoja de Trabajo para listado'!$DE$153:$DE$1048576,0),MATCH((CUADRO!H$5&amp;$E755),'Hoja de Trabajo para listado'!$DE$151:$DG$151,0)),0)+IFERROR(INDEX('Hoja de Trabajo para listado'!$CD$155:$DC$1048576,MATCH($A755,'Hoja de Trabajo para listado'!$CD$155:$CD$1048576,0),MATCH((CUADRO!H$5&amp;$E755),'Hoja de Trabajo para listado'!$CD$151:$DC$151,0)),0)</f>
        <v>0</v>
      </c>
      <c r="I755" s="243">
        <f ca="1">+IFERROR(INDEX('Hoja de Trabajo para listado'!$A$155:$Z$1048576,MATCH($A755,'Hoja de Trabajo para listado'!$A$155:$A$1048576,0),MATCH((CUADRO!I$5&amp;$E755),'Hoja de Trabajo para listado'!$A$151:$Z$151,0)),0)+IFERROR(INDEX('Hoja de Trabajo para listado'!$AB$155:$BA$1048576,MATCH($A755,'Hoja de Trabajo para listado'!$AB$155:$AB$1048576,0),MATCH((CUADRO!I$5&amp;$E755),'Hoja de Trabajo para listado'!$AB$151:$BA$151,0)),0)+IFERROR(INDEX('Hoja de Trabajo para listado'!$BC$155:$CB$1048576,MATCH($A755,'Hoja de Trabajo para listado'!$BC$155:$BC$1048576,0),MATCH((CUADRO!I$5&amp;$E755),'Hoja de Trabajo para listado'!$BC$151:$CB$151,0)),0)+IFERROR(INDEX('Hoja de Trabajo para listado'!$DE$153:$DG$274,MATCH($A755,'Hoja de Trabajo para listado'!$DE$153:$DE$1048576,0),MATCH((CUADRO!I$5&amp;$E755),'Hoja de Trabajo para listado'!$DE$151:$DG$151,0)),0)+IFERROR(INDEX('Hoja de Trabajo para listado'!$CD$155:$DC$1048576,MATCH($A755,'Hoja de Trabajo para listado'!$CD$155:$CD$1048576,0),MATCH((CUADRO!I$5&amp;$E755),'Hoja de Trabajo para listado'!$CD$151:$DC$151,0)),0)</f>
        <v>0</v>
      </c>
      <c r="J755" s="243">
        <f ca="1">+IFERROR(INDEX('Hoja de Trabajo para listado'!$A$155:$Z$1048576,MATCH($A755,'Hoja de Trabajo para listado'!$A$155:$A$1048576,0),MATCH((CUADRO!J$5&amp;$E755),'Hoja de Trabajo para listado'!$A$151:$Z$151,0)),0)+IFERROR(INDEX('Hoja de Trabajo para listado'!$AB$155:$BA$1048576,MATCH($A755,'Hoja de Trabajo para listado'!$AB$155:$AB$1048576,0),MATCH((CUADRO!J$5&amp;$E755),'Hoja de Trabajo para listado'!$AB$151:$BA$151,0)),0)+IFERROR(INDEX('Hoja de Trabajo para listado'!$BC$155:$CB$1048576,MATCH($A755,'Hoja de Trabajo para listado'!$BC$155:$BC$1048576,0),MATCH((CUADRO!J$5&amp;$E755),'Hoja de Trabajo para listado'!$BC$151:$CB$151,0)),0)+IFERROR(INDEX('Hoja de Trabajo para listado'!$DE$153:$DG$274,MATCH($A755,'Hoja de Trabajo para listado'!$DE$153:$DE$1048576,0),MATCH((CUADRO!J$5&amp;$E755),'Hoja de Trabajo para listado'!$DE$151:$DG$151,0)),0)+IFERROR(INDEX('Hoja de Trabajo para listado'!$CD$155:$DC$1048576,MATCH($A755,'Hoja de Trabajo para listado'!$CD$155:$CD$1048576,0),MATCH((CUADRO!J$5&amp;$E755),'Hoja de Trabajo para listado'!$CD$151:$DC$151,0)),0)</f>
        <v>0</v>
      </c>
      <c r="K755" s="243">
        <f ca="1">+IFERROR(INDEX('Hoja de Trabajo para listado'!$A$155:$Z$1048576,MATCH($A755,'Hoja de Trabajo para listado'!$A$155:$A$1048576,0),MATCH((CUADRO!K$5&amp;$E755),'Hoja de Trabajo para listado'!$A$151:$Z$151,0)),0)+IFERROR(INDEX('Hoja de Trabajo para listado'!$AB$155:$BA$1048576,MATCH($A755,'Hoja de Trabajo para listado'!$AB$155:$AB$1048576,0),MATCH((CUADRO!K$5&amp;$E755),'Hoja de Trabajo para listado'!$AB$151:$BA$151,0)),0)+IFERROR(INDEX('Hoja de Trabajo para listado'!$BC$155:$CB$1048576,MATCH($A755,'Hoja de Trabajo para listado'!$BC$155:$BC$1048576,0),MATCH((CUADRO!K$5&amp;$E755),'Hoja de Trabajo para listado'!$BC$151:$CB$151,0)),0)+IFERROR(INDEX('Hoja de Trabajo para listado'!$DE$153:$DG$274,MATCH($A755,'Hoja de Trabajo para listado'!$DE$153:$DE$1048576,0),MATCH((CUADRO!K$5&amp;$E755),'Hoja de Trabajo para listado'!$DE$151:$DG$151,0)),0)+IFERROR(INDEX('Hoja de Trabajo para listado'!$CD$155:$DC$1048576,MATCH($A755,'Hoja de Trabajo para listado'!$CD$155:$CD$1048576,0),MATCH((CUADRO!K$5&amp;$E755),'Hoja de Trabajo para listado'!$CD$151:$DC$151,0)),0)</f>
        <v>0</v>
      </c>
      <c r="L755" s="243">
        <f ca="1">+IFERROR(INDEX('Hoja de Trabajo para listado'!$A$155:$Z$1048576,MATCH($A755,'Hoja de Trabajo para listado'!$A$155:$A$1048576,0),MATCH((CUADRO!L$5&amp;$E755),'Hoja de Trabajo para listado'!$A$151:$Z$151,0)),0)+IFERROR(INDEX('Hoja de Trabajo para listado'!$AB$155:$BA$1048576,MATCH($A755,'Hoja de Trabajo para listado'!$AB$155:$AB$1048576,0),MATCH((CUADRO!L$5&amp;$E755),'Hoja de Trabajo para listado'!$AB$151:$BA$151,0)),0)+IFERROR(INDEX('Hoja de Trabajo para listado'!$BC$155:$CB$1048576,MATCH($A755,'Hoja de Trabajo para listado'!$BC$155:$BC$1048576,0),MATCH((CUADRO!L$5&amp;$E755),'Hoja de Trabajo para listado'!$BC$151:$CB$151,0)),0)+IFERROR(INDEX('Hoja de Trabajo para listado'!$DE$153:$DG$274,MATCH($A755,'Hoja de Trabajo para listado'!$DE$153:$DE$1048576,0),MATCH((CUADRO!L$5&amp;$E755),'Hoja de Trabajo para listado'!$DE$151:$DG$151,0)),0)+IFERROR(INDEX('Hoja de Trabajo para listado'!$CD$155:$DC$1048576,MATCH($A755,'Hoja de Trabajo para listado'!$CD$155:$CD$1048576,0),MATCH((CUADRO!L$5&amp;$E755),'Hoja de Trabajo para listado'!$CD$151:$DC$151,0)),0)</f>
        <v>0</v>
      </c>
      <c r="M755" s="243">
        <f ca="1">+IFERROR(INDEX('Hoja de Trabajo para listado'!$A$155:$Z$1048576,MATCH($A755,'Hoja de Trabajo para listado'!$A$155:$A$1048576,0),MATCH((CUADRO!M$5&amp;$E755),'Hoja de Trabajo para listado'!$A$151:$Z$151,0)),0)+IFERROR(INDEX('Hoja de Trabajo para listado'!$AB$155:$BA$1048576,MATCH($A755,'Hoja de Trabajo para listado'!$AB$155:$AB$1048576,0),MATCH((CUADRO!M$5&amp;$E755),'Hoja de Trabajo para listado'!$AB$151:$BA$151,0)),0)+IFERROR(INDEX('Hoja de Trabajo para listado'!$BC$155:$CB$1048576,MATCH($A755,'Hoja de Trabajo para listado'!$BC$155:$BC$1048576,0),MATCH((CUADRO!M$5&amp;$E755),'Hoja de Trabajo para listado'!$BC$151:$CB$151,0)),0)+IFERROR(INDEX('Hoja de Trabajo para listado'!$DE$153:$DG$274,MATCH($A755,'Hoja de Trabajo para listado'!$DE$153:$DE$1048576,0),MATCH((CUADRO!M$5&amp;$E755),'Hoja de Trabajo para listado'!$DE$151:$DG$151,0)),0)+IFERROR(INDEX('Hoja de Trabajo para listado'!$CD$155:$DC$1048576,MATCH($A755,'Hoja de Trabajo para listado'!$CD$155:$CD$1048576,0),MATCH((CUADRO!M$5&amp;$E755),'Hoja de Trabajo para listado'!$CD$151:$DC$151,0)),0)</f>
        <v>0</v>
      </c>
      <c r="N755" s="243">
        <f ca="1">+IFERROR(INDEX('Hoja de Trabajo para listado'!$A$155:$Z$1048576,MATCH($A755,'Hoja de Trabajo para listado'!$A$155:$A$1048576,0),MATCH((CUADRO!N$5&amp;$E755),'Hoja de Trabajo para listado'!$A$151:$Z$151,0)),0)+IFERROR(INDEX('Hoja de Trabajo para listado'!$AB$155:$BA$1048576,MATCH($A755,'Hoja de Trabajo para listado'!$AB$155:$AB$1048576,0),MATCH((CUADRO!N$5&amp;$E755),'Hoja de Trabajo para listado'!$AB$151:$BA$151,0)),0)+IFERROR(INDEX('Hoja de Trabajo para listado'!$BC$155:$CB$1048576,MATCH($A755,'Hoja de Trabajo para listado'!$BC$155:$BC$1048576,0),MATCH((CUADRO!N$5&amp;$E755),'Hoja de Trabajo para listado'!$BC$151:$CB$151,0)),0)+IFERROR(INDEX('Hoja de Trabajo para listado'!$DE$153:$DG$274,MATCH($A755,'Hoja de Trabajo para listado'!$DE$153:$DE$1048576,0),MATCH((CUADRO!N$5&amp;$E755),'Hoja de Trabajo para listado'!$DE$151:$DG$151,0)),0)+IFERROR(INDEX('Hoja de Trabajo para listado'!$CD$155:$DC$1048576,MATCH($A755,'Hoja de Trabajo para listado'!$CD$155:$CD$1048576,0),MATCH((CUADRO!N$5&amp;$E755),'Hoja de Trabajo para listado'!$CD$151:$DC$151,0)),0)</f>
        <v>0</v>
      </c>
      <c r="O755" s="243">
        <f ca="1">+IFERROR(INDEX('Hoja de Trabajo para listado'!$A$155:$Z$1048576,MATCH($A755,'Hoja de Trabajo para listado'!$A$155:$A$1048576,0),MATCH((CUADRO!O$5&amp;$E755),'Hoja de Trabajo para listado'!$A$151:$Z$151,0)),0)+IFERROR(INDEX('Hoja de Trabajo para listado'!$AB$155:$BA$1048576,MATCH($A755,'Hoja de Trabajo para listado'!$AB$155:$AB$1048576,0),MATCH((CUADRO!O$5&amp;$E755),'Hoja de Trabajo para listado'!$AB$151:$BA$151,0)),0)+IFERROR(INDEX('Hoja de Trabajo para listado'!$BC$155:$CB$1048576,MATCH($A755,'Hoja de Trabajo para listado'!$BC$155:$BC$1048576,0),MATCH((CUADRO!O$5&amp;$E755),'Hoja de Trabajo para listado'!$BC$151:$CB$151,0)),0)+IFERROR(INDEX('Hoja de Trabajo para listado'!$DE$153:$DG$274,MATCH($A755,'Hoja de Trabajo para listado'!$DE$153:$DE$1048576,0),MATCH((CUADRO!O$5&amp;$E755),'Hoja de Trabajo para listado'!$DE$151:$DG$151,0)),0)+IFERROR(INDEX('Hoja de Trabajo para listado'!$CD$155:$DC$1048576,MATCH($A755,'Hoja de Trabajo para listado'!$CD$155:$CD$1048576,0),MATCH((CUADRO!O$5&amp;$E755),'Hoja de Trabajo para listado'!$CD$151:$DC$151,0)),0)</f>
        <v>0</v>
      </c>
      <c r="P755" s="243">
        <f ca="1">+IFERROR(INDEX('Hoja de Trabajo para listado'!$A$155:$Z$1048576,MATCH($A755,'Hoja de Trabajo para listado'!$A$155:$A$1048576,0),MATCH((CUADRO!P$5&amp;$E755),'Hoja de Trabajo para listado'!$A$151:$Z$151,0)),0)+IFERROR(INDEX('Hoja de Trabajo para listado'!$AB$155:$BA$1048576,MATCH($A755,'Hoja de Trabajo para listado'!$AB$155:$AB$1048576,0),MATCH((CUADRO!P$5&amp;$E755),'Hoja de Trabajo para listado'!$AB$151:$BA$151,0)),0)+IFERROR(INDEX('Hoja de Trabajo para listado'!$BC$155:$CB$1048576,MATCH($A755,'Hoja de Trabajo para listado'!$BC$155:$BC$1048576,0),MATCH((CUADRO!P$5&amp;$E755),'Hoja de Trabajo para listado'!$BC$151:$CB$151,0)),0)+IFERROR(INDEX('Hoja de Trabajo para listado'!$DE$153:$DG$274,MATCH($A755,'Hoja de Trabajo para listado'!$DE$153:$DE$1048576,0),MATCH((CUADRO!P$5&amp;$E755),'Hoja de Trabajo para listado'!$DE$151:$DG$151,0)),0)+IFERROR(INDEX('Hoja de Trabajo para listado'!$CD$155:$DC$1048576,MATCH($A755,'Hoja de Trabajo para listado'!$CD$155:$CD$1048576,0),MATCH((CUADRO!P$5&amp;$E755),'Hoja de Trabajo para listado'!$CD$151:$DC$151,0)),0)</f>
        <v>0</v>
      </c>
      <c r="Q755" s="243">
        <f ca="1">+IFERROR(INDEX('Hoja de Trabajo para listado'!$A$155:$Z$1048576,MATCH($A755,'Hoja de Trabajo para listado'!$A$155:$A$1048576,0),MATCH((CUADRO!Q$5&amp;$E755),'Hoja de Trabajo para listado'!$A$151:$Z$151,0)),0)+IFERROR(INDEX('Hoja de Trabajo para listado'!$AB$155:$BA$1048576,MATCH($A755,'Hoja de Trabajo para listado'!$AB$155:$AB$1048576,0),MATCH((CUADRO!Q$5&amp;$E755),'Hoja de Trabajo para listado'!$AB$151:$BA$151,0)),0)+IFERROR(INDEX('Hoja de Trabajo para listado'!$BC$155:$CB$1048576,MATCH($A755,'Hoja de Trabajo para listado'!$BC$155:$BC$1048576,0),MATCH((CUADRO!Q$5&amp;$E755),'Hoja de Trabajo para listado'!$BC$151:$CB$151,0)),0)+IFERROR(INDEX('Hoja de Trabajo para listado'!$DE$153:$DG$274,MATCH($A755,'Hoja de Trabajo para listado'!$DE$153:$DE$1048576,0),MATCH((CUADRO!Q$5&amp;$E755),'Hoja de Trabajo para listado'!$DE$151:$DG$151,0)),0)+IFERROR(INDEX('Hoja de Trabajo para listado'!$CD$155:$DC$1048576,MATCH($A755,'Hoja de Trabajo para listado'!$CD$155:$CD$1048576,0),MATCH((CUADRO!Q$5&amp;$E755),'Hoja de Trabajo para listado'!$CD$151:$DC$151,0)),0)</f>
        <v>0</v>
      </c>
      <c r="R755" s="243">
        <f t="shared" ca="1" si="25"/>
        <v>0</v>
      </c>
      <c r="S755" s="249">
        <f ca="1">+R754+R755</f>
        <v>0</v>
      </c>
      <c r="T755" s="243">
        <f ca="1">+S755</f>
        <v>0</v>
      </c>
      <c r="U755" s="242">
        <f t="shared" si="26"/>
        <v>2</v>
      </c>
      <c r="V755" s="333" t="str">
        <f>+VLOOKUP(A755,bd_lista!$A$3:$E$590,5,FALSE)</f>
        <v>Gobiernos Autonomos Municipales</v>
      </c>
      <c r="W755" s="384"/>
      <c r="X755" s="242">
        <f>+VLOOKUP(A755,[3]Sheet1!$A$13:$D$744,4,FALSE)</f>
        <v>0</v>
      </c>
      <c r="Y755" s="242" t="e">
        <f>+VLOOKUP(X755,bd_lista!$A$3:$C$590,3,FALSE)</f>
        <v>#N/A</v>
      </c>
      <c r="Z755" s="292"/>
      <c r="AA755" s="293"/>
    </row>
    <row r="756" spans="1:27" customFormat="1" ht="15" hidden="1" customHeight="1">
      <c r="A756" s="32">
        <v>1344</v>
      </c>
      <c r="B756" s="388">
        <f>+A756</f>
        <v>1344</v>
      </c>
      <c r="C756" s="247" t="str">
        <f>+VLOOKUP(A756,bd_lista!$A$3:$C$590,3,FALSE)</f>
        <v>Gobierno Autónomo Municipal de Alalay</v>
      </c>
      <c r="D756" s="385" t="str">
        <f>+C756</f>
        <v>Gobierno Autónomo Municipal de Alalay</v>
      </c>
      <c r="E756" s="242" t="s">
        <v>1304</v>
      </c>
      <c r="F756" s="243">
        <f ca="1">+IFERROR(INDEX('Hoja de Trabajo para listado'!$A$155:$Z$1048576,MATCH($A756,'Hoja de Trabajo para listado'!$A$155:$A$1048576,0),MATCH((CUADRO!F$5&amp;$E756),'Hoja de Trabajo para listado'!$A$151:$Z$151,0)),0)+IFERROR(INDEX('Hoja de Trabajo para listado'!$AB$155:$BA$1048576,MATCH($A756,'Hoja de Trabajo para listado'!$AB$155:$AB$1048576,0),MATCH((CUADRO!F$5&amp;$E756),'Hoja de Trabajo para listado'!$AB$151:$BA$151,0)),0)+IFERROR(INDEX('Hoja de Trabajo para listado'!$BC$155:$CB$1048576,MATCH($A756,'Hoja de Trabajo para listado'!$BC$155:$BC$1048576,0),MATCH((CUADRO!F$5&amp;$E756),'Hoja de Trabajo para listado'!$BC$151:$CB$151,0)),0)+IFERROR(INDEX('Hoja de Trabajo para listado'!$DE$153:$DG$274,MATCH($A756,'Hoja de Trabajo para listado'!$DE$153:$DE$1048576,0),MATCH((CUADRO!F$5&amp;$E756),'Hoja de Trabajo para listado'!$DE$151:$DG$151,0)),0)+IFERROR(INDEX('Hoja de Trabajo para listado'!$CD$155:$DC$1048576,MATCH($A756,'Hoja de Trabajo para listado'!$CD$155:$CD$1048576,0),MATCH((CUADRO!F$5&amp;$E756),'Hoja de Trabajo para listado'!$CD$151:$DC$151,0)),0)</f>
        <v>0</v>
      </c>
      <c r="G756" s="243">
        <f ca="1">+IFERROR(INDEX('Hoja de Trabajo para listado'!$A$155:$Z$1048576,MATCH($A756,'Hoja de Trabajo para listado'!$A$155:$A$1048576,0),MATCH((CUADRO!G$5&amp;$E756),'Hoja de Trabajo para listado'!$A$151:$Z$151,0)),0)+IFERROR(INDEX('Hoja de Trabajo para listado'!$AB$155:$BA$1048576,MATCH($A756,'Hoja de Trabajo para listado'!$AB$155:$AB$1048576,0),MATCH((CUADRO!G$5&amp;$E756),'Hoja de Trabajo para listado'!$AB$151:$BA$151,0)),0)+IFERROR(INDEX('Hoja de Trabajo para listado'!$BC$155:$CB$1048576,MATCH($A756,'Hoja de Trabajo para listado'!$BC$155:$BC$1048576,0),MATCH((CUADRO!G$5&amp;$E756),'Hoja de Trabajo para listado'!$BC$151:$CB$151,0)),0)+IFERROR(INDEX('Hoja de Trabajo para listado'!$DE$153:$DG$274,MATCH($A756,'Hoja de Trabajo para listado'!$DE$153:$DE$1048576,0),MATCH((CUADRO!G$5&amp;$E756),'Hoja de Trabajo para listado'!$DE$151:$DG$151,0)),0)+IFERROR(INDEX('Hoja de Trabajo para listado'!$CD$155:$DC$1048576,MATCH($A756,'Hoja de Trabajo para listado'!$CD$155:$CD$1048576,0),MATCH((CUADRO!G$5&amp;$E756),'Hoja de Trabajo para listado'!$CD$151:$DC$151,0)),0)</f>
        <v>0</v>
      </c>
      <c r="H756" s="243">
        <f ca="1">+IFERROR(INDEX('Hoja de Trabajo para listado'!$A$155:$Z$1048576,MATCH($A756,'Hoja de Trabajo para listado'!$A$155:$A$1048576,0),MATCH((CUADRO!H$5&amp;$E756),'Hoja de Trabajo para listado'!$A$151:$Z$151,0)),0)+IFERROR(INDEX('Hoja de Trabajo para listado'!$AB$155:$BA$1048576,MATCH($A756,'Hoja de Trabajo para listado'!$AB$155:$AB$1048576,0),MATCH((CUADRO!H$5&amp;$E756),'Hoja de Trabajo para listado'!$AB$151:$BA$151,0)),0)+IFERROR(INDEX('Hoja de Trabajo para listado'!$BC$155:$CB$1048576,MATCH($A756,'Hoja de Trabajo para listado'!$BC$155:$BC$1048576,0),MATCH((CUADRO!H$5&amp;$E756),'Hoja de Trabajo para listado'!$BC$151:$CB$151,0)),0)+IFERROR(INDEX('Hoja de Trabajo para listado'!$DE$153:$DG$274,MATCH($A756,'Hoja de Trabajo para listado'!$DE$153:$DE$1048576,0),MATCH((CUADRO!H$5&amp;$E756),'Hoja de Trabajo para listado'!$DE$151:$DG$151,0)),0)+IFERROR(INDEX('Hoja de Trabajo para listado'!$CD$155:$DC$1048576,MATCH($A756,'Hoja de Trabajo para listado'!$CD$155:$CD$1048576,0),MATCH((CUADRO!H$5&amp;$E756),'Hoja de Trabajo para listado'!$CD$151:$DC$151,0)),0)</f>
        <v>0</v>
      </c>
      <c r="I756" s="243">
        <f ca="1">+IFERROR(INDEX('Hoja de Trabajo para listado'!$A$155:$Z$1048576,MATCH($A756,'Hoja de Trabajo para listado'!$A$155:$A$1048576,0),MATCH((CUADRO!I$5&amp;$E756),'Hoja de Trabajo para listado'!$A$151:$Z$151,0)),0)+IFERROR(INDEX('Hoja de Trabajo para listado'!$AB$155:$BA$1048576,MATCH($A756,'Hoja de Trabajo para listado'!$AB$155:$AB$1048576,0),MATCH((CUADRO!I$5&amp;$E756),'Hoja de Trabajo para listado'!$AB$151:$BA$151,0)),0)+IFERROR(INDEX('Hoja de Trabajo para listado'!$BC$155:$CB$1048576,MATCH($A756,'Hoja de Trabajo para listado'!$BC$155:$BC$1048576,0),MATCH((CUADRO!I$5&amp;$E756),'Hoja de Trabajo para listado'!$BC$151:$CB$151,0)),0)+IFERROR(INDEX('Hoja de Trabajo para listado'!$DE$153:$DG$274,MATCH($A756,'Hoja de Trabajo para listado'!$DE$153:$DE$1048576,0),MATCH((CUADRO!I$5&amp;$E756),'Hoja de Trabajo para listado'!$DE$151:$DG$151,0)),0)+IFERROR(INDEX('Hoja de Trabajo para listado'!$CD$155:$DC$1048576,MATCH($A756,'Hoja de Trabajo para listado'!$CD$155:$CD$1048576,0),MATCH((CUADRO!I$5&amp;$E756),'Hoja de Trabajo para listado'!$CD$151:$DC$151,0)),0)</f>
        <v>0</v>
      </c>
      <c r="J756" s="243">
        <f ca="1">+IFERROR(INDEX('Hoja de Trabajo para listado'!$A$155:$Z$1048576,MATCH($A756,'Hoja de Trabajo para listado'!$A$155:$A$1048576,0),MATCH((CUADRO!J$5&amp;$E756),'Hoja de Trabajo para listado'!$A$151:$Z$151,0)),0)+IFERROR(INDEX('Hoja de Trabajo para listado'!$AB$155:$BA$1048576,MATCH($A756,'Hoja de Trabajo para listado'!$AB$155:$AB$1048576,0),MATCH((CUADRO!J$5&amp;$E756),'Hoja de Trabajo para listado'!$AB$151:$BA$151,0)),0)+IFERROR(INDEX('Hoja de Trabajo para listado'!$BC$155:$CB$1048576,MATCH($A756,'Hoja de Trabajo para listado'!$BC$155:$BC$1048576,0),MATCH((CUADRO!J$5&amp;$E756),'Hoja de Trabajo para listado'!$BC$151:$CB$151,0)),0)+IFERROR(INDEX('Hoja de Trabajo para listado'!$DE$153:$DG$274,MATCH($A756,'Hoja de Trabajo para listado'!$DE$153:$DE$1048576,0),MATCH((CUADRO!J$5&amp;$E756),'Hoja de Trabajo para listado'!$DE$151:$DG$151,0)),0)+IFERROR(INDEX('Hoja de Trabajo para listado'!$CD$155:$DC$1048576,MATCH($A756,'Hoja de Trabajo para listado'!$CD$155:$CD$1048576,0),MATCH((CUADRO!J$5&amp;$E756),'Hoja de Trabajo para listado'!$CD$151:$DC$151,0)),0)</f>
        <v>0</v>
      </c>
      <c r="K756" s="243">
        <f ca="1">+IFERROR(INDEX('Hoja de Trabajo para listado'!$A$155:$Z$1048576,MATCH($A756,'Hoja de Trabajo para listado'!$A$155:$A$1048576,0),MATCH((CUADRO!K$5&amp;$E756),'Hoja de Trabajo para listado'!$A$151:$Z$151,0)),0)+IFERROR(INDEX('Hoja de Trabajo para listado'!$AB$155:$BA$1048576,MATCH($A756,'Hoja de Trabajo para listado'!$AB$155:$AB$1048576,0),MATCH((CUADRO!K$5&amp;$E756),'Hoja de Trabajo para listado'!$AB$151:$BA$151,0)),0)+IFERROR(INDEX('Hoja de Trabajo para listado'!$BC$155:$CB$1048576,MATCH($A756,'Hoja de Trabajo para listado'!$BC$155:$BC$1048576,0),MATCH((CUADRO!K$5&amp;$E756),'Hoja de Trabajo para listado'!$BC$151:$CB$151,0)),0)+IFERROR(INDEX('Hoja de Trabajo para listado'!$DE$153:$DG$274,MATCH($A756,'Hoja de Trabajo para listado'!$DE$153:$DE$1048576,0),MATCH((CUADRO!K$5&amp;$E756),'Hoja de Trabajo para listado'!$DE$151:$DG$151,0)),0)+IFERROR(INDEX('Hoja de Trabajo para listado'!$CD$155:$DC$1048576,MATCH($A756,'Hoja de Trabajo para listado'!$CD$155:$CD$1048576,0),MATCH((CUADRO!K$5&amp;$E756),'Hoja de Trabajo para listado'!$CD$151:$DC$151,0)),0)</f>
        <v>0</v>
      </c>
      <c r="L756" s="243">
        <f ca="1">+IFERROR(INDEX('Hoja de Trabajo para listado'!$A$155:$Z$1048576,MATCH($A756,'Hoja de Trabajo para listado'!$A$155:$A$1048576,0),MATCH((CUADRO!L$5&amp;$E756),'Hoja de Trabajo para listado'!$A$151:$Z$151,0)),0)+IFERROR(INDEX('Hoja de Trabajo para listado'!$AB$155:$BA$1048576,MATCH($A756,'Hoja de Trabajo para listado'!$AB$155:$AB$1048576,0),MATCH((CUADRO!L$5&amp;$E756),'Hoja de Trabajo para listado'!$AB$151:$BA$151,0)),0)+IFERROR(INDEX('Hoja de Trabajo para listado'!$BC$155:$CB$1048576,MATCH($A756,'Hoja de Trabajo para listado'!$BC$155:$BC$1048576,0),MATCH((CUADRO!L$5&amp;$E756),'Hoja de Trabajo para listado'!$BC$151:$CB$151,0)),0)+IFERROR(INDEX('Hoja de Trabajo para listado'!$DE$153:$DG$274,MATCH($A756,'Hoja de Trabajo para listado'!$DE$153:$DE$1048576,0),MATCH((CUADRO!L$5&amp;$E756),'Hoja de Trabajo para listado'!$DE$151:$DG$151,0)),0)+IFERROR(INDEX('Hoja de Trabajo para listado'!$CD$155:$DC$1048576,MATCH($A756,'Hoja de Trabajo para listado'!$CD$155:$CD$1048576,0),MATCH((CUADRO!L$5&amp;$E756),'Hoja de Trabajo para listado'!$CD$151:$DC$151,0)),0)</f>
        <v>0</v>
      </c>
      <c r="M756" s="243">
        <f ca="1">+IFERROR(INDEX('Hoja de Trabajo para listado'!$A$155:$Z$1048576,MATCH($A756,'Hoja de Trabajo para listado'!$A$155:$A$1048576,0),MATCH((CUADRO!M$5&amp;$E756),'Hoja de Trabajo para listado'!$A$151:$Z$151,0)),0)+IFERROR(INDEX('Hoja de Trabajo para listado'!$AB$155:$BA$1048576,MATCH($A756,'Hoja de Trabajo para listado'!$AB$155:$AB$1048576,0),MATCH((CUADRO!M$5&amp;$E756),'Hoja de Trabajo para listado'!$AB$151:$BA$151,0)),0)+IFERROR(INDEX('Hoja de Trabajo para listado'!$BC$155:$CB$1048576,MATCH($A756,'Hoja de Trabajo para listado'!$BC$155:$BC$1048576,0),MATCH((CUADRO!M$5&amp;$E756),'Hoja de Trabajo para listado'!$BC$151:$CB$151,0)),0)+IFERROR(INDEX('Hoja de Trabajo para listado'!$DE$153:$DG$274,MATCH($A756,'Hoja de Trabajo para listado'!$DE$153:$DE$1048576,0),MATCH((CUADRO!M$5&amp;$E756),'Hoja de Trabajo para listado'!$DE$151:$DG$151,0)),0)+IFERROR(INDEX('Hoja de Trabajo para listado'!$CD$155:$DC$1048576,MATCH($A756,'Hoja de Trabajo para listado'!$CD$155:$CD$1048576,0),MATCH((CUADRO!M$5&amp;$E756),'Hoja de Trabajo para listado'!$CD$151:$DC$151,0)),0)</f>
        <v>0</v>
      </c>
      <c r="N756" s="243">
        <f ca="1">+IFERROR(INDEX('Hoja de Trabajo para listado'!$A$155:$Z$1048576,MATCH($A756,'Hoja de Trabajo para listado'!$A$155:$A$1048576,0),MATCH((CUADRO!N$5&amp;$E756),'Hoja de Trabajo para listado'!$A$151:$Z$151,0)),0)+IFERROR(INDEX('Hoja de Trabajo para listado'!$AB$155:$BA$1048576,MATCH($A756,'Hoja de Trabajo para listado'!$AB$155:$AB$1048576,0),MATCH((CUADRO!N$5&amp;$E756),'Hoja de Trabajo para listado'!$AB$151:$BA$151,0)),0)+IFERROR(INDEX('Hoja de Trabajo para listado'!$BC$155:$CB$1048576,MATCH($A756,'Hoja de Trabajo para listado'!$BC$155:$BC$1048576,0),MATCH((CUADRO!N$5&amp;$E756),'Hoja de Trabajo para listado'!$BC$151:$CB$151,0)),0)+IFERROR(INDEX('Hoja de Trabajo para listado'!$DE$153:$DG$274,MATCH($A756,'Hoja de Trabajo para listado'!$DE$153:$DE$1048576,0),MATCH((CUADRO!N$5&amp;$E756),'Hoja de Trabajo para listado'!$DE$151:$DG$151,0)),0)+IFERROR(INDEX('Hoja de Trabajo para listado'!$CD$155:$DC$1048576,MATCH($A756,'Hoja de Trabajo para listado'!$CD$155:$CD$1048576,0),MATCH((CUADRO!N$5&amp;$E756),'Hoja de Trabajo para listado'!$CD$151:$DC$151,0)),0)</f>
        <v>0</v>
      </c>
      <c r="O756" s="243">
        <f ca="1">+IFERROR(INDEX('Hoja de Trabajo para listado'!$A$155:$Z$1048576,MATCH($A756,'Hoja de Trabajo para listado'!$A$155:$A$1048576,0),MATCH((CUADRO!O$5&amp;$E756),'Hoja de Trabajo para listado'!$A$151:$Z$151,0)),0)+IFERROR(INDEX('Hoja de Trabajo para listado'!$AB$155:$BA$1048576,MATCH($A756,'Hoja de Trabajo para listado'!$AB$155:$AB$1048576,0),MATCH((CUADRO!O$5&amp;$E756),'Hoja de Trabajo para listado'!$AB$151:$BA$151,0)),0)+IFERROR(INDEX('Hoja de Trabajo para listado'!$BC$155:$CB$1048576,MATCH($A756,'Hoja de Trabajo para listado'!$BC$155:$BC$1048576,0),MATCH((CUADRO!O$5&amp;$E756),'Hoja de Trabajo para listado'!$BC$151:$CB$151,0)),0)+IFERROR(INDEX('Hoja de Trabajo para listado'!$DE$153:$DG$274,MATCH($A756,'Hoja de Trabajo para listado'!$DE$153:$DE$1048576,0),MATCH((CUADRO!O$5&amp;$E756),'Hoja de Trabajo para listado'!$DE$151:$DG$151,0)),0)+IFERROR(INDEX('Hoja de Trabajo para listado'!$CD$155:$DC$1048576,MATCH($A756,'Hoja de Trabajo para listado'!$CD$155:$CD$1048576,0),MATCH((CUADRO!O$5&amp;$E756),'Hoja de Trabajo para listado'!$CD$151:$DC$151,0)),0)</f>
        <v>0</v>
      </c>
      <c r="P756" s="243">
        <f ca="1">+IFERROR(INDEX('Hoja de Trabajo para listado'!$A$155:$Z$1048576,MATCH($A756,'Hoja de Trabajo para listado'!$A$155:$A$1048576,0),MATCH((CUADRO!P$5&amp;$E756),'Hoja de Trabajo para listado'!$A$151:$Z$151,0)),0)+IFERROR(INDEX('Hoja de Trabajo para listado'!$AB$155:$BA$1048576,MATCH($A756,'Hoja de Trabajo para listado'!$AB$155:$AB$1048576,0),MATCH((CUADRO!P$5&amp;$E756),'Hoja de Trabajo para listado'!$AB$151:$BA$151,0)),0)+IFERROR(INDEX('Hoja de Trabajo para listado'!$BC$155:$CB$1048576,MATCH($A756,'Hoja de Trabajo para listado'!$BC$155:$BC$1048576,0),MATCH((CUADRO!P$5&amp;$E756),'Hoja de Trabajo para listado'!$BC$151:$CB$151,0)),0)+IFERROR(INDEX('Hoja de Trabajo para listado'!$DE$153:$DG$274,MATCH($A756,'Hoja de Trabajo para listado'!$DE$153:$DE$1048576,0),MATCH((CUADRO!P$5&amp;$E756),'Hoja de Trabajo para listado'!$DE$151:$DG$151,0)),0)+IFERROR(INDEX('Hoja de Trabajo para listado'!$CD$155:$DC$1048576,MATCH($A756,'Hoja de Trabajo para listado'!$CD$155:$CD$1048576,0),MATCH((CUADRO!P$5&amp;$E756),'Hoja de Trabajo para listado'!$CD$151:$DC$151,0)),0)</f>
        <v>0</v>
      </c>
      <c r="Q756" s="243">
        <f ca="1">+IFERROR(INDEX('Hoja de Trabajo para listado'!$A$155:$Z$1048576,MATCH($A756,'Hoja de Trabajo para listado'!$A$155:$A$1048576,0),MATCH((CUADRO!Q$5&amp;$E756),'Hoja de Trabajo para listado'!$A$151:$Z$151,0)),0)+IFERROR(INDEX('Hoja de Trabajo para listado'!$AB$155:$BA$1048576,MATCH($A756,'Hoja de Trabajo para listado'!$AB$155:$AB$1048576,0),MATCH((CUADRO!Q$5&amp;$E756),'Hoja de Trabajo para listado'!$AB$151:$BA$151,0)),0)+IFERROR(INDEX('Hoja de Trabajo para listado'!$BC$155:$CB$1048576,MATCH($A756,'Hoja de Trabajo para listado'!$BC$155:$BC$1048576,0),MATCH((CUADRO!Q$5&amp;$E756),'Hoja de Trabajo para listado'!$BC$151:$CB$151,0)),0)+IFERROR(INDEX('Hoja de Trabajo para listado'!$DE$153:$DG$274,MATCH($A756,'Hoja de Trabajo para listado'!$DE$153:$DE$1048576,0),MATCH((CUADRO!Q$5&amp;$E756),'Hoja de Trabajo para listado'!$DE$151:$DG$151,0)),0)+IFERROR(INDEX('Hoja de Trabajo para listado'!$CD$155:$DC$1048576,MATCH($A756,'Hoja de Trabajo para listado'!$CD$155:$CD$1048576,0),MATCH((CUADRO!Q$5&amp;$E756),'Hoja de Trabajo para listado'!$CD$151:$DC$151,0)),0)</f>
        <v>0</v>
      </c>
      <c r="R756" s="243">
        <f t="shared" ca="1" si="25"/>
        <v>0</v>
      </c>
      <c r="S756" s="249"/>
      <c r="T756" s="243">
        <f ca="1">+T757</f>
        <v>0</v>
      </c>
      <c r="U756" s="242">
        <f t="shared" si="26"/>
        <v>1</v>
      </c>
      <c r="V756" s="333" t="str">
        <f>+VLOOKUP(A756,bd_lista!$A$3:$E$590,5,FALSE)</f>
        <v>Gobiernos Autonomos Municipales</v>
      </c>
      <c r="W756" s="383" t="str">
        <f>+V756</f>
        <v>Gobiernos Autonomos Municipales</v>
      </c>
      <c r="X756" s="242">
        <f>+VLOOKUP(A756,[3]Sheet1!$A$13:$D$744,4,FALSE)</f>
        <v>0</v>
      </c>
      <c r="Y756" s="242" t="e">
        <f>+VLOOKUP(X756,bd_lista!$A$3:$C$590,3,FALSE)</f>
        <v>#N/A</v>
      </c>
      <c r="Z756" s="294">
        <f>+X756</f>
        <v>0</v>
      </c>
      <c r="AA756" s="295" t="e">
        <f>+Y756</f>
        <v>#N/A</v>
      </c>
    </row>
    <row r="757" spans="1:27" customFormat="1" ht="15" hidden="1" customHeight="1">
      <c r="A757" s="32">
        <v>1344</v>
      </c>
      <c r="B757" s="389"/>
      <c r="C757" s="247" t="str">
        <f>+VLOOKUP(A757,bd_lista!$A$3:$C$590,3,FALSE)</f>
        <v>Gobierno Autónomo Municipal de Alalay</v>
      </c>
      <c r="D757" s="386"/>
      <c r="E757" s="244" t="s">
        <v>1305</v>
      </c>
      <c r="F757" s="243">
        <f ca="1">+IFERROR(INDEX('Hoja de Trabajo para listado'!$A$155:$Z$1048576,MATCH($A757,'Hoja de Trabajo para listado'!$A$155:$A$1048576,0),MATCH((CUADRO!F$5&amp;$E757),'Hoja de Trabajo para listado'!$A$151:$Z$151,0)),0)+IFERROR(INDEX('Hoja de Trabajo para listado'!$AB$155:$BA$1048576,MATCH($A757,'Hoja de Trabajo para listado'!$AB$155:$AB$1048576,0),MATCH((CUADRO!F$5&amp;$E757),'Hoja de Trabajo para listado'!$AB$151:$BA$151,0)),0)+IFERROR(INDEX('Hoja de Trabajo para listado'!$BC$155:$CB$1048576,MATCH($A757,'Hoja de Trabajo para listado'!$BC$155:$BC$1048576,0),MATCH((CUADRO!F$5&amp;$E757),'Hoja de Trabajo para listado'!$BC$151:$CB$151,0)),0)+IFERROR(INDEX('Hoja de Trabajo para listado'!$DE$153:$DG$274,MATCH($A757,'Hoja de Trabajo para listado'!$DE$153:$DE$1048576,0),MATCH((CUADRO!F$5&amp;$E757),'Hoja de Trabajo para listado'!$DE$151:$DG$151,0)),0)+IFERROR(INDEX('Hoja de Trabajo para listado'!$CD$155:$DC$1048576,MATCH($A757,'Hoja de Trabajo para listado'!$CD$155:$CD$1048576,0),MATCH((CUADRO!F$5&amp;$E757),'Hoja de Trabajo para listado'!$CD$151:$DC$151,0)),0)</f>
        <v>0</v>
      </c>
      <c r="G757" s="243">
        <f ca="1">+IFERROR(INDEX('Hoja de Trabajo para listado'!$A$155:$Z$1048576,MATCH($A757,'Hoja de Trabajo para listado'!$A$155:$A$1048576,0),MATCH((CUADRO!G$5&amp;$E757),'Hoja de Trabajo para listado'!$A$151:$Z$151,0)),0)+IFERROR(INDEX('Hoja de Trabajo para listado'!$AB$155:$BA$1048576,MATCH($A757,'Hoja de Trabajo para listado'!$AB$155:$AB$1048576,0),MATCH((CUADRO!G$5&amp;$E757),'Hoja de Trabajo para listado'!$AB$151:$BA$151,0)),0)+IFERROR(INDEX('Hoja de Trabajo para listado'!$BC$155:$CB$1048576,MATCH($A757,'Hoja de Trabajo para listado'!$BC$155:$BC$1048576,0),MATCH((CUADRO!G$5&amp;$E757),'Hoja de Trabajo para listado'!$BC$151:$CB$151,0)),0)+IFERROR(INDEX('Hoja de Trabajo para listado'!$DE$153:$DG$274,MATCH($A757,'Hoja de Trabajo para listado'!$DE$153:$DE$1048576,0),MATCH((CUADRO!G$5&amp;$E757),'Hoja de Trabajo para listado'!$DE$151:$DG$151,0)),0)+IFERROR(INDEX('Hoja de Trabajo para listado'!$CD$155:$DC$1048576,MATCH($A757,'Hoja de Trabajo para listado'!$CD$155:$CD$1048576,0),MATCH((CUADRO!G$5&amp;$E757),'Hoja de Trabajo para listado'!$CD$151:$DC$151,0)),0)</f>
        <v>0</v>
      </c>
      <c r="H757" s="243">
        <f ca="1">+IFERROR(INDEX('Hoja de Trabajo para listado'!$A$155:$Z$1048576,MATCH($A757,'Hoja de Trabajo para listado'!$A$155:$A$1048576,0),MATCH((CUADRO!H$5&amp;$E757),'Hoja de Trabajo para listado'!$A$151:$Z$151,0)),0)+IFERROR(INDEX('Hoja de Trabajo para listado'!$AB$155:$BA$1048576,MATCH($A757,'Hoja de Trabajo para listado'!$AB$155:$AB$1048576,0),MATCH((CUADRO!H$5&amp;$E757),'Hoja de Trabajo para listado'!$AB$151:$BA$151,0)),0)+IFERROR(INDEX('Hoja de Trabajo para listado'!$BC$155:$CB$1048576,MATCH($A757,'Hoja de Trabajo para listado'!$BC$155:$BC$1048576,0),MATCH((CUADRO!H$5&amp;$E757),'Hoja de Trabajo para listado'!$BC$151:$CB$151,0)),0)+IFERROR(INDEX('Hoja de Trabajo para listado'!$DE$153:$DG$274,MATCH($A757,'Hoja de Trabajo para listado'!$DE$153:$DE$1048576,0),MATCH((CUADRO!H$5&amp;$E757),'Hoja de Trabajo para listado'!$DE$151:$DG$151,0)),0)+IFERROR(INDEX('Hoja de Trabajo para listado'!$CD$155:$DC$1048576,MATCH($A757,'Hoja de Trabajo para listado'!$CD$155:$CD$1048576,0),MATCH((CUADRO!H$5&amp;$E757),'Hoja de Trabajo para listado'!$CD$151:$DC$151,0)),0)</f>
        <v>0</v>
      </c>
      <c r="I757" s="243">
        <f ca="1">+IFERROR(INDEX('Hoja de Trabajo para listado'!$A$155:$Z$1048576,MATCH($A757,'Hoja de Trabajo para listado'!$A$155:$A$1048576,0),MATCH((CUADRO!I$5&amp;$E757),'Hoja de Trabajo para listado'!$A$151:$Z$151,0)),0)+IFERROR(INDEX('Hoja de Trabajo para listado'!$AB$155:$BA$1048576,MATCH($A757,'Hoja de Trabajo para listado'!$AB$155:$AB$1048576,0),MATCH((CUADRO!I$5&amp;$E757),'Hoja de Trabajo para listado'!$AB$151:$BA$151,0)),0)+IFERROR(INDEX('Hoja de Trabajo para listado'!$BC$155:$CB$1048576,MATCH($A757,'Hoja de Trabajo para listado'!$BC$155:$BC$1048576,0),MATCH((CUADRO!I$5&amp;$E757),'Hoja de Trabajo para listado'!$BC$151:$CB$151,0)),0)+IFERROR(INDEX('Hoja de Trabajo para listado'!$DE$153:$DG$274,MATCH($A757,'Hoja de Trabajo para listado'!$DE$153:$DE$1048576,0),MATCH((CUADRO!I$5&amp;$E757),'Hoja de Trabajo para listado'!$DE$151:$DG$151,0)),0)+IFERROR(INDEX('Hoja de Trabajo para listado'!$CD$155:$DC$1048576,MATCH($A757,'Hoja de Trabajo para listado'!$CD$155:$CD$1048576,0),MATCH((CUADRO!I$5&amp;$E757),'Hoja de Trabajo para listado'!$CD$151:$DC$151,0)),0)</f>
        <v>0</v>
      </c>
      <c r="J757" s="243">
        <f ca="1">+IFERROR(INDEX('Hoja de Trabajo para listado'!$A$155:$Z$1048576,MATCH($A757,'Hoja de Trabajo para listado'!$A$155:$A$1048576,0),MATCH((CUADRO!J$5&amp;$E757),'Hoja de Trabajo para listado'!$A$151:$Z$151,0)),0)+IFERROR(INDEX('Hoja de Trabajo para listado'!$AB$155:$BA$1048576,MATCH($A757,'Hoja de Trabajo para listado'!$AB$155:$AB$1048576,0),MATCH((CUADRO!J$5&amp;$E757),'Hoja de Trabajo para listado'!$AB$151:$BA$151,0)),0)+IFERROR(INDEX('Hoja de Trabajo para listado'!$BC$155:$CB$1048576,MATCH($A757,'Hoja de Trabajo para listado'!$BC$155:$BC$1048576,0),MATCH((CUADRO!J$5&amp;$E757),'Hoja de Trabajo para listado'!$BC$151:$CB$151,0)),0)+IFERROR(INDEX('Hoja de Trabajo para listado'!$DE$153:$DG$274,MATCH($A757,'Hoja de Trabajo para listado'!$DE$153:$DE$1048576,0),MATCH((CUADRO!J$5&amp;$E757),'Hoja de Trabajo para listado'!$DE$151:$DG$151,0)),0)+IFERROR(INDEX('Hoja de Trabajo para listado'!$CD$155:$DC$1048576,MATCH($A757,'Hoja de Trabajo para listado'!$CD$155:$CD$1048576,0),MATCH((CUADRO!J$5&amp;$E757),'Hoja de Trabajo para listado'!$CD$151:$DC$151,0)),0)</f>
        <v>0</v>
      </c>
      <c r="K757" s="243">
        <f ca="1">+IFERROR(INDEX('Hoja de Trabajo para listado'!$A$155:$Z$1048576,MATCH($A757,'Hoja de Trabajo para listado'!$A$155:$A$1048576,0),MATCH((CUADRO!K$5&amp;$E757),'Hoja de Trabajo para listado'!$A$151:$Z$151,0)),0)+IFERROR(INDEX('Hoja de Trabajo para listado'!$AB$155:$BA$1048576,MATCH($A757,'Hoja de Trabajo para listado'!$AB$155:$AB$1048576,0),MATCH((CUADRO!K$5&amp;$E757),'Hoja de Trabajo para listado'!$AB$151:$BA$151,0)),0)+IFERROR(INDEX('Hoja de Trabajo para listado'!$BC$155:$CB$1048576,MATCH($A757,'Hoja de Trabajo para listado'!$BC$155:$BC$1048576,0),MATCH((CUADRO!K$5&amp;$E757),'Hoja de Trabajo para listado'!$BC$151:$CB$151,0)),0)+IFERROR(INDEX('Hoja de Trabajo para listado'!$DE$153:$DG$274,MATCH($A757,'Hoja de Trabajo para listado'!$DE$153:$DE$1048576,0),MATCH((CUADRO!K$5&amp;$E757),'Hoja de Trabajo para listado'!$DE$151:$DG$151,0)),0)+IFERROR(INDEX('Hoja de Trabajo para listado'!$CD$155:$DC$1048576,MATCH($A757,'Hoja de Trabajo para listado'!$CD$155:$CD$1048576,0),MATCH((CUADRO!K$5&amp;$E757),'Hoja de Trabajo para listado'!$CD$151:$DC$151,0)),0)</f>
        <v>0</v>
      </c>
      <c r="L757" s="243">
        <f ca="1">+IFERROR(INDEX('Hoja de Trabajo para listado'!$A$155:$Z$1048576,MATCH($A757,'Hoja de Trabajo para listado'!$A$155:$A$1048576,0),MATCH((CUADRO!L$5&amp;$E757),'Hoja de Trabajo para listado'!$A$151:$Z$151,0)),0)+IFERROR(INDEX('Hoja de Trabajo para listado'!$AB$155:$BA$1048576,MATCH($A757,'Hoja de Trabajo para listado'!$AB$155:$AB$1048576,0),MATCH((CUADRO!L$5&amp;$E757),'Hoja de Trabajo para listado'!$AB$151:$BA$151,0)),0)+IFERROR(INDEX('Hoja de Trabajo para listado'!$BC$155:$CB$1048576,MATCH($A757,'Hoja de Trabajo para listado'!$BC$155:$BC$1048576,0),MATCH((CUADRO!L$5&amp;$E757),'Hoja de Trabajo para listado'!$BC$151:$CB$151,0)),0)+IFERROR(INDEX('Hoja de Trabajo para listado'!$DE$153:$DG$274,MATCH($A757,'Hoja de Trabajo para listado'!$DE$153:$DE$1048576,0),MATCH((CUADRO!L$5&amp;$E757),'Hoja de Trabajo para listado'!$DE$151:$DG$151,0)),0)+IFERROR(INDEX('Hoja de Trabajo para listado'!$CD$155:$DC$1048576,MATCH($A757,'Hoja de Trabajo para listado'!$CD$155:$CD$1048576,0),MATCH((CUADRO!L$5&amp;$E757),'Hoja de Trabajo para listado'!$CD$151:$DC$151,0)),0)</f>
        <v>0</v>
      </c>
      <c r="M757" s="243">
        <f ca="1">+IFERROR(INDEX('Hoja de Trabajo para listado'!$A$155:$Z$1048576,MATCH($A757,'Hoja de Trabajo para listado'!$A$155:$A$1048576,0),MATCH((CUADRO!M$5&amp;$E757),'Hoja de Trabajo para listado'!$A$151:$Z$151,0)),0)+IFERROR(INDEX('Hoja de Trabajo para listado'!$AB$155:$BA$1048576,MATCH($A757,'Hoja de Trabajo para listado'!$AB$155:$AB$1048576,0),MATCH((CUADRO!M$5&amp;$E757),'Hoja de Trabajo para listado'!$AB$151:$BA$151,0)),0)+IFERROR(INDEX('Hoja de Trabajo para listado'!$BC$155:$CB$1048576,MATCH($A757,'Hoja de Trabajo para listado'!$BC$155:$BC$1048576,0),MATCH((CUADRO!M$5&amp;$E757),'Hoja de Trabajo para listado'!$BC$151:$CB$151,0)),0)+IFERROR(INDEX('Hoja de Trabajo para listado'!$DE$153:$DG$274,MATCH($A757,'Hoja de Trabajo para listado'!$DE$153:$DE$1048576,0),MATCH((CUADRO!M$5&amp;$E757),'Hoja de Trabajo para listado'!$DE$151:$DG$151,0)),0)+IFERROR(INDEX('Hoja de Trabajo para listado'!$CD$155:$DC$1048576,MATCH($A757,'Hoja de Trabajo para listado'!$CD$155:$CD$1048576,0),MATCH((CUADRO!M$5&amp;$E757),'Hoja de Trabajo para listado'!$CD$151:$DC$151,0)),0)</f>
        <v>0</v>
      </c>
      <c r="N757" s="243">
        <f ca="1">+IFERROR(INDEX('Hoja de Trabajo para listado'!$A$155:$Z$1048576,MATCH($A757,'Hoja de Trabajo para listado'!$A$155:$A$1048576,0),MATCH((CUADRO!N$5&amp;$E757),'Hoja de Trabajo para listado'!$A$151:$Z$151,0)),0)+IFERROR(INDEX('Hoja de Trabajo para listado'!$AB$155:$BA$1048576,MATCH($A757,'Hoja de Trabajo para listado'!$AB$155:$AB$1048576,0),MATCH((CUADRO!N$5&amp;$E757),'Hoja de Trabajo para listado'!$AB$151:$BA$151,0)),0)+IFERROR(INDEX('Hoja de Trabajo para listado'!$BC$155:$CB$1048576,MATCH($A757,'Hoja de Trabajo para listado'!$BC$155:$BC$1048576,0),MATCH((CUADRO!N$5&amp;$E757),'Hoja de Trabajo para listado'!$BC$151:$CB$151,0)),0)+IFERROR(INDEX('Hoja de Trabajo para listado'!$DE$153:$DG$274,MATCH($A757,'Hoja de Trabajo para listado'!$DE$153:$DE$1048576,0),MATCH((CUADRO!N$5&amp;$E757),'Hoja de Trabajo para listado'!$DE$151:$DG$151,0)),0)+IFERROR(INDEX('Hoja de Trabajo para listado'!$CD$155:$DC$1048576,MATCH($A757,'Hoja de Trabajo para listado'!$CD$155:$CD$1048576,0),MATCH((CUADRO!N$5&amp;$E757),'Hoja de Trabajo para listado'!$CD$151:$DC$151,0)),0)</f>
        <v>0</v>
      </c>
      <c r="O757" s="243">
        <f ca="1">+IFERROR(INDEX('Hoja de Trabajo para listado'!$A$155:$Z$1048576,MATCH($A757,'Hoja de Trabajo para listado'!$A$155:$A$1048576,0),MATCH((CUADRO!O$5&amp;$E757),'Hoja de Trabajo para listado'!$A$151:$Z$151,0)),0)+IFERROR(INDEX('Hoja de Trabajo para listado'!$AB$155:$BA$1048576,MATCH($A757,'Hoja de Trabajo para listado'!$AB$155:$AB$1048576,0),MATCH((CUADRO!O$5&amp;$E757),'Hoja de Trabajo para listado'!$AB$151:$BA$151,0)),0)+IFERROR(INDEX('Hoja de Trabajo para listado'!$BC$155:$CB$1048576,MATCH($A757,'Hoja de Trabajo para listado'!$BC$155:$BC$1048576,0),MATCH((CUADRO!O$5&amp;$E757),'Hoja de Trabajo para listado'!$BC$151:$CB$151,0)),0)+IFERROR(INDEX('Hoja de Trabajo para listado'!$DE$153:$DG$274,MATCH($A757,'Hoja de Trabajo para listado'!$DE$153:$DE$1048576,0),MATCH((CUADRO!O$5&amp;$E757),'Hoja de Trabajo para listado'!$DE$151:$DG$151,0)),0)+IFERROR(INDEX('Hoja de Trabajo para listado'!$CD$155:$DC$1048576,MATCH($A757,'Hoja de Trabajo para listado'!$CD$155:$CD$1048576,0),MATCH((CUADRO!O$5&amp;$E757),'Hoja de Trabajo para listado'!$CD$151:$DC$151,0)),0)</f>
        <v>0</v>
      </c>
      <c r="P757" s="243">
        <f ca="1">+IFERROR(INDEX('Hoja de Trabajo para listado'!$A$155:$Z$1048576,MATCH($A757,'Hoja de Trabajo para listado'!$A$155:$A$1048576,0),MATCH((CUADRO!P$5&amp;$E757),'Hoja de Trabajo para listado'!$A$151:$Z$151,0)),0)+IFERROR(INDEX('Hoja de Trabajo para listado'!$AB$155:$BA$1048576,MATCH($A757,'Hoja de Trabajo para listado'!$AB$155:$AB$1048576,0),MATCH((CUADRO!P$5&amp;$E757),'Hoja de Trabajo para listado'!$AB$151:$BA$151,0)),0)+IFERROR(INDEX('Hoja de Trabajo para listado'!$BC$155:$CB$1048576,MATCH($A757,'Hoja de Trabajo para listado'!$BC$155:$BC$1048576,0),MATCH((CUADRO!P$5&amp;$E757),'Hoja de Trabajo para listado'!$BC$151:$CB$151,0)),0)+IFERROR(INDEX('Hoja de Trabajo para listado'!$DE$153:$DG$274,MATCH($A757,'Hoja de Trabajo para listado'!$DE$153:$DE$1048576,0),MATCH((CUADRO!P$5&amp;$E757),'Hoja de Trabajo para listado'!$DE$151:$DG$151,0)),0)+IFERROR(INDEX('Hoja de Trabajo para listado'!$CD$155:$DC$1048576,MATCH($A757,'Hoja de Trabajo para listado'!$CD$155:$CD$1048576,0),MATCH((CUADRO!P$5&amp;$E757),'Hoja de Trabajo para listado'!$CD$151:$DC$151,0)),0)</f>
        <v>0</v>
      </c>
      <c r="Q757" s="243">
        <f ca="1">+IFERROR(INDEX('Hoja de Trabajo para listado'!$A$155:$Z$1048576,MATCH($A757,'Hoja de Trabajo para listado'!$A$155:$A$1048576,0),MATCH((CUADRO!Q$5&amp;$E757),'Hoja de Trabajo para listado'!$A$151:$Z$151,0)),0)+IFERROR(INDEX('Hoja de Trabajo para listado'!$AB$155:$BA$1048576,MATCH($A757,'Hoja de Trabajo para listado'!$AB$155:$AB$1048576,0),MATCH((CUADRO!Q$5&amp;$E757),'Hoja de Trabajo para listado'!$AB$151:$BA$151,0)),0)+IFERROR(INDEX('Hoja de Trabajo para listado'!$BC$155:$CB$1048576,MATCH($A757,'Hoja de Trabajo para listado'!$BC$155:$BC$1048576,0),MATCH((CUADRO!Q$5&amp;$E757),'Hoja de Trabajo para listado'!$BC$151:$CB$151,0)),0)+IFERROR(INDEX('Hoja de Trabajo para listado'!$DE$153:$DG$274,MATCH($A757,'Hoja de Trabajo para listado'!$DE$153:$DE$1048576,0),MATCH((CUADRO!Q$5&amp;$E757),'Hoja de Trabajo para listado'!$DE$151:$DG$151,0)),0)+IFERROR(INDEX('Hoja de Trabajo para listado'!$CD$155:$DC$1048576,MATCH($A757,'Hoja de Trabajo para listado'!$CD$155:$CD$1048576,0),MATCH((CUADRO!Q$5&amp;$E757),'Hoja de Trabajo para listado'!$CD$151:$DC$151,0)),0)</f>
        <v>0</v>
      </c>
      <c r="R757" s="243">
        <f t="shared" ca="1" si="25"/>
        <v>0</v>
      </c>
      <c r="S757" s="249">
        <f ca="1">+R756+R757</f>
        <v>0</v>
      </c>
      <c r="T757" s="243">
        <f ca="1">+S757</f>
        <v>0</v>
      </c>
      <c r="U757" s="242">
        <f t="shared" si="26"/>
        <v>2</v>
      </c>
      <c r="V757" s="333" t="str">
        <f>+VLOOKUP(A757,bd_lista!$A$3:$E$590,5,FALSE)</f>
        <v>Gobiernos Autonomos Municipales</v>
      </c>
      <c r="W757" s="384"/>
      <c r="X757" s="242">
        <f>+VLOOKUP(A757,[3]Sheet1!$A$13:$D$744,4,FALSE)</f>
        <v>0</v>
      </c>
      <c r="Y757" s="242" t="e">
        <f>+VLOOKUP(X757,bd_lista!$A$3:$C$590,3,FALSE)</f>
        <v>#N/A</v>
      </c>
      <c r="Z757" s="292"/>
      <c r="AA757" s="293"/>
    </row>
    <row r="758" spans="1:27" customFormat="1" ht="15" hidden="1" customHeight="1">
      <c r="A758" s="32">
        <v>1345</v>
      </c>
      <c r="B758" s="388">
        <f>+A758</f>
        <v>1345</v>
      </c>
      <c r="C758" s="247" t="str">
        <f>+VLOOKUP(A758,bd_lista!$A$3:$C$590,3,FALSE)</f>
        <v>Gobierno Autónomo Municipal de Entre Rios</v>
      </c>
      <c r="D758" s="385" t="str">
        <f>+C758</f>
        <v>Gobierno Autónomo Municipal de Entre Rios</v>
      </c>
      <c r="E758" s="242" t="s">
        <v>1304</v>
      </c>
      <c r="F758" s="243">
        <f ca="1">+IFERROR(INDEX('Hoja de Trabajo para listado'!$A$155:$Z$1048576,MATCH($A758,'Hoja de Trabajo para listado'!$A$155:$A$1048576,0),MATCH((CUADRO!F$5&amp;$E758),'Hoja de Trabajo para listado'!$A$151:$Z$151,0)),0)+IFERROR(INDEX('Hoja de Trabajo para listado'!$AB$155:$BA$1048576,MATCH($A758,'Hoja de Trabajo para listado'!$AB$155:$AB$1048576,0),MATCH((CUADRO!F$5&amp;$E758),'Hoja de Trabajo para listado'!$AB$151:$BA$151,0)),0)+IFERROR(INDEX('Hoja de Trabajo para listado'!$BC$155:$CB$1048576,MATCH($A758,'Hoja de Trabajo para listado'!$BC$155:$BC$1048576,0),MATCH((CUADRO!F$5&amp;$E758),'Hoja de Trabajo para listado'!$BC$151:$CB$151,0)),0)+IFERROR(INDEX('Hoja de Trabajo para listado'!$DE$153:$DG$274,MATCH($A758,'Hoja de Trabajo para listado'!$DE$153:$DE$1048576,0),MATCH((CUADRO!F$5&amp;$E758),'Hoja de Trabajo para listado'!$DE$151:$DG$151,0)),0)+IFERROR(INDEX('Hoja de Trabajo para listado'!$CD$155:$DC$1048576,MATCH($A758,'Hoja de Trabajo para listado'!$CD$155:$CD$1048576,0),MATCH((CUADRO!F$5&amp;$E758),'Hoja de Trabajo para listado'!$CD$151:$DC$151,0)),0)</f>
        <v>0</v>
      </c>
      <c r="G758" s="243">
        <f ca="1">+IFERROR(INDEX('Hoja de Trabajo para listado'!$A$155:$Z$1048576,MATCH($A758,'Hoja de Trabajo para listado'!$A$155:$A$1048576,0),MATCH((CUADRO!G$5&amp;$E758),'Hoja de Trabajo para listado'!$A$151:$Z$151,0)),0)+IFERROR(INDEX('Hoja de Trabajo para listado'!$AB$155:$BA$1048576,MATCH($A758,'Hoja de Trabajo para listado'!$AB$155:$AB$1048576,0),MATCH((CUADRO!G$5&amp;$E758),'Hoja de Trabajo para listado'!$AB$151:$BA$151,0)),0)+IFERROR(INDEX('Hoja de Trabajo para listado'!$BC$155:$CB$1048576,MATCH($A758,'Hoja de Trabajo para listado'!$BC$155:$BC$1048576,0),MATCH((CUADRO!G$5&amp;$E758),'Hoja de Trabajo para listado'!$BC$151:$CB$151,0)),0)+IFERROR(INDEX('Hoja de Trabajo para listado'!$DE$153:$DG$274,MATCH($A758,'Hoja de Trabajo para listado'!$DE$153:$DE$1048576,0),MATCH((CUADRO!G$5&amp;$E758),'Hoja de Trabajo para listado'!$DE$151:$DG$151,0)),0)+IFERROR(INDEX('Hoja de Trabajo para listado'!$CD$155:$DC$1048576,MATCH($A758,'Hoja de Trabajo para listado'!$CD$155:$CD$1048576,0),MATCH((CUADRO!G$5&amp;$E758),'Hoja de Trabajo para listado'!$CD$151:$DC$151,0)),0)</f>
        <v>0</v>
      </c>
      <c r="H758" s="243">
        <f ca="1">+IFERROR(INDEX('Hoja de Trabajo para listado'!$A$155:$Z$1048576,MATCH($A758,'Hoja de Trabajo para listado'!$A$155:$A$1048576,0),MATCH((CUADRO!H$5&amp;$E758),'Hoja de Trabajo para listado'!$A$151:$Z$151,0)),0)+IFERROR(INDEX('Hoja de Trabajo para listado'!$AB$155:$BA$1048576,MATCH($A758,'Hoja de Trabajo para listado'!$AB$155:$AB$1048576,0),MATCH((CUADRO!H$5&amp;$E758),'Hoja de Trabajo para listado'!$AB$151:$BA$151,0)),0)+IFERROR(INDEX('Hoja de Trabajo para listado'!$BC$155:$CB$1048576,MATCH($A758,'Hoja de Trabajo para listado'!$BC$155:$BC$1048576,0),MATCH((CUADRO!H$5&amp;$E758),'Hoja de Trabajo para listado'!$BC$151:$CB$151,0)),0)+IFERROR(INDEX('Hoja de Trabajo para listado'!$DE$153:$DG$274,MATCH($A758,'Hoja de Trabajo para listado'!$DE$153:$DE$1048576,0),MATCH((CUADRO!H$5&amp;$E758),'Hoja de Trabajo para listado'!$DE$151:$DG$151,0)),0)+IFERROR(INDEX('Hoja de Trabajo para listado'!$CD$155:$DC$1048576,MATCH($A758,'Hoja de Trabajo para listado'!$CD$155:$CD$1048576,0),MATCH((CUADRO!H$5&amp;$E758),'Hoja de Trabajo para listado'!$CD$151:$DC$151,0)),0)</f>
        <v>0</v>
      </c>
      <c r="I758" s="243">
        <f ca="1">+IFERROR(INDEX('Hoja de Trabajo para listado'!$A$155:$Z$1048576,MATCH($A758,'Hoja de Trabajo para listado'!$A$155:$A$1048576,0),MATCH((CUADRO!I$5&amp;$E758),'Hoja de Trabajo para listado'!$A$151:$Z$151,0)),0)+IFERROR(INDEX('Hoja de Trabajo para listado'!$AB$155:$BA$1048576,MATCH($A758,'Hoja de Trabajo para listado'!$AB$155:$AB$1048576,0),MATCH((CUADRO!I$5&amp;$E758),'Hoja de Trabajo para listado'!$AB$151:$BA$151,0)),0)+IFERROR(INDEX('Hoja de Trabajo para listado'!$BC$155:$CB$1048576,MATCH($A758,'Hoja de Trabajo para listado'!$BC$155:$BC$1048576,0),MATCH((CUADRO!I$5&amp;$E758),'Hoja de Trabajo para listado'!$BC$151:$CB$151,0)),0)+IFERROR(INDEX('Hoja de Trabajo para listado'!$DE$153:$DG$274,MATCH($A758,'Hoja de Trabajo para listado'!$DE$153:$DE$1048576,0),MATCH((CUADRO!I$5&amp;$E758),'Hoja de Trabajo para listado'!$DE$151:$DG$151,0)),0)+IFERROR(INDEX('Hoja de Trabajo para listado'!$CD$155:$DC$1048576,MATCH($A758,'Hoja de Trabajo para listado'!$CD$155:$CD$1048576,0),MATCH((CUADRO!I$5&amp;$E758),'Hoja de Trabajo para listado'!$CD$151:$DC$151,0)),0)</f>
        <v>0</v>
      </c>
      <c r="J758" s="243">
        <f ca="1">+IFERROR(INDEX('Hoja de Trabajo para listado'!$A$155:$Z$1048576,MATCH($A758,'Hoja de Trabajo para listado'!$A$155:$A$1048576,0),MATCH((CUADRO!J$5&amp;$E758),'Hoja de Trabajo para listado'!$A$151:$Z$151,0)),0)+IFERROR(INDEX('Hoja de Trabajo para listado'!$AB$155:$BA$1048576,MATCH($A758,'Hoja de Trabajo para listado'!$AB$155:$AB$1048576,0),MATCH((CUADRO!J$5&amp;$E758),'Hoja de Trabajo para listado'!$AB$151:$BA$151,0)),0)+IFERROR(INDEX('Hoja de Trabajo para listado'!$BC$155:$CB$1048576,MATCH($A758,'Hoja de Trabajo para listado'!$BC$155:$BC$1048576,0),MATCH((CUADRO!J$5&amp;$E758),'Hoja de Trabajo para listado'!$BC$151:$CB$151,0)),0)+IFERROR(INDEX('Hoja de Trabajo para listado'!$DE$153:$DG$274,MATCH($A758,'Hoja de Trabajo para listado'!$DE$153:$DE$1048576,0),MATCH((CUADRO!J$5&amp;$E758),'Hoja de Trabajo para listado'!$DE$151:$DG$151,0)),0)+IFERROR(INDEX('Hoja de Trabajo para listado'!$CD$155:$DC$1048576,MATCH($A758,'Hoja de Trabajo para listado'!$CD$155:$CD$1048576,0),MATCH((CUADRO!J$5&amp;$E758),'Hoja de Trabajo para listado'!$CD$151:$DC$151,0)),0)</f>
        <v>0</v>
      </c>
      <c r="K758" s="243">
        <f ca="1">+IFERROR(INDEX('Hoja de Trabajo para listado'!$A$155:$Z$1048576,MATCH($A758,'Hoja de Trabajo para listado'!$A$155:$A$1048576,0),MATCH((CUADRO!K$5&amp;$E758),'Hoja de Trabajo para listado'!$A$151:$Z$151,0)),0)+IFERROR(INDEX('Hoja de Trabajo para listado'!$AB$155:$BA$1048576,MATCH($A758,'Hoja de Trabajo para listado'!$AB$155:$AB$1048576,0),MATCH((CUADRO!K$5&amp;$E758),'Hoja de Trabajo para listado'!$AB$151:$BA$151,0)),0)+IFERROR(INDEX('Hoja de Trabajo para listado'!$BC$155:$CB$1048576,MATCH($A758,'Hoja de Trabajo para listado'!$BC$155:$BC$1048576,0),MATCH((CUADRO!K$5&amp;$E758),'Hoja de Trabajo para listado'!$BC$151:$CB$151,0)),0)+IFERROR(INDEX('Hoja de Trabajo para listado'!$DE$153:$DG$274,MATCH($A758,'Hoja de Trabajo para listado'!$DE$153:$DE$1048576,0),MATCH((CUADRO!K$5&amp;$E758),'Hoja de Trabajo para listado'!$DE$151:$DG$151,0)),0)+IFERROR(INDEX('Hoja de Trabajo para listado'!$CD$155:$DC$1048576,MATCH($A758,'Hoja de Trabajo para listado'!$CD$155:$CD$1048576,0),MATCH((CUADRO!K$5&amp;$E758),'Hoja de Trabajo para listado'!$CD$151:$DC$151,0)),0)</f>
        <v>0</v>
      </c>
      <c r="L758" s="243">
        <f ca="1">+IFERROR(INDEX('Hoja de Trabajo para listado'!$A$155:$Z$1048576,MATCH($A758,'Hoja de Trabajo para listado'!$A$155:$A$1048576,0),MATCH((CUADRO!L$5&amp;$E758),'Hoja de Trabajo para listado'!$A$151:$Z$151,0)),0)+IFERROR(INDEX('Hoja de Trabajo para listado'!$AB$155:$BA$1048576,MATCH($A758,'Hoja de Trabajo para listado'!$AB$155:$AB$1048576,0),MATCH((CUADRO!L$5&amp;$E758),'Hoja de Trabajo para listado'!$AB$151:$BA$151,0)),0)+IFERROR(INDEX('Hoja de Trabajo para listado'!$BC$155:$CB$1048576,MATCH($A758,'Hoja de Trabajo para listado'!$BC$155:$BC$1048576,0),MATCH((CUADRO!L$5&amp;$E758),'Hoja de Trabajo para listado'!$BC$151:$CB$151,0)),0)+IFERROR(INDEX('Hoja de Trabajo para listado'!$DE$153:$DG$274,MATCH($A758,'Hoja de Trabajo para listado'!$DE$153:$DE$1048576,0),MATCH((CUADRO!L$5&amp;$E758),'Hoja de Trabajo para listado'!$DE$151:$DG$151,0)),0)+IFERROR(INDEX('Hoja de Trabajo para listado'!$CD$155:$DC$1048576,MATCH($A758,'Hoja de Trabajo para listado'!$CD$155:$CD$1048576,0),MATCH((CUADRO!L$5&amp;$E758),'Hoja de Trabajo para listado'!$CD$151:$DC$151,0)),0)</f>
        <v>0</v>
      </c>
      <c r="M758" s="243">
        <f ca="1">+IFERROR(INDEX('Hoja de Trabajo para listado'!$A$155:$Z$1048576,MATCH($A758,'Hoja de Trabajo para listado'!$A$155:$A$1048576,0),MATCH((CUADRO!M$5&amp;$E758),'Hoja de Trabajo para listado'!$A$151:$Z$151,0)),0)+IFERROR(INDEX('Hoja de Trabajo para listado'!$AB$155:$BA$1048576,MATCH($A758,'Hoja de Trabajo para listado'!$AB$155:$AB$1048576,0),MATCH((CUADRO!M$5&amp;$E758),'Hoja de Trabajo para listado'!$AB$151:$BA$151,0)),0)+IFERROR(INDEX('Hoja de Trabajo para listado'!$BC$155:$CB$1048576,MATCH($A758,'Hoja de Trabajo para listado'!$BC$155:$BC$1048576,0),MATCH((CUADRO!M$5&amp;$E758),'Hoja de Trabajo para listado'!$BC$151:$CB$151,0)),0)+IFERROR(INDEX('Hoja de Trabajo para listado'!$DE$153:$DG$274,MATCH($A758,'Hoja de Trabajo para listado'!$DE$153:$DE$1048576,0),MATCH((CUADRO!M$5&amp;$E758),'Hoja de Trabajo para listado'!$DE$151:$DG$151,0)),0)+IFERROR(INDEX('Hoja de Trabajo para listado'!$CD$155:$DC$1048576,MATCH($A758,'Hoja de Trabajo para listado'!$CD$155:$CD$1048576,0),MATCH((CUADRO!M$5&amp;$E758),'Hoja de Trabajo para listado'!$CD$151:$DC$151,0)),0)</f>
        <v>0</v>
      </c>
      <c r="N758" s="243">
        <f ca="1">+IFERROR(INDEX('Hoja de Trabajo para listado'!$A$155:$Z$1048576,MATCH($A758,'Hoja de Trabajo para listado'!$A$155:$A$1048576,0),MATCH((CUADRO!N$5&amp;$E758),'Hoja de Trabajo para listado'!$A$151:$Z$151,0)),0)+IFERROR(INDEX('Hoja de Trabajo para listado'!$AB$155:$BA$1048576,MATCH($A758,'Hoja de Trabajo para listado'!$AB$155:$AB$1048576,0),MATCH((CUADRO!N$5&amp;$E758),'Hoja de Trabajo para listado'!$AB$151:$BA$151,0)),0)+IFERROR(INDEX('Hoja de Trabajo para listado'!$BC$155:$CB$1048576,MATCH($A758,'Hoja de Trabajo para listado'!$BC$155:$BC$1048576,0),MATCH((CUADRO!N$5&amp;$E758),'Hoja de Trabajo para listado'!$BC$151:$CB$151,0)),0)+IFERROR(INDEX('Hoja de Trabajo para listado'!$DE$153:$DG$274,MATCH($A758,'Hoja de Trabajo para listado'!$DE$153:$DE$1048576,0),MATCH((CUADRO!N$5&amp;$E758),'Hoja de Trabajo para listado'!$DE$151:$DG$151,0)),0)+IFERROR(INDEX('Hoja de Trabajo para listado'!$CD$155:$DC$1048576,MATCH($A758,'Hoja de Trabajo para listado'!$CD$155:$CD$1048576,0),MATCH((CUADRO!N$5&amp;$E758),'Hoja de Trabajo para listado'!$CD$151:$DC$151,0)),0)</f>
        <v>0</v>
      </c>
      <c r="O758" s="243">
        <f ca="1">+IFERROR(INDEX('Hoja de Trabajo para listado'!$A$155:$Z$1048576,MATCH($A758,'Hoja de Trabajo para listado'!$A$155:$A$1048576,0),MATCH((CUADRO!O$5&amp;$E758),'Hoja de Trabajo para listado'!$A$151:$Z$151,0)),0)+IFERROR(INDEX('Hoja de Trabajo para listado'!$AB$155:$BA$1048576,MATCH($A758,'Hoja de Trabajo para listado'!$AB$155:$AB$1048576,0),MATCH((CUADRO!O$5&amp;$E758),'Hoja de Trabajo para listado'!$AB$151:$BA$151,0)),0)+IFERROR(INDEX('Hoja de Trabajo para listado'!$BC$155:$CB$1048576,MATCH($A758,'Hoja de Trabajo para listado'!$BC$155:$BC$1048576,0),MATCH((CUADRO!O$5&amp;$E758),'Hoja de Trabajo para listado'!$BC$151:$CB$151,0)),0)+IFERROR(INDEX('Hoja de Trabajo para listado'!$DE$153:$DG$274,MATCH($A758,'Hoja de Trabajo para listado'!$DE$153:$DE$1048576,0),MATCH((CUADRO!O$5&amp;$E758),'Hoja de Trabajo para listado'!$DE$151:$DG$151,0)),0)+IFERROR(INDEX('Hoja de Trabajo para listado'!$CD$155:$DC$1048576,MATCH($A758,'Hoja de Trabajo para listado'!$CD$155:$CD$1048576,0),MATCH((CUADRO!O$5&amp;$E758),'Hoja de Trabajo para listado'!$CD$151:$DC$151,0)),0)</f>
        <v>0</v>
      </c>
      <c r="P758" s="243">
        <f ca="1">+IFERROR(INDEX('Hoja de Trabajo para listado'!$A$155:$Z$1048576,MATCH($A758,'Hoja de Trabajo para listado'!$A$155:$A$1048576,0),MATCH((CUADRO!P$5&amp;$E758),'Hoja de Trabajo para listado'!$A$151:$Z$151,0)),0)+IFERROR(INDEX('Hoja de Trabajo para listado'!$AB$155:$BA$1048576,MATCH($A758,'Hoja de Trabajo para listado'!$AB$155:$AB$1048576,0),MATCH((CUADRO!P$5&amp;$E758),'Hoja de Trabajo para listado'!$AB$151:$BA$151,0)),0)+IFERROR(INDEX('Hoja de Trabajo para listado'!$BC$155:$CB$1048576,MATCH($A758,'Hoja de Trabajo para listado'!$BC$155:$BC$1048576,0),MATCH((CUADRO!P$5&amp;$E758),'Hoja de Trabajo para listado'!$BC$151:$CB$151,0)),0)+IFERROR(INDEX('Hoja de Trabajo para listado'!$DE$153:$DG$274,MATCH($A758,'Hoja de Trabajo para listado'!$DE$153:$DE$1048576,0),MATCH((CUADRO!P$5&amp;$E758),'Hoja de Trabajo para listado'!$DE$151:$DG$151,0)),0)+IFERROR(INDEX('Hoja de Trabajo para listado'!$CD$155:$DC$1048576,MATCH($A758,'Hoja de Trabajo para listado'!$CD$155:$CD$1048576,0),MATCH((CUADRO!P$5&amp;$E758),'Hoja de Trabajo para listado'!$CD$151:$DC$151,0)),0)</f>
        <v>0</v>
      </c>
      <c r="Q758" s="243">
        <f ca="1">+IFERROR(INDEX('Hoja de Trabajo para listado'!$A$155:$Z$1048576,MATCH($A758,'Hoja de Trabajo para listado'!$A$155:$A$1048576,0),MATCH((CUADRO!Q$5&amp;$E758),'Hoja de Trabajo para listado'!$A$151:$Z$151,0)),0)+IFERROR(INDEX('Hoja de Trabajo para listado'!$AB$155:$BA$1048576,MATCH($A758,'Hoja de Trabajo para listado'!$AB$155:$AB$1048576,0),MATCH((CUADRO!Q$5&amp;$E758),'Hoja de Trabajo para listado'!$AB$151:$BA$151,0)),0)+IFERROR(INDEX('Hoja de Trabajo para listado'!$BC$155:$CB$1048576,MATCH($A758,'Hoja de Trabajo para listado'!$BC$155:$BC$1048576,0),MATCH((CUADRO!Q$5&amp;$E758),'Hoja de Trabajo para listado'!$BC$151:$CB$151,0)),0)+IFERROR(INDEX('Hoja de Trabajo para listado'!$DE$153:$DG$274,MATCH($A758,'Hoja de Trabajo para listado'!$DE$153:$DE$1048576,0),MATCH((CUADRO!Q$5&amp;$E758),'Hoja de Trabajo para listado'!$DE$151:$DG$151,0)),0)+IFERROR(INDEX('Hoja de Trabajo para listado'!$CD$155:$DC$1048576,MATCH($A758,'Hoja de Trabajo para listado'!$CD$155:$CD$1048576,0),MATCH((CUADRO!Q$5&amp;$E758),'Hoja de Trabajo para listado'!$CD$151:$DC$151,0)),0)</f>
        <v>0</v>
      </c>
      <c r="R758" s="243">
        <f t="shared" ca="1" si="25"/>
        <v>0</v>
      </c>
      <c r="S758" s="249"/>
      <c r="T758" s="243">
        <f ca="1">+T759</f>
        <v>0</v>
      </c>
      <c r="U758" s="242">
        <f t="shared" si="26"/>
        <v>1</v>
      </c>
      <c r="V758" s="333" t="str">
        <f>+VLOOKUP(A758,bd_lista!$A$3:$E$590,5,FALSE)</f>
        <v>Gobiernos Autonomos Municipales</v>
      </c>
      <c r="W758" s="383" t="str">
        <f>+V758</f>
        <v>Gobiernos Autonomos Municipales</v>
      </c>
      <c r="X758" s="242">
        <f>+VLOOKUP(A758,[3]Sheet1!$A$13:$D$744,4,FALSE)</f>
        <v>0</v>
      </c>
      <c r="Y758" s="242" t="e">
        <f>+VLOOKUP(X758,bd_lista!$A$3:$C$590,3,FALSE)</f>
        <v>#N/A</v>
      </c>
      <c r="Z758" s="294">
        <f>+X758</f>
        <v>0</v>
      </c>
      <c r="AA758" s="295" t="e">
        <f>+Y758</f>
        <v>#N/A</v>
      </c>
    </row>
    <row r="759" spans="1:27" customFormat="1" ht="15" hidden="1" customHeight="1">
      <c r="A759" s="32">
        <v>1345</v>
      </c>
      <c r="B759" s="389"/>
      <c r="C759" s="247" t="str">
        <f>+VLOOKUP(A759,bd_lista!$A$3:$C$590,3,FALSE)</f>
        <v>Gobierno Autónomo Municipal de Entre Rios</v>
      </c>
      <c r="D759" s="386"/>
      <c r="E759" s="244" t="s">
        <v>1305</v>
      </c>
      <c r="F759" s="243">
        <f ca="1">+IFERROR(INDEX('Hoja de Trabajo para listado'!$A$155:$Z$1048576,MATCH($A759,'Hoja de Trabajo para listado'!$A$155:$A$1048576,0),MATCH((CUADRO!F$5&amp;$E759),'Hoja de Trabajo para listado'!$A$151:$Z$151,0)),0)+IFERROR(INDEX('Hoja de Trabajo para listado'!$AB$155:$BA$1048576,MATCH($A759,'Hoja de Trabajo para listado'!$AB$155:$AB$1048576,0),MATCH((CUADRO!F$5&amp;$E759),'Hoja de Trabajo para listado'!$AB$151:$BA$151,0)),0)+IFERROR(INDEX('Hoja de Trabajo para listado'!$BC$155:$CB$1048576,MATCH($A759,'Hoja de Trabajo para listado'!$BC$155:$BC$1048576,0),MATCH((CUADRO!F$5&amp;$E759),'Hoja de Trabajo para listado'!$BC$151:$CB$151,0)),0)+IFERROR(INDEX('Hoja de Trabajo para listado'!$DE$153:$DG$274,MATCH($A759,'Hoja de Trabajo para listado'!$DE$153:$DE$1048576,0),MATCH((CUADRO!F$5&amp;$E759),'Hoja de Trabajo para listado'!$DE$151:$DG$151,0)),0)+IFERROR(INDEX('Hoja de Trabajo para listado'!$CD$155:$DC$1048576,MATCH($A759,'Hoja de Trabajo para listado'!$CD$155:$CD$1048576,0),MATCH((CUADRO!F$5&amp;$E759),'Hoja de Trabajo para listado'!$CD$151:$DC$151,0)),0)</f>
        <v>0</v>
      </c>
      <c r="G759" s="243">
        <f ca="1">+IFERROR(INDEX('Hoja de Trabajo para listado'!$A$155:$Z$1048576,MATCH($A759,'Hoja de Trabajo para listado'!$A$155:$A$1048576,0),MATCH((CUADRO!G$5&amp;$E759),'Hoja de Trabajo para listado'!$A$151:$Z$151,0)),0)+IFERROR(INDEX('Hoja de Trabajo para listado'!$AB$155:$BA$1048576,MATCH($A759,'Hoja de Trabajo para listado'!$AB$155:$AB$1048576,0),MATCH((CUADRO!G$5&amp;$E759),'Hoja de Trabajo para listado'!$AB$151:$BA$151,0)),0)+IFERROR(INDEX('Hoja de Trabajo para listado'!$BC$155:$CB$1048576,MATCH($A759,'Hoja de Trabajo para listado'!$BC$155:$BC$1048576,0),MATCH((CUADRO!G$5&amp;$E759),'Hoja de Trabajo para listado'!$BC$151:$CB$151,0)),0)+IFERROR(INDEX('Hoja de Trabajo para listado'!$DE$153:$DG$274,MATCH($A759,'Hoja de Trabajo para listado'!$DE$153:$DE$1048576,0),MATCH((CUADRO!G$5&amp;$E759),'Hoja de Trabajo para listado'!$DE$151:$DG$151,0)),0)+IFERROR(INDEX('Hoja de Trabajo para listado'!$CD$155:$DC$1048576,MATCH($A759,'Hoja de Trabajo para listado'!$CD$155:$CD$1048576,0),MATCH((CUADRO!G$5&amp;$E759),'Hoja de Trabajo para listado'!$CD$151:$DC$151,0)),0)</f>
        <v>0</v>
      </c>
      <c r="H759" s="243">
        <f ca="1">+IFERROR(INDEX('Hoja de Trabajo para listado'!$A$155:$Z$1048576,MATCH($A759,'Hoja de Trabajo para listado'!$A$155:$A$1048576,0),MATCH((CUADRO!H$5&amp;$E759),'Hoja de Trabajo para listado'!$A$151:$Z$151,0)),0)+IFERROR(INDEX('Hoja de Trabajo para listado'!$AB$155:$BA$1048576,MATCH($A759,'Hoja de Trabajo para listado'!$AB$155:$AB$1048576,0),MATCH((CUADRO!H$5&amp;$E759),'Hoja de Trabajo para listado'!$AB$151:$BA$151,0)),0)+IFERROR(INDEX('Hoja de Trabajo para listado'!$BC$155:$CB$1048576,MATCH($A759,'Hoja de Trabajo para listado'!$BC$155:$BC$1048576,0),MATCH((CUADRO!H$5&amp;$E759),'Hoja de Trabajo para listado'!$BC$151:$CB$151,0)),0)+IFERROR(INDEX('Hoja de Trabajo para listado'!$DE$153:$DG$274,MATCH($A759,'Hoja de Trabajo para listado'!$DE$153:$DE$1048576,0),MATCH((CUADRO!H$5&amp;$E759),'Hoja de Trabajo para listado'!$DE$151:$DG$151,0)),0)+IFERROR(INDEX('Hoja de Trabajo para listado'!$CD$155:$DC$1048576,MATCH($A759,'Hoja de Trabajo para listado'!$CD$155:$CD$1048576,0),MATCH((CUADRO!H$5&amp;$E759),'Hoja de Trabajo para listado'!$CD$151:$DC$151,0)),0)</f>
        <v>0</v>
      </c>
      <c r="I759" s="243">
        <f ca="1">+IFERROR(INDEX('Hoja de Trabajo para listado'!$A$155:$Z$1048576,MATCH($A759,'Hoja de Trabajo para listado'!$A$155:$A$1048576,0),MATCH((CUADRO!I$5&amp;$E759),'Hoja de Trabajo para listado'!$A$151:$Z$151,0)),0)+IFERROR(INDEX('Hoja de Trabajo para listado'!$AB$155:$BA$1048576,MATCH($A759,'Hoja de Trabajo para listado'!$AB$155:$AB$1048576,0),MATCH((CUADRO!I$5&amp;$E759),'Hoja de Trabajo para listado'!$AB$151:$BA$151,0)),0)+IFERROR(INDEX('Hoja de Trabajo para listado'!$BC$155:$CB$1048576,MATCH($A759,'Hoja de Trabajo para listado'!$BC$155:$BC$1048576,0),MATCH((CUADRO!I$5&amp;$E759),'Hoja de Trabajo para listado'!$BC$151:$CB$151,0)),0)+IFERROR(INDEX('Hoja de Trabajo para listado'!$DE$153:$DG$274,MATCH($A759,'Hoja de Trabajo para listado'!$DE$153:$DE$1048576,0),MATCH((CUADRO!I$5&amp;$E759),'Hoja de Trabajo para listado'!$DE$151:$DG$151,0)),0)+IFERROR(INDEX('Hoja de Trabajo para listado'!$CD$155:$DC$1048576,MATCH($A759,'Hoja de Trabajo para listado'!$CD$155:$CD$1048576,0),MATCH((CUADRO!I$5&amp;$E759),'Hoja de Trabajo para listado'!$CD$151:$DC$151,0)),0)</f>
        <v>0</v>
      </c>
      <c r="J759" s="243">
        <f ca="1">+IFERROR(INDEX('Hoja de Trabajo para listado'!$A$155:$Z$1048576,MATCH($A759,'Hoja de Trabajo para listado'!$A$155:$A$1048576,0),MATCH((CUADRO!J$5&amp;$E759),'Hoja de Trabajo para listado'!$A$151:$Z$151,0)),0)+IFERROR(INDEX('Hoja de Trabajo para listado'!$AB$155:$BA$1048576,MATCH($A759,'Hoja de Trabajo para listado'!$AB$155:$AB$1048576,0),MATCH((CUADRO!J$5&amp;$E759),'Hoja de Trabajo para listado'!$AB$151:$BA$151,0)),0)+IFERROR(INDEX('Hoja de Trabajo para listado'!$BC$155:$CB$1048576,MATCH($A759,'Hoja de Trabajo para listado'!$BC$155:$BC$1048576,0),MATCH((CUADRO!J$5&amp;$E759),'Hoja de Trabajo para listado'!$BC$151:$CB$151,0)),0)+IFERROR(INDEX('Hoja de Trabajo para listado'!$DE$153:$DG$274,MATCH($A759,'Hoja de Trabajo para listado'!$DE$153:$DE$1048576,0),MATCH((CUADRO!J$5&amp;$E759),'Hoja de Trabajo para listado'!$DE$151:$DG$151,0)),0)+IFERROR(INDEX('Hoja de Trabajo para listado'!$CD$155:$DC$1048576,MATCH($A759,'Hoja de Trabajo para listado'!$CD$155:$CD$1048576,0),MATCH((CUADRO!J$5&amp;$E759),'Hoja de Trabajo para listado'!$CD$151:$DC$151,0)),0)</f>
        <v>0</v>
      </c>
      <c r="K759" s="243">
        <f ca="1">+IFERROR(INDEX('Hoja de Trabajo para listado'!$A$155:$Z$1048576,MATCH($A759,'Hoja de Trabajo para listado'!$A$155:$A$1048576,0),MATCH((CUADRO!K$5&amp;$E759),'Hoja de Trabajo para listado'!$A$151:$Z$151,0)),0)+IFERROR(INDEX('Hoja de Trabajo para listado'!$AB$155:$BA$1048576,MATCH($A759,'Hoja de Trabajo para listado'!$AB$155:$AB$1048576,0),MATCH((CUADRO!K$5&amp;$E759),'Hoja de Trabajo para listado'!$AB$151:$BA$151,0)),0)+IFERROR(INDEX('Hoja de Trabajo para listado'!$BC$155:$CB$1048576,MATCH($A759,'Hoja de Trabajo para listado'!$BC$155:$BC$1048576,0),MATCH((CUADRO!K$5&amp;$E759),'Hoja de Trabajo para listado'!$BC$151:$CB$151,0)),0)+IFERROR(INDEX('Hoja de Trabajo para listado'!$DE$153:$DG$274,MATCH($A759,'Hoja de Trabajo para listado'!$DE$153:$DE$1048576,0),MATCH((CUADRO!K$5&amp;$E759),'Hoja de Trabajo para listado'!$DE$151:$DG$151,0)),0)+IFERROR(INDEX('Hoja de Trabajo para listado'!$CD$155:$DC$1048576,MATCH($A759,'Hoja de Trabajo para listado'!$CD$155:$CD$1048576,0),MATCH((CUADRO!K$5&amp;$E759),'Hoja de Trabajo para listado'!$CD$151:$DC$151,0)),0)</f>
        <v>0</v>
      </c>
      <c r="L759" s="243">
        <f ca="1">+IFERROR(INDEX('Hoja de Trabajo para listado'!$A$155:$Z$1048576,MATCH($A759,'Hoja de Trabajo para listado'!$A$155:$A$1048576,0),MATCH((CUADRO!L$5&amp;$E759),'Hoja de Trabajo para listado'!$A$151:$Z$151,0)),0)+IFERROR(INDEX('Hoja de Trabajo para listado'!$AB$155:$BA$1048576,MATCH($A759,'Hoja de Trabajo para listado'!$AB$155:$AB$1048576,0),MATCH((CUADRO!L$5&amp;$E759),'Hoja de Trabajo para listado'!$AB$151:$BA$151,0)),0)+IFERROR(INDEX('Hoja de Trabajo para listado'!$BC$155:$CB$1048576,MATCH($A759,'Hoja de Trabajo para listado'!$BC$155:$BC$1048576,0),MATCH((CUADRO!L$5&amp;$E759),'Hoja de Trabajo para listado'!$BC$151:$CB$151,0)),0)+IFERROR(INDEX('Hoja de Trabajo para listado'!$DE$153:$DG$274,MATCH($A759,'Hoja de Trabajo para listado'!$DE$153:$DE$1048576,0),MATCH((CUADRO!L$5&amp;$E759),'Hoja de Trabajo para listado'!$DE$151:$DG$151,0)),0)+IFERROR(INDEX('Hoja de Trabajo para listado'!$CD$155:$DC$1048576,MATCH($A759,'Hoja de Trabajo para listado'!$CD$155:$CD$1048576,0),MATCH((CUADRO!L$5&amp;$E759),'Hoja de Trabajo para listado'!$CD$151:$DC$151,0)),0)</f>
        <v>0</v>
      </c>
      <c r="M759" s="243">
        <f ca="1">+IFERROR(INDEX('Hoja de Trabajo para listado'!$A$155:$Z$1048576,MATCH($A759,'Hoja de Trabajo para listado'!$A$155:$A$1048576,0),MATCH((CUADRO!M$5&amp;$E759),'Hoja de Trabajo para listado'!$A$151:$Z$151,0)),0)+IFERROR(INDEX('Hoja de Trabajo para listado'!$AB$155:$BA$1048576,MATCH($A759,'Hoja de Trabajo para listado'!$AB$155:$AB$1048576,0),MATCH((CUADRO!M$5&amp;$E759),'Hoja de Trabajo para listado'!$AB$151:$BA$151,0)),0)+IFERROR(INDEX('Hoja de Trabajo para listado'!$BC$155:$CB$1048576,MATCH($A759,'Hoja de Trabajo para listado'!$BC$155:$BC$1048576,0),MATCH((CUADRO!M$5&amp;$E759),'Hoja de Trabajo para listado'!$BC$151:$CB$151,0)),0)+IFERROR(INDEX('Hoja de Trabajo para listado'!$DE$153:$DG$274,MATCH($A759,'Hoja de Trabajo para listado'!$DE$153:$DE$1048576,0),MATCH((CUADRO!M$5&amp;$E759),'Hoja de Trabajo para listado'!$DE$151:$DG$151,0)),0)+IFERROR(INDEX('Hoja de Trabajo para listado'!$CD$155:$DC$1048576,MATCH($A759,'Hoja de Trabajo para listado'!$CD$155:$CD$1048576,0),MATCH((CUADRO!M$5&amp;$E759),'Hoja de Trabajo para listado'!$CD$151:$DC$151,0)),0)</f>
        <v>0</v>
      </c>
      <c r="N759" s="243">
        <f ca="1">+IFERROR(INDEX('Hoja de Trabajo para listado'!$A$155:$Z$1048576,MATCH($A759,'Hoja de Trabajo para listado'!$A$155:$A$1048576,0),MATCH((CUADRO!N$5&amp;$E759),'Hoja de Trabajo para listado'!$A$151:$Z$151,0)),0)+IFERROR(INDEX('Hoja de Trabajo para listado'!$AB$155:$BA$1048576,MATCH($A759,'Hoja de Trabajo para listado'!$AB$155:$AB$1048576,0),MATCH((CUADRO!N$5&amp;$E759),'Hoja de Trabajo para listado'!$AB$151:$BA$151,0)),0)+IFERROR(INDEX('Hoja de Trabajo para listado'!$BC$155:$CB$1048576,MATCH($A759,'Hoja de Trabajo para listado'!$BC$155:$BC$1048576,0),MATCH((CUADRO!N$5&amp;$E759),'Hoja de Trabajo para listado'!$BC$151:$CB$151,0)),0)+IFERROR(INDEX('Hoja de Trabajo para listado'!$DE$153:$DG$274,MATCH($A759,'Hoja de Trabajo para listado'!$DE$153:$DE$1048576,0),MATCH((CUADRO!N$5&amp;$E759),'Hoja de Trabajo para listado'!$DE$151:$DG$151,0)),0)+IFERROR(INDEX('Hoja de Trabajo para listado'!$CD$155:$DC$1048576,MATCH($A759,'Hoja de Trabajo para listado'!$CD$155:$CD$1048576,0),MATCH((CUADRO!N$5&amp;$E759),'Hoja de Trabajo para listado'!$CD$151:$DC$151,0)),0)</f>
        <v>0</v>
      </c>
      <c r="O759" s="243">
        <f ca="1">+IFERROR(INDEX('Hoja de Trabajo para listado'!$A$155:$Z$1048576,MATCH($A759,'Hoja de Trabajo para listado'!$A$155:$A$1048576,0),MATCH((CUADRO!O$5&amp;$E759),'Hoja de Trabajo para listado'!$A$151:$Z$151,0)),0)+IFERROR(INDEX('Hoja de Trabajo para listado'!$AB$155:$BA$1048576,MATCH($A759,'Hoja de Trabajo para listado'!$AB$155:$AB$1048576,0),MATCH((CUADRO!O$5&amp;$E759),'Hoja de Trabajo para listado'!$AB$151:$BA$151,0)),0)+IFERROR(INDEX('Hoja de Trabajo para listado'!$BC$155:$CB$1048576,MATCH($A759,'Hoja de Trabajo para listado'!$BC$155:$BC$1048576,0),MATCH((CUADRO!O$5&amp;$E759),'Hoja de Trabajo para listado'!$BC$151:$CB$151,0)),0)+IFERROR(INDEX('Hoja de Trabajo para listado'!$DE$153:$DG$274,MATCH($A759,'Hoja de Trabajo para listado'!$DE$153:$DE$1048576,0),MATCH((CUADRO!O$5&amp;$E759),'Hoja de Trabajo para listado'!$DE$151:$DG$151,0)),0)+IFERROR(INDEX('Hoja de Trabajo para listado'!$CD$155:$DC$1048576,MATCH($A759,'Hoja de Trabajo para listado'!$CD$155:$CD$1048576,0),MATCH((CUADRO!O$5&amp;$E759),'Hoja de Trabajo para listado'!$CD$151:$DC$151,0)),0)</f>
        <v>0</v>
      </c>
      <c r="P759" s="243">
        <f ca="1">+IFERROR(INDEX('Hoja de Trabajo para listado'!$A$155:$Z$1048576,MATCH($A759,'Hoja de Trabajo para listado'!$A$155:$A$1048576,0),MATCH((CUADRO!P$5&amp;$E759),'Hoja de Trabajo para listado'!$A$151:$Z$151,0)),0)+IFERROR(INDEX('Hoja de Trabajo para listado'!$AB$155:$BA$1048576,MATCH($A759,'Hoja de Trabajo para listado'!$AB$155:$AB$1048576,0),MATCH((CUADRO!P$5&amp;$E759),'Hoja de Trabajo para listado'!$AB$151:$BA$151,0)),0)+IFERROR(INDEX('Hoja de Trabajo para listado'!$BC$155:$CB$1048576,MATCH($A759,'Hoja de Trabajo para listado'!$BC$155:$BC$1048576,0),MATCH((CUADRO!P$5&amp;$E759),'Hoja de Trabajo para listado'!$BC$151:$CB$151,0)),0)+IFERROR(INDEX('Hoja de Trabajo para listado'!$DE$153:$DG$274,MATCH($A759,'Hoja de Trabajo para listado'!$DE$153:$DE$1048576,0),MATCH((CUADRO!P$5&amp;$E759),'Hoja de Trabajo para listado'!$DE$151:$DG$151,0)),0)+IFERROR(INDEX('Hoja de Trabajo para listado'!$CD$155:$DC$1048576,MATCH($A759,'Hoja de Trabajo para listado'!$CD$155:$CD$1048576,0),MATCH((CUADRO!P$5&amp;$E759),'Hoja de Trabajo para listado'!$CD$151:$DC$151,0)),0)</f>
        <v>0</v>
      </c>
      <c r="Q759" s="243">
        <f ca="1">+IFERROR(INDEX('Hoja de Trabajo para listado'!$A$155:$Z$1048576,MATCH($A759,'Hoja de Trabajo para listado'!$A$155:$A$1048576,0),MATCH((CUADRO!Q$5&amp;$E759),'Hoja de Trabajo para listado'!$A$151:$Z$151,0)),0)+IFERROR(INDEX('Hoja de Trabajo para listado'!$AB$155:$BA$1048576,MATCH($A759,'Hoja de Trabajo para listado'!$AB$155:$AB$1048576,0),MATCH((CUADRO!Q$5&amp;$E759),'Hoja de Trabajo para listado'!$AB$151:$BA$151,0)),0)+IFERROR(INDEX('Hoja de Trabajo para listado'!$BC$155:$CB$1048576,MATCH($A759,'Hoja de Trabajo para listado'!$BC$155:$BC$1048576,0),MATCH((CUADRO!Q$5&amp;$E759),'Hoja de Trabajo para listado'!$BC$151:$CB$151,0)),0)+IFERROR(INDEX('Hoja de Trabajo para listado'!$DE$153:$DG$274,MATCH($A759,'Hoja de Trabajo para listado'!$DE$153:$DE$1048576,0),MATCH((CUADRO!Q$5&amp;$E759),'Hoja de Trabajo para listado'!$DE$151:$DG$151,0)),0)+IFERROR(INDEX('Hoja de Trabajo para listado'!$CD$155:$DC$1048576,MATCH($A759,'Hoja de Trabajo para listado'!$CD$155:$CD$1048576,0),MATCH((CUADRO!Q$5&amp;$E759),'Hoja de Trabajo para listado'!$CD$151:$DC$151,0)),0)</f>
        <v>0</v>
      </c>
      <c r="R759" s="243">
        <f t="shared" ca="1" si="25"/>
        <v>0</v>
      </c>
      <c r="S759" s="249">
        <f ca="1">+R758+R759</f>
        <v>0</v>
      </c>
      <c r="T759" s="243">
        <f ca="1">+S759</f>
        <v>0</v>
      </c>
      <c r="U759" s="242">
        <f t="shared" si="26"/>
        <v>2</v>
      </c>
      <c r="V759" s="333" t="str">
        <f>+VLOOKUP(A759,bd_lista!$A$3:$E$590,5,FALSE)</f>
        <v>Gobiernos Autonomos Municipales</v>
      </c>
      <c r="W759" s="384"/>
      <c r="X759" s="242">
        <f>+VLOOKUP(A759,[3]Sheet1!$A$13:$D$744,4,FALSE)</f>
        <v>0</v>
      </c>
      <c r="Y759" s="242" t="e">
        <f>+VLOOKUP(X759,bd_lista!$A$3:$C$590,3,FALSE)</f>
        <v>#N/A</v>
      </c>
      <c r="Z759" s="292"/>
      <c r="AA759" s="293"/>
    </row>
    <row r="760" spans="1:27" customFormat="1" ht="15" hidden="1" customHeight="1">
      <c r="A760" s="32">
        <v>1346</v>
      </c>
      <c r="B760" s="388">
        <f>+A760</f>
        <v>1346</v>
      </c>
      <c r="C760" s="247" t="str">
        <f>+VLOOKUP(A760,bd_lista!$A$3:$C$590,3,FALSE)</f>
        <v>Gobierno Autónomo Municipal de Cocapata</v>
      </c>
      <c r="D760" s="385" t="str">
        <f>+C760</f>
        <v>Gobierno Autónomo Municipal de Cocapata</v>
      </c>
      <c r="E760" s="242" t="s">
        <v>1304</v>
      </c>
      <c r="F760" s="243">
        <f ca="1">+IFERROR(INDEX('Hoja de Trabajo para listado'!$A$155:$Z$1048576,MATCH($A760,'Hoja de Trabajo para listado'!$A$155:$A$1048576,0),MATCH((CUADRO!F$5&amp;$E760),'Hoja de Trabajo para listado'!$A$151:$Z$151,0)),0)+IFERROR(INDEX('Hoja de Trabajo para listado'!$AB$155:$BA$1048576,MATCH($A760,'Hoja de Trabajo para listado'!$AB$155:$AB$1048576,0),MATCH((CUADRO!F$5&amp;$E760),'Hoja de Trabajo para listado'!$AB$151:$BA$151,0)),0)+IFERROR(INDEX('Hoja de Trabajo para listado'!$BC$155:$CB$1048576,MATCH($A760,'Hoja de Trabajo para listado'!$BC$155:$BC$1048576,0),MATCH((CUADRO!F$5&amp;$E760),'Hoja de Trabajo para listado'!$BC$151:$CB$151,0)),0)+IFERROR(INDEX('Hoja de Trabajo para listado'!$DE$153:$DG$274,MATCH($A760,'Hoja de Trabajo para listado'!$DE$153:$DE$1048576,0),MATCH((CUADRO!F$5&amp;$E760),'Hoja de Trabajo para listado'!$DE$151:$DG$151,0)),0)+IFERROR(INDEX('Hoja de Trabajo para listado'!$CD$155:$DC$1048576,MATCH($A760,'Hoja de Trabajo para listado'!$CD$155:$CD$1048576,0),MATCH((CUADRO!F$5&amp;$E760),'Hoja de Trabajo para listado'!$CD$151:$DC$151,0)),0)</f>
        <v>0</v>
      </c>
      <c r="G760" s="243">
        <f ca="1">+IFERROR(INDEX('Hoja de Trabajo para listado'!$A$155:$Z$1048576,MATCH($A760,'Hoja de Trabajo para listado'!$A$155:$A$1048576,0),MATCH((CUADRO!G$5&amp;$E760),'Hoja de Trabajo para listado'!$A$151:$Z$151,0)),0)+IFERROR(INDEX('Hoja de Trabajo para listado'!$AB$155:$BA$1048576,MATCH($A760,'Hoja de Trabajo para listado'!$AB$155:$AB$1048576,0),MATCH((CUADRO!G$5&amp;$E760),'Hoja de Trabajo para listado'!$AB$151:$BA$151,0)),0)+IFERROR(INDEX('Hoja de Trabajo para listado'!$BC$155:$CB$1048576,MATCH($A760,'Hoja de Trabajo para listado'!$BC$155:$BC$1048576,0),MATCH((CUADRO!G$5&amp;$E760),'Hoja de Trabajo para listado'!$BC$151:$CB$151,0)),0)+IFERROR(INDEX('Hoja de Trabajo para listado'!$DE$153:$DG$274,MATCH($A760,'Hoja de Trabajo para listado'!$DE$153:$DE$1048576,0),MATCH((CUADRO!G$5&amp;$E760),'Hoja de Trabajo para listado'!$DE$151:$DG$151,0)),0)+IFERROR(INDEX('Hoja de Trabajo para listado'!$CD$155:$DC$1048576,MATCH($A760,'Hoja de Trabajo para listado'!$CD$155:$CD$1048576,0),MATCH((CUADRO!G$5&amp;$E760),'Hoja de Trabajo para listado'!$CD$151:$DC$151,0)),0)</f>
        <v>0</v>
      </c>
      <c r="H760" s="243">
        <f ca="1">+IFERROR(INDEX('Hoja de Trabajo para listado'!$A$155:$Z$1048576,MATCH($A760,'Hoja de Trabajo para listado'!$A$155:$A$1048576,0),MATCH((CUADRO!H$5&amp;$E760),'Hoja de Trabajo para listado'!$A$151:$Z$151,0)),0)+IFERROR(INDEX('Hoja de Trabajo para listado'!$AB$155:$BA$1048576,MATCH($A760,'Hoja de Trabajo para listado'!$AB$155:$AB$1048576,0),MATCH((CUADRO!H$5&amp;$E760),'Hoja de Trabajo para listado'!$AB$151:$BA$151,0)),0)+IFERROR(INDEX('Hoja de Trabajo para listado'!$BC$155:$CB$1048576,MATCH($A760,'Hoja de Trabajo para listado'!$BC$155:$BC$1048576,0),MATCH((CUADRO!H$5&amp;$E760),'Hoja de Trabajo para listado'!$BC$151:$CB$151,0)),0)+IFERROR(INDEX('Hoja de Trabajo para listado'!$DE$153:$DG$274,MATCH($A760,'Hoja de Trabajo para listado'!$DE$153:$DE$1048576,0),MATCH((CUADRO!H$5&amp;$E760),'Hoja de Trabajo para listado'!$DE$151:$DG$151,0)),0)+IFERROR(INDEX('Hoja de Trabajo para listado'!$CD$155:$DC$1048576,MATCH($A760,'Hoja de Trabajo para listado'!$CD$155:$CD$1048576,0),MATCH((CUADRO!H$5&amp;$E760),'Hoja de Trabajo para listado'!$CD$151:$DC$151,0)),0)</f>
        <v>0</v>
      </c>
      <c r="I760" s="243">
        <f ca="1">+IFERROR(INDEX('Hoja de Trabajo para listado'!$A$155:$Z$1048576,MATCH($A760,'Hoja de Trabajo para listado'!$A$155:$A$1048576,0),MATCH((CUADRO!I$5&amp;$E760),'Hoja de Trabajo para listado'!$A$151:$Z$151,0)),0)+IFERROR(INDEX('Hoja de Trabajo para listado'!$AB$155:$BA$1048576,MATCH($A760,'Hoja de Trabajo para listado'!$AB$155:$AB$1048576,0),MATCH((CUADRO!I$5&amp;$E760),'Hoja de Trabajo para listado'!$AB$151:$BA$151,0)),0)+IFERROR(INDEX('Hoja de Trabajo para listado'!$BC$155:$CB$1048576,MATCH($A760,'Hoja de Trabajo para listado'!$BC$155:$BC$1048576,0),MATCH((CUADRO!I$5&amp;$E760),'Hoja de Trabajo para listado'!$BC$151:$CB$151,0)),0)+IFERROR(INDEX('Hoja de Trabajo para listado'!$DE$153:$DG$274,MATCH($A760,'Hoja de Trabajo para listado'!$DE$153:$DE$1048576,0),MATCH((CUADRO!I$5&amp;$E760),'Hoja de Trabajo para listado'!$DE$151:$DG$151,0)),0)+IFERROR(INDEX('Hoja de Trabajo para listado'!$CD$155:$DC$1048576,MATCH($A760,'Hoja de Trabajo para listado'!$CD$155:$CD$1048576,0),MATCH((CUADRO!I$5&amp;$E760),'Hoja de Trabajo para listado'!$CD$151:$DC$151,0)),0)</f>
        <v>0</v>
      </c>
      <c r="J760" s="243">
        <f ca="1">+IFERROR(INDEX('Hoja de Trabajo para listado'!$A$155:$Z$1048576,MATCH($A760,'Hoja de Trabajo para listado'!$A$155:$A$1048576,0),MATCH((CUADRO!J$5&amp;$E760),'Hoja de Trabajo para listado'!$A$151:$Z$151,0)),0)+IFERROR(INDEX('Hoja de Trabajo para listado'!$AB$155:$BA$1048576,MATCH($A760,'Hoja de Trabajo para listado'!$AB$155:$AB$1048576,0),MATCH((CUADRO!J$5&amp;$E760),'Hoja de Trabajo para listado'!$AB$151:$BA$151,0)),0)+IFERROR(INDEX('Hoja de Trabajo para listado'!$BC$155:$CB$1048576,MATCH($A760,'Hoja de Trabajo para listado'!$BC$155:$BC$1048576,0),MATCH((CUADRO!J$5&amp;$E760),'Hoja de Trabajo para listado'!$BC$151:$CB$151,0)),0)+IFERROR(INDEX('Hoja de Trabajo para listado'!$DE$153:$DG$274,MATCH($A760,'Hoja de Trabajo para listado'!$DE$153:$DE$1048576,0),MATCH((CUADRO!J$5&amp;$E760),'Hoja de Trabajo para listado'!$DE$151:$DG$151,0)),0)+IFERROR(INDEX('Hoja de Trabajo para listado'!$CD$155:$DC$1048576,MATCH($A760,'Hoja de Trabajo para listado'!$CD$155:$CD$1048576,0),MATCH((CUADRO!J$5&amp;$E760),'Hoja de Trabajo para listado'!$CD$151:$DC$151,0)),0)</f>
        <v>0</v>
      </c>
      <c r="K760" s="243">
        <f ca="1">+IFERROR(INDEX('Hoja de Trabajo para listado'!$A$155:$Z$1048576,MATCH($A760,'Hoja de Trabajo para listado'!$A$155:$A$1048576,0),MATCH((CUADRO!K$5&amp;$E760),'Hoja de Trabajo para listado'!$A$151:$Z$151,0)),0)+IFERROR(INDEX('Hoja de Trabajo para listado'!$AB$155:$BA$1048576,MATCH($A760,'Hoja de Trabajo para listado'!$AB$155:$AB$1048576,0),MATCH((CUADRO!K$5&amp;$E760),'Hoja de Trabajo para listado'!$AB$151:$BA$151,0)),0)+IFERROR(INDEX('Hoja de Trabajo para listado'!$BC$155:$CB$1048576,MATCH($A760,'Hoja de Trabajo para listado'!$BC$155:$BC$1048576,0),MATCH((CUADRO!K$5&amp;$E760),'Hoja de Trabajo para listado'!$BC$151:$CB$151,0)),0)+IFERROR(INDEX('Hoja de Trabajo para listado'!$DE$153:$DG$274,MATCH($A760,'Hoja de Trabajo para listado'!$DE$153:$DE$1048576,0),MATCH((CUADRO!K$5&amp;$E760),'Hoja de Trabajo para listado'!$DE$151:$DG$151,0)),0)+IFERROR(INDEX('Hoja de Trabajo para listado'!$CD$155:$DC$1048576,MATCH($A760,'Hoja de Trabajo para listado'!$CD$155:$CD$1048576,0),MATCH((CUADRO!K$5&amp;$E760),'Hoja de Trabajo para listado'!$CD$151:$DC$151,0)),0)</f>
        <v>0</v>
      </c>
      <c r="L760" s="243">
        <f ca="1">+IFERROR(INDEX('Hoja de Trabajo para listado'!$A$155:$Z$1048576,MATCH($A760,'Hoja de Trabajo para listado'!$A$155:$A$1048576,0),MATCH((CUADRO!L$5&amp;$E760),'Hoja de Trabajo para listado'!$A$151:$Z$151,0)),0)+IFERROR(INDEX('Hoja de Trabajo para listado'!$AB$155:$BA$1048576,MATCH($A760,'Hoja de Trabajo para listado'!$AB$155:$AB$1048576,0),MATCH((CUADRO!L$5&amp;$E760),'Hoja de Trabajo para listado'!$AB$151:$BA$151,0)),0)+IFERROR(INDEX('Hoja de Trabajo para listado'!$BC$155:$CB$1048576,MATCH($A760,'Hoja de Trabajo para listado'!$BC$155:$BC$1048576,0),MATCH((CUADRO!L$5&amp;$E760),'Hoja de Trabajo para listado'!$BC$151:$CB$151,0)),0)+IFERROR(INDEX('Hoja de Trabajo para listado'!$DE$153:$DG$274,MATCH($A760,'Hoja de Trabajo para listado'!$DE$153:$DE$1048576,0),MATCH((CUADRO!L$5&amp;$E760),'Hoja de Trabajo para listado'!$DE$151:$DG$151,0)),0)+IFERROR(INDEX('Hoja de Trabajo para listado'!$CD$155:$DC$1048576,MATCH($A760,'Hoja de Trabajo para listado'!$CD$155:$CD$1048576,0),MATCH((CUADRO!L$5&amp;$E760),'Hoja de Trabajo para listado'!$CD$151:$DC$151,0)),0)</f>
        <v>0</v>
      </c>
      <c r="M760" s="243">
        <f ca="1">+IFERROR(INDEX('Hoja de Trabajo para listado'!$A$155:$Z$1048576,MATCH($A760,'Hoja de Trabajo para listado'!$A$155:$A$1048576,0),MATCH((CUADRO!M$5&amp;$E760),'Hoja de Trabajo para listado'!$A$151:$Z$151,0)),0)+IFERROR(INDEX('Hoja de Trabajo para listado'!$AB$155:$BA$1048576,MATCH($A760,'Hoja de Trabajo para listado'!$AB$155:$AB$1048576,0),MATCH((CUADRO!M$5&amp;$E760),'Hoja de Trabajo para listado'!$AB$151:$BA$151,0)),0)+IFERROR(INDEX('Hoja de Trabajo para listado'!$BC$155:$CB$1048576,MATCH($A760,'Hoja de Trabajo para listado'!$BC$155:$BC$1048576,0),MATCH((CUADRO!M$5&amp;$E760),'Hoja de Trabajo para listado'!$BC$151:$CB$151,0)),0)+IFERROR(INDEX('Hoja de Trabajo para listado'!$DE$153:$DG$274,MATCH($A760,'Hoja de Trabajo para listado'!$DE$153:$DE$1048576,0),MATCH((CUADRO!M$5&amp;$E760),'Hoja de Trabajo para listado'!$DE$151:$DG$151,0)),0)+IFERROR(INDEX('Hoja de Trabajo para listado'!$CD$155:$DC$1048576,MATCH($A760,'Hoja de Trabajo para listado'!$CD$155:$CD$1048576,0),MATCH((CUADRO!M$5&amp;$E760),'Hoja de Trabajo para listado'!$CD$151:$DC$151,0)),0)</f>
        <v>0</v>
      </c>
      <c r="N760" s="243">
        <f ca="1">+IFERROR(INDEX('Hoja de Trabajo para listado'!$A$155:$Z$1048576,MATCH($A760,'Hoja de Trabajo para listado'!$A$155:$A$1048576,0),MATCH((CUADRO!N$5&amp;$E760),'Hoja de Trabajo para listado'!$A$151:$Z$151,0)),0)+IFERROR(INDEX('Hoja de Trabajo para listado'!$AB$155:$BA$1048576,MATCH($A760,'Hoja de Trabajo para listado'!$AB$155:$AB$1048576,0),MATCH((CUADRO!N$5&amp;$E760),'Hoja de Trabajo para listado'!$AB$151:$BA$151,0)),0)+IFERROR(INDEX('Hoja de Trabajo para listado'!$BC$155:$CB$1048576,MATCH($A760,'Hoja de Trabajo para listado'!$BC$155:$BC$1048576,0),MATCH((CUADRO!N$5&amp;$E760),'Hoja de Trabajo para listado'!$BC$151:$CB$151,0)),0)+IFERROR(INDEX('Hoja de Trabajo para listado'!$DE$153:$DG$274,MATCH($A760,'Hoja de Trabajo para listado'!$DE$153:$DE$1048576,0),MATCH((CUADRO!N$5&amp;$E760),'Hoja de Trabajo para listado'!$DE$151:$DG$151,0)),0)+IFERROR(INDEX('Hoja de Trabajo para listado'!$CD$155:$DC$1048576,MATCH($A760,'Hoja de Trabajo para listado'!$CD$155:$CD$1048576,0),MATCH((CUADRO!N$5&amp;$E760),'Hoja de Trabajo para listado'!$CD$151:$DC$151,0)),0)</f>
        <v>0</v>
      </c>
      <c r="O760" s="243">
        <f ca="1">+IFERROR(INDEX('Hoja de Trabajo para listado'!$A$155:$Z$1048576,MATCH($A760,'Hoja de Trabajo para listado'!$A$155:$A$1048576,0),MATCH((CUADRO!O$5&amp;$E760),'Hoja de Trabajo para listado'!$A$151:$Z$151,0)),0)+IFERROR(INDEX('Hoja de Trabajo para listado'!$AB$155:$BA$1048576,MATCH($A760,'Hoja de Trabajo para listado'!$AB$155:$AB$1048576,0),MATCH((CUADRO!O$5&amp;$E760),'Hoja de Trabajo para listado'!$AB$151:$BA$151,0)),0)+IFERROR(INDEX('Hoja de Trabajo para listado'!$BC$155:$CB$1048576,MATCH($A760,'Hoja de Trabajo para listado'!$BC$155:$BC$1048576,0),MATCH((CUADRO!O$5&amp;$E760),'Hoja de Trabajo para listado'!$BC$151:$CB$151,0)),0)+IFERROR(INDEX('Hoja de Trabajo para listado'!$DE$153:$DG$274,MATCH($A760,'Hoja de Trabajo para listado'!$DE$153:$DE$1048576,0),MATCH((CUADRO!O$5&amp;$E760),'Hoja de Trabajo para listado'!$DE$151:$DG$151,0)),0)+IFERROR(INDEX('Hoja de Trabajo para listado'!$CD$155:$DC$1048576,MATCH($A760,'Hoja de Trabajo para listado'!$CD$155:$CD$1048576,0),MATCH((CUADRO!O$5&amp;$E760),'Hoja de Trabajo para listado'!$CD$151:$DC$151,0)),0)</f>
        <v>0</v>
      </c>
      <c r="P760" s="243">
        <f ca="1">+IFERROR(INDEX('Hoja de Trabajo para listado'!$A$155:$Z$1048576,MATCH($A760,'Hoja de Trabajo para listado'!$A$155:$A$1048576,0),MATCH((CUADRO!P$5&amp;$E760),'Hoja de Trabajo para listado'!$A$151:$Z$151,0)),0)+IFERROR(INDEX('Hoja de Trabajo para listado'!$AB$155:$BA$1048576,MATCH($A760,'Hoja de Trabajo para listado'!$AB$155:$AB$1048576,0),MATCH((CUADRO!P$5&amp;$E760),'Hoja de Trabajo para listado'!$AB$151:$BA$151,0)),0)+IFERROR(INDEX('Hoja de Trabajo para listado'!$BC$155:$CB$1048576,MATCH($A760,'Hoja de Trabajo para listado'!$BC$155:$BC$1048576,0),MATCH((CUADRO!P$5&amp;$E760),'Hoja de Trabajo para listado'!$BC$151:$CB$151,0)),0)+IFERROR(INDEX('Hoja de Trabajo para listado'!$DE$153:$DG$274,MATCH($A760,'Hoja de Trabajo para listado'!$DE$153:$DE$1048576,0),MATCH((CUADRO!P$5&amp;$E760),'Hoja de Trabajo para listado'!$DE$151:$DG$151,0)),0)+IFERROR(INDEX('Hoja de Trabajo para listado'!$CD$155:$DC$1048576,MATCH($A760,'Hoja de Trabajo para listado'!$CD$155:$CD$1048576,0),MATCH((CUADRO!P$5&amp;$E760),'Hoja de Trabajo para listado'!$CD$151:$DC$151,0)),0)</f>
        <v>0</v>
      </c>
      <c r="Q760" s="243">
        <f ca="1">+IFERROR(INDEX('Hoja de Trabajo para listado'!$A$155:$Z$1048576,MATCH($A760,'Hoja de Trabajo para listado'!$A$155:$A$1048576,0),MATCH((CUADRO!Q$5&amp;$E760),'Hoja de Trabajo para listado'!$A$151:$Z$151,0)),0)+IFERROR(INDEX('Hoja de Trabajo para listado'!$AB$155:$BA$1048576,MATCH($A760,'Hoja de Trabajo para listado'!$AB$155:$AB$1048576,0),MATCH((CUADRO!Q$5&amp;$E760),'Hoja de Trabajo para listado'!$AB$151:$BA$151,0)),0)+IFERROR(INDEX('Hoja de Trabajo para listado'!$BC$155:$CB$1048576,MATCH($A760,'Hoja de Trabajo para listado'!$BC$155:$BC$1048576,0),MATCH((CUADRO!Q$5&amp;$E760),'Hoja de Trabajo para listado'!$BC$151:$CB$151,0)),0)+IFERROR(INDEX('Hoja de Trabajo para listado'!$DE$153:$DG$274,MATCH($A760,'Hoja de Trabajo para listado'!$DE$153:$DE$1048576,0),MATCH((CUADRO!Q$5&amp;$E760),'Hoja de Trabajo para listado'!$DE$151:$DG$151,0)),0)+IFERROR(INDEX('Hoja de Trabajo para listado'!$CD$155:$DC$1048576,MATCH($A760,'Hoja de Trabajo para listado'!$CD$155:$CD$1048576,0),MATCH((CUADRO!Q$5&amp;$E760),'Hoja de Trabajo para listado'!$CD$151:$DC$151,0)),0)</f>
        <v>0</v>
      </c>
      <c r="R760" s="243">
        <f t="shared" ca="1" si="25"/>
        <v>0</v>
      </c>
      <c r="S760" s="249"/>
      <c r="T760" s="243">
        <f ca="1">+T761</f>
        <v>0</v>
      </c>
      <c r="U760" s="242">
        <f t="shared" si="26"/>
        <v>1</v>
      </c>
      <c r="V760" s="333" t="str">
        <f>+VLOOKUP(A760,bd_lista!$A$3:$E$590,5,FALSE)</f>
        <v>Gobiernos Autonomos Municipales</v>
      </c>
      <c r="W760" s="383" t="str">
        <f>+V760</f>
        <v>Gobiernos Autonomos Municipales</v>
      </c>
      <c r="X760" s="242">
        <f>+VLOOKUP(A760,[3]Sheet1!$A$13:$D$744,4,FALSE)</f>
        <v>0</v>
      </c>
      <c r="Y760" s="242" t="e">
        <f>+VLOOKUP(X760,bd_lista!$A$3:$C$590,3,FALSE)</f>
        <v>#N/A</v>
      </c>
      <c r="Z760" s="294">
        <f>+X760</f>
        <v>0</v>
      </c>
      <c r="AA760" s="295" t="e">
        <f>+Y760</f>
        <v>#N/A</v>
      </c>
    </row>
    <row r="761" spans="1:27" customFormat="1" ht="15" hidden="1" customHeight="1">
      <c r="A761" s="32">
        <v>1346</v>
      </c>
      <c r="B761" s="389"/>
      <c r="C761" s="247" t="str">
        <f>+VLOOKUP(A761,bd_lista!$A$3:$C$590,3,FALSE)</f>
        <v>Gobierno Autónomo Municipal de Cocapata</v>
      </c>
      <c r="D761" s="386"/>
      <c r="E761" s="244" t="s">
        <v>1305</v>
      </c>
      <c r="F761" s="243">
        <f ca="1">+IFERROR(INDEX('Hoja de Trabajo para listado'!$A$155:$Z$1048576,MATCH($A761,'Hoja de Trabajo para listado'!$A$155:$A$1048576,0),MATCH((CUADRO!F$5&amp;$E761),'Hoja de Trabajo para listado'!$A$151:$Z$151,0)),0)+IFERROR(INDEX('Hoja de Trabajo para listado'!$AB$155:$BA$1048576,MATCH($A761,'Hoja de Trabajo para listado'!$AB$155:$AB$1048576,0),MATCH((CUADRO!F$5&amp;$E761),'Hoja de Trabajo para listado'!$AB$151:$BA$151,0)),0)+IFERROR(INDEX('Hoja de Trabajo para listado'!$BC$155:$CB$1048576,MATCH($A761,'Hoja de Trabajo para listado'!$BC$155:$BC$1048576,0),MATCH((CUADRO!F$5&amp;$E761),'Hoja de Trabajo para listado'!$BC$151:$CB$151,0)),0)+IFERROR(INDEX('Hoja de Trabajo para listado'!$DE$153:$DG$274,MATCH($A761,'Hoja de Trabajo para listado'!$DE$153:$DE$1048576,0),MATCH((CUADRO!F$5&amp;$E761),'Hoja de Trabajo para listado'!$DE$151:$DG$151,0)),0)+IFERROR(INDEX('Hoja de Trabajo para listado'!$CD$155:$DC$1048576,MATCH($A761,'Hoja de Trabajo para listado'!$CD$155:$CD$1048576,0),MATCH((CUADRO!F$5&amp;$E761),'Hoja de Trabajo para listado'!$CD$151:$DC$151,0)),0)</f>
        <v>0</v>
      </c>
      <c r="G761" s="243">
        <f ca="1">+IFERROR(INDEX('Hoja de Trabajo para listado'!$A$155:$Z$1048576,MATCH($A761,'Hoja de Trabajo para listado'!$A$155:$A$1048576,0),MATCH((CUADRO!G$5&amp;$E761),'Hoja de Trabajo para listado'!$A$151:$Z$151,0)),0)+IFERROR(INDEX('Hoja de Trabajo para listado'!$AB$155:$BA$1048576,MATCH($A761,'Hoja de Trabajo para listado'!$AB$155:$AB$1048576,0),MATCH((CUADRO!G$5&amp;$E761),'Hoja de Trabajo para listado'!$AB$151:$BA$151,0)),0)+IFERROR(INDEX('Hoja de Trabajo para listado'!$BC$155:$CB$1048576,MATCH($A761,'Hoja de Trabajo para listado'!$BC$155:$BC$1048576,0),MATCH((CUADRO!G$5&amp;$E761),'Hoja de Trabajo para listado'!$BC$151:$CB$151,0)),0)+IFERROR(INDEX('Hoja de Trabajo para listado'!$DE$153:$DG$274,MATCH($A761,'Hoja de Trabajo para listado'!$DE$153:$DE$1048576,0),MATCH((CUADRO!G$5&amp;$E761),'Hoja de Trabajo para listado'!$DE$151:$DG$151,0)),0)+IFERROR(INDEX('Hoja de Trabajo para listado'!$CD$155:$DC$1048576,MATCH($A761,'Hoja de Trabajo para listado'!$CD$155:$CD$1048576,0),MATCH((CUADRO!G$5&amp;$E761),'Hoja de Trabajo para listado'!$CD$151:$DC$151,0)),0)</f>
        <v>0</v>
      </c>
      <c r="H761" s="243">
        <f ca="1">+IFERROR(INDEX('Hoja de Trabajo para listado'!$A$155:$Z$1048576,MATCH($A761,'Hoja de Trabajo para listado'!$A$155:$A$1048576,0),MATCH((CUADRO!H$5&amp;$E761),'Hoja de Trabajo para listado'!$A$151:$Z$151,0)),0)+IFERROR(INDEX('Hoja de Trabajo para listado'!$AB$155:$BA$1048576,MATCH($A761,'Hoja de Trabajo para listado'!$AB$155:$AB$1048576,0),MATCH((CUADRO!H$5&amp;$E761),'Hoja de Trabajo para listado'!$AB$151:$BA$151,0)),0)+IFERROR(INDEX('Hoja de Trabajo para listado'!$BC$155:$CB$1048576,MATCH($A761,'Hoja de Trabajo para listado'!$BC$155:$BC$1048576,0),MATCH((CUADRO!H$5&amp;$E761),'Hoja de Trabajo para listado'!$BC$151:$CB$151,0)),0)+IFERROR(INDEX('Hoja de Trabajo para listado'!$DE$153:$DG$274,MATCH($A761,'Hoja de Trabajo para listado'!$DE$153:$DE$1048576,0),MATCH((CUADRO!H$5&amp;$E761),'Hoja de Trabajo para listado'!$DE$151:$DG$151,0)),0)+IFERROR(INDEX('Hoja de Trabajo para listado'!$CD$155:$DC$1048576,MATCH($A761,'Hoja de Trabajo para listado'!$CD$155:$CD$1048576,0),MATCH((CUADRO!H$5&amp;$E761),'Hoja de Trabajo para listado'!$CD$151:$DC$151,0)),0)</f>
        <v>0</v>
      </c>
      <c r="I761" s="243">
        <f ca="1">+IFERROR(INDEX('Hoja de Trabajo para listado'!$A$155:$Z$1048576,MATCH($A761,'Hoja de Trabajo para listado'!$A$155:$A$1048576,0),MATCH((CUADRO!I$5&amp;$E761),'Hoja de Trabajo para listado'!$A$151:$Z$151,0)),0)+IFERROR(INDEX('Hoja de Trabajo para listado'!$AB$155:$BA$1048576,MATCH($A761,'Hoja de Trabajo para listado'!$AB$155:$AB$1048576,0),MATCH((CUADRO!I$5&amp;$E761),'Hoja de Trabajo para listado'!$AB$151:$BA$151,0)),0)+IFERROR(INDEX('Hoja de Trabajo para listado'!$BC$155:$CB$1048576,MATCH($A761,'Hoja de Trabajo para listado'!$BC$155:$BC$1048576,0),MATCH((CUADRO!I$5&amp;$E761),'Hoja de Trabajo para listado'!$BC$151:$CB$151,0)),0)+IFERROR(INDEX('Hoja de Trabajo para listado'!$DE$153:$DG$274,MATCH($A761,'Hoja de Trabajo para listado'!$DE$153:$DE$1048576,0),MATCH((CUADRO!I$5&amp;$E761),'Hoja de Trabajo para listado'!$DE$151:$DG$151,0)),0)+IFERROR(INDEX('Hoja de Trabajo para listado'!$CD$155:$DC$1048576,MATCH($A761,'Hoja de Trabajo para listado'!$CD$155:$CD$1048576,0),MATCH((CUADRO!I$5&amp;$E761),'Hoja de Trabajo para listado'!$CD$151:$DC$151,0)),0)</f>
        <v>0</v>
      </c>
      <c r="J761" s="243">
        <f ca="1">+IFERROR(INDEX('Hoja de Trabajo para listado'!$A$155:$Z$1048576,MATCH($A761,'Hoja de Trabajo para listado'!$A$155:$A$1048576,0),MATCH((CUADRO!J$5&amp;$E761),'Hoja de Trabajo para listado'!$A$151:$Z$151,0)),0)+IFERROR(INDEX('Hoja de Trabajo para listado'!$AB$155:$BA$1048576,MATCH($A761,'Hoja de Trabajo para listado'!$AB$155:$AB$1048576,0),MATCH((CUADRO!J$5&amp;$E761),'Hoja de Trabajo para listado'!$AB$151:$BA$151,0)),0)+IFERROR(INDEX('Hoja de Trabajo para listado'!$BC$155:$CB$1048576,MATCH($A761,'Hoja de Trabajo para listado'!$BC$155:$BC$1048576,0),MATCH((CUADRO!J$5&amp;$E761),'Hoja de Trabajo para listado'!$BC$151:$CB$151,0)),0)+IFERROR(INDEX('Hoja de Trabajo para listado'!$DE$153:$DG$274,MATCH($A761,'Hoja de Trabajo para listado'!$DE$153:$DE$1048576,0),MATCH((CUADRO!J$5&amp;$E761),'Hoja de Trabajo para listado'!$DE$151:$DG$151,0)),0)+IFERROR(INDEX('Hoja de Trabajo para listado'!$CD$155:$DC$1048576,MATCH($A761,'Hoja de Trabajo para listado'!$CD$155:$CD$1048576,0),MATCH((CUADRO!J$5&amp;$E761),'Hoja de Trabajo para listado'!$CD$151:$DC$151,0)),0)</f>
        <v>0</v>
      </c>
      <c r="K761" s="243">
        <f ca="1">+IFERROR(INDEX('Hoja de Trabajo para listado'!$A$155:$Z$1048576,MATCH($A761,'Hoja de Trabajo para listado'!$A$155:$A$1048576,0),MATCH((CUADRO!K$5&amp;$E761),'Hoja de Trabajo para listado'!$A$151:$Z$151,0)),0)+IFERROR(INDEX('Hoja de Trabajo para listado'!$AB$155:$BA$1048576,MATCH($A761,'Hoja de Trabajo para listado'!$AB$155:$AB$1048576,0),MATCH((CUADRO!K$5&amp;$E761),'Hoja de Trabajo para listado'!$AB$151:$BA$151,0)),0)+IFERROR(INDEX('Hoja de Trabajo para listado'!$BC$155:$CB$1048576,MATCH($A761,'Hoja de Trabajo para listado'!$BC$155:$BC$1048576,0),MATCH((CUADRO!K$5&amp;$E761),'Hoja de Trabajo para listado'!$BC$151:$CB$151,0)),0)+IFERROR(INDEX('Hoja de Trabajo para listado'!$DE$153:$DG$274,MATCH($A761,'Hoja de Trabajo para listado'!$DE$153:$DE$1048576,0),MATCH((CUADRO!K$5&amp;$E761),'Hoja de Trabajo para listado'!$DE$151:$DG$151,0)),0)+IFERROR(INDEX('Hoja de Trabajo para listado'!$CD$155:$DC$1048576,MATCH($A761,'Hoja de Trabajo para listado'!$CD$155:$CD$1048576,0),MATCH((CUADRO!K$5&amp;$E761),'Hoja de Trabajo para listado'!$CD$151:$DC$151,0)),0)</f>
        <v>0</v>
      </c>
      <c r="L761" s="243">
        <f ca="1">+IFERROR(INDEX('Hoja de Trabajo para listado'!$A$155:$Z$1048576,MATCH($A761,'Hoja de Trabajo para listado'!$A$155:$A$1048576,0),MATCH((CUADRO!L$5&amp;$E761),'Hoja de Trabajo para listado'!$A$151:$Z$151,0)),0)+IFERROR(INDEX('Hoja de Trabajo para listado'!$AB$155:$BA$1048576,MATCH($A761,'Hoja de Trabajo para listado'!$AB$155:$AB$1048576,0),MATCH((CUADRO!L$5&amp;$E761),'Hoja de Trabajo para listado'!$AB$151:$BA$151,0)),0)+IFERROR(INDEX('Hoja de Trabajo para listado'!$BC$155:$CB$1048576,MATCH($A761,'Hoja de Trabajo para listado'!$BC$155:$BC$1048576,0),MATCH((CUADRO!L$5&amp;$E761),'Hoja de Trabajo para listado'!$BC$151:$CB$151,0)),0)+IFERROR(INDEX('Hoja de Trabajo para listado'!$DE$153:$DG$274,MATCH($A761,'Hoja de Trabajo para listado'!$DE$153:$DE$1048576,0),MATCH((CUADRO!L$5&amp;$E761),'Hoja de Trabajo para listado'!$DE$151:$DG$151,0)),0)+IFERROR(INDEX('Hoja de Trabajo para listado'!$CD$155:$DC$1048576,MATCH($A761,'Hoja de Trabajo para listado'!$CD$155:$CD$1048576,0),MATCH((CUADRO!L$5&amp;$E761),'Hoja de Trabajo para listado'!$CD$151:$DC$151,0)),0)</f>
        <v>0</v>
      </c>
      <c r="M761" s="243">
        <f ca="1">+IFERROR(INDEX('Hoja de Trabajo para listado'!$A$155:$Z$1048576,MATCH($A761,'Hoja de Trabajo para listado'!$A$155:$A$1048576,0),MATCH((CUADRO!M$5&amp;$E761),'Hoja de Trabajo para listado'!$A$151:$Z$151,0)),0)+IFERROR(INDEX('Hoja de Trabajo para listado'!$AB$155:$BA$1048576,MATCH($A761,'Hoja de Trabajo para listado'!$AB$155:$AB$1048576,0),MATCH((CUADRO!M$5&amp;$E761),'Hoja de Trabajo para listado'!$AB$151:$BA$151,0)),0)+IFERROR(INDEX('Hoja de Trabajo para listado'!$BC$155:$CB$1048576,MATCH($A761,'Hoja de Trabajo para listado'!$BC$155:$BC$1048576,0),MATCH((CUADRO!M$5&amp;$E761),'Hoja de Trabajo para listado'!$BC$151:$CB$151,0)),0)+IFERROR(INDEX('Hoja de Trabajo para listado'!$DE$153:$DG$274,MATCH($A761,'Hoja de Trabajo para listado'!$DE$153:$DE$1048576,0),MATCH((CUADRO!M$5&amp;$E761),'Hoja de Trabajo para listado'!$DE$151:$DG$151,0)),0)+IFERROR(INDEX('Hoja de Trabajo para listado'!$CD$155:$DC$1048576,MATCH($A761,'Hoja de Trabajo para listado'!$CD$155:$CD$1048576,0),MATCH((CUADRO!M$5&amp;$E761),'Hoja de Trabajo para listado'!$CD$151:$DC$151,0)),0)</f>
        <v>0</v>
      </c>
      <c r="N761" s="243">
        <f ca="1">+IFERROR(INDEX('Hoja de Trabajo para listado'!$A$155:$Z$1048576,MATCH($A761,'Hoja de Trabajo para listado'!$A$155:$A$1048576,0),MATCH((CUADRO!N$5&amp;$E761),'Hoja de Trabajo para listado'!$A$151:$Z$151,0)),0)+IFERROR(INDEX('Hoja de Trabajo para listado'!$AB$155:$BA$1048576,MATCH($A761,'Hoja de Trabajo para listado'!$AB$155:$AB$1048576,0),MATCH((CUADRO!N$5&amp;$E761),'Hoja de Trabajo para listado'!$AB$151:$BA$151,0)),0)+IFERROR(INDEX('Hoja de Trabajo para listado'!$BC$155:$CB$1048576,MATCH($A761,'Hoja de Trabajo para listado'!$BC$155:$BC$1048576,0),MATCH((CUADRO!N$5&amp;$E761),'Hoja de Trabajo para listado'!$BC$151:$CB$151,0)),0)+IFERROR(INDEX('Hoja de Trabajo para listado'!$DE$153:$DG$274,MATCH($A761,'Hoja de Trabajo para listado'!$DE$153:$DE$1048576,0),MATCH((CUADRO!N$5&amp;$E761),'Hoja de Trabajo para listado'!$DE$151:$DG$151,0)),0)+IFERROR(INDEX('Hoja de Trabajo para listado'!$CD$155:$DC$1048576,MATCH($A761,'Hoja de Trabajo para listado'!$CD$155:$CD$1048576,0),MATCH((CUADRO!N$5&amp;$E761),'Hoja de Trabajo para listado'!$CD$151:$DC$151,0)),0)</f>
        <v>0</v>
      </c>
      <c r="O761" s="243">
        <f ca="1">+IFERROR(INDEX('Hoja de Trabajo para listado'!$A$155:$Z$1048576,MATCH($A761,'Hoja de Trabajo para listado'!$A$155:$A$1048576,0),MATCH((CUADRO!O$5&amp;$E761),'Hoja de Trabajo para listado'!$A$151:$Z$151,0)),0)+IFERROR(INDEX('Hoja de Trabajo para listado'!$AB$155:$BA$1048576,MATCH($A761,'Hoja de Trabajo para listado'!$AB$155:$AB$1048576,0),MATCH((CUADRO!O$5&amp;$E761),'Hoja de Trabajo para listado'!$AB$151:$BA$151,0)),0)+IFERROR(INDEX('Hoja de Trabajo para listado'!$BC$155:$CB$1048576,MATCH($A761,'Hoja de Trabajo para listado'!$BC$155:$BC$1048576,0),MATCH((CUADRO!O$5&amp;$E761),'Hoja de Trabajo para listado'!$BC$151:$CB$151,0)),0)+IFERROR(INDEX('Hoja de Trabajo para listado'!$DE$153:$DG$274,MATCH($A761,'Hoja de Trabajo para listado'!$DE$153:$DE$1048576,0),MATCH((CUADRO!O$5&amp;$E761),'Hoja de Trabajo para listado'!$DE$151:$DG$151,0)),0)+IFERROR(INDEX('Hoja de Trabajo para listado'!$CD$155:$DC$1048576,MATCH($A761,'Hoja de Trabajo para listado'!$CD$155:$CD$1048576,0),MATCH((CUADRO!O$5&amp;$E761),'Hoja de Trabajo para listado'!$CD$151:$DC$151,0)),0)</f>
        <v>0</v>
      </c>
      <c r="P761" s="243">
        <f ca="1">+IFERROR(INDEX('Hoja de Trabajo para listado'!$A$155:$Z$1048576,MATCH($A761,'Hoja de Trabajo para listado'!$A$155:$A$1048576,0),MATCH((CUADRO!P$5&amp;$E761),'Hoja de Trabajo para listado'!$A$151:$Z$151,0)),0)+IFERROR(INDEX('Hoja de Trabajo para listado'!$AB$155:$BA$1048576,MATCH($A761,'Hoja de Trabajo para listado'!$AB$155:$AB$1048576,0),MATCH((CUADRO!P$5&amp;$E761),'Hoja de Trabajo para listado'!$AB$151:$BA$151,0)),0)+IFERROR(INDEX('Hoja de Trabajo para listado'!$BC$155:$CB$1048576,MATCH($A761,'Hoja de Trabajo para listado'!$BC$155:$BC$1048576,0),MATCH((CUADRO!P$5&amp;$E761),'Hoja de Trabajo para listado'!$BC$151:$CB$151,0)),0)+IFERROR(INDEX('Hoja de Trabajo para listado'!$DE$153:$DG$274,MATCH($A761,'Hoja de Trabajo para listado'!$DE$153:$DE$1048576,0),MATCH((CUADRO!P$5&amp;$E761),'Hoja de Trabajo para listado'!$DE$151:$DG$151,0)),0)+IFERROR(INDEX('Hoja de Trabajo para listado'!$CD$155:$DC$1048576,MATCH($A761,'Hoja de Trabajo para listado'!$CD$155:$CD$1048576,0),MATCH((CUADRO!P$5&amp;$E761),'Hoja de Trabajo para listado'!$CD$151:$DC$151,0)),0)</f>
        <v>0</v>
      </c>
      <c r="Q761" s="243">
        <f ca="1">+IFERROR(INDEX('Hoja de Trabajo para listado'!$A$155:$Z$1048576,MATCH($A761,'Hoja de Trabajo para listado'!$A$155:$A$1048576,0),MATCH((CUADRO!Q$5&amp;$E761),'Hoja de Trabajo para listado'!$A$151:$Z$151,0)),0)+IFERROR(INDEX('Hoja de Trabajo para listado'!$AB$155:$BA$1048576,MATCH($A761,'Hoja de Trabajo para listado'!$AB$155:$AB$1048576,0),MATCH((CUADRO!Q$5&amp;$E761),'Hoja de Trabajo para listado'!$AB$151:$BA$151,0)),0)+IFERROR(INDEX('Hoja de Trabajo para listado'!$BC$155:$CB$1048576,MATCH($A761,'Hoja de Trabajo para listado'!$BC$155:$BC$1048576,0),MATCH((CUADRO!Q$5&amp;$E761),'Hoja de Trabajo para listado'!$BC$151:$CB$151,0)),0)+IFERROR(INDEX('Hoja de Trabajo para listado'!$DE$153:$DG$274,MATCH($A761,'Hoja de Trabajo para listado'!$DE$153:$DE$1048576,0),MATCH((CUADRO!Q$5&amp;$E761),'Hoja de Trabajo para listado'!$DE$151:$DG$151,0)),0)+IFERROR(INDEX('Hoja de Trabajo para listado'!$CD$155:$DC$1048576,MATCH($A761,'Hoja de Trabajo para listado'!$CD$155:$CD$1048576,0),MATCH((CUADRO!Q$5&amp;$E761),'Hoja de Trabajo para listado'!$CD$151:$DC$151,0)),0)</f>
        <v>0</v>
      </c>
      <c r="R761" s="243">
        <f t="shared" ca="1" si="25"/>
        <v>0</v>
      </c>
      <c r="S761" s="249">
        <f ca="1">+R760+R761</f>
        <v>0</v>
      </c>
      <c r="T761" s="243">
        <f ca="1">+S761</f>
        <v>0</v>
      </c>
      <c r="U761" s="242">
        <f t="shared" si="26"/>
        <v>2</v>
      </c>
      <c r="V761" s="333" t="str">
        <f>+VLOOKUP(A761,bd_lista!$A$3:$E$590,5,FALSE)</f>
        <v>Gobiernos Autonomos Municipales</v>
      </c>
      <c r="W761" s="384"/>
      <c r="X761" s="242">
        <f>+VLOOKUP(A761,[3]Sheet1!$A$13:$D$744,4,FALSE)</f>
        <v>0</v>
      </c>
      <c r="Y761" s="242" t="e">
        <f>+VLOOKUP(X761,bd_lista!$A$3:$C$590,3,FALSE)</f>
        <v>#N/A</v>
      </c>
      <c r="Z761" s="292"/>
      <c r="AA761" s="293"/>
    </row>
    <row r="762" spans="1:27" customFormat="1" ht="15" hidden="1" customHeight="1">
      <c r="A762" s="32">
        <v>1347</v>
      </c>
      <c r="B762" s="388">
        <f>+A762</f>
        <v>1347</v>
      </c>
      <c r="C762" s="247" t="str">
        <f>+VLOOKUP(A762,bd_lista!$A$3:$C$590,3,FALSE)</f>
        <v>Gobierno Autónomo Municipal de Shinahota</v>
      </c>
      <c r="D762" s="385" t="str">
        <f>+C762</f>
        <v>Gobierno Autónomo Municipal de Shinahota</v>
      </c>
      <c r="E762" s="242" t="s">
        <v>1304</v>
      </c>
      <c r="F762" s="243">
        <f ca="1">+IFERROR(INDEX('Hoja de Trabajo para listado'!$A$155:$Z$1048576,MATCH($A762,'Hoja de Trabajo para listado'!$A$155:$A$1048576,0),MATCH((CUADRO!F$5&amp;$E762),'Hoja de Trabajo para listado'!$A$151:$Z$151,0)),0)+IFERROR(INDEX('Hoja de Trabajo para listado'!$AB$155:$BA$1048576,MATCH($A762,'Hoja de Trabajo para listado'!$AB$155:$AB$1048576,0),MATCH((CUADRO!F$5&amp;$E762),'Hoja de Trabajo para listado'!$AB$151:$BA$151,0)),0)+IFERROR(INDEX('Hoja de Trabajo para listado'!$BC$155:$CB$1048576,MATCH($A762,'Hoja de Trabajo para listado'!$BC$155:$BC$1048576,0),MATCH((CUADRO!F$5&amp;$E762),'Hoja de Trabajo para listado'!$BC$151:$CB$151,0)),0)+IFERROR(INDEX('Hoja de Trabajo para listado'!$DE$153:$DG$274,MATCH($A762,'Hoja de Trabajo para listado'!$DE$153:$DE$1048576,0),MATCH((CUADRO!F$5&amp;$E762),'Hoja de Trabajo para listado'!$DE$151:$DG$151,0)),0)+IFERROR(INDEX('Hoja de Trabajo para listado'!$CD$155:$DC$1048576,MATCH($A762,'Hoja de Trabajo para listado'!$CD$155:$CD$1048576,0),MATCH((CUADRO!F$5&amp;$E762),'Hoja de Trabajo para listado'!$CD$151:$DC$151,0)),0)</f>
        <v>0</v>
      </c>
      <c r="G762" s="243">
        <f ca="1">+IFERROR(INDEX('Hoja de Trabajo para listado'!$A$155:$Z$1048576,MATCH($A762,'Hoja de Trabajo para listado'!$A$155:$A$1048576,0),MATCH((CUADRO!G$5&amp;$E762),'Hoja de Trabajo para listado'!$A$151:$Z$151,0)),0)+IFERROR(INDEX('Hoja de Trabajo para listado'!$AB$155:$BA$1048576,MATCH($A762,'Hoja de Trabajo para listado'!$AB$155:$AB$1048576,0),MATCH((CUADRO!G$5&amp;$E762),'Hoja de Trabajo para listado'!$AB$151:$BA$151,0)),0)+IFERROR(INDEX('Hoja de Trabajo para listado'!$BC$155:$CB$1048576,MATCH($A762,'Hoja de Trabajo para listado'!$BC$155:$BC$1048576,0),MATCH((CUADRO!G$5&amp;$E762),'Hoja de Trabajo para listado'!$BC$151:$CB$151,0)),0)+IFERROR(INDEX('Hoja de Trabajo para listado'!$DE$153:$DG$274,MATCH($A762,'Hoja de Trabajo para listado'!$DE$153:$DE$1048576,0),MATCH((CUADRO!G$5&amp;$E762),'Hoja de Trabajo para listado'!$DE$151:$DG$151,0)),0)+IFERROR(INDEX('Hoja de Trabajo para listado'!$CD$155:$DC$1048576,MATCH($A762,'Hoja de Trabajo para listado'!$CD$155:$CD$1048576,0),MATCH((CUADRO!G$5&amp;$E762),'Hoja de Trabajo para listado'!$CD$151:$DC$151,0)),0)</f>
        <v>0</v>
      </c>
      <c r="H762" s="243">
        <f ca="1">+IFERROR(INDEX('Hoja de Trabajo para listado'!$A$155:$Z$1048576,MATCH($A762,'Hoja de Trabajo para listado'!$A$155:$A$1048576,0),MATCH((CUADRO!H$5&amp;$E762),'Hoja de Trabajo para listado'!$A$151:$Z$151,0)),0)+IFERROR(INDEX('Hoja de Trabajo para listado'!$AB$155:$BA$1048576,MATCH($A762,'Hoja de Trabajo para listado'!$AB$155:$AB$1048576,0),MATCH((CUADRO!H$5&amp;$E762),'Hoja de Trabajo para listado'!$AB$151:$BA$151,0)),0)+IFERROR(INDEX('Hoja de Trabajo para listado'!$BC$155:$CB$1048576,MATCH($A762,'Hoja de Trabajo para listado'!$BC$155:$BC$1048576,0),MATCH((CUADRO!H$5&amp;$E762),'Hoja de Trabajo para listado'!$BC$151:$CB$151,0)),0)+IFERROR(INDEX('Hoja de Trabajo para listado'!$DE$153:$DG$274,MATCH($A762,'Hoja de Trabajo para listado'!$DE$153:$DE$1048576,0),MATCH((CUADRO!H$5&amp;$E762),'Hoja de Trabajo para listado'!$DE$151:$DG$151,0)),0)+IFERROR(INDEX('Hoja de Trabajo para listado'!$CD$155:$DC$1048576,MATCH($A762,'Hoja de Trabajo para listado'!$CD$155:$CD$1048576,0),MATCH((CUADRO!H$5&amp;$E762),'Hoja de Trabajo para listado'!$CD$151:$DC$151,0)),0)</f>
        <v>0</v>
      </c>
      <c r="I762" s="243">
        <f ca="1">+IFERROR(INDEX('Hoja de Trabajo para listado'!$A$155:$Z$1048576,MATCH($A762,'Hoja de Trabajo para listado'!$A$155:$A$1048576,0),MATCH((CUADRO!I$5&amp;$E762),'Hoja de Trabajo para listado'!$A$151:$Z$151,0)),0)+IFERROR(INDEX('Hoja de Trabajo para listado'!$AB$155:$BA$1048576,MATCH($A762,'Hoja de Trabajo para listado'!$AB$155:$AB$1048576,0),MATCH((CUADRO!I$5&amp;$E762),'Hoja de Trabajo para listado'!$AB$151:$BA$151,0)),0)+IFERROR(INDEX('Hoja de Trabajo para listado'!$BC$155:$CB$1048576,MATCH($A762,'Hoja de Trabajo para listado'!$BC$155:$BC$1048576,0),MATCH((CUADRO!I$5&amp;$E762),'Hoja de Trabajo para listado'!$BC$151:$CB$151,0)),0)+IFERROR(INDEX('Hoja de Trabajo para listado'!$DE$153:$DG$274,MATCH($A762,'Hoja de Trabajo para listado'!$DE$153:$DE$1048576,0),MATCH((CUADRO!I$5&amp;$E762),'Hoja de Trabajo para listado'!$DE$151:$DG$151,0)),0)+IFERROR(INDEX('Hoja de Trabajo para listado'!$CD$155:$DC$1048576,MATCH($A762,'Hoja de Trabajo para listado'!$CD$155:$CD$1048576,0),MATCH((CUADRO!I$5&amp;$E762),'Hoja de Trabajo para listado'!$CD$151:$DC$151,0)),0)</f>
        <v>0</v>
      </c>
      <c r="J762" s="243">
        <f ca="1">+IFERROR(INDEX('Hoja de Trabajo para listado'!$A$155:$Z$1048576,MATCH($A762,'Hoja de Trabajo para listado'!$A$155:$A$1048576,0),MATCH((CUADRO!J$5&amp;$E762),'Hoja de Trabajo para listado'!$A$151:$Z$151,0)),0)+IFERROR(INDEX('Hoja de Trabajo para listado'!$AB$155:$BA$1048576,MATCH($A762,'Hoja de Trabajo para listado'!$AB$155:$AB$1048576,0),MATCH((CUADRO!J$5&amp;$E762),'Hoja de Trabajo para listado'!$AB$151:$BA$151,0)),0)+IFERROR(INDEX('Hoja de Trabajo para listado'!$BC$155:$CB$1048576,MATCH($A762,'Hoja de Trabajo para listado'!$BC$155:$BC$1048576,0),MATCH((CUADRO!J$5&amp;$E762),'Hoja de Trabajo para listado'!$BC$151:$CB$151,0)),0)+IFERROR(INDEX('Hoja de Trabajo para listado'!$DE$153:$DG$274,MATCH($A762,'Hoja de Trabajo para listado'!$DE$153:$DE$1048576,0),MATCH((CUADRO!J$5&amp;$E762),'Hoja de Trabajo para listado'!$DE$151:$DG$151,0)),0)+IFERROR(INDEX('Hoja de Trabajo para listado'!$CD$155:$DC$1048576,MATCH($A762,'Hoja de Trabajo para listado'!$CD$155:$CD$1048576,0),MATCH((CUADRO!J$5&amp;$E762),'Hoja de Trabajo para listado'!$CD$151:$DC$151,0)),0)</f>
        <v>0</v>
      </c>
      <c r="K762" s="243">
        <f ca="1">+IFERROR(INDEX('Hoja de Trabajo para listado'!$A$155:$Z$1048576,MATCH($A762,'Hoja de Trabajo para listado'!$A$155:$A$1048576,0),MATCH((CUADRO!K$5&amp;$E762),'Hoja de Trabajo para listado'!$A$151:$Z$151,0)),0)+IFERROR(INDEX('Hoja de Trabajo para listado'!$AB$155:$BA$1048576,MATCH($A762,'Hoja de Trabajo para listado'!$AB$155:$AB$1048576,0),MATCH((CUADRO!K$5&amp;$E762),'Hoja de Trabajo para listado'!$AB$151:$BA$151,0)),0)+IFERROR(INDEX('Hoja de Trabajo para listado'!$BC$155:$CB$1048576,MATCH($A762,'Hoja de Trabajo para listado'!$BC$155:$BC$1048576,0),MATCH((CUADRO!K$5&amp;$E762),'Hoja de Trabajo para listado'!$BC$151:$CB$151,0)),0)+IFERROR(INDEX('Hoja de Trabajo para listado'!$DE$153:$DG$274,MATCH($A762,'Hoja de Trabajo para listado'!$DE$153:$DE$1048576,0),MATCH((CUADRO!K$5&amp;$E762),'Hoja de Trabajo para listado'!$DE$151:$DG$151,0)),0)+IFERROR(INDEX('Hoja de Trabajo para listado'!$CD$155:$DC$1048576,MATCH($A762,'Hoja de Trabajo para listado'!$CD$155:$CD$1048576,0),MATCH((CUADRO!K$5&amp;$E762),'Hoja de Trabajo para listado'!$CD$151:$DC$151,0)),0)</f>
        <v>0</v>
      </c>
      <c r="L762" s="243">
        <f ca="1">+IFERROR(INDEX('Hoja de Trabajo para listado'!$A$155:$Z$1048576,MATCH($A762,'Hoja de Trabajo para listado'!$A$155:$A$1048576,0),MATCH((CUADRO!L$5&amp;$E762),'Hoja de Trabajo para listado'!$A$151:$Z$151,0)),0)+IFERROR(INDEX('Hoja de Trabajo para listado'!$AB$155:$BA$1048576,MATCH($A762,'Hoja de Trabajo para listado'!$AB$155:$AB$1048576,0),MATCH((CUADRO!L$5&amp;$E762),'Hoja de Trabajo para listado'!$AB$151:$BA$151,0)),0)+IFERROR(INDEX('Hoja de Trabajo para listado'!$BC$155:$CB$1048576,MATCH($A762,'Hoja de Trabajo para listado'!$BC$155:$BC$1048576,0),MATCH((CUADRO!L$5&amp;$E762),'Hoja de Trabajo para listado'!$BC$151:$CB$151,0)),0)+IFERROR(INDEX('Hoja de Trabajo para listado'!$DE$153:$DG$274,MATCH($A762,'Hoja de Trabajo para listado'!$DE$153:$DE$1048576,0),MATCH((CUADRO!L$5&amp;$E762),'Hoja de Trabajo para listado'!$DE$151:$DG$151,0)),0)+IFERROR(INDEX('Hoja de Trabajo para listado'!$CD$155:$DC$1048576,MATCH($A762,'Hoja de Trabajo para listado'!$CD$155:$CD$1048576,0),MATCH((CUADRO!L$5&amp;$E762),'Hoja de Trabajo para listado'!$CD$151:$DC$151,0)),0)</f>
        <v>0</v>
      </c>
      <c r="M762" s="243">
        <f ca="1">+IFERROR(INDEX('Hoja de Trabajo para listado'!$A$155:$Z$1048576,MATCH($A762,'Hoja de Trabajo para listado'!$A$155:$A$1048576,0),MATCH((CUADRO!M$5&amp;$E762),'Hoja de Trabajo para listado'!$A$151:$Z$151,0)),0)+IFERROR(INDEX('Hoja de Trabajo para listado'!$AB$155:$BA$1048576,MATCH($A762,'Hoja de Trabajo para listado'!$AB$155:$AB$1048576,0),MATCH((CUADRO!M$5&amp;$E762),'Hoja de Trabajo para listado'!$AB$151:$BA$151,0)),0)+IFERROR(INDEX('Hoja de Trabajo para listado'!$BC$155:$CB$1048576,MATCH($A762,'Hoja de Trabajo para listado'!$BC$155:$BC$1048576,0),MATCH((CUADRO!M$5&amp;$E762),'Hoja de Trabajo para listado'!$BC$151:$CB$151,0)),0)+IFERROR(INDEX('Hoja de Trabajo para listado'!$DE$153:$DG$274,MATCH($A762,'Hoja de Trabajo para listado'!$DE$153:$DE$1048576,0),MATCH((CUADRO!M$5&amp;$E762),'Hoja de Trabajo para listado'!$DE$151:$DG$151,0)),0)+IFERROR(INDEX('Hoja de Trabajo para listado'!$CD$155:$DC$1048576,MATCH($A762,'Hoja de Trabajo para listado'!$CD$155:$CD$1048576,0),MATCH((CUADRO!M$5&amp;$E762),'Hoja de Trabajo para listado'!$CD$151:$DC$151,0)),0)</f>
        <v>0</v>
      </c>
      <c r="N762" s="243">
        <f ca="1">+IFERROR(INDEX('Hoja de Trabajo para listado'!$A$155:$Z$1048576,MATCH($A762,'Hoja de Trabajo para listado'!$A$155:$A$1048576,0),MATCH((CUADRO!N$5&amp;$E762),'Hoja de Trabajo para listado'!$A$151:$Z$151,0)),0)+IFERROR(INDEX('Hoja de Trabajo para listado'!$AB$155:$BA$1048576,MATCH($A762,'Hoja de Trabajo para listado'!$AB$155:$AB$1048576,0),MATCH((CUADRO!N$5&amp;$E762),'Hoja de Trabajo para listado'!$AB$151:$BA$151,0)),0)+IFERROR(INDEX('Hoja de Trabajo para listado'!$BC$155:$CB$1048576,MATCH($A762,'Hoja de Trabajo para listado'!$BC$155:$BC$1048576,0),MATCH((CUADRO!N$5&amp;$E762),'Hoja de Trabajo para listado'!$BC$151:$CB$151,0)),0)+IFERROR(INDEX('Hoja de Trabajo para listado'!$DE$153:$DG$274,MATCH($A762,'Hoja de Trabajo para listado'!$DE$153:$DE$1048576,0),MATCH((CUADRO!N$5&amp;$E762),'Hoja de Trabajo para listado'!$DE$151:$DG$151,0)),0)+IFERROR(INDEX('Hoja de Trabajo para listado'!$CD$155:$DC$1048576,MATCH($A762,'Hoja de Trabajo para listado'!$CD$155:$CD$1048576,0),MATCH((CUADRO!N$5&amp;$E762),'Hoja de Trabajo para listado'!$CD$151:$DC$151,0)),0)</f>
        <v>0</v>
      </c>
      <c r="O762" s="243">
        <f ca="1">+IFERROR(INDEX('Hoja de Trabajo para listado'!$A$155:$Z$1048576,MATCH($A762,'Hoja de Trabajo para listado'!$A$155:$A$1048576,0),MATCH((CUADRO!O$5&amp;$E762),'Hoja de Trabajo para listado'!$A$151:$Z$151,0)),0)+IFERROR(INDEX('Hoja de Trabajo para listado'!$AB$155:$BA$1048576,MATCH($A762,'Hoja de Trabajo para listado'!$AB$155:$AB$1048576,0),MATCH((CUADRO!O$5&amp;$E762),'Hoja de Trabajo para listado'!$AB$151:$BA$151,0)),0)+IFERROR(INDEX('Hoja de Trabajo para listado'!$BC$155:$CB$1048576,MATCH($A762,'Hoja de Trabajo para listado'!$BC$155:$BC$1048576,0),MATCH((CUADRO!O$5&amp;$E762),'Hoja de Trabajo para listado'!$BC$151:$CB$151,0)),0)+IFERROR(INDEX('Hoja de Trabajo para listado'!$DE$153:$DG$274,MATCH($A762,'Hoja de Trabajo para listado'!$DE$153:$DE$1048576,0),MATCH((CUADRO!O$5&amp;$E762),'Hoja de Trabajo para listado'!$DE$151:$DG$151,0)),0)+IFERROR(INDEX('Hoja de Trabajo para listado'!$CD$155:$DC$1048576,MATCH($A762,'Hoja de Trabajo para listado'!$CD$155:$CD$1048576,0),MATCH((CUADRO!O$5&amp;$E762),'Hoja de Trabajo para listado'!$CD$151:$DC$151,0)),0)</f>
        <v>0</v>
      </c>
      <c r="P762" s="243">
        <f ca="1">+IFERROR(INDEX('Hoja de Trabajo para listado'!$A$155:$Z$1048576,MATCH($A762,'Hoja de Trabajo para listado'!$A$155:$A$1048576,0),MATCH((CUADRO!P$5&amp;$E762),'Hoja de Trabajo para listado'!$A$151:$Z$151,0)),0)+IFERROR(INDEX('Hoja de Trabajo para listado'!$AB$155:$BA$1048576,MATCH($A762,'Hoja de Trabajo para listado'!$AB$155:$AB$1048576,0),MATCH((CUADRO!P$5&amp;$E762),'Hoja de Trabajo para listado'!$AB$151:$BA$151,0)),0)+IFERROR(INDEX('Hoja de Trabajo para listado'!$BC$155:$CB$1048576,MATCH($A762,'Hoja de Trabajo para listado'!$BC$155:$BC$1048576,0),MATCH((CUADRO!P$5&amp;$E762),'Hoja de Trabajo para listado'!$BC$151:$CB$151,0)),0)+IFERROR(INDEX('Hoja de Trabajo para listado'!$DE$153:$DG$274,MATCH($A762,'Hoja de Trabajo para listado'!$DE$153:$DE$1048576,0),MATCH((CUADRO!P$5&amp;$E762),'Hoja de Trabajo para listado'!$DE$151:$DG$151,0)),0)+IFERROR(INDEX('Hoja de Trabajo para listado'!$CD$155:$DC$1048576,MATCH($A762,'Hoja de Trabajo para listado'!$CD$155:$CD$1048576,0),MATCH((CUADRO!P$5&amp;$E762),'Hoja de Trabajo para listado'!$CD$151:$DC$151,0)),0)</f>
        <v>0</v>
      </c>
      <c r="Q762" s="243">
        <f ca="1">+IFERROR(INDEX('Hoja de Trabajo para listado'!$A$155:$Z$1048576,MATCH($A762,'Hoja de Trabajo para listado'!$A$155:$A$1048576,0),MATCH((CUADRO!Q$5&amp;$E762),'Hoja de Trabajo para listado'!$A$151:$Z$151,0)),0)+IFERROR(INDEX('Hoja de Trabajo para listado'!$AB$155:$BA$1048576,MATCH($A762,'Hoja de Trabajo para listado'!$AB$155:$AB$1048576,0),MATCH((CUADRO!Q$5&amp;$E762),'Hoja de Trabajo para listado'!$AB$151:$BA$151,0)),0)+IFERROR(INDEX('Hoja de Trabajo para listado'!$BC$155:$CB$1048576,MATCH($A762,'Hoja de Trabajo para listado'!$BC$155:$BC$1048576,0),MATCH((CUADRO!Q$5&amp;$E762),'Hoja de Trabajo para listado'!$BC$151:$CB$151,0)),0)+IFERROR(INDEX('Hoja de Trabajo para listado'!$DE$153:$DG$274,MATCH($A762,'Hoja de Trabajo para listado'!$DE$153:$DE$1048576,0),MATCH((CUADRO!Q$5&amp;$E762),'Hoja de Trabajo para listado'!$DE$151:$DG$151,0)),0)+IFERROR(INDEX('Hoja de Trabajo para listado'!$CD$155:$DC$1048576,MATCH($A762,'Hoja de Trabajo para listado'!$CD$155:$CD$1048576,0),MATCH((CUADRO!Q$5&amp;$E762),'Hoja de Trabajo para listado'!$CD$151:$DC$151,0)),0)</f>
        <v>0</v>
      </c>
      <c r="R762" s="243">
        <f t="shared" ca="1" si="25"/>
        <v>0</v>
      </c>
      <c r="S762" s="249"/>
      <c r="T762" s="243">
        <f ca="1">+T763</f>
        <v>0</v>
      </c>
      <c r="U762" s="242">
        <f t="shared" si="26"/>
        <v>1</v>
      </c>
      <c r="V762" s="333" t="str">
        <f>+VLOOKUP(A762,bd_lista!$A$3:$E$590,5,FALSE)</f>
        <v>Gobiernos Autonomos Municipales</v>
      </c>
      <c r="W762" s="383" t="str">
        <f>+V762</f>
        <v>Gobiernos Autonomos Municipales</v>
      </c>
      <c r="X762" s="242">
        <f>+VLOOKUP(A762,[3]Sheet1!$A$13:$D$744,4,FALSE)</f>
        <v>0</v>
      </c>
      <c r="Y762" s="242" t="e">
        <f>+VLOOKUP(X762,bd_lista!$A$3:$C$590,3,FALSE)</f>
        <v>#N/A</v>
      </c>
      <c r="Z762" s="294">
        <f>+X762</f>
        <v>0</v>
      </c>
      <c r="AA762" s="295" t="e">
        <f>+Y762</f>
        <v>#N/A</v>
      </c>
    </row>
    <row r="763" spans="1:27" customFormat="1" ht="15" hidden="1" customHeight="1">
      <c r="A763" s="32">
        <v>1347</v>
      </c>
      <c r="B763" s="389"/>
      <c r="C763" s="247" t="str">
        <f>+VLOOKUP(A763,bd_lista!$A$3:$C$590,3,FALSE)</f>
        <v>Gobierno Autónomo Municipal de Shinahota</v>
      </c>
      <c r="D763" s="386"/>
      <c r="E763" s="244" t="s">
        <v>1305</v>
      </c>
      <c r="F763" s="243">
        <f ca="1">+IFERROR(INDEX('Hoja de Trabajo para listado'!$A$155:$Z$1048576,MATCH($A763,'Hoja de Trabajo para listado'!$A$155:$A$1048576,0),MATCH((CUADRO!F$5&amp;$E763),'Hoja de Trabajo para listado'!$A$151:$Z$151,0)),0)+IFERROR(INDEX('Hoja de Trabajo para listado'!$AB$155:$BA$1048576,MATCH($A763,'Hoja de Trabajo para listado'!$AB$155:$AB$1048576,0),MATCH((CUADRO!F$5&amp;$E763),'Hoja de Trabajo para listado'!$AB$151:$BA$151,0)),0)+IFERROR(INDEX('Hoja de Trabajo para listado'!$BC$155:$CB$1048576,MATCH($A763,'Hoja de Trabajo para listado'!$BC$155:$BC$1048576,0),MATCH((CUADRO!F$5&amp;$E763),'Hoja de Trabajo para listado'!$BC$151:$CB$151,0)),0)+IFERROR(INDEX('Hoja de Trabajo para listado'!$DE$153:$DG$274,MATCH($A763,'Hoja de Trabajo para listado'!$DE$153:$DE$1048576,0),MATCH((CUADRO!F$5&amp;$E763),'Hoja de Trabajo para listado'!$DE$151:$DG$151,0)),0)+IFERROR(INDEX('Hoja de Trabajo para listado'!$CD$155:$DC$1048576,MATCH($A763,'Hoja de Trabajo para listado'!$CD$155:$CD$1048576,0),MATCH((CUADRO!F$5&amp;$E763),'Hoja de Trabajo para listado'!$CD$151:$DC$151,0)),0)</f>
        <v>0</v>
      </c>
      <c r="G763" s="243">
        <f ca="1">+IFERROR(INDEX('Hoja de Trabajo para listado'!$A$155:$Z$1048576,MATCH($A763,'Hoja de Trabajo para listado'!$A$155:$A$1048576,0),MATCH((CUADRO!G$5&amp;$E763),'Hoja de Trabajo para listado'!$A$151:$Z$151,0)),0)+IFERROR(INDEX('Hoja de Trabajo para listado'!$AB$155:$BA$1048576,MATCH($A763,'Hoja de Trabajo para listado'!$AB$155:$AB$1048576,0),MATCH((CUADRO!G$5&amp;$E763),'Hoja de Trabajo para listado'!$AB$151:$BA$151,0)),0)+IFERROR(INDEX('Hoja de Trabajo para listado'!$BC$155:$CB$1048576,MATCH($A763,'Hoja de Trabajo para listado'!$BC$155:$BC$1048576,0),MATCH((CUADRO!G$5&amp;$E763),'Hoja de Trabajo para listado'!$BC$151:$CB$151,0)),0)+IFERROR(INDEX('Hoja de Trabajo para listado'!$DE$153:$DG$274,MATCH($A763,'Hoja de Trabajo para listado'!$DE$153:$DE$1048576,0),MATCH((CUADRO!G$5&amp;$E763),'Hoja de Trabajo para listado'!$DE$151:$DG$151,0)),0)+IFERROR(INDEX('Hoja de Trabajo para listado'!$CD$155:$DC$1048576,MATCH($A763,'Hoja de Trabajo para listado'!$CD$155:$CD$1048576,0),MATCH((CUADRO!G$5&amp;$E763),'Hoja de Trabajo para listado'!$CD$151:$DC$151,0)),0)</f>
        <v>0</v>
      </c>
      <c r="H763" s="243">
        <f ca="1">+IFERROR(INDEX('Hoja de Trabajo para listado'!$A$155:$Z$1048576,MATCH($A763,'Hoja de Trabajo para listado'!$A$155:$A$1048576,0),MATCH((CUADRO!H$5&amp;$E763),'Hoja de Trabajo para listado'!$A$151:$Z$151,0)),0)+IFERROR(INDEX('Hoja de Trabajo para listado'!$AB$155:$BA$1048576,MATCH($A763,'Hoja de Trabajo para listado'!$AB$155:$AB$1048576,0),MATCH((CUADRO!H$5&amp;$E763),'Hoja de Trabajo para listado'!$AB$151:$BA$151,0)),0)+IFERROR(INDEX('Hoja de Trabajo para listado'!$BC$155:$CB$1048576,MATCH($A763,'Hoja de Trabajo para listado'!$BC$155:$BC$1048576,0),MATCH((CUADRO!H$5&amp;$E763),'Hoja de Trabajo para listado'!$BC$151:$CB$151,0)),0)+IFERROR(INDEX('Hoja de Trabajo para listado'!$DE$153:$DG$274,MATCH($A763,'Hoja de Trabajo para listado'!$DE$153:$DE$1048576,0),MATCH((CUADRO!H$5&amp;$E763),'Hoja de Trabajo para listado'!$DE$151:$DG$151,0)),0)+IFERROR(INDEX('Hoja de Trabajo para listado'!$CD$155:$DC$1048576,MATCH($A763,'Hoja de Trabajo para listado'!$CD$155:$CD$1048576,0),MATCH((CUADRO!H$5&amp;$E763),'Hoja de Trabajo para listado'!$CD$151:$DC$151,0)),0)</f>
        <v>0</v>
      </c>
      <c r="I763" s="243">
        <f ca="1">+IFERROR(INDEX('Hoja de Trabajo para listado'!$A$155:$Z$1048576,MATCH($A763,'Hoja de Trabajo para listado'!$A$155:$A$1048576,0),MATCH((CUADRO!I$5&amp;$E763),'Hoja de Trabajo para listado'!$A$151:$Z$151,0)),0)+IFERROR(INDEX('Hoja de Trabajo para listado'!$AB$155:$BA$1048576,MATCH($A763,'Hoja de Trabajo para listado'!$AB$155:$AB$1048576,0),MATCH((CUADRO!I$5&amp;$E763),'Hoja de Trabajo para listado'!$AB$151:$BA$151,0)),0)+IFERROR(INDEX('Hoja de Trabajo para listado'!$BC$155:$CB$1048576,MATCH($A763,'Hoja de Trabajo para listado'!$BC$155:$BC$1048576,0),MATCH((CUADRO!I$5&amp;$E763),'Hoja de Trabajo para listado'!$BC$151:$CB$151,0)),0)+IFERROR(INDEX('Hoja de Trabajo para listado'!$DE$153:$DG$274,MATCH($A763,'Hoja de Trabajo para listado'!$DE$153:$DE$1048576,0),MATCH((CUADRO!I$5&amp;$E763),'Hoja de Trabajo para listado'!$DE$151:$DG$151,0)),0)+IFERROR(INDEX('Hoja de Trabajo para listado'!$CD$155:$DC$1048576,MATCH($A763,'Hoja de Trabajo para listado'!$CD$155:$CD$1048576,0),MATCH((CUADRO!I$5&amp;$E763),'Hoja de Trabajo para listado'!$CD$151:$DC$151,0)),0)</f>
        <v>0</v>
      </c>
      <c r="J763" s="243">
        <f ca="1">+IFERROR(INDEX('Hoja de Trabajo para listado'!$A$155:$Z$1048576,MATCH($A763,'Hoja de Trabajo para listado'!$A$155:$A$1048576,0),MATCH((CUADRO!J$5&amp;$E763),'Hoja de Trabajo para listado'!$A$151:$Z$151,0)),0)+IFERROR(INDEX('Hoja de Trabajo para listado'!$AB$155:$BA$1048576,MATCH($A763,'Hoja de Trabajo para listado'!$AB$155:$AB$1048576,0),MATCH((CUADRO!J$5&amp;$E763),'Hoja de Trabajo para listado'!$AB$151:$BA$151,0)),0)+IFERROR(INDEX('Hoja de Trabajo para listado'!$BC$155:$CB$1048576,MATCH($A763,'Hoja de Trabajo para listado'!$BC$155:$BC$1048576,0),MATCH((CUADRO!J$5&amp;$E763),'Hoja de Trabajo para listado'!$BC$151:$CB$151,0)),0)+IFERROR(INDEX('Hoja de Trabajo para listado'!$DE$153:$DG$274,MATCH($A763,'Hoja de Trabajo para listado'!$DE$153:$DE$1048576,0),MATCH((CUADRO!J$5&amp;$E763),'Hoja de Trabajo para listado'!$DE$151:$DG$151,0)),0)+IFERROR(INDEX('Hoja de Trabajo para listado'!$CD$155:$DC$1048576,MATCH($A763,'Hoja de Trabajo para listado'!$CD$155:$CD$1048576,0),MATCH((CUADRO!J$5&amp;$E763),'Hoja de Trabajo para listado'!$CD$151:$DC$151,0)),0)</f>
        <v>0</v>
      </c>
      <c r="K763" s="243">
        <f ca="1">+IFERROR(INDEX('Hoja de Trabajo para listado'!$A$155:$Z$1048576,MATCH($A763,'Hoja de Trabajo para listado'!$A$155:$A$1048576,0),MATCH((CUADRO!K$5&amp;$E763),'Hoja de Trabajo para listado'!$A$151:$Z$151,0)),0)+IFERROR(INDEX('Hoja de Trabajo para listado'!$AB$155:$BA$1048576,MATCH($A763,'Hoja de Trabajo para listado'!$AB$155:$AB$1048576,0),MATCH((CUADRO!K$5&amp;$E763),'Hoja de Trabajo para listado'!$AB$151:$BA$151,0)),0)+IFERROR(INDEX('Hoja de Trabajo para listado'!$BC$155:$CB$1048576,MATCH($A763,'Hoja de Trabajo para listado'!$BC$155:$BC$1048576,0),MATCH((CUADRO!K$5&amp;$E763),'Hoja de Trabajo para listado'!$BC$151:$CB$151,0)),0)+IFERROR(INDEX('Hoja de Trabajo para listado'!$DE$153:$DG$274,MATCH($A763,'Hoja de Trabajo para listado'!$DE$153:$DE$1048576,0),MATCH((CUADRO!K$5&amp;$E763),'Hoja de Trabajo para listado'!$DE$151:$DG$151,0)),0)+IFERROR(INDEX('Hoja de Trabajo para listado'!$CD$155:$DC$1048576,MATCH($A763,'Hoja de Trabajo para listado'!$CD$155:$CD$1048576,0),MATCH((CUADRO!K$5&amp;$E763),'Hoja de Trabajo para listado'!$CD$151:$DC$151,0)),0)</f>
        <v>0</v>
      </c>
      <c r="L763" s="243">
        <f ca="1">+IFERROR(INDEX('Hoja de Trabajo para listado'!$A$155:$Z$1048576,MATCH($A763,'Hoja de Trabajo para listado'!$A$155:$A$1048576,0),MATCH((CUADRO!L$5&amp;$E763),'Hoja de Trabajo para listado'!$A$151:$Z$151,0)),0)+IFERROR(INDEX('Hoja de Trabajo para listado'!$AB$155:$BA$1048576,MATCH($A763,'Hoja de Trabajo para listado'!$AB$155:$AB$1048576,0),MATCH((CUADRO!L$5&amp;$E763),'Hoja de Trabajo para listado'!$AB$151:$BA$151,0)),0)+IFERROR(INDEX('Hoja de Trabajo para listado'!$BC$155:$CB$1048576,MATCH($A763,'Hoja de Trabajo para listado'!$BC$155:$BC$1048576,0),MATCH((CUADRO!L$5&amp;$E763),'Hoja de Trabajo para listado'!$BC$151:$CB$151,0)),0)+IFERROR(INDEX('Hoja de Trabajo para listado'!$DE$153:$DG$274,MATCH($A763,'Hoja de Trabajo para listado'!$DE$153:$DE$1048576,0),MATCH((CUADRO!L$5&amp;$E763),'Hoja de Trabajo para listado'!$DE$151:$DG$151,0)),0)+IFERROR(INDEX('Hoja de Trabajo para listado'!$CD$155:$DC$1048576,MATCH($A763,'Hoja de Trabajo para listado'!$CD$155:$CD$1048576,0),MATCH((CUADRO!L$5&amp;$E763),'Hoja de Trabajo para listado'!$CD$151:$DC$151,0)),0)</f>
        <v>0</v>
      </c>
      <c r="M763" s="243">
        <f ca="1">+IFERROR(INDEX('Hoja de Trabajo para listado'!$A$155:$Z$1048576,MATCH($A763,'Hoja de Trabajo para listado'!$A$155:$A$1048576,0),MATCH((CUADRO!M$5&amp;$E763),'Hoja de Trabajo para listado'!$A$151:$Z$151,0)),0)+IFERROR(INDEX('Hoja de Trabajo para listado'!$AB$155:$BA$1048576,MATCH($A763,'Hoja de Trabajo para listado'!$AB$155:$AB$1048576,0),MATCH((CUADRO!M$5&amp;$E763),'Hoja de Trabajo para listado'!$AB$151:$BA$151,0)),0)+IFERROR(INDEX('Hoja de Trabajo para listado'!$BC$155:$CB$1048576,MATCH($A763,'Hoja de Trabajo para listado'!$BC$155:$BC$1048576,0),MATCH((CUADRO!M$5&amp;$E763),'Hoja de Trabajo para listado'!$BC$151:$CB$151,0)),0)+IFERROR(INDEX('Hoja de Trabajo para listado'!$DE$153:$DG$274,MATCH($A763,'Hoja de Trabajo para listado'!$DE$153:$DE$1048576,0),MATCH((CUADRO!M$5&amp;$E763),'Hoja de Trabajo para listado'!$DE$151:$DG$151,0)),0)+IFERROR(INDEX('Hoja de Trabajo para listado'!$CD$155:$DC$1048576,MATCH($A763,'Hoja de Trabajo para listado'!$CD$155:$CD$1048576,0),MATCH((CUADRO!M$5&amp;$E763),'Hoja de Trabajo para listado'!$CD$151:$DC$151,0)),0)</f>
        <v>0</v>
      </c>
      <c r="N763" s="243">
        <f ca="1">+IFERROR(INDEX('Hoja de Trabajo para listado'!$A$155:$Z$1048576,MATCH($A763,'Hoja de Trabajo para listado'!$A$155:$A$1048576,0),MATCH((CUADRO!N$5&amp;$E763),'Hoja de Trabajo para listado'!$A$151:$Z$151,0)),0)+IFERROR(INDEX('Hoja de Trabajo para listado'!$AB$155:$BA$1048576,MATCH($A763,'Hoja de Trabajo para listado'!$AB$155:$AB$1048576,0),MATCH((CUADRO!N$5&amp;$E763),'Hoja de Trabajo para listado'!$AB$151:$BA$151,0)),0)+IFERROR(INDEX('Hoja de Trabajo para listado'!$BC$155:$CB$1048576,MATCH($A763,'Hoja de Trabajo para listado'!$BC$155:$BC$1048576,0),MATCH((CUADRO!N$5&amp;$E763),'Hoja de Trabajo para listado'!$BC$151:$CB$151,0)),0)+IFERROR(INDEX('Hoja de Trabajo para listado'!$DE$153:$DG$274,MATCH($A763,'Hoja de Trabajo para listado'!$DE$153:$DE$1048576,0),MATCH((CUADRO!N$5&amp;$E763),'Hoja de Trabajo para listado'!$DE$151:$DG$151,0)),0)+IFERROR(INDEX('Hoja de Trabajo para listado'!$CD$155:$DC$1048576,MATCH($A763,'Hoja de Trabajo para listado'!$CD$155:$CD$1048576,0),MATCH((CUADRO!N$5&amp;$E763),'Hoja de Trabajo para listado'!$CD$151:$DC$151,0)),0)</f>
        <v>0</v>
      </c>
      <c r="O763" s="243">
        <f ca="1">+IFERROR(INDEX('Hoja de Trabajo para listado'!$A$155:$Z$1048576,MATCH($A763,'Hoja de Trabajo para listado'!$A$155:$A$1048576,0),MATCH((CUADRO!O$5&amp;$E763),'Hoja de Trabajo para listado'!$A$151:$Z$151,0)),0)+IFERROR(INDEX('Hoja de Trabajo para listado'!$AB$155:$BA$1048576,MATCH($A763,'Hoja de Trabajo para listado'!$AB$155:$AB$1048576,0),MATCH((CUADRO!O$5&amp;$E763),'Hoja de Trabajo para listado'!$AB$151:$BA$151,0)),0)+IFERROR(INDEX('Hoja de Trabajo para listado'!$BC$155:$CB$1048576,MATCH($A763,'Hoja de Trabajo para listado'!$BC$155:$BC$1048576,0),MATCH((CUADRO!O$5&amp;$E763),'Hoja de Trabajo para listado'!$BC$151:$CB$151,0)),0)+IFERROR(INDEX('Hoja de Trabajo para listado'!$DE$153:$DG$274,MATCH($A763,'Hoja de Trabajo para listado'!$DE$153:$DE$1048576,0),MATCH((CUADRO!O$5&amp;$E763),'Hoja de Trabajo para listado'!$DE$151:$DG$151,0)),0)+IFERROR(INDEX('Hoja de Trabajo para listado'!$CD$155:$DC$1048576,MATCH($A763,'Hoja de Trabajo para listado'!$CD$155:$CD$1048576,0),MATCH((CUADRO!O$5&amp;$E763),'Hoja de Trabajo para listado'!$CD$151:$DC$151,0)),0)</f>
        <v>0</v>
      </c>
      <c r="P763" s="243">
        <f ca="1">+IFERROR(INDEX('Hoja de Trabajo para listado'!$A$155:$Z$1048576,MATCH($A763,'Hoja de Trabajo para listado'!$A$155:$A$1048576,0),MATCH((CUADRO!P$5&amp;$E763),'Hoja de Trabajo para listado'!$A$151:$Z$151,0)),0)+IFERROR(INDEX('Hoja de Trabajo para listado'!$AB$155:$BA$1048576,MATCH($A763,'Hoja de Trabajo para listado'!$AB$155:$AB$1048576,0),MATCH((CUADRO!P$5&amp;$E763),'Hoja de Trabajo para listado'!$AB$151:$BA$151,0)),0)+IFERROR(INDEX('Hoja de Trabajo para listado'!$BC$155:$CB$1048576,MATCH($A763,'Hoja de Trabajo para listado'!$BC$155:$BC$1048576,0),MATCH((CUADRO!P$5&amp;$E763),'Hoja de Trabajo para listado'!$BC$151:$CB$151,0)),0)+IFERROR(INDEX('Hoja de Trabajo para listado'!$DE$153:$DG$274,MATCH($A763,'Hoja de Trabajo para listado'!$DE$153:$DE$1048576,0),MATCH((CUADRO!P$5&amp;$E763),'Hoja de Trabajo para listado'!$DE$151:$DG$151,0)),0)+IFERROR(INDEX('Hoja de Trabajo para listado'!$CD$155:$DC$1048576,MATCH($A763,'Hoja de Trabajo para listado'!$CD$155:$CD$1048576,0),MATCH((CUADRO!P$5&amp;$E763),'Hoja de Trabajo para listado'!$CD$151:$DC$151,0)),0)</f>
        <v>0</v>
      </c>
      <c r="Q763" s="243">
        <f ca="1">+IFERROR(INDEX('Hoja de Trabajo para listado'!$A$155:$Z$1048576,MATCH($A763,'Hoja de Trabajo para listado'!$A$155:$A$1048576,0),MATCH((CUADRO!Q$5&amp;$E763),'Hoja de Trabajo para listado'!$A$151:$Z$151,0)),0)+IFERROR(INDEX('Hoja de Trabajo para listado'!$AB$155:$BA$1048576,MATCH($A763,'Hoja de Trabajo para listado'!$AB$155:$AB$1048576,0),MATCH((CUADRO!Q$5&amp;$E763),'Hoja de Trabajo para listado'!$AB$151:$BA$151,0)),0)+IFERROR(INDEX('Hoja de Trabajo para listado'!$BC$155:$CB$1048576,MATCH($A763,'Hoja de Trabajo para listado'!$BC$155:$BC$1048576,0),MATCH((CUADRO!Q$5&amp;$E763),'Hoja de Trabajo para listado'!$BC$151:$CB$151,0)),0)+IFERROR(INDEX('Hoja de Trabajo para listado'!$DE$153:$DG$274,MATCH($A763,'Hoja de Trabajo para listado'!$DE$153:$DE$1048576,0),MATCH((CUADRO!Q$5&amp;$E763),'Hoja de Trabajo para listado'!$DE$151:$DG$151,0)),0)+IFERROR(INDEX('Hoja de Trabajo para listado'!$CD$155:$DC$1048576,MATCH($A763,'Hoja de Trabajo para listado'!$CD$155:$CD$1048576,0),MATCH((CUADRO!Q$5&amp;$E763),'Hoja de Trabajo para listado'!$CD$151:$DC$151,0)),0)</f>
        <v>0</v>
      </c>
      <c r="R763" s="243">
        <f t="shared" ca="1" si="25"/>
        <v>0</v>
      </c>
      <c r="S763" s="249">
        <f ca="1">+R762+R763</f>
        <v>0</v>
      </c>
      <c r="T763" s="243">
        <f ca="1">+S763</f>
        <v>0</v>
      </c>
      <c r="U763" s="242">
        <f t="shared" si="26"/>
        <v>2</v>
      </c>
      <c r="V763" s="333" t="str">
        <f>+VLOOKUP(A763,bd_lista!$A$3:$E$590,5,FALSE)</f>
        <v>Gobiernos Autonomos Municipales</v>
      </c>
      <c r="W763" s="384"/>
      <c r="X763" s="242">
        <f>+VLOOKUP(A763,[3]Sheet1!$A$13:$D$744,4,FALSE)</f>
        <v>0</v>
      </c>
      <c r="Y763" s="242" t="e">
        <f>+VLOOKUP(X763,bd_lista!$A$3:$C$590,3,FALSE)</f>
        <v>#N/A</v>
      </c>
      <c r="Z763" s="292"/>
      <c r="AA763" s="293"/>
    </row>
    <row r="764" spans="1:27" customFormat="1" ht="15" hidden="1" customHeight="1">
      <c r="A764" s="32">
        <v>1401</v>
      </c>
      <c r="B764" s="388">
        <f>+A764</f>
        <v>1401</v>
      </c>
      <c r="C764" s="247" t="str">
        <f>+VLOOKUP(A764,bd_lista!$A$3:$C$590,3,FALSE)</f>
        <v>Gobierno Autónomo Municipal de Oruro</v>
      </c>
      <c r="D764" s="385" t="str">
        <f>+C764</f>
        <v>Gobierno Autónomo Municipal de Oruro</v>
      </c>
      <c r="E764" s="242" t="s">
        <v>1304</v>
      </c>
      <c r="F764" s="243">
        <f ca="1">+IFERROR(INDEX('Hoja de Trabajo para listado'!$A$155:$Z$1048576,MATCH($A764,'Hoja de Trabajo para listado'!$A$155:$A$1048576,0),MATCH((CUADRO!F$5&amp;$E764),'Hoja de Trabajo para listado'!$A$151:$Z$151,0)),0)+IFERROR(INDEX('Hoja de Trabajo para listado'!$AB$155:$BA$1048576,MATCH($A764,'Hoja de Trabajo para listado'!$AB$155:$AB$1048576,0),MATCH((CUADRO!F$5&amp;$E764),'Hoja de Trabajo para listado'!$AB$151:$BA$151,0)),0)+IFERROR(INDEX('Hoja de Trabajo para listado'!$BC$155:$CB$1048576,MATCH($A764,'Hoja de Trabajo para listado'!$BC$155:$BC$1048576,0),MATCH((CUADRO!F$5&amp;$E764),'Hoja de Trabajo para listado'!$BC$151:$CB$151,0)),0)+IFERROR(INDEX('Hoja de Trabajo para listado'!$DE$153:$DG$274,MATCH($A764,'Hoja de Trabajo para listado'!$DE$153:$DE$1048576,0),MATCH((CUADRO!F$5&amp;$E764),'Hoja de Trabajo para listado'!$DE$151:$DG$151,0)),0)+IFERROR(INDEX('Hoja de Trabajo para listado'!$CD$155:$DC$1048576,MATCH($A764,'Hoja de Trabajo para listado'!$CD$155:$CD$1048576,0),MATCH((CUADRO!F$5&amp;$E764),'Hoja de Trabajo para listado'!$CD$151:$DC$151,0)),0)</f>
        <v>0</v>
      </c>
      <c r="G764" s="243">
        <f ca="1">+IFERROR(INDEX('Hoja de Trabajo para listado'!$A$155:$Z$1048576,MATCH($A764,'Hoja de Trabajo para listado'!$A$155:$A$1048576,0),MATCH((CUADRO!G$5&amp;$E764),'Hoja de Trabajo para listado'!$A$151:$Z$151,0)),0)+IFERROR(INDEX('Hoja de Trabajo para listado'!$AB$155:$BA$1048576,MATCH($A764,'Hoja de Trabajo para listado'!$AB$155:$AB$1048576,0),MATCH((CUADRO!G$5&amp;$E764),'Hoja de Trabajo para listado'!$AB$151:$BA$151,0)),0)+IFERROR(INDEX('Hoja de Trabajo para listado'!$BC$155:$CB$1048576,MATCH($A764,'Hoja de Trabajo para listado'!$BC$155:$BC$1048576,0),MATCH((CUADRO!G$5&amp;$E764),'Hoja de Trabajo para listado'!$BC$151:$CB$151,0)),0)+IFERROR(INDEX('Hoja de Trabajo para listado'!$DE$153:$DG$274,MATCH($A764,'Hoja de Trabajo para listado'!$DE$153:$DE$1048576,0),MATCH((CUADRO!G$5&amp;$E764),'Hoja de Trabajo para listado'!$DE$151:$DG$151,0)),0)+IFERROR(INDEX('Hoja de Trabajo para listado'!$CD$155:$DC$1048576,MATCH($A764,'Hoja de Trabajo para listado'!$CD$155:$CD$1048576,0),MATCH((CUADRO!G$5&amp;$E764),'Hoja de Trabajo para listado'!$CD$151:$DC$151,0)),0)</f>
        <v>0</v>
      </c>
      <c r="H764" s="243">
        <f ca="1">+IFERROR(INDEX('Hoja de Trabajo para listado'!$A$155:$Z$1048576,MATCH($A764,'Hoja de Trabajo para listado'!$A$155:$A$1048576,0),MATCH((CUADRO!H$5&amp;$E764),'Hoja de Trabajo para listado'!$A$151:$Z$151,0)),0)+IFERROR(INDEX('Hoja de Trabajo para listado'!$AB$155:$BA$1048576,MATCH($A764,'Hoja de Trabajo para listado'!$AB$155:$AB$1048576,0),MATCH((CUADRO!H$5&amp;$E764),'Hoja de Trabajo para listado'!$AB$151:$BA$151,0)),0)+IFERROR(INDEX('Hoja de Trabajo para listado'!$BC$155:$CB$1048576,MATCH($A764,'Hoja de Trabajo para listado'!$BC$155:$BC$1048576,0),MATCH((CUADRO!H$5&amp;$E764),'Hoja de Trabajo para listado'!$BC$151:$CB$151,0)),0)+IFERROR(INDEX('Hoja de Trabajo para listado'!$DE$153:$DG$274,MATCH($A764,'Hoja de Trabajo para listado'!$DE$153:$DE$1048576,0),MATCH((CUADRO!H$5&amp;$E764),'Hoja de Trabajo para listado'!$DE$151:$DG$151,0)),0)+IFERROR(INDEX('Hoja de Trabajo para listado'!$CD$155:$DC$1048576,MATCH($A764,'Hoja de Trabajo para listado'!$CD$155:$CD$1048576,0),MATCH((CUADRO!H$5&amp;$E764),'Hoja de Trabajo para listado'!$CD$151:$DC$151,0)),0)</f>
        <v>0</v>
      </c>
      <c r="I764" s="243">
        <f ca="1">+IFERROR(INDEX('Hoja de Trabajo para listado'!$A$155:$Z$1048576,MATCH($A764,'Hoja de Trabajo para listado'!$A$155:$A$1048576,0),MATCH((CUADRO!I$5&amp;$E764),'Hoja de Trabajo para listado'!$A$151:$Z$151,0)),0)+IFERROR(INDEX('Hoja de Trabajo para listado'!$AB$155:$BA$1048576,MATCH($A764,'Hoja de Trabajo para listado'!$AB$155:$AB$1048576,0),MATCH((CUADRO!I$5&amp;$E764),'Hoja de Trabajo para listado'!$AB$151:$BA$151,0)),0)+IFERROR(INDEX('Hoja de Trabajo para listado'!$BC$155:$CB$1048576,MATCH($A764,'Hoja de Trabajo para listado'!$BC$155:$BC$1048576,0),MATCH((CUADRO!I$5&amp;$E764),'Hoja de Trabajo para listado'!$BC$151:$CB$151,0)),0)+IFERROR(INDEX('Hoja de Trabajo para listado'!$DE$153:$DG$274,MATCH($A764,'Hoja de Trabajo para listado'!$DE$153:$DE$1048576,0),MATCH((CUADRO!I$5&amp;$E764),'Hoja de Trabajo para listado'!$DE$151:$DG$151,0)),0)+IFERROR(INDEX('Hoja de Trabajo para listado'!$CD$155:$DC$1048576,MATCH($A764,'Hoja de Trabajo para listado'!$CD$155:$CD$1048576,0),MATCH((CUADRO!I$5&amp;$E764),'Hoja de Trabajo para listado'!$CD$151:$DC$151,0)),0)</f>
        <v>0</v>
      </c>
      <c r="J764" s="243">
        <f ca="1">+IFERROR(INDEX('Hoja de Trabajo para listado'!$A$155:$Z$1048576,MATCH($A764,'Hoja de Trabajo para listado'!$A$155:$A$1048576,0),MATCH((CUADRO!J$5&amp;$E764),'Hoja de Trabajo para listado'!$A$151:$Z$151,0)),0)+IFERROR(INDEX('Hoja de Trabajo para listado'!$AB$155:$BA$1048576,MATCH($A764,'Hoja de Trabajo para listado'!$AB$155:$AB$1048576,0),MATCH((CUADRO!J$5&amp;$E764),'Hoja de Trabajo para listado'!$AB$151:$BA$151,0)),0)+IFERROR(INDEX('Hoja de Trabajo para listado'!$BC$155:$CB$1048576,MATCH($A764,'Hoja de Trabajo para listado'!$BC$155:$BC$1048576,0),MATCH((CUADRO!J$5&amp;$E764),'Hoja de Trabajo para listado'!$BC$151:$CB$151,0)),0)+IFERROR(INDEX('Hoja de Trabajo para listado'!$DE$153:$DG$274,MATCH($A764,'Hoja de Trabajo para listado'!$DE$153:$DE$1048576,0),MATCH((CUADRO!J$5&amp;$E764),'Hoja de Trabajo para listado'!$DE$151:$DG$151,0)),0)+IFERROR(INDEX('Hoja de Trabajo para listado'!$CD$155:$DC$1048576,MATCH($A764,'Hoja de Trabajo para listado'!$CD$155:$CD$1048576,0),MATCH((CUADRO!J$5&amp;$E764),'Hoja de Trabajo para listado'!$CD$151:$DC$151,0)),0)</f>
        <v>0</v>
      </c>
      <c r="K764" s="243">
        <f ca="1">+IFERROR(INDEX('Hoja de Trabajo para listado'!$A$155:$Z$1048576,MATCH($A764,'Hoja de Trabajo para listado'!$A$155:$A$1048576,0),MATCH((CUADRO!K$5&amp;$E764),'Hoja de Trabajo para listado'!$A$151:$Z$151,0)),0)+IFERROR(INDEX('Hoja de Trabajo para listado'!$AB$155:$BA$1048576,MATCH($A764,'Hoja de Trabajo para listado'!$AB$155:$AB$1048576,0),MATCH((CUADRO!K$5&amp;$E764),'Hoja de Trabajo para listado'!$AB$151:$BA$151,0)),0)+IFERROR(INDEX('Hoja de Trabajo para listado'!$BC$155:$CB$1048576,MATCH($A764,'Hoja de Trabajo para listado'!$BC$155:$BC$1048576,0),MATCH((CUADRO!K$5&amp;$E764),'Hoja de Trabajo para listado'!$BC$151:$CB$151,0)),0)+IFERROR(INDEX('Hoja de Trabajo para listado'!$DE$153:$DG$274,MATCH($A764,'Hoja de Trabajo para listado'!$DE$153:$DE$1048576,0),MATCH((CUADRO!K$5&amp;$E764),'Hoja de Trabajo para listado'!$DE$151:$DG$151,0)),0)+IFERROR(INDEX('Hoja de Trabajo para listado'!$CD$155:$DC$1048576,MATCH($A764,'Hoja de Trabajo para listado'!$CD$155:$CD$1048576,0),MATCH((CUADRO!K$5&amp;$E764),'Hoja de Trabajo para listado'!$CD$151:$DC$151,0)),0)</f>
        <v>0</v>
      </c>
      <c r="L764" s="243">
        <f ca="1">+IFERROR(INDEX('Hoja de Trabajo para listado'!$A$155:$Z$1048576,MATCH($A764,'Hoja de Trabajo para listado'!$A$155:$A$1048576,0),MATCH((CUADRO!L$5&amp;$E764),'Hoja de Trabajo para listado'!$A$151:$Z$151,0)),0)+IFERROR(INDEX('Hoja de Trabajo para listado'!$AB$155:$BA$1048576,MATCH($A764,'Hoja de Trabajo para listado'!$AB$155:$AB$1048576,0),MATCH((CUADRO!L$5&amp;$E764),'Hoja de Trabajo para listado'!$AB$151:$BA$151,0)),0)+IFERROR(INDEX('Hoja de Trabajo para listado'!$BC$155:$CB$1048576,MATCH($A764,'Hoja de Trabajo para listado'!$BC$155:$BC$1048576,0),MATCH((CUADRO!L$5&amp;$E764),'Hoja de Trabajo para listado'!$BC$151:$CB$151,0)),0)+IFERROR(INDEX('Hoja de Trabajo para listado'!$DE$153:$DG$274,MATCH($A764,'Hoja de Trabajo para listado'!$DE$153:$DE$1048576,0),MATCH((CUADRO!L$5&amp;$E764),'Hoja de Trabajo para listado'!$DE$151:$DG$151,0)),0)+IFERROR(INDEX('Hoja de Trabajo para listado'!$CD$155:$DC$1048576,MATCH($A764,'Hoja de Trabajo para listado'!$CD$155:$CD$1048576,0),MATCH((CUADRO!L$5&amp;$E764),'Hoja de Trabajo para listado'!$CD$151:$DC$151,0)),0)</f>
        <v>0</v>
      </c>
      <c r="M764" s="243">
        <f ca="1">+IFERROR(INDEX('Hoja de Trabajo para listado'!$A$155:$Z$1048576,MATCH($A764,'Hoja de Trabajo para listado'!$A$155:$A$1048576,0),MATCH((CUADRO!M$5&amp;$E764),'Hoja de Trabajo para listado'!$A$151:$Z$151,0)),0)+IFERROR(INDEX('Hoja de Trabajo para listado'!$AB$155:$BA$1048576,MATCH($A764,'Hoja de Trabajo para listado'!$AB$155:$AB$1048576,0),MATCH((CUADRO!M$5&amp;$E764),'Hoja de Trabajo para listado'!$AB$151:$BA$151,0)),0)+IFERROR(INDEX('Hoja de Trabajo para listado'!$BC$155:$CB$1048576,MATCH($A764,'Hoja de Trabajo para listado'!$BC$155:$BC$1048576,0),MATCH((CUADRO!M$5&amp;$E764),'Hoja de Trabajo para listado'!$BC$151:$CB$151,0)),0)+IFERROR(INDEX('Hoja de Trabajo para listado'!$DE$153:$DG$274,MATCH($A764,'Hoja de Trabajo para listado'!$DE$153:$DE$1048576,0),MATCH((CUADRO!M$5&amp;$E764),'Hoja de Trabajo para listado'!$DE$151:$DG$151,0)),0)+IFERROR(INDEX('Hoja de Trabajo para listado'!$CD$155:$DC$1048576,MATCH($A764,'Hoja de Trabajo para listado'!$CD$155:$CD$1048576,0),MATCH((CUADRO!M$5&amp;$E764),'Hoja de Trabajo para listado'!$CD$151:$DC$151,0)),0)</f>
        <v>0</v>
      </c>
      <c r="N764" s="243">
        <f ca="1">+IFERROR(INDEX('Hoja de Trabajo para listado'!$A$155:$Z$1048576,MATCH($A764,'Hoja de Trabajo para listado'!$A$155:$A$1048576,0),MATCH((CUADRO!N$5&amp;$E764),'Hoja de Trabajo para listado'!$A$151:$Z$151,0)),0)+IFERROR(INDEX('Hoja de Trabajo para listado'!$AB$155:$BA$1048576,MATCH($A764,'Hoja de Trabajo para listado'!$AB$155:$AB$1048576,0),MATCH((CUADRO!N$5&amp;$E764),'Hoja de Trabajo para listado'!$AB$151:$BA$151,0)),0)+IFERROR(INDEX('Hoja de Trabajo para listado'!$BC$155:$CB$1048576,MATCH($A764,'Hoja de Trabajo para listado'!$BC$155:$BC$1048576,0),MATCH((CUADRO!N$5&amp;$E764),'Hoja de Trabajo para listado'!$BC$151:$CB$151,0)),0)+IFERROR(INDEX('Hoja de Trabajo para listado'!$DE$153:$DG$274,MATCH($A764,'Hoja de Trabajo para listado'!$DE$153:$DE$1048576,0),MATCH((CUADRO!N$5&amp;$E764),'Hoja de Trabajo para listado'!$DE$151:$DG$151,0)),0)+IFERROR(INDEX('Hoja de Trabajo para listado'!$CD$155:$DC$1048576,MATCH($A764,'Hoja de Trabajo para listado'!$CD$155:$CD$1048576,0),MATCH((CUADRO!N$5&amp;$E764),'Hoja de Trabajo para listado'!$CD$151:$DC$151,0)),0)</f>
        <v>0</v>
      </c>
      <c r="O764" s="243">
        <f ca="1">+IFERROR(INDEX('Hoja de Trabajo para listado'!$A$155:$Z$1048576,MATCH($A764,'Hoja de Trabajo para listado'!$A$155:$A$1048576,0),MATCH((CUADRO!O$5&amp;$E764),'Hoja de Trabajo para listado'!$A$151:$Z$151,0)),0)+IFERROR(INDEX('Hoja de Trabajo para listado'!$AB$155:$BA$1048576,MATCH($A764,'Hoja de Trabajo para listado'!$AB$155:$AB$1048576,0),MATCH((CUADRO!O$5&amp;$E764),'Hoja de Trabajo para listado'!$AB$151:$BA$151,0)),0)+IFERROR(INDEX('Hoja de Trabajo para listado'!$BC$155:$CB$1048576,MATCH($A764,'Hoja de Trabajo para listado'!$BC$155:$BC$1048576,0),MATCH((CUADRO!O$5&amp;$E764),'Hoja de Trabajo para listado'!$BC$151:$CB$151,0)),0)+IFERROR(INDEX('Hoja de Trabajo para listado'!$DE$153:$DG$274,MATCH($A764,'Hoja de Trabajo para listado'!$DE$153:$DE$1048576,0),MATCH((CUADRO!O$5&amp;$E764),'Hoja de Trabajo para listado'!$DE$151:$DG$151,0)),0)+IFERROR(INDEX('Hoja de Trabajo para listado'!$CD$155:$DC$1048576,MATCH($A764,'Hoja de Trabajo para listado'!$CD$155:$CD$1048576,0),MATCH((CUADRO!O$5&amp;$E764),'Hoja de Trabajo para listado'!$CD$151:$DC$151,0)),0)</f>
        <v>0</v>
      </c>
      <c r="P764" s="243">
        <f ca="1">+IFERROR(INDEX('Hoja de Trabajo para listado'!$A$155:$Z$1048576,MATCH($A764,'Hoja de Trabajo para listado'!$A$155:$A$1048576,0),MATCH((CUADRO!P$5&amp;$E764),'Hoja de Trabajo para listado'!$A$151:$Z$151,0)),0)+IFERROR(INDEX('Hoja de Trabajo para listado'!$AB$155:$BA$1048576,MATCH($A764,'Hoja de Trabajo para listado'!$AB$155:$AB$1048576,0),MATCH((CUADRO!P$5&amp;$E764),'Hoja de Trabajo para listado'!$AB$151:$BA$151,0)),0)+IFERROR(INDEX('Hoja de Trabajo para listado'!$BC$155:$CB$1048576,MATCH($A764,'Hoja de Trabajo para listado'!$BC$155:$BC$1048576,0),MATCH((CUADRO!P$5&amp;$E764),'Hoja de Trabajo para listado'!$BC$151:$CB$151,0)),0)+IFERROR(INDEX('Hoja de Trabajo para listado'!$DE$153:$DG$274,MATCH($A764,'Hoja de Trabajo para listado'!$DE$153:$DE$1048576,0),MATCH((CUADRO!P$5&amp;$E764),'Hoja de Trabajo para listado'!$DE$151:$DG$151,0)),0)+IFERROR(INDEX('Hoja de Trabajo para listado'!$CD$155:$DC$1048576,MATCH($A764,'Hoja de Trabajo para listado'!$CD$155:$CD$1048576,0),MATCH((CUADRO!P$5&amp;$E764),'Hoja de Trabajo para listado'!$CD$151:$DC$151,0)),0)</f>
        <v>0</v>
      </c>
      <c r="Q764" s="243">
        <f ca="1">+IFERROR(INDEX('Hoja de Trabajo para listado'!$A$155:$Z$1048576,MATCH($A764,'Hoja de Trabajo para listado'!$A$155:$A$1048576,0),MATCH((CUADRO!Q$5&amp;$E764),'Hoja de Trabajo para listado'!$A$151:$Z$151,0)),0)+IFERROR(INDEX('Hoja de Trabajo para listado'!$AB$155:$BA$1048576,MATCH($A764,'Hoja de Trabajo para listado'!$AB$155:$AB$1048576,0),MATCH((CUADRO!Q$5&amp;$E764),'Hoja de Trabajo para listado'!$AB$151:$BA$151,0)),0)+IFERROR(INDEX('Hoja de Trabajo para listado'!$BC$155:$CB$1048576,MATCH($A764,'Hoja de Trabajo para listado'!$BC$155:$BC$1048576,0),MATCH((CUADRO!Q$5&amp;$E764),'Hoja de Trabajo para listado'!$BC$151:$CB$151,0)),0)+IFERROR(INDEX('Hoja de Trabajo para listado'!$DE$153:$DG$274,MATCH($A764,'Hoja de Trabajo para listado'!$DE$153:$DE$1048576,0),MATCH((CUADRO!Q$5&amp;$E764),'Hoja de Trabajo para listado'!$DE$151:$DG$151,0)),0)+IFERROR(INDEX('Hoja de Trabajo para listado'!$CD$155:$DC$1048576,MATCH($A764,'Hoja de Trabajo para listado'!$CD$155:$CD$1048576,0),MATCH((CUADRO!Q$5&amp;$E764),'Hoja de Trabajo para listado'!$CD$151:$DC$151,0)),0)</f>
        <v>0</v>
      </c>
      <c r="R764" s="243">
        <f t="shared" ca="1" si="25"/>
        <v>0</v>
      </c>
      <c r="S764" s="249"/>
      <c r="T764" s="243">
        <f ca="1">+T765</f>
        <v>0</v>
      </c>
      <c r="U764" s="242">
        <f t="shared" si="26"/>
        <v>1</v>
      </c>
      <c r="V764" s="333" t="str">
        <f>+VLOOKUP(A764,bd_lista!$A$3:$E$590,5,FALSE)</f>
        <v>Gobiernos Autonomos Municipales</v>
      </c>
      <c r="W764" s="383" t="str">
        <f>+V764</f>
        <v>Gobiernos Autonomos Municipales</v>
      </c>
      <c r="X764" s="242">
        <f>+VLOOKUP(A764,[3]Sheet1!$A$13:$D$744,4,FALSE)</f>
        <v>0</v>
      </c>
      <c r="Y764" s="242" t="e">
        <f>+VLOOKUP(X764,bd_lista!$A$3:$C$590,3,FALSE)</f>
        <v>#N/A</v>
      </c>
      <c r="Z764" s="294">
        <f>+X764</f>
        <v>0</v>
      </c>
      <c r="AA764" s="295" t="e">
        <f>+Y764</f>
        <v>#N/A</v>
      </c>
    </row>
    <row r="765" spans="1:27" customFormat="1" ht="15" hidden="1" customHeight="1">
      <c r="A765" s="32">
        <v>1401</v>
      </c>
      <c r="B765" s="389"/>
      <c r="C765" s="247" t="str">
        <f>+VLOOKUP(A765,bd_lista!$A$3:$C$590,3,FALSE)</f>
        <v>Gobierno Autónomo Municipal de Oruro</v>
      </c>
      <c r="D765" s="386"/>
      <c r="E765" s="244" t="s">
        <v>1305</v>
      </c>
      <c r="F765" s="243">
        <f ca="1">+IFERROR(INDEX('Hoja de Trabajo para listado'!$A$155:$Z$1048576,MATCH($A765,'Hoja de Trabajo para listado'!$A$155:$A$1048576,0),MATCH((CUADRO!F$5&amp;$E765),'Hoja de Trabajo para listado'!$A$151:$Z$151,0)),0)+IFERROR(INDEX('Hoja de Trabajo para listado'!$AB$155:$BA$1048576,MATCH($A765,'Hoja de Trabajo para listado'!$AB$155:$AB$1048576,0),MATCH((CUADRO!F$5&amp;$E765),'Hoja de Trabajo para listado'!$AB$151:$BA$151,0)),0)+IFERROR(INDEX('Hoja de Trabajo para listado'!$BC$155:$CB$1048576,MATCH($A765,'Hoja de Trabajo para listado'!$BC$155:$BC$1048576,0),MATCH((CUADRO!F$5&amp;$E765),'Hoja de Trabajo para listado'!$BC$151:$CB$151,0)),0)+IFERROR(INDEX('Hoja de Trabajo para listado'!$DE$153:$DG$274,MATCH($A765,'Hoja de Trabajo para listado'!$DE$153:$DE$1048576,0),MATCH((CUADRO!F$5&amp;$E765),'Hoja de Trabajo para listado'!$DE$151:$DG$151,0)),0)+IFERROR(INDEX('Hoja de Trabajo para listado'!$CD$155:$DC$1048576,MATCH($A765,'Hoja de Trabajo para listado'!$CD$155:$CD$1048576,0),MATCH((CUADRO!F$5&amp;$E765),'Hoja de Trabajo para listado'!$CD$151:$DC$151,0)),0)</f>
        <v>0</v>
      </c>
      <c r="G765" s="243">
        <f ca="1">+IFERROR(INDEX('Hoja de Trabajo para listado'!$A$155:$Z$1048576,MATCH($A765,'Hoja de Trabajo para listado'!$A$155:$A$1048576,0),MATCH((CUADRO!G$5&amp;$E765),'Hoja de Trabajo para listado'!$A$151:$Z$151,0)),0)+IFERROR(INDEX('Hoja de Trabajo para listado'!$AB$155:$BA$1048576,MATCH($A765,'Hoja de Trabajo para listado'!$AB$155:$AB$1048576,0),MATCH((CUADRO!G$5&amp;$E765),'Hoja de Trabajo para listado'!$AB$151:$BA$151,0)),0)+IFERROR(INDEX('Hoja de Trabajo para listado'!$BC$155:$CB$1048576,MATCH($A765,'Hoja de Trabajo para listado'!$BC$155:$BC$1048576,0),MATCH((CUADRO!G$5&amp;$E765),'Hoja de Trabajo para listado'!$BC$151:$CB$151,0)),0)+IFERROR(INDEX('Hoja de Trabajo para listado'!$DE$153:$DG$274,MATCH($A765,'Hoja de Trabajo para listado'!$DE$153:$DE$1048576,0),MATCH((CUADRO!G$5&amp;$E765),'Hoja de Trabajo para listado'!$DE$151:$DG$151,0)),0)+IFERROR(INDEX('Hoja de Trabajo para listado'!$CD$155:$DC$1048576,MATCH($A765,'Hoja de Trabajo para listado'!$CD$155:$CD$1048576,0),MATCH((CUADRO!G$5&amp;$E765),'Hoja de Trabajo para listado'!$CD$151:$DC$151,0)),0)</f>
        <v>0</v>
      </c>
      <c r="H765" s="243">
        <f ca="1">+IFERROR(INDEX('Hoja de Trabajo para listado'!$A$155:$Z$1048576,MATCH($A765,'Hoja de Trabajo para listado'!$A$155:$A$1048576,0),MATCH((CUADRO!H$5&amp;$E765),'Hoja de Trabajo para listado'!$A$151:$Z$151,0)),0)+IFERROR(INDEX('Hoja de Trabajo para listado'!$AB$155:$BA$1048576,MATCH($A765,'Hoja de Trabajo para listado'!$AB$155:$AB$1048576,0),MATCH((CUADRO!H$5&amp;$E765),'Hoja de Trabajo para listado'!$AB$151:$BA$151,0)),0)+IFERROR(INDEX('Hoja de Trabajo para listado'!$BC$155:$CB$1048576,MATCH($A765,'Hoja de Trabajo para listado'!$BC$155:$BC$1048576,0),MATCH((CUADRO!H$5&amp;$E765),'Hoja de Trabajo para listado'!$BC$151:$CB$151,0)),0)+IFERROR(INDEX('Hoja de Trabajo para listado'!$DE$153:$DG$274,MATCH($A765,'Hoja de Trabajo para listado'!$DE$153:$DE$1048576,0),MATCH((CUADRO!H$5&amp;$E765),'Hoja de Trabajo para listado'!$DE$151:$DG$151,0)),0)+IFERROR(INDEX('Hoja de Trabajo para listado'!$CD$155:$DC$1048576,MATCH($A765,'Hoja de Trabajo para listado'!$CD$155:$CD$1048576,0),MATCH((CUADRO!H$5&amp;$E765),'Hoja de Trabajo para listado'!$CD$151:$DC$151,0)),0)</f>
        <v>0</v>
      </c>
      <c r="I765" s="243">
        <f ca="1">+IFERROR(INDEX('Hoja de Trabajo para listado'!$A$155:$Z$1048576,MATCH($A765,'Hoja de Trabajo para listado'!$A$155:$A$1048576,0),MATCH((CUADRO!I$5&amp;$E765),'Hoja de Trabajo para listado'!$A$151:$Z$151,0)),0)+IFERROR(INDEX('Hoja de Trabajo para listado'!$AB$155:$BA$1048576,MATCH($A765,'Hoja de Trabajo para listado'!$AB$155:$AB$1048576,0),MATCH((CUADRO!I$5&amp;$E765),'Hoja de Trabajo para listado'!$AB$151:$BA$151,0)),0)+IFERROR(INDEX('Hoja de Trabajo para listado'!$BC$155:$CB$1048576,MATCH($A765,'Hoja de Trabajo para listado'!$BC$155:$BC$1048576,0),MATCH((CUADRO!I$5&amp;$E765),'Hoja de Trabajo para listado'!$BC$151:$CB$151,0)),0)+IFERROR(INDEX('Hoja de Trabajo para listado'!$DE$153:$DG$274,MATCH($A765,'Hoja de Trabajo para listado'!$DE$153:$DE$1048576,0),MATCH((CUADRO!I$5&amp;$E765),'Hoja de Trabajo para listado'!$DE$151:$DG$151,0)),0)+IFERROR(INDEX('Hoja de Trabajo para listado'!$CD$155:$DC$1048576,MATCH($A765,'Hoja de Trabajo para listado'!$CD$155:$CD$1048576,0),MATCH((CUADRO!I$5&amp;$E765),'Hoja de Trabajo para listado'!$CD$151:$DC$151,0)),0)</f>
        <v>0</v>
      </c>
      <c r="J765" s="243">
        <f ca="1">+IFERROR(INDEX('Hoja de Trabajo para listado'!$A$155:$Z$1048576,MATCH($A765,'Hoja de Trabajo para listado'!$A$155:$A$1048576,0),MATCH((CUADRO!J$5&amp;$E765),'Hoja de Trabajo para listado'!$A$151:$Z$151,0)),0)+IFERROR(INDEX('Hoja de Trabajo para listado'!$AB$155:$BA$1048576,MATCH($A765,'Hoja de Trabajo para listado'!$AB$155:$AB$1048576,0),MATCH((CUADRO!J$5&amp;$E765),'Hoja de Trabajo para listado'!$AB$151:$BA$151,0)),0)+IFERROR(INDEX('Hoja de Trabajo para listado'!$BC$155:$CB$1048576,MATCH($A765,'Hoja de Trabajo para listado'!$BC$155:$BC$1048576,0),MATCH((CUADRO!J$5&amp;$E765),'Hoja de Trabajo para listado'!$BC$151:$CB$151,0)),0)+IFERROR(INDEX('Hoja de Trabajo para listado'!$DE$153:$DG$274,MATCH($A765,'Hoja de Trabajo para listado'!$DE$153:$DE$1048576,0),MATCH((CUADRO!J$5&amp;$E765),'Hoja de Trabajo para listado'!$DE$151:$DG$151,0)),0)+IFERROR(INDEX('Hoja de Trabajo para listado'!$CD$155:$DC$1048576,MATCH($A765,'Hoja de Trabajo para listado'!$CD$155:$CD$1048576,0),MATCH((CUADRO!J$5&amp;$E765),'Hoja de Trabajo para listado'!$CD$151:$DC$151,0)),0)</f>
        <v>0</v>
      </c>
      <c r="K765" s="243">
        <f ca="1">+IFERROR(INDEX('Hoja de Trabajo para listado'!$A$155:$Z$1048576,MATCH($A765,'Hoja de Trabajo para listado'!$A$155:$A$1048576,0),MATCH((CUADRO!K$5&amp;$E765),'Hoja de Trabajo para listado'!$A$151:$Z$151,0)),0)+IFERROR(INDEX('Hoja de Trabajo para listado'!$AB$155:$BA$1048576,MATCH($A765,'Hoja de Trabajo para listado'!$AB$155:$AB$1048576,0),MATCH((CUADRO!K$5&amp;$E765),'Hoja de Trabajo para listado'!$AB$151:$BA$151,0)),0)+IFERROR(INDEX('Hoja de Trabajo para listado'!$BC$155:$CB$1048576,MATCH($A765,'Hoja de Trabajo para listado'!$BC$155:$BC$1048576,0),MATCH((CUADRO!K$5&amp;$E765),'Hoja de Trabajo para listado'!$BC$151:$CB$151,0)),0)+IFERROR(INDEX('Hoja de Trabajo para listado'!$DE$153:$DG$274,MATCH($A765,'Hoja de Trabajo para listado'!$DE$153:$DE$1048576,0),MATCH((CUADRO!K$5&amp;$E765),'Hoja de Trabajo para listado'!$DE$151:$DG$151,0)),0)+IFERROR(INDEX('Hoja de Trabajo para listado'!$CD$155:$DC$1048576,MATCH($A765,'Hoja de Trabajo para listado'!$CD$155:$CD$1048576,0),MATCH((CUADRO!K$5&amp;$E765),'Hoja de Trabajo para listado'!$CD$151:$DC$151,0)),0)</f>
        <v>0</v>
      </c>
      <c r="L765" s="243">
        <f ca="1">+IFERROR(INDEX('Hoja de Trabajo para listado'!$A$155:$Z$1048576,MATCH($A765,'Hoja de Trabajo para listado'!$A$155:$A$1048576,0),MATCH((CUADRO!L$5&amp;$E765),'Hoja de Trabajo para listado'!$A$151:$Z$151,0)),0)+IFERROR(INDEX('Hoja de Trabajo para listado'!$AB$155:$BA$1048576,MATCH($A765,'Hoja de Trabajo para listado'!$AB$155:$AB$1048576,0),MATCH((CUADRO!L$5&amp;$E765),'Hoja de Trabajo para listado'!$AB$151:$BA$151,0)),0)+IFERROR(INDEX('Hoja de Trabajo para listado'!$BC$155:$CB$1048576,MATCH($A765,'Hoja de Trabajo para listado'!$BC$155:$BC$1048576,0),MATCH((CUADRO!L$5&amp;$E765),'Hoja de Trabajo para listado'!$BC$151:$CB$151,0)),0)+IFERROR(INDEX('Hoja de Trabajo para listado'!$DE$153:$DG$274,MATCH($A765,'Hoja de Trabajo para listado'!$DE$153:$DE$1048576,0),MATCH((CUADRO!L$5&amp;$E765),'Hoja de Trabajo para listado'!$DE$151:$DG$151,0)),0)+IFERROR(INDEX('Hoja de Trabajo para listado'!$CD$155:$DC$1048576,MATCH($A765,'Hoja de Trabajo para listado'!$CD$155:$CD$1048576,0),MATCH((CUADRO!L$5&amp;$E765),'Hoja de Trabajo para listado'!$CD$151:$DC$151,0)),0)</f>
        <v>0</v>
      </c>
      <c r="M765" s="243">
        <f ca="1">+IFERROR(INDEX('Hoja de Trabajo para listado'!$A$155:$Z$1048576,MATCH($A765,'Hoja de Trabajo para listado'!$A$155:$A$1048576,0),MATCH((CUADRO!M$5&amp;$E765),'Hoja de Trabajo para listado'!$A$151:$Z$151,0)),0)+IFERROR(INDEX('Hoja de Trabajo para listado'!$AB$155:$BA$1048576,MATCH($A765,'Hoja de Trabajo para listado'!$AB$155:$AB$1048576,0),MATCH((CUADRO!M$5&amp;$E765),'Hoja de Trabajo para listado'!$AB$151:$BA$151,0)),0)+IFERROR(INDEX('Hoja de Trabajo para listado'!$BC$155:$CB$1048576,MATCH($A765,'Hoja de Trabajo para listado'!$BC$155:$BC$1048576,0),MATCH((CUADRO!M$5&amp;$E765),'Hoja de Trabajo para listado'!$BC$151:$CB$151,0)),0)+IFERROR(INDEX('Hoja de Trabajo para listado'!$DE$153:$DG$274,MATCH($A765,'Hoja de Trabajo para listado'!$DE$153:$DE$1048576,0),MATCH((CUADRO!M$5&amp;$E765),'Hoja de Trabajo para listado'!$DE$151:$DG$151,0)),0)+IFERROR(INDEX('Hoja de Trabajo para listado'!$CD$155:$DC$1048576,MATCH($A765,'Hoja de Trabajo para listado'!$CD$155:$CD$1048576,0),MATCH((CUADRO!M$5&amp;$E765),'Hoja de Trabajo para listado'!$CD$151:$DC$151,0)),0)</f>
        <v>0</v>
      </c>
      <c r="N765" s="243">
        <f ca="1">+IFERROR(INDEX('Hoja de Trabajo para listado'!$A$155:$Z$1048576,MATCH($A765,'Hoja de Trabajo para listado'!$A$155:$A$1048576,0),MATCH((CUADRO!N$5&amp;$E765),'Hoja de Trabajo para listado'!$A$151:$Z$151,0)),0)+IFERROR(INDEX('Hoja de Trabajo para listado'!$AB$155:$BA$1048576,MATCH($A765,'Hoja de Trabajo para listado'!$AB$155:$AB$1048576,0),MATCH((CUADRO!N$5&amp;$E765),'Hoja de Trabajo para listado'!$AB$151:$BA$151,0)),0)+IFERROR(INDEX('Hoja de Trabajo para listado'!$BC$155:$CB$1048576,MATCH($A765,'Hoja de Trabajo para listado'!$BC$155:$BC$1048576,0),MATCH((CUADRO!N$5&amp;$E765),'Hoja de Trabajo para listado'!$BC$151:$CB$151,0)),0)+IFERROR(INDEX('Hoja de Trabajo para listado'!$DE$153:$DG$274,MATCH($A765,'Hoja de Trabajo para listado'!$DE$153:$DE$1048576,0),MATCH((CUADRO!N$5&amp;$E765),'Hoja de Trabajo para listado'!$DE$151:$DG$151,0)),0)+IFERROR(INDEX('Hoja de Trabajo para listado'!$CD$155:$DC$1048576,MATCH($A765,'Hoja de Trabajo para listado'!$CD$155:$CD$1048576,0),MATCH((CUADRO!N$5&amp;$E765),'Hoja de Trabajo para listado'!$CD$151:$DC$151,0)),0)</f>
        <v>0</v>
      </c>
      <c r="O765" s="243">
        <f ca="1">+IFERROR(INDEX('Hoja de Trabajo para listado'!$A$155:$Z$1048576,MATCH($A765,'Hoja de Trabajo para listado'!$A$155:$A$1048576,0),MATCH((CUADRO!O$5&amp;$E765),'Hoja de Trabajo para listado'!$A$151:$Z$151,0)),0)+IFERROR(INDEX('Hoja de Trabajo para listado'!$AB$155:$BA$1048576,MATCH($A765,'Hoja de Trabajo para listado'!$AB$155:$AB$1048576,0),MATCH((CUADRO!O$5&amp;$E765),'Hoja de Trabajo para listado'!$AB$151:$BA$151,0)),0)+IFERROR(INDEX('Hoja de Trabajo para listado'!$BC$155:$CB$1048576,MATCH($A765,'Hoja de Trabajo para listado'!$BC$155:$BC$1048576,0),MATCH((CUADRO!O$5&amp;$E765),'Hoja de Trabajo para listado'!$BC$151:$CB$151,0)),0)+IFERROR(INDEX('Hoja de Trabajo para listado'!$DE$153:$DG$274,MATCH($A765,'Hoja de Trabajo para listado'!$DE$153:$DE$1048576,0),MATCH((CUADRO!O$5&amp;$E765),'Hoja de Trabajo para listado'!$DE$151:$DG$151,0)),0)+IFERROR(INDEX('Hoja de Trabajo para listado'!$CD$155:$DC$1048576,MATCH($A765,'Hoja de Trabajo para listado'!$CD$155:$CD$1048576,0),MATCH((CUADRO!O$5&amp;$E765),'Hoja de Trabajo para listado'!$CD$151:$DC$151,0)),0)</f>
        <v>0</v>
      </c>
      <c r="P765" s="243">
        <f ca="1">+IFERROR(INDEX('Hoja de Trabajo para listado'!$A$155:$Z$1048576,MATCH($A765,'Hoja de Trabajo para listado'!$A$155:$A$1048576,0),MATCH((CUADRO!P$5&amp;$E765),'Hoja de Trabajo para listado'!$A$151:$Z$151,0)),0)+IFERROR(INDEX('Hoja de Trabajo para listado'!$AB$155:$BA$1048576,MATCH($A765,'Hoja de Trabajo para listado'!$AB$155:$AB$1048576,0),MATCH((CUADRO!P$5&amp;$E765),'Hoja de Trabajo para listado'!$AB$151:$BA$151,0)),0)+IFERROR(INDEX('Hoja de Trabajo para listado'!$BC$155:$CB$1048576,MATCH($A765,'Hoja de Trabajo para listado'!$BC$155:$BC$1048576,0),MATCH((CUADRO!P$5&amp;$E765),'Hoja de Trabajo para listado'!$BC$151:$CB$151,0)),0)+IFERROR(INDEX('Hoja de Trabajo para listado'!$DE$153:$DG$274,MATCH($A765,'Hoja de Trabajo para listado'!$DE$153:$DE$1048576,0),MATCH((CUADRO!P$5&amp;$E765),'Hoja de Trabajo para listado'!$DE$151:$DG$151,0)),0)+IFERROR(INDEX('Hoja de Trabajo para listado'!$CD$155:$DC$1048576,MATCH($A765,'Hoja de Trabajo para listado'!$CD$155:$CD$1048576,0),MATCH((CUADRO!P$5&amp;$E765),'Hoja de Trabajo para listado'!$CD$151:$DC$151,0)),0)</f>
        <v>0</v>
      </c>
      <c r="Q765" s="243">
        <f ca="1">+IFERROR(INDEX('Hoja de Trabajo para listado'!$A$155:$Z$1048576,MATCH($A765,'Hoja de Trabajo para listado'!$A$155:$A$1048576,0),MATCH((CUADRO!Q$5&amp;$E765),'Hoja de Trabajo para listado'!$A$151:$Z$151,0)),0)+IFERROR(INDEX('Hoja de Trabajo para listado'!$AB$155:$BA$1048576,MATCH($A765,'Hoja de Trabajo para listado'!$AB$155:$AB$1048576,0),MATCH((CUADRO!Q$5&amp;$E765),'Hoja de Trabajo para listado'!$AB$151:$BA$151,0)),0)+IFERROR(INDEX('Hoja de Trabajo para listado'!$BC$155:$CB$1048576,MATCH($A765,'Hoja de Trabajo para listado'!$BC$155:$BC$1048576,0),MATCH((CUADRO!Q$5&amp;$E765),'Hoja de Trabajo para listado'!$BC$151:$CB$151,0)),0)+IFERROR(INDEX('Hoja de Trabajo para listado'!$DE$153:$DG$274,MATCH($A765,'Hoja de Trabajo para listado'!$DE$153:$DE$1048576,0),MATCH((CUADRO!Q$5&amp;$E765),'Hoja de Trabajo para listado'!$DE$151:$DG$151,0)),0)+IFERROR(INDEX('Hoja de Trabajo para listado'!$CD$155:$DC$1048576,MATCH($A765,'Hoja de Trabajo para listado'!$CD$155:$CD$1048576,0),MATCH((CUADRO!Q$5&amp;$E765),'Hoja de Trabajo para listado'!$CD$151:$DC$151,0)),0)</f>
        <v>0</v>
      </c>
      <c r="R765" s="243">
        <f t="shared" ca="1" si="25"/>
        <v>0</v>
      </c>
      <c r="S765" s="249">
        <f ca="1">+R764+R765</f>
        <v>0</v>
      </c>
      <c r="T765" s="243">
        <f ca="1">+S765</f>
        <v>0</v>
      </c>
      <c r="U765" s="242">
        <f t="shared" si="26"/>
        <v>2</v>
      </c>
      <c r="V765" s="333" t="str">
        <f>+VLOOKUP(A765,bd_lista!$A$3:$E$590,5,FALSE)</f>
        <v>Gobiernos Autonomos Municipales</v>
      </c>
      <c r="W765" s="384"/>
      <c r="X765" s="242">
        <f>+VLOOKUP(A765,[3]Sheet1!$A$13:$D$744,4,FALSE)</f>
        <v>0</v>
      </c>
      <c r="Y765" s="242" t="e">
        <f>+VLOOKUP(X765,bd_lista!$A$3:$C$590,3,FALSE)</f>
        <v>#N/A</v>
      </c>
      <c r="Z765" s="292"/>
      <c r="AA765" s="293"/>
    </row>
    <row r="766" spans="1:27" customFormat="1" ht="15" hidden="1" customHeight="1">
      <c r="A766" s="32">
        <v>1402</v>
      </c>
      <c r="B766" s="388">
        <f>+A766</f>
        <v>1402</v>
      </c>
      <c r="C766" s="247" t="str">
        <f>+VLOOKUP(A766,bd_lista!$A$3:$C$590,3,FALSE)</f>
        <v>Gobierno Autónomo Municipal de Caracollo</v>
      </c>
      <c r="D766" s="385" t="str">
        <f>+C766</f>
        <v>Gobierno Autónomo Municipal de Caracollo</v>
      </c>
      <c r="E766" s="242" t="s">
        <v>1304</v>
      </c>
      <c r="F766" s="243">
        <f ca="1">+IFERROR(INDEX('Hoja de Trabajo para listado'!$A$155:$Z$1048576,MATCH($A766,'Hoja de Trabajo para listado'!$A$155:$A$1048576,0),MATCH((CUADRO!F$5&amp;$E766),'Hoja de Trabajo para listado'!$A$151:$Z$151,0)),0)+IFERROR(INDEX('Hoja de Trabajo para listado'!$AB$155:$BA$1048576,MATCH($A766,'Hoja de Trabajo para listado'!$AB$155:$AB$1048576,0),MATCH((CUADRO!F$5&amp;$E766),'Hoja de Trabajo para listado'!$AB$151:$BA$151,0)),0)+IFERROR(INDEX('Hoja de Trabajo para listado'!$BC$155:$CB$1048576,MATCH($A766,'Hoja de Trabajo para listado'!$BC$155:$BC$1048576,0),MATCH((CUADRO!F$5&amp;$E766),'Hoja de Trabajo para listado'!$BC$151:$CB$151,0)),0)+IFERROR(INDEX('Hoja de Trabajo para listado'!$DE$153:$DG$274,MATCH($A766,'Hoja de Trabajo para listado'!$DE$153:$DE$1048576,0),MATCH((CUADRO!F$5&amp;$E766),'Hoja de Trabajo para listado'!$DE$151:$DG$151,0)),0)+IFERROR(INDEX('Hoja de Trabajo para listado'!$CD$155:$DC$1048576,MATCH($A766,'Hoja de Trabajo para listado'!$CD$155:$CD$1048576,0),MATCH((CUADRO!F$5&amp;$E766),'Hoja de Trabajo para listado'!$CD$151:$DC$151,0)),0)</f>
        <v>0</v>
      </c>
      <c r="G766" s="243">
        <f ca="1">+IFERROR(INDEX('Hoja de Trabajo para listado'!$A$155:$Z$1048576,MATCH($A766,'Hoja de Trabajo para listado'!$A$155:$A$1048576,0),MATCH((CUADRO!G$5&amp;$E766),'Hoja de Trabajo para listado'!$A$151:$Z$151,0)),0)+IFERROR(INDEX('Hoja de Trabajo para listado'!$AB$155:$BA$1048576,MATCH($A766,'Hoja de Trabajo para listado'!$AB$155:$AB$1048576,0),MATCH((CUADRO!G$5&amp;$E766),'Hoja de Trabajo para listado'!$AB$151:$BA$151,0)),0)+IFERROR(INDEX('Hoja de Trabajo para listado'!$BC$155:$CB$1048576,MATCH($A766,'Hoja de Trabajo para listado'!$BC$155:$BC$1048576,0),MATCH((CUADRO!G$5&amp;$E766),'Hoja de Trabajo para listado'!$BC$151:$CB$151,0)),0)+IFERROR(INDEX('Hoja de Trabajo para listado'!$DE$153:$DG$274,MATCH($A766,'Hoja de Trabajo para listado'!$DE$153:$DE$1048576,0),MATCH((CUADRO!G$5&amp;$E766),'Hoja de Trabajo para listado'!$DE$151:$DG$151,0)),0)+IFERROR(INDEX('Hoja de Trabajo para listado'!$CD$155:$DC$1048576,MATCH($A766,'Hoja de Trabajo para listado'!$CD$155:$CD$1048576,0),MATCH((CUADRO!G$5&amp;$E766),'Hoja de Trabajo para listado'!$CD$151:$DC$151,0)),0)</f>
        <v>0</v>
      </c>
      <c r="H766" s="243">
        <f ca="1">+IFERROR(INDEX('Hoja de Trabajo para listado'!$A$155:$Z$1048576,MATCH($A766,'Hoja de Trabajo para listado'!$A$155:$A$1048576,0),MATCH((CUADRO!H$5&amp;$E766),'Hoja de Trabajo para listado'!$A$151:$Z$151,0)),0)+IFERROR(INDEX('Hoja de Trabajo para listado'!$AB$155:$BA$1048576,MATCH($A766,'Hoja de Trabajo para listado'!$AB$155:$AB$1048576,0),MATCH((CUADRO!H$5&amp;$E766),'Hoja de Trabajo para listado'!$AB$151:$BA$151,0)),0)+IFERROR(INDEX('Hoja de Trabajo para listado'!$BC$155:$CB$1048576,MATCH($A766,'Hoja de Trabajo para listado'!$BC$155:$BC$1048576,0),MATCH((CUADRO!H$5&amp;$E766),'Hoja de Trabajo para listado'!$BC$151:$CB$151,0)),0)+IFERROR(INDEX('Hoja de Trabajo para listado'!$DE$153:$DG$274,MATCH($A766,'Hoja de Trabajo para listado'!$DE$153:$DE$1048576,0),MATCH((CUADRO!H$5&amp;$E766),'Hoja de Trabajo para listado'!$DE$151:$DG$151,0)),0)+IFERROR(INDEX('Hoja de Trabajo para listado'!$CD$155:$DC$1048576,MATCH($A766,'Hoja de Trabajo para listado'!$CD$155:$CD$1048576,0),MATCH((CUADRO!H$5&amp;$E766),'Hoja de Trabajo para listado'!$CD$151:$DC$151,0)),0)</f>
        <v>0</v>
      </c>
      <c r="I766" s="243">
        <f ca="1">+IFERROR(INDEX('Hoja de Trabajo para listado'!$A$155:$Z$1048576,MATCH($A766,'Hoja de Trabajo para listado'!$A$155:$A$1048576,0),MATCH((CUADRO!I$5&amp;$E766),'Hoja de Trabajo para listado'!$A$151:$Z$151,0)),0)+IFERROR(INDEX('Hoja de Trabajo para listado'!$AB$155:$BA$1048576,MATCH($A766,'Hoja de Trabajo para listado'!$AB$155:$AB$1048576,0),MATCH((CUADRO!I$5&amp;$E766),'Hoja de Trabajo para listado'!$AB$151:$BA$151,0)),0)+IFERROR(INDEX('Hoja de Trabajo para listado'!$BC$155:$CB$1048576,MATCH($A766,'Hoja de Trabajo para listado'!$BC$155:$BC$1048576,0),MATCH((CUADRO!I$5&amp;$E766),'Hoja de Trabajo para listado'!$BC$151:$CB$151,0)),0)+IFERROR(INDEX('Hoja de Trabajo para listado'!$DE$153:$DG$274,MATCH($A766,'Hoja de Trabajo para listado'!$DE$153:$DE$1048576,0),MATCH((CUADRO!I$5&amp;$E766),'Hoja de Trabajo para listado'!$DE$151:$DG$151,0)),0)+IFERROR(INDEX('Hoja de Trabajo para listado'!$CD$155:$DC$1048576,MATCH($A766,'Hoja de Trabajo para listado'!$CD$155:$CD$1048576,0),MATCH((CUADRO!I$5&amp;$E766),'Hoja de Trabajo para listado'!$CD$151:$DC$151,0)),0)</f>
        <v>0</v>
      </c>
      <c r="J766" s="243">
        <f ca="1">+IFERROR(INDEX('Hoja de Trabajo para listado'!$A$155:$Z$1048576,MATCH($A766,'Hoja de Trabajo para listado'!$A$155:$A$1048576,0),MATCH((CUADRO!J$5&amp;$E766),'Hoja de Trabajo para listado'!$A$151:$Z$151,0)),0)+IFERROR(INDEX('Hoja de Trabajo para listado'!$AB$155:$BA$1048576,MATCH($A766,'Hoja de Trabajo para listado'!$AB$155:$AB$1048576,0),MATCH((CUADRO!J$5&amp;$E766),'Hoja de Trabajo para listado'!$AB$151:$BA$151,0)),0)+IFERROR(INDEX('Hoja de Trabajo para listado'!$BC$155:$CB$1048576,MATCH($A766,'Hoja de Trabajo para listado'!$BC$155:$BC$1048576,0),MATCH((CUADRO!J$5&amp;$E766),'Hoja de Trabajo para listado'!$BC$151:$CB$151,0)),0)+IFERROR(INDEX('Hoja de Trabajo para listado'!$DE$153:$DG$274,MATCH($A766,'Hoja de Trabajo para listado'!$DE$153:$DE$1048576,0),MATCH((CUADRO!J$5&amp;$E766),'Hoja de Trabajo para listado'!$DE$151:$DG$151,0)),0)+IFERROR(INDEX('Hoja de Trabajo para listado'!$CD$155:$DC$1048576,MATCH($A766,'Hoja de Trabajo para listado'!$CD$155:$CD$1048576,0),MATCH((CUADRO!J$5&amp;$E766),'Hoja de Trabajo para listado'!$CD$151:$DC$151,0)),0)</f>
        <v>0</v>
      </c>
      <c r="K766" s="243">
        <f ca="1">+IFERROR(INDEX('Hoja de Trabajo para listado'!$A$155:$Z$1048576,MATCH($A766,'Hoja de Trabajo para listado'!$A$155:$A$1048576,0),MATCH((CUADRO!K$5&amp;$E766),'Hoja de Trabajo para listado'!$A$151:$Z$151,0)),0)+IFERROR(INDEX('Hoja de Trabajo para listado'!$AB$155:$BA$1048576,MATCH($A766,'Hoja de Trabajo para listado'!$AB$155:$AB$1048576,0),MATCH((CUADRO!K$5&amp;$E766),'Hoja de Trabajo para listado'!$AB$151:$BA$151,0)),0)+IFERROR(INDEX('Hoja de Trabajo para listado'!$BC$155:$CB$1048576,MATCH($A766,'Hoja de Trabajo para listado'!$BC$155:$BC$1048576,0),MATCH((CUADRO!K$5&amp;$E766),'Hoja de Trabajo para listado'!$BC$151:$CB$151,0)),0)+IFERROR(INDEX('Hoja de Trabajo para listado'!$DE$153:$DG$274,MATCH($A766,'Hoja de Trabajo para listado'!$DE$153:$DE$1048576,0),MATCH((CUADRO!K$5&amp;$E766),'Hoja de Trabajo para listado'!$DE$151:$DG$151,0)),0)+IFERROR(INDEX('Hoja de Trabajo para listado'!$CD$155:$DC$1048576,MATCH($A766,'Hoja de Trabajo para listado'!$CD$155:$CD$1048576,0),MATCH((CUADRO!K$5&amp;$E766),'Hoja de Trabajo para listado'!$CD$151:$DC$151,0)),0)</f>
        <v>0</v>
      </c>
      <c r="L766" s="243">
        <f ca="1">+IFERROR(INDEX('Hoja de Trabajo para listado'!$A$155:$Z$1048576,MATCH($A766,'Hoja de Trabajo para listado'!$A$155:$A$1048576,0),MATCH((CUADRO!L$5&amp;$E766),'Hoja de Trabajo para listado'!$A$151:$Z$151,0)),0)+IFERROR(INDEX('Hoja de Trabajo para listado'!$AB$155:$BA$1048576,MATCH($A766,'Hoja de Trabajo para listado'!$AB$155:$AB$1048576,0),MATCH((CUADRO!L$5&amp;$E766),'Hoja de Trabajo para listado'!$AB$151:$BA$151,0)),0)+IFERROR(INDEX('Hoja de Trabajo para listado'!$BC$155:$CB$1048576,MATCH($A766,'Hoja de Trabajo para listado'!$BC$155:$BC$1048576,0),MATCH((CUADRO!L$5&amp;$E766),'Hoja de Trabajo para listado'!$BC$151:$CB$151,0)),0)+IFERROR(INDEX('Hoja de Trabajo para listado'!$DE$153:$DG$274,MATCH($A766,'Hoja de Trabajo para listado'!$DE$153:$DE$1048576,0),MATCH((CUADRO!L$5&amp;$E766),'Hoja de Trabajo para listado'!$DE$151:$DG$151,0)),0)+IFERROR(INDEX('Hoja de Trabajo para listado'!$CD$155:$DC$1048576,MATCH($A766,'Hoja de Trabajo para listado'!$CD$155:$CD$1048576,0),MATCH((CUADRO!L$5&amp;$E766),'Hoja de Trabajo para listado'!$CD$151:$DC$151,0)),0)</f>
        <v>0</v>
      </c>
      <c r="M766" s="243">
        <f ca="1">+IFERROR(INDEX('Hoja de Trabajo para listado'!$A$155:$Z$1048576,MATCH($A766,'Hoja de Trabajo para listado'!$A$155:$A$1048576,0),MATCH((CUADRO!M$5&amp;$E766),'Hoja de Trabajo para listado'!$A$151:$Z$151,0)),0)+IFERROR(INDEX('Hoja de Trabajo para listado'!$AB$155:$BA$1048576,MATCH($A766,'Hoja de Trabajo para listado'!$AB$155:$AB$1048576,0),MATCH((CUADRO!M$5&amp;$E766),'Hoja de Trabajo para listado'!$AB$151:$BA$151,0)),0)+IFERROR(INDEX('Hoja de Trabajo para listado'!$BC$155:$CB$1048576,MATCH($A766,'Hoja de Trabajo para listado'!$BC$155:$BC$1048576,0),MATCH((CUADRO!M$5&amp;$E766),'Hoja de Trabajo para listado'!$BC$151:$CB$151,0)),0)+IFERROR(INDEX('Hoja de Trabajo para listado'!$DE$153:$DG$274,MATCH($A766,'Hoja de Trabajo para listado'!$DE$153:$DE$1048576,0),MATCH((CUADRO!M$5&amp;$E766),'Hoja de Trabajo para listado'!$DE$151:$DG$151,0)),0)+IFERROR(INDEX('Hoja de Trabajo para listado'!$CD$155:$DC$1048576,MATCH($A766,'Hoja de Trabajo para listado'!$CD$155:$CD$1048576,0),MATCH((CUADRO!M$5&amp;$E766),'Hoja de Trabajo para listado'!$CD$151:$DC$151,0)),0)</f>
        <v>0</v>
      </c>
      <c r="N766" s="243">
        <f ca="1">+IFERROR(INDEX('Hoja de Trabajo para listado'!$A$155:$Z$1048576,MATCH($A766,'Hoja de Trabajo para listado'!$A$155:$A$1048576,0),MATCH((CUADRO!N$5&amp;$E766),'Hoja de Trabajo para listado'!$A$151:$Z$151,0)),0)+IFERROR(INDEX('Hoja de Trabajo para listado'!$AB$155:$BA$1048576,MATCH($A766,'Hoja de Trabajo para listado'!$AB$155:$AB$1048576,0),MATCH((CUADRO!N$5&amp;$E766),'Hoja de Trabajo para listado'!$AB$151:$BA$151,0)),0)+IFERROR(INDEX('Hoja de Trabajo para listado'!$BC$155:$CB$1048576,MATCH($A766,'Hoja de Trabajo para listado'!$BC$155:$BC$1048576,0),MATCH((CUADRO!N$5&amp;$E766),'Hoja de Trabajo para listado'!$BC$151:$CB$151,0)),0)+IFERROR(INDEX('Hoja de Trabajo para listado'!$DE$153:$DG$274,MATCH($A766,'Hoja de Trabajo para listado'!$DE$153:$DE$1048576,0),MATCH((CUADRO!N$5&amp;$E766),'Hoja de Trabajo para listado'!$DE$151:$DG$151,0)),0)+IFERROR(INDEX('Hoja de Trabajo para listado'!$CD$155:$DC$1048576,MATCH($A766,'Hoja de Trabajo para listado'!$CD$155:$CD$1048576,0),MATCH((CUADRO!N$5&amp;$E766),'Hoja de Trabajo para listado'!$CD$151:$DC$151,0)),0)</f>
        <v>0</v>
      </c>
      <c r="O766" s="243">
        <f ca="1">+IFERROR(INDEX('Hoja de Trabajo para listado'!$A$155:$Z$1048576,MATCH($A766,'Hoja de Trabajo para listado'!$A$155:$A$1048576,0),MATCH((CUADRO!O$5&amp;$E766),'Hoja de Trabajo para listado'!$A$151:$Z$151,0)),0)+IFERROR(INDEX('Hoja de Trabajo para listado'!$AB$155:$BA$1048576,MATCH($A766,'Hoja de Trabajo para listado'!$AB$155:$AB$1048576,0),MATCH((CUADRO!O$5&amp;$E766),'Hoja de Trabajo para listado'!$AB$151:$BA$151,0)),0)+IFERROR(INDEX('Hoja de Trabajo para listado'!$BC$155:$CB$1048576,MATCH($A766,'Hoja de Trabajo para listado'!$BC$155:$BC$1048576,0),MATCH((CUADRO!O$5&amp;$E766),'Hoja de Trabajo para listado'!$BC$151:$CB$151,0)),0)+IFERROR(INDEX('Hoja de Trabajo para listado'!$DE$153:$DG$274,MATCH($A766,'Hoja de Trabajo para listado'!$DE$153:$DE$1048576,0),MATCH((CUADRO!O$5&amp;$E766),'Hoja de Trabajo para listado'!$DE$151:$DG$151,0)),0)+IFERROR(INDEX('Hoja de Trabajo para listado'!$CD$155:$DC$1048576,MATCH($A766,'Hoja de Trabajo para listado'!$CD$155:$CD$1048576,0),MATCH((CUADRO!O$5&amp;$E766),'Hoja de Trabajo para listado'!$CD$151:$DC$151,0)),0)</f>
        <v>0</v>
      </c>
      <c r="P766" s="243">
        <f ca="1">+IFERROR(INDEX('Hoja de Trabajo para listado'!$A$155:$Z$1048576,MATCH($A766,'Hoja de Trabajo para listado'!$A$155:$A$1048576,0),MATCH((CUADRO!P$5&amp;$E766),'Hoja de Trabajo para listado'!$A$151:$Z$151,0)),0)+IFERROR(INDEX('Hoja de Trabajo para listado'!$AB$155:$BA$1048576,MATCH($A766,'Hoja de Trabajo para listado'!$AB$155:$AB$1048576,0),MATCH((CUADRO!P$5&amp;$E766),'Hoja de Trabajo para listado'!$AB$151:$BA$151,0)),0)+IFERROR(INDEX('Hoja de Trabajo para listado'!$BC$155:$CB$1048576,MATCH($A766,'Hoja de Trabajo para listado'!$BC$155:$BC$1048576,0),MATCH((CUADRO!P$5&amp;$E766),'Hoja de Trabajo para listado'!$BC$151:$CB$151,0)),0)+IFERROR(INDEX('Hoja de Trabajo para listado'!$DE$153:$DG$274,MATCH($A766,'Hoja de Trabajo para listado'!$DE$153:$DE$1048576,0),MATCH((CUADRO!P$5&amp;$E766),'Hoja de Trabajo para listado'!$DE$151:$DG$151,0)),0)+IFERROR(INDEX('Hoja de Trabajo para listado'!$CD$155:$DC$1048576,MATCH($A766,'Hoja de Trabajo para listado'!$CD$155:$CD$1048576,0),MATCH((CUADRO!P$5&amp;$E766),'Hoja de Trabajo para listado'!$CD$151:$DC$151,0)),0)</f>
        <v>0</v>
      </c>
      <c r="Q766" s="243">
        <f ca="1">+IFERROR(INDEX('Hoja de Trabajo para listado'!$A$155:$Z$1048576,MATCH($A766,'Hoja de Trabajo para listado'!$A$155:$A$1048576,0),MATCH((CUADRO!Q$5&amp;$E766),'Hoja de Trabajo para listado'!$A$151:$Z$151,0)),0)+IFERROR(INDEX('Hoja de Trabajo para listado'!$AB$155:$BA$1048576,MATCH($A766,'Hoja de Trabajo para listado'!$AB$155:$AB$1048576,0),MATCH((CUADRO!Q$5&amp;$E766),'Hoja de Trabajo para listado'!$AB$151:$BA$151,0)),0)+IFERROR(INDEX('Hoja de Trabajo para listado'!$BC$155:$CB$1048576,MATCH($A766,'Hoja de Trabajo para listado'!$BC$155:$BC$1048576,0),MATCH((CUADRO!Q$5&amp;$E766),'Hoja de Trabajo para listado'!$BC$151:$CB$151,0)),0)+IFERROR(INDEX('Hoja de Trabajo para listado'!$DE$153:$DG$274,MATCH($A766,'Hoja de Trabajo para listado'!$DE$153:$DE$1048576,0),MATCH((CUADRO!Q$5&amp;$E766),'Hoja de Trabajo para listado'!$DE$151:$DG$151,0)),0)+IFERROR(INDEX('Hoja de Trabajo para listado'!$CD$155:$DC$1048576,MATCH($A766,'Hoja de Trabajo para listado'!$CD$155:$CD$1048576,0),MATCH((CUADRO!Q$5&amp;$E766),'Hoja de Trabajo para listado'!$CD$151:$DC$151,0)),0)</f>
        <v>0</v>
      </c>
      <c r="R766" s="243">
        <f t="shared" ca="1" si="25"/>
        <v>0</v>
      </c>
      <c r="S766" s="249"/>
      <c r="T766" s="243">
        <f ca="1">+T767</f>
        <v>0</v>
      </c>
      <c r="U766" s="242">
        <f t="shared" si="26"/>
        <v>1</v>
      </c>
      <c r="V766" s="333" t="str">
        <f>+VLOOKUP(A766,bd_lista!$A$3:$E$590,5,FALSE)</f>
        <v>Gobiernos Autonomos Municipales</v>
      </c>
      <c r="W766" s="383" t="str">
        <f>+V766</f>
        <v>Gobiernos Autonomos Municipales</v>
      </c>
      <c r="X766" s="242">
        <f>+VLOOKUP(A766,[3]Sheet1!$A$13:$D$744,4,FALSE)</f>
        <v>0</v>
      </c>
      <c r="Y766" s="242" t="e">
        <f>+VLOOKUP(X766,bd_lista!$A$3:$C$590,3,FALSE)</f>
        <v>#N/A</v>
      </c>
      <c r="Z766" s="294">
        <f>+X766</f>
        <v>0</v>
      </c>
      <c r="AA766" s="295" t="e">
        <f>+Y766</f>
        <v>#N/A</v>
      </c>
    </row>
    <row r="767" spans="1:27" customFormat="1" ht="15" hidden="1" customHeight="1">
      <c r="A767" s="32">
        <v>1402</v>
      </c>
      <c r="B767" s="389"/>
      <c r="C767" s="247" t="str">
        <f>+VLOOKUP(A767,bd_lista!$A$3:$C$590,3,FALSE)</f>
        <v>Gobierno Autónomo Municipal de Caracollo</v>
      </c>
      <c r="D767" s="386"/>
      <c r="E767" s="244" t="s">
        <v>1305</v>
      </c>
      <c r="F767" s="243">
        <f ca="1">+IFERROR(INDEX('Hoja de Trabajo para listado'!$A$155:$Z$1048576,MATCH($A767,'Hoja de Trabajo para listado'!$A$155:$A$1048576,0),MATCH((CUADRO!F$5&amp;$E767),'Hoja de Trabajo para listado'!$A$151:$Z$151,0)),0)+IFERROR(INDEX('Hoja de Trabajo para listado'!$AB$155:$BA$1048576,MATCH($A767,'Hoja de Trabajo para listado'!$AB$155:$AB$1048576,0),MATCH((CUADRO!F$5&amp;$E767),'Hoja de Trabajo para listado'!$AB$151:$BA$151,0)),0)+IFERROR(INDEX('Hoja de Trabajo para listado'!$BC$155:$CB$1048576,MATCH($A767,'Hoja de Trabajo para listado'!$BC$155:$BC$1048576,0),MATCH((CUADRO!F$5&amp;$E767),'Hoja de Trabajo para listado'!$BC$151:$CB$151,0)),0)+IFERROR(INDEX('Hoja de Trabajo para listado'!$DE$153:$DG$274,MATCH($A767,'Hoja de Trabajo para listado'!$DE$153:$DE$1048576,0),MATCH((CUADRO!F$5&amp;$E767),'Hoja de Trabajo para listado'!$DE$151:$DG$151,0)),0)+IFERROR(INDEX('Hoja de Trabajo para listado'!$CD$155:$DC$1048576,MATCH($A767,'Hoja de Trabajo para listado'!$CD$155:$CD$1048576,0),MATCH((CUADRO!F$5&amp;$E767),'Hoja de Trabajo para listado'!$CD$151:$DC$151,0)),0)</f>
        <v>0</v>
      </c>
      <c r="G767" s="243">
        <f ca="1">+IFERROR(INDEX('Hoja de Trabajo para listado'!$A$155:$Z$1048576,MATCH($A767,'Hoja de Trabajo para listado'!$A$155:$A$1048576,0),MATCH((CUADRO!G$5&amp;$E767),'Hoja de Trabajo para listado'!$A$151:$Z$151,0)),0)+IFERROR(INDEX('Hoja de Trabajo para listado'!$AB$155:$BA$1048576,MATCH($A767,'Hoja de Trabajo para listado'!$AB$155:$AB$1048576,0),MATCH((CUADRO!G$5&amp;$E767),'Hoja de Trabajo para listado'!$AB$151:$BA$151,0)),0)+IFERROR(INDEX('Hoja de Trabajo para listado'!$BC$155:$CB$1048576,MATCH($A767,'Hoja de Trabajo para listado'!$BC$155:$BC$1048576,0),MATCH((CUADRO!G$5&amp;$E767),'Hoja de Trabajo para listado'!$BC$151:$CB$151,0)),0)+IFERROR(INDEX('Hoja de Trabajo para listado'!$DE$153:$DG$274,MATCH($A767,'Hoja de Trabajo para listado'!$DE$153:$DE$1048576,0),MATCH((CUADRO!G$5&amp;$E767),'Hoja de Trabajo para listado'!$DE$151:$DG$151,0)),0)+IFERROR(INDEX('Hoja de Trabajo para listado'!$CD$155:$DC$1048576,MATCH($A767,'Hoja de Trabajo para listado'!$CD$155:$CD$1048576,0),MATCH((CUADRO!G$5&amp;$E767),'Hoja de Trabajo para listado'!$CD$151:$DC$151,0)),0)</f>
        <v>0</v>
      </c>
      <c r="H767" s="243">
        <f ca="1">+IFERROR(INDEX('Hoja de Trabajo para listado'!$A$155:$Z$1048576,MATCH($A767,'Hoja de Trabajo para listado'!$A$155:$A$1048576,0),MATCH((CUADRO!H$5&amp;$E767),'Hoja de Trabajo para listado'!$A$151:$Z$151,0)),0)+IFERROR(INDEX('Hoja de Trabajo para listado'!$AB$155:$BA$1048576,MATCH($A767,'Hoja de Trabajo para listado'!$AB$155:$AB$1048576,0),MATCH((CUADRO!H$5&amp;$E767),'Hoja de Trabajo para listado'!$AB$151:$BA$151,0)),0)+IFERROR(INDEX('Hoja de Trabajo para listado'!$BC$155:$CB$1048576,MATCH($A767,'Hoja de Trabajo para listado'!$BC$155:$BC$1048576,0),MATCH((CUADRO!H$5&amp;$E767),'Hoja de Trabajo para listado'!$BC$151:$CB$151,0)),0)+IFERROR(INDEX('Hoja de Trabajo para listado'!$DE$153:$DG$274,MATCH($A767,'Hoja de Trabajo para listado'!$DE$153:$DE$1048576,0),MATCH((CUADRO!H$5&amp;$E767),'Hoja de Trabajo para listado'!$DE$151:$DG$151,0)),0)+IFERROR(INDEX('Hoja de Trabajo para listado'!$CD$155:$DC$1048576,MATCH($A767,'Hoja de Trabajo para listado'!$CD$155:$CD$1048576,0),MATCH((CUADRO!H$5&amp;$E767),'Hoja de Trabajo para listado'!$CD$151:$DC$151,0)),0)</f>
        <v>0</v>
      </c>
      <c r="I767" s="243">
        <f ca="1">+IFERROR(INDEX('Hoja de Trabajo para listado'!$A$155:$Z$1048576,MATCH($A767,'Hoja de Trabajo para listado'!$A$155:$A$1048576,0),MATCH((CUADRO!I$5&amp;$E767),'Hoja de Trabajo para listado'!$A$151:$Z$151,0)),0)+IFERROR(INDEX('Hoja de Trabajo para listado'!$AB$155:$BA$1048576,MATCH($A767,'Hoja de Trabajo para listado'!$AB$155:$AB$1048576,0),MATCH((CUADRO!I$5&amp;$E767),'Hoja de Trabajo para listado'!$AB$151:$BA$151,0)),0)+IFERROR(INDEX('Hoja de Trabajo para listado'!$BC$155:$CB$1048576,MATCH($A767,'Hoja de Trabajo para listado'!$BC$155:$BC$1048576,0),MATCH((CUADRO!I$5&amp;$E767),'Hoja de Trabajo para listado'!$BC$151:$CB$151,0)),0)+IFERROR(INDEX('Hoja de Trabajo para listado'!$DE$153:$DG$274,MATCH($A767,'Hoja de Trabajo para listado'!$DE$153:$DE$1048576,0),MATCH((CUADRO!I$5&amp;$E767),'Hoja de Trabajo para listado'!$DE$151:$DG$151,0)),0)+IFERROR(INDEX('Hoja de Trabajo para listado'!$CD$155:$DC$1048576,MATCH($A767,'Hoja de Trabajo para listado'!$CD$155:$CD$1048576,0),MATCH((CUADRO!I$5&amp;$E767),'Hoja de Trabajo para listado'!$CD$151:$DC$151,0)),0)</f>
        <v>0</v>
      </c>
      <c r="J767" s="243">
        <f ca="1">+IFERROR(INDEX('Hoja de Trabajo para listado'!$A$155:$Z$1048576,MATCH($A767,'Hoja de Trabajo para listado'!$A$155:$A$1048576,0),MATCH((CUADRO!J$5&amp;$E767),'Hoja de Trabajo para listado'!$A$151:$Z$151,0)),0)+IFERROR(INDEX('Hoja de Trabajo para listado'!$AB$155:$BA$1048576,MATCH($A767,'Hoja de Trabajo para listado'!$AB$155:$AB$1048576,0),MATCH((CUADRO!J$5&amp;$E767),'Hoja de Trabajo para listado'!$AB$151:$BA$151,0)),0)+IFERROR(INDEX('Hoja de Trabajo para listado'!$BC$155:$CB$1048576,MATCH($A767,'Hoja de Trabajo para listado'!$BC$155:$BC$1048576,0),MATCH((CUADRO!J$5&amp;$E767),'Hoja de Trabajo para listado'!$BC$151:$CB$151,0)),0)+IFERROR(INDEX('Hoja de Trabajo para listado'!$DE$153:$DG$274,MATCH($A767,'Hoja de Trabajo para listado'!$DE$153:$DE$1048576,0),MATCH((CUADRO!J$5&amp;$E767),'Hoja de Trabajo para listado'!$DE$151:$DG$151,0)),0)+IFERROR(INDEX('Hoja de Trabajo para listado'!$CD$155:$DC$1048576,MATCH($A767,'Hoja de Trabajo para listado'!$CD$155:$CD$1048576,0),MATCH((CUADRO!J$5&amp;$E767),'Hoja de Trabajo para listado'!$CD$151:$DC$151,0)),0)</f>
        <v>0</v>
      </c>
      <c r="K767" s="243">
        <f ca="1">+IFERROR(INDEX('Hoja de Trabajo para listado'!$A$155:$Z$1048576,MATCH($A767,'Hoja de Trabajo para listado'!$A$155:$A$1048576,0),MATCH((CUADRO!K$5&amp;$E767),'Hoja de Trabajo para listado'!$A$151:$Z$151,0)),0)+IFERROR(INDEX('Hoja de Trabajo para listado'!$AB$155:$BA$1048576,MATCH($A767,'Hoja de Trabajo para listado'!$AB$155:$AB$1048576,0),MATCH((CUADRO!K$5&amp;$E767),'Hoja de Trabajo para listado'!$AB$151:$BA$151,0)),0)+IFERROR(INDEX('Hoja de Trabajo para listado'!$BC$155:$CB$1048576,MATCH($A767,'Hoja de Trabajo para listado'!$BC$155:$BC$1048576,0),MATCH((CUADRO!K$5&amp;$E767),'Hoja de Trabajo para listado'!$BC$151:$CB$151,0)),0)+IFERROR(INDEX('Hoja de Trabajo para listado'!$DE$153:$DG$274,MATCH($A767,'Hoja de Trabajo para listado'!$DE$153:$DE$1048576,0),MATCH((CUADRO!K$5&amp;$E767),'Hoja de Trabajo para listado'!$DE$151:$DG$151,0)),0)+IFERROR(INDEX('Hoja de Trabajo para listado'!$CD$155:$DC$1048576,MATCH($A767,'Hoja de Trabajo para listado'!$CD$155:$CD$1048576,0),MATCH((CUADRO!K$5&amp;$E767),'Hoja de Trabajo para listado'!$CD$151:$DC$151,0)),0)</f>
        <v>0</v>
      </c>
      <c r="L767" s="243">
        <f ca="1">+IFERROR(INDEX('Hoja de Trabajo para listado'!$A$155:$Z$1048576,MATCH($A767,'Hoja de Trabajo para listado'!$A$155:$A$1048576,0),MATCH((CUADRO!L$5&amp;$E767),'Hoja de Trabajo para listado'!$A$151:$Z$151,0)),0)+IFERROR(INDEX('Hoja de Trabajo para listado'!$AB$155:$BA$1048576,MATCH($A767,'Hoja de Trabajo para listado'!$AB$155:$AB$1048576,0),MATCH((CUADRO!L$5&amp;$E767),'Hoja de Trabajo para listado'!$AB$151:$BA$151,0)),0)+IFERROR(INDEX('Hoja de Trabajo para listado'!$BC$155:$CB$1048576,MATCH($A767,'Hoja de Trabajo para listado'!$BC$155:$BC$1048576,0),MATCH((CUADRO!L$5&amp;$E767),'Hoja de Trabajo para listado'!$BC$151:$CB$151,0)),0)+IFERROR(INDEX('Hoja de Trabajo para listado'!$DE$153:$DG$274,MATCH($A767,'Hoja de Trabajo para listado'!$DE$153:$DE$1048576,0),MATCH((CUADRO!L$5&amp;$E767),'Hoja de Trabajo para listado'!$DE$151:$DG$151,0)),0)+IFERROR(INDEX('Hoja de Trabajo para listado'!$CD$155:$DC$1048576,MATCH($A767,'Hoja de Trabajo para listado'!$CD$155:$CD$1048576,0),MATCH((CUADRO!L$5&amp;$E767),'Hoja de Trabajo para listado'!$CD$151:$DC$151,0)),0)</f>
        <v>0</v>
      </c>
      <c r="M767" s="243">
        <f ca="1">+IFERROR(INDEX('Hoja de Trabajo para listado'!$A$155:$Z$1048576,MATCH($A767,'Hoja de Trabajo para listado'!$A$155:$A$1048576,0),MATCH((CUADRO!M$5&amp;$E767),'Hoja de Trabajo para listado'!$A$151:$Z$151,0)),0)+IFERROR(INDEX('Hoja de Trabajo para listado'!$AB$155:$BA$1048576,MATCH($A767,'Hoja de Trabajo para listado'!$AB$155:$AB$1048576,0),MATCH((CUADRO!M$5&amp;$E767),'Hoja de Trabajo para listado'!$AB$151:$BA$151,0)),0)+IFERROR(INDEX('Hoja de Trabajo para listado'!$BC$155:$CB$1048576,MATCH($A767,'Hoja de Trabajo para listado'!$BC$155:$BC$1048576,0),MATCH((CUADRO!M$5&amp;$E767),'Hoja de Trabajo para listado'!$BC$151:$CB$151,0)),0)+IFERROR(INDEX('Hoja de Trabajo para listado'!$DE$153:$DG$274,MATCH($A767,'Hoja de Trabajo para listado'!$DE$153:$DE$1048576,0),MATCH((CUADRO!M$5&amp;$E767),'Hoja de Trabajo para listado'!$DE$151:$DG$151,0)),0)+IFERROR(INDEX('Hoja de Trabajo para listado'!$CD$155:$DC$1048576,MATCH($A767,'Hoja de Trabajo para listado'!$CD$155:$CD$1048576,0),MATCH((CUADRO!M$5&amp;$E767),'Hoja de Trabajo para listado'!$CD$151:$DC$151,0)),0)</f>
        <v>0</v>
      </c>
      <c r="N767" s="243">
        <f ca="1">+IFERROR(INDEX('Hoja de Trabajo para listado'!$A$155:$Z$1048576,MATCH($A767,'Hoja de Trabajo para listado'!$A$155:$A$1048576,0),MATCH((CUADRO!N$5&amp;$E767),'Hoja de Trabajo para listado'!$A$151:$Z$151,0)),0)+IFERROR(INDEX('Hoja de Trabajo para listado'!$AB$155:$BA$1048576,MATCH($A767,'Hoja de Trabajo para listado'!$AB$155:$AB$1048576,0),MATCH((CUADRO!N$5&amp;$E767),'Hoja de Trabajo para listado'!$AB$151:$BA$151,0)),0)+IFERROR(INDEX('Hoja de Trabajo para listado'!$BC$155:$CB$1048576,MATCH($A767,'Hoja de Trabajo para listado'!$BC$155:$BC$1048576,0),MATCH((CUADRO!N$5&amp;$E767),'Hoja de Trabajo para listado'!$BC$151:$CB$151,0)),0)+IFERROR(INDEX('Hoja de Trabajo para listado'!$DE$153:$DG$274,MATCH($A767,'Hoja de Trabajo para listado'!$DE$153:$DE$1048576,0),MATCH((CUADRO!N$5&amp;$E767),'Hoja de Trabajo para listado'!$DE$151:$DG$151,0)),0)+IFERROR(INDEX('Hoja de Trabajo para listado'!$CD$155:$DC$1048576,MATCH($A767,'Hoja de Trabajo para listado'!$CD$155:$CD$1048576,0),MATCH((CUADRO!N$5&amp;$E767),'Hoja de Trabajo para listado'!$CD$151:$DC$151,0)),0)</f>
        <v>0</v>
      </c>
      <c r="O767" s="243">
        <f ca="1">+IFERROR(INDEX('Hoja de Trabajo para listado'!$A$155:$Z$1048576,MATCH($A767,'Hoja de Trabajo para listado'!$A$155:$A$1048576,0),MATCH((CUADRO!O$5&amp;$E767),'Hoja de Trabajo para listado'!$A$151:$Z$151,0)),0)+IFERROR(INDEX('Hoja de Trabajo para listado'!$AB$155:$BA$1048576,MATCH($A767,'Hoja de Trabajo para listado'!$AB$155:$AB$1048576,0),MATCH((CUADRO!O$5&amp;$E767),'Hoja de Trabajo para listado'!$AB$151:$BA$151,0)),0)+IFERROR(INDEX('Hoja de Trabajo para listado'!$BC$155:$CB$1048576,MATCH($A767,'Hoja de Trabajo para listado'!$BC$155:$BC$1048576,0),MATCH((CUADRO!O$5&amp;$E767),'Hoja de Trabajo para listado'!$BC$151:$CB$151,0)),0)+IFERROR(INDEX('Hoja de Trabajo para listado'!$DE$153:$DG$274,MATCH($A767,'Hoja de Trabajo para listado'!$DE$153:$DE$1048576,0),MATCH((CUADRO!O$5&amp;$E767),'Hoja de Trabajo para listado'!$DE$151:$DG$151,0)),0)+IFERROR(INDEX('Hoja de Trabajo para listado'!$CD$155:$DC$1048576,MATCH($A767,'Hoja de Trabajo para listado'!$CD$155:$CD$1048576,0),MATCH((CUADRO!O$5&amp;$E767),'Hoja de Trabajo para listado'!$CD$151:$DC$151,0)),0)</f>
        <v>0</v>
      </c>
      <c r="P767" s="243">
        <f ca="1">+IFERROR(INDEX('Hoja de Trabajo para listado'!$A$155:$Z$1048576,MATCH($A767,'Hoja de Trabajo para listado'!$A$155:$A$1048576,0),MATCH((CUADRO!P$5&amp;$E767),'Hoja de Trabajo para listado'!$A$151:$Z$151,0)),0)+IFERROR(INDEX('Hoja de Trabajo para listado'!$AB$155:$BA$1048576,MATCH($A767,'Hoja de Trabajo para listado'!$AB$155:$AB$1048576,0),MATCH((CUADRO!P$5&amp;$E767),'Hoja de Trabajo para listado'!$AB$151:$BA$151,0)),0)+IFERROR(INDEX('Hoja de Trabajo para listado'!$BC$155:$CB$1048576,MATCH($A767,'Hoja de Trabajo para listado'!$BC$155:$BC$1048576,0),MATCH((CUADRO!P$5&amp;$E767),'Hoja de Trabajo para listado'!$BC$151:$CB$151,0)),0)+IFERROR(INDEX('Hoja de Trabajo para listado'!$DE$153:$DG$274,MATCH($A767,'Hoja de Trabajo para listado'!$DE$153:$DE$1048576,0),MATCH((CUADRO!P$5&amp;$E767),'Hoja de Trabajo para listado'!$DE$151:$DG$151,0)),0)+IFERROR(INDEX('Hoja de Trabajo para listado'!$CD$155:$DC$1048576,MATCH($A767,'Hoja de Trabajo para listado'!$CD$155:$CD$1048576,0),MATCH((CUADRO!P$5&amp;$E767),'Hoja de Trabajo para listado'!$CD$151:$DC$151,0)),0)</f>
        <v>0</v>
      </c>
      <c r="Q767" s="243">
        <f ca="1">+IFERROR(INDEX('Hoja de Trabajo para listado'!$A$155:$Z$1048576,MATCH($A767,'Hoja de Trabajo para listado'!$A$155:$A$1048576,0),MATCH((CUADRO!Q$5&amp;$E767),'Hoja de Trabajo para listado'!$A$151:$Z$151,0)),0)+IFERROR(INDEX('Hoja de Trabajo para listado'!$AB$155:$BA$1048576,MATCH($A767,'Hoja de Trabajo para listado'!$AB$155:$AB$1048576,0),MATCH((CUADRO!Q$5&amp;$E767),'Hoja de Trabajo para listado'!$AB$151:$BA$151,0)),0)+IFERROR(INDEX('Hoja de Trabajo para listado'!$BC$155:$CB$1048576,MATCH($A767,'Hoja de Trabajo para listado'!$BC$155:$BC$1048576,0),MATCH((CUADRO!Q$5&amp;$E767),'Hoja de Trabajo para listado'!$BC$151:$CB$151,0)),0)+IFERROR(INDEX('Hoja de Trabajo para listado'!$DE$153:$DG$274,MATCH($A767,'Hoja de Trabajo para listado'!$DE$153:$DE$1048576,0),MATCH((CUADRO!Q$5&amp;$E767),'Hoja de Trabajo para listado'!$DE$151:$DG$151,0)),0)+IFERROR(INDEX('Hoja de Trabajo para listado'!$CD$155:$DC$1048576,MATCH($A767,'Hoja de Trabajo para listado'!$CD$155:$CD$1048576,0),MATCH((CUADRO!Q$5&amp;$E767),'Hoja de Trabajo para listado'!$CD$151:$DC$151,0)),0)</f>
        <v>0</v>
      </c>
      <c r="R767" s="243">
        <f t="shared" ca="1" si="25"/>
        <v>0</v>
      </c>
      <c r="S767" s="249">
        <f ca="1">+R766+R767</f>
        <v>0</v>
      </c>
      <c r="T767" s="243">
        <f ca="1">+S767</f>
        <v>0</v>
      </c>
      <c r="U767" s="242">
        <f t="shared" si="26"/>
        <v>2</v>
      </c>
      <c r="V767" s="333" t="str">
        <f>+VLOOKUP(A767,bd_lista!$A$3:$E$590,5,FALSE)</f>
        <v>Gobiernos Autonomos Municipales</v>
      </c>
      <c r="W767" s="384"/>
      <c r="X767" s="242">
        <f>+VLOOKUP(A767,[3]Sheet1!$A$13:$D$744,4,FALSE)</f>
        <v>0</v>
      </c>
      <c r="Y767" s="242" t="e">
        <f>+VLOOKUP(X767,bd_lista!$A$3:$C$590,3,FALSE)</f>
        <v>#N/A</v>
      </c>
      <c r="Z767" s="292"/>
      <c r="AA767" s="293"/>
    </row>
    <row r="768" spans="1:27" customFormat="1" ht="15" hidden="1" customHeight="1">
      <c r="A768" s="32">
        <v>1403</v>
      </c>
      <c r="B768" s="388">
        <f>+A768</f>
        <v>1403</v>
      </c>
      <c r="C768" s="247" t="str">
        <f>+VLOOKUP(A768,bd_lista!$A$3:$C$590,3,FALSE)</f>
        <v>Gobierno Autónomo Municipal de El Choro</v>
      </c>
      <c r="D768" s="385" t="str">
        <f>+C768</f>
        <v>Gobierno Autónomo Municipal de El Choro</v>
      </c>
      <c r="E768" s="242" t="s">
        <v>1304</v>
      </c>
      <c r="F768" s="243">
        <f ca="1">+IFERROR(INDEX('Hoja de Trabajo para listado'!$A$155:$Z$1048576,MATCH($A768,'Hoja de Trabajo para listado'!$A$155:$A$1048576,0),MATCH((CUADRO!F$5&amp;$E768),'Hoja de Trabajo para listado'!$A$151:$Z$151,0)),0)+IFERROR(INDEX('Hoja de Trabajo para listado'!$AB$155:$BA$1048576,MATCH($A768,'Hoja de Trabajo para listado'!$AB$155:$AB$1048576,0),MATCH((CUADRO!F$5&amp;$E768),'Hoja de Trabajo para listado'!$AB$151:$BA$151,0)),0)+IFERROR(INDEX('Hoja de Trabajo para listado'!$BC$155:$CB$1048576,MATCH($A768,'Hoja de Trabajo para listado'!$BC$155:$BC$1048576,0),MATCH((CUADRO!F$5&amp;$E768),'Hoja de Trabajo para listado'!$BC$151:$CB$151,0)),0)+IFERROR(INDEX('Hoja de Trabajo para listado'!$DE$153:$DG$274,MATCH($A768,'Hoja de Trabajo para listado'!$DE$153:$DE$1048576,0),MATCH((CUADRO!F$5&amp;$E768),'Hoja de Trabajo para listado'!$DE$151:$DG$151,0)),0)+IFERROR(INDEX('Hoja de Trabajo para listado'!$CD$155:$DC$1048576,MATCH($A768,'Hoja de Trabajo para listado'!$CD$155:$CD$1048576,0),MATCH((CUADRO!F$5&amp;$E768),'Hoja de Trabajo para listado'!$CD$151:$DC$151,0)),0)</f>
        <v>0</v>
      </c>
      <c r="G768" s="243">
        <f ca="1">+IFERROR(INDEX('Hoja de Trabajo para listado'!$A$155:$Z$1048576,MATCH($A768,'Hoja de Trabajo para listado'!$A$155:$A$1048576,0),MATCH((CUADRO!G$5&amp;$E768),'Hoja de Trabajo para listado'!$A$151:$Z$151,0)),0)+IFERROR(INDEX('Hoja de Trabajo para listado'!$AB$155:$BA$1048576,MATCH($A768,'Hoja de Trabajo para listado'!$AB$155:$AB$1048576,0),MATCH((CUADRO!G$5&amp;$E768),'Hoja de Trabajo para listado'!$AB$151:$BA$151,0)),0)+IFERROR(INDEX('Hoja de Trabajo para listado'!$BC$155:$CB$1048576,MATCH($A768,'Hoja de Trabajo para listado'!$BC$155:$BC$1048576,0),MATCH((CUADRO!G$5&amp;$E768),'Hoja de Trabajo para listado'!$BC$151:$CB$151,0)),0)+IFERROR(INDEX('Hoja de Trabajo para listado'!$DE$153:$DG$274,MATCH($A768,'Hoja de Trabajo para listado'!$DE$153:$DE$1048576,0),MATCH((CUADRO!G$5&amp;$E768),'Hoja de Trabajo para listado'!$DE$151:$DG$151,0)),0)+IFERROR(INDEX('Hoja de Trabajo para listado'!$CD$155:$DC$1048576,MATCH($A768,'Hoja de Trabajo para listado'!$CD$155:$CD$1048576,0),MATCH((CUADRO!G$5&amp;$E768),'Hoja de Trabajo para listado'!$CD$151:$DC$151,0)),0)</f>
        <v>0</v>
      </c>
      <c r="H768" s="243">
        <f ca="1">+IFERROR(INDEX('Hoja de Trabajo para listado'!$A$155:$Z$1048576,MATCH($A768,'Hoja de Trabajo para listado'!$A$155:$A$1048576,0),MATCH((CUADRO!H$5&amp;$E768),'Hoja de Trabajo para listado'!$A$151:$Z$151,0)),0)+IFERROR(INDEX('Hoja de Trabajo para listado'!$AB$155:$BA$1048576,MATCH($A768,'Hoja de Trabajo para listado'!$AB$155:$AB$1048576,0),MATCH((CUADRO!H$5&amp;$E768),'Hoja de Trabajo para listado'!$AB$151:$BA$151,0)),0)+IFERROR(INDEX('Hoja de Trabajo para listado'!$BC$155:$CB$1048576,MATCH($A768,'Hoja de Trabajo para listado'!$BC$155:$BC$1048576,0),MATCH((CUADRO!H$5&amp;$E768),'Hoja de Trabajo para listado'!$BC$151:$CB$151,0)),0)+IFERROR(INDEX('Hoja de Trabajo para listado'!$DE$153:$DG$274,MATCH($A768,'Hoja de Trabajo para listado'!$DE$153:$DE$1048576,0),MATCH((CUADRO!H$5&amp;$E768),'Hoja de Trabajo para listado'!$DE$151:$DG$151,0)),0)+IFERROR(INDEX('Hoja de Trabajo para listado'!$CD$155:$DC$1048576,MATCH($A768,'Hoja de Trabajo para listado'!$CD$155:$CD$1048576,0),MATCH((CUADRO!H$5&amp;$E768),'Hoja de Trabajo para listado'!$CD$151:$DC$151,0)),0)</f>
        <v>0</v>
      </c>
      <c r="I768" s="243">
        <f ca="1">+IFERROR(INDEX('Hoja de Trabajo para listado'!$A$155:$Z$1048576,MATCH($A768,'Hoja de Trabajo para listado'!$A$155:$A$1048576,0),MATCH((CUADRO!I$5&amp;$E768),'Hoja de Trabajo para listado'!$A$151:$Z$151,0)),0)+IFERROR(INDEX('Hoja de Trabajo para listado'!$AB$155:$BA$1048576,MATCH($A768,'Hoja de Trabajo para listado'!$AB$155:$AB$1048576,0),MATCH((CUADRO!I$5&amp;$E768),'Hoja de Trabajo para listado'!$AB$151:$BA$151,0)),0)+IFERROR(INDEX('Hoja de Trabajo para listado'!$BC$155:$CB$1048576,MATCH($A768,'Hoja de Trabajo para listado'!$BC$155:$BC$1048576,0),MATCH((CUADRO!I$5&amp;$E768),'Hoja de Trabajo para listado'!$BC$151:$CB$151,0)),0)+IFERROR(INDEX('Hoja de Trabajo para listado'!$DE$153:$DG$274,MATCH($A768,'Hoja de Trabajo para listado'!$DE$153:$DE$1048576,0),MATCH((CUADRO!I$5&amp;$E768),'Hoja de Trabajo para listado'!$DE$151:$DG$151,0)),0)+IFERROR(INDEX('Hoja de Trabajo para listado'!$CD$155:$DC$1048576,MATCH($A768,'Hoja de Trabajo para listado'!$CD$155:$CD$1048576,0),MATCH((CUADRO!I$5&amp;$E768),'Hoja de Trabajo para listado'!$CD$151:$DC$151,0)),0)</f>
        <v>0</v>
      </c>
      <c r="J768" s="243">
        <f ca="1">+IFERROR(INDEX('Hoja de Trabajo para listado'!$A$155:$Z$1048576,MATCH($A768,'Hoja de Trabajo para listado'!$A$155:$A$1048576,0),MATCH((CUADRO!J$5&amp;$E768),'Hoja de Trabajo para listado'!$A$151:$Z$151,0)),0)+IFERROR(INDEX('Hoja de Trabajo para listado'!$AB$155:$BA$1048576,MATCH($A768,'Hoja de Trabajo para listado'!$AB$155:$AB$1048576,0),MATCH((CUADRO!J$5&amp;$E768),'Hoja de Trabajo para listado'!$AB$151:$BA$151,0)),0)+IFERROR(INDEX('Hoja de Trabajo para listado'!$BC$155:$CB$1048576,MATCH($A768,'Hoja de Trabajo para listado'!$BC$155:$BC$1048576,0),MATCH((CUADRO!J$5&amp;$E768),'Hoja de Trabajo para listado'!$BC$151:$CB$151,0)),0)+IFERROR(INDEX('Hoja de Trabajo para listado'!$DE$153:$DG$274,MATCH($A768,'Hoja de Trabajo para listado'!$DE$153:$DE$1048576,0),MATCH((CUADRO!J$5&amp;$E768),'Hoja de Trabajo para listado'!$DE$151:$DG$151,0)),0)+IFERROR(INDEX('Hoja de Trabajo para listado'!$CD$155:$DC$1048576,MATCH($A768,'Hoja de Trabajo para listado'!$CD$155:$CD$1048576,0),MATCH((CUADRO!J$5&amp;$E768),'Hoja de Trabajo para listado'!$CD$151:$DC$151,0)),0)</f>
        <v>0</v>
      </c>
      <c r="K768" s="243">
        <f ca="1">+IFERROR(INDEX('Hoja de Trabajo para listado'!$A$155:$Z$1048576,MATCH($A768,'Hoja de Trabajo para listado'!$A$155:$A$1048576,0),MATCH((CUADRO!K$5&amp;$E768),'Hoja de Trabajo para listado'!$A$151:$Z$151,0)),0)+IFERROR(INDEX('Hoja de Trabajo para listado'!$AB$155:$BA$1048576,MATCH($A768,'Hoja de Trabajo para listado'!$AB$155:$AB$1048576,0),MATCH((CUADRO!K$5&amp;$E768),'Hoja de Trabajo para listado'!$AB$151:$BA$151,0)),0)+IFERROR(INDEX('Hoja de Trabajo para listado'!$BC$155:$CB$1048576,MATCH($A768,'Hoja de Trabajo para listado'!$BC$155:$BC$1048576,0),MATCH((CUADRO!K$5&amp;$E768),'Hoja de Trabajo para listado'!$BC$151:$CB$151,0)),0)+IFERROR(INDEX('Hoja de Trabajo para listado'!$DE$153:$DG$274,MATCH($A768,'Hoja de Trabajo para listado'!$DE$153:$DE$1048576,0),MATCH((CUADRO!K$5&amp;$E768),'Hoja de Trabajo para listado'!$DE$151:$DG$151,0)),0)+IFERROR(INDEX('Hoja de Trabajo para listado'!$CD$155:$DC$1048576,MATCH($A768,'Hoja de Trabajo para listado'!$CD$155:$CD$1048576,0),MATCH((CUADRO!K$5&amp;$E768),'Hoja de Trabajo para listado'!$CD$151:$DC$151,0)),0)</f>
        <v>0</v>
      </c>
      <c r="L768" s="243">
        <f ca="1">+IFERROR(INDEX('Hoja de Trabajo para listado'!$A$155:$Z$1048576,MATCH($A768,'Hoja de Trabajo para listado'!$A$155:$A$1048576,0),MATCH((CUADRO!L$5&amp;$E768),'Hoja de Trabajo para listado'!$A$151:$Z$151,0)),0)+IFERROR(INDEX('Hoja de Trabajo para listado'!$AB$155:$BA$1048576,MATCH($A768,'Hoja de Trabajo para listado'!$AB$155:$AB$1048576,0),MATCH((CUADRO!L$5&amp;$E768),'Hoja de Trabajo para listado'!$AB$151:$BA$151,0)),0)+IFERROR(INDEX('Hoja de Trabajo para listado'!$BC$155:$CB$1048576,MATCH($A768,'Hoja de Trabajo para listado'!$BC$155:$BC$1048576,0),MATCH((CUADRO!L$5&amp;$E768),'Hoja de Trabajo para listado'!$BC$151:$CB$151,0)),0)+IFERROR(INDEX('Hoja de Trabajo para listado'!$DE$153:$DG$274,MATCH($A768,'Hoja de Trabajo para listado'!$DE$153:$DE$1048576,0),MATCH((CUADRO!L$5&amp;$E768),'Hoja de Trabajo para listado'!$DE$151:$DG$151,0)),0)+IFERROR(INDEX('Hoja de Trabajo para listado'!$CD$155:$DC$1048576,MATCH($A768,'Hoja de Trabajo para listado'!$CD$155:$CD$1048576,0),MATCH((CUADRO!L$5&amp;$E768),'Hoja de Trabajo para listado'!$CD$151:$DC$151,0)),0)</f>
        <v>0</v>
      </c>
      <c r="M768" s="243">
        <f ca="1">+IFERROR(INDEX('Hoja de Trabajo para listado'!$A$155:$Z$1048576,MATCH($A768,'Hoja de Trabajo para listado'!$A$155:$A$1048576,0),MATCH((CUADRO!M$5&amp;$E768),'Hoja de Trabajo para listado'!$A$151:$Z$151,0)),0)+IFERROR(INDEX('Hoja de Trabajo para listado'!$AB$155:$BA$1048576,MATCH($A768,'Hoja de Trabajo para listado'!$AB$155:$AB$1048576,0),MATCH((CUADRO!M$5&amp;$E768),'Hoja de Trabajo para listado'!$AB$151:$BA$151,0)),0)+IFERROR(INDEX('Hoja de Trabajo para listado'!$BC$155:$CB$1048576,MATCH($A768,'Hoja de Trabajo para listado'!$BC$155:$BC$1048576,0),MATCH((CUADRO!M$5&amp;$E768),'Hoja de Trabajo para listado'!$BC$151:$CB$151,0)),0)+IFERROR(INDEX('Hoja de Trabajo para listado'!$DE$153:$DG$274,MATCH($A768,'Hoja de Trabajo para listado'!$DE$153:$DE$1048576,0),MATCH((CUADRO!M$5&amp;$E768),'Hoja de Trabajo para listado'!$DE$151:$DG$151,0)),0)+IFERROR(INDEX('Hoja de Trabajo para listado'!$CD$155:$DC$1048576,MATCH($A768,'Hoja de Trabajo para listado'!$CD$155:$CD$1048576,0),MATCH((CUADRO!M$5&amp;$E768),'Hoja de Trabajo para listado'!$CD$151:$DC$151,0)),0)</f>
        <v>0</v>
      </c>
      <c r="N768" s="243">
        <f ca="1">+IFERROR(INDEX('Hoja de Trabajo para listado'!$A$155:$Z$1048576,MATCH($A768,'Hoja de Trabajo para listado'!$A$155:$A$1048576,0),MATCH((CUADRO!N$5&amp;$E768),'Hoja de Trabajo para listado'!$A$151:$Z$151,0)),0)+IFERROR(INDEX('Hoja de Trabajo para listado'!$AB$155:$BA$1048576,MATCH($A768,'Hoja de Trabajo para listado'!$AB$155:$AB$1048576,0),MATCH((CUADRO!N$5&amp;$E768),'Hoja de Trabajo para listado'!$AB$151:$BA$151,0)),0)+IFERROR(INDEX('Hoja de Trabajo para listado'!$BC$155:$CB$1048576,MATCH($A768,'Hoja de Trabajo para listado'!$BC$155:$BC$1048576,0),MATCH((CUADRO!N$5&amp;$E768),'Hoja de Trabajo para listado'!$BC$151:$CB$151,0)),0)+IFERROR(INDEX('Hoja de Trabajo para listado'!$DE$153:$DG$274,MATCH($A768,'Hoja de Trabajo para listado'!$DE$153:$DE$1048576,0),MATCH((CUADRO!N$5&amp;$E768),'Hoja de Trabajo para listado'!$DE$151:$DG$151,0)),0)+IFERROR(INDEX('Hoja de Trabajo para listado'!$CD$155:$DC$1048576,MATCH($A768,'Hoja de Trabajo para listado'!$CD$155:$CD$1048576,0),MATCH((CUADRO!N$5&amp;$E768),'Hoja de Trabajo para listado'!$CD$151:$DC$151,0)),0)</f>
        <v>0</v>
      </c>
      <c r="O768" s="243">
        <f ca="1">+IFERROR(INDEX('Hoja de Trabajo para listado'!$A$155:$Z$1048576,MATCH($A768,'Hoja de Trabajo para listado'!$A$155:$A$1048576,0),MATCH((CUADRO!O$5&amp;$E768),'Hoja de Trabajo para listado'!$A$151:$Z$151,0)),0)+IFERROR(INDEX('Hoja de Trabajo para listado'!$AB$155:$BA$1048576,MATCH($A768,'Hoja de Trabajo para listado'!$AB$155:$AB$1048576,0),MATCH((CUADRO!O$5&amp;$E768),'Hoja de Trabajo para listado'!$AB$151:$BA$151,0)),0)+IFERROR(INDEX('Hoja de Trabajo para listado'!$BC$155:$CB$1048576,MATCH($A768,'Hoja de Trabajo para listado'!$BC$155:$BC$1048576,0),MATCH((CUADRO!O$5&amp;$E768),'Hoja de Trabajo para listado'!$BC$151:$CB$151,0)),0)+IFERROR(INDEX('Hoja de Trabajo para listado'!$DE$153:$DG$274,MATCH($A768,'Hoja de Trabajo para listado'!$DE$153:$DE$1048576,0),MATCH((CUADRO!O$5&amp;$E768),'Hoja de Trabajo para listado'!$DE$151:$DG$151,0)),0)+IFERROR(INDEX('Hoja de Trabajo para listado'!$CD$155:$DC$1048576,MATCH($A768,'Hoja de Trabajo para listado'!$CD$155:$CD$1048576,0),MATCH((CUADRO!O$5&amp;$E768),'Hoja de Trabajo para listado'!$CD$151:$DC$151,0)),0)</f>
        <v>0</v>
      </c>
      <c r="P768" s="243">
        <f ca="1">+IFERROR(INDEX('Hoja de Trabajo para listado'!$A$155:$Z$1048576,MATCH($A768,'Hoja de Trabajo para listado'!$A$155:$A$1048576,0),MATCH((CUADRO!P$5&amp;$E768),'Hoja de Trabajo para listado'!$A$151:$Z$151,0)),0)+IFERROR(INDEX('Hoja de Trabajo para listado'!$AB$155:$BA$1048576,MATCH($A768,'Hoja de Trabajo para listado'!$AB$155:$AB$1048576,0),MATCH((CUADRO!P$5&amp;$E768),'Hoja de Trabajo para listado'!$AB$151:$BA$151,0)),0)+IFERROR(INDEX('Hoja de Trabajo para listado'!$BC$155:$CB$1048576,MATCH($A768,'Hoja de Trabajo para listado'!$BC$155:$BC$1048576,0),MATCH((CUADRO!P$5&amp;$E768),'Hoja de Trabajo para listado'!$BC$151:$CB$151,0)),0)+IFERROR(INDEX('Hoja de Trabajo para listado'!$DE$153:$DG$274,MATCH($A768,'Hoja de Trabajo para listado'!$DE$153:$DE$1048576,0),MATCH((CUADRO!P$5&amp;$E768),'Hoja de Trabajo para listado'!$DE$151:$DG$151,0)),0)+IFERROR(INDEX('Hoja de Trabajo para listado'!$CD$155:$DC$1048576,MATCH($A768,'Hoja de Trabajo para listado'!$CD$155:$CD$1048576,0),MATCH((CUADRO!P$5&amp;$E768),'Hoja de Trabajo para listado'!$CD$151:$DC$151,0)),0)</f>
        <v>0</v>
      </c>
      <c r="Q768" s="243">
        <f ca="1">+IFERROR(INDEX('Hoja de Trabajo para listado'!$A$155:$Z$1048576,MATCH($A768,'Hoja de Trabajo para listado'!$A$155:$A$1048576,0),MATCH((CUADRO!Q$5&amp;$E768),'Hoja de Trabajo para listado'!$A$151:$Z$151,0)),0)+IFERROR(INDEX('Hoja de Trabajo para listado'!$AB$155:$BA$1048576,MATCH($A768,'Hoja de Trabajo para listado'!$AB$155:$AB$1048576,0),MATCH((CUADRO!Q$5&amp;$E768),'Hoja de Trabajo para listado'!$AB$151:$BA$151,0)),0)+IFERROR(INDEX('Hoja de Trabajo para listado'!$BC$155:$CB$1048576,MATCH($A768,'Hoja de Trabajo para listado'!$BC$155:$BC$1048576,0),MATCH((CUADRO!Q$5&amp;$E768),'Hoja de Trabajo para listado'!$BC$151:$CB$151,0)),0)+IFERROR(INDEX('Hoja de Trabajo para listado'!$DE$153:$DG$274,MATCH($A768,'Hoja de Trabajo para listado'!$DE$153:$DE$1048576,0),MATCH((CUADRO!Q$5&amp;$E768),'Hoja de Trabajo para listado'!$DE$151:$DG$151,0)),0)+IFERROR(INDEX('Hoja de Trabajo para listado'!$CD$155:$DC$1048576,MATCH($A768,'Hoja de Trabajo para listado'!$CD$155:$CD$1048576,0),MATCH((CUADRO!Q$5&amp;$E768),'Hoja de Trabajo para listado'!$CD$151:$DC$151,0)),0)</f>
        <v>0</v>
      </c>
      <c r="R768" s="243">
        <f t="shared" ca="1" si="25"/>
        <v>0</v>
      </c>
      <c r="S768" s="249"/>
      <c r="T768" s="243">
        <f ca="1">+T769</f>
        <v>0</v>
      </c>
      <c r="U768" s="242">
        <f t="shared" si="26"/>
        <v>1</v>
      </c>
      <c r="V768" s="333" t="str">
        <f>+VLOOKUP(A768,bd_lista!$A$3:$E$590,5,FALSE)</f>
        <v>Gobiernos Autonomos Municipales</v>
      </c>
      <c r="W768" s="383" t="str">
        <f>+V768</f>
        <v>Gobiernos Autonomos Municipales</v>
      </c>
      <c r="X768" s="242">
        <f>+VLOOKUP(A768,[3]Sheet1!$A$13:$D$744,4,FALSE)</f>
        <v>0</v>
      </c>
      <c r="Y768" s="242" t="e">
        <f>+VLOOKUP(X768,bd_lista!$A$3:$C$590,3,FALSE)</f>
        <v>#N/A</v>
      </c>
      <c r="Z768" s="294">
        <f>+X768</f>
        <v>0</v>
      </c>
      <c r="AA768" s="295" t="e">
        <f>+Y768</f>
        <v>#N/A</v>
      </c>
    </row>
    <row r="769" spans="1:27" customFormat="1" ht="15" hidden="1" customHeight="1">
      <c r="A769" s="32">
        <v>1403</v>
      </c>
      <c r="B769" s="389"/>
      <c r="C769" s="247" t="str">
        <f>+VLOOKUP(A769,bd_lista!$A$3:$C$590,3,FALSE)</f>
        <v>Gobierno Autónomo Municipal de El Choro</v>
      </c>
      <c r="D769" s="386"/>
      <c r="E769" s="244" t="s">
        <v>1305</v>
      </c>
      <c r="F769" s="243">
        <f ca="1">+IFERROR(INDEX('Hoja de Trabajo para listado'!$A$155:$Z$1048576,MATCH($A769,'Hoja de Trabajo para listado'!$A$155:$A$1048576,0),MATCH((CUADRO!F$5&amp;$E769),'Hoja de Trabajo para listado'!$A$151:$Z$151,0)),0)+IFERROR(INDEX('Hoja de Trabajo para listado'!$AB$155:$BA$1048576,MATCH($A769,'Hoja de Trabajo para listado'!$AB$155:$AB$1048576,0),MATCH((CUADRO!F$5&amp;$E769),'Hoja de Trabajo para listado'!$AB$151:$BA$151,0)),0)+IFERROR(INDEX('Hoja de Trabajo para listado'!$BC$155:$CB$1048576,MATCH($A769,'Hoja de Trabajo para listado'!$BC$155:$BC$1048576,0),MATCH((CUADRO!F$5&amp;$E769),'Hoja de Trabajo para listado'!$BC$151:$CB$151,0)),0)+IFERROR(INDEX('Hoja de Trabajo para listado'!$DE$153:$DG$274,MATCH($A769,'Hoja de Trabajo para listado'!$DE$153:$DE$1048576,0),MATCH((CUADRO!F$5&amp;$E769),'Hoja de Trabajo para listado'!$DE$151:$DG$151,0)),0)+IFERROR(INDEX('Hoja de Trabajo para listado'!$CD$155:$DC$1048576,MATCH($A769,'Hoja de Trabajo para listado'!$CD$155:$CD$1048576,0),MATCH((CUADRO!F$5&amp;$E769),'Hoja de Trabajo para listado'!$CD$151:$DC$151,0)),0)</f>
        <v>0</v>
      </c>
      <c r="G769" s="243">
        <f ca="1">+IFERROR(INDEX('Hoja de Trabajo para listado'!$A$155:$Z$1048576,MATCH($A769,'Hoja de Trabajo para listado'!$A$155:$A$1048576,0),MATCH((CUADRO!G$5&amp;$E769),'Hoja de Trabajo para listado'!$A$151:$Z$151,0)),0)+IFERROR(INDEX('Hoja de Trabajo para listado'!$AB$155:$BA$1048576,MATCH($A769,'Hoja de Trabajo para listado'!$AB$155:$AB$1048576,0),MATCH((CUADRO!G$5&amp;$E769),'Hoja de Trabajo para listado'!$AB$151:$BA$151,0)),0)+IFERROR(INDEX('Hoja de Trabajo para listado'!$BC$155:$CB$1048576,MATCH($A769,'Hoja de Trabajo para listado'!$BC$155:$BC$1048576,0),MATCH((CUADRO!G$5&amp;$E769),'Hoja de Trabajo para listado'!$BC$151:$CB$151,0)),0)+IFERROR(INDEX('Hoja de Trabajo para listado'!$DE$153:$DG$274,MATCH($A769,'Hoja de Trabajo para listado'!$DE$153:$DE$1048576,0),MATCH((CUADRO!G$5&amp;$E769),'Hoja de Trabajo para listado'!$DE$151:$DG$151,0)),0)+IFERROR(INDEX('Hoja de Trabajo para listado'!$CD$155:$DC$1048576,MATCH($A769,'Hoja de Trabajo para listado'!$CD$155:$CD$1048576,0),MATCH((CUADRO!G$5&amp;$E769),'Hoja de Trabajo para listado'!$CD$151:$DC$151,0)),0)</f>
        <v>0</v>
      </c>
      <c r="H769" s="243">
        <f ca="1">+IFERROR(INDEX('Hoja de Trabajo para listado'!$A$155:$Z$1048576,MATCH($A769,'Hoja de Trabajo para listado'!$A$155:$A$1048576,0),MATCH((CUADRO!H$5&amp;$E769),'Hoja de Trabajo para listado'!$A$151:$Z$151,0)),0)+IFERROR(INDEX('Hoja de Trabajo para listado'!$AB$155:$BA$1048576,MATCH($A769,'Hoja de Trabajo para listado'!$AB$155:$AB$1048576,0),MATCH((CUADRO!H$5&amp;$E769),'Hoja de Trabajo para listado'!$AB$151:$BA$151,0)),0)+IFERROR(INDEX('Hoja de Trabajo para listado'!$BC$155:$CB$1048576,MATCH($A769,'Hoja de Trabajo para listado'!$BC$155:$BC$1048576,0),MATCH((CUADRO!H$5&amp;$E769),'Hoja de Trabajo para listado'!$BC$151:$CB$151,0)),0)+IFERROR(INDEX('Hoja de Trabajo para listado'!$DE$153:$DG$274,MATCH($A769,'Hoja de Trabajo para listado'!$DE$153:$DE$1048576,0),MATCH((CUADRO!H$5&amp;$E769),'Hoja de Trabajo para listado'!$DE$151:$DG$151,0)),0)+IFERROR(INDEX('Hoja de Trabajo para listado'!$CD$155:$DC$1048576,MATCH($A769,'Hoja de Trabajo para listado'!$CD$155:$CD$1048576,0),MATCH((CUADRO!H$5&amp;$E769),'Hoja de Trabajo para listado'!$CD$151:$DC$151,0)),0)</f>
        <v>0</v>
      </c>
      <c r="I769" s="243">
        <f ca="1">+IFERROR(INDEX('Hoja de Trabajo para listado'!$A$155:$Z$1048576,MATCH($A769,'Hoja de Trabajo para listado'!$A$155:$A$1048576,0),MATCH((CUADRO!I$5&amp;$E769),'Hoja de Trabajo para listado'!$A$151:$Z$151,0)),0)+IFERROR(INDEX('Hoja de Trabajo para listado'!$AB$155:$BA$1048576,MATCH($A769,'Hoja de Trabajo para listado'!$AB$155:$AB$1048576,0),MATCH((CUADRO!I$5&amp;$E769),'Hoja de Trabajo para listado'!$AB$151:$BA$151,0)),0)+IFERROR(INDEX('Hoja de Trabajo para listado'!$BC$155:$CB$1048576,MATCH($A769,'Hoja de Trabajo para listado'!$BC$155:$BC$1048576,0),MATCH((CUADRO!I$5&amp;$E769),'Hoja de Trabajo para listado'!$BC$151:$CB$151,0)),0)+IFERROR(INDEX('Hoja de Trabajo para listado'!$DE$153:$DG$274,MATCH($A769,'Hoja de Trabajo para listado'!$DE$153:$DE$1048576,0),MATCH((CUADRO!I$5&amp;$E769),'Hoja de Trabajo para listado'!$DE$151:$DG$151,0)),0)+IFERROR(INDEX('Hoja de Trabajo para listado'!$CD$155:$DC$1048576,MATCH($A769,'Hoja de Trabajo para listado'!$CD$155:$CD$1048576,0),MATCH((CUADRO!I$5&amp;$E769),'Hoja de Trabajo para listado'!$CD$151:$DC$151,0)),0)</f>
        <v>0</v>
      </c>
      <c r="J769" s="243">
        <f ca="1">+IFERROR(INDEX('Hoja de Trabajo para listado'!$A$155:$Z$1048576,MATCH($A769,'Hoja de Trabajo para listado'!$A$155:$A$1048576,0),MATCH((CUADRO!J$5&amp;$E769),'Hoja de Trabajo para listado'!$A$151:$Z$151,0)),0)+IFERROR(INDEX('Hoja de Trabajo para listado'!$AB$155:$BA$1048576,MATCH($A769,'Hoja de Trabajo para listado'!$AB$155:$AB$1048576,0),MATCH((CUADRO!J$5&amp;$E769),'Hoja de Trabajo para listado'!$AB$151:$BA$151,0)),0)+IFERROR(INDEX('Hoja de Trabajo para listado'!$BC$155:$CB$1048576,MATCH($A769,'Hoja de Trabajo para listado'!$BC$155:$BC$1048576,0),MATCH((CUADRO!J$5&amp;$E769),'Hoja de Trabajo para listado'!$BC$151:$CB$151,0)),0)+IFERROR(INDEX('Hoja de Trabajo para listado'!$DE$153:$DG$274,MATCH($A769,'Hoja de Trabajo para listado'!$DE$153:$DE$1048576,0),MATCH((CUADRO!J$5&amp;$E769),'Hoja de Trabajo para listado'!$DE$151:$DG$151,0)),0)+IFERROR(INDEX('Hoja de Trabajo para listado'!$CD$155:$DC$1048576,MATCH($A769,'Hoja de Trabajo para listado'!$CD$155:$CD$1048576,0),MATCH((CUADRO!J$5&amp;$E769),'Hoja de Trabajo para listado'!$CD$151:$DC$151,0)),0)</f>
        <v>0</v>
      </c>
      <c r="K769" s="243">
        <f ca="1">+IFERROR(INDEX('Hoja de Trabajo para listado'!$A$155:$Z$1048576,MATCH($A769,'Hoja de Trabajo para listado'!$A$155:$A$1048576,0),MATCH((CUADRO!K$5&amp;$E769),'Hoja de Trabajo para listado'!$A$151:$Z$151,0)),0)+IFERROR(INDEX('Hoja de Trabajo para listado'!$AB$155:$BA$1048576,MATCH($A769,'Hoja de Trabajo para listado'!$AB$155:$AB$1048576,0),MATCH((CUADRO!K$5&amp;$E769),'Hoja de Trabajo para listado'!$AB$151:$BA$151,0)),0)+IFERROR(INDEX('Hoja de Trabajo para listado'!$BC$155:$CB$1048576,MATCH($A769,'Hoja de Trabajo para listado'!$BC$155:$BC$1048576,0),MATCH((CUADRO!K$5&amp;$E769),'Hoja de Trabajo para listado'!$BC$151:$CB$151,0)),0)+IFERROR(INDEX('Hoja de Trabajo para listado'!$DE$153:$DG$274,MATCH($A769,'Hoja de Trabajo para listado'!$DE$153:$DE$1048576,0),MATCH((CUADRO!K$5&amp;$E769),'Hoja de Trabajo para listado'!$DE$151:$DG$151,0)),0)+IFERROR(INDEX('Hoja de Trabajo para listado'!$CD$155:$DC$1048576,MATCH($A769,'Hoja de Trabajo para listado'!$CD$155:$CD$1048576,0),MATCH((CUADRO!K$5&amp;$E769),'Hoja de Trabajo para listado'!$CD$151:$DC$151,0)),0)</f>
        <v>0</v>
      </c>
      <c r="L769" s="243">
        <f ca="1">+IFERROR(INDEX('Hoja de Trabajo para listado'!$A$155:$Z$1048576,MATCH($A769,'Hoja de Trabajo para listado'!$A$155:$A$1048576,0),MATCH((CUADRO!L$5&amp;$E769),'Hoja de Trabajo para listado'!$A$151:$Z$151,0)),0)+IFERROR(INDEX('Hoja de Trabajo para listado'!$AB$155:$BA$1048576,MATCH($A769,'Hoja de Trabajo para listado'!$AB$155:$AB$1048576,0),MATCH((CUADRO!L$5&amp;$E769),'Hoja de Trabajo para listado'!$AB$151:$BA$151,0)),0)+IFERROR(INDEX('Hoja de Trabajo para listado'!$BC$155:$CB$1048576,MATCH($A769,'Hoja de Trabajo para listado'!$BC$155:$BC$1048576,0),MATCH((CUADRO!L$5&amp;$E769),'Hoja de Trabajo para listado'!$BC$151:$CB$151,0)),0)+IFERROR(INDEX('Hoja de Trabajo para listado'!$DE$153:$DG$274,MATCH($A769,'Hoja de Trabajo para listado'!$DE$153:$DE$1048576,0),MATCH((CUADRO!L$5&amp;$E769),'Hoja de Trabajo para listado'!$DE$151:$DG$151,0)),0)+IFERROR(INDEX('Hoja de Trabajo para listado'!$CD$155:$DC$1048576,MATCH($A769,'Hoja de Trabajo para listado'!$CD$155:$CD$1048576,0),MATCH((CUADRO!L$5&amp;$E769),'Hoja de Trabajo para listado'!$CD$151:$DC$151,0)),0)</f>
        <v>0</v>
      </c>
      <c r="M769" s="243">
        <f ca="1">+IFERROR(INDEX('Hoja de Trabajo para listado'!$A$155:$Z$1048576,MATCH($A769,'Hoja de Trabajo para listado'!$A$155:$A$1048576,0),MATCH((CUADRO!M$5&amp;$E769),'Hoja de Trabajo para listado'!$A$151:$Z$151,0)),0)+IFERROR(INDEX('Hoja de Trabajo para listado'!$AB$155:$BA$1048576,MATCH($A769,'Hoja de Trabajo para listado'!$AB$155:$AB$1048576,0),MATCH((CUADRO!M$5&amp;$E769),'Hoja de Trabajo para listado'!$AB$151:$BA$151,0)),0)+IFERROR(INDEX('Hoja de Trabajo para listado'!$BC$155:$CB$1048576,MATCH($A769,'Hoja de Trabajo para listado'!$BC$155:$BC$1048576,0),MATCH((CUADRO!M$5&amp;$E769),'Hoja de Trabajo para listado'!$BC$151:$CB$151,0)),0)+IFERROR(INDEX('Hoja de Trabajo para listado'!$DE$153:$DG$274,MATCH($A769,'Hoja de Trabajo para listado'!$DE$153:$DE$1048576,0),MATCH((CUADRO!M$5&amp;$E769),'Hoja de Trabajo para listado'!$DE$151:$DG$151,0)),0)+IFERROR(INDEX('Hoja de Trabajo para listado'!$CD$155:$DC$1048576,MATCH($A769,'Hoja de Trabajo para listado'!$CD$155:$CD$1048576,0),MATCH((CUADRO!M$5&amp;$E769),'Hoja de Trabajo para listado'!$CD$151:$DC$151,0)),0)</f>
        <v>0</v>
      </c>
      <c r="N769" s="243">
        <f ca="1">+IFERROR(INDEX('Hoja de Trabajo para listado'!$A$155:$Z$1048576,MATCH($A769,'Hoja de Trabajo para listado'!$A$155:$A$1048576,0),MATCH((CUADRO!N$5&amp;$E769),'Hoja de Trabajo para listado'!$A$151:$Z$151,0)),0)+IFERROR(INDEX('Hoja de Trabajo para listado'!$AB$155:$BA$1048576,MATCH($A769,'Hoja de Trabajo para listado'!$AB$155:$AB$1048576,0),MATCH((CUADRO!N$5&amp;$E769),'Hoja de Trabajo para listado'!$AB$151:$BA$151,0)),0)+IFERROR(INDEX('Hoja de Trabajo para listado'!$BC$155:$CB$1048576,MATCH($A769,'Hoja de Trabajo para listado'!$BC$155:$BC$1048576,0),MATCH((CUADRO!N$5&amp;$E769),'Hoja de Trabajo para listado'!$BC$151:$CB$151,0)),0)+IFERROR(INDEX('Hoja de Trabajo para listado'!$DE$153:$DG$274,MATCH($A769,'Hoja de Trabajo para listado'!$DE$153:$DE$1048576,0),MATCH((CUADRO!N$5&amp;$E769),'Hoja de Trabajo para listado'!$DE$151:$DG$151,0)),0)+IFERROR(INDEX('Hoja de Trabajo para listado'!$CD$155:$DC$1048576,MATCH($A769,'Hoja de Trabajo para listado'!$CD$155:$CD$1048576,0),MATCH((CUADRO!N$5&amp;$E769),'Hoja de Trabajo para listado'!$CD$151:$DC$151,0)),0)</f>
        <v>0</v>
      </c>
      <c r="O769" s="243">
        <f ca="1">+IFERROR(INDEX('Hoja de Trabajo para listado'!$A$155:$Z$1048576,MATCH($A769,'Hoja de Trabajo para listado'!$A$155:$A$1048576,0),MATCH((CUADRO!O$5&amp;$E769),'Hoja de Trabajo para listado'!$A$151:$Z$151,0)),0)+IFERROR(INDEX('Hoja de Trabajo para listado'!$AB$155:$BA$1048576,MATCH($A769,'Hoja de Trabajo para listado'!$AB$155:$AB$1048576,0),MATCH((CUADRO!O$5&amp;$E769),'Hoja de Trabajo para listado'!$AB$151:$BA$151,0)),0)+IFERROR(INDEX('Hoja de Trabajo para listado'!$BC$155:$CB$1048576,MATCH($A769,'Hoja de Trabajo para listado'!$BC$155:$BC$1048576,0),MATCH((CUADRO!O$5&amp;$E769),'Hoja de Trabajo para listado'!$BC$151:$CB$151,0)),0)+IFERROR(INDEX('Hoja de Trabajo para listado'!$DE$153:$DG$274,MATCH($A769,'Hoja de Trabajo para listado'!$DE$153:$DE$1048576,0),MATCH((CUADRO!O$5&amp;$E769),'Hoja de Trabajo para listado'!$DE$151:$DG$151,0)),0)+IFERROR(INDEX('Hoja de Trabajo para listado'!$CD$155:$DC$1048576,MATCH($A769,'Hoja de Trabajo para listado'!$CD$155:$CD$1048576,0),MATCH((CUADRO!O$5&amp;$E769),'Hoja de Trabajo para listado'!$CD$151:$DC$151,0)),0)</f>
        <v>0</v>
      </c>
      <c r="P769" s="243">
        <f ca="1">+IFERROR(INDEX('Hoja de Trabajo para listado'!$A$155:$Z$1048576,MATCH($A769,'Hoja de Trabajo para listado'!$A$155:$A$1048576,0),MATCH((CUADRO!P$5&amp;$E769),'Hoja de Trabajo para listado'!$A$151:$Z$151,0)),0)+IFERROR(INDEX('Hoja de Trabajo para listado'!$AB$155:$BA$1048576,MATCH($A769,'Hoja de Trabajo para listado'!$AB$155:$AB$1048576,0),MATCH((CUADRO!P$5&amp;$E769),'Hoja de Trabajo para listado'!$AB$151:$BA$151,0)),0)+IFERROR(INDEX('Hoja de Trabajo para listado'!$BC$155:$CB$1048576,MATCH($A769,'Hoja de Trabajo para listado'!$BC$155:$BC$1048576,0),MATCH((CUADRO!P$5&amp;$E769),'Hoja de Trabajo para listado'!$BC$151:$CB$151,0)),0)+IFERROR(INDEX('Hoja de Trabajo para listado'!$DE$153:$DG$274,MATCH($A769,'Hoja de Trabajo para listado'!$DE$153:$DE$1048576,0),MATCH((CUADRO!P$5&amp;$E769),'Hoja de Trabajo para listado'!$DE$151:$DG$151,0)),0)+IFERROR(INDEX('Hoja de Trabajo para listado'!$CD$155:$DC$1048576,MATCH($A769,'Hoja de Trabajo para listado'!$CD$155:$CD$1048576,0),MATCH((CUADRO!P$5&amp;$E769),'Hoja de Trabajo para listado'!$CD$151:$DC$151,0)),0)</f>
        <v>0</v>
      </c>
      <c r="Q769" s="243">
        <f ca="1">+IFERROR(INDEX('Hoja de Trabajo para listado'!$A$155:$Z$1048576,MATCH($A769,'Hoja de Trabajo para listado'!$A$155:$A$1048576,0),MATCH((CUADRO!Q$5&amp;$E769),'Hoja de Trabajo para listado'!$A$151:$Z$151,0)),0)+IFERROR(INDEX('Hoja de Trabajo para listado'!$AB$155:$BA$1048576,MATCH($A769,'Hoja de Trabajo para listado'!$AB$155:$AB$1048576,0),MATCH((CUADRO!Q$5&amp;$E769),'Hoja de Trabajo para listado'!$AB$151:$BA$151,0)),0)+IFERROR(INDEX('Hoja de Trabajo para listado'!$BC$155:$CB$1048576,MATCH($A769,'Hoja de Trabajo para listado'!$BC$155:$BC$1048576,0),MATCH((CUADRO!Q$5&amp;$E769),'Hoja de Trabajo para listado'!$BC$151:$CB$151,0)),0)+IFERROR(INDEX('Hoja de Trabajo para listado'!$DE$153:$DG$274,MATCH($A769,'Hoja de Trabajo para listado'!$DE$153:$DE$1048576,0),MATCH((CUADRO!Q$5&amp;$E769),'Hoja de Trabajo para listado'!$DE$151:$DG$151,0)),0)+IFERROR(INDEX('Hoja de Trabajo para listado'!$CD$155:$DC$1048576,MATCH($A769,'Hoja de Trabajo para listado'!$CD$155:$CD$1048576,0),MATCH((CUADRO!Q$5&amp;$E769),'Hoja de Trabajo para listado'!$CD$151:$DC$151,0)),0)</f>
        <v>0</v>
      </c>
      <c r="R769" s="243">
        <f t="shared" ca="1" si="25"/>
        <v>0</v>
      </c>
      <c r="S769" s="249">
        <f ca="1">+R768+R769</f>
        <v>0</v>
      </c>
      <c r="T769" s="243">
        <f ca="1">+S769</f>
        <v>0</v>
      </c>
      <c r="U769" s="242">
        <f t="shared" si="26"/>
        <v>2</v>
      </c>
      <c r="V769" s="333" t="str">
        <f>+VLOOKUP(A769,bd_lista!$A$3:$E$590,5,FALSE)</f>
        <v>Gobiernos Autonomos Municipales</v>
      </c>
      <c r="W769" s="384"/>
      <c r="X769" s="242">
        <f>+VLOOKUP(A769,[3]Sheet1!$A$13:$D$744,4,FALSE)</f>
        <v>0</v>
      </c>
      <c r="Y769" s="242" t="e">
        <f>+VLOOKUP(X769,bd_lista!$A$3:$C$590,3,FALSE)</f>
        <v>#N/A</v>
      </c>
      <c r="Z769" s="292"/>
      <c r="AA769" s="293"/>
    </row>
    <row r="770" spans="1:27" customFormat="1" ht="15" hidden="1" customHeight="1">
      <c r="A770" s="32">
        <v>1404</v>
      </c>
      <c r="B770" s="388">
        <f>+A770</f>
        <v>1404</v>
      </c>
      <c r="C770" s="247" t="str">
        <f>+VLOOKUP(A770,bd_lista!$A$3:$C$590,3,FALSE)</f>
        <v>Gobierno Autónomo Municipal de Challapata</v>
      </c>
      <c r="D770" s="385" t="str">
        <f>+C770</f>
        <v>Gobierno Autónomo Municipal de Challapata</v>
      </c>
      <c r="E770" s="242" t="s">
        <v>1304</v>
      </c>
      <c r="F770" s="243">
        <f ca="1">+IFERROR(INDEX('Hoja de Trabajo para listado'!$A$155:$Z$1048576,MATCH($A770,'Hoja de Trabajo para listado'!$A$155:$A$1048576,0),MATCH((CUADRO!F$5&amp;$E770),'Hoja de Trabajo para listado'!$A$151:$Z$151,0)),0)+IFERROR(INDEX('Hoja de Trabajo para listado'!$AB$155:$BA$1048576,MATCH($A770,'Hoja de Trabajo para listado'!$AB$155:$AB$1048576,0),MATCH((CUADRO!F$5&amp;$E770),'Hoja de Trabajo para listado'!$AB$151:$BA$151,0)),0)+IFERROR(INDEX('Hoja de Trabajo para listado'!$BC$155:$CB$1048576,MATCH($A770,'Hoja de Trabajo para listado'!$BC$155:$BC$1048576,0),MATCH((CUADRO!F$5&amp;$E770),'Hoja de Trabajo para listado'!$BC$151:$CB$151,0)),0)+IFERROR(INDEX('Hoja de Trabajo para listado'!$DE$153:$DG$274,MATCH($A770,'Hoja de Trabajo para listado'!$DE$153:$DE$1048576,0),MATCH((CUADRO!F$5&amp;$E770),'Hoja de Trabajo para listado'!$DE$151:$DG$151,0)),0)+IFERROR(INDEX('Hoja de Trabajo para listado'!$CD$155:$DC$1048576,MATCH($A770,'Hoja de Trabajo para listado'!$CD$155:$CD$1048576,0),MATCH((CUADRO!F$5&amp;$E770),'Hoja de Trabajo para listado'!$CD$151:$DC$151,0)),0)</f>
        <v>0</v>
      </c>
      <c r="G770" s="243">
        <f ca="1">+IFERROR(INDEX('Hoja de Trabajo para listado'!$A$155:$Z$1048576,MATCH($A770,'Hoja de Trabajo para listado'!$A$155:$A$1048576,0),MATCH((CUADRO!G$5&amp;$E770),'Hoja de Trabajo para listado'!$A$151:$Z$151,0)),0)+IFERROR(INDEX('Hoja de Trabajo para listado'!$AB$155:$BA$1048576,MATCH($A770,'Hoja de Trabajo para listado'!$AB$155:$AB$1048576,0),MATCH((CUADRO!G$5&amp;$E770),'Hoja de Trabajo para listado'!$AB$151:$BA$151,0)),0)+IFERROR(INDEX('Hoja de Trabajo para listado'!$BC$155:$CB$1048576,MATCH($A770,'Hoja de Trabajo para listado'!$BC$155:$BC$1048576,0),MATCH((CUADRO!G$5&amp;$E770),'Hoja de Trabajo para listado'!$BC$151:$CB$151,0)),0)+IFERROR(INDEX('Hoja de Trabajo para listado'!$DE$153:$DG$274,MATCH($A770,'Hoja de Trabajo para listado'!$DE$153:$DE$1048576,0),MATCH((CUADRO!G$5&amp;$E770),'Hoja de Trabajo para listado'!$DE$151:$DG$151,0)),0)+IFERROR(INDEX('Hoja de Trabajo para listado'!$CD$155:$DC$1048576,MATCH($A770,'Hoja de Trabajo para listado'!$CD$155:$CD$1048576,0),MATCH((CUADRO!G$5&amp;$E770),'Hoja de Trabajo para listado'!$CD$151:$DC$151,0)),0)</f>
        <v>0</v>
      </c>
      <c r="H770" s="243">
        <f ca="1">+IFERROR(INDEX('Hoja de Trabajo para listado'!$A$155:$Z$1048576,MATCH($A770,'Hoja de Trabajo para listado'!$A$155:$A$1048576,0),MATCH((CUADRO!H$5&amp;$E770),'Hoja de Trabajo para listado'!$A$151:$Z$151,0)),0)+IFERROR(INDEX('Hoja de Trabajo para listado'!$AB$155:$BA$1048576,MATCH($A770,'Hoja de Trabajo para listado'!$AB$155:$AB$1048576,0),MATCH((CUADRO!H$5&amp;$E770),'Hoja de Trabajo para listado'!$AB$151:$BA$151,0)),0)+IFERROR(INDEX('Hoja de Trabajo para listado'!$BC$155:$CB$1048576,MATCH($A770,'Hoja de Trabajo para listado'!$BC$155:$BC$1048576,0),MATCH((CUADRO!H$5&amp;$E770),'Hoja de Trabajo para listado'!$BC$151:$CB$151,0)),0)+IFERROR(INDEX('Hoja de Trabajo para listado'!$DE$153:$DG$274,MATCH($A770,'Hoja de Trabajo para listado'!$DE$153:$DE$1048576,0),MATCH((CUADRO!H$5&amp;$E770),'Hoja de Trabajo para listado'!$DE$151:$DG$151,0)),0)+IFERROR(INDEX('Hoja de Trabajo para listado'!$CD$155:$DC$1048576,MATCH($A770,'Hoja de Trabajo para listado'!$CD$155:$CD$1048576,0),MATCH((CUADRO!H$5&amp;$E770),'Hoja de Trabajo para listado'!$CD$151:$DC$151,0)),0)</f>
        <v>0</v>
      </c>
      <c r="I770" s="243">
        <f ca="1">+IFERROR(INDEX('Hoja de Trabajo para listado'!$A$155:$Z$1048576,MATCH($A770,'Hoja de Trabajo para listado'!$A$155:$A$1048576,0),MATCH((CUADRO!I$5&amp;$E770),'Hoja de Trabajo para listado'!$A$151:$Z$151,0)),0)+IFERROR(INDEX('Hoja de Trabajo para listado'!$AB$155:$BA$1048576,MATCH($A770,'Hoja de Trabajo para listado'!$AB$155:$AB$1048576,0),MATCH((CUADRO!I$5&amp;$E770),'Hoja de Trabajo para listado'!$AB$151:$BA$151,0)),0)+IFERROR(INDEX('Hoja de Trabajo para listado'!$BC$155:$CB$1048576,MATCH($A770,'Hoja de Trabajo para listado'!$BC$155:$BC$1048576,0),MATCH((CUADRO!I$5&amp;$E770),'Hoja de Trabajo para listado'!$BC$151:$CB$151,0)),0)+IFERROR(INDEX('Hoja de Trabajo para listado'!$DE$153:$DG$274,MATCH($A770,'Hoja de Trabajo para listado'!$DE$153:$DE$1048576,0),MATCH((CUADRO!I$5&amp;$E770),'Hoja de Trabajo para listado'!$DE$151:$DG$151,0)),0)+IFERROR(INDEX('Hoja de Trabajo para listado'!$CD$155:$DC$1048576,MATCH($A770,'Hoja de Trabajo para listado'!$CD$155:$CD$1048576,0),MATCH((CUADRO!I$5&amp;$E770),'Hoja de Trabajo para listado'!$CD$151:$DC$151,0)),0)</f>
        <v>0</v>
      </c>
      <c r="J770" s="243">
        <f ca="1">+IFERROR(INDEX('Hoja de Trabajo para listado'!$A$155:$Z$1048576,MATCH($A770,'Hoja de Trabajo para listado'!$A$155:$A$1048576,0),MATCH((CUADRO!J$5&amp;$E770),'Hoja de Trabajo para listado'!$A$151:$Z$151,0)),0)+IFERROR(INDEX('Hoja de Trabajo para listado'!$AB$155:$BA$1048576,MATCH($A770,'Hoja de Trabajo para listado'!$AB$155:$AB$1048576,0),MATCH((CUADRO!J$5&amp;$E770),'Hoja de Trabajo para listado'!$AB$151:$BA$151,0)),0)+IFERROR(INDEX('Hoja de Trabajo para listado'!$BC$155:$CB$1048576,MATCH($A770,'Hoja de Trabajo para listado'!$BC$155:$BC$1048576,0),MATCH((CUADRO!J$5&amp;$E770),'Hoja de Trabajo para listado'!$BC$151:$CB$151,0)),0)+IFERROR(INDEX('Hoja de Trabajo para listado'!$DE$153:$DG$274,MATCH($A770,'Hoja de Trabajo para listado'!$DE$153:$DE$1048576,0),MATCH((CUADRO!J$5&amp;$E770),'Hoja de Trabajo para listado'!$DE$151:$DG$151,0)),0)+IFERROR(INDEX('Hoja de Trabajo para listado'!$CD$155:$DC$1048576,MATCH($A770,'Hoja de Trabajo para listado'!$CD$155:$CD$1048576,0),MATCH((CUADRO!J$5&amp;$E770),'Hoja de Trabajo para listado'!$CD$151:$DC$151,0)),0)</f>
        <v>0</v>
      </c>
      <c r="K770" s="243">
        <f ca="1">+IFERROR(INDEX('Hoja de Trabajo para listado'!$A$155:$Z$1048576,MATCH($A770,'Hoja de Trabajo para listado'!$A$155:$A$1048576,0),MATCH((CUADRO!K$5&amp;$E770),'Hoja de Trabajo para listado'!$A$151:$Z$151,0)),0)+IFERROR(INDEX('Hoja de Trabajo para listado'!$AB$155:$BA$1048576,MATCH($A770,'Hoja de Trabajo para listado'!$AB$155:$AB$1048576,0),MATCH((CUADRO!K$5&amp;$E770),'Hoja de Trabajo para listado'!$AB$151:$BA$151,0)),0)+IFERROR(INDEX('Hoja de Trabajo para listado'!$BC$155:$CB$1048576,MATCH($A770,'Hoja de Trabajo para listado'!$BC$155:$BC$1048576,0),MATCH((CUADRO!K$5&amp;$E770),'Hoja de Trabajo para listado'!$BC$151:$CB$151,0)),0)+IFERROR(INDEX('Hoja de Trabajo para listado'!$DE$153:$DG$274,MATCH($A770,'Hoja de Trabajo para listado'!$DE$153:$DE$1048576,0),MATCH((CUADRO!K$5&amp;$E770),'Hoja de Trabajo para listado'!$DE$151:$DG$151,0)),0)+IFERROR(INDEX('Hoja de Trabajo para listado'!$CD$155:$DC$1048576,MATCH($A770,'Hoja de Trabajo para listado'!$CD$155:$CD$1048576,0),MATCH((CUADRO!K$5&amp;$E770),'Hoja de Trabajo para listado'!$CD$151:$DC$151,0)),0)</f>
        <v>0</v>
      </c>
      <c r="L770" s="243">
        <f ca="1">+IFERROR(INDEX('Hoja de Trabajo para listado'!$A$155:$Z$1048576,MATCH($A770,'Hoja de Trabajo para listado'!$A$155:$A$1048576,0),MATCH((CUADRO!L$5&amp;$E770),'Hoja de Trabajo para listado'!$A$151:$Z$151,0)),0)+IFERROR(INDEX('Hoja de Trabajo para listado'!$AB$155:$BA$1048576,MATCH($A770,'Hoja de Trabajo para listado'!$AB$155:$AB$1048576,0),MATCH((CUADRO!L$5&amp;$E770),'Hoja de Trabajo para listado'!$AB$151:$BA$151,0)),0)+IFERROR(INDEX('Hoja de Trabajo para listado'!$BC$155:$CB$1048576,MATCH($A770,'Hoja de Trabajo para listado'!$BC$155:$BC$1048576,0),MATCH((CUADRO!L$5&amp;$E770),'Hoja de Trabajo para listado'!$BC$151:$CB$151,0)),0)+IFERROR(INDEX('Hoja de Trabajo para listado'!$DE$153:$DG$274,MATCH($A770,'Hoja de Trabajo para listado'!$DE$153:$DE$1048576,0),MATCH((CUADRO!L$5&amp;$E770),'Hoja de Trabajo para listado'!$DE$151:$DG$151,0)),0)+IFERROR(INDEX('Hoja de Trabajo para listado'!$CD$155:$DC$1048576,MATCH($A770,'Hoja de Trabajo para listado'!$CD$155:$CD$1048576,0),MATCH((CUADRO!L$5&amp;$E770),'Hoja de Trabajo para listado'!$CD$151:$DC$151,0)),0)</f>
        <v>0</v>
      </c>
      <c r="M770" s="243">
        <f ca="1">+IFERROR(INDEX('Hoja de Trabajo para listado'!$A$155:$Z$1048576,MATCH($A770,'Hoja de Trabajo para listado'!$A$155:$A$1048576,0),MATCH((CUADRO!M$5&amp;$E770),'Hoja de Trabajo para listado'!$A$151:$Z$151,0)),0)+IFERROR(INDEX('Hoja de Trabajo para listado'!$AB$155:$BA$1048576,MATCH($A770,'Hoja de Trabajo para listado'!$AB$155:$AB$1048576,0),MATCH((CUADRO!M$5&amp;$E770),'Hoja de Trabajo para listado'!$AB$151:$BA$151,0)),0)+IFERROR(INDEX('Hoja de Trabajo para listado'!$BC$155:$CB$1048576,MATCH($A770,'Hoja de Trabajo para listado'!$BC$155:$BC$1048576,0),MATCH((CUADRO!M$5&amp;$E770),'Hoja de Trabajo para listado'!$BC$151:$CB$151,0)),0)+IFERROR(INDEX('Hoja de Trabajo para listado'!$DE$153:$DG$274,MATCH($A770,'Hoja de Trabajo para listado'!$DE$153:$DE$1048576,0),MATCH((CUADRO!M$5&amp;$E770),'Hoja de Trabajo para listado'!$DE$151:$DG$151,0)),0)+IFERROR(INDEX('Hoja de Trabajo para listado'!$CD$155:$DC$1048576,MATCH($A770,'Hoja de Trabajo para listado'!$CD$155:$CD$1048576,0),MATCH((CUADRO!M$5&amp;$E770),'Hoja de Trabajo para listado'!$CD$151:$DC$151,0)),0)</f>
        <v>0</v>
      </c>
      <c r="N770" s="243">
        <f ca="1">+IFERROR(INDEX('Hoja de Trabajo para listado'!$A$155:$Z$1048576,MATCH($A770,'Hoja de Trabajo para listado'!$A$155:$A$1048576,0),MATCH((CUADRO!N$5&amp;$E770),'Hoja de Trabajo para listado'!$A$151:$Z$151,0)),0)+IFERROR(INDEX('Hoja de Trabajo para listado'!$AB$155:$BA$1048576,MATCH($A770,'Hoja de Trabajo para listado'!$AB$155:$AB$1048576,0),MATCH((CUADRO!N$5&amp;$E770),'Hoja de Trabajo para listado'!$AB$151:$BA$151,0)),0)+IFERROR(INDEX('Hoja de Trabajo para listado'!$BC$155:$CB$1048576,MATCH($A770,'Hoja de Trabajo para listado'!$BC$155:$BC$1048576,0),MATCH((CUADRO!N$5&amp;$E770),'Hoja de Trabajo para listado'!$BC$151:$CB$151,0)),0)+IFERROR(INDEX('Hoja de Trabajo para listado'!$DE$153:$DG$274,MATCH($A770,'Hoja de Trabajo para listado'!$DE$153:$DE$1048576,0),MATCH((CUADRO!N$5&amp;$E770),'Hoja de Trabajo para listado'!$DE$151:$DG$151,0)),0)+IFERROR(INDEX('Hoja de Trabajo para listado'!$CD$155:$DC$1048576,MATCH($A770,'Hoja de Trabajo para listado'!$CD$155:$CD$1048576,0),MATCH((CUADRO!N$5&amp;$E770),'Hoja de Trabajo para listado'!$CD$151:$DC$151,0)),0)</f>
        <v>0</v>
      </c>
      <c r="O770" s="243">
        <f ca="1">+IFERROR(INDEX('Hoja de Trabajo para listado'!$A$155:$Z$1048576,MATCH($A770,'Hoja de Trabajo para listado'!$A$155:$A$1048576,0),MATCH((CUADRO!O$5&amp;$E770),'Hoja de Trabajo para listado'!$A$151:$Z$151,0)),0)+IFERROR(INDEX('Hoja de Trabajo para listado'!$AB$155:$BA$1048576,MATCH($A770,'Hoja de Trabajo para listado'!$AB$155:$AB$1048576,0),MATCH((CUADRO!O$5&amp;$E770),'Hoja de Trabajo para listado'!$AB$151:$BA$151,0)),0)+IFERROR(INDEX('Hoja de Trabajo para listado'!$BC$155:$CB$1048576,MATCH($A770,'Hoja de Trabajo para listado'!$BC$155:$BC$1048576,0),MATCH((CUADRO!O$5&amp;$E770),'Hoja de Trabajo para listado'!$BC$151:$CB$151,0)),0)+IFERROR(INDEX('Hoja de Trabajo para listado'!$DE$153:$DG$274,MATCH($A770,'Hoja de Trabajo para listado'!$DE$153:$DE$1048576,0),MATCH((CUADRO!O$5&amp;$E770),'Hoja de Trabajo para listado'!$DE$151:$DG$151,0)),0)+IFERROR(INDEX('Hoja de Trabajo para listado'!$CD$155:$DC$1048576,MATCH($A770,'Hoja de Trabajo para listado'!$CD$155:$CD$1048576,0),MATCH((CUADRO!O$5&amp;$E770),'Hoja de Trabajo para listado'!$CD$151:$DC$151,0)),0)</f>
        <v>0</v>
      </c>
      <c r="P770" s="243">
        <f ca="1">+IFERROR(INDEX('Hoja de Trabajo para listado'!$A$155:$Z$1048576,MATCH($A770,'Hoja de Trabajo para listado'!$A$155:$A$1048576,0),MATCH((CUADRO!P$5&amp;$E770),'Hoja de Trabajo para listado'!$A$151:$Z$151,0)),0)+IFERROR(INDEX('Hoja de Trabajo para listado'!$AB$155:$BA$1048576,MATCH($A770,'Hoja de Trabajo para listado'!$AB$155:$AB$1048576,0),MATCH((CUADRO!P$5&amp;$E770),'Hoja de Trabajo para listado'!$AB$151:$BA$151,0)),0)+IFERROR(INDEX('Hoja de Trabajo para listado'!$BC$155:$CB$1048576,MATCH($A770,'Hoja de Trabajo para listado'!$BC$155:$BC$1048576,0),MATCH((CUADRO!P$5&amp;$E770),'Hoja de Trabajo para listado'!$BC$151:$CB$151,0)),0)+IFERROR(INDEX('Hoja de Trabajo para listado'!$DE$153:$DG$274,MATCH($A770,'Hoja de Trabajo para listado'!$DE$153:$DE$1048576,0),MATCH((CUADRO!P$5&amp;$E770),'Hoja de Trabajo para listado'!$DE$151:$DG$151,0)),0)+IFERROR(INDEX('Hoja de Trabajo para listado'!$CD$155:$DC$1048576,MATCH($A770,'Hoja de Trabajo para listado'!$CD$155:$CD$1048576,0),MATCH((CUADRO!P$5&amp;$E770),'Hoja de Trabajo para listado'!$CD$151:$DC$151,0)),0)</f>
        <v>0</v>
      </c>
      <c r="Q770" s="243">
        <f ca="1">+IFERROR(INDEX('Hoja de Trabajo para listado'!$A$155:$Z$1048576,MATCH($A770,'Hoja de Trabajo para listado'!$A$155:$A$1048576,0),MATCH((CUADRO!Q$5&amp;$E770),'Hoja de Trabajo para listado'!$A$151:$Z$151,0)),0)+IFERROR(INDEX('Hoja de Trabajo para listado'!$AB$155:$BA$1048576,MATCH($A770,'Hoja de Trabajo para listado'!$AB$155:$AB$1048576,0),MATCH((CUADRO!Q$5&amp;$E770),'Hoja de Trabajo para listado'!$AB$151:$BA$151,0)),0)+IFERROR(INDEX('Hoja de Trabajo para listado'!$BC$155:$CB$1048576,MATCH($A770,'Hoja de Trabajo para listado'!$BC$155:$BC$1048576,0),MATCH((CUADRO!Q$5&amp;$E770),'Hoja de Trabajo para listado'!$BC$151:$CB$151,0)),0)+IFERROR(INDEX('Hoja de Trabajo para listado'!$DE$153:$DG$274,MATCH($A770,'Hoja de Trabajo para listado'!$DE$153:$DE$1048576,0),MATCH((CUADRO!Q$5&amp;$E770),'Hoja de Trabajo para listado'!$DE$151:$DG$151,0)),0)+IFERROR(INDEX('Hoja de Trabajo para listado'!$CD$155:$DC$1048576,MATCH($A770,'Hoja de Trabajo para listado'!$CD$155:$CD$1048576,0),MATCH((CUADRO!Q$5&amp;$E770),'Hoja de Trabajo para listado'!$CD$151:$DC$151,0)),0)</f>
        <v>0</v>
      </c>
      <c r="R770" s="243">
        <f t="shared" ca="1" si="25"/>
        <v>0</v>
      </c>
      <c r="S770" s="249"/>
      <c r="T770" s="243">
        <f ca="1">+T771</f>
        <v>0</v>
      </c>
      <c r="U770" s="242">
        <f t="shared" si="26"/>
        <v>1</v>
      </c>
      <c r="V770" s="333" t="str">
        <f>+VLOOKUP(A770,bd_lista!$A$3:$E$590,5,FALSE)</f>
        <v>Gobiernos Autonomos Municipales</v>
      </c>
      <c r="W770" s="383" t="str">
        <f>+V770</f>
        <v>Gobiernos Autonomos Municipales</v>
      </c>
      <c r="X770" s="242">
        <f>+VLOOKUP(A770,[3]Sheet1!$A$13:$D$744,4,FALSE)</f>
        <v>0</v>
      </c>
      <c r="Y770" s="242" t="e">
        <f>+VLOOKUP(X770,bd_lista!$A$3:$C$590,3,FALSE)</f>
        <v>#N/A</v>
      </c>
      <c r="Z770" s="294">
        <f>+X770</f>
        <v>0</v>
      </c>
      <c r="AA770" s="295" t="e">
        <f>+Y770</f>
        <v>#N/A</v>
      </c>
    </row>
    <row r="771" spans="1:27" customFormat="1" ht="15" hidden="1" customHeight="1">
      <c r="A771" s="32">
        <v>1404</v>
      </c>
      <c r="B771" s="389"/>
      <c r="C771" s="247" t="str">
        <f>+VLOOKUP(A771,bd_lista!$A$3:$C$590,3,FALSE)</f>
        <v>Gobierno Autónomo Municipal de Challapata</v>
      </c>
      <c r="D771" s="386"/>
      <c r="E771" s="244" t="s">
        <v>1305</v>
      </c>
      <c r="F771" s="243">
        <f ca="1">+IFERROR(INDEX('Hoja de Trabajo para listado'!$A$155:$Z$1048576,MATCH($A771,'Hoja de Trabajo para listado'!$A$155:$A$1048576,0),MATCH((CUADRO!F$5&amp;$E771),'Hoja de Trabajo para listado'!$A$151:$Z$151,0)),0)+IFERROR(INDEX('Hoja de Trabajo para listado'!$AB$155:$BA$1048576,MATCH($A771,'Hoja de Trabajo para listado'!$AB$155:$AB$1048576,0),MATCH((CUADRO!F$5&amp;$E771),'Hoja de Trabajo para listado'!$AB$151:$BA$151,0)),0)+IFERROR(INDEX('Hoja de Trabajo para listado'!$BC$155:$CB$1048576,MATCH($A771,'Hoja de Trabajo para listado'!$BC$155:$BC$1048576,0),MATCH((CUADRO!F$5&amp;$E771),'Hoja de Trabajo para listado'!$BC$151:$CB$151,0)),0)+IFERROR(INDEX('Hoja de Trabajo para listado'!$DE$153:$DG$274,MATCH($A771,'Hoja de Trabajo para listado'!$DE$153:$DE$1048576,0),MATCH((CUADRO!F$5&amp;$E771),'Hoja de Trabajo para listado'!$DE$151:$DG$151,0)),0)+IFERROR(INDEX('Hoja de Trabajo para listado'!$CD$155:$DC$1048576,MATCH($A771,'Hoja de Trabajo para listado'!$CD$155:$CD$1048576,0),MATCH((CUADRO!F$5&amp;$E771),'Hoja de Trabajo para listado'!$CD$151:$DC$151,0)),0)</f>
        <v>0</v>
      </c>
      <c r="G771" s="243">
        <f ca="1">+IFERROR(INDEX('Hoja de Trabajo para listado'!$A$155:$Z$1048576,MATCH($A771,'Hoja de Trabajo para listado'!$A$155:$A$1048576,0),MATCH((CUADRO!G$5&amp;$E771),'Hoja de Trabajo para listado'!$A$151:$Z$151,0)),0)+IFERROR(INDEX('Hoja de Trabajo para listado'!$AB$155:$BA$1048576,MATCH($A771,'Hoja de Trabajo para listado'!$AB$155:$AB$1048576,0),MATCH((CUADRO!G$5&amp;$E771),'Hoja de Trabajo para listado'!$AB$151:$BA$151,0)),0)+IFERROR(INDEX('Hoja de Trabajo para listado'!$BC$155:$CB$1048576,MATCH($A771,'Hoja de Trabajo para listado'!$BC$155:$BC$1048576,0),MATCH((CUADRO!G$5&amp;$E771),'Hoja de Trabajo para listado'!$BC$151:$CB$151,0)),0)+IFERROR(INDEX('Hoja de Trabajo para listado'!$DE$153:$DG$274,MATCH($A771,'Hoja de Trabajo para listado'!$DE$153:$DE$1048576,0),MATCH((CUADRO!G$5&amp;$E771),'Hoja de Trabajo para listado'!$DE$151:$DG$151,0)),0)+IFERROR(INDEX('Hoja de Trabajo para listado'!$CD$155:$DC$1048576,MATCH($A771,'Hoja de Trabajo para listado'!$CD$155:$CD$1048576,0),MATCH((CUADRO!G$5&amp;$E771),'Hoja de Trabajo para listado'!$CD$151:$DC$151,0)),0)</f>
        <v>0</v>
      </c>
      <c r="H771" s="243">
        <f ca="1">+IFERROR(INDEX('Hoja de Trabajo para listado'!$A$155:$Z$1048576,MATCH($A771,'Hoja de Trabajo para listado'!$A$155:$A$1048576,0),MATCH((CUADRO!H$5&amp;$E771),'Hoja de Trabajo para listado'!$A$151:$Z$151,0)),0)+IFERROR(INDEX('Hoja de Trabajo para listado'!$AB$155:$BA$1048576,MATCH($A771,'Hoja de Trabajo para listado'!$AB$155:$AB$1048576,0),MATCH((CUADRO!H$5&amp;$E771),'Hoja de Trabajo para listado'!$AB$151:$BA$151,0)),0)+IFERROR(INDEX('Hoja de Trabajo para listado'!$BC$155:$CB$1048576,MATCH($A771,'Hoja de Trabajo para listado'!$BC$155:$BC$1048576,0),MATCH((CUADRO!H$5&amp;$E771),'Hoja de Trabajo para listado'!$BC$151:$CB$151,0)),0)+IFERROR(INDEX('Hoja de Trabajo para listado'!$DE$153:$DG$274,MATCH($A771,'Hoja de Trabajo para listado'!$DE$153:$DE$1048576,0),MATCH((CUADRO!H$5&amp;$E771),'Hoja de Trabajo para listado'!$DE$151:$DG$151,0)),0)+IFERROR(INDEX('Hoja de Trabajo para listado'!$CD$155:$DC$1048576,MATCH($A771,'Hoja de Trabajo para listado'!$CD$155:$CD$1048576,0),MATCH((CUADRO!H$5&amp;$E771),'Hoja de Trabajo para listado'!$CD$151:$DC$151,0)),0)</f>
        <v>0</v>
      </c>
      <c r="I771" s="243">
        <f ca="1">+IFERROR(INDEX('Hoja de Trabajo para listado'!$A$155:$Z$1048576,MATCH($A771,'Hoja de Trabajo para listado'!$A$155:$A$1048576,0),MATCH((CUADRO!I$5&amp;$E771),'Hoja de Trabajo para listado'!$A$151:$Z$151,0)),0)+IFERROR(INDEX('Hoja de Trabajo para listado'!$AB$155:$BA$1048576,MATCH($A771,'Hoja de Trabajo para listado'!$AB$155:$AB$1048576,0),MATCH((CUADRO!I$5&amp;$E771),'Hoja de Trabajo para listado'!$AB$151:$BA$151,0)),0)+IFERROR(INDEX('Hoja de Trabajo para listado'!$BC$155:$CB$1048576,MATCH($A771,'Hoja de Trabajo para listado'!$BC$155:$BC$1048576,0),MATCH((CUADRO!I$5&amp;$E771),'Hoja de Trabajo para listado'!$BC$151:$CB$151,0)),0)+IFERROR(INDEX('Hoja de Trabajo para listado'!$DE$153:$DG$274,MATCH($A771,'Hoja de Trabajo para listado'!$DE$153:$DE$1048576,0),MATCH((CUADRO!I$5&amp;$E771),'Hoja de Trabajo para listado'!$DE$151:$DG$151,0)),0)+IFERROR(INDEX('Hoja de Trabajo para listado'!$CD$155:$DC$1048576,MATCH($A771,'Hoja de Trabajo para listado'!$CD$155:$CD$1048576,0),MATCH((CUADRO!I$5&amp;$E771),'Hoja de Trabajo para listado'!$CD$151:$DC$151,0)),0)</f>
        <v>0</v>
      </c>
      <c r="J771" s="243">
        <f ca="1">+IFERROR(INDEX('Hoja de Trabajo para listado'!$A$155:$Z$1048576,MATCH($A771,'Hoja de Trabajo para listado'!$A$155:$A$1048576,0),MATCH((CUADRO!J$5&amp;$E771),'Hoja de Trabajo para listado'!$A$151:$Z$151,0)),0)+IFERROR(INDEX('Hoja de Trabajo para listado'!$AB$155:$BA$1048576,MATCH($A771,'Hoja de Trabajo para listado'!$AB$155:$AB$1048576,0),MATCH((CUADRO!J$5&amp;$E771),'Hoja de Trabajo para listado'!$AB$151:$BA$151,0)),0)+IFERROR(INDEX('Hoja de Trabajo para listado'!$BC$155:$CB$1048576,MATCH($A771,'Hoja de Trabajo para listado'!$BC$155:$BC$1048576,0),MATCH((CUADRO!J$5&amp;$E771),'Hoja de Trabajo para listado'!$BC$151:$CB$151,0)),0)+IFERROR(INDEX('Hoja de Trabajo para listado'!$DE$153:$DG$274,MATCH($A771,'Hoja de Trabajo para listado'!$DE$153:$DE$1048576,0),MATCH((CUADRO!J$5&amp;$E771),'Hoja de Trabajo para listado'!$DE$151:$DG$151,0)),0)+IFERROR(INDEX('Hoja de Trabajo para listado'!$CD$155:$DC$1048576,MATCH($A771,'Hoja de Trabajo para listado'!$CD$155:$CD$1048576,0),MATCH((CUADRO!J$5&amp;$E771),'Hoja de Trabajo para listado'!$CD$151:$DC$151,0)),0)</f>
        <v>0</v>
      </c>
      <c r="K771" s="243">
        <f ca="1">+IFERROR(INDEX('Hoja de Trabajo para listado'!$A$155:$Z$1048576,MATCH($A771,'Hoja de Trabajo para listado'!$A$155:$A$1048576,0),MATCH((CUADRO!K$5&amp;$E771),'Hoja de Trabajo para listado'!$A$151:$Z$151,0)),0)+IFERROR(INDEX('Hoja de Trabajo para listado'!$AB$155:$BA$1048576,MATCH($A771,'Hoja de Trabajo para listado'!$AB$155:$AB$1048576,0),MATCH((CUADRO!K$5&amp;$E771),'Hoja de Trabajo para listado'!$AB$151:$BA$151,0)),0)+IFERROR(INDEX('Hoja de Trabajo para listado'!$BC$155:$CB$1048576,MATCH($A771,'Hoja de Trabajo para listado'!$BC$155:$BC$1048576,0),MATCH((CUADRO!K$5&amp;$E771),'Hoja de Trabajo para listado'!$BC$151:$CB$151,0)),0)+IFERROR(INDEX('Hoja de Trabajo para listado'!$DE$153:$DG$274,MATCH($A771,'Hoja de Trabajo para listado'!$DE$153:$DE$1048576,0),MATCH((CUADRO!K$5&amp;$E771),'Hoja de Trabajo para listado'!$DE$151:$DG$151,0)),0)+IFERROR(INDEX('Hoja de Trabajo para listado'!$CD$155:$DC$1048576,MATCH($A771,'Hoja de Trabajo para listado'!$CD$155:$CD$1048576,0),MATCH((CUADRO!K$5&amp;$E771),'Hoja de Trabajo para listado'!$CD$151:$DC$151,0)),0)</f>
        <v>0</v>
      </c>
      <c r="L771" s="243">
        <f ca="1">+IFERROR(INDEX('Hoja de Trabajo para listado'!$A$155:$Z$1048576,MATCH($A771,'Hoja de Trabajo para listado'!$A$155:$A$1048576,0),MATCH((CUADRO!L$5&amp;$E771),'Hoja de Trabajo para listado'!$A$151:$Z$151,0)),0)+IFERROR(INDEX('Hoja de Trabajo para listado'!$AB$155:$BA$1048576,MATCH($A771,'Hoja de Trabajo para listado'!$AB$155:$AB$1048576,0),MATCH((CUADRO!L$5&amp;$E771),'Hoja de Trabajo para listado'!$AB$151:$BA$151,0)),0)+IFERROR(INDEX('Hoja de Trabajo para listado'!$BC$155:$CB$1048576,MATCH($A771,'Hoja de Trabajo para listado'!$BC$155:$BC$1048576,0),MATCH((CUADRO!L$5&amp;$E771),'Hoja de Trabajo para listado'!$BC$151:$CB$151,0)),0)+IFERROR(INDEX('Hoja de Trabajo para listado'!$DE$153:$DG$274,MATCH($A771,'Hoja de Trabajo para listado'!$DE$153:$DE$1048576,0),MATCH((CUADRO!L$5&amp;$E771),'Hoja de Trabajo para listado'!$DE$151:$DG$151,0)),0)+IFERROR(INDEX('Hoja de Trabajo para listado'!$CD$155:$DC$1048576,MATCH($A771,'Hoja de Trabajo para listado'!$CD$155:$CD$1048576,0),MATCH((CUADRO!L$5&amp;$E771),'Hoja de Trabajo para listado'!$CD$151:$DC$151,0)),0)</f>
        <v>0</v>
      </c>
      <c r="M771" s="243">
        <f ca="1">+IFERROR(INDEX('Hoja de Trabajo para listado'!$A$155:$Z$1048576,MATCH($A771,'Hoja de Trabajo para listado'!$A$155:$A$1048576,0),MATCH((CUADRO!M$5&amp;$E771),'Hoja de Trabajo para listado'!$A$151:$Z$151,0)),0)+IFERROR(INDEX('Hoja de Trabajo para listado'!$AB$155:$BA$1048576,MATCH($A771,'Hoja de Trabajo para listado'!$AB$155:$AB$1048576,0),MATCH((CUADRO!M$5&amp;$E771),'Hoja de Trabajo para listado'!$AB$151:$BA$151,0)),0)+IFERROR(INDEX('Hoja de Trabajo para listado'!$BC$155:$CB$1048576,MATCH($A771,'Hoja de Trabajo para listado'!$BC$155:$BC$1048576,0),MATCH((CUADRO!M$5&amp;$E771),'Hoja de Trabajo para listado'!$BC$151:$CB$151,0)),0)+IFERROR(INDEX('Hoja de Trabajo para listado'!$DE$153:$DG$274,MATCH($A771,'Hoja de Trabajo para listado'!$DE$153:$DE$1048576,0),MATCH((CUADRO!M$5&amp;$E771),'Hoja de Trabajo para listado'!$DE$151:$DG$151,0)),0)+IFERROR(INDEX('Hoja de Trabajo para listado'!$CD$155:$DC$1048576,MATCH($A771,'Hoja de Trabajo para listado'!$CD$155:$CD$1048576,0),MATCH((CUADRO!M$5&amp;$E771),'Hoja de Trabajo para listado'!$CD$151:$DC$151,0)),0)</f>
        <v>0</v>
      </c>
      <c r="N771" s="243">
        <f ca="1">+IFERROR(INDEX('Hoja de Trabajo para listado'!$A$155:$Z$1048576,MATCH($A771,'Hoja de Trabajo para listado'!$A$155:$A$1048576,0),MATCH((CUADRO!N$5&amp;$E771),'Hoja de Trabajo para listado'!$A$151:$Z$151,0)),0)+IFERROR(INDEX('Hoja de Trabajo para listado'!$AB$155:$BA$1048576,MATCH($A771,'Hoja de Trabajo para listado'!$AB$155:$AB$1048576,0),MATCH((CUADRO!N$5&amp;$E771),'Hoja de Trabajo para listado'!$AB$151:$BA$151,0)),0)+IFERROR(INDEX('Hoja de Trabajo para listado'!$BC$155:$CB$1048576,MATCH($A771,'Hoja de Trabajo para listado'!$BC$155:$BC$1048576,0),MATCH((CUADRO!N$5&amp;$E771),'Hoja de Trabajo para listado'!$BC$151:$CB$151,0)),0)+IFERROR(INDEX('Hoja de Trabajo para listado'!$DE$153:$DG$274,MATCH($A771,'Hoja de Trabajo para listado'!$DE$153:$DE$1048576,0),MATCH((CUADRO!N$5&amp;$E771),'Hoja de Trabajo para listado'!$DE$151:$DG$151,0)),0)+IFERROR(INDEX('Hoja de Trabajo para listado'!$CD$155:$DC$1048576,MATCH($A771,'Hoja de Trabajo para listado'!$CD$155:$CD$1048576,0),MATCH((CUADRO!N$5&amp;$E771),'Hoja de Trabajo para listado'!$CD$151:$DC$151,0)),0)</f>
        <v>0</v>
      </c>
      <c r="O771" s="243">
        <f ca="1">+IFERROR(INDEX('Hoja de Trabajo para listado'!$A$155:$Z$1048576,MATCH($A771,'Hoja de Trabajo para listado'!$A$155:$A$1048576,0),MATCH((CUADRO!O$5&amp;$E771),'Hoja de Trabajo para listado'!$A$151:$Z$151,0)),0)+IFERROR(INDEX('Hoja de Trabajo para listado'!$AB$155:$BA$1048576,MATCH($A771,'Hoja de Trabajo para listado'!$AB$155:$AB$1048576,0),MATCH((CUADRO!O$5&amp;$E771),'Hoja de Trabajo para listado'!$AB$151:$BA$151,0)),0)+IFERROR(INDEX('Hoja de Trabajo para listado'!$BC$155:$CB$1048576,MATCH($A771,'Hoja de Trabajo para listado'!$BC$155:$BC$1048576,0),MATCH((CUADRO!O$5&amp;$E771),'Hoja de Trabajo para listado'!$BC$151:$CB$151,0)),0)+IFERROR(INDEX('Hoja de Trabajo para listado'!$DE$153:$DG$274,MATCH($A771,'Hoja de Trabajo para listado'!$DE$153:$DE$1048576,0),MATCH((CUADRO!O$5&amp;$E771),'Hoja de Trabajo para listado'!$DE$151:$DG$151,0)),0)+IFERROR(INDEX('Hoja de Trabajo para listado'!$CD$155:$DC$1048576,MATCH($A771,'Hoja de Trabajo para listado'!$CD$155:$CD$1048576,0),MATCH((CUADRO!O$5&amp;$E771),'Hoja de Trabajo para listado'!$CD$151:$DC$151,0)),0)</f>
        <v>0</v>
      </c>
      <c r="P771" s="243">
        <f ca="1">+IFERROR(INDEX('Hoja de Trabajo para listado'!$A$155:$Z$1048576,MATCH($A771,'Hoja de Trabajo para listado'!$A$155:$A$1048576,0),MATCH((CUADRO!P$5&amp;$E771),'Hoja de Trabajo para listado'!$A$151:$Z$151,0)),0)+IFERROR(INDEX('Hoja de Trabajo para listado'!$AB$155:$BA$1048576,MATCH($A771,'Hoja de Trabajo para listado'!$AB$155:$AB$1048576,0),MATCH((CUADRO!P$5&amp;$E771),'Hoja de Trabajo para listado'!$AB$151:$BA$151,0)),0)+IFERROR(INDEX('Hoja de Trabajo para listado'!$BC$155:$CB$1048576,MATCH($A771,'Hoja de Trabajo para listado'!$BC$155:$BC$1048576,0),MATCH((CUADRO!P$5&amp;$E771),'Hoja de Trabajo para listado'!$BC$151:$CB$151,0)),0)+IFERROR(INDEX('Hoja de Trabajo para listado'!$DE$153:$DG$274,MATCH($A771,'Hoja de Trabajo para listado'!$DE$153:$DE$1048576,0),MATCH((CUADRO!P$5&amp;$E771),'Hoja de Trabajo para listado'!$DE$151:$DG$151,0)),0)+IFERROR(INDEX('Hoja de Trabajo para listado'!$CD$155:$DC$1048576,MATCH($A771,'Hoja de Trabajo para listado'!$CD$155:$CD$1048576,0),MATCH((CUADRO!P$5&amp;$E771),'Hoja de Trabajo para listado'!$CD$151:$DC$151,0)),0)</f>
        <v>0</v>
      </c>
      <c r="Q771" s="243">
        <f ca="1">+IFERROR(INDEX('Hoja de Trabajo para listado'!$A$155:$Z$1048576,MATCH($A771,'Hoja de Trabajo para listado'!$A$155:$A$1048576,0),MATCH((CUADRO!Q$5&amp;$E771),'Hoja de Trabajo para listado'!$A$151:$Z$151,0)),0)+IFERROR(INDEX('Hoja de Trabajo para listado'!$AB$155:$BA$1048576,MATCH($A771,'Hoja de Trabajo para listado'!$AB$155:$AB$1048576,0),MATCH((CUADRO!Q$5&amp;$E771),'Hoja de Trabajo para listado'!$AB$151:$BA$151,0)),0)+IFERROR(INDEX('Hoja de Trabajo para listado'!$BC$155:$CB$1048576,MATCH($A771,'Hoja de Trabajo para listado'!$BC$155:$BC$1048576,0),MATCH((CUADRO!Q$5&amp;$E771),'Hoja de Trabajo para listado'!$BC$151:$CB$151,0)),0)+IFERROR(INDEX('Hoja de Trabajo para listado'!$DE$153:$DG$274,MATCH($A771,'Hoja de Trabajo para listado'!$DE$153:$DE$1048576,0),MATCH((CUADRO!Q$5&amp;$E771),'Hoja de Trabajo para listado'!$DE$151:$DG$151,0)),0)+IFERROR(INDEX('Hoja de Trabajo para listado'!$CD$155:$DC$1048576,MATCH($A771,'Hoja de Trabajo para listado'!$CD$155:$CD$1048576,0),MATCH((CUADRO!Q$5&amp;$E771),'Hoja de Trabajo para listado'!$CD$151:$DC$151,0)),0)</f>
        <v>0</v>
      </c>
      <c r="R771" s="243">
        <f t="shared" ca="1" si="25"/>
        <v>0</v>
      </c>
      <c r="S771" s="249">
        <f ca="1">+R770+R771</f>
        <v>0</v>
      </c>
      <c r="T771" s="243">
        <f ca="1">+S771</f>
        <v>0</v>
      </c>
      <c r="U771" s="242">
        <f t="shared" si="26"/>
        <v>2</v>
      </c>
      <c r="V771" s="333" t="str">
        <f>+VLOOKUP(A771,bd_lista!$A$3:$E$590,5,FALSE)</f>
        <v>Gobiernos Autonomos Municipales</v>
      </c>
      <c r="W771" s="384"/>
      <c r="X771" s="242">
        <f>+VLOOKUP(A771,[3]Sheet1!$A$13:$D$744,4,FALSE)</f>
        <v>0</v>
      </c>
      <c r="Y771" s="242" t="e">
        <f>+VLOOKUP(X771,bd_lista!$A$3:$C$590,3,FALSE)</f>
        <v>#N/A</v>
      </c>
      <c r="Z771" s="292"/>
      <c r="AA771" s="293"/>
    </row>
    <row r="772" spans="1:27" customFormat="1" ht="15" hidden="1" customHeight="1">
      <c r="A772" s="32">
        <v>1405</v>
      </c>
      <c r="B772" s="388">
        <f>+A772</f>
        <v>1405</v>
      </c>
      <c r="C772" s="247" t="str">
        <f>+VLOOKUP(A772,bd_lista!$A$3:$C$590,3,FALSE)</f>
        <v>Gobierno Autónomo Municipal de Santuario de Quillacas</v>
      </c>
      <c r="D772" s="385" t="str">
        <f>+C772</f>
        <v>Gobierno Autónomo Municipal de Santuario de Quillacas</v>
      </c>
      <c r="E772" s="242" t="s">
        <v>1304</v>
      </c>
      <c r="F772" s="243">
        <f ca="1">+IFERROR(INDEX('Hoja de Trabajo para listado'!$A$155:$Z$1048576,MATCH($A772,'Hoja de Trabajo para listado'!$A$155:$A$1048576,0),MATCH((CUADRO!F$5&amp;$E772),'Hoja de Trabajo para listado'!$A$151:$Z$151,0)),0)+IFERROR(INDEX('Hoja de Trabajo para listado'!$AB$155:$BA$1048576,MATCH($A772,'Hoja de Trabajo para listado'!$AB$155:$AB$1048576,0),MATCH((CUADRO!F$5&amp;$E772),'Hoja de Trabajo para listado'!$AB$151:$BA$151,0)),0)+IFERROR(INDEX('Hoja de Trabajo para listado'!$BC$155:$CB$1048576,MATCH($A772,'Hoja de Trabajo para listado'!$BC$155:$BC$1048576,0),MATCH((CUADRO!F$5&amp;$E772),'Hoja de Trabajo para listado'!$BC$151:$CB$151,0)),0)+IFERROR(INDEX('Hoja de Trabajo para listado'!$DE$153:$DG$274,MATCH($A772,'Hoja de Trabajo para listado'!$DE$153:$DE$1048576,0),MATCH((CUADRO!F$5&amp;$E772),'Hoja de Trabajo para listado'!$DE$151:$DG$151,0)),0)+IFERROR(INDEX('Hoja de Trabajo para listado'!$CD$155:$DC$1048576,MATCH($A772,'Hoja de Trabajo para listado'!$CD$155:$CD$1048576,0),MATCH((CUADRO!F$5&amp;$E772),'Hoja de Trabajo para listado'!$CD$151:$DC$151,0)),0)</f>
        <v>0</v>
      </c>
      <c r="G772" s="243">
        <f ca="1">+IFERROR(INDEX('Hoja de Trabajo para listado'!$A$155:$Z$1048576,MATCH($A772,'Hoja de Trabajo para listado'!$A$155:$A$1048576,0),MATCH((CUADRO!G$5&amp;$E772),'Hoja de Trabajo para listado'!$A$151:$Z$151,0)),0)+IFERROR(INDEX('Hoja de Trabajo para listado'!$AB$155:$BA$1048576,MATCH($A772,'Hoja de Trabajo para listado'!$AB$155:$AB$1048576,0),MATCH((CUADRO!G$5&amp;$E772),'Hoja de Trabajo para listado'!$AB$151:$BA$151,0)),0)+IFERROR(INDEX('Hoja de Trabajo para listado'!$BC$155:$CB$1048576,MATCH($A772,'Hoja de Trabajo para listado'!$BC$155:$BC$1048576,0),MATCH((CUADRO!G$5&amp;$E772),'Hoja de Trabajo para listado'!$BC$151:$CB$151,0)),0)+IFERROR(INDEX('Hoja de Trabajo para listado'!$DE$153:$DG$274,MATCH($A772,'Hoja de Trabajo para listado'!$DE$153:$DE$1048576,0),MATCH((CUADRO!G$5&amp;$E772),'Hoja de Trabajo para listado'!$DE$151:$DG$151,0)),0)+IFERROR(INDEX('Hoja de Trabajo para listado'!$CD$155:$DC$1048576,MATCH($A772,'Hoja de Trabajo para listado'!$CD$155:$CD$1048576,0),MATCH((CUADRO!G$5&amp;$E772),'Hoja de Trabajo para listado'!$CD$151:$DC$151,0)),0)</f>
        <v>0</v>
      </c>
      <c r="H772" s="243">
        <f ca="1">+IFERROR(INDEX('Hoja de Trabajo para listado'!$A$155:$Z$1048576,MATCH($A772,'Hoja de Trabajo para listado'!$A$155:$A$1048576,0),MATCH((CUADRO!H$5&amp;$E772),'Hoja de Trabajo para listado'!$A$151:$Z$151,0)),0)+IFERROR(INDEX('Hoja de Trabajo para listado'!$AB$155:$BA$1048576,MATCH($A772,'Hoja de Trabajo para listado'!$AB$155:$AB$1048576,0),MATCH((CUADRO!H$5&amp;$E772),'Hoja de Trabajo para listado'!$AB$151:$BA$151,0)),0)+IFERROR(INDEX('Hoja de Trabajo para listado'!$BC$155:$CB$1048576,MATCH($A772,'Hoja de Trabajo para listado'!$BC$155:$BC$1048576,0),MATCH((CUADRO!H$5&amp;$E772),'Hoja de Trabajo para listado'!$BC$151:$CB$151,0)),0)+IFERROR(INDEX('Hoja de Trabajo para listado'!$DE$153:$DG$274,MATCH($A772,'Hoja de Trabajo para listado'!$DE$153:$DE$1048576,0),MATCH((CUADRO!H$5&amp;$E772),'Hoja de Trabajo para listado'!$DE$151:$DG$151,0)),0)+IFERROR(INDEX('Hoja de Trabajo para listado'!$CD$155:$DC$1048576,MATCH($A772,'Hoja de Trabajo para listado'!$CD$155:$CD$1048576,0),MATCH((CUADRO!H$5&amp;$E772),'Hoja de Trabajo para listado'!$CD$151:$DC$151,0)),0)</f>
        <v>0</v>
      </c>
      <c r="I772" s="243">
        <f ca="1">+IFERROR(INDEX('Hoja de Trabajo para listado'!$A$155:$Z$1048576,MATCH($A772,'Hoja de Trabajo para listado'!$A$155:$A$1048576,0),MATCH((CUADRO!I$5&amp;$E772),'Hoja de Trabajo para listado'!$A$151:$Z$151,0)),0)+IFERROR(INDEX('Hoja de Trabajo para listado'!$AB$155:$BA$1048576,MATCH($A772,'Hoja de Trabajo para listado'!$AB$155:$AB$1048576,0),MATCH((CUADRO!I$5&amp;$E772),'Hoja de Trabajo para listado'!$AB$151:$BA$151,0)),0)+IFERROR(INDEX('Hoja de Trabajo para listado'!$BC$155:$CB$1048576,MATCH($A772,'Hoja de Trabajo para listado'!$BC$155:$BC$1048576,0),MATCH((CUADRO!I$5&amp;$E772),'Hoja de Trabajo para listado'!$BC$151:$CB$151,0)),0)+IFERROR(INDEX('Hoja de Trabajo para listado'!$DE$153:$DG$274,MATCH($A772,'Hoja de Trabajo para listado'!$DE$153:$DE$1048576,0),MATCH((CUADRO!I$5&amp;$E772),'Hoja de Trabajo para listado'!$DE$151:$DG$151,0)),0)+IFERROR(INDEX('Hoja de Trabajo para listado'!$CD$155:$DC$1048576,MATCH($A772,'Hoja de Trabajo para listado'!$CD$155:$CD$1048576,0),MATCH((CUADRO!I$5&amp;$E772),'Hoja de Trabajo para listado'!$CD$151:$DC$151,0)),0)</f>
        <v>0</v>
      </c>
      <c r="J772" s="243">
        <f ca="1">+IFERROR(INDEX('Hoja de Trabajo para listado'!$A$155:$Z$1048576,MATCH($A772,'Hoja de Trabajo para listado'!$A$155:$A$1048576,0),MATCH((CUADRO!J$5&amp;$E772),'Hoja de Trabajo para listado'!$A$151:$Z$151,0)),0)+IFERROR(INDEX('Hoja de Trabajo para listado'!$AB$155:$BA$1048576,MATCH($A772,'Hoja de Trabajo para listado'!$AB$155:$AB$1048576,0),MATCH((CUADRO!J$5&amp;$E772),'Hoja de Trabajo para listado'!$AB$151:$BA$151,0)),0)+IFERROR(INDEX('Hoja de Trabajo para listado'!$BC$155:$CB$1048576,MATCH($A772,'Hoja de Trabajo para listado'!$BC$155:$BC$1048576,0),MATCH((CUADRO!J$5&amp;$E772),'Hoja de Trabajo para listado'!$BC$151:$CB$151,0)),0)+IFERROR(INDEX('Hoja de Trabajo para listado'!$DE$153:$DG$274,MATCH($A772,'Hoja de Trabajo para listado'!$DE$153:$DE$1048576,0),MATCH((CUADRO!J$5&amp;$E772),'Hoja de Trabajo para listado'!$DE$151:$DG$151,0)),0)+IFERROR(INDEX('Hoja de Trabajo para listado'!$CD$155:$DC$1048576,MATCH($A772,'Hoja de Trabajo para listado'!$CD$155:$CD$1048576,0),MATCH((CUADRO!J$5&amp;$E772),'Hoja de Trabajo para listado'!$CD$151:$DC$151,0)),0)</f>
        <v>0</v>
      </c>
      <c r="K772" s="243">
        <f ca="1">+IFERROR(INDEX('Hoja de Trabajo para listado'!$A$155:$Z$1048576,MATCH($A772,'Hoja de Trabajo para listado'!$A$155:$A$1048576,0),MATCH((CUADRO!K$5&amp;$E772),'Hoja de Trabajo para listado'!$A$151:$Z$151,0)),0)+IFERROR(INDEX('Hoja de Trabajo para listado'!$AB$155:$BA$1048576,MATCH($A772,'Hoja de Trabajo para listado'!$AB$155:$AB$1048576,0),MATCH((CUADRO!K$5&amp;$E772),'Hoja de Trabajo para listado'!$AB$151:$BA$151,0)),0)+IFERROR(INDEX('Hoja de Trabajo para listado'!$BC$155:$CB$1048576,MATCH($A772,'Hoja de Trabajo para listado'!$BC$155:$BC$1048576,0),MATCH((CUADRO!K$5&amp;$E772),'Hoja de Trabajo para listado'!$BC$151:$CB$151,0)),0)+IFERROR(INDEX('Hoja de Trabajo para listado'!$DE$153:$DG$274,MATCH($A772,'Hoja de Trabajo para listado'!$DE$153:$DE$1048576,0),MATCH((CUADRO!K$5&amp;$E772),'Hoja de Trabajo para listado'!$DE$151:$DG$151,0)),0)+IFERROR(INDEX('Hoja de Trabajo para listado'!$CD$155:$DC$1048576,MATCH($A772,'Hoja de Trabajo para listado'!$CD$155:$CD$1048576,0),MATCH((CUADRO!K$5&amp;$E772),'Hoja de Trabajo para listado'!$CD$151:$DC$151,0)),0)</f>
        <v>0</v>
      </c>
      <c r="L772" s="243">
        <f ca="1">+IFERROR(INDEX('Hoja de Trabajo para listado'!$A$155:$Z$1048576,MATCH($A772,'Hoja de Trabajo para listado'!$A$155:$A$1048576,0),MATCH((CUADRO!L$5&amp;$E772),'Hoja de Trabajo para listado'!$A$151:$Z$151,0)),0)+IFERROR(INDEX('Hoja de Trabajo para listado'!$AB$155:$BA$1048576,MATCH($A772,'Hoja de Trabajo para listado'!$AB$155:$AB$1048576,0),MATCH((CUADRO!L$5&amp;$E772),'Hoja de Trabajo para listado'!$AB$151:$BA$151,0)),0)+IFERROR(INDEX('Hoja de Trabajo para listado'!$BC$155:$CB$1048576,MATCH($A772,'Hoja de Trabajo para listado'!$BC$155:$BC$1048576,0),MATCH((CUADRO!L$5&amp;$E772),'Hoja de Trabajo para listado'!$BC$151:$CB$151,0)),0)+IFERROR(INDEX('Hoja de Trabajo para listado'!$DE$153:$DG$274,MATCH($A772,'Hoja de Trabajo para listado'!$DE$153:$DE$1048576,0),MATCH((CUADRO!L$5&amp;$E772),'Hoja de Trabajo para listado'!$DE$151:$DG$151,0)),0)+IFERROR(INDEX('Hoja de Trabajo para listado'!$CD$155:$DC$1048576,MATCH($A772,'Hoja de Trabajo para listado'!$CD$155:$CD$1048576,0),MATCH((CUADRO!L$5&amp;$E772),'Hoja de Trabajo para listado'!$CD$151:$DC$151,0)),0)</f>
        <v>0</v>
      </c>
      <c r="M772" s="243">
        <f ca="1">+IFERROR(INDEX('Hoja de Trabajo para listado'!$A$155:$Z$1048576,MATCH($A772,'Hoja de Trabajo para listado'!$A$155:$A$1048576,0),MATCH((CUADRO!M$5&amp;$E772),'Hoja de Trabajo para listado'!$A$151:$Z$151,0)),0)+IFERROR(INDEX('Hoja de Trabajo para listado'!$AB$155:$BA$1048576,MATCH($A772,'Hoja de Trabajo para listado'!$AB$155:$AB$1048576,0),MATCH((CUADRO!M$5&amp;$E772),'Hoja de Trabajo para listado'!$AB$151:$BA$151,0)),0)+IFERROR(INDEX('Hoja de Trabajo para listado'!$BC$155:$CB$1048576,MATCH($A772,'Hoja de Trabajo para listado'!$BC$155:$BC$1048576,0),MATCH((CUADRO!M$5&amp;$E772),'Hoja de Trabajo para listado'!$BC$151:$CB$151,0)),0)+IFERROR(INDEX('Hoja de Trabajo para listado'!$DE$153:$DG$274,MATCH($A772,'Hoja de Trabajo para listado'!$DE$153:$DE$1048576,0),MATCH((CUADRO!M$5&amp;$E772),'Hoja de Trabajo para listado'!$DE$151:$DG$151,0)),0)+IFERROR(INDEX('Hoja de Trabajo para listado'!$CD$155:$DC$1048576,MATCH($A772,'Hoja de Trabajo para listado'!$CD$155:$CD$1048576,0),MATCH((CUADRO!M$5&amp;$E772),'Hoja de Trabajo para listado'!$CD$151:$DC$151,0)),0)</f>
        <v>0</v>
      </c>
      <c r="N772" s="243">
        <f ca="1">+IFERROR(INDEX('Hoja de Trabajo para listado'!$A$155:$Z$1048576,MATCH($A772,'Hoja de Trabajo para listado'!$A$155:$A$1048576,0),MATCH((CUADRO!N$5&amp;$E772),'Hoja de Trabajo para listado'!$A$151:$Z$151,0)),0)+IFERROR(INDEX('Hoja de Trabajo para listado'!$AB$155:$BA$1048576,MATCH($A772,'Hoja de Trabajo para listado'!$AB$155:$AB$1048576,0),MATCH((CUADRO!N$5&amp;$E772),'Hoja de Trabajo para listado'!$AB$151:$BA$151,0)),0)+IFERROR(INDEX('Hoja de Trabajo para listado'!$BC$155:$CB$1048576,MATCH($A772,'Hoja de Trabajo para listado'!$BC$155:$BC$1048576,0),MATCH((CUADRO!N$5&amp;$E772),'Hoja de Trabajo para listado'!$BC$151:$CB$151,0)),0)+IFERROR(INDEX('Hoja de Trabajo para listado'!$DE$153:$DG$274,MATCH($A772,'Hoja de Trabajo para listado'!$DE$153:$DE$1048576,0),MATCH((CUADRO!N$5&amp;$E772),'Hoja de Trabajo para listado'!$DE$151:$DG$151,0)),0)+IFERROR(INDEX('Hoja de Trabajo para listado'!$CD$155:$DC$1048576,MATCH($A772,'Hoja de Trabajo para listado'!$CD$155:$CD$1048576,0),MATCH((CUADRO!N$5&amp;$E772),'Hoja de Trabajo para listado'!$CD$151:$DC$151,0)),0)</f>
        <v>0</v>
      </c>
      <c r="O772" s="243">
        <f ca="1">+IFERROR(INDEX('Hoja de Trabajo para listado'!$A$155:$Z$1048576,MATCH($A772,'Hoja de Trabajo para listado'!$A$155:$A$1048576,0),MATCH((CUADRO!O$5&amp;$E772),'Hoja de Trabajo para listado'!$A$151:$Z$151,0)),0)+IFERROR(INDEX('Hoja de Trabajo para listado'!$AB$155:$BA$1048576,MATCH($A772,'Hoja de Trabajo para listado'!$AB$155:$AB$1048576,0),MATCH((CUADRO!O$5&amp;$E772),'Hoja de Trabajo para listado'!$AB$151:$BA$151,0)),0)+IFERROR(INDEX('Hoja de Trabajo para listado'!$BC$155:$CB$1048576,MATCH($A772,'Hoja de Trabajo para listado'!$BC$155:$BC$1048576,0),MATCH((CUADRO!O$5&amp;$E772),'Hoja de Trabajo para listado'!$BC$151:$CB$151,0)),0)+IFERROR(INDEX('Hoja de Trabajo para listado'!$DE$153:$DG$274,MATCH($A772,'Hoja de Trabajo para listado'!$DE$153:$DE$1048576,0),MATCH((CUADRO!O$5&amp;$E772),'Hoja de Trabajo para listado'!$DE$151:$DG$151,0)),0)+IFERROR(INDEX('Hoja de Trabajo para listado'!$CD$155:$DC$1048576,MATCH($A772,'Hoja de Trabajo para listado'!$CD$155:$CD$1048576,0),MATCH((CUADRO!O$5&amp;$E772),'Hoja de Trabajo para listado'!$CD$151:$DC$151,0)),0)</f>
        <v>0</v>
      </c>
      <c r="P772" s="243">
        <f ca="1">+IFERROR(INDEX('Hoja de Trabajo para listado'!$A$155:$Z$1048576,MATCH($A772,'Hoja de Trabajo para listado'!$A$155:$A$1048576,0),MATCH((CUADRO!P$5&amp;$E772),'Hoja de Trabajo para listado'!$A$151:$Z$151,0)),0)+IFERROR(INDEX('Hoja de Trabajo para listado'!$AB$155:$BA$1048576,MATCH($A772,'Hoja de Trabajo para listado'!$AB$155:$AB$1048576,0),MATCH((CUADRO!P$5&amp;$E772),'Hoja de Trabajo para listado'!$AB$151:$BA$151,0)),0)+IFERROR(INDEX('Hoja de Trabajo para listado'!$BC$155:$CB$1048576,MATCH($A772,'Hoja de Trabajo para listado'!$BC$155:$BC$1048576,0),MATCH((CUADRO!P$5&amp;$E772),'Hoja de Trabajo para listado'!$BC$151:$CB$151,0)),0)+IFERROR(INDEX('Hoja de Trabajo para listado'!$DE$153:$DG$274,MATCH($A772,'Hoja de Trabajo para listado'!$DE$153:$DE$1048576,0),MATCH((CUADRO!P$5&amp;$E772),'Hoja de Trabajo para listado'!$DE$151:$DG$151,0)),0)+IFERROR(INDEX('Hoja de Trabajo para listado'!$CD$155:$DC$1048576,MATCH($A772,'Hoja de Trabajo para listado'!$CD$155:$CD$1048576,0),MATCH((CUADRO!P$5&amp;$E772),'Hoja de Trabajo para listado'!$CD$151:$DC$151,0)),0)</f>
        <v>0</v>
      </c>
      <c r="Q772" s="243">
        <f ca="1">+IFERROR(INDEX('Hoja de Trabajo para listado'!$A$155:$Z$1048576,MATCH($A772,'Hoja de Trabajo para listado'!$A$155:$A$1048576,0),MATCH((CUADRO!Q$5&amp;$E772),'Hoja de Trabajo para listado'!$A$151:$Z$151,0)),0)+IFERROR(INDEX('Hoja de Trabajo para listado'!$AB$155:$BA$1048576,MATCH($A772,'Hoja de Trabajo para listado'!$AB$155:$AB$1048576,0),MATCH((CUADRO!Q$5&amp;$E772),'Hoja de Trabajo para listado'!$AB$151:$BA$151,0)),0)+IFERROR(INDEX('Hoja de Trabajo para listado'!$BC$155:$CB$1048576,MATCH($A772,'Hoja de Trabajo para listado'!$BC$155:$BC$1048576,0),MATCH((CUADRO!Q$5&amp;$E772),'Hoja de Trabajo para listado'!$BC$151:$CB$151,0)),0)+IFERROR(INDEX('Hoja de Trabajo para listado'!$DE$153:$DG$274,MATCH($A772,'Hoja de Trabajo para listado'!$DE$153:$DE$1048576,0),MATCH((CUADRO!Q$5&amp;$E772),'Hoja de Trabajo para listado'!$DE$151:$DG$151,0)),0)+IFERROR(INDEX('Hoja de Trabajo para listado'!$CD$155:$DC$1048576,MATCH($A772,'Hoja de Trabajo para listado'!$CD$155:$CD$1048576,0),MATCH((CUADRO!Q$5&amp;$E772),'Hoja de Trabajo para listado'!$CD$151:$DC$151,0)),0)</f>
        <v>0</v>
      </c>
      <c r="R772" s="243">
        <f t="shared" ca="1" si="25"/>
        <v>0</v>
      </c>
      <c r="S772" s="249"/>
      <c r="T772" s="243">
        <f ca="1">+T773</f>
        <v>0</v>
      </c>
      <c r="U772" s="242">
        <f t="shared" si="26"/>
        <v>1</v>
      </c>
      <c r="V772" s="333" t="str">
        <f>+VLOOKUP(A772,bd_lista!$A$3:$E$590,5,FALSE)</f>
        <v>Gobiernos Autonomos Municipales</v>
      </c>
      <c r="W772" s="383" t="str">
        <f>+V772</f>
        <v>Gobiernos Autonomos Municipales</v>
      </c>
      <c r="X772" s="242">
        <f>+VLOOKUP(A772,[3]Sheet1!$A$13:$D$744,4,FALSE)</f>
        <v>0</v>
      </c>
      <c r="Y772" s="242" t="e">
        <f>+VLOOKUP(X772,bd_lista!$A$3:$C$590,3,FALSE)</f>
        <v>#N/A</v>
      </c>
      <c r="Z772" s="294">
        <f>+X772</f>
        <v>0</v>
      </c>
      <c r="AA772" s="295" t="e">
        <f>+Y772</f>
        <v>#N/A</v>
      </c>
    </row>
    <row r="773" spans="1:27" customFormat="1" ht="15" hidden="1" customHeight="1">
      <c r="A773" s="32">
        <v>1405</v>
      </c>
      <c r="B773" s="389"/>
      <c r="C773" s="247" t="str">
        <f>+VLOOKUP(A773,bd_lista!$A$3:$C$590,3,FALSE)</f>
        <v>Gobierno Autónomo Municipal de Santuario de Quillacas</v>
      </c>
      <c r="D773" s="386"/>
      <c r="E773" s="244" t="s">
        <v>1305</v>
      </c>
      <c r="F773" s="243">
        <f ca="1">+IFERROR(INDEX('Hoja de Trabajo para listado'!$A$155:$Z$1048576,MATCH($A773,'Hoja de Trabajo para listado'!$A$155:$A$1048576,0),MATCH((CUADRO!F$5&amp;$E773),'Hoja de Trabajo para listado'!$A$151:$Z$151,0)),0)+IFERROR(INDEX('Hoja de Trabajo para listado'!$AB$155:$BA$1048576,MATCH($A773,'Hoja de Trabajo para listado'!$AB$155:$AB$1048576,0),MATCH((CUADRO!F$5&amp;$E773),'Hoja de Trabajo para listado'!$AB$151:$BA$151,0)),0)+IFERROR(INDEX('Hoja de Trabajo para listado'!$BC$155:$CB$1048576,MATCH($A773,'Hoja de Trabajo para listado'!$BC$155:$BC$1048576,0),MATCH((CUADRO!F$5&amp;$E773),'Hoja de Trabajo para listado'!$BC$151:$CB$151,0)),0)+IFERROR(INDEX('Hoja de Trabajo para listado'!$DE$153:$DG$274,MATCH($A773,'Hoja de Trabajo para listado'!$DE$153:$DE$1048576,0),MATCH((CUADRO!F$5&amp;$E773),'Hoja de Trabajo para listado'!$DE$151:$DG$151,0)),0)+IFERROR(INDEX('Hoja de Trabajo para listado'!$CD$155:$DC$1048576,MATCH($A773,'Hoja de Trabajo para listado'!$CD$155:$CD$1048576,0),MATCH((CUADRO!F$5&amp;$E773),'Hoja de Trabajo para listado'!$CD$151:$DC$151,0)),0)</f>
        <v>0</v>
      </c>
      <c r="G773" s="243">
        <f ca="1">+IFERROR(INDEX('Hoja de Trabajo para listado'!$A$155:$Z$1048576,MATCH($A773,'Hoja de Trabajo para listado'!$A$155:$A$1048576,0),MATCH((CUADRO!G$5&amp;$E773),'Hoja de Trabajo para listado'!$A$151:$Z$151,0)),0)+IFERROR(INDEX('Hoja de Trabajo para listado'!$AB$155:$BA$1048576,MATCH($A773,'Hoja de Trabajo para listado'!$AB$155:$AB$1048576,0),MATCH((CUADRO!G$5&amp;$E773),'Hoja de Trabajo para listado'!$AB$151:$BA$151,0)),0)+IFERROR(INDEX('Hoja de Trabajo para listado'!$BC$155:$CB$1048576,MATCH($A773,'Hoja de Trabajo para listado'!$BC$155:$BC$1048576,0),MATCH((CUADRO!G$5&amp;$E773),'Hoja de Trabajo para listado'!$BC$151:$CB$151,0)),0)+IFERROR(INDEX('Hoja de Trabajo para listado'!$DE$153:$DG$274,MATCH($A773,'Hoja de Trabajo para listado'!$DE$153:$DE$1048576,0),MATCH((CUADRO!G$5&amp;$E773),'Hoja de Trabajo para listado'!$DE$151:$DG$151,0)),0)+IFERROR(INDEX('Hoja de Trabajo para listado'!$CD$155:$DC$1048576,MATCH($A773,'Hoja de Trabajo para listado'!$CD$155:$CD$1048576,0),MATCH((CUADRO!G$5&amp;$E773),'Hoja de Trabajo para listado'!$CD$151:$DC$151,0)),0)</f>
        <v>0</v>
      </c>
      <c r="H773" s="243">
        <f ca="1">+IFERROR(INDEX('Hoja de Trabajo para listado'!$A$155:$Z$1048576,MATCH($A773,'Hoja de Trabajo para listado'!$A$155:$A$1048576,0),MATCH((CUADRO!H$5&amp;$E773),'Hoja de Trabajo para listado'!$A$151:$Z$151,0)),0)+IFERROR(INDEX('Hoja de Trabajo para listado'!$AB$155:$BA$1048576,MATCH($A773,'Hoja de Trabajo para listado'!$AB$155:$AB$1048576,0),MATCH((CUADRO!H$5&amp;$E773),'Hoja de Trabajo para listado'!$AB$151:$BA$151,0)),0)+IFERROR(INDEX('Hoja de Trabajo para listado'!$BC$155:$CB$1048576,MATCH($A773,'Hoja de Trabajo para listado'!$BC$155:$BC$1048576,0),MATCH((CUADRO!H$5&amp;$E773),'Hoja de Trabajo para listado'!$BC$151:$CB$151,0)),0)+IFERROR(INDEX('Hoja de Trabajo para listado'!$DE$153:$DG$274,MATCH($A773,'Hoja de Trabajo para listado'!$DE$153:$DE$1048576,0),MATCH((CUADRO!H$5&amp;$E773),'Hoja de Trabajo para listado'!$DE$151:$DG$151,0)),0)+IFERROR(INDEX('Hoja de Trabajo para listado'!$CD$155:$DC$1048576,MATCH($A773,'Hoja de Trabajo para listado'!$CD$155:$CD$1048576,0),MATCH((CUADRO!H$5&amp;$E773),'Hoja de Trabajo para listado'!$CD$151:$DC$151,0)),0)</f>
        <v>0</v>
      </c>
      <c r="I773" s="243">
        <f ca="1">+IFERROR(INDEX('Hoja de Trabajo para listado'!$A$155:$Z$1048576,MATCH($A773,'Hoja de Trabajo para listado'!$A$155:$A$1048576,0),MATCH((CUADRO!I$5&amp;$E773),'Hoja de Trabajo para listado'!$A$151:$Z$151,0)),0)+IFERROR(INDEX('Hoja de Trabajo para listado'!$AB$155:$BA$1048576,MATCH($A773,'Hoja de Trabajo para listado'!$AB$155:$AB$1048576,0),MATCH((CUADRO!I$5&amp;$E773),'Hoja de Trabajo para listado'!$AB$151:$BA$151,0)),0)+IFERROR(INDEX('Hoja de Trabajo para listado'!$BC$155:$CB$1048576,MATCH($A773,'Hoja de Trabajo para listado'!$BC$155:$BC$1048576,0),MATCH((CUADRO!I$5&amp;$E773),'Hoja de Trabajo para listado'!$BC$151:$CB$151,0)),0)+IFERROR(INDEX('Hoja de Trabajo para listado'!$DE$153:$DG$274,MATCH($A773,'Hoja de Trabajo para listado'!$DE$153:$DE$1048576,0),MATCH((CUADRO!I$5&amp;$E773),'Hoja de Trabajo para listado'!$DE$151:$DG$151,0)),0)+IFERROR(INDEX('Hoja de Trabajo para listado'!$CD$155:$DC$1048576,MATCH($A773,'Hoja de Trabajo para listado'!$CD$155:$CD$1048576,0),MATCH((CUADRO!I$5&amp;$E773),'Hoja de Trabajo para listado'!$CD$151:$DC$151,0)),0)</f>
        <v>0</v>
      </c>
      <c r="J773" s="243">
        <f ca="1">+IFERROR(INDEX('Hoja de Trabajo para listado'!$A$155:$Z$1048576,MATCH($A773,'Hoja de Trabajo para listado'!$A$155:$A$1048576,0),MATCH((CUADRO!J$5&amp;$E773),'Hoja de Trabajo para listado'!$A$151:$Z$151,0)),0)+IFERROR(INDEX('Hoja de Trabajo para listado'!$AB$155:$BA$1048576,MATCH($A773,'Hoja de Trabajo para listado'!$AB$155:$AB$1048576,0),MATCH((CUADRO!J$5&amp;$E773),'Hoja de Trabajo para listado'!$AB$151:$BA$151,0)),0)+IFERROR(INDEX('Hoja de Trabajo para listado'!$BC$155:$CB$1048576,MATCH($A773,'Hoja de Trabajo para listado'!$BC$155:$BC$1048576,0),MATCH((CUADRO!J$5&amp;$E773),'Hoja de Trabajo para listado'!$BC$151:$CB$151,0)),0)+IFERROR(INDEX('Hoja de Trabajo para listado'!$DE$153:$DG$274,MATCH($A773,'Hoja de Trabajo para listado'!$DE$153:$DE$1048576,0),MATCH((CUADRO!J$5&amp;$E773),'Hoja de Trabajo para listado'!$DE$151:$DG$151,0)),0)+IFERROR(INDEX('Hoja de Trabajo para listado'!$CD$155:$DC$1048576,MATCH($A773,'Hoja de Trabajo para listado'!$CD$155:$CD$1048576,0),MATCH((CUADRO!J$5&amp;$E773),'Hoja de Trabajo para listado'!$CD$151:$DC$151,0)),0)</f>
        <v>0</v>
      </c>
      <c r="K773" s="243">
        <f ca="1">+IFERROR(INDEX('Hoja de Trabajo para listado'!$A$155:$Z$1048576,MATCH($A773,'Hoja de Trabajo para listado'!$A$155:$A$1048576,0),MATCH((CUADRO!K$5&amp;$E773),'Hoja de Trabajo para listado'!$A$151:$Z$151,0)),0)+IFERROR(INDEX('Hoja de Trabajo para listado'!$AB$155:$BA$1048576,MATCH($A773,'Hoja de Trabajo para listado'!$AB$155:$AB$1048576,0),MATCH((CUADRO!K$5&amp;$E773),'Hoja de Trabajo para listado'!$AB$151:$BA$151,0)),0)+IFERROR(INDEX('Hoja de Trabajo para listado'!$BC$155:$CB$1048576,MATCH($A773,'Hoja de Trabajo para listado'!$BC$155:$BC$1048576,0),MATCH((CUADRO!K$5&amp;$E773),'Hoja de Trabajo para listado'!$BC$151:$CB$151,0)),0)+IFERROR(INDEX('Hoja de Trabajo para listado'!$DE$153:$DG$274,MATCH($A773,'Hoja de Trabajo para listado'!$DE$153:$DE$1048576,0),MATCH((CUADRO!K$5&amp;$E773),'Hoja de Trabajo para listado'!$DE$151:$DG$151,0)),0)+IFERROR(INDEX('Hoja de Trabajo para listado'!$CD$155:$DC$1048576,MATCH($A773,'Hoja de Trabajo para listado'!$CD$155:$CD$1048576,0),MATCH((CUADRO!K$5&amp;$E773),'Hoja de Trabajo para listado'!$CD$151:$DC$151,0)),0)</f>
        <v>0</v>
      </c>
      <c r="L773" s="243">
        <f ca="1">+IFERROR(INDEX('Hoja de Trabajo para listado'!$A$155:$Z$1048576,MATCH($A773,'Hoja de Trabajo para listado'!$A$155:$A$1048576,0),MATCH((CUADRO!L$5&amp;$E773),'Hoja de Trabajo para listado'!$A$151:$Z$151,0)),0)+IFERROR(INDEX('Hoja de Trabajo para listado'!$AB$155:$BA$1048576,MATCH($A773,'Hoja de Trabajo para listado'!$AB$155:$AB$1048576,0),MATCH((CUADRO!L$5&amp;$E773),'Hoja de Trabajo para listado'!$AB$151:$BA$151,0)),0)+IFERROR(INDEX('Hoja de Trabajo para listado'!$BC$155:$CB$1048576,MATCH($A773,'Hoja de Trabajo para listado'!$BC$155:$BC$1048576,0),MATCH((CUADRO!L$5&amp;$E773),'Hoja de Trabajo para listado'!$BC$151:$CB$151,0)),0)+IFERROR(INDEX('Hoja de Trabajo para listado'!$DE$153:$DG$274,MATCH($A773,'Hoja de Trabajo para listado'!$DE$153:$DE$1048576,0),MATCH((CUADRO!L$5&amp;$E773),'Hoja de Trabajo para listado'!$DE$151:$DG$151,0)),0)+IFERROR(INDEX('Hoja de Trabajo para listado'!$CD$155:$DC$1048576,MATCH($A773,'Hoja de Trabajo para listado'!$CD$155:$CD$1048576,0),MATCH((CUADRO!L$5&amp;$E773),'Hoja de Trabajo para listado'!$CD$151:$DC$151,0)),0)</f>
        <v>0</v>
      </c>
      <c r="M773" s="243">
        <f ca="1">+IFERROR(INDEX('Hoja de Trabajo para listado'!$A$155:$Z$1048576,MATCH($A773,'Hoja de Trabajo para listado'!$A$155:$A$1048576,0),MATCH((CUADRO!M$5&amp;$E773),'Hoja de Trabajo para listado'!$A$151:$Z$151,0)),0)+IFERROR(INDEX('Hoja de Trabajo para listado'!$AB$155:$BA$1048576,MATCH($A773,'Hoja de Trabajo para listado'!$AB$155:$AB$1048576,0),MATCH((CUADRO!M$5&amp;$E773),'Hoja de Trabajo para listado'!$AB$151:$BA$151,0)),0)+IFERROR(INDEX('Hoja de Trabajo para listado'!$BC$155:$CB$1048576,MATCH($A773,'Hoja de Trabajo para listado'!$BC$155:$BC$1048576,0),MATCH((CUADRO!M$5&amp;$E773),'Hoja de Trabajo para listado'!$BC$151:$CB$151,0)),0)+IFERROR(INDEX('Hoja de Trabajo para listado'!$DE$153:$DG$274,MATCH($A773,'Hoja de Trabajo para listado'!$DE$153:$DE$1048576,0),MATCH((CUADRO!M$5&amp;$E773),'Hoja de Trabajo para listado'!$DE$151:$DG$151,0)),0)+IFERROR(INDEX('Hoja de Trabajo para listado'!$CD$155:$DC$1048576,MATCH($A773,'Hoja de Trabajo para listado'!$CD$155:$CD$1048576,0),MATCH((CUADRO!M$5&amp;$E773),'Hoja de Trabajo para listado'!$CD$151:$DC$151,0)),0)</f>
        <v>0</v>
      </c>
      <c r="N773" s="243">
        <f ca="1">+IFERROR(INDEX('Hoja de Trabajo para listado'!$A$155:$Z$1048576,MATCH($A773,'Hoja de Trabajo para listado'!$A$155:$A$1048576,0),MATCH((CUADRO!N$5&amp;$E773),'Hoja de Trabajo para listado'!$A$151:$Z$151,0)),0)+IFERROR(INDEX('Hoja de Trabajo para listado'!$AB$155:$BA$1048576,MATCH($A773,'Hoja de Trabajo para listado'!$AB$155:$AB$1048576,0),MATCH((CUADRO!N$5&amp;$E773),'Hoja de Trabajo para listado'!$AB$151:$BA$151,0)),0)+IFERROR(INDEX('Hoja de Trabajo para listado'!$BC$155:$CB$1048576,MATCH($A773,'Hoja de Trabajo para listado'!$BC$155:$BC$1048576,0),MATCH((CUADRO!N$5&amp;$E773),'Hoja de Trabajo para listado'!$BC$151:$CB$151,0)),0)+IFERROR(INDEX('Hoja de Trabajo para listado'!$DE$153:$DG$274,MATCH($A773,'Hoja de Trabajo para listado'!$DE$153:$DE$1048576,0),MATCH((CUADRO!N$5&amp;$E773),'Hoja de Trabajo para listado'!$DE$151:$DG$151,0)),0)+IFERROR(INDEX('Hoja de Trabajo para listado'!$CD$155:$DC$1048576,MATCH($A773,'Hoja de Trabajo para listado'!$CD$155:$CD$1048576,0),MATCH((CUADRO!N$5&amp;$E773),'Hoja de Trabajo para listado'!$CD$151:$DC$151,0)),0)</f>
        <v>0</v>
      </c>
      <c r="O773" s="243">
        <f ca="1">+IFERROR(INDEX('Hoja de Trabajo para listado'!$A$155:$Z$1048576,MATCH($A773,'Hoja de Trabajo para listado'!$A$155:$A$1048576,0),MATCH((CUADRO!O$5&amp;$E773),'Hoja de Trabajo para listado'!$A$151:$Z$151,0)),0)+IFERROR(INDEX('Hoja de Trabajo para listado'!$AB$155:$BA$1048576,MATCH($A773,'Hoja de Trabajo para listado'!$AB$155:$AB$1048576,0),MATCH((CUADRO!O$5&amp;$E773),'Hoja de Trabajo para listado'!$AB$151:$BA$151,0)),0)+IFERROR(INDEX('Hoja de Trabajo para listado'!$BC$155:$CB$1048576,MATCH($A773,'Hoja de Trabajo para listado'!$BC$155:$BC$1048576,0),MATCH((CUADRO!O$5&amp;$E773),'Hoja de Trabajo para listado'!$BC$151:$CB$151,0)),0)+IFERROR(INDEX('Hoja de Trabajo para listado'!$DE$153:$DG$274,MATCH($A773,'Hoja de Trabajo para listado'!$DE$153:$DE$1048576,0),MATCH((CUADRO!O$5&amp;$E773),'Hoja de Trabajo para listado'!$DE$151:$DG$151,0)),0)+IFERROR(INDEX('Hoja de Trabajo para listado'!$CD$155:$DC$1048576,MATCH($A773,'Hoja de Trabajo para listado'!$CD$155:$CD$1048576,0),MATCH((CUADRO!O$5&amp;$E773),'Hoja de Trabajo para listado'!$CD$151:$DC$151,0)),0)</f>
        <v>0</v>
      </c>
      <c r="P773" s="243">
        <f ca="1">+IFERROR(INDEX('Hoja de Trabajo para listado'!$A$155:$Z$1048576,MATCH($A773,'Hoja de Trabajo para listado'!$A$155:$A$1048576,0),MATCH((CUADRO!P$5&amp;$E773),'Hoja de Trabajo para listado'!$A$151:$Z$151,0)),0)+IFERROR(INDEX('Hoja de Trabajo para listado'!$AB$155:$BA$1048576,MATCH($A773,'Hoja de Trabajo para listado'!$AB$155:$AB$1048576,0),MATCH((CUADRO!P$5&amp;$E773),'Hoja de Trabajo para listado'!$AB$151:$BA$151,0)),0)+IFERROR(INDEX('Hoja de Trabajo para listado'!$BC$155:$CB$1048576,MATCH($A773,'Hoja de Trabajo para listado'!$BC$155:$BC$1048576,0),MATCH((CUADRO!P$5&amp;$E773),'Hoja de Trabajo para listado'!$BC$151:$CB$151,0)),0)+IFERROR(INDEX('Hoja de Trabajo para listado'!$DE$153:$DG$274,MATCH($A773,'Hoja de Trabajo para listado'!$DE$153:$DE$1048576,0),MATCH((CUADRO!P$5&amp;$E773),'Hoja de Trabajo para listado'!$DE$151:$DG$151,0)),0)+IFERROR(INDEX('Hoja de Trabajo para listado'!$CD$155:$DC$1048576,MATCH($A773,'Hoja de Trabajo para listado'!$CD$155:$CD$1048576,0),MATCH((CUADRO!P$5&amp;$E773),'Hoja de Trabajo para listado'!$CD$151:$DC$151,0)),0)</f>
        <v>0</v>
      </c>
      <c r="Q773" s="243">
        <f ca="1">+IFERROR(INDEX('Hoja de Trabajo para listado'!$A$155:$Z$1048576,MATCH($A773,'Hoja de Trabajo para listado'!$A$155:$A$1048576,0),MATCH((CUADRO!Q$5&amp;$E773),'Hoja de Trabajo para listado'!$A$151:$Z$151,0)),0)+IFERROR(INDEX('Hoja de Trabajo para listado'!$AB$155:$BA$1048576,MATCH($A773,'Hoja de Trabajo para listado'!$AB$155:$AB$1048576,0),MATCH((CUADRO!Q$5&amp;$E773),'Hoja de Trabajo para listado'!$AB$151:$BA$151,0)),0)+IFERROR(INDEX('Hoja de Trabajo para listado'!$BC$155:$CB$1048576,MATCH($A773,'Hoja de Trabajo para listado'!$BC$155:$BC$1048576,0),MATCH((CUADRO!Q$5&amp;$E773),'Hoja de Trabajo para listado'!$BC$151:$CB$151,0)),0)+IFERROR(INDEX('Hoja de Trabajo para listado'!$DE$153:$DG$274,MATCH($A773,'Hoja de Trabajo para listado'!$DE$153:$DE$1048576,0),MATCH((CUADRO!Q$5&amp;$E773),'Hoja de Trabajo para listado'!$DE$151:$DG$151,0)),0)+IFERROR(INDEX('Hoja de Trabajo para listado'!$CD$155:$DC$1048576,MATCH($A773,'Hoja de Trabajo para listado'!$CD$155:$CD$1048576,0),MATCH((CUADRO!Q$5&amp;$E773),'Hoja de Trabajo para listado'!$CD$151:$DC$151,0)),0)</f>
        <v>0</v>
      </c>
      <c r="R773" s="243">
        <f t="shared" ca="1" si="25"/>
        <v>0</v>
      </c>
      <c r="S773" s="249">
        <f ca="1">+R772+R773</f>
        <v>0</v>
      </c>
      <c r="T773" s="243">
        <f ca="1">+S773</f>
        <v>0</v>
      </c>
      <c r="U773" s="242">
        <f t="shared" si="26"/>
        <v>2</v>
      </c>
      <c r="V773" s="333" t="str">
        <f>+VLOOKUP(A773,bd_lista!$A$3:$E$590,5,FALSE)</f>
        <v>Gobiernos Autonomos Municipales</v>
      </c>
      <c r="W773" s="384"/>
      <c r="X773" s="242">
        <f>+VLOOKUP(A773,[3]Sheet1!$A$13:$D$744,4,FALSE)</f>
        <v>0</v>
      </c>
      <c r="Y773" s="242" t="e">
        <f>+VLOOKUP(X773,bd_lista!$A$3:$C$590,3,FALSE)</f>
        <v>#N/A</v>
      </c>
      <c r="Z773" s="292"/>
      <c r="AA773" s="293"/>
    </row>
    <row r="774" spans="1:27" customFormat="1" ht="15" hidden="1" customHeight="1">
      <c r="A774" s="32">
        <v>1406</v>
      </c>
      <c r="B774" s="388">
        <f>+A774</f>
        <v>1406</v>
      </c>
      <c r="C774" s="247" t="str">
        <f>+VLOOKUP(A774,bd_lista!$A$3:$C$590,3,FALSE)</f>
        <v>Gobierno Autónomo Municipal de Huanuni</v>
      </c>
      <c r="D774" s="385" t="str">
        <f>+C774</f>
        <v>Gobierno Autónomo Municipal de Huanuni</v>
      </c>
      <c r="E774" s="242" t="s">
        <v>1304</v>
      </c>
      <c r="F774" s="243">
        <f ca="1">+IFERROR(INDEX('Hoja de Trabajo para listado'!$A$155:$Z$1048576,MATCH($A774,'Hoja de Trabajo para listado'!$A$155:$A$1048576,0),MATCH((CUADRO!F$5&amp;$E774),'Hoja de Trabajo para listado'!$A$151:$Z$151,0)),0)+IFERROR(INDEX('Hoja de Trabajo para listado'!$AB$155:$BA$1048576,MATCH($A774,'Hoja de Trabajo para listado'!$AB$155:$AB$1048576,0),MATCH((CUADRO!F$5&amp;$E774),'Hoja de Trabajo para listado'!$AB$151:$BA$151,0)),0)+IFERROR(INDEX('Hoja de Trabajo para listado'!$BC$155:$CB$1048576,MATCH($A774,'Hoja de Trabajo para listado'!$BC$155:$BC$1048576,0),MATCH((CUADRO!F$5&amp;$E774),'Hoja de Trabajo para listado'!$BC$151:$CB$151,0)),0)+IFERROR(INDEX('Hoja de Trabajo para listado'!$DE$153:$DG$274,MATCH($A774,'Hoja de Trabajo para listado'!$DE$153:$DE$1048576,0),MATCH((CUADRO!F$5&amp;$E774),'Hoja de Trabajo para listado'!$DE$151:$DG$151,0)),0)+IFERROR(INDEX('Hoja de Trabajo para listado'!$CD$155:$DC$1048576,MATCH($A774,'Hoja de Trabajo para listado'!$CD$155:$CD$1048576,0),MATCH((CUADRO!F$5&amp;$E774),'Hoja de Trabajo para listado'!$CD$151:$DC$151,0)),0)</f>
        <v>0</v>
      </c>
      <c r="G774" s="243">
        <f ca="1">+IFERROR(INDEX('Hoja de Trabajo para listado'!$A$155:$Z$1048576,MATCH($A774,'Hoja de Trabajo para listado'!$A$155:$A$1048576,0),MATCH((CUADRO!G$5&amp;$E774),'Hoja de Trabajo para listado'!$A$151:$Z$151,0)),0)+IFERROR(INDEX('Hoja de Trabajo para listado'!$AB$155:$BA$1048576,MATCH($A774,'Hoja de Trabajo para listado'!$AB$155:$AB$1048576,0),MATCH((CUADRO!G$5&amp;$E774),'Hoja de Trabajo para listado'!$AB$151:$BA$151,0)),0)+IFERROR(INDEX('Hoja de Trabajo para listado'!$BC$155:$CB$1048576,MATCH($A774,'Hoja de Trabajo para listado'!$BC$155:$BC$1048576,0),MATCH((CUADRO!G$5&amp;$E774),'Hoja de Trabajo para listado'!$BC$151:$CB$151,0)),0)+IFERROR(INDEX('Hoja de Trabajo para listado'!$DE$153:$DG$274,MATCH($A774,'Hoja de Trabajo para listado'!$DE$153:$DE$1048576,0),MATCH((CUADRO!G$5&amp;$E774),'Hoja de Trabajo para listado'!$DE$151:$DG$151,0)),0)+IFERROR(INDEX('Hoja de Trabajo para listado'!$CD$155:$DC$1048576,MATCH($A774,'Hoja de Trabajo para listado'!$CD$155:$CD$1048576,0),MATCH((CUADRO!G$5&amp;$E774),'Hoja de Trabajo para listado'!$CD$151:$DC$151,0)),0)</f>
        <v>0</v>
      </c>
      <c r="H774" s="243">
        <f ca="1">+IFERROR(INDEX('Hoja de Trabajo para listado'!$A$155:$Z$1048576,MATCH($A774,'Hoja de Trabajo para listado'!$A$155:$A$1048576,0),MATCH((CUADRO!H$5&amp;$E774),'Hoja de Trabajo para listado'!$A$151:$Z$151,0)),0)+IFERROR(INDEX('Hoja de Trabajo para listado'!$AB$155:$BA$1048576,MATCH($A774,'Hoja de Trabajo para listado'!$AB$155:$AB$1048576,0),MATCH((CUADRO!H$5&amp;$E774),'Hoja de Trabajo para listado'!$AB$151:$BA$151,0)),0)+IFERROR(INDEX('Hoja de Trabajo para listado'!$BC$155:$CB$1048576,MATCH($A774,'Hoja de Trabajo para listado'!$BC$155:$BC$1048576,0),MATCH((CUADRO!H$5&amp;$E774),'Hoja de Trabajo para listado'!$BC$151:$CB$151,0)),0)+IFERROR(INDEX('Hoja de Trabajo para listado'!$DE$153:$DG$274,MATCH($A774,'Hoja de Trabajo para listado'!$DE$153:$DE$1048576,0),MATCH((CUADRO!H$5&amp;$E774),'Hoja de Trabajo para listado'!$DE$151:$DG$151,0)),0)+IFERROR(INDEX('Hoja de Trabajo para listado'!$CD$155:$DC$1048576,MATCH($A774,'Hoja de Trabajo para listado'!$CD$155:$CD$1048576,0),MATCH((CUADRO!H$5&amp;$E774),'Hoja de Trabajo para listado'!$CD$151:$DC$151,0)),0)</f>
        <v>0</v>
      </c>
      <c r="I774" s="243">
        <f ca="1">+IFERROR(INDEX('Hoja de Trabajo para listado'!$A$155:$Z$1048576,MATCH($A774,'Hoja de Trabajo para listado'!$A$155:$A$1048576,0),MATCH((CUADRO!I$5&amp;$E774),'Hoja de Trabajo para listado'!$A$151:$Z$151,0)),0)+IFERROR(INDEX('Hoja de Trabajo para listado'!$AB$155:$BA$1048576,MATCH($A774,'Hoja de Trabajo para listado'!$AB$155:$AB$1048576,0),MATCH((CUADRO!I$5&amp;$E774),'Hoja de Trabajo para listado'!$AB$151:$BA$151,0)),0)+IFERROR(INDEX('Hoja de Trabajo para listado'!$BC$155:$CB$1048576,MATCH($A774,'Hoja de Trabajo para listado'!$BC$155:$BC$1048576,0),MATCH((CUADRO!I$5&amp;$E774),'Hoja de Trabajo para listado'!$BC$151:$CB$151,0)),0)+IFERROR(INDEX('Hoja de Trabajo para listado'!$DE$153:$DG$274,MATCH($A774,'Hoja de Trabajo para listado'!$DE$153:$DE$1048576,0),MATCH((CUADRO!I$5&amp;$E774),'Hoja de Trabajo para listado'!$DE$151:$DG$151,0)),0)+IFERROR(INDEX('Hoja de Trabajo para listado'!$CD$155:$DC$1048576,MATCH($A774,'Hoja de Trabajo para listado'!$CD$155:$CD$1048576,0),MATCH((CUADRO!I$5&amp;$E774),'Hoja de Trabajo para listado'!$CD$151:$DC$151,0)),0)</f>
        <v>0</v>
      </c>
      <c r="J774" s="243">
        <f ca="1">+IFERROR(INDEX('Hoja de Trabajo para listado'!$A$155:$Z$1048576,MATCH($A774,'Hoja de Trabajo para listado'!$A$155:$A$1048576,0),MATCH((CUADRO!J$5&amp;$E774),'Hoja de Trabajo para listado'!$A$151:$Z$151,0)),0)+IFERROR(INDEX('Hoja de Trabajo para listado'!$AB$155:$BA$1048576,MATCH($A774,'Hoja de Trabajo para listado'!$AB$155:$AB$1048576,0),MATCH((CUADRO!J$5&amp;$E774),'Hoja de Trabajo para listado'!$AB$151:$BA$151,0)),0)+IFERROR(INDEX('Hoja de Trabajo para listado'!$BC$155:$CB$1048576,MATCH($A774,'Hoja de Trabajo para listado'!$BC$155:$BC$1048576,0),MATCH((CUADRO!J$5&amp;$E774),'Hoja de Trabajo para listado'!$BC$151:$CB$151,0)),0)+IFERROR(INDEX('Hoja de Trabajo para listado'!$DE$153:$DG$274,MATCH($A774,'Hoja de Trabajo para listado'!$DE$153:$DE$1048576,0),MATCH((CUADRO!J$5&amp;$E774),'Hoja de Trabajo para listado'!$DE$151:$DG$151,0)),0)+IFERROR(INDEX('Hoja de Trabajo para listado'!$CD$155:$DC$1048576,MATCH($A774,'Hoja de Trabajo para listado'!$CD$155:$CD$1048576,0),MATCH((CUADRO!J$5&amp;$E774),'Hoja de Trabajo para listado'!$CD$151:$DC$151,0)),0)</f>
        <v>0</v>
      </c>
      <c r="K774" s="243">
        <f ca="1">+IFERROR(INDEX('Hoja de Trabajo para listado'!$A$155:$Z$1048576,MATCH($A774,'Hoja de Trabajo para listado'!$A$155:$A$1048576,0),MATCH((CUADRO!K$5&amp;$E774),'Hoja de Trabajo para listado'!$A$151:$Z$151,0)),0)+IFERROR(INDEX('Hoja de Trabajo para listado'!$AB$155:$BA$1048576,MATCH($A774,'Hoja de Trabajo para listado'!$AB$155:$AB$1048576,0),MATCH((CUADRO!K$5&amp;$E774),'Hoja de Trabajo para listado'!$AB$151:$BA$151,0)),0)+IFERROR(INDEX('Hoja de Trabajo para listado'!$BC$155:$CB$1048576,MATCH($A774,'Hoja de Trabajo para listado'!$BC$155:$BC$1048576,0),MATCH((CUADRO!K$5&amp;$E774),'Hoja de Trabajo para listado'!$BC$151:$CB$151,0)),0)+IFERROR(INDEX('Hoja de Trabajo para listado'!$DE$153:$DG$274,MATCH($A774,'Hoja de Trabajo para listado'!$DE$153:$DE$1048576,0),MATCH((CUADRO!K$5&amp;$E774),'Hoja de Trabajo para listado'!$DE$151:$DG$151,0)),0)+IFERROR(INDEX('Hoja de Trabajo para listado'!$CD$155:$DC$1048576,MATCH($A774,'Hoja de Trabajo para listado'!$CD$155:$CD$1048576,0),MATCH((CUADRO!K$5&amp;$E774),'Hoja de Trabajo para listado'!$CD$151:$DC$151,0)),0)</f>
        <v>0</v>
      </c>
      <c r="L774" s="243">
        <f ca="1">+IFERROR(INDEX('Hoja de Trabajo para listado'!$A$155:$Z$1048576,MATCH($A774,'Hoja de Trabajo para listado'!$A$155:$A$1048576,0),MATCH((CUADRO!L$5&amp;$E774),'Hoja de Trabajo para listado'!$A$151:$Z$151,0)),0)+IFERROR(INDEX('Hoja de Trabajo para listado'!$AB$155:$BA$1048576,MATCH($A774,'Hoja de Trabajo para listado'!$AB$155:$AB$1048576,0),MATCH((CUADRO!L$5&amp;$E774),'Hoja de Trabajo para listado'!$AB$151:$BA$151,0)),0)+IFERROR(INDEX('Hoja de Trabajo para listado'!$BC$155:$CB$1048576,MATCH($A774,'Hoja de Trabajo para listado'!$BC$155:$BC$1048576,0),MATCH((CUADRO!L$5&amp;$E774),'Hoja de Trabajo para listado'!$BC$151:$CB$151,0)),0)+IFERROR(INDEX('Hoja de Trabajo para listado'!$DE$153:$DG$274,MATCH($A774,'Hoja de Trabajo para listado'!$DE$153:$DE$1048576,0),MATCH((CUADRO!L$5&amp;$E774),'Hoja de Trabajo para listado'!$DE$151:$DG$151,0)),0)+IFERROR(INDEX('Hoja de Trabajo para listado'!$CD$155:$DC$1048576,MATCH($A774,'Hoja de Trabajo para listado'!$CD$155:$CD$1048576,0),MATCH((CUADRO!L$5&amp;$E774),'Hoja de Trabajo para listado'!$CD$151:$DC$151,0)),0)</f>
        <v>0</v>
      </c>
      <c r="M774" s="243">
        <f ca="1">+IFERROR(INDEX('Hoja de Trabajo para listado'!$A$155:$Z$1048576,MATCH($A774,'Hoja de Trabajo para listado'!$A$155:$A$1048576,0),MATCH((CUADRO!M$5&amp;$E774),'Hoja de Trabajo para listado'!$A$151:$Z$151,0)),0)+IFERROR(INDEX('Hoja de Trabajo para listado'!$AB$155:$BA$1048576,MATCH($A774,'Hoja de Trabajo para listado'!$AB$155:$AB$1048576,0),MATCH((CUADRO!M$5&amp;$E774),'Hoja de Trabajo para listado'!$AB$151:$BA$151,0)),0)+IFERROR(INDEX('Hoja de Trabajo para listado'!$BC$155:$CB$1048576,MATCH($A774,'Hoja de Trabajo para listado'!$BC$155:$BC$1048576,0),MATCH((CUADRO!M$5&amp;$E774),'Hoja de Trabajo para listado'!$BC$151:$CB$151,0)),0)+IFERROR(INDEX('Hoja de Trabajo para listado'!$DE$153:$DG$274,MATCH($A774,'Hoja de Trabajo para listado'!$DE$153:$DE$1048576,0),MATCH((CUADRO!M$5&amp;$E774),'Hoja de Trabajo para listado'!$DE$151:$DG$151,0)),0)+IFERROR(INDEX('Hoja de Trabajo para listado'!$CD$155:$DC$1048576,MATCH($A774,'Hoja de Trabajo para listado'!$CD$155:$CD$1048576,0),MATCH((CUADRO!M$5&amp;$E774),'Hoja de Trabajo para listado'!$CD$151:$DC$151,0)),0)</f>
        <v>0</v>
      </c>
      <c r="N774" s="243">
        <f ca="1">+IFERROR(INDEX('Hoja de Trabajo para listado'!$A$155:$Z$1048576,MATCH($A774,'Hoja de Trabajo para listado'!$A$155:$A$1048576,0),MATCH((CUADRO!N$5&amp;$E774),'Hoja de Trabajo para listado'!$A$151:$Z$151,0)),0)+IFERROR(INDEX('Hoja de Trabajo para listado'!$AB$155:$BA$1048576,MATCH($A774,'Hoja de Trabajo para listado'!$AB$155:$AB$1048576,0),MATCH((CUADRO!N$5&amp;$E774),'Hoja de Trabajo para listado'!$AB$151:$BA$151,0)),0)+IFERROR(INDEX('Hoja de Trabajo para listado'!$BC$155:$CB$1048576,MATCH($A774,'Hoja de Trabajo para listado'!$BC$155:$BC$1048576,0),MATCH((CUADRO!N$5&amp;$E774),'Hoja de Trabajo para listado'!$BC$151:$CB$151,0)),0)+IFERROR(INDEX('Hoja de Trabajo para listado'!$DE$153:$DG$274,MATCH($A774,'Hoja de Trabajo para listado'!$DE$153:$DE$1048576,0),MATCH((CUADRO!N$5&amp;$E774),'Hoja de Trabajo para listado'!$DE$151:$DG$151,0)),0)+IFERROR(INDEX('Hoja de Trabajo para listado'!$CD$155:$DC$1048576,MATCH($A774,'Hoja de Trabajo para listado'!$CD$155:$CD$1048576,0),MATCH((CUADRO!N$5&amp;$E774),'Hoja de Trabajo para listado'!$CD$151:$DC$151,0)),0)</f>
        <v>0</v>
      </c>
      <c r="O774" s="243">
        <f ca="1">+IFERROR(INDEX('Hoja de Trabajo para listado'!$A$155:$Z$1048576,MATCH($A774,'Hoja de Trabajo para listado'!$A$155:$A$1048576,0),MATCH((CUADRO!O$5&amp;$E774),'Hoja de Trabajo para listado'!$A$151:$Z$151,0)),0)+IFERROR(INDEX('Hoja de Trabajo para listado'!$AB$155:$BA$1048576,MATCH($A774,'Hoja de Trabajo para listado'!$AB$155:$AB$1048576,0),MATCH((CUADRO!O$5&amp;$E774),'Hoja de Trabajo para listado'!$AB$151:$BA$151,0)),0)+IFERROR(INDEX('Hoja de Trabajo para listado'!$BC$155:$CB$1048576,MATCH($A774,'Hoja de Trabajo para listado'!$BC$155:$BC$1048576,0),MATCH((CUADRO!O$5&amp;$E774),'Hoja de Trabajo para listado'!$BC$151:$CB$151,0)),0)+IFERROR(INDEX('Hoja de Trabajo para listado'!$DE$153:$DG$274,MATCH($A774,'Hoja de Trabajo para listado'!$DE$153:$DE$1048576,0),MATCH((CUADRO!O$5&amp;$E774),'Hoja de Trabajo para listado'!$DE$151:$DG$151,0)),0)+IFERROR(INDEX('Hoja de Trabajo para listado'!$CD$155:$DC$1048576,MATCH($A774,'Hoja de Trabajo para listado'!$CD$155:$CD$1048576,0),MATCH((CUADRO!O$5&amp;$E774),'Hoja de Trabajo para listado'!$CD$151:$DC$151,0)),0)</f>
        <v>0</v>
      </c>
      <c r="P774" s="243">
        <f ca="1">+IFERROR(INDEX('Hoja de Trabajo para listado'!$A$155:$Z$1048576,MATCH($A774,'Hoja de Trabajo para listado'!$A$155:$A$1048576,0),MATCH((CUADRO!P$5&amp;$E774),'Hoja de Trabajo para listado'!$A$151:$Z$151,0)),0)+IFERROR(INDEX('Hoja de Trabajo para listado'!$AB$155:$BA$1048576,MATCH($A774,'Hoja de Trabajo para listado'!$AB$155:$AB$1048576,0),MATCH((CUADRO!P$5&amp;$E774),'Hoja de Trabajo para listado'!$AB$151:$BA$151,0)),0)+IFERROR(INDEX('Hoja de Trabajo para listado'!$BC$155:$CB$1048576,MATCH($A774,'Hoja de Trabajo para listado'!$BC$155:$BC$1048576,0),MATCH((CUADRO!P$5&amp;$E774),'Hoja de Trabajo para listado'!$BC$151:$CB$151,0)),0)+IFERROR(INDEX('Hoja de Trabajo para listado'!$DE$153:$DG$274,MATCH($A774,'Hoja de Trabajo para listado'!$DE$153:$DE$1048576,0),MATCH((CUADRO!P$5&amp;$E774),'Hoja de Trabajo para listado'!$DE$151:$DG$151,0)),0)+IFERROR(INDEX('Hoja de Trabajo para listado'!$CD$155:$DC$1048576,MATCH($A774,'Hoja de Trabajo para listado'!$CD$155:$CD$1048576,0),MATCH((CUADRO!P$5&amp;$E774),'Hoja de Trabajo para listado'!$CD$151:$DC$151,0)),0)</f>
        <v>0</v>
      </c>
      <c r="Q774" s="243">
        <f ca="1">+IFERROR(INDEX('Hoja de Trabajo para listado'!$A$155:$Z$1048576,MATCH($A774,'Hoja de Trabajo para listado'!$A$155:$A$1048576,0),MATCH((CUADRO!Q$5&amp;$E774),'Hoja de Trabajo para listado'!$A$151:$Z$151,0)),0)+IFERROR(INDEX('Hoja de Trabajo para listado'!$AB$155:$BA$1048576,MATCH($A774,'Hoja de Trabajo para listado'!$AB$155:$AB$1048576,0),MATCH((CUADRO!Q$5&amp;$E774),'Hoja de Trabajo para listado'!$AB$151:$BA$151,0)),0)+IFERROR(INDEX('Hoja de Trabajo para listado'!$BC$155:$CB$1048576,MATCH($A774,'Hoja de Trabajo para listado'!$BC$155:$BC$1048576,0),MATCH((CUADRO!Q$5&amp;$E774),'Hoja de Trabajo para listado'!$BC$151:$CB$151,0)),0)+IFERROR(INDEX('Hoja de Trabajo para listado'!$DE$153:$DG$274,MATCH($A774,'Hoja de Trabajo para listado'!$DE$153:$DE$1048576,0),MATCH((CUADRO!Q$5&amp;$E774),'Hoja de Trabajo para listado'!$DE$151:$DG$151,0)),0)+IFERROR(INDEX('Hoja de Trabajo para listado'!$CD$155:$DC$1048576,MATCH($A774,'Hoja de Trabajo para listado'!$CD$155:$CD$1048576,0),MATCH((CUADRO!Q$5&amp;$E774),'Hoja de Trabajo para listado'!$CD$151:$DC$151,0)),0)</f>
        <v>0</v>
      </c>
      <c r="R774" s="243">
        <f t="shared" ref="R774:R837" ca="1" si="27">+SUM(F774:Q774)</f>
        <v>0</v>
      </c>
      <c r="S774" s="249"/>
      <c r="T774" s="243">
        <f ca="1">+T775</f>
        <v>0</v>
      </c>
      <c r="U774" s="242">
        <f t="shared" ref="U774:U837" si="28">+IF(E774="Débitos",1,2)</f>
        <v>1</v>
      </c>
      <c r="V774" s="333" t="str">
        <f>+VLOOKUP(A774,bd_lista!$A$3:$E$590,5,FALSE)</f>
        <v>Gobiernos Autonomos Municipales</v>
      </c>
      <c r="W774" s="383" t="str">
        <f>+V774</f>
        <v>Gobiernos Autonomos Municipales</v>
      </c>
      <c r="X774" s="242">
        <f>+VLOOKUP(A774,[3]Sheet1!$A$13:$D$744,4,FALSE)</f>
        <v>0</v>
      </c>
      <c r="Y774" s="242" t="e">
        <f>+VLOOKUP(X774,bd_lista!$A$3:$C$590,3,FALSE)</f>
        <v>#N/A</v>
      </c>
      <c r="Z774" s="294">
        <f>+X774</f>
        <v>0</v>
      </c>
      <c r="AA774" s="295" t="e">
        <f>+Y774</f>
        <v>#N/A</v>
      </c>
    </row>
    <row r="775" spans="1:27" customFormat="1" ht="15" hidden="1" customHeight="1">
      <c r="A775" s="32">
        <v>1406</v>
      </c>
      <c r="B775" s="389"/>
      <c r="C775" s="247" t="str">
        <f>+VLOOKUP(A775,bd_lista!$A$3:$C$590,3,FALSE)</f>
        <v>Gobierno Autónomo Municipal de Huanuni</v>
      </c>
      <c r="D775" s="386"/>
      <c r="E775" s="244" t="s">
        <v>1305</v>
      </c>
      <c r="F775" s="243">
        <f ca="1">+IFERROR(INDEX('Hoja de Trabajo para listado'!$A$155:$Z$1048576,MATCH($A775,'Hoja de Trabajo para listado'!$A$155:$A$1048576,0),MATCH((CUADRO!F$5&amp;$E775),'Hoja de Trabajo para listado'!$A$151:$Z$151,0)),0)+IFERROR(INDEX('Hoja de Trabajo para listado'!$AB$155:$BA$1048576,MATCH($A775,'Hoja de Trabajo para listado'!$AB$155:$AB$1048576,0),MATCH((CUADRO!F$5&amp;$E775),'Hoja de Trabajo para listado'!$AB$151:$BA$151,0)),0)+IFERROR(INDEX('Hoja de Trabajo para listado'!$BC$155:$CB$1048576,MATCH($A775,'Hoja de Trabajo para listado'!$BC$155:$BC$1048576,0),MATCH((CUADRO!F$5&amp;$E775),'Hoja de Trabajo para listado'!$BC$151:$CB$151,0)),0)+IFERROR(INDEX('Hoja de Trabajo para listado'!$DE$153:$DG$274,MATCH($A775,'Hoja de Trabajo para listado'!$DE$153:$DE$1048576,0),MATCH((CUADRO!F$5&amp;$E775),'Hoja de Trabajo para listado'!$DE$151:$DG$151,0)),0)+IFERROR(INDEX('Hoja de Trabajo para listado'!$CD$155:$DC$1048576,MATCH($A775,'Hoja de Trabajo para listado'!$CD$155:$CD$1048576,0),MATCH((CUADRO!F$5&amp;$E775),'Hoja de Trabajo para listado'!$CD$151:$DC$151,0)),0)</f>
        <v>0</v>
      </c>
      <c r="G775" s="243">
        <f ca="1">+IFERROR(INDEX('Hoja de Trabajo para listado'!$A$155:$Z$1048576,MATCH($A775,'Hoja de Trabajo para listado'!$A$155:$A$1048576,0),MATCH((CUADRO!G$5&amp;$E775),'Hoja de Trabajo para listado'!$A$151:$Z$151,0)),0)+IFERROR(INDEX('Hoja de Trabajo para listado'!$AB$155:$BA$1048576,MATCH($A775,'Hoja de Trabajo para listado'!$AB$155:$AB$1048576,0),MATCH((CUADRO!G$5&amp;$E775),'Hoja de Trabajo para listado'!$AB$151:$BA$151,0)),0)+IFERROR(INDEX('Hoja de Trabajo para listado'!$BC$155:$CB$1048576,MATCH($A775,'Hoja de Trabajo para listado'!$BC$155:$BC$1048576,0),MATCH((CUADRO!G$5&amp;$E775),'Hoja de Trabajo para listado'!$BC$151:$CB$151,0)),0)+IFERROR(INDEX('Hoja de Trabajo para listado'!$DE$153:$DG$274,MATCH($A775,'Hoja de Trabajo para listado'!$DE$153:$DE$1048576,0),MATCH((CUADRO!G$5&amp;$E775),'Hoja de Trabajo para listado'!$DE$151:$DG$151,0)),0)+IFERROR(INDEX('Hoja de Trabajo para listado'!$CD$155:$DC$1048576,MATCH($A775,'Hoja de Trabajo para listado'!$CD$155:$CD$1048576,0),MATCH((CUADRO!G$5&amp;$E775),'Hoja de Trabajo para listado'!$CD$151:$DC$151,0)),0)</f>
        <v>0</v>
      </c>
      <c r="H775" s="243">
        <f ca="1">+IFERROR(INDEX('Hoja de Trabajo para listado'!$A$155:$Z$1048576,MATCH($A775,'Hoja de Trabajo para listado'!$A$155:$A$1048576,0),MATCH((CUADRO!H$5&amp;$E775),'Hoja de Trabajo para listado'!$A$151:$Z$151,0)),0)+IFERROR(INDEX('Hoja de Trabajo para listado'!$AB$155:$BA$1048576,MATCH($A775,'Hoja de Trabajo para listado'!$AB$155:$AB$1048576,0),MATCH((CUADRO!H$5&amp;$E775),'Hoja de Trabajo para listado'!$AB$151:$BA$151,0)),0)+IFERROR(INDEX('Hoja de Trabajo para listado'!$BC$155:$CB$1048576,MATCH($A775,'Hoja de Trabajo para listado'!$BC$155:$BC$1048576,0),MATCH((CUADRO!H$5&amp;$E775),'Hoja de Trabajo para listado'!$BC$151:$CB$151,0)),0)+IFERROR(INDEX('Hoja de Trabajo para listado'!$DE$153:$DG$274,MATCH($A775,'Hoja de Trabajo para listado'!$DE$153:$DE$1048576,0),MATCH((CUADRO!H$5&amp;$E775),'Hoja de Trabajo para listado'!$DE$151:$DG$151,0)),0)+IFERROR(INDEX('Hoja de Trabajo para listado'!$CD$155:$DC$1048576,MATCH($A775,'Hoja de Trabajo para listado'!$CD$155:$CD$1048576,0),MATCH((CUADRO!H$5&amp;$E775),'Hoja de Trabajo para listado'!$CD$151:$DC$151,0)),0)</f>
        <v>0</v>
      </c>
      <c r="I775" s="243">
        <f ca="1">+IFERROR(INDEX('Hoja de Trabajo para listado'!$A$155:$Z$1048576,MATCH($A775,'Hoja de Trabajo para listado'!$A$155:$A$1048576,0),MATCH((CUADRO!I$5&amp;$E775),'Hoja de Trabajo para listado'!$A$151:$Z$151,0)),0)+IFERROR(INDEX('Hoja de Trabajo para listado'!$AB$155:$BA$1048576,MATCH($A775,'Hoja de Trabajo para listado'!$AB$155:$AB$1048576,0),MATCH((CUADRO!I$5&amp;$E775),'Hoja de Trabajo para listado'!$AB$151:$BA$151,0)),0)+IFERROR(INDEX('Hoja de Trabajo para listado'!$BC$155:$CB$1048576,MATCH($A775,'Hoja de Trabajo para listado'!$BC$155:$BC$1048576,0),MATCH((CUADRO!I$5&amp;$E775),'Hoja de Trabajo para listado'!$BC$151:$CB$151,0)),0)+IFERROR(INDEX('Hoja de Trabajo para listado'!$DE$153:$DG$274,MATCH($A775,'Hoja de Trabajo para listado'!$DE$153:$DE$1048576,0),MATCH((CUADRO!I$5&amp;$E775),'Hoja de Trabajo para listado'!$DE$151:$DG$151,0)),0)+IFERROR(INDEX('Hoja de Trabajo para listado'!$CD$155:$DC$1048576,MATCH($A775,'Hoja de Trabajo para listado'!$CD$155:$CD$1048576,0),MATCH((CUADRO!I$5&amp;$E775),'Hoja de Trabajo para listado'!$CD$151:$DC$151,0)),0)</f>
        <v>0</v>
      </c>
      <c r="J775" s="243">
        <f ca="1">+IFERROR(INDEX('Hoja de Trabajo para listado'!$A$155:$Z$1048576,MATCH($A775,'Hoja de Trabajo para listado'!$A$155:$A$1048576,0),MATCH((CUADRO!J$5&amp;$E775),'Hoja de Trabajo para listado'!$A$151:$Z$151,0)),0)+IFERROR(INDEX('Hoja de Trabajo para listado'!$AB$155:$BA$1048576,MATCH($A775,'Hoja de Trabajo para listado'!$AB$155:$AB$1048576,0),MATCH((CUADRO!J$5&amp;$E775),'Hoja de Trabajo para listado'!$AB$151:$BA$151,0)),0)+IFERROR(INDEX('Hoja de Trabajo para listado'!$BC$155:$CB$1048576,MATCH($A775,'Hoja de Trabajo para listado'!$BC$155:$BC$1048576,0),MATCH((CUADRO!J$5&amp;$E775),'Hoja de Trabajo para listado'!$BC$151:$CB$151,0)),0)+IFERROR(INDEX('Hoja de Trabajo para listado'!$DE$153:$DG$274,MATCH($A775,'Hoja de Trabajo para listado'!$DE$153:$DE$1048576,0),MATCH((CUADRO!J$5&amp;$E775),'Hoja de Trabajo para listado'!$DE$151:$DG$151,0)),0)+IFERROR(INDEX('Hoja de Trabajo para listado'!$CD$155:$DC$1048576,MATCH($A775,'Hoja de Trabajo para listado'!$CD$155:$CD$1048576,0),MATCH((CUADRO!J$5&amp;$E775),'Hoja de Trabajo para listado'!$CD$151:$DC$151,0)),0)</f>
        <v>0</v>
      </c>
      <c r="K775" s="243">
        <f ca="1">+IFERROR(INDEX('Hoja de Trabajo para listado'!$A$155:$Z$1048576,MATCH($A775,'Hoja de Trabajo para listado'!$A$155:$A$1048576,0),MATCH((CUADRO!K$5&amp;$E775),'Hoja de Trabajo para listado'!$A$151:$Z$151,0)),0)+IFERROR(INDEX('Hoja de Trabajo para listado'!$AB$155:$BA$1048576,MATCH($A775,'Hoja de Trabajo para listado'!$AB$155:$AB$1048576,0),MATCH((CUADRO!K$5&amp;$E775),'Hoja de Trabajo para listado'!$AB$151:$BA$151,0)),0)+IFERROR(INDEX('Hoja de Trabajo para listado'!$BC$155:$CB$1048576,MATCH($A775,'Hoja de Trabajo para listado'!$BC$155:$BC$1048576,0),MATCH((CUADRO!K$5&amp;$E775),'Hoja de Trabajo para listado'!$BC$151:$CB$151,0)),0)+IFERROR(INDEX('Hoja de Trabajo para listado'!$DE$153:$DG$274,MATCH($A775,'Hoja de Trabajo para listado'!$DE$153:$DE$1048576,0),MATCH((CUADRO!K$5&amp;$E775),'Hoja de Trabajo para listado'!$DE$151:$DG$151,0)),0)+IFERROR(INDEX('Hoja de Trabajo para listado'!$CD$155:$DC$1048576,MATCH($A775,'Hoja de Trabajo para listado'!$CD$155:$CD$1048576,0),MATCH((CUADRO!K$5&amp;$E775),'Hoja de Trabajo para listado'!$CD$151:$DC$151,0)),0)</f>
        <v>0</v>
      </c>
      <c r="L775" s="243">
        <f ca="1">+IFERROR(INDEX('Hoja de Trabajo para listado'!$A$155:$Z$1048576,MATCH($A775,'Hoja de Trabajo para listado'!$A$155:$A$1048576,0),MATCH((CUADRO!L$5&amp;$E775),'Hoja de Trabajo para listado'!$A$151:$Z$151,0)),0)+IFERROR(INDEX('Hoja de Trabajo para listado'!$AB$155:$BA$1048576,MATCH($A775,'Hoja de Trabajo para listado'!$AB$155:$AB$1048576,0),MATCH((CUADRO!L$5&amp;$E775),'Hoja de Trabajo para listado'!$AB$151:$BA$151,0)),0)+IFERROR(INDEX('Hoja de Trabajo para listado'!$BC$155:$CB$1048576,MATCH($A775,'Hoja de Trabajo para listado'!$BC$155:$BC$1048576,0),MATCH((CUADRO!L$5&amp;$E775),'Hoja de Trabajo para listado'!$BC$151:$CB$151,0)),0)+IFERROR(INDEX('Hoja de Trabajo para listado'!$DE$153:$DG$274,MATCH($A775,'Hoja de Trabajo para listado'!$DE$153:$DE$1048576,0),MATCH((CUADRO!L$5&amp;$E775),'Hoja de Trabajo para listado'!$DE$151:$DG$151,0)),0)+IFERROR(INDEX('Hoja de Trabajo para listado'!$CD$155:$DC$1048576,MATCH($A775,'Hoja de Trabajo para listado'!$CD$155:$CD$1048576,0),MATCH((CUADRO!L$5&amp;$E775),'Hoja de Trabajo para listado'!$CD$151:$DC$151,0)),0)</f>
        <v>0</v>
      </c>
      <c r="M775" s="243">
        <f ca="1">+IFERROR(INDEX('Hoja de Trabajo para listado'!$A$155:$Z$1048576,MATCH($A775,'Hoja de Trabajo para listado'!$A$155:$A$1048576,0),MATCH((CUADRO!M$5&amp;$E775),'Hoja de Trabajo para listado'!$A$151:$Z$151,0)),0)+IFERROR(INDEX('Hoja de Trabajo para listado'!$AB$155:$BA$1048576,MATCH($A775,'Hoja de Trabajo para listado'!$AB$155:$AB$1048576,0),MATCH((CUADRO!M$5&amp;$E775),'Hoja de Trabajo para listado'!$AB$151:$BA$151,0)),0)+IFERROR(INDEX('Hoja de Trabajo para listado'!$BC$155:$CB$1048576,MATCH($A775,'Hoja de Trabajo para listado'!$BC$155:$BC$1048576,0),MATCH((CUADRO!M$5&amp;$E775),'Hoja de Trabajo para listado'!$BC$151:$CB$151,0)),0)+IFERROR(INDEX('Hoja de Trabajo para listado'!$DE$153:$DG$274,MATCH($A775,'Hoja de Trabajo para listado'!$DE$153:$DE$1048576,0),MATCH((CUADRO!M$5&amp;$E775),'Hoja de Trabajo para listado'!$DE$151:$DG$151,0)),0)+IFERROR(INDEX('Hoja de Trabajo para listado'!$CD$155:$DC$1048576,MATCH($A775,'Hoja de Trabajo para listado'!$CD$155:$CD$1048576,0),MATCH((CUADRO!M$5&amp;$E775),'Hoja de Trabajo para listado'!$CD$151:$DC$151,0)),0)</f>
        <v>0</v>
      </c>
      <c r="N775" s="243">
        <f ca="1">+IFERROR(INDEX('Hoja de Trabajo para listado'!$A$155:$Z$1048576,MATCH($A775,'Hoja de Trabajo para listado'!$A$155:$A$1048576,0),MATCH((CUADRO!N$5&amp;$E775),'Hoja de Trabajo para listado'!$A$151:$Z$151,0)),0)+IFERROR(INDEX('Hoja de Trabajo para listado'!$AB$155:$BA$1048576,MATCH($A775,'Hoja de Trabajo para listado'!$AB$155:$AB$1048576,0),MATCH((CUADRO!N$5&amp;$E775),'Hoja de Trabajo para listado'!$AB$151:$BA$151,0)),0)+IFERROR(INDEX('Hoja de Trabajo para listado'!$BC$155:$CB$1048576,MATCH($A775,'Hoja de Trabajo para listado'!$BC$155:$BC$1048576,0),MATCH((CUADRO!N$5&amp;$E775),'Hoja de Trabajo para listado'!$BC$151:$CB$151,0)),0)+IFERROR(INDEX('Hoja de Trabajo para listado'!$DE$153:$DG$274,MATCH($A775,'Hoja de Trabajo para listado'!$DE$153:$DE$1048576,0),MATCH((CUADRO!N$5&amp;$E775),'Hoja de Trabajo para listado'!$DE$151:$DG$151,0)),0)+IFERROR(INDEX('Hoja de Trabajo para listado'!$CD$155:$DC$1048576,MATCH($A775,'Hoja de Trabajo para listado'!$CD$155:$CD$1048576,0),MATCH((CUADRO!N$5&amp;$E775),'Hoja de Trabajo para listado'!$CD$151:$DC$151,0)),0)</f>
        <v>0</v>
      </c>
      <c r="O775" s="243">
        <f ca="1">+IFERROR(INDEX('Hoja de Trabajo para listado'!$A$155:$Z$1048576,MATCH($A775,'Hoja de Trabajo para listado'!$A$155:$A$1048576,0),MATCH((CUADRO!O$5&amp;$E775),'Hoja de Trabajo para listado'!$A$151:$Z$151,0)),0)+IFERROR(INDEX('Hoja de Trabajo para listado'!$AB$155:$BA$1048576,MATCH($A775,'Hoja de Trabajo para listado'!$AB$155:$AB$1048576,0),MATCH((CUADRO!O$5&amp;$E775),'Hoja de Trabajo para listado'!$AB$151:$BA$151,0)),0)+IFERROR(INDEX('Hoja de Trabajo para listado'!$BC$155:$CB$1048576,MATCH($A775,'Hoja de Trabajo para listado'!$BC$155:$BC$1048576,0),MATCH((CUADRO!O$5&amp;$E775),'Hoja de Trabajo para listado'!$BC$151:$CB$151,0)),0)+IFERROR(INDEX('Hoja de Trabajo para listado'!$DE$153:$DG$274,MATCH($A775,'Hoja de Trabajo para listado'!$DE$153:$DE$1048576,0),MATCH((CUADRO!O$5&amp;$E775),'Hoja de Trabajo para listado'!$DE$151:$DG$151,0)),0)+IFERROR(INDEX('Hoja de Trabajo para listado'!$CD$155:$DC$1048576,MATCH($A775,'Hoja de Trabajo para listado'!$CD$155:$CD$1048576,0),MATCH((CUADRO!O$5&amp;$E775),'Hoja de Trabajo para listado'!$CD$151:$DC$151,0)),0)</f>
        <v>0</v>
      </c>
      <c r="P775" s="243">
        <f ca="1">+IFERROR(INDEX('Hoja de Trabajo para listado'!$A$155:$Z$1048576,MATCH($A775,'Hoja de Trabajo para listado'!$A$155:$A$1048576,0),MATCH((CUADRO!P$5&amp;$E775),'Hoja de Trabajo para listado'!$A$151:$Z$151,0)),0)+IFERROR(INDEX('Hoja de Trabajo para listado'!$AB$155:$BA$1048576,MATCH($A775,'Hoja de Trabajo para listado'!$AB$155:$AB$1048576,0),MATCH((CUADRO!P$5&amp;$E775),'Hoja de Trabajo para listado'!$AB$151:$BA$151,0)),0)+IFERROR(INDEX('Hoja de Trabajo para listado'!$BC$155:$CB$1048576,MATCH($A775,'Hoja de Trabajo para listado'!$BC$155:$BC$1048576,0),MATCH((CUADRO!P$5&amp;$E775),'Hoja de Trabajo para listado'!$BC$151:$CB$151,0)),0)+IFERROR(INDEX('Hoja de Trabajo para listado'!$DE$153:$DG$274,MATCH($A775,'Hoja de Trabajo para listado'!$DE$153:$DE$1048576,0),MATCH((CUADRO!P$5&amp;$E775),'Hoja de Trabajo para listado'!$DE$151:$DG$151,0)),0)+IFERROR(INDEX('Hoja de Trabajo para listado'!$CD$155:$DC$1048576,MATCH($A775,'Hoja de Trabajo para listado'!$CD$155:$CD$1048576,0),MATCH((CUADRO!P$5&amp;$E775),'Hoja de Trabajo para listado'!$CD$151:$DC$151,0)),0)</f>
        <v>0</v>
      </c>
      <c r="Q775" s="243">
        <f ca="1">+IFERROR(INDEX('Hoja de Trabajo para listado'!$A$155:$Z$1048576,MATCH($A775,'Hoja de Trabajo para listado'!$A$155:$A$1048576,0),MATCH((CUADRO!Q$5&amp;$E775),'Hoja de Trabajo para listado'!$A$151:$Z$151,0)),0)+IFERROR(INDEX('Hoja de Trabajo para listado'!$AB$155:$BA$1048576,MATCH($A775,'Hoja de Trabajo para listado'!$AB$155:$AB$1048576,0),MATCH((CUADRO!Q$5&amp;$E775),'Hoja de Trabajo para listado'!$AB$151:$BA$151,0)),0)+IFERROR(INDEX('Hoja de Trabajo para listado'!$BC$155:$CB$1048576,MATCH($A775,'Hoja de Trabajo para listado'!$BC$155:$BC$1048576,0),MATCH((CUADRO!Q$5&amp;$E775),'Hoja de Trabajo para listado'!$BC$151:$CB$151,0)),0)+IFERROR(INDEX('Hoja de Trabajo para listado'!$DE$153:$DG$274,MATCH($A775,'Hoja de Trabajo para listado'!$DE$153:$DE$1048576,0),MATCH((CUADRO!Q$5&amp;$E775),'Hoja de Trabajo para listado'!$DE$151:$DG$151,0)),0)+IFERROR(INDEX('Hoja de Trabajo para listado'!$CD$155:$DC$1048576,MATCH($A775,'Hoja de Trabajo para listado'!$CD$155:$CD$1048576,0),MATCH((CUADRO!Q$5&amp;$E775),'Hoja de Trabajo para listado'!$CD$151:$DC$151,0)),0)</f>
        <v>0</v>
      </c>
      <c r="R775" s="243">
        <f t="shared" ca="1" si="27"/>
        <v>0</v>
      </c>
      <c r="S775" s="249">
        <f ca="1">+R774+R775</f>
        <v>0</v>
      </c>
      <c r="T775" s="243">
        <f ca="1">+S775</f>
        <v>0</v>
      </c>
      <c r="U775" s="242">
        <f t="shared" si="28"/>
        <v>2</v>
      </c>
      <c r="V775" s="333" t="str">
        <f>+VLOOKUP(A775,bd_lista!$A$3:$E$590,5,FALSE)</f>
        <v>Gobiernos Autonomos Municipales</v>
      </c>
      <c r="W775" s="384"/>
      <c r="X775" s="242">
        <f>+VLOOKUP(A775,[3]Sheet1!$A$13:$D$744,4,FALSE)</f>
        <v>0</v>
      </c>
      <c r="Y775" s="242" t="e">
        <f>+VLOOKUP(X775,bd_lista!$A$3:$C$590,3,FALSE)</f>
        <v>#N/A</v>
      </c>
      <c r="Z775" s="292"/>
      <c r="AA775" s="293"/>
    </row>
    <row r="776" spans="1:27" customFormat="1" ht="15" hidden="1" customHeight="1">
      <c r="A776" s="32">
        <v>1407</v>
      </c>
      <c r="B776" s="388">
        <f>+A776</f>
        <v>1407</v>
      </c>
      <c r="C776" s="247" t="str">
        <f>+VLOOKUP(A776,bd_lista!$A$3:$C$590,3,FALSE)</f>
        <v>Gobierno Autónomo Municipal de Machacamarca</v>
      </c>
      <c r="D776" s="385" t="str">
        <f>+C776</f>
        <v>Gobierno Autónomo Municipal de Machacamarca</v>
      </c>
      <c r="E776" s="242" t="s">
        <v>1304</v>
      </c>
      <c r="F776" s="243">
        <f ca="1">+IFERROR(INDEX('Hoja de Trabajo para listado'!$A$155:$Z$1048576,MATCH($A776,'Hoja de Trabajo para listado'!$A$155:$A$1048576,0),MATCH((CUADRO!F$5&amp;$E776),'Hoja de Trabajo para listado'!$A$151:$Z$151,0)),0)+IFERROR(INDEX('Hoja de Trabajo para listado'!$AB$155:$BA$1048576,MATCH($A776,'Hoja de Trabajo para listado'!$AB$155:$AB$1048576,0),MATCH((CUADRO!F$5&amp;$E776),'Hoja de Trabajo para listado'!$AB$151:$BA$151,0)),0)+IFERROR(INDEX('Hoja de Trabajo para listado'!$BC$155:$CB$1048576,MATCH($A776,'Hoja de Trabajo para listado'!$BC$155:$BC$1048576,0),MATCH((CUADRO!F$5&amp;$E776),'Hoja de Trabajo para listado'!$BC$151:$CB$151,0)),0)+IFERROR(INDEX('Hoja de Trabajo para listado'!$DE$153:$DG$274,MATCH($A776,'Hoja de Trabajo para listado'!$DE$153:$DE$1048576,0),MATCH((CUADRO!F$5&amp;$E776),'Hoja de Trabajo para listado'!$DE$151:$DG$151,0)),0)+IFERROR(INDEX('Hoja de Trabajo para listado'!$CD$155:$DC$1048576,MATCH($A776,'Hoja de Trabajo para listado'!$CD$155:$CD$1048576,0),MATCH((CUADRO!F$5&amp;$E776),'Hoja de Trabajo para listado'!$CD$151:$DC$151,0)),0)</f>
        <v>0</v>
      </c>
      <c r="G776" s="243">
        <f ca="1">+IFERROR(INDEX('Hoja de Trabajo para listado'!$A$155:$Z$1048576,MATCH($A776,'Hoja de Trabajo para listado'!$A$155:$A$1048576,0),MATCH((CUADRO!G$5&amp;$E776),'Hoja de Trabajo para listado'!$A$151:$Z$151,0)),0)+IFERROR(INDEX('Hoja de Trabajo para listado'!$AB$155:$BA$1048576,MATCH($A776,'Hoja de Trabajo para listado'!$AB$155:$AB$1048576,0),MATCH((CUADRO!G$5&amp;$E776),'Hoja de Trabajo para listado'!$AB$151:$BA$151,0)),0)+IFERROR(INDEX('Hoja de Trabajo para listado'!$BC$155:$CB$1048576,MATCH($A776,'Hoja de Trabajo para listado'!$BC$155:$BC$1048576,0),MATCH((CUADRO!G$5&amp;$E776),'Hoja de Trabajo para listado'!$BC$151:$CB$151,0)),0)+IFERROR(INDEX('Hoja de Trabajo para listado'!$DE$153:$DG$274,MATCH($A776,'Hoja de Trabajo para listado'!$DE$153:$DE$1048576,0),MATCH((CUADRO!G$5&amp;$E776),'Hoja de Trabajo para listado'!$DE$151:$DG$151,0)),0)+IFERROR(INDEX('Hoja de Trabajo para listado'!$CD$155:$DC$1048576,MATCH($A776,'Hoja de Trabajo para listado'!$CD$155:$CD$1048576,0),MATCH((CUADRO!G$5&amp;$E776),'Hoja de Trabajo para listado'!$CD$151:$DC$151,0)),0)</f>
        <v>0</v>
      </c>
      <c r="H776" s="243">
        <f ca="1">+IFERROR(INDEX('Hoja de Trabajo para listado'!$A$155:$Z$1048576,MATCH($A776,'Hoja de Trabajo para listado'!$A$155:$A$1048576,0),MATCH((CUADRO!H$5&amp;$E776),'Hoja de Trabajo para listado'!$A$151:$Z$151,0)),0)+IFERROR(INDEX('Hoja de Trabajo para listado'!$AB$155:$BA$1048576,MATCH($A776,'Hoja de Trabajo para listado'!$AB$155:$AB$1048576,0),MATCH((CUADRO!H$5&amp;$E776),'Hoja de Trabajo para listado'!$AB$151:$BA$151,0)),0)+IFERROR(INDEX('Hoja de Trabajo para listado'!$BC$155:$CB$1048576,MATCH($A776,'Hoja de Trabajo para listado'!$BC$155:$BC$1048576,0),MATCH((CUADRO!H$5&amp;$E776),'Hoja de Trabajo para listado'!$BC$151:$CB$151,0)),0)+IFERROR(INDEX('Hoja de Trabajo para listado'!$DE$153:$DG$274,MATCH($A776,'Hoja de Trabajo para listado'!$DE$153:$DE$1048576,0),MATCH((CUADRO!H$5&amp;$E776),'Hoja de Trabajo para listado'!$DE$151:$DG$151,0)),0)+IFERROR(INDEX('Hoja de Trabajo para listado'!$CD$155:$DC$1048576,MATCH($A776,'Hoja de Trabajo para listado'!$CD$155:$CD$1048576,0),MATCH((CUADRO!H$5&amp;$E776),'Hoja de Trabajo para listado'!$CD$151:$DC$151,0)),0)</f>
        <v>0</v>
      </c>
      <c r="I776" s="243">
        <f ca="1">+IFERROR(INDEX('Hoja de Trabajo para listado'!$A$155:$Z$1048576,MATCH($A776,'Hoja de Trabajo para listado'!$A$155:$A$1048576,0),MATCH((CUADRO!I$5&amp;$E776),'Hoja de Trabajo para listado'!$A$151:$Z$151,0)),0)+IFERROR(INDEX('Hoja de Trabajo para listado'!$AB$155:$BA$1048576,MATCH($A776,'Hoja de Trabajo para listado'!$AB$155:$AB$1048576,0),MATCH((CUADRO!I$5&amp;$E776),'Hoja de Trabajo para listado'!$AB$151:$BA$151,0)),0)+IFERROR(INDEX('Hoja de Trabajo para listado'!$BC$155:$CB$1048576,MATCH($A776,'Hoja de Trabajo para listado'!$BC$155:$BC$1048576,0),MATCH((CUADRO!I$5&amp;$E776),'Hoja de Trabajo para listado'!$BC$151:$CB$151,0)),0)+IFERROR(INDEX('Hoja de Trabajo para listado'!$DE$153:$DG$274,MATCH($A776,'Hoja de Trabajo para listado'!$DE$153:$DE$1048576,0),MATCH((CUADRO!I$5&amp;$E776),'Hoja de Trabajo para listado'!$DE$151:$DG$151,0)),0)+IFERROR(INDEX('Hoja de Trabajo para listado'!$CD$155:$DC$1048576,MATCH($A776,'Hoja de Trabajo para listado'!$CD$155:$CD$1048576,0),MATCH((CUADRO!I$5&amp;$E776),'Hoja de Trabajo para listado'!$CD$151:$DC$151,0)),0)</f>
        <v>0</v>
      </c>
      <c r="J776" s="243">
        <f ca="1">+IFERROR(INDEX('Hoja de Trabajo para listado'!$A$155:$Z$1048576,MATCH($A776,'Hoja de Trabajo para listado'!$A$155:$A$1048576,0),MATCH((CUADRO!J$5&amp;$E776),'Hoja de Trabajo para listado'!$A$151:$Z$151,0)),0)+IFERROR(INDEX('Hoja de Trabajo para listado'!$AB$155:$BA$1048576,MATCH($A776,'Hoja de Trabajo para listado'!$AB$155:$AB$1048576,0),MATCH((CUADRO!J$5&amp;$E776),'Hoja de Trabajo para listado'!$AB$151:$BA$151,0)),0)+IFERROR(INDEX('Hoja de Trabajo para listado'!$BC$155:$CB$1048576,MATCH($A776,'Hoja de Trabajo para listado'!$BC$155:$BC$1048576,0),MATCH((CUADRO!J$5&amp;$E776),'Hoja de Trabajo para listado'!$BC$151:$CB$151,0)),0)+IFERROR(INDEX('Hoja de Trabajo para listado'!$DE$153:$DG$274,MATCH($A776,'Hoja de Trabajo para listado'!$DE$153:$DE$1048576,0),MATCH((CUADRO!J$5&amp;$E776),'Hoja de Trabajo para listado'!$DE$151:$DG$151,0)),0)+IFERROR(INDEX('Hoja de Trabajo para listado'!$CD$155:$DC$1048576,MATCH($A776,'Hoja de Trabajo para listado'!$CD$155:$CD$1048576,0),MATCH((CUADRO!J$5&amp;$E776),'Hoja de Trabajo para listado'!$CD$151:$DC$151,0)),0)</f>
        <v>0</v>
      </c>
      <c r="K776" s="243">
        <f ca="1">+IFERROR(INDEX('Hoja de Trabajo para listado'!$A$155:$Z$1048576,MATCH($A776,'Hoja de Trabajo para listado'!$A$155:$A$1048576,0),MATCH((CUADRO!K$5&amp;$E776),'Hoja de Trabajo para listado'!$A$151:$Z$151,0)),0)+IFERROR(INDEX('Hoja de Trabajo para listado'!$AB$155:$BA$1048576,MATCH($A776,'Hoja de Trabajo para listado'!$AB$155:$AB$1048576,0),MATCH((CUADRO!K$5&amp;$E776),'Hoja de Trabajo para listado'!$AB$151:$BA$151,0)),0)+IFERROR(INDEX('Hoja de Trabajo para listado'!$BC$155:$CB$1048576,MATCH($A776,'Hoja de Trabajo para listado'!$BC$155:$BC$1048576,0),MATCH((CUADRO!K$5&amp;$E776),'Hoja de Trabajo para listado'!$BC$151:$CB$151,0)),0)+IFERROR(INDEX('Hoja de Trabajo para listado'!$DE$153:$DG$274,MATCH($A776,'Hoja de Trabajo para listado'!$DE$153:$DE$1048576,0),MATCH((CUADRO!K$5&amp;$E776),'Hoja de Trabajo para listado'!$DE$151:$DG$151,0)),0)+IFERROR(INDEX('Hoja de Trabajo para listado'!$CD$155:$DC$1048576,MATCH($A776,'Hoja de Trabajo para listado'!$CD$155:$CD$1048576,0),MATCH((CUADRO!K$5&amp;$E776),'Hoja de Trabajo para listado'!$CD$151:$DC$151,0)),0)</f>
        <v>0</v>
      </c>
      <c r="L776" s="243">
        <f ca="1">+IFERROR(INDEX('Hoja de Trabajo para listado'!$A$155:$Z$1048576,MATCH($A776,'Hoja de Trabajo para listado'!$A$155:$A$1048576,0),MATCH((CUADRO!L$5&amp;$E776),'Hoja de Trabajo para listado'!$A$151:$Z$151,0)),0)+IFERROR(INDEX('Hoja de Trabajo para listado'!$AB$155:$BA$1048576,MATCH($A776,'Hoja de Trabajo para listado'!$AB$155:$AB$1048576,0),MATCH((CUADRO!L$5&amp;$E776),'Hoja de Trabajo para listado'!$AB$151:$BA$151,0)),0)+IFERROR(INDEX('Hoja de Trabajo para listado'!$BC$155:$CB$1048576,MATCH($A776,'Hoja de Trabajo para listado'!$BC$155:$BC$1048576,0),MATCH((CUADRO!L$5&amp;$E776),'Hoja de Trabajo para listado'!$BC$151:$CB$151,0)),0)+IFERROR(INDEX('Hoja de Trabajo para listado'!$DE$153:$DG$274,MATCH($A776,'Hoja de Trabajo para listado'!$DE$153:$DE$1048576,0),MATCH((CUADRO!L$5&amp;$E776),'Hoja de Trabajo para listado'!$DE$151:$DG$151,0)),0)+IFERROR(INDEX('Hoja de Trabajo para listado'!$CD$155:$DC$1048576,MATCH($A776,'Hoja de Trabajo para listado'!$CD$155:$CD$1048576,0),MATCH((CUADRO!L$5&amp;$E776),'Hoja de Trabajo para listado'!$CD$151:$DC$151,0)),0)</f>
        <v>0</v>
      </c>
      <c r="M776" s="243">
        <f ca="1">+IFERROR(INDEX('Hoja de Trabajo para listado'!$A$155:$Z$1048576,MATCH($A776,'Hoja de Trabajo para listado'!$A$155:$A$1048576,0),MATCH((CUADRO!M$5&amp;$E776),'Hoja de Trabajo para listado'!$A$151:$Z$151,0)),0)+IFERROR(INDEX('Hoja de Trabajo para listado'!$AB$155:$BA$1048576,MATCH($A776,'Hoja de Trabajo para listado'!$AB$155:$AB$1048576,0),MATCH((CUADRO!M$5&amp;$E776),'Hoja de Trabajo para listado'!$AB$151:$BA$151,0)),0)+IFERROR(INDEX('Hoja de Trabajo para listado'!$BC$155:$CB$1048576,MATCH($A776,'Hoja de Trabajo para listado'!$BC$155:$BC$1048576,0),MATCH((CUADRO!M$5&amp;$E776),'Hoja de Trabajo para listado'!$BC$151:$CB$151,0)),0)+IFERROR(INDEX('Hoja de Trabajo para listado'!$DE$153:$DG$274,MATCH($A776,'Hoja de Trabajo para listado'!$DE$153:$DE$1048576,0),MATCH((CUADRO!M$5&amp;$E776),'Hoja de Trabajo para listado'!$DE$151:$DG$151,0)),0)+IFERROR(INDEX('Hoja de Trabajo para listado'!$CD$155:$DC$1048576,MATCH($A776,'Hoja de Trabajo para listado'!$CD$155:$CD$1048576,0),MATCH((CUADRO!M$5&amp;$E776),'Hoja de Trabajo para listado'!$CD$151:$DC$151,0)),0)</f>
        <v>0</v>
      </c>
      <c r="N776" s="243">
        <f ca="1">+IFERROR(INDEX('Hoja de Trabajo para listado'!$A$155:$Z$1048576,MATCH($A776,'Hoja de Trabajo para listado'!$A$155:$A$1048576,0),MATCH((CUADRO!N$5&amp;$E776),'Hoja de Trabajo para listado'!$A$151:$Z$151,0)),0)+IFERROR(INDEX('Hoja de Trabajo para listado'!$AB$155:$BA$1048576,MATCH($A776,'Hoja de Trabajo para listado'!$AB$155:$AB$1048576,0),MATCH((CUADRO!N$5&amp;$E776),'Hoja de Trabajo para listado'!$AB$151:$BA$151,0)),0)+IFERROR(INDEX('Hoja de Trabajo para listado'!$BC$155:$CB$1048576,MATCH($A776,'Hoja de Trabajo para listado'!$BC$155:$BC$1048576,0),MATCH((CUADRO!N$5&amp;$E776),'Hoja de Trabajo para listado'!$BC$151:$CB$151,0)),0)+IFERROR(INDEX('Hoja de Trabajo para listado'!$DE$153:$DG$274,MATCH($A776,'Hoja de Trabajo para listado'!$DE$153:$DE$1048576,0),MATCH((CUADRO!N$5&amp;$E776),'Hoja de Trabajo para listado'!$DE$151:$DG$151,0)),0)+IFERROR(INDEX('Hoja de Trabajo para listado'!$CD$155:$DC$1048576,MATCH($A776,'Hoja de Trabajo para listado'!$CD$155:$CD$1048576,0),MATCH((CUADRO!N$5&amp;$E776),'Hoja de Trabajo para listado'!$CD$151:$DC$151,0)),0)</f>
        <v>0</v>
      </c>
      <c r="O776" s="243">
        <f ca="1">+IFERROR(INDEX('Hoja de Trabajo para listado'!$A$155:$Z$1048576,MATCH($A776,'Hoja de Trabajo para listado'!$A$155:$A$1048576,0),MATCH((CUADRO!O$5&amp;$E776),'Hoja de Trabajo para listado'!$A$151:$Z$151,0)),0)+IFERROR(INDEX('Hoja de Trabajo para listado'!$AB$155:$BA$1048576,MATCH($A776,'Hoja de Trabajo para listado'!$AB$155:$AB$1048576,0),MATCH((CUADRO!O$5&amp;$E776),'Hoja de Trabajo para listado'!$AB$151:$BA$151,0)),0)+IFERROR(INDEX('Hoja de Trabajo para listado'!$BC$155:$CB$1048576,MATCH($A776,'Hoja de Trabajo para listado'!$BC$155:$BC$1048576,0),MATCH((CUADRO!O$5&amp;$E776),'Hoja de Trabajo para listado'!$BC$151:$CB$151,0)),0)+IFERROR(INDEX('Hoja de Trabajo para listado'!$DE$153:$DG$274,MATCH($A776,'Hoja de Trabajo para listado'!$DE$153:$DE$1048576,0),MATCH((CUADRO!O$5&amp;$E776),'Hoja de Trabajo para listado'!$DE$151:$DG$151,0)),0)+IFERROR(INDEX('Hoja de Trabajo para listado'!$CD$155:$DC$1048576,MATCH($A776,'Hoja de Trabajo para listado'!$CD$155:$CD$1048576,0),MATCH((CUADRO!O$5&amp;$E776),'Hoja de Trabajo para listado'!$CD$151:$DC$151,0)),0)</f>
        <v>0</v>
      </c>
      <c r="P776" s="243">
        <f ca="1">+IFERROR(INDEX('Hoja de Trabajo para listado'!$A$155:$Z$1048576,MATCH($A776,'Hoja de Trabajo para listado'!$A$155:$A$1048576,0),MATCH((CUADRO!P$5&amp;$E776),'Hoja de Trabajo para listado'!$A$151:$Z$151,0)),0)+IFERROR(INDEX('Hoja de Trabajo para listado'!$AB$155:$BA$1048576,MATCH($A776,'Hoja de Trabajo para listado'!$AB$155:$AB$1048576,0),MATCH((CUADRO!P$5&amp;$E776),'Hoja de Trabajo para listado'!$AB$151:$BA$151,0)),0)+IFERROR(INDEX('Hoja de Trabajo para listado'!$BC$155:$CB$1048576,MATCH($A776,'Hoja de Trabajo para listado'!$BC$155:$BC$1048576,0),MATCH((CUADRO!P$5&amp;$E776),'Hoja de Trabajo para listado'!$BC$151:$CB$151,0)),0)+IFERROR(INDEX('Hoja de Trabajo para listado'!$DE$153:$DG$274,MATCH($A776,'Hoja de Trabajo para listado'!$DE$153:$DE$1048576,0),MATCH((CUADRO!P$5&amp;$E776),'Hoja de Trabajo para listado'!$DE$151:$DG$151,0)),0)+IFERROR(INDEX('Hoja de Trabajo para listado'!$CD$155:$DC$1048576,MATCH($A776,'Hoja de Trabajo para listado'!$CD$155:$CD$1048576,0),MATCH((CUADRO!P$5&amp;$E776),'Hoja de Trabajo para listado'!$CD$151:$DC$151,0)),0)</f>
        <v>0</v>
      </c>
      <c r="Q776" s="243">
        <f ca="1">+IFERROR(INDEX('Hoja de Trabajo para listado'!$A$155:$Z$1048576,MATCH($A776,'Hoja de Trabajo para listado'!$A$155:$A$1048576,0),MATCH((CUADRO!Q$5&amp;$E776),'Hoja de Trabajo para listado'!$A$151:$Z$151,0)),0)+IFERROR(INDEX('Hoja de Trabajo para listado'!$AB$155:$BA$1048576,MATCH($A776,'Hoja de Trabajo para listado'!$AB$155:$AB$1048576,0),MATCH((CUADRO!Q$5&amp;$E776),'Hoja de Trabajo para listado'!$AB$151:$BA$151,0)),0)+IFERROR(INDEX('Hoja de Trabajo para listado'!$BC$155:$CB$1048576,MATCH($A776,'Hoja de Trabajo para listado'!$BC$155:$BC$1048576,0),MATCH((CUADRO!Q$5&amp;$E776),'Hoja de Trabajo para listado'!$BC$151:$CB$151,0)),0)+IFERROR(INDEX('Hoja de Trabajo para listado'!$DE$153:$DG$274,MATCH($A776,'Hoja de Trabajo para listado'!$DE$153:$DE$1048576,0),MATCH((CUADRO!Q$5&amp;$E776),'Hoja de Trabajo para listado'!$DE$151:$DG$151,0)),0)+IFERROR(INDEX('Hoja de Trabajo para listado'!$CD$155:$DC$1048576,MATCH($A776,'Hoja de Trabajo para listado'!$CD$155:$CD$1048576,0),MATCH((CUADRO!Q$5&amp;$E776),'Hoja de Trabajo para listado'!$CD$151:$DC$151,0)),0)</f>
        <v>0</v>
      </c>
      <c r="R776" s="243">
        <f t="shared" ca="1" si="27"/>
        <v>0</v>
      </c>
      <c r="S776" s="249"/>
      <c r="T776" s="243">
        <f ca="1">+T777</f>
        <v>0</v>
      </c>
      <c r="U776" s="242">
        <f t="shared" si="28"/>
        <v>1</v>
      </c>
      <c r="V776" s="333" t="str">
        <f>+VLOOKUP(A776,bd_lista!$A$3:$E$590,5,FALSE)</f>
        <v>Gobiernos Autonomos Municipales</v>
      </c>
      <c r="W776" s="383" t="str">
        <f>+V776</f>
        <v>Gobiernos Autonomos Municipales</v>
      </c>
      <c r="X776" s="242">
        <f>+VLOOKUP(A776,[3]Sheet1!$A$13:$D$744,4,FALSE)</f>
        <v>0</v>
      </c>
      <c r="Y776" s="242" t="e">
        <f>+VLOOKUP(X776,bd_lista!$A$3:$C$590,3,FALSE)</f>
        <v>#N/A</v>
      </c>
      <c r="Z776" s="294">
        <f>+X776</f>
        <v>0</v>
      </c>
      <c r="AA776" s="295" t="e">
        <f>+Y776</f>
        <v>#N/A</v>
      </c>
    </row>
    <row r="777" spans="1:27" customFormat="1" ht="15" hidden="1" customHeight="1">
      <c r="A777" s="32">
        <v>1407</v>
      </c>
      <c r="B777" s="389"/>
      <c r="C777" s="247" t="str">
        <f>+VLOOKUP(A777,bd_lista!$A$3:$C$590,3,FALSE)</f>
        <v>Gobierno Autónomo Municipal de Machacamarca</v>
      </c>
      <c r="D777" s="386"/>
      <c r="E777" s="244" t="s">
        <v>1305</v>
      </c>
      <c r="F777" s="243">
        <f ca="1">+IFERROR(INDEX('Hoja de Trabajo para listado'!$A$155:$Z$1048576,MATCH($A777,'Hoja de Trabajo para listado'!$A$155:$A$1048576,0),MATCH((CUADRO!F$5&amp;$E777),'Hoja de Trabajo para listado'!$A$151:$Z$151,0)),0)+IFERROR(INDEX('Hoja de Trabajo para listado'!$AB$155:$BA$1048576,MATCH($A777,'Hoja de Trabajo para listado'!$AB$155:$AB$1048576,0),MATCH((CUADRO!F$5&amp;$E777),'Hoja de Trabajo para listado'!$AB$151:$BA$151,0)),0)+IFERROR(INDEX('Hoja de Trabajo para listado'!$BC$155:$CB$1048576,MATCH($A777,'Hoja de Trabajo para listado'!$BC$155:$BC$1048576,0),MATCH((CUADRO!F$5&amp;$E777),'Hoja de Trabajo para listado'!$BC$151:$CB$151,0)),0)+IFERROR(INDEX('Hoja de Trabajo para listado'!$DE$153:$DG$274,MATCH($A777,'Hoja de Trabajo para listado'!$DE$153:$DE$1048576,0),MATCH((CUADRO!F$5&amp;$E777),'Hoja de Trabajo para listado'!$DE$151:$DG$151,0)),0)+IFERROR(INDEX('Hoja de Trabajo para listado'!$CD$155:$DC$1048576,MATCH($A777,'Hoja de Trabajo para listado'!$CD$155:$CD$1048576,0),MATCH((CUADRO!F$5&amp;$E777),'Hoja de Trabajo para listado'!$CD$151:$DC$151,0)),0)</f>
        <v>0</v>
      </c>
      <c r="G777" s="243">
        <f ca="1">+IFERROR(INDEX('Hoja de Trabajo para listado'!$A$155:$Z$1048576,MATCH($A777,'Hoja de Trabajo para listado'!$A$155:$A$1048576,0),MATCH((CUADRO!G$5&amp;$E777),'Hoja de Trabajo para listado'!$A$151:$Z$151,0)),0)+IFERROR(INDEX('Hoja de Trabajo para listado'!$AB$155:$BA$1048576,MATCH($A777,'Hoja de Trabajo para listado'!$AB$155:$AB$1048576,0),MATCH((CUADRO!G$5&amp;$E777),'Hoja de Trabajo para listado'!$AB$151:$BA$151,0)),0)+IFERROR(INDEX('Hoja de Trabajo para listado'!$BC$155:$CB$1048576,MATCH($A777,'Hoja de Trabajo para listado'!$BC$155:$BC$1048576,0),MATCH((CUADRO!G$5&amp;$E777),'Hoja de Trabajo para listado'!$BC$151:$CB$151,0)),0)+IFERROR(INDEX('Hoja de Trabajo para listado'!$DE$153:$DG$274,MATCH($A777,'Hoja de Trabajo para listado'!$DE$153:$DE$1048576,0),MATCH((CUADRO!G$5&amp;$E777),'Hoja de Trabajo para listado'!$DE$151:$DG$151,0)),0)+IFERROR(INDEX('Hoja de Trabajo para listado'!$CD$155:$DC$1048576,MATCH($A777,'Hoja de Trabajo para listado'!$CD$155:$CD$1048576,0),MATCH((CUADRO!G$5&amp;$E777),'Hoja de Trabajo para listado'!$CD$151:$DC$151,0)),0)</f>
        <v>0</v>
      </c>
      <c r="H777" s="243">
        <f ca="1">+IFERROR(INDEX('Hoja de Trabajo para listado'!$A$155:$Z$1048576,MATCH($A777,'Hoja de Trabajo para listado'!$A$155:$A$1048576,0),MATCH((CUADRO!H$5&amp;$E777),'Hoja de Trabajo para listado'!$A$151:$Z$151,0)),0)+IFERROR(INDEX('Hoja de Trabajo para listado'!$AB$155:$BA$1048576,MATCH($A777,'Hoja de Trabajo para listado'!$AB$155:$AB$1048576,0),MATCH((CUADRO!H$5&amp;$E777),'Hoja de Trabajo para listado'!$AB$151:$BA$151,0)),0)+IFERROR(INDEX('Hoja de Trabajo para listado'!$BC$155:$CB$1048576,MATCH($A777,'Hoja de Trabajo para listado'!$BC$155:$BC$1048576,0),MATCH((CUADRO!H$5&amp;$E777),'Hoja de Trabajo para listado'!$BC$151:$CB$151,0)),0)+IFERROR(INDEX('Hoja de Trabajo para listado'!$DE$153:$DG$274,MATCH($A777,'Hoja de Trabajo para listado'!$DE$153:$DE$1048576,0),MATCH((CUADRO!H$5&amp;$E777),'Hoja de Trabajo para listado'!$DE$151:$DG$151,0)),0)+IFERROR(INDEX('Hoja de Trabajo para listado'!$CD$155:$DC$1048576,MATCH($A777,'Hoja de Trabajo para listado'!$CD$155:$CD$1048576,0),MATCH((CUADRO!H$5&amp;$E777),'Hoja de Trabajo para listado'!$CD$151:$DC$151,0)),0)</f>
        <v>0</v>
      </c>
      <c r="I777" s="243">
        <f ca="1">+IFERROR(INDEX('Hoja de Trabajo para listado'!$A$155:$Z$1048576,MATCH($A777,'Hoja de Trabajo para listado'!$A$155:$A$1048576,0),MATCH((CUADRO!I$5&amp;$E777),'Hoja de Trabajo para listado'!$A$151:$Z$151,0)),0)+IFERROR(INDEX('Hoja de Trabajo para listado'!$AB$155:$BA$1048576,MATCH($A777,'Hoja de Trabajo para listado'!$AB$155:$AB$1048576,0),MATCH((CUADRO!I$5&amp;$E777),'Hoja de Trabajo para listado'!$AB$151:$BA$151,0)),0)+IFERROR(INDEX('Hoja de Trabajo para listado'!$BC$155:$CB$1048576,MATCH($A777,'Hoja de Trabajo para listado'!$BC$155:$BC$1048576,0),MATCH((CUADRO!I$5&amp;$E777),'Hoja de Trabajo para listado'!$BC$151:$CB$151,0)),0)+IFERROR(INDEX('Hoja de Trabajo para listado'!$DE$153:$DG$274,MATCH($A777,'Hoja de Trabajo para listado'!$DE$153:$DE$1048576,0),MATCH((CUADRO!I$5&amp;$E777),'Hoja de Trabajo para listado'!$DE$151:$DG$151,0)),0)+IFERROR(INDEX('Hoja de Trabajo para listado'!$CD$155:$DC$1048576,MATCH($A777,'Hoja de Trabajo para listado'!$CD$155:$CD$1048576,0),MATCH((CUADRO!I$5&amp;$E777),'Hoja de Trabajo para listado'!$CD$151:$DC$151,0)),0)</f>
        <v>0</v>
      </c>
      <c r="J777" s="243">
        <f ca="1">+IFERROR(INDEX('Hoja de Trabajo para listado'!$A$155:$Z$1048576,MATCH($A777,'Hoja de Trabajo para listado'!$A$155:$A$1048576,0),MATCH((CUADRO!J$5&amp;$E777),'Hoja de Trabajo para listado'!$A$151:$Z$151,0)),0)+IFERROR(INDEX('Hoja de Trabajo para listado'!$AB$155:$BA$1048576,MATCH($A777,'Hoja de Trabajo para listado'!$AB$155:$AB$1048576,0),MATCH((CUADRO!J$5&amp;$E777),'Hoja de Trabajo para listado'!$AB$151:$BA$151,0)),0)+IFERROR(INDEX('Hoja de Trabajo para listado'!$BC$155:$CB$1048576,MATCH($A777,'Hoja de Trabajo para listado'!$BC$155:$BC$1048576,0),MATCH((CUADRO!J$5&amp;$E777),'Hoja de Trabajo para listado'!$BC$151:$CB$151,0)),0)+IFERROR(INDEX('Hoja de Trabajo para listado'!$DE$153:$DG$274,MATCH($A777,'Hoja de Trabajo para listado'!$DE$153:$DE$1048576,0),MATCH((CUADRO!J$5&amp;$E777),'Hoja de Trabajo para listado'!$DE$151:$DG$151,0)),0)+IFERROR(INDEX('Hoja de Trabajo para listado'!$CD$155:$DC$1048576,MATCH($A777,'Hoja de Trabajo para listado'!$CD$155:$CD$1048576,0),MATCH((CUADRO!J$5&amp;$E777),'Hoja de Trabajo para listado'!$CD$151:$DC$151,0)),0)</f>
        <v>0</v>
      </c>
      <c r="K777" s="243">
        <f ca="1">+IFERROR(INDEX('Hoja de Trabajo para listado'!$A$155:$Z$1048576,MATCH($A777,'Hoja de Trabajo para listado'!$A$155:$A$1048576,0),MATCH((CUADRO!K$5&amp;$E777),'Hoja de Trabajo para listado'!$A$151:$Z$151,0)),0)+IFERROR(INDEX('Hoja de Trabajo para listado'!$AB$155:$BA$1048576,MATCH($A777,'Hoja de Trabajo para listado'!$AB$155:$AB$1048576,0),MATCH((CUADRO!K$5&amp;$E777),'Hoja de Trabajo para listado'!$AB$151:$BA$151,0)),0)+IFERROR(INDEX('Hoja de Trabajo para listado'!$BC$155:$CB$1048576,MATCH($A777,'Hoja de Trabajo para listado'!$BC$155:$BC$1048576,0),MATCH((CUADRO!K$5&amp;$E777),'Hoja de Trabajo para listado'!$BC$151:$CB$151,0)),0)+IFERROR(INDEX('Hoja de Trabajo para listado'!$DE$153:$DG$274,MATCH($A777,'Hoja de Trabajo para listado'!$DE$153:$DE$1048576,0),MATCH((CUADRO!K$5&amp;$E777),'Hoja de Trabajo para listado'!$DE$151:$DG$151,0)),0)+IFERROR(INDEX('Hoja de Trabajo para listado'!$CD$155:$DC$1048576,MATCH($A777,'Hoja de Trabajo para listado'!$CD$155:$CD$1048576,0),MATCH((CUADRO!K$5&amp;$E777),'Hoja de Trabajo para listado'!$CD$151:$DC$151,0)),0)</f>
        <v>0</v>
      </c>
      <c r="L777" s="243">
        <f ca="1">+IFERROR(INDEX('Hoja de Trabajo para listado'!$A$155:$Z$1048576,MATCH($A777,'Hoja de Trabajo para listado'!$A$155:$A$1048576,0),MATCH((CUADRO!L$5&amp;$E777),'Hoja de Trabajo para listado'!$A$151:$Z$151,0)),0)+IFERROR(INDEX('Hoja de Trabajo para listado'!$AB$155:$BA$1048576,MATCH($A777,'Hoja de Trabajo para listado'!$AB$155:$AB$1048576,0),MATCH((CUADRO!L$5&amp;$E777),'Hoja de Trabajo para listado'!$AB$151:$BA$151,0)),0)+IFERROR(INDEX('Hoja de Trabajo para listado'!$BC$155:$CB$1048576,MATCH($A777,'Hoja de Trabajo para listado'!$BC$155:$BC$1048576,0),MATCH((CUADRO!L$5&amp;$E777),'Hoja de Trabajo para listado'!$BC$151:$CB$151,0)),0)+IFERROR(INDEX('Hoja de Trabajo para listado'!$DE$153:$DG$274,MATCH($A777,'Hoja de Trabajo para listado'!$DE$153:$DE$1048576,0),MATCH((CUADRO!L$5&amp;$E777),'Hoja de Trabajo para listado'!$DE$151:$DG$151,0)),0)+IFERROR(INDEX('Hoja de Trabajo para listado'!$CD$155:$DC$1048576,MATCH($A777,'Hoja de Trabajo para listado'!$CD$155:$CD$1048576,0),MATCH((CUADRO!L$5&amp;$E777),'Hoja de Trabajo para listado'!$CD$151:$DC$151,0)),0)</f>
        <v>0</v>
      </c>
      <c r="M777" s="243">
        <f ca="1">+IFERROR(INDEX('Hoja de Trabajo para listado'!$A$155:$Z$1048576,MATCH($A777,'Hoja de Trabajo para listado'!$A$155:$A$1048576,0),MATCH((CUADRO!M$5&amp;$E777),'Hoja de Trabajo para listado'!$A$151:$Z$151,0)),0)+IFERROR(INDEX('Hoja de Trabajo para listado'!$AB$155:$BA$1048576,MATCH($A777,'Hoja de Trabajo para listado'!$AB$155:$AB$1048576,0),MATCH((CUADRO!M$5&amp;$E777),'Hoja de Trabajo para listado'!$AB$151:$BA$151,0)),0)+IFERROR(INDEX('Hoja de Trabajo para listado'!$BC$155:$CB$1048576,MATCH($A777,'Hoja de Trabajo para listado'!$BC$155:$BC$1048576,0),MATCH((CUADRO!M$5&amp;$E777),'Hoja de Trabajo para listado'!$BC$151:$CB$151,0)),0)+IFERROR(INDEX('Hoja de Trabajo para listado'!$DE$153:$DG$274,MATCH($A777,'Hoja de Trabajo para listado'!$DE$153:$DE$1048576,0),MATCH((CUADRO!M$5&amp;$E777),'Hoja de Trabajo para listado'!$DE$151:$DG$151,0)),0)+IFERROR(INDEX('Hoja de Trabajo para listado'!$CD$155:$DC$1048576,MATCH($A777,'Hoja de Trabajo para listado'!$CD$155:$CD$1048576,0),MATCH((CUADRO!M$5&amp;$E777),'Hoja de Trabajo para listado'!$CD$151:$DC$151,0)),0)</f>
        <v>0</v>
      </c>
      <c r="N777" s="243">
        <f ca="1">+IFERROR(INDEX('Hoja de Trabajo para listado'!$A$155:$Z$1048576,MATCH($A777,'Hoja de Trabajo para listado'!$A$155:$A$1048576,0),MATCH((CUADRO!N$5&amp;$E777),'Hoja de Trabajo para listado'!$A$151:$Z$151,0)),0)+IFERROR(INDEX('Hoja de Trabajo para listado'!$AB$155:$BA$1048576,MATCH($A777,'Hoja de Trabajo para listado'!$AB$155:$AB$1048576,0),MATCH((CUADRO!N$5&amp;$E777),'Hoja de Trabajo para listado'!$AB$151:$BA$151,0)),0)+IFERROR(INDEX('Hoja de Trabajo para listado'!$BC$155:$CB$1048576,MATCH($A777,'Hoja de Trabajo para listado'!$BC$155:$BC$1048576,0),MATCH((CUADRO!N$5&amp;$E777),'Hoja de Trabajo para listado'!$BC$151:$CB$151,0)),0)+IFERROR(INDEX('Hoja de Trabajo para listado'!$DE$153:$DG$274,MATCH($A777,'Hoja de Trabajo para listado'!$DE$153:$DE$1048576,0),MATCH((CUADRO!N$5&amp;$E777),'Hoja de Trabajo para listado'!$DE$151:$DG$151,0)),0)+IFERROR(INDEX('Hoja de Trabajo para listado'!$CD$155:$DC$1048576,MATCH($A777,'Hoja de Trabajo para listado'!$CD$155:$CD$1048576,0),MATCH((CUADRO!N$5&amp;$E777),'Hoja de Trabajo para listado'!$CD$151:$DC$151,0)),0)</f>
        <v>0</v>
      </c>
      <c r="O777" s="243">
        <f ca="1">+IFERROR(INDEX('Hoja de Trabajo para listado'!$A$155:$Z$1048576,MATCH($A777,'Hoja de Trabajo para listado'!$A$155:$A$1048576,0),MATCH((CUADRO!O$5&amp;$E777),'Hoja de Trabajo para listado'!$A$151:$Z$151,0)),0)+IFERROR(INDEX('Hoja de Trabajo para listado'!$AB$155:$BA$1048576,MATCH($A777,'Hoja de Trabajo para listado'!$AB$155:$AB$1048576,0),MATCH((CUADRO!O$5&amp;$E777),'Hoja de Trabajo para listado'!$AB$151:$BA$151,0)),0)+IFERROR(INDEX('Hoja de Trabajo para listado'!$BC$155:$CB$1048576,MATCH($A777,'Hoja de Trabajo para listado'!$BC$155:$BC$1048576,0),MATCH((CUADRO!O$5&amp;$E777),'Hoja de Trabajo para listado'!$BC$151:$CB$151,0)),0)+IFERROR(INDEX('Hoja de Trabajo para listado'!$DE$153:$DG$274,MATCH($A777,'Hoja de Trabajo para listado'!$DE$153:$DE$1048576,0),MATCH((CUADRO!O$5&amp;$E777),'Hoja de Trabajo para listado'!$DE$151:$DG$151,0)),0)+IFERROR(INDEX('Hoja de Trabajo para listado'!$CD$155:$DC$1048576,MATCH($A777,'Hoja de Trabajo para listado'!$CD$155:$CD$1048576,0),MATCH((CUADRO!O$5&amp;$E777),'Hoja de Trabajo para listado'!$CD$151:$DC$151,0)),0)</f>
        <v>0</v>
      </c>
      <c r="P777" s="243">
        <f ca="1">+IFERROR(INDEX('Hoja de Trabajo para listado'!$A$155:$Z$1048576,MATCH($A777,'Hoja de Trabajo para listado'!$A$155:$A$1048576,0),MATCH((CUADRO!P$5&amp;$E777),'Hoja de Trabajo para listado'!$A$151:$Z$151,0)),0)+IFERROR(INDEX('Hoja de Trabajo para listado'!$AB$155:$BA$1048576,MATCH($A777,'Hoja de Trabajo para listado'!$AB$155:$AB$1048576,0),MATCH((CUADRO!P$5&amp;$E777),'Hoja de Trabajo para listado'!$AB$151:$BA$151,0)),0)+IFERROR(INDEX('Hoja de Trabajo para listado'!$BC$155:$CB$1048576,MATCH($A777,'Hoja de Trabajo para listado'!$BC$155:$BC$1048576,0),MATCH((CUADRO!P$5&amp;$E777),'Hoja de Trabajo para listado'!$BC$151:$CB$151,0)),0)+IFERROR(INDEX('Hoja de Trabajo para listado'!$DE$153:$DG$274,MATCH($A777,'Hoja de Trabajo para listado'!$DE$153:$DE$1048576,0),MATCH((CUADRO!P$5&amp;$E777),'Hoja de Trabajo para listado'!$DE$151:$DG$151,0)),0)+IFERROR(INDEX('Hoja de Trabajo para listado'!$CD$155:$DC$1048576,MATCH($A777,'Hoja de Trabajo para listado'!$CD$155:$CD$1048576,0),MATCH((CUADRO!P$5&amp;$E777),'Hoja de Trabajo para listado'!$CD$151:$DC$151,0)),0)</f>
        <v>0</v>
      </c>
      <c r="Q777" s="243">
        <f ca="1">+IFERROR(INDEX('Hoja de Trabajo para listado'!$A$155:$Z$1048576,MATCH($A777,'Hoja de Trabajo para listado'!$A$155:$A$1048576,0),MATCH((CUADRO!Q$5&amp;$E777),'Hoja de Trabajo para listado'!$A$151:$Z$151,0)),0)+IFERROR(INDEX('Hoja de Trabajo para listado'!$AB$155:$BA$1048576,MATCH($A777,'Hoja de Trabajo para listado'!$AB$155:$AB$1048576,0),MATCH((CUADRO!Q$5&amp;$E777),'Hoja de Trabajo para listado'!$AB$151:$BA$151,0)),0)+IFERROR(INDEX('Hoja de Trabajo para listado'!$BC$155:$CB$1048576,MATCH($A777,'Hoja de Trabajo para listado'!$BC$155:$BC$1048576,0),MATCH((CUADRO!Q$5&amp;$E777),'Hoja de Trabajo para listado'!$BC$151:$CB$151,0)),0)+IFERROR(INDEX('Hoja de Trabajo para listado'!$DE$153:$DG$274,MATCH($A777,'Hoja de Trabajo para listado'!$DE$153:$DE$1048576,0),MATCH((CUADRO!Q$5&amp;$E777),'Hoja de Trabajo para listado'!$DE$151:$DG$151,0)),0)+IFERROR(INDEX('Hoja de Trabajo para listado'!$CD$155:$DC$1048576,MATCH($A777,'Hoja de Trabajo para listado'!$CD$155:$CD$1048576,0),MATCH((CUADRO!Q$5&amp;$E777),'Hoja de Trabajo para listado'!$CD$151:$DC$151,0)),0)</f>
        <v>0</v>
      </c>
      <c r="R777" s="243">
        <f t="shared" ca="1" si="27"/>
        <v>0</v>
      </c>
      <c r="S777" s="249">
        <f ca="1">+R776+R777</f>
        <v>0</v>
      </c>
      <c r="T777" s="243">
        <f ca="1">+S777</f>
        <v>0</v>
      </c>
      <c r="U777" s="242">
        <f t="shared" si="28"/>
        <v>2</v>
      </c>
      <c r="V777" s="333" t="str">
        <f>+VLOOKUP(A777,bd_lista!$A$3:$E$590,5,FALSE)</f>
        <v>Gobiernos Autonomos Municipales</v>
      </c>
      <c r="W777" s="384"/>
      <c r="X777" s="242">
        <f>+VLOOKUP(A777,[3]Sheet1!$A$13:$D$744,4,FALSE)</f>
        <v>0</v>
      </c>
      <c r="Y777" s="242" t="e">
        <f>+VLOOKUP(X777,bd_lista!$A$3:$C$590,3,FALSE)</f>
        <v>#N/A</v>
      </c>
      <c r="Z777" s="292"/>
      <c r="AA777" s="293"/>
    </row>
    <row r="778" spans="1:27" customFormat="1" ht="27" hidden="1" customHeight="1">
      <c r="A778" s="32">
        <v>1408</v>
      </c>
      <c r="B778" s="388">
        <f>+A778</f>
        <v>1408</v>
      </c>
      <c r="C778" s="247" t="str">
        <f>+VLOOKUP(A778,bd_lista!$A$3:$C$590,3,FALSE)</f>
        <v>Gobierno Autónomo Municipal de Poopó (Villa Poopó)</v>
      </c>
      <c r="D778" s="385" t="str">
        <f>+C778</f>
        <v>Gobierno Autónomo Municipal de Poopó (Villa Poopó)</v>
      </c>
      <c r="E778" s="242" t="s">
        <v>1304</v>
      </c>
      <c r="F778" s="243">
        <f ca="1">+IFERROR(INDEX('Hoja de Trabajo para listado'!$A$155:$Z$1048576,MATCH($A778,'Hoja de Trabajo para listado'!$A$155:$A$1048576,0),MATCH((CUADRO!F$5&amp;$E778),'Hoja de Trabajo para listado'!$A$151:$Z$151,0)),0)+IFERROR(INDEX('Hoja de Trabajo para listado'!$AB$155:$BA$1048576,MATCH($A778,'Hoja de Trabajo para listado'!$AB$155:$AB$1048576,0),MATCH((CUADRO!F$5&amp;$E778),'Hoja de Trabajo para listado'!$AB$151:$BA$151,0)),0)+IFERROR(INDEX('Hoja de Trabajo para listado'!$BC$155:$CB$1048576,MATCH($A778,'Hoja de Trabajo para listado'!$BC$155:$BC$1048576,0),MATCH((CUADRO!F$5&amp;$E778),'Hoja de Trabajo para listado'!$BC$151:$CB$151,0)),0)+IFERROR(INDEX('Hoja de Trabajo para listado'!$DE$153:$DG$274,MATCH($A778,'Hoja de Trabajo para listado'!$DE$153:$DE$1048576,0),MATCH((CUADRO!F$5&amp;$E778),'Hoja de Trabajo para listado'!$DE$151:$DG$151,0)),0)+IFERROR(INDEX('Hoja de Trabajo para listado'!$CD$155:$DC$1048576,MATCH($A778,'Hoja de Trabajo para listado'!$CD$155:$CD$1048576,0),MATCH((CUADRO!F$5&amp;$E778),'Hoja de Trabajo para listado'!$CD$151:$DC$151,0)),0)</f>
        <v>0</v>
      </c>
      <c r="G778" s="243">
        <f ca="1">+IFERROR(INDEX('Hoja de Trabajo para listado'!$A$155:$Z$1048576,MATCH($A778,'Hoja de Trabajo para listado'!$A$155:$A$1048576,0),MATCH((CUADRO!G$5&amp;$E778),'Hoja de Trabajo para listado'!$A$151:$Z$151,0)),0)+IFERROR(INDEX('Hoja de Trabajo para listado'!$AB$155:$BA$1048576,MATCH($A778,'Hoja de Trabajo para listado'!$AB$155:$AB$1048576,0),MATCH((CUADRO!G$5&amp;$E778),'Hoja de Trabajo para listado'!$AB$151:$BA$151,0)),0)+IFERROR(INDEX('Hoja de Trabajo para listado'!$BC$155:$CB$1048576,MATCH($A778,'Hoja de Trabajo para listado'!$BC$155:$BC$1048576,0),MATCH((CUADRO!G$5&amp;$E778),'Hoja de Trabajo para listado'!$BC$151:$CB$151,0)),0)+IFERROR(INDEX('Hoja de Trabajo para listado'!$DE$153:$DG$274,MATCH($A778,'Hoja de Trabajo para listado'!$DE$153:$DE$1048576,0),MATCH((CUADRO!G$5&amp;$E778),'Hoja de Trabajo para listado'!$DE$151:$DG$151,0)),0)+IFERROR(INDEX('Hoja de Trabajo para listado'!$CD$155:$DC$1048576,MATCH($A778,'Hoja de Trabajo para listado'!$CD$155:$CD$1048576,0),MATCH((CUADRO!G$5&amp;$E778),'Hoja de Trabajo para listado'!$CD$151:$DC$151,0)),0)</f>
        <v>0</v>
      </c>
      <c r="H778" s="243">
        <f ca="1">+IFERROR(INDEX('Hoja de Trabajo para listado'!$A$155:$Z$1048576,MATCH($A778,'Hoja de Trabajo para listado'!$A$155:$A$1048576,0),MATCH((CUADRO!H$5&amp;$E778),'Hoja de Trabajo para listado'!$A$151:$Z$151,0)),0)+IFERROR(INDEX('Hoja de Trabajo para listado'!$AB$155:$BA$1048576,MATCH($A778,'Hoja de Trabajo para listado'!$AB$155:$AB$1048576,0),MATCH((CUADRO!H$5&amp;$E778),'Hoja de Trabajo para listado'!$AB$151:$BA$151,0)),0)+IFERROR(INDEX('Hoja de Trabajo para listado'!$BC$155:$CB$1048576,MATCH($A778,'Hoja de Trabajo para listado'!$BC$155:$BC$1048576,0),MATCH((CUADRO!H$5&amp;$E778),'Hoja de Trabajo para listado'!$BC$151:$CB$151,0)),0)+IFERROR(INDEX('Hoja de Trabajo para listado'!$DE$153:$DG$274,MATCH($A778,'Hoja de Trabajo para listado'!$DE$153:$DE$1048576,0),MATCH((CUADRO!H$5&amp;$E778),'Hoja de Trabajo para listado'!$DE$151:$DG$151,0)),0)+IFERROR(INDEX('Hoja de Trabajo para listado'!$CD$155:$DC$1048576,MATCH($A778,'Hoja de Trabajo para listado'!$CD$155:$CD$1048576,0),MATCH((CUADRO!H$5&amp;$E778),'Hoja de Trabajo para listado'!$CD$151:$DC$151,0)),0)</f>
        <v>0</v>
      </c>
      <c r="I778" s="243">
        <f ca="1">+IFERROR(INDEX('Hoja de Trabajo para listado'!$A$155:$Z$1048576,MATCH($A778,'Hoja de Trabajo para listado'!$A$155:$A$1048576,0),MATCH((CUADRO!I$5&amp;$E778),'Hoja de Trabajo para listado'!$A$151:$Z$151,0)),0)+IFERROR(INDEX('Hoja de Trabajo para listado'!$AB$155:$BA$1048576,MATCH($A778,'Hoja de Trabajo para listado'!$AB$155:$AB$1048576,0),MATCH((CUADRO!I$5&amp;$E778),'Hoja de Trabajo para listado'!$AB$151:$BA$151,0)),0)+IFERROR(INDEX('Hoja de Trabajo para listado'!$BC$155:$CB$1048576,MATCH($A778,'Hoja de Trabajo para listado'!$BC$155:$BC$1048576,0),MATCH((CUADRO!I$5&amp;$E778),'Hoja de Trabajo para listado'!$BC$151:$CB$151,0)),0)+IFERROR(INDEX('Hoja de Trabajo para listado'!$DE$153:$DG$274,MATCH($A778,'Hoja de Trabajo para listado'!$DE$153:$DE$1048576,0),MATCH((CUADRO!I$5&amp;$E778),'Hoja de Trabajo para listado'!$DE$151:$DG$151,0)),0)+IFERROR(INDEX('Hoja de Trabajo para listado'!$CD$155:$DC$1048576,MATCH($A778,'Hoja de Trabajo para listado'!$CD$155:$CD$1048576,0),MATCH((CUADRO!I$5&amp;$E778),'Hoja de Trabajo para listado'!$CD$151:$DC$151,0)),0)</f>
        <v>0</v>
      </c>
      <c r="J778" s="243">
        <f ca="1">+IFERROR(INDEX('Hoja de Trabajo para listado'!$A$155:$Z$1048576,MATCH($A778,'Hoja de Trabajo para listado'!$A$155:$A$1048576,0),MATCH((CUADRO!J$5&amp;$E778),'Hoja de Trabajo para listado'!$A$151:$Z$151,0)),0)+IFERROR(INDEX('Hoja de Trabajo para listado'!$AB$155:$BA$1048576,MATCH($A778,'Hoja de Trabajo para listado'!$AB$155:$AB$1048576,0),MATCH((CUADRO!J$5&amp;$E778),'Hoja de Trabajo para listado'!$AB$151:$BA$151,0)),0)+IFERROR(INDEX('Hoja de Trabajo para listado'!$BC$155:$CB$1048576,MATCH($A778,'Hoja de Trabajo para listado'!$BC$155:$BC$1048576,0),MATCH((CUADRO!J$5&amp;$E778),'Hoja de Trabajo para listado'!$BC$151:$CB$151,0)),0)+IFERROR(INDEX('Hoja de Trabajo para listado'!$DE$153:$DG$274,MATCH($A778,'Hoja de Trabajo para listado'!$DE$153:$DE$1048576,0),MATCH((CUADRO!J$5&amp;$E778),'Hoja de Trabajo para listado'!$DE$151:$DG$151,0)),0)+IFERROR(INDEX('Hoja de Trabajo para listado'!$CD$155:$DC$1048576,MATCH($A778,'Hoja de Trabajo para listado'!$CD$155:$CD$1048576,0),MATCH((CUADRO!J$5&amp;$E778),'Hoja de Trabajo para listado'!$CD$151:$DC$151,0)),0)</f>
        <v>0</v>
      </c>
      <c r="K778" s="243">
        <f ca="1">+IFERROR(INDEX('Hoja de Trabajo para listado'!$A$155:$Z$1048576,MATCH($A778,'Hoja de Trabajo para listado'!$A$155:$A$1048576,0),MATCH((CUADRO!K$5&amp;$E778),'Hoja de Trabajo para listado'!$A$151:$Z$151,0)),0)+IFERROR(INDEX('Hoja de Trabajo para listado'!$AB$155:$BA$1048576,MATCH($A778,'Hoja de Trabajo para listado'!$AB$155:$AB$1048576,0),MATCH((CUADRO!K$5&amp;$E778),'Hoja de Trabajo para listado'!$AB$151:$BA$151,0)),0)+IFERROR(INDEX('Hoja de Trabajo para listado'!$BC$155:$CB$1048576,MATCH($A778,'Hoja de Trabajo para listado'!$BC$155:$BC$1048576,0),MATCH((CUADRO!K$5&amp;$E778),'Hoja de Trabajo para listado'!$BC$151:$CB$151,0)),0)+IFERROR(INDEX('Hoja de Trabajo para listado'!$DE$153:$DG$274,MATCH($A778,'Hoja de Trabajo para listado'!$DE$153:$DE$1048576,0),MATCH((CUADRO!K$5&amp;$E778),'Hoja de Trabajo para listado'!$DE$151:$DG$151,0)),0)+IFERROR(INDEX('Hoja de Trabajo para listado'!$CD$155:$DC$1048576,MATCH($A778,'Hoja de Trabajo para listado'!$CD$155:$CD$1048576,0),MATCH((CUADRO!K$5&amp;$E778),'Hoja de Trabajo para listado'!$CD$151:$DC$151,0)),0)</f>
        <v>0</v>
      </c>
      <c r="L778" s="243">
        <f ca="1">+IFERROR(INDEX('Hoja de Trabajo para listado'!$A$155:$Z$1048576,MATCH($A778,'Hoja de Trabajo para listado'!$A$155:$A$1048576,0),MATCH((CUADRO!L$5&amp;$E778),'Hoja de Trabajo para listado'!$A$151:$Z$151,0)),0)+IFERROR(INDEX('Hoja de Trabajo para listado'!$AB$155:$BA$1048576,MATCH($A778,'Hoja de Trabajo para listado'!$AB$155:$AB$1048576,0),MATCH((CUADRO!L$5&amp;$E778),'Hoja de Trabajo para listado'!$AB$151:$BA$151,0)),0)+IFERROR(INDEX('Hoja de Trabajo para listado'!$BC$155:$CB$1048576,MATCH($A778,'Hoja de Trabajo para listado'!$BC$155:$BC$1048576,0),MATCH((CUADRO!L$5&amp;$E778),'Hoja de Trabajo para listado'!$BC$151:$CB$151,0)),0)+IFERROR(INDEX('Hoja de Trabajo para listado'!$DE$153:$DG$274,MATCH($A778,'Hoja de Trabajo para listado'!$DE$153:$DE$1048576,0),MATCH((CUADRO!L$5&amp;$E778),'Hoja de Trabajo para listado'!$DE$151:$DG$151,0)),0)+IFERROR(INDEX('Hoja de Trabajo para listado'!$CD$155:$DC$1048576,MATCH($A778,'Hoja de Trabajo para listado'!$CD$155:$CD$1048576,0),MATCH((CUADRO!L$5&amp;$E778),'Hoja de Trabajo para listado'!$CD$151:$DC$151,0)),0)</f>
        <v>0</v>
      </c>
      <c r="M778" s="243">
        <f ca="1">+IFERROR(INDEX('Hoja de Trabajo para listado'!$A$155:$Z$1048576,MATCH($A778,'Hoja de Trabajo para listado'!$A$155:$A$1048576,0),MATCH((CUADRO!M$5&amp;$E778),'Hoja de Trabajo para listado'!$A$151:$Z$151,0)),0)+IFERROR(INDEX('Hoja de Trabajo para listado'!$AB$155:$BA$1048576,MATCH($A778,'Hoja de Trabajo para listado'!$AB$155:$AB$1048576,0),MATCH((CUADRO!M$5&amp;$E778),'Hoja de Trabajo para listado'!$AB$151:$BA$151,0)),0)+IFERROR(INDEX('Hoja de Trabajo para listado'!$BC$155:$CB$1048576,MATCH($A778,'Hoja de Trabajo para listado'!$BC$155:$BC$1048576,0),MATCH((CUADRO!M$5&amp;$E778),'Hoja de Trabajo para listado'!$BC$151:$CB$151,0)),0)+IFERROR(INDEX('Hoja de Trabajo para listado'!$DE$153:$DG$274,MATCH($A778,'Hoja de Trabajo para listado'!$DE$153:$DE$1048576,0),MATCH((CUADRO!M$5&amp;$E778),'Hoja de Trabajo para listado'!$DE$151:$DG$151,0)),0)+IFERROR(INDEX('Hoja de Trabajo para listado'!$CD$155:$DC$1048576,MATCH($A778,'Hoja de Trabajo para listado'!$CD$155:$CD$1048576,0),MATCH((CUADRO!M$5&amp;$E778),'Hoja de Trabajo para listado'!$CD$151:$DC$151,0)),0)</f>
        <v>0</v>
      </c>
      <c r="N778" s="243">
        <f ca="1">+IFERROR(INDEX('Hoja de Trabajo para listado'!$A$155:$Z$1048576,MATCH($A778,'Hoja de Trabajo para listado'!$A$155:$A$1048576,0),MATCH((CUADRO!N$5&amp;$E778),'Hoja de Trabajo para listado'!$A$151:$Z$151,0)),0)+IFERROR(INDEX('Hoja de Trabajo para listado'!$AB$155:$BA$1048576,MATCH($A778,'Hoja de Trabajo para listado'!$AB$155:$AB$1048576,0),MATCH((CUADRO!N$5&amp;$E778),'Hoja de Trabajo para listado'!$AB$151:$BA$151,0)),0)+IFERROR(INDEX('Hoja de Trabajo para listado'!$BC$155:$CB$1048576,MATCH($A778,'Hoja de Trabajo para listado'!$BC$155:$BC$1048576,0),MATCH((CUADRO!N$5&amp;$E778),'Hoja de Trabajo para listado'!$BC$151:$CB$151,0)),0)+IFERROR(INDEX('Hoja de Trabajo para listado'!$DE$153:$DG$274,MATCH($A778,'Hoja de Trabajo para listado'!$DE$153:$DE$1048576,0),MATCH((CUADRO!N$5&amp;$E778),'Hoja de Trabajo para listado'!$DE$151:$DG$151,0)),0)+IFERROR(INDEX('Hoja de Trabajo para listado'!$CD$155:$DC$1048576,MATCH($A778,'Hoja de Trabajo para listado'!$CD$155:$CD$1048576,0),MATCH((CUADRO!N$5&amp;$E778),'Hoja de Trabajo para listado'!$CD$151:$DC$151,0)),0)</f>
        <v>0</v>
      </c>
      <c r="O778" s="243">
        <f ca="1">+IFERROR(INDEX('Hoja de Trabajo para listado'!$A$155:$Z$1048576,MATCH($A778,'Hoja de Trabajo para listado'!$A$155:$A$1048576,0),MATCH((CUADRO!O$5&amp;$E778),'Hoja de Trabajo para listado'!$A$151:$Z$151,0)),0)+IFERROR(INDEX('Hoja de Trabajo para listado'!$AB$155:$BA$1048576,MATCH($A778,'Hoja de Trabajo para listado'!$AB$155:$AB$1048576,0),MATCH((CUADRO!O$5&amp;$E778),'Hoja de Trabajo para listado'!$AB$151:$BA$151,0)),0)+IFERROR(INDEX('Hoja de Trabajo para listado'!$BC$155:$CB$1048576,MATCH($A778,'Hoja de Trabajo para listado'!$BC$155:$BC$1048576,0),MATCH((CUADRO!O$5&amp;$E778),'Hoja de Trabajo para listado'!$BC$151:$CB$151,0)),0)+IFERROR(INDEX('Hoja de Trabajo para listado'!$DE$153:$DG$274,MATCH($A778,'Hoja de Trabajo para listado'!$DE$153:$DE$1048576,0),MATCH((CUADRO!O$5&amp;$E778),'Hoja de Trabajo para listado'!$DE$151:$DG$151,0)),0)+IFERROR(INDEX('Hoja de Trabajo para listado'!$CD$155:$DC$1048576,MATCH($A778,'Hoja de Trabajo para listado'!$CD$155:$CD$1048576,0),MATCH((CUADRO!O$5&amp;$E778),'Hoja de Trabajo para listado'!$CD$151:$DC$151,0)),0)</f>
        <v>0</v>
      </c>
      <c r="P778" s="243">
        <f ca="1">+IFERROR(INDEX('Hoja de Trabajo para listado'!$A$155:$Z$1048576,MATCH($A778,'Hoja de Trabajo para listado'!$A$155:$A$1048576,0),MATCH((CUADRO!P$5&amp;$E778),'Hoja de Trabajo para listado'!$A$151:$Z$151,0)),0)+IFERROR(INDEX('Hoja de Trabajo para listado'!$AB$155:$BA$1048576,MATCH($A778,'Hoja de Trabajo para listado'!$AB$155:$AB$1048576,0),MATCH((CUADRO!P$5&amp;$E778),'Hoja de Trabajo para listado'!$AB$151:$BA$151,0)),0)+IFERROR(INDEX('Hoja de Trabajo para listado'!$BC$155:$CB$1048576,MATCH($A778,'Hoja de Trabajo para listado'!$BC$155:$BC$1048576,0),MATCH((CUADRO!P$5&amp;$E778),'Hoja de Trabajo para listado'!$BC$151:$CB$151,0)),0)+IFERROR(INDEX('Hoja de Trabajo para listado'!$DE$153:$DG$274,MATCH($A778,'Hoja de Trabajo para listado'!$DE$153:$DE$1048576,0),MATCH((CUADRO!P$5&amp;$E778),'Hoja de Trabajo para listado'!$DE$151:$DG$151,0)),0)+IFERROR(INDEX('Hoja de Trabajo para listado'!$CD$155:$DC$1048576,MATCH($A778,'Hoja de Trabajo para listado'!$CD$155:$CD$1048576,0),MATCH((CUADRO!P$5&amp;$E778),'Hoja de Trabajo para listado'!$CD$151:$DC$151,0)),0)</f>
        <v>0</v>
      </c>
      <c r="Q778" s="243">
        <f ca="1">+IFERROR(INDEX('Hoja de Trabajo para listado'!$A$155:$Z$1048576,MATCH($A778,'Hoja de Trabajo para listado'!$A$155:$A$1048576,0),MATCH((CUADRO!Q$5&amp;$E778),'Hoja de Trabajo para listado'!$A$151:$Z$151,0)),0)+IFERROR(INDEX('Hoja de Trabajo para listado'!$AB$155:$BA$1048576,MATCH($A778,'Hoja de Trabajo para listado'!$AB$155:$AB$1048576,0),MATCH((CUADRO!Q$5&amp;$E778),'Hoja de Trabajo para listado'!$AB$151:$BA$151,0)),0)+IFERROR(INDEX('Hoja de Trabajo para listado'!$BC$155:$CB$1048576,MATCH($A778,'Hoja de Trabajo para listado'!$BC$155:$BC$1048576,0),MATCH((CUADRO!Q$5&amp;$E778),'Hoja de Trabajo para listado'!$BC$151:$CB$151,0)),0)+IFERROR(INDEX('Hoja de Trabajo para listado'!$DE$153:$DG$274,MATCH($A778,'Hoja de Trabajo para listado'!$DE$153:$DE$1048576,0),MATCH((CUADRO!Q$5&amp;$E778),'Hoja de Trabajo para listado'!$DE$151:$DG$151,0)),0)+IFERROR(INDEX('Hoja de Trabajo para listado'!$CD$155:$DC$1048576,MATCH($A778,'Hoja de Trabajo para listado'!$CD$155:$CD$1048576,0),MATCH((CUADRO!Q$5&amp;$E778),'Hoja de Trabajo para listado'!$CD$151:$DC$151,0)),0)</f>
        <v>0</v>
      </c>
      <c r="R778" s="243">
        <f t="shared" ca="1" si="27"/>
        <v>0</v>
      </c>
      <c r="S778" s="249"/>
      <c r="T778" s="243">
        <f ca="1">+T779</f>
        <v>0</v>
      </c>
      <c r="U778" s="242">
        <f t="shared" si="28"/>
        <v>1</v>
      </c>
      <c r="V778" s="333" t="str">
        <f>+VLOOKUP(A778,bd_lista!$A$3:$E$590,5,FALSE)</f>
        <v>Gobiernos Autonomos Municipales</v>
      </c>
      <c r="W778" s="383" t="str">
        <f>+V778</f>
        <v>Gobiernos Autonomos Municipales</v>
      </c>
      <c r="X778" s="242">
        <f>+VLOOKUP(A778,[3]Sheet1!$A$13:$D$744,4,FALSE)</f>
        <v>0</v>
      </c>
      <c r="Y778" s="242" t="e">
        <f>+VLOOKUP(X778,bd_lista!$A$3:$C$590,3,FALSE)</f>
        <v>#N/A</v>
      </c>
      <c r="Z778" s="294">
        <f>+X778</f>
        <v>0</v>
      </c>
      <c r="AA778" s="295" t="e">
        <f>+Y778</f>
        <v>#N/A</v>
      </c>
    </row>
    <row r="779" spans="1:27" customFormat="1" ht="27" hidden="1" customHeight="1">
      <c r="A779" s="32">
        <v>1408</v>
      </c>
      <c r="B779" s="389"/>
      <c r="C779" s="247" t="str">
        <f>+VLOOKUP(A779,bd_lista!$A$3:$C$590,3,FALSE)</f>
        <v>Gobierno Autónomo Municipal de Poopó (Villa Poopó)</v>
      </c>
      <c r="D779" s="386"/>
      <c r="E779" s="244" t="s">
        <v>1305</v>
      </c>
      <c r="F779" s="243">
        <f ca="1">+IFERROR(INDEX('Hoja de Trabajo para listado'!$A$155:$Z$1048576,MATCH($A779,'Hoja de Trabajo para listado'!$A$155:$A$1048576,0),MATCH((CUADRO!F$5&amp;$E779),'Hoja de Trabajo para listado'!$A$151:$Z$151,0)),0)+IFERROR(INDEX('Hoja de Trabajo para listado'!$AB$155:$BA$1048576,MATCH($A779,'Hoja de Trabajo para listado'!$AB$155:$AB$1048576,0),MATCH((CUADRO!F$5&amp;$E779),'Hoja de Trabajo para listado'!$AB$151:$BA$151,0)),0)+IFERROR(INDEX('Hoja de Trabajo para listado'!$BC$155:$CB$1048576,MATCH($A779,'Hoja de Trabajo para listado'!$BC$155:$BC$1048576,0),MATCH((CUADRO!F$5&amp;$E779),'Hoja de Trabajo para listado'!$BC$151:$CB$151,0)),0)+IFERROR(INDEX('Hoja de Trabajo para listado'!$DE$153:$DG$274,MATCH($A779,'Hoja de Trabajo para listado'!$DE$153:$DE$1048576,0),MATCH((CUADRO!F$5&amp;$E779),'Hoja de Trabajo para listado'!$DE$151:$DG$151,0)),0)+IFERROR(INDEX('Hoja de Trabajo para listado'!$CD$155:$DC$1048576,MATCH($A779,'Hoja de Trabajo para listado'!$CD$155:$CD$1048576,0),MATCH((CUADRO!F$5&amp;$E779),'Hoja de Trabajo para listado'!$CD$151:$DC$151,0)),0)</f>
        <v>0</v>
      </c>
      <c r="G779" s="243">
        <f ca="1">+IFERROR(INDEX('Hoja de Trabajo para listado'!$A$155:$Z$1048576,MATCH($A779,'Hoja de Trabajo para listado'!$A$155:$A$1048576,0),MATCH((CUADRO!G$5&amp;$E779),'Hoja de Trabajo para listado'!$A$151:$Z$151,0)),0)+IFERROR(INDEX('Hoja de Trabajo para listado'!$AB$155:$BA$1048576,MATCH($A779,'Hoja de Trabajo para listado'!$AB$155:$AB$1048576,0),MATCH((CUADRO!G$5&amp;$E779),'Hoja de Trabajo para listado'!$AB$151:$BA$151,0)),0)+IFERROR(INDEX('Hoja de Trabajo para listado'!$BC$155:$CB$1048576,MATCH($A779,'Hoja de Trabajo para listado'!$BC$155:$BC$1048576,0),MATCH((CUADRO!G$5&amp;$E779),'Hoja de Trabajo para listado'!$BC$151:$CB$151,0)),0)+IFERROR(INDEX('Hoja de Trabajo para listado'!$DE$153:$DG$274,MATCH($A779,'Hoja de Trabajo para listado'!$DE$153:$DE$1048576,0),MATCH((CUADRO!G$5&amp;$E779),'Hoja de Trabajo para listado'!$DE$151:$DG$151,0)),0)+IFERROR(INDEX('Hoja de Trabajo para listado'!$CD$155:$DC$1048576,MATCH($A779,'Hoja de Trabajo para listado'!$CD$155:$CD$1048576,0),MATCH((CUADRO!G$5&amp;$E779),'Hoja de Trabajo para listado'!$CD$151:$DC$151,0)),0)</f>
        <v>0</v>
      </c>
      <c r="H779" s="243">
        <f ca="1">+IFERROR(INDEX('Hoja de Trabajo para listado'!$A$155:$Z$1048576,MATCH($A779,'Hoja de Trabajo para listado'!$A$155:$A$1048576,0),MATCH((CUADRO!H$5&amp;$E779),'Hoja de Trabajo para listado'!$A$151:$Z$151,0)),0)+IFERROR(INDEX('Hoja de Trabajo para listado'!$AB$155:$BA$1048576,MATCH($A779,'Hoja de Trabajo para listado'!$AB$155:$AB$1048576,0),MATCH((CUADRO!H$5&amp;$E779),'Hoja de Trabajo para listado'!$AB$151:$BA$151,0)),0)+IFERROR(INDEX('Hoja de Trabajo para listado'!$BC$155:$CB$1048576,MATCH($A779,'Hoja de Trabajo para listado'!$BC$155:$BC$1048576,0),MATCH((CUADRO!H$5&amp;$E779),'Hoja de Trabajo para listado'!$BC$151:$CB$151,0)),0)+IFERROR(INDEX('Hoja de Trabajo para listado'!$DE$153:$DG$274,MATCH($A779,'Hoja de Trabajo para listado'!$DE$153:$DE$1048576,0),MATCH((CUADRO!H$5&amp;$E779),'Hoja de Trabajo para listado'!$DE$151:$DG$151,0)),0)+IFERROR(INDEX('Hoja de Trabajo para listado'!$CD$155:$DC$1048576,MATCH($A779,'Hoja de Trabajo para listado'!$CD$155:$CD$1048576,0),MATCH((CUADRO!H$5&amp;$E779),'Hoja de Trabajo para listado'!$CD$151:$DC$151,0)),0)</f>
        <v>0</v>
      </c>
      <c r="I779" s="243">
        <f ca="1">+IFERROR(INDEX('Hoja de Trabajo para listado'!$A$155:$Z$1048576,MATCH($A779,'Hoja de Trabajo para listado'!$A$155:$A$1048576,0),MATCH((CUADRO!I$5&amp;$E779),'Hoja de Trabajo para listado'!$A$151:$Z$151,0)),0)+IFERROR(INDEX('Hoja de Trabajo para listado'!$AB$155:$BA$1048576,MATCH($A779,'Hoja de Trabajo para listado'!$AB$155:$AB$1048576,0),MATCH((CUADRO!I$5&amp;$E779),'Hoja de Trabajo para listado'!$AB$151:$BA$151,0)),0)+IFERROR(INDEX('Hoja de Trabajo para listado'!$BC$155:$CB$1048576,MATCH($A779,'Hoja de Trabajo para listado'!$BC$155:$BC$1048576,0),MATCH((CUADRO!I$5&amp;$E779),'Hoja de Trabajo para listado'!$BC$151:$CB$151,0)),0)+IFERROR(INDEX('Hoja de Trabajo para listado'!$DE$153:$DG$274,MATCH($A779,'Hoja de Trabajo para listado'!$DE$153:$DE$1048576,0),MATCH((CUADRO!I$5&amp;$E779),'Hoja de Trabajo para listado'!$DE$151:$DG$151,0)),0)+IFERROR(INDEX('Hoja de Trabajo para listado'!$CD$155:$DC$1048576,MATCH($A779,'Hoja de Trabajo para listado'!$CD$155:$CD$1048576,0),MATCH((CUADRO!I$5&amp;$E779),'Hoja de Trabajo para listado'!$CD$151:$DC$151,0)),0)</f>
        <v>0</v>
      </c>
      <c r="J779" s="243">
        <f ca="1">+IFERROR(INDEX('Hoja de Trabajo para listado'!$A$155:$Z$1048576,MATCH($A779,'Hoja de Trabajo para listado'!$A$155:$A$1048576,0),MATCH((CUADRO!J$5&amp;$E779),'Hoja de Trabajo para listado'!$A$151:$Z$151,0)),0)+IFERROR(INDEX('Hoja de Trabajo para listado'!$AB$155:$BA$1048576,MATCH($A779,'Hoja de Trabajo para listado'!$AB$155:$AB$1048576,0),MATCH((CUADRO!J$5&amp;$E779),'Hoja de Trabajo para listado'!$AB$151:$BA$151,0)),0)+IFERROR(INDEX('Hoja de Trabajo para listado'!$BC$155:$CB$1048576,MATCH($A779,'Hoja de Trabajo para listado'!$BC$155:$BC$1048576,0),MATCH((CUADRO!J$5&amp;$E779),'Hoja de Trabajo para listado'!$BC$151:$CB$151,0)),0)+IFERROR(INDEX('Hoja de Trabajo para listado'!$DE$153:$DG$274,MATCH($A779,'Hoja de Trabajo para listado'!$DE$153:$DE$1048576,0),MATCH((CUADRO!J$5&amp;$E779),'Hoja de Trabajo para listado'!$DE$151:$DG$151,0)),0)+IFERROR(INDEX('Hoja de Trabajo para listado'!$CD$155:$DC$1048576,MATCH($A779,'Hoja de Trabajo para listado'!$CD$155:$CD$1048576,0),MATCH((CUADRO!J$5&amp;$E779),'Hoja de Trabajo para listado'!$CD$151:$DC$151,0)),0)</f>
        <v>0</v>
      </c>
      <c r="K779" s="243">
        <f ca="1">+IFERROR(INDEX('Hoja de Trabajo para listado'!$A$155:$Z$1048576,MATCH($A779,'Hoja de Trabajo para listado'!$A$155:$A$1048576,0),MATCH((CUADRO!K$5&amp;$E779),'Hoja de Trabajo para listado'!$A$151:$Z$151,0)),0)+IFERROR(INDEX('Hoja de Trabajo para listado'!$AB$155:$BA$1048576,MATCH($A779,'Hoja de Trabajo para listado'!$AB$155:$AB$1048576,0),MATCH((CUADRO!K$5&amp;$E779),'Hoja de Trabajo para listado'!$AB$151:$BA$151,0)),0)+IFERROR(INDEX('Hoja de Trabajo para listado'!$BC$155:$CB$1048576,MATCH($A779,'Hoja de Trabajo para listado'!$BC$155:$BC$1048576,0),MATCH((CUADRO!K$5&amp;$E779),'Hoja de Trabajo para listado'!$BC$151:$CB$151,0)),0)+IFERROR(INDEX('Hoja de Trabajo para listado'!$DE$153:$DG$274,MATCH($A779,'Hoja de Trabajo para listado'!$DE$153:$DE$1048576,0),MATCH((CUADRO!K$5&amp;$E779),'Hoja de Trabajo para listado'!$DE$151:$DG$151,0)),0)+IFERROR(INDEX('Hoja de Trabajo para listado'!$CD$155:$DC$1048576,MATCH($A779,'Hoja de Trabajo para listado'!$CD$155:$CD$1048576,0),MATCH((CUADRO!K$5&amp;$E779),'Hoja de Trabajo para listado'!$CD$151:$DC$151,0)),0)</f>
        <v>0</v>
      </c>
      <c r="L779" s="243">
        <f ca="1">+IFERROR(INDEX('Hoja de Trabajo para listado'!$A$155:$Z$1048576,MATCH($A779,'Hoja de Trabajo para listado'!$A$155:$A$1048576,0),MATCH((CUADRO!L$5&amp;$E779),'Hoja de Trabajo para listado'!$A$151:$Z$151,0)),0)+IFERROR(INDEX('Hoja de Trabajo para listado'!$AB$155:$BA$1048576,MATCH($A779,'Hoja de Trabajo para listado'!$AB$155:$AB$1048576,0),MATCH((CUADRO!L$5&amp;$E779),'Hoja de Trabajo para listado'!$AB$151:$BA$151,0)),0)+IFERROR(INDEX('Hoja de Trabajo para listado'!$BC$155:$CB$1048576,MATCH($A779,'Hoja de Trabajo para listado'!$BC$155:$BC$1048576,0),MATCH((CUADRO!L$5&amp;$E779),'Hoja de Trabajo para listado'!$BC$151:$CB$151,0)),0)+IFERROR(INDEX('Hoja de Trabajo para listado'!$DE$153:$DG$274,MATCH($A779,'Hoja de Trabajo para listado'!$DE$153:$DE$1048576,0),MATCH((CUADRO!L$5&amp;$E779),'Hoja de Trabajo para listado'!$DE$151:$DG$151,0)),0)+IFERROR(INDEX('Hoja de Trabajo para listado'!$CD$155:$DC$1048576,MATCH($A779,'Hoja de Trabajo para listado'!$CD$155:$CD$1048576,0),MATCH((CUADRO!L$5&amp;$E779),'Hoja de Trabajo para listado'!$CD$151:$DC$151,0)),0)</f>
        <v>0</v>
      </c>
      <c r="M779" s="243">
        <f ca="1">+IFERROR(INDEX('Hoja de Trabajo para listado'!$A$155:$Z$1048576,MATCH($A779,'Hoja de Trabajo para listado'!$A$155:$A$1048576,0),MATCH((CUADRO!M$5&amp;$E779),'Hoja de Trabajo para listado'!$A$151:$Z$151,0)),0)+IFERROR(INDEX('Hoja de Trabajo para listado'!$AB$155:$BA$1048576,MATCH($A779,'Hoja de Trabajo para listado'!$AB$155:$AB$1048576,0),MATCH((CUADRO!M$5&amp;$E779),'Hoja de Trabajo para listado'!$AB$151:$BA$151,0)),0)+IFERROR(INDEX('Hoja de Trabajo para listado'!$BC$155:$CB$1048576,MATCH($A779,'Hoja de Trabajo para listado'!$BC$155:$BC$1048576,0),MATCH((CUADRO!M$5&amp;$E779),'Hoja de Trabajo para listado'!$BC$151:$CB$151,0)),0)+IFERROR(INDEX('Hoja de Trabajo para listado'!$DE$153:$DG$274,MATCH($A779,'Hoja de Trabajo para listado'!$DE$153:$DE$1048576,0),MATCH((CUADRO!M$5&amp;$E779),'Hoja de Trabajo para listado'!$DE$151:$DG$151,0)),0)+IFERROR(INDEX('Hoja de Trabajo para listado'!$CD$155:$DC$1048576,MATCH($A779,'Hoja de Trabajo para listado'!$CD$155:$CD$1048576,0),MATCH((CUADRO!M$5&amp;$E779),'Hoja de Trabajo para listado'!$CD$151:$DC$151,0)),0)</f>
        <v>0</v>
      </c>
      <c r="N779" s="243">
        <f ca="1">+IFERROR(INDEX('Hoja de Trabajo para listado'!$A$155:$Z$1048576,MATCH($A779,'Hoja de Trabajo para listado'!$A$155:$A$1048576,0),MATCH((CUADRO!N$5&amp;$E779),'Hoja de Trabajo para listado'!$A$151:$Z$151,0)),0)+IFERROR(INDEX('Hoja de Trabajo para listado'!$AB$155:$BA$1048576,MATCH($A779,'Hoja de Trabajo para listado'!$AB$155:$AB$1048576,0),MATCH((CUADRO!N$5&amp;$E779),'Hoja de Trabajo para listado'!$AB$151:$BA$151,0)),0)+IFERROR(INDEX('Hoja de Trabajo para listado'!$BC$155:$CB$1048576,MATCH($A779,'Hoja de Trabajo para listado'!$BC$155:$BC$1048576,0),MATCH((CUADRO!N$5&amp;$E779),'Hoja de Trabajo para listado'!$BC$151:$CB$151,0)),0)+IFERROR(INDEX('Hoja de Trabajo para listado'!$DE$153:$DG$274,MATCH($A779,'Hoja de Trabajo para listado'!$DE$153:$DE$1048576,0),MATCH((CUADRO!N$5&amp;$E779),'Hoja de Trabajo para listado'!$DE$151:$DG$151,0)),0)+IFERROR(INDEX('Hoja de Trabajo para listado'!$CD$155:$DC$1048576,MATCH($A779,'Hoja de Trabajo para listado'!$CD$155:$CD$1048576,0),MATCH((CUADRO!N$5&amp;$E779),'Hoja de Trabajo para listado'!$CD$151:$DC$151,0)),0)</f>
        <v>0</v>
      </c>
      <c r="O779" s="243">
        <f ca="1">+IFERROR(INDEX('Hoja de Trabajo para listado'!$A$155:$Z$1048576,MATCH($A779,'Hoja de Trabajo para listado'!$A$155:$A$1048576,0),MATCH((CUADRO!O$5&amp;$E779),'Hoja de Trabajo para listado'!$A$151:$Z$151,0)),0)+IFERROR(INDEX('Hoja de Trabajo para listado'!$AB$155:$BA$1048576,MATCH($A779,'Hoja de Trabajo para listado'!$AB$155:$AB$1048576,0),MATCH((CUADRO!O$5&amp;$E779),'Hoja de Trabajo para listado'!$AB$151:$BA$151,0)),0)+IFERROR(INDEX('Hoja de Trabajo para listado'!$BC$155:$CB$1048576,MATCH($A779,'Hoja de Trabajo para listado'!$BC$155:$BC$1048576,0),MATCH((CUADRO!O$5&amp;$E779),'Hoja de Trabajo para listado'!$BC$151:$CB$151,0)),0)+IFERROR(INDEX('Hoja de Trabajo para listado'!$DE$153:$DG$274,MATCH($A779,'Hoja de Trabajo para listado'!$DE$153:$DE$1048576,0),MATCH((CUADRO!O$5&amp;$E779),'Hoja de Trabajo para listado'!$DE$151:$DG$151,0)),0)+IFERROR(INDEX('Hoja de Trabajo para listado'!$CD$155:$DC$1048576,MATCH($A779,'Hoja de Trabajo para listado'!$CD$155:$CD$1048576,0),MATCH((CUADRO!O$5&amp;$E779),'Hoja de Trabajo para listado'!$CD$151:$DC$151,0)),0)</f>
        <v>0</v>
      </c>
      <c r="P779" s="243">
        <f ca="1">+IFERROR(INDEX('Hoja de Trabajo para listado'!$A$155:$Z$1048576,MATCH($A779,'Hoja de Trabajo para listado'!$A$155:$A$1048576,0),MATCH((CUADRO!P$5&amp;$E779),'Hoja de Trabajo para listado'!$A$151:$Z$151,0)),0)+IFERROR(INDEX('Hoja de Trabajo para listado'!$AB$155:$BA$1048576,MATCH($A779,'Hoja de Trabajo para listado'!$AB$155:$AB$1048576,0),MATCH((CUADRO!P$5&amp;$E779),'Hoja de Trabajo para listado'!$AB$151:$BA$151,0)),0)+IFERROR(INDEX('Hoja de Trabajo para listado'!$BC$155:$CB$1048576,MATCH($A779,'Hoja de Trabajo para listado'!$BC$155:$BC$1048576,0),MATCH((CUADRO!P$5&amp;$E779),'Hoja de Trabajo para listado'!$BC$151:$CB$151,0)),0)+IFERROR(INDEX('Hoja de Trabajo para listado'!$DE$153:$DG$274,MATCH($A779,'Hoja de Trabajo para listado'!$DE$153:$DE$1048576,0),MATCH((CUADRO!P$5&amp;$E779),'Hoja de Trabajo para listado'!$DE$151:$DG$151,0)),0)+IFERROR(INDEX('Hoja de Trabajo para listado'!$CD$155:$DC$1048576,MATCH($A779,'Hoja de Trabajo para listado'!$CD$155:$CD$1048576,0),MATCH((CUADRO!P$5&amp;$E779),'Hoja de Trabajo para listado'!$CD$151:$DC$151,0)),0)</f>
        <v>0</v>
      </c>
      <c r="Q779" s="243">
        <f ca="1">+IFERROR(INDEX('Hoja de Trabajo para listado'!$A$155:$Z$1048576,MATCH($A779,'Hoja de Trabajo para listado'!$A$155:$A$1048576,0),MATCH((CUADRO!Q$5&amp;$E779),'Hoja de Trabajo para listado'!$A$151:$Z$151,0)),0)+IFERROR(INDEX('Hoja de Trabajo para listado'!$AB$155:$BA$1048576,MATCH($A779,'Hoja de Trabajo para listado'!$AB$155:$AB$1048576,0),MATCH((CUADRO!Q$5&amp;$E779),'Hoja de Trabajo para listado'!$AB$151:$BA$151,0)),0)+IFERROR(INDEX('Hoja de Trabajo para listado'!$BC$155:$CB$1048576,MATCH($A779,'Hoja de Trabajo para listado'!$BC$155:$BC$1048576,0),MATCH((CUADRO!Q$5&amp;$E779),'Hoja de Trabajo para listado'!$BC$151:$CB$151,0)),0)+IFERROR(INDEX('Hoja de Trabajo para listado'!$DE$153:$DG$274,MATCH($A779,'Hoja de Trabajo para listado'!$DE$153:$DE$1048576,0),MATCH((CUADRO!Q$5&amp;$E779),'Hoja de Trabajo para listado'!$DE$151:$DG$151,0)),0)+IFERROR(INDEX('Hoja de Trabajo para listado'!$CD$155:$DC$1048576,MATCH($A779,'Hoja de Trabajo para listado'!$CD$155:$CD$1048576,0),MATCH((CUADRO!Q$5&amp;$E779),'Hoja de Trabajo para listado'!$CD$151:$DC$151,0)),0)</f>
        <v>0</v>
      </c>
      <c r="R779" s="243">
        <f t="shared" ca="1" si="27"/>
        <v>0</v>
      </c>
      <c r="S779" s="249">
        <f ca="1">+R778+R779</f>
        <v>0</v>
      </c>
      <c r="T779" s="243">
        <f ca="1">+S779</f>
        <v>0</v>
      </c>
      <c r="U779" s="242">
        <f t="shared" si="28"/>
        <v>2</v>
      </c>
      <c r="V779" s="333" t="str">
        <f>+VLOOKUP(A779,bd_lista!$A$3:$E$590,5,FALSE)</f>
        <v>Gobiernos Autonomos Municipales</v>
      </c>
      <c r="W779" s="384"/>
      <c r="X779" s="242">
        <f>+VLOOKUP(A779,[3]Sheet1!$A$13:$D$744,4,FALSE)</f>
        <v>0</v>
      </c>
      <c r="Y779" s="242" t="e">
        <f>+VLOOKUP(X779,bd_lista!$A$3:$C$590,3,FALSE)</f>
        <v>#N/A</v>
      </c>
      <c r="Z779" s="292"/>
      <c r="AA779" s="293"/>
    </row>
    <row r="780" spans="1:27" customFormat="1" ht="15" hidden="1" customHeight="1">
      <c r="A780" s="32">
        <v>1409</v>
      </c>
      <c r="B780" s="388">
        <f>+A780</f>
        <v>1409</v>
      </c>
      <c r="C780" s="247" t="str">
        <f>+VLOOKUP(A780,bd_lista!$A$3:$C$590,3,FALSE)</f>
        <v>Gobierno Autónomo Municipal de Pazña</v>
      </c>
      <c r="D780" s="385" t="str">
        <f>+C780</f>
        <v>Gobierno Autónomo Municipal de Pazña</v>
      </c>
      <c r="E780" s="242" t="s">
        <v>1304</v>
      </c>
      <c r="F780" s="243">
        <f ca="1">+IFERROR(INDEX('Hoja de Trabajo para listado'!$A$155:$Z$1048576,MATCH($A780,'Hoja de Trabajo para listado'!$A$155:$A$1048576,0),MATCH((CUADRO!F$5&amp;$E780),'Hoja de Trabajo para listado'!$A$151:$Z$151,0)),0)+IFERROR(INDEX('Hoja de Trabajo para listado'!$AB$155:$BA$1048576,MATCH($A780,'Hoja de Trabajo para listado'!$AB$155:$AB$1048576,0),MATCH((CUADRO!F$5&amp;$E780),'Hoja de Trabajo para listado'!$AB$151:$BA$151,0)),0)+IFERROR(INDEX('Hoja de Trabajo para listado'!$BC$155:$CB$1048576,MATCH($A780,'Hoja de Trabajo para listado'!$BC$155:$BC$1048576,0),MATCH((CUADRO!F$5&amp;$E780),'Hoja de Trabajo para listado'!$BC$151:$CB$151,0)),0)+IFERROR(INDEX('Hoja de Trabajo para listado'!$DE$153:$DG$274,MATCH($A780,'Hoja de Trabajo para listado'!$DE$153:$DE$1048576,0),MATCH((CUADRO!F$5&amp;$E780),'Hoja de Trabajo para listado'!$DE$151:$DG$151,0)),0)+IFERROR(INDEX('Hoja de Trabajo para listado'!$CD$155:$DC$1048576,MATCH($A780,'Hoja de Trabajo para listado'!$CD$155:$CD$1048576,0),MATCH((CUADRO!F$5&amp;$E780),'Hoja de Trabajo para listado'!$CD$151:$DC$151,0)),0)</f>
        <v>0</v>
      </c>
      <c r="G780" s="243">
        <f ca="1">+IFERROR(INDEX('Hoja de Trabajo para listado'!$A$155:$Z$1048576,MATCH($A780,'Hoja de Trabajo para listado'!$A$155:$A$1048576,0),MATCH((CUADRO!G$5&amp;$E780),'Hoja de Trabajo para listado'!$A$151:$Z$151,0)),0)+IFERROR(INDEX('Hoja de Trabajo para listado'!$AB$155:$BA$1048576,MATCH($A780,'Hoja de Trabajo para listado'!$AB$155:$AB$1048576,0),MATCH((CUADRO!G$5&amp;$E780),'Hoja de Trabajo para listado'!$AB$151:$BA$151,0)),0)+IFERROR(INDEX('Hoja de Trabajo para listado'!$BC$155:$CB$1048576,MATCH($A780,'Hoja de Trabajo para listado'!$BC$155:$BC$1048576,0),MATCH((CUADRO!G$5&amp;$E780),'Hoja de Trabajo para listado'!$BC$151:$CB$151,0)),0)+IFERROR(INDEX('Hoja de Trabajo para listado'!$DE$153:$DG$274,MATCH($A780,'Hoja de Trabajo para listado'!$DE$153:$DE$1048576,0),MATCH((CUADRO!G$5&amp;$E780),'Hoja de Trabajo para listado'!$DE$151:$DG$151,0)),0)+IFERROR(INDEX('Hoja de Trabajo para listado'!$CD$155:$DC$1048576,MATCH($A780,'Hoja de Trabajo para listado'!$CD$155:$CD$1048576,0),MATCH((CUADRO!G$5&amp;$E780),'Hoja de Trabajo para listado'!$CD$151:$DC$151,0)),0)</f>
        <v>0</v>
      </c>
      <c r="H780" s="243">
        <f ca="1">+IFERROR(INDEX('Hoja de Trabajo para listado'!$A$155:$Z$1048576,MATCH($A780,'Hoja de Trabajo para listado'!$A$155:$A$1048576,0),MATCH((CUADRO!H$5&amp;$E780),'Hoja de Trabajo para listado'!$A$151:$Z$151,0)),0)+IFERROR(INDEX('Hoja de Trabajo para listado'!$AB$155:$BA$1048576,MATCH($A780,'Hoja de Trabajo para listado'!$AB$155:$AB$1048576,0),MATCH((CUADRO!H$5&amp;$E780),'Hoja de Trabajo para listado'!$AB$151:$BA$151,0)),0)+IFERROR(INDEX('Hoja de Trabajo para listado'!$BC$155:$CB$1048576,MATCH($A780,'Hoja de Trabajo para listado'!$BC$155:$BC$1048576,0),MATCH((CUADRO!H$5&amp;$E780),'Hoja de Trabajo para listado'!$BC$151:$CB$151,0)),0)+IFERROR(INDEX('Hoja de Trabajo para listado'!$DE$153:$DG$274,MATCH($A780,'Hoja de Trabajo para listado'!$DE$153:$DE$1048576,0),MATCH((CUADRO!H$5&amp;$E780),'Hoja de Trabajo para listado'!$DE$151:$DG$151,0)),0)+IFERROR(INDEX('Hoja de Trabajo para listado'!$CD$155:$DC$1048576,MATCH($A780,'Hoja de Trabajo para listado'!$CD$155:$CD$1048576,0),MATCH((CUADRO!H$5&amp;$E780),'Hoja de Trabajo para listado'!$CD$151:$DC$151,0)),0)</f>
        <v>0</v>
      </c>
      <c r="I780" s="243">
        <f ca="1">+IFERROR(INDEX('Hoja de Trabajo para listado'!$A$155:$Z$1048576,MATCH($A780,'Hoja de Trabajo para listado'!$A$155:$A$1048576,0),MATCH((CUADRO!I$5&amp;$E780),'Hoja de Trabajo para listado'!$A$151:$Z$151,0)),0)+IFERROR(INDEX('Hoja de Trabajo para listado'!$AB$155:$BA$1048576,MATCH($A780,'Hoja de Trabajo para listado'!$AB$155:$AB$1048576,0),MATCH((CUADRO!I$5&amp;$E780),'Hoja de Trabajo para listado'!$AB$151:$BA$151,0)),0)+IFERROR(INDEX('Hoja de Trabajo para listado'!$BC$155:$CB$1048576,MATCH($A780,'Hoja de Trabajo para listado'!$BC$155:$BC$1048576,0),MATCH((CUADRO!I$5&amp;$E780),'Hoja de Trabajo para listado'!$BC$151:$CB$151,0)),0)+IFERROR(INDEX('Hoja de Trabajo para listado'!$DE$153:$DG$274,MATCH($A780,'Hoja de Trabajo para listado'!$DE$153:$DE$1048576,0),MATCH((CUADRO!I$5&amp;$E780),'Hoja de Trabajo para listado'!$DE$151:$DG$151,0)),0)+IFERROR(INDEX('Hoja de Trabajo para listado'!$CD$155:$DC$1048576,MATCH($A780,'Hoja de Trabajo para listado'!$CD$155:$CD$1048576,0),MATCH((CUADRO!I$5&amp;$E780),'Hoja de Trabajo para listado'!$CD$151:$DC$151,0)),0)</f>
        <v>0</v>
      </c>
      <c r="J780" s="243">
        <f ca="1">+IFERROR(INDEX('Hoja de Trabajo para listado'!$A$155:$Z$1048576,MATCH($A780,'Hoja de Trabajo para listado'!$A$155:$A$1048576,0),MATCH((CUADRO!J$5&amp;$E780),'Hoja de Trabajo para listado'!$A$151:$Z$151,0)),0)+IFERROR(INDEX('Hoja de Trabajo para listado'!$AB$155:$BA$1048576,MATCH($A780,'Hoja de Trabajo para listado'!$AB$155:$AB$1048576,0),MATCH((CUADRO!J$5&amp;$E780),'Hoja de Trabajo para listado'!$AB$151:$BA$151,0)),0)+IFERROR(INDEX('Hoja de Trabajo para listado'!$BC$155:$CB$1048576,MATCH($A780,'Hoja de Trabajo para listado'!$BC$155:$BC$1048576,0),MATCH((CUADRO!J$5&amp;$E780),'Hoja de Trabajo para listado'!$BC$151:$CB$151,0)),0)+IFERROR(INDEX('Hoja de Trabajo para listado'!$DE$153:$DG$274,MATCH($A780,'Hoja de Trabajo para listado'!$DE$153:$DE$1048576,0),MATCH((CUADRO!J$5&amp;$E780),'Hoja de Trabajo para listado'!$DE$151:$DG$151,0)),0)+IFERROR(INDEX('Hoja de Trabajo para listado'!$CD$155:$DC$1048576,MATCH($A780,'Hoja de Trabajo para listado'!$CD$155:$CD$1048576,0),MATCH((CUADRO!J$5&amp;$E780),'Hoja de Trabajo para listado'!$CD$151:$DC$151,0)),0)</f>
        <v>0</v>
      </c>
      <c r="K780" s="243">
        <f ca="1">+IFERROR(INDEX('Hoja de Trabajo para listado'!$A$155:$Z$1048576,MATCH($A780,'Hoja de Trabajo para listado'!$A$155:$A$1048576,0),MATCH((CUADRO!K$5&amp;$E780),'Hoja de Trabajo para listado'!$A$151:$Z$151,0)),0)+IFERROR(INDEX('Hoja de Trabajo para listado'!$AB$155:$BA$1048576,MATCH($A780,'Hoja de Trabajo para listado'!$AB$155:$AB$1048576,0),MATCH((CUADRO!K$5&amp;$E780),'Hoja de Trabajo para listado'!$AB$151:$BA$151,0)),0)+IFERROR(INDEX('Hoja de Trabajo para listado'!$BC$155:$CB$1048576,MATCH($A780,'Hoja de Trabajo para listado'!$BC$155:$BC$1048576,0),MATCH((CUADRO!K$5&amp;$E780),'Hoja de Trabajo para listado'!$BC$151:$CB$151,0)),0)+IFERROR(INDEX('Hoja de Trabajo para listado'!$DE$153:$DG$274,MATCH($A780,'Hoja de Trabajo para listado'!$DE$153:$DE$1048576,0),MATCH((CUADRO!K$5&amp;$E780),'Hoja de Trabajo para listado'!$DE$151:$DG$151,0)),0)+IFERROR(INDEX('Hoja de Trabajo para listado'!$CD$155:$DC$1048576,MATCH($A780,'Hoja de Trabajo para listado'!$CD$155:$CD$1048576,0),MATCH((CUADRO!K$5&amp;$E780),'Hoja de Trabajo para listado'!$CD$151:$DC$151,0)),0)</f>
        <v>0</v>
      </c>
      <c r="L780" s="243">
        <f ca="1">+IFERROR(INDEX('Hoja de Trabajo para listado'!$A$155:$Z$1048576,MATCH($A780,'Hoja de Trabajo para listado'!$A$155:$A$1048576,0),MATCH((CUADRO!L$5&amp;$E780),'Hoja de Trabajo para listado'!$A$151:$Z$151,0)),0)+IFERROR(INDEX('Hoja de Trabajo para listado'!$AB$155:$BA$1048576,MATCH($A780,'Hoja de Trabajo para listado'!$AB$155:$AB$1048576,0),MATCH((CUADRO!L$5&amp;$E780),'Hoja de Trabajo para listado'!$AB$151:$BA$151,0)),0)+IFERROR(INDEX('Hoja de Trabajo para listado'!$BC$155:$CB$1048576,MATCH($A780,'Hoja de Trabajo para listado'!$BC$155:$BC$1048576,0),MATCH((CUADRO!L$5&amp;$E780),'Hoja de Trabajo para listado'!$BC$151:$CB$151,0)),0)+IFERROR(INDEX('Hoja de Trabajo para listado'!$DE$153:$DG$274,MATCH($A780,'Hoja de Trabajo para listado'!$DE$153:$DE$1048576,0),MATCH((CUADRO!L$5&amp;$E780),'Hoja de Trabajo para listado'!$DE$151:$DG$151,0)),0)+IFERROR(INDEX('Hoja de Trabajo para listado'!$CD$155:$DC$1048576,MATCH($A780,'Hoja de Trabajo para listado'!$CD$155:$CD$1048576,0),MATCH((CUADRO!L$5&amp;$E780),'Hoja de Trabajo para listado'!$CD$151:$DC$151,0)),0)</f>
        <v>0</v>
      </c>
      <c r="M780" s="243">
        <f ca="1">+IFERROR(INDEX('Hoja de Trabajo para listado'!$A$155:$Z$1048576,MATCH($A780,'Hoja de Trabajo para listado'!$A$155:$A$1048576,0),MATCH((CUADRO!M$5&amp;$E780),'Hoja de Trabajo para listado'!$A$151:$Z$151,0)),0)+IFERROR(INDEX('Hoja de Trabajo para listado'!$AB$155:$BA$1048576,MATCH($A780,'Hoja de Trabajo para listado'!$AB$155:$AB$1048576,0),MATCH((CUADRO!M$5&amp;$E780),'Hoja de Trabajo para listado'!$AB$151:$BA$151,0)),0)+IFERROR(INDEX('Hoja de Trabajo para listado'!$BC$155:$CB$1048576,MATCH($A780,'Hoja de Trabajo para listado'!$BC$155:$BC$1048576,0),MATCH((CUADRO!M$5&amp;$E780),'Hoja de Trabajo para listado'!$BC$151:$CB$151,0)),0)+IFERROR(INDEX('Hoja de Trabajo para listado'!$DE$153:$DG$274,MATCH($A780,'Hoja de Trabajo para listado'!$DE$153:$DE$1048576,0),MATCH((CUADRO!M$5&amp;$E780),'Hoja de Trabajo para listado'!$DE$151:$DG$151,0)),0)+IFERROR(INDEX('Hoja de Trabajo para listado'!$CD$155:$DC$1048576,MATCH($A780,'Hoja de Trabajo para listado'!$CD$155:$CD$1048576,0),MATCH((CUADRO!M$5&amp;$E780),'Hoja de Trabajo para listado'!$CD$151:$DC$151,0)),0)</f>
        <v>0</v>
      </c>
      <c r="N780" s="243">
        <f ca="1">+IFERROR(INDEX('Hoja de Trabajo para listado'!$A$155:$Z$1048576,MATCH($A780,'Hoja de Trabajo para listado'!$A$155:$A$1048576,0),MATCH((CUADRO!N$5&amp;$E780),'Hoja de Trabajo para listado'!$A$151:$Z$151,0)),0)+IFERROR(INDEX('Hoja de Trabajo para listado'!$AB$155:$BA$1048576,MATCH($A780,'Hoja de Trabajo para listado'!$AB$155:$AB$1048576,0),MATCH((CUADRO!N$5&amp;$E780),'Hoja de Trabajo para listado'!$AB$151:$BA$151,0)),0)+IFERROR(INDEX('Hoja de Trabajo para listado'!$BC$155:$CB$1048576,MATCH($A780,'Hoja de Trabajo para listado'!$BC$155:$BC$1048576,0),MATCH((CUADRO!N$5&amp;$E780),'Hoja de Trabajo para listado'!$BC$151:$CB$151,0)),0)+IFERROR(INDEX('Hoja de Trabajo para listado'!$DE$153:$DG$274,MATCH($A780,'Hoja de Trabajo para listado'!$DE$153:$DE$1048576,0),MATCH((CUADRO!N$5&amp;$E780),'Hoja de Trabajo para listado'!$DE$151:$DG$151,0)),0)+IFERROR(INDEX('Hoja de Trabajo para listado'!$CD$155:$DC$1048576,MATCH($A780,'Hoja de Trabajo para listado'!$CD$155:$CD$1048576,0),MATCH((CUADRO!N$5&amp;$E780),'Hoja de Trabajo para listado'!$CD$151:$DC$151,0)),0)</f>
        <v>0</v>
      </c>
      <c r="O780" s="243">
        <f ca="1">+IFERROR(INDEX('Hoja de Trabajo para listado'!$A$155:$Z$1048576,MATCH($A780,'Hoja de Trabajo para listado'!$A$155:$A$1048576,0),MATCH((CUADRO!O$5&amp;$E780),'Hoja de Trabajo para listado'!$A$151:$Z$151,0)),0)+IFERROR(INDEX('Hoja de Trabajo para listado'!$AB$155:$BA$1048576,MATCH($A780,'Hoja de Trabajo para listado'!$AB$155:$AB$1048576,0),MATCH((CUADRO!O$5&amp;$E780),'Hoja de Trabajo para listado'!$AB$151:$BA$151,0)),0)+IFERROR(INDEX('Hoja de Trabajo para listado'!$BC$155:$CB$1048576,MATCH($A780,'Hoja de Trabajo para listado'!$BC$155:$BC$1048576,0),MATCH((CUADRO!O$5&amp;$E780),'Hoja de Trabajo para listado'!$BC$151:$CB$151,0)),0)+IFERROR(INDEX('Hoja de Trabajo para listado'!$DE$153:$DG$274,MATCH($A780,'Hoja de Trabajo para listado'!$DE$153:$DE$1048576,0),MATCH((CUADRO!O$5&amp;$E780),'Hoja de Trabajo para listado'!$DE$151:$DG$151,0)),0)+IFERROR(INDEX('Hoja de Trabajo para listado'!$CD$155:$DC$1048576,MATCH($A780,'Hoja de Trabajo para listado'!$CD$155:$CD$1048576,0),MATCH((CUADRO!O$5&amp;$E780),'Hoja de Trabajo para listado'!$CD$151:$DC$151,0)),0)</f>
        <v>0</v>
      </c>
      <c r="P780" s="243">
        <f ca="1">+IFERROR(INDEX('Hoja de Trabajo para listado'!$A$155:$Z$1048576,MATCH($A780,'Hoja de Trabajo para listado'!$A$155:$A$1048576,0),MATCH((CUADRO!P$5&amp;$E780),'Hoja de Trabajo para listado'!$A$151:$Z$151,0)),0)+IFERROR(INDEX('Hoja de Trabajo para listado'!$AB$155:$BA$1048576,MATCH($A780,'Hoja de Trabajo para listado'!$AB$155:$AB$1048576,0),MATCH((CUADRO!P$5&amp;$E780),'Hoja de Trabajo para listado'!$AB$151:$BA$151,0)),0)+IFERROR(INDEX('Hoja de Trabajo para listado'!$BC$155:$CB$1048576,MATCH($A780,'Hoja de Trabajo para listado'!$BC$155:$BC$1048576,0),MATCH((CUADRO!P$5&amp;$E780),'Hoja de Trabajo para listado'!$BC$151:$CB$151,0)),0)+IFERROR(INDEX('Hoja de Trabajo para listado'!$DE$153:$DG$274,MATCH($A780,'Hoja de Trabajo para listado'!$DE$153:$DE$1048576,0),MATCH((CUADRO!P$5&amp;$E780),'Hoja de Trabajo para listado'!$DE$151:$DG$151,0)),0)+IFERROR(INDEX('Hoja de Trabajo para listado'!$CD$155:$DC$1048576,MATCH($A780,'Hoja de Trabajo para listado'!$CD$155:$CD$1048576,0),MATCH((CUADRO!P$5&amp;$E780),'Hoja de Trabajo para listado'!$CD$151:$DC$151,0)),0)</f>
        <v>0</v>
      </c>
      <c r="Q780" s="243">
        <f ca="1">+IFERROR(INDEX('Hoja de Trabajo para listado'!$A$155:$Z$1048576,MATCH($A780,'Hoja de Trabajo para listado'!$A$155:$A$1048576,0),MATCH((CUADRO!Q$5&amp;$E780),'Hoja de Trabajo para listado'!$A$151:$Z$151,0)),0)+IFERROR(INDEX('Hoja de Trabajo para listado'!$AB$155:$BA$1048576,MATCH($A780,'Hoja de Trabajo para listado'!$AB$155:$AB$1048576,0),MATCH((CUADRO!Q$5&amp;$E780),'Hoja de Trabajo para listado'!$AB$151:$BA$151,0)),0)+IFERROR(INDEX('Hoja de Trabajo para listado'!$BC$155:$CB$1048576,MATCH($A780,'Hoja de Trabajo para listado'!$BC$155:$BC$1048576,0),MATCH((CUADRO!Q$5&amp;$E780),'Hoja de Trabajo para listado'!$BC$151:$CB$151,0)),0)+IFERROR(INDEX('Hoja de Trabajo para listado'!$DE$153:$DG$274,MATCH($A780,'Hoja de Trabajo para listado'!$DE$153:$DE$1048576,0),MATCH((CUADRO!Q$5&amp;$E780),'Hoja de Trabajo para listado'!$DE$151:$DG$151,0)),0)+IFERROR(INDEX('Hoja de Trabajo para listado'!$CD$155:$DC$1048576,MATCH($A780,'Hoja de Trabajo para listado'!$CD$155:$CD$1048576,0),MATCH((CUADRO!Q$5&amp;$E780),'Hoja de Trabajo para listado'!$CD$151:$DC$151,0)),0)</f>
        <v>0</v>
      </c>
      <c r="R780" s="243">
        <f t="shared" ca="1" si="27"/>
        <v>0</v>
      </c>
      <c r="S780" s="249"/>
      <c r="T780" s="243">
        <f ca="1">+T781</f>
        <v>0</v>
      </c>
      <c r="U780" s="242">
        <f t="shared" si="28"/>
        <v>1</v>
      </c>
      <c r="V780" s="333" t="str">
        <f>+VLOOKUP(A780,bd_lista!$A$3:$E$590,5,FALSE)</f>
        <v>Gobiernos Autonomos Municipales</v>
      </c>
      <c r="W780" s="383" t="str">
        <f>+V780</f>
        <v>Gobiernos Autonomos Municipales</v>
      </c>
      <c r="X780" s="242">
        <f>+VLOOKUP(A780,[3]Sheet1!$A$13:$D$744,4,FALSE)</f>
        <v>0</v>
      </c>
      <c r="Y780" s="242" t="e">
        <f>+VLOOKUP(X780,bd_lista!$A$3:$C$590,3,FALSE)</f>
        <v>#N/A</v>
      </c>
      <c r="Z780" s="294">
        <f>+X780</f>
        <v>0</v>
      </c>
      <c r="AA780" s="295" t="e">
        <f>+Y780</f>
        <v>#N/A</v>
      </c>
    </row>
    <row r="781" spans="1:27" customFormat="1" ht="15" hidden="1" customHeight="1">
      <c r="A781" s="32">
        <v>1409</v>
      </c>
      <c r="B781" s="389"/>
      <c r="C781" s="247" t="str">
        <f>+VLOOKUP(A781,bd_lista!$A$3:$C$590,3,FALSE)</f>
        <v>Gobierno Autónomo Municipal de Pazña</v>
      </c>
      <c r="D781" s="386"/>
      <c r="E781" s="244" t="s">
        <v>1305</v>
      </c>
      <c r="F781" s="243">
        <f ca="1">+IFERROR(INDEX('Hoja de Trabajo para listado'!$A$155:$Z$1048576,MATCH($A781,'Hoja de Trabajo para listado'!$A$155:$A$1048576,0),MATCH((CUADRO!F$5&amp;$E781),'Hoja de Trabajo para listado'!$A$151:$Z$151,0)),0)+IFERROR(INDEX('Hoja de Trabajo para listado'!$AB$155:$BA$1048576,MATCH($A781,'Hoja de Trabajo para listado'!$AB$155:$AB$1048576,0),MATCH((CUADRO!F$5&amp;$E781),'Hoja de Trabajo para listado'!$AB$151:$BA$151,0)),0)+IFERROR(INDEX('Hoja de Trabajo para listado'!$BC$155:$CB$1048576,MATCH($A781,'Hoja de Trabajo para listado'!$BC$155:$BC$1048576,0),MATCH((CUADRO!F$5&amp;$E781),'Hoja de Trabajo para listado'!$BC$151:$CB$151,0)),0)+IFERROR(INDEX('Hoja de Trabajo para listado'!$DE$153:$DG$274,MATCH($A781,'Hoja de Trabajo para listado'!$DE$153:$DE$1048576,0),MATCH((CUADRO!F$5&amp;$E781),'Hoja de Trabajo para listado'!$DE$151:$DG$151,0)),0)+IFERROR(INDEX('Hoja de Trabajo para listado'!$CD$155:$DC$1048576,MATCH($A781,'Hoja de Trabajo para listado'!$CD$155:$CD$1048576,0),MATCH((CUADRO!F$5&amp;$E781),'Hoja de Trabajo para listado'!$CD$151:$DC$151,0)),0)</f>
        <v>0</v>
      </c>
      <c r="G781" s="243">
        <f ca="1">+IFERROR(INDEX('Hoja de Trabajo para listado'!$A$155:$Z$1048576,MATCH($A781,'Hoja de Trabajo para listado'!$A$155:$A$1048576,0),MATCH((CUADRO!G$5&amp;$E781),'Hoja de Trabajo para listado'!$A$151:$Z$151,0)),0)+IFERROR(INDEX('Hoja de Trabajo para listado'!$AB$155:$BA$1048576,MATCH($A781,'Hoja de Trabajo para listado'!$AB$155:$AB$1048576,0),MATCH((CUADRO!G$5&amp;$E781),'Hoja de Trabajo para listado'!$AB$151:$BA$151,0)),0)+IFERROR(INDEX('Hoja de Trabajo para listado'!$BC$155:$CB$1048576,MATCH($A781,'Hoja de Trabajo para listado'!$BC$155:$BC$1048576,0),MATCH((CUADRO!G$5&amp;$E781),'Hoja de Trabajo para listado'!$BC$151:$CB$151,0)),0)+IFERROR(INDEX('Hoja de Trabajo para listado'!$DE$153:$DG$274,MATCH($A781,'Hoja de Trabajo para listado'!$DE$153:$DE$1048576,0),MATCH((CUADRO!G$5&amp;$E781),'Hoja de Trabajo para listado'!$DE$151:$DG$151,0)),0)+IFERROR(INDEX('Hoja de Trabajo para listado'!$CD$155:$DC$1048576,MATCH($A781,'Hoja de Trabajo para listado'!$CD$155:$CD$1048576,0),MATCH((CUADRO!G$5&amp;$E781),'Hoja de Trabajo para listado'!$CD$151:$DC$151,0)),0)</f>
        <v>0</v>
      </c>
      <c r="H781" s="243">
        <f ca="1">+IFERROR(INDEX('Hoja de Trabajo para listado'!$A$155:$Z$1048576,MATCH($A781,'Hoja de Trabajo para listado'!$A$155:$A$1048576,0),MATCH((CUADRO!H$5&amp;$E781),'Hoja de Trabajo para listado'!$A$151:$Z$151,0)),0)+IFERROR(INDEX('Hoja de Trabajo para listado'!$AB$155:$BA$1048576,MATCH($A781,'Hoja de Trabajo para listado'!$AB$155:$AB$1048576,0),MATCH((CUADRO!H$5&amp;$E781),'Hoja de Trabajo para listado'!$AB$151:$BA$151,0)),0)+IFERROR(INDEX('Hoja de Trabajo para listado'!$BC$155:$CB$1048576,MATCH($A781,'Hoja de Trabajo para listado'!$BC$155:$BC$1048576,0),MATCH((CUADRO!H$5&amp;$E781),'Hoja de Trabajo para listado'!$BC$151:$CB$151,0)),0)+IFERROR(INDEX('Hoja de Trabajo para listado'!$DE$153:$DG$274,MATCH($A781,'Hoja de Trabajo para listado'!$DE$153:$DE$1048576,0),MATCH((CUADRO!H$5&amp;$E781),'Hoja de Trabajo para listado'!$DE$151:$DG$151,0)),0)+IFERROR(INDEX('Hoja de Trabajo para listado'!$CD$155:$DC$1048576,MATCH($A781,'Hoja de Trabajo para listado'!$CD$155:$CD$1048576,0),MATCH((CUADRO!H$5&amp;$E781),'Hoja de Trabajo para listado'!$CD$151:$DC$151,0)),0)</f>
        <v>0</v>
      </c>
      <c r="I781" s="243">
        <f ca="1">+IFERROR(INDEX('Hoja de Trabajo para listado'!$A$155:$Z$1048576,MATCH($A781,'Hoja de Trabajo para listado'!$A$155:$A$1048576,0),MATCH((CUADRO!I$5&amp;$E781),'Hoja de Trabajo para listado'!$A$151:$Z$151,0)),0)+IFERROR(INDEX('Hoja de Trabajo para listado'!$AB$155:$BA$1048576,MATCH($A781,'Hoja de Trabajo para listado'!$AB$155:$AB$1048576,0),MATCH((CUADRO!I$5&amp;$E781),'Hoja de Trabajo para listado'!$AB$151:$BA$151,0)),0)+IFERROR(INDEX('Hoja de Trabajo para listado'!$BC$155:$CB$1048576,MATCH($A781,'Hoja de Trabajo para listado'!$BC$155:$BC$1048576,0),MATCH((CUADRO!I$5&amp;$E781),'Hoja de Trabajo para listado'!$BC$151:$CB$151,0)),0)+IFERROR(INDEX('Hoja de Trabajo para listado'!$DE$153:$DG$274,MATCH($A781,'Hoja de Trabajo para listado'!$DE$153:$DE$1048576,0),MATCH((CUADRO!I$5&amp;$E781),'Hoja de Trabajo para listado'!$DE$151:$DG$151,0)),0)+IFERROR(INDEX('Hoja de Trabajo para listado'!$CD$155:$DC$1048576,MATCH($A781,'Hoja de Trabajo para listado'!$CD$155:$CD$1048576,0),MATCH((CUADRO!I$5&amp;$E781),'Hoja de Trabajo para listado'!$CD$151:$DC$151,0)),0)</f>
        <v>0</v>
      </c>
      <c r="J781" s="243">
        <f ca="1">+IFERROR(INDEX('Hoja de Trabajo para listado'!$A$155:$Z$1048576,MATCH($A781,'Hoja de Trabajo para listado'!$A$155:$A$1048576,0),MATCH((CUADRO!J$5&amp;$E781),'Hoja de Trabajo para listado'!$A$151:$Z$151,0)),0)+IFERROR(INDEX('Hoja de Trabajo para listado'!$AB$155:$BA$1048576,MATCH($A781,'Hoja de Trabajo para listado'!$AB$155:$AB$1048576,0),MATCH((CUADRO!J$5&amp;$E781),'Hoja de Trabajo para listado'!$AB$151:$BA$151,0)),0)+IFERROR(INDEX('Hoja de Trabajo para listado'!$BC$155:$CB$1048576,MATCH($A781,'Hoja de Trabajo para listado'!$BC$155:$BC$1048576,0),MATCH((CUADRO!J$5&amp;$E781),'Hoja de Trabajo para listado'!$BC$151:$CB$151,0)),0)+IFERROR(INDEX('Hoja de Trabajo para listado'!$DE$153:$DG$274,MATCH($A781,'Hoja de Trabajo para listado'!$DE$153:$DE$1048576,0),MATCH((CUADRO!J$5&amp;$E781),'Hoja de Trabajo para listado'!$DE$151:$DG$151,0)),0)+IFERROR(INDEX('Hoja de Trabajo para listado'!$CD$155:$DC$1048576,MATCH($A781,'Hoja de Trabajo para listado'!$CD$155:$CD$1048576,0),MATCH((CUADRO!J$5&amp;$E781),'Hoja de Trabajo para listado'!$CD$151:$DC$151,0)),0)</f>
        <v>0</v>
      </c>
      <c r="K781" s="243">
        <f ca="1">+IFERROR(INDEX('Hoja de Trabajo para listado'!$A$155:$Z$1048576,MATCH($A781,'Hoja de Trabajo para listado'!$A$155:$A$1048576,0),MATCH((CUADRO!K$5&amp;$E781),'Hoja de Trabajo para listado'!$A$151:$Z$151,0)),0)+IFERROR(INDEX('Hoja de Trabajo para listado'!$AB$155:$BA$1048576,MATCH($A781,'Hoja de Trabajo para listado'!$AB$155:$AB$1048576,0),MATCH((CUADRO!K$5&amp;$E781),'Hoja de Trabajo para listado'!$AB$151:$BA$151,0)),0)+IFERROR(INDEX('Hoja de Trabajo para listado'!$BC$155:$CB$1048576,MATCH($A781,'Hoja de Trabajo para listado'!$BC$155:$BC$1048576,0),MATCH((CUADRO!K$5&amp;$E781),'Hoja de Trabajo para listado'!$BC$151:$CB$151,0)),0)+IFERROR(INDEX('Hoja de Trabajo para listado'!$DE$153:$DG$274,MATCH($A781,'Hoja de Trabajo para listado'!$DE$153:$DE$1048576,0),MATCH((CUADRO!K$5&amp;$E781),'Hoja de Trabajo para listado'!$DE$151:$DG$151,0)),0)+IFERROR(INDEX('Hoja de Trabajo para listado'!$CD$155:$DC$1048576,MATCH($A781,'Hoja de Trabajo para listado'!$CD$155:$CD$1048576,0),MATCH((CUADRO!K$5&amp;$E781),'Hoja de Trabajo para listado'!$CD$151:$DC$151,0)),0)</f>
        <v>0</v>
      </c>
      <c r="L781" s="243">
        <f ca="1">+IFERROR(INDEX('Hoja de Trabajo para listado'!$A$155:$Z$1048576,MATCH($A781,'Hoja de Trabajo para listado'!$A$155:$A$1048576,0),MATCH((CUADRO!L$5&amp;$E781),'Hoja de Trabajo para listado'!$A$151:$Z$151,0)),0)+IFERROR(INDEX('Hoja de Trabajo para listado'!$AB$155:$BA$1048576,MATCH($A781,'Hoja de Trabajo para listado'!$AB$155:$AB$1048576,0),MATCH((CUADRO!L$5&amp;$E781),'Hoja de Trabajo para listado'!$AB$151:$BA$151,0)),0)+IFERROR(INDEX('Hoja de Trabajo para listado'!$BC$155:$CB$1048576,MATCH($A781,'Hoja de Trabajo para listado'!$BC$155:$BC$1048576,0),MATCH((CUADRO!L$5&amp;$E781),'Hoja de Trabajo para listado'!$BC$151:$CB$151,0)),0)+IFERROR(INDEX('Hoja de Trabajo para listado'!$DE$153:$DG$274,MATCH($A781,'Hoja de Trabajo para listado'!$DE$153:$DE$1048576,0),MATCH((CUADRO!L$5&amp;$E781),'Hoja de Trabajo para listado'!$DE$151:$DG$151,0)),0)+IFERROR(INDEX('Hoja de Trabajo para listado'!$CD$155:$DC$1048576,MATCH($A781,'Hoja de Trabajo para listado'!$CD$155:$CD$1048576,0),MATCH((CUADRO!L$5&amp;$E781),'Hoja de Trabajo para listado'!$CD$151:$DC$151,0)),0)</f>
        <v>0</v>
      </c>
      <c r="M781" s="243">
        <f ca="1">+IFERROR(INDEX('Hoja de Trabajo para listado'!$A$155:$Z$1048576,MATCH($A781,'Hoja de Trabajo para listado'!$A$155:$A$1048576,0),MATCH((CUADRO!M$5&amp;$E781),'Hoja de Trabajo para listado'!$A$151:$Z$151,0)),0)+IFERROR(INDEX('Hoja de Trabajo para listado'!$AB$155:$BA$1048576,MATCH($A781,'Hoja de Trabajo para listado'!$AB$155:$AB$1048576,0),MATCH((CUADRO!M$5&amp;$E781),'Hoja de Trabajo para listado'!$AB$151:$BA$151,0)),0)+IFERROR(INDEX('Hoja de Trabajo para listado'!$BC$155:$CB$1048576,MATCH($A781,'Hoja de Trabajo para listado'!$BC$155:$BC$1048576,0),MATCH((CUADRO!M$5&amp;$E781),'Hoja de Trabajo para listado'!$BC$151:$CB$151,0)),0)+IFERROR(INDEX('Hoja de Trabajo para listado'!$DE$153:$DG$274,MATCH($A781,'Hoja de Trabajo para listado'!$DE$153:$DE$1048576,0),MATCH((CUADRO!M$5&amp;$E781),'Hoja de Trabajo para listado'!$DE$151:$DG$151,0)),0)+IFERROR(INDEX('Hoja de Trabajo para listado'!$CD$155:$DC$1048576,MATCH($A781,'Hoja de Trabajo para listado'!$CD$155:$CD$1048576,0),MATCH((CUADRO!M$5&amp;$E781),'Hoja de Trabajo para listado'!$CD$151:$DC$151,0)),0)</f>
        <v>0</v>
      </c>
      <c r="N781" s="243">
        <f ca="1">+IFERROR(INDEX('Hoja de Trabajo para listado'!$A$155:$Z$1048576,MATCH($A781,'Hoja de Trabajo para listado'!$A$155:$A$1048576,0),MATCH((CUADRO!N$5&amp;$E781),'Hoja de Trabajo para listado'!$A$151:$Z$151,0)),0)+IFERROR(INDEX('Hoja de Trabajo para listado'!$AB$155:$BA$1048576,MATCH($A781,'Hoja de Trabajo para listado'!$AB$155:$AB$1048576,0),MATCH((CUADRO!N$5&amp;$E781),'Hoja de Trabajo para listado'!$AB$151:$BA$151,0)),0)+IFERROR(INDEX('Hoja de Trabajo para listado'!$BC$155:$CB$1048576,MATCH($A781,'Hoja de Trabajo para listado'!$BC$155:$BC$1048576,0),MATCH((CUADRO!N$5&amp;$E781),'Hoja de Trabajo para listado'!$BC$151:$CB$151,0)),0)+IFERROR(INDEX('Hoja de Trabajo para listado'!$DE$153:$DG$274,MATCH($A781,'Hoja de Trabajo para listado'!$DE$153:$DE$1048576,0),MATCH((CUADRO!N$5&amp;$E781),'Hoja de Trabajo para listado'!$DE$151:$DG$151,0)),0)+IFERROR(INDEX('Hoja de Trabajo para listado'!$CD$155:$DC$1048576,MATCH($A781,'Hoja de Trabajo para listado'!$CD$155:$CD$1048576,0),MATCH((CUADRO!N$5&amp;$E781),'Hoja de Trabajo para listado'!$CD$151:$DC$151,0)),0)</f>
        <v>0</v>
      </c>
      <c r="O781" s="243">
        <f ca="1">+IFERROR(INDEX('Hoja de Trabajo para listado'!$A$155:$Z$1048576,MATCH($A781,'Hoja de Trabajo para listado'!$A$155:$A$1048576,0),MATCH((CUADRO!O$5&amp;$E781),'Hoja de Trabajo para listado'!$A$151:$Z$151,0)),0)+IFERROR(INDEX('Hoja de Trabajo para listado'!$AB$155:$BA$1048576,MATCH($A781,'Hoja de Trabajo para listado'!$AB$155:$AB$1048576,0),MATCH((CUADRO!O$5&amp;$E781),'Hoja de Trabajo para listado'!$AB$151:$BA$151,0)),0)+IFERROR(INDEX('Hoja de Trabajo para listado'!$BC$155:$CB$1048576,MATCH($A781,'Hoja de Trabajo para listado'!$BC$155:$BC$1048576,0),MATCH((CUADRO!O$5&amp;$E781),'Hoja de Trabajo para listado'!$BC$151:$CB$151,0)),0)+IFERROR(INDEX('Hoja de Trabajo para listado'!$DE$153:$DG$274,MATCH($A781,'Hoja de Trabajo para listado'!$DE$153:$DE$1048576,0),MATCH((CUADRO!O$5&amp;$E781),'Hoja de Trabajo para listado'!$DE$151:$DG$151,0)),0)+IFERROR(INDEX('Hoja de Trabajo para listado'!$CD$155:$DC$1048576,MATCH($A781,'Hoja de Trabajo para listado'!$CD$155:$CD$1048576,0),MATCH((CUADRO!O$5&amp;$E781),'Hoja de Trabajo para listado'!$CD$151:$DC$151,0)),0)</f>
        <v>0</v>
      </c>
      <c r="P781" s="243">
        <f ca="1">+IFERROR(INDEX('Hoja de Trabajo para listado'!$A$155:$Z$1048576,MATCH($A781,'Hoja de Trabajo para listado'!$A$155:$A$1048576,0),MATCH((CUADRO!P$5&amp;$E781),'Hoja de Trabajo para listado'!$A$151:$Z$151,0)),0)+IFERROR(INDEX('Hoja de Trabajo para listado'!$AB$155:$BA$1048576,MATCH($A781,'Hoja de Trabajo para listado'!$AB$155:$AB$1048576,0),MATCH((CUADRO!P$5&amp;$E781),'Hoja de Trabajo para listado'!$AB$151:$BA$151,0)),0)+IFERROR(INDEX('Hoja de Trabajo para listado'!$BC$155:$CB$1048576,MATCH($A781,'Hoja de Trabajo para listado'!$BC$155:$BC$1048576,0),MATCH((CUADRO!P$5&amp;$E781),'Hoja de Trabajo para listado'!$BC$151:$CB$151,0)),0)+IFERROR(INDEX('Hoja de Trabajo para listado'!$DE$153:$DG$274,MATCH($A781,'Hoja de Trabajo para listado'!$DE$153:$DE$1048576,0),MATCH((CUADRO!P$5&amp;$E781),'Hoja de Trabajo para listado'!$DE$151:$DG$151,0)),0)+IFERROR(INDEX('Hoja de Trabajo para listado'!$CD$155:$DC$1048576,MATCH($A781,'Hoja de Trabajo para listado'!$CD$155:$CD$1048576,0),MATCH((CUADRO!P$5&amp;$E781),'Hoja de Trabajo para listado'!$CD$151:$DC$151,0)),0)</f>
        <v>0</v>
      </c>
      <c r="Q781" s="243">
        <f ca="1">+IFERROR(INDEX('Hoja de Trabajo para listado'!$A$155:$Z$1048576,MATCH($A781,'Hoja de Trabajo para listado'!$A$155:$A$1048576,0),MATCH((CUADRO!Q$5&amp;$E781),'Hoja de Trabajo para listado'!$A$151:$Z$151,0)),0)+IFERROR(INDEX('Hoja de Trabajo para listado'!$AB$155:$BA$1048576,MATCH($A781,'Hoja de Trabajo para listado'!$AB$155:$AB$1048576,0),MATCH((CUADRO!Q$5&amp;$E781),'Hoja de Trabajo para listado'!$AB$151:$BA$151,0)),0)+IFERROR(INDEX('Hoja de Trabajo para listado'!$BC$155:$CB$1048576,MATCH($A781,'Hoja de Trabajo para listado'!$BC$155:$BC$1048576,0),MATCH((CUADRO!Q$5&amp;$E781),'Hoja de Trabajo para listado'!$BC$151:$CB$151,0)),0)+IFERROR(INDEX('Hoja de Trabajo para listado'!$DE$153:$DG$274,MATCH($A781,'Hoja de Trabajo para listado'!$DE$153:$DE$1048576,0),MATCH((CUADRO!Q$5&amp;$E781),'Hoja de Trabajo para listado'!$DE$151:$DG$151,0)),0)+IFERROR(INDEX('Hoja de Trabajo para listado'!$CD$155:$DC$1048576,MATCH($A781,'Hoja de Trabajo para listado'!$CD$155:$CD$1048576,0),MATCH((CUADRO!Q$5&amp;$E781),'Hoja de Trabajo para listado'!$CD$151:$DC$151,0)),0)</f>
        <v>0</v>
      </c>
      <c r="R781" s="243">
        <f t="shared" ca="1" si="27"/>
        <v>0</v>
      </c>
      <c r="S781" s="249">
        <f ca="1">+R780+R781</f>
        <v>0</v>
      </c>
      <c r="T781" s="243">
        <f ca="1">+S781</f>
        <v>0</v>
      </c>
      <c r="U781" s="242">
        <f t="shared" si="28"/>
        <v>2</v>
      </c>
      <c r="V781" s="333" t="str">
        <f>+VLOOKUP(A781,bd_lista!$A$3:$E$590,5,FALSE)</f>
        <v>Gobiernos Autonomos Municipales</v>
      </c>
      <c r="W781" s="384"/>
      <c r="X781" s="242">
        <f>+VLOOKUP(A781,[3]Sheet1!$A$13:$D$744,4,FALSE)</f>
        <v>0</v>
      </c>
      <c r="Y781" s="242" t="e">
        <f>+VLOOKUP(X781,bd_lista!$A$3:$C$590,3,FALSE)</f>
        <v>#N/A</v>
      </c>
      <c r="Z781" s="292"/>
      <c r="AA781" s="293"/>
    </row>
    <row r="782" spans="1:27" customFormat="1" ht="15" hidden="1" customHeight="1">
      <c r="A782" s="32">
        <v>1410</v>
      </c>
      <c r="B782" s="388">
        <f>+A782</f>
        <v>1410</v>
      </c>
      <c r="C782" s="247" t="str">
        <f>+VLOOKUP(A782,bd_lista!$A$3:$C$590,3,FALSE)</f>
        <v>Gobierno Autónomo Municipal de Antequera</v>
      </c>
      <c r="D782" s="385" t="str">
        <f>+C782</f>
        <v>Gobierno Autónomo Municipal de Antequera</v>
      </c>
      <c r="E782" s="242" t="s">
        <v>1304</v>
      </c>
      <c r="F782" s="243">
        <f ca="1">+IFERROR(INDEX('Hoja de Trabajo para listado'!$A$155:$Z$1048576,MATCH($A782,'Hoja de Trabajo para listado'!$A$155:$A$1048576,0),MATCH((CUADRO!F$5&amp;$E782),'Hoja de Trabajo para listado'!$A$151:$Z$151,0)),0)+IFERROR(INDEX('Hoja de Trabajo para listado'!$AB$155:$BA$1048576,MATCH($A782,'Hoja de Trabajo para listado'!$AB$155:$AB$1048576,0),MATCH((CUADRO!F$5&amp;$E782),'Hoja de Trabajo para listado'!$AB$151:$BA$151,0)),0)+IFERROR(INDEX('Hoja de Trabajo para listado'!$BC$155:$CB$1048576,MATCH($A782,'Hoja de Trabajo para listado'!$BC$155:$BC$1048576,0),MATCH((CUADRO!F$5&amp;$E782),'Hoja de Trabajo para listado'!$BC$151:$CB$151,0)),0)+IFERROR(INDEX('Hoja de Trabajo para listado'!$DE$153:$DG$274,MATCH($A782,'Hoja de Trabajo para listado'!$DE$153:$DE$1048576,0),MATCH((CUADRO!F$5&amp;$E782),'Hoja de Trabajo para listado'!$DE$151:$DG$151,0)),0)+IFERROR(INDEX('Hoja de Trabajo para listado'!$CD$155:$DC$1048576,MATCH($A782,'Hoja de Trabajo para listado'!$CD$155:$CD$1048576,0),MATCH((CUADRO!F$5&amp;$E782),'Hoja de Trabajo para listado'!$CD$151:$DC$151,0)),0)</f>
        <v>0</v>
      </c>
      <c r="G782" s="243">
        <f ca="1">+IFERROR(INDEX('Hoja de Trabajo para listado'!$A$155:$Z$1048576,MATCH($A782,'Hoja de Trabajo para listado'!$A$155:$A$1048576,0),MATCH((CUADRO!G$5&amp;$E782),'Hoja de Trabajo para listado'!$A$151:$Z$151,0)),0)+IFERROR(INDEX('Hoja de Trabajo para listado'!$AB$155:$BA$1048576,MATCH($A782,'Hoja de Trabajo para listado'!$AB$155:$AB$1048576,0),MATCH((CUADRO!G$5&amp;$E782),'Hoja de Trabajo para listado'!$AB$151:$BA$151,0)),0)+IFERROR(INDEX('Hoja de Trabajo para listado'!$BC$155:$CB$1048576,MATCH($A782,'Hoja de Trabajo para listado'!$BC$155:$BC$1048576,0),MATCH((CUADRO!G$5&amp;$E782),'Hoja de Trabajo para listado'!$BC$151:$CB$151,0)),0)+IFERROR(INDEX('Hoja de Trabajo para listado'!$DE$153:$DG$274,MATCH($A782,'Hoja de Trabajo para listado'!$DE$153:$DE$1048576,0),MATCH((CUADRO!G$5&amp;$E782),'Hoja de Trabajo para listado'!$DE$151:$DG$151,0)),0)+IFERROR(INDEX('Hoja de Trabajo para listado'!$CD$155:$DC$1048576,MATCH($A782,'Hoja de Trabajo para listado'!$CD$155:$CD$1048576,0),MATCH((CUADRO!G$5&amp;$E782),'Hoja de Trabajo para listado'!$CD$151:$DC$151,0)),0)</f>
        <v>0</v>
      </c>
      <c r="H782" s="243">
        <f ca="1">+IFERROR(INDEX('Hoja de Trabajo para listado'!$A$155:$Z$1048576,MATCH($A782,'Hoja de Trabajo para listado'!$A$155:$A$1048576,0),MATCH((CUADRO!H$5&amp;$E782),'Hoja de Trabajo para listado'!$A$151:$Z$151,0)),0)+IFERROR(INDEX('Hoja de Trabajo para listado'!$AB$155:$BA$1048576,MATCH($A782,'Hoja de Trabajo para listado'!$AB$155:$AB$1048576,0),MATCH((CUADRO!H$5&amp;$E782),'Hoja de Trabajo para listado'!$AB$151:$BA$151,0)),0)+IFERROR(INDEX('Hoja de Trabajo para listado'!$BC$155:$CB$1048576,MATCH($A782,'Hoja de Trabajo para listado'!$BC$155:$BC$1048576,0),MATCH((CUADRO!H$5&amp;$E782),'Hoja de Trabajo para listado'!$BC$151:$CB$151,0)),0)+IFERROR(INDEX('Hoja de Trabajo para listado'!$DE$153:$DG$274,MATCH($A782,'Hoja de Trabajo para listado'!$DE$153:$DE$1048576,0),MATCH((CUADRO!H$5&amp;$E782),'Hoja de Trabajo para listado'!$DE$151:$DG$151,0)),0)+IFERROR(INDEX('Hoja de Trabajo para listado'!$CD$155:$DC$1048576,MATCH($A782,'Hoja de Trabajo para listado'!$CD$155:$CD$1048576,0),MATCH((CUADRO!H$5&amp;$E782),'Hoja de Trabajo para listado'!$CD$151:$DC$151,0)),0)</f>
        <v>0</v>
      </c>
      <c r="I782" s="243">
        <f ca="1">+IFERROR(INDEX('Hoja de Trabajo para listado'!$A$155:$Z$1048576,MATCH($A782,'Hoja de Trabajo para listado'!$A$155:$A$1048576,0),MATCH((CUADRO!I$5&amp;$E782),'Hoja de Trabajo para listado'!$A$151:$Z$151,0)),0)+IFERROR(INDEX('Hoja de Trabajo para listado'!$AB$155:$BA$1048576,MATCH($A782,'Hoja de Trabajo para listado'!$AB$155:$AB$1048576,0),MATCH((CUADRO!I$5&amp;$E782),'Hoja de Trabajo para listado'!$AB$151:$BA$151,0)),0)+IFERROR(INDEX('Hoja de Trabajo para listado'!$BC$155:$CB$1048576,MATCH($A782,'Hoja de Trabajo para listado'!$BC$155:$BC$1048576,0),MATCH((CUADRO!I$5&amp;$E782),'Hoja de Trabajo para listado'!$BC$151:$CB$151,0)),0)+IFERROR(INDEX('Hoja de Trabajo para listado'!$DE$153:$DG$274,MATCH($A782,'Hoja de Trabajo para listado'!$DE$153:$DE$1048576,0),MATCH((CUADRO!I$5&amp;$E782),'Hoja de Trabajo para listado'!$DE$151:$DG$151,0)),0)+IFERROR(INDEX('Hoja de Trabajo para listado'!$CD$155:$DC$1048576,MATCH($A782,'Hoja de Trabajo para listado'!$CD$155:$CD$1048576,0),MATCH((CUADRO!I$5&amp;$E782),'Hoja de Trabajo para listado'!$CD$151:$DC$151,0)),0)</f>
        <v>0</v>
      </c>
      <c r="J782" s="243">
        <f ca="1">+IFERROR(INDEX('Hoja de Trabajo para listado'!$A$155:$Z$1048576,MATCH($A782,'Hoja de Trabajo para listado'!$A$155:$A$1048576,0),MATCH((CUADRO!J$5&amp;$E782),'Hoja de Trabajo para listado'!$A$151:$Z$151,0)),0)+IFERROR(INDEX('Hoja de Trabajo para listado'!$AB$155:$BA$1048576,MATCH($A782,'Hoja de Trabajo para listado'!$AB$155:$AB$1048576,0),MATCH((CUADRO!J$5&amp;$E782),'Hoja de Trabajo para listado'!$AB$151:$BA$151,0)),0)+IFERROR(INDEX('Hoja de Trabajo para listado'!$BC$155:$CB$1048576,MATCH($A782,'Hoja de Trabajo para listado'!$BC$155:$BC$1048576,0),MATCH((CUADRO!J$5&amp;$E782),'Hoja de Trabajo para listado'!$BC$151:$CB$151,0)),0)+IFERROR(INDEX('Hoja de Trabajo para listado'!$DE$153:$DG$274,MATCH($A782,'Hoja de Trabajo para listado'!$DE$153:$DE$1048576,0),MATCH((CUADRO!J$5&amp;$E782),'Hoja de Trabajo para listado'!$DE$151:$DG$151,0)),0)+IFERROR(INDEX('Hoja de Trabajo para listado'!$CD$155:$DC$1048576,MATCH($A782,'Hoja de Trabajo para listado'!$CD$155:$CD$1048576,0),MATCH((CUADRO!J$5&amp;$E782),'Hoja de Trabajo para listado'!$CD$151:$DC$151,0)),0)</f>
        <v>0</v>
      </c>
      <c r="K782" s="243">
        <f ca="1">+IFERROR(INDEX('Hoja de Trabajo para listado'!$A$155:$Z$1048576,MATCH($A782,'Hoja de Trabajo para listado'!$A$155:$A$1048576,0),MATCH((CUADRO!K$5&amp;$E782),'Hoja de Trabajo para listado'!$A$151:$Z$151,0)),0)+IFERROR(INDEX('Hoja de Trabajo para listado'!$AB$155:$BA$1048576,MATCH($A782,'Hoja de Trabajo para listado'!$AB$155:$AB$1048576,0),MATCH((CUADRO!K$5&amp;$E782),'Hoja de Trabajo para listado'!$AB$151:$BA$151,0)),0)+IFERROR(INDEX('Hoja de Trabajo para listado'!$BC$155:$CB$1048576,MATCH($A782,'Hoja de Trabajo para listado'!$BC$155:$BC$1048576,0),MATCH((CUADRO!K$5&amp;$E782),'Hoja de Trabajo para listado'!$BC$151:$CB$151,0)),0)+IFERROR(INDEX('Hoja de Trabajo para listado'!$DE$153:$DG$274,MATCH($A782,'Hoja de Trabajo para listado'!$DE$153:$DE$1048576,0),MATCH((CUADRO!K$5&amp;$E782),'Hoja de Trabajo para listado'!$DE$151:$DG$151,0)),0)+IFERROR(INDEX('Hoja de Trabajo para listado'!$CD$155:$DC$1048576,MATCH($A782,'Hoja de Trabajo para listado'!$CD$155:$CD$1048576,0),MATCH((CUADRO!K$5&amp;$E782),'Hoja de Trabajo para listado'!$CD$151:$DC$151,0)),0)</f>
        <v>0</v>
      </c>
      <c r="L782" s="243">
        <f ca="1">+IFERROR(INDEX('Hoja de Trabajo para listado'!$A$155:$Z$1048576,MATCH($A782,'Hoja de Trabajo para listado'!$A$155:$A$1048576,0),MATCH((CUADRO!L$5&amp;$E782),'Hoja de Trabajo para listado'!$A$151:$Z$151,0)),0)+IFERROR(INDEX('Hoja de Trabajo para listado'!$AB$155:$BA$1048576,MATCH($A782,'Hoja de Trabajo para listado'!$AB$155:$AB$1048576,0),MATCH((CUADRO!L$5&amp;$E782),'Hoja de Trabajo para listado'!$AB$151:$BA$151,0)),0)+IFERROR(INDEX('Hoja de Trabajo para listado'!$BC$155:$CB$1048576,MATCH($A782,'Hoja de Trabajo para listado'!$BC$155:$BC$1048576,0),MATCH((CUADRO!L$5&amp;$E782),'Hoja de Trabajo para listado'!$BC$151:$CB$151,0)),0)+IFERROR(INDEX('Hoja de Trabajo para listado'!$DE$153:$DG$274,MATCH($A782,'Hoja de Trabajo para listado'!$DE$153:$DE$1048576,0),MATCH((CUADRO!L$5&amp;$E782),'Hoja de Trabajo para listado'!$DE$151:$DG$151,0)),0)+IFERROR(INDEX('Hoja de Trabajo para listado'!$CD$155:$DC$1048576,MATCH($A782,'Hoja de Trabajo para listado'!$CD$155:$CD$1048576,0),MATCH((CUADRO!L$5&amp;$E782),'Hoja de Trabajo para listado'!$CD$151:$DC$151,0)),0)</f>
        <v>0</v>
      </c>
      <c r="M782" s="243">
        <f ca="1">+IFERROR(INDEX('Hoja de Trabajo para listado'!$A$155:$Z$1048576,MATCH($A782,'Hoja de Trabajo para listado'!$A$155:$A$1048576,0),MATCH((CUADRO!M$5&amp;$E782),'Hoja de Trabajo para listado'!$A$151:$Z$151,0)),0)+IFERROR(INDEX('Hoja de Trabajo para listado'!$AB$155:$BA$1048576,MATCH($A782,'Hoja de Trabajo para listado'!$AB$155:$AB$1048576,0),MATCH((CUADRO!M$5&amp;$E782),'Hoja de Trabajo para listado'!$AB$151:$BA$151,0)),0)+IFERROR(INDEX('Hoja de Trabajo para listado'!$BC$155:$CB$1048576,MATCH($A782,'Hoja de Trabajo para listado'!$BC$155:$BC$1048576,0),MATCH((CUADRO!M$5&amp;$E782),'Hoja de Trabajo para listado'!$BC$151:$CB$151,0)),0)+IFERROR(INDEX('Hoja de Trabajo para listado'!$DE$153:$DG$274,MATCH($A782,'Hoja de Trabajo para listado'!$DE$153:$DE$1048576,0),MATCH((CUADRO!M$5&amp;$E782),'Hoja de Trabajo para listado'!$DE$151:$DG$151,0)),0)+IFERROR(INDEX('Hoja de Trabajo para listado'!$CD$155:$DC$1048576,MATCH($A782,'Hoja de Trabajo para listado'!$CD$155:$CD$1048576,0),MATCH((CUADRO!M$5&amp;$E782),'Hoja de Trabajo para listado'!$CD$151:$DC$151,0)),0)</f>
        <v>0</v>
      </c>
      <c r="N782" s="243">
        <f ca="1">+IFERROR(INDEX('Hoja de Trabajo para listado'!$A$155:$Z$1048576,MATCH($A782,'Hoja de Trabajo para listado'!$A$155:$A$1048576,0),MATCH((CUADRO!N$5&amp;$E782),'Hoja de Trabajo para listado'!$A$151:$Z$151,0)),0)+IFERROR(INDEX('Hoja de Trabajo para listado'!$AB$155:$BA$1048576,MATCH($A782,'Hoja de Trabajo para listado'!$AB$155:$AB$1048576,0),MATCH((CUADRO!N$5&amp;$E782),'Hoja de Trabajo para listado'!$AB$151:$BA$151,0)),0)+IFERROR(INDEX('Hoja de Trabajo para listado'!$BC$155:$CB$1048576,MATCH($A782,'Hoja de Trabajo para listado'!$BC$155:$BC$1048576,0),MATCH((CUADRO!N$5&amp;$E782),'Hoja de Trabajo para listado'!$BC$151:$CB$151,0)),0)+IFERROR(INDEX('Hoja de Trabajo para listado'!$DE$153:$DG$274,MATCH($A782,'Hoja de Trabajo para listado'!$DE$153:$DE$1048576,0),MATCH((CUADRO!N$5&amp;$E782),'Hoja de Trabajo para listado'!$DE$151:$DG$151,0)),0)+IFERROR(INDEX('Hoja de Trabajo para listado'!$CD$155:$DC$1048576,MATCH($A782,'Hoja de Trabajo para listado'!$CD$155:$CD$1048576,0),MATCH((CUADRO!N$5&amp;$E782),'Hoja de Trabajo para listado'!$CD$151:$DC$151,0)),0)</f>
        <v>0</v>
      </c>
      <c r="O782" s="243">
        <f ca="1">+IFERROR(INDEX('Hoja de Trabajo para listado'!$A$155:$Z$1048576,MATCH($A782,'Hoja de Trabajo para listado'!$A$155:$A$1048576,0),MATCH((CUADRO!O$5&amp;$E782),'Hoja de Trabajo para listado'!$A$151:$Z$151,0)),0)+IFERROR(INDEX('Hoja de Trabajo para listado'!$AB$155:$BA$1048576,MATCH($A782,'Hoja de Trabajo para listado'!$AB$155:$AB$1048576,0),MATCH((CUADRO!O$5&amp;$E782),'Hoja de Trabajo para listado'!$AB$151:$BA$151,0)),0)+IFERROR(INDEX('Hoja de Trabajo para listado'!$BC$155:$CB$1048576,MATCH($A782,'Hoja de Trabajo para listado'!$BC$155:$BC$1048576,0),MATCH((CUADRO!O$5&amp;$E782),'Hoja de Trabajo para listado'!$BC$151:$CB$151,0)),0)+IFERROR(INDEX('Hoja de Trabajo para listado'!$DE$153:$DG$274,MATCH($A782,'Hoja de Trabajo para listado'!$DE$153:$DE$1048576,0),MATCH((CUADRO!O$5&amp;$E782),'Hoja de Trabajo para listado'!$DE$151:$DG$151,0)),0)+IFERROR(INDEX('Hoja de Trabajo para listado'!$CD$155:$DC$1048576,MATCH($A782,'Hoja de Trabajo para listado'!$CD$155:$CD$1048576,0),MATCH((CUADRO!O$5&amp;$E782),'Hoja de Trabajo para listado'!$CD$151:$DC$151,0)),0)</f>
        <v>0</v>
      </c>
      <c r="P782" s="243">
        <f ca="1">+IFERROR(INDEX('Hoja de Trabajo para listado'!$A$155:$Z$1048576,MATCH($A782,'Hoja de Trabajo para listado'!$A$155:$A$1048576,0),MATCH((CUADRO!P$5&amp;$E782),'Hoja de Trabajo para listado'!$A$151:$Z$151,0)),0)+IFERROR(INDEX('Hoja de Trabajo para listado'!$AB$155:$BA$1048576,MATCH($A782,'Hoja de Trabajo para listado'!$AB$155:$AB$1048576,0),MATCH((CUADRO!P$5&amp;$E782),'Hoja de Trabajo para listado'!$AB$151:$BA$151,0)),0)+IFERROR(INDEX('Hoja de Trabajo para listado'!$BC$155:$CB$1048576,MATCH($A782,'Hoja de Trabajo para listado'!$BC$155:$BC$1048576,0),MATCH((CUADRO!P$5&amp;$E782),'Hoja de Trabajo para listado'!$BC$151:$CB$151,0)),0)+IFERROR(INDEX('Hoja de Trabajo para listado'!$DE$153:$DG$274,MATCH($A782,'Hoja de Trabajo para listado'!$DE$153:$DE$1048576,0),MATCH((CUADRO!P$5&amp;$E782),'Hoja de Trabajo para listado'!$DE$151:$DG$151,0)),0)+IFERROR(INDEX('Hoja de Trabajo para listado'!$CD$155:$DC$1048576,MATCH($A782,'Hoja de Trabajo para listado'!$CD$155:$CD$1048576,0),MATCH((CUADRO!P$5&amp;$E782),'Hoja de Trabajo para listado'!$CD$151:$DC$151,0)),0)</f>
        <v>0</v>
      </c>
      <c r="Q782" s="243">
        <f ca="1">+IFERROR(INDEX('Hoja de Trabajo para listado'!$A$155:$Z$1048576,MATCH($A782,'Hoja de Trabajo para listado'!$A$155:$A$1048576,0),MATCH((CUADRO!Q$5&amp;$E782),'Hoja de Trabajo para listado'!$A$151:$Z$151,0)),0)+IFERROR(INDEX('Hoja de Trabajo para listado'!$AB$155:$BA$1048576,MATCH($A782,'Hoja de Trabajo para listado'!$AB$155:$AB$1048576,0),MATCH((CUADRO!Q$5&amp;$E782),'Hoja de Trabajo para listado'!$AB$151:$BA$151,0)),0)+IFERROR(INDEX('Hoja de Trabajo para listado'!$BC$155:$CB$1048576,MATCH($A782,'Hoja de Trabajo para listado'!$BC$155:$BC$1048576,0),MATCH((CUADRO!Q$5&amp;$E782),'Hoja de Trabajo para listado'!$BC$151:$CB$151,0)),0)+IFERROR(INDEX('Hoja de Trabajo para listado'!$DE$153:$DG$274,MATCH($A782,'Hoja de Trabajo para listado'!$DE$153:$DE$1048576,0),MATCH((CUADRO!Q$5&amp;$E782),'Hoja de Trabajo para listado'!$DE$151:$DG$151,0)),0)+IFERROR(INDEX('Hoja de Trabajo para listado'!$CD$155:$DC$1048576,MATCH($A782,'Hoja de Trabajo para listado'!$CD$155:$CD$1048576,0),MATCH((CUADRO!Q$5&amp;$E782),'Hoja de Trabajo para listado'!$CD$151:$DC$151,0)),0)</f>
        <v>0</v>
      </c>
      <c r="R782" s="243">
        <f t="shared" ca="1" si="27"/>
        <v>0</v>
      </c>
      <c r="S782" s="249"/>
      <c r="T782" s="243">
        <f ca="1">+T783</f>
        <v>0</v>
      </c>
      <c r="U782" s="242">
        <f t="shared" si="28"/>
        <v>1</v>
      </c>
      <c r="V782" s="333" t="str">
        <f>+VLOOKUP(A782,bd_lista!$A$3:$E$590,5,FALSE)</f>
        <v>Gobiernos Autonomos Municipales</v>
      </c>
      <c r="W782" s="383" t="str">
        <f>+V782</f>
        <v>Gobiernos Autonomos Municipales</v>
      </c>
      <c r="X782" s="242">
        <f>+VLOOKUP(A782,[3]Sheet1!$A$13:$D$744,4,FALSE)</f>
        <v>0</v>
      </c>
      <c r="Y782" s="242" t="e">
        <f>+VLOOKUP(X782,bd_lista!$A$3:$C$590,3,FALSE)</f>
        <v>#N/A</v>
      </c>
      <c r="Z782" s="294">
        <f>+X782</f>
        <v>0</v>
      </c>
      <c r="AA782" s="295" t="e">
        <f>+Y782</f>
        <v>#N/A</v>
      </c>
    </row>
    <row r="783" spans="1:27" customFormat="1" ht="15" hidden="1" customHeight="1">
      <c r="A783" s="32">
        <v>1410</v>
      </c>
      <c r="B783" s="389"/>
      <c r="C783" s="247" t="str">
        <f>+VLOOKUP(A783,bd_lista!$A$3:$C$590,3,FALSE)</f>
        <v>Gobierno Autónomo Municipal de Antequera</v>
      </c>
      <c r="D783" s="386"/>
      <c r="E783" s="244" t="s">
        <v>1305</v>
      </c>
      <c r="F783" s="243">
        <f ca="1">+IFERROR(INDEX('Hoja de Trabajo para listado'!$A$155:$Z$1048576,MATCH($A783,'Hoja de Trabajo para listado'!$A$155:$A$1048576,0),MATCH((CUADRO!F$5&amp;$E783),'Hoja de Trabajo para listado'!$A$151:$Z$151,0)),0)+IFERROR(INDEX('Hoja de Trabajo para listado'!$AB$155:$BA$1048576,MATCH($A783,'Hoja de Trabajo para listado'!$AB$155:$AB$1048576,0),MATCH((CUADRO!F$5&amp;$E783),'Hoja de Trabajo para listado'!$AB$151:$BA$151,0)),0)+IFERROR(INDEX('Hoja de Trabajo para listado'!$BC$155:$CB$1048576,MATCH($A783,'Hoja de Trabajo para listado'!$BC$155:$BC$1048576,0),MATCH((CUADRO!F$5&amp;$E783),'Hoja de Trabajo para listado'!$BC$151:$CB$151,0)),0)+IFERROR(INDEX('Hoja de Trabajo para listado'!$DE$153:$DG$274,MATCH($A783,'Hoja de Trabajo para listado'!$DE$153:$DE$1048576,0),MATCH((CUADRO!F$5&amp;$E783),'Hoja de Trabajo para listado'!$DE$151:$DG$151,0)),0)+IFERROR(INDEX('Hoja de Trabajo para listado'!$CD$155:$DC$1048576,MATCH($A783,'Hoja de Trabajo para listado'!$CD$155:$CD$1048576,0),MATCH((CUADRO!F$5&amp;$E783),'Hoja de Trabajo para listado'!$CD$151:$DC$151,0)),0)</f>
        <v>0</v>
      </c>
      <c r="G783" s="243">
        <f ca="1">+IFERROR(INDEX('Hoja de Trabajo para listado'!$A$155:$Z$1048576,MATCH($A783,'Hoja de Trabajo para listado'!$A$155:$A$1048576,0),MATCH((CUADRO!G$5&amp;$E783),'Hoja de Trabajo para listado'!$A$151:$Z$151,0)),0)+IFERROR(INDEX('Hoja de Trabajo para listado'!$AB$155:$BA$1048576,MATCH($A783,'Hoja de Trabajo para listado'!$AB$155:$AB$1048576,0),MATCH((CUADRO!G$5&amp;$E783),'Hoja de Trabajo para listado'!$AB$151:$BA$151,0)),0)+IFERROR(INDEX('Hoja de Trabajo para listado'!$BC$155:$CB$1048576,MATCH($A783,'Hoja de Trabajo para listado'!$BC$155:$BC$1048576,0),MATCH((CUADRO!G$5&amp;$E783),'Hoja de Trabajo para listado'!$BC$151:$CB$151,0)),0)+IFERROR(INDEX('Hoja de Trabajo para listado'!$DE$153:$DG$274,MATCH($A783,'Hoja de Trabajo para listado'!$DE$153:$DE$1048576,0),MATCH((CUADRO!G$5&amp;$E783),'Hoja de Trabajo para listado'!$DE$151:$DG$151,0)),0)+IFERROR(INDEX('Hoja de Trabajo para listado'!$CD$155:$DC$1048576,MATCH($A783,'Hoja de Trabajo para listado'!$CD$155:$CD$1048576,0),MATCH((CUADRO!G$5&amp;$E783),'Hoja de Trabajo para listado'!$CD$151:$DC$151,0)),0)</f>
        <v>0</v>
      </c>
      <c r="H783" s="243">
        <f ca="1">+IFERROR(INDEX('Hoja de Trabajo para listado'!$A$155:$Z$1048576,MATCH($A783,'Hoja de Trabajo para listado'!$A$155:$A$1048576,0),MATCH((CUADRO!H$5&amp;$E783),'Hoja de Trabajo para listado'!$A$151:$Z$151,0)),0)+IFERROR(INDEX('Hoja de Trabajo para listado'!$AB$155:$BA$1048576,MATCH($A783,'Hoja de Trabajo para listado'!$AB$155:$AB$1048576,0),MATCH((CUADRO!H$5&amp;$E783),'Hoja de Trabajo para listado'!$AB$151:$BA$151,0)),0)+IFERROR(INDEX('Hoja de Trabajo para listado'!$BC$155:$CB$1048576,MATCH($A783,'Hoja de Trabajo para listado'!$BC$155:$BC$1048576,0),MATCH((CUADRO!H$5&amp;$E783),'Hoja de Trabajo para listado'!$BC$151:$CB$151,0)),0)+IFERROR(INDEX('Hoja de Trabajo para listado'!$DE$153:$DG$274,MATCH($A783,'Hoja de Trabajo para listado'!$DE$153:$DE$1048576,0),MATCH((CUADRO!H$5&amp;$E783),'Hoja de Trabajo para listado'!$DE$151:$DG$151,0)),0)+IFERROR(INDEX('Hoja de Trabajo para listado'!$CD$155:$DC$1048576,MATCH($A783,'Hoja de Trabajo para listado'!$CD$155:$CD$1048576,0),MATCH((CUADRO!H$5&amp;$E783),'Hoja de Trabajo para listado'!$CD$151:$DC$151,0)),0)</f>
        <v>0</v>
      </c>
      <c r="I783" s="243">
        <f ca="1">+IFERROR(INDEX('Hoja de Trabajo para listado'!$A$155:$Z$1048576,MATCH($A783,'Hoja de Trabajo para listado'!$A$155:$A$1048576,0),MATCH((CUADRO!I$5&amp;$E783),'Hoja de Trabajo para listado'!$A$151:$Z$151,0)),0)+IFERROR(INDEX('Hoja de Trabajo para listado'!$AB$155:$BA$1048576,MATCH($A783,'Hoja de Trabajo para listado'!$AB$155:$AB$1048576,0),MATCH((CUADRO!I$5&amp;$E783),'Hoja de Trabajo para listado'!$AB$151:$BA$151,0)),0)+IFERROR(INDEX('Hoja de Trabajo para listado'!$BC$155:$CB$1048576,MATCH($A783,'Hoja de Trabajo para listado'!$BC$155:$BC$1048576,0),MATCH((CUADRO!I$5&amp;$E783),'Hoja de Trabajo para listado'!$BC$151:$CB$151,0)),0)+IFERROR(INDEX('Hoja de Trabajo para listado'!$DE$153:$DG$274,MATCH($A783,'Hoja de Trabajo para listado'!$DE$153:$DE$1048576,0),MATCH((CUADRO!I$5&amp;$E783),'Hoja de Trabajo para listado'!$DE$151:$DG$151,0)),0)+IFERROR(INDEX('Hoja de Trabajo para listado'!$CD$155:$DC$1048576,MATCH($A783,'Hoja de Trabajo para listado'!$CD$155:$CD$1048576,0),MATCH((CUADRO!I$5&amp;$E783),'Hoja de Trabajo para listado'!$CD$151:$DC$151,0)),0)</f>
        <v>0</v>
      </c>
      <c r="J783" s="243">
        <f ca="1">+IFERROR(INDEX('Hoja de Trabajo para listado'!$A$155:$Z$1048576,MATCH($A783,'Hoja de Trabajo para listado'!$A$155:$A$1048576,0),MATCH((CUADRO!J$5&amp;$E783),'Hoja de Trabajo para listado'!$A$151:$Z$151,0)),0)+IFERROR(INDEX('Hoja de Trabajo para listado'!$AB$155:$BA$1048576,MATCH($A783,'Hoja de Trabajo para listado'!$AB$155:$AB$1048576,0),MATCH((CUADRO!J$5&amp;$E783),'Hoja de Trabajo para listado'!$AB$151:$BA$151,0)),0)+IFERROR(INDEX('Hoja de Trabajo para listado'!$BC$155:$CB$1048576,MATCH($A783,'Hoja de Trabajo para listado'!$BC$155:$BC$1048576,0),MATCH((CUADRO!J$5&amp;$E783),'Hoja de Trabajo para listado'!$BC$151:$CB$151,0)),0)+IFERROR(INDEX('Hoja de Trabajo para listado'!$DE$153:$DG$274,MATCH($A783,'Hoja de Trabajo para listado'!$DE$153:$DE$1048576,0),MATCH((CUADRO!J$5&amp;$E783),'Hoja de Trabajo para listado'!$DE$151:$DG$151,0)),0)+IFERROR(INDEX('Hoja de Trabajo para listado'!$CD$155:$DC$1048576,MATCH($A783,'Hoja de Trabajo para listado'!$CD$155:$CD$1048576,0),MATCH((CUADRO!J$5&amp;$E783),'Hoja de Trabajo para listado'!$CD$151:$DC$151,0)),0)</f>
        <v>0</v>
      </c>
      <c r="K783" s="243">
        <f ca="1">+IFERROR(INDEX('Hoja de Trabajo para listado'!$A$155:$Z$1048576,MATCH($A783,'Hoja de Trabajo para listado'!$A$155:$A$1048576,0),MATCH((CUADRO!K$5&amp;$E783),'Hoja de Trabajo para listado'!$A$151:$Z$151,0)),0)+IFERROR(INDEX('Hoja de Trabajo para listado'!$AB$155:$BA$1048576,MATCH($A783,'Hoja de Trabajo para listado'!$AB$155:$AB$1048576,0),MATCH((CUADRO!K$5&amp;$E783),'Hoja de Trabajo para listado'!$AB$151:$BA$151,0)),0)+IFERROR(INDEX('Hoja de Trabajo para listado'!$BC$155:$CB$1048576,MATCH($A783,'Hoja de Trabajo para listado'!$BC$155:$BC$1048576,0),MATCH((CUADRO!K$5&amp;$E783),'Hoja de Trabajo para listado'!$BC$151:$CB$151,0)),0)+IFERROR(INDEX('Hoja de Trabajo para listado'!$DE$153:$DG$274,MATCH($A783,'Hoja de Trabajo para listado'!$DE$153:$DE$1048576,0),MATCH((CUADRO!K$5&amp;$E783),'Hoja de Trabajo para listado'!$DE$151:$DG$151,0)),0)+IFERROR(INDEX('Hoja de Trabajo para listado'!$CD$155:$DC$1048576,MATCH($A783,'Hoja de Trabajo para listado'!$CD$155:$CD$1048576,0),MATCH((CUADRO!K$5&amp;$E783),'Hoja de Trabajo para listado'!$CD$151:$DC$151,0)),0)</f>
        <v>0</v>
      </c>
      <c r="L783" s="243">
        <f ca="1">+IFERROR(INDEX('Hoja de Trabajo para listado'!$A$155:$Z$1048576,MATCH($A783,'Hoja de Trabajo para listado'!$A$155:$A$1048576,0),MATCH((CUADRO!L$5&amp;$E783),'Hoja de Trabajo para listado'!$A$151:$Z$151,0)),0)+IFERROR(INDEX('Hoja de Trabajo para listado'!$AB$155:$BA$1048576,MATCH($A783,'Hoja de Trabajo para listado'!$AB$155:$AB$1048576,0),MATCH((CUADRO!L$5&amp;$E783),'Hoja de Trabajo para listado'!$AB$151:$BA$151,0)),0)+IFERROR(INDEX('Hoja de Trabajo para listado'!$BC$155:$CB$1048576,MATCH($A783,'Hoja de Trabajo para listado'!$BC$155:$BC$1048576,0),MATCH((CUADRO!L$5&amp;$E783),'Hoja de Trabajo para listado'!$BC$151:$CB$151,0)),0)+IFERROR(INDEX('Hoja de Trabajo para listado'!$DE$153:$DG$274,MATCH($A783,'Hoja de Trabajo para listado'!$DE$153:$DE$1048576,0),MATCH((CUADRO!L$5&amp;$E783),'Hoja de Trabajo para listado'!$DE$151:$DG$151,0)),0)+IFERROR(INDEX('Hoja de Trabajo para listado'!$CD$155:$DC$1048576,MATCH($A783,'Hoja de Trabajo para listado'!$CD$155:$CD$1048576,0),MATCH((CUADRO!L$5&amp;$E783),'Hoja de Trabajo para listado'!$CD$151:$DC$151,0)),0)</f>
        <v>0</v>
      </c>
      <c r="M783" s="243">
        <f ca="1">+IFERROR(INDEX('Hoja de Trabajo para listado'!$A$155:$Z$1048576,MATCH($A783,'Hoja de Trabajo para listado'!$A$155:$A$1048576,0),MATCH((CUADRO!M$5&amp;$E783),'Hoja de Trabajo para listado'!$A$151:$Z$151,0)),0)+IFERROR(INDEX('Hoja de Trabajo para listado'!$AB$155:$BA$1048576,MATCH($A783,'Hoja de Trabajo para listado'!$AB$155:$AB$1048576,0),MATCH((CUADRO!M$5&amp;$E783),'Hoja de Trabajo para listado'!$AB$151:$BA$151,0)),0)+IFERROR(INDEX('Hoja de Trabajo para listado'!$BC$155:$CB$1048576,MATCH($A783,'Hoja de Trabajo para listado'!$BC$155:$BC$1048576,0),MATCH((CUADRO!M$5&amp;$E783),'Hoja de Trabajo para listado'!$BC$151:$CB$151,0)),0)+IFERROR(INDEX('Hoja de Trabajo para listado'!$DE$153:$DG$274,MATCH($A783,'Hoja de Trabajo para listado'!$DE$153:$DE$1048576,0),MATCH((CUADRO!M$5&amp;$E783),'Hoja de Trabajo para listado'!$DE$151:$DG$151,0)),0)+IFERROR(INDEX('Hoja de Trabajo para listado'!$CD$155:$DC$1048576,MATCH($A783,'Hoja de Trabajo para listado'!$CD$155:$CD$1048576,0),MATCH((CUADRO!M$5&amp;$E783),'Hoja de Trabajo para listado'!$CD$151:$DC$151,0)),0)</f>
        <v>0</v>
      </c>
      <c r="N783" s="243">
        <f ca="1">+IFERROR(INDEX('Hoja de Trabajo para listado'!$A$155:$Z$1048576,MATCH($A783,'Hoja de Trabajo para listado'!$A$155:$A$1048576,0),MATCH((CUADRO!N$5&amp;$E783),'Hoja de Trabajo para listado'!$A$151:$Z$151,0)),0)+IFERROR(INDEX('Hoja de Trabajo para listado'!$AB$155:$BA$1048576,MATCH($A783,'Hoja de Trabajo para listado'!$AB$155:$AB$1048576,0),MATCH((CUADRO!N$5&amp;$E783),'Hoja de Trabajo para listado'!$AB$151:$BA$151,0)),0)+IFERROR(INDEX('Hoja de Trabajo para listado'!$BC$155:$CB$1048576,MATCH($A783,'Hoja de Trabajo para listado'!$BC$155:$BC$1048576,0),MATCH((CUADRO!N$5&amp;$E783),'Hoja de Trabajo para listado'!$BC$151:$CB$151,0)),0)+IFERROR(INDEX('Hoja de Trabajo para listado'!$DE$153:$DG$274,MATCH($A783,'Hoja de Trabajo para listado'!$DE$153:$DE$1048576,0),MATCH((CUADRO!N$5&amp;$E783),'Hoja de Trabajo para listado'!$DE$151:$DG$151,0)),0)+IFERROR(INDEX('Hoja de Trabajo para listado'!$CD$155:$DC$1048576,MATCH($A783,'Hoja de Trabajo para listado'!$CD$155:$CD$1048576,0),MATCH((CUADRO!N$5&amp;$E783),'Hoja de Trabajo para listado'!$CD$151:$DC$151,0)),0)</f>
        <v>0</v>
      </c>
      <c r="O783" s="243">
        <f ca="1">+IFERROR(INDEX('Hoja de Trabajo para listado'!$A$155:$Z$1048576,MATCH($A783,'Hoja de Trabajo para listado'!$A$155:$A$1048576,0),MATCH((CUADRO!O$5&amp;$E783),'Hoja de Trabajo para listado'!$A$151:$Z$151,0)),0)+IFERROR(INDEX('Hoja de Trabajo para listado'!$AB$155:$BA$1048576,MATCH($A783,'Hoja de Trabajo para listado'!$AB$155:$AB$1048576,0),MATCH((CUADRO!O$5&amp;$E783),'Hoja de Trabajo para listado'!$AB$151:$BA$151,0)),0)+IFERROR(INDEX('Hoja de Trabajo para listado'!$BC$155:$CB$1048576,MATCH($A783,'Hoja de Trabajo para listado'!$BC$155:$BC$1048576,0),MATCH((CUADRO!O$5&amp;$E783),'Hoja de Trabajo para listado'!$BC$151:$CB$151,0)),0)+IFERROR(INDEX('Hoja de Trabajo para listado'!$DE$153:$DG$274,MATCH($A783,'Hoja de Trabajo para listado'!$DE$153:$DE$1048576,0),MATCH((CUADRO!O$5&amp;$E783),'Hoja de Trabajo para listado'!$DE$151:$DG$151,0)),0)+IFERROR(INDEX('Hoja de Trabajo para listado'!$CD$155:$DC$1048576,MATCH($A783,'Hoja de Trabajo para listado'!$CD$155:$CD$1048576,0),MATCH((CUADRO!O$5&amp;$E783),'Hoja de Trabajo para listado'!$CD$151:$DC$151,0)),0)</f>
        <v>0</v>
      </c>
      <c r="P783" s="243">
        <f ca="1">+IFERROR(INDEX('Hoja de Trabajo para listado'!$A$155:$Z$1048576,MATCH($A783,'Hoja de Trabajo para listado'!$A$155:$A$1048576,0),MATCH((CUADRO!P$5&amp;$E783),'Hoja de Trabajo para listado'!$A$151:$Z$151,0)),0)+IFERROR(INDEX('Hoja de Trabajo para listado'!$AB$155:$BA$1048576,MATCH($A783,'Hoja de Trabajo para listado'!$AB$155:$AB$1048576,0),MATCH((CUADRO!P$5&amp;$E783),'Hoja de Trabajo para listado'!$AB$151:$BA$151,0)),0)+IFERROR(INDEX('Hoja de Trabajo para listado'!$BC$155:$CB$1048576,MATCH($A783,'Hoja de Trabajo para listado'!$BC$155:$BC$1048576,0),MATCH((CUADRO!P$5&amp;$E783),'Hoja de Trabajo para listado'!$BC$151:$CB$151,0)),0)+IFERROR(INDEX('Hoja de Trabajo para listado'!$DE$153:$DG$274,MATCH($A783,'Hoja de Trabajo para listado'!$DE$153:$DE$1048576,0),MATCH((CUADRO!P$5&amp;$E783),'Hoja de Trabajo para listado'!$DE$151:$DG$151,0)),0)+IFERROR(INDEX('Hoja de Trabajo para listado'!$CD$155:$DC$1048576,MATCH($A783,'Hoja de Trabajo para listado'!$CD$155:$CD$1048576,0),MATCH((CUADRO!P$5&amp;$E783),'Hoja de Trabajo para listado'!$CD$151:$DC$151,0)),0)</f>
        <v>0</v>
      </c>
      <c r="Q783" s="243">
        <f ca="1">+IFERROR(INDEX('Hoja de Trabajo para listado'!$A$155:$Z$1048576,MATCH($A783,'Hoja de Trabajo para listado'!$A$155:$A$1048576,0),MATCH((CUADRO!Q$5&amp;$E783),'Hoja de Trabajo para listado'!$A$151:$Z$151,0)),0)+IFERROR(INDEX('Hoja de Trabajo para listado'!$AB$155:$BA$1048576,MATCH($A783,'Hoja de Trabajo para listado'!$AB$155:$AB$1048576,0),MATCH((CUADRO!Q$5&amp;$E783),'Hoja de Trabajo para listado'!$AB$151:$BA$151,0)),0)+IFERROR(INDEX('Hoja de Trabajo para listado'!$BC$155:$CB$1048576,MATCH($A783,'Hoja de Trabajo para listado'!$BC$155:$BC$1048576,0),MATCH((CUADRO!Q$5&amp;$E783),'Hoja de Trabajo para listado'!$BC$151:$CB$151,0)),0)+IFERROR(INDEX('Hoja de Trabajo para listado'!$DE$153:$DG$274,MATCH($A783,'Hoja de Trabajo para listado'!$DE$153:$DE$1048576,0),MATCH((CUADRO!Q$5&amp;$E783),'Hoja de Trabajo para listado'!$DE$151:$DG$151,0)),0)+IFERROR(INDEX('Hoja de Trabajo para listado'!$CD$155:$DC$1048576,MATCH($A783,'Hoja de Trabajo para listado'!$CD$155:$CD$1048576,0),MATCH((CUADRO!Q$5&amp;$E783),'Hoja de Trabajo para listado'!$CD$151:$DC$151,0)),0)</f>
        <v>0</v>
      </c>
      <c r="R783" s="243">
        <f t="shared" ca="1" si="27"/>
        <v>0</v>
      </c>
      <c r="S783" s="249">
        <f ca="1">+R782+R783</f>
        <v>0</v>
      </c>
      <c r="T783" s="243">
        <f ca="1">+S783</f>
        <v>0</v>
      </c>
      <c r="U783" s="242">
        <f t="shared" si="28"/>
        <v>2</v>
      </c>
      <c r="V783" s="333" t="str">
        <f>+VLOOKUP(A783,bd_lista!$A$3:$E$590,5,FALSE)</f>
        <v>Gobiernos Autonomos Municipales</v>
      </c>
      <c r="W783" s="384"/>
      <c r="X783" s="242">
        <f>+VLOOKUP(A783,[3]Sheet1!$A$13:$D$744,4,FALSE)</f>
        <v>0</v>
      </c>
      <c r="Y783" s="242" t="e">
        <f>+VLOOKUP(X783,bd_lista!$A$3:$C$590,3,FALSE)</f>
        <v>#N/A</v>
      </c>
      <c r="Z783" s="292"/>
      <c r="AA783" s="293"/>
    </row>
    <row r="784" spans="1:27" customFormat="1" ht="27" hidden="1" customHeight="1">
      <c r="A784" s="32">
        <v>1411</v>
      </c>
      <c r="B784" s="388">
        <f>+A784</f>
        <v>1411</v>
      </c>
      <c r="C784" s="247" t="str">
        <f>+VLOOKUP(A784,bd_lista!$A$3:$C$590,3,FALSE)</f>
        <v>Gobierno Autónomo Municipal de Eucaliptus</v>
      </c>
      <c r="D784" s="385" t="str">
        <f>+C784</f>
        <v>Gobierno Autónomo Municipal de Eucaliptus</v>
      </c>
      <c r="E784" s="242" t="s">
        <v>1304</v>
      </c>
      <c r="F784" s="243">
        <f ca="1">+IFERROR(INDEX('Hoja de Trabajo para listado'!$A$155:$Z$1048576,MATCH($A784,'Hoja de Trabajo para listado'!$A$155:$A$1048576,0),MATCH((CUADRO!F$5&amp;$E784),'Hoja de Trabajo para listado'!$A$151:$Z$151,0)),0)+IFERROR(INDEX('Hoja de Trabajo para listado'!$AB$155:$BA$1048576,MATCH($A784,'Hoja de Trabajo para listado'!$AB$155:$AB$1048576,0),MATCH((CUADRO!F$5&amp;$E784),'Hoja de Trabajo para listado'!$AB$151:$BA$151,0)),0)+IFERROR(INDEX('Hoja de Trabajo para listado'!$BC$155:$CB$1048576,MATCH($A784,'Hoja de Trabajo para listado'!$BC$155:$BC$1048576,0),MATCH((CUADRO!F$5&amp;$E784),'Hoja de Trabajo para listado'!$BC$151:$CB$151,0)),0)+IFERROR(INDEX('Hoja de Trabajo para listado'!$DE$153:$DG$274,MATCH($A784,'Hoja de Trabajo para listado'!$DE$153:$DE$1048576,0),MATCH((CUADRO!F$5&amp;$E784),'Hoja de Trabajo para listado'!$DE$151:$DG$151,0)),0)+IFERROR(INDEX('Hoja de Trabajo para listado'!$CD$155:$DC$1048576,MATCH($A784,'Hoja de Trabajo para listado'!$CD$155:$CD$1048576,0),MATCH((CUADRO!F$5&amp;$E784),'Hoja de Trabajo para listado'!$CD$151:$DC$151,0)),0)</f>
        <v>0</v>
      </c>
      <c r="G784" s="243">
        <f ca="1">+IFERROR(INDEX('Hoja de Trabajo para listado'!$A$155:$Z$1048576,MATCH($A784,'Hoja de Trabajo para listado'!$A$155:$A$1048576,0),MATCH((CUADRO!G$5&amp;$E784),'Hoja de Trabajo para listado'!$A$151:$Z$151,0)),0)+IFERROR(INDEX('Hoja de Trabajo para listado'!$AB$155:$BA$1048576,MATCH($A784,'Hoja de Trabajo para listado'!$AB$155:$AB$1048576,0),MATCH((CUADRO!G$5&amp;$E784),'Hoja de Trabajo para listado'!$AB$151:$BA$151,0)),0)+IFERROR(INDEX('Hoja de Trabajo para listado'!$BC$155:$CB$1048576,MATCH($A784,'Hoja de Trabajo para listado'!$BC$155:$BC$1048576,0),MATCH((CUADRO!G$5&amp;$E784),'Hoja de Trabajo para listado'!$BC$151:$CB$151,0)),0)+IFERROR(INDEX('Hoja de Trabajo para listado'!$DE$153:$DG$274,MATCH($A784,'Hoja de Trabajo para listado'!$DE$153:$DE$1048576,0),MATCH((CUADRO!G$5&amp;$E784),'Hoja de Trabajo para listado'!$DE$151:$DG$151,0)),0)+IFERROR(INDEX('Hoja de Trabajo para listado'!$CD$155:$DC$1048576,MATCH($A784,'Hoja de Trabajo para listado'!$CD$155:$CD$1048576,0),MATCH((CUADRO!G$5&amp;$E784),'Hoja de Trabajo para listado'!$CD$151:$DC$151,0)),0)</f>
        <v>0</v>
      </c>
      <c r="H784" s="243">
        <f ca="1">+IFERROR(INDEX('Hoja de Trabajo para listado'!$A$155:$Z$1048576,MATCH($A784,'Hoja de Trabajo para listado'!$A$155:$A$1048576,0),MATCH((CUADRO!H$5&amp;$E784),'Hoja de Trabajo para listado'!$A$151:$Z$151,0)),0)+IFERROR(INDEX('Hoja de Trabajo para listado'!$AB$155:$BA$1048576,MATCH($A784,'Hoja de Trabajo para listado'!$AB$155:$AB$1048576,0),MATCH((CUADRO!H$5&amp;$E784),'Hoja de Trabajo para listado'!$AB$151:$BA$151,0)),0)+IFERROR(INDEX('Hoja de Trabajo para listado'!$BC$155:$CB$1048576,MATCH($A784,'Hoja de Trabajo para listado'!$BC$155:$BC$1048576,0),MATCH((CUADRO!H$5&amp;$E784),'Hoja de Trabajo para listado'!$BC$151:$CB$151,0)),0)+IFERROR(INDEX('Hoja de Trabajo para listado'!$DE$153:$DG$274,MATCH($A784,'Hoja de Trabajo para listado'!$DE$153:$DE$1048576,0),MATCH((CUADRO!H$5&amp;$E784),'Hoja de Trabajo para listado'!$DE$151:$DG$151,0)),0)+IFERROR(INDEX('Hoja de Trabajo para listado'!$CD$155:$DC$1048576,MATCH($A784,'Hoja de Trabajo para listado'!$CD$155:$CD$1048576,0),MATCH((CUADRO!H$5&amp;$E784),'Hoja de Trabajo para listado'!$CD$151:$DC$151,0)),0)</f>
        <v>0</v>
      </c>
      <c r="I784" s="243">
        <f ca="1">+IFERROR(INDEX('Hoja de Trabajo para listado'!$A$155:$Z$1048576,MATCH($A784,'Hoja de Trabajo para listado'!$A$155:$A$1048576,0),MATCH((CUADRO!I$5&amp;$E784),'Hoja de Trabajo para listado'!$A$151:$Z$151,0)),0)+IFERROR(INDEX('Hoja de Trabajo para listado'!$AB$155:$BA$1048576,MATCH($A784,'Hoja de Trabajo para listado'!$AB$155:$AB$1048576,0),MATCH((CUADRO!I$5&amp;$E784),'Hoja de Trabajo para listado'!$AB$151:$BA$151,0)),0)+IFERROR(INDEX('Hoja de Trabajo para listado'!$BC$155:$CB$1048576,MATCH($A784,'Hoja de Trabajo para listado'!$BC$155:$BC$1048576,0),MATCH((CUADRO!I$5&amp;$E784),'Hoja de Trabajo para listado'!$BC$151:$CB$151,0)),0)+IFERROR(INDEX('Hoja de Trabajo para listado'!$DE$153:$DG$274,MATCH($A784,'Hoja de Trabajo para listado'!$DE$153:$DE$1048576,0),MATCH((CUADRO!I$5&amp;$E784),'Hoja de Trabajo para listado'!$DE$151:$DG$151,0)),0)+IFERROR(INDEX('Hoja de Trabajo para listado'!$CD$155:$DC$1048576,MATCH($A784,'Hoja de Trabajo para listado'!$CD$155:$CD$1048576,0),MATCH((CUADRO!I$5&amp;$E784),'Hoja de Trabajo para listado'!$CD$151:$DC$151,0)),0)</f>
        <v>0</v>
      </c>
      <c r="J784" s="243">
        <f ca="1">+IFERROR(INDEX('Hoja de Trabajo para listado'!$A$155:$Z$1048576,MATCH($A784,'Hoja de Trabajo para listado'!$A$155:$A$1048576,0),MATCH((CUADRO!J$5&amp;$E784),'Hoja de Trabajo para listado'!$A$151:$Z$151,0)),0)+IFERROR(INDEX('Hoja de Trabajo para listado'!$AB$155:$BA$1048576,MATCH($A784,'Hoja de Trabajo para listado'!$AB$155:$AB$1048576,0),MATCH((CUADRO!J$5&amp;$E784),'Hoja de Trabajo para listado'!$AB$151:$BA$151,0)),0)+IFERROR(INDEX('Hoja de Trabajo para listado'!$BC$155:$CB$1048576,MATCH($A784,'Hoja de Trabajo para listado'!$BC$155:$BC$1048576,0),MATCH((CUADRO!J$5&amp;$E784),'Hoja de Trabajo para listado'!$BC$151:$CB$151,0)),0)+IFERROR(INDEX('Hoja de Trabajo para listado'!$DE$153:$DG$274,MATCH($A784,'Hoja de Trabajo para listado'!$DE$153:$DE$1048576,0),MATCH((CUADRO!J$5&amp;$E784),'Hoja de Trabajo para listado'!$DE$151:$DG$151,0)),0)+IFERROR(INDEX('Hoja de Trabajo para listado'!$CD$155:$DC$1048576,MATCH($A784,'Hoja de Trabajo para listado'!$CD$155:$CD$1048576,0),MATCH((CUADRO!J$5&amp;$E784),'Hoja de Trabajo para listado'!$CD$151:$DC$151,0)),0)</f>
        <v>0</v>
      </c>
      <c r="K784" s="243">
        <f ca="1">+IFERROR(INDEX('Hoja de Trabajo para listado'!$A$155:$Z$1048576,MATCH($A784,'Hoja de Trabajo para listado'!$A$155:$A$1048576,0),MATCH((CUADRO!K$5&amp;$E784),'Hoja de Trabajo para listado'!$A$151:$Z$151,0)),0)+IFERROR(INDEX('Hoja de Trabajo para listado'!$AB$155:$BA$1048576,MATCH($A784,'Hoja de Trabajo para listado'!$AB$155:$AB$1048576,0),MATCH((CUADRO!K$5&amp;$E784),'Hoja de Trabajo para listado'!$AB$151:$BA$151,0)),0)+IFERROR(INDEX('Hoja de Trabajo para listado'!$BC$155:$CB$1048576,MATCH($A784,'Hoja de Trabajo para listado'!$BC$155:$BC$1048576,0),MATCH((CUADRO!K$5&amp;$E784),'Hoja de Trabajo para listado'!$BC$151:$CB$151,0)),0)+IFERROR(INDEX('Hoja de Trabajo para listado'!$DE$153:$DG$274,MATCH($A784,'Hoja de Trabajo para listado'!$DE$153:$DE$1048576,0),MATCH((CUADRO!K$5&amp;$E784),'Hoja de Trabajo para listado'!$DE$151:$DG$151,0)),0)+IFERROR(INDEX('Hoja de Trabajo para listado'!$CD$155:$DC$1048576,MATCH($A784,'Hoja de Trabajo para listado'!$CD$155:$CD$1048576,0),MATCH((CUADRO!K$5&amp;$E784),'Hoja de Trabajo para listado'!$CD$151:$DC$151,0)),0)</f>
        <v>0</v>
      </c>
      <c r="L784" s="243">
        <f ca="1">+IFERROR(INDEX('Hoja de Trabajo para listado'!$A$155:$Z$1048576,MATCH($A784,'Hoja de Trabajo para listado'!$A$155:$A$1048576,0),MATCH((CUADRO!L$5&amp;$E784),'Hoja de Trabajo para listado'!$A$151:$Z$151,0)),0)+IFERROR(INDEX('Hoja de Trabajo para listado'!$AB$155:$BA$1048576,MATCH($A784,'Hoja de Trabajo para listado'!$AB$155:$AB$1048576,0),MATCH((CUADRO!L$5&amp;$E784),'Hoja de Trabajo para listado'!$AB$151:$BA$151,0)),0)+IFERROR(INDEX('Hoja de Trabajo para listado'!$BC$155:$CB$1048576,MATCH($A784,'Hoja de Trabajo para listado'!$BC$155:$BC$1048576,0),MATCH((CUADRO!L$5&amp;$E784),'Hoja de Trabajo para listado'!$BC$151:$CB$151,0)),0)+IFERROR(INDEX('Hoja de Trabajo para listado'!$DE$153:$DG$274,MATCH($A784,'Hoja de Trabajo para listado'!$DE$153:$DE$1048576,0),MATCH((CUADRO!L$5&amp;$E784),'Hoja de Trabajo para listado'!$DE$151:$DG$151,0)),0)+IFERROR(INDEX('Hoja de Trabajo para listado'!$CD$155:$DC$1048576,MATCH($A784,'Hoja de Trabajo para listado'!$CD$155:$CD$1048576,0),MATCH((CUADRO!L$5&amp;$E784),'Hoja de Trabajo para listado'!$CD$151:$DC$151,0)),0)</f>
        <v>0</v>
      </c>
      <c r="M784" s="243">
        <f ca="1">+IFERROR(INDEX('Hoja de Trabajo para listado'!$A$155:$Z$1048576,MATCH($A784,'Hoja de Trabajo para listado'!$A$155:$A$1048576,0),MATCH((CUADRO!M$5&amp;$E784),'Hoja de Trabajo para listado'!$A$151:$Z$151,0)),0)+IFERROR(INDEX('Hoja de Trabajo para listado'!$AB$155:$BA$1048576,MATCH($A784,'Hoja de Trabajo para listado'!$AB$155:$AB$1048576,0),MATCH((CUADRO!M$5&amp;$E784),'Hoja de Trabajo para listado'!$AB$151:$BA$151,0)),0)+IFERROR(INDEX('Hoja de Trabajo para listado'!$BC$155:$CB$1048576,MATCH($A784,'Hoja de Trabajo para listado'!$BC$155:$BC$1048576,0),MATCH((CUADRO!M$5&amp;$E784),'Hoja de Trabajo para listado'!$BC$151:$CB$151,0)),0)+IFERROR(INDEX('Hoja de Trabajo para listado'!$DE$153:$DG$274,MATCH($A784,'Hoja de Trabajo para listado'!$DE$153:$DE$1048576,0),MATCH((CUADRO!M$5&amp;$E784),'Hoja de Trabajo para listado'!$DE$151:$DG$151,0)),0)+IFERROR(INDEX('Hoja de Trabajo para listado'!$CD$155:$DC$1048576,MATCH($A784,'Hoja de Trabajo para listado'!$CD$155:$CD$1048576,0),MATCH((CUADRO!M$5&amp;$E784),'Hoja de Trabajo para listado'!$CD$151:$DC$151,0)),0)</f>
        <v>0</v>
      </c>
      <c r="N784" s="243">
        <f ca="1">+IFERROR(INDEX('Hoja de Trabajo para listado'!$A$155:$Z$1048576,MATCH($A784,'Hoja de Trabajo para listado'!$A$155:$A$1048576,0),MATCH((CUADRO!N$5&amp;$E784),'Hoja de Trabajo para listado'!$A$151:$Z$151,0)),0)+IFERROR(INDEX('Hoja de Trabajo para listado'!$AB$155:$BA$1048576,MATCH($A784,'Hoja de Trabajo para listado'!$AB$155:$AB$1048576,0),MATCH((CUADRO!N$5&amp;$E784),'Hoja de Trabajo para listado'!$AB$151:$BA$151,0)),0)+IFERROR(INDEX('Hoja de Trabajo para listado'!$BC$155:$CB$1048576,MATCH($A784,'Hoja de Trabajo para listado'!$BC$155:$BC$1048576,0),MATCH((CUADRO!N$5&amp;$E784),'Hoja de Trabajo para listado'!$BC$151:$CB$151,0)),0)+IFERROR(INDEX('Hoja de Trabajo para listado'!$DE$153:$DG$274,MATCH($A784,'Hoja de Trabajo para listado'!$DE$153:$DE$1048576,0),MATCH((CUADRO!N$5&amp;$E784),'Hoja de Trabajo para listado'!$DE$151:$DG$151,0)),0)+IFERROR(INDEX('Hoja de Trabajo para listado'!$CD$155:$DC$1048576,MATCH($A784,'Hoja de Trabajo para listado'!$CD$155:$CD$1048576,0),MATCH((CUADRO!N$5&amp;$E784),'Hoja de Trabajo para listado'!$CD$151:$DC$151,0)),0)</f>
        <v>0</v>
      </c>
      <c r="O784" s="243">
        <f ca="1">+IFERROR(INDEX('Hoja de Trabajo para listado'!$A$155:$Z$1048576,MATCH($A784,'Hoja de Trabajo para listado'!$A$155:$A$1048576,0),MATCH((CUADRO!O$5&amp;$E784),'Hoja de Trabajo para listado'!$A$151:$Z$151,0)),0)+IFERROR(INDEX('Hoja de Trabajo para listado'!$AB$155:$BA$1048576,MATCH($A784,'Hoja de Trabajo para listado'!$AB$155:$AB$1048576,0),MATCH((CUADRO!O$5&amp;$E784),'Hoja de Trabajo para listado'!$AB$151:$BA$151,0)),0)+IFERROR(INDEX('Hoja de Trabajo para listado'!$BC$155:$CB$1048576,MATCH($A784,'Hoja de Trabajo para listado'!$BC$155:$BC$1048576,0),MATCH((CUADRO!O$5&amp;$E784),'Hoja de Trabajo para listado'!$BC$151:$CB$151,0)),0)+IFERROR(INDEX('Hoja de Trabajo para listado'!$DE$153:$DG$274,MATCH($A784,'Hoja de Trabajo para listado'!$DE$153:$DE$1048576,0),MATCH((CUADRO!O$5&amp;$E784),'Hoja de Trabajo para listado'!$DE$151:$DG$151,0)),0)+IFERROR(INDEX('Hoja de Trabajo para listado'!$CD$155:$DC$1048576,MATCH($A784,'Hoja de Trabajo para listado'!$CD$155:$CD$1048576,0),MATCH((CUADRO!O$5&amp;$E784),'Hoja de Trabajo para listado'!$CD$151:$DC$151,0)),0)</f>
        <v>0</v>
      </c>
      <c r="P784" s="243">
        <f ca="1">+IFERROR(INDEX('Hoja de Trabajo para listado'!$A$155:$Z$1048576,MATCH($A784,'Hoja de Trabajo para listado'!$A$155:$A$1048576,0),MATCH((CUADRO!P$5&amp;$E784),'Hoja de Trabajo para listado'!$A$151:$Z$151,0)),0)+IFERROR(INDEX('Hoja de Trabajo para listado'!$AB$155:$BA$1048576,MATCH($A784,'Hoja de Trabajo para listado'!$AB$155:$AB$1048576,0),MATCH((CUADRO!P$5&amp;$E784),'Hoja de Trabajo para listado'!$AB$151:$BA$151,0)),0)+IFERROR(INDEX('Hoja de Trabajo para listado'!$BC$155:$CB$1048576,MATCH($A784,'Hoja de Trabajo para listado'!$BC$155:$BC$1048576,0),MATCH((CUADRO!P$5&amp;$E784),'Hoja de Trabajo para listado'!$BC$151:$CB$151,0)),0)+IFERROR(INDEX('Hoja de Trabajo para listado'!$DE$153:$DG$274,MATCH($A784,'Hoja de Trabajo para listado'!$DE$153:$DE$1048576,0),MATCH((CUADRO!P$5&amp;$E784),'Hoja de Trabajo para listado'!$DE$151:$DG$151,0)),0)+IFERROR(INDEX('Hoja de Trabajo para listado'!$CD$155:$DC$1048576,MATCH($A784,'Hoja de Trabajo para listado'!$CD$155:$CD$1048576,0),MATCH((CUADRO!P$5&amp;$E784),'Hoja de Trabajo para listado'!$CD$151:$DC$151,0)),0)</f>
        <v>0</v>
      </c>
      <c r="Q784" s="243">
        <f ca="1">+IFERROR(INDEX('Hoja de Trabajo para listado'!$A$155:$Z$1048576,MATCH($A784,'Hoja de Trabajo para listado'!$A$155:$A$1048576,0),MATCH((CUADRO!Q$5&amp;$E784),'Hoja de Trabajo para listado'!$A$151:$Z$151,0)),0)+IFERROR(INDEX('Hoja de Trabajo para listado'!$AB$155:$BA$1048576,MATCH($A784,'Hoja de Trabajo para listado'!$AB$155:$AB$1048576,0),MATCH((CUADRO!Q$5&amp;$E784),'Hoja de Trabajo para listado'!$AB$151:$BA$151,0)),0)+IFERROR(INDEX('Hoja de Trabajo para listado'!$BC$155:$CB$1048576,MATCH($A784,'Hoja de Trabajo para listado'!$BC$155:$BC$1048576,0),MATCH((CUADRO!Q$5&amp;$E784),'Hoja de Trabajo para listado'!$BC$151:$CB$151,0)),0)+IFERROR(INDEX('Hoja de Trabajo para listado'!$DE$153:$DG$274,MATCH($A784,'Hoja de Trabajo para listado'!$DE$153:$DE$1048576,0),MATCH((CUADRO!Q$5&amp;$E784),'Hoja de Trabajo para listado'!$DE$151:$DG$151,0)),0)+IFERROR(INDEX('Hoja de Trabajo para listado'!$CD$155:$DC$1048576,MATCH($A784,'Hoja de Trabajo para listado'!$CD$155:$CD$1048576,0),MATCH((CUADRO!Q$5&amp;$E784),'Hoja de Trabajo para listado'!$CD$151:$DC$151,0)),0)</f>
        <v>0</v>
      </c>
      <c r="R784" s="243">
        <f t="shared" ca="1" si="27"/>
        <v>0</v>
      </c>
      <c r="S784" s="249"/>
      <c r="T784" s="243">
        <f ca="1">+T785</f>
        <v>0</v>
      </c>
      <c r="U784" s="242">
        <f t="shared" si="28"/>
        <v>1</v>
      </c>
      <c r="V784" s="333" t="str">
        <f>+VLOOKUP(A784,bd_lista!$A$3:$E$590,5,FALSE)</f>
        <v>Gobiernos Autonomos Municipales</v>
      </c>
      <c r="W784" s="383" t="str">
        <f>+V784</f>
        <v>Gobiernos Autonomos Municipales</v>
      </c>
      <c r="X784" s="242">
        <f>+VLOOKUP(A784,[3]Sheet1!$A$13:$D$744,4,FALSE)</f>
        <v>0</v>
      </c>
      <c r="Y784" s="242" t="e">
        <f>+VLOOKUP(X784,bd_lista!$A$3:$C$590,3,FALSE)</f>
        <v>#N/A</v>
      </c>
      <c r="Z784" s="294">
        <f>+X784</f>
        <v>0</v>
      </c>
      <c r="AA784" s="295" t="e">
        <f>+Y784</f>
        <v>#N/A</v>
      </c>
    </row>
    <row r="785" spans="1:27" customFormat="1" ht="27" hidden="1" customHeight="1">
      <c r="A785" s="32">
        <v>1411</v>
      </c>
      <c r="B785" s="389"/>
      <c r="C785" s="247" t="str">
        <f>+VLOOKUP(A785,bd_lista!$A$3:$C$590,3,FALSE)</f>
        <v>Gobierno Autónomo Municipal de Eucaliptus</v>
      </c>
      <c r="D785" s="386"/>
      <c r="E785" s="244" t="s">
        <v>1305</v>
      </c>
      <c r="F785" s="243">
        <f ca="1">+IFERROR(INDEX('Hoja de Trabajo para listado'!$A$155:$Z$1048576,MATCH($A785,'Hoja de Trabajo para listado'!$A$155:$A$1048576,0),MATCH((CUADRO!F$5&amp;$E785),'Hoja de Trabajo para listado'!$A$151:$Z$151,0)),0)+IFERROR(INDEX('Hoja de Trabajo para listado'!$AB$155:$BA$1048576,MATCH($A785,'Hoja de Trabajo para listado'!$AB$155:$AB$1048576,0),MATCH((CUADRO!F$5&amp;$E785),'Hoja de Trabajo para listado'!$AB$151:$BA$151,0)),0)+IFERROR(INDEX('Hoja de Trabajo para listado'!$BC$155:$CB$1048576,MATCH($A785,'Hoja de Trabajo para listado'!$BC$155:$BC$1048576,0),MATCH((CUADRO!F$5&amp;$E785),'Hoja de Trabajo para listado'!$BC$151:$CB$151,0)),0)+IFERROR(INDEX('Hoja de Trabajo para listado'!$DE$153:$DG$274,MATCH($A785,'Hoja de Trabajo para listado'!$DE$153:$DE$1048576,0),MATCH((CUADRO!F$5&amp;$E785),'Hoja de Trabajo para listado'!$DE$151:$DG$151,0)),0)+IFERROR(INDEX('Hoja de Trabajo para listado'!$CD$155:$DC$1048576,MATCH($A785,'Hoja de Trabajo para listado'!$CD$155:$CD$1048576,0),MATCH((CUADRO!F$5&amp;$E785),'Hoja de Trabajo para listado'!$CD$151:$DC$151,0)),0)</f>
        <v>0</v>
      </c>
      <c r="G785" s="243">
        <f ca="1">+IFERROR(INDEX('Hoja de Trabajo para listado'!$A$155:$Z$1048576,MATCH($A785,'Hoja de Trabajo para listado'!$A$155:$A$1048576,0),MATCH((CUADRO!G$5&amp;$E785),'Hoja de Trabajo para listado'!$A$151:$Z$151,0)),0)+IFERROR(INDEX('Hoja de Trabajo para listado'!$AB$155:$BA$1048576,MATCH($A785,'Hoja de Trabajo para listado'!$AB$155:$AB$1048576,0),MATCH((CUADRO!G$5&amp;$E785),'Hoja de Trabajo para listado'!$AB$151:$BA$151,0)),0)+IFERROR(INDEX('Hoja de Trabajo para listado'!$BC$155:$CB$1048576,MATCH($A785,'Hoja de Trabajo para listado'!$BC$155:$BC$1048576,0),MATCH((CUADRO!G$5&amp;$E785),'Hoja de Trabajo para listado'!$BC$151:$CB$151,0)),0)+IFERROR(INDEX('Hoja de Trabajo para listado'!$DE$153:$DG$274,MATCH($A785,'Hoja de Trabajo para listado'!$DE$153:$DE$1048576,0),MATCH((CUADRO!G$5&amp;$E785),'Hoja de Trabajo para listado'!$DE$151:$DG$151,0)),0)+IFERROR(INDEX('Hoja de Trabajo para listado'!$CD$155:$DC$1048576,MATCH($A785,'Hoja de Trabajo para listado'!$CD$155:$CD$1048576,0),MATCH((CUADRO!G$5&amp;$E785),'Hoja de Trabajo para listado'!$CD$151:$DC$151,0)),0)</f>
        <v>0</v>
      </c>
      <c r="H785" s="243">
        <f ca="1">+IFERROR(INDEX('Hoja de Trabajo para listado'!$A$155:$Z$1048576,MATCH($A785,'Hoja de Trabajo para listado'!$A$155:$A$1048576,0),MATCH((CUADRO!H$5&amp;$E785),'Hoja de Trabajo para listado'!$A$151:$Z$151,0)),0)+IFERROR(INDEX('Hoja de Trabajo para listado'!$AB$155:$BA$1048576,MATCH($A785,'Hoja de Trabajo para listado'!$AB$155:$AB$1048576,0),MATCH((CUADRO!H$5&amp;$E785),'Hoja de Trabajo para listado'!$AB$151:$BA$151,0)),0)+IFERROR(INDEX('Hoja de Trabajo para listado'!$BC$155:$CB$1048576,MATCH($A785,'Hoja de Trabajo para listado'!$BC$155:$BC$1048576,0),MATCH((CUADRO!H$5&amp;$E785),'Hoja de Trabajo para listado'!$BC$151:$CB$151,0)),0)+IFERROR(INDEX('Hoja de Trabajo para listado'!$DE$153:$DG$274,MATCH($A785,'Hoja de Trabajo para listado'!$DE$153:$DE$1048576,0),MATCH((CUADRO!H$5&amp;$E785),'Hoja de Trabajo para listado'!$DE$151:$DG$151,0)),0)+IFERROR(INDEX('Hoja de Trabajo para listado'!$CD$155:$DC$1048576,MATCH($A785,'Hoja de Trabajo para listado'!$CD$155:$CD$1048576,0),MATCH((CUADRO!H$5&amp;$E785),'Hoja de Trabajo para listado'!$CD$151:$DC$151,0)),0)</f>
        <v>0</v>
      </c>
      <c r="I785" s="243">
        <f ca="1">+IFERROR(INDEX('Hoja de Trabajo para listado'!$A$155:$Z$1048576,MATCH($A785,'Hoja de Trabajo para listado'!$A$155:$A$1048576,0),MATCH((CUADRO!I$5&amp;$E785),'Hoja de Trabajo para listado'!$A$151:$Z$151,0)),0)+IFERROR(INDEX('Hoja de Trabajo para listado'!$AB$155:$BA$1048576,MATCH($A785,'Hoja de Trabajo para listado'!$AB$155:$AB$1048576,0),MATCH((CUADRO!I$5&amp;$E785),'Hoja de Trabajo para listado'!$AB$151:$BA$151,0)),0)+IFERROR(INDEX('Hoja de Trabajo para listado'!$BC$155:$CB$1048576,MATCH($A785,'Hoja de Trabajo para listado'!$BC$155:$BC$1048576,0),MATCH((CUADRO!I$5&amp;$E785),'Hoja de Trabajo para listado'!$BC$151:$CB$151,0)),0)+IFERROR(INDEX('Hoja de Trabajo para listado'!$DE$153:$DG$274,MATCH($A785,'Hoja de Trabajo para listado'!$DE$153:$DE$1048576,0),MATCH((CUADRO!I$5&amp;$E785),'Hoja de Trabajo para listado'!$DE$151:$DG$151,0)),0)+IFERROR(INDEX('Hoja de Trabajo para listado'!$CD$155:$DC$1048576,MATCH($A785,'Hoja de Trabajo para listado'!$CD$155:$CD$1048576,0),MATCH((CUADRO!I$5&amp;$E785),'Hoja de Trabajo para listado'!$CD$151:$DC$151,0)),0)</f>
        <v>0</v>
      </c>
      <c r="J785" s="243">
        <f ca="1">+IFERROR(INDEX('Hoja de Trabajo para listado'!$A$155:$Z$1048576,MATCH($A785,'Hoja de Trabajo para listado'!$A$155:$A$1048576,0),MATCH((CUADRO!J$5&amp;$E785),'Hoja de Trabajo para listado'!$A$151:$Z$151,0)),0)+IFERROR(INDEX('Hoja de Trabajo para listado'!$AB$155:$BA$1048576,MATCH($A785,'Hoja de Trabajo para listado'!$AB$155:$AB$1048576,0),MATCH((CUADRO!J$5&amp;$E785),'Hoja de Trabajo para listado'!$AB$151:$BA$151,0)),0)+IFERROR(INDEX('Hoja de Trabajo para listado'!$BC$155:$CB$1048576,MATCH($A785,'Hoja de Trabajo para listado'!$BC$155:$BC$1048576,0),MATCH((CUADRO!J$5&amp;$E785),'Hoja de Trabajo para listado'!$BC$151:$CB$151,0)),0)+IFERROR(INDEX('Hoja de Trabajo para listado'!$DE$153:$DG$274,MATCH($A785,'Hoja de Trabajo para listado'!$DE$153:$DE$1048576,0),MATCH((CUADRO!J$5&amp;$E785),'Hoja de Trabajo para listado'!$DE$151:$DG$151,0)),0)+IFERROR(INDEX('Hoja de Trabajo para listado'!$CD$155:$DC$1048576,MATCH($A785,'Hoja de Trabajo para listado'!$CD$155:$CD$1048576,0),MATCH((CUADRO!J$5&amp;$E785),'Hoja de Trabajo para listado'!$CD$151:$DC$151,0)),0)</f>
        <v>0</v>
      </c>
      <c r="K785" s="243">
        <f ca="1">+IFERROR(INDEX('Hoja de Trabajo para listado'!$A$155:$Z$1048576,MATCH($A785,'Hoja de Trabajo para listado'!$A$155:$A$1048576,0),MATCH((CUADRO!K$5&amp;$E785),'Hoja de Trabajo para listado'!$A$151:$Z$151,0)),0)+IFERROR(INDEX('Hoja de Trabajo para listado'!$AB$155:$BA$1048576,MATCH($A785,'Hoja de Trabajo para listado'!$AB$155:$AB$1048576,0),MATCH((CUADRO!K$5&amp;$E785),'Hoja de Trabajo para listado'!$AB$151:$BA$151,0)),0)+IFERROR(INDEX('Hoja de Trabajo para listado'!$BC$155:$CB$1048576,MATCH($A785,'Hoja de Trabajo para listado'!$BC$155:$BC$1048576,0),MATCH((CUADRO!K$5&amp;$E785),'Hoja de Trabajo para listado'!$BC$151:$CB$151,0)),0)+IFERROR(INDEX('Hoja de Trabajo para listado'!$DE$153:$DG$274,MATCH($A785,'Hoja de Trabajo para listado'!$DE$153:$DE$1048576,0),MATCH((CUADRO!K$5&amp;$E785),'Hoja de Trabajo para listado'!$DE$151:$DG$151,0)),0)+IFERROR(INDEX('Hoja de Trabajo para listado'!$CD$155:$DC$1048576,MATCH($A785,'Hoja de Trabajo para listado'!$CD$155:$CD$1048576,0),MATCH((CUADRO!K$5&amp;$E785),'Hoja de Trabajo para listado'!$CD$151:$DC$151,0)),0)</f>
        <v>0</v>
      </c>
      <c r="L785" s="243">
        <f ca="1">+IFERROR(INDEX('Hoja de Trabajo para listado'!$A$155:$Z$1048576,MATCH($A785,'Hoja de Trabajo para listado'!$A$155:$A$1048576,0),MATCH((CUADRO!L$5&amp;$E785),'Hoja de Trabajo para listado'!$A$151:$Z$151,0)),0)+IFERROR(INDEX('Hoja de Trabajo para listado'!$AB$155:$BA$1048576,MATCH($A785,'Hoja de Trabajo para listado'!$AB$155:$AB$1048576,0),MATCH((CUADRO!L$5&amp;$E785),'Hoja de Trabajo para listado'!$AB$151:$BA$151,0)),0)+IFERROR(INDEX('Hoja de Trabajo para listado'!$BC$155:$CB$1048576,MATCH($A785,'Hoja de Trabajo para listado'!$BC$155:$BC$1048576,0),MATCH((CUADRO!L$5&amp;$E785),'Hoja de Trabajo para listado'!$BC$151:$CB$151,0)),0)+IFERROR(INDEX('Hoja de Trabajo para listado'!$DE$153:$DG$274,MATCH($A785,'Hoja de Trabajo para listado'!$DE$153:$DE$1048576,0),MATCH((CUADRO!L$5&amp;$E785),'Hoja de Trabajo para listado'!$DE$151:$DG$151,0)),0)+IFERROR(INDEX('Hoja de Trabajo para listado'!$CD$155:$DC$1048576,MATCH($A785,'Hoja de Trabajo para listado'!$CD$155:$CD$1048576,0),MATCH((CUADRO!L$5&amp;$E785),'Hoja de Trabajo para listado'!$CD$151:$DC$151,0)),0)</f>
        <v>0</v>
      </c>
      <c r="M785" s="243">
        <f ca="1">+IFERROR(INDEX('Hoja de Trabajo para listado'!$A$155:$Z$1048576,MATCH($A785,'Hoja de Trabajo para listado'!$A$155:$A$1048576,0),MATCH((CUADRO!M$5&amp;$E785),'Hoja de Trabajo para listado'!$A$151:$Z$151,0)),0)+IFERROR(INDEX('Hoja de Trabajo para listado'!$AB$155:$BA$1048576,MATCH($A785,'Hoja de Trabajo para listado'!$AB$155:$AB$1048576,0),MATCH((CUADRO!M$5&amp;$E785),'Hoja de Trabajo para listado'!$AB$151:$BA$151,0)),0)+IFERROR(INDEX('Hoja de Trabajo para listado'!$BC$155:$CB$1048576,MATCH($A785,'Hoja de Trabajo para listado'!$BC$155:$BC$1048576,0),MATCH((CUADRO!M$5&amp;$E785),'Hoja de Trabajo para listado'!$BC$151:$CB$151,0)),0)+IFERROR(INDEX('Hoja de Trabajo para listado'!$DE$153:$DG$274,MATCH($A785,'Hoja de Trabajo para listado'!$DE$153:$DE$1048576,0),MATCH((CUADRO!M$5&amp;$E785),'Hoja de Trabajo para listado'!$DE$151:$DG$151,0)),0)+IFERROR(INDEX('Hoja de Trabajo para listado'!$CD$155:$DC$1048576,MATCH($A785,'Hoja de Trabajo para listado'!$CD$155:$CD$1048576,0),MATCH((CUADRO!M$5&amp;$E785),'Hoja de Trabajo para listado'!$CD$151:$DC$151,0)),0)</f>
        <v>0</v>
      </c>
      <c r="N785" s="243">
        <f ca="1">+IFERROR(INDEX('Hoja de Trabajo para listado'!$A$155:$Z$1048576,MATCH($A785,'Hoja de Trabajo para listado'!$A$155:$A$1048576,0),MATCH((CUADRO!N$5&amp;$E785),'Hoja de Trabajo para listado'!$A$151:$Z$151,0)),0)+IFERROR(INDEX('Hoja de Trabajo para listado'!$AB$155:$BA$1048576,MATCH($A785,'Hoja de Trabajo para listado'!$AB$155:$AB$1048576,0),MATCH((CUADRO!N$5&amp;$E785),'Hoja de Trabajo para listado'!$AB$151:$BA$151,0)),0)+IFERROR(INDEX('Hoja de Trabajo para listado'!$BC$155:$CB$1048576,MATCH($A785,'Hoja de Trabajo para listado'!$BC$155:$BC$1048576,0),MATCH((CUADRO!N$5&amp;$E785),'Hoja de Trabajo para listado'!$BC$151:$CB$151,0)),0)+IFERROR(INDEX('Hoja de Trabajo para listado'!$DE$153:$DG$274,MATCH($A785,'Hoja de Trabajo para listado'!$DE$153:$DE$1048576,0),MATCH((CUADRO!N$5&amp;$E785),'Hoja de Trabajo para listado'!$DE$151:$DG$151,0)),0)+IFERROR(INDEX('Hoja de Trabajo para listado'!$CD$155:$DC$1048576,MATCH($A785,'Hoja de Trabajo para listado'!$CD$155:$CD$1048576,0),MATCH((CUADRO!N$5&amp;$E785),'Hoja de Trabajo para listado'!$CD$151:$DC$151,0)),0)</f>
        <v>0</v>
      </c>
      <c r="O785" s="243">
        <f ca="1">+IFERROR(INDEX('Hoja de Trabajo para listado'!$A$155:$Z$1048576,MATCH($A785,'Hoja de Trabajo para listado'!$A$155:$A$1048576,0),MATCH((CUADRO!O$5&amp;$E785),'Hoja de Trabajo para listado'!$A$151:$Z$151,0)),0)+IFERROR(INDEX('Hoja de Trabajo para listado'!$AB$155:$BA$1048576,MATCH($A785,'Hoja de Trabajo para listado'!$AB$155:$AB$1048576,0),MATCH((CUADRO!O$5&amp;$E785),'Hoja de Trabajo para listado'!$AB$151:$BA$151,0)),0)+IFERROR(INDEX('Hoja de Trabajo para listado'!$BC$155:$CB$1048576,MATCH($A785,'Hoja de Trabajo para listado'!$BC$155:$BC$1048576,0),MATCH((CUADRO!O$5&amp;$E785),'Hoja de Trabajo para listado'!$BC$151:$CB$151,0)),0)+IFERROR(INDEX('Hoja de Trabajo para listado'!$DE$153:$DG$274,MATCH($A785,'Hoja de Trabajo para listado'!$DE$153:$DE$1048576,0),MATCH((CUADRO!O$5&amp;$E785),'Hoja de Trabajo para listado'!$DE$151:$DG$151,0)),0)+IFERROR(INDEX('Hoja de Trabajo para listado'!$CD$155:$DC$1048576,MATCH($A785,'Hoja de Trabajo para listado'!$CD$155:$CD$1048576,0),MATCH((CUADRO!O$5&amp;$E785),'Hoja de Trabajo para listado'!$CD$151:$DC$151,0)),0)</f>
        <v>0</v>
      </c>
      <c r="P785" s="243">
        <f ca="1">+IFERROR(INDEX('Hoja de Trabajo para listado'!$A$155:$Z$1048576,MATCH($A785,'Hoja de Trabajo para listado'!$A$155:$A$1048576,0),MATCH((CUADRO!P$5&amp;$E785),'Hoja de Trabajo para listado'!$A$151:$Z$151,0)),0)+IFERROR(INDEX('Hoja de Trabajo para listado'!$AB$155:$BA$1048576,MATCH($A785,'Hoja de Trabajo para listado'!$AB$155:$AB$1048576,0),MATCH((CUADRO!P$5&amp;$E785),'Hoja de Trabajo para listado'!$AB$151:$BA$151,0)),0)+IFERROR(INDEX('Hoja de Trabajo para listado'!$BC$155:$CB$1048576,MATCH($A785,'Hoja de Trabajo para listado'!$BC$155:$BC$1048576,0),MATCH((CUADRO!P$5&amp;$E785),'Hoja de Trabajo para listado'!$BC$151:$CB$151,0)),0)+IFERROR(INDEX('Hoja de Trabajo para listado'!$DE$153:$DG$274,MATCH($A785,'Hoja de Trabajo para listado'!$DE$153:$DE$1048576,0),MATCH((CUADRO!P$5&amp;$E785),'Hoja de Trabajo para listado'!$DE$151:$DG$151,0)),0)+IFERROR(INDEX('Hoja de Trabajo para listado'!$CD$155:$DC$1048576,MATCH($A785,'Hoja de Trabajo para listado'!$CD$155:$CD$1048576,0),MATCH((CUADRO!P$5&amp;$E785),'Hoja de Trabajo para listado'!$CD$151:$DC$151,0)),0)</f>
        <v>0</v>
      </c>
      <c r="Q785" s="243">
        <f ca="1">+IFERROR(INDEX('Hoja de Trabajo para listado'!$A$155:$Z$1048576,MATCH($A785,'Hoja de Trabajo para listado'!$A$155:$A$1048576,0),MATCH((CUADRO!Q$5&amp;$E785),'Hoja de Trabajo para listado'!$A$151:$Z$151,0)),0)+IFERROR(INDEX('Hoja de Trabajo para listado'!$AB$155:$BA$1048576,MATCH($A785,'Hoja de Trabajo para listado'!$AB$155:$AB$1048576,0),MATCH((CUADRO!Q$5&amp;$E785),'Hoja de Trabajo para listado'!$AB$151:$BA$151,0)),0)+IFERROR(INDEX('Hoja de Trabajo para listado'!$BC$155:$CB$1048576,MATCH($A785,'Hoja de Trabajo para listado'!$BC$155:$BC$1048576,0),MATCH((CUADRO!Q$5&amp;$E785),'Hoja de Trabajo para listado'!$BC$151:$CB$151,0)),0)+IFERROR(INDEX('Hoja de Trabajo para listado'!$DE$153:$DG$274,MATCH($A785,'Hoja de Trabajo para listado'!$DE$153:$DE$1048576,0),MATCH((CUADRO!Q$5&amp;$E785),'Hoja de Trabajo para listado'!$DE$151:$DG$151,0)),0)+IFERROR(INDEX('Hoja de Trabajo para listado'!$CD$155:$DC$1048576,MATCH($A785,'Hoja de Trabajo para listado'!$CD$155:$CD$1048576,0),MATCH((CUADRO!Q$5&amp;$E785),'Hoja de Trabajo para listado'!$CD$151:$DC$151,0)),0)</f>
        <v>0</v>
      </c>
      <c r="R785" s="243">
        <f t="shared" ca="1" si="27"/>
        <v>0</v>
      </c>
      <c r="S785" s="249">
        <f ca="1">+R784+R785</f>
        <v>0</v>
      </c>
      <c r="T785" s="243">
        <f ca="1">+S785</f>
        <v>0</v>
      </c>
      <c r="U785" s="242">
        <f t="shared" si="28"/>
        <v>2</v>
      </c>
      <c r="V785" s="333" t="str">
        <f>+VLOOKUP(A785,bd_lista!$A$3:$E$590,5,FALSE)</f>
        <v>Gobiernos Autonomos Municipales</v>
      </c>
      <c r="W785" s="384"/>
      <c r="X785" s="242">
        <f>+VLOOKUP(A785,[3]Sheet1!$A$13:$D$744,4,FALSE)</f>
        <v>0</v>
      </c>
      <c r="Y785" s="242" t="e">
        <f>+VLOOKUP(X785,bd_lista!$A$3:$C$590,3,FALSE)</f>
        <v>#N/A</v>
      </c>
      <c r="Z785" s="292"/>
      <c r="AA785" s="293"/>
    </row>
    <row r="786" spans="1:27" customFormat="1" ht="15" hidden="1" customHeight="1">
      <c r="A786" s="32">
        <v>1412</v>
      </c>
      <c r="B786" s="388">
        <f>+A786</f>
        <v>1412</v>
      </c>
      <c r="C786" s="247" t="str">
        <f>+VLOOKUP(A786,bd_lista!$A$3:$C$590,3,FALSE)</f>
        <v>Gobierno Autónomo Municipal de Santiago de Huari</v>
      </c>
      <c r="D786" s="385" t="str">
        <f>+C786</f>
        <v>Gobierno Autónomo Municipal de Santiago de Huari</v>
      </c>
      <c r="E786" s="242" t="s">
        <v>1304</v>
      </c>
      <c r="F786" s="243">
        <f ca="1">+IFERROR(INDEX('Hoja de Trabajo para listado'!$A$155:$Z$1048576,MATCH($A786,'Hoja de Trabajo para listado'!$A$155:$A$1048576,0),MATCH((CUADRO!F$5&amp;$E786),'Hoja de Trabajo para listado'!$A$151:$Z$151,0)),0)+IFERROR(INDEX('Hoja de Trabajo para listado'!$AB$155:$BA$1048576,MATCH($A786,'Hoja de Trabajo para listado'!$AB$155:$AB$1048576,0),MATCH((CUADRO!F$5&amp;$E786),'Hoja de Trabajo para listado'!$AB$151:$BA$151,0)),0)+IFERROR(INDEX('Hoja de Trabajo para listado'!$BC$155:$CB$1048576,MATCH($A786,'Hoja de Trabajo para listado'!$BC$155:$BC$1048576,0),MATCH((CUADRO!F$5&amp;$E786),'Hoja de Trabajo para listado'!$BC$151:$CB$151,0)),0)+IFERROR(INDEX('Hoja de Trabajo para listado'!$DE$153:$DG$274,MATCH($A786,'Hoja de Trabajo para listado'!$DE$153:$DE$1048576,0),MATCH((CUADRO!F$5&amp;$E786),'Hoja de Trabajo para listado'!$DE$151:$DG$151,0)),0)+IFERROR(INDEX('Hoja de Trabajo para listado'!$CD$155:$DC$1048576,MATCH($A786,'Hoja de Trabajo para listado'!$CD$155:$CD$1048576,0),MATCH((CUADRO!F$5&amp;$E786),'Hoja de Trabajo para listado'!$CD$151:$DC$151,0)),0)</f>
        <v>0</v>
      </c>
      <c r="G786" s="243">
        <f ca="1">+IFERROR(INDEX('Hoja de Trabajo para listado'!$A$155:$Z$1048576,MATCH($A786,'Hoja de Trabajo para listado'!$A$155:$A$1048576,0),MATCH((CUADRO!G$5&amp;$E786),'Hoja de Trabajo para listado'!$A$151:$Z$151,0)),0)+IFERROR(INDEX('Hoja de Trabajo para listado'!$AB$155:$BA$1048576,MATCH($A786,'Hoja de Trabajo para listado'!$AB$155:$AB$1048576,0),MATCH((CUADRO!G$5&amp;$E786),'Hoja de Trabajo para listado'!$AB$151:$BA$151,0)),0)+IFERROR(INDEX('Hoja de Trabajo para listado'!$BC$155:$CB$1048576,MATCH($A786,'Hoja de Trabajo para listado'!$BC$155:$BC$1048576,0),MATCH((CUADRO!G$5&amp;$E786),'Hoja de Trabajo para listado'!$BC$151:$CB$151,0)),0)+IFERROR(INDEX('Hoja de Trabajo para listado'!$DE$153:$DG$274,MATCH($A786,'Hoja de Trabajo para listado'!$DE$153:$DE$1048576,0),MATCH((CUADRO!G$5&amp;$E786),'Hoja de Trabajo para listado'!$DE$151:$DG$151,0)),0)+IFERROR(INDEX('Hoja de Trabajo para listado'!$CD$155:$DC$1048576,MATCH($A786,'Hoja de Trabajo para listado'!$CD$155:$CD$1048576,0),MATCH((CUADRO!G$5&amp;$E786),'Hoja de Trabajo para listado'!$CD$151:$DC$151,0)),0)</f>
        <v>0</v>
      </c>
      <c r="H786" s="243">
        <f ca="1">+IFERROR(INDEX('Hoja de Trabajo para listado'!$A$155:$Z$1048576,MATCH($A786,'Hoja de Trabajo para listado'!$A$155:$A$1048576,0),MATCH((CUADRO!H$5&amp;$E786),'Hoja de Trabajo para listado'!$A$151:$Z$151,0)),0)+IFERROR(INDEX('Hoja de Trabajo para listado'!$AB$155:$BA$1048576,MATCH($A786,'Hoja de Trabajo para listado'!$AB$155:$AB$1048576,0),MATCH((CUADRO!H$5&amp;$E786),'Hoja de Trabajo para listado'!$AB$151:$BA$151,0)),0)+IFERROR(INDEX('Hoja de Trabajo para listado'!$BC$155:$CB$1048576,MATCH($A786,'Hoja de Trabajo para listado'!$BC$155:$BC$1048576,0),MATCH((CUADRO!H$5&amp;$E786),'Hoja de Trabajo para listado'!$BC$151:$CB$151,0)),0)+IFERROR(INDEX('Hoja de Trabajo para listado'!$DE$153:$DG$274,MATCH($A786,'Hoja de Trabajo para listado'!$DE$153:$DE$1048576,0),MATCH((CUADRO!H$5&amp;$E786),'Hoja de Trabajo para listado'!$DE$151:$DG$151,0)),0)+IFERROR(INDEX('Hoja de Trabajo para listado'!$CD$155:$DC$1048576,MATCH($A786,'Hoja de Trabajo para listado'!$CD$155:$CD$1048576,0),MATCH((CUADRO!H$5&amp;$E786),'Hoja de Trabajo para listado'!$CD$151:$DC$151,0)),0)</f>
        <v>0</v>
      </c>
      <c r="I786" s="243">
        <f ca="1">+IFERROR(INDEX('Hoja de Trabajo para listado'!$A$155:$Z$1048576,MATCH($A786,'Hoja de Trabajo para listado'!$A$155:$A$1048576,0),MATCH((CUADRO!I$5&amp;$E786),'Hoja de Trabajo para listado'!$A$151:$Z$151,0)),0)+IFERROR(INDEX('Hoja de Trabajo para listado'!$AB$155:$BA$1048576,MATCH($A786,'Hoja de Trabajo para listado'!$AB$155:$AB$1048576,0),MATCH((CUADRO!I$5&amp;$E786),'Hoja de Trabajo para listado'!$AB$151:$BA$151,0)),0)+IFERROR(INDEX('Hoja de Trabajo para listado'!$BC$155:$CB$1048576,MATCH($A786,'Hoja de Trabajo para listado'!$BC$155:$BC$1048576,0),MATCH((CUADRO!I$5&amp;$E786),'Hoja de Trabajo para listado'!$BC$151:$CB$151,0)),0)+IFERROR(INDEX('Hoja de Trabajo para listado'!$DE$153:$DG$274,MATCH($A786,'Hoja de Trabajo para listado'!$DE$153:$DE$1048576,0),MATCH((CUADRO!I$5&amp;$E786),'Hoja de Trabajo para listado'!$DE$151:$DG$151,0)),0)+IFERROR(INDEX('Hoja de Trabajo para listado'!$CD$155:$DC$1048576,MATCH($A786,'Hoja de Trabajo para listado'!$CD$155:$CD$1048576,0),MATCH((CUADRO!I$5&amp;$E786),'Hoja de Trabajo para listado'!$CD$151:$DC$151,0)),0)</f>
        <v>0</v>
      </c>
      <c r="J786" s="243">
        <f ca="1">+IFERROR(INDEX('Hoja de Trabajo para listado'!$A$155:$Z$1048576,MATCH($A786,'Hoja de Trabajo para listado'!$A$155:$A$1048576,0),MATCH((CUADRO!J$5&amp;$E786),'Hoja de Trabajo para listado'!$A$151:$Z$151,0)),0)+IFERROR(INDEX('Hoja de Trabajo para listado'!$AB$155:$BA$1048576,MATCH($A786,'Hoja de Trabajo para listado'!$AB$155:$AB$1048576,0),MATCH((CUADRO!J$5&amp;$E786),'Hoja de Trabajo para listado'!$AB$151:$BA$151,0)),0)+IFERROR(INDEX('Hoja de Trabajo para listado'!$BC$155:$CB$1048576,MATCH($A786,'Hoja de Trabajo para listado'!$BC$155:$BC$1048576,0),MATCH((CUADRO!J$5&amp;$E786),'Hoja de Trabajo para listado'!$BC$151:$CB$151,0)),0)+IFERROR(INDEX('Hoja de Trabajo para listado'!$DE$153:$DG$274,MATCH($A786,'Hoja de Trabajo para listado'!$DE$153:$DE$1048576,0),MATCH((CUADRO!J$5&amp;$E786),'Hoja de Trabajo para listado'!$DE$151:$DG$151,0)),0)+IFERROR(INDEX('Hoja de Trabajo para listado'!$CD$155:$DC$1048576,MATCH($A786,'Hoja de Trabajo para listado'!$CD$155:$CD$1048576,0),MATCH((CUADRO!J$5&amp;$E786),'Hoja de Trabajo para listado'!$CD$151:$DC$151,0)),0)</f>
        <v>0</v>
      </c>
      <c r="K786" s="243">
        <f ca="1">+IFERROR(INDEX('Hoja de Trabajo para listado'!$A$155:$Z$1048576,MATCH($A786,'Hoja de Trabajo para listado'!$A$155:$A$1048576,0),MATCH((CUADRO!K$5&amp;$E786),'Hoja de Trabajo para listado'!$A$151:$Z$151,0)),0)+IFERROR(INDEX('Hoja de Trabajo para listado'!$AB$155:$BA$1048576,MATCH($A786,'Hoja de Trabajo para listado'!$AB$155:$AB$1048576,0),MATCH((CUADRO!K$5&amp;$E786),'Hoja de Trabajo para listado'!$AB$151:$BA$151,0)),0)+IFERROR(INDEX('Hoja de Trabajo para listado'!$BC$155:$CB$1048576,MATCH($A786,'Hoja de Trabajo para listado'!$BC$155:$BC$1048576,0),MATCH((CUADRO!K$5&amp;$E786),'Hoja de Trabajo para listado'!$BC$151:$CB$151,0)),0)+IFERROR(INDEX('Hoja de Trabajo para listado'!$DE$153:$DG$274,MATCH($A786,'Hoja de Trabajo para listado'!$DE$153:$DE$1048576,0),MATCH((CUADRO!K$5&amp;$E786),'Hoja de Trabajo para listado'!$DE$151:$DG$151,0)),0)+IFERROR(INDEX('Hoja de Trabajo para listado'!$CD$155:$DC$1048576,MATCH($A786,'Hoja de Trabajo para listado'!$CD$155:$CD$1048576,0),MATCH((CUADRO!K$5&amp;$E786),'Hoja de Trabajo para listado'!$CD$151:$DC$151,0)),0)</f>
        <v>0</v>
      </c>
      <c r="L786" s="243">
        <f ca="1">+IFERROR(INDEX('Hoja de Trabajo para listado'!$A$155:$Z$1048576,MATCH($A786,'Hoja de Trabajo para listado'!$A$155:$A$1048576,0),MATCH((CUADRO!L$5&amp;$E786),'Hoja de Trabajo para listado'!$A$151:$Z$151,0)),0)+IFERROR(INDEX('Hoja de Trabajo para listado'!$AB$155:$BA$1048576,MATCH($A786,'Hoja de Trabajo para listado'!$AB$155:$AB$1048576,0),MATCH((CUADRO!L$5&amp;$E786),'Hoja de Trabajo para listado'!$AB$151:$BA$151,0)),0)+IFERROR(INDEX('Hoja de Trabajo para listado'!$BC$155:$CB$1048576,MATCH($A786,'Hoja de Trabajo para listado'!$BC$155:$BC$1048576,0),MATCH((CUADRO!L$5&amp;$E786),'Hoja de Trabajo para listado'!$BC$151:$CB$151,0)),0)+IFERROR(INDEX('Hoja de Trabajo para listado'!$DE$153:$DG$274,MATCH($A786,'Hoja de Trabajo para listado'!$DE$153:$DE$1048576,0),MATCH((CUADRO!L$5&amp;$E786),'Hoja de Trabajo para listado'!$DE$151:$DG$151,0)),0)+IFERROR(INDEX('Hoja de Trabajo para listado'!$CD$155:$DC$1048576,MATCH($A786,'Hoja de Trabajo para listado'!$CD$155:$CD$1048576,0),MATCH((CUADRO!L$5&amp;$E786),'Hoja de Trabajo para listado'!$CD$151:$DC$151,0)),0)</f>
        <v>0</v>
      </c>
      <c r="M786" s="243">
        <f ca="1">+IFERROR(INDEX('Hoja de Trabajo para listado'!$A$155:$Z$1048576,MATCH($A786,'Hoja de Trabajo para listado'!$A$155:$A$1048576,0),MATCH((CUADRO!M$5&amp;$E786),'Hoja de Trabajo para listado'!$A$151:$Z$151,0)),0)+IFERROR(INDEX('Hoja de Trabajo para listado'!$AB$155:$BA$1048576,MATCH($A786,'Hoja de Trabajo para listado'!$AB$155:$AB$1048576,0),MATCH((CUADRO!M$5&amp;$E786),'Hoja de Trabajo para listado'!$AB$151:$BA$151,0)),0)+IFERROR(INDEX('Hoja de Trabajo para listado'!$BC$155:$CB$1048576,MATCH($A786,'Hoja de Trabajo para listado'!$BC$155:$BC$1048576,0),MATCH((CUADRO!M$5&amp;$E786),'Hoja de Trabajo para listado'!$BC$151:$CB$151,0)),0)+IFERROR(INDEX('Hoja de Trabajo para listado'!$DE$153:$DG$274,MATCH($A786,'Hoja de Trabajo para listado'!$DE$153:$DE$1048576,0),MATCH((CUADRO!M$5&amp;$E786),'Hoja de Trabajo para listado'!$DE$151:$DG$151,0)),0)+IFERROR(INDEX('Hoja de Trabajo para listado'!$CD$155:$DC$1048576,MATCH($A786,'Hoja de Trabajo para listado'!$CD$155:$CD$1048576,0),MATCH((CUADRO!M$5&amp;$E786),'Hoja de Trabajo para listado'!$CD$151:$DC$151,0)),0)</f>
        <v>0</v>
      </c>
      <c r="N786" s="243">
        <f ca="1">+IFERROR(INDEX('Hoja de Trabajo para listado'!$A$155:$Z$1048576,MATCH($A786,'Hoja de Trabajo para listado'!$A$155:$A$1048576,0),MATCH((CUADRO!N$5&amp;$E786),'Hoja de Trabajo para listado'!$A$151:$Z$151,0)),0)+IFERROR(INDEX('Hoja de Trabajo para listado'!$AB$155:$BA$1048576,MATCH($A786,'Hoja de Trabajo para listado'!$AB$155:$AB$1048576,0),MATCH((CUADRO!N$5&amp;$E786),'Hoja de Trabajo para listado'!$AB$151:$BA$151,0)),0)+IFERROR(INDEX('Hoja de Trabajo para listado'!$BC$155:$CB$1048576,MATCH($A786,'Hoja de Trabajo para listado'!$BC$155:$BC$1048576,0),MATCH((CUADRO!N$5&amp;$E786),'Hoja de Trabajo para listado'!$BC$151:$CB$151,0)),0)+IFERROR(INDEX('Hoja de Trabajo para listado'!$DE$153:$DG$274,MATCH($A786,'Hoja de Trabajo para listado'!$DE$153:$DE$1048576,0),MATCH((CUADRO!N$5&amp;$E786),'Hoja de Trabajo para listado'!$DE$151:$DG$151,0)),0)+IFERROR(INDEX('Hoja de Trabajo para listado'!$CD$155:$DC$1048576,MATCH($A786,'Hoja de Trabajo para listado'!$CD$155:$CD$1048576,0),MATCH((CUADRO!N$5&amp;$E786),'Hoja de Trabajo para listado'!$CD$151:$DC$151,0)),0)</f>
        <v>0</v>
      </c>
      <c r="O786" s="243">
        <f ca="1">+IFERROR(INDEX('Hoja de Trabajo para listado'!$A$155:$Z$1048576,MATCH($A786,'Hoja de Trabajo para listado'!$A$155:$A$1048576,0),MATCH((CUADRO!O$5&amp;$E786),'Hoja de Trabajo para listado'!$A$151:$Z$151,0)),0)+IFERROR(INDEX('Hoja de Trabajo para listado'!$AB$155:$BA$1048576,MATCH($A786,'Hoja de Trabajo para listado'!$AB$155:$AB$1048576,0),MATCH((CUADRO!O$5&amp;$E786),'Hoja de Trabajo para listado'!$AB$151:$BA$151,0)),0)+IFERROR(INDEX('Hoja de Trabajo para listado'!$BC$155:$CB$1048576,MATCH($A786,'Hoja de Trabajo para listado'!$BC$155:$BC$1048576,0),MATCH((CUADRO!O$5&amp;$E786),'Hoja de Trabajo para listado'!$BC$151:$CB$151,0)),0)+IFERROR(INDEX('Hoja de Trabajo para listado'!$DE$153:$DG$274,MATCH($A786,'Hoja de Trabajo para listado'!$DE$153:$DE$1048576,0),MATCH((CUADRO!O$5&amp;$E786),'Hoja de Trabajo para listado'!$DE$151:$DG$151,0)),0)+IFERROR(INDEX('Hoja de Trabajo para listado'!$CD$155:$DC$1048576,MATCH($A786,'Hoja de Trabajo para listado'!$CD$155:$CD$1048576,0),MATCH((CUADRO!O$5&amp;$E786),'Hoja de Trabajo para listado'!$CD$151:$DC$151,0)),0)</f>
        <v>0</v>
      </c>
      <c r="P786" s="243">
        <f ca="1">+IFERROR(INDEX('Hoja de Trabajo para listado'!$A$155:$Z$1048576,MATCH($A786,'Hoja de Trabajo para listado'!$A$155:$A$1048576,0),MATCH((CUADRO!P$5&amp;$E786),'Hoja de Trabajo para listado'!$A$151:$Z$151,0)),0)+IFERROR(INDEX('Hoja de Trabajo para listado'!$AB$155:$BA$1048576,MATCH($A786,'Hoja de Trabajo para listado'!$AB$155:$AB$1048576,0),MATCH((CUADRO!P$5&amp;$E786),'Hoja de Trabajo para listado'!$AB$151:$BA$151,0)),0)+IFERROR(INDEX('Hoja de Trabajo para listado'!$BC$155:$CB$1048576,MATCH($A786,'Hoja de Trabajo para listado'!$BC$155:$BC$1048576,0),MATCH((CUADRO!P$5&amp;$E786),'Hoja de Trabajo para listado'!$BC$151:$CB$151,0)),0)+IFERROR(INDEX('Hoja de Trabajo para listado'!$DE$153:$DG$274,MATCH($A786,'Hoja de Trabajo para listado'!$DE$153:$DE$1048576,0),MATCH((CUADRO!P$5&amp;$E786),'Hoja de Trabajo para listado'!$DE$151:$DG$151,0)),0)+IFERROR(INDEX('Hoja de Trabajo para listado'!$CD$155:$DC$1048576,MATCH($A786,'Hoja de Trabajo para listado'!$CD$155:$CD$1048576,0),MATCH((CUADRO!P$5&amp;$E786),'Hoja de Trabajo para listado'!$CD$151:$DC$151,0)),0)</f>
        <v>0</v>
      </c>
      <c r="Q786" s="243">
        <f ca="1">+IFERROR(INDEX('Hoja de Trabajo para listado'!$A$155:$Z$1048576,MATCH($A786,'Hoja de Trabajo para listado'!$A$155:$A$1048576,0),MATCH((CUADRO!Q$5&amp;$E786),'Hoja de Trabajo para listado'!$A$151:$Z$151,0)),0)+IFERROR(INDEX('Hoja de Trabajo para listado'!$AB$155:$BA$1048576,MATCH($A786,'Hoja de Trabajo para listado'!$AB$155:$AB$1048576,0),MATCH((CUADRO!Q$5&amp;$E786),'Hoja de Trabajo para listado'!$AB$151:$BA$151,0)),0)+IFERROR(INDEX('Hoja de Trabajo para listado'!$BC$155:$CB$1048576,MATCH($A786,'Hoja de Trabajo para listado'!$BC$155:$BC$1048576,0),MATCH((CUADRO!Q$5&amp;$E786),'Hoja de Trabajo para listado'!$BC$151:$CB$151,0)),0)+IFERROR(INDEX('Hoja de Trabajo para listado'!$DE$153:$DG$274,MATCH($A786,'Hoja de Trabajo para listado'!$DE$153:$DE$1048576,0),MATCH((CUADRO!Q$5&amp;$E786),'Hoja de Trabajo para listado'!$DE$151:$DG$151,0)),0)+IFERROR(INDEX('Hoja de Trabajo para listado'!$CD$155:$DC$1048576,MATCH($A786,'Hoja de Trabajo para listado'!$CD$155:$CD$1048576,0),MATCH((CUADRO!Q$5&amp;$E786),'Hoja de Trabajo para listado'!$CD$151:$DC$151,0)),0)</f>
        <v>0</v>
      </c>
      <c r="R786" s="243">
        <f t="shared" ca="1" si="27"/>
        <v>0</v>
      </c>
      <c r="S786" s="249"/>
      <c r="T786" s="243">
        <f ca="1">+T787</f>
        <v>0</v>
      </c>
      <c r="U786" s="242">
        <f t="shared" si="28"/>
        <v>1</v>
      </c>
      <c r="V786" s="333" t="str">
        <f>+VLOOKUP(A786,bd_lista!$A$3:$E$590,5,FALSE)</f>
        <v>Gobiernos Autonomos Municipales</v>
      </c>
      <c r="W786" s="383" t="str">
        <f>+V786</f>
        <v>Gobiernos Autonomos Municipales</v>
      </c>
      <c r="X786" s="242">
        <f>+VLOOKUP(A786,[3]Sheet1!$A$13:$D$744,4,FALSE)</f>
        <v>0</v>
      </c>
      <c r="Y786" s="242" t="e">
        <f>+VLOOKUP(X786,bd_lista!$A$3:$C$590,3,FALSE)</f>
        <v>#N/A</v>
      </c>
      <c r="Z786" s="294">
        <f>+X786</f>
        <v>0</v>
      </c>
      <c r="AA786" s="295" t="e">
        <f>+Y786</f>
        <v>#N/A</v>
      </c>
    </row>
    <row r="787" spans="1:27" customFormat="1" ht="15" hidden="1" customHeight="1">
      <c r="A787" s="32">
        <v>1412</v>
      </c>
      <c r="B787" s="389"/>
      <c r="C787" s="247" t="str">
        <f>+VLOOKUP(A787,bd_lista!$A$3:$C$590,3,FALSE)</f>
        <v>Gobierno Autónomo Municipal de Santiago de Huari</v>
      </c>
      <c r="D787" s="386"/>
      <c r="E787" s="244" t="s">
        <v>1305</v>
      </c>
      <c r="F787" s="243">
        <f ca="1">+IFERROR(INDEX('Hoja de Trabajo para listado'!$A$155:$Z$1048576,MATCH($A787,'Hoja de Trabajo para listado'!$A$155:$A$1048576,0),MATCH((CUADRO!F$5&amp;$E787),'Hoja de Trabajo para listado'!$A$151:$Z$151,0)),0)+IFERROR(INDEX('Hoja de Trabajo para listado'!$AB$155:$BA$1048576,MATCH($A787,'Hoja de Trabajo para listado'!$AB$155:$AB$1048576,0),MATCH((CUADRO!F$5&amp;$E787),'Hoja de Trabajo para listado'!$AB$151:$BA$151,0)),0)+IFERROR(INDEX('Hoja de Trabajo para listado'!$BC$155:$CB$1048576,MATCH($A787,'Hoja de Trabajo para listado'!$BC$155:$BC$1048576,0),MATCH((CUADRO!F$5&amp;$E787),'Hoja de Trabajo para listado'!$BC$151:$CB$151,0)),0)+IFERROR(INDEX('Hoja de Trabajo para listado'!$DE$153:$DG$274,MATCH($A787,'Hoja de Trabajo para listado'!$DE$153:$DE$1048576,0),MATCH((CUADRO!F$5&amp;$E787),'Hoja de Trabajo para listado'!$DE$151:$DG$151,0)),0)+IFERROR(INDEX('Hoja de Trabajo para listado'!$CD$155:$DC$1048576,MATCH($A787,'Hoja de Trabajo para listado'!$CD$155:$CD$1048576,0),MATCH((CUADRO!F$5&amp;$E787),'Hoja de Trabajo para listado'!$CD$151:$DC$151,0)),0)</f>
        <v>0</v>
      </c>
      <c r="G787" s="243">
        <f ca="1">+IFERROR(INDEX('Hoja de Trabajo para listado'!$A$155:$Z$1048576,MATCH($A787,'Hoja de Trabajo para listado'!$A$155:$A$1048576,0),MATCH((CUADRO!G$5&amp;$E787),'Hoja de Trabajo para listado'!$A$151:$Z$151,0)),0)+IFERROR(INDEX('Hoja de Trabajo para listado'!$AB$155:$BA$1048576,MATCH($A787,'Hoja de Trabajo para listado'!$AB$155:$AB$1048576,0),MATCH((CUADRO!G$5&amp;$E787),'Hoja de Trabajo para listado'!$AB$151:$BA$151,0)),0)+IFERROR(INDEX('Hoja de Trabajo para listado'!$BC$155:$CB$1048576,MATCH($A787,'Hoja de Trabajo para listado'!$BC$155:$BC$1048576,0),MATCH((CUADRO!G$5&amp;$E787),'Hoja de Trabajo para listado'!$BC$151:$CB$151,0)),0)+IFERROR(INDEX('Hoja de Trabajo para listado'!$DE$153:$DG$274,MATCH($A787,'Hoja de Trabajo para listado'!$DE$153:$DE$1048576,0),MATCH((CUADRO!G$5&amp;$E787),'Hoja de Trabajo para listado'!$DE$151:$DG$151,0)),0)+IFERROR(INDEX('Hoja de Trabajo para listado'!$CD$155:$DC$1048576,MATCH($A787,'Hoja de Trabajo para listado'!$CD$155:$CD$1048576,0),MATCH((CUADRO!G$5&amp;$E787),'Hoja de Trabajo para listado'!$CD$151:$DC$151,0)),0)</f>
        <v>0</v>
      </c>
      <c r="H787" s="243">
        <f ca="1">+IFERROR(INDEX('Hoja de Trabajo para listado'!$A$155:$Z$1048576,MATCH($A787,'Hoja de Trabajo para listado'!$A$155:$A$1048576,0),MATCH((CUADRO!H$5&amp;$E787),'Hoja de Trabajo para listado'!$A$151:$Z$151,0)),0)+IFERROR(INDEX('Hoja de Trabajo para listado'!$AB$155:$BA$1048576,MATCH($A787,'Hoja de Trabajo para listado'!$AB$155:$AB$1048576,0),MATCH((CUADRO!H$5&amp;$E787),'Hoja de Trabajo para listado'!$AB$151:$BA$151,0)),0)+IFERROR(INDEX('Hoja de Trabajo para listado'!$BC$155:$CB$1048576,MATCH($A787,'Hoja de Trabajo para listado'!$BC$155:$BC$1048576,0),MATCH((CUADRO!H$5&amp;$E787),'Hoja de Trabajo para listado'!$BC$151:$CB$151,0)),0)+IFERROR(INDEX('Hoja de Trabajo para listado'!$DE$153:$DG$274,MATCH($A787,'Hoja de Trabajo para listado'!$DE$153:$DE$1048576,0),MATCH((CUADRO!H$5&amp;$E787),'Hoja de Trabajo para listado'!$DE$151:$DG$151,0)),0)+IFERROR(INDEX('Hoja de Trabajo para listado'!$CD$155:$DC$1048576,MATCH($A787,'Hoja de Trabajo para listado'!$CD$155:$CD$1048576,0),MATCH((CUADRO!H$5&amp;$E787),'Hoja de Trabajo para listado'!$CD$151:$DC$151,0)),0)</f>
        <v>0</v>
      </c>
      <c r="I787" s="243">
        <f ca="1">+IFERROR(INDEX('Hoja de Trabajo para listado'!$A$155:$Z$1048576,MATCH($A787,'Hoja de Trabajo para listado'!$A$155:$A$1048576,0),MATCH((CUADRO!I$5&amp;$E787),'Hoja de Trabajo para listado'!$A$151:$Z$151,0)),0)+IFERROR(INDEX('Hoja de Trabajo para listado'!$AB$155:$BA$1048576,MATCH($A787,'Hoja de Trabajo para listado'!$AB$155:$AB$1048576,0),MATCH((CUADRO!I$5&amp;$E787),'Hoja de Trabajo para listado'!$AB$151:$BA$151,0)),0)+IFERROR(INDEX('Hoja de Trabajo para listado'!$BC$155:$CB$1048576,MATCH($A787,'Hoja de Trabajo para listado'!$BC$155:$BC$1048576,0),MATCH((CUADRO!I$5&amp;$E787),'Hoja de Trabajo para listado'!$BC$151:$CB$151,0)),0)+IFERROR(INDEX('Hoja de Trabajo para listado'!$DE$153:$DG$274,MATCH($A787,'Hoja de Trabajo para listado'!$DE$153:$DE$1048576,0),MATCH((CUADRO!I$5&amp;$E787),'Hoja de Trabajo para listado'!$DE$151:$DG$151,0)),0)+IFERROR(INDEX('Hoja de Trabajo para listado'!$CD$155:$DC$1048576,MATCH($A787,'Hoja de Trabajo para listado'!$CD$155:$CD$1048576,0),MATCH((CUADRO!I$5&amp;$E787),'Hoja de Trabajo para listado'!$CD$151:$DC$151,0)),0)</f>
        <v>0</v>
      </c>
      <c r="J787" s="243">
        <f ca="1">+IFERROR(INDEX('Hoja de Trabajo para listado'!$A$155:$Z$1048576,MATCH($A787,'Hoja de Trabajo para listado'!$A$155:$A$1048576,0),MATCH((CUADRO!J$5&amp;$E787),'Hoja de Trabajo para listado'!$A$151:$Z$151,0)),0)+IFERROR(INDEX('Hoja de Trabajo para listado'!$AB$155:$BA$1048576,MATCH($A787,'Hoja de Trabajo para listado'!$AB$155:$AB$1048576,0),MATCH((CUADRO!J$5&amp;$E787),'Hoja de Trabajo para listado'!$AB$151:$BA$151,0)),0)+IFERROR(INDEX('Hoja de Trabajo para listado'!$BC$155:$CB$1048576,MATCH($A787,'Hoja de Trabajo para listado'!$BC$155:$BC$1048576,0),MATCH((CUADRO!J$5&amp;$E787),'Hoja de Trabajo para listado'!$BC$151:$CB$151,0)),0)+IFERROR(INDEX('Hoja de Trabajo para listado'!$DE$153:$DG$274,MATCH($A787,'Hoja de Trabajo para listado'!$DE$153:$DE$1048576,0),MATCH((CUADRO!J$5&amp;$E787),'Hoja de Trabajo para listado'!$DE$151:$DG$151,0)),0)+IFERROR(INDEX('Hoja de Trabajo para listado'!$CD$155:$DC$1048576,MATCH($A787,'Hoja de Trabajo para listado'!$CD$155:$CD$1048576,0),MATCH((CUADRO!J$5&amp;$E787),'Hoja de Trabajo para listado'!$CD$151:$DC$151,0)),0)</f>
        <v>0</v>
      </c>
      <c r="K787" s="243">
        <f ca="1">+IFERROR(INDEX('Hoja de Trabajo para listado'!$A$155:$Z$1048576,MATCH($A787,'Hoja de Trabajo para listado'!$A$155:$A$1048576,0),MATCH((CUADRO!K$5&amp;$E787),'Hoja de Trabajo para listado'!$A$151:$Z$151,0)),0)+IFERROR(INDEX('Hoja de Trabajo para listado'!$AB$155:$BA$1048576,MATCH($A787,'Hoja de Trabajo para listado'!$AB$155:$AB$1048576,0),MATCH((CUADRO!K$5&amp;$E787),'Hoja de Trabajo para listado'!$AB$151:$BA$151,0)),0)+IFERROR(INDEX('Hoja de Trabajo para listado'!$BC$155:$CB$1048576,MATCH($A787,'Hoja de Trabajo para listado'!$BC$155:$BC$1048576,0),MATCH((CUADRO!K$5&amp;$E787),'Hoja de Trabajo para listado'!$BC$151:$CB$151,0)),0)+IFERROR(INDEX('Hoja de Trabajo para listado'!$DE$153:$DG$274,MATCH($A787,'Hoja de Trabajo para listado'!$DE$153:$DE$1048576,0),MATCH((CUADRO!K$5&amp;$E787),'Hoja de Trabajo para listado'!$DE$151:$DG$151,0)),0)+IFERROR(INDEX('Hoja de Trabajo para listado'!$CD$155:$DC$1048576,MATCH($A787,'Hoja de Trabajo para listado'!$CD$155:$CD$1048576,0),MATCH((CUADRO!K$5&amp;$E787),'Hoja de Trabajo para listado'!$CD$151:$DC$151,0)),0)</f>
        <v>0</v>
      </c>
      <c r="L787" s="243">
        <f ca="1">+IFERROR(INDEX('Hoja de Trabajo para listado'!$A$155:$Z$1048576,MATCH($A787,'Hoja de Trabajo para listado'!$A$155:$A$1048576,0),MATCH((CUADRO!L$5&amp;$E787),'Hoja de Trabajo para listado'!$A$151:$Z$151,0)),0)+IFERROR(INDEX('Hoja de Trabajo para listado'!$AB$155:$BA$1048576,MATCH($A787,'Hoja de Trabajo para listado'!$AB$155:$AB$1048576,0),MATCH((CUADRO!L$5&amp;$E787),'Hoja de Trabajo para listado'!$AB$151:$BA$151,0)),0)+IFERROR(INDEX('Hoja de Trabajo para listado'!$BC$155:$CB$1048576,MATCH($A787,'Hoja de Trabajo para listado'!$BC$155:$BC$1048576,0),MATCH((CUADRO!L$5&amp;$E787),'Hoja de Trabajo para listado'!$BC$151:$CB$151,0)),0)+IFERROR(INDEX('Hoja de Trabajo para listado'!$DE$153:$DG$274,MATCH($A787,'Hoja de Trabajo para listado'!$DE$153:$DE$1048576,0),MATCH((CUADRO!L$5&amp;$E787),'Hoja de Trabajo para listado'!$DE$151:$DG$151,0)),0)+IFERROR(INDEX('Hoja de Trabajo para listado'!$CD$155:$DC$1048576,MATCH($A787,'Hoja de Trabajo para listado'!$CD$155:$CD$1048576,0),MATCH((CUADRO!L$5&amp;$E787),'Hoja de Trabajo para listado'!$CD$151:$DC$151,0)),0)</f>
        <v>0</v>
      </c>
      <c r="M787" s="243">
        <f ca="1">+IFERROR(INDEX('Hoja de Trabajo para listado'!$A$155:$Z$1048576,MATCH($A787,'Hoja de Trabajo para listado'!$A$155:$A$1048576,0),MATCH((CUADRO!M$5&amp;$E787),'Hoja de Trabajo para listado'!$A$151:$Z$151,0)),0)+IFERROR(INDEX('Hoja de Trabajo para listado'!$AB$155:$BA$1048576,MATCH($A787,'Hoja de Trabajo para listado'!$AB$155:$AB$1048576,0),MATCH((CUADRO!M$5&amp;$E787),'Hoja de Trabajo para listado'!$AB$151:$BA$151,0)),0)+IFERROR(INDEX('Hoja de Trabajo para listado'!$BC$155:$CB$1048576,MATCH($A787,'Hoja de Trabajo para listado'!$BC$155:$BC$1048576,0),MATCH((CUADRO!M$5&amp;$E787),'Hoja de Trabajo para listado'!$BC$151:$CB$151,0)),0)+IFERROR(INDEX('Hoja de Trabajo para listado'!$DE$153:$DG$274,MATCH($A787,'Hoja de Trabajo para listado'!$DE$153:$DE$1048576,0),MATCH((CUADRO!M$5&amp;$E787),'Hoja de Trabajo para listado'!$DE$151:$DG$151,0)),0)+IFERROR(INDEX('Hoja de Trabajo para listado'!$CD$155:$DC$1048576,MATCH($A787,'Hoja de Trabajo para listado'!$CD$155:$CD$1048576,0),MATCH((CUADRO!M$5&amp;$E787),'Hoja de Trabajo para listado'!$CD$151:$DC$151,0)),0)</f>
        <v>0</v>
      </c>
      <c r="N787" s="243">
        <f ca="1">+IFERROR(INDEX('Hoja de Trabajo para listado'!$A$155:$Z$1048576,MATCH($A787,'Hoja de Trabajo para listado'!$A$155:$A$1048576,0),MATCH((CUADRO!N$5&amp;$E787),'Hoja de Trabajo para listado'!$A$151:$Z$151,0)),0)+IFERROR(INDEX('Hoja de Trabajo para listado'!$AB$155:$BA$1048576,MATCH($A787,'Hoja de Trabajo para listado'!$AB$155:$AB$1048576,0),MATCH((CUADRO!N$5&amp;$E787),'Hoja de Trabajo para listado'!$AB$151:$BA$151,0)),0)+IFERROR(INDEX('Hoja de Trabajo para listado'!$BC$155:$CB$1048576,MATCH($A787,'Hoja de Trabajo para listado'!$BC$155:$BC$1048576,0),MATCH((CUADRO!N$5&amp;$E787),'Hoja de Trabajo para listado'!$BC$151:$CB$151,0)),0)+IFERROR(INDEX('Hoja de Trabajo para listado'!$DE$153:$DG$274,MATCH($A787,'Hoja de Trabajo para listado'!$DE$153:$DE$1048576,0),MATCH((CUADRO!N$5&amp;$E787),'Hoja de Trabajo para listado'!$DE$151:$DG$151,0)),0)+IFERROR(INDEX('Hoja de Trabajo para listado'!$CD$155:$DC$1048576,MATCH($A787,'Hoja de Trabajo para listado'!$CD$155:$CD$1048576,0),MATCH((CUADRO!N$5&amp;$E787),'Hoja de Trabajo para listado'!$CD$151:$DC$151,0)),0)</f>
        <v>0</v>
      </c>
      <c r="O787" s="243">
        <f ca="1">+IFERROR(INDEX('Hoja de Trabajo para listado'!$A$155:$Z$1048576,MATCH($A787,'Hoja de Trabajo para listado'!$A$155:$A$1048576,0),MATCH((CUADRO!O$5&amp;$E787),'Hoja de Trabajo para listado'!$A$151:$Z$151,0)),0)+IFERROR(INDEX('Hoja de Trabajo para listado'!$AB$155:$BA$1048576,MATCH($A787,'Hoja de Trabajo para listado'!$AB$155:$AB$1048576,0),MATCH((CUADRO!O$5&amp;$E787),'Hoja de Trabajo para listado'!$AB$151:$BA$151,0)),0)+IFERROR(INDEX('Hoja de Trabajo para listado'!$BC$155:$CB$1048576,MATCH($A787,'Hoja de Trabajo para listado'!$BC$155:$BC$1048576,0),MATCH((CUADRO!O$5&amp;$E787),'Hoja de Trabajo para listado'!$BC$151:$CB$151,0)),0)+IFERROR(INDEX('Hoja de Trabajo para listado'!$DE$153:$DG$274,MATCH($A787,'Hoja de Trabajo para listado'!$DE$153:$DE$1048576,0),MATCH((CUADRO!O$5&amp;$E787),'Hoja de Trabajo para listado'!$DE$151:$DG$151,0)),0)+IFERROR(INDEX('Hoja de Trabajo para listado'!$CD$155:$DC$1048576,MATCH($A787,'Hoja de Trabajo para listado'!$CD$155:$CD$1048576,0),MATCH((CUADRO!O$5&amp;$E787),'Hoja de Trabajo para listado'!$CD$151:$DC$151,0)),0)</f>
        <v>0</v>
      </c>
      <c r="P787" s="243">
        <f ca="1">+IFERROR(INDEX('Hoja de Trabajo para listado'!$A$155:$Z$1048576,MATCH($A787,'Hoja de Trabajo para listado'!$A$155:$A$1048576,0),MATCH((CUADRO!P$5&amp;$E787),'Hoja de Trabajo para listado'!$A$151:$Z$151,0)),0)+IFERROR(INDEX('Hoja de Trabajo para listado'!$AB$155:$BA$1048576,MATCH($A787,'Hoja de Trabajo para listado'!$AB$155:$AB$1048576,0),MATCH((CUADRO!P$5&amp;$E787),'Hoja de Trabajo para listado'!$AB$151:$BA$151,0)),0)+IFERROR(INDEX('Hoja de Trabajo para listado'!$BC$155:$CB$1048576,MATCH($A787,'Hoja de Trabajo para listado'!$BC$155:$BC$1048576,0),MATCH((CUADRO!P$5&amp;$E787),'Hoja de Trabajo para listado'!$BC$151:$CB$151,0)),0)+IFERROR(INDEX('Hoja de Trabajo para listado'!$DE$153:$DG$274,MATCH($A787,'Hoja de Trabajo para listado'!$DE$153:$DE$1048576,0),MATCH((CUADRO!P$5&amp;$E787),'Hoja de Trabajo para listado'!$DE$151:$DG$151,0)),0)+IFERROR(INDEX('Hoja de Trabajo para listado'!$CD$155:$DC$1048576,MATCH($A787,'Hoja de Trabajo para listado'!$CD$155:$CD$1048576,0),MATCH((CUADRO!P$5&amp;$E787),'Hoja de Trabajo para listado'!$CD$151:$DC$151,0)),0)</f>
        <v>0</v>
      </c>
      <c r="Q787" s="243">
        <f ca="1">+IFERROR(INDEX('Hoja de Trabajo para listado'!$A$155:$Z$1048576,MATCH($A787,'Hoja de Trabajo para listado'!$A$155:$A$1048576,0),MATCH((CUADRO!Q$5&amp;$E787),'Hoja de Trabajo para listado'!$A$151:$Z$151,0)),0)+IFERROR(INDEX('Hoja de Trabajo para listado'!$AB$155:$BA$1048576,MATCH($A787,'Hoja de Trabajo para listado'!$AB$155:$AB$1048576,0),MATCH((CUADRO!Q$5&amp;$E787),'Hoja de Trabajo para listado'!$AB$151:$BA$151,0)),0)+IFERROR(INDEX('Hoja de Trabajo para listado'!$BC$155:$CB$1048576,MATCH($A787,'Hoja de Trabajo para listado'!$BC$155:$BC$1048576,0),MATCH((CUADRO!Q$5&amp;$E787),'Hoja de Trabajo para listado'!$BC$151:$CB$151,0)),0)+IFERROR(INDEX('Hoja de Trabajo para listado'!$DE$153:$DG$274,MATCH($A787,'Hoja de Trabajo para listado'!$DE$153:$DE$1048576,0),MATCH((CUADRO!Q$5&amp;$E787),'Hoja de Trabajo para listado'!$DE$151:$DG$151,0)),0)+IFERROR(INDEX('Hoja de Trabajo para listado'!$CD$155:$DC$1048576,MATCH($A787,'Hoja de Trabajo para listado'!$CD$155:$CD$1048576,0),MATCH((CUADRO!Q$5&amp;$E787),'Hoja de Trabajo para listado'!$CD$151:$DC$151,0)),0)</f>
        <v>0</v>
      </c>
      <c r="R787" s="243">
        <f t="shared" ca="1" si="27"/>
        <v>0</v>
      </c>
      <c r="S787" s="249">
        <f ca="1">+R786+R787</f>
        <v>0</v>
      </c>
      <c r="T787" s="243">
        <f ca="1">+S787</f>
        <v>0</v>
      </c>
      <c r="U787" s="242">
        <f t="shared" si="28"/>
        <v>2</v>
      </c>
      <c r="V787" s="333" t="str">
        <f>+VLOOKUP(A787,bd_lista!$A$3:$E$590,5,FALSE)</f>
        <v>Gobiernos Autonomos Municipales</v>
      </c>
      <c r="W787" s="384"/>
      <c r="X787" s="242">
        <f>+VLOOKUP(A787,[3]Sheet1!$A$13:$D$744,4,FALSE)</f>
        <v>0</v>
      </c>
      <c r="Y787" s="242" t="e">
        <f>+VLOOKUP(X787,bd_lista!$A$3:$C$590,3,FALSE)</f>
        <v>#N/A</v>
      </c>
      <c r="Z787" s="292"/>
      <c r="AA787" s="293"/>
    </row>
    <row r="788" spans="1:27" customFormat="1" ht="15" hidden="1" customHeight="1">
      <c r="A788" s="32">
        <v>1413</v>
      </c>
      <c r="B788" s="388">
        <f>+A788</f>
        <v>1413</v>
      </c>
      <c r="C788" s="247" t="str">
        <f>+VLOOKUP(A788,bd_lista!$A$3:$C$590,3,FALSE)</f>
        <v>Gobierno Autónomo Municipal de Totora</v>
      </c>
      <c r="D788" s="385" t="str">
        <f>+C788</f>
        <v>Gobierno Autónomo Municipal de Totora</v>
      </c>
      <c r="E788" s="242" t="s">
        <v>1304</v>
      </c>
      <c r="F788" s="243">
        <f ca="1">+IFERROR(INDEX('Hoja de Trabajo para listado'!$A$155:$Z$1048576,MATCH($A788,'Hoja de Trabajo para listado'!$A$155:$A$1048576,0),MATCH((CUADRO!F$5&amp;$E788),'Hoja de Trabajo para listado'!$A$151:$Z$151,0)),0)+IFERROR(INDEX('Hoja de Trabajo para listado'!$AB$155:$BA$1048576,MATCH($A788,'Hoja de Trabajo para listado'!$AB$155:$AB$1048576,0),MATCH((CUADRO!F$5&amp;$E788),'Hoja de Trabajo para listado'!$AB$151:$BA$151,0)),0)+IFERROR(INDEX('Hoja de Trabajo para listado'!$BC$155:$CB$1048576,MATCH($A788,'Hoja de Trabajo para listado'!$BC$155:$BC$1048576,0),MATCH((CUADRO!F$5&amp;$E788),'Hoja de Trabajo para listado'!$BC$151:$CB$151,0)),0)+IFERROR(INDEX('Hoja de Trabajo para listado'!$DE$153:$DG$274,MATCH($A788,'Hoja de Trabajo para listado'!$DE$153:$DE$1048576,0),MATCH((CUADRO!F$5&amp;$E788),'Hoja de Trabajo para listado'!$DE$151:$DG$151,0)),0)+IFERROR(INDEX('Hoja de Trabajo para listado'!$CD$155:$DC$1048576,MATCH($A788,'Hoja de Trabajo para listado'!$CD$155:$CD$1048576,0),MATCH((CUADRO!F$5&amp;$E788),'Hoja de Trabajo para listado'!$CD$151:$DC$151,0)),0)</f>
        <v>0</v>
      </c>
      <c r="G788" s="243">
        <f ca="1">+IFERROR(INDEX('Hoja de Trabajo para listado'!$A$155:$Z$1048576,MATCH($A788,'Hoja de Trabajo para listado'!$A$155:$A$1048576,0),MATCH((CUADRO!G$5&amp;$E788),'Hoja de Trabajo para listado'!$A$151:$Z$151,0)),0)+IFERROR(INDEX('Hoja de Trabajo para listado'!$AB$155:$BA$1048576,MATCH($A788,'Hoja de Trabajo para listado'!$AB$155:$AB$1048576,0),MATCH((CUADRO!G$5&amp;$E788),'Hoja de Trabajo para listado'!$AB$151:$BA$151,0)),0)+IFERROR(INDEX('Hoja de Trabajo para listado'!$BC$155:$CB$1048576,MATCH($A788,'Hoja de Trabajo para listado'!$BC$155:$BC$1048576,0),MATCH((CUADRO!G$5&amp;$E788),'Hoja de Trabajo para listado'!$BC$151:$CB$151,0)),0)+IFERROR(INDEX('Hoja de Trabajo para listado'!$DE$153:$DG$274,MATCH($A788,'Hoja de Trabajo para listado'!$DE$153:$DE$1048576,0),MATCH((CUADRO!G$5&amp;$E788),'Hoja de Trabajo para listado'!$DE$151:$DG$151,0)),0)+IFERROR(INDEX('Hoja de Trabajo para listado'!$CD$155:$DC$1048576,MATCH($A788,'Hoja de Trabajo para listado'!$CD$155:$CD$1048576,0),MATCH((CUADRO!G$5&amp;$E788),'Hoja de Trabajo para listado'!$CD$151:$DC$151,0)),0)</f>
        <v>0</v>
      </c>
      <c r="H788" s="243">
        <f ca="1">+IFERROR(INDEX('Hoja de Trabajo para listado'!$A$155:$Z$1048576,MATCH($A788,'Hoja de Trabajo para listado'!$A$155:$A$1048576,0),MATCH((CUADRO!H$5&amp;$E788),'Hoja de Trabajo para listado'!$A$151:$Z$151,0)),0)+IFERROR(INDEX('Hoja de Trabajo para listado'!$AB$155:$BA$1048576,MATCH($A788,'Hoja de Trabajo para listado'!$AB$155:$AB$1048576,0),MATCH((CUADRO!H$5&amp;$E788),'Hoja de Trabajo para listado'!$AB$151:$BA$151,0)),0)+IFERROR(INDEX('Hoja de Trabajo para listado'!$BC$155:$CB$1048576,MATCH($A788,'Hoja de Trabajo para listado'!$BC$155:$BC$1048576,0),MATCH((CUADRO!H$5&amp;$E788),'Hoja de Trabajo para listado'!$BC$151:$CB$151,0)),0)+IFERROR(INDEX('Hoja de Trabajo para listado'!$DE$153:$DG$274,MATCH($A788,'Hoja de Trabajo para listado'!$DE$153:$DE$1048576,0),MATCH((CUADRO!H$5&amp;$E788),'Hoja de Trabajo para listado'!$DE$151:$DG$151,0)),0)+IFERROR(INDEX('Hoja de Trabajo para listado'!$CD$155:$DC$1048576,MATCH($A788,'Hoja de Trabajo para listado'!$CD$155:$CD$1048576,0),MATCH((CUADRO!H$5&amp;$E788),'Hoja de Trabajo para listado'!$CD$151:$DC$151,0)),0)</f>
        <v>0</v>
      </c>
      <c r="I788" s="243">
        <f ca="1">+IFERROR(INDEX('Hoja de Trabajo para listado'!$A$155:$Z$1048576,MATCH($A788,'Hoja de Trabajo para listado'!$A$155:$A$1048576,0),MATCH((CUADRO!I$5&amp;$E788),'Hoja de Trabajo para listado'!$A$151:$Z$151,0)),0)+IFERROR(INDEX('Hoja de Trabajo para listado'!$AB$155:$BA$1048576,MATCH($A788,'Hoja de Trabajo para listado'!$AB$155:$AB$1048576,0),MATCH((CUADRO!I$5&amp;$E788),'Hoja de Trabajo para listado'!$AB$151:$BA$151,0)),0)+IFERROR(INDEX('Hoja de Trabajo para listado'!$BC$155:$CB$1048576,MATCH($A788,'Hoja de Trabajo para listado'!$BC$155:$BC$1048576,0),MATCH((CUADRO!I$5&amp;$E788),'Hoja de Trabajo para listado'!$BC$151:$CB$151,0)),0)+IFERROR(INDEX('Hoja de Trabajo para listado'!$DE$153:$DG$274,MATCH($A788,'Hoja de Trabajo para listado'!$DE$153:$DE$1048576,0),MATCH((CUADRO!I$5&amp;$E788),'Hoja de Trabajo para listado'!$DE$151:$DG$151,0)),0)+IFERROR(INDEX('Hoja de Trabajo para listado'!$CD$155:$DC$1048576,MATCH($A788,'Hoja de Trabajo para listado'!$CD$155:$CD$1048576,0),MATCH((CUADRO!I$5&amp;$E788),'Hoja de Trabajo para listado'!$CD$151:$DC$151,0)),0)</f>
        <v>0</v>
      </c>
      <c r="J788" s="243">
        <f ca="1">+IFERROR(INDEX('Hoja de Trabajo para listado'!$A$155:$Z$1048576,MATCH($A788,'Hoja de Trabajo para listado'!$A$155:$A$1048576,0),MATCH((CUADRO!J$5&amp;$E788),'Hoja de Trabajo para listado'!$A$151:$Z$151,0)),0)+IFERROR(INDEX('Hoja de Trabajo para listado'!$AB$155:$BA$1048576,MATCH($A788,'Hoja de Trabajo para listado'!$AB$155:$AB$1048576,0),MATCH((CUADRO!J$5&amp;$E788),'Hoja de Trabajo para listado'!$AB$151:$BA$151,0)),0)+IFERROR(INDEX('Hoja de Trabajo para listado'!$BC$155:$CB$1048576,MATCH($A788,'Hoja de Trabajo para listado'!$BC$155:$BC$1048576,0),MATCH((CUADRO!J$5&amp;$E788),'Hoja de Trabajo para listado'!$BC$151:$CB$151,0)),0)+IFERROR(INDEX('Hoja de Trabajo para listado'!$DE$153:$DG$274,MATCH($A788,'Hoja de Trabajo para listado'!$DE$153:$DE$1048576,0),MATCH((CUADRO!J$5&amp;$E788),'Hoja de Trabajo para listado'!$DE$151:$DG$151,0)),0)+IFERROR(INDEX('Hoja de Trabajo para listado'!$CD$155:$DC$1048576,MATCH($A788,'Hoja de Trabajo para listado'!$CD$155:$CD$1048576,0),MATCH((CUADRO!J$5&amp;$E788),'Hoja de Trabajo para listado'!$CD$151:$DC$151,0)),0)</f>
        <v>0</v>
      </c>
      <c r="K788" s="243">
        <f ca="1">+IFERROR(INDEX('Hoja de Trabajo para listado'!$A$155:$Z$1048576,MATCH($A788,'Hoja de Trabajo para listado'!$A$155:$A$1048576,0),MATCH((CUADRO!K$5&amp;$E788),'Hoja de Trabajo para listado'!$A$151:$Z$151,0)),0)+IFERROR(INDEX('Hoja de Trabajo para listado'!$AB$155:$BA$1048576,MATCH($A788,'Hoja de Trabajo para listado'!$AB$155:$AB$1048576,0),MATCH((CUADRO!K$5&amp;$E788),'Hoja de Trabajo para listado'!$AB$151:$BA$151,0)),0)+IFERROR(INDEX('Hoja de Trabajo para listado'!$BC$155:$CB$1048576,MATCH($A788,'Hoja de Trabajo para listado'!$BC$155:$BC$1048576,0),MATCH((CUADRO!K$5&amp;$E788),'Hoja de Trabajo para listado'!$BC$151:$CB$151,0)),0)+IFERROR(INDEX('Hoja de Trabajo para listado'!$DE$153:$DG$274,MATCH($A788,'Hoja de Trabajo para listado'!$DE$153:$DE$1048576,0),MATCH((CUADRO!K$5&amp;$E788),'Hoja de Trabajo para listado'!$DE$151:$DG$151,0)),0)+IFERROR(INDEX('Hoja de Trabajo para listado'!$CD$155:$DC$1048576,MATCH($A788,'Hoja de Trabajo para listado'!$CD$155:$CD$1048576,0),MATCH((CUADRO!K$5&amp;$E788),'Hoja de Trabajo para listado'!$CD$151:$DC$151,0)),0)</f>
        <v>0</v>
      </c>
      <c r="L788" s="243">
        <f ca="1">+IFERROR(INDEX('Hoja de Trabajo para listado'!$A$155:$Z$1048576,MATCH($A788,'Hoja de Trabajo para listado'!$A$155:$A$1048576,0),MATCH((CUADRO!L$5&amp;$E788),'Hoja de Trabajo para listado'!$A$151:$Z$151,0)),0)+IFERROR(INDEX('Hoja de Trabajo para listado'!$AB$155:$BA$1048576,MATCH($A788,'Hoja de Trabajo para listado'!$AB$155:$AB$1048576,0),MATCH((CUADRO!L$5&amp;$E788),'Hoja de Trabajo para listado'!$AB$151:$BA$151,0)),0)+IFERROR(INDEX('Hoja de Trabajo para listado'!$BC$155:$CB$1048576,MATCH($A788,'Hoja de Trabajo para listado'!$BC$155:$BC$1048576,0),MATCH((CUADRO!L$5&amp;$E788),'Hoja de Trabajo para listado'!$BC$151:$CB$151,0)),0)+IFERROR(INDEX('Hoja de Trabajo para listado'!$DE$153:$DG$274,MATCH($A788,'Hoja de Trabajo para listado'!$DE$153:$DE$1048576,0),MATCH((CUADRO!L$5&amp;$E788),'Hoja de Trabajo para listado'!$DE$151:$DG$151,0)),0)+IFERROR(INDEX('Hoja de Trabajo para listado'!$CD$155:$DC$1048576,MATCH($A788,'Hoja de Trabajo para listado'!$CD$155:$CD$1048576,0),MATCH((CUADRO!L$5&amp;$E788),'Hoja de Trabajo para listado'!$CD$151:$DC$151,0)),0)</f>
        <v>0</v>
      </c>
      <c r="M788" s="243">
        <f ca="1">+IFERROR(INDEX('Hoja de Trabajo para listado'!$A$155:$Z$1048576,MATCH($A788,'Hoja de Trabajo para listado'!$A$155:$A$1048576,0),MATCH((CUADRO!M$5&amp;$E788),'Hoja de Trabajo para listado'!$A$151:$Z$151,0)),0)+IFERROR(INDEX('Hoja de Trabajo para listado'!$AB$155:$BA$1048576,MATCH($A788,'Hoja de Trabajo para listado'!$AB$155:$AB$1048576,0),MATCH((CUADRO!M$5&amp;$E788),'Hoja de Trabajo para listado'!$AB$151:$BA$151,0)),0)+IFERROR(INDEX('Hoja de Trabajo para listado'!$BC$155:$CB$1048576,MATCH($A788,'Hoja de Trabajo para listado'!$BC$155:$BC$1048576,0),MATCH((CUADRO!M$5&amp;$E788),'Hoja de Trabajo para listado'!$BC$151:$CB$151,0)),0)+IFERROR(INDEX('Hoja de Trabajo para listado'!$DE$153:$DG$274,MATCH($A788,'Hoja de Trabajo para listado'!$DE$153:$DE$1048576,0),MATCH((CUADRO!M$5&amp;$E788),'Hoja de Trabajo para listado'!$DE$151:$DG$151,0)),0)+IFERROR(INDEX('Hoja de Trabajo para listado'!$CD$155:$DC$1048576,MATCH($A788,'Hoja de Trabajo para listado'!$CD$155:$CD$1048576,0),MATCH((CUADRO!M$5&amp;$E788),'Hoja de Trabajo para listado'!$CD$151:$DC$151,0)),0)</f>
        <v>0</v>
      </c>
      <c r="N788" s="243">
        <f ca="1">+IFERROR(INDEX('Hoja de Trabajo para listado'!$A$155:$Z$1048576,MATCH($A788,'Hoja de Trabajo para listado'!$A$155:$A$1048576,0),MATCH((CUADRO!N$5&amp;$E788),'Hoja de Trabajo para listado'!$A$151:$Z$151,0)),0)+IFERROR(INDEX('Hoja de Trabajo para listado'!$AB$155:$BA$1048576,MATCH($A788,'Hoja de Trabajo para listado'!$AB$155:$AB$1048576,0),MATCH((CUADRO!N$5&amp;$E788),'Hoja de Trabajo para listado'!$AB$151:$BA$151,0)),0)+IFERROR(INDEX('Hoja de Trabajo para listado'!$BC$155:$CB$1048576,MATCH($A788,'Hoja de Trabajo para listado'!$BC$155:$BC$1048576,0),MATCH((CUADRO!N$5&amp;$E788),'Hoja de Trabajo para listado'!$BC$151:$CB$151,0)),0)+IFERROR(INDEX('Hoja de Trabajo para listado'!$DE$153:$DG$274,MATCH($A788,'Hoja de Trabajo para listado'!$DE$153:$DE$1048576,0),MATCH((CUADRO!N$5&amp;$E788),'Hoja de Trabajo para listado'!$DE$151:$DG$151,0)),0)+IFERROR(INDEX('Hoja de Trabajo para listado'!$CD$155:$DC$1048576,MATCH($A788,'Hoja de Trabajo para listado'!$CD$155:$CD$1048576,0),MATCH((CUADRO!N$5&amp;$E788),'Hoja de Trabajo para listado'!$CD$151:$DC$151,0)),0)</f>
        <v>0</v>
      </c>
      <c r="O788" s="243">
        <f ca="1">+IFERROR(INDEX('Hoja de Trabajo para listado'!$A$155:$Z$1048576,MATCH($A788,'Hoja de Trabajo para listado'!$A$155:$A$1048576,0),MATCH((CUADRO!O$5&amp;$E788),'Hoja de Trabajo para listado'!$A$151:$Z$151,0)),0)+IFERROR(INDEX('Hoja de Trabajo para listado'!$AB$155:$BA$1048576,MATCH($A788,'Hoja de Trabajo para listado'!$AB$155:$AB$1048576,0),MATCH((CUADRO!O$5&amp;$E788),'Hoja de Trabajo para listado'!$AB$151:$BA$151,0)),0)+IFERROR(INDEX('Hoja de Trabajo para listado'!$BC$155:$CB$1048576,MATCH($A788,'Hoja de Trabajo para listado'!$BC$155:$BC$1048576,0),MATCH((CUADRO!O$5&amp;$E788),'Hoja de Trabajo para listado'!$BC$151:$CB$151,0)),0)+IFERROR(INDEX('Hoja de Trabajo para listado'!$DE$153:$DG$274,MATCH($A788,'Hoja de Trabajo para listado'!$DE$153:$DE$1048576,0),MATCH((CUADRO!O$5&amp;$E788),'Hoja de Trabajo para listado'!$DE$151:$DG$151,0)),0)+IFERROR(INDEX('Hoja de Trabajo para listado'!$CD$155:$DC$1048576,MATCH($A788,'Hoja de Trabajo para listado'!$CD$155:$CD$1048576,0),MATCH((CUADRO!O$5&amp;$E788),'Hoja de Trabajo para listado'!$CD$151:$DC$151,0)),0)</f>
        <v>0</v>
      </c>
      <c r="P788" s="243">
        <f ca="1">+IFERROR(INDEX('Hoja de Trabajo para listado'!$A$155:$Z$1048576,MATCH($A788,'Hoja de Trabajo para listado'!$A$155:$A$1048576,0),MATCH((CUADRO!P$5&amp;$E788),'Hoja de Trabajo para listado'!$A$151:$Z$151,0)),0)+IFERROR(INDEX('Hoja de Trabajo para listado'!$AB$155:$BA$1048576,MATCH($A788,'Hoja de Trabajo para listado'!$AB$155:$AB$1048576,0),MATCH((CUADRO!P$5&amp;$E788),'Hoja de Trabajo para listado'!$AB$151:$BA$151,0)),0)+IFERROR(INDEX('Hoja de Trabajo para listado'!$BC$155:$CB$1048576,MATCH($A788,'Hoja de Trabajo para listado'!$BC$155:$BC$1048576,0),MATCH((CUADRO!P$5&amp;$E788),'Hoja de Trabajo para listado'!$BC$151:$CB$151,0)),0)+IFERROR(INDEX('Hoja de Trabajo para listado'!$DE$153:$DG$274,MATCH($A788,'Hoja de Trabajo para listado'!$DE$153:$DE$1048576,0),MATCH((CUADRO!P$5&amp;$E788),'Hoja de Trabajo para listado'!$DE$151:$DG$151,0)),0)+IFERROR(INDEX('Hoja de Trabajo para listado'!$CD$155:$DC$1048576,MATCH($A788,'Hoja de Trabajo para listado'!$CD$155:$CD$1048576,0),MATCH((CUADRO!P$5&amp;$E788),'Hoja de Trabajo para listado'!$CD$151:$DC$151,0)),0)</f>
        <v>0</v>
      </c>
      <c r="Q788" s="243">
        <f ca="1">+IFERROR(INDEX('Hoja de Trabajo para listado'!$A$155:$Z$1048576,MATCH($A788,'Hoja de Trabajo para listado'!$A$155:$A$1048576,0),MATCH((CUADRO!Q$5&amp;$E788),'Hoja de Trabajo para listado'!$A$151:$Z$151,0)),0)+IFERROR(INDEX('Hoja de Trabajo para listado'!$AB$155:$BA$1048576,MATCH($A788,'Hoja de Trabajo para listado'!$AB$155:$AB$1048576,0),MATCH((CUADRO!Q$5&amp;$E788),'Hoja de Trabajo para listado'!$AB$151:$BA$151,0)),0)+IFERROR(INDEX('Hoja de Trabajo para listado'!$BC$155:$CB$1048576,MATCH($A788,'Hoja de Trabajo para listado'!$BC$155:$BC$1048576,0),MATCH((CUADRO!Q$5&amp;$E788),'Hoja de Trabajo para listado'!$BC$151:$CB$151,0)),0)+IFERROR(INDEX('Hoja de Trabajo para listado'!$DE$153:$DG$274,MATCH($A788,'Hoja de Trabajo para listado'!$DE$153:$DE$1048576,0),MATCH((CUADRO!Q$5&amp;$E788),'Hoja de Trabajo para listado'!$DE$151:$DG$151,0)),0)+IFERROR(INDEX('Hoja de Trabajo para listado'!$CD$155:$DC$1048576,MATCH($A788,'Hoja de Trabajo para listado'!$CD$155:$CD$1048576,0),MATCH((CUADRO!Q$5&amp;$E788),'Hoja de Trabajo para listado'!$CD$151:$DC$151,0)),0)</f>
        <v>0</v>
      </c>
      <c r="R788" s="243">
        <f t="shared" ca="1" si="27"/>
        <v>0</v>
      </c>
      <c r="S788" s="249"/>
      <c r="T788" s="243">
        <f ca="1">+T789</f>
        <v>0</v>
      </c>
      <c r="U788" s="242">
        <f t="shared" si="28"/>
        <v>1</v>
      </c>
      <c r="V788" s="333" t="str">
        <f>+VLOOKUP(A788,bd_lista!$A$3:$E$590,5,FALSE)</f>
        <v>Gobiernos Autonomos Municipales</v>
      </c>
      <c r="W788" s="383" t="str">
        <f>+V788</f>
        <v>Gobiernos Autonomos Municipales</v>
      </c>
      <c r="X788" s="242">
        <f>+VLOOKUP(A788,[3]Sheet1!$A$13:$D$744,4,FALSE)</f>
        <v>0</v>
      </c>
      <c r="Y788" s="242" t="e">
        <f>+VLOOKUP(X788,bd_lista!$A$3:$C$590,3,FALSE)</f>
        <v>#N/A</v>
      </c>
      <c r="Z788" s="294">
        <f>+X788</f>
        <v>0</v>
      </c>
      <c r="AA788" s="295" t="e">
        <f>+Y788</f>
        <v>#N/A</v>
      </c>
    </row>
    <row r="789" spans="1:27" customFormat="1" ht="15" hidden="1" customHeight="1">
      <c r="A789" s="32">
        <v>1413</v>
      </c>
      <c r="B789" s="389"/>
      <c r="C789" s="247" t="str">
        <f>+VLOOKUP(A789,bd_lista!$A$3:$C$590,3,FALSE)</f>
        <v>Gobierno Autónomo Municipal de Totora</v>
      </c>
      <c r="D789" s="386"/>
      <c r="E789" s="244" t="s">
        <v>1305</v>
      </c>
      <c r="F789" s="243">
        <f ca="1">+IFERROR(INDEX('Hoja de Trabajo para listado'!$A$155:$Z$1048576,MATCH($A789,'Hoja de Trabajo para listado'!$A$155:$A$1048576,0),MATCH((CUADRO!F$5&amp;$E789),'Hoja de Trabajo para listado'!$A$151:$Z$151,0)),0)+IFERROR(INDEX('Hoja de Trabajo para listado'!$AB$155:$BA$1048576,MATCH($A789,'Hoja de Trabajo para listado'!$AB$155:$AB$1048576,0),MATCH((CUADRO!F$5&amp;$E789),'Hoja de Trabajo para listado'!$AB$151:$BA$151,0)),0)+IFERROR(INDEX('Hoja de Trabajo para listado'!$BC$155:$CB$1048576,MATCH($A789,'Hoja de Trabajo para listado'!$BC$155:$BC$1048576,0),MATCH((CUADRO!F$5&amp;$E789),'Hoja de Trabajo para listado'!$BC$151:$CB$151,0)),0)+IFERROR(INDEX('Hoja de Trabajo para listado'!$DE$153:$DG$274,MATCH($A789,'Hoja de Trabajo para listado'!$DE$153:$DE$1048576,0),MATCH((CUADRO!F$5&amp;$E789),'Hoja de Trabajo para listado'!$DE$151:$DG$151,0)),0)+IFERROR(INDEX('Hoja de Trabajo para listado'!$CD$155:$DC$1048576,MATCH($A789,'Hoja de Trabajo para listado'!$CD$155:$CD$1048576,0),MATCH((CUADRO!F$5&amp;$E789),'Hoja de Trabajo para listado'!$CD$151:$DC$151,0)),0)</f>
        <v>0</v>
      </c>
      <c r="G789" s="243">
        <f ca="1">+IFERROR(INDEX('Hoja de Trabajo para listado'!$A$155:$Z$1048576,MATCH($A789,'Hoja de Trabajo para listado'!$A$155:$A$1048576,0),MATCH((CUADRO!G$5&amp;$E789),'Hoja de Trabajo para listado'!$A$151:$Z$151,0)),0)+IFERROR(INDEX('Hoja de Trabajo para listado'!$AB$155:$BA$1048576,MATCH($A789,'Hoja de Trabajo para listado'!$AB$155:$AB$1048576,0),MATCH((CUADRO!G$5&amp;$E789),'Hoja de Trabajo para listado'!$AB$151:$BA$151,0)),0)+IFERROR(INDEX('Hoja de Trabajo para listado'!$BC$155:$CB$1048576,MATCH($A789,'Hoja de Trabajo para listado'!$BC$155:$BC$1048576,0),MATCH((CUADRO!G$5&amp;$E789),'Hoja de Trabajo para listado'!$BC$151:$CB$151,0)),0)+IFERROR(INDEX('Hoja de Trabajo para listado'!$DE$153:$DG$274,MATCH($A789,'Hoja de Trabajo para listado'!$DE$153:$DE$1048576,0),MATCH((CUADRO!G$5&amp;$E789),'Hoja de Trabajo para listado'!$DE$151:$DG$151,0)),0)+IFERROR(INDEX('Hoja de Trabajo para listado'!$CD$155:$DC$1048576,MATCH($A789,'Hoja de Trabajo para listado'!$CD$155:$CD$1048576,0),MATCH((CUADRO!G$5&amp;$E789),'Hoja de Trabajo para listado'!$CD$151:$DC$151,0)),0)</f>
        <v>0</v>
      </c>
      <c r="H789" s="243">
        <f ca="1">+IFERROR(INDEX('Hoja de Trabajo para listado'!$A$155:$Z$1048576,MATCH($A789,'Hoja de Trabajo para listado'!$A$155:$A$1048576,0),MATCH((CUADRO!H$5&amp;$E789),'Hoja de Trabajo para listado'!$A$151:$Z$151,0)),0)+IFERROR(INDEX('Hoja de Trabajo para listado'!$AB$155:$BA$1048576,MATCH($A789,'Hoja de Trabajo para listado'!$AB$155:$AB$1048576,0),MATCH((CUADRO!H$5&amp;$E789),'Hoja de Trabajo para listado'!$AB$151:$BA$151,0)),0)+IFERROR(INDEX('Hoja de Trabajo para listado'!$BC$155:$CB$1048576,MATCH($A789,'Hoja de Trabajo para listado'!$BC$155:$BC$1048576,0),MATCH((CUADRO!H$5&amp;$E789),'Hoja de Trabajo para listado'!$BC$151:$CB$151,0)),0)+IFERROR(INDEX('Hoja de Trabajo para listado'!$DE$153:$DG$274,MATCH($A789,'Hoja de Trabajo para listado'!$DE$153:$DE$1048576,0),MATCH((CUADRO!H$5&amp;$E789),'Hoja de Trabajo para listado'!$DE$151:$DG$151,0)),0)+IFERROR(INDEX('Hoja de Trabajo para listado'!$CD$155:$DC$1048576,MATCH($A789,'Hoja de Trabajo para listado'!$CD$155:$CD$1048576,0),MATCH((CUADRO!H$5&amp;$E789),'Hoja de Trabajo para listado'!$CD$151:$DC$151,0)),0)</f>
        <v>0</v>
      </c>
      <c r="I789" s="243">
        <f ca="1">+IFERROR(INDEX('Hoja de Trabajo para listado'!$A$155:$Z$1048576,MATCH($A789,'Hoja de Trabajo para listado'!$A$155:$A$1048576,0),MATCH((CUADRO!I$5&amp;$E789),'Hoja de Trabajo para listado'!$A$151:$Z$151,0)),0)+IFERROR(INDEX('Hoja de Trabajo para listado'!$AB$155:$BA$1048576,MATCH($A789,'Hoja de Trabajo para listado'!$AB$155:$AB$1048576,0),MATCH((CUADRO!I$5&amp;$E789),'Hoja de Trabajo para listado'!$AB$151:$BA$151,0)),0)+IFERROR(INDEX('Hoja de Trabajo para listado'!$BC$155:$CB$1048576,MATCH($A789,'Hoja de Trabajo para listado'!$BC$155:$BC$1048576,0),MATCH((CUADRO!I$5&amp;$E789),'Hoja de Trabajo para listado'!$BC$151:$CB$151,0)),0)+IFERROR(INDEX('Hoja de Trabajo para listado'!$DE$153:$DG$274,MATCH($A789,'Hoja de Trabajo para listado'!$DE$153:$DE$1048576,0),MATCH((CUADRO!I$5&amp;$E789),'Hoja de Trabajo para listado'!$DE$151:$DG$151,0)),0)+IFERROR(INDEX('Hoja de Trabajo para listado'!$CD$155:$DC$1048576,MATCH($A789,'Hoja de Trabajo para listado'!$CD$155:$CD$1048576,0),MATCH((CUADRO!I$5&amp;$E789),'Hoja de Trabajo para listado'!$CD$151:$DC$151,0)),0)</f>
        <v>0</v>
      </c>
      <c r="J789" s="243">
        <f ca="1">+IFERROR(INDEX('Hoja de Trabajo para listado'!$A$155:$Z$1048576,MATCH($A789,'Hoja de Trabajo para listado'!$A$155:$A$1048576,0),MATCH((CUADRO!J$5&amp;$E789),'Hoja de Trabajo para listado'!$A$151:$Z$151,0)),0)+IFERROR(INDEX('Hoja de Trabajo para listado'!$AB$155:$BA$1048576,MATCH($A789,'Hoja de Trabajo para listado'!$AB$155:$AB$1048576,0),MATCH((CUADRO!J$5&amp;$E789),'Hoja de Trabajo para listado'!$AB$151:$BA$151,0)),0)+IFERROR(INDEX('Hoja de Trabajo para listado'!$BC$155:$CB$1048576,MATCH($A789,'Hoja de Trabajo para listado'!$BC$155:$BC$1048576,0),MATCH((CUADRO!J$5&amp;$E789),'Hoja de Trabajo para listado'!$BC$151:$CB$151,0)),0)+IFERROR(INDEX('Hoja de Trabajo para listado'!$DE$153:$DG$274,MATCH($A789,'Hoja de Trabajo para listado'!$DE$153:$DE$1048576,0),MATCH((CUADRO!J$5&amp;$E789),'Hoja de Trabajo para listado'!$DE$151:$DG$151,0)),0)+IFERROR(INDEX('Hoja de Trabajo para listado'!$CD$155:$DC$1048576,MATCH($A789,'Hoja de Trabajo para listado'!$CD$155:$CD$1048576,0),MATCH((CUADRO!J$5&amp;$E789),'Hoja de Trabajo para listado'!$CD$151:$DC$151,0)),0)</f>
        <v>0</v>
      </c>
      <c r="K789" s="243">
        <f ca="1">+IFERROR(INDEX('Hoja de Trabajo para listado'!$A$155:$Z$1048576,MATCH($A789,'Hoja de Trabajo para listado'!$A$155:$A$1048576,0),MATCH((CUADRO!K$5&amp;$E789),'Hoja de Trabajo para listado'!$A$151:$Z$151,0)),0)+IFERROR(INDEX('Hoja de Trabajo para listado'!$AB$155:$BA$1048576,MATCH($A789,'Hoja de Trabajo para listado'!$AB$155:$AB$1048576,0),MATCH((CUADRO!K$5&amp;$E789),'Hoja de Trabajo para listado'!$AB$151:$BA$151,0)),0)+IFERROR(INDEX('Hoja de Trabajo para listado'!$BC$155:$CB$1048576,MATCH($A789,'Hoja de Trabajo para listado'!$BC$155:$BC$1048576,0),MATCH((CUADRO!K$5&amp;$E789),'Hoja de Trabajo para listado'!$BC$151:$CB$151,0)),0)+IFERROR(INDEX('Hoja de Trabajo para listado'!$DE$153:$DG$274,MATCH($A789,'Hoja de Trabajo para listado'!$DE$153:$DE$1048576,0),MATCH((CUADRO!K$5&amp;$E789),'Hoja de Trabajo para listado'!$DE$151:$DG$151,0)),0)+IFERROR(INDEX('Hoja de Trabajo para listado'!$CD$155:$DC$1048576,MATCH($A789,'Hoja de Trabajo para listado'!$CD$155:$CD$1048576,0),MATCH((CUADRO!K$5&amp;$E789),'Hoja de Trabajo para listado'!$CD$151:$DC$151,0)),0)</f>
        <v>0</v>
      </c>
      <c r="L789" s="243">
        <f ca="1">+IFERROR(INDEX('Hoja de Trabajo para listado'!$A$155:$Z$1048576,MATCH($A789,'Hoja de Trabajo para listado'!$A$155:$A$1048576,0),MATCH((CUADRO!L$5&amp;$E789),'Hoja de Trabajo para listado'!$A$151:$Z$151,0)),0)+IFERROR(INDEX('Hoja de Trabajo para listado'!$AB$155:$BA$1048576,MATCH($A789,'Hoja de Trabajo para listado'!$AB$155:$AB$1048576,0),MATCH((CUADRO!L$5&amp;$E789),'Hoja de Trabajo para listado'!$AB$151:$BA$151,0)),0)+IFERROR(INDEX('Hoja de Trabajo para listado'!$BC$155:$CB$1048576,MATCH($A789,'Hoja de Trabajo para listado'!$BC$155:$BC$1048576,0),MATCH((CUADRO!L$5&amp;$E789),'Hoja de Trabajo para listado'!$BC$151:$CB$151,0)),0)+IFERROR(INDEX('Hoja de Trabajo para listado'!$DE$153:$DG$274,MATCH($A789,'Hoja de Trabajo para listado'!$DE$153:$DE$1048576,0),MATCH((CUADRO!L$5&amp;$E789),'Hoja de Trabajo para listado'!$DE$151:$DG$151,0)),0)+IFERROR(INDEX('Hoja de Trabajo para listado'!$CD$155:$DC$1048576,MATCH($A789,'Hoja de Trabajo para listado'!$CD$155:$CD$1048576,0),MATCH((CUADRO!L$5&amp;$E789),'Hoja de Trabajo para listado'!$CD$151:$DC$151,0)),0)</f>
        <v>0</v>
      </c>
      <c r="M789" s="243">
        <f ca="1">+IFERROR(INDEX('Hoja de Trabajo para listado'!$A$155:$Z$1048576,MATCH($A789,'Hoja de Trabajo para listado'!$A$155:$A$1048576,0),MATCH((CUADRO!M$5&amp;$E789),'Hoja de Trabajo para listado'!$A$151:$Z$151,0)),0)+IFERROR(INDEX('Hoja de Trabajo para listado'!$AB$155:$BA$1048576,MATCH($A789,'Hoja de Trabajo para listado'!$AB$155:$AB$1048576,0),MATCH((CUADRO!M$5&amp;$E789),'Hoja de Trabajo para listado'!$AB$151:$BA$151,0)),0)+IFERROR(INDEX('Hoja de Trabajo para listado'!$BC$155:$CB$1048576,MATCH($A789,'Hoja de Trabajo para listado'!$BC$155:$BC$1048576,0),MATCH((CUADRO!M$5&amp;$E789),'Hoja de Trabajo para listado'!$BC$151:$CB$151,0)),0)+IFERROR(INDEX('Hoja de Trabajo para listado'!$DE$153:$DG$274,MATCH($A789,'Hoja de Trabajo para listado'!$DE$153:$DE$1048576,0),MATCH((CUADRO!M$5&amp;$E789),'Hoja de Trabajo para listado'!$DE$151:$DG$151,0)),0)+IFERROR(INDEX('Hoja de Trabajo para listado'!$CD$155:$DC$1048576,MATCH($A789,'Hoja de Trabajo para listado'!$CD$155:$CD$1048576,0),MATCH((CUADRO!M$5&amp;$E789),'Hoja de Trabajo para listado'!$CD$151:$DC$151,0)),0)</f>
        <v>0</v>
      </c>
      <c r="N789" s="243">
        <f ca="1">+IFERROR(INDEX('Hoja de Trabajo para listado'!$A$155:$Z$1048576,MATCH($A789,'Hoja de Trabajo para listado'!$A$155:$A$1048576,0),MATCH((CUADRO!N$5&amp;$E789),'Hoja de Trabajo para listado'!$A$151:$Z$151,0)),0)+IFERROR(INDEX('Hoja de Trabajo para listado'!$AB$155:$BA$1048576,MATCH($A789,'Hoja de Trabajo para listado'!$AB$155:$AB$1048576,0),MATCH((CUADRO!N$5&amp;$E789),'Hoja de Trabajo para listado'!$AB$151:$BA$151,0)),0)+IFERROR(INDEX('Hoja de Trabajo para listado'!$BC$155:$CB$1048576,MATCH($A789,'Hoja de Trabajo para listado'!$BC$155:$BC$1048576,0),MATCH((CUADRO!N$5&amp;$E789),'Hoja de Trabajo para listado'!$BC$151:$CB$151,0)),0)+IFERROR(INDEX('Hoja de Trabajo para listado'!$DE$153:$DG$274,MATCH($A789,'Hoja de Trabajo para listado'!$DE$153:$DE$1048576,0),MATCH((CUADRO!N$5&amp;$E789),'Hoja de Trabajo para listado'!$DE$151:$DG$151,0)),0)+IFERROR(INDEX('Hoja de Trabajo para listado'!$CD$155:$DC$1048576,MATCH($A789,'Hoja de Trabajo para listado'!$CD$155:$CD$1048576,0),MATCH((CUADRO!N$5&amp;$E789),'Hoja de Trabajo para listado'!$CD$151:$DC$151,0)),0)</f>
        <v>0</v>
      </c>
      <c r="O789" s="243">
        <f ca="1">+IFERROR(INDEX('Hoja de Trabajo para listado'!$A$155:$Z$1048576,MATCH($A789,'Hoja de Trabajo para listado'!$A$155:$A$1048576,0),MATCH((CUADRO!O$5&amp;$E789),'Hoja de Trabajo para listado'!$A$151:$Z$151,0)),0)+IFERROR(INDEX('Hoja de Trabajo para listado'!$AB$155:$BA$1048576,MATCH($A789,'Hoja de Trabajo para listado'!$AB$155:$AB$1048576,0),MATCH((CUADRO!O$5&amp;$E789),'Hoja de Trabajo para listado'!$AB$151:$BA$151,0)),0)+IFERROR(INDEX('Hoja de Trabajo para listado'!$BC$155:$CB$1048576,MATCH($A789,'Hoja de Trabajo para listado'!$BC$155:$BC$1048576,0),MATCH((CUADRO!O$5&amp;$E789),'Hoja de Trabajo para listado'!$BC$151:$CB$151,0)),0)+IFERROR(INDEX('Hoja de Trabajo para listado'!$DE$153:$DG$274,MATCH($A789,'Hoja de Trabajo para listado'!$DE$153:$DE$1048576,0),MATCH((CUADRO!O$5&amp;$E789),'Hoja de Trabajo para listado'!$DE$151:$DG$151,0)),0)+IFERROR(INDEX('Hoja de Trabajo para listado'!$CD$155:$DC$1048576,MATCH($A789,'Hoja de Trabajo para listado'!$CD$155:$CD$1048576,0),MATCH((CUADRO!O$5&amp;$E789),'Hoja de Trabajo para listado'!$CD$151:$DC$151,0)),0)</f>
        <v>0</v>
      </c>
      <c r="P789" s="243">
        <f ca="1">+IFERROR(INDEX('Hoja de Trabajo para listado'!$A$155:$Z$1048576,MATCH($A789,'Hoja de Trabajo para listado'!$A$155:$A$1048576,0),MATCH((CUADRO!P$5&amp;$E789),'Hoja de Trabajo para listado'!$A$151:$Z$151,0)),0)+IFERROR(INDEX('Hoja de Trabajo para listado'!$AB$155:$BA$1048576,MATCH($A789,'Hoja de Trabajo para listado'!$AB$155:$AB$1048576,0),MATCH((CUADRO!P$5&amp;$E789),'Hoja de Trabajo para listado'!$AB$151:$BA$151,0)),0)+IFERROR(INDEX('Hoja de Trabajo para listado'!$BC$155:$CB$1048576,MATCH($A789,'Hoja de Trabajo para listado'!$BC$155:$BC$1048576,0),MATCH((CUADRO!P$5&amp;$E789),'Hoja de Trabajo para listado'!$BC$151:$CB$151,0)),0)+IFERROR(INDEX('Hoja de Trabajo para listado'!$DE$153:$DG$274,MATCH($A789,'Hoja de Trabajo para listado'!$DE$153:$DE$1048576,0),MATCH((CUADRO!P$5&amp;$E789),'Hoja de Trabajo para listado'!$DE$151:$DG$151,0)),0)+IFERROR(INDEX('Hoja de Trabajo para listado'!$CD$155:$DC$1048576,MATCH($A789,'Hoja de Trabajo para listado'!$CD$155:$CD$1048576,0),MATCH((CUADRO!P$5&amp;$E789),'Hoja de Trabajo para listado'!$CD$151:$DC$151,0)),0)</f>
        <v>0</v>
      </c>
      <c r="Q789" s="243">
        <f ca="1">+IFERROR(INDEX('Hoja de Trabajo para listado'!$A$155:$Z$1048576,MATCH($A789,'Hoja de Trabajo para listado'!$A$155:$A$1048576,0),MATCH((CUADRO!Q$5&amp;$E789),'Hoja de Trabajo para listado'!$A$151:$Z$151,0)),0)+IFERROR(INDEX('Hoja de Trabajo para listado'!$AB$155:$BA$1048576,MATCH($A789,'Hoja de Trabajo para listado'!$AB$155:$AB$1048576,0),MATCH((CUADRO!Q$5&amp;$E789),'Hoja de Trabajo para listado'!$AB$151:$BA$151,0)),0)+IFERROR(INDEX('Hoja de Trabajo para listado'!$BC$155:$CB$1048576,MATCH($A789,'Hoja de Trabajo para listado'!$BC$155:$BC$1048576,0),MATCH((CUADRO!Q$5&amp;$E789),'Hoja de Trabajo para listado'!$BC$151:$CB$151,0)),0)+IFERROR(INDEX('Hoja de Trabajo para listado'!$DE$153:$DG$274,MATCH($A789,'Hoja de Trabajo para listado'!$DE$153:$DE$1048576,0),MATCH((CUADRO!Q$5&amp;$E789),'Hoja de Trabajo para listado'!$DE$151:$DG$151,0)),0)+IFERROR(INDEX('Hoja de Trabajo para listado'!$CD$155:$DC$1048576,MATCH($A789,'Hoja de Trabajo para listado'!$CD$155:$CD$1048576,0),MATCH((CUADRO!Q$5&amp;$E789),'Hoja de Trabajo para listado'!$CD$151:$DC$151,0)),0)</f>
        <v>0</v>
      </c>
      <c r="R789" s="243">
        <f t="shared" ca="1" si="27"/>
        <v>0</v>
      </c>
      <c r="S789" s="249">
        <f ca="1">+R788+R789</f>
        <v>0</v>
      </c>
      <c r="T789" s="243">
        <f ca="1">+S789</f>
        <v>0</v>
      </c>
      <c r="U789" s="242">
        <f t="shared" si="28"/>
        <v>2</v>
      </c>
      <c r="V789" s="333" t="str">
        <f>+VLOOKUP(A789,bd_lista!$A$3:$E$590,5,FALSE)</f>
        <v>Gobiernos Autonomos Municipales</v>
      </c>
      <c r="W789" s="384"/>
      <c r="X789" s="242">
        <f>+VLOOKUP(A789,[3]Sheet1!$A$13:$D$744,4,FALSE)</f>
        <v>0</v>
      </c>
      <c r="Y789" s="242" t="e">
        <f>+VLOOKUP(X789,bd_lista!$A$3:$C$590,3,FALSE)</f>
        <v>#N/A</v>
      </c>
      <c r="Z789" s="292"/>
      <c r="AA789" s="293"/>
    </row>
    <row r="790" spans="1:27" customFormat="1" ht="15" hidden="1" customHeight="1">
      <c r="A790" s="32">
        <v>1414</v>
      </c>
      <c r="B790" s="388">
        <f>+A790</f>
        <v>1414</v>
      </c>
      <c r="C790" s="247" t="str">
        <f>+VLOOKUP(A790,bd_lista!$A$3:$C$590,3,FALSE)</f>
        <v>Gobierno Autónomo Municipal de Corque</v>
      </c>
      <c r="D790" s="385" t="str">
        <f>+C790</f>
        <v>Gobierno Autónomo Municipal de Corque</v>
      </c>
      <c r="E790" s="242" t="s">
        <v>1304</v>
      </c>
      <c r="F790" s="243">
        <f ca="1">+IFERROR(INDEX('Hoja de Trabajo para listado'!$A$155:$Z$1048576,MATCH($A790,'Hoja de Trabajo para listado'!$A$155:$A$1048576,0),MATCH((CUADRO!F$5&amp;$E790),'Hoja de Trabajo para listado'!$A$151:$Z$151,0)),0)+IFERROR(INDEX('Hoja de Trabajo para listado'!$AB$155:$BA$1048576,MATCH($A790,'Hoja de Trabajo para listado'!$AB$155:$AB$1048576,0),MATCH((CUADRO!F$5&amp;$E790),'Hoja de Trabajo para listado'!$AB$151:$BA$151,0)),0)+IFERROR(INDEX('Hoja de Trabajo para listado'!$BC$155:$CB$1048576,MATCH($A790,'Hoja de Trabajo para listado'!$BC$155:$BC$1048576,0),MATCH((CUADRO!F$5&amp;$E790),'Hoja de Trabajo para listado'!$BC$151:$CB$151,0)),0)+IFERROR(INDEX('Hoja de Trabajo para listado'!$DE$153:$DG$274,MATCH($A790,'Hoja de Trabajo para listado'!$DE$153:$DE$1048576,0),MATCH((CUADRO!F$5&amp;$E790),'Hoja de Trabajo para listado'!$DE$151:$DG$151,0)),0)+IFERROR(INDEX('Hoja de Trabajo para listado'!$CD$155:$DC$1048576,MATCH($A790,'Hoja de Trabajo para listado'!$CD$155:$CD$1048576,0),MATCH((CUADRO!F$5&amp;$E790),'Hoja de Trabajo para listado'!$CD$151:$DC$151,0)),0)</f>
        <v>0</v>
      </c>
      <c r="G790" s="243">
        <f ca="1">+IFERROR(INDEX('Hoja de Trabajo para listado'!$A$155:$Z$1048576,MATCH($A790,'Hoja de Trabajo para listado'!$A$155:$A$1048576,0),MATCH((CUADRO!G$5&amp;$E790),'Hoja de Trabajo para listado'!$A$151:$Z$151,0)),0)+IFERROR(INDEX('Hoja de Trabajo para listado'!$AB$155:$BA$1048576,MATCH($A790,'Hoja de Trabajo para listado'!$AB$155:$AB$1048576,0),MATCH((CUADRO!G$5&amp;$E790),'Hoja de Trabajo para listado'!$AB$151:$BA$151,0)),0)+IFERROR(INDEX('Hoja de Trabajo para listado'!$BC$155:$CB$1048576,MATCH($A790,'Hoja de Trabajo para listado'!$BC$155:$BC$1048576,0),MATCH((CUADRO!G$5&amp;$E790),'Hoja de Trabajo para listado'!$BC$151:$CB$151,0)),0)+IFERROR(INDEX('Hoja de Trabajo para listado'!$DE$153:$DG$274,MATCH($A790,'Hoja de Trabajo para listado'!$DE$153:$DE$1048576,0),MATCH((CUADRO!G$5&amp;$E790),'Hoja de Trabajo para listado'!$DE$151:$DG$151,0)),0)+IFERROR(INDEX('Hoja de Trabajo para listado'!$CD$155:$DC$1048576,MATCH($A790,'Hoja de Trabajo para listado'!$CD$155:$CD$1048576,0),MATCH((CUADRO!G$5&amp;$E790),'Hoja de Trabajo para listado'!$CD$151:$DC$151,0)),0)</f>
        <v>0</v>
      </c>
      <c r="H790" s="243">
        <f ca="1">+IFERROR(INDEX('Hoja de Trabajo para listado'!$A$155:$Z$1048576,MATCH($A790,'Hoja de Trabajo para listado'!$A$155:$A$1048576,0),MATCH((CUADRO!H$5&amp;$E790),'Hoja de Trabajo para listado'!$A$151:$Z$151,0)),0)+IFERROR(INDEX('Hoja de Trabajo para listado'!$AB$155:$BA$1048576,MATCH($A790,'Hoja de Trabajo para listado'!$AB$155:$AB$1048576,0),MATCH((CUADRO!H$5&amp;$E790),'Hoja de Trabajo para listado'!$AB$151:$BA$151,0)),0)+IFERROR(INDEX('Hoja de Trabajo para listado'!$BC$155:$CB$1048576,MATCH($A790,'Hoja de Trabajo para listado'!$BC$155:$BC$1048576,0),MATCH((CUADRO!H$5&amp;$E790),'Hoja de Trabajo para listado'!$BC$151:$CB$151,0)),0)+IFERROR(INDEX('Hoja de Trabajo para listado'!$DE$153:$DG$274,MATCH($A790,'Hoja de Trabajo para listado'!$DE$153:$DE$1048576,0),MATCH((CUADRO!H$5&amp;$E790),'Hoja de Trabajo para listado'!$DE$151:$DG$151,0)),0)+IFERROR(INDEX('Hoja de Trabajo para listado'!$CD$155:$DC$1048576,MATCH($A790,'Hoja de Trabajo para listado'!$CD$155:$CD$1048576,0),MATCH((CUADRO!H$5&amp;$E790),'Hoja de Trabajo para listado'!$CD$151:$DC$151,0)),0)</f>
        <v>0</v>
      </c>
      <c r="I790" s="243">
        <f ca="1">+IFERROR(INDEX('Hoja de Trabajo para listado'!$A$155:$Z$1048576,MATCH($A790,'Hoja de Trabajo para listado'!$A$155:$A$1048576,0),MATCH((CUADRO!I$5&amp;$E790),'Hoja de Trabajo para listado'!$A$151:$Z$151,0)),0)+IFERROR(INDEX('Hoja de Trabajo para listado'!$AB$155:$BA$1048576,MATCH($A790,'Hoja de Trabajo para listado'!$AB$155:$AB$1048576,0),MATCH((CUADRO!I$5&amp;$E790),'Hoja de Trabajo para listado'!$AB$151:$BA$151,0)),0)+IFERROR(INDEX('Hoja de Trabajo para listado'!$BC$155:$CB$1048576,MATCH($A790,'Hoja de Trabajo para listado'!$BC$155:$BC$1048576,0),MATCH((CUADRO!I$5&amp;$E790),'Hoja de Trabajo para listado'!$BC$151:$CB$151,0)),0)+IFERROR(INDEX('Hoja de Trabajo para listado'!$DE$153:$DG$274,MATCH($A790,'Hoja de Trabajo para listado'!$DE$153:$DE$1048576,0),MATCH((CUADRO!I$5&amp;$E790),'Hoja de Trabajo para listado'!$DE$151:$DG$151,0)),0)+IFERROR(INDEX('Hoja de Trabajo para listado'!$CD$155:$DC$1048576,MATCH($A790,'Hoja de Trabajo para listado'!$CD$155:$CD$1048576,0),MATCH((CUADRO!I$5&amp;$E790),'Hoja de Trabajo para listado'!$CD$151:$DC$151,0)),0)</f>
        <v>0</v>
      </c>
      <c r="J790" s="243">
        <f ca="1">+IFERROR(INDEX('Hoja de Trabajo para listado'!$A$155:$Z$1048576,MATCH($A790,'Hoja de Trabajo para listado'!$A$155:$A$1048576,0),MATCH((CUADRO!J$5&amp;$E790),'Hoja de Trabajo para listado'!$A$151:$Z$151,0)),0)+IFERROR(INDEX('Hoja de Trabajo para listado'!$AB$155:$BA$1048576,MATCH($A790,'Hoja de Trabajo para listado'!$AB$155:$AB$1048576,0),MATCH((CUADRO!J$5&amp;$E790),'Hoja de Trabajo para listado'!$AB$151:$BA$151,0)),0)+IFERROR(INDEX('Hoja de Trabajo para listado'!$BC$155:$CB$1048576,MATCH($A790,'Hoja de Trabajo para listado'!$BC$155:$BC$1048576,0),MATCH((CUADRO!J$5&amp;$E790),'Hoja de Trabajo para listado'!$BC$151:$CB$151,0)),0)+IFERROR(INDEX('Hoja de Trabajo para listado'!$DE$153:$DG$274,MATCH($A790,'Hoja de Trabajo para listado'!$DE$153:$DE$1048576,0),MATCH((CUADRO!J$5&amp;$E790),'Hoja de Trabajo para listado'!$DE$151:$DG$151,0)),0)+IFERROR(INDEX('Hoja de Trabajo para listado'!$CD$155:$DC$1048576,MATCH($A790,'Hoja de Trabajo para listado'!$CD$155:$CD$1048576,0),MATCH((CUADRO!J$5&amp;$E790),'Hoja de Trabajo para listado'!$CD$151:$DC$151,0)),0)</f>
        <v>0</v>
      </c>
      <c r="K790" s="243">
        <f ca="1">+IFERROR(INDEX('Hoja de Trabajo para listado'!$A$155:$Z$1048576,MATCH($A790,'Hoja de Trabajo para listado'!$A$155:$A$1048576,0),MATCH((CUADRO!K$5&amp;$E790),'Hoja de Trabajo para listado'!$A$151:$Z$151,0)),0)+IFERROR(INDEX('Hoja de Trabajo para listado'!$AB$155:$BA$1048576,MATCH($A790,'Hoja de Trabajo para listado'!$AB$155:$AB$1048576,0),MATCH((CUADRO!K$5&amp;$E790),'Hoja de Trabajo para listado'!$AB$151:$BA$151,0)),0)+IFERROR(INDEX('Hoja de Trabajo para listado'!$BC$155:$CB$1048576,MATCH($A790,'Hoja de Trabajo para listado'!$BC$155:$BC$1048576,0),MATCH((CUADRO!K$5&amp;$E790),'Hoja de Trabajo para listado'!$BC$151:$CB$151,0)),0)+IFERROR(INDEX('Hoja de Trabajo para listado'!$DE$153:$DG$274,MATCH($A790,'Hoja de Trabajo para listado'!$DE$153:$DE$1048576,0),MATCH((CUADRO!K$5&amp;$E790),'Hoja de Trabajo para listado'!$DE$151:$DG$151,0)),0)+IFERROR(INDEX('Hoja de Trabajo para listado'!$CD$155:$DC$1048576,MATCH($A790,'Hoja de Trabajo para listado'!$CD$155:$CD$1048576,0),MATCH((CUADRO!K$5&amp;$E790),'Hoja de Trabajo para listado'!$CD$151:$DC$151,0)),0)</f>
        <v>0</v>
      </c>
      <c r="L790" s="243">
        <f ca="1">+IFERROR(INDEX('Hoja de Trabajo para listado'!$A$155:$Z$1048576,MATCH($A790,'Hoja de Trabajo para listado'!$A$155:$A$1048576,0),MATCH((CUADRO!L$5&amp;$E790),'Hoja de Trabajo para listado'!$A$151:$Z$151,0)),0)+IFERROR(INDEX('Hoja de Trabajo para listado'!$AB$155:$BA$1048576,MATCH($A790,'Hoja de Trabajo para listado'!$AB$155:$AB$1048576,0),MATCH((CUADRO!L$5&amp;$E790),'Hoja de Trabajo para listado'!$AB$151:$BA$151,0)),0)+IFERROR(INDEX('Hoja de Trabajo para listado'!$BC$155:$CB$1048576,MATCH($A790,'Hoja de Trabajo para listado'!$BC$155:$BC$1048576,0),MATCH((CUADRO!L$5&amp;$E790),'Hoja de Trabajo para listado'!$BC$151:$CB$151,0)),0)+IFERROR(INDEX('Hoja de Trabajo para listado'!$DE$153:$DG$274,MATCH($A790,'Hoja de Trabajo para listado'!$DE$153:$DE$1048576,0),MATCH((CUADRO!L$5&amp;$E790),'Hoja de Trabajo para listado'!$DE$151:$DG$151,0)),0)+IFERROR(INDEX('Hoja de Trabajo para listado'!$CD$155:$DC$1048576,MATCH($A790,'Hoja de Trabajo para listado'!$CD$155:$CD$1048576,0),MATCH((CUADRO!L$5&amp;$E790),'Hoja de Trabajo para listado'!$CD$151:$DC$151,0)),0)</f>
        <v>0</v>
      </c>
      <c r="M790" s="243">
        <f ca="1">+IFERROR(INDEX('Hoja de Trabajo para listado'!$A$155:$Z$1048576,MATCH($A790,'Hoja de Trabajo para listado'!$A$155:$A$1048576,0),MATCH((CUADRO!M$5&amp;$E790),'Hoja de Trabajo para listado'!$A$151:$Z$151,0)),0)+IFERROR(INDEX('Hoja de Trabajo para listado'!$AB$155:$BA$1048576,MATCH($A790,'Hoja de Trabajo para listado'!$AB$155:$AB$1048576,0),MATCH((CUADRO!M$5&amp;$E790),'Hoja de Trabajo para listado'!$AB$151:$BA$151,0)),0)+IFERROR(INDEX('Hoja de Trabajo para listado'!$BC$155:$CB$1048576,MATCH($A790,'Hoja de Trabajo para listado'!$BC$155:$BC$1048576,0),MATCH((CUADRO!M$5&amp;$E790),'Hoja de Trabajo para listado'!$BC$151:$CB$151,0)),0)+IFERROR(INDEX('Hoja de Trabajo para listado'!$DE$153:$DG$274,MATCH($A790,'Hoja de Trabajo para listado'!$DE$153:$DE$1048576,0),MATCH((CUADRO!M$5&amp;$E790),'Hoja de Trabajo para listado'!$DE$151:$DG$151,0)),0)+IFERROR(INDEX('Hoja de Trabajo para listado'!$CD$155:$DC$1048576,MATCH($A790,'Hoja de Trabajo para listado'!$CD$155:$CD$1048576,0),MATCH((CUADRO!M$5&amp;$E790),'Hoja de Trabajo para listado'!$CD$151:$DC$151,0)),0)</f>
        <v>0</v>
      </c>
      <c r="N790" s="243">
        <f ca="1">+IFERROR(INDEX('Hoja de Trabajo para listado'!$A$155:$Z$1048576,MATCH($A790,'Hoja de Trabajo para listado'!$A$155:$A$1048576,0),MATCH((CUADRO!N$5&amp;$E790),'Hoja de Trabajo para listado'!$A$151:$Z$151,0)),0)+IFERROR(INDEX('Hoja de Trabajo para listado'!$AB$155:$BA$1048576,MATCH($A790,'Hoja de Trabajo para listado'!$AB$155:$AB$1048576,0),MATCH((CUADRO!N$5&amp;$E790),'Hoja de Trabajo para listado'!$AB$151:$BA$151,0)),0)+IFERROR(INDEX('Hoja de Trabajo para listado'!$BC$155:$CB$1048576,MATCH($A790,'Hoja de Trabajo para listado'!$BC$155:$BC$1048576,0),MATCH((CUADRO!N$5&amp;$E790),'Hoja de Trabajo para listado'!$BC$151:$CB$151,0)),0)+IFERROR(INDEX('Hoja de Trabajo para listado'!$DE$153:$DG$274,MATCH($A790,'Hoja de Trabajo para listado'!$DE$153:$DE$1048576,0),MATCH((CUADRO!N$5&amp;$E790),'Hoja de Trabajo para listado'!$DE$151:$DG$151,0)),0)+IFERROR(INDEX('Hoja de Trabajo para listado'!$CD$155:$DC$1048576,MATCH($A790,'Hoja de Trabajo para listado'!$CD$155:$CD$1048576,0),MATCH((CUADRO!N$5&amp;$E790),'Hoja de Trabajo para listado'!$CD$151:$DC$151,0)),0)</f>
        <v>0</v>
      </c>
      <c r="O790" s="243">
        <f ca="1">+IFERROR(INDEX('Hoja de Trabajo para listado'!$A$155:$Z$1048576,MATCH($A790,'Hoja de Trabajo para listado'!$A$155:$A$1048576,0),MATCH((CUADRO!O$5&amp;$E790),'Hoja de Trabajo para listado'!$A$151:$Z$151,0)),0)+IFERROR(INDEX('Hoja de Trabajo para listado'!$AB$155:$BA$1048576,MATCH($A790,'Hoja de Trabajo para listado'!$AB$155:$AB$1048576,0),MATCH((CUADRO!O$5&amp;$E790),'Hoja de Trabajo para listado'!$AB$151:$BA$151,0)),0)+IFERROR(INDEX('Hoja de Trabajo para listado'!$BC$155:$CB$1048576,MATCH($A790,'Hoja de Trabajo para listado'!$BC$155:$BC$1048576,0),MATCH((CUADRO!O$5&amp;$E790),'Hoja de Trabajo para listado'!$BC$151:$CB$151,0)),0)+IFERROR(INDEX('Hoja de Trabajo para listado'!$DE$153:$DG$274,MATCH($A790,'Hoja de Trabajo para listado'!$DE$153:$DE$1048576,0),MATCH((CUADRO!O$5&amp;$E790),'Hoja de Trabajo para listado'!$DE$151:$DG$151,0)),0)+IFERROR(INDEX('Hoja de Trabajo para listado'!$CD$155:$DC$1048576,MATCH($A790,'Hoja de Trabajo para listado'!$CD$155:$CD$1048576,0),MATCH((CUADRO!O$5&amp;$E790),'Hoja de Trabajo para listado'!$CD$151:$DC$151,0)),0)</f>
        <v>0</v>
      </c>
      <c r="P790" s="243">
        <f ca="1">+IFERROR(INDEX('Hoja de Trabajo para listado'!$A$155:$Z$1048576,MATCH($A790,'Hoja de Trabajo para listado'!$A$155:$A$1048576,0),MATCH((CUADRO!P$5&amp;$E790),'Hoja de Trabajo para listado'!$A$151:$Z$151,0)),0)+IFERROR(INDEX('Hoja de Trabajo para listado'!$AB$155:$BA$1048576,MATCH($A790,'Hoja de Trabajo para listado'!$AB$155:$AB$1048576,0),MATCH((CUADRO!P$5&amp;$E790),'Hoja de Trabajo para listado'!$AB$151:$BA$151,0)),0)+IFERROR(INDEX('Hoja de Trabajo para listado'!$BC$155:$CB$1048576,MATCH($A790,'Hoja de Trabajo para listado'!$BC$155:$BC$1048576,0),MATCH((CUADRO!P$5&amp;$E790),'Hoja de Trabajo para listado'!$BC$151:$CB$151,0)),0)+IFERROR(INDEX('Hoja de Trabajo para listado'!$DE$153:$DG$274,MATCH($A790,'Hoja de Trabajo para listado'!$DE$153:$DE$1048576,0),MATCH((CUADRO!P$5&amp;$E790),'Hoja de Trabajo para listado'!$DE$151:$DG$151,0)),0)+IFERROR(INDEX('Hoja de Trabajo para listado'!$CD$155:$DC$1048576,MATCH($A790,'Hoja de Trabajo para listado'!$CD$155:$CD$1048576,0),MATCH((CUADRO!P$5&amp;$E790),'Hoja de Trabajo para listado'!$CD$151:$DC$151,0)),0)</f>
        <v>0</v>
      </c>
      <c r="Q790" s="243">
        <f ca="1">+IFERROR(INDEX('Hoja de Trabajo para listado'!$A$155:$Z$1048576,MATCH($A790,'Hoja de Trabajo para listado'!$A$155:$A$1048576,0),MATCH((CUADRO!Q$5&amp;$E790),'Hoja de Trabajo para listado'!$A$151:$Z$151,0)),0)+IFERROR(INDEX('Hoja de Trabajo para listado'!$AB$155:$BA$1048576,MATCH($A790,'Hoja de Trabajo para listado'!$AB$155:$AB$1048576,0),MATCH((CUADRO!Q$5&amp;$E790),'Hoja de Trabajo para listado'!$AB$151:$BA$151,0)),0)+IFERROR(INDEX('Hoja de Trabajo para listado'!$BC$155:$CB$1048576,MATCH($A790,'Hoja de Trabajo para listado'!$BC$155:$BC$1048576,0),MATCH((CUADRO!Q$5&amp;$E790),'Hoja de Trabajo para listado'!$BC$151:$CB$151,0)),0)+IFERROR(INDEX('Hoja de Trabajo para listado'!$DE$153:$DG$274,MATCH($A790,'Hoja de Trabajo para listado'!$DE$153:$DE$1048576,0),MATCH((CUADRO!Q$5&amp;$E790),'Hoja de Trabajo para listado'!$DE$151:$DG$151,0)),0)+IFERROR(INDEX('Hoja de Trabajo para listado'!$CD$155:$DC$1048576,MATCH($A790,'Hoja de Trabajo para listado'!$CD$155:$CD$1048576,0),MATCH((CUADRO!Q$5&amp;$E790),'Hoja de Trabajo para listado'!$CD$151:$DC$151,0)),0)</f>
        <v>0</v>
      </c>
      <c r="R790" s="243">
        <f t="shared" ca="1" si="27"/>
        <v>0</v>
      </c>
      <c r="S790" s="249"/>
      <c r="T790" s="243">
        <f ca="1">+T791</f>
        <v>0</v>
      </c>
      <c r="U790" s="242">
        <f t="shared" si="28"/>
        <v>1</v>
      </c>
      <c r="V790" s="333" t="str">
        <f>+VLOOKUP(A790,bd_lista!$A$3:$E$590,5,FALSE)</f>
        <v>Gobiernos Autonomos Municipales</v>
      </c>
      <c r="W790" s="383" t="str">
        <f>+V790</f>
        <v>Gobiernos Autonomos Municipales</v>
      </c>
      <c r="X790" s="242">
        <f>+VLOOKUP(A790,[3]Sheet1!$A$13:$D$744,4,FALSE)</f>
        <v>0</v>
      </c>
      <c r="Y790" s="242" t="e">
        <f>+VLOOKUP(X790,bd_lista!$A$3:$C$590,3,FALSE)</f>
        <v>#N/A</v>
      </c>
      <c r="Z790" s="294">
        <f>+X790</f>
        <v>0</v>
      </c>
      <c r="AA790" s="295" t="e">
        <f>+Y790</f>
        <v>#N/A</v>
      </c>
    </row>
    <row r="791" spans="1:27" customFormat="1" ht="15" hidden="1" customHeight="1">
      <c r="A791" s="32">
        <v>1414</v>
      </c>
      <c r="B791" s="389"/>
      <c r="C791" s="247" t="str">
        <f>+VLOOKUP(A791,bd_lista!$A$3:$C$590,3,FALSE)</f>
        <v>Gobierno Autónomo Municipal de Corque</v>
      </c>
      <c r="D791" s="386"/>
      <c r="E791" s="244" t="s">
        <v>1305</v>
      </c>
      <c r="F791" s="243">
        <f ca="1">+IFERROR(INDEX('Hoja de Trabajo para listado'!$A$155:$Z$1048576,MATCH($A791,'Hoja de Trabajo para listado'!$A$155:$A$1048576,0),MATCH((CUADRO!F$5&amp;$E791),'Hoja de Trabajo para listado'!$A$151:$Z$151,0)),0)+IFERROR(INDEX('Hoja de Trabajo para listado'!$AB$155:$BA$1048576,MATCH($A791,'Hoja de Trabajo para listado'!$AB$155:$AB$1048576,0),MATCH((CUADRO!F$5&amp;$E791),'Hoja de Trabajo para listado'!$AB$151:$BA$151,0)),0)+IFERROR(INDEX('Hoja de Trabajo para listado'!$BC$155:$CB$1048576,MATCH($A791,'Hoja de Trabajo para listado'!$BC$155:$BC$1048576,0),MATCH((CUADRO!F$5&amp;$E791),'Hoja de Trabajo para listado'!$BC$151:$CB$151,0)),0)+IFERROR(INDEX('Hoja de Trabajo para listado'!$DE$153:$DG$274,MATCH($A791,'Hoja de Trabajo para listado'!$DE$153:$DE$1048576,0),MATCH((CUADRO!F$5&amp;$E791),'Hoja de Trabajo para listado'!$DE$151:$DG$151,0)),0)+IFERROR(INDEX('Hoja de Trabajo para listado'!$CD$155:$DC$1048576,MATCH($A791,'Hoja de Trabajo para listado'!$CD$155:$CD$1048576,0),MATCH((CUADRO!F$5&amp;$E791),'Hoja de Trabajo para listado'!$CD$151:$DC$151,0)),0)</f>
        <v>0</v>
      </c>
      <c r="G791" s="243">
        <f ca="1">+IFERROR(INDEX('Hoja de Trabajo para listado'!$A$155:$Z$1048576,MATCH($A791,'Hoja de Trabajo para listado'!$A$155:$A$1048576,0),MATCH((CUADRO!G$5&amp;$E791),'Hoja de Trabajo para listado'!$A$151:$Z$151,0)),0)+IFERROR(INDEX('Hoja de Trabajo para listado'!$AB$155:$BA$1048576,MATCH($A791,'Hoja de Trabajo para listado'!$AB$155:$AB$1048576,0),MATCH((CUADRO!G$5&amp;$E791),'Hoja de Trabajo para listado'!$AB$151:$BA$151,0)),0)+IFERROR(INDEX('Hoja de Trabajo para listado'!$BC$155:$CB$1048576,MATCH($A791,'Hoja de Trabajo para listado'!$BC$155:$BC$1048576,0),MATCH((CUADRO!G$5&amp;$E791),'Hoja de Trabajo para listado'!$BC$151:$CB$151,0)),0)+IFERROR(INDEX('Hoja de Trabajo para listado'!$DE$153:$DG$274,MATCH($A791,'Hoja de Trabajo para listado'!$DE$153:$DE$1048576,0),MATCH((CUADRO!G$5&amp;$E791),'Hoja de Trabajo para listado'!$DE$151:$DG$151,0)),0)+IFERROR(INDEX('Hoja de Trabajo para listado'!$CD$155:$DC$1048576,MATCH($A791,'Hoja de Trabajo para listado'!$CD$155:$CD$1048576,0),MATCH((CUADRO!G$5&amp;$E791),'Hoja de Trabajo para listado'!$CD$151:$DC$151,0)),0)</f>
        <v>0</v>
      </c>
      <c r="H791" s="243">
        <f ca="1">+IFERROR(INDEX('Hoja de Trabajo para listado'!$A$155:$Z$1048576,MATCH($A791,'Hoja de Trabajo para listado'!$A$155:$A$1048576,0),MATCH((CUADRO!H$5&amp;$E791),'Hoja de Trabajo para listado'!$A$151:$Z$151,0)),0)+IFERROR(INDEX('Hoja de Trabajo para listado'!$AB$155:$BA$1048576,MATCH($A791,'Hoja de Trabajo para listado'!$AB$155:$AB$1048576,0),MATCH((CUADRO!H$5&amp;$E791),'Hoja de Trabajo para listado'!$AB$151:$BA$151,0)),0)+IFERROR(INDEX('Hoja de Trabajo para listado'!$BC$155:$CB$1048576,MATCH($A791,'Hoja de Trabajo para listado'!$BC$155:$BC$1048576,0),MATCH((CUADRO!H$5&amp;$E791),'Hoja de Trabajo para listado'!$BC$151:$CB$151,0)),0)+IFERROR(INDEX('Hoja de Trabajo para listado'!$DE$153:$DG$274,MATCH($A791,'Hoja de Trabajo para listado'!$DE$153:$DE$1048576,0),MATCH((CUADRO!H$5&amp;$E791),'Hoja de Trabajo para listado'!$DE$151:$DG$151,0)),0)+IFERROR(INDEX('Hoja de Trabajo para listado'!$CD$155:$DC$1048576,MATCH($A791,'Hoja de Trabajo para listado'!$CD$155:$CD$1048576,0),MATCH((CUADRO!H$5&amp;$E791),'Hoja de Trabajo para listado'!$CD$151:$DC$151,0)),0)</f>
        <v>0</v>
      </c>
      <c r="I791" s="243">
        <f ca="1">+IFERROR(INDEX('Hoja de Trabajo para listado'!$A$155:$Z$1048576,MATCH($A791,'Hoja de Trabajo para listado'!$A$155:$A$1048576,0),MATCH((CUADRO!I$5&amp;$E791),'Hoja de Trabajo para listado'!$A$151:$Z$151,0)),0)+IFERROR(INDEX('Hoja de Trabajo para listado'!$AB$155:$BA$1048576,MATCH($A791,'Hoja de Trabajo para listado'!$AB$155:$AB$1048576,0),MATCH((CUADRO!I$5&amp;$E791),'Hoja de Trabajo para listado'!$AB$151:$BA$151,0)),0)+IFERROR(INDEX('Hoja de Trabajo para listado'!$BC$155:$CB$1048576,MATCH($A791,'Hoja de Trabajo para listado'!$BC$155:$BC$1048576,0),MATCH((CUADRO!I$5&amp;$E791),'Hoja de Trabajo para listado'!$BC$151:$CB$151,0)),0)+IFERROR(INDEX('Hoja de Trabajo para listado'!$DE$153:$DG$274,MATCH($A791,'Hoja de Trabajo para listado'!$DE$153:$DE$1048576,0),MATCH((CUADRO!I$5&amp;$E791),'Hoja de Trabajo para listado'!$DE$151:$DG$151,0)),0)+IFERROR(INDEX('Hoja de Trabajo para listado'!$CD$155:$DC$1048576,MATCH($A791,'Hoja de Trabajo para listado'!$CD$155:$CD$1048576,0),MATCH((CUADRO!I$5&amp;$E791),'Hoja de Trabajo para listado'!$CD$151:$DC$151,0)),0)</f>
        <v>0</v>
      </c>
      <c r="J791" s="243">
        <f ca="1">+IFERROR(INDEX('Hoja de Trabajo para listado'!$A$155:$Z$1048576,MATCH($A791,'Hoja de Trabajo para listado'!$A$155:$A$1048576,0),MATCH((CUADRO!J$5&amp;$E791),'Hoja de Trabajo para listado'!$A$151:$Z$151,0)),0)+IFERROR(INDEX('Hoja de Trabajo para listado'!$AB$155:$BA$1048576,MATCH($A791,'Hoja de Trabajo para listado'!$AB$155:$AB$1048576,0),MATCH((CUADRO!J$5&amp;$E791),'Hoja de Trabajo para listado'!$AB$151:$BA$151,0)),0)+IFERROR(INDEX('Hoja de Trabajo para listado'!$BC$155:$CB$1048576,MATCH($A791,'Hoja de Trabajo para listado'!$BC$155:$BC$1048576,0),MATCH((CUADRO!J$5&amp;$E791),'Hoja de Trabajo para listado'!$BC$151:$CB$151,0)),0)+IFERROR(INDEX('Hoja de Trabajo para listado'!$DE$153:$DG$274,MATCH($A791,'Hoja de Trabajo para listado'!$DE$153:$DE$1048576,0),MATCH((CUADRO!J$5&amp;$E791),'Hoja de Trabajo para listado'!$DE$151:$DG$151,0)),0)+IFERROR(INDEX('Hoja de Trabajo para listado'!$CD$155:$DC$1048576,MATCH($A791,'Hoja de Trabajo para listado'!$CD$155:$CD$1048576,0),MATCH((CUADRO!J$5&amp;$E791),'Hoja de Trabajo para listado'!$CD$151:$DC$151,0)),0)</f>
        <v>0</v>
      </c>
      <c r="K791" s="243">
        <f ca="1">+IFERROR(INDEX('Hoja de Trabajo para listado'!$A$155:$Z$1048576,MATCH($A791,'Hoja de Trabajo para listado'!$A$155:$A$1048576,0),MATCH((CUADRO!K$5&amp;$E791),'Hoja de Trabajo para listado'!$A$151:$Z$151,0)),0)+IFERROR(INDEX('Hoja de Trabajo para listado'!$AB$155:$BA$1048576,MATCH($A791,'Hoja de Trabajo para listado'!$AB$155:$AB$1048576,0),MATCH((CUADRO!K$5&amp;$E791),'Hoja de Trabajo para listado'!$AB$151:$BA$151,0)),0)+IFERROR(INDEX('Hoja de Trabajo para listado'!$BC$155:$CB$1048576,MATCH($A791,'Hoja de Trabajo para listado'!$BC$155:$BC$1048576,0),MATCH((CUADRO!K$5&amp;$E791),'Hoja de Trabajo para listado'!$BC$151:$CB$151,0)),0)+IFERROR(INDEX('Hoja de Trabajo para listado'!$DE$153:$DG$274,MATCH($A791,'Hoja de Trabajo para listado'!$DE$153:$DE$1048576,0),MATCH((CUADRO!K$5&amp;$E791),'Hoja de Trabajo para listado'!$DE$151:$DG$151,0)),0)+IFERROR(INDEX('Hoja de Trabajo para listado'!$CD$155:$DC$1048576,MATCH($A791,'Hoja de Trabajo para listado'!$CD$155:$CD$1048576,0),MATCH((CUADRO!K$5&amp;$E791),'Hoja de Trabajo para listado'!$CD$151:$DC$151,0)),0)</f>
        <v>0</v>
      </c>
      <c r="L791" s="243">
        <f ca="1">+IFERROR(INDEX('Hoja de Trabajo para listado'!$A$155:$Z$1048576,MATCH($A791,'Hoja de Trabajo para listado'!$A$155:$A$1048576,0),MATCH((CUADRO!L$5&amp;$E791),'Hoja de Trabajo para listado'!$A$151:$Z$151,0)),0)+IFERROR(INDEX('Hoja de Trabajo para listado'!$AB$155:$BA$1048576,MATCH($A791,'Hoja de Trabajo para listado'!$AB$155:$AB$1048576,0),MATCH((CUADRO!L$5&amp;$E791),'Hoja de Trabajo para listado'!$AB$151:$BA$151,0)),0)+IFERROR(INDEX('Hoja de Trabajo para listado'!$BC$155:$CB$1048576,MATCH($A791,'Hoja de Trabajo para listado'!$BC$155:$BC$1048576,0),MATCH((CUADRO!L$5&amp;$E791),'Hoja de Trabajo para listado'!$BC$151:$CB$151,0)),0)+IFERROR(INDEX('Hoja de Trabajo para listado'!$DE$153:$DG$274,MATCH($A791,'Hoja de Trabajo para listado'!$DE$153:$DE$1048576,0),MATCH((CUADRO!L$5&amp;$E791),'Hoja de Trabajo para listado'!$DE$151:$DG$151,0)),0)+IFERROR(INDEX('Hoja de Trabajo para listado'!$CD$155:$DC$1048576,MATCH($A791,'Hoja de Trabajo para listado'!$CD$155:$CD$1048576,0),MATCH((CUADRO!L$5&amp;$E791),'Hoja de Trabajo para listado'!$CD$151:$DC$151,0)),0)</f>
        <v>0</v>
      </c>
      <c r="M791" s="243">
        <f ca="1">+IFERROR(INDEX('Hoja de Trabajo para listado'!$A$155:$Z$1048576,MATCH($A791,'Hoja de Trabajo para listado'!$A$155:$A$1048576,0),MATCH((CUADRO!M$5&amp;$E791),'Hoja de Trabajo para listado'!$A$151:$Z$151,0)),0)+IFERROR(INDEX('Hoja de Trabajo para listado'!$AB$155:$BA$1048576,MATCH($A791,'Hoja de Trabajo para listado'!$AB$155:$AB$1048576,0),MATCH((CUADRO!M$5&amp;$E791),'Hoja de Trabajo para listado'!$AB$151:$BA$151,0)),0)+IFERROR(INDEX('Hoja de Trabajo para listado'!$BC$155:$CB$1048576,MATCH($A791,'Hoja de Trabajo para listado'!$BC$155:$BC$1048576,0),MATCH((CUADRO!M$5&amp;$E791),'Hoja de Trabajo para listado'!$BC$151:$CB$151,0)),0)+IFERROR(INDEX('Hoja de Trabajo para listado'!$DE$153:$DG$274,MATCH($A791,'Hoja de Trabajo para listado'!$DE$153:$DE$1048576,0),MATCH((CUADRO!M$5&amp;$E791),'Hoja de Trabajo para listado'!$DE$151:$DG$151,0)),0)+IFERROR(INDEX('Hoja de Trabajo para listado'!$CD$155:$DC$1048576,MATCH($A791,'Hoja de Trabajo para listado'!$CD$155:$CD$1048576,0),MATCH((CUADRO!M$5&amp;$E791),'Hoja de Trabajo para listado'!$CD$151:$DC$151,0)),0)</f>
        <v>0</v>
      </c>
      <c r="N791" s="243">
        <f ca="1">+IFERROR(INDEX('Hoja de Trabajo para listado'!$A$155:$Z$1048576,MATCH($A791,'Hoja de Trabajo para listado'!$A$155:$A$1048576,0),MATCH((CUADRO!N$5&amp;$E791),'Hoja de Trabajo para listado'!$A$151:$Z$151,0)),0)+IFERROR(INDEX('Hoja de Trabajo para listado'!$AB$155:$BA$1048576,MATCH($A791,'Hoja de Trabajo para listado'!$AB$155:$AB$1048576,0),MATCH((CUADRO!N$5&amp;$E791),'Hoja de Trabajo para listado'!$AB$151:$BA$151,0)),0)+IFERROR(INDEX('Hoja de Trabajo para listado'!$BC$155:$CB$1048576,MATCH($A791,'Hoja de Trabajo para listado'!$BC$155:$BC$1048576,0),MATCH((CUADRO!N$5&amp;$E791),'Hoja de Trabajo para listado'!$BC$151:$CB$151,0)),0)+IFERROR(INDEX('Hoja de Trabajo para listado'!$DE$153:$DG$274,MATCH($A791,'Hoja de Trabajo para listado'!$DE$153:$DE$1048576,0),MATCH((CUADRO!N$5&amp;$E791),'Hoja de Trabajo para listado'!$DE$151:$DG$151,0)),0)+IFERROR(INDEX('Hoja de Trabajo para listado'!$CD$155:$DC$1048576,MATCH($A791,'Hoja de Trabajo para listado'!$CD$155:$CD$1048576,0),MATCH((CUADRO!N$5&amp;$E791),'Hoja de Trabajo para listado'!$CD$151:$DC$151,0)),0)</f>
        <v>0</v>
      </c>
      <c r="O791" s="243">
        <f ca="1">+IFERROR(INDEX('Hoja de Trabajo para listado'!$A$155:$Z$1048576,MATCH($A791,'Hoja de Trabajo para listado'!$A$155:$A$1048576,0),MATCH((CUADRO!O$5&amp;$E791),'Hoja de Trabajo para listado'!$A$151:$Z$151,0)),0)+IFERROR(INDEX('Hoja de Trabajo para listado'!$AB$155:$BA$1048576,MATCH($A791,'Hoja de Trabajo para listado'!$AB$155:$AB$1048576,0),MATCH((CUADRO!O$5&amp;$E791),'Hoja de Trabajo para listado'!$AB$151:$BA$151,0)),0)+IFERROR(INDEX('Hoja de Trabajo para listado'!$BC$155:$CB$1048576,MATCH($A791,'Hoja de Trabajo para listado'!$BC$155:$BC$1048576,0),MATCH((CUADRO!O$5&amp;$E791),'Hoja de Trabajo para listado'!$BC$151:$CB$151,0)),0)+IFERROR(INDEX('Hoja de Trabajo para listado'!$DE$153:$DG$274,MATCH($A791,'Hoja de Trabajo para listado'!$DE$153:$DE$1048576,0),MATCH((CUADRO!O$5&amp;$E791),'Hoja de Trabajo para listado'!$DE$151:$DG$151,0)),0)+IFERROR(INDEX('Hoja de Trabajo para listado'!$CD$155:$DC$1048576,MATCH($A791,'Hoja de Trabajo para listado'!$CD$155:$CD$1048576,0),MATCH((CUADRO!O$5&amp;$E791),'Hoja de Trabajo para listado'!$CD$151:$DC$151,0)),0)</f>
        <v>0</v>
      </c>
      <c r="P791" s="243">
        <f ca="1">+IFERROR(INDEX('Hoja de Trabajo para listado'!$A$155:$Z$1048576,MATCH($A791,'Hoja de Trabajo para listado'!$A$155:$A$1048576,0),MATCH((CUADRO!P$5&amp;$E791),'Hoja de Trabajo para listado'!$A$151:$Z$151,0)),0)+IFERROR(INDEX('Hoja de Trabajo para listado'!$AB$155:$BA$1048576,MATCH($A791,'Hoja de Trabajo para listado'!$AB$155:$AB$1048576,0),MATCH((CUADRO!P$5&amp;$E791),'Hoja de Trabajo para listado'!$AB$151:$BA$151,0)),0)+IFERROR(INDEX('Hoja de Trabajo para listado'!$BC$155:$CB$1048576,MATCH($A791,'Hoja de Trabajo para listado'!$BC$155:$BC$1048576,0),MATCH((CUADRO!P$5&amp;$E791),'Hoja de Trabajo para listado'!$BC$151:$CB$151,0)),0)+IFERROR(INDEX('Hoja de Trabajo para listado'!$DE$153:$DG$274,MATCH($A791,'Hoja de Trabajo para listado'!$DE$153:$DE$1048576,0),MATCH((CUADRO!P$5&amp;$E791),'Hoja de Trabajo para listado'!$DE$151:$DG$151,0)),0)+IFERROR(INDEX('Hoja de Trabajo para listado'!$CD$155:$DC$1048576,MATCH($A791,'Hoja de Trabajo para listado'!$CD$155:$CD$1048576,0),MATCH((CUADRO!P$5&amp;$E791),'Hoja de Trabajo para listado'!$CD$151:$DC$151,0)),0)</f>
        <v>0</v>
      </c>
      <c r="Q791" s="243">
        <f ca="1">+IFERROR(INDEX('Hoja de Trabajo para listado'!$A$155:$Z$1048576,MATCH($A791,'Hoja de Trabajo para listado'!$A$155:$A$1048576,0),MATCH((CUADRO!Q$5&amp;$E791),'Hoja de Trabajo para listado'!$A$151:$Z$151,0)),0)+IFERROR(INDEX('Hoja de Trabajo para listado'!$AB$155:$BA$1048576,MATCH($A791,'Hoja de Trabajo para listado'!$AB$155:$AB$1048576,0),MATCH((CUADRO!Q$5&amp;$E791),'Hoja de Trabajo para listado'!$AB$151:$BA$151,0)),0)+IFERROR(INDEX('Hoja de Trabajo para listado'!$BC$155:$CB$1048576,MATCH($A791,'Hoja de Trabajo para listado'!$BC$155:$BC$1048576,0),MATCH((CUADRO!Q$5&amp;$E791),'Hoja de Trabajo para listado'!$BC$151:$CB$151,0)),0)+IFERROR(INDEX('Hoja de Trabajo para listado'!$DE$153:$DG$274,MATCH($A791,'Hoja de Trabajo para listado'!$DE$153:$DE$1048576,0),MATCH((CUADRO!Q$5&amp;$E791),'Hoja de Trabajo para listado'!$DE$151:$DG$151,0)),0)+IFERROR(INDEX('Hoja de Trabajo para listado'!$CD$155:$DC$1048576,MATCH($A791,'Hoja de Trabajo para listado'!$CD$155:$CD$1048576,0),MATCH((CUADRO!Q$5&amp;$E791),'Hoja de Trabajo para listado'!$CD$151:$DC$151,0)),0)</f>
        <v>0</v>
      </c>
      <c r="R791" s="243">
        <f t="shared" ca="1" si="27"/>
        <v>0</v>
      </c>
      <c r="S791" s="249">
        <f ca="1">+R790+R791</f>
        <v>0</v>
      </c>
      <c r="T791" s="243">
        <f ca="1">+S791</f>
        <v>0</v>
      </c>
      <c r="U791" s="242">
        <f t="shared" si="28"/>
        <v>2</v>
      </c>
      <c r="V791" s="333" t="str">
        <f>+VLOOKUP(A791,bd_lista!$A$3:$E$590,5,FALSE)</f>
        <v>Gobiernos Autonomos Municipales</v>
      </c>
      <c r="W791" s="384"/>
      <c r="X791" s="242">
        <f>+VLOOKUP(A791,[3]Sheet1!$A$13:$D$744,4,FALSE)</f>
        <v>0</v>
      </c>
      <c r="Y791" s="242" t="e">
        <f>+VLOOKUP(X791,bd_lista!$A$3:$C$590,3,FALSE)</f>
        <v>#N/A</v>
      </c>
      <c r="Z791" s="292"/>
      <c r="AA791" s="293"/>
    </row>
    <row r="792" spans="1:27" customFormat="1" ht="15" hidden="1" customHeight="1">
      <c r="A792" s="32">
        <v>1415</v>
      </c>
      <c r="B792" s="388">
        <f>+A792</f>
        <v>1415</v>
      </c>
      <c r="C792" s="247" t="str">
        <f>+VLOOKUP(A792,bd_lista!$A$3:$C$590,3,FALSE)</f>
        <v>Gobierno Autónomo Municipal de Choquecota</v>
      </c>
      <c r="D792" s="385" t="str">
        <f>+C792</f>
        <v>Gobierno Autónomo Municipal de Choquecota</v>
      </c>
      <c r="E792" s="242" t="s">
        <v>1304</v>
      </c>
      <c r="F792" s="243">
        <f ca="1">+IFERROR(INDEX('Hoja de Trabajo para listado'!$A$155:$Z$1048576,MATCH($A792,'Hoja de Trabajo para listado'!$A$155:$A$1048576,0),MATCH((CUADRO!F$5&amp;$E792),'Hoja de Trabajo para listado'!$A$151:$Z$151,0)),0)+IFERROR(INDEX('Hoja de Trabajo para listado'!$AB$155:$BA$1048576,MATCH($A792,'Hoja de Trabajo para listado'!$AB$155:$AB$1048576,0),MATCH((CUADRO!F$5&amp;$E792),'Hoja de Trabajo para listado'!$AB$151:$BA$151,0)),0)+IFERROR(INDEX('Hoja de Trabajo para listado'!$BC$155:$CB$1048576,MATCH($A792,'Hoja de Trabajo para listado'!$BC$155:$BC$1048576,0),MATCH((CUADRO!F$5&amp;$E792),'Hoja de Trabajo para listado'!$BC$151:$CB$151,0)),0)+IFERROR(INDEX('Hoja de Trabajo para listado'!$DE$153:$DG$274,MATCH($A792,'Hoja de Trabajo para listado'!$DE$153:$DE$1048576,0),MATCH((CUADRO!F$5&amp;$E792),'Hoja de Trabajo para listado'!$DE$151:$DG$151,0)),0)+IFERROR(INDEX('Hoja de Trabajo para listado'!$CD$155:$DC$1048576,MATCH($A792,'Hoja de Trabajo para listado'!$CD$155:$CD$1048576,0),MATCH((CUADRO!F$5&amp;$E792),'Hoja de Trabajo para listado'!$CD$151:$DC$151,0)),0)</f>
        <v>0</v>
      </c>
      <c r="G792" s="243">
        <f ca="1">+IFERROR(INDEX('Hoja de Trabajo para listado'!$A$155:$Z$1048576,MATCH($A792,'Hoja de Trabajo para listado'!$A$155:$A$1048576,0),MATCH((CUADRO!G$5&amp;$E792),'Hoja de Trabajo para listado'!$A$151:$Z$151,0)),0)+IFERROR(INDEX('Hoja de Trabajo para listado'!$AB$155:$BA$1048576,MATCH($A792,'Hoja de Trabajo para listado'!$AB$155:$AB$1048576,0),MATCH((CUADRO!G$5&amp;$E792),'Hoja de Trabajo para listado'!$AB$151:$BA$151,0)),0)+IFERROR(INDEX('Hoja de Trabajo para listado'!$BC$155:$CB$1048576,MATCH($A792,'Hoja de Trabajo para listado'!$BC$155:$BC$1048576,0),MATCH((CUADRO!G$5&amp;$E792),'Hoja de Trabajo para listado'!$BC$151:$CB$151,0)),0)+IFERROR(INDEX('Hoja de Trabajo para listado'!$DE$153:$DG$274,MATCH($A792,'Hoja de Trabajo para listado'!$DE$153:$DE$1048576,0),MATCH((CUADRO!G$5&amp;$E792),'Hoja de Trabajo para listado'!$DE$151:$DG$151,0)),0)+IFERROR(INDEX('Hoja de Trabajo para listado'!$CD$155:$DC$1048576,MATCH($A792,'Hoja de Trabajo para listado'!$CD$155:$CD$1048576,0),MATCH((CUADRO!G$5&amp;$E792),'Hoja de Trabajo para listado'!$CD$151:$DC$151,0)),0)</f>
        <v>0</v>
      </c>
      <c r="H792" s="243">
        <f ca="1">+IFERROR(INDEX('Hoja de Trabajo para listado'!$A$155:$Z$1048576,MATCH($A792,'Hoja de Trabajo para listado'!$A$155:$A$1048576,0),MATCH((CUADRO!H$5&amp;$E792),'Hoja de Trabajo para listado'!$A$151:$Z$151,0)),0)+IFERROR(INDEX('Hoja de Trabajo para listado'!$AB$155:$BA$1048576,MATCH($A792,'Hoja de Trabajo para listado'!$AB$155:$AB$1048576,0),MATCH((CUADRO!H$5&amp;$E792),'Hoja de Trabajo para listado'!$AB$151:$BA$151,0)),0)+IFERROR(INDEX('Hoja de Trabajo para listado'!$BC$155:$CB$1048576,MATCH($A792,'Hoja de Trabajo para listado'!$BC$155:$BC$1048576,0),MATCH((CUADRO!H$5&amp;$E792),'Hoja de Trabajo para listado'!$BC$151:$CB$151,0)),0)+IFERROR(INDEX('Hoja de Trabajo para listado'!$DE$153:$DG$274,MATCH($A792,'Hoja de Trabajo para listado'!$DE$153:$DE$1048576,0),MATCH((CUADRO!H$5&amp;$E792),'Hoja de Trabajo para listado'!$DE$151:$DG$151,0)),0)+IFERROR(INDEX('Hoja de Trabajo para listado'!$CD$155:$DC$1048576,MATCH($A792,'Hoja de Trabajo para listado'!$CD$155:$CD$1048576,0),MATCH((CUADRO!H$5&amp;$E792),'Hoja de Trabajo para listado'!$CD$151:$DC$151,0)),0)</f>
        <v>0</v>
      </c>
      <c r="I792" s="243">
        <f ca="1">+IFERROR(INDEX('Hoja de Trabajo para listado'!$A$155:$Z$1048576,MATCH($A792,'Hoja de Trabajo para listado'!$A$155:$A$1048576,0),MATCH((CUADRO!I$5&amp;$E792),'Hoja de Trabajo para listado'!$A$151:$Z$151,0)),0)+IFERROR(INDEX('Hoja de Trabajo para listado'!$AB$155:$BA$1048576,MATCH($A792,'Hoja de Trabajo para listado'!$AB$155:$AB$1048576,0),MATCH((CUADRO!I$5&amp;$E792),'Hoja de Trabajo para listado'!$AB$151:$BA$151,0)),0)+IFERROR(INDEX('Hoja de Trabajo para listado'!$BC$155:$CB$1048576,MATCH($A792,'Hoja de Trabajo para listado'!$BC$155:$BC$1048576,0),MATCH((CUADRO!I$5&amp;$E792),'Hoja de Trabajo para listado'!$BC$151:$CB$151,0)),0)+IFERROR(INDEX('Hoja de Trabajo para listado'!$DE$153:$DG$274,MATCH($A792,'Hoja de Trabajo para listado'!$DE$153:$DE$1048576,0),MATCH((CUADRO!I$5&amp;$E792),'Hoja de Trabajo para listado'!$DE$151:$DG$151,0)),0)+IFERROR(INDEX('Hoja de Trabajo para listado'!$CD$155:$DC$1048576,MATCH($A792,'Hoja de Trabajo para listado'!$CD$155:$CD$1048576,0),MATCH((CUADRO!I$5&amp;$E792),'Hoja de Trabajo para listado'!$CD$151:$DC$151,0)),0)</f>
        <v>0</v>
      </c>
      <c r="J792" s="243">
        <f ca="1">+IFERROR(INDEX('Hoja de Trabajo para listado'!$A$155:$Z$1048576,MATCH($A792,'Hoja de Trabajo para listado'!$A$155:$A$1048576,0),MATCH((CUADRO!J$5&amp;$E792),'Hoja de Trabajo para listado'!$A$151:$Z$151,0)),0)+IFERROR(INDEX('Hoja de Trabajo para listado'!$AB$155:$BA$1048576,MATCH($A792,'Hoja de Trabajo para listado'!$AB$155:$AB$1048576,0),MATCH((CUADRO!J$5&amp;$E792),'Hoja de Trabajo para listado'!$AB$151:$BA$151,0)),0)+IFERROR(INDEX('Hoja de Trabajo para listado'!$BC$155:$CB$1048576,MATCH($A792,'Hoja de Trabajo para listado'!$BC$155:$BC$1048576,0),MATCH((CUADRO!J$5&amp;$E792),'Hoja de Trabajo para listado'!$BC$151:$CB$151,0)),0)+IFERROR(INDEX('Hoja de Trabajo para listado'!$DE$153:$DG$274,MATCH($A792,'Hoja de Trabajo para listado'!$DE$153:$DE$1048576,0),MATCH((CUADRO!J$5&amp;$E792),'Hoja de Trabajo para listado'!$DE$151:$DG$151,0)),0)+IFERROR(INDEX('Hoja de Trabajo para listado'!$CD$155:$DC$1048576,MATCH($A792,'Hoja de Trabajo para listado'!$CD$155:$CD$1048576,0),MATCH((CUADRO!J$5&amp;$E792),'Hoja de Trabajo para listado'!$CD$151:$DC$151,0)),0)</f>
        <v>0</v>
      </c>
      <c r="K792" s="243">
        <f ca="1">+IFERROR(INDEX('Hoja de Trabajo para listado'!$A$155:$Z$1048576,MATCH($A792,'Hoja de Trabajo para listado'!$A$155:$A$1048576,0),MATCH((CUADRO!K$5&amp;$E792),'Hoja de Trabajo para listado'!$A$151:$Z$151,0)),0)+IFERROR(INDEX('Hoja de Trabajo para listado'!$AB$155:$BA$1048576,MATCH($A792,'Hoja de Trabajo para listado'!$AB$155:$AB$1048576,0),MATCH((CUADRO!K$5&amp;$E792),'Hoja de Trabajo para listado'!$AB$151:$BA$151,0)),0)+IFERROR(INDEX('Hoja de Trabajo para listado'!$BC$155:$CB$1048576,MATCH($A792,'Hoja de Trabajo para listado'!$BC$155:$BC$1048576,0),MATCH((CUADRO!K$5&amp;$E792),'Hoja de Trabajo para listado'!$BC$151:$CB$151,0)),0)+IFERROR(INDEX('Hoja de Trabajo para listado'!$DE$153:$DG$274,MATCH($A792,'Hoja de Trabajo para listado'!$DE$153:$DE$1048576,0),MATCH((CUADRO!K$5&amp;$E792),'Hoja de Trabajo para listado'!$DE$151:$DG$151,0)),0)+IFERROR(INDEX('Hoja de Trabajo para listado'!$CD$155:$DC$1048576,MATCH($A792,'Hoja de Trabajo para listado'!$CD$155:$CD$1048576,0),MATCH((CUADRO!K$5&amp;$E792),'Hoja de Trabajo para listado'!$CD$151:$DC$151,0)),0)</f>
        <v>0</v>
      </c>
      <c r="L792" s="243">
        <f ca="1">+IFERROR(INDEX('Hoja de Trabajo para listado'!$A$155:$Z$1048576,MATCH($A792,'Hoja de Trabajo para listado'!$A$155:$A$1048576,0),MATCH((CUADRO!L$5&amp;$E792),'Hoja de Trabajo para listado'!$A$151:$Z$151,0)),0)+IFERROR(INDEX('Hoja de Trabajo para listado'!$AB$155:$BA$1048576,MATCH($A792,'Hoja de Trabajo para listado'!$AB$155:$AB$1048576,0),MATCH((CUADRO!L$5&amp;$E792),'Hoja de Trabajo para listado'!$AB$151:$BA$151,0)),0)+IFERROR(INDEX('Hoja de Trabajo para listado'!$BC$155:$CB$1048576,MATCH($A792,'Hoja de Trabajo para listado'!$BC$155:$BC$1048576,0),MATCH((CUADRO!L$5&amp;$E792),'Hoja de Trabajo para listado'!$BC$151:$CB$151,0)),0)+IFERROR(INDEX('Hoja de Trabajo para listado'!$DE$153:$DG$274,MATCH($A792,'Hoja de Trabajo para listado'!$DE$153:$DE$1048576,0),MATCH((CUADRO!L$5&amp;$E792),'Hoja de Trabajo para listado'!$DE$151:$DG$151,0)),0)+IFERROR(INDEX('Hoja de Trabajo para listado'!$CD$155:$DC$1048576,MATCH($A792,'Hoja de Trabajo para listado'!$CD$155:$CD$1048576,0),MATCH((CUADRO!L$5&amp;$E792),'Hoja de Trabajo para listado'!$CD$151:$DC$151,0)),0)</f>
        <v>0</v>
      </c>
      <c r="M792" s="243">
        <f ca="1">+IFERROR(INDEX('Hoja de Trabajo para listado'!$A$155:$Z$1048576,MATCH($A792,'Hoja de Trabajo para listado'!$A$155:$A$1048576,0),MATCH((CUADRO!M$5&amp;$E792),'Hoja de Trabajo para listado'!$A$151:$Z$151,0)),0)+IFERROR(INDEX('Hoja de Trabajo para listado'!$AB$155:$BA$1048576,MATCH($A792,'Hoja de Trabajo para listado'!$AB$155:$AB$1048576,0),MATCH((CUADRO!M$5&amp;$E792),'Hoja de Trabajo para listado'!$AB$151:$BA$151,0)),0)+IFERROR(INDEX('Hoja de Trabajo para listado'!$BC$155:$CB$1048576,MATCH($A792,'Hoja de Trabajo para listado'!$BC$155:$BC$1048576,0),MATCH((CUADRO!M$5&amp;$E792),'Hoja de Trabajo para listado'!$BC$151:$CB$151,0)),0)+IFERROR(INDEX('Hoja de Trabajo para listado'!$DE$153:$DG$274,MATCH($A792,'Hoja de Trabajo para listado'!$DE$153:$DE$1048576,0),MATCH((CUADRO!M$5&amp;$E792),'Hoja de Trabajo para listado'!$DE$151:$DG$151,0)),0)+IFERROR(INDEX('Hoja de Trabajo para listado'!$CD$155:$DC$1048576,MATCH($A792,'Hoja de Trabajo para listado'!$CD$155:$CD$1048576,0),MATCH((CUADRO!M$5&amp;$E792),'Hoja de Trabajo para listado'!$CD$151:$DC$151,0)),0)</f>
        <v>0</v>
      </c>
      <c r="N792" s="243">
        <f ca="1">+IFERROR(INDEX('Hoja de Trabajo para listado'!$A$155:$Z$1048576,MATCH($A792,'Hoja de Trabajo para listado'!$A$155:$A$1048576,0),MATCH((CUADRO!N$5&amp;$E792),'Hoja de Trabajo para listado'!$A$151:$Z$151,0)),0)+IFERROR(INDEX('Hoja de Trabajo para listado'!$AB$155:$BA$1048576,MATCH($A792,'Hoja de Trabajo para listado'!$AB$155:$AB$1048576,0),MATCH((CUADRO!N$5&amp;$E792),'Hoja de Trabajo para listado'!$AB$151:$BA$151,0)),0)+IFERROR(INDEX('Hoja de Trabajo para listado'!$BC$155:$CB$1048576,MATCH($A792,'Hoja de Trabajo para listado'!$BC$155:$BC$1048576,0),MATCH((CUADRO!N$5&amp;$E792),'Hoja de Trabajo para listado'!$BC$151:$CB$151,0)),0)+IFERROR(INDEX('Hoja de Trabajo para listado'!$DE$153:$DG$274,MATCH($A792,'Hoja de Trabajo para listado'!$DE$153:$DE$1048576,0),MATCH((CUADRO!N$5&amp;$E792),'Hoja de Trabajo para listado'!$DE$151:$DG$151,0)),0)+IFERROR(INDEX('Hoja de Trabajo para listado'!$CD$155:$DC$1048576,MATCH($A792,'Hoja de Trabajo para listado'!$CD$155:$CD$1048576,0),MATCH((CUADRO!N$5&amp;$E792),'Hoja de Trabajo para listado'!$CD$151:$DC$151,0)),0)</f>
        <v>0</v>
      </c>
      <c r="O792" s="243">
        <f ca="1">+IFERROR(INDEX('Hoja de Trabajo para listado'!$A$155:$Z$1048576,MATCH($A792,'Hoja de Trabajo para listado'!$A$155:$A$1048576,0),MATCH((CUADRO!O$5&amp;$E792),'Hoja de Trabajo para listado'!$A$151:$Z$151,0)),0)+IFERROR(INDEX('Hoja de Trabajo para listado'!$AB$155:$BA$1048576,MATCH($A792,'Hoja de Trabajo para listado'!$AB$155:$AB$1048576,0),MATCH((CUADRO!O$5&amp;$E792),'Hoja de Trabajo para listado'!$AB$151:$BA$151,0)),0)+IFERROR(INDEX('Hoja de Trabajo para listado'!$BC$155:$CB$1048576,MATCH($A792,'Hoja de Trabajo para listado'!$BC$155:$BC$1048576,0),MATCH((CUADRO!O$5&amp;$E792),'Hoja de Trabajo para listado'!$BC$151:$CB$151,0)),0)+IFERROR(INDEX('Hoja de Trabajo para listado'!$DE$153:$DG$274,MATCH($A792,'Hoja de Trabajo para listado'!$DE$153:$DE$1048576,0),MATCH((CUADRO!O$5&amp;$E792),'Hoja de Trabajo para listado'!$DE$151:$DG$151,0)),0)+IFERROR(INDEX('Hoja de Trabajo para listado'!$CD$155:$DC$1048576,MATCH($A792,'Hoja de Trabajo para listado'!$CD$155:$CD$1048576,0),MATCH((CUADRO!O$5&amp;$E792),'Hoja de Trabajo para listado'!$CD$151:$DC$151,0)),0)</f>
        <v>0</v>
      </c>
      <c r="P792" s="243">
        <f ca="1">+IFERROR(INDEX('Hoja de Trabajo para listado'!$A$155:$Z$1048576,MATCH($A792,'Hoja de Trabajo para listado'!$A$155:$A$1048576,0),MATCH((CUADRO!P$5&amp;$E792),'Hoja de Trabajo para listado'!$A$151:$Z$151,0)),0)+IFERROR(INDEX('Hoja de Trabajo para listado'!$AB$155:$BA$1048576,MATCH($A792,'Hoja de Trabajo para listado'!$AB$155:$AB$1048576,0),MATCH((CUADRO!P$5&amp;$E792),'Hoja de Trabajo para listado'!$AB$151:$BA$151,0)),0)+IFERROR(INDEX('Hoja de Trabajo para listado'!$BC$155:$CB$1048576,MATCH($A792,'Hoja de Trabajo para listado'!$BC$155:$BC$1048576,0),MATCH((CUADRO!P$5&amp;$E792),'Hoja de Trabajo para listado'!$BC$151:$CB$151,0)),0)+IFERROR(INDEX('Hoja de Trabajo para listado'!$DE$153:$DG$274,MATCH($A792,'Hoja de Trabajo para listado'!$DE$153:$DE$1048576,0),MATCH((CUADRO!P$5&amp;$E792),'Hoja de Trabajo para listado'!$DE$151:$DG$151,0)),0)+IFERROR(INDEX('Hoja de Trabajo para listado'!$CD$155:$DC$1048576,MATCH($A792,'Hoja de Trabajo para listado'!$CD$155:$CD$1048576,0),MATCH((CUADRO!P$5&amp;$E792),'Hoja de Trabajo para listado'!$CD$151:$DC$151,0)),0)</f>
        <v>0</v>
      </c>
      <c r="Q792" s="243">
        <f ca="1">+IFERROR(INDEX('Hoja de Trabajo para listado'!$A$155:$Z$1048576,MATCH($A792,'Hoja de Trabajo para listado'!$A$155:$A$1048576,0),MATCH((CUADRO!Q$5&amp;$E792),'Hoja de Trabajo para listado'!$A$151:$Z$151,0)),0)+IFERROR(INDEX('Hoja de Trabajo para listado'!$AB$155:$BA$1048576,MATCH($A792,'Hoja de Trabajo para listado'!$AB$155:$AB$1048576,0),MATCH((CUADRO!Q$5&amp;$E792),'Hoja de Trabajo para listado'!$AB$151:$BA$151,0)),0)+IFERROR(INDEX('Hoja de Trabajo para listado'!$BC$155:$CB$1048576,MATCH($A792,'Hoja de Trabajo para listado'!$BC$155:$BC$1048576,0),MATCH((CUADRO!Q$5&amp;$E792),'Hoja de Trabajo para listado'!$BC$151:$CB$151,0)),0)+IFERROR(INDEX('Hoja de Trabajo para listado'!$DE$153:$DG$274,MATCH($A792,'Hoja de Trabajo para listado'!$DE$153:$DE$1048576,0),MATCH((CUADRO!Q$5&amp;$E792),'Hoja de Trabajo para listado'!$DE$151:$DG$151,0)),0)+IFERROR(INDEX('Hoja de Trabajo para listado'!$CD$155:$DC$1048576,MATCH($A792,'Hoja de Trabajo para listado'!$CD$155:$CD$1048576,0),MATCH((CUADRO!Q$5&amp;$E792),'Hoja de Trabajo para listado'!$CD$151:$DC$151,0)),0)</f>
        <v>0</v>
      </c>
      <c r="R792" s="243">
        <f t="shared" ca="1" si="27"/>
        <v>0</v>
      </c>
      <c r="S792" s="249"/>
      <c r="T792" s="243">
        <f ca="1">+T793</f>
        <v>0</v>
      </c>
      <c r="U792" s="242">
        <f t="shared" si="28"/>
        <v>1</v>
      </c>
      <c r="V792" s="333" t="str">
        <f>+VLOOKUP(A792,bd_lista!$A$3:$E$590,5,FALSE)</f>
        <v>Gobiernos Autonomos Municipales</v>
      </c>
      <c r="W792" s="383" t="str">
        <f>+V792</f>
        <v>Gobiernos Autonomos Municipales</v>
      </c>
      <c r="X792" s="242">
        <f>+VLOOKUP(A792,[3]Sheet1!$A$13:$D$744,4,FALSE)</f>
        <v>0</v>
      </c>
      <c r="Y792" s="242" t="e">
        <f>+VLOOKUP(X792,bd_lista!$A$3:$C$590,3,FALSE)</f>
        <v>#N/A</v>
      </c>
      <c r="Z792" s="294">
        <f>+X792</f>
        <v>0</v>
      </c>
      <c r="AA792" s="295" t="e">
        <f>+Y792</f>
        <v>#N/A</v>
      </c>
    </row>
    <row r="793" spans="1:27" customFormat="1" ht="15" hidden="1" customHeight="1">
      <c r="A793" s="32">
        <v>1415</v>
      </c>
      <c r="B793" s="389"/>
      <c r="C793" s="247" t="str">
        <f>+VLOOKUP(A793,bd_lista!$A$3:$C$590,3,FALSE)</f>
        <v>Gobierno Autónomo Municipal de Choquecota</v>
      </c>
      <c r="D793" s="386"/>
      <c r="E793" s="244" t="s">
        <v>1305</v>
      </c>
      <c r="F793" s="243">
        <f ca="1">+IFERROR(INDEX('Hoja de Trabajo para listado'!$A$155:$Z$1048576,MATCH($A793,'Hoja de Trabajo para listado'!$A$155:$A$1048576,0),MATCH((CUADRO!F$5&amp;$E793),'Hoja de Trabajo para listado'!$A$151:$Z$151,0)),0)+IFERROR(INDEX('Hoja de Trabajo para listado'!$AB$155:$BA$1048576,MATCH($A793,'Hoja de Trabajo para listado'!$AB$155:$AB$1048576,0),MATCH((CUADRO!F$5&amp;$E793),'Hoja de Trabajo para listado'!$AB$151:$BA$151,0)),0)+IFERROR(INDEX('Hoja de Trabajo para listado'!$BC$155:$CB$1048576,MATCH($A793,'Hoja de Trabajo para listado'!$BC$155:$BC$1048576,0),MATCH((CUADRO!F$5&amp;$E793),'Hoja de Trabajo para listado'!$BC$151:$CB$151,0)),0)+IFERROR(INDEX('Hoja de Trabajo para listado'!$DE$153:$DG$274,MATCH($A793,'Hoja de Trabajo para listado'!$DE$153:$DE$1048576,0),MATCH((CUADRO!F$5&amp;$E793),'Hoja de Trabajo para listado'!$DE$151:$DG$151,0)),0)+IFERROR(INDEX('Hoja de Trabajo para listado'!$CD$155:$DC$1048576,MATCH($A793,'Hoja de Trabajo para listado'!$CD$155:$CD$1048576,0),MATCH((CUADRO!F$5&amp;$E793),'Hoja de Trabajo para listado'!$CD$151:$DC$151,0)),0)</f>
        <v>0</v>
      </c>
      <c r="G793" s="243">
        <f ca="1">+IFERROR(INDEX('Hoja de Trabajo para listado'!$A$155:$Z$1048576,MATCH($A793,'Hoja de Trabajo para listado'!$A$155:$A$1048576,0),MATCH((CUADRO!G$5&amp;$E793),'Hoja de Trabajo para listado'!$A$151:$Z$151,0)),0)+IFERROR(INDEX('Hoja de Trabajo para listado'!$AB$155:$BA$1048576,MATCH($A793,'Hoja de Trabajo para listado'!$AB$155:$AB$1048576,0),MATCH((CUADRO!G$5&amp;$E793),'Hoja de Trabajo para listado'!$AB$151:$BA$151,0)),0)+IFERROR(INDEX('Hoja de Trabajo para listado'!$BC$155:$CB$1048576,MATCH($A793,'Hoja de Trabajo para listado'!$BC$155:$BC$1048576,0),MATCH((CUADRO!G$5&amp;$E793),'Hoja de Trabajo para listado'!$BC$151:$CB$151,0)),0)+IFERROR(INDEX('Hoja de Trabajo para listado'!$DE$153:$DG$274,MATCH($A793,'Hoja de Trabajo para listado'!$DE$153:$DE$1048576,0),MATCH((CUADRO!G$5&amp;$E793),'Hoja de Trabajo para listado'!$DE$151:$DG$151,0)),0)+IFERROR(INDEX('Hoja de Trabajo para listado'!$CD$155:$DC$1048576,MATCH($A793,'Hoja de Trabajo para listado'!$CD$155:$CD$1048576,0),MATCH((CUADRO!G$5&amp;$E793),'Hoja de Trabajo para listado'!$CD$151:$DC$151,0)),0)</f>
        <v>0</v>
      </c>
      <c r="H793" s="243">
        <f ca="1">+IFERROR(INDEX('Hoja de Trabajo para listado'!$A$155:$Z$1048576,MATCH($A793,'Hoja de Trabajo para listado'!$A$155:$A$1048576,0),MATCH((CUADRO!H$5&amp;$E793),'Hoja de Trabajo para listado'!$A$151:$Z$151,0)),0)+IFERROR(INDEX('Hoja de Trabajo para listado'!$AB$155:$BA$1048576,MATCH($A793,'Hoja de Trabajo para listado'!$AB$155:$AB$1048576,0),MATCH((CUADRO!H$5&amp;$E793),'Hoja de Trabajo para listado'!$AB$151:$BA$151,0)),0)+IFERROR(INDEX('Hoja de Trabajo para listado'!$BC$155:$CB$1048576,MATCH($A793,'Hoja de Trabajo para listado'!$BC$155:$BC$1048576,0),MATCH((CUADRO!H$5&amp;$E793),'Hoja de Trabajo para listado'!$BC$151:$CB$151,0)),0)+IFERROR(INDEX('Hoja de Trabajo para listado'!$DE$153:$DG$274,MATCH($A793,'Hoja de Trabajo para listado'!$DE$153:$DE$1048576,0),MATCH((CUADRO!H$5&amp;$E793),'Hoja de Trabajo para listado'!$DE$151:$DG$151,0)),0)+IFERROR(INDEX('Hoja de Trabajo para listado'!$CD$155:$DC$1048576,MATCH($A793,'Hoja de Trabajo para listado'!$CD$155:$CD$1048576,0),MATCH((CUADRO!H$5&amp;$E793),'Hoja de Trabajo para listado'!$CD$151:$DC$151,0)),0)</f>
        <v>0</v>
      </c>
      <c r="I793" s="243">
        <f ca="1">+IFERROR(INDEX('Hoja de Trabajo para listado'!$A$155:$Z$1048576,MATCH($A793,'Hoja de Trabajo para listado'!$A$155:$A$1048576,0),MATCH((CUADRO!I$5&amp;$E793),'Hoja de Trabajo para listado'!$A$151:$Z$151,0)),0)+IFERROR(INDEX('Hoja de Trabajo para listado'!$AB$155:$BA$1048576,MATCH($A793,'Hoja de Trabajo para listado'!$AB$155:$AB$1048576,0),MATCH((CUADRO!I$5&amp;$E793),'Hoja de Trabajo para listado'!$AB$151:$BA$151,0)),0)+IFERROR(INDEX('Hoja de Trabajo para listado'!$BC$155:$CB$1048576,MATCH($A793,'Hoja de Trabajo para listado'!$BC$155:$BC$1048576,0),MATCH((CUADRO!I$5&amp;$E793),'Hoja de Trabajo para listado'!$BC$151:$CB$151,0)),0)+IFERROR(INDEX('Hoja de Trabajo para listado'!$DE$153:$DG$274,MATCH($A793,'Hoja de Trabajo para listado'!$DE$153:$DE$1048576,0),MATCH((CUADRO!I$5&amp;$E793),'Hoja de Trabajo para listado'!$DE$151:$DG$151,0)),0)+IFERROR(INDEX('Hoja de Trabajo para listado'!$CD$155:$DC$1048576,MATCH($A793,'Hoja de Trabajo para listado'!$CD$155:$CD$1048576,0),MATCH((CUADRO!I$5&amp;$E793),'Hoja de Trabajo para listado'!$CD$151:$DC$151,0)),0)</f>
        <v>0</v>
      </c>
      <c r="J793" s="243">
        <f ca="1">+IFERROR(INDEX('Hoja de Trabajo para listado'!$A$155:$Z$1048576,MATCH($A793,'Hoja de Trabajo para listado'!$A$155:$A$1048576,0),MATCH((CUADRO!J$5&amp;$E793),'Hoja de Trabajo para listado'!$A$151:$Z$151,0)),0)+IFERROR(INDEX('Hoja de Trabajo para listado'!$AB$155:$BA$1048576,MATCH($A793,'Hoja de Trabajo para listado'!$AB$155:$AB$1048576,0),MATCH((CUADRO!J$5&amp;$E793),'Hoja de Trabajo para listado'!$AB$151:$BA$151,0)),0)+IFERROR(INDEX('Hoja de Trabajo para listado'!$BC$155:$CB$1048576,MATCH($A793,'Hoja de Trabajo para listado'!$BC$155:$BC$1048576,0),MATCH((CUADRO!J$5&amp;$E793),'Hoja de Trabajo para listado'!$BC$151:$CB$151,0)),0)+IFERROR(INDEX('Hoja de Trabajo para listado'!$DE$153:$DG$274,MATCH($A793,'Hoja de Trabajo para listado'!$DE$153:$DE$1048576,0),MATCH((CUADRO!J$5&amp;$E793),'Hoja de Trabajo para listado'!$DE$151:$DG$151,0)),0)+IFERROR(INDEX('Hoja de Trabajo para listado'!$CD$155:$DC$1048576,MATCH($A793,'Hoja de Trabajo para listado'!$CD$155:$CD$1048576,0),MATCH((CUADRO!J$5&amp;$E793),'Hoja de Trabajo para listado'!$CD$151:$DC$151,0)),0)</f>
        <v>0</v>
      </c>
      <c r="K793" s="243">
        <f ca="1">+IFERROR(INDEX('Hoja de Trabajo para listado'!$A$155:$Z$1048576,MATCH($A793,'Hoja de Trabajo para listado'!$A$155:$A$1048576,0),MATCH((CUADRO!K$5&amp;$E793),'Hoja de Trabajo para listado'!$A$151:$Z$151,0)),0)+IFERROR(INDEX('Hoja de Trabajo para listado'!$AB$155:$BA$1048576,MATCH($A793,'Hoja de Trabajo para listado'!$AB$155:$AB$1048576,0),MATCH((CUADRO!K$5&amp;$E793),'Hoja de Trabajo para listado'!$AB$151:$BA$151,0)),0)+IFERROR(INDEX('Hoja de Trabajo para listado'!$BC$155:$CB$1048576,MATCH($A793,'Hoja de Trabajo para listado'!$BC$155:$BC$1048576,0),MATCH((CUADRO!K$5&amp;$E793),'Hoja de Trabajo para listado'!$BC$151:$CB$151,0)),0)+IFERROR(INDEX('Hoja de Trabajo para listado'!$DE$153:$DG$274,MATCH($A793,'Hoja de Trabajo para listado'!$DE$153:$DE$1048576,0),MATCH((CUADRO!K$5&amp;$E793),'Hoja de Trabajo para listado'!$DE$151:$DG$151,0)),0)+IFERROR(INDEX('Hoja de Trabajo para listado'!$CD$155:$DC$1048576,MATCH($A793,'Hoja de Trabajo para listado'!$CD$155:$CD$1048576,0),MATCH((CUADRO!K$5&amp;$E793),'Hoja de Trabajo para listado'!$CD$151:$DC$151,0)),0)</f>
        <v>0</v>
      </c>
      <c r="L793" s="243">
        <f ca="1">+IFERROR(INDEX('Hoja de Trabajo para listado'!$A$155:$Z$1048576,MATCH($A793,'Hoja de Trabajo para listado'!$A$155:$A$1048576,0),MATCH((CUADRO!L$5&amp;$E793),'Hoja de Trabajo para listado'!$A$151:$Z$151,0)),0)+IFERROR(INDEX('Hoja de Trabajo para listado'!$AB$155:$BA$1048576,MATCH($A793,'Hoja de Trabajo para listado'!$AB$155:$AB$1048576,0),MATCH((CUADRO!L$5&amp;$E793),'Hoja de Trabajo para listado'!$AB$151:$BA$151,0)),0)+IFERROR(INDEX('Hoja de Trabajo para listado'!$BC$155:$CB$1048576,MATCH($A793,'Hoja de Trabajo para listado'!$BC$155:$BC$1048576,0),MATCH((CUADRO!L$5&amp;$E793),'Hoja de Trabajo para listado'!$BC$151:$CB$151,0)),0)+IFERROR(INDEX('Hoja de Trabajo para listado'!$DE$153:$DG$274,MATCH($A793,'Hoja de Trabajo para listado'!$DE$153:$DE$1048576,0),MATCH((CUADRO!L$5&amp;$E793),'Hoja de Trabajo para listado'!$DE$151:$DG$151,0)),0)+IFERROR(INDEX('Hoja de Trabajo para listado'!$CD$155:$DC$1048576,MATCH($A793,'Hoja de Trabajo para listado'!$CD$155:$CD$1048576,0),MATCH((CUADRO!L$5&amp;$E793),'Hoja de Trabajo para listado'!$CD$151:$DC$151,0)),0)</f>
        <v>0</v>
      </c>
      <c r="M793" s="243">
        <f ca="1">+IFERROR(INDEX('Hoja de Trabajo para listado'!$A$155:$Z$1048576,MATCH($A793,'Hoja de Trabajo para listado'!$A$155:$A$1048576,0),MATCH((CUADRO!M$5&amp;$E793),'Hoja de Trabajo para listado'!$A$151:$Z$151,0)),0)+IFERROR(INDEX('Hoja de Trabajo para listado'!$AB$155:$BA$1048576,MATCH($A793,'Hoja de Trabajo para listado'!$AB$155:$AB$1048576,0),MATCH((CUADRO!M$5&amp;$E793),'Hoja de Trabajo para listado'!$AB$151:$BA$151,0)),0)+IFERROR(INDEX('Hoja de Trabajo para listado'!$BC$155:$CB$1048576,MATCH($A793,'Hoja de Trabajo para listado'!$BC$155:$BC$1048576,0),MATCH((CUADRO!M$5&amp;$E793),'Hoja de Trabajo para listado'!$BC$151:$CB$151,0)),0)+IFERROR(INDEX('Hoja de Trabajo para listado'!$DE$153:$DG$274,MATCH($A793,'Hoja de Trabajo para listado'!$DE$153:$DE$1048576,0),MATCH((CUADRO!M$5&amp;$E793),'Hoja de Trabajo para listado'!$DE$151:$DG$151,0)),0)+IFERROR(INDEX('Hoja de Trabajo para listado'!$CD$155:$DC$1048576,MATCH($A793,'Hoja de Trabajo para listado'!$CD$155:$CD$1048576,0),MATCH((CUADRO!M$5&amp;$E793),'Hoja de Trabajo para listado'!$CD$151:$DC$151,0)),0)</f>
        <v>0</v>
      </c>
      <c r="N793" s="243">
        <f ca="1">+IFERROR(INDEX('Hoja de Trabajo para listado'!$A$155:$Z$1048576,MATCH($A793,'Hoja de Trabajo para listado'!$A$155:$A$1048576,0),MATCH((CUADRO!N$5&amp;$E793),'Hoja de Trabajo para listado'!$A$151:$Z$151,0)),0)+IFERROR(INDEX('Hoja de Trabajo para listado'!$AB$155:$BA$1048576,MATCH($A793,'Hoja de Trabajo para listado'!$AB$155:$AB$1048576,0),MATCH((CUADRO!N$5&amp;$E793),'Hoja de Trabajo para listado'!$AB$151:$BA$151,0)),0)+IFERROR(INDEX('Hoja de Trabajo para listado'!$BC$155:$CB$1048576,MATCH($A793,'Hoja de Trabajo para listado'!$BC$155:$BC$1048576,0),MATCH((CUADRO!N$5&amp;$E793),'Hoja de Trabajo para listado'!$BC$151:$CB$151,0)),0)+IFERROR(INDEX('Hoja de Trabajo para listado'!$DE$153:$DG$274,MATCH($A793,'Hoja de Trabajo para listado'!$DE$153:$DE$1048576,0),MATCH((CUADRO!N$5&amp;$E793),'Hoja de Trabajo para listado'!$DE$151:$DG$151,0)),0)+IFERROR(INDEX('Hoja de Trabajo para listado'!$CD$155:$DC$1048576,MATCH($A793,'Hoja de Trabajo para listado'!$CD$155:$CD$1048576,0),MATCH((CUADRO!N$5&amp;$E793),'Hoja de Trabajo para listado'!$CD$151:$DC$151,0)),0)</f>
        <v>0</v>
      </c>
      <c r="O793" s="243">
        <f ca="1">+IFERROR(INDEX('Hoja de Trabajo para listado'!$A$155:$Z$1048576,MATCH($A793,'Hoja de Trabajo para listado'!$A$155:$A$1048576,0),MATCH((CUADRO!O$5&amp;$E793),'Hoja de Trabajo para listado'!$A$151:$Z$151,0)),0)+IFERROR(INDEX('Hoja de Trabajo para listado'!$AB$155:$BA$1048576,MATCH($A793,'Hoja de Trabajo para listado'!$AB$155:$AB$1048576,0),MATCH((CUADRO!O$5&amp;$E793),'Hoja de Trabajo para listado'!$AB$151:$BA$151,0)),0)+IFERROR(INDEX('Hoja de Trabajo para listado'!$BC$155:$CB$1048576,MATCH($A793,'Hoja de Trabajo para listado'!$BC$155:$BC$1048576,0),MATCH((CUADRO!O$5&amp;$E793),'Hoja de Trabajo para listado'!$BC$151:$CB$151,0)),0)+IFERROR(INDEX('Hoja de Trabajo para listado'!$DE$153:$DG$274,MATCH($A793,'Hoja de Trabajo para listado'!$DE$153:$DE$1048576,0),MATCH((CUADRO!O$5&amp;$E793),'Hoja de Trabajo para listado'!$DE$151:$DG$151,0)),0)+IFERROR(INDEX('Hoja de Trabajo para listado'!$CD$155:$DC$1048576,MATCH($A793,'Hoja de Trabajo para listado'!$CD$155:$CD$1048576,0),MATCH((CUADRO!O$5&amp;$E793),'Hoja de Trabajo para listado'!$CD$151:$DC$151,0)),0)</f>
        <v>0</v>
      </c>
      <c r="P793" s="243">
        <f ca="1">+IFERROR(INDEX('Hoja de Trabajo para listado'!$A$155:$Z$1048576,MATCH($A793,'Hoja de Trabajo para listado'!$A$155:$A$1048576,0),MATCH((CUADRO!P$5&amp;$E793),'Hoja de Trabajo para listado'!$A$151:$Z$151,0)),0)+IFERROR(INDEX('Hoja de Trabajo para listado'!$AB$155:$BA$1048576,MATCH($A793,'Hoja de Trabajo para listado'!$AB$155:$AB$1048576,0),MATCH((CUADRO!P$5&amp;$E793),'Hoja de Trabajo para listado'!$AB$151:$BA$151,0)),0)+IFERROR(INDEX('Hoja de Trabajo para listado'!$BC$155:$CB$1048576,MATCH($A793,'Hoja de Trabajo para listado'!$BC$155:$BC$1048576,0),MATCH((CUADRO!P$5&amp;$E793),'Hoja de Trabajo para listado'!$BC$151:$CB$151,0)),0)+IFERROR(INDEX('Hoja de Trabajo para listado'!$DE$153:$DG$274,MATCH($A793,'Hoja de Trabajo para listado'!$DE$153:$DE$1048576,0),MATCH((CUADRO!P$5&amp;$E793),'Hoja de Trabajo para listado'!$DE$151:$DG$151,0)),0)+IFERROR(INDEX('Hoja de Trabajo para listado'!$CD$155:$DC$1048576,MATCH($A793,'Hoja de Trabajo para listado'!$CD$155:$CD$1048576,0),MATCH((CUADRO!P$5&amp;$E793),'Hoja de Trabajo para listado'!$CD$151:$DC$151,0)),0)</f>
        <v>0</v>
      </c>
      <c r="Q793" s="243">
        <f ca="1">+IFERROR(INDEX('Hoja de Trabajo para listado'!$A$155:$Z$1048576,MATCH($A793,'Hoja de Trabajo para listado'!$A$155:$A$1048576,0),MATCH((CUADRO!Q$5&amp;$E793),'Hoja de Trabajo para listado'!$A$151:$Z$151,0)),0)+IFERROR(INDEX('Hoja de Trabajo para listado'!$AB$155:$BA$1048576,MATCH($A793,'Hoja de Trabajo para listado'!$AB$155:$AB$1048576,0),MATCH((CUADRO!Q$5&amp;$E793),'Hoja de Trabajo para listado'!$AB$151:$BA$151,0)),0)+IFERROR(INDEX('Hoja de Trabajo para listado'!$BC$155:$CB$1048576,MATCH($A793,'Hoja de Trabajo para listado'!$BC$155:$BC$1048576,0),MATCH((CUADRO!Q$5&amp;$E793),'Hoja de Trabajo para listado'!$BC$151:$CB$151,0)),0)+IFERROR(INDEX('Hoja de Trabajo para listado'!$DE$153:$DG$274,MATCH($A793,'Hoja de Trabajo para listado'!$DE$153:$DE$1048576,0),MATCH((CUADRO!Q$5&amp;$E793),'Hoja de Trabajo para listado'!$DE$151:$DG$151,0)),0)+IFERROR(INDEX('Hoja de Trabajo para listado'!$CD$155:$DC$1048576,MATCH($A793,'Hoja de Trabajo para listado'!$CD$155:$CD$1048576,0),MATCH((CUADRO!Q$5&amp;$E793),'Hoja de Trabajo para listado'!$CD$151:$DC$151,0)),0)</f>
        <v>0</v>
      </c>
      <c r="R793" s="243">
        <f t="shared" ca="1" si="27"/>
        <v>0</v>
      </c>
      <c r="S793" s="249">
        <f ca="1">+R792+R793</f>
        <v>0</v>
      </c>
      <c r="T793" s="243">
        <f ca="1">+S793</f>
        <v>0</v>
      </c>
      <c r="U793" s="242">
        <f t="shared" si="28"/>
        <v>2</v>
      </c>
      <c r="V793" s="333" t="str">
        <f>+VLOOKUP(A793,bd_lista!$A$3:$E$590,5,FALSE)</f>
        <v>Gobiernos Autonomos Municipales</v>
      </c>
      <c r="W793" s="384"/>
      <c r="X793" s="242">
        <f>+VLOOKUP(A793,[3]Sheet1!$A$13:$D$744,4,FALSE)</f>
        <v>0</v>
      </c>
      <c r="Y793" s="242" t="e">
        <f>+VLOOKUP(X793,bd_lista!$A$3:$C$590,3,FALSE)</f>
        <v>#N/A</v>
      </c>
      <c r="Z793" s="292"/>
      <c r="AA793" s="293"/>
    </row>
    <row r="794" spans="1:27" customFormat="1" ht="15" hidden="1" customHeight="1">
      <c r="A794" s="32">
        <v>1416</v>
      </c>
      <c r="B794" s="388">
        <f>+A794</f>
        <v>1416</v>
      </c>
      <c r="C794" s="247" t="str">
        <f>+VLOOKUP(A794,bd_lista!$A$3:$C$590,3,FALSE)</f>
        <v>Gobierno Autónomo Municipal de Curahuara de Carangas</v>
      </c>
      <c r="D794" s="385" t="str">
        <f>+C794</f>
        <v>Gobierno Autónomo Municipal de Curahuara de Carangas</v>
      </c>
      <c r="E794" s="242" t="s">
        <v>1304</v>
      </c>
      <c r="F794" s="243">
        <f ca="1">+IFERROR(INDEX('Hoja de Trabajo para listado'!$A$155:$Z$1048576,MATCH($A794,'Hoja de Trabajo para listado'!$A$155:$A$1048576,0),MATCH((CUADRO!F$5&amp;$E794),'Hoja de Trabajo para listado'!$A$151:$Z$151,0)),0)+IFERROR(INDEX('Hoja de Trabajo para listado'!$AB$155:$BA$1048576,MATCH($A794,'Hoja de Trabajo para listado'!$AB$155:$AB$1048576,0),MATCH((CUADRO!F$5&amp;$E794),'Hoja de Trabajo para listado'!$AB$151:$BA$151,0)),0)+IFERROR(INDEX('Hoja de Trabajo para listado'!$BC$155:$CB$1048576,MATCH($A794,'Hoja de Trabajo para listado'!$BC$155:$BC$1048576,0),MATCH((CUADRO!F$5&amp;$E794),'Hoja de Trabajo para listado'!$BC$151:$CB$151,0)),0)+IFERROR(INDEX('Hoja de Trabajo para listado'!$DE$153:$DG$274,MATCH($A794,'Hoja de Trabajo para listado'!$DE$153:$DE$1048576,0),MATCH((CUADRO!F$5&amp;$E794),'Hoja de Trabajo para listado'!$DE$151:$DG$151,0)),0)+IFERROR(INDEX('Hoja de Trabajo para listado'!$CD$155:$DC$1048576,MATCH($A794,'Hoja de Trabajo para listado'!$CD$155:$CD$1048576,0),MATCH((CUADRO!F$5&amp;$E794),'Hoja de Trabajo para listado'!$CD$151:$DC$151,0)),0)</f>
        <v>0</v>
      </c>
      <c r="G794" s="243">
        <f ca="1">+IFERROR(INDEX('Hoja de Trabajo para listado'!$A$155:$Z$1048576,MATCH($A794,'Hoja de Trabajo para listado'!$A$155:$A$1048576,0),MATCH((CUADRO!G$5&amp;$E794),'Hoja de Trabajo para listado'!$A$151:$Z$151,0)),0)+IFERROR(INDEX('Hoja de Trabajo para listado'!$AB$155:$BA$1048576,MATCH($A794,'Hoja de Trabajo para listado'!$AB$155:$AB$1048576,0),MATCH((CUADRO!G$5&amp;$E794),'Hoja de Trabajo para listado'!$AB$151:$BA$151,0)),0)+IFERROR(INDEX('Hoja de Trabajo para listado'!$BC$155:$CB$1048576,MATCH($A794,'Hoja de Trabajo para listado'!$BC$155:$BC$1048576,0),MATCH((CUADRO!G$5&amp;$E794),'Hoja de Trabajo para listado'!$BC$151:$CB$151,0)),0)+IFERROR(INDEX('Hoja de Trabajo para listado'!$DE$153:$DG$274,MATCH($A794,'Hoja de Trabajo para listado'!$DE$153:$DE$1048576,0),MATCH((CUADRO!G$5&amp;$E794),'Hoja de Trabajo para listado'!$DE$151:$DG$151,0)),0)+IFERROR(INDEX('Hoja de Trabajo para listado'!$CD$155:$DC$1048576,MATCH($A794,'Hoja de Trabajo para listado'!$CD$155:$CD$1048576,0),MATCH((CUADRO!G$5&amp;$E794),'Hoja de Trabajo para listado'!$CD$151:$DC$151,0)),0)</f>
        <v>0</v>
      </c>
      <c r="H794" s="243">
        <f ca="1">+IFERROR(INDEX('Hoja de Trabajo para listado'!$A$155:$Z$1048576,MATCH($A794,'Hoja de Trabajo para listado'!$A$155:$A$1048576,0),MATCH((CUADRO!H$5&amp;$E794),'Hoja de Trabajo para listado'!$A$151:$Z$151,0)),0)+IFERROR(INDEX('Hoja de Trabajo para listado'!$AB$155:$BA$1048576,MATCH($A794,'Hoja de Trabajo para listado'!$AB$155:$AB$1048576,0),MATCH((CUADRO!H$5&amp;$E794),'Hoja de Trabajo para listado'!$AB$151:$BA$151,0)),0)+IFERROR(INDEX('Hoja de Trabajo para listado'!$BC$155:$CB$1048576,MATCH($A794,'Hoja de Trabajo para listado'!$BC$155:$BC$1048576,0),MATCH((CUADRO!H$5&amp;$E794),'Hoja de Trabajo para listado'!$BC$151:$CB$151,0)),0)+IFERROR(INDEX('Hoja de Trabajo para listado'!$DE$153:$DG$274,MATCH($A794,'Hoja de Trabajo para listado'!$DE$153:$DE$1048576,0),MATCH((CUADRO!H$5&amp;$E794),'Hoja de Trabajo para listado'!$DE$151:$DG$151,0)),0)+IFERROR(INDEX('Hoja de Trabajo para listado'!$CD$155:$DC$1048576,MATCH($A794,'Hoja de Trabajo para listado'!$CD$155:$CD$1048576,0),MATCH((CUADRO!H$5&amp;$E794),'Hoja de Trabajo para listado'!$CD$151:$DC$151,0)),0)</f>
        <v>0</v>
      </c>
      <c r="I794" s="243">
        <f ca="1">+IFERROR(INDEX('Hoja de Trabajo para listado'!$A$155:$Z$1048576,MATCH($A794,'Hoja de Trabajo para listado'!$A$155:$A$1048576,0),MATCH((CUADRO!I$5&amp;$E794),'Hoja de Trabajo para listado'!$A$151:$Z$151,0)),0)+IFERROR(INDEX('Hoja de Trabajo para listado'!$AB$155:$BA$1048576,MATCH($A794,'Hoja de Trabajo para listado'!$AB$155:$AB$1048576,0),MATCH((CUADRO!I$5&amp;$E794),'Hoja de Trabajo para listado'!$AB$151:$BA$151,0)),0)+IFERROR(INDEX('Hoja de Trabajo para listado'!$BC$155:$CB$1048576,MATCH($A794,'Hoja de Trabajo para listado'!$BC$155:$BC$1048576,0),MATCH((CUADRO!I$5&amp;$E794),'Hoja de Trabajo para listado'!$BC$151:$CB$151,0)),0)+IFERROR(INDEX('Hoja de Trabajo para listado'!$DE$153:$DG$274,MATCH($A794,'Hoja de Trabajo para listado'!$DE$153:$DE$1048576,0),MATCH((CUADRO!I$5&amp;$E794),'Hoja de Trabajo para listado'!$DE$151:$DG$151,0)),0)+IFERROR(INDEX('Hoja de Trabajo para listado'!$CD$155:$DC$1048576,MATCH($A794,'Hoja de Trabajo para listado'!$CD$155:$CD$1048576,0),MATCH((CUADRO!I$5&amp;$E794),'Hoja de Trabajo para listado'!$CD$151:$DC$151,0)),0)</f>
        <v>0</v>
      </c>
      <c r="J794" s="243">
        <f ca="1">+IFERROR(INDEX('Hoja de Trabajo para listado'!$A$155:$Z$1048576,MATCH($A794,'Hoja de Trabajo para listado'!$A$155:$A$1048576,0),MATCH((CUADRO!J$5&amp;$E794),'Hoja de Trabajo para listado'!$A$151:$Z$151,0)),0)+IFERROR(INDEX('Hoja de Trabajo para listado'!$AB$155:$BA$1048576,MATCH($A794,'Hoja de Trabajo para listado'!$AB$155:$AB$1048576,0),MATCH((CUADRO!J$5&amp;$E794),'Hoja de Trabajo para listado'!$AB$151:$BA$151,0)),0)+IFERROR(INDEX('Hoja de Trabajo para listado'!$BC$155:$CB$1048576,MATCH($A794,'Hoja de Trabajo para listado'!$BC$155:$BC$1048576,0),MATCH((CUADRO!J$5&amp;$E794),'Hoja de Trabajo para listado'!$BC$151:$CB$151,0)),0)+IFERROR(INDEX('Hoja de Trabajo para listado'!$DE$153:$DG$274,MATCH($A794,'Hoja de Trabajo para listado'!$DE$153:$DE$1048576,0),MATCH((CUADRO!J$5&amp;$E794),'Hoja de Trabajo para listado'!$DE$151:$DG$151,0)),0)+IFERROR(INDEX('Hoja de Trabajo para listado'!$CD$155:$DC$1048576,MATCH($A794,'Hoja de Trabajo para listado'!$CD$155:$CD$1048576,0),MATCH((CUADRO!J$5&amp;$E794),'Hoja de Trabajo para listado'!$CD$151:$DC$151,0)),0)</f>
        <v>0</v>
      </c>
      <c r="K794" s="243">
        <f ca="1">+IFERROR(INDEX('Hoja de Trabajo para listado'!$A$155:$Z$1048576,MATCH($A794,'Hoja de Trabajo para listado'!$A$155:$A$1048576,0),MATCH((CUADRO!K$5&amp;$E794),'Hoja de Trabajo para listado'!$A$151:$Z$151,0)),0)+IFERROR(INDEX('Hoja de Trabajo para listado'!$AB$155:$BA$1048576,MATCH($A794,'Hoja de Trabajo para listado'!$AB$155:$AB$1048576,0),MATCH((CUADRO!K$5&amp;$E794),'Hoja de Trabajo para listado'!$AB$151:$BA$151,0)),0)+IFERROR(INDEX('Hoja de Trabajo para listado'!$BC$155:$CB$1048576,MATCH($A794,'Hoja de Trabajo para listado'!$BC$155:$BC$1048576,0),MATCH((CUADRO!K$5&amp;$E794),'Hoja de Trabajo para listado'!$BC$151:$CB$151,0)),0)+IFERROR(INDEX('Hoja de Trabajo para listado'!$DE$153:$DG$274,MATCH($A794,'Hoja de Trabajo para listado'!$DE$153:$DE$1048576,0),MATCH((CUADRO!K$5&amp;$E794),'Hoja de Trabajo para listado'!$DE$151:$DG$151,0)),0)+IFERROR(INDEX('Hoja de Trabajo para listado'!$CD$155:$DC$1048576,MATCH($A794,'Hoja de Trabajo para listado'!$CD$155:$CD$1048576,0),MATCH((CUADRO!K$5&amp;$E794),'Hoja de Trabajo para listado'!$CD$151:$DC$151,0)),0)</f>
        <v>0</v>
      </c>
      <c r="L794" s="243">
        <f ca="1">+IFERROR(INDEX('Hoja de Trabajo para listado'!$A$155:$Z$1048576,MATCH($A794,'Hoja de Trabajo para listado'!$A$155:$A$1048576,0),MATCH((CUADRO!L$5&amp;$E794),'Hoja de Trabajo para listado'!$A$151:$Z$151,0)),0)+IFERROR(INDEX('Hoja de Trabajo para listado'!$AB$155:$BA$1048576,MATCH($A794,'Hoja de Trabajo para listado'!$AB$155:$AB$1048576,0),MATCH((CUADRO!L$5&amp;$E794),'Hoja de Trabajo para listado'!$AB$151:$BA$151,0)),0)+IFERROR(INDEX('Hoja de Trabajo para listado'!$BC$155:$CB$1048576,MATCH($A794,'Hoja de Trabajo para listado'!$BC$155:$BC$1048576,0),MATCH((CUADRO!L$5&amp;$E794),'Hoja de Trabajo para listado'!$BC$151:$CB$151,0)),0)+IFERROR(INDEX('Hoja de Trabajo para listado'!$DE$153:$DG$274,MATCH($A794,'Hoja de Trabajo para listado'!$DE$153:$DE$1048576,0),MATCH((CUADRO!L$5&amp;$E794),'Hoja de Trabajo para listado'!$DE$151:$DG$151,0)),0)+IFERROR(INDEX('Hoja de Trabajo para listado'!$CD$155:$DC$1048576,MATCH($A794,'Hoja de Trabajo para listado'!$CD$155:$CD$1048576,0),MATCH((CUADRO!L$5&amp;$E794),'Hoja de Trabajo para listado'!$CD$151:$DC$151,0)),0)</f>
        <v>0</v>
      </c>
      <c r="M794" s="243">
        <f ca="1">+IFERROR(INDEX('Hoja de Trabajo para listado'!$A$155:$Z$1048576,MATCH($A794,'Hoja de Trabajo para listado'!$A$155:$A$1048576,0),MATCH((CUADRO!M$5&amp;$E794),'Hoja de Trabajo para listado'!$A$151:$Z$151,0)),0)+IFERROR(INDEX('Hoja de Trabajo para listado'!$AB$155:$BA$1048576,MATCH($A794,'Hoja de Trabajo para listado'!$AB$155:$AB$1048576,0),MATCH((CUADRO!M$5&amp;$E794),'Hoja de Trabajo para listado'!$AB$151:$BA$151,0)),0)+IFERROR(INDEX('Hoja de Trabajo para listado'!$BC$155:$CB$1048576,MATCH($A794,'Hoja de Trabajo para listado'!$BC$155:$BC$1048576,0),MATCH((CUADRO!M$5&amp;$E794),'Hoja de Trabajo para listado'!$BC$151:$CB$151,0)),0)+IFERROR(INDEX('Hoja de Trabajo para listado'!$DE$153:$DG$274,MATCH($A794,'Hoja de Trabajo para listado'!$DE$153:$DE$1048576,0),MATCH((CUADRO!M$5&amp;$E794),'Hoja de Trabajo para listado'!$DE$151:$DG$151,0)),0)+IFERROR(INDEX('Hoja de Trabajo para listado'!$CD$155:$DC$1048576,MATCH($A794,'Hoja de Trabajo para listado'!$CD$155:$CD$1048576,0),MATCH((CUADRO!M$5&amp;$E794),'Hoja de Trabajo para listado'!$CD$151:$DC$151,0)),0)</f>
        <v>0</v>
      </c>
      <c r="N794" s="243">
        <f ca="1">+IFERROR(INDEX('Hoja de Trabajo para listado'!$A$155:$Z$1048576,MATCH($A794,'Hoja de Trabajo para listado'!$A$155:$A$1048576,0),MATCH((CUADRO!N$5&amp;$E794),'Hoja de Trabajo para listado'!$A$151:$Z$151,0)),0)+IFERROR(INDEX('Hoja de Trabajo para listado'!$AB$155:$BA$1048576,MATCH($A794,'Hoja de Trabajo para listado'!$AB$155:$AB$1048576,0),MATCH((CUADRO!N$5&amp;$E794),'Hoja de Trabajo para listado'!$AB$151:$BA$151,0)),0)+IFERROR(INDEX('Hoja de Trabajo para listado'!$BC$155:$CB$1048576,MATCH($A794,'Hoja de Trabajo para listado'!$BC$155:$BC$1048576,0),MATCH((CUADRO!N$5&amp;$E794),'Hoja de Trabajo para listado'!$BC$151:$CB$151,0)),0)+IFERROR(INDEX('Hoja de Trabajo para listado'!$DE$153:$DG$274,MATCH($A794,'Hoja de Trabajo para listado'!$DE$153:$DE$1048576,0),MATCH((CUADRO!N$5&amp;$E794),'Hoja de Trabajo para listado'!$DE$151:$DG$151,0)),0)+IFERROR(INDEX('Hoja de Trabajo para listado'!$CD$155:$DC$1048576,MATCH($A794,'Hoja de Trabajo para listado'!$CD$155:$CD$1048576,0),MATCH((CUADRO!N$5&amp;$E794),'Hoja de Trabajo para listado'!$CD$151:$DC$151,0)),0)</f>
        <v>0</v>
      </c>
      <c r="O794" s="243">
        <f ca="1">+IFERROR(INDEX('Hoja de Trabajo para listado'!$A$155:$Z$1048576,MATCH($A794,'Hoja de Trabajo para listado'!$A$155:$A$1048576,0),MATCH((CUADRO!O$5&amp;$E794),'Hoja de Trabajo para listado'!$A$151:$Z$151,0)),0)+IFERROR(INDEX('Hoja de Trabajo para listado'!$AB$155:$BA$1048576,MATCH($A794,'Hoja de Trabajo para listado'!$AB$155:$AB$1048576,0),MATCH((CUADRO!O$5&amp;$E794),'Hoja de Trabajo para listado'!$AB$151:$BA$151,0)),0)+IFERROR(INDEX('Hoja de Trabajo para listado'!$BC$155:$CB$1048576,MATCH($A794,'Hoja de Trabajo para listado'!$BC$155:$BC$1048576,0),MATCH((CUADRO!O$5&amp;$E794),'Hoja de Trabajo para listado'!$BC$151:$CB$151,0)),0)+IFERROR(INDEX('Hoja de Trabajo para listado'!$DE$153:$DG$274,MATCH($A794,'Hoja de Trabajo para listado'!$DE$153:$DE$1048576,0),MATCH((CUADRO!O$5&amp;$E794),'Hoja de Trabajo para listado'!$DE$151:$DG$151,0)),0)+IFERROR(INDEX('Hoja de Trabajo para listado'!$CD$155:$DC$1048576,MATCH($A794,'Hoja de Trabajo para listado'!$CD$155:$CD$1048576,0),MATCH((CUADRO!O$5&amp;$E794),'Hoja de Trabajo para listado'!$CD$151:$DC$151,0)),0)</f>
        <v>0</v>
      </c>
      <c r="P794" s="243">
        <f ca="1">+IFERROR(INDEX('Hoja de Trabajo para listado'!$A$155:$Z$1048576,MATCH($A794,'Hoja de Trabajo para listado'!$A$155:$A$1048576,0),MATCH((CUADRO!P$5&amp;$E794),'Hoja de Trabajo para listado'!$A$151:$Z$151,0)),0)+IFERROR(INDEX('Hoja de Trabajo para listado'!$AB$155:$BA$1048576,MATCH($A794,'Hoja de Trabajo para listado'!$AB$155:$AB$1048576,0),MATCH((CUADRO!P$5&amp;$E794),'Hoja de Trabajo para listado'!$AB$151:$BA$151,0)),0)+IFERROR(INDEX('Hoja de Trabajo para listado'!$BC$155:$CB$1048576,MATCH($A794,'Hoja de Trabajo para listado'!$BC$155:$BC$1048576,0),MATCH((CUADRO!P$5&amp;$E794),'Hoja de Trabajo para listado'!$BC$151:$CB$151,0)),0)+IFERROR(INDEX('Hoja de Trabajo para listado'!$DE$153:$DG$274,MATCH($A794,'Hoja de Trabajo para listado'!$DE$153:$DE$1048576,0),MATCH((CUADRO!P$5&amp;$E794),'Hoja de Trabajo para listado'!$DE$151:$DG$151,0)),0)+IFERROR(INDEX('Hoja de Trabajo para listado'!$CD$155:$DC$1048576,MATCH($A794,'Hoja de Trabajo para listado'!$CD$155:$CD$1048576,0),MATCH((CUADRO!P$5&amp;$E794),'Hoja de Trabajo para listado'!$CD$151:$DC$151,0)),0)</f>
        <v>0</v>
      </c>
      <c r="Q794" s="243">
        <f ca="1">+IFERROR(INDEX('Hoja de Trabajo para listado'!$A$155:$Z$1048576,MATCH($A794,'Hoja de Trabajo para listado'!$A$155:$A$1048576,0),MATCH((CUADRO!Q$5&amp;$E794),'Hoja de Trabajo para listado'!$A$151:$Z$151,0)),0)+IFERROR(INDEX('Hoja de Trabajo para listado'!$AB$155:$BA$1048576,MATCH($A794,'Hoja de Trabajo para listado'!$AB$155:$AB$1048576,0),MATCH((CUADRO!Q$5&amp;$E794),'Hoja de Trabajo para listado'!$AB$151:$BA$151,0)),0)+IFERROR(INDEX('Hoja de Trabajo para listado'!$BC$155:$CB$1048576,MATCH($A794,'Hoja de Trabajo para listado'!$BC$155:$BC$1048576,0),MATCH((CUADRO!Q$5&amp;$E794),'Hoja de Trabajo para listado'!$BC$151:$CB$151,0)),0)+IFERROR(INDEX('Hoja de Trabajo para listado'!$DE$153:$DG$274,MATCH($A794,'Hoja de Trabajo para listado'!$DE$153:$DE$1048576,0),MATCH((CUADRO!Q$5&amp;$E794),'Hoja de Trabajo para listado'!$DE$151:$DG$151,0)),0)+IFERROR(INDEX('Hoja de Trabajo para listado'!$CD$155:$DC$1048576,MATCH($A794,'Hoja de Trabajo para listado'!$CD$155:$CD$1048576,0),MATCH((CUADRO!Q$5&amp;$E794),'Hoja de Trabajo para listado'!$CD$151:$DC$151,0)),0)</f>
        <v>0</v>
      </c>
      <c r="R794" s="243">
        <f t="shared" ca="1" si="27"/>
        <v>0</v>
      </c>
      <c r="S794" s="249"/>
      <c r="T794" s="243">
        <f ca="1">+T795</f>
        <v>0</v>
      </c>
      <c r="U794" s="242">
        <f t="shared" si="28"/>
        <v>1</v>
      </c>
      <c r="V794" s="333" t="str">
        <f>+VLOOKUP(A794,bd_lista!$A$3:$E$590,5,FALSE)</f>
        <v>Gobiernos Autonomos Municipales</v>
      </c>
      <c r="W794" s="383" t="str">
        <f>+V794</f>
        <v>Gobiernos Autonomos Municipales</v>
      </c>
      <c r="X794" s="242">
        <f>+VLOOKUP(A794,[3]Sheet1!$A$13:$D$744,4,FALSE)</f>
        <v>0</v>
      </c>
      <c r="Y794" s="242" t="e">
        <f>+VLOOKUP(X794,bd_lista!$A$3:$C$590,3,FALSE)</f>
        <v>#N/A</v>
      </c>
      <c r="Z794" s="294">
        <f>+X794</f>
        <v>0</v>
      </c>
      <c r="AA794" s="295" t="e">
        <f>+Y794</f>
        <v>#N/A</v>
      </c>
    </row>
    <row r="795" spans="1:27" customFormat="1" ht="15" hidden="1" customHeight="1">
      <c r="A795" s="32">
        <v>1416</v>
      </c>
      <c r="B795" s="389"/>
      <c r="C795" s="247" t="str">
        <f>+VLOOKUP(A795,bd_lista!$A$3:$C$590,3,FALSE)</f>
        <v>Gobierno Autónomo Municipal de Curahuara de Carangas</v>
      </c>
      <c r="D795" s="386"/>
      <c r="E795" s="244" t="s">
        <v>1305</v>
      </c>
      <c r="F795" s="243">
        <f ca="1">+IFERROR(INDEX('Hoja de Trabajo para listado'!$A$155:$Z$1048576,MATCH($A795,'Hoja de Trabajo para listado'!$A$155:$A$1048576,0),MATCH((CUADRO!F$5&amp;$E795),'Hoja de Trabajo para listado'!$A$151:$Z$151,0)),0)+IFERROR(INDEX('Hoja de Trabajo para listado'!$AB$155:$BA$1048576,MATCH($A795,'Hoja de Trabajo para listado'!$AB$155:$AB$1048576,0),MATCH((CUADRO!F$5&amp;$E795),'Hoja de Trabajo para listado'!$AB$151:$BA$151,0)),0)+IFERROR(INDEX('Hoja de Trabajo para listado'!$BC$155:$CB$1048576,MATCH($A795,'Hoja de Trabajo para listado'!$BC$155:$BC$1048576,0),MATCH((CUADRO!F$5&amp;$E795),'Hoja de Trabajo para listado'!$BC$151:$CB$151,0)),0)+IFERROR(INDEX('Hoja de Trabajo para listado'!$DE$153:$DG$274,MATCH($A795,'Hoja de Trabajo para listado'!$DE$153:$DE$1048576,0),MATCH((CUADRO!F$5&amp;$E795),'Hoja de Trabajo para listado'!$DE$151:$DG$151,0)),0)+IFERROR(INDEX('Hoja de Trabajo para listado'!$CD$155:$DC$1048576,MATCH($A795,'Hoja de Trabajo para listado'!$CD$155:$CD$1048576,0),MATCH((CUADRO!F$5&amp;$E795),'Hoja de Trabajo para listado'!$CD$151:$DC$151,0)),0)</f>
        <v>0</v>
      </c>
      <c r="G795" s="243">
        <f ca="1">+IFERROR(INDEX('Hoja de Trabajo para listado'!$A$155:$Z$1048576,MATCH($A795,'Hoja de Trabajo para listado'!$A$155:$A$1048576,0),MATCH((CUADRO!G$5&amp;$E795),'Hoja de Trabajo para listado'!$A$151:$Z$151,0)),0)+IFERROR(INDEX('Hoja de Trabajo para listado'!$AB$155:$BA$1048576,MATCH($A795,'Hoja de Trabajo para listado'!$AB$155:$AB$1048576,0),MATCH((CUADRO!G$5&amp;$E795),'Hoja de Trabajo para listado'!$AB$151:$BA$151,0)),0)+IFERROR(INDEX('Hoja de Trabajo para listado'!$BC$155:$CB$1048576,MATCH($A795,'Hoja de Trabajo para listado'!$BC$155:$BC$1048576,0),MATCH((CUADRO!G$5&amp;$E795),'Hoja de Trabajo para listado'!$BC$151:$CB$151,0)),0)+IFERROR(INDEX('Hoja de Trabajo para listado'!$DE$153:$DG$274,MATCH($A795,'Hoja de Trabajo para listado'!$DE$153:$DE$1048576,0),MATCH((CUADRO!G$5&amp;$E795),'Hoja de Trabajo para listado'!$DE$151:$DG$151,0)),0)+IFERROR(INDEX('Hoja de Trabajo para listado'!$CD$155:$DC$1048576,MATCH($A795,'Hoja de Trabajo para listado'!$CD$155:$CD$1048576,0),MATCH((CUADRO!G$5&amp;$E795),'Hoja de Trabajo para listado'!$CD$151:$DC$151,0)),0)</f>
        <v>0</v>
      </c>
      <c r="H795" s="243">
        <f ca="1">+IFERROR(INDEX('Hoja de Trabajo para listado'!$A$155:$Z$1048576,MATCH($A795,'Hoja de Trabajo para listado'!$A$155:$A$1048576,0),MATCH((CUADRO!H$5&amp;$E795),'Hoja de Trabajo para listado'!$A$151:$Z$151,0)),0)+IFERROR(INDEX('Hoja de Trabajo para listado'!$AB$155:$BA$1048576,MATCH($A795,'Hoja de Trabajo para listado'!$AB$155:$AB$1048576,0),MATCH((CUADRO!H$5&amp;$E795),'Hoja de Trabajo para listado'!$AB$151:$BA$151,0)),0)+IFERROR(INDEX('Hoja de Trabajo para listado'!$BC$155:$CB$1048576,MATCH($A795,'Hoja de Trabajo para listado'!$BC$155:$BC$1048576,0),MATCH((CUADRO!H$5&amp;$E795),'Hoja de Trabajo para listado'!$BC$151:$CB$151,0)),0)+IFERROR(INDEX('Hoja de Trabajo para listado'!$DE$153:$DG$274,MATCH($A795,'Hoja de Trabajo para listado'!$DE$153:$DE$1048576,0),MATCH((CUADRO!H$5&amp;$E795),'Hoja de Trabajo para listado'!$DE$151:$DG$151,0)),0)+IFERROR(INDEX('Hoja de Trabajo para listado'!$CD$155:$DC$1048576,MATCH($A795,'Hoja de Trabajo para listado'!$CD$155:$CD$1048576,0),MATCH((CUADRO!H$5&amp;$E795),'Hoja de Trabajo para listado'!$CD$151:$DC$151,0)),0)</f>
        <v>0</v>
      </c>
      <c r="I795" s="243">
        <f ca="1">+IFERROR(INDEX('Hoja de Trabajo para listado'!$A$155:$Z$1048576,MATCH($A795,'Hoja de Trabajo para listado'!$A$155:$A$1048576,0),MATCH((CUADRO!I$5&amp;$E795),'Hoja de Trabajo para listado'!$A$151:$Z$151,0)),0)+IFERROR(INDEX('Hoja de Trabajo para listado'!$AB$155:$BA$1048576,MATCH($A795,'Hoja de Trabajo para listado'!$AB$155:$AB$1048576,0),MATCH((CUADRO!I$5&amp;$E795),'Hoja de Trabajo para listado'!$AB$151:$BA$151,0)),0)+IFERROR(INDEX('Hoja de Trabajo para listado'!$BC$155:$CB$1048576,MATCH($A795,'Hoja de Trabajo para listado'!$BC$155:$BC$1048576,0),MATCH((CUADRO!I$5&amp;$E795),'Hoja de Trabajo para listado'!$BC$151:$CB$151,0)),0)+IFERROR(INDEX('Hoja de Trabajo para listado'!$DE$153:$DG$274,MATCH($A795,'Hoja de Trabajo para listado'!$DE$153:$DE$1048576,0),MATCH((CUADRO!I$5&amp;$E795),'Hoja de Trabajo para listado'!$DE$151:$DG$151,0)),0)+IFERROR(INDEX('Hoja de Trabajo para listado'!$CD$155:$DC$1048576,MATCH($A795,'Hoja de Trabajo para listado'!$CD$155:$CD$1048576,0),MATCH((CUADRO!I$5&amp;$E795),'Hoja de Trabajo para listado'!$CD$151:$DC$151,0)),0)</f>
        <v>0</v>
      </c>
      <c r="J795" s="243">
        <f ca="1">+IFERROR(INDEX('Hoja de Trabajo para listado'!$A$155:$Z$1048576,MATCH($A795,'Hoja de Trabajo para listado'!$A$155:$A$1048576,0),MATCH((CUADRO!J$5&amp;$E795),'Hoja de Trabajo para listado'!$A$151:$Z$151,0)),0)+IFERROR(INDEX('Hoja de Trabajo para listado'!$AB$155:$BA$1048576,MATCH($A795,'Hoja de Trabajo para listado'!$AB$155:$AB$1048576,0),MATCH((CUADRO!J$5&amp;$E795),'Hoja de Trabajo para listado'!$AB$151:$BA$151,0)),0)+IFERROR(INDEX('Hoja de Trabajo para listado'!$BC$155:$CB$1048576,MATCH($A795,'Hoja de Trabajo para listado'!$BC$155:$BC$1048576,0),MATCH((CUADRO!J$5&amp;$E795),'Hoja de Trabajo para listado'!$BC$151:$CB$151,0)),0)+IFERROR(INDEX('Hoja de Trabajo para listado'!$DE$153:$DG$274,MATCH($A795,'Hoja de Trabajo para listado'!$DE$153:$DE$1048576,0),MATCH((CUADRO!J$5&amp;$E795),'Hoja de Trabajo para listado'!$DE$151:$DG$151,0)),0)+IFERROR(INDEX('Hoja de Trabajo para listado'!$CD$155:$DC$1048576,MATCH($A795,'Hoja de Trabajo para listado'!$CD$155:$CD$1048576,0),MATCH((CUADRO!J$5&amp;$E795),'Hoja de Trabajo para listado'!$CD$151:$DC$151,0)),0)</f>
        <v>0</v>
      </c>
      <c r="K795" s="243">
        <f ca="1">+IFERROR(INDEX('Hoja de Trabajo para listado'!$A$155:$Z$1048576,MATCH($A795,'Hoja de Trabajo para listado'!$A$155:$A$1048576,0),MATCH((CUADRO!K$5&amp;$E795),'Hoja de Trabajo para listado'!$A$151:$Z$151,0)),0)+IFERROR(INDEX('Hoja de Trabajo para listado'!$AB$155:$BA$1048576,MATCH($A795,'Hoja de Trabajo para listado'!$AB$155:$AB$1048576,0),MATCH((CUADRO!K$5&amp;$E795),'Hoja de Trabajo para listado'!$AB$151:$BA$151,0)),0)+IFERROR(INDEX('Hoja de Trabajo para listado'!$BC$155:$CB$1048576,MATCH($A795,'Hoja de Trabajo para listado'!$BC$155:$BC$1048576,0),MATCH((CUADRO!K$5&amp;$E795),'Hoja de Trabajo para listado'!$BC$151:$CB$151,0)),0)+IFERROR(INDEX('Hoja de Trabajo para listado'!$DE$153:$DG$274,MATCH($A795,'Hoja de Trabajo para listado'!$DE$153:$DE$1048576,0),MATCH((CUADRO!K$5&amp;$E795),'Hoja de Trabajo para listado'!$DE$151:$DG$151,0)),0)+IFERROR(INDEX('Hoja de Trabajo para listado'!$CD$155:$DC$1048576,MATCH($A795,'Hoja de Trabajo para listado'!$CD$155:$CD$1048576,0),MATCH((CUADRO!K$5&amp;$E795),'Hoja de Trabajo para listado'!$CD$151:$DC$151,0)),0)</f>
        <v>0</v>
      </c>
      <c r="L795" s="243">
        <f ca="1">+IFERROR(INDEX('Hoja de Trabajo para listado'!$A$155:$Z$1048576,MATCH($A795,'Hoja de Trabajo para listado'!$A$155:$A$1048576,0),MATCH((CUADRO!L$5&amp;$E795),'Hoja de Trabajo para listado'!$A$151:$Z$151,0)),0)+IFERROR(INDEX('Hoja de Trabajo para listado'!$AB$155:$BA$1048576,MATCH($A795,'Hoja de Trabajo para listado'!$AB$155:$AB$1048576,0),MATCH((CUADRO!L$5&amp;$E795),'Hoja de Trabajo para listado'!$AB$151:$BA$151,0)),0)+IFERROR(INDEX('Hoja de Trabajo para listado'!$BC$155:$CB$1048576,MATCH($A795,'Hoja de Trabajo para listado'!$BC$155:$BC$1048576,0),MATCH((CUADRO!L$5&amp;$E795),'Hoja de Trabajo para listado'!$BC$151:$CB$151,0)),0)+IFERROR(INDEX('Hoja de Trabajo para listado'!$DE$153:$DG$274,MATCH($A795,'Hoja de Trabajo para listado'!$DE$153:$DE$1048576,0),MATCH((CUADRO!L$5&amp;$E795),'Hoja de Trabajo para listado'!$DE$151:$DG$151,0)),0)+IFERROR(INDEX('Hoja de Trabajo para listado'!$CD$155:$DC$1048576,MATCH($A795,'Hoja de Trabajo para listado'!$CD$155:$CD$1048576,0),MATCH((CUADRO!L$5&amp;$E795),'Hoja de Trabajo para listado'!$CD$151:$DC$151,0)),0)</f>
        <v>0</v>
      </c>
      <c r="M795" s="243">
        <f ca="1">+IFERROR(INDEX('Hoja de Trabajo para listado'!$A$155:$Z$1048576,MATCH($A795,'Hoja de Trabajo para listado'!$A$155:$A$1048576,0),MATCH((CUADRO!M$5&amp;$E795),'Hoja de Trabajo para listado'!$A$151:$Z$151,0)),0)+IFERROR(INDEX('Hoja de Trabajo para listado'!$AB$155:$BA$1048576,MATCH($A795,'Hoja de Trabajo para listado'!$AB$155:$AB$1048576,0),MATCH((CUADRO!M$5&amp;$E795),'Hoja de Trabajo para listado'!$AB$151:$BA$151,0)),0)+IFERROR(INDEX('Hoja de Trabajo para listado'!$BC$155:$CB$1048576,MATCH($A795,'Hoja de Trabajo para listado'!$BC$155:$BC$1048576,0),MATCH((CUADRO!M$5&amp;$E795),'Hoja de Trabajo para listado'!$BC$151:$CB$151,0)),0)+IFERROR(INDEX('Hoja de Trabajo para listado'!$DE$153:$DG$274,MATCH($A795,'Hoja de Trabajo para listado'!$DE$153:$DE$1048576,0),MATCH((CUADRO!M$5&amp;$E795),'Hoja de Trabajo para listado'!$DE$151:$DG$151,0)),0)+IFERROR(INDEX('Hoja de Trabajo para listado'!$CD$155:$DC$1048576,MATCH($A795,'Hoja de Trabajo para listado'!$CD$155:$CD$1048576,0),MATCH((CUADRO!M$5&amp;$E795),'Hoja de Trabajo para listado'!$CD$151:$DC$151,0)),0)</f>
        <v>0</v>
      </c>
      <c r="N795" s="243">
        <f ca="1">+IFERROR(INDEX('Hoja de Trabajo para listado'!$A$155:$Z$1048576,MATCH($A795,'Hoja de Trabajo para listado'!$A$155:$A$1048576,0),MATCH((CUADRO!N$5&amp;$E795),'Hoja de Trabajo para listado'!$A$151:$Z$151,0)),0)+IFERROR(INDEX('Hoja de Trabajo para listado'!$AB$155:$BA$1048576,MATCH($A795,'Hoja de Trabajo para listado'!$AB$155:$AB$1048576,0),MATCH((CUADRO!N$5&amp;$E795),'Hoja de Trabajo para listado'!$AB$151:$BA$151,0)),0)+IFERROR(INDEX('Hoja de Trabajo para listado'!$BC$155:$CB$1048576,MATCH($A795,'Hoja de Trabajo para listado'!$BC$155:$BC$1048576,0),MATCH((CUADRO!N$5&amp;$E795),'Hoja de Trabajo para listado'!$BC$151:$CB$151,0)),0)+IFERROR(INDEX('Hoja de Trabajo para listado'!$DE$153:$DG$274,MATCH($A795,'Hoja de Trabajo para listado'!$DE$153:$DE$1048576,0),MATCH((CUADRO!N$5&amp;$E795),'Hoja de Trabajo para listado'!$DE$151:$DG$151,0)),0)+IFERROR(INDEX('Hoja de Trabajo para listado'!$CD$155:$DC$1048576,MATCH($A795,'Hoja de Trabajo para listado'!$CD$155:$CD$1048576,0),MATCH((CUADRO!N$5&amp;$E795),'Hoja de Trabajo para listado'!$CD$151:$DC$151,0)),0)</f>
        <v>0</v>
      </c>
      <c r="O795" s="243">
        <f ca="1">+IFERROR(INDEX('Hoja de Trabajo para listado'!$A$155:$Z$1048576,MATCH($A795,'Hoja de Trabajo para listado'!$A$155:$A$1048576,0),MATCH((CUADRO!O$5&amp;$E795),'Hoja de Trabajo para listado'!$A$151:$Z$151,0)),0)+IFERROR(INDEX('Hoja de Trabajo para listado'!$AB$155:$BA$1048576,MATCH($A795,'Hoja de Trabajo para listado'!$AB$155:$AB$1048576,0),MATCH((CUADRO!O$5&amp;$E795),'Hoja de Trabajo para listado'!$AB$151:$BA$151,0)),0)+IFERROR(INDEX('Hoja de Trabajo para listado'!$BC$155:$CB$1048576,MATCH($A795,'Hoja de Trabajo para listado'!$BC$155:$BC$1048576,0),MATCH((CUADRO!O$5&amp;$E795),'Hoja de Trabajo para listado'!$BC$151:$CB$151,0)),0)+IFERROR(INDEX('Hoja de Trabajo para listado'!$DE$153:$DG$274,MATCH($A795,'Hoja de Trabajo para listado'!$DE$153:$DE$1048576,0),MATCH((CUADRO!O$5&amp;$E795),'Hoja de Trabajo para listado'!$DE$151:$DG$151,0)),0)+IFERROR(INDEX('Hoja de Trabajo para listado'!$CD$155:$DC$1048576,MATCH($A795,'Hoja de Trabajo para listado'!$CD$155:$CD$1048576,0),MATCH((CUADRO!O$5&amp;$E795),'Hoja de Trabajo para listado'!$CD$151:$DC$151,0)),0)</f>
        <v>0</v>
      </c>
      <c r="P795" s="243">
        <f ca="1">+IFERROR(INDEX('Hoja de Trabajo para listado'!$A$155:$Z$1048576,MATCH($A795,'Hoja de Trabajo para listado'!$A$155:$A$1048576,0),MATCH((CUADRO!P$5&amp;$E795),'Hoja de Trabajo para listado'!$A$151:$Z$151,0)),0)+IFERROR(INDEX('Hoja de Trabajo para listado'!$AB$155:$BA$1048576,MATCH($A795,'Hoja de Trabajo para listado'!$AB$155:$AB$1048576,0),MATCH((CUADRO!P$5&amp;$E795),'Hoja de Trabajo para listado'!$AB$151:$BA$151,0)),0)+IFERROR(INDEX('Hoja de Trabajo para listado'!$BC$155:$CB$1048576,MATCH($A795,'Hoja de Trabajo para listado'!$BC$155:$BC$1048576,0),MATCH((CUADRO!P$5&amp;$E795),'Hoja de Trabajo para listado'!$BC$151:$CB$151,0)),0)+IFERROR(INDEX('Hoja de Trabajo para listado'!$DE$153:$DG$274,MATCH($A795,'Hoja de Trabajo para listado'!$DE$153:$DE$1048576,0),MATCH((CUADRO!P$5&amp;$E795),'Hoja de Trabajo para listado'!$DE$151:$DG$151,0)),0)+IFERROR(INDEX('Hoja de Trabajo para listado'!$CD$155:$DC$1048576,MATCH($A795,'Hoja de Trabajo para listado'!$CD$155:$CD$1048576,0),MATCH((CUADRO!P$5&amp;$E795),'Hoja de Trabajo para listado'!$CD$151:$DC$151,0)),0)</f>
        <v>0</v>
      </c>
      <c r="Q795" s="243">
        <f ca="1">+IFERROR(INDEX('Hoja de Trabajo para listado'!$A$155:$Z$1048576,MATCH($A795,'Hoja de Trabajo para listado'!$A$155:$A$1048576,0),MATCH((CUADRO!Q$5&amp;$E795),'Hoja de Trabajo para listado'!$A$151:$Z$151,0)),0)+IFERROR(INDEX('Hoja de Trabajo para listado'!$AB$155:$BA$1048576,MATCH($A795,'Hoja de Trabajo para listado'!$AB$155:$AB$1048576,0),MATCH((CUADRO!Q$5&amp;$E795),'Hoja de Trabajo para listado'!$AB$151:$BA$151,0)),0)+IFERROR(INDEX('Hoja de Trabajo para listado'!$BC$155:$CB$1048576,MATCH($A795,'Hoja de Trabajo para listado'!$BC$155:$BC$1048576,0),MATCH((CUADRO!Q$5&amp;$E795),'Hoja de Trabajo para listado'!$BC$151:$CB$151,0)),0)+IFERROR(INDEX('Hoja de Trabajo para listado'!$DE$153:$DG$274,MATCH($A795,'Hoja de Trabajo para listado'!$DE$153:$DE$1048576,0),MATCH((CUADRO!Q$5&amp;$E795),'Hoja de Trabajo para listado'!$DE$151:$DG$151,0)),0)+IFERROR(INDEX('Hoja de Trabajo para listado'!$CD$155:$DC$1048576,MATCH($A795,'Hoja de Trabajo para listado'!$CD$155:$CD$1048576,0),MATCH((CUADRO!Q$5&amp;$E795),'Hoja de Trabajo para listado'!$CD$151:$DC$151,0)),0)</f>
        <v>0</v>
      </c>
      <c r="R795" s="243">
        <f t="shared" ca="1" si="27"/>
        <v>0</v>
      </c>
      <c r="S795" s="249">
        <f ca="1">+R794+R795</f>
        <v>0</v>
      </c>
      <c r="T795" s="243">
        <f ca="1">+S795</f>
        <v>0</v>
      </c>
      <c r="U795" s="242">
        <f t="shared" si="28"/>
        <v>2</v>
      </c>
      <c r="V795" s="333" t="str">
        <f>+VLOOKUP(A795,bd_lista!$A$3:$E$590,5,FALSE)</f>
        <v>Gobiernos Autonomos Municipales</v>
      </c>
      <c r="W795" s="384"/>
      <c r="X795" s="242">
        <f>+VLOOKUP(A795,[3]Sheet1!$A$13:$D$744,4,FALSE)</f>
        <v>0</v>
      </c>
      <c r="Y795" s="242" t="e">
        <f>+VLOOKUP(X795,bd_lista!$A$3:$C$590,3,FALSE)</f>
        <v>#N/A</v>
      </c>
      <c r="Z795" s="292"/>
      <c r="AA795" s="293"/>
    </row>
    <row r="796" spans="1:27" customFormat="1" ht="15" hidden="1" customHeight="1">
      <c r="A796" s="32">
        <v>1417</v>
      </c>
      <c r="B796" s="388">
        <f>+A796</f>
        <v>1417</v>
      </c>
      <c r="C796" s="247" t="str">
        <f>+VLOOKUP(A796,bd_lista!$A$3:$C$590,3,FALSE)</f>
        <v>Gobierno Autónomo Municipal de Turco</v>
      </c>
      <c r="D796" s="385" t="str">
        <f>+C796</f>
        <v>Gobierno Autónomo Municipal de Turco</v>
      </c>
      <c r="E796" s="242" t="s">
        <v>1304</v>
      </c>
      <c r="F796" s="243">
        <f ca="1">+IFERROR(INDEX('Hoja de Trabajo para listado'!$A$155:$Z$1048576,MATCH($A796,'Hoja de Trabajo para listado'!$A$155:$A$1048576,0),MATCH((CUADRO!F$5&amp;$E796),'Hoja de Trabajo para listado'!$A$151:$Z$151,0)),0)+IFERROR(INDEX('Hoja de Trabajo para listado'!$AB$155:$BA$1048576,MATCH($A796,'Hoja de Trabajo para listado'!$AB$155:$AB$1048576,0),MATCH((CUADRO!F$5&amp;$E796),'Hoja de Trabajo para listado'!$AB$151:$BA$151,0)),0)+IFERROR(INDEX('Hoja de Trabajo para listado'!$BC$155:$CB$1048576,MATCH($A796,'Hoja de Trabajo para listado'!$BC$155:$BC$1048576,0),MATCH((CUADRO!F$5&amp;$E796),'Hoja de Trabajo para listado'!$BC$151:$CB$151,0)),0)+IFERROR(INDEX('Hoja de Trabajo para listado'!$DE$153:$DG$274,MATCH($A796,'Hoja de Trabajo para listado'!$DE$153:$DE$1048576,0),MATCH((CUADRO!F$5&amp;$E796),'Hoja de Trabajo para listado'!$DE$151:$DG$151,0)),0)+IFERROR(INDEX('Hoja de Trabajo para listado'!$CD$155:$DC$1048576,MATCH($A796,'Hoja de Trabajo para listado'!$CD$155:$CD$1048576,0),MATCH((CUADRO!F$5&amp;$E796),'Hoja de Trabajo para listado'!$CD$151:$DC$151,0)),0)</f>
        <v>0</v>
      </c>
      <c r="G796" s="243">
        <f ca="1">+IFERROR(INDEX('Hoja de Trabajo para listado'!$A$155:$Z$1048576,MATCH($A796,'Hoja de Trabajo para listado'!$A$155:$A$1048576,0),MATCH((CUADRO!G$5&amp;$E796),'Hoja de Trabajo para listado'!$A$151:$Z$151,0)),0)+IFERROR(INDEX('Hoja de Trabajo para listado'!$AB$155:$BA$1048576,MATCH($A796,'Hoja de Trabajo para listado'!$AB$155:$AB$1048576,0),MATCH((CUADRO!G$5&amp;$E796),'Hoja de Trabajo para listado'!$AB$151:$BA$151,0)),0)+IFERROR(INDEX('Hoja de Trabajo para listado'!$BC$155:$CB$1048576,MATCH($A796,'Hoja de Trabajo para listado'!$BC$155:$BC$1048576,0),MATCH((CUADRO!G$5&amp;$E796),'Hoja de Trabajo para listado'!$BC$151:$CB$151,0)),0)+IFERROR(INDEX('Hoja de Trabajo para listado'!$DE$153:$DG$274,MATCH($A796,'Hoja de Trabajo para listado'!$DE$153:$DE$1048576,0),MATCH((CUADRO!G$5&amp;$E796),'Hoja de Trabajo para listado'!$DE$151:$DG$151,0)),0)+IFERROR(INDEX('Hoja de Trabajo para listado'!$CD$155:$DC$1048576,MATCH($A796,'Hoja de Trabajo para listado'!$CD$155:$CD$1048576,0),MATCH((CUADRO!G$5&amp;$E796),'Hoja de Trabajo para listado'!$CD$151:$DC$151,0)),0)</f>
        <v>0</v>
      </c>
      <c r="H796" s="243">
        <f ca="1">+IFERROR(INDEX('Hoja de Trabajo para listado'!$A$155:$Z$1048576,MATCH($A796,'Hoja de Trabajo para listado'!$A$155:$A$1048576,0),MATCH((CUADRO!H$5&amp;$E796),'Hoja de Trabajo para listado'!$A$151:$Z$151,0)),0)+IFERROR(INDEX('Hoja de Trabajo para listado'!$AB$155:$BA$1048576,MATCH($A796,'Hoja de Trabajo para listado'!$AB$155:$AB$1048576,0),MATCH((CUADRO!H$5&amp;$E796),'Hoja de Trabajo para listado'!$AB$151:$BA$151,0)),0)+IFERROR(INDEX('Hoja de Trabajo para listado'!$BC$155:$CB$1048576,MATCH($A796,'Hoja de Trabajo para listado'!$BC$155:$BC$1048576,0),MATCH((CUADRO!H$5&amp;$E796),'Hoja de Trabajo para listado'!$BC$151:$CB$151,0)),0)+IFERROR(INDEX('Hoja de Trabajo para listado'!$DE$153:$DG$274,MATCH($A796,'Hoja de Trabajo para listado'!$DE$153:$DE$1048576,0),MATCH((CUADRO!H$5&amp;$E796),'Hoja de Trabajo para listado'!$DE$151:$DG$151,0)),0)+IFERROR(INDEX('Hoja de Trabajo para listado'!$CD$155:$DC$1048576,MATCH($A796,'Hoja de Trabajo para listado'!$CD$155:$CD$1048576,0),MATCH((CUADRO!H$5&amp;$E796),'Hoja de Trabajo para listado'!$CD$151:$DC$151,0)),0)</f>
        <v>0</v>
      </c>
      <c r="I796" s="243">
        <f ca="1">+IFERROR(INDEX('Hoja de Trabajo para listado'!$A$155:$Z$1048576,MATCH($A796,'Hoja de Trabajo para listado'!$A$155:$A$1048576,0),MATCH((CUADRO!I$5&amp;$E796),'Hoja de Trabajo para listado'!$A$151:$Z$151,0)),0)+IFERROR(INDEX('Hoja de Trabajo para listado'!$AB$155:$BA$1048576,MATCH($A796,'Hoja de Trabajo para listado'!$AB$155:$AB$1048576,0),MATCH((CUADRO!I$5&amp;$E796),'Hoja de Trabajo para listado'!$AB$151:$BA$151,0)),0)+IFERROR(INDEX('Hoja de Trabajo para listado'!$BC$155:$CB$1048576,MATCH($A796,'Hoja de Trabajo para listado'!$BC$155:$BC$1048576,0),MATCH((CUADRO!I$5&amp;$E796),'Hoja de Trabajo para listado'!$BC$151:$CB$151,0)),0)+IFERROR(INDEX('Hoja de Trabajo para listado'!$DE$153:$DG$274,MATCH($A796,'Hoja de Trabajo para listado'!$DE$153:$DE$1048576,0),MATCH((CUADRO!I$5&amp;$E796),'Hoja de Trabajo para listado'!$DE$151:$DG$151,0)),0)+IFERROR(INDEX('Hoja de Trabajo para listado'!$CD$155:$DC$1048576,MATCH($A796,'Hoja de Trabajo para listado'!$CD$155:$CD$1048576,0),MATCH((CUADRO!I$5&amp;$E796),'Hoja de Trabajo para listado'!$CD$151:$DC$151,0)),0)</f>
        <v>0</v>
      </c>
      <c r="J796" s="243">
        <f ca="1">+IFERROR(INDEX('Hoja de Trabajo para listado'!$A$155:$Z$1048576,MATCH($A796,'Hoja de Trabajo para listado'!$A$155:$A$1048576,0),MATCH((CUADRO!J$5&amp;$E796),'Hoja de Trabajo para listado'!$A$151:$Z$151,0)),0)+IFERROR(INDEX('Hoja de Trabajo para listado'!$AB$155:$BA$1048576,MATCH($A796,'Hoja de Trabajo para listado'!$AB$155:$AB$1048576,0),MATCH((CUADRO!J$5&amp;$E796),'Hoja de Trabajo para listado'!$AB$151:$BA$151,0)),0)+IFERROR(INDEX('Hoja de Trabajo para listado'!$BC$155:$CB$1048576,MATCH($A796,'Hoja de Trabajo para listado'!$BC$155:$BC$1048576,0),MATCH((CUADRO!J$5&amp;$E796),'Hoja de Trabajo para listado'!$BC$151:$CB$151,0)),0)+IFERROR(INDEX('Hoja de Trabajo para listado'!$DE$153:$DG$274,MATCH($A796,'Hoja de Trabajo para listado'!$DE$153:$DE$1048576,0),MATCH((CUADRO!J$5&amp;$E796),'Hoja de Trabajo para listado'!$DE$151:$DG$151,0)),0)+IFERROR(INDEX('Hoja de Trabajo para listado'!$CD$155:$DC$1048576,MATCH($A796,'Hoja de Trabajo para listado'!$CD$155:$CD$1048576,0),MATCH((CUADRO!J$5&amp;$E796),'Hoja de Trabajo para listado'!$CD$151:$DC$151,0)),0)</f>
        <v>0</v>
      </c>
      <c r="K796" s="243">
        <f ca="1">+IFERROR(INDEX('Hoja de Trabajo para listado'!$A$155:$Z$1048576,MATCH($A796,'Hoja de Trabajo para listado'!$A$155:$A$1048576,0),MATCH((CUADRO!K$5&amp;$E796),'Hoja de Trabajo para listado'!$A$151:$Z$151,0)),0)+IFERROR(INDEX('Hoja de Trabajo para listado'!$AB$155:$BA$1048576,MATCH($A796,'Hoja de Trabajo para listado'!$AB$155:$AB$1048576,0),MATCH((CUADRO!K$5&amp;$E796),'Hoja de Trabajo para listado'!$AB$151:$BA$151,0)),0)+IFERROR(INDEX('Hoja de Trabajo para listado'!$BC$155:$CB$1048576,MATCH($A796,'Hoja de Trabajo para listado'!$BC$155:$BC$1048576,0),MATCH((CUADRO!K$5&amp;$E796),'Hoja de Trabajo para listado'!$BC$151:$CB$151,0)),0)+IFERROR(INDEX('Hoja de Trabajo para listado'!$DE$153:$DG$274,MATCH($A796,'Hoja de Trabajo para listado'!$DE$153:$DE$1048576,0),MATCH((CUADRO!K$5&amp;$E796),'Hoja de Trabajo para listado'!$DE$151:$DG$151,0)),0)+IFERROR(INDEX('Hoja de Trabajo para listado'!$CD$155:$DC$1048576,MATCH($A796,'Hoja de Trabajo para listado'!$CD$155:$CD$1048576,0),MATCH((CUADRO!K$5&amp;$E796),'Hoja de Trabajo para listado'!$CD$151:$DC$151,0)),0)</f>
        <v>0</v>
      </c>
      <c r="L796" s="243">
        <f ca="1">+IFERROR(INDEX('Hoja de Trabajo para listado'!$A$155:$Z$1048576,MATCH($A796,'Hoja de Trabajo para listado'!$A$155:$A$1048576,0),MATCH((CUADRO!L$5&amp;$E796),'Hoja de Trabajo para listado'!$A$151:$Z$151,0)),0)+IFERROR(INDEX('Hoja de Trabajo para listado'!$AB$155:$BA$1048576,MATCH($A796,'Hoja de Trabajo para listado'!$AB$155:$AB$1048576,0),MATCH((CUADRO!L$5&amp;$E796),'Hoja de Trabajo para listado'!$AB$151:$BA$151,0)),0)+IFERROR(INDEX('Hoja de Trabajo para listado'!$BC$155:$CB$1048576,MATCH($A796,'Hoja de Trabajo para listado'!$BC$155:$BC$1048576,0),MATCH((CUADRO!L$5&amp;$E796),'Hoja de Trabajo para listado'!$BC$151:$CB$151,0)),0)+IFERROR(INDEX('Hoja de Trabajo para listado'!$DE$153:$DG$274,MATCH($A796,'Hoja de Trabajo para listado'!$DE$153:$DE$1048576,0),MATCH((CUADRO!L$5&amp;$E796),'Hoja de Trabajo para listado'!$DE$151:$DG$151,0)),0)+IFERROR(INDEX('Hoja de Trabajo para listado'!$CD$155:$DC$1048576,MATCH($A796,'Hoja de Trabajo para listado'!$CD$155:$CD$1048576,0),MATCH((CUADRO!L$5&amp;$E796),'Hoja de Trabajo para listado'!$CD$151:$DC$151,0)),0)</f>
        <v>0</v>
      </c>
      <c r="M796" s="243">
        <f ca="1">+IFERROR(INDEX('Hoja de Trabajo para listado'!$A$155:$Z$1048576,MATCH($A796,'Hoja de Trabajo para listado'!$A$155:$A$1048576,0),MATCH((CUADRO!M$5&amp;$E796),'Hoja de Trabajo para listado'!$A$151:$Z$151,0)),0)+IFERROR(INDEX('Hoja de Trabajo para listado'!$AB$155:$BA$1048576,MATCH($A796,'Hoja de Trabajo para listado'!$AB$155:$AB$1048576,0),MATCH((CUADRO!M$5&amp;$E796),'Hoja de Trabajo para listado'!$AB$151:$BA$151,0)),0)+IFERROR(INDEX('Hoja de Trabajo para listado'!$BC$155:$CB$1048576,MATCH($A796,'Hoja de Trabajo para listado'!$BC$155:$BC$1048576,0),MATCH((CUADRO!M$5&amp;$E796),'Hoja de Trabajo para listado'!$BC$151:$CB$151,0)),0)+IFERROR(INDEX('Hoja de Trabajo para listado'!$DE$153:$DG$274,MATCH($A796,'Hoja de Trabajo para listado'!$DE$153:$DE$1048576,0),MATCH((CUADRO!M$5&amp;$E796),'Hoja de Trabajo para listado'!$DE$151:$DG$151,0)),0)+IFERROR(INDEX('Hoja de Trabajo para listado'!$CD$155:$DC$1048576,MATCH($A796,'Hoja de Trabajo para listado'!$CD$155:$CD$1048576,0),MATCH((CUADRO!M$5&amp;$E796),'Hoja de Trabajo para listado'!$CD$151:$DC$151,0)),0)</f>
        <v>0</v>
      </c>
      <c r="N796" s="243">
        <f ca="1">+IFERROR(INDEX('Hoja de Trabajo para listado'!$A$155:$Z$1048576,MATCH($A796,'Hoja de Trabajo para listado'!$A$155:$A$1048576,0),MATCH((CUADRO!N$5&amp;$E796),'Hoja de Trabajo para listado'!$A$151:$Z$151,0)),0)+IFERROR(INDEX('Hoja de Trabajo para listado'!$AB$155:$BA$1048576,MATCH($A796,'Hoja de Trabajo para listado'!$AB$155:$AB$1048576,0),MATCH((CUADRO!N$5&amp;$E796),'Hoja de Trabajo para listado'!$AB$151:$BA$151,0)),0)+IFERROR(INDEX('Hoja de Trabajo para listado'!$BC$155:$CB$1048576,MATCH($A796,'Hoja de Trabajo para listado'!$BC$155:$BC$1048576,0),MATCH((CUADRO!N$5&amp;$E796),'Hoja de Trabajo para listado'!$BC$151:$CB$151,0)),0)+IFERROR(INDEX('Hoja de Trabajo para listado'!$DE$153:$DG$274,MATCH($A796,'Hoja de Trabajo para listado'!$DE$153:$DE$1048576,0),MATCH((CUADRO!N$5&amp;$E796),'Hoja de Trabajo para listado'!$DE$151:$DG$151,0)),0)+IFERROR(INDEX('Hoja de Trabajo para listado'!$CD$155:$DC$1048576,MATCH($A796,'Hoja de Trabajo para listado'!$CD$155:$CD$1048576,0),MATCH((CUADRO!N$5&amp;$E796),'Hoja de Trabajo para listado'!$CD$151:$DC$151,0)),0)</f>
        <v>0</v>
      </c>
      <c r="O796" s="243">
        <f ca="1">+IFERROR(INDEX('Hoja de Trabajo para listado'!$A$155:$Z$1048576,MATCH($A796,'Hoja de Trabajo para listado'!$A$155:$A$1048576,0),MATCH((CUADRO!O$5&amp;$E796),'Hoja de Trabajo para listado'!$A$151:$Z$151,0)),0)+IFERROR(INDEX('Hoja de Trabajo para listado'!$AB$155:$BA$1048576,MATCH($A796,'Hoja de Trabajo para listado'!$AB$155:$AB$1048576,0),MATCH((CUADRO!O$5&amp;$E796),'Hoja de Trabajo para listado'!$AB$151:$BA$151,0)),0)+IFERROR(INDEX('Hoja de Trabajo para listado'!$BC$155:$CB$1048576,MATCH($A796,'Hoja de Trabajo para listado'!$BC$155:$BC$1048576,0),MATCH((CUADRO!O$5&amp;$E796),'Hoja de Trabajo para listado'!$BC$151:$CB$151,0)),0)+IFERROR(INDEX('Hoja de Trabajo para listado'!$DE$153:$DG$274,MATCH($A796,'Hoja de Trabajo para listado'!$DE$153:$DE$1048576,0),MATCH((CUADRO!O$5&amp;$E796),'Hoja de Trabajo para listado'!$DE$151:$DG$151,0)),0)+IFERROR(INDEX('Hoja de Trabajo para listado'!$CD$155:$DC$1048576,MATCH($A796,'Hoja de Trabajo para listado'!$CD$155:$CD$1048576,0),MATCH((CUADRO!O$5&amp;$E796),'Hoja de Trabajo para listado'!$CD$151:$DC$151,0)),0)</f>
        <v>0</v>
      </c>
      <c r="P796" s="243">
        <f ca="1">+IFERROR(INDEX('Hoja de Trabajo para listado'!$A$155:$Z$1048576,MATCH($A796,'Hoja de Trabajo para listado'!$A$155:$A$1048576,0),MATCH((CUADRO!P$5&amp;$E796),'Hoja de Trabajo para listado'!$A$151:$Z$151,0)),0)+IFERROR(INDEX('Hoja de Trabajo para listado'!$AB$155:$BA$1048576,MATCH($A796,'Hoja de Trabajo para listado'!$AB$155:$AB$1048576,0),MATCH((CUADRO!P$5&amp;$E796),'Hoja de Trabajo para listado'!$AB$151:$BA$151,0)),0)+IFERROR(INDEX('Hoja de Trabajo para listado'!$BC$155:$CB$1048576,MATCH($A796,'Hoja de Trabajo para listado'!$BC$155:$BC$1048576,0),MATCH((CUADRO!P$5&amp;$E796),'Hoja de Trabajo para listado'!$BC$151:$CB$151,0)),0)+IFERROR(INDEX('Hoja de Trabajo para listado'!$DE$153:$DG$274,MATCH($A796,'Hoja de Trabajo para listado'!$DE$153:$DE$1048576,0),MATCH((CUADRO!P$5&amp;$E796),'Hoja de Trabajo para listado'!$DE$151:$DG$151,0)),0)+IFERROR(INDEX('Hoja de Trabajo para listado'!$CD$155:$DC$1048576,MATCH($A796,'Hoja de Trabajo para listado'!$CD$155:$CD$1048576,0),MATCH((CUADRO!P$5&amp;$E796),'Hoja de Trabajo para listado'!$CD$151:$DC$151,0)),0)</f>
        <v>0</v>
      </c>
      <c r="Q796" s="243">
        <f ca="1">+IFERROR(INDEX('Hoja de Trabajo para listado'!$A$155:$Z$1048576,MATCH($A796,'Hoja de Trabajo para listado'!$A$155:$A$1048576,0),MATCH((CUADRO!Q$5&amp;$E796),'Hoja de Trabajo para listado'!$A$151:$Z$151,0)),0)+IFERROR(INDEX('Hoja de Trabajo para listado'!$AB$155:$BA$1048576,MATCH($A796,'Hoja de Trabajo para listado'!$AB$155:$AB$1048576,0),MATCH((CUADRO!Q$5&amp;$E796),'Hoja de Trabajo para listado'!$AB$151:$BA$151,0)),0)+IFERROR(INDEX('Hoja de Trabajo para listado'!$BC$155:$CB$1048576,MATCH($A796,'Hoja de Trabajo para listado'!$BC$155:$BC$1048576,0),MATCH((CUADRO!Q$5&amp;$E796),'Hoja de Trabajo para listado'!$BC$151:$CB$151,0)),0)+IFERROR(INDEX('Hoja de Trabajo para listado'!$DE$153:$DG$274,MATCH($A796,'Hoja de Trabajo para listado'!$DE$153:$DE$1048576,0),MATCH((CUADRO!Q$5&amp;$E796),'Hoja de Trabajo para listado'!$DE$151:$DG$151,0)),0)+IFERROR(INDEX('Hoja de Trabajo para listado'!$CD$155:$DC$1048576,MATCH($A796,'Hoja de Trabajo para listado'!$CD$155:$CD$1048576,0),MATCH((CUADRO!Q$5&amp;$E796),'Hoja de Trabajo para listado'!$CD$151:$DC$151,0)),0)</f>
        <v>0</v>
      </c>
      <c r="R796" s="243">
        <f t="shared" ca="1" si="27"/>
        <v>0</v>
      </c>
      <c r="S796" s="249"/>
      <c r="T796" s="243">
        <f ca="1">+T797</f>
        <v>0</v>
      </c>
      <c r="U796" s="242">
        <f t="shared" si="28"/>
        <v>1</v>
      </c>
      <c r="V796" s="333" t="str">
        <f>+VLOOKUP(A796,bd_lista!$A$3:$E$590,5,FALSE)</f>
        <v>Gobiernos Autonomos Municipales</v>
      </c>
      <c r="W796" s="383" t="str">
        <f>+V796</f>
        <v>Gobiernos Autonomos Municipales</v>
      </c>
      <c r="X796" s="242">
        <f>+VLOOKUP(A796,[3]Sheet1!$A$13:$D$744,4,FALSE)</f>
        <v>0</v>
      </c>
      <c r="Y796" s="242" t="e">
        <f>+VLOOKUP(X796,bd_lista!$A$3:$C$590,3,FALSE)</f>
        <v>#N/A</v>
      </c>
      <c r="Z796" s="294">
        <f>+X796</f>
        <v>0</v>
      </c>
      <c r="AA796" s="295" t="e">
        <f>+Y796</f>
        <v>#N/A</v>
      </c>
    </row>
    <row r="797" spans="1:27" customFormat="1" ht="15" hidden="1" customHeight="1">
      <c r="A797" s="32">
        <v>1417</v>
      </c>
      <c r="B797" s="389"/>
      <c r="C797" s="247" t="str">
        <f>+VLOOKUP(A797,bd_lista!$A$3:$C$590,3,FALSE)</f>
        <v>Gobierno Autónomo Municipal de Turco</v>
      </c>
      <c r="D797" s="386"/>
      <c r="E797" s="244" t="s">
        <v>1305</v>
      </c>
      <c r="F797" s="243">
        <f ca="1">+IFERROR(INDEX('Hoja de Trabajo para listado'!$A$155:$Z$1048576,MATCH($A797,'Hoja de Trabajo para listado'!$A$155:$A$1048576,0),MATCH((CUADRO!F$5&amp;$E797),'Hoja de Trabajo para listado'!$A$151:$Z$151,0)),0)+IFERROR(INDEX('Hoja de Trabajo para listado'!$AB$155:$BA$1048576,MATCH($A797,'Hoja de Trabajo para listado'!$AB$155:$AB$1048576,0),MATCH((CUADRO!F$5&amp;$E797),'Hoja de Trabajo para listado'!$AB$151:$BA$151,0)),0)+IFERROR(INDEX('Hoja de Trabajo para listado'!$BC$155:$CB$1048576,MATCH($A797,'Hoja de Trabajo para listado'!$BC$155:$BC$1048576,0),MATCH((CUADRO!F$5&amp;$E797),'Hoja de Trabajo para listado'!$BC$151:$CB$151,0)),0)+IFERROR(INDEX('Hoja de Trabajo para listado'!$DE$153:$DG$274,MATCH($A797,'Hoja de Trabajo para listado'!$DE$153:$DE$1048576,0),MATCH((CUADRO!F$5&amp;$E797),'Hoja de Trabajo para listado'!$DE$151:$DG$151,0)),0)+IFERROR(INDEX('Hoja de Trabajo para listado'!$CD$155:$DC$1048576,MATCH($A797,'Hoja de Trabajo para listado'!$CD$155:$CD$1048576,0),MATCH((CUADRO!F$5&amp;$E797),'Hoja de Trabajo para listado'!$CD$151:$DC$151,0)),0)</f>
        <v>0</v>
      </c>
      <c r="G797" s="243">
        <f ca="1">+IFERROR(INDEX('Hoja de Trabajo para listado'!$A$155:$Z$1048576,MATCH($A797,'Hoja de Trabajo para listado'!$A$155:$A$1048576,0),MATCH((CUADRO!G$5&amp;$E797),'Hoja de Trabajo para listado'!$A$151:$Z$151,0)),0)+IFERROR(INDEX('Hoja de Trabajo para listado'!$AB$155:$BA$1048576,MATCH($A797,'Hoja de Trabajo para listado'!$AB$155:$AB$1048576,0),MATCH((CUADRO!G$5&amp;$E797),'Hoja de Trabajo para listado'!$AB$151:$BA$151,0)),0)+IFERROR(INDEX('Hoja de Trabajo para listado'!$BC$155:$CB$1048576,MATCH($A797,'Hoja de Trabajo para listado'!$BC$155:$BC$1048576,0),MATCH((CUADRO!G$5&amp;$E797),'Hoja de Trabajo para listado'!$BC$151:$CB$151,0)),0)+IFERROR(INDEX('Hoja de Trabajo para listado'!$DE$153:$DG$274,MATCH($A797,'Hoja de Trabajo para listado'!$DE$153:$DE$1048576,0),MATCH((CUADRO!G$5&amp;$E797),'Hoja de Trabajo para listado'!$DE$151:$DG$151,0)),0)+IFERROR(INDEX('Hoja de Trabajo para listado'!$CD$155:$DC$1048576,MATCH($A797,'Hoja de Trabajo para listado'!$CD$155:$CD$1048576,0),MATCH((CUADRO!G$5&amp;$E797),'Hoja de Trabajo para listado'!$CD$151:$DC$151,0)),0)</f>
        <v>0</v>
      </c>
      <c r="H797" s="243">
        <f ca="1">+IFERROR(INDEX('Hoja de Trabajo para listado'!$A$155:$Z$1048576,MATCH($A797,'Hoja de Trabajo para listado'!$A$155:$A$1048576,0),MATCH((CUADRO!H$5&amp;$E797),'Hoja de Trabajo para listado'!$A$151:$Z$151,0)),0)+IFERROR(INDEX('Hoja de Trabajo para listado'!$AB$155:$BA$1048576,MATCH($A797,'Hoja de Trabajo para listado'!$AB$155:$AB$1048576,0),MATCH((CUADRO!H$5&amp;$E797),'Hoja de Trabajo para listado'!$AB$151:$BA$151,0)),0)+IFERROR(INDEX('Hoja de Trabajo para listado'!$BC$155:$CB$1048576,MATCH($A797,'Hoja de Trabajo para listado'!$BC$155:$BC$1048576,0),MATCH((CUADRO!H$5&amp;$E797),'Hoja de Trabajo para listado'!$BC$151:$CB$151,0)),0)+IFERROR(INDEX('Hoja de Trabajo para listado'!$DE$153:$DG$274,MATCH($A797,'Hoja de Trabajo para listado'!$DE$153:$DE$1048576,0),MATCH((CUADRO!H$5&amp;$E797),'Hoja de Trabajo para listado'!$DE$151:$DG$151,0)),0)+IFERROR(INDEX('Hoja de Trabajo para listado'!$CD$155:$DC$1048576,MATCH($A797,'Hoja de Trabajo para listado'!$CD$155:$CD$1048576,0),MATCH((CUADRO!H$5&amp;$E797),'Hoja de Trabajo para listado'!$CD$151:$DC$151,0)),0)</f>
        <v>0</v>
      </c>
      <c r="I797" s="243">
        <f ca="1">+IFERROR(INDEX('Hoja de Trabajo para listado'!$A$155:$Z$1048576,MATCH($A797,'Hoja de Trabajo para listado'!$A$155:$A$1048576,0),MATCH((CUADRO!I$5&amp;$E797),'Hoja de Trabajo para listado'!$A$151:$Z$151,0)),0)+IFERROR(INDEX('Hoja de Trabajo para listado'!$AB$155:$BA$1048576,MATCH($A797,'Hoja de Trabajo para listado'!$AB$155:$AB$1048576,0),MATCH((CUADRO!I$5&amp;$E797),'Hoja de Trabajo para listado'!$AB$151:$BA$151,0)),0)+IFERROR(INDEX('Hoja de Trabajo para listado'!$BC$155:$CB$1048576,MATCH($A797,'Hoja de Trabajo para listado'!$BC$155:$BC$1048576,0),MATCH((CUADRO!I$5&amp;$E797),'Hoja de Trabajo para listado'!$BC$151:$CB$151,0)),0)+IFERROR(INDEX('Hoja de Trabajo para listado'!$DE$153:$DG$274,MATCH($A797,'Hoja de Trabajo para listado'!$DE$153:$DE$1048576,0),MATCH((CUADRO!I$5&amp;$E797),'Hoja de Trabajo para listado'!$DE$151:$DG$151,0)),0)+IFERROR(INDEX('Hoja de Trabajo para listado'!$CD$155:$DC$1048576,MATCH($A797,'Hoja de Trabajo para listado'!$CD$155:$CD$1048576,0),MATCH((CUADRO!I$5&amp;$E797),'Hoja de Trabajo para listado'!$CD$151:$DC$151,0)),0)</f>
        <v>0</v>
      </c>
      <c r="J797" s="243">
        <f ca="1">+IFERROR(INDEX('Hoja de Trabajo para listado'!$A$155:$Z$1048576,MATCH($A797,'Hoja de Trabajo para listado'!$A$155:$A$1048576,0),MATCH((CUADRO!J$5&amp;$E797),'Hoja de Trabajo para listado'!$A$151:$Z$151,0)),0)+IFERROR(INDEX('Hoja de Trabajo para listado'!$AB$155:$BA$1048576,MATCH($A797,'Hoja de Trabajo para listado'!$AB$155:$AB$1048576,0),MATCH((CUADRO!J$5&amp;$E797),'Hoja de Trabajo para listado'!$AB$151:$BA$151,0)),0)+IFERROR(INDEX('Hoja de Trabajo para listado'!$BC$155:$CB$1048576,MATCH($A797,'Hoja de Trabajo para listado'!$BC$155:$BC$1048576,0),MATCH((CUADRO!J$5&amp;$E797),'Hoja de Trabajo para listado'!$BC$151:$CB$151,0)),0)+IFERROR(INDEX('Hoja de Trabajo para listado'!$DE$153:$DG$274,MATCH($A797,'Hoja de Trabajo para listado'!$DE$153:$DE$1048576,0),MATCH((CUADRO!J$5&amp;$E797),'Hoja de Trabajo para listado'!$DE$151:$DG$151,0)),0)+IFERROR(INDEX('Hoja de Trabajo para listado'!$CD$155:$DC$1048576,MATCH($A797,'Hoja de Trabajo para listado'!$CD$155:$CD$1048576,0),MATCH((CUADRO!J$5&amp;$E797),'Hoja de Trabajo para listado'!$CD$151:$DC$151,0)),0)</f>
        <v>0</v>
      </c>
      <c r="K797" s="243">
        <f ca="1">+IFERROR(INDEX('Hoja de Trabajo para listado'!$A$155:$Z$1048576,MATCH($A797,'Hoja de Trabajo para listado'!$A$155:$A$1048576,0),MATCH((CUADRO!K$5&amp;$E797),'Hoja de Trabajo para listado'!$A$151:$Z$151,0)),0)+IFERROR(INDEX('Hoja de Trabajo para listado'!$AB$155:$BA$1048576,MATCH($A797,'Hoja de Trabajo para listado'!$AB$155:$AB$1048576,0),MATCH((CUADRO!K$5&amp;$E797),'Hoja de Trabajo para listado'!$AB$151:$BA$151,0)),0)+IFERROR(INDEX('Hoja de Trabajo para listado'!$BC$155:$CB$1048576,MATCH($A797,'Hoja de Trabajo para listado'!$BC$155:$BC$1048576,0),MATCH((CUADRO!K$5&amp;$E797),'Hoja de Trabajo para listado'!$BC$151:$CB$151,0)),0)+IFERROR(INDEX('Hoja de Trabajo para listado'!$DE$153:$DG$274,MATCH($A797,'Hoja de Trabajo para listado'!$DE$153:$DE$1048576,0),MATCH((CUADRO!K$5&amp;$E797),'Hoja de Trabajo para listado'!$DE$151:$DG$151,0)),0)+IFERROR(INDEX('Hoja de Trabajo para listado'!$CD$155:$DC$1048576,MATCH($A797,'Hoja de Trabajo para listado'!$CD$155:$CD$1048576,0),MATCH((CUADRO!K$5&amp;$E797),'Hoja de Trabajo para listado'!$CD$151:$DC$151,0)),0)</f>
        <v>0</v>
      </c>
      <c r="L797" s="243">
        <f ca="1">+IFERROR(INDEX('Hoja de Trabajo para listado'!$A$155:$Z$1048576,MATCH($A797,'Hoja de Trabajo para listado'!$A$155:$A$1048576,0),MATCH((CUADRO!L$5&amp;$E797),'Hoja de Trabajo para listado'!$A$151:$Z$151,0)),0)+IFERROR(INDEX('Hoja de Trabajo para listado'!$AB$155:$BA$1048576,MATCH($A797,'Hoja de Trabajo para listado'!$AB$155:$AB$1048576,0),MATCH((CUADRO!L$5&amp;$E797),'Hoja de Trabajo para listado'!$AB$151:$BA$151,0)),0)+IFERROR(INDEX('Hoja de Trabajo para listado'!$BC$155:$CB$1048576,MATCH($A797,'Hoja de Trabajo para listado'!$BC$155:$BC$1048576,0),MATCH((CUADRO!L$5&amp;$E797),'Hoja de Trabajo para listado'!$BC$151:$CB$151,0)),0)+IFERROR(INDEX('Hoja de Trabajo para listado'!$DE$153:$DG$274,MATCH($A797,'Hoja de Trabajo para listado'!$DE$153:$DE$1048576,0),MATCH((CUADRO!L$5&amp;$E797),'Hoja de Trabajo para listado'!$DE$151:$DG$151,0)),0)+IFERROR(INDEX('Hoja de Trabajo para listado'!$CD$155:$DC$1048576,MATCH($A797,'Hoja de Trabajo para listado'!$CD$155:$CD$1048576,0),MATCH((CUADRO!L$5&amp;$E797),'Hoja de Trabajo para listado'!$CD$151:$DC$151,0)),0)</f>
        <v>0</v>
      </c>
      <c r="M797" s="243">
        <f ca="1">+IFERROR(INDEX('Hoja de Trabajo para listado'!$A$155:$Z$1048576,MATCH($A797,'Hoja de Trabajo para listado'!$A$155:$A$1048576,0),MATCH((CUADRO!M$5&amp;$E797),'Hoja de Trabajo para listado'!$A$151:$Z$151,0)),0)+IFERROR(INDEX('Hoja de Trabajo para listado'!$AB$155:$BA$1048576,MATCH($A797,'Hoja de Trabajo para listado'!$AB$155:$AB$1048576,0),MATCH((CUADRO!M$5&amp;$E797),'Hoja de Trabajo para listado'!$AB$151:$BA$151,0)),0)+IFERROR(INDEX('Hoja de Trabajo para listado'!$BC$155:$CB$1048576,MATCH($A797,'Hoja de Trabajo para listado'!$BC$155:$BC$1048576,0),MATCH((CUADRO!M$5&amp;$E797),'Hoja de Trabajo para listado'!$BC$151:$CB$151,0)),0)+IFERROR(INDEX('Hoja de Trabajo para listado'!$DE$153:$DG$274,MATCH($A797,'Hoja de Trabajo para listado'!$DE$153:$DE$1048576,0),MATCH((CUADRO!M$5&amp;$E797),'Hoja de Trabajo para listado'!$DE$151:$DG$151,0)),0)+IFERROR(INDEX('Hoja de Trabajo para listado'!$CD$155:$DC$1048576,MATCH($A797,'Hoja de Trabajo para listado'!$CD$155:$CD$1048576,0),MATCH((CUADRO!M$5&amp;$E797),'Hoja de Trabajo para listado'!$CD$151:$DC$151,0)),0)</f>
        <v>0</v>
      </c>
      <c r="N797" s="243">
        <f ca="1">+IFERROR(INDEX('Hoja de Trabajo para listado'!$A$155:$Z$1048576,MATCH($A797,'Hoja de Trabajo para listado'!$A$155:$A$1048576,0),MATCH((CUADRO!N$5&amp;$E797),'Hoja de Trabajo para listado'!$A$151:$Z$151,0)),0)+IFERROR(INDEX('Hoja de Trabajo para listado'!$AB$155:$BA$1048576,MATCH($A797,'Hoja de Trabajo para listado'!$AB$155:$AB$1048576,0),MATCH((CUADRO!N$5&amp;$E797),'Hoja de Trabajo para listado'!$AB$151:$BA$151,0)),0)+IFERROR(INDEX('Hoja de Trabajo para listado'!$BC$155:$CB$1048576,MATCH($A797,'Hoja de Trabajo para listado'!$BC$155:$BC$1048576,0),MATCH((CUADRO!N$5&amp;$E797),'Hoja de Trabajo para listado'!$BC$151:$CB$151,0)),0)+IFERROR(INDEX('Hoja de Trabajo para listado'!$DE$153:$DG$274,MATCH($A797,'Hoja de Trabajo para listado'!$DE$153:$DE$1048576,0),MATCH((CUADRO!N$5&amp;$E797),'Hoja de Trabajo para listado'!$DE$151:$DG$151,0)),0)+IFERROR(INDEX('Hoja de Trabajo para listado'!$CD$155:$DC$1048576,MATCH($A797,'Hoja de Trabajo para listado'!$CD$155:$CD$1048576,0),MATCH((CUADRO!N$5&amp;$E797),'Hoja de Trabajo para listado'!$CD$151:$DC$151,0)),0)</f>
        <v>0</v>
      </c>
      <c r="O797" s="243">
        <f ca="1">+IFERROR(INDEX('Hoja de Trabajo para listado'!$A$155:$Z$1048576,MATCH($A797,'Hoja de Trabajo para listado'!$A$155:$A$1048576,0),MATCH((CUADRO!O$5&amp;$E797),'Hoja de Trabajo para listado'!$A$151:$Z$151,0)),0)+IFERROR(INDEX('Hoja de Trabajo para listado'!$AB$155:$BA$1048576,MATCH($A797,'Hoja de Trabajo para listado'!$AB$155:$AB$1048576,0),MATCH((CUADRO!O$5&amp;$E797),'Hoja de Trabajo para listado'!$AB$151:$BA$151,0)),0)+IFERROR(INDEX('Hoja de Trabajo para listado'!$BC$155:$CB$1048576,MATCH($A797,'Hoja de Trabajo para listado'!$BC$155:$BC$1048576,0),MATCH((CUADRO!O$5&amp;$E797),'Hoja de Trabajo para listado'!$BC$151:$CB$151,0)),0)+IFERROR(INDEX('Hoja de Trabajo para listado'!$DE$153:$DG$274,MATCH($A797,'Hoja de Trabajo para listado'!$DE$153:$DE$1048576,0),MATCH((CUADRO!O$5&amp;$E797),'Hoja de Trabajo para listado'!$DE$151:$DG$151,0)),0)+IFERROR(INDEX('Hoja de Trabajo para listado'!$CD$155:$DC$1048576,MATCH($A797,'Hoja de Trabajo para listado'!$CD$155:$CD$1048576,0),MATCH((CUADRO!O$5&amp;$E797),'Hoja de Trabajo para listado'!$CD$151:$DC$151,0)),0)</f>
        <v>0</v>
      </c>
      <c r="P797" s="243">
        <f ca="1">+IFERROR(INDEX('Hoja de Trabajo para listado'!$A$155:$Z$1048576,MATCH($A797,'Hoja de Trabajo para listado'!$A$155:$A$1048576,0),MATCH((CUADRO!P$5&amp;$E797),'Hoja de Trabajo para listado'!$A$151:$Z$151,0)),0)+IFERROR(INDEX('Hoja de Trabajo para listado'!$AB$155:$BA$1048576,MATCH($A797,'Hoja de Trabajo para listado'!$AB$155:$AB$1048576,0),MATCH((CUADRO!P$5&amp;$E797),'Hoja de Trabajo para listado'!$AB$151:$BA$151,0)),0)+IFERROR(INDEX('Hoja de Trabajo para listado'!$BC$155:$CB$1048576,MATCH($A797,'Hoja de Trabajo para listado'!$BC$155:$BC$1048576,0),MATCH((CUADRO!P$5&amp;$E797),'Hoja de Trabajo para listado'!$BC$151:$CB$151,0)),0)+IFERROR(INDEX('Hoja de Trabajo para listado'!$DE$153:$DG$274,MATCH($A797,'Hoja de Trabajo para listado'!$DE$153:$DE$1048576,0),MATCH((CUADRO!P$5&amp;$E797),'Hoja de Trabajo para listado'!$DE$151:$DG$151,0)),0)+IFERROR(INDEX('Hoja de Trabajo para listado'!$CD$155:$DC$1048576,MATCH($A797,'Hoja de Trabajo para listado'!$CD$155:$CD$1048576,0),MATCH((CUADRO!P$5&amp;$E797),'Hoja de Trabajo para listado'!$CD$151:$DC$151,0)),0)</f>
        <v>0</v>
      </c>
      <c r="Q797" s="243">
        <f ca="1">+IFERROR(INDEX('Hoja de Trabajo para listado'!$A$155:$Z$1048576,MATCH($A797,'Hoja de Trabajo para listado'!$A$155:$A$1048576,0),MATCH((CUADRO!Q$5&amp;$E797),'Hoja de Trabajo para listado'!$A$151:$Z$151,0)),0)+IFERROR(INDEX('Hoja de Trabajo para listado'!$AB$155:$BA$1048576,MATCH($A797,'Hoja de Trabajo para listado'!$AB$155:$AB$1048576,0),MATCH((CUADRO!Q$5&amp;$E797),'Hoja de Trabajo para listado'!$AB$151:$BA$151,0)),0)+IFERROR(INDEX('Hoja de Trabajo para listado'!$BC$155:$CB$1048576,MATCH($A797,'Hoja de Trabajo para listado'!$BC$155:$BC$1048576,0),MATCH((CUADRO!Q$5&amp;$E797),'Hoja de Trabajo para listado'!$BC$151:$CB$151,0)),0)+IFERROR(INDEX('Hoja de Trabajo para listado'!$DE$153:$DG$274,MATCH($A797,'Hoja de Trabajo para listado'!$DE$153:$DE$1048576,0),MATCH((CUADRO!Q$5&amp;$E797),'Hoja de Trabajo para listado'!$DE$151:$DG$151,0)),0)+IFERROR(INDEX('Hoja de Trabajo para listado'!$CD$155:$DC$1048576,MATCH($A797,'Hoja de Trabajo para listado'!$CD$155:$CD$1048576,0),MATCH((CUADRO!Q$5&amp;$E797),'Hoja de Trabajo para listado'!$CD$151:$DC$151,0)),0)</f>
        <v>0</v>
      </c>
      <c r="R797" s="243">
        <f t="shared" ca="1" si="27"/>
        <v>0</v>
      </c>
      <c r="S797" s="249">
        <f ca="1">+R796+R797</f>
        <v>0</v>
      </c>
      <c r="T797" s="243">
        <f ca="1">+S797</f>
        <v>0</v>
      </c>
      <c r="U797" s="242">
        <f t="shared" si="28"/>
        <v>2</v>
      </c>
      <c r="V797" s="333" t="str">
        <f>+VLOOKUP(A797,bd_lista!$A$3:$E$590,5,FALSE)</f>
        <v>Gobiernos Autonomos Municipales</v>
      </c>
      <c r="W797" s="384"/>
      <c r="X797" s="242">
        <f>+VLOOKUP(A797,[3]Sheet1!$A$13:$D$744,4,FALSE)</f>
        <v>0</v>
      </c>
      <c r="Y797" s="242" t="e">
        <f>+VLOOKUP(X797,bd_lista!$A$3:$C$590,3,FALSE)</f>
        <v>#N/A</v>
      </c>
      <c r="Z797" s="292"/>
      <c r="AA797" s="293"/>
    </row>
    <row r="798" spans="1:27" customFormat="1" ht="15" hidden="1" customHeight="1">
      <c r="A798" s="32">
        <v>1418</v>
      </c>
      <c r="B798" s="388">
        <f>+A798</f>
        <v>1418</v>
      </c>
      <c r="C798" s="247" t="str">
        <f>+VLOOKUP(A798,bd_lista!$A$3:$C$590,3,FALSE)</f>
        <v>Gobierno Autónomo Municipal de Huachacalla</v>
      </c>
      <c r="D798" s="385" t="str">
        <f>+C798</f>
        <v>Gobierno Autónomo Municipal de Huachacalla</v>
      </c>
      <c r="E798" s="242" t="s">
        <v>1304</v>
      </c>
      <c r="F798" s="243">
        <f ca="1">+IFERROR(INDEX('Hoja de Trabajo para listado'!$A$155:$Z$1048576,MATCH($A798,'Hoja de Trabajo para listado'!$A$155:$A$1048576,0),MATCH((CUADRO!F$5&amp;$E798),'Hoja de Trabajo para listado'!$A$151:$Z$151,0)),0)+IFERROR(INDEX('Hoja de Trabajo para listado'!$AB$155:$BA$1048576,MATCH($A798,'Hoja de Trabajo para listado'!$AB$155:$AB$1048576,0),MATCH((CUADRO!F$5&amp;$E798),'Hoja de Trabajo para listado'!$AB$151:$BA$151,0)),0)+IFERROR(INDEX('Hoja de Trabajo para listado'!$BC$155:$CB$1048576,MATCH($A798,'Hoja de Trabajo para listado'!$BC$155:$BC$1048576,0),MATCH((CUADRO!F$5&amp;$E798),'Hoja de Trabajo para listado'!$BC$151:$CB$151,0)),0)+IFERROR(INDEX('Hoja de Trabajo para listado'!$DE$153:$DG$274,MATCH($A798,'Hoja de Trabajo para listado'!$DE$153:$DE$1048576,0),MATCH((CUADRO!F$5&amp;$E798),'Hoja de Trabajo para listado'!$DE$151:$DG$151,0)),0)+IFERROR(INDEX('Hoja de Trabajo para listado'!$CD$155:$DC$1048576,MATCH($A798,'Hoja de Trabajo para listado'!$CD$155:$CD$1048576,0),MATCH((CUADRO!F$5&amp;$E798),'Hoja de Trabajo para listado'!$CD$151:$DC$151,0)),0)</f>
        <v>0</v>
      </c>
      <c r="G798" s="243">
        <f ca="1">+IFERROR(INDEX('Hoja de Trabajo para listado'!$A$155:$Z$1048576,MATCH($A798,'Hoja de Trabajo para listado'!$A$155:$A$1048576,0),MATCH((CUADRO!G$5&amp;$E798),'Hoja de Trabajo para listado'!$A$151:$Z$151,0)),0)+IFERROR(INDEX('Hoja de Trabajo para listado'!$AB$155:$BA$1048576,MATCH($A798,'Hoja de Trabajo para listado'!$AB$155:$AB$1048576,0),MATCH((CUADRO!G$5&amp;$E798),'Hoja de Trabajo para listado'!$AB$151:$BA$151,0)),0)+IFERROR(INDEX('Hoja de Trabajo para listado'!$BC$155:$CB$1048576,MATCH($A798,'Hoja de Trabajo para listado'!$BC$155:$BC$1048576,0),MATCH((CUADRO!G$5&amp;$E798),'Hoja de Trabajo para listado'!$BC$151:$CB$151,0)),0)+IFERROR(INDEX('Hoja de Trabajo para listado'!$DE$153:$DG$274,MATCH($A798,'Hoja de Trabajo para listado'!$DE$153:$DE$1048576,0),MATCH((CUADRO!G$5&amp;$E798),'Hoja de Trabajo para listado'!$DE$151:$DG$151,0)),0)+IFERROR(INDEX('Hoja de Trabajo para listado'!$CD$155:$DC$1048576,MATCH($A798,'Hoja de Trabajo para listado'!$CD$155:$CD$1048576,0),MATCH((CUADRO!G$5&amp;$E798),'Hoja de Trabajo para listado'!$CD$151:$DC$151,0)),0)</f>
        <v>0</v>
      </c>
      <c r="H798" s="243">
        <f ca="1">+IFERROR(INDEX('Hoja de Trabajo para listado'!$A$155:$Z$1048576,MATCH($A798,'Hoja de Trabajo para listado'!$A$155:$A$1048576,0),MATCH((CUADRO!H$5&amp;$E798),'Hoja de Trabajo para listado'!$A$151:$Z$151,0)),0)+IFERROR(INDEX('Hoja de Trabajo para listado'!$AB$155:$BA$1048576,MATCH($A798,'Hoja de Trabajo para listado'!$AB$155:$AB$1048576,0),MATCH((CUADRO!H$5&amp;$E798),'Hoja de Trabajo para listado'!$AB$151:$BA$151,0)),0)+IFERROR(INDEX('Hoja de Trabajo para listado'!$BC$155:$CB$1048576,MATCH($A798,'Hoja de Trabajo para listado'!$BC$155:$BC$1048576,0),MATCH((CUADRO!H$5&amp;$E798),'Hoja de Trabajo para listado'!$BC$151:$CB$151,0)),0)+IFERROR(INDEX('Hoja de Trabajo para listado'!$DE$153:$DG$274,MATCH($A798,'Hoja de Trabajo para listado'!$DE$153:$DE$1048576,0),MATCH((CUADRO!H$5&amp;$E798),'Hoja de Trabajo para listado'!$DE$151:$DG$151,0)),0)+IFERROR(INDEX('Hoja de Trabajo para listado'!$CD$155:$DC$1048576,MATCH($A798,'Hoja de Trabajo para listado'!$CD$155:$CD$1048576,0),MATCH((CUADRO!H$5&amp;$E798),'Hoja de Trabajo para listado'!$CD$151:$DC$151,0)),0)</f>
        <v>0</v>
      </c>
      <c r="I798" s="243">
        <f ca="1">+IFERROR(INDEX('Hoja de Trabajo para listado'!$A$155:$Z$1048576,MATCH($A798,'Hoja de Trabajo para listado'!$A$155:$A$1048576,0),MATCH((CUADRO!I$5&amp;$E798),'Hoja de Trabajo para listado'!$A$151:$Z$151,0)),0)+IFERROR(INDEX('Hoja de Trabajo para listado'!$AB$155:$BA$1048576,MATCH($A798,'Hoja de Trabajo para listado'!$AB$155:$AB$1048576,0),MATCH((CUADRO!I$5&amp;$E798),'Hoja de Trabajo para listado'!$AB$151:$BA$151,0)),0)+IFERROR(INDEX('Hoja de Trabajo para listado'!$BC$155:$CB$1048576,MATCH($A798,'Hoja de Trabajo para listado'!$BC$155:$BC$1048576,0),MATCH((CUADRO!I$5&amp;$E798),'Hoja de Trabajo para listado'!$BC$151:$CB$151,0)),0)+IFERROR(INDEX('Hoja de Trabajo para listado'!$DE$153:$DG$274,MATCH($A798,'Hoja de Trabajo para listado'!$DE$153:$DE$1048576,0),MATCH((CUADRO!I$5&amp;$E798),'Hoja de Trabajo para listado'!$DE$151:$DG$151,0)),0)+IFERROR(INDEX('Hoja de Trabajo para listado'!$CD$155:$DC$1048576,MATCH($A798,'Hoja de Trabajo para listado'!$CD$155:$CD$1048576,0),MATCH((CUADRO!I$5&amp;$E798),'Hoja de Trabajo para listado'!$CD$151:$DC$151,0)),0)</f>
        <v>0</v>
      </c>
      <c r="J798" s="243">
        <f ca="1">+IFERROR(INDEX('Hoja de Trabajo para listado'!$A$155:$Z$1048576,MATCH($A798,'Hoja de Trabajo para listado'!$A$155:$A$1048576,0),MATCH((CUADRO!J$5&amp;$E798),'Hoja de Trabajo para listado'!$A$151:$Z$151,0)),0)+IFERROR(INDEX('Hoja de Trabajo para listado'!$AB$155:$BA$1048576,MATCH($A798,'Hoja de Trabajo para listado'!$AB$155:$AB$1048576,0),MATCH((CUADRO!J$5&amp;$E798),'Hoja de Trabajo para listado'!$AB$151:$BA$151,0)),0)+IFERROR(INDEX('Hoja de Trabajo para listado'!$BC$155:$CB$1048576,MATCH($A798,'Hoja de Trabajo para listado'!$BC$155:$BC$1048576,0),MATCH((CUADRO!J$5&amp;$E798),'Hoja de Trabajo para listado'!$BC$151:$CB$151,0)),0)+IFERROR(INDEX('Hoja de Trabajo para listado'!$DE$153:$DG$274,MATCH($A798,'Hoja de Trabajo para listado'!$DE$153:$DE$1048576,0),MATCH((CUADRO!J$5&amp;$E798),'Hoja de Trabajo para listado'!$DE$151:$DG$151,0)),0)+IFERROR(INDEX('Hoja de Trabajo para listado'!$CD$155:$DC$1048576,MATCH($A798,'Hoja de Trabajo para listado'!$CD$155:$CD$1048576,0),MATCH((CUADRO!J$5&amp;$E798),'Hoja de Trabajo para listado'!$CD$151:$DC$151,0)),0)</f>
        <v>0</v>
      </c>
      <c r="K798" s="243">
        <f ca="1">+IFERROR(INDEX('Hoja de Trabajo para listado'!$A$155:$Z$1048576,MATCH($A798,'Hoja de Trabajo para listado'!$A$155:$A$1048576,0),MATCH((CUADRO!K$5&amp;$E798),'Hoja de Trabajo para listado'!$A$151:$Z$151,0)),0)+IFERROR(INDEX('Hoja de Trabajo para listado'!$AB$155:$BA$1048576,MATCH($A798,'Hoja de Trabajo para listado'!$AB$155:$AB$1048576,0),MATCH((CUADRO!K$5&amp;$E798),'Hoja de Trabajo para listado'!$AB$151:$BA$151,0)),0)+IFERROR(INDEX('Hoja de Trabajo para listado'!$BC$155:$CB$1048576,MATCH($A798,'Hoja de Trabajo para listado'!$BC$155:$BC$1048576,0),MATCH((CUADRO!K$5&amp;$E798),'Hoja de Trabajo para listado'!$BC$151:$CB$151,0)),0)+IFERROR(INDEX('Hoja de Trabajo para listado'!$DE$153:$DG$274,MATCH($A798,'Hoja de Trabajo para listado'!$DE$153:$DE$1048576,0),MATCH((CUADRO!K$5&amp;$E798),'Hoja de Trabajo para listado'!$DE$151:$DG$151,0)),0)+IFERROR(INDEX('Hoja de Trabajo para listado'!$CD$155:$DC$1048576,MATCH($A798,'Hoja de Trabajo para listado'!$CD$155:$CD$1048576,0),MATCH((CUADRO!K$5&amp;$E798),'Hoja de Trabajo para listado'!$CD$151:$DC$151,0)),0)</f>
        <v>0</v>
      </c>
      <c r="L798" s="243">
        <f ca="1">+IFERROR(INDEX('Hoja de Trabajo para listado'!$A$155:$Z$1048576,MATCH($A798,'Hoja de Trabajo para listado'!$A$155:$A$1048576,0),MATCH((CUADRO!L$5&amp;$E798),'Hoja de Trabajo para listado'!$A$151:$Z$151,0)),0)+IFERROR(INDEX('Hoja de Trabajo para listado'!$AB$155:$BA$1048576,MATCH($A798,'Hoja de Trabajo para listado'!$AB$155:$AB$1048576,0),MATCH((CUADRO!L$5&amp;$E798),'Hoja de Trabajo para listado'!$AB$151:$BA$151,0)),0)+IFERROR(INDEX('Hoja de Trabajo para listado'!$BC$155:$CB$1048576,MATCH($A798,'Hoja de Trabajo para listado'!$BC$155:$BC$1048576,0),MATCH((CUADRO!L$5&amp;$E798),'Hoja de Trabajo para listado'!$BC$151:$CB$151,0)),0)+IFERROR(INDEX('Hoja de Trabajo para listado'!$DE$153:$DG$274,MATCH($A798,'Hoja de Trabajo para listado'!$DE$153:$DE$1048576,0),MATCH((CUADRO!L$5&amp;$E798),'Hoja de Trabajo para listado'!$DE$151:$DG$151,0)),0)+IFERROR(INDEX('Hoja de Trabajo para listado'!$CD$155:$DC$1048576,MATCH($A798,'Hoja de Trabajo para listado'!$CD$155:$CD$1048576,0),MATCH((CUADRO!L$5&amp;$E798),'Hoja de Trabajo para listado'!$CD$151:$DC$151,0)),0)</f>
        <v>0</v>
      </c>
      <c r="M798" s="243">
        <f ca="1">+IFERROR(INDEX('Hoja de Trabajo para listado'!$A$155:$Z$1048576,MATCH($A798,'Hoja de Trabajo para listado'!$A$155:$A$1048576,0),MATCH((CUADRO!M$5&amp;$E798),'Hoja de Trabajo para listado'!$A$151:$Z$151,0)),0)+IFERROR(INDEX('Hoja de Trabajo para listado'!$AB$155:$BA$1048576,MATCH($A798,'Hoja de Trabajo para listado'!$AB$155:$AB$1048576,0),MATCH((CUADRO!M$5&amp;$E798),'Hoja de Trabajo para listado'!$AB$151:$BA$151,0)),0)+IFERROR(INDEX('Hoja de Trabajo para listado'!$BC$155:$CB$1048576,MATCH($A798,'Hoja de Trabajo para listado'!$BC$155:$BC$1048576,0),MATCH((CUADRO!M$5&amp;$E798),'Hoja de Trabajo para listado'!$BC$151:$CB$151,0)),0)+IFERROR(INDEX('Hoja de Trabajo para listado'!$DE$153:$DG$274,MATCH($A798,'Hoja de Trabajo para listado'!$DE$153:$DE$1048576,0),MATCH((CUADRO!M$5&amp;$E798),'Hoja de Trabajo para listado'!$DE$151:$DG$151,0)),0)+IFERROR(INDEX('Hoja de Trabajo para listado'!$CD$155:$DC$1048576,MATCH($A798,'Hoja de Trabajo para listado'!$CD$155:$CD$1048576,0),MATCH((CUADRO!M$5&amp;$E798),'Hoja de Trabajo para listado'!$CD$151:$DC$151,0)),0)</f>
        <v>0</v>
      </c>
      <c r="N798" s="243">
        <f ca="1">+IFERROR(INDEX('Hoja de Trabajo para listado'!$A$155:$Z$1048576,MATCH($A798,'Hoja de Trabajo para listado'!$A$155:$A$1048576,0),MATCH((CUADRO!N$5&amp;$E798),'Hoja de Trabajo para listado'!$A$151:$Z$151,0)),0)+IFERROR(INDEX('Hoja de Trabajo para listado'!$AB$155:$BA$1048576,MATCH($A798,'Hoja de Trabajo para listado'!$AB$155:$AB$1048576,0),MATCH((CUADRO!N$5&amp;$E798),'Hoja de Trabajo para listado'!$AB$151:$BA$151,0)),0)+IFERROR(INDEX('Hoja de Trabajo para listado'!$BC$155:$CB$1048576,MATCH($A798,'Hoja de Trabajo para listado'!$BC$155:$BC$1048576,0),MATCH((CUADRO!N$5&amp;$E798),'Hoja de Trabajo para listado'!$BC$151:$CB$151,0)),0)+IFERROR(INDEX('Hoja de Trabajo para listado'!$DE$153:$DG$274,MATCH($A798,'Hoja de Trabajo para listado'!$DE$153:$DE$1048576,0),MATCH((CUADRO!N$5&amp;$E798),'Hoja de Trabajo para listado'!$DE$151:$DG$151,0)),0)+IFERROR(INDEX('Hoja de Trabajo para listado'!$CD$155:$DC$1048576,MATCH($A798,'Hoja de Trabajo para listado'!$CD$155:$CD$1048576,0),MATCH((CUADRO!N$5&amp;$E798),'Hoja de Trabajo para listado'!$CD$151:$DC$151,0)),0)</f>
        <v>0</v>
      </c>
      <c r="O798" s="243">
        <f ca="1">+IFERROR(INDEX('Hoja de Trabajo para listado'!$A$155:$Z$1048576,MATCH($A798,'Hoja de Trabajo para listado'!$A$155:$A$1048576,0),MATCH((CUADRO!O$5&amp;$E798),'Hoja de Trabajo para listado'!$A$151:$Z$151,0)),0)+IFERROR(INDEX('Hoja de Trabajo para listado'!$AB$155:$BA$1048576,MATCH($A798,'Hoja de Trabajo para listado'!$AB$155:$AB$1048576,0),MATCH((CUADRO!O$5&amp;$E798),'Hoja de Trabajo para listado'!$AB$151:$BA$151,0)),0)+IFERROR(INDEX('Hoja de Trabajo para listado'!$BC$155:$CB$1048576,MATCH($A798,'Hoja de Trabajo para listado'!$BC$155:$BC$1048576,0),MATCH((CUADRO!O$5&amp;$E798),'Hoja de Trabajo para listado'!$BC$151:$CB$151,0)),0)+IFERROR(INDEX('Hoja de Trabajo para listado'!$DE$153:$DG$274,MATCH($A798,'Hoja de Trabajo para listado'!$DE$153:$DE$1048576,0),MATCH((CUADRO!O$5&amp;$E798),'Hoja de Trabajo para listado'!$DE$151:$DG$151,0)),0)+IFERROR(INDEX('Hoja de Trabajo para listado'!$CD$155:$DC$1048576,MATCH($A798,'Hoja de Trabajo para listado'!$CD$155:$CD$1048576,0),MATCH((CUADRO!O$5&amp;$E798),'Hoja de Trabajo para listado'!$CD$151:$DC$151,0)),0)</f>
        <v>0</v>
      </c>
      <c r="P798" s="243">
        <f ca="1">+IFERROR(INDEX('Hoja de Trabajo para listado'!$A$155:$Z$1048576,MATCH($A798,'Hoja de Trabajo para listado'!$A$155:$A$1048576,0),MATCH((CUADRO!P$5&amp;$E798),'Hoja de Trabajo para listado'!$A$151:$Z$151,0)),0)+IFERROR(INDEX('Hoja de Trabajo para listado'!$AB$155:$BA$1048576,MATCH($A798,'Hoja de Trabajo para listado'!$AB$155:$AB$1048576,0),MATCH((CUADRO!P$5&amp;$E798),'Hoja de Trabajo para listado'!$AB$151:$BA$151,0)),0)+IFERROR(INDEX('Hoja de Trabajo para listado'!$BC$155:$CB$1048576,MATCH($A798,'Hoja de Trabajo para listado'!$BC$155:$BC$1048576,0),MATCH((CUADRO!P$5&amp;$E798),'Hoja de Trabajo para listado'!$BC$151:$CB$151,0)),0)+IFERROR(INDEX('Hoja de Trabajo para listado'!$DE$153:$DG$274,MATCH($A798,'Hoja de Trabajo para listado'!$DE$153:$DE$1048576,0),MATCH((CUADRO!P$5&amp;$E798),'Hoja de Trabajo para listado'!$DE$151:$DG$151,0)),0)+IFERROR(INDEX('Hoja de Trabajo para listado'!$CD$155:$DC$1048576,MATCH($A798,'Hoja de Trabajo para listado'!$CD$155:$CD$1048576,0),MATCH((CUADRO!P$5&amp;$E798),'Hoja de Trabajo para listado'!$CD$151:$DC$151,0)),0)</f>
        <v>0</v>
      </c>
      <c r="Q798" s="243">
        <f ca="1">+IFERROR(INDEX('Hoja de Trabajo para listado'!$A$155:$Z$1048576,MATCH($A798,'Hoja de Trabajo para listado'!$A$155:$A$1048576,0),MATCH((CUADRO!Q$5&amp;$E798),'Hoja de Trabajo para listado'!$A$151:$Z$151,0)),0)+IFERROR(INDEX('Hoja de Trabajo para listado'!$AB$155:$BA$1048576,MATCH($A798,'Hoja de Trabajo para listado'!$AB$155:$AB$1048576,0),MATCH((CUADRO!Q$5&amp;$E798),'Hoja de Trabajo para listado'!$AB$151:$BA$151,0)),0)+IFERROR(INDEX('Hoja de Trabajo para listado'!$BC$155:$CB$1048576,MATCH($A798,'Hoja de Trabajo para listado'!$BC$155:$BC$1048576,0),MATCH((CUADRO!Q$5&amp;$E798),'Hoja de Trabajo para listado'!$BC$151:$CB$151,0)),0)+IFERROR(INDEX('Hoja de Trabajo para listado'!$DE$153:$DG$274,MATCH($A798,'Hoja de Trabajo para listado'!$DE$153:$DE$1048576,0),MATCH((CUADRO!Q$5&amp;$E798),'Hoja de Trabajo para listado'!$DE$151:$DG$151,0)),0)+IFERROR(INDEX('Hoja de Trabajo para listado'!$CD$155:$DC$1048576,MATCH($A798,'Hoja de Trabajo para listado'!$CD$155:$CD$1048576,0),MATCH((CUADRO!Q$5&amp;$E798),'Hoja de Trabajo para listado'!$CD$151:$DC$151,0)),0)</f>
        <v>0</v>
      </c>
      <c r="R798" s="243">
        <f t="shared" ca="1" si="27"/>
        <v>0</v>
      </c>
      <c r="S798" s="249"/>
      <c r="T798" s="243">
        <f ca="1">+T799</f>
        <v>0</v>
      </c>
      <c r="U798" s="242">
        <f t="shared" si="28"/>
        <v>1</v>
      </c>
      <c r="V798" s="333" t="str">
        <f>+VLOOKUP(A798,bd_lista!$A$3:$E$590,5,FALSE)</f>
        <v>Gobiernos Autonomos Municipales</v>
      </c>
      <c r="W798" s="383" t="str">
        <f>+V798</f>
        <v>Gobiernos Autonomos Municipales</v>
      </c>
      <c r="X798" s="242">
        <f>+VLOOKUP(A798,[3]Sheet1!$A$13:$D$744,4,FALSE)</f>
        <v>0</v>
      </c>
      <c r="Y798" s="242" t="e">
        <f>+VLOOKUP(X798,bd_lista!$A$3:$C$590,3,FALSE)</f>
        <v>#N/A</v>
      </c>
      <c r="Z798" s="294">
        <f>+X798</f>
        <v>0</v>
      </c>
      <c r="AA798" s="295" t="e">
        <f>+Y798</f>
        <v>#N/A</v>
      </c>
    </row>
    <row r="799" spans="1:27" customFormat="1" ht="15" hidden="1" customHeight="1">
      <c r="A799" s="32">
        <v>1418</v>
      </c>
      <c r="B799" s="389"/>
      <c r="C799" s="247" t="str">
        <f>+VLOOKUP(A799,bd_lista!$A$3:$C$590,3,FALSE)</f>
        <v>Gobierno Autónomo Municipal de Huachacalla</v>
      </c>
      <c r="D799" s="386"/>
      <c r="E799" s="244" t="s">
        <v>1305</v>
      </c>
      <c r="F799" s="243">
        <f ca="1">+IFERROR(INDEX('Hoja de Trabajo para listado'!$A$155:$Z$1048576,MATCH($A799,'Hoja de Trabajo para listado'!$A$155:$A$1048576,0),MATCH((CUADRO!F$5&amp;$E799),'Hoja de Trabajo para listado'!$A$151:$Z$151,0)),0)+IFERROR(INDEX('Hoja de Trabajo para listado'!$AB$155:$BA$1048576,MATCH($A799,'Hoja de Trabajo para listado'!$AB$155:$AB$1048576,0),MATCH((CUADRO!F$5&amp;$E799),'Hoja de Trabajo para listado'!$AB$151:$BA$151,0)),0)+IFERROR(INDEX('Hoja de Trabajo para listado'!$BC$155:$CB$1048576,MATCH($A799,'Hoja de Trabajo para listado'!$BC$155:$BC$1048576,0),MATCH((CUADRO!F$5&amp;$E799),'Hoja de Trabajo para listado'!$BC$151:$CB$151,0)),0)+IFERROR(INDEX('Hoja de Trabajo para listado'!$DE$153:$DG$274,MATCH($A799,'Hoja de Trabajo para listado'!$DE$153:$DE$1048576,0),MATCH((CUADRO!F$5&amp;$E799),'Hoja de Trabajo para listado'!$DE$151:$DG$151,0)),0)+IFERROR(INDEX('Hoja de Trabajo para listado'!$CD$155:$DC$1048576,MATCH($A799,'Hoja de Trabajo para listado'!$CD$155:$CD$1048576,0),MATCH((CUADRO!F$5&amp;$E799),'Hoja de Trabajo para listado'!$CD$151:$DC$151,0)),0)</f>
        <v>0</v>
      </c>
      <c r="G799" s="243">
        <f ca="1">+IFERROR(INDEX('Hoja de Trabajo para listado'!$A$155:$Z$1048576,MATCH($A799,'Hoja de Trabajo para listado'!$A$155:$A$1048576,0),MATCH((CUADRO!G$5&amp;$E799),'Hoja de Trabajo para listado'!$A$151:$Z$151,0)),0)+IFERROR(INDEX('Hoja de Trabajo para listado'!$AB$155:$BA$1048576,MATCH($A799,'Hoja de Trabajo para listado'!$AB$155:$AB$1048576,0),MATCH((CUADRO!G$5&amp;$E799),'Hoja de Trabajo para listado'!$AB$151:$BA$151,0)),0)+IFERROR(INDEX('Hoja de Trabajo para listado'!$BC$155:$CB$1048576,MATCH($A799,'Hoja de Trabajo para listado'!$BC$155:$BC$1048576,0),MATCH((CUADRO!G$5&amp;$E799),'Hoja de Trabajo para listado'!$BC$151:$CB$151,0)),0)+IFERROR(INDEX('Hoja de Trabajo para listado'!$DE$153:$DG$274,MATCH($A799,'Hoja de Trabajo para listado'!$DE$153:$DE$1048576,0),MATCH((CUADRO!G$5&amp;$E799),'Hoja de Trabajo para listado'!$DE$151:$DG$151,0)),0)+IFERROR(INDEX('Hoja de Trabajo para listado'!$CD$155:$DC$1048576,MATCH($A799,'Hoja de Trabajo para listado'!$CD$155:$CD$1048576,0),MATCH((CUADRO!G$5&amp;$E799),'Hoja de Trabajo para listado'!$CD$151:$DC$151,0)),0)</f>
        <v>0</v>
      </c>
      <c r="H799" s="243">
        <f ca="1">+IFERROR(INDEX('Hoja de Trabajo para listado'!$A$155:$Z$1048576,MATCH($A799,'Hoja de Trabajo para listado'!$A$155:$A$1048576,0),MATCH((CUADRO!H$5&amp;$E799),'Hoja de Trabajo para listado'!$A$151:$Z$151,0)),0)+IFERROR(INDEX('Hoja de Trabajo para listado'!$AB$155:$BA$1048576,MATCH($A799,'Hoja de Trabajo para listado'!$AB$155:$AB$1048576,0),MATCH((CUADRO!H$5&amp;$E799),'Hoja de Trabajo para listado'!$AB$151:$BA$151,0)),0)+IFERROR(INDEX('Hoja de Trabajo para listado'!$BC$155:$CB$1048576,MATCH($A799,'Hoja de Trabajo para listado'!$BC$155:$BC$1048576,0),MATCH((CUADRO!H$5&amp;$E799),'Hoja de Trabajo para listado'!$BC$151:$CB$151,0)),0)+IFERROR(INDEX('Hoja de Trabajo para listado'!$DE$153:$DG$274,MATCH($A799,'Hoja de Trabajo para listado'!$DE$153:$DE$1048576,0),MATCH((CUADRO!H$5&amp;$E799),'Hoja de Trabajo para listado'!$DE$151:$DG$151,0)),0)+IFERROR(INDEX('Hoja de Trabajo para listado'!$CD$155:$DC$1048576,MATCH($A799,'Hoja de Trabajo para listado'!$CD$155:$CD$1048576,0),MATCH((CUADRO!H$5&amp;$E799),'Hoja de Trabajo para listado'!$CD$151:$DC$151,0)),0)</f>
        <v>0</v>
      </c>
      <c r="I799" s="243">
        <f ca="1">+IFERROR(INDEX('Hoja de Trabajo para listado'!$A$155:$Z$1048576,MATCH($A799,'Hoja de Trabajo para listado'!$A$155:$A$1048576,0),MATCH((CUADRO!I$5&amp;$E799),'Hoja de Trabajo para listado'!$A$151:$Z$151,0)),0)+IFERROR(INDEX('Hoja de Trabajo para listado'!$AB$155:$BA$1048576,MATCH($A799,'Hoja de Trabajo para listado'!$AB$155:$AB$1048576,0),MATCH((CUADRO!I$5&amp;$E799),'Hoja de Trabajo para listado'!$AB$151:$BA$151,0)),0)+IFERROR(INDEX('Hoja de Trabajo para listado'!$BC$155:$CB$1048576,MATCH($A799,'Hoja de Trabajo para listado'!$BC$155:$BC$1048576,0),MATCH((CUADRO!I$5&amp;$E799),'Hoja de Trabajo para listado'!$BC$151:$CB$151,0)),0)+IFERROR(INDEX('Hoja de Trabajo para listado'!$DE$153:$DG$274,MATCH($A799,'Hoja de Trabajo para listado'!$DE$153:$DE$1048576,0),MATCH((CUADRO!I$5&amp;$E799),'Hoja de Trabajo para listado'!$DE$151:$DG$151,0)),0)+IFERROR(INDEX('Hoja de Trabajo para listado'!$CD$155:$DC$1048576,MATCH($A799,'Hoja de Trabajo para listado'!$CD$155:$CD$1048576,0),MATCH((CUADRO!I$5&amp;$E799),'Hoja de Trabajo para listado'!$CD$151:$DC$151,0)),0)</f>
        <v>0</v>
      </c>
      <c r="J799" s="243">
        <f ca="1">+IFERROR(INDEX('Hoja de Trabajo para listado'!$A$155:$Z$1048576,MATCH($A799,'Hoja de Trabajo para listado'!$A$155:$A$1048576,0),MATCH((CUADRO!J$5&amp;$E799),'Hoja de Trabajo para listado'!$A$151:$Z$151,0)),0)+IFERROR(INDEX('Hoja de Trabajo para listado'!$AB$155:$BA$1048576,MATCH($A799,'Hoja de Trabajo para listado'!$AB$155:$AB$1048576,0),MATCH((CUADRO!J$5&amp;$E799),'Hoja de Trabajo para listado'!$AB$151:$BA$151,0)),0)+IFERROR(INDEX('Hoja de Trabajo para listado'!$BC$155:$CB$1048576,MATCH($A799,'Hoja de Trabajo para listado'!$BC$155:$BC$1048576,0),MATCH((CUADRO!J$5&amp;$E799),'Hoja de Trabajo para listado'!$BC$151:$CB$151,0)),0)+IFERROR(INDEX('Hoja de Trabajo para listado'!$DE$153:$DG$274,MATCH($A799,'Hoja de Trabajo para listado'!$DE$153:$DE$1048576,0),MATCH((CUADRO!J$5&amp;$E799),'Hoja de Trabajo para listado'!$DE$151:$DG$151,0)),0)+IFERROR(INDEX('Hoja de Trabajo para listado'!$CD$155:$DC$1048576,MATCH($A799,'Hoja de Trabajo para listado'!$CD$155:$CD$1048576,0),MATCH((CUADRO!J$5&amp;$E799),'Hoja de Trabajo para listado'!$CD$151:$DC$151,0)),0)</f>
        <v>0</v>
      </c>
      <c r="K799" s="243">
        <f ca="1">+IFERROR(INDEX('Hoja de Trabajo para listado'!$A$155:$Z$1048576,MATCH($A799,'Hoja de Trabajo para listado'!$A$155:$A$1048576,0),MATCH((CUADRO!K$5&amp;$E799),'Hoja de Trabajo para listado'!$A$151:$Z$151,0)),0)+IFERROR(INDEX('Hoja de Trabajo para listado'!$AB$155:$BA$1048576,MATCH($A799,'Hoja de Trabajo para listado'!$AB$155:$AB$1048576,0),MATCH((CUADRO!K$5&amp;$E799),'Hoja de Trabajo para listado'!$AB$151:$BA$151,0)),0)+IFERROR(INDEX('Hoja de Trabajo para listado'!$BC$155:$CB$1048576,MATCH($A799,'Hoja de Trabajo para listado'!$BC$155:$BC$1048576,0),MATCH((CUADRO!K$5&amp;$E799),'Hoja de Trabajo para listado'!$BC$151:$CB$151,0)),0)+IFERROR(INDEX('Hoja de Trabajo para listado'!$DE$153:$DG$274,MATCH($A799,'Hoja de Trabajo para listado'!$DE$153:$DE$1048576,0),MATCH((CUADRO!K$5&amp;$E799),'Hoja de Trabajo para listado'!$DE$151:$DG$151,0)),0)+IFERROR(INDEX('Hoja de Trabajo para listado'!$CD$155:$DC$1048576,MATCH($A799,'Hoja de Trabajo para listado'!$CD$155:$CD$1048576,0),MATCH((CUADRO!K$5&amp;$E799),'Hoja de Trabajo para listado'!$CD$151:$DC$151,0)),0)</f>
        <v>0</v>
      </c>
      <c r="L799" s="243">
        <f ca="1">+IFERROR(INDEX('Hoja de Trabajo para listado'!$A$155:$Z$1048576,MATCH($A799,'Hoja de Trabajo para listado'!$A$155:$A$1048576,0),MATCH((CUADRO!L$5&amp;$E799),'Hoja de Trabajo para listado'!$A$151:$Z$151,0)),0)+IFERROR(INDEX('Hoja de Trabajo para listado'!$AB$155:$BA$1048576,MATCH($A799,'Hoja de Trabajo para listado'!$AB$155:$AB$1048576,0),MATCH((CUADRO!L$5&amp;$E799),'Hoja de Trabajo para listado'!$AB$151:$BA$151,0)),0)+IFERROR(INDEX('Hoja de Trabajo para listado'!$BC$155:$CB$1048576,MATCH($A799,'Hoja de Trabajo para listado'!$BC$155:$BC$1048576,0),MATCH((CUADRO!L$5&amp;$E799),'Hoja de Trabajo para listado'!$BC$151:$CB$151,0)),0)+IFERROR(INDEX('Hoja de Trabajo para listado'!$DE$153:$DG$274,MATCH($A799,'Hoja de Trabajo para listado'!$DE$153:$DE$1048576,0),MATCH((CUADRO!L$5&amp;$E799),'Hoja de Trabajo para listado'!$DE$151:$DG$151,0)),0)+IFERROR(INDEX('Hoja de Trabajo para listado'!$CD$155:$DC$1048576,MATCH($A799,'Hoja de Trabajo para listado'!$CD$155:$CD$1048576,0),MATCH((CUADRO!L$5&amp;$E799),'Hoja de Trabajo para listado'!$CD$151:$DC$151,0)),0)</f>
        <v>0</v>
      </c>
      <c r="M799" s="243">
        <f ca="1">+IFERROR(INDEX('Hoja de Trabajo para listado'!$A$155:$Z$1048576,MATCH($A799,'Hoja de Trabajo para listado'!$A$155:$A$1048576,0),MATCH((CUADRO!M$5&amp;$E799),'Hoja de Trabajo para listado'!$A$151:$Z$151,0)),0)+IFERROR(INDEX('Hoja de Trabajo para listado'!$AB$155:$BA$1048576,MATCH($A799,'Hoja de Trabajo para listado'!$AB$155:$AB$1048576,0),MATCH((CUADRO!M$5&amp;$E799),'Hoja de Trabajo para listado'!$AB$151:$BA$151,0)),0)+IFERROR(INDEX('Hoja de Trabajo para listado'!$BC$155:$CB$1048576,MATCH($A799,'Hoja de Trabajo para listado'!$BC$155:$BC$1048576,0),MATCH((CUADRO!M$5&amp;$E799),'Hoja de Trabajo para listado'!$BC$151:$CB$151,0)),0)+IFERROR(INDEX('Hoja de Trabajo para listado'!$DE$153:$DG$274,MATCH($A799,'Hoja de Trabajo para listado'!$DE$153:$DE$1048576,0),MATCH((CUADRO!M$5&amp;$E799),'Hoja de Trabajo para listado'!$DE$151:$DG$151,0)),0)+IFERROR(INDEX('Hoja de Trabajo para listado'!$CD$155:$DC$1048576,MATCH($A799,'Hoja de Trabajo para listado'!$CD$155:$CD$1048576,0),MATCH((CUADRO!M$5&amp;$E799),'Hoja de Trabajo para listado'!$CD$151:$DC$151,0)),0)</f>
        <v>0</v>
      </c>
      <c r="N799" s="243">
        <f ca="1">+IFERROR(INDEX('Hoja de Trabajo para listado'!$A$155:$Z$1048576,MATCH($A799,'Hoja de Trabajo para listado'!$A$155:$A$1048576,0),MATCH((CUADRO!N$5&amp;$E799),'Hoja de Trabajo para listado'!$A$151:$Z$151,0)),0)+IFERROR(INDEX('Hoja de Trabajo para listado'!$AB$155:$BA$1048576,MATCH($A799,'Hoja de Trabajo para listado'!$AB$155:$AB$1048576,0),MATCH((CUADRO!N$5&amp;$E799),'Hoja de Trabajo para listado'!$AB$151:$BA$151,0)),0)+IFERROR(INDEX('Hoja de Trabajo para listado'!$BC$155:$CB$1048576,MATCH($A799,'Hoja de Trabajo para listado'!$BC$155:$BC$1048576,0),MATCH((CUADRO!N$5&amp;$E799),'Hoja de Trabajo para listado'!$BC$151:$CB$151,0)),0)+IFERROR(INDEX('Hoja de Trabajo para listado'!$DE$153:$DG$274,MATCH($A799,'Hoja de Trabajo para listado'!$DE$153:$DE$1048576,0),MATCH((CUADRO!N$5&amp;$E799),'Hoja de Trabajo para listado'!$DE$151:$DG$151,0)),0)+IFERROR(INDEX('Hoja de Trabajo para listado'!$CD$155:$DC$1048576,MATCH($A799,'Hoja de Trabajo para listado'!$CD$155:$CD$1048576,0),MATCH((CUADRO!N$5&amp;$E799),'Hoja de Trabajo para listado'!$CD$151:$DC$151,0)),0)</f>
        <v>0</v>
      </c>
      <c r="O799" s="243">
        <f ca="1">+IFERROR(INDEX('Hoja de Trabajo para listado'!$A$155:$Z$1048576,MATCH($A799,'Hoja de Trabajo para listado'!$A$155:$A$1048576,0),MATCH((CUADRO!O$5&amp;$E799),'Hoja de Trabajo para listado'!$A$151:$Z$151,0)),0)+IFERROR(INDEX('Hoja de Trabajo para listado'!$AB$155:$BA$1048576,MATCH($A799,'Hoja de Trabajo para listado'!$AB$155:$AB$1048576,0),MATCH((CUADRO!O$5&amp;$E799),'Hoja de Trabajo para listado'!$AB$151:$BA$151,0)),0)+IFERROR(INDEX('Hoja de Trabajo para listado'!$BC$155:$CB$1048576,MATCH($A799,'Hoja de Trabajo para listado'!$BC$155:$BC$1048576,0),MATCH((CUADRO!O$5&amp;$E799),'Hoja de Trabajo para listado'!$BC$151:$CB$151,0)),0)+IFERROR(INDEX('Hoja de Trabajo para listado'!$DE$153:$DG$274,MATCH($A799,'Hoja de Trabajo para listado'!$DE$153:$DE$1048576,0),MATCH((CUADRO!O$5&amp;$E799),'Hoja de Trabajo para listado'!$DE$151:$DG$151,0)),0)+IFERROR(INDEX('Hoja de Trabajo para listado'!$CD$155:$DC$1048576,MATCH($A799,'Hoja de Trabajo para listado'!$CD$155:$CD$1048576,0),MATCH((CUADRO!O$5&amp;$E799),'Hoja de Trabajo para listado'!$CD$151:$DC$151,0)),0)</f>
        <v>0</v>
      </c>
      <c r="P799" s="243">
        <f ca="1">+IFERROR(INDEX('Hoja de Trabajo para listado'!$A$155:$Z$1048576,MATCH($A799,'Hoja de Trabajo para listado'!$A$155:$A$1048576,0),MATCH((CUADRO!P$5&amp;$E799),'Hoja de Trabajo para listado'!$A$151:$Z$151,0)),0)+IFERROR(INDEX('Hoja de Trabajo para listado'!$AB$155:$BA$1048576,MATCH($A799,'Hoja de Trabajo para listado'!$AB$155:$AB$1048576,0),MATCH((CUADRO!P$5&amp;$E799),'Hoja de Trabajo para listado'!$AB$151:$BA$151,0)),0)+IFERROR(INDEX('Hoja de Trabajo para listado'!$BC$155:$CB$1048576,MATCH($A799,'Hoja de Trabajo para listado'!$BC$155:$BC$1048576,0),MATCH((CUADRO!P$5&amp;$E799),'Hoja de Trabajo para listado'!$BC$151:$CB$151,0)),0)+IFERROR(INDEX('Hoja de Trabajo para listado'!$DE$153:$DG$274,MATCH($A799,'Hoja de Trabajo para listado'!$DE$153:$DE$1048576,0),MATCH((CUADRO!P$5&amp;$E799),'Hoja de Trabajo para listado'!$DE$151:$DG$151,0)),0)+IFERROR(INDEX('Hoja de Trabajo para listado'!$CD$155:$DC$1048576,MATCH($A799,'Hoja de Trabajo para listado'!$CD$155:$CD$1048576,0),MATCH((CUADRO!P$5&amp;$E799),'Hoja de Trabajo para listado'!$CD$151:$DC$151,0)),0)</f>
        <v>0</v>
      </c>
      <c r="Q799" s="243">
        <f ca="1">+IFERROR(INDEX('Hoja de Trabajo para listado'!$A$155:$Z$1048576,MATCH($A799,'Hoja de Trabajo para listado'!$A$155:$A$1048576,0),MATCH((CUADRO!Q$5&amp;$E799),'Hoja de Trabajo para listado'!$A$151:$Z$151,0)),0)+IFERROR(INDEX('Hoja de Trabajo para listado'!$AB$155:$BA$1048576,MATCH($A799,'Hoja de Trabajo para listado'!$AB$155:$AB$1048576,0),MATCH((CUADRO!Q$5&amp;$E799),'Hoja de Trabajo para listado'!$AB$151:$BA$151,0)),0)+IFERROR(INDEX('Hoja de Trabajo para listado'!$BC$155:$CB$1048576,MATCH($A799,'Hoja de Trabajo para listado'!$BC$155:$BC$1048576,0),MATCH((CUADRO!Q$5&amp;$E799),'Hoja de Trabajo para listado'!$BC$151:$CB$151,0)),0)+IFERROR(INDEX('Hoja de Trabajo para listado'!$DE$153:$DG$274,MATCH($A799,'Hoja de Trabajo para listado'!$DE$153:$DE$1048576,0),MATCH((CUADRO!Q$5&amp;$E799),'Hoja de Trabajo para listado'!$DE$151:$DG$151,0)),0)+IFERROR(INDEX('Hoja de Trabajo para listado'!$CD$155:$DC$1048576,MATCH($A799,'Hoja de Trabajo para listado'!$CD$155:$CD$1048576,0),MATCH((CUADRO!Q$5&amp;$E799),'Hoja de Trabajo para listado'!$CD$151:$DC$151,0)),0)</f>
        <v>0</v>
      </c>
      <c r="R799" s="243">
        <f t="shared" ca="1" si="27"/>
        <v>0</v>
      </c>
      <c r="S799" s="249">
        <f ca="1">+R798+R799</f>
        <v>0</v>
      </c>
      <c r="T799" s="243">
        <f ca="1">+S799</f>
        <v>0</v>
      </c>
      <c r="U799" s="242">
        <f t="shared" si="28"/>
        <v>2</v>
      </c>
      <c r="V799" s="333" t="str">
        <f>+VLOOKUP(A799,bd_lista!$A$3:$E$590,5,FALSE)</f>
        <v>Gobiernos Autonomos Municipales</v>
      </c>
      <c r="W799" s="384"/>
      <c r="X799" s="242">
        <f>+VLOOKUP(A799,[3]Sheet1!$A$13:$D$744,4,FALSE)</f>
        <v>0</v>
      </c>
      <c r="Y799" s="242" t="e">
        <f>+VLOOKUP(X799,bd_lista!$A$3:$C$590,3,FALSE)</f>
        <v>#N/A</v>
      </c>
      <c r="Z799" s="292"/>
      <c r="AA799" s="293"/>
    </row>
    <row r="800" spans="1:27" customFormat="1" ht="27" hidden="1" customHeight="1">
      <c r="A800" s="32">
        <v>1419</v>
      </c>
      <c r="B800" s="388">
        <f>+A800</f>
        <v>1419</v>
      </c>
      <c r="C800" s="247" t="str">
        <f>+VLOOKUP(A800,bd_lista!$A$3:$C$590,3,FALSE)</f>
        <v>Gobierno Autónomo Municipal de Escara</v>
      </c>
      <c r="D800" s="385" t="str">
        <f>+C800</f>
        <v>Gobierno Autónomo Municipal de Escara</v>
      </c>
      <c r="E800" s="242" t="s">
        <v>1304</v>
      </c>
      <c r="F800" s="243">
        <f ca="1">+IFERROR(INDEX('Hoja de Trabajo para listado'!$A$155:$Z$1048576,MATCH($A800,'Hoja de Trabajo para listado'!$A$155:$A$1048576,0),MATCH((CUADRO!F$5&amp;$E800),'Hoja de Trabajo para listado'!$A$151:$Z$151,0)),0)+IFERROR(INDEX('Hoja de Trabajo para listado'!$AB$155:$BA$1048576,MATCH($A800,'Hoja de Trabajo para listado'!$AB$155:$AB$1048576,0),MATCH((CUADRO!F$5&amp;$E800),'Hoja de Trabajo para listado'!$AB$151:$BA$151,0)),0)+IFERROR(INDEX('Hoja de Trabajo para listado'!$BC$155:$CB$1048576,MATCH($A800,'Hoja de Trabajo para listado'!$BC$155:$BC$1048576,0),MATCH((CUADRO!F$5&amp;$E800),'Hoja de Trabajo para listado'!$BC$151:$CB$151,0)),0)+IFERROR(INDEX('Hoja de Trabajo para listado'!$DE$153:$DG$274,MATCH($A800,'Hoja de Trabajo para listado'!$DE$153:$DE$1048576,0),MATCH((CUADRO!F$5&amp;$E800),'Hoja de Trabajo para listado'!$DE$151:$DG$151,0)),0)+IFERROR(INDEX('Hoja de Trabajo para listado'!$CD$155:$DC$1048576,MATCH($A800,'Hoja de Trabajo para listado'!$CD$155:$CD$1048576,0),MATCH((CUADRO!F$5&amp;$E800),'Hoja de Trabajo para listado'!$CD$151:$DC$151,0)),0)</f>
        <v>0</v>
      </c>
      <c r="G800" s="243">
        <f ca="1">+IFERROR(INDEX('Hoja de Trabajo para listado'!$A$155:$Z$1048576,MATCH($A800,'Hoja de Trabajo para listado'!$A$155:$A$1048576,0),MATCH((CUADRO!G$5&amp;$E800),'Hoja de Trabajo para listado'!$A$151:$Z$151,0)),0)+IFERROR(INDEX('Hoja de Trabajo para listado'!$AB$155:$BA$1048576,MATCH($A800,'Hoja de Trabajo para listado'!$AB$155:$AB$1048576,0),MATCH((CUADRO!G$5&amp;$E800),'Hoja de Trabajo para listado'!$AB$151:$BA$151,0)),0)+IFERROR(INDEX('Hoja de Trabajo para listado'!$BC$155:$CB$1048576,MATCH($A800,'Hoja de Trabajo para listado'!$BC$155:$BC$1048576,0),MATCH((CUADRO!G$5&amp;$E800),'Hoja de Trabajo para listado'!$BC$151:$CB$151,0)),0)+IFERROR(INDEX('Hoja de Trabajo para listado'!$DE$153:$DG$274,MATCH($A800,'Hoja de Trabajo para listado'!$DE$153:$DE$1048576,0),MATCH((CUADRO!G$5&amp;$E800),'Hoja de Trabajo para listado'!$DE$151:$DG$151,0)),0)+IFERROR(INDEX('Hoja de Trabajo para listado'!$CD$155:$DC$1048576,MATCH($A800,'Hoja de Trabajo para listado'!$CD$155:$CD$1048576,0),MATCH((CUADRO!G$5&amp;$E800),'Hoja de Trabajo para listado'!$CD$151:$DC$151,0)),0)</f>
        <v>0</v>
      </c>
      <c r="H800" s="243">
        <f ca="1">+IFERROR(INDEX('Hoja de Trabajo para listado'!$A$155:$Z$1048576,MATCH($A800,'Hoja de Trabajo para listado'!$A$155:$A$1048576,0),MATCH((CUADRO!H$5&amp;$E800),'Hoja de Trabajo para listado'!$A$151:$Z$151,0)),0)+IFERROR(INDEX('Hoja de Trabajo para listado'!$AB$155:$BA$1048576,MATCH($A800,'Hoja de Trabajo para listado'!$AB$155:$AB$1048576,0),MATCH((CUADRO!H$5&amp;$E800),'Hoja de Trabajo para listado'!$AB$151:$BA$151,0)),0)+IFERROR(INDEX('Hoja de Trabajo para listado'!$BC$155:$CB$1048576,MATCH($A800,'Hoja de Trabajo para listado'!$BC$155:$BC$1048576,0),MATCH((CUADRO!H$5&amp;$E800),'Hoja de Trabajo para listado'!$BC$151:$CB$151,0)),0)+IFERROR(INDEX('Hoja de Trabajo para listado'!$DE$153:$DG$274,MATCH($A800,'Hoja de Trabajo para listado'!$DE$153:$DE$1048576,0),MATCH((CUADRO!H$5&amp;$E800),'Hoja de Trabajo para listado'!$DE$151:$DG$151,0)),0)+IFERROR(INDEX('Hoja de Trabajo para listado'!$CD$155:$DC$1048576,MATCH($A800,'Hoja de Trabajo para listado'!$CD$155:$CD$1048576,0),MATCH((CUADRO!H$5&amp;$E800),'Hoja de Trabajo para listado'!$CD$151:$DC$151,0)),0)</f>
        <v>0</v>
      </c>
      <c r="I800" s="243">
        <f ca="1">+IFERROR(INDEX('Hoja de Trabajo para listado'!$A$155:$Z$1048576,MATCH($A800,'Hoja de Trabajo para listado'!$A$155:$A$1048576,0),MATCH((CUADRO!I$5&amp;$E800),'Hoja de Trabajo para listado'!$A$151:$Z$151,0)),0)+IFERROR(INDEX('Hoja de Trabajo para listado'!$AB$155:$BA$1048576,MATCH($A800,'Hoja de Trabajo para listado'!$AB$155:$AB$1048576,0),MATCH((CUADRO!I$5&amp;$E800),'Hoja de Trabajo para listado'!$AB$151:$BA$151,0)),0)+IFERROR(INDEX('Hoja de Trabajo para listado'!$BC$155:$CB$1048576,MATCH($A800,'Hoja de Trabajo para listado'!$BC$155:$BC$1048576,0),MATCH((CUADRO!I$5&amp;$E800),'Hoja de Trabajo para listado'!$BC$151:$CB$151,0)),0)+IFERROR(INDEX('Hoja de Trabajo para listado'!$DE$153:$DG$274,MATCH($A800,'Hoja de Trabajo para listado'!$DE$153:$DE$1048576,0),MATCH((CUADRO!I$5&amp;$E800),'Hoja de Trabajo para listado'!$DE$151:$DG$151,0)),0)+IFERROR(INDEX('Hoja de Trabajo para listado'!$CD$155:$DC$1048576,MATCH($A800,'Hoja de Trabajo para listado'!$CD$155:$CD$1048576,0),MATCH((CUADRO!I$5&amp;$E800),'Hoja de Trabajo para listado'!$CD$151:$DC$151,0)),0)</f>
        <v>0</v>
      </c>
      <c r="J800" s="243">
        <f ca="1">+IFERROR(INDEX('Hoja de Trabajo para listado'!$A$155:$Z$1048576,MATCH($A800,'Hoja de Trabajo para listado'!$A$155:$A$1048576,0),MATCH((CUADRO!J$5&amp;$E800),'Hoja de Trabajo para listado'!$A$151:$Z$151,0)),0)+IFERROR(INDEX('Hoja de Trabajo para listado'!$AB$155:$BA$1048576,MATCH($A800,'Hoja de Trabajo para listado'!$AB$155:$AB$1048576,0),MATCH((CUADRO!J$5&amp;$E800),'Hoja de Trabajo para listado'!$AB$151:$BA$151,0)),0)+IFERROR(INDEX('Hoja de Trabajo para listado'!$BC$155:$CB$1048576,MATCH($A800,'Hoja de Trabajo para listado'!$BC$155:$BC$1048576,0),MATCH((CUADRO!J$5&amp;$E800),'Hoja de Trabajo para listado'!$BC$151:$CB$151,0)),0)+IFERROR(INDEX('Hoja de Trabajo para listado'!$DE$153:$DG$274,MATCH($A800,'Hoja de Trabajo para listado'!$DE$153:$DE$1048576,0),MATCH((CUADRO!J$5&amp;$E800),'Hoja de Trabajo para listado'!$DE$151:$DG$151,0)),0)+IFERROR(INDEX('Hoja de Trabajo para listado'!$CD$155:$DC$1048576,MATCH($A800,'Hoja de Trabajo para listado'!$CD$155:$CD$1048576,0),MATCH((CUADRO!J$5&amp;$E800),'Hoja de Trabajo para listado'!$CD$151:$DC$151,0)),0)</f>
        <v>0</v>
      </c>
      <c r="K800" s="243">
        <f ca="1">+IFERROR(INDEX('Hoja de Trabajo para listado'!$A$155:$Z$1048576,MATCH($A800,'Hoja de Trabajo para listado'!$A$155:$A$1048576,0),MATCH((CUADRO!K$5&amp;$E800),'Hoja de Trabajo para listado'!$A$151:$Z$151,0)),0)+IFERROR(INDEX('Hoja de Trabajo para listado'!$AB$155:$BA$1048576,MATCH($A800,'Hoja de Trabajo para listado'!$AB$155:$AB$1048576,0),MATCH((CUADRO!K$5&amp;$E800),'Hoja de Trabajo para listado'!$AB$151:$BA$151,0)),0)+IFERROR(INDEX('Hoja de Trabajo para listado'!$BC$155:$CB$1048576,MATCH($A800,'Hoja de Trabajo para listado'!$BC$155:$BC$1048576,0),MATCH((CUADRO!K$5&amp;$E800),'Hoja de Trabajo para listado'!$BC$151:$CB$151,0)),0)+IFERROR(INDEX('Hoja de Trabajo para listado'!$DE$153:$DG$274,MATCH($A800,'Hoja de Trabajo para listado'!$DE$153:$DE$1048576,0),MATCH((CUADRO!K$5&amp;$E800),'Hoja de Trabajo para listado'!$DE$151:$DG$151,0)),0)+IFERROR(INDEX('Hoja de Trabajo para listado'!$CD$155:$DC$1048576,MATCH($A800,'Hoja de Trabajo para listado'!$CD$155:$CD$1048576,0),MATCH((CUADRO!K$5&amp;$E800),'Hoja de Trabajo para listado'!$CD$151:$DC$151,0)),0)</f>
        <v>0</v>
      </c>
      <c r="L800" s="243">
        <f ca="1">+IFERROR(INDEX('Hoja de Trabajo para listado'!$A$155:$Z$1048576,MATCH($A800,'Hoja de Trabajo para listado'!$A$155:$A$1048576,0),MATCH((CUADRO!L$5&amp;$E800),'Hoja de Trabajo para listado'!$A$151:$Z$151,0)),0)+IFERROR(INDEX('Hoja de Trabajo para listado'!$AB$155:$BA$1048576,MATCH($A800,'Hoja de Trabajo para listado'!$AB$155:$AB$1048576,0),MATCH((CUADRO!L$5&amp;$E800),'Hoja de Trabajo para listado'!$AB$151:$BA$151,0)),0)+IFERROR(INDEX('Hoja de Trabajo para listado'!$BC$155:$CB$1048576,MATCH($A800,'Hoja de Trabajo para listado'!$BC$155:$BC$1048576,0),MATCH((CUADRO!L$5&amp;$E800),'Hoja de Trabajo para listado'!$BC$151:$CB$151,0)),0)+IFERROR(INDEX('Hoja de Trabajo para listado'!$DE$153:$DG$274,MATCH($A800,'Hoja de Trabajo para listado'!$DE$153:$DE$1048576,0),MATCH((CUADRO!L$5&amp;$E800),'Hoja de Trabajo para listado'!$DE$151:$DG$151,0)),0)+IFERROR(INDEX('Hoja de Trabajo para listado'!$CD$155:$DC$1048576,MATCH($A800,'Hoja de Trabajo para listado'!$CD$155:$CD$1048576,0),MATCH((CUADRO!L$5&amp;$E800),'Hoja de Trabajo para listado'!$CD$151:$DC$151,0)),0)</f>
        <v>0</v>
      </c>
      <c r="M800" s="243">
        <f ca="1">+IFERROR(INDEX('Hoja de Trabajo para listado'!$A$155:$Z$1048576,MATCH($A800,'Hoja de Trabajo para listado'!$A$155:$A$1048576,0),MATCH((CUADRO!M$5&amp;$E800),'Hoja de Trabajo para listado'!$A$151:$Z$151,0)),0)+IFERROR(INDEX('Hoja de Trabajo para listado'!$AB$155:$BA$1048576,MATCH($A800,'Hoja de Trabajo para listado'!$AB$155:$AB$1048576,0),MATCH((CUADRO!M$5&amp;$E800),'Hoja de Trabajo para listado'!$AB$151:$BA$151,0)),0)+IFERROR(INDEX('Hoja de Trabajo para listado'!$BC$155:$CB$1048576,MATCH($A800,'Hoja de Trabajo para listado'!$BC$155:$BC$1048576,0),MATCH((CUADRO!M$5&amp;$E800),'Hoja de Trabajo para listado'!$BC$151:$CB$151,0)),0)+IFERROR(INDEX('Hoja de Trabajo para listado'!$DE$153:$DG$274,MATCH($A800,'Hoja de Trabajo para listado'!$DE$153:$DE$1048576,0),MATCH((CUADRO!M$5&amp;$E800),'Hoja de Trabajo para listado'!$DE$151:$DG$151,0)),0)+IFERROR(INDEX('Hoja de Trabajo para listado'!$CD$155:$DC$1048576,MATCH($A800,'Hoja de Trabajo para listado'!$CD$155:$CD$1048576,0),MATCH((CUADRO!M$5&amp;$E800),'Hoja de Trabajo para listado'!$CD$151:$DC$151,0)),0)</f>
        <v>0</v>
      </c>
      <c r="N800" s="243">
        <f ca="1">+IFERROR(INDEX('Hoja de Trabajo para listado'!$A$155:$Z$1048576,MATCH($A800,'Hoja de Trabajo para listado'!$A$155:$A$1048576,0),MATCH((CUADRO!N$5&amp;$E800),'Hoja de Trabajo para listado'!$A$151:$Z$151,0)),0)+IFERROR(INDEX('Hoja de Trabajo para listado'!$AB$155:$BA$1048576,MATCH($A800,'Hoja de Trabajo para listado'!$AB$155:$AB$1048576,0),MATCH((CUADRO!N$5&amp;$E800),'Hoja de Trabajo para listado'!$AB$151:$BA$151,0)),0)+IFERROR(INDEX('Hoja de Trabajo para listado'!$BC$155:$CB$1048576,MATCH($A800,'Hoja de Trabajo para listado'!$BC$155:$BC$1048576,0),MATCH((CUADRO!N$5&amp;$E800),'Hoja de Trabajo para listado'!$BC$151:$CB$151,0)),0)+IFERROR(INDEX('Hoja de Trabajo para listado'!$DE$153:$DG$274,MATCH($A800,'Hoja de Trabajo para listado'!$DE$153:$DE$1048576,0),MATCH((CUADRO!N$5&amp;$E800),'Hoja de Trabajo para listado'!$DE$151:$DG$151,0)),0)+IFERROR(INDEX('Hoja de Trabajo para listado'!$CD$155:$DC$1048576,MATCH($A800,'Hoja de Trabajo para listado'!$CD$155:$CD$1048576,0),MATCH((CUADRO!N$5&amp;$E800),'Hoja de Trabajo para listado'!$CD$151:$DC$151,0)),0)</f>
        <v>0</v>
      </c>
      <c r="O800" s="243">
        <f ca="1">+IFERROR(INDEX('Hoja de Trabajo para listado'!$A$155:$Z$1048576,MATCH($A800,'Hoja de Trabajo para listado'!$A$155:$A$1048576,0),MATCH((CUADRO!O$5&amp;$E800),'Hoja de Trabajo para listado'!$A$151:$Z$151,0)),0)+IFERROR(INDEX('Hoja de Trabajo para listado'!$AB$155:$BA$1048576,MATCH($A800,'Hoja de Trabajo para listado'!$AB$155:$AB$1048576,0),MATCH((CUADRO!O$5&amp;$E800),'Hoja de Trabajo para listado'!$AB$151:$BA$151,0)),0)+IFERROR(INDEX('Hoja de Trabajo para listado'!$BC$155:$CB$1048576,MATCH($A800,'Hoja de Trabajo para listado'!$BC$155:$BC$1048576,0),MATCH((CUADRO!O$5&amp;$E800),'Hoja de Trabajo para listado'!$BC$151:$CB$151,0)),0)+IFERROR(INDEX('Hoja de Trabajo para listado'!$DE$153:$DG$274,MATCH($A800,'Hoja de Trabajo para listado'!$DE$153:$DE$1048576,0),MATCH((CUADRO!O$5&amp;$E800),'Hoja de Trabajo para listado'!$DE$151:$DG$151,0)),0)+IFERROR(INDEX('Hoja de Trabajo para listado'!$CD$155:$DC$1048576,MATCH($A800,'Hoja de Trabajo para listado'!$CD$155:$CD$1048576,0),MATCH((CUADRO!O$5&amp;$E800),'Hoja de Trabajo para listado'!$CD$151:$DC$151,0)),0)</f>
        <v>0</v>
      </c>
      <c r="P800" s="243">
        <f ca="1">+IFERROR(INDEX('Hoja de Trabajo para listado'!$A$155:$Z$1048576,MATCH($A800,'Hoja de Trabajo para listado'!$A$155:$A$1048576,0),MATCH((CUADRO!P$5&amp;$E800),'Hoja de Trabajo para listado'!$A$151:$Z$151,0)),0)+IFERROR(INDEX('Hoja de Trabajo para listado'!$AB$155:$BA$1048576,MATCH($A800,'Hoja de Trabajo para listado'!$AB$155:$AB$1048576,0),MATCH((CUADRO!P$5&amp;$E800),'Hoja de Trabajo para listado'!$AB$151:$BA$151,0)),0)+IFERROR(INDEX('Hoja de Trabajo para listado'!$BC$155:$CB$1048576,MATCH($A800,'Hoja de Trabajo para listado'!$BC$155:$BC$1048576,0),MATCH((CUADRO!P$5&amp;$E800),'Hoja de Trabajo para listado'!$BC$151:$CB$151,0)),0)+IFERROR(INDEX('Hoja de Trabajo para listado'!$DE$153:$DG$274,MATCH($A800,'Hoja de Trabajo para listado'!$DE$153:$DE$1048576,0),MATCH((CUADRO!P$5&amp;$E800),'Hoja de Trabajo para listado'!$DE$151:$DG$151,0)),0)+IFERROR(INDEX('Hoja de Trabajo para listado'!$CD$155:$DC$1048576,MATCH($A800,'Hoja de Trabajo para listado'!$CD$155:$CD$1048576,0),MATCH((CUADRO!P$5&amp;$E800),'Hoja de Trabajo para listado'!$CD$151:$DC$151,0)),0)</f>
        <v>0</v>
      </c>
      <c r="Q800" s="243">
        <f ca="1">+IFERROR(INDEX('Hoja de Trabajo para listado'!$A$155:$Z$1048576,MATCH($A800,'Hoja de Trabajo para listado'!$A$155:$A$1048576,0),MATCH((CUADRO!Q$5&amp;$E800),'Hoja de Trabajo para listado'!$A$151:$Z$151,0)),0)+IFERROR(INDEX('Hoja de Trabajo para listado'!$AB$155:$BA$1048576,MATCH($A800,'Hoja de Trabajo para listado'!$AB$155:$AB$1048576,0),MATCH((CUADRO!Q$5&amp;$E800),'Hoja de Trabajo para listado'!$AB$151:$BA$151,0)),0)+IFERROR(INDEX('Hoja de Trabajo para listado'!$BC$155:$CB$1048576,MATCH($A800,'Hoja de Trabajo para listado'!$BC$155:$BC$1048576,0),MATCH((CUADRO!Q$5&amp;$E800),'Hoja de Trabajo para listado'!$BC$151:$CB$151,0)),0)+IFERROR(INDEX('Hoja de Trabajo para listado'!$DE$153:$DG$274,MATCH($A800,'Hoja de Trabajo para listado'!$DE$153:$DE$1048576,0),MATCH((CUADRO!Q$5&amp;$E800),'Hoja de Trabajo para listado'!$DE$151:$DG$151,0)),0)+IFERROR(INDEX('Hoja de Trabajo para listado'!$CD$155:$DC$1048576,MATCH($A800,'Hoja de Trabajo para listado'!$CD$155:$CD$1048576,0),MATCH((CUADRO!Q$5&amp;$E800),'Hoja de Trabajo para listado'!$CD$151:$DC$151,0)),0)</f>
        <v>0</v>
      </c>
      <c r="R800" s="243">
        <f t="shared" ca="1" si="27"/>
        <v>0</v>
      </c>
      <c r="S800" s="249"/>
      <c r="T800" s="243">
        <f ca="1">+T801</f>
        <v>0</v>
      </c>
      <c r="U800" s="242">
        <f t="shared" si="28"/>
        <v>1</v>
      </c>
      <c r="V800" s="333" t="str">
        <f>+VLOOKUP(A800,bd_lista!$A$3:$E$590,5,FALSE)</f>
        <v>Gobiernos Autonomos Municipales</v>
      </c>
      <c r="W800" s="383" t="str">
        <f>+V800</f>
        <v>Gobiernos Autonomos Municipales</v>
      </c>
      <c r="X800" s="242">
        <f>+VLOOKUP(A800,[3]Sheet1!$A$13:$D$744,4,FALSE)</f>
        <v>0</v>
      </c>
      <c r="Y800" s="242" t="e">
        <f>+VLOOKUP(X800,bd_lista!$A$3:$C$590,3,FALSE)</f>
        <v>#N/A</v>
      </c>
      <c r="Z800" s="294">
        <f>+X800</f>
        <v>0</v>
      </c>
      <c r="AA800" s="295" t="e">
        <f>+Y800</f>
        <v>#N/A</v>
      </c>
    </row>
    <row r="801" spans="1:27" customFormat="1" ht="27" hidden="1" customHeight="1">
      <c r="A801" s="32">
        <v>1419</v>
      </c>
      <c r="B801" s="389"/>
      <c r="C801" s="247" t="str">
        <f>+VLOOKUP(A801,bd_lista!$A$3:$C$590,3,FALSE)</f>
        <v>Gobierno Autónomo Municipal de Escara</v>
      </c>
      <c r="D801" s="386"/>
      <c r="E801" s="244" t="s">
        <v>1305</v>
      </c>
      <c r="F801" s="243">
        <f ca="1">+IFERROR(INDEX('Hoja de Trabajo para listado'!$A$155:$Z$1048576,MATCH($A801,'Hoja de Trabajo para listado'!$A$155:$A$1048576,0),MATCH((CUADRO!F$5&amp;$E801),'Hoja de Trabajo para listado'!$A$151:$Z$151,0)),0)+IFERROR(INDEX('Hoja de Trabajo para listado'!$AB$155:$BA$1048576,MATCH($A801,'Hoja de Trabajo para listado'!$AB$155:$AB$1048576,0),MATCH((CUADRO!F$5&amp;$E801),'Hoja de Trabajo para listado'!$AB$151:$BA$151,0)),0)+IFERROR(INDEX('Hoja de Trabajo para listado'!$BC$155:$CB$1048576,MATCH($A801,'Hoja de Trabajo para listado'!$BC$155:$BC$1048576,0),MATCH((CUADRO!F$5&amp;$E801),'Hoja de Trabajo para listado'!$BC$151:$CB$151,0)),0)+IFERROR(INDEX('Hoja de Trabajo para listado'!$DE$153:$DG$274,MATCH($A801,'Hoja de Trabajo para listado'!$DE$153:$DE$1048576,0),MATCH((CUADRO!F$5&amp;$E801),'Hoja de Trabajo para listado'!$DE$151:$DG$151,0)),0)+IFERROR(INDEX('Hoja de Trabajo para listado'!$CD$155:$DC$1048576,MATCH($A801,'Hoja de Trabajo para listado'!$CD$155:$CD$1048576,0),MATCH((CUADRO!F$5&amp;$E801),'Hoja de Trabajo para listado'!$CD$151:$DC$151,0)),0)</f>
        <v>0</v>
      </c>
      <c r="G801" s="243">
        <f ca="1">+IFERROR(INDEX('Hoja de Trabajo para listado'!$A$155:$Z$1048576,MATCH($A801,'Hoja de Trabajo para listado'!$A$155:$A$1048576,0),MATCH((CUADRO!G$5&amp;$E801),'Hoja de Trabajo para listado'!$A$151:$Z$151,0)),0)+IFERROR(INDEX('Hoja de Trabajo para listado'!$AB$155:$BA$1048576,MATCH($A801,'Hoja de Trabajo para listado'!$AB$155:$AB$1048576,0),MATCH((CUADRO!G$5&amp;$E801),'Hoja de Trabajo para listado'!$AB$151:$BA$151,0)),0)+IFERROR(INDEX('Hoja de Trabajo para listado'!$BC$155:$CB$1048576,MATCH($A801,'Hoja de Trabajo para listado'!$BC$155:$BC$1048576,0),MATCH((CUADRO!G$5&amp;$E801),'Hoja de Trabajo para listado'!$BC$151:$CB$151,0)),0)+IFERROR(INDEX('Hoja de Trabajo para listado'!$DE$153:$DG$274,MATCH($A801,'Hoja de Trabajo para listado'!$DE$153:$DE$1048576,0),MATCH((CUADRO!G$5&amp;$E801),'Hoja de Trabajo para listado'!$DE$151:$DG$151,0)),0)+IFERROR(INDEX('Hoja de Trabajo para listado'!$CD$155:$DC$1048576,MATCH($A801,'Hoja de Trabajo para listado'!$CD$155:$CD$1048576,0),MATCH((CUADRO!G$5&amp;$E801),'Hoja de Trabajo para listado'!$CD$151:$DC$151,0)),0)</f>
        <v>0</v>
      </c>
      <c r="H801" s="243">
        <f ca="1">+IFERROR(INDEX('Hoja de Trabajo para listado'!$A$155:$Z$1048576,MATCH($A801,'Hoja de Trabajo para listado'!$A$155:$A$1048576,0),MATCH((CUADRO!H$5&amp;$E801),'Hoja de Trabajo para listado'!$A$151:$Z$151,0)),0)+IFERROR(INDEX('Hoja de Trabajo para listado'!$AB$155:$BA$1048576,MATCH($A801,'Hoja de Trabajo para listado'!$AB$155:$AB$1048576,0),MATCH((CUADRO!H$5&amp;$E801),'Hoja de Trabajo para listado'!$AB$151:$BA$151,0)),0)+IFERROR(INDEX('Hoja de Trabajo para listado'!$BC$155:$CB$1048576,MATCH($A801,'Hoja de Trabajo para listado'!$BC$155:$BC$1048576,0),MATCH((CUADRO!H$5&amp;$E801),'Hoja de Trabajo para listado'!$BC$151:$CB$151,0)),0)+IFERROR(INDEX('Hoja de Trabajo para listado'!$DE$153:$DG$274,MATCH($A801,'Hoja de Trabajo para listado'!$DE$153:$DE$1048576,0),MATCH((CUADRO!H$5&amp;$E801),'Hoja de Trabajo para listado'!$DE$151:$DG$151,0)),0)+IFERROR(INDEX('Hoja de Trabajo para listado'!$CD$155:$DC$1048576,MATCH($A801,'Hoja de Trabajo para listado'!$CD$155:$CD$1048576,0),MATCH((CUADRO!H$5&amp;$E801),'Hoja de Trabajo para listado'!$CD$151:$DC$151,0)),0)</f>
        <v>0</v>
      </c>
      <c r="I801" s="243">
        <f ca="1">+IFERROR(INDEX('Hoja de Trabajo para listado'!$A$155:$Z$1048576,MATCH($A801,'Hoja de Trabajo para listado'!$A$155:$A$1048576,0),MATCH((CUADRO!I$5&amp;$E801),'Hoja de Trabajo para listado'!$A$151:$Z$151,0)),0)+IFERROR(INDEX('Hoja de Trabajo para listado'!$AB$155:$BA$1048576,MATCH($A801,'Hoja de Trabajo para listado'!$AB$155:$AB$1048576,0),MATCH((CUADRO!I$5&amp;$E801),'Hoja de Trabajo para listado'!$AB$151:$BA$151,0)),0)+IFERROR(INDEX('Hoja de Trabajo para listado'!$BC$155:$CB$1048576,MATCH($A801,'Hoja de Trabajo para listado'!$BC$155:$BC$1048576,0),MATCH((CUADRO!I$5&amp;$E801),'Hoja de Trabajo para listado'!$BC$151:$CB$151,0)),0)+IFERROR(INDEX('Hoja de Trabajo para listado'!$DE$153:$DG$274,MATCH($A801,'Hoja de Trabajo para listado'!$DE$153:$DE$1048576,0),MATCH((CUADRO!I$5&amp;$E801),'Hoja de Trabajo para listado'!$DE$151:$DG$151,0)),0)+IFERROR(INDEX('Hoja de Trabajo para listado'!$CD$155:$DC$1048576,MATCH($A801,'Hoja de Trabajo para listado'!$CD$155:$CD$1048576,0),MATCH((CUADRO!I$5&amp;$E801),'Hoja de Trabajo para listado'!$CD$151:$DC$151,0)),0)</f>
        <v>0</v>
      </c>
      <c r="J801" s="243">
        <f ca="1">+IFERROR(INDEX('Hoja de Trabajo para listado'!$A$155:$Z$1048576,MATCH($A801,'Hoja de Trabajo para listado'!$A$155:$A$1048576,0),MATCH((CUADRO!J$5&amp;$E801),'Hoja de Trabajo para listado'!$A$151:$Z$151,0)),0)+IFERROR(INDEX('Hoja de Trabajo para listado'!$AB$155:$BA$1048576,MATCH($A801,'Hoja de Trabajo para listado'!$AB$155:$AB$1048576,0),MATCH((CUADRO!J$5&amp;$E801),'Hoja de Trabajo para listado'!$AB$151:$BA$151,0)),0)+IFERROR(INDEX('Hoja de Trabajo para listado'!$BC$155:$CB$1048576,MATCH($A801,'Hoja de Trabajo para listado'!$BC$155:$BC$1048576,0),MATCH((CUADRO!J$5&amp;$E801),'Hoja de Trabajo para listado'!$BC$151:$CB$151,0)),0)+IFERROR(INDEX('Hoja de Trabajo para listado'!$DE$153:$DG$274,MATCH($A801,'Hoja de Trabajo para listado'!$DE$153:$DE$1048576,0),MATCH((CUADRO!J$5&amp;$E801),'Hoja de Trabajo para listado'!$DE$151:$DG$151,0)),0)+IFERROR(INDEX('Hoja de Trabajo para listado'!$CD$155:$DC$1048576,MATCH($A801,'Hoja de Trabajo para listado'!$CD$155:$CD$1048576,0),MATCH((CUADRO!J$5&amp;$E801),'Hoja de Trabajo para listado'!$CD$151:$DC$151,0)),0)</f>
        <v>0</v>
      </c>
      <c r="K801" s="243">
        <f ca="1">+IFERROR(INDEX('Hoja de Trabajo para listado'!$A$155:$Z$1048576,MATCH($A801,'Hoja de Trabajo para listado'!$A$155:$A$1048576,0),MATCH((CUADRO!K$5&amp;$E801),'Hoja de Trabajo para listado'!$A$151:$Z$151,0)),0)+IFERROR(INDEX('Hoja de Trabajo para listado'!$AB$155:$BA$1048576,MATCH($A801,'Hoja de Trabajo para listado'!$AB$155:$AB$1048576,0),MATCH((CUADRO!K$5&amp;$E801),'Hoja de Trabajo para listado'!$AB$151:$BA$151,0)),0)+IFERROR(INDEX('Hoja de Trabajo para listado'!$BC$155:$CB$1048576,MATCH($A801,'Hoja de Trabajo para listado'!$BC$155:$BC$1048576,0),MATCH((CUADRO!K$5&amp;$E801),'Hoja de Trabajo para listado'!$BC$151:$CB$151,0)),0)+IFERROR(INDEX('Hoja de Trabajo para listado'!$DE$153:$DG$274,MATCH($A801,'Hoja de Trabajo para listado'!$DE$153:$DE$1048576,0),MATCH((CUADRO!K$5&amp;$E801),'Hoja de Trabajo para listado'!$DE$151:$DG$151,0)),0)+IFERROR(INDEX('Hoja de Trabajo para listado'!$CD$155:$DC$1048576,MATCH($A801,'Hoja de Trabajo para listado'!$CD$155:$CD$1048576,0),MATCH((CUADRO!K$5&amp;$E801),'Hoja de Trabajo para listado'!$CD$151:$DC$151,0)),0)</f>
        <v>0</v>
      </c>
      <c r="L801" s="243">
        <f ca="1">+IFERROR(INDEX('Hoja de Trabajo para listado'!$A$155:$Z$1048576,MATCH($A801,'Hoja de Trabajo para listado'!$A$155:$A$1048576,0),MATCH((CUADRO!L$5&amp;$E801),'Hoja de Trabajo para listado'!$A$151:$Z$151,0)),0)+IFERROR(INDEX('Hoja de Trabajo para listado'!$AB$155:$BA$1048576,MATCH($A801,'Hoja de Trabajo para listado'!$AB$155:$AB$1048576,0),MATCH((CUADRO!L$5&amp;$E801),'Hoja de Trabajo para listado'!$AB$151:$BA$151,0)),0)+IFERROR(INDEX('Hoja de Trabajo para listado'!$BC$155:$CB$1048576,MATCH($A801,'Hoja de Trabajo para listado'!$BC$155:$BC$1048576,0),MATCH((CUADRO!L$5&amp;$E801),'Hoja de Trabajo para listado'!$BC$151:$CB$151,0)),0)+IFERROR(INDEX('Hoja de Trabajo para listado'!$DE$153:$DG$274,MATCH($A801,'Hoja de Trabajo para listado'!$DE$153:$DE$1048576,0),MATCH((CUADRO!L$5&amp;$E801),'Hoja de Trabajo para listado'!$DE$151:$DG$151,0)),0)+IFERROR(INDEX('Hoja de Trabajo para listado'!$CD$155:$DC$1048576,MATCH($A801,'Hoja de Trabajo para listado'!$CD$155:$CD$1048576,0),MATCH((CUADRO!L$5&amp;$E801),'Hoja de Trabajo para listado'!$CD$151:$DC$151,0)),0)</f>
        <v>0</v>
      </c>
      <c r="M801" s="243">
        <f ca="1">+IFERROR(INDEX('Hoja de Trabajo para listado'!$A$155:$Z$1048576,MATCH($A801,'Hoja de Trabajo para listado'!$A$155:$A$1048576,0),MATCH((CUADRO!M$5&amp;$E801),'Hoja de Trabajo para listado'!$A$151:$Z$151,0)),0)+IFERROR(INDEX('Hoja de Trabajo para listado'!$AB$155:$BA$1048576,MATCH($A801,'Hoja de Trabajo para listado'!$AB$155:$AB$1048576,0),MATCH((CUADRO!M$5&amp;$E801),'Hoja de Trabajo para listado'!$AB$151:$BA$151,0)),0)+IFERROR(INDEX('Hoja de Trabajo para listado'!$BC$155:$CB$1048576,MATCH($A801,'Hoja de Trabajo para listado'!$BC$155:$BC$1048576,0),MATCH((CUADRO!M$5&amp;$E801),'Hoja de Trabajo para listado'!$BC$151:$CB$151,0)),0)+IFERROR(INDEX('Hoja de Trabajo para listado'!$DE$153:$DG$274,MATCH($A801,'Hoja de Trabajo para listado'!$DE$153:$DE$1048576,0),MATCH((CUADRO!M$5&amp;$E801),'Hoja de Trabajo para listado'!$DE$151:$DG$151,0)),0)+IFERROR(INDEX('Hoja de Trabajo para listado'!$CD$155:$DC$1048576,MATCH($A801,'Hoja de Trabajo para listado'!$CD$155:$CD$1048576,0),MATCH((CUADRO!M$5&amp;$E801),'Hoja de Trabajo para listado'!$CD$151:$DC$151,0)),0)</f>
        <v>0</v>
      </c>
      <c r="N801" s="243">
        <f ca="1">+IFERROR(INDEX('Hoja de Trabajo para listado'!$A$155:$Z$1048576,MATCH($A801,'Hoja de Trabajo para listado'!$A$155:$A$1048576,0),MATCH((CUADRO!N$5&amp;$E801),'Hoja de Trabajo para listado'!$A$151:$Z$151,0)),0)+IFERROR(INDEX('Hoja de Trabajo para listado'!$AB$155:$BA$1048576,MATCH($A801,'Hoja de Trabajo para listado'!$AB$155:$AB$1048576,0),MATCH((CUADRO!N$5&amp;$E801),'Hoja de Trabajo para listado'!$AB$151:$BA$151,0)),0)+IFERROR(INDEX('Hoja de Trabajo para listado'!$BC$155:$CB$1048576,MATCH($A801,'Hoja de Trabajo para listado'!$BC$155:$BC$1048576,0),MATCH((CUADRO!N$5&amp;$E801),'Hoja de Trabajo para listado'!$BC$151:$CB$151,0)),0)+IFERROR(INDEX('Hoja de Trabajo para listado'!$DE$153:$DG$274,MATCH($A801,'Hoja de Trabajo para listado'!$DE$153:$DE$1048576,0),MATCH((CUADRO!N$5&amp;$E801),'Hoja de Trabajo para listado'!$DE$151:$DG$151,0)),0)+IFERROR(INDEX('Hoja de Trabajo para listado'!$CD$155:$DC$1048576,MATCH($A801,'Hoja de Trabajo para listado'!$CD$155:$CD$1048576,0),MATCH((CUADRO!N$5&amp;$E801),'Hoja de Trabajo para listado'!$CD$151:$DC$151,0)),0)</f>
        <v>0</v>
      </c>
      <c r="O801" s="243">
        <f ca="1">+IFERROR(INDEX('Hoja de Trabajo para listado'!$A$155:$Z$1048576,MATCH($A801,'Hoja de Trabajo para listado'!$A$155:$A$1048576,0),MATCH((CUADRO!O$5&amp;$E801),'Hoja de Trabajo para listado'!$A$151:$Z$151,0)),0)+IFERROR(INDEX('Hoja de Trabajo para listado'!$AB$155:$BA$1048576,MATCH($A801,'Hoja de Trabajo para listado'!$AB$155:$AB$1048576,0),MATCH((CUADRO!O$5&amp;$E801),'Hoja de Trabajo para listado'!$AB$151:$BA$151,0)),0)+IFERROR(INDEX('Hoja de Trabajo para listado'!$BC$155:$CB$1048576,MATCH($A801,'Hoja de Trabajo para listado'!$BC$155:$BC$1048576,0),MATCH((CUADRO!O$5&amp;$E801),'Hoja de Trabajo para listado'!$BC$151:$CB$151,0)),0)+IFERROR(INDEX('Hoja de Trabajo para listado'!$DE$153:$DG$274,MATCH($A801,'Hoja de Trabajo para listado'!$DE$153:$DE$1048576,0),MATCH((CUADRO!O$5&amp;$E801),'Hoja de Trabajo para listado'!$DE$151:$DG$151,0)),0)+IFERROR(INDEX('Hoja de Trabajo para listado'!$CD$155:$DC$1048576,MATCH($A801,'Hoja de Trabajo para listado'!$CD$155:$CD$1048576,0),MATCH((CUADRO!O$5&amp;$E801),'Hoja de Trabajo para listado'!$CD$151:$DC$151,0)),0)</f>
        <v>0</v>
      </c>
      <c r="P801" s="243">
        <f ca="1">+IFERROR(INDEX('Hoja de Trabajo para listado'!$A$155:$Z$1048576,MATCH($A801,'Hoja de Trabajo para listado'!$A$155:$A$1048576,0),MATCH((CUADRO!P$5&amp;$E801),'Hoja de Trabajo para listado'!$A$151:$Z$151,0)),0)+IFERROR(INDEX('Hoja de Trabajo para listado'!$AB$155:$BA$1048576,MATCH($A801,'Hoja de Trabajo para listado'!$AB$155:$AB$1048576,0),MATCH((CUADRO!P$5&amp;$E801),'Hoja de Trabajo para listado'!$AB$151:$BA$151,0)),0)+IFERROR(INDEX('Hoja de Trabajo para listado'!$BC$155:$CB$1048576,MATCH($A801,'Hoja de Trabajo para listado'!$BC$155:$BC$1048576,0),MATCH((CUADRO!P$5&amp;$E801),'Hoja de Trabajo para listado'!$BC$151:$CB$151,0)),0)+IFERROR(INDEX('Hoja de Trabajo para listado'!$DE$153:$DG$274,MATCH($A801,'Hoja de Trabajo para listado'!$DE$153:$DE$1048576,0),MATCH((CUADRO!P$5&amp;$E801),'Hoja de Trabajo para listado'!$DE$151:$DG$151,0)),0)+IFERROR(INDEX('Hoja de Trabajo para listado'!$CD$155:$DC$1048576,MATCH($A801,'Hoja de Trabajo para listado'!$CD$155:$CD$1048576,0),MATCH((CUADRO!P$5&amp;$E801),'Hoja de Trabajo para listado'!$CD$151:$DC$151,0)),0)</f>
        <v>0</v>
      </c>
      <c r="Q801" s="243">
        <f ca="1">+IFERROR(INDEX('Hoja de Trabajo para listado'!$A$155:$Z$1048576,MATCH($A801,'Hoja de Trabajo para listado'!$A$155:$A$1048576,0),MATCH((CUADRO!Q$5&amp;$E801),'Hoja de Trabajo para listado'!$A$151:$Z$151,0)),0)+IFERROR(INDEX('Hoja de Trabajo para listado'!$AB$155:$BA$1048576,MATCH($A801,'Hoja de Trabajo para listado'!$AB$155:$AB$1048576,0),MATCH((CUADRO!Q$5&amp;$E801),'Hoja de Trabajo para listado'!$AB$151:$BA$151,0)),0)+IFERROR(INDEX('Hoja de Trabajo para listado'!$BC$155:$CB$1048576,MATCH($A801,'Hoja de Trabajo para listado'!$BC$155:$BC$1048576,0),MATCH((CUADRO!Q$5&amp;$E801),'Hoja de Trabajo para listado'!$BC$151:$CB$151,0)),0)+IFERROR(INDEX('Hoja de Trabajo para listado'!$DE$153:$DG$274,MATCH($A801,'Hoja de Trabajo para listado'!$DE$153:$DE$1048576,0),MATCH((CUADRO!Q$5&amp;$E801),'Hoja de Trabajo para listado'!$DE$151:$DG$151,0)),0)+IFERROR(INDEX('Hoja de Trabajo para listado'!$CD$155:$DC$1048576,MATCH($A801,'Hoja de Trabajo para listado'!$CD$155:$CD$1048576,0),MATCH((CUADRO!Q$5&amp;$E801),'Hoja de Trabajo para listado'!$CD$151:$DC$151,0)),0)</f>
        <v>0</v>
      </c>
      <c r="R801" s="243">
        <f t="shared" ca="1" si="27"/>
        <v>0</v>
      </c>
      <c r="S801" s="249">
        <f ca="1">+R800+R801</f>
        <v>0</v>
      </c>
      <c r="T801" s="243">
        <f ca="1">+S801</f>
        <v>0</v>
      </c>
      <c r="U801" s="242">
        <f t="shared" si="28"/>
        <v>2</v>
      </c>
      <c r="V801" s="333" t="str">
        <f>+VLOOKUP(A801,bd_lista!$A$3:$E$590,5,FALSE)</f>
        <v>Gobiernos Autonomos Municipales</v>
      </c>
      <c r="W801" s="384"/>
      <c r="X801" s="242">
        <f>+VLOOKUP(A801,[3]Sheet1!$A$13:$D$744,4,FALSE)</f>
        <v>0</v>
      </c>
      <c r="Y801" s="242" t="e">
        <f>+VLOOKUP(X801,bd_lista!$A$3:$C$590,3,FALSE)</f>
        <v>#N/A</v>
      </c>
      <c r="Z801" s="292"/>
      <c r="AA801" s="293"/>
    </row>
    <row r="802" spans="1:27" customFormat="1" ht="15" hidden="1" customHeight="1">
      <c r="A802" s="32">
        <v>1420</v>
      </c>
      <c r="B802" s="388">
        <f>+A802</f>
        <v>1420</v>
      </c>
      <c r="C802" s="247" t="str">
        <f>+VLOOKUP(A802,bd_lista!$A$3:$C$590,3,FALSE)</f>
        <v>Gobierno Autónomo Municipal de Cruz de Machacamarca</v>
      </c>
      <c r="D802" s="385" t="str">
        <f>+C802</f>
        <v>Gobierno Autónomo Municipal de Cruz de Machacamarca</v>
      </c>
      <c r="E802" s="242" t="s">
        <v>1304</v>
      </c>
      <c r="F802" s="243">
        <f ca="1">+IFERROR(INDEX('Hoja de Trabajo para listado'!$A$155:$Z$1048576,MATCH($A802,'Hoja de Trabajo para listado'!$A$155:$A$1048576,0),MATCH((CUADRO!F$5&amp;$E802),'Hoja de Trabajo para listado'!$A$151:$Z$151,0)),0)+IFERROR(INDEX('Hoja de Trabajo para listado'!$AB$155:$BA$1048576,MATCH($A802,'Hoja de Trabajo para listado'!$AB$155:$AB$1048576,0),MATCH((CUADRO!F$5&amp;$E802),'Hoja de Trabajo para listado'!$AB$151:$BA$151,0)),0)+IFERROR(INDEX('Hoja de Trabajo para listado'!$BC$155:$CB$1048576,MATCH($A802,'Hoja de Trabajo para listado'!$BC$155:$BC$1048576,0),MATCH((CUADRO!F$5&amp;$E802),'Hoja de Trabajo para listado'!$BC$151:$CB$151,0)),0)+IFERROR(INDEX('Hoja de Trabajo para listado'!$DE$153:$DG$274,MATCH($A802,'Hoja de Trabajo para listado'!$DE$153:$DE$1048576,0),MATCH((CUADRO!F$5&amp;$E802),'Hoja de Trabajo para listado'!$DE$151:$DG$151,0)),0)+IFERROR(INDEX('Hoja de Trabajo para listado'!$CD$155:$DC$1048576,MATCH($A802,'Hoja de Trabajo para listado'!$CD$155:$CD$1048576,0),MATCH((CUADRO!F$5&amp;$E802),'Hoja de Trabajo para listado'!$CD$151:$DC$151,0)),0)</f>
        <v>0</v>
      </c>
      <c r="G802" s="243">
        <f ca="1">+IFERROR(INDEX('Hoja de Trabajo para listado'!$A$155:$Z$1048576,MATCH($A802,'Hoja de Trabajo para listado'!$A$155:$A$1048576,0),MATCH((CUADRO!G$5&amp;$E802),'Hoja de Trabajo para listado'!$A$151:$Z$151,0)),0)+IFERROR(INDEX('Hoja de Trabajo para listado'!$AB$155:$BA$1048576,MATCH($A802,'Hoja de Trabajo para listado'!$AB$155:$AB$1048576,0),MATCH((CUADRO!G$5&amp;$E802),'Hoja de Trabajo para listado'!$AB$151:$BA$151,0)),0)+IFERROR(INDEX('Hoja de Trabajo para listado'!$BC$155:$CB$1048576,MATCH($A802,'Hoja de Trabajo para listado'!$BC$155:$BC$1048576,0),MATCH((CUADRO!G$5&amp;$E802),'Hoja de Trabajo para listado'!$BC$151:$CB$151,0)),0)+IFERROR(INDEX('Hoja de Trabajo para listado'!$DE$153:$DG$274,MATCH($A802,'Hoja de Trabajo para listado'!$DE$153:$DE$1048576,0),MATCH((CUADRO!G$5&amp;$E802),'Hoja de Trabajo para listado'!$DE$151:$DG$151,0)),0)+IFERROR(INDEX('Hoja de Trabajo para listado'!$CD$155:$DC$1048576,MATCH($A802,'Hoja de Trabajo para listado'!$CD$155:$CD$1048576,0),MATCH((CUADRO!G$5&amp;$E802),'Hoja de Trabajo para listado'!$CD$151:$DC$151,0)),0)</f>
        <v>0</v>
      </c>
      <c r="H802" s="243">
        <f ca="1">+IFERROR(INDEX('Hoja de Trabajo para listado'!$A$155:$Z$1048576,MATCH($A802,'Hoja de Trabajo para listado'!$A$155:$A$1048576,0),MATCH((CUADRO!H$5&amp;$E802),'Hoja de Trabajo para listado'!$A$151:$Z$151,0)),0)+IFERROR(INDEX('Hoja de Trabajo para listado'!$AB$155:$BA$1048576,MATCH($A802,'Hoja de Trabajo para listado'!$AB$155:$AB$1048576,0),MATCH((CUADRO!H$5&amp;$E802),'Hoja de Trabajo para listado'!$AB$151:$BA$151,0)),0)+IFERROR(INDEX('Hoja de Trabajo para listado'!$BC$155:$CB$1048576,MATCH($A802,'Hoja de Trabajo para listado'!$BC$155:$BC$1048576,0),MATCH((CUADRO!H$5&amp;$E802),'Hoja de Trabajo para listado'!$BC$151:$CB$151,0)),0)+IFERROR(INDEX('Hoja de Trabajo para listado'!$DE$153:$DG$274,MATCH($A802,'Hoja de Trabajo para listado'!$DE$153:$DE$1048576,0),MATCH((CUADRO!H$5&amp;$E802),'Hoja de Trabajo para listado'!$DE$151:$DG$151,0)),0)+IFERROR(INDEX('Hoja de Trabajo para listado'!$CD$155:$DC$1048576,MATCH($A802,'Hoja de Trabajo para listado'!$CD$155:$CD$1048576,0),MATCH((CUADRO!H$5&amp;$E802),'Hoja de Trabajo para listado'!$CD$151:$DC$151,0)),0)</f>
        <v>0</v>
      </c>
      <c r="I802" s="243">
        <f ca="1">+IFERROR(INDEX('Hoja de Trabajo para listado'!$A$155:$Z$1048576,MATCH($A802,'Hoja de Trabajo para listado'!$A$155:$A$1048576,0),MATCH((CUADRO!I$5&amp;$E802),'Hoja de Trabajo para listado'!$A$151:$Z$151,0)),0)+IFERROR(INDEX('Hoja de Trabajo para listado'!$AB$155:$BA$1048576,MATCH($A802,'Hoja de Trabajo para listado'!$AB$155:$AB$1048576,0),MATCH((CUADRO!I$5&amp;$E802),'Hoja de Trabajo para listado'!$AB$151:$BA$151,0)),0)+IFERROR(INDEX('Hoja de Trabajo para listado'!$BC$155:$CB$1048576,MATCH($A802,'Hoja de Trabajo para listado'!$BC$155:$BC$1048576,0),MATCH((CUADRO!I$5&amp;$E802),'Hoja de Trabajo para listado'!$BC$151:$CB$151,0)),0)+IFERROR(INDEX('Hoja de Trabajo para listado'!$DE$153:$DG$274,MATCH($A802,'Hoja de Trabajo para listado'!$DE$153:$DE$1048576,0),MATCH((CUADRO!I$5&amp;$E802),'Hoja de Trabajo para listado'!$DE$151:$DG$151,0)),0)+IFERROR(INDEX('Hoja de Trabajo para listado'!$CD$155:$DC$1048576,MATCH($A802,'Hoja de Trabajo para listado'!$CD$155:$CD$1048576,0),MATCH((CUADRO!I$5&amp;$E802),'Hoja de Trabajo para listado'!$CD$151:$DC$151,0)),0)</f>
        <v>0</v>
      </c>
      <c r="J802" s="243">
        <f ca="1">+IFERROR(INDEX('Hoja de Trabajo para listado'!$A$155:$Z$1048576,MATCH($A802,'Hoja de Trabajo para listado'!$A$155:$A$1048576,0),MATCH((CUADRO!J$5&amp;$E802),'Hoja de Trabajo para listado'!$A$151:$Z$151,0)),0)+IFERROR(INDEX('Hoja de Trabajo para listado'!$AB$155:$BA$1048576,MATCH($A802,'Hoja de Trabajo para listado'!$AB$155:$AB$1048576,0),MATCH((CUADRO!J$5&amp;$E802),'Hoja de Trabajo para listado'!$AB$151:$BA$151,0)),0)+IFERROR(INDEX('Hoja de Trabajo para listado'!$BC$155:$CB$1048576,MATCH($A802,'Hoja de Trabajo para listado'!$BC$155:$BC$1048576,0),MATCH((CUADRO!J$5&amp;$E802),'Hoja de Trabajo para listado'!$BC$151:$CB$151,0)),0)+IFERROR(INDEX('Hoja de Trabajo para listado'!$DE$153:$DG$274,MATCH($A802,'Hoja de Trabajo para listado'!$DE$153:$DE$1048576,0),MATCH((CUADRO!J$5&amp;$E802),'Hoja de Trabajo para listado'!$DE$151:$DG$151,0)),0)+IFERROR(INDEX('Hoja de Trabajo para listado'!$CD$155:$DC$1048576,MATCH($A802,'Hoja de Trabajo para listado'!$CD$155:$CD$1048576,0),MATCH((CUADRO!J$5&amp;$E802),'Hoja de Trabajo para listado'!$CD$151:$DC$151,0)),0)</f>
        <v>0</v>
      </c>
      <c r="K802" s="243">
        <f ca="1">+IFERROR(INDEX('Hoja de Trabajo para listado'!$A$155:$Z$1048576,MATCH($A802,'Hoja de Trabajo para listado'!$A$155:$A$1048576,0),MATCH((CUADRO!K$5&amp;$E802),'Hoja de Trabajo para listado'!$A$151:$Z$151,0)),0)+IFERROR(INDEX('Hoja de Trabajo para listado'!$AB$155:$BA$1048576,MATCH($A802,'Hoja de Trabajo para listado'!$AB$155:$AB$1048576,0),MATCH((CUADRO!K$5&amp;$E802),'Hoja de Trabajo para listado'!$AB$151:$BA$151,0)),0)+IFERROR(INDEX('Hoja de Trabajo para listado'!$BC$155:$CB$1048576,MATCH($A802,'Hoja de Trabajo para listado'!$BC$155:$BC$1048576,0),MATCH((CUADRO!K$5&amp;$E802),'Hoja de Trabajo para listado'!$BC$151:$CB$151,0)),0)+IFERROR(INDEX('Hoja de Trabajo para listado'!$DE$153:$DG$274,MATCH($A802,'Hoja de Trabajo para listado'!$DE$153:$DE$1048576,0),MATCH((CUADRO!K$5&amp;$E802),'Hoja de Trabajo para listado'!$DE$151:$DG$151,0)),0)+IFERROR(INDEX('Hoja de Trabajo para listado'!$CD$155:$DC$1048576,MATCH($A802,'Hoja de Trabajo para listado'!$CD$155:$CD$1048576,0),MATCH((CUADRO!K$5&amp;$E802),'Hoja de Trabajo para listado'!$CD$151:$DC$151,0)),0)</f>
        <v>0</v>
      </c>
      <c r="L802" s="243">
        <f ca="1">+IFERROR(INDEX('Hoja de Trabajo para listado'!$A$155:$Z$1048576,MATCH($A802,'Hoja de Trabajo para listado'!$A$155:$A$1048576,0),MATCH((CUADRO!L$5&amp;$E802),'Hoja de Trabajo para listado'!$A$151:$Z$151,0)),0)+IFERROR(INDEX('Hoja de Trabajo para listado'!$AB$155:$BA$1048576,MATCH($A802,'Hoja de Trabajo para listado'!$AB$155:$AB$1048576,0),MATCH((CUADRO!L$5&amp;$E802),'Hoja de Trabajo para listado'!$AB$151:$BA$151,0)),0)+IFERROR(INDEX('Hoja de Trabajo para listado'!$BC$155:$CB$1048576,MATCH($A802,'Hoja de Trabajo para listado'!$BC$155:$BC$1048576,0),MATCH((CUADRO!L$5&amp;$E802),'Hoja de Trabajo para listado'!$BC$151:$CB$151,0)),0)+IFERROR(INDEX('Hoja de Trabajo para listado'!$DE$153:$DG$274,MATCH($A802,'Hoja de Trabajo para listado'!$DE$153:$DE$1048576,0),MATCH((CUADRO!L$5&amp;$E802),'Hoja de Trabajo para listado'!$DE$151:$DG$151,0)),0)+IFERROR(INDEX('Hoja de Trabajo para listado'!$CD$155:$DC$1048576,MATCH($A802,'Hoja de Trabajo para listado'!$CD$155:$CD$1048576,0),MATCH((CUADRO!L$5&amp;$E802),'Hoja de Trabajo para listado'!$CD$151:$DC$151,0)),0)</f>
        <v>0</v>
      </c>
      <c r="M802" s="243">
        <f ca="1">+IFERROR(INDEX('Hoja de Trabajo para listado'!$A$155:$Z$1048576,MATCH($A802,'Hoja de Trabajo para listado'!$A$155:$A$1048576,0),MATCH((CUADRO!M$5&amp;$E802),'Hoja de Trabajo para listado'!$A$151:$Z$151,0)),0)+IFERROR(INDEX('Hoja de Trabajo para listado'!$AB$155:$BA$1048576,MATCH($A802,'Hoja de Trabajo para listado'!$AB$155:$AB$1048576,0),MATCH((CUADRO!M$5&amp;$E802),'Hoja de Trabajo para listado'!$AB$151:$BA$151,0)),0)+IFERROR(INDEX('Hoja de Trabajo para listado'!$BC$155:$CB$1048576,MATCH($A802,'Hoja de Trabajo para listado'!$BC$155:$BC$1048576,0),MATCH((CUADRO!M$5&amp;$E802),'Hoja de Trabajo para listado'!$BC$151:$CB$151,0)),0)+IFERROR(INDEX('Hoja de Trabajo para listado'!$DE$153:$DG$274,MATCH($A802,'Hoja de Trabajo para listado'!$DE$153:$DE$1048576,0),MATCH((CUADRO!M$5&amp;$E802),'Hoja de Trabajo para listado'!$DE$151:$DG$151,0)),0)+IFERROR(INDEX('Hoja de Trabajo para listado'!$CD$155:$DC$1048576,MATCH($A802,'Hoja de Trabajo para listado'!$CD$155:$CD$1048576,0),MATCH((CUADRO!M$5&amp;$E802),'Hoja de Trabajo para listado'!$CD$151:$DC$151,0)),0)</f>
        <v>0</v>
      </c>
      <c r="N802" s="243">
        <f ca="1">+IFERROR(INDEX('Hoja de Trabajo para listado'!$A$155:$Z$1048576,MATCH($A802,'Hoja de Trabajo para listado'!$A$155:$A$1048576,0),MATCH((CUADRO!N$5&amp;$E802),'Hoja de Trabajo para listado'!$A$151:$Z$151,0)),0)+IFERROR(INDEX('Hoja de Trabajo para listado'!$AB$155:$BA$1048576,MATCH($A802,'Hoja de Trabajo para listado'!$AB$155:$AB$1048576,0),MATCH((CUADRO!N$5&amp;$E802),'Hoja de Trabajo para listado'!$AB$151:$BA$151,0)),0)+IFERROR(INDEX('Hoja de Trabajo para listado'!$BC$155:$CB$1048576,MATCH($A802,'Hoja de Trabajo para listado'!$BC$155:$BC$1048576,0),MATCH((CUADRO!N$5&amp;$E802),'Hoja de Trabajo para listado'!$BC$151:$CB$151,0)),0)+IFERROR(INDEX('Hoja de Trabajo para listado'!$DE$153:$DG$274,MATCH($A802,'Hoja de Trabajo para listado'!$DE$153:$DE$1048576,0),MATCH((CUADRO!N$5&amp;$E802),'Hoja de Trabajo para listado'!$DE$151:$DG$151,0)),0)+IFERROR(INDEX('Hoja de Trabajo para listado'!$CD$155:$DC$1048576,MATCH($A802,'Hoja de Trabajo para listado'!$CD$155:$CD$1048576,0),MATCH((CUADRO!N$5&amp;$E802),'Hoja de Trabajo para listado'!$CD$151:$DC$151,0)),0)</f>
        <v>0</v>
      </c>
      <c r="O802" s="243">
        <f ca="1">+IFERROR(INDEX('Hoja de Trabajo para listado'!$A$155:$Z$1048576,MATCH($A802,'Hoja de Trabajo para listado'!$A$155:$A$1048576,0),MATCH((CUADRO!O$5&amp;$E802),'Hoja de Trabajo para listado'!$A$151:$Z$151,0)),0)+IFERROR(INDEX('Hoja de Trabajo para listado'!$AB$155:$BA$1048576,MATCH($A802,'Hoja de Trabajo para listado'!$AB$155:$AB$1048576,0),MATCH((CUADRO!O$5&amp;$E802),'Hoja de Trabajo para listado'!$AB$151:$BA$151,0)),0)+IFERROR(INDEX('Hoja de Trabajo para listado'!$BC$155:$CB$1048576,MATCH($A802,'Hoja de Trabajo para listado'!$BC$155:$BC$1048576,0),MATCH((CUADRO!O$5&amp;$E802),'Hoja de Trabajo para listado'!$BC$151:$CB$151,0)),0)+IFERROR(INDEX('Hoja de Trabajo para listado'!$DE$153:$DG$274,MATCH($A802,'Hoja de Trabajo para listado'!$DE$153:$DE$1048576,0),MATCH((CUADRO!O$5&amp;$E802),'Hoja de Trabajo para listado'!$DE$151:$DG$151,0)),0)+IFERROR(INDEX('Hoja de Trabajo para listado'!$CD$155:$DC$1048576,MATCH($A802,'Hoja de Trabajo para listado'!$CD$155:$CD$1048576,0),MATCH((CUADRO!O$5&amp;$E802),'Hoja de Trabajo para listado'!$CD$151:$DC$151,0)),0)</f>
        <v>0</v>
      </c>
      <c r="P802" s="243">
        <f ca="1">+IFERROR(INDEX('Hoja de Trabajo para listado'!$A$155:$Z$1048576,MATCH($A802,'Hoja de Trabajo para listado'!$A$155:$A$1048576,0),MATCH((CUADRO!P$5&amp;$E802),'Hoja de Trabajo para listado'!$A$151:$Z$151,0)),0)+IFERROR(INDEX('Hoja de Trabajo para listado'!$AB$155:$BA$1048576,MATCH($A802,'Hoja de Trabajo para listado'!$AB$155:$AB$1048576,0),MATCH((CUADRO!P$5&amp;$E802),'Hoja de Trabajo para listado'!$AB$151:$BA$151,0)),0)+IFERROR(INDEX('Hoja de Trabajo para listado'!$BC$155:$CB$1048576,MATCH($A802,'Hoja de Trabajo para listado'!$BC$155:$BC$1048576,0),MATCH((CUADRO!P$5&amp;$E802),'Hoja de Trabajo para listado'!$BC$151:$CB$151,0)),0)+IFERROR(INDEX('Hoja de Trabajo para listado'!$DE$153:$DG$274,MATCH($A802,'Hoja de Trabajo para listado'!$DE$153:$DE$1048576,0),MATCH((CUADRO!P$5&amp;$E802),'Hoja de Trabajo para listado'!$DE$151:$DG$151,0)),0)+IFERROR(INDEX('Hoja de Trabajo para listado'!$CD$155:$DC$1048576,MATCH($A802,'Hoja de Trabajo para listado'!$CD$155:$CD$1048576,0),MATCH((CUADRO!P$5&amp;$E802),'Hoja de Trabajo para listado'!$CD$151:$DC$151,0)),0)</f>
        <v>0</v>
      </c>
      <c r="Q802" s="243">
        <f ca="1">+IFERROR(INDEX('Hoja de Trabajo para listado'!$A$155:$Z$1048576,MATCH($A802,'Hoja de Trabajo para listado'!$A$155:$A$1048576,0),MATCH((CUADRO!Q$5&amp;$E802),'Hoja de Trabajo para listado'!$A$151:$Z$151,0)),0)+IFERROR(INDEX('Hoja de Trabajo para listado'!$AB$155:$BA$1048576,MATCH($A802,'Hoja de Trabajo para listado'!$AB$155:$AB$1048576,0),MATCH((CUADRO!Q$5&amp;$E802),'Hoja de Trabajo para listado'!$AB$151:$BA$151,0)),0)+IFERROR(INDEX('Hoja de Trabajo para listado'!$BC$155:$CB$1048576,MATCH($A802,'Hoja de Trabajo para listado'!$BC$155:$BC$1048576,0),MATCH((CUADRO!Q$5&amp;$E802),'Hoja de Trabajo para listado'!$BC$151:$CB$151,0)),0)+IFERROR(INDEX('Hoja de Trabajo para listado'!$DE$153:$DG$274,MATCH($A802,'Hoja de Trabajo para listado'!$DE$153:$DE$1048576,0),MATCH((CUADRO!Q$5&amp;$E802),'Hoja de Trabajo para listado'!$DE$151:$DG$151,0)),0)+IFERROR(INDEX('Hoja de Trabajo para listado'!$CD$155:$DC$1048576,MATCH($A802,'Hoja de Trabajo para listado'!$CD$155:$CD$1048576,0),MATCH((CUADRO!Q$5&amp;$E802),'Hoja de Trabajo para listado'!$CD$151:$DC$151,0)),0)</f>
        <v>0</v>
      </c>
      <c r="R802" s="243">
        <f t="shared" ca="1" si="27"/>
        <v>0</v>
      </c>
      <c r="S802" s="249"/>
      <c r="T802" s="243">
        <f ca="1">+T803</f>
        <v>0</v>
      </c>
      <c r="U802" s="242">
        <f t="shared" si="28"/>
        <v>1</v>
      </c>
      <c r="V802" s="333" t="str">
        <f>+VLOOKUP(A802,bd_lista!$A$3:$E$590,5,FALSE)</f>
        <v>Gobiernos Autonomos Municipales</v>
      </c>
      <c r="W802" s="383" t="str">
        <f>+V802</f>
        <v>Gobiernos Autonomos Municipales</v>
      </c>
      <c r="X802" s="242">
        <f>+VLOOKUP(A802,[3]Sheet1!$A$13:$D$744,4,FALSE)</f>
        <v>0</v>
      </c>
      <c r="Y802" s="242" t="e">
        <f>+VLOOKUP(X802,bd_lista!$A$3:$C$590,3,FALSE)</f>
        <v>#N/A</v>
      </c>
      <c r="Z802" s="294">
        <f>+X802</f>
        <v>0</v>
      </c>
      <c r="AA802" s="295" t="e">
        <f>+Y802</f>
        <v>#N/A</v>
      </c>
    </row>
    <row r="803" spans="1:27" customFormat="1" ht="15" hidden="1" customHeight="1">
      <c r="A803" s="32">
        <v>1420</v>
      </c>
      <c r="B803" s="389"/>
      <c r="C803" s="247" t="str">
        <f>+VLOOKUP(A803,bd_lista!$A$3:$C$590,3,FALSE)</f>
        <v>Gobierno Autónomo Municipal de Cruz de Machacamarca</v>
      </c>
      <c r="D803" s="386"/>
      <c r="E803" s="244" t="s">
        <v>1305</v>
      </c>
      <c r="F803" s="243">
        <f ca="1">+IFERROR(INDEX('Hoja de Trabajo para listado'!$A$155:$Z$1048576,MATCH($A803,'Hoja de Trabajo para listado'!$A$155:$A$1048576,0),MATCH((CUADRO!F$5&amp;$E803),'Hoja de Trabajo para listado'!$A$151:$Z$151,0)),0)+IFERROR(INDEX('Hoja de Trabajo para listado'!$AB$155:$BA$1048576,MATCH($A803,'Hoja de Trabajo para listado'!$AB$155:$AB$1048576,0),MATCH((CUADRO!F$5&amp;$E803),'Hoja de Trabajo para listado'!$AB$151:$BA$151,0)),0)+IFERROR(INDEX('Hoja de Trabajo para listado'!$BC$155:$CB$1048576,MATCH($A803,'Hoja de Trabajo para listado'!$BC$155:$BC$1048576,0),MATCH((CUADRO!F$5&amp;$E803),'Hoja de Trabajo para listado'!$BC$151:$CB$151,0)),0)+IFERROR(INDEX('Hoja de Trabajo para listado'!$DE$153:$DG$274,MATCH($A803,'Hoja de Trabajo para listado'!$DE$153:$DE$1048576,0),MATCH((CUADRO!F$5&amp;$E803),'Hoja de Trabajo para listado'!$DE$151:$DG$151,0)),0)+IFERROR(INDEX('Hoja de Trabajo para listado'!$CD$155:$DC$1048576,MATCH($A803,'Hoja de Trabajo para listado'!$CD$155:$CD$1048576,0),MATCH((CUADRO!F$5&amp;$E803),'Hoja de Trabajo para listado'!$CD$151:$DC$151,0)),0)</f>
        <v>0</v>
      </c>
      <c r="G803" s="243">
        <f ca="1">+IFERROR(INDEX('Hoja de Trabajo para listado'!$A$155:$Z$1048576,MATCH($A803,'Hoja de Trabajo para listado'!$A$155:$A$1048576,0),MATCH((CUADRO!G$5&amp;$E803),'Hoja de Trabajo para listado'!$A$151:$Z$151,0)),0)+IFERROR(INDEX('Hoja de Trabajo para listado'!$AB$155:$BA$1048576,MATCH($A803,'Hoja de Trabajo para listado'!$AB$155:$AB$1048576,0),MATCH((CUADRO!G$5&amp;$E803),'Hoja de Trabajo para listado'!$AB$151:$BA$151,0)),0)+IFERROR(INDEX('Hoja de Trabajo para listado'!$BC$155:$CB$1048576,MATCH($A803,'Hoja de Trabajo para listado'!$BC$155:$BC$1048576,0),MATCH((CUADRO!G$5&amp;$E803),'Hoja de Trabajo para listado'!$BC$151:$CB$151,0)),0)+IFERROR(INDEX('Hoja de Trabajo para listado'!$DE$153:$DG$274,MATCH($A803,'Hoja de Trabajo para listado'!$DE$153:$DE$1048576,0),MATCH((CUADRO!G$5&amp;$E803),'Hoja de Trabajo para listado'!$DE$151:$DG$151,0)),0)+IFERROR(INDEX('Hoja de Trabajo para listado'!$CD$155:$DC$1048576,MATCH($A803,'Hoja de Trabajo para listado'!$CD$155:$CD$1048576,0),MATCH((CUADRO!G$5&amp;$E803),'Hoja de Trabajo para listado'!$CD$151:$DC$151,0)),0)</f>
        <v>0</v>
      </c>
      <c r="H803" s="243">
        <f ca="1">+IFERROR(INDEX('Hoja de Trabajo para listado'!$A$155:$Z$1048576,MATCH($A803,'Hoja de Trabajo para listado'!$A$155:$A$1048576,0),MATCH((CUADRO!H$5&amp;$E803),'Hoja de Trabajo para listado'!$A$151:$Z$151,0)),0)+IFERROR(INDEX('Hoja de Trabajo para listado'!$AB$155:$BA$1048576,MATCH($A803,'Hoja de Trabajo para listado'!$AB$155:$AB$1048576,0),MATCH((CUADRO!H$5&amp;$E803),'Hoja de Trabajo para listado'!$AB$151:$BA$151,0)),0)+IFERROR(INDEX('Hoja de Trabajo para listado'!$BC$155:$CB$1048576,MATCH($A803,'Hoja de Trabajo para listado'!$BC$155:$BC$1048576,0),MATCH((CUADRO!H$5&amp;$E803),'Hoja de Trabajo para listado'!$BC$151:$CB$151,0)),0)+IFERROR(INDEX('Hoja de Trabajo para listado'!$DE$153:$DG$274,MATCH($A803,'Hoja de Trabajo para listado'!$DE$153:$DE$1048576,0),MATCH((CUADRO!H$5&amp;$E803),'Hoja de Trabajo para listado'!$DE$151:$DG$151,0)),0)+IFERROR(INDEX('Hoja de Trabajo para listado'!$CD$155:$DC$1048576,MATCH($A803,'Hoja de Trabajo para listado'!$CD$155:$CD$1048576,0),MATCH((CUADRO!H$5&amp;$E803),'Hoja de Trabajo para listado'!$CD$151:$DC$151,0)),0)</f>
        <v>0</v>
      </c>
      <c r="I803" s="243">
        <f ca="1">+IFERROR(INDEX('Hoja de Trabajo para listado'!$A$155:$Z$1048576,MATCH($A803,'Hoja de Trabajo para listado'!$A$155:$A$1048576,0),MATCH((CUADRO!I$5&amp;$E803),'Hoja de Trabajo para listado'!$A$151:$Z$151,0)),0)+IFERROR(INDEX('Hoja de Trabajo para listado'!$AB$155:$BA$1048576,MATCH($A803,'Hoja de Trabajo para listado'!$AB$155:$AB$1048576,0),MATCH((CUADRO!I$5&amp;$E803),'Hoja de Trabajo para listado'!$AB$151:$BA$151,0)),0)+IFERROR(INDEX('Hoja de Trabajo para listado'!$BC$155:$CB$1048576,MATCH($A803,'Hoja de Trabajo para listado'!$BC$155:$BC$1048576,0),MATCH((CUADRO!I$5&amp;$E803),'Hoja de Trabajo para listado'!$BC$151:$CB$151,0)),0)+IFERROR(INDEX('Hoja de Trabajo para listado'!$DE$153:$DG$274,MATCH($A803,'Hoja de Trabajo para listado'!$DE$153:$DE$1048576,0),MATCH((CUADRO!I$5&amp;$E803),'Hoja de Trabajo para listado'!$DE$151:$DG$151,0)),0)+IFERROR(INDEX('Hoja de Trabajo para listado'!$CD$155:$DC$1048576,MATCH($A803,'Hoja de Trabajo para listado'!$CD$155:$CD$1048576,0),MATCH((CUADRO!I$5&amp;$E803),'Hoja de Trabajo para listado'!$CD$151:$DC$151,0)),0)</f>
        <v>0</v>
      </c>
      <c r="J803" s="243">
        <f ca="1">+IFERROR(INDEX('Hoja de Trabajo para listado'!$A$155:$Z$1048576,MATCH($A803,'Hoja de Trabajo para listado'!$A$155:$A$1048576,0),MATCH((CUADRO!J$5&amp;$E803),'Hoja de Trabajo para listado'!$A$151:$Z$151,0)),0)+IFERROR(INDEX('Hoja de Trabajo para listado'!$AB$155:$BA$1048576,MATCH($A803,'Hoja de Trabajo para listado'!$AB$155:$AB$1048576,0),MATCH((CUADRO!J$5&amp;$E803),'Hoja de Trabajo para listado'!$AB$151:$BA$151,0)),0)+IFERROR(INDEX('Hoja de Trabajo para listado'!$BC$155:$CB$1048576,MATCH($A803,'Hoja de Trabajo para listado'!$BC$155:$BC$1048576,0),MATCH((CUADRO!J$5&amp;$E803),'Hoja de Trabajo para listado'!$BC$151:$CB$151,0)),0)+IFERROR(INDEX('Hoja de Trabajo para listado'!$DE$153:$DG$274,MATCH($A803,'Hoja de Trabajo para listado'!$DE$153:$DE$1048576,0),MATCH((CUADRO!J$5&amp;$E803),'Hoja de Trabajo para listado'!$DE$151:$DG$151,0)),0)+IFERROR(INDEX('Hoja de Trabajo para listado'!$CD$155:$DC$1048576,MATCH($A803,'Hoja de Trabajo para listado'!$CD$155:$CD$1048576,0),MATCH((CUADRO!J$5&amp;$E803),'Hoja de Trabajo para listado'!$CD$151:$DC$151,0)),0)</f>
        <v>0</v>
      </c>
      <c r="K803" s="243">
        <f ca="1">+IFERROR(INDEX('Hoja de Trabajo para listado'!$A$155:$Z$1048576,MATCH($A803,'Hoja de Trabajo para listado'!$A$155:$A$1048576,0),MATCH((CUADRO!K$5&amp;$E803),'Hoja de Trabajo para listado'!$A$151:$Z$151,0)),0)+IFERROR(INDEX('Hoja de Trabajo para listado'!$AB$155:$BA$1048576,MATCH($A803,'Hoja de Trabajo para listado'!$AB$155:$AB$1048576,0),MATCH((CUADRO!K$5&amp;$E803),'Hoja de Trabajo para listado'!$AB$151:$BA$151,0)),0)+IFERROR(INDEX('Hoja de Trabajo para listado'!$BC$155:$CB$1048576,MATCH($A803,'Hoja de Trabajo para listado'!$BC$155:$BC$1048576,0),MATCH((CUADRO!K$5&amp;$E803),'Hoja de Trabajo para listado'!$BC$151:$CB$151,0)),0)+IFERROR(INDEX('Hoja de Trabajo para listado'!$DE$153:$DG$274,MATCH($A803,'Hoja de Trabajo para listado'!$DE$153:$DE$1048576,0),MATCH((CUADRO!K$5&amp;$E803),'Hoja de Trabajo para listado'!$DE$151:$DG$151,0)),0)+IFERROR(INDEX('Hoja de Trabajo para listado'!$CD$155:$DC$1048576,MATCH($A803,'Hoja de Trabajo para listado'!$CD$155:$CD$1048576,0),MATCH((CUADRO!K$5&amp;$E803),'Hoja de Trabajo para listado'!$CD$151:$DC$151,0)),0)</f>
        <v>0</v>
      </c>
      <c r="L803" s="243">
        <f ca="1">+IFERROR(INDEX('Hoja de Trabajo para listado'!$A$155:$Z$1048576,MATCH($A803,'Hoja de Trabajo para listado'!$A$155:$A$1048576,0),MATCH((CUADRO!L$5&amp;$E803),'Hoja de Trabajo para listado'!$A$151:$Z$151,0)),0)+IFERROR(INDEX('Hoja de Trabajo para listado'!$AB$155:$BA$1048576,MATCH($A803,'Hoja de Trabajo para listado'!$AB$155:$AB$1048576,0),MATCH((CUADRO!L$5&amp;$E803),'Hoja de Trabajo para listado'!$AB$151:$BA$151,0)),0)+IFERROR(INDEX('Hoja de Trabajo para listado'!$BC$155:$CB$1048576,MATCH($A803,'Hoja de Trabajo para listado'!$BC$155:$BC$1048576,0),MATCH((CUADRO!L$5&amp;$E803),'Hoja de Trabajo para listado'!$BC$151:$CB$151,0)),0)+IFERROR(INDEX('Hoja de Trabajo para listado'!$DE$153:$DG$274,MATCH($A803,'Hoja de Trabajo para listado'!$DE$153:$DE$1048576,0),MATCH((CUADRO!L$5&amp;$E803),'Hoja de Trabajo para listado'!$DE$151:$DG$151,0)),0)+IFERROR(INDEX('Hoja de Trabajo para listado'!$CD$155:$DC$1048576,MATCH($A803,'Hoja de Trabajo para listado'!$CD$155:$CD$1048576,0),MATCH((CUADRO!L$5&amp;$E803),'Hoja de Trabajo para listado'!$CD$151:$DC$151,0)),0)</f>
        <v>0</v>
      </c>
      <c r="M803" s="243">
        <f ca="1">+IFERROR(INDEX('Hoja de Trabajo para listado'!$A$155:$Z$1048576,MATCH($A803,'Hoja de Trabajo para listado'!$A$155:$A$1048576,0),MATCH((CUADRO!M$5&amp;$E803),'Hoja de Trabajo para listado'!$A$151:$Z$151,0)),0)+IFERROR(INDEX('Hoja de Trabajo para listado'!$AB$155:$BA$1048576,MATCH($A803,'Hoja de Trabajo para listado'!$AB$155:$AB$1048576,0),MATCH((CUADRO!M$5&amp;$E803),'Hoja de Trabajo para listado'!$AB$151:$BA$151,0)),0)+IFERROR(INDEX('Hoja de Trabajo para listado'!$BC$155:$CB$1048576,MATCH($A803,'Hoja de Trabajo para listado'!$BC$155:$BC$1048576,0),MATCH((CUADRO!M$5&amp;$E803),'Hoja de Trabajo para listado'!$BC$151:$CB$151,0)),0)+IFERROR(INDEX('Hoja de Trabajo para listado'!$DE$153:$DG$274,MATCH($A803,'Hoja de Trabajo para listado'!$DE$153:$DE$1048576,0),MATCH((CUADRO!M$5&amp;$E803),'Hoja de Trabajo para listado'!$DE$151:$DG$151,0)),0)+IFERROR(INDEX('Hoja de Trabajo para listado'!$CD$155:$DC$1048576,MATCH($A803,'Hoja de Trabajo para listado'!$CD$155:$CD$1048576,0),MATCH((CUADRO!M$5&amp;$E803),'Hoja de Trabajo para listado'!$CD$151:$DC$151,0)),0)</f>
        <v>0</v>
      </c>
      <c r="N803" s="243">
        <f ca="1">+IFERROR(INDEX('Hoja de Trabajo para listado'!$A$155:$Z$1048576,MATCH($A803,'Hoja de Trabajo para listado'!$A$155:$A$1048576,0),MATCH((CUADRO!N$5&amp;$E803),'Hoja de Trabajo para listado'!$A$151:$Z$151,0)),0)+IFERROR(INDEX('Hoja de Trabajo para listado'!$AB$155:$BA$1048576,MATCH($A803,'Hoja de Trabajo para listado'!$AB$155:$AB$1048576,0),MATCH((CUADRO!N$5&amp;$E803),'Hoja de Trabajo para listado'!$AB$151:$BA$151,0)),0)+IFERROR(INDEX('Hoja de Trabajo para listado'!$BC$155:$CB$1048576,MATCH($A803,'Hoja de Trabajo para listado'!$BC$155:$BC$1048576,0),MATCH((CUADRO!N$5&amp;$E803),'Hoja de Trabajo para listado'!$BC$151:$CB$151,0)),0)+IFERROR(INDEX('Hoja de Trabajo para listado'!$DE$153:$DG$274,MATCH($A803,'Hoja de Trabajo para listado'!$DE$153:$DE$1048576,0),MATCH((CUADRO!N$5&amp;$E803),'Hoja de Trabajo para listado'!$DE$151:$DG$151,0)),0)+IFERROR(INDEX('Hoja de Trabajo para listado'!$CD$155:$DC$1048576,MATCH($A803,'Hoja de Trabajo para listado'!$CD$155:$CD$1048576,0),MATCH((CUADRO!N$5&amp;$E803),'Hoja de Trabajo para listado'!$CD$151:$DC$151,0)),0)</f>
        <v>0</v>
      </c>
      <c r="O803" s="243">
        <f ca="1">+IFERROR(INDEX('Hoja de Trabajo para listado'!$A$155:$Z$1048576,MATCH($A803,'Hoja de Trabajo para listado'!$A$155:$A$1048576,0),MATCH((CUADRO!O$5&amp;$E803),'Hoja de Trabajo para listado'!$A$151:$Z$151,0)),0)+IFERROR(INDEX('Hoja de Trabajo para listado'!$AB$155:$BA$1048576,MATCH($A803,'Hoja de Trabajo para listado'!$AB$155:$AB$1048576,0),MATCH((CUADRO!O$5&amp;$E803),'Hoja de Trabajo para listado'!$AB$151:$BA$151,0)),0)+IFERROR(INDEX('Hoja de Trabajo para listado'!$BC$155:$CB$1048576,MATCH($A803,'Hoja de Trabajo para listado'!$BC$155:$BC$1048576,0),MATCH((CUADRO!O$5&amp;$E803),'Hoja de Trabajo para listado'!$BC$151:$CB$151,0)),0)+IFERROR(INDEX('Hoja de Trabajo para listado'!$DE$153:$DG$274,MATCH($A803,'Hoja de Trabajo para listado'!$DE$153:$DE$1048576,0),MATCH((CUADRO!O$5&amp;$E803),'Hoja de Trabajo para listado'!$DE$151:$DG$151,0)),0)+IFERROR(INDEX('Hoja de Trabajo para listado'!$CD$155:$DC$1048576,MATCH($A803,'Hoja de Trabajo para listado'!$CD$155:$CD$1048576,0),MATCH((CUADRO!O$5&amp;$E803),'Hoja de Trabajo para listado'!$CD$151:$DC$151,0)),0)</f>
        <v>0</v>
      </c>
      <c r="P803" s="243">
        <f ca="1">+IFERROR(INDEX('Hoja de Trabajo para listado'!$A$155:$Z$1048576,MATCH($A803,'Hoja de Trabajo para listado'!$A$155:$A$1048576,0),MATCH((CUADRO!P$5&amp;$E803),'Hoja de Trabajo para listado'!$A$151:$Z$151,0)),0)+IFERROR(INDEX('Hoja de Trabajo para listado'!$AB$155:$BA$1048576,MATCH($A803,'Hoja de Trabajo para listado'!$AB$155:$AB$1048576,0),MATCH((CUADRO!P$5&amp;$E803),'Hoja de Trabajo para listado'!$AB$151:$BA$151,0)),0)+IFERROR(INDEX('Hoja de Trabajo para listado'!$BC$155:$CB$1048576,MATCH($A803,'Hoja de Trabajo para listado'!$BC$155:$BC$1048576,0),MATCH((CUADRO!P$5&amp;$E803),'Hoja de Trabajo para listado'!$BC$151:$CB$151,0)),0)+IFERROR(INDEX('Hoja de Trabajo para listado'!$DE$153:$DG$274,MATCH($A803,'Hoja de Trabajo para listado'!$DE$153:$DE$1048576,0),MATCH((CUADRO!P$5&amp;$E803),'Hoja de Trabajo para listado'!$DE$151:$DG$151,0)),0)+IFERROR(INDEX('Hoja de Trabajo para listado'!$CD$155:$DC$1048576,MATCH($A803,'Hoja de Trabajo para listado'!$CD$155:$CD$1048576,0),MATCH((CUADRO!P$5&amp;$E803),'Hoja de Trabajo para listado'!$CD$151:$DC$151,0)),0)</f>
        <v>0</v>
      </c>
      <c r="Q803" s="243">
        <f ca="1">+IFERROR(INDEX('Hoja de Trabajo para listado'!$A$155:$Z$1048576,MATCH($A803,'Hoja de Trabajo para listado'!$A$155:$A$1048576,0),MATCH((CUADRO!Q$5&amp;$E803),'Hoja de Trabajo para listado'!$A$151:$Z$151,0)),0)+IFERROR(INDEX('Hoja de Trabajo para listado'!$AB$155:$BA$1048576,MATCH($A803,'Hoja de Trabajo para listado'!$AB$155:$AB$1048576,0),MATCH((CUADRO!Q$5&amp;$E803),'Hoja de Trabajo para listado'!$AB$151:$BA$151,0)),0)+IFERROR(INDEX('Hoja de Trabajo para listado'!$BC$155:$CB$1048576,MATCH($A803,'Hoja de Trabajo para listado'!$BC$155:$BC$1048576,0),MATCH((CUADRO!Q$5&amp;$E803),'Hoja de Trabajo para listado'!$BC$151:$CB$151,0)),0)+IFERROR(INDEX('Hoja de Trabajo para listado'!$DE$153:$DG$274,MATCH($A803,'Hoja de Trabajo para listado'!$DE$153:$DE$1048576,0),MATCH((CUADRO!Q$5&amp;$E803),'Hoja de Trabajo para listado'!$DE$151:$DG$151,0)),0)+IFERROR(INDEX('Hoja de Trabajo para listado'!$CD$155:$DC$1048576,MATCH($A803,'Hoja de Trabajo para listado'!$CD$155:$CD$1048576,0),MATCH((CUADRO!Q$5&amp;$E803),'Hoja de Trabajo para listado'!$CD$151:$DC$151,0)),0)</f>
        <v>0</v>
      </c>
      <c r="R803" s="243">
        <f t="shared" ca="1" si="27"/>
        <v>0</v>
      </c>
      <c r="S803" s="249">
        <f ca="1">+R802+R803</f>
        <v>0</v>
      </c>
      <c r="T803" s="243">
        <f ca="1">+S803</f>
        <v>0</v>
      </c>
      <c r="U803" s="242">
        <f t="shared" si="28"/>
        <v>2</v>
      </c>
      <c r="V803" s="333" t="str">
        <f>+VLOOKUP(A803,bd_lista!$A$3:$E$590,5,FALSE)</f>
        <v>Gobiernos Autonomos Municipales</v>
      </c>
      <c r="W803" s="384"/>
      <c r="X803" s="242">
        <f>+VLOOKUP(A803,[3]Sheet1!$A$13:$D$744,4,FALSE)</f>
        <v>0</v>
      </c>
      <c r="Y803" s="242" t="e">
        <f>+VLOOKUP(X803,bd_lista!$A$3:$C$590,3,FALSE)</f>
        <v>#N/A</v>
      </c>
      <c r="Z803" s="292"/>
      <c r="AA803" s="293"/>
    </row>
    <row r="804" spans="1:27" customFormat="1" ht="15" hidden="1" customHeight="1">
      <c r="A804" s="32">
        <v>1421</v>
      </c>
      <c r="B804" s="388">
        <f>+A804</f>
        <v>1421</v>
      </c>
      <c r="C804" s="247" t="str">
        <f>+VLOOKUP(A804,bd_lista!$A$3:$C$590,3,FALSE)</f>
        <v>Gobierno Autónomo Municipal de Yunguyo de Litoral</v>
      </c>
      <c r="D804" s="385" t="str">
        <f>+C804</f>
        <v>Gobierno Autónomo Municipal de Yunguyo de Litoral</v>
      </c>
      <c r="E804" s="242" t="s">
        <v>1304</v>
      </c>
      <c r="F804" s="243">
        <f ca="1">+IFERROR(INDEX('Hoja de Trabajo para listado'!$A$155:$Z$1048576,MATCH($A804,'Hoja de Trabajo para listado'!$A$155:$A$1048576,0),MATCH((CUADRO!F$5&amp;$E804),'Hoja de Trabajo para listado'!$A$151:$Z$151,0)),0)+IFERROR(INDEX('Hoja de Trabajo para listado'!$AB$155:$BA$1048576,MATCH($A804,'Hoja de Trabajo para listado'!$AB$155:$AB$1048576,0),MATCH((CUADRO!F$5&amp;$E804),'Hoja de Trabajo para listado'!$AB$151:$BA$151,0)),0)+IFERROR(INDEX('Hoja de Trabajo para listado'!$BC$155:$CB$1048576,MATCH($A804,'Hoja de Trabajo para listado'!$BC$155:$BC$1048576,0),MATCH((CUADRO!F$5&amp;$E804),'Hoja de Trabajo para listado'!$BC$151:$CB$151,0)),0)+IFERROR(INDEX('Hoja de Trabajo para listado'!$DE$153:$DG$274,MATCH($A804,'Hoja de Trabajo para listado'!$DE$153:$DE$1048576,0),MATCH((CUADRO!F$5&amp;$E804),'Hoja de Trabajo para listado'!$DE$151:$DG$151,0)),0)+IFERROR(INDEX('Hoja de Trabajo para listado'!$CD$155:$DC$1048576,MATCH($A804,'Hoja de Trabajo para listado'!$CD$155:$CD$1048576,0),MATCH((CUADRO!F$5&amp;$E804),'Hoja de Trabajo para listado'!$CD$151:$DC$151,0)),0)</f>
        <v>0</v>
      </c>
      <c r="G804" s="243">
        <f ca="1">+IFERROR(INDEX('Hoja de Trabajo para listado'!$A$155:$Z$1048576,MATCH($A804,'Hoja de Trabajo para listado'!$A$155:$A$1048576,0),MATCH((CUADRO!G$5&amp;$E804),'Hoja de Trabajo para listado'!$A$151:$Z$151,0)),0)+IFERROR(INDEX('Hoja de Trabajo para listado'!$AB$155:$BA$1048576,MATCH($A804,'Hoja de Trabajo para listado'!$AB$155:$AB$1048576,0),MATCH((CUADRO!G$5&amp;$E804),'Hoja de Trabajo para listado'!$AB$151:$BA$151,0)),0)+IFERROR(INDEX('Hoja de Trabajo para listado'!$BC$155:$CB$1048576,MATCH($A804,'Hoja de Trabajo para listado'!$BC$155:$BC$1048576,0),MATCH((CUADRO!G$5&amp;$E804),'Hoja de Trabajo para listado'!$BC$151:$CB$151,0)),0)+IFERROR(INDEX('Hoja de Trabajo para listado'!$DE$153:$DG$274,MATCH($A804,'Hoja de Trabajo para listado'!$DE$153:$DE$1048576,0),MATCH((CUADRO!G$5&amp;$E804),'Hoja de Trabajo para listado'!$DE$151:$DG$151,0)),0)+IFERROR(INDEX('Hoja de Trabajo para listado'!$CD$155:$DC$1048576,MATCH($A804,'Hoja de Trabajo para listado'!$CD$155:$CD$1048576,0),MATCH((CUADRO!G$5&amp;$E804),'Hoja de Trabajo para listado'!$CD$151:$DC$151,0)),0)</f>
        <v>0</v>
      </c>
      <c r="H804" s="243">
        <f ca="1">+IFERROR(INDEX('Hoja de Trabajo para listado'!$A$155:$Z$1048576,MATCH($A804,'Hoja de Trabajo para listado'!$A$155:$A$1048576,0),MATCH((CUADRO!H$5&amp;$E804),'Hoja de Trabajo para listado'!$A$151:$Z$151,0)),0)+IFERROR(INDEX('Hoja de Trabajo para listado'!$AB$155:$BA$1048576,MATCH($A804,'Hoja de Trabajo para listado'!$AB$155:$AB$1048576,0),MATCH((CUADRO!H$5&amp;$E804),'Hoja de Trabajo para listado'!$AB$151:$BA$151,0)),0)+IFERROR(INDEX('Hoja de Trabajo para listado'!$BC$155:$CB$1048576,MATCH($A804,'Hoja de Trabajo para listado'!$BC$155:$BC$1048576,0),MATCH((CUADRO!H$5&amp;$E804),'Hoja de Trabajo para listado'!$BC$151:$CB$151,0)),0)+IFERROR(INDEX('Hoja de Trabajo para listado'!$DE$153:$DG$274,MATCH($A804,'Hoja de Trabajo para listado'!$DE$153:$DE$1048576,0),MATCH((CUADRO!H$5&amp;$E804),'Hoja de Trabajo para listado'!$DE$151:$DG$151,0)),0)+IFERROR(INDEX('Hoja de Trabajo para listado'!$CD$155:$DC$1048576,MATCH($A804,'Hoja de Trabajo para listado'!$CD$155:$CD$1048576,0),MATCH((CUADRO!H$5&amp;$E804),'Hoja de Trabajo para listado'!$CD$151:$DC$151,0)),0)</f>
        <v>0</v>
      </c>
      <c r="I804" s="243">
        <f ca="1">+IFERROR(INDEX('Hoja de Trabajo para listado'!$A$155:$Z$1048576,MATCH($A804,'Hoja de Trabajo para listado'!$A$155:$A$1048576,0),MATCH((CUADRO!I$5&amp;$E804),'Hoja de Trabajo para listado'!$A$151:$Z$151,0)),0)+IFERROR(INDEX('Hoja de Trabajo para listado'!$AB$155:$BA$1048576,MATCH($A804,'Hoja de Trabajo para listado'!$AB$155:$AB$1048576,0),MATCH((CUADRO!I$5&amp;$E804),'Hoja de Trabajo para listado'!$AB$151:$BA$151,0)),0)+IFERROR(INDEX('Hoja de Trabajo para listado'!$BC$155:$CB$1048576,MATCH($A804,'Hoja de Trabajo para listado'!$BC$155:$BC$1048576,0),MATCH((CUADRO!I$5&amp;$E804),'Hoja de Trabajo para listado'!$BC$151:$CB$151,0)),0)+IFERROR(INDEX('Hoja de Trabajo para listado'!$DE$153:$DG$274,MATCH($A804,'Hoja de Trabajo para listado'!$DE$153:$DE$1048576,0),MATCH((CUADRO!I$5&amp;$E804),'Hoja de Trabajo para listado'!$DE$151:$DG$151,0)),0)+IFERROR(INDEX('Hoja de Trabajo para listado'!$CD$155:$DC$1048576,MATCH($A804,'Hoja de Trabajo para listado'!$CD$155:$CD$1048576,0),MATCH((CUADRO!I$5&amp;$E804),'Hoja de Trabajo para listado'!$CD$151:$DC$151,0)),0)</f>
        <v>0</v>
      </c>
      <c r="J804" s="243">
        <f ca="1">+IFERROR(INDEX('Hoja de Trabajo para listado'!$A$155:$Z$1048576,MATCH($A804,'Hoja de Trabajo para listado'!$A$155:$A$1048576,0),MATCH((CUADRO!J$5&amp;$E804),'Hoja de Trabajo para listado'!$A$151:$Z$151,0)),0)+IFERROR(INDEX('Hoja de Trabajo para listado'!$AB$155:$BA$1048576,MATCH($A804,'Hoja de Trabajo para listado'!$AB$155:$AB$1048576,0),MATCH((CUADRO!J$5&amp;$E804),'Hoja de Trabajo para listado'!$AB$151:$BA$151,0)),0)+IFERROR(INDEX('Hoja de Trabajo para listado'!$BC$155:$CB$1048576,MATCH($A804,'Hoja de Trabajo para listado'!$BC$155:$BC$1048576,0),MATCH((CUADRO!J$5&amp;$E804),'Hoja de Trabajo para listado'!$BC$151:$CB$151,0)),0)+IFERROR(INDEX('Hoja de Trabajo para listado'!$DE$153:$DG$274,MATCH($A804,'Hoja de Trabajo para listado'!$DE$153:$DE$1048576,0),MATCH((CUADRO!J$5&amp;$E804),'Hoja de Trabajo para listado'!$DE$151:$DG$151,0)),0)+IFERROR(INDEX('Hoja de Trabajo para listado'!$CD$155:$DC$1048576,MATCH($A804,'Hoja de Trabajo para listado'!$CD$155:$CD$1048576,0),MATCH((CUADRO!J$5&amp;$E804),'Hoja de Trabajo para listado'!$CD$151:$DC$151,0)),0)</f>
        <v>0</v>
      </c>
      <c r="K804" s="243">
        <f ca="1">+IFERROR(INDEX('Hoja de Trabajo para listado'!$A$155:$Z$1048576,MATCH($A804,'Hoja de Trabajo para listado'!$A$155:$A$1048576,0),MATCH((CUADRO!K$5&amp;$E804),'Hoja de Trabajo para listado'!$A$151:$Z$151,0)),0)+IFERROR(INDEX('Hoja de Trabajo para listado'!$AB$155:$BA$1048576,MATCH($A804,'Hoja de Trabajo para listado'!$AB$155:$AB$1048576,0),MATCH((CUADRO!K$5&amp;$E804),'Hoja de Trabajo para listado'!$AB$151:$BA$151,0)),0)+IFERROR(INDEX('Hoja de Trabajo para listado'!$BC$155:$CB$1048576,MATCH($A804,'Hoja de Trabajo para listado'!$BC$155:$BC$1048576,0),MATCH((CUADRO!K$5&amp;$E804),'Hoja de Trabajo para listado'!$BC$151:$CB$151,0)),0)+IFERROR(INDEX('Hoja de Trabajo para listado'!$DE$153:$DG$274,MATCH($A804,'Hoja de Trabajo para listado'!$DE$153:$DE$1048576,0),MATCH((CUADRO!K$5&amp;$E804),'Hoja de Trabajo para listado'!$DE$151:$DG$151,0)),0)+IFERROR(INDEX('Hoja de Trabajo para listado'!$CD$155:$DC$1048576,MATCH($A804,'Hoja de Trabajo para listado'!$CD$155:$CD$1048576,0),MATCH((CUADRO!K$5&amp;$E804),'Hoja de Trabajo para listado'!$CD$151:$DC$151,0)),0)</f>
        <v>0</v>
      </c>
      <c r="L804" s="243">
        <f ca="1">+IFERROR(INDEX('Hoja de Trabajo para listado'!$A$155:$Z$1048576,MATCH($A804,'Hoja de Trabajo para listado'!$A$155:$A$1048576,0),MATCH((CUADRO!L$5&amp;$E804),'Hoja de Trabajo para listado'!$A$151:$Z$151,0)),0)+IFERROR(INDEX('Hoja de Trabajo para listado'!$AB$155:$BA$1048576,MATCH($A804,'Hoja de Trabajo para listado'!$AB$155:$AB$1048576,0),MATCH((CUADRO!L$5&amp;$E804),'Hoja de Trabajo para listado'!$AB$151:$BA$151,0)),0)+IFERROR(INDEX('Hoja de Trabajo para listado'!$BC$155:$CB$1048576,MATCH($A804,'Hoja de Trabajo para listado'!$BC$155:$BC$1048576,0),MATCH((CUADRO!L$5&amp;$E804),'Hoja de Trabajo para listado'!$BC$151:$CB$151,0)),0)+IFERROR(INDEX('Hoja de Trabajo para listado'!$DE$153:$DG$274,MATCH($A804,'Hoja de Trabajo para listado'!$DE$153:$DE$1048576,0),MATCH((CUADRO!L$5&amp;$E804),'Hoja de Trabajo para listado'!$DE$151:$DG$151,0)),0)+IFERROR(INDEX('Hoja de Trabajo para listado'!$CD$155:$DC$1048576,MATCH($A804,'Hoja de Trabajo para listado'!$CD$155:$CD$1048576,0),MATCH((CUADRO!L$5&amp;$E804),'Hoja de Trabajo para listado'!$CD$151:$DC$151,0)),0)</f>
        <v>0</v>
      </c>
      <c r="M804" s="243">
        <f ca="1">+IFERROR(INDEX('Hoja de Trabajo para listado'!$A$155:$Z$1048576,MATCH($A804,'Hoja de Trabajo para listado'!$A$155:$A$1048576,0),MATCH((CUADRO!M$5&amp;$E804),'Hoja de Trabajo para listado'!$A$151:$Z$151,0)),0)+IFERROR(INDEX('Hoja de Trabajo para listado'!$AB$155:$BA$1048576,MATCH($A804,'Hoja de Trabajo para listado'!$AB$155:$AB$1048576,0),MATCH((CUADRO!M$5&amp;$E804),'Hoja de Trabajo para listado'!$AB$151:$BA$151,0)),0)+IFERROR(INDEX('Hoja de Trabajo para listado'!$BC$155:$CB$1048576,MATCH($A804,'Hoja de Trabajo para listado'!$BC$155:$BC$1048576,0),MATCH((CUADRO!M$5&amp;$E804),'Hoja de Trabajo para listado'!$BC$151:$CB$151,0)),0)+IFERROR(INDEX('Hoja de Trabajo para listado'!$DE$153:$DG$274,MATCH($A804,'Hoja de Trabajo para listado'!$DE$153:$DE$1048576,0),MATCH((CUADRO!M$5&amp;$E804),'Hoja de Trabajo para listado'!$DE$151:$DG$151,0)),0)+IFERROR(INDEX('Hoja de Trabajo para listado'!$CD$155:$DC$1048576,MATCH($A804,'Hoja de Trabajo para listado'!$CD$155:$CD$1048576,0),MATCH((CUADRO!M$5&amp;$E804),'Hoja de Trabajo para listado'!$CD$151:$DC$151,0)),0)</f>
        <v>0</v>
      </c>
      <c r="N804" s="243">
        <f ca="1">+IFERROR(INDEX('Hoja de Trabajo para listado'!$A$155:$Z$1048576,MATCH($A804,'Hoja de Trabajo para listado'!$A$155:$A$1048576,0),MATCH((CUADRO!N$5&amp;$E804),'Hoja de Trabajo para listado'!$A$151:$Z$151,0)),0)+IFERROR(INDEX('Hoja de Trabajo para listado'!$AB$155:$BA$1048576,MATCH($A804,'Hoja de Trabajo para listado'!$AB$155:$AB$1048576,0),MATCH((CUADRO!N$5&amp;$E804),'Hoja de Trabajo para listado'!$AB$151:$BA$151,0)),0)+IFERROR(INDEX('Hoja de Trabajo para listado'!$BC$155:$CB$1048576,MATCH($A804,'Hoja de Trabajo para listado'!$BC$155:$BC$1048576,0),MATCH((CUADRO!N$5&amp;$E804),'Hoja de Trabajo para listado'!$BC$151:$CB$151,0)),0)+IFERROR(INDEX('Hoja de Trabajo para listado'!$DE$153:$DG$274,MATCH($A804,'Hoja de Trabajo para listado'!$DE$153:$DE$1048576,0),MATCH((CUADRO!N$5&amp;$E804),'Hoja de Trabajo para listado'!$DE$151:$DG$151,0)),0)+IFERROR(INDEX('Hoja de Trabajo para listado'!$CD$155:$DC$1048576,MATCH($A804,'Hoja de Trabajo para listado'!$CD$155:$CD$1048576,0),MATCH((CUADRO!N$5&amp;$E804),'Hoja de Trabajo para listado'!$CD$151:$DC$151,0)),0)</f>
        <v>0</v>
      </c>
      <c r="O804" s="243">
        <f ca="1">+IFERROR(INDEX('Hoja de Trabajo para listado'!$A$155:$Z$1048576,MATCH($A804,'Hoja de Trabajo para listado'!$A$155:$A$1048576,0),MATCH((CUADRO!O$5&amp;$E804),'Hoja de Trabajo para listado'!$A$151:$Z$151,0)),0)+IFERROR(INDEX('Hoja de Trabajo para listado'!$AB$155:$BA$1048576,MATCH($A804,'Hoja de Trabajo para listado'!$AB$155:$AB$1048576,0),MATCH((CUADRO!O$5&amp;$E804),'Hoja de Trabajo para listado'!$AB$151:$BA$151,0)),0)+IFERROR(INDEX('Hoja de Trabajo para listado'!$BC$155:$CB$1048576,MATCH($A804,'Hoja de Trabajo para listado'!$BC$155:$BC$1048576,0),MATCH((CUADRO!O$5&amp;$E804),'Hoja de Trabajo para listado'!$BC$151:$CB$151,0)),0)+IFERROR(INDEX('Hoja de Trabajo para listado'!$DE$153:$DG$274,MATCH($A804,'Hoja de Trabajo para listado'!$DE$153:$DE$1048576,0),MATCH((CUADRO!O$5&amp;$E804),'Hoja de Trabajo para listado'!$DE$151:$DG$151,0)),0)+IFERROR(INDEX('Hoja de Trabajo para listado'!$CD$155:$DC$1048576,MATCH($A804,'Hoja de Trabajo para listado'!$CD$155:$CD$1048576,0),MATCH((CUADRO!O$5&amp;$E804),'Hoja de Trabajo para listado'!$CD$151:$DC$151,0)),0)</f>
        <v>0</v>
      </c>
      <c r="P804" s="243">
        <f ca="1">+IFERROR(INDEX('Hoja de Trabajo para listado'!$A$155:$Z$1048576,MATCH($A804,'Hoja de Trabajo para listado'!$A$155:$A$1048576,0),MATCH((CUADRO!P$5&amp;$E804),'Hoja de Trabajo para listado'!$A$151:$Z$151,0)),0)+IFERROR(INDEX('Hoja de Trabajo para listado'!$AB$155:$BA$1048576,MATCH($A804,'Hoja de Trabajo para listado'!$AB$155:$AB$1048576,0),MATCH((CUADRO!P$5&amp;$E804),'Hoja de Trabajo para listado'!$AB$151:$BA$151,0)),0)+IFERROR(INDEX('Hoja de Trabajo para listado'!$BC$155:$CB$1048576,MATCH($A804,'Hoja de Trabajo para listado'!$BC$155:$BC$1048576,0),MATCH((CUADRO!P$5&amp;$E804),'Hoja de Trabajo para listado'!$BC$151:$CB$151,0)),0)+IFERROR(INDEX('Hoja de Trabajo para listado'!$DE$153:$DG$274,MATCH($A804,'Hoja de Trabajo para listado'!$DE$153:$DE$1048576,0),MATCH((CUADRO!P$5&amp;$E804),'Hoja de Trabajo para listado'!$DE$151:$DG$151,0)),0)+IFERROR(INDEX('Hoja de Trabajo para listado'!$CD$155:$DC$1048576,MATCH($A804,'Hoja de Trabajo para listado'!$CD$155:$CD$1048576,0),MATCH((CUADRO!P$5&amp;$E804),'Hoja de Trabajo para listado'!$CD$151:$DC$151,0)),0)</f>
        <v>0</v>
      </c>
      <c r="Q804" s="243">
        <f ca="1">+IFERROR(INDEX('Hoja de Trabajo para listado'!$A$155:$Z$1048576,MATCH($A804,'Hoja de Trabajo para listado'!$A$155:$A$1048576,0),MATCH((CUADRO!Q$5&amp;$E804),'Hoja de Trabajo para listado'!$A$151:$Z$151,0)),0)+IFERROR(INDEX('Hoja de Trabajo para listado'!$AB$155:$BA$1048576,MATCH($A804,'Hoja de Trabajo para listado'!$AB$155:$AB$1048576,0),MATCH((CUADRO!Q$5&amp;$E804),'Hoja de Trabajo para listado'!$AB$151:$BA$151,0)),0)+IFERROR(INDEX('Hoja de Trabajo para listado'!$BC$155:$CB$1048576,MATCH($A804,'Hoja de Trabajo para listado'!$BC$155:$BC$1048576,0),MATCH((CUADRO!Q$5&amp;$E804),'Hoja de Trabajo para listado'!$BC$151:$CB$151,0)),0)+IFERROR(INDEX('Hoja de Trabajo para listado'!$DE$153:$DG$274,MATCH($A804,'Hoja de Trabajo para listado'!$DE$153:$DE$1048576,0),MATCH((CUADRO!Q$5&amp;$E804),'Hoja de Trabajo para listado'!$DE$151:$DG$151,0)),0)+IFERROR(INDEX('Hoja de Trabajo para listado'!$CD$155:$DC$1048576,MATCH($A804,'Hoja de Trabajo para listado'!$CD$155:$CD$1048576,0),MATCH((CUADRO!Q$5&amp;$E804),'Hoja de Trabajo para listado'!$CD$151:$DC$151,0)),0)</f>
        <v>0</v>
      </c>
      <c r="R804" s="243">
        <f t="shared" ca="1" si="27"/>
        <v>0</v>
      </c>
      <c r="S804" s="249"/>
      <c r="T804" s="243">
        <f ca="1">+T805</f>
        <v>0</v>
      </c>
      <c r="U804" s="242">
        <f t="shared" si="28"/>
        <v>1</v>
      </c>
      <c r="V804" s="333" t="str">
        <f>+VLOOKUP(A804,bd_lista!$A$3:$E$590,5,FALSE)</f>
        <v>Gobiernos Autonomos Municipales</v>
      </c>
      <c r="W804" s="383" t="str">
        <f>+V804</f>
        <v>Gobiernos Autonomos Municipales</v>
      </c>
      <c r="X804" s="242">
        <f>+VLOOKUP(A804,[3]Sheet1!$A$13:$D$744,4,FALSE)</f>
        <v>0</v>
      </c>
      <c r="Y804" s="242" t="e">
        <f>+VLOOKUP(X804,bd_lista!$A$3:$C$590,3,FALSE)</f>
        <v>#N/A</v>
      </c>
      <c r="Z804" s="294">
        <f>+X804</f>
        <v>0</v>
      </c>
      <c r="AA804" s="295" t="e">
        <f>+Y804</f>
        <v>#N/A</v>
      </c>
    </row>
    <row r="805" spans="1:27" customFormat="1" ht="15" hidden="1" customHeight="1">
      <c r="A805" s="32">
        <v>1421</v>
      </c>
      <c r="B805" s="389"/>
      <c r="C805" s="247" t="str">
        <f>+VLOOKUP(A805,bd_lista!$A$3:$C$590,3,FALSE)</f>
        <v>Gobierno Autónomo Municipal de Yunguyo de Litoral</v>
      </c>
      <c r="D805" s="386"/>
      <c r="E805" s="244" t="s">
        <v>1305</v>
      </c>
      <c r="F805" s="243">
        <f ca="1">+IFERROR(INDEX('Hoja de Trabajo para listado'!$A$155:$Z$1048576,MATCH($A805,'Hoja de Trabajo para listado'!$A$155:$A$1048576,0),MATCH((CUADRO!F$5&amp;$E805),'Hoja de Trabajo para listado'!$A$151:$Z$151,0)),0)+IFERROR(INDEX('Hoja de Trabajo para listado'!$AB$155:$BA$1048576,MATCH($A805,'Hoja de Trabajo para listado'!$AB$155:$AB$1048576,0),MATCH((CUADRO!F$5&amp;$E805),'Hoja de Trabajo para listado'!$AB$151:$BA$151,0)),0)+IFERROR(INDEX('Hoja de Trabajo para listado'!$BC$155:$CB$1048576,MATCH($A805,'Hoja de Trabajo para listado'!$BC$155:$BC$1048576,0),MATCH((CUADRO!F$5&amp;$E805),'Hoja de Trabajo para listado'!$BC$151:$CB$151,0)),0)+IFERROR(INDEX('Hoja de Trabajo para listado'!$DE$153:$DG$274,MATCH($A805,'Hoja de Trabajo para listado'!$DE$153:$DE$1048576,0),MATCH((CUADRO!F$5&amp;$E805),'Hoja de Trabajo para listado'!$DE$151:$DG$151,0)),0)+IFERROR(INDEX('Hoja de Trabajo para listado'!$CD$155:$DC$1048576,MATCH($A805,'Hoja de Trabajo para listado'!$CD$155:$CD$1048576,0),MATCH((CUADRO!F$5&amp;$E805),'Hoja de Trabajo para listado'!$CD$151:$DC$151,0)),0)</f>
        <v>0</v>
      </c>
      <c r="G805" s="243">
        <f ca="1">+IFERROR(INDEX('Hoja de Trabajo para listado'!$A$155:$Z$1048576,MATCH($A805,'Hoja de Trabajo para listado'!$A$155:$A$1048576,0),MATCH((CUADRO!G$5&amp;$E805),'Hoja de Trabajo para listado'!$A$151:$Z$151,0)),0)+IFERROR(INDEX('Hoja de Trabajo para listado'!$AB$155:$BA$1048576,MATCH($A805,'Hoja de Trabajo para listado'!$AB$155:$AB$1048576,0),MATCH((CUADRO!G$5&amp;$E805),'Hoja de Trabajo para listado'!$AB$151:$BA$151,0)),0)+IFERROR(INDEX('Hoja de Trabajo para listado'!$BC$155:$CB$1048576,MATCH($A805,'Hoja de Trabajo para listado'!$BC$155:$BC$1048576,0),MATCH((CUADRO!G$5&amp;$E805),'Hoja de Trabajo para listado'!$BC$151:$CB$151,0)),0)+IFERROR(INDEX('Hoja de Trabajo para listado'!$DE$153:$DG$274,MATCH($A805,'Hoja de Trabajo para listado'!$DE$153:$DE$1048576,0),MATCH((CUADRO!G$5&amp;$E805),'Hoja de Trabajo para listado'!$DE$151:$DG$151,0)),0)+IFERROR(INDEX('Hoja de Trabajo para listado'!$CD$155:$DC$1048576,MATCH($A805,'Hoja de Trabajo para listado'!$CD$155:$CD$1048576,0),MATCH((CUADRO!G$5&amp;$E805),'Hoja de Trabajo para listado'!$CD$151:$DC$151,0)),0)</f>
        <v>0</v>
      </c>
      <c r="H805" s="243">
        <f ca="1">+IFERROR(INDEX('Hoja de Trabajo para listado'!$A$155:$Z$1048576,MATCH($A805,'Hoja de Trabajo para listado'!$A$155:$A$1048576,0),MATCH((CUADRO!H$5&amp;$E805),'Hoja de Trabajo para listado'!$A$151:$Z$151,0)),0)+IFERROR(INDEX('Hoja de Trabajo para listado'!$AB$155:$BA$1048576,MATCH($A805,'Hoja de Trabajo para listado'!$AB$155:$AB$1048576,0),MATCH((CUADRO!H$5&amp;$E805),'Hoja de Trabajo para listado'!$AB$151:$BA$151,0)),0)+IFERROR(INDEX('Hoja de Trabajo para listado'!$BC$155:$CB$1048576,MATCH($A805,'Hoja de Trabajo para listado'!$BC$155:$BC$1048576,0),MATCH((CUADRO!H$5&amp;$E805),'Hoja de Trabajo para listado'!$BC$151:$CB$151,0)),0)+IFERROR(INDEX('Hoja de Trabajo para listado'!$DE$153:$DG$274,MATCH($A805,'Hoja de Trabajo para listado'!$DE$153:$DE$1048576,0),MATCH((CUADRO!H$5&amp;$E805),'Hoja de Trabajo para listado'!$DE$151:$DG$151,0)),0)+IFERROR(INDEX('Hoja de Trabajo para listado'!$CD$155:$DC$1048576,MATCH($A805,'Hoja de Trabajo para listado'!$CD$155:$CD$1048576,0),MATCH((CUADRO!H$5&amp;$E805),'Hoja de Trabajo para listado'!$CD$151:$DC$151,0)),0)</f>
        <v>0</v>
      </c>
      <c r="I805" s="243">
        <f ca="1">+IFERROR(INDEX('Hoja de Trabajo para listado'!$A$155:$Z$1048576,MATCH($A805,'Hoja de Trabajo para listado'!$A$155:$A$1048576,0),MATCH((CUADRO!I$5&amp;$E805),'Hoja de Trabajo para listado'!$A$151:$Z$151,0)),0)+IFERROR(INDEX('Hoja de Trabajo para listado'!$AB$155:$BA$1048576,MATCH($A805,'Hoja de Trabajo para listado'!$AB$155:$AB$1048576,0),MATCH((CUADRO!I$5&amp;$E805),'Hoja de Trabajo para listado'!$AB$151:$BA$151,0)),0)+IFERROR(INDEX('Hoja de Trabajo para listado'!$BC$155:$CB$1048576,MATCH($A805,'Hoja de Trabajo para listado'!$BC$155:$BC$1048576,0),MATCH((CUADRO!I$5&amp;$E805),'Hoja de Trabajo para listado'!$BC$151:$CB$151,0)),0)+IFERROR(INDEX('Hoja de Trabajo para listado'!$DE$153:$DG$274,MATCH($A805,'Hoja de Trabajo para listado'!$DE$153:$DE$1048576,0),MATCH((CUADRO!I$5&amp;$E805),'Hoja de Trabajo para listado'!$DE$151:$DG$151,0)),0)+IFERROR(INDEX('Hoja de Trabajo para listado'!$CD$155:$DC$1048576,MATCH($A805,'Hoja de Trabajo para listado'!$CD$155:$CD$1048576,0),MATCH((CUADRO!I$5&amp;$E805),'Hoja de Trabajo para listado'!$CD$151:$DC$151,0)),0)</f>
        <v>0</v>
      </c>
      <c r="J805" s="243">
        <f ca="1">+IFERROR(INDEX('Hoja de Trabajo para listado'!$A$155:$Z$1048576,MATCH($A805,'Hoja de Trabajo para listado'!$A$155:$A$1048576,0),MATCH((CUADRO!J$5&amp;$E805),'Hoja de Trabajo para listado'!$A$151:$Z$151,0)),0)+IFERROR(INDEX('Hoja de Trabajo para listado'!$AB$155:$BA$1048576,MATCH($A805,'Hoja de Trabajo para listado'!$AB$155:$AB$1048576,0),MATCH((CUADRO!J$5&amp;$E805),'Hoja de Trabajo para listado'!$AB$151:$BA$151,0)),0)+IFERROR(INDEX('Hoja de Trabajo para listado'!$BC$155:$CB$1048576,MATCH($A805,'Hoja de Trabajo para listado'!$BC$155:$BC$1048576,0),MATCH((CUADRO!J$5&amp;$E805),'Hoja de Trabajo para listado'!$BC$151:$CB$151,0)),0)+IFERROR(INDEX('Hoja de Trabajo para listado'!$DE$153:$DG$274,MATCH($A805,'Hoja de Trabajo para listado'!$DE$153:$DE$1048576,0),MATCH((CUADRO!J$5&amp;$E805),'Hoja de Trabajo para listado'!$DE$151:$DG$151,0)),0)+IFERROR(INDEX('Hoja de Trabajo para listado'!$CD$155:$DC$1048576,MATCH($A805,'Hoja de Trabajo para listado'!$CD$155:$CD$1048576,0),MATCH((CUADRO!J$5&amp;$E805),'Hoja de Trabajo para listado'!$CD$151:$DC$151,0)),0)</f>
        <v>0</v>
      </c>
      <c r="K805" s="243">
        <f ca="1">+IFERROR(INDEX('Hoja de Trabajo para listado'!$A$155:$Z$1048576,MATCH($A805,'Hoja de Trabajo para listado'!$A$155:$A$1048576,0),MATCH((CUADRO!K$5&amp;$E805),'Hoja de Trabajo para listado'!$A$151:$Z$151,0)),0)+IFERROR(INDEX('Hoja de Trabajo para listado'!$AB$155:$BA$1048576,MATCH($A805,'Hoja de Trabajo para listado'!$AB$155:$AB$1048576,0),MATCH((CUADRO!K$5&amp;$E805),'Hoja de Trabajo para listado'!$AB$151:$BA$151,0)),0)+IFERROR(INDEX('Hoja de Trabajo para listado'!$BC$155:$CB$1048576,MATCH($A805,'Hoja de Trabajo para listado'!$BC$155:$BC$1048576,0),MATCH((CUADRO!K$5&amp;$E805),'Hoja de Trabajo para listado'!$BC$151:$CB$151,0)),0)+IFERROR(INDEX('Hoja de Trabajo para listado'!$DE$153:$DG$274,MATCH($A805,'Hoja de Trabajo para listado'!$DE$153:$DE$1048576,0),MATCH((CUADRO!K$5&amp;$E805),'Hoja de Trabajo para listado'!$DE$151:$DG$151,0)),0)+IFERROR(INDEX('Hoja de Trabajo para listado'!$CD$155:$DC$1048576,MATCH($A805,'Hoja de Trabajo para listado'!$CD$155:$CD$1048576,0),MATCH((CUADRO!K$5&amp;$E805),'Hoja de Trabajo para listado'!$CD$151:$DC$151,0)),0)</f>
        <v>0</v>
      </c>
      <c r="L805" s="243">
        <f ca="1">+IFERROR(INDEX('Hoja de Trabajo para listado'!$A$155:$Z$1048576,MATCH($A805,'Hoja de Trabajo para listado'!$A$155:$A$1048576,0),MATCH((CUADRO!L$5&amp;$E805),'Hoja de Trabajo para listado'!$A$151:$Z$151,0)),0)+IFERROR(INDEX('Hoja de Trabajo para listado'!$AB$155:$BA$1048576,MATCH($A805,'Hoja de Trabajo para listado'!$AB$155:$AB$1048576,0),MATCH((CUADRO!L$5&amp;$E805),'Hoja de Trabajo para listado'!$AB$151:$BA$151,0)),0)+IFERROR(INDEX('Hoja de Trabajo para listado'!$BC$155:$CB$1048576,MATCH($A805,'Hoja de Trabajo para listado'!$BC$155:$BC$1048576,0),MATCH((CUADRO!L$5&amp;$E805),'Hoja de Trabajo para listado'!$BC$151:$CB$151,0)),0)+IFERROR(INDEX('Hoja de Trabajo para listado'!$DE$153:$DG$274,MATCH($A805,'Hoja de Trabajo para listado'!$DE$153:$DE$1048576,0),MATCH((CUADRO!L$5&amp;$E805),'Hoja de Trabajo para listado'!$DE$151:$DG$151,0)),0)+IFERROR(INDEX('Hoja de Trabajo para listado'!$CD$155:$DC$1048576,MATCH($A805,'Hoja de Trabajo para listado'!$CD$155:$CD$1048576,0),MATCH((CUADRO!L$5&amp;$E805),'Hoja de Trabajo para listado'!$CD$151:$DC$151,0)),0)</f>
        <v>0</v>
      </c>
      <c r="M805" s="243">
        <f ca="1">+IFERROR(INDEX('Hoja de Trabajo para listado'!$A$155:$Z$1048576,MATCH($A805,'Hoja de Trabajo para listado'!$A$155:$A$1048576,0),MATCH((CUADRO!M$5&amp;$E805),'Hoja de Trabajo para listado'!$A$151:$Z$151,0)),0)+IFERROR(INDEX('Hoja de Trabajo para listado'!$AB$155:$BA$1048576,MATCH($A805,'Hoja de Trabajo para listado'!$AB$155:$AB$1048576,0),MATCH((CUADRO!M$5&amp;$E805),'Hoja de Trabajo para listado'!$AB$151:$BA$151,0)),0)+IFERROR(INDEX('Hoja de Trabajo para listado'!$BC$155:$CB$1048576,MATCH($A805,'Hoja de Trabajo para listado'!$BC$155:$BC$1048576,0),MATCH((CUADRO!M$5&amp;$E805),'Hoja de Trabajo para listado'!$BC$151:$CB$151,0)),0)+IFERROR(INDEX('Hoja de Trabajo para listado'!$DE$153:$DG$274,MATCH($A805,'Hoja de Trabajo para listado'!$DE$153:$DE$1048576,0),MATCH((CUADRO!M$5&amp;$E805),'Hoja de Trabajo para listado'!$DE$151:$DG$151,0)),0)+IFERROR(INDEX('Hoja de Trabajo para listado'!$CD$155:$DC$1048576,MATCH($A805,'Hoja de Trabajo para listado'!$CD$155:$CD$1048576,0),MATCH((CUADRO!M$5&amp;$E805),'Hoja de Trabajo para listado'!$CD$151:$DC$151,0)),0)</f>
        <v>0</v>
      </c>
      <c r="N805" s="243">
        <f ca="1">+IFERROR(INDEX('Hoja de Trabajo para listado'!$A$155:$Z$1048576,MATCH($A805,'Hoja de Trabajo para listado'!$A$155:$A$1048576,0),MATCH((CUADRO!N$5&amp;$E805),'Hoja de Trabajo para listado'!$A$151:$Z$151,0)),0)+IFERROR(INDEX('Hoja de Trabajo para listado'!$AB$155:$BA$1048576,MATCH($A805,'Hoja de Trabajo para listado'!$AB$155:$AB$1048576,0),MATCH((CUADRO!N$5&amp;$E805),'Hoja de Trabajo para listado'!$AB$151:$BA$151,0)),0)+IFERROR(INDEX('Hoja de Trabajo para listado'!$BC$155:$CB$1048576,MATCH($A805,'Hoja de Trabajo para listado'!$BC$155:$BC$1048576,0),MATCH((CUADRO!N$5&amp;$E805),'Hoja de Trabajo para listado'!$BC$151:$CB$151,0)),0)+IFERROR(INDEX('Hoja de Trabajo para listado'!$DE$153:$DG$274,MATCH($A805,'Hoja de Trabajo para listado'!$DE$153:$DE$1048576,0),MATCH((CUADRO!N$5&amp;$E805),'Hoja de Trabajo para listado'!$DE$151:$DG$151,0)),0)+IFERROR(INDEX('Hoja de Trabajo para listado'!$CD$155:$DC$1048576,MATCH($A805,'Hoja de Trabajo para listado'!$CD$155:$CD$1048576,0),MATCH((CUADRO!N$5&amp;$E805),'Hoja de Trabajo para listado'!$CD$151:$DC$151,0)),0)</f>
        <v>0</v>
      </c>
      <c r="O805" s="243">
        <f ca="1">+IFERROR(INDEX('Hoja de Trabajo para listado'!$A$155:$Z$1048576,MATCH($A805,'Hoja de Trabajo para listado'!$A$155:$A$1048576,0),MATCH((CUADRO!O$5&amp;$E805),'Hoja de Trabajo para listado'!$A$151:$Z$151,0)),0)+IFERROR(INDEX('Hoja de Trabajo para listado'!$AB$155:$BA$1048576,MATCH($A805,'Hoja de Trabajo para listado'!$AB$155:$AB$1048576,0),MATCH((CUADRO!O$5&amp;$E805),'Hoja de Trabajo para listado'!$AB$151:$BA$151,0)),0)+IFERROR(INDEX('Hoja de Trabajo para listado'!$BC$155:$CB$1048576,MATCH($A805,'Hoja de Trabajo para listado'!$BC$155:$BC$1048576,0),MATCH((CUADRO!O$5&amp;$E805),'Hoja de Trabajo para listado'!$BC$151:$CB$151,0)),0)+IFERROR(INDEX('Hoja de Trabajo para listado'!$DE$153:$DG$274,MATCH($A805,'Hoja de Trabajo para listado'!$DE$153:$DE$1048576,0),MATCH((CUADRO!O$5&amp;$E805),'Hoja de Trabajo para listado'!$DE$151:$DG$151,0)),0)+IFERROR(INDEX('Hoja de Trabajo para listado'!$CD$155:$DC$1048576,MATCH($A805,'Hoja de Trabajo para listado'!$CD$155:$CD$1048576,0),MATCH((CUADRO!O$5&amp;$E805),'Hoja de Trabajo para listado'!$CD$151:$DC$151,0)),0)</f>
        <v>0</v>
      </c>
      <c r="P805" s="243">
        <f ca="1">+IFERROR(INDEX('Hoja de Trabajo para listado'!$A$155:$Z$1048576,MATCH($A805,'Hoja de Trabajo para listado'!$A$155:$A$1048576,0),MATCH((CUADRO!P$5&amp;$E805),'Hoja de Trabajo para listado'!$A$151:$Z$151,0)),0)+IFERROR(INDEX('Hoja de Trabajo para listado'!$AB$155:$BA$1048576,MATCH($A805,'Hoja de Trabajo para listado'!$AB$155:$AB$1048576,0),MATCH((CUADRO!P$5&amp;$E805),'Hoja de Trabajo para listado'!$AB$151:$BA$151,0)),0)+IFERROR(INDEX('Hoja de Trabajo para listado'!$BC$155:$CB$1048576,MATCH($A805,'Hoja de Trabajo para listado'!$BC$155:$BC$1048576,0),MATCH((CUADRO!P$5&amp;$E805),'Hoja de Trabajo para listado'!$BC$151:$CB$151,0)),0)+IFERROR(INDEX('Hoja de Trabajo para listado'!$DE$153:$DG$274,MATCH($A805,'Hoja de Trabajo para listado'!$DE$153:$DE$1048576,0),MATCH((CUADRO!P$5&amp;$E805),'Hoja de Trabajo para listado'!$DE$151:$DG$151,0)),0)+IFERROR(INDEX('Hoja de Trabajo para listado'!$CD$155:$DC$1048576,MATCH($A805,'Hoja de Trabajo para listado'!$CD$155:$CD$1048576,0),MATCH((CUADRO!P$5&amp;$E805),'Hoja de Trabajo para listado'!$CD$151:$DC$151,0)),0)</f>
        <v>0</v>
      </c>
      <c r="Q805" s="243">
        <f ca="1">+IFERROR(INDEX('Hoja de Trabajo para listado'!$A$155:$Z$1048576,MATCH($A805,'Hoja de Trabajo para listado'!$A$155:$A$1048576,0),MATCH((CUADRO!Q$5&amp;$E805),'Hoja de Trabajo para listado'!$A$151:$Z$151,0)),0)+IFERROR(INDEX('Hoja de Trabajo para listado'!$AB$155:$BA$1048576,MATCH($A805,'Hoja de Trabajo para listado'!$AB$155:$AB$1048576,0),MATCH((CUADRO!Q$5&amp;$E805),'Hoja de Trabajo para listado'!$AB$151:$BA$151,0)),0)+IFERROR(INDEX('Hoja de Trabajo para listado'!$BC$155:$CB$1048576,MATCH($A805,'Hoja de Trabajo para listado'!$BC$155:$BC$1048576,0),MATCH((CUADRO!Q$5&amp;$E805),'Hoja de Trabajo para listado'!$BC$151:$CB$151,0)),0)+IFERROR(INDEX('Hoja de Trabajo para listado'!$DE$153:$DG$274,MATCH($A805,'Hoja de Trabajo para listado'!$DE$153:$DE$1048576,0),MATCH((CUADRO!Q$5&amp;$E805),'Hoja de Trabajo para listado'!$DE$151:$DG$151,0)),0)+IFERROR(INDEX('Hoja de Trabajo para listado'!$CD$155:$DC$1048576,MATCH($A805,'Hoja de Trabajo para listado'!$CD$155:$CD$1048576,0),MATCH((CUADRO!Q$5&amp;$E805),'Hoja de Trabajo para listado'!$CD$151:$DC$151,0)),0)</f>
        <v>0</v>
      </c>
      <c r="R805" s="243">
        <f t="shared" ca="1" si="27"/>
        <v>0</v>
      </c>
      <c r="S805" s="249">
        <f ca="1">+R804+R805</f>
        <v>0</v>
      </c>
      <c r="T805" s="243">
        <f ca="1">+S805</f>
        <v>0</v>
      </c>
      <c r="U805" s="242">
        <f t="shared" si="28"/>
        <v>2</v>
      </c>
      <c r="V805" s="333" t="str">
        <f>+VLOOKUP(A805,bd_lista!$A$3:$E$590,5,FALSE)</f>
        <v>Gobiernos Autonomos Municipales</v>
      </c>
      <c r="W805" s="384"/>
      <c r="X805" s="242">
        <f>+VLOOKUP(A805,[3]Sheet1!$A$13:$D$744,4,FALSE)</f>
        <v>0</v>
      </c>
      <c r="Y805" s="242" t="e">
        <f>+VLOOKUP(X805,bd_lista!$A$3:$C$590,3,FALSE)</f>
        <v>#N/A</v>
      </c>
      <c r="Z805" s="292"/>
      <c r="AA805" s="293"/>
    </row>
    <row r="806" spans="1:27" customFormat="1" ht="15" hidden="1" customHeight="1">
      <c r="A806" s="32">
        <v>1422</v>
      </c>
      <c r="B806" s="388">
        <f>+A806</f>
        <v>1422</v>
      </c>
      <c r="C806" s="247" t="str">
        <f>+VLOOKUP(A806,bd_lista!$A$3:$C$590,3,FALSE)</f>
        <v>Gobierno Autónomo Municipal de Esmeralda</v>
      </c>
      <c r="D806" s="385" t="str">
        <f>+C806</f>
        <v>Gobierno Autónomo Municipal de Esmeralda</v>
      </c>
      <c r="E806" s="242" t="s">
        <v>1304</v>
      </c>
      <c r="F806" s="243">
        <f ca="1">+IFERROR(INDEX('Hoja de Trabajo para listado'!$A$155:$Z$1048576,MATCH($A806,'Hoja de Trabajo para listado'!$A$155:$A$1048576,0),MATCH((CUADRO!F$5&amp;$E806),'Hoja de Trabajo para listado'!$A$151:$Z$151,0)),0)+IFERROR(INDEX('Hoja de Trabajo para listado'!$AB$155:$BA$1048576,MATCH($A806,'Hoja de Trabajo para listado'!$AB$155:$AB$1048576,0),MATCH((CUADRO!F$5&amp;$E806),'Hoja de Trabajo para listado'!$AB$151:$BA$151,0)),0)+IFERROR(INDEX('Hoja de Trabajo para listado'!$BC$155:$CB$1048576,MATCH($A806,'Hoja de Trabajo para listado'!$BC$155:$BC$1048576,0),MATCH((CUADRO!F$5&amp;$E806),'Hoja de Trabajo para listado'!$BC$151:$CB$151,0)),0)+IFERROR(INDEX('Hoja de Trabajo para listado'!$DE$153:$DG$274,MATCH($A806,'Hoja de Trabajo para listado'!$DE$153:$DE$1048576,0),MATCH((CUADRO!F$5&amp;$E806),'Hoja de Trabajo para listado'!$DE$151:$DG$151,0)),0)+IFERROR(INDEX('Hoja de Trabajo para listado'!$CD$155:$DC$1048576,MATCH($A806,'Hoja de Trabajo para listado'!$CD$155:$CD$1048576,0),MATCH((CUADRO!F$5&amp;$E806),'Hoja de Trabajo para listado'!$CD$151:$DC$151,0)),0)</f>
        <v>0</v>
      </c>
      <c r="G806" s="243">
        <f ca="1">+IFERROR(INDEX('Hoja de Trabajo para listado'!$A$155:$Z$1048576,MATCH($A806,'Hoja de Trabajo para listado'!$A$155:$A$1048576,0),MATCH((CUADRO!G$5&amp;$E806),'Hoja de Trabajo para listado'!$A$151:$Z$151,0)),0)+IFERROR(INDEX('Hoja de Trabajo para listado'!$AB$155:$BA$1048576,MATCH($A806,'Hoja de Trabajo para listado'!$AB$155:$AB$1048576,0),MATCH((CUADRO!G$5&amp;$E806),'Hoja de Trabajo para listado'!$AB$151:$BA$151,0)),0)+IFERROR(INDEX('Hoja de Trabajo para listado'!$BC$155:$CB$1048576,MATCH($A806,'Hoja de Trabajo para listado'!$BC$155:$BC$1048576,0),MATCH((CUADRO!G$5&amp;$E806),'Hoja de Trabajo para listado'!$BC$151:$CB$151,0)),0)+IFERROR(INDEX('Hoja de Trabajo para listado'!$DE$153:$DG$274,MATCH($A806,'Hoja de Trabajo para listado'!$DE$153:$DE$1048576,0),MATCH((CUADRO!G$5&amp;$E806),'Hoja de Trabajo para listado'!$DE$151:$DG$151,0)),0)+IFERROR(INDEX('Hoja de Trabajo para listado'!$CD$155:$DC$1048576,MATCH($A806,'Hoja de Trabajo para listado'!$CD$155:$CD$1048576,0),MATCH((CUADRO!G$5&amp;$E806),'Hoja de Trabajo para listado'!$CD$151:$DC$151,0)),0)</f>
        <v>0</v>
      </c>
      <c r="H806" s="243">
        <f ca="1">+IFERROR(INDEX('Hoja de Trabajo para listado'!$A$155:$Z$1048576,MATCH($A806,'Hoja de Trabajo para listado'!$A$155:$A$1048576,0),MATCH((CUADRO!H$5&amp;$E806),'Hoja de Trabajo para listado'!$A$151:$Z$151,0)),0)+IFERROR(INDEX('Hoja de Trabajo para listado'!$AB$155:$BA$1048576,MATCH($A806,'Hoja de Trabajo para listado'!$AB$155:$AB$1048576,0),MATCH((CUADRO!H$5&amp;$E806),'Hoja de Trabajo para listado'!$AB$151:$BA$151,0)),0)+IFERROR(INDEX('Hoja de Trabajo para listado'!$BC$155:$CB$1048576,MATCH($A806,'Hoja de Trabajo para listado'!$BC$155:$BC$1048576,0),MATCH((CUADRO!H$5&amp;$E806),'Hoja de Trabajo para listado'!$BC$151:$CB$151,0)),0)+IFERROR(INDEX('Hoja de Trabajo para listado'!$DE$153:$DG$274,MATCH($A806,'Hoja de Trabajo para listado'!$DE$153:$DE$1048576,0),MATCH((CUADRO!H$5&amp;$E806),'Hoja de Trabajo para listado'!$DE$151:$DG$151,0)),0)+IFERROR(INDEX('Hoja de Trabajo para listado'!$CD$155:$DC$1048576,MATCH($A806,'Hoja de Trabajo para listado'!$CD$155:$CD$1048576,0),MATCH((CUADRO!H$5&amp;$E806),'Hoja de Trabajo para listado'!$CD$151:$DC$151,0)),0)</f>
        <v>0</v>
      </c>
      <c r="I806" s="243">
        <f ca="1">+IFERROR(INDEX('Hoja de Trabajo para listado'!$A$155:$Z$1048576,MATCH($A806,'Hoja de Trabajo para listado'!$A$155:$A$1048576,0),MATCH((CUADRO!I$5&amp;$E806),'Hoja de Trabajo para listado'!$A$151:$Z$151,0)),0)+IFERROR(INDEX('Hoja de Trabajo para listado'!$AB$155:$BA$1048576,MATCH($A806,'Hoja de Trabajo para listado'!$AB$155:$AB$1048576,0),MATCH((CUADRO!I$5&amp;$E806),'Hoja de Trabajo para listado'!$AB$151:$BA$151,0)),0)+IFERROR(INDEX('Hoja de Trabajo para listado'!$BC$155:$CB$1048576,MATCH($A806,'Hoja de Trabajo para listado'!$BC$155:$BC$1048576,0),MATCH((CUADRO!I$5&amp;$E806),'Hoja de Trabajo para listado'!$BC$151:$CB$151,0)),0)+IFERROR(INDEX('Hoja de Trabajo para listado'!$DE$153:$DG$274,MATCH($A806,'Hoja de Trabajo para listado'!$DE$153:$DE$1048576,0),MATCH((CUADRO!I$5&amp;$E806),'Hoja de Trabajo para listado'!$DE$151:$DG$151,0)),0)+IFERROR(INDEX('Hoja de Trabajo para listado'!$CD$155:$DC$1048576,MATCH($A806,'Hoja de Trabajo para listado'!$CD$155:$CD$1048576,0),MATCH((CUADRO!I$5&amp;$E806),'Hoja de Trabajo para listado'!$CD$151:$DC$151,0)),0)</f>
        <v>0</v>
      </c>
      <c r="J806" s="243">
        <f ca="1">+IFERROR(INDEX('Hoja de Trabajo para listado'!$A$155:$Z$1048576,MATCH($A806,'Hoja de Trabajo para listado'!$A$155:$A$1048576,0),MATCH((CUADRO!J$5&amp;$E806),'Hoja de Trabajo para listado'!$A$151:$Z$151,0)),0)+IFERROR(INDEX('Hoja de Trabajo para listado'!$AB$155:$BA$1048576,MATCH($A806,'Hoja de Trabajo para listado'!$AB$155:$AB$1048576,0),MATCH((CUADRO!J$5&amp;$E806),'Hoja de Trabajo para listado'!$AB$151:$BA$151,0)),0)+IFERROR(INDEX('Hoja de Trabajo para listado'!$BC$155:$CB$1048576,MATCH($A806,'Hoja de Trabajo para listado'!$BC$155:$BC$1048576,0),MATCH((CUADRO!J$5&amp;$E806),'Hoja de Trabajo para listado'!$BC$151:$CB$151,0)),0)+IFERROR(INDEX('Hoja de Trabajo para listado'!$DE$153:$DG$274,MATCH($A806,'Hoja de Trabajo para listado'!$DE$153:$DE$1048576,0),MATCH((CUADRO!J$5&amp;$E806),'Hoja de Trabajo para listado'!$DE$151:$DG$151,0)),0)+IFERROR(INDEX('Hoja de Trabajo para listado'!$CD$155:$DC$1048576,MATCH($A806,'Hoja de Trabajo para listado'!$CD$155:$CD$1048576,0),MATCH((CUADRO!J$5&amp;$E806),'Hoja de Trabajo para listado'!$CD$151:$DC$151,0)),0)</f>
        <v>0</v>
      </c>
      <c r="K806" s="243">
        <f ca="1">+IFERROR(INDEX('Hoja de Trabajo para listado'!$A$155:$Z$1048576,MATCH($A806,'Hoja de Trabajo para listado'!$A$155:$A$1048576,0),MATCH((CUADRO!K$5&amp;$E806),'Hoja de Trabajo para listado'!$A$151:$Z$151,0)),0)+IFERROR(INDEX('Hoja de Trabajo para listado'!$AB$155:$BA$1048576,MATCH($A806,'Hoja de Trabajo para listado'!$AB$155:$AB$1048576,0),MATCH((CUADRO!K$5&amp;$E806),'Hoja de Trabajo para listado'!$AB$151:$BA$151,0)),0)+IFERROR(INDEX('Hoja de Trabajo para listado'!$BC$155:$CB$1048576,MATCH($A806,'Hoja de Trabajo para listado'!$BC$155:$BC$1048576,0),MATCH((CUADRO!K$5&amp;$E806),'Hoja de Trabajo para listado'!$BC$151:$CB$151,0)),0)+IFERROR(INDEX('Hoja de Trabajo para listado'!$DE$153:$DG$274,MATCH($A806,'Hoja de Trabajo para listado'!$DE$153:$DE$1048576,0),MATCH((CUADRO!K$5&amp;$E806),'Hoja de Trabajo para listado'!$DE$151:$DG$151,0)),0)+IFERROR(INDEX('Hoja de Trabajo para listado'!$CD$155:$DC$1048576,MATCH($A806,'Hoja de Trabajo para listado'!$CD$155:$CD$1048576,0),MATCH((CUADRO!K$5&amp;$E806),'Hoja de Trabajo para listado'!$CD$151:$DC$151,0)),0)</f>
        <v>0</v>
      </c>
      <c r="L806" s="243">
        <f ca="1">+IFERROR(INDEX('Hoja de Trabajo para listado'!$A$155:$Z$1048576,MATCH($A806,'Hoja de Trabajo para listado'!$A$155:$A$1048576,0),MATCH((CUADRO!L$5&amp;$E806),'Hoja de Trabajo para listado'!$A$151:$Z$151,0)),0)+IFERROR(INDEX('Hoja de Trabajo para listado'!$AB$155:$BA$1048576,MATCH($A806,'Hoja de Trabajo para listado'!$AB$155:$AB$1048576,0),MATCH((CUADRO!L$5&amp;$E806),'Hoja de Trabajo para listado'!$AB$151:$BA$151,0)),0)+IFERROR(INDEX('Hoja de Trabajo para listado'!$BC$155:$CB$1048576,MATCH($A806,'Hoja de Trabajo para listado'!$BC$155:$BC$1048576,0),MATCH((CUADRO!L$5&amp;$E806),'Hoja de Trabajo para listado'!$BC$151:$CB$151,0)),0)+IFERROR(INDEX('Hoja de Trabajo para listado'!$DE$153:$DG$274,MATCH($A806,'Hoja de Trabajo para listado'!$DE$153:$DE$1048576,0),MATCH((CUADRO!L$5&amp;$E806),'Hoja de Trabajo para listado'!$DE$151:$DG$151,0)),0)+IFERROR(INDEX('Hoja de Trabajo para listado'!$CD$155:$DC$1048576,MATCH($A806,'Hoja de Trabajo para listado'!$CD$155:$CD$1048576,0),MATCH((CUADRO!L$5&amp;$E806),'Hoja de Trabajo para listado'!$CD$151:$DC$151,0)),0)</f>
        <v>0</v>
      </c>
      <c r="M806" s="243">
        <f ca="1">+IFERROR(INDEX('Hoja de Trabajo para listado'!$A$155:$Z$1048576,MATCH($A806,'Hoja de Trabajo para listado'!$A$155:$A$1048576,0),MATCH((CUADRO!M$5&amp;$E806),'Hoja de Trabajo para listado'!$A$151:$Z$151,0)),0)+IFERROR(INDEX('Hoja de Trabajo para listado'!$AB$155:$BA$1048576,MATCH($A806,'Hoja de Trabajo para listado'!$AB$155:$AB$1048576,0),MATCH((CUADRO!M$5&amp;$E806),'Hoja de Trabajo para listado'!$AB$151:$BA$151,0)),0)+IFERROR(INDEX('Hoja de Trabajo para listado'!$BC$155:$CB$1048576,MATCH($A806,'Hoja de Trabajo para listado'!$BC$155:$BC$1048576,0),MATCH((CUADRO!M$5&amp;$E806),'Hoja de Trabajo para listado'!$BC$151:$CB$151,0)),0)+IFERROR(INDEX('Hoja de Trabajo para listado'!$DE$153:$DG$274,MATCH($A806,'Hoja de Trabajo para listado'!$DE$153:$DE$1048576,0),MATCH((CUADRO!M$5&amp;$E806),'Hoja de Trabajo para listado'!$DE$151:$DG$151,0)),0)+IFERROR(INDEX('Hoja de Trabajo para listado'!$CD$155:$DC$1048576,MATCH($A806,'Hoja de Trabajo para listado'!$CD$155:$CD$1048576,0),MATCH((CUADRO!M$5&amp;$E806),'Hoja de Trabajo para listado'!$CD$151:$DC$151,0)),0)</f>
        <v>0</v>
      </c>
      <c r="N806" s="243">
        <f ca="1">+IFERROR(INDEX('Hoja de Trabajo para listado'!$A$155:$Z$1048576,MATCH($A806,'Hoja de Trabajo para listado'!$A$155:$A$1048576,0),MATCH((CUADRO!N$5&amp;$E806),'Hoja de Trabajo para listado'!$A$151:$Z$151,0)),0)+IFERROR(INDEX('Hoja de Trabajo para listado'!$AB$155:$BA$1048576,MATCH($A806,'Hoja de Trabajo para listado'!$AB$155:$AB$1048576,0),MATCH((CUADRO!N$5&amp;$E806),'Hoja de Trabajo para listado'!$AB$151:$BA$151,0)),0)+IFERROR(INDEX('Hoja de Trabajo para listado'!$BC$155:$CB$1048576,MATCH($A806,'Hoja de Trabajo para listado'!$BC$155:$BC$1048576,0),MATCH((CUADRO!N$5&amp;$E806),'Hoja de Trabajo para listado'!$BC$151:$CB$151,0)),0)+IFERROR(INDEX('Hoja de Trabajo para listado'!$DE$153:$DG$274,MATCH($A806,'Hoja de Trabajo para listado'!$DE$153:$DE$1048576,0),MATCH((CUADRO!N$5&amp;$E806),'Hoja de Trabajo para listado'!$DE$151:$DG$151,0)),0)+IFERROR(INDEX('Hoja de Trabajo para listado'!$CD$155:$DC$1048576,MATCH($A806,'Hoja de Trabajo para listado'!$CD$155:$CD$1048576,0),MATCH((CUADRO!N$5&amp;$E806),'Hoja de Trabajo para listado'!$CD$151:$DC$151,0)),0)</f>
        <v>0</v>
      </c>
      <c r="O806" s="243">
        <f ca="1">+IFERROR(INDEX('Hoja de Trabajo para listado'!$A$155:$Z$1048576,MATCH($A806,'Hoja de Trabajo para listado'!$A$155:$A$1048576,0),MATCH((CUADRO!O$5&amp;$E806),'Hoja de Trabajo para listado'!$A$151:$Z$151,0)),0)+IFERROR(INDEX('Hoja de Trabajo para listado'!$AB$155:$BA$1048576,MATCH($A806,'Hoja de Trabajo para listado'!$AB$155:$AB$1048576,0),MATCH((CUADRO!O$5&amp;$E806),'Hoja de Trabajo para listado'!$AB$151:$BA$151,0)),0)+IFERROR(INDEX('Hoja de Trabajo para listado'!$BC$155:$CB$1048576,MATCH($A806,'Hoja de Trabajo para listado'!$BC$155:$BC$1048576,0),MATCH((CUADRO!O$5&amp;$E806),'Hoja de Trabajo para listado'!$BC$151:$CB$151,0)),0)+IFERROR(INDEX('Hoja de Trabajo para listado'!$DE$153:$DG$274,MATCH($A806,'Hoja de Trabajo para listado'!$DE$153:$DE$1048576,0),MATCH((CUADRO!O$5&amp;$E806),'Hoja de Trabajo para listado'!$DE$151:$DG$151,0)),0)+IFERROR(INDEX('Hoja de Trabajo para listado'!$CD$155:$DC$1048576,MATCH($A806,'Hoja de Trabajo para listado'!$CD$155:$CD$1048576,0),MATCH((CUADRO!O$5&amp;$E806),'Hoja de Trabajo para listado'!$CD$151:$DC$151,0)),0)</f>
        <v>0</v>
      </c>
      <c r="P806" s="243">
        <f ca="1">+IFERROR(INDEX('Hoja de Trabajo para listado'!$A$155:$Z$1048576,MATCH($A806,'Hoja de Trabajo para listado'!$A$155:$A$1048576,0),MATCH((CUADRO!P$5&amp;$E806),'Hoja de Trabajo para listado'!$A$151:$Z$151,0)),0)+IFERROR(INDEX('Hoja de Trabajo para listado'!$AB$155:$BA$1048576,MATCH($A806,'Hoja de Trabajo para listado'!$AB$155:$AB$1048576,0),MATCH((CUADRO!P$5&amp;$E806),'Hoja de Trabajo para listado'!$AB$151:$BA$151,0)),0)+IFERROR(INDEX('Hoja de Trabajo para listado'!$BC$155:$CB$1048576,MATCH($A806,'Hoja de Trabajo para listado'!$BC$155:$BC$1048576,0),MATCH((CUADRO!P$5&amp;$E806),'Hoja de Trabajo para listado'!$BC$151:$CB$151,0)),0)+IFERROR(INDEX('Hoja de Trabajo para listado'!$DE$153:$DG$274,MATCH($A806,'Hoja de Trabajo para listado'!$DE$153:$DE$1048576,0),MATCH((CUADRO!P$5&amp;$E806),'Hoja de Trabajo para listado'!$DE$151:$DG$151,0)),0)+IFERROR(INDEX('Hoja de Trabajo para listado'!$CD$155:$DC$1048576,MATCH($A806,'Hoja de Trabajo para listado'!$CD$155:$CD$1048576,0),MATCH((CUADRO!P$5&amp;$E806),'Hoja de Trabajo para listado'!$CD$151:$DC$151,0)),0)</f>
        <v>0</v>
      </c>
      <c r="Q806" s="243">
        <f ca="1">+IFERROR(INDEX('Hoja de Trabajo para listado'!$A$155:$Z$1048576,MATCH($A806,'Hoja de Trabajo para listado'!$A$155:$A$1048576,0),MATCH((CUADRO!Q$5&amp;$E806),'Hoja de Trabajo para listado'!$A$151:$Z$151,0)),0)+IFERROR(INDEX('Hoja de Trabajo para listado'!$AB$155:$BA$1048576,MATCH($A806,'Hoja de Trabajo para listado'!$AB$155:$AB$1048576,0),MATCH((CUADRO!Q$5&amp;$E806),'Hoja de Trabajo para listado'!$AB$151:$BA$151,0)),0)+IFERROR(INDEX('Hoja de Trabajo para listado'!$BC$155:$CB$1048576,MATCH($A806,'Hoja de Trabajo para listado'!$BC$155:$BC$1048576,0),MATCH((CUADRO!Q$5&amp;$E806),'Hoja de Trabajo para listado'!$BC$151:$CB$151,0)),0)+IFERROR(INDEX('Hoja de Trabajo para listado'!$DE$153:$DG$274,MATCH($A806,'Hoja de Trabajo para listado'!$DE$153:$DE$1048576,0),MATCH((CUADRO!Q$5&amp;$E806),'Hoja de Trabajo para listado'!$DE$151:$DG$151,0)),0)+IFERROR(INDEX('Hoja de Trabajo para listado'!$CD$155:$DC$1048576,MATCH($A806,'Hoja de Trabajo para listado'!$CD$155:$CD$1048576,0),MATCH((CUADRO!Q$5&amp;$E806),'Hoja de Trabajo para listado'!$CD$151:$DC$151,0)),0)</f>
        <v>0</v>
      </c>
      <c r="R806" s="243">
        <f t="shared" ca="1" si="27"/>
        <v>0</v>
      </c>
      <c r="S806" s="249"/>
      <c r="T806" s="243">
        <f ca="1">+T807</f>
        <v>0</v>
      </c>
      <c r="U806" s="242">
        <f t="shared" si="28"/>
        <v>1</v>
      </c>
      <c r="V806" s="333" t="str">
        <f>+VLOOKUP(A806,bd_lista!$A$3:$E$590,5,FALSE)</f>
        <v>Gobiernos Autonomos Municipales</v>
      </c>
      <c r="W806" s="383" t="str">
        <f>+V806</f>
        <v>Gobiernos Autonomos Municipales</v>
      </c>
      <c r="X806" s="242">
        <f>+VLOOKUP(A806,[3]Sheet1!$A$13:$D$744,4,FALSE)</f>
        <v>0</v>
      </c>
      <c r="Y806" s="242" t="e">
        <f>+VLOOKUP(X806,bd_lista!$A$3:$C$590,3,FALSE)</f>
        <v>#N/A</v>
      </c>
      <c r="Z806" s="294">
        <f>+X806</f>
        <v>0</v>
      </c>
      <c r="AA806" s="295" t="e">
        <f>+Y806</f>
        <v>#N/A</v>
      </c>
    </row>
    <row r="807" spans="1:27" customFormat="1" ht="15" hidden="1" customHeight="1">
      <c r="A807" s="32">
        <v>1422</v>
      </c>
      <c r="B807" s="389"/>
      <c r="C807" s="247" t="str">
        <f>+VLOOKUP(A807,bd_lista!$A$3:$C$590,3,FALSE)</f>
        <v>Gobierno Autónomo Municipal de Esmeralda</v>
      </c>
      <c r="D807" s="386"/>
      <c r="E807" s="244" t="s">
        <v>1305</v>
      </c>
      <c r="F807" s="243">
        <f ca="1">+IFERROR(INDEX('Hoja de Trabajo para listado'!$A$155:$Z$1048576,MATCH($A807,'Hoja de Trabajo para listado'!$A$155:$A$1048576,0),MATCH((CUADRO!F$5&amp;$E807),'Hoja de Trabajo para listado'!$A$151:$Z$151,0)),0)+IFERROR(INDEX('Hoja de Trabajo para listado'!$AB$155:$BA$1048576,MATCH($A807,'Hoja de Trabajo para listado'!$AB$155:$AB$1048576,0),MATCH((CUADRO!F$5&amp;$E807),'Hoja de Trabajo para listado'!$AB$151:$BA$151,0)),0)+IFERROR(INDEX('Hoja de Trabajo para listado'!$BC$155:$CB$1048576,MATCH($A807,'Hoja de Trabajo para listado'!$BC$155:$BC$1048576,0),MATCH((CUADRO!F$5&amp;$E807),'Hoja de Trabajo para listado'!$BC$151:$CB$151,0)),0)+IFERROR(INDEX('Hoja de Trabajo para listado'!$DE$153:$DG$274,MATCH($A807,'Hoja de Trabajo para listado'!$DE$153:$DE$1048576,0),MATCH((CUADRO!F$5&amp;$E807),'Hoja de Trabajo para listado'!$DE$151:$DG$151,0)),0)+IFERROR(INDEX('Hoja de Trabajo para listado'!$CD$155:$DC$1048576,MATCH($A807,'Hoja de Trabajo para listado'!$CD$155:$CD$1048576,0),MATCH((CUADRO!F$5&amp;$E807),'Hoja de Trabajo para listado'!$CD$151:$DC$151,0)),0)</f>
        <v>0</v>
      </c>
      <c r="G807" s="243">
        <f ca="1">+IFERROR(INDEX('Hoja de Trabajo para listado'!$A$155:$Z$1048576,MATCH($A807,'Hoja de Trabajo para listado'!$A$155:$A$1048576,0),MATCH((CUADRO!G$5&amp;$E807),'Hoja de Trabajo para listado'!$A$151:$Z$151,0)),0)+IFERROR(INDEX('Hoja de Trabajo para listado'!$AB$155:$BA$1048576,MATCH($A807,'Hoja de Trabajo para listado'!$AB$155:$AB$1048576,0),MATCH((CUADRO!G$5&amp;$E807),'Hoja de Trabajo para listado'!$AB$151:$BA$151,0)),0)+IFERROR(INDEX('Hoja de Trabajo para listado'!$BC$155:$CB$1048576,MATCH($A807,'Hoja de Trabajo para listado'!$BC$155:$BC$1048576,0),MATCH((CUADRO!G$5&amp;$E807),'Hoja de Trabajo para listado'!$BC$151:$CB$151,0)),0)+IFERROR(INDEX('Hoja de Trabajo para listado'!$DE$153:$DG$274,MATCH($A807,'Hoja de Trabajo para listado'!$DE$153:$DE$1048576,0),MATCH((CUADRO!G$5&amp;$E807),'Hoja de Trabajo para listado'!$DE$151:$DG$151,0)),0)+IFERROR(INDEX('Hoja de Trabajo para listado'!$CD$155:$DC$1048576,MATCH($A807,'Hoja de Trabajo para listado'!$CD$155:$CD$1048576,0),MATCH((CUADRO!G$5&amp;$E807),'Hoja de Trabajo para listado'!$CD$151:$DC$151,0)),0)</f>
        <v>0</v>
      </c>
      <c r="H807" s="243">
        <f ca="1">+IFERROR(INDEX('Hoja de Trabajo para listado'!$A$155:$Z$1048576,MATCH($A807,'Hoja de Trabajo para listado'!$A$155:$A$1048576,0),MATCH((CUADRO!H$5&amp;$E807),'Hoja de Trabajo para listado'!$A$151:$Z$151,0)),0)+IFERROR(INDEX('Hoja de Trabajo para listado'!$AB$155:$BA$1048576,MATCH($A807,'Hoja de Trabajo para listado'!$AB$155:$AB$1048576,0),MATCH((CUADRO!H$5&amp;$E807),'Hoja de Trabajo para listado'!$AB$151:$BA$151,0)),0)+IFERROR(INDEX('Hoja de Trabajo para listado'!$BC$155:$CB$1048576,MATCH($A807,'Hoja de Trabajo para listado'!$BC$155:$BC$1048576,0),MATCH((CUADRO!H$5&amp;$E807),'Hoja de Trabajo para listado'!$BC$151:$CB$151,0)),0)+IFERROR(INDEX('Hoja de Trabajo para listado'!$DE$153:$DG$274,MATCH($A807,'Hoja de Trabajo para listado'!$DE$153:$DE$1048576,0),MATCH((CUADRO!H$5&amp;$E807),'Hoja de Trabajo para listado'!$DE$151:$DG$151,0)),0)+IFERROR(INDEX('Hoja de Trabajo para listado'!$CD$155:$DC$1048576,MATCH($A807,'Hoja de Trabajo para listado'!$CD$155:$CD$1048576,0),MATCH((CUADRO!H$5&amp;$E807),'Hoja de Trabajo para listado'!$CD$151:$DC$151,0)),0)</f>
        <v>0</v>
      </c>
      <c r="I807" s="243">
        <f ca="1">+IFERROR(INDEX('Hoja de Trabajo para listado'!$A$155:$Z$1048576,MATCH($A807,'Hoja de Trabajo para listado'!$A$155:$A$1048576,0),MATCH((CUADRO!I$5&amp;$E807),'Hoja de Trabajo para listado'!$A$151:$Z$151,0)),0)+IFERROR(INDEX('Hoja de Trabajo para listado'!$AB$155:$BA$1048576,MATCH($A807,'Hoja de Trabajo para listado'!$AB$155:$AB$1048576,0),MATCH((CUADRO!I$5&amp;$E807),'Hoja de Trabajo para listado'!$AB$151:$BA$151,0)),0)+IFERROR(INDEX('Hoja de Trabajo para listado'!$BC$155:$CB$1048576,MATCH($A807,'Hoja de Trabajo para listado'!$BC$155:$BC$1048576,0),MATCH((CUADRO!I$5&amp;$E807),'Hoja de Trabajo para listado'!$BC$151:$CB$151,0)),0)+IFERROR(INDEX('Hoja de Trabajo para listado'!$DE$153:$DG$274,MATCH($A807,'Hoja de Trabajo para listado'!$DE$153:$DE$1048576,0),MATCH((CUADRO!I$5&amp;$E807),'Hoja de Trabajo para listado'!$DE$151:$DG$151,0)),0)+IFERROR(INDEX('Hoja de Trabajo para listado'!$CD$155:$DC$1048576,MATCH($A807,'Hoja de Trabajo para listado'!$CD$155:$CD$1048576,0),MATCH((CUADRO!I$5&amp;$E807),'Hoja de Trabajo para listado'!$CD$151:$DC$151,0)),0)</f>
        <v>0</v>
      </c>
      <c r="J807" s="243">
        <f ca="1">+IFERROR(INDEX('Hoja de Trabajo para listado'!$A$155:$Z$1048576,MATCH($A807,'Hoja de Trabajo para listado'!$A$155:$A$1048576,0),MATCH((CUADRO!J$5&amp;$E807),'Hoja de Trabajo para listado'!$A$151:$Z$151,0)),0)+IFERROR(INDEX('Hoja de Trabajo para listado'!$AB$155:$BA$1048576,MATCH($A807,'Hoja de Trabajo para listado'!$AB$155:$AB$1048576,0),MATCH((CUADRO!J$5&amp;$E807),'Hoja de Trabajo para listado'!$AB$151:$BA$151,0)),0)+IFERROR(INDEX('Hoja de Trabajo para listado'!$BC$155:$CB$1048576,MATCH($A807,'Hoja de Trabajo para listado'!$BC$155:$BC$1048576,0),MATCH((CUADRO!J$5&amp;$E807),'Hoja de Trabajo para listado'!$BC$151:$CB$151,0)),0)+IFERROR(INDEX('Hoja de Trabajo para listado'!$DE$153:$DG$274,MATCH($A807,'Hoja de Trabajo para listado'!$DE$153:$DE$1048576,0),MATCH((CUADRO!J$5&amp;$E807),'Hoja de Trabajo para listado'!$DE$151:$DG$151,0)),0)+IFERROR(INDEX('Hoja de Trabajo para listado'!$CD$155:$DC$1048576,MATCH($A807,'Hoja de Trabajo para listado'!$CD$155:$CD$1048576,0),MATCH((CUADRO!J$5&amp;$E807),'Hoja de Trabajo para listado'!$CD$151:$DC$151,0)),0)</f>
        <v>0</v>
      </c>
      <c r="K807" s="243">
        <f ca="1">+IFERROR(INDEX('Hoja de Trabajo para listado'!$A$155:$Z$1048576,MATCH($A807,'Hoja de Trabajo para listado'!$A$155:$A$1048576,0),MATCH((CUADRO!K$5&amp;$E807),'Hoja de Trabajo para listado'!$A$151:$Z$151,0)),0)+IFERROR(INDEX('Hoja de Trabajo para listado'!$AB$155:$BA$1048576,MATCH($A807,'Hoja de Trabajo para listado'!$AB$155:$AB$1048576,0),MATCH((CUADRO!K$5&amp;$E807),'Hoja de Trabajo para listado'!$AB$151:$BA$151,0)),0)+IFERROR(INDEX('Hoja de Trabajo para listado'!$BC$155:$CB$1048576,MATCH($A807,'Hoja de Trabajo para listado'!$BC$155:$BC$1048576,0),MATCH((CUADRO!K$5&amp;$E807),'Hoja de Trabajo para listado'!$BC$151:$CB$151,0)),0)+IFERROR(INDEX('Hoja de Trabajo para listado'!$DE$153:$DG$274,MATCH($A807,'Hoja de Trabajo para listado'!$DE$153:$DE$1048576,0),MATCH((CUADRO!K$5&amp;$E807),'Hoja de Trabajo para listado'!$DE$151:$DG$151,0)),0)+IFERROR(INDEX('Hoja de Trabajo para listado'!$CD$155:$DC$1048576,MATCH($A807,'Hoja de Trabajo para listado'!$CD$155:$CD$1048576,0),MATCH((CUADRO!K$5&amp;$E807),'Hoja de Trabajo para listado'!$CD$151:$DC$151,0)),0)</f>
        <v>0</v>
      </c>
      <c r="L807" s="243">
        <f ca="1">+IFERROR(INDEX('Hoja de Trabajo para listado'!$A$155:$Z$1048576,MATCH($A807,'Hoja de Trabajo para listado'!$A$155:$A$1048576,0),MATCH((CUADRO!L$5&amp;$E807),'Hoja de Trabajo para listado'!$A$151:$Z$151,0)),0)+IFERROR(INDEX('Hoja de Trabajo para listado'!$AB$155:$BA$1048576,MATCH($A807,'Hoja de Trabajo para listado'!$AB$155:$AB$1048576,0),MATCH((CUADRO!L$5&amp;$E807),'Hoja de Trabajo para listado'!$AB$151:$BA$151,0)),0)+IFERROR(INDEX('Hoja de Trabajo para listado'!$BC$155:$CB$1048576,MATCH($A807,'Hoja de Trabajo para listado'!$BC$155:$BC$1048576,0),MATCH((CUADRO!L$5&amp;$E807),'Hoja de Trabajo para listado'!$BC$151:$CB$151,0)),0)+IFERROR(INDEX('Hoja de Trabajo para listado'!$DE$153:$DG$274,MATCH($A807,'Hoja de Trabajo para listado'!$DE$153:$DE$1048576,0),MATCH((CUADRO!L$5&amp;$E807),'Hoja de Trabajo para listado'!$DE$151:$DG$151,0)),0)+IFERROR(INDEX('Hoja de Trabajo para listado'!$CD$155:$DC$1048576,MATCH($A807,'Hoja de Trabajo para listado'!$CD$155:$CD$1048576,0),MATCH((CUADRO!L$5&amp;$E807),'Hoja de Trabajo para listado'!$CD$151:$DC$151,0)),0)</f>
        <v>0</v>
      </c>
      <c r="M807" s="243">
        <f ca="1">+IFERROR(INDEX('Hoja de Trabajo para listado'!$A$155:$Z$1048576,MATCH($A807,'Hoja de Trabajo para listado'!$A$155:$A$1048576,0),MATCH((CUADRO!M$5&amp;$E807),'Hoja de Trabajo para listado'!$A$151:$Z$151,0)),0)+IFERROR(INDEX('Hoja de Trabajo para listado'!$AB$155:$BA$1048576,MATCH($A807,'Hoja de Trabajo para listado'!$AB$155:$AB$1048576,0),MATCH((CUADRO!M$5&amp;$E807),'Hoja de Trabajo para listado'!$AB$151:$BA$151,0)),0)+IFERROR(INDEX('Hoja de Trabajo para listado'!$BC$155:$CB$1048576,MATCH($A807,'Hoja de Trabajo para listado'!$BC$155:$BC$1048576,0),MATCH((CUADRO!M$5&amp;$E807),'Hoja de Trabajo para listado'!$BC$151:$CB$151,0)),0)+IFERROR(INDEX('Hoja de Trabajo para listado'!$DE$153:$DG$274,MATCH($A807,'Hoja de Trabajo para listado'!$DE$153:$DE$1048576,0),MATCH((CUADRO!M$5&amp;$E807),'Hoja de Trabajo para listado'!$DE$151:$DG$151,0)),0)+IFERROR(INDEX('Hoja de Trabajo para listado'!$CD$155:$DC$1048576,MATCH($A807,'Hoja de Trabajo para listado'!$CD$155:$CD$1048576,0),MATCH((CUADRO!M$5&amp;$E807),'Hoja de Trabajo para listado'!$CD$151:$DC$151,0)),0)</f>
        <v>0</v>
      </c>
      <c r="N807" s="243">
        <f ca="1">+IFERROR(INDEX('Hoja de Trabajo para listado'!$A$155:$Z$1048576,MATCH($A807,'Hoja de Trabajo para listado'!$A$155:$A$1048576,0),MATCH((CUADRO!N$5&amp;$E807),'Hoja de Trabajo para listado'!$A$151:$Z$151,0)),0)+IFERROR(INDEX('Hoja de Trabajo para listado'!$AB$155:$BA$1048576,MATCH($A807,'Hoja de Trabajo para listado'!$AB$155:$AB$1048576,0),MATCH((CUADRO!N$5&amp;$E807),'Hoja de Trabajo para listado'!$AB$151:$BA$151,0)),0)+IFERROR(INDEX('Hoja de Trabajo para listado'!$BC$155:$CB$1048576,MATCH($A807,'Hoja de Trabajo para listado'!$BC$155:$BC$1048576,0),MATCH((CUADRO!N$5&amp;$E807),'Hoja de Trabajo para listado'!$BC$151:$CB$151,0)),0)+IFERROR(INDEX('Hoja de Trabajo para listado'!$DE$153:$DG$274,MATCH($A807,'Hoja de Trabajo para listado'!$DE$153:$DE$1048576,0),MATCH((CUADRO!N$5&amp;$E807),'Hoja de Trabajo para listado'!$DE$151:$DG$151,0)),0)+IFERROR(INDEX('Hoja de Trabajo para listado'!$CD$155:$DC$1048576,MATCH($A807,'Hoja de Trabajo para listado'!$CD$155:$CD$1048576,0),MATCH((CUADRO!N$5&amp;$E807),'Hoja de Trabajo para listado'!$CD$151:$DC$151,0)),0)</f>
        <v>0</v>
      </c>
      <c r="O807" s="243">
        <f ca="1">+IFERROR(INDEX('Hoja de Trabajo para listado'!$A$155:$Z$1048576,MATCH($A807,'Hoja de Trabajo para listado'!$A$155:$A$1048576,0),MATCH((CUADRO!O$5&amp;$E807),'Hoja de Trabajo para listado'!$A$151:$Z$151,0)),0)+IFERROR(INDEX('Hoja de Trabajo para listado'!$AB$155:$BA$1048576,MATCH($A807,'Hoja de Trabajo para listado'!$AB$155:$AB$1048576,0),MATCH((CUADRO!O$5&amp;$E807),'Hoja de Trabajo para listado'!$AB$151:$BA$151,0)),0)+IFERROR(INDEX('Hoja de Trabajo para listado'!$BC$155:$CB$1048576,MATCH($A807,'Hoja de Trabajo para listado'!$BC$155:$BC$1048576,0),MATCH((CUADRO!O$5&amp;$E807),'Hoja de Trabajo para listado'!$BC$151:$CB$151,0)),0)+IFERROR(INDEX('Hoja de Trabajo para listado'!$DE$153:$DG$274,MATCH($A807,'Hoja de Trabajo para listado'!$DE$153:$DE$1048576,0),MATCH((CUADRO!O$5&amp;$E807),'Hoja de Trabajo para listado'!$DE$151:$DG$151,0)),0)+IFERROR(INDEX('Hoja de Trabajo para listado'!$CD$155:$DC$1048576,MATCH($A807,'Hoja de Trabajo para listado'!$CD$155:$CD$1048576,0),MATCH((CUADRO!O$5&amp;$E807),'Hoja de Trabajo para listado'!$CD$151:$DC$151,0)),0)</f>
        <v>0</v>
      </c>
      <c r="P807" s="243">
        <f ca="1">+IFERROR(INDEX('Hoja de Trabajo para listado'!$A$155:$Z$1048576,MATCH($A807,'Hoja de Trabajo para listado'!$A$155:$A$1048576,0),MATCH((CUADRO!P$5&amp;$E807),'Hoja de Trabajo para listado'!$A$151:$Z$151,0)),0)+IFERROR(INDEX('Hoja de Trabajo para listado'!$AB$155:$BA$1048576,MATCH($A807,'Hoja de Trabajo para listado'!$AB$155:$AB$1048576,0),MATCH((CUADRO!P$5&amp;$E807),'Hoja de Trabajo para listado'!$AB$151:$BA$151,0)),0)+IFERROR(INDEX('Hoja de Trabajo para listado'!$BC$155:$CB$1048576,MATCH($A807,'Hoja de Trabajo para listado'!$BC$155:$BC$1048576,0),MATCH((CUADRO!P$5&amp;$E807),'Hoja de Trabajo para listado'!$BC$151:$CB$151,0)),0)+IFERROR(INDEX('Hoja de Trabajo para listado'!$DE$153:$DG$274,MATCH($A807,'Hoja de Trabajo para listado'!$DE$153:$DE$1048576,0),MATCH((CUADRO!P$5&amp;$E807),'Hoja de Trabajo para listado'!$DE$151:$DG$151,0)),0)+IFERROR(INDEX('Hoja de Trabajo para listado'!$CD$155:$DC$1048576,MATCH($A807,'Hoja de Trabajo para listado'!$CD$155:$CD$1048576,0),MATCH((CUADRO!P$5&amp;$E807),'Hoja de Trabajo para listado'!$CD$151:$DC$151,0)),0)</f>
        <v>0</v>
      </c>
      <c r="Q807" s="243">
        <f ca="1">+IFERROR(INDEX('Hoja de Trabajo para listado'!$A$155:$Z$1048576,MATCH($A807,'Hoja de Trabajo para listado'!$A$155:$A$1048576,0),MATCH((CUADRO!Q$5&amp;$E807),'Hoja de Trabajo para listado'!$A$151:$Z$151,0)),0)+IFERROR(INDEX('Hoja de Trabajo para listado'!$AB$155:$BA$1048576,MATCH($A807,'Hoja de Trabajo para listado'!$AB$155:$AB$1048576,0),MATCH((CUADRO!Q$5&amp;$E807),'Hoja de Trabajo para listado'!$AB$151:$BA$151,0)),0)+IFERROR(INDEX('Hoja de Trabajo para listado'!$BC$155:$CB$1048576,MATCH($A807,'Hoja de Trabajo para listado'!$BC$155:$BC$1048576,0),MATCH((CUADRO!Q$5&amp;$E807),'Hoja de Trabajo para listado'!$BC$151:$CB$151,0)),0)+IFERROR(INDEX('Hoja de Trabajo para listado'!$DE$153:$DG$274,MATCH($A807,'Hoja de Trabajo para listado'!$DE$153:$DE$1048576,0),MATCH((CUADRO!Q$5&amp;$E807),'Hoja de Trabajo para listado'!$DE$151:$DG$151,0)),0)+IFERROR(INDEX('Hoja de Trabajo para listado'!$CD$155:$DC$1048576,MATCH($A807,'Hoja de Trabajo para listado'!$CD$155:$CD$1048576,0),MATCH((CUADRO!Q$5&amp;$E807),'Hoja de Trabajo para listado'!$CD$151:$DC$151,0)),0)</f>
        <v>0</v>
      </c>
      <c r="R807" s="243">
        <f t="shared" ca="1" si="27"/>
        <v>0</v>
      </c>
      <c r="S807" s="249">
        <f ca="1">+R806+R807</f>
        <v>0</v>
      </c>
      <c r="T807" s="243">
        <f ca="1">+S807</f>
        <v>0</v>
      </c>
      <c r="U807" s="242">
        <f t="shared" si="28"/>
        <v>2</v>
      </c>
      <c r="V807" s="333" t="str">
        <f>+VLOOKUP(A807,bd_lista!$A$3:$E$590,5,FALSE)</f>
        <v>Gobiernos Autonomos Municipales</v>
      </c>
      <c r="W807" s="384"/>
      <c r="X807" s="242">
        <f>+VLOOKUP(A807,[3]Sheet1!$A$13:$D$744,4,FALSE)</f>
        <v>0</v>
      </c>
      <c r="Y807" s="242" t="e">
        <f>+VLOOKUP(X807,bd_lista!$A$3:$C$590,3,FALSE)</f>
        <v>#N/A</v>
      </c>
      <c r="Z807" s="292"/>
      <c r="AA807" s="293"/>
    </row>
    <row r="808" spans="1:27" customFormat="1" ht="27" hidden="1" customHeight="1">
      <c r="A808" s="32">
        <v>1423</v>
      </c>
      <c r="B808" s="388">
        <f>+A808</f>
        <v>1423</v>
      </c>
      <c r="C808" s="247" t="str">
        <f>+VLOOKUP(A808,bd_lista!$A$3:$C$590,3,FALSE)</f>
        <v>Gobierno Autónomo Municipal de Toledo</v>
      </c>
      <c r="D808" s="385" t="str">
        <f>+C808</f>
        <v>Gobierno Autónomo Municipal de Toledo</v>
      </c>
      <c r="E808" s="242" t="s">
        <v>1304</v>
      </c>
      <c r="F808" s="243">
        <f ca="1">+IFERROR(INDEX('Hoja de Trabajo para listado'!$A$155:$Z$1048576,MATCH($A808,'Hoja de Trabajo para listado'!$A$155:$A$1048576,0),MATCH((CUADRO!F$5&amp;$E808),'Hoja de Trabajo para listado'!$A$151:$Z$151,0)),0)+IFERROR(INDEX('Hoja de Trabajo para listado'!$AB$155:$BA$1048576,MATCH($A808,'Hoja de Trabajo para listado'!$AB$155:$AB$1048576,0),MATCH((CUADRO!F$5&amp;$E808),'Hoja de Trabajo para listado'!$AB$151:$BA$151,0)),0)+IFERROR(INDEX('Hoja de Trabajo para listado'!$BC$155:$CB$1048576,MATCH($A808,'Hoja de Trabajo para listado'!$BC$155:$BC$1048576,0),MATCH((CUADRO!F$5&amp;$E808),'Hoja de Trabajo para listado'!$BC$151:$CB$151,0)),0)+IFERROR(INDEX('Hoja de Trabajo para listado'!$DE$153:$DG$274,MATCH($A808,'Hoja de Trabajo para listado'!$DE$153:$DE$1048576,0),MATCH((CUADRO!F$5&amp;$E808),'Hoja de Trabajo para listado'!$DE$151:$DG$151,0)),0)+IFERROR(INDEX('Hoja de Trabajo para listado'!$CD$155:$DC$1048576,MATCH($A808,'Hoja de Trabajo para listado'!$CD$155:$CD$1048576,0),MATCH((CUADRO!F$5&amp;$E808),'Hoja de Trabajo para listado'!$CD$151:$DC$151,0)),0)</f>
        <v>0</v>
      </c>
      <c r="G808" s="243">
        <f ca="1">+IFERROR(INDEX('Hoja de Trabajo para listado'!$A$155:$Z$1048576,MATCH($A808,'Hoja de Trabajo para listado'!$A$155:$A$1048576,0),MATCH((CUADRO!G$5&amp;$E808),'Hoja de Trabajo para listado'!$A$151:$Z$151,0)),0)+IFERROR(INDEX('Hoja de Trabajo para listado'!$AB$155:$BA$1048576,MATCH($A808,'Hoja de Trabajo para listado'!$AB$155:$AB$1048576,0),MATCH((CUADRO!G$5&amp;$E808),'Hoja de Trabajo para listado'!$AB$151:$BA$151,0)),0)+IFERROR(INDEX('Hoja de Trabajo para listado'!$BC$155:$CB$1048576,MATCH($A808,'Hoja de Trabajo para listado'!$BC$155:$BC$1048576,0),MATCH((CUADRO!G$5&amp;$E808),'Hoja de Trabajo para listado'!$BC$151:$CB$151,0)),0)+IFERROR(INDEX('Hoja de Trabajo para listado'!$DE$153:$DG$274,MATCH($A808,'Hoja de Trabajo para listado'!$DE$153:$DE$1048576,0),MATCH((CUADRO!G$5&amp;$E808),'Hoja de Trabajo para listado'!$DE$151:$DG$151,0)),0)+IFERROR(INDEX('Hoja de Trabajo para listado'!$CD$155:$DC$1048576,MATCH($A808,'Hoja de Trabajo para listado'!$CD$155:$CD$1048576,0),MATCH((CUADRO!G$5&amp;$E808),'Hoja de Trabajo para listado'!$CD$151:$DC$151,0)),0)</f>
        <v>0</v>
      </c>
      <c r="H808" s="243">
        <f ca="1">+IFERROR(INDEX('Hoja de Trabajo para listado'!$A$155:$Z$1048576,MATCH($A808,'Hoja de Trabajo para listado'!$A$155:$A$1048576,0),MATCH((CUADRO!H$5&amp;$E808),'Hoja de Trabajo para listado'!$A$151:$Z$151,0)),0)+IFERROR(INDEX('Hoja de Trabajo para listado'!$AB$155:$BA$1048576,MATCH($A808,'Hoja de Trabajo para listado'!$AB$155:$AB$1048576,0),MATCH((CUADRO!H$5&amp;$E808),'Hoja de Trabajo para listado'!$AB$151:$BA$151,0)),0)+IFERROR(INDEX('Hoja de Trabajo para listado'!$BC$155:$CB$1048576,MATCH($A808,'Hoja de Trabajo para listado'!$BC$155:$BC$1048576,0),MATCH((CUADRO!H$5&amp;$E808),'Hoja de Trabajo para listado'!$BC$151:$CB$151,0)),0)+IFERROR(INDEX('Hoja de Trabajo para listado'!$DE$153:$DG$274,MATCH($A808,'Hoja de Trabajo para listado'!$DE$153:$DE$1048576,0),MATCH((CUADRO!H$5&amp;$E808),'Hoja de Trabajo para listado'!$DE$151:$DG$151,0)),0)+IFERROR(INDEX('Hoja de Trabajo para listado'!$CD$155:$DC$1048576,MATCH($A808,'Hoja de Trabajo para listado'!$CD$155:$CD$1048576,0),MATCH((CUADRO!H$5&amp;$E808),'Hoja de Trabajo para listado'!$CD$151:$DC$151,0)),0)</f>
        <v>0</v>
      </c>
      <c r="I808" s="243">
        <f ca="1">+IFERROR(INDEX('Hoja de Trabajo para listado'!$A$155:$Z$1048576,MATCH($A808,'Hoja de Trabajo para listado'!$A$155:$A$1048576,0),MATCH((CUADRO!I$5&amp;$E808),'Hoja de Trabajo para listado'!$A$151:$Z$151,0)),0)+IFERROR(INDEX('Hoja de Trabajo para listado'!$AB$155:$BA$1048576,MATCH($A808,'Hoja de Trabajo para listado'!$AB$155:$AB$1048576,0),MATCH((CUADRO!I$5&amp;$E808),'Hoja de Trabajo para listado'!$AB$151:$BA$151,0)),0)+IFERROR(INDEX('Hoja de Trabajo para listado'!$BC$155:$CB$1048576,MATCH($A808,'Hoja de Trabajo para listado'!$BC$155:$BC$1048576,0),MATCH((CUADRO!I$5&amp;$E808),'Hoja de Trabajo para listado'!$BC$151:$CB$151,0)),0)+IFERROR(INDEX('Hoja de Trabajo para listado'!$DE$153:$DG$274,MATCH($A808,'Hoja de Trabajo para listado'!$DE$153:$DE$1048576,0),MATCH((CUADRO!I$5&amp;$E808),'Hoja de Trabajo para listado'!$DE$151:$DG$151,0)),0)+IFERROR(INDEX('Hoja de Trabajo para listado'!$CD$155:$DC$1048576,MATCH($A808,'Hoja de Trabajo para listado'!$CD$155:$CD$1048576,0),MATCH((CUADRO!I$5&amp;$E808),'Hoja de Trabajo para listado'!$CD$151:$DC$151,0)),0)</f>
        <v>0</v>
      </c>
      <c r="J808" s="243">
        <f ca="1">+IFERROR(INDEX('Hoja de Trabajo para listado'!$A$155:$Z$1048576,MATCH($A808,'Hoja de Trabajo para listado'!$A$155:$A$1048576,0),MATCH((CUADRO!J$5&amp;$E808),'Hoja de Trabajo para listado'!$A$151:$Z$151,0)),0)+IFERROR(INDEX('Hoja de Trabajo para listado'!$AB$155:$BA$1048576,MATCH($A808,'Hoja de Trabajo para listado'!$AB$155:$AB$1048576,0),MATCH((CUADRO!J$5&amp;$E808),'Hoja de Trabajo para listado'!$AB$151:$BA$151,0)),0)+IFERROR(INDEX('Hoja de Trabajo para listado'!$BC$155:$CB$1048576,MATCH($A808,'Hoja de Trabajo para listado'!$BC$155:$BC$1048576,0),MATCH((CUADRO!J$5&amp;$E808),'Hoja de Trabajo para listado'!$BC$151:$CB$151,0)),0)+IFERROR(INDEX('Hoja de Trabajo para listado'!$DE$153:$DG$274,MATCH($A808,'Hoja de Trabajo para listado'!$DE$153:$DE$1048576,0),MATCH((CUADRO!J$5&amp;$E808),'Hoja de Trabajo para listado'!$DE$151:$DG$151,0)),0)+IFERROR(INDEX('Hoja de Trabajo para listado'!$CD$155:$DC$1048576,MATCH($A808,'Hoja de Trabajo para listado'!$CD$155:$CD$1048576,0),MATCH((CUADRO!J$5&amp;$E808),'Hoja de Trabajo para listado'!$CD$151:$DC$151,0)),0)</f>
        <v>0</v>
      </c>
      <c r="K808" s="243">
        <f ca="1">+IFERROR(INDEX('Hoja de Trabajo para listado'!$A$155:$Z$1048576,MATCH($A808,'Hoja de Trabajo para listado'!$A$155:$A$1048576,0),MATCH((CUADRO!K$5&amp;$E808),'Hoja de Trabajo para listado'!$A$151:$Z$151,0)),0)+IFERROR(INDEX('Hoja de Trabajo para listado'!$AB$155:$BA$1048576,MATCH($A808,'Hoja de Trabajo para listado'!$AB$155:$AB$1048576,0),MATCH((CUADRO!K$5&amp;$E808),'Hoja de Trabajo para listado'!$AB$151:$BA$151,0)),0)+IFERROR(INDEX('Hoja de Trabajo para listado'!$BC$155:$CB$1048576,MATCH($A808,'Hoja de Trabajo para listado'!$BC$155:$BC$1048576,0),MATCH((CUADRO!K$5&amp;$E808),'Hoja de Trabajo para listado'!$BC$151:$CB$151,0)),0)+IFERROR(INDEX('Hoja de Trabajo para listado'!$DE$153:$DG$274,MATCH($A808,'Hoja de Trabajo para listado'!$DE$153:$DE$1048576,0),MATCH((CUADRO!K$5&amp;$E808),'Hoja de Trabajo para listado'!$DE$151:$DG$151,0)),0)+IFERROR(INDEX('Hoja de Trabajo para listado'!$CD$155:$DC$1048576,MATCH($A808,'Hoja de Trabajo para listado'!$CD$155:$CD$1048576,0),MATCH((CUADRO!K$5&amp;$E808),'Hoja de Trabajo para listado'!$CD$151:$DC$151,0)),0)</f>
        <v>0</v>
      </c>
      <c r="L808" s="243">
        <f ca="1">+IFERROR(INDEX('Hoja de Trabajo para listado'!$A$155:$Z$1048576,MATCH($A808,'Hoja de Trabajo para listado'!$A$155:$A$1048576,0),MATCH((CUADRO!L$5&amp;$E808),'Hoja de Trabajo para listado'!$A$151:$Z$151,0)),0)+IFERROR(INDEX('Hoja de Trabajo para listado'!$AB$155:$BA$1048576,MATCH($A808,'Hoja de Trabajo para listado'!$AB$155:$AB$1048576,0),MATCH((CUADRO!L$5&amp;$E808),'Hoja de Trabajo para listado'!$AB$151:$BA$151,0)),0)+IFERROR(INDEX('Hoja de Trabajo para listado'!$BC$155:$CB$1048576,MATCH($A808,'Hoja de Trabajo para listado'!$BC$155:$BC$1048576,0),MATCH((CUADRO!L$5&amp;$E808),'Hoja de Trabajo para listado'!$BC$151:$CB$151,0)),0)+IFERROR(INDEX('Hoja de Trabajo para listado'!$DE$153:$DG$274,MATCH($A808,'Hoja de Trabajo para listado'!$DE$153:$DE$1048576,0),MATCH((CUADRO!L$5&amp;$E808),'Hoja de Trabajo para listado'!$DE$151:$DG$151,0)),0)+IFERROR(INDEX('Hoja de Trabajo para listado'!$CD$155:$DC$1048576,MATCH($A808,'Hoja de Trabajo para listado'!$CD$155:$CD$1048576,0),MATCH((CUADRO!L$5&amp;$E808),'Hoja de Trabajo para listado'!$CD$151:$DC$151,0)),0)</f>
        <v>0</v>
      </c>
      <c r="M808" s="243">
        <f ca="1">+IFERROR(INDEX('Hoja de Trabajo para listado'!$A$155:$Z$1048576,MATCH($A808,'Hoja de Trabajo para listado'!$A$155:$A$1048576,0),MATCH((CUADRO!M$5&amp;$E808),'Hoja de Trabajo para listado'!$A$151:$Z$151,0)),0)+IFERROR(INDEX('Hoja de Trabajo para listado'!$AB$155:$BA$1048576,MATCH($A808,'Hoja de Trabajo para listado'!$AB$155:$AB$1048576,0),MATCH((CUADRO!M$5&amp;$E808),'Hoja de Trabajo para listado'!$AB$151:$BA$151,0)),0)+IFERROR(INDEX('Hoja de Trabajo para listado'!$BC$155:$CB$1048576,MATCH($A808,'Hoja de Trabajo para listado'!$BC$155:$BC$1048576,0),MATCH((CUADRO!M$5&amp;$E808),'Hoja de Trabajo para listado'!$BC$151:$CB$151,0)),0)+IFERROR(INDEX('Hoja de Trabajo para listado'!$DE$153:$DG$274,MATCH($A808,'Hoja de Trabajo para listado'!$DE$153:$DE$1048576,0),MATCH((CUADRO!M$5&amp;$E808),'Hoja de Trabajo para listado'!$DE$151:$DG$151,0)),0)+IFERROR(INDEX('Hoja de Trabajo para listado'!$CD$155:$DC$1048576,MATCH($A808,'Hoja de Trabajo para listado'!$CD$155:$CD$1048576,0),MATCH((CUADRO!M$5&amp;$E808),'Hoja de Trabajo para listado'!$CD$151:$DC$151,0)),0)</f>
        <v>0</v>
      </c>
      <c r="N808" s="243">
        <f ca="1">+IFERROR(INDEX('Hoja de Trabajo para listado'!$A$155:$Z$1048576,MATCH($A808,'Hoja de Trabajo para listado'!$A$155:$A$1048576,0),MATCH((CUADRO!N$5&amp;$E808),'Hoja de Trabajo para listado'!$A$151:$Z$151,0)),0)+IFERROR(INDEX('Hoja de Trabajo para listado'!$AB$155:$BA$1048576,MATCH($A808,'Hoja de Trabajo para listado'!$AB$155:$AB$1048576,0),MATCH((CUADRO!N$5&amp;$E808),'Hoja de Trabajo para listado'!$AB$151:$BA$151,0)),0)+IFERROR(INDEX('Hoja de Trabajo para listado'!$BC$155:$CB$1048576,MATCH($A808,'Hoja de Trabajo para listado'!$BC$155:$BC$1048576,0),MATCH((CUADRO!N$5&amp;$E808),'Hoja de Trabajo para listado'!$BC$151:$CB$151,0)),0)+IFERROR(INDEX('Hoja de Trabajo para listado'!$DE$153:$DG$274,MATCH($A808,'Hoja de Trabajo para listado'!$DE$153:$DE$1048576,0),MATCH((CUADRO!N$5&amp;$E808),'Hoja de Trabajo para listado'!$DE$151:$DG$151,0)),0)+IFERROR(INDEX('Hoja de Trabajo para listado'!$CD$155:$DC$1048576,MATCH($A808,'Hoja de Trabajo para listado'!$CD$155:$CD$1048576,0),MATCH((CUADRO!N$5&amp;$E808),'Hoja de Trabajo para listado'!$CD$151:$DC$151,0)),0)</f>
        <v>0</v>
      </c>
      <c r="O808" s="243">
        <f ca="1">+IFERROR(INDEX('Hoja de Trabajo para listado'!$A$155:$Z$1048576,MATCH($A808,'Hoja de Trabajo para listado'!$A$155:$A$1048576,0),MATCH((CUADRO!O$5&amp;$E808),'Hoja de Trabajo para listado'!$A$151:$Z$151,0)),0)+IFERROR(INDEX('Hoja de Trabajo para listado'!$AB$155:$BA$1048576,MATCH($A808,'Hoja de Trabajo para listado'!$AB$155:$AB$1048576,0),MATCH((CUADRO!O$5&amp;$E808),'Hoja de Trabajo para listado'!$AB$151:$BA$151,0)),0)+IFERROR(INDEX('Hoja de Trabajo para listado'!$BC$155:$CB$1048576,MATCH($A808,'Hoja de Trabajo para listado'!$BC$155:$BC$1048576,0),MATCH((CUADRO!O$5&amp;$E808),'Hoja de Trabajo para listado'!$BC$151:$CB$151,0)),0)+IFERROR(INDEX('Hoja de Trabajo para listado'!$DE$153:$DG$274,MATCH($A808,'Hoja de Trabajo para listado'!$DE$153:$DE$1048576,0),MATCH((CUADRO!O$5&amp;$E808),'Hoja de Trabajo para listado'!$DE$151:$DG$151,0)),0)+IFERROR(INDEX('Hoja de Trabajo para listado'!$CD$155:$DC$1048576,MATCH($A808,'Hoja de Trabajo para listado'!$CD$155:$CD$1048576,0),MATCH((CUADRO!O$5&amp;$E808),'Hoja de Trabajo para listado'!$CD$151:$DC$151,0)),0)</f>
        <v>0</v>
      </c>
      <c r="P808" s="243">
        <f ca="1">+IFERROR(INDEX('Hoja de Trabajo para listado'!$A$155:$Z$1048576,MATCH($A808,'Hoja de Trabajo para listado'!$A$155:$A$1048576,0),MATCH((CUADRO!P$5&amp;$E808),'Hoja de Trabajo para listado'!$A$151:$Z$151,0)),0)+IFERROR(INDEX('Hoja de Trabajo para listado'!$AB$155:$BA$1048576,MATCH($A808,'Hoja de Trabajo para listado'!$AB$155:$AB$1048576,0),MATCH((CUADRO!P$5&amp;$E808),'Hoja de Trabajo para listado'!$AB$151:$BA$151,0)),0)+IFERROR(INDEX('Hoja de Trabajo para listado'!$BC$155:$CB$1048576,MATCH($A808,'Hoja de Trabajo para listado'!$BC$155:$BC$1048576,0),MATCH((CUADRO!P$5&amp;$E808),'Hoja de Trabajo para listado'!$BC$151:$CB$151,0)),0)+IFERROR(INDEX('Hoja de Trabajo para listado'!$DE$153:$DG$274,MATCH($A808,'Hoja de Trabajo para listado'!$DE$153:$DE$1048576,0),MATCH((CUADRO!P$5&amp;$E808),'Hoja de Trabajo para listado'!$DE$151:$DG$151,0)),0)+IFERROR(INDEX('Hoja de Trabajo para listado'!$CD$155:$DC$1048576,MATCH($A808,'Hoja de Trabajo para listado'!$CD$155:$CD$1048576,0),MATCH((CUADRO!P$5&amp;$E808),'Hoja de Trabajo para listado'!$CD$151:$DC$151,0)),0)</f>
        <v>0</v>
      </c>
      <c r="Q808" s="243">
        <f ca="1">+IFERROR(INDEX('Hoja de Trabajo para listado'!$A$155:$Z$1048576,MATCH($A808,'Hoja de Trabajo para listado'!$A$155:$A$1048576,0),MATCH((CUADRO!Q$5&amp;$E808),'Hoja de Trabajo para listado'!$A$151:$Z$151,0)),0)+IFERROR(INDEX('Hoja de Trabajo para listado'!$AB$155:$BA$1048576,MATCH($A808,'Hoja de Trabajo para listado'!$AB$155:$AB$1048576,0),MATCH((CUADRO!Q$5&amp;$E808),'Hoja de Trabajo para listado'!$AB$151:$BA$151,0)),0)+IFERROR(INDEX('Hoja de Trabajo para listado'!$BC$155:$CB$1048576,MATCH($A808,'Hoja de Trabajo para listado'!$BC$155:$BC$1048576,0),MATCH((CUADRO!Q$5&amp;$E808),'Hoja de Trabajo para listado'!$BC$151:$CB$151,0)),0)+IFERROR(INDEX('Hoja de Trabajo para listado'!$DE$153:$DG$274,MATCH($A808,'Hoja de Trabajo para listado'!$DE$153:$DE$1048576,0),MATCH((CUADRO!Q$5&amp;$E808),'Hoja de Trabajo para listado'!$DE$151:$DG$151,0)),0)+IFERROR(INDEX('Hoja de Trabajo para listado'!$CD$155:$DC$1048576,MATCH($A808,'Hoja de Trabajo para listado'!$CD$155:$CD$1048576,0),MATCH((CUADRO!Q$5&amp;$E808),'Hoja de Trabajo para listado'!$CD$151:$DC$151,0)),0)</f>
        <v>0</v>
      </c>
      <c r="R808" s="243">
        <f t="shared" ca="1" si="27"/>
        <v>0</v>
      </c>
      <c r="S808" s="249"/>
      <c r="T808" s="243">
        <f ca="1">+T809</f>
        <v>0</v>
      </c>
      <c r="U808" s="242">
        <f t="shared" si="28"/>
        <v>1</v>
      </c>
      <c r="V808" s="333" t="str">
        <f>+VLOOKUP(A808,bd_lista!$A$3:$E$590,5,FALSE)</f>
        <v>Gobiernos Autonomos Municipales</v>
      </c>
      <c r="W808" s="383" t="str">
        <f>+V808</f>
        <v>Gobiernos Autonomos Municipales</v>
      </c>
      <c r="X808" s="242">
        <f>+VLOOKUP(A808,[3]Sheet1!$A$13:$D$744,4,FALSE)</f>
        <v>0</v>
      </c>
      <c r="Y808" s="242" t="e">
        <f>+VLOOKUP(X808,bd_lista!$A$3:$C$590,3,FALSE)</f>
        <v>#N/A</v>
      </c>
      <c r="Z808" s="294">
        <f>+X808</f>
        <v>0</v>
      </c>
      <c r="AA808" s="295" t="e">
        <f>+Y808</f>
        <v>#N/A</v>
      </c>
    </row>
    <row r="809" spans="1:27" customFormat="1" ht="27" hidden="1" customHeight="1">
      <c r="A809" s="32">
        <v>1423</v>
      </c>
      <c r="B809" s="389"/>
      <c r="C809" s="247" t="str">
        <f>+VLOOKUP(A809,bd_lista!$A$3:$C$590,3,FALSE)</f>
        <v>Gobierno Autónomo Municipal de Toledo</v>
      </c>
      <c r="D809" s="386"/>
      <c r="E809" s="244" t="s">
        <v>1305</v>
      </c>
      <c r="F809" s="243">
        <f ca="1">+IFERROR(INDEX('Hoja de Trabajo para listado'!$A$155:$Z$1048576,MATCH($A809,'Hoja de Trabajo para listado'!$A$155:$A$1048576,0),MATCH((CUADRO!F$5&amp;$E809),'Hoja de Trabajo para listado'!$A$151:$Z$151,0)),0)+IFERROR(INDEX('Hoja de Trabajo para listado'!$AB$155:$BA$1048576,MATCH($A809,'Hoja de Trabajo para listado'!$AB$155:$AB$1048576,0),MATCH((CUADRO!F$5&amp;$E809),'Hoja de Trabajo para listado'!$AB$151:$BA$151,0)),0)+IFERROR(INDEX('Hoja de Trabajo para listado'!$BC$155:$CB$1048576,MATCH($A809,'Hoja de Trabajo para listado'!$BC$155:$BC$1048576,0),MATCH((CUADRO!F$5&amp;$E809),'Hoja de Trabajo para listado'!$BC$151:$CB$151,0)),0)+IFERROR(INDEX('Hoja de Trabajo para listado'!$DE$153:$DG$274,MATCH($A809,'Hoja de Trabajo para listado'!$DE$153:$DE$1048576,0),MATCH((CUADRO!F$5&amp;$E809),'Hoja de Trabajo para listado'!$DE$151:$DG$151,0)),0)+IFERROR(INDEX('Hoja de Trabajo para listado'!$CD$155:$DC$1048576,MATCH($A809,'Hoja de Trabajo para listado'!$CD$155:$CD$1048576,0),MATCH((CUADRO!F$5&amp;$E809),'Hoja de Trabajo para listado'!$CD$151:$DC$151,0)),0)</f>
        <v>0</v>
      </c>
      <c r="G809" s="243">
        <f ca="1">+IFERROR(INDEX('Hoja de Trabajo para listado'!$A$155:$Z$1048576,MATCH($A809,'Hoja de Trabajo para listado'!$A$155:$A$1048576,0),MATCH((CUADRO!G$5&amp;$E809),'Hoja de Trabajo para listado'!$A$151:$Z$151,0)),0)+IFERROR(INDEX('Hoja de Trabajo para listado'!$AB$155:$BA$1048576,MATCH($A809,'Hoja de Trabajo para listado'!$AB$155:$AB$1048576,0),MATCH((CUADRO!G$5&amp;$E809),'Hoja de Trabajo para listado'!$AB$151:$BA$151,0)),0)+IFERROR(INDEX('Hoja de Trabajo para listado'!$BC$155:$CB$1048576,MATCH($A809,'Hoja de Trabajo para listado'!$BC$155:$BC$1048576,0),MATCH((CUADRO!G$5&amp;$E809),'Hoja de Trabajo para listado'!$BC$151:$CB$151,0)),0)+IFERROR(INDEX('Hoja de Trabajo para listado'!$DE$153:$DG$274,MATCH($A809,'Hoja de Trabajo para listado'!$DE$153:$DE$1048576,0),MATCH((CUADRO!G$5&amp;$E809),'Hoja de Trabajo para listado'!$DE$151:$DG$151,0)),0)+IFERROR(INDEX('Hoja de Trabajo para listado'!$CD$155:$DC$1048576,MATCH($A809,'Hoja de Trabajo para listado'!$CD$155:$CD$1048576,0),MATCH((CUADRO!G$5&amp;$E809),'Hoja de Trabajo para listado'!$CD$151:$DC$151,0)),0)</f>
        <v>0</v>
      </c>
      <c r="H809" s="243">
        <f ca="1">+IFERROR(INDEX('Hoja de Trabajo para listado'!$A$155:$Z$1048576,MATCH($A809,'Hoja de Trabajo para listado'!$A$155:$A$1048576,0),MATCH((CUADRO!H$5&amp;$E809),'Hoja de Trabajo para listado'!$A$151:$Z$151,0)),0)+IFERROR(INDEX('Hoja de Trabajo para listado'!$AB$155:$BA$1048576,MATCH($A809,'Hoja de Trabajo para listado'!$AB$155:$AB$1048576,0),MATCH((CUADRO!H$5&amp;$E809),'Hoja de Trabajo para listado'!$AB$151:$BA$151,0)),0)+IFERROR(INDEX('Hoja de Trabajo para listado'!$BC$155:$CB$1048576,MATCH($A809,'Hoja de Trabajo para listado'!$BC$155:$BC$1048576,0),MATCH((CUADRO!H$5&amp;$E809),'Hoja de Trabajo para listado'!$BC$151:$CB$151,0)),0)+IFERROR(INDEX('Hoja de Trabajo para listado'!$DE$153:$DG$274,MATCH($A809,'Hoja de Trabajo para listado'!$DE$153:$DE$1048576,0),MATCH((CUADRO!H$5&amp;$E809),'Hoja de Trabajo para listado'!$DE$151:$DG$151,0)),0)+IFERROR(INDEX('Hoja de Trabajo para listado'!$CD$155:$DC$1048576,MATCH($A809,'Hoja de Trabajo para listado'!$CD$155:$CD$1048576,0),MATCH((CUADRO!H$5&amp;$E809),'Hoja de Trabajo para listado'!$CD$151:$DC$151,0)),0)</f>
        <v>0</v>
      </c>
      <c r="I809" s="243">
        <f ca="1">+IFERROR(INDEX('Hoja de Trabajo para listado'!$A$155:$Z$1048576,MATCH($A809,'Hoja de Trabajo para listado'!$A$155:$A$1048576,0),MATCH((CUADRO!I$5&amp;$E809),'Hoja de Trabajo para listado'!$A$151:$Z$151,0)),0)+IFERROR(INDEX('Hoja de Trabajo para listado'!$AB$155:$BA$1048576,MATCH($A809,'Hoja de Trabajo para listado'!$AB$155:$AB$1048576,0),MATCH((CUADRO!I$5&amp;$E809),'Hoja de Trabajo para listado'!$AB$151:$BA$151,0)),0)+IFERROR(INDEX('Hoja de Trabajo para listado'!$BC$155:$CB$1048576,MATCH($A809,'Hoja de Trabajo para listado'!$BC$155:$BC$1048576,0),MATCH((CUADRO!I$5&amp;$E809),'Hoja de Trabajo para listado'!$BC$151:$CB$151,0)),0)+IFERROR(INDEX('Hoja de Trabajo para listado'!$DE$153:$DG$274,MATCH($A809,'Hoja de Trabajo para listado'!$DE$153:$DE$1048576,0),MATCH((CUADRO!I$5&amp;$E809),'Hoja de Trabajo para listado'!$DE$151:$DG$151,0)),0)+IFERROR(INDEX('Hoja de Trabajo para listado'!$CD$155:$DC$1048576,MATCH($A809,'Hoja de Trabajo para listado'!$CD$155:$CD$1048576,0),MATCH((CUADRO!I$5&amp;$E809),'Hoja de Trabajo para listado'!$CD$151:$DC$151,0)),0)</f>
        <v>0</v>
      </c>
      <c r="J809" s="243">
        <f ca="1">+IFERROR(INDEX('Hoja de Trabajo para listado'!$A$155:$Z$1048576,MATCH($A809,'Hoja de Trabajo para listado'!$A$155:$A$1048576,0),MATCH((CUADRO!J$5&amp;$E809),'Hoja de Trabajo para listado'!$A$151:$Z$151,0)),0)+IFERROR(INDEX('Hoja de Trabajo para listado'!$AB$155:$BA$1048576,MATCH($A809,'Hoja de Trabajo para listado'!$AB$155:$AB$1048576,0),MATCH((CUADRO!J$5&amp;$E809),'Hoja de Trabajo para listado'!$AB$151:$BA$151,0)),0)+IFERROR(INDEX('Hoja de Trabajo para listado'!$BC$155:$CB$1048576,MATCH($A809,'Hoja de Trabajo para listado'!$BC$155:$BC$1048576,0),MATCH((CUADRO!J$5&amp;$E809),'Hoja de Trabajo para listado'!$BC$151:$CB$151,0)),0)+IFERROR(INDEX('Hoja de Trabajo para listado'!$DE$153:$DG$274,MATCH($A809,'Hoja de Trabajo para listado'!$DE$153:$DE$1048576,0),MATCH((CUADRO!J$5&amp;$E809),'Hoja de Trabajo para listado'!$DE$151:$DG$151,0)),0)+IFERROR(INDEX('Hoja de Trabajo para listado'!$CD$155:$DC$1048576,MATCH($A809,'Hoja de Trabajo para listado'!$CD$155:$CD$1048576,0),MATCH((CUADRO!J$5&amp;$E809),'Hoja de Trabajo para listado'!$CD$151:$DC$151,0)),0)</f>
        <v>0</v>
      </c>
      <c r="K809" s="243">
        <f ca="1">+IFERROR(INDEX('Hoja de Trabajo para listado'!$A$155:$Z$1048576,MATCH($A809,'Hoja de Trabajo para listado'!$A$155:$A$1048576,0),MATCH((CUADRO!K$5&amp;$E809),'Hoja de Trabajo para listado'!$A$151:$Z$151,0)),0)+IFERROR(INDEX('Hoja de Trabajo para listado'!$AB$155:$BA$1048576,MATCH($A809,'Hoja de Trabajo para listado'!$AB$155:$AB$1048576,0),MATCH((CUADRO!K$5&amp;$E809),'Hoja de Trabajo para listado'!$AB$151:$BA$151,0)),0)+IFERROR(INDEX('Hoja de Trabajo para listado'!$BC$155:$CB$1048576,MATCH($A809,'Hoja de Trabajo para listado'!$BC$155:$BC$1048576,0),MATCH((CUADRO!K$5&amp;$E809),'Hoja de Trabajo para listado'!$BC$151:$CB$151,0)),0)+IFERROR(INDEX('Hoja de Trabajo para listado'!$DE$153:$DG$274,MATCH($A809,'Hoja de Trabajo para listado'!$DE$153:$DE$1048576,0),MATCH((CUADRO!K$5&amp;$E809),'Hoja de Trabajo para listado'!$DE$151:$DG$151,0)),0)+IFERROR(INDEX('Hoja de Trabajo para listado'!$CD$155:$DC$1048576,MATCH($A809,'Hoja de Trabajo para listado'!$CD$155:$CD$1048576,0),MATCH((CUADRO!K$5&amp;$E809),'Hoja de Trabajo para listado'!$CD$151:$DC$151,0)),0)</f>
        <v>0</v>
      </c>
      <c r="L809" s="243">
        <f ca="1">+IFERROR(INDEX('Hoja de Trabajo para listado'!$A$155:$Z$1048576,MATCH($A809,'Hoja de Trabajo para listado'!$A$155:$A$1048576,0),MATCH((CUADRO!L$5&amp;$E809),'Hoja de Trabajo para listado'!$A$151:$Z$151,0)),0)+IFERROR(INDEX('Hoja de Trabajo para listado'!$AB$155:$BA$1048576,MATCH($A809,'Hoja de Trabajo para listado'!$AB$155:$AB$1048576,0),MATCH((CUADRO!L$5&amp;$E809),'Hoja de Trabajo para listado'!$AB$151:$BA$151,0)),0)+IFERROR(INDEX('Hoja de Trabajo para listado'!$BC$155:$CB$1048576,MATCH($A809,'Hoja de Trabajo para listado'!$BC$155:$BC$1048576,0),MATCH((CUADRO!L$5&amp;$E809),'Hoja de Trabajo para listado'!$BC$151:$CB$151,0)),0)+IFERROR(INDEX('Hoja de Trabajo para listado'!$DE$153:$DG$274,MATCH($A809,'Hoja de Trabajo para listado'!$DE$153:$DE$1048576,0),MATCH((CUADRO!L$5&amp;$E809),'Hoja de Trabajo para listado'!$DE$151:$DG$151,0)),0)+IFERROR(INDEX('Hoja de Trabajo para listado'!$CD$155:$DC$1048576,MATCH($A809,'Hoja de Trabajo para listado'!$CD$155:$CD$1048576,0),MATCH((CUADRO!L$5&amp;$E809),'Hoja de Trabajo para listado'!$CD$151:$DC$151,0)),0)</f>
        <v>0</v>
      </c>
      <c r="M809" s="243">
        <f ca="1">+IFERROR(INDEX('Hoja de Trabajo para listado'!$A$155:$Z$1048576,MATCH($A809,'Hoja de Trabajo para listado'!$A$155:$A$1048576,0),MATCH((CUADRO!M$5&amp;$E809),'Hoja de Trabajo para listado'!$A$151:$Z$151,0)),0)+IFERROR(INDEX('Hoja de Trabajo para listado'!$AB$155:$BA$1048576,MATCH($A809,'Hoja de Trabajo para listado'!$AB$155:$AB$1048576,0),MATCH((CUADRO!M$5&amp;$E809),'Hoja de Trabajo para listado'!$AB$151:$BA$151,0)),0)+IFERROR(INDEX('Hoja de Trabajo para listado'!$BC$155:$CB$1048576,MATCH($A809,'Hoja de Trabajo para listado'!$BC$155:$BC$1048576,0),MATCH((CUADRO!M$5&amp;$E809),'Hoja de Trabajo para listado'!$BC$151:$CB$151,0)),0)+IFERROR(INDEX('Hoja de Trabajo para listado'!$DE$153:$DG$274,MATCH($A809,'Hoja de Trabajo para listado'!$DE$153:$DE$1048576,0),MATCH((CUADRO!M$5&amp;$E809),'Hoja de Trabajo para listado'!$DE$151:$DG$151,0)),0)+IFERROR(INDEX('Hoja de Trabajo para listado'!$CD$155:$DC$1048576,MATCH($A809,'Hoja de Trabajo para listado'!$CD$155:$CD$1048576,0),MATCH((CUADRO!M$5&amp;$E809),'Hoja de Trabajo para listado'!$CD$151:$DC$151,0)),0)</f>
        <v>0</v>
      </c>
      <c r="N809" s="243">
        <f ca="1">+IFERROR(INDEX('Hoja de Trabajo para listado'!$A$155:$Z$1048576,MATCH($A809,'Hoja de Trabajo para listado'!$A$155:$A$1048576,0),MATCH((CUADRO!N$5&amp;$E809),'Hoja de Trabajo para listado'!$A$151:$Z$151,0)),0)+IFERROR(INDEX('Hoja de Trabajo para listado'!$AB$155:$BA$1048576,MATCH($A809,'Hoja de Trabajo para listado'!$AB$155:$AB$1048576,0),MATCH((CUADRO!N$5&amp;$E809),'Hoja de Trabajo para listado'!$AB$151:$BA$151,0)),0)+IFERROR(INDEX('Hoja de Trabajo para listado'!$BC$155:$CB$1048576,MATCH($A809,'Hoja de Trabajo para listado'!$BC$155:$BC$1048576,0),MATCH((CUADRO!N$5&amp;$E809),'Hoja de Trabajo para listado'!$BC$151:$CB$151,0)),0)+IFERROR(INDEX('Hoja de Trabajo para listado'!$DE$153:$DG$274,MATCH($A809,'Hoja de Trabajo para listado'!$DE$153:$DE$1048576,0),MATCH((CUADRO!N$5&amp;$E809),'Hoja de Trabajo para listado'!$DE$151:$DG$151,0)),0)+IFERROR(INDEX('Hoja de Trabajo para listado'!$CD$155:$DC$1048576,MATCH($A809,'Hoja de Trabajo para listado'!$CD$155:$CD$1048576,0),MATCH((CUADRO!N$5&amp;$E809),'Hoja de Trabajo para listado'!$CD$151:$DC$151,0)),0)</f>
        <v>0</v>
      </c>
      <c r="O809" s="243">
        <f ca="1">+IFERROR(INDEX('Hoja de Trabajo para listado'!$A$155:$Z$1048576,MATCH($A809,'Hoja de Trabajo para listado'!$A$155:$A$1048576,0),MATCH((CUADRO!O$5&amp;$E809),'Hoja de Trabajo para listado'!$A$151:$Z$151,0)),0)+IFERROR(INDEX('Hoja de Trabajo para listado'!$AB$155:$BA$1048576,MATCH($A809,'Hoja de Trabajo para listado'!$AB$155:$AB$1048576,0),MATCH((CUADRO!O$5&amp;$E809),'Hoja de Trabajo para listado'!$AB$151:$BA$151,0)),0)+IFERROR(INDEX('Hoja de Trabajo para listado'!$BC$155:$CB$1048576,MATCH($A809,'Hoja de Trabajo para listado'!$BC$155:$BC$1048576,0),MATCH((CUADRO!O$5&amp;$E809),'Hoja de Trabajo para listado'!$BC$151:$CB$151,0)),0)+IFERROR(INDEX('Hoja de Trabajo para listado'!$DE$153:$DG$274,MATCH($A809,'Hoja de Trabajo para listado'!$DE$153:$DE$1048576,0),MATCH((CUADRO!O$5&amp;$E809),'Hoja de Trabajo para listado'!$DE$151:$DG$151,0)),0)+IFERROR(INDEX('Hoja de Trabajo para listado'!$CD$155:$DC$1048576,MATCH($A809,'Hoja de Trabajo para listado'!$CD$155:$CD$1048576,0),MATCH((CUADRO!O$5&amp;$E809),'Hoja de Trabajo para listado'!$CD$151:$DC$151,0)),0)</f>
        <v>0</v>
      </c>
      <c r="P809" s="243">
        <f ca="1">+IFERROR(INDEX('Hoja de Trabajo para listado'!$A$155:$Z$1048576,MATCH($A809,'Hoja de Trabajo para listado'!$A$155:$A$1048576,0),MATCH((CUADRO!P$5&amp;$E809),'Hoja de Trabajo para listado'!$A$151:$Z$151,0)),0)+IFERROR(INDEX('Hoja de Trabajo para listado'!$AB$155:$BA$1048576,MATCH($A809,'Hoja de Trabajo para listado'!$AB$155:$AB$1048576,0),MATCH((CUADRO!P$5&amp;$E809),'Hoja de Trabajo para listado'!$AB$151:$BA$151,0)),0)+IFERROR(INDEX('Hoja de Trabajo para listado'!$BC$155:$CB$1048576,MATCH($A809,'Hoja de Trabajo para listado'!$BC$155:$BC$1048576,0),MATCH((CUADRO!P$5&amp;$E809),'Hoja de Trabajo para listado'!$BC$151:$CB$151,0)),0)+IFERROR(INDEX('Hoja de Trabajo para listado'!$DE$153:$DG$274,MATCH($A809,'Hoja de Trabajo para listado'!$DE$153:$DE$1048576,0),MATCH((CUADRO!P$5&amp;$E809),'Hoja de Trabajo para listado'!$DE$151:$DG$151,0)),0)+IFERROR(INDEX('Hoja de Trabajo para listado'!$CD$155:$DC$1048576,MATCH($A809,'Hoja de Trabajo para listado'!$CD$155:$CD$1048576,0),MATCH((CUADRO!P$5&amp;$E809),'Hoja de Trabajo para listado'!$CD$151:$DC$151,0)),0)</f>
        <v>0</v>
      </c>
      <c r="Q809" s="243">
        <f ca="1">+IFERROR(INDEX('Hoja de Trabajo para listado'!$A$155:$Z$1048576,MATCH($A809,'Hoja de Trabajo para listado'!$A$155:$A$1048576,0),MATCH((CUADRO!Q$5&amp;$E809),'Hoja de Trabajo para listado'!$A$151:$Z$151,0)),0)+IFERROR(INDEX('Hoja de Trabajo para listado'!$AB$155:$BA$1048576,MATCH($A809,'Hoja de Trabajo para listado'!$AB$155:$AB$1048576,0),MATCH((CUADRO!Q$5&amp;$E809),'Hoja de Trabajo para listado'!$AB$151:$BA$151,0)),0)+IFERROR(INDEX('Hoja de Trabajo para listado'!$BC$155:$CB$1048576,MATCH($A809,'Hoja de Trabajo para listado'!$BC$155:$BC$1048576,0),MATCH((CUADRO!Q$5&amp;$E809),'Hoja de Trabajo para listado'!$BC$151:$CB$151,0)),0)+IFERROR(INDEX('Hoja de Trabajo para listado'!$DE$153:$DG$274,MATCH($A809,'Hoja de Trabajo para listado'!$DE$153:$DE$1048576,0),MATCH((CUADRO!Q$5&amp;$E809),'Hoja de Trabajo para listado'!$DE$151:$DG$151,0)),0)+IFERROR(INDEX('Hoja de Trabajo para listado'!$CD$155:$DC$1048576,MATCH($A809,'Hoja de Trabajo para listado'!$CD$155:$CD$1048576,0),MATCH((CUADRO!Q$5&amp;$E809),'Hoja de Trabajo para listado'!$CD$151:$DC$151,0)),0)</f>
        <v>0</v>
      </c>
      <c r="R809" s="243">
        <f t="shared" ca="1" si="27"/>
        <v>0</v>
      </c>
      <c r="S809" s="249">
        <f ca="1">+R808+R809</f>
        <v>0</v>
      </c>
      <c r="T809" s="243">
        <f ca="1">+S809</f>
        <v>0</v>
      </c>
      <c r="U809" s="242">
        <f t="shared" si="28"/>
        <v>2</v>
      </c>
      <c r="V809" s="333" t="str">
        <f>+VLOOKUP(A809,bd_lista!$A$3:$E$590,5,FALSE)</f>
        <v>Gobiernos Autonomos Municipales</v>
      </c>
      <c r="W809" s="384"/>
      <c r="X809" s="242">
        <f>+VLOOKUP(A809,[3]Sheet1!$A$13:$D$744,4,FALSE)</f>
        <v>0</v>
      </c>
      <c r="Y809" s="242" t="e">
        <f>+VLOOKUP(X809,bd_lista!$A$3:$C$590,3,FALSE)</f>
        <v>#N/A</v>
      </c>
      <c r="Z809" s="292"/>
      <c r="AA809" s="293"/>
    </row>
    <row r="810" spans="1:27" customFormat="1" ht="27" hidden="1" customHeight="1">
      <c r="A810" s="32">
        <v>1424</v>
      </c>
      <c r="B810" s="388">
        <f>+A810</f>
        <v>1424</v>
      </c>
      <c r="C810" s="247" t="str">
        <f>+VLOOKUP(A810,bd_lista!$A$3:$C$590,3,FALSE)</f>
        <v>Gobierno Autónomo Municipal de Andamarca (Santiago de Andamarca)</v>
      </c>
      <c r="D810" s="385" t="str">
        <f>+C810</f>
        <v>Gobierno Autónomo Municipal de Andamarca (Santiago de Andamarca)</v>
      </c>
      <c r="E810" s="242" t="s">
        <v>1304</v>
      </c>
      <c r="F810" s="243">
        <f ca="1">+IFERROR(INDEX('Hoja de Trabajo para listado'!$A$155:$Z$1048576,MATCH($A810,'Hoja de Trabajo para listado'!$A$155:$A$1048576,0),MATCH((CUADRO!F$5&amp;$E810),'Hoja de Trabajo para listado'!$A$151:$Z$151,0)),0)+IFERROR(INDEX('Hoja de Trabajo para listado'!$AB$155:$BA$1048576,MATCH($A810,'Hoja de Trabajo para listado'!$AB$155:$AB$1048576,0),MATCH((CUADRO!F$5&amp;$E810),'Hoja de Trabajo para listado'!$AB$151:$BA$151,0)),0)+IFERROR(INDEX('Hoja de Trabajo para listado'!$BC$155:$CB$1048576,MATCH($A810,'Hoja de Trabajo para listado'!$BC$155:$BC$1048576,0),MATCH((CUADRO!F$5&amp;$E810),'Hoja de Trabajo para listado'!$BC$151:$CB$151,0)),0)+IFERROR(INDEX('Hoja de Trabajo para listado'!$DE$153:$DG$274,MATCH($A810,'Hoja de Trabajo para listado'!$DE$153:$DE$1048576,0),MATCH((CUADRO!F$5&amp;$E810),'Hoja de Trabajo para listado'!$DE$151:$DG$151,0)),0)+IFERROR(INDEX('Hoja de Trabajo para listado'!$CD$155:$DC$1048576,MATCH($A810,'Hoja de Trabajo para listado'!$CD$155:$CD$1048576,0),MATCH((CUADRO!F$5&amp;$E810),'Hoja de Trabajo para listado'!$CD$151:$DC$151,0)),0)</f>
        <v>0</v>
      </c>
      <c r="G810" s="243">
        <f ca="1">+IFERROR(INDEX('Hoja de Trabajo para listado'!$A$155:$Z$1048576,MATCH($A810,'Hoja de Trabajo para listado'!$A$155:$A$1048576,0),MATCH((CUADRO!G$5&amp;$E810),'Hoja de Trabajo para listado'!$A$151:$Z$151,0)),0)+IFERROR(INDEX('Hoja de Trabajo para listado'!$AB$155:$BA$1048576,MATCH($A810,'Hoja de Trabajo para listado'!$AB$155:$AB$1048576,0),MATCH((CUADRO!G$5&amp;$E810),'Hoja de Trabajo para listado'!$AB$151:$BA$151,0)),0)+IFERROR(INDEX('Hoja de Trabajo para listado'!$BC$155:$CB$1048576,MATCH($A810,'Hoja de Trabajo para listado'!$BC$155:$BC$1048576,0),MATCH((CUADRO!G$5&amp;$E810),'Hoja de Trabajo para listado'!$BC$151:$CB$151,0)),0)+IFERROR(INDEX('Hoja de Trabajo para listado'!$DE$153:$DG$274,MATCH($A810,'Hoja de Trabajo para listado'!$DE$153:$DE$1048576,0),MATCH((CUADRO!G$5&amp;$E810),'Hoja de Trabajo para listado'!$DE$151:$DG$151,0)),0)+IFERROR(INDEX('Hoja de Trabajo para listado'!$CD$155:$DC$1048576,MATCH($A810,'Hoja de Trabajo para listado'!$CD$155:$CD$1048576,0),MATCH((CUADRO!G$5&amp;$E810),'Hoja de Trabajo para listado'!$CD$151:$DC$151,0)),0)</f>
        <v>0</v>
      </c>
      <c r="H810" s="243">
        <f ca="1">+IFERROR(INDEX('Hoja de Trabajo para listado'!$A$155:$Z$1048576,MATCH($A810,'Hoja de Trabajo para listado'!$A$155:$A$1048576,0),MATCH((CUADRO!H$5&amp;$E810),'Hoja de Trabajo para listado'!$A$151:$Z$151,0)),0)+IFERROR(INDEX('Hoja de Trabajo para listado'!$AB$155:$BA$1048576,MATCH($A810,'Hoja de Trabajo para listado'!$AB$155:$AB$1048576,0),MATCH((CUADRO!H$5&amp;$E810),'Hoja de Trabajo para listado'!$AB$151:$BA$151,0)),0)+IFERROR(INDEX('Hoja de Trabajo para listado'!$BC$155:$CB$1048576,MATCH($A810,'Hoja de Trabajo para listado'!$BC$155:$BC$1048576,0),MATCH((CUADRO!H$5&amp;$E810),'Hoja de Trabajo para listado'!$BC$151:$CB$151,0)),0)+IFERROR(INDEX('Hoja de Trabajo para listado'!$DE$153:$DG$274,MATCH($A810,'Hoja de Trabajo para listado'!$DE$153:$DE$1048576,0),MATCH((CUADRO!H$5&amp;$E810),'Hoja de Trabajo para listado'!$DE$151:$DG$151,0)),0)+IFERROR(INDEX('Hoja de Trabajo para listado'!$CD$155:$DC$1048576,MATCH($A810,'Hoja de Trabajo para listado'!$CD$155:$CD$1048576,0),MATCH((CUADRO!H$5&amp;$E810),'Hoja de Trabajo para listado'!$CD$151:$DC$151,0)),0)</f>
        <v>0</v>
      </c>
      <c r="I810" s="243">
        <f ca="1">+IFERROR(INDEX('Hoja de Trabajo para listado'!$A$155:$Z$1048576,MATCH($A810,'Hoja de Trabajo para listado'!$A$155:$A$1048576,0),MATCH((CUADRO!I$5&amp;$E810),'Hoja de Trabajo para listado'!$A$151:$Z$151,0)),0)+IFERROR(INDEX('Hoja de Trabajo para listado'!$AB$155:$BA$1048576,MATCH($A810,'Hoja de Trabajo para listado'!$AB$155:$AB$1048576,0),MATCH((CUADRO!I$5&amp;$E810),'Hoja de Trabajo para listado'!$AB$151:$BA$151,0)),0)+IFERROR(INDEX('Hoja de Trabajo para listado'!$BC$155:$CB$1048576,MATCH($A810,'Hoja de Trabajo para listado'!$BC$155:$BC$1048576,0),MATCH((CUADRO!I$5&amp;$E810),'Hoja de Trabajo para listado'!$BC$151:$CB$151,0)),0)+IFERROR(INDEX('Hoja de Trabajo para listado'!$DE$153:$DG$274,MATCH($A810,'Hoja de Trabajo para listado'!$DE$153:$DE$1048576,0),MATCH((CUADRO!I$5&amp;$E810),'Hoja de Trabajo para listado'!$DE$151:$DG$151,0)),0)+IFERROR(INDEX('Hoja de Trabajo para listado'!$CD$155:$DC$1048576,MATCH($A810,'Hoja de Trabajo para listado'!$CD$155:$CD$1048576,0),MATCH((CUADRO!I$5&amp;$E810),'Hoja de Trabajo para listado'!$CD$151:$DC$151,0)),0)</f>
        <v>0</v>
      </c>
      <c r="J810" s="243">
        <f ca="1">+IFERROR(INDEX('Hoja de Trabajo para listado'!$A$155:$Z$1048576,MATCH($A810,'Hoja de Trabajo para listado'!$A$155:$A$1048576,0),MATCH((CUADRO!J$5&amp;$E810),'Hoja de Trabajo para listado'!$A$151:$Z$151,0)),0)+IFERROR(INDEX('Hoja de Trabajo para listado'!$AB$155:$BA$1048576,MATCH($A810,'Hoja de Trabajo para listado'!$AB$155:$AB$1048576,0),MATCH((CUADRO!J$5&amp;$E810),'Hoja de Trabajo para listado'!$AB$151:$BA$151,0)),0)+IFERROR(INDEX('Hoja de Trabajo para listado'!$BC$155:$CB$1048576,MATCH($A810,'Hoja de Trabajo para listado'!$BC$155:$BC$1048576,0),MATCH((CUADRO!J$5&amp;$E810),'Hoja de Trabajo para listado'!$BC$151:$CB$151,0)),0)+IFERROR(INDEX('Hoja de Trabajo para listado'!$DE$153:$DG$274,MATCH($A810,'Hoja de Trabajo para listado'!$DE$153:$DE$1048576,0),MATCH((CUADRO!J$5&amp;$E810),'Hoja de Trabajo para listado'!$DE$151:$DG$151,0)),0)+IFERROR(INDEX('Hoja de Trabajo para listado'!$CD$155:$DC$1048576,MATCH($A810,'Hoja de Trabajo para listado'!$CD$155:$CD$1048576,0),MATCH((CUADRO!J$5&amp;$E810),'Hoja de Trabajo para listado'!$CD$151:$DC$151,0)),0)</f>
        <v>0</v>
      </c>
      <c r="K810" s="243">
        <f ca="1">+IFERROR(INDEX('Hoja de Trabajo para listado'!$A$155:$Z$1048576,MATCH($A810,'Hoja de Trabajo para listado'!$A$155:$A$1048576,0),MATCH((CUADRO!K$5&amp;$E810),'Hoja de Trabajo para listado'!$A$151:$Z$151,0)),0)+IFERROR(INDEX('Hoja de Trabajo para listado'!$AB$155:$BA$1048576,MATCH($A810,'Hoja de Trabajo para listado'!$AB$155:$AB$1048576,0),MATCH((CUADRO!K$5&amp;$E810),'Hoja de Trabajo para listado'!$AB$151:$BA$151,0)),0)+IFERROR(INDEX('Hoja de Trabajo para listado'!$BC$155:$CB$1048576,MATCH($A810,'Hoja de Trabajo para listado'!$BC$155:$BC$1048576,0),MATCH((CUADRO!K$5&amp;$E810),'Hoja de Trabajo para listado'!$BC$151:$CB$151,0)),0)+IFERROR(INDEX('Hoja de Trabajo para listado'!$DE$153:$DG$274,MATCH($A810,'Hoja de Trabajo para listado'!$DE$153:$DE$1048576,0),MATCH((CUADRO!K$5&amp;$E810),'Hoja de Trabajo para listado'!$DE$151:$DG$151,0)),0)+IFERROR(INDEX('Hoja de Trabajo para listado'!$CD$155:$DC$1048576,MATCH($A810,'Hoja de Trabajo para listado'!$CD$155:$CD$1048576,0),MATCH((CUADRO!K$5&amp;$E810),'Hoja de Trabajo para listado'!$CD$151:$DC$151,0)),0)</f>
        <v>0</v>
      </c>
      <c r="L810" s="243">
        <f ca="1">+IFERROR(INDEX('Hoja de Trabajo para listado'!$A$155:$Z$1048576,MATCH($A810,'Hoja de Trabajo para listado'!$A$155:$A$1048576,0),MATCH((CUADRO!L$5&amp;$E810),'Hoja de Trabajo para listado'!$A$151:$Z$151,0)),0)+IFERROR(INDEX('Hoja de Trabajo para listado'!$AB$155:$BA$1048576,MATCH($A810,'Hoja de Trabajo para listado'!$AB$155:$AB$1048576,0),MATCH((CUADRO!L$5&amp;$E810),'Hoja de Trabajo para listado'!$AB$151:$BA$151,0)),0)+IFERROR(INDEX('Hoja de Trabajo para listado'!$BC$155:$CB$1048576,MATCH($A810,'Hoja de Trabajo para listado'!$BC$155:$BC$1048576,0),MATCH((CUADRO!L$5&amp;$E810),'Hoja de Trabajo para listado'!$BC$151:$CB$151,0)),0)+IFERROR(INDEX('Hoja de Trabajo para listado'!$DE$153:$DG$274,MATCH($A810,'Hoja de Trabajo para listado'!$DE$153:$DE$1048576,0),MATCH((CUADRO!L$5&amp;$E810),'Hoja de Trabajo para listado'!$DE$151:$DG$151,0)),0)+IFERROR(INDEX('Hoja de Trabajo para listado'!$CD$155:$DC$1048576,MATCH($A810,'Hoja de Trabajo para listado'!$CD$155:$CD$1048576,0),MATCH((CUADRO!L$5&amp;$E810),'Hoja de Trabajo para listado'!$CD$151:$DC$151,0)),0)</f>
        <v>0</v>
      </c>
      <c r="M810" s="243">
        <f ca="1">+IFERROR(INDEX('Hoja de Trabajo para listado'!$A$155:$Z$1048576,MATCH($A810,'Hoja de Trabajo para listado'!$A$155:$A$1048576,0),MATCH((CUADRO!M$5&amp;$E810),'Hoja de Trabajo para listado'!$A$151:$Z$151,0)),0)+IFERROR(INDEX('Hoja de Trabajo para listado'!$AB$155:$BA$1048576,MATCH($A810,'Hoja de Trabajo para listado'!$AB$155:$AB$1048576,0),MATCH((CUADRO!M$5&amp;$E810),'Hoja de Trabajo para listado'!$AB$151:$BA$151,0)),0)+IFERROR(INDEX('Hoja de Trabajo para listado'!$BC$155:$CB$1048576,MATCH($A810,'Hoja de Trabajo para listado'!$BC$155:$BC$1048576,0),MATCH((CUADRO!M$5&amp;$E810),'Hoja de Trabajo para listado'!$BC$151:$CB$151,0)),0)+IFERROR(INDEX('Hoja de Trabajo para listado'!$DE$153:$DG$274,MATCH($A810,'Hoja de Trabajo para listado'!$DE$153:$DE$1048576,0),MATCH((CUADRO!M$5&amp;$E810),'Hoja de Trabajo para listado'!$DE$151:$DG$151,0)),0)+IFERROR(INDEX('Hoja de Trabajo para listado'!$CD$155:$DC$1048576,MATCH($A810,'Hoja de Trabajo para listado'!$CD$155:$CD$1048576,0),MATCH((CUADRO!M$5&amp;$E810),'Hoja de Trabajo para listado'!$CD$151:$DC$151,0)),0)</f>
        <v>0</v>
      </c>
      <c r="N810" s="243">
        <f ca="1">+IFERROR(INDEX('Hoja de Trabajo para listado'!$A$155:$Z$1048576,MATCH($A810,'Hoja de Trabajo para listado'!$A$155:$A$1048576,0),MATCH((CUADRO!N$5&amp;$E810),'Hoja de Trabajo para listado'!$A$151:$Z$151,0)),0)+IFERROR(INDEX('Hoja de Trabajo para listado'!$AB$155:$BA$1048576,MATCH($A810,'Hoja de Trabajo para listado'!$AB$155:$AB$1048576,0),MATCH((CUADRO!N$5&amp;$E810),'Hoja de Trabajo para listado'!$AB$151:$BA$151,0)),0)+IFERROR(INDEX('Hoja de Trabajo para listado'!$BC$155:$CB$1048576,MATCH($A810,'Hoja de Trabajo para listado'!$BC$155:$BC$1048576,0),MATCH((CUADRO!N$5&amp;$E810),'Hoja de Trabajo para listado'!$BC$151:$CB$151,0)),0)+IFERROR(INDEX('Hoja de Trabajo para listado'!$DE$153:$DG$274,MATCH($A810,'Hoja de Trabajo para listado'!$DE$153:$DE$1048576,0),MATCH((CUADRO!N$5&amp;$E810),'Hoja de Trabajo para listado'!$DE$151:$DG$151,0)),0)+IFERROR(INDEX('Hoja de Trabajo para listado'!$CD$155:$DC$1048576,MATCH($A810,'Hoja de Trabajo para listado'!$CD$155:$CD$1048576,0),MATCH((CUADRO!N$5&amp;$E810),'Hoja de Trabajo para listado'!$CD$151:$DC$151,0)),0)</f>
        <v>0</v>
      </c>
      <c r="O810" s="243">
        <f ca="1">+IFERROR(INDEX('Hoja de Trabajo para listado'!$A$155:$Z$1048576,MATCH($A810,'Hoja de Trabajo para listado'!$A$155:$A$1048576,0),MATCH((CUADRO!O$5&amp;$E810),'Hoja de Trabajo para listado'!$A$151:$Z$151,0)),0)+IFERROR(INDEX('Hoja de Trabajo para listado'!$AB$155:$BA$1048576,MATCH($A810,'Hoja de Trabajo para listado'!$AB$155:$AB$1048576,0),MATCH((CUADRO!O$5&amp;$E810),'Hoja de Trabajo para listado'!$AB$151:$BA$151,0)),0)+IFERROR(INDEX('Hoja de Trabajo para listado'!$BC$155:$CB$1048576,MATCH($A810,'Hoja de Trabajo para listado'!$BC$155:$BC$1048576,0),MATCH((CUADRO!O$5&amp;$E810),'Hoja de Trabajo para listado'!$BC$151:$CB$151,0)),0)+IFERROR(INDEX('Hoja de Trabajo para listado'!$DE$153:$DG$274,MATCH($A810,'Hoja de Trabajo para listado'!$DE$153:$DE$1048576,0),MATCH((CUADRO!O$5&amp;$E810),'Hoja de Trabajo para listado'!$DE$151:$DG$151,0)),0)+IFERROR(INDEX('Hoja de Trabajo para listado'!$CD$155:$DC$1048576,MATCH($A810,'Hoja de Trabajo para listado'!$CD$155:$CD$1048576,0),MATCH((CUADRO!O$5&amp;$E810),'Hoja de Trabajo para listado'!$CD$151:$DC$151,0)),0)</f>
        <v>0</v>
      </c>
      <c r="P810" s="243">
        <f ca="1">+IFERROR(INDEX('Hoja de Trabajo para listado'!$A$155:$Z$1048576,MATCH($A810,'Hoja de Trabajo para listado'!$A$155:$A$1048576,0),MATCH((CUADRO!P$5&amp;$E810),'Hoja de Trabajo para listado'!$A$151:$Z$151,0)),0)+IFERROR(INDEX('Hoja de Trabajo para listado'!$AB$155:$BA$1048576,MATCH($A810,'Hoja de Trabajo para listado'!$AB$155:$AB$1048576,0),MATCH((CUADRO!P$5&amp;$E810),'Hoja de Trabajo para listado'!$AB$151:$BA$151,0)),0)+IFERROR(INDEX('Hoja de Trabajo para listado'!$BC$155:$CB$1048576,MATCH($A810,'Hoja de Trabajo para listado'!$BC$155:$BC$1048576,0),MATCH((CUADRO!P$5&amp;$E810),'Hoja de Trabajo para listado'!$BC$151:$CB$151,0)),0)+IFERROR(INDEX('Hoja de Trabajo para listado'!$DE$153:$DG$274,MATCH($A810,'Hoja de Trabajo para listado'!$DE$153:$DE$1048576,0),MATCH((CUADRO!P$5&amp;$E810),'Hoja de Trabajo para listado'!$DE$151:$DG$151,0)),0)+IFERROR(INDEX('Hoja de Trabajo para listado'!$CD$155:$DC$1048576,MATCH($A810,'Hoja de Trabajo para listado'!$CD$155:$CD$1048576,0),MATCH((CUADRO!P$5&amp;$E810),'Hoja de Trabajo para listado'!$CD$151:$DC$151,0)),0)</f>
        <v>0</v>
      </c>
      <c r="Q810" s="243">
        <f ca="1">+IFERROR(INDEX('Hoja de Trabajo para listado'!$A$155:$Z$1048576,MATCH($A810,'Hoja de Trabajo para listado'!$A$155:$A$1048576,0),MATCH((CUADRO!Q$5&amp;$E810),'Hoja de Trabajo para listado'!$A$151:$Z$151,0)),0)+IFERROR(INDEX('Hoja de Trabajo para listado'!$AB$155:$BA$1048576,MATCH($A810,'Hoja de Trabajo para listado'!$AB$155:$AB$1048576,0),MATCH((CUADRO!Q$5&amp;$E810),'Hoja de Trabajo para listado'!$AB$151:$BA$151,0)),0)+IFERROR(INDEX('Hoja de Trabajo para listado'!$BC$155:$CB$1048576,MATCH($A810,'Hoja de Trabajo para listado'!$BC$155:$BC$1048576,0),MATCH((CUADRO!Q$5&amp;$E810),'Hoja de Trabajo para listado'!$BC$151:$CB$151,0)),0)+IFERROR(INDEX('Hoja de Trabajo para listado'!$DE$153:$DG$274,MATCH($A810,'Hoja de Trabajo para listado'!$DE$153:$DE$1048576,0),MATCH((CUADRO!Q$5&amp;$E810),'Hoja de Trabajo para listado'!$DE$151:$DG$151,0)),0)+IFERROR(INDEX('Hoja de Trabajo para listado'!$CD$155:$DC$1048576,MATCH($A810,'Hoja de Trabajo para listado'!$CD$155:$CD$1048576,0),MATCH((CUADRO!Q$5&amp;$E810),'Hoja de Trabajo para listado'!$CD$151:$DC$151,0)),0)</f>
        <v>0</v>
      </c>
      <c r="R810" s="243">
        <f t="shared" ca="1" si="27"/>
        <v>0</v>
      </c>
      <c r="S810" s="249"/>
      <c r="T810" s="243">
        <f ca="1">+T811</f>
        <v>0</v>
      </c>
      <c r="U810" s="242">
        <f t="shared" si="28"/>
        <v>1</v>
      </c>
      <c r="V810" s="333" t="str">
        <f>+VLOOKUP(A810,bd_lista!$A$3:$E$590,5,FALSE)</f>
        <v>Gobiernos Autonomos Municipales</v>
      </c>
      <c r="W810" s="383" t="str">
        <f>+V810</f>
        <v>Gobiernos Autonomos Municipales</v>
      </c>
      <c r="X810" s="242">
        <f>+VLOOKUP(A810,[3]Sheet1!$A$13:$D$744,4,FALSE)</f>
        <v>0</v>
      </c>
      <c r="Y810" s="242" t="e">
        <f>+VLOOKUP(X810,bd_lista!$A$3:$C$590,3,FALSE)</f>
        <v>#N/A</v>
      </c>
      <c r="Z810" s="294">
        <f>+X810</f>
        <v>0</v>
      </c>
      <c r="AA810" s="295" t="e">
        <f>+Y810</f>
        <v>#N/A</v>
      </c>
    </row>
    <row r="811" spans="1:27" customFormat="1" ht="27" hidden="1" customHeight="1">
      <c r="A811" s="32">
        <v>1424</v>
      </c>
      <c r="B811" s="389"/>
      <c r="C811" s="247" t="str">
        <f>+VLOOKUP(A811,bd_lista!$A$3:$C$590,3,FALSE)</f>
        <v>Gobierno Autónomo Municipal de Andamarca (Santiago de Andamarca)</v>
      </c>
      <c r="D811" s="386"/>
      <c r="E811" s="244" t="s">
        <v>1305</v>
      </c>
      <c r="F811" s="243">
        <f ca="1">+IFERROR(INDEX('Hoja de Trabajo para listado'!$A$155:$Z$1048576,MATCH($A811,'Hoja de Trabajo para listado'!$A$155:$A$1048576,0),MATCH((CUADRO!F$5&amp;$E811),'Hoja de Trabajo para listado'!$A$151:$Z$151,0)),0)+IFERROR(INDEX('Hoja de Trabajo para listado'!$AB$155:$BA$1048576,MATCH($A811,'Hoja de Trabajo para listado'!$AB$155:$AB$1048576,0),MATCH((CUADRO!F$5&amp;$E811),'Hoja de Trabajo para listado'!$AB$151:$BA$151,0)),0)+IFERROR(INDEX('Hoja de Trabajo para listado'!$BC$155:$CB$1048576,MATCH($A811,'Hoja de Trabajo para listado'!$BC$155:$BC$1048576,0),MATCH((CUADRO!F$5&amp;$E811),'Hoja de Trabajo para listado'!$BC$151:$CB$151,0)),0)+IFERROR(INDEX('Hoja de Trabajo para listado'!$DE$153:$DG$274,MATCH($A811,'Hoja de Trabajo para listado'!$DE$153:$DE$1048576,0),MATCH((CUADRO!F$5&amp;$E811),'Hoja de Trabajo para listado'!$DE$151:$DG$151,0)),0)+IFERROR(INDEX('Hoja de Trabajo para listado'!$CD$155:$DC$1048576,MATCH($A811,'Hoja de Trabajo para listado'!$CD$155:$CD$1048576,0),MATCH((CUADRO!F$5&amp;$E811),'Hoja de Trabajo para listado'!$CD$151:$DC$151,0)),0)</f>
        <v>0</v>
      </c>
      <c r="G811" s="243">
        <f ca="1">+IFERROR(INDEX('Hoja de Trabajo para listado'!$A$155:$Z$1048576,MATCH($A811,'Hoja de Trabajo para listado'!$A$155:$A$1048576,0),MATCH((CUADRO!G$5&amp;$E811),'Hoja de Trabajo para listado'!$A$151:$Z$151,0)),0)+IFERROR(INDEX('Hoja de Trabajo para listado'!$AB$155:$BA$1048576,MATCH($A811,'Hoja de Trabajo para listado'!$AB$155:$AB$1048576,0),MATCH((CUADRO!G$5&amp;$E811),'Hoja de Trabajo para listado'!$AB$151:$BA$151,0)),0)+IFERROR(INDEX('Hoja de Trabajo para listado'!$BC$155:$CB$1048576,MATCH($A811,'Hoja de Trabajo para listado'!$BC$155:$BC$1048576,0),MATCH((CUADRO!G$5&amp;$E811),'Hoja de Trabajo para listado'!$BC$151:$CB$151,0)),0)+IFERROR(INDEX('Hoja de Trabajo para listado'!$DE$153:$DG$274,MATCH($A811,'Hoja de Trabajo para listado'!$DE$153:$DE$1048576,0),MATCH((CUADRO!G$5&amp;$E811),'Hoja de Trabajo para listado'!$DE$151:$DG$151,0)),0)+IFERROR(INDEX('Hoja de Trabajo para listado'!$CD$155:$DC$1048576,MATCH($A811,'Hoja de Trabajo para listado'!$CD$155:$CD$1048576,0),MATCH((CUADRO!G$5&amp;$E811),'Hoja de Trabajo para listado'!$CD$151:$DC$151,0)),0)</f>
        <v>0</v>
      </c>
      <c r="H811" s="243">
        <f ca="1">+IFERROR(INDEX('Hoja de Trabajo para listado'!$A$155:$Z$1048576,MATCH($A811,'Hoja de Trabajo para listado'!$A$155:$A$1048576,0),MATCH((CUADRO!H$5&amp;$E811),'Hoja de Trabajo para listado'!$A$151:$Z$151,0)),0)+IFERROR(INDEX('Hoja de Trabajo para listado'!$AB$155:$BA$1048576,MATCH($A811,'Hoja de Trabajo para listado'!$AB$155:$AB$1048576,0),MATCH((CUADRO!H$5&amp;$E811),'Hoja de Trabajo para listado'!$AB$151:$BA$151,0)),0)+IFERROR(INDEX('Hoja de Trabajo para listado'!$BC$155:$CB$1048576,MATCH($A811,'Hoja de Trabajo para listado'!$BC$155:$BC$1048576,0),MATCH((CUADRO!H$5&amp;$E811),'Hoja de Trabajo para listado'!$BC$151:$CB$151,0)),0)+IFERROR(INDEX('Hoja de Trabajo para listado'!$DE$153:$DG$274,MATCH($A811,'Hoja de Trabajo para listado'!$DE$153:$DE$1048576,0),MATCH((CUADRO!H$5&amp;$E811),'Hoja de Trabajo para listado'!$DE$151:$DG$151,0)),0)+IFERROR(INDEX('Hoja de Trabajo para listado'!$CD$155:$DC$1048576,MATCH($A811,'Hoja de Trabajo para listado'!$CD$155:$CD$1048576,0),MATCH((CUADRO!H$5&amp;$E811),'Hoja de Trabajo para listado'!$CD$151:$DC$151,0)),0)</f>
        <v>0</v>
      </c>
      <c r="I811" s="243">
        <f ca="1">+IFERROR(INDEX('Hoja de Trabajo para listado'!$A$155:$Z$1048576,MATCH($A811,'Hoja de Trabajo para listado'!$A$155:$A$1048576,0),MATCH((CUADRO!I$5&amp;$E811),'Hoja de Trabajo para listado'!$A$151:$Z$151,0)),0)+IFERROR(INDEX('Hoja de Trabajo para listado'!$AB$155:$BA$1048576,MATCH($A811,'Hoja de Trabajo para listado'!$AB$155:$AB$1048576,0),MATCH((CUADRO!I$5&amp;$E811),'Hoja de Trabajo para listado'!$AB$151:$BA$151,0)),0)+IFERROR(INDEX('Hoja de Trabajo para listado'!$BC$155:$CB$1048576,MATCH($A811,'Hoja de Trabajo para listado'!$BC$155:$BC$1048576,0),MATCH((CUADRO!I$5&amp;$E811),'Hoja de Trabajo para listado'!$BC$151:$CB$151,0)),0)+IFERROR(INDEX('Hoja de Trabajo para listado'!$DE$153:$DG$274,MATCH($A811,'Hoja de Trabajo para listado'!$DE$153:$DE$1048576,0),MATCH((CUADRO!I$5&amp;$E811),'Hoja de Trabajo para listado'!$DE$151:$DG$151,0)),0)+IFERROR(INDEX('Hoja de Trabajo para listado'!$CD$155:$DC$1048576,MATCH($A811,'Hoja de Trabajo para listado'!$CD$155:$CD$1048576,0),MATCH((CUADRO!I$5&amp;$E811),'Hoja de Trabajo para listado'!$CD$151:$DC$151,0)),0)</f>
        <v>0</v>
      </c>
      <c r="J811" s="243">
        <f ca="1">+IFERROR(INDEX('Hoja de Trabajo para listado'!$A$155:$Z$1048576,MATCH($A811,'Hoja de Trabajo para listado'!$A$155:$A$1048576,0),MATCH((CUADRO!J$5&amp;$E811),'Hoja de Trabajo para listado'!$A$151:$Z$151,0)),0)+IFERROR(INDEX('Hoja de Trabajo para listado'!$AB$155:$BA$1048576,MATCH($A811,'Hoja de Trabajo para listado'!$AB$155:$AB$1048576,0),MATCH((CUADRO!J$5&amp;$E811),'Hoja de Trabajo para listado'!$AB$151:$BA$151,0)),0)+IFERROR(INDEX('Hoja de Trabajo para listado'!$BC$155:$CB$1048576,MATCH($A811,'Hoja de Trabajo para listado'!$BC$155:$BC$1048576,0),MATCH((CUADRO!J$5&amp;$E811),'Hoja de Trabajo para listado'!$BC$151:$CB$151,0)),0)+IFERROR(INDEX('Hoja de Trabajo para listado'!$DE$153:$DG$274,MATCH($A811,'Hoja de Trabajo para listado'!$DE$153:$DE$1048576,0),MATCH((CUADRO!J$5&amp;$E811),'Hoja de Trabajo para listado'!$DE$151:$DG$151,0)),0)+IFERROR(INDEX('Hoja de Trabajo para listado'!$CD$155:$DC$1048576,MATCH($A811,'Hoja de Trabajo para listado'!$CD$155:$CD$1048576,0),MATCH((CUADRO!J$5&amp;$E811),'Hoja de Trabajo para listado'!$CD$151:$DC$151,0)),0)</f>
        <v>0</v>
      </c>
      <c r="K811" s="243">
        <f ca="1">+IFERROR(INDEX('Hoja de Trabajo para listado'!$A$155:$Z$1048576,MATCH($A811,'Hoja de Trabajo para listado'!$A$155:$A$1048576,0),MATCH((CUADRO!K$5&amp;$E811),'Hoja de Trabajo para listado'!$A$151:$Z$151,0)),0)+IFERROR(INDEX('Hoja de Trabajo para listado'!$AB$155:$BA$1048576,MATCH($A811,'Hoja de Trabajo para listado'!$AB$155:$AB$1048576,0),MATCH((CUADRO!K$5&amp;$E811),'Hoja de Trabajo para listado'!$AB$151:$BA$151,0)),0)+IFERROR(INDEX('Hoja de Trabajo para listado'!$BC$155:$CB$1048576,MATCH($A811,'Hoja de Trabajo para listado'!$BC$155:$BC$1048576,0),MATCH((CUADRO!K$5&amp;$E811),'Hoja de Trabajo para listado'!$BC$151:$CB$151,0)),0)+IFERROR(INDEX('Hoja de Trabajo para listado'!$DE$153:$DG$274,MATCH($A811,'Hoja de Trabajo para listado'!$DE$153:$DE$1048576,0),MATCH((CUADRO!K$5&amp;$E811),'Hoja de Trabajo para listado'!$DE$151:$DG$151,0)),0)+IFERROR(INDEX('Hoja de Trabajo para listado'!$CD$155:$DC$1048576,MATCH($A811,'Hoja de Trabajo para listado'!$CD$155:$CD$1048576,0),MATCH((CUADRO!K$5&amp;$E811),'Hoja de Trabajo para listado'!$CD$151:$DC$151,0)),0)</f>
        <v>0</v>
      </c>
      <c r="L811" s="243">
        <f ca="1">+IFERROR(INDEX('Hoja de Trabajo para listado'!$A$155:$Z$1048576,MATCH($A811,'Hoja de Trabajo para listado'!$A$155:$A$1048576,0),MATCH((CUADRO!L$5&amp;$E811),'Hoja de Trabajo para listado'!$A$151:$Z$151,0)),0)+IFERROR(INDEX('Hoja de Trabajo para listado'!$AB$155:$BA$1048576,MATCH($A811,'Hoja de Trabajo para listado'!$AB$155:$AB$1048576,0),MATCH((CUADRO!L$5&amp;$E811),'Hoja de Trabajo para listado'!$AB$151:$BA$151,0)),0)+IFERROR(INDEX('Hoja de Trabajo para listado'!$BC$155:$CB$1048576,MATCH($A811,'Hoja de Trabajo para listado'!$BC$155:$BC$1048576,0),MATCH((CUADRO!L$5&amp;$E811),'Hoja de Trabajo para listado'!$BC$151:$CB$151,0)),0)+IFERROR(INDEX('Hoja de Trabajo para listado'!$DE$153:$DG$274,MATCH($A811,'Hoja de Trabajo para listado'!$DE$153:$DE$1048576,0),MATCH((CUADRO!L$5&amp;$E811),'Hoja de Trabajo para listado'!$DE$151:$DG$151,0)),0)+IFERROR(INDEX('Hoja de Trabajo para listado'!$CD$155:$DC$1048576,MATCH($A811,'Hoja de Trabajo para listado'!$CD$155:$CD$1048576,0),MATCH((CUADRO!L$5&amp;$E811),'Hoja de Trabajo para listado'!$CD$151:$DC$151,0)),0)</f>
        <v>0</v>
      </c>
      <c r="M811" s="243">
        <f ca="1">+IFERROR(INDEX('Hoja de Trabajo para listado'!$A$155:$Z$1048576,MATCH($A811,'Hoja de Trabajo para listado'!$A$155:$A$1048576,0),MATCH((CUADRO!M$5&amp;$E811),'Hoja de Trabajo para listado'!$A$151:$Z$151,0)),0)+IFERROR(INDEX('Hoja de Trabajo para listado'!$AB$155:$BA$1048576,MATCH($A811,'Hoja de Trabajo para listado'!$AB$155:$AB$1048576,0),MATCH((CUADRO!M$5&amp;$E811),'Hoja de Trabajo para listado'!$AB$151:$BA$151,0)),0)+IFERROR(INDEX('Hoja de Trabajo para listado'!$BC$155:$CB$1048576,MATCH($A811,'Hoja de Trabajo para listado'!$BC$155:$BC$1048576,0),MATCH((CUADRO!M$5&amp;$E811),'Hoja de Trabajo para listado'!$BC$151:$CB$151,0)),0)+IFERROR(INDEX('Hoja de Trabajo para listado'!$DE$153:$DG$274,MATCH($A811,'Hoja de Trabajo para listado'!$DE$153:$DE$1048576,0),MATCH((CUADRO!M$5&amp;$E811),'Hoja de Trabajo para listado'!$DE$151:$DG$151,0)),0)+IFERROR(INDEX('Hoja de Trabajo para listado'!$CD$155:$DC$1048576,MATCH($A811,'Hoja de Trabajo para listado'!$CD$155:$CD$1048576,0),MATCH((CUADRO!M$5&amp;$E811),'Hoja de Trabajo para listado'!$CD$151:$DC$151,0)),0)</f>
        <v>0</v>
      </c>
      <c r="N811" s="243">
        <f ca="1">+IFERROR(INDEX('Hoja de Trabajo para listado'!$A$155:$Z$1048576,MATCH($A811,'Hoja de Trabajo para listado'!$A$155:$A$1048576,0),MATCH((CUADRO!N$5&amp;$E811),'Hoja de Trabajo para listado'!$A$151:$Z$151,0)),0)+IFERROR(INDEX('Hoja de Trabajo para listado'!$AB$155:$BA$1048576,MATCH($A811,'Hoja de Trabajo para listado'!$AB$155:$AB$1048576,0),MATCH((CUADRO!N$5&amp;$E811),'Hoja de Trabajo para listado'!$AB$151:$BA$151,0)),0)+IFERROR(INDEX('Hoja de Trabajo para listado'!$BC$155:$CB$1048576,MATCH($A811,'Hoja de Trabajo para listado'!$BC$155:$BC$1048576,0),MATCH((CUADRO!N$5&amp;$E811),'Hoja de Trabajo para listado'!$BC$151:$CB$151,0)),0)+IFERROR(INDEX('Hoja de Trabajo para listado'!$DE$153:$DG$274,MATCH($A811,'Hoja de Trabajo para listado'!$DE$153:$DE$1048576,0),MATCH((CUADRO!N$5&amp;$E811),'Hoja de Trabajo para listado'!$DE$151:$DG$151,0)),0)+IFERROR(INDEX('Hoja de Trabajo para listado'!$CD$155:$DC$1048576,MATCH($A811,'Hoja de Trabajo para listado'!$CD$155:$CD$1048576,0),MATCH((CUADRO!N$5&amp;$E811),'Hoja de Trabajo para listado'!$CD$151:$DC$151,0)),0)</f>
        <v>0</v>
      </c>
      <c r="O811" s="243">
        <f ca="1">+IFERROR(INDEX('Hoja de Trabajo para listado'!$A$155:$Z$1048576,MATCH($A811,'Hoja de Trabajo para listado'!$A$155:$A$1048576,0),MATCH((CUADRO!O$5&amp;$E811),'Hoja de Trabajo para listado'!$A$151:$Z$151,0)),0)+IFERROR(INDEX('Hoja de Trabajo para listado'!$AB$155:$BA$1048576,MATCH($A811,'Hoja de Trabajo para listado'!$AB$155:$AB$1048576,0),MATCH((CUADRO!O$5&amp;$E811),'Hoja de Trabajo para listado'!$AB$151:$BA$151,0)),0)+IFERROR(INDEX('Hoja de Trabajo para listado'!$BC$155:$CB$1048576,MATCH($A811,'Hoja de Trabajo para listado'!$BC$155:$BC$1048576,0),MATCH((CUADRO!O$5&amp;$E811),'Hoja de Trabajo para listado'!$BC$151:$CB$151,0)),0)+IFERROR(INDEX('Hoja de Trabajo para listado'!$DE$153:$DG$274,MATCH($A811,'Hoja de Trabajo para listado'!$DE$153:$DE$1048576,0),MATCH((CUADRO!O$5&amp;$E811),'Hoja de Trabajo para listado'!$DE$151:$DG$151,0)),0)+IFERROR(INDEX('Hoja de Trabajo para listado'!$CD$155:$DC$1048576,MATCH($A811,'Hoja de Trabajo para listado'!$CD$155:$CD$1048576,0),MATCH((CUADRO!O$5&amp;$E811),'Hoja de Trabajo para listado'!$CD$151:$DC$151,0)),0)</f>
        <v>0</v>
      </c>
      <c r="P811" s="243">
        <f ca="1">+IFERROR(INDEX('Hoja de Trabajo para listado'!$A$155:$Z$1048576,MATCH($A811,'Hoja de Trabajo para listado'!$A$155:$A$1048576,0),MATCH((CUADRO!P$5&amp;$E811),'Hoja de Trabajo para listado'!$A$151:$Z$151,0)),0)+IFERROR(INDEX('Hoja de Trabajo para listado'!$AB$155:$BA$1048576,MATCH($A811,'Hoja de Trabajo para listado'!$AB$155:$AB$1048576,0),MATCH((CUADRO!P$5&amp;$E811),'Hoja de Trabajo para listado'!$AB$151:$BA$151,0)),0)+IFERROR(INDEX('Hoja de Trabajo para listado'!$BC$155:$CB$1048576,MATCH($A811,'Hoja de Trabajo para listado'!$BC$155:$BC$1048576,0),MATCH((CUADRO!P$5&amp;$E811),'Hoja de Trabajo para listado'!$BC$151:$CB$151,0)),0)+IFERROR(INDEX('Hoja de Trabajo para listado'!$DE$153:$DG$274,MATCH($A811,'Hoja de Trabajo para listado'!$DE$153:$DE$1048576,0),MATCH((CUADRO!P$5&amp;$E811),'Hoja de Trabajo para listado'!$DE$151:$DG$151,0)),0)+IFERROR(INDEX('Hoja de Trabajo para listado'!$CD$155:$DC$1048576,MATCH($A811,'Hoja de Trabajo para listado'!$CD$155:$CD$1048576,0),MATCH((CUADRO!P$5&amp;$E811),'Hoja de Trabajo para listado'!$CD$151:$DC$151,0)),0)</f>
        <v>0</v>
      </c>
      <c r="Q811" s="243">
        <f ca="1">+IFERROR(INDEX('Hoja de Trabajo para listado'!$A$155:$Z$1048576,MATCH($A811,'Hoja de Trabajo para listado'!$A$155:$A$1048576,0),MATCH((CUADRO!Q$5&amp;$E811),'Hoja de Trabajo para listado'!$A$151:$Z$151,0)),0)+IFERROR(INDEX('Hoja de Trabajo para listado'!$AB$155:$BA$1048576,MATCH($A811,'Hoja de Trabajo para listado'!$AB$155:$AB$1048576,0),MATCH((CUADRO!Q$5&amp;$E811),'Hoja de Trabajo para listado'!$AB$151:$BA$151,0)),0)+IFERROR(INDEX('Hoja de Trabajo para listado'!$BC$155:$CB$1048576,MATCH($A811,'Hoja de Trabajo para listado'!$BC$155:$BC$1048576,0),MATCH((CUADRO!Q$5&amp;$E811),'Hoja de Trabajo para listado'!$BC$151:$CB$151,0)),0)+IFERROR(INDEX('Hoja de Trabajo para listado'!$DE$153:$DG$274,MATCH($A811,'Hoja de Trabajo para listado'!$DE$153:$DE$1048576,0),MATCH((CUADRO!Q$5&amp;$E811),'Hoja de Trabajo para listado'!$DE$151:$DG$151,0)),0)+IFERROR(INDEX('Hoja de Trabajo para listado'!$CD$155:$DC$1048576,MATCH($A811,'Hoja de Trabajo para listado'!$CD$155:$CD$1048576,0),MATCH((CUADRO!Q$5&amp;$E811),'Hoja de Trabajo para listado'!$CD$151:$DC$151,0)),0)</f>
        <v>0</v>
      </c>
      <c r="R811" s="243">
        <f t="shared" ca="1" si="27"/>
        <v>0</v>
      </c>
      <c r="S811" s="249">
        <f ca="1">+R810+R811</f>
        <v>0</v>
      </c>
      <c r="T811" s="243">
        <f ca="1">+S811</f>
        <v>0</v>
      </c>
      <c r="U811" s="242">
        <f t="shared" si="28"/>
        <v>2</v>
      </c>
      <c r="V811" s="333" t="str">
        <f>+VLOOKUP(A811,bd_lista!$A$3:$E$590,5,FALSE)</f>
        <v>Gobiernos Autonomos Municipales</v>
      </c>
      <c r="W811" s="384"/>
      <c r="X811" s="242">
        <f>+VLOOKUP(A811,[3]Sheet1!$A$13:$D$744,4,FALSE)</f>
        <v>0</v>
      </c>
      <c r="Y811" s="242" t="e">
        <f>+VLOOKUP(X811,bd_lista!$A$3:$C$590,3,FALSE)</f>
        <v>#N/A</v>
      </c>
      <c r="Z811" s="292"/>
      <c r="AA811" s="293"/>
    </row>
    <row r="812" spans="1:27" customFormat="1" ht="15" hidden="1" customHeight="1">
      <c r="A812" s="32">
        <v>1425</v>
      </c>
      <c r="B812" s="388">
        <f>+A812</f>
        <v>1425</v>
      </c>
      <c r="C812" s="247" t="str">
        <f>+VLOOKUP(A812,bd_lista!$A$3:$C$590,3,FALSE)</f>
        <v>Gobierno Autónomo Municipal de Belén de Andamarca</v>
      </c>
      <c r="D812" s="385" t="str">
        <f>+C812</f>
        <v>Gobierno Autónomo Municipal de Belén de Andamarca</v>
      </c>
      <c r="E812" s="242" t="s">
        <v>1304</v>
      </c>
      <c r="F812" s="243">
        <f ca="1">+IFERROR(INDEX('Hoja de Trabajo para listado'!$A$155:$Z$1048576,MATCH($A812,'Hoja de Trabajo para listado'!$A$155:$A$1048576,0),MATCH((CUADRO!F$5&amp;$E812),'Hoja de Trabajo para listado'!$A$151:$Z$151,0)),0)+IFERROR(INDEX('Hoja de Trabajo para listado'!$AB$155:$BA$1048576,MATCH($A812,'Hoja de Trabajo para listado'!$AB$155:$AB$1048576,0),MATCH((CUADRO!F$5&amp;$E812),'Hoja de Trabajo para listado'!$AB$151:$BA$151,0)),0)+IFERROR(INDEX('Hoja de Trabajo para listado'!$BC$155:$CB$1048576,MATCH($A812,'Hoja de Trabajo para listado'!$BC$155:$BC$1048576,0),MATCH((CUADRO!F$5&amp;$E812),'Hoja de Trabajo para listado'!$BC$151:$CB$151,0)),0)+IFERROR(INDEX('Hoja de Trabajo para listado'!$DE$153:$DG$274,MATCH($A812,'Hoja de Trabajo para listado'!$DE$153:$DE$1048576,0),MATCH((CUADRO!F$5&amp;$E812),'Hoja de Trabajo para listado'!$DE$151:$DG$151,0)),0)+IFERROR(INDEX('Hoja de Trabajo para listado'!$CD$155:$DC$1048576,MATCH($A812,'Hoja de Trabajo para listado'!$CD$155:$CD$1048576,0),MATCH((CUADRO!F$5&amp;$E812),'Hoja de Trabajo para listado'!$CD$151:$DC$151,0)),0)</f>
        <v>0</v>
      </c>
      <c r="G812" s="243">
        <f ca="1">+IFERROR(INDEX('Hoja de Trabajo para listado'!$A$155:$Z$1048576,MATCH($A812,'Hoja de Trabajo para listado'!$A$155:$A$1048576,0),MATCH((CUADRO!G$5&amp;$E812),'Hoja de Trabajo para listado'!$A$151:$Z$151,0)),0)+IFERROR(INDEX('Hoja de Trabajo para listado'!$AB$155:$BA$1048576,MATCH($A812,'Hoja de Trabajo para listado'!$AB$155:$AB$1048576,0),MATCH((CUADRO!G$5&amp;$E812),'Hoja de Trabajo para listado'!$AB$151:$BA$151,0)),0)+IFERROR(INDEX('Hoja de Trabajo para listado'!$BC$155:$CB$1048576,MATCH($A812,'Hoja de Trabajo para listado'!$BC$155:$BC$1048576,0),MATCH((CUADRO!G$5&amp;$E812),'Hoja de Trabajo para listado'!$BC$151:$CB$151,0)),0)+IFERROR(INDEX('Hoja de Trabajo para listado'!$DE$153:$DG$274,MATCH($A812,'Hoja de Trabajo para listado'!$DE$153:$DE$1048576,0),MATCH((CUADRO!G$5&amp;$E812),'Hoja de Trabajo para listado'!$DE$151:$DG$151,0)),0)+IFERROR(INDEX('Hoja de Trabajo para listado'!$CD$155:$DC$1048576,MATCH($A812,'Hoja de Trabajo para listado'!$CD$155:$CD$1048576,0),MATCH((CUADRO!G$5&amp;$E812),'Hoja de Trabajo para listado'!$CD$151:$DC$151,0)),0)</f>
        <v>0</v>
      </c>
      <c r="H812" s="243">
        <f ca="1">+IFERROR(INDEX('Hoja de Trabajo para listado'!$A$155:$Z$1048576,MATCH($A812,'Hoja de Trabajo para listado'!$A$155:$A$1048576,0),MATCH((CUADRO!H$5&amp;$E812),'Hoja de Trabajo para listado'!$A$151:$Z$151,0)),0)+IFERROR(INDEX('Hoja de Trabajo para listado'!$AB$155:$BA$1048576,MATCH($A812,'Hoja de Trabajo para listado'!$AB$155:$AB$1048576,0),MATCH((CUADRO!H$5&amp;$E812),'Hoja de Trabajo para listado'!$AB$151:$BA$151,0)),0)+IFERROR(INDEX('Hoja de Trabajo para listado'!$BC$155:$CB$1048576,MATCH($A812,'Hoja de Trabajo para listado'!$BC$155:$BC$1048576,0),MATCH((CUADRO!H$5&amp;$E812),'Hoja de Trabajo para listado'!$BC$151:$CB$151,0)),0)+IFERROR(INDEX('Hoja de Trabajo para listado'!$DE$153:$DG$274,MATCH($A812,'Hoja de Trabajo para listado'!$DE$153:$DE$1048576,0),MATCH((CUADRO!H$5&amp;$E812),'Hoja de Trabajo para listado'!$DE$151:$DG$151,0)),0)+IFERROR(INDEX('Hoja de Trabajo para listado'!$CD$155:$DC$1048576,MATCH($A812,'Hoja de Trabajo para listado'!$CD$155:$CD$1048576,0),MATCH((CUADRO!H$5&amp;$E812),'Hoja de Trabajo para listado'!$CD$151:$DC$151,0)),0)</f>
        <v>0</v>
      </c>
      <c r="I812" s="243">
        <f ca="1">+IFERROR(INDEX('Hoja de Trabajo para listado'!$A$155:$Z$1048576,MATCH($A812,'Hoja de Trabajo para listado'!$A$155:$A$1048576,0),MATCH((CUADRO!I$5&amp;$E812),'Hoja de Trabajo para listado'!$A$151:$Z$151,0)),0)+IFERROR(INDEX('Hoja de Trabajo para listado'!$AB$155:$BA$1048576,MATCH($A812,'Hoja de Trabajo para listado'!$AB$155:$AB$1048576,0),MATCH((CUADRO!I$5&amp;$E812),'Hoja de Trabajo para listado'!$AB$151:$BA$151,0)),0)+IFERROR(INDEX('Hoja de Trabajo para listado'!$BC$155:$CB$1048576,MATCH($A812,'Hoja de Trabajo para listado'!$BC$155:$BC$1048576,0),MATCH((CUADRO!I$5&amp;$E812),'Hoja de Trabajo para listado'!$BC$151:$CB$151,0)),0)+IFERROR(INDEX('Hoja de Trabajo para listado'!$DE$153:$DG$274,MATCH($A812,'Hoja de Trabajo para listado'!$DE$153:$DE$1048576,0),MATCH((CUADRO!I$5&amp;$E812),'Hoja de Trabajo para listado'!$DE$151:$DG$151,0)),0)+IFERROR(INDEX('Hoja de Trabajo para listado'!$CD$155:$DC$1048576,MATCH($A812,'Hoja de Trabajo para listado'!$CD$155:$CD$1048576,0),MATCH((CUADRO!I$5&amp;$E812),'Hoja de Trabajo para listado'!$CD$151:$DC$151,0)),0)</f>
        <v>0</v>
      </c>
      <c r="J812" s="243">
        <f ca="1">+IFERROR(INDEX('Hoja de Trabajo para listado'!$A$155:$Z$1048576,MATCH($A812,'Hoja de Trabajo para listado'!$A$155:$A$1048576,0),MATCH((CUADRO!J$5&amp;$E812),'Hoja de Trabajo para listado'!$A$151:$Z$151,0)),0)+IFERROR(INDEX('Hoja de Trabajo para listado'!$AB$155:$BA$1048576,MATCH($A812,'Hoja de Trabajo para listado'!$AB$155:$AB$1048576,0),MATCH((CUADRO!J$5&amp;$E812),'Hoja de Trabajo para listado'!$AB$151:$BA$151,0)),0)+IFERROR(INDEX('Hoja de Trabajo para listado'!$BC$155:$CB$1048576,MATCH($A812,'Hoja de Trabajo para listado'!$BC$155:$BC$1048576,0),MATCH((CUADRO!J$5&amp;$E812),'Hoja de Trabajo para listado'!$BC$151:$CB$151,0)),0)+IFERROR(INDEX('Hoja de Trabajo para listado'!$DE$153:$DG$274,MATCH($A812,'Hoja de Trabajo para listado'!$DE$153:$DE$1048576,0),MATCH((CUADRO!J$5&amp;$E812),'Hoja de Trabajo para listado'!$DE$151:$DG$151,0)),0)+IFERROR(INDEX('Hoja de Trabajo para listado'!$CD$155:$DC$1048576,MATCH($A812,'Hoja de Trabajo para listado'!$CD$155:$CD$1048576,0),MATCH((CUADRO!J$5&amp;$E812),'Hoja de Trabajo para listado'!$CD$151:$DC$151,0)),0)</f>
        <v>0</v>
      </c>
      <c r="K812" s="243">
        <f ca="1">+IFERROR(INDEX('Hoja de Trabajo para listado'!$A$155:$Z$1048576,MATCH($A812,'Hoja de Trabajo para listado'!$A$155:$A$1048576,0),MATCH((CUADRO!K$5&amp;$E812),'Hoja de Trabajo para listado'!$A$151:$Z$151,0)),0)+IFERROR(INDEX('Hoja de Trabajo para listado'!$AB$155:$BA$1048576,MATCH($A812,'Hoja de Trabajo para listado'!$AB$155:$AB$1048576,0),MATCH((CUADRO!K$5&amp;$E812),'Hoja de Trabajo para listado'!$AB$151:$BA$151,0)),0)+IFERROR(INDEX('Hoja de Trabajo para listado'!$BC$155:$CB$1048576,MATCH($A812,'Hoja de Trabajo para listado'!$BC$155:$BC$1048576,0),MATCH((CUADRO!K$5&amp;$E812),'Hoja de Trabajo para listado'!$BC$151:$CB$151,0)),0)+IFERROR(INDEX('Hoja de Trabajo para listado'!$DE$153:$DG$274,MATCH($A812,'Hoja de Trabajo para listado'!$DE$153:$DE$1048576,0),MATCH((CUADRO!K$5&amp;$E812),'Hoja de Trabajo para listado'!$DE$151:$DG$151,0)),0)+IFERROR(INDEX('Hoja de Trabajo para listado'!$CD$155:$DC$1048576,MATCH($A812,'Hoja de Trabajo para listado'!$CD$155:$CD$1048576,0),MATCH((CUADRO!K$5&amp;$E812),'Hoja de Trabajo para listado'!$CD$151:$DC$151,0)),0)</f>
        <v>0</v>
      </c>
      <c r="L812" s="243">
        <f ca="1">+IFERROR(INDEX('Hoja de Trabajo para listado'!$A$155:$Z$1048576,MATCH($A812,'Hoja de Trabajo para listado'!$A$155:$A$1048576,0),MATCH((CUADRO!L$5&amp;$E812),'Hoja de Trabajo para listado'!$A$151:$Z$151,0)),0)+IFERROR(INDEX('Hoja de Trabajo para listado'!$AB$155:$BA$1048576,MATCH($A812,'Hoja de Trabajo para listado'!$AB$155:$AB$1048576,0),MATCH((CUADRO!L$5&amp;$E812),'Hoja de Trabajo para listado'!$AB$151:$BA$151,0)),0)+IFERROR(INDEX('Hoja de Trabajo para listado'!$BC$155:$CB$1048576,MATCH($A812,'Hoja de Trabajo para listado'!$BC$155:$BC$1048576,0),MATCH((CUADRO!L$5&amp;$E812),'Hoja de Trabajo para listado'!$BC$151:$CB$151,0)),0)+IFERROR(INDEX('Hoja de Trabajo para listado'!$DE$153:$DG$274,MATCH($A812,'Hoja de Trabajo para listado'!$DE$153:$DE$1048576,0),MATCH((CUADRO!L$5&amp;$E812),'Hoja de Trabajo para listado'!$DE$151:$DG$151,0)),0)+IFERROR(INDEX('Hoja de Trabajo para listado'!$CD$155:$DC$1048576,MATCH($A812,'Hoja de Trabajo para listado'!$CD$155:$CD$1048576,0),MATCH((CUADRO!L$5&amp;$E812),'Hoja de Trabajo para listado'!$CD$151:$DC$151,0)),0)</f>
        <v>0</v>
      </c>
      <c r="M812" s="243">
        <f ca="1">+IFERROR(INDEX('Hoja de Trabajo para listado'!$A$155:$Z$1048576,MATCH($A812,'Hoja de Trabajo para listado'!$A$155:$A$1048576,0),MATCH((CUADRO!M$5&amp;$E812),'Hoja de Trabajo para listado'!$A$151:$Z$151,0)),0)+IFERROR(INDEX('Hoja de Trabajo para listado'!$AB$155:$BA$1048576,MATCH($A812,'Hoja de Trabajo para listado'!$AB$155:$AB$1048576,0),MATCH((CUADRO!M$5&amp;$E812),'Hoja de Trabajo para listado'!$AB$151:$BA$151,0)),0)+IFERROR(INDEX('Hoja de Trabajo para listado'!$BC$155:$CB$1048576,MATCH($A812,'Hoja de Trabajo para listado'!$BC$155:$BC$1048576,0),MATCH((CUADRO!M$5&amp;$E812),'Hoja de Trabajo para listado'!$BC$151:$CB$151,0)),0)+IFERROR(INDEX('Hoja de Trabajo para listado'!$DE$153:$DG$274,MATCH($A812,'Hoja de Trabajo para listado'!$DE$153:$DE$1048576,0),MATCH((CUADRO!M$5&amp;$E812),'Hoja de Trabajo para listado'!$DE$151:$DG$151,0)),0)+IFERROR(INDEX('Hoja de Trabajo para listado'!$CD$155:$DC$1048576,MATCH($A812,'Hoja de Trabajo para listado'!$CD$155:$CD$1048576,0),MATCH((CUADRO!M$5&amp;$E812),'Hoja de Trabajo para listado'!$CD$151:$DC$151,0)),0)</f>
        <v>0</v>
      </c>
      <c r="N812" s="243">
        <f ca="1">+IFERROR(INDEX('Hoja de Trabajo para listado'!$A$155:$Z$1048576,MATCH($A812,'Hoja de Trabajo para listado'!$A$155:$A$1048576,0),MATCH((CUADRO!N$5&amp;$E812),'Hoja de Trabajo para listado'!$A$151:$Z$151,0)),0)+IFERROR(INDEX('Hoja de Trabajo para listado'!$AB$155:$BA$1048576,MATCH($A812,'Hoja de Trabajo para listado'!$AB$155:$AB$1048576,0),MATCH((CUADRO!N$5&amp;$E812),'Hoja de Trabajo para listado'!$AB$151:$BA$151,0)),0)+IFERROR(INDEX('Hoja de Trabajo para listado'!$BC$155:$CB$1048576,MATCH($A812,'Hoja de Trabajo para listado'!$BC$155:$BC$1048576,0),MATCH((CUADRO!N$5&amp;$E812),'Hoja de Trabajo para listado'!$BC$151:$CB$151,0)),0)+IFERROR(INDEX('Hoja de Trabajo para listado'!$DE$153:$DG$274,MATCH($A812,'Hoja de Trabajo para listado'!$DE$153:$DE$1048576,0),MATCH((CUADRO!N$5&amp;$E812),'Hoja de Trabajo para listado'!$DE$151:$DG$151,0)),0)+IFERROR(INDEX('Hoja de Trabajo para listado'!$CD$155:$DC$1048576,MATCH($A812,'Hoja de Trabajo para listado'!$CD$155:$CD$1048576,0),MATCH((CUADRO!N$5&amp;$E812),'Hoja de Trabajo para listado'!$CD$151:$DC$151,0)),0)</f>
        <v>0</v>
      </c>
      <c r="O812" s="243">
        <f ca="1">+IFERROR(INDEX('Hoja de Trabajo para listado'!$A$155:$Z$1048576,MATCH($A812,'Hoja de Trabajo para listado'!$A$155:$A$1048576,0),MATCH((CUADRO!O$5&amp;$E812),'Hoja de Trabajo para listado'!$A$151:$Z$151,0)),0)+IFERROR(INDEX('Hoja de Trabajo para listado'!$AB$155:$BA$1048576,MATCH($A812,'Hoja de Trabajo para listado'!$AB$155:$AB$1048576,0),MATCH((CUADRO!O$5&amp;$E812),'Hoja de Trabajo para listado'!$AB$151:$BA$151,0)),0)+IFERROR(INDEX('Hoja de Trabajo para listado'!$BC$155:$CB$1048576,MATCH($A812,'Hoja de Trabajo para listado'!$BC$155:$BC$1048576,0),MATCH((CUADRO!O$5&amp;$E812),'Hoja de Trabajo para listado'!$BC$151:$CB$151,0)),0)+IFERROR(INDEX('Hoja de Trabajo para listado'!$DE$153:$DG$274,MATCH($A812,'Hoja de Trabajo para listado'!$DE$153:$DE$1048576,0),MATCH((CUADRO!O$5&amp;$E812),'Hoja de Trabajo para listado'!$DE$151:$DG$151,0)),0)+IFERROR(INDEX('Hoja de Trabajo para listado'!$CD$155:$DC$1048576,MATCH($A812,'Hoja de Trabajo para listado'!$CD$155:$CD$1048576,0),MATCH((CUADRO!O$5&amp;$E812),'Hoja de Trabajo para listado'!$CD$151:$DC$151,0)),0)</f>
        <v>0</v>
      </c>
      <c r="P812" s="243">
        <f ca="1">+IFERROR(INDEX('Hoja de Trabajo para listado'!$A$155:$Z$1048576,MATCH($A812,'Hoja de Trabajo para listado'!$A$155:$A$1048576,0),MATCH((CUADRO!P$5&amp;$E812),'Hoja de Trabajo para listado'!$A$151:$Z$151,0)),0)+IFERROR(INDEX('Hoja de Trabajo para listado'!$AB$155:$BA$1048576,MATCH($A812,'Hoja de Trabajo para listado'!$AB$155:$AB$1048576,0),MATCH((CUADRO!P$5&amp;$E812),'Hoja de Trabajo para listado'!$AB$151:$BA$151,0)),0)+IFERROR(INDEX('Hoja de Trabajo para listado'!$BC$155:$CB$1048576,MATCH($A812,'Hoja de Trabajo para listado'!$BC$155:$BC$1048576,0),MATCH((CUADRO!P$5&amp;$E812),'Hoja de Trabajo para listado'!$BC$151:$CB$151,0)),0)+IFERROR(INDEX('Hoja de Trabajo para listado'!$DE$153:$DG$274,MATCH($A812,'Hoja de Trabajo para listado'!$DE$153:$DE$1048576,0),MATCH((CUADRO!P$5&amp;$E812),'Hoja de Trabajo para listado'!$DE$151:$DG$151,0)),0)+IFERROR(INDEX('Hoja de Trabajo para listado'!$CD$155:$DC$1048576,MATCH($A812,'Hoja de Trabajo para listado'!$CD$155:$CD$1048576,0),MATCH((CUADRO!P$5&amp;$E812),'Hoja de Trabajo para listado'!$CD$151:$DC$151,0)),0)</f>
        <v>0</v>
      </c>
      <c r="Q812" s="243">
        <f ca="1">+IFERROR(INDEX('Hoja de Trabajo para listado'!$A$155:$Z$1048576,MATCH($A812,'Hoja de Trabajo para listado'!$A$155:$A$1048576,0),MATCH((CUADRO!Q$5&amp;$E812),'Hoja de Trabajo para listado'!$A$151:$Z$151,0)),0)+IFERROR(INDEX('Hoja de Trabajo para listado'!$AB$155:$BA$1048576,MATCH($A812,'Hoja de Trabajo para listado'!$AB$155:$AB$1048576,0),MATCH((CUADRO!Q$5&amp;$E812),'Hoja de Trabajo para listado'!$AB$151:$BA$151,0)),0)+IFERROR(INDEX('Hoja de Trabajo para listado'!$BC$155:$CB$1048576,MATCH($A812,'Hoja de Trabajo para listado'!$BC$155:$BC$1048576,0),MATCH((CUADRO!Q$5&amp;$E812),'Hoja de Trabajo para listado'!$BC$151:$CB$151,0)),0)+IFERROR(INDEX('Hoja de Trabajo para listado'!$DE$153:$DG$274,MATCH($A812,'Hoja de Trabajo para listado'!$DE$153:$DE$1048576,0),MATCH((CUADRO!Q$5&amp;$E812),'Hoja de Trabajo para listado'!$DE$151:$DG$151,0)),0)+IFERROR(INDEX('Hoja de Trabajo para listado'!$CD$155:$DC$1048576,MATCH($A812,'Hoja de Trabajo para listado'!$CD$155:$CD$1048576,0),MATCH((CUADRO!Q$5&amp;$E812),'Hoja de Trabajo para listado'!$CD$151:$DC$151,0)),0)</f>
        <v>0</v>
      </c>
      <c r="R812" s="243">
        <f t="shared" ca="1" si="27"/>
        <v>0</v>
      </c>
      <c r="S812" s="249"/>
      <c r="T812" s="243">
        <f ca="1">+T813</f>
        <v>0</v>
      </c>
      <c r="U812" s="242">
        <f t="shared" si="28"/>
        <v>1</v>
      </c>
      <c r="V812" s="333" t="str">
        <f>+VLOOKUP(A812,bd_lista!$A$3:$E$590,5,FALSE)</f>
        <v>Gobiernos Autonomos Municipales</v>
      </c>
      <c r="W812" s="383" t="str">
        <f>+V812</f>
        <v>Gobiernos Autonomos Municipales</v>
      </c>
      <c r="X812" s="242">
        <f>+VLOOKUP(A812,[3]Sheet1!$A$13:$D$744,4,FALSE)</f>
        <v>0</v>
      </c>
      <c r="Y812" s="242" t="e">
        <f>+VLOOKUP(X812,bd_lista!$A$3:$C$590,3,FALSE)</f>
        <v>#N/A</v>
      </c>
      <c r="Z812" s="294">
        <f>+X812</f>
        <v>0</v>
      </c>
      <c r="AA812" s="295" t="e">
        <f>+Y812</f>
        <v>#N/A</v>
      </c>
    </row>
    <row r="813" spans="1:27" customFormat="1" ht="15" hidden="1" customHeight="1">
      <c r="A813" s="32">
        <v>1425</v>
      </c>
      <c r="B813" s="389"/>
      <c r="C813" s="247" t="str">
        <f>+VLOOKUP(A813,bd_lista!$A$3:$C$590,3,FALSE)</f>
        <v>Gobierno Autónomo Municipal de Belén de Andamarca</v>
      </c>
      <c r="D813" s="386"/>
      <c r="E813" s="244" t="s">
        <v>1305</v>
      </c>
      <c r="F813" s="243">
        <f ca="1">+IFERROR(INDEX('Hoja de Trabajo para listado'!$A$155:$Z$1048576,MATCH($A813,'Hoja de Trabajo para listado'!$A$155:$A$1048576,0),MATCH((CUADRO!F$5&amp;$E813),'Hoja de Trabajo para listado'!$A$151:$Z$151,0)),0)+IFERROR(INDEX('Hoja de Trabajo para listado'!$AB$155:$BA$1048576,MATCH($A813,'Hoja de Trabajo para listado'!$AB$155:$AB$1048576,0),MATCH((CUADRO!F$5&amp;$E813),'Hoja de Trabajo para listado'!$AB$151:$BA$151,0)),0)+IFERROR(INDEX('Hoja de Trabajo para listado'!$BC$155:$CB$1048576,MATCH($A813,'Hoja de Trabajo para listado'!$BC$155:$BC$1048576,0),MATCH((CUADRO!F$5&amp;$E813),'Hoja de Trabajo para listado'!$BC$151:$CB$151,0)),0)+IFERROR(INDEX('Hoja de Trabajo para listado'!$DE$153:$DG$274,MATCH($A813,'Hoja de Trabajo para listado'!$DE$153:$DE$1048576,0),MATCH((CUADRO!F$5&amp;$E813),'Hoja de Trabajo para listado'!$DE$151:$DG$151,0)),0)+IFERROR(INDEX('Hoja de Trabajo para listado'!$CD$155:$DC$1048576,MATCH($A813,'Hoja de Trabajo para listado'!$CD$155:$CD$1048576,0),MATCH((CUADRO!F$5&amp;$E813),'Hoja de Trabajo para listado'!$CD$151:$DC$151,0)),0)</f>
        <v>0</v>
      </c>
      <c r="G813" s="243">
        <f ca="1">+IFERROR(INDEX('Hoja de Trabajo para listado'!$A$155:$Z$1048576,MATCH($A813,'Hoja de Trabajo para listado'!$A$155:$A$1048576,0),MATCH((CUADRO!G$5&amp;$E813),'Hoja de Trabajo para listado'!$A$151:$Z$151,0)),0)+IFERROR(INDEX('Hoja de Trabajo para listado'!$AB$155:$BA$1048576,MATCH($A813,'Hoja de Trabajo para listado'!$AB$155:$AB$1048576,0),MATCH((CUADRO!G$5&amp;$E813),'Hoja de Trabajo para listado'!$AB$151:$BA$151,0)),0)+IFERROR(INDEX('Hoja de Trabajo para listado'!$BC$155:$CB$1048576,MATCH($A813,'Hoja de Trabajo para listado'!$BC$155:$BC$1048576,0),MATCH((CUADRO!G$5&amp;$E813),'Hoja de Trabajo para listado'!$BC$151:$CB$151,0)),0)+IFERROR(INDEX('Hoja de Trabajo para listado'!$DE$153:$DG$274,MATCH($A813,'Hoja de Trabajo para listado'!$DE$153:$DE$1048576,0),MATCH((CUADRO!G$5&amp;$E813),'Hoja de Trabajo para listado'!$DE$151:$DG$151,0)),0)+IFERROR(INDEX('Hoja de Trabajo para listado'!$CD$155:$DC$1048576,MATCH($A813,'Hoja de Trabajo para listado'!$CD$155:$CD$1048576,0),MATCH((CUADRO!G$5&amp;$E813),'Hoja de Trabajo para listado'!$CD$151:$DC$151,0)),0)</f>
        <v>0</v>
      </c>
      <c r="H813" s="243">
        <f ca="1">+IFERROR(INDEX('Hoja de Trabajo para listado'!$A$155:$Z$1048576,MATCH($A813,'Hoja de Trabajo para listado'!$A$155:$A$1048576,0),MATCH((CUADRO!H$5&amp;$E813),'Hoja de Trabajo para listado'!$A$151:$Z$151,0)),0)+IFERROR(INDEX('Hoja de Trabajo para listado'!$AB$155:$BA$1048576,MATCH($A813,'Hoja de Trabajo para listado'!$AB$155:$AB$1048576,0),MATCH((CUADRO!H$5&amp;$E813),'Hoja de Trabajo para listado'!$AB$151:$BA$151,0)),0)+IFERROR(INDEX('Hoja de Trabajo para listado'!$BC$155:$CB$1048576,MATCH($A813,'Hoja de Trabajo para listado'!$BC$155:$BC$1048576,0),MATCH((CUADRO!H$5&amp;$E813),'Hoja de Trabajo para listado'!$BC$151:$CB$151,0)),0)+IFERROR(INDEX('Hoja de Trabajo para listado'!$DE$153:$DG$274,MATCH($A813,'Hoja de Trabajo para listado'!$DE$153:$DE$1048576,0),MATCH((CUADRO!H$5&amp;$E813),'Hoja de Trabajo para listado'!$DE$151:$DG$151,0)),0)+IFERROR(INDEX('Hoja de Trabajo para listado'!$CD$155:$DC$1048576,MATCH($A813,'Hoja de Trabajo para listado'!$CD$155:$CD$1048576,0),MATCH((CUADRO!H$5&amp;$E813),'Hoja de Trabajo para listado'!$CD$151:$DC$151,0)),0)</f>
        <v>0</v>
      </c>
      <c r="I813" s="243">
        <f ca="1">+IFERROR(INDEX('Hoja de Trabajo para listado'!$A$155:$Z$1048576,MATCH($A813,'Hoja de Trabajo para listado'!$A$155:$A$1048576,0),MATCH((CUADRO!I$5&amp;$E813),'Hoja de Trabajo para listado'!$A$151:$Z$151,0)),0)+IFERROR(INDEX('Hoja de Trabajo para listado'!$AB$155:$BA$1048576,MATCH($A813,'Hoja de Trabajo para listado'!$AB$155:$AB$1048576,0),MATCH((CUADRO!I$5&amp;$E813),'Hoja de Trabajo para listado'!$AB$151:$BA$151,0)),0)+IFERROR(INDEX('Hoja de Trabajo para listado'!$BC$155:$CB$1048576,MATCH($A813,'Hoja de Trabajo para listado'!$BC$155:$BC$1048576,0),MATCH((CUADRO!I$5&amp;$E813),'Hoja de Trabajo para listado'!$BC$151:$CB$151,0)),0)+IFERROR(INDEX('Hoja de Trabajo para listado'!$DE$153:$DG$274,MATCH($A813,'Hoja de Trabajo para listado'!$DE$153:$DE$1048576,0),MATCH((CUADRO!I$5&amp;$E813),'Hoja de Trabajo para listado'!$DE$151:$DG$151,0)),0)+IFERROR(INDEX('Hoja de Trabajo para listado'!$CD$155:$DC$1048576,MATCH($A813,'Hoja de Trabajo para listado'!$CD$155:$CD$1048576,0),MATCH((CUADRO!I$5&amp;$E813),'Hoja de Trabajo para listado'!$CD$151:$DC$151,0)),0)</f>
        <v>0</v>
      </c>
      <c r="J813" s="243">
        <f ca="1">+IFERROR(INDEX('Hoja de Trabajo para listado'!$A$155:$Z$1048576,MATCH($A813,'Hoja de Trabajo para listado'!$A$155:$A$1048576,0),MATCH((CUADRO!J$5&amp;$E813),'Hoja de Trabajo para listado'!$A$151:$Z$151,0)),0)+IFERROR(INDEX('Hoja de Trabajo para listado'!$AB$155:$BA$1048576,MATCH($A813,'Hoja de Trabajo para listado'!$AB$155:$AB$1048576,0),MATCH((CUADRO!J$5&amp;$E813),'Hoja de Trabajo para listado'!$AB$151:$BA$151,0)),0)+IFERROR(INDEX('Hoja de Trabajo para listado'!$BC$155:$CB$1048576,MATCH($A813,'Hoja de Trabajo para listado'!$BC$155:$BC$1048576,0),MATCH((CUADRO!J$5&amp;$E813),'Hoja de Trabajo para listado'!$BC$151:$CB$151,0)),0)+IFERROR(INDEX('Hoja de Trabajo para listado'!$DE$153:$DG$274,MATCH($A813,'Hoja de Trabajo para listado'!$DE$153:$DE$1048576,0),MATCH((CUADRO!J$5&amp;$E813),'Hoja de Trabajo para listado'!$DE$151:$DG$151,0)),0)+IFERROR(INDEX('Hoja de Trabajo para listado'!$CD$155:$DC$1048576,MATCH($A813,'Hoja de Trabajo para listado'!$CD$155:$CD$1048576,0),MATCH((CUADRO!J$5&amp;$E813),'Hoja de Trabajo para listado'!$CD$151:$DC$151,0)),0)</f>
        <v>0</v>
      </c>
      <c r="K813" s="243">
        <f ca="1">+IFERROR(INDEX('Hoja de Trabajo para listado'!$A$155:$Z$1048576,MATCH($A813,'Hoja de Trabajo para listado'!$A$155:$A$1048576,0),MATCH((CUADRO!K$5&amp;$E813),'Hoja de Trabajo para listado'!$A$151:$Z$151,0)),0)+IFERROR(INDEX('Hoja de Trabajo para listado'!$AB$155:$BA$1048576,MATCH($A813,'Hoja de Trabajo para listado'!$AB$155:$AB$1048576,0),MATCH((CUADRO!K$5&amp;$E813),'Hoja de Trabajo para listado'!$AB$151:$BA$151,0)),0)+IFERROR(INDEX('Hoja de Trabajo para listado'!$BC$155:$CB$1048576,MATCH($A813,'Hoja de Trabajo para listado'!$BC$155:$BC$1048576,0),MATCH((CUADRO!K$5&amp;$E813),'Hoja de Trabajo para listado'!$BC$151:$CB$151,0)),0)+IFERROR(INDEX('Hoja de Trabajo para listado'!$DE$153:$DG$274,MATCH($A813,'Hoja de Trabajo para listado'!$DE$153:$DE$1048576,0),MATCH((CUADRO!K$5&amp;$E813),'Hoja de Trabajo para listado'!$DE$151:$DG$151,0)),0)+IFERROR(INDEX('Hoja de Trabajo para listado'!$CD$155:$DC$1048576,MATCH($A813,'Hoja de Trabajo para listado'!$CD$155:$CD$1048576,0),MATCH((CUADRO!K$5&amp;$E813),'Hoja de Trabajo para listado'!$CD$151:$DC$151,0)),0)</f>
        <v>0</v>
      </c>
      <c r="L813" s="243">
        <f ca="1">+IFERROR(INDEX('Hoja de Trabajo para listado'!$A$155:$Z$1048576,MATCH($A813,'Hoja de Trabajo para listado'!$A$155:$A$1048576,0),MATCH((CUADRO!L$5&amp;$E813),'Hoja de Trabajo para listado'!$A$151:$Z$151,0)),0)+IFERROR(INDEX('Hoja de Trabajo para listado'!$AB$155:$BA$1048576,MATCH($A813,'Hoja de Trabajo para listado'!$AB$155:$AB$1048576,0),MATCH((CUADRO!L$5&amp;$E813),'Hoja de Trabajo para listado'!$AB$151:$BA$151,0)),0)+IFERROR(INDEX('Hoja de Trabajo para listado'!$BC$155:$CB$1048576,MATCH($A813,'Hoja de Trabajo para listado'!$BC$155:$BC$1048576,0),MATCH((CUADRO!L$5&amp;$E813),'Hoja de Trabajo para listado'!$BC$151:$CB$151,0)),0)+IFERROR(INDEX('Hoja de Trabajo para listado'!$DE$153:$DG$274,MATCH($A813,'Hoja de Trabajo para listado'!$DE$153:$DE$1048576,0),MATCH((CUADRO!L$5&amp;$E813),'Hoja de Trabajo para listado'!$DE$151:$DG$151,0)),0)+IFERROR(INDEX('Hoja de Trabajo para listado'!$CD$155:$DC$1048576,MATCH($A813,'Hoja de Trabajo para listado'!$CD$155:$CD$1048576,0),MATCH((CUADRO!L$5&amp;$E813),'Hoja de Trabajo para listado'!$CD$151:$DC$151,0)),0)</f>
        <v>0</v>
      </c>
      <c r="M813" s="243">
        <f ca="1">+IFERROR(INDEX('Hoja de Trabajo para listado'!$A$155:$Z$1048576,MATCH($A813,'Hoja de Trabajo para listado'!$A$155:$A$1048576,0),MATCH((CUADRO!M$5&amp;$E813),'Hoja de Trabajo para listado'!$A$151:$Z$151,0)),0)+IFERROR(INDEX('Hoja de Trabajo para listado'!$AB$155:$BA$1048576,MATCH($A813,'Hoja de Trabajo para listado'!$AB$155:$AB$1048576,0),MATCH((CUADRO!M$5&amp;$E813),'Hoja de Trabajo para listado'!$AB$151:$BA$151,0)),0)+IFERROR(INDEX('Hoja de Trabajo para listado'!$BC$155:$CB$1048576,MATCH($A813,'Hoja de Trabajo para listado'!$BC$155:$BC$1048576,0),MATCH((CUADRO!M$5&amp;$E813),'Hoja de Trabajo para listado'!$BC$151:$CB$151,0)),0)+IFERROR(INDEX('Hoja de Trabajo para listado'!$DE$153:$DG$274,MATCH($A813,'Hoja de Trabajo para listado'!$DE$153:$DE$1048576,0),MATCH((CUADRO!M$5&amp;$E813),'Hoja de Trabajo para listado'!$DE$151:$DG$151,0)),0)+IFERROR(INDEX('Hoja de Trabajo para listado'!$CD$155:$DC$1048576,MATCH($A813,'Hoja de Trabajo para listado'!$CD$155:$CD$1048576,0),MATCH((CUADRO!M$5&amp;$E813),'Hoja de Trabajo para listado'!$CD$151:$DC$151,0)),0)</f>
        <v>0</v>
      </c>
      <c r="N813" s="243">
        <f ca="1">+IFERROR(INDEX('Hoja de Trabajo para listado'!$A$155:$Z$1048576,MATCH($A813,'Hoja de Trabajo para listado'!$A$155:$A$1048576,0),MATCH((CUADRO!N$5&amp;$E813),'Hoja de Trabajo para listado'!$A$151:$Z$151,0)),0)+IFERROR(INDEX('Hoja de Trabajo para listado'!$AB$155:$BA$1048576,MATCH($A813,'Hoja de Trabajo para listado'!$AB$155:$AB$1048576,0),MATCH((CUADRO!N$5&amp;$E813),'Hoja de Trabajo para listado'!$AB$151:$BA$151,0)),0)+IFERROR(INDEX('Hoja de Trabajo para listado'!$BC$155:$CB$1048576,MATCH($A813,'Hoja de Trabajo para listado'!$BC$155:$BC$1048576,0),MATCH((CUADRO!N$5&amp;$E813),'Hoja de Trabajo para listado'!$BC$151:$CB$151,0)),0)+IFERROR(INDEX('Hoja de Trabajo para listado'!$DE$153:$DG$274,MATCH($A813,'Hoja de Trabajo para listado'!$DE$153:$DE$1048576,0),MATCH((CUADRO!N$5&amp;$E813),'Hoja de Trabajo para listado'!$DE$151:$DG$151,0)),0)+IFERROR(INDEX('Hoja de Trabajo para listado'!$CD$155:$DC$1048576,MATCH($A813,'Hoja de Trabajo para listado'!$CD$155:$CD$1048576,0),MATCH((CUADRO!N$5&amp;$E813),'Hoja de Trabajo para listado'!$CD$151:$DC$151,0)),0)</f>
        <v>0</v>
      </c>
      <c r="O813" s="243">
        <f ca="1">+IFERROR(INDEX('Hoja de Trabajo para listado'!$A$155:$Z$1048576,MATCH($A813,'Hoja de Trabajo para listado'!$A$155:$A$1048576,0),MATCH((CUADRO!O$5&amp;$E813),'Hoja de Trabajo para listado'!$A$151:$Z$151,0)),0)+IFERROR(INDEX('Hoja de Trabajo para listado'!$AB$155:$BA$1048576,MATCH($A813,'Hoja de Trabajo para listado'!$AB$155:$AB$1048576,0),MATCH((CUADRO!O$5&amp;$E813),'Hoja de Trabajo para listado'!$AB$151:$BA$151,0)),0)+IFERROR(INDEX('Hoja de Trabajo para listado'!$BC$155:$CB$1048576,MATCH($A813,'Hoja de Trabajo para listado'!$BC$155:$BC$1048576,0),MATCH((CUADRO!O$5&amp;$E813),'Hoja de Trabajo para listado'!$BC$151:$CB$151,0)),0)+IFERROR(INDEX('Hoja de Trabajo para listado'!$DE$153:$DG$274,MATCH($A813,'Hoja de Trabajo para listado'!$DE$153:$DE$1048576,0),MATCH((CUADRO!O$5&amp;$E813),'Hoja de Trabajo para listado'!$DE$151:$DG$151,0)),0)+IFERROR(INDEX('Hoja de Trabajo para listado'!$CD$155:$DC$1048576,MATCH($A813,'Hoja de Trabajo para listado'!$CD$155:$CD$1048576,0),MATCH((CUADRO!O$5&amp;$E813),'Hoja de Trabajo para listado'!$CD$151:$DC$151,0)),0)</f>
        <v>0</v>
      </c>
      <c r="P813" s="243">
        <f ca="1">+IFERROR(INDEX('Hoja de Trabajo para listado'!$A$155:$Z$1048576,MATCH($A813,'Hoja de Trabajo para listado'!$A$155:$A$1048576,0),MATCH((CUADRO!P$5&amp;$E813),'Hoja de Trabajo para listado'!$A$151:$Z$151,0)),0)+IFERROR(INDEX('Hoja de Trabajo para listado'!$AB$155:$BA$1048576,MATCH($A813,'Hoja de Trabajo para listado'!$AB$155:$AB$1048576,0),MATCH((CUADRO!P$5&amp;$E813),'Hoja de Trabajo para listado'!$AB$151:$BA$151,0)),0)+IFERROR(INDEX('Hoja de Trabajo para listado'!$BC$155:$CB$1048576,MATCH($A813,'Hoja de Trabajo para listado'!$BC$155:$BC$1048576,0),MATCH((CUADRO!P$5&amp;$E813),'Hoja de Trabajo para listado'!$BC$151:$CB$151,0)),0)+IFERROR(INDEX('Hoja de Trabajo para listado'!$DE$153:$DG$274,MATCH($A813,'Hoja de Trabajo para listado'!$DE$153:$DE$1048576,0),MATCH((CUADRO!P$5&amp;$E813),'Hoja de Trabajo para listado'!$DE$151:$DG$151,0)),0)+IFERROR(INDEX('Hoja de Trabajo para listado'!$CD$155:$DC$1048576,MATCH($A813,'Hoja de Trabajo para listado'!$CD$155:$CD$1048576,0),MATCH((CUADRO!P$5&amp;$E813),'Hoja de Trabajo para listado'!$CD$151:$DC$151,0)),0)</f>
        <v>0</v>
      </c>
      <c r="Q813" s="243">
        <f ca="1">+IFERROR(INDEX('Hoja de Trabajo para listado'!$A$155:$Z$1048576,MATCH($A813,'Hoja de Trabajo para listado'!$A$155:$A$1048576,0),MATCH((CUADRO!Q$5&amp;$E813),'Hoja de Trabajo para listado'!$A$151:$Z$151,0)),0)+IFERROR(INDEX('Hoja de Trabajo para listado'!$AB$155:$BA$1048576,MATCH($A813,'Hoja de Trabajo para listado'!$AB$155:$AB$1048576,0),MATCH((CUADRO!Q$5&amp;$E813),'Hoja de Trabajo para listado'!$AB$151:$BA$151,0)),0)+IFERROR(INDEX('Hoja de Trabajo para listado'!$BC$155:$CB$1048576,MATCH($A813,'Hoja de Trabajo para listado'!$BC$155:$BC$1048576,0),MATCH((CUADRO!Q$5&amp;$E813),'Hoja de Trabajo para listado'!$BC$151:$CB$151,0)),0)+IFERROR(INDEX('Hoja de Trabajo para listado'!$DE$153:$DG$274,MATCH($A813,'Hoja de Trabajo para listado'!$DE$153:$DE$1048576,0),MATCH((CUADRO!Q$5&amp;$E813),'Hoja de Trabajo para listado'!$DE$151:$DG$151,0)),0)+IFERROR(INDEX('Hoja de Trabajo para listado'!$CD$155:$DC$1048576,MATCH($A813,'Hoja de Trabajo para listado'!$CD$155:$CD$1048576,0),MATCH((CUADRO!Q$5&amp;$E813),'Hoja de Trabajo para listado'!$CD$151:$DC$151,0)),0)</f>
        <v>0</v>
      </c>
      <c r="R813" s="243">
        <f t="shared" ca="1" si="27"/>
        <v>0</v>
      </c>
      <c r="S813" s="249">
        <f ca="1">+R812+R813</f>
        <v>0</v>
      </c>
      <c r="T813" s="243">
        <f ca="1">+S813</f>
        <v>0</v>
      </c>
      <c r="U813" s="242">
        <f t="shared" si="28"/>
        <v>2</v>
      </c>
      <c r="V813" s="333" t="str">
        <f>+VLOOKUP(A813,bd_lista!$A$3:$E$590,5,FALSE)</f>
        <v>Gobiernos Autonomos Municipales</v>
      </c>
      <c r="W813" s="384"/>
      <c r="X813" s="242">
        <f>+VLOOKUP(A813,[3]Sheet1!$A$13:$D$744,4,FALSE)</f>
        <v>0</v>
      </c>
      <c r="Y813" s="242" t="e">
        <f>+VLOOKUP(X813,bd_lista!$A$3:$C$590,3,FALSE)</f>
        <v>#N/A</v>
      </c>
      <c r="Z813" s="292"/>
      <c r="AA813" s="293"/>
    </row>
    <row r="814" spans="1:27" customFormat="1" ht="15" hidden="1" customHeight="1">
      <c r="A814" s="32">
        <v>1426</v>
      </c>
      <c r="B814" s="388">
        <f>+A814</f>
        <v>1426</v>
      </c>
      <c r="C814" s="247" t="str">
        <f>+VLOOKUP(A814,bd_lista!$A$3:$C$590,3,FALSE)</f>
        <v>Gobierno Autónomo Municipal de Salinas de G. Mendoza</v>
      </c>
      <c r="D814" s="385" t="str">
        <f>+C814</f>
        <v>Gobierno Autónomo Municipal de Salinas de G. Mendoza</v>
      </c>
      <c r="E814" s="242" t="s">
        <v>1304</v>
      </c>
      <c r="F814" s="243">
        <f ca="1">+IFERROR(INDEX('Hoja de Trabajo para listado'!$A$155:$Z$1048576,MATCH($A814,'Hoja de Trabajo para listado'!$A$155:$A$1048576,0),MATCH((CUADRO!F$5&amp;$E814),'Hoja de Trabajo para listado'!$A$151:$Z$151,0)),0)+IFERROR(INDEX('Hoja de Trabajo para listado'!$AB$155:$BA$1048576,MATCH($A814,'Hoja de Trabajo para listado'!$AB$155:$AB$1048576,0),MATCH((CUADRO!F$5&amp;$E814),'Hoja de Trabajo para listado'!$AB$151:$BA$151,0)),0)+IFERROR(INDEX('Hoja de Trabajo para listado'!$BC$155:$CB$1048576,MATCH($A814,'Hoja de Trabajo para listado'!$BC$155:$BC$1048576,0),MATCH((CUADRO!F$5&amp;$E814),'Hoja de Trabajo para listado'!$BC$151:$CB$151,0)),0)+IFERROR(INDEX('Hoja de Trabajo para listado'!$DE$153:$DG$274,MATCH($A814,'Hoja de Trabajo para listado'!$DE$153:$DE$1048576,0),MATCH((CUADRO!F$5&amp;$E814),'Hoja de Trabajo para listado'!$DE$151:$DG$151,0)),0)+IFERROR(INDEX('Hoja de Trabajo para listado'!$CD$155:$DC$1048576,MATCH($A814,'Hoja de Trabajo para listado'!$CD$155:$CD$1048576,0),MATCH((CUADRO!F$5&amp;$E814),'Hoja de Trabajo para listado'!$CD$151:$DC$151,0)),0)</f>
        <v>0</v>
      </c>
      <c r="G814" s="243">
        <f ca="1">+IFERROR(INDEX('Hoja de Trabajo para listado'!$A$155:$Z$1048576,MATCH($A814,'Hoja de Trabajo para listado'!$A$155:$A$1048576,0),MATCH((CUADRO!G$5&amp;$E814),'Hoja de Trabajo para listado'!$A$151:$Z$151,0)),0)+IFERROR(INDEX('Hoja de Trabajo para listado'!$AB$155:$BA$1048576,MATCH($A814,'Hoja de Trabajo para listado'!$AB$155:$AB$1048576,0),MATCH((CUADRO!G$5&amp;$E814),'Hoja de Trabajo para listado'!$AB$151:$BA$151,0)),0)+IFERROR(INDEX('Hoja de Trabajo para listado'!$BC$155:$CB$1048576,MATCH($A814,'Hoja de Trabajo para listado'!$BC$155:$BC$1048576,0),MATCH((CUADRO!G$5&amp;$E814),'Hoja de Trabajo para listado'!$BC$151:$CB$151,0)),0)+IFERROR(INDEX('Hoja de Trabajo para listado'!$DE$153:$DG$274,MATCH($A814,'Hoja de Trabajo para listado'!$DE$153:$DE$1048576,0),MATCH((CUADRO!G$5&amp;$E814),'Hoja de Trabajo para listado'!$DE$151:$DG$151,0)),0)+IFERROR(INDEX('Hoja de Trabajo para listado'!$CD$155:$DC$1048576,MATCH($A814,'Hoja de Trabajo para listado'!$CD$155:$CD$1048576,0),MATCH((CUADRO!G$5&amp;$E814),'Hoja de Trabajo para listado'!$CD$151:$DC$151,0)),0)</f>
        <v>0</v>
      </c>
      <c r="H814" s="243">
        <f ca="1">+IFERROR(INDEX('Hoja de Trabajo para listado'!$A$155:$Z$1048576,MATCH($A814,'Hoja de Trabajo para listado'!$A$155:$A$1048576,0),MATCH((CUADRO!H$5&amp;$E814),'Hoja de Trabajo para listado'!$A$151:$Z$151,0)),0)+IFERROR(INDEX('Hoja de Trabajo para listado'!$AB$155:$BA$1048576,MATCH($A814,'Hoja de Trabajo para listado'!$AB$155:$AB$1048576,0),MATCH((CUADRO!H$5&amp;$E814),'Hoja de Trabajo para listado'!$AB$151:$BA$151,0)),0)+IFERROR(INDEX('Hoja de Trabajo para listado'!$BC$155:$CB$1048576,MATCH($A814,'Hoja de Trabajo para listado'!$BC$155:$BC$1048576,0),MATCH((CUADRO!H$5&amp;$E814),'Hoja de Trabajo para listado'!$BC$151:$CB$151,0)),0)+IFERROR(INDEX('Hoja de Trabajo para listado'!$DE$153:$DG$274,MATCH($A814,'Hoja de Trabajo para listado'!$DE$153:$DE$1048576,0),MATCH((CUADRO!H$5&amp;$E814),'Hoja de Trabajo para listado'!$DE$151:$DG$151,0)),0)+IFERROR(INDEX('Hoja de Trabajo para listado'!$CD$155:$DC$1048576,MATCH($A814,'Hoja de Trabajo para listado'!$CD$155:$CD$1048576,0),MATCH((CUADRO!H$5&amp;$E814),'Hoja de Trabajo para listado'!$CD$151:$DC$151,0)),0)</f>
        <v>0</v>
      </c>
      <c r="I814" s="243">
        <f ca="1">+IFERROR(INDEX('Hoja de Trabajo para listado'!$A$155:$Z$1048576,MATCH($A814,'Hoja de Trabajo para listado'!$A$155:$A$1048576,0),MATCH((CUADRO!I$5&amp;$E814),'Hoja de Trabajo para listado'!$A$151:$Z$151,0)),0)+IFERROR(INDEX('Hoja de Trabajo para listado'!$AB$155:$BA$1048576,MATCH($A814,'Hoja de Trabajo para listado'!$AB$155:$AB$1048576,0),MATCH((CUADRO!I$5&amp;$E814),'Hoja de Trabajo para listado'!$AB$151:$BA$151,0)),0)+IFERROR(INDEX('Hoja de Trabajo para listado'!$BC$155:$CB$1048576,MATCH($A814,'Hoja de Trabajo para listado'!$BC$155:$BC$1048576,0),MATCH((CUADRO!I$5&amp;$E814),'Hoja de Trabajo para listado'!$BC$151:$CB$151,0)),0)+IFERROR(INDEX('Hoja de Trabajo para listado'!$DE$153:$DG$274,MATCH($A814,'Hoja de Trabajo para listado'!$DE$153:$DE$1048576,0),MATCH((CUADRO!I$5&amp;$E814),'Hoja de Trabajo para listado'!$DE$151:$DG$151,0)),0)+IFERROR(INDEX('Hoja de Trabajo para listado'!$CD$155:$DC$1048576,MATCH($A814,'Hoja de Trabajo para listado'!$CD$155:$CD$1048576,0),MATCH((CUADRO!I$5&amp;$E814),'Hoja de Trabajo para listado'!$CD$151:$DC$151,0)),0)</f>
        <v>0</v>
      </c>
      <c r="J814" s="243">
        <f ca="1">+IFERROR(INDEX('Hoja de Trabajo para listado'!$A$155:$Z$1048576,MATCH($A814,'Hoja de Trabajo para listado'!$A$155:$A$1048576,0),MATCH((CUADRO!J$5&amp;$E814),'Hoja de Trabajo para listado'!$A$151:$Z$151,0)),0)+IFERROR(INDEX('Hoja de Trabajo para listado'!$AB$155:$BA$1048576,MATCH($A814,'Hoja de Trabajo para listado'!$AB$155:$AB$1048576,0),MATCH((CUADRO!J$5&amp;$E814),'Hoja de Trabajo para listado'!$AB$151:$BA$151,0)),0)+IFERROR(INDEX('Hoja de Trabajo para listado'!$BC$155:$CB$1048576,MATCH($A814,'Hoja de Trabajo para listado'!$BC$155:$BC$1048576,0),MATCH((CUADRO!J$5&amp;$E814),'Hoja de Trabajo para listado'!$BC$151:$CB$151,0)),0)+IFERROR(INDEX('Hoja de Trabajo para listado'!$DE$153:$DG$274,MATCH($A814,'Hoja de Trabajo para listado'!$DE$153:$DE$1048576,0),MATCH((CUADRO!J$5&amp;$E814),'Hoja de Trabajo para listado'!$DE$151:$DG$151,0)),0)+IFERROR(INDEX('Hoja de Trabajo para listado'!$CD$155:$DC$1048576,MATCH($A814,'Hoja de Trabajo para listado'!$CD$155:$CD$1048576,0),MATCH((CUADRO!J$5&amp;$E814),'Hoja de Trabajo para listado'!$CD$151:$DC$151,0)),0)</f>
        <v>0</v>
      </c>
      <c r="K814" s="243">
        <f ca="1">+IFERROR(INDEX('Hoja de Trabajo para listado'!$A$155:$Z$1048576,MATCH($A814,'Hoja de Trabajo para listado'!$A$155:$A$1048576,0),MATCH((CUADRO!K$5&amp;$E814),'Hoja de Trabajo para listado'!$A$151:$Z$151,0)),0)+IFERROR(INDEX('Hoja de Trabajo para listado'!$AB$155:$BA$1048576,MATCH($A814,'Hoja de Trabajo para listado'!$AB$155:$AB$1048576,0),MATCH((CUADRO!K$5&amp;$E814),'Hoja de Trabajo para listado'!$AB$151:$BA$151,0)),0)+IFERROR(INDEX('Hoja de Trabajo para listado'!$BC$155:$CB$1048576,MATCH($A814,'Hoja de Trabajo para listado'!$BC$155:$BC$1048576,0),MATCH((CUADRO!K$5&amp;$E814),'Hoja de Trabajo para listado'!$BC$151:$CB$151,0)),0)+IFERROR(INDEX('Hoja de Trabajo para listado'!$DE$153:$DG$274,MATCH($A814,'Hoja de Trabajo para listado'!$DE$153:$DE$1048576,0),MATCH((CUADRO!K$5&amp;$E814),'Hoja de Trabajo para listado'!$DE$151:$DG$151,0)),0)+IFERROR(INDEX('Hoja de Trabajo para listado'!$CD$155:$DC$1048576,MATCH($A814,'Hoja de Trabajo para listado'!$CD$155:$CD$1048576,0),MATCH((CUADRO!K$5&amp;$E814),'Hoja de Trabajo para listado'!$CD$151:$DC$151,0)),0)</f>
        <v>0</v>
      </c>
      <c r="L814" s="243">
        <f ca="1">+IFERROR(INDEX('Hoja de Trabajo para listado'!$A$155:$Z$1048576,MATCH($A814,'Hoja de Trabajo para listado'!$A$155:$A$1048576,0),MATCH((CUADRO!L$5&amp;$E814),'Hoja de Trabajo para listado'!$A$151:$Z$151,0)),0)+IFERROR(INDEX('Hoja de Trabajo para listado'!$AB$155:$BA$1048576,MATCH($A814,'Hoja de Trabajo para listado'!$AB$155:$AB$1048576,0),MATCH((CUADRO!L$5&amp;$E814),'Hoja de Trabajo para listado'!$AB$151:$BA$151,0)),0)+IFERROR(INDEX('Hoja de Trabajo para listado'!$BC$155:$CB$1048576,MATCH($A814,'Hoja de Trabajo para listado'!$BC$155:$BC$1048576,0),MATCH((CUADRO!L$5&amp;$E814),'Hoja de Trabajo para listado'!$BC$151:$CB$151,0)),0)+IFERROR(INDEX('Hoja de Trabajo para listado'!$DE$153:$DG$274,MATCH($A814,'Hoja de Trabajo para listado'!$DE$153:$DE$1048576,0),MATCH((CUADRO!L$5&amp;$E814),'Hoja de Trabajo para listado'!$DE$151:$DG$151,0)),0)+IFERROR(INDEX('Hoja de Trabajo para listado'!$CD$155:$DC$1048576,MATCH($A814,'Hoja de Trabajo para listado'!$CD$155:$CD$1048576,0),MATCH((CUADRO!L$5&amp;$E814),'Hoja de Trabajo para listado'!$CD$151:$DC$151,0)),0)</f>
        <v>0</v>
      </c>
      <c r="M814" s="243">
        <f ca="1">+IFERROR(INDEX('Hoja de Trabajo para listado'!$A$155:$Z$1048576,MATCH($A814,'Hoja de Trabajo para listado'!$A$155:$A$1048576,0),MATCH((CUADRO!M$5&amp;$E814),'Hoja de Trabajo para listado'!$A$151:$Z$151,0)),0)+IFERROR(INDEX('Hoja de Trabajo para listado'!$AB$155:$BA$1048576,MATCH($A814,'Hoja de Trabajo para listado'!$AB$155:$AB$1048576,0),MATCH((CUADRO!M$5&amp;$E814),'Hoja de Trabajo para listado'!$AB$151:$BA$151,0)),0)+IFERROR(INDEX('Hoja de Trabajo para listado'!$BC$155:$CB$1048576,MATCH($A814,'Hoja de Trabajo para listado'!$BC$155:$BC$1048576,0),MATCH((CUADRO!M$5&amp;$E814),'Hoja de Trabajo para listado'!$BC$151:$CB$151,0)),0)+IFERROR(INDEX('Hoja de Trabajo para listado'!$DE$153:$DG$274,MATCH($A814,'Hoja de Trabajo para listado'!$DE$153:$DE$1048576,0),MATCH((CUADRO!M$5&amp;$E814),'Hoja de Trabajo para listado'!$DE$151:$DG$151,0)),0)+IFERROR(INDEX('Hoja de Trabajo para listado'!$CD$155:$DC$1048576,MATCH($A814,'Hoja de Trabajo para listado'!$CD$155:$CD$1048576,0),MATCH((CUADRO!M$5&amp;$E814),'Hoja de Trabajo para listado'!$CD$151:$DC$151,0)),0)</f>
        <v>0</v>
      </c>
      <c r="N814" s="243">
        <f ca="1">+IFERROR(INDEX('Hoja de Trabajo para listado'!$A$155:$Z$1048576,MATCH($A814,'Hoja de Trabajo para listado'!$A$155:$A$1048576,0),MATCH((CUADRO!N$5&amp;$E814),'Hoja de Trabajo para listado'!$A$151:$Z$151,0)),0)+IFERROR(INDEX('Hoja de Trabajo para listado'!$AB$155:$BA$1048576,MATCH($A814,'Hoja de Trabajo para listado'!$AB$155:$AB$1048576,0),MATCH((CUADRO!N$5&amp;$E814),'Hoja de Trabajo para listado'!$AB$151:$BA$151,0)),0)+IFERROR(INDEX('Hoja de Trabajo para listado'!$BC$155:$CB$1048576,MATCH($A814,'Hoja de Trabajo para listado'!$BC$155:$BC$1048576,0),MATCH((CUADRO!N$5&amp;$E814),'Hoja de Trabajo para listado'!$BC$151:$CB$151,0)),0)+IFERROR(INDEX('Hoja de Trabajo para listado'!$DE$153:$DG$274,MATCH($A814,'Hoja de Trabajo para listado'!$DE$153:$DE$1048576,0),MATCH((CUADRO!N$5&amp;$E814),'Hoja de Trabajo para listado'!$DE$151:$DG$151,0)),0)+IFERROR(INDEX('Hoja de Trabajo para listado'!$CD$155:$DC$1048576,MATCH($A814,'Hoja de Trabajo para listado'!$CD$155:$CD$1048576,0),MATCH((CUADRO!N$5&amp;$E814),'Hoja de Trabajo para listado'!$CD$151:$DC$151,0)),0)</f>
        <v>0</v>
      </c>
      <c r="O814" s="243">
        <f ca="1">+IFERROR(INDEX('Hoja de Trabajo para listado'!$A$155:$Z$1048576,MATCH($A814,'Hoja de Trabajo para listado'!$A$155:$A$1048576,0),MATCH((CUADRO!O$5&amp;$E814),'Hoja de Trabajo para listado'!$A$151:$Z$151,0)),0)+IFERROR(INDEX('Hoja de Trabajo para listado'!$AB$155:$BA$1048576,MATCH($A814,'Hoja de Trabajo para listado'!$AB$155:$AB$1048576,0),MATCH((CUADRO!O$5&amp;$E814),'Hoja de Trabajo para listado'!$AB$151:$BA$151,0)),0)+IFERROR(INDEX('Hoja de Trabajo para listado'!$BC$155:$CB$1048576,MATCH($A814,'Hoja de Trabajo para listado'!$BC$155:$BC$1048576,0),MATCH((CUADRO!O$5&amp;$E814),'Hoja de Trabajo para listado'!$BC$151:$CB$151,0)),0)+IFERROR(INDEX('Hoja de Trabajo para listado'!$DE$153:$DG$274,MATCH($A814,'Hoja de Trabajo para listado'!$DE$153:$DE$1048576,0),MATCH((CUADRO!O$5&amp;$E814),'Hoja de Trabajo para listado'!$DE$151:$DG$151,0)),0)+IFERROR(INDEX('Hoja de Trabajo para listado'!$CD$155:$DC$1048576,MATCH($A814,'Hoja de Trabajo para listado'!$CD$155:$CD$1048576,0),MATCH((CUADRO!O$5&amp;$E814),'Hoja de Trabajo para listado'!$CD$151:$DC$151,0)),0)</f>
        <v>0</v>
      </c>
      <c r="P814" s="243">
        <f ca="1">+IFERROR(INDEX('Hoja de Trabajo para listado'!$A$155:$Z$1048576,MATCH($A814,'Hoja de Trabajo para listado'!$A$155:$A$1048576,0),MATCH((CUADRO!P$5&amp;$E814),'Hoja de Trabajo para listado'!$A$151:$Z$151,0)),0)+IFERROR(INDEX('Hoja de Trabajo para listado'!$AB$155:$BA$1048576,MATCH($A814,'Hoja de Trabajo para listado'!$AB$155:$AB$1048576,0),MATCH((CUADRO!P$5&amp;$E814),'Hoja de Trabajo para listado'!$AB$151:$BA$151,0)),0)+IFERROR(INDEX('Hoja de Trabajo para listado'!$BC$155:$CB$1048576,MATCH($A814,'Hoja de Trabajo para listado'!$BC$155:$BC$1048576,0),MATCH((CUADRO!P$5&amp;$E814),'Hoja de Trabajo para listado'!$BC$151:$CB$151,0)),0)+IFERROR(INDEX('Hoja de Trabajo para listado'!$DE$153:$DG$274,MATCH($A814,'Hoja de Trabajo para listado'!$DE$153:$DE$1048576,0),MATCH((CUADRO!P$5&amp;$E814),'Hoja de Trabajo para listado'!$DE$151:$DG$151,0)),0)+IFERROR(INDEX('Hoja de Trabajo para listado'!$CD$155:$DC$1048576,MATCH($A814,'Hoja de Trabajo para listado'!$CD$155:$CD$1048576,0),MATCH((CUADRO!P$5&amp;$E814),'Hoja de Trabajo para listado'!$CD$151:$DC$151,0)),0)</f>
        <v>0</v>
      </c>
      <c r="Q814" s="243">
        <f ca="1">+IFERROR(INDEX('Hoja de Trabajo para listado'!$A$155:$Z$1048576,MATCH($A814,'Hoja de Trabajo para listado'!$A$155:$A$1048576,0),MATCH((CUADRO!Q$5&amp;$E814),'Hoja de Trabajo para listado'!$A$151:$Z$151,0)),0)+IFERROR(INDEX('Hoja de Trabajo para listado'!$AB$155:$BA$1048576,MATCH($A814,'Hoja de Trabajo para listado'!$AB$155:$AB$1048576,0),MATCH((CUADRO!Q$5&amp;$E814),'Hoja de Trabajo para listado'!$AB$151:$BA$151,0)),0)+IFERROR(INDEX('Hoja de Trabajo para listado'!$BC$155:$CB$1048576,MATCH($A814,'Hoja de Trabajo para listado'!$BC$155:$BC$1048576,0),MATCH((CUADRO!Q$5&amp;$E814),'Hoja de Trabajo para listado'!$BC$151:$CB$151,0)),0)+IFERROR(INDEX('Hoja de Trabajo para listado'!$DE$153:$DG$274,MATCH($A814,'Hoja de Trabajo para listado'!$DE$153:$DE$1048576,0),MATCH((CUADRO!Q$5&amp;$E814),'Hoja de Trabajo para listado'!$DE$151:$DG$151,0)),0)+IFERROR(INDEX('Hoja de Trabajo para listado'!$CD$155:$DC$1048576,MATCH($A814,'Hoja de Trabajo para listado'!$CD$155:$CD$1048576,0),MATCH((CUADRO!Q$5&amp;$E814),'Hoja de Trabajo para listado'!$CD$151:$DC$151,0)),0)</f>
        <v>0</v>
      </c>
      <c r="R814" s="243">
        <f t="shared" ca="1" si="27"/>
        <v>0</v>
      </c>
      <c r="S814" s="249"/>
      <c r="T814" s="243">
        <f ca="1">+T815</f>
        <v>0</v>
      </c>
      <c r="U814" s="242">
        <f t="shared" si="28"/>
        <v>1</v>
      </c>
      <c r="V814" s="333" t="str">
        <f>+VLOOKUP(A814,bd_lista!$A$3:$E$590,5,FALSE)</f>
        <v>Gobiernos Autonomos Municipales</v>
      </c>
      <c r="W814" s="383" t="str">
        <f>+V814</f>
        <v>Gobiernos Autonomos Municipales</v>
      </c>
      <c r="X814" s="242">
        <f>+VLOOKUP(A814,[3]Sheet1!$A$13:$D$744,4,FALSE)</f>
        <v>0</v>
      </c>
      <c r="Y814" s="242" t="e">
        <f>+VLOOKUP(X814,bd_lista!$A$3:$C$590,3,FALSE)</f>
        <v>#N/A</v>
      </c>
      <c r="Z814" s="294">
        <f>+X814</f>
        <v>0</v>
      </c>
      <c r="AA814" s="295" t="e">
        <f>+Y814</f>
        <v>#N/A</v>
      </c>
    </row>
    <row r="815" spans="1:27" customFormat="1" ht="15" hidden="1" customHeight="1">
      <c r="A815" s="32">
        <v>1426</v>
      </c>
      <c r="B815" s="389"/>
      <c r="C815" s="247" t="str">
        <f>+VLOOKUP(A815,bd_lista!$A$3:$C$590,3,FALSE)</f>
        <v>Gobierno Autónomo Municipal de Salinas de G. Mendoza</v>
      </c>
      <c r="D815" s="386"/>
      <c r="E815" s="244" t="s">
        <v>1305</v>
      </c>
      <c r="F815" s="243">
        <f ca="1">+IFERROR(INDEX('Hoja de Trabajo para listado'!$A$155:$Z$1048576,MATCH($A815,'Hoja de Trabajo para listado'!$A$155:$A$1048576,0),MATCH((CUADRO!F$5&amp;$E815),'Hoja de Trabajo para listado'!$A$151:$Z$151,0)),0)+IFERROR(INDEX('Hoja de Trabajo para listado'!$AB$155:$BA$1048576,MATCH($A815,'Hoja de Trabajo para listado'!$AB$155:$AB$1048576,0),MATCH((CUADRO!F$5&amp;$E815),'Hoja de Trabajo para listado'!$AB$151:$BA$151,0)),0)+IFERROR(INDEX('Hoja de Trabajo para listado'!$BC$155:$CB$1048576,MATCH($A815,'Hoja de Trabajo para listado'!$BC$155:$BC$1048576,0),MATCH((CUADRO!F$5&amp;$E815),'Hoja de Trabajo para listado'!$BC$151:$CB$151,0)),0)+IFERROR(INDEX('Hoja de Trabajo para listado'!$DE$153:$DG$274,MATCH($A815,'Hoja de Trabajo para listado'!$DE$153:$DE$1048576,0),MATCH((CUADRO!F$5&amp;$E815),'Hoja de Trabajo para listado'!$DE$151:$DG$151,0)),0)+IFERROR(INDEX('Hoja de Trabajo para listado'!$CD$155:$DC$1048576,MATCH($A815,'Hoja de Trabajo para listado'!$CD$155:$CD$1048576,0),MATCH((CUADRO!F$5&amp;$E815),'Hoja de Trabajo para listado'!$CD$151:$DC$151,0)),0)</f>
        <v>0</v>
      </c>
      <c r="G815" s="243">
        <f ca="1">+IFERROR(INDEX('Hoja de Trabajo para listado'!$A$155:$Z$1048576,MATCH($A815,'Hoja de Trabajo para listado'!$A$155:$A$1048576,0),MATCH((CUADRO!G$5&amp;$E815),'Hoja de Trabajo para listado'!$A$151:$Z$151,0)),0)+IFERROR(INDEX('Hoja de Trabajo para listado'!$AB$155:$BA$1048576,MATCH($A815,'Hoja de Trabajo para listado'!$AB$155:$AB$1048576,0),MATCH((CUADRO!G$5&amp;$E815),'Hoja de Trabajo para listado'!$AB$151:$BA$151,0)),0)+IFERROR(INDEX('Hoja de Trabajo para listado'!$BC$155:$CB$1048576,MATCH($A815,'Hoja de Trabajo para listado'!$BC$155:$BC$1048576,0),MATCH((CUADRO!G$5&amp;$E815),'Hoja de Trabajo para listado'!$BC$151:$CB$151,0)),0)+IFERROR(INDEX('Hoja de Trabajo para listado'!$DE$153:$DG$274,MATCH($A815,'Hoja de Trabajo para listado'!$DE$153:$DE$1048576,0),MATCH((CUADRO!G$5&amp;$E815),'Hoja de Trabajo para listado'!$DE$151:$DG$151,0)),0)+IFERROR(INDEX('Hoja de Trabajo para listado'!$CD$155:$DC$1048576,MATCH($A815,'Hoja de Trabajo para listado'!$CD$155:$CD$1048576,0),MATCH((CUADRO!G$5&amp;$E815),'Hoja de Trabajo para listado'!$CD$151:$DC$151,0)),0)</f>
        <v>0</v>
      </c>
      <c r="H815" s="243">
        <f ca="1">+IFERROR(INDEX('Hoja de Trabajo para listado'!$A$155:$Z$1048576,MATCH($A815,'Hoja de Trabajo para listado'!$A$155:$A$1048576,0),MATCH((CUADRO!H$5&amp;$E815),'Hoja de Trabajo para listado'!$A$151:$Z$151,0)),0)+IFERROR(INDEX('Hoja de Trabajo para listado'!$AB$155:$BA$1048576,MATCH($A815,'Hoja de Trabajo para listado'!$AB$155:$AB$1048576,0),MATCH((CUADRO!H$5&amp;$E815),'Hoja de Trabajo para listado'!$AB$151:$BA$151,0)),0)+IFERROR(INDEX('Hoja de Trabajo para listado'!$BC$155:$CB$1048576,MATCH($A815,'Hoja de Trabajo para listado'!$BC$155:$BC$1048576,0),MATCH((CUADRO!H$5&amp;$E815),'Hoja de Trabajo para listado'!$BC$151:$CB$151,0)),0)+IFERROR(INDEX('Hoja de Trabajo para listado'!$DE$153:$DG$274,MATCH($A815,'Hoja de Trabajo para listado'!$DE$153:$DE$1048576,0),MATCH((CUADRO!H$5&amp;$E815),'Hoja de Trabajo para listado'!$DE$151:$DG$151,0)),0)+IFERROR(INDEX('Hoja de Trabajo para listado'!$CD$155:$DC$1048576,MATCH($A815,'Hoja de Trabajo para listado'!$CD$155:$CD$1048576,0),MATCH((CUADRO!H$5&amp;$E815),'Hoja de Trabajo para listado'!$CD$151:$DC$151,0)),0)</f>
        <v>0</v>
      </c>
      <c r="I815" s="243">
        <f ca="1">+IFERROR(INDEX('Hoja de Trabajo para listado'!$A$155:$Z$1048576,MATCH($A815,'Hoja de Trabajo para listado'!$A$155:$A$1048576,0),MATCH((CUADRO!I$5&amp;$E815),'Hoja de Trabajo para listado'!$A$151:$Z$151,0)),0)+IFERROR(INDEX('Hoja de Trabajo para listado'!$AB$155:$BA$1048576,MATCH($A815,'Hoja de Trabajo para listado'!$AB$155:$AB$1048576,0),MATCH((CUADRO!I$5&amp;$E815),'Hoja de Trabajo para listado'!$AB$151:$BA$151,0)),0)+IFERROR(INDEX('Hoja de Trabajo para listado'!$BC$155:$CB$1048576,MATCH($A815,'Hoja de Trabajo para listado'!$BC$155:$BC$1048576,0),MATCH((CUADRO!I$5&amp;$E815),'Hoja de Trabajo para listado'!$BC$151:$CB$151,0)),0)+IFERROR(INDEX('Hoja de Trabajo para listado'!$DE$153:$DG$274,MATCH($A815,'Hoja de Trabajo para listado'!$DE$153:$DE$1048576,0),MATCH((CUADRO!I$5&amp;$E815),'Hoja de Trabajo para listado'!$DE$151:$DG$151,0)),0)+IFERROR(INDEX('Hoja de Trabajo para listado'!$CD$155:$DC$1048576,MATCH($A815,'Hoja de Trabajo para listado'!$CD$155:$CD$1048576,0),MATCH((CUADRO!I$5&amp;$E815),'Hoja de Trabajo para listado'!$CD$151:$DC$151,0)),0)</f>
        <v>0</v>
      </c>
      <c r="J815" s="243">
        <f ca="1">+IFERROR(INDEX('Hoja de Trabajo para listado'!$A$155:$Z$1048576,MATCH($A815,'Hoja de Trabajo para listado'!$A$155:$A$1048576,0),MATCH((CUADRO!J$5&amp;$E815),'Hoja de Trabajo para listado'!$A$151:$Z$151,0)),0)+IFERROR(INDEX('Hoja de Trabajo para listado'!$AB$155:$BA$1048576,MATCH($A815,'Hoja de Trabajo para listado'!$AB$155:$AB$1048576,0),MATCH((CUADRO!J$5&amp;$E815),'Hoja de Trabajo para listado'!$AB$151:$BA$151,0)),0)+IFERROR(INDEX('Hoja de Trabajo para listado'!$BC$155:$CB$1048576,MATCH($A815,'Hoja de Trabajo para listado'!$BC$155:$BC$1048576,0),MATCH((CUADRO!J$5&amp;$E815),'Hoja de Trabajo para listado'!$BC$151:$CB$151,0)),0)+IFERROR(INDEX('Hoja de Trabajo para listado'!$DE$153:$DG$274,MATCH($A815,'Hoja de Trabajo para listado'!$DE$153:$DE$1048576,0),MATCH((CUADRO!J$5&amp;$E815),'Hoja de Trabajo para listado'!$DE$151:$DG$151,0)),0)+IFERROR(INDEX('Hoja de Trabajo para listado'!$CD$155:$DC$1048576,MATCH($A815,'Hoja de Trabajo para listado'!$CD$155:$CD$1048576,0),MATCH((CUADRO!J$5&amp;$E815),'Hoja de Trabajo para listado'!$CD$151:$DC$151,0)),0)</f>
        <v>0</v>
      </c>
      <c r="K815" s="243">
        <f ca="1">+IFERROR(INDEX('Hoja de Trabajo para listado'!$A$155:$Z$1048576,MATCH($A815,'Hoja de Trabajo para listado'!$A$155:$A$1048576,0),MATCH((CUADRO!K$5&amp;$E815),'Hoja de Trabajo para listado'!$A$151:$Z$151,0)),0)+IFERROR(INDEX('Hoja de Trabajo para listado'!$AB$155:$BA$1048576,MATCH($A815,'Hoja de Trabajo para listado'!$AB$155:$AB$1048576,0),MATCH((CUADRO!K$5&amp;$E815),'Hoja de Trabajo para listado'!$AB$151:$BA$151,0)),0)+IFERROR(INDEX('Hoja de Trabajo para listado'!$BC$155:$CB$1048576,MATCH($A815,'Hoja de Trabajo para listado'!$BC$155:$BC$1048576,0),MATCH((CUADRO!K$5&amp;$E815),'Hoja de Trabajo para listado'!$BC$151:$CB$151,0)),0)+IFERROR(INDEX('Hoja de Trabajo para listado'!$DE$153:$DG$274,MATCH($A815,'Hoja de Trabajo para listado'!$DE$153:$DE$1048576,0),MATCH((CUADRO!K$5&amp;$E815),'Hoja de Trabajo para listado'!$DE$151:$DG$151,0)),0)+IFERROR(INDEX('Hoja de Trabajo para listado'!$CD$155:$DC$1048576,MATCH($A815,'Hoja de Trabajo para listado'!$CD$155:$CD$1048576,0),MATCH((CUADRO!K$5&amp;$E815),'Hoja de Trabajo para listado'!$CD$151:$DC$151,0)),0)</f>
        <v>0</v>
      </c>
      <c r="L815" s="243">
        <f ca="1">+IFERROR(INDEX('Hoja de Trabajo para listado'!$A$155:$Z$1048576,MATCH($A815,'Hoja de Trabajo para listado'!$A$155:$A$1048576,0),MATCH((CUADRO!L$5&amp;$E815),'Hoja de Trabajo para listado'!$A$151:$Z$151,0)),0)+IFERROR(INDEX('Hoja de Trabajo para listado'!$AB$155:$BA$1048576,MATCH($A815,'Hoja de Trabajo para listado'!$AB$155:$AB$1048576,0),MATCH((CUADRO!L$5&amp;$E815),'Hoja de Trabajo para listado'!$AB$151:$BA$151,0)),0)+IFERROR(INDEX('Hoja de Trabajo para listado'!$BC$155:$CB$1048576,MATCH($A815,'Hoja de Trabajo para listado'!$BC$155:$BC$1048576,0),MATCH((CUADRO!L$5&amp;$E815),'Hoja de Trabajo para listado'!$BC$151:$CB$151,0)),0)+IFERROR(INDEX('Hoja de Trabajo para listado'!$DE$153:$DG$274,MATCH($A815,'Hoja de Trabajo para listado'!$DE$153:$DE$1048576,0),MATCH((CUADRO!L$5&amp;$E815),'Hoja de Trabajo para listado'!$DE$151:$DG$151,0)),0)+IFERROR(INDEX('Hoja de Trabajo para listado'!$CD$155:$DC$1048576,MATCH($A815,'Hoja de Trabajo para listado'!$CD$155:$CD$1048576,0),MATCH((CUADRO!L$5&amp;$E815),'Hoja de Trabajo para listado'!$CD$151:$DC$151,0)),0)</f>
        <v>0</v>
      </c>
      <c r="M815" s="243">
        <f ca="1">+IFERROR(INDEX('Hoja de Trabajo para listado'!$A$155:$Z$1048576,MATCH($A815,'Hoja de Trabajo para listado'!$A$155:$A$1048576,0),MATCH((CUADRO!M$5&amp;$E815),'Hoja de Trabajo para listado'!$A$151:$Z$151,0)),0)+IFERROR(INDEX('Hoja de Trabajo para listado'!$AB$155:$BA$1048576,MATCH($A815,'Hoja de Trabajo para listado'!$AB$155:$AB$1048576,0),MATCH((CUADRO!M$5&amp;$E815),'Hoja de Trabajo para listado'!$AB$151:$BA$151,0)),0)+IFERROR(INDEX('Hoja de Trabajo para listado'!$BC$155:$CB$1048576,MATCH($A815,'Hoja de Trabajo para listado'!$BC$155:$BC$1048576,0),MATCH((CUADRO!M$5&amp;$E815),'Hoja de Trabajo para listado'!$BC$151:$CB$151,0)),0)+IFERROR(INDEX('Hoja de Trabajo para listado'!$DE$153:$DG$274,MATCH($A815,'Hoja de Trabajo para listado'!$DE$153:$DE$1048576,0),MATCH((CUADRO!M$5&amp;$E815),'Hoja de Trabajo para listado'!$DE$151:$DG$151,0)),0)+IFERROR(INDEX('Hoja de Trabajo para listado'!$CD$155:$DC$1048576,MATCH($A815,'Hoja de Trabajo para listado'!$CD$155:$CD$1048576,0),MATCH((CUADRO!M$5&amp;$E815),'Hoja de Trabajo para listado'!$CD$151:$DC$151,0)),0)</f>
        <v>0</v>
      </c>
      <c r="N815" s="243">
        <f ca="1">+IFERROR(INDEX('Hoja de Trabajo para listado'!$A$155:$Z$1048576,MATCH($A815,'Hoja de Trabajo para listado'!$A$155:$A$1048576,0),MATCH((CUADRO!N$5&amp;$E815),'Hoja de Trabajo para listado'!$A$151:$Z$151,0)),0)+IFERROR(INDEX('Hoja de Trabajo para listado'!$AB$155:$BA$1048576,MATCH($A815,'Hoja de Trabajo para listado'!$AB$155:$AB$1048576,0),MATCH((CUADRO!N$5&amp;$E815),'Hoja de Trabajo para listado'!$AB$151:$BA$151,0)),0)+IFERROR(INDEX('Hoja de Trabajo para listado'!$BC$155:$CB$1048576,MATCH($A815,'Hoja de Trabajo para listado'!$BC$155:$BC$1048576,0),MATCH((CUADRO!N$5&amp;$E815),'Hoja de Trabajo para listado'!$BC$151:$CB$151,0)),0)+IFERROR(INDEX('Hoja de Trabajo para listado'!$DE$153:$DG$274,MATCH($A815,'Hoja de Trabajo para listado'!$DE$153:$DE$1048576,0),MATCH((CUADRO!N$5&amp;$E815),'Hoja de Trabajo para listado'!$DE$151:$DG$151,0)),0)+IFERROR(INDEX('Hoja de Trabajo para listado'!$CD$155:$DC$1048576,MATCH($A815,'Hoja de Trabajo para listado'!$CD$155:$CD$1048576,0),MATCH((CUADRO!N$5&amp;$E815),'Hoja de Trabajo para listado'!$CD$151:$DC$151,0)),0)</f>
        <v>0</v>
      </c>
      <c r="O815" s="243">
        <f ca="1">+IFERROR(INDEX('Hoja de Trabajo para listado'!$A$155:$Z$1048576,MATCH($A815,'Hoja de Trabajo para listado'!$A$155:$A$1048576,0),MATCH((CUADRO!O$5&amp;$E815),'Hoja de Trabajo para listado'!$A$151:$Z$151,0)),0)+IFERROR(INDEX('Hoja de Trabajo para listado'!$AB$155:$BA$1048576,MATCH($A815,'Hoja de Trabajo para listado'!$AB$155:$AB$1048576,0),MATCH((CUADRO!O$5&amp;$E815),'Hoja de Trabajo para listado'!$AB$151:$BA$151,0)),0)+IFERROR(INDEX('Hoja de Trabajo para listado'!$BC$155:$CB$1048576,MATCH($A815,'Hoja de Trabajo para listado'!$BC$155:$BC$1048576,0),MATCH((CUADRO!O$5&amp;$E815),'Hoja de Trabajo para listado'!$BC$151:$CB$151,0)),0)+IFERROR(INDEX('Hoja de Trabajo para listado'!$DE$153:$DG$274,MATCH($A815,'Hoja de Trabajo para listado'!$DE$153:$DE$1048576,0),MATCH((CUADRO!O$5&amp;$E815),'Hoja de Trabajo para listado'!$DE$151:$DG$151,0)),0)+IFERROR(INDEX('Hoja de Trabajo para listado'!$CD$155:$DC$1048576,MATCH($A815,'Hoja de Trabajo para listado'!$CD$155:$CD$1048576,0),MATCH((CUADRO!O$5&amp;$E815),'Hoja de Trabajo para listado'!$CD$151:$DC$151,0)),0)</f>
        <v>0</v>
      </c>
      <c r="P815" s="243">
        <f ca="1">+IFERROR(INDEX('Hoja de Trabajo para listado'!$A$155:$Z$1048576,MATCH($A815,'Hoja de Trabajo para listado'!$A$155:$A$1048576,0),MATCH((CUADRO!P$5&amp;$E815),'Hoja de Trabajo para listado'!$A$151:$Z$151,0)),0)+IFERROR(INDEX('Hoja de Trabajo para listado'!$AB$155:$BA$1048576,MATCH($A815,'Hoja de Trabajo para listado'!$AB$155:$AB$1048576,0),MATCH((CUADRO!P$5&amp;$E815),'Hoja de Trabajo para listado'!$AB$151:$BA$151,0)),0)+IFERROR(INDEX('Hoja de Trabajo para listado'!$BC$155:$CB$1048576,MATCH($A815,'Hoja de Trabajo para listado'!$BC$155:$BC$1048576,0),MATCH((CUADRO!P$5&amp;$E815),'Hoja de Trabajo para listado'!$BC$151:$CB$151,0)),0)+IFERROR(INDEX('Hoja de Trabajo para listado'!$DE$153:$DG$274,MATCH($A815,'Hoja de Trabajo para listado'!$DE$153:$DE$1048576,0),MATCH((CUADRO!P$5&amp;$E815),'Hoja de Trabajo para listado'!$DE$151:$DG$151,0)),0)+IFERROR(INDEX('Hoja de Trabajo para listado'!$CD$155:$DC$1048576,MATCH($A815,'Hoja de Trabajo para listado'!$CD$155:$CD$1048576,0),MATCH((CUADRO!P$5&amp;$E815),'Hoja de Trabajo para listado'!$CD$151:$DC$151,0)),0)</f>
        <v>0</v>
      </c>
      <c r="Q815" s="243">
        <f ca="1">+IFERROR(INDEX('Hoja de Trabajo para listado'!$A$155:$Z$1048576,MATCH($A815,'Hoja de Trabajo para listado'!$A$155:$A$1048576,0),MATCH((CUADRO!Q$5&amp;$E815),'Hoja de Trabajo para listado'!$A$151:$Z$151,0)),0)+IFERROR(INDEX('Hoja de Trabajo para listado'!$AB$155:$BA$1048576,MATCH($A815,'Hoja de Trabajo para listado'!$AB$155:$AB$1048576,0),MATCH((CUADRO!Q$5&amp;$E815),'Hoja de Trabajo para listado'!$AB$151:$BA$151,0)),0)+IFERROR(INDEX('Hoja de Trabajo para listado'!$BC$155:$CB$1048576,MATCH($A815,'Hoja de Trabajo para listado'!$BC$155:$BC$1048576,0),MATCH((CUADRO!Q$5&amp;$E815),'Hoja de Trabajo para listado'!$BC$151:$CB$151,0)),0)+IFERROR(INDEX('Hoja de Trabajo para listado'!$DE$153:$DG$274,MATCH($A815,'Hoja de Trabajo para listado'!$DE$153:$DE$1048576,0),MATCH((CUADRO!Q$5&amp;$E815),'Hoja de Trabajo para listado'!$DE$151:$DG$151,0)),0)+IFERROR(INDEX('Hoja de Trabajo para listado'!$CD$155:$DC$1048576,MATCH($A815,'Hoja de Trabajo para listado'!$CD$155:$CD$1048576,0),MATCH((CUADRO!Q$5&amp;$E815),'Hoja de Trabajo para listado'!$CD$151:$DC$151,0)),0)</f>
        <v>0</v>
      </c>
      <c r="R815" s="243">
        <f t="shared" ca="1" si="27"/>
        <v>0</v>
      </c>
      <c r="S815" s="249">
        <f ca="1">+R814+R815</f>
        <v>0</v>
      </c>
      <c r="T815" s="243">
        <f ca="1">+S815</f>
        <v>0</v>
      </c>
      <c r="U815" s="242">
        <f t="shared" si="28"/>
        <v>2</v>
      </c>
      <c r="V815" s="333" t="str">
        <f>+VLOOKUP(A815,bd_lista!$A$3:$E$590,5,FALSE)</f>
        <v>Gobiernos Autonomos Municipales</v>
      </c>
      <c r="W815" s="384"/>
      <c r="X815" s="242">
        <f>+VLOOKUP(A815,[3]Sheet1!$A$13:$D$744,4,FALSE)</f>
        <v>0</v>
      </c>
      <c r="Y815" s="242" t="e">
        <f>+VLOOKUP(X815,bd_lista!$A$3:$C$590,3,FALSE)</f>
        <v>#N/A</v>
      </c>
      <c r="Z815" s="292"/>
      <c r="AA815" s="293"/>
    </row>
    <row r="816" spans="1:27" customFormat="1" ht="27" hidden="1" customHeight="1">
      <c r="A816" s="32">
        <v>1427</v>
      </c>
      <c r="B816" s="388">
        <f>+A816</f>
        <v>1427</v>
      </c>
      <c r="C816" s="247" t="str">
        <f>+VLOOKUP(A816,bd_lista!$A$3:$C$590,3,FALSE)</f>
        <v>Gobierno Autónomo Municipal de Pampa Aullagas</v>
      </c>
      <c r="D816" s="385" t="str">
        <f>+C816</f>
        <v>Gobierno Autónomo Municipal de Pampa Aullagas</v>
      </c>
      <c r="E816" s="242" t="s">
        <v>1304</v>
      </c>
      <c r="F816" s="243">
        <f ca="1">+IFERROR(INDEX('Hoja de Trabajo para listado'!$A$155:$Z$1048576,MATCH($A816,'Hoja de Trabajo para listado'!$A$155:$A$1048576,0),MATCH((CUADRO!F$5&amp;$E816),'Hoja de Trabajo para listado'!$A$151:$Z$151,0)),0)+IFERROR(INDEX('Hoja de Trabajo para listado'!$AB$155:$BA$1048576,MATCH($A816,'Hoja de Trabajo para listado'!$AB$155:$AB$1048576,0),MATCH((CUADRO!F$5&amp;$E816),'Hoja de Trabajo para listado'!$AB$151:$BA$151,0)),0)+IFERROR(INDEX('Hoja de Trabajo para listado'!$BC$155:$CB$1048576,MATCH($A816,'Hoja de Trabajo para listado'!$BC$155:$BC$1048576,0),MATCH((CUADRO!F$5&amp;$E816),'Hoja de Trabajo para listado'!$BC$151:$CB$151,0)),0)+IFERROR(INDEX('Hoja de Trabajo para listado'!$DE$153:$DG$274,MATCH($A816,'Hoja de Trabajo para listado'!$DE$153:$DE$1048576,0),MATCH((CUADRO!F$5&amp;$E816),'Hoja de Trabajo para listado'!$DE$151:$DG$151,0)),0)+IFERROR(INDEX('Hoja de Trabajo para listado'!$CD$155:$DC$1048576,MATCH($A816,'Hoja de Trabajo para listado'!$CD$155:$CD$1048576,0),MATCH((CUADRO!F$5&amp;$E816),'Hoja de Trabajo para listado'!$CD$151:$DC$151,0)),0)</f>
        <v>0</v>
      </c>
      <c r="G816" s="243">
        <f ca="1">+IFERROR(INDEX('Hoja de Trabajo para listado'!$A$155:$Z$1048576,MATCH($A816,'Hoja de Trabajo para listado'!$A$155:$A$1048576,0),MATCH((CUADRO!G$5&amp;$E816),'Hoja de Trabajo para listado'!$A$151:$Z$151,0)),0)+IFERROR(INDEX('Hoja de Trabajo para listado'!$AB$155:$BA$1048576,MATCH($A816,'Hoja de Trabajo para listado'!$AB$155:$AB$1048576,0),MATCH((CUADRO!G$5&amp;$E816),'Hoja de Trabajo para listado'!$AB$151:$BA$151,0)),0)+IFERROR(INDEX('Hoja de Trabajo para listado'!$BC$155:$CB$1048576,MATCH($A816,'Hoja de Trabajo para listado'!$BC$155:$BC$1048576,0),MATCH((CUADRO!G$5&amp;$E816),'Hoja de Trabajo para listado'!$BC$151:$CB$151,0)),0)+IFERROR(INDEX('Hoja de Trabajo para listado'!$DE$153:$DG$274,MATCH($A816,'Hoja de Trabajo para listado'!$DE$153:$DE$1048576,0),MATCH((CUADRO!G$5&amp;$E816),'Hoja de Trabajo para listado'!$DE$151:$DG$151,0)),0)+IFERROR(INDEX('Hoja de Trabajo para listado'!$CD$155:$DC$1048576,MATCH($A816,'Hoja de Trabajo para listado'!$CD$155:$CD$1048576,0),MATCH((CUADRO!G$5&amp;$E816),'Hoja de Trabajo para listado'!$CD$151:$DC$151,0)),0)</f>
        <v>0</v>
      </c>
      <c r="H816" s="243">
        <f ca="1">+IFERROR(INDEX('Hoja de Trabajo para listado'!$A$155:$Z$1048576,MATCH($A816,'Hoja de Trabajo para listado'!$A$155:$A$1048576,0),MATCH((CUADRO!H$5&amp;$E816),'Hoja de Trabajo para listado'!$A$151:$Z$151,0)),0)+IFERROR(INDEX('Hoja de Trabajo para listado'!$AB$155:$BA$1048576,MATCH($A816,'Hoja de Trabajo para listado'!$AB$155:$AB$1048576,0),MATCH((CUADRO!H$5&amp;$E816),'Hoja de Trabajo para listado'!$AB$151:$BA$151,0)),0)+IFERROR(INDEX('Hoja de Trabajo para listado'!$BC$155:$CB$1048576,MATCH($A816,'Hoja de Trabajo para listado'!$BC$155:$BC$1048576,0),MATCH((CUADRO!H$5&amp;$E816),'Hoja de Trabajo para listado'!$BC$151:$CB$151,0)),0)+IFERROR(INDEX('Hoja de Trabajo para listado'!$DE$153:$DG$274,MATCH($A816,'Hoja de Trabajo para listado'!$DE$153:$DE$1048576,0),MATCH((CUADRO!H$5&amp;$E816),'Hoja de Trabajo para listado'!$DE$151:$DG$151,0)),0)+IFERROR(INDEX('Hoja de Trabajo para listado'!$CD$155:$DC$1048576,MATCH($A816,'Hoja de Trabajo para listado'!$CD$155:$CD$1048576,0),MATCH((CUADRO!H$5&amp;$E816),'Hoja de Trabajo para listado'!$CD$151:$DC$151,0)),0)</f>
        <v>0</v>
      </c>
      <c r="I816" s="243">
        <f ca="1">+IFERROR(INDEX('Hoja de Trabajo para listado'!$A$155:$Z$1048576,MATCH($A816,'Hoja de Trabajo para listado'!$A$155:$A$1048576,0),MATCH((CUADRO!I$5&amp;$E816),'Hoja de Trabajo para listado'!$A$151:$Z$151,0)),0)+IFERROR(INDEX('Hoja de Trabajo para listado'!$AB$155:$BA$1048576,MATCH($A816,'Hoja de Trabajo para listado'!$AB$155:$AB$1048576,0),MATCH((CUADRO!I$5&amp;$E816),'Hoja de Trabajo para listado'!$AB$151:$BA$151,0)),0)+IFERROR(INDEX('Hoja de Trabajo para listado'!$BC$155:$CB$1048576,MATCH($A816,'Hoja de Trabajo para listado'!$BC$155:$BC$1048576,0),MATCH((CUADRO!I$5&amp;$E816),'Hoja de Trabajo para listado'!$BC$151:$CB$151,0)),0)+IFERROR(INDEX('Hoja de Trabajo para listado'!$DE$153:$DG$274,MATCH($A816,'Hoja de Trabajo para listado'!$DE$153:$DE$1048576,0),MATCH((CUADRO!I$5&amp;$E816),'Hoja de Trabajo para listado'!$DE$151:$DG$151,0)),0)+IFERROR(INDEX('Hoja de Trabajo para listado'!$CD$155:$DC$1048576,MATCH($A816,'Hoja de Trabajo para listado'!$CD$155:$CD$1048576,0),MATCH((CUADRO!I$5&amp;$E816),'Hoja de Trabajo para listado'!$CD$151:$DC$151,0)),0)</f>
        <v>0</v>
      </c>
      <c r="J816" s="243">
        <f ca="1">+IFERROR(INDEX('Hoja de Trabajo para listado'!$A$155:$Z$1048576,MATCH($A816,'Hoja de Trabajo para listado'!$A$155:$A$1048576,0),MATCH((CUADRO!J$5&amp;$E816),'Hoja de Trabajo para listado'!$A$151:$Z$151,0)),0)+IFERROR(INDEX('Hoja de Trabajo para listado'!$AB$155:$BA$1048576,MATCH($A816,'Hoja de Trabajo para listado'!$AB$155:$AB$1048576,0),MATCH((CUADRO!J$5&amp;$E816),'Hoja de Trabajo para listado'!$AB$151:$BA$151,0)),0)+IFERROR(INDEX('Hoja de Trabajo para listado'!$BC$155:$CB$1048576,MATCH($A816,'Hoja de Trabajo para listado'!$BC$155:$BC$1048576,0),MATCH((CUADRO!J$5&amp;$E816),'Hoja de Trabajo para listado'!$BC$151:$CB$151,0)),0)+IFERROR(INDEX('Hoja de Trabajo para listado'!$DE$153:$DG$274,MATCH($A816,'Hoja de Trabajo para listado'!$DE$153:$DE$1048576,0),MATCH((CUADRO!J$5&amp;$E816),'Hoja de Trabajo para listado'!$DE$151:$DG$151,0)),0)+IFERROR(INDEX('Hoja de Trabajo para listado'!$CD$155:$DC$1048576,MATCH($A816,'Hoja de Trabajo para listado'!$CD$155:$CD$1048576,0),MATCH((CUADRO!J$5&amp;$E816),'Hoja de Trabajo para listado'!$CD$151:$DC$151,0)),0)</f>
        <v>0</v>
      </c>
      <c r="K816" s="243">
        <f ca="1">+IFERROR(INDEX('Hoja de Trabajo para listado'!$A$155:$Z$1048576,MATCH($A816,'Hoja de Trabajo para listado'!$A$155:$A$1048576,0),MATCH((CUADRO!K$5&amp;$E816),'Hoja de Trabajo para listado'!$A$151:$Z$151,0)),0)+IFERROR(INDEX('Hoja de Trabajo para listado'!$AB$155:$BA$1048576,MATCH($A816,'Hoja de Trabajo para listado'!$AB$155:$AB$1048576,0),MATCH((CUADRO!K$5&amp;$E816),'Hoja de Trabajo para listado'!$AB$151:$BA$151,0)),0)+IFERROR(INDEX('Hoja de Trabajo para listado'!$BC$155:$CB$1048576,MATCH($A816,'Hoja de Trabajo para listado'!$BC$155:$BC$1048576,0),MATCH((CUADRO!K$5&amp;$E816),'Hoja de Trabajo para listado'!$BC$151:$CB$151,0)),0)+IFERROR(INDEX('Hoja de Trabajo para listado'!$DE$153:$DG$274,MATCH($A816,'Hoja de Trabajo para listado'!$DE$153:$DE$1048576,0),MATCH((CUADRO!K$5&amp;$E816),'Hoja de Trabajo para listado'!$DE$151:$DG$151,0)),0)+IFERROR(INDEX('Hoja de Trabajo para listado'!$CD$155:$DC$1048576,MATCH($A816,'Hoja de Trabajo para listado'!$CD$155:$CD$1048576,0),MATCH((CUADRO!K$5&amp;$E816),'Hoja de Trabajo para listado'!$CD$151:$DC$151,0)),0)</f>
        <v>0</v>
      </c>
      <c r="L816" s="243">
        <f ca="1">+IFERROR(INDEX('Hoja de Trabajo para listado'!$A$155:$Z$1048576,MATCH($A816,'Hoja de Trabajo para listado'!$A$155:$A$1048576,0),MATCH((CUADRO!L$5&amp;$E816),'Hoja de Trabajo para listado'!$A$151:$Z$151,0)),0)+IFERROR(INDEX('Hoja de Trabajo para listado'!$AB$155:$BA$1048576,MATCH($A816,'Hoja de Trabajo para listado'!$AB$155:$AB$1048576,0),MATCH((CUADRO!L$5&amp;$E816),'Hoja de Trabajo para listado'!$AB$151:$BA$151,0)),0)+IFERROR(INDEX('Hoja de Trabajo para listado'!$BC$155:$CB$1048576,MATCH($A816,'Hoja de Trabajo para listado'!$BC$155:$BC$1048576,0),MATCH((CUADRO!L$5&amp;$E816),'Hoja de Trabajo para listado'!$BC$151:$CB$151,0)),0)+IFERROR(INDEX('Hoja de Trabajo para listado'!$DE$153:$DG$274,MATCH($A816,'Hoja de Trabajo para listado'!$DE$153:$DE$1048576,0),MATCH((CUADRO!L$5&amp;$E816),'Hoja de Trabajo para listado'!$DE$151:$DG$151,0)),0)+IFERROR(INDEX('Hoja de Trabajo para listado'!$CD$155:$DC$1048576,MATCH($A816,'Hoja de Trabajo para listado'!$CD$155:$CD$1048576,0),MATCH((CUADRO!L$5&amp;$E816),'Hoja de Trabajo para listado'!$CD$151:$DC$151,0)),0)</f>
        <v>0</v>
      </c>
      <c r="M816" s="243">
        <f ca="1">+IFERROR(INDEX('Hoja de Trabajo para listado'!$A$155:$Z$1048576,MATCH($A816,'Hoja de Trabajo para listado'!$A$155:$A$1048576,0),MATCH((CUADRO!M$5&amp;$E816),'Hoja de Trabajo para listado'!$A$151:$Z$151,0)),0)+IFERROR(INDEX('Hoja de Trabajo para listado'!$AB$155:$BA$1048576,MATCH($A816,'Hoja de Trabajo para listado'!$AB$155:$AB$1048576,0),MATCH((CUADRO!M$5&amp;$E816),'Hoja de Trabajo para listado'!$AB$151:$BA$151,0)),0)+IFERROR(INDEX('Hoja de Trabajo para listado'!$BC$155:$CB$1048576,MATCH($A816,'Hoja de Trabajo para listado'!$BC$155:$BC$1048576,0),MATCH((CUADRO!M$5&amp;$E816),'Hoja de Trabajo para listado'!$BC$151:$CB$151,0)),0)+IFERROR(INDEX('Hoja de Trabajo para listado'!$DE$153:$DG$274,MATCH($A816,'Hoja de Trabajo para listado'!$DE$153:$DE$1048576,0),MATCH((CUADRO!M$5&amp;$E816),'Hoja de Trabajo para listado'!$DE$151:$DG$151,0)),0)+IFERROR(INDEX('Hoja de Trabajo para listado'!$CD$155:$DC$1048576,MATCH($A816,'Hoja de Trabajo para listado'!$CD$155:$CD$1048576,0),MATCH((CUADRO!M$5&amp;$E816),'Hoja de Trabajo para listado'!$CD$151:$DC$151,0)),0)</f>
        <v>0</v>
      </c>
      <c r="N816" s="243">
        <f ca="1">+IFERROR(INDEX('Hoja de Trabajo para listado'!$A$155:$Z$1048576,MATCH($A816,'Hoja de Trabajo para listado'!$A$155:$A$1048576,0),MATCH((CUADRO!N$5&amp;$E816),'Hoja de Trabajo para listado'!$A$151:$Z$151,0)),0)+IFERROR(INDEX('Hoja de Trabajo para listado'!$AB$155:$BA$1048576,MATCH($A816,'Hoja de Trabajo para listado'!$AB$155:$AB$1048576,0),MATCH((CUADRO!N$5&amp;$E816),'Hoja de Trabajo para listado'!$AB$151:$BA$151,0)),0)+IFERROR(INDEX('Hoja de Trabajo para listado'!$BC$155:$CB$1048576,MATCH($A816,'Hoja de Trabajo para listado'!$BC$155:$BC$1048576,0),MATCH((CUADRO!N$5&amp;$E816),'Hoja de Trabajo para listado'!$BC$151:$CB$151,0)),0)+IFERROR(INDEX('Hoja de Trabajo para listado'!$DE$153:$DG$274,MATCH($A816,'Hoja de Trabajo para listado'!$DE$153:$DE$1048576,0),MATCH((CUADRO!N$5&amp;$E816),'Hoja de Trabajo para listado'!$DE$151:$DG$151,0)),0)+IFERROR(INDEX('Hoja de Trabajo para listado'!$CD$155:$DC$1048576,MATCH($A816,'Hoja de Trabajo para listado'!$CD$155:$CD$1048576,0),MATCH((CUADRO!N$5&amp;$E816),'Hoja de Trabajo para listado'!$CD$151:$DC$151,0)),0)</f>
        <v>0</v>
      </c>
      <c r="O816" s="243">
        <f ca="1">+IFERROR(INDEX('Hoja de Trabajo para listado'!$A$155:$Z$1048576,MATCH($A816,'Hoja de Trabajo para listado'!$A$155:$A$1048576,0),MATCH((CUADRO!O$5&amp;$E816),'Hoja de Trabajo para listado'!$A$151:$Z$151,0)),0)+IFERROR(INDEX('Hoja de Trabajo para listado'!$AB$155:$BA$1048576,MATCH($A816,'Hoja de Trabajo para listado'!$AB$155:$AB$1048576,0),MATCH((CUADRO!O$5&amp;$E816),'Hoja de Trabajo para listado'!$AB$151:$BA$151,0)),0)+IFERROR(INDEX('Hoja de Trabajo para listado'!$BC$155:$CB$1048576,MATCH($A816,'Hoja de Trabajo para listado'!$BC$155:$BC$1048576,0),MATCH((CUADRO!O$5&amp;$E816),'Hoja de Trabajo para listado'!$BC$151:$CB$151,0)),0)+IFERROR(INDEX('Hoja de Trabajo para listado'!$DE$153:$DG$274,MATCH($A816,'Hoja de Trabajo para listado'!$DE$153:$DE$1048576,0),MATCH((CUADRO!O$5&amp;$E816),'Hoja de Trabajo para listado'!$DE$151:$DG$151,0)),0)+IFERROR(INDEX('Hoja de Trabajo para listado'!$CD$155:$DC$1048576,MATCH($A816,'Hoja de Trabajo para listado'!$CD$155:$CD$1048576,0),MATCH((CUADRO!O$5&amp;$E816),'Hoja de Trabajo para listado'!$CD$151:$DC$151,0)),0)</f>
        <v>0</v>
      </c>
      <c r="P816" s="243">
        <f ca="1">+IFERROR(INDEX('Hoja de Trabajo para listado'!$A$155:$Z$1048576,MATCH($A816,'Hoja de Trabajo para listado'!$A$155:$A$1048576,0),MATCH((CUADRO!P$5&amp;$E816),'Hoja de Trabajo para listado'!$A$151:$Z$151,0)),0)+IFERROR(INDEX('Hoja de Trabajo para listado'!$AB$155:$BA$1048576,MATCH($A816,'Hoja de Trabajo para listado'!$AB$155:$AB$1048576,0),MATCH((CUADRO!P$5&amp;$E816),'Hoja de Trabajo para listado'!$AB$151:$BA$151,0)),0)+IFERROR(INDEX('Hoja de Trabajo para listado'!$BC$155:$CB$1048576,MATCH($A816,'Hoja de Trabajo para listado'!$BC$155:$BC$1048576,0),MATCH((CUADRO!P$5&amp;$E816),'Hoja de Trabajo para listado'!$BC$151:$CB$151,0)),0)+IFERROR(INDEX('Hoja de Trabajo para listado'!$DE$153:$DG$274,MATCH($A816,'Hoja de Trabajo para listado'!$DE$153:$DE$1048576,0),MATCH((CUADRO!P$5&amp;$E816),'Hoja de Trabajo para listado'!$DE$151:$DG$151,0)),0)+IFERROR(INDEX('Hoja de Trabajo para listado'!$CD$155:$DC$1048576,MATCH($A816,'Hoja de Trabajo para listado'!$CD$155:$CD$1048576,0),MATCH((CUADRO!P$5&amp;$E816),'Hoja de Trabajo para listado'!$CD$151:$DC$151,0)),0)</f>
        <v>0</v>
      </c>
      <c r="Q816" s="243">
        <f ca="1">+IFERROR(INDEX('Hoja de Trabajo para listado'!$A$155:$Z$1048576,MATCH($A816,'Hoja de Trabajo para listado'!$A$155:$A$1048576,0),MATCH((CUADRO!Q$5&amp;$E816),'Hoja de Trabajo para listado'!$A$151:$Z$151,0)),0)+IFERROR(INDEX('Hoja de Trabajo para listado'!$AB$155:$BA$1048576,MATCH($A816,'Hoja de Trabajo para listado'!$AB$155:$AB$1048576,0),MATCH((CUADRO!Q$5&amp;$E816),'Hoja de Trabajo para listado'!$AB$151:$BA$151,0)),0)+IFERROR(INDEX('Hoja de Trabajo para listado'!$BC$155:$CB$1048576,MATCH($A816,'Hoja de Trabajo para listado'!$BC$155:$BC$1048576,0),MATCH((CUADRO!Q$5&amp;$E816),'Hoja de Trabajo para listado'!$BC$151:$CB$151,0)),0)+IFERROR(INDEX('Hoja de Trabajo para listado'!$DE$153:$DG$274,MATCH($A816,'Hoja de Trabajo para listado'!$DE$153:$DE$1048576,0),MATCH((CUADRO!Q$5&amp;$E816),'Hoja de Trabajo para listado'!$DE$151:$DG$151,0)),0)+IFERROR(INDEX('Hoja de Trabajo para listado'!$CD$155:$DC$1048576,MATCH($A816,'Hoja de Trabajo para listado'!$CD$155:$CD$1048576,0),MATCH((CUADRO!Q$5&amp;$E816),'Hoja de Trabajo para listado'!$CD$151:$DC$151,0)),0)</f>
        <v>0</v>
      </c>
      <c r="R816" s="243">
        <f t="shared" ca="1" si="27"/>
        <v>0</v>
      </c>
      <c r="S816" s="249"/>
      <c r="T816" s="243">
        <f ca="1">+T817</f>
        <v>0</v>
      </c>
      <c r="U816" s="242">
        <f t="shared" si="28"/>
        <v>1</v>
      </c>
      <c r="V816" s="333" t="str">
        <f>+VLOOKUP(A816,bd_lista!$A$3:$E$590,5,FALSE)</f>
        <v>Gobiernos Autonomos Municipales</v>
      </c>
      <c r="W816" s="383" t="str">
        <f>+V816</f>
        <v>Gobiernos Autonomos Municipales</v>
      </c>
      <c r="X816" s="242">
        <f>+VLOOKUP(A816,[3]Sheet1!$A$13:$D$744,4,FALSE)</f>
        <v>0</v>
      </c>
      <c r="Y816" s="242" t="e">
        <f>+VLOOKUP(X816,bd_lista!$A$3:$C$590,3,FALSE)</f>
        <v>#N/A</v>
      </c>
      <c r="Z816" s="294">
        <f>+X816</f>
        <v>0</v>
      </c>
      <c r="AA816" s="295" t="e">
        <f>+Y816</f>
        <v>#N/A</v>
      </c>
    </row>
    <row r="817" spans="1:27" customFormat="1" ht="27" hidden="1" customHeight="1">
      <c r="A817" s="32">
        <v>1427</v>
      </c>
      <c r="B817" s="389"/>
      <c r="C817" s="247" t="str">
        <f>+VLOOKUP(A817,bd_lista!$A$3:$C$590,3,FALSE)</f>
        <v>Gobierno Autónomo Municipal de Pampa Aullagas</v>
      </c>
      <c r="D817" s="386"/>
      <c r="E817" s="244" t="s">
        <v>1305</v>
      </c>
      <c r="F817" s="243">
        <f ca="1">+IFERROR(INDEX('Hoja de Trabajo para listado'!$A$155:$Z$1048576,MATCH($A817,'Hoja de Trabajo para listado'!$A$155:$A$1048576,0),MATCH((CUADRO!F$5&amp;$E817),'Hoja de Trabajo para listado'!$A$151:$Z$151,0)),0)+IFERROR(INDEX('Hoja de Trabajo para listado'!$AB$155:$BA$1048576,MATCH($A817,'Hoja de Trabajo para listado'!$AB$155:$AB$1048576,0),MATCH((CUADRO!F$5&amp;$E817),'Hoja de Trabajo para listado'!$AB$151:$BA$151,0)),0)+IFERROR(INDEX('Hoja de Trabajo para listado'!$BC$155:$CB$1048576,MATCH($A817,'Hoja de Trabajo para listado'!$BC$155:$BC$1048576,0),MATCH((CUADRO!F$5&amp;$E817),'Hoja de Trabajo para listado'!$BC$151:$CB$151,0)),0)+IFERROR(INDEX('Hoja de Trabajo para listado'!$DE$153:$DG$274,MATCH($A817,'Hoja de Trabajo para listado'!$DE$153:$DE$1048576,0),MATCH((CUADRO!F$5&amp;$E817),'Hoja de Trabajo para listado'!$DE$151:$DG$151,0)),0)+IFERROR(INDEX('Hoja de Trabajo para listado'!$CD$155:$DC$1048576,MATCH($A817,'Hoja de Trabajo para listado'!$CD$155:$CD$1048576,0),MATCH((CUADRO!F$5&amp;$E817),'Hoja de Trabajo para listado'!$CD$151:$DC$151,0)),0)</f>
        <v>0</v>
      </c>
      <c r="G817" s="243">
        <f ca="1">+IFERROR(INDEX('Hoja de Trabajo para listado'!$A$155:$Z$1048576,MATCH($A817,'Hoja de Trabajo para listado'!$A$155:$A$1048576,0),MATCH((CUADRO!G$5&amp;$E817),'Hoja de Trabajo para listado'!$A$151:$Z$151,0)),0)+IFERROR(INDEX('Hoja de Trabajo para listado'!$AB$155:$BA$1048576,MATCH($A817,'Hoja de Trabajo para listado'!$AB$155:$AB$1048576,0),MATCH((CUADRO!G$5&amp;$E817),'Hoja de Trabajo para listado'!$AB$151:$BA$151,0)),0)+IFERROR(INDEX('Hoja de Trabajo para listado'!$BC$155:$CB$1048576,MATCH($A817,'Hoja de Trabajo para listado'!$BC$155:$BC$1048576,0),MATCH((CUADRO!G$5&amp;$E817),'Hoja de Trabajo para listado'!$BC$151:$CB$151,0)),0)+IFERROR(INDEX('Hoja de Trabajo para listado'!$DE$153:$DG$274,MATCH($A817,'Hoja de Trabajo para listado'!$DE$153:$DE$1048576,0),MATCH((CUADRO!G$5&amp;$E817),'Hoja de Trabajo para listado'!$DE$151:$DG$151,0)),0)+IFERROR(INDEX('Hoja de Trabajo para listado'!$CD$155:$DC$1048576,MATCH($A817,'Hoja de Trabajo para listado'!$CD$155:$CD$1048576,0),MATCH((CUADRO!G$5&amp;$E817),'Hoja de Trabajo para listado'!$CD$151:$DC$151,0)),0)</f>
        <v>0</v>
      </c>
      <c r="H817" s="243">
        <f ca="1">+IFERROR(INDEX('Hoja de Trabajo para listado'!$A$155:$Z$1048576,MATCH($A817,'Hoja de Trabajo para listado'!$A$155:$A$1048576,0),MATCH((CUADRO!H$5&amp;$E817),'Hoja de Trabajo para listado'!$A$151:$Z$151,0)),0)+IFERROR(INDEX('Hoja de Trabajo para listado'!$AB$155:$BA$1048576,MATCH($A817,'Hoja de Trabajo para listado'!$AB$155:$AB$1048576,0),MATCH((CUADRO!H$5&amp;$E817),'Hoja de Trabajo para listado'!$AB$151:$BA$151,0)),0)+IFERROR(INDEX('Hoja de Trabajo para listado'!$BC$155:$CB$1048576,MATCH($A817,'Hoja de Trabajo para listado'!$BC$155:$BC$1048576,0),MATCH((CUADRO!H$5&amp;$E817),'Hoja de Trabajo para listado'!$BC$151:$CB$151,0)),0)+IFERROR(INDEX('Hoja de Trabajo para listado'!$DE$153:$DG$274,MATCH($A817,'Hoja de Trabajo para listado'!$DE$153:$DE$1048576,0),MATCH((CUADRO!H$5&amp;$E817),'Hoja de Trabajo para listado'!$DE$151:$DG$151,0)),0)+IFERROR(INDEX('Hoja de Trabajo para listado'!$CD$155:$DC$1048576,MATCH($A817,'Hoja de Trabajo para listado'!$CD$155:$CD$1048576,0),MATCH((CUADRO!H$5&amp;$E817),'Hoja de Trabajo para listado'!$CD$151:$DC$151,0)),0)</f>
        <v>0</v>
      </c>
      <c r="I817" s="243">
        <f ca="1">+IFERROR(INDEX('Hoja de Trabajo para listado'!$A$155:$Z$1048576,MATCH($A817,'Hoja de Trabajo para listado'!$A$155:$A$1048576,0),MATCH((CUADRO!I$5&amp;$E817),'Hoja de Trabajo para listado'!$A$151:$Z$151,0)),0)+IFERROR(INDEX('Hoja de Trabajo para listado'!$AB$155:$BA$1048576,MATCH($A817,'Hoja de Trabajo para listado'!$AB$155:$AB$1048576,0),MATCH((CUADRO!I$5&amp;$E817),'Hoja de Trabajo para listado'!$AB$151:$BA$151,0)),0)+IFERROR(INDEX('Hoja de Trabajo para listado'!$BC$155:$CB$1048576,MATCH($A817,'Hoja de Trabajo para listado'!$BC$155:$BC$1048576,0),MATCH((CUADRO!I$5&amp;$E817),'Hoja de Trabajo para listado'!$BC$151:$CB$151,0)),0)+IFERROR(INDEX('Hoja de Trabajo para listado'!$DE$153:$DG$274,MATCH($A817,'Hoja de Trabajo para listado'!$DE$153:$DE$1048576,0),MATCH((CUADRO!I$5&amp;$E817),'Hoja de Trabajo para listado'!$DE$151:$DG$151,0)),0)+IFERROR(INDEX('Hoja de Trabajo para listado'!$CD$155:$DC$1048576,MATCH($A817,'Hoja de Trabajo para listado'!$CD$155:$CD$1048576,0),MATCH((CUADRO!I$5&amp;$E817),'Hoja de Trabajo para listado'!$CD$151:$DC$151,0)),0)</f>
        <v>0</v>
      </c>
      <c r="J817" s="243">
        <f ca="1">+IFERROR(INDEX('Hoja de Trabajo para listado'!$A$155:$Z$1048576,MATCH($A817,'Hoja de Trabajo para listado'!$A$155:$A$1048576,0),MATCH((CUADRO!J$5&amp;$E817),'Hoja de Trabajo para listado'!$A$151:$Z$151,0)),0)+IFERROR(INDEX('Hoja de Trabajo para listado'!$AB$155:$BA$1048576,MATCH($A817,'Hoja de Trabajo para listado'!$AB$155:$AB$1048576,0),MATCH((CUADRO!J$5&amp;$E817),'Hoja de Trabajo para listado'!$AB$151:$BA$151,0)),0)+IFERROR(INDEX('Hoja de Trabajo para listado'!$BC$155:$CB$1048576,MATCH($A817,'Hoja de Trabajo para listado'!$BC$155:$BC$1048576,0),MATCH((CUADRO!J$5&amp;$E817),'Hoja de Trabajo para listado'!$BC$151:$CB$151,0)),0)+IFERROR(INDEX('Hoja de Trabajo para listado'!$DE$153:$DG$274,MATCH($A817,'Hoja de Trabajo para listado'!$DE$153:$DE$1048576,0),MATCH((CUADRO!J$5&amp;$E817),'Hoja de Trabajo para listado'!$DE$151:$DG$151,0)),0)+IFERROR(INDEX('Hoja de Trabajo para listado'!$CD$155:$DC$1048576,MATCH($A817,'Hoja de Trabajo para listado'!$CD$155:$CD$1048576,0),MATCH((CUADRO!J$5&amp;$E817),'Hoja de Trabajo para listado'!$CD$151:$DC$151,0)),0)</f>
        <v>0</v>
      </c>
      <c r="K817" s="243">
        <f ca="1">+IFERROR(INDEX('Hoja de Trabajo para listado'!$A$155:$Z$1048576,MATCH($A817,'Hoja de Trabajo para listado'!$A$155:$A$1048576,0),MATCH((CUADRO!K$5&amp;$E817),'Hoja de Trabajo para listado'!$A$151:$Z$151,0)),0)+IFERROR(INDEX('Hoja de Trabajo para listado'!$AB$155:$BA$1048576,MATCH($A817,'Hoja de Trabajo para listado'!$AB$155:$AB$1048576,0),MATCH((CUADRO!K$5&amp;$E817),'Hoja de Trabajo para listado'!$AB$151:$BA$151,0)),0)+IFERROR(INDEX('Hoja de Trabajo para listado'!$BC$155:$CB$1048576,MATCH($A817,'Hoja de Trabajo para listado'!$BC$155:$BC$1048576,0),MATCH((CUADRO!K$5&amp;$E817),'Hoja de Trabajo para listado'!$BC$151:$CB$151,0)),0)+IFERROR(INDEX('Hoja de Trabajo para listado'!$DE$153:$DG$274,MATCH($A817,'Hoja de Trabajo para listado'!$DE$153:$DE$1048576,0),MATCH((CUADRO!K$5&amp;$E817),'Hoja de Trabajo para listado'!$DE$151:$DG$151,0)),0)+IFERROR(INDEX('Hoja de Trabajo para listado'!$CD$155:$DC$1048576,MATCH($A817,'Hoja de Trabajo para listado'!$CD$155:$CD$1048576,0),MATCH((CUADRO!K$5&amp;$E817),'Hoja de Trabajo para listado'!$CD$151:$DC$151,0)),0)</f>
        <v>0</v>
      </c>
      <c r="L817" s="243">
        <f ca="1">+IFERROR(INDEX('Hoja de Trabajo para listado'!$A$155:$Z$1048576,MATCH($A817,'Hoja de Trabajo para listado'!$A$155:$A$1048576,0),MATCH((CUADRO!L$5&amp;$E817),'Hoja de Trabajo para listado'!$A$151:$Z$151,0)),0)+IFERROR(INDEX('Hoja de Trabajo para listado'!$AB$155:$BA$1048576,MATCH($A817,'Hoja de Trabajo para listado'!$AB$155:$AB$1048576,0),MATCH((CUADRO!L$5&amp;$E817),'Hoja de Trabajo para listado'!$AB$151:$BA$151,0)),0)+IFERROR(INDEX('Hoja de Trabajo para listado'!$BC$155:$CB$1048576,MATCH($A817,'Hoja de Trabajo para listado'!$BC$155:$BC$1048576,0),MATCH((CUADRO!L$5&amp;$E817),'Hoja de Trabajo para listado'!$BC$151:$CB$151,0)),0)+IFERROR(INDEX('Hoja de Trabajo para listado'!$DE$153:$DG$274,MATCH($A817,'Hoja de Trabajo para listado'!$DE$153:$DE$1048576,0),MATCH((CUADRO!L$5&amp;$E817),'Hoja de Trabajo para listado'!$DE$151:$DG$151,0)),0)+IFERROR(INDEX('Hoja de Trabajo para listado'!$CD$155:$DC$1048576,MATCH($A817,'Hoja de Trabajo para listado'!$CD$155:$CD$1048576,0),MATCH((CUADRO!L$5&amp;$E817),'Hoja de Trabajo para listado'!$CD$151:$DC$151,0)),0)</f>
        <v>0</v>
      </c>
      <c r="M817" s="243">
        <f ca="1">+IFERROR(INDEX('Hoja de Trabajo para listado'!$A$155:$Z$1048576,MATCH($A817,'Hoja de Trabajo para listado'!$A$155:$A$1048576,0),MATCH((CUADRO!M$5&amp;$E817),'Hoja de Trabajo para listado'!$A$151:$Z$151,0)),0)+IFERROR(INDEX('Hoja de Trabajo para listado'!$AB$155:$BA$1048576,MATCH($A817,'Hoja de Trabajo para listado'!$AB$155:$AB$1048576,0),MATCH((CUADRO!M$5&amp;$E817),'Hoja de Trabajo para listado'!$AB$151:$BA$151,0)),0)+IFERROR(INDEX('Hoja de Trabajo para listado'!$BC$155:$CB$1048576,MATCH($A817,'Hoja de Trabajo para listado'!$BC$155:$BC$1048576,0),MATCH((CUADRO!M$5&amp;$E817),'Hoja de Trabajo para listado'!$BC$151:$CB$151,0)),0)+IFERROR(INDEX('Hoja de Trabajo para listado'!$DE$153:$DG$274,MATCH($A817,'Hoja de Trabajo para listado'!$DE$153:$DE$1048576,0),MATCH((CUADRO!M$5&amp;$E817),'Hoja de Trabajo para listado'!$DE$151:$DG$151,0)),0)+IFERROR(INDEX('Hoja de Trabajo para listado'!$CD$155:$DC$1048576,MATCH($A817,'Hoja de Trabajo para listado'!$CD$155:$CD$1048576,0),MATCH((CUADRO!M$5&amp;$E817),'Hoja de Trabajo para listado'!$CD$151:$DC$151,0)),0)</f>
        <v>0</v>
      </c>
      <c r="N817" s="243">
        <f ca="1">+IFERROR(INDEX('Hoja de Trabajo para listado'!$A$155:$Z$1048576,MATCH($A817,'Hoja de Trabajo para listado'!$A$155:$A$1048576,0),MATCH((CUADRO!N$5&amp;$E817),'Hoja de Trabajo para listado'!$A$151:$Z$151,0)),0)+IFERROR(INDEX('Hoja de Trabajo para listado'!$AB$155:$BA$1048576,MATCH($A817,'Hoja de Trabajo para listado'!$AB$155:$AB$1048576,0),MATCH((CUADRO!N$5&amp;$E817),'Hoja de Trabajo para listado'!$AB$151:$BA$151,0)),0)+IFERROR(INDEX('Hoja de Trabajo para listado'!$BC$155:$CB$1048576,MATCH($A817,'Hoja de Trabajo para listado'!$BC$155:$BC$1048576,0),MATCH((CUADRO!N$5&amp;$E817),'Hoja de Trabajo para listado'!$BC$151:$CB$151,0)),0)+IFERROR(INDEX('Hoja de Trabajo para listado'!$DE$153:$DG$274,MATCH($A817,'Hoja de Trabajo para listado'!$DE$153:$DE$1048576,0),MATCH((CUADRO!N$5&amp;$E817),'Hoja de Trabajo para listado'!$DE$151:$DG$151,0)),0)+IFERROR(INDEX('Hoja de Trabajo para listado'!$CD$155:$DC$1048576,MATCH($A817,'Hoja de Trabajo para listado'!$CD$155:$CD$1048576,0),MATCH((CUADRO!N$5&amp;$E817),'Hoja de Trabajo para listado'!$CD$151:$DC$151,0)),0)</f>
        <v>0</v>
      </c>
      <c r="O817" s="243">
        <f ca="1">+IFERROR(INDEX('Hoja de Trabajo para listado'!$A$155:$Z$1048576,MATCH($A817,'Hoja de Trabajo para listado'!$A$155:$A$1048576,0),MATCH((CUADRO!O$5&amp;$E817),'Hoja de Trabajo para listado'!$A$151:$Z$151,0)),0)+IFERROR(INDEX('Hoja de Trabajo para listado'!$AB$155:$BA$1048576,MATCH($A817,'Hoja de Trabajo para listado'!$AB$155:$AB$1048576,0),MATCH((CUADRO!O$5&amp;$E817),'Hoja de Trabajo para listado'!$AB$151:$BA$151,0)),0)+IFERROR(INDEX('Hoja de Trabajo para listado'!$BC$155:$CB$1048576,MATCH($A817,'Hoja de Trabajo para listado'!$BC$155:$BC$1048576,0),MATCH((CUADRO!O$5&amp;$E817),'Hoja de Trabajo para listado'!$BC$151:$CB$151,0)),0)+IFERROR(INDEX('Hoja de Trabajo para listado'!$DE$153:$DG$274,MATCH($A817,'Hoja de Trabajo para listado'!$DE$153:$DE$1048576,0),MATCH((CUADRO!O$5&amp;$E817),'Hoja de Trabajo para listado'!$DE$151:$DG$151,0)),0)+IFERROR(INDEX('Hoja de Trabajo para listado'!$CD$155:$DC$1048576,MATCH($A817,'Hoja de Trabajo para listado'!$CD$155:$CD$1048576,0),MATCH((CUADRO!O$5&amp;$E817),'Hoja de Trabajo para listado'!$CD$151:$DC$151,0)),0)</f>
        <v>0</v>
      </c>
      <c r="P817" s="243">
        <f ca="1">+IFERROR(INDEX('Hoja de Trabajo para listado'!$A$155:$Z$1048576,MATCH($A817,'Hoja de Trabajo para listado'!$A$155:$A$1048576,0),MATCH((CUADRO!P$5&amp;$E817),'Hoja de Trabajo para listado'!$A$151:$Z$151,0)),0)+IFERROR(INDEX('Hoja de Trabajo para listado'!$AB$155:$BA$1048576,MATCH($A817,'Hoja de Trabajo para listado'!$AB$155:$AB$1048576,0),MATCH((CUADRO!P$5&amp;$E817),'Hoja de Trabajo para listado'!$AB$151:$BA$151,0)),0)+IFERROR(INDEX('Hoja de Trabajo para listado'!$BC$155:$CB$1048576,MATCH($A817,'Hoja de Trabajo para listado'!$BC$155:$BC$1048576,0),MATCH((CUADRO!P$5&amp;$E817),'Hoja de Trabajo para listado'!$BC$151:$CB$151,0)),0)+IFERROR(INDEX('Hoja de Trabajo para listado'!$DE$153:$DG$274,MATCH($A817,'Hoja de Trabajo para listado'!$DE$153:$DE$1048576,0),MATCH((CUADRO!P$5&amp;$E817),'Hoja de Trabajo para listado'!$DE$151:$DG$151,0)),0)+IFERROR(INDEX('Hoja de Trabajo para listado'!$CD$155:$DC$1048576,MATCH($A817,'Hoja de Trabajo para listado'!$CD$155:$CD$1048576,0),MATCH((CUADRO!P$5&amp;$E817),'Hoja de Trabajo para listado'!$CD$151:$DC$151,0)),0)</f>
        <v>0</v>
      </c>
      <c r="Q817" s="243">
        <f ca="1">+IFERROR(INDEX('Hoja de Trabajo para listado'!$A$155:$Z$1048576,MATCH($A817,'Hoja de Trabajo para listado'!$A$155:$A$1048576,0),MATCH((CUADRO!Q$5&amp;$E817),'Hoja de Trabajo para listado'!$A$151:$Z$151,0)),0)+IFERROR(INDEX('Hoja de Trabajo para listado'!$AB$155:$BA$1048576,MATCH($A817,'Hoja de Trabajo para listado'!$AB$155:$AB$1048576,0),MATCH((CUADRO!Q$5&amp;$E817),'Hoja de Trabajo para listado'!$AB$151:$BA$151,0)),0)+IFERROR(INDEX('Hoja de Trabajo para listado'!$BC$155:$CB$1048576,MATCH($A817,'Hoja de Trabajo para listado'!$BC$155:$BC$1048576,0),MATCH((CUADRO!Q$5&amp;$E817),'Hoja de Trabajo para listado'!$BC$151:$CB$151,0)),0)+IFERROR(INDEX('Hoja de Trabajo para listado'!$DE$153:$DG$274,MATCH($A817,'Hoja de Trabajo para listado'!$DE$153:$DE$1048576,0),MATCH((CUADRO!Q$5&amp;$E817),'Hoja de Trabajo para listado'!$DE$151:$DG$151,0)),0)+IFERROR(INDEX('Hoja de Trabajo para listado'!$CD$155:$DC$1048576,MATCH($A817,'Hoja de Trabajo para listado'!$CD$155:$CD$1048576,0),MATCH((CUADRO!Q$5&amp;$E817),'Hoja de Trabajo para listado'!$CD$151:$DC$151,0)),0)</f>
        <v>0</v>
      </c>
      <c r="R817" s="243">
        <f t="shared" ca="1" si="27"/>
        <v>0</v>
      </c>
      <c r="S817" s="249">
        <f ca="1">+R816+R817</f>
        <v>0</v>
      </c>
      <c r="T817" s="243">
        <f ca="1">+S817</f>
        <v>0</v>
      </c>
      <c r="U817" s="242">
        <f t="shared" si="28"/>
        <v>2</v>
      </c>
      <c r="V817" s="333" t="str">
        <f>+VLOOKUP(A817,bd_lista!$A$3:$E$590,5,FALSE)</f>
        <v>Gobiernos Autonomos Municipales</v>
      </c>
      <c r="W817" s="384"/>
      <c r="X817" s="242">
        <f>+VLOOKUP(A817,[3]Sheet1!$A$13:$D$744,4,FALSE)</f>
        <v>0</v>
      </c>
      <c r="Y817" s="242" t="e">
        <f>+VLOOKUP(X817,bd_lista!$A$3:$C$590,3,FALSE)</f>
        <v>#N/A</v>
      </c>
      <c r="Z817" s="292"/>
      <c r="AA817" s="293"/>
    </row>
    <row r="818" spans="1:27" customFormat="1" ht="27" hidden="1" customHeight="1">
      <c r="A818" s="32">
        <v>1428</v>
      </c>
      <c r="B818" s="388">
        <f>+A818</f>
        <v>1428</v>
      </c>
      <c r="C818" s="247" t="str">
        <f>+VLOOKUP(A818,bd_lista!$A$3:$C$590,3,FALSE)</f>
        <v>Gobierno Autónomo Municipal de La Rivera</v>
      </c>
      <c r="D818" s="385" t="str">
        <f>+C818</f>
        <v>Gobierno Autónomo Municipal de La Rivera</v>
      </c>
      <c r="E818" s="242" t="s">
        <v>1304</v>
      </c>
      <c r="F818" s="243">
        <f ca="1">+IFERROR(INDEX('Hoja de Trabajo para listado'!$A$155:$Z$1048576,MATCH($A818,'Hoja de Trabajo para listado'!$A$155:$A$1048576,0),MATCH((CUADRO!F$5&amp;$E818),'Hoja de Trabajo para listado'!$A$151:$Z$151,0)),0)+IFERROR(INDEX('Hoja de Trabajo para listado'!$AB$155:$BA$1048576,MATCH($A818,'Hoja de Trabajo para listado'!$AB$155:$AB$1048576,0),MATCH((CUADRO!F$5&amp;$E818),'Hoja de Trabajo para listado'!$AB$151:$BA$151,0)),0)+IFERROR(INDEX('Hoja de Trabajo para listado'!$BC$155:$CB$1048576,MATCH($A818,'Hoja de Trabajo para listado'!$BC$155:$BC$1048576,0),MATCH((CUADRO!F$5&amp;$E818),'Hoja de Trabajo para listado'!$BC$151:$CB$151,0)),0)+IFERROR(INDEX('Hoja de Trabajo para listado'!$DE$153:$DG$274,MATCH($A818,'Hoja de Trabajo para listado'!$DE$153:$DE$1048576,0),MATCH((CUADRO!F$5&amp;$E818),'Hoja de Trabajo para listado'!$DE$151:$DG$151,0)),0)+IFERROR(INDEX('Hoja de Trabajo para listado'!$CD$155:$DC$1048576,MATCH($A818,'Hoja de Trabajo para listado'!$CD$155:$CD$1048576,0),MATCH((CUADRO!F$5&amp;$E818),'Hoja de Trabajo para listado'!$CD$151:$DC$151,0)),0)</f>
        <v>0</v>
      </c>
      <c r="G818" s="243">
        <f ca="1">+IFERROR(INDEX('Hoja de Trabajo para listado'!$A$155:$Z$1048576,MATCH($A818,'Hoja de Trabajo para listado'!$A$155:$A$1048576,0),MATCH((CUADRO!G$5&amp;$E818),'Hoja de Trabajo para listado'!$A$151:$Z$151,0)),0)+IFERROR(INDEX('Hoja de Trabajo para listado'!$AB$155:$BA$1048576,MATCH($A818,'Hoja de Trabajo para listado'!$AB$155:$AB$1048576,0),MATCH((CUADRO!G$5&amp;$E818),'Hoja de Trabajo para listado'!$AB$151:$BA$151,0)),0)+IFERROR(INDEX('Hoja de Trabajo para listado'!$BC$155:$CB$1048576,MATCH($A818,'Hoja de Trabajo para listado'!$BC$155:$BC$1048576,0),MATCH((CUADRO!G$5&amp;$E818),'Hoja de Trabajo para listado'!$BC$151:$CB$151,0)),0)+IFERROR(INDEX('Hoja de Trabajo para listado'!$DE$153:$DG$274,MATCH($A818,'Hoja de Trabajo para listado'!$DE$153:$DE$1048576,0),MATCH((CUADRO!G$5&amp;$E818),'Hoja de Trabajo para listado'!$DE$151:$DG$151,0)),0)+IFERROR(INDEX('Hoja de Trabajo para listado'!$CD$155:$DC$1048576,MATCH($A818,'Hoja de Trabajo para listado'!$CD$155:$CD$1048576,0),MATCH((CUADRO!G$5&amp;$E818),'Hoja de Trabajo para listado'!$CD$151:$DC$151,0)),0)</f>
        <v>0</v>
      </c>
      <c r="H818" s="243">
        <f ca="1">+IFERROR(INDEX('Hoja de Trabajo para listado'!$A$155:$Z$1048576,MATCH($A818,'Hoja de Trabajo para listado'!$A$155:$A$1048576,0),MATCH((CUADRO!H$5&amp;$E818),'Hoja de Trabajo para listado'!$A$151:$Z$151,0)),0)+IFERROR(INDEX('Hoja de Trabajo para listado'!$AB$155:$BA$1048576,MATCH($A818,'Hoja de Trabajo para listado'!$AB$155:$AB$1048576,0),MATCH((CUADRO!H$5&amp;$E818),'Hoja de Trabajo para listado'!$AB$151:$BA$151,0)),0)+IFERROR(INDEX('Hoja de Trabajo para listado'!$BC$155:$CB$1048576,MATCH($A818,'Hoja de Trabajo para listado'!$BC$155:$BC$1048576,0),MATCH((CUADRO!H$5&amp;$E818),'Hoja de Trabajo para listado'!$BC$151:$CB$151,0)),0)+IFERROR(INDEX('Hoja de Trabajo para listado'!$DE$153:$DG$274,MATCH($A818,'Hoja de Trabajo para listado'!$DE$153:$DE$1048576,0),MATCH((CUADRO!H$5&amp;$E818),'Hoja de Trabajo para listado'!$DE$151:$DG$151,0)),0)+IFERROR(INDEX('Hoja de Trabajo para listado'!$CD$155:$DC$1048576,MATCH($A818,'Hoja de Trabajo para listado'!$CD$155:$CD$1048576,0),MATCH((CUADRO!H$5&amp;$E818),'Hoja de Trabajo para listado'!$CD$151:$DC$151,0)),0)</f>
        <v>0</v>
      </c>
      <c r="I818" s="243">
        <f ca="1">+IFERROR(INDEX('Hoja de Trabajo para listado'!$A$155:$Z$1048576,MATCH($A818,'Hoja de Trabajo para listado'!$A$155:$A$1048576,0),MATCH((CUADRO!I$5&amp;$E818),'Hoja de Trabajo para listado'!$A$151:$Z$151,0)),0)+IFERROR(INDEX('Hoja de Trabajo para listado'!$AB$155:$BA$1048576,MATCH($A818,'Hoja de Trabajo para listado'!$AB$155:$AB$1048576,0),MATCH((CUADRO!I$5&amp;$E818),'Hoja de Trabajo para listado'!$AB$151:$BA$151,0)),0)+IFERROR(INDEX('Hoja de Trabajo para listado'!$BC$155:$CB$1048576,MATCH($A818,'Hoja de Trabajo para listado'!$BC$155:$BC$1048576,0),MATCH((CUADRO!I$5&amp;$E818),'Hoja de Trabajo para listado'!$BC$151:$CB$151,0)),0)+IFERROR(INDEX('Hoja de Trabajo para listado'!$DE$153:$DG$274,MATCH($A818,'Hoja de Trabajo para listado'!$DE$153:$DE$1048576,0),MATCH((CUADRO!I$5&amp;$E818),'Hoja de Trabajo para listado'!$DE$151:$DG$151,0)),0)+IFERROR(INDEX('Hoja de Trabajo para listado'!$CD$155:$DC$1048576,MATCH($A818,'Hoja de Trabajo para listado'!$CD$155:$CD$1048576,0),MATCH((CUADRO!I$5&amp;$E818),'Hoja de Trabajo para listado'!$CD$151:$DC$151,0)),0)</f>
        <v>0</v>
      </c>
      <c r="J818" s="243">
        <f ca="1">+IFERROR(INDEX('Hoja de Trabajo para listado'!$A$155:$Z$1048576,MATCH($A818,'Hoja de Trabajo para listado'!$A$155:$A$1048576,0),MATCH((CUADRO!J$5&amp;$E818),'Hoja de Trabajo para listado'!$A$151:$Z$151,0)),0)+IFERROR(INDEX('Hoja de Trabajo para listado'!$AB$155:$BA$1048576,MATCH($A818,'Hoja de Trabajo para listado'!$AB$155:$AB$1048576,0),MATCH((CUADRO!J$5&amp;$E818),'Hoja de Trabajo para listado'!$AB$151:$BA$151,0)),0)+IFERROR(INDEX('Hoja de Trabajo para listado'!$BC$155:$CB$1048576,MATCH($A818,'Hoja de Trabajo para listado'!$BC$155:$BC$1048576,0),MATCH((CUADRO!J$5&amp;$E818),'Hoja de Trabajo para listado'!$BC$151:$CB$151,0)),0)+IFERROR(INDEX('Hoja de Trabajo para listado'!$DE$153:$DG$274,MATCH($A818,'Hoja de Trabajo para listado'!$DE$153:$DE$1048576,0),MATCH((CUADRO!J$5&amp;$E818),'Hoja de Trabajo para listado'!$DE$151:$DG$151,0)),0)+IFERROR(INDEX('Hoja de Trabajo para listado'!$CD$155:$DC$1048576,MATCH($A818,'Hoja de Trabajo para listado'!$CD$155:$CD$1048576,0),MATCH((CUADRO!J$5&amp;$E818),'Hoja de Trabajo para listado'!$CD$151:$DC$151,0)),0)</f>
        <v>0</v>
      </c>
      <c r="K818" s="243">
        <f ca="1">+IFERROR(INDEX('Hoja de Trabajo para listado'!$A$155:$Z$1048576,MATCH($A818,'Hoja de Trabajo para listado'!$A$155:$A$1048576,0),MATCH((CUADRO!K$5&amp;$E818),'Hoja de Trabajo para listado'!$A$151:$Z$151,0)),0)+IFERROR(INDEX('Hoja de Trabajo para listado'!$AB$155:$BA$1048576,MATCH($A818,'Hoja de Trabajo para listado'!$AB$155:$AB$1048576,0),MATCH((CUADRO!K$5&amp;$E818),'Hoja de Trabajo para listado'!$AB$151:$BA$151,0)),0)+IFERROR(INDEX('Hoja de Trabajo para listado'!$BC$155:$CB$1048576,MATCH($A818,'Hoja de Trabajo para listado'!$BC$155:$BC$1048576,0),MATCH((CUADRO!K$5&amp;$E818),'Hoja de Trabajo para listado'!$BC$151:$CB$151,0)),0)+IFERROR(INDEX('Hoja de Trabajo para listado'!$DE$153:$DG$274,MATCH($A818,'Hoja de Trabajo para listado'!$DE$153:$DE$1048576,0),MATCH((CUADRO!K$5&amp;$E818),'Hoja de Trabajo para listado'!$DE$151:$DG$151,0)),0)+IFERROR(INDEX('Hoja de Trabajo para listado'!$CD$155:$DC$1048576,MATCH($A818,'Hoja de Trabajo para listado'!$CD$155:$CD$1048576,0),MATCH((CUADRO!K$5&amp;$E818),'Hoja de Trabajo para listado'!$CD$151:$DC$151,0)),0)</f>
        <v>0</v>
      </c>
      <c r="L818" s="243">
        <f ca="1">+IFERROR(INDEX('Hoja de Trabajo para listado'!$A$155:$Z$1048576,MATCH($A818,'Hoja de Trabajo para listado'!$A$155:$A$1048576,0),MATCH((CUADRO!L$5&amp;$E818),'Hoja de Trabajo para listado'!$A$151:$Z$151,0)),0)+IFERROR(INDEX('Hoja de Trabajo para listado'!$AB$155:$BA$1048576,MATCH($A818,'Hoja de Trabajo para listado'!$AB$155:$AB$1048576,0),MATCH((CUADRO!L$5&amp;$E818),'Hoja de Trabajo para listado'!$AB$151:$BA$151,0)),0)+IFERROR(INDEX('Hoja de Trabajo para listado'!$BC$155:$CB$1048576,MATCH($A818,'Hoja de Trabajo para listado'!$BC$155:$BC$1048576,0),MATCH((CUADRO!L$5&amp;$E818),'Hoja de Trabajo para listado'!$BC$151:$CB$151,0)),0)+IFERROR(INDEX('Hoja de Trabajo para listado'!$DE$153:$DG$274,MATCH($A818,'Hoja de Trabajo para listado'!$DE$153:$DE$1048576,0),MATCH((CUADRO!L$5&amp;$E818),'Hoja de Trabajo para listado'!$DE$151:$DG$151,0)),0)+IFERROR(INDEX('Hoja de Trabajo para listado'!$CD$155:$DC$1048576,MATCH($A818,'Hoja de Trabajo para listado'!$CD$155:$CD$1048576,0),MATCH((CUADRO!L$5&amp;$E818),'Hoja de Trabajo para listado'!$CD$151:$DC$151,0)),0)</f>
        <v>0</v>
      </c>
      <c r="M818" s="243">
        <f ca="1">+IFERROR(INDEX('Hoja de Trabajo para listado'!$A$155:$Z$1048576,MATCH($A818,'Hoja de Trabajo para listado'!$A$155:$A$1048576,0),MATCH((CUADRO!M$5&amp;$E818),'Hoja de Trabajo para listado'!$A$151:$Z$151,0)),0)+IFERROR(INDEX('Hoja de Trabajo para listado'!$AB$155:$BA$1048576,MATCH($A818,'Hoja de Trabajo para listado'!$AB$155:$AB$1048576,0),MATCH((CUADRO!M$5&amp;$E818),'Hoja de Trabajo para listado'!$AB$151:$BA$151,0)),0)+IFERROR(INDEX('Hoja de Trabajo para listado'!$BC$155:$CB$1048576,MATCH($A818,'Hoja de Trabajo para listado'!$BC$155:$BC$1048576,0),MATCH((CUADRO!M$5&amp;$E818),'Hoja de Trabajo para listado'!$BC$151:$CB$151,0)),0)+IFERROR(INDEX('Hoja de Trabajo para listado'!$DE$153:$DG$274,MATCH($A818,'Hoja de Trabajo para listado'!$DE$153:$DE$1048576,0),MATCH((CUADRO!M$5&amp;$E818),'Hoja de Trabajo para listado'!$DE$151:$DG$151,0)),0)+IFERROR(INDEX('Hoja de Trabajo para listado'!$CD$155:$DC$1048576,MATCH($A818,'Hoja de Trabajo para listado'!$CD$155:$CD$1048576,0),MATCH((CUADRO!M$5&amp;$E818),'Hoja de Trabajo para listado'!$CD$151:$DC$151,0)),0)</f>
        <v>0</v>
      </c>
      <c r="N818" s="243">
        <f ca="1">+IFERROR(INDEX('Hoja de Trabajo para listado'!$A$155:$Z$1048576,MATCH($A818,'Hoja de Trabajo para listado'!$A$155:$A$1048576,0),MATCH((CUADRO!N$5&amp;$E818),'Hoja de Trabajo para listado'!$A$151:$Z$151,0)),0)+IFERROR(INDEX('Hoja de Trabajo para listado'!$AB$155:$BA$1048576,MATCH($A818,'Hoja de Trabajo para listado'!$AB$155:$AB$1048576,0),MATCH((CUADRO!N$5&amp;$E818),'Hoja de Trabajo para listado'!$AB$151:$BA$151,0)),0)+IFERROR(INDEX('Hoja de Trabajo para listado'!$BC$155:$CB$1048576,MATCH($A818,'Hoja de Trabajo para listado'!$BC$155:$BC$1048576,0),MATCH((CUADRO!N$5&amp;$E818),'Hoja de Trabajo para listado'!$BC$151:$CB$151,0)),0)+IFERROR(INDEX('Hoja de Trabajo para listado'!$DE$153:$DG$274,MATCH($A818,'Hoja de Trabajo para listado'!$DE$153:$DE$1048576,0),MATCH((CUADRO!N$5&amp;$E818),'Hoja de Trabajo para listado'!$DE$151:$DG$151,0)),0)+IFERROR(INDEX('Hoja de Trabajo para listado'!$CD$155:$DC$1048576,MATCH($A818,'Hoja de Trabajo para listado'!$CD$155:$CD$1048576,0),MATCH((CUADRO!N$5&amp;$E818),'Hoja de Trabajo para listado'!$CD$151:$DC$151,0)),0)</f>
        <v>0</v>
      </c>
      <c r="O818" s="243">
        <f ca="1">+IFERROR(INDEX('Hoja de Trabajo para listado'!$A$155:$Z$1048576,MATCH($A818,'Hoja de Trabajo para listado'!$A$155:$A$1048576,0),MATCH((CUADRO!O$5&amp;$E818),'Hoja de Trabajo para listado'!$A$151:$Z$151,0)),0)+IFERROR(INDEX('Hoja de Trabajo para listado'!$AB$155:$BA$1048576,MATCH($A818,'Hoja de Trabajo para listado'!$AB$155:$AB$1048576,0),MATCH((CUADRO!O$5&amp;$E818),'Hoja de Trabajo para listado'!$AB$151:$BA$151,0)),0)+IFERROR(INDEX('Hoja de Trabajo para listado'!$BC$155:$CB$1048576,MATCH($A818,'Hoja de Trabajo para listado'!$BC$155:$BC$1048576,0),MATCH((CUADRO!O$5&amp;$E818),'Hoja de Trabajo para listado'!$BC$151:$CB$151,0)),0)+IFERROR(INDEX('Hoja de Trabajo para listado'!$DE$153:$DG$274,MATCH($A818,'Hoja de Trabajo para listado'!$DE$153:$DE$1048576,0),MATCH((CUADRO!O$5&amp;$E818),'Hoja de Trabajo para listado'!$DE$151:$DG$151,0)),0)+IFERROR(INDEX('Hoja de Trabajo para listado'!$CD$155:$DC$1048576,MATCH($A818,'Hoja de Trabajo para listado'!$CD$155:$CD$1048576,0),MATCH((CUADRO!O$5&amp;$E818),'Hoja de Trabajo para listado'!$CD$151:$DC$151,0)),0)</f>
        <v>0</v>
      </c>
      <c r="P818" s="243">
        <f ca="1">+IFERROR(INDEX('Hoja de Trabajo para listado'!$A$155:$Z$1048576,MATCH($A818,'Hoja de Trabajo para listado'!$A$155:$A$1048576,0),MATCH((CUADRO!P$5&amp;$E818),'Hoja de Trabajo para listado'!$A$151:$Z$151,0)),0)+IFERROR(INDEX('Hoja de Trabajo para listado'!$AB$155:$BA$1048576,MATCH($A818,'Hoja de Trabajo para listado'!$AB$155:$AB$1048576,0),MATCH((CUADRO!P$5&amp;$E818),'Hoja de Trabajo para listado'!$AB$151:$BA$151,0)),0)+IFERROR(INDEX('Hoja de Trabajo para listado'!$BC$155:$CB$1048576,MATCH($A818,'Hoja de Trabajo para listado'!$BC$155:$BC$1048576,0),MATCH((CUADRO!P$5&amp;$E818),'Hoja de Trabajo para listado'!$BC$151:$CB$151,0)),0)+IFERROR(INDEX('Hoja de Trabajo para listado'!$DE$153:$DG$274,MATCH($A818,'Hoja de Trabajo para listado'!$DE$153:$DE$1048576,0),MATCH((CUADRO!P$5&amp;$E818),'Hoja de Trabajo para listado'!$DE$151:$DG$151,0)),0)+IFERROR(INDEX('Hoja de Trabajo para listado'!$CD$155:$DC$1048576,MATCH($A818,'Hoja de Trabajo para listado'!$CD$155:$CD$1048576,0),MATCH((CUADRO!P$5&amp;$E818),'Hoja de Trabajo para listado'!$CD$151:$DC$151,0)),0)</f>
        <v>0</v>
      </c>
      <c r="Q818" s="243">
        <f ca="1">+IFERROR(INDEX('Hoja de Trabajo para listado'!$A$155:$Z$1048576,MATCH($A818,'Hoja de Trabajo para listado'!$A$155:$A$1048576,0),MATCH((CUADRO!Q$5&amp;$E818),'Hoja de Trabajo para listado'!$A$151:$Z$151,0)),0)+IFERROR(INDEX('Hoja de Trabajo para listado'!$AB$155:$BA$1048576,MATCH($A818,'Hoja de Trabajo para listado'!$AB$155:$AB$1048576,0),MATCH((CUADRO!Q$5&amp;$E818),'Hoja de Trabajo para listado'!$AB$151:$BA$151,0)),0)+IFERROR(INDEX('Hoja de Trabajo para listado'!$BC$155:$CB$1048576,MATCH($A818,'Hoja de Trabajo para listado'!$BC$155:$BC$1048576,0),MATCH((CUADRO!Q$5&amp;$E818),'Hoja de Trabajo para listado'!$BC$151:$CB$151,0)),0)+IFERROR(INDEX('Hoja de Trabajo para listado'!$DE$153:$DG$274,MATCH($A818,'Hoja de Trabajo para listado'!$DE$153:$DE$1048576,0),MATCH((CUADRO!Q$5&amp;$E818),'Hoja de Trabajo para listado'!$DE$151:$DG$151,0)),0)+IFERROR(INDEX('Hoja de Trabajo para listado'!$CD$155:$DC$1048576,MATCH($A818,'Hoja de Trabajo para listado'!$CD$155:$CD$1048576,0),MATCH((CUADRO!Q$5&amp;$E818),'Hoja de Trabajo para listado'!$CD$151:$DC$151,0)),0)</f>
        <v>0</v>
      </c>
      <c r="R818" s="243">
        <f t="shared" ca="1" si="27"/>
        <v>0</v>
      </c>
      <c r="S818" s="249"/>
      <c r="T818" s="243">
        <f ca="1">+T819</f>
        <v>0</v>
      </c>
      <c r="U818" s="242">
        <f t="shared" si="28"/>
        <v>1</v>
      </c>
      <c r="V818" s="333" t="str">
        <f>+VLOOKUP(A818,bd_lista!$A$3:$E$590,5,FALSE)</f>
        <v>Gobiernos Autonomos Municipales</v>
      </c>
      <c r="W818" s="383" t="str">
        <f>+V818</f>
        <v>Gobiernos Autonomos Municipales</v>
      </c>
      <c r="X818" s="242">
        <f>+VLOOKUP(A818,[3]Sheet1!$A$13:$D$744,4,FALSE)</f>
        <v>0</v>
      </c>
      <c r="Y818" s="242" t="e">
        <f>+VLOOKUP(X818,bd_lista!$A$3:$C$590,3,FALSE)</f>
        <v>#N/A</v>
      </c>
      <c r="Z818" s="294">
        <f>+X818</f>
        <v>0</v>
      </c>
      <c r="AA818" s="295" t="e">
        <f>+Y818</f>
        <v>#N/A</v>
      </c>
    </row>
    <row r="819" spans="1:27" customFormat="1" ht="27" hidden="1" customHeight="1">
      <c r="A819" s="32">
        <v>1428</v>
      </c>
      <c r="B819" s="389"/>
      <c r="C819" s="247" t="str">
        <f>+VLOOKUP(A819,bd_lista!$A$3:$C$590,3,FALSE)</f>
        <v>Gobierno Autónomo Municipal de La Rivera</v>
      </c>
      <c r="D819" s="386"/>
      <c r="E819" s="244" t="s">
        <v>1305</v>
      </c>
      <c r="F819" s="243">
        <f ca="1">+IFERROR(INDEX('Hoja de Trabajo para listado'!$A$155:$Z$1048576,MATCH($A819,'Hoja de Trabajo para listado'!$A$155:$A$1048576,0),MATCH((CUADRO!F$5&amp;$E819),'Hoja de Trabajo para listado'!$A$151:$Z$151,0)),0)+IFERROR(INDEX('Hoja de Trabajo para listado'!$AB$155:$BA$1048576,MATCH($A819,'Hoja de Trabajo para listado'!$AB$155:$AB$1048576,0),MATCH((CUADRO!F$5&amp;$E819),'Hoja de Trabajo para listado'!$AB$151:$BA$151,0)),0)+IFERROR(INDEX('Hoja de Trabajo para listado'!$BC$155:$CB$1048576,MATCH($A819,'Hoja de Trabajo para listado'!$BC$155:$BC$1048576,0),MATCH((CUADRO!F$5&amp;$E819),'Hoja de Trabajo para listado'!$BC$151:$CB$151,0)),0)+IFERROR(INDEX('Hoja de Trabajo para listado'!$DE$153:$DG$274,MATCH($A819,'Hoja de Trabajo para listado'!$DE$153:$DE$1048576,0),MATCH((CUADRO!F$5&amp;$E819),'Hoja de Trabajo para listado'!$DE$151:$DG$151,0)),0)+IFERROR(INDEX('Hoja de Trabajo para listado'!$CD$155:$DC$1048576,MATCH($A819,'Hoja de Trabajo para listado'!$CD$155:$CD$1048576,0),MATCH((CUADRO!F$5&amp;$E819),'Hoja de Trabajo para listado'!$CD$151:$DC$151,0)),0)</f>
        <v>0</v>
      </c>
      <c r="G819" s="243">
        <f ca="1">+IFERROR(INDEX('Hoja de Trabajo para listado'!$A$155:$Z$1048576,MATCH($A819,'Hoja de Trabajo para listado'!$A$155:$A$1048576,0),MATCH((CUADRO!G$5&amp;$E819),'Hoja de Trabajo para listado'!$A$151:$Z$151,0)),0)+IFERROR(INDEX('Hoja de Trabajo para listado'!$AB$155:$BA$1048576,MATCH($A819,'Hoja de Trabajo para listado'!$AB$155:$AB$1048576,0),MATCH((CUADRO!G$5&amp;$E819),'Hoja de Trabajo para listado'!$AB$151:$BA$151,0)),0)+IFERROR(INDEX('Hoja de Trabajo para listado'!$BC$155:$CB$1048576,MATCH($A819,'Hoja de Trabajo para listado'!$BC$155:$BC$1048576,0),MATCH((CUADRO!G$5&amp;$E819),'Hoja de Trabajo para listado'!$BC$151:$CB$151,0)),0)+IFERROR(INDEX('Hoja de Trabajo para listado'!$DE$153:$DG$274,MATCH($A819,'Hoja de Trabajo para listado'!$DE$153:$DE$1048576,0),MATCH((CUADRO!G$5&amp;$E819),'Hoja de Trabajo para listado'!$DE$151:$DG$151,0)),0)+IFERROR(INDEX('Hoja de Trabajo para listado'!$CD$155:$DC$1048576,MATCH($A819,'Hoja de Trabajo para listado'!$CD$155:$CD$1048576,0),MATCH((CUADRO!G$5&amp;$E819),'Hoja de Trabajo para listado'!$CD$151:$DC$151,0)),0)</f>
        <v>0</v>
      </c>
      <c r="H819" s="243">
        <f ca="1">+IFERROR(INDEX('Hoja de Trabajo para listado'!$A$155:$Z$1048576,MATCH($A819,'Hoja de Trabajo para listado'!$A$155:$A$1048576,0),MATCH((CUADRO!H$5&amp;$E819),'Hoja de Trabajo para listado'!$A$151:$Z$151,0)),0)+IFERROR(INDEX('Hoja de Trabajo para listado'!$AB$155:$BA$1048576,MATCH($A819,'Hoja de Trabajo para listado'!$AB$155:$AB$1048576,0),MATCH((CUADRO!H$5&amp;$E819),'Hoja de Trabajo para listado'!$AB$151:$BA$151,0)),0)+IFERROR(INDEX('Hoja de Trabajo para listado'!$BC$155:$CB$1048576,MATCH($A819,'Hoja de Trabajo para listado'!$BC$155:$BC$1048576,0),MATCH((CUADRO!H$5&amp;$E819),'Hoja de Trabajo para listado'!$BC$151:$CB$151,0)),0)+IFERROR(INDEX('Hoja de Trabajo para listado'!$DE$153:$DG$274,MATCH($A819,'Hoja de Trabajo para listado'!$DE$153:$DE$1048576,0),MATCH((CUADRO!H$5&amp;$E819),'Hoja de Trabajo para listado'!$DE$151:$DG$151,0)),0)+IFERROR(INDEX('Hoja de Trabajo para listado'!$CD$155:$DC$1048576,MATCH($A819,'Hoja de Trabajo para listado'!$CD$155:$CD$1048576,0),MATCH((CUADRO!H$5&amp;$E819),'Hoja de Trabajo para listado'!$CD$151:$DC$151,0)),0)</f>
        <v>0</v>
      </c>
      <c r="I819" s="243">
        <f ca="1">+IFERROR(INDEX('Hoja de Trabajo para listado'!$A$155:$Z$1048576,MATCH($A819,'Hoja de Trabajo para listado'!$A$155:$A$1048576,0),MATCH((CUADRO!I$5&amp;$E819),'Hoja de Trabajo para listado'!$A$151:$Z$151,0)),0)+IFERROR(INDEX('Hoja de Trabajo para listado'!$AB$155:$BA$1048576,MATCH($A819,'Hoja de Trabajo para listado'!$AB$155:$AB$1048576,0),MATCH((CUADRO!I$5&amp;$E819),'Hoja de Trabajo para listado'!$AB$151:$BA$151,0)),0)+IFERROR(INDEX('Hoja de Trabajo para listado'!$BC$155:$CB$1048576,MATCH($A819,'Hoja de Trabajo para listado'!$BC$155:$BC$1048576,0),MATCH((CUADRO!I$5&amp;$E819),'Hoja de Trabajo para listado'!$BC$151:$CB$151,0)),0)+IFERROR(INDEX('Hoja de Trabajo para listado'!$DE$153:$DG$274,MATCH($A819,'Hoja de Trabajo para listado'!$DE$153:$DE$1048576,0),MATCH((CUADRO!I$5&amp;$E819),'Hoja de Trabajo para listado'!$DE$151:$DG$151,0)),0)+IFERROR(INDEX('Hoja de Trabajo para listado'!$CD$155:$DC$1048576,MATCH($A819,'Hoja de Trabajo para listado'!$CD$155:$CD$1048576,0),MATCH((CUADRO!I$5&amp;$E819),'Hoja de Trabajo para listado'!$CD$151:$DC$151,0)),0)</f>
        <v>0</v>
      </c>
      <c r="J819" s="243">
        <f ca="1">+IFERROR(INDEX('Hoja de Trabajo para listado'!$A$155:$Z$1048576,MATCH($A819,'Hoja de Trabajo para listado'!$A$155:$A$1048576,0),MATCH((CUADRO!J$5&amp;$E819),'Hoja de Trabajo para listado'!$A$151:$Z$151,0)),0)+IFERROR(INDEX('Hoja de Trabajo para listado'!$AB$155:$BA$1048576,MATCH($A819,'Hoja de Trabajo para listado'!$AB$155:$AB$1048576,0),MATCH((CUADRO!J$5&amp;$E819),'Hoja de Trabajo para listado'!$AB$151:$BA$151,0)),0)+IFERROR(INDEX('Hoja de Trabajo para listado'!$BC$155:$CB$1048576,MATCH($A819,'Hoja de Trabajo para listado'!$BC$155:$BC$1048576,0),MATCH((CUADRO!J$5&amp;$E819),'Hoja de Trabajo para listado'!$BC$151:$CB$151,0)),0)+IFERROR(INDEX('Hoja de Trabajo para listado'!$DE$153:$DG$274,MATCH($A819,'Hoja de Trabajo para listado'!$DE$153:$DE$1048576,0),MATCH((CUADRO!J$5&amp;$E819),'Hoja de Trabajo para listado'!$DE$151:$DG$151,0)),0)+IFERROR(INDEX('Hoja de Trabajo para listado'!$CD$155:$DC$1048576,MATCH($A819,'Hoja de Trabajo para listado'!$CD$155:$CD$1048576,0),MATCH((CUADRO!J$5&amp;$E819),'Hoja de Trabajo para listado'!$CD$151:$DC$151,0)),0)</f>
        <v>0</v>
      </c>
      <c r="K819" s="243">
        <f ca="1">+IFERROR(INDEX('Hoja de Trabajo para listado'!$A$155:$Z$1048576,MATCH($A819,'Hoja de Trabajo para listado'!$A$155:$A$1048576,0),MATCH((CUADRO!K$5&amp;$E819),'Hoja de Trabajo para listado'!$A$151:$Z$151,0)),0)+IFERROR(INDEX('Hoja de Trabajo para listado'!$AB$155:$BA$1048576,MATCH($A819,'Hoja de Trabajo para listado'!$AB$155:$AB$1048576,0),MATCH((CUADRO!K$5&amp;$E819),'Hoja de Trabajo para listado'!$AB$151:$BA$151,0)),0)+IFERROR(INDEX('Hoja de Trabajo para listado'!$BC$155:$CB$1048576,MATCH($A819,'Hoja de Trabajo para listado'!$BC$155:$BC$1048576,0),MATCH((CUADRO!K$5&amp;$E819),'Hoja de Trabajo para listado'!$BC$151:$CB$151,0)),0)+IFERROR(INDEX('Hoja de Trabajo para listado'!$DE$153:$DG$274,MATCH($A819,'Hoja de Trabajo para listado'!$DE$153:$DE$1048576,0),MATCH((CUADRO!K$5&amp;$E819),'Hoja de Trabajo para listado'!$DE$151:$DG$151,0)),0)+IFERROR(INDEX('Hoja de Trabajo para listado'!$CD$155:$DC$1048576,MATCH($A819,'Hoja de Trabajo para listado'!$CD$155:$CD$1048576,0),MATCH((CUADRO!K$5&amp;$E819),'Hoja de Trabajo para listado'!$CD$151:$DC$151,0)),0)</f>
        <v>0</v>
      </c>
      <c r="L819" s="243">
        <f ca="1">+IFERROR(INDEX('Hoja de Trabajo para listado'!$A$155:$Z$1048576,MATCH($A819,'Hoja de Trabajo para listado'!$A$155:$A$1048576,0),MATCH((CUADRO!L$5&amp;$E819),'Hoja de Trabajo para listado'!$A$151:$Z$151,0)),0)+IFERROR(INDEX('Hoja de Trabajo para listado'!$AB$155:$BA$1048576,MATCH($A819,'Hoja de Trabajo para listado'!$AB$155:$AB$1048576,0),MATCH((CUADRO!L$5&amp;$E819),'Hoja de Trabajo para listado'!$AB$151:$BA$151,0)),0)+IFERROR(INDEX('Hoja de Trabajo para listado'!$BC$155:$CB$1048576,MATCH($A819,'Hoja de Trabajo para listado'!$BC$155:$BC$1048576,0),MATCH((CUADRO!L$5&amp;$E819),'Hoja de Trabajo para listado'!$BC$151:$CB$151,0)),0)+IFERROR(INDEX('Hoja de Trabajo para listado'!$DE$153:$DG$274,MATCH($A819,'Hoja de Trabajo para listado'!$DE$153:$DE$1048576,0),MATCH((CUADRO!L$5&amp;$E819),'Hoja de Trabajo para listado'!$DE$151:$DG$151,0)),0)+IFERROR(INDEX('Hoja de Trabajo para listado'!$CD$155:$DC$1048576,MATCH($A819,'Hoja de Trabajo para listado'!$CD$155:$CD$1048576,0),MATCH((CUADRO!L$5&amp;$E819),'Hoja de Trabajo para listado'!$CD$151:$DC$151,0)),0)</f>
        <v>0</v>
      </c>
      <c r="M819" s="243">
        <f ca="1">+IFERROR(INDEX('Hoja de Trabajo para listado'!$A$155:$Z$1048576,MATCH($A819,'Hoja de Trabajo para listado'!$A$155:$A$1048576,0),MATCH((CUADRO!M$5&amp;$E819),'Hoja de Trabajo para listado'!$A$151:$Z$151,0)),0)+IFERROR(INDEX('Hoja de Trabajo para listado'!$AB$155:$BA$1048576,MATCH($A819,'Hoja de Trabajo para listado'!$AB$155:$AB$1048576,0),MATCH((CUADRO!M$5&amp;$E819),'Hoja de Trabajo para listado'!$AB$151:$BA$151,0)),0)+IFERROR(INDEX('Hoja de Trabajo para listado'!$BC$155:$CB$1048576,MATCH($A819,'Hoja de Trabajo para listado'!$BC$155:$BC$1048576,0),MATCH((CUADRO!M$5&amp;$E819),'Hoja de Trabajo para listado'!$BC$151:$CB$151,0)),0)+IFERROR(INDEX('Hoja de Trabajo para listado'!$DE$153:$DG$274,MATCH($A819,'Hoja de Trabajo para listado'!$DE$153:$DE$1048576,0),MATCH((CUADRO!M$5&amp;$E819),'Hoja de Trabajo para listado'!$DE$151:$DG$151,0)),0)+IFERROR(INDEX('Hoja de Trabajo para listado'!$CD$155:$DC$1048576,MATCH($A819,'Hoja de Trabajo para listado'!$CD$155:$CD$1048576,0),MATCH((CUADRO!M$5&amp;$E819),'Hoja de Trabajo para listado'!$CD$151:$DC$151,0)),0)</f>
        <v>0</v>
      </c>
      <c r="N819" s="243">
        <f ca="1">+IFERROR(INDEX('Hoja de Trabajo para listado'!$A$155:$Z$1048576,MATCH($A819,'Hoja de Trabajo para listado'!$A$155:$A$1048576,0),MATCH((CUADRO!N$5&amp;$E819),'Hoja de Trabajo para listado'!$A$151:$Z$151,0)),0)+IFERROR(INDEX('Hoja de Trabajo para listado'!$AB$155:$BA$1048576,MATCH($A819,'Hoja de Trabajo para listado'!$AB$155:$AB$1048576,0),MATCH((CUADRO!N$5&amp;$E819),'Hoja de Trabajo para listado'!$AB$151:$BA$151,0)),0)+IFERROR(INDEX('Hoja de Trabajo para listado'!$BC$155:$CB$1048576,MATCH($A819,'Hoja de Trabajo para listado'!$BC$155:$BC$1048576,0),MATCH((CUADRO!N$5&amp;$E819),'Hoja de Trabajo para listado'!$BC$151:$CB$151,0)),0)+IFERROR(INDEX('Hoja de Trabajo para listado'!$DE$153:$DG$274,MATCH($A819,'Hoja de Trabajo para listado'!$DE$153:$DE$1048576,0),MATCH((CUADRO!N$5&amp;$E819),'Hoja de Trabajo para listado'!$DE$151:$DG$151,0)),0)+IFERROR(INDEX('Hoja de Trabajo para listado'!$CD$155:$DC$1048576,MATCH($A819,'Hoja de Trabajo para listado'!$CD$155:$CD$1048576,0),MATCH((CUADRO!N$5&amp;$E819),'Hoja de Trabajo para listado'!$CD$151:$DC$151,0)),0)</f>
        <v>0</v>
      </c>
      <c r="O819" s="243">
        <f ca="1">+IFERROR(INDEX('Hoja de Trabajo para listado'!$A$155:$Z$1048576,MATCH($A819,'Hoja de Trabajo para listado'!$A$155:$A$1048576,0),MATCH((CUADRO!O$5&amp;$E819),'Hoja de Trabajo para listado'!$A$151:$Z$151,0)),0)+IFERROR(INDEX('Hoja de Trabajo para listado'!$AB$155:$BA$1048576,MATCH($A819,'Hoja de Trabajo para listado'!$AB$155:$AB$1048576,0),MATCH((CUADRO!O$5&amp;$E819),'Hoja de Trabajo para listado'!$AB$151:$BA$151,0)),0)+IFERROR(INDEX('Hoja de Trabajo para listado'!$BC$155:$CB$1048576,MATCH($A819,'Hoja de Trabajo para listado'!$BC$155:$BC$1048576,0),MATCH((CUADRO!O$5&amp;$E819),'Hoja de Trabajo para listado'!$BC$151:$CB$151,0)),0)+IFERROR(INDEX('Hoja de Trabajo para listado'!$DE$153:$DG$274,MATCH($A819,'Hoja de Trabajo para listado'!$DE$153:$DE$1048576,0),MATCH((CUADRO!O$5&amp;$E819),'Hoja de Trabajo para listado'!$DE$151:$DG$151,0)),0)+IFERROR(INDEX('Hoja de Trabajo para listado'!$CD$155:$DC$1048576,MATCH($A819,'Hoja de Trabajo para listado'!$CD$155:$CD$1048576,0),MATCH((CUADRO!O$5&amp;$E819),'Hoja de Trabajo para listado'!$CD$151:$DC$151,0)),0)</f>
        <v>0</v>
      </c>
      <c r="P819" s="243">
        <f ca="1">+IFERROR(INDEX('Hoja de Trabajo para listado'!$A$155:$Z$1048576,MATCH($A819,'Hoja de Trabajo para listado'!$A$155:$A$1048576,0),MATCH((CUADRO!P$5&amp;$E819),'Hoja de Trabajo para listado'!$A$151:$Z$151,0)),0)+IFERROR(INDEX('Hoja de Trabajo para listado'!$AB$155:$BA$1048576,MATCH($A819,'Hoja de Trabajo para listado'!$AB$155:$AB$1048576,0),MATCH((CUADRO!P$5&amp;$E819),'Hoja de Trabajo para listado'!$AB$151:$BA$151,0)),0)+IFERROR(INDEX('Hoja de Trabajo para listado'!$BC$155:$CB$1048576,MATCH($A819,'Hoja de Trabajo para listado'!$BC$155:$BC$1048576,0),MATCH((CUADRO!P$5&amp;$E819),'Hoja de Trabajo para listado'!$BC$151:$CB$151,0)),0)+IFERROR(INDEX('Hoja de Trabajo para listado'!$DE$153:$DG$274,MATCH($A819,'Hoja de Trabajo para listado'!$DE$153:$DE$1048576,0),MATCH((CUADRO!P$5&amp;$E819),'Hoja de Trabajo para listado'!$DE$151:$DG$151,0)),0)+IFERROR(INDEX('Hoja de Trabajo para listado'!$CD$155:$DC$1048576,MATCH($A819,'Hoja de Trabajo para listado'!$CD$155:$CD$1048576,0),MATCH((CUADRO!P$5&amp;$E819),'Hoja de Trabajo para listado'!$CD$151:$DC$151,0)),0)</f>
        <v>0</v>
      </c>
      <c r="Q819" s="243">
        <f ca="1">+IFERROR(INDEX('Hoja de Trabajo para listado'!$A$155:$Z$1048576,MATCH($A819,'Hoja de Trabajo para listado'!$A$155:$A$1048576,0),MATCH((CUADRO!Q$5&amp;$E819),'Hoja de Trabajo para listado'!$A$151:$Z$151,0)),0)+IFERROR(INDEX('Hoja de Trabajo para listado'!$AB$155:$BA$1048576,MATCH($A819,'Hoja de Trabajo para listado'!$AB$155:$AB$1048576,0),MATCH((CUADRO!Q$5&amp;$E819),'Hoja de Trabajo para listado'!$AB$151:$BA$151,0)),0)+IFERROR(INDEX('Hoja de Trabajo para listado'!$BC$155:$CB$1048576,MATCH($A819,'Hoja de Trabajo para listado'!$BC$155:$BC$1048576,0),MATCH((CUADRO!Q$5&amp;$E819),'Hoja de Trabajo para listado'!$BC$151:$CB$151,0)),0)+IFERROR(INDEX('Hoja de Trabajo para listado'!$DE$153:$DG$274,MATCH($A819,'Hoja de Trabajo para listado'!$DE$153:$DE$1048576,0),MATCH((CUADRO!Q$5&amp;$E819),'Hoja de Trabajo para listado'!$DE$151:$DG$151,0)),0)+IFERROR(INDEX('Hoja de Trabajo para listado'!$CD$155:$DC$1048576,MATCH($A819,'Hoja de Trabajo para listado'!$CD$155:$CD$1048576,0),MATCH((CUADRO!Q$5&amp;$E819),'Hoja de Trabajo para listado'!$CD$151:$DC$151,0)),0)</f>
        <v>0</v>
      </c>
      <c r="R819" s="243">
        <f t="shared" ca="1" si="27"/>
        <v>0</v>
      </c>
      <c r="S819" s="249">
        <f ca="1">+R818+R819</f>
        <v>0</v>
      </c>
      <c r="T819" s="243">
        <f ca="1">+S819</f>
        <v>0</v>
      </c>
      <c r="U819" s="242">
        <f t="shared" si="28"/>
        <v>2</v>
      </c>
      <c r="V819" s="333" t="str">
        <f>+VLOOKUP(A819,bd_lista!$A$3:$E$590,5,FALSE)</f>
        <v>Gobiernos Autonomos Municipales</v>
      </c>
      <c r="W819" s="384"/>
      <c r="X819" s="242">
        <f>+VLOOKUP(A819,[3]Sheet1!$A$13:$D$744,4,FALSE)</f>
        <v>0</v>
      </c>
      <c r="Y819" s="242" t="e">
        <f>+VLOOKUP(X819,bd_lista!$A$3:$C$590,3,FALSE)</f>
        <v>#N/A</v>
      </c>
      <c r="Z819" s="292"/>
      <c r="AA819" s="293"/>
    </row>
    <row r="820" spans="1:27" customFormat="1" ht="27" hidden="1" customHeight="1">
      <c r="A820" s="32">
        <v>1429</v>
      </c>
      <c r="B820" s="388">
        <f>+A820</f>
        <v>1429</v>
      </c>
      <c r="C820" s="247" t="str">
        <f>+VLOOKUP(A820,bd_lista!$A$3:$C$590,3,FALSE)</f>
        <v>Gobierno Autónomo Municipal de Todos Santos</v>
      </c>
      <c r="D820" s="385" t="str">
        <f>+C820</f>
        <v>Gobierno Autónomo Municipal de Todos Santos</v>
      </c>
      <c r="E820" s="242" t="s">
        <v>1304</v>
      </c>
      <c r="F820" s="243">
        <f ca="1">+IFERROR(INDEX('Hoja de Trabajo para listado'!$A$155:$Z$1048576,MATCH($A820,'Hoja de Trabajo para listado'!$A$155:$A$1048576,0),MATCH((CUADRO!F$5&amp;$E820),'Hoja de Trabajo para listado'!$A$151:$Z$151,0)),0)+IFERROR(INDEX('Hoja de Trabajo para listado'!$AB$155:$BA$1048576,MATCH($A820,'Hoja de Trabajo para listado'!$AB$155:$AB$1048576,0),MATCH((CUADRO!F$5&amp;$E820),'Hoja de Trabajo para listado'!$AB$151:$BA$151,0)),0)+IFERROR(INDEX('Hoja de Trabajo para listado'!$BC$155:$CB$1048576,MATCH($A820,'Hoja de Trabajo para listado'!$BC$155:$BC$1048576,0),MATCH((CUADRO!F$5&amp;$E820),'Hoja de Trabajo para listado'!$BC$151:$CB$151,0)),0)+IFERROR(INDEX('Hoja de Trabajo para listado'!$DE$153:$DG$274,MATCH($A820,'Hoja de Trabajo para listado'!$DE$153:$DE$1048576,0),MATCH((CUADRO!F$5&amp;$E820),'Hoja de Trabajo para listado'!$DE$151:$DG$151,0)),0)+IFERROR(INDEX('Hoja de Trabajo para listado'!$CD$155:$DC$1048576,MATCH($A820,'Hoja de Trabajo para listado'!$CD$155:$CD$1048576,0),MATCH((CUADRO!F$5&amp;$E820),'Hoja de Trabajo para listado'!$CD$151:$DC$151,0)),0)</f>
        <v>0</v>
      </c>
      <c r="G820" s="243">
        <f ca="1">+IFERROR(INDEX('Hoja de Trabajo para listado'!$A$155:$Z$1048576,MATCH($A820,'Hoja de Trabajo para listado'!$A$155:$A$1048576,0),MATCH((CUADRO!G$5&amp;$E820),'Hoja de Trabajo para listado'!$A$151:$Z$151,0)),0)+IFERROR(INDEX('Hoja de Trabajo para listado'!$AB$155:$BA$1048576,MATCH($A820,'Hoja de Trabajo para listado'!$AB$155:$AB$1048576,0),MATCH((CUADRO!G$5&amp;$E820),'Hoja de Trabajo para listado'!$AB$151:$BA$151,0)),0)+IFERROR(INDEX('Hoja de Trabajo para listado'!$BC$155:$CB$1048576,MATCH($A820,'Hoja de Trabajo para listado'!$BC$155:$BC$1048576,0),MATCH((CUADRO!G$5&amp;$E820),'Hoja de Trabajo para listado'!$BC$151:$CB$151,0)),0)+IFERROR(INDEX('Hoja de Trabajo para listado'!$DE$153:$DG$274,MATCH($A820,'Hoja de Trabajo para listado'!$DE$153:$DE$1048576,0),MATCH((CUADRO!G$5&amp;$E820),'Hoja de Trabajo para listado'!$DE$151:$DG$151,0)),0)+IFERROR(INDEX('Hoja de Trabajo para listado'!$CD$155:$DC$1048576,MATCH($A820,'Hoja de Trabajo para listado'!$CD$155:$CD$1048576,0),MATCH((CUADRO!G$5&amp;$E820),'Hoja de Trabajo para listado'!$CD$151:$DC$151,0)),0)</f>
        <v>0</v>
      </c>
      <c r="H820" s="243">
        <f ca="1">+IFERROR(INDEX('Hoja de Trabajo para listado'!$A$155:$Z$1048576,MATCH($A820,'Hoja de Trabajo para listado'!$A$155:$A$1048576,0),MATCH((CUADRO!H$5&amp;$E820),'Hoja de Trabajo para listado'!$A$151:$Z$151,0)),0)+IFERROR(INDEX('Hoja de Trabajo para listado'!$AB$155:$BA$1048576,MATCH($A820,'Hoja de Trabajo para listado'!$AB$155:$AB$1048576,0),MATCH((CUADRO!H$5&amp;$E820),'Hoja de Trabajo para listado'!$AB$151:$BA$151,0)),0)+IFERROR(INDEX('Hoja de Trabajo para listado'!$BC$155:$CB$1048576,MATCH($A820,'Hoja de Trabajo para listado'!$BC$155:$BC$1048576,0),MATCH((CUADRO!H$5&amp;$E820),'Hoja de Trabajo para listado'!$BC$151:$CB$151,0)),0)+IFERROR(INDEX('Hoja de Trabajo para listado'!$DE$153:$DG$274,MATCH($A820,'Hoja de Trabajo para listado'!$DE$153:$DE$1048576,0),MATCH((CUADRO!H$5&amp;$E820),'Hoja de Trabajo para listado'!$DE$151:$DG$151,0)),0)+IFERROR(INDEX('Hoja de Trabajo para listado'!$CD$155:$DC$1048576,MATCH($A820,'Hoja de Trabajo para listado'!$CD$155:$CD$1048576,0),MATCH((CUADRO!H$5&amp;$E820),'Hoja de Trabajo para listado'!$CD$151:$DC$151,0)),0)</f>
        <v>0</v>
      </c>
      <c r="I820" s="243">
        <f ca="1">+IFERROR(INDEX('Hoja de Trabajo para listado'!$A$155:$Z$1048576,MATCH($A820,'Hoja de Trabajo para listado'!$A$155:$A$1048576,0),MATCH((CUADRO!I$5&amp;$E820),'Hoja de Trabajo para listado'!$A$151:$Z$151,0)),0)+IFERROR(INDEX('Hoja de Trabajo para listado'!$AB$155:$BA$1048576,MATCH($A820,'Hoja de Trabajo para listado'!$AB$155:$AB$1048576,0),MATCH((CUADRO!I$5&amp;$E820),'Hoja de Trabajo para listado'!$AB$151:$BA$151,0)),0)+IFERROR(INDEX('Hoja de Trabajo para listado'!$BC$155:$CB$1048576,MATCH($A820,'Hoja de Trabajo para listado'!$BC$155:$BC$1048576,0),MATCH((CUADRO!I$5&amp;$E820),'Hoja de Trabajo para listado'!$BC$151:$CB$151,0)),0)+IFERROR(INDEX('Hoja de Trabajo para listado'!$DE$153:$DG$274,MATCH($A820,'Hoja de Trabajo para listado'!$DE$153:$DE$1048576,0),MATCH((CUADRO!I$5&amp;$E820),'Hoja de Trabajo para listado'!$DE$151:$DG$151,0)),0)+IFERROR(INDEX('Hoja de Trabajo para listado'!$CD$155:$DC$1048576,MATCH($A820,'Hoja de Trabajo para listado'!$CD$155:$CD$1048576,0),MATCH((CUADRO!I$5&amp;$E820),'Hoja de Trabajo para listado'!$CD$151:$DC$151,0)),0)</f>
        <v>0</v>
      </c>
      <c r="J820" s="243">
        <f ca="1">+IFERROR(INDEX('Hoja de Trabajo para listado'!$A$155:$Z$1048576,MATCH($A820,'Hoja de Trabajo para listado'!$A$155:$A$1048576,0),MATCH((CUADRO!J$5&amp;$E820),'Hoja de Trabajo para listado'!$A$151:$Z$151,0)),0)+IFERROR(INDEX('Hoja de Trabajo para listado'!$AB$155:$BA$1048576,MATCH($A820,'Hoja de Trabajo para listado'!$AB$155:$AB$1048576,0),MATCH((CUADRO!J$5&amp;$E820),'Hoja de Trabajo para listado'!$AB$151:$BA$151,0)),0)+IFERROR(INDEX('Hoja de Trabajo para listado'!$BC$155:$CB$1048576,MATCH($A820,'Hoja de Trabajo para listado'!$BC$155:$BC$1048576,0),MATCH((CUADRO!J$5&amp;$E820),'Hoja de Trabajo para listado'!$BC$151:$CB$151,0)),0)+IFERROR(INDEX('Hoja de Trabajo para listado'!$DE$153:$DG$274,MATCH($A820,'Hoja de Trabajo para listado'!$DE$153:$DE$1048576,0),MATCH((CUADRO!J$5&amp;$E820),'Hoja de Trabajo para listado'!$DE$151:$DG$151,0)),0)+IFERROR(INDEX('Hoja de Trabajo para listado'!$CD$155:$DC$1048576,MATCH($A820,'Hoja de Trabajo para listado'!$CD$155:$CD$1048576,0),MATCH((CUADRO!J$5&amp;$E820),'Hoja de Trabajo para listado'!$CD$151:$DC$151,0)),0)</f>
        <v>0</v>
      </c>
      <c r="K820" s="243">
        <f ca="1">+IFERROR(INDEX('Hoja de Trabajo para listado'!$A$155:$Z$1048576,MATCH($A820,'Hoja de Trabajo para listado'!$A$155:$A$1048576,0),MATCH((CUADRO!K$5&amp;$E820),'Hoja de Trabajo para listado'!$A$151:$Z$151,0)),0)+IFERROR(INDEX('Hoja de Trabajo para listado'!$AB$155:$BA$1048576,MATCH($A820,'Hoja de Trabajo para listado'!$AB$155:$AB$1048576,0),MATCH((CUADRO!K$5&amp;$E820),'Hoja de Trabajo para listado'!$AB$151:$BA$151,0)),0)+IFERROR(INDEX('Hoja de Trabajo para listado'!$BC$155:$CB$1048576,MATCH($A820,'Hoja de Trabajo para listado'!$BC$155:$BC$1048576,0),MATCH((CUADRO!K$5&amp;$E820),'Hoja de Trabajo para listado'!$BC$151:$CB$151,0)),0)+IFERROR(INDEX('Hoja de Trabajo para listado'!$DE$153:$DG$274,MATCH($A820,'Hoja de Trabajo para listado'!$DE$153:$DE$1048576,0),MATCH((CUADRO!K$5&amp;$E820),'Hoja de Trabajo para listado'!$DE$151:$DG$151,0)),0)+IFERROR(INDEX('Hoja de Trabajo para listado'!$CD$155:$DC$1048576,MATCH($A820,'Hoja de Trabajo para listado'!$CD$155:$CD$1048576,0),MATCH((CUADRO!K$5&amp;$E820),'Hoja de Trabajo para listado'!$CD$151:$DC$151,0)),0)</f>
        <v>0</v>
      </c>
      <c r="L820" s="243">
        <f ca="1">+IFERROR(INDEX('Hoja de Trabajo para listado'!$A$155:$Z$1048576,MATCH($A820,'Hoja de Trabajo para listado'!$A$155:$A$1048576,0),MATCH((CUADRO!L$5&amp;$E820),'Hoja de Trabajo para listado'!$A$151:$Z$151,0)),0)+IFERROR(INDEX('Hoja de Trabajo para listado'!$AB$155:$BA$1048576,MATCH($A820,'Hoja de Trabajo para listado'!$AB$155:$AB$1048576,0),MATCH((CUADRO!L$5&amp;$E820),'Hoja de Trabajo para listado'!$AB$151:$BA$151,0)),0)+IFERROR(INDEX('Hoja de Trabajo para listado'!$BC$155:$CB$1048576,MATCH($A820,'Hoja de Trabajo para listado'!$BC$155:$BC$1048576,0),MATCH((CUADRO!L$5&amp;$E820),'Hoja de Trabajo para listado'!$BC$151:$CB$151,0)),0)+IFERROR(INDEX('Hoja de Trabajo para listado'!$DE$153:$DG$274,MATCH($A820,'Hoja de Trabajo para listado'!$DE$153:$DE$1048576,0),MATCH((CUADRO!L$5&amp;$E820),'Hoja de Trabajo para listado'!$DE$151:$DG$151,0)),0)+IFERROR(INDEX('Hoja de Trabajo para listado'!$CD$155:$DC$1048576,MATCH($A820,'Hoja de Trabajo para listado'!$CD$155:$CD$1048576,0),MATCH((CUADRO!L$5&amp;$E820),'Hoja de Trabajo para listado'!$CD$151:$DC$151,0)),0)</f>
        <v>0</v>
      </c>
      <c r="M820" s="243">
        <f ca="1">+IFERROR(INDEX('Hoja de Trabajo para listado'!$A$155:$Z$1048576,MATCH($A820,'Hoja de Trabajo para listado'!$A$155:$A$1048576,0),MATCH((CUADRO!M$5&amp;$E820),'Hoja de Trabajo para listado'!$A$151:$Z$151,0)),0)+IFERROR(INDEX('Hoja de Trabajo para listado'!$AB$155:$BA$1048576,MATCH($A820,'Hoja de Trabajo para listado'!$AB$155:$AB$1048576,0),MATCH((CUADRO!M$5&amp;$E820),'Hoja de Trabajo para listado'!$AB$151:$BA$151,0)),0)+IFERROR(INDEX('Hoja de Trabajo para listado'!$BC$155:$CB$1048576,MATCH($A820,'Hoja de Trabajo para listado'!$BC$155:$BC$1048576,0),MATCH((CUADRO!M$5&amp;$E820),'Hoja de Trabajo para listado'!$BC$151:$CB$151,0)),0)+IFERROR(INDEX('Hoja de Trabajo para listado'!$DE$153:$DG$274,MATCH($A820,'Hoja de Trabajo para listado'!$DE$153:$DE$1048576,0),MATCH((CUADRO!M$5&amp;$E820),'Hoja de Trabajo para listado'!$DE$151:$DG$151,0)),0)+IFERROR(INDEX('Hoja de Trabajo para listado'!$CD$155:$DC$1048576,MATCH($A820,'Hoja de Trabajo para listado'!$CD$155:$CD$1048576,0),MATCH((CUADRO!M$5&amp;$E820),'Hoja de Trabajo para listado'!$CD$151:$DC$151,0)),0)</f>
        <v>0</v>
      </c>
      <c r="N820" s="243">
        <f ca="1">+IFERROR(INDEX('Hoja de Trabajo para listado'!$A$155:$Z$1048576,MATCH($A820,'Hoja de Trabajo para listado'!$A$155:$A$1048576,0),MATCH((CUADRO!N$5&amp;$E820),'Hoja de Trabajo para listado'!$A$151:$Z$151,0)),0)+IFERROR(INDEX('Hoja de Trabajo para listado'!$AB$155:$BA$1048576,MATCH($A820,'Hoja de Trabajo para listado'!$AB$155:$AB$1048576,0),MATCH((CUADRO!N$5&amp;$E820),'Hoja de Trabajo para listado'!$AB$151:$BA$151,0)),0)+IFERROR(INDEX('Hoja de Trabajo para listado'!$BC$155:$CB$1048576,MATCH($A820,'Hoja de Trabajo para listado'!$BC$155:$BC$1048576,0),MATCH((CUADRO!N$5&amp;$E820),'Hoja de Trabajo para listado'!$BC$151:$CB$151,0)),0)+IFERROR(INDEX('Hoja de Trabajo para listado'!$DE$153:$DG$274,MATCH($A820,'Hoja de Trabajo para listado'!$DE$153:$DE$1048576,0),MATCH((CUADRO!N$5&amp;$E820),'Hoja de Trabajo para listado'!$DE$151:$DG$151,0)),0)+IFERROR(INDEX('Hoja de Trabajo para listado'!$CD$155:$DC$1048576,MATCH($A820,'Hoja de Trabajo para listado'!$CD$155:$CD$1048576,0),MATCH((CUADRO!N$5&amp;$E820),'Hoja de Trabajo para listado'!$CD$151:$DC$151,0)),0)</f>
        <v>0</v>
      </c>
      <c r="O820" s="243">
        <f ca="1">+IFERROR(INDEX('Hoja de Trabajo para listado'!$A$155:$Z$1048576,MATCH($A820,'Hoja de Trabajo para listado'!$A$155:$A$1048576,0),MATCH((CUADRO!O$5&amp;$E820),'Hoja de Trabajo para listado'!$A$151:$Z$151,0)),0)+IFERROR(INDEX('Hoja de Trabajo para listado'!$AB$155:$BA$1048576,MATCH($A820,'Hoja de Trabajo para listado'!$AB$155:$AB$1048576,0),MATCH((CUADRO!O$5&amp;$E820),'Hoja de Trabajo para listado'!$AB$151:$BA$151,0)),0)+IFERROR(INDEX('Hoja de Trabajo para listado'!$BC$155:$CB$1048576,MATCH($A820,'Hoja de Trabajo para listado'!$BC$155:$BC$1048576,0),MATCH((CUADRO!O$5&amp;$E820),'Hoja de Trabajo para listado'!$BC$151:$CB$151,0)),0)+IFERROR(INDEX('Hoja de Trabajo para listado'!$DE$153:$DG$274,MATCH($A820,'Hoja de Trabajo para listado'!$DE$153:$DE$1048576,0),MATCH((CUADRO!O$5&amp;$E820),'Hoja de Trabajo para listado'!$DE$151:$DG$151,0)),0)+IFERROR(INDEX('Hoja de Trabajo para listado'!$CD$155:$DC$1048576,MATCH($A820,'Hoja de Trabajo para listado'!$CD$155:$CD$1048576,0),MATCH((CUADRO!O$5&amp;$E820),'Hoja de Trabajo para listado'!$CD$151:$DC$151,0)),0)</f>
        <v>0</v>
      </c>
      <c r="P820" s="243">
        <f ca="1">+IFERROR(INDEX('Hoja de Trabajo para listado'!$A$155:$Z$1048576,MATCH($A820,'Hoja de Trabajo para listado'!$A$155:$A$1048576,0),MATCH((CUADRO!P$5&amp;$E820),'Hoja de Trabajo para listado'!$A$151:$Z$151,0)),0)+IFERROR(INDEX('Hoja de Trabajo para listado'!$AB$155:$BA$1048576,MATCH($A820,'Hoja de Trabajo para listado'!$AB$155:$AB$1048576,0),MATCH((CUADRO!P$5&amp;$E820),'Hoja de Trabajo para listado'!$AB$151:$BA$151,0)),0)+IFERROR(INDEX('Hoja de Trabajo para listado'!$BC$155:$CB$1048576,MATCH($A820,'Hoja de Trabajo para listado'!$BC$155:$BC$1048576,0),MATCH((CUADRO!P$5&amp;$E820),'Hoja de Trabajo para listado'!$BC$151:$CB$151,0)),0)+IFERROR(INDEX('Hoja de Trabajo para listado'!$DE$153:$DG$274,MATCH($A820,'Hoja de Trabajo para listado'!$DE$153:$DE$1048576,0),MATCH((CUADRO!P$5&amp;$E820),'Hoja de Trabajo para listado'!$DE$151:$DG$151,0)),0)+IFERROR(INDEX('Hoja de Trabajo para listado'!$CD$155:$DC$1048576,MATCH($A820,'Hoja de Trabajo para listado'!$CD$155:$CD$1048576,0),MATCH((CUADRO!P$5&amp;$E820),'Hoja de Trabajo para listado'!$CD$151:$DC$151,0)),0)</f>
        <v>0</v>
      </c>
      <c r="Q820" s="243">
        <f ca="1">+IFERROR(INDEX('Hoja de Trabajo para listado'!$A$155:$Z$1048576,MATCH($A820,'Hoja de Trabajo para listado'!$A$155:$A$1048576,0),MATCH((CUADRO!Q$5&amp;$E820),'Hoja de Trabajo para listado'!$A$151:$Z$151,0)),0)+IFERROR(INDEX('Hoja de Trabajo para listado'!$AB$155:$BA$1048576,MATCH($A820,'Hoja de Trabajo para listado'!$AB$155:$AB$1048576,0),MATCH((CUADRO!Q$5&amp;$E820),'Hoja de Trabajo para listado'!$AB$151:$BA$151,0)),0)+IFERROR(INDEX('Hoja de Trabajo para listado'!$BC$155:$CB$1048576,MATCH($A820,'Hoja de Trabajo para listado'!$BC$155:$BC$1048576,0),MATCH((CUADRO!Q$5&amp;$E820),'Hoja de Trabajo para listado'!$BC$151:$CB$151,0)),0)+IFERROR(INDEX('Hoja de Trabajo para listado'!$DE$153:$DG$274,MATCH($A820,'Hoja de Trabajo para listado'!$DE$153:$DE$1048576,0),MATCH((CUADRO!Q$5&amp;$E820),'Hoja de Trabajo para listado'!$DE$151:$DG$151,0)),0)+IFERROR(INDEX('Hoja de Trabajo para listado'!$CD$155:$DC$1048576,MATCH($A820,'Hoja de Trabajo para listado'!$CD$155:$CD$1048576,0),MATCH((CUADRO!Q$5&amp;$E820),'Hoja de Trabajo para listado'!$CD$151:$DC$151,0)),0)</f>
        <v>0</v>
      </c>
      <c r="R820" s="243">
        <f t="shared" ca="1" si="27"/>
        <v>0</v>
      </c>
      <c r="S820" s="249"/>
      <c r="T820" s="243">
        <f ca="1">+T821</f>
        <v>0</v>
      </c>
      <c r="U820" s="242">
        <f t="shared" si="28"/>
        <v>1</v>
      </c>
      <c r="V820" s="333" t="str">
        <f>+VLOOKUP(A820,bd_lista!$A$3:$E$590,5,FALSE)</f>
        <v>Gobiernos Autonomos Municipales</v>
      </c>
      <c r="W820" s="383" t="str">
        <f>+V820</f>
        <v>Gobiernos Autonomos Municipales</v>
      </c>
      <c r="X820" s="242">
        <f>+VLOOKUP(A820,[3]Sheet1!$A$13:$D$744,4,FALSE)</f>
        <v>0</v>
      </c>
      <c r="Y820" s="242" t="e">
        <f>+VLOOKUP(X820,bd_lista!$A$3:$C$590,3,FALSE)</f>
        <v>#N/A</v>
      </c>
      <c r="Z820" s="294">
        <f>+X820</f>
        <v>0</v>
      </c>
      <c r="AA820" s="295" t="e">
        <f>+Y820</f>
        <v>#N/A</v>
      </c>
    </row>
    <row r="821" spans="1:27" customFormat="1" ht="27" hidden="1" customHeight="1">
      <c r="A821" s="32">
        <v>1429</v>
      </c>
      <c r="B821" s="389"/>
      <c r="C821" s="247" t="str">
        <f>+VLOOKUP(A821,bd_lista!$A$3:$C$590,3,FALSE)</f>
        <v>Gobierno Autónomo Municipal de Todos Santos</v>
      </c>
      <c r="D821" s="386"/>
      <c r="E821" s="244" t="s">
        <v>1305</v>
      </c>
      <c r="F821" s="243">
        <f ca="1">+IFERROR(INDEX('Hoja de Trabajo para listado'!$A$155:$Z$1048576,MATCH($A821,'Hoja de Trabajo para listado'!$A$155:$A$1048576,0),MATCH((CUADRO!F$5&amp;$E821),'Hoja de Trabajo para listado'!$A$151:$Z$151,0)),0)+IFERROR(INDEX('Hoja de Trabajo para listado'!$AB$155:$BA$1048576,MATCH($A821,'Hoja de Trabajo para listado'!$AB$155:$AB$1048576,0),MATCH((CUADRO!F$5&amp;$E821),'Hoja de Trabajo para listado'!$AB$151:$BA$151,0)),0)+IFERROR(INDEX('Hoja de Trabajo para listado'!$BC$155:$CB$1048576,MATCH($A821,'Hoja de Trabajo para listado'!$BC$155:$BC$1048576,0),MATCH((CUADRO!F$5&amp;$E821),'Hoja de Trabajo para listado'!$BC$151:$CB$151,0)),0)+IFERROR(INDEX('Hoja de Trabajo para listado'!$DE$153:$DG$274,MATCH($A821,'Hoja de Trabajo para listado'!$DE$153:$DE$1048576,0),MATCH((CUADRO!F$5&amp;$E821),'Hoja de Trabajo para listado'!$DE$151:$DG$151,0)),0)+IFERROR(INDEX('Hoja de Trabajo para listado'!$CD$155:$DC$1048576,MATCH($A821,'Hoja de Trabajo para listado'!$CD$155:$CD$1048576,0),MATCH((CUADRO!F$5&amp;$E821),'Hoja de Trabajo para listado'!$CD$151:$DC$151,0)),0)</f>
        <v>0</v>
      </c>
      <c r="G821" s="243">
        <f ca="1">+IFERROR(INDEX('Hoja de Trabajo para listado'!$A$155:$Z$1048576,MATCH($A821,'Hoja de Trabajo para listado'!$A$155:$A$1048576,0),MATCH((CUADRO!G$5&amp;$E821),'Hoja de Trabajo para listado'!$A$151:$Z$151,0)),0)+IFERROR(INDEX('Hoja de Trabajo para listado'!$AB$155:$BA$1048576,MATCH($A821,'Hoja de Trabajo para listado'!$AB$155:$AB$1048576,0),MATCH((CUADRO!G$5&amp;$E821),'Hoja de Trabajo para listado'!$AB$151:$BA$151,0)),0)+IFERROR(INDEX('Hoja de Trabajo para listado'!$BC$155:$CB$1048576,MATCH($A821,'Hoja de Trabajo para listado'!$BC$155:$BC$1048576,0),MATCH((CUADRO!G$5&amp;$E821),'Hoja de Trabajo para listado'!$BC$151:$CB$151,0)),0)+IFERROR(INDEX('Hoja de Trabajo para listado'!$DE$153:$DG$274,MATCH($A821,'Hoja de Trabajo para listado'!$DE$153:$DE$1048576,0),MATCH((CUADRO!G$5&amp;$E821),'Hoja de Trabajo para listado'!$DE$151:$DG$151,0)),0)+IFERROR(INDEX('Hoja de Trabajo para listado'!$CD$155:$DC$1048576,MATCH($A821,'Hoja de Trabajo para listado'!$CD$155:$CD$1048576,0),MATCH((CUADRO!G$5&amp;$E821),'Hoja de Trabajo para listado'!$CD$151:$DC$151,0)),0)</f>
        <v>0</v>
      </c>
      <c r="H821" s="243">
        <f ca="1">+IFERROR(INDEX('Hoja de Trabajo para listado'!$A$155:$Z$1048576,MATCH($A821,'Hoja de Trabajo para listado'!$A$155:$A$1048576,0),MATCH((CUADRO!H$5&amp;$E821),'Hoja de Trabajo para listado'!$A$151:$Z$151,0)),0)+IFERROR(INDEX('Hoja de Trabajo para listado'!$AB$155:$BA$1048576,MATCH($A821,'Hoja de Trabajo para listado'!$AB$155:$AB$1048576,0),MATCH((CUADRO!H$5&amp;$E821),'Hoja de Trabajo para listado'!$AB$151:$BA$151,0)),0)+IFERROR(INDEX('Hoja de Trabajo para listado'!$BC$155:$CB$1048576,MATCH($A821,'Hoja de Trabajo para listado'!$BC$155:$BC$1048576,0),MATCH((CUADRO!H$5&amp;$E821),'Hoja de Trabajo para listado'!$BC$151:$CB$151,0)),0)+IFERROR(INDEX('Hoja de Trabajo para listado'!$DE$153:$DG$274,MATCH($A821,'Hoja de Trabajo para listado'!$DE$153:$DE$1048576,0),MATCH((CUADRO!H$5&amp;$E821),'Hoja de Trabajo para listado'!$DE$151:$DG$151,0)),0)+IFERROR(INDEX('Hoja de Trabajo para listado'!$CD$155:$DC$1048576,MATCH($A821,'Hoja de Trabajo para listado'!$CD$155:$CD$1048576,0),MATCH((CUADRO!H$5&amp;$E821),'Hoja de Trabajo para listado'!$CD$151:$DC$151,0)),0)</f>
        <v>0</v>
      </c>
      <c r="I821" s="243">
        <f ca="1">+IFERROR(INDEX('Hoja de Trabajo para listado'!$A$155:$Z$1048576,MATCH($A821,'Hoja de Trabajo para listado'!$A$155:$A$1048576,0),MATCH((CUADRO!I$5&amp;$E821),'Hoja de Trabajo para listado'!$A$151:$Z$151,0)),0)+IFERROR(INDEX('Hoja de Trabajo para listado'!$AB$155:$BA$1048576,MATCH($A821,'Hoja de Trabajo para listado'!$AB$155:$AB$1048576,0),MATCH((CUADRO!I$5&amp;$E821),'Hoja de Trabajo para listado'!$AB$151:$BA$151,0)),0)+IFERROR(INDEX('Hoja de Trabajo para listado'!$BC$155:$CB$1048576,MATCH($A821,'Hoja de Trabajo para listado'!$BC$155:$BC$1048576,0),MATCH((CUADRO!I$5&amp;$E821),'Hoja de Trabajo para listado'!$BC$151:$CB$151,0)),0)+IFERROR(INDEX('Hoja de Trabajo para listado'!$DE$153:$DG$274,MATCH($A821,'Hoja de Trabajo para listado'!$DE$153:$DE$1048576,0),MATCH((CUADRO!I$5&amp;$E821),'Hoja de Trabajo para listado'!$DE$151:$DG$151,0)),0)+IFERROR(INDEX('Hoja de Trabajo para listado'!$CD$155:$DC$1048576,MATCH($A821,'Hoja de Trabajo para listado'!$CD$155:$CD$1048576,0),MATCH((CUADRO!I$5&amp;$E821),'Hoja de Trabajo para listado'!$CD$151:$DC$151,0)),0)</f>
        <v>0</v>
      </c>
      <c r="J821" s="243">
        <f ca="1">+IFERROR(INDEX('Hoja de Trabajo para listado'!$A$155:$Z$1048576,MATCH($A821,'Hoja de Trabajo para listado'!$A$155:$A$1048576,0),MATCH((CUADRO!J$5&amp;$E821),'Hoja de Trabajo para listado'!$A$151:$Z$151,0)),0)+IFERROR(INDEX('Hoja de Trabajo para listado'!$AB$155:$BA$1048576,MATCH($A821,'Hoja de Trabajo para listado'!$AB$155:$AB$1048576,0),MATCH((CUADRO!J$5&amp;$E821),'Hoja de Trabajo para listado'!$AB$151:$BA$151,0)),0)+IFERROR(INDEX('Hoja de Trabajo para listado'!$BC$155:$CB$1048576,MATCH($A821,'Hoja de Trabajo para listado'!$BC$155:$BC$1048576,0),MATCH((CUADRO!J$5&amp;$E821),'Hoja de Trabajo para listado'!$BC$151:$CB$151,0)),0)+IFERROR(INDEX('Hoja de Trabajo para listado'!$DE$153:$DG$274,MATCH($A821,'Hoja de Trabajo para listado'!$DE$153:$DE$1048576,0),MATCH((CUADRO!J$5&amp;$E821),'Hoja de Trabajo para listado'!$DE$151:$DG$151,0)),0)+IFERROR(INDEX('Hoja de Trabajo para listado'!$CD$155:$DC$1048576,MATCH($A821,'Hoja de Trabajo para listado'!$CD$155:$CD$1048576,0),MATCH((CUADRO!J$5&amp;$E821),'Hoja de Trabajo para listado'!$CD$151:$DC$151,0)),0)</f>
        <v>0</v>
      </c>
      <c r="K821" s="243">
        <f ca="1">+IFERROR(INDEX('Hoja de Trabajo para listado'!$A$155:$Z$1048576,MATCH($A821,'Hoja de Trabajo para listado'!$A$155:$A$1048576,0),MATCH((CUADRO!K$5&amp;$E821),'Hoja de Trabajo para listado'!$A$151:$Z$151,0)),0)+IFERROR(INDEX('Hoja de Trabajo para listado'!$AB$155:$BA$1048576,MATCH($A821,'Hoja de Trabajo para listado'!$AB$155:$AB$1048576,0),MATCH((CUADRO!K$5&amp;$E821),'Hoja de Trabajo para listado'!$AB$151:$BA$151,0)),0)+IFERROR(INDEX('Hoja de Trabajo para listado'!$BC$155:$CB$1048576,MATCH($A821,'Hoja de Trabajo para listado'!$BC$155:$BC$1048576,0),MATCH((CUADRO!K$5&amp;$E821),'Hoja de Trabajo para listado'!$BC$151:$CB$151,0)),0)+IFERROR(INDEX('Hoja de Trabajo para listado'!$DE$153:$DG$274,MATCH($A821,'Hoja de Trabajo para listado'!$DE$153:$DE$1048576,0),MATCH((CUADRO!K$5&amp;$E821),'Hoja de Trabajo para listado'!$DE$151:$DG$151,0)),0)+IFERROR(INDEX('Hoja de Trabajo para listado'!$CD$155:$DC$1048576,MATCH($A821,'Hoja de Trabajo para listado'!$CD$155:$CD$1048576,0),MATCH((CUADRO!K$5&amp;$E821),'Hoja de Trabajo para listado'!$CD$151:$DC$151,0)),0)</f>
        <v>0</v>
      </c>
      <c r="L821" s="243">
        <f ca="1">+IFERROR(INDEX('Hoja de Trabajo para listado'!$A$155:$Z$1048576,MATCH($A821,'Hoja de Trabajo para listado'!$A$155:$A$1048576,0),MATCH((CUADRO!L$5&amp;$E821),'Hoja de Trabajo para listado'!$A$151:$Z$151,0)),0)+IFERROR(INDEX('Hoja de Trabajo para listado'!$AB$155:$BA$1048576,MATCH($A821,'Hoja de Trabajo para listado'!$AB$155:$AB$1048576,0),MATCH((CUADRO!L$5&amp;$E821),'Hoja de Trabajo para listado'!$AB$151:$BA$151,0)),0)+IFERROR(INDEX('Hoja de Trabajo para listado'!$BC$155:$CB$1048576,MATCH($A821,'Hoja de Trabajo para listado'!$BC$155:$BC$1048576,0),MATCH((CUADRO!L$5&amp;$E821),'Hoja de Trabajo para listado'!$BC$151:$CB$151,0)),0)+IFERROR(INDEX('Hoja de Trabajo para listado'!$DE$153:$DG$274,MATCH($A821,'Hoja de Trabajo para listado'!$DE$153:$DE$1048576,0),MATCH((CUADRO!L$5&amp;$E821),'Hoja de Trabajo para listado'!$DE$151:$DG$151,0)),0)+IFERROR(INDEX('Hoja de Trabajo para listado'!$CD$155:$DC$1048576,MATCH($A821,'Hoja de Trabajo para listado'!$CD$155:$CD$1048576,0),MATCH((CUADRO!L$5&amp;$E821),'Hoja de Trabajo para listado'!$CD$151:$DC$151,0)),0)</f>
        <v>0</v>
      </c>
      <c r="M821" s="243">
        <f ca="1">+IFERROR(INDEX('Hoja de Trabajo para listado'!$A$155:$Z$1048576,MATCH($A821,'Hoja de Trabajo para listado'!$A$155:$A$1048576,0),MATCH((CUADRO!M$5&amp;$E821),'Hoja de Trabajo para listado'!$A$151:$Z$151,0)),0)+IFERROR(INDEX('Hoja de Trabajo para listado'!$AB$155:$BA$1048576,MATCH($A821,'Hoja de Trabajo para listado'!$AB$155:$AB$1048576,0),MATCH((CUADRO!M$5&amp;$E821),'Hoja de Trabajo para listado'!$AB$151:$BA$151,0)),0)+IFERROR(INDEX('Hoja de Trabajo para listado'!$BC$155:$CB$1048576,MATCH($A821,'Hoja de Trabajo para listado'!$BC$155:$BC$1048576,0),MATCH((CUADRO!M$5&amp;$E821),'Hoja de Trabajo para listado'!$BC$151:$CB$151,0)),0)+IFERROR(INDEX('Hoja de Trabajo para listado'!$DE$153:$DG$274,MATCH($A821,'Hoja de Trabajo para listado'!$DE$153:$DE$1048576,0),MATCH((CUADRO!M$5&amp;$E821),'Hoja de Trabajo para listado'!$DE$151:$DG$151,0)),0)+IFERROR(INDEX('Hoja de Trabajo para listado'!$CD$155:$DC$1048576,MATCH($A821,'Hoja de Trabajo para listado'!$CD$155:$CD$1048576,0),MATCH((CUADRO!M$5&amp;$E821),'Hoja de Trabajo para listado'!$CD$151:$DC$151,0)),0)</f>
        <v>0</v>
      </c>
      <c r="N821" s="243">
        <f ca="1">+IFERROR(INDEX('Hoja de Trabajo para listado'!$A$155:$Z$1048576,MATCH($A821,'Hoja de Trabajo para listado'!$A$155:$A$1048576,0),MATCH((CUADRO!N$5&amp;$E821),'Hoja de Trabajo para listado'!$A$151:$Z$151,0)),0)+IFERROR(INDEX('Hoja de Trabajo para listado'!$AB$155:$BA$1048576,MATCH($A821,'Hoja de Trabajo para listado'!$AB$155:$AB$1048576,0),MATCH((CUADRO!N$5&amp;$E821),'Hoja de Trabajo para listado'!$AB$151:$BA$151,0)),0)+IFERROR(INDEX('Hoja de Trabajo para listado'!$BC$155:$CB$1048576,MATCH($A821,'Hoja de Trabajo para listado'!$BC$155:$BC$1048576,0),MATCH((CUADRO!N$5&amp;$E821),'Hoja de Trabajo para listado'!$BC$151:$CB$151,0)),0)+IFERROR(INDEX('Hoja de Trabajo para listado'!$DE$153:$DG$274,MATCH($A821,'Hoja de Trabajo para listado'!$DE$153:$DE$1048576,0),MATCH((CUADRO!N$5&amp;$E821),'Hoja de Trabajo para listado'!$DE$151:$DG$151,0)),0)+IFERROR(INDEX('Hoja de Trabajo para listado'!$CD$155:$DC$1048576,MATCH($A821,'Hoja de Trabajo para listado'!$CD$155:$CD$1048576,0),MATCH((CUADRO!N$5&amp;$E821),'Hoja de Trabajo para listado'!$CD$151:$DC$151,0)),0)</f>
        <v>0</v>
      </c>
      <c r="O821" s="243">
        <f ca="1">+IFERROR(INDEX('Hoja de Trabajo para listado'!$A$155:$Z$1048576,MATCH($A821,'Hoja de Trabajo para listado'!$A$155:$A$1048576,0),MATCH((CUADRO!O$5&amp;$E821),'Hoja de Trabajo para listado'!$A$151:$Z$151,0)),0)+IFERROR(INDEX('Hoja de Trabajo para listado'!$AB$155:$BA$1048576,MATCH($A821,'Hoja de Trabajo para listado'!$AB$155:$AB$1048576,0),MATCH((CUADRO!O$5&amp;$E821),'Hoja de Trabajo para listado'!$AB$151:$BA$151,0)),0)+IFERROR(INDEX('Hoja de Trabajo para listado'!$BC$155:$CB$1048576,MATCH($A821,'Hoja de Trabajo para listado'!$BC$155:$BC$1048576,0),MATCH((CUADRO!O$5&amp;$E821),'Hoja de Trabajo para listado'!$BC$151:$CB$151,0)),0)+IFERROR(INDEX('Hoja de Trabajo para listado'!$DE$153:$DG$274,MATCH($A821,'Hoja de Trabajo para listado'!$DE$153:$DE$1048576,0),MATCH((CUADRO!O$5&amp;$E821),'Hoja de Trabajo para listado'!$DE$151:$DG$151,0)),0)+IFERROR(INDEX('Hoja de Trabajo para listado'!$CD$155:$DC$1048576,MATCH($A821,'Hoja de Trabajo para listado'!$CD$155:$CD$1048576,0),MATCH((CUADRO!O$5&amp;$E821),'Hoja de Trabajo para listado'!$CD$151:$DC$151,0)),0)</f>
        <v>0</v>
      </c>
      <c r="P821" s="243">
        <f ca="1">+IFERROR(INDEX('Hoja de Trabajo para listado'!$A$155:$Z$1048576,MATCH($A821,'Hoja de Trabajo para listado'!$A$155:$A$1048576,0),MATCH((CUADRO!P$5&amp;$E821),'Hoja de Trabajo para listado'!$A$151:$Z$151,0)),0)+IFERROR(INDEX('Hoja de Trabajo para listado'!$AB$155:$BA$1048576,MATCH($A821,'Hoja de Trabajo para listado'!$AB$155:$AB$1048576,0),MATCH((CUADRO!P$5&amp;$E821),'Hoja de Trabajo para listado'!$AB$151:$BA$151,0)),0)+IFERROR(INDEX('Hoja de Trabajo para listado'!$BC$155:$CB$1048576,MATCH($A821,'Hoja de Trabajo para listado'!$BC$155:$BC$1048576,0),MATCH((CUADRO!P$5&amp;$E821),'Hoja de Trabajo para listado'!$BC$151:$CB$151,0)),0)+IFERROR(INDEX('Hoja de Trabajo para listado'!$DE$153:$DG$274,MATCH($A821,'Hoja de Trabajo para listado'!$DE$153:$DE$1048576,0),MATCH((CUADRO!P$5&amp;$E821),'Hoja de Trabajo para listado'!$DE$151:$DG$151,0)),0)+IFERROR(INDEX('Hoja de Trabajo para listado'!$CD$155:$DC$1048576,MATCH($A821,'Hoja de Trabajo para listado'!$CD$155:$CD$1048576,0),MATCH((CUADRO!P$5&amp;$E821),'Hoja de Trabajo para listado'!$CD$151:$DC$151,0)),0)</f>
        <v>0</v>
      </c>
      <c r="Q821" s="243">
        <f ca="1">+IFERROR(INDEX('Hoja de Trabajo para listado'!$A$155:$Z$1048576,MATCH($A821,'Hoja de Trabajo para listado'!$A$155:$A$1048576,0),MATCH((CUADRO!Q$5&amp;$E821),'Hoja de Trabajo para listado'!$A$151:$Z$151,0)),0)+IFERROR(INDEX('Hoja de Trabajo para listado'!$AB$155:$BA$1048576,MATCH($A821,'Hoja de Trabajo para listado'!$AB$155:$AB$1048576,0),MATCH((CUADRO!Q$5&amp;$E821),'Hoja de Trabajo para listado'!$AB$151:$BA$151,0)),0)+IFERROR(INDEX('Hoja de Trabajo para listado'!$BC$155:$CB$1048576,MATCH($A821,'Hoja de Trabajo para listado'!$BC$155:$BC$1048576,0),MATCH((CUADRO!Q$5&amp;$E821),'Hoja de Trabajo para listado'!$BC$151:$CB$151,0)),0)+IFERROR(INDEX('Hoja de Trabajo para listado'!$DE$153:$DG$274,MATCH($A821,'Hoja de Trabajo para listado'!$DE$153:$DE$1048576,0),MATCH((CUADRO!Q$5&amp;$E821),'Hoja de Trabajo para listado'!$DE$151:$DG$151,0)),0)+IFERROR(INDEX('Hoja de Trabajo para listado'!$CD$155:$DC$1048576,MATCH($A821,'Hoja de Trabajo para listado'!$CD$155:$CD$1048576,0),MATCH((CUADRO!Q$5&amp;$E821),'Hoja de Trabajo para listado'!$CD$151:$DC$151,0)),0)</f>
        <v>0</v>
      </c>
      <c r="R821" s="243">
        <f t="shared" ca="1" si="27"/>
        <v>0</v>
      </c>
      <c r="S821" s="249">
        <f ca="1">+R820+R821</f>
        <v>0</v>
      </c>
      <c r="T821" s="243">
        <f ca="1">+S821</f>
        <v>0</v>
      </c>
      <c r="U821" s="242">
        <f t="shared" si="28"/>
        <v>2</v>
      </c>
      <c r="V821" s="333" t="str">
        <f>+VLOOKUP(A821,bd_lista!$A$3:$E$590,5,FALSE)</f>
        <v>Gobiernos Autonomos Municipales</v>
      </c>
      <c r="W821" s="384"/>
      <c r="X821" s="242">
        <f>+VLOOKUP(A821,[3]Sheet1!$A$13:$D$744,4,FALSE)</f>
        <v>0</v>
      </c>
      <c r="Y821" s="242" t="e">
        <f>+VLOOKUP(X821,bd_lista!$A$3:$C$590,3,FALSE)</f>
        <v>#N/A</v>
      </c>
      <c r="Z821" s="292"/>
      <c r="AA821" s="293"/>
    </row>
    <row r="822" spans="1:27" customFormat="1" ht="15" hidden="1" customHeight="1">
      <c r="A822" s="32">
        <v>1430</v>
      </c>
      <c r="B822" s="388">
        <f>+A822</f>
        <v>1430</v>
      </c>
      <c r="C822" s="247" t="str">
        <f>+VLOOKUP(A822,bd_lista!$A$3:$C$590,3,FALSE)</f>
        <v>Gobierno Autónomo Municipal de Carangas</v>
      </c>
      <c r="D822" s="385" t="str">
        <f>+C822</f>
        <v>Gobierno Autónomo Municipal de Carangas</v>
      </c>
      <c r="E822" s="242" t="s">
        <v>1304</v>
      </c>
      <c r="F822" s="243">
        <f ca="1">+IFERROR(INDEX('Hoja de Trabajo para listado'!$A$155:$Z$1048576,MATCH($A822,'Hoja de Trabajo para listado'!$A$155:$A$1048576,0),MATCH((CUADRO!F$5&amp;$E822),'Hoja de Trabajo para listado'!$A$151:$Z$151,0)),0)+IFERROR(INDEX('Hoja de Trabajo para listado'!$AB$155:$BA$1048576,MATCH($A822,'Hoja de Trabajo para listado'!$AB$155:$AB$1048576,0),MATCH((CUADRO!F$5&amp;$E822),'Hoja de Trabajo para listado'!$AB$151:$BA$151,0)),0)+IFERROR(INDEX('Hoja de Trabajo para listado'!$BC$155:$CB$1048576,MATCH($A822,'Hoja de Trabajo para listado'!$BC$155:$BC$1048576,0),MATCH((CUADRO!F$5&amp;$E822),'Hoja de Trabajo para listado'!$BC$151:$CB$151,0)),0)+IFERROR(INDEX('Hoja de Trabajo para listado'!$DE$153:$DG$274,MATCH($A822,'Hoja de Trabajo para listado'!$DE$153:$DE$1048576,0),MATCH((CUADRO!F$5&amp;$E822),'Hoja de Trabajo para listado'!$DE$151:$DG$151,0)),0)+IFERROR(INDEX('Hoja de Trabajo para listado'!$CD$155:$DC$1048576,MATCH($A822,'Hoja de Trabajo para listado'!$CD$155:$CD$1048576,0),MATCH((CUADRO!F$5&amp;$E822),'Hoja de Trabajo para listado'!$CD$151:$DC$151,0)),0)</f>
        <v>0</v>
      </c>
      <c r="G822" s="243">
        <f ca="1">+IFERROR(INDEX('Hoja de Trabajo para listado'!$A$155:$Z$1048576,MATCH($A822,'Hoja de Trabajo para listado'!$A$155:$A$1048576,0),MATCH((CUADRO!G$5&amp;$E822),'Hoja de Trabajo para listado'!$A$151:$Z$151,0)),0)+IFERROR(INDEX('Hoja de Trabajo para listado'!$AB$155:$BA$1048576,MATCH($A822,'Hoja de Trabajo para listado'!$AB$155:$AB$1048576,0),MATCH((CUADRO!G$5&amp;$E822),'Hoja de Trabajo para listado'!$AB$151:$BA$151,0)),0)+IFERROR(INDEX('Hoja de Trabajo para listado'!$BC$155:$CB$1048576,MATCH($A822,'Hoja de Trabajo para listado'!$BC$155:$BC$1048576,0),MATCH((CUADRO!G$5&amp;$E822),'Hoja de Trabajo para listado'!$BC$151:$CB$151,0)),0)+IFERROR(INDEX('Hoja de Trabajo para listado'!$DE$153:$DG$274,MATCH($A822,'Hoja de Trabajo para listado'!$DE$153:$DE$1048576,0),MATCH((CUADRO!G$5&amp;$E822),'Hoja de Trabajo para listado'!$DE$151:$DG$151,0)),0)+IFERROR(INDEX('Hoja de Trabajo para listado'!$CD$155:$DC$1048576,MATCH($A822,'Hoja de Trabajo para listado'!$CD$155:$CD$1048576,0),MATCH((CUADRO!G$5&amp;$E822),'Hoja de Trabajo para listado'!$CD$151:$DC$151,0)),0)</f>
        <v>0</v>
      </c>
      <c r="H822" s="243">
        <f ca="1">+IFERROR(INDEX('Hoja de Trabajo para listado'!$A$155:$Z$1048576,MATCH($A822,'Hoja de Trabajo para listado'!$A$155:$A$1048576,0),MATCH((CUADRO!H$5&amp;$E822),'Hoja de Trabajo para listado'!$A$151:$Z$151,0)),0)+IFERROR(INDEX('Hoja de Trabajo para listado'!$AB$155:$BA$1048576,MATCH($A822,'Hoja de Trabajo para listado'!$AB$155:$AB$1048576,0),MATCH((CUADRO!H$5&amp;$E822),'Hoja de Trabajo para listado'!$AB$151:$BA$151,0)),0)+IFERROR(INDEX('Hoja de Trabajo para listado'!$BC$155:$CB$1048576,MATCH($A822,'Hoja de Trabajo para listado'!$BC$155:$BC$1048576,0),MATCH((CUADRO!H$5&amp;$E822),'Hoja de Trabajo para listado'!$BC$151:$CB$151,0)),0)+IFERROR(INDEX('Hoja de Trabajo para listado'!$DE$153:$DG$274,MATCH($A822,'Hoja de Trabajo para listado'!$DE$153:$DE$1048576,0),MATCH((CUADRO!H$5&amp;$E822),'Hoja de Trabajo para listado'!$DE$151:$DG$151,0)),0)+IFERROR(INDEX('Hoja de Trabajo para listado'!$CD$155:$DC$1048576,MATCH($A822,'Hoja de Trabajo para listado'!$CD$155:$CD$1048576,0),MATCH((CUADRO!H$5&amp;$E822),'Hoja de Trabajo para listado'!$CD$151:$DC$151,0)),0)</f>
        <v>0</v>
      </c>
      <c r="I822" s="243">
        <f ca="1">+IFERROR(INDEX('Hoja de Trabajo para listado'!$A$155:$Z$1048576,MATCH($A822,'Hoja de Trabajo para listado'!$A$155:$A$1048576,0),MATCH((CUADRO!I$5&amp;$E822),'Hoja de Trabajo para listado'!$A$151:$Z$151,0)),0)+IFERROR(INDEX('Hoja de Trabajo para listado'!$AB$155:$BA$1048576,MATCH($A822,'Hoja de Trabajo para listado'!$AB$155:$AB$1048576,0),MATCH((CUADRO!I$5&amp;$E822),'Hoja de Trabajo para listado'!$AB$151:$BA$151,0)),0)+IFERROR(INDEX('Hoja de Trabajo para listado'!$BC$155:$CB$1048576,MATCH($A822,'Hoja de Trabajo para listado'!$BC$155:$BC$1048576,0),MATCH((CUADRO!I$5&amp;$E822),'Hoja de Trabajo para listado'!$BC$151:$CB$151,0)),0)+IFERROR(INDEX('Hoja de Trabajo para listado'!$DE$153:$DG$274,MATCH($A822,'Hoja de Trabajo para listado'!$DE$153:$DE$1048576,0),MATCH((CUADRO!I$5&amp;$E822),'Hoja de Trabajo para listado'!$DE$151:$DG$151,0)),0)+IFERROR(INDEX('Hoja de Trabajo para listado'!$CD$155:$DC$1048576,MATCH($A822,'Hoja de Trabajo para listado'!$CD$155:$CD$1048576,0),MATCH((CUADRO!I$5&amp;$E822),'Hoja de Trabajo para listado'!$CD$151:$DC$151,0)),0)</f>
        <v>0</v>
      </c>
      <c r="J822" s="243">
        <f ca="1">+IFERROR(INDEX('Hoja de Trabajo para listado'!$A$155:$Z$1048576,MATCH($A822,'Hoja de Trabajo para listado'!$A$155:$A$1048576,0),MATCH((CUADRO!J$5&amp;$E822),'Hoja de Trabajo para listado'!$A$151:$Z$151,0)),0)+IFERROR(INDEX('Hoja de Trabajo para listado'!$AB$155:$BA$1048576,MATCH($A822,'Hoja de Trabajo para listado'!$AB$155:$AB$1048576,0),MATCH((CUADRO!J$5&amp;$E822),'Hoja de Trabajo para listado'!$AB$151:$BA$151,0)),0)+IFERROR(INDEX('Hoja de Trabajo para listado'!$BC$155:$CB$1048576,MATCH($A822,'Hoja de Trabajo para listado'!$BC$155:$BC$1048576,0),MATCH((CUADRO!J$5&amp;$E822),'Hoja de Trabajo para listado'!$BC$151:$CB$151,0)),0)+IFERROR(INDEX('Hoja de Trabajo para listado'!$DE$153:$DG$274,MATCH($A822,'Hoja de Trabajo para listado'!$DE$153:$DE$1048576,0),MATCH((CUADRO!J$5&amp;$E822),'Hoja de Trabajo para listado'!$DE$151:$DG$151,0)),0)+IFERROR(INDEX('Hoja de Trabajo para listado'!$CD$155:$DC$1048576,MATCH($A822,'Hoja de Trabajo para listado'!$CD$155:$CD$1048576,0),MATCH((CUADRO!J$5&amp;$E822),'Hoja de Trabajo para listado'!$CD$151:$DC$151,0)),0)</f>
        <v>0</v>
      </c>
      <c r="K822" s="243">
        <f ca="1">+IFERROR(INDEX('Hoja de Trabajo para listado'!$A$155:$Z$1048576,MATCH($A822,'Hoja de Trabajo para listado'!$A$155:$A$1048576,0),MATCH((CUADRO!K$5&amp;$E822),'Hoja de Trabajo para listado'!$A$151:$Z$151,0)),0)+IFERROR(INDEX('Hoja de Trabajo para listado'!$AB$155:$BA$1048576,MATCH($A822,'Hoja de Trabajo para listado'!$AB$155:$AB$1048576,0),MATCH((CUADRO!K$5&amp;$E822),'Hoja de Trabajo para listado'!$AB$151:$BA$151,0)),0)+IFERROR(INDEX('Hoja de Trabajo para listado'!$BC$155:$CB$1048576,MATCH($A822,'Hoja de Trabajo para listado'!$BC$155:$BC$1048576,0),MATCH((CUADRO!K$5&amp;$E822),'Hoja de Trabajo para listado'!$BC$151:$CB$151,0)),0)+IFERROR(INDEX('Hoja de Trabajo para listado'!$DE$153:$DG$274,MATCH($A822,'Hoja de Trabajo para listado'!$DE$153:$DE$1048576,0),MATCH((CUADRO!K$5&amp;$E822),'Hoja de Trabajo para listado'!$DE$151:$DG$151,0)),0)+IFERROR(INDEX('Hoja de Trabajo para listado'!$CD$155:$DC$1048576,MATCH($A822,'Hoja de Trabajo para listado'!$CD$155:$CD$1048576,0),MATCH((CUADRO!K$5&amp;$E822),'Hoja de Trabajo para listado'!$CD$151:$DC$151,0)),0)</f>
        <v>0</v>
      </c>
      <c r="L822" s="243">
        <f ca="1">+IFERROR(INDEX('Hoja de Trabajo para listado'!$A$155:$Z$1048576,MATCH($A822,'Hoja de Trabajo para listado'!$A$155:$A$1048576,0),MATCH((CUADRO!L$5&amp;$E822),'Hoja de Trabajo para listado'!$A$151:$Z$151,0)),0)+IFERROR(INDEX('Hoja de Trabajo para listado'!$AB$155:$BA$1048576,MATCH($A822,'Hoja de Trabajo para listado'!$AB$155:$AB$1048576,0),MATCH((CUADRO!L$5&amp;$E822),'Hoja de Trabajo para listado'!$AB$151:$BA$151,0)),0)+IFERROR(INDEX('Hoja de Trabajo para listado'!$BC$155:$CB$1048576,MATCH($A822,'Hoja de Trabajo para listado'!$BC$155:$BC$1048576,0),MATCH((CUADRO!L$5&amp;$E822),'Hoja de Trabajo para listado'!$BC$151:$CB$151,0)),0)+IFERROR(INDEX('Hoja de Trabajo para listado'!$DE$153:$DG$274,MATCH($A822,'Hoja de Trabajo para listado'!$DE$153:$DE$1048576,0),MATCH((CUADRO!L$5&amp;$E822),'Hoja de Trabajo para listado'!$DE$151:$DG$151,0)),0)+IFERROR(INDEX('Hoja de Trabajo para listado'!$CD$155:$DC$1048576,MATCH($A822,'Hoja de Trabajo para listado'!$CD$155:$CD$1048576,0),MATCH((CUADRO!L$5&amp;$E822),'Hoja de Trabajo para listado'!$CD$151:$DC$151,0)),0)</f>
        <v>0</v>
      </c>
      <c r="M822" s="243">
        <f ca="1">+IFERROR(INDEX('Hoja de Trabajo para listado'!$A$155:$Z$1048576,MATCH($A822,'Hoja de Trabajo para listado'!$A$155:$A$1048576,0),MATCH((CUADRO!M$5&amp;$E822),'Hoja de Trabajo para listado'!$A$151:$Z$151,0)),0)+IFERROR(INDEX('Hoja de Trabajo para listado'!$AB$155:$BA$1048576,MATCH($A822,'Hoja de Trabajo para listado'!$AB$155:$AB$1048576,0),MATCH((CUADRO!M$5&amp;$E822),'Hoja de Trabajo para listado'!$AB$151:$BA$151,0)),0)+IFERROR(INDEX('Hoja de Trabajo para listado'!$BC$155:$CB$1048576,MATCH($A822,'Hoja de Trabajo para listado'!$BC$155:$BC$1048576,0),MATCH((CUADRO!M$5&amp;$E822),'Hoja de Trabajo para listado'!$BC$151:$CB$151,0)),0)+IFERROR(INDEX('Hoja de Trabajo para listado'!$DE$153:$DG$274,MATCH($A822,'Hoja de Trabajo para listado'!$DE$153:$DE$1048576,0),MATCH((CUADRO!M$5&amp;$E822),'Hoja de Trabajo para listado'!$DE$151:$DG$151,0)),0)+IFERROR(INDEX('Hoja de Trabajo para listado'!$CD$155:$DC$1048576,MATCH($A822,'Hoja de Trabajo para listado'!$CD$155:$CD$1048576,0),MATCH((CUADRO!M$5&amp;$E822),'Hoja de Trabajo para listado'!$CD$151:$DC$151,0)),0)</f>
        <v>0</v>
      </c>
      <c r="N822" s="243">
        <f ca="1">+IFERROR(INDEX('Hoja de Trabajo para listado'!$A$155:$Z$1048576,MATCH($A822,'Hoja de Trabajo para listado'!$A$155:$A$1048576,0),MATCH((CUADRO!N$5&amp;$E822),'Hoja de Trabajo para listado'!$A$151:$Z$151,0)),0)+IFERROR(INDEX('Hoja de Trabajo para listado'!$AB$155:$BA$1048576,MATCH($A822,'Hoja de Trabajo para listado'!$AB$155:$AB$1048576,0),MATCH((CUADRO!N$5&amp;$E822),'Hoja de Trabajo para listado'!$AB$151:$BA$151,0)),0)+IFERROR(INDEX('Hoja de Trabajo para listado'!$BC$155:$CB$1048576,MATCH($A822,'Hoja de Trabajo para listado'!$BC$155:$BC$1048576,0),MATCH((CUADRO!N$5&amp;$E822),'Hoja de Trabajo para listado'!$BC$151:$CB$151,0)),0)+IFERROR(INDEX('Hoja de Trabajo para listado'!$DE$153:$DG$274,MATCH($A822,'Hoja de Trabajo para listado'!$DE$153:$DE$1048576,0),MATCH((CUADRO!N$5&amp;$E822),'Hoja de Trabajo para listado'!$DE$151:$DG$151,0)),0)+IFERROR(INDEX('Hoja de Trabajo para listado'!$CD$155:$DC$1048576,MATCH($A822,'Hoja de Trabajo para listado'!$CD$155:$CD$1048576,0),MATCH((CUADRO!N$5&amp;$E822),'Hoja de Trabajo para listado'!$CD$151:$DC$151,0)),0)</f>
        <v>0</v>
      </c>
      <c r="O822" s="243">
        <f ca="1">+IFERROR(INDEX('Hoja de Trabajo para listado'!$A$155:$Z$1048576,MATCH($A822,'Hoja de Trabajo para listado'!$A$155:$A$1048576,0),MATCH((CUADRO!O$5&amp;$E822),'Hoja de Trabajo para listado'!$A$151:$Z$151,0)),0)+IFERROR(INDEX('Hoja de Trabajo para listado'!$AB$155:$BA$1048576,MATCH($A822,'Hoja de Trabajo para listado'!$AB$155:$AB$1048576,0),MATCH((CUADRO!O$5&amp;$E822),'Hoja de Trabajo para listado'!$AB$151:$BA$151,0)),0)+IFERROR(INDEX('Hoja de Trabajo para listado'!$BC$155:$CB$1048576,MATCH($A822,'Hoja de Trabajo para listado'!$BC$155:$BC$1048576,0),MATCH((CUADRO!O$5&amp;$E822),'Hoja de Trabajo para listado'!$BC$151:$CB$151,0)),0)+IFERROR(INDEX('Hoja de Trabajo para listado'!$DE$153:$DG$274,MATCH($A822,'Hoja de Trabajo para listado'!$DE$153:$DE$1048576,0),MATCH((CUADRO!O$5&amp;$E822),'Hoja de Trabajo para listado'!$DE$151:$DG$151,0)),0)+IFERROR(INDEX('Hoja de Trabajo para listado'!$CD$155:$DC$1048576,MATCH($A822,'Hoja de Trabajo para listado'!$CD$155:$CD$1048576,0),MATCH((CUADRO!O$5&amp;$E822),'Hoja de Trabajo para listado'!$CD$151:$DC$151,0)),0)</f>
        <v>0</v>
      </c>
      <c r="P822" s="243">
        <f ca="1">+IFERROR(INDEX('Hoja de Trabajo para listado'!$A$155:$Z$1048576,MATCH($A822,'Hoja de Trabajo para listado'!$A$155:$A$1048576,0),MATCH((CUADRO!P$5&amp;$E822),'Hoja de Trabajo para listado'!$A$151:$Z$151,0)),0)+IFERROR(INDEX('Hoja de Trabajo para listado'!$AB$155:$BA$1048576,MATCH($A822,'Hoja de Trabajo para listado'!$AB$155:$AB$1048576,0),MATCH((CUADRO!P$5&amp;$E822),'Hoja de Trabajo para listado'!$AB$151:$BA$151,0)),0)+IFERROR(INDEX('Hoja de Trabajo para listado'!$BC$155:$CB$1048576,MATCH($A822,'Hoja de Trabajo para listado'!$BC$155:$BC$1048576,0),MATCH((CUADRO!P$5&amp;$E822),'Hoja de Trabajo para listado'!$BC$151:$CB$151,0)),0)+IFERROR(INDEX('Hoja de Trabajo para listado'!$DE$153:$DG$274,MATCH($A822,'Hoja de Trabajo para listado'!$DE$153:$DE$1048576,0),MATCH((CUADRO!P$5&amp;$E822),'Hoja de Trabajo para listado'!$DE$151:$DG$151,0)),0)+IFERROR(INDEX('Hoja de Trabajo para listado'!$CD$155:$DC$1048576,MATCH($A822,'Hoja de Trabajo para listado'!$CD$155:$CD$1048576,0),MATCH((CUADRO!P$5&amp;$E822),'Hoja de Trabajo para listado'!$CD$151:$DC$151,0)),0)</f>
        <v>0</v>
      </c>
      <c r="Q822" s="243">
        <f ca="1">+IFERROR(INDEX('Hoja de Trabajo para listado'!$A$155:$Z$1048576,MATCH($A822,'Hoja de Trabajo para listado'!$A$155:$A$1048576,0),MATCH((CUADRO!Q$5&amp;$E822),'Hoja de Trabajo para listado'!$A$151:$Z$151,0)),0)+IFERROR(INDEX('Hoja de Trabajo para listado'!$AB$155:$BA$1048576,MATCH($A822,'Hoja de Trabajo para listado'!$AB$155:$AB$1048576,0),MATCH((CUADRO!Q$5&amp;$E822),'Hoja de Trabajo para listado'!$AB$151:$BA$151,0)),0)+IFERROR(INDEX('Hoja de Trabajo para listado'!$BC$155:$CB$1048576,MATCH($A822,'Hoja de Trabajo para listado'!$BC$155:$BC$1048576,0),MATCH((CUADRO!Q$5&amp;$E822),'Hoja de Trabajo para listado'!$BC$151:$CB$151,0)),0)+IFERROR(INDEX('Hoja de Trabajo para listado'!$DE$153:$DG$274,MATCH($A822,'Hoja de Trabajo para listado'!$DE$153:$DE$1048576,0),MATCH((CUADRO!Q$5&amp;$E822),'Hoja de Trabajo para listado'!$DE$151:$DG$151,0)),0)+IFERROR(INDEX('Hoja de Trabajo para listado'!$CD$155:$DC$1048576,MATCH($A822,'Hoja de Trabajo para listado'!$CD$155:$CD$1048576,0),MATCH((CUADRO!Q$5&amp;$E822),'Hoja de Trabajo para listado'!$CD$151:$DC$151,0)),0)</f>
        <v>0</v>
      </c>
      <c r="R822" s="243">
        <f t="shared" ca="1" si="27"/>
        <v>0</v>
      </c>
      <c r="S822" s="249"/>
      <c r="T822" s="243">
        <f ca="1">+T823</f>
        <v>0</v>
      </c>
      <c r="U822" s="242">
        <f t="shared" si="28"/>
        <v>1</v>
      </c>
      <c r="V822" s="333" t="str">
        <f>+VLOOKUP(A822,bd_lista!$A$3:$E$590,5,FALSE)</f>
        <v>Gobiernos Autonomos Municipales</v>
      </c>
      <c r="W822" s="383" t="str">
        <f>+V822</f>
        <v>Gobiernos Autonomos Municipales</v>
      </c>
      <c r="X822" s="242">
        <f>+VLOOKUP(A822,[3]Sheet1!$A$13:$D$744,4,FALSE)</f>
        <v>0</v>
      </c>
      <c r="Y822" s="242" t="e">
        <f>+VLOOKUP(X822,bd_lista!$A$3:$C$590,3,FALSE)</f>
        <v>#N/A</v>
      </c>
      <c r="Z822" s="294">
        <f>+X822</f>
        <v>0</v>
      </c>
      <c r="AA822" s="295" t="e">
        <f>+Y822</f>
        <v>#N/A</v>
      </c>
    </row>
    <row r="823" spans="1:27" customFormat="1" ht="15" hidden="1" customHeight="1">
      <c r="A823" s="32">
        <v>1430</v>
      </c>
      <c r="B823" s="389"/>
      <c r="C823" s="247" t="str">
        <f>+VLOOKUP(A823,bd_lista!$A$3:$C$590,3,FALSE)</f>
        <v>Gobierno Autónomo Municipal de Carangas</v>
      </c>
      <c r="D823" s="386"/>
      <c r="E823" s="244" t="s">
        <v>1305</v>
      </c>
      <c r="F823" s="243">
        <f ca="1">+IFERROR(INDEX('Hoja de Trabajo para listado'!$A$155:$Z$1048576,MATCH($A823,'Hoja de Trabajo para listado'!$A$155:$A$1048576,0),MATCH((CUADRO!F$5&amp;$E823),'Hoja de Trabajo para listado'!$A$151:$Z$151,0)),0)+IFERROR(INDEX('Hoja de Trabajo para listado'!$AB$155:$BA$1048576,MATCH($A823,'Hoja de Trabajo para listado'!$AB$155:$AB$1048576,0),MATCH((CUADRO!F$5&amp;$E823),'Hoja de Trabajo para listado'!$AB$151:$BA$151,0)),0)+IFERROR(INDEX('Hoja de Trabajo para listado'!$BC$155:$CB$1048576,MATCH($A823,'Hoja de Trabajo para listado'!$BC$155:$BC$1048576,0),MATCH((CUADRO!F$5&amp;$E823),'Hoja de Trabajo para listado'!$BC$151:$CB$151,0)),0)+IFERROR(INDEX('Hoja de Trabajo para listado'!$DE$153:$DG$274,MATCH($A823,'Hoja de Trabajo para listado'!$DE$153:$DE$1048576,0),MATCH((CUADRO!F$5&amp;$E823),'Hoja de Trabajo para listado'!$DE$151:$DG$151,0)),0)+IFERROR(INDEX('Hoja de Trabajo para listado'!$CD$155:$DC$1048576,MATCH($A823,'Hoja de Trabajo para listado'!$CD$155:$CD$1048576,0),MATCH((CUADRO!F$5&amp;$E823),'Hoja de Trabajo para listado'!$CD$151:$DC$151,0)),0)</f>
        <v>0</v>
      </c>
      <c r="G823" s="243">
        <f ca="1">+IFERROR(INDEX('Hoja de Trabajo para listado'!$A$155:$Z$1048576,MATCH($A823,'Hoja de Trabajo para listado'!$A$155:$A$1048576,0),MATCH((CUADRO!G$5&amp;$E823),'Hoja de Trabajo para listado'!$A$151:$Z$151,0)),0)+IFERROR(INDEX('Hoja de Trabajo para listado'!$AB$155:$BA$1048576,MATCH($A823,'Hoja de Trabajo para listado'!$AB$155:$AB$1048576,0),MATCH((CUADRO!G$5&amp;$E823),'Hoja de Trabajo para listado'!$AB$151:$BA$151,0)),0)+IFERROR(INDEX('Hoja de Trabajo para listado'!$BC$155:$CB$1048576,MATCH($A823,'Hoja de Trabajo para listado'!$BC$155:$BC$1048576,0),MATCH((CUADRO!G$5&amp;$E823),'Hoja de Trabajo para listado'!$BC$151:$CB$151,0)),0)+IFERROR(INDEX('Hoja de Trabajo para listado'!$DE$153:$DG$274,MATCH($A823,'Hoja de Trabajo para listado'!$DE$153:$DE$1048576,0),MATCH((CUADRO!G$5&amp;$E823),'Hoja de Trabajo para listado'!$DE$151:$DG$151,0)),0)+IFERROR(INDEX('Hoja de Trabajo para listado'!$CD$155:$DC$1048576,MATCH($A823,'Hoja de Trabajo para listado'!$CD$155:$CD$1048576,0),MATCH((CUADRO!G$5&amp;$E823),'Hoja de Trabajo para listado'!$CD$151:$DC$151,0)),0)</f>
        <v>0</v>
      </c>
      <c r="H823" s="243">
        <f ca="1">+IFERROR(INDEX('Hoja de Trabajo para listado'!$A$155:$Z$1048576,MATCH($A823,'Hoja de Trabajo para listado'!$A$155:$A$1048576,0),MATCH((CUADRO!H$5&amp;$E823),'Hoja de Trabajo para listado'!$A$151:$Z$151,0)),0)+IFERROR(INDEX('Hoja de Trabajo para listado'!$AB$155:$BA$1048576,MATCH($A823,'Hoja de Trabajo para listado'!$AB$155:$AB$1048576,0),MATCH((CUADRO!H$5&amp;$E823),'Hoja de Trabajo para listado'!$AB$151:$BA$151,0)),0)+IFERROR(INDEX('Hoja de Trabajo para listado'!$BC$155:$CB$1048576,MATCH($A823,'Hoja de Trabajo para listado'!$BC$155:$BC$1048576,0),MATCH((CUADRO!H$5&amp;$E823),'Hoja de Trabajo para listado'!$BC$151:$CB$151,0)),0)+IFERROR(INDEX('Hoja de Trabajo para listado'!$DE$153:$DG$274,MATCH($A823,'Hoja de Trabajo para listado'!$DE$153:$DE$1048576,0),MATCH((CUADRO!H$5&amp;$E823),'Hoja de Trabajo para listado'!$DE$151:$DG$151,0)),0)+IFERROR(INDEX('Hoja de Trabajo para listado'!$CD$155:$DC$1048576,MATCH($A823,'Hoja de Trabajo para listado'!$CD$155:$CD$1048576,0),MATCH((CUADRO!H$5&amp;$E823),'Hoja de Trabajo para listado'!$CD$151:$DC$151,0)),0)</f>
        <v>0</v>
      </c>
      <c r="I823" s="243">
        <f ca="1">+IFERROR(INDEX('Hoja de Trabajo para listado'!$A$155:$Z$1048576,MATCH($A823,'Hoja de Trabajo para listado'!$A$155:$A$1048576,0),MATCH((CUADRO!I$5&amp;$E823),'Hoja de Trabajo para listado'!$A$151:$Z$151,0)),0)+IFERROR(INDEX('Hoja de Trabajo para listado'!$AB$155:$BA$1048576,MATCH($A823,'Hoja de Trabajo para listado'!$AB$155:$AB$1048576,0),MATCH((CUADRO!I$5&amp;$E823),'Hoja de Trabajo para listado'!$AB$151:$BA$151,0)),0)+IFERROR(INDEX('Hoja de Trabajo para listado'!$BC$155:$CB$1048576,MATCH($A823,'Hoja de Trabajo para listado'!$BC$155:$BC$1048576,0),MATCH((CUADRO!I$5&amp;$E823),'Hoja de Trabajo para listado'!$BC$151:$CB$151,0)),0)+IFERROR(INDEX('Hoja de Trabajo para listado'!$DE$153:$DG$274,MATCH($A823,'Hoja de Trabajo para listado'!$DE$153:$DE$1048576,0),MATCH((CUADRO!I$5&amp;$E823),'Hoja de Trabajo para listado'!$DE$151:$DG$151,0)),0)+IFERROR(INDEX('Hoja de Trabajo para listado'!$CD$155:$DC$1048576,MATCH($A823,'Hoja de Trabajo para listado'!$CD$155:$CD$1048576,0),MATCH((CUADRO!I$5&amp;$E823),'Hoja de Trabajo para listado'!$CD$151:$DC$151,0)),0)</f>
        <v>0</v>
      </c>
      <c r="J823" s="243">
        <f ca="1">+IFERROR(INDEX('Hoja de Trabajo para listado'!$A$155:$Z$1048576,MATCH($A823,'Hoja de Trabajo para listado'!$A$155:$A$1048576,0),MATCH((CUADRO!J$5&amp;$E823),'Hoja de Trabajo para listado'!$A$151:$Z$151,0)),0)+IFERROR(INDEX('Hoja de Trabajo para listado'!$AB$155:$BA$1048576,MATCH($A823,'Hoja de Trabajo para listado'!$AB$155:$AB$1048576,0),MATCH((CUADRO!J$5&amp;$E823),'Hoja de Trabajo para listado'!$AB$151:$BA$151,0)),0)+IFERROR(INDEX('Hoja de Trabajo para listado'!$BC$155:$CB$1048576,MATCH($A823,'Hoja de Trabajo para listado'!$BC$155:$BC$1048576,0),MATCH((CUADRO!J$5&amp;$E823),'Hoja de Trabajo para listado'!$BC$151:$CB$151,0)),0)+IFERROR(INDEX('Hoja de Trabajo para listado'!$DE$153:$DG$274,MATCH($A823,'Hoja de Trabajo para listado'!$DE$153:$DE$1048576,0),MATCH((CUADRO!J$5&amp;$E823),'Hoja de Trabajo para listado'!$DE$151:$DG$151,0)),0)+IFERROR(INDEX('Hoja de Trabajo para listado'!$CD$155:$DC$1048576,MATCH($A823,'Hoja de Trabajo para listado'!$CD$155:$CD$1048576,0),MATCH((CUADRO!J$5&amp;$E823),'Hoja de Trabajo para listado'!$CD$151:$DC$151,0)),0)</f>
        <v>0</v>
      </c>
      <c r="K823" s="243">
        <f ca="1">+IFERROR(INDEX('Hoja de Trabajo para listado'!$A$155:$Z$1048576,MATCH($A823,'Hoja de Trabajo para listado'!$A$155:$A$1048576,0),MATCH((CUADRO!K$5&amp;$E823),'Hoja de Trabajo para listado'!$A$151:$Z$151,0)),0)+IFERROR(INDEX('Hoja de Trabajo para listado'!$AB$155:$BA$1048576,MATCH($A823,'Hoja de Trabajo para listado'!$AB$155:$AB$1048576,0),MATCH((CUADRO!K$5&amp;$E823),'Hoja de Trabajo para listado'!$AB$151:$BA$151,0)),0)+IFERROR(INDEX('Hoja de Trabajo para listado'!$BC$155:$CB$1048576,MATCH($A823,'Hoja de Trabajo para listado'!$BC$155:$BC$1048576,0),MATCH((CUADRO!K$5&amp;$E823),'Hoja de Trabajo para listado'!$BC$151:$CB$151,0)),0)+IFERROR(INDEX('Hoja de Trabajo para listado'!$DE$153:$DG$274,MATCH($A823,'Hoja de Trabajo para listado'!$DE$153:$DE$1048576,0),MATCH((CUADRO!K$5&amp;$E823),'Hoja de Trabajo para listado'!$DE$151:$DG$151,0)),0)+IFERROR(INDEX('Hoja de Trabajo para listado'!$CD$155:$DC$1048576,MATCH($A823,'Hoja de Trabajo para listado'!$CD$155:$CD$1048576,0),MATCH((CUADRO!K$5&amp;$E823),'Hoja de Trabajo para listado'!$CD$151:$DC$151,0)),0)</f>
        <v>0</v>
      </c>
      <c r="L823" s="243">
        <f ca="1">+IFERROR(INDEX('Hoja de Trabajo para listado'!$A$155:$Z$1048576,MATCH($A823,'Hoja de Trabajo para listado'!$A$155:$A$1048576,0),MATCH((CUADRO!L$5&amp;$E823),'Hoja de Trabajo para listado'!$A$151:$Z$151,0)),0)+IFERROR(INDEX('Hoja de Trabajo para listado'!$AB$155:$BA$1048576,MATCH($A823,'Hoja de Trabajo para listado'!$AB$155:$AB$1048576,0),MATCH((CUADRO!L$5&amp;$E823),'Hoja de Trabajo para listado'!$AB$151:$BA$151,0)),0)+IFERROR(INDEX('Hoja de Trabajo para listado'!$BC$155:$CB$1048576,MATCH($A823,'Hoja de Trabajo para listado'!$BC$155:$BC$1048576,0),MATCH((CUADRO!L$5&amp;$E823),'Hoja de Trabajo para listado'!$BC$151:$CB$151,0)),0)+IFERROR(INDEX('Hoja de Trabajo para listado'!$DE$153:$DG$274,MATCH($A823,'Hoja de Trabajo para listado'!$DE$153:$DE$1048576,0),MATCH((CUADRO!L$5&amp;$E823),'Hoja de Trabajo para listado'!$DE$151:$DG$151,0)),0)+IFERROR(INDEX('Hoja de Trabajo para listado'!$CD$155:$DC$1048576,MATCH($A823,'Hoja de Trabajo para listado'!$CD$155:$CD$1048576,0),MATCH((CUADRO!L$5&amp;$E823),'Hoja de Trabajo para listado'!$CD$151:$DC$151,0)),0)</f>
        <v>0</v>
      </c>
      <c r="M823" s="243">
        <f ca="1">+IFERROR(INDEX('Hoja de Trabajo para listado'!$A$155:$Z$1048576,MATCH($A823,'Hoja de Trabajo para listado'!$A$155:$A$1048576,0),MATCH((CUADRO!M$5&amp;$E823),'Hoja de Trabajo para listado'!$A$151:$Z$151,0)),0)+IFERROR(INDEX('Hoja de Trabajo para listado'!$AB$155:$BA$1048576,MATCH($A823,'Hoja de Trabajo para listado'!$AB$155:$AB$1048576,0),MATCH((CUADRO!M$5&amp;$E823),'Hoja de Trabajo para listado'!$AB$151:$BA$151,0)),0)+IFERROR(INDEX('Hoja de Trabajo para listado'!$BC$155:$CB$1048576,MATCH($A823,'Hoja de Trabajo para listado'!$BC$155:$BC$1048576,0),MATCH((CUADRO!M$5&amp;$E823),'Hoja de Trabajo para listado'!$BC$151:$CB$151,0)),0)+IFERROR(INDEX('Hoja de Trabajo para listado'!$DE$153:$DG$274,MATCH($A823,'Hoja de Trabajo para listado'!$DE$153:$DE$1048576,0),MATCH((CUADRO!M$5&amp;$E823),'Hoja de Trabajo para listado'!$DE$151:$DG$151,0)),0)+IFERROR(INDEX('Hoja de Trabajo para listado'!$CD$155:$DC$1048576,MATCH($A823,'Hoja de Trabajo para listado'!$CD$155:$CD$1048576,0),MATCH((CUADRO!M$5&amp;$E823),'Hoja de Trabajo para listado'!$CD$151:$DC$151,0)),0)</f>
        <v>0</v>
      </c>
      <c r="N823" s="243">
        <f ca="1">+IFERROR(INDEX('Hoja de Trabajo para listado'!$A$155:$Z$1048576,MATCH($A823,'Hoja de Trabajo para listado'!$A$155:$A$1048576,0),MATCH((CUADRO!N$5&amp;$E823),'Hoja de Trabajo para listado'!$A$151:$Z$151,0)),0)+IFERROR(INDEX('Hoja de Trabajo para listado'!$AB$155:$BA$1048576,MATCH($A823,'Hoja de Trabajo para listado'!$AB$155:$AB$1048576,0),MATCH((CUADRO!N$5&amp;$E823),'Hoja de Trabajo para listado'!$AB$151:$BA$151,0)),0)+IFERROR(INDEX('Hoja de Trabajo para listado'!$BC$155:$CB$1048576,MATCH($A823,'Hoja de Trabajo para listado'!$BC$155:$BC$1048576,0),MATCH((CUADRO!N$5&amp;$E823),'Hoja de Trabajo para listado'!$BC$151:$CB$151,0)),0)+IFERROR(INDEX('Hoja de Trabajo para listado'!$DE$153:$DG$274,MATCH($A823,'Hoja de Trabajo para listado'!$DE$153:$DE$1048576,0),MATCH((CUADRO!N$5&amp;$E823),'Hoja de Trabajo para listado'!$DE$151:$DG$151,0)),0)+IFERROR(INDEX('Hoja de Trabajo para listado'!$CD$155:$DC$1048576,MATCH($A823,'Hoja de Trabajo para listado'!$CD$155:$CD$1048576,0),MATCH((CUADRO!N$5&amp;$E823),'Hoja de Trabajo para listado'!$CD$151:$DC$151,0)),0)</f>
        <v>0</v>
      </c>
      <c r="O823" s="243">
        <f ca="1">+IFERROR(INDEX('Hoja de Trabajo para listado'!$A$155:$Z$1048576,MATCH($A823,'Hoja de Trabajo para listado'!$A$155:$A$1048576,0),MATCH((CUADRO!O$5&amp;$E823),'Hoja de Trabajo para listado'!$A$151:$Z$151,0)),0)+IFERROR(INDEX('Hoja de Trabajo para listado'!$AB$155:$BA$1048576,MATCH($A823,'Hoja de Trabajo para listado'!$AB$155:$AB$1048576,0),MATCH((CUADRO!O$5&amp;$E823),'Hoja de Trabajo para listado'!$AB$151:$BA$151,0)),0)+IFERROR(INDEX('Hoja de Trabajo para listado'!$BC$155:$CB$1048576,MATCH($A823,'Hoja de Trabajo para listado'!$BC$155:$BC$1048576,0),MATCH((CUADRO!O$5&amp;$E823),'Hoja de Trabajo para listado'!$BC$151:$CB$151,0)),0)+IFERROR(INDEX('Hoja de Trabajo para listado'!$DE$153:$DG$274,MATCH($A823,'Hoja de Trabajo para listado'!$DE$153:$DE$1048576,0),MATCH((CUADRO!O$5&amp;$E823),'Hoja de Trabajo para listado'!$DE$151:$DG$151,0)),0)+IFERROR(INDEX('Hoja de Trabajo para listado'!$CD$155:$DC$1048576,MATCH($A823,'Hoja de Trabajo para listado'!$CD$155:$CD$1048576,0),MATCH((CUADRO!O$5&amp;$E823),'Hoja de Trabajo para listado'!$CD$151:$DC$151,0)),0)</f>
        <v>0</v>
      </c>
      <c r="P823" s="243">
        <f ca="1">+IFERROR(INDEX('Hoja de Trabajo para listado'!$A$155:$Z$1048576,MATCH($A823,'Hoja de Trabajo para listado'!$A$155:$A$1048576,0),MATCH((CUADRO!P$5&amp;$E823),'Hoja de Trabajo para listado'!$A$151:$Z$151,0)),0)+IFERROR(INDEX('Hoja de Trabajo para listado'!$AB$155:$BA$1048576,MATCH($A823,'Hoja de Trabajo para listado'!$AB$155:$AB$1048576,0),MATCH((CUADRO!P$5&amp;$E823),'Hoja de Trabajo para listado'!$AB$151:$BA$151,0)),0)+IFERROR(INDEX('Hoja de Trabajo para listado'!$BC$155:$CB$1048576,MATCH($A823,'Hoja de Trabajo para listado'!$BC$155:$BC$1048576,0),MATCH((CUADRO!P$5&amp;$E823),'Hoja de Trabajo para listado'!$BC$151:$CB$151,0)),0)+IFERROR(INDEX('Hoja de Trabajo para listado'!$DE$153:$DG$274,MATCH($A823,'Hoja de Trabajo para listado'!$DE$153:$DE$1048576,0),MATCH((CUADRO!P$5&amp;$E823),'Hoja de Trabajo para listado'!$DE$151:$DG$151,0)),0)+IFERROR(INDEX('Hoja de Trabajo para listado'!$CD$155:$DC$1048576,MATCH($A823,'Hoja de Trabajo para listado'!$CD$155:$CD$1048576,0),MATCH((CUADRO!P$5&amp;$E823),'Hoja de Trabajo para listado'!$CD$151:$DC$151,0)),0)</f>
        <v>0</v>
      </c>
      <c r="Q823" s="243">
        <f ca="1">+IFERROR(INDEX('Hoja de Trabajo para listado'!$A$155:$Z$1048576,MATCH($A823,'Hoja de Trabajo para listado'!$A$155:$A$1048576,0),MATCH((CUADRO!Q$5&amp;$E823),'Hoja de Trabajo para listado'!$A$151:$Z$151,0)),0)+IFERROR(INDEX('Hoja de Trabajo para listado'!$AB$155:$BA$1048576,MATCH($A823,'Hoja de Trabajo para listado'!$AB$155:$AB$1048576,0),MATCH((CUADRO!Q$5&amp;$E823),'Hoja de Trabajo para listado'!$AB$151:$BA$151,0)),0)+IFERROR(INDEX('Hoja de Trabajo para listado'!$BC$155:$CB$1048576,MATCH($A823,'Hoja de Trabajo para listado'!$BC$155:$BC$1048576,0),MATCH((CUADRO!Q$5&amp;$E823),'Hoja de Trabajo para listado'!$BC$151:$CB$151,0)),0)+IFERROR(INDEX('Hoja de Trabajo para listado'!$DE$153:$DG$274,MATCH($A823,'Hoja de Trabajo para listado'!$DE$153:$DE$1048576,0),MATCH((CUADRO!Q$5&amp;$E823),'Hoja de Trabajo para listado'!$DE$151:$DG$151,0)),0)+IFERROR(INDEX('Hoja de Trabajo para listado'!$CD$155:$DC$1048576,MATCH($A823,'Hoja de Trabajo para listado'!$CD$155:$CD$1048576,0),MATCH((CUADRO!Q$5&amp;$E823),'Hoja de Trabajo para listado'!$CD$151:$DC$151,0)),0)</f>
        <v>0</v>
      </c>
      <c r="R823" s="243">
        <f t="shared" ca="1" si="27"/>
        <v>0</v>
      </c>
      <c r="S823" s="249">
        <f ca="1">+R822+R823</f>
        <v>0</v>
      </c>
      <c r="T823" s="243">
        <f ca="1">+S823</f>
        <v>0</v>
      </c>
      <c r="U823" s="242">
        <f t="shared" si="28"/>
        <v>2</v>
      </c>
      <c r="V823" s="333" t="str">
        <f>+VLOOKUP(A823,bd_lista!$A$3:$E$590,5,FALSE)</f>
        <v>Gobiernos Autonomos Municipales</v>
      </c>
      <c r="W823" s="384"/>
      <c r="X823" s="242">
        <f>+VLOOKUP(A823,[3]Sheet1!$A$13:$D$744,4,FALSE)</f>
        <v>0</v>
      </c>
      <c r="Y823" s="242" t="e">
        <f>+VLOOKUP(X823,bd_lista!$A$3:$C$590,3,FALSE)</f>
        <v>#N/A</v>
      </c>
      <c r="Z823" s="292"/>
      <c r="AA823" s="293"/>
    </row>
    <row r="824" spans="1:27" customFormat="1" ht="15" hidden="1" customHeight="1">
      <c r="A824" s="32">
        <v>1431</v>
      </c>
      <c r="B824" s="388">
        <f>+A824</f>
        <v>1431</v>
      </c>
      <c r="C824" s="247" t="str">
        <f>+VLOOKUP(A824,bd_lista!$A$3:$C$590,3,FALSE)</f>
        <v>Gobierno Autónomo Municipal de Sabaya</v>
      </c>
      <c r="D824" s="385" t="str">
        <f>+C824</f>
        <v>Gobierno Autónomo Municipal de Sabaya</v>
      </c>
      <c r="E824" s="242" t="s">
        <v>1304</v>
      </c>
      <c r="F824" s="243">
        <f ca="1">+IFERROR(INDEX('Hoja de Trabajo para listado'!$A$155:$Z$1048576,MATCH($A824,'Hoja de Trabajo para listado'!$A$155:$A$1048576,0),MATCH((CUADRO!F$5&amp;$E824),'Hoja de Trabajo para listado'!$A$151:$Z$151,0)),0)+IFERROR(INDEX('Hoja de Trabajo para listado'!$AB$155:$BA$1048576,MATCH($A824,'Hoja de Trabajo para listado'!$AB$155:$AB$1048576,0),MATCH((CUADRO!F$5&amp;$E824),'Hoja de Trabajo para listado'!$AB$151:$BA$151,0)),0)+IFERROR(INDEX('Hoja de Trabajo para listado'!$BC$155:$CB$1048576,MATCH($A824,'Hoja de Trabajo para listado'!$BC$155:$BC$1048576,0),MATCH((CUADRO!F$5&amp;$E824),'Hoja de Trabajo para listado'!$BC$151:$CB$151,0)),0)+IFERROR(INDEX('Hoja de Trabajo para listado'!$DE$153:$DG$274,MATCH($A824,'Hoja de Trabajo para listado'!$DE$153:$DE$1048576,0),MATCH((CUADRO!F$5&amp;$E824),'Hoja de Trabajo para listado'!$DE$151:$DG$151,0)),0)+IFERROR(INDEX('Hoja de Trabajo para listado'!$CD$155:$DC$1048576,MATCH($A824,'Hoja de Trabajo para listado'!$CD$155:$CD$1048576,0),MATCH((CUADRO!F$5&amp;$E824),'Hoja de Trabajo para listado'!$CD$151:$DC$151,0)),0)</f>
        <v>0</v>
      </c>
      <c r="G824" s="243">
        <f ca="1">+IFERROR(INDEX('Hoja de Trabajo para listado'!$A$155:$Z$1048576,MATCH($A824,'Hoja de Trabajo para listado'!$A$155:$A$1048576,0),MATCH((CUADRO!G$5&amp;$E824),'Hoja de Trabajo para listado'!$A$151:$Z$151,0)),0)+IFERROR(INDEX('Hoja de Trabajo para listado'!$AB$155:$BA$1048576,MATCH($A824,'Hoja de Trabajo para listado'!$AB$155:$AB$1048576,0),MATCH((CUADRO!G$5&amp;$E824),'Hoja de Trabajo para listado'!$AB$151:$BA$151,0)),0)+IFERROR(INDEX('Hoja de Trabajo para listado'!$BC$155:$CB$1048576,MATCH($A824,'Hoja de Trabajo para listado'!$BC$155:$BC$1048576,0),MATCH((CUADRO!G$5&amp;$E824),'Hoja de Trabajo para listado'!$BC$151:$CB$151,0)),0)+IFERROR(INDEX('Hoja de Trabajo para listado'!$DE$153:$DG$274,MATCH($A824,'Hoja de Trabajo para listado'!$DE$153:$DE$1048576,0),MATCH((CUADRO!G$5&amp;$E824),'Hoja de Trabajo para listado'!$DE$151:$DG$151,0)),0)+IFERROR(INDEX('Hoja de Trabajo para listado'!$CD$155:$DC$1048576,MATCH($A824,'Hoja de Trabajo para listado'!$CD$155:$CD$1048576,0),MATCH((CUADRO!G$5&amp;$E824),'Hoja de Trabajo para listado'!$CD$151:$DC$151,0)),0)</f>
        <v>0</v>
      </c>
      <c r="H824" s="243">
        <f ca="1">+IFERROR(INDEX('Hoja de Trabajo para listado'!$A$155:$Z$1048576,MATCH($A824,'Hoja de Trabajo para listado'!$A$155:$A$1048576,0),MATCH((CUADRO!H$5&amp;$E824),'Hoja de Trabajo para listado'!$A$151:$Z$151,0)),0)+IFERROR(INDEX('Hoja de Trabajo para listado'!$AB$155:$BA$1048576,MATCH($A824,'Hoja de Trabajo para listado'!$AB$155:$AB$1048576,0),MATCH((CUADRO!H$5&amp;$E824),'Hoja de Trabajo para listado'!$AB$151:$BA$151,0)),0)+IFERROR(INDEX('Hoja de Trabajo para listado'!$BC$155:$CB$1048576,MATCH($A824,'Hoja de Trabajo para listado'!$BC$155:$BC$1048576,0),MATCH((CUADRO!H$5&amp;$E824),'Hoja de Trabajo para listado'!$BC$151:$CB$151,0)),0)+IFERROR(INDEX('Hoja de Trabajo para listado'!$DE$153:$DG$274,MATCH($A824,'Hoja de Trabajo para listado'!$DE$153:$DE$1048576,0),MATCH((CUADRO!H$5&amp;$E824),'Hoja de Trabajo para listado'!$DE$151:$DG$151,0)),0)+IFERROR(INDEX('Hoja de Trabajo para listado'!$CD$155:$DC$1048576,MATCH($A824,'Hoja de Trabajo para listado'!$CD$155:$CD$1048576,0),MATCH((CUADRO!H$5&amp;$E824),'Hoja de Trabajo para listado'!$CD$151:$DC$151,0)),0)</f>
        <v>0</v>
      </c>
      <c r="I824" s="243">
        <f ca="1">+IFERROR(INDEX('Hoja de Trabajo para listado'!$A$155:$Z$1048576,MATCH($A824,'Hoja de Trabajo para listado'!$A$155:$A$1048576,0),MATCH((CUADRO!I$5&amp;$E824),'Hoja de Trabajo para listado'!$A$151:$Z$151,0)),0)+IFERROR(INDEX('Hoja de Trabajo para listado'!$AB$155:$BA$1048576,MATCH($A824,'Hoja de Trabajo para listado'!$AB$155:$AB$1048576,0),MATCH((CUADRO!I$5&amp;$E824),'Hoja de Trabajo para listado'!$AB$151:$BA$151,0)),0)+IFERROR(INDEX('Hoja de Trabajo para listado'!$BC$155:$CB$1048576,MATCH($A824,'Hoja de Trabajo para listado'!$BC$155:$BC$1048576,0),MATCH((CUADRO!I$5&amp;$E824),'Hoja de Trabajo para listado'!$BC$151:$CB$151,0)),0)+IFERROR(INDEX('Hoja de Trabajo para listado'!$DE$153:$DG$274,MATCH($A824,'Hoja de Trabajo para listado'!$DE$153:$DE$1048576,0),MATCH((CUADRO!I$5&amp;$E824),'Hoja de Trabajo para listado'!$DE$151:$DG$151,0)),0)+IFERROR(INDEX('Hoja de Trabajo para listado'!$CD$155:$DC$1048576,MATCH($A824,'Hoja de Trabajo para listado'!$CD$155:$CD$1048576,0),MATCH((CUADRO!I$5&amp;$E824),'Hoja de Trabajo para listado'!$CD$151:$DC$151,0)),0)</f>
        <v>0</v>
      </c>
      <c r="J824" s="243">
        <f ca="1">+IFERROR(INDEX('Hoja de Trabajo para listado'!$A$155:$Z$1048576,MATCH($A824,'Hoja de Trabajo para listado'!$A$155:$A$1048576,0),MATCH((CUADRO!J$5&amp;$E824),'Hoja de Trabajo para listado'!$A$151:$Z$151,0)),0)+IFERROR(INDEX('Hoja de Trabajo para listado'!$AB$155:$BA$1048576,MATCH($A824,'Hoja de Trabajo para listado'!$AB$155:$AB$1048576,0),MATCH((CUADRO!J$5&amp;$E824),'Hoja de Trabajo para listado'!$AB$151:$BA$151,0)),0)+IFERROR(INDEX('Hoja de Trabajo para listado'!$BC$155:$CB$1048576,MATCH($A824,'Hoja de Trabajo para listado'!$BC$155:$BC$1048576,0),MATCH((CUADRO!J$5&amp;$E824),'Hoja de Trabajo para listado'!$BC$151:$CB$151,0)),0)+IFERROR(INDEX('Hoja de Trabajo para listado'!$DE$153:$DG$274,MATCH($A824,'Hoja de Trabajo para listado'!$DE$153:$DE$1048576,0),MATCH((CUADRO!J$5&amp;$E824),'Hoja de Trabajo para listado'!$DE$151:$DG$151,0)),0)+IFERROR(INDEX('Hoja de Trabajo para listado'!$CD$155:$DC$1048576,MATCH($A824,'Hoja de Trabajo para listado'!$CD$155:$CD$1048576,0),MATCH((CUADRO!J$5&amp;$E824),'Hoja de Trabajo para listado'!$CD$151:$DC$151,0)),0)</f>
        <v>0</v>
      </c>
      <c r="K824" s="243">
        <f ca="1">+IFERROR(INDEX('Hoja de Trabajo para listado'!$A$155:$Z$1048576,MATCH($A824,'Hoja de Trabajo para listado'!$A$155:$A$1048576,0),MATCH((CUADRO!K$5&amp;$E824),'Hoja de Trabajo para listado'!$A$151:$Z$151,0)),0)+IFERROR(INDEX('Hoja de Trabajo para listado'!$AB$155:$BA$1048576,MATCH($A824,'Hoja de Trabajo para listado'!$AB$155:$AB$1048576,0),MATCH((CUADRO!K$5&amp;$E824),'Hoja de Trabajo para listado'!$AB$151:$BA$151,0)),0)+IFERROR(INDEX('Hoja de Trabajo para listado'!$BC$155:$CB$1048576,MATCH($A824,'Hoja de Trabajo para listado'!$BC$155:$BC$1048576,0),MATCH((CUADRO!K$5&amp;$E824),'Hoja de Trabajo para listado'!$BC$151:$CB$151,0)),0)+IFERROR(INDEX('Hoja de Trabajo para listado'!$DE$153:$DG$274,MATCH($A824,'Hoja de Trabajo para listado'!$DE$153:$DE$1048576,0),MATCH((CUADRO!K$5&amp;$E824),'Hoja de Trabajo para listado'!$DE$151:$DG$151,0)),0)+IFERROR(INDEX('Hoja de Trabajo para listado'!$CD$155:$DC$1048576,MATCH($A824,'Hoja de Trabajo para listado'!$CD$155:$CD$1048576,0),MATCH((CUADRO!K$5&amp;$E824),'Hoja de Trabajo para listado'!$CD$151:$DC$151,0)),0)</f>
        <v>0</v>
      </c>
      <c r="L824" s="243">
        <f ca="1">+IFERROR(INDEX('Hoja de Trabajo para listado'!$A$155:$Z$1048576,MATCH($A824,'Hoja de Trabajo para listado'!$A$155:$A$1048576,0),MATCH((CUADRO!L$5&amp;$E824),'Hoja de Trabajo para listado'!$A$151:$Z$151,0)),0)+IFERROR(INDEX('Hoja de Trabajo para listado'!$AB$155:$BA$1048576,MATCH($A824,'Hoja de Trabajo para listado'!$AB$155:$AB$1048576,0),MATCH((CUADRO!L$5&amp;$E824),'Hoja de Trabajo para listado'!$AB$151:$BA$151,0)),0)+IFERROR(INDEX('Hoja de Trabajo para listado'!$BC$155:$CB$1048576,MATCH($A824,'Hoja de Trabajo para listado'!$BC$155:$BC$1048576,0),MATCH((CUADRO!L$5&amp;$E824),'Hoja de Trabajo para listado'!$BC$151:$CB$151,0)),0)+IFERROR(INDEX('Hoja de Trabajo para listado'!$DE$153:$DG$274,MATCH($A824,'Hoja de Trabajo para listado'!$DE$153:$DE$1048576,0),MATCH((CUADRO!L$5&amp;$E824),'Hoja de Trabajo para listado'!$DE$151:$DG$151,0)),0)+IFERROR(INDEX('Hoja de Trabajo para listado'!$CD$155:$DC$1048576,MATCH($A824,'Hoja de Trabajo para listado'!$CD$155:$CD$1048576,0),MATCH((CUADRO!L$5&amp;$E824),'Hoja de Trabajo para listado'!$CD$151:$DC$151,0)),0)</f>
        <v>0</v>
      </c>
      <c r="M824" s="243">
        <f ca="1">+IFERROR(INDEX('Hoja de Trabajo para listado'!$A$155:$Z$1048576,MATCH($A824,'Hoja de Trabajo para listado'!$A$155:$A$1048576,0),MATCH((CUADRO!M$5&amp;$E824),'Hoja de Trabajo para listado'!$A$151:$Z$151,0)),0)+IFERROR(INDEX('Hoja de Trabajo para listado'!$AB$155:$BA$1048576,MATCH($A824,'Hoja de Trabajo para listado'!$AB$155:$AB$1048576,0),MATCH((CUADRO!M$5&amp;$E824),'Hoja de Trabajo para listado'!$AB$151:$BA$151,0)),0)+IFERROR(INDEX('Hoja de Trabajo para listado'!$BC$155:$CB$1048576,MATCH($A824,'Hoja de Trabajo para listado'!$BC$155:$BC$1048576,0),MATCH((CUADRO!M$5&amp;$E824),'Hoja de Trabajo para listado'!$BC$151:$CB$151,0)),0)+IFERROR(INDEX('Hoja de Trabajo para listado'!$DE$153:$DG$274,MATCH($A824,'Hoja de Trabajo para listado'!$DE$153:$DE$1048576,0),MATCH((CUADRO!M$5&amp;$E824),'Hoja de Trabajo para listado'!$DE$151:$DG$151,0)),0)+IFERROR(INDEX('Hoja de Trabajo para listado'!$CD$155:$DC$1048576,MATCH($A824,'Hoja de Trabajo para listado'!$CD$155:$CD$1048576,0),MATCH((CUADRO!M$5&amp;$E824),'Hoja de Trabajo para listado'!$CD$151:$DC$151,0)),0)</f>
        <v>0</v>
      </c>
      <c r="N824" s="243">
        <f ca="1">+IFERROR(INDEX('Hoja de Trabajo para listado'!$A$155:$Z$1048576,MATCH($A824,'Hoja de Trabajo para listado'!$A$155:$A$1048576,0),MATCH((CUADRO!N$5&amp;$E824),'Hoja de Trabajo para listado'!$A$151:$Z$151,0)),0)+IFERROR(INDEX('Hoja de Trabajo para listado'!$AB$155:$BA$1048576,MATCH($A824,'Hoja de Trabajo para listado'!$AB$155:$AB$1048576,0),MATCH((CUADRO!N$5&amp;$E824),'Hoja de Trabajo para listado'!$AB$151:$BA$151,0)),0)+IFERROR(INDEX('Hoja de Trabajo para listado'!$BC$155:$CB$1048576,MATCH($A824,'Hoja de Trabajo para listado'!$BC$155:$BC$1048576,0),MATCH((CUADRO!N$5&amp;$E824),'Hoja de Trabajo para listado'!$BC$151:$CB$151,0)),0)+IFERROR(INDEX('Hoja de Trabajo para listado'!$DE$153:$DG$274,MATCH($A824,'Hoja de Trabajo para listado'!$DE$153:$DE$1048576,0),MATCH((CUADRO!N$5&amp;$E824),'Hoja de Trabajo para listado'!$DE$151:$DG$151,0)),0)+IFERROR(INDEX('Hoja de Trabajo para listado'!$CD$155:$DC$1048576,MATCH($A824,'Hoja de Trabajo para listado'!$CD$155:$CD$1048576,0),MATCH((CUADRO!N$5&amp;$E824),'Hoja de Trabajo para listado'!$CD$151:$DC$151,0)),0)</f>
        <v>0</v>
      </c>
      <c r="O824" s="243">
        <f ca="1">+IFERROR(INDEX('Hoja de Trabajo para listado'!$A$155:$Z$1048576,MATCH($A824,'Hoja de Trabajo para listado'!$A$155:$A$1048576,0),MATCH((CUADRO!O$5&amp;$E824),'Hoja de Trabajo para listado'!$A$151:$Z$151,0)),0)+IFERROR(INDEX('Hoja de Trabajo para listado'!$AB$155:$BA$1048576,MATCH($A824,'Hoja de Trabajo para listado'!$AB$155:$AB$1048576,0),MATCH((CUADRO!O$5&amp;$E824),'Hoja de Trabajo para listado'!$AB$151:$BA$151,0)),0)+IFERROR(INDEX('Hoja de Trabajo para listado'!$BC$155:$CB$1048576,MATCH($A824,'Hoja de Trabajo para listado'!$BC$155:$BC$1048576,0),MATCH((CUADRO!O$5&amp;$E824),'Hoja de Trabajo para listado'!$BC$151:$CB$151,0)),0)+IFERROR(INDEX('Hoja de Trabajo para listado'!$DE$153:$DG$274,MATCH($A824,'Hoja de Trabajo para listado'!$DE$153:$DE$1048576,0),MATCH((CUADRO!O$5&amp;$E824),'Hoja de Trabajo para listado'!$DE$151:$DG$151,0)),0)+IFERROR(INDEX('Hoja de Trabajo para listado'!$CD$155:$DC$1048576,MATCH($A824,'Hoja de Trabajo para listado'!$CD$155:$CD$1048576,0),MATCH((CUADRO!O$5&amp;$E824),'Hoja de Trabajo para listado'!$CD$151:$DC$151,0)),0)</f>
        <v>0</v>
      </c>
      <c r="P824" s="243">
        <f ca="1">+IFERROR(INDEX('Hoja de Trabajo para listado'!$A$155:$Z$1048576,MATCH($A824,'Hoja de Trabajo para listado'!$A$155:$A$1048576,0),MATCH((CUADRO!P$5&amp;$E824),'Hoja de Trabajo para listado'!$A$151:$Z$151,0)),0)+IFERROR(INDEX('Hoja de Trabajo para listado'!$AB$155:$BA$1048576,MATCH($A824,'Hoja de Trabajo para listado'!$AB$155:$AB$1048576,0),MATCH((CUADRO!P$5&amp;$E824),'Hoja de Trabajo para listado'!$AB$151:$BA$151,0)),0)+IFERROR(INDEX('Hoja de Trabajo para listado'!$BC$155:$CB$1048576,MATCH($A824,'Hoja de Trabajo para listado'!$BC$155:$BC$1048576,0),MATCH((CUADRO!P$5&amp;$E824),'Hoja de Trabajo para listado'!$BC$151:$CB$151,0)),0)+IFERROR(INDEX('Hoja de Trabajo para listado'!$DE$153:$DG$274,MATCH($A824,'Hoja de Trabajo para listado'!$DE$153:$DE$1048576,0),MATCH((CUADRO!P$5&amp;$E824),'Hoja de Trabajo para listado'!$DE$151:$DG$151,0)),0)+IFERROR(INDEX('Hoja de Trabajo para listado'!$CD$155:$DC$1048576,MATCH($A824,'Hoja de Trabajo para listado'!$CD$155:$CD$1048576,0),MATCH((CUADRO!P$5&amp;$E824),'Hoja de Trabajo para listado'!$CD$151:$DC$151,0)),0)</f>
        <v>0</v>
      </c>
      <c r="Q824" s="243">
        <f ca="1">+IFERROR(INDEX('Hoja de Trabajo para listado'!$A$155:$Z$1048576,MATCH($A824,'Hoja de Trabajo para listado'!$A$155:$A$1048576,0),MATCH((CUADRO!Q$5&amp;$E824),'Hoja de Trabajo para listado'!$A$151:$Z$151,0)),0)+IFERROR(INDEX('Hoja de Trabajo para listado'!$AB$155:$BA$1048576,MATCH($A824,'Hoja de Trabajo para listado'!$AB$155:$AB$1048576,0),MATCH((CUADRO!Q$5&amp;$E824),'Hoja de Trabajo para listado'!$AB$151:$BA$151,0)),0)+IFERROR(INDEX('Hoja de Trabajo para listado'!$BC$155:$CB$1048576,MATCH($A824,'Hoja de Trabajo para listado'!$BC$155:$BC$1048576,0),MATCH((CUADRO!Q$5&amp;$E824),'Hoja de Trabajo para listado'!$BC$151:$CB$151,0)),0)+IFERROR(INDEX('Hoja de Trabajo para listado'!$DE$153:$DG$274,MATCH($A824,'Hoja de Trabajo para listado'!$DE$153:$DE$1048576,0),MATCH((CUADRO!Q$5&amp;$E824),'Hoja de Trabajo para listado'!$DE$151:$DG$151,0)),0)+IFERROR(INDEX('Hoja de Trabajo para listado'!$CD$155:$DC$1048576,MATCH($A824,'Hoja de Trabajo para listado'!$CD$155:$CD$1048576,0),MATCH((CUADRO!Q$5&amp;$E824),'Hoja de Trabajo para listado'!$CD$151:$DC$151,0)),0)</f>
        <v>0</v>
      </c>
      <c r="R824" s="243">
        <f t="shared" ca="1" si="27"/>
        <v>0</v>
      </c>
      <c r="S824" s="249"/>
      <c r="T824" s="243">
        <f ca="1">+T825</f>
        <v>0</v>
      </c>
      <c r="U824" s="242">
        <f t="shared" si="28"/>
        <v>1</v>
      </c>
      <c r="V824" s="333" t="str">
        <f>+VLOOKUP(A824,bd_lista!$A$3:$E$590,5,FALSE)</f>
        <v>Gobiernos Autonomos Municipales</v>
      </c>
      <c r="W824" s="383" t="str">
        <f>+V824</f>
        <v>Gobiernos Autonomos Municipales</v>
      </c>
      <c r="X824" s="242">
        <f>+VLOOKUP(A824,[3]Sheet1!$A$13:$D$744,4,FALSE)</f>
        <v>0</v>
      </c>
      <c r="Y824" s="242" t="e">
        <f>+VLOOKUP(X824,bd_lista!$A$3:$C$590,3,FALSE)</f>
        <v>#N/A</v>
      </c>
      <c r="Z824" s="294">
        <f>+X824</f>
        <v>0</v>
      </c>
      <c r="AA824" s="295" t="e">
        <f>+Y824</f>
        <v>#N/A</v>
      </c>
    </row>
    <row r="825" spans="1:27" customFormat="1" ht="15" hidden="1" customHeight="1">
      <c r="A825" s="32">
        <v>1431</v>
      </c>
      <c r="B825" s="389"/>
      <c r="C825" s="247" t="str">
        <f>+VLOOKUP(A825,bd_lista!$A$3:$C$590,3,FALSE)</f>
        <v>Gobierno Autónomo Municipal de Sabaya</v>
      </c>
      <c r="D825" s="386"/>
      <c r="E825" s="244" t="s">
        <v>1305</v>
      </c>
      <c r="F825" s="243">
        <f ca="1">+IFERROR(INDEX('Hoja de Trabajo para listado'!$A$155:$Z$1048576,MATCH($A825,'Hoja de Trabajo para listado'!$A$155:$A$1048576,0),MATCH((CUADRO!F$5&amp;$E825),'Hoja de Trabajo para listado'!$A$151:$Z$151,0)),0)+IFERROR(INDEX('Hoja de Trabajo para listado'!$AB$155:$BA$1048576,MATCH($A825,'Hoja de Trabajo para listado'!$AB$155:$AB$1048576,0),MATCH((CUADRO!F$5&amp;$E825),'Hoja de Trabajo para listado'!$AB$151:$BA$151,0)),0)+IFERROR(INDEX('Hoja de Trabajo para listado'!$BC$155:$CB$1048576,MATCH($A825,'Hoja de Trabajo para listado'!$BC$155:$BC$1048576,0),MATCH((CUADRO!F$5&amp;$E825),'Hoja de Trabajo para listado'!$BC$151:$CB$151,0)),0)+IFERROR(INDEX('Hoja de Trabajo para listado'!$DE$153:$DG$274,MATCH($A825,'Hoja de Trabajo para listado'!$DE$153:$DE$1048576,0),MATCH((CUADRO!F$5&amp;$E825),'Hoja de Trabajo para listado'!$DE$151:$DG$151,0)),0)+IFERROR(INDEX('Hoja de Trabajo para listado'!$CD$155:$DC$1048576,MATCH($A825,'Hoja de Trabajo para listado'!$CD$155:$CD$1048576,0),MATCH((CUADRO!F$5&amp;$E825),'Hoja de Trabajo para listado'!$CD$151:$DC$151,0)),0)</f>
        <v>0</v>
      </c>
      <c r="G825" s="243">
        <f ca="1">+IFERROR(INDEX('Hoja de Trabajo para listado'!$A$155:$Z$1048576,MATCH($A825,'Hoja de Trabajo para listado'!$A$155:$A$1048576,0),MATCH((CUADRO!G$5&amp;$E825),'Hoja de Trabajo para listado'!$A$151:$Z$151,0)),0)+IFERROR(INDEX('Hoja de Trabajo para listado'!$AB$155:$BA$1048576,MATCH($A825,'Hoja de Trabajo para listado'!$AB$155:$AB$1048576,0),MATCH((CUADRO!G$5&amp;$E825),'Hoja de Trabajo para listado'!$AB$151:$BA$151,0)),0)+IFERROR(INDEX('Hoja de Trabajo para listado'!$BC$155:$CB$1048576,MATCH($A825,'Hoja de Trabajo para listado'!$BC$155:$BC$1048576,0),MATCH((CUADRO!G$5&amp;$E825),'Hoja de Trabajo para listado'!$BC$151:$CB$151,0)),0)+IFERROR(INDEX('Hoja de Trabajo para listado'!$DE$153:$DG$274,MATCH($A825,'Hoja de Trabajo para listado'!$DE$153:$DE$1048576,0),MATCH((CUADRO!G$5&amp;$E825),'Hoja de Trabajo para listado'!$DE$151:$DG$151,0)),0)+IFERROR(INDEX('Hoja de Trabajo para listado'!$CD$155:$DC$1048576,MATCH($A825,'Hoja de Trabajo para listado'!$CD$155:$CD$1048576,0),MATCH((CUADRO!G$5&amp;$E825),'Hoja de Trabajo para listado'!$CD$151:$DC$151,0)),0)</f>
        <v>0</v>
      </c>
      <c r="H825" s="243">
        <f ca="1">+IFERROR(INDEX('Hoja de Trabajo para listado'!$A$155:$Z$1048576,MATCH($A825,'Hoja de Trabajo para listado'!$A$155:$A$1048576,0),MATCH((CUADRO!H$5&amp;$E825),'Hoja de Trabajo para listado'!$A$151:$Z$151,0)),0)+IFERROR(INDEX('Hoja de Trabajo para listado'!$AB$155:$BA$1048576,MATCH($A825,'Hoja de Trabajo para listado'!$AB$155:$AB$1048576,0),MATCH((CUADRO!H$5&amp;$E825),'Hoja de Trabajo para listado'!$AB$151:$BA$151,0)),0)+IFERROR(INDEX('Hoja de Trabajo para listado'!$BC$155:$CB$1048576,MATCH($A825,'Hoja de Trabajo para listado'!$BC$155:$BC$1048576,0),MATCH((CUADRO!H$5&amp;$E825),'Hoja de Trabajo para listado'!$BC$151:$CB$151,0)),0)+IFERROR(INDEX('Hoja de Trabajo para listado'!$DE$153:$DG$274,MATCH($A825,'Hoja de Trabajo para listado'!$DE$153:$DE$1048576,0),MATCH((CUADRO!H$5&amp;$E825),'Hoja de Trabajo para listado'!$DE$151:$DG$151,0)),0)+IFERROR(INDEX('Hoja de Trabajo para listado'!$CD$155:$DC$1048576,MATCH($A825,'Hoja de Trabajo para listado'!$CD$155:$CD$1048576,0),MATCH((CUADRO!H$5&amp;$E825),'Hoja de Trabajo para listado'!$CD$151:$DC$151,0)),0)</f>
        <v>0</v>
      </c>
      <c r="I825" s="243">
        <f ca="1">+IFERROR(INDEX('Hoja de Trabajo para listado'!$A$155:$Z$1048576,MATCH($A825,'Hoja de Trabajo para listado'!$A$155:$A$1048576,0),MATCH((CUADRO!I$5&amp;$E825),'Hoja de Trabajo para listado'!$A$151:$Z$151,0)),0)+IFERROR(INDEX('Hoja de Trabajo para listado'!$AB$155:$BA$1048576,MATCH($A825,'Hoja de Trabajo para listado'!$AB$155:$AB$1048576,0),MATCH((CUADRO!I$5&amp;$E825),'Hoja de Trabajo para listado'!$AB$151:$BA$151,0)),0)+IFERROR(INDEX('Hoja de Trabajo para listado'!$BC$155:$CB$1048576,MATCH($A825,'Hoja de Trabajo para listado'!$BC$155:$BC$1048576,0),MATCH((CUADRO!I$5&amp;$E825),'Hoja de Trabajo para listado'!$BC$151:$CB$151,0)),0)+IFERROR(INDEX('Hoja de Trabajo para listado'!$DE$153:$DG$274,MATCH($A825,'Hoja de Trabajo para listado'!$DE$153:$DE$1048576,0),MATCH((CUADRO!I$5&amp;$E825),'Hoja de Trabajo para listado'!$DE$151:$DG$151,0)),0)+IFERROR(INDEX('Hoja de Trabajo para listado'!$CD$155:$DC$1048576,MATCH($A825,'Hoja de Trabajo para listado'!$CD$155:$CD$1048576,0),MATCH((CUADRO!I$5&amp;$E825),'Hoja de Trabajo para listado'!$CD$151:$DC$151,0)),0)</f>
        <v>0</v>
      </c>
      <c r="J825" s="243">
        <f ca="1">+IFERROR(INDEX('Hoja de Trabajo para listado'!$A$155:$Z$1048576,MATCH($A825,'Hoja de Trabajo para listado'!$A$155:$A$1048576,0),MATCH((CUADRO!J$5&amp;$E825),'Hoja de Trabajo para listado'!$A$151:$Z$151,0)),0)+IFERROR(INDEX('Hoja de Trabajo para listado'!$AB$155:$BA$1048576,MATCH($A825,'Hoja de Trabajo para listado'!$AB$155:$AB$1048576,0),MATCH((CUADRO!J$5&amp;$E825),'Hoja de Trabajo para listado'!$AB$151:$BA$151,0)),0)+IFERROR(INDEX('Hoja de Trabajo para listado'!$BC$155:$CB$1048576,MATCH($A825,'Hoja de Trabajo para listado'!$BC$155:$BC$1048576,0),MATCH((CUADRO!J$5&amp;$E825),'Hoja de Trabajo para listado'!$BC$151:$CB$151,0)),0)+IFERROR(INDEX('Hoja de Trabajo para listado'!$DE$153:$DG$274,MATCH($A825,'Hoja de Trabajo para listado'!$DE$153:$DE$1048576,0),MATCH((CUADRO!J$5&amp;$E825),'Hoja de Trabajo para listado'!$DE$151:$DG$151,0)),0)+IFERROR(INDEX('Hoja de Trabajo para listado'!$CD$155:$DC$1048576,MATCH($A825,'Hoja de Trabajo para listado'!$CD$155:$CD$1048576,0),MATCH((CUADRO!J$5&amp;$E825),'Hoja de Trabajo para listado'!$CD$151:$DC$151,0)),0)</f>
        <v>0</v>
      </c>
      <c r="K825" s="243">
        <f ca="1">+IFERROR(INDEX('Hoja de Trabajo para listado'!$A$155:$Z$1048576,MATCH($A825,'Hoja de Trabajo para listado'!$A$155:$A$1048576,0),MATCH((CUADRO!K$5&amp;$E825),'Hoja de Trabajo para listado'!$A$151:$Z$151,0)),0)+IFERROR(INDEX('Hoja de Trabajo para listado'!$AB$155:$BA$1048576,MATCH($A825,'Hoja de Trabajo para listado'!$AB$155:$AB$1048576,0),MATCH((CUADRO!K$5&amp;$E825),'Hoja de Trabajo para listado'!$AB$151:$BA$151,0)),0)+IFERROR(INDEX('Hoja de Trabajo para listado'!$BC$155:$CB$1048576,MATCH($A825,'Hoja de Trabajo para listado'!$BC$155:$BC$1048576,0),MATCH((CUADRO!K$5&amp;$E825),'Hoja de Trabajo para listado'!$BC$151:$CB$151,0)),0)+IFERROR(INDEX('Hoja de Trabajo para listado'!$DE$153:$DG$274,MATCH($A825,'Hoja de Trabajo para listado'!$DE$153:$DE$1048576,0),MATCH((CUADRO!K$5&amp;$E825),'Hoja de Trabajo para listado'!$DE$151:$DG$151,0)),0)+IFERROR(INDEX('Hoja de Trabajo para listado'!$CD$155:$DC$1048576,MATCH($A825,'Hoja de Trabajo para listado'!$CD$155:$CD$1048576,0),MATCH((CUADRO!K$5&amp;$E825),'Hoja de Trabajo para listado'!$CD$151:$DC$151,0)),0)</f>
        <v>0</v>
      </c>
      <c r="L825" s="243">
        <f ca="1">+IFERROR(INDEX('Hoja de Trabajo para listado'!$A$155:$Z$1048576,MATCH($A825,'Hoja de Trabajo para listado'!$A$155:$A$1048576,0),MATCH((CUADRO!L$5&amp;$E825),'Hoja de Trabajo para listado'!$A$151:$Z$151,0)),0)+IFERROR(INDEX('Hoja de Trabajo para listado'!$AB$155:$BA$1048576,MATCH($A825,'Hoja de Trabajo para listado'!$AB$155:$AB$1048576,0),MATCH((CUADRO!L$5&amp;$E825),'Hoja de Trabajo para listado'!$AB$151:$BA$151,0)),0)+IFERROR(INDEX('Hoja de Trabajo para listado'!$BC$155:$CB$1048576,MATCH($A825,'Hoja de Trabajo para listado'!$BC$155:$BC$1048576,0),MATCH((CUADRO!L$5&amp;$E825),'Hoja de Trabajo para listado'!$BC$151:$CB$151,0)),0)+IFERROR(INDEX('Hoja de Trabajo para listado'!$DE$153:$DG$274,MATCH($A825,'Hoja de Trabajo para listado'!$DE$153:$DE$1048576,0),MATCH((CUADRO!L$5&amp;$E825),'Hoja de Trabajo para listado'!$DE$151:$DG$151,0)),0)+IFERROR(INDEX('Hoja de Trabajo para listado'!$CD$155:$DC$1048576,MATCH($A825,'Hoja de Trabajo para listado'!$CD$155:$CD$1048576,0),MATCH((CUADRO!L$5&amp;$E825),'Hoja de Trabajo para listado'!$CD$151:$DC$151,0)),0)</f>
        <v>0</v>
      </c>
      <c r="M825" s="243">
        <f ca="1">+IFERROR(INDEX('Hoja de Trabajo para listado'!$A$155:$Z$1048576,MATCH($A825,'Hoja de Trabajo para listado'!$A$155:$A$1048576,0),MATCH((CUADRO!M$5&amp;$E825),'Hoja de Trabajo para listado'!$A$151:$Z$151,0)),0)+IFERROR(INDEX('Hoja de Trabajo para listado'!$AB$155:$BA$1048576,MATCH($A825,'Hoja de Trabajo para listado'!$AB$155:$AB$1048576,0),MATCH((CUADRO!M$5&amp;$E825),'Hoja de Trabajo para listado'!$AB$151:$BA$151,0)),0)+IFERROR(INDEX('Hoja de Trabajo para listado'!$BC$155:$CB$1048576,MATCH($A825,'Hoja de Trabajo para listado'!$BC$155:$BC$1048576,0),MATCH((CUADRO!M$5&amp;$E825),'Hoja de Trabajo para listado'!$BC$151:$CB$151,0)),0)+IFERROR(INDEX('Hoja de Trabajo para listado'!$DE$153:$DG$274,MATCH($A825,'Hoja de Trabajo para listado'!$DE$153:$DE$1048576,0),MATCH((CUADRO!M$5&amp;$E825),'Hoja de Trabajo para listado'!$DE$151:$DG$151,0)),0)+IFERROR(INDEX('Hoja de Trabajo para listado'!$CD$155:$DC$1048576,MATCH($A825,'Hoja de Trabajo para listado'!$CD$155:$CD$1048576,0),MATCH((CUADRO!M$5&amp;$E825),'Hoja de Trabajo para listado'!$CD$151:$DC$151,0)),0)</f>
        <v>0</v>
      </c>
      <c r="N825" s="243">
        <f ca="1">+IFERROR(INDEX('Hoja de Trabajo para listado'!$A$155:$Z$1048576,MATCH($A825,'Hoja de Trabajo para listado'!$A$155:$A$1048576,0),MATCH((CUADRO!N$5&amp;$E825),'Hoja de Trabajo para listado'!$A$151:$Z$151,0)),0)+IFERROR(INDEX('Hoja de Trabajo para listado'!$AB$155:$BA$1048576,MATCH($A825,'Hoja de Trabajo para listado'!$AB$155:$AB$1048576,0),MATCH((CUADRO!N$5&amp;$E825),'Hoja de Trabajo para listado'!$AB$151:$BA$151,0)),0)+IFERROR(INDEX('Hoja de Trabajo para listado'!$BC$155:$CB$1048576,MATCH($A825,'Hoja de Trabajo para listado'!$BC$155:$BC$1048576,0),MATCH((CUADRO!N$5&amp;$E825),'Hoja de Trabajo para listado'!$BC$151:$CB$151,0)),0)+IFERROR(INDEX('Hoja de Trabajo para listado'!$DE$153:$DG$274,MATCH($A825,'Hoja de Trabajo para listado'!$DE$153:$DE$1048576,0),MATCH((CUADRO!N$5&amp;$E825),'Hoja de Trabajo para listado'!$DE$151:$DG$151,0)),0)+IFERROR(INDEX('Hoja de Trabajo para listado'!$CD$155:$DC$1048576,MATCH($A825,'Hoja de Trabajo para listado'!$CD$155:$CD$1048576,0),MATCH((CUADRO!N$5&amp;$E825),'Hoja de Trabajo para listado'!$CD$151:$DC$151,0)),0)</f>
        <v>0</v>
      </c>
      <c r="O825" s="243">
        <f ca="1">+IFERROR(INDEX('Hoja de Trabajo para listado'!$A$155:$Z$1048576,MATCH($A825,'Hoja de Trabajo para listado'!$A$155:$A$1048576,0),MATCH((CUADRO!O$5&amp;$E825),'Hoja de Trabajo para listado'!$A$151:$Z$151,0)),0)+IFERROR(INDEX('Hoja de Trabajo para listado'!$AB$155:$BA$1048576,MATCH($A825,'Hoja de Trabajo para listado'!$AB$155:$AB$1048576,0),MATCH((CUADRO!O$5&amp;$E825),'Hoja de Trabajo para listado'!$AB$151:$BA$151,0)),0)+IFERROR(INDEX('Hoja de Trabajo para listado'!$BC$155:$CB$1048576,MATCH($A825,'Hoja de Trabajo para listado'!$BC$155:$BC$1048576,0),MATCH((CUADRO!O$5&amp;$E825),'Hoja de Trabajo para listado'!$BC$151:$CB$151,0)),0)+IFERROR(INDEX('Hoja de Trabajo para listado'!$DE$153:$DG$274,MATCH($A825,'Hoja de Trabajo para listado'!$DE$153:$DE$1048576,0),MATCH((CUADRO!O$5&amp;$E825),'Hoja de Trabajo para listado'!$DE$151:$DG$151,0)),0)+IFERROR(INDEX('Hoja de Trabajo para listado'!$CD$155:$DC$1048576,MATCH($A825,'Hoja de Trabajo para listado'!$CD$155:$CD$1048576,0),MATCH((CUADRO!O$5&amp;$E825),'Hoja de Trabajo para listado'!$CD$151:$DC$151,0)),0)</f>
        <v>0</v>
      </c>
      <c r="P825" s="243">
        <f ca="1">+IFERROR(INDEX('Hoja de Trabajo para listado'!$A$155:$Z$1048576,MATCH($A825,'Hoja de Trabajo para listado'!$A$155:$A$1048576,0),MATCH((CUADRO!P$5&amp;$E825),'Hoja de Trabajo para listado'!$A$151:$Z$151,0)),0)+IFERROR(INDEX('Hoja de Trabajo para listado'!$AB$155:$BA$1048576,MATCH($A825,'Hoja de Trabajo para listado'!$AB$155:$AB$1048576,0),MATCH((CUADRO!P$5&amp;$E825),'Hoja de Trabajo para listado'!$AB$151:$BA$151,0)),0)+IFERROR(INDEX('Hoja de Trabajo para listado'!$BC$155:$CB$1048576,MATCH($A825,'Hoja de Trabajo para listado'!$BC$155:$BC$1048576,0),MATCH((CUADRO!P$5&amp;$E825),'Hoja de Trabajo para listado'!$BC$151:$CB$151,0)),0)+IFERROR(INDEX('Hoja de Trabajo para listado'!$DE$153:$DG$274,MATCH($A825,'Hoja de Trabajo para listado'!$DE$153:$DE$1048576,0),MATCH((CUADRO!P$5&amp;$E825),'Hoja de Trabajo para listado'!$DE$151:$DG$151,0)),0)+IFERROR(INDEX('Hoja de Trabajo para listado'!$CD$155:$DC$1048576,MATCH($A825,'Hoja de Trabajo para listado'!$CD$155:$CD$1048576,0),MATCH((CUADRO!P$5&amp;$E825),'Hoja de Trabajo para listado'!$CD$151:$DC$151,0)),0)</f>
        <v>0</v>
      </c>
      <c r="Q825" s="243">
        <f ca="1">+IFERROR(INDEX('Hoja de Trabajo para listado'!$A$155:$Z$1048576,MATCH($A825,'Hoja de Trabajo para listado'!$A$155:$A$1048576,0),MATCH((CUADRO!Q$5&amp;$E825),'Hoja de Trabajo para listado'!$A$151:$Z$151,0)),0)+IFERROR(INDEX('Hoja de Trabajo para listado'!$AB$155:$BA$1048576,MATCH($A825,'Hoja de Trabajo para listado'!$AB$155:$AB$1048576,0),MATCH((CUADRO!Q$5&amp;$E825),'Hoja de Trabajo para listado'!$AB$151:$BA$151,0)),0)+IFERROR(INDEX('Hoja de Trabajo para listado'!$BC$155:$CB$1048576,MATCH($A825,'Hoja de Trabajo para listado'!$BC$155:$BC$1048576,0),MATCH((CUADRO!Q$5&amp;$E825),'Hoja de Trabajo para listado'!$BC$151:$CB$151,0)),0)+IFERROR(INDEX('Hoja de Trabajo para listado'!$DE$153:$DG$274,MATCH($A825,'Hoja de Trabajo para listado'!$DE$153:$DE$1048576,0),MATCH((CUADRO!Q$5&amp;$E825),'Hoja de Trabajo para listado'!$DE$151:$DG$151,0)),0)+IFERROR(INDEX('Hoja de Trabajo para listado'!$CD$155:$DC$1048576,MATCH($A825,'Hoja de Trabajo para listado'!$CD$155:$CD$1048576,0),MATCH((CUADRO!Q$5&amp;$E825),'Hoja de Trabajo para listado'!$CD$151:$DC$151,0)),0)</f>
        <v>0</v>
      </c>
      <c r="R825" s="243">
        <f t="shared" ca="1" si="27"/>
        <v>0</v>
      </c>
      <c r="S825" s="249">
        <f ca="1">+R824+R825</f>
        <v>0</v>
      </c>
      <c r="T825" s="243">
        <f ca="1">+S825</f>
        <v>0</v>
      </c>
      <c r="U825" s="242">
        <f t="shared" si="28"/>
        <v>2</v>
      </c>
      <c r="V825" s="333" t="str">
        <f>+VLOOKUP(A825,bd_lista!$A$3:$E$590,5,FALSE)</f>
        <v>Gobiernos Autonomos Municipales</v>
      </c>
      <c r="W825" s="384"/>
      <c r="X825" s="242">
        <f>+VLOOKUP(A825,[3]Sheet1!$A$13:$D$744,4,FALSE)</f>
        <v>0</v>
      </c>
      <c r="Y825" s="242" t="e">
        <f>+VLOOKUP(X825,bd_lista!$A$3:$C$590,3,FALSE)</f>
        <v>#N/A</v>
      </c>
      <c r="Z825" s="292"/>
      <c r="AA825" s="293"/>
    </row>
    <row r="826" spans="1:27" customFormat="1" ht="15" hidden="1" customHeight="1">
      <c r="A826" s="32">
        <v>1432</v>
      </c>
      <c r="B826" s="388">
        <f>+A826</f>
        <v>1432</v>
      </c>
      <c r="C826" s="247" t="str">
        <f>+VLOOKUP(A826,bd_lista!$A$3:$C$590,3,FALSE)</f>
        <v>Gobierno Autónomo Municipal de Coipasa</v>
      </c>
      <c r="D826" s="385" t="str">
        <f>+C826</f>
        <v>Gobierno Autónomo Municipal de Coipasa</v>
      </c>
      <c r="E826" s="242" t="s">
        <v>1304</v>
      </c>
      <c r="F826" s="243">
        <f ca="1">+IFERROR(INDEX('Hoja de Trabajo para listado'!$A$155:$Z$1048576,MATCH($A826,'Hoja de Trabajo para listado'!$A$155:$A$1048576,0),MATCH((CUADRO!F$5&amp;$E826),'Hoja de Trabajo para listado'!$A$151:$Z$151,0)),0)+IFERROR(INDEX('Hoja de Trabajo para listado'!$AB$155:$BA$1048576,MATCH($A826,'Hoja de Trabajo para listado'!$AB$155:$AB$1048576,0),MATCH((CUADRO!F$5&amp;$E826),'Hoja de Trabajo para listado'!$AB$151:$BA$151,0)),0)+IFERROR(INDEX('Hoja de Trabajo para listado'!$BC$155:$CB$1048576,MATCH($A826,'Hoja de Trabajo para listado'!$BC$155:$BC$1048576,0),MATCH((CUADRO!F$5&amp;$E826),'Hoja de Trabajo para listado'!$BC$151:$CB$151,0)),0)+IFERROR(INDEX('Hoja de Trabajo para listado'!$DE$153:$DG$274,MATCH($A826,'Hoja de Trabajo para listado'!$DE$153:$DE$1048576,0),MATCH((CUADRO!F$5&amp;$E826),'Hoja de Trabajo para listado'!$DE$151:$DG$151,0)),0)+IFERROR(INDEX('Hoja de Trabajo para listado'!$CD$155:$DC$1048576,MATCH($A826,'Hoja de Trabajo para listado'!$CD$155:$CD$1048576,0),MATCH((CUADRO!F$5&amp;$E826),'Hoja de Trabajo para listado'!$CD$151:$DC$151,0)),0)</f>
        <v>0</v>
      </c>
      <c r="G826" s="243">
        <f ca="1">+IFERROR(INDEX('Hoja de Trabajo para listado'!$A$155:$Z$1048576,MATCH($A826,'Hoja de Trabajo para listado'!$A$155:$A$1048576,0),MATCH((CUADRO!G$5&amp;$E826),'Hoja de Trabajo para listado'!$A$151:$Z$151,0)),0)+IFERROR(INDEX('Hoja de Trabajo para listado'!$AB$155:$BA$1048576,MATCH($A826,'Hoja de Trabajo para listado'!$AB$155:$AB$1048576,0),MATCH((CUADRO!G$5&amp;$E826),'Hoja de Trabajo para listado'!$AB$151:$BA$151,0)),0)+IFERROR(INDEX('Hoja de Trabajo para listado'!$BC$155:$CB$1048576,MATCH($A826,'Hoja de Trabajo para listado'!$BC$155:$BC$1048576,0),MATCH((CUADRO!G$5&amp;$E826),'Hoja de Trabajo para listado'!$BC$151:$CB$151,0)),0)+IFERROR(INDEX('Hoja de Trabajo para listado'!$DE$153:$DG$274,MATCH($A826,'Hoja de Trabajo para listado'!$DE$153:$DE$1048576,0),MATCH((CUADRO!G$5&amp;$E826),'Hoja de Trabajo para listado'!$DE$151:$DG$151,0)),0)+IFERROR(INDEX('Hoja de Trabajo para listado'!$CD$155:$DC$1048576,MATCH($A826,'Hoja de Trabajo para listado'!$CD$155:$CD$1048576,0),MATCH((CUADRO!G$5&amp;$E826),'Hoja de Trabajo para listado'!$CD$151:$DC$151,0)),0)</f>
        <v>0</v>
      </c>
      <c r="H826" s="243">
        <f ca="1">+IFERROR(INDEX('Hoja de Trabajo para listado'!$A$155:$Z$1048576,MATCH($A826,'Hoja de Trabajo para listado'!$A$155:$A$1048576,0),MATCH((CUADRO!H$5&amp;$E826),'Hoja de Trabajo para listado'!$A$151:$Z$151,0)),0)+IFERROR(INDEX('Hoja de Trabajo para listado'!$AB$155:$BA$1048576,MATCH($A826,'Hoja de Trabajo para listado'!$AB$155:$AB$1048576,0),MATCH((CUADRO!H$5&amp;$E826),'Hoja de Trabajo para listado'!$AB$151:$BA$151,0)),0)+IFERROR(INDEX('Hoja de Trabajo para listado'!$BC$155:$CB$1048576,MATCH($A826,'Hoja de Trabajo para listado'!$BC$155:$BC$1048576,0),MATCH((CUADRO!H$5&amp;$E826),'Hoja de Trabajo para listado'!$BC$151:$CB$151,0)),0)+IFERROR(INDEX('Hoja de Trabajo para listado'!$DE$153:$DG$274,MATCH($A826,'Hoja de Trabajo para listado'!$DE$153:$DE$1048576,0),MATCH((CUADRO!H$5&amp;$E826),'Hoja de Trabajo para listado'!$DE$151:$DG$151,0)),0)+IFERROR(INDEX('Hoja de Trabajo para listado'!$CD$155:$DC$1048576,MATCH($A826,'Hoja de Trabajo para listado'!$CD$155:$CD$1048576,0),MATCH((CUADRO!H$5&amp;$E826),'Hoja de Trabajo para listado'!$CD$151:$DC$151,0)),0)</f>
        <v>0</v>
      </c>
      <c r="I826" s="243">
        <f ca="1">+IFERROR(INDEX('Hoja de Trabajo para listado'!$A$155:$Z$1048576,MATCH($A826,'Hoja de Trabajo para listado'!$A$155:$A$1048576,0),MATCH((CUADRO!I$5&amp;$E826),'Hoja de Trabajo para listado'!$A$151:$Z$151,0)),0)+IFERROR(INDEX('Hoja de Trabajo para listado'!$AB$155:$BA$1048576,MATCH($A826,'Hoja de Trabajo para listado'!$AB$155:$AB$1048576,0),MATCH((CUADRO!I$5&amp;$E826),'Hoja de Trabajo para listado'!$AB$151:$BA$151,0)),0)+IFERROR(INDEX('Hoja de Trabajo para listado'!$BC$155:$CB$1048576,MATCH($A826,'Hoja de Trabajo para listado'!$BC$155:$BC$1048576,0),MATCH((CUADRO!I$5&amp;$E826),'Hoja de Trabajo para listado'!$BC$151:$CB$151,0)),0)+IFERROR(INDEX('Hoja de Trabajo para listado'!$DE$153:$DG$274,MATCH($A826,'Hoja de Trabajo para listado'!$DE$153:$DE$1048576,0),MATCH((CUADRO!I$5&amp;$E826),'Hoja de Trabajo para listado'!$DE$151:$DG$151,0)),0)+IFERROR(INDEX('Hoja de Trabajo para listado'!$CD$155:$DC$1048576,MATCH($A826,'Hoja de Trabajo para listado'!$CD$155:$CD$1048576,0),MATCH((CUADRO!I$5&amp;$E826),'Hoja de Trabajo para listado'!$CD$151:$DC$151,0)),0)</f>
        <v>0</v>
      </c>
      <c r="J826" s="243">
        <f ca="1">+IFERROR(INDEX('Hoja de Trabajo para listado'!$A$155:$Z$1048576,MATCH($A826,'Hoja de Trabajo para listado'!$A$155:$A$1048576,0),MATCH((CUADRO!J$5&amp;$E826),'Hoja de Trabajo para listado'!$A$151:$Z$151,0)),0)+IFERROR(INDEX('Hoja de Trabajo para listado'!$AB$155:$BA$1048576,MATCH($A826,'Hoja de Trabajo para listado'!$AB$155:$AB$1048576,0),MATCH((CUADRO!J$5&amp;$E826),'Hoja de Trabajo para listado'!$AB$151:$BA$151,0)),0)+IFERROR(INDEX('Hoja de Trabajo para listado'!$BC$155:$CB$1048576,MATCH($A826,'Hoja de Trabajo para listado'!$BC$155:$BC$1048576,0),MATCH((CUADRO!J$5&amp;$E826),'Hoja de Trabajo para listado'!$BC$151:$CB$151,0)),0)+IFERROR(INDEX('Hoja de Trabajo para listado'!$DE$153:$DG$274,MATCH($A826,'Hoja de Trabajo para listado'!$DE$153:$DE$1048576,0),MATCH((CUADRO!J$5&amp;$E826),'Hoja de Trabajo para listado'!$DE$151:$DG$151,0)),0)+IFERROR(INDEX('Hoja de Trabajo para listado'!$CD$155:$DC$1048576,MATCH($A826,'Hoja de Trabajo para listado'!$CD$155:$CD$1048576,0),MATCH((CUADRO!J$5&amp;$E826),'Hoja de Trabajo para listado'!$CD$151:$DC$151,0)),0)</f>
        <v>0</v>
      </c>
      <c r="K826" s="243">
        <f ca="1">+IFERROR(INDEX('Hoja de Trabajo para listado'!$A$155:$Z$1048576,MATCH($A826,'Hoja de Trabajo para listado'!$A$155:$A$1048576,0),MATCH((CUADRO!K$5&amp;$E826),'Hoja de Trabajo para listado'!$A$151:$Z$151,0)),0)+IFERROR(INDEX('Hoja de Trabajo para listado'!$AB$155:$BA$1048576,MATCH($A826,'Hoja de Trabajo para listado'!$AB$155:$AB$1048576,0),MATCH((CUADRO!K$5&amp;$E826),'Hoja de Trabajo para listado'!$AB$151:$BA$151,0)),0)+IFERROR(INDEX('Hoja de Trabajo para listado'!$BC$155:$CB$1048576,MATCH($A826,'Hoja de Trabajo para listado'!$BC$155:$BC$1048576,0),MATCH((CUADRO!K$5&amp;$E826),'Hoja de Trabajo para listado'!$BC$151:$CB$151,0)),0)+IFERROR(INDEX('Hoja de Trabajo para listado'!$DE$153:$DG$274,MATCH($A826,'Hoja de Trabajo para listado'!$DE$153:$DE$1048576,0),MATCH((CUADRO!K$5&amp;$E826),'Hoja de Trabajo para listado'!$DE$151:$DG$151,0)),0)+IFERROR(INDEX('Hoja de Trabajo para listado'!$CD$155:$DC$1048576,MATCH($A826,'Hoja de Trabajo para listado'!$CD$155:$CD$1048576,0),MATCH((CUADRO!K$5&amp;$E826),'Hoja de Trabajo para listado'!$CD$151:$DC$151,0)),0)</f>
        <v>0</v>
      </c>
      <c r="L826" s="243">
        <f ca="1">+IFERROR(INDEX('Hoja de Trabajo para listado'!$A$155:$Z$1048576,MATCH($A826,'Hoja de Trabajo para listado'!$A$155:$A$1048576,0),MATCH((CUADRO!L$5&amp;$E826),'Hoja de Trabajo para listado'!$A$151:$Z$151,0)),0)+IFERROR(INDEX('Hoja de Trabajo para listado'!$AB$155:$BA$1048576,MATCH($A826,'Hoja de Trabajo para listado'!$AB$155:$AB$1048576,0),MATCH((CUADRO!L$5&amp;$E826),'Hoja de Trabajo para listado'!$AB$151:$BA$151,0)),0)+IFERROR(INDEX('Hoja de Trabajo para listado'!$BC$155:$CB$1048576,MATCH($A826,'Hoja de Trabajo para listado'!$BC$155:$BC$1048576,0),MATCH((CUADRO!L$5&amp;$E826),'Hoja de Trabajo para listado'!$BC$151:$CB$151,0)),0)+IFERROR(INDEX('Hoja de Trabajo para listado'!$DE$153:$DG$274,MATCH($A826,'Hoja de Trabajo para listado'!$DE$153:$DE$1048576,0),MATCH((CUADRO!L$5&amp;$E826),'Hoja de Trabajo para listado'!$DE$151:$DG$151,0)),0)+IFERROR(INDEX('Hoja de Trabajo para listado'!$CD$155:$DC$1048576,MATCH($A826,'Hoja de Trabajo para listado'!$CD$155:$CD$1048576,0),MATCH((CUADRO!L$5&amp;$E826),'Hoja de Trabajo para listado'!$CD$151:$DC$151,0)),0)</f>
        <v>0</v>
      </c>
      <c r="M826" s="243">
        <f ca="1">+IFERROR(INDEX('Hoja de Trabajo para listado'!$A$155:$Z$1048576,MATCH($A826,'Hoja de Trabajo para listado'!$A$155:$A$1048576,0),MATCH((CUADRO!M$5&amp;$E826),'Hoja de Trabajo para listado'!$A$151:$Z$151,0)),0)+IFERROR(INDEX('Hoja de Trabajo para listado'!$AB$155:$BA$1048576,MATCH($A826,'Hoja de Trabajo para listado'!$AB$155:$AB$1048576,0),MATCH((CUADRO!M$5&amp;$E826),'Hoja de Trabajo para listado'!$AB$151:$BA$151,0)),0)+IFERROR(INDEX('Hoja de Trabajo para listado'!$BC$155:$CB$1048576,MATCH($A826,'Hoja de Trabajo para listado'!$BC$155:$BC$1048576,0),MATCH((CUADRO!M$5&amp;$E826),'Hoja de Trabajo para listado'!$BC$151:$CB$151,0)),0)+IFERROR(INDEX('Hoja de Trabajo para listado'!$DE$153:$DG$274,MATCH($A826,'Hoja de Trabajo para listado'!$DE$153:$DE$1048576,0),MATCH((CUADRO!M$5&amp;$E826),'Hoja de Trabajo para listado'!$DE$151:$DG$151,0)),0)+IFERROR(INDEX('Hoja de Trabajo para listado'!$CD$155:$DC$1048576,MATCH($A826,'Hoja de Trabajo para listado'!$CD$155:$CD$1048576,0),MATCH((CUADRO!M$5&amp;$E826),'Hoja de Trabajo para listado'!$CD$151:$DC$151,0)),0)</f>
        <v>0</v>
      </c>
      <c r="N826" s="243">
        <f ca="1">+IFERROR(INDEX('Hoja de Trabajo para listado'!$A$155:$Z$1048576,MATCH($A826,'Hoja de Trabajo para listado'!$A$155:$A$1048576,0),MATCH((CUADRO!N$5&amp;$E826),'Hoja de Trabajo para listado'!$A$151:$Z$151,0)),0)+IFERROR(INDEX('Hoja de Trabajo para listado'!$AB$155:$BA$1048576,MATCH($A826,'Hoja de Trabajo para listado'!$AB$155:$AB$1048576,0),MATCH((CUADRO!N$5&amp;$E826),'Hoja de Trabajo para listado'!$AB$151:$BA$151,0)),0)+IFERROR(INDEX('Hoja de Trabajo para listado'!$BC$155:$CB$1048576,MATCH($A826,'Hoja de Trabajo para listado'!$BC$155:$BC$1048576,0),MATCH((CUADRO!N$5&amp;$E826),'Hoja de Trabajo para listado'!$BC$151:$CB$151,0)),0)+IFERROR(INDEX('Hoja de Trabajo para listado'!$DE$153:$DG$274,MATCH($A826,'Hoja de Trabajo para listado'!$DE$153:$DE$1048576,0),MATCH((CUADRO!N$5&amp;$E826),'Hoja de Trabajo para listado'!$DE$151:$DG$151,0)),0)+IFERROR(INDEX('Hoja de Trabajo para listado'!$CD$155:$DC$1048576,MATCH($A826,'Hoja de Trabajo para listado'!$CD$155:$CD$1048576,0),MATCH((CUADRO!N$5&amp;$E826),'Hoja de Trabajo para listado'!$CD$151:$DC$151,0)),0)</f>
        <v>0</v>
      </c>
      <c r="O826" s="243">
        <f ca="1">+IFERROR(INDEX('Hoja de Trabajo para listado'!$A$155:$Z$1048576,MATCH($A826,'Hoja de Trabajo para listado'!$A$155:$A$1048576,0),MATCH((CUADRO!O$5&amp;$E826),'Hoja de Trabajo para listado'!$A$151:$Z$151,0)),0)+IFERROR(INDEX('Hoja de Trabajo para listado'!$AB$155:$BA$1048576,MATCH($A826,'Hoja de Trabajo para listado'!$AB$155:$AB$1048576,0),MATCH((CUADRO!O$5&amp;$E826),'Hoja de Trabajo para listado'!$AB$151:$BA$151,0)),0)+IFERROR(INDEX('Hoja de Trabajo para listado'!$BC$155:$CB$1048576,MATCH($A826,'Hoja de Trabajo para listado'!$BC$155:$BC$1048576,0),MATCH((CUADRO!O$5&amp;$E826),'Hoja de Trabajo para listado'!$BC$151:$CB$151,0)),0)+IFERROR(INDEX('Hoja de Trabajo para listado'!$DE$153:$DG$274,MATCH($A826,'Hoja de Trabajo para listado'!$DE$153:$DE$1048576,0),MATCH((CUADRO!O$5&amp;$E826),'Hoja de Trabajo para listado'!$DE$151:$DG$151,0)),0)+IFERROR(INDEX('Hoja de Trabajo para listado'!$CD$155:$DC$1048576,MATCH($A826,'Hoja de Trabajo para listado'!$CD$155:$CD$1048576,0),MATCH((CUADRO!O$5&amp;$E826),'Hoja de Trabajo para listado'!$CD$151:$DC$151,0)),0)</f>
        <v>0</v>
      </c>
      <c r="P826" s="243">
        <f ca="1">+IFERROR(INDEX('Hoja de Trabajo para listado'!$A$155:$Z$1048576,MATCH($A826,'Hoja de Trabajo para listado'!$A$155:$A$1048576,0),MATCH((CUADRO!P$5&amp;$E826),'Hoja de Trabajo para listado'!$A$151:$Z$151,0)),0)+IFERROR(INDEX('Hoja de Trabajo para listado'!$AB$155:$BA$1048576,MATCH($A826,'Hoja de Trabajo para listado'!$AB$155:$AB$1048576,0),MATCH((CUADRO!P$5&amp;$E826),'Hoja de Trabajo para listado'!$AB$151:$BA$151,0)),0)+IFERROR(INDEX('Hoja de Trabajo para listado'!$BC$155:$CB$1048576,MATCH($A826,'Hoja de Trabajo para listado'!$BC$155:$BC$1048576,0),MATCH((CUADRO!P$5&amp;$E826),'Hoja de Trabajo para listado'!$BC$151:$CB$151,0)),0)+IFERROR(INDEX('Hoja de Trabajo para listado'!$DE$153:$DG$274,MATCH($A826,'Hoja de Trabajo para listado'!$DE$153:$DE$1048576,0),MATCH((CUADRO!P$5&amp;$E826),'Hoja de Trabajo para listado'!$DE$151:$DG$151,0)),0)+IFERROR(INDEX('Hoja de Trabajo para listado'!$CD$155:$DC$1048576,MATCH($A826,'Hoja de Trabajo para listado'!$CD$155:$CD$1048576,0),MATCH((CUADRO!P$5&amp;$E826),'Hoja de Trabajo para listado'!$CD$151:$DC$151,0)),0)</f>
        <v>0</v>
      </c>
      <c r="Q826" s="243">
        <f ca="1">+IFERROR(INDEX('Hoja de Trabajo para listado'!$A$155:$Z$1048576,MATCH($A826,'Hoja de Trabajo para listado'!$A$155:$A$1048576,0),MATCH((CUADRO!Q$5&amp;$E826),'Hoja de Trabajo para listado'!$A$151:$Z$151,0)),0)+IFERROR(INDEX('Hoja de Trabajo para listado'!$AB$155:$BA$1048576,MATCH($A826,'Hoja de Trabajo para listado'!$AB$155:$AB$1048576,0),MATCH((CUADRO!Q$5&amp;$E826),'Hoja de Trabajo para listado'!$AB$151:$BA$151,0)),0)+IFERROR(INDEX('Hoja de Trabajo para listado'!$BC$155:$CB$1048576,MATCH($A826,'Hoja de Trabajo para listado'!$BC$155:$BC$1048576,0),MATCH((CUADRO!Q$5&amp;$E826),'Hoja de Trabajo para listado'!$BC$151:$CB$151,0)),0)+IFERROR(INDEX('Hoja de Trabajo para listado'!$DE$153:$DG$274,MATCH($A826,'Hoja de Trabajo para listado'!$DE$153:$DE$1048576,0),MATCH((CUADRO!Q$5&amp;$E826),'Hoja de Trabajo para listado'!$DE$151:$DG$151,0)),0)+IFERROR(INDEX('Hoja de Trabajo para listado'!$CD$155:$DC$1048576,MATCH($A826,'Hoja de Trabajo para listado'!$CD$155:$CD$1048576,0),MATCH((CUADRO!Q$5&amp;$E826),'Hoja de Trabajo para listado'!$CD$151:$DC$151,0)),0)</f>
        <v>0</v>
      </c>
      <c r="R826" s="243">
        <f t="shared" ca="1" si="27"/>
        <v>0</v>
      </c>
      <c r="S826" s="249"/>
      <c r="T826" s="243">
        <f ca="1">+T827</f>
        <v>0</v>
      </c>
      <c r="U826" s="242">
        <f t="shared" si="28"/>
        <v>1</v>
      </c>
      <c r="V826" s="333" t="str">
        <f>+VLOOKUP(A826,bd_lista!$A$3:$E$590,5,FALSE)</f>
        <v>Gobiernos Autonomos Municipales</v>
      </c>
      <c r="W826" s="383" t="str">
        <f>+V826</f>
        <v>Gobiernos Autonomos Municipales</v>
      </c>
      <c r="X826" s="242">
        <f>+VLOOKUP(A826,[3]Sheet1!$A$13:$D$744,4,FALSE)</f>
        <v>0</v>
      </c>
      <c r="Y826" s="242" t="e">
        <f>+VLOOKUP(X826,bd_lista!$A$3:$C$590,3,FALSE)</f>
        <v>#N/A</v>
      </c>
      <c r="Z826" s="294">
        <f>+X826</f>
        <v>0</v>
      </c>
      <c r="AA826" s="295" t="e">
        <f>+Y826</f>
        <v>#N/A</v>
      </c>
    </row>
    <row r="827" spans="1:27" customFormat="1" ht="15" hidden="1" customHeight="1">
      <c r="A827" s="32">
        <v>1432</v>
      </c>
      <c r="B827" s="389"/>
      <c r="C827" s="247" t="str">
        <f>+VLOOKUP(A827,bd_lista!$A$3:$C$590,3,FALSE)</f>
        <v>Gobierno Autónomo Municipal de Coipasa</v>
      </c>
      <c r="D827" s="386"/>
      <c r="E827" s="244" t="s">
        <v>1305</v>
      </c>
      <c r="F827" s="243">
        <f ca="1">+IFERROR(INDEX('Hoja de Trabajo para listado'!$A$155:$Z$1048576,MATCH($A827,'Hoja de Trabajo para listado'!$A$155:$A$1048576,0),MATCH((CUADRO!F$5&amp;$E827),'Hoja de Trabajo para listado'!$A$151:$Z$151,0)),0)+IFERROR(INDEX('Hoja de Trabajo para listado'!$AB$155:$BA$1048576,MATCH($A827,'Hoja de Trabajo para listado'!$AB$155:$AB$1048576,0),MATCH((CUADRO!F$5&amp;$E827),'Hoja de Trabajo para listado'!$AB$151:$BA$151,0)),0)+IFERROR(INDEX('Hoja de Trabajo para listado'!$BC$155:$CB$1048576,MATCH($A827,'Hoja de Trabajo para listado'!$BC$155:$BC$1048576,0),MATCH((CUADRO!F$5&amp;$E827),'Hoja de Trabajo para listado'!$BC$151:$CB$151,0)),0)+IFERROR(INDEX('Hoja de Trabajo para listado'!$DE$153:$DG$274,MATCH($A827,'Hoja de Trabajo para listado'!$DE$153:$DE$1048576,0),MATCH((CUADRO!F$5&amp;$E827),'Hoja de Trabajo para listado'!$DE$151:$DG$151,0)),0)+IFERROR(INDEX('Hoja de Trabajo para listado'!$CD$155:$DC$1048576,MATCH($A827,'Hoja de Trabajo para listado'!$CD$155:$CD$1048576,0),MATCH((CUADRO!F$5&amp;$E827),'Hoja de Trabajo para listado'!$CD$151:$DC$151,0)),0)</f>
        <v>0</v>
      </c>
      <c r="G827" s="243">
        <f ca="1">+IFERROR(INDEX('Hoja de Trabajo para listado'!$A$155:$Z$1048576,MATCH($A827,'Hoja de Trabajo para listado'!$A$155:$A$1048576,0),MATCH((CUADRO!G$5&amp;$E827),'Hoja de Trabajo para listado'!$A$151:$Z$151,0)),0)+IFERROR(INDEX('Hoja de Trabajo para listado'!$AB$155:$BA$1048576,MATCH($A827,'Hoja de Trabajo para listado'!$AB$155:$AB$1048576,0),MATCH((CUADRO!G$5&amp;$E827),'Hoja de Trabajo para listado'!$AB$151:$BA$151,0)),0)+IFERROR(INDEX('Hoja de Trabajo para listado'!$BC$155:$CB$1048576,MATCH($A827,'Hoja de Trabajo para listado'!$BC$155:$BC$1048576,0),MATCH((CUADRO!G$5&amp;$E827),'Hoja de Trabajo para listado'!$BC$151:$CB$151,0)),0)+IFERROR(INDEX('Hoja de Trabajo para listado'!$DE$153:$DG$274,MATCH($A827,'Hoja de Trabajo para listado'!$DE$153:$DE$1048576,0),MATCH((CUADRO!G$5&amp;$E827),'Hoja de Trabajo para listado'!$DE$151:$DG$151,0)),0)+IFERROR(INDEX('Hoja de Trabajo para listado'!$CD$155:$DC$1048576,MATCH($A827,'Hoja de Trabajo para listado'!$CD$155:$CD$1048576,0),MATCH((CUADRO!G$5&amp;$E827),'Hoja de Trabajo para listado'!$CD$151:$DC$151,0)),0)</f>
        <v>0</v>
      </c>
      <c r="H827" s="243">
        <f ca="1">+IFERROR(INDEX('Hoja de Trabajo para listado'!$A$155:$Z$1048576,MATCH($A827,'Hoja de Trabajo para listado'!$A$155:$A$1048576,0),MATCH((CUADRO!H$5&amp;$E827),'Hoja de Trabajo para listado'!$A$151:$Z$151,0)),0)+IFERROR(INDEX('Hoja de Trabajo para listado'!$AB$155:$BA$1048576,MATCH($A827,'Hoja de Trabajo para listado'!$AB$155:$AB$1048576,0),MATCH((CUADRO!H$5&amp;$E827),'Hoja de Trabajo para listado'!$AB$151:$BA$151,0)),0)+IFERROR(INDEX('Hoja de Trabajo para listado'!$BC$155:$CB$1048576,MATCH($A827,'Hoja de Trabajo para listado'!$BC$155:$BC$1048576,0),MATCH((CUADRO!H$5&amp;$E827),'Hoja de Trabajo para listado'!$BC$151:$CB$151,0)),0)+IFERROR(INDEX('Hoja de Trabajo para listado'!$DE$153:$DG$274,MATCH($A827,'Hoja de Trabajo para listado'!$DE$153:$DE$1048576,0),MATCH((CUADRO!H$5&amp;$E827),'Hoja de Trabajo para listado'!$DE$151:$DG$151,0)),0)+IFERROR(INDEX('Hoja de Trabajo para listado'!$CD$155:$DC$1048576,MATCH($A827,'Hoja de Trabajo para listado'!$CD$155:$CD$1048576,0),MATCH((CUADRO!H$5&amp;$E827),'Hoja de Trabajo para listado'!$CD$151:$DC$151,0)),0)</f>
        <v>0</v>
      </c>
      <c r="I827" s="243">
        <f ca="1">+IFERROR(INDEX('Hoja de Trabajo para listado'!$A$155:$Z$1048576,MATCH($A827,'Hoja de Trabajo para listado'!$A$155:$A$1048576,0),MATCH((CUADRO!I$5&amp;$E827),'Hoja de Trabajo para listado'!$A$151:$Z$151,0)),0)+IFERROR(INDEX('Hoja de Trabajo para listado'!$AB$155:$BA$1048576,MATCH($A827,'Hoja de Trabajo para listado'!$AB$155:$AB$1048576,0),MATCH((CUADRO!I$5&amp;$E827),'Hoja de Trabajo para listado'!$AB$151:$BA$151,0)),0)+IFERROR(INDEX('Hoja de Trabajo para listado'!$BC$155:$CB$1048576,MATCH($A827,'Hoja de Trabajo para listado'!$BC$155:$BC$1048576,0),MATCH((CUADRO!I$5&amp;$E827),'Hoja de Trabajo para listado'!$BC$151:$CB$151,0)),0)+IFERROR(INDEX('Hoja de Trabajo para listado'!$DE$153:$DG$274,MATCH($A827,'Hoja de Trabajo para listado'!$DE$153:$DE$1048576,0),MATCH((CUADRO!I$5&amp;$E827),'Hoja de Trabajo para listado'!$DE$151:$DG$151,0)),0)+IFERROR(INDEX('Hoja de Trabajo para listado'!$CD$155:$DC$1048576,MATCH($A827,'Hoja de Trabajo para listado'!$CD$155:$CD$1048576,0),MATCH((CUADRO!I$5&amp;$E827),'Hoja de Trabajo para listado'!$CD$151:$DC$151,0)),0)</f>
        <v>0</v>
      </c>
      <c r="J827" s="243">
        <f ca="1">+IFERROR(INDEX('Hoja de Trabajo para listado'!$A$155:$Z$1048576,MATCH($A827,'Hoja de Trabajo para listado'!$A$155:$A$1048576,0),MATCH((CUADRO!J$5&amp;$E827),'Hoja de Trabajo para listado'!$A$151:$Z$151,0)),0)+IFERROR(INDEX('Hoja de Trabajo para listado'!$AB$155:$BA$1048576,MATCH($A827,'Hoja de Trabajo para listado'!$AB$155:$AB$1048576,0),MATCH((CUADRO!J$5&amp;$E827),'Hoja de Trabajo para listado'!$AB$151:$BA$151,0)),0)+IFERROR(INDEX('Hoja de Trabajo para listado'!$BC$155:$CB$1048576,MATCH($A827,'Hoja de Trabajo para listado'!$BC$155:$BC$1048576,0),MATCH((CUADRO!J$5&amp;$E827),'Hoja de Trabajo para listado'!$BC$151:$CB$151,0)),0)+IFERROR(INDEX('Hoja de Trabajo para listado'!$DE$153:$DG$274,MATCH($A827,'Hoja de Trabajo para listado'!$DE$153:$DE$1048576,0),MATCH((CUADRO!J$5&amp;$E827),'Hoja de Trabajo para listado'!$DE$151:$DG$151,0)),0)+IFERROR(INDEX('Hoja de Trabajo para listado'!$CD$155:$DC$1048576,MATCH($A827,'Hoja de Trabajo para listado'!$CD$155:$CD$1048576,0),MATCH((CUADRO!J$5&amp;$E827),'Hoja de Trabajo para listado'!$CD$151:$DC$151,0)),0)</f>
        <v>0</v>
      </c>
      <c r="K827" s="243">
        <f ca="1">+IFERROR(INDEX('Hoja de Trabajo para listado'!$A$155:$Z$1048576,MATCH($A827,'Hoja de Trabajo para listado'!$A$155:$A$1048576,0),MATCH((CUADRO!K$5&amp;$E827),'Hoja de Trabajo para listado'!$A$151:$Z$151,0)),0)+IFERROR(INDEX('Hoja de Trabajo para listado'!$AB$155:$BA$1048576,MATCH($A827,'Hoja de Trabajo para listado'!$AB$155:$AB$1048576,0),MATCH((CUADRO!K$5&amp;$E827),'Hoja de Trabajo para listado'!$AB$151:$BA$151,0)),0)+IFERROR(INDEX('Hoja de Trabajo para listado'!$BC$155:$CB$1048576,MATCH($A827,'Hoja de Trabajo para listado'!$BC$155:$BC$1048576,0),MATCH((CUADRO!K$5&amp;$E827),'Hoja de Trabajo para listado'!$BC$151:$CB$151,0)),0)+IFERROR(INDEX('Hoja de Trabajo para listado'!$DE$153:$DG$274,MATCH($A827,'Hoja de Trabajo para listado'!$DE$153:$DE$1048576,0),MATCH((CUADRO!K$5&amp;$E827),'Hoja de Trabajo para listado'!$DE$151:$DG$151,0)),0)+IFERROR(INDEX('Hoja de Trabajo para listado'!$CD$155:$DC$1048576,MATCH($A827,'Hoja de Trabajo para listado'!$CD$155:$CD$1048576,0),MATCH((CUADRO!K$5&amp;$E827),'Hoja de Trabajo para listado'!$CD$151:$DC$151,0)),0)</f>
        <v>0</v>
      </c>
      <c r="L827" s="243">
        <f ca="1">+IFERROR(INDEX('Hoja de Trabajo para listado'!$A$155:$Z$1048576,MATCH($A827,'Hoja de Trabajo para listado'!$A$155:$A$1048576,0),MATCH((CUADRO!L$5&amp;$E827),'Hoja de Trabajo para listado'!$A$151:$Z$151,0)),0)+IFERROR(INDEX('Hoja de Trabajo para listado'!$AB$155:$BA$1048576,MATCH($A827,'Hoja de Trabajo para listado'!$AB$155:$AB$1048576,0),MATCH((CUADRO!L$5&amp;$E827),'Hoja de Trabajo para listado'!$AB$151:$BA$151,0)),0)+IFERROR(INDEX('Hoja de Trabajo para listado'!$BC$155:$CB$1048576,MATCH($A827,'Hoja de Trabajo para listado'!$BC$155:$BC$1048576,0),MATCH((CUADRO!L$5&amp;$E827),'Hoja de Trabajo para listado'!$BC$151:$CB$151,0)),0)+IFERROR(INDEX('Hoja de Trabajo para listado'!$DE$153:$DG$274,MATCH($A827,'Hoja de Trabajo para listado'!$DE$153:$DE$1048576,0),MATCH((CUADRO!L$5&amp;$E827),'Hoja de Trabajo para listado'!$DE$151:$DG$151,0)),0)+IFERROR(INDEX('Hoja de Trabajo para listado'!$CD$155:$DC$1048576,MATCH($A827,'Hoja de Trabajo para listado'!$CD$155:$CD$1048576,0),MATCH((CUADRO!L$5&amp;$E827),'Hoja de Trabajo para listado'!$CD$151:$DC$151,0)),0)</f>
        <v>0</v>
      </c>
      <c r="M827" s="243">
        <f ca="1">+IFERROR(INDEX('Hoja de Trabajo para listado'!$A$155:$Z$1048576,MATCH($A827,'Hoja de Trabajo para listado'!$A$155:$A$1048576,0),MATCH((CUADRO!M$5&amp;$E827),'Hoja de Trabajo para listado'!$A$151:$Z$151,0)),0)+IFERROR(INDEX('Hoja de Trabajo para listado'!$AB$155:$BA$1048576,MATCH($A827,'Hoja de Trabajo para listado'!$AB$155:$AB$1048576,0),MATCH((CUADRO!M$5&amp;$E827),'Hoja de Trabajo para listado'!$AB$151:$BA$151,0)),0)+IFERROR(INDEX('Hoja de Trabajo para listado'!$BC$155:$CB$1048576,MATCH($A827,'Hoja de Trabajo para listado'!$BC$155:$BC$1048576,0),MATCH((CUADRO!M$5&amp;$E827),'Hoja de Trabajo para listado'!$BC$151:$CB$151,0)),0)+IFERROR(INDEX('Hoja de Trabajo para listado'!$DE$153:$DG$274,MATCH($A827,'Hoja de Trabajo para listado'!$DE$153:$DE$1048576,0),MATCH((CUADRO!M$5&amp;$E827),'Hoja de Trabajo para listado'!$DE$151:$DG$151,0)),0)+IFERROR(INDEX('Hoja de Trabajo para listado'!$CD$155:$DC$1048576,MATCH($A827,'Hoja de Trabajo para listado'!$CD$155:$CD$1048576,0),MATCH((CUADRO!M$5&amp;$E827),'Hoja de Trabajo para listado'!$CD$151:$DC$151,0)),0)</f>
        <v>0</v>
      </c>
      <c r="N827" s="243">
        <f ca="1">+IFERROR(INDEX('Hoja de Trabajo para listado'!$A$155:$Z$1048576,MATCH($A827,'Hoja de Trabajo para listado'!$A$155:$A$1048576,0),MATCH((CUADRO!N$5&amp;$E827),'Hoja de Trabajo para listado'!$A$151:$Z$151,0)),0)+IFERROR(INDEX('Hoja de Trabajo para listado'!$AB$155:$BA$1048576,MATCH($A827,'Hoja de Trabajo para listado'!$AB$155:$AB$1048576,0),MATCH((CUADRO!N$5&amp;$E827),'Hoja de Trabajo para listado'!$AB$151:$BA$151,0)),0)+IFERROR(INDEX('Hoja de Trabajo para listado'!$BC$155:$CB$1048576,MATCH($A827,'Hoja de Trabajo para listado'!$BC$155:$BC$1048576,0),MATCH((CUADRO!N$5&amp;$E827),'Hoja de Trabajo para listado'!$BC$151:$CB$151,0)),0)+IFERROR(INDEX('Hoja de Trabajo para listado'!$DE$153:$DG$274,MATCH($A827,'Hoja de Trabajo para listado'!$DE$153:$DE$1048576,0),MATCH((CUADRO!N$5&amp;$E827),'Hoja de Trabajo para listado'!$DE$151:$DG$151,0)),0)+IFERROR(INDEX('Hoja de Trabajo para listado'!$CD$155:$DC$1048576,MATCH($A827,'Hoja de Trabajo para listado'!$CD$155:$CD$1048576,0),MATCH((CUADRO!N$5&amp;$E827),'Hoja de Trabajo para listado'!$CD$151:$DC$151,0)),0)</f>
        <v>0</v>
      </c>
      <c r="O827" s="243">
        <f ca="1">+IFERROR(INDEX('Hoja de Trabajo para listado'!$A$155:$Z$1048576,MATCH($A827,'Hoja de Trabajo para listado'!$A$155:$A$1048576,0),MATCH((CUADRO!O$5&amp;$E827),'Hoja de Trabajo para listado'!$A$151:$Z$151,0)),0)+IFERROR(INDEX('Hoja de Trabajo para listado'!$AB$155:$BA$1048576,MATCH($A827,'Hoja de Trabajo para listado'!$AB$155:$AB$1048576,0),MATCH((CUADRO!O$5&amp;$E827),'Hoja de Trabajo para listado'!$AB$151:$BA$151,0)),0)+IFERROR(INDEX('Hoja de Trabajo para listado'!$BC$155:$CB$1048576,MATCH($A827,'Hoja de Trabajo para listado'!$BC$155:$BC$1048576,0),MATCH((CUADRO!O$5&amp;$E827),'Hoja de Trabajo para listado'!$BC$151:$CB$151,0)),0)+IFERROR(INDEX('Hoja de Trabajo para listado'!$DE$153:$DG$274,MATCH($A827,'Hoja de Trabajo para listado'!$DE$153:$DE$1048576,0),MATCH((CUADRO!O$5&amp;$E827),'Hoja de Trabajo para listado'!$DE$151:$DG$151,0)),0)+IFERROR(INDEX('Hoja de Trabajo para listado'!$CD$155:$DC$1048576,MATCH($A827,'Hoja de Trabajo para listado'!$CD$155:$CD$1048576,0),MATCH((CUADRO!O$5&amp;$E827),'Hoja de Trabajo para listado'!$CD$151:$DC$151,0)),0)</f>
        <v>0</v>
      </c>
      <c r="P827" s="243">
        <f ca="1">+IFERROR(INDEX('Hoja de Trabajo para listado'!$A$155:$Z$1048576,MATCH($A827,'Hoja de Trabajo para listado'!$A$155:$A$1048576,0),MATCH((CUADRO!P$5&amp;$E827),'Hoja de Trabajo para listado'!$A$151:$Z$151,0)),0)+IFERROR(INDEX('Hoja de Trabajo para listado'!$AB$155:$BA$1048576,MATCH($A827,'Hoja de Trabajo para listado'!$AB$155:$AB$1048576,0),MATCH((CUADRO!P$5&amp;$E827),'Hoja de Trabajo para listado'!$AB$151:$BA$151,0)),0)+IFERROR(INDEX('Hoja de Trabajo para listado'!$BC$155:$CB$1048576,MATCH($A827,'Hoja de Trabajo para listado'!$BC$155:$BC$1048576,0),MATCH((CUADRO!P$5&amp;$E827),'Hoja de Trabajo para listado'!$BC$151:$CB$151,0)),0)+IFERROR(INDEX('Hoja de Trabajo para listado'!$DE$153:$DG$274,MATCH($A827,'Hoja de Trabajo para listado'!$DE$153:$DE$1048576,0),MATCH((CUADRO!P$5&amp;$E827),'Hoja de Trabajo para listado'!$DE$151:$DG$151,0)),0)+IFERROR(INDEX('Hoja de Trabajo para listado'!$CD$155:$DC$1048576,MATCH($A827,'Hoja de Trabajo para listado'!$CD$155:$CD$1048576,0),MATCH((CUADRO!P$5&amp;$E827),'Hoja de Trabajo para listado'!$CD$151:$DC$151,0)),0)</f>
        <v>0</v>
      </c>
      <c r="Q827" s="243">
        <f ca="1">+IFERROR(INDEX('Hoja de Trabajo para listado'!$A$155:$Z$1048576,MATCH($A827,'Hoja de Trabajo para listado'!$A$155:$A$1048576,0),MATCH((CUADRO!Q$5&amp;$E827),'Hoja de Trabajo para listado'!$A$151:$Z$151,0)),0)+IFERROR(INDEX('Hoja de Trabajo para listado'!$AB$155:$BA$1048576,MATCH($A827,'Hoja de Trabajo para listado'!$AB$155:$AB$1048576,0),MATCH((CUADRO!Q$5&amp;$E827),'Hoja de Trabajo para listado'!$AB$151:$BA$151,0)),0)+IFERROR(INDEX('Hoja de Trabajo para listado'!$BC$155:$CB$1048576,MATCH($A827,'Hoja de Trabajo para listado'!$BC$155:$BC$1048576,0),MATCH((CUADRO!Q$5&amp;$E827),'Hoja de Trabajo para listado'!$BC$151:$CB$151,0)),0)+IFERROR(INDEX('Hoja de Trabajo para listado'!$DE$153:$DG$274,MATCH($A827,'Hoja de Trabajo para listado'!$DE$153:$DE$1048576,0),MATCH((CUADRO!Q$5&amp;$E827),'Hoja de Trabajo para listado'!$DE$151:$DG$151,0)),0)+IFERROR(INDEX('Hoja de Trabajo para listado'!$CD$155:$DC$1048576,MATCH($A827,'Hoja de Trabajo para listado'!$CD$155:$CD$1048576,0),MATCH((CUADRO!Q$5&amp;$E827),'Hoja de Trabajo para listado'!$CD$151:$DC$151,0)),0)</f>
        <v>0</v>
      </c>
      <c r="R827" s="243">
        <f t="shared" ca="1" si="27"/>
        <v>0</v>
      </c>
      <c r="S827" s="249">
        <f ca="1">+R826+R827</f>
        <v>0</v>
      </c>
      <c r="T827" s="243">
        <f ca="1">+S827</f>
        <v>0</v>
      </c>
      <c r="U827" s="242">
        <f t="shared" si="28"/>
        <v>2</v>
      </c>
      <c r="V827" s="333" t="str">
        <f>+VLOOKUP(A827,bd_lista!$A$3:$E$590,5,FALSE)</f>
        <v>Gobiernos Autonomos Municipales</v>
      </c>
      <c r="W827" s="384"/>
      <c r="X827" s="242">
        <f>+VLOOKUP(A827,[3]Sheet1!$A$13:$D$744,4,FALSE)</f>
        <v>0</v>
      </c>
      <c r="Y827" s="242" t="e">
        <f>+VLOOKUP(X827,bd_lista!$A$3:$C$590,3,FALSE)</f>
        <v>#N/A</v>
      </c>
      <c r="Z827" s="292"/>
      <c r="AA827" s="293"/>
    </row>
    <row r="828" spans="1:27" customFormat="1" ht="15" hidden="1" customHeight="1">
      <c r="A828" s="32">
        <v>1433</v>
      </c>
      <c r="B828" s="388">
        <f>+A828</f>
        <v>1433</v>
      </c>
      <c r="C828" s="247" t="e">
        <f>+VLOOKUP(A828,bd_lista!$A$3:$C$590,3,FALSE)</f>
        <v>#N/A</v>
      </c>
      <c r="D828" s="385" t="e">
        <f>+C828</f>
        <v>#N/A</v>
      </c>
      <c r="E828" s="242" t="s">
        <v>1304</v>
      </c>
      <c r="F828" s="243">
        <f ca="1">+IFERROR(INDEX('Hoja de Trabajo para listado'!$A$155:$Z$1048576,MATCH($A828,'Hoja de Trabajo para listado'!$A$155:$A$1048576,0),MATCH((CUADRO!F$5&amp;$E828),'Hoja de Trabajo para listado'!$A$151:$Z$151,0)),0)+IFERROR(INDEX('Hoja de Trabajo para listado'!$AB$155:$BA$1048576,MATCH($A828,'Hoja de Trabajo para listado'!$AB$155:$AB$1048576,0),MATCH((CUADRO!F$5&amp;$E828),'Hoja de Trabajo para listado'!$AB$151:$BA$151,0)),0)+IFERROR(INDEX('Hoja de Trabajo para listado'!$BC$155:$CB$1048576,MATCH($A828,'Hoja de Trabajo para listado'!$BC$155:$BC$1048576,0),MATCH((CUADRO!F$5&amp;$E828),'Hoja de Trabajo para listado'!$BC$151:$CB$151,0)),0)+IFERROR(INDEX('Hoja de Trabajo para listado'!$DE$153:$DG$274,MATCH($A828,'Hoja de Trabajo para listado'!$DE$153:$DE$1048576,0),MATCH((CUADRO!F$5&amp;$E828),'Hoja de Trabajo para listado'!$DE$151:$DG$151,0)),0)+IFERROR(INDEX('Hoja de Trabajo para listado'!$CD$155:$DC$1048576,MATCH($A828,'Hoja de Trabajo para listado'!$CD$155:$CD$1048576,0),MATCH((CUADRO!F$5&amp;$E828),'Hoja de Trabajo para listado'!$CD$151:$DC$151,0)),0)</f>
        <v>0</v>
      </c>
      <c r="G828" s="243">
        <f ca="1">+IFERROR(INDEX('Hoja de Trabajo para listado'!$A$155:$Z$1048576,MATCH($A828,'Hoja de Trabajo para listado'!$A$155:$A$1048576,0),MATCH((CUADRO!G$5&amp;$E828),'Hoja de Trabajo para listado'!$A$151:$Z$151,0)),0)+IFERROR(INDEX('Hoja de Trabajo para listado'!$AB$155:$BA$1048576,MATCH($A828,'Hoja de Trabajo para listado'!$AB$155:$AB$1048576,0),MATCH((CUADRO!G$5&amp;$E828),'Hoja de Trabajo para listado'!$AB$151:$BA$151,0)),0)+IFERROR(INDEX('Hoja de Trabajo para listado'!$BC$155:$CB$1048576,MATCH($A828,'Hoja de Trabajo para listado'!$BC$155:$BC$1048576,0),MATCH((CUADRO!G$5&amp;$E828),'Hoja de Trabajo para listado'!$BC$151:$CB$151,0)),0)+IFERROR(INDEX('Hoja de Trabajo para listado'!$DE$153:$DG$274,MATCH($A828,'Hoja de Trabajo para listado'!$DE$153:$DE$1048576,0),MATCH((CUADRO!G$5&amp;$E828),'Hoja de Trabajo para listado'!$DE$151:$DG$151,0)),0)+IFERROR(INDEX('Hoja de Trabajo para listado'!$CD$155:$DC$1048576,MATCH($A828,'Hoja de Trabajo para listado'!$CD$155:$CD$1048576,0),MATCH((CUADRO!G$5&amp;$E828),'Hoja de Trabajo para listado'!$CD$151:$DC$151,0)),0)</f>
        <v>0</v>
      </c>
      <c r="H828" s="243">
        <f ca="1">+IFERROR(INDEX('Hoja de Trabajo para listado'!$A$155:$Z$1048576,MATCH($A828,'Hoja de Trabajo para listado'!$A$155:$A$1048576,0),MATCH((CUADRO!H$5&amp;$E828),'Hoja de Trabajo para listado'!$A$151:$Z$151,0)),0)+IFERROR(INDEX('Hoja de Trabajo para listado'!$AB$155:$BA$1048576,MATCH($A828,'Hoja de Trabajo para listado'!$AB$155:$AB$1048576,0),MATCH((CUADRO!H$5&amp;$E828),'Hoja de Trabajo para listado'!$AB$151:$BA$151,0)),0)+IFERROR(INDEX('Hoja de Trabajo para listado'!$BC$155:$CB$1048576,MATCH($A828,'Hoja de Trabajo para listado'!$BC$155:$BC$1048576,0),MATCH((CUADRO!H$5&amp;$E828),'Hoja de Trabajo para listado'!$BC$151:$CB$151,0)),0)+IFERROR(INDEX('Hoja de Trabajo para listado'!$DE$153:$DG$274,MATCH($A828,'Hoja de Trabajo para listado'!$DE$153:$DE$1048576,0),MATCH((CUADRO!H$5&amp;$E828),'Hoja de Trabajo para listado'!$DE$151:$DG$151,0)),0)+IFERROR(INDEX('Hoja de Trabajo para listado'!$CD$155:$DC$1048576,MATCH($A828,'Hoja de Trabajo para listado'!$CD$155:$CD$1048576,0),MATCH((CUADRO!H$5&amp;$E828),'Hoja de Trabajo para listado'!$CD$151:$DC$151,0)),0)</f>
        <v>0</v>
      </c>
      <c r="I828" s="243">
        <f ca="1">+IFERROR(INDEX('Hoja de Trabajo para listado'!$A$155:$Z$1048576,MATCH($A828,'Hoja de Trabajo para listado'!$A$155:$A$1048576,0),MATCH((CUADRO!I$5&amp;$E828),'Hoja de Trabajo para listado'!$A$151:$Z$151,0)),0)+IFERROR(INDEX('Hoja de Trabajo para listado'!$AB$155:$BA$1048576,MATCH($A828,'Hoja de Trabajo para listado'!$AB$155:$AB$1048576,0),MATCH((CUADRO!I$5&amp;$E828),'Hoja de Trabajo para listado'!$AB$151:$BA$151,0)),0)+IFERROR(INDEX('Hoja de Trabajo para listado'!$BC$155:$CB$1048576,MATCH($A828,'Hoja de Trabajo para listado'!$BC$155:$BC$1048576,0),MATCH((CUADRO!I$5&amp;$E828),'Hoja de Trabajo para listado'!$BC$151:$CB$151,0)),0)+IFERROR(INDEX('Hoja de Trabajo para listado'!$DE$153:$DG$274,MATCH($A828,'Hoja de Trabajo para listado'!$DE$153:$DE$1048576,0),MATCH((CUADRO!I$5&amp;$E828),'Hoja de Trabajo para listado'!$DE$151:$DG$151,0)),0)+IFERROR(INDEX('Hoja de Trabajo para listado'!$CD$155:$DC$1048576,MATCH($A828,'Hoja de Trabajo para listado'!$CD$155:$CD$1048576,0),MATCH((CUADRO!I$5&amp;$E828),'Hoja de Trabajo para listado'!$CD$151:$DC$151,0)),0)</f>
        <v>0</v>
      </c>
      <c r="J828" s="243">
        <f ca="1">+IFERROR(INDEX('Hoja de Trabajo para listado'!$A$155:$Z$1048576,MATCH($A828,'Hoja de Trabajo para listado'!$A$155:$A$1048576,0),MATCH((CUADRO!J$5&amp;$E828),'Hoja de Trabajo para listado'!$A$151:$Z$151,0)),0)+IFERROR(INDEX('Hoja de Trabajo para listado'!$AB$155:$BA$1048576,MATCH($A828,'Hoja de Trabajo para listado'!$AB$155:$AB$1048576,0),MATCH((CUADRO!J$5&amp;$E828),'Hoja de Trabajo para listado'!$AB$151:$BA$151,0)),0)+IFERROR(INDEX('Hoja de Trabajo para listado'!$BC$155:$CB$1048576,MATCH($A828,'Hoja de Trabajo para listado'!$BC$155:$BC$1048576,0),MATCH((CUADRO!J$5&amp;$E828),'Hoja de Trabajo para listado'!$BC$151:$CB$151,0)),0)+IFERROR(INDEX('Hoja de Trabajo para listado'!$DE$153:$DG$274,MATCH($A828,'Hoja de Trabajo para listado'!$DE$153:$DE$1048576,0),MATCH((CUADRO!J$5&amp;$E828),'Hoja de Trabajo para listado'!$DE$151:$DG$151,0)),0)+IFERROR(INDEX('Hoja de Trabajo para listado'!$CD$155:$DC$1048576,MATCH($A828,'Hoja de Trabajo para listado'!$CD$155:$CD$1048576,0),MATCH((CUADRO!J$5&amp;$E828),'Hoja de Trabajo para listado'!$CD$151:$DC$151,0)),0)</f>
        <v>0</v>
      </c>
      <c r="K828" s="243">
        <f ca="1">+IFERROR(INDEX('Hoja de Trabajo para listado'!$A$155:$Z$1048576,MATCH($A828,'Hoja de Trabajo para listado'!$A$155:$A$1048576,0),MATCH((CUADRO!K$5&amp;$E828),'Hoja de Trabajo para listado'!$A$151:$Z$151,0)),0)+IFERROR(INDEX('Hoja de Trabajo para listado'!$AB$155:$BA$1048576,MATCH($A828,'Hoja de Trabajo para listado'!$AB$155:$AB$1048576,0),MATCH((CUADRO!K$5&amp;$E828),'Hoja de Trabajo para listado'!$AB$151:$BA$151,0)),0)+IFERROR(INDEX('Hoja de Trabajo para listado'!$BC$155:$CB$1048576,MATCH($A828,'Hoja de Trabajo para listado'!$BC$155:$BC$1048576,0),MATCH((CUADRO!K$5&amp;$E828),'Hoja de Trabajo para listado'!$BC$151:$CB$151,0)),0)+IFERROR(INDEX('Hoja de Trabajo para listado'!$DE$153:$DG$274,MATCH($A828,'Hoja de Trabajo para listado'!$DE$153:$DE$1048576,0),MATCH((CUADRO!K$5&amp;$E828),'Hoja de Trabajo para listado'!$DE$151:$DG$151,0)),0)+IFERROR(INDEX('Hoja de Trabajo para listado'!$CD$155:$DC$1048576,MATCH($A828,'Hoja de Trabajo para listado'!$CD$155:$CD$1048576,0),MATCH((CUADRO!K$5&amp;$E828),'Hoja de Trabajo para listado'!$CD$151:$DC$151,0)),0)</f>
        <v>0</v>
      </c>
      <c r="L828" s="243">
        <f ca="1">+IFERROR(INDEX('Hoja de Trabajo para listado'!$A$155:$Z$1048576,MATCH($A828,'Hoja de Trabajo para listado'!$A$155:$A$1048576,0),MATCH((CUADRO!L$5&amp;$E828),'Hoja de Trabajo para listado'!$A$151:$Z$151,0)),0)+IFERROR(INDEX('Hoja de Trabajo para listado'!$AB$155:$BA$1048576,MATCH($A828,'Hoja de Trabajo para listado'!$AB$155:$AB$1048576,0),MATCH((CUADRO!L$5&amp;$E828),'Hoja de Trabajo para listado'!$AB$151:$BA$151,0)),0)+IFERROR(INDEX('Hoja de Trabajo para listado'!$BC$155:$CB$1048576,MATCH($A828,'Hoja de Trabajo para listado'!$BC$155:$BC$1048576,0),MATCH((CUADRO!L$5&amp;$E828),'Hoja de Trabajo para listado'!$BC$151:$CB$151,0)),0)+IFERROR(INDEX('Hoja de Trabajo para listado'!$DE$153:$DG$274,MATCH($A828,'Hoja de Trabajo para listado'!$DE$153:$DE$1048576,0),MATCH((CUADRO!L$5&amp;$E828),'Hoja de Trabajo para listado'!$DE$151:$DG$151,0)),0)+IFERROR(INDEX('Hoja de Trabajo para listado'!$CD$155:$DC$1048576,MATCH($A828,'Hoja de Trabajo para listado'!$CD$155:$CD$1048576,0),MATCH((CUADRO!L$5&amp;$E828),'Hoja de Trabajo para listado'!$CD$151:$DC$151,0)),0)</f>
        <v>0</v>
      </c>
      <c r="M828" s="243">
        <f ca="1">+IFERROR(INDEX('Hoja de Trabajo para listado'!$A$155:$Z$1048576,MATCH($A828,'Hoja de Trabajo para listado'!$A$155:$A$1048576,0),MATCH((CUADRO!M$5&amp;$E828),'Hoja de Trabajo para listado'!$A$151:$Z$151,0)),0)+IFERROR(INDEX('Hoja de Trabajo para listado'!$AB$155:$BA$1048576,MATCH($A828,'Hoja de Trabajo para listado'!$AB$155:$AB$1048576,0),MATCH((CUADRO!M$5&amp;$E828),'Hoja de Trabajo para listado'!$AB$151:$BA$151,0)),0)+IFERROR(INDEX('Hoja de Trabajo para listado'!$BC$155:$CB$1048576,MATCH($A828,'Hoja de Trabajo para listado'!$BC$155:$BC$1048576,0),MATCH((CUADRO!M$5&amp;$E828),'Hoja de Trabajo para listado'!$BC$151:$CB$151,0)),0)+IFERROR(INDEX('Hoja de Trabajo para listado'!$DE$153:$DG$274,MATCH($A828,'Hoja de Trabajo para listado'!$DE$153:$DE$1048576,0),MATCH((CUADRO!M$5&amp;$E828),'Hoja de Trabajo para listado'!$DE$151:$DG$151,0)),0)+IFERROR(INDEX('Hoja de Trabajo para listado'!$CD$155:$DC$1048576,MATCH($A828,'Hoja de Trabajo para listado'!$CD$155:$CD$1048576,0),MATCH((CUADRO!M$5&amp;$E828),'Hoja de Trabajo para listado'!$CD$151:$DC$151,0)),0)</f>
        <v>0</v>
      </c>
      <c r="N828" s="243">
        <f ca="1">+IFERROR(INDEX('Hoja de Trabajo para listado'!$A$155:$Z$1048576,MATCH($A828,'Hoja de Trabajo para listado'!$A$155:$A$1048576,0),MATCH((CUADRO!N$5&amp;$E828),'Hoja de Trabajo para listado'!$A$151:$Z$151,0)),0)+IFERROR(INDEX('Hoja de Trabajo para listado'!$AB$155:$BA$1048576,MATCH($A828,'Hoja de Trabajo para listado'!$AB$155:$AB$1048576,0),MATCH((CUADRO!N$5&amp;$E828),'Hoja de Trabajo para listado'!$AB$151:$BA$151,0)),0)+IFERROR(INDEX('Hoja de Trabajo para listado'!$BC$155:$CB$1048576,MATCH($A828,'Hoja de Trabajo para listado'!$BC$155:$BC$1048576,0),MATCH((CUADRO!N$5&amp;$E828),'Hoja de Trabajo para listado'!$BC$151:$CB$151,0)),0)+IFERROR(INDEX('Hoja de Trabajo para listado'!$DE$153:$DG$274,MATCH($A828,'Hoja de Trabajo para listado'!$DE$153:$DE$1048576,0),MATCH((CUADRO!N$5&amp;$E828),'Hoja de Trabajo para listado'!$DE$151:$DG$151,0)),0)+IFERROR(INDEX('Hoja de Trabajo para listado'!$CD$155:$DC$1048576,MATCH($A828,'Hoja de Trabajo para listado'!$CD$155:$CD$1048576,0),MATCH((CUADRO!N$5&amp;$E828),'Hoja de Trabajo para listado'!$CD$151:$DC$151,0)),0)</f>
        <v>0</v>
      </c>
      <c r="O828" s="243">
        <f ca="1">+IFERROR(INDEX('Hoja de Trabajo para listado'!$A$155:$Z$1048576,MATCH($A828,'Hoja de Trabajo para listado'!$A$155:$A$1048576,0),MATCH((CUADRO!O$5&amp;$E828),'Hoja de Trabajo para listado'!$A$151:$Z$151,0)),0)+IFERROR(INDEX('Hoja de Trabajo para listado'!$AB$155:$BA$1048576,MATCH($A828,'Hoja de Trabajo para listado'!$AB$155:$AB$1048576,0),MATCH((CUADRO!O$5&amp;$E828),'Hoja de Trabajo para listado'!$AB$151:$BA$151,0)),0)+IFERROR(INDEX('Hoja de Trabajo para listado'!$BC$155:$CB$1048576,MATCH($A828,'Hoja de Trabajo para listado'!$BC$155:$BC$1048576,0),MATCH((CUADRO!O$5&amp;$E828),'Hoja de Trabajo para listado'!$BC$151:$CB$151,0)),0)+IFERROR(INDEX('Hoja de Trabajo para listado'!$DE$153:$DG$274,MATCH($A828,'Hoja de Trabajo para listado'!$DE$153:$DE$1048576,0),MATCH((CUADRO!O$5&amp;$E828),'Hoja de Trabajo para listado'!$DE$151:$DG$151,0)),0)+IFERROR(INDEX('Hoja de Trabajo para listado'!$CD$155:$DC$1048576,MATCH($A828,'Hoja de Trabajo para listado'!$CD$155:$CD$1048576,0),MATCH((CUADRO!O$5&amp;$E828),'Hoja de Trabajo para listado'!$CD$151:$DC$151,0)),0)</f>
        <v>0</v>
      </c>
      <c r="P828" s="243">
        <f ca="1">+IFERROR(INDEX('Hoja de Trabajo para listado'!$A$155:$Z$1048576,MATCH($A828,'Hoja de Trabajo para listado'!$A$155:$A$1048576,0),MATCH((CUADRO!P$5&amp;$E828),'Hoja de Trabajo para listado'!$A$151:$Z$151,0)),0)+IFERROR(INDEX('Hoja de Trabajo para listado'!$AB$155:$BA$1048576,MATCH($A828,'Hoja de Trabajo para listado'!$AB$155:$AB$1048576,0),MATCH((CUADRO!P$5&amp;$E828),'Hoja de Trabajo para listado'!$AB$151:$BA$151,0)),0)+IFERROR(INDEX('Hoja de Trabajo para listado'!$BC$155:$CB$1048576,MATCH($A828,'Hoja de Trabajo para listado'!$BC$155:$BC$1048576,0),MATCH((CUADRO!P$5&amp;$E828),'Hoja de Trabajo para listado'!$BC$151:$CB$151,0)),0)+IFERROR(INDEX('Hoja de Trabajo para listado'!$DE$153:$DG$274,MATCH($A828,'Hoja de Trabajo para listado'!$DE$153:$DE$1048576,0),MATCH((CUADRO!P$5&amp;$E828),'Hoja de Trabajo para listado'!$DE$151:$DG$151,0)),0)+IFERROR(INDEX('Hoja de Trabajo para listado'!$CD$155:$DC$1048576,MATCH($A828,'Hoja de Trabajo para listado'!$CD$155:$CD$1048576,0),MATCH((CUADRO!P$5&amp;$E828),'Hoja de Trabajo para listado'!$CD$151:$DC$151,0)),0)</f>
        <v>0</v>
      </c>
      <c r="Q828" s="243">
        <f ca="1">+IFERROR(INDEX('Hoja de Trabajo para listado'!$A$155:$Z$1048576,MATCH($A828,'Hoja de Trabajo para listado'!$A$155:$A$1048576,0),MATCH((CUADRO!Q$5&amp;$E828),'Hoja de Trabajo para listado'!$A$151:$Z$151,0)),0)+IFERROR(INDEX('Hoja de Trabajo para listado'!$AB$155:$BA$1048576,MATCH($A828,'Hoja de Trabajo para listado'!$AB$155:$AB$1048576,0),MATCH((CUADRO!Q$5&amp;$E828),'Hoja de Trabajo para listado'!$AB$151:$BA$151,0)),0)+IFERROR(INDEX('Hoja de Trabajo para listado'!$BC$155:$CB$1048576,MATCH($A828,'Hoja de Trabajo para listado'!$BC$155:$BC$1048576,0),MATCH((CUADRO!Q$5&amp;$E828),'Hoja de Trabajo para listado'!$BC$151:$CB$151,0)),0)+IFERROR(INDEX('Hoja de Trabajo para listado'!$DE$153:$DG$274,MATCH($A828,'Hoja de Trabajo para listado'!$DE$153:$DE$1048576,0),MATCH((CUADRO!Q$5&amp;$E828),'Hoja de Trabajo para listado'!$DE$151:$DG$151,0)),0)+IFERROR(INDEX('Hoja de Trabajo para listado'!$CD$155:$DC$1048576,MATCH($A828,'Hoja de Trabajo para listado'!$CD$155:$CD$1048576,0),MATCH((CUADRO!Q$5&amp;$E828),'Hoja de Trabajo para listado'!$CD$151:$DC$151,0)),0)</f>
        <v>0</v>
      </c>
      <c r="R828" s="243">
        <f t="shared" ca="1" si="27"/>
        <v>0</v>
      </c>
      <c r="S828" s="249"/>
      <c r="T828" s="243">
        <f ca="1">+T829</f>
        <v>0</v>
      </c>
      <c r="U828" s="242">
        <f t="shared" si="28"/>
        <v>1</v>
      </c>
      <c r="V828" s="333" t="e">
        <f>+VLOOKUP(A828,bd_lista!$A$3:$E$590,5,FALSE)</f>
        <v>#N/A</v>
      </c>
      <c r="W828" s="383" t="e">
        <f>+V828</f>
        <v>#N/A</v>
      </c>
      <c r="X828" s="242" t="e">
        <f>+VLOOKUP(A828,[3]Sheet1!$A$13:$D$744,4,FALSE)</f>
        <v>#N/A</v>
      </c>
      <c r="Y828" s="242" t="e">
        <f>+VLOOKUP(X828,bd_lista!$A$3:$C$590,3,FALSE)</f>
        <v>#N/A</v>
      </c>
      <c r="Z828" s="294" t="e">
        <f>+X828</f>
        <v>#N/A</v>
      </c>
      <c r="AA828" s="295" t="e">
        <f>+Y828</f>
        <v>#N/A</v>
      </c>
    </row>
    <row r="829" spans="1:27" customFormat="1" ht="15" hidden="1" customHeight="1">
      <c r="A829" s="32">
        <v>1433</v>
      </c>
      <c r="B829" s="389"/>
      <c r="C829" s="247" t="e">
        <f>+VLOOKUP(A829,bd_lista!$A$3:$C$590,3,FALSE)</f>
        <v>#N/A</v>
      </c>
      <c r="D829" s="386"/>
      <c r="E829" s="244" t="s">
        <v>1305</v>
      </c>
      <c r="F829" s="243">
        <f ca="1">+IFERROR(INDEX('Hoja de Trabajo para listado'!$A$155:$Z$1048576,MATCH($A829,'Hoja de Trabajo para listado'!$A$155:$A$1048576,0),MATCH((CUADRO!F$5&amp;$E829),'Hoja de Trabajo para listado'!$A$151:$Z$151,0)),0)+IFERROR(INDEX('Hoja de Trabajo para listado'!$AB$155:$BA$1048576,MATCH($A829,'Hoja de Trabajo para listado'!$AB$155:$AB$1048576,0),MATCH((CUADRO!F$5&amp;$E829),'Hoja de Trabajo para listado'!$AB$151:$BA$151,0)),0)+IFERROR(INDEX('Hoja de Trabajo para listado'!$BC$155:$CB$1048576,MATCH($A829,'Hoja de Trabajo para listado'!$BC$155:$BC$1048576,0),MATCH((CUADRO!F$5&amp;$E829),'Hoja de Trabajo para listado'!$BC$151:$CB$151,0)),0)+IFERROR(INDEX('Hoja de Trabajo para listado'!$DE$153:$DG$274,MATCH($A829,'Hoja de Trabajo para listado'!$DE$153:$DE$1048576,0),MATCH((CUADRO!F$5&amp;$E829),'Hoja de Trabajo para listado'!$DE$151:$DG$151,0)),0)+IFERROR(INDEX('Hoja de Trabajo para listado'!$CD$155:$DC$1048576,MATCH($A829,'Hoja de Trabajo para listado'!$CD$155:$CD$1048576,0),MATCH((CUADRO!F$5&amp;$E829),'Hoja de Trabajo para listado'!$CD$151:$DC$151,0)),0)</f>
        <v>0</v>
      </c>
      <c r="G829" s="243">
        <f ca="1">+IFERROR(INDEX('Hoja de Trabajo para listado'!$A$155:$Z$1048576,MATCH($A829,'Hoja de Trabajo para listado'!$A$155:$A$1048576,0),MATCH((CUADRO!G$5&amp;$E829),'Hoja de Trabajo para listado'!$A$151:$Z$151,0)),0)+IFERROR(INDEX('Hoja de Trabajo para listado'!$AB$155:$BA$1048576,MATCH($A829,'Hoja de Trabajo para listado'!$AB$155:$AB$1048576,0),MATCH((CUADRO!G$5&amp;$E829),'Hoja de Trabajo para listado'!$AB$151:$BA$151,0)),0)+IFERROR(INDEX('Hoja de Trabajo para listado'!$BC$155:$CB$1048576,MATCH($A829,'Hoja de Trabajo para listado'!$BC$155:$BC$1048576,0),MATCH((CUADRO!G$5&amp;$E829),'Hoja de Trabajo para listado'!$BC$151:$CB$151,0)),0)+IFERROR(INDEX('Hoja de Trabajo para listado'!$DE$153:$DG$274,MATCH($A829,'Hoja de Trabajo para listado'!$DE$153:$DE$1048576,0),MATCH((CUADRO!G$5&amp;$E829),'Hoja de Trabajo para listado'!$DE$151:$DG$151,0)),0)+IFERROR(INDEX('Hoja de Trabajo para listado'!$CD$155:$DC$1048576,MATCH($A829,'Hoja de Trabajo para listado'!$CD$155:$CD$1048576,0),MATCH((CUADRO!G$5&amp;$E829),'Hoja de Trabajo para listado'!$CD$151:$DC$151,0)),0)</f>
        <v>0</v>
      </c>
      <c r="H829" s="243">
        <f ca="1">+IFERROR(INDEX('Hoja de Trabajo para listado'!$A$155:$Z$1048576,MATCH($A829,'Hoja de Trabajo para listado'!$A$155:$A$1048576,0),MATCH((CUADRO!H$5&amp;$E829),'Hoja de Trabajo para listado'!$A$151:$Z$151,0)),0)+IFERROR(INDEX('Hoja de Trabajo para listado'!$AB$155:$BA$1048576,MATCH($A829,'Hoja de Trabajo para listado'!$AB$155:$AB$1048576,0),MATCH((CUADRO!H$5&amp;$E829),'Hoja de Trabajo para listado'!$AB$151:$BA$151,0)),0)+IFERROR(INDEX('Hoja de Trabajo para listado'!$BC$155:$CB$1048576,MATCH($A829,'Hoja de Trabajo para listado'!$BC$155:$BC$1048576,0),MATCH((CUADRO!H$5&amp;$E829),'Hoja de Trabajo para listado'!$BC$151:$CB$151,0)),0)+IFERROR(INDEX('Hoja de Trabajo para listado'!$DE$153:$DG$274,MATCH($A829,'Hoja de Trabajo para listado'!$DE$153:$DE$1048576,0),MATCH((CUADRO!H$5&amp;$E829),'Hoja de Trabajo para listado'!$DE$151:$DG$151,0)),0)+IFERROR(INDEX('Hoja de Trabajo para listado'!$CD$155:$DC$1048576,MATCH($A829,'Hoja de Trabajo para listado'!$CD$155:$CD$1048576,0),MATCH((CUADRO!H$5&amp;$E829),'Hoja de Trabajo para listado'!$CD$151:$DC$151,0)),0)</f>
        <v>0</v>
      </c>
      <c r="I829" s="243">
        <f ca="1">+IFERROR(INDEX('Hoja de Trabajo para listado'!$A$155:$Z$1048576,MATCH($A829,'Hoja de Trabajo para listado'!$A$155:$A$1048576,0),MATCH((CUADRO!I$5&amp;$E829),'Hoja de Trabajo para listado'!$A$151:$Z$151,0)),0)+IFERROR(INDEX('Hoja de Trabajo para listado'!$AB$155:$BA$1048576,MATCH($A829,'Hoja de Trabajo para listado'!$AB$155:$AB$1048576,0),MATCH((CUADRO!I$5&amp;$E829),'Hoja de Trabajo para listado'!$AB$151:$BA$151,0)),0)+IFERROR(INDEX('Hoja de Trabajo para listado'!$BC$155:$CB$1048576,MATCH($A829,'Hoja de Trabajo para listado'!$BC$155:$BC$1048576,0),MATCH((CUADRO!I$5&amp;$E829),'Hoja de Trabajo para listado'!$BC$151:$CB$151,0)),0)+IFERROR(INDEX('Hoja de Trabajo para listado'!$DE$153:$DG$274,MATCH($A829,'Hoja de Trabajo para listado'!$DE$153:$DE$1048576,0),MATCH((CUADRO!I$5&amp;$E829),'Hoja de Trabajo para listado'!$DE$151:$DG$151,0)),0)+IFERROR(INDEX('Hoja de Trabajo para listado'!$CD$155:$DC$1048576,MATCH($A829,'Hoja de Trabajo para listado'!$CD$155:$CD$1048576,0),MATCH((CUADRO!I$5&amp;$E829),'Hoja de Trabajo para listado'!$CD$151:$DC$151,0)),0)</f>
        <v>0</v>
      </c>
      <c r="J829" s="243">
        <f ca="1">+IFERROR(INDEX('Hoja de Trabajo para listado'!$A$155:$Z$1048576,MATCH($A829,'Hoja de Trabajo para listado'!$A$155:$A$1048576,0),MATCH((CUADRO!J$5&amp;$E829),'Hoja de Trabajo para listado'!$A$151:$Z$151,0)),0)+IFERROR(INDEX('Hoja de Trabajo para listado'!$AB$155:$BA$1048576,MATCH($A829,'Hoja de Trabajo para listado'!$AB$155:$AB$1048576,0),MATCH((CUADRO!J$5&amp;$E829),'Hoja de Trabajo para listado'!$AB$151:$BA$151,0)),0)+IFERROR(INDEX('Hoja de Trabajo para listado'!$BC$155:$CB$1048576,MATCH($A829,'Hoja de Trabajo para listado'!$BC$155:$BC$1048576,0),MATCH((CUADRO!J$5&amp;$E829),'Hoja de Trabajo para listado'!$BC$151:$CB$151,0)),0)+IFERROR(INDEX('Hoja de Trabajo para listado'!$DE$153:$DG$274,MATCH($A829,'Hoja de Trabajo para listado'!$DE$153:$DE$1048576,0),MATCH((CUADRO!J$5&amp;$E829),'Hoja de Trabajo para listado'!$DE$151:$DG$151,0)),0)+IFERROR(INDEX('Hoja de Trabajo para listado'!$CD$155:$DC$1048576,MATCH($A829,'Hoja de Trabajo para listado'!$CD$155:$CD$1048576,0),MATCH((CUADRO!J$5&amp;$E829),'Hoja de Trabajo para listado'!$CD$151:$DC$151,0)),0)</f>
        <v>0</v>
      </c>
      <c r="K829" s="243">
        <f ca="1">+IFERROR(INDEX('Hoja de Trabajo para listado'!$A$155:$Z$1048576,MATCH($A829,'Hoja de Trabajo para listado'!$A$155:$A$1048576,0),MATCH((CUADRO!K$5&amp;$E829),'Hoja de Trabajo para listado'!$A$151:$Z$151,0)),0)+IFERROR(INDEX('Hoja de Trabajo para listado'!$AB$155:$BA$1048576,MATCH($A829,'Hoja de Trabajo para listado'!$AB$155:$AB$1048576,0),MATCH((CUADRO!K$5&amp;$E829),'Hoja de Trabajo para listado'!$AB$151:$BA$151,0)),0)+IFERROR(INDEX('Hoja de Trabajo para listado'!$BC$155:$CB$1048576,MATCH($A829,'Hoja de Trabajo para listado'!$BC$155:$BC$1048576,0),MATCH((CUADRO!K$5&amp;$E829),'Hoja de Trabajo para listado'!$BC$151:$CB$151,0)),0)+IFERROR(INDEX('Hoja de Trabajo para listado'!$DE$153:$DG$274,MATCH($A829,'Hoja de Trabajo para listado'!$DE$153:$DE$1048576,0),MATCH((CUADRO!K$5&amp;$E829),'Hoja de Trabajo para listado'!$DE$151:$DG$151,0)),0)+IFERROR(INDEX('Hoja de Trabajo para listado'!$CD$155:$DC$1048576,MATCH($A829,'Hoja de Trabajo para listado'!$CD$155:$CD$1048576,0),MATCH((CUADRO!K$5&amp;$E829),'Hoja de Trabajo para listado'!$CD$151:$DC$151,0)),0)</f>
        <v>0</v>
      </c>
      <c r="L829" s="243">
        <f ca="1">+IFERROR(INDEX('Hoja de Trabajo para listado'!$A$155:$Z$1048576,MATCH($A829,'Hoja de Trabajo para listado'!$A$155:$A$1048576,0),MATCH((CUADRO!L$5&amp;$E829),'Hoja de Trabajo para listado'!$A$151:$Z$151,0)),0)+IFERROR(INDEX('Hoja de Trabajo para listado'!$AB$155:$BA$1048576,MATCH($A829,'Hoja de Trabajo para listado'!$AB$155:$AB$1048576,0),MATCH((CUADRO!L$5&amp;$E829),'Hoja de Trabajo para listado'!$AB$151:$BA$151,0)),0)+IFERROR(INDEX('Hoja de Trabajo para listado'!$BC$155:$CB$1048576,MATCH($A829,'Hoja de Trabajo para listado'!$BC$155:$BC$1048576,0),MATCH((CUADRO!L$5&amp;$E829),'Hoja de Trabajo para listado'!$BC$151:$CB$151,0)),0)+IFERROR(INDEX('Hoja de Trabajo para listado'!$DE$153:$DG$274,MATCH($A829,'Hoja de Trabajo para listado'!$DE$153:$DE$1048576,0),MATCH((CUADRO!L$5&amp;$E829),'Hoja de Trabajo para listado'!$DE$151:$DG$151,0)),0)+IFERROR(INDEX('Hoja de Trabajo para listado'!$CD$155:$DC$1048576,MATCH($A829,'Hoja de Trabajo para listado'!$CD$155:$CD$1048576,0),MATCH((CUADRO!L$5&amp;$E829),'Hoja de Trabajo para listado'!$CD$151:$DC$151,0)),0)</f>
        <v>0</v>
      </c>
      <c r="M829" s="243">
        <f ca="1">+IFERROR(INDEX('Hoja de Trabajo para listado'!$A$155:$Z$1048576,MATCH($A829,'Hoja de Trabajo para listado'!$A$155:$A$1048576,0),MATCH((CUADRO!M$5&amp;$E829),'Hoja de Trabajo para listado'!$A$151:$Z$151,0)),0)+IFERROR(INDEX('Hoja de Trabajo para listado'!$AB$155:$BA$1048576,MATCH($A829,'Hoja de Trabajo para listado'!$AB$155:$AB$1048576,0),MATCH((CUADRO!M$5&amp;$E829),'Hoja de Trabajo para listado'!$AB$151:$BA$151,0)),0)+IFERROR(INDEX('Hoja de Trabajo para listado'!$BC$155:$CB$1048576,MATCH($A829,'Hoja de Trabajo para listado'!$BC$155:$BC$1048576,0),MATCH((CUADRO!M$5&amp;$E829),'Hoja de Trabajo para listado'!$BC$151:$CB$151,0)),0)+IFERROR(INDEX('Hoja de Trabajo para listado'!$DE$153:$DG$274,MATCH($A829,'Hoja de Trabajo para listado'!$DE$153:$DE$1048576,0),MATCH((CUADRO!M$5&amp;$E829),'Hoja de Trabajo para listado'!$DE$151:$DG$151,0)),0)+IFERROR(INDEX('Hoja de Trabajo para listado'!$CD$155:$DC$1048576,MATCH($A829,'Hoja de Trabajo para listado'!$CD$155:$CD$1048576,0),MATCH((CUADRO!M$5&amp;$E829),'Hoja de Trabajo para listado'!$CD$151:$DC$151,0)),0)</f>
        <v>0</v>
      </c>
      <c r="N829" s="243">
        <f ca="1">+IFERROR(INDEX('Hoja de Trabajo para listado'!$A$155:$Z$1048576,MATCH($A829,'Hoja de Trabajo para listado'!$A$155:$A$1048576,0),MATCH((CUADRO!N$5&amp;$E829),'Hoja de Trabajo para listado'!$A$151:$Z$151,0)),0)+IFERROR(INDEX('Hoja de Trabajo para listado'!$AB$155:$BA$1048576,MATCH($A829,'Hoja de Trabajo para listado'!$AB$155:$AB$1048576,0),MATCH((CUADRO!N$5&amp;$E829),'Hoja de Trabajo para listado'!$AB$151:$BA$151,0)),0)+IFERROR(INDEX('Hoja de Trabajo para listado'!$BC$155:$CB$1048576,MATCH($A829,'Hoja de Trabajo para listado'!$BC$155:$BC$1048576,0),MATCH((CUADRO!N$5&amp;$E829),'Hoja de Trabajo para listado'!$BC$151:$CB$151,0)),0)+IFERROR(INDEX('Hoja de Trabajo para listado'!$DE$153:$DG$274,MATCH($A829,'Hoja de Trabajo para listado'!$DE$153:$DE$1048576,0),MATCH((CUADRO!N$5&amp;$E829),'Hoja de Trabajo para listado'!$DE$151:$DG$151,0)),0)+IFERROR(INDEX('Hoja de Trabajo para listado'!$CD$155:$DC$1048576,MATCH($A829,'Hoja de Trabajo para listado'!$CD$155:$CD$1048576,0),MATCH((CUADRO!N$5&amp;$E829),'Hoja de Trabajo para listado'!$CD$151:$DC$151,0)),0)</f>
        <v>0</v>
      </c>
      <c r="O829" s="243">
        <f ca="1">+IFERROR(INDEX('Hoja de Trabajo para listado'!$A$155:$Z$1048576,MATCH($A829,'Hoja de Trabajo para listado'!$A$155:$A$1048576,0),MATCH((CUADRO!O$5&amp;$E829),'Hoja de Trabajo para listado'!$A$151:$Z$151,0)),0)+IFERROR(INDEX('Hoja de Trabajo para listado'!$AB$155:$BA$1048576,MATCH($A829,'Hoja de Trabajo para listado'!$AB$155:$AB$1048576,0),MATCH((CUADRO!O$5&amp;$E829),'Hoja de Trabajo para listado'!$AB$151:$BA$151,0)),0)+IFERROR(INDEX('Hoja de Trabajo para listado'!$BC$155:$CB$1048576,MATCH($A829,'Hoja de Trabajo para listado'!$BC$155:$BC$1048576,0),MATCH((CUADRO!O$5&amp;$E829),'Hoja de Trabajo para listado'!$BC$151:$CB$151,0)),0)+IFERROR(INDEX('Hoja de Trabajo para listado'!$DE$153:$DG$274,MATCH($A829,'Hoja de Trabajo para listado'!$DE$153:$DE$1048576,0),MATCH((CUADRO!O$5&amp;$E829),'Hoja de Trabajo para listado'!$DE$151:$DG$151,0)),0)+IFERROR(INDEX('Hoja de Trabajo para listado'!$CD$155:$DC$1048576,MATCH($A829,'Hoja de Trabajo para listado'!$CD$155:$CD$1048576,0),MATCH((CUADRO!O$5&amp;$E829),'Hoja de Trabajo para listado'!$CD$151:$DC$151,0)),0)</f>
        <v>0</v>
      </c>
      <c r="P829" s="243">
        <f ca="1">+IFERROR(INDEX('Hoja de Trabajo para listado'!$A$155:$Z$1048576,MATCH($A829,'Hoja de Trabajo para listado'!$A$155:$A$1048576,0),MATCH((CUADRO!P$5&amp;$E829),'Hoja de Trabajo para listado'!$A$151:$Z$151,0)),0)+IFERROR(INDEX('Hoja de Trabajo para listado'!$AB$155:$BA$1048576,MATCH($A829,'Hoja de Trabajo para listado'!$AB$155:$AB$1048576,0),MATCH((CUADRO!P$5&amp;$E829),'Hoja de Trabajo para listado'!$AB$151:$BA$151,0)),0)+IFERROR(INDEX('Hoja de Trabajo para listado'!$BC$155:$CB$1048576,MATCH($A829,'Hoja de Trabajo para listado'!$BC$155:$BC$1048576,0),MATCH((CUADRO!P$5&amp;$E829),'Hoja de Trabajo para listado'!$BC$151:$CB$151,0)),0)+IFERROR(INDEX('Hoja de Trabajo para listado'!$DE$153:$DG$274,MATCH($A829,'Hoja de Trabajo para listado'!$DE$153:$DE$1048576,0),MATCH((CUADRO!P$5&amp;$E829),'Hoja de Trabajo para listado'!$DE$151:$DG$151,0)),0)+IFERROR(INDEX('Hoja de Trabajo para listado'!$CD$155:$DC$1048576,MATCH($A829,'Hoja de Trabajo para listado'!$CD$155:$CD$1048576,0),MATCH((CUADRO!P$5&amp;$E829),'Hoja de Trabajo para listado'!$CD$151:$DC$151,0)),0)</f>
        <v>0</v>
      </c>
      <c r="Q829" s="243">
        <f ca="1">+IFERROR(INDEX('Hoja de Trabajo para listado'!$A$155:$Z$1048576,MATCH($A829,'Hoja de Trabajo para listado'!$A$155:$A$1048576,0),MATCH((CUADRO!Q$5&amp;$E829),'Hoja de Trabajo para listado'!$A$151:$Z$151,0)),0)+IFERROR(INDEX('Hoja de Trabajo para listado'!$AB$155:$BA$1048576,MATCH($A829,'Hoja de Trabajo para listado'!$AB$155:$AB$1048576,0),MATCH((CUADRO!Q$5&amp;$E829),'Hoja de Trabajo para listado'!$AB$151:$BA$151,0)),0)+IFERROR(INDEX('Hoja de Trabajo para listado'!$BC$155:$CB$1048576,MATCH($A829,'Hoja de Trabajo para listado'!$BC$155:$BC$1048576,0),MATCH((CUADRO!Q$5&amp;$E829),'Hoja de Trabajo para listado'!$BC$151:$CB$151,0)),0)+IFERROR(INDEX('Hoja de Trabajo para listado'!$DE$153:$DG$274,MATCH($A829,'Hoja de Trabajo para listado'!$DE$153:$DE$1048576,0),MATCH((CUADRO!Q$5&amp;$E829),'Hoja de Trabajo para listado'!$DE$151:$DG$151,0)),0)+IFERROR(INDEX('Hoja de Trabajo para listado'!$CD$155:$DC$1048576,MATCH($A829,'Hoja de Trabajo para listado'!$CD$155:$CD$1048576,0),MATCH((CUADRO!Q$5&amp;$E829),'Hoja de Trabajo para listado'!$CD$151:$DC$151,0)),0)</f>
        <v>0</v>
      </c>
      <c r="R829" s="243">
        <f t="shared" ca="1" si="27"/>
        <v>0</v>
      </c>
      <c r="S829" s="249">
        <f ca="1">+R828+R829</f>
        <v>0</v>
      </c>
      <c r="T829" s="243">
        <f ca="1">+S829</f>
        <v>0</v>
      </c>
      <c r="U829" s="242">
        <f t="shared" si="28"/>
        <v>2</v>
      </c>
      <c r="V829" s="333" t="e">
        <f>+VLOOKUP(A829,bd_lista!$A$3:$E$590,5,FALSE)</f>
        <v>#N/A</v>
      </c>
      <c r="W829" s="384"/>
      <c r="X829" s="242" t="e">
        <f>+VLOOKUP(A829,[3]Sheet1!$A$13:$D$744,4,FALSE)</f>
        <v>#N/A</v>
      </c>
      <c r="Y829" s="242" t="e">
        <f>+VLOOKUP(X829,bd_lista!$A$3:$C$590,3,FALSE)</f>
        <v>#N/A</v>
      </c>
      <c r="Z829" s="292"/>
      <c r="AA829" s="293"/>
    </row>
    <row r="830" spans="1:27" customFormat="1" ht="15" hidden="1" customHeight="1">
      <c r="A830" s="32">
        <v>1434</v>
      </c>
      <c r="B830" s="388">
        <f>+A830</f>
        <v>1434</v>
      </c>
      <c r="C830" s="247" t="str">
        <f>+VLOOKUP(A830,bd_lista!$A$3:$C$590,3,FALSE)</f>
        <v>Gobierno Autónomo Municipal de Huayllamarca (Santiago de Huayllamarca)</v>
      </c>
      <c r="D830" s="385" t="str">
        <f>+C830</f>
        <v>Gobierno Autónomo Municipal de Huayllamarca (Santiago de Huayllamarca)</v>
      </c>
      <c r="E830" s="242" t="s">
        <v>1304</v>
      </c>
      <c r="F830" s="243">
        <f ca="1">+IFERROR(INDEX('Hoja de Trabajo para listado'!$A$155:$Z$1048576,MATCH($A830,'Hoja de Trabajo para listado'!$A$155:$A$1048576,0),MATCH((CUADRO!F$5&amp;$E830),'Hoja de Trabajo para listado'!$A$151:$Z$151,0)),0)+IFERROR(INDEX('Hoja de Trabajo para listado'!$AB$155:$BA$1048576,MATCH($A830,'Hoja de Trabajo para listado'!$AB$155:$AB$1048576,0),MATCH((CUADRO!F$5&amp;$E830),'Hoja de Trabajo para listado'!$AB$151:$BA$151,0)),0)+IFERROR(INDEX('Hoja de Trabajo para listado'!$BC$155:$CB$1048576,MATCH($A830,'Hoja de Trabajo para listado'!$BC$155:$BC$1048576,0),MATCH((CUADRO!F$5&amp;$E830),'Hoja de Trabajo para listado'!$BC$151:$CB$151,0)),0)+IFERROR(INDEX('Hoja de Trabajo para listado'!$DE$153:$DG$274,MATCH($A830,'Hoja de Trabajo para listado'!$DE$153:$DE$1048576,0),MATCH((CUADRO!F$5&amp;$E830),'Hoja de Trabajo para listado'!$DE$151:$DG$151,0)),0)+IFERROR(INDEX('Hoja de Trabajo para listado'!$CD$155:$DC$1048576,MATCH($A830,'Hoja de Trabajo para listado'!$CD$155:$CD$1048576,0),MATCH((CUADRO!F$5&amp;$E830),'Hoja de Trabajo para listado'!$CD$151:$DC$151,0)),0)</f>
        <v>0</v>
      </c>
      <c r="G830" s="243">
        <f ca="1">+IFERROR(INDEX('Hoja de Trabajo para listado'!$A$155:$Z$1048576,MATCH($A830,'Hoja de Trabajo para listado'!$A$155:$A$1048576,0),MATCH((CUADRO!G$5&amp;$E830),'Hoja de Trabajo para listado'!$A$151:$Z$151,0)),0)+IFERROR(INDEX('Hoja de Trabajo para listado'!$AB$155:$BA$1048576,MATCH($A830,'Hoja de Trabajo para listado'!$AB$155:$AB$1048576,0),MATCH((CUADRO!G$5&amp;$E830),'Hoja de Trabajo para listado'!$AB$151:$BA$151,0)),0)+IFERROR(INDEX('Hoja de Trabajo para listado'!$BC$155:$CB$1048576,MATCH($A830,'Hoja de Trabajo para listado'!$BC$155:$BC$1048576,0),MATCH((CUADRO!G$5&amp;$E830),'Hoja de Trabajo para listado'!$BC$151:$CB$151,0)),0)+IFERROR(INDEX('Hoja de Trabajo para listado'!$DE$153:$DG$274,MATCH($A830,'Hoja de Trabajo para listado'!$DE$153:$DE$1048576,0),MATCH((CUADRO!G$5&amp;$E830),'Hoja de Trabajo para listado'!$DE$151:$DG$151,0)),0)+IFERROR(INDEX('Hoja de Trabajo para listado'!$CD$155:$DC$1048576,MATCH($A830,'Hoja de Trabajo para listado'!$CD$155:$CD$1048576,0),MATCH((CUADRO!G$5&amp;$E830),'Hoja de Trabajo para listado'!$CD$151:$DC$151,0)),0)</f>
        <v>0</v>
      </c>
      <c r="H830" s="243">
        <f ca="1">+IFERROR(INDEX('Hoja de Trabajo para listado'!$A$155:$Z$1048576,MATCH($A830,'Hoja de Trabajo para listado'!$A$155:$A$1048576,0),MATCH((CUADRO!H$5&amp;$E830),'Hoja de Trabajo para listado'!$A$151:$Z$151,0)),0)+IFERROR(INDEX('Hoja de Trabajo para listado'!$AB$155:$BA$1048576,MATCH($A830,'Hoja de Trabajo para listado'!$AB$155:$AB$1048576,0),MATCH((CUADRO!H$5&amp;$E830),'Hoja de Trabajo para listado'!$AB$151:$BA$151,0)),0)+IFERROR(INDEX('Hoja de Trabajo para listado'!$BC$155:$CB$1048576,MATCH($A830,'Hoja de Trabajo para listado'!$BC$155:$BC$1048576,0),MATCH((CUADRO!H$5&amp;$E830),'Hoja de Trabajo para listado'!$BC$151:$CB$151,0)),0)+IFERROR(INDEX('Hoja de Trabajo para listado'!$DE$153:$DG$274,MATCH($A830,'Hoja de Trabajo para listado'!$DE$153:$DE$1048576,0),MATCH((CUADRO!H$5&amp;$E830),'Hoja de Trabajo para listado'!$DE$151:$DG$151,0)),0)+IFERROR(INDEX('Hoja de Trabajo para listado'!$CD$155:$DC$1048576,MATCH($A830,'Hoja de Trabajo para listado'!$CD$155:$CD$1048576,0),MATCH((CUADRO!H$5&amp;$E830),'Hoja de Trabajo para listado'!$CD$151:$DC$151,0)),0)</f>
        <v>0</v>
      </c>
      <c r="I830" s="243">
        <f ca="1">+IFERROR(INDEX('Hoja de Trabajo para listado'!$A$155:$Z$1048576,MATCH($A830,'Hoja de Trabajo para listado'!$A$155:$A$1048576,0),MATCH((CUADRO!I$5&amp;$E830),'Hoja de Trabajo para listado'!$A$151:$Z$151,0)),0)+IFERROR(INDEX('Hoja de Trabajo para listado'!$AB$155:$BA$1048576,MATCH($A830,'Hoja de Trabajo para listado'!$AB$155:$AB$1048576,0),MATCH((CUADRO!I$5&amp;$E830),'Hoja de Trabajo para listado'!$AB$151:$BA$151,0)),0)+IFERROR(INDEX('Hoja de Trabajo para listado'!$BC$155:$CB$1048576,MATCH($A830,'Hoja de Trabajo para listado'!$BC$155:$BC$1048576,0),MATCH((CUADRO!I$5&amp;$E830),'Hoja de Trabajo para listado'!$BC$151:$CB$151,0)),0)+IFERROR(INDEX('Hoja de Trabajo para listado'!$DE$153:$DG$274,MATCH($A830,'Hoja de Trabajo para listado'!$DE$153:$DE$1048576,0),MATCH((CUADRO!I$5&amp;$E830),'Hoja de Trabajo para listado'!$DE$151:$DG$151,0)),0)+IFERROR(INDEX('Hoja de Trabajo para listado'!$CD$155:$DC$1048576,MATCH($A830,'Hoja de Trabajo para listado'!$CD$155:$CD$1048576,0),MATCH((CUADRO!I$5&amp;$E830),'Hoja de Trabajo para listado'!$CD$151:$DC$151,0)),0)</f>
        <v>0</v>
      </c>
      <c r="J830" s="243">
        <f ca="1">+IFERROR(INDEX('Hoja de Trabajo para listado'!$A$155:$Z$1048576,MATCH($A830,'Hoja de Trabajo para listado'!$A$155:$A$1048576,0),MATCH((CUADRO!J$5&amp;$E830),'Hoja de Trabajo para listado'!$A$151:$Z$151,0)),0)+IFERROR(INDEX('Hoja de Trabajo para listado'!$AB$155:$BA$1048576,MATCH($A830,'Hoja de Trabajo para listado'!$AB$155:$AB$1048576,0),MATCH((CUADRO!J$5&amp;$E830),'Hoja de Trabajo para listado'!$AB$151:$BA$151,0)),0)+IFERROR(INDEX('Hoja de Trabajo para listado'!$BC$155:$CB$1048576,MATCH($A830,'Hoja de Trabajo para listado'!$BC$155:$BC$1048576,0),MATCH((CUADRO!J$5&amp;$E830),'Hoja de Trabajo para listado'!$BC$151:$CB$151,0)),0)+IFERROR(INDEX('Hoja de Trabajo para listado'!$DE$153:$DG$274,MATCH($A830,'Hoja de Trabajo para listado'!$DE$153:$DE$1048576,0),MATCH((CUADRO!J$5&amp;$E830),'Hoja de Trabajo para listado'!$DE$151:$DG$151,0)),0)+IFERROR(INDEX('Hoja de Trabajo para listado'!$CD$155:$DC$1048576,MATCH($A830,'Hoja de Trabajo para listado'!$CD$155:$CD$1048576,0),MATCH((CUADRO!J$5&amp;$E830),'Hoja de Trabajo para listado'!$CD$151:$DC$151,0)),0)</f>
        <v>0</v>
      </c>
      <c r="K830" s="243">
        <f ca="1">+IFERROR(INDEX('Hoja de Trabajo para listado'!$A$155:$Z$1048576,MATCH($A830,'Hoja de Trabajo para listado'!$A$155:$A$1048576,0),MATCH((CUADRO!K$5&amp;$E830),'Hoja de Trabajo para listado'!$A$151:$Z$151,0)),0)+IFERROR(INDEX('Hoja de Trabajo para listado'!$AB$155:$BA$1048576,MATCH($A830,'Hoja de Trabajo para listado'!$AB$155:$AB$1048576,0),MATCH((CUADRO!K$5&amp;$E830),'Hoja de Trabajo para listado'!$AB$151:$BA$151,0)),0)+IFERROR(INDEX('Hoja de Trabajo para listado'!$BC$155:$CB$1048576,MATCH($A830,'Hoja de Trabajo para listado'!$BC$155:$BC$1048576,0),MATCH((CUADRO!K$5&amp;$E830),'Hoja de Trabajo para listado'!$BC$151:$CB$151,0)),0)+IFERROR(INDEX('Hoja de Trabajo para listado'!$DE$153:$DG$274,MATCH($A830,'Hoja de Trabajo para listado'!$DE$153:$DE$1048576,0),MATCH((CUADRO!K$5&amp;$E830),'Hoja de Trabajo para listado'!$DE$151:$DG$151,0)),0)+IFERROR(INDEX('Hoja de Trabajo para listado'!$CD$155:$DC$1048576,MATCH($A830,'Hoja de Trabajo para listado'!$CD$155:$CD$1048576,0),MATCH((CUADRO!K$5&amp;$E830),'Hoja de Trabajo para listado'!$CD$151:$DC$151,0)),0)</f>
        <v>0</v>
      </c>
      <c r="L830" s="243">
        <f ca="1">+IFERROR(INDEX('Hoja de Trabajo para listado'!$A$155:$Z$1048576,MATCH($A830,'Hoja de Trabajo para listado'!$A$155:$A$1048576,0),MATCH((CUADRO!L$5&amp;$E830),'Hoja de Trabajo para listado'!$A$151:$Z$151,0)),0)+IFERROR(INDEX('Hoja de Trabajo para listado'!$AB$155:$BA$1048576,MATCH($A830,'Hoja de Trabajo para listado'!$AB$155:$AB$1048576,0),MATCH((CUADRO!L$5&amp;$E830),'Hoja de Trabajo para listado'!$AB$151:$BA$151,0)),0)+IFERROR(INDEX('Hoja de Trabajo para listado'!$BC$155:$CB$1048576,MATCH($A830,'Hoja de Trabajo para listado'!$BC$155:$BC$1048576,0),MATCH((CUADRO!L$5&amp;$E830),'Hoja de Trabajo para listado'!$BC$151:$CB$151,0)),0)+IFERROR(INDEX('Hoja de Trabajo para listado'!$DE$153:$DG$274,MATCH($A830,'Hoja de Trabajo para listado'!$DE$153:$DE$1048576,0),MATCH((CUADRO!L$5&amp;$E830),'Hoja de Trabajo para listado'!$DE$151:$DG$151,0)),0)+IFERROR(INDEX('Hoja de Trabajo para listado'!$CD$155:$DC$1048576,MATCH($A830,'Hoja de Trabajo para listado'!$CD$155:$CD$1048576,0),MATCH((CUADRO!L$5&amp;$E830),'Hoja de Trabajo para listado'!$CD$151:$DC$151,0)),0)</f>
        <v>0</v>
      </c>
      <c r="M830" s="243">
        <f ca="1">+IFERROR(INDEX('Hoja de Trabajo para listado'!$A$155:$Z$1048576,MATCH($A830,'Hoja de Trabajo para listado'!$A$155:$A$1048576,0),MATCH((CUADRO!M$5&amp;$E830),'Hoja de Trabajo para listado'!$A$151:$Z$151,0)),0)+IFERROR(INDEX('Hoja de Trabajo para listado'!$AB$155:$BA$1048576,MATCH($A830,'Hoja de Trabajo para listado'!$AB$155:$AB$1048576,0),MATCH((CUADRO!M$5&amp;$E830),'Hoja de Trabajo para listado'!$AB$151:$BA$151,0)),0)+IFERROR(INDEX('Hoja de Trabajo para listado'!$BC$155:$CB$1048576,MATCH($A830,'Hoja de Trabajo para listado'!$BC$155:$BC$1048576,0),MATCH((CUADRO!M$5&amp;$E830),'Hoja de Trabajo para listado'!$BC$151:$CB$151,0)),0)+IFERROR(INDEX('Hoja de Trabajo para listado'!$DE$153:$DG$274,MATCH($A830,'Hoja de Trabajo para listado'!$DE$153:$DE$1048576,0),MATCH((CUADRO!M$5&amp;$E830),'Hoja de Trabajo para listado'!$DE$151:$DG$151,0)),0)+IFERROR(INDEX('Hoja de Trabajo para listado'!$CD$155:$DC$1048576,MATCH($A830,'Hoja de Trabajo para listado'!$CD$155:$CD$1048576,0),MATCH((CUADRO!M$5&amp;$E830),'Hoja de Trabajo para listado'!$CD$151:$DC$151,0)),0)</f>
        <v>0</v>
      </c>
      <c r="N830" s="243">
        <f ca="1">+IFERROR(INDEX('Hoja de Trabajo para listado'!$A$155:$Z$1048576,MATCH($A830,'Hoja de Trabajo para listado'!$A$155:$A$1048576,0),MATCH((CUADRO!N$5&amp;$E830),'Hoja de Trabajo para listado'!$A$151:$Z$151,0)),0)+IFERROR(INDEX('Hoja de Trabajo para listado'!$AB$155:$BA$1048576,MATCH($A830,'Hoja de Trabajo para listado'!$AB$155:$AB$1048576,0),MATCH((CUADRO!N$5&amp;$E830),'Hoja de Trabajo para listado'!$AB$151:$BA$151,0)),0)+IFERROR(INDEX('Hoja de Trabajo para listado'!$BC$155:$CB$1048576,MATCH($A830,'Hoja de Trabajo para listado'!$BC$155:$BC$1048576,0),MATCH((CUADRO!N$5&amp;$E830),'Hoja de Trabajo para listado'!$BC$151:$CB$151,0)),0)+IFERROR(INDEX('Hoja de Trabajo para listado'!$DE$153:$DG$274,MATCH($A830,'Hoja de Trabajo para listado'!$DE$153:$DE$1048576,0),MATCH((CUADRO!N$5&amp;$E830),'Hoja de Trabajo para listado'!$DE$151:$DG$151,0)),0)+IFERROR(INDEX('Hoja de Trabajo para listado'!$CD$155:$DC$1048576,MATCH($A830,'Hoja de Trabajo para listado'!$CD$155:$CD$1048576,0),MATCH((CUADRO!N$5&amp;$E830),'Hoja de Trabajo para listado'!$CD$151:$DC$151,0)),0)</f>
        <v>0</v>
      </c>
      <c r="O830" s="243">
        <f ca="1">+IFERROR(INDEX('Hoja de Trabajo para listado'!$A$155:$Z$1048576,MATCH($A830,'Hoja de Trabajo para listado'!$A$155:$A$1048576,0),MATCH((CUADRO!O$5&amp;$E830),'Hoja de Trabajo para listado'!$A$151:$Z$151,0)),0)+IFERROR(INDEX('Hoja de Trabajo para listado'!$AB$155:$BA$1048576,MATCH($A830,'Hoja de Trabajo para listado'!$AB$155:$AB$1048576,0),MATCH((CUADRO!O$5&amp;$E830),'Hoja de Trabajo para listado'!$AB$151:$BA$151,0)),0)+IFERROR(INDEX('Hoja de Trabajo para listado'!$BC$155:$CB$1048576,MATCH($A830,'Hoja de Trabajo para listado'!$BC$155:$BC$1048576,0),MATCH((CUADRO!O$5&amp;$E830),'Hoja de Trabajo para listado'!$BC$151:$CB$151,0)),0)+IFERROR(INDEX('Hoja de Trabajo para listado'!$DE$153:$DG$274,MATCH($A830,'Hoja de Trabajo para listado'!$DE$153:$DE$1048576,0),MATCH((CUADRO!O$5&amp;$E830),'Hoja de Trabajo para listado'!$DE$151:$DG$151,0)),0)+IFERROR(INDEX('Hoja de Trabajo para listado'!$CD$155:$DC$1048576,MATCH($A830,'Hoja de Trabajo para listado'!$CD$155:$CD$1048576,0),MATCH((CUADRO!O$5&amp;$E830),'Hoja de Trabajo para listado'!$CD$151:$DC$151,0)),0)</f>
        <v>0</v>
      </c>
      <c r="P830" s="243">
        <f ca="1">+IFERROR(INDEX('Hoja de Trabajo para listado'!$A$155:$Z$1048576,MATCH($A830,'Hoja de Trabajo para listado'!$A$155:$A$1048576,0),MATCH((CUADRO!P$5&amp;$E830),'Hoja de Trabajo para listado'!$A$151:$Z$151,0)),0)+IFERROR(INDEX('Hoja de Trabajo para listado'!$AB$155:$BA$1048576,MATCH($A830,'Hoja de Trabajo para listado'!$AB$155:$AB$1048576,0),MATCH((CUADRO!P$5&amp;$E830),'Hoja de Trabajo para listado'!$AB$151:$BA$151,0)),0)+IFERROR(INDEX('Hoja de Trabajo para listado'!$BC$155:$CB$1048576,MATCH($A830,'Hoja de Trabajo para listado'!$BC$155:$BC$1048576,0),MATCH((CUADRO!P$5&amp;$E830),'Hoja de Trabajo para listado'!$BC$151:$CB$151,0)),0)+IFERROR(INDEX('Hoja de Trabajo para listado'!$DE$153:$DG$274,MATCH($A830,'Hoja de Trabajo para listado'!$DE$153:$DE$1048576,0),MATCH((CUADRO!P$5&amp;$E830),'Hoja de Trabajo para listado'!$DE$151:$DG$151,0)),0)+IFERROR(INDEX('Hoja de Trabajo para listado'!$CD$155:$DC$1048576,MATCH($A830,'Hoja de Trabajo para listado'!$CD$155:$CD$1048576,0),MATCH((CUADRO!P$5&amp;$E830),'Hoja de Trabajo para listado'!$CD$151:$DC$151,0)),0)</f>
        <v>0</v>
      </c>
      <c r="Q830" s="243">
        <f ca="1">+IFERROR(INDEX('Hoja de Trabajo para listado'!$A$155:$Z$1048576,MATCH($A830,'Hoja de Trabajo para listado'!$A$155:$A$1048576,0),MATCH((CUADRO!Q$5&amp;$E830),'Hoja de Trabajo para listado'!$A$151:$Z$151,0)),0)+IFERROR(INDEX('Hoja de Trabajo para listado'!$AB$155:$BA$1048576,MATCH($A830,'Hoja de Trabajo para listado'!$AB$155:$AB$1048576,0),MATCH((CUADRO!Q$5&amp;$E830),'Hoja de Trabajo para listado'!$AB$151:$BA$151,0)),0)+IFERROR(INDEX('Hoja de Trabajo para listado'!$BC$155:$CB$1048576,MATCH($A830,'Hoja de Trabajo para listado'!$BC$155:$BC$1048576,0),MATCH((CUADRO!Q$5&amp;$E830),'Hoja de Trabajo para listado'!$BC$151:$CB$151,0)),0)+IFERROR(INDEX('Hoja de Trabajo para listado'!$DE$153:$DG$274,MATCH($A830,'Hoja de Trabajo para listado'!$DE$153:$DE$1048576,0),MATCH((CUADRO!Q$5&amp;$E830),'Hoja de Trabajo para listado'!$DE$151:$DG$151,0)),0)+IFERROR(INDEX('Hoja de Trabajo para listado'!$CD$155:$DC$1048576,MATCH($A830,'Hoja de Trabajo para listado'!$CD$155:$CD$1048576,0),MATCH((CUADRO!Q$5&amp;$E830),'Hoja de Trabajo para listado'!$CD$151:$DC$151,0)),0)</f>
        <v>0</v>
      </c>
      <c r="R830" s="243">
        <f t="shared" ca="1" si="27"/>
        <v>0</v>
      </c>
      <c r="S830" s="249"/>
      <c r="T830" s="243">
        <f ca="1">+T831</f>
        <v>0</v>
      </c>
      <c r="U830" s="242">
        <f t="shared" si="28"/>
        <v>1</v>
      </c>
      <c r="V830" s="333" t="str">
        <f>+VLOOKUP(A830,bd_lista!$A$3:$E$590,5,FALSE)</f>
        <v>Gobiernos Autonomos Municipales</v>
      </c>
      <c r="W830" s="383" t="str">
        <f>+V830</f>
        <v>Gobiernos Autonomos Municipales</v>
      </c>
      <c r="X830" s="242">
        <f>+VLOOKUP(A830,[3]Sheet1!$A$13:$D$744,4,FALSE)</f>
        <v>0</v>
      </c>
      <c r="Y830" s="242" t="e">
        <f>+VLOOKUP(X830,bd_lista!$A$3:$C$590,3,FALSE)</f>
        <v>#N/A</v>
      </c>
      <c r="Z830" s="294">
        <f>+X830</f>
        <v>0</v>
      </c>
      <c r="AA830" s="295" t="e">
        <f>+Y830</f>
        <v>#N/A</v>
      </c>
    </row>
    <row r="831" spans="1:27" customFormat="1" ht="15" hidden="1" customHeight="1">
      <c r="A831" s="32">
        <v>1434</v>
      </c>
      <c r="B831" s="389"/>
      <c r="C831" s="247" t="str">
        <f>+VLOOKUP(A831,bd_lista!$A$3:$C$590,3,FALSE)</f>
        <v>Gobierno Autónomo Municipal de Huayllamarca (Santiago de Huayllamarca)</v>
      </c>
      <c r="D831" s="386"/>
      <c r="E831" s="244" t="s">
        <v>1305</v>
      </c>
      <c r="F831" s="243">
        <f ca="1">+IFERROR(INDEX('Hoja de Trabajo para listado'!$A$155:$Z$1048576,MATCH($A831,'Hoja de Trabajo para listado'!$A$155:$A$1048576,0),MATCH((CUADRO!F$5&amp;$E831),'Hoja de Trabajo para listado'!$A$151:$Z$151,0)),0)+IFERROR(INDEX('Hoja de Trabajo para listado'!$AB$155:$BA$1048576,MATCH($A831,'Hoja de Trabajo para listado'!$AB$155:$AB$1048576,0),MATCH((CUADRO!F$5&amp;$E831),'Hoja de Trabajo para listado'!$AB$151:$BA$151,0)),0)+IFERROR(INDEX('Hoja de Trabajo para listado'!$BC$155:$CB$1048576,MATCH($A831,'Hoja de Trabajo para listado'!$BC$155:$BC$1048576,0),MATCH((CUADRO!F$5&amp;$E831),'Hoja de Trabajo para listado'!$BC$151:$CB$151,0)),0)+IFERROR(INDEX('Hoja de Trabajo para listado'!$DE$153:$DG$274,MATCH($A831,'Hoja de Trabajo para listado'!$DE$153:$DE$1048576,0),MATCH((CUADRO!F$5&amp;$E831),'Hoja de Trabajo para listado'!$DE$151:$DG$151,0)),0)+IFERROR(INDEX('Hoja de Trabajo para listado'!$CD$155:$DC$1048576,MATCH($A831,'Hoja de Trabajo para listado'!$CD$155:$CD$1048576,0),MATCH((CUADRO!F$5&amp;$E831),'Hoja de Trabajo para listado'!$CD$151:$DC$151,0)),0)</f>
        <v>0</v>
      </c>
      <c r="G831" s="243">
        <f ca="1">+IFERROR(INDEX('Hoja de Trabajo para listado'!$A$155:$Z$1048576,MATCH($A831,'Hoja de Trabajo para listado'!$A$155:$A$1048576,0),MATCH((CUADRO!G$5&amp;$E831),'Hoja de Trabajo para listado'!$A$151:$Z$151,0)),0)+IFERROR(INDEX('Hoja de Trabajo para listado'!$AB$155:$BA$1048576,MATCH($A831,'Hoja de Trabajo para listado'!$AB$155:$AB$1048576,0),MATCH((CUADRO!G$5&amp;$E831),'Hoja de Trabajo para listado'!$AB$151:$BA$151,0)),0)+IFERROR(INDEX('Hoja de Trabajo para listado'!$BC$155:$CB$1048576,MATCH($A831,'Hoja de Trabajo para listado'!$BC$155:$BC$1048576,0),MATCH((CUADRO!G$5&amp;$E831),'Hoja de Trabajo para listado'!$BC$151:$CB$151,0)),0)+IFERROR(INDEX('Hoja de Trabajo para listado'!$DE$153:$DG$274,MATCH($A831,'Hoja de Trabajo para listado'!$DE$153:$DE$1048576,0),MATCH((CUADRO!G$5&amp;$E831),'Hoja de Trabajo para listado'!$DE$151:$DG$151,0)),0)+IFERROR(INDEX('Hoja de Trabajo para listado'!$CD$155:$DC$1048576,MATCH($A831,'Hoja de Trabajo para listado'!$CD$155:$CD$1048576,0),MATCH((CUADRO!G$5&amp;$E831),'Hoja de Trabajo para listado'!$CD$151:$DC$151,0)),0)</f>
        <v>0</v>
      </c>
      <c r="H831" s="243">
        <f ca="1">+IFERROR(INDEX('Hoja de Trabajo para listado'!$A$155:$Z$1048576,MATCH($A831,'Hoja de Trabajo para listado'!$A$155:$A$1048576,0),MATCH((CUADRO!H$5&amp;$E831),'Hoja de Trabajo para listado'!$A$151:$Z$151,0)),0)+IFERROR(INDEX('Hoja de Trabajo para listado'!$AB$155:$BA$1048576,MATCH($A831,'Hoja de Trabajo para listado'!$AB$155:$AB$1048576,0),MATCH((CUADRO!H$5&amp;$E831),'Hoja de Trabajo para listado'!$AB$151:$BA$151,0)),0)+IFERROR(INDEX('Hoja de Trabajo para listado'!$BC$155:$CB$1048576,MATCH($A831,'Hoja de Trabajo para listado'!$BC$155:$BC$1048576,0),MATCH((CUADRO!H$5&amp;$E831),'Hoja de Trabajo para listado'!$BC$151:$CB$151,0)),0)+IFERROR(INDEX('Hoja de Trabajo para listado'!$DE$153:$DG$274,MATCH($A831,'Hoja de Trabajo para listado'!$DE$153:$DE$1048576,0),MATCH((CUADRO!H$5&amp;$E831),'Hoja de Trabajo para listado'!$DE$151:$DG$151,0)),0)+IFERROR(INDEX('Hoja de Trabajo para listado'!$CD$155:$DC$1048576,MATCH($A831,'Hoja de Trabajo para listado'!$CD$155:$CD$1048576,0),MATCH((CUADRO!H$5&amp;$E831),'Hoja de Trabajo para listado'!$CD$151:$DC$151,0)),0)</f>
        <v>0</v>
      </c>
      <c r="I831" s="243">
        <f ca="1">+IFERROR(INDEX('Hoja de Trabajo para listado'!$A$155:$Z$1048576,MATCH($A831,'Hoja de Trabajo para listado'!$A$155:$A$1048576,0),MATCH((CUADRO!I$5&amp;$E831),'Hoja de Trabajo para listado'!$A$151:$Z$151,0)),0)+IFERROR(INDEX('Hoja de Trabajo para listado'!$AB$155:$BA$1048576,MATCH($A831,'Hoja de Trabajo para listado'!$AB$155:$AB$1048576,0),MATCH((CUADRO!I$5&amp;$E831),'Hoja de Trabajo para listado'!$AB$151:$BA$151,0)),0)+IFERROR(INDEX('Hoja de Trabajo para listado'!$BC$155:$CB$1048576,MATCH($A831,'Hoja de Trabajo para listado'!$BC$155:$BC$1048576,0),MATCH((CUADRO!I$5&amp;$E831),'Hoja de Trabajo para listado'!$BC$151:$CB$151,0)),0)+IFERROR(INDEX('Hoja de Trabajo para listado'!$DE$153:$DG$274,MATCH($A831,'Hoja de Trabajo para listado'!$DE$153:$DE$1048576,0),MATCH((CUADRO!I$5&amp;$E831),'Hoja de Trabajo para listado'!$DE$151:$DG$151,0)),0)+IFERROR(INDEX('Hoja de Trabajo para listado'!$CD$155:$DC$1048576,MATCH($A831,'Hoja de Trabajo para listado'!$CD$155:$CD$1048576,0),MATCH((CUADRO!I$5&amp;$E831),'Hoja de Trabajo para listado'!$CD$151:$DC$151,0)),0)</f>
        <v>0</v>
      </c>
      <c r="J831" s="243">
        <f ca="1">+IFERROR(INDEX('Hoja de Trabajo para listado'!$A$155:$Z$1048576,MATCH($A831,'Hoja de Trabajo para listado'!$A$155:$A$1048576,0),MATCH((CUADRO!J$5&amp;$E831),'Hoja de Trabajo para listado'!$A$151:$Z$151,0)),0)+IFERROR(INDEX('Hoja de Trabajo para listado'!$AB$155:$BA$1048576,MATCH($A831,'Hoja de Trabajo para listado'!$AB$155:$AB$1048576,0),MATCH((CUADRO!J$5&amp;$E831),'Hoja de Trabajo para listado'!$AB$151:$BA$151,0)),0)+IFERROR(INDEX('Hoja de Trabajo para listado'!$BC$155:$CB$1048576,MATCH($A831,'Hoja de Trabajo para listado'!$BC$155:$BC$1048576,0),MATCH((CUADRO!J$5&amp;$E831),'Hoja de Trabajo para listado'!$BC$151:$CB$151,0)),0)+IFERROR(INDEX('Hoja de Trabajo para listado'!$DE$153:$DG$274,MATCH($A831,'Hoja de Trabajo para listado'!$DE$153:$DE$1048576,0),MATCH((CUADRO!J$5&amp;$E831),'Hoja de Trabajo para listado'!$DE$151:$DG$151,0)),0)+IFERROR(INDEX('Hoja de Trabajo para listado'!$CD$155:$DC$1048576,MATCH($A831,'Hoja de Trabajo para listado'!$CD$155:$CD$1048576,0),MATCH((CUADRO!J$5&amp;$E831),'Hoja de Trabajo para listado'!$CD$151:$DC$151,0)),0)</f>
        <v>0</v>
      </c>
      <c r="K831" s="243">
        <f ca="1">+IFERROR(INDEX('Hoja de Trabajo para listado'!$A$155:$Z$1048576,MATCH($A831,'Hoja de Trabajo para listado'!$A$155:$A$1048576,0),MATCH((CUADRO!K$5&amp;$E831),'Hoja de Trabajo para listado'!$A$151:$Z$151,0)),0)+IFERROR(INDEX('Hoja de Trabajo para listado'!$AB$155:$BA$1048576,MATCH($A831,'Hoja de Trabajo para listado'!$AB$155:$AB$1048576,0),MATCH((CUADRO!K$5&amp;$E831),'Hoja de Trabajo para listado'!$AB$151:$BA$151,0)),0)+IFERROR(INDEX('Hoja de Trabajo para listado'!$BC$155:$CB$1048576,MATCH($A831,'Hoja de Trabajo para listado'!$BC$155:$BC$1048576,0),MATCH((CUADRO!K$5&amp;$E831),'Hoja de Trabajo para listado'!$BC$151:$CB$151,0)),0)+IFERROR(INDEX('Hoja de Trabajo para listado'!$DE$153:$DG$274,MATCH($A831,'Hoja de Trabajo para listado'!$DE$153:$DE$1048576,0),MATCH((CUADRO!K$5&amp;$E831),'Hoja de Trabajo para listado'!$DE$151:$DG$151,0)),0)+IFERROR(INDEX('Hoja de Trabajo para listado'!$CD$155:$DC$1048576,MATCH($A831,'Hoja de Trabajo para listado'!$CD$155:$CD$1048576,0),MATCH((CUADRO!K$5&amp;$E831),'Hoja de Trabajo para listado'!$CD$151:$DC$151,0)),0)</f>
        <v>0</v>
      </c>
      <c r="L831" s="243">
        <f ca="1">+IFERROR(INDEX('Hoja de Trabajo para listado'!$A$155:$Z$1048576,MATCH($A831,'Hoja de Trabajo para listado'!$A$155:$A$1048576,0),MATCH((CUADRO!L$5&amp;$E831),'Hoja de Trabajo para listado'!$A$151:$Z$151,0)),0)+IFERROR(INDEX('Hoja de Trabajo para listado'!$AB$155:$BA$1048576,MATCH($A831,'Hoja de Trabajo para listado'!$AB$155:$AB$1048576,0),MATCH((CUADRO!L$5&amp;$E831),'Hoja de Trabajo para listado'!$AB$151:$BA$151,0)),0)+IFERROR(INDEX('Hoja de Trabajo para listado'!$BC$155:$CB$1048576,MATCH($A831,'Hoja de Trabajo para listado'!$BC$155:$BC$1048576,0),MATCH((CUADRO!L$5&amp;$E831),'Hoja de Trabajo para listado'!$BC$151:$CB$151,0)),0)+IFERROR(INDEX('Hoja de Trabajo para listado'!$DE$153:$DG$274,MATCH($A831,'Hoja de Trabajo para listado'!$DE$153:$DE$1048576,0),MATCH((CUADRO!L$5&amp;$E831),'Hoja de Trabajo para listado'!$DE$151:$DG$151,0)),0)+IFERROR(INDEX('Hoja de Trabajo para listado'!$CD$155:$DC$1048576,MATCH($A831,'Hoja de Trabajo para listado'!$CD$155:$CD$1048576,0),MATCH((CUADRO!L$5&amp;$E831),'Hoja de Trabajo para listado'!$CD$151:$DC$151,0)),0)</f>
        <v>0</v>
      </c>
      <c r="M831" s="243">
        <f ca="1">+IFERROR(INDEX('Hoja de Trabajo para listado'!$A$155:$Z$1048576,MATCH($A831,'Hoja de Trabajo para listado'!$A$155:$A$1048576,0),MATCH((CUADRO!M$5&amp;$E831),'Hoja de Trabajo para listado'!$A$151:$Z$151,0)),0)+IFERROR(INDEX('Hoja de Trabajo para listado'!$AB$155:$BA$1048576,MATCH($A831,'Hoja de Trabajo para listado'!$AB$155:$AB$1048576,0),MATCH((CUADRO!M$5&amp;$E831),'Hoja de Trabajo para listado'!$AB$151:$BA$151,0)),0)+IFERROR(INDEX('Hoja de Trabajo para listado'!$BC$155:$CB$1048576,MATCH($A831,'Hoja de Trabajo para listado'!$BC$155:$BC$1048576,0),MATCH((CUADRO!M$5&amp;$E831),'Hoja de Trabajo para listado'!$BC$151:$CB$151,0)),0)+IFERROR(INDEX('Hoja de Trabajo para listado'!$DE$153:$DG$274,MATCH($A831,'Hoja de Trabajo para listado'!$DE$153:$DE$1048576,0),MATCH((CUADRO!M$5&amp;$E831),'Hoja de Trabajo para listado'!$DE$151:$DG$151,0)),0)+IFERROR(INDEX('Hoja de Trabajo para listado'!$CD$155:$DC$1048576,MATCH($A831,'Hoja de Trabajo para listado'!$CD$155:$CD$1048576,0),MATCH((CUADRO!M$5&amp;$E831),'Hoja de Trabajo para listado'!$CD$151:$DC$151,0)),0)</f>
        <v>0</v>
      </c>
      <c r="N831" s="243">
        <f ca="1">+IFERROR(INDEX('Hoja de Trabajo para listado'!$A$155:$Z$1048576,MATCH($A831,'Hoja de Trabajo para listado'!$A$155:$A$1048576,0),MATCH((CUADRO!N$5&amp;$E831),'Hoja de Trabajo para listado'!$A$151:$Z$151,0)),0)+IFERROR(INDEX('Hoja de Trabajo para listado'!$AB$155:$BA$1048576,MATCH($A831,'Hoja de Trabajo para listado'!$AB$155:$AB$1048576,0),MATCH((CUADRO!N$5&amp;$E831),'Hoja de Trabajo para listado'!$AB$151:$BA$151,0)),0)+IFERROR(INDEX('Hoja de Trabajo para listado'!$BC$155:$CB$1048576,MATCH($A831,'Hoja de Trabajo para listado'!$BC$155:$BC$1048576,0),MATCH((CUADRO!N$5&amp;$E831),'Hoja de Trabajo para listado'!$BC$151:$CB$151,0)),0)+IFERROR(INDEX('Hoja de Trabajo para listado'!$DE$153:$DG$274,MATCH($A831,'Hoja de Trabajo para listado'!$DE$153:$DE$1048576,0),MATCH((CUADRO!N$5&amp;$E831),'Hoja de Trabajo para listado'!$DE$151:$DG$151,0)),0)+IFERROR(INDEX('Hoja de Trabajo para listado'!$CD$155:$DC$1048576,MATCH($A831,'Hoja de Trabajo para listado'!$CD$155:$CD$1048576,0),MATCH((CUADRO!N$5&amp;$E831),'Hoja de Trabajo para listado'!$CD$151:$DC$151,0)),0)</f>
        <v>0</v>
      </c>
      <c r="O831" s="243">
        <f ca="1">+IFERROR(INDEX('Hoja de Trabajo para listado'!$A$155:$Z$1048576,MATCH($A831,'Hoja de Trabajo para listado'!$A$155:$A$1048576,0),MATCH((CUADRO!O$5&amp;$E831),'Hoja de Trabajo para listado'!$A$151:$Z$151,0)),0)+IFERROR(INDEX('Hoja de Trabajo para listado'!$AB$155:$BA$1048576,MATCH($A831,'Hoja de Trabajo para listado'!$AB$155:$AB$1048576,0),MATCH((CUADRO!O$5&amp;$E831),'Hoja de Trabajo para listado'!$AB$151:$BA$151,0)),0)+IFERROR(INDEX('Hoja de Trabajo para listado'!$BC$155:$CB$1048576,MATCH($A831,'Hoja de Trabajo para listado'!$BC$155:$BC$1048576,0),MATCH((CUADRO!O$5&amp;$E831),'Hoja de Trabajo para listado'!$BC$151:$CB$151,0)),0)+IFERROR(INDEX('Hoja de Trabajo para listado'!$DE$153:$DG$274,MATCH($A831,'Hoja de Trabajo para listado'!$DE$153:$DE$1048576,0),MATCH((CUADRO!O$5&amp;$E831),'Hoja de Trabajo para listado'!$DE$151:$DG$151,0)),0)+IFERROR(INDEX('Hoja de Trabajo para listado'!$CD$155:$DC$1048576,MATCH($A831,'Hoja de Trabajo para listado'!$CD$155:$CD$1048576,0),MATCH((CUADRO!O$5&amp;$E831),'Hoja de Trabajo para listado'!$CD$151:$DC$151,0)),0)</f>
        <v>0</v>
      </c>
      <c r="P831" s="243">
        <f ca="1">+IFERROR(INDEX('Hoja de Trabajo para listado'!$A$155:$Z$1048576,MATCH($A831,'Hoja de Trabajo para listado'!$A$155:$A$1048576,0),MATCH((CUADRO!P$5&amp;$E831),'Hoja de Trabajo para listado'!$A$151:$Z$151,0)),0)+IFERROR(INDEX('Hoja de Trabajo para listado'!$AB$155:$BA$1048576,MATCH($A831,'Hoja de Trabajo para listado'!$AB$155:$AB$1048576,0),MATCH((CUADRO!P$5&amp;$E831),'Hoja de Trabajo para listado'!$AB$151:$BA$151,0)),0)+IFERROR(INDEX('Hoja de Trabajo para listado'!$BC$155:$CB$1048576,MATCH($A831,'Hoja de Trabajo para listado'!$BC$155:$BC$1048576,0),MATCH((CUADRO!P$5&amp;$E831),'Hoja de Trabajo para listado'!$BC$151:$CB$151,0)),0)+IFERROR(INDEX('Hoja de Trabajo para listado'!$DE$153:$DG$274,MATCH($A831,'Hoja de Trabajo para listado'!$DE$153:$DE$1048576,0),MATCH((CUADRO!P$5&amp;$E831),'Hoja de Trabajo para listado'!$DE$151:$DG$151,0)),0)+IFERROR(INDEX('Hoja de Trabajo para listado'!$CD$155:$DC$1048576,MATCH($A831,'Hoja de Trabajo para listado'!$CD$155:$CD$1048576,0),MATCH((CUADRO!P$5&amp;$E831),'Hoja de Trabajo para listado'!$CD$151:$DC$151,0)),0)</f>
        <v>0</v>
      </c>
      <c r="Q831" s="243">
        <f ca="1">+IFERROR(INDEX('Hoja de Trabajo para listado'!$A$155:$Z$1048576,MATCH($A831,'Hoja de Trabajo para listado'!$A$155:$A$1048576,0),MATCH((CUADRO!Q$5&amp;$E831),'Hoja de Trabajo para listado'!$A$151:$Z$151,0)),0)+IFERROR(INDEX('Hoja de Trabajo para listado'!$AB$155:$BA$1048576,MATCH($A831,'Hoja de Trabajo para listado'!$AB$155:$AB$1048576,0),MATCH((CUADRO!Q$5&amp;$E831),'Hoja de Trabajo para listado'!$AB$151:$BA$151,0)),0)+IFERROR(INDEX('Hoja de Trabajo para listado'!$BC$155:$CB$1048576,MATCH($A831,'Hoja de Trabajo para listado'!$BC$155:$BC$1048576,0),MATCH((CUADRO!Q$5&amp;$E831),'Hoja de Trabajo para listado'!$BC$151:$CB$151,0)),0)+IFERROR(INDEX('Hoja de Trabajo para listado'!$DE$153:$DG$274,MATCH($A831,'Hoja de Trabajo para listado'!$DE$153:$DE$1048576,0),MATCH((CUADRO!Q$5&amp;$E831),'Hoja de Trabajo para listado'!$DE$151:$DG$151,0)),0)+IFERROR(INDEX('Hoja de Trabajo para listado'!$CD$155:$DC$1048576,MATCH($A831,'Hoja de Trabajo para listado'!$CD$155:$CD$1048576,0),MATCH((CUADRO!Q$5&amp;$E831),'Hoja de Trabajo para listado'!$CD$151:$DC$151,0)),0)</f>
        <v>0</v>
      </c>
      <c r="R831" s="243">
        <f t="shared" ca="1" si="27"/>
        <v>0</v>
      </c>
      <c r="S831" s="249">
        <f ca="1">+R830+R831</f>
        <v>0</v>
      </c>
      <c r="T831" s="243">
        <f ca="1">+S831</f>
        <v>0</v>
      </c>
      <c r="U831" s="242">
        <f t="shared" si="28"/>
        <v>2</v>
      </c>
      <c r="V831" s="333" t="str">
        <f>+VLOOKUP(A831,bd_lista!$A$3:$E$590,5,FALSE)</f>
        <v>Gobiernos Autonomos Municipales</v>
      </c>
      <c r="W831" s="384"/>
      <c r="X831" s="242">
        <f>+VLOOKUP(A831,[3]Sheet1!$A$13:$D$744,4,FALSE)</f>
        <v>0</v>
      </c>
      <c r="Y831" s="242" t="e">
        <f>+VLOOKUP(X831,bd_lista!$A$3:$C$590,3,FALSE)</f>
        <v>#N/A</v>
      </c>
      <c r="Z831" s="292"/>
      <c r="AA831" s="293"/>
    </row>
    <row r="832" spans="1:27" customFormat="1" ht="15" hidden="1" customHeight="1">
      <c r="A832" s="32">
        <v>1435</v>
      </c>
      <c r="B832" s="388">
        <f>+A832</f>
        <v>1435</v>
      </c>
      <c r="C832" s="247" t="str">
        <f>+VLOOKUP(A832,bd_lista!$A$3:$C$590,3,FALSE)</f>
        <v>Gobierno Autónomo Municipal de Soracachi</v>
      </c>
      <c r="D832" s="385" t="str">
        <f>+C832</f>
        <v>Gobierno Autónomo Municipal de Soracachi</v>
      </c>
      <c r="E832" s="242" t="s">
        <v>1304</v>
      </c>
      <c r="F832" s="243">
        <f ca="1">+IFERROR(INDEX('Hoja de Trabajo para listado'!$A$155:$Z$1048576,MATCH($A832,'Hoja de Trabajo para listado'!$A$155:$A$1048576,0),MATCH((CUADRO!F$5&amp;$E832),'Hoja de Trabajo para listado'!$A$151:$Z$151,0)),0)+IFERROR(INDEX('Hoja de Trabajo para listado'!$AB$155:$BA$1048576,MATCH($A832,'Hoja de Trabajo para listado'!$AB$155:$AB$1048576,0),MATCH((CUADRO!F$5&amp;$E832),'Hoja de Trabajo para listado'!$AB$151:$BA$151,0)),0)+IFERROR(INDEX('Hoja de Trabajo para listado'!$BC$155:$CB$1048576,MATCH($A832,'Hoja de Trabajo para listado'!$BC$155:$BC$1048576,0),MATCH((CUADRO!F$5&amp;$E832),'Hoja de Trabajo para listado'!$BC$151:$CB$151,0)),0)+IFERROR(INDEX('Hoja de Trabajo para listado'!$DE$153:$DG$274,MATCH($A832,'Hoja de Trabajo para listado'!$DE$153:$DE$1048576,0),MATCH((CUADRO!F$5&amp;$E832),'Hoja de Trabajo para listado'!$DE$151:$DG$151,0)),0)+IFERROR(INDEX('Hoja de Trabajo para listado'!$CD$155:$DC$1048576,MATCH($A832,'Hoja de Trabajo para listado'!$CD$155:$CD$1048576,0),MATCH((CUADRO!F$5&amp;$E832),'Hoja de Trabajo para listado'!$CD$151:$DC$151,0)),0)</f>
        <v>0</v>
      </c>
      <c r="G832" s="243">
        <f ca="1">+IFERROR(INDEX('Hoja de Trabajo para listado'!$A$155:$Z$1048576,MATCH($A832,'Hoja de Trabajo para listado'!$A$155:$A$1048576,0),MATCH((CUADRO!G$5&amp;$E832),'Hoja de Trabajo para listado'!$A$151:$Z$151,0)),0)+IFERROR(INDEX('Hoja de Trabajo para listado'!$AB$155:$BA$1048576,MATCH($A832,'Hoja de Trabajo para listado'!$AB$155:$AB$1048576,0),MATCH((CUADRO!G$5&amp;$E832),'Hoja de Trabajo para listado'!$AB$151:$BA$151,0)),0)+IFERROR(INDEX('Hoja de Trabajo para listado'!$BC$155:$CB$1048576,MATCH($A832,'Hoja de Trabajo para listado'!$BC$155:$BC$1048576,0),MATCH((CUADRO!G$5&amp;$E832),'Hoja de Trabajo para listado'!$BC$151:$CB$151,0)),0)+IFERROR(INDEX('Hoja de Trabajo para listado'!$DE$153:$DG$274,MATCH($A832,'Hoja de Trabajo para listado'!$DE$153:$DE$1048576,0),MATCH((CUADRO!G$5&amp;$E832),'Hoja de Trabajo para listado'!$DE$151:$DG$151,0)),0)+IFERROR(INDEX('Hoja de Trabajo para listado'!$CD$155:$DC$1048576,MATCH($A832,'Hoja de Trabajo para listado'!$CD$155:$CD$1048576,0),MATCH((CUADRO!G$5&amp;$E832),'Hoja de Trabajo para listado'!$CD$151:$DC$151,0)),0)</f>
        <v>0</v>
      </c>
      <c r="H832" s="243">
        <f ca="1">+IFERROR(INDEX('Hoja de Trabajo para listado'!$A$155:$Z$1048576,MATCH($A832,'Hoja de Trabajo para listado'!$A$155:$A$1048576,0),MATCH((CUADRO!H$5&amp;$E832),'Hoja de Trabajo para listado'!$A$151:$Z$151,0)),0)+IFERROR(INDEX('Hoja de Trabajo para listado'!$AB$155:$BA$1048576,MATCH($A832,'Hoja de Trabajo para listado'!$AB$155:$AB$1048576,0),MATCH((CUADRO!H$5&amp;$E832),'Hoja de Trabajo para listado'!$AB$151:$BA$151,0)),0)+IFERROR(INDEX('Hoja de Trabajo para listado'!$BC$155:$CB$1048576,MATCH($A832,'Hoja de Trabajo para listado'!$BC$155:$BC$1048576,0),MATCH((CUADRO!H$5&amp;$E832),'Hoja de Trabajo para listado'!$BC$151:$CB$151,0)),0)+IFERROR(INDEX('Hoja de Trabajo para listado'!$DE$153:$DG$274,MATCH($A832,'Hoja de Trabajo para listado'!$DE$153:$DE$1048576,0),MATCH((CUADRO!H$5&amp;$E832),'Hoja de Trabajo para listado'!$DE$151:$DG$151,0)),0)+IFERROR(INDEX('Hoja de Trabajo para listado'!$CD$155:$DC$1048576,MATCH($A832,'Hoja de Trabajo para listado'!$CD$155:$CD$1048576,0),MATCH((CUADRO!H$5&amp;$E832),'Hoja de Trabajo para listado'!$CD$151:$DC$151,0)),0)</f>
        <v>0</v>
      </c>
      <c r="I832" s="243">
        <f ca="1">+IFERROR(INDEX('Hoja de Trabajo para listado'!$A$155:$Z$1048576,MATCH($A832,'Hoja de Trabajo para listado'!$A$155:$A$1048576,0),MATCH((CUADRO!I$5&amp;$E832),'Hoja de Trabajo para listado'!$A$151:$Z$151,0)),0)+IFERROR(INDEX('Hoja de Trabajo para listado'!$AB$155:$BA$1048576,MATCH($A832,'Hoja de Trabajo para listado'!$AB$155:$AB$1048576,0),MATCH((CUADRO!I$5&amp;$E832),'Hoja de Trabajo para listado'!$AB$151:$BA$151,0)),0)+IFERROR(INDEX('Hoja de Trabajo para listado'!$BC$155:$CB$1048576,MATCH($A832,'Hoja de Trabajo para listado'!$BC$155:$BC$1048576,0),MATCH((CUADRO!I$5&amp;$E832),'Hoja de Trabajo para listado'!$BC$151:$CB$151,0)),0)+IFERROR(INDEX('Hoja de Trabajo para listado'!$DE$153:$DG$274,MATCH($A832,'Hoja de Trabajo para listado'!$DE$153:$DE$1048576,0),MATCH((CUADRO!I$5&amp;$E832),'Hoja de Trabajo para listado'!$DE$151:$DG$151,0)),0)+IFERROR(INDEX('Hoja de Trabajo para listado'!$CD$155:$DC$1048576,MATCH($A832,'Hoja de Trabajo para listado'!$CD$155:$CD$1048576,0),MATCH((CUADRO!I$5&amp;$E832),'Hoja de Trabajo para listado'!$CD$151:$DC$151,0)),0)</f>
        <v>0</v>
      </c>
      <c r="J832" s="243">
        <f ca="1">+IFERROR(INDEX('Hoja de Trabajo para listado'!$A$155:$Z$1048576,MATCH($A832,'Hoja de Trabajo para listado'!$A$155:$A$1048576,0),MATCH((CUADRO!J$5&amp;$E832),'Hoja de Trabajo para listado'!$A$151:$Z$151,0)),0)+IFERROR(INDEX('Hoja de Trabajo para listado'!$AB$155:$BA$1048576,MATCH($A832,'Hoja de Trabajo para listado'!$AB$155:$AB$1048576,0),MATCH((CUADRO!J$5&amp;$E832),'Hoja de Trabajo para listado'!$AB$151:$BA$151,0)),0)+IFERROR(INDEX('Hoja de Trabajo para listado'!$BC$155:$CB$1048576,MATCH($A832,'Hoja de Trabajo para listado'!$BC$155:$BC$1048576,0),MATCH((CUADRO!J$5&amp;$E832),'Hoja de Trabajo para listado'!$BC$151:$CB$151,0)),0)+IFERROR(INDEX('Hoja de Trabajo para listado'!$DE$153:$DG$274,MATCH($A832,'Hoja de Trabajo para listado'!$DE$153:$DE$1048576,0),MATCH((CUADRO!J$5&amp;$E832),'Hoja de Trabajo para listado'!$DE$151:$DG$151,0)),0)+IFERROR(INDEX('Hoja de Trabajo para listado'!$CD$155:$DC$1048576,MATCH($A832,'Hoja de Trabajo para listado'!$CD$155:$CD$1048576,0),MATCH((CUADRO!J$5&amp;$E832),'Hoja de Trabajo para listado'!$CD$151:$DC$151,0)),0)</f>
        <v>0</v>
      </c>
      <c r="K832" s="243">
        <f ca="1">+IFERROR(INDEX('Hoja de Trabajo para listado'!$A$155:$Z$1048576,MATCH($A832,'Hoja de Trabajo para listado'!$A$155:$A$1048576,0),MATCH((CUADRO!K$5&amp;$E832),'Hoja de Trabajo para listado'!$A$151:$Z$151,0)),0)+IFERROR(INDEX('Hoja de Trabajo para listado'!$AB$155:$BA$1048576,MATCH($A832,'Hoja de Trabajo para listado'!$AB$155:$AB$1048576,0),MATCH((CUADRO!K$5&amp;$E832),'Hoja de Trabajo para listado'!$AB$151:$BA$151,0)),0)+IFERROR(INDEX('Hoja de Trabajo para listado'!$BC$155:$CB$1048576,MATCH($A832,'Hoja de Trabajo para listado'!$BC$155:$BC$1048576,0),MATCH((CUADRO!K$5&amp;$E832),'Hoja de Trabajo para listado'!$BC$151:$CB$151,0)),0)+IFERROR(INDEX('Hoja de Trabajo para listado'!$DE$153:$DG$274,MATCH($A832,'Hoja de Trabajo para listado'!$DE$153:$DE$1048576,0),MATCH((CUADRO!K$5&amp;$E832),'Hoja de Trabajo para listado'!$DE$151:$DG$151,0)),0)+IFERROR(INDEX('Hoja de Trabajo para listado'!$CD$155:$DC$1048576,MATCH($A832,'Hoja de Trabajo para listado'!$CD$155:$CD$1048576,0),MATCH((CUADRO!K$5&amp;$E832),'Hoja de Trabajo para listado'!$CD$151:$DC$151,0)),0)</f>
        <v>0</v>
      </c>
      <c r="L832" s="243">
        <f ca="1">+IFERROR(INDEX('Hoja de Trabajo para listado'!$A$155:$Z$1048576,MATCH($A832,'Hoja de Trabajo para listado'!$A$155:$A$1048576,0),MATCH((CUADRO!L$5&amp;$E832),'Hoja de Trabajo para listado'!$A$151:$Z$151,0)),0)+IFERROR(INDEX('Hoja de Trabajo para listado'!$AB$155:$BA$1048576,MATCH($A832,'Hoja de Trabajo para listado'!$AB$155:$AB$1048576,0),MATCH((CUADRO!L$5&amp;$E832),'Hoja de Trabajo para listado'!$AB$151:$BA$151,0)),0)+IFERROR(INDEX('Hoja de Trabajo para listado'!$BC$155:$CB$1048576,MATCH($A832,'Hoja de Trabajo para listado'!$BC$155:$BC$1048576,0),MATCH((CUADRO!L$5&amp;$E832),'Hoja de Trabajo para listado'!$BC$151:$CB$151,0)),0)+IFERROR(INDEX('Hoja de Trabajo para listado'!$DE$153:$DG$274,MATCH($A832,'Hoja de Trabajo para listado'!$DE$153:$DE$1048576,0),MATCH((CUADRO!L$5&amp;$E832),'Hoja de Trabajo para listado'!$DE$151:$DG$151,0)),0)+IFERROR(INDEX('Hoja de Trabajo para listado'!$CD$155:$DC$1048576,MATCH($A832,'Hoja de Trabajo para listado'!$CD$155:$CD$1048576,0),MATCH((CUADRO!L$5&amp;$E832),'Hoja de Trabajo para listado'!$CD$151:$DC$151,0)),0)</f>
        <v>0</v>
      </c>
      <c r="M832" s="243">
        <f ca="1">+IFERROR(INDEX('Hoja de Trabajo para listado'!$A$155:$Z$1048576,MATCH($A832,'Hoja de Trabajo para listado'!$A$155:$A$1048576,0),MATCH((CUADRO!M$5&amp;$E832),'Hoja de Trabajo para listado'!$A$151:$Z$151,0)),0)+IFERROR(INDEX('Hoja de Trabajo para listado'!$AB$155:$BA$1048576,MATCH($A832,'Hoja de Trabajo para listado'!$AB$155:$AB$1048576,0),MATCH((CUADRO!M$5&amp;$E832),'Hoja de Trabajo para listado'!$AB$151:$BA$151,0)),0)+IFERROR(INDEX('Hoja de Trabajo para listado'!$BC$155:$CB$1048576,MATCH($A832,'Hoja de Trabajo para listado'!$BC$155:$BC$1048576,0),MATCH((CUADRO!M$5&amp;$E832),'Hoja de Trabajo para listado'!$BC$151:$CB$151,0)),0)+IFERROR(INDEX('Hoja de Trabajo para listado'!$DE$153:$DG$274,MATCH($A832,'Hoja de Trabajo para listado'!$DE$153:$DE$1048576,0),MATCH((CUADRO!M$5&amp;$E832),'Hoja de Trabajo para listado'!$DE$151:$DG$151,0)),0)+IFERROR(INDEX('Hoja de Trabajo para listado'!$CD$155:$DC$1048576,MATCH($A832,'Hoja de Trabajo para listado'!$CD$155:$CD$1048576,0),MATCH((CUADRO!M$5&amp;$E832),'Hoja de Trabajo para listado'!$CD$151:$DC$151,0)),0)</f>
        <v>0</v>
      </c>
      <c r="N832" s="243">
        <f ca="1">+IFERROR(INDEX('Hoja de Trabajo para listado'!$A$155:$Z$1048576,MATCH($A832,'Hoja de Trabajo para listado'!$A$155:$A$1048576,0),MATCH((CUADRO!N$5&amp;$E832),'Hoja de Trabajo para listado'!$A$151:$Z$151,0)),0)+IFERROR(INDEX('Hoja de Trabajo para listado'!$AB$155:$BA$1048576,MATCH($A832,'Hoja de Trabajo para listado'!$AB$155:$AB$1048576,0),MATCH((CUADRO!N$5&amp;$E832),'Hoja de Trabajo para listado'!$AB$151:$BA$151,0)),0)+IFERROR(INDEX('Hoja de Trabajo para listado'!$BC$155:$CB$1048576,MATCH($A832,'Hoja de Trabajo para listado'!$BC$155:$BC$1048576,0),MATCH((CUADRO!N$5&amp;$E832),'Hoja de Trabajo para listado'!$BC$151:$CB$151,0)),0)+IFERROR(INDEX('Hoja de Trabajo para listado'!$DE$153:$DG$274,MATCH($A832,'Hoja de Trabajo para listado'!$DE$153:$DE$1048576,0),MATCH((CUADRO!N$5&amp;$E832),'Hoja de Trabajo para listado'!$DE$151:$DG$151,0)),0)+IFERROR(INDEX('Hoja de Trabajo para listado'!$CD$155:$DC$1048576,MATCH($A832,'Hoja de Trabajo para listado'!$CD$155:$CD$1048576,0),MATCH((CUADRO!N$5&amp;$E832),'Hoja de Trabajo para listado'!$CD$151:$DC$151,0)),0)</f>
        <v>0</v>
      </c>
      <c r="O832" s="243">
        <f ca="1">+IFERROR(INDEX('Hoja de Trabajo para listado'!$A$155:$Z$1048576,MATCH($A832,'Hoja de Trabajo para listado'!$A$155:$A$1048576,0),MATCH((CUADRO!O$5&amp;$E832),'Hoja de Trabajo para listado'!$A$151:$Z$151,0)),0)+IFERROR(INDEX('Hoja de Trabajo para listado'!$AB$155:$BA$1048576,MATCH($A832,'Hoja de Trabajo para listado'!$AB$155:$AB$1048576,0),MATCH((CUADRO!O$5&amp;$E832),'Hoja de Trabajo para listado'!$AB$151:$BA$151,0)),0)+IFERROR(INDEX('Hoja de Trabajo para listado'!$BC$155:$CB$1048576,MATCH($A832,'Hoja de Trabajo para listado'!$BC$155:$BC$1048576,0),MATCH((CUADRO!O$5&amp;$E832),'Hoja de Trabajo para listado'!$BC$151:$CB$151,0)),0)+IFERROR(INDEX('Hoja de Trabajo para listado'!$DE$153:$DG$274,MATCH($A832,'Hoja de Trabajo para listado'!$DE$153:$DE$1048576,0),MATCH((CUADRO!O$5&amp;$E832),'Hoja de Trabajo para listado'!$DE$151:$DG$151,0)),0)+IFERROR(INDEX('Hoja de Trabajo para listado'!$CD$155:$DC$1048576,MATCH($A832,'Hoja de Trabajo para listado'!$CD$155:$CD$1048576,0),MATCH((CUADRO!O$5&amp;$E832),'Hoja de Trabajo para listado'!$CD$151:$DC$151,0)),0)</f>
        <v>0</v>
      </c>
      <c r="P832" s="243">
        <f ca="1">+IFERROR(INDEX('Hoja de Trabajo para listado'!$A$155:$Z$1048576,MATCH($A832,'Hoja de Trabajo para listado'!$A$155:$A$1048576,0),MATCH((CUADRO!P$5&amp;$E832),'Hoja de Trabajo para listado'!$A$151:$Z$151,0)),0)+IFERROR(INDEX('Hoja de Trabajo para listado'!$AB$155:$BA$1048576,MATCH($A832,'Hoja de Trabajo para listado'!$AB$155:$AB$1048576,0),MATCH((CUADRO!P$5&amp;$E832),'Hoja de Trabajo para listado'!$AB$151:$BA$151,0)),0)+IFERROR(INDEX('Hoja de Trabajo para listado'!$BC$155:$CB$1048576,MATCH($A832,'Hoja de Trabajo para listado'!$BC$155:$BC$1048576,0),MATCH((CUADRO!P$5&amp;$E832),'Hoja de Trabajo para listado'!$BC$151:$CB$151,0)),0)+IFERROR(INDEX('Hoja de Trabajo para listado'!$DE$153:$DG$274,MATCH($A832,'Hoja de Trabajo para listado'!$DE$153:$DE$1048576,0),MATCH((CUADRO!P$5&amp;$E832),'Hoja de Trabajo para listado'!$DE$151:$DG$151,0)),0)+IFERROR(INDEX('Hoja de Trabajo para listado'!$CD$155:$DC$1048576,MATCH($A832,'Hoja de Trabajo para listado'!$CD$155:$CD$1048576,0),MATCH((CUADRO!P$5&amp;$E832),'Hoja de Trabajo para listado'!$CD$151:$DC$151,0)),0)</f>
        <v>0</v>
      </c>
      <c r="Q832" s="243">
        <f ca="1">+IFERROR(INDEX('Hoja de Trabajo para listado'!$A$155:$Z$1048576,MATCH($A832,'Hoja de Trabajo para listado'!$A$155:$A$1048576,0),MATCH((CUADRO!Q$5&amp;$E832),'Hoja de Trabajo para listado'!$A$151:$Z$151,0)),0)+IFERROR(INDEX('Hoja de Trabajo para listado'!$AB$155:$BA$1048576,MATCH($A832,'Hoja de Trabajo para listado'!$AB$155:$AB$1048576,0),MATCH((CUADRO!Q$5&amp;$E832),'Hoja de Trabajo para listado'!$AB$151:$BA$151,0)),0)+IFERROR(INDEX('Hoja de Trabajo para listado'!$BC$155:$CB$1048576,MATCH($A832,'Hoja de Trabajo para listado'!$BC$155:$BC$1048576,0),MATCH((CUADRO!Q$5&amp;$E832),'Hoja de Trabajo para listado'!$BC$151:$CB$151,0)),0)+IFERROR(INDEX('Hoja de Trabajo para listado'!$DE$153:$DG$274,MATCH($A832,'Hoja de Trabajo para listado'!$DE$153:$DE$1048576,0),MATCH((CUADRO!Q$5&amp;$E832),'Hoja de Trabajo para listado'!$DE$151:$DG$151,0)),0)+IFERROR(INDEX('Hoja de Trabajo para listado'!$CD$155:$DC$1048576,MATCH($A832,'Hoja de Trabajo para listado'!$CD$155:$CD$1048576,0),MATCH((CUADRO!Q$5&amp;$E832),'Hoja de Trabajo para listado'!$CD$151:$DC$151,0)),0)</f>
        <v>0</v>
      </c>
      <c r="R832" s="243">
        <f t="shared" ca="1" si="27"/>
        <v>0</v>
      </c>
      <c r="S832" s="249"/>
      <c r="T832" s="243">
        <f ca="1">+T833</f>
        <v>0</v>
      </c>
      <c r="U832" s="242">
        <f t="shared" si="28"/>
        <v>1</v>
      </c>
      <c r="V832" s="333" t="str">
        <f>+VLOOKUP(A832,bd_lista!$A$3:$E$590,5,FALSE)</f>
        <v>Gobiernos Autonomos Municipales</v>
      </c>
      <c r="W832" s="383" t="str">
        <f>+V832</f>
        <v>Gobiernos Autonomos Municipales</v>
      </c>
      <c r="X832" s="242">
        <f>+VLOOKUP(A832,[3]Sheet1!$A$13:$D$744,4,FALSE)</f>
        <v>0</v>
      </c>
      <c r="Y832" s="242" t="e">
        <f>+VLOOKUP(X832,bd_lista!$A$3:$C$590,3,FALSE)</f>
        <v>#N/A</v>
      </c>
      <c r="Z832" s="294">
        <f>+X832</f>
        <v>0</v>
      </c>
      <c r="AA832" s="295" t="e">
        <f>+Y832</f>
        <v>#N/A</v>
      </c>
    </row>
    <row r="833" spans="1:27" customFormat="1" ht="15" hidden="1" customHeight="1">
      <c r="A833" s="32">
        <v>1435</v>
      </c>
      <c r="B833" s="389"/>
      <c r="C833" s="247" t="str">
        <f>+VLOOKUP(A833,bd_lista!$A$3:$C$590,3,FALSE)</f>
        <v>Gobierno Autónomo Municipal de Soracachi</v>
      </c>
      <c r="D833" s="386"/>
      <c r="E833" s="244" t="s">
        <v>1305</v>
      </c>
      <c r="F833" s="243">
        <f ca="1">+IFERROR(INDEX('Hoja de Trabajo para listado'!$A$155:$Z$1048576,MATCH($A833,'Hoja de Trabajo para listado'!$A$155:$A$1048576,0),MATCH((CUADRO!F$5&amp;$E833),'Hoja de Trabajo para listado'!$A$151:$Z$151,0)),0)+IFERROR(INDEX('Hoja de Trabajo para listado'!$AB$155:$BA$1048576,MATCH($A833,'Hoja de Trabajo para listado'!$AB$155:$AB$1048576,0),MATCH((CUADRO!F$5&amp;$E833),'Hoja de Trabajo para listado'!$AB$151:$BA$151,0)),0)+IFERROR(INDEX('Hoja de Trabajo para listado'!$BC$155:$CB$1048576,MATCH($A833,'Hoja de Trabajo para listado'!$BC$155:$BC$1048576,0),MATCH((CUADRO!F$5&amp;$E833),'Hoja de Trabajo para listado'!$BC$151:$CB$151,0)),0)+IFERROR(INDEX('Hoja de Trabajo para listado'!$DE$153:$DG$274,MATCH($A833,'Hoja de Trabajo para listado'!$DE$153:$DE$1048576,0),MATCH((CUADRO!F$5&amp;$E833),'Hoja de Trabajo para listado'!$DE$151:$DG$151,0)),0)+IFERROR(INDEX('Hoja de Trabajo para listado'!$CD$155:$DC$1048576,MATCH($A833,'Hoja de Trabajo para listado'!$CD$155:$CD$1048576,0),MATCH((CUADRO!F$5&amp;$E833),'Hoja de Trabajo para listado'!$CD$151:$DC$151,0)),0)</f>
        <v>0</v>
      </c>
      <c r="G833" s="243">
        <f ca="1">+IFERROR(INDEX('Hoja de Trabajo para listado'!$A$155:$Z$1048576,MATCH($A833,'Hoja de Trabajo para listado'!$A$155:$A$1048576,0),MATCH((CUADRO!G$5&amp;$E833),'Hoja de Trabajo para listado'!$A$151:$Z$151,0)),0)+IFERROR(INDEX('Hoja de Trabajo para listado'!$AB$155:$BA$1048576,MATCH($A833,'Hoja de Trabajo para listado'!$AB$155:$AB$1048576,0),MATCH((CUADRO!G$5&amp;$E833),'Hoja de Trabajo para listado'!$AB$151:$BA$151,0)),0)+IFERROR(INDEX('Hoja de Trabajo para listado'!$BC$155:$CB$1048576,MATCH($A833,'Hoja de Trabajo para listado'!$BC$155:$BC$1048576,0),MATCH((CUADRO!G$5&amp;$E833),'Hoja de Trabajo para listado'!$BC$151:$CB$151,0)),0)+IFERROR(INDEX('Hoja de Trabajo para listado'!$DE$153:$DG$274,MATCH($A833,'Hoja de Trabajo para listado'!$DE$153:$DE$1048576,0),MATCH((CUADRO!G$5&amp;$E833),'Hoja de Trabajo para listado'!$DE$151:$DG$151,0)),0)+IFERROR(INDEX('Hoja de Trabajo para listado'!$CD$155:$DC$1048576,MATCH($A833,'Hoja de Trabajo para listado'!$CD$155:$CD$1048576,0),MATCH((CUADRO!G$5&amp;$E833),'Hoja de Trabajo para listado'!$CD$151:$DC$151,0)),0)</f>
        <v>0</v>
      </c>
      <c r="H833" s="243">
        <f ca="1">+IFERROR(INDEX('Hoja de Trabajo para listado'!$A$155:$Z$1048576,MATCH($A833,'Hoja de Trabajo para listado'!$A$155:$A$1048576,0),MATCH((CUADRO!H$5&amp;$E833),'Hoja de Trabajo para listado'!$A$151:$Z$151,0)),0)+IFERROR(INDEX('Hoja de Trabajo para listado'!$AB$155:$BA$1048576,MATCH($A833,'Hoja de Trabajo para listado'!$AB$155:$AB$1048576,0),MATCH((CUADRO!H$5&amp;$E833),'Hoja de Trabajo para listado'!$AB$151:$BA$151,0)),0)+IFERROR(INDEX('Hoja de Trabajo para listado'!$BC$155:$CB$1048576,MATCH($A833,'Hoja de Trabajo para listado'!$BC$155:$BC$1048576,0),MATCH((CUADRO!H$5&amp;$E833),'Hoja de Trabajo para listado'!$BC$151:$CB$151,0)),0)+IFERROR(INDEX('Hoja de Trabajo para listado'!$DE$153:$DG$274,MATCH($A833,'Hoja de Trabajo para listado'!$DE$153:$DE$1048576,0),MATCH((CUADRO!H$5&amp;$E833),'Hoja de Trabajo para listado'!$DE$151:$DG$151,0)),0)+IFERROR(INDEX('Hoja de Trabajo para listado'!$CD$155:$DC$1048576,MATCH($A833,'Hoja de Trabajo para listado'!$CD$155:$CD$1048576,0),MATCH((CUADRO!H$5&amp;$E833),'Hoja de Trabajo para listado'!$CD$151:$DC$151,0)),0)</f>
        <v>0</v>
      </c>
      <c r="I833" s="243">
        <f ca="1">+IFERROR(INDEX('Hoja de Trabajo para listado'!$A$155:$Z$1048576,MATCH($A833,'Hoja de Trabajo para listado'!$A$155:$A$1048576,0),MATCH((CUADRO!I$5&amp;$E833),'Hoja de Trabajo para listado'!$A$151:$Z$151,0)),0)+IFERROR(INDEX('Hoja de Trabajo para listado'!$AB$155:$BA$1048576,MATCH($A833,'Hoja de Trabajo para listado'!$AB$155:$AB$1048576,0),MATCH((CUADRO!I$5&amp;$E833),'Hoja de Trabajo para listado'!$AB$151:$BA$151,0)),0)+IFERROR(INDEX('Hoja de Trabajo para listado'!$BC$155:$CB$1048576,MATCH($A833,'Hoja de Trabajo para listado'!$BC$155:$BC$1048576,0),MATCH((CUADRO!I$5&amp;$E833),'Hoja de Trabajo para listado'!$BC$151:$CB$151,0)),0)+IFERROR(INDEX('Hoja de Trabajo para listado'!$DE$153:$DG$274,MATCH($A833,'Hoja de Trabajo para listado'!$DE$153:$DE$1048576,0),MATCH((CUADRO!I$5&amp;$E833),'Hoja de Trabajo para listado'!$DE$151:$DG$151,0)),0)+IFERROR(INDEX('Hoja de Trabajo para listado'!$CD$155:$DC$1048576,MATCH($A833,'Hoja de Trabajo para listado'!$CD$155:$CD$1048576,0),MATCH((CUADRO!I$5&amp;$E833),'Hoja de Trabajo para listado'!$CD$151:$DC$151,0)),0)</f>
        <v>0</v>
      </c>
      <c r="J833" s="243">
        <f ca="1">+IFERROR(INDEX('Hoja de Trabajo para listado'!$A$155:$Z$1048576,MATCH($A833,'Hoja de Trabajo para listado'!$A$155:$A$1048576,0),MATCH((CUADRO!J$5&amp;$E833),'Hoja de Trabajo para listado'!$A$151:$Z$151,0)),0)+IFERROR(INDEX('Hoja de Trabajo para listado'!$AB$155:$BA$1048576,MATCH($A833,'Hoja de Trabajo para listado'!$AB$155:$AB$1048576,0),MATCH((CUADRO!J$5&amp;$E833),'Hoja de Trabajo para listado'!$AB$151:$BA$151,0)),0)+IFERROR(INDEX('Hoja de Trabajo para listado'!$BC$155:$CB$1048576,MATCH($A833,'Hoja de Trabajo para listado'!$BC$155:$BC$1048576,0),MATCH((CUADRO!J$5&amp;$E833),'Hoja de Trabajo para listado'!$BC$151:$CB$151,0)),0)+IFERROR(INDEX('Hoja de Trabajo para listado'!$DE$153:$DG$274,MATCH($A833,'Hoja de Trabajo para listado'!$DE$153:$DE$1048576,0),MATCH((CUADRO!J$5&amp;$E833),'Hoja de Trabajo para listado'!$DE$151:$DG$151,0)),0)+IFERROR(INDEX('Hoja de Trabajo para listado'!$CD$155:$DC$1048576,MATCH($A833,'Hoja de Trabajo para listado'!$CD$155:$CD$1048576,0),MATCH((CUADRO!J$5&amp;$E833),'Hoja de Trabajo para listado'!$CD$151:$DC$151,0)),0)</f>
        <v>0</v>
      </c>
      <c r="K833" s="243">
        <f ca="1">+IFERROR(INDEX('Hoja de Trabajo para listado'!$A$155:$Z$1048576,MATCH($A833,'Hoja de Trabajo para listado'!$A$155:$A$1048576,0),MATCH((CUADRO!K$5&amp;$E833),'Hoja de Trabajo para listado'!$A$151:$Z$151,0)),0)+IFERROR(INDEX('Hoja de Trabajo para listado'!$AB$155:$BA$1048576,MATCH($A833,'Hoja de Trabajo para listado'!$AB$155:$AB$1048576,0),MATCH((CUADRO!K$5&amp;$E833),'Hoja de Trabajo para listado'!$AB$151:$BA$151,0)),0)+IFERROR(INDEX('Hoja de Trabajo para listado'!$BC$155:$CB$1048576,MATCH($A833,'Hoja de Trabajo para listado'!$BC$155:$BC$1048576,0),MATCH((CUADRO!K$5&amp;$E833),'Hoja de Trabajo para listado'!$BC$151:$CB$151,0)),0)+IFERROR(INDEX('Hoja de Trabajo para listado'!$DE$153:$DG$274,MATCH($A833,'Hoja de Trabajo para listado'!$DE$153:$DE$1048576,0),MATCH((CUADRO!K$5&amp;$E833),'Hoja de Trabajo para listado'!$DE$151:$DG$151,0)),0)+IFERROR(INDEX('Hoja de Trabajo para listado'!$CD$155:$DC$1048576,MATCH($A833,'Hoja de Trabajo para listado'!$CD$155:$CD$1048576,0),MATCH((CUADRO!K$5&amp;$E833),'Hoja de Trabajo para listado'!$CD$151:$DC$151,0)),0)</f>
        <v>0</v>
      </c>
      <c r="L833" s="243">
        <f ca="1">+IFERROR(INDEX('Hoja de Trabajo para listado'!$A$155:$Z$1048576,MATCH($A833,'Hoja de Trabajo para listado'!$A$155:$A$1048576,0),MATCH((CUADRO!L$5&amp;$E833),'Hoja de Trabajo para listado'!$A$151:$Z$151,0)),0)+IFERROR(INDEX('Hoja de Trabajo para listado'!$AB$155:$BA$1048576,MATCH($A833,'Hoja de Trabajo para listado'!$AB$155:$AB$1048576,0),MATCH((CUADRO!L$5&amp;$E833),'Hoja de Trabajo para listado'!$AB$151:$BA$151,0)),0)+IFERROR(INDEX('Hoja de Trabajo para listado'!$BC$155:$CB$1048576,MATCH($A833,'Hoja de Trabajo para listado'!$BC$155:$BC$1048576,0),MATCH((CUADRO!L$5&amp;$E833),'Hoja de Trabajo para listado'!$BC$151:$CB$151,0)),0)+IFERROR(INDEX('Hoja de Trabajo para listado'!$DE$153:$DG$274,MATCH($A833,'Hoja de Trabajo para listado'!$DE$153:$DE$1048576,0),MATCH((CUADRO!L$5&amp;$E833),'Hoja de Trabajo para listado'!$DE$151:$DG$151,0)),0)+IFERROR(INDEX('Hoja de Trabajo para listado'!$CD$155:$DC$1048576,MATCH($A833,'Hoja de Trabajo para listado'!$CD$155:$CD$1048576,0),MATCH((CUADRO!L$5&amp;$E833),'Hoja de Trabajo para listado'!$CD$151:$DC$151,0)),0)</f>
        <v>0</v>
      </c>
      <c r="M833" s="243">
        <f ca="1">+IFERROR(INDEX('Hoja de Trabajo para listado'!$A$155:$Z$1048576,MATCH($A833,'Hoja de Trabajo para listado'!$A$155:$A$1048576,0),MATCH((CUADRO!M$5&amp;$E833),'Hoja de Trabajo para listado'!$A$151:$Z$151,0)),0)+IFERROR(INDEX('Hoja de Trabajo para listado'!$AB$155:$BA$1048576,MATCH($A833,'Hoja de Trabajo para listado'!$AB$155:$AB$1048576,0),MATCH((CUADRO!M$5&amp;$E833),'Hoja de Trabajo para listado'!$AB$151:$BA$151,0)),0)+IFERROR(INDEX('Hoja de Trabajo para listado'!$BC$155:$CB$1048576,MATCH($A833,'Hoja de Trabajo para listado'!$BC$155:$BC$1048576,0),MATCH((CUADRO!M$5&amp;$E833),'Hoja de Trabajo para listado'!$BC$151:$CB$151,0)),0)+IFERROR(INDEX('Hoja de Trabajo para listado'!$DE$153:$DG$274,MATCH($A833,'Hoja de Trabajo para listado'!$DE$153:$DE$1048576,0),MATCH((CUADRO!M$5&amp;$E833),'Hoja de Trabajo para listado'!$DE$151:$DG$151,0)),0)+IFERROR(INDEX('Hoja de Trabajo para listado'!$CD$155:$DC$1048576,MATCH($A833,'Hoja de Trabajo para listado'!$CD$155:$CD$1048576,0),MATCH((CUADRO!M$5&amp;$E833),'Hoja de Trabajo para listado'!$CD$151:$DC$151,0)),0)</f>
        <v>0</v>
      </c>
      <c r="N833" s="243">
        <f ca="1">+IFERROR(INDEX('Hoja de Trabajo para listado'!$A$155:$Z$1048576,MATCH($A833,'Hoja de Trabajo para listado'!$A$155:$A$1048576,0),MATCH((CUADRO!N$5&amp;$E833),'Hoja de Trabajo para listado'!$A$151:$Z$151,0)),0)+IFERROR(INDEX('Hoja de Trabajo para listado'!$AB$155:$BA$1048576,MATCH($A833,'Hoja de Trabajo para listado'!$AB$155:$AB$1048576,0),MATCH((CUADRO!N$5&amp;$E833),'Hoja de Trabajo para listado'!$AB$151:$BA$151,0)),0)+IFERROR(INDEX('Hoja de Trabajo para listado'!$BC$155:$CB$1048576,MATCH($A833,'Hoja de Trabajo para listado'!$BC$155:$BC$1048576,0),MATCH((CUADRO!N$5&amp;$E833),'Hoja de Trabajo para listado'!$BC$151:$CB$151,0)),0)+IFERROR(INDEX('Hoja de Trabajo para listado'!$DE$153:$DG$274,MATCH($A833,'Hoja de Trabajo para listado'!$DE$153:$DE$1048576,0),MATCH((CUADRO!N$5&amp;$E833),'Hoja de Trabajo para listado'!$DE$151:$DG$151,0)),0)+IFERROR(INDEX('Hoja de Trabajo para listado'!$CD$155:$DC$1048576,MATCH($A833,'Hoja de Trabajo para listado'!$CD$155:$CD$1048576,0),MATCH((CUADRO!N$5&amp;$E833),'Hoja de Trabajo para listado'!$CD$151:$DC$151,0)),0)</f>
        <v>0</v>
      </c>
      <c r="O833" s="243">
        <f ca="1">+IFERROR(INDEX('Hoja de Trabajo para listado'!$A$155:$Z$1048576,MATCH($A833,'Hoja de Trabajo para listado'!$A$155:$A$1048576,0),MATCH((CUADRO!O$5&amp;$E833),'Hoja de Trabajo para listado'!$A$151:$Z$151,0)),0)+IFERROR(INDEX('Hoja de Trabajo para listado'!$AB$155:$BA$1048576,MATCH($A833,'Hoja de Trabajo para listado'!$AB$155:$AB$1048576,0),MATCH((CUADRO!O$5&amp;$E833),'Hoja de Trabajo para listado'!$AB$151:$BA$151,0)),0)+IFERROR(INDEX('Hoja de Trabajo para listado'!$BC$155:$CB$1048576,MATCH($A833,'Hoja de Trabajo para listado'!$BC$155:$BC$1048576,0),MATCH((CUADRO!O$5&amp;$E833),'Hoja de Trabajo para listado'!$BC$151:$CB$151,0)),0)+IFERROR(INDEX('Hoja de Trabajo para listado'!$DE$153:$DG$274,MATCH($A833,'Hoja de Trabajo para listado'!$DE$153:$DE$1048576,0),MATCH((CUADRO!O$5&amp;$E833),'Hoja de Trabajo para listado'!$DE$151:$DG$151,0)),0)+IFERROR(INDEX('Hoja de Trabajo para listado'!$CD$155:$DC$1048576,MATCH($A833,'Hoja de Trabajo para listado'!$CD$155:$CD$1048576,0),MATCH((CUADRO!O$5&amp;$E833),'Hoja de Trabajo para listado'!$CD$151:$DC$151,0)),0)</f>
        <v>0</v>
      </c>
      <c r="P833" s="243">
        <f ca="1">+IFERROR(INDEX('Hoja de Trabajo para listado'!$A$155:$Z$1048576,MATCH($A833,'Hoja de Trabajo para listado'!$A$155:$A$1048576,0),MATCH((CUADRO!P$5&amp;$E833),'Hoja de Trabajo para listado'!$A$151:$Z$151,0)),0)+IFERROR(INDEX('Hoja de Trabajo para listado'!$AB$155:$BA$1048576,MATCH($A833,'Hoja de Trabajo para listado'!$AB$155:$AB$1048576,0),MATCH((CUADRO!P$5&amp;$E833),'Hoja de Trabajo para listado'!$AB$151:$BA$151,0)),0)+IFERROR(INDEX('Hoja de Trabajo para listado'!$BC$155:$CB$1048576,MATCH($A833,'Hoja de Trabajo para listado'!$BC$155:$BC$1048576,0),MATCH((CUADRO!P$5&amp;$E833),'Hoja de Trabajo para listado'!$BC$151:$CB$151,0)),0)+IFERROR(INDEX('Hoja de Trabajo para listado'!$DE$153:$DG$274,MATCH($A833,'Hoja de Trabajo para listado'!$DE$153:$DE$1048576,0),MATCH((CUADRO!P$5&amp;$E833),'Hoja de Trabajo para listado'!$DE$151:$DG$151,0)),0)+IFERROR(INDEX('Hoja de Trabajo para listado'!$CD$155:$DC$1048576,MATCH($A833,'Hoja de Trabajo para listado'!$CD$155:$CD$1048576,0),MATCH((CUADRO!P$5&amp;$E833),'Hoja de Trabajo para listado'!$CD$151:$DC$151,0)),0)</f>
        <v>0</v>
      </c>
      <c r="Q833" s="243">
        <f ca="1">+IFERROR(INDEX('Hoja de Trabajo para listado'!$A$155:$Z$1048576,MATCH($A833,'Hoja de Trabajo para listado'!$A$155:$A$1048576,0),MATCH((CUADRO!Q$5&amp;$E833),'Hoja de Trabajo para listado'!$A$151:$Z$151,0)),0)+IFERROR(INDEX('Hoja de Trabajo para listado'!$AB$155:$BA$1048576,MATCH($A833,'Hoja de Trabajo para listado'!$AB$155:$AB$1048576,0),MATCH((CUADRO!Q$5&amp;$E833),'Hoja de Trabajo para listado'!$AB$151:$BA$151,0)),0)+IFERROR(INDEX('Hoja de Trabajo para listado'!$BC$155:$CB$1048576,MATCH($A833,'Hoja de Trabajo para listado'!$BC$155:$BC$1048576,0),MATCH((CUADRO!Q$5&amp;$E833),'Hoja de Trabajo para listado'!$BC$151:$CB$151,0)),0)+IFERROR(INDEX('Hoja de Trabajo para listado'!$DE$153:$DG$274,MATCH($A833,'Hoja de Trabajo para listado'!$DE$153:$DE$1048576,0),MATCH((CUADRO!Q$5&amp;$E833),'Hoja de Trabajo para listado'!$DE$151:$DG$151,0)),0)+IFERROR(INDEX('Hoja de Trabajo para listado'!$CD$155:$DC$1048576,MATCH($A833,'Hoja de Trabajo para listado'!$CD$155:$CD$1048576,0),MATCH((CUADRO!Q$5&amp;$E833),'Hoja de Trabajo para listado'!$CD$151:$DC$151,0)),0)</f>
        <v>0</v>
      </c>
      <c r="R833" s="243">
        <f t="shared" ca="1" si="27"/>
        <v>0</v>
      </c>
      <c r="S833" s="249">
        <f ca="1">+R832+R833</f>
        <v>0</v>
      </c>
      <c r="T833" s="243">
        <f ca="1">+S833</f>
        <v>0</v>
      </c>
      <c r="U833" s="242">
        <f t="shared" si="28"/>
        <v>2</v>
      </c>
      <c r="V833" s="333" t="str">
        <f>+VLOOKUP(A833,bd_lista!$A$3:$E$590,5,FALSE)</f>
        <v>Gobiernos Autonomos Municipales</v>
      </c>
      <c r="W833" s="384"/>
      <c r="X833" s="242">
        <f>+VLOOKUP(A833,[3]Sheet1!$A$13:$D$744,4,FALSE)</f>
        <v>0</v>
      </c>
      <c r="Y833" s="242" t="e">
        <f>+VLOOKUP(X833,bd_lista!$A$3:$C$590,3,FALSE)</f>
        <v>#N/A</v>
      </c>
      <c r="Z833" s="292"/>
      <c r="AA833" s="293"/>
    </row>
    <row r="834" spans="1:27" customFormat="1" ht="15" hidden="1" customHeight="1">
      <c r="A834" s="32">
        <v>1501</v>
      </c>
      <c r="B834" s="388">
        <f>+A834</f>
        <v>1501</v>
      </c>
      <c r="C834" s="247" t="str">
        <f>+VLOOKUP(A834,bd_lista!$A$3:$C$590,3,FALSE)</f>
        <v>Gobierno Autónomo Municipal de Potosí</v>
      </c>
      <c r="D834" s="385" t="str">
        <f>+C834</f>
        <v>Gobierno Autónomo Municipal de Potosí</v>
      </c>
      <c r="E834" s="242" t="s">
        <v>1304</v>
      </c>
      <c r="F834" s="243">
        <f ca="1">+IFERROR(INDEX('Hoja de Trabajo para listado'!$A$155:$Z$1048576,MATCH($A834,'Hoja de Trabajo para listado'!$A$155:$A$1048576,0),MATCH((CUADRO!F$5&amp;$E834),'Hoja de Trabajo para listado'!$A$151:$Z$151,0)),0)+IFERROR(INDEX('Hoja de Trabajo para listado'!$AB$155:$BA$1048576,MATCH($A834,'Hoja de Trabajo para listado'!$AB$155:$AB$1048576,0),MATCH((CUADRO!F$5&amp;$E834),'Hoja de Trabajo para listado'!$AB$151:$BA$151,0)),0)+IFERROR(INDEX('Hoja de Trabajo para listado'!$BC$155:$CB$1048576,MATCH($A834,'Hoja de Trabajo para listado'!$BC$155:$BC$1048576,0),MATCH((CUADRO!F$5&amp;$E834),'Hoja de Trabajo para listado'!$BC$151:$CB$151,0)),0)+IFERROR(INDEX('Hoja de Trabajo para listado'!$DE$153:$DG$274,MATCH($A834,'Hoja de Trabajo para listado'!$DE$153:$DE$1048576,0),MATCH((CUADRO!F$5&amp;$E834),'Hoja de Trabajo para listado'!$DE$151:$DG$151,0)),0)+IFERROR(INDEX('Hoja de Trabajo para listado'!$CD$155:$DC$1048576,MATCH($A834,'Hoja de Trabajo para listado'!$CD$155:$CD$1048576,0),MATCH((CUADRO!F$5&amp;$E834),'Hoja de Trabajo para listado'!$CD$151:$DC$151,0)),0)</f>
        <v>0</v>
      </c>
      <c r="G834" s="243">
        <f ca="1">+IFERROR(INDEX('Hoja de Trabajo para listado'!$A$155:$Z$1048576,MATCH($A834,'Hoja de Trabajo para listado'!$A$155:$A$1048576,0),MATCH((CUADRO!G$5&amp;$E834),'Hoja de Trabajo para listado'!$A$151:$Z$151,0)),0)+IFERROR(INDEX('Hoja de Trabajo para listado'!$AB$155:$BA$1048576,MATCH($A834,'Hoja de Trabajo para listado'!$AB$155:$AB$1048576,0),MATCH((CUADRO!G$5&amp;$E834),'Hoja de Trabajo para listado'!$AB$151:$BA$151,0)),0)+IFERROR(INDEX('Hoja de Trabajo para listado'!$BC$155:$CB$1048576,MATCH($A834,'Hoja de Trabajo para listado'!$BC$155:$BC$1048576,0),MATCH((CUADRO!G$5&amp;$E834),'Hoja de Trabajo para listado'!$BC$151:$CB$151,0)),0)+IFERROR(INDEX('Hoja de Trabajo para listado'!$DE$153:$DG$274,MATCH($A834,'Hoja de Trabajo para listado'!$DE$153:$DE$1048576,0),MATCH((CUADRO!G$5&amp;$E834),'Hoja de Trabajo para listado'!$DE$151:$DG$151,0)),0)+IFERROR(INDEX('Hoja de Trabajo para listado'!$CD$155:$DC$1048576,MATCH($A834,'Hoja de Trabajo para listado'!$CD$155:$CD$1048576,0),MATCH((CUADRO!G$5&amp;$E834),'Hoja de Trabajo para listado'!$CD$151:$DC$151,0)),0)</f>
        <v>0</v>
      </c>
      <c r="H834" s="243">
        <f ca="1">+IFERROR(INDEX('Hoja de Trabajo para listado'!$A$155:$Z$1048576,MATCH($A834,'Hoja de Trabajo para listado'!$A$155:$A$1048576,0),MATCH((CUADRO!H$5&amp;$E834),'Hoja de Trabajo para listado'!$A$151:$Z$151,0)),0)+IFERROR(INDEX('Hoja de Trabajo para listado'!$AB$155:$BA$1048576,MATCH($A834,'Hoja de Trabajo para listado'!$AB$155:$AB$1048576,0),MATCH((CUADRO!H$5&amp;$E834),'Hoja de Trabajo para listado'!$AB$151:$BA$151,0)),0)+IFERROR(INDEX('Hoja de Trabajo para listado'!$BC$155:$CB$1048576,MATCH($A834,'Hoja de Trabajo para listado'!$BC$155:$BC$1048576,0),MATCH((CUADRO!H$5&amp;$E834),'Hoja de Trabajo para listado'!$BC$151:$CB$151,0)),0)+IFERROR(INDEX('Hoja de Trabajo para listado'!$DE$153:$DG$274,MATCH($A834,'Hoja de Trabajo para listado'!$DE$153:$DE$1048576,0),MATCH((CUADRO!H$5&amp;$E834),'Hoja de Trabajo para listado'!$DE$151:$DG$151,0)),0)+IFERROR(INDEX('Hoja de Trabajo para listado'!$CD$155:$DC$1048576,MATCH($A834,'Hoja de Trabajo para listado'!$CD$155:$CD$1048576,0),MATCH((CUADRO!H$5&amp;$E834),'Hoja de Trabajo para listado'!$CD$151:$DC$151,0)),0)</f>
        <v>0</v>
      </c>
      <c r="I834" s="243">
        <f ca="1">+IFERROR(INDEX('Hoja de Trabajo para listado'!$A$155:$Z$1048576,MATCH($A834,'Hoja de Trabajo para listado'!$A$155:$A$1048576,0),MATCH((CUADRO!I$5&amp;$E834),'Hoja de Trabajo para listado'!$A$151:$Z$151,0)),0)+IFERROR(INDEX('Hoja de Trabajo para listado'!$AB$155:$BA$1048576,MATCH($A834,'Hoja de Trabajo para listado'!$AB$155:$AB$1048576,0),MATCH((CUADRO!I$5&amp;$E834),'Hoja de Trabajo para listado'!$AB$151:$BA$151,0)),0)+IFERROR(INDEX('Hoja de Trabajo para listado'!$BC$155:$CB$1048576,MATCH($A834,'Hoja de Trabajo para listado'!$BC$155:$BC$1048576,0),MATCH((CUADRO!I$5&amp;$E834),'Hoja de Trabajo para listado'!$BC$151:$CB$151,0)),0)+IFERROR(INDEX('Hoja de Trabajo para listado'!$DE$153:$DG$274,MATCH($A834,'Hoja de Trabajo para listado'!$DE$153:$DE$1048576,0),MATCH((CUADRO!I$5&amp;$E834),'Hoja de Trabajo para listado'!$DE$151:$DG$151,0)),0)+IFERROR(INDEX('Hoja de Trabajo para listado'!$CD$155:$DC$1048576,MATCH($A834,'Hoja de Trabajo para listado'!$CD$155:$CD$1048576,0),MATCH((CUADRO!I$5&amp;$E834),'Hoja de Trabajo para listado'!$CD$151:$DC$151,0)),0)</f>
        <v>0</v>
      </c>
      <c r="J834" s="243">
        <f ca="1">+IFERROR(INDEX('Hoja de Trabajo para listado'!$A$155:$Z$1048576,MATCH($A834,'Hoja de Trabajo para listado'!$A$155:$A$1048576,0),MATCH((CUADRO!J$5&amp;$E834),'Hoja de Trabajo para listado'!$A$151:$Z$151,0)),0)+IFERROR(INDEX('Hoja de Trabajo para listado'!$AB$155:$BA$1048576,MATCH($A834,'Hoja de Trabajo para listado'!$AB$155:$AB$1048576,0),MATCH((CUADRO!J$5&amp;$E834),'Hoja de Trabajo para listado'!$AB$151:$BA$151,0)),0)+IFERROR(INDEX('Hoja de Trabajo para listado'!$BC$155:$CB$1048576,MATCH($A834,'Hoja de Trabajo para listado'!$BC$155:$BC$1048576,0),MATCH((CUADRO!J$5&amp;$E834),'Hoja de Trabajo para listado'!$BC$151:$CB$151,0)),0)+IFERROR(INDEX('Hoja de Trabajo para listado'!$DE$153:$DG$274,MATCH($A834,'Hoja de Trabajo para listado'!$DE$153:$DE$1048576,0),MATCH((CUADRO!J$5&amp;$E834),'Hoja de Trabajo para listado'!$DE$151:$DG$151,0)),0)+IFERROR(INDEX('Hoja de Trabajo para listado'!$CD$155:$DC$1048576,MATCH($A834,'Hoja de Trabajo para listado'!$CD$155:$CD$1048576,0),MATCH((CUADRO!J$5&amp;$E834),'Hoja de Trabajo para listado'!$CD$151:$DC$151,0)),0)</f>
        <v>0</v>
      </c>
      <c r="K834" s="243">
        <f ca="1">+IFERROR(INDEX('Hoja de Trabajo para listado'!$A$155:$Z$1048576,MATCH($A834,'Hoja de Trabajo para listado'!$A$155:$A$1048576,0),MATCH((CUADRO!K$5&amp;$E834),'Hoja de Trabajo para listado'!$A$151:$Z$151,0)),0)+IFERROR(INDEX('Hoja de Trabajo para listado'!$AB$155:$BA$1048576,MATCH($A834,'Hoja de Trabajo para listado'!$AB$155:$AB$1048576,0),MATCH((CUADRO!K$5&amp;$E834),'Hoja de Trabajo para listado'!$AB$151:$BA$151,0)),0)+IFERROR(INDEX('Hoja de Trabajo para listado'!$BC$155:$CB$1048576,MATCH($A834,'Hoja de Trabajo para listado'!$BC$155:$BC$1048576,0),MATCH((CUADRO!K$5&amp;$E834),'Hoja de Trabajo para listado'!$BC$151:$CB$151,0)),0)+IFERROR(INDEX('Hoja de Trabajo para listado'!$DE$153:$DG$274,MATCH($A834,'Hoja de Trabajo para listado'!$DE$153:$DE$1048576,0),MATCH((CUADRO!K$5&amp;$E834),'Hoja de Trabajo para listado'!$DE$151:$DG$151,0)),0)+IFERROR(INDEX('Hoja de Trabajo para listado'!$CD$155:$DC$1048576,MATCH($A834,'Hoja de Trabajo para listado'!$CD$155:$CD$1048576,0),MATCH((CUADRO!K$5&amp;$E834),'Hoja de Trabajo para listado'!$CD$151:$DC$151,0)),0)</f>
        <v>0</v>
      </c>
      <c r="L834" s="243">
        <f ca="1">+IFERROR(INDEX('Hoja de Trabajo para listado'!$A$155:$Z$1048576,MATCH($A834,'Hoja de Trabajo para listado'!$A$155:$A$1048576,0),MATCH((CUADRO!L$5&amp;$E834),'Hoja de Trabajo para listado'!$A$151:$Z$151,0)),0)+IFERROR(INDEX('Hoja de Trabajo para listado'!$AB$155:$BA$1048576,MATCH($A834,'Hoja de Trabajo para listado'!$AB$155:$AB$1048576,0),MATCH((CUADRO!L$5&amp;$E834),'Hoja de Trabajo para listado'!$AB$151:$BA$151,0)),0)+IFERROR(INDEX('Hoja de Trabajo para listado'!$BC$155:$CB$1048576,MATCH($A834,'Hoja de Trabajo para listado'!$BC$155:$BC$1048576,0),MATCH((CUADRO!L$5&amp;$E834),'Hoja de Trabajo para listado'!$BC$151:$CB$151,0)),0)+IFERROR(INDEX('Hoja de Trabajo para listado'!$DE$153:$DG$274,MATCH($A834,'Hoja de Trabajo para listado'!$DE$153:$DE$1048576,0),MATCH((CUADRO!L$5&amp;$E834),'Hoja de Trabajo para listado'!$DE$151:$DG$151,0)),0)+IFERROR(INDEX('Hoja de Trabajo para listado'!$CD$155:$DC$1048576,MATCH($A834,'Hoja de Trabajo para listado'!$CD$155:$CD$1048576,0),MATCH((CUADRO!L$5&amp;$E834),'Hoja de Trabajo para listado'!$CD$151:$DC$151,0)),0)</f>
        <v>0</v>
      </c>
      <c r="M834" s="243">
        <f ca="1">+IFERROR(INDEX('Hoja de Trabajo para listado'!$A$155:$Z$1048576,MATCH($A834,'Hoja de Trabajo para listado'!$A$155:$A$1048576,0),MATCH((CUADRO!M$5&amp;$E834),'Hoja de Trabajo para listado'!$A$151:$Z$151,0)),0)+IFERROR(INDEX('Hoja de Trabajo para listado'!$AB$155:$BA$1048576,MATCH($A834,'Hoja de Trabajo para listado'!$AB$155:$AB$1048576,0),MATCH((CUADRO!M$5&amp;$E834),'Hoja de Trabajo para listado'!$AB$151:$BA$151,0)),0)+IFERROR(INDEX('Hoja de Trabajo para listado'!$BC$155:$CB$1048576,MATCH($A834,'Hoja de Trabajo para listado'!$BC$155:$BC$1048576,0),MATCH((CUADRO!M$5&amp;$E834),'Hoja de Trabajo para listado'!$BC$151:$CB$151,0)),0)+IFERROR(INDEX('Hoja de Trabajo para listado'!$DE$153:$DG$274,MATCH($A834,'Hoja de Trabajo para listado'!$DE$153:$DE$1048576,0),MATCH((CUADRO!M$5&amp;$E834),'Hoja de Trabajo para listado'!$DE$151:$DG$151,0)),0)+IFERROR(INDEX('Hoja de Trabajo para listado'!$CD$155:$DC$1048576,MATCH($A834,'Hoja de Trabajo para listado'!$CD$155:$CD$1048576,0),MATCH((CUADRO!M$5&amp;$E834),'Hoja de Trabajo para listado'!$CD$151:$DC$151,0)),0)</f>
        <v>0</v>
      </c>
      <c r="N834" s="243">
        <f ca="1">+IFERROR(INDEX('Hoja de Trabajo para listado'!$A$155:$Z$1048576,MATCH($A834,'Hoja de Trabajo para listado'!$A$155:$A$1048576,0),MATCH((CUADRO!N$5&amp;$E834),'Hoja de Trabajo para listado'!$A$151:$Z$151,0)),0)+IFERROR(INDEX('Hoja de Trabajo para listado'!$AB$155:$BA$1048576,MATCH($A834,'Hoja de Trabajo para listado'!$AB$155:$AB$1048576,0),MATCH((CUADRO!N$5&amp;$E834),'Hoja de Trabajo para listado'!$AB$151:$BA$151,0)),0)+IFERROR(INDEX('Hoja de Trabajo para listado'!$BC$155:$CB$1048576,MATCH($A834,'Hoja de Trabajo para listado'!$BC$155:$BC$1048576,0),MATCH((CUADRO!N$5&amp;$E834),'Hoja de Trabajo para listado'!$BC$151:$CB$151,0)),0)+IFERROR(INDEX('Hoja de Trabajo para listado'!$DE$153:$DG$274,MATCH($A834,'Hoja de Trabajo para listado'!$DE$153:$DE$1048576,0),MATCH((CUADRO!N$5&amp;$E834),'Hoja de Trabajo para listado'!$DE$151:$DG$151,0)),0)+IFERROR(INDEX('Hoja de Trabajo para listado'!$CD$155:$DC$1048576,MATCH($A834,'Hoja de Trabajo para listado'!$CD$155:$CD$1048576,0),MATCH((CUADRO!N$5&amp;$E834),'Hoja de Trabajo para listado'!$CD$151:$DC$151,0)),0)</f>
        <v>0</v>
      </c>
      <c r="O834" s="243">
        <f ca="1">+IFERROR(INDEX('Hoja de Trabajo para listado'!$A$155:$Z$1048576,MATCH($A834,'Hoja de Trabajo para listado'!$A$155:$A$1048576,0),MATCH((CUADRO!O$5&amp;$E834),'Hoja de Trabajo para listado'!$A$151:$Z$151,0)),0)+IFERROR(INDEX('Hoja de Trabajo para listado'!$AB$155:$BA$1048576,MATCH($A834,'Hoja de Trabajo para listado'!$AB$155:$AB$1048576,0),MATCH((CUADRO!O$5&amp;$E834),'Hoja de Trabajo para listado'!$AB$151:$BA$151,0)),0)+IFERROR(INDEX('Hoja de Trabajo para listado'!$BC$155:$CB$1048576,MATCH($A834,'Hoja de Trabajo para listado'!$BC$155:$BC$1048576,0),MATCH((CUADRO!O$5&amp;$E834),'Hoja de Trabajo para listado'!$BC$151:$CB$151,0)),0)+IFERROR(INDEX('Hoja de Trabajo para listado'!$DE$153:$DG$274,MATCH($A834,'Hoja de Trabajo para listado'!$DE$153:$DE$1048576,0),MATCH((CUADRO!O$5&amp;$E834),'Hoja de Trabajo para listado'!$DE$151:$DG$151,0)),0)+IFERROR(INDEX('Hoja de Trabajo para listado'!$CD$155:$DC$1048576,MATCH($A834,'Hoja de Trabajo para listado'!$CD$155:$CD$1048576,0),MATCH((CUADRO!O$5&amp;$E834),'Hoja de Trabajo para listado'!$CD$151:$DC$151,0)),0)</f>
        <v>0</v>
      </c>
      <c r="P834" s="243">
        <f ca="1">+IFERROR(INDEX('Hoja de Trabajo para listado'!$A$155:$Z$1048576,MATCH($A834,'Hoja de Trabajo para listado'!$A$155:$A$1048576,0),MATCH((CUADRO!P$5&amp;$E834),'Hoja de Trabajo para listado'!$A$151:$Z$151,0)),0)+IFERROR(INDEX('Hoja de Trabajo para listado'!$AB$155:$BA$1048576,MATCH($A834,'Hoja de Trabajo para listado'!$AB$155:$AB$1048576,0),MATCH((CUADRO!P$5&amp;$E834),'Hoja de Trabajo para listado'!$AB$151:$BA$151,0)),0)+IFERROR(INDEX('Hoja de Trabajo para listado'!$BC$155:$CB$1048576,MATCH($A834,'Hoja de Trabajo para listado'!$BC$155:$BC$1048576,0),MATCH((CUADRO!P$5&amp;$E834),'Hoja de Trabajo para listado'!$BC$151:$CB$151,0)),0)+IFERROR(INDEX('Hoja de Trabajo para listado'!$DE$153:$DG$274,MATCH($A834,'Hoja de Trabajo para listado'!$DE$153:$DE$1048576,0),MATCH((CUADRO!P$5&amp;$E834),'Hoja de Trabajo para listado'!$DE$151:$DG$151,0)),0)+IFERROR(INDEX('Hoja de Trabajo para listado'!$CD$155:$DC$1048576,MATCH($A834,'Hoja de Trabajo para listado'!$CD$155:$CD$1048576,0),MATCH((CUADRO!P$5&amp;$E834),'Hoja de Trabajo para listado'!$CD$151:$DC$151,0)),0)</f>
        <v>0</v>
      </c>
      <c r="Q834" s="243">
        <f ca="1">+IFERROR(INDEX('Hoja de Trabajo para listado'!$A$155:$Z$1048576,MATCH($A834,'Hoja de Trabajo para listado'!$A$155:$A$1048576,0),MATCH((CUADRO!Q$5&amp;$E834),'Hoja de Trabajo para listado'!$A$151:$Z$151,0)),0)+IFERROR(INDEX('Hoja de Trabajo para listado'!$AB$155:$BA$1048576,MATCH($A834,'Hoja de Trabajo para listado'!$AB$155:$AB$1048576,0),MATCH((CUADRO!Q$5&amp;$E834),'Hoja de Trabajo para listado'!$AB$151:$BA$151,0)),0)+IFERROR(INDEX('Hoja de Trabajo para listado'!$BC$155:$CB$1048576,MATCH($A834,'Hoja de Trabajo para listado'!$BC$155:$BC$1048576,0),MATCH((CUADRO!Q$5&amp;$E834),'Hoja de Trabajo para listado'!$BC$151:$CB$151,0)),0)+IFERROR(INDEX('Hoja de Trabajo para listado'!$DE$153:$DG$274,MATCH($A834,'Hoja de Trabajo para listado'!$DE$153:$DE$1048576,0),MATCH((CUADRO!Q$5&amp;$E834),'Hoja de Trabajo para listado'!$DE$151:$DG$151,0)),0)+IFERROR(INDEX('Hoja de Trabajo para listado'!$CD$155:$DC$1048576,MATCH($A834,'Hoja de Trabajo para listado'!$CD$155:$CD$1048576,0),MATCH((CUADRO!Q$5&amp;$E834),'Hoja de Trabajo para listado'!$CD$151:$DC$151,0)),0)</f>
        <v>0</v>
      </c>
      <c r="R834" s="243">
        <f t="shared" ca="1" si="27"/>
        <v>0</v>
      </c>
      <c r="S834" s="249"/>
      <c r="T834" s="243">
        <f ca="1">+T835</f>
        <v>0</v>
      </c>
      <c r="U834" s="242">
        <f t="shared" si="28"/>
        <v>1</v>
      </c>
      <c r="V834" s="333" t="str">
        <f>+VLOOKUP(A834,bd_lista!$A$3:$E$590,5,FALSE)</f>
        <v>Gobiernos Autonomos Municipales</v>
      </c>
      <c r="W834" s="383" t="str">
        <f>+V834</f>
        <v>Gobiernos Autonomos Municipales</v>
      </c>
      <c r="X834" s="242">
        <f>+VLOOKUP(A834,[3]Sheet1!$A$13:$D$744,4,FALSE)</f>
        <v>0</v>
      </c>
      <c r="Y834" s="242" t="e">
        <f>+VLOOKUP(X834,bd_lista!$A$3:$C$590,3,FALSE)</f>
        <v>#N/A</v>
      </c>
      <c r="Z834" s="294">
        <f>+X834</f>
        <v>0</v>
      </c>
      <c r="AA834" s="295" t="e">
        <f>+Y834</f>
        <v>#N/A</v>
      </c>
    </row>
    <row r="835" spans="1:27" customFormat="1" ht="15" hidden="1" customHeight="1">
      <c r="A835" s="32">
        <v>1501</v>
      </c>
      <c r="B835" s="389"/>
      <c r="C835" s="247" t="str">
        <f>+VLOOKUP(A835,bd_lista!$A$3:$C$590,3,FALSE)</f>
        <v>Gobierno Autónomo Municipal de Potosí</v>
      </c>
      <c r="D835" s="386"/>
      <c r="E835" s="244" t="s">
        <v>1305</v>
      </c>
      <c r="F835" s="243">
        <f ca="1">+IFERROR(INDEX('Hoja de Trabajo para listado'!$A$155:$Z$1048576,MATCH($A835,'Hoja de Trabajo para listado'!$A$155:$A$1048576,0),MATCH((CUADRO!F$5&amp;$E835),'Hoja de Trabajo para listado'!$A$151:$Z$151,0)),0)+IFERROR(INDEX('Hoja de Trabajo para listado'!$AB$155:$BA$1048576,MATCH($A835,'Hoja de Trabajo para listado'!$AB$155:$AB$1048576,0),MATCH((CUADRO!F$5&amp;$E835),'Hoja de Trabajo para listado'!$AB$151:$BA$151,0)),0)+IFERROR(INDEX('Hoja de Trabajo para listado'!$BC$155:$CB$1048576,MATCH($A835,'Hoja de Trabajo para listado'!$BC$155:$BC$1048576,0),MATCH((CUADRO!F$5&amp;$E835),'Hoja de Trabajo para listado'!$BC$151:$CB$151,0)),0)+IFERROR(INDEX('Hoja de Trabajo para listado'!$DE$153:$DG$274,MATCH($A835,'Hoja de Trabajo para listado'!$DE$153:$DE$1048576,0),MATCH((CUADRO!F$5&amp;$E835),'Hoja de Trabajo para listado'!$DE$151:$DG$151,0)),0)+IFERROR(INDEX('Hoja de Trabajo para listado'!$CD$155:$DC$1048576,MATCH($A835,'Hoja de Trabajo para listado'!$CD$155:$CD$1048576,0),MATCH((CUADRO!F$5&amp;$E835),'Hoja de Trabajo para listado'!$CD$151:$DC$151,0)),0)</f>
        <v>0</v>
      </c>
      <c r="G835" s="243">
        <f ca="1">+IFERROR(INDEX('Hoja de Trabajo para listado'!$A$155:$Z$1048576,MATCH($A835,'Hoja de Trabajo para listado'!$A$155:$A$1048576,0),MATCH((CUADRO!G$5&amp;$E835),'Hoja de Trabajo para listado'!$A$151:$Z$151,0)),0)+IFERROR(INDEX('Hoja de Trabajo para listado'!$AB$155:$BA$1048576,MATCH($A835,'Hoja de Trabajo para listado'!$AB$155:$AB$1048576,0),MATCH((CUADRO!G$5&amp;$E835),'Hoja de Trabajo para listado'!$AB$151:$BA$151,0)),0)+IFERROR(INDEX('Hoja de Trabajo para listado'!$BC$155:$CB$1048576,MATCH($A835,'Hoja de Trabajo para listado'!$BC$155:$BC$1048576,0),MATCH((CUADRO!G$5&amp;$E835),'Hoja de Trabajo para listado'!$BC$151:$CB$151,0)),0)+IFERROR(INDEX('Hoja de Trabajo para listado'!$DE$153:$DG$274,MATCH($A835,'Hoja de Trabajo para listado'!$DE$153:$DE$1048576,0),MATCH((CUADRO!G$5&amp;$E835),'Hoja de Trabajo para listado'!$DE$151:$DG$151,0)),0)+IFERROR(INDEX('Hoja de Trabajo para listado'!$CD$155:$DC$1048576,MATCH($A835,'Hoja de Trabajo para listado'!$CD$155:$CD$1048576,0),MATCH((CUADRO!G$5&amp;$E835),'Hoja de Trabajo para listado'!$CD$151:$DC$151,0)),0)</f>
        <v>0</v>
      </c>
      <c r="H835" s="243">
        <f ca="1">+IFERROR(INDEX('Hoja de Trabajo para listado'!$A$155:$Z$1048576,MATCH($A835,'Hoja de Trabajo para listado'!$A$155:$A$1048576,0),MATCH((CUADRO!H$5&amp;$E835),'Hoja de Trabajo para listado'!$A$151:$Z$151,0)),0)+IFERROR(INDEX('Hoja de Trabajo para listado'!$AB$155:$BA$1048576,MATCH($A835,'Hoja de Trabajo para listado'!$AB$155:$AB$1048576,0),MATCH((CUADRO!H$5&amp;$E835),'Hoja de Trabajo para listado'!$AB$151:$BA$151,0)),0)+IFERROR(INDEX('Hoja de Trabajo para listado'!$BC$155:$CB$1048576,MATCH($A835,'Hoja de Trabajo para listado'!$BC$155:$BC$1048576,0),MATCH((CUADRO!H$5&amp;$E835),'Hoja de Trabajo para listado'!$BC$151:$CB$151,0)),0)+IFERROR(INDEX('Hoja de Trabajo para listado'!$DE$153:$DG$274,MATCH($A835,'Hoja de Trabajo para listado'!$DE$153:$DE$1048576,0),MATCH((CUADRO!H$5&amp;$E835),'Hoja de Trabajo para listado'!$DE$151:$DG$151,0)),0)+IFERROR(INDEX('Hoja de Trabajo para listado'!$CD$155:$DC$1048576,MATCH($A835,'Hoja de Trabajo para listado'!$CD$155:$CD$1048576,0),MATCH((CUADRO!H$5&amp;$E835),'Hoja de Trabajo para listado'!$CD$151:$DC$151,0)),0)</f>
        <v>0</v>
      </c>
      <c r="I835" s="243">
        <f ca="1">+IFERROR(INDEX('Hoja de Trabajo para listado'!$A$155:$Z$1048576,MATCH($A835,'Hoja de Trabajo para listado'!$A$155:$A$1048576,0),MATCH((CUADRO!I$5&amp;$E835),'Hoja de Trabajo para listado'!$A$151:$Z$151,0)),0)+IFERROR(INDEX('Hoja de Trabajo para listado'!$AB$155:$BA$1048576,MATCH($A835,'Hoja de Trabajo para listado'!$AB$155:$AB$1048576,0),MATCH((CUADRO!I$5&amp;$E835),'Hoja de Trabajo para listado'!$AB$151:$BA$151,0)),0)+IFERROR(INDEX('Hoja de Trabajo para listado'!$BC$155:$CB$1048576,MATCH($A835,'Hoja de Trabajo para listado'!$BC$155:$BC$1048576,0),MATCH((CUADRO!I$5&amp;$E835),'Hoja de Trabajo para listado'!$BC$151:$CB$151,0)),0)+IFERROR(INDEX('Hoja de Trabajo para listado'!$DE$153:$DG$274,MATCH($A835,'Hoja de Trabajo para listado'!$DE$153:$DE$1048576,0),MATCH((CUADRO!I$5&amp;$E835),'Hoja de Trabajo para listado'!$DE$151:$DG$151,0)),0)+IFERROR(INDEX('Hoja de Trabajo para listado'!$CD$155:$DC$1048576,MATCH($A835,'Hoja de Trabajo para listado'!$CD$155:$CD$1048576,0),MATCH((CUADRO!I$5&amp;$E835),'Hoja de Trabajo para listado'!$CD$151:$DC$151,0)),0)</f>
        <v>0</v>
      </c>
      <c r="J835" s="243">
        <f ca="1">+IFERROR(INDEX('Hoja de Trabajo para listado'!$A$155:$Z$1048576,MATCH($A835,'Hoja de Trabajo para listado'!$A$155:$A$1048576,0),MATCH((CUADRO!J$5&amp;$E835),'Hoja de Trabajo para listado'!$A$151:$Z$151,0)),0)+IFERROR(INDEX('Hoja de Trabajo para listado'!$AB$155:$BA$1048576,MATCH($A835,'Hoja de Trabajo para listado'!$AB$155:$AB$1048576,0),MATCH((CUADRO!J$5&amp;$E835),'Hoja de Trabajo para listado'!$AB$151:$BA$151,0)),0)+IFERROR(INDEX('Hoja de Trabajo para listado'!$BC$155:$CB$1048576,MATCH($A835,'Hoja de Trabajo para listado'!$BC$155:$BC$1048576,0),MATCH((CUADRO!J$5&amp;$E835),'Hoja de Trabajo para listado'!$BC$151:$CB$151,0)),0)+IFERROR(INDEX('Hoja de Trabajo para listado'!$DE$153:$DG$274,MATCH($A835,'Hoja de Trabajo para listado'!$DE$153:$DE$1048576,0),MATCH((CUADRO!J$5&amp;$E835),'Hoja de Trabajo para listado'!$DE$151:$DG$151,0)),0)+IFERROR(INDEX('Hoja de Trabajo para listado'!$CD$155:$DC$1048576,MATCH($A835,'Hoja de Trabajo para listado'!$CD$155:$CD$1048576,0),MATCH((CUADRO!J$5&amp;$E835),'Hoja de Trabajo para listado'!$CD$151:$DC$151,0)),0)</f>
        <v>0</v>
      </c>
      <c r="K835" s="243">
        <f ca="1">+IFERROR(INDEX('Hoja de Trabajo para listado'!$A$155:$Z$1048576,MATCH($A835,'Hoja de Trabajo para listado'!$A$155:$A$1048576,0),MATCH((CUADRO!K$5&amp;$E835),'Hoja de Trabajo para listado'!$A$151:$Z$151,0)),0)+IFERROR(INDEX('Hoja de Trabajo para listado'!$AB$155:$BA$1048576,MATCH($A835,'Hoja de Trabajo para listado'!$AB$155:$AB$1048576,0),MATCH((CUADRO!K$5&amp;$E835),'Hoja de Trabajo para listado'!$AB$151:$BA$151,0)),0)+IFERROR(INDEX('Hoja de Trabajo para listado'!$BC$155:$CB$1048576,MATCH($A835,'Hoja de Trabajo para listado'!$BC$155:$BC$1048576,0),MATCH((CUADRO!K$5&amp;$E835),'Hoja de Trabajo para listado'!$BC$151:$CB$151,0)),0)+IFERROR(INDEX('Hoja de Trabajo para listado'!$DE$153:$DG$274,MATCH($A835,'Hoja de Trabajo para listado'!$DE$153:$DE$1048576,0),MATCH((CUADRO!K$5&amp;$E835),'Hoja de Trabajo para listado'!$DE$151:$DG$151,0)),0)+IFERROR(INDEX('Hoja de Trabajo para listado'!$CD$155:$DC$1048576,MATCH($A835,'Hoja de Trabajo para listado'!$CD$155:$CD$1048576,0),MATCH((CUADRO!K$5&amp;$E835),'Hoja de Trabajo para listado'!$CD$151:$DC$151,0)),0)</f>
        <v>0</v>
      </c>
      <c r="L835" s="243">
        <f ca="1">+IFERROR(INDEX('Hoja de Trabajo para listado'!$A$155:$Z$1048576,MATCH($A835,'Hoja de Trabajo para listado'!$A$155:$A$1048576,0),MATCH((CUADRO!L$5&amp;$E835),'Hoja de Trabajo para listado'!$A$151:$Z$151,0)),0)+IFERROR(INDEX('Hoja de Trabajo para listado'!$AB$155:$BA$1048576,MATCH($A835,'Hoja de Trabajo para listado'!$AB$155:$AB$1048576,0),MATCH((CUADRO!L$5&amp;$E835),'Hoja de Trabajo para listado'!$AB$151:$BA$151,0)),0)+IFERROR(INDEX('Hoja de Trabajo para listado'!$BC$155:$CB$1048576,MATCH($A835,'Hoja de Trabajo para listado'!$BC$155:$BC$1048576,0),MATCH((CUADRO!L$5&amp;$E835),'Hoja de Trabajo para listado'!$BC$151:$CB$151,0)),0)+IFERROR(INDEX('Hoja de Trabajo para listado'!$DE$153:$DG$274,MATCH($A835,'Hoja de Trabajo para listado'!$DE$153:$DE$1048576,0),MATCH((CUADRO!L$5&amp;$E835),'Hoja de Trabajo para listado'!$DE$151:$DG$151,0)),0)+IFERROR(INDEX('Hoja de Trabajo para listado'!$CD$155:$DC$1048576,MATCH($A835,'Hoja de Trabajo para listado'!$CD$155:$CD$1048576,0),MATCH((CUADRO!L$5&amp;$E835),'Hoja de Trabajo para listado'!$CD$151:$DC$151,0)),0)</f>
        <v>0</v>
      </c>
      <c r="M835" s="243">
        <f ca="1">+IFERROR(INDEX('Hoja de Trabajo para listado'!$A$155:$Z$1048576,MATCH($A835,'Hoja de Trabajo para listado'!$A$155:$A$1048576,0),MATCH((CUADRO!M$5&amp;$E835),'Hoja de Trabajo para listado'!$A$151:$Z$151,0)),0)+IFERROR(INDEX('Hoja de Trabajo para listado'!$AB$155:$BA$1048576,MATCH($A835,'Hoja de Trabajo para listado'!$AB$155:$AB$1048576,0),MATCH((CUADRO!M$5&amp;$E835),'Hoja de Trabajo para listado'!$AB$151:$BA$151,0)),0)+IFERROR(INDEX('Hoja de Trabajo para listado'!$BC$155:$CB$1048576,MATCH($A835,'Hoja de Trabajo para listado'!$BC$155:$BC$1048576,0),MATCH((CUADRO!M$5&amp;$E835),'Hoja de Trabajo para listado'!$BC$151:$CB$151,0)),0)+IFERROR(INDEX('Hoja de Trabajo para listado'!$DE$153:$DG$274,MATCH($A835,'Hoja de Trabajo para listado'!$DE$153:$DE$1048576,0),MATCH((CUADRO!M$5&amp;$E835),'Hoja de Trabajo para listado'!$DE$151:$DG$151,0)),0)+IFERROR(INDEX('Hoja de Trabajo para listado'!$CD$155:$DC$1048576,MATCH($A835,'Hoja de Trabajo para listado'!$CD$155:$CD$1048576,0),MATCH((CUADRO!M$5&amp;$E835),'Hoja de Trabajo para listado'!$CD$151:$DC$151,0)),0)</f>
        <v>0</v>
      </c>
      <c r="N835" s="243">
        <f ca="1">+IFERROR(INDEX('Hoja de Trabajo para listado'!$A$155:$Z$1048576,MATCH($A835,'Hoja de Trabajo para listado'!$A$155:$A$1048576,0),MATCH((CUADRO!N$5&amp;$E835),'Hoja de Trabajo para listado'!$A$151:$Z$151,0)),0)+IFERROR(INDEX('Hoja de Trabajo para listado'!$AB$155:$BA$1048576,MATCH($A835,'Hoja de Trabajo para listado'!$AB$155:$AB$1048576,0),MATCH((CUADRO!N$5&amp;$E835),'Hoja de Trabajo para listado'!$AB$151:$BA$151,0)),0)+IFERROR(INDEX('Hoja de Trabajo para listado'!$BC$155:$CB$1048576,MATCH($A835,'Hoja de Trabajo para listado'!$BC$155:$BC$1048576,0),MATCH((CUADRO!N$5&amp;$E835),'Hoja de Trabajo para listado'!$BC$151:$CB$151,0)),0)+IFERROR(INDEX('Hoja de Trabajo para listado'!$DE$153:$DG$274,MATCH($A835,'Hoja de Trabajo para listado'!$DE$153:$DE$1048576,0),MATCH((CUADRO!N$5&amp;$E835),'Hoja de Trabajo para listado'!$DE$151:$DG$151,0)),0)+IFERROR(INDEX('Hoja de Trabajo para listado'!$CD$155:$DC$1048576,MATCH($A835,'Hoja de Trabajo para listado'!$CD$155:$CD$1048576,0),MATCH((CUADRO!N$5&amp;$E835),'Hoja de Trabajo para listado'!$CD$151:$DC$151,0)),0)</f>
        <v>0</v>
      </c>
      <c r="O835" s="243">
        <f ca="1">+IFERROR(INDEX('Hoja de Trabajo para listado'!$A$155:$Z$1048576,MATCH($A835,'Hoja de Trabajo para listado'!$A$155:$A$1048576,0),MATCH((CUADRO!O$5&amp;$E835),'Hoja de Trabajo para listado'!$A$151:$Z$151,0)),0)+IFERROR(INDEX('Hoja de Trabajo para listado'!$AB$155:$BA$1048576,MATCH($A835,'Hoja de Trabajo para listado'!$AB$155:$AB$1048576,0),MATCH((CUADRO!O$5&amp;$E835),'Hoja de Trabajo para listado'!$AB$151:$BA$151,0)),0)+IFERROR(INDEX('Hoja de Trabajo para listado'!$BC$155:$CB$1048576,MATCH($A835,'Hoja de Trabajo para listado'!$BC$155:$BC$1048576,0),MATCH((CUADRO!O$5&amp;$E835),'Hoja de Trabajo para listado'!$BC$151:$CB$151,0)),0)+IFERROR(INDEX('Hoja de Trabajo para listado'!$DE$153:$DG$274,MATCH($A835,'Hoja de Trabajo para listado'!$DE$153:$DE$1048576,0),MATCH((CUADRO!O$5&amp;$E835),'Hoja de Trabajo para listado'!$DE$151:$DG$151,0)),0)+IFERROR(INDEX('Hoja de Trabajo para listado'!$CD$155:$DC$1048576,MATCH($A835,'Hoja de Trabajo para listado'!$CD$155:$CD$1048576,0),MATCH((CUADRO!O$5&amp;$E835),'Hoja de Trabajo para listado'!$CD$151:$DC$151,0)),0)</f>
        <v>0</v>
      </c>
      <c r="P835" s="243">
        <f ca="1">+IFERROR(INDEX('Hoja de Trabajo para listado'!$A$155:$Z$1048576,MATCH($A835,'Hoja de Trabajo para listado'!$A$155:$A$1048576,0),MATCH((CUADRO!P$5&amp;$E835),'Hoja de Trabajo para listado'!$A$151:$Z$151,0)),0)+IFERROR(INDEX('Hoja de Trabajo para listado'!$AB$155:$BA$1048576,MATCH($A835,'Hoja de Trabajo para listado'!$AB$155:$AB$1048576,0),MATCH((CUADRO!P$5&amp;$E835),'Hoja de Trabajo para listado'!$AB$151:$BA$151,0)),0)+IFERROR(INDEX('Hoja de Trabajo para listado'!$BC$155:$CB$1048576,MATCH($A835,'Hoja de Trabajo para listado'!$BC$155:$BC$1048576,0),MATCH((CUADRO!P$5&amp;$E835),'Hoja de Trabajo para listado'!$BC$151:$CB$151,0)),0)+IFERROR(INDEX('Hoja de Trabajo para listado'!$DE$153:$DG$274,MATCH($A835,'Hoja de Trabajo para listado'!$DE$153:$DE$1048576,0),MATCH((CUADRO!P$5&amp;$E835),'Hoja de Trabajo para listado'!$DE$151:$DG$151,0)),0)+IFERROR(INDEX('Hoja de Trabajo para listado'!$CD$155:$DC$1048576,MATCH($A835,'Hoja de Trabajo para listado'!$CD$155:$CD$1048576,0),MATCH((CUADRO!P$5&amp;$E835),'Hoja de Trabajo para listado'!$CD$151:$DC$151,0)),0)</f>
        <v>0</v>
      </c>
      <c r="Q835" s="243">
        <f ca="1">+IFERROR(INDEX('Hoja de Trabajo para listado'!$A$155:$Z$1048576,MATCH($A835,'Hoja de Trabajo para listado'!$A$155:$A$1048576,0),MATCH((CUADRO!Q$5&amp;$E835),'Hoja de Trabajo para listado'!$A$151:$Z$151,0)),0)+IFERROR(INDEX('Hoja de Trabajo para listado'!$AB$155:$BA$1048576,MATCH($A835,'Hoja de Trabajo para listado'!$AB$155:$AB$1048576,0),MATCH((CUADRO!Q$5&amp;$E835),'Hoja de Trabajo para listado'!$AB$151:$BA$151,0)),0)+IFERROR(INDEX('Hoja de Trabajo para listado'!$BC$155:$CB$1048576,MATCH($A835,'Hoja de Trabajo para listado'!$BC$155:$BC$1048576,0),MATCH((CUADRO!Q$5&amp;$E835),'Hoja de Trabajo para listado'!$BC$151:$CB$151,0)),0)+IFERROR(INDEX('Hoja de Trabajo para listado'!$DE$153:$DG$274,MATCH($A835,'Hoja de Trabajo para listado'!$DE$153:$DE$1048576,0),MATCH((CUADRO!Q$5&amp;$E835),'Hoja de Trabajo para listado'!$DE$151:$DG$151,0)),0)+IFERROR(INDEX('Hoja de Trabajo para listado'!$CD$155:$DC$1048576,MATCH($A835,'Hoja de Trabajo para listado'!$CD$155:$CD$1048576,0),MATCH((CUADRO!Q$5&amp;$E835),'Hoja de Trabajo para listado'!$CD$151:$DC$151,0)),0)</f>
        <v>0</v>
      </c>
      <c r="R835" s="243">
        <f t="shared" ca="1" si="27"/>
        <v>0</v>
      </c>
      <c r="S835" s="249">
        <f ca="1">+R834+R835</f>
        <v>0</v>
      </c>
      <c r="T835" s="243">
        <f ca="1">+S835</f>
        <v>0</v>
      </c>
      <c r="U835" s="242">
        <f t="shared" si="28"/>
        <v>2</v>
      </c>
      <c r="V835" s="333" t="str">
        <f>+VLOOKUP(A835,bd_lista!$A$3:$E$590,5,FALSE)</f>
        <v>Gobiernos Autonomos Municipales</v>
      </c>
      <c r="W835" s="384"/>
      <c r="X835" s="242">
        <f>+VLOOKUP(A835,[3]Sheet1!$A$13:$D$744,4,FALSE)</f>
        <v>0</v>
      </c>
      <c r="Y835" s="242" t="e">
        <f>+VLOOKUP(X835,bd_lista!$A$3:$C$590,3,FALSE)</f>
        <v>#N/A</v>
      </c>
      <c r="Z835" s="292"/>
      <c r="AA835" s="293"/>
    </row>
    <row r="836" spans="1:27" customFormat="1" ht="27" hidden="1" customHeight="1">
      <c r="A836" s="32">
        <v>1502</v>
      </c>
      <c r="B836" s="388">
        <f>+A836</f>
        <v>1502</v>
      </c>
      <c r="C836" s="247" t="str">
        <f>+VLOOKUP(A836,bd_lista!$A$3:$C$590,3,FALSE)</f>
        <v>Gobierno Autónomo Municipal de Tinguipaya</v>
      </c>
      <c r="D836" s="385" t="str">
        <f>+C836</f>
        <v>Gobierno Autónomo Municipal de Tinguipaya</v>
      </c>
      <c r="E836" s="242" t="s">
        <v>1304</v>
      </c>
      <c r="F836" s="243">
        <f ca="1">+IFERROR(INDEX('Hoja de Trabajo para listado'!$A$155:$Z$1048576,MATCH($A836,'Hoja de Trabajo para listado'!$A$155:$A$1048576,0),MATCH((CUADRO!F$5&amp;$E836),'Hoja de Trabajo para listado'!$A$151:$Z$151,0)),0)+IFERROR(INDEX('Hoja de Trabajo para listado'!$AB$155:$BA$1048576,MATCH($A836,'Hoja de Trabajo para listado'!$AB$155:$AB$1048576,0),MATCH((CUADRO!F$5&amp;$E836),'Hoja de Trabajo para listado'!$AB$151:$BA$151,0)),0)+IFERROR(INDEX('Hoja de Trabajo para listado'!$BC$155:$CB$1048576,MATCH($A836,'Hoja de Trabajo para listado'!$BC$155:$BC$1048576,0),MATCH((CUADRO!F$5&amp;$E836),'Hoja de Trabajo para listado'!$BC$151:$CB$151,0)),0)+IFERROR(INDEX('Hoja de Trabajo para listado'!$DE$153:$DG$274,MATCH($A836,'Hoja de Trabajo para listado'!$DE$153:$DE$1048576,0),MATCH((CUADRO!F$5&amp;$E836),'Hoja de Trabajo para listado'!$DE$151:$DG$151,0)),0)+IFERROR(INDEX('Hoja de Trabajo para listado'!$CD$155:$DC$1048576,MATCH($A836,'Hoja de Trabajo para listado'!$CD$155:$CD$1048576,0),MATCH((CUADRO!F$5&amp;$E836),'Hoja de Trabajo para listado'!$CD$151:$DC$151,0)),0)</f>
        <v>0</v>
      </c>
      <c r="G836" s="243">
        <f ca="1">+IFERROR(INDEX('Hoja de Trabajo para listado'!$A$155:$Z$1048576,MATCH($A836,'Hoja de Trabajo para listado'!$A$155:$A$1048576,0),MATCH((CUADRO!G$5&amp;$E836),'Hoja de Trabajo para listado'!$A$151:$Z$151,0)),0)+IFERROR(INDEX('Hoja de Trabajo para listado'!$AB$155:$BA$1048576,MATCH($A836,'Hoja de Trabajo para listado'!$AB$155:$AB$1048576,0),MATCH((CUADRO!G$5&amp;$E836),'Hoja de Trabajo para listado'!$AB$151:$BA$151,0)),0)+IFERROR(INDEX('Hoja de Trabajo para listado'!$BC$155:$CB$1048576,MATCH($A836,'Hoja de Trabajo para listado'!$BC$155:$BC$1048576,0),MATCH((CUADRO!G$5&amp;$E836),'Hoja de Trabajo para listado'!$BC$151:$CB$151,0)),0)+IFERROR(INDEX('Hoja de Trabajo para listado'!$DE$153:$DG$274,MATCH($A836,'Hoja de Trabajo para listado'!$DE$153:$DE$1048576,0),MATCH((CUADRO!G$5&amp;$E836),'Hoja de Trabajo para listado'!$DE$151:$DG$151,0)),0)+IFERROR(INDEX('Hoja de Trabajo para listado'!$CD$155:$DC$1048576,MATCH($A836,'Hoja de Trabajo para listado'!$CD$155:$CD$1048576,0),MATCH((CUADRO!G$5&amp;$E836),'Hoja de Trabajo para listado'!$CD$151:$DC$151,0)),0)</f>
        <v>0</v>
      </c>
      <c r="H836" s="243">
        <f ca="1">+IFERROR(INDEX('Hoja de Trabajo para listado'!$A$155:$Z$1048576,MATCH($A836,'Hoja de Trabajo para listado'!$A$155:$A$1048576,0),MATCH((CUADRO!H$5&amp;$E836),'Hoja de Trabajo para listado'!$A$151:$Z$151,0)),0)+IFERROR(INDEX('Hoja de Trabajo para listado'!$AB$155:$BA$1048576,MATCH($A836,'Hoja de Trabajo para listado'!$AB$155:$AB$1048576,0),MATCH((CUADRO!H$5&amp;$E836),'Hoja de Trabajo para listado'!$AB$151:$BA$151,0)),0)+IFERROR(INDEX('Hoja de Trabajo para listado'!$BC$155:$CB$1048576,MATCH($A836,'Hoja de Trabajo para listado'!$BC$155:$BC$1048576,0),MATCH((CUADRO!H$5&amp;$E836),'Hoja de Trabajo para listado'!$BC$151:$CB$151,0)),0)+IFERROR(INDEX('Hoja de Trabajo para listado'!$DE$153:$DG$274,MATCH($A836,'Hoja de Trabajo para listado'!$DE$153:$DE$1048576,0),MATCH((CUADRO!H$5&amp;$E836),'Hoja de Trabajo para listado'!$DE$151:$DG$151,0)),0)+IFERROR(INDEX('Hoja de Trabajo para listado'!$CD$155:$DC$1048576,MATCH($A836,'Hoja de Trabajo para listado'!$CD$155:$CD$1048576,0),MATCH((CUADRO!H$5&amp;$E836),'Hoja de Trabajo para listado'!$CD$151:$DC$151,0)),0)</f>
        <v>0</v>
      </c>
      <c r="I836" s="243">
        <f ca="1">+IFERROR(INDEX('Hoja de Trabajo para listado'!$A$155:$Z$1048576,MATCH($A836,'Hoja de Trabajo para listado'!$A$155:$A$1048576,0),MATCH((CUADRO!I$5&amp;$E836),'Hoja de Trabajo para listado'!$A$151:$Z$151,0)),0)+IFERROR(INDEX('Hoja de Trabajo para listado'!$AB$155:$BA$1048576,MATCH($A836,'Hoja de Trabajo para listado'!$AB$155:$AB$1048576,0),MATCH((CUADRO!I$5&amp;$E836),'Hoja de Trabajo para listado'!$AB$151:$BA$151,0)),0)+IFERROR(INDEX('Hoja de Trabajo para listado'!$BC$155:$CB$1048576,MATCH($A836,'Hoja de Trabajo para listado'!$BC$155:$BC$1048576,0),MATCH((CUADRO!I$5&amp;$E836),'Hoja de Trabajo para listado'!$BC$151:$CB$151,0)),0)+IFERROR(INDEX('Hoja de Trabajo para listado'!$DE$153:$DG$274,MATCH($A836,'Hoja de Trabajo para listado'!$DE$153:$DE$1048576,0),MATCH((CUADRO!I$5&amp;$E836),'Hoja de Trabajo para listado'!$DE$151:$DG$151,0)),0)+IFERROR(INDEX('Hoja de Trabajo para listado'!$CD$155:$DC$1048576,MATCH($A836,'Hoja de Trabajo para listado'!$CD$155:$CD$1048576,0),MATCH((CUADRO!I$5&amp;$E836),'Hoja de Trabajo para listado'!$CD$151:$DC$151,0)),0)</f>
        <v>0</v>
      </c>
      <c r="J836" s="243">
        <f ca="1">+IFERROR(INDEX('Hoja de Trabajo para listado'!$A$155:$Z$1048576,MATCH($A836,'Hoja de Trabajo para listado'!$A$155:$A$1048576,0),MATCH((CUADRO!J$5&amp;$E836),'Hoja de Trabajo para listado'!$A$151:$Z$151,0)),0)+IFERROR(INDEX('Hoja de Trabajo para listado'!$AB$155:$BA$1048576,MATCH($A836,'Hoja de Trabajo para listado'!$AB$155:$AB$1048576,0),MATCH((CUADRO!J$5&amp;$E836),'Hoja de Trabajo para listado'!$AB$151:$BA$151,0)),0)+IFERROR(INDEX('Hoja de Trabajo para listado'!$BC$155:$CB$1048576,MATCH($A836,'Hoja de Trabajo para listado'!$BC$155:$BC$1048576,0),MATCH((CUADRO!J$5&amp;$E836),'Hoja de Trabajo para listado'!$BC$151:$CB$151,0)),0)+IFERROR(INDEX('Hoja de Trabajo para listado'!$DE$153:$DG$274,MATCH($A836,'Hoja de Trabajo para listado'!$DE$153:$DE$1048576,0),MATCH((CUADRO!J$5&amp;$E836),'Hoja de Trabajo para listado'!$DE$151:$DG$151,0)),0)+IFERROR(INDEX('Hoja de Trabajo para listado'!$CD$155:$DC$1048576,MATCH($A836,'Hoja de Trabajo para listado'!$CD$155:$CD$1048576,0),MATCH((CUADRO!J$5&amp;$E836),'Hoja de Trabajo para listado'!$CD$151:$DC$151,0)),0)</f>
        <v>0</v>
      </c>
      <c r="K836" s="243">
        <f ca="1">+IFERROR(INDEX('Hoja de Trabajo para listado'!$A$155:$Z$1048576,MATCH($A836,'Hoja de Trabajo para listado'!$A$155:$A$1048576,0),MATCH((CUADRO!K$5&amp;$E836),'Hoja de Trabajo para listado'!$A$151:$Z$151,0)),0)+IFERROR(INDEX('Hoja de Trabajo para listado'!$AB$155:$BA$1048576,MATCH($A836,'Hoja de Trabajo para listado'!$AB$155:$AB$1048576,0),MATCH((CUADRO!K$5&amp;$E836),'Hoja de Trabajo para listado'!$AB$151:$BA$151,0)),0)+IFERROR(INDEX('Hoja de Trabajo para listado'!$BC$155:$CB$1048576,MATCH($A836,'Hoja de Trabajo para listado'!$BC$155:$BC$1048576,0),MATCH((CUADRO!K$5&amp;$E836),'Hoja de Trabajo para listado'!$BC$151:$CB$151,0)),0)+IFERROR(INDEX('Hoja de Trabajo para listado'!$DE$153:$DG$274,MATCH($A836,'Hoja de Trabajo para listado'!$DE$153:$DE$1048576,0),MATCH((CUADRO!K$5&amp;$E836),'Hoja de Trabajo para listado'!$DE$151:$DG$151,0)),0)+IFERROR(INDEX('Hoja de Trabajo para listado'!$CD$155:$DC$1048576,MATCH($A836,'Hoja de Trabajo para listado'!$CD$155:$CD$1048576,0),MATCH((CUADRO!K$5&amp;$E836),'Hoja de Trabajo para listado'!$CD$151:$DC$151,0)),0)</f>
        <v>0</v>
      </c>
      <c r="L836" s="243">
        <f ca="1">+IFERROR(INDEX('Hoja de Trabajo para listado'!$A$155:$Z$1048576,MATCH($A836,'Hoja de Trabajo para listado'!$A$155:$A$1048576,0),MATCH((CUADRO!L$5&amp;$E836),'Hoja de Trabajo para listado'!$A$151:$Z$151,0)),0)+IFERROR(INDEX('Hoja de Trabajo para listado'!$AB$155:$BA$1048576,MATCH($A836,'Hoja de Trabajo para listado'!$AB$155:$AB$1048576,0),MATCH((CUADRO!L$5&amp;$E836),'Hoja de Trabajo para listado'!$AB$151:$BA$151,0)),0)+IFERROR(INDEX('Hoja de Trabajo para listado'!$BC$155:$CB$1048576,MATCH($A836,'Hoja de Trabajo para listado'!$BC$155:$BC$1048576,0),MATCH((CUADRO!L$5&amp;$E836),'Hoja de Trabajo para listado'!$BC$151:$CB$151,0)),0)+IFERROR(INDEX('Hoja de Trabajo para listado'!$DE$153:$DG$274,MATCH($A836,'Hoja de Trabajo para listado'!$DE$153:$DE$1048576,0),MATCH((CUADRO!L$5&amp;$E836),'Hoja de Trabajo para listado'!$DE$151:$DG$151,0)),0)+IFERROR(INDEX('Hoja de Trabajo para listado'!$CD$155:$DC$1048576,MATCH($A836,'Hoja de Trabajo para listado'!$CD$155:$CD$1048576,0),MATCH((CUADRO!L$5&amp;$E836),'Hoja de Trabajo para listado'!$CD$151:$DC$151,0)),0)</f>
        <v>0</v>
      </c>
      <c r="M836" s="243">
        <f ca="1">+IFERROR(INDEX('Hoja de Trabajo para listado'!$A$155:$Z$1048576,MATCH($A836,'Hoja de Trabajo para listado'!$A$155:$A$1048576,0),MATCH((CUADRO!M$5&amp;$E836),'Hoja de Trabajo para listado'!$A$151:$Z$151,0)),0)+IFERROR(INDEX('Hoja de Trabajo para listado'!$AB$155:$BA$1048576,MATCH($A836,'Hoja de Trabajo para listado'!$AB$155:$AB$1048576,0),MATCH((CUADRO!M$5&amp;$E836),'Hoja de Trabajo para listado'!$AB$151:$BA$151,0)),0)+IFERROR(INDEX('Hoja de Trabajo para listado'!$BC$155:$CB$1048576,MATCH($A836,'Hoja de Trabajo para listado'!$BC$155:$BC$1048576,0),MATCH((CUADRO!M$5&amp;$E836),'Hoja de Trabajo para listado'!$BC$151:$CB$151,0)),0)+IFERROR(INDEX('Hoja de Trabajo para listado'!$DE$153:$DG$274,MATCH($A836,'Hoja de Trabajo para listado'!$DE$153:$DE$1048576,0),MATCH((CUADRO!M$5&amp;$E836),'Hoja de Trabajo para listado'!$DE$151:$DG$151,0)),0)+IFERROR(INDEX('Hoja de Trabajo para listado'!$CD$155:$DC$1048576,MATCH($A836,'Hoja de Trabajo para listado'!$CD$155:$CD$1048576,0),MATCH((CUADRO!M$5&amp;$E836),'Hoja de Trabajo para listado'!$CD$151:$DC$151,0)),0)</f>
        <v>0</v>
      </c>
      <c r="N836" s="243">
        <f ca="1">+IFERROR(INDEX('Hoja de Trabajo para listado'!$A$155:$Z$1048576,MATCH($A836,'Hoja de Trabajo para listado'!$A$155:$A$1048576,0),MATCH((CUADRO!N$5&amp;$E836),'Hoja de Trabajo para listado'!$A$151:$Z$151,0)),0)+IFERROR(INDEX('Hoja de Trabajo para listado'!$AB$155:$BA$1048576,MATCH($A836,'Hoja de Trabajo para listado'!$AB$155:$AB$1048576,0),MATCH((CUADRO!N$5&amp;$E836),'Hoja de Trabajo para listado'!$AB$151:$BA$151,0)),0)+IFERROR(INDEX('Hoja de Trabajo para listado'!$BC$155:$CB$1048576,MATCH($A836,'Hoja de Trabajo para listado'!$BC$155:$BC$1048576,0),MATCH((CUADRO!N$5&amp;$E836),'Hoja de Trabajo para listado'!$BC$151:$CB$151,0)),0)+IFERROR(INDEX('Hoja de Trabajo para listado'!$DE$153:$DG$274,MATCH($A836,'Hoja de Trabajo para listado'!$DE$153:$DE$1048576,0),MATCH((CUADRO!N$5&amp;$E836),'Hoja de Trabajo para listado'!$DE$151:$DG$151,0)),0)+IFERROR(INDEX('Hoja de Trabajo para listado'!$CD$155:$DC$1048576,MATCH($A836,'Hoja de Trabajo para listado'!$CD$155:$CD$1048576,0),MATCH((CUADRO!N$5&amp;$E836),'Hoja de Trabajo para listado'!$CD$151:$DC$151,0)),0)</f>
        <v>0</v>
      </c>
      <c r="O836" s="243">
        <f ca="1">+IFERROR(INDEX('Hoja de Trabajo para listado'!$A$155:$Z$1048576,MATCH($A836,'Hoja de Trabajo para listado'!$A$155:$A$1048576,0),MATCH((CUADRO!O$5&amp;$E836),'Hoja de Trabajo para listado'!$A$151:$Z$151,0)),0)+IFERROR(INDEX('Hoja de Trabajo para listado'!$AB$155:$BA$1048576,MATCH($A836,'Hoja de Trabajo para listado'!$AB$155:$AB$1048576,0),MATCH((CUADRO!O$5&amp;$E836),'Hoja de Trabajo para listado'!$AB$151:$BA$151,0)),0)+IFERROR(INDEX('Hoja de Trabajo para listado'!$BC$155:$CB$1048576,MATCH($A836,'Hoja de Trabajo para listado'!$BC$155:$BC$1048576,0),MATCH((CUADRO!O$5&amp;$E836),'Hoja de Trabajo para listado'!$BC$151:$CB$151,0)),0)+IFERROR(INDEX('Hoja de Trabajo para listado'!$DE$153:$DG$274,MATCH($A836,'Hoja de Trabajo para listado'!$DE$153:$DE$1048576,0),MATCH((CUADRO!O$5&amp;$E836),'Hoja de Trabajo para listado'!$DE$151:$DG$151,0)),0)+IFERROR(INDEX('Hoja de Trabajo para listado'!$CD$155:$DC$1048576,MATCH($A836,'Hoja de Trabajo para listado'!$CD$155:$CD$1048576,0),MATCH((CUADRO!O$5&amp;$E836),'Hoja de Trabajo para listado'!$CD$151:$DC$151,0)),0)</f>
        <v>0</v>
      </c>
      <c r="P836" s="243">
        <f ca="1">+IFERROR(INDEX('Hoja de Trabajo para listado'!$A$155:$Z$1048576,MATCH($A836,'Hoja de Trabajo para listado'!$A$155:$A$1048576,0),MATCH((CUADRO!P$5&amp;$E836),'Hoja de Trabajo para listado'!$A$151:$Z$151,0)),0)+IFERROR(INDEX('Hoja de Trabajo para listado'!$AB$155:$BA$1048576,MATCH($A836,'Hoja de Trabajo para listado'!$AB$155:$AB$1048576,0),MATCH((CUADRO!P$5&amp;$E836),'Hoja de Trabajo para listado'!$AB$151:$BA$151,0)),0)+IFERROR(INDEX('Hoja de Trabajo para listado'!$BC$155:$CB$1048576,MATCH($A836,'Hoja de Trabajo para listado'!$BC$155:$BC$1048576,0),MATCH((CUADRO!P$5&amp;$E836),'Hoja de Trabajo para listado'!$BC$151:$CB$151,0)),0)+IFERROR(INDEX('Hoja de Trabajo para listado'!$DE$153:$DG$274,MATCH($A836,'Hoja de Trabajo para listado'!$DE$153:$DE$1048576,0),MATCH((CUADRO!P$5&amp;$E836),'Hoja de Trabajo para listado'!$DE$151:$DG$151,0)),0)+IFERROR(INDEX('Hoja de Trabajo para listado'!$CD$155:$DC$1048576,MATCH($A836,'Hoja de Trabajo para listado'!$CD$155:$CD$1048576,0),MATCH((CUADRO!P$5&amp;$E836),'Hoja de Trabajo para listado'!$CD$151:$DC$151,0)),0)</f>
        <v>0</v>
      </c>
      <c r="Q836" s="243">
        <f ca="1">+IFERROR(INDEX('Hoja de Trabajo para listado'!$A$155:$Z$1048576,MATCH($A836,'Hoja de Trabajo para listado'!$A$155:$A$1048576,0),MATCH((CUADRO!Q$5&amp;$E836),'Hoja de Trabajo para listado'!$A$151:$Z$151,0)),0)+IFERROR(INDEX('Hoja de Trabajo para listado'!$AB$155:$BA$1048576,MATCH($A836,'Hoja de Trabajo para listado'!$AB$155:$AB$1048576,0),MATCH((CUADRO!Q$5&amp;$E836),'Hoja de Trabajo para listado'!$AB$151:$BA$151,0)),0)+IFERROR(INDEX('Hoja de Trabajo para listado'!$BC$155:$CB$1048576,MATCH($A836,'Hoja de Trabajo para listado'!$BC$155:$BC$1048576,0),MATCH((CUADRO!Q$5&amp;$E836),'Hoja de Trabajo para listado'!$BC$151:$CB$151,0)),0)+IFERROR(INDEX('Hoja de Trabajo para listado'!$DE$153:$DG$274,MATCH($A836,'Hoja de Trabajo para listado'!$DE$153:$DE$1048576,0),MATCH((CUADRO!Q$5&amp;$E836),'Hoja de Trabajo para listado'!$DE$151:$DG$151,0)),0)+IFERROR(INDEX('Hoja de Trabajo para listado'!$CD$155:$DC$1048576,MATCH($A836,'Hoja de Trabajo para listado'!$CD$155:$CD$1048576,0),MATCH((CUADRO!Q$5&amp;$E836),'Hoja de Trabajo para listado'!$CD$151:$DC$151,0)),0)</f>
        <v>0</v>
      </c>
      <c r="R836" s="243">
        <f t="shared" ca="1" si="27"/>
        <v>0</v>
      </c>
      <c r="S836" s="249"/>
      <c r="T836" s="243">
        <f ca="1">+T837</f>
        <v>0</v>
      </c>
      <c r="U836" s="242">
        <f t="shared" si="28"/>
        <v>1</v>
      </c>
      <c r="V836" s="333" t="str">
        <f>+VLOOKUP(A836,bd_lista!$A$3:$E$590,5,FALSE)</f>
        <v>Gobiernos Autonomos Municipales</v>
      </c>
      <c r="W836" s="383" t="str">
        <f>+V836</f>
        <v>Gobiernos Autonomos Municipales</v>
      </c>
      <c r="X836" s="242">
        <f>+VLOOKUP(A836,[3]Sheet1!$A$13:$D$744,4,FALSE)</f>
        <v>0</v>
      </c>
      <c r="Y836" s="242" t="e">
        <f>+VLOOKUP(X836,bd_lista!$A$3:$C$590,3,FALSE)</f>
        <v>#N/A</v>
      </c>
      <c r="Z836" s="294">
        <f>+X836</f>
        <v>0</v>
      </c>
      <c r="AA836" s="295" t="e">
        <f>+Y836</f>
        <v>#N/A</v>
      </c>
    </row>
    <row r="837" spans="1:27" customFormat="1" ht="27" hidden="1" customHeight="1">
      <c r="A837" s="32">
        <v>1502</v>
      </c>
      <c r="B837" s="389"/>
      <c r="C837" s="247" t="str">
        <f>+VLOOKUP(A837,bd_lista!$A$3:$C$590,3,FALSE)</f>
        <v>Gobierno Autónomo Municipal de Tinguipaya</v>
      </c>
      <c r="D837" s="386"/>
      <c r="E837" s="244" t="s">
        <v>1305</v>
      </c>
      <c r="F837" s="243">
        <f ca="1">+IFERROR(INDEX('Hoja de Trabajo para listado'!$A$155:$Z$1048576,MATCH($A837,'Hoja de Trabajo para listado'!$A$155:$A$1048576,0),MATCH((CUADRO!F$5&amp;$E837),'Hoja de Trabajo para listado'!$A$151:$Z$151,0)),0)+IFERROR(INDEX('Hoja de Trabajo para listado'!$AB$155:$BA$1048576,MATCH($A837,'Hoja de Trabajo para listado'!$AB$155:$AB$1048576,0),MATCH((CUADRO!F$5&amp;$E837),'Hoja de Trabajo para listado'!$AB$151:$BA$151,0)),0)+IFERROR(INDEX('Hoja de Trabajo para listado'!$BC$155:$CB$1048576,MATCH($A837,'Hoja de Trabajo para listado'!$BC$155:$BC$1048576,0),MATCH((CUADRO!F$5&amp;$E837),'Hoja de Trabajo para listado'!$BC$151:$CB$151,0)),0)+IFERROR(INDEX('Hoja de Trabajo para listado'!$DE$153:$DG$274,MATCH($A837,'Hoja de Trabajo para listado'!$DE$153:$DE$1048576,0),MATCH((CUADRO!F$5&amp;$E837),'Hoja de Trabajo para listado'!$DE$151:$DG$151,0)),0)+IFERROR(INDEX('Hoja de Trabajo para listado'!$CD$155:$DC$1048576,MATCH($A837,'Hoja de Trabajo para listado'!$CD$155:$CD$1048576,0),MATCH((CUADRO!F$5&amp;$E837),'Hoja de Trabajo para listado'!$CD$151:$DC$151,0)),0)</f>
        <v>0</v>
      </c>
      <c r="G837" s="243">
        <f ca="1">+IFERROR(INDEX('Hoja de Trabajo para listado'!$A$155:$Z$1048576,MATCH($A837,'Hoja de Trabajo para listado'!$A$155:$A$1048576,0),MATCH((CUADRO!G$5&amp;$E837),'Hoja de Trabajo para listado'!$A$151:$Z$151,0)),0)+IFERROR(INDEX('Hoja de Trabajo para listado'!$AB$155:$BA$1048576,MATCH($A837,'Hoja de Trabajo para listado'!$AB$155:$AB$1048576,0),MATCH((CUADRO!G$5&amp;$E837),'Hoja de Trabajo para listado'!$AB$151:$BA$151,0)),0)+IFERROR(INDEX('Hoja de Trabajo para listado'!$BC$155:$CB$1048576,MATCH($A837,'Hoja de Trabajo para listado'!$BC$155:$BC$1048576,0),MATCH((CUADRO!G$5&amp;$E837),'Hoja de Trabajo para listado'!$BC$151:$CB$151,0)),0)+IFERROR(INDEX('Hoja de Trabajo para listado'!$DE$153:$DG$274,MATCH($A837,'Hoja de Trabajo para listado'!$DE$153:$DE$1048576,0),MATCH((CUADRO!G$5&amp;$E837),'Hoja de Trabajo para listado'!$DE$151:$DG$151,0)),0)+IFERROR(INDEX('Hoja de Trabajo para listado'!$CD$155:$DC$1048576,MATCH($A837,'Hoja de Trabajo para listado'!$CD$155:$CD$1048576,0),MATCH((CUADRO!G$5&amp;$E837),'Hoja de Trabajo para listado'!$CD$151:$DC$151,0)),0)</f>
        <v>0</v>
      </c>
      <c r="H837" s="243">
        <f ca="1">+IFERROR(INDEX('Hoja de Trabajo para listado'!$A$155:$Z$1048576,MATCH($A837,'Hoja de Trabajo para listado'!$A$155:$A$1048576,0),MATCH((CUADRO!H$5&amp;$E837),'Hoja de Trabajo para listado'!$A$151:$Z$151,0)),0)+IFERROR(INDEX('Hoja de Trabajo para listado'!$AB$155:$BA$1048576,MATCH($A837,'Hoja de Trabajo para listado'!$AB$155:$AB$1048576,0),MATCH((CUADRO!H$5&amp;$E837),'Hoja de Trabajo para listado'!$AB$151:$BA$151,0)),0)+IFERROR(INDEX('Hoja de Trabajo para listado'!$BC$155:$CB$1048576,MATCH($A837,'Hoja de Trabajo para listado'!$BC$155:$BC$1048576,0),MATCH((CUADRO!H$5&amp;$E837),'Hoja de Trabajo para listado'!$BC$151:$CB$151,0)),0)+IFERROR(INDEX('Hoja de Trabajo para listado'!$DE$153:$DG$274,MATCH($A837,'Hoja de Trabajo para listado'!$DE$153:$DE$1048576,0),MATCH((CUADRO!H$5&amp;$E837),'Hoja de Trabajo para listado'!$DE$151:$DG$151,0)),0)+IFERROR(INDEX('Hoja de Trabajo para listado'!$CD$155:$DC$1048576,MATCH($A837,'Hoja de Trabajo para listado'!$CD$155:$CD$1048576,0),MATCH((CUADRO!H$5&amp;$E837),'Hoja de Trabajo para listado'!$CD$151:$DC$151,0)),0)</f>
        <v>0</v>
      </c>
      <c r="I837" s="243">
        <f ca="1">+IFERROR(INDEX('Hoja de Trabajo para listado'!$A$155:$Z$1048576,MATCH($A837,'Hoja de Trabajo para listado'!$A$155:$A$1048576,0),MATCH((CUADRO!I$5&amp;$E837),'Hoja de Trabajo para listado'!$A$151:$Z$151,0)),0)+IFERROR(INDEX('Hoja de Trabajo para listado'!$AB$155:$BA$1048576,MATCH($A837,'Hoja de Trabajo para listado'!$AB$155:$AB$1048576,0),MATCH((CUADRO!I$5&amp;$E837),'Hoja de Trabajo para listado'!$AB$151:$BA$151,0)),0)+IFERROR(INDEX('Hoja de Trabajo para listado'!$BC$155:$CB$1048576,MATCH($A837,'Hoja de Trabajo para listado'!$BC$155:$BC$1048576,0),MATCH((CUADRO!I$5&amp;$E837),'Hoja de Trabajo para listado'!$BC$151:$CB$151,0)),0)+IFERROR(INDEX('Hoja de Trabajo para listado'!$DE$153:$DG$274,MATCH($A837,'Hoja de Trabajo para listado'!$DE$153:$DE$1048576,0),MATCH((CUADRO!I$5&amp;$E837),'Hoja de Trabajo para listado'!$DE$151:$DG$151,0)),0)+IFERROR(INDEX('Hoja de Trabajo para listado'!$CD$155:$DC$1048576,MATCH($A837,'Hoja de Trabajo para listado'!$CD$155:$CD$1048576,0),MATCH((CUADRO!I$5&amp;$E837),'Hoja de Trabajo para listado'!$CD$151:$DC$151,0)),0)</f>
        <v>0</v>
      </c>
      <c r="J837" s="243">
        <f ca="1">+IFERROR(INDEX('Hoja de Trabajo para listado'!$A$155:$Z$1048576,MATCH($A837,'Hoja de Trabajo para listado'!$A$155:$A$1048576,0),MATCH((CUADRO!J$5&amp;$E837),'Hoja de Trabajo para listado'!$A$151:$Z$151,0)),0)+IFERROR(INDEX('Hoja de Trabajo para listado'!$AB$155:$BA$1048576,MATCH($A837,'Hoja de Trabajo para listado'!$AB$155:$AB$1048576,0),MATCH((CUADRO!J$5&amp;$E837),'Hoja de Trabajo para listado'!$AB$151:$BA$151,0)),0)+IFERROR(INDEX('Hoja de Trabajo para listado'!$BC$155:$CB$1048576,MATCH($A837,'Hoja de Trabajo para listado'!$BC$155:$BC$1048576,0),MATCH((CUADRO!J$5&amp;$E837),'Hoja de Trabajo para listado'!$BC$151:$CB$151,0)),0)+IFERROR(INDEX('Hoja de Trabajo para listado'!$DE$153:$DG$274,MATCH($A837,'Hoja de Trabajo para listado'!$DE$153:$DE$1048576,0),MATCH((CUADRO!J$5&amp;$E837),'Hoja de Trabajo para listado'!$DE$151:$DG$151,0)),0)+IFERROR(INDEX('Hoja de Trabajo para listado'!$CD$155:$DC$1048576,MATCH($A837,'Hoja de Trabajo para listado'!$CD$155:$CD$1048576,0),MATCH((CUADRO!J$5&amp;$E837),'Hoja de Trabajo para listado'!$CD$151:$DC$151,0)),0)</f>
        <v>0</v>
      </c>
      <c r="K837" s="243">
        <f ca="1">+IFERROR(INDEX('Hoja de Trabajo para listado'!$A$155:$Z$1048576,MATCH($A837,'Hoja de Trabajo para listado'!$A$155:$A$1048576,0),MATCH((CUADRO!K$5&amp;$E837),'Hoja de Trabajo para listado'!$A$151:$Z$151,0)),0)+IFERROR(INDEX('Hoja de Trabajo para listado'!$AB$155:$BA$1048576,MATCH($A837,'Hoja de Trabajo para listado'!$AB$155:$AB$1048576,0),MATCH((CUADRO!K$5&amp;$E837),'Hoja de Trabajo para listado'!$AB$151:$BA$151,0)),0)+IFERROR(INDEX('Hoja de Trabajo para listado'!$BC$155:$CB$1048576,MATCH($A837,'Hoja de Trabajo para listado'!$BC$155:$BC$1048576,0),MATCH((CUADRO!K$5&amp;$E837),'Hoja de Trabajo para listado'!$BC$151:$CB$151,0)),0)+IFERROR(INDEX('Hoja de Trabajo para listado'!$DE$153:$DG$274,MATCH($A837,'Hoja de Trabajo para listado'!$DE$153:$DE$1048576,0),MATCH((CUADRO!K$5&amp;$E837),'Hoja de Trabajo para listado'!$DE$151:$DG$151,0)),0)+IFERROR(INDEX('Hoja de Trabajo para listado'!$CD$155:$DC$1048576,MATCH($A837,'Hoja de Trabajo para listado'!$CD$155:$CD$1048576,0),MATCH((CUADRO!K$5&amp;$E837),'Hoja de Trabajo para listado'!$CD$151:$DC$151,0)),0)</f>
        <v>0</v>
      </c>
      <c r="L837" s="243">
        <f ca="1">+IFERROR(INDEX('Hoja de Trabajo para listado'!$A$155:$Z$1048576,MATCH($A837,'Hoja de Trabajo para listado'!$A$155:$A$1048576,0),MATCH((CUADRO!L$5&amp;$E837),'Hoja de Trabajo para listado'!$A$151:$Z$151,0)),0)+IFERROR(INDEX('Hoja de Trabajo para listado'!$AB$155:$BA$1048576,MATCH($A837,'Hoja de Trabajo para listado'!$AB$155:$AB$1048576,0),MATCH((CUADRO!L$5&amp;$E837),'Hoja de Trabajo para listado'!$AB$151:$BA$151,0)),0)+IFERROR(INDEX('Hoja de Trabajo para listado'!$BC$155:$CB$1048576,MATCH($A837,'Hoja de Trabajo para listado'!$BC$155:$BC$1048576,0),MATCH((CUADRO!L$5&amp;$E837),'Hoja de Trabajo para listado'!$BC$151:$CB$151,0)),0)+IFERROR(INDEX('Hoja de Trabajo para listado'!$DE$153:$DG$274,MATCH($A837,'Hoja de Trabajo para listado'!$DE$153:$DE$1048576,0),MATCH((CUADRO!L$5&amp;$E837),'Hoja de Trabajo para listado'!$DE$151:$DG$151,0)),0)+IFERROR(INDEX('Hoja de Trabajo para listado'!$CD$155:$DC$1048576,MATCH($A837,'Hoja de Trabajo para listado'!$CD$155:$CD$1048576,0),MATCH((CUADRO!L$5&amp;$E837),'Hoja de Trabajo para listado'!$CD$151:$DC$151,0)),0)</f>
        <v>0</v>
      </c>
      <c r="M837" s="243">
        <f ca="1">+IFERROR(INDEX('Hoja de Trabajo para listado'!$A$155:$Z$1048576,MATCH($A837,'Hoja de Trabajo para listado'!$A$155:$A$1048576,0),MATCH((CUADRO!M$5&amp;$E837),'Hoja de Trabajo para listado'!$A$151:$Z$151,0)),0)+IFERROR(INDEX('Hoja de Trabajo para listado'!$AB$155:$BA$1048576,MATCH($A837,'Hoja de Trabajo para listado'!$AB$155:$AB$1048576,0),MATCH((CUADRO!M$5&amp;$E837),'Hoja de Trabajo para listado'!$AB$151:$BA$151,0)),0)+IFERROR(INDEX('Hoja de Trabajo para listado'!$BC$155:$CB$1048576,MATCH($A837,'Hoja de Trabajo para listado'!$BC$155:$BC$1048576,0),MATCH((CUADRO!M$5&amp;$E837),'Hoja de Trabajo para listado'!$BC$151:$CB$151,0)),0)+IFERROR(INDEX('Hoja de Trabajo para listado'!$DE$153:$DG$274,MATCH($A837,'Hoja de Trabajo para listado'!$DE$153:$DE$1048576,0),MATCH((CUADRO!M$5&amp;$E837),'Hoja de Trabajo para listado'!$DE$151:$DG$151,0)),0)+IFERROR(INDEX('Hoja de Trabajo para listado'!$CD$155:$DC$1048576,MATCH($A837,'Hoja de Trabajo para listado'!$CD$155:$CD$1048576,0),MATCH((CUADRO!M$5&amp;$E837),'Hoja de Trabajo para listado'!$CD$151:$DC$151,0)),0)</f>
        <v>0</v>
      </c>
      <c r="N837" s="243">
        <f ca="1">+IFERROR(INDEX('Hoja de Trabajo para listado'!$A$155:$Z$1048576,MATCH($A837,'Hoja de Trabajo para listado'!$A$155:$A$1048576,0),MATCH((CUADRO!N$5&amp;$E837),'Hoja de Trabajo para listado'!$A$151:$Z$151,0)),0)+IFERROR(INDEX('Hoja de Trabajo para listado'!$AB$155:$BA$1048576,MATCH($A837,'Hoja de Trabajo para listado'!$AB$155:$AB$1048576,0),MATCH((CUADRO!N$5&amp;$E837),'Hoja de Trabajo para listado'!$AB$151:$BA$151,0)),0)+IFERROR(INDEX('Hoja de Trabajo para listado'!$BC$155:$CB$1048576,MATCH($A837,'Hoja de Trabajo para listado'!$BC$155:$BC$1048576,0),MATCH((CUADRO!N$5&amp;$E837),'Hoja de Trabajo para listado'!$BC$151:$CB$151,0)),0)+IFERROR(INDEX('Hoja de Trabajo para listado'!$DE$153:$DG$274,MATCH($A837,'Hoja de Trabajo para listado'!$DE$153:$DE$1048576,0),MATCH((CUADRO!N$5&amp;$E837),'Hoja de Trabajo para listado'!$DE$151:$DG$151,0)),0)+IFERROR(INDEX('Hoja de Trabajo para listado'!$CD$155:$DC$1048576,MATCH($A837,'Hoja de Trabajo para listado'!$CD$155:$CD$1048576,0),MATCH((CUADRO!N$5&amp;$E837),'Hoja de Trabajo para listado'!$CD$151:$DC$151,0)),0)</f>
        <v>0</v>
      </c>
      <c r="O837" s="243">
        <f ca="1">+IFERROR(INDEX('Hoja de Trabajo para listado'!$A$155:$Z$1048576,MATCH($A837,'Hoja de Trabajo para listado'!$A$155:$A$1048576,0),MATCH((CUADRO!O$5&amp;$E837),'Hoja de Trabajo para listado'!$A$151:$Z$151,0)),0)+IFERROR(INDEX('Hoja de Trabajo para listado'!$AB$155:$BA$1048576,MATCH($A837,'Hoja de Trabajo para listado'!$AB$155:$AB$1048576,0),MATCH((CUADRO!O$5&amp;$E837),'Hoja de Trabajo para listado'!$AB$151:$BA$151,0)),0)+IFERROR(INDEX('Hoja de Trabajo para listado'!$BC$155:$CB$1048576,MATCH($A837,'Hoja de Trabajo para listado'!$BC$155:$BC$1048576,0),MATCH((CUADRO!O$5&amp;$E837),'Hoja de Trabajo para listado'!$BC$151:$CB$151,0)),0)+IFERROR(INDEX('Hoja de Trabajo para listado'!$DE$153:$DG$274,MATCH($A837,'Hoja de Trabajo para listado'!$DE$153:$DE$1048576,0),MATCH((CUADRO!O$5&amp;$E837),'Hoja de Trabajo para listado'!$DE$151:$DG$151,0)),0)+IFERROR(INDEX('Hoja de Trabajo para listado'!$CD$155:$DC$1048576,MATCH($A837,'Hoja de Trabajo para listado'!$CD$155:$CD$1048576,0),MATCH((CUADRO!O$5&amp;$E837),'Hoja de Trabajo para listado'!$CD$151:$DC$151,0)),0)</f>
        <v>0</v>
      </c>
      <c r="P837" s="243">
        <f ca="1">+IFERROR(INDEX('Hoja de Trabajo para listado'!$A$155:$Z$1048576,MATCH($A837,'Hoja de Trabajo para listado'!$A$155:$A$1048576,0),MATCH((CUADRO!P$5&amp;$E837),'Hoja de Trabajo para listado'!$A$151:$Z$151,0)),0)+IFERROR(INDEX('Hoja de Trabajo para listado'!$AB$155:$BA$1048576,MATCH($A837,'Hoja de Trabajo para listado'!$AB$155:$AB$1048576,0),MATCH((CUADRO!P$5&amp;$E837),'Hoja de Trabajo para listado'!$AB$151:$BA$151,0)),0)+IFERROR(INDEX('Hoja de Trabajo para listado'!$BC$155:$CB$1048576,MATCH($A837,'Hoja de Trabajo para listado'!$BC$155:$BC$1048576,0),MATCH((CUADRO!P$5&amp;$E837),'Hoja de Trabajo para listado'!$BC$151:$CB$151,0)),0)+IFERROR(INDEX('Hoja de Trabajo para listado'!$DE$153:$DG$274,MATCH($A837,'Hoja de Trabajo para listado'!$DE$153:$DE$1048576,0),MATCH((CUADRO!P$5&amp;$E837),'Hoja de Trabajo para listado'!$DE$151:$DG$151,0)),0)+IFERROR(INDEX('Hoja de Trabajo para listado'!$CD$155:$DC$1048576,MATCH($A837,'Hoja de Trabajo para listado'!$CD$155:$CD$1048576,0),MATCH((CUADRO!P$5&amp;$E837),'Hoja de Trabajo para listado'!$CD$151:$DC$151,0)),0)</f>
        <v>0</v>
      </c>
      <c r="Q837" s="243">
        <f ca="1">+IFERROR(INDEX('Hoja de Trabajo para listado'!$A$155:$Z$1048576,MATCH($A837,'Hoja de Trabajo para listado'!$A$155:$A$1048576,0),MATCH((CUADRO!Q$5&amp;$E837),'Hoja de Trabajo para listado'!$A$151:$Z$151,0)),0)+IFERROR(INDEX('Hoja de Trabajo para listado'!$AB$155:$BA$1048576,MATCH($A837,'Hoja de Trabajo para listado'!$AB$155:$AB$1048576,0),MATCH((CUADRO!Q$5&amp;$E837),'Hoja de Trabajo para listado'!$AB$151:$BA$151,0)),0)+IFERROR(INDEX('Hoja de Trabajo para listado'!$BC$155:$CB$1048576,MATCH($A837,'Hoja de Trabajo para listado'!$BC$155:$BC$1048576,0),MATCH((CUADRO!Q$5&amp;$E837),'Hoja de Trabajo para listado'!$BC$151:$CB$151,0)),0)+IFERROR(INDEX('Hoja de Trabajo para listado'!$DE$153:$DG$274,MATCH($A837,'Hoja de Trabajo para listado'!$DE$153:$DE$1048576,0),MATCH((CUADRO!Q$5&amp;$E837),'Hoja de Trabajo para listado'!$DE$151:$DG$151,0)),0)+IFERROR(INDEX('Hoja de Trabajo para listado'!$CD$155:$DC$1048576,MATCH($A837,'Hoja de Trabajo para listado'!$CD$155:$CD$1048576,0),MATCH((CUADRO!Q$5&amp;$E837),'Hoja de Trabajo para listado'!$CD$151:$DC$151,0)),0)</f>
        <v>0</v>
      </c>
      <c r="R837" s="243">
        <f t="shared" ca="1" si="27"/>
        <v>0</v>
      </c>
      <c r="S837" s="249">
        <f ca="1">+R836+R837</f>
        <v>0</v>
      </c>
      <c r="T837" s="243">
        <f ca="1">+S837</f>
        <v>0</v>
      </c>
      <c r="U837" s="242">
        <f t="shared" si="28"/>
        <v>2</v>
      </c>
      <c r="V837" s="333" t="str">
        <f>+VLOOKUP(A837,bd_lista!$A$3:$E$590,5,FALSE)</f>
        <v>Gobiernos Autonomos Municipales</v>
      </c>
      <c r="W837" s="384"/>
      <c r="X837" s="242">
        <f>+VLOOKUP(A837,[3]Sheet1!$A$13:$D$744,4,FALSE)</f>
        <v>0</v>
      </c>
      <c r="Y837" s="242" t="e">
        <f>+VLOOKUP(X837,bd_lista!$A$3:$C$590,3,FALSE)</f>
        <v>#N/A</v>
      </c>
      <c r="Z837" s="292"/>
      <c r="AA837" s="293"/>
    </row>
    <row r="838" spans="1:27" customFormat="1" ht="15" hidden="1" customHeight="1">
      <c r="A838" s="32">
        <v>1503</v>
      </c>
      <c r="B838" s="388">
        <f>+A838</f>
        <v>1503</v>
      </c>
      <c r="C838" s="247" t="str">
        <f>+VLOOKUP(A838,bd_lista!$A$3:$C$590,3,FALSE)</f>
        <v>Gobierno Autónomo Municipal de Yocalla</v>
      </c>
      <c r="D838" s="385" t="str">
        <f>+C838</f>
        <v>Gobierno Autónomo Municipal de Yocalla</v>
      </c>
      <c r="E838" s="242" t="s">
        <v>1304</v>
      </c>
      <c r="F838" s="243">
        <f ca="1">+IFERROR(INDEX('Hoja de Trabajo para listado'!$A$155:$Z$1048576,MATCH($A838,'Hoja de Trabajo para listado'!$A$155:$A$1048576,0),MATCH((CUADRO!F$5&amp;$E838),'Hoja de Trabajo para listado'!$A$151:$Z$151,0)),0)+IFERROR(INDEX('Hoja de Trabajo para listado'!$AB$155:$BA$1048576,MATCH($A838,'Hoja de Trabajo para listado'!$AB$155:$AB$1048576,0),MATCH((CUADRO!F$5&amp;$E838),'Hoja de Trabajo para listado'!$AB$151:$BA$151,0)),0)+IFERROR(INDEX('Hoja de Trabajo para listado'!$BC$155:$CB$1048576,MATCH($A838,'Hoja de Trabajo para listado'!$BC$155:$BC$1048576,0),MATCH((CUADRO!F$5&amp;$E838),'Hoja de Trabajo para listado'!$BC$151:$CB$151,0)),0)+IFERROR(INDEX('Hoja de Trabajo para listado'!$DE$153:$DG$274,MATCH($A838,'Hoja de Trabajo para listado'!$DE$153:$DE$1048576,0),MATCH((CUADRO!F$5&amp;$E838),'Hoja de Trabajo para listado'!$DE$151:$DG$151,0)),0)+IFERROR(INDEX('Hoja de Trabajo para listado'!$CD$155:$DC$1048576,MATCH($A838,'Hoja de Trabajo para listado'!$CD$155:$CD$1048576,0),MATCH((CUADRO!F$5&amp;$E838),'Hoja de Trabajo para listado'!$CD$151:$DC$151,0)),0)</f>
        <v>0</v>
      </c>
      <c r="G838" s="243">
        <f ca="1">+IFERROR(INDEX('Hoja de Trabajo para listado'!$A$155:$Z$1048576,MATCH($A838,'Hoja de Trabajo para listado'!$A$155:$A$1048576,0),MATCH((CUADRO!G$5&amp;$E838),'Hoja de Trabajo para listado'!$A$151:$Z$151,0)),0)+IFERROR(INDEX('Hoja de Trabajo para listado'!$AB$155:$BA$1048576,MATCH($A838,'Hoja de Trabajo para listado'!$AB$155:$AB$1048576,0),MATCH((CUADRO!G$5&amp;$E838),'Hoja de Trabajo para listado'!$AB$151:$BA$151,0)),0)+IFERROR(INDEX('Hoja de Trabajo para listado'!$BC$155:$CB$1048576,MATCH($A838,'Hoja de Trabajo para listado'!$BC$155:$BC$1048576,0),MATCH((CUADRO!G$5&amp;$E838),'Hoja de Trabajo para listado'!$BC$151:$CB$151,0)),0)+IFERROR(INDEX('Hoja de Trabajo para listado'!$DE$153:$DG$274,MATCH($A838,'Hoja de Trabajo para listado'!$DE$153:$DE$1048576,0),MATCH((CUADRO!G$5&amp;$E838),'Hoja de Trabajo para listado'!$DE$151:$DG$151,0)),0)+IFERROR(INDEX('Hoja de Trabajo para listado'!$CD$155:$DC$1048576,MATCH($A838,'Hoja de Trabajo para listado'!$CD$155:$CD$1048576,0),MATCH((CUADRO!G$5&amp;$E838),'Hoja de Trabajo para listado'!$CD$151:$DC$151,0)),0)</f>
        <v>0</v>
      </c>
      <c r="H838" s="243">
        <f ca="1">+IFERROR(INDEX('Hoja de Trabajo para listado'!$A$155:$Z$1048576,MATCH($A838,'Hoja de Trabajo para listado'!$A$155:$A$1048576,0),MATCH((CUADRO!H$5&amp;$E838),'Hoja de Trabajo para listado'!$A$151:$Z$151,0)),0)+IFERROR(INDEX('Hoja de Trabajo para listado'!$AB$155:$BA$1048576,MATCH($A838,'Hoja de Trabajo para listado'!$AB$155:$AB$1048576,0),MATCH((CUADRO!H$5&amp;$E838),'Hoja de Trabajo para listado'!$AB$151:$BA$151,0)),0)+IFERROR(INDEX('Hoja de Trabajo para listado'!$BC$155:$CB$1048576,MATCH($A838,'Hoja de Trabajo para listado'!$BC$155:$BC$1048576,0),MATCH((CUADRO!H$5&amp;$E838),'Hoja de Trabajo para listado'!$BC$151:$CB$151,0)),0)+IFERROR(INDEX('Hoja de Trabajo para listado'!$DE$153:$DG$274,MATCH($A838,'Hoja de Trabajo para listado'!$DE$153:$DE$1048576,0),MATCH((CUADRO!H$5&amp;$E838),'Hoja de Trabajo para listado'!$DE$151:$DG$151,0)),0)+IFERROR(INDEX('Hoja de Trabajo para listado'!$CD$155:$DC$1048576,MATCH($A838,'Hoja de Trabajo para listado'!$CD$155:$CD$1048576,0),MATCH((CUADRO!H$5&amp;$E838),'Hoja de Trabajo para listado'!$CD$151:$DC$151,0)),0)</f>
        <v>0</v>
      </c>
      <c r="I838" s="243">
        <f ca="1">+IFERROR(INDEX('Hoja de Trabajo para listado'!$A$155:$Z$1048576,MATCH($A838,'Hoja de Trabajo para listado'!$A$155:$A$1048576,0),MATCH((CUADRO!I$5&amp;$E838),'Hoja de Trabajo para listado'!$A$151:$Z$151,0)),0)+IFERROR(INDEX('Hoja de Trabajo para listado'!$AB$155:$BA$1048576,MATCH($A838,'Hoja de Trabajo para listado'!$AB$155:$AB$1048576,0),MATCH((CUADRO!I$5&amp;$E838),'Hoja de Trabajo para listado'!$AB$151:$BA$151,0)),0)+IFERROR(INDEX('Hoja de Trabajo para listado'!$BC$155:$CB$1048576,MATCH($A838,'Hoja de Trabajo para listado'!$BC$155:$BC$1048576,0),MATCH((CUADRO!I$5&amp;$E838),'Hoja de Trabajo para listado'!$BC$151:$CB$151,0)),0)+IFERROR(INDEX('Hoja de Trabajo para listado'!$DE$153:$DG$274,MATCH($A838,'Hoja de Trabajo para listado'!$DE$153:$DE$1048576,0),MATCH((CUADRO!I$5&amp;$E838),'Hoja de Trabajo para listado'!$DE$151:$DG$151,0)),0)+IFERROR(INDEX('Hoja de Trabajo para listado'!$CD$155:$DC$1048576,MATCH($A838,'Hoja de Trabajo para listado'!$CD$155:$CD$1048576,0),MATCH((CUADRO!I$5&amp;$E838),'Hoja de Trabajo para listado'!$CD$151:$DC$151,0)),0)</f>
        <v>0</v>
      </c>
      <c r="J838" s="243">
        <f ca="1">+IFERROR(INDEX('Hoja de Trabajo para listado'!$A$155:$Z$1048576,MATCH($A838,'Hoja de Trabajo para listado'!$A$155:$A$1048576,0),MATCH((CUADRO!J$5&amp;$E838),'Hoja de Trabajo para listado'!$A$151:$Z$151,0)),0)+IFERROR(INDEX('Hoja de Trabajo para listado'!$AB$155:$BA$1048576,MATCH($A838,'Hoja de Trabajo para listado'!$AB$155:$AB$1048576,0),MATCH((CUADRO!J$5&amp;$E838),'Hoja de Trabajo para listado'!$AB$151:$BA$151,0)),0)+IFERROR(INDEX('Hoja de Trabajo para listado'!$BC$155:$CB$1048576,MATCH($A838,'Hoja de Trabajo para listado'!$BC$155:$BC$1048576,0),MATCH((CUADRO!J$5&amp;$E838),'Hoja de Trabajo para listado'!$BC$151:$CB$151,0)),0)+IFERROR(INDEX('Hoja de Trabajo para listado'!$DE$153:$DG$274,MATCH($A838,'Hoja de Trabajo para listado'!$DE$153:$DE$1048576,0),MATCH((CUADRO!J$5&amp;$E838),'Hoja de Trabajo para listado'!$DE$151:$DG$151,0)),0)+IFERROR(INDEX('Hoja de Trabajo para listado'!$CD$155:$DC$1048576,MATCH($A838,'Hoja de Trabajo para listado'!$CD$155:$CD$1048576,0),MATCH((CUADRO!J$5&amp;$E838),'Hoja de Trabajo para listado'!$CD$151:$DC$151,0)),0)</f>
        <v>0</v>
      </c>
      <c r="K838" s="243">
        <f ca="1">+IFERROR(INDEX('Hoja de Trabajo para listado'!$A$155:$Z$1048576,MATCH($A838,'Hoja de Trabajo para listado'!$A$155:$A$1048576,0),MATCH((CUADRO!K$5&amp;$E838),'Hoja de Trabajo para listado'!$A$151:$Z$151,0)),0)+IFERROR(INDEX('Hoja de Trabajo para listado'!$AB$155:$BA$1048576,MATCH($A838,'Hoja de Trabajo para listado'!$AB$155:$AB$1048576,0),MATCH((CUADRO!K$5&amp;$E838),'Hoja de Trabajo para listado'!$AB$151:$BA$151,0)),0)+IFERROR(INDEX('Hoja de Trabajo para listado'!$BC$155:$CB$1048576,MATCH($A838,'Hoja de Trabajo para listado'!$BC$155:$BC$1048576,0),MATCH((CUADRO!K$5&amp;$E838),'Hoja de Trabajo para listado'!$BC$151:$CB$151,0)),0)+IFERROR(INDEX('Hoja de Trabajo para listado'!$DE$153:$DG$274,MATCH($A838,'Hoja de Trabajo para listado'!$DE$153:$DE$1048576,0),MATCH((CUADRO!K$5&amp;$E838),'Hoja de Trabajo para listado'!$DE$151:$DG$151,0)),0)+IFERROR(INDEX('Hoja de Trabajo para listado'!$CD$155:$DC$1048576,MATCH($A838,'Hoja de Trabajo para listado'!$CD$155:$CD$1048576,0),MATCH((CUADRO!K$5&amp;$E838),'Hoja de Trabajo para listado'!$CD$151:$DC$151,0)),0)</f>
        <v>0</v>
      </c>
      <c r="L838" s="243">
        <f ca="1">+IFERROR(INDEX('Hoja de Trabajo para listado'!$A$155:$Z$1048576,MATCH($A838,'Hoja de Trabajo para listado'!$A$155:$A$1048576,0),MATCH((CUADRO!L$5&amp;$E838),'Hoja de Trabajo para listado'!$A$151:$Z$151,0)),0)+IFERROR(INDEX('Hoja de Trabajo para listado'!$AB$155:$BA$1048576,MATCH($A838,'Hoja de Trabajo para listado'!$AB$155:$AB$1048576,0),MATCH((CUADRO!L$5&amp;$E838),'Hoja de Trabajo para listado'!$AB$151:$BA$151,0)),0)+IFERROR(INDEX('Hoja de Trabajo para listado'!$BC$155:$CB$1048576,MATCH($A838,'Hoja de Trabajo para listado'!$BC$155:$BC$1048576,0),MATCH((CUADRO!L$5&amp;$E838),'Hoja de Trabajo para listado'!$BC$151:$CB$151,0)),0)+IFERROR(INDEX('Hoja de Trabajo para listado'!$DE$153:$DG$274,MATCH($A838,'Hoja de Trabajo para listado'!$DE$153:$DE$1048576,0),MATCH((CUADRO!L$5&amp;$E838),'Hoja de Trabajo para listado'!$DE$151:$DG$151,0)),0)+IFERROR(INDEX('Hoja de Trabajo para listado'!$CD$155:$DC$1048576,MATCH($A838,'Hoja de Trabajo para listado'!$CD$155:$CD$1048576,0),MATCH((CUADRO!L$5&amp;$E838),'Hoja de Trabajo para listado'!$CD$151:$DC$151,0)),0)</f>
        <v>0</v>
      </c>
      <c r="M838" s="243">
        <f ca="1">+IFERROR(INDEX('Hoja de Trabajo para listado'!$A$155:$Z$1048576,MATCH($A838,'Hoja de Trabajo para listado'!$A$155:$A$1048576,0),MATCH((CUADRO!M$5&amp;$E838),'Hoja de Trabajo para listado'!$A$151:$Z$151,0)),0)+IFERROR(INDEX('Hoja de Trabajo para listado'!$AB$155:$BA$1048576,MATCH($A838,'Hoja de Trabajo para listado'!$AB$155:$AB$1048576,0),MATCH((CUADRO!M$5&amp;$E838),'Hoja de Trabajo para listado'!$AB$151:$BA$151,0)),0)+IFERROR(INDEX('Hoja de Trabajo para listado'!$BC$155:$CB$1048576,MATCH($A838,'Hoja de Trabajo para listado'!$BC$155:$BC$1048576,0),MATCH((CUADRO!M$5&amp;$E838),'Hoja de Trabajo para listado'!$BC$151:$CB$151,0)),0)+IFERROR(INDEX('Hoja de Trabajo para listado'!$DE$153:$DG$274,MATCH($A838,'Hoja de Trabajo para listado'!$DE$153:$DE$1048576,0),MATCH((CUADRO!M$5&amp;$E838),'Hoja de Trabajo para listado'!$DE$151:$DG$151,0)),0)+IFERROR(INDEX('Hoja de Trabajo para listado'!$CD$155:$DC$1048576,MATCH($A838,'Hoja de Trabajo para listado'!$CD$155:$CD$1048576,0),MATCH((CUADRO!M$5&amp;$E838),'Hoja de Trabajo para listado'!$CD$151:$DC$151,0)),0)</f>
        <v>0</v>
      </c>
      <c r="N838" s="243">
        <f ca="1">+IFERROR(INDEX('Hoja de Trabajo para listado'!$A$155:$Z$1048576,MATCH($A838,'Hoja de Trabajo para listado'!$A$155:$A$1048576,0),MATCH((CUADRO!N$5&amp;$E838),'Hoja de Trabajo para listado'!$A$151:$Z$151,0)),0)+IFERROR(INDEX('Hoja de Trabajo para listado'!$AB$155:$BA$1048576,MATCH($A838,'Hoja de Trabajo para listado'!$AB$155:$AB$1048576,0),MATCH((CUADRO!N$5&amp;$E838),'Hoja de Trabajo para listado'!$AB$151:$BA$151,0)),0)+IFERROR(INDEX('Hoja de Trabajo para listado'!$BC$155:$CB$1048576,MATCH($A838,'Hoja de Trabajo para listado'!$BC$155:$BC$1048576,0),MATCH((CUADRO!N$5&amp;$E838),'Hoja de Trabajo para listado'!$BC$151:$CB$151,0)),0)+IFERROR(INDEX('Hoja de Trabajo para listado'!$DE$153:$DG$274,MATCH($A838,'Hoja de Trabajo para listado'!$DE$153:$DE$1048576,0),MATCH((CUADRO!N$5&amp;$E838),'Hoja de Trabajo para listado'!$DE$151:$DG$151,0)),0)+IFERROR(INDEX('Hoja de Trabajo para listado'!$CD$155:$DC$1048576,MATCH($A838,'Hoja de Trabajo para listado'!$CD$155:$CD$1048576,0),MATCH((CUADRO!N$5&amp;$E838),'Hoja de Trabajo para listado'!$CD$151:$DC$151,0)),0)</f>
        <v>0</v>
      </c>
      <c r="O838" s="243">
        <f ca="1">+IFERROR(INDEX('Hoja de Trabajo para listado'!$A$155:$Z$1048576,MATCH($A838,'Hoja de Trabajo para listado'!$A$155:$A$1048576,0),MATCH((CUADRO!O$5&amp;$E838),'Hoja de Trabajo para listado'!$A$151:$Z$151,0)),0)+IFERROR(INDEX('Hoja de Trabajo para listado'!$AB$155:$BA$1048576,MATCH($A838,'Hoja de Trabajo para listado'!$AB$155:$AB$1048576,0),MATCH((CUADRO!O$5&amp;$E838),'Hoja de Trabajo para listado'!$AB$151:$BA$151,0)),0)+IFERROR(INDEX('Hoja de Trabajo para listado'!$BC$155:$CB$1048576,MATCH($A838,'Hoja de Trabajo para listado'!$BC$155:$BC$1048576,0),MATCH((CUADRO!O$5&amp;$E838),'Hoja de Trabajo para listado'!$BC$151:$CB$151,0)),0)+IFERROR(INDEX('Hoja de Trabajo para listado'!$DE$153:$DG$274,MATCH($A838,'Hoja de Trabajo para listado'!$DE$153:$DE$1048576,0),MATCH((CUADRO!O$5&amp;$E838),'Hoja de Trabajo para listado'!$DE$151:$DG$151,0)),0)+IFERROR(INDEX('Hoja de Trabajo para listado'!$CD$155:$DC$1048576,MATCH($A838,'Hoja de Trabajo para listado'!$CD$155:$CD$1048576,0),MATCH((CUADRO!O$5&amp;$E838),'Hoja de Trabajo para listado'!$CD$151:$DC$151,0)),0)</f>
        <v>0</v>
      </c>
      <c r="P838" s="243">
        <f ca="1">+IFERROR(INDEX('Hoja de Trabajo para listado'!$A$155:$Z$1048576,MATCH($A838,'Hoja de Trabajo para listado'!$A$155:$A$1048576,0),MATCH((CUADRO!P$5&amp;$E838),'Hoja de Trabajo para listado'!$A$151:$Z$151,0)),0)+IFERROR(INDEX('Hoja de Trabajo para listado'!$AB$155:$BA$1048576,MATCH($A838,'Hoja de Trabajo para listado'!$AB$155:$AB$1048576,0),MATCH((CUADRO!P$5&amp;$E838),'Hoja de Trabajo para listado'!$AB$151:$BA$151,0)),0)+IFERROR(INDEX('Hoja de Trabajo para listado'!$BC$155:$CB$1048576,MATCH($A838,'Hoja de Trabajo para listado'!$BC$155:$BC$1048576,0),MATCH((CUADRO!P$5&amp;$E838),'Hoja de Trabajo para listado'!$BC$151:$CB$151,0)),0)+IFERROR(INDEX('Hoja de Trabajo para listado'!$DE$153:$DG$274,MATCH($A838,'Hoja de Trabajo para listado'!$DE$153:$DE$1048576,0),MATCH((CUADRO!P$5&amp;$E838),'Hoja de Trabajo para listado'!$DE$151:$DG$151,0)),0)+IFERROR(INDEX('Hoja de Trabajo para listado'!$CD$155:$DC$1048576,MATCH($A838,'Hoja de Trabajo para listado'!$CD$155:$CD$1048576,0),MATCH((CUADRO!P$5&amp;$E838),'Hoja de Trabajo para listado'!$CD$151:$DC$151,0)),0)</f>
        <v>0</v>
      </c>
      <c r="Q838" s="243">
        <f ca="1">+IFERROR(INDEX('Hoja de Trabajo para listado'!$A$155:$Z$1048576,MATCH($A838,'Hoja de Trabajo para listado'!$A$155:$A$1048576,0),MATCH((CUADRO!Q$5&amp;$E838),'Hoja de Trabajo para listado'!$A$151:$Z$151,0)),0)+IFERROR(INDEX('Hoja de Trabajo para listado'!$AB$155:$BA$1048576,MATCH($A838,'Hoja de Trabajo para listado'!$AB$155:$AB$1048576,0),MATCH((CUADRO!Q$5&amp;$E838),'Hoja de Trabajo para listado'!$AB$151:$BA$151,0)),0)+IFERROR(INDEX('Hoja de Trabajo para listado'!$BC$155:$CB$1048576,MATCH($A838,'Hoja de Trabajo para listado'!$BC$155:$BC$1048576,0),MATCH((CUADRO!Q$5&amp;$E838),'Hoja de Trabajo para listado'!$BC$151:$CB$151,0)),0)+IFERROR(INDEX('Hoja de Trabajo para listado'!$DE$153:$DG$274,MATCH($A838,'Hoja de Trabajo para listado'!$DE$153:$DE$1048576,0),MATCH((CUADRO!Q$5&amp;$E838),'Hoja de Trabajo para listado'!$DE$151:$DG$151,0)),0)+IFERROR(INDEX('Hoja de Trabajo para listado'!$CD$155:$DC$1048576,MATCH($A838,'Hoja de Trabajo para listado'!$CD$155:$CD$1048576,0),MATCH((CUADRO!Q$5&amp;$E838),'Hoja de Trabajo para listado'!$CD$151:$DC$151,0)),0)</f>
        <v>0</v>
      </c>
      <c r="R838" s="243">
        <f t="shared" ref="R838:R901" ca="1" si="29">+SUM(F838:Q838)</f>
        <v>0</v>
      </c>
      <c r="S838" s="249"/>
      <c r="T838" s="243">
        <f ca="1">+T839</f>
        <v>0</v>
      </c>
      <c r="U838" s="242">
        <f t="shared" ref="U838:U901" si="30">+IF(E838="Débitos",1,2)</f>
        <v>1</v>
      </c>
      <c r="V838" s="333" t="str">
        <f>+VLOOKUP(A838,bd_lista!$A$3:$E$590,5,FALSE)</f>
        <v>Gobiernos Autonomos Municipales</v>
      </c>
      <c r="W838" s="383" t="str">
        <f>+V838</f>
        <v>Gobiernos Autonomos Municipales</v>
      </c>
      <c r="X838" s="242">
        <f>+VLOOKUP(A838,[3]Sheet1!$A$13:$D$744,4,FALSE)</f>
        <v>0</v>
      </c>
      <c r="Y838" s="242" t="e">
        <f>+VLOOKUP(X838,bd_lista!$A$3:$C$590,3,FALSE)</f>
        <v>#N/A</v>
      </c>
      <c r="Z838" s="294">
        <f>+X838</f>
        <v>0</v>
      </c>
      <c r="AA838" s="295" t="e">
        <f>+Y838</f>
        <v>#N/A</v>
      </c>
    </row>
    <row r="839" spans="1:27" customFormat="1" ht="15" hidden="1" customHeight="1">
      <c r="A839" s="32">
        <v>1503</v>
      </c>
      <c r="B839" s="389"/>
      <c r="C839" s="247" t="str">
        <f>+VLOOKUP(A839,bd_lista!$A$3:$C$590,3,FALSE)</f>
        <v>Gobierno Autónomo Municipal de Yocalla</v>
      </c>
      <c r="D839" s="386"/>
      <c r="E839" s="244" t="s">
        <v>1305</v>
      </c>
      <c r="F839" s="245">
        <f ca="1">+IFERROR(INDEX('Hoja de Trabajo para listado'!$A$155:$Z$1048576,MATCH($A839,'Hoja de Trabajo para listado'!$A$155:$A$1048576,0),MATCH((CUADRO!F$5&amp;$E839),'Hoja de Trabajo para listado'!$A$151:$Z$151,0)),0)+IFERROR(INDEX('Hoja de Trabajo para listado'!$AB$155:$BA$1048576,MATCH($A839,'Hoja de Trabajo para listado'!$AB$155:$AB$1048576,0),MATCH((CUADRO!F$5&amp;$E839),'Hoja de Trabajo para listado'!$AB$151:$BA$151,0)),0)+IFERROR(INDEX('Hoja de Trabajo para listado'!$BC$155:$CB$1048576,MATCH($A839,'Hoja de Trabajo para listado'!$BC$155:$BC$1048576,0),MATCH((CUADRO!F$5&amp;$E839),'Hoja de Trabajo para listado'!$BC$151:$CB$151,0)),0)+IFERROR(INDEX('Hoja de Trabajo para listado'!$DE$153:$DG$274,MATCH($A839,'Hoja de Trabajo para listado'!$DE$153:$DE$1048576,0),MATCH((CUADRO!F$5&amp;$E839),'Hoja de Trabajo para listado'!$DE$151:$DG$151,0)),0)+IFERROR(INDEX('Hoja de Trabajo para listado'!$CD$155:$DC$1048576,MATCH($A839,'Hoja de Trabajo para listado'!$CD$155:$CD$1048576,0),MATCH((CUADRO!F$5&amp;$E839),'Hoja de Trabajo para listado'!$CD$151:$DC$151,0)),0)</f>
        <v>0</v>
      </c>
      <c r="G839" s="245">
        <f ca="1">+IFERROR(INDEX('Hoja de Trabajo para listado'!$A$155:$Z$1048576,MATCH($A839,'Hoja de Trabajo para listado'!$A$155:$A$1048576,0),MATCH((CUADRO!G$5&amp;$E839),'Hoja de Trabajo para listado'!$A$151:$Z$151,0)),0)+IFERROR(INDEX('Hoja de Trabajo para listado'!$AB$155:$BA$1048576,MATCH($A839,'Hoja de Trabajo para listado'!$AB$155:$AB$1048576,0),MATCH((CUADRO!G$5&amp;$E839),'Hoja de Trabajo para listado'!$AB$151:$BA$151,0)),0)+IFERROR(INDEX('Hoja de Trabajo para listado'!$BC$155:$CB$1048576,MATCH($A839,'Hoja de Trabajo para listado'!$BC$155:$BC$1048576,0),MATCH((CUADRO!G$5&amp;$E839),'Hoja de Trabajo para listado'!$BC$151:$CB$151,0)),0)+IFERROR(INDEX('Hoja de Trabajo para listado'!$DE$153:$DG$274,MATCH($A839,'Hoja de Trabajo para listado'!$DE$153:$DE$1048576,0),MATCH((CUADRO!G$5&amp;$E839),'Hoja de Trabajo para listado'!$DE$151:$DG$151,0)),0)+IFERROR(INDEX('Hoja de Trabajo para listado'!$CD$155:$DC$1048576,MATCH($A839,'Hoja de Trabajo para listado'!$CD$155:$CD$1048576,0),MATCH((CUADRO!G$5&amp;$E839),'Hoja de Trabajo para listado'!$CD$151:$DC$151,0)),0)</f>
        <v>0</v>
      </c>
      <c r="H839" s="245">
        <f ca="1">+IFERROR(INDEX('Hoja de Trabajo para listado'!$A$155:$Z$1048576,MATCH($A839,'Hoja de Trabajo para listado'!$A$155:$A$1048576,0),MATCH((CUADRO!H$5&amp;$E839),'Hoja de Trabajo para listado'!$A$151:$Z$151,0)),0)+IFERROR(INDEX('Hoja de Trabajo para listado'!$AB$155:$BA$1048576,MATCH($A839,'Hoja de Trabajo para listado'!$AB$155:$AB$1048576,0),MATCH((CUADRO!H$5&amp;$E839),'Hoja de Trabajo para listado'!$AB$151:$BA$151,0)),0)+IFERROR(INDEX('Hoja de Trabajo para listado'!$BC$155:$CB$1048576,MATCH($A839,'Hoja de Trabajo para listado'!$BC$155:$BC$1048576,0),MATCH((CUADRO!H$5&amp;$E839),'Hoja de Trabajo para listado'!$BC$151:$CB$151,0)),0)+IFERROR(INDEX('Hoja de Trabajo para listado'!$DE$153:$DG$274,MATCH($A839,'Hoja de Trabajo para listado'!$DE$153:$DE$1048576,0),MATCH((CUADRO!H$5&amp;$E839),'Hoja de Trabajo para listado'!$DE$151:$DG$151,0)),0)+IFERROR(INDEX('Hoja de Trabajo para listado'!$CD$155:$DC$1048576,MATCH($A839,'Hoja de Trabajo para listado'!$CD$155:$CD$1048576,0),MATCH((CUADRO!H$5&amp;$E839),'Hoja de Trabajo para listado'!$CD$151:$DC$151,0)),0)</f>
        <v>0</v>
      </c>
      <c r="I839" s="245">
        <f ca="1">+IFERROR(INDEX('Hoja de Trabajo para listado'!$A$155:$Z$1048576,MATCH($A839,'Hoja de Trabajo para listado'!$A$155:$A$1048576,0),MATCH((CUADRO!I$5&amp;$E839),'Hoja de Trabajo para listado'!$A$151:$Z$151,0)),0)+IFERROR(INDEX('Hoja de Trabajo para listado'!$AB$155:$BA$1048576,MATCH($A839,'Hoja de Trabajo para listado'!$AB$155:$AB$1048576,0),MATCH((CUADRO!I$5&amp;$E839),'Hoja de Trabajo para listado'!$AB$151:$BA$151,0)),0)+IFERROR(INDEX('Hoja de Trabajo para listado'!$BC$155:$CB$1048576,MATCH($A839,'Hoja de Trabajo para listado'!$BC$155:$BC$1048576,0),MATCH((CUADRO!I$5&amp;$E839),'Hoja de Trabajo para listado'!$BC$151:$CB$151,0)),0)+IFERROR(INDEX('Hoja de Trabajo para listado'!$DE$153:$DG$274,MATCH($A839,'Hoja de Trabajo para listado'!$DE$153:$DE$1048576,0),MATCH((CUADRO!I$5&amp;$E839),'Hoja de Trabajo para listado'!$DE$151:$DG$151,0)),0)+IFERROR(INDEX('Hoja de Trabajo para listado'!$CD$155:$DC$1048576,MATCH($A839,'Hoja de Trabajo para listado'!$CD$155:$CD$1048576,0),MATCH((CUADRO!I$5&amp;$E839),'Hoja de Trabajo para listado'!$CD$151:$DC$151,0)),0)</f>
        <v>0</v>
      </c>
      <c r="J839" s="245">
        <f ca="1">+IFERROR(INDEX('Hoja de Trabajo para listado'!$A$155:$Z$1048576,MATCH($A839,'Hoja de Trabajo para listado'!$A$155:$A$1048576,0),MATCH((CUADRO!J$5&amp;$E839),'Hoja de Trabajo para listado'!$A$151:$Z$151,0)),0)+IFERROR(INDEX('Hoja de Trabajo para listado'!$AB$155:$BA$1048576,MATCH($A839,'Hoja de Trabajo para listado'!$AB$155:$AB$1048576,0),MATCH((CUADRO!J$5&amp;$E839),'Hoja de Trabajo para listado'!$AB$151:$BA$151,0)),0)+IFERROR(INDEX('Hoja de Trabajo para listado'!$BC$155:$CB$1048576,MATCH($A839,'Hoja de Trabajo para listado'!$BC$155:$BC$1048576,0),MATCH((CUADRO!J$5&amp;$E839),'Hoja de Trabajo para listado'!$BC$151:$CB$151,0)),0)+IFERROR(INDEX('Hoja de Trabajo para listado'!$DE$153:$DG$274,MATCH($A839,'Hoja de Trabajo para listado'!$DE$153:$DE$1048576,0),MATCH((CUADRO!J$5&amp;$E839),'Hoja de Trabajo para listado'!$DE$151:$DG$151,0)),0)+IFERROR(INDEX('Hoja de Trabajo para listado'!$CD$155:$DC$1048576,MATCH($A839,'Hoja de Trabajo para listado'!$CD$155:$CD$1048576,0),MATCH((CUADRO!J$5&amp;$E839),'Hoja de Trabajo para listado'!$CD$151:$DC$151,0)),0)</f>
        <v>0</v>
      </c>
      <c r="K839" s="245">
        <f ca="1">+IFERROR(INDEX('Hoja de Trabajo para listado'!$A$155:$Z$1048576,MATCH($A839,'Hoja de Trabajo para listado'!$A$155:$A$1048576,0),MATCH((CUADRO!K$5&amp;$E839),'Hoja de Trabajo para listado'!$A$151:$Z$151,0)),0)+IFERROR(INDEX('Hoja de Trabajo para listado'!$AB$155:$BA$1048576,MATCH($A839,'Hoja de Trabajo para listado'!$AB$155:$AB$1048576,0),MATCH((CUADRO!K$5&amp;$E839),'Hoja de Trabajo para listado'!$AB$151:$BA$151,0)),0)+IFERROR(INDEX('Hoja de Trabajo para listado'!$BC$155:$CB$1048576,MATCH($A839,'Hoja de Trabajo para listado'!$BC$155:$BC$1048576,0),MATCH((CUADRO!K$5&amp;$E839),'Hoja de Trabajo para listado'!$BC$151:$CB$151,0)),0)+IFERROR(INDEX('Hoja de Trabajo para listado'!$DE$153:$DG$274,MATCH($A839,'Hoja de Trabajo para listado'!$DE$153:$DE$1048576,0),MATCH((CUADRO!K$5&amp;$E839),'Hoja de Trabajo para listado'!$DE$151:$DG$151,0)),0)+IFERROR(INDEX('Hoja de Trabajo para listado'!$CD$155:$DC$1048576,MATCH($A839,'Hoja de Trabajo para listado'!$CD$155:$CD$1048576,0),MATCH((CUADRO!K$5&amp;$E839),'Hoja de Trabajo para listado'!$CD$151:$DC$151,0)),0)</f>
        <v>0</v>
      </c>
      <c r="L839" s="245">
        <f ca="1">+IFERROR(INDEX('Hoja de Trabajo para listado'!$A$155:$Z$1048576,MATCH($A839,'Hoja de Trabajo para listado'!$A$155:$A$1048576,0),MATCH((CUADRO!L$5&amp;$E839),'Hoja de Trabajo para listado'!$A$151:$Z$151,0)),0)+IFERROR(INDEX('Hoja de Trabajo para listado'!$AB$155:$BA$1048576,MATCH($A839,'Hoja de Trabajo para listado'!$AB$155:$AB$1048576,0),MATCH((CUADRO!L$5&amp;$E839),'Hoja de Trabajo para listado'!$AB$151:$BA$151,0)),0)+IFERROR(INDEX('Hoja de Trabajo para listado'!$BC$155:$CB$1048576,MATCH($A839,'Hoja de Trabajo para listado'!$BC$155:$BC$1048576,0),MATCH((CUADRO!L$5&amp;$E839),'Hoja de Trabajo para listado'!$BC$151:$CB$151,0)),0)+IFERROR(INDEX('Hoja de Trabajo para listado'!$DE$153:$DG$274,MATCH($A839,'Hoja de Trabajo para listado'!$DE$153:$DE$1048576,0),MATCH((CUADRO!L$5&amp;$E839),'Hoja de Trabajo para listado'!$DE$151:$DG$151,0)),0)+IFERROR(INDEX('Hoja de Trabajo para listado'!$CD$155:$DC$1048576,MATCH($A839,'Hoja de Trabajo para listado'!$CD$155:$CD$1048576,0),MATCH((CUADRO!L$5&amp;$E839),'Hoja de Trabajo para listado'!$CD$151:$DC$151,0)),0)</f>
        <v>0</v>
      </c>
      <c r="M839" s="245">
        <f ca="1">+IFERROR(INDEX('Hoja de Trabajo para listado'!$A$155:$Z$1048576,MATCH($A839,'Hoja de Trabajo para listado'!$A$155:$A$1048576,0),MATCH((CUADRO!M$5&amp;$E839),'Hoja de Trabajo para listado'!$A$151:$Z$151,0)),0)+IFERROR(INDEX('Hoja de Trabajo para listado'!$AB$155:$BA$1048576,MATCH($A839,'Hoja de Trabajo para listado'!$AB$155:$AB$1048576,0),MATCH((CUADRO!M$5&amp;$E839),'Hoja de Trabajo para listado'!$AB$151:$BA$151,0)),0)+IFERROR(INDEX('Hoja de Trabajo para listado'!$BC$155:$CB$1048576,MATCH($A839,'Hoja de Trabajo para listado'!$BC$155:$BC$1048576,0),MATCH((CUADRO!M$5&amp;$E839),'Hoja de Trabajo para listado'!$BC$151:$CB$151,0)),0)+IFERROR(INDEX('Hoja de Trabajo para listado'!$DE$153:$DG$274,MATCH($A839,'Hoja de Trabajo para listado'!$DE$153:$DE$1048576,0),MATCH((CUADRO!M$5&amp;$E839),'Hoja de Trabajo para listado'!$DE$151:$DG$151,0)),0)+IFERROR(INDEX('Hoja de Trabajo para listado'!$CD$155:$DC$1048576,MATCH($A839,'Hoja de Trabajo para listado'!$CD$155:$CD$1048576,0),MATCH((CUADRO!M$5&amp;$E839),'Hoja de Trabajo para listado'!$CD$151:$DC$151,0)),0)</f>
        <v>0</v>
      </c>
      <c r="N839" s="245">
        <f ca="1">+IFERROR(INDEX('Hoja de Trabajo para listado'!$A$155:$Z$1048576,MATCH($A839,'Hoja de Trabajo para listado'!$A$155:$A$1048576,0),MATCH((CUADRO!N$5&amp;$E839),'Hoja de Trabajo para listado'!$A$151:$Z$151,0)),0)+IFERROR(INDEX('Hoja de Trabajo para listado'!$AB$155:$BA$1048576,MATCH($A839,'Hoja de Trabajo para listado'!$AB$155:$AB$1048576,0),MATCH((CUADRO!N$5&amp;$E839),'Hoja de Trabajo para listado'!$AB$151:$BA$151,0)),0)+IFERROR(INDEX('Hoja de Trabajo para listado'!$BC$155:$CB$1048576,MATCH($A839,'Hoja de Trabajo para listado'!$BC$155:$BC$1048576,0),MATCH((CUADRO!N$5&amp;$E839),'Hoja de Trabajo para listado'!$BC$151:$CB$151,0)),0)+IFERROR(INDEX('Hoja de Trabajo para listado'!$DE$153:$DG$274,MATCH($A839,'Hoja de Trabajo para listado'!$DE$153:$DE$1048576,0),MATCH((CUADRO!N$5&amp;$E839),'Hoja de Trabajo para listado'!$DE$151:$DG$151,0)),0)+IFERROR(INDEX('Hoja de Trabajo para listado'!$CD$155:$DC$1048576,MATCH($A839,'Hoja de Trabajo para listado'!$CD$155:$CD$1048576,0),MATCH((CUADRO!N$5&amp;$E839),'Hoja de Trabajo para listado'!$CD$151:$DC$151,0)),0)</f>
        <v>0</v>
      </c>
      <c r="O839" s="245">
        <f ca="1">+IFERROR(INDEX('Hoja de Trabajo para listado'!$A$155:$Z$1048576,MATCH($A839,'Hoja de Trabajo para listado'!$A$155:$A$1048576,0),MATCH((CUADRO!O$5&amp;$E839),'Hoja de Trabajo para listado'!$A$151:$Z$151,0)),0)+IFERROR(INDEX('Hoja de Trabajo para listado'!$AB$155:$BA$1048576,MATCH($A839,'Hoja de Trabajo para listado'!$AB$155:$AB$1048576,0),MATCH((CUADRO!O$5&amp;$E839),'Hoja de Trabajo para listado'!$AB$151:$BA$151,0)),0)+IFERROR(INDEX('Hoja de Trabajo para listado'!$BC$155:$CB$1048576,MATCH($A839,'Hoja de Trabajo para listado'!$BC$155:$BC$1048576,0),MATCH((CUADRO!O$5&amp;$E839),'Hoja de Trabajo para listado'!$BC$151:$CB$151,0)),0)+IFERROR(INDEX('Hoja de Trabajo para listado'!$DE$153:$DG$274,MATCH($A839,'Hoja de Trabajo para listado'!$DE$153:$DE$1048576,0),MATCH((CUADRO!O$5&amp;$E839),'Hoja de Trabajo para listado'!$DE$151:$DG$151,0)),0)+IFERROR(INDEX('Hoja de Trabajo para listado'!$CD$155:$DC$1048576,MATCH($A839,'Hoja de Trabajo para listado'!$CD$155:$CD$1048576,0),MATCH((CUADRO!O$5&amp;$E839),'Hoja de Trabajo para listado'!$CD$151:$DC$151,0)),0)</f>
        <v>0</v>
      </c>
      <c r="P839" s="245">
        <f ca="1">+IFERROR(INDEX('Hoja de Trabajo para listado'!$A$155:$Z$1048576,MATCH($A839,'Hoja de Trabajo para listado'!$A$155:$A$1048576,0),MATCH((CUADRO!P$5&amp;$E839),'Hoja de Trabajo para listado'!$A$151:$Z$151,0)),0)+IFERROR(INDEX('Hoja de Trabajo para listado'!$AB$155:$BA$1048576,MATCH($A839,'Hoja de Trabajo para listado'!$AB$155:$AB$1048576,0),MATCH((CUADRO!P$5&amp;$E839),'Hoja de Trabajo para listado'!$AB$151:$BA$151,0)),0)+IFERROR(INDEX('Hoja de Trabajo para listado'!$BC$155:$CB$1048576,MATCH($A839,'Hoja de Trabajo para listado'!$BC$155:$BC$1048576,0),MATCH((CUADRO!P$5&amp;$E839),'Hoja de Trabajo para listado'!$BC$151:$CB$151,0)),0)+IFERROR(INDEX('Hoja de Trabajo para listado'!$DE$153:$DG$274,MATCH($A839,'Hoja de Trabajo para listado'!$DE$153:$DE$1048576,0),MATCH((CUADRO!P$5&amp;$E839),'Hoja de Trabajo para listado'!$DE$151:$DG$151,0)),0)+IFERROR(INDEX('Hoja de Trabajo para listado'!$CD$155:$DC$1048576,MATCH($A839,'Hoja de Trabajo para listado'!$CD$155:$CD$1048576,0),MATCH((CUADRO!P$5&amp;$E839),'Hoja de Trabajo para listado'!$CD$151:$DC$151,0)),0)</f>
        <v>0</v>
      </c>
      <c r="Q839" s="245">
        <f ca="1">+IFERROR(INDEX('Hoja de Trabajo para listado'!$A$155:$Z$1048576,MATCH($A839,'Hoja de Trabajo para listado'!$A$155:$A$1048576,0),MATCH((CUADRO!Q$5&amp;$E839),'Hoja de Trabajo para listado'!$A$151:$Z$151,0)),0)+IFERROR(INDEX('Hoja de Trabajo para listado'!$AB$155:$BA$1048576,MATCH($A839,'Hoja de Trabajo para listado'!$AB$155:$AB$1048576,0),MATCH((CUADRO!Q$5&amp;$E839),'Hoja de Trabajo para listado'!$AB$151:$BA$151,0)),0)+IFERROR(INDEX('Hoja de Trabajo para listado'!$BC$155:$CB$1048576,MATCH($A839,'Hoja de Trabajo para listado'!$BC$155:$BC$1048576,0),MATCH((CUADRO!Q$5&amp;$E839),'Hoja de Trabajo para listado'!$BC$151:$CB$151,0)),0)+IFERROR(INDEX('Hoja de Trabajo para listado'!$DE$153:$DG$274,MATCH($A839,'Hoja de Trabajo para listado'!$DE$153:$DE$1048576,0),MATCH((CUADRO!Q$5&amp;$E839),'Hoja de Trabajo para listado'!$DE$151:$DG$151,0)),0)+IFERROR(INDEX('Hoja de Trabajo para listado'!$CD$155:$DC$1048576,MATCH($A839,'Hoja de Trabajo para listado'!$CD$155:$CD$1048576,0),MATCH((CUADRO!Q$5&amp;$E839),'Hoja de Trabajo para listado'!$CD$151:$DC$151,0)),0)</f>
        <v>0</v>
      </c>
      <c r="R839" s="245">
        <f t="shared" ca="1" si="29"/>
        <v>0</v>
      </c>
      <c r="S839" s="259">
        <f ca="1">+R838+R839</f>
        <v>0</v>
      </c>
      <c r="T839" s="245">
        <f ca="1">+S839</f>
        <v>0</v>
      </c>
      <c r="U839" s="244">
        <f t="shared" si="30"/>
        <v>2</v>
      </c>
      <c r="V839" s="333" t="str">
        <f>+VLOOKUP(A839,bd_lista!$A$3:$E$590,5,FALSE)</f>
        <v>Gobiernos Autonomos Municipales</v>
      </c>
      <c r="W839" s="384"/>
      <c r="X839" s="242">
        <f>+VLOOKUP(A839,[3]Sheet1!$A$13:$D$744,4,FALSE)</f>
        <v>0</v>
      </c>
      <c r="Y839" s="242" t="e">
        <f>+VLOOKUP(X839,bd_lista!$A$3:$C$590,3,FALSE)</f>
        <v>#N/A</v>
      </c>
      <c r="Z839" s="292"/>
      <c r="AA839" s="293"/>
    </row>
    <row r="840" spans="1:27" customFormat="1" ht="15" hidden="1" customHeight="1">
      <c r="A840" s="32">
        <v>1504</v>
      </c>
      <c r="B840" s="388">
        <f>+A840</f>
        <v>1504</v>
      </c>
      <c r="C840" s="247" t="str">
        <f>+VLOOKUP(A840,bd_lista!$A$3:$C$590,3,FALSE)</f>
        <v>Gobierno Autónomo Municipal de Urmiri</v>
      </c>
      <c r="D840" s="385" t="str">
        <f>+C840</f>
        <v>Gobierno Autónomo Municipal de Urmiri</v>
      </c>
      <c r="E840" s="242" t="s">
        <v>1304</v>
      </c>
      <c r="F840" s="243">
        <f ca="1">+IFERROR(INDEX('Hoja de Trabajo para listado'!$A$155:$Z$1048576,MATCH($A840,'Hoja de Trabajo para listado'!$A$155:$A$1048576,0),MATCH((CUADRO!F$5&amp;$E840),'Hoja de Trabajo para listado'!$A$151:$Z$151,0)),0)+IFERROR(INDEX('Hoja de Trabajo para listado'!$AB$155:$BA$1048576,MATCH($A840,'Hoja de Trabajo para listado'!$AB$155:$AB$1048576,0),MATCH((CUADRO!F$5&amp;$E840),'Hoja de Trabajo para listado'!$AB$151:$BA$151,0)),0)+IFERROR(INDEX('Hoja de Trabajo para listado'!$BC$155:$CB$1048576,MATCH($A840,'Hoja de Trabajo para listado'!$BC$155:$BC$1048576,0),MATCH((CUADRO!F$5&amp;$E840),'Hoja de Trabajo para listado'!$BC$151:$CB$151,0)),0)+IFERROR(INDEX('Hoja de Trabajo para listado'!$DE$153:$DG$274,MATCH($A840,'Hoja de Trabajo para listado'!$DE$153:$DE$1048576,0),MATCH((CUADRO!F$5&amp;$E840),'Hoja de Trabajo para listado'!$DE$151:$DG$151,0)),0)+IFERROR(INDEX('Hoja de Trabajo para listado'!$CD$155:$DC$1048576,MATCH($A840,'Hoja de Trabajo para listado'!$CD$155:$CD$1048576,0),MATCH((CUADRO!F$5&amp;$E840),'Hoja de Trabajo para listado'!$CD$151:$DC$151,0)),0)</f>
        <v>0</v>
      </c>
      <c r="G840" s="243">
        <f ca="1">+IFERROR(INDEX('Hoja de Trabajo para listado'!$A$155:$Z$1048576,MATCH($A840,'Hoja de Trabajo para listado'!$A$155:$A$1048576,0),MATCH((CUADRO!G$5&amp;$E840),'Hoja de Trabajo para listado'!$A$151:$Z$151,0)),0)+IFERROR(INDEX('Hoja de Trabajo para listado'!$AB$155:$BA$1048576,MATCH($A840,'Hoja de Trabajo para listado'!$AB$155:$AB$1048576,0),MATCH((CUADRO!G$5&amp;$E840),'Hoja de Trabajo para listado'!$AB$151:$BA$151,0)),0)+IFERROR(INDEX('Hoja de Trabajo para listado'!$BC$155:$CB$1048576,MATCH($A840,'Hoja de Trabajo para listado'!$BC$155:$BC$1048576,0),MATCH((CUADRO!G$5&amp;$E840),'Hoja de Trabajo para listado'!$BC$151:$CB$151,0)),0)+IFERROR(INDEX('Hoja de Trabajo para listado'!$DE$153:$DG$274,MATCH($A840,'Hoja de Trabajo para listado'!$DE$153:$DE$1048576,0),MATCH((CUADRO!G$5&amp;$E840),'Hoja de Trabajo para listado'!$DE$151:$DG$151,0)),0)+IFERROR(INDEX('Hoja de Trabajo para listado'!$CD$155:$DC$1048576,MATCH($A840,'Hoja de Trabajo para listado'!$CD$155:$CD$1048576,0),MATCH((CUADRO!G$5&amp;$E840),'Hoja de Trabajo para listado'!$CD$151:$DC$151,0)),0)</f>
        <v>0</v>
      </c>
      <c r="H840" s="243">
        <f ca="1">+IFERROR(INDEX('Hoja de Trabajo para listado'!$A$155:$Z$1048576,MATCH($A840,'Hoja de Trabajo para listado'!$A$155:$A$1048576,0),MATCH((CUADRO!H$5&amp;$E840),'Hoja de Trabajo para listado'!$A$151:$Z$151,0)),0)+IFERROR(INDEX('Hoja de Trabajo para listado'!$AB$155:$BA$1048576,MATCH($A840,'Hoja de Trabajo para listado'!$AB$155:$AB$1048576,0),MATCH((CUADRO!H$5&amp;$E840),'Hoja de Trabajo para listado'!$AB$151:$BA$151,0)),0)+IFERROR(INDEX('Hoja de Trabajo para listado'!$BC$155:$CB$1048576,MATCH($A840,'Hoja de Trabajo para listado'!$BC$155:$BC$1048576,0),MATCH((CUADRO!H$5&amp;$E840),'Hoja de Trabajo para listado'!$BC$151:$CB$151,0)),0)+IFERROR(INDEX('Hoja de Trabajo para listado'!$DE$153:$DG$274,MATCH($A840,'Hoja de Trabajo para listado'!$DE$153:$DE$1048576,0),MATCH((CUADRO!H$5&amp;$E840),'Hoja de Trabajo para listado'!$DE$151:$DG$151,0)),0)+IFERROR(INDEX('Hoja de Trabajo para listado'!$CD$155:$DC$1048576,MATCH($A840,'Hoja de Trabajo para listado'!$CD$155:$CD$1048576,0),MATCH((CUADRO!H$5&amp;$E840),'Hoja de Trabajo para listado'!$CD$151:$DC$151,0)),0)</f>
        <v>0</v>
      </c>
      <c r="I840" s="243">
        <f ca="1">+IFERROR(INDEX('Hoja de Trabajo para listado'!$A$155:$Z$1048576,MATCH($A840,'Hoja de Trabajo para listado'!$A$155:$A$1048576,0),MATCH((CUADRO!I$5&amp;$E840),'Hoja de Trabajo para listado'!$A$151:$Z$151,0)),0)+IFERROR(INDEX('Hoja de Trabajo para listado'!$AB$155:$BA$1048576,MATCH($A840,'Hoja de Trabajo para listado'!$AB$155:$AB$1048576,0),MATCH((CUADRO!I$5&amp;$E840),'Hoja de Trabajo para listado'!$AB$151:$BA$151,0)),0)+IFERROR(INDEX('Hoja de Trabajo para listado'!$BC$155:$CB$1048576,MATCH($A840,'Hoja de Trabajo para listado'!$BC$155:$BC$1048576,0),MATCH((CUADRO!I$5&amp;$E840),'Hoja de Trabajo para listado'!$BC$151:$CB$151,0)),0)+IFERROR(INDEX('Hoja de Trabajo para listado'!$DE$153:$DG$274,MATCH($A840,'Hoja de Trabajo para listado'!$DE$153:$DE$1048576,0),MATCH((CUADRO!I$5&amp;$E840),'Hoja de Trabajo para listado'!$DE$151:$DG$151,0)),0)+IFERROR(INDEX('Hoja de Trabajo para listado'!$CD$155:$DC$1048576,MATCH($A840,'Hoja de Trabajo para listado'!$CD$155:$CD$1048576,0),MATCH((CUADRO!I$5&amp;$E840),'Hoja de Trabajo para listado'!$CD$151:$DC$151,0)),0)</f>
        <v>0</v>
      </c>
      <c r="J840" s="243">
        <f ca="1">+IFERROR(INDEX('Hoja de Trabajo para listado'!$A$155:$Z$1048576,MATCH($A840,'Hoja de Trabajo para listado'!$A$155:$A$1048576,0),MATCH((CUADRO!J$5&amp;$E840),'Hoja de Trabajo para listado'!$A$151:$Z$151,0)),0)+IFERROR(INDEX('Hoja de Trabajo para listado'!$AB$155:$BA$1048576,MATCH($A840,'Hoja de Trabajo para listado'!$AB$155:$AB$1048576,0),MATCH((CUADRO!J$5&amp;$E840),'Hoja de Trabajo para listado'!$AB$151:$BA$151,0)),0)+IFERROR(INDEX('Hoja de Trabajo para listado'!$BC$155:$CB$1048576,MATCH($A840,'Hoja de Trabajo para listado'!$BC$155:$BC$1048576,0),MATCH((CUADRO!J$5&amp;$E840),'Hoja de Trabajo para listado'!$BC$151:$CB$151,0)),0)+IFERROR(INDEX('Hoja de Trabajo para listado'!$DE$153:$DG$274,MATCH($A840,'Hoja de Trabajo para listado'!$DE$153:$DE$1048576,0),MATCH((CUADRO!J$5&amp;$E840),'Hoja de Trabajo para listado'!$DE$151:$DG$151,0)),0)+IFERROR(INDEX('Hoja de Trabajo para listado'!$CD$155:$DC$1048576,MATCH($A840,'Hoja de Trabajo para listado'!$CD$155:$CD$1048576,0),MATCH((CUADRO!J$5&amp;$E840),'Hoja de Trabajo para listado'!$CD$151:$DC$151,0)),0)</f>
        <v>0</v>
      </c>
      <c r="K840" s="243">
        <f ca="1">+IFERROR(INDEX('Hoja de Trabajo para listado'!$A$155:$Z$1048576,MATCH($A840,'Hoja de Trabajo para listado'!$A$155:$A$1048576,0),MATCH((CUADRO!K$5&amp;$E840),'Hoja de Trabajo para listado'!$A$151:$Z$151,0)),0)+IFERROR(INDEX('Hoja de Trabajo para listado'!$AB$155:$BA$1048576,MATCH($A840,'Hoja de Trabajo para listado'!$AB$155:$AB$1048576,0),MATCH((CUADRO!K$5&amp;$E840),'Hoja de Trabajo para listado'!$AB$151:$BA$151,0)),0)+IFERROR(INDEX('Hoja de Trabajo para listado'!$BC$155:$CB$1048576,MATCH($A840,'Hoja de Trabajo para listado'!$BC$155:$BC$1048576,0),MATCH((CUADRO!K$5&amp;$E840),'Hoja de Trabajo para listado'!$BC$151:$CB$151,0)),0)+IFERROR(INDEX('Hoja de Trabajo para listado'!$DE$153:$DG$274,MATCH($A840,'Hoja de Trabajo para listado'!$DE$153:$DE$1048576,0),MATCH((CUADRO!K$5&amp;$E840),'Hoja de Trabajo para listado'!$DE$151:$DG$151,0)),0)+IFERROR(INDEX('Hoja de Trabajo para listado'!$CD$155:$DC$1048576,MATCH($A840,'Hoja de Trabajo para listado'!$CD$155:$CD$1048576,0),MATCH((CUADRO!K$5&amp;$E840),'Hoja de Trabajo para listado'!$CD$151:$DC$151,0)),0)</f>
        <v>0</v>
      </c>
      <c r="L840" s="243">
        <f ca="1">+IFERROR(INDEX('Hoja de Trabajo para listado'!$A$155:$Z$1048576,MATCH($A840,'Hoja de Trabajo para listado'!$A$155:$A$1048576,0),MATCH((CUADRO!L$5&amp;$E840),'Hoja de Trabajo para listado'!$A$151:$Z$151,0)),0)+IFERROR(INDEX('Hoja de Trabajo para listado'!$AB$155:$BA$1048576,MATCH($A840,'Hoja de Trabajo para listado'!$AB$155:$AB$1048576,0),MATCH((CUADRO!L$5&amp;$E840),'Hoja de Trabajo para listado'!$AB$151:$BA$151,0)),0)+IFERROR(INDEX('Hoja de Trabajo para listado'!$BC$155:$CB$1048576,MATCH($A840,'Hoja de Trabajo para listado'!$BC$155:$BC$1048576,0),MATCH((CUADRO!L$5&amp;$E840),'Hoja de Trabajo para listado'!$BC$151:$CB$151,0)),0)+IFERROR(INDEX('Hoja de Trabajo para listado'!$DE$153:$DG$274,MATCH($A840,'Hoja de Trabajo para listado'!$DE$153:$DE$1048576,0),MATCH((CUADRO!L$5&amp;$E840),'Hoja de Trabajo para listado'!$DE$151:$DG$151,0)),0)+IFERROR(INDEX('Hoja de Trabajo para listado'!$CD$155:$DC$1048576,MATCH($A840,'Hoja de Trabajo para listado'!$CD$155:$CD$1048576,0),MATCH((CUADRO!L$5&amp;$E840),'Hoja de Trabajo para listado'!$CD$151:$DC$151,0)),0)</f>
        <v>0</v>
      </c>
      <c r="M840" s="243">
        <f ca="1">+IFERROR(INDEX('Hoja de Trabajo para listado'!$A$155:$Z$1048576,MATCH($A840,'Hoja de Trabajo para listado'!$A$155:$A$1048576,0),MATCH((CUADRO!M$5&amp;$E840),'Hoja de Trabajo para listado'!$A$151:$Z$151,0)),0)+IFERROR(INDEX('Hoja de Trabajo para listado'!$AB$155:$BA$1048576,MATCH($A840,'Hoja de Trabajo para listado'!$AB$155:$AB$1048576,0),MATCH((CUADRO!M$5&amp;$E840),'Hoja de Trabajo para listado'!$AB$151:$BA$151,0)),0)+IFERROR(INDEX('Hoja de Trabajo para listado'!$BC$155:$CB$1048576,MATCH($A840,'Hoja de Trabajo para listado'!$BC$155:$BC$1048576,0),MATCH((CUADRO!M$5&amp;$E840),'Hoja de Trabajo para listado'!$BC$151:$CB$151,0)),0)+IFERROR(INDEX('Hoja de Trabajo para listado'!$DE$153:$DG$274,MATCH($A840,'Hoja de Trabajo para listado'!$DE$153:$DE$1048576,0),MATCH((CUADRO!M$5&amp;$E840),'Hoja de Trabajo para listado'!$DE$151:$DG$151,0)),0)+IFERROR(INDEX('Hoja de Trabajo para listado'!$CD$155:$DC$1048576,MATCH($A840,'Hoja de Trabajo para listado'!$CD$155:$CD$1048576,0),MATCH((CUADRO!M$5&amp;$E840),'Hoja de Trabajo para listado'!$CD$151:$DC$151,0)),0)</f>
        <v>0</v>
      </c>
      <c r="N840" s="243">
        <f ca="1">+IFERROR(INDEX('Hoja de Trabajo para listado'!$A$155:$Z$1048576,MATCH($A840,'Hoja de Trabajo para listado'!$A$155:$A$1048576,0),MATCH((CUADRO!N$5&amp;$E840),'Hoja de Trabajo para listado'!$A$151:$Z$151,0)),0)+IFERROR(INDEX('Hoja de Trabajo para listado'!$AB$155:$BA$1048576,MATCH($A840,'Hoja de Trabajo para listado'!$AB$155:$AB$1048576,0),MATCH((CUADRO!N$5&amp;$E840),'Hoja de Trabajo para listado'!$AB$151:$BA$151,0)),0)+IFERROR(INDEX('Hoja de Trabajo para listado'!$BC$155:$CB$1048576,MATCH($A840,'Hoja de Trabajo para listado'!$BC$155:$BC$1048576,0),MATCH((CUADRO!N$5&amp;$E840),'Hoja de Trabajo para listado'!$BC$151:$CB$151,0)),0)+IFERROR(INDEX('Hoja de Trabajo para listado'!$DE$153:$DG$274,MATCH($A840,'Hoja de Trabajo para listado'!$DE$153:$DE$1048576,0),MATCH((CUADRO!N$5&amp;$E840),'Hoja de Trabajo para listado'!$DE$151:$DG$151,0)),0)+IFERROR(INDEX('Hoja de Trabajo para listado'!$CD$155:$DC$1048576,MATCH($A840,'Hoja de Trabajo para listado'!$CD$155:$CD$1048576,0),MATCH((CUADRO!N$5&amp;$E840),'Hoja de Trabajo para listado'!$CD$151:$DC$151,0)),0)</f>
        <v>0</v>
      </c>
      <c r="O840" s="243">
        <f ca="1">+IFERROR(INDEX('Hoja de Trabajo para listado'!$A$155:$Z$1048576,MATCH($A840,'Hoja de Trabajo para listado'!$A$155:$A$1048576,0),MATCH((CUADRO!O$5&amp;$E840),'Hoja de Trabajo para listado'!$A$151:$Z$151,0)),0)+IFERROR(INDEX('Hoja de Trabajo para listado'!$AB$155:$BA$1048576,MATCH($A840,'Hoja de Trabajo para listado'!$AB$155:$AB$1048576,0),MATCH((CUADRO!O$5&amp;$E840),'Hoja de Trabajo para listado'!$AB$151:$BA$151,0)),0)+IFERROR(INDEX('Hoja de Trabajo para listado'!$BC$155:$CB$1048576,MATCH($A840,'Hoja de Trabajo para listado'!$BC$155:$BC$1048576,0),MATCH((CUADRO!O$5&amp;$E840),'Hoja de Trabajo para listado'!$BC$151:$CB$151,0)),0)+IFERROR(INDEX('Hoja de Trabajo para listado'!$DE$153:$DG$274,MATCH($A840,'Hoja de Trabajo para listado'!$DE$153:$DE$1048576,0),MATCH((CUADRO!O$5&amp;$E840),'Hoja de Trabajo para listado'!$DE$151:$DG$151,0)),0)+IFERROR(INDEX('Hoja de Trabajo para listado'!$CD$155:$DC$1048576,MATCH($A840,'Hoja de Trabajo para listado'!$CD$155:$CD$1048576,0),MATCH((CUADRO!O$5&amp;$E840),'Hoja de Trabajo para listado'!$CD$151:$DC$151,0)),0)</f>
        <v>0</v>
      </c>
      <c r="P840" s="243">
        <f ca="1">+IFERROR(INDEX('Hoja de Trabajo para listado'!$A$155:$Z$1048576,MATCH($A840,'Hoja de Trabajo para listado'!$A$155:$A$1048576,0),MATCH((CUADRO!P$5&amp;$E840),'Hoja de Trabajo para listado'!$A$151:$Z$151,0)),0)+IFERROR(INDEX('Hoja de Trabajo para listado'!$AB$155:$BA$1048576,MATCH($A840,'Hoja de Trabajo para listado'!$AB$155:$AB$1048576,0),MATCH((CUADRO!P$5&amp;$E840),'Hoja de Trabajo para listado'!$AB$151:$BA$151,0)),0)+IFERROR(INDEX('Hoja de Trabajo para listado'!$BC$155:$CB$1048576,MATCH($A840,'Hoja de Trabajo para listado'!$BC$155:$BC$1048576,0),MATCH((CUADRO!P$5&amp;$E840),'Hoja de Trabajo para listado'!$BC$151:$CB$151,0)),0)+IFERROR(INDEX('Hoja de Trabajo para listado'!$DE$153:$DG$274,MATCH($A840,'Hoja de Trabajo para listado'!$DE$153:$DE$1048576,0),MATCH((CUADRO!P$5&amp;$E840),'Hoja de Trabajo para listado'!$DE$151:$DG$151,0)),0)+IFERROR(INDEX('Hoja de Trabajo para listado'!$CD$155:$DC$1048576,MATCH($A840,'Hoja de Trabajo para listado'!$CD$155:$CD$1048576,0),MATCH((CUADRO!P$5&amp;$E840),'Hoja de Trabajo para listado'!$CD$151:$DC$151,0)),0)</f>
        <v>0</v>
      </c>
      <c r="Q840" s="243">
        <f ca="1">+IFERROR(INDEX('Hoja de Trabajo para listado'!$A$155:$Z$1048576,MATCH($A840,'Hoja de Trabajo para listado'!$A$155:$A$1048576,0),MATCH((CUADRO!Q$5&amp;$E840),'Hoja de Trabajo para listado'!$A$151:$Z$151,0)),0)+IFERROR(INDEX('Hoja de Trabajo para listado'!$AB$155:$BA$1048576,MATCH($A840,'Hoja de Trabajo para listado'!$AB$155:$AB$1048576,0),MATCH((CUADRO!Q$5&amp;$E840),'Hoja de Trabajo para listado'!$AB$151:$BA$151,0)),0)+IFERROR(INDEX('Hoja de Trabajo para listado'!$BC$155:$CB$1048576,MATCH($A840,'Hoja de Trabajo para listado'!$BC$155:$BC$1048576,0),MATCH((CUADRO!Q$5&amp;$E840),'Hoja de Trabajo para listado'!$BC$151:$CB$151,0)),0)+IFERROR(INDEX('Hoja de Trabajo para listado'!$DE$153:$DG$274,MATCH($A840,'Hoja de Trabajo para listado'!$DE$153:$DE$1048576,0),MATCH((CUADRO!Q$5&amp;$E840),'Hoja de Trabajo para listado'!$DE$151:$DG$151,0)),0)+IFERROR(INDEX('Hoja de Trabajo para listado'!$CD$155:$DC$1048576,MATCH($A840,'Hoja de Trabajo para listado'!$CD$155:$CD$1048576,0),MATCH((CUADRO!Q$5&amp;$E840),'Hoja de Trabajo para listado'!$CD$151:$DC$151,0)),0)</f>
        <v>0</v>
      </c>
      <c r="R840" s="243">
        <f t="shared" ca="1" si="29"/>
        <v>0</v>
      </c>
      <c r="S840" s="249"/>
      <c r="T840" s="243">
        <f ca="1">+T841</f>
        <v>0</v>
      </c>
      <c r="U840" s="242">
        <f t="shared" si="30"/>
        <v>1</v>
      </c>
      <c r="V840" s="333" t="str">
        <f>+VLOOKUP(A840,bd_lista!$A$3:$E$590,5,FALSE)</f>
        <v>Gobiernos Autonomos Municipales</v>
      </c>
      <c r="W840" s="383" t="str">
        <f>+V840</f>
        <v>Gobiernos Autonomos Municipales</v>
      </c>
      <c r="X840" s="242">
        <f>+VLOOKUP(A840,[3]Sheet1!$A$13:$D$744,4,FALSE)</f>
        <v>0</v>
      </c>
      <c r="Y840" s="242" t="e">
        <f>+VLOOKUP(X840,bd_lista!$A$3:$C$590,3,FALSE)</f>
        <v>#N/A</v>
      </c>
      <c r="Z840" s="294">
        <f>+X840</f>
        <v>0</v>
      </c>
      <c r="AA840" s="295" t="e">
        <f>+Y840</f>
        <v>#N/A</v>
      </c>
    </row>
    <row r="841" spans="1:27" customFormat="1" ht="15" hidden="1" customHeight="1">
      <c r="A841" s="32">
        <v>1504</v>
      </c>
      <c r="B841" s="389"/>
      <c r="C841" s="247" t="str">
        <f>+VLOOKUP(A841,bd_lista!$A$3:$C$590,3,FALSE)</f>
        <v>Gobierno Autónomo Municipal de Urmiri</v>
      </c>
      <c r="D841" s="386"/>
      <c r="E841" s="244" t="s">
        <v>1305</v>
      </c>
      <c r="F841" s="245">
        <f ca="1">+IFERROR(INDEX('Hoja de Trabajo para listado'!$A$155:$Z$1048576,MATCH($A841,'Hoja de Trabajo para listado'!$A$155:$A$1048576,0),MATCH((CUADRO!F$5&amp;$E841),'Hoja de Trabajo para listado'!$A$151:$Z$151,0)),0)+IFERROR(INDEX('Hoja de Trabajo para listado'!$AB$155:$BA$1048576,MATCH($A841,'Hoja de Trabajo para listado'!$AB$155:$AB$1048576,0),MATCH((CUADRO!F$5&amp;$E841),'Hoja de Trabajo para listado'!$AB$151:$BA$151,0)),0)+IFERROR(INDEX('Hoja de Trabajo para listado'!$BC$155:$CB$1048576,MATCH($A841,'Hoja de Trabajo para listado'!$BC$155:$BC$1048576,0),MATCH((CUADRO!F$5&amp;$E841),'Hoja de Trabajo para listado'!$BC$151:$CB$151,0)),0)+IFERROR(INDEX('Hoja de Trabajo para listado'!$DE$153:$DG$274,MATCH($A841,'Hoja de Trabajo para listado'!$DE$153:$DE$1048576,0),MATCH((CUADRO!F$5&amp;$E841),'Hoja de Trabajo para listado'!$DE$151:$DG$151,0)),0)+IFERROR(INDEX('Hoja de Trabajo para listado'!$CD$155:$DC$1048576,MATCH($A841,'Hoja de Trabajo para listado'!$CD$155:$CD$1048576,0),MATCH((CUADRO!F$5&amp;$E841),'Hoja de Trabajo para listado'!$CD$151:$DC$151,0)),0)</f>
        <v>0</v>
      </c>
      <c r="G841" s="245">
        <f ca="1">+IFERROR(INDEX('Hoja de Trabajo para listado'!$A$155:$Z$1048576,MATCH($A841,'Hoja de Trabajo para listado'!$A$155:$A$1048576,0),MATCH((CUADRO!G$5&amp;$E841),'Hoja de Trabajo para listado'!$A$151:$Z$151,0)),0)+IFERROR(INDEX('Hoja de Trabajo para listado'!$AB$155:$BA$1048576,MATCH($A841,'Hoja de Trabajo para listado'!$AB$155:$AB$1048576,0),MATCH((CUADRO!G$5&amp;$E841),'Hoja de Trabajo para listado'!$AB$151:$BA$151,0)),0)+IFERROR(INDEX('Hoja de Trabajo para listado'!$BC$155:$CB$1048576,MATCH($A841,'Hoja de Trabajo para listado'!$BC$155:$BC$1048576,0),MATCH((CUADRO!G$5&amp;$E841),'Hoja de Trabajo para listado'!$BC$151:$CB$151,0)),0)+IFERROR(INDEX('Hoja de Trabajo para listado'!$DE$153:$DG$274,MATCH($A841,'Hoja de Trabajo para listado'!$DE$153:$DE$1048576,0),MATCH((CUADRO!G$5&amp;$E841),'Hoja de Trabajo para listado'!$DE$151:$DG$151,0)),0)+IFERROR(INDEX('Hoja de Trabajo para listado'!$CD$155:$DC$1048576,MATCH($A841,'Hoja de Trabajo para listado'!$CD$155:$CD$1048576,0),MATCH((CUADRO!G$5&amp;$E841),'Hoja de Trabajo para listado'!$CD$151:$DC$151,0)),0)</f>
        <v>0</v>
      </c>
      <c r="H841" s="245">
        <f ca="1">+IFERROR(INDEX('Hoja de Trabajo para listado'!$A$155:$Z$1048576,MATCH($A841,'Hoja de Trabajo para listado'!$A$155:$A$1048576,0),MATCH((CUADRO!H$5&amp;$E841),'Hoja de Trabajo para listado'!$A$151:$Z$151,0)),0)+IFERROR(INDEX('Hoja de Trabajo para listado'!$AB$155:$BA$1048576,MATCH($A841,'Hoja de Trabajo para listado'!$AB$155:$AB$1048576,0),MATCH((CUADRO!H$5&amp;$E841),'Hoja de Trabajo para listado'!$AB$151:$BA$151,0)),0)+IFERROR(INDEX('Hoja de Trabajo para listado'!$BC$155:$CB$1048576,MATCH($A841,'Hoja de Trabajo para listado'!$BC$155:$BC$1048576,0),MATCH((CUADRO!H$5&amp;$E841),'Hoja de Trabajo para listado'!$BC$151:$CB$151,0)),0)+IFERROR(INDEX('Hoja de Trabajo para listado'!$DE$153:$DG$274,MATCH($A841,'Hoja de Trabajo para listado'!$DE$153:$DE$1048576,0),MATCH((CUADRO!H$5&amp;$E841),'Hoja de Trabajo para listado'!$DE$151:$DG$151,0)),0)+IFERROR(INDEX('Hoja de Trabajo para listado'!$CD$155:$DC$1048576,MATCH($A841,'Hoja de Trabajo para listado'!$CD$155:$CD$1048576,0),MATCH((CUADRO!H$5&amp;$E841),'Hoja de Trabajo para listado'!$CD$151:$DC$151,0)),0)</f>
        <v>0</v>
      </c>
      <c r="I841" s="245">
        <f ca="1">+IFERROR(INDEX('Hoja de Trabajo para listado'!$A$155:$Z$1048576,MATCH($A841,'Hoja de Trabajo para listado'!$A$155:$A$1048576,0),MATCH((CUADRO!I$5&amp;$E841),'Hoja de Trabajo para listado'!$A$151:$Z$151,0)),0)+IFERROR(INDEX('Hoja de Trabajo para listado'!$AB$155:$BA$1048576,MATCH($A841,'Hoja de Trabajo para listado'!$AB$155:$AB$1048576,0),MATCH((CUADRO!I$5&amp;$E841),'Hoja de Trabajo para listado'!$AB$151:$BA$151,0)),0)+IFERROR(INDEX('Hoja de Trabajo para listado'!$BC$155:$CB$1048576,MATCH($A841,'Hoja de Trabajo para listado'!$BC$155:$BC$1048576,0),MATCH((CUADRO!I$5&amp;$E841),'Hoja de Trabajo para listado'!$BC$151:$CB$151,0)),0)+IFERROR(INDEX('Hoja de Trabajo para listado'!$DE$153:$DG$274,MATCH($A841,'Hoja de Trabajo para listado'!$DE$153:$DE$1048576,0),MATCH((CUADRO!I$5&amp;$E841),'Hoja de Trabajo para listado'!$DE$151:$DG$151,0)),0)+IFERROR(INDEX('Hoja de Trabajo para listado'!$CD$155:$DC$1048576,MATCH($A841,'Hoja de Trabajo para listado'!$CD$155:$CD$1048576,0),MATCH((CUADRO!I$5&amp;$E841),'Hoja de Trabajo para listado'!$CD$151:$DC$151,0)),0)</f>
        <v>0</v>
      </c>
      <c r="J841" s="245">
        <f ca="1">+IFERROR(INDEX('Hoja de Trabajo para listado'!$A$155:$Z$1048576,MATCH($A841,'Hoja de Trabajo para listado'!$A$155:$A$1048576,0),MATCH((CUADRO!J$5&amp;$E841),'Hoja de Trabajo para listado'!$A$151:$Z$151,0)),0)+IFERROR(INDEX('Hoja de Trabajo para listado'!$AB$155:$BA$1048576,MATCH($A841,'Hoja de Trabajo para listado'!$AB$155:$AB$1048576,0),MATCH((CUADRO!J$5&amp;$E841),'Hoja de Trabajo para listado'!$AB$151:$BA$151,0)),0)+IFERROR(INDEX('Hoja de Trabajo para listado'!$BC$155:$CB$1048576,MATCH($A841,'Hoja de Trabajo para listado'!$BC$155:$BC$1048576,0),MATCH((CUADRO!J$5&amp;$E841),'Hoja de Trabajo para listado'!$BC$151:$CB$151,0)),0)+IFERROR(INDEX('Hoja de Trabajo para listado'!$DE$153:$DG$274,MATCH($A841,'Hoja de Trabajo para listado'!$DE$153:$DE$1048576,0),MATCH((CUADRO!J$5&amp;$E841),'Hoja de Trabajo para listado'!$DE$151:$DG$151,0)),0)+IFERROR(INDEX('Hoja de Trabajo para listado'!$CD$155:$DC$1048576,MATCH($A841,'Hoja de Trabajo para listado'!$CD$155:$CD$1048576,0),MATCH((CUADRO!J$5&amp;$E841),'Hoja de Trabajo para listado'!$CD$151:$DC$151,0)),0)</f>
        <v>0</v>
      </c>
      <c r="K841" s="245">
        <f ca="1">+IFERROR(INDEX('Hoja de Trabajo para listado'!$A$155:$Z$1048576,MATCH($A841,'Hoja de Trabajo para listado'!$A$155:$A$1048576,0),MATCH((CUADRO!K$5&amp;$E841),'Hoja de Trabajo para listado'!$A$151:$Z$151,0)),0)+IFERROR(INDEX('Hoja de Trabajo para listado'!$AB$155:$BA$1048576,MATCH($A841,'Hoja de Trabajo para listado'!$AB$155:$AB$1048576,0),MATCH((CUADRO!K$5&amp;$E841),'Hoja de Trabajo para listado'!$AB$151:$BA$151,0)),0)+IFERROR(INDEX('Hoja de Trabajo para listado'!$BC$155:$CB$1048576,MATCH($A841,'Hoja de Trabajo para listado'!$BC$155:$BC$1048576,0),MATCH((CUADRO!K$5&amp;$E841),'Hoja de Trabajo para listado'!$BC$151:$CB$151,0)),0)+IFERROR(INDEX('Hoja de Trabajo para listado'!$DE$153:$DG$274,MATCH($A841,'Hoja de Trabajo para listado'!$DE$153:$DE$1048576,0),MATCH((CUADRO!K$5&amp;$E841),'Hoja de Trabajo para listado'!$DE$151:$DG$151,0)),0)+IFERROR(INDEX('Hoja de Trabajo para listado'!$CD$155:$DC$1048576,MATCH($A841,'Hoja de Trabajo para listado'!$CD$155:$CD$1048576,0),MATCH((CUADRO!K$5&amp;$E841),'Hoja de Trabajo para listado'!$CD$151:$DC$151,0)),0)</f>
        <v>0</v>
      </c>
      <c r="L841" s="245">
        <f ca="1">+IFERROR(INDEX('Hoja de Trabajo para listado'!$A$155:$Z$1048576,MATCH($A841,'Hoja de Trabajo para listado'!$A$155:$A$1048576,0),MATCH((CUADRO!L$5&amp;$E841),'Hoja de Trabajo para listado'!$A$151:$Z$151,0)),0)+IFERROR(INDEX('Hoja de Trabajo para listado'!$AB$155:$BA$1048576,MATCH($A841,'Hoja de Trabajo para listado'!$AB$155:$AB$1048576,0),MATCH((CUADRO!L$5&amp;$E841),'Hoja de Trabajo para listado'!$AB$151:$BA$151,0)),0)+IFERROR(INDEX('Hoja de Trabajo para listado'!$BC$155:$CB$1048576,MATCH($A841,'Hoja de Trabajo para listado'!$BC$155:$BC$1048576,0),MATCH((CUADRO!L$5&amp;$E841),'Hoja de Trabajo para listado'!$BC$151:$CB$151,0)),0)+IFERROR(INDEX('Hoja de Trabajo para listado'!$DE$153:$DG$274,MATCH($A841,'Hoja de Trabajo para listado'!$DE$153:$DE$1048576,0),MATCH((CUADRO!L$5&amp;$E841),'Hoja de Trabajo para listado'!$DE$151:$DG$151,0)),0)+IFERROR(INDEX('Hoja de Trabajo para listado'!$CD$155:$DC$1048576,MATCH($A841,'Hoja de Trabajo para listado'!$CD$155:$CD$1048576,0),MATCH((CUADRO!L$5&amp;$E841),'Hoja de Trabajo para listado'!$CD$151:$DC$151,0)),0)</f>
        <v>0</v>
      </c>
      <c r="M841" s="245">
        <f ca="1">+IFERROR(INDEX('Hoja de Trabajo para listado'!$A$155:$Z$1048576,MATCH($A841,'Hoja de Trabajo para listado'!$A$155:$A$1048576,0),MATCH((CUADRO!M$5&amp;$E841),'Hoja de Trabajo para listado'!$A$151:$Z$151,0)),0)+IFERROR(INDEX('Hoja de Trabajo para listado'!$AB$155:$BA$1048576,MATCH($A841,'Hoja de Trabajo para listado'!$AB$155:$AB$1048576,0),MATCH((CUADRO!M$5&amp;$E841),'Hoja de Trabajo para listado'!$AB$151:$BA$151,0)),0)+IFERROR(INDEX('Hoja de Trabajo para listado'!$BC$155:$CB$1048576,MATCH($A841,'Hoja de Trabajo para listado'!$BC$155:$BC$1048576,0),MATCH((CUADRO!M$5&amp;$E841),'Hoja de Trabajo para listado'!$BC$151:$CB$151,0)),0)+IFERROR(INDEX('Hoja de Trabajo para listado'!$DE$153:$DG$274,MATCH($A841,'Hoja de Trabajo para listado'!$DE$153:$DE$1048576,0),MATCH((CUADRO!M$5&amp;$E841),'Hoja de Trabajo para listado'!$DE$151:$DG$151,0)),0)+IFERROR(INDEX('Hoja de Trabajo para listado'!$CD$155:$DC$1048576,MATCH($A841,'Hoja de Trabajo para listado'!$CD$155:$CD$1048576,0),MATCH((CUADRO!M$5&amp;$E841),'Hoja de Trabajo para listado'!$CD$151:$DC$151,0)),0)</f>
        <v>0</v>
      </c>
      <c r="N841" s="245">
        <f ca="1">+IFERROR(INDEX('Hoja de Trabajo para listado'!$A$155:$Z$1048576,MATCH($A841,'Hoja de Trabajo para listado'!$A$155:$A$1048576,0),MATCH((CUADRO!N$5&amp;$E841),'Hoja de Trabajo para listado'!$A$151:$Z$151,0)),0)+IFERROR(INDEX('Hoja de Trabajo para listado'!$AB$155:$BA$1048576,MATCH($A841,'Hoja de Trabajo para listado'!$AB$155:$AB$1048576,0),MATCH((CUADRO!N$5&amp;$E841),'Hoja de Trabajo para listado'!$AB$151:$BA$151,0)),0)+IFERROR(INDEX('Hoja de Trabajo para listado'!$BC$155:$CB$1048576,MATCH($A841,'Hoja de Trabajo para listado'!$BC$155:$BC$1048576,0),MATCH((CUADRO!N$5&amp;$E841),'Hoja de Trabajo para listado'!$BC$151:$CB$151,0)),0)+IFERROR(INDEX('Hoja de Trabajo para listado'!$DE$153:$DG$274,MATCH($A841,'Hoja de Trabajo para listado'!$DE$153:$DE$1048576,0),MATCH((CUADRO!N$5&amp;$E841),'Hoja de Trabajo para listado'!$DE$151:$DG$151,0)),0)+IFERROR(INDEX('Hoja de Trabajo para listado'!$CD$155:$DC$1048576,MATCH($A841,'Hoja de Trabajo para listado'!$CD$155:$CD$1048576,0),MATCH((CUADRO!N$5&amp;$E841),'Hoja de Trabajo para listado'!$CD$151:$DC$151,0)),0)</f>
        <v>0</v>
      </c>
      <c r="O841" s="245">
        <f ca="1">+IFERROR(INDEX('Hoja de Trabajo para listado'!$A$155:$Z$1048576,MATCH($A841,'Hoja de Trabajo para listado'!$A$155:$A$1048576,0),MATCH((CUADRO!O$5&amp;$E841),'Hoja de Trabajo para listado'!$A$151:$Z$151,0)),0)+IFERROR(INDEX('Hoja de Trabajo para listado'!$AB$155:$BA$1048576,MATCH($A841,'Hoja de Trabajo para listado'!$AB$155:$AB$1048576,0),MATCH((CUADRO!O$5&amp;$E841),'Hoja de Trabajo para listado'!$AB$151:$BA$151,0)),0)+IFERROR(INDEX('Hoja de Trabajo para listado'!$BC$155:$CB$1048576,MATCH($A841,'Hoja de Trabajo para listado'!$BC$155:$BC$1048576,0),MATCH((CUADRO!O$5&amp;$E841),'Hoja de Trabajo para listado'!$BC$151:$CB$151,0)),0)+IFERROR(INDEX('Hoja de Trabajo para listado'!$DE$153:$DG$274,MATCH($A841,'Hoja de Trabajo para listado'!$DE$153:$DE$1048576,0),MATCH((CUADRO!O$5&amp;$E841),'Hoja de Trabajo para listado'!$DE$151:$DG$151,0)),0)+IFERROR(INDEX('Hoja de Trabajo para listado'!$CD$155:$DC$1048576,MATCH($A841,'Hoja de Trabajo para listado'!$CD$155:$CD$1048576,0),MATCH((CUADRO!O$5&amp;$E841),'Hoja de Trabajo para listado'!$CD$151:$DC$151,0)),0)</f>
        <v>0</v>
      </c>
      <c r="P841" s="245">
        <f ca="1">+IFERROR(INDEX('Hoja de Trabajo para listado'!$A$155:$Z$1048576,MATCH($A841,'Hoja de Trabajo para listado'!$A$155:$A$1048576,0),MATCH((CUADRO!P$5&amp;$E841),'Hoja de Trabajo para listado'!$A$151:$Z$151,0)),0)+IFERROR(INDEX('Hoja de Trabajo para listado'!$AB$155:$BA$1048576,MATCH($A841,'Hoja de Trabajo para listado'!$AB$155:$AB$1048576,0),MATCH((CUADRO!P$5&amp;$E841),'Hoja de Trabajo para listado'!$AB$151:$BA$151,0)),0)+IFERROR(INDEX('Hoja de Trabajo para listado'!$BC$155:$CB$1048576,MATCH($A841,'Hoja de Trabajo para listado'!$BC$155:$BC$1048576,0),MATCH((CUADRO!P$5&amp;$E841),'Hoja de Trabajo para listado'!$BC$151:$CB$151,0)),0)+IFERROR(INDEX('Hoja de Trabajo para listado'!$DE$153:$DG$274,MATCH($A841,'Hoja de Trabajo para listado'!$DE$153:$DE$1048576,0),MATCH((CUADRO!P$5&amp;$E841),'Hoja de Trabajo para listado'!$DE$151:$DG$151,0)),0)+IFERROR(INDEX('Hoja de Trabajo para listado'!$CD$155:$DC$1048576,MATCH($A841,'Hoja de Trabajo para listado'!$CD$155:$CD$1048576,0),MATCH((CUADRO!P$5&amp;$E841),'Hoja de Trabajo para listado'!$CD$151:$DC$151,0)),0)</f>
        <v>0</v>
      </c>
      <c r="Q841" s="245">
        <f ca="1">+IFERROR(INDEX('Hoja de Trabajo para listado'!$A$155:$Z$1048576,MATCH($A841,'Hoja de Trabajo para listado'!$A$155:$A$1048576,0),MATCH((CUADRO!Q$5&amp;$E841),'Hoja de Trabajo para listado'!$A$151:$Z$151,0)),0)+IFERROR(INDEX('Hoja de Trabajo para listado'!$AB$155:$BA$1048576,MATCH($A841,'Hoja de Trabajo para listado'!$AB$155:$AB$1048576,0),MATCH((CUADRO!Q$5&amp;$E841),'Hoja de Trabajo para listado'!$AB$151:$BA$151,0)),0)+IFERROR(INDEX('Hoja de Trabajo para listado'!$BC$155:$CB$1048576,MATCH($A841,'Hoja de Trabajo para listado'!$BC$155:$BC$1048576,0),MATCH((CUADRO!Q$5&amp;$E841),'Hoja de Trabajo para listado'!$BC$151:$CB$151,0)),0)+IFERROR(INDEX('Hoja de Trabajo para listado'!$DE$153:$DG$274,MATCH($A841,'Hoja de Trabajo para listado'!$DE$153:$DE$1048576,0),MATCH((CUADRO!Q$5&amp;$E841),'Hoja de Trabajo para listado'!$DE$151:$DG$151,0)),0)+IFERROR(INDEX('Hoja de Trabajo para listado'!$CD$155:$DC$1048576,MATCH($A841,'Hoja de Trabajo para listado'!$CD$155:$CD$1048576,0),MATCH((CUADRO!Q$5&amp;$E841),'Hoja de Trabajo para listado'!$CD$151:$DC$151,0)),0)</f>
        <v>0</v>
      </c>
      <c r="R841" s="245">
        <f t="shared" ca="1" si="29"/>
        <v>0</v>
      </c>
      <c r="S841" s="259">
        <f ca="1">+R840+R841</f>
        <v>0</v>
      </c>
      <c r="T841" s="245">
        <f ca="1">+S841</f>
        <v>0</v>
      </c>
      <c r="U841" s="244">
        <f t="shared" si="30"/>
        <v>2</v>
      </c>
      <c r="V841" s="333" t="str">
        <f>+VLOOKUP(A841,bd_lista!$A$3:$E$590,5,FALSE)</f>
        <v>Gobiernos Autonomos Municipales</v>
      </c>
      <c r="W841" s="384"/>
      <c r="X841" s="242">
        <f>+VLOOKUP(A841,[3]Sheet1!$A$13:$D$744,4,FALSE)</f>
        <v>0</v>
      </c>
      <c r="Y841" s="242" t="e">
        <f>+VLOOKUP(X841,bd_lista!$A$3:$C$590,3,FALSE)</f>
        <v>#N/A</v>
      </c>
      <c r="Z841" s="292"/>
      <c r="AA841" s="293"/>
    </row>
    <row r="842" spans="1:27" customFormat="1" ht="15" hidden="1" customHeight="1">
      <c r="A842" s="32">
        <v>1505</v>
      </c>
      <c r="B842" s="388">
        <f>+A842</f>
        <v>1505</v>
      </c>
      <c r="C842" s="247" t="str">
        <f>+VLOOKUP(A842,bd_lista!$A$3:$C$590,3,FALSE)</f>
        <v>Gobierno Autónomo Municipal de Uncía</v>
      </c>
      <c r="D842" s="385" t="str">
        <f>+C842</f>
        <v>Gobierno Autónomo Municipal de Uncía</v>
      </c>
      <c r="E842" s="242" t="s">
        <v>1304</v>
      </c>
      <c r="F842" s="243">
        <f ca="1">+IFERROR(INDEX('Hoja de Trabajo para listado'!$A$155:$Z$1048576,MATCH($A842,'Hoja de Trabajo para listado'!$A$155:$A$1048576,0),MATCH((CUADRO!F$5&amp;$E842),'Hoja de Trabajo para listado'!$A$151:$Z$151,0)),0)+IFERROR(INDEX('Hoja de Trabajo para listado'!$AB$155:$BA$1048576,MATCH($A842,'Hoja de Trabajo para listado'!$AB$155:$AB$1048576,0),MATCH((CUADRO!F$5&amp;$E842),'Hoja de Trabajo para listado'!$AB$151:$BA$151,0)),0)+IFERROR(INDEX('Hoja de Trabajo para listado'!$BC$155:$CB$1048576,MATCH($A842,'Hoja de Trabajo para listado'!$BC$155:$BC$1048576,0),MATCH((CUADRO!F$5&amp;$E842),'Hoja de Trabajo para listado'!$BC$151:$CB$151,0)),0)+IFERROR(INDEX('Hoja de Trabajo para listado'!$DE$153:$DG$274,MATCH($A842,'Hoja de Trabajo para listado'!$DE$153:$DE$1048576,0),MATCH((CUADRO!F$5&amp;$E842),'Hoja de Trabajo para listado'!$DE$151:$DG$151,0)),0)+IFERROR(INDEX('Hoja de Trabajo para listado'!$CD$155:$DC$1048576,MATCH($A842,'Hoja de Trabajo para listado'!$CD$155:$CD$1048576,0),MATCH((CUADRO!F$5&amp;$E842),'Hoja de Trabajo para listado'!$CD$151:$DC$151,0)),0)</f>
        <v>0</v>
      </c>
      <c r="G842" s="243">
        <f ca="1">+IFERROR(INDEX('Hoja de Trabajo para listado'!$A$155:$Z$1048576,MATCH($A842,'Hoja de Trabajo para listado'!$A$155:$A$1048576,0),MATCH((CUADRO!G$5&amp;$E842),'Hoja de Trabajo para listado'!$A$151:$Z$151,0)),0)+IFERROR(INDEX('Hoja de Trabajo para listado'!$AB$155:$BA$1048576,MATCH($A842,'Hoja de Trabajo para listado'!$AB$155:$AB$1048576,0),MATCH((CUADRO!G$5&amp;$E842),'Hoja de Trabajo para listado'!$AB$151:$BA$151,0)),0)+IFERROR(INDEX('Hoja de Trabajo para listado'!$BC$155:$CB$1048576,MATCH($A842,'Hoja de Trabajo para listado'!$BC$155:$BC$1048576,0),MATCH((CUADRO!G$5&amp;$E842),'Hoja de Trabajo para listado'!$BC$151:$CB$151,0)),0)+IFERROR(INDEX('Hoja de Trabajo para listado'!$DE$153:$DG$274,MATCH($A842,'Hoja de Trabajo para listado'!$DE$153:$DE$1048576,0),MATCH((CUADRO!G$5&amp;$E842),'Hoja de Trabajo para listado'!$DE$151:$DG$151,0)),0)+IFERROR(INDEX('Hoja de Trabajo para listado'!$CD$155:$DC$1048576,MATCH($A842,'Hoja de Trabajo para listado'!$CD$155:$CD$1048576,0),MATCH((CUADRO!G$5&amp;$E842),'Hoja de Trabajo para listado'!$CD$151:$DC$151,0)),0)</f>
        <v>0</v>
      </c>
      <c r="H842" s="243">
        <f ca="1">+IFERROR(INDEX('Hoja de Trabajo para listado'!$A$155:$Z$1048576,MATCH($A842,'Hoja de Trabajo para listado'!$A$155:$A$1048576,0),MATCH((CUADRO!H$5&amp;$E842),'Hoja de Trabajo para listado'!$A$151:$Z$151,0)),0)+IFERROR(INDEX('Hoja de Trabajo para listado'!$AB$155:$BA$1048576,MATCH($A842,'Hoja de Trabajo para listado'!$AB$155:$AB$1048576,0),MATCH((CUADRO!H$5&amp;$E842),'Hoja de Trabajo para listado'!$AB$151:$BA$151,0)),0)+IFERROR(INDEX('Hoja de Trabajo para listado'!$BC$155:$CB$1048576,MATCH($A842,'Hoja de Trabajo para listado'!$BC$155:$BC$1048576,0),MATCH((CUADRO!H$5&amp;$E842),'Hoja de Trabajo para listado'!$BC$151:$CB$151,0)),0)+IFERROR(INDEX('Hoja de Trabajo para listado'!$DE$153:$DG$274,MATCH($A842,'Hoja de Trabajo para listado'!$DE$153:$DE$1048576,0),MATCH((CUADRO!H$5&amp;$E842),'Hoja de Trabajo para listado'!$DE$151:$DG$151,0)),0)+IFERROR(INDEX('Hoja de Trabajo para listado'!$CD$155:$DC$1048576,MATCH($A842,'Hoja de Trabajo para listado'!$CD$155:$CD$1048576,0),MATCH((CUADRO!H$5&amp;$E842),'Hoja de Trabajo para listado'!$CD$151:$DC$151,0)),0)</f>
        <v>0</v>
      </c>
      <c r="I842" s="243">
        <f ca="1">+IFERROR(INDEX('Hoja de Trabajo para listado'!$A$155:$Z$1048576,MATCH($A842,'Hoja de Trabajo para listado'!$A$155:$A$1048576,0),MATCH((CUADRO!I$5&amp;$E842),'Hoja de Trabajo para listado'!$A$151:$Z$151,0)),0)+IFERROR(INDEX('Hoja de Trabajo para listado'!$AB$155:$BA$1048576,MATCH($A842,'Hoja de Trabajo para listado'!$AB$155:$AB$1048576,0),MATCH((CUADRO!I$5&amp;$E842),'Hoja de Trabajo para listado'!$AB$151:$BA$151,0)),0)+IFERROR(INDEX('Hoja de Trabajo para listado'!$BC$155:$CB$1048576,MATCH($A842,'Hoja de Trabajo para listado'!$BC$155:$BC$1048576,0),MATCH((CUADRO!I$5&amp;$E842),'Hoja de Trabajo para listado'!$BC$151:$CB$151,0)),0)+IFERROR(INDEX('Hoja de Trabajo para listado'!$DE$153:$DG$274,MATCH($A842,'Hoja de Trabajo para listado'!$DE$153:$DE$1048576,0),MATCH((CUADRO!I$5&amp;$E842),'Hoja de Trabajo para listado'!$DE$151:$DG$151,0)),0)+IFERROR(INDEX('Hoja de Trabajo para listado'!$CD$155:$DC$1048576,MATCH($A842,'Hoja de Trabajo para listado'!$CD$155:$CD$1048576,0),MATCH((CUADRO!I$5&amp;$E842),'Hoja de Trabajo para listado'!$CD$151:$DC$151,0)),0)</f>
        <v>0</v>
      </c>
      <c r="J842" s="243">
        <f ca="1">+IFERROR(INDEX('Hoja de Trabajo para listado'!$A$155:$Z$1048576,MATCH($A842,'Hoja de Trabajo para listado'!$A$155:$A$1048576,0),MATCH((CUADRO!J$5&amp;$E842),'Hoja de Trabajo para listado'!$A$151:$Z$151,0)),0)+IFERROR(INDEX('Hoja de Trabajo para listado'!$AB$155:$BA$1048576,MATCH($A842,'Hoja de Trabajo para listado'!$AB$155:$AB$1048576,0),MATCH((CUADRO!J$5&amp;$E842),'Hoja de Trabajo para listado'!$AB$151:$BA$151,0)),0)+IFERROR(INDEX('Hoja de Trabajo para listado'!$BC$155:$CB$1048576,MATCH($A842,'Hoja de Trabajo para listado'!$BC$155:$BC$1048576,0),MATCH((CUADRO!J$5&amp;$E842),'Hoja de Trabajo para listado'!$BC$151:$CB$151,0)),0)+IFERROR(INDEX('Hoja de Trabajo para listado'!$DE$153:$DG$274,MATCH($A842,'Hoja de Trabajo para listado'!$DE$153:$DE$1048576,0),MATCH((CUADRO!J$5&amp;$E842),'Hoja de Trabajo para listado'!$DE$151:$DG$151,0)),0)+IFERROR(INDEX('Hoja de Trabajo para listado'!$CD$155:$DC$1048576,MATCH($A842,'Hoja de Trabajo para listado'!$CD$155:$CD$1048576,0),MATCH((CUADRO!J$5&amp;$E842),'Hoja de Trabajo para listado'!$CD$151:$DC$151,0)),0)</f>
        <v>0</v>
      </c>
      <c r="K842" s="243">
        <f ca="1">+IFERROR(INDEX('Hoja de Trabajo para listado'!$A$155:$Z$1048576,MATCH($A842,'Hoja de Trabajo para listado'!$A$155:$A$1048576,0),MATCH((CUADRO!K$5&amp;$E842),'Hoja de Trabajo para listado'!$A$151:$Z$151,0)),0)+IFERROR(INDEX('Hoja de Trabajo para listado'!$AB$155:$BA$1048576,MATCH($A842,'Hoja de Trabajo para listado'!$AB$155:$AB$1048576,0),MATCH((CUADRO!K$5&amp;$E842),'Hoja de Trabajo para listado'!$AB$151:$BA$151,0)),0)+IFERROR(INDEX('Hoja de Trabajo para listado'!$BC$155:$CB$1048576,MATCH($A842,'Hoja de Trabajo para listado'!$BC$155:$BC$1048576,0),MATCH((CUADRO!K$5&amp;$E842),'Hoja de Trabajo para listado'!$BC$151:$CB$151,0)),0)+IFERROR(INDEX('Hoja de Trabajo para listado'!$DE$153:$DG$274,MATCH($A842,'Hoja de Trabajo para listado'!$DE$153:$DE$1048576,0),MATCH((CUADRO!K$5&amp;$E842),'Hoja de Trabajo para listado'!$DE$151:$DG$151,0)),0)+IFERROR(INDEX('Hoja de Trabajo para listado'!$CD$155:$DC$1048576,MATCH($A842,'Hoja de Trabajo para listado'!$CD$155:$CD$1048576,0),MATCH((CUADRO!K$5&amp;$E842),'Hoja de Trabajo para listado'!$CD$151:$DC$151,0)),0)</f>
        <v>0</v>
      </c>
      <c r="L842" s="243">
        <f ca="1">+IFERROR(INDEX('Hoja de Trabajo para listado'!$A$155:$Z$1048576,MATCH($A842,'Hoja de Trabajo para listado'!$A$155:$A$1048576,0),MATCH((CUADRO!L$5&amp;$E842),'Hoja de Trabajo para listado'!$A$151:$Z$151,0)),0)+IFERROR(INDEX('Hoja de Trabajo para listado'!$AB$155:$BA$1048576,MATCH($A842,'Hoja de Trabajo para listado'!$AB$155:$AB$1048576,0),MATCH((CUADRO!L$5&amp;$E842),'Hoja de Trabajo para listado'!$AB$151:$BA$151,0)),0)+IFERROR(INDEX('Hoja de Trabajo para listado'!$BC$155:$CB$1048576,MATCH($A842,'Hoja de Trabajo para listado'!$BC$155:$BC$1048576,0),MATCH((CUADRO!L$5&amp;$E842),'Hoja de Trabajo para listado'!$BC$151:$CB$151,0)),0)+IFERROR(INDEX('Hoja de Trabajo para listado'!$DE$153:$DG$274,MATCH($A842,'Hoja de Trabajo para listado'!$DE$153:$DE$1048576,0),MATCH((CUADRO!L$5&amp;$E842),'Hoja de Trabajo para listado'!$DE$151:$DG$151,0)),0)+IFERROR(INDEX('Hoja de Trabajo para listado'!$CD$155:$DC$1048576,MATCH($A842,'Hoja de Trabajo para listado'!$CD$155:$CD$1048576,0),MATCH((CUADRO!L$5&amp;$E842),'Hoja de Trabajo para listado'!$CD$151:$DC$151,0)),0)</f>
        <v>0</v>
      </c>
      <c r="M842" s="243">
        <f ca="1">+IFERROR(INDEX('Hoja de Trabajo para listado'!$A$155:$Z$1048576,MATCH($A842,'Hoja de Trabajo para listado'!$A$155:$A$1048576,0),MATCH((CUADRO!M$5&amp;$E842),'Hoja de Trabajo para listado'!$A$151:$Z$151,0)),0)+IFERROR(INDEX('Hoja de Trabajo para listado'!$AB$155:$BA$1048576,MATCH($A842,'Hoja de Trabajo para listado'!$AB$155:$AB$1048576,0),MATCH((CUADRO!M$5&amp;$E842),'Hoja de Trabajo para listado'!$AB$151:$BA$151,0)),0)+IFERROR(INDEX('Hoja de Trabajo para listado'!$BC$155:$CB$1048576,MATCH($A842,'Hoja de Trabajo para listado'!$BC$155:$BC$1048576,0),MATCH((CUADRO!M$5&amp;$E842),'Hoja de Trabajo para listado'!$BC$151:$CB$151,0)),0)+IFERROR(INDEX('Hoja de Trabajo para listado'!$DE$153:$DG$274,MATCH($A842,'Hoja de Trabajo para listado'!$DE$153:$DE$1048576,0),MATCH((CUADRO!M$5&amp;$E842),'Hoja de Trabajo para listado'!$DE$151:$DG$151,0)),0)+IFERROR(INDEX('Hoja de Trabajo para listado'!$CD$155:$DC$1048576,MATCH($A842,'Hoja de Trabajo para listado'!$CD$155:$CD$1048576,0),MATCH((CUADRO!M$5&amp;$E842),'Hoja de Trabajo para listado'!$CD$151:$DC$151,0)),0)</f>
        <v>0</v>
      </c>
      <c r="N842" s="243">
        <f ca="1">+IFERROR(INDEX('Hoja de Trabajo para listado'!$A$155:$Z$1048576,MATCH($A842,'Hoja de Trabajo para listado'!$A$155:$A$1048576,0),MATCH((CUADRO!N$5&amp;$E842),'Hoja de Trabajo para listado'!$A$151:$Z$151,0)),0)+IFERROR(INDEX('Hoja de Trabajo para listado'!$AB$155:$BA$1048576,MATCH($A842,'Hoja de Trabajo para listado'!$AB$155:$AB$1048576,0),MATCH((CUADRO!N$5&amp;$E842),'Hoja de Trabajo para listado'!$AB$151:$BA$151,0)),0)+IFERROR(INDEX('Hoja de Trabajo para listado'!$BC$155:$CB$1048576,MATCH($A842,'Hoja de Trabajo para listado'!$BC$155:$BC$1048576,0),MATCH((CUADRO!N$5&amp;$E842),'Hoja de Trabajo para listado'!$BC$151:$CB$151,0)),0)+IFERROR(INDEX('Hoja de Trabajo para listado'!$DE$153:$DG$274,MATCH($A842,'Hoja de Trabajo para listado'!$DE$153:$DE$1048576,0),MATCH((CUADRO!N$5&amp;$E842),'Hoja de Trabajo para listado'!$DE$151:$DG$151,0)),0)+IFERROR(INDEX('Hoja de Trabajo para listado'!$CD$155:$DC$1048576,MATCH($A842,'Hoja de Trabajo para listado'!$CD$155:$CD$1048576,0),MATCH((CUADRO!N$5&amp;$E842),'Hoja de Trabajo para listado'!$CD$151:$DC$151,0)),0)</f>
        <v>0</v>
      </c>
      <c r="O842" s="243">
        <f ca="1">+IFERROR(INDEX('Hoja de Trabajo para listado'!$A$155:$Z$1048576,MATCH($A842,'Hoja de Trabajo para listado'!$A$155:$A$1048576,0),MATCH((CUADRO!O$5&amp;$E842),'Hoja de Trabajo para listado'!$A$151:$Z$151,0)),0)+IFERROR(INDEX('Hoja de Trabajo para listado'!$AB$155:$BA$1048576,MATCH($A842,'Hoja de Trabajo para listado'!$AB$155:$AB$1048576,0),MATCH((CUADRO!O$5&amp;$E842),'Hoja de Trabajo para listado'!$AB$151:$BA$151,0)),0)+IFERROR(INDEX('Hoja de Trabajo para listado'!$BC$155:$CB$1048576,MATCH($A842,'Hoja de Trabajo para listado'!$BC$155:$BC$1048576,0),MATCH((CUADRO!O$5&amp;$E842),'Hoja de Trabajo para listado'!$BC$151:$CB$151,0)),0)+IFERROR(INDEX('Hoja de Trabajo para listado'!$DE$153:$DG$274,MATCH($A842,'Hoja de Trabajo para listado'!$DE$153:$DE$1048576,0),MATCH((CUADRO!O$5&amp;$E842),'Hoja de Trabajo para listado'!$DE$151:$DG$151,0)),0)+IFERROR(INDEX('Hoja de Trabajo para listado'!$CD$155:$DC$1048576,MATCH($A842,'Hoja de Trabajo para listado'!$CD$155:$CD$1048576,0),MATCH((CUADRO!O$5&amp;$E842),'Hoja de Trabajo para listado'!$CD$151:$DC$151,0)),0)</f>
        <v>0</v>
      </c>
      <c r="P842" s="243">
        <f ca="1">+IFERROR(INDEX('Hoja de Trabajo para listado'!$A$155:$Z$1048576,MATCH($A842,'Hoja de Trabajo para listado'!$A$155:$A$1048576,0),MATCH((CUADRO!P$5&amp;$E842),'Hoja de Trabajo para listado'!$A$151:$Z$151,0)),0)+IFERROR(INDEX('Hoja de Trabajo para listado'!$AB$155:$BA$1048576,MATCH($A842,'Hoja de Trabajo para listado'!$AB$155:$AB$1048576,0),MATCH((CUADRO!P$5&amp;$E842),'Hoja de Trabajo para listado'!$AB$151:$BA$151,0)),0)+IFERROR(INDEX('Hoja de Trabajo para listado'!$BC$155:$CB$1048576,MATCH($A842,'Hoja de Trabajo para listado'!$BC$155:$BC$1048576,0),MATCH((CUADRO!P$5&amp;$E842),'Hoja de Trabajo para listado'!$BC$151:$CB$151,0)),0)+IFERROR(INDEX('Hoja de Trabajo para listado'!$DE$153:$DG$274,MATCH($A842,'Hoja de Trabajo para listado'!$DE$153:$DE$1048576,0),MATCH((CUADRO!P$5&amp;$E842),'Hoja de Trabajo para listado'!$DE$151:$DG$151,0)),0)+IFERROR(INDEX('Hoja de Trabajo para listado'!$CD$155:$DC$1048576,MATCH($A842,'Hoja de Trabajo para listado'!$CD$155:$CD$1048576,0),MATCH((CUADRO!P$5&amp;$E842),'Hoja de Trabajo para listado'!$CD$151:$DC$151,0)),0)</f>
        <v>0</v>
      </c>
      <c r="Q842" s="243">
        <f ca="1">+IFERROR(INDEX('Hoja de Trabajo para listado'!$A$155:$Z$1048576,MATCH($A842,'Hoja de Trabajo para listado'!$A$155:$A$1048576,0),MATCH((CUADRO!Q$5&amp;$E842),'Hoja de Trabajo para listado'!$A$151:$Z$151,0)),0)+IFERROR(INDEX('Hoja de Trabajo para listado'!$AB$155:$BA$1048576,MATCH($A842,'Hoja de Trabajo para listado'!$AB$155:$AB$1048576,0),MATCH((CUADRO!Q$5&amp;$E842),'Hoja de Trabajo para listado'!$AB$151:$BA$151,0)),0)+IFERROR(INDEX('Hoja de Trabajo para listado'!$BC$155:$CB$1048576,MATCH($A842,'Hoja de Trabajo para listado'!$BC$155:$BC$1048576,0),MATCH((CUADRO!Q$5&amp;$E842),'Hoja de Trabajo para listado'!$BC$151:$CB$151,0)),0)+IFERROR(INDEX('Hoja de Trabajo para listado'!$DE$153:$DG$274,MATCH($A842,'Hoja de Trabajo para listado'!$DE$153:$DE$1048576,0),MATCH((CUADRO!Q$5&amp;$E842),'Hoja de Trabajo para listado'!$DE$151:$DG$151,0)),0)+IFERROR(INDEX('Hoja de Trabajo para listado'!$CD$155:$DC$1048576,MATCH($A842,'Hoja de Trabajo para listado'!$CD$155:$CD$1048576,0),MATCH((CUADRO!Q$5&amp;$E842),'Hoja de Trabajo para listado'!$CD$151:$DC$151,0)),0)</f>
        <v>0</v>
      </c>
      <c r="R842" s="243">
        <f t="shared" ca="1" si="29"/>
        <v>0</v>
      </c>
      <c r="S842" s="249"/>
      <c r="T842" s="243">
        <f ca="1">+T843</f>
        <v>0</v>
      </c>
      <c r="U842" s="242">
        <f t="shared" si="30"/>
        <v>1</v>
      </c>
      <c r="V842" s="333" t="str">
        <f>+VLOOKUP(A842,bd_lista!$A$3:$E$590,5,FALSE)</f>
        <v>Gobiernos Autonomos Municipales</v>
      </c>
      <c r="W842" s="383" t="str">
        <f>+V842</f>
        <v>Gobiernos Autonomos Municipales</v>
      </c>
      <c r="X842" s="242">
        <f>+VLOOKUP(A842,[3]Sheet1!$A$13:$D$744,4,FALSE)</f>
        <v>0</v>
      </c>
      <c r="Y842" s="242" t="e">
        <f>+VLOOKUP(X842,bd_lista!$A$3:$C$590,3,FALSE)</f>
        <v>#N/A</v>
      </c>
      <c r="Z842" s="294">
        <f>+X842</f>
        <v>0</v>
      </c>
      <c r="AA842" s="295" t="e">
        <f>+Y842</f>
        <v>#N/A</v>
      </c>
    </row>
    <row r="843" spans="1:27" customFormat="1" ht="15" hidden="1" customHeight="1">
      <c r="A843" s="32">
        <v>1505</v>
      </c>
      <c r="B843" s="389"/>
      <c r="C843" s="247" t="str">
        <f>+VLOOKUP(A843,bd_lista!$A$3:$C$590,3,FALSE)</f>
        <v>Gobierno Autónomo Municipal de Uncía</v>
      </c>
      <c r="D843" s="386"/>
      <c r="E843" s="244" t="s">
        <v>1305</v>
      </c>
      <c r="F843" s="245">
        <f ca="1">+IFERROR(INDEX('Hoja de Trabajo para listado'!$A$155:$Z$1048576,MATCH($A843,'Hoja de Trabajo para listado'!$A$155:$A$1048576,0),MATCH((CUADRO!F$5&amp;$E843),'Hoja de Trabajo para listado'!$A$151:$Z$151,0)),0)+IFERROR(INDEX('Hoja de Trabajo para listado'!$AB$155:$BA$1048576,MATCH($A843,'Hoja de Trabajo para listado'!$AB$155:$AB$1048576,0),MATCH((CUADRO!F$5&amp;$E843),'Hoja de Trabajo para listado'!$AB$151:$BA$151,0)),0)+IFERROR(INDEX('Hoja de Trabajo para listado'!$BC$155:$CB$1048576,MATCH($A843,'Hoja de Trabajo para listado'!$BC$155:$BC$1048576,0),MATCH((CUADRO!F$5&amp;$E843),'Hoja de Trabajo para listado'!$BC$151:$CB$151,0)),0)+IFERROR(INDEX('Hoja de Trabajo para listado'!$DE$153:$DG$274,MATCH($A843,'Hoja de Trabajo para listado'!$DE$153:$DE$1048576,0),MATCH((CUADRO!F$5&amp;$E843),'Hoja de Trabajo para listado'!$DE$151:$DG$151,0)),0)+IFERROR(INDEX('Hoja de Trabajo para listado'!$CD$155:$DC$1048576,MATCH($A843,'Hoja de Trabajo para listado'!$CD$155:$CD$1048576,0),MATCH((CUADRO!F$5&amp;$E843),'Hoja de Trabajo para listado'!$CD$151:$DC$151,0)),0)</f>
        <v>0</v>
      </c>
      <c r="G843" s="245">
        <f ca="1">+IFERROR(INDEX('Hoja de Trabajo para listado'!$A$155:$Z$1048576,MATCH($A843,'Hoja de Trabajo para listado'!$A$155:$A$1048576,0),MATCH((CUADRO!G$5&amp;$E843),'Hoja de Trabajo para listado'!$A$151:$Z$151,0)),0)+IFERROR(INDEX('Hoja de Trabajo para listado'!$AB$155:$BA$1048576,MATCH($A843,'Hoja de Trabajo para listado'!$AB$155:$AB$1048576,0),MATCH((CUADRO!G$5&amp;$E843),'Hoja de Trabajo para listado'!$AB$151:$BA$151,0)),0)+IFERROR(INDEX('Hoja de Trabajo para listado'!$BC$155:$CB$1048576,MATCH($A843,'Hoja de Trabajo para listado'!$BC$155:$BC$1048576,0),MATCH((CUADRO!G$5&amp;$E843),'Hoja de Trabajo para listado'!$BC$151:$CB$151,0)),0)+IFERROR(INDEX('Hoja de Trabajo para listado'!$DE$153:$DG$274,MATCH($A843,'Hoja de Trabajo para listado'!$DE$153:$DE$1048576,0),MATCH((CUADRO!G$5&amp;$E843),'Hoja de Trabajo para listado'!$DE$151:$DG$151,0)),0)+IFERROR(INDEX('Hoja de Trabajo para listado'!$CD$155:$DC$1048576,MATCH($A843,'Hoja de Trabajo para listado'!$CD$155:$CD$1048576,0),MATCH((CUADRO!G$5&amp;$E843),'Hoja de Trabajo para listado'!$CD$151:$DC$151,0)),0)</f>
        <v>0</v>
      </c>
      <c r="H843" s="245">
        <f ca="1">+IFERROR(INDEX('Hoja de Trabajo para listado'!$A$155:$Z$1048576,MATCH($A843,'Hoja de Trabajo para listado'!$A$155:$A$1048576,0),MATCH((CUADRO!H$5&amp;$E843),'Hoja de Trabajo para listado'!$A$151:$Z$151,0)),0)+IFERROR(INDEX('Hoja de Trabajo para listado'!$AB$155:$BA$1048576,MATCH($A843,'Hoja de Trabajo para listado'!$AB$155:$AB$1048576,0),MATCH((CUADRO!H$5&amp;$E843),'Hoja de Trabajo para listado'!$AB$151:$BA$151,0)),0)+IFERROR(INDEX('Hoja de Trabajo para listado'!$BC$155:$CB$1048576,MATCH($A843,'Hoja de Trabajo para listado'!$BC$155:$BC$1048576,0),MATCH((CUADRO!H$5&amp;$E843),'Hoja de Trabajo para listado'!$BC$151:$CB$151,0)),0)+IFERROR(INDEX('Hoja de Trabajo para listado'!$DE$153:$DG$274,MATCH($A843,'Hoja de Trabajo para listado'!$DE$153:$DE$1048576,0),MATCH((CUADRO!H$5&amp;$E843),'Hoja de Trabajo para listado'!$DE$151:$DG$151,0)),0)+IFERROR(INDEX('Hoja de Trabajo para listado'!$CD$155:$DC$1048576,MATCH($A843,'Hoja de Trabajo para listado'!$CD$155:$CD$1048576,0),MATCH((CUADRO!H$5&amp;$E843),'Hoja de Trabajo para listado'!$CD$151:$DC$151,0)),0)</f>
        <v>0</v>
      </c>
      <c r="I843" s="245">
        <f ca="1">+IFERROR(INDEX('Hoja de Trabajo para listado'!$A$155:$Z$1048576,MATCH($A843,'Hoja de Trabajo para listado'!$A$155:$A$1048576,0),MATCH((CUADRO!I$5&amp;$E843),'Hoja de Trabajo para listado'!$A$151:$Z$151,0)),0)+IFERROR(INDEX('Hoja de Trabajo para listado'!$AB$155:$BA$1048576,MATCH($A843,'Hoja de Trabajo para listado'!$AB$155:$AB$1048576,0),MATCH((CUADRO!I$5&amp;$E843),'Hoja de Trabajo para listado'!$AB$151:$BA$151,0)),0)+IFERROR(INDEX('Hoja de Trabajo para listado'!$BC$155:$CB$1048576,MATCH($A843,'Hoja de Trabajo para listado'!$BC$155:$BC$1048576,0),MATCH((CUADRO!I$5&amp;$E843),'Hoja de Trabajo para listado'!$BC$151:$CB$151,0)),0)+IFERROR(INDEX('Hoja de Trabajo para listado'!$DE$153:$DG$274,MATCH($A843,'Hoja de Trabajo para listado'!$DE$153:$DE$1048576,0),MATCH((CUADRO!I$5&amp;$E843),'Hoja de Trabajo para listado'!$DE$151:$DG$151,0)),0)+IFERROR(INDEX('Hoja de Trabajo para listado'!$CD$155:$DC$1048576,MATCH($A843,'Hoja de Trabajo para listado'!$CD$155:$CD$1048576,0),MATCH((CUADRO!I$5&amp;$E843),'Hoja de Trabajo para listado'!$CD$151:$DC$151,0)),0)</f>
        <v>0</v>
      </c>
      <c r="J843" s="245">
        <f ca="1">+IFERROR(INDEX('Hoja de Trabajo para listado'!$A$155:$Z$1048576,MATCH($A843,'Hoja de Trabajo para listado'!$A$155:$A$1048576,0),MATCH((CUADRO!J$5&amp;$E843),'Hoja de Trabajo para listado'!$A$151:$Z$151,0)),0)+IFERROR(INDEX('Hoja de Trabajo para listado'!$AB$155:$BA$1048576,MATCH($A843,'Hoja de Trabajo para listado'!$AB$155:$AB$1048576,0),MATCH((CUADRO!J$5&amp;$E843),'Hoja de Trabajo para listado'!$AB$151:$BA$151,0)),0)+IFERROR(INDEX('Hoja de Trabajo para listado'!$BC$155:$CB$1048576,MATCH($A843,'Hoja de Trabajo para listado'!$BC$155:$BC$1048576,0),MATCH((CUADRO!J$5&amp;$E843),'Hoja de Trabajo para listado'!$BC$151:$CB$151,0)),0)+IFERROR(INDEX('Hoja de Trabajo para listado'!$DE$153:$DG$274,MATCH($A843,'Hoja de Trabajo para listado'!$DE$153:$DE$1048576,0),MATCH((CUADRO!J$5&amp;$E843),'Hoja de Trabajo para listado'!$DE$151:$DG$151,0)),0)+IFERROR(INDEX('Hoja de Trabajo para listado'!$CD$155:$DC$1048576,MATCH($A843,'Hoja de Trabajo para listado'!$CD$155:$CD$1048576,0),MATCH((CUADRO!J$5&amp;$E843),'Hoja de Trabajo para listado'!$CD$151:$DC$151,0)),0)</f>
        <v>0</v>
      </c>
      <c r="K843" s="245">
        <f ca="1">+IFERROR(INDEX('Hoja de Trabajo para listado'!$A$155:$Z$1048576,MATCH($A843,'Hoja de Trabajo para listado'!$A$155:$A$1048576,0),MATCH((CUADRO!K$5&amp;$E843),'Hoja de Trabajo para listado'!$A$151:$Z$151,0)),0)+IFERROR(INDEX('Hoja de Trabajo para listado'!$AB$155:$BA$1048576,MATCH($A843,'Hoja de Trabajo para listado'!$AB$155:$AB$1048576,0),MATCH((CUADRO!K$5&amp;$E843),'Hoja de Trabajo para listado'!$AB$151:$BA$151,0)),0)+IFERROR(INDEX('Hoja de Trabajo para listado'!$BC$155:$CB$1048576,MATCH($A843,'Hoja de Trabajo para listado'!$BC$155:$BC$1048576,0),MATCH((CUADRO!K$5&amp;$E843),'Hoja de Trabajo para listado'!$BC$151:$CB$151,0)),0)+IFERROR(INDEX('Hoja de Trabajo para listado'!$DE$153:$DG$274,MATCH($A843,'Hoja de Trabajo para listado'!$DE$153:$DE$1048576,0),MATCH((CUADRO!K$5&amp;$E843),'Hoja de Trabajo para listado'!$DE$151:$DG$151,0)),0)+IFERROR(INDEX('Hoja de Trabajo para listado'!$CD$155:$DC$1048576,MATCH($A843,'Hoja de Trabajo para listado'!$CD$155:$CD$1048576,0),MATCH((CUADRO!K$5&amp;$E843),'Hoja de Trabajo para listado'!$CD$151:$DC$151,0)),0)</f>
        <v>0</v>
      </c>
      <c r="L843" s="245">
        <f ca="1">+IFERROR(INDEX('Hoja de Trabajo para listado'!$A$155:$Z$1048576,MATCH($A843,'Hoja de Trabajo para listado'!$A$155:$A$1048576,0),MATCH((CUADRO!L$5&amp;$E843),'Hoja de Trabajo para listado'!$A$151:$Z$151,0)),0)+IFERROR(INDEX('Hoja de Trabajo para listado'!$AB$155:$BA$1048576,MATCH($A843,'Hoja de Trabajo para listado'!$AB$155:$AB$1048576,0),MATCH((CUADRO!L$5&amp;$E843),'Hoja de Trabajo para listado'!$AB$151:$BA$151,0)),0)+IFERROR(INDEX('Hoja de Trabajo para listado'!$BC$155:$CB$1048576,MATCH($A843,'Hoja de Trabajo para listado'!$BC$155:$BC$1048576,0),MATCH((CUADRO!L$5&amp;$E843),'Hoja de Trabajo para listado'!$BC$151:$CB$151,0)),0)+IFERROR(INDEX('Hoja de Trabajo para listado'!$DE$153:$DG$274,MATCH($A843,'Hoja de Trabajo para listado'!$DE$153:$DE$1048576,0),MATCH((CUADRO!L$5&amp;$E843),'Hoja de Trabajo para listado'!$DE$151:$DG$151,0)),0)+IFERROR(INDEX('Hoja de Trabajo para listado'!$CD$155:$DC$1048576,MATCH($A843,'Hoja de Trabajo para listado'!$CD$155:$CD$1048576,0),MATCH((CUADRO!L$5&amp;$E843),'Hoja de Trabajo para listado'!$CD$151:$DC$151,0)),0)</f>
        <v>0</v>
      </c>
      <c r="M843" s="245">
        <f ca="1">+IFERROR(INDEX('Hoja de Trabajo para listado'!$A$155:$Z$1048576,MATCH($A843,'Hoja de Trabajo para listado'!$A$155:$A$1048576,0),MATCH((CUADRO!M$5&amp;$E843),'Hoja de Trabajo para listado'!$A$151:$Z$151,0)),0)+IFERROR(INDEX('Hoja de Trabajo para listado'!$AB$155:$BA$1048576,MATCH($A843,'Hoja de Trabajo para listado'!$AB$155:$AB$1048576,0),MATCH((CUADRO!M$5&amp;$E843),'Hoja de Trabajo para listado'!$AB$151:$BA$151,0)),0)+IFERROR(INDEX('Hoja de Trabajo para listado'!$BC$155:$CB$1048576,MATCH($A843,'Hoja de Trabajo para listado'!$BC$155:$BC$1048576,0),MATCH((CUADRO!M$5&amp;$E843),'Hoja de Trabajo para listado'!$BC$151:$CB$151,0)),0)+IFERROR(INDEX('Hoja de Trabajo para listado'!$DE$153:$DG$274,MATCH($A843,'Hoja de Trabajo para listado'!$DE$153:$DE$1048576,0),MATCH((CUADRO!M$5&amp;$E843),'Hoja de Trabajo para listado'!$DE$151:$DG$151,0)),0)+IFERROR(INDEX('Hoja de Trabajo para listado'!$CD$155:$DC$1048576,MATCH($A843,'Hoja de Trabajo para listado'!$CD$155:$CD$1048576,0),MATCH((CUADRO!M$5&amp;$E843),'Hoja de Trabajo para listado'!$CD$151:$DC$151,0)),0)</f>
        <v>0</v>
      </c>
      <c r="N843" s="245">
        <f ca="1">+IFERROR(INDEX('Hoja de Trabajo para listado'!$A$155:$Z$1048576,MATCH($A843,'Hoja de Trabajo para listado'!$A$155:$A$1048576,0),MATCH((CUADRO!N$5&amp;$E843),'Hoja de Trabajo para listado'!$A$151:$Z$151,0)),0)+IFERROR(INDEX('Hoja de Trabajo para listado'!$AB$155:$BA$1048576,MATCH($A843,'Hoja de Trabajo para listado'!$AB$155:$AB$1048576,0),MATCH((CUADRO!N$5&amp;$E843),'Hoja de Trabajo para listado'!$AB$151:$BA$151,0)),0)+IFERROR(INDEX('Hoja de Trabajo para listado'!$BC$155:$CB$1048576,MATCH($A843,'Hoja de Trabajo para listado'!$BC$155:$BC$1048576,0),MATCH((CUADRO!N$5&amp;$E843),'Hoja de Trabajo para listado'!$BC$151:$CB$151,0)),0)+IFERROR(INDEX('Hoja de Trabajo para listado'!$DE$153:$DG$274,MATCH($A843,'Hoja de Trabajo para listado'!$DE$153:$DE$1048576,0),MATCH((CUADRO!N$5&amp;$E843),'Hoja de Trabajo para listado'!$DE$151:$DG$151,0)),0)+IFERROR(INDEX('Hoja de Trabajo para listado'!$CD$155:$DC$1048576,MATCH($A843,'Hoja de Trabajo para listado'!$CD$155:$CD$1048576,0),MATCH((CUADRO!N$5&amp;$E843),'Hoja de Trabajo para listado'!$CD$151:$DC$151,0)),0)</f>
        <v>0</v>
      </c>
      <c r="O843" s="245">
        <f ca="1">+IFERROR(INDEX('Hoja de Trabajo para listado'!$A$155:$Z$1048576,MATCH($A843,'Hoja de Trabajo para listado'!$A$155:$A$1048576,0),MATCH((CUADRO!O$5&amp;$E843),'Hoja de Trabajo para listado'!$A$151:$Z$151,0)),0)+IFERROR(INDEX('Hoja de Trabajo para listado'!$AB$155:$BA$1048576,MATCH($A843,'Hoja de Trabajo para listado'!$AB$155:$AB$1048576,0),MATCH((CUADRO!O$5&amp;$E843),'Hoja de Trabajo para listado'!$AB$151:$BA$151,0)),0)+IFERROR(INDEX('Hoja de Trabajo para listado'!$BC$155:$CB$1048576,MATCH($A843,'Hoja de Trabajo para listado'!$BC$155:$BC$1048576,0),MATCH((CUADRO!O$5&amp;$E843),'Hoja de Trabajo para listado'!$BC$151:$CB$151,0)),0)+IFERROR(INDEX('Hoja de Trabajo para listado'!$DE$153:$DG$274,MATCH($A843,'Hoja de Trabajo para listado'!$DE$153:$DE$1048576,0),MATCH((CUADRO!O$5&amp;$E843),'Hoja de Trabajo para listado'!$DE$151:$DG$151,0)),0)+IFERROR(INDEX('Hoja de Trabajo para listado'!$CD$155:$DC$1048576,MATCH($A843,'Hoja de Trabajo para listado'!$CD$155:$CD$1048576,0),MATCH((CUADRO!O$5&amp;$E843),'Hoja de Trabajo para listado'!$CD$151:$DC$151,0)),0)</f>
        <v>0</v>
      </c>
      <c r="P843" s="245">
        <f ca="1">+IFERROR(INDEX('Hoja de Trabajo para listado'!$A$155:$Z$1048576,MATCH($A843,'Hoja de Trabajo para listado'!$A$155:$A$1048576,0),MATCH((CUADRO!P$5&amp;$E843),'Hoja de Trabajo para listado'!$A$151:$Z$151,0)),0)+IFERROR(INDEX('Hoja de Trabajo para listado'!$AB$155:$BA$1048576,MATCH($A843,'Hoja de Trabajo para listado'!$AB$155:$AB$1048576,0),MATCH((CUADRO!P$5&amp;$E843),'Hoja de Trabajo para listado'!$AB$151:$BA$151,0)),0)+IFERROR(INDEX('Hoja de Trabajo para listado'!$BC$155:$CB$1048576,MATCH($A843,'Hoja de Trabajo para listado'!$BC$155:$BC$1048576,0),MATCH((CUADRO!P$5&amp;$E843),'Hoja de Trabajo para listado'!$BC$151:$CB$151,0)),0)+IFERROR(INDEX('Hoja de Trabajo para listado'!$DE$153:$DG$274,MATCH($A843,'Hoja de Trabajo para listado'!$DE$153:$DE$1048576,0),MATCH((CUADRO!P$5&amp;$E843),'Hoja de Trabajo para listado'!$DE$151:$DG$151,0)),0)+IFERROR(INDEX('Hoja de Trabajo para listado'!$CD$155:$DC$1048576,MATCH($A843,'Hoja de Trabajo para listado'!$CD$155:$CD$1048576,0),MATCH((CUADRO!P$5&amp;$E843),'Hoja de Trabajo para listado'!$CD$151:$DC$151,0)),0)</f>
        <v>0</v>
      </c>
      <c r="Q843" s="245">
        <f ca="1">+IFERROR(INDEX('Hoja de Trabajo para listado'!$A$155:$Z$1048576,MATCH($A843,'Hoja de Trabajo para listado'!$A$155:$A$1048576,0),MATCH((CUADRO!Q$5&amp;$E843),'Hoja de Trabajo para listado'!$A$151:$Z$151,0)),0)+IFERROR(INDEX('Hoja de Trabajo para listado'!$AB$155:$BA$1048576,MATCH($A843,'Hoja de Trabajo para listado'!$AB$155:$AB$1048576,0),MATCH((CUADRO!Q$5&amp;$E843),'Hoja de Trabajo para listado'!$AB$151:$BA$151,0)),0)+IFERROR(INDEX('Hoja de Trabajo para listado'!$BC$155:$CB$1048576,MATCH($A843,'Hoja de Trabajo para listado'!$BC$155:$BC$1048576,0),MATCH((CUADRO!Q$5&amp;$E843),'Hoja de Trabajo para listado'!$BC$151:$CB$151,0)),0)+IFERROR(INDEX('Hoja de Trabajo para listado'!$DE$153:$DG$274,MATCH($A843,'Hoja de Trabajo para listado'!$DE$153:$DE$1048576,0),MATCH((CUADRO!Q$5&amp;$E843),'Hoja de Trabajo para listado'!$DE$151:$DG$151,0)),0)+IFERROR(INDEX('Hoja de Trabajo para listado'!$CD$155:$DC$1048576,MATCH($A843,'Hoja de Trabajo para listado'!$CD$155:$CD$1048576,0),MATCH((CUADRO!Q$5&amp;$E843),'Hoja de Trabajo para listado'!$CD$151:$DC$151,0)),0)</f>
        <v>0</v>
      </c>
      <c r="R843" s="245">
        <f t="shared" ca="1" si="29"/>
        <v>0</v>
      </c>
      <c r="S843" s="259">
        <f ca="1">+R842+R843</f>
        <v>0</v>
      </c>
      <c r="T843" s="245">
        <f ca="1">+S843</f>
        <v>0</v>
      </c>
      <c r="U843" s="244">
        <f t="shared" si="30"/>
        <v>2</v>
      </c>
      <c r="V843" s="333" t="str">
        <f>+VLOOKUP(A843,bd_lista!$A$3:$E$590,5,FALSE)</f>
        <v>Gobiernos Autonomos Municipales</v>
      </c>
      <c r="W843" s="384"/>
      <c r="X843" s="242">
        <f>+VLOOKUP(A843,[3]Sheet1!$A$13:$D$744,4,FALSE)</f>
        <v>0</v>
      </c>
      <c r="Y843" s="242" t="e">
        <f>+VLOOKUP(X843,bd_lista!$A$3:$C$590,3,FALSE)</f>
        <v>#N/A</v>
      </c>
      <c r="Z843" s="292"/>
      <c r="AA843" s="293"/>
    </row>
    <row r="844" spans="1:27" customFormat="1" ht="15" hidden="1" customHeight="1">
      <c r="A844" s="32">
        <v>1506</v>
      </c>
      <c r="B844" s="388">
        <f>+A844</f>
        <v>1506</v>
      </c>
      <c r="C844" s="247" t="str">
        <f>+VLOOKUP(A844,bd_lista!$A$3:$C$590,3,FALSE)</f>
        <v>Gobierno Autónomo Municipal de Chayanta</v>
      </c>
      <c r="D844" s="385" t="str">
        <f>+C844</f>
        <v>Gobierno Autónomo Municipal de Chayanta</v>
      </c>
      <c r="E844" s="242" t="s">
        <v>1304</v>
      </c>
      <c r="F844" s="243">
        <f ca="1">+IFERROR(INDEX('Hoja de Trabajo para listado'!$A$155:$Z$1048576,MATCH($A844,'Hoja de Trabajo para listado'!$A$155:$A$1048576,0),MATCH((CUADRO!F$5&amp;$E844),'Hoja de Trabajo para listado'!$A$151:$Z$151,0)),0)+IFERROR(INDEX('Hoja de Trabajo para listado'!$AB$155:$BA$1048576,MATCH($A844,'Hoja de Trabajo para listado'!$AB$155:$AB$1048576,0),MATCH((CUADRO!F$5&amp;$E844),'Hoja de Trabajo para listado'!$AB$151:$BA$151,0)),0)+IFERROR(INDEX('Hoja de Trabajo para listado'!$BC$155:$CB$1048576,MATCH($A844,'Hoja de Trabajo para listado'!$BC$155:$BC$1048576,0),MATCH((CUADRO!F$5&amp;$E844),'Hoja de Trabajo para listado'!$BC$151:$CB$151,0)),0)+IFERROR(INDEX('Hoja de Trabajo para listado'!$DE$153:$DG$274,MATCH($A844,'Hoja de Trabajo para listado'!$DE$153:$DE$1048576,0),MATCH((CUADRO!F$5&amp;$E844),'Hoja de Trabajo para listado'!$DE$151:$DG$151,0)),0)+IFERROR(INDEX('Hoja de Trabajo para listado'!$CD$155:$DC$1048576,MATCH($A844,'Hoja de Trabajo para listado'!$CD$155:$CD$1048576,0),MATCH((CUADRO!F$5&amp;$E844),'Hoja de Trabajo para listado'!$CD$151:$DC$151,0)),0)</f>
        <v>0</v>
      </c>
      <c r="G844" s="243">
        <f ca="1">+IFERROR(INDEX('Hoja de Trabajo para listado'!$A$155:$Z$1048576,MATCH($A844,'Hoja de Trabajo para listado'!$A$155:$A$1048576,0),MATCH((CUADRO!G$5&amp;$E844),'Hoja de Trabajo para listado'!$A$151:$Z$151,0)),0)+IFERROR(INDEX('Hoja de Trabajo para listado'!$AB$155:$BA$1048576,MATCH($A844,'Hoja de Trabajo para listado'!$AB$155:$AB$1048576,0),MATCH((CUADRO!G$5&amp;$E844),'Hoja de Trabajo para listado'!$AB$151:$BA$151,0)),0)+IFERROR(INDEX('Hoja de Trabajo para listado'!$BC$155:$CB$1048576,MATCH($A844,'Hoja de Trabajo para listado'!$BC$155:$BC$1048576,0),MATCH((CUADRO!G$5&amp;$E844),'Hoja de Trabajo para listado'!$BC$151:$CB$151,0)),0)+IFERROR(INDEX('Hoja de Trabajo para listado'!$DE$153:$DG$274,MATCH($A844,'Hoja de Trabajo para listado'!$DE$153:$DE$1048576,0),MATCH((CUADRO!G$5&amp;$E844),'Hoja de Trabajo para listado'!$DE$151:$DG$151,0)),0)+IFERROR(INDEX('Hoja de Trabajo para listado'!$CD$155:$DC$1048576,MATCH($A844,'Hoja de Trabajo para listado'!$CD$155:$CD$1048576,0),MATCH((CUADRO!G$5&amp;$E844),'Hoja de Trabajo para listado'!$CD$151:$DC$151,0)),0)</f>
        <v>0</v>
      </c>
      <c r="H844" s="243">
        <f ca="1">+IFERROR(INDEX('Hoja de Trabajo para listado'!$A$155:$Z$1048576,MATCH($A844,'Hoja de Trabajo para listado'!$A$155:$A$1048576,0),MATCH((CUADRO!H$5&amp;$E844),'Hoja de Trabajo para listado'!$A$151:$Z$151,0)),0)+IFERROR(INDEX('Hoja de Trabajo para listado'!$AB$155:$BA$1048576,MATCH($A844,'Hoja de Trabajo para listado'!$AB$155:$AB$1048576,0),MATCH((CUADRO!H$5&amp;$E844),'Hoja de Trabajo para listado'!$AB$151:$BA$151,0)),0)+IFERROR(INDEX('Hoja de Trabajo para listado'!$BC$155:$CB$1048576,MATCH($A844,'Hoja de Trabajo para listado'!$BC$155:$BC$1048576,0),MATCH((CUADRO!H$5&amp;$E844),'Hoja de Trabajo para listado'!$BC$151:$CB$151,0)),0)+IFERROR(INDEX('Hoja de Trabajo para listado'!$DE$153:$DG$274,MATCH($A844,'Hoja de Trabajo para listado'!$DE$153:$DE$1048576,0),MATCH((CUADRO!H$5&amp;$E844),'Hoja de Trabajo para listado'!$DE$151:$DG$151,0)),0)+IFERROR(INDEX('Hoja de Trabajo para listado'!$CD$155:$DC$1048576,MATCH($A844,'Hoja de Trabajo para listado'!$CD$155:$CD$1048576,0),MATCH((CUADRO!H$5&amp;$E844),'Hoja de Trabajo para listado'!$CD$151:$DC$151,0)),0)</f>
        <v>0</v>
      </c>
      <c r="I844" s="243">
        <f ca="1">+IFERROR(INDEX('Hoja de Trabajo para listado'!$A$155:$Z$1048576,MATCH($A844,'Hoja de Trabajo para listado'!$A$155:$A$1048576,0),MATCH((CUADRO!I$5&amp;$E844),'Hoja de Trabajo para listado'!$A$151:$Z$151,0)),0)+IFERROR(INDEX('Hoja de Trabajo para listado'!$AB$155:$BA$1048576,MATCH($A844,'Hoja de Trabajo para listado'!$AB$155:$AB$1048576,0),MATCH((CUADRO!I$5&amp;$E844),'Hoja de Trabajo para listado'!$AB$151:$BA$151,0)),0)+IFERROR(INDEX('Hoja de Trabajo para listado'!$BC$155:$CB$1048576,MATCH($A844,'Hoja de Trabajo para listado'!$BC$155:$BC$1048576,0),MATCH((CUADRO!I$5&amp;$E844),'Hoja de Trabajo para listado'!$BC$151:$CB$151,0)),0)+IFERROR(INDEX('Hoja de Trabajo para listado'!$DE$153:$DG$274,MATCH($A844,'Hoja de Trabajo para listado'!$DE$153:$DE$1048576,0),MATCH((CUADRO!I$5&amp;$E844),'Hoja de Trabajo para listado'!$DE$151:$DG$151,0)),0)+IFERROR(INDEX('Hoja de Trabajo para listado'!$CD$155:$DC$1048576,MATCH($A844,'Hoja de Trabajo para listado'!$CD$155:$CD$1048576,0),MATCH((CUADRO!I$5&amp;$E844),'Hoja de Trabajo para listado'!$CD$151:$DC$151,0)),0)</f>
        <v>0</v>
      </c>
      <c r="J844" s="243">
        <f ca="1">+IFERROR(INDEX('Hoja de Trabajo para listado'!$A$155:$Z$1048576,MATCH($A844,'Hoja de Trabajo para listado'!$A$155:$A$1048576,0),MATCH((CUADRO!J$5&amp;$E844),'Hoja de Trabajo para listado'!$A$151:$Z$151,0)),0)+IFERROR(INDEX('Hoja de Trabajo para listado'!$AB$155:$BA$1048576,MATCH($A844,'Hoja de Trabajo para listado'!$AB$155:$AB$1048576,0),MATCH((CUADRO!J$5&amp;$E844),'Hoja de Trabajo para listado'!$AB$151:$BA$151,0)),0)+IFERROR(INDEX('Hoja de Trabajo para listado'!$BC$155:$CB$1048576,MATCH($A844,'Hoja de Trabajo para listado'!$BC$155:$BC$1048576,0),MATCH((CUADRO!J$5&amp;$E844),'Hoja de Trabajo para listado'!$BC$151:$CB$151,0)),0)+IFERROR(INDEX('Hoja de Trabajo para listado'!$DE$153:$DG$274,MATCH($A844,'Hoja de Trabajo para listado'!$DE$153:$DE$1048576,0),MATCH((CUADRO!J$5&amp;$E844),'Hoja de Trabajo para listado'!$DE$151:$DG$151,0)),0)+IFERROR(INDEX('Hoja de Trabajo para listado'!$CD$155:$DC$1048576,MATCH($A844,'Hoja de Trabajo para listado'!$CD$155:$CD$1048576,0),MATCH((CUADRO!J$5&amp;$E844),'Hoja de Trabajo para listado'!$CD$151:$DC$151,0)),0)</f>
        <v>0</v>
      </c>
      <c r="K844" s="243">
        <f ca="1">+IFERROR(INDEX('Hoja de Trabajo para listado'!$A$155:$Z$1048576,MATCH($A844,'Hoja de Trabajo para listado'!$A$155:$A$1048576,0),MATCH((CUADRO!K$5&amp;$E844),'Hoja de Trabajo para listado'!$A$151:$Z$151,0)),0)+IFERROR(INDEX('Hoja de Trabajo para listado'!$AB$155:$BA$1048576,MATCH($A844,'Hoja de Trabajo para listado'!$AB$155:$AB$1048576,0),MATCH((CUADRO!K$5&amp;$E844),'Hoja de Trabajo para listado'!$AB$151:$BA$151,0)),0)+IFERROR(INDEX('Hoja de Trabajo para listado'!$BC$155:$CB$1048576,MATCH($A844,'Hoja de Trabajo para listado'!$BC$155:$BC$1048576,0),MATCH((CUADRO!K$5&amp;$E844),'Hoja de Trabajo para listado'!$BC$151:$CB$151,0)),0)+IFERROR(INDEX('Hoja de Trabajo para listado'!$DE$153:$DG$274,MATCH($A844,'Hoja de Trabajo para listado'!$DE$153:$DE$1048576,0),MATCH((CUADRO!K$5&amp;$E844),'Hoja de Trabajo para listado'!$DE$151:$DG$151,0)),0)+IFERROR(INDEX('Hoja de Trabajo para listado'!$CD$155:$DC$1048576,MATCH($A844,'Hoja de Trabajo para listado'!$CD$155:$CD$1048576,0),MATCH((CUADRO!K$5&amp;$E844),'Hoja de Trabajo para listado'!$CD$151:$DC$151,0)),0)</f>
        <v>0</v>
      </c>
      <c r="L844" s="243">
        <f ca="1">+IFERROR(INDEX('Hoja de Trabajo para listado'!$A$155:$Z$1048576,MATCH($A844,'Hoja de Trabajo para listado'!$A$155:$A$1048576,0),MATCH((CUADRO!L$5&amp;$E844),'Hoja de Trabajo para listado'!$A$151:$Z$151,0)),0)+IFERROR(INDEX('Hoja de Trabajo para listado'!$AB$155:$BA$1048576,MATCH($A844,'Hoja de Trabajo para listado'!$AB$155:$AB$1048576,0),MATCH((CUADRO!L$5&amp;$E844),'Hoja de Trabajo para listado'!$AB$151:$BA$151,0)),0)+IFERROR(INDEX('Hoja de Trabajo para listado'!$BC$155:$CB$1048576,MATCH($A844,'Hoja de Trabajo para listado'!$BC$155:$BC$1048576,0),MATCH((CUADRO!L$5&amp;$E844),'Hoja de Trabajo para listado'!$BC$151:$CB$151,0)),0)+IFERROR(INDEX('Hoja de Trabajo para listado'!$DE$153:$DG$274,MATCH($A844,'Hoja de Trabajo para listado'!$DE$153:$DE$1048576,0),MATCH((CUADRO!L$5&amp;$E844),'Hoja de Trabajo para listado'!$DE$151:$DG$151,0)),0)+IFERROR(INDEX('Hoja de Trabajo para listado'!$CD$155:$DC$1048576,MATCH($A844,'Hoja de Trabajo para listado'!$CD$155:$CD$1048576,0),MATCH((CUADRO!L$5&amp;$E844),'Hoja de Trabajo para listado'!$CD$151:$DC$151,0)),0)</f>
        <v>0</v>
      </c>
      <c r="M844" s="243">
        <f ca="1">+IFERROR(INDEX('Hoja de Trabajo para listado'!$A$155:$Z$1048576,MATCH($A844,'Hoja de Trabajo para listado'!$A$155:$A$1048576,0),MATCH((CUADRO!M$5&amp;$E844),'Hoja de Trabajo para listado'!$A$151:$Z$151,0)),0)+IFERROR(INDEX('Hoja de Trabajo para listado'!$AB$155:$BA$1048576,MATCH($A844,'Hoja de Trabajo para listado'!$AB$155:$AB$1048576,0),MATCH((CUADRO!M$5&amp;$E844),'Hoja de Trabajo para listado'!$AB$151:$BA$151,0)),0)+IFERROR(INDEX('Hoja de Trabajo para listado'!$BC$155:$CB$1048576,MATCH($A844,'Hoja de Trabajo para listado'!$BC$155:$BC$1048576,0),MATCH((CUADRO!M$5&amp;$E844),'Hoja de Trabajo para listado'!$BC$151:$CB$151,0)),0)+IFERROR(INDEX('Hoja de Trabajo para listado'!$DE$153:$DG$274,MATCH($A844,'Hoja de Trabajo para listado'!$DE$153:$DE$1048576,0),MATCH((CUADRO!M$5&amp;$E844),'Hoja de Trabajo para listado'!$DE$151:$DG$151,0)),0)+IFERROR(INDEX('Hoja de Trabajo para listado'!$CD$155:$DC$1048576,MATCH($A844,'Hoja de Trabajo para listado'!$CD$155:$CD$1048576,0),MATCH((CUADRO!M$5&amp;$E844),'Hoja de Trabajo para listado'!$CD$151:$DC$151,0)),0)</f>
        <v>0</v>
      </c>
      <c r="N844" s="243">
        <f ca="1">+IFERROR(INDEX('Hoja de Trabajo para listado'!$A$155:$Z$1048576,MATCH($A844,'Hoja de Trabajo para listado'!$A$155:$A$1048576,0),MATCH((CUADRO!N$5&amp;$E844),'Hoja de Trabajo para listado'!$A$151:$Z$151,0)),0)+IFERROR(INDEX('Hoja de Trabajo para listado'!$AB$155:$BA$1048576,MATCH($A844,'Hoja de Trabajo para listado'!$AB$155:$AB$1048576,0),MATCH((CUADRO!N$5&amp;$E844),'Hoja de Trabajo para listado'!$AB$151:$BA$151,0)),0)+IFERROR(INDEX('Hoja de Trabajo para listado'!$BC$155:$CB$1048576,MATCH($A844,'Hoja de Trabajo para listado'!$BC$155:$BC$1048576,0),MATCH((CUADRO!N$5&amp;$E844),'Hoja de Trabajo para listado'!$BC$151:$CB$151,0)),0)+IFERROR(INDEX('Hoja de Trabajo para listado'!$DE$153:$DG$274,MATCH($A844,'Hoja de Trabajo para listado'!$DE$153:$DE$1048576,0),MATCH((CUADRO!N$5&amp;$E844),'Hoja de Trabajo para listado'!$DE$151:$DG$151,0)),0)+IFERROR(INDEX('Hoja de Trabajo para listado'!$CD$155:$DC$1048576,MATCH($A844,'Hoja de Trabajo para listado'!$CD$155:$CD$1048576,0),MATCH((CUADRO!N$5&amp;$E844),'Hoja de Trabajo para listado'!$CD$151:$DC$151,0)),0)</f>
        <v>0</v>
      </c>
      <c r="O844" s="243">
        <f ca="1">+IFERROR(INDEX('Hoja de Trabajo para listado'!$A$155:$Z$1048576,MATCH($A844,'Hoja de Trabajo para listado'!$A$155:$A$1048576,0),MATCH((CUADRO!O$5&amp;$E844),'Hoja de Trabajo para listado'!$A$151:$Z$151,0)),0)+IFERROR(INDEX('Hoja de Trabajo para listado'!$AB$155:$BA$1048576,MATCH($A844,'Hoja de Trabajo para listado'!$AB$155:$AB$1048576,0),MATCH((CUADRO!O$5&amp;$E844),'Hoja de Trabajo para listado'!$AB$151:$BA$151,0)),0)+IFERROR(INDEX('Hoja de Trabajo para listado'!$BC$155:$CB$1048576,MATCH($A844,'Hoja de Trabajo para listado'!$BC$155:$BC$1048576,0),MATCH((CUADRO!O$5&amp;$E844),'Hoja de Trabajo para listado'!$BC$151:$CB$151,0)),0)+IFERROR(INDEX('Hoja de Trabajo para listado'!$DE$153:$DG$274,MATCH($A844,'Hoja de Trabajo para listado'!$DE$153:$DE$1048576,0),MATCH((CUADRO!O$5&amp;$E844),'Hoja de Trabajo para listado'!$DE$151:$DG$151,0)),0)+IFERROR(INDEX('Hoja de Trabajo para listado'!$CD$155:$DC$1048576,MATCH($A844,'Hoja de Trabajo para listado'!$CD$155:$CD$1048576,0),MATCH((CUADRO!O$5&amp;$E844),'Hoja de Trabajo para listado'!$CD$151:$DC$151,0)),0)</f>
        <v>0</v>
      </c>
      <c r="P844" s="243">
        <f ca="1">+IFERROR(INDEX('Hoja de Trabajo para listado'!$A$155:$Z$1048576,MATCH($A844,'Hoja de Trabajo para listado'!$A$155:$A$1048576,0),MATCH((CUADRO!P$5&amp;$E844),'Hoja de Trabajo para listado'!$A$151:$Z$151,0)),0)+IFERROR(INDEX('Hoja de Trabajo para listado'!$AB$155:$BA$1048576,MATCH($A844,'Hoja de Trabajo para listado'!$AB$155:$AB$1048576,0),MATCH((CUADRO!P$5&amp;$E844),'Hoja de Trabajo para listado'!$AB$151:$BA$151,0)),0)+IFERROR(INDEX('Hoja de Trabajo para listado'!$BC$155:$CB$1048576,MATCH($A844,'Hoja de Trabajo para listado'!$BC$155:$BC$1048576,0),MATCH((CUADRO!P$5&amp;$E844),'Hoja de Trabajo para listado'!$BC$151:$CB$151,0)),0)+IFERROR(INDEX('Hoja de Trabajo para listado'!$DE$153:$DG$274,MATCH($A844,'Hoja de Trabajo para listado'!$DE$153:$DE$1048576,0),MATCH((CUADRO!P$5&amp;$E844),'Hoja de Trabajo para listado'!$DE$151:$DG$151,0)),0)+IFERROR(INDEX('Hoja de Trabajo para listado'!$CD$155:$DC$1048576,MATCH($A844,'Hoja de Trabajo para listado'!$CD$155:$CD$1048576,0),MATCH((CUADRO!P$5&amp;$E844),'Hoja de Trabajo para listado'!$CD$151:$DC$151,0)),0)</f>
        <v>0</v>
      </c>
      <c r="Q844" s="243">
        <f ca="1">+IFERROR(INDEX('Hoja de Trabajo para listado'!$A$155:$Z$1048576,MATCH($A844,'Hoja de Trabajo para listado'!$A$155:$A$1048576,0),MATCH((CUADRO!Q$5&amp;$E844),'Hoja de Trabajo para listado'!$A$151:$Z$151,0)),0)+IFERROR(INDEX('Hoja de Trabajo para listado'!$AB$155:$BA$1048576,MATCH($A844,'Hoja de Trabajo para listado'!$AB$155:$AB$1048576,0),MATCH((CUADRO!Q$5&amp;$E844),'Hoja de Trabajo para listado'!$AB$151:$BA$151,0)),0)+IFERROR(INDEX('Hoja de Trabajo para listado'!$BC$155:$CB$1048576,MATCH($A844,'Hoja de Trabajo para listado'!$BC$155:$BC$1048576,0),MATCH((CUADRO!Q$5&amp;$E844),'Hoja de Trabajo para listado'!$BC$151:$CB$151,0)),0)+IFERROR(INDEX('Hoja de Trabajo para listado'!$DE$153:$DG$274,MATCH($A844,'Hoja de Trabajo para listado'!$DE$153:$DE$1048576,0),MATCH((CUADRO!Q$5&amp;$E844),'Hoja de Trabajo para listado'!$DE$151:$DG$151,0)),0)+IFERROR(INDEX('Hoja de Trabajo para listado'!$CD$155:$DC$1048576,MATCH($A844,'Hoja de Trabajo para listado'!$CD$155:$CD$1048576,0),MATCH((CUADRO!Q$5&amp;$E844),'Hoja de Trabajo para listado'!$CD$151:$DC$151,0)),0)</f>
        <v>0</v>
      </c>
      <c r="R844" s="243">
        <f t="shared" ca="1" si="29"/>
        <v>0</v>
      </c>
      <c r="S844" s="249"/>
      <c r="T844" s="243">
        <f ca="1">+T845</f>
        <v>0</v>
      </c>
      <c r="U844" s="242">
        <f t="shared" si="30"/>
        <v>1</v>
      </c>
      <c r="V844" s="333" t="str">
        <f>+VLOOKUP(A844,bd_lista!$A$3:$E$590,5,FALSE)</f>
        <v>Gobiernos Autonomos Municipales</v>
      </c>
      <c r="W844" s="383" t="str">
        <f>+V844</f>
        <v>Gobiernos Autonomos Municipales</v>
      </c>
      <c r="X844" s="242">
        <f>+VLOOKUP(A844,[3]Sheet1!$A$13:$D$744,4,FALSE)</f>
        <v>0</v>
      </c>
      <c r="Y844" s="242" t="e">
        <f>+VLOOKUP(X844,bd_lista!$A$3:$C$590,3,FALSE)</f>
        <v>#N/A</v>
      </c>
      <c r="Z844" s="294">
        <f>+X844</f>
        <v>0</v>
      </c>
      <c r="AA844" s="295" t="e">
        <f>+Y844</f>
        <v>#N/A</v>
      </c>
    </row>
    <row r="845" spans="1:27" customFormat="1" ht="15" hidden="1" customHeight="1">
      <c r="A845" s="32">
        <v>1506</v>
      </c>
      <c r="B845" s="389"/>
      <c r="C845" s="247" t="str">
        <f>+VLOOKUP(A845,bd_lista!$A$3:$C$590,3,FALSE)</f>
        <v>Gobierno Autónomo Municipal de Chayanta</v>
      </c>
      <c r="D845" s="386"/>
      <c r="E845" s="244" t="s">
        <v>1305</v>
      </c>
      <c r="F845" s="245">
        <f ca="1">+IFERROR(INDEX('Hoja de Trabajo para listado'!$A$155:$Z$1048576,MATCH($A845,'Hoja de Trabajo para listado'!$A$155:$A$1048576,0),MATCH((CUADRO!F$5&amp;$E845),'Hoja de Trabajo para listado'!$A$151:$Z$151,0)),0)+IFERROR(INDEX('Hoja de Trabajo para listado'!$AB$155:$BA$1048576,MATCH($A845,'Hoja de Trabajo para listado'!$AB$155:$AB$1048576,0),MATCH((CUADRO!F$5&amp;$E845),'Hoja de Trabajo para listado'!$AB$151:$BA$151,0)),0)+IFERROR(INDEX('Hoja de Trabajo para listado'!$BC$155:$CB$1048576,MATCH($A845,'Hoja de Trabajo para listado'!$BC$155:$BC$1048576,0),MATCH((CUADRO!F$5&amp;$E845),'Hoja de Trabajo para listado'!$BC$151:$CB$151,0)),0)+IFERROR(INDEX('Hoja de Trabajo para listado'!$DE$153:$DG$274,MATCH($A845,'Hoja de Trabajo para listado'!$DE$153:$DE$1048576,0),MATCH((CUADRO!F$5&amp;$E845),'Hoja de Trabajo para listado'!$DE$151:$DG$151,0)),0)+IFERROR(INDEX('Hoja de Trabajo para listado'!$CD$155:$DC$1048576,MATCH($A845,'Hoja de Trabajo para listado'!$CD$155:$CD$1048576,0),MATCH((CUADRO!F$5&amp;$E845),'Hoja de Trabajo para listado'!$CD$151:$DC$151,0)),0)</f>
        <v>0</v>
      </c>
      <c r="G845" s="245">
        <f ca="1">+IFERROR(INDEX('Hoja de Trabajo para listado'!$A$155:$Z$1048576,MATCH($A845,'Hoja de Trabajo para listado'!$A$155:$A$1048576,0),MATCH((CUADRO!G$5&amp;$E845),'Hoja de Trabajo para listado'!$A$151:$Z$151,0)),0)+IFERROR(INDEX('Hoja de Trabajo para listado'!$AB$155:$BA$1048576,MATCH($A845,'Hoja de Trabajo para listado'!$AB$155:$AB$1048576,0),MATCH((CUADRO!G$5&amp;$E845),'Hoja de Trabajo para listado'!$AB$151:$BA$151,0)),0)+IFERROR(INDEX('Hoja de Trabajo para listado'!$BC$155:$CB$1048576,MATCH($A845,'Hoja de Trabajo para listado'!$BC$155:$BC$1048576,0),MATCH((CUADRO!G$5&amp;$E845),'Hoja de Trabajo para listado'!$BC$151:$CB$151,0)),0)+IFERROR(INDEX('Hoja de Trabajo para listado'!$DE$153:$DG$274,MATCH($A845,'Hoja de Trabajo para listado'!$DE$153:$DE$1048576,0),MATCH((CUADRO!G$5&amp;$E845),'Hoja de Trabajo para listado'!$DE$151:$DG$151,0)),0)+IFERROR(INDEX('Hoja de Trabajo para listado'!$CD$155:$DC$1048576,MATCH($A845,'Hoja de Trabajo para listado'!$CD$155:$CD$1048576,0),MATCH((CUADRO!G$5&amp;$E845),'Hoja de Trabajo para listado'!$CD$151:$DC$151,0)),0)</f>
        <v>0</v>
      </c>
      <c r="H845" s="245">
        <f ca="1">+IFERROR(INDEX('Hoja de Trabajo para listado'!$A$155:$Z$1048576,MATCH($A845,'Hoja de Trabajo para listado'!$A$155:$A$1048576,0),MATCH((CUADRO!H$5&amp;$E845),'Hoja de Trabajo para listado'!$A$151:$Z$151,0)),0)+IFERROR(INDEX('Hoja de Trabajo para listado'!$AB$155:$BA$1048576,MATCH($A845,'Hoja de Trabajo para listado'!$AB$155:$AB$1048576,0),MATCH((CUADRO!H$5&amp;$E845),'Hoja de Trabajo para listado'!$AB$151:$BA$151,0)),0)+IFERROR(INDEX('Hoja de Trabajo para listado'!$BC$155:$CB$1048576,MATCH($A845,'Hoja de Trabajo para listado'!$BC$155:$BC$1048576,0),MATCH((CUADRO!H$5&amp;$E845),'Hoja de Trabajo para listado'!$BC$151:$CB$151,0)),0)+IFERROR(INDEX('Hoja de Trabajo para listado'!$DE$153:$DG$274,MATCH($A845,'Hoja de Trabajo para listado'!$DE$153:$DE$1048576,0),MATCH((CUADRO!H$5&amp;$E845),'Hoja de Trabajo para listado'!$DE$151:$DG$151,0)),0)+IFERROR(INDEX('Hoja de Trabajo para listado'!$CD$155:$DC$1048576,MATCH($A845,'Hoja de Trabajo para listado'!$CD$155:$CD$1048576,0),MATCH((CUADRO!H$5&amp;$E845),'Hoja de Trabajo para listado'!$CD$151:$DC$151,0)),0)</f>
        <v>0</v>
      </c>
      <c r="I845" s="245">
        <f ca="1">+IFERROR(INDEX('Hoja de Trabajo para listado'!$A$155:$Z$1048576,MATCH($A845,'Hoja de Trabajo para listado'!$A$155:$A$1048576,0),MATCH((CUADRO!I$5&amp;$E845),'Hoja de Trabajo para listado'!$A$151:$Z$151,0)),0)+IFERROR(INDEX('Hoja de Trabajo para listado'!$AB$155:$BA$1048576,MATCH($A845,'Hoja de Trabajo para listado'!$AB$155:$AB$1048576,0),MATCH((CUADRO!I$5&amp;$E845),'Hoja de Trabajo para listado'!$AB$151:$BA$151,0)),0)+IFERROR(INDEX('Hoja de Trabajo para listado'!$BC$155:$CB$1048576,MATCH($A845,'Hoja de Trabajo para listado'!$BC$155:$BC$1048576,0),MATCH((CUADRO!I$5&amp;$E845),'Hoja de Trabajo para listado'!$BC$151:$CB$151,0)),0)+IFERROR(INDEX('Hoja de Trabajo para listado'!$DE$153:$DG$274,MATCH($A845,'Hoja de Trabajo para listado'!$DE$153:$DE$1048576,0),MATCH((CUADRO!I$5&amp;$E845),'Hoja de Trabajo para listado'!$DE$151:$DG$151,0)),0)+IFERROR(INDEX('Hoja de Trabajo para listado'!$CD$155:$DC$1048576,MATCH($A845,'Hoja de Trabajo para listado'!$CD$155:$CD$1048576,0),MATCH((CUADRO!I$5&amp;$E845),'Hoja de Trabajo para listado'!$CD$151:$DC$151,0)),0)</f>
        <v>0</v>
      </c>
      <c r="J845" s="245">
        <f ca="1">+IFERROR(INDEX('Hoja de Trabajo para listado'!$A$155:$Z$1048576,MATCH($A845,'Hoja de Trabajo para listado'!$A$155:$A$1048576,0),MATCH((CUADRO!J$5&amp;$E845),'Hoja de Trabajo para listado'!$A$151:$Z$151,0)),0)+IFERROR(INDEX('Hoja de Trabajo para listado'!$AB$155:$BA$1048576,MATCH($A845,'Hoja de Trabajo para listado'!$AB$155:$AB$1048576,0),MATCH((CUADRO!J$5&amp;$E845),'Hoja de Trabajo para listado'!$AB$151:$BA$151,0)),0)+IFERROR(INDEX('Hoja de Trabajo para listado'!$BC$155:$CB$1048576,MATCH($A845,'Hoja de Trabajo para listado'!$BC$155:$BC$1048576,0),MATCH((CUADRO!J$5&amp;$E845),'Hoja de Trabajo para listado'!$BC$151:$CB$151,0)),0)+IFERROR(INDEX('Hoja de Trabajo para listado'!$DE$153:$DG$274,MATCH($A845,'Hoja de Trabajo para listado'!$DE$153:$DE$1048576,0),MATCH((CUADRO!J$5&amp;$E845),'Hoja de Trabajo para listado'!$DE$151:$DG$151,0)),0)+IFERROR(INDEX('Hoja de Trabajo para listado'!$CD$155:$DC$1048576,MATCH($A845,'Hoja de Trabajo para listado'!$CD$155:$CD$1048576,0),MATCH((CUADRO!J$5&amp;$E845),'Hoja de Trabajo para listado'!$CD$151:$DC$151,0)),0)</f>
        <v>0</v>
      </c>
      <c r="K845" s="245">
        <f ca="1">+IFERROR(INDEX('Hoja de Trabajo para listado'!$A$155:$Z$1048576,MATCH($A845,'Hoja de Trabajo para listado'!$A$155:$A$1048576,0),MATCH((CUADRO!K$5&amp;$E845),'Hoja de Trabajo para listado'!$A$151:$Z$151,0)),0)+IFERROR(INDEX('Hoja de Trabajo para listado'!$AB$155:$BA$1048576,MATCH($A845,'Hoja de Trabajo para listado'!$AB$155:$AB$1048576,0),MATCH((CUADRO!K$5&amp;$E845),'Hoja de Trabajo para listado'!$AB$151:$BA$151,0)),0)+IFERROR(INDEX('Hoja de Trabajo para listado'!$BC$155:$CB$1048576,MATCH($A845,'Hoja de Trabajo para listado'!$BC$155:$BC$1048576,0),MATCH((CUADRO!K$5&amp;$E845),'Hoja de Trabajo para listado'!$BC$151:$CB$151,0)),0)+IFERROR(INDEX('Hoja de Trabajo para listado'!$DE$153:$DG$274,MATCH($A845,'Hoja de Trabajo para listado'!$DE$153:$DE$1048576,0),MATCH((CUADRO!K$5&amp;$E845),'Hoja de Trabajo para listado'!$DE$151:$DG$151,0)),0)+IFERROR(INDEX('Hoja de Trabajo para listado'!$CD$155:$DC$1048576,MATCH($A845,'Hoja de Trabajo para listado'!$CD$155:$CD$1048576,0),MATCH((CUADRO!K$5&amp;$E845),'Hoja de Trabajo para listado'!$CD$151:$DC$151,0)),0)</f>
        <v>0</v>
      </c>
      <c r="L845" s="245">
        <f ca="1">+IFERROR(INDEX('Hoja de Trabajo para listado'!$A$155:$Z$1048576,MATCH($A845,'Hoja de Trabajo para listado'!$A$155:$A$1048576,0),MATCH((CUADRO!L$5&amp;$E845),'Hoja de Trabajo para listado'!$A$151:$Z$151,0)),0)+IFERROR(INDEX('Hoja de Trabajo para listado'!$AB$155:$BA$1048576,MATCH($A845,'Hoja de Trabajo para listado'!$AB$155:$AB$1048576,0),MATCH((CUADRO!L$5&amp;$E845),'Hoja de Trabajo para listado'!$AB$151:$BA$151,0)),0)+IFERROR(INDEX('Hoja de Trabajo para listado'!$BC$155:$CB$1048576,MATCH($A845,'Hoja de Trabajo para listado'!$BC$155:$BC$1048576,0),MATCH((CUADRO!L$5&amp;$E845),'Hoja de Trabajo para listado'!$BC$151:$CB$151,0)),0)+IFERROR(INDEX('Hoja de Trabajo para listado'!$DE$153:$DG$274,MATCH($A845,'Hoja de Trabajo para listado'!$DE$153:$DE$1048576,0),MATCH((CUADRO!L$5&amp;$E845),'Hoja de Trabajo para listado'!$DE$151:$DG$151,0)),0)+IFERROR(INDEX('Hoja de Trabajo para listado'!$CD$155:$DC$1048576,MATCH($A845,'Hoja de Trabajo para listado'!$CD$155:$CD$1048576,0),MATCH((CUADRO!L$5&amp;$E845),'Hoja de Trabajo para listado'!$CD$151:$DC$151,0)),0)</f>
        <v>0</v>
      </c>
      <c r="M845" s="245">
        <f ca="1">+IFERROR(INDEX('Hoja de Trabajo para listado'!$A$155:$Z$1048576,MATCH($A845,'Hoja de Trabajo para listado'!$A$155:$A$1048576,0),MATCH((CUADRO!M$5&amp;$E845),'Hoja de Trabajo para listado'!$A$151:$Z$151,0)),0)+IFERROR(INDEX('Hoja de Trabajo para listado'!$AB$155:$BA$1048576,MATCH($A845,'Hoja de Trabajo para listado'!$AB$155:$AB$1048576,0),MATCH((CUADRO!M$5&amp;$E845),'Hoja de Trabajo para listado'!$AB$151:$BA$151,0)),0)+IFERROR(INDEX('Hoja de Trabajo para listado'!$BC$155:$CB$1048576,MATCH($A845,'Hoja de Trabajo para listado'!$BC$155:$BC$1048576,0),MATCH((CUADRO!M$5&amp;$E845),'Hoja de Trabajo para listado'!$BC$151:$CB$151,0)),0)+IFERROR(INDEX('Hoja de Trabajo para listado'!$DE$153:$DG$274,MATCH($A845,'Hoja de Trabajo para listado'!$DE$153:$DE$1048576,0),MATCH((CUADRO!M$5&amp;$E845),'Hoja de Trabajo para listado'!$DE$151:$DG$151,0)),0)+IFERROR(INDEX('Hoja de Trabajo para listado'!$CD$155:$DC$1048576,MATCH($A845,'Hoja de Trabajo para listado'!$CD$155:$CD$1048576,0),MATCH((CUADRO!M$5&amp;$E845),'Hoja de Trabajo para listado'!$CD$151:$DC$151,0)),0)</f>
        <v>0</v>
      </c>
      <c r="N845" s="245">
        <f ca="1">+IFERROR(INDEX('Hoja de Trabajo para listado'!$A$155:$Z$1048576,MATCH($A845,'Hoja de Trabajo para listado'!$A$155:$A$1048576,0),MATCH((CUADRO!N$5&amp;$E845),'Hoja de Trabajo para listado'!$A$151:$Z$151,0)),0)+IFERROR(INDEX('Hoja de Trabajo para listado'!$AB$155:$BA$1048576,MATCH($A845,'Hoja de Trabajo para listado'!$AB$155:$AB$1048576,0),MATCH((CUADRO!N$5&amp;$E845),'Hoja de Trabajo para listado'!$AB$151:$BA$151,0)),0)+IFERROR(INDEX('Hoja de Trabajo para listado'!$BC$155:$CB$1048576,MATCH($A845,'Hoja de Trabajo para listado'!$BC$155:$BC$1048576,0),MATCH((CUADRO!N$5&amp;$E845),'Hoja de Trabajo para listado'!$BC$151:$CB$151,0)),0)+IFERROR(INDEX('Hoja de Trabajo para listado'!$DE$153:$DG$274,MATCH($A845,'Hoja de Trabajo para listado'!$DE$153:$DE$1048576,0),MATCH((CUADRO!N$5&amp;$E845),'Hoja de Trabajo para listado'!$DE$151:$DG$151,0)),0)+IFERROR(INDEX('Hoja de Trabajo para listado'!$CD$155:$DC$1048576,MATCH($A845,'Hoja de Trabajo para listado'!$CD$155:$CD$1048576,0),MATCH((CUADRO!N$5&amp;$E845),'Hoja de Trabajo para listado'!$CD$151:$DC$151,0)),0)</f>
        <v>0</v>
      </c>
      <c r="O845" s="245">
        <f ca="1">+IFERROR(INDEX('Hoja de Trabajo para listado'!$A$155:$Z$1048576,MATCH($A845,'Hoja de Trabajo para listado'!$A$155:$A$1048576,0),MATCH((CUADRO!O$5&amp;$E845),'Hoja de Trabajo para listado'!$A$151:$Z$151,0)),0)+IFERROR(INDEX('Hoja de Trabajo para listado'!$AB$155:$BA$1048576,MATCH($A845,'Hoja de Trabajo para listado'!$AB$155:$AB$1048576,0),MATCH((CUADRO!O$5&amp;$E845),'Hoja de Trabajo para listado'!$AB$151:$BA$151,0)),0)+IFERROR(INDEX('Hoja de Trabajo para listado'!$BC$155:$CB$1048576,MATCH($A845,'Hoja de Trabajo para listado'!$BC$155:$BC$1048576,0),MATCH((CUADRO!O$5&amp;$E845),'Hoja de Trabajo para listado'!$BC$151:$CB$151,0)),0)+IFERROR(INDEX('Hoja de Trabajo para listado'!$DE$153:$DG$274,MATCH($A845,'Hoja de Trabajo para listado'!$DE$153:$DE$1048576,0),MATCH((CUADRO!O$5&amp;$E845),'Hoja de Trabajo para listado'!$DE$151:$DG$151,0)),0)+IFERROR(INDEX('Hoja de Trabajo para listado'!$CD$155:$DC$1048576,MATCH($A845,'Hoja de Trabajo para listado'!$CD$155:$CD$1048576,0),MATCH((CUADRO!O$5&amp;$E845),'Hoja de Trabajo para listado'!$CD$151:$DC$151,0)),0)</f>
        <v>0</v>
      </c>
      <c r="P845" s="245">
        <f ca="1">+IFERROR(INDEX('Hoja de Trabajo para listado'!$A$155:$Z$1048576,MATCH($A845,'Hoja de Trabajo para listado'!$A$155:$A$1048576,0),MATCH((CUADRO!P$5&amp;$E845),'Hoja de Trabajo para listado'!$A$151:$Z$151,0)),0)+IFERROR(INDEX('Hoja de Trabajo para listado'!$AB$155:$BA$1048576,MATCH($A845,'Hoja de Trabajo para listado'!$AB$155:$AB$1048576,0),MATCH((CUADRO!P$5&amp;$E845),'Hoja de Trabajo para listado'!$AB$151:$BA$151,0)),0)+IFERROR(INDEX('Hoja de Trabajo para listado'!$BC$155:$CB$1048576,MATCH($A845,'Hoja de Trabajo para listado'!$BC$155:$BC$1048576,0),MATCH((CUADRO!P$5&amp;$E845),'Hoja de Trabajo para listado'!$BC$151:$CB$151,0)),0)+IFERROR(INDEX('Hoja de Trabajo para listado'!$DE$153:$DG$274,MATCH($A845,'Hoja de Trabajo para listado'!$DE$153:$DE$1048576,0),MATCH((CUADRO!P$5&amp;$E845),'Hoja de Trabajo para listado'!$DE$151:$DG$151,0)),0)+IFERROR(INDEX('Hoja de Trabajo para listado'!$CD$155:$DC$1048576,MATCH($A845,'Hoja de Trabajo para listado'!$CD$155:$CD$1048576,0),MATCH((CUADRO!P$5&amp;$E845),'Hoja de Trabajo para listado'!$CD$151:$DC$151,0)),0)</f>
        <v>0</v>
      </c>
      <c r="Q845" s="245">
        <f ca="1">+IFERROR(INDEX('Hoja de Trabajo para listado'!$A$155:$Z$1048576,MATCH($A845,'Hoja de Trabajo para listado'!$A$155:$A$1048576,0),MATCH((CUADRO!Q$5&amp;$E845),'Hoja de Trabajo para listado'!$A$151:$Z$151,0)),0)+IFERROR(INDEX('Hoja de Trabajo para listado'!$AB$155:$BA$1048576,MATCH($A845,'Hoja de Trabajo para listado'!$AB$155:$AB$1048576,0),MATCH((CUADRO!Q$5&amp;$E845),'Hoja de Trabajo para listado'!$AB$151:$BA$151,0)),0)+IFERROR(INDEX('Hoja de Trabajo para listado'!$BC$155:$CB$1048576,MATCH($A845,'Hoja de Trabajo para listado'!$BC$155:$BC$1048576,0),MATCH((CUADRO!Q$5&amp;$E845),'Hoja de Trabajo para listado'!$BC$151:$CB$151,0)),0)+IFERROR(INDEX('Hoja de Trabajo para listado'!$DE$153:$DG$274,MATCH($A845,'Hoja de Trabajo para listado'!$DE$153:$DE$1048576,0),MATCH((CUADRO!Q$5&amp;$E845),'Hoja de Trabajo para listado'!$DE$151:$DG$151,0)),0)+IFERROR(INDEX('Hoja de Trabajo para listado'!$CD$155:$DC$1048576,MATCH($A845,'Hoja de Trabajo para listado'!$CD$155:$CD$1048576,0),MATCH((CUADRO!Q$5&amp;$E845),'Hoja de Trabajo para listado'!$CD$151:$DC$151,0)),0)</f>
        <v>0</v>
      </c>
      <c r="R845" s="245">
        <f t="shared" ca="1" si="29"/>
        <v>0</v>
      </c>
      <c r="S845" s="259">
        <f ca="1">+R844+R845</f>
        <v>0</v>
      </c>
      <c r="T845" s="245">
        <f ca="1">+S845</f>
        <v>0</v>
      </c>
      <c r="U845" s="244">
        <f t="shared" si="30"/>
        <v>2</v>
      </c>
      <c r="V845" s="333" t="str">
        <f>+VLOOKUP(A845,bd_lista!$A$3:$E$590,5,FALSE)</f>
        <v>Gobiernos Autonomos Municipales</v>
      </c>
      <c r="W845" s="384"/>
      <c r="X845" s="242">
        <f>+VLOOKUP(A845,[3]Sheet1!$A$13:$D$744,4,FALSE)</f>
        <v>0</v>
      </c>
      <c r="Y845" s="242" t="e">
        <f>+VLOOKUP(X845,bd_lista!$A$3:$C$590,3,FALSE)</f>
        <v>#N/A</v>
      </c>
      <c r="Z845" s="292"/>
      <c r="AA845" s="293"/>
    </row>
    <row r="846" spans="1:27" customFormat="1" ht="15" hidden="1" customHeight="1">
      <c r="A846" s="32">
        <v>1507</v>
      </c>
      <c r="B846" s="388">
        <f>+A846</f>
        <v>1507</v>
      </c>
      <c r="C846" s="247" t="str">
        <f>+VLOOKUP(A846,bd_lista!$A$3:$C$590,3,FALSE)</f>
        <v>Gobierno Autónomo Municipal de Llallagua</v>
      </c>
      <c r="D846" s="385" t="str">
        <f>+C846</f>
        <v>Gobierno Autónomo Municipal de Llallagua</v>
      </c>
      <c r="E846" s="242" t="s">
        <v>1304</v>
      </c>
      <c r="F846" s="243">
        <f ca="1">+IFERROR(INDEX('Hoja de Trabajo para listado'!$A$155:$Z$1048576,MATCH($A846,'Hoja de Trabajo para listado'!$A$155:$A$1048576,0),MATCH((CUADRO!F$5&amp;$E846),'Hoja de Trabajo para listado'!$A$151:$Z$151,0)),0)+IFERROR(INDEX('Hoja de Trabajo para listado'!$AB$155:$BA$1048576,MATCH($A846,'Hoja de Trabajo para listado'!$AB$155:$AB$1048576,0),MATCH((CUADRO!F$5&amp;$E846),'Hoja de Trabajo para listado'!$AB$151:$BA$151,0)),0)+IFERROR(INDEX('Hoja de Trabajo para listado'!$BC$155:$CB$1048576,MATCH($A846,'Hoja de Trabajo para listado'!$BC$155:$BC$1048576,0),MATCH((CUADRO!F$5&amp;$E846),'Hoja de Trabajo para listado'!$BC$151:$CB$151,0)),0)+IFERROR(INDEX('Hoja de Trabajo para listado'!$DE$153:$DG$274,MATCH($A846,'Hoja de Trabajo para listado'!$DE$153:$DE$1048576,0),MATCH((CUADRO!F$5&amp;$E846),'Hoja de Trabajo para listado'!$DE$151:$DG$151,0)),0)+IFERROR(INDEX('Hoja de Trabajo para listado'!$CD$155:$DC$1048576,MATCH($A846,'Hoja de Trabajo para listado'!$CD$155:$CD$1048576,0),MATCH((CUADRO!F$5&amp;$E846),'Hoja de Trabajo para listado'!$CD$151:$DC$151,0)),0)</f>
        <v>0</v>
      </c>
      <c r="G846" s="243">
        <f ca="1">+IFERROR(INDEX('Hoja de Trabajo para listado'!$A$155:$Z$1048576,MATCH($A846,'Hoja de Trabajo para listado'!$A$155:$A$1048576,0),MATCH((CUADRO!G$5&amp;$E846),'Hoja de Trabajo para listado'!$A$151:$Z$151,0)),0)+IFERROR(INDEX('Hoja de Trabajo para listado'!$AB$155:$BA$1048576,MATCH($A846,'Hoja de Trabajo para listado'!$AB$155:$AB$1048576,0),MATCH((CUADRO!G$5&amp;$E846),'Hoja de Trabajo para listado'!$AB$151:$BA$151,0)),0)+IFERROR(INDEX('Hoja de Trabajo para listado'!$BC$155:$CB$1048576,MATCH($A846,'Hoja de Trabajo para listado'!$BC$155:$BC$1048576,0),MATCH((CUADRO!G$5&amp;$E846),'Hoja de Trabajo para listado'!$BC$151:$CB$151,0)),0)+IFERROR(INDEX('Hoja de Trabajo para listado'!$DE$153:$DG$274,MATCH($A846,'Hoja de Trabajo para listado'!$DE$153:$DE$1048576,0),MATCH((CUADRO!G$5&amp;$E846),'Hoja de Trabajo para listado'!$DE$151:$DG$151,0)),0)+IFERROR(INDEX('Hoja de Trabajo para listado'!$CD$155:$DC$1048576,MATCH($A846,'Hoja de Trabajo para listado'!$CD$155:$CD$1048576,0),MATCH((CUADRO!G$5&amp;$E846),'Hoja de Trabajo para listado'!$CD$151:$DC$151,0)),0)</f>
        <v>0</v>
      </c>
      <c r="H846" s="243">
        <f ca="1">+IFERROR(INDEX('Hoja de Trabajo para listado'!$A$155:$Z$1048576,MATCH($A846,'Hoja de Trabajo para listado'!$A$155:$A$1048576,0),MATCH((CUADRO!H$5&amp;$E846),'Hoja de Trabajo para listado'!$A$151:$Z$151,0)),0)+IFERROR(INDEX('Hoja de Trabajo para listado'!$AB$155:$BA$1048576,MATCH($A846,'Hoja de Trabajo para listado'!$AB$155:$AB$1048576,0),MATCH((CUADRO!H$5&amp;$E846),'Hoja de Trabajo para listado'!$AB$151:$BA$151,0)),0)+IFERROR(INDEX('Hoja de Trabajo para listado'!$BC$155:$CB$1048576,MATCH($A846,'Hoja de Trabajo para listado'!$BC$155:$BC$1048576,0),MATCH((CUADRO!H$5&amp;$E846),'Hoja de Trabajo para listado'!$BC$151:$CB$151,0)),0)+IFERROR(INDEX('Hoja de Trabajo para listado'!$DE$153:$DG$274,MATCH($A846,'Hoja de Trabajo para listado'!$DE$153:$DE$1048576,0),MATCH((CUADRO!H$5&amp;$E846),'Hoja de Trabajo para listado'!$DE$151:$DG$151,0)),0)+IFERROR(INDEX('Hoja de Trabajo para listado'!$CD$155:$DC$1048576,MATCH($A846,'Hoja de Trabajo para listado'!$CD$155:$CD$1048576,0),MATCH((CUADRO!H$5&amp;$E846),'Hoja de Trabajo para listado'!$CD$151:$DC$151,0)),0)</f>
        <v>0</v>
      </c>
      <c r="I846" s="243">
        <f ca="1">+IFERROR(INDEX('Hoja de Trabajo para listado'!$A$155:$Z$1048576,MATCH($A846,'Hoja de Trabajo para listado'!$A$155:$A$1048576,0),MATCH((CUADRO!I$5&amp;$E846),'Hoja de Trabajo para listado'!$A$151:$Z$151,0)),0)+IFERROR(INDEX('Hoja de Trabajo para listado'!$AB$155:$BA$1048576,MATCH($A846,'Hoja de Trabajo para listado'!$AB$155:$AB$1048576,0),MATCH((CUADRO!I$5&amp;$E846),'Hoja de Trabajo para listado'!$AB$151:$BA$151,0)),0)+IFERROR(INDEX('Hoja de Trabajo para listado'!$BC$155:$CB$1048576,MATCH($A846,'Hoja de Trabajo para listado'!$BC$155:$BC$1048576,0),MATCH((CUADRO!I$5&amp;$E846),'Hoja de Trabajo para listado'!$BC$151:$CB$151,0)),0)+IFERROR(INDEX('Hoja de Trabajo para listado'!$DE$153:$DG$274,MATCH($A846,'Hoja de Trabajo para listado'!$DE$153:$DE$1048576,0),MATCH((CUADRO!I$5&amp;$E846),'Hoja de Trabajo para listado'!$DE$151:$DG$151,0)),0)+IFERROR(INDEX('Hoja de Trabajo para listado'!$CD$155:$DC$1048576,MATCH($A846,'Hoja de Trabajo para listado'!$CD$155:$CD$1048576,0),MATCH((CUADRO!I$5&amp;$E846),'Hoja de Trabajo para listado'!$CD$151:$DC$151,0)),0)</f>
        <v>0</v>
      </c>
      <c r="J846" s="243">
        <f ca="1">+IFERROR(INDEX('Hoja de Trabajo para listado'!$A$155:$Z$1048576,MATCH($A846,'Hoja de Trabajo para listado'!$A$155:$A$1048576,0),MATCH((CUADRO!J$5&amp;$E846),'Hoja de Trabajo para listado'!$A$151:$Z$151,0)),0)+IFERROR(INDEX('Hoja de Trabajo para listado'!$AB$155:$BA$1048576,MATCH($A846,'Hoja de Trabajo para listado'!$AB$155:$AB$1048576,0),MATCH((CUADRO!J$5&amp;$E846),'Hoja de Trabajo para listado'!$AB$151:$BA$151,0)),0)+IFERROR(INDEX('Hoja de Trabajo para listado'!$BC$155:$CB$1048576,MATCH($A846,'Hoja de Trabajo para listado'!$BC$155:$BC$1048576,0),MATCH((CUADRO!J$5&amp;$E846),'Hoja de Trabajo para listado'!$BC$151:$CB$151,0)),0)+IFERROR(INDEX('Hoja de Trabajo para listado'!$DE$153:$DG$274,MATCH($A846,'Hoja de Trabajo para listado'!$DE$153:$DE$1048576,0),MATCH((CUADRO!J$5&amp;$E846),'Hoja de Trabajo para listado'!$DE$151:$DG$151,0)),0)+IFERROR(INDEX('Hoja de Trabajo para listado'!$CD$155:$DC$1048576,MATCH($A846,'Hoja de Trabajo para listado'!$CD$155:$CD$1048576,0),MATCH((CUADRO!J$5&amp;$E846),'Hoja de Trabajo para listado'!$CD$151:$DC$151,0)),0)</f>
        <v>0</v>
      </c>
      <c r="K846" s="243">
        <f ca="1">+IFERROR(INDEX('Hoja de Trabajo para listado'!$A$155:$Z$1048576,MATCH($A846,'Hoja de Trabajo para listado'!$A$155:$A$1048576,0),MATCH((CUADRO!K$5&amp;$E846),'Hoja de Trabajo para listado'!$A$151:$Z$151,0)),0)+IFERROR(INDEX('Hoja de Trabajo para listado'!$AB$155:$BA$1048576,MATCH($A846,'Hoja de Trabajo para listado'!$AB$155:$AB$1048576,0),MATCH((CUADRO!K$5&amp;$E846),'Hoja de Trabajo para listado'!$AB$151:$BA$151,0)),0)+IFERROR(INDEX('Hoja de Trabajo para listado'!$BC$155:$CB$1048576,MATCH($A846,'Hoja de Trabajo para listado'!$BC$155:$BC$1048576,0),MATCH((CUADRO!K$5&amp;$E846),'Hoja de Trabajo para listado'!$BC$151:$CB$151,0)),0)+IFERROR(INDEX('Hoja de Trabajo para listado'!$DE$153:$DG$274,MATCH($A846,'Hoja de Trabajo para listado'!$DE$153:$DE$1048576,0),MATCH((CUADRO!K$5&amp;$E846),'Hoja de Trabajo para listado'!$DE$151:$DG$151,0)),0)+IFERROR(INDEX('Hoja de Trabajo para listado'!$CD$155:$DC$1048576,MATCH($A846,'Hoja de Trabajo para listado'!$CD$155:$CD$1048576,0),MATCH((CUADRO!K$5&amp;$E846),'Hoja de Trabajo para listado'!$CD$151:$DC$151,0)),0)</f>
        <v>0</v>
      </c>
      <c r="L846" s="243">
        <f ca="1">+IFERROR(INDEX('Hoja de Trabajo para listado'!$A$155:$Z$1048576,MATCH($A846,'Hoja de Trabajo para listado'!$A$155:$A$1048576,0),MATCH((CUADRO!L$5&amp;$E846),'Hoja de Trabajo para listado'!$A$151:$Z$151,0)),0)+IFERROR(INDEX('Hoja de Trabajo para listado'!$AB$155:$BA$1048576,MATCH($A846,'Hoja de Trabajo para listado'!$AB$155:$AB$1048576,0),MATCH((CUADRO!L$5&amp;$E846),'Hoja de Trabajo para listado'!$AB$151:$BA$151,0)),0)+IFERROR(INDEX('Hoja de Trabajo para listado'!$BC$155:$CB$1048576,MATCH($A846,'Hoja de Trabajo para listado'!$BC$155:$BC$1048576,0),MATCH((CUADRO!L$5&amp;$E846),'Hoja de Trabajo para listado'!$BC$151:$CB$151,0)),0)+IFERROR(INDEX('Hoja de Trabajo para listado'!$DE$153:$DG$274,MATCH($A846,'Hoja de Trabajo para listado'!$DE$153:$DE$1048576,0),MATCH((CUADRO!L$5&amp;$E846),'Hoja de Trabajo para listado'!$DE$151:$DG$151,0)),0)+IFERROR(INDEX('Hoja de Trabajo para listado'!$CD$155:$DC$1048576,MATCH($A846,'Hoja de Trabajo para listado'!$CD$155:$CD$1048576,0),MATCH((CUADRO!L$5&amp;$E846),'Hoja de Trabajo para listado'!$CD$151:$DC$151,0)),0)</f>
        <v>0</v>
      </c>
      <c r="M846" s="243">
        <f ca="1">+IFERROR(INDEX('Hoja de Trabajo para listado'!$A$155:$Z$1048576,MATCH($A846,'Hoja de Trabajo para listado'!$A$155:$A$1048576,0),MATCH((CUADRO!M$5&amp;$E846),'Hoja de Trabajo para listado'!$A$151:$Z$151,0)),0)+IFERROR(INDEX('Hoja de Trabajo para listado'!$AB$155:$BA$1048576,MATCH($A846,'Hoja de Trabajo para listado'!$AB$155:$AB$1048576,0),MATCH((CUADRO!M$5&amp;$E846),'Hoja de Trabajo para listado'!$AB$151:$BA$151,0)),0)+IFERROR(INDEX('Hoja de Trabajo para listado'!$BC$155:$CB$1048576,MATCH($A846,'Hoja de Trabajo para listado'!$BC$155:$BC$1048576,0),MATCH((CUADRO!M$5&amp;$E846),'Hoja de Trabajo para listado'!$BC$151:$CB$151,0)),0)+IFERROR(INDEX('Hoja de Trabajo para listado'!$DE$153:$DG$274,MATCH($A846,'Hoja de Trabajo para listado'!$DE$153:$DE$1048576,0),MATCH((CUADRO!M$5&amp;$E846),'Hoja de Trabajo para listado'!$DE$151:$DG$151,0)),0)+IFERROR(INDEX('Hoja de Trabajo para listado'!$CD$155:$DC$1048576,MATCH($A846,'Hoja de Trabajo para listado'!$CD$155:$CD$1048576,0),MATCH((CUADRO!M$5&amp;$E846),'Hoja de Trabajo para listado'!$CD$151:$DC$151,0)),0)</f>
        <v>0</v>
      </c>
      <c r="N846" s="243">
        <f ca="1">+IFERROR(INDEX('Hoja de Trabajo para listado'!$A$155:$Z$1048576,MATCH($A846,'Hoja de Trabajo para listado'!$A$155:$A$1048576,0),MATCH((CUADRO!N$5&amp;$E846),'Hoja de Trabajo para listado'!$A$151:$Z$151,0)),0)+IFERROR(INDEX('Hoja de Trabajo para listado'!$AB$155:$BA$1048576,MATCH($A846,'Hoja de Trabajo para listado'!$AB$155:$AB$1048576,0),MATCH((CUADRO!N$5&amp;$E846),'Hoja de Trabajo para listado'!$AB$151:$BA$151,0)),0)+IFERROR(INDEX('Hoja de Trabajo para listado'!$BC$155:$CB$1048576,MATCH($A846,'Hoja de Trabajo para listado'!$BC$155:$BC$1048576,0),MATCH((CUADRO!N$5&amp;$E846),'Hoja de Trabajo para listado'!$BC$151:$CB$151,0)),0)+IFERROR(INDEX('Hoja de Trabajo para listado'!$DE$153:$DG$274,MATCH($A846,'Hoja de Trabajo para listado'!$DE$153:$DE$1048576,0),MATCH((CUADRO!N$5&amp;$E846),'Hoja de Trabajo para listado'!$DE$151:$DG$151,0)),0)+IFERROR(INDEX('Hoja de Trabajo para listado'!$CD$155:$DC$1048576,MATCH($A846,'Hoja de Trabajo para listado'!$CD$155:$CD$1048576,0),MATCH((CUADRO!N$5&amp;$E846),'Hoja de Trabajo para listado'!$CD$151:$DC$151,0)),0)</f>
        <v>0</v>
      </c>
      <c r="O846" s="243">
        <f ca="1">+IFERROR(INDEX('Hoja de Trabajo para listado'!$A$155:$Z$1048576,MATCH($A846,'Hoja de Trabajo para listado'!$A$155:$A$1048576,0),MATCH((CUADRO!O$5&amp;$E846),'Hoja de Trabajo para listado'!$A$151:$Z$151,0)),0)+IFERROR(INDEX('Hoja de Trabajo para listado'!$AB$155:$BA$1048576,MATCH($A846,'Hoja de Trabajo para listado'!$AB$155:$AB$1048576,0),MATCH((CUADRO!O$5&amp;$E846),'Hoja de Trabajo para listado'!$AB$151:$BA$151,0)),0)+IFERROR(INDEX('Hoja de Trabajo para listado'!$BC$155:$CB$1048576,MATCH($A846,'Hoja de Trabajo para listado'!$BC$155:$BC$1048576,0),MATCH((CUADRO!O$5&amp;$E846),'Hoja de Trabajo para listado'!$BC$151:$CB$151,0)),0)+IFERROR(INDEX('Hoja de Trabajo para listado'!$DE$153:$DG$274,MATCH($A846,'Hoja de Trabajo para listado'!$DE$153:$DE$1048576,0),MATCH((CUADRO!O$5&amp;$E846),'Hoja de Trabajo para listado'!$DE$151:$DG$151,0)),0)+IFERROR(INDEX('Hoja de Trabajo para listado'!$CD$155:$DC$1048576,MATCH($A846,'Hoja de Trabajo para listado'!$CD$155:$CD$1048576,0),MATCH((CUADRO!O$5&amp;$E846),'Hoja de Trabajo para listado'!$CD$151:$DC$151,0)),0)</f>
        <v>0</v>
      </c>
      <c r="P846" s="243">
        <f ca="1">+IFERROR(INDEX('Hoja de Trabajo para listado'!$A$155:$Z$1048576,MATCH($A846,'Hoja de Trabajo para listado'!$A$155:$A$1048576,0),MATCH((CUADRO!P$5&amp;$E846),'Hoja de Trabajo para listado'!$A$151:$Z$151,0)),0)+IFERROR(INDEX('Hoja de Trabajo para listado'!$AB$155:$BA$1048576,MATCH($A846,'Hoja de Trabajo para listado'!$AB$155:$AB$1048576,0),MATCH((CUADRO!P$5&amp;$E846),'Hoja de Trabajo para listado'!$AB$151:$BA$151,0)),0)+IFERROR(INDEX('Hoja de Trabajo para listado'!$BC$155:$CB$1048576,MATCH($A846,'Hoja de Trabajo para listado'!$BC$155:$BC$1048576,0),MATCH((CUADRO!P$5&amp;$E846),'Hoja de Trabajo para listado'!$BC$151:$CB$151,0)),0)+IFERROR(INDEX('Hoja de Trabajo para listado'!$DE$153:$DG$274,MATCH($A846,'Hoja de Trabajo para listado'!$DE$153:$DE$1048576,0),MATCH((CUADRO!P$5&amp;$E846),'Hoja de Trabajo para listado'!$DE$151:$DG$151,0)),0)+IFERROR(INDEX('Hoja de Trabajo para listado'!$CD$155:$DC$1048576,MATCH($A846,'Hoja de Trabajo para listado'!$CD$155:$CD$1048576,0),MATCH((CUADRO!P$5&amp;$E846),'Hoja de Trabajo para listado'!$CD$151:$DC$151,0)),0)</f>
        <v>0</v>
      </c>
      <c r="Q846" s="243">
        <f ca="1">+IFERROR(INDEX('Hoja de Trabajo para listado'!$A$155:$Z$1048576,MATCH($A846,'Hoja de Trabajo para listado'!$A$155:$A$1048576,0),MATCH((CUADRO!Q$5&amp;$E846),'Hoja de Trabajo para listado'!$A$151:$Z$151,0)),0)+IFERROR(INDEX('Hoja de Trabajo para listado'!$AB$155:$BA$1048576,MATCH($A846,'Hoja de Trabajo para listado'!$AB$155:$AB$1048576,0),MATCH((CUADRO!Q$5&amp;$E846),'Hoja de Trabajo para listado'!$AB$151:$BA$151,0)),0)+IFERROR(INDEX('Hoja de Trabajo para listado'!$BC$155:$CB$1048576,MATCH($A846,'Hoja de Trabajo para listado'!$BC$155:$BC$1048576,0),MATCH((CUADRO!Q$5&amp;$E846),'Hoja de Trabajo para listado'!$BC$151:$CB$151,0)),0)+IFERROR(INDEX('Hoja de Trabajo para listado'!$DE$153:$DG$274,MATCH($A846,'Hoja de Trabajo para listado'!$DE$153:$DE$1048576,0),MATCH((CUADRO!Q$5&amp;$E846),'Hoja de Trabajo para listado'!$DE$151:$DG$151,0)),0)+IFERROR(INDEX('Hoja de Trabajo para listado'!$CD$155:$DC$1048576,MATCH($A846,'Hoja de Trabajo para listado'!$CD$155:$CD$1048576,0),MATCH((CUADRO!Q$5&amp;$E846),'Hoja de Trabajo para listado'!$CD$151:$DC$151,0)),0)</f>
        <v>0</v>
      </c>
      <c r="R846" s="243">
        <f t="shared" ca="1" si="29"/>
        <v>0</v>
      </c>
      <c r="S846" s="249"/>
      <c r="T846" s="243">
        <f ca="1">+T847</f>
        <v>0</v>
      </c>
      <c r="U846" s="242">
        <f t="shared" si="30"/>
        <v>1</v>
      </c>
      <c r="V846" s="333" t="str">
        <f>+VLOOKUP(A846,bd_lista!$A$3:$E$590,5,FALSE)</f>
        <v>Gobiernos Autonomos Municipales</v>
      </c>
      <c r="W846" s="383" t="str">
        <f>+V846</f>
        <v>Gobiernos Autonomos Municipales</v>
      </c>
      <c r="X846" s="242">
        <f>+VLOOKUP(A846,[3]Sheet1!$A$13:$D$744,4,FALSE)</f>
        <v>0</v>
      </c>
      <c r="Y846" s="242" t="e">
        <f>+VLOOKUP(X846,bd_lista!$A$3:$C$590,3,FALSE)</f>
        <v>#N/A</v>
      </c>
      <c r="Z846" s="294">
        <f>+X846</f>
        <v>0</v>
      </c>
      <c r="AA846" s="295" t="e">
        <f>+Y846</f>
        <v>#N/A</v>
      </c>
    </row>
    <row r="847" spans="1:27" customFormat="1" ht="15" hidden="1" customHeight="1">
      <c r="A847" s="32">
        <v>1507</v>
      </c>
      <c r="B847" s="389"/>
      <c r="C847" s="247" t="str">
        <f>+VLOOKUP(A847,bd_lista!$A$3:$C$590,3,FALSE)</f>
        <v>Gobierno Autónomo Municipal de Llallagua</v>
      </c>
      <c r="D847" s="386"/>
      <c r="E847" s="244" t="s">
        <v>1305</v>
      </c>
      <c r="F847" s="245">
        <f ca="1">+IFERROR(INDEX('Hoja de Trabajo para listado'!$A$155:$Z$1048576,MATCH($A847,'Hoja de Trabajo para listado'!$A$155:$A$1048576,0),MATCH((CUADRO!F$5&amp;$E847),'Hoja de Trabajo para listado'!$A$151:$Z$151,0)),0)+IFERROR(INDEX('Hoja de Trabajo para listado'!$AB$155:$BA$1048576,MATCH($A847,'Hoja de Trabajo para listado'!$AB$155:$AB$1048576,0),MATCH((CUADRO!F$5&amp;$E847),'Hoja de Trabajo para listado'!$AB$151:$BA$151,0)),0)+IFERROR(INDEX('Hoja de Trabajo para listado'!$BC$155:$CB$1048576,MATCH($A847,'Hoja de Trabajo para listado'!$BC$155:$BC$1048576,0),MATCH((CUADRO!F$5&amp;$E847),'Hoja de Trabajo para listado'!$BC$151:$CB$151,0)),0)+IFERROR(INDEX('Hoja de Trabajo para listado'!$DE$153:$DG$274,MATCH($A847,'Hoja de Trabajo para listado'!$DE$153:$DE$1048576,0),MATCH((CUADRO!F$5&amp;$E847),'Hoja de Trabajo para listado'!$DE$151:$DG$151,0)),0)+IFERROR(INDEX('Hoja de Trabajo para listado'!$CD$155:$DC$1048576,MATCH($A847,'Hoja de Trabajo para listado'!$CD$155:$CD$1048576,0),MATCH((CUADRO!F$5&amp;$E847),'Hoja de Trabajo para listado'!$CD$151:$DC$151,0)),0)</f>
        <v>0</v>
      </c>
      <c r="G847" s="245">
        <f ca="1">+IFERROR(INDEX('Hoja de Trabajo para listado'!$A$155:$Z$1048576,MATCH($A847,'Hoja de Trabajo para listado'!$A$155:$A$1048576,0),MATCH((CUADRO!G$5&amp;$E847),'Hoja de Trabajo para listado'!$A$151:$Z$151,0)),0)+IFERROR(INDEX('Hoja de Trabajo para listado'!$AB$155:$BA$1048576,MATCH($A847,'Hoja de Trabajo para listado'!$AB$155:$AB$1048576,0),MATCH((CUADRO!G$5&amp;$E847),'Hoja de Trabajo para listado'!$AB$151:$BA$151,0)),0)+IFERROR(INDEX('Hoja de Trabajo para listado'!$BC$155:$CB$1048576,MATCH($A847,'Hoja de Trabajo para listado'!$BC$155:$BC$1048576,0),MATCH((CUADRO!G$5&amp;$E847),'Hoja de Trabajo para listado'!$BC$151:$CB$151,0)),0)+IFERROR(INDEX('Hoja de Trabajo para listado'!$DE$153:$DG$274,MATCH($A847,'Hoja de Trabajo para listado'!$DE$153:$DE$1048576,0),MATCH((CUADRO!G$5&amp;$E847),'Hoja de Trabajo para listado'!$DE$151:$DG$151,0)),0)+IFERROR(INDEX('Hoja de Trabajo para listado'!$CD$155:$DC$1048576,MATCH($A847,'Hoja de Trabajo para listado'!$CD$155:$CD$1048576,0),MATCH((CUADRO!G$5&amp;$E847),'Hoja de Trabajo para listado'!$CD$151:$DC$151,0)),0)</f>
        <v>0</v>
      </c>
      <c r="H847" s="245">
        <f ca="1">+IFERROR(INDEX('Hoja de Trabajo para listado'!$A$155:$Z$1048576,MATCH($A847,'Hoja de Trabajo para listado'!$A$155:$A$1048576,0),MATCH((CUADRO!H$5&amp;$E847),'Hoja de Trabajo para listado'!$A$151:$Z$151,0)),0)+IFERROR(INDEX('Hoja de Trabajo para listado'!$AB$155:$BA$1048576,MATCH($A847,'Hoja de Trabajo para listado'!$AB$155:$AB$1048576,0),MATCH((CUADRO!H$5&amp;$E847),'Hoja de Trabajo para listado'!$AB$151:$BA$151,0)),0)+IFERROR(INDEX('Hoja de Trabajo para listado'!$BC$155:$CB$1048576,MATCH($A847,'Hoja de Trabajo para listado'!$BC$155:$BC$1048576,0),MATCH((CUADRO!H$5&amp;$E847),'Hoja de Trabajo para listado'!$BC$151:$CB$151,0)),0)+IFERROR(INDEX('Hoja de Trabajo para listado'!$DE$153:$DG$274,MATCH($A847,'Hoja de Trabajo para listado'!$DE$153:$DE$1048576,0),MATCH((CUADRO!H$5&amp;$E847),'Hoja de Trabajo para listado'!$DE$151:$DG$151,0)),0)+IFERROR(INDEX('Hoja de Trabajo para listado'!$CD$155:$DC$1048576,MATCH($A847,'Hoja de Trabajo para listado'!$CD$155:$CD$1048576,0),MATCH((CUADRO!H$5&amp;$E847),'Hoja de Trabajo para listado'!$CD$151:$DC$151,0)),0)</f>
        <v>0</v>
      </c>
      <c r="I847" s="245">
        <f ca="1">+IFERROR(INDEX('Hoja de Trabajo para listado'!$A$155:$Z$1048576,MATCH($A847,'Hoja de Trabajo para listado'!$A$155:$A$1048576,0),MATCH((CUADRO!I$5&amp;$E847),'Hoja de Trabajo para listado'!$A$151:$Z$151,0)),0)+IFERROR(INDEX('Hoja de Trabajo para listado'!$AB$155:$BA$1048576,MATCH($A847,'Hoja de Trabajo para listado'!$AB$155:$AB$1048576,0),MATCH((CUADRO!I$5&amp;$E847),'Hoja de Trabajo para listado'!$AB$151:$BA$151,0)),0)+IFERROR(INDEX('Hoja de Trabajo para listado'!$BC$155:$CB$1048576,MATCH($A847,'Hoja de Trabajo para listado'!$BC$155:$BC$1048576,0),MATCH((CUADRO!I$5&amp;$E847),'Hoja de Trabajo para listado'!$BC$151:$CB$151,0)),0)+IFERROR(INDEX('Hoja de Trabajo para listado'!$DE$153:$DG$274,MATCH($A847,'Hoja de Trabajo para listado'!$DE$153:$DE$1048576,0),MATCH((CUADRO!I$5&amp;$E847),'Hoja de Trabajo para listado'!$DE$151:$DG$151,0)),0)+IFERROR(INDEX('Hoja de Trabajo para listado'!$CD$155:$DC$1048576,MATCH($A847,'Hoja de Trabajo para listado'!$CD$155:$CD$1048576,0),MATCH((CUADRO!I$5&amp;$E847),'Hoja de Trabajo para listado'!$CD$151:$DC$151,0)),0)</f>
        <v>0</v>
      </c>
      <c r="J847" s="245">
        <f ca="1">+IFERROR(INDEX('Hoja de Trabajo para listado'!$A$155:$Z$1048576,MATCH($A847,'Hoja de Trabajo para listado'!$A$155:$A$1048576,0),MATCH((CUADRO!J$5&amp;$E847),'Hoja de Trabajo para listado'!$A$151:$Z$151,0)),0)+IFERROR(INDEX('Hoja de Trabajo para listado'!$AB$155:$BA$1048576,MATCH($A847,'Hoja de Trabajo para listado'!$AB$155:$AB$1048576,0),MATCH((CUADRO!J$5&amp;$E847),'Hoja de Trabajo para listado'!$AB$151:$BA$151,0)),0)+IFERROR(INDEX('Hoja de Trabajo para listado'!$BC$155:$CB$1048576,MATCH($A847,'Hoja de Trabajo para listado'!$BC$155:$BC$1048576,0),MATCH((CUADRO!J$5&amp;$E847),'Hoja de Trabajo para listado'!$BC$151:$CB$151,0)),0)+IFERROR(INDEX('Hoja de Trabajo para listado'!$DE$153:$DG$274,MATCH($A847,'Hoja de Trabajo para listado'!$DE$153:$DE$1048576,0),MATCH((CUADRO!J$5&amp;$E847),'Hoja de Trabajo para listado'!$DE$151:$DG$151,0)),0)+IFERROR(INDEX('Hoja de Trabajo para listado'!$CD$155:$DC$1048576,MATCH($A847,'Hoja de Trabajo para listado'!$CD$155:$CD$1048576,0),MATCH((CUADRO!J$5&amp;$E847),'Hoja de Trabajo para listado'!$CD$151:$DC$151,0)),0)</f>
        <v>0</v>
      </c>
      <c r="K847" s="245">
        <f ca="1">+IFERROR(INDEX('Hoja de Trabajo para listado'!$A$155:$Z$1048576,MATCH($A847,'Hoja de Trabajo para listado'!$A$155:$A$1048576,0),MATCH((CUADRO!K$5&amp;$E847),'Hoja de Trabajo para listado'!$A$151:$Z$151,0)),0)+IFERROR(INDEX('Hoja de Trabajo para listado'!$AB$155:$BA$1048576,MATCH($A847,'Hoja de Trabajo para listado'!$AB$155:$AB$1048576,0),MATCH((CUADRO!K$5&amp;$E847),'Hoja de Trabajo para listado'!$AB$151:$BA$151,0)),0)+IFERROR(INDEX('Hoja de Trabajo para listado'!$BC$155:$CB$1048576,MATCH($A847,'Hoja de Trabajo para listado'!$BC$155:$BC$1048576,0),MATCH((CUADRO!K$5&amp;$E847),'Hoja de Trabajo para listado'!$BC$151:$CB$151,0)),0)+IFERROR(INDEX('Hoja de Trabajo para listado'!$DE$153:$DG$274,MATCH($A847,'Hoja de Trabajo para listado'!$DE$153:$DE$1048576,0),MATCH((CUADRO!K$5&amp;$E847),'Hoja de Trabajo para listado'!$DE$151:$DG$151,0)),0)+IFERROR(INDEX('Hoja de Trabajo para listado'!$CD$155:$DC$1048576,MATCH($A847,'Hoja de Trabajo para listado'!$CD$155:$CD$1048576,0),MATCH((CUADRO!K$5&amp;$E847),'Hoja de Trabajo para listado'!$CD$151:$DC$151,0)),0)</f>
        <v>0</v>
      </c>
      <c r="L847" s="245">
        <f ca="1">+IFERROR(INDEX('Hoja de Trabajo para listado'!$A$155:$Z$1048576,MATCH($A847,'Hoja de Trabajo para listado'!$A$155:$A$1048576,0),MATCH((CUADRO!L$5&amp;$E847),'Hoja de Trabajo para listado'!$A$151:$Z$151,0)),0)+IFERROR(INDEX('Hoja de Trabajo para listado'!$AB$155:$BA$1048576,MATCH($A847,'Hoja de Trabajo para listado'!$AB$155:$AB$1048576,0),MATCH((CUADRO!L$5&amp;$E847),'Hoja de Trabajo para listado'!$AB$151:$BA$151,0)),0)+IFERROR(INDEX('Hoja de Trabajo para listado'!$BC$155:$CB$1048576,MATCH($A847,'Hoja de Trabajo para listado'!$BC$155:$BC$1048576,0),MATCH((CUADRO!L$5&amp;$E847),'Hoja de Trabajo para listado'!$BC$151:$CB$151,0)),0)+IFERROR(INDEX('Hoja de Trabajo para listado'!$DE$153:$DG$274,MATCH($A847,'Hoja de Trabajo para listado'!$DE$153:$DE$1048576,0),MATCH((CUADRO!L$5&amp;$E847),'Hoja de Trabajo para listado'!$DE$151:$DG$151,0)),0)+IFERROR(INDEX('Hoja de Trabajo para listado'!$CD$155:$DC$1048576,MATCH($A847,'Hoja de Trabajo para listado'!$CD$155:$CD$1048576,0),MATCH((CUADRO!L$5&amp;$E847),'Hoja de Trabajo para listado'!$CD$151:$DC$151,0)),0)</f>
        <v>0</v>
      </c>
      <c r="M847" s="245">
        <f ca="1">+IFERROR(INDEX('Hoja de Trabajo para listado'!$A$155:$Z$1048576,MATCH($A847,'Hoja de Trabajo para listado'!$A$155:$A$1048576,0),MATCH((CUADRO!M$5&amp;$E847),'Hoja de Trabajo para listado'!$A$151:$Z$151,0)),0)+IFERROR(INDEX('Hoja de Trabajo para listado'!$AB$155:$BA$1048576,MATCH($A847,'Hoja de Trabajo para listado'!$AB$155:$AB$1048576,0),MATCH((CUADRO!M$5&amp;$E847),'Hoja de Trabajo para listado'!$AB$151:$BA$151,0)),0)+IFERROR(INDEX('Hoja de Trabajo para listado'!$BC$155:$CB$1048576,MATCH($A847,'Hoja de Trabajo para listado'!$BC$155:$BC$1048576,0),MATCH((CUADRO!M$5&amp;$E847),'Hoja de Trabajo para listado'!$BC$151:$CB$151,0)),0)+IFERROR(INDEX('Hoja de Trabajo para listado'!$DE$153:$DG$274,MATCH($A847,'Hoja de Trabajo para listado'!$DE$153:$DE$1048576,0),MATCH((CUADRO!M$5&amp;$E847),'Hoja de Trabajo para listado'!$DE$151:$DG$151,0)),0)+IFERROR(INDEX('Hoja de Trabajo para listado'!$CD$155:$DC$1048576,MATCH($A847,'Hoja de Trabajo para listado'!$CD$155:$CD$1048576,0),MATCH((CUADRO!M$5&amp;$E847),'Hoja de Trabajo para listado'!$CD$151:$DC$151,0)),0)</f>
        <v>0</v>
      </c>
      <c r="N847" s="245">
        <f ca="1">+IFERROR(INDEX('Hoja de Trabajo para listado'!$A$155:$Z$1048576,MATCH($A847,'Hoja de Trabajo para listado'!$A$155:$A$1048576,0),MATCH((CUADRO!N$5&amp;$E847),'Hoja de Trabajo para listado'!$A$151:$Z$151,0)),0)+IFERROR(INDEX('Hoja de Trabajo para listado'!$AB$155:$BA$1048576,MATCH($A847,'Hoja de Trabajo para listado'!$AB$155:$AB$1048576,0),MATCH((CUADRO!N$5&amp;$E847),'Hoja de Trabajo para listado'!$AB$151:$BA$151,0)),0)+IFERROR(INDEX('Hoja de Trabajo para listado'!$BC$155:$CB$1048576,MATCH($A847,'Hoja de Trabajo para listado'!$BC$155:$BC$1048576,0),MATCH((CUADRO!N$5&amp;$E847),'Hoja de Trabajo para listado'!$BC$151:$CB$151,0)),0)+IFERROR(INDEX('Hoja de Trabajo para listado'!$DE$153:$DG$274,MATCH($A847,'Hoja de Trabajo para listado'!$DE$153:$DE$1048576,0),MATCH((CUADRO!N$5&amp;$E847),'Hoja de Trabajo para listado'!$DE$151:$DG$151,0)),0)+IFERROR(INDEX('Hoja de Trabajo para listado'!$CD$155:$DC$1048576,MATCH($A847,'Hoja de Trabajo para listado'!$CD$155:$CD$1048576,0),MATCH((CUADRO!N$5&amp;$E847),'Hoja de Trabajo para listado'!$CD$151:$DC$151,0)),0)</f>
        <v>0</v>
      </c>
      <c r="O847" s="245">
        <f ca="1">+IFERROR(INDEX('Hoja de Trabajo para listado'!$A$155:$Z$1048576,MATCH($A847,'Hoja de Trabajo para listado'!$A$155:$A$1048576,0),MATCH((CUADRO!O$5&amp;$E847),'Hoja de Trabajo para listado'!$A$151:$Z$151,0)),0)+IFERROR(INDEX('Hoja de Trabajo para listado'!$AB$155:$BA$1048576,MATCH($A847,'Hoja de Trabajo para listado'!$AB$155:$AB$1048576,0),MATCH((CUADRO!O$5&amp;$E847),'Hoja de Trabajo para listado'!$AB$151:$BA$151,0)),0)+IFERROR(INDEX('Hoja de Trabajo para listado'!$BC$155:$CB$1048576,MATCH($A847,'Hoja de Trabajo para listado'!$BC$155:$BC$1048576,0),MATCH((CUADRO!O$5&amp;$E847),'Hoja de Trabajo para listado'!$BC$151:$CB$151,0)),0)+IFERROR(INDEX('Hoja de Trabajo para listado'!$DE$153:$DG$274,MATCH($A847,'Hoja de Trabajo para listado'!$DE$153:$DE$1048576,0),MATCH((CUADRO!O$5&amp;$E847),'Hoja de Trabajo para listado'!$DE$151:$DG$151,0)),0)+IFERROR(INDEX('Hoja de Trabajo para listado'!$CD$155:$DC$1048576,MATCH($A847,'Hoja de Trabajo para listado'!$CD$155:$CD$1048576,0),MATCH((CUADRO!O$5&amp;$E847),'Hoja de Trabajo para listado'!$CD$151:$DC$151,0)),0)</f>
        <v>0</v>
      </c>
      <c r="P847" s="245">
        <f ca="1">+IFERROR(INDEX('Hoja de Trabajo para listado'!$A$155:$Z$1048576,MATCH($A847,'Hoja de Trabajo para listado'!$A$155:$A$1048576,0),MATCH((CUADRO!P$5&amp;$E847),'Hoja de Trabajo para listado'!$A$151:$Z$151,0)),0)+IFERROR(INDEX('Hoja de Trabajo para listado'!$AB$155:$BA$1048576,MATCH($A847,'Hoja de Trabajo para listado'!$AB$155:$AB$1048576,0),MATCH((CUADRO!P$5&amp;$E847),'Hoja de Trabajo para listado'!$AB$151:$BA$151,0)),0)+IFERROR(INDEX('Hoja de Trabajo para listado'!$BC$155:$CB$1048576,MATCH($A847,'Hoja de Trabajo para listado'!$BC$155:$BC$1048576,0),MATCH((CUADRO!P$5&amp;$E847),'Hoja de Trabajo para listado'!$BC$151:$CB$151,0)),0)+IFERROR(INDEX('Hoja de Trabajo para listado'!$DE$153:$DG$274,MATCH($A847,'Hoja de Trabajo para listado'!$DE$153:$DE$1048576,0),MATCH((CUADRO!P$5&amp;$E847),'Hoja de Trabajo para listado'!$DE$151:$DG$151,0)),0)+IFERROR(INDEX('Hoja de Trabajo para listado'!$CD$155:$DC$1048576,MATCH($A847,'Hoja de Trabajo para listado'!$CD$155:$CD$1048576,0),MATCH((CUADRO!P$5&amp;$E847),'Hoja de Trabajo para listado'!$CD$151:$DC$151,0)),0)</f>
        <v>0</v>
      </c>
      <c r="Q847" s="245">
        <f ca="1">+IFERROR(INDEX('Hoja de Trabajo para listado'!$A$155:$Z$1048576,MATCH($A847,'Hoja de Trabajo para listado'!$A$155:$A$1048576,0),MATCH((CUADRO!Q$5&amp;$E847),'Hoja de Trabajo para listado'!$A$151:$Z$151,0)),0)+IFERROR(INDEX('Hoja de Trabajo para listado'!$AB$155:$BA$1048576,MATCH($A847,'Hoja de Trabajo para listado'!$AB$155:$AB$1048576,0),MATCH((CUADRO!Q$5&amp;$E847),'Hoja de Trabajo para listado'!$AB$151:$BA$151,0)),0)+IFERROR(INDEX('Hoja de Trabajo para listado'!$BC$155:$CB$1048576,MATCH($A847,'Hoja de Trabajo para listado'!$BC$155:$BC$1048576,0),MATCH((CUADRO!Q$5&amp;$E847),'Hoja de Trabajo para listado'!$BC$151:$CB$151,0)),0)+IFERROR(INDEX('Hoja de Trabajo para listado'!$DE$153:$DG$274,MATCH($A847,'Hoja de Trabajo para listado'!$DE$153:$DE$1048576,0),MATCH((CUADRO!Q$5&amp;$E847),'Hoja de Trabajo para listado'!$DE$151:$DG$151,0)),0)+IFERROR(INDEX('Hoja de Trabajo para listado'!$CD$155:$DC$1048576,MATCH($A847,'Hoja de Trabajo para listado'!$CD$155:$CD$1048576,0),MATCH((CUADRO!Q$5&amp;$E847),'Hoja de Trabajo para listado'!$CD$151:$DC$151,0)),0)</f>
        <v>0</v>
      </c>
      <c r="R847" s="245">
        <f t="shared" ca="1" si="29"/>
        <v>0</v>
      </c>
      <c r="S847" s="259">
        <f ca="1">+R846+R847</f>
        <v>0</v>
      </c>
      <c r="T847" s="245">
        <f ca="1">+S847</f>
        <v>0</v>
      </c>
      <c r="U847" s="244">
        <f t="shared" si="30"/>
        <v>2</v>
      </c>
      <c r="V847" s="333" t="str">
        <f>+VLOOKUP(A847,bd_lista!$A$3:$E$590,5,FALSE)</f>
        <v>Gobiernos Autonomos Municipales</v>
      </c>
      <c r="W847" s="384"/>
      <c r="X847" s="242">
        <f>+VLOOKUP(A847,[3]Sheet1!$A$13:$D$744,4,FALSE)</f>
        <v>0</v>
      </c>
      <c r="Y847" s="242" t="e">
        <f>+VLOOKUP(X847,bd_lista!$A$3:$C$590,3,FALSE)</f>
        <v>#N/A</v>
      </c>
      <c r="Z847" s="292"/>
      <c r="AA847" s="293"/>
    </row>
    <row r="848" spans="1:27" customFormat="1" ht="15" hidden="1" customHeight="1">
      <c r="A848" s="32">
        <v>1508</v>
      </c>
      <c r="B848" s="388">
        <f>+A848</f>
        <v>1508</v>
      </c>
      <c r="C848" s="247" t="str">
        <f>+VLOOKUP(A848,bd_lista!$A$3:$C$590,3,FALSE)</f>
        <v>Gobierno Autónomo Municipal de Betanzos</v>
      </c>
      <c r="D848" s="385" t="str">
        <f>+C848</f>
        <v>Gobierno Autónomo Municipal de Betanzos</v>
      </c>
      <c r="E848" s="242" t="s">
        <v>1304</v>
      </c>
      <c r="F848" s="243">
        <f ca="1">+IFERROR(INDEX('Hoja de Trabajo para listado'!$A$155:$Z$1048576,MATCH($A848,'Hoja de Trabajo para listado'!$A$155:$A$1048576,0),MATCH((CUADRO!F$5&amp;$E848),'Hoja de Trabajo para listado'!$A$151:$Z$151,0)),0)+IFERROR(INDEX('Hoja de Trabajo para listado'!$AB$155:$BA$1048576,MATCH($A848,'Hoja de Trabajo para listado'!$AB$155:$AB$1048576,0),MATCH((CUADRO!F$5&amp;$E848),'Hoja de Trabajo para listado'!$AB$151:$BA$151,0)),0)+IFERROR(INDEX('Hoja de Trabajo para listado'!$BC$155:$CB$1048576,MATCH($A848,'Hoja de Trabajo para listado'!$BC$155:$BC$1048576,0),MATCH((CUADRO!F$5&amp;$E848),'Hoja de Trabajo para listado'!$BC$151:$CB$151,0)),0)+IFERROR(INDEX('Hoja de Trabajo para listado'!$DE$153:$DG$274,MATCH($A848,'Hoja de Trabajo para listado'!$DE$153:$DE$1048576,0),MATCH((CUADRO!F$5&amp;$E848),'Hoja de Trabajo para listado'!$DE$151:$DG$151,0)),0)+IFERROR(INDEX('Hoja de Trabajo para listado'!$CD$155:$DC$1048576,MATCH($A848,'Hoja de Trabajo para listado'!$CD$155:$CD$1048576,0),MATCH((CUADRO!F$5&amp;$E848),'Hoja de Trabajo para listado'!$CD$151:$DC$151,0)),0)</f>
        <v>0</v>
      </c>
      <c r="G848" s="243">
        <f ca="1">+IFERROR(INDEX('Hoja de Trabajo para listado'!$A$155:$Z$1048576,MATCH($A848,'Hoja de Trabajo para listado'!$A$155:$A$1048576,0),MATCH((CUADRO!G$5&amp;$E848),'Hoja de Trabajo para listado'!$A$151:$Z$151,0)),0)+IFERROR(INDEX('Hoja de Trabajo para listado'!$AB$155:$BA$1048576,MATCH($A848,'Hoja de Trabajo para listado'!$AB$155:$AB$1048576,0),MATCH((CUADRO!G$5&amp;$E848),'Hoja de Trabajo para listado'!$AB$151:$BA$151,0)),0)+IFERROR(INDEX('Hoja de Trabajo para listado'!$BC$155:$CB$1048576,MATCH($A848,'Hoja de Trabajo para listado'!$BC$155:$BC$1048576,0),MATCH((CUADRO!G$5&amp;$E848),'Hoja de Trabajo para listado'!$BC$151:$CB$151,0)),0)+IFERROR(INDEX('Hoja de Trabajo para listado'!$DE$153:$DG$274,MATCH($A848,'Hoja de Trabajo para listado'!$DE$153:$DE$1048576,0),MATCH((CUADRO!G$5&amp;$E848),'Hoja de Trabajo para listado'!$DE$151:$DG$151,0)),0)+IFERROR(INDEX('Hoja de Trabajo para listado'!$CD$155:$DC$1048576,MATCH($A848,'Hoja de Trabajo para listado'!$CD$155:$CD$1048576,0),MATCH((CUADRO!G$5&amp;$E848),'Hoja de Trabajo para listado'!$CD$151:$DC$151,0)),0)</f>
        <v>0</v>
      </c>
      <c r="H848" s="243">
        <f ca="1">+IFERROR(INDEX('Hoja de Trabajo para listado'!$A$155:$Z$1048576,MATCH($A848,'Hoja de Trabajo para listado'!$A$155:$A$1048576,0),MATCH((CUADRO!H$5&amp;$E848),'Hoja de Trabajo para listado'!$A$151:$Z$151,0)),0)+IFERROR(INDEX('Hoja de Trabajo para listado'!$AB$155:$BA$1048576,MATCH($A848,'Hoja de Trabajo para listado'!$AB$155:$AB$1048576,0),MATCH((CUADRO!H$5&amp;$E848),'Hoja de Trabajo para listado'!$AB$151:$BA$151,0)),0)+IFERROR(INDEX('Hoja de Trabajo para listado'!$BC$155:$CB$1048576,MATCH($A848,'Hoja de Trabajo para listado'!$BC$155:$BC$1048576,0),MATCH((CUADRO!H$5&amp;$E848),'Hoja de Trabajo para listado'!$BC$151:$CB$151,0)),0)+IFERROR(INDEX('Hoja de Trabajo para listado'!$DE$153:$DG$274,MATCH($A848,'Hoja de Trabajo para listado'!$DE$153:$DE$1048576,0),MATCH((CUADRO!H$5&amp;$E848),'Hoja de Trabajo para listado'!$DE$151:$DG$151,0)),0)+IFERROR(INDEX('Hoja de Trabajo para listado'!$CD$155:$DC$1048576,MATCH($A848,'Hoja de Trabajo para listado'!$CD$155:$CD$1048576,0),MATCH((CUADRO!H$5&amp;$E848),'Hoja de Trabajo para listado'!$CD$151:$DC$151,0)),0)</f>
        <v>0</v>
      </c>
      <c r="I848" s="243">
        <f ca="1">+IFERROR(INDEX('Hoja de Trabajo para listado'!$A$155:$Z$1048576,MATCH($A848,'Hoja de Trabajo para listado'!$A$155:$A$1048576,0),MATCH((CUADRO!I$5&amp;$E848),'Hoja de Trabajo para listado'!$A$151:$Z$151,0)),0)+IFERROR(INDEX('Hoja de Trabajo para listado'!$AB$155:$BA$1048576,MATCH($A848,'Hoja de Trabajo para listado'!$AB$155:$AB$1048576,0),MATCH((CUADRO!I$5&amp;$E848),'Hoja de Trabajo para listado'!$AB$151:$BA$151,0)),0)+IFERROR(INDEX('Hoja de Trabajo para listado'!$BC$155:$CB$1048576,MATCH($A848,'Hoja de Trabajo para listado'!$BC$155:$BC$1048576,0),MATCH((CUADRO!I$5&amp;$E848),'Hoja de Trabajo para listado'!$BC$151:$CB$151,0)),0)+IFERROR(INDEX('Hoja de Trabajo para listado'!$DE$153:$DG$274,MATCH($A848,'Hoja de Trabajo para listado'!$DE$153:$DE$1048576,0),MATCH((CUADRO!I$5&amp;$E848),'Hoja de Trabajo para listado'!$DE$151:$DG$151,0)),0)+IFERROR(INDEX('Hoja de Trabajo para listado'!$CD$155:$DC$1048576,MATCH($A848,'Hoja de Trabajo para listado'!$CD$155:$CD$1048576,0),MATCH((CUADRO!I$5&amp;$E848),'Hoja de Trabajo para listado'!$CD$151:$DC$151,0)),0)</f>
        <v>0</v>
      </c>
      <c r="J848" s="243">
        <f ca="1">+IFERROR(INDEX('Hoja de Trabajo para listado'!$A$155:$Z$1048576,MATCH($A848,'Hoja de Trabajo para listado'!$A$155:$A$1048576,0),MATCH((CUADRO!J$5&amp;$E848),'Hoja de Trabajo para listado'!$A$151:$Z$151,0)),0)+IFERROR(INDEX('Hoja de Trabajo para listado'!$AB$155:$BA$1048576,MATCH($A848,'Hoja de Trabajo para listado'!$AB$155:$AB$1048576,0),MATCH((CUADRO!J$5&amp;$E848),'Hoja de Trabajo para listado'!$AB$151:$BA$151,0)),0)+IFERROR(INDEX('Hoja de Trabajo para listado'!$BC$155:$CB$1048576,MATCH($A848,'Hoja de Trabajo para listado'!$BC$155:$BC$1048576,0),MATCH((CUADRO!J$5&amp;$E848),'Hoja de Trabajo para listado'!$BC$151:$CB$151,0)),0)+IFERROR(INDEX('Hoja de Trabajo para listado'!$DE$153:$DG$274,MATCH($A848,'Hoja de Trabajo para listado'!$DE$153:$DE$1048576,0),MATCH((CUADRO!J$5&amp;$E848),'Hoja de Trabajo para listado'!$DE$151:$DG$151,0)),0)+IFERROR(INDEX('Hoja de Trabajo para listado'!$CD$155:$DC$1048576,MATCH($A848,'Hoja de Trabajo para listado'!$CD$155:$CD$1048576,0),MATCH((CUADRO!J$5&amp;$E848),'Hoja de Trabajo para listado'!$CD$151:$DC$151,0)),0)</f>
        <v>0</v>
      </c>
      <c r="K848" s="243">
        <f ca="1">+IFERROR(INDEX('Hoja de Trabajo para listado'!$A$155:$Z$1048576,MATCH($A848,'Hoja de Trabajo para listado'!$A$155:$A$1048576,0),MATCH((CUADRO!K$5&amp;$E848),'Hoja de Trabajo para listado'!$A$151:$Z$151,0)),0)+IFERROR(INDEX('Hoja de Trabajo para listado'!$AB$155:$BA$1048576,MATCH($A848,'Hoja de Trabajo para listado'!$AB$155:$AB$1048576,0),MATCH((CUADRO!K$5&amp;$E848),'Hoja de Trabajo para listado'!$AB$151:$BA$151,0)),0)+IFERROR(INDEX('Hoja de Trabajo para listado'!$BC$155:$CB$1048576,MATCH($A848,'Hoja de Trabajo para listado'!$BC$155:$BC$1048576,0),MATCH((CUADRO!K$5&amp;$E848),'Hoja de Trabajo para listado'!$BC$151:$CB$151,0)),0)+IFERROR(INDEX('Hoja de Trabajo para listado'!$DE$153:$DG$274,MATCH($A848,'Hoja de Trabajo para listado'!$DE$153:$DE$1048576,0),MATCH((CUADRO!K$5&amp;$E848),'Hoja de Trabajo para listado'!$DE$151:$DG$151,0)),0)+IFERROR(INDEX('Hoja de Trabajo para listado'!$CD$155:$DC$1048576,MATCH($A848,'Hoja de Trabajo para listado'!$CD$155:$CD$1048576,0),MATCH((CUADRO!K$5&amp;$E848),'Hoja de Trabajo para listado'!$CD$151:$DC$151,0)),0)</f>
        <v>0</v>
      </c>
      <c r="L848" s="243">
        <f ca="1">+IFERROR(INDEX('Hoja de Trabajo para listado'!$A$155:$Z$1048576,MATCH($A848,'Hoja de Trabajo para listado'!$A$155:$A$1048576,0),MATCH((CUADRO!L$5&amp;$E848),'Hoja de Trabajo para listado'!$A$151:$Z$151,0)),0)+IFERROR(INDEX('Hoja de Trabajo para listado'!$AB$155:$BA$1048576,MATCH($A848,'Hoja de Trabajo para listado'!$AB$155:$AB$1048576,0),MATCH((CUADRO!L$5&amp;$E848),'Hoja de Trabajo para listado'!$AB$151:$BA$151,0)),0)+IFERROR(INDEX('Hoja de Trabajo para listado'!$BC$155:$CB$1048576,MATCH($A848,'Hoja de Trabajo para listado'!$BC$155:$BC$1048576,0),MATCH((CUADRO!L$5&amp;$E848),'Hoja de Trabajo para listado'!$BC$151:$CB$151,0)),0)+IFERROR(INDEX('Hoja de Trabajo para listado'!$DE$153:$DG$274,MATCH($A848,'Hoja de Trabajo para listado'!$DE$153:$DE$1048576,0),MATCH((CUADRO!L$5&amp;$E848),'Hoja de Trabajo para listado'!$DE$151:$DG$151,0)),0)+IFERROR(INDEX('Hoja de Trabajo para listado'!$CD$155:$DC$1048576,MATCH($A848,'Hoja de Trabajo para listado'!$CD$155:$CD$1048576,0),MATCH((CUADRO!L$5&amp;$E848),'Hoja de Trabajo para listado'!$CD$151:$DC$151,0)),0)</f>
        <v>0</v>
      </c>
      <c r="M848" s="243">
        <f ca="1">+IFERROR(INDEX('Hoja de Trabajo para listado'!$A$155:$Z$1048576,MATCH($A848,'Hoja de Trabajo para listado'!$A$155:$A$1048576,0),MATCH((CUADRO!M$5&amp;$E848),'Hoja de Trabajo para listado'!$A$151:$Z$151,0)),0)+IFERROR(INDEX('Hoja de Trabajo para listado'!$AB$155:$BA$1048576,MATCH($A848,'Hoja de Trabajo para listado'!$AB$155:$AB$1048576,0),MATCH((CUADRO!M$5&amp;$E848),'Hoja de Trabajo para listado'!$AB$151:$BA$151,0)),0)+IFERROR(INDEX('Hoja de Trabajo para listado'!$BC$155:$CB$1048576,MATCH($A848,'Hoja de Trabajo para listado'!$BC$155:$BC$1048576,0),MATCH((CUADRO!M$5&amp;$E848),'Hoja de Trabajo para listado'!$BC$151:$CB$151,0)),0)+IFERROR(INDEX('Hoja de Trabajo para listado'!$DE$153:$DG$274,MATCH($A848,'Hoja de Trabajo para listado'!$DE$153:$DE$1048576,0),MATCH((CUADRO!M$5&amp;$E848),'Hoja de Trabajo para listado'!$DE$151:$DG$151,0)),0)+IFERROR(INDEX('Hoja de Trabajo para listado'!$CD$155:$DC$1048576,MATCH($A848,'Hoja de Trabajo para listado'!$CD$155:$CD$1048576,0),MATCH((CUADRO!M$5&amp;$E848),'Hoja de Trabajo para listado'!$CD$151:$DC$151,0)),0)</f>
        <v>0</v>
      </c>
      <c r="N848" s="243">
        <f ca="1">+IFERROR(INDEX('Hoja de Trabajo para listado'!$A$155:$Z$1048576,MATCH($A848,'Hoja de Trabajo para listado'!$A$155:$A$1048576,0),MATCH((CUADRO!N$5&amp;$E848),'Hoja de Trabajo para listado'!$A$151:$Z$151,0)),0)+IFERROR(INDEX('Hoja de Trabajo para listado'!$AB$155:$BA$1048576,MATCH($A848,'Hoja de Trabajo para listado'!$AB$155:$AB$1048576,0),MATCH((CUADRO!N$5&amp;$E848),'Hoja de Trabajo para listado'!$AB$151:$BA$151,0)),0)+IFERROR(INDEX('Hoja de Trabajo para listado'!$BC$155:$CB$1048576,MATCH($A848,'Hoja de Trabajo para listado'!$BC$155:$BC$1048576,0),MATCH((CUADRO!N$5&amp;$E848),'Hoja de Trabajo para listado'!$BC$151:$CB$151,0)),0)+IFERROR(INDEX('Hoja de Trabajo para listado'!$DE$153:$DG$274,MATCH($A848,'Hoja de Trabajo para listado'!$DE$153:$DE$1048576,0),MATCH((CUADRO!N$5&amp;$E848),'Hoja de Trabajo para listado'!$DE$151:$DG$151,0)),0)+IFERROR(INDEX('Hoja de Trabajo para listado'!$CD$155:$DC$1048576,MATCH($A848,'Hoja de Trabajo para listado'!$CD$155:$CD$1048576,0),MATCH((CUADRO!N$5&amp;$E848),'Hoja de Trabajo para listado'!$CD$151:$DC$151,0)),0)</f>
        <v>0</v>
      </c>
      <c r="O848" s="243">
        <f ca="1">+IFERROR(INDEX('Hoja de Trabajo para listado'!$A$155:$Z$1048576,MATCH($A848,'Hoja de Trabajo para listado'!$A$155:$A$1048576,0),MATCH((CUADRO!O$5&amp;$E848),'Hoja de Trabajo para listado'!$A$151:$Z$151,0)),0)+IFERROR(INDEX('Hoja de Trabajo para listado'!$AB$155:$BA$1048576,MATCH($A848,'Hoja de Trabajo para listado'!$AB$155:$AB$1048576,0),MATCH((CUADRO!O$5&amp;$E848),'Hoja de Trabajo para listado'!$AB$151:$BA$151,0)),0)+IFERROR(INDEX('Hoja de Trabajo para listado'!$BC$155:$CB$1048576,MATCH($A848,'Hoja de Trabajo para listado'!$BC$155:$BC$1048576,0),MATCH((CUADRO!O$5&amp;$E848),'Hoja de Trabajo para listado'!$BC$151:$CB$151,0)),0)+IFERROR(INDEX('Hoja de Trabajo para listado'!$DE$153:$DG$274,MATCH($A848,'Hoja de Trabajo para listado'!$DE$153:$DE$1048576,0),MATCH((CUADRO!O$5&amp;$E848),'Hoja de Trabajo para listado'!$DE$151:$DG$151,0)),0)+IFERROR(INDEX('Hoja de Trabajo para listado'!$CD$155:$DC$1048576,MATCH($A848,'Hoja de Trabajo para listado'!$CD$155:$CD$1048576,0),MATCH((CUADRO!O$5&amp;$E848),'Hoja de Trabajo para listado'!$CD$151:$DC$151,0)),0)</f>
        <v>0</v>
      </c>
      <c r="P848" s="243">
        <f ca="1">+IFERROR(INDEX('Hoja de Trabajo para listado'!$A$155:$Z$1048576,MATCH($A848,'Hoja de Trabajo para listado'!$A$155:$A$1048576,0),MATCH((CUADRO!P$5&amp;$E848),'Hoja de Trabajo para listado'!$A$151:$Z$151,0)),0)+IFERROR(INDEX('Hoja de Trabajo para listado'!$AB$155:$BA$1048576,MATCH($A848,'Hoja de Trabajo para listado'!$AB$155:$AB$1048576,0),MATCH((CUADRO!P$5&amp;$E848),'Hoja de Trabajo para listado'!$AB$151:$BA$151,0)),0)+IFERROR(INDEX('Hoja de Trabajo para listado'!$BC$155:$CB$1048576,MATCH($A848,'Hoja de Trabajo para listado'!$BC$155:$BC$1048576,0),MATCH((CUADRO!P$5&amp;$E848),'Hoja de Trabajo para listado'!$BC$151:$CB$151,0)),0)+IFERROR(INDEX('Hoja de Trabajo para listado'!$DE$153:$DG$274,MATCH($A848,'Hoja de Trabajo para listado'!$DE$153:$DE$1048576,0),MATCH((CUADRO!P$5&amp;$E848),'Hoja de Trabajo para listado'!$DE$151:$DG$151,0)),0)+IFERROR(INDEX('Hoja de Trabajo para listado'!$CD$155:$DC$1048576,MATCH($A848,'Hoja de Trabajo para listado'!$CD$155:$CD$1048576,0),MATCH((CUADRO!P$5&amp;$E848),'Hoja de Trabajo para listado'!$CD$151:$DC$151,0)),0)</f>
        <v>0</v>
      </c>
      <c r="Q848" s="243">
        <f ca="1">+IFERROR(INDEX('Hoja de Trabajo para listado'!$A$155:$Z$1048576,MATCH($A848,'Hoja de Trabajo para listado'!$A$155:$A$1048576,0),MATCH((CUADRO!Q$5&amp;$E848),'Hoja de Trabajo para listado'!$A$151:$Z$151,0)),0)+IFERROR(INDEX('Hoja de Trabajo para listado'!$AB$155:$BA$1048576,MATCH($A848,'Hoja de Trabajo para listado'!$AB$155:$AB$1048576,0),MATCH((CUADRO!Q$5&amp;$E848),'Hoja de Trabajo para listado'!$AB$151:$BA$151,0)),0)+IFERROR(INDEX('Hoja de Trabajo para listado'!$BC$155:$CB$1048576,MATCH($A848,'Hoja de Trabajo para listado'!$BC$155:$BC$1048576,0),MATCH((CUADRO!Q$5&amp;$E848),'Hoja de Trabajo para listado'!$BC$151:$CB$151,0)),0)+IFERROR(INDEX('Hoja de Trabajo para listado'!$DE$153:$DG$274,MATCH($A848,'Hoja de Trabajo para listado'!$DE$153:$DE$1048576,0),MATCH((CUADRO!Q$5&amp;$E848),'Hoja de Trabajo para listado'!$DE$151:$DG$151,0)),0)+IFERROR(INDEX('Hoja de Trabajo para listado'!$CD$155:$DC$1048576,MATCH($A848,'Hoja de Trabajo para listado'!$CD$155:$CD$1048576,0),MATCH((CUADRO!Q$5&amp;$E848),'Hoja de Trabajo para listado'!$CD$151:$DC$151,0)),0)</f>
        <v>0</v>
      </c>
      <c r="R848" s="243">
        <f t="shared" ca="1" si="29"/>
        <v>0</v>
      </c>
      <c r="S848" s="249"/>
      <c r="T848" s="243">
        <f ca="1">+T849</f>
        <v>0</v>
      </c>
      <c r="U848" s="242">
        <f t="shared" si="30"/>
        <v>1</v>
      </c>
      <c r="V848" s="333" t="str">
        <f>+VLOOKUP(A848,bd_lista!$A$3:$E$590,5,FALSE)</f>
        <v>Gobiernos Autonomos Municipales</v>
      </c>
      <c r="W848" s="383" t="str">
        <f>+V848</f>
        <v>Gobiernos Autonomos Municipales</v>
      </c>
      <c r="X848" s="242">
        <f>+VLOOKUP(A848,[3]Sheet1!$A$13:$D$744,4,FALSE)</f>
        <v>0</v>
      </c>
      <c r="Y848" s="242" t="e">
        <f>+VLOOKUP(X848,bd_lista!$A$3:$C$590,3,FALSE)</f>
        <v>#N/A</v>
      </c>
      <c r="Z848" s="294">
        <f>+X848</f>
        <v>0</v>
      </c>
      <c r="AA848" s="295" t="e">
        <f>+Y848</f>
        <v>#N/A</v>
      </c>
    </row>
    <row r="849" spans="1:27" customFormat="1" ht="15" hidden="1" customHeight="1">
      <c r="A849" s="32">
        <v>1508</v>
      </c>
      <c r="B849" s="389"/>
      <c r="C849" s="247" t="str">
        <f>+VLOOKUP(A849,bd_lista!$A$3:$C$590,3,FALSE)</f>
        <v>Gobierno Autónomo Municipal de Betanzos</v>
      </c>
      <c r="D849" s="386"/>
      <c r="E849" s="244" t="s">
        <v>1305</v>
      </c>
      <c r="F849" s="245">
        <f ca="1">+IFERROR(INDEX('Hoja de Trabajo para listado'!$A$155:$Z$1048576,MATCH($A849,'Hoja de Trabajo para listado'!$A$155:$A$1048576,0),MATCH((CUADRO!F$5&amp;$E849),'Hoja de Trabajo para listado'!$A$151:$Z$151,0)),0)+IFERROR(INDEX('Hoja de Trabajo para listado'!$AB$155:$BA$1048576,MATCH($A849,'Hoja de Trabajo para listado'!$AB$155:$AB$1048576,0),MATCH((CUADRO!F$5&amp;$E849),'Hoja de Trabajo para listado'!$AB$151:$BA$151,0)),0)+IFERROR(INDEX('Hoja de Trabajo para listado'!$BC$155:$CB$1048576,MATCH($A849,'Hoja de Trabajo para listado'!$BC$155:$BC$1048576,0),MATCH((CUADRO!F$5&amp;$E849),'Hoja de Trabajo para listado'!$BC$151:$CB$151,0)),0)+IFERROR(INDEX('Hoja de Trabajo para listado'!$DE$153:$DG$274,MATCH($A849,'Hoja de Trabajo para listado'!$DE$153:$DE$1048576,0),MATCH((CUADRO!F$5&amp;$E849),'Hoja de Trabajo para listado'!$DE$151:$DG$151,0)),0)+IFERROR(INDEX('Hoja de Trabajo para listado'!$CD$155:$DC$1048576,MATCH($A849,'Hoja de Trabajo para listado'!$CD$155:$CD$1048576,0),MATCH((CUADRO!F$5&amp;$E849),'Hoja de Trabajo para listado'!$CD$151:$DC$151,0)),0)</f>
        <v>0</v>
      </c>
      <c r="G849" s="245">
        <f ca="1">+IFERROR(INDEX('Hoja de Trabajo para listado'!$A$155:$Z$1048576,MATCH($A849,'Hoja de Trabajo para listado'!$A$155:$A$1048576,0),MATCH((CUADRO!G$5&amp;$E849),'Hoja de Trabajo para listado'!$A$151:$Z$151,0)),0)+IFERROR(INDEX('Hoja de Trabajo para listado'!$AB$155:$BA$1048576,MATCH($A849,'Hoja de Trabajo para listado'!$AB$155:$AB$1048576,0),MATCH((CUADRO!G$5&amp;$E849),'Hoja de Trabajo para listado'!$AB$151:$BA$151,0)),0)+IFERROR(INDEX('Hoja de Trabajo para listado'!$BC$155:$CB$1048576,MATCH($A849,'Hoja de Trabajo para listado'!$BC$155:$BC$1048576,0),MATCH((CUADRO!G$5&amp;$E849),'Hoja de Trabajo para listado'!$BC$151:$CB$151,0)),0)+IFERROR(INDEX('Hoja de Trabajo para listado'!$DE$153:$DG$274,MATCH($A849,'Hoja de Trabajo para listado'!$DE$153:$DE$1048576,0),MATCH((CUADRO!G$5&amp;$E849),'Hoja de Trabajo para listado'!$DE$151:$DG$151,0)),0)+IFERROR(INDEX('Hoja de Trabajo para listado'!$CD$155:$DC$1048576,MATCH($A849,'Hoja de Trabajo para listado'!$CD$155:$CD$1048576,0),MATCH((CUADRO!G$5&amp;$E849),'Hoja de Trabajo para listado'!$CD$151:$DC$151,0)),0)</f>
        <v>0</v>
      </c>
      <c r="H849" s="245">
        <f ca="1">+IFERROR(INDEX('Hoja de Trabajo para listado'!$A$155:$Z$1048576,MATCH($A849,'Hoja de Trabajo para listado'!$A$155:$A$1048576,0),MATCH((CUADRO!H$5&amp;$E849),'Hoja de Trabajo para listado'!$A$151:$Z$151,0)),0)+IFERROR(INDEX('Hoja de Trabajo para listado'!$AB$155:$BA$1048576,MATCH($A849,'Hoja de Trabajo para listado'!$AB$155:$AB$1048576,0),MATCH((CUADRO!H$5&amp;$E849),'Hoja de Trabajo para listado'!$AB$151:$BA$151,0)),0)+IFERROR(INDEX('Hoja de Trabajo para listado'!$BC$155:$CB$1048576,MATCH($A849,'Hoja de Trabajo para listado'!$BC$155:$BC$1048576,0),MATCH((CUADRO!H$5&amp;$E849),'Hoja de Trabajo para listado'!$BC$151:$CB$151,0)),0)+IFERROR(INDEX('Hoja de Trabajo para listado'!$DE$153:$DG$274,MATCH($A849,'Hoja de Trabajo para listado'!$DE$153:$DE$1048576,0),MATCH((CUADRO!H$5&amp;$E849),'Hoja de Trabajo para listado'!$DE$151:$DG$151,0)),0)+IFERROR(INDEX('Hoja de Trabajo para listado'!$CD$155:$DC$1048576,MATCH($A849,'Hoja de Trabajo para listado'!$CD$155:$CD$1048576,0),MATCH((CUADRO!H$5&amp;$E849),'Hoja de Trabajo para listado'!$CD$151:$DC$151,0)),0)</f>
        <v>0</v>
      </c>
      <c r="I849" s="245">
        <f ca="1">+IFERROR(INDEX('Hoja de Trabajo para listado'!$A$155:$Z$1048576,MATCH($A849,'Hoja de Trabajo para listado'!$A$155:$A$1048576,0),MATCH((CUADRO!I$5&amp;$E849),'Hoja de Trabajo para listado'!$A$151:$Z$151,0)),0)+IFERROR(INDEX('Hoja de Trabajo para listado'!$AB$155:$BA$1048576,MATCH($A849,'Hoja de Trabajo para listado'!$AB$155:$AB$1048576,0),MATCH((CUADRO!I$5&amp;$E849),'Hoja de Trabajo para listado'!$AB$151:$BA$151,0)),0)+IFERROR(INDEX('Hoja de Trabajo para listado'!$BC$155:$CB$1048576,MATCH($A849,'Hoja de Trabajo para listado'!$BC$155:$BC$1048576,0),MATCH((CUADRO!I$5&amp;$E849),'Hoja de Trabajo para listado'!$BC$151:$CB$151,0)),0)+IFERROR(INDEX('Hoja de Trabajo para listado'!$DE$153:$DG$274,MATCH($A849,'Hoja de Trabajo para listado'!$DE$153:$DE$1048576,0),MATCH((CUADRO!I$5&amp;$E849),'Hoja de Trabajo para listado'!$DE$151:$DG$151,0)),0)+IFERROR(INDEX('Hoja de Trabajo para listado'!$CD$155:$DC$1048576,MATCH($A849,'Hoja de Trabajo para listado'!$CD$155:$CD$1048576,0),MATCH((CUADRO!I$5&amp;$E849),'Hoja de Trabajo para listado'!$CD$151:$DC$151,0)),0)</f>
        <v>0</v>
      </c>
      <c r="J849" s="245">
        <f ca="1">+IFERROR(INDEX('Hoja de Trabajo para listado'!$A$155:$Z$1048576,MATCH($A849,'Hoja de Trabajo para listado'!$A$155:$A$1048576,0),MATCH((CUADRO!J$5&amp;$E849),'Hoja de Trabajo para listado'!$A$151:$Z$151,0)),0)+IFERROR(INDEX('Hoja de Trabajo para listado'!$AB$155:$BA$1048576,MATCH($A849,'Hoja de Trabajo para listado'!$AB$155:$AB$1048576,0),MATCH((CUADRO!J$5&amp;$E849),'Hoja de Trabajo para listado'!$AB$151:$BA$151,0)),0)+IFERROR(INDEX('Hoja de Trabajo para listado'!$BC$155:$CB$1048576,MATCH($A849,'Hoja de Trabajo para listado'!$BC$155:$BC$1048576,0),MATCH((CUADRO!J$5&amp;$E849),'Hoja de Trabajo para listado'!$BC$151:$CB$151,0)),0)+IFERROR(INDEX('Hoja de Trabajo para listado'!$DE$153:$DG$274,MATCH($A849,'Hoja de Trabajo para listado'!$DE$153:$DE$1048576,0),MATCH((CUADRO!J$5&amp;$E849),'Hoja de Trabajo para listado'!$DE$151:$DG$151,0)),0)+IFERROR(INDEX('Hoja de Trabajo para listado'!$CD$155:$DC$1048576,MATCH($A849,'Hoja de Trabajo para listado'!$CD$155:$CD$1048576,0),MATCH((CUADRO!J$5&amp;$E849),'Hoja de Trabajo para listado'!$CD$151:$DC$151,0)),0)</f>
        <v>0</v>
      </c>
      <c r="K849" s="245">
        <f ca="1">+IFERROR(INDEX('Hoja de Trabajo para listado'!$A$155:$Z$1048576,MATCH($A849,'Hoja de Trabajo para listado'!$A$155:$A$1048576,0),MATCH((CUADRO!K$5&amp;$E849),'Hoja de Trabajo para listado'!$A$151:$Z$151,0)),0)+IFERROR(INDEX('Hoja de Trabajo para listado'!$AB$155:$BA$1048576,MATCH($A849,'Hoja de Trabajo para listado'!$AB$155:$AB$1048576,0),MATCH((CUADRO!K$5&amp;$E849),'Hoja de Trabajo para listado'!$AB$151:$BA$151,0)),0)+IFERROR(INDEX('Hoja de Trabajo para listado'!$BC$155:$CB$1048576,MATCH($A849,'Hoja de Trabajo para listado'!$BC$155:$BC$1048576,0),MATCH((CUADRO!K$5&amp;$E849),'Hoja de Trabajo para listado'!$BC$151:$CB$151,0)),0)+IFERROR(INDEX('Hoja de Trabajo para listado'!$DE$153:$DG$274,MATCH($A849,'Hoja de Trabajo para listado'!$DE$153:$DE$1048576,0),MATCH((CUADRO!K$5&amp;$E849),'Hoja de Trabajo para listado'!$DE$151:$DG$151,0)),0)+IFERROR(INDEX('Hoja de Trabajo para listado'!$CD$155:$DC$1048576,MATCH($A849,'Hoja de Trabajo para listado'!$CD$155:$CD$1048576,0),MATCH((CUADRO!K$5&amp;$E849),'Hoja de Trabajo para listado'!$CD$151:$DC$151,0)),0)</f>
        <v>0</v>
      </c>
      <c r="L849" s="245">
        <f ca="1">+IFERROR(INDEX('Hoja de Trabajo para listado'!$A$155:$Z$1048576,MATCH($A849,'Hoja de Trabajo para listado'!$A$155:$A$1048576,0),MATCH((CUADRO!L$5&amp;$E849),'Hoja de Trabajo para listado'!$A$151:$Z$151,0)),0)+IFERROR(INDEX('Hoja de Trabajo para listado'!$AB$155:$BA$1048576,MATCH($A849,'Hoja de Trabajo para listado'!$AB$155:$AB$1048576,0),MATCH((CUADRO!L$5&amp;$E849),'Hoja de Trabajo para listado'!$AB$151:$BA$151,0)),0)+IFERROR(INDEX('Hoja de Trabajo para listado'!$BC$155:$CB$1048576,MATCH($A849,'Hoja de Trabajo para listado'!$BC$155:$BC$1048576,0),MATCH((CUADRO!L$5&amp;$E849),'Hoja de Trabajo para listado'!$BC$151:$CB$151,0)),0)+IFERROR(INDEX('Hoja de Trabajo para listado'!$DE$153:$DG$274,MATCH($A849,'Hoja de Trabajo para listado'!$DE$153:$DE$1048576,0),MATCH((CUADRO!L$5&amp;$E849),'Hoja de Trabajo para listado'!$DE$151:$DG$151,0)),0)+IFERROR(INDEX('Hoja de Trabajo para listado'!$CD$155:$DC$1048576,MATCH($A849,'Hoja de Trabajo para listado'!$CD$155:$CD$1048576,0),MATCH((CUADRO!L$5&amp;$E849),'Hoja de Trabajo para listado'!$CD$151:$DC$151,0)),0)</f>
        <v>0</v>
      </c>
      <c r="M849" s="245">
        <f ca="1">+IFERROR(INDEX('Hoja de Trabajo para listado'!$A$155:$Z$1048576,MATCH($A849,'Hoja de Trabajo para listado'!$A$155:$A$1048576,0),MATCH((CUADRO!M$5&amp;$E849),'Hoja de Trabajo para listado'!$A$151:$Z$151,0)),0)+IFERROR(INDEX('Hoja de Trabajo para listado'!$AB$155:$BA$1048576,MATCH($A849,'Hoja de Trabajo para listado'!$AB$155:$AB$1048576,0),MATCH((CUADRO!M$5&amp;$E849),'Hoja de Trabajo para listado'!$AB$151:$BA$151,0)),0)+IFERROR(INDEX('Hoja de Trabajo para listado'!$BC$155:$CB$1048576,MATCH($A849,'Hoja de Trabajo para listado'!$BC$155:$BC$1048576,0),MATCH((CUADRO!M$5&amp;$E849),'Hoja de Trabajo para listado'!$BC$151:$CB$151,0)),0)+IFERROR(INDEX('Hoja de Trabajo para listado'!$DE$153:$DG$274,MATCH($A849,'Hoja de Trabajo para listado'!$DE$153:$DE$1048576,0),MATCH((CUADRO!M$5&amp;$E849),'Hoja de Trabajo para listado'!$DE$151:$DG$151,0)),0)+IFERROR(INDEX('Hoja de Trabajo para listado'!$CD$155:$DC$1048576,MATCH($A849,'Hoja de Trabajo para listado'!$CD$155:$CD$1048576,0),MATCH((CUADRO!M$5&amp;$E849),'Hoja de Trabajo para listado'!$CD$151:$DC$151,0)),0)</f>
        <v>0</v>
      </c>
      <c r="N849" s="245">
        <f ca="1">+IFERROR(INDEX('Hoja de Trabajo para listado'!$A$155:$Z$1048576,MATCH($A849,'Hoja de Trabajo para listado'!$A$155:$A$1048576,0),MATCH((CUADRO!N$5&amp;$E849),'Hoja de Trabajo para listado'!$A$151:$Z$151,0)),0)+IFERROR(INDEX('Hoja de Trabajo para listado'!$AB$155:$BA$1048576,MATCH($A849,'Hoja de Trabajo para listado'!$AB$155:$AB$1048576,0),MATCH((CUADRO!N$5&amp;$E849),'Hoja de Trabajo para listado'!$AB$151:$BA$151,0)),0)+IFERROR(INDEX('Hoja de Trabajo para listado'!$BC$155:$CB$1048576,MATCH($A849,'Hoja de Trabajo para listado'!$BC$155:$BC$1048576,0),MATCH((CUADRO!N$5&amp;$E849),'Hoja de Trabajo para listado'!$BC$151:$CB$151,0)),0)+IFERROR(INDEX('Hoja de Trabajo para listado'!$DE$153:$DG$274,MATCH($A849,'Hoja de Trabajo para listado'!$DE$153:$DE$1048576,0),MATCH((CUADRO!N$5&amp;$E849),'Hoja de Trabajo para listado'!$DE$151:$DG$151,0)),0)+IFERROR(INDEX('Hoja de Trabajo para listado'!$CD$155:$DC$1048576,MATCH($A849,'Hoja de Trabajo para listado'!$CD$155:$CD$1048576,0),MATCH((CUADRO!N$5&amp;$E849),'Hoja de Trabajo para listado'!$CD$151:$DC$151,0)),0)</f>
        <v>0</v>
      </c>
      <c r="O849" s="245">
        <f ca="1">+IFERROR(INDEX('Hoja de Trabajo para listado'!$A$155:$Z$1048576,MATCH($A849,'Hoja de Trabajo para listado'!$A$155:$A$1048576,0),MATCH((CUADRO!O$5&amp;$E849),'Hoja de Trabajo para listado'!$A$151:$Z$151,0)),0)+IFERROR(INDEX('Hoja de Trabajo para listado'!$AB$155:$BA$1048576,MATCH($A849,'Hoja de Trabajo para listado'!$AB$155:$AB$1048576,0),MATCH((CUADRO!O$5&amp;$E849),'Hoja de Trabajo para listado'!$AB$151:$BA$151,0)),0)+IFERROR(INDEX('Hoja de Trabajo para listado'!$BC$155:$CB$1048576,MATCH($A849,'Hoja de Trabajo para listado'!$BC$155:$BC$1048576,0),MATCH((CUADRO!O$5&amp;$E849),'Hoja de Trabajo para listado'!$BC$151:$CB$151,0)),0)+IFERROR(INDEX('Hoja de Trabajo para listado'!$DE$153:$DG$274,MATCH($A849,'Hoja de Trabajo para listado'!$DE$153:$DE$1048576,0),MATCH((CUADRO!O$5&amp;$E849),'Hoja de Trabajo para listado'!$DE$151:$DG$151,0)),0)+IFERROR(INDEX('Hoja de Trabajo para listado'!$CD$155:$DC$1048576,MATCH($A849,'Hoja de Trabajo para listado'!$CD$155:$CD$1048576,0),MATCH((CUADRO!O$5&amp;$E849),'Hoja de Trabajo para listado'!$CD$151:$DC$151,0)),0)</f>
        <v>0</v>
      </c>
      <c r="P849" s="245">
        <f ca="1">+IFERROR(INDEX('Hoja de Trabajo para listado'!$A$155:$Z$1048576,MATCH($A849,'Hoja de Trabajo para listado'!$A$155:$A$1048576,0),MATCH((CUADRO!P$5&amp;$E849),'Hoja de Trabajo para listado'!$A$151:$Z$151,0)),0)+IFERROR(INDEX('Hoja de Trabajo para listado'!$AB$155:$BA$1048576,MATCH($A849,'Hoja de Trabajo para listado'!$AB$155:$AB$1048576,0),MATCH((CUADRO!P$5&amp;$E849),'Hoja de Trabajo para listado'!$AB$151:$BA$151,0)),0)+IFERROR(INDEX('Hoja de Trabajo para listado'!$BC$155:$CB$1048576,MATCH($A849,'Hoja de Trabajo para listado'!$BC$155:$BC$1048576,0),MATCH((CUADRO!P$5&amp;$E849),'Hoja de Trabajo para listado'!$BC$151:$CB$151,0)),0)+IFERROR(INDEX('Hoja de Trabajo para listado'!$DE$153:$DG$274,MATCH($A849,'Hoja de Trabajo para listado'!$DE$153:$DE$1048576,0),MATCH((CUADRO!P$5&amp;$E849),'Hoja de Trabajo para listado'!$DE$151:$DG$151,0)),0)+IFERROR(INDEX('Hoja de Trabajo para listado'!$CD$155:$DC$1048576,MATCH($A849,'Hoja de Trabajo para listado'!$CD$155:$CD$1048576,0),MATCH((CUADRO!P$5&amp;$E849),'Hoja de Trabajo para listado'!$CD$151:$DC$151,0)),0)</f>
        <v>0</v>
      </c>
      <c r="Q849" s="245">
        <f ca="1">+IFERROR(INDEX('Hoja de Trabajo para listado'!$A$155:$Z$1048576,MATCH($A849,'Hoja de Trabajo para listado'!$A$155:$A$1048576,0),MATCH((CUADRO!Q$5&amp;$E849),'Hoja de Trabajo para listado'!$A$151:$Z$151,0)),0)+IFERROR(INDEX('Hoja de Trabajo para listado'!$AB$155:$BA$1048576,MATCH($A849,'Hoja de Trabajo para listado'!$AB$155:$AB$1048576,0),MATCH((CUADRO!Q$5&amp;$E849),'Hoja de Trabajo para listado'!$AB$151:$BA$151,0)),0)+IFERROR(INDEX('Hoja de Trabajo para listado'!$BC$155:$CB$1048576,MATCH($A849,'Hoja de Trabajo para listado'!$BC$155:$BC$1048576,0),MATCH((CUADRO!Q$5&amp;$E849),'Hoja de Trabajo para listado'!$BC$151:$CB$151,0)),0)+IFERROR(INDEX('Hoja de Trabajo para listado'!$DE$153:$DG$274,MATCH($A849,'Hoja de Trabajo para listado'!$DE$153:$DE$1048576,0),MATCH((CUADRO!Q$5&amp;$E849),'Hoja de Trabajo para listado'!$DE$151:$DG$151,0)),0)+IFERROR(INDEX('Hoja de Trabajo para listado'!$CD$155:$DC$1048576,MATCH($A849,'Hoja de Trabajo para listado'!$CD$155:$CD$1048576,0),MATCH((CUADRO!Q$5&amp;$E849),'Hoja de Trabajo para listado'!$CD$151:$DC$151,0)),0)</f>
        <v>0</v>
      </c>
      <c r="R849" s="245">
        <f t="shared" ca="1" si="29"/>
        <v>0</v>
      </c>
      <c r="S849" s="259">
        <f ca="1">+R848+R849</f>
        <v>0</v>
      </c>
      <c r="T849" s="245">
        <f ca="1">+S849</f>
        <v>0</v>
      </c>
      <c r="U849" s="244">
        <f t="shared" si="30"/>
        <v>2</v>
      </c>
      <c r="V849" s="333" t="str">
        <f>+VLOOKUP(A849,bd_lista!$A$3:$E$590,5,FALSE)</f>
        <v>Gobiernos Autonomos Municipales</v>
      </c>
      <c r="W849" s="384"/>
      <c r="X849" s="242">
        <f>+VLOOKUP(A849,[3]Sheet1!$A$13:$D$744,4,FALSE)</f>
        <v>0</v>
      </c>
      <c r="Y849" s="242" t="e">
        <f>+VLOOKUP(X849,bd_lista!$A$3:$C$590,3,FALSE)</f>
        <v>#N/A</v>
      </c>
      <c r="Z849" s="292"/>
      <c r="AA849" s="293"/>
    </row>
    <row r="850" spans="1:27" customFormat="1" ht="15" hidden="1" customHeight="1">
      <c r="A850" s="32">
        <v>1509</v>
      </c>
      <c r="B850" s="388">
        <f>+A850</f>
        <v>1509</v>
      </c>
      <c r="C850" s="247" t="str">
        <f>+VLOOKUP(A850,bd_lista!$A$3:$C$590,3,FALSE)</f>
        <v>Gobierno Autónomo Municipal de Chaqui</v>
      </c>
      <c r="D850" s="385" t="str">
        <f>+C850</f>
        <v>Gobierno Autónomo Municipal de Chaqui</v>
      </c>
      <c r="E850" s="242" t="s">
        <v>1304</v>
      </c>
      <c r="F850" s="243">
        <f ca="1">+IFERROR(INDEX('Hoja de Trabajo para listado'!$A$155:$Z$1048576,MATCH($A850,'Hoja de Trabajo para listado'!$A$155:$A$1048576,0),MATCH((CUADRO!F$5&amp;$E850),'Hoja de Trabajo para listado'!$A$151:$Z$151,0)),0)+IFERROR(INDEX('Hoja de Trabajo para listado'!$AB$155:$BA$1048576,MATCH($A850,'Hoja de Trabajo para listado'!$AB$155:$AB$1048576,0),MATCH((CUADRO!F$5&amp;$E850),'Hoja de Trabajo para listado'!$AB$151:$BA$151,0)),0)+IFERROR(INDEX('Hoja de Trabajo para listado'!$BC$155:$CB$1048576,MATCH($A850,'Hoja de Trabajo para listado'!$BC$155:$BC$1048576,0),MATCH((CUADRO!F$5&amp;$E850),'Hoja de Trabajo para listado'!$BC$151:$CB$151,0)),0)+IFERROR(INDEX('Hoja de Trabajo para listado'!$DE$153:$DG$274,MATCH($A850,'Hoja de Trabajo para listado'!$DE$153:$DE$1048576,0),MATCH((CUADRO!F$5&amp;$E850),'Hoja de Trabajo para listado'!$DE$151:$DG$151,0)),0)+IFERROR(INDEX('Hoja de Trabajo para listado'!$CD$155:$DC$1048576,MATCH($A850,'Hoja de Trabajo para listado'!$CD$155:$CD$1048576,0),MATCH((CUADRO!F$5&amp;$E850),'Hoja de Trabajo para listado'!$CD$151:$DC$151,0)),0)</f>
        <v>0</v>
      </c>
      <c r="G850" s="243">
        <f ca="1">+IFERROR(INDEX('Hoja de Trabajo para listado'!$A$155:$Z$1048576,MATCH($A850,'Hoja de Trabajo para listado'!$A$155:$A$1048576,0),MATCH((CUADRO!G$5&amp;$E850),'Hoja de Trabajo para listado'!$A$151:$Z$151,0)),0)+IFERROR(INDEX('Hoja de Trabajo para listado'!$AB$155:$BA$1048576,MATCH($A850,'Hoja de Trabajo para listado'!$AB$155:$AB$1048576,0),MATCH((CUADRO!G$5&amp;$E850),'Hoja de Trabajo para listado'!$AB$151:$BA$151,0)),0)+IFERROR(INDEX('Hoja de Trabajo para listado'!$BC$155:$CB$1048576,MATCH($A850,'Hoja de Trabajo para listado'!$BC$155:$BC$1048576,0),MATCH((CUADRO!G$5&amp;$E850),'Hoja de Trabajo para listado'!$BC$151:$CB$151,0)),0)+IFERROR(INDEX('Hoja de Trabajo para listado'!$DE$153:$DG$274,MATCH($A850,'Hoja de Trabajo para listado'!$DE$153:$DE$1048576,0),MATCH((CUADRO!G$5&amp;$E850),'Hoja de Trabajo para listado'!$DE$151:$DG$151,0)),0)+IFERROR(INDEX('Hoja de Trabajo para listado'!$CD$155:$DC$1048576,MATCH($A850,'Hoja de Trabajo para listado'!$CD$155:$CD$1048576,0),MATCH((CUADRO!G$5&amp;$E850),'Hoja de Trabajo para listado'!$CD$151:$DC$151,0)),0)</f>
        <v>0</v>
      </c>
      <c r="H850" s="243">
        <f ca="1">+IFERROR(INDEX('Hoja de Trabajo para listado'!$A$155:$Z$1048576,MATCH($A850,'Hoja de Trabajo para listado'!$A$155:$A$1048576,0),MATCH((CUADRO!H$5&amp;$E850),'Hoja de Trabajo para listado'!$A$151:$Z$151,0)),0)+IFERROR(INDEX('Hoja de Trabajo para listado'!$AB$155:$BA$1048576,MATCH($A850,'Hoja de Trabajo para listado'!$AB$155:$AB$1048576,0),MATCH((CUADRO!H$5&amp;$E850),'Hoja de Trabajo para listado'!$AB$151:$BA$151,0)),0)+IFERROR(INDEX('Hoja de Trabajo para listado'!$BC$155:$CB$1048576,MATCH($A850,'Hoja de Trabajo para listado'!$BC$155:$BC$1048576,0),MATCH((CUADRO!H$5&amp;$E850),'Hoja de Trabajo para listado'!$BC$151:$CB$151,0)),0)+IFERROR(INDEX('Hoja de Trabajo para listado'!$DE$153:$DG$274,MATCH($A850,'Hoja de Trabajo para listado'!$DE$153:$DE$1048576,0),MATCH((CUADRO!H$5&amp;$E850),'Hoja de Trabajo para listado'!$DE$151:$DG$151,0)),0)+IFERROR(INDEX('Hoja de Trabajo para listado'!$CD$155:$DC$1048576,MATCH($A850,'Hoja de Trabajo para listado'!$CD$155:$CD$1048576,0),MATCH((CUADRO!H$5&amp;$E850),'Hoja de Trabajo para listado'!$CD$151:$DC$151,0)),0)</f>
        <v>0</v>
      </c>
      <c r="I850" s="243">
        <f ca="1">+IFERROR(INDEX('Hoja de Trabajo para listado'!$A$155:$Z$1048576,MATCH($A850,'Hoja de Trabajo para listado'!$A$155:$A$1048576,0),MATCH((CUADRO!I$5&amp;$E850),'Hoja de Trabajo para listado'!$A$151:$Z$151,0)),0)+IFERROR(INDEX('Hoja de Trabajo para listado'!$AB$155:$BA$1048576,MATCH($A850,'Hoja de Trabajo para listado'!$AB$155:$AB$1048576,0),MATCH((CUADRO!I$5&amp;$E850),'Hoja de Trabajo para listado'!$AB$151:$BA$151,0)),0)+IFERROR(INDEX('Hoja de Trabajo para listado'!$BC$155:$CB$1048576,MATCH($A850,'Hoja de Trabajo para listado'!$BC$155:$BC$1048576,0),MATCH((CUADRO!I$5&amp;$E850),'Hoja de Trabajo para listado'!$BC$151:$CB$151,0)),0)+IFERROR(INDEX('Hoja de Trabajo para listado'!$DE$153:$DG$274,MATCH($A850,'Hoja de Trabajo para listado'!$DE$153:$DE$1048576,0),MATCH((CUADRO!I$5&amp;$E850),'Hoja de Trabajo para listado'!$DE$151:$DG$151,0)),0)+IFERROR(INDEX('Hoja de Trabajo para listado'!$CD$155:$DC$1048576,MATCH($A850,'Hoja de Trabajo para listado'!$CD$155:$CD$1048576,0),MATCH((CUADRO!I$5&amp;$E850),'Hoja de Trabajo para listado'!$CD$151:$DC$151,0)),0)</f>
        <v>0</v>
      </c>
      <c r="J850" s="243">
        <f ca="1">+IFERROR(INDEX('Hoja de Trabajo para listado'!$A$155:$Z$1048576,MATCH($A850,'Hoja de Trabajo para listado'!$A$155:$A$1048576,0),MATCH((CUADRO!J$5&amp;$E850),'Hoja de Trabajo para listado'!$A$151:$Z$151,0)),0)+IFERROR(INDEX('Hoja de Trabajo para listado'!$AB$155:$BA$1048576,MATCH($A850,'Hoja de Trabajo para listado'!$AB$155:$AB$1048576,0),MATCH((CUADRO!J$5&amp;$E850),'Hoja de Trabajo para listado'!$AB$151:$BA$151,0)),0)+IFERROR(INDEX('Hoja de Trabajo para listado'!$BC$155:$CB$1048576,MATCH($A850,'Hoja de Trabajo para listado'!$BC$155:$BC$1048576,0),MATCH((CUADRO!J$5&amp;$E850),'Hoja de Trabajo para listado'!$BC$151:$CB$151,0)),0)+IFERROR(INDEX('Hoja de Trabajo para listado'!$DE$153:$DG$274,MATCH($A850,'Hoja de Trabajo para listado'!$DE$153:$DE$1048576,0),MATCH((CUADRO!J$5&amp;$E850),'Hoja de Trabajo para listado'!$DE$151:$DG$151,0)),0)+IFERROR(INDEX('Hoja de Trabajo para listado'!$CD$155:$DC$1048576,MATCH($A850,'Hoja de Trabajo para listado'!$CD$155:$CD$1048576,0),MATCH((CUADRO!J$5&amp;$E850),'Hoja de Trabajo para listado'!$CD$151:$DC$151,0)),0)</f>
        <v>0</v>
      </c>
      <c r="K850" s="243">
        <f ca="1">+IFERROR(INDEX('Hoja de Trabajo para listado'!$A$155:$Z$1048576,MATCH($A850,'Hoja de Trabajo para listado'!$A$155:$A$1048576,0),MATCH((CUADRO!K$5&amp;$E850),'Hoja de Trabajo para listado'!$A$151:$Z$151,0)),0)+IFERROR(INDEX('Hoja de Trabajo para listado'!$AB$155:$BA$1048576,MATCH($A850,'Hoja de Trabajo para listado'!$AB$155:$AB$1048576,0),MATCH((CUADRO!K$5&amp;$E850),'Hoja de Trabajo para listado'!$AB$151:$BA$151,0)),0)+IFERROR(INDEX('Hoja de Trabajo para listado'!$BC$155:$CB$1048576,MATCH($A850,'Hoja de Trabajo para listado'!$BC$155:$BC$1048576,0),MATCH((CUADRO!K$5&amp;$E850),'Hoja de Trabajo para listado'!$BC$151:$CB$151,0)),0)+IFERROR(INDEX('Hoja de Trabajo para listado'!$DE$153:$DG$274,MATCH($A850,'Hoja de Trabajo para listado'!$DE$153:$DE$1048576,0),MATCH((CUADRO!K$5&amp;$E850),'Hoja de Trabajo para listado'!$DE$151:$DG$151,0)),0)+IFERROR(INDEX('Hoja de Trabajo para listado'!$CD$155:$DC$1048576,MATCH($A850,'Hoja de Trabajo para listado'!$CD$155:$CD$1048576,0),MATCH((CUADRO!K$5&amp;$E850),'Hoja de Trabajo para listado'!$CD$151:$DC$151,0)),0)</f>
        <v>0</v>
      </c>
      <c r="L850" s="243">
        <f ca="1">+IFERROR(INDEX('Hoja de Trabajo para listado'!$A$155:$Z$1048576,MATCH($A850,'Hoja de Trabajo para listado'!$A$155:$A$1048576,0),MATCH((CUADRO!L$5&amp;$E850),'Hoja de Trabajo para listado'!$A$151:$Z$151,0)),0)+IFERROR(INDEX('Hoja de Trabajo para listado'!$AB$155:$BA$1048576,MATCH($A850,'Hoja de Trabajo para listado'!$AB$155:$AB$1048576,0),MATCH((CUADRO!L$5&amp;$E850),'Hoja de Trabajo para listado'!$AB$151:$BA$151,0)),0)+IFERROR(INDEX('Hoja de Trabajo para listado'!$BC$155:$CB$1048576,MATCH($A850,'Hoja de Trabajo para listado'!$BC$155:$BC$1048576,0),MATCH((CUADRO!L$5&amp;$E850),'Hoja de Trabajo para listado'!$BC$151:$CB$151,0)),0)+IFERROR(INDEX('Hoja de Trabajo para listado'!$DE$153:$DG$274,MATCH($A850,'Hoja de Trabajo para listado'!$DE$153:$DE$1048576,0),MATCH((CUADRO!L$5&amp;$E850),'Hoja de Trabajo para listado'!$DE$151:$DG$151,0)),0)+IFERROR(INDEX('Hoja de Trabajo para listado'!$CD$155:$DC$1048576,MATCH($A850,'Hoja de Trabajo para listado'!$CD$155:$CD$1048576,0),MATCH((CUADRO!L$5&amp;$E850),'Hoja de Trabajo para listado'!$CD$151:$DC$151,0)),0)</f>
        <v>0</v>
      </c>
      <c r="M850" s="243">
        <f ca="1">+IFERROR(INDEX('Hoja de Trabajo para listado'!$A$155:$Z$1048576,MATCH($A850,'Hoja de Trabajo para listado'!$A$155:$A$1048576,0),MATCH((CUADRO!M$5&amp;$E850),'Hoja de Trabajo para listado'!$A$151:$Z$151,0)),0)+IFERROR(INDEX('Hoja de Trabajo para listado'!$AB$155:$BA$1048576,MATCH($A850,'Hoja de Trabajo para listado'!$AB$155:$AB$1048576,0),MATCH((CUADRO!M$5&amp;$E850),'Hoja de Trabajo para listado'!$AB$151:$BA$151,0)),0)+IFERROR(INDEX('Hoja de Trabajo para listado'!$BC$155:$CB$1048576,MATCH($A850,'Hoja de Trabajo para listado'!$BC$155:$BC$1048576,0),MATCH((CUADRO!M$5&amp;$E850),'Hoja de Trabajo para listado'!$BC$151:$CB$151,0)),0)+IFERROR(INDEX('Hoja de Trabajo para listado'!$DE$153:$DG$274,MATCH($A850,'Hoja de Trabajo para listado'!$DE$153:$DE$1048576,0),MATCH((CUADRO!M$5&amp;$E850),'Hoja de Trabajo para listado'!$DE$151:$DG$151,0)),0)+IFERROR(INDEX('Hoja de Trabajo para listado'!$CD$155:$DC$1048576,MATCH($A850,'Hoja de Trabajo para listado'!$CD$155:$CD$1048576,0),MATCH((CUADRO!M$5&amp;$E850),'Hoja de Trabajo para listado'!$CD$151:$DC$151,0)),0)</f>
        <v>0</v>
      </c>
      <c r="N850" s="243">
        <f ca="1">+IFERROR(INDEX('Hoja de Trabajo para listado'!$A$155:$Z$1048576,MATCH($A850,'Hoja de Trabajo para listado'!$A$155:$A$1048576,0),MATCH((CUADRO!N$5&amp;$E850),'Hoja de Trabajo para listado'!$A$151:$Z$151,0)),0)+IFERROR(INDEX('Hoja de Trabajo para listado'!$AB$155:$BA$1048576,MATCH($A850,'Hoja de Trabajo para listado'!$AB$155:$AB$1048576,0),MATCH((CUADRO!N$5&amp;$E850),'Hoja de Trabajo para listado'!$AB$151:$BA$151,0)),0)+IFERROR(INDEX('Hoja de Trabajo para listado'!$BC$155:$CB$1048576,MATCH($A850,'Hoja de Trabajo para listado'!$BC$155:$BC$1048576,0),MATCH((CUADRO!N$5&amp;$E850),'Hoja de Trabajo para listado'!$BC$151:$CB$151,0)),0)+IFERROR(INDEX('Hoja de Trabajo para listado'!$DE$153:$DG$274,MATCH($A850,'Hoja de Trabajo para listado'!$DE$153:$DE$1048576,0),MATCH((CUADRO!N$5&amp;$E850),'Hoja de Trabajo para listado'!$DE$151:$DG$151,0)),0)+IFERROR(INDEX('Hoja de Trabajo para listado'!$CD$155:$DC$1048576,MATCH($A850,'Hoja de Trabajo para listado'!$CD$155:$CD$1048576,0),MATCH((CUADRO!N$5&amp;$E850),'Hoja de Trabajo para listado'!$CD$151:$DC$151,0)),0)</f>
        <v>0</v>
      </c>
      <c r="O850" s="243">
        <f ca="1">+IFERROR(INDEX('Hoja de Trabajo para listado'!$A$155:$Z$1048576,MATCH($A850,'Hoja de Trabajo para listado'!$A$155:$A$1048576,0),MATCH((CUADRO!O$5&amp;$E850),'Hoja de Trabajo para listado'!$A$151:$Z$151,0)),0)+IFERROR(INDEX('Hoja de Trabajo para listado'!$AB$155:$BA$1048576,MATCH($A850,'Hoja de Trabajo para listado'!$AB$155:$AB$1048576,0),MATCH((CUADRO!O$5&amp;$E850),'Hoja de Trabajo para listado'!$AB$151:$BA$151,0)),0)+IFERROR(INDEX('Hoja de Trabajo para listado'!$BC$155:$CB$1048576,MATCH($A850,'Hoja de Trabajo para listado'!$BC$155:$BC$1048576,0),MATCH((CUADRO!O$5&amp;$E850),'Hoja de Trabajo para listado'!$BC$151:$CB$151,0)),0)+IFERROR(INDEX('Hoja de Trabajo para listado'!$DE$153:$DG$274,MATCH($A850,'Hoja de Trabajo para listado'!$DE$153:$DE$1048576,0),MATCH((CUADRO!O$5&amp;$E850),'Hoja de Trabajo para listado'!$DE$151:$DG$151,0)),0)+IFERROR(INDEX('Hoja de Trabajo para listado'!$CD$155:$DC$1048576,MATCH($A850,'Hoja de Trabajo para listado'!$CD$155:$CD$1048576,0),MATCH((CUADRO!O$5&amp;$E850),'Hoja de Trabajo para listado'!$CD$151:$DC$151,0)),0)</f>
        <v>0</v>
      </c>
      <c r="P850" s="243">
        <f ca="1">+IFERROR(INDEX('Hoja de Trabajo para listado'!$A$155:$Z$1048576,MATCH($A850,'Hoja de Trabajo para listado'!$A$155:$A$1048576,0),MATCH((CUADRO!P$5&amp;$E850),'Hoja de Trabajo para listado'!$A$151:$Z$151,0)),0)+IFERROR(INDEX('Hoja de Trabajo para listado'!$AB$155:$BA$1048576,MATCH($A850,'Hoja de Trabajo para listado'!$AB$155:$AB$1048576,0),MATCH((CUADRO!P$5&amp;$E850),'Hoja de Trabajo para listado'!$AB$151:$BA$151,0)),0)+IFERROR(INDEX('Hoja de Trabajo para listado'!$BC$155:$CB$1048576,MATCH($A850,'Hoja de Trabajo para listado'!$BC$155:$BC$1048576,0),MATCH((CUADRO!P$5&amp;$E850),'Hoja de Trabajo para listado'!$BC$151:$CB$151,0)),0)+IFERROR(INDEX('Hoja de Trabajo para listado'!$DE$153:$DG$274,MATCH($A850,'Hoja de Trabajo para listado'!$DE$153:$DE$1048576,0),MATCH((CUADRO!P$5&amp;$E850),'Hoja de Trabajo para listado'!$DE$151:$DG$151,0)),0)+IFERROR(INDEX('Hoja de Trabajo para listado'!$CD$155:$DC$1048576,MATCH($A850,'Hoja de Trabajo para listado'!$CD$155:$CD$1048576,0),MATCH((CUADRO!P$5&amp;$E850),'Hoja de Trabajo para listado'!$CD$151:$DC$151,0)),0)</f>
        <v>0</v>
      </c>
      <c r="Q850" s="243">
        <f ca="1">+IFERROR(INDEX('Hoja de Trabajo para listado'!$A$155:$Z$1048576,MATCH($A850,'Hoja de Trabajo para listado'!$A$155:$A$1048576,0),MATCH((CUADRO!Q$5&amp;$E850),'Hoja de Trabajo para listado'!$A$151:$Z$151,0)),0)+IFERROR(INDEX('Hoja de Trabajo para listado'!$AB$155:$BA$1048576,MATCH($A850,'Hoja de Trabajo para listado'!$AB$155:$AB$1048576,0),MATCH((CUADRO!Q$5&amp;$E850),'Hoja de Trabajo para listado'!$AB$151:$BA$151,0)),0)+IFERROR(INDEX('Hoja de Trabajo para listado'!$BC$155:$CB$1048576,MATCH($A850,'Hoja de Trabajo para listado'!$BC$155:$BC$1048576,0),MATCH((CUADRO!Q$5&amp;$E850),'Hoja de Trabajo para listado'!$BC$151:$CB$151,0)),0)+IFERROR(INDEX('Hoja de Trabajo para listado'!$DE$153:$DG$274,MATCH($A850,'Hoja de Trabajo para listado'!$DE$153:$DE$1048576,0),MATCH((CUADRO!Q$5&amp;$E850),'Hoja de Trabajo para listado'!$DE$151:$DG$151,0)),0)+IFERROR(INDEX('Hoja de Trabajo para listado'!$CD$155:$DC$1048576,MATCH($A850,'Hoja de Trabajo para listado'!$CD$155:$CD$1048576,0),MATCH((CUADRO!Q$5&amp;$E850),'Hoja de Trabajo para listado'!$CD$151:$DC$151,0)),0)</f>
        <v>0</v>
      </c>
      <c r="R850" s="243">
        <f t="shared" ca="1" si="29"/>
        <v>0</v>
      </c>
      <c r="S850" s="249"/>
      <c r="T850" s="243">
        <f ca="1">+T851</f>
        <v>0</v>
      </c>
      <c r="U850" s="242">
        <f t="shared" si="30"/>
        <v>1</v>
      </c>
      <c r="V850" s="333" t="str">
        <f>+VLOOKUP(A850,bd_lista!$A$3:$E$590,5,FALSE)</f>
        <v>Gobiernos Autonomos Municipales</v>
      </c>
      <c r="W850" s="383" t="str">
        <f>+V850</f>
        <v>Gobiernos Autonomos Municipales</v>
      </c>
      <c r="X850" s="242">
        <f>+VLOOKUP(A850,[3]Sheet1!$A$13:$D$744,4,FALSE)</f>
        <v>0</v>
      </c>
      <c r="Y850" s="242" t="e">
        <f>+VLOOKUP(X850,bd_lista!$A$3:$C$590,3,FALSE)</f>
        <v>#N/A</v>
      </c>
      <c r="Z850" s="294">
        <f>+X850</f>
        <v>0</v>
      </c>
      <c r="AA850" s="295" t="e">
        <f>+Y850</f>
        <v>#N/A</v>
      </c>
    </row>
    <row r="851" spans="1:27" customFormat="1" ht="15" hidden="1" customHeight="1">
      <c r="A851" s="32">
        <v>1509</v>
      </c>
      <c r="B851" s="389"/>
      <c r="C851" s="247" t="str">
        <f>+VLOOKUP(A851,bd_lista!$A$3:$C$590,3,FALSE)</f>
        <v>Gobierno Autónomo Municipal de Chaqui</v>
      </c>
      <c r="D851" s="386"/>
      <c r="E851" s="244" t="s">
        <v>1305</v>
      </c>
      <c r="F851" s="245">
        <f ca="1">+IFERROR(INDEX('Hoja de Trabajo para listado'!$A$155:$Z$1048576,MATCH($A851,'Hoja de Trabajo para listado'!$A$155:$A$1048576,0),MATCH((CUADRO!F$5&amp;$E851),'Hoja de Trabajo para listado'!$A$151:$Z$151,0)),0)+IFERROR(INDEX('Hoja de Trabajo para listado'!$AB$155:$BA$1048576,MATCH($A851,'Hoja de Trabajo para listado'!$AB$155:$AB$1048576,0),MATCH((CUADRO!F$5&amp;$E851),'Hoja de Trabajo para listado'!$AB$151:$BA$151,0)),0)+IFERROR(INDEX('Hoja de Trabajo para listado'!$BC$155:$CB$1048576,MATCH($A851,'Hoja de Trabajo para listado'!$BC$155:$BC$1048576,0),MATCH((CUADRO!F$5&amp;$E851),'Hoja de Trabajo para listado'!$BC$151:$CB$151,0)),0)+IFERROR(INDEX('Hoja de Trabajo para listado'!$DE$153:$DG$274,MATCH($A851,'Hoja de Trabajo para listado'!$DE$153:$DE$1048576,0),MATCH((CUADRO!F$5&amp;$E851),'Hoja de Trabajo para listado'!$DE$151:$DG$151,0)),0)+IFERROR(INDEX('Hoja de Trabajo para listado'!$CD$155:$DC$1048576,MATCH($A851,'Hoja de Trabajo para listado'!$CD$155:$CD$1048576,0),MATCH((CUADRO!F$5&amp;$E851),'Hoja de Trabajo para listado'!$CD$151:$DC$151,0)),0)</f>
        <v>0</v>
      </c>
      <c r="G851" s="245">
        <f ca="1">+IFERROR(INDEX('Hoja de Trabajo para listado'!$A$155:$Z$1048576,MATCH($A851,'Hoja de Trabajo para listado'!$A$155:$A$1048576,0),MATCH((CUADRO!G$5&amp;$E851),'Hoja de Trabajo para listado'!$A$151:$Z$151,0)),0)+IFERROR(INDEX('Hoja de Trabajo para listado'!$AB$155:$BA$1048576,MATCH($A851,'Hoja de Trabajo para listado'!$AB$155:$AB$1048576,0),MATCH((CUADRO!G$5&amp;$E851),'Hoja de Trabajo para listado'!$AB$151:$BA$151,0)),0)+IFERROR(INDEX('Hoja de Trabajo para listado'!$BC$155:$CB$1048576,MATCH($A851,'Hoja de Trabajo para listado'!$BC$155:$BC$1048576,0),MATCH((CUADRO!G$5&amp;$E851),'Hoja de Trabajo para listado'!$BC$151:$CB$151,0)),0)+IFERROR(INDEX('Hoja de Trabajo para listado'!$DE$153:$DG$274,MATCH($A851,'Hoja de Trabajo para listado'!$DE$153:$DE$1048576,0),MATCH((CUADRO!G$5&amp;$E851),'Hoja de Trabajo para listado'!$DE$151:$DG$151,0)),0)+IFERROR(INDEX('Hoja de Trabajo para listado'!$CD$155:$DC$1048576,MATCH($A851,'Hoja de Trabajo para listado'!$CD$155:$CD$1048576,0),MATCH((CUADRO!G$5&amp;$E851),'Hoja de Trabajo para listado'!$CD$151:$DC$151,0)),0)</f>
        <v>0</v>
      </c>
      <c r="H851" s="245">
        <f ca="1">+IFERROR(INDEX('Hoja de Trabajo para listado'!$A$155:$Z$1048576,MATCH($A851,'Hoja de Trabajo para listado'!$A$155:$A$1048576,0),MATCH((CUADRO!H$5&amp;$E851),'Hoja de Trabajo para listado'!$A$151:$Z$151,0)),0)+IFERROR(INDEX('Hoja de Trabajo para listado'!$AB$155:$BA$1048576,MATCH($A851,'Hoja de Trabajo para listado'!$AB$155:$AB$1048576,0),MATCH((CUADRO!H$5&amp;$E851),'Hoja de Trabajo para listado'!$AB$151:$BA$151,0)),0)+IFERROR(INDEX('Hoja de Trabajo para listado'!$BC$155:$CB$1048576,MATCH($A851,'Hoja de Trabajo para listado'!$BC$155:$BC$1048576,0),MATCH((CUADRO!H$5&amp;$E851),'Hoja de Trabajo para listado'!$BC$151:$CB$151,0)),0)+IFERROR(INDEX('Hoja de Trabajo para listado'!$DE$153:$DG$274,MATCH($A851,'Hoja de Trabajo para listado'!$DE$153:$DE$1048576,0),MATCH((CUADRO!H$5&amp;$E851),'Hoja de Trabajo para listado'!$DE$151:$DG$151,0)),0)+IFERROR(INDEX('Hoja de Trabajo para listado'!$CD$155:$DC$1048576,MATCH($A851,'Hoja de Trabajo para listado'!$CD$155:$CD$1048576,0),MATCH((CUADRO!H$5&amp;$E851),'Hoja de Trabajo para listado'!$CD$151:$DC$151,0)),0)</f>
        <v>0</v>
      </c>
      <c r="I851" s="245">
        <f ca="1">+IFERROR(INDEX('Hoja de Trabajo para listado'!$A$155:$Z$1048576,MATCH($A851,'Hoja de Trabajo para listado'!$A$155:$A$1048576,0),MATCH((CUADRO!I$5&amp;$E851),'Hoja de Trabajo para listado'!$A$151:$Z$151,0)),0)+IFERROR(INDEX('Hoja de Trabajo para listado'!$AB$155:$BA$1048576,MATCH($A851,'Hoja de Trabajo para listado'!$AB$155:$AB$1048576,0),MATCH((CUADRO!I$5&amp;$E851),'Hoja de Trabajo para listado'!$AB$151:$BA$151,0)),0)+IFERROR(INDEX('Hoja de Trabajo para listado'!$BC$155:$CB$1048576,MATCH($A851,'Hoja de Trabajo para listado'!$BC$155:$BC$1048576,0),MATCH((CUADRO!I$5&amp;$E851),'Hoja de Trabajo para listado'!$BC$151:$CB$151,0)),0)+IFERROR(INDEX('Hoja de Trabajo para listado'!$DE$153:$DG$274,MATCH($A851,'Hoja de Trabajo para listado'!$DE$153:$DE$1048576,0),MATCH((CUADRO!I$5&amp;$E851),'Hoja de Trabajo para listado'!$DE$151:$DG$151,0)),0)+IFERROR(INDEX('Hoja de Trabajo para listado'!$CD$155:$DC$1048576,MATCH($A851,'Hoja de Trabajo para listado'!$CD$155:$CD$1048576,0),MATCH((CUADRO!I$5&amp;$E851),'Hoja de Trabajo para listado'!$CD$151:$DC$151,0)),0)</f>
        <v>0</v>
      </c>
      <c r="J851" s="245">
        <f ca="1">+IFERROR(INDEX('Hoja de Trabajo para listado'!$A$155:$Z$1048576,MATCH($A851,'Hoja de Trabajo para listado'!$A$155:$A$1048576,0),MATCH((CUADRO!J$5&amp;$E851),'Hoja de Trabajo para listado'!$A$151:$Z$151,0)),0)+IFERROR(INDEX('Hoja de Trabajo para listado'!$AB$155:$BA$1048576,MATCH($A851,'Hoja de Trabajo para listado'!$AB$155:$AB$1048576,0),MATCH((CUADRO!J$5&amp;$E851),'Hoja de Trabajo para listado'!$AB$151:$BA$151,0)),0)+IFERROR(INDEX('Hoja de Trabajo para listado'!$BC$155:$CB$1048576,MATCH($A851,'Hoja de Trabajo para listado'!$BC$155:$BC$1048576,0),MATCH((CUADRO!J$5&amp;$E851),'Hoja de Trabajo para listado'!$BC$151:$CB$151,0)),0)+IFERROR(INDEX('Hoja de Trabajo para listado'!$DE$153:$DG$274,MATCH($A851,'Hoja de Trabajo para listado'!$DE$153:$DE$1048576,0),MATCH((CUADRO!J$5&amp;$E851),'Hoja de Trabajo para listado'!$DE$151:$DG$151,0)),0)+IFERROR(INDEX('Hoja de Trabajo para listado'!$CD$155:$DC$1048576,MATCH($A851,'Hoja de Trabajo para listado'!$CD$155:$CD$1048576,0),MATCH((CUADRO!J$5&amp;$E851),'Hoja de Trabajo para listado'!$CD$151:$DC$151,0)),0)</f>
        <v>0</v>
      </c>
      <c r="K851" s="245">
        <f ca="1">+IFERROR(INDEX('Hoja de Trabajo para listado'!$A$155:$Z$1048576,MATCH($A851,'Hoja de Trabajo para listado'!$A$155:$A$1048576,0),MATCH((CUADRO!K$5&amp;$E851),'Hoja de Trabajo para listado'!$A$151:$Z$151,0)),0)+IFERROR(INDEX('Hoja de Trabajo para listado'!$AB$155:$BA$1048576,MATCH($A851,'Hoja de Trabajo para listado'!$AB$155:$AB$1048576,0),MATCH((CUADRO!K$5&amp;$E851),'Hoja de Trabajo para listado'!$AB$151:$BA$151,0)),0)+IFERROR(INDEX('Hoja de Trabajo para listado'!$BC$155:$CB$1048576,MATCH($A851,'Hoja de Trabajo para listado'!$BC$155:$BC$1048576,0),MATCH((CUADRO!K$5&amp;$E851),'Hoja de Trabajo para listado'!$BC$151:$CB$151,0)),0)+IFERROR(INDEX('Hoja de Trabajo para listado'!$DE$153:$DG$274,MATCH($A851,'Hoja de Trabajo para listado'!$DE$153:$DE$1048576,0),MATCH((CUADRO!K$5&amp;$E851),'Hoja de Trabajo para listado'!$DE$151:$DG$151,0)),0)+IFERROR(INDEX('Hoja de Trabajo para listado'!$CD$155:$DC$1048576,MATCH($A851,'Hoja de Trabajo para listado'!$CD$155:$CD$1048576,0),MATCH((CUADRO!K$5&amp;$E851),'Hoja de Trabajo para listado'!$CD$151:$DC$151,0)),0)</f>
        <v>0</v>
      </c>
      <c r="L851" s="245">
        <f ca="1">+IFERROR(INDEX('Hoja de Trabajo para listado'!$A$155:$Z$1048576,MATCH($A851,'Hoja de Trabajo para listado'!$A$155:$A$1048576,0),MATCH((CUADRO!L$5&amp;$E851),'Hoja de Trabajo para listado'!$A$151:$Z$151,0)),0)+IFERROR(INDEX('Hoja de Trabajo para listado'!$AB$155:$BA$1048576,MATCH($A851,'Hoja de Trabajo para listado'!$AB$155:$AB$1048576,0),MATCH((CUADRO!L$5&amp;$E851),'Hoja de Trabajo para listado'!$AB$151:$BA$151,0)),0)+IFERROR(INDEX('Hoja de Trabajo para listado'!$BC$155:$CB$1048576,MATCH($A851,'Hoja de Trabajo para listado'!$BC$155:$BC$1048576,0),MATCH((CUADRO!L$5&amp;$E851),'Hoja de Trabajo para listado'!$BC$151:$CB$151,0)),0)+IFERROR(INDEX('Hoja de Trabajo para listado'!$DE$153:$DG$274,MATCH($A851,'Hoja de Trabajo para listado'!$DE$153:$DE$1048576,0),MATCH((CUADRO!L$5&amp;$E851),'Hoja de Trabajo para listado'!$DE$151:$DG$151,0)),0)+IFERROR(INDEX('Hoja de Trabajo para listado'!$CD$155:$DC$1048576,MATCH($A851,'Hoja de Trabajo para listado'!$CD$155:$CD$1048576,0),MATCH((CUADRO!L$5&amp;$E851),'Hoja de Trabajo para listado'!$CD$151:$DC$151,0)),0)</f>
        <v>0</v>
      </c>
      <c r="M851" s="245">
        <f ca="1">+IFERROR(INDEX('Hoja de Trabajo para listado'!$A$155:$Z$1048576,MATCH($A851,'Hoja de Trabajo para listado'!$A$155:$A$1048576,0),MATCH((CUADRO!M$5&amp;$E851),'Hoja de Trabajo para listado'!$A$151:$Z$151,0)),0)+IFERROR(INDEX('Hoja de Trabajo para listado'!$AB$155:$BA$1048576,MATCH($A851,'Hoja de Trabajo para listado'!$AB$155:$AB$1048576,0),MATCH((CUADRO!M$5&amp;$E851),'Hoja de Trabajo para listado'!$AB$151:$BA$151,0)),0)+IFERROR(INDEX('Hoja de Trabajo para listado'!$BC$155:$CB$1048576,MATCH($A851,'Hoja de Trabajo para listado'!$BC$155:$BC$1048576,0),MATCH((CUADRO!M$5&amp;$E851),'Hoja de Trabajo para listado'!$BC$151:$CB$151,0)),0)+IFERROR(INDEX('Hoja de Trabajo para listado'!$DE$153:$DG$274,MATCH($A851,'Hoja de Trabajo para listado'!$DE$153:$DE$1048576,0),MATCH((CUADRO!M$5&amp;$E851),'Hoja de Trabajo para listado'!$DE$151:$DG$151,0)),0)+IFERROR(INDEX('Hoja de Trabajo para listado'!$CD$155:$DC$1048576,MATCH($A851,'Hoja de Trabajo para listado'!$CD$155:$CD$1048576,0),MATCH((CUADRO!M$5&amp;$E851),'Hoja de Trabajo para listado'!$CD$151:$DC$151,0)),0)</f>
        <v>0</v>
      </c>
      <c r="N851" s="245">
        <f ca="1">+IFERROR(INDEX('Hoja de Trabajo para listado'!$A$155:$Z$1048576,MATCH($A851,'Hoja de Trabajo para listado'!$A$155:$A$1048576,0),MATCH((CUADRO!N$5&amp;$E851),'Hoja de Trabajo para listado'!$A$151:$Z$151,0)),0)+IFERROR(INDEX('Hoja de Trabajo para listado'!$AB$155:$BA$1048576,MATCH($A851,'Hoja de Trabajo para listado'!$AB$155:$AB$1048576,0),MATCH((CUADRO!N$5&amp;$E851),'Hoja de Trabajo para listado'!$AB$151:$BA$151,0)),0)+IFERROR(INDEX('Hoja de Trabajo para listado'!$BC$155:$CB$1048576,MATCH($A851,'Hoja de Trabajo para listado'!$BC$155:$BC$1048576,0),MATCH((CUADRO!N$5&amp;$E851),'Hoja de Trabajo para listado'!$BC$151:$CB$151,0)),0)+IFERROR(INDEX('Hoja de Trabajo para listado'!$DE$153:$DG$274,MATCH($A851,'Hoja de Trabajo para listado'!$DE$153:$DE$1048576,0),MATCH((CUADRO!N$5&amp;$E851),'Hoja de Trabajo para listado'!$DE$151:$DG$151,0)),0)+IFERROR(INDEX('Hoja de Trabajo para listado'!$CD$155:$DC$1048576,MATCH($A851,'Hoja de Trabajo para listado'!$CD$155:$CD$1048576,0),MATCH((CUADRO!N$5&amp;$E851),'Hoja de Trabajo para listado'!$CD$151:$DC$151,0)),0)</f>
        <v>0</v>
      </c>
      <c r="O851" s="245">
        <f ca="1">+IFERROR(INDEX('Hoja de Trabajo para listado'!$A$155:$Z$1048576,MATCH($A851,'Hoja de Trabajo para listado'!$A$155:$A$1048576,0),MATCH((CUADRO!O$5&amp;$E851),'Hoja de Trabajo para listado'!$A$151:$Z$151,0)),0)+IFERROR(INDEX('Hoja de Trabajo para listado'!$AB$155:$BA$1048576,MATCH($A851,'Hoja de Trabajo para listado'!$AB$155:$AB$1048576,0),MATCH((CUADRO!O$5&amp;$E851),'Hoja de Trabajo para listado'!$AB$151:$BA$151,0)),0)+IFERROR(INDEX('Hoja de Trabajo para listado'!$BC$155:$CB$1048576,MATCH($A851,'Hoja de Trabajo para listado'!$BC$155:$BC$1048576,0),MATCH((CUADRO!O$5&amp;$E851),'Hoja de Trabajo para listado'!$BC$151:$CB$151,0)),0)+IFERROR(INDEX('Hoja de Trabajo para listado'!$DE$153:$DG$274,MATCH($A851,'Hoja de Trabajo para listado'!$DE$153:$DE$1048576,0),MATCH((CUADRO!O$5&amp;$E851),'Hoja de Trabajo para listado'!$DE$151:$DG$151,0)),0)+IFERROR(INDEX('Hoja de Trabajo para listado'!$CD$155:$DC$1048576,MATCH($A851,'Hoja de Trabajo para listado'!$CD$155:$CD$1048576,0),MATCH((CUADRO!O$5&amp;$E851),'Hoja de Trabajo para listado'!$CD$151:$DC$151,0)),0)</f>
        <v>0</v>
      </c>
      <c r="P851" s="245">
        <f ca="1">+IFERROR(INDEX('Hoja de Trabajo para listado'!$A$155:$Z$1048576,MATCH($A851,'Hoja de Trabajo para listado'!$A$155:$A$1048576,0),MATCH((CUADRO!P$5&amp;$E851),'Hoja de Trabajo para listado'!$A$151:$Z$151,0)),0)+IFERROR(INDEX('Hoja de Trabajo para listado'!$AB$155:$BA$1048576,MATCH($A851,'Hoja de Trabajo para listado'!$AB$155:$AB$1048576,0),MATCH((CUADRO!P$5&amp;$E851),'Hoja de Trabajo para listado'!$AB$151:$BA$151,0)),0)+IFERROR(INDEX('Hoja de Trabajo para listado'!$BC$155:$CB$1048576,MATCH($A851,'Hoja de Trabajo para listado'!$BC$155:$BC$1048576,0),MATCH((CUADRO!P$5&amp;$E851),'Hoja de Trabajo para listado'!$BC$151:$CB$151,0)),0)+IFERROR(INDEX('Hoja de Trabajo para listado'!$DE$153:$DG$274,MATCH($A851,'Hoja de Trabajo para listado'!$DE$153:$DE$1048576,0),MATCH((CUADRO!P$5&amp;$E851),'Hoja de Trabajo para listado'!$DE$151:$DG$151,0)),0)+IFERROR(INDEX('Hoja de Trabajo para listado'!$CD$155:$DC$1048576,MATCH($A851,'Hoja de Trabajo para listado'!$CD$155:$CD$1048576,0),MATCH((CUADRO!P$5&amp;$E851),'Hoja de Trabajo para listado'!$CD$151:$DC$151,0)),0)</f>
        <v>0</v>
      </c>
      <c r="Q851" s="245">
        <f ca="1">+IFERROR(INDEX('Hoja de Trabajo para listado'!$A$155:$Z$1048576,MATCH($A851,'Hoja de Trabajo para listado'!$A$155:$A$1048576,0),MATCH((CUADRO!Q$5&amp;$E851),'Hoja de Trabajo para listado'!$A$151:$Z$151,0)),0)+IFERROR(INDEX('Hoja de Trabajo para listado'!$AB$155:$BA$1048576,MATCH($A851,'Hoja de Trabajo para listado'!$AB$155:$AB$1048576,0),MATCH((CUADRO!Q$5&amp;$E851),'Hoja de Trabajo para listado'!$AB$151:$BA$151,0)),0)+IFERROR(INDEX('Hoja de Trabajo para listado'!$BC$155:$CB$1048576,MATCH($A851,'Hoja de Trabajo para listado'!$BC$155:$BC$1048576,0),MATCH((CUADRO!Q$5&amp;$E851),'Hoja de Trabajo para listado'!$BC$151:$CB$151,0)),0)+IFERROR(INDEX('Hoja de Trabajo para listado'!$DE$153:$DG$274,MATCH($A851,'Hoja de Trabajo para listado'!$DE$153:$DE$1048576,0),MATCH((CUADRO!Q$5&amp;$E851),'Hoja de Trabajo para listado'!$DE$151:$DG$151,0)),0)+IFERROR(INDEX('Hoja de Trabajo para listado'!$CD$155:$DC$1048576,MATCH($A851,'Hoja de Trabajo para listado'!$CD$155:$CD$1048576,0),MATCH((CUADRO!Q$5&amp;$E851),'Hoja de Trabajo para listado'!$CD$151:$DC$151,0)),0)</f>
        <v>0</v>
      </c>
      <c r="R851" s="245">
        <f t="shared" ca="1" si="29"/>
        <v>0</v>
      </c>
      <c r="S851" s="259">
        <f ca="1">+R850+R851</f>
        <v>0</v>
      </c>
      <c r="T851" s="245">
        <f ca="1">+S851</f>
        <v>0</v>
      </c>
      <c r="U851" s="244">
        <f t="shared" si="30"/>
        <v>2</v>
      </c>
      <c r="V851" s="333" t="str">
        <f>+VLOOKUP(A851,bd_lista!$A$3:$E$590,5,FALSE)</f>
        <v>Gobiernos Autonomos Municipales</v>
      </c>
      <c r="W851" s="384"/>
      <c r="X851" s="242">
        <f>+VLOOKUP(A851,[3]Sheet1!$A$13:$D$744,4,FALSE)</f>
        <v>0</v>
      </c>
      <c r="Y851" s="242" t="e">
        <f>+VLOOKUP(X851,bd_lista!$A$3:$C$590,3,FALSE)</f>
        <v>#N/A</v>
      </c>
      <c r="Z851" s="292"/>
      <c r="AA851" s="293"/>
    </row>
    <row r="852" spans="1:27" customFormat="1" ht="15" hidden="1" customHeight="1">
      <c r="A852" s="32">
        <v>1510</v>
      </c>
      <c r="B852" s="388">
        <f>+A852</f>
        <v>1510</v>
      </c>
      <c r="C852" s="247" t="str">
        <f>+VLOOKUP(A852,bd_lista!$A$3:$C$590,3,FALSE)</f>
        <v>Gobierno Autónomo Municipal de Tacobamba</v>
      </c>
      <c r="D852" s="385" t="str">
        <f>+C852</f>
        <v>Gobierno Autónomo Municipal de Tacobamba</v>
      </c>
      <c r="E852" s="242" t="s">
        <v>1304</v>
      </c>
      <c r="F852" s="243">
        <f ca="1">+IFERROR(INDEX('Hoja de Trabajo para listado'!$A$155:$Z$1048576,MATCH($A852,'Hoja de Trabajo para listado'!$A$155:$A$1048576,0),MATCH((CUADRO!F$5&amp;$E852),'Hoja de Trabajo para listado'!$A$151:$Z$151,0)),0)+IFERROR(INDEX('Hoja de Trabajo para listado'!$AB$155:$BA$1048576,MATCH($A852,'Hoja de Trabajo para listado'!$AB$155:$AB$1048576,0),MATCH((CUADRO!F$5&amp;$E852),'Hoja de Trabajo para listado'!$AB$151:$BA$151,0)),0)+IFERROR(INDEX('Hoja de Trabajo para listado'!$BC$155:$CB$1048576,MATCH($A852,'Hoja de Trabajo para listado'!$BC$155:$BC$1048576,0),MATCH((CUADRO!F$5&amp;$E852),'Hoja de Trabajo para listado'!$BC$151:$CB$151,0)),0)+IFERROR(INDEX('Hoja de Trabajo para listado'!$DE$153:$DG$274,MATCH($A852,'Hoja de Trabajo para listado'!$DE$153:$DE$1048576,0),MATCH((CUADRO!F$5&amp;$E852),'Hoja de Trabajo para listado'!$DE$151:$DG$151,0)),0)+IFERROR(INDEX('Hoja de Trabajo para listado'!$CD$155:$DC$1048576,MATCH($A852,'Hoja de Trabajo para listado'!$CD$155:$CD$1048576,0),MATCH((CUADRO!F$5&amp;$E852),'Hoja de Trabajo para listado'!$CD$151:$DC$151,0)),0)</f>
        <v>0</v>
      </c>
      <c r="G852" s="243">
        <f ca="1">+IFERROR(INDEX('Hoja de Trabajo para listado'!$A$155:$Z$1048576,MATCH($A852,'Hoja de Trabajo para listado'!$A$155:$A$1048576,0),MATCH((CUADRO!G$5&amp;$E852),'Hoja de Trabajo para listado'!$A$151:$Z$151,0)),0)+IFERROR(INDEX('Hoja de Trabajo para listado'!$AB$155:$BA$1048576,MATCH($A852,'Hoja de Trabajo para listado'!$AB$155:$AB$1048576,0),MATCH((CUADRO!G$5&amp;$E852),'Hoja de Trabajo para listado'!$AB$151:$BA$151,0)),0)+IFERROR(INDEX('Hoja de Trabajo para listado'!$BC$155:$CB$1048576,MATCH($A852,'Hoja de Trabajo para listado'!$BC$155:$BC$1048576,0),MATCH((CUADRO!G$5&amp;$E852),'Hoja de Trabajo para listado'!$BC$151:$CB$151,0)),0)+IFERROR(INDEX('Hoja de Trabajo para listado'!$DE$153:$DG$274,MATCH($A852,'Hoja de Trabajo para listado'!$DE$153:$DE$1048576,0),MATCH((CUADRO!G$5&amp;$E852),'Hoja de Trabajo para listado'!$DE$151:$DG$151,0)),0)+IFERROR(INDEX('Hoja de Trabajo para listado'!$CD$155:$DC$1048576,MATCH($A852,'Hoja de Trabajo para listado'!$CD$155:$CD$1048576,0),MATCH((CUADRO!G$5&amp;$E852),'Hoja de Trabajo para listado'!$CD$151:$DC$151,0)),0)</f>
        <v>0</v>
      </c>
      <c r="H852" s="243">
        <f ca="1">+IFERROR(INDEX('Hoja de Trabajo para listado'!$A$155:$Z$1048576,MATCH($A852,'Hoja de Trabajo para listado'!$A$155:$A$1048576,0),MATCH((CUADRO!H$5&amp;$E852),'Hoja de Trabajo para listado'!$A$151:$Z$151,0)),0)+IFERROR(INDEX('Hoja de Trabajo para listado'!$AB$155:$BA$1048576,MATCH($A852,'Hoja de Trabajo para listado'!$AB$155:$AB$1048576,0),MATCH((CUADRO!H$5&amp;$E852),'Hoja de Trabajo para listado'!$AB$151:$BA$151,0)),0)+IFERROR(INDEX('Hoja de Trabajo para listado'!$BC$155:$CB$1048576,MATCH($A852,'Hoja de Trabajo para listado'!$BC$155:$BC$1048576,0),MATCH((CUADRO!H$5&amp;$E852),'Hoja de Trabajo para listado'!$BC$151:$CB$151,0)),0)+IFERROR(INDEX('Hoja de Trabajo para listado'!$DE$153:$DG$274,MATCH($A852,'Hoja de Trabajo para listado'!$DE$153:$DE$1048576,0),MATCH((CUADRO!H$5&amp;$E852),'Hoja de Trabajo para listado'!$DE$151:$DG$151,0)),0)+IFERROR(INDEX('Hoja de Trabajo para listado'!$CD$155:$DC$1048576,MATCH($A852,'Hoja de Trabajo para listado'!$CD$155:$CD$1048576,0),MATCH((CUADRO!H$5&amp;$E852),'Hoja de Trabajo para listado'!$CD$151:$DC$151,0)),0)</f>
        <v>0</v>
      </c>
      <c r="I852" s="243">
        <f ca="1">+IFERROR(INDEX('Hoja de Trabajo para listado'!$A$155:$Z$1048576,MATCH($A852,'Hoja de Trabajo para listado'!$A$155:$A$1048576,0),MATCH((CUADRO!I$5&amp;$E852),'Hoja de Trabajo para listado'!$A$151:$Z$151,0)),0)+IFERROR(INDEX('Hoja de Trabajo para listado'!$AB$155:$BA$1048576,MATCH($A852,'Hoja de Trabajo para listado'!$AB$155:$AB$1048576,0),MATCH((CUADRO!I$5&amp;$E852),'Hoja de Trabajo para listado'!$AB$151:$BA$151,0)),0)+IFERROR(INDEX('Hoja de Trabajo para listado'!$BC$155:$CB$1048576,MATCH($A852,'Hoja de Trabajo para listado'!$BC$155:$BC$1048576,0),MATCH((CUADRO!I$5&amp;$E852),'Hoja de Trabajo para listado'!$BC$151:$CB$151,0)),0)+IFERROR(INDEX('Hoja de Trabajo para listado'!$DE$153:$DG$274,MATCH($A852,'Hoja de Trabajo para listado'!$DE$153:$DE$1048576,0),MATCH((CUADRO!I$5&amp;$E852),'Hoja de Trabajo para listado'!$DE$151:$DG$151,0)),0)+IFERROR(INDEX('Hoja de Trabajo para listado'!$CD$155:$DC$1048576,MATCH($A852,'Hoja de Trabajo para listado'!$CD$155:$CD$1048576,0),MATCH((CUADRO!I$5&amp;$E852),'Hoja de Trabajo para listado'!$CD$151:$DC$151,0)),0)</f>
        <v>0</v>
      </c>
      <c r="J852" s="243">
        <f ca="1">+IFERROR(INDEX('Hoja de Trabajo para listado'!$A$155:$Z$1048576,MATCH($A852,'Hoja de Trabajo para listado'!$A$155:$A$1048576,0),MATCH((CUADRO!J$5&amp;$E852),'Hoja de Trabajo para listado'!$A$151:$Z$151,0)),0)+IFERROR(INDEX('Hoja de Trabajo para listado'!$AB$155:$BA$1048576,MATCH($A852,'Hoja de Trabajo para listado'!$AB$155:$AB$1048576,0),MATCH((CUADRO!J$5&amp;$E852),'Hoja de Trabajo para listado'!$AB$151:$BA$151,0)),0)+IFERROR(INDEX('Hoja de Trabajo para listado'!$BC$155:$CB$1048576,MATCH($A852,'Hoja de Trabajo para listado'!$BC$155:$BC$1048576,0),MATCH((CUADRO!J$5&amp;$E852),'Hoja de Trabajo para listado'!$BC$151:$CB$151,0)),0)+IFERROR(INDEX('Hoja de Trabajo para listado'!$DE$153:$DG$274,MATCH($A852,'Hoja de Trabajo para listado'!$DE$153:$DE$1048576,0),MATCH((CUADRO!J$5&amp;$E852),'Hoja de Trabajo para listado'!$DE$151:$DG$151,0)),0)+IFERROR(INDEX('Hoja de Trabajo para listado'!$CD$155:$DC$1048576,MATCH($A852,'Hoja de Trabajo para listado'!$CD$155:$CD$1048576,0),MATCH((CUADRO!J$5&amp;$E852),'Hoja de Trabajo para listado'!$CD$151:$DC$151,0)),0)</f>
        <v>0</v>
      </c>
      <c r="K852" s="243">
        <f ca="1">+IFERROR(INDEX('Hoja de Trabajo para listado'!$A$155:$Z$1048576,MATCH($A852,'Hoja de Trabajo para listado'!$A$155:$A$1048576,0),MATCH((CUADRO!K$5&amp;$E852),'Hoja de Trabajo para listado'!$A$151:$Z$151,0)),0)+IFERROR(INDEX('Hoja de Trabajo para listado'!$AB$155:$BA$1048576,MATCH($A852,'Hoja de Trabajo para listado'!$AB$155:$AB$1048576,0),MATCH((CUADRO!K$5&amp;$E852),'Hoja de Trabajo para listado'!$AB$151:$BA$151,0)),0)+IFERROR(INDEX('Hoja de Trabajo para listado'!$BC$155:$CB$1048576,MATCH($A852,'Hoja de Trabajo para listado'!$BC$155:$BC$1048576,0),MATCH((CUADRO!K$5&amp;$E852),'Hoja de Trabajo para listado'!$BC$151:$CB$151,0)),0)+IFERROR(INDEX('Hoja de Trabajo para listado'!$DE$153:$DG$274,MATCH($A852,'Hoja de Trabajo para listado'!$DE$153:$DE$1048576,0),MATCH((CUADRO!K$5&amp;$E852),'Hoja de Trabajo para listado'!$DE$151:$DG$151,0)),0)+IFERROR(INDEX('Hoja de Trabajo para listado'!$CD$155:$DC$1048576,MATCH($A852,'Hoja de Trabajo para listado'!$CD$155:$CD$1048576,0),MATCH((CUADRO!K$5&amp;$E852),'Hoja de Trabajo para listado'!$CD$151:$DC$151,0)),0)</f>
        <v>0</v>
      </c>
      <c r="L852" s="243">
        <f ca="1">+IFERROR(INDEX('Hoja de Trabajo para listado'!$A$155:$Z$1048576,MATCH($A852,'Hoja de Trabajo para listado'!$A$155:$A$1048576,0),MATCH((CUADRO!L$5&amp;$E852),'Hoja de Trabajo para listado'!$A$151:$Z$151,0)),0)+IFERROR(INDEX('Hoja de Trabajo para listado'!$AB$155:$BA$1048576,MATCH($A852,'Hoja de Trabajo para listado'!$AB$155:$AB$1048576,0),MATCH((CUADRO!L$5&amp;$E852),'Hoja de Trabajo para listado'!$AB$151:$BA$151,0)),0)+IFERROR(INDEX('Hoja de Trabajo para listado'!$BC$155:$CB$1048576,MATCH($A852,'Hoja de Trabajo para listado'!$BC$155:$BC$1048576,0),MATCH((CUADRO!L$5&amp;$E852),'Hoja de Trabajo para listado'!$BC$151:$CB$151,0)),0)+IFERROR(INDEX('Hoja de Trabajo para listado'!$DE$153:$DG$274,MATCH($A852,'Hoja de Trabajo para listado'!$DE$153:$DE$1048576,0),MATCH((CUADRO!L$5&amp;$E852),'Hoja de Trabajo para listado'!$DE$151:$DG$151,0)),0)+IFERROR(INDEX('Hoja de Trabajo para listado'!$CD$155:$DC$1048576,MATCH($A852,'Hoja de Trabajo para listado'!$CD$155:$CD$1048576,0),MATCH((CUADRO!L$5&amp;$E852),'Hoja de Trabajo para listado'!$CD$151:$DC$151,0)),0)</f>
        <v>0</v>
      </c>
      <c r="M852" s="243">
        <f ca="1">+IFERROR(INDEX('Hoja de Trabajo para listado'!$A$155:$Z$1048576,MATCH($A852,'Hoja de Trabajo para listado'!$A$155:$A$1048576,0),MATCH((CUADRO!M$5&amp;$E852),'Hoja de Trabajo para listado'!$A$151:$Z$151,0)),0)+IFERROR(INDEX('Hoja de Trabajo para listado'!$AB$155:$BA$1048576,MATCH($A852,'Hoja de Trabajo para listado'!$AB$155:$AB$1048576,0),MATCH((CUADRO!M$5&amp;$E852),'Hoja de Trabajo para listado'!$AB$151:$BA$151,0)),0)+IFERROR(INDEX('Hoja de Trabajo para listado'!$BC$155:$CB$1048576,MATCH($A852,'Hoja de Trabajo para listado'!$BC$155:$BC$1048576,0),MATCH((CUADRO!M$5&amp;$E852),'Hoja de Trabajo para listado'!$BC$151:$CB$151,0)),0)+IFERROR(INDEX('Hoja de Trabajo para listado'!$DE$153:$DG$274,MATCH($A852,'Hoja de Trabajo para listado'!$DE$153:$DE$1048576,0),MATCH((CUADRO!M$5&amp;$E852),'Hoja de Trabajo para listado'!$DE$151:$DG$151,0)),0)+IFERROR(INDEX('Hoja de Trabajo para listado'!$CD$155:$DC$1048576,MATCH($A852,'Hoja de Trabajo para listado'!$CD$155:$CD$1048576,0),MATCH((CUADRO!M$5&amp;$E852),'Hoja de Trabajo para listado'!$CD$151:$DC$151,0)),0)</f>
        <v>0</v>
      </c>
      <c r="N852" s="243">
        <f ca="1">+IFERROR(INDEX('Hoja de Trabajo para listado'!$A$155:$Z$1048576,MATCH($A852,'Hoja de Trabajo para listado'!$A$155:$A$1048576,0),MATCH((CUADRO!N$5&amp;$E852),'Hoja de Trabajo para listado'!$A$151:$Z$151,0)),0)+IFERROR(INDEX('Hoja de Trabajo para listado'!$AB$155:$BA$1048576,MATCH($A852,'Hoja de Trabajo para listado'!$AB$155:$AB$1048576,0),MATCH((CUADRO!N$5&amp;$E852),'Hoja de Trabajo para listado'!$AB$151:$BA$151,0)),0)+IFERROR(INDEX('Hoja de Trabajo para listado'!$BC$155:$CB$1048576,MATCH($A852,'Hoja de Trabajo para listado'!$BC$155:$BC$1048576,0),MATCH((CUADRO!N$5&amp;$E852),'Hoja de Trabajo para listado'!$BC$151:$CB$151,0)),0)+IFERROR(INDEX('Hoja de Trabajo para listado'!$DE$153:$DG$274,MATCH($A852,'Hoja de Trabajo para listado'!$DE$153:$DE$1048576,0),MATCH((CUADRO!N$5&amp;$E852),'Hoja de Trabajo para listado'!$DE$151:$DG$151,0)),0)+IFERROR(INDEX('Hoja de Trabajo para listado'!$CD$155:$DC$1048576,MATCH($A852,'Hoja de Trabajo para listado'!$CD$155:$CD$1048576,0),MATCH((CUADRO!N$5&amp;$E852),'Hoja de Trabajo para listado'!$CD$151:$DC$151,0)),0)</f>
        <v>0</v>
      </c>
      <c r="O852" s="243">
        <f ca="1">+IFERROR(INDEX('Hoja de Trabajo para listado'!$A$155:$Z$1048576,MATCH($A852,'Hoja de Trabajo para listado'!$A$155:$A$1048576,0),MATCH((CUADRO!O$5&amp;$E852),'Hoja de Trabajo para listado'!$A$151:$Z$151,0)),0)+IFERROR(INDEX('Hoja de Trabajo para listado'!$AB$155:$BA$1048576,MATCH($A852,'Hoja de Trabajo para listado'!$AB$155:$AB$1048576,0),MATCH((CUADRO!O$5&amp;$E852),'Hoja de Trabajo para listado'!$AB$151:$BA$151,0)),0)+IFERROR(INDEX('Hoja de Trabajo para listado'!$BC$155:$CB$1048576,MATCH($A852,'Hoja de Trabajo para listado'!$BC$155:$BC$1048576,0),MATCH((CUADRO!O$5&amp;$E852),'Hoja de Trabajo para listado'!$BC$151:$CB$151,0)),0)+IFERROR(INDEX('Hoja de Trabajo para listado'!$DE$153:$DG$274,MATCH($A852,'Hoja de Trabajo para listado'!$DE$153:$DE$1048576,0),MATCH((CUADRO!O$5&amp;$E852),'Hoja de Trabajo para listado'!$DE$151:$DG$151,0)),0)+IFERROR(INDEX('Hoja de Trabajo para listado'!$CD$155:$DC$1048576,MATCH($A852,'Hoja de Trabajo para listado'!$CD$155:$CD$1048576,0),MATCH((CUADRO!O$5&amp;$E852),'Hoja de Trabajo para listado'!$CD$151:$DC$151,0)),0)</f>
        <v>0</v>
      </c>
      <c r="P852" s="243">
        <f ca="1">+IFERROR(INDEX('Hoja de Trabajo para listado'!$A$155:$Z$1048576,MATCH($A852,'Hoja de Trabajo para listado'!$A$155:$A$1048576,0),MATCH((CUADRO!P$5&amp;$E852),'Hoja de Trabajo para listado'!$A$151:$Z$151,0)),0)+IFERROR(INDEX('Hoja de Trabajo para listado'!$AB$155:$BA$1048576,MATCH($A852,'Hoja de Trabajo para listado'!$AB$155:$AB$1048576,0),MATCH((CUADRO!P$5&amp;$E852),'Hoja de Trabajo para listado'!$AB$151:$BA$151,0)),0)+IFERROR(INDEX('Hoja de Trabajo para listado'!$BC$155:$CB$1048576,MATCH($A852,'Hoja de Trabajo para listado'!$BC$155:$BC$1048576,0),MATCH((CUADRO!P$5&amp;$E852),'Hoja de Trabajo para listado'!$BC$151:$CB$151,0)),0)+IFERROR(INDEX('Hoja de Trabajo para listado'!$DE$153:$DG$274,MATCH($A852,'Hoja de Trabajo para listado'!$DE$153:$DE$1048576,0),MATCH((CUADRO!P$5&amp;$E852),'Hoja de Trabajo para listado'!$DE$151:$DG$151,0)),0)+IFERROR(INDEX('Hoja de Trabajo para listado'!$CD$155:$DC$1048576,MATCH($A852,'Hoja de Trabajo para listado'!$CD$155:$CD$1048576,0),MATCH((CUADRO!P$5&amp;$E852),'Hoja de Trabajo para listado'!$CD$151:$DC$151,0)),0)</f>
        <v>0</v>
      </c>
      <c r="Q852" s="243">
        <f ca="1">+IFERROR(INDEX('Hoja de Trabajo para listado'!$A$155:$Z$1048576,MATCH($A852,'Hoja de Trabajo para listado'!$A$155:$A$1048576,0),MATCH((CUADRO!Q$5&amp;$E852),'Hoja de Trabajo para listado'!$A$151:$Z$151,0)),0)+IFERROR(INDEX('Hoja de Trabajo para listado'!$AB$155:$BA$1048576,MATCH($A852,'Hoja de Trabajo para listado'!$AB$155:$AB$1048576,0),MATCH((CUADRO!Q$5&amp;$E852),'Hoja de Trabajo para listado'!$AB$151:$BA$151,0)),0)+IFERROR(INDEX('Hoja de Trabajo para listado'!$BC$155:$CB$1048576,MATCH($A852,'Hoja de Trabajo para listado'!$BC$155:$BC$1048576,0),MATCH((CUADRO!Q$5&amp;$E852),'Hoja de Trabajo para listado'!$BC$151:$CB$151,0)),0)+IFERROR(INDEX('Hoja de Trabajo para listado'!$DE$153:$DG$274,MATCH($A852,'Hoja de Trabajo para listado'!$DE$153:$DE$1048576,0),MATCH((CUADRO!Q$5&amp;$E852),'Hoja de Trabajo para listado'!$DE$151:$DG$151,0)),0)+IFERROR(INDEX('Hoja de Trabajo para listado'!$CD$155:$DC$1048576,MATCH($A852,'Hoja de Trabajo para listado'!$CD$155:$CD$1048576,0),MATCH((CUADRO!Q$5&amp;$E852),'Hoja de Trabajo para listado'!$CD$151:$DC$151,0)),0)</f>
        <v>0</v>
      </c>
      <c r="R852" s="243">
        <f t="shared" ca="1" si="29"/>
        <v>0</v>
      </c>
      <c r="S852" s="249"/>
      <c r="T852" s="243">
        <f ca="1">+T853</f>
        <v>0</v>
      </c>
      <c r="U852" s="242">
        <f t="shared" si="30"/>
        <v>1</v>
      </c>
      <c r="V852" s="333" t="str">
        <f>+VLOOKUP(A852,bd_lista!$A$3:$E$590,5,FALSE)</f>
        <v>Gobiernos Autonomos Municipales</v>
      </c>
      <c r="W852" s="383" t="str">
        <f>+V852</f>
        <v>Gobiernos Autonomos Municipales</v>
      </c>
      <c r="X852" s="242">
        <f>+VLOOKUP(A852,[3]Sheet1!$A$13:$D$744,4,FALSE)</f>
        <v>0</v>
      </c>
      <c r="Y852" s="242" t="e">
        <f>+VLOOKUP(X852,bd_lista!$A$3:$C$590,3,FALSE)</f>
        <v>#N/A</v>
      </c>
      <c r="Z852" s="294">
        <f>+X852</f>
        <v>0</v>
      </c>
      <c r="AA852" s="295" t="e">
        <f>+Y852</f>
        <v>#N/A</v>
      </c>
    </row>
    <row r="853" spans="1:27" customFormat="1" ht="15" hidden="1" customHeight="1">
      <c r="A853" s="32">
        <v>1510</v>
      </c>
      <c r="B853" s="389"/>
      <c r="C853" s="247" t="str">
        <f>+VLOOKUP(A853,bd_lista!$A$3:$C$590,3,FALSE)</f>
        <v>Gobierno Autónomo Municipal de Tacobamba</v>
      </c>
      <c r="D853" s="386"/>
      <c r="E853" s="244" t="s">
        <v>1305</v>
      </c>
      <c r="F853" s="245">
        <f ca="1">+IFERROR(INDEX('Hoja de Trabajo para listado'!$A$155:$Z$1048576,MATCH($A853,'Hoja de Trabajo para listado'!$A$155:$A$1048576,0),MATCH((CUADRO!F$5&amp;$E853),'Hoja de Trabajo para listado'!$A$151:$Z$151,0)),0)+IFERROR(INDEX('Hoja de Trabajo para listado'!$AB$155:$BA$1048576,MATCH($A853,'Hoja de Trabajo para listado'!$AB$155:$AB$1048576,0),MATCH((CUADRO!F$5&amp;$E853),'Hoja de Trabajo para listado'!$AB$151:$BA$151,0)),0)+IFERROR(INDEX('Hoja de Trabajo para listado'!$BC$155:$CB$1048576,MATCH($A853,'Hoja de Trabajo para listado'!$BC$155:$BC$1048576,0),MATCH((CUADRO!F$5&amp;$E853),'Hoja de Trabajo para listado'!$BC$151:$CB$151,0)),0)+IFERROR(INDEX('Hoja de Trabajo para listado'!$DE$153:$DG$274,MATCH($A853,'Hoja de Trabajo para listado'!$DE$153:$DE$1048576,0),MATCH((CUADRO!F$5&amp;$E853),'Hoja de Trabajo para listado'!$DE$151:$DG$151,0)),0)+IFERROR(INDEX('Hoja de Trabajo para listado'!$CD$155:$DC$1048576,MATCH($A853,'Hoja de Trabajo para listado'!$CD$155:$CD$1048576,0),MATCH((CUADRO!F$5&amp;$E853),'Hoja de Trabajo para listado'!$CD$151:$DC$151,0)),0)</f>
        <v>0</v>
      </c>
      <c r="G853" s="245">
        <f ca="1">+IFERROR(INDEX('Hoja de Trabajo para listado'!$A$155:$Z$1048576,MATCH($A853,'Hoja de Trabajo para listado'!$A$155:$A$1048576,0),MATCH((CUADRO!G$5&amp;$E853),'Hoja de Trabajo para listado'!$A$151:$Z$151,0)),0)+IFERROR(INDEX('Hoja de Trabajo para listado'!$AB$155:$BA$1048576,MATCH($A853,'Hoja de Trabajo para listado'!$AB$155:$AB$1048576,0),MATCH((CUADRO!G$5&amp;$E853),'Hoja de Trabajo para listado'!$AB$151:$BA$151,0)),0)+IFERROR(INDEX('Hoja de Trabajo para listado'!$BC$155:$CB$1048576,MATCH($A853,'Hoja de Trabajo para listado'!$BC$155:$BC$1048576,0),MATCH((CUADRO!G$5&amp;$E853),'Hoja de Trabajo para listado'!$BC$151:$CB$151,0)),0)+IFERROR(INDEX('Hoja de Trabajo para listado'!$DE$153:$DG$274,MATCH($A853,'Hoja de Trabajo para listado'!$DE$153:$DE$1048576,0),MATCH((CUADRO!G$5&amp;$E853),'Hoja de Trabajo para listado'!$DE$151:$DG$151,0)),0)+IFERROR(INDEX('Hoja de Trabajo para listado'!$CD$155:$DC$1048576,MATCH($A853,'Hoja de Trabajo para listado'!$CD$155:$CD$1048576,0),MATCH((CUADRO!G$5&amp;$E853),'Hoja de Trabajo para listado'!$CD$151:$DC$151,0)),0)</f>
        <v>0</v>
      </c>
      <c r="H853" s="245">
        <f ca="1">+IFERROR(INDEX('Hoja de Trabajo para listado'!$A$155:$Z$1048576,MATCH($A853,'Hoja de Trabajo para listado'!$A$155:$A$1048576,0),MATCH((CUADRO!H$5&amp;$E853),'Hoja de Trabajo para listado'!$A$151:$Z$151,0)),0)+IFERROR(INDEX('Hoja de Trabajo para listado'!$AB$155:$BA$1048576,MATCH($A853,'Hoja de Trabajo para listado'!$AB$155:$AB$1048576,0),MATCH((CUADRO!H$5&amp;$E853),'Hoja de Trabajo para listado'!$AB$151:$BA$151,0)),0)+IFERROR(INDEX('Hoja de Trabajo para listado'!$BC$155:$CB$1048576,MATCH($A853,'Hoja de Trabajo para listado'!$BC$155:$BC$1048576,0),MATCH((CUADRO!H$5&amp;$E853),'Hoja de Trabajo para listado'!$BC$151:$CB$151,0)),0)+IFERROR(INDEX('Hoja de Trabajo para listado'!$DE$153:$DG$274,MATCH($A853,'Hoja de Trabajo para listado'!$DE$153:$DE$1048576,0),MATCH((CUADRO!H$5&amp;$E853),'Hoja de Trabajo para listado'!$DE$151:$DG$151,0)),0)+IFERROR(INDEX('Hoja de Trabajo para listado'!$CD$155:$DC$1048576,MATCH($A853,'Hoja de Trabajo para listado'!$CD$155:$CD$1048576,0),MATCH((CUADRO!H$5&amp;$E853),'Hoja de Trabajo para listado'!$CD$151:$DC$151,0)),0)</f>
        <v>0</v>
      </c>
      <c r="I853" s="245">
        <f ca="1">+IFERROR(INDEX('Hoja de Trabajo para listado'!$A$155:$Z$1048576,MATCH($A853,'Hoja de Trabajo para listado'!$A$155:$A$1048576,0),MATCH((CUADRO!I$5&amp;$E853),'Hoja de Trabajo para listado'!$A$151:$Z$151,0)),0)+IFERROR(INDEX('Hoja de Trabajo para listado'!$AB$155:$BA$1048576,MATCH($A853,'Hoja de Trabajo para listado'!$AB$155:$AB$1048576,0),MATCH((CUADRO!I$5&amp;$E853),'Hoja de Trabajo para listado'!$AB$151:$BA$151,0)),0)+IFERROR(INDEX('Hoja de Trabajo para listado'!$BC$155:$CB$1048576,MATCH($A853,'Hoja de Trabajo para listado'!$BC$155:$BC$1048576,0),MATCH((CUADRO!I$5&amp;$E853),'Hoja de Trabajo para listado'!$BC$151:$CB$151,0)),0)+IFERROR(INDEX('Hoja de Trabajo para listado'!$DE$153:$DG$274,MATCH($A853,'Hoja de Trabajo para listado'!$DE$153:$DE$1048576,0),MATCH((CUADRO!I$5&amp;$E853),'Hoja de Trabajo para listado'!$DE$151:$DG$151,0)),0)+IFERROR(INDEX('Hoja de Trabajo para listado'!$CD$155:$DC$1048576,MATCH($A853,'Hoja de Trabajo para listado'!$CD$155:$CD$1048576,0),MATCH((CUADRO!I$5&amp;$E853),'Hoja de Trabajo para listado'!$CD$151:$DC$151,0)),0)</f>
        <v>0</v>
      </c>
      <c r="J853" s="245">
        <f ca="1">+IFERROR(INDEX('Hoja de Trabajo para listado'!$A$155:$Z$1048576,MATCH($A853,'Hoja de Trabajo para listado'!$A$155:$A$1048576,0),MATCH((CUADRO!J$5&amp;$E853),'Hoja de Trabajo para listado'!$A$151:$Z$151,0)),0)+IFERROR(INDEX('Hoja de Trabajo para listado'!$AB$155:$BA$1048576,MATCH($A853,'Hoja de Trabajo para listado'!$AB$155:$AB$1048576,0),MATCH((CUADRO!J$5&amp;$E853),'Hoja de Trabajo para listado'!$AB$151:$BA$151,0)),0)+IFERROR(INDEX('Hoja de Trabajo para listado'!$BC$155:$CB$1048576,MATCH($A853,'Hoja de Trabajo para listado'!$BC$155:$BC$1048576,0),MATCH((CUADRO!J$5&amp;$E853),'Hoja de Trabajo para listado'!$BC$151:$CB$151,0)),0)+IFERROR(INDEX('Hoja de Trabajo para listado'!$DE$153:$DG$274,MATCH($A853,'Hoja de Trabajo para listado'!$DE$153:$DE$1048576,0),MATCH((CUADRO!J$5&amp;$E853),'Hoja de Trabajo para listado'!$DE$151:$DG$151,0)),0)+IFERROR(INDEX('Hoja de Trabajo para listado'!$CD$155:$DC$1048576,MATCH($A853,'Hoja de Trabajo para listado'!$CD$155:$CD$1048576,0),MATCH((CUADRO!J$5&amp;$E853),'Hoja de Trabajo para listado'!$CD$151:$DC$151,0)),0)</f>
        <v>0</v>
      </c>
      <c r="K853" s="245">
        <f ca="1">+IFERROR(INDEX('Hoja de Trabajo para listado'!$A$155:$Z$1048576,MATCH($A853,'Hoja de Trabajo para listado'!$A$155:$A$1048576,0),MATCH((CUADRO!K$5&amp;$E853),'Hoja de Trabajo para listado'!$A$151:$Z$151,0)),0)+IFERROR(INDEX('Hoja de Trabajo para listado'!$AB$155:$BA$1048576,MATCH($A853,'Hoja de Trabajo para listado'!$AB$155:$AB$1048576,0),MATCH((CUADRO!K$5&amp;$E853),'Hoja de Trabajo para listado'!$AB$151:$BA$151,0)),0)+IFERROR(INDEX('Hoja de Trabajo para listado'!$BC$155:$CB$1048576,MATCH($A853,'Hoja de Trabajo para listado'!$BC$155:$BC$1048576,0),MATCH((CUADRO!K$5&amp;$E853),'Hoja de Trabajo para listado'!$BC$151:$CB$151,0)),0)+IFERROR(INDEX('Hoja de Trabajo para listado'!$DE$153:$DG$274,MATCH($A853,'Hoja de Trabajo para listado'!$DE$153:$DE$1048576,0),MATCH((CUADRO!K$5&amp;$E853),'Hoja de Trabajo para listado'!$DE$151:$DG$151,0)),0)+IFERROR(INDEX('Hoja de Trabajo para listado'!$CD$155:$DC$1048576,MATCH($A853,'Hoja de Trabajo para listado'!$CD$155:$CD$1048576,0),MATCH((CUADRO!K$5&amp;$E853),'Hoja de Trabajo para listado'!$CD$151:$DC$151,0)),0)</f>
        <v>0</v>
      </c>
      <c r="L853" s="245">
        <f ca="1">+IFERROR(INDEX('Hoja de Trabajo para listado'!$A$155:$Z$1048576,MATCH($A853,'Hoja de Trabajo para listado'!$A$155:$A$1048576,0),MATCH((CUADRO!L$5&amp;$E853),'Hoja de Trabajo para listado'!$A$151:$Z$151,0)),0)+IFERROR(INDEX('Hoja de Trabajo para listado'!$AB$155:$BA$1048576,MATCH($A853,'Hoja de Trabajo para listado'!$AB$155:$AB$1048576,0),MATCH((CUADRO!L$5&amp;$E853),'Hoja de Trabajo para listado'!$AB$151:$BA$151,0)),0)+IFERROR(INDEX('Hoja de Trabajo para listado'!$BC$155:$CB$1048576,MATCH($A853,'Hoja de Trabajo para listado'!$BC$155:$BC$1048576,0),MATCH((CUADRO!L$5&amp;$E853),'Hoja de Trabajo para listado'!$BC$151:$CB$151,0)),0)+IFERROR(INDEX('Hoja de Trabajo para listado'!$DE$153:$DG$274,MATCH($A853,'Hoja de Trabajo para listado'!$DE$153:$DE$1048576,0),MATCH((CUADRO!L$5&amp;$E853),'Hoja de Trabajo para listado'!$DE$151:$DG$151,0)),0)+IFERROR(INDEX('Hoja de Trabajo para listado'!$CD$155:$DC$1048576,MATCH($A853,'Hoja de Trabajo para listado'!$CD$155:$CD$1048576,0),MATCH((CUADRO!L$5&amp;$E853),'Hoja de Trabajo para listado'!$CD$151:$DC$151,0)),0)</f>
        <v>0</v>
      </c>
      <c r="M853" s="245">
        <f ca="1">+IFERROR(INDEX('Hoja de Trabajo para listado'!$A$155:$Z$1048576,MATCH($A853,'Hoja de Trabajo para listado'!$A$155:$A$1048576,0),MATCH((CUADRO!M$5&amp;$E853),'Hoja de Trabajo para listado'!$A$151:$Z$151,0)),0)+IFERROR(INDEX('Hoja de Trabajo para listado'!$AB$155:$BA$1048576,MATCH($A853,'Hoja de Trabajo para listado'!$AB$155:$AB$1048576,0),MATCH((CUADRO!M$5&amp;$E853),'Hoja de Trabajo para listado'!$AB$151:$BA$151,0)),0)+IFERROR(INDEX('Hoja de Trabajo para listado'!$BC$155:$CB$1048576,MATCH($A853,'Hoja de Trabajo para listado'!$BC$155:$BC$1048576,0),MATCH((CUADRO!M$5&amp;$E853),'Hoja de Trabajo para listado'!$BC$151:$CB$151,0)),0)+IFERROR(INDEX('Hoja de Trabajo para listado'!$DE$153:$DG$274,MATCH($A853,'Hoja de Trabajo para listado'!$DE$153:$DE$1048576,0),MATCH((CUADRO!M$5&amp;$E853),'Hoja de Trabajo para listado'!$DE$151:$DG$151,0)),0)+IFERROR(INDEX('Hoja de Trabajo para listado'!$CD$155:$DC$1048576,MATCH($A853,'Hoja de Trabajo para listado'!$CD$155:$CD$1048576,0),MATCH((CUADRO!M$5&amp;$E853),'Hoja de Trabajo para listado'!$CD$151:$DC$151,0)),0)</f>
        <v>0</v>
      </c>
      <c r="N853" s="245">
        <f ca="1">+IFERROR(INDEX('Hoja de Trabajo para listado'!$A$155:$Z$1048576,MATCH($A853,'Hoja de Trabajo para listado'!$A$155:$A$1048576,0),MATCH((CUADRO!N$5&amp;$E853),'Hoja de Trabajo para listado'!$A$151:$Z$151,0)),0)+IFERROR(INDEX('Hoja de Trabajo para listado'!$AB$155:$BA$1048576,MATCH($A853,'Hoja de Trabajo para listado'!$AB$155:$AB$1048576,0),MATCH((CUADRO!N$5&amp;$E853),'Hoja de Trabajo para listado'!$AB$151:$BA$151,0)),0)+IFERROR(INDEX('Hoja de Trabajo para listado'!$BC$155:$CB$1048576,MATCH($A853,'Hoja de Trabajo para listado'!$BC$155:$BC$1048576,0),MATCH((CUADRO!N$5&amp;$E853),'Hoja de Trabajo para listado'!$BC$151:$CB$151,0)),0)+IFERROR(INDEX('Hoja de Trabajo para listado'!$DE$153:$DG$274,MATCH($A853,'Hoja de Trabajo para listado'!$DE$153:$DE$1048576,0),MATCH((CUADRO!N$5&amp;$E853),'Hoja de Trabajo para listado'!$DE$151:$DG$151,0)),0)+IFERROR(INDEX('Hoja de Trabajo para listado'!$CD$155:$DC$1048576,MATCH($A853,'Hoja de Trabajo para listado'!$CD$155:$CD$1048576,0),MATCH((CUADRO!N$5&amp;$E853),'Hoja de Trabajo para listado'!$CD$151:$DC$151,0)),0)</f>
        <v>0</v>
      </c>
      <c r="O853" s="245">
        <f ca="1">+IFERROR(INDEX('Hoja de Trabajo para listado'!$A$155:$Z$1048576,MATCH($A853,'Hoja de Trabajo para listado'!$A$155:$A$1048576,0),MATCH((CUADRO!O$5&amp;$E853),'Hoja de Trabajo para listado'!$A$151:$Z$151,0)),0)+IFERROR(INDEX('Hoja de Trabajo para listado'!$AB$155:$BA$1048576,MATCH($A853,'Hoja de Trabajo para listado'!$AB$155:$AB$1048576,0),MATCH((CUADRO!O$5&amp;$E853),'Hoja de Trabajo para listado'!$AB$151:$BA$151,0)),0)+IFERROR(INDEX('Hoja de Trabajo para listado'!$BC$155:$CB$1048576,MATCH($A853,'Hoja de Trabajo para listado'!$BC$155:$BC$1048576,0),MATCH((CUADRO!O$5&amp;$E853),'Hoja de Trabajo para listado'!$BC$151:$CB$151,0)),0)+IFERROR(INDEX('Hoja de Trabajo para listado'!$DE$153:$DG$274,MATCH($A853,'Hoja de Trabajo para listado'!$DE$153:$DE$1048576,0),MATCH((CUADRO!O$5&amp;$E853),'Hoja de Trabajo para listado'!$DE$151:$DG$151,0)),0)+IFERROR(INDEX('Hoja de Trabajo para listado'!$CD$155:$DC$1048576,MATCH($A853,'Hoja de Trabajo para listado'!$CD$155:$CD$1048576,0),MATCH((CUADRO!O$5&amp;$E853),'Hoja de Trabajo para listado'!$CD$151:$DC$151,0)),0)</f>
        <v>0</v>
      </c>
      <c r="P853" s="245">
        <f ca="1">+IFERROR(INDEX('Hoja de Trabajo para listado'!$A$155:$Z$1048576,MATCH($A853,'Hoja de Trabajo para listado'!$A$155:$A$1048576,0),MATCH((CUADRO!P$5&amp;$E853),'Hoja de Trabajo para listado'!$A$151:$Z$151,0)),0)+IFERROR(INDEX('Hoja de Trabajo para listado'!$AB$155:$BA$1048576,MATCH($A853,'Hoja de Trabajo para listado'!$AB$155:$AB$1048576,0),MATCH((CUADRO!P$5&amp;$E853),'Hoja de Trabajo para listado'!$AB$151:$BA$151,0)),0)+IFERROR(INDEX('Hoja de Trabajo para listado'!$BC$155:$CB$1048576,MATCH($A853,'Hoja de Trabajo para listado'!$BC$155:$BC$1048576,0),MATCH((CUADRO!P$5&amp;$E853),'Hoja de Trabajo para listado'!$BC$151:$CB$151,0)),0)+IFERROR(INDEX('Hoja de Trabajo para listado'!$DE$153:$DG$274,MATCH($A853,'Hoja de Trabajo para listado'!$DE$153:$DE$1048576,0),MATCH((CUADRO!P$5&amp;$E853),'Hoja de Trabajo para listado'!$DE$151:$DG$151,0)),0)+IFERROR(INDEX('Hoja de Trabajo para listado'!$CD$155:$DC$1048576,MATCH($A853,'Hoja de Trabajo para listado'!$CD$155:$CD$1048576,0),MATCH((CUADRO!P$5&amp;$E853),'Hoja de Trabajo para listado'!$CD$151:$DC$151,0)),0)</f>
        <v>0</v>
      </c>
      <c r="Q853" s="245">
        <f ca="1">+IFERROR(INDEX('Hoja de Trabajo para listado'!$A$155:$Z$1048576,MATCH($A853,'Hoja de Trabajo para listado'!$A$155:$A$1048576,0),MATCH((CUADRO!Q$5&amp;$E853),'Hoja de Trabajo para listado'!$A$151:$Z$151,0)),0)+IFERROR(INDEX('Hoja de Trabajo para listado'!$AB$155:$BA$1048576,MATCH($A853,'Hoja de Trabajo para listado'!$AB$155:$AB$1048576,0),MATCH((CUADRO!Q$5&amp;$E853),'Hoja de Trabajo para listado'!$AB$151:$BA$151,0)),0)+IFERROR(INDEX('Hoja de Trabajo para listado'!$BC$155:$CB$1048576,MATCH($A853,'Hoja de Trabajo para listado'!$BC$155:$BC$1048576,0),MATCH((CUADRO!Q$5&amp;$E853),'Hoja de Trabajo para listado'!$BC$151:$CB$151,0)),0)+IFERROR(INDEX('Hoja de Trabajo para listado'!$DE$153:$DG$274,MATCH($A853,'Hoja de Trabajo para listado'!$DE$153:$DE$1048576,0),MATCH((CUADRO!Q$5&amp;$E853),'Hoja de Trabajo para listado'!$DE$151:$DG$151,0)),0)+IFERROR(INDEX('Hoja de Trabajo para listado'!$CD$155:$DC$1048576,MATCH($A853,'Hoja de Trabajo para listado'!$CD$155:$CD$1048576,0),MATCH((CUADRO!Q$5&amp;$E853),'Hoja de Trabajo para listado'!$CD$151:$DC$151,0)),0)</f>
        <v>0</v>
      </c>
      <c r="R853" s="245">
        <f t="shared" ca="1" si="29"/>
        <v>0</v>
      </c>
      <c r="S853" s="259">
        <f ca="1">+R852+R853</f>
        <v>0</v>
      </c>
      <c r="T853" s="245">
        <f ca="1">+S853</f>
        <v>0</v>
      </c>
      <c r="U853" s="244">
        <f t="shared" si="30"/>
        <v>2</v>
      </c>
      <c r="V853" s="333" t="str">
        <f>+VLOOKUP(A853,bd_lista!$A$3:$E$590,5,FALSE)</f>
        <v>Gobiernos Autonomos Municipales</v>
      </c>
      <c r="W853" s="384"/>
      <c r="X853" s="242">
        <f>+VLOOKUP(A853,[3]Sheet1!$A$13:$D$744,4,FALSE)</f>
        <v>0</v>
      </c>
      <c r="Y853" s="242" t="e">
        <f>+VLOOKUP(X853,bd_lista!$A$3:$C$590,3,FALSE)</f>
        <v>#N/A</v>
      </c>
      <c r="Z853" s="292"/>
      <c r="AA853" s="293"/>
    </row>
    <row r="854" spans="1:27" customFormat="1" ht="15" hidden="1" customHeight="1">
      <c r="A854" s="32">
        <v>1511</v>
      </c>
      <c r="B854" s="388">
        <f>+A854</f>
        <v>1511</v>
      </c>
      <c r="C854" s="247" t="str">
        <f>+VLOOKUP(A854,bd_lista!$A$3:$C$590,3,FALSE)</f>
        <v>Gobierno Autónomo Municipal de Colquechaca</v>
      </c>
      <c r="D854" s="385" t="str">
        <f>+C854</f>
        <v>Gobierno Autónomo Municipal de Colquechaca</v>
      </c>
      <c r="E854" s="242" t="s">
        <v>1304</v>
      </c>
      <c r="F854" s="243">
        <f ca="1">+IFERROR(INDEX('Hoja de Trabajo para listado'!$A$155:$Z$1048576,MATCH($A854,'Hoja de Trabajo para listado'!$A$155:$A$1048576,0),MATCH((CUADRO!F$5&amp;$E854),'Hoja de Trabajo para listado'!$A$151:$Z$151,0)),0)+IFERROR(INDEX('Hoja de Trabajo para listado'!$AB$155:$BA$1048576,MATCH($A854,'Hoja de Trabajo para listado'!$AB$155:$AB$1048576,0),MATCH((CUADRO!F$5&amp;$E854),'Hoja de Trabajo para listado'!$AB$151:$BA$151,0)),0)+IFERROR(INDEX('Hoja de Trabajo para listado'!$BC$155:$CB$1048576,MATCH($A854,'Hoja de Trabajo para listado'!$BC$155:$BC$1048576,0),MATCH((CUADRO!F$5&amp;$E854),'Hoja de Trabajo para listado'!$BC$151:$CB$151,0)),0)+IFERROR(INDEX('Hoja de Trabajo para listado'!$DE$153:$DG$274,MATCH($A854,'Hoja de Trabajo para listado'!$DE$153:$DE$1048576,0),MATCH((CUADRO!F$5&amp;$E854),'Hoja de Trabajo para listado'!$DE$151:$DG$151,0)),0)+IFERROR(INDEX('Hoja de Trabajo para listado'!$CD$155:$DC$1048576,MATCH($A854,'Hoja de Trabajo para listado'!$CD$155:$CD$1048576,0),MATCH((CUADRO!F$5&amp;$E854),'Hoja de Trabajo para listado'!$CD$151:$DC$151,0)),0)</f>
        <v>0</v>
      </c>
      <c r="G854" s="243">
        <f ca="1">+IFERROR(INDEX('Hoja de Trabajo para listado'!$A$155:$Z$1048576,MATCH($A854,'Hoja de Trabajo para listado'!$A$155:$A$1048576,0),MATCH((CUADRO!G$5&amp;$E854),'Hoja de Trabajo para listado'!$A$151:$Z$151,0)),0)+IFERROR(INDEX('Hoja de Trabajo para listado'!$AB$155:$BA$1048576,MATCH($A854,'Hoja de Trabajo para listado'!$AB$155:$AB$1048576,0),MATCH((CUADRO!G$5&amp;$E854),'Hoja de Trabajo para listado'!$AB$151:$BA$151,0)),0)+IFERROR(INDEX('Hoja de Trabajo para listado'!$BC$155:$CB$1048576,MATCH($A854,'Hoja de Trabajo para listado'!$BC$155:$BC$1048576,0),MATCH((CUADRO!G$5&amp;$E854),'Hoja de Trabajo para listado'!$BC$151:$CB$151,0)),0)+IFERROR(INDEX('Hoja de Trabajo para listado'!$DE$153:$DG$274,MATCH($A854,'Hoja de Trabajo para listado'!$DE$153:$DE$1048576,0),MATCH((CUADRO!G$5&amp;$E854),'Hoja de Trabajo para listado'!$DE$151:$DG$151,0)),0)+IFERROR(INDEX('Hoja de Trabajo para listado'!$CD$155:$DC$1048576,MATCH($A854,'Hoja de Trabajo para listado'!$CD$155:$CD$1048576,0),MATCH((CUADRO!G$5&amp;$E854),'Hoja de Trabajo para listado'!$CD$151:$DC$151,0)),0)</f>
        <v>0</v>
      </c>
      <c r="H854" s="243">
        <f ca="1">+IFERROR(INDEX('Hoja de Trabajo para listado'!$A$155:$Z$1048576,MATCH($A854,'Hoja de Trabajo para listado'!$A$155:$A$1048576,0),MATCH((CUADRO!H$5&amp;$E854),'Hoja de Trabajo para listado'!$A$151:$Z$151,0)),0)+IFERROR(INDEX('Hoja de Trabajo para listado'!$AB$155:$BA$1048576,MATCH($A854,'Hoja de Trabajo para listado'!$AB$155:$AB$1048576,0),MATCH((CUADRO!H$5&amp;$E854),'Hoja de Trabajo para listado'!$AB$151:$BA$151,0)),0)+IFERROR(INDEX('Hoja de Trabajo para listado'!$BC$155:$CB$1048576,MATCH($A854,'Hoja de Trabajo para listado'!$BC$155:$BC$1048576,0),MATCH((CUADRO!H$5&amp;$E854),'Hoja de Trabajo para listado'!$BC$151:$CB$151,0)),0)+IFERROR(INDEX('Hoja de Trabajo para listado'!$DE$153:$DG$274,MATCH($A854,'Hoja de Trabajo para listado'!$DE$153:$DE$1048576,0),MATCH((CUADRO!H$5&amp;$E854),'Hoja de Trabajo para listado'!$DE$151:$DG$151,0)),0)+IFERROR(INDEX('Hoja de Trabajo para listado'!$CD$155:$DC$1048576,MATCH($A854,'Hoja de Trabajo para listado'!$CD$155:$CD$1048576,0),MATCH((CUADRO!H$5&amp;$E854),'Hoja de Trabajo para listado'!$CD$151:$DC$151,0)),0)</f>
        <v>0</v>
      </c>
      <c r="I854" s="243">
        <f ca="1">+IFERROR(INDEX('Hoja de Trabajo para listado'!$A$155:$Z$1048576,MATCH($A854,'Hoja de Trabajo para listado'!$A$155:$A$1048576,0),MATCH((CUADRO!I$5&amp;$E854),'Hoja de Trabajo para listado'!$A$151:$Z$151,0)),0)+IFERROR(INDEX('Hoja de Trabajo para listado'!$AB$155:$BA$1048576,MATCH($A854,'Hoja de Trabajo para listado'!$AB$155:$AB$1048576,0),MATCH((CUADRO!I$5&amp;$E854),'Hoja de Trabajo para listado'!$AB$151:$BA$151,0)),0)+IFERROR(INDEX('Hoja de Trabajo para listado'!$BC$155:$CB$1048576,MATCH($A854,'Hoja de Trabajo para listado'!$BC$155:$BC$1048576,0),MATCH((CUADRO!I$5&amp;$E854),'Hoja de Trabajo para listado'!$BC$151:$CB$151,0)),0)+IFERROR(INDEX('Hoja de Trabajo para listado'!$DE$153:$DG$274,MATCH($A854,'Hoja de Trabajo para listado'!$DE$153:$DE$1048576,0),MATCH((CUADRO!I$5&amp;$E854),'Hoja de Trabajo para listado'!$DE$151:$DG$151,0)),0)+IFERROR(INDEX('Hoja de Trabajo para listado'!$CD$155:$DC$1048576,MATCH($A854,'Hoja de Trabajo para listado'!$CD$155:$CD$1048576,0),MATCH((CUADRO!I$5&amp;$E854),'Hoja de Trabajo para listado'!$CD$151:$DC$151,0)),0)</f>
        <v>0</v>
      </c>
      <c r="J854" s="243">
        <f ca="1">+IFERROR(INDEX('Hoja de Trabajo para listado'!$A$155:$Z$1048576,MATCH($A854,'Hoja de Trabajo para listado'!$A$155:$A$1048576,0),MATCH((CUADRO!J$5&amp;$E854),'Hoja de Trabajo para listado'!$A$151:$Z$151,0)),0)+IFERROR(INDEX('Hoja de Trabajo para listado'!$AB$155:$BA$1048576,MATCH($A854,'Hoja de Trabajo para listado'!$AB$155:$AB$1048576,0),MATCH((CUADRO!J$5&amp;$E854),'Hoja de Trabajo para listado'!$AB$151:$BA$151,0)),0)+IFERROR(INDEX('Hoja de Trabajo para listado'!$BC$155:$CB$1048576,MATCH($A854,'Hoja de Trabajo para listado'!$BC$155:$BC$1048576,0),MATCH((CUADRO!J$5&amp;$E854),'Hoja de Trabajo para listado'!$BC$151:$CB$151,0)),0)+IFERROR(INDEX('Hoja de Trabajo para listado'!$DE$153:$DG$274,MATCH($A854,'Hoja de Trabajo para listado'!$DE$153:$DE$1048576,0),MATCH((CUADRO!J$5&amp;$E854),'Hoja de Trabajo para listado'!$DE$151:$DG$151,0)),0)+IFERROR(INDEX('Hoja de Trabajo para listado'!$CD$155:$DC$1048576,MATCH($A854,'Hoja de Trabajo para listado'!$CD$155:$CD$1048576,0),MATCH((CUADRO!J$5&amp;$E854),'Hoja de Trabajo para listado'!$CD$151:$DC$151,0)),0)</f>
        <v>0</v>
      </c>
      <c r="K854" s="243">
        <f ca="1">+IFERROR(INDEX('Hoja de Trabajo para listado'!$A$155:$Z$1048576,MATCH($A854,'Hoja de Trabajo para listado'!$A$155:$A$1048576,0),MATCH((CUADRO!K$5&amp;$E854),'Hoja de Trabajo para listado'!$A$151:$Z$151,0)),0)+IFERROR(INDEX('Hoja de Trabajo para listado'!$AB$155:$BA$1048576,MATCH($A854,'Hoja de Trabajo para listado'!$AB$155:$AB$1048576,0),MATCH((CUADRO!K$5&amp;$E854),'Hoja de Trabajo para listado'!$AB$151:$BA$151,0)),0)+IFERROR(INDEX('Hoja de Trabajo para listado'!$BC$155:$CB$1048576,MATCH($A854,'Hoja de Trabajo para listado'!$BC$155:$BC$1048576,0),MATCH((CUADRO!K$5&amp;$E854),'Hoja de Trabajo para listado'!$BC$151:$CB$151,0)),0)+IFERROR(INDEX('Hoja de Trabajo para listado'!$DE$153:$DG$274,MATCH($A854,'Hoja de Trabajo para listado'!$DE$153:$DE$1048576,0),MATCH((CUADRO!K$5&amp;$E854),'Hoja de Trabajo para listado'!$DE$151:$DG$151,0)),0)+IFERROR(INDEX('Hoja de Trabajo para listado'!$CD$155:$DC$1048576,MATCH($A854,'Hoja de Trabajo para listado'!$CD$155:$CD$1048576,0),MATCH((CUADRO!K$5&amp;$E854),'Hoja de Trabajo para listado'!$CD$151:$DC$151,0)),0)</f>
        <v>0</v>
      </c>
      <c r="L854" s="243">
        <f ca="1">+IFERROR(INDEX('Hoja de Trabajo para listado'!$A$155:$Z$1048576,MATCH($A854,'Hoja de Trabajo para listado'!$A$155:$A$1048576,0),MATCH((CUADRO!L$5&amp;$E854),'Hoja de Trabajo para listado'!$A$151:$Z$151,0)),0)+IFERROR(INDEX('Hoja de Trabajo para listado'!$AB$155:$BA$1048576,MATCH($A854,'Hoja de Trabajo para listado'!$AB$155:$AB$1048576,0),MATCH((CUADRO!L$5&amp;$E854),'Hoja de Trabajo para listado'!$AB$151:$BA$151,0)),0)+IFERROR(INDEX('Hoja de Trabajo para listado'!$BC$155:$CB$1048576,MATCH($A854,'Hoja de Trabajo para listado'!$BC$155:$BC$1048576,0),MATCH((CUADRO!L$5&amp;$E854),'Hoja de Trabajo para listado'!$BC$151:$CB$151,0)),0)+IFERROR(INDEX('Hoja de Trabajo para listado'!$DE$153:$DG$274,MATCH($A854,'Hoja de Trabajo para listado'!$DE$153:$DE$1048576,0),MATCH((CUADRO!L$5&amp;$E854),'Hoja de Trabajo para listado'!$DE$151:$DG$151,0)),0)+IFERROR(INDEX('Hoja de Trabajo para listado'!$CD$155:$DC$1048576,MATCH($A854,'Hoja de Trabajo para listado'!$CD$155:$CD$1048576,0),MATCH((CUADRO!L$5&amp;$E854),'Hoja de Trabajo para listado'!$CD$151:$DC$151,0)),0)</f>
        <v>0</v>
      </c>
      <c r="M854" s="243">
        <f ca="1">+IFERROR(INDEX('Hoja de Trabajo para listado'!$A$155:$Z$1048576,MATCH($A854,'Hoja de Trabajo para listado'!$A$155:$A$1048576,0),MATCH((CUADRO!M$5&amp;$E854),'Hoja de Trabajo para listado'!$A$151:$Z$151,0)),0)+IFERROR(INDEX('Hoja de Trabajo para listado'!$AB$155:$BA$1048576,MATCH($A854,'Hoja de Trabajo para listado'!$AB$155:$AB$1048576,0),MATCH((CUADRO!M$5&amp;$E854),'Hoja de Trabajo para listado'!$AB$151:$BA$151,0)),0)+IFERROR(INDEX('Hoja de Trabajo para listado'!$BC$155:$CB$1048576,MATCH($A854,'Hoja de Trabajo para listado'!$BC$155:$BC$1048576,0),MATCH((CUADRO!M$5&amp;$E854),'Hoja de Trabajo para listado'!$BC$151:$CB$151,0)),0)+IFERROR(INDEX('Hoja de Trabajo para listado'!$DE$153:$DG$274,MATCH($A854,'Hoja de Trabajo para listado'!$DE$153:$DE$1048576,0),MATCH((CUADRO!M$5&amp;$E854),'Hoja de Trabajo para listado'!$DE$151:$DG$151,0)),0)+IFERROR(INDEX('Hoja de Trabajo para listado'!$CD$155:$DC$1048576,MATCH($A854,'Hoja de Trabajo para listado'!$CD$155:$CD$1048576,0),MATCH((CUADRO!M$5&amp;$E854),'Hoja de Trabajo para listado'!$CD$151:$DC$151,0)),0)</f>
        <v>0</v>
      </c>
      <c r="N854" s="243">
        <f ca="1">+IFERROR(INDEX('Hoja de Trabajo para listado'!$A$155:$Z$1048576,MATCH($A854,'Hoja de Trabajo para listado'!$A$155:$A$1048576,0),MATCH((CUADRO!N$5&amp;$E854),'Hoja de Trabajo para listado'!$A$151:$Z$151,0)),0)+IFERROR(INDEX('Hoja de Trabajo para listado'!$AB$155:$BA$1048576,MATCH($A854,'Hoja de Trabajo para listado'!$AB$155:$AB$1048576,0),MATCH((CUADRO!N$5&amp;$E854),'Hoja de Trabajo para listado'!$AB$151:$BA$151,0)),0)+IFERROR(INDEX('Hoja de Trabajo para listado'!$BC$155:$CB$1048576,MATCH($A854,'Hoja de Trabajo para listado'!$BC$155:$BC$1048576,0),MATCH((CUADRO!N$5&amp;$E854),'Hoja de Trabajo para listado'!$BC$151:$CB$151,0)),0)+IFERROR(INDEX('Hoja de Trabajo para listado'!$DE$153:$DG$274,MATCH($A854,'Hoja de Trabajo para listado'!$DE$153:$DE$1048576,0),MATCH((CUADRO!N$5&amp;$E854),'Hoja de Trabajo para listado'!$DE$151:$DG$151,0)),0)+IFERROR(INDEX('Hoja de Trabajo para listado'!$CD$155:$DC$1048576,MATCH($A854,'Hoja de Trabajo para listado'!$CD$155:$CD$1048576,0),MATCH((CUADRO!N$5&amp;$E854),'Hoja de Trabajo para listado'!$CD$151:$DC$151,0)),0)</f>
        <v>0</v>
      </c>
      <c r="O854" s="243">
        <f ca="1">+IFERROR(INDEX('Hoja de Trabajo para listado'!$A$155:$Z$1048576,MATCH($A854,'Hoja de Trabajo para listado'!$A$155:$A$1048576,0),MATCH((CUADRO!O$5&amp;$E854),'Hoja de Trabajo para listado'!$A$151:$Z$151,0)),0)+IFERROR(INDEX('Hoja de Trabajo para listado'!$AB$155:$BA$1048576,MATCH($A854,'Hoja de Trabajo para listado'!$AB$155:$AB$1048576,0),MATCH((CUADRO!O$5&amp;$E854),'Hoja de Trabajo para listado'!$AB$151:$BA$151,0)),0)+IFERROR(INDEX('Hoja de Trabajo para listado'!$BC$155:$CB$1048576,MATCH($A854,'Hoja de Trabajo para listado'!$BC$155:$BC$1048576,0),MATCH((CUADRO!O$5&amp;$E854),'Hoja de Trabajo para listado'!$BC$151:$CB$151,0)),0)+IFERROR(INDEX('Hoja de Trabajo para listado'!$DE$153:$DG$274,MATCH($A854,'Hoja de Trabajo para listado'!$DE$153:$DE$1048576,0),MATCH((CUADRO!O$5&amp;$E854),'Hoja de Trabajo para listado'!$DE$151:$DG$151,0)),0)+IFERROR(INDEX('Hoja de Trabajo para listado'!$CD$155:$DC$1048576,MATCH($A854,'Hoja de Trabajo para listado'!$CD$155:$CD$1048576,0),MATCH((CUADRO!O$5&amp;$E854),'Hoja de Trabajo para listado'!$CD$151:$DC$151,0)),0)</f>
        <v>0</v>
      </c>
      <c r="P854" s="243">
        <f ca="1">+IFERROR(INDEX('Hoja de Trabajo para listado'!$A$155:$Z$1048576,MATCH($A854,'Hoja de Trabajo para listado'!$A$155:$A$1048576,0),MATCH((CUADRO!P$5&amp;$E854),'Hoja de Trabajo para listado'!$A$151:$Z$151,0)),0)+IFERROR(INDEX('Hoja de Trabajo para listado'!$AB$155:$BA$1048576,MATCH($A854,'Hoja de Trabajo para listado'!$AB$155:$AB$1048576,0),MATCH((CUADRO!P$5&amp;$E854),'Hoja de Trabajo para listado'!$AB$151:$BA$151,0)),0)+IFERROR(INDEX('Hoja de Trabajo para listado'!$BC$155:$CB$1048576,MATCH($A854,'Hoja de Trabajo para listado'!$BC$155:$BC$1048576,0),MATCH((CUADRO!P$5&amp;$E854),'Hoja de Trabajo para listado'!$BC$151:$CB$151,0)),0)+IFERROR(INDEX('Hoja de Trabajo para listado'!$DE$153:$DG$274,MATCH($A854,'Hoja de Trabajo para listado'!$DE$153:$DE$1048576,0),MATCH((CUADRO!P$5&amp;$E854),'Hoja de Trabajo para listado'!$DE$151:$DG$151,0)),0)+IFERROR(INDEX('Hoja de Trabajo para listado'!$CD$155:$DC$1048576,MATCH($A854,'Hoja de Trabajo para listado'!$CD$155:$CD$1048576,0),MATCH((CUADRO!P$5&amp;$E854),'Hoja de Trabajo para listado'!$CD$151:$DC$151,0)),0)</f>
        <v>0</v>
      </c>
      <c r="Q854" s="243">
        <f ca="1">+IFERROR(INDEX('Hoja de Trabajo para listado'!$A$155:$Z$1048576,MATCH($A854,'Hoja de Trabajo para listado'!$A$155:$A$1048576,0),MATCH((CUADRO!Q$5&amp;$E854),'Hoja de Trabajo para listado'!$A$151:$Z$151,0)),0)+IFERROR(INDEX('Hoja de Trabajo para listado'!$AB$155:$BA$1048576,MATCH($A854,'Hoja de Trabajo para listado'!$AB$155:$AB$1048576,0),MATCH((CUADRO!Q$5&amp;$E854),'Hoja de Trabajo para listado'!$AB$151:$BA$151,0)),0)+IFERROR(INDEX('Hoja de Trabajo para listado'!$BC$155:$CB$1048576,MATCH($A854,'Hoja de Trabajo para listado'!$BC$155:$BC$1048576,0),MATCH((CUADRO!Q$5&amp;$E854),'Hoja de Trabajo para listado'!$BC$151:$CB$151,0)),0)+IFERROR(INDEX('Hoja de Trabajo para listado'!$DE$153:$DG$274,MATCH($A854,'Hoja de Trabajo para listado'!$DE$153:$DE$1048576,0),MATCH((CUADRO!Q$5&amp;$E854),'Hoja de Trabajo para listado'!$DE$151:$DG$151,0)),0)+IFERROR(INDEX('Hoja de Trabajo para listado'!$CD$155:$DC$1048576,MATCH($A854,'Hoja de Trabajo para listado'!$CD$155:$CD$1048576,0),MATCH((CUADRO!Q$5&amp;$E854),'Hoja de Trabajo para listado'!$CD$151:$DC$151,0)),0)</f>
        <v>0</v>
      </c>
      <c r="R854" s="243">
        <f t="shared" ca="1" si="29"/>
        <v>0</v>
      </c>
      <c r="S854" s="249"/>
      <c r="T854" s="243">
        <f ca="1">+T855</f>
        <v>0</v>
      </c>
      <c r="U854" s="242">
        <f t="shared" si="30"/>
        <v>1</v>
      </c>
      <c r="V854" s="333" t="str">
        <f>+VLOOKUP(A854,bd_lista!$A$3:$E$590,5,FALSE)</f>
        <v>Gobiernos Autonomos Municipales</v>
      </c>
      <c r="W854" s="383" t="str">
        <f>+V854</f>
        <v>Gobiernos Autonomos Municipales</v>
      </c>
      <c r="X854" s="242">
        <f>+VLOOKUP(A854,[3]Sheet1!$A$13:$D$744,4,FALSE)</f>
        <v>0</v>
      </c>
      <c r="Y854" s="242" t="e">
        <f>+VLOOKUP(X854,bd_lista!$A$3:$C$590,3,FALSE)</f>
        <v>#N/A</v>
      </c>
      <c r="Z854" s="294">
        <f>+X854</f>
        <v>0</v>
      </c>
      <c r="AA854" s="295" t="e">
        <f>+Y854</f>
        <v>#N/A</v>
      </c>
    </row>
    <row r="855" spans="1:27" customFormat="1" ht="15" hidden="1" customHeight="1">
      <c r="A855" s="32">
        <v>1511</v>
      </c>
      <c r="B855" s="389"/>
      <c r="C855" s="247" t="str">
        <f>+VLOOKUP(A855,bd_lista!$A$3:$C$590,3,FALSE)</f>
        <v>Gobierno Autónomo Municipal de Colquechaca</v>
      </c>
      <c r="D855" s="386"/>
      <c r="E855" s="244" t="s">
        <v>1305</v>
      </c>
      <c r="F855" s="245">
        <f ca="1">+IFERROR(INDEX('Hoja de Trabajo para listado'!$A$155:$Z$1048576,MATCH($A855,'Hoja de Trabajo para listado'!$A$155:$A$1048576,0),MATCH((CUADRO!F$5&amp;$E855),'Hoja de Trabajo para listado'!$A$151:$Z$151,0)),0)+IFERROR(INDEX('Hoja de Trabajo para listado'!$AB$155:$BA$1048576,MATCH($A855,'Hoja de Trabajo para listado'!$AB$155:$AB$1048576,0),MATCH((CUADRO!F$5&amp;$E855),'Hoja de Trabajo para listado'!$AB$151:$BA$151,0)),0)+IFERROR(INDEX('Hoja de Trabajo para listado'!$BC$155:$CB$1048576,MATCH($A855,'Hoja de Trabajo para listado'!$BC$155:$BC$1048576,0),MATCH((CUADRO!F$5&amp;$E855),'Hoja de Trabajo para listado'!$BC$151:$CB$151,0)),0)+IFERROR(INDEX('Hoja de Trabajo para listado'!$DE$153:$DG$274,MATCH($A855,'Hoja de Trabajo para listado'!$DE$153:$DE$1048576,0),MATCH((CUADRO!F$5&amp;$E855),'Hoja de Trabajo para listado'!$DE$151:$DG$151,0)),0)+IFERROR(INDEX('Hoja de Trabajo para listado'!$CD$155:$DC$1048576,MATCH($A855,'Hoja de Trabajo para listado'!$CD$155:$CD$1048576,0),MATCH((CUADRO!F$5&amp;$E855),'Hoja de Trabajo para listado'!$CD$151:$DC$151,0)),0)</f>
        <v>0</v>
      </c>
      <c r="G855" s="245">
        <f ca="1">+IFERROR(INDEX('Hoja de Trabajo para listado'!$A$155:$Z$1048576,MATCH($A855,'Hoja de Trabajo para listado'!$A$155:$A$1048576,0),MATCH((CUADRO!G$5&amp;$E855),'Hoja de Trabajo para listado'!$A$151:$Z$151,0)),0)+IFERROR(INDEX('Hoja de Trabajo para listado'!$AB$155:$BA$1048576,MATCH($A855,'Hoja de Trabajo para listado'!$AB$155:$AB$1048576,0),MATCH((CUADRO!G$5&amp;$E855),'Hoja de Trabajo para listado'!$AB$151:$BA$151,0)),0)+IFERROR(INDEX('Hoja de Trabajo para listado'!$BC$155:$CB$1048576,MATCH($A855,'Hoja de Trabajo para listado'!$BC$155:$BC$1048576,0),MATCH((CUADRO!G$5&amp;$E855),'Hoja de Trabajo para listado'!$BC$151:$CB$151,0)),0)+IFERROR(INDEX('Hoja de Trabajo para listado'!$DE$153:$DG$274,MATCH($A855,'Hoja de Trabajo para listado'!$DE$153:$DE$1048576,0),MATCH((CUADRO!G$5&amp;$E855),'Hoja de Trabajo para listado'!$DE$151:$DG$151,0)),0)+IFERROR(INDEX('Hoja de Trabajo para listado'!$CD$155:$DC$1048576,MATCH($A855,'Hoja de Trabajo para listado'!$CD$155:$CD$1048576,0),MATCH((CUADRO!G$5&amp;$E855),'Hoja de Trabajo para listado'!$CD$151:$DC$151,0)),0)</f>
        <v>0</v>
      </c>
      <c r="H855" s="245">
        <f ca="1">+IFERROR(INDEX('Hoja de Trabajo para listado'!$A$155:$Z$1048576,MATCH($A855,'Hoja de Trabajo para listado'!$A$155:$A$1048576,0),MATCH((CUADRO!H$5&amp;$E855),'Hoja de Trabajo para listado'!$A$151:$Z$151,0)),0)+IFERROR(INDEX('Hoja de Trabajo para listado'!$AB$155:$BA$1048576,MATCH($A855,'Hoja de Trabajo para listado'!$AB$155:$AB$1048576,0),MATCH((CUADRO!H$5&amp;$E855),'Hoja de Trabajo para listado'!$AB$151:$BA$151,0)),0)+IFERROR(INDEX('Hoja de Trabajo para listado'!$BC$155:$CB$1048576,MATCH($A855,'Hoja de Trabajo para listado'!$BC$155:$BC$1048576,0),MATCH((CUADRO!H$5&amp;$E855),'Hoja de Trabajo para listado'!$BC$151:$CB$151,0)),0)+IFERROR(INDEX('Hoja de Trabajo para listado'!$DE$153:$DG$274,MATCH($A855,'Hoja de Trabajo para listado'!$DE$153:$DE$1048576,0),MATCH((CUADRO!H$5&amp;$E855),'Hoja de Trabajo para listado'!$DE$151:$DG$151,0)),0)+IFERROR(INDEX('Hoja de Trabajo para listado'!$CD$155:$DC$1048576,MATCH($A855,'Hoja de Trabajo para listado'!$CD$155:$CD$1048576,0),MATCH((CUADRO!H$5&amp;$E855),'Hoja de Trabajo para listado'!$CD$151:$DC$151,0)),0)</f>
        <v>0</v>
      </c>
      <c r="I855" s="245">
        <f ca="1">+IFERROR(INDEX('Hoja de Trabajo para listado'!$A$155:$Z$1048576,MATCH($A855,'Hoja de Trabajo para listado'!$A$155:$A$1048576,0),MATCH((CUADRO!I$5&amp;$E855),'Hoja de Trabajo para listado'!$A$151:$Z$151,0)),0)+IFERROR(INDEX('Hoja de Trabajo para listado'!$AB$155:$BA$1048576,MATCH($A855,'Hoja de Trabajo para listado'!$AB$155:$AB$1048576,0),MATCH((CUADRO!I$5&amp;$E855),'Hoja de Trabajo para listado'!$AB$151:$BA$151,0)),0)+IFERROR(INDEX('Hoja de Trabajo para listado'!$BC$155:$CB$1048576,MATCH($A855,'Hoja de Trabajo para listado'!$BC$155:$BC$1048576,0),MATCH((CUADRO!I$5&amp;$E855),'Hoja de Trabajo para listado'!$BC$151:$CB$151,0)),0)+IFERROR(INDEX('Hoja de Trabajo para listado'!$DE$153:$DG$274,MATCH($A855,'Hoja de Trabajo para listado'!$DE$153:$DE$1048576,0),MATCH((CUADRO!I$5&amp;$E855),'Hoja de Trabajo para listado'!$DE$151:$DG$151,0)),0)+IFERROR(INDEX('Hoja de Trabajo para listado'!$CD$155:$DC$1048576,MATCH($A855,'Hoja de Trabajo para listado'!$CD$155:$CD$1048576,0),MATCH((CUADRO!I$5&amp;$E855),'Hoja de Trabajo para listado'!$CD$151:$DC$151,0)),0)</f>
        <v>0</v>
      </c>
      <c r="J855" s="245">
        <f ca="1">+IFERROR(INDEX('Hoja de Trabajo para listado'!$A$155:$Z$1048576,MATCH($A855,'Hoja de Trabajo para listado'!$A$155:$A$1048576,0),MATCH((CUADRO!J$5&amp;$E855),'Hoja de Trabajo para listado'!$A$151:$Z$151,0)),0)+IFERROR(INDEX('Hoja de Trabajo para listado'!$AB$155:$BA$1048576,MATCH($A855,'Hoja de Trabajo para listado'!$AB$155:$AB$1048576,0),MATCH((CUADRO!J$5&amp;$E855),'Hoja de Trabajo para listado'!$AB$151:$BA$151,0)),0)+IFERROR(INDEX('Hoja de Trabajo para listado'!$BC$155:$CB$1048576,MATCH($A855,'Hoja de Trabajo para listado'!$BC$155:$BC$1048576,0),MATCH((CUADRO!J$5&amp;$E855),'Hoja de Trabajo para listado'!$BC$151:$CB$151,0)),0)+IFERROR(INDEX('Hoja de Trabajo para listado'!$DE$153:$DG$274,MATCH($A855,'Hoja de Trabajo para listado'!$DE$153:$DE$1048576,0),MATCH((CUADRO!J$5&amp;$E855),'Hoja de Trabajo para listado'!$DE$151:$DG$151,0)),0)+IFERROR(INDEX('Hoja de Trabajo para listado'!$CD$155:$DC$1048576,MATCH($A855,'Hoja de Trabajo para listado'!$CD$155:$CD$1048576,0),MATCH((CUADRO!J$5&amp;$E855),'Hoja de Trabajo para listado'!$CD$151:$DC$151,0)),0)</f>
        <v>0</v>
      </c>
      <c r="K855" s="245">
        <f ca="1">+IFERROR(INDEX('Hoja de Trabajo para listado'!$A$155:$Z$1048576,MATCH($A855,'Hoja de Trabajo para listado'!$A$155:$A$1048576,0),MATCH((CUADRO!K$5&amp;$E855),'Hoja de Trabajo para listado'!$A$151:$Z$151,0)),0)+IFERROR(INDEX('Hoja de Trabajo para listado'!$AB$155:$BA$1048576,MATCH($A855,'Hoja de Trabajo para listado'!$AB$155:$AB$1048576,0),MATCH((CUADRO!K$5&amp;$E855),'Hoja de Trabajo para listado'!$AB$151:$BA$151,0)),0)+IFERROR(INDEX('Hoja de Trabajo para listado'!$BC$155:$CB$1048576,MATCH($A855,'Hoja de Trabajo para listado'!$BC$155:$BC$1048576,0),MATCH((CUADRO!K$5&amp;$E855),'Hoja de Trabajo para listado'!$BC$151:$CB$151,0)),0)+IFERROR(INDEX('Hoja de Trabajo para listado'!$DE$153:$DG$274,MATCH($A855,'Hoja de Trabajo para listado'!$DE$153:$DE$1048576,0),MATCH((CUADRO!K$5&amp;$E855),'Hoja de Trabajo para listado'!$DE$151:$DG$151,0)),0)+IFERROR(INDEX('Hoja de Trabajo para listado'!$CD$155:$DC$1048576,MATCH($A855,'Hoja de Trabajo para listado'!$CD$155:$CD$1048576,0),MATCH((CUADRO!K$5&amp;$E855),'Hoja de Trabajo para listado'!$CD$151:$DC$151,0)),0)</f>
        <v>0</v>
      </c>
      <c r="L855" s="245">
        <f ca="1">+IFERROR(INDEX('Hoja de Trabajo para listado'!$A$155:$Z$1048576,MATCH($A855,'Hoja de Trabajo para listado'!$A$155:$A$1048576,0),MATCH((CUADRO!L$5&amp;$E855),'Hoja de Trabajo para listado'!$A$151:$Z$151,0)),0)+IFERROR(INDEX('Hoja de Trabajo para listado'!$AB$155:$BA$1048576,MATCH($A855,'Hoja de Trabajo para listado'!$AB$155:$AB$1048576,0),MATCH((CUADRO!L$5&amp;$E855),'Hoja de Trabajo para listado'!$AB$151:$BA$151,0)),0)+IFERROR(INDEX('Hoja de Trabajo para listado'!$BC$155:$CB$1048576,MATCH($A855,'Hoja de Trabajo para listado'!$BC$155:$BC$1048576,0),MATCH((CUADRO!L$5&amp;$E855),'Hoja de Trabajo para listado'!$BC$151:$CB$151,0)),0)+IFERROR(INDEX('Hoja de Trabajo para listado'!$DE$153:$DG$274,MATCH($A855,'Hoja de Trabajo para listado'!$DE$153:$DE$1048576,0),MATCH((CUADRO!L$5&amp;$E855),'Hoja de Trabajo para listado'!$DE$151:$DG$151,0)),0)+IFERROR(INDEX('Hoja de Trabajo para listado'!$CD$155:$DC$1048576,MATCH($A855,'Hoja de Trabajo para listado'!$CD$155:$CD$1048576,0),MATCH((CUADRO!L$5&amp;$E855),'Hoja de Trabajo para listado'!$CD$151:$DC$151,0)),0)</f>
        <v>0</v>
      </c>
      <c r="M855" s="245">
        <f ca="1">+IFERROR(INDEX('Hoja de Trabajo para listado'!$A$155:$Z$1048576,MATCH($A855,'Hoja de Trabajo para listado'!$A$155:$A$1048576,0),MATCH((CUADRO!M$5&amp;$E855),'Hoja de Trabajo para listado'!$A$151:$Z$151,0)),0)+IFERROR(INDEX('Hoja de Trabajo para listado'!$AB$155:$BA$1048576,MATCH($A855,'Hoja de Trabajo para listado'!$AB$155:$AB$1048576,0),MATCH((CUADRO!M$5&amp;$E855),'Hoja de Trabajo para listado'!$AB$151:$BA$151,0)),0)+IFERROR(INDEX('Hoja de Trabajo para listado'!$BC$155:$CB$1048576,MATCH($A855,'Hoja de Trabajo para listado'!$BC$155:$BC$1048576,0),MATCH((CUADRO!M$5&amp;$E855),'Hoja de Trabajo para listado'!$BC$151:$CB$151,0)),0)+IFERROR(INDEX('Hoja de Trabajo para listado'!$DE$153:$DG$274,MATCH($A855,'Hoja de Trabajo para listado'!$DE$153:$DE$1048576,0),MATCH((CUADRO!M$5&amp;$E855),'Hoja de Trabajo para listado'!$DE$151:$DG$151,0)),0)+IFERROR(INDEX('Hoja de Trabajo para listado'!$CD$155:$DC$1048576,MATCH($A855,'Hoja de Trabajo para listado'!$CD$155:$CD$1048576,0),MATCH((CUADRO!M$5&amp;$E855),'Hoja de Trabajo para listado'!$CD$151:$DC$151,0)),0)</f>
        <v>0</v>
      </c>
      <c r="N855" s="245">
        <f ca="1">+IFERROR(INDEX('Hoja de Trabajo para listado'!$A$155:$Z$1048576,MATCH($A855,'Hoja de Trabajo para listado'!$A$155:$A$1048576,0),MATCH((CUADRO!N$5&amp;$E855),'Hoja de Trabajo para listado'!$A$151:$Z$151,0)),0)+IFERROR(INDEX('Hoja de Trabajo para listado'!$AB$155:$BA$1048576,MATCH($A855,'Hoja de Trabajo para listado'!$AB$155:$AB$1048576,0),MATCH((CUADRO!N$5&amp;$E855),'Hoja de Trabajo para listado'!$AB$151:$BA$151,0)),0)+IFERROR(INDEX('Hoja de Trabajo para listado'!$BC$155:$CB$1048576,MATCH($A855,'Hoja de Trabajo para listado'!$BC$155:$BC$1048576,0),MATCH((CUADRO!N$5&amp;$E855),'Hoja de Trabajo para listado'!$BC$151:$CB$151,0)),0)+IFERROR(INDEX('Hoja de Trabajo para listado'!$DE$153:$DG$274,MATCH($A855,'Hoja de Trabajo para listado'!$DE$153:$DE$1048576,0),MATCH((CUADRO!N$5&amp;$E855),'Hoja de Trabajo para listado'!$DE$151:$DG$151,0)),0)+IFERROR(INDEX('Hoja de Trabajo para listado'!$CD$155:$DC$1048576,MATCH($A855,'Hoja de Trabajo para listado'!$CD$155:$CD$1048576,0),MATCH((CUADRO!N$5&amp;$E855),'Hoja de Trabajo para listado'!$CD$151:$DC$151,0)),0)</f>
        <v>0</v>
      </c>
      <c r="O855" s="245">
        <f ca="1">+IFERROR(INDEX('Hoja de Trabajo para listado'!$A$155:$Z$1048576,MATCH($A855,'Hoja de Trabajo para listado'!$A$155:$A$1048576,0),MATCH((CUADRO!O$5&amp;$E855),'Hoja de Trabajo para listado'!$A$151:$Z$151,0)),0)+IFERROR(INDEX('Hoja de Trabajo para listado'!$AB$155:$BA$1048576,MATCH($A855,'Hoja de Trabajo para listado'!$AB$155:$AB$1048576,0),MATCH((CUADRO!O$5&amp;$E855),'Hoja de Trabajo para listado'!$AB$151:$BA$151,0)),0)+IFERROR(INDEX('Hoja de Trabajo para listado'!$BC$155:$CB$1048576,MATCH($A855,'Hoja de Trabajo para listado'!$BC$155:$BC$1048576,0),MATCH((CUADRO!O$5&amp;$E855),'Hoja de Trabajo para listado'!$BC$151:$CB$151,0)),0)+IFERROR(INDEX('Hoja de Trabajo para listado'!$DE$153:$DG$274,MATCH($A855,'Hoja de Trabajo para listado'!$DE$153:$DE$1048576,0),MATCH((CUADRO!O$5&amp;$E855),'Hoja de Trabajo para listado'!$DE$151:$DG$151,0)),0)+IFERROR(INDEX('Hoja de Trabajo para listado'!$CD$155:$DC$1048576,MATCH($A855,'Hoja de Trabajo para listado'!$CD$155:$CD$1048576,0),MATCH((CUADRO!O$5&amp;$E855),'Hoja de Trabajo para listado'!$CD$151:$DC$151,0)),0)</f>
        <v>0</v>
      </c>
      <c r="P855" s="245">
        <f ca="1">+IFERROR(INDEX('Hoja de Trabajo para listado'!$A$155:$Z$1048576,MATCH($A855,'Hoja de Trabajo para listado'!$A$155:$A$1048576,0),MATCH((CUADRO!P$5&amp;$E855),'Hoja de Trabajo para listado'!$A$151:$Z$151,0)),0)+IFERROR(INDEX('Hoja de Trabajo para listado'!$AB$155:$BA$1048576,MATCH($A855,'Hoja de Trabajo para listado'!$AB$155:$AB$1048576,0),MATCH((CUADRO!P$5&amp;$E855),'Hoja de Trabajo para listado'!$AB$151:$BA$151,0)),0)+IFERROR(INDEX('Hoja de Trabajo para listado'!$BC$155:$CB$1048576,MATCH($A855,'Hoja de Trabajo para listado'!$BC$155:$BC$1048576,0),MATCH((CUADRO!P$5&amp;$E855),'Hoja de Trabajo para listado'!$BC$151:$CB$151,0)),0)+IFERROR(INDEX('Hoja de Trabajo para listado'!$DE$153:$DG$274,MATCH($A855,'Hoja de Trabajo para listado'!$DE$153:$DE$1048576,0),MATCH((CUADRO!P$5&amp;$E855),'Hoja de Trabajo para listado'!$DE$151:$DG$151,0)),0)+IFERROR(INDEX('Hoja de Trabajo para listado'!$CD$155:$DC$1048576,MATCH($A855,'Hoja de Trabajo para listado'!$CD$155:$CD$1048576,0),MATCH((CUADRO!P$5&amp;$E855),'Hoja de Trabajo para listado'!$CD$151:$DC$151,0)),0)</f>
        <v>0</v>
      </c>
      <c r="Q855" s="245">
        <f ca="1">+IFERROR(INDEX('Hoja de Trabajo para listado'!$A$155:$Z$1048576,MATCH($A855,'Hoja de Trabajo para listado'!$A$155:$A$1048576,0),MATCH((CUADRO!Q$5&amp;$E855),'Hoja de Trabajo para listado'!$A$151:$Z$151,0)),0)+IFERROR(INDEX('Hoja de Trabajo para listado'!$AB$155:$BA$1048576,MATCH($A855,'Hoja de Trabajo para listado'!$AB$155:$AB$1048576,0),MATCH((CUADRO!Q$5&amp;$E855),'Hoja de Trabajo para listado'!$AB$151:$BA$151,0)),0)+IFERROR(INDEX('Hoja de Trabajo para listado'!$BC$155:$CB$1048576,MATCH($A855,'Hoja de Trabajo para listado'!$BC$155:$BC$1048576,0),MATCH((CUADRO!Q$5&amp;$E855),'Hoja de Trabajo para listado'!$BC$151:$CB$151,0)),0)+IFERROR(INDEX('Hoja de Trabajo para listado'!$DE$153:$DG$274,MATCH($A855,'Hoja de Trabajo para listado'!$DE$153:$DE$1048576,0),MATCH((CUADRO!Q$5&amp;$E855),'Hoja de Trabajo para listado'!$DE$151:$DG$151,0)),0)+IFERROR(INDEX('Hoja de Trabajo para listado'!$CD$155:$DC$1048576,MATCH($A855,'Hoja de Trabajo para listado'!$CD$155:$CD$1048576,0),MATCH((CUADRO!Q$5&amp;$E855),'Hoja de Trabajo para listado'!$CD$151:$DC$151,0)),0)</f>
        <v>0</v>
      </c>
      <c r="R855" s="245">
        <f t="shared" ca="1" si="29"/>
        <v>0</v>
      </c>
      <c r="S855" s="259">
        <f ca="1">+R854+R855</f>
        <v>0</v>
      </c>
      <c r="T855" s="245">
        <f ca="1">+S855</f>
        <v>0</v>
      </c>
      <c r="U855" s="244">
        <f t="shared" si="30"/>
        <v>2</v>
      </c>
      <c r="V855" s="333" t="str">
        <f>+VLOOKUP(A855,bd_lista!$A$3:$E$590,5,FALSE)</f>
        <v>Gobiernos Autonomos Municipales</v>
      </c>
      <c r="W855" s="384"/>
      <c r="X855" s="242">
        <f>+VLOOKUP(A855,[3]Sheet1!$A$13:$D$744,4,FALSE)</f>
        <v>0</v>
      </c>
      <c r="Y855" s="242" t="e">
        <f>+VLOOKUP(X855,bd_lista!$A$3:$C$590,3,FALSE)</f>
        <v>#N/A</v>
      </c>
      <c r="Z855" s="292"/>
      <c r="AA855" s="293"/>
    </row>
    <row r="856" spans="1:27" customFormat="1" ht="15" hidden="1" customHeight="1">
      <c r="A856" s="32">
        <v>1512</v>
      </c>
      <c r="B856" s="388">
        <f>+A856</f>
        <v>1512</v>
      </c>
      <c r="C856" s="247" t="str">
        <f>+VLOOKUP(A856,bd_lista!$A$3:$C$590,3,FALSE)</f>
        <v>Gobierno Autónomo Municipal de Ravelo</v>
      </c>
      <c r="D856" s="385" t="str">
        <f>+C856</f>
        <v>Gobierno Autónomo Municipal de Ravelo</v>
      </c>
      <c r="E856" s="242" t="s">
        <v>1304</v>
      </c>
      <c r="F856" s="243">
        <f ca="1">+IFERROR(INDEX('Hoja de Trabajo para listado'!$A$155:$Z$1048576,MATCH($A856,'Hoja de Trabajo para listado'!$A$155:$A$1048576,0),MATCH((CUADRO!F$5&amp;$E856),'Hoja de Trabajo para listado'!$A$151:$Z$151,0)),0)+IFERROR(INDEX('Hoja de Trabajo para listado'!$AB$155:$BA$1048576,MATCH($A856,'Hoja de Trabajo para listado'!$AB$155:$AB$1048576,0),MATCH((CUADRO!F$5&amp;$E856),'Hoja de Trabajo para listado'!$AB$151:$BA$151,0)),0)+IFERROR(INDEX('Hoja de Trabajo para listado'!$BC$155:$CB$1048576,MATCH($A856,'Hoja de Trabajo para listado'!$BC$155:$BC$1048576,0),MATCH((CUADRO!F$5&amp;$E856),'Hoja de Trabajo para listado'!$BC$151:$CB$151,0)),0)+IFERROR(INDEX('Hoja de Trabajo para listado'!$DE$153:$DG$274,MATCH($A856,'Hoja de Trabajo para listado'!$DE$153:$DE$1048576,0),MATCH((CUADRO!F$5&amp;$E856),'Hoja de Trabajo para listado'!$DE$151:$DG$151,0)),0)+IFERROR(INDEX('Hoja de Trabajo para listado'!$CD$155:$DC$1048576,MATCH($A856,'Hoja de Trabajo para listado'!$CD$155:$CD$1048576,0),MATCH((CUADRO!F$5&amp;$E856),'Hoja de Trabajo para listado'!$CD$151:$DC$151,0)),0)</f>
        <v>0</v>
      </c>
      <c r="G856" s="243">
        <f ca="1">+IFERROR(INDEX('Hoja de Trabajo para listado'!$A$155:$Z$1048576,MATCH($A856,'Hoja de Trabajo para listado'!$A$155:$A$1048576,0),MATCH((CUADRO!G$5&amp;$E856),'Hoja de Trabajo para listado'!$A$151:$Z$151,0)),0)+IFERROR(INDEX('Hoja de Trabajo para listado'!$AB$155:$BA$1048576,MATCH($A856,'Hoja de Trabajo para listado'!$AB$155:$AB$1048576,0),MATCH((CUADRO!G$5&amp;$E856),'Hoja de Trabajo para listado'!$AB$151:$BA$151,0)),0)+IFERROR(INDEX('Hoja de Trabajo para listado'!$BC$155:$CB$1048576,MATCH($A856,'Hoja de Trabajo para listado'!$BC$155:$BC$1048576,0),MATCH((CUADRO!G$5&amp;$E856),'Hoja de Trabajo para listado'!$BC$151:$CB$151,0)),0)+IFERROR(INDEX('Hoja de Trabajo para listado'!$DE$153:$DG$274,MATCH($A856,'Hoja de Trabajo para listado'!$DE$153:$DE$1048576,0),MATCH((CUADRO!G$5&amp;$E856),'Hoja de Trabajo para listado'!$DE$151:$DG$151,0)),0)+IFERROR(INDEX('Hoja de Trabajo para listado'!$CD$155:$DC$1048576,MATCH($A856,'Hoja de Trabajo para listado'!$CD$155:$CD$1048576,0),MATCH((CUADRO!G$5&amp;$E856),'Hoja de Trabajo para listado'!$CD$151:$DC$151,0)),0)</f>
        <v>0</v>
      </c>
      <c r="H856" s="243">
        <f ca="1">+IFERROR(INDEX('Hoja de Trabajo para listado'!$A$155:$Z$1048576,MATCH($A856,'Hoja de Trabajo para listado'!$A$155:$A$1048576,0),MATCH((CUADRO!H$5&amp;$E856),'Hoja de Trabajo para listado'!$A$151:$Z$151,0)),0)+IFERROR(INDEX('Hoja de Trabajo para listado'!$AB$155:$BA$1048576,MATCH($A856,'Hoja de Trabajo para listado'!$AB$155:$AB$1048576,0),MATCH((CUADRO!H$5&amp;$E856),'Hoja de Trabajo para listado'!$AB$151:$BA$151,0)),0)+IFERROR(INDEX('Hoja de Trabajo para listado'!$BC$155:$CB$1048576,MATCH($A856,'Hoja de Trabajo para listado'!$BC$155:$BC$1048576,0),MATCH((CUADRO!H$5&amp;$E856),'Hoja de Trabajo para listado'!$BC$151:$CB$151,0)),0)+IFERROR(INDEX('Hoja de Trabajo para listado'!$DE$153:$DG$274,MATCH($A856,'Hoja de Trabajo para listado'!$DE$153:$DE$1048576,0),MATCH((CUADRO!H$5&amp;$E856),'Hoja de Trabajo para listado'!$DE$151:$DG$151,0)),0)+IFERROR(INDEX('Hoja de Trabajo para listado'!$CD$155:$DC$1048576,MATCH($A856,'Hoja de Trabajo para listado'!$CD$155:$CD$1048576,0),MATCH((CUADRO!H$5&amp;$E856),'Hoja de Trabajo para listado'!$CD$151:$DC$151,0)),0)</f>
        <v>0</v>
      </c>
      <c r="I856" s="243">
        <f ca="1">+IFERROR(INDEX('Hoja de Trabajo para listado'!$A$155:$Z$1048576,MATCH($A856,'Hoja de Trabajo para listado'!$A$155:$A$1048576,0),MATCH((CUADRO!I$5&amp;$E856),'Hoja de Trabajo para listado'!$A$151:$Z$151,0)),0)+IFERROR(INDEX('Hoja de Trabajo para listado'!$AB$155:$BA$1048576,MATCH($A856,'Hoja de Trabajo para listado'!$AB$155:$AB$1048576,0),MATCH((CUADRO!I$5&amp;$E856),'Hoja de Trabajo para listado'!$AB$151:$BA$151,0)),0)+IFERROR(INDEX('Hoja de Trabajo para listado'!$BC$155:$CB$1048576,MATCH($A856,'Hoja de Trabajo para listado'!$BC$155:$BC$1048576,0),MATCH((CUADRO!I$5&amp;$E856),'Hoja de Trabajo para listado'!$BC$151:$CB$151,0)),0)+IFERROR(INDEX('Hoja de Trabajo para listado'!$DE$153:$DG$274,MATCH($A856,'Hoja de Trabajo para listado'!$DE$153:$DE$1048576,0),MATCH((CUADRO!I$5&amp;$E856),'Hoja de Trabajo para listado'!$DE$151:$DG$151,0)),0)+IFERROR(INDEX('Hoja de Trabajo para listado'!$CD$155:$DC$1048576,MATCH($A856,'Hoja de Trabajo para listado'!$CD$155:$CD$1048576,0),MATCH((CUADRO!I$5&amp;$E856),'Hoja de Trabajo para listado'!$CD$151:$DC$151,0)),0)</f>
        <v>0</v>
      </c>
      <c r="J856" s="243">
        <f ca="1">+IFERROR(INDEX('Hoja de Trabajo para listado'!$A$155:$Z$1048576,MATCH($A856,'Hoja de Trabajo para listado'!$A$155:$A$1048576,0),MATCH((CUADRO!J$5&amp;$E856),'Hoja de Trabajo para listado'!$A$151:$Z$151,0)),0)+IFERROR(INDEX('Hoja de Trabajo para listado'!$AB$155:$BA$1048576,MATCH($A856,'Hoja de Trabajo para listado'!$AB$155:$AB$1048576,0),MATCH((CUADRO!J$5&amp;$E856),'Hoja de Trabajo para listado'!$AB$151:$BA$151,0)),0)+IFERROR(INDEX('Hoja de Trabajo para listado'!$BC$155:$CB$1048576,MATCH($A856,'Hoja de Trabajo para listado'!$BC$155:$BC$1048576,0),MATCH((CUADRO!J$5&amp;$E856),'Hoja de Trabajo para listado'!$BC$151:$CB$151,0)),0)+IFERROR(INDEX('Hoja de Trabajo para listado'!$DE$153:$DG$274,MATCH($A856,'Hoja de Trabajo para listado'!$DE$153:$DE$1048576,0),MATCH((CUADRO!J$5&amp;$E856),'Hoja de Trabajo para listado'!$DE$151:$DG$151,0)),0)+IFERROR(INDEX('Hoja de Trabajo para listado'!$CD$155:$DC$1048576,MATCH($A856,'Hoja de Trabajo para listado'!$CD$155:$CD$1048576,0),MATCH((CUADRO!J$5&amp;$E856),'Hoja de Trabajo para listado'!$CD$151:$DC$151,0)),0)</f>
        <v>0</v>
      </c>
      <c r="K856" s="243">
        <f ca="1">+IFERROR(INDEX('Hoja de Trabajo para listado'!$A$155:$Z$1048576,MATCH($A856,'Hoja de Trabajo para listado'!$A$155:$A$1048576,0),MATCH((CUADRO!K$5&amp;$E856),'Hoja de Trabajo para listado'!$A$151:$Z$151,0)),0)+IFERROR(INDEX('Hoja de Trabajo para listado'!$AB$155:$BA$1048576,MATCH($A856,'Hoja de Trabajo para listado'!$AB$155:$AB$1048576,0),MATCH((CUADRO!K$5&amp;$E856),'Hoja de Trabajo para listado'!$AB$151:$BA$151,0)),0)+IFERROR(INDEX('Hoja de Trabajo para listado'!$BC$155:$CB$1048576,MATCH($A856,'Hoja de Trabajo para listado'!$BC$155:$BC$1048576,0),MATCH((CUADRO!K$5&amp;$E856),'Hoja de Trabajo para listado'!$BC$151:$CB$151,0)),0)+IFERROR(INDEX('Hoja de Trabajo para listado'!$DE$153:$DG$274,MATCH($A856,'Hoja de Trabajo para listado'!$DE$153:$DE$1048576,0),MATCH((CUADRO!K$5&amp;$E856),'Hoja de Trabajo para listado'!$DE$151:$DG$151,0)),0)+IFERROR(INDEX('Hoja de Trabajo para listado'!$CD$155:$DC$1048576,MATCH($A856,'Hoja de Trabajo para listado'!$CD$155:$CD$1048576,0),MATCH((CUADRO!K$5&amp;$E856),'Hoja de Trabajo para listado'!$CD$151:$DC$151,0)),0)</f>
        <v>0</v>
      </c>
      <c r="L856" s="243">
        <f ca="1">+IFERROR(INDEX('Hoja de Trabajo para listado'!$A$155:$Z$1048576,MATCH($A856,'Hoja de Trabajo para listado'!$A$155:$A$1048576,0),MATCH((CUADRO!L$5&amp;$E856),'Hoja de Trabajo para listado'!$A$151:$Z$151,0)),0)+IFERROR(INDEX('Hoja de Trabajo para listado'!$AB$155:$BA$1048576,MATCH($A856,'Hoja de Trabajo para listado'!$AB$155:$AB$1048576,0),MATCH((CUADRO!L$5&amp;$E856),'Hoja de Trabajo para listado'!$AB$151:$BA$151,0)),0)+IFERROR(INDEX('Hoja de Trabajo para listado'!$BC$155:$CB$1048576,MATCH($A856,'Hoja de Trabajo para listado'!$BC$155:$BC$1048576,0),MATCH((CUADRO!L$5&amp;$E856),'Hoja de Trabajo para listado'!$BC$151:$CB$151,0)),0)+IFERROR(INDEX('Hoja de Trabajo para listado'!$DE$153:$DG$274,MATCH($A856,'Hoja de Trabajo para listado'!$DE$153:$DE$1048576,0),MATCH((CUADRO!L$5&amp;$E856),'Hoja de Trabajo para listado'!$DE$151:$DG$151,0)),0)+IFERROR(INDEX('Hoja de Trabajo para listado'!$CD$155:$DC$1048576,MATCH($A856,'Hoja de Trabajo para listado'!$CD$155:$CD$1048576,0),MATCH((CUADRO!L$5&amp;$E856),'Hoja de Trabajo para listado'!$CD$151:$DC$151,0)),0)</f>
        <v>0</v>
      </c>
      <c r="M856" s="243">
        <f ca="1">+IFERROR(INDEX('Hoja de Trabajo para listado'!$A$155:$Z$1048576,MATCH($A856,'Hoja de Trabajo para listado'!$A$155:$A$1048576,0),MATCH((CUADRO!M$5&amp;$E856),'Hoja de Trabajo para listado'!$A$151:$Z$151,0)),0)+IFERROR(INDEX('Hoja de Trabajo para listado'!$AB$155:$BA$1048576,MATCH($A856,'Hoja de Trabajo para listado'!$AB$155:$AB$1048576,0),MATCH((CUADRO!M$5&amp;$E856),'Hoja de Trabajo para listado'!$AB$151:$BA$151,0)),0)+IFERROR(INDEX('Hoja de Trabajo para listado'!$BC$155:$CB$1048576,MATCH($A856,'Hoja de Trabajo para listado'!$BC$155:$BC$1048576,0),MATCH((CUADRO!M$5&amp;$E856),'Hoja de Trabajo para listado'!$BC$151:$CB$151,0)),0)+IFERROR(INDEX('Hoja de Trabajo para listado'!$DE$153:$DG$274,MATCH($A856,'Hoja de Trabajo para listado'!$DE$153:$DE$1048576,0),MATCH((CUADRO!M$5&amp;$E856),'Hoja de Trabajo para listado'!$DE$151:$DG$151,0)),0)+IFERROR(INDEX('Hoja de Trabajo para listado'!$CD$155:$DC$1048576,MATCH($A856,'Hoja de Trabajo para listado'!$CD$155:$CD$1048576,0),MATCH((CUADRO!M$5&amp;$E856),'Hoja de Trabajo para listado'!$CD$151:$DC$151,0)),0)</f>
        <v>0</v>
      </c>
      <c r="N856" s="243">
        <f ca="1">+IFERROR(INDEX('Hoja de Trabajo para listado'!$A$155:$Z$1048576,MATCH($A856,'Hoja de Trabajo para listado'!$A$155:$A$1048576,0),MATCH((CUADRO!N$5&amp;$E856),'Hoja de Trabajo para listado'!$A$151:$Z$151,0)),0)+IFERROR(INDEX('Hoja de Trabajo para listado'!$AB$155:$BA$1048576,MATCH($A856,'Hoja de Trabajo para listado'!$AB$155:$AB$1048576,0),MATCH((CUADRO!N$5&amp;$E856),'Hoja de Trabajo para listado'!$AB$151:$BA$151,0)),0)+IFERROR(INDEX('Hoja de Trabajo para listado'!$BC$155:$CB$1048576,MATCH($A856,'Hoja de Trabajo para listado'!$BC$155:$BC$1048576,0),MATCH((CUADRO!N$5&amp;$E856),'Hoja de Trabajo para listado'!$BC$151:$CB$151,0)),0)+IFERROR(INDEX('Hoja de Trabajo para listado'!$DE$153:$DG$274,MATCH($A856,'Hoja de Trabajo para listado'!$DE$153:$DE$1048576,0),MATCH((CUADRO!N$5&amp;$E856),'Hoja de Trabajo para listado'!$DE$151:$DG$151,0)),0)+IFERROR(INDEX('Hoja de Trabajo para listado'!$CD$155:$DC$1048576,MATCH($A856,'Hoja de Trabajo para listado'!$CD$155:$CD$1048576,0),MATCH((CUADRO!N$5&amp;$E856),'Hoja de Trabajo para listado'!$CD$151:$DC$151,0)),0)</f>
        <v>0</v>
      </c>
      <c r="O856" s="243">
        <f ca="1">+IFERROR(INDEX('Hoja de Trabajo para listado'!$A$155:$Z$1048576,MATCH($A856,'Hoja de Trabajo para listado'!$A$155:$A$1048576,0),MATCH((CUADRO!O$5&amp;$E856),'Hoja de Trabajo para listado'!$A$151:$Z$151,0)),0)+IFERROR(INDEX('Hoja de Trabajo para listado'!$AB$155:$BA$1048576,MATCH($A856,'Hoja de Trabajo para listado'!$AB$155:$AB$1048576,0),MATCH((CUADRO!O$5&amp;$E856),'Hoja de Trabajo para listado'!$AB$151:$BA$151,0)),0)+IFERROR(INDEX('Hoja de Trabajo para listado'!$BC$155:$CB$1048576,MATCH($A856,'Hoja de Trabajo para listado'!$BC$155:$BC$1048576,0),MATCH((CUADRO!O$5&amp;$E856),'Hoja de Trabajo para listado'!$BC$151:$CB$151,0)),0)+IFERROR(INDEX('Hoja de Trabajo para listado'!$DE$153:$DG$274,MATCH($A856,'Hoja de Trabajo para listado'!$DE$153:$DE$1048576,0),MATCH((CUADRO!O$5&amp;$E856),'Hoja de Trabajo para listado'!$DE$151:$DG$151,0)),0)+IFERROR(INDEX('Hoja de Trabajo para listado'!$CD$155:$DC$1048576,MATCH($A856,'Hoja de Trabajo para listado'!$CD$155:$CD$1048576,0),MATCH((CUADRO!O$5&amp;$E856),'Hoja de Trabajo para listado'!$CD$151:$DC$151,0)),0)</f>
        <v>0</v>
      </c>
      <c r="P856" s="243">
        <f ca="1">+IFERROR(INDEX('Hoja de Trabajo para listado'!$A$155:$Z$1048576,MATCH($A856,'Hoja de Trabajo para listado'!$A$155:$A$1048576,0),MATCH((CUADRO!P$5&amp;$E856),'Hoja de Trabajo para listado'!$A$151:$Z$151,0)),0)+IFERROR(INDEX('Hoja de Trabajo para listado'!$AB$155:$BA$1048576,MATCH($A856,'Hoja de Trabajo para listado'!$AB$155:$AB$1048576,0),MATCH((CUADRO!P$5&amp;$E856),'Hoja de Trabajo para listado'!$AB$151:$BA$151,0)),0)+IFERROR(INDEX('Hoja de Trabajo para listado'!$BC$155:$CB$1048576,MATCH($A856,'Hoja de Trabajo para listado'!$BC$155:$BC$1048576,0),MATCH((CUADRO!P$5&amp;$E856),'Hoja de Trabajo para listado'!$BC$151:$CB$151,0)),0)+IFERROR(INDEX('Hoja de Trabajo para listado'!$DE$153:$DG$274,MATCH($A856,'Hoja de Trabajo para listado'!$DE$153:$DE$1048576,0),MATCH((CUADRO!P$5&amp;$E856),'Hoja de Trabajo para listado'!$DE$151:$DG$151,0)),0)+IFERROR(INDEX('Hoja de Trabajo para listado'!$CD$155:$DC$1048576,MATCH($A856,'Hoja de Trabajo para listado'!$CD$155:$CD$1048576,0),MATCH((CUADRO!P$5&amp;$E856),'Hoja de Trabajo para listado'!$CD$151:$DC$151,0)),0)</f>
        <v>0</v>
      </c>
      <c r="Q856" s="243">
        <f ca="1">+IFERROR(INDEX('Hoja de Trabajo para listado'!$A$155:$Z$1048576,MATCH($A856,'Hoja de Trabajo para listado'!$A$155:$A$1048576,0),MATCH((CUADRO!Q$5&amp;$E856),'Hoja de Trabajo para listado'!$A$151:$Z$151,0)),0)+IFERROR(INDEX('Hoja de Trabajo para listado'!$AB$155:$BA$1048576,MATCH($A856,'Hoja de Trabajo para listado'!$AB$155:$AB$1048576,0),MATCH((CUADRO!Q$5&amp;$E856),'Hoja de Trabajo para listado'!$AB$151:$BA$151,0)),0)+IFERROR(INDEX('Hoja de Trabajo para listado'!$BC$155:$CB$1048576,MATCH($A856,'Hoja de Trabajo para listado'!$BC$155:$BC$1048576,0),MATCH((CUADRO!Q$5&amp;$E856),'Hoja de Trabajo para listado'!$BC$151:$CB$151,0)),0)+IFERROR(INDEX('Hoja de Trabajo para listado'!$DE$153:$DG$274,MATCH($A856,'Hoja de Trabajo para listado'!$DE$153:$DE$1048576,0),MATCH((CUADRO!Q$5&amp;$E856),'Hoja de Trabajo para listado'!$DE$151:$DG$151,0)),0)+IFERROR(INDEX('Hoja de Trabajo para listado'!$CD$155:$DC$1048576,MATCH($A856,'Hoja de Trabajo para listado'!$CD$155:$CD$1048576,0),MATCH((CUADRO!Q$5&amp;$E856),'Hoja de Trabajo para listado'!$CD$151:$DC$151,0)),0)</f>
        <v>0</v>
      </c>
      <c r="R856" s="243">
        <f t="shared" ca="1" si="29"/>
        <v>0</v>
      </c>
      <c r="S856" s="249"/>
      <c r="T856" s="243">
        <f ca="1">+T857</f>
        <v>0</v>
      </c>
      <c r="U856" s="242">
        <f t="shared" si="30"/>
        <v>1</v>
      </c>
      <c r="V856" s="333" t="str">
        <f>+VLOOKUP(A856,bd_lista!$A$3:$E$590,5,FALSE)</f>
        <v>Gobiernos Autonomos Municipales</v>
      </c>
      <c r="W856" s="383" t="str">
        <f>+V856</f>
        <v>Gobiernos Autonomos Municipales</v>
      </c>
      <c r="X856" s="242">
        <f>+VLOOKUP(A856,[3]Sheet1!$A$13:$D$744,4,FALSE)</f>
        <v>0</v>
      </c>
      <c r="Y856" s="242" t="e">
        <f>+VLOOKUP(X856,bd_lista!$A$3:$C$590,3,FALSE)</f>
        <v>#N/A</v>
      </c>
      <c r="Z856" s="294">
        <f>+X856</f>
        <v>0</v>
      </c>
      <c r="AA856" s="295" t="e">
        <f>+Y856</f>
        <v>#N/A</v>
      </c>
    </row>
    <row r="857" spans="1:27" customFormat="1" ht="15" hidden="1" customHeight="1">
      <c r="A857" s="32">
        <v>1512</v>
      </c>
      <c r="B857" s="389"/>
      <c r="C857" s="247" t="str">
        <f>+VLOOKUP(A857,bd_lista!$A$3:$C$590,3,FALSE)</f>
        <v>Gobierno Autónomo Municipal de Ravelo</v>
      </c>
      <c r="D857" s="386"/>
      <c r="E857" s="244" t="s">
        <v>1305</v>
      </c>
      <c r="F857" s="245">
        <f ca="1">+IFERROR(INDEX('Hoja de Trabajo para listado'!$A$155:$Z$1048576,MATCH($A857,'Hoja de Trabajo para listado'!$A$155:$A$1048576,0),MATCH((CUADRO!F$5&amp;$E857),'Hoja de Trabajo para listado'!$A$151:$Z$151,0)),0)+IFERROR(INDEX('Hoja de Trabajo para listado'!$AB$155:$BA$1048576,MATCH($A857,'Hoja de Trabajo para listado'!$AB$155:$AB$1048576,0),MATCH((CUADRO!F$5&amp;$E857),'Hoja de Trabajo para listado'!$AB$151:$BA$151,0)),0)+IFERROR(INDEX('Hoja de Trabajo para listado'!$BC$155:$CB$1048576,MATCH($A857,'Hoja de Trabajo para listado'!$BC$155:$BC$1048576,0),MATCH((CUADRO!F$5&amp;$E857),'Hoja de Trabajo para listado'!$BC$151:$CB$151,0)),0)+IFERROR(INDEX('Hoja de Trabajo para listado'!$DE$153:$DG$274,MATCH($A857,'Hoja de Trabajo para listado'!$DE$153:$DE$1048576,0),MATCH((CUADRO!F$5&amp;$E857),'Hoja de Trabajo para listado'!$DE$151:$DG$151,0)),0)+IFERROR(INDEX('Hoja de Trabajo para listado'!$CD$155:$DC$1048576,MATCH($A857,'Hoja de Trabajo para listado'!$CD$155:$CD$1048576,0),MATCH((CUADRO!F$5&amp;$E857),'Hoja de Trabajo para listado'!$CD$151:$DC$151,0)),0)</f>
        <v>0</v>
      </c>
      <c r="G857" s="245">
        <f ca="1">+IFERROR(INDEX('Hoja de Trabajo para listado'!$A$155:$Z$1048576,MATCH($A857,'Hoja de Trabajo para listado'!$A$155:$A$1048576,0),MATCH((CUADRO!G$5&amp;$E857),'Hoja de Trabajo para listado'!$A$151:$Z$151,0)),0)+IFERROR(INDEX('Hoja de Trabajo para listado'!$AB$155:$BA$1048576,MATCH($A857,'Hoja de Trabajo para listado'!$AB$155:$AB$1048576,0),MATCH((CUADRO!G$5&amp;$E857),'Hoja de Trabajo para listado'!$AB$151:$BA$151,0)),0)+IFERROR(INDEX('Hoja de Trabajo para listado'!$BC$155:$CB$1048576,MATCH($A857,'Hoja de Trabajo para listado'!$BC$155:$BC$1048576,0),MATCH((CUADRO!G$5&amp;$E857),'Hoja de Trabajo para listado'!$BC$151:$CB$151,0)),0)+IFERROR(INDEX('Hoja de Trabajo para listado'!$DE$153:$DG$274,MATCH($A857,'Hoja de Trabajo para listado'!$DE$153:$DE$1048576,0),MATCH((CUADRO!G$5&amp;$E857),'Hoja de Trabajo para listado'!$DE$151:$DG$151,0)),0)+IFERROR(INDEX('Hoja de Trabajo para listado'!$CD$155:$DC$1048576,MATCH($A857,'Hoja de Trabajo para listado'!$CD$155:$CD$1048576,0),MATCH((CUADRO!G$5&amp;$E857),'Hoja de Trabajo para listado'!$CD$151:$DC$151,0)),0)</f>
        <v>0</v>
      </c>
      <c r="H857" s="245">
        <f ca="1">+IFERROR(INDEX('Hoja de Trabajo para listado'!$A$155:$Z$1048576,MATCH($A857,'Hoja de Trabajo para listado'!$A$155:$A$1048576,0),MATCH((CUADRO!H$5&amp;$E857),'Hoja de Trabajo para listado'!$A$151:$Z$151,0)),0)+IFERROR(INDEX('Hoja de Trabajo para listado'!$AB$155:$BA$1048576,MATCH($A857,'Hoja de Trabajo para listado'!$AB$155:$AB$1048576,0),MATCH((CUADRO!H$5&amp;$E857),'Hoja de Trabajo para listado'!$AB$151:$BA$151,0)),0)+IFERROR(INDEX('Hoja de Trabajo para listado'!$BC$155:$CB$1048576,MATCH($A857,'Hoja de Trabajo para listado'!$BC$155:$BC$1048576,0),MATCH((CUADRO!H$5&amp;$E857),'Hoja de Trabajo para listado'!$BC$151:$CB$151,0)),0)+IFERROR(INDEX('Hoja de Trabajo para listado'!$DE$153:$DG$274,MATCH($A857,'Hoja de Trabajo para listado'!$DE$153:$DE$1048576,0),MATCH((CUADRO!H$5&amp;$E857),'Hoja de Trabajo para listado'!$DE$151:$DG$151,0)),0)+IFERROR(INDEX('Hoja de Trabajo para listado'!$CD$155:$DC$1048576,MATCH($A857,'Hoja de Trabajo para listado'!$CD$155:$CD$1048576,0),MATCH((CUADRO!H$5&amp;$E857),'Hoja de Trabajo para listado'!$CD$151:$DC$151,0)),0)</f>
        <v>0</v>
      </c>
      <c r="I857" s="245">
        <f ca="1">+IFERROR(INDEX('Hoja de Trabajo para listado'!$A$155:$Z$1048576,MATCH($A857,'Hoja de Trabajo para listado'!$A$155:$A$1048576,0),MATCH((CUADRO!I$5&amp;$E857),'Hoja de Trabajo para listado'!$A$151:$Z$151,0)),0)+IFERROR(INDEX('Hoja de Trabajo para listado'!$AB$155:$BA$1048576,MATCH($A857,'Hoja de Trabajo para listado'!$AB$155:$AB$1048576,0),MATCH((CUADRO!I$5&amp;$E857),'Hoja de Trabajo para listado'!$AB$151:$BA$151,0)),0)+IFERROR(INDEX('Hoja de Trabajo para listado'!$BC$155:$CB$1048576,MATCH($A857,'Hoja de Trabajo para listado'!$BC$155:$BC$1048576,0),MATCH((CUADRO!I$5&amp;$E857),'Hoja de Trabajo para listado'!$BC$151:$CB$151,0)),0)+IFERROR(INDEX('Hoja de Trabajo para listado'!$DE$153:$DG$274,MATCH($A857,'Hoja de Trabajo para listado'!$DE$153:$DE$1048576,0),MATCH((CUADRO!I$5&amp;$E857),'Hoja de Trabajo para listado'!$DE$151:$DG$151,0)),0)+IFERROR(INDEX('Hoja de Trabajo para listado'!$CD$155:$DC$1048576,MATCH($A857,'Hoja de Trabajo para listado'!$CD$155:$CD$1048576,0),MATCH((CUADRO!I$5&amp;$E857),'Hoja de Trabajo para listado'!$CD$151:$DC$151,0)),0)</f>
        <v>0</v>
      </c>
      <c r="J857" s="245">
        <f ca="1">+IFERROR(INDEX('Hoja de Trabajo para listado'!$A$155:$Z$1048576,MATCH($A857,'Hoja de Trabajo para listado'!$A$155:$A$1048576,0),MATCH((CUADRO!J$5&amp;$E857),'Hoja de Trabajo para listado'!$A$151:$Z$151,0)),0)+IFERROR(INDEX('Hoja de Trabajo para listado'!$AB$155:$BA$1048576,MATCH($A857,'Hoja de Trabajo para listado'!$AB$155:$AB$1048576,0),MATCH((CUADRO!J$5&amp;$E857),'Hoja de Trabajo para listado'!$AB$151:$BA$151,0)),0)+IFERROR(INDEX('Hoja de Trabajo para listado'!$BC$155:$CB$1048576,MATCH($A857,'Hoja de Trabajo para listado'!$BC$155:$BC$1048576,0),MATCH((CUADRO!J$5&amp;$E857),'Hoja de Trabajo para listado'!$BC$151:$CB$151,0)),0)+IFERROR(INDEX('Hoja de Trabajo para listado'!$DE$153:$DG$274,MATCH($A857,'Hoja de Trabajo para listado'!$DE$153:$DE$1048576,0),MATCH((CUADRO!J$5&amp;$E857),'Hoja de Trabajo para listado'!$DE$151:$DG$151,0)),0)+IFERROR(INDEX('Hoja de Trabajo para listado'!$CD$155:$DC$1048576,MATCH($A857,'Hoja de Trabajo para listado'!$CD$155:$CD$1048576,0),MATCH((CUADRO!J$5&amp;$E857),'Hoja de Trabajo para listado'!$CD$151:$DC$151,0)),0)</f>
        <v>0</v>
      </c>
      <c r="K857" s="245">
        <f ca="1">+IFERROR(INDEX('Hoja de Trabajo para listado'!$A$155:$Z$1048576,MATCH($A857,'Hoja de Trabajo para listado'!$A$155:$A$1048576,0),MATCH((CUADRO!K$5&amp;$E857),'Hoja de Trabajo para listado'!$A$151:$Z$151,0)),0)+IFERROR(INDEX('Hoja de Trabajo para listado'!$AB$155:$BA$1048576,MATCH($A857,'Hoja de Trabajo para listado'!$AB$155:$AB$1048576,0),MATCH((CUADRO!K$5&amp;$E857),'Hoja de Trabajo para listado'!$AB$151:$BA$151,0)),0)+IFERROR(INDEX('Hoja de Trabajo para listado'!$BC$155:$CB$1048576,MATCH($A857,'Hoja de Trabajo para listado'!$BC$155:$BC$1048576,0),MATCH((CUADRO!K$5&amp;$E857),'Hoja de Trabajo para listado'!$BC$151:$CB$151,0)),0)+IFERROR(INDEX('Hoja de Trabajo para listado'!$DE$153:$DG$274,MATCH($A857,'Hoja de Trabajo para listado'!$DE$153:$DE$1048576,0),MATCH((CUADRO!K$5&amp;$E857),'Hoja de Trabajo para listado'!$DE$151:$DG$151,0)),0)+IFERROR(INDEX('Hoja de Trabajo para listado'!$CD$155:$DC$1048576,MATCH($A857,'Hoja de Trabajo para listado'!$CD$155:$CD$1048576,0),MATCH((CUADRO!K$5&amp;$E857),'Hoja de Trabajo para listado'!$CD$151:$DC$151,0)),0)</f>
        <v>0</v>
      </c>
      <c r="L857" s="245">
        <f ca="1">+IFERROR(INDEX('Hoja de Trabajo para listado'!$A$155:$Z$1048576,MATCH($A857,'Hoja de Trabajo para listado'!$A$155:$A$1048576,0),MATCH((CUADRO!L$5&amp;$E857),'Hoja de Trabajo para listado'!$A$151:$Z$151,0)),0)+IFERROR(INDEX('Hoja de Trabajo para listado'!$AB$155:$BA$1048576,MATCH($A857,'Hoja de Trabajo para listado'!$AB$155:$AB$1048576,0),MATCH((CUADRO!L$5&amp;$E857),'Hoja de Trabajo para listado'!$AB$151:$BA$151,0)),0)+IFERROR(INDEX('Hoja de Trabajo para listado'!$BC$155:$CB$1048576,MATCH($A857,'Hoja de Trabajo para listado'!$BC$155:$BC$1048576,0),MATCH((CUADRO!L$5&amp;$E857),'Hoja de Trabajo para listado'!$BC$151:$CB$151,0)),0)+IFERROR(INDEX('Hoja de Trabajo para listado'!$DE$153:$DG$274,MATCH($A857,'Hoja de Trabajo para listado'!$DE$153:$DE$1048576,0),MATCH((CUADRO!L$5&amp;$E857),'Hoja de Trabajo para listado'!$DE$151:$DG$151,0)),0)+IFERROR(INDEX('Hoja de Trabajo para listado'!$CD$155:$DC$1048576,MATCH($A857,'Hoja de Trabajo para listado'!$CD$155:$CD$1048576,0),MATCH((CUADRO!L$5&amp;$E857),'Hoja de Trabajo para listado'!$CD$151:$DC$151,0)),0)</f>
        <v>0</v>
      </c>
      <c r="M857" s="245">
        <f ca="1">+IFERROR(INDEX('Hoja de Trabajo para listado'!$A$155:$Z$1048576,MATCH($A857,'Hoja de Trabajo para listado'!$A$155:$A$1048576,0),MATCH((CUADRO!M$5&amp;$E857),'Hoja de Trabajo para listado'!$A$151:$Z$151,0)),0)+IFERROR(INDEX('Hoja de Trabajo para listado'!$AB$155:$BA$1048576,MATCH($A857,'Hoja de Trabajo para listado'!$AB$155:$AB$1048576,0),MATCH((CUADRO!M$5&amp;$E857),'Hoja de Trabajo para listado'!$AB$151:$BA$151,0)),0)+IFERROR(INDEX('Hoja de Trabajo para listado'!$BC$155:$CB$1048576,MATCH($A857,'Hoja de Trabajo para listado'!$BC$155:$BC$1048576,0),MATCH((CUADRO!M$5&amp;$E857),'Hoja de Trabajo para listado'!$BC$151:$CB$151,0)),0)+IFERROR(INDEX('Hoja de Trabajo para listado'!$DE$153:$DG$274,MATCH($A857,'Hoja de Trabajo para listado'!$DE$153:$DE$1048576,0),MATCH((CUADRO!M$5&amp;$E857),'Hoja de Trabajo para listado'!$DE$151:$DG$151,0)),0)+IFERROR(INDEX('Hoja de Trabajo para listado'!$CD$155:$DC$1048576,MATCH($A857,'Hoja de Trabajo para listado'!$CD$155:$CD$1048576,0),MATCH((CUADRO!M$5&amp;$E857),'Hoja de Trabajo para listado'!$CD$151:$DC$151,0)),0)</f>
        <v>0</v>
      </c>
      <c r="N857" s="245">
        <f ca="1">+IFERROR(INDEX('Hoja de Trabajo para listado'!$A$155:$Z$1048576,MATCH($A857,'Hoja de Trabajo para listado'!$A$155:$A$1048576,0),MATCH((CUADRO!N$5&amp;$E857),'Hoja de Trabajo para listado'!$A$151:$Z$151,0)),0)+IFERROR(INDEX('Hoja de Trabajo para listado'!$AB$155:$BA$1048576,MATCH($A857,'Hoja de Trabajo para listado'!$AB$155:$AB$1048576,0),MATCH((CUADRO!N$5&amp;$E857),'Hoja de Trabajo para listado'!$AB$151:$BA$151,0)),0)+IFERROR(INDEX('Hoja de Trabajo para listado'!$BC$155:$CB$1048576,MATCH($A857,'Hoja de Trabajo para listado'!$BC$155:$BC$1048576,0),MATCH((CUADRO!N$5&amp;$E857),'Hoja de Trabajo para listado'!$BC$151:$CB$151,0)),0)+IFERROR(INDEX('Hoja de Trabajo para listado'!$DE$153:$DG$274,MATCH($A857,'Hoja de Trabajo para listado'!$DE$153:$DE$1048576,0),MATCH((CUADRO!N$5&amp;$E857),'Hoja de Trabajo para listado'!$DE$151:$DG$151,0)),0)+IFERROR(INDEX('Hoja de Trabajo para listado'!$CD$155:$DC$1048576,MATCH($A857,'Hoja de Trabajo para listado'!$CD$155:$CD$1048576,0),MATCH((CUADRO!N$5&amp;$E857),'Hoja de Trabajo para listado'!$CD$151:$DC$151,0)),0)</f>
        <v>0</v>
      </c>
      <c r="O857" s="245">
        <f ca="1">+IFERROR(INDEX('Hoja de Trabajo para listado'!$A$155:$Z$1048576,MATCH($A857,'Hoja de Trabajo para listado'!$A$155:$A$1048576,0),MATCH((CUADRO!O$5&amp;$E857),'Hoja de Trabajo para listado'!$A$151:$Z$151,0)),0)+IFERROR(INDEX('Hoja de Trabajo para listado'!$AB$155:$BA$1048576,MATCH($A857,'Hoja de Trabajo para listado'!$AB$155:$AB$1048576,0),MATCH((CUADRO!O$5&amp;$E857),'Hoja de Trabajo para listado'!$AB$151:$BA$151,0)),0)+IFERROR(INDEX('Hoja de Trabajo para listado'!$BC$155:$CB$1048576,MATCH($A857,'Hoja de Trabajo para listado'!$BC$155:$BC$1048576,0),MATCH((CUADRO!O$5&amp;$E857),'Hoja de Trabajo para listado'!$BC$151:$CB$151,0)),0)+IFERROR(INDEX('Hoja de Trabajo para listado'!$DE$153:$DG$274,MATCH($A857,'Hoja de Trabajo para listado'!$DE$153:$DE$1048576,0),MATCH((CUADRO!O$5&amp;$E857),'Hoja de Trabajo para listado'!$DE$151:$DG$151,0)),0)+IFERROR(INDEX('Hoja de Trabajo para listado'!$CD$155:$DC$1048576,MATCH($A857,'Hoja de Trabajo para listado'!$CD$155:$CD$1048576,0),MATCH((CUADRO!O$5&amp;$E857),'Hoja de Trabajo para listado'!$CD$151:$DC$151,0)),0)</f>
        <v>0</v>
      </c>
      <c r="P857" s="245">
        <f ca="1">+IFERROR(INDEX('Hoja de Trabajo para listado'!$A$155:$Z$1048576,MATCH($A857,'Hoja de Trabajo para listado'!$A$155:$A$1048576,0),MATCH((CUADRO!P$5&amp;$E857),'Hoja de Trabajo para listado'!$A$151:$Z$151,0)),0)+IFERROR(INDEX('Hoja de Trabajo para listado'!$AB$155:$BA$1048576,MATCH($A857,'Hoja de Trabajo para listado'!$AB$155:$AB$1048576,0),MATCH((CUADRO!P$5&amp;$E857),'Hoja de Trabajo para listado'!$AB$151:$BA$151,0)),0)+IFERROR(INDEX('Hoja de Trabajo para listado'!$BC$155:$CB$1048576,MATCH($A857,'Hoja de Trabajo para listado'!$BC$155:$BC$1048576,0),MATCH((CUADRO!P$5&amp;$E857),'Hoja de Trabajo para listado'!$BC$151:$CB$151,0)),0)+IFERROR(INDEX('Hoja de Trabajo para listado'!$DE$153:$DG$274,MATCH($A857,'Hoja de Trabajo para listado'!$DE$153:$DE$1048576,0),MATCH((CUADRO!P$5&amp;$E857),'Hoja de Trabajo para listado'!$DE$151:$DG$151,0)),0)+IFERROR(INDEX('Hoja de Trabajo para listado'!$CD$155:$DC$1048576,MATCH($A857,'Hoja de Trabajo para listado'!$CD$155:$CD$1048576,0),MATCH((CUADRO!P$5&amp;$E857),'Hoja de Trabajo para listado'!$CD$151:$DC$151,0)),0)</f>
        <v>0</v>
      </c>
      <c r="Q857" s="245">
        <f ca="1">+IFERROR(INDEX('Hoja de Trabajo para listado'!$A$155:$Z$1048576,MATCH($A857,'Hoja de Trabajo para listado'!$A$155:$A$1048576,0),MATCH((CUADRO!Q$5&amp;$E857),'Hoja de Trabajo para listado'!$A$151:$Z$151,0)),0)+IFERROR(INDEX('Hoja de Trabajo para listado'!$AB$155:$BA$1048576,MATCH($A857,'Hoja de Trabajo para listado'!$AB$155:$AB$1048576,0),MATCH((CUADRO!Q$5&amp;$E857),'Hoja de Trabajo para listado'!$AB$151:$BA$151,0)),0)+IFERROR(INDEX('Hoja de Trabajo para listado'!$BC$155:$CB$1048576,MATCH($A857,'Hoja de Trabajo para listado'!$BC$155:$BC$1048576,0),MATCH((CUADRO!Q$5&amp;$E857),'Hoja de Trabajo para listado'!$BC$151:$CB$151,0)),0)+IFERROR(INDEX('Hoja de Trabajo para listado'!$DE$153:$DG$274,MATCH($A857,'Hoja de Trabajo para listado'!$DE$153:$DE$1048576,0),MATCH((CUADRO!Q$5&amp;$E857),'Hoja de Trabajo para listado'!$DE$151:$DG$151,0)),0)+IFERROR(INDEX('Hoja de Trabajo para listado'!$CD$155:$DC$1048576,MATCH($A857,'Hoja de Trabajo para listado'!$CD$155:$CD$1048576,0),MATCH((CUADRO!Q$5&amp;$E857),'Hoja de Trabajo para listado'!$CD$151:$DC$151,0)),0)</f>
        <v>0</v>
      </c>
      <c r="R857" s="245">
        <f t="shared" ca="1" si="29"/>
        <v>0</v>
      </c>
      <c r="S857" s="259">
        <f ca="1">+R856+R857</f>
        <v>0</v>
      </c>
      <c r="T857" s="245">
        <f ca="1">+S857</f>
        <v>0</v>
      </c>
      <c r="U857" s="244">
        <f t="shared" si="30"/>
        <v>2</v>
      </c>
      <c r="V857" s="333" t="str">
        <f>+VLOOKUP(A857,bd_lista!$A$3:$E$590,5,FALSE)</f>
        <v>Gobiernos Autonomos Municipales</v>
      </c>
      <c r="W857" s="384"/>
      <c r="X857" s="242">
        <f>+VLOOKUP(A857,[3]Sheet1!$A$13:$D$744,4,FALSE)</f>
        <v>0</v>
      </c>
      <c r="Y857" s="242" t="e">
        <f>+VLOOKUP(X857,bd_lista!$A$3:$C$590,3,FALSE)</f>
        <v>#N/A</v>
      </c>
      <c r="Z857" s="292"/>
      <c r="AA857" s="293"/>
    </row>
    <row r="858" spans="1:27" customFormat="1" ht="15" hidden="1" customHeight="1">
      <c r="A858" s="32">
        <v>1513</v>
      </c>
      <c r="B858" s="388">
        <f>+A858</f>
        <v>1513</v>
      </c>
      <c r="C858" s="247" t="str">
        <f>+VLOOKUP(A858,bd_lista!$A$3:$C$590,3,FALSE)</f>
        <v>Gobierno Autónomo Municipal de Pocoata</v>
      </c>
      <c r="D858" s="385" t="str">
        <f>+C858</f>
        <v>Gobierno Autónomo Municipal de Pocoata</v>
      </c>
      <c r="E858" s="242" t="s">
        <v>1304</v>
      </c>
      <c r="F858" s="243">
        <f ca="1">+IFERROR(INDEX('Hoja de Trabajo para listado'!$A$155:$Z$1048576,MATCH($A858,'Hoja de Trabajo para listado'!$A$155:$A$1048576,0),MATCH((CUADRO!F$5&amp;$E858),'Hoja de Trabajo para listado'!$A$151:$Z$151,0)),0)+IFERROR(INDEX('Hoja de Trabajo para listado'!$AB$155:$BA$1048576,MATCH($A858,'Hoja de Trabajo para listado'!$AB$155:$AB$1048576,0),MATCH((CUADRO!F$5&amp;$E858),'Hoja de Trabajo para listado'!$AB$151:$BA$151,0)),0)+IFERROR(INDEX('Hoja de Trabajo para listado'!$BC$155:$CB$1048576,MATCH($A858,'Hoja de Trabajo para listado'!$BC$155:$BC$1048576,0),MATCH((CUADRO!F$5&amp;$E858),'Hoja de Trabajo para listado'!$BC$151:$CB$151,0)),0)+IFERROR(INDEX('Hoja de Trabajo para listado'!$DE$153:$DG$274,MATCH($A858,'Hoja de Trabajo para listado'!$DE$153:$DE$1048576,0),MATCH((CUADRO!F$5&amp;$E858),'Hoja de Trabajo para listado'!$DE$151:$DG$151,0)),0)+IFERROR(INDEX('Hoja de Trabajo para listado'!$CD$155:$DC$1048576,MATCH($A858,'Hoja de Trabajo para listado'!$CD$155:$CD$1048576,0),MATCH((CUADRO!F$5&amp;$E858),'Hoja de Trabajo para listado'!$CD$151:$DC$151,0)),0)</f>
        <v>0</v>
      </c>
      <c r="G858" s="243">
        <f ca="1">+IFERROR(INDEX('Hoja de Trabajo para listado'!$A$155:$Z$1048576,MATCH($A858,'Hoja de Trabajo para listado'!$A$155:$A$1048576,0),MATCH((CUADRO!G$5&amp;$E858),'Hoja de Trabajo para listado'!$A$151:$Z$151,0)),0)+IFERROR(INDEX('Hoja de Trabajo para listado'!$AB$155:$BA$1048576,MATCH($A858,'Hoja de Trabajo para listado'!$AB$155:$AB$1048576,0),MATCH((CUADRO!G$5&amp;$E858),'Hoja de Trabajo para listado'!$AB$151:$BA$151,0)),0)+IFERROR(INDEX('Hoja de Trabajo para listado'!$BC$155:$CB$1048576,MATCH($A858,'Hoja de Trabajo para listado'!$BC$155:$BC$1048576,0),MATCH((CUADRO!G$5&amp;$E858),'Hoja de Trabajo para listado'!$BC$151:$CB$151,0)),0)+IFERROR(INDEX('Hoja de Trabajo para listado'!$DE$153:$DG$274,MATCH($A858,'Hoja de Trabajo para listado'!$DE$153:$DE$1048576,0),MATCH((CUADRO!G$5&amp;$E858),'Hoja de Trabajo para listado'!$DE$151:$DG$151,0)),0)+IFERROR(INDEX('Hoja de Trabajo para listado'!$CD$155:$DC$1048576,MATCH($A858,'Hoja de Trabajo para listado'!$CD$155:$CD$1048576,0),MATCH((CUADRO!G$5&amp;$E858),'Hoja de Trabajo para listado'!$CD$151:$DC$151,0)),0)</f>
        <v>0</v>
      </c>
      <c r="H858" s="243">
        <f ca="1">+IFERROR(INDEX('Hoja de Trabajo para listado'!$A$155:$Z$1048576,MATCH($A858,'Hoja de Trabajo para listado'!$A$155:$A$1048576,0),MATCH((CUADRO!H$5&amp;$E858),'Hoja de Trabajo para listado'!$A$151:$Z$151,0)),0)+IFERROR(INDEX('Hoja de Trabajo para listado'!$AB$155:$BA$1048576,MATCH($A858,'Hoja de Trabajo para listado'!$AB$155:$AB$1048576,0),MATCH((CUADRO!H$5&amp;$E858),'Hoja de Trabajo para listado'!$AB$151:$BA$151,0)),0)+IFERROR(INDEX('Hoja de Trabajo para listado'!$BC$155:$CB$1048576,MATCH($A858,'Hoja de Trabajo para listado'!$BC$155:$BC$1048576,0),MATCH((CUADRO!H$5&amp;$E858),'Hoja de Trabajo para listado'!$BC$151:$CB$151,0)),0)+IFERROR(INDEX('Hoja de Trabajo para listado'!$DE$153:$DG$274,MATCH($A858,'Hoja de Trabajo para listado'!$DE$153:$DE$1048576,0),MATCH((CUADRO!H$5&amp;$E858),'Hoja de Trabajo para listado'!$DE$151:$DG$151,0)),0)+IFERROR(INDEX('Hoja de Trabajo para listado'!$CD$155:$DC$1048576,MATCH($A858,'Hoja de Trabajo para listado'!$CD$155:$CD$1048576,0),MATCH((CUADRO!H$5&amp;$E858),'Hoja de Trabajo para listado'!$CD$151:$DC$151,0)),0)</f>
        <v>0</v>
      </c>
      <c r="I858" s="243">
        <f ca="1">+IFERROR(INDEX('Hoja de Trabajo para listado'!$A$155:$Z$1048576,MATCH($A858,'Hoja de Trabajo para listado'!$A$155:$A$1048576,0),MATCH((CUADRO!I$5&amp;$E858),'Hoja de Trabajo para listado'!$A$151:$Z$151,0)),0)+IFERROR(INDEX('Hoja de Trabajo para listado'!$AB$155:$BA$1048576,MATCH($A858,'Hoja de Trabajo para listado'!$AB$155:$AB$1048576,0),MATCH((CUADRO!I$5&amp;$E858),'Hoja de Trabajo para listado'!$AB$151:$BA$151,0)),0)+IFERROR(INDEX('Hoja de Trabajo para listado'!$BC$155:$CB$1048576,MATCH($A858,'Hoja de Trabajo para listado'!$BC$155:$BC$1048576,0),MATCH((CUADRO!I$5&amp;$E858),'Hoja de Trabajo para listado'!$BC$151:$CB$151,0)),0)+IFERROR(INDEX('Hoja de Trabajo para listado'!$DE$153:$DG$274,MATCH($A858,'Hoja de Trabajo para listado'!$DE$153:$DE$1048576,0),MATCH((CUADRO!I$5&amp;$E858),'Hoja de Trabajo para listado'!$DE$151:$DG$151,0)),0)+IFERROR(INDEX('Hoja de Trabajo para listado'!$CD$155:$DC$1048576,MATCH($A858,'Hoja de Trabajo para listado'!$CD$155:$CD$1048576,0),MATCH((CUADRO!I$5&amp;$E858),'Hoja de Trabajo para listado'!$CD$151:$DC$151,0)),0)</f>
        <v>0</v>
      </c>
      <c r="J858" s="243">
        <f ca="1">+IFERROR(INDEX('Hoja de Trabajo para listado'!$A$155:$Z$1048576,MATCH($A858,'Hoja de Trabajo para listado'!$A$155:$A$1048576,0),MATCH((CUADRO!J$5&amp;$E858),'Hoja de Trabajo para listado'!$A$151:$Z$151,0)),0)+IFERROR(INDEX('Hoja de Trabajo para listado'!$AB$155:$BA$1048576,MATCH($A858,'Hoja de Trabajo para listado'!$AB$155:$AB$1048576,0),MATCH((CUADRO!J$5&amp;$E858),'Hoja de Trabajo para listado'!$AB$151:$BA$151,0)),0)+IFERROR(INDEX('Hoja de Trabajo para listado'!$BC$155:$CB$1048576,MATCH($A858,'Hoja de Trabajo para listado'!$BC$155:$BC$1048576,0),MATCH((CUADRO!J$5&amp;$E858),'Hoja de Trabajo para listado'!$BC$151:$CB$151,0)),0)+IFERROR(INDEX('Hoja de Trabajo para listado'!$DE$153:$DG$274,MATCH($A858,'Hoja de Trabajo para listado'!$DE$153:$DE$1048576,0),MATCH((CUADRO!J$5&amp;$E858),'Hoja de Trabajo para listado'!$DE$151:$DG$151,0)),0)+IFERROR(INDEX('Hoja de Trabajo para listado'!$CD$155:$DC$1048576,MATCH($A858,'Hoja de Trabajo para listado'!$CD$155:$CD$1048576,0),MATCH((CUADRO!J$5&amp;$E858),'Hoja de Trabajo para listado'!$CD$151:$DC$151,0)),0)</f>
        <v>0</v>
      </c>
      <c r="K858" s="243">
        <f ca="1">+IFERROR(INDEX('Hoja de Trabajo para listado'!$A$155:$Z$1048576,MATCH($A858,'Hoja de Trabajo para listado'!$A$155:$A$1048576,0),MATCH((CUADRO!K$5&amp;$E858),'Hoja de Trabajo para listado'!$A$151:$Z$151,0)),0)+IFERROR(INDEX('Hoja de Trabajo para listado'!$AB$155:$BA$1048576,MATCH($A858,'Hoja de Trabajo para listado'!$AB$155:$AB$1048576,0),MATCH((CUADRO!K$5&amp;$E858),'Hoja de Trabajo para listado'!$AB$151:$BA$151,0)),0)+IFERROR(INDEX('Hoja de Trabajo para listado'!$BC$155:$CB$1048576,MATCH($A858,'Hoja de Trabajo para listado'!$BC$155:$BC$1048576,0),MATCH((CUADRO!K$5&amp;$E858),'Hoja de Trabajo para listado'!$BC$151:$CB$151,0)),0)+IFERROR(INDEX('Hoja de Trabajo para listado'!$DE$153:$DG$274,MATCH($A858,'Hoja de Trabajo para listado'!$DE$153:$DE$1048576,0),MATCH((CUADRO!K$5&amp;$E858),'Hoja de Trabajo para listado'!$DE$151:$DG$151,0)),0)+IFERROR(INDEX('Hoja de Trabajo para listado'!$CD$155:$DC$1048576,MATCH($A858,'Hoja de Trabajo para listado'!$CD$155:$CD$1048576,0),MATCH((CUADRO!K$5&amp;$E858),'Hoja de Trabajo para listado'!$CD$151:$DC$151,0)),0)</f>
        <v>0</v>
      </c>
      <c r="L858" s="243">
        <f ca="1">+IFERROR(INDEX('Hoja de Trabajo para listado'!$A$155:$Z$1048576,MATCH($A858,'Hoja de Trabajo para listado'!$A$155:$A$1048576,0),MATCH((CUADRO!L$5&amp;$E858),'Hoja de Trabajo para listado'!$A$151:$Z$151,0)),0)+IFERROR(INDEX('Hoja de Trabajo para listado'!$AB$155:$BA$1048576,MATCH($A858,'Hoja de Trabajo para listado'!$AB$155:$AB$1048576,0),MATCH((CUADRO!L$5&amp;$E858),'Hoja de Trabajo para listado'!$AB$151:$BA$151,0)),0)+IFERROR(INDEX('Hoja de Trabajo para listado'!$BC$155:$CB$1048576,MATCH($A858,'Hoja de Trabajo para listado'!$BC$155:$BC$1048576,0),MATCH((CUADRO!L$5&amp;$E858),'Hoja de Trabajo para listado'!$BC$151:$CB$151,0)),0)+IFERROR(INDEX('Hoja de Trabajo para listado'!$DE$153:$DG$274,MATCH($A858,'Hoja de Trabajo para listado'!$DE$153:$DE$1048576,0),MATCH((CUADRO!L$5&amp;$E858),'Hoja de Trabajo para listado'!$DE$151:$DG$151,0)),0)+IFERROR(INDEX('Hoja de Trabajo para listado'!$CD$155:$DC$1048576,MATCH($A858,'Hoja de Trabajo para listado'!$CD$155:$CD$1048576,0),MATCH((CUADRO!L$5&amp;$E858),'Hoja de Trabajo para listado'!$CD$151:$DC$151,0)),0)</f>
        <v>0</v>
      </c>
      <c r="M858" s="243">
        <f ca="1">+IFERROR(INDEX('Hoja de Trabajo para listado'!$A$155:$Z$1048576,MATCH($A858,'Hoja de Trabajo para listado'!$A$155:$A$1048576,0),MATCH((CUADRO!M$5&amp;$E858),'Hoja de Trabajo para listado'!$A$151:$Z$151,0)),0)+IFERROR(INDEX('Hoja de Trabajo para listado'!$AB$155:$BA$1048576,MATCH($A858,'Hoja de Trabajo para listado'!$AB$155:$AB$1048576,0),MATCH((CUADRO!M$5&amp;$E858),'Hoja de Trabajo para listado'!$AB$151:$BA$151,0)),0)+IFERROR(INDEX('Hoja de Trabajo para listado'!$BC$155:$CB$1048576,MATCH($A858,'Hoja de Trabajo para listado'!$BC$155:$BC$1048576,0),MATCH((CUADRO!M$5&amp;$E858),'Hoja de Trabajo para listado'!$BC$151:$CB$151,0)),0)+IFERROR(INDEX('Hoja de Trabajo para listado'!$DE$153:$DG$274,MATCH($A858,'Hoja de Trabajo para listado'!$DE$153:$DE$1048576,0),MATCH((CUADRO!M$5&amp;$E858),'Hoja de Trabajo para listado'!$DE$151:$DG$151,0)),0)+IFERROR(INDEX('Hoja de Trabajo para listado'!$CD$155:$DC$1048576,MATCH($A858,'Hoja de Trabajo para listado'!$CD$155:$CD$1048576,0),MATCH((CUADRO!M$5&amp;$E858),'Hoja de Trabajo para listado'!$CD$151:$DC$151,0)),0)</f>
        <v>0</v>
      </c>
      <c r="N858" s="243">
        <f ca="1">+IFERROR(INDEX('Hoja de Trabajo para listado'!$A$155:$Z$1048576,MATCH($A858,'Hoja de Trabajo para listado'!$A$155:$A$1048576,0),MATCH((CUADRO!N$5&amp;$E858),'Hoja de Trabajo para listado'!$A$151:$Z$151,0)),0)+IFERROR(INDEX('Hoja de Trabajo para listado'!$AB$155:$BA$1048576,MATCH($A858,'Hoja de Trabajo para listado'!$AB$155:$AB$1048576,0),MATCH((CUADRO!N$5&amp;$E858),'Hoja de Trabajo para listado'!$AB$151:$BA$151,0)),0)+IFERROR(INDEX('Hoja de Trabajo para listado'!$BC$155:$CB$1048576,MATCH($A858,'Hoja de Trabajo para listado'!$BC$155:$BC$1048576,0),MATCH((CUADRO!N$5&amp;$E858),'Hoja de Trabajo para listado'!$BC$151:$CB$151,0)),0)+IFERROR(INDEX('Hoja de Trabajo para listado'!$DE$153:$DG$274,MATCH($A858,'Hoja de Trabajo para listado'!$DE$153:$DE$1048576,0),MATCH((CUADRO!N$5&amp;$E858),'Hoja de Trabajo para listado'!$DE$151:$DG$151,0)),0)+IFERROR(INDEX('Hoja de Trabajo para listado'!$CD$155:$DC$1048576,MATCH($A858,'Hoja de Trabajo para listado'!$CD$155:$CD$1048576,0),MATCH((CUADRO!N$5&amp;$E858),'Hoja de Trabajo para listado'!$CD$151:$DC$151,0)),0)</f>
        <v>0</v>
      </c>
      <c r="O858" s="243">
        <f ca="1">+IFERROR(INDEX('Hoja de Trabajo para listado'!$A$155:$Z$1048576,MATCH($A858,'Hoja de Trabajo para listado'!$A$155:$A$1048576,0),MATCH((CUADRO!O$5&amp;$E858),'Hoja de Trabajo para listado'!$A$151:$Z$151,0)),0)+IFERROR(INDEX('Hoja de Trabajo para listado'!$AB$155:$BA$1048576,MATCH($A858,'Hoja de Trabajo para listado'!$AB$155:$AB$1048576,0),MATCH((CUADRO!O$5&amp;$E858),'Hoja de Trabajo para listado'!$AB$151:$BA$151,0)),0)+IFERROR(INDEX('Hoja de Trabajo para listado'!$BC$155:$CB$1048576,MATCH($A858,'Hoja de Trabajo para listado'!$BC$155:$BC$1048576,0),MATCH((CUADRO!O$5&amp;$E858),'Hoja de Trabajo para listado'!$BC$151:$CB$151,0)),0)+IFERROR(INDEX('Hoja de Trabajo para listado'!$DE$153:$DG$274,MATCH($A858,'Hoja de Trabajo para listado'!$DE$153:$DE$1048576,0),MATCH((CUADRO!O$5&amp;$E858),'Hoja de Trabajo para listado'!$DE$151:$DG$151,0)),0)+IFERROR(INDEX('Hoja de Trabajo para listado'!$CD$155:$DC$1048576,MATCH($A858,'Hoja de Trabajo para listado'!$CD$155:$CD$1048576,0),MATCH((CUADRO!O$5&amp;$E858),'Hoja de Trabajo para listado'!$CD$151:$DC$151,0)),0)</f>
        <v>0</v>
      </c>
      <c r="P858" s="243">
        <f ca="1">+IFERROR(INDEX('Hoja de Trabajo para listado'!$A$155:$Z$1048576,MATCH($A858,'Hoja de Trabajo para listado'!$A$155:$A$1048576,0),MATCH((CUADRO!P$5&amp;$E858),'Hoja de Trabajo para listado'!$A$151:$Z$151,0)),0)+IFERROR(INDEX('Hoja de Trabajo para listado'!$AB$155:$BA$1048576,MATCH($A858,'Hoja de Trabajo para listado'!$AB$155:$AB$1048576,0),MATCH((CUADRO!P$5&amp;$E858),'Hoja de Trabajo para listado'!$AB$151:$BA$151,0)),0)+IFERROR(INDEX('Hoja de Trabajo para listado'!$BC$155:$CB$1048576,MATCH($A858,'Hoja de Trabajo para listado'!$BC$155:$BC$1048576,0),MATCH((CUADRO!P$5&amp;$E858),'Hoja de Trabajo para listado'!$BC$151:$CB$151,0)),0)+IFERROR(INDEX('Hoja de Trabajo para listado'!$DE$153:$DG$274,MATCH($A858,'Hoja de Trabajo para listado'!$DE$153:$DE$1048576,0),MATCH((CUADRO!P$5&amp;$E858),'Hoja de Trabajo para listado'!$DE$151:$DG$151,0)),0)+IFERROR(INDEX('Hoja de Trabajo para listado'!$CD$155:$DC$1048576,MATCH($A858,'Hoja de Trabajo para listado'!$CD$155:$CD$1048576,0),MATCH((CUADRO!P$5&amp;$E858),'Hoja de Trabajo para listado'!$CD$151:$DC$151,0)),0)</f>
        <v>0</v>
      </c>
      <c r="Q858" s="243">
        <f ca="1">+IFERROR(INDEX('Hoja de Trabajo para listado'!$A$155:$Z$1048576,MATCH($A858,'Hoja de Trabajo para listado'!$A$155:$A$1048576,0),MATCH((CUADRO!Q$5&amp;$E858),'Hoja de Trabajo para listado'!$A$151:$Z$151,0)),0)+IFERROR(INDEX('Hoja de Trabajo para listado'!$AB$155:$BA$1048576,MATCH($A858,'Hoja de Trabajo para listado'!$AB$155:$AB$1048576,0),MATCH((CUADRO!Q$5&amp;$E858),'Hoja de Trabajo para listado'!$AB$151:$BA$151,0)),0)+IFERROR(INDEX('Hoja de Trabajo para listado'!$BC$155:$CB$1048576,MATCH($A858,'Hoja de Trabajo para listado'!$BC$155:$BC$1048576,0),MATCH((CUADRO!Q$5&amp;$E858),'Hoja de Trabajo para listado'!$BC$151:$CB$151,0)),0)+IFERROR(INDEX('Hoja de Trabajo para listado'!$DE$153:$DG$274,MATCH($A858,'Hoja de Trabajo para listado'!$DE$153:$DE$1048576,0),MATCH((CUADRO!Q$5&amp;$E858),'Hoja de Trabajo para listado'!$DE$151:$DG$151,0)),0)+IFERROR(INDEX('Hoja de Trabajo para listado'!$CD$155:$DC$1048576,MATCH($A858,'Hoja de Trabajo para listado'!$CD$155:$CD$1048576,0),MATCH((CUADRO!Q$5&amp;$E858),'Hoja de Trabajo para listado'!$CD$151:$DC$151,0)),0)</f>
        <v>0</v>
      </c>
      <c r="R858" s="243">
        <f t="shared" ca="1" si="29"/>
        <v>0</v>
      </c>
      <c r="S858" s="249"/>
      <c r="T858" s="243">
        <f ca="1">+T859</f>
        <v>0</v>
      </c>
      <c r="U858" s="242">
        <f t="shared" si="30"/>
        <v>1</v>
      </c>
      <c r="V858" s="333" t="str">
        <f>+VLOOKUP(A858,bd_lista!$A$3:$E$590,5,FALSE)</f>
        <v>Gobiernos Autonomos Municipales</v>
      </c>
      <c r="W858" s="383" t="str">
        <f>+V858</f>
        <v>Gobiernos Autonomos Municipales</v>
      </c>
      <c r="X858" s="242">
        <f>+VLOOKUP(A858,[3]Sheet1!$A$13:$D$744,4,FALSE)</f>
        <v>0</v>
      </c>
      <c r="Y858" s="242" t="e">
        <f>+VLOOKUP(X858,bd_lista!$A$3:$C$590,3,FALSE)</f>
        <v>#N/A</v>
      </c>
      <c r="Z858" s="294">
        <f>+X858</f>
        <v>0</v>
      </c>
      <c r="AA858" s="295" t="e">
        <f>+Y858</f>
        <v>#N/A</v>
      </c>
    </row>
    <row r="859" spans="1:27" customFormat="1" ht="15" hidden="1" customHeight="1">
      <c r="A859" s="32">
        <v>1513</v>
      </c>
      <c r="B859" s="389"/>
      <c r="C859" s="247" t="str">
        <f>+VLOOKUP(A859,bd_lista!$A$3:$C$590,3,FALSE)</f>
        <v>Gobierno Autónomo Municipal de Pocoata</v>
      </c>
      <c r="D859" s="386"/>
      <c r="E859" s="244" t="s">
        <v>1305</v>
      </c>
      <c r="F859" s="245">
        <f ca="1">+IFERROR(INDEX('Hoja de Trabajo para listado'!$A$155:$Z$1048576,MATCH($A859,'Hoja de Trabajo para listado'!$A$155:$A$1048576,0),MATCH((CUADRO!F$5&amp;$E859),'Hoja de Trabajo para listado'!$A$151:$Z$151,0)),0)+IFERROR(INDEX('Hoja de Trabajo para listado'!$AB$155:$BA$1048576,MATCH($A859,'Hoja de Trabajo para listado'!$AB$155:$AB$1048576,0),MATCH((CUADRO!F$5&amp;$E859),'Hoja de Trabajo para listado'!$AB$151:$BA$151,0)),0)+IFERROR(INDEX('Hoja de Trabajo para listado'!$BC$155:$CB$1048576,MATCH($A859,'Hoja de Trabajo para listado'!$BC$155:$BC$1048576,0),MATCH((CUADRO!F$5&amp;$E859),'Hoja de Trabajo para listado'!$BC$151:$CB$151,0)),0)+IFERROR(INDEX('Hoja de Trabajo para listado'!$DE$153:$DG$274,MATCH($A859,'Hoja de Trabajo para listado'!$DE$153:$DE$1048576,0),MATCH((CUADRO!F$5&amp;$E859),'Hoja de Trabajo para listado'!$DE$151:$DG$151,0)),0)+IFERROR(INDEX('Hoja de Trabajo para listado'!$CD$155:$DC$1048576,MATCH($A859,'Hoja de Trabajo para listado'!$CD$155:$CD$1048576,0),MATCH((CUADRO!F$5&amp;$E859),'Hoja de Trabajo para listado'!$CD$151:$DC$151,0)),0)</f>
        <v>0</v>
      </c>
      <c r="G859" s="245">
        <f ca="1">+IFERROR(INDEX('Hoja de Trabajo para listado'!$A$155:$Z$1048576,MATCH($A859,'Hoja de Trabajo para listado'!$A$155:$A$1048576,0),MATCH((CUADRO!G$5&amp;$E859),'Hoja de Trabajo para listado'!$A$151:$Z$151,0)),0)+IFERROR(INDEX('Hoja de Trabajo para listado'!$AB$155:$BA$1048576,MATCH($A859,'Hoja de Trabajo para listado'!$AB$155:$AB$1048576,0),MATCH((CUADRO!G$5&amp;$E859),'Hoja de Trabajo para listado'!$AB$151:$BA$151,0)),0)+IFERROR(INDEX('Hoja de Trabajo para listado'!$BC$155:$CB$1048576,MATCH($A859,'Hoja de Trabajo para listado'!$BC$155:$BC$1048576,0),MATCH((CUADRO!G$5&amp;$E859),'Hoja de Trabajo para listado'!$BC$151:$CB$151,0)),0)+IFERROR(INDEX('Hoja de Trabajo para listado'!$DE$153:$DG$274,MATCH($A859,'Hoja de Trabajo para listado'!$DE$153:$DE$1048576,0),MATCH((CUADRO!G$5&amp;$E859),'Hoja de Trabajo para listado'!$DE$151:$DG$151,0)),0)+IFERROR(INDEX('Hoja de Trabajo para listado'!$CD$155:$DC$1048576,MATCH($A859,'Hoja de Trabajo para listado'!$CD$155:$CD$1048576,0),MATCH((CUADRO!G$5&amp;$E859),'Hoja de Trabajo para listado'!$CD$151:$DC$151,0)),0)</f>
        <v>0</v>
      </c>
      <c r="H859" s="245">
        <f ca="1">+IFERROR(INDEX('Hoja de Trabajo para listado'!$A$155:$Z$1048576,MATCH($A859,'Hoja de Trabajo para listado'!$A$155:$A$1048576,0),MATCH((CUADRO!H$5&amp;$E859),'Hoja de Trabajo para listado'!$A$151:$Z$151,0)),0)+IFERROR(INDEX('Hoja de Trabajo para listado'!$AB$155:$BA$1048576,MATCH($A859,'Hoja de Trabajo para listado'!$AB$155:$AB$1048576,0),MATCH((CUADRO!H$5&amp;$E859),'Hoja de Trabajo para listado'!$AB$151:$BA$151,0)),0)+IFERROR(INDEX('Hoja de Trabajo para listado'!$BC$155:$CB$1048576,MATCH($A859,'Hoja de Trabajo para listado'!$BC$155:$BC$1048576,0),MATCH((CUADRO!H$5&amp;$E859),'Hoja de Trabajo para listado'!$BC$151:$CB$151,0)),0)+IFERROR(INDEX('Hoja de Trabajo para listado'!$DE$153:$DG$274,MATCH($A859,'Hoja de Trabajo para listado'!$DE$153:$DE$1048576,0),MATCH((CUADRO!H$5&amp;$E859),'Hoja de Trabajo para listado'!$DE$151:$DG$151,0)),0)+IFERROR(INDEX('Hoja de Trabajo para listado'!$CD$155:$DC$1048576,MATCH($A859,'Hoja de Trabajo para listado'!$CD$155:$CD$1048576,0),MATCH((CUADRO!H$5&amp;$E859),'Hoja de Trabajo para listado'!$CD$151:$DC$151,0)),0)</f>
        <v>0</v>
      </c>
      <c r="I859" s="245">
        <f ca="1">+IFERROR(INDEX('Hoja de Trabajo para listado'!$A$155:$Z$1048576,MATCH($A859,'Hoja de Trabajo para listado'!$A$155:$A$1048576,0),MATCH((CUADRO!I$5&amp;$E859),'Hoja de Trabajo para listado'!$A$151:$Z$151,0)),0)+IFERROR(INDEX('Hoja de Trabajo para listado'!$AB$155:$BA$1048576,MATCH($A859,'Hoja de Trabajo para listado'!$AB$155:$AB$1048576,0),MATCH((CUADRO!I$5&amp;$E859),'Hoja de Trabajo para listado'!$AB$151:$BA$151,0)),0)+IFERROR(INDEX('Hoja de Trabajo para listado'!$BC$155:$CB$1048576,MATCH($A859,'Hoja de Trabajo para listado'!$BC$155:$BC$1048576,0),MATCH((CUADRO!I$5&amp;$E859),'Hoja de Trabajo para listado'!$BC$151:$CB$151,0)),0)+IFERROR(INDEX('Hoja de Trabajo para listado'!$DE$153:$DG$274,MATCH($A859,'Hoja de Trabajo para listado'!$DE$153:$DE$1048576,0),MATCH((CUADRO!I$5&amp;$E859),'Hoja de Trabajo para listado'!$DE$151:$DG$151,0)),0)+IFERROR(INDEX('Hoja de Trabajo para listado'!$CD$155:$DC$1048576,MATCH($A859,'Hoja de Trabajo para listado'!$CD$155:$CD$1048576,0),MATCH((CUADRO!I$5&amp;$E859),'Hoja de Trabajo para listado'!$CD$151:$DC$151,0)),0)</f>
        <v>0</v>
      </c>
      <c r="J859" s="245">
        <f ca="1">+IFERROR(INDEX('Hoja de Trabajo para listado'!$A$155:$Z$1048576,MATCH($A859,'Hoja de Trabajo para listado'!$A$155:$A$1048576,0),MATCH((CUADRO!J$5&amp;$E859),'Hoja de Trabajo para listado'!$A$151:$Z$151,0)),0)+IFERROR(INDEX('Hoja de Trabajo para listado'!$AB$155:$BA$1048576,MATCH($A859,'Hoja de Trabajo para listado'!$AB$155:$AB$1048576,0),MATCH((CUADRO!J$5&amp;$E859),'Hoja de Trabajo para listado'!$AB$151:$BA$151,0)),0)+IFERROR(INDEX('Hoja de Trabajo para listado'!$BC$155:$CB$1048576,MATCH($A859,'Hoja de Trabajo para listado'!$BC$155:$BC$1048576,0),MATCH((CUADRO!J$5&amp;$E859),'Hoja de Trabajo para listado'!$BC$151:$CB$151,0)),0)+IFERROR(INDEX('Hoja de Trabajo para listado'!$DE$153:$DG$274,MATCH($A859,'Hoja de Trabajo para listado'!$DE$153:$DE$1048576,0),MATCH((CUADRO!J$5&amp;$E859),'Hoja de Trabajo para listado'!$DE$151:$DG$151,0)),0)+IFERROR(INDEX('Hoja de Trabajo para listado'!$CD$155:$DC$1048576,MATCH($A859,'Hoja de Trabajo para listado'!$CD$155:$CD$1048576,0),MATCH((CUADRO!J$5&amp;$E859),'Hoja de Trabajo para listado'!$CD$151:$DC$151,0)),0)</f>
        <v>0</v>
      </c>
      <c r="K859" s="245">
        <f ca="1">+IFERROR(INDEX('Hoja de Trabajo para listado'!$A$155:$Z$1048576,MATCH($A859,'Hoja de Trabajo para listado'!$A$155:$A$1048576,0),MATCH((CUADRO!K$5&amp;$E859),'Hoja de Trabajo para listado'!$A$151:$Z$151,0)),0)+IFERROR(INDEX('Hoja de Trabajo para listado'!$AB$155:$BA$1048576,MATCH($A859,'Hoja de Trabajo para listado'!$AB$155:$AB$1048576,0),MATCH((CUADRO!K$5&amp;$E859),'Hoja de Trabajo para listado'!$AB$151:$BA$151,0)),0)+IFERROR(INDEX('Hoja de Trabajo para listado'!$BC$155:$CB$1048576,MATCH($A859,'Hoja de Trabajo para listado'!$BC$155:$BC$1048576,0),MATCH((CUADRO!K$5&amp;$E859),'Hoja de Trabajo para listado'!$BC$151:$CB$151,0)),0)+IFERROR(INDEX('Hoja de Trabajo para listado'!$DE$153:$DG$274,MATCH($A859,'Hoja de Trabajo para listado'!$DE$153:$DE$1048576,0),MATCH((CUADRO!K$5&amp;$E859),'Hoja de Trabajo para listado'!$DE$151:$DG$151,0)),0)+IFERROR(INDEX('Hoja de Trabajo para listado'!$CD$155:$DC$1048576,MATCH($A859,'Hoja de Trabajo para listado'!$CD$155:$CD$1048576,0),MATCH((CUADRO!K$5&amp;$E859),'Hoja de Trabajo para listado'!$CD$151:$DC$151,0)),0)</f>
        <v>0</v>
      </c>
      <c r="L859" s="245">
        <f ca="1">+IFERROR(INDEX('Hoja de Trabajo para listado'!$A$155:$Z$1048576,MATCH($A859,'Hoja de Trabajo para listado'!$A$155:$A$1048576,0),MATCH((CUADRO!L$5&amp;$E859),'Hoja de Trabajo para listado'!$A$151:$Z$151,0)),0)+IFERROR(INDEX('Hoja de Trabajo para listado'!$AB$155:$BA$1048576,MATCH($A859,'Hoja de Trabajo para listado'!$AB$155:$AB$1048576,0),MATCH((CUADRO!L$5&amp;$E859),'Hoja de Trabajo para listado'!$AB$151:$BA$151,0)),0)+IFERROR(INDEX('Hoja de Trabajo para listado'!$BC$155:$CB$1048576,MATCH($A859,'Hoja de Trabajo para listado'!$BC$155:$BC$1048576,0),MATCH((CUADRO!L$5&amp;$E859),'Hoja de Trabajo para listado'!$BC$151:$CB$151,0)),0)+IFERROR(INDEX('Hoja de Trabajo para listado'!$DE$153:$DG$274,MATCH($A859,'Hoja de Trabajo para listado'!$DE$153:$DE$1048576,0),MATCH((CUADRO!L$5&amp;$E859),'Hoja de Trabajo para listado'!$DE$151:$DG$151,0)),0)+IFERROR(INDEX('Hoja de Trabajo para listado'!$CD$155:$DC$1048576,MATCH($A859,'Hoja de Trabajo para listado'!$CD$155:$CD$1048576,0),MATCH((CUADRO!L$5&amp;$E859),'Hoja de Trabajo para listado'!$CD$151:$DC$151,0)),0)</f>
        <v>0</v>
      </c>
      <c r="M859" s="245">
        <f ca="1">+IFERROR(INDEX('Hoja de Trabajo para listado'!$A$155:$Z$1048576,MATCH($A859,'Hoja de Trabajo para listado'!$A$155:$A$1048576,0),MATCH((CUADRO!M$5&amp;$E859),'Hoja de Trabajo para listado'!$A$151:$Z$151,0)),0)+IFERROR(INDEX('Hoja de Trabajo para listado'!$AB$155:$BA$1048576,MATCH($A859,'Hoja de Trabajo para listado'!$AB$155:$AB$1048576,0),MATCH((CUADRO!M$5&amp;$E859),'Hoja de Trabajo para listado'!$AB$151:$BA$151,0)),0)+IFERROR(INDEX('Hoja de Trabajo para listado'!$BC$155:$CB$1048576,MATCH($A859,'Hoja de Trabajo para listado'!$BC$155:$BC$1048576,0),MATCH((CUADRO!M$5&amp;$E859),'Hoja de Trabajo para listado'!$BC$151:$CB$151,0)),0)+IFERROR(INDEX('Hoja de Trabajo para listado'!$DE$153:$DG$274,MATCH($A859,'Hoja de Trabajo para listado'!$DE$153:$DE$1048576,0),MATCH((CUADRO!M$5&amp;$E859),'Hoja de Trabajo para listado'!$DE$151:$DG$151,0)),0)+IFERROR(INDEX('Hoja de Trabajo para listado'!$CD$155:$DC$1048576,MATCH($A859,'Hoja de Trabajo para listado'!$CD$155:$CD$1048576,0),MATCH((CUADRO!M$5&amp;$E859),'Hoja de Trabajo para listado'!$CD$151:$DC$151,0)),0)</f>
        <v>0</v>
      </c>
      <c r="N859" s="245">
        <f ca="1">+IFERROR(INDEX('Hoja de Trabajo para listado'!$A$155:$Z$1048576,MATCH($A859,'Hoja de Trabajo para listado'!$A$155:$A$1048576,0),MATCH((CUADRO!N$5&amp;$E859),'Hoja de Trabajo para listado'!$A$151:$Z$151,0)),0)+IFERROR(INDEX('Hoja de Trabajo para listado'!$AB$155:$BA$1048576,MATCH($A859,'Hoja de Trabajo para listado'!$AB$155:$AB$1048576,0),MATCH((CUADRO!N$5&amp;$E859),'Hoja de Trabajo para listado'!$AB$151:$BA$151,0)),0)+IFERROR(INDEX('Hoja de Trabajo para listado'!$BC$155:$CB$1048576,MATCH($A859,'Hoja de Trabajo para listado'!$BC$155:$BC$1048576,0),MATCH((CUADRO!N$5&amp;$E859),'Hoja de Trabajo para listado'!$BC$151:$CB$151,0)),0)+IFERROR(INDEX('Hoja de Trabajo para listado'!$DE$153:$DG$274,MATCH($A859,'Hoja de Trabajo para listado'!$DE$153:$DE$1048576,0),MATCH((CUADRO!N$5&amp;$E859),'Hoja de Trabajo para listado'!$DE$151:$DG$151,0)),0)+IFERROR(INDEX('Hoja de Trabajo para listado'!$CD$155:$DC$1048576,MATCH($A859,'Hoja de Trabajo para listado'!$CD$155:$CD$1048576,0),MATCH((CUADRO!N$5&amp;$E859),'Hoja de Trabajo para listado'!$CD$151:$DC$151,0)),0)</f>
        <v>0</v>
      </c>
      <c r="O859" s="245">
        <f ca="1">+IFERROR(INDEX('Hoja de Trabajo para listado'!$A$155:$Z$1048576,MATCH($A859,'Hoja de Trabajo para listado'!$A$155:$A$1048576,0),MATCH((CUADRO!O$5&amp;$E859),'Hoja de Trabajo para listado'!$A$151:$Z$151,0)),0)+IFERROR(INDEX('Hoja de Trabajo para listado'!$AB$155:$BA$1048576,MATCH($A859,'Hoja de Trabajo para listado'!$AB$155:$AB$1048576,0),MATCH((CUADRO!O$5&amp;$E859),'Hoja de Trabajo para listado'!$AB$151:$BA$151,0)),0)+IFERROR(INDEX('Hoja de Trabajo para listado'!$BC$155:$CB$1048576,MATCH($A859,'Hoja de Trabajo para listado'!$BC$155:$BC$1048576,0),MATCH((CUADRO!O$5&amp;$E859),'Hoja de Trabajo para listado'!$BC$151:$CB$151,0)),0)+IFERROR(INDEX('Hoja de Trabajo para listado'!$DE$153:$DG$274,MATCH($A859,'Hoja de Trabajo para listado'!$DE$153:$DE$1048576,0),MATCH((CUADRO!O$5&amp;$E859),'Hoja de Trabajo para listado'!$DE$151:$DG$151,0)),0)+IFERROR(INDEX('Hoja de Trabajo para listado'!$CD$155:$DC$1048576,MATCH($A859,'Hoja de Trabajo para listado'!$CD$155:$CD$1048576,0),MATCH((CUADRO!O$5&amp;$E859),'Hoja de Trabajo para listado'!$CD$151:$DC$151,0)),0)</f>
        <v>0</v>
      </c>
      <c r="P859" s="245">
        <f ca="1">+IFERROR(INDEX('Hoja de Trabajo para listado'!$A$155:$Z$1048576,MATCH($A859,'Hoja de Trabajo para listado'!$A$155:$A$1048576,0),MATCH((CUADRO!P$5&amp;$E859),'Hoja de Trabajo para listado'!$A$151:$Z$151,0)),0)+IFERROR(INDEX('Hoja de Trabajo para listado'!$AB$155:$BA$1048576,MATCH($A859,'Hoja de Trabajo para listado'!$AB$155:$AB$1048576,0),MATCH((CUADRO!P$5&amp;$E859),'Hoja de Trabajo para listado'!$AB$151:$BA$151,0)),0)+IFERROR(INDEX('Hoja de Trabajo para listado'!$BC$155:$CB$1048576,MATCH($A859,'Hoja de Trabajo para listado'!$BC$155:$BC$1048576,0),MATCH((CUADRO!P$5&amp;$E859),'Hoja de Trabajo para listado'!$BC$151:$CB$151,0)),0)+IFERROR(INDEX('Hoja de Trabajo para listado'!$DE$153:$DG$274,MATCH($A859,'Hoja de Trabajo para listado'!$DE$153:$DE$1048576,0),MATCH((CUADRO!P$5&amp;$E859),'Hoja de Trabajo para listado'!$DE$151:$DG$151,0)),0)+IFERROR(INDEX('Hoja de Trabajo para listado'!$CD$155:$DC$1048576,MATCH($A859,'Hoja de Trabajo para listado'!$CD$155:$CD$1048576,0),MATCH((CUADRO!P$5&amp;$E859),'Hoja de Trabajo para listado'!$CD$151:$DC$151,0)),0)</f>
        <v>0</v>
      </c>
      <c r="Q859" s="245">
        <f ca="1">+IFERROR(INDEX('Hoja de Trabajo para listado'!$A$155:$Z$1048576,MATCH($A859,'Hoja de Trabajo para listado'!$A$155:$A$1048576,0),MATCH((CUADRO!Q$5&amp;$E859),'Hoja de Trabajo para listado'!$A$151:$Z$151,0)),0)+IFERROR(INDEX('Hoja de Trabajo para listado'!$AB$155:$BA$1048576,MATCH($A859,'Hoja de Trabajo para listado'!$AB$155:$AB$1048576,0),MATCH((CUADRO!Q$5&amp;$E859),'Hoja de Trabajo para listado'!$AB$151:$BA$151,0)),0)+IFERROR(INDEX('Hoja de Trabajo para listado'!$BC$155:$CB$1048576,MATCH($A859,'Hoja de Trabajo para listado'!$BC$155:$BC$1048576,0),MATCH((CUADRO!Q$5&amp;$E859),'Hoja de Trabajo para listado'!$BC$151:$CB$151,0)),0)+IFERROR(INDEX('Hoja de Trabajo para listado'!$DE$153:$DG$274,MATCH($A859,'Hoja de Trabajo para listado'!$DE$153:$DE$1048576,0),MATCH((CUADRO!Q$5&amp;$E859),'Hoja de Trabajo para listado'!$DE$151:$DG$151,0)),0)+IFERROR(INDEX('Hoja de Trabajo para listado'!$CD$155:$DC$1048576,MATCH($A859,'Hoja de Trabajo para listado'!$CD$155:$CD$1048576,0),MATCH((CUADRO!Q$5&amp;$E859),'Hoja de Trabajo para listado'!$CD$151:$DC$151,0)),0)</f>
        <v>0</v>
      </c>
      <c r="R859" s="245">
        <f t="shared" ca="1" si="29"/>
        <v>0</v>
      </c>
      <c r="S859" s="259">
        <f ca="1">+R858+R859</f>
        <v>0</v>
      </c>
      <c r="T859" s="245">
        <f ca="1">+S859</f>
        <v>0</v>
      </c>
      <c r="U859" s="244">
        <f t="shared" si="30"/>
        <v>2</v>
      </c>
      <c r="V859" s="333" t="str">
        <f>+VLOOKUP(A859,bd_lista!$A$3:$E$590,5,FALSE)</f>
        <v>Gobiernos Autonomos Municipales</v>
      </c>
      <c r="W859" s="384"/>
      <c r="X859" s="242">
        <f>+VLOOKUP(A859,[3]Sheet1!$A$13:$D$744,4,FALSE)</f>
        <v>0</v>
      </c>
      <c r="Y859" s="242" t="e">
        <f>+VLOOKUP(X859,bd_lista!$A$3:$C$590,3,FALSE)</f>
        <v>#N/A</v>
      </c>
      <c r="Z859" s="292"/>
      <c r="AA859" s="293"/>
    </row>
    <row r="860" spans="1:27" customFormat="1" ht="15" hidden="1" customHeight="1">
      <c r="A860" s="32">
        <v>1514</v>
      </c>
      <c r="B860" s="388">
        <f>+A860</f>
        <v>1514</v>
      </c>
      <c r="C860" s="247" t="str">
        <f>+VLOOKUP(A860,bd_lista!$A$3:$C$590,3,FALSE)</f>
        <v>Gobierno Autónomo Municipal de Ocurí</v>
      </c>
      <c r="D860" s="385" t="str">
        <f>+C860</f>
        <v>Gobierno Autónomo Municipal de Ocurí</v>
      </c>
      <c r="E860" s="242" t="s">
        <v>1304</v>
      </c>
      <c r="F860" s="243">
        <f ca="1">+IFERROR(INDEX('Hoja de Trabajo para listado'!$A$155:$Z$1048576,MATCH($A860,'Hoja de Trabajo para listado'!$A$155:$A$1048576,0),MATCH((CUADRO!F$5&amp;$E860),'Hoja de Trabajo para listado'!$A$151:$Z$151,0)),0)+IFERROR(INDEX('Hoja de Trabajo para listado'!$AB$155:$BA$1048576,MATCH($A860,'Hoja de Trabajo para listado'!$AB$155:$AB$1048576,0),MATCH((CUADRO!F$5&amp;$E860),'Hoja de Trabajo para listado'!$AB$151:$BA$151,0)),0)+IFERROR(INDEX('Hoja de Trabajo para listado'!$BC$155:$CB$1048576,MATCH($A860,'Hoja de Trabajo para listado'!$BC$155:$BC$1048576,0),MATCH((CUADRO!F$5&amp;$E860),'Hoja de Trabajo para listado'!$BC$151:$CB$151,0)),0)+IFERROR(INDEX('Hoja de Trabajo para listado'!$DE$153:$DG$274,MATCH($A860,'Hoja de Trabajo para listado'!$DE$153:$DE$1048576,0),MATCH((CUADRO!F$5&amp;$E860),'Hoja de Trabajo para listado'!$DE$151:$DG$151,0)),0)+IFERROR(INDEX('Hoja de Trabajo para listado'!$CD$155:$DC$1048576,MATCH($A860,'Hoja de Trabajo para listado'!$CD$155:$CD$1048576,0),MATCH((CUADRO!F$5&amp;$E860),'Hoja de Trabajo para listado'!$CD$151:$DC$151,0)),0)</f>
        <v>0</v>
      </c>
      <c r="G860" s="243">
        <f ca="1">+IFERROR(INDEX('Hoja de Trabajo para listado'!$A$155:$Z$1048576,MATCH($A860,'Hoja de Trabajo para listado'!$A$155:$A$1048576,0),MATCH((CUADRO!G$5&amp;$E860),'Hoja de Trabajo para listado'!$A$151:$Z$151,0)),0)+IFERROR(INDEX('Hoja de Trabajo para listado'!$AB$155:$BA$1048576,MATCH($A860,'Hoja de Trabajo para listado'!$AB$155:$AB$1048576,0),MATCH((CUADRO!G$5&amp;$E860),'Hoja de Trabajo para listado'!$AB$151:$BA$151,0)),0)+IFERROR(INDEX('Hoja de Trabajo para listado'!$BC$155:$CB$1048576,MATCH($A860,'Hoja de Trabajo para listado'!$BC$155:$BC$1048576,0),MATCH((CUADRO!G$5&amp;$E860),'Hoja de Trabajo para listado'!$BC$151:$CB$151,0)),0)+IFERROR(INDEX('Hoja de Trabajo para listado'!$DE$153:$DG$274,MATCH($A860,'Hoja de Trabajo para listado'!$DE$153:$DE$1048576,0),MATCH((CUADRO!G$5&amp;$E860),'Hoja de Trabajo para listado'!$DE$151:$DG$151,0)),0)+IFERROR(INDEX('Hoja de Trabajo para listado'!$CD$155:$DC$1048576,MATCH($A860,'Hoja de Trabajo para listado'!$CD$155:$CD$1048576,0),MATCH((CUADRO!G$5&amp;$E860),'Hoja de Trabajo para listado'!$CD$151:$DC$151,0)),0)</f>
        <v>0</v>
      </c>
      <c r="H860" s="243">
        <f ca="1">+IFERROR(INDEX('Hoja de Trabajo para listado'!$A$155:$Z$1048576,MATCH($A860,'Hoja de Trabajo para listado'!$A$155:$A$1048576,0),MATCH((CUADRO!H$5&amp;$E860),'Hoja de Trabajo para listado'!$A$151:$Z$151,0)),0)+IFERROR(INDEX('Hoja de Trabajo para listado'!$AB$155:$BA$1048576,MATCH($A860,'Hoja de Trabajo para listado'!$AB$155:$AB$1048576,0),MATCH((CUADRO!H$5&amp;$E860),'Hoja de Trabajo para listado'!$AB$151:$BA$151,0)),0)+IFERROR(INDEX('Hoja de Trabajo para listado'!$BC$155:$CB$1048576,MATCH($A860,'Hoja de Trabajo para listado'!$BC$155:$BC$1048576,0),MATCH((CUADRO!H$5&amp;$E860),'Hoja de Trabajo para listado'!$BC$151:$CB$151,0)),0)+IFERROR(INDEX('Hoja de Trabajo para listado'!$DE$153:$DG$274,MATCH($A860,'Hoja de Trabajo para listado'!$DE$153:$DE$1048576,0),MATCH((CUADRO!H$5&amp;$E860),'Hoja de Trabajo para listado'!$DE$151:$DG$151,0)),0)+IFERROR(INDEX('Hoja de Trabajo para listado'!$CD$155:$DC$1048576,MATCH($A860,'Hoja de Trabajo para listado'!$CD$155:$CD$1048576,0),MATCH((CUADRO!H$5&amp;$E860),'Hoja de Trabajo para listado'!$CD$151:$DC$151,0)),0)</f>
        <v>0</v>
      </c>
      <c r="I860" s="243">
        <f ca="1">+IFERROR(INDEX('Hoja de Trabajo para listado'!$A$155:$Z$1048576,MATCH($A860,'Hoja de Trabajo para listado'!$A$155:$A$1048576,0),MATCH((CUADRO!I$5&amp;$E860),'Hoja de Trabajo para listado'!$A$151:$Z$151,0)),0)+IFERROR(INDEX('Hoja de Trabajo para listado'!$AB$155:$BA$1048576,MATCH($A860,'Hoja de Trabajo para listado'!$AB$155:$AB$1048576,0),MATCH((CUADRO!I$5&amp;$E860),'Hoja de Trabajo para listado'!$AB$151:$BA$151,0)),0)+IFERROR(INDEX('Hoja de Trabajo para listado'!$BC$155:$CB$1048576,MATCH($A860,'Hoja de Trabajo para listado'!$BC$155:$BC$1048576,0),MATCH((CUADRO!I$5&amp;$E860),'Hoja de Trabajo para listado'!$BC$151:$CB$151,0)),0)+IFERROR(INDEX('Hoja de Trabajo para listado'!$DE$153:$DG$274,MATCH($A860,'Hoja de Trabajo para listado'!$DE$153:$DE$1048576,0),MATCH((CUADRO!I$5&amp;$E860),'Hoja de Trabajo para listado'!$DE$151:$DG$151,0)),0)+IFERROR(INDEX('Hoja de Trabajo para listado'!$CD$155:$DC$1048576,MATCH($A860,'Hoja de Trabajo para listado'!$CD$155:$CD$1048576,0),MATCH((CUADRO!I$5&amp;$E860),'Hoja de Trabajo para listado'!$CD$151:$DC$151,0)),0)</f>
        <v>0</v>
      </c>
      <c r="J860" s="243">
        <f ca="1">+IFERROR(INDEX('Hoja de Trabajo para listado'!$A$155:$Z$1048576,MATCH($A860,'Hoja de Trabajo para listado'!$A$155:$A$1048576,0),MATCH((CUADRO!J$5&amp;$E860),'Hoja de Trabajo para listado'!$A$151:$Z$151,0)),0)+IFERROR(INDEX('Hoja de Trabajo para listado'!$AB$155:$BA$1048576,MATCH($A860,'Hoja de Trabajo para listado'!$AB$155:$AB$1048576,0),MATCH((CUADRO!J$5&amp;$E860),'Hoja de Trabajo para listado'!$AB$151:$BA$151,0)),0)+IFERROR(INDEX('Hoja de Trabajo para listado'!$BC$155:$CB$1048576,MATCH($A860,'Hoja de Trabajo para listado'!$BC$155:$BC$1048576,0),MATCH((CUADRO!J$5&amp;$E860),'Hoja de Trabajo para listado'!$BC$151:$CB$151,0)),0)+IFERROR(INDEX('Hoja de Trabajo para listado'!$DE$153:$DG$274,MATCH($A860,'Hoja de Trabajo para listado'!$DE$153:$DE$1048576,0),MATCH((CUADRO!J$5&amp;$E860),'Hoja de Trabajo para listado'!$DE$151:$DG$151,0)),0)+IFERROR(INDEX('Hoja de Trabajo para listado'!$CD$155:$DC$1048576,MATCH($A860,'Hoja de Trabajo para listado'!$CD$155:$CD$1048576,0),MATCH((CUADRO!J$5&amp;$E860),'Hoja de Trabajo para listado'!$CD$151:$DC$151,0)),0)</f>
        <v>0</v>
      </c>
      <c r="K860" s="243">
        <f ca="1">+IFERROR(INDEX('Hoja de Trabajo para listado'!$A$155:$Z$1048576,MATCH($A860,'Hoja de Trabajo para listado'!$A$155:$A$1048576,0),MATCH((CUADRO!K$5&amp;$E860),'Hoja de Trabajo para listado'!$A$151:$Z$151,0)),0)+IFERROR(INDEX('Hoja de Trabajo para listado'!$AB$155:$BA$1048576,MATCH($A860,'Hoja de Trabajo para listado'!$AB$155:$AB$1048576,0),MATCH((CUADRO!K$5&amp;$E860),'Hoja de Trabajo para listado'!$AB$151:$BA$151,0)),0)+IFERROR(INDEX('Hoja de Trabajo para listado'!$BC$155:$CB$1048576,MATCH($A860,'Hoja de Trabajo para listado'!$BC$155:$BC$1048576,0),MATCH((CUADRO!K$5&amp;$E860),'Hoja de Trabajo para listado'!$BC$151:$CB$151,0)),0)+IFERROR(INDEX('Hoja de Trabajo para listado'!$DE$153:$DG$274,MATCH($A860,'Hoja de Trabajo para listado'!$DE$153:$DE$1048576,0),MATCH((CUADRO!K$5&amp;$E860),'Hoja de Trabajo para listado'!$DE$151:$DG$151,0)),0)+IFERROR(INDEX('Hoja de Trabajo para listado'!$CD$155:$DC$1048576,MATCH($A860,'Hoja de Trabajo para listado'!$CD$155:$CD$1048576,0),MATCH((CUADRO!K$5&amp;$E860),'Hoja de Trabajo para listado'!$CD$151:$DC$151,0)),0)</f>
        <v>0</v>
      </c>
      <c r="L860" s="243">
        <f ca="1">+IFERROR(INDEX('Hoja de Trabajo para listado'!$A$155:$Z$1048576,MATCH($A860,'Hoja de Trabajo para listado'!$A$155:$A$1048576,0),MATCH((CUADRO!L$5&amp;$E860),'Hoja de Trabajo para listado'!$A$151:$Z$151,0)),0)+IFERROR(INDEX('Hoja de Trabajo para listado'!$AB$155:$BA$1048576,MATCH($A860,'Hoja de Trabajo para listado'!$AB$155:$AB$1048576,0),MATCH((CUADRO!L$5&amp;$E860),'Hoja de Trabajo para listado'!$AB$151:$BA$151,0)),0)+IFERROR(INDEX('Hoja de Trabajo para listado'!$BC$155:$CB$1048576,MATCH($A860,'Hoja de Trabajo para listado'!$BC$155:$BC$1048576,0),MATCH((CUADRO!L$5&amp;$E860),'Hoja de Trabajo para listado'!$BC$151:$CB$151,0)),0)+IFERROR(INDEX('Hoja de Trabajo para listado'!$DE$153:$DG$274,MATCH($A860,'Hoja de Trabajo para listado'!$DE$153:$DE$1048576,0),MATCH((CUADRO!L$5&amp;$E860),'Hoja de Trabajo para listado'!$DE$151:$DG$151,0)),0)+IFERROR(INDEX('Hoja de Trabajo para listado'!$CD$155:$DC$1048576,MATCH($A860,'Hoja de Trabajo para listado'!$CD$155:$CD$1048576,0),MATCH((CUADRO!L$5&amp;$E860),'Hoja de Trabajo para listado'!$CD$151:$DC$151,0)),0)</f>
        <v>0</v>
      </c>
      <c r="M860" s="243">
        <f ca="1">+IFERROR(INDEX('Hoja de Trabajo para listado'!$A$155:$Z$1048576,MATCH($A860,'Hoja de Trabajo para listado'!$A$155:$A$1048576,0),MATCH((CUADRO!M$5&amp;$E860),'Hoja de Trabajo para listado'!$A$151:$Z$151,0)),0)+IFERROR(INDEX('Hoja de Trabajo para listado'!$AB$155:$BA$1048576,MATCH($A860,'Hoja de Trabajo para listado'!$AB$155:$AB$1048576,0),MATCH((CUADRO!M$5&amp;$E860),'Hoja de Trabajo para listado'!$AB$151:$BA$151,0)),0)+IFERROR(INDEX('Hoja de Trabajo para listado'!$BC$155:$CB$1048576,MATCH($A860,'Hoja de Trabajo para listado'!$BC$155:$BC$1048576,0),MATCH((CUADRO!M$5&amp;$E860),'Hoja de Trabajo para listado'!$BC$151:$CB$151,0)),0)+IFERROR(INDEX('Hoja de Trabajo para listado'!$DE$153:$DG$274,MATCH($A860,'Hoja de Trabajo para listado'!$DE$153:$DE$1048576,0),MATCH((CUADRO!M$5&amp;$E860),'Hoja de Trabajo para listado'!$DE$151:$DG$151,0)),0)+IFERROR(INDEX('Hoja de Trabajo para listado'!$CD$155:$DC$1048576,MATCH($A860,'Hoja de Trabajo para listado'!$CD$155:$CD$1048576,0),MATCH((CUADRO!M$5&amp;$E860),'Hoja de Trabajo para listado'!$CD$151:$DC$151,0)),0)</f>
        <v>0</v>
      </c>
      <c r="N860" s="243">
        <f ca="1">+IFERROR(INDEX('Hoja de Trabajo para listado'!$A$155:$Z$1048576,MATCH($A860,'Hoja de Trabajo para listado'!$A$155:$A$1048576,0),MATCH((CUADRO!N$5&amp;$E860),'Hoja de Trabajo para listado'!$A$151:$Z$151,0)),0)+IFERROR(INDEX('Hoja de Trabajo para listado'!$AB$155:$BA$1048576,MATCH($A860,'Hoja de Trabajo para listado'!$AB$155:$AB$1048576,0),MATCH((CUADRO!N$5&amp;$E860),'Hoja de Trabajo para listado'!$AB$151:$BA$151,0)),0)+IFERROR(INDEX('Hoja de Trabajo para listado'!$BC$155:$CB$1048576,MATCH($A860,'Hoja de Trabajo para listado'!$BC$155:$BC$1048576,0),MATCH((CUADRO!N$5&amp;$E860),'Hoja de Trabajo para listado'!$BC$151:$CB$151,0)),0)+IFERROR(INDEX('Hoja de Trabajo para listado'!$DE$153:$DG$274,MATCH($A860,'Hoja de Trabajo para listado'!$DE$153:$DE$1048576,0),MATCH((CUADRO!N$5&amp;$E860),'Hoja de Trabajo para listado'!$DE$151:$DG$151,0)),0)+IFERROR(INDEX('Hoja de Trabajo para listado'!$CD$155:$DC$1048576,MATCH($A860,'Hoja de Trabajo para listado'!$CD$155:$CD$1048576,0),MATCH((CUADRO!N$5&amp;$E860),'Hoja de Trabajo para listado'!$CD$151:$DC$151,0)),0)</f>
        <v>0</v>
      </c>
      <c r="O860" s="243">
        <f ca="1">+IFERROR(INDEX('Hoja de Trabajo para listado'!$A$155:$Z$1048576,MATCH($A860,'Hoja de Trabajo para listado'!$A$155:$A$1048576,0),MATCH((CUADRO!O$5&amp;$E860),'Hoja de Trabajo para listado'!$A$151:$Z$151,0)),0)+IFERROR(INDEX('Hoja de Trabajo para listado'!$AB$155:$BA$1048576,MATCH($A860,'Hoja de Trabajo para listado'!$AB$155:$AB$1048576,0),MATCH((CUADRO!O$5&amp;$E860),'Hoja de Trabajo para listado'!$AB$151:$BA$151,0)),0)+IFERROR(INDEX('Hoja de Trabajo para listado'!$BC$155:$CB$1048576,MATCH($A860,'Hoja de Trabajo para listado'!$BC$155:$BC$1048576,0),MATCH((CUADRO!O$5&amp;$E860),'Hoja de Trabajo para listado'!$BC$151:$CB$151,0)),0)+IFERROR(INDEX('Hoja de Trabajo para listado'!$DE$153:$DG$274,MATCH($A860,'Hoja de Trabajo para listado'!$DE$153:$DE$1048576,0),MATCH((CUADRO!O$5&amp;$E860),'Hoja de Trabajo para listado'!$DE$151:$DG$151,0)),0)+IFERROR(INDEX('Hoja de Trabajo para listado'!$CD$155:$DC$1048576,MATCH($A860,'Hoja de Trabajo para listado'!$CD$155:$CD$1048576,0),MATCH((CUADRO!O$5&amp;$E860),'Hoja de Trabajo para listado'!$CD$151:$DC$151,0)),0)</f>
        <v>0</v>
      </c>
      <c r="P860" s="243">
        <f ca="1">+IFERROR(INDEX('Hoja de Trabajo para listado'!$A$155:$Z$1048576,MATCH($A860,'Hoja de Trabajo para listado'!$A$155:$A$1048576,0),MATCH((CUADRO!P$5&amp;$E860),'Hoja de Trabajo para listado'!$A$151:$Z$151,0)),0)+IFERROR(INDEX('Hoja de Trabajo para listado'!$AB$155:$BA$1048576,MATCH($A860,'Hoja de Trabajo para listado'!$AB$155:$AB$1048576,0),MATCH((CUADRO!P$5&amp;$E860),'Hoja de Trabajo para listado'!$AB$151:$BA$151,0)),0)+IFERROR(INDEX('Hoja de Trabajo para listado'!$BC$155:$CB$1048576,MATCH($A860,'Hoja de Trabajo para listado'!$BC$155:$BC$1048576,0),MATCH((CUADRO!P$5&amp;$E860),'Hoja de Trabajo para listado'!$BC$151:$CB$151,0)),0)+IFERROR(INDEX('Hoja de Trabajo para listado'!$DE$153:$DG$274,MATCH($A860,'Hoja de Trabajo para listado'!$DE$153:$DE$1048576,0),MATCH((CUADRO!P$5&amp;$E860),'Hoja de Trabajo para listado'!$DE$151:$DG$151,0)),0)+IFERROR(INDEX('Hoja de Trabajo para listado'!$CD$155:$DC$1048576,MATCH($A860,'Hoja de Trabajo para listado'!$CD$155:$CD$1048576,0),MATCH((CUADRO!P$5&amp;$E860),'Hoja de Trabajo para listado'!$CD$151:$DC$151,0)),0)</f>
        <v>0</v>
      </c>
      <c r="Q860" s="243">
        <f ca="1">+IFERROR(INDEX('Hoja de Trabajo para listado'!$A$155:$Z$1048576,MATCH($A860,'Hoja de Trabajo para listado'!$A$155:$A$1048576,0),MATCH((CUADRO!Q$5&amp;$E860),'Hoja de Trabajo para listado'!$A$151:$Z$151,0)),0)+IFERROR(INDEX('Hoja de Trabajo para listado'!$AB$155:$BA$1048576,MATCH($A860,'Hoja de Trabajo para listado'!$AB$155:$AB$1048576,0),MATCH((CUADRO!Q$5&amp;$E860),'Hoja de Trabajo para listado'!$AB$151:$BA$151,0)),0)+IFERROR(INDEX('Hoja de Trabajo para listado'!$BC$155:$CB$1048576,MATCH($A860,'Hoja de Trabajo para listado'!$BC$155:$BC$1048576,0),MATCH((CUADRO!Q$5&amp;$E860),'Hoja de Trabajo para listado'!$BC$151:$CB$151,0)),0)+IFERROR(INDEX('Hoja de Trabajo para listado'!$DE$153:$DG$274,MATCH($A860,'Hoja de Trabajo para listado'!$DE$153:$DE$1048576,0),MATCH((CUADRO!Q$5&amp;$E860),'Hoja de Trabajo para listado'!$DE$151:$DG$151,0)),0)+IFERROR(INDEX('Hoja de Trabajo para listado'!$CD$155:$DC$1048576,MATCH($A860,'Hoja de Trabajo para listado'!$CD$155:$CD$1048576,0),MATCH((CUADRO!Q$5&amp;$E860),'Hoja de Trabajo para listado'!$CD$151:$DC$151,0)),0)</f>
        <v>0</v>
      </c>
      <c r="R860" s="243">
        <f t="shared" ca="1" si="29"/>
        <v>0</v>
      </c>
      <c r="S860" s="249"/>
      <c r="T860" s="243">
        <f ca="1">+T861</f>
        <v>0</v>
      </c>
      <c r="U860" s="242">
        <f t="shared" si="30"/>
        <v>1</v>
      </c>
      <c r="V860" s="333" t="str">
        <f>+VLOOKUP(A860,bd_lista!$A$3:$E$590,5,FALSE)</f>
        <v>Gobiernos Autonomos Municipales</v>
      </c>
      <c r="W860" s="383" t="str">
        <f>+V860</f>
        <v>Gobiernos Autonomos Municipales</v>
      </c>
      <c r="X860" s="242">
        <f>+VLOOKUP(A860,[3]Sheet1!$A$13:$D$744,4,FALSE)</f>
        <v>0</v>
      </c>
      <c r="Y860" s="242" t="e">
        <f>+VLOOKUP(X860,bd_lista!$A$3:$C$590,3,FALSE)</f>
        <v>#N/A</v>
      </c>
      <c r="Z860" s="294">
        <f>+X860</f>
        <v>0</v>
      </c>
      <c r="AA860" s="295" t="e">
        <f>+Y860</f>
        <v>#N/A</v>
      </c>
    </row>
    <row r="861" spans="1:27" customFormat="1" ht="15" hidden="1" customHeight="1">
      <c r="A861" s="32">
        <v>1514</v>
      </c>
      <c r="B861" s="389"/>
      <c r="C861" s="247" t="str">
        <f>+VLOOKUP(A861,bd_lista!$A$3:$C$590,3,FALSE)</f>
        <v>Gobierno Autónomo Municipal de Ocurí</v>
      </c>
      <c r="D861" s="386"/>
      <c r="E861" s="244" t="s">
        <v>1305</v>
      </c>
      <c r="F861" s="245">
        <f ca="1">+IFERROR(INDEX('Hoja de Trabajo para listado'!$A$155:$Z$1048576,MATCH($A861,'Hoja de Trabajo para listado'!$A$155:$A$1048576,0),MATCH((CUADRO!F$5&amp;$E861),'Hoja de Trabajo para listado'!$A$151:$Z$151,0)),0)+IFERROR(INDEX('Hoja de Trabajo para listado'!$AB$155:$BA$1048576,MATCH($A861,'Hoja de Trabajo para listado'!$AB$155:$AB$1048576,0),MATCH((CUADRO!F$5&amp;$E861),'Hoja de Trabajo para listado'!$AB$151:$BA$151,0)),0)+IFERROR(INDEX('Hoja de Trabajo para listado'!$BC$155:$CB$1048576,MATCH($A861,'Hoja de Trabajo para listado'!$BC$155:$BC$1048576,0),MATCH((CUADRO!F$5&amp;$E861),'Hoja de Trabajo para listado'!$BC$151:$CB$151,0)),0)+IFERROR(INDEX('Hoja de Trabajo para listado'!$DE$153:$DG$274,MATCH($A861,'Hoja de Trabajo para listado'!$DE$153:$DE$1048576,0),MATCH((CUADRO!F$5&amp;$E861),'Hoja de Trabajo para listado'!$DE$151:$DG$151,0)),0)+IFERROR(INDEX('Hoja de Trabajo para listado'!$CD$155:$DC$1048576,MATCH($A861,'Hoja de Trabajo para listado'!$CD$155:$CD$1048576,0),MATCH((CUADRO!F$5&amp;$E861),'Hoja de Trabajo para listado'!$CD$151:$DC$151,0)),0)</f>
        <v>0</v>
      </c>
      <c r="G861" s="245">
        <f ca="1">+IFERROR(INDEX('Hoja de Trabajo para listado'!$A$155:$Z$1048576,MATCH($A861,'Hoja de Trabajo para listado'!$A$155:$A$1048576,0),MATCH((CUADRO!G$5&amp;$E861),'Hoja de Trabajo para listado'!$A$151:$Z$151,0)),0)+IFERROR(INDEX('Hoja de Trabajo para listado'!$AB$155:$BA$1048576,MATCH($A861,'Hoja de Trabajo para listado'!$AB$155:$AB$1048576,0),MATCH((CUADRO!G$5&amp;$E861),'Hoja de Trabajo para listado'!$AB$151:$BA$151,0)),0)+IFERROR(INDEX('Hoja de Trabajo para listado'!$BC$155:$CB$1048576,MATCH($A861,'Hoja de Trabajo para listado'!$BC$155:$BC$1048576,0),MATCH((CUADRO!G$5&amp;$E861),'Hoja de Trabajo para listado'!$BC$151:$CB$151,0)),0)+IFERROR(INDEX('Hoja de Trabajo para listado'!$DE$153:$DG$274,MATCH($A861,'Hoja de Trabajo para listado'!$DE$153:$DE$1048576,0),MATCH((CUADRO!G$5&amp;$E861),'Hoja de Trabajo para listado'!$DE$151:$DG$151,0)),0)+IFERROR(INDEX('Hoja de Trabajo para listado'!$CD$155:$DC$1048576,MATCH($A861,'Hoja de Trabajo para listado'!$CD$155:$CD$1048576,0),MATCH((CUADRO!G$5&amp;$E861),'Hoja de Trabajo para listado'!$CD$151:$DC$151,0)),0)</f>
        <v>0</v>
      </c>
      <c r="H861" s="245">
        <f ca="1">+IFERROR(INDEX('Hoja de Trabajo para listado'!$A$155:$Z$1048576,MATCH($A861,'Hoja de Trabajo para listado'!$A$155:$A$1048576,0),MATCH((CUADRO!H$5&amp;$E861),'Hoja de Trabajo para listado'!$A$151:$Z$151,0)),0)+IFERROR(INDEX('Hoja de Trabajo para listado'!$AB$155:$BA$1048576,MATCH($A861,'Hoja de Trabajo para listado'!$AB$155:$AB$1048576,0),MATCH((CUADRO!H$5&amp;$E861),'Hoja de Trabajo para listado'!$AB$151:$BA$151,0)),0)+IFERROR(INDEX('Hoja de Trabajo para listado'!$BC$155:$CB$1048576,MATCH($A861,'Hoja de Trabajo para listado'!$BC$155:$BC$1048576,0),MATCH((CUADRO!H$5&amp;$E861),'Hoja de Trabajo para listado'!$BC$151:$CB$151,0)),0)+IFERROR(INDEX('Hoja de Trabajo para listado'!$DE$153:$DG$274,MATCH($A861,'Hoja de Trabajo para listado'!$DE$153:$DE$1048576,0),MATCH((CUADRO!H$5&amp;$E861),'Hoja de Trabajo para listado'!$DE$151:$DG$151,0)),0)+IFERROR(INDEX('Hoja de Trabajo para listado'!$CD$155:$DC$1048576,MATCH($A861,'Hoja de Trabajo para listado'!$CD$155:$CD$1048576,0),MATCH((CUADRO!H$5&amp;$E861),'Hoja de Trabajo para listado'!$CD$151:$DC$151,0)),0)</f>
        <v>0</v>
      </c>
      <c r="I861" s="245">
        <f ca="1">+IFERROR(INDEX('Hoja de Trabajo para listado'!$A$155:$Z$1048576,MATCH($A861,'Hoja de Trabajo para listado'!$A$155:$A$1048576,0),MATCH((CUADRO!I$5&amp;$E861),'Hoja de Trabajo para listado'!$A$151:$Z$151,0)),0)+IFERROR(INDEX('Hoja de Trabajo para listado'!$AB$155:$BA$1048576,MATCH($A861,'Hoja de Trabajo para listado'!$AB$155:$AB$1048576,0),MATCH((CUADRO!I$5&amp;$E861),'Hoja de Trabajo para listado'!$AB$151:$BA$151,0)),0)+IFERROR(INDEX('Hoja de Trabajo para listado'!$BC$155:$CB$1048576,MATCH($A861,'Hoja de Trabajo para listado'!$BC$155:$BC$1048576,0),MATCH((CUADRO!I$5&amp;$E861),'Hoja de Trabajo para listado'!$BC$151:$CB$151,0)),0)+IFERROR(INDEX('Hoja de Trabajo para listado'!$DE$153:$DG$274,MATCH($A861,'Hoja de Trabajo para listado'!$DE$153:$DE$1048576,0),MATCH((CUADRO!I$5&amp;$E861),'Hoja de Trabajo para listado'!$DE$151:$DG$151,0)),0)+IFERROR(INDEX('Hoja de Trabajo para listado'!$CD$155:$DC$1048576,MATCH($A861,'Hoja de Trabajo para listado'!$CD$155:$CD$1048576,0),MATCH((CUADRO!I$5&amp;$E861),'Hoja de Trabajo para listado'!$CD$151:$DC$151,0)),0)</f>
        <v>0</v>
      </c>
      <c r="J861" s="245">
        <f ca="1">+IFERROR(INDEX('Hoja de Trabajo para listado'!$A$155:$Z$1048576,MATCH($A861,'Hoja de Trabajo para listado'!$A$155:$A$1048576,0),MATCH((CUADRO!J$5&amp;$E861),'Hoja de Trabajo para listado'!$A$151:$Z$151,0)),0)+IFERROR(INDEX('Hoja de Trabajo para listado'!$AB$155:$BA$1048576,MATCH($A861,'Hoja de Trabajo para listado'!$AB$155:$AB$1048576,0),MATCH((CUADRO!J$5&amp;$E861),'Hoja de Trabajo para listado'!$AB$151:$BA$151,0)),0)+IFERROR(INDEX('Hoja de Trabajo para listado'!$BC$155:$CB$1048576,MATCH($A861,'Hoja de Trabajo para listado'!$BC$155:$BC$1048576,0),MATCH((CUADRO!J$5&amp;$E861),'Hoja de Trabajo para listado'!$BC$151:$CB$151,0)),0)+IFERROR(INDEX('Hoja de Trabajo para listado'!$DE$153:$DG$274,MATCH($A861,'Hoja de Trabajo para listado'!$DE$153:$DE$1048576,0),MATCH((CUADRO!J$5&amp;$E861),'Hoja de Trabajo para listado'!$DE$151:$DG$151,0)),0)+IFERROR(INDEX('Hoja de Trabajo para listado'!$CD$155:$DC$1048576,MATCH($A861,'Hoja de Trabajo para listado'!$CD$155:$CD$1048576,0),MATCH((CUADRO!J$5&amp;$E861),'Hoja de Trabajo para listado'!$CD$151:$DC$151,0)),0)</f>
        <v>0</v>
      </c>
      <c r="K861" s="245">
        <f ca="1">+IFERROR(INDEX('Hoja de Trabajo para listado'!$A$155:$Z$1048576,MATCH($A861,'Hoja de Trabajo para listado'!$A$155:$A$1048576,0),MATCH((CUADRO!K$5&amp;$E861),'Hoja de Trabajo para listado'!$A$151:$Z$151,0)),0)+IFERROR(INDEX('Hoja de Trabajo para listado'!$AB$155:$BA$1048576,MATCH($A861,'Hoja de Trabajo para listado'!$AB$155:$AB$1048576,0),MATCH((CUADRO!K$5&amp;$E861),'Hoja de Trabajo para listado'!$AB$151:$BA$151,0)),0)+IFERROR(INDEX('Hoja de Trabajo para listado'!$BC$155:$CB$1048576,MATCH($A861,'Hoja de Trabajo para listado'!$BC$155:$BC$1048576,0),MATCH((CUADRO!K$5&amp;$E861),'Hoja de Trabajo para listado'!$BC$151:$CB$151,0)),0)+IFERROR(INDEX('Hoja de Trabajo para listado'!$DE$153:$DG$274,MATCH($A861,'Hoja de Trabajo para listado'!$DE$153:$DE$1048576,0),MATCH((CUADRO!K$5&amp;$E861),'Hoja de Trabajo para listado'!$DE$151:$DG$151,0)),0)+IFERROR(INDEX('Hoja de Trabajo para listado'!$CD$155:$DC$1048576,MATCH($A861,'Hoja de Trabajo para listado'!$CD$155:$CD$1048576,0),MATCH((CUADRO!K$5&amp;$E861),'Hoja de Trabajo para listado'!$CD$151:$DC$151,0)),0)</f>
        <v>0</v>
      </c>
      <c r="L861" s="245">
        <f ca="1">+IFERROR(INDEX('Hoja de Trabajo para listado'!$A$155:$Z$1048576,MATCH($A861,'Hoja de Trabajo para listado'!$A$155:$A$1048576,0),MATCH((CUADRO!L$5&amp;$E861),'Hoja de Trabajo para listado'!$A$151:$Z$151,0)),0)+IFERROR(INDEX('Hoja de Trabajo para listado'!$AB$155:$BA$1048576,MATCH($A861,'Hoja de Trabajo para listado'!$AB$155:$AB$1048576,0),MATCH((CUADRO!L$5&amp;$E861),'Hoja de Trabajo para listado'!$AB$151:$BA$151,0)),0)+IFERROR(INDEX('Hoja de Trabajo para listado'!$BC$155:$CB$1048576,MATCH($A861,'Hoja de Trabajo para listado'!$BC$155:$BC$1048576,0),MATCH((CUADRO!L$5&amp;$E861),'Hoja de Trabajo para listado'!$BC$151:$CB$151,0)),0)+IFERROR(INDEX('Hoja de Trabajo para listado'!$DE$153:$DG$274,MATCH($A861,'Hoja de Trabajo para listado'!$DE$153:$DE$1048576,0),MATCH((CUADRO!L$5&amp;$E861),'Hoja de Trabajo para listado'!$DE$151:$DG$151,0)),0)+IFERROR(INDEX('Hoja de Trabajo para listado'!$CD$155:$DC$1048576,MATCH($A861,'Hoja de Trabajo para listado'!$CD$155:$CD$1048576,0),MATCH((CUADRO!L$5&amp;$E861),'Hoja de Trabajo para listado'!$CD$151:$DC$151,0)),0)</f>
        <v>0</v>
      </c>
      <c r="M861" s="245">
        <f ca="1">+IFERROR(INDEX('Hoja de Trabajo para listado'!$A$155:$Z$1048576,MATCH($A861,'Hoja de Trabajo para listado'!$A$155:$A$1048576,0),MATCH((CUADRO!M$5&amp;$E861),'Hoja de Trabajo para listado'!$A$151:$Z$151,0)),0)+IFERROR(INDEX('Hoja de Trabajo para listado'!$AB$155:$BA$1048576,MATCH($A861,'Hoja de Trabajo para listado'!$AB$155:$AB$1048576,0),MATCH((CUADRO!M$5&amp;$E861),'Hoja de Trabajo para listado'!$AB$151:$BA$151,0)),0)+IFERROR(INDEX('Hoja de Trabajo para listado'!$BC$155:$CB$1048576,MATCH($A861,'Hoja de Trabajo para listado'!$BC$155:$BC$1048576,0),MATCH((CUADRO!M$5&amp;$E861),'Hoja de Trabajo para listado'!$BC$151:$CB$151,0)),0)+IFERROR(INDEX('Hoja de Trabajo para listado'!$DE$153:$DG$274,MATCH($A861,'Hoja de Trabajo para listado'!$DE$153:$DE$1048576,0),MATCH((CUADRO!M$5&amp;$E861),'Hoja de Trabajo para listado'!$DE$151:$DG$151,0)),0)+IFERROR(INDEX('Hoja de Trabajo para listado'!$CD$155:$DC$1048576,MATCH($A861,'Hoja de Trabajo para listado'!$CD$155:$CD$1048576,0),MATCH((CUADRO!M$5&amp;$E861),'Hoja de Trabajo para listado'!$CD$151:$DC$151,0)),0)</f>
        <v>0</v>
      </c>
      <c r="N861" s="245">
        <f ca="1">+IFERROR(INDEX('Hoja de Trabajo para listado'!$A$155:$Z$1048576,MATCH($A861,'Hoja de Trabajo para listado'!$A$155:$A$1048576,0),MATCH((CUADRO!N$5&amp;$E861),'Hoja de Trabajo para listado'!$A$151:$Z$151,0)),0)+IFERROR(INDEX('Hoja de Trabajo para listado'!$AB$155:$BA$1048576,MATCH($A861,'Hoja de Trabajo para listado'!$AB$155:$AB$1048576,0),MATCH((CUADRO!N$5&amp;$E861),'Hoja de Trabajo para listado'!$AB$151:$BA$151,0)),0)+IFERROR(INDEX('Hoja de Trabajo para listado'!$BC$155:$CB$1048576,MATCH($A861,'Hoja de Trabajo para listado'!$BC$155:$BC$1048576,0),MATCH((CUADRO!N$5&amp;$E861),'Hoja de Trabajo para listado'!$BC$151:$CB$151,0)),0)+IFERROR(INDEX('Hoja de Trabajo para listado'!$DE$153:$DG$274,MATCH($A861,'Hoja de Trabajo para listado'!$DE$153:$DE$1048576,0),MATCH((CUADRO!N$5&amp;$E861),'Hoja de Trabajo para listado'!$DE$151:$DG$151,0)),0)+IFERROR(INDEX('Hoja de Trabajo para listado'!$CD$155:$DC$1048576,MATCH($A861,'Hoja de Trabajo para listado'!$CD$155:$CD$1048576,0),MATCH((CUADRO!N$5&amp;$E861),'Hoja de Trabajo para listado'!$CD$151:$DC$151,0)),0)</f>
        <v>0</v>
      </c>
      <c r="O861" s="245">
        <f ca="1">+IFERROR(INDEX('Hoja de Trabajo para listado'!$A$155:$Z$1048576,MATCH($A861,'Hoja de Trabajo para listado'!$A$155:$A$1048576,0),MATCH((CUADRO!O$5&amp;$E861),'Hoja de Trabajo para listado'!$A$151:$Z$151,0)),0)+IFERROR(INDEX('Hoja de Trabajo para listado'!$AB$155:$BA$1048576,MATCH($A861,'Hoja de Trabajo para listado'!$AB$155:$AB$1048576,0),MATCH((CUADRO!O$5&amp;$E861),'Hoja de Trabajo para listado'!$AB$151:$BA$151,0)),0)+IFERROR(INDEX('Hoja de Trabajo para listado'!$BC$155:$CB$1048576,MATCH($A861,'Hoja de Trabajo para listado'!$BC$155:$BC$1048576,0),MATCH((CUADRO!O$5&amp;$E861),'Hoja de Trabajo para listado'!$BC$151:$CB$151,0)),0)+IFERROR(INDEX('Hoja de Trabajo para listado'!$DE$153:$DG$274,MATCH($A861,'Hoja de Trabajo para listado'!$DE$153:$DE$1048576,0),MATCH((CUADRO!O$5&amp;$E861),'Hoja de Trabajo para listado'!$DE$151:$DG$151,0)),0)+IFERROR(INDEX('Hoja de Trabajo para listado'!$CD$155:$DC$1048576,MATCH($A861,'Hoja de Trabajo para listado'!$CD$155:$CD$1048576,0),MATCH((CUADRO!O$5&amp;$E861),'Hoja de Trabajo para listado'!$CD$151:$DC$151,0)),0)</f>
        <v>0</v>
      </c>
      <c r="P861" s="245">
        <f ca="1">+IFERROR(INDEX('Hoja de Trabajo para listado'!$A$155:$Z$1048576,MATCH($A861,'Hoja de Trabajo para listado'!$A$155:$A$1048576,0),MATCH((CUADRO!P$5&amp;$E861),'Hoja de Trabajo para listado'!$A$151:$Z$151,0)),0)+IFERROR(INDEX('Hoja de Trabajo para listado'!$AB$155:$BA$1048576,MATCH($A861,'Hoja de Trabajo para listado'!$AB$155:$AB$1048576,0),MATCH((CUADRO!P$5&amp;$E861),'Hoja de Trabajo para listado'!$AB$151:$BA$151,0)),0)+IFERROR(INDEX('Hoja de Trabajo para listado'!$BC$155:$CB$1048576,MATCH($A861,'Hoja de Trabajo para listado'!$BC$155:$BC$1048576,0),MATCH((CUADRO!P$5&amp;$E861),'Hoja de Trabajo para listado'!$BC$151:$CB$151,0)),0)+IFERROR(INDEX('Hoja de Trabajo para listado'!$DE$153:$DG$274,MATCH($A861,'Hoja de Trabajo para listado'!$DE$153:$DE$1048576,0),MATCH((CUADRO!P$5&amp;$E861),'Hoja de Trabajo para listado'!$DE$151:$DG$151,0)),0)+IFERROR(INDEX('Hoja de Trabajo para listado'!$CD$155:$DC$1048576,MATCH($A861,'Hoja de Trabajo para listado'!$CD$155:$CD$1048576,0),MATCH((CUADRO!P$5&amp;$E861),'Hoja de Trabajo para listado'!$CD$151:$DC$151,0)),0)</f>
        <v>0</v>
      </c>
      <c r="Q861" s="245">
        <f ca="1">+IFERROR(INDEX('Hoja de Trabajo para listado'!$A$155:$Z$1048576,MATCH($A861,'Hoja de Trabajo para listado'!$A$155:$A$1048576,0),MATCH((CUADRO!Q$5&amp;$E861),'Hoja de Trabajo para listado'!$A$151:$Z$151,0)),0)+IFERROR(INDEX('Hoja de Trabajo para listado'!$AB$155:$BA$1048576,MATCH($A861,'Hoja de Trabajo para listado'!$AB$155:$AB$1048576,0),MATCH((CUADRO!Q$5&amp;$E861),'Hoja de Trabajo para listado'!$AB$151:$BA$151,0)),0)+IFERROR(INDEX('Hoja de Trabajo para listado'!$BC$155:$CB$1048576,MATCH($A861,'Hoja de Trabajo para listado'!$BC$155:$BC$1048576,0),MATCH((CUADRO!Q$5&amp;$E861),'Hoja de Trabajo para listado'!$BC$151:$CB$151,0)),0)+IFERROR(INDEX('Hoja de Trabajo para listado'!$DE$153:$DG$274,MATCH($A861,'Hoja de Trabajo para listado'!$DE$153:$DE$1048576,0),MATCH((CUADRO!Q$5&amp;$E861),'Hoja de Trabajo para listado'!$DE$151:$DG$151,0)),0)+IFERROR(INDEX('Hoja de Trabajo para listado'!$CD$155:$DC$1048576,MATCH($A861,'Hoja de Trabajo para listado'!$CD$155:$CD$1048576,0),MATCH((CUADRO!Q$5&amp;$E861),'Hoja de Trabajo para listado'!$CD$151:$DC$151,0)),0)</f>
        <v>0</v>
      </c>
      <c r="R861" s="245">
        <f t="shared" ca="1" si="29"/>
        <v>0</v>
      </c>
      <c r="S861" s="259">
        <f ca="1">+R860+R861</f>
        <v>0</v>
      </c>
      <c r="T861" s="245">
        <f ca="1">+S861</f>
        <v>0</v>
      </c>
      <c r="U861" s="244">
        <f t="shared" si="30"/>
        <v>2</v>
      </c>
      <c r="V861" s="333" t="str">
        <f>+VLOOKUP(A861,bd_lista!$A$3:$E$590,5,FALSE)</f>
        <v>Gobiernos Autonomos Municipales</v>
      </c>
      <c r="W861" s="384"/>
      <c r="X861" s="242">
        <f>+VLOOKUP(A861,[3]Sheet1!$A$13:$D$744,4,FALSE)</f>
        <v>0</v>
      </c>
      <c r="Y861" s="242" t="e">
        <f>+VLOOKUP(X861,bd_lista!$A$3:$C$590,3,FALSE)</f>
        <v>#N/A</v>
      </c>
      <c r="Z861" s="292"/>
      <c r="AA861" s="293"/>
    </row>
    <row r="862" spans="1:27" customFormat="1" ht="15" hidden="1" customHeight="1">
      <c r="A862" s="32">
        <v>1515</v>
      </c>
      <c r="B862" s="388">
        <f>+A862</f>
        <v>1515</v>
      </c>
      <c r="C862" s="247" t="str">
        <f>+VLOOKUP(A862,bd_lista!$A$3:$C$590,3,FALSE)</f>
        <v>Gobierno Autónomo Municipal de San Pedro de Buena Vista</v>
      </c>
      <c r="D862" s="385" t="str">
        <f>+C862</f>
        <v>Gobierno Autónomo Municipal de San Pedro de Buena Vista</v>
      </c>
      <c r="E862" s="242" t="s">
        <v>1304</v>
      </c>
      <c r="F862" s="243">
        <f ca="1">+IFERROR(INDEX('Hoja de Trabajo para listado'!$A$155:$Z$1048576,MATCH($A862,'Hoja de Trabajo para listado'!$A$155:$A$1048576,0),MATCH((CUADRO!F$5&amp;$E862),'Hoja de Trabajo para listado'!$A$151:$Z$151,0)),0)+IFERROR(INDEX('Hoja de Trabajo para listado'!$AB$155:$BA$1048576,MATCH($A862,'Hoja de Trabajo para listado'!$AB$155:$AB$1048576,0),MATCH((CUADRO!F$5&amp;$E862),'Hoja de Trabajo para listado'!$AB$151:$BA$151,0)),0)+IFERROR(INDEX('Hoja de Trabajo para listado'!$BC$155:$CB$1048576,MATCH($A862,'Hoja de Trabajo para listado'!$BC$155:$BC$1048576,0),MATCH((CUADRO!F$5&amp;$E862),'Hoja de Trabajo para listado'!$BC$151:$CB$151,0)),0)+IFERROR(INDEX('Hoja de Trabajo para listado'!$DE$153:$DG$274,MATCH($A862,'Hoja de Trabajo para listado'!$DE$153:$DE$1048576,0),MATCH((CUADRO!F$5&amp;$E862),'Hoja de Trabajo para listado'!$DE$151:$DG$151,0)),0)+IFERROR(INDEX('Hoja de Trabajo para listado'!$CD$155:$DC$1048576,MATCH($A862,'Hoja de Trabajo para listado'!$CD$155:$CD$1048576,0),MATCH((CUADRO!F$5&amp;$E862),'Hoja de Trabajo para listado'!$CD$151:$DC$151,0)),0)</f>
        <v>0</v>
      </c>
      <c r="G862" s="243">
        <f ca="1">+IFERROR(INDEX('Hoja de Trabajo para listado'!$A$155:$Z$1048576,MATCH($A862,'Hoja de Trabajo para listado'!$A$155:$A$1048576,0),MATCH((CUADRO!G$5&amp;$E862),'Hoja de Trabajo para listado'!$A$151:$Z$151,0)),0)+IFERROR(INDEX('Hoja de Trabajo para listado'!$AB$155:$BA$1048576,MATCH($A862,'Hoja de Trabajo para listado'!$AB$155:$AB$1048576,0),MATCH((CUADRO!G$5&amp;$E862),'Hoja de Trabajo para listado'!$AB$151:$BA$151,0)),0)+IFERROR(INDEX('Hoja de Trabajo para listado'!$BC$155:$CB$1048576,MATCH($A862,'Hoja de Trabajo para listado'!$BC$155:$BC$1048576,0),MATCH((CUADRO!G$5&amp;$E862),'Hoja de Trabajo para listado'!$BC$151:$CB$151,0)),0)+IFERROR(INDEX('Hoja de Trabajo para listado'!$DE$153:$DG$274,MATCH($A862,'Hoja de Trabajo para listado'!$DE$153:$DE$1048576,0),MATCH((CUADRO!G$5&amp;$E862),'Hoja de Trabajo para listado'!$DE$151:$DG$151,0)),0)+IFERROR(INDEX('Hoja de Trabajo para listado'!$CD$155:$DC$1048576,MATCH($A862,'Hoja de Trabajo para listado'!$CD$155:$CD$1048576,0),MATCH((CUADRO!G$5&amp;$E862),'Hoja de Trabajo para listado'!$CD$151:$DC$151,0)),0)</f>
        <v>0</v>
      </c>
      <c r="H862" s="243">
        <f ca="1">+IFERROR(INDEX('Hoja de Trabajo para listado'!$A$155:$Z$1048576,MATCH($A862,'Hoja de Trabajo para listado'!$A$155:$A$1048576,0),MATCH((CUADRO!H$5&amp;$E862),'Hoja de Trabajo para listado'!$A$151:$Z$151,0)),0)+IFERROR(INDEX('Hoja de Trabajo para listado'!$AB$155:$BA$1048576,MATCH($A862,'Hoja de Trabajo para listado'!$AB$155:$AB$1048576,0),MATCH((CUADRO!H$5&amp;$E862),'Hoja de Trabajo para listado'!$AB$151:$BA$151,0)),0)+IFERROR(INDEX('Hoja de Trabajo para listado'!$BC$155:$CB$1048576,MATCH($A862,'Hoja de Trabajo para listado'!$BC$155:$BC$1048576,0),MATCH((CUADRO!H$5&amp;$E862),'Hoja de Trabajo para listado'!$BC$151:$CB$151,0)),0)+IFERROR(INDEX('Hoja de Trabajo para listado'!$DE$153:$DG$274,MATCH($A862,'Hoja de Trabajo para listado'!$DE$153:$DE$1048576,0),MATCH((CUADRO!H$5&amp;$E862),'Hoja de Trabajo para listado'!$DE$151:$DG$151,0)),0)+IFERROR(INDEX('Hoja de Trabajo para listado'!$CD$155:$DC$1048576,MATCH($A862,'Hoja de Trabajo para listado'!$CD$155:$CD$1048576,0),MATCH((CUADRO!H$5&amp;$E862),'Hoja de Trabajo para listado'!$CD$151:$DC$151,0)),0)</f>
        <v>0</v>
      </c>
      <c r="I862" s="243">
        <f ca="1">+IFERROR(INDEX('Hoja de Trabajo para listado'!$A$155:$Z$1048576,MATCH($A862,'Hoja de Trabajo para listado'!$A$155:$A$1048576,0),MATCH((CUADRO!I$5&amp;$E862),'Hoja de Trabajo para listado'!$A$151:$Z$151,0)),0)+IFERROR(INDEX('Hoja de Trabajo para listado'!$AB$155:$BA$1048576,MATCH($A862,'Hoja de Trabajo para listado'!$AB$155:$AB$1048576,0),MATCH((CUADRO!I$5&amp;$E862),'Hoja de Trabajo para listado'!$AB$151:$BA$151,0)),0)+IFERROR(INDEX('Hoja de Trabajo para listado'!$BC$155:$CB$1048576,MATCH($A862,'Hoja de Trabajo para listado'!$BC$155:$BC$1048576,0),MATCH((CUADRO!I$5&amp;$E862),'Hoja de Trabajo para listado'!$BC$151:$CB$151,0)),0)+IFERROR(INDEX('Hoja de Trabajo para listado'!$DE$153:$DG$274,MATCH($A862,'Hoja de Trabajo para listado'!$DE$153:$DE$1048576,0),MATCH((CUADRO!I$5&amp;$E862),'Hoja de Trabajo para listado'!$DE$151:$DG$151,0)),0)+IFERROR(INDEX('Hoja de Trabajo para listado'!$CD$155:$DC$1048576,MATCH($A862,'Hoja de Trabajo para listado'!$CD$155:$CD$1048576,0),MATCH((CUADRO!I$5&amp;$E862),'Hoja de Trabajo para listado'!$CD$151:$DC$151,0)),0)</f>
        <v>0</v>
      </c>
      <c r="J862" s="243">
        <f ca="1">+IFERROR(INDEX('Hoja de Trabajo para listado'!$A$155:$Z$1048576,MATCH($A862,'Hoja de Trabajo para listado'!$A$155:$A$1048576,0),MATCH((CUADRO!J$5&amp;$E862),'Hoja de Trabajo para listado'!$A$151:$Z$151,0)),0)+IFERROR(INDEX('Hoja de Trabajo para listado'!$AB$155:$BA$1048576,MATCH($A862,'Hoja de Trabajo para listado'!$AB$155:$AB$1048576,0),MATCH((CUADRO!J$5&amp;$E862),'Hoja de Trabajo para listado'!$AB$151:$BA$151,0)),0)+IFERROR(INDEX('Hoja de Trabajo para listado'!$BC$155:$CB$1048576,MATCH($A862,'Hoja de Trabajo para listado'!$BC$155:$BC$1048576,0),MATCH((CUADRO!J$5&amp;$E862),'Hoja de Trabajo para listado'!$BC$151:$CB$151,0)),0)+IFERROR(INDEX('Hoja de Trabajo para listado'!$DE$153:$DG$274,MATCH($A862,'Hoja de Trabajo para listado'!$DE$153:$DE$1048576,0),MATCH((CUADRO!J$5&amp;$E862),'Hoja de Trabajo para listado'!$DE$151:$DG$151,0)),0)+IFERROR(INDEX('Hoja de Trabajo para listado'!$CD$155:$DC$1048576,MATCH($A862,'Hoja de Trabajo para listado'!$CD$155:$CD$1048576,0),MATCH((CUADRO!J$5&amp;$E862),'Hoja de Trabajo para listado'!$CD$151:$DC$151,0)),0)</f>
        <v>0</v>
      </c>
      <c r="K862" s="243">
        <f ca="1">+IFERROR(INDEX('Hoja de Trabajo para listado'!$A$155:$Z$1048576,MATCH($A862,'Hoja de Trabajo para listado'!$A$155:$A$1048576,0),MATCH((CUADRO!K$5&amp;$E862),'Hoja de Trabajo para listado'!$A$151:$Z$151,0)),0)+IFERROR(INDEX('Hoja de Trabajo para listado'!$AB$155:$BA$1048576,MATCH($A862,'Hoja de Trabajo para listado'!$AB$155:$AB$1048576,0),MATCH((CUADRO!K$5&amp;$E862),'Hoja de Trabajo para listado'!$AB$151:$BA$151,0)),0)+IFERROR(INDEX('Hoja de Trabajo para listado'!$BC$155:$CB$1048576,MATCH($A862,'Hoja de Trabajo para listado'!$BC$155:$BC$1048576,0),MATCH((CUADRO!K$5&amp;$E862),'Hoja de Trabajo para listado'!$BC$151:$CB$151,0)),0)+IFERROR(INDEX('Hoja de Trabajo para listado'!$DE$153:$DG$274,MATCH($A862,'Hoja de Trabajo para listado'!$DE$153:$DE$1048576,0),MATCH((CUADRO!K$5&amp;$E862),'Hoja de Trabajo para listado'!$DE$151:$DG$151,0)),0)+IFERROR(INDEX('Hoja de Trabajo para listado'!$CD$155:$DC$1048576,MATCH($A862,'Hoja de Trabajo para listado'!$CD$155:$CD$1048576,0),MATCH((CUADRO!K$5&amp;$E862),'Hoja de Trabajo para listado'!$CD$151:$DC$151,0)),0)</f>
        <v>0</v>
      </c>
      <c r="L862" s="243">
        <f ca="1">+IFERROR(INDEX('Hoja de Trabajo para listado'!$A$155:$Z$1048576,MATCH($A862,'Hoja de Trabajo para listado'!$A$155:$A$1048576,0),MATCH((CUADRO!L$5&amp;$E862),'Hoja de Trabajo para listado'!$A$151:$Z$151,0)),0)+IFERROR(INDEX('Hoja de Trabajo para listado'!$AB$155:$BA$1048576,MATCH($A862,'Hoja de Trabajo para listado'!$AB$155:$AB$1048576,0),MATCH((CUADRO!L$5&amp;$E862),'Hoja de Trabajo para listado'!$AB$151:$BA$151,0)),0)+IFERROR(INDEX('Hoja de Trabajo para listado'!$BC$155:$CB$1048576,MATCH($A862,'Hoja de Trabajo para listado'!$BC$155:$BC$1048576,0),MATCH((CUADRO!L$5&amp;$E862),'Hoja de Trabajo para listado'!$BC$151:$CB$151,0)),0)+IFERROR(INDEX('Hoja de Trabajo para listado'!$DE$153:$DG$274,MATCH($A862,'Hoja de Trabajo para listado'!$DE$153:$DE$1048576,0),MATCH((CUADRO!L$5&amp;$E862),'Hoja de Trabajo para listado'!$DE$151:$DG$151,0)),0)+IFERROR(INDEX('Hoja de Trabajo para listado'!$CD$155:$DC$1048576,MATCH($A862,'Hoja de Trabajo para listado'!$CD$155:$CD$1048576,0),MATCH((CUADRO!L$5&amp;$E862),'Hoja de Trabajo para listado'!$CD$151:$DC$151,0)),0)</f>
        <v>0</v>
      </c>
      <c r="M862" s="243">
        <f ca="1">+IFERROR(INDEX('Hoja de Trabajo para listado'!$A$155:$Z$1048576,MATCH($A862,'Hoja de Trabajo para listado'!$A$155:$A$1048576,0),MATCH((CUADRO!M$5&amp;$E862),'Hoja de Trabajo para listado'!$A$151:$Z$151,0)),0)+IFERROR(INDEX('Hoja de Trabajo para listado'!$AB$155:$BA$1048576,MATCH($A862,'Hoja de Trabajo para listado'!$AB$155:$AB$1048576,0),MATCH((CUADRO!M$5&amp;$E862),'Hoja de Trabajo para listado'!$AB$151:$BA$151,0)),0)+IFERROR(INDEX('Hoja de Trabajo para listado'!$BC$155:$CB$1048576,MATCH($A862,'Hoja de Trabajo para listado'!$BC$155:$BC$1048576,0),MATCH((CUADRO!M$5&amp;$E862),'Hoja de Trabajo para listado'!$BC$151:$CB$151,0)),0)+IFERROR(INDEX('Hoja de Trabajo para listado'!$DE$153:$DG$274,MATCH($A862,'Hoja de Trabajo para listado'!$DE$153:$DE$1048576,0),MATCH((CUADRO!M$5&amp;$E862),'Hoja de Trabajo para listado'!$DE$151:$DG$151,0)),0)+IFERROR(INDEX('Hoja de Trabajo para listado'!$CD$155:$DC$1048576,MATCH($A862,'Hoja de Trabajo para listado'!$CD$155:$CD$1048576,0),MATCH((CUADRO!M$5&amp;$E862),'Hoja de Trabajo para listado'!$CD$151:$DC$151,0)),0)</f>
        <v>0</v>
      </c>
      <c r="N862" s="243">
        <f ca="1">+IFERROR(INDEX('Hoja de Trabajo para listado'!$A$155:$Z$1048576,MATCH($A862,'Hoja de Trabajo para listado'!$A$155:$A$1048576,0),MATCH((CUADRO!N$5&amp;$E862),'Hoja de Trabajo para listado'!$A$151:$Z$151,0)),0)+IFERROR(INDEX('Hoja de Trabajo para listado'!$AB$155:$BA$1048576,MATCH($A862,'Hoja de Trabajo para listado'!$AB$155:$AB$1048576,0),MATCH((CUADRO!N$5&amp;$E862),'Hoja de Trabajo para listado'!$AB$151:$BA$151,0)),0)+IFERROR(INDEX('Hoja de Trabajo para listado'!$BC$155:$CB$1048576,MATCH($A862,'Hoja de Trabajo para listado'!$BC$155:$BC$1048576,0),MATCH((CUADRO!N$5&amp;$E862),'Hoja de Trabajo para listado'!$BC$151:$CB$151,0)),0)+IFERROR(INDEX('Hoja de Trabajo para listado'!$DE$153:$DG$274,MATCH($A862,'Hoja de Trabajo para listado'!$DE$153:$DE$1048576,0),MATCH((CUADRO!N$5&amp;$E862),'Hoja de Trabajo para listado'!$DE$151:$DG$151,0)),0)+IFERROR(INDEX('Hoja de Trabajo para listado'!$CD$155:$DC$1048576,MATCH($A862,'Hoja de Trabajo para listado'!$CD$155:$CD$1048576,0),MATCH((CUADRO!N$5&amp;$E862),'Hoja de Trabajo para listado'!$CD$151:$DC$151,0)),0)</f>
        <v>0</v>
      </c>
      <c r="O862" s="243">
        <f ca="1">+IFERROR(INDEX('Hoja de Trabajo para listado'!$A$155:$Z$1048576,MATCH($A862,'Hoja de Trabajo para listado'!$A$155:$A$1048576,0),MATCH((CUADRO!O$5&amp;$E862),'Hoja de Trabajo para listado'!$A$151:$Z$151,0)),0)+IFERROR(INDEX('Hoja de Trabajo para listado'!$AB$155:$BA$1048576,MATCH($A862,'Hoja de Trabajo para listado'!$AB$155:$AB$1048576,0),MATCH((CUADRO!O$5&amp;$E862),'Hoja de Trabajo para listado'!$AB$151:$BA$151,0)),0)+IFERROR(INDEX('Hoja de Trabajo para listado'!$BC$155:$CB$1048576,MATCH($A862,'Hoja de Trabajo para listado'!$BC$155:$BC$1048576,0),MATCH((CUADRO!O$5&amp;$E862),'Hoja de Trabajo para listado'!$BC$151:$CB$151,0)),0)+IFERROR(INDEX('Hoja de Trabajo para listado'!$DE$153:$DG$274,MATCH($A862,'Hoja de Trabajo para listado'!$DE$153:$DE$1048576,0),MATCH((CUADRO!O$5&amp;$E862),'Hoja de Trabajo para listado'!$DE$151:$DG$151,0)),0)+IFERROR(INDEX('Hoja de Trabajo para listado'!$CD$155:$DC$1048576,MATCH($A862,'Hoja de Trabajo para listado'!$CD$155:$CD$1048576,0),MATCH((CUADRO!O$5&amp;$E862),'Hoja de Trabajo para listado'!$CD$151:$DC$151,0)),0)</f>
        <v>0</v>
      </c>
      <c r="P862" s="243">
        <f ca="1">+IFERROR(INDEX('Hoja de Trabajo para listado'!$A$155:$Z$1048576,MATCH($A862,'Hoja de Trabajo para listado'!$A$155:$A$1048576,0),MATCH((CUADRO!P$5&amp;$E862),'Hoja de Trabajo para listado'!$A$151:$Z$151,0)),0)+IFERROR(INDEX('Hoja de Trabajo para listado'!$AB$155:$BA$1048576,MATCH($A862,'Hoja de Trabajo para listado'!$AB$155:$AB$1048576,0),MATCH((CUADRO!P$5&amp;$E862),'Hoja de Trabajo para listado'!$AB$151:$BA$151,0)),0)+IFERROR(INDEX('Hoja de Trabajo para listado'!$BC$155:$CB$1048576,MATCH($A862,'Hoja de Trabajo para listado'!$BC$155:$BC$1048576,0),MATCH((CUADRO!P$5&amp;$E862),'Hoja de Trabajo para listado'!$BC$151:$CB$151,0)),0)+IFERROR(INDEX('Hoja de Trabajo para listado'!$DE$153:$DG$274,MATCH($A862,'Hoja de Trabajo para listado'!$DE$153:$DE$1048576,0),MATCH((CUADRO!P$5&amp;$E862),'Hoja de Trabajo para listado'!$DE$151:$DG$151,0)),0)+IFERROR(INDEX('Hoja de Trabajo para listado'!$CD$155:$DC$1048576,MATCH($A862,'Hoja de Trabajo para listado'!$CD$155:$CD$1048576,0),MATCH((CUADRO!P$5&amp;$E862),'Hoja de Trabajo para listado'!$CD$151:$DC$151,0)),0)</f>
        <v>0</v>
      </c>
      <c r="Q862" s="243">
        <f ca="1">+IFERROR(INDEX('Hoja de Trabajo para listado'!$A$155:$Z$1048576,MATCH($A862,'Hoja de Trabajo para listado'!$A$155:$A$1048576,0),MATCH((CUADRO!Q$5&amp;$E862),'Hoja de Trabajo para listado'!$A$151:$Z$151,0)),0)+IFERROR(INDEX('Hoja de Trabajo para listado'!$AB$155:$BA$1048576,MATCH($A862,'Hoja de Trabajo para listado'!$AB$155:$AB$1048576,0),MATCH((CUADRO!Q$5&amp;$E862),'Hoja de Trabajo para listado'!$AB$151:$BA$151,0)),0)+IFERROR(INDEX('Hoja de Trabajo para listado'!$BC$155:$CB$1048576,MATCH($A862,'Hoja de Trabajo para listado'!$BC$155:$BC$1048576,0),MATCH((CUADRO!Q$5&amp;$E862),'Hoja de Trabajo para listado'!$BC$151:$CB$151,0)),0)+IFERROR(INDEX('Hoja de Trabajo para listado'!$DE$153:$DG$274,MATCH($A862,'Hoja de Trabajo para listado'!$DE$153:$DE$1048576,0),MATCH((CUADRO!Q$5&amp;$E862),'Hoja de Trabajo para listado'!$DE$151:$DG$151,0)),0)+IFERROR(INDEX('Hoja de Trabajo para listado'!$CD$155:$DC$1048576,MATCH($A862,'Hoja de Trabajo para listado'!$CD$155:$CD$1048576,0),MATCH((CUADRO!Q$5&amp;$E862),'Hoja de Trabajo para listado'!$CD$151:$DC$151,0)),0)</f>
        <v>0</v>
      </c>
      <c r="R862" s="243">
        <f t="shared" ca="1" si="29"/>
        <v>0</v>
      </c>
      <c r="S862" s="249"/>
      <c r="T862" s="243">
        <f ca="1">+T863</f>
        <v>0</v>
      </c>
      <c r="U862" s="242">
        <f t="shared" si="30"/>
        <v>1</v>
      </c>
      <c r="V862" s="333" t="str">
        <f>+VLOOKUP(A862,bd_lista!$A$3:$E$590,5,FALSE)</f>
        <v>Gobiernos Autonomos Municipales</v>
      </c>
      <c r="W862" s="383" t="str">
        <f>+V862</f>
        <v>Gobiernos Autonomos Municipales</v>
      </c>
      <c r="X862" s="242">
        <f>+VLOOKUP(A862,[3]Sheet1!$A$13:$D$744,4,FALSE)</f>
        <v>0</v>
      </c>
      <c r="Y862" s="242" t="e">
        <f>+VLOOKUP(X862,bd_lista!$A$3:$C$590,3,FALSE)</f>
        <v>#N/A</v>
      </c>
      <c r="Z862" s="294">
        <f>+X862</f>
        <v>0</v>
      </c>
      <c r="AA862" s="295" t="e">
        <f>+Y862</f>
        <v>#N/A</v>
      </c>
    </row>
    <row r="863" spans="1:27" customFormat="1" ht="15" hidden="1" customHeight="1">
      <c r="A863" s="32">
        <v>1515</v>
      </c>
      <c r="B863" s="389"/>
      <c r="C863" s="247" t="str">
        <f>+VLOOKUP(A863,bd_lista!$A$3:$C$590,3,FALSE)</f>
        <v>Gobierno Autónomo Municipal de San Pedro de Buena Vista</v>
      </c>
      <c r="D863" s="386"/>
      <c r="E863" s="244" t="s">
        <v>1305</v>
      </c>
      <c r="F863" s="245">
        <f ca="1">+IFERROR(INDEX('Hoja de Trabajo para listado'!$A$155:$Z$1048576,MATCH($A863,'Hoja de Trabajo para listado'!$A$155:$A$1048576,0),MATCH((CUADRO!F$5&amp;$E863),'Hoja de Trabajo para listado'!$A$151:$Z$151,0)),0)+IFERROR(INDEX('Hoja de Trabajo para listado'!$AB$155:$BA$1048576,MATCH($A863,'Hoja de Trabajo para listado'!$AB$155:$AB$1048576,0),MATCH((CUADRO!F$5&amp;$E863),'Hoja de Trabajo para listado'!$AB$151:$BA$151,0)),0)+IFERROR(INDEX('Hoja de Trabajo para listado'!$BC$155:$CB$1048576,MATCH($A863,'Hoja de Trabajo para listado'!$BC$155:$BC$1048576,0),MATCH((CUADRO!F$5&amp;$E863),'Hoja de Trabajo para listado'!$BC$151:$CB$151,0)),0)+IFERROR(INDEX('Hoja de Trabajo para listado'!$DE$153:$DG$274,MATCH($A863,'Hoja de Trabajo para listado'!$DE$153:$DE$1048576,0),MATCH((CUADRO!F$5&amp;$E863),'Hoja de Trabajo para listado'!$DE$151:$DG$151,0)),0)+IFERROR(INDEX('Hoja de Trabajo para listado'!$CD$155:$DC$1048576,MATCH($A863,'Hoja de Trabajo para listado'!$CD$155:$CD$1048576,0),MATCH((CUADRO!F$5&amp;$E863),'Hoja de Trabajo para listado'!$CD$151:$DC$151,0)),0)</f>
        <v>0</v>
      </c>
      <c r="G863" s="245">
        <f ca="1">+IFERROR(INDEX('Hoja de Trabajo para listado'!$A$155:$Z$1048576,MATCH($A863,'Hoja de Trabajo para listado'!$A$155:$A$1048576,0),MATCH((CUADRO!G$5&amp;$E863),'Hoja de Trabajo para listado'!$A$151:$Z$151,0)),0)+IFERROR(INDEX('Hoja de Trabajo para listado'!$AB$155:$BA$1048576,MATCH($A863,'Hoja de Trabajo para listado'!$AB$155:$AB$1048576,0),MATCH((CUADRO!G$5&amp;$E863),'Hoja de Trabajo para listado'!$AB$151:$BA$151,0)),0)+IFERROR(INDEX('Hoja de Trabajo para listado'!$BC$155:$CB$1048576,MATCH($A863,'Hoja de Trabajo para listado'!$BC$155:$BC$1048576,0),MATCH((CUADRO!G$5&amp;$E863),'Hoja de Trabajo para listado'!$BC$151:$CB$151,0)),0)+IFERROR(INDEX('Hoja de Trabajo para listado'!$DE$153:$DG$274,MATCH($A863,'Hoja de Trabajo para listado'!$DE$153:$DE$1048576,0),MATCH((CUADRO!G$5&amp;$E863),'Hoja de Trabajo para listado'!$DE$151:$DG$151,0)),0)+IFERROR(INDEX('Hoja de Trabajo para listado'!$CD$155:$DC$1048576,MATCH($A863,'Hoja de Trabajo para listado'!$CD$155:$CD$1048576,0),MATCH((CUADRO!G$5&amp;$E863),'Hoja de Trabajo para listado'!$CD$151:$DC$151,0)),0)</f>
        <v>0</v>
      </c>
      <c r="H863" s="245">
        <f ca="1">+IFERROR(INDEX('Hoja de Trabajo para listado'!$A$155:$Z$1048576,MATCH($A863,'Hoja de Trabajo para listado'!$A$155:$A$1048576,0),MATCH((CUADRO!H$5&amp;$E863),'Hoja de Trabajo para listado'!$A$151:$Z$151,0)),0)+IFERROR(INDEX('Hoja de Trabajo para listado'!$AB$155:$BA$1048576,MATCH($A863,'Hoja de Trabajo para listado'!$AB$155:$AB$1048576,0),MATCH((CUADRO!H$5&amp;$E863),'Hoja de Trabajo para listado'!$AB$151:$BA$151,0)),0)+IFERROR(INDEX('Hoja de Trabajo para listado'!$BC$155:$CB$1048576,MATCH($A863,'Hoja de Trabajo para listado'!$BC$155:$BC$1048576,0),MATCH((CUADRO!H$5&amp;$E863),'Hoja de Trabajo para listado'!$BC$151:$CB$151,0)),0)+IFERROR(INDEX('Hoja de Trabajo para listado'!$DE$153:$DG$274,MATCH($A863,'Hoja de Trabajo para listado'!$DE$153:$DE$1048576,0),MATCH((CUADRO!H$5&amp;$E863),'Hoja de Trabajo para listado'!$DE$151:$DG$151,0)),0)+IFERROR(INDEX('Hoja de Trabajo para listado'!$CD$155:$DC$1048576,MATCH($A863,'Hoja de Trabajo para listado'!$CD$155:$CD$1048576,0),MATCH((CUADRO!H$5&amp;$E863),'Hoja de Trabajo para listado'!$CD$151:$DC$151,0)),0)</f>
        <v>0</v>
      </c>
      <c r="I863" s="245">
        <f ca="1">+IFERROR(INDEX('Hoja de Trabajo para listado'!$A$155:$Z$1048576,MATCH($A863,'Hoja de Trabajo para listado'!$A$155:$A$1048576,0),MATCH((CUADRO!I$5&amp;$E863),'Hoja de Trabajo para listado'!$A$151:$Z$151,0)),0)+IFERROR(INDEX('Hoja de Trabajo para listado'!$AB$155:$BA$1048576,MATCH($A863,'Hoja de Trabajo para listado'!$AB$155:$AB$1048576,0),MATCH((CUADRO!I$5&amp;$E863),'Hoja de Trabajo para listado'!$AB$151:$BA$151,0)),0)+IFERROR(INDEX('Hoja de Trabajo para listado'!$BC$155:$CB$1048576,MATCH($A863,'Hoja de Trabajo para listado'!$BC$155:$BC$1048576,0),MATCH((CUADRO!I$5&amp;$E863),'Hoja de Trabajo para listado'!$BC$151:$CB$151,0)),0)+IFERROR(INDEX('Hoja de Trabajo para listado'!$DE$153:$DG$274,MATCH($A863,'Hoja de Trabajo para listado'!$DE$153:$DE$1048576,0),MATCH((CUADRO!I$5&amp;$E863),'Hoja de Trabajo para listado'!$DE$151:$DG$151,0)),0)+IFERROR(INDEX('Hoja de Trabajo para listado'!$CD$155:$DC$1048576,MATCH($A863,'Hoja de Trabajo para listado'!$CD$155:$CD$1048576,0),MATCH((CUADRO!I$5&amp;$E863),'Hoja de Trabajo para listado'!$CD$151:$DC$151,0)),0)</f>
        <v>0</v>
      </c>
      <c r="J863" s="245">
        <f ca="1">+IFERROR(INDEX('Hoja de Trabajo para listado'!$A$155:$Z$1048576,MATCH($A863,'Hoja de Trabajo para listado'!$A$155:$A$1048576,0),MATCH((CUADRO!J$5&amp;$E863),'Hoja de Trabajo para listado'!$A$151:$Z$151,0)),0)+IFERROR(INDEX('Hoja de Trabajo para listado'!$AB$155:$BA$1048576,MATCH($A863,'Hoja de Trabajo para listado'!$AB$155:$AB$1048576,0),MATCH((CUADRO!J$5&amp;$E863),'Hoja de Trabajo para listado'!$AB$151:$BA$151,0)),0)+IFERROR(INDEX('Hoja de Trabajo para listado'!$BC$155:$CB$1048576,MATCH($A863,'Hoja de Trabajo para listado'!$BC$155:$BC$1048576,0),MATCH((CUADRO!J$5&amp;$E863),'Hoja de Trabajo para listado'!$BC$151:$CB$151,0)),0)+IFERROR(INDEX('Hoja de Trabajo para listado'!$DE$153:$DG$274,MATCH($A863,'Hoja de Trabajo para listado'!$DE$153:$DE$1048576,0),MATCH((CUADRO!J$5&amp;$E863),'Hoja de Trabajo para listado'!$DE$151:$DG$151,0)),0)+IFERROR(INDEX('Hoja de Trabajo para listado'!$CD$155:$DC$1048576,MATCH($A863,'Hoja de Trabajo para listado'!$CD$155:$CD$1048576,0),MATCH((CUADRO!J$5&amp;$E863),'Hoja de Trabajo para listado'!$CD$151:$DC$151,0)),0)</f>
        <v>0</v>
      </c>
      <c r="K863" s="245">
        <f ca="1">+IFERROR(INDEX('Hoja de Trabajo para listado'!$A$155:$Z$1048576,MATCH($A863,'Hoja de Trabajo para listado'!$A$155:$A$1048576,0),MATCH((CUADRO!K$5&amp;$E863),'Hoja de Trabajo para listado'!$A$151:$Z$151,0)),0)+IFERROR(INDEX('Hoja de Trabajo para listado'!$AB$155:$BA$1048576,MATCH($A863,'Hoja de Trabajo para listado'!$AB$155:$AB$1048576,0),MATCH((CUADRO!K$5&amp;$E863),'Hoja de Trabajo para listado'!$AB$151:$BA$151,0)),0)+IFERROR(INDEX('Hoja de Trabajo para listado'!$BC$155:$CB$1048576,MATCH($A863,'Hoja de Trabajo para listado'!$BC$155:$BC$1048576,0),MATCH((CUADRO!K$5&amp;$E863),'Hoja de Trabajo para listado'!$BC$151:$CB$151,0)),0)+IFERROR(INDEX('Hoja de Trabajo para listado'!$DE$153:$DG$274,MATCH($A863,'Hoja de Trabajo para listado'!$DE$153:$DE$1048576,0),MATCH((CUADRO!K$5&amp;$E863),'Hoja de Trabajo para listado'!$DE$151:$DG$151,0)),0)+IFERROR(INDEX('Hoja de Trabajo para listado'!$CD$155:$DC$1048576,MATCH($A863,'Hoja de Trabajo para listado'!$CD$155:$CD$1048576,0),MATCH((CUADRO!K$5&amp;$E863),'Hoja de Trabajo para listado'!$CD$151:$DC$151,0)),0)</f>
        <v>0</v>
      </c>
      <c r="L863" s="245">
        <f ca="1">+IFERROR(INDEX('Hoja de Trabajo para listado'!$A$155:$Z$1048576,MATCH($A863,'Hoja de Trabajo para listado'!$A$155:$A$1048576,0),MATCH((CUADRO!L$5&amp;$E863),'Hoja de Trabajo para listado'!$A$151:$Z$151,0)),0)+IFERROR(INDEX('Hoja de Trabajo para listado'!$AB$155:$BA$1048576,MATCH($A863,'Hoja de Trabajo para listado'!$AB$155:$AB$1048576,0),MATCH((CUADRO!L$5&amp;$E863),'Hoja de Trabajo para listado'!$AB$151:$BA$151,0)),0)+IFERROR(INDEX('Hoja de Trabajo para listado'!$BC$155:$CB$1048576,MATCH($A863,'Hoja de Trabajo para listado'!$BC$155:$BC$1048576,0),MATCH((CUADRO!L$5&amp;$E863),'Hoja de Trabajo para listado'!$BC$151:$CB$151,0)),0)+IFERROR(INDEX('Hoja de Trabajo para listado'!$DE$153:$DG$274,MATCH($A863,'Hoja de Trabajo para listado'!$DE$153:$DE$1048576,0),MATCH((CUADRO!L$5&amp;$E863),'Hoja de Trabajo para listado'!$DE$151:$DG$151,0)),0)+IFERROR(INDEX('Hoja de Trabajo para listado'!$CD$155:$DC$1048576,MATCH($A863,'Hoja de Trabajo para listado'!$CD$155:$CD$1048576,0),MATCH((CUADRO!L$5&amp;$E863),'Hoja de Trabajo para listado'!$CD$151:$DC$151,0)),0)</f>
        <v>0</v>
      </c>
      <c r="M863" s="245">
        <f ca="1">+IFERROR(INDEX('Hoja de Trabajo para listado'!$A$155:$Z$1048576,MATCH($A863,'Hoja de Trabajo para listado'!$A$155:$A$1048576,0),MATCH((CUADRO!M$5&amp;$E863),'Hoja de Trabajo para listado'!$A$151:$Z$151,0)),0)+IFERROR(INDEX('Hoja de Trabajo para listado'!$AB$155:$BA$1048576,MATCH($A863,'Hoja de Trabajo para listado'!$AB$155:$AB$1048576,0),MATCH((CUADRO!M$5&amp;$E863),'Hoja de Trabajo para listado'!$AB$151:$BA$151,0)),0)+IFERROR(INDEX('Hoja de Trabajo para listado'!$BC$155:$CB$1048576,MATCH($A863,'Hoja de Trabajo para listado'!$BC$155:$BC$1048576,0),MATCH((CUADRO!M$5&amp;$E863),'Hoja de Trabajo para listado'!$BC$151:$CB$151,0)),0)+IFERROR(INDEX('Hoja de Trabajo para listado'!$DE$153:$DG$274,MATCH($A863,'Hoja de Trabajo para listado'!$DE$153:$DE$1048576,0),MATCH((CUADRO!M$5&amp;$E863),'Hoja de Trabajo para listado'!$DE$151:$DG$151,0)),0)+IFERROR(INDEX('Hoja de Trabajo para listado'!$CD$155:$DC$1048576,MATCH($A863,'Hoja de Trabajo para listado'!$CD$155:$CD$1048576,0),MATCH((CUADRO!M$5&amp;$E863),'Hoja de Trabajo para listado'!$CD$151:$DC$151,0)),0)</f>
        <v>0</v>
      </c>
      <c r="N863" s="245">
        <f ca="1">+IFERROR(INDEX('Hoja de Trabajo para listado'!$A$155:$Z$1048576,MATCH($A863,'Hoja de Trabajo para listado'!$A$155:$A$1048576,0),MATCH((CUADRO!N$5&amp;$E863),'Hoja de Trabajo para listado'!$A$151:$Z$151,0)),0)+IFERROR(INDEX('Hoja de Trabajo para listado'!$AB$155:$BA$1048576,MATCH($A863,'Hoja de Trabajo para listado'!$AB$155:$AB$1048576,0),MATCH((CUADRO!N$5&amp;$E863),'Hoja de Trabajo para listado'!$AB$151:$BA$151,0)),0)+IFERROR(INDEX('Hoja de Trabajo para listado'!$BC$155:$CB$1048576,MATCH($A863,'Hoja de Trabajo para listado'!$BC$155:$BC$1048576,0),MATCH((CUADRO!N$5&amp;$E863),'Hoja de Trabajo para listado'!$BC$151:$CB$151,0)),0)+IFERROR(INDEX('Hoja de Trabajo para listado'!$DE$153:$DG$274,MATCH($A863,'Hoja de Trabajo para listado'!$DE$153:$DE$1048576,0),MATCH((CUADRO!N$5&amp;$E863),'Hoja de Trabajo para listado'!$DE$151:$DG$151,0)),0)+IFERROR(INDEX('Hoja de Trabajo para listado'!$CD$155:$DC$1048576,MATCH($A863,'Hoja de Trabajo para listado'!$CD$155:$CD$1048576,0),MATCH((CUADRO!N$5&amp;$E863),'Hoja de Trabajo para listado'!$CD$151:$DC$151,0)),0)</f>
        <v>0</v>
      </c>
      <c r="O863" s="245">
        <f ca="1">+IFERROR(INDEX('Hoja de Trabajo para listado'!$A$155:$Z$1048576,MATCH($A863,'Hoja de Trabajo para listado'!$A$155:$A$1048576,0),MATCH((CUADRO!O$5&amp;$E863),'Hoja de Trabajo para listado'!$A$151:$Z$151,0)),0)+IFERROR(INDEX('Hoja de Trabajo para listado'!$AB$155:$BA$1048576,MATCH($A863,'Hoja de Trabajo para listado'!$AB$155:$AB$1048576,0),MATCH((CUADRO!O$5&amp;$E863),'Hoja de Trabajo para listado'!$AB$151:$BA$151,0)),0)+IFERROR(INDEX('Hoja de Trabajo para listado'!$BC$155:$CB$1048576,MATCH($A863,'Hoja de Trabajo para listado'!$BC$155:$BC$1048576,0),MATCH((CUADRO!O$5&amp;$E863),'Hoja de Trabajo para listado'!$BC$151:$CB$151,0)),0)+IFERROR(INDEX('Hoja de Trabajo para listado'!$DE$153:$DG$274,MATCH($A863,'Hoja de Trabajo para listado'!$DE$153:$DE$1048576,0),MATCH((CUADRO!O$5&amp;$E863),'Hoja de Trabajo para listado'!$DE$151:$DG$151,0)),0)+IFERROR(INDEX('Hoja de Trabajo para listado'!$CD$155:$DC$1048576,MATCH($A863,'Hoja de Trabajo para listado'!$CD$155:$CD$1048576,0),MATCH((CUADRO!O$5&amp;$E863),'Hoja de Trabajo para listado'!$CD$151:$DC$151,0)),0)</f>
        <v>0</v>
      </c>
      <c r="P863" s="245">
        <f ca="1">+IFERROR(INDEX('Hoja de Trabajo para listado'!$A$155:$Z$1048576,MATCH($A863,'Hoja de Trabajo para listado'!$A$155:$A$1048576,0),MATCH((CUADRO!P$5&amp;$E863),'Hoja de Trabajo para listado'!$A$151:$Z$151,0)),0)+IFERROR(INDEX('Hoja de Trabajo para listado'!$AB$155:$BA$1048576,MATCH($A863,'Hoja de Trabajo para listado'!$AB$155:$AB$1048576,0),MATCH((CUADRO!P$5&amp;$E863),'Hoja de Trabajo para listado'!$AB$151:$BA$151,0)),0)+IFERROR(INDEX('Hoja de Trabajo para listado'!$BC$155:$CB$1048576,MATCH($A863,'Hoja de Trabajo para listado'!$BC$155:$BC$1048576,0),MATCH((CUADRO!P$5&amp;$E863),'Hoja de Trabajo para listado'!$BC$151:$CB$151,0)),0)+IFERROR(INDEX('Hoja de Trabajo para listado'!$DE$153:$DG$274,MATCH($A863,'Hoja de Trabajo para listado'!$DE$153:$DE$1048576,0),MATCH((CUADRO!P$5&amp;$E863),'Hoja de Trabajo para listado'!$DE$151:$DG$151,0)),0)+IFERROR(INDEX('Hoja de Trabajo para listado'!$CD$155:$DC$1048576,MATCH($A863,'Hoja de Trabajo para listado'!$CD$155:$CD$1048576,0),MATCH((CUADRO!P$5&amp;$E863),'Hoja de Trabajo para listado'!$CD$151:$DC$151,0)),0)</f>
        <v>0</v>
      </c>
      <c r="Q863" s="245">
        <f ca="1">+IFERROR(INDEX('Hoja de Trabajo para listado'!$A$155:$Z$1048576,MATCH($A863,'Hoja de Trabajo para listado'!$A$155:$A$1048576,0),MATCH((CUADRO!Q$5&amp;$E863),'Hoja de Trabajo para listado'!$A$151:$Z$151,0)),0)+IFERROR(INDEX('Hoja de Trabajo para listado'!$AB$155:$BA$1048576,MATCH($A863,'Hoja de Trabajo para listado'!$AB$155:$AB$1048576,0),MATCH((CUADRO!Q$5&amp;$E863),'Hoja de Trabajo para listado'!$AB$151:$BA$151,0)),0)+IFERROR(INDEX('Hoja de Trabajo para listado'!$BC$155:$CB$1048576,MATCH($A863,'Hoja de Trabajo para listado'!$BC$155:$BC$1048576,0),MATCH((CUADRO!Q$5&amp;$E863),'Hoja de Trabajo para listado'!$BC$151:$CB$151,0)),0)+IFERROR(INDEX('Hoja de Trabajo para listado'!$DE$153:$DG$274,MATCH($A863,'Hoja de Trabajo para listado'!$DE$153:$DE$1048576,0),MATCH((CUADRO!Q$5&amp;$E863),'Hoja de Trabajo para listado'!$DE$151:$DG$151,0)),0)+IFERROR(INDEX('Hoja de Trabajo para listado'!$CD$155:$DC$1048576,MATCH($A863,'Hoja de Trabajo para listado'!$CD$155:$CD$1048576,0),MATCH((CUADRO!Q$5&amp;$E863),'Hoja de Trabajo para listado'!$CD$151:$DC$151,0)),0)</f>
        <v>0</v>
      </c>
      <c r="R863" s="245">
        <f t="shared" ca="1" si="29"/>
        <v>0</v>
      </c>
      <c r="S863" s="259">
        <f ca="1">+R862+R863</f>
        <v>0</v>
      </c>
      <c r="T863" s="245">
        <f ca="1">+S863</f>
        <v>0</v>
      </c>
      <c r="U863" s="244">
        <f t="shared" si="30"/>
        <v>2</v>
      </c>
      <c r="V863" s="333" t="str">
        <f>+VLOOKUP(A863,bd_lista!$A$3:$E$590,5,FALSE)</f>
        <v>Gobiernos Autonomos Municipales</v>
      </c>
      <c r="W863" s="384"/>
      <c r="X863" s="242">
        <f>+VLOOKUP(A863,[3]Sheet1!$A$13:$D$744,4,FALSE)</f>
        <v>0</v>
      </c>
      <c r="Y863" s="242" t="e">
        <f>+VLOOKUP(X863,bd_lista!$A$3:$C$590,3,FALSE)</f>
        <v>#N/A</v>
      </c>
      <c r="Z863" s="292"/>
      <c r="AA863" s="293"/>
    </row>
    <row r="864" spans="1:27" customFormat="1" ht="15" hidden="1" customHeight="1">
      <c r="A864" s="32">
        <v>1516</v>
      </c>
      <c r="B864" s="388">
        <f>+A864</f>
        <v>1516</v>
      </c>
      <c r="C864" s="247" t="str">
        <f>+VLOOKUP(A864,bd_lista!$A$3:$C$590,3,FALSE)</f>
        <v>Gobierno Autónomo Municipal de Toro Toro</v>
      </c>
      <c r="D864" s="385" t="str">
        <f>+C864</f>
        <v>Gobierno Autónomo Municipal de Toro Toro</v>
      </c>
      <c r="E864" s="242" t="s">
        <v>1304</v>
      </c>
      <c r="F864" s="243">
        <f ca="1">+IFERROR(INDEX('Hoja de Trabajo para listado'!$A$155:$Z$1048576,MATCH($A864,'Hoja de Trabajo para listado'!$A$155:$A$1048576,0),MATCH((CUADRO!F$5&amp;$E864),'Hoja de Trabajo para listado'!$A$151:$Z$151,0)),0)+IFERROR(INDEX('Hoja de Trabajo para listado'!$AB$155:$BA$1048576,MATCH($A864,'Hoja de Trabajo para listado'!$AB$155:$AB$1048576,0),MATCH((CUADRO!F$5&amp;$E864),'Hoja de Trabajo para listado'!$AB$151:$BA$151,0)),0)+IFERROR(INDEX('Hoja de Trabajo para listado'!$BC$155:$CB$1048576,MATCH($A864,'Hoja de Trabajo para listado'!$BC$155:$BC$1048576,0),MATCH((CUADRO!F$5&amp;$E864),'Hoja de Trabajo para listado'!$BC$151:$CB$151,0)),0)+IFERROR(INDEX('Hoja de Trabajo para listado'!$DE$153:$DG$274,MATCH($A864,'Hoja de Trabajo para listado'!$DE$153:$DE$1048576,0),MATCH((CUADRO!F$5&amp;$E864),'Hoja de Trabajo para listado'!$DE$151:$DG$151,0)),0)+IFERROR(INDEX('Hoja de Trabajo para listado'!$CD$155:$DC$1048576,MATCH($A864,'Hoja de Trabajo para listado'!$CD$155:$CD$1048576,0),MATCH((CUADRO!F$5&amp;$E864),'Hoja de Trabajo para listado'!$CD$151:$DC$151,0)),0)</f>
        <v>0</v>
      </c>
      <c r="G864" s="243">
        <f ca="1">+IFERROR(INDEX('Hoja de Trabajo para listado'!$A$155:$Z$1048576,MATCH($A864,'Hoja de Trabajo para listado'!$A$155:$A$1048576,0),MATCH((CUADRO!G$5&amp;$E864),'Hoja de Trabajo para listado'!$A$151:$Z$151,0)),0)+IFERROR(INDEX('Hoja de Trabajo para listado'!$AB$155:$BA$1048576,MATCH($A864,'Hoja de Trabajo para listado'!$AB$155:$AB$1048576,0),MATCH((CUADRO!G$5&amp;$E864),'Hoja de Trabajo para listado'!$AB$151:$BA$151,0)),0)+IFERROR(INDEX('Hoja de Trabajo para listado'!$BC$155:$CB$1048576,MATCH($A864,'Hoja de Trabajo para listado'!$BC$155:$BC$1048576,0),MATCH((CUADRO!G$5&amp;$E864),'Hoja de Trabajo para listado'!$BC$151:$CB$151,0)),0)+IFERROR(INDEX('Hoja de Trabajo para listado'!$DE$153:$DG$274,MATCH($A864,'Hoja de Trabajo para listado'!$DE$153:$DE$1048576,0),MATCH((CUADRO!G$5&amp;$E864),'Hoja de Trabajo para listado'!$DE$151:$DG$151,0)),0)+IFERROR(INDEX('Hoja de Trabajo para listado'!$CD$155:$DC$1048576,MATCH($A864,'Hoja de Trabajo para listado'!$CD$155:$CD$1048576,0),MATCH((CUADRO!G$5&amp;$E864),'Hoja de Trabajo para listado'!$CD$151:$DC$151,0)),0)</f>
        <v>0</v>
      </c>
      <c r="H864" s="243">
        <f ca="1">+IFERROR(INDEX('Hoja de Trabajo para listado'!$A$155:$Z$1048576,MATCH($A864,'Hoja de Trabajo para listado'!$A$155:$A$1048576,0),MATCH((CUADRO!H$5&amp;$E864),'Hoja de Trabajo para listado'!$A$151:$Z$151,0)),0)+IFERROR(INDEX('Hoja de Trabajo para listado'!$AB$155:$BA$1048576,MATCH($A864,'Hoja de Trabajo para listado'!$AB$155:$AB$1048576,0),MATCH((CUADRO!H$5&amp;$E864),'Hoja de Trabajo para listado'!$AB$151:$BA$151,0)),0)+IFERROR(INDEX('Hoja de Trabajo para listado'!$BC$155:$CB$1048576,MATCH($A864,'Hoja de Trabajo para listado'!$BC$155:$BC$1048576,0),MATCH((CUADRO!H$5&amp;$E864),'Hoja de Trabajo para listado'!$BC$151:$CB$151,0)),0)+IFERROR(INDEX('Hoja de Trabajo para listado'!$DE$153:$DG$274,MATCH($A864,'Hoja de Trabajo para listado'!$DE$153:$DE$1048576,0),MATCH((CUADRO!H$5&amp;$E864),'Hoja de Trabajo para listado'!$DE$151:$DG$151,0)),0)+IFERROR(INDEX('Hoja de Trabajo para listado'!$CD$155:$DC$1048576,MATCH($A864,'Hoja de Trabajo para listado'!$CD$155:$CD$1048576,0),MATCH((CUADRO!H$5&amp;$E864),'Hoja de Trabajo para listado'!$CD$151:$DC$151,0)),0)</f>
        <v>0</v>
      </c>
      <c r="I864" s="243">
        <f ca="1">+IFERROR(INDEX('Hoja de Trabajo para listado'!$A$155:$Z$1048576,MATCH($A864,'Hoja de Trabajo para listado'!$A$155:$A$1048576,0),MATCH((CUADRO!I$5&amp;$E864),'Hoja de Trabajo para listado'!$A$151:$Z$151,0)),0)+IFERROR(INDEX('Hoja de Trabajo para listado'!$AB$155:$BA$1048576,MATCH($A864,'Hoja de Trabajo para listado'!$AB$155:$AB$1048576,0),MATCH((CUADRO!I$5&amp;$E864),'Hoja de Trabajo para listado'!$AB$151:$BA$151,0)),0)+IFERROR(INDEX('Hoja de Trabajo para listado'!$BC$155:$CB$1048576,MATCH($A864,'Hoja de Trabajo para listado'!$BC$155:$BC$1048576,0),MATCH((CUADRO!I$5&amp;$E864),'Hoja de Trabajo para listado'!$BC$151:$CB$151,0)),0)+IFERROR(INDEX('Hoja de Trabajo para listado'!$DE$153:$DG$274,MATCH($A864,'Hoja de Trabajo para listado'!$DE$153:$DE$1048576,0),MATCH((CUADRO!I$5&amp;$E864),'Hoja de Trabajo para listado'!$DE$151:$DG$151,0)),0)+IFERROR(INDEX('Hoja de Trabajo para listado'!$CD$155:$DC$1048576,MATCH($A864,'Hoja de Trabajo para listado'!$CD$155:$CD$1048576,0),MATCH((CUADRO!I$5&amp;$E864),'Hoja de Trabajo para listado'!$CD$151:$DC$151,0)),0)</f>
        <v>0</v>
      </c>
      <c r="J864" s="243">
        <f ca="1">+IFERROR(INDEX('Hoja de Trabajo para listado'!$A$155:$Z$1048576,MATCH($A864,'Hoja de Trabajo para listado'!$A$155:$A$1048576,0),MATCH((CUADRO!J$5&amp;$E864),'Hoja de Trabajo para listado'!$A$151:$Z$151,0)),0)+IFERROR(INDEX('Hoja de Trabajo para listado'!$AB$155:$BA$1048576,MATCH($A864,'Hoja de Trabajo para listado'!$AB$155:$AB$1048576,0),MATCH((CUADRO!J$5&amp;$E864),'Hoja de Trabajo para listado'!$AB$151:$BA$151,0)),0)+IFERROR(INDEX('Hoja de Trabajo para listado'!$BC$155:$CB$1048576,MATCH($A864,'Hoja de Trabajo para listado'!$BC$155:$BC$1048576,0),MATCH((CUADRO!J$5&amp;$E864),'Hoja de Trabajo para listado'!$BC$151:$CB$151,0)),0)+IFERROR(INDEX('Hoja de Trabajo para listado'!$DE$153:$DG$274,MATCH($A864,'Hoja de Trabajo para listado'!$DE$153:$DE$1048576,0),MATCH((CUADRO!J$5&amp;$E864),'Hoja de Trabajo para listado'!$DE$151:$DG$151,0)),0)+IFERROR(INDEX('Hoja de Trabajo para listado'!$CD$155:$DC$1048576,MATCH($A864,'Hoja de Trabajo para listado'!$CD$155:$CD$1048576,0),MATCH((CUADRO!J$5&amp;$E864),'Hoja de Trabajo para listado'!$CD$151:$DC$151,0)),0)</f>
        <v>0</v>
      </c>
      <c r="K864" s="243">
        <f ca="1">+IFERROR(INDEX('Hoja de Trabajo para listado'!$A$155:$Z$1048576,MATCH($A864,'Hoja de Trabajo para listado'!$A$155:$A$1048576,0),MATCH((CUADRO!K$5&amp;$E864),'Hoja de Trabajo para listado'!$A$151:$Z$151,0)),0)+IFERROR(INDEX('Hoja de Trabajo para listado'!$AB$155:$BA$1048576,MATCH($A864,'Hoja de Trabajo para listado'!$AB$155:$AB$1048576,0),MATCH((CUADRO!K$5&amp;$E864),'Hoja de Trabajo para listado'!$AB$151:$BA$151,0)),0)+IFERROR(INDEX('Hoja de Trabajo para listado'!$BC$155:$CB$1048576,MATCH($A864,'Hoja de Trabajo para listado'!$BC$155:$BC$1048576,0),MATCH((CUADRO!K$5&amp;$E864),'Hoja de Trabajo para listado'!$BC$151:$CB$151,0)),0)+IFERROR(INDEX('Hoja de Trabajo para listado'!$DE$153:$DG$274,MATCH($A864,'Hoja de Trabajo para listado'!$DE$153:$DE$1048576,0),MATCH((CUADRO!K$5&amp;$E864),'Hoja de Trabajo para listado'!$DE$151:$DG$151,0)),0)+IFERROR(INDEX('Hoja de Trabajo para listado'!$CD$155:$DC$1048576,MATCH($A864,'Hoja de Trabajo para listado'!$CD$155:$CD$1048576,0),MATCH((CUADRO!K$5&amp;$E864),'Hoja de Trabajo para listado'!$CD$151:$DC$151,0)),0)</f>
        <v>0</v>
      </c>
      <c r="L864" s="243">
        <f ca="1">+IFERROR(INDEX('Hoja de Trabajo para listado'!$A$155:$Z$1048576,MATCH($A864,'Hoja de Trabajo para listado'!$A$155:$A$1048576,0),MATCH((CUADRO!L$5&amp;$E864),'Hoja de Trabajo para listado'!$A$151:$Z$151,0)),0)+IFERROR(INDEX('Hoja de Trabajo para listado'!$AB$155:$BA$1048576,MATCH($A864,'Hoja de Trabajo para listado'!$AB$155:$AB$1048576,0),MATCH((CUADRO!L$5&amp;$E864),'Hoja de Trabajo para listado'!$AB$151:$BA$151,0)),0)+IFERROR(INDEX('Hoja de Trabajo para listado'!$BC$155:$CB$1048576,MATCH($A864,'Hoja de Trabajo para listado'!$BC$155:$BC$1048576,0),MATCH((CUADRO!L$5&amp;$E864),'Hoja de Trabajo para listado'!$BC$151:$CB$151,0)),0)+IFERROR(INDEX('Hoja de Trabajo para listado'!$DE$153:$DG$274,MATCH($A864,'Hoja de Trabajo para listado'!$DE$153:$DE$1048576,0),MATCH((CUADRO!L$5&amp;$E864),'Hoja de Trabajo para listado'!$DE$151:$DG$151,0)),0)+IFERROR(INDEX('Hoja de Trabajo para listado'!$CD$155:$DC$1048576,MATCH($A864,'Hoja de Trabajo para listado'!$CD$155:$CD$1048576,0),MATCH((CUADRO!L$5&amp;$E864),'Hoja de Trabajo para listado'!$CD$151:$DC$151,0)),0)</f>
        <v>0</v>
      </c>
      <c r="M864" s="243">
        <f ca="1">+IFERROR(INDEX('Hoja de Trabajo para listado'!$A$155:$Z$1048576,MATCH($A864,'Hoja de Trabajo para listado'!$A$155:$A$1048576,0),MATCH((CUADRO!M$5&amp;$E864),'Hoja de Trabajo para listado'!$A$151:$Z$151,0)),0)+IFERROR(INDEX('Hoja de Trabajo para listado'!$AB$155:$BA$1048576,MATCH($A864,'Hoja de Trabajo para listado'!$AB$155:$AB$1048576,0),MATCH((CUADRO!M$5&amp;$E864),'Hoja de Trabajo para listado'!$AB$151:$BA$151,0)),0)+IFERROR(INDEX('Hoja de Trabajo para listado'!$BC$155:$CB$1048576,MATCH($A864,'Hoja de Trabajo para listado'!$BC$155:$BC$1048576,0),MATCH((CUADRO!M$5&amp;$E864),'Hoja de Trabajo para listado'!$BC$151:$CB$151,0)),0)+IFERROR(INDEX('Hoja de Trabajo para listado'!$DE$153:$DG$274,MATCH($A864,'Hoja de Trabajo para listado'!$DE$153:$DE$1048576,0),MATCH((CUADRO!M$5&amp;$E864),'Hoja de Trabajo para listado'!$DE$151:$DG$151,0)),0)+IFERROR(INDEX('Hoja de Trabajo para listado'!$CD$155:$DC$1048576,MATCH($A864,'Hoja de Trabajo para listado'!$CD$155:$CD$1048576,0),MATCH((CUADRO!M$5&amp;$E864),'Hoja de Trabajo para listado'!$CD$151:$DC$151,0)),0)</f>
        <v>0</v>
      </c>
      <c r="N864" s="243">
        <f ca="1">+IFERROR(INDEX('Hoja de Trabajo para listado'!$A$155:$Z$1048576,MATCH($A864,'Hoja de Trabajo para listado'!$A$155:$A$1048576,0),MATCH((CUADRO!N$5&amp;$E864),'Hoja de Trabajo para listado'!$A$151:$Z$151,0)),0)+IFERROR(INDEX('Hoja de Trabajo para listado'!$AB$155:$BA$1048576,MATCH($A864,'Hoja de Trabajo para listado'!$AB$155:$AB$1048576,0),MATCH((CUADRO!N$5&amp;$E864),'Hoja de Trabajo para listado'!$AB$151:$BA$151,0)),0)+IFERROR(INDEX('Hoja de Trabajo para listado'!$BC$155:$CB$1048576,MATCH($A864,'Hoja de Trabajo para listado'!$BC$155:$BC$1048576,0),MATCH((CUADRO!N$5&amp;$E864),'Hoja de Trabajo para listado'!$BC$151:$CB$151,0)),0)+IFERROR(INDEX('Hoja de Trabajo para listado'!$DE$153:$DG$274,MATCH($A864,'Hoja de Trabajo para listado'!$DE$153:$DE$1048576,0),MATCH((CUADRO!N$5&amp;$E864),'Hoja de Trabajo para listado'!$DE$151:$DG$151,0)),0)+IFERROR(INDEX('Hoja de Trabajo para listado'!$CD$155:$DC$1048576,MATCH($A864,'Hoja de Trabajo para listado'!$CD$155:$CD$1048576,0),MATCH((CUADRO!N$5&amp;$E864),'Hoja de Trabajo para listado'!$CD$151:$DC$151,0)),0)</f>
        <v>0</v>
      </c>
      <c r="O864" s="243">
        <f ca="1">+IFERROR(INDEX('Hoja de Trabajo para listado'!$A$155:$Z$1048576,MATCH($A864,'Hoja de Trabajo para listado'!$A$155:$A$1048576,0),MATCH((CUADRO!O$5&amp;$E864),'Hoja de Trabajo para listado'!$A$151:$Z$151,0)),0)+IFERROR(INDEX('Hoja de Trabajo para listado'!$AB$155:$BA$1048576,MATCH($A864,'Hoja de Trabajo para listado'!$AB$155:$AB$1048576,0),MATCH((CUADRO!O$5&amp;$E864),'Hoja de Trabajo para listado'!$AB$151:$BA$151,0)),0)+IFERROR(INDEX('Hoja de Trabajo para listado'!$BC$155:$CB$1048576,MATCH($A864,'Hoja de Trabajo para listado'!$BC$155:$BC$1048576,0),MATCH((CUADRO!O$5&amp;$E864),'Hoja de Trabajo para listado'!$BC$151:$CB$151,0)),0)+IFERROR(INDEX('Hoja de Trabajo para listado'!$DE$153:$DG$274,MATCH($A864,'Hoja de Trabajo para listado'!$DE$153:$DE$1048576,0),MATCH((CUADRO!O$5&amp;$E864),'Hoja de Trabajo para listado'!$DE$151:$DG$151,0)),0)+IFERROR(INDEX('Hoja de Trabajo para listado'!$CD$155:$DC$1048576,MATCH($A864,'Hoja de Trabajo para listado'!$CD$155:$CD$1048576,0),MATCH((CUADRO!O$5&amp;$E864),'Hoja de Trabajo para listado'!$CD$151:$DC$151,0)),0)</f>
        <v>0</v>
      </c>
      <c r="P864" s="243">
        <f ca="1">+IFERROR(INDEX('Hoja de Trabajo para listado'!$A$155:$Z$1048576,MATCH($A864,'Hoja de Trabajo para listado'!$A$155:$A$1048576,0),MATCH((CUADRO!P$5&amp;$E864),'Hoja de Trabajo para listado'!$A$151:$Z$151,0)),0)+IFERROR(INDEX('Hoja de Trabajo para listado'!$AB$155:$BA$1048576,MATCH($A864,'Hoja de Trabajo para listado'!$AB$155:$AB$1048576,0),MATCH((CUADRO!P$5&amp;$E864),'Hoja de Trabajo para listado'!$AB$151:$BA$151,0)),0)+IFERROR(INDEX('Hoja de Trabajo para listado'!$BC$155:$CB$1048576,MATCH($A864,'Hoja de Trabajo para listado'!$BC$155:$BC$1048576,0),MATCH((CUADRO!P$5&amp;$E864),'Hoja de Trabajo para listado'!$BC$151:$CB$151,0)),0)+IFERROR(INDEX('Hoja de Trabajo para listado'!$DE$153:$DG$274,MATCH($A864,'Hoja de Trabajo para listado'!$DE$153:$DE$1048576,0),MATCH((CUADRO!P$5&amp;$E864),'Hoja de Trabajo para listado'!$DE$151:$DG$151,0)),0)+IFERROR(INDEX('Hoja de Trabajo para listado'!$CD$155:$DC$1048576,MATCH($A864,'Hoja de Trabajo para listado'!$CD$155:$CD$1048576,0),MATCH((CUADRO!P$5&amp;$E864),'Hoja de Trabajo para listado'!$CD$151:$DC$151,0)),0)</f>
        <v>0</v>
      </c>
      <c r="Q864" s="243">
        <f ca="1">+IFERROR(INDEX('Hoja de Trabajo para listado'!$A$155:$Z$1048576,MATCH($A864,'Hoja de Trabajo para listado'!$A$155:$A$1048576,0),MATCH((CUADRO!Q$5&amp;$E864),'Hoja de Trabajo para listado'!$A$151:$Z$151,0)),0)+IFERROR(INDEX('Hoja de Trabajo para listado'!$AB$155:$BA$1048576,MATCH($A864,'Hoja de Trabajo para listado'!$AB$155:$AB$1048576,0),MATCH((CUADRO!Q$5&amp;$E864),'Hoja de Trabajo para listado'!$AB$151:$BA$151,0)),0)+IFERROR(INDEX('Hoja de Trabajo para listado'!$BC$155:$CB$1048576,MATCH($A864,'Hoja de Trabajo para listado'!$BC$155:$BC$1048576,0),MATCH((CUADRO!Q$5&amp;$E864),'Hoja de Trabajo para listado'!$BC$151:$CB$151,0)),0)+IFERROR(INDEX('Hoja de Trabajo para listado'!$DE$153:$DG$274,MATCH($A864,'Hoja de Trabajo para listado'!$DE$153:$DE$1048576,0),MATCH((CUADRO!Q$5&amp;$E864),'Hoja de Trabajo para listado'!$DE$151:$DG$151,0)),0)+IFERROR(INDEX('Hoja de Trabajo para listado'!$CD$155:$DC$1048576,MATCH($A864,'Hoja de Trabajo para listado'!$CD$155:$CD$1048576,0),MATCH((CUADRO!Q$5&amp;$E864),'Hoja de Trabajo para listado'!$CD$151:$DC$151,0)),0)</f>
        <v>0</v>
      </c>
      <c r="R864" s="243">
        <f t="shared" ca="1" si="29"/>
        <v>0</v>
      </c>
      <c r="S864" s="249"/>
      <c r="T864" s="243">
        <f ca="1">+T865</f>
        <v>0</v>
      </c>
      <c r="U864" s="242">
        <f t="shared" si="30"/>
        <v>1</v>
      </c>
      <c r="V864" s="333" t="str">
        <f>+VLOOKUP(A864,bd_lista!$A$3:$E$590,5,FALSE)</f>
        <v>Gobiernos Autonomos Municipales</v>
      </c>
      <c r="W864" s="383" t="str">
        <f>+V864</f>
        <v>Gobiernos Autonomos Municipales</v>
      </c>
      <c r="X864" s="242">
        <f>+VLOOKUP(A864,[3]Sheet1!$A$13:$D$744,4,FALSE)</f>
        <v>0</v>
      </c>
      <c r="Y864" s="242" t="e">
        <f>+VLOOKUP(X864,bd_lista!$A$3:$C$590,3,FALSE)</f>
        <v>#N/A</v>
      </c>
      <c r="Z864" s="294">
        <f>+X864</f>
        <v>0</v>
      </c>
      <c r="AA864" s="295" t="e">
        <f>+Y864</f>
        <v>#N/A</v>
      </c>
    </row>
    <row r="865" spans="1:27" customFormat="1" ht="15" hidden="1" customHeight="1">
      <c r="A865" s="32">
        <v>1516</v>
      </c>
      <c r="B865" s="389"/>
      <c r="C865" s="247" t="str">
        <f>+VLOOKUP(A865,bd_lista!$A$3:$C$590,3,FALSE)</f>
        <v>Gobierno Autónomo Municipal de Toro Toro</v>
      </c>
      <c r="D865" s="386"/>
      <c r="E865" s="244" t="s">
        <v>1305</v>
      </c>
      <c r="F865" s="245">
        <f ca="1">+IFERROR(INDEX('Hoja de Trabajo para listado'!$A$155:$Z$1048576,MATCH($A865,'Hoja de Trabajo para listado'!$A$155:$A$1048576,0),MATCH((CUADRO!F$5&amp;$E865),'Hoja de Trabajo para listado'!$A$151:$Z$151,0)),0)+IFERROR(INDEX('Hoja de Trabajo para listado'!$AB$155:$BA$1048576,MATCH($A865,'Hoja de Trabajo para listado'!$AB$155:$AB$1048576,0),MATCH((CUADRO!F$5&amp;$E865),'Hoja de Trabajo para listado'!$AB$151:$BA$151,0)),0)+IFERROR(INDEX('Hoja de Trabajo para listado'!$BC$155:$CB$1048576,MATCH($A865,'Hoja de Trabajo para listado'!$BC$155:$BC$1048576,0),MATCH((CUADRO!F$5&amp;$E865),'Hoja de Trabajo para listado'!$BC$151:$CB$151,0)),0)+IFERROR(INDEX('Hoja de Trabajo para listado'!$DE$153:$DG$274,MATCH($A865,'Hoja de Trabajo para listado'!$DE$153:$DE$1048576,0),MATCH((CUADRO!F$5&amp;$E865),'Hoja de Trabajo para listado'!$DE$151:$DG$151,0)),0)+IFERROR(INDEX('Hoja de Trabajo para listado'!$CD$155:$DC$1048576,MATCH($A865,'Hoja de Trabajo para listado'!$CD$155:$CD$1048576,0),MATCH((CUADRO!F$5&amp;$E865),'Hoja de Trabajo para listado'!$CD$151:$DC$151,0)),0)</f>
        <v>0</v>
      </c>
      <c r="G865" s="245">
        <f ca="1">+IFERROR(INDEX('Hoja de Trabajo para listado'!$A$155:$Z$1048576,MATCH($A865,'Hoja de Trabajo para listado'!$A$155:$A$1048576,0),MATCH((CUADRO!G$5&amp;$E865),'Hoja de Trabajo para listado'!$A$151:$Z$151,0)),0)+IFERROR(INDEX('Hoja de Trabajo para listado'!$AB$155:$BA$1048576,MATCH($A865,'Hoja de Trabajo para listado'!$AB$155:$AB$1048576,0),MATCH((CUADRO!G$5&amp;$E865),'Hoja de Trabajo para listado'!$AB$151:$BA$151,0)),0)+IFERROR(INDEX('Hoja de Trabajo para listado'!$BC$155:$CB$1048576,MATCH($A865,'Hoja de Trabajo para listado'!$BC$155:$BC$1048576,0),MATCH((CUADRO!G$5&amp;$E865),'Hoja de Trabajo para listado'!$BC$151:$CB$151,0)),0)+IFERROR(INDEX('Hoja de Trabajo para listado'!$DE$153:$DG$274,MATCH($A865,'Hoja de Trabajo para listado'!$DE$153:$DE$1048576,0),MATCH((CUADRO!G$5&amp;$E865),'Hoja de Trabajo para listado'!$DE$151:$DG$151,0)),0)+IFERROR(INDEX('Hoja de Trabajo para listado'!$CD$155:$DC$1048576,MATCH($A865,'Hoja de Trabajo para listado'!$CD$155:$CD$1048576,0),MATCH((CUADRO!G$5&amp;$E865),'Hoja de Trabajo para listado'!$CD$151:$DC$151,0)),0)</f>
        <v>0</v>
      </c>
      <c r="H865" s="245">
        <f ca="1">+IFERROR(INDEX('Hoja de Trabajo para listado'!$A$155:$Z$1048576,MATCH($A865,'Hoja de Trabajo para listado'!$A$155:$A$1048576,0),MATCH((CUADRO!H$5&amp;$E865),'Hoja de Trabajo para listado'!$A$151:$Z$151,0)),0)+IFERROR(INDEX('Hoja de Trabajo para listado'!$AB$155:$BA$1048576,MATCH($A865,'Hoja de Trabajo para listado'!$AB$155:$AB$1048576,0),MATCH((CUADRO!H$5&amp;$E865),'Hoja de Trabajo para listado'!$AB$151:$BA$151,0)),0)+IFERROR(INDEX('Hoja de Trabajo para listado'!$BC$155:$CB$1048576,MATCH($A865,'Hoja de Trabajo para listado'!$BC$155:$BC$1048576,0),MATCH((CUADRO!H$5&amp;$E865),'Hoja de Trabajo para listado'!$BC$151:$CB$151,0)),0)+IFERROR(INDEX('Hoja de Trabajo para listado'!$DE$153:$DG$274,MATCH($A865,'Hoja de Trabajo para listado'!$DE$153:$DE$1048576,0),MATCH((CUADRO!H$5&amp;$E865),'Hoja de Trabajo para listado'!$DE$151:$DG$151,0)),0)+IFERROR(INDEX('Hoja de Trabajo para listado'!$CD$155:$DC$1048576,MATCH($A865,'Hoja de Trabajo para listado'!$CD$155:$CD$1048576,0),MATCH((CUADRO!H$5&amp;$E865),'Hoja de Trabajo para listado'!$CD$151:$DC$151,0)),0)</f>
        <v>0</v>
      </c>
      <c r="I865" s="245">
        <f ca="1">+IFERROR(INDEX('Hoja de Trabajo para listado'!$A$155:$Z$1048576,MATCH($A865,'Hoja de Trabajo para listado'!$A$155:$A$1048576,0),MATCH((CUADRO!I$5&amp;$E865),'Hoja de Trabajo para listado'!$A$151:$Z$151,0)),0)+IFERROR(INDEX('Hoja de Trabajo para listado'!$AB$155:$BA$1048576,MATCH($A865,'Hoja de Trabajo para listado'!$AB$155:$AB$1048576,0),MATCH((CUADRO!I$5&amp;$E865),'Hoja de Trabajo para listado'!$AB$151:$BA$151,0)),0)+IFERROR(INDEX('Hoja de Trabajo para listado'!$BC$155:$CB$1048576,MATCH($A865,'Hoja de Trabajo para listado'!$BC$155:$BC$1048576,0),MATCH((CUADRO!I$5&amp;$E865),'Hoja de Trabajo para listado'!$BC$151:$CB$151,0)),0)+IFERROR(INDEX('Hoja de Trabajo para listado'!$DE$153:$DG$274,MATCH($A865,'Hoja de Trabajo para listado'!$DE$153:$DE$1048576,0),MATCH((CUADRO!I$5&amp;$E865),'Hoja de Trabajo para listado'!$DE$151:$DG$151,0)),0)+IFERROR(INDEX('Hoja de Trabajo para listado'!$CD$155:$DC$1048576,MATCH($A865,'Hoja de Trabajo para listado'!$CD$155:$CD$1048576,0),MATCH((CUADRO!I$5&amp;$E865),'Hoja de Trabajo para listado'!$CD$151:$DC$151,0)),0)</f>
        <v>0</v>
      </c>
      <c r="J865" s="245">
        <f ca="1">+IFERROR(INDEX('Hoja de Trabajo para listado'!$A$155:$Z$1048576,MATCH($A865,'Hoja de Trabajo para listado'!$A$155:$A$1048576,0),MATCH((CUADRO!J$5&amp;$E865),'Hoja de Trabajo para listado'!$A$151:$Z$151,0)),0)+IFERROR(INDEX('Hoja de Trabajo para listado'!$AB$155:$BA$1048576,MATCH($A865,'Hoja de Trabajo para listado'!$AB$155:$AB$1048576,0),MATCH((CUADRO!J$5&amp;$E865),'Hoja de Trabajo para listado'!$AB$151:$BA$151,0)),0)+IFERROR(INDEX('Hoja de Trabajo para listado'!$BC$155:$CB$1048576,MATCH($A865,'Hoja de Trabajo para listado'!$BC$155:$BC$1048576,0),MATCH((CUADRO!J$5&amp;$E865),'Hoja de Trabajo para listado'!$BC$151:$CB$151,0)),0)+IFERROR(INDEX('Hoja de Trabajo para listado'!$DE$153:$DG$274,MATCH($A865,'Hoja de Trabajo para listado'!$DE$153:$DE$1048576,0),MATCH((CUADRO!J$5&amp;$E865),'Hoja de Trabajo para listado'!$DE$151:$DG$151,0)),0)+IFERROR(INDEX('Hoja de Trabajo para listado'!$CD$155:$DC$1048576,MATCH($A865,'Hoja de Trabajo para listado'!$CD$155:$CD$1048576,0),MATCH((CUADRO!J$5&amp;$E865),'Hoja de Trabajo para listado'!$CD$151:$DC$151,0)),0)</f>
        <v>0</v>
      </c>
      <c r="K865" s="245">
        <f ca="1">+IFERROR(INDEX('Hoja de Trabajo para listado'!$A$155:$Z$1048576,MATCH($A865,'Hoja de Trabajo para listado'!$A$155:$A$1048576,0),MATCH((CUADRO!K$5&amp;$E865),'Hoja de Trabajo para listado'!$A$151:$Z$151,0)),0)+IFERROR(INDEX('Hoja de Trabajo para listado'!$AB$155:$BA$1048576,MATCH($A865,'Hoja de Trabajo para listado'!$AB$155:$AB$1048576,0),MATCH((CUADRO!K$5&amp;$E865),'Hoja de Trabajo para listado'!$AB$151:$BA$151,0)),0)+IFERROR(INDEX('Hoja de Trabajo para listado'!$BC$155:$CB$1048576,MATCH($A865,'Hoja de Trabajo para listado'!$BC$155:$BC$1048576,0),MATCH((CUADRO!K$5&amp;$E865),'Hoja de Trabajo para listado'!$BC$151:$CB$151,0)),0)+IFERROR(INDEX('Hoja de Trabajo para listado'!$DE$153:$DG$274,MATCH($A865,'Hoja de Trabajo para listado'!$DE$153:$DE$1048576,0),MATCH((CUADRO!K$5&amp;$E865),'Hoja de Trabajo para listado'!$DE$151:$DG$151,0)),0)+IFERROR(INDEX('Hoja de Trabajo para listado'!$CD$155:$DC$1048576,MATCH($A865,'Hoja de Trabajo para listado'!$CD$155:$CD$1048576,0),MATCH((CUADRO!K$5&amp;$E865),'Hoja de Trabajo para listado'!$CD$151:$DC$151,0)),0)</f>
        <v>0</v>
      </c>
      <c r="L865" s="245">
        <f ca="1">+IFERROR(INDEX('Hoja de Trabajo para listado'!$A$155:$Z$1048576,MATCH($A865,'Hoja de Trabajo para listado'!$A$155:$A$1048576,0),MATCH((CUADRO!L$5&amp;$E865),'Hoja de Trabajo para listado'!$A$151:$Z$151,0)),0)+IFERROR(INDEX('Hoja de Trabajo para listado'!$AB$155:$BA$1048576,MATCH($A865,'Hoja de Trabajo para listado'!$AB$155:$AB$1048576,0),MATCH((CUADRO!L$5&amp;$E865),'Hoja de Trabajo para listado'!$AB$151:$BA$151,0)),0)+IFERROR(INDEX('Hoja de Trabajo para listado'!$BC$155:$CB$1048576,MATCH($A865,'Hoja de Trabajo para listado'!$BC$155:$BC$1048576,0),MATCH((CUADRO!L$5&amp;$E865),'Hoja de Trabajo para listado'!$BC$151:$CB$151,0)),0)+IFERROR(INDEX('Hoja de Trabajo para listado'!$DE$153:$DG$274,MATCH($A865,'Hoja de Trabajo para listado'!$DE$153:$DE$1048576,0),MATCH((CUADRO!L$5&amp;$E865),'Hoja de Trabajo para listado'!$DE$151:$DG$151,0)),0)+IFERROR(INDEX('Hoja de Trabajo para listado'!$CD$155:$DC$1048576,MATCH($A865,'Hoja de Trabajo para listado'!$CD$155:$CD$1048576,0),MATCH((CUADRO!L$5&amp;$E865),'Hoja de Trabajo para listado'!$CD$151:$DC$151,0)),0)</f>
        <v>0</v>
      </c>
      <c r="M865" s="245">
        <f ca="1">+IFERROR(INDEX('Hoja de Trabajo para listado'!$A$155:$Z$1048576,MATCH($A865,'Hoja de Trabajo para listado'!$A$155:$A$1048576,0),MATCH((CUADRO!M$5&amp;$E865),'Hoja de Trabajo para listado'!$A$151:$Z$151,0)),0)+IFERROR(INDEX('Hoja de Trabajo para listado'!$AB$155:$BA$1048576,MATCH($A865,'Hoja de Trabajo para listado'!$AB$155:$AB$1048576,0),MATCH((CUADRO!M$5&amp;$E865),'Hoja de Trabajo para listado'!$AB$151:$BA$151,0)),0)+IFERROR(INDEX('Hoja de Trabajo para listado'!$BC$155:$CB$1048576,MATCH($A865,'Hoja de Trabajo para listado'!$BC$155:$BC$1048576,0),MATCH((CUADRO!M$5&amp;$E865),'Hoja de Trabajo para listado'!$BC$151:$CB$151,0)),0)+IFERROR(INDEX('Hoja de Trabajo para listado'!$DE$153:$DG$274,MATCH($A865,'Hoja de Trabajo para listado'!$DE$153:$DE$1048576,0),MATCH((CUADRO!M$5&amp;$E865),'Hoja de Trabajo para listado'!$DE$151:$DG$151,0)),0)+IFERROR(INDEX('Hoja de Trabajo para listado'!$CD$155:$DC$1048576,MATCH($A865,'Hoja de Trabajo para listado'!$CD$155:$CD$1048576,0),MATCH((CUADRO!M$5&amp;$E865),'Hoja de Trabajo para listado'!$CD$151:$DC$151,0)),0)</f>
        <v>0</v>
      </c>
      <c r="N865" s="245">
        <f ca="1">+IFERROR(INDEX('Hoja de Trabajo para listado'!$A$155:$Z$1048576,MATCH($A865,'Hoja de Trabajo para listado'!$A$155:$A$1048576,0),MATCH((CUADRO!N$5&amp;$E865),'Hoja de Trabajo para listado'!$A$151:$Z$151,0)),0)+IFERROR(INDEX('Hoja de Trabajo para listado'!$AB$155:$BA$1048576,MATCH($A865,'Hoja de Trabajo para listado'!$AB$155:$AB$1048576,0),MATCH((CUADRO!N$5&amp;$E865),'Hoja de Trabajo para listado'!$AB$151:$BA$151,0)),0)+IFERROR(INDEX('Hoja de Trabajo para listado'!$BC$155:$CB$1048576,MATCH($A865,'Hoja de Trabajo para listado'!$BC$155:$BC$1048576,0),MATCH((CUADRO!N$5&amp;$E865),'Hoja de Trabajo para listado'!$BC$151:$CB$151,0)),0)+IFERROR(INDEX('Hoja de Trabajo para listado'!$DE$153:$DG$274,MATCH($A865,'Hoja de Trabajo para listado'!$DE$153:$DE$1048576,0),MATCH((CUADRO!N$5&amp;$E865),'Hoja de Trabajo para listado'!$DE$151:$DG$151,0)),0)+IFERROR(INDEX('Hoja de Trabajo para listado'!$CD$155:$DC$1048576,MATCH($A865,'Hoja de Trabajo para listado'!$CD$155:$CD$1048576,0),MATCH((CUADRO!N$5&amp;$E865),'Hoja de Trabajo para listado'!$CD$151:$DC$151,0)),0)</f>
        <v>0</v>
      </c>
      <c r="O865" s="245">
        <f ca="1">+IFERROR(INDEX('Hoja de Trabajo para listado'!$A$155:$Z$1048576,MATCH($A865,'Hoja de Trabajo para listado'!$A$155:$A$1048576,0),MATCH((CUADRO!O$5&amp;$E865),'Hoja de Trabajo para listado'!$A$151:$Z$151,0)),0)+IFERROR(INDEX('Hoja de Trabajo para listado'!$AB$155:$BA$1048576,MATCH($A865,'Hoja de Trabajo para listado'!$AB$155:$AB$1048576,0),MATCH((CUADRO!O$5&amp;$E865),'Hoja de Trabajo para listado'!$AB$151:$BA$151,0)),0)+IFERROR(INDEX('Hoja de Trabajo para listado'!$BC$155:$CB$1048576,MATCH($A865,'Hoja de Trabajo para listado'!$BC$155:$BC$1048576,0),MATCH((CUADRO!O$5&amp;$E865),'Hoja de Trabajo para listado'!$BC$151:$CB$151,0)),0)+IFERROR(INDEX('Hoja de Trabajo para listado'!$DE$153:$DG$274,MATCH($A865,'Hoja de Trabajo para listado'!$DE$153:$DE$1048576,0),MATCH((CUADRO!O$5&amp;$E865),'Hoja de Trabajo para listado'!$DE$151:$DG$151,0)),0)+IFERROR(INDEX('Hoja de Trabajo para listado'!$CD$155:$DC$1048576,MATCH($A865,'Hoja de Trabajo para listado'!$CD$155:$CD$1048576,0),MATCH((CUADRO!O$5&amp;$E865),'Hoja de Trabajo para listado'!$CD$151:$DC$151,0)),0)</f>
        <v>0</v>
      </c>
      <c r="P865" s="245">
        <f ca="1">+IFERROR(INDEX('Hoja de Trabajo para listado'!$A$155:$Z$1048576,MATCH($A865,'Hoja de Trabajo para listado'!$A$155:$A$1048576,0),MATCH((CUADRO!P$5&amp;$E865),'Hoja de Trabajo para listado'!$A$151:$Z$151,0)),0)+IFERROR(INDEX('Hoja de Trabajo para listado'!$AB$155:$BA$1048576,MATCH($A865,'Hoja de Trabajo para listado'!$AB$155:$AB$1048576,0),MATCH((CUADRO!P$5&amp;$E865),'Hoja de Trabajo para listado'!$AB$151:$BA$151,0)),0)+IFERROR(INDEX('Hoja de Trabajo para listado'!$BC$155:$CB$1048576,MATCH($A865,'Hoja de Trabajo para listado'!$BC$155:$BC$1048576,0),MATCH((CUADRO!P$5&amp;$E865),'Hoja de Trabajo para listado'!$BC$151:$CB$151,0)),0)+IFERROR(INDEX('Hoja de Trabajo para listado'!$DE$153:$DG$274,MATCH($A865,'Hoja de Trabajo para listado'!$DE$153:$DE$1048576,0),MATCH((CUADRO!P$5&amp;$E865),'Hoja de Trabajo para listado'!$DE$151:$DG$151,0)),0)+IFERROR(INDEX('Hoja de Trabajo para listado'!$CD$155:$DC$1048576,MATCH($A865,'Hoja de Trabajo para listado'!$CD$155:$CD$1048576,0),MATCH((CUADRO!P$5&amp;$E865),'Hoja de Trabajo para listado'!$CD$151:$DC$151,0)),0)</f>
        <v>0</v>
      </c>
      <c r="Q865" s="245">
        <f ca="1">+IFERROR(INDEX('Hoja de Trabajo para listado'!$A$155:$Z$1048576,MATCH($A865,'Hoja de Trabajo para listado'!$A$155:$A$1048576,0),MATCH((CUADRO!Q$5&amp;$E865),'Hoja de Trabajo para listado'!$A$151:$Z$151,0)),0)+IFERROR(INDEX('Hoja de Trabajo para listado'!$AB$155:$BA$1048576,MATCH($A865,'Hoja de Trabajo para listado'!$AB$155:$AB$1048576,0),MATCH((CUADRO!Q$5&amp;$E865),'Hoja de Trabajo para listado'!$AB$151:$BA$151,0)),0)+IFERROR(INDEX('Hoja de Trabajo para listado'!$BC$155:$CB$1048576,MATCH($A865,'Hoja de Trabajo para listado'!$BC$155:$BC$1048576,0),MATCH((CUADRO!Q$5&amp;$E865),'Hoja de Trabajo para listado'!$BC$151:$CB$151,0)),0)+IFERROR(INDEX('Hoja de Trabajo para listado'!$DE$153:$DG$274,MATCH($A865,'Hoja de Trabajo para listado'!$DE$153:$DE$1048576,0),MATCH((CUADRO!Q$5&amp;$E865),'Hoja de Trabajo para listado'!$DE$151:$DG$151,0)),0)+IFERROR(INDEX('Hoja de Trabajo para listado'!$CD$155:$DC$1048576,MATCH($A865,'Hoja de Trabajo para listado'!$CD$155:$CD$1048576,0),MATCH((CUADRO!Q$5&amp;$E865),'Hoja de Trabajo para listado'!$CD$151:$DC$151,0)),0)</f>
        <v>0</v>
      </c>
      <c r="R865" s="245">
        <f t="shared" ca="1" si="29"/>
        <v>0</v>
      </c>
      <c r="S865" s="259">
        <f ca="1">+R864+R865</f>
        <v>0</v>
      </c>
      <c r="T865" s="245">
        <f ca="1">+S865</f>
        <v>0</v>
      </c>
      <c r="U865" s="244">
        <f t="shared" si="30"/>
        <v>2</v>
      </c>
      <c r="V865" s="333" t="str">
        <f>+VLOOKUP(A865,bd_lista!$A$3:$E$590,5,FALSE)</f>
        <v>Gobiernos Autonomos Municipales</v>
      </c>
      <c r="W865" s="384"/>
      <c r="X865" s="242">
        <f>+VLOOKUP(A865,[3]Sheet1!$A$13:$D$744,4,FALSE)</f>
        <v>0</v>
      </c>
      <c r="Y865" s="242" t="e">
        <f>+VLOOKUP(X865,bd_lista!$A$3:$C$590,3,FALSE)</f>
        <v>#N/A</v>
      </c>
      <c r="Z865" s="292"/>
      <c r="AA865" s="293"/>
    </row>
    <row r="866" spans="1:27" customFormat="1" ht="15" hidden="1" customHeight="1">
      <c r="A866" s="32">
        <v>1517</v>
      </c>
      <c r="B866" s="388">
        <f>+A866</f>
        <v>1517</v>
      </c>
      <c r="C866" s="247" t="str">
        <f>+VLOOKUP(A866,bd_lista!$A$3:$C$590,3,FALSE)</f>
        <v>Gobierno Autónomo Municipal de Cotagaita</v>
      </c>
      <c r="D866" s="385" t="str">
        <f>+C866</f>
        <v>Gobierno Autónomo Municipal de Cotagaita</v>
      </c>
      <c r="E866" s="242" t="s">
        <v>1304</v>
      </c>
      <c r="F866" s="243">
        <f ca="1">+IFERROR(INDEX('Hoja de Trabajo para listado'!$A$155:$Z$1048576,MATCH($A866,'Hoja de Trabajo para listado'!$A$155:$A$1048576,0),MATCH((CUADRO!F$5&amp;$E866),'Hoja de Trabajo para listado'!$A$151:$Z$151,0)),0)+IFERROR(INDEX('Hoja de Trabajo para listado'!$AB$155:$BA$1048576,MATCH($A866,'Hoja de Trabajo para listado'!$AB$155:$AB$1048576,0),MATCH((CUADRO!F$5&amp;$E866),'Hoja de Trabajo para listado'!$AB$151:$BA$151,0)),0)+IFERROR(INDEX('Hoja de Trabajo para listado'!$BC$155:$CB$1048576,MATCH($A866,'Hoja de Trabajo para listado'!$BC$155:$BC$1048576,0),MATCH((CUADRO!F$5&amp;$E866),'Hoja de Trabajo para listado'!$BC$151:$CB$151,0)),0)+IFERROR(INDEX('Hoja de Trabajo para listado'!$DE$153:$DG$274,MATCH($A866,'Hoja de Trabajo para listado'!$DE$153:$DE$1048576,0),MATCH((CUADRO!F$5&amp;$E866),'Hoja de Trabajo para listado'!$DE$151:$DG$151,0)),0)+IFERROR(INDEX('Hoja de Trabajo para listado'!$CD$155:$DC$1048576,MATCH($A866,'Hoja de Trabajo para listado'!$CD$155:$CD$1048576,0),MATCH((CUADRO!F$5&amp;$E866),'Hoja de Trabajo para listado'!$CD$151:$DC$151,0)),0)</f>
        <v>0</v>
      </c>
      <c r="G866" s="243">
        <f ca="1">+IFERROR(INDEX('Hoja de Trabajo para listado'!$A$155:$Z$1048576,MATCH($A866,'Hoja de Trabajo para listado'!$A$155:$A$1048576,0),MATCH((CUADRO!G$5&amp;$E866),'Hoja de Trabajo para listado'!$A$151:$Z$151,0)),0)+IFERROR(INDEX('Hoja de Trabajo para listado'!$AB$155:$BA$1048576,MATCH($A866,'Hoja de Trabajo para listado'!$AB$155:$AB$1048576,0),MATCH((CUADRO!G$5&amp;$E866),'Hoja de Trabajo para listado'!$AB$151:$BA$151,0)),0)+IFERROR(INDEX('Hoja de Trabajo para listado'!$BC$155:$CB$1048576,MATCH($A866,'Hoja de Trabajo para listado'!$BC$155:$BC$1048576,0),MATCH((CUADRO!G$5&amp;$E866),'Hoja de Trabajo para listado'!$BC$151:$CB$151,0)),0)+IFERROR(INDEX('Hoja de Trabajo para listado'!$DE$153:$DG$274,MATCH($A866,'Hoja de Trabajo para listado'!$DE$153:$DE$1048576,0),MATCH((CUADRO!G$5&amp;$E866),'Hoja de Trabajo para listado'!$DE$151:$DG$151,0)),0)+IFERROR(INDEX('Hoja de Trabajo para listado'!$CD$155:$DC$1048576,MATCH($A866,'Hoja de Trabajo para listado'!$CD$155:$CD$1048576,0),MATCH((CUADRO!G$5&amp;$E866),'Hoja de Trabajo para listado'!$CD$151:$DC$151,0)),0)</f>
        <v>0</v>
      </c>
      <c r="H866" s="243">
        <f ca="1">+IFERROR(INDEX('Hoja de Trabajo para listado'!$A$155:$Z$1048576,MATCH($A866,'Hoja de Trabajo para listado'!$A$155:$A$1048576,0),MATCH((CUADRO!H$5&amp;$E866),'Hoja de Trabajo para listado'!$A$151:$Z$151,0)),0)+IFERROR(INDEX('Hoja de Trabajo para listado'!$AB$155:$BA$1048576,MATCH($A866,'Hoja de Trabajo para listado'!$AB$155:$AB$1048576,0),MATCH((CUADRO!H$5&amp;$E866),'Hoja de Trabajo para listado'!$AB$151:$BA$151,0)),0)+IFERROR(INDEX('Hoja de Trabajo para listado'!$BC$155:$CB$1048576,MATCH($A866,'Hoja de Trabajo para listado'!$BC$155:$BC$1048576,0),MATCH((CUADRO!H$5&amp;$E866),'Hoja de Trabajo para listado'!$BC$151:$CB$151,0)),0)+IFERROR(INDEX('Hoja de Trabajo para listado'!$DE$153:$DG$274,MATCH($A866,'Hoja de Trabajo para listado'!$DE$153:$DE$1048576,0),MATCH((CUADRO!H$5&amp;$E866),'Hoja de Trabajo para listado'!$DE$151:$DG$151,0)),0)+IFERROR(INDEX('Hoja de Trabajo para listado'!$CD$155:$DC$1048576,MATCH($A866,'Hoja de Trabajo para listado'!$CD$155:$CD$1048576,0),MATCH((CUADRO!H$5&amp;$E866),'Hoja de Trabajo para listado'!$CD$151:$DC$151,0)),0)</f>
        <v>0</v>
      </c>
      <c r="I866" s="243">
        <f ca="1">+IFERROR(INDEX('Hoja de Trabajo para listado'!$A$155:$Z$1048576,MATCH($A866,'Hoja de Trabajo para listado'!$A$155:$A$1048576,0),MATCH((CUADRO!I$5&amp;$E866),'Hoja de Trabajo para listado'!$A$151:$Z$151,0)),0)+IFERROR(INDEX('Hoja de Trabajo para listado'!$AB$155:$BA$1048576,MATCH($A866,'Hoja de Trabajo para listado'!$AB$155:$AB$1048576,0),MATCH((CUADRO!I$5&amp;$E866),'Hoja de Trabajo para listado'!$AB$151:$BA$151,0)),0)+IFERROR(INDEX('Hoja de Trabajo para listado'!$BC$155:$CB$1048576,MATCH($A866,'Hoja de Trabajo para listado'!$BC$155:$BC$1048576,0),MATCH((CUADRO!I$5&amp;$E866),'Hoja de Trabajo para listado'!$BC$151:$CB$151,0)),0)+IFERROR(INDEX('Hoja de Trabajo para listado'!$DE$153:$DG$274,MATCH($A866,'Hoja de Trabajo para listado'!$DE$153:$DE$1048576,0),MATCH((CUADRO!I$5&amp;$E866),'Hoja de Trabajo para listado'!$DE$151:$DG$151,0)),0)+IFERROR(INDEX('Hoja de Trabajo para listado'!$CD$155:$DC$1048576,MATCH($A866,'Hoja de Trabajo para listado'!$CD$155:$CD$1048576,0),MATCH((CUADRO!I$5&amp;$E866),'Hoja de Trabajo para listado'!$CD$151:$DC$151,0)),0)</f>
        <v>0</v>
      </c>
      <c r="J866" s="243">
        <f ca="1">+IFERROR(INDEX('Hoja de Trabajo para listado'!$A$155:$Z$1048576,MATCH($A866,'Hoja de Trabajo para listado'!$A$155:$A$1048576,0),MATCH((CUADRO!J$5&amp;$E866),'Hoja de Trabajo para listado'!$A$151:$Z$151,0)),0)+IFERROR(INDEX('Hoja de Trabajo para listado'!$AB$155:$BA$1048576,MATCH($A866,'Hoja de Trabajo para listado'!$AB$155:$AB$1048576,0),MATCH((CUADRO!J$5&amp;$E866),'Hoja de Trabajo para listado'!$AB$151:$BA$151,0)),0)+IFERROR(INDEX('Hoja de Trabajo para listado'!$BC$155:$CB$1048576,MATCH($A866,'Hoja de Trabajo para listado'!$BC$155:$BC$1048576,0),MATCH((CUADRO!J$5&amp;$E866),'Hoja de Trabajo para listado'!$BC$151:$CB$151,0)),0)+IFERROR(INDEX('Hoja de Trabajo para listado'!$DE$153:$DG$274,MATCH($A866,'Hoja de Trabajo para listado'!$DE$153:$DE$1048576,0),MATCH((CUADRO!J$5&amp;$E866),'Hoja de Trabajo para listado'!$DE$151:$DG$151,0)),0)+IFERROR(INDEX('Hoja de Trabajo para listado'!$CD$155:$DC$1048576,MATCH($A866,'Hoja de Trabajo para listado'!$CD$155:$CD$1048576,0),MATCH((CUADRO!J$5&amp;$E866),'Hoja de Trabajo para listado'!$CD$151:$DC$151,0)),0)</f>
        <v>0</v>
      </c>
      <c r="K866" s="243">
        <f ca="1">+IFERROR(INDEX('Hoja de Trabajo para listado'!$A$155:$Z$1048576,MATCH($A866,'Hoja de Trabajo para listado'!$A$155:$A$1048576,0),MATCH((CUADRO!K$5&amp;$E866),'Hoja de Trabajo para listado'!$A$151:$Z$151,0)),0)+IFERROR(INDEX('Hoja de Trabajo para listado'!$AB$155:$BA$1048576,MATCH($A866,'Hoja de Trabajo para listado'!$AB$155:$AB$1048576,0),MATCH((CUADRO!K$5&amp;$E866),'Hoja de Trabajo para listado'!$AB$151:$BA$151,0)),0)+IFERROR(INDEX('Hoja de Trabajo para listado'!$BC$155:$CB$1048576,MATCH($A866,'Hoja de Trabajo para listado'!$BC$155:$BC$1048576,0),MATCH((CUADRO!K$5&amp;$E866),'Hoja de Trabajo para listado'!$BC$151:$CB$151,0)),0)+IFERROR(INDEX('Hoja de Trabajo para listado'!$DE$153:$DG$274,MATCH($A866,'Hoja de Trabajo para listado'!$DE$153:$DE$1048576,0),MATCH((CUADRO!K$5&amp;$E866),'Hoja de Trabajo para listado'!$DE$151:$DG$151,0)),0)+IFERROR(INDEX('Hoja de Trabajo para listado'!$CD$155:$DC$1048576,MATCH($A866,'Hoja de Trabajo para listado'!$CD$155:$CD$1048576,0),MATCH((CUADRO!K$5&amp;$E866),'Hoja de Trabajo para listado'!$CD$151:$DC$151,0)),0)</f>
        <v>0</v>
      </c>
      <c r="L866" s="243">
        <f ca="1">+IFERROR(INDEX('Hoja de Trabajo para listado'!$A$155:$Z$1048576,MATCH($A866,'Hoja de Trabajo para listado'!$A$155:$A$1048576,0),MATCH((CUADRO!L$5&amp;$E866),'Hoja de Trabajo para listado'!$A$151:$Z$151,0)),0)+IFERROR(INDEX('Hoja de Trabajo para listado'!$AB$155:$BA$1048576,MATCH($A866,'Hoja de Trabajo para listado'!$AB$155:$AB$1048576,0),MATCH((CUADRO!L$5&amp;$E866),'Hoja de Trabajo para listado'!$AB$151:$BA$151,0)),0)+IFERROR(INDEX('Hoja de Trabajo para listado'!$BC$155:$CB$1048576,MATCH($A866,'Hoja de Trabajo para listado'!$BC$155:$BC$1048576,0),MATCH((CUADRO!L$5&amp;$E866),'Hoja de Trabajo para listado'!$BC$151:$CB$151,0)),0)+IFERROR(INDEX('Hoja de Trabajo para listado'!$DE$153:$DG$274,MATCH($A866,'Hoja de Trabajo para listado'!$DE$153:$DE$1048576,0),MATCH((CUADRO!L$5&amp;$E866),'Hoja de Trabajo para listado'!$DE$151:$DG$151,0)),0)+IFERROR(INDEX('Hoja de Trabajo para listado'!$CD$155:$DC$1048576,MATCH($A866,'Hoja de Trabajo para listado'!$CD$155:$CD$1048576,0),MATCH((CUADRO!L$5&amp;$E866),'Hoja de Trabajo para listado'!$CD$151:$DC$151,0)),0)</f>
        <v>0</v>
      </c>
      <c r="M866" s="243">
        <f ca="1">+IFERROR(INDEX('Hoja de Trabajo para listado'!$A$155:$Z$1048576,MATCH($A866,'Hoja de Trabajo para listado'!$A$155:$A$1048576,0),MATCH((CUADRO!M$5&amp;$E866),'Hoja de Trabajo para listado'!$A$151:$Z$151,0)),0)+IFERROR(INDEX('Hoja de Trabajo para listado'!$AB$155:$BA$1048576,MATCH($A866,'Hoja de Trabajo para listado'!$AB$155:$AB$1048576,0),MATCH((CUADRO!M$5&amp;$E866),'Hoja de Trabajo para listado'!$AB$151:$BA$151,0)),0)+IFERROR(INDEX('Hoja de Trabajo para listado'!$BC$155:$CB$1048576,MATCH($A866,'Hoja de Trabajo para listado'!$BC$155:$BC$1048576,0),MATCH((CUADRO!M$5&amp;$E866),'Hoja de Trabajo para listado'!$BC$151:$CB$151,0)),0)+IFERROR(INDEX('Hoja de Trabajo para listado'!$DE$153:$DG$274,MATCH($A866,'Hoja de Trabajo para listado'!$DE$153:$DE$1048576,0),MATCH((CUADRO!M$5&amp;$E866),'Hoja de Trabajo para listado'!$DE$151:$DG$151,0)),0)+IFERROR(INDEX('Hoja de Trabajo para listado'!$CD$155:$DC$1048576,MATCH($A866,'Hoja de Trabajo para listado'!$CD$155:$CD$1048576,0),MATCH((CUADRO!M$5&amp;$E866),'Hoja de Trabajo para listado'!$CD$151:$DC$151,0)),0)</f>
        <v>0</v>
      </c>
      <c r="N866" s="243">
        <f ca="1">+IFERROR(INDEX('Hoja de Trabajo para listado'!$A$155:$Z$1048576,MATCH($A866,'Hoja de Trabajo para listado'!$A$155:$A$1048576,0),MATCH((CUADRO!N$5&amp;$E866),'Hoja de Trabajo para listado'!$A$151:$Z$151,0)),0)+IFERROR(INDEX('Hoja de Trabajo para listado'!$AB$155:$BA$1048576,MATCH($A866,'Hoja de Trabajo para listado'!$AB$155:$AB$1048576,0),MATCH((CUADRO!N$5&amp;$E866),'Hoja de Trabajo para listado'!$AB$151:$BA$151,0)),0)+IFERROR(INDEX('Hoja de Trabajo para listado'!$BC$155:$CB$1048576,MATCH($A866,'Hoja de Trabajo para listado'!$BC$155:$BC$1048576,0),MATCH((CUADRO!N$5&amp;$E866),'Hoja de Trabajo para listado'!$BC$151:$CB$151,0)),0)+IFERROR(INDEX('Hoja de Trabajo para listado'!$DE$153:$DG$274,MATCH($A866,'Hoja de Trabajo para listado'!$DE$153:$DE$1048576,0),MATCH((CUADRO!N$5&amp;$E866),'Hoja de Trabajo para listado'!$DE$151:$DG$151,0)),0)+IFERROR(INDEX('Hoja de Trabajo para listado'!$CD$155:$DC$1048576,MATCH($A866,'Hoja de Trabajo para listado'!$CD$155:$CD$1048576,0),MATCH((CUADRO!N$5&amp;$E866),'Hoja de Trabajo para listado'!$CD$151:$DC$151,0)),0)</f>
        <v>0</v>
      </c>
      <c r="O866" s="243">
        <f ca="1">+IFERROR(INDEX('Hoja de Trabajo para listado'!$A$155:$Z$1048576,MATCH($A866,'Hoja de Trabajo para listado'!$A$155:$A$1048576,0),MATCH((CUADRO!O$5&amp;$E866),'Hoja de Trabajo para listado'!$A$151:$Z$151,0)),0)+IFERROR(INDEX('Hoja de Trabajo para listado'!$AB$155:$BA$1048576,MATCH($A866,'Hoja de Trabajo para listado'!$AB$155:$AB$1048576,0),MATCH((CUADRO!O$5&amp;$E866),'Hoja de Trabajo para listado'!$AB$151:$BA$151,0)),0)+IFERROR(INDEX('Hoja de Trabajo para listado'!$BC$155:$CB$1048576,MATCH($A866,'Hoja de Trabajo para listado'!$BC$155:$BC$1048576,0),MATCH((CUADRO!O$5&amp;$E866),'Hoja de Trabajo para listado'!$BC$151:$CB$151,0)),0)+IFERROR(INDEX('Hoja de Trabajo para listado'!$DE$153:$DG$274,MATCH($A866,'Hoja de Trabajo para listado'!$DE$153:$DE$1048576,0),MATCH((CUADRO!O$5&amp;$E866),'Hoja de Trabajo para listado'!$DE$151:$DG$151,0)),0)+IFERROR(INDEX('Hoja de Trabajo para listado'!$CD$155:$DC$1048576,MATCH($A866,'Hoja de Trabajo para listado'!$CD$155:$CD$1048576,0),MATCH((CUADRO!O$5&amp;$E866),'Hoja de Trabajo para listado'!$CD$151:$DC$151,0)),0)</f>
        <v>0</v>
      </c>
      <c r="P866" s="243">
        <f ca="1">+IFERROR(INDEX('Hoja de Trabajo para listado'!$A$155:$Z$1048576,MATCH($A866,'Hoja de Trabajo para listado'!$A$155:$A$1048576,0),MATCH((CUADRO!P$5&amp;$E866),'Hoja de Trabajo para listado'!$A$151:$Z$151,0)),0)+IFERROR(INDEX('Hoja de Trabajo para listado'!$AB$155:$BA$1048576,MATCH($A866,'Hoja de Trabajo para listado'!$AB$155:$AB$1048576,0),MATCH((CUADRO!P$5&amp;$E866),'Hoja de Trabajo para listado'!$AB$151:$BA$151,0)),0)+IFERROR(INDEX('Hoja de Trabajo para listado'!$BC$155:$CB$1048576,MATCH($A866,'Hoja de Trabajo para listado'!$BC$155:$BC$1048576,0),MATCH((CUADRO!P$5&amp;$E866),'Hoja de Trabajo para listado'!$BC$151:$CB$151,0)),0)+IFERROR(INDEX('Hoja de Trabajo para listado'!$DE$153:$DG$274,MATCH($A866,'Hoja de Trabajo para listado'!$DE$153:$DE$1048576,0),MATCH((CUADRO!P$5&amp;$E866),'Hoja de Trabajo para listado'!$DE$151:$DG$151,0)),0)+IFERROR(INDEX('Hoja de Trabajo para listado'!$CD$155:$DC$1048576,MATCH($A866,'Hoja de Trabajo para listado'!$CD$155:$CD$1048576,0),MATCH((CUADRO!P$5&amp;$E866),'Hoja de Trabajo para listado'!$CD$151:$DC$151,0)),0)</f>
        <v>0</v>
      </c>
      <c r="Q866" s="243">
        <f ca="1">+IFERROR(INDEX('Hoja de Trabajo para listado'!$A$155:$Z$1048576,MATCH($A866,'Hoja de Trabajo para listado'!$A$155:$A$1048576,0),MATCH((CUADRO!Q$5&amp;$E866),'Hoja de Trabajo para listado'!$A$151:$Z$151,0)),0)+IFERROR(INDEX('Hoja de Trabajo para listado'!$AB$155:$BA$1048576,MATCH($A866,'Hoja de Trabajo para listado'!$AB$155:$AB$1048576,0),MATCH((CUADRO!Q$5&amp;$E866),'Hoja de Trabajo para listado'!$AB$151:$BA$151,0)),0)+IFERROR(INDEX('Hoja de Trabajo para listado'!$BC$155:$CB$1048576,MATCH($A866,'Hoja de Trabajo para listado'!$BC$155:$BC$1048576,0),MATCH((CUADRO!Q$5&amp;$E866),'Hoja de Trabajo para listado'!$BC$151:$CB$151,0)),0)+IFERROR(INDEX('Hoja de Trabajo para listado'!$DE$153:$DG$274,MATCH($A866,'Hoja de Trabajo para listado'!$DE$153:$DE$1048576,0),MATCH((CUADRO!Q$5&amp;$E866),'Hoja de Trabajo para listado'!$DE$151:$DG$151,0)),0)+IFERROR(INDEX('Hoja de Trabajo para listado'!$CD$155:$DC$1048576,MATCH($A866,'Hoja de Trabajo para listado'!$CD$155:$CD$1048576,0),MATCH((CUADRO!Q$5&amp;$E866),'Hoja de Trabajo para listado'!$CD$151:$DC$151,0)),0)</f>
        <v>0</v>
      </c>
      <c r="R866" s="243">
        <f t="shared" ca="1" si="29"/>
        <v>0</v>
      </c>
      <c r="S866" s="249"/>
      <c r="T866" s="243">
        <f ca="1">+T867</f>
        <v>0</v>
      </c>
      <c r="U866" s="242">
        <f t="shared" si="30"/>
        <v>1</v>
      </c>
      <c r="V866" s="333" t="str">
        <f>+VLOOKUP(A866,bd_lista!$A$3:$E$590,5,FALSE)</f>
        <v>Gobiernos Autonomos Municipales</v>
      </c>
      <c r="W866" s="383" t="str">
        <f>+V866</f>
        <v>Gobiernos Autonomos Municipales</v>
      </c>
      <c r="X866" s="242">
        <f>+VLOOKUP(A866,[3]Sheet1!$A$13:$D$744,4,FALSE)</f>
        <v>0</v>
      </c>
      <c r="Y866" s="242" t="e">
        <f>+VLOOKUP(X866,bd_lista!$A$3:$C$590,3,FALSE)</f>
        <v>#N/A</v>
      </c>
      <c r="Z866" s="294">
        <f>+X866</f>
        <v>0</v>
      </c>
      <c r="AA866" s="295" t="e">
        <f>+Y866</f>
        <v>#N/A</v>
      </c>
    </row>
    <row r="867" spans="1:27" customFormat="1" ht="15" hidden="1" customHeight="1">
      <c r="A867" s="32">
        <v>1517</v>
      </c>
      <c r="B867" s="389"/>
      <c r="C867" s="247" t="str">
        <f>+VLOOKUP(A867,bd_lista!$A$3:$C$590,3,FALSE)</f>
        <v>Gobierno Autónomo Municipal de Cotagaita</v>
      </c>
      <c r="D867" s="386"/>
      <c r="E867" s="244" t="s">
        <v>1305</v>
      </c>
      <c r="F867" s="245">
        <f ca="1">+IFERROR(INDEX('Hoja de Trabajo para listado'!$A$155:$Z$1048576,MATCH($A867,'Hoja de Trabajo para listado'!$A$155:$A$1048576,0),MATCH((CUADRO!F$5&amp;$E867),'Hoja de Trabajo para listado'!$A$151:$Z$151,0)),0)+IFERROR(INDEX('Hoja de Trabajo para listado'!$AB$155:$BA$1048576,MATCH($A867,'Hoja de Trabajo para listado'!$AB$155:$AB$1048576,0),MATCH((CUADRO!F$5&amp;$E867),'Hoja de Trabajo para listado'!$AB$151:$BA$151,0)),0)+IFERROR(INDEX('Hoja de Trabajo para listado'!$BC$155:$CB$1048576,MATCH($A867,'Hoja de Trabajo para listado'!$BC$155:$BC$1048576,0),MATCH((CUADRO!F$5&amp;$E867),'Hoja de Trabajo para listado'!$BC$151:$CB$151,0)),0)+IFERROR(INDEX('Hoja de Trabajo para listado'!$DE$153:$DG$274,MATCH($A867,'Hoja de Trabajo para listado'!$DE$153:$DE$1048576,0),MATCH((CUADRO!F$5&amp;$E867),'Hoja de Trabajo para listado'!$DE$151:$DG$151,0)),0)+IFERROR(INDEX('Hoja de Trabajo para listado'!$CD$155:$DC$1048576,MATCH($A867,'Hoja de Trabajo para listado'!$CD$155:$CD$1048576,0),MATCH((CUADRO!F$5&amp;$E867),'Hoja de Trabajo para listado'!$CD$151:$DC$151,0)),0)</f>
        <v>0</v>
      </c>
      <c r="G867" s="245">
        <f ca="1">+IFERROR(INDEX('Hoja de Trabajo para listado'!$A$155:$Z$1048576,MATCH($A867,'Hoja de Trabajo para listado'!$A$155:$A$1048576,0),MATCH((CUADRO!G$5&amp;$E867),'Hoja de Trabajo para listado'!$A$151:$Z$151,0)),0)+IFERROR(INDEX('Hoja de Trabajo para listado'!$AB$155:$BA$1048576,MATCH($A867,'Hoja de Trabajo para listado'!$AB$155:$AB$1048576,0),MATCH((CUADRO!G$5&amp;$E867),'Hoja de Trabajo para listado'!$AB$151:$BA$151,0)),0)+IFERROR(INDEX('Hoja de Trabajo para listado'!$BC$155:$CB$1048576,MATCH($A867,'Hoja de Trabajo para listado'!$BC$155:$BC$1048576,0),MATCH((CUADRO!G$5&amp;$E867),'Hoja de Trabajo para listado'!$BC$151:$CB$151,0)),0)+IFERROR(INDEX('Hoja de Trabajo para listado'!$DE$153:$DG$274,MATCH($A867,'Hoja de Trabajo para listado'!$DE$153:$DE$1048576,0),MATCH((CUADRO!G$5&amp;$E867),'Hoja de Trabajo para listado'!$DE$151:$DG$151,0)),0)+IFERROR(INDEX('Hoja de Trabajo para listado'!$CD$155:$DC$1048576,MATCH($A867,'Hoja de Trabajo para listado'!$CD$155:$CD$1048576,0),MATCH((CUADRO!G$5&amp;$E867),'Hoja de Trabajo para listado'!$CD$151:$DC$151,0)),0)</f>
        <v>0</v>
      </c>
      <c r="H867" s="245">
        <f ca="1">+IFERROR(INDEX('Hoja de Trabajo para listado'!$A$155:$Z$1048576,MATCH($A867,'Hoja de Trabajo para listado'!$A$155:$A$1048576,0),MATCH((CUADRO!H$5&amp;$E867),'Hoja de Trabajo para listado'!$A$151:$Z$151,0)),0)+IFERROR(INDEX('Hoja de Trabajo para listado'!$AB$155:$BA$1048576,MATCH($A867,'Hoja de Trabajo para listado'!$AB$155:$AB$1048576,0),MATCH((CUADRO!H$5&amp;$E867),'Hoja de Trabajo para listado'!$AB$151:$BA$151,0)),0)+IFERROR(INDEX('Hoja de Trabajo para listado'!$BC$155:$CB$1048576,MATCH($A867,'Hoja de Trabajo para listado'!$BC$155:$BC$1048576,0),MATCH((CUADRO!H$5&amp;$E867),'Hoja de Trabajo para listado'!$BC$151:$CB$151,0)),0)+IFERROR(INDEX('Hoja de Trabajo para listado'!$DE$153:$DG$274,MATCH($A867,'Hoja de Trabajo para listado'!$DE$153:$DE$1048576,0),MATCH((CUADRO!H$5&amp;$E867),'Hoja de Trabajo para listado'!$DE$151:$DG$151,0)),0)+IFERROR(INDEX('Hoja de Trabajo para listado'!$CD$155:$DC$1048576,MATCH($A867,'Hoja de Trabajo para listado'!$CD$155:$CD$1048576,0),MATCH((CUADRO!H$5&amp;$E867),'Hoja de Trabajo para listado'!$CD$151:$DC$151,0)),0)</f>
        <v>0</v>
      </c>
      <c r="I867" s="245">
        <f ca="1">+IFERROR(INDEX('Hoja de Trabajo para listado'!$A$155:$Z$1048576,MATCH($A867,'Hoja de Trabajo para listado'!$A$155:$A$1048576,0),MATCH((CUADRO!I$5&amp;$E867),'Hoja de Trabajo para listado'!$A$151:$Z$151,0)),0)+IFERROR(INDEX('Hoja de Trabajo para listado'!$AB$155:$BA$1048576,MATCH($A867,'Hoja de Trabajo para listado'!$AB$155:$AB$1048576,0),MATCH((CUADRO!I$5&amp;$E867),'Hoja de Trabajo para listado'!$AB$151:$BA$151,0)),0)+IFERROR(INDEX('Hoja de Trabajo para listado'!$BC$155:$CB$1048576,MATCH($A867,'Hoja de Trabajo para listado'!$BC$155:$BC$1048576,0),MATCH((CUADRO!I$5&amp;$E867),'Hoja de Trabajo para listado'!$BC$151:$CB$151,0)),0)+IFERROR(INDEX('Hoja de Trabajo para listado'!$DE$153:$DG$274,MATCH($A867,'Hoja de Trabajo para listado'!$DE$153:$DE$1048576,0),MATCH((CUADRO!I$5&amp;$E867),'Hoja de Trabajo para listado'!$DE$151:$DG$151,0)),0)+IFERROR(INDEX('Hoja de Trabajo para listado'!$CD$155:$DC$1048576,MATCH($A867,'Hoja de Trabajo para listado'!$CD$155:$CD$1048576,0),MATCH((CUADRO!I$5&amp;$E867),'Hoja de Trabajo para listado'!$CD$151:$DC$151,0)),0)</f>
        <v>0</v>
      </c>
      <c r="J867" s="245">
        <f ca="1">+IFERROR(INDEX('Hoja de Trabajo para listado'!$A$155:$Z$1048576,MATCH($A867,'Hoja de Trabajo para listado'!$A$155:$A$1048576,0),MATCH((CUADRO!J$5&amp;$E867),'Hoja de Trabajo para listado'!$A$151:$Z$151,0)),0)+IFERROR(INDEX('Hoja de Trabajo para listado'!$AB$155:$BA$1048576,MATCH($A867,'Hoja de Trabajo para listado'!$AB$155:$AB$1048576,0),MATCH((CUADRO!J$5&amp;$E867),'Hoja de Trabajo para listado'!$AB$151:$BA$151,0)),0)+IFERROR(INDEX('Hoja de Trabajo para listado'!$BC$155:$CB$1048576,MATCH($A867,'Hoja de Trabajo para listado'!$BC$155:$BC$1048576,0),MATCH((CUADRO!J$5&amp;$E867),'Hoja de Trabajo para listado'!$BC$151:$CB$151,0)),0)+IFERROR(INDEX('Hoja de Trabajo para listado'!$DE$153:$DG$274,MATCH($A867,'Hoja de Trabajo para listado'!$DE$153:$DE$1048576,0),MATCH((CUADRO!J$5&amp;$E867),'Hoja de Trabajo para listado'!$DE$151:$DG$151,0)),0)+IFERROR(INDEX('Hoja de Trabajo para listado'!$CD$155:$DC$1048576,MATCH($A867,'Hoja de Trabajo para listado'!$CD$155:$CD$1048576,0),MATCH((CUADRO!J$5&amp;$E867),'Hoja de Trabajo para listado'!$CD$151:$DC$151,0)),0)</f>
        <v>0</v>
      </c>
      <c r="K867" s="245">
        <f ca="1">+IFERROR(INDEX('Hoja de Trabajo para listado'!$A$155:$Z$1048576,MATCH($A867,'Hoja de Trabajo para listado'!$A$155:$A$1048576,0),MATCH((CUADRO!K$5&amp;$E867),'Hoja de Trabajo para listado'!$A$151:$Z$151,0)),0)+IFERROR(INDEX('Hoja de Trabajo para listado'!$AB$155:$BA$1048576,MATCH($A867,'Hoja de Trabajo para listado'!$AB$155:$AB$1048576,0),MATCH((CUADRO!K$5&amp;$E867),'Hoja de Trabajo para listado'!$AB$151:$BA$151,0)),0)+IFERROR(INDEX('Hoja de Trabajo para listado'!$BC$155:$CB$1048576,MATCH($A867,'Hoja de Trabajo para listado'!$BC$155:$BC$1048576,0),MATCH((CUADRO!K$5&amp;$E867),'Hoja de Trabajo para listado'!$BC$151:$CB$151,0)),0)+IFERROR(INDEX('Hoja de Trabajo para listado'!$DE$153:$DG$274,MATCH($A867,'Hoja de Trabajo para listado'!$DE$153:$DE$1048576,0),MATCH((CUADRO!K$5&amp;$E867),'Hoja de Trabajo para listado'!$DE$151:$DG$151,0)),0)+IFERROR(INDEX('Hoja de Trabajo para listado'!$CD$155:$DC$1048576,MATCH($A867,'Hoja de Trabajo para listado'!$CD$155:$CD$1048576,0),MATCH((CUADRO!K$5&amp;$E867),'Hoja de Trabajo para listado'!$CD$151:$DC$151,0)),0)</f>
        <v>0</v>
      </c>
      <c r="L867" s="245">
        <f ca="1">+IFERROR(INDEX('Hoja de Trabajo para listado'!$A$155:$Z$1048576,MATCH($A867,'Hoja de Trabajo para listado'!$A$155:$A$1048576,0),MATCH((CUADRO!L$5&amp;$E867),'Hoja de Trabajo para listado'!$A$151:$Z$151,0)),0)+IFERROR(INDEX('Hoja de Trabajo para listado'!$AB$155:$BA$1048576,MATCH($A867,'Hoja de Trabajo para listado'!$AB$155:$AB$1048576,0),MATCH((CUADRO!L$5&amp;$E867),'Hoja de Trabajo para listado'!$AB$151:$BA$151,0)),0)+IFERROR(INDEX('Hoja de Trabajo para listado'!$BC$155:$CB$1048576,MATCH($A867,'Hoja de Trabajo para listado'!$BC$155:$BC$1048576,0),MATCH((CUADRO!L$5&amp;$E867),'Hoja de Trabajo para listado'!$BC$151:$CB$151,0)),0)+IFERROR(INDEX('Hoja de Trabajo para listado'!$DE$153:$DG$274,MATCH($A867,'Hoja de Trabajo para listado'!$DE$153:$DE$1048576,0),MATCH((CUADRO!L$5&amp;$E867),'Hoja de Trabajo para listado'!$DE$151:$DG$151,0)),0)+IFERROR(INDEX('Hoja de Trabajo para listado'!$CD$155:$DC$1048576,MATCH($A867,'Hoja de Trabajo para listado'!$CD$155:$CD$1048576,0),MATCH((CUADRO!L$5&amp;$E867),'Hoja de Trabajo para listado'!$CD$151:$DC$151,0)),0)</f>
        <v>0</v>
      </c>
      <c r="M867" s="245">
        <f ca="1">+IFERROR(INDEX('Hoja de Trabajo para listado'!$A$155:$Z$1048576,MATCH($A867,'Hoja de Trabajo para listado'!$A$155:$A$1048576,0),MATCH((CUADRO!M$5&amp;$E867),'Hoja de Trabajo para listado'!$A$151:$Z$151,0)),0)+IFERROR(INDEX('Hoja de Trabajo para listado'!$AB$155:$BA$1048576,MATCH($A867,'Hoja de Trabajo para listado'!$AB$155:$AB$1048576,0),MATCH((CUADRO!M$5&amp;$E867),'Hoja de Trabajo para listado'!$AB$151:$BA$151,0)),0)+IFERROR(INDEX('Hoja de Trabajo para listado'!$BC$155:$CB$1048576,MATCH($A867,'Hoja de Trabajo para listado'!$BC$155:$BC$1048576,0),MATCH((CUADRO!M$5&amp;$E867),'Hoja de Trabajo para listado'!$BC$151:$CB$151,0)),0)+IFERROR(INDEX('Hoja de Trabajo para listado'!$DE$153:$DG$274,MATCH($A867,'Hoja de Trabajo para listado'!$DE$153:$DE$1048576,0),MATCH((CUADRO!M$5&amp;$E867),'Hoja de Trabajo para listado'!$DE$151:$DG$151,0)),0)+IFERROR(INDEX('Hoja de Trabajo para listado'!$CD$155:$DC$1048576,MATCH($A867,'Hoja de Trabajo para listado'!$CD$155:$CD$1048576,0),MATCH((CUADRO!M$5&amp;$E867),'Hoja de Trabajo para listado'!$CD$151:$DC$151,0)),0)</f>
        <v>0</v>
      </c>
      <c r="N867" s="245">
        <f ca="1">+IFERROR(INDEX('Hoja de Trabajo para listado'!$A$155:$Z$1048576,MATCH($A867,'Hoja de Trabajo para listado'!$A$155:$A$1048576,0),MATCH((CUADRO!N$5&amp;$E867),'Hoja de Trabajo para listado'!$A$151:$Z$151,0)),0)+IFERROR(INDEX('Hoja de Trabajo para listado'!$AB$155:$BA$1048576,MATCH($A867,'Hoja de Trabajo para listado'!$AB$155:$AB$1048576,0),MATCH((CUADRO!N$5&amp;$E867),'Hoja de Trabajo para listado'!$AB$151:$BA$151,0)),0)+IFERROR(INDEX('Hoja de Trabajo para listado'!$BC$155:$CB$1048576,MATCH($A867,'Hoja de Trabajo para listado'!$BC$155:$BC$1048576,0),MATCH((CUADRO!N$5&amp;$E867),'Hoja de Trabajo para listado'!$BC$151:$CB$151,0)),0)+IFERROR(INDEX('Hoja de Trabajo para listado'!$DE$153:$DG$274,MATCH($A867,'Hoja de Trabajo para listado'!$DE$153:$DE$1048576,0),MATCH((CUADRO!N$5&amp;$E867),'Hoja de Trabajo para listado'!$DE$151:$DG$151,0)),0)+IFERROR(INDEX('Hoja de Trabajo para listado'!$CD$155:$DC$1048576,MATCH($A867,'Hoja de Trabajo para listado'!$CD$155:$CD$1048576,0),MATCH((CUADRO!N$5&amp;$E867),'Hoja de Trabajo para listado'!$CD$151:$DC$151,0)),0)</f>
        <v>0</v>
      </c>
      <c r="O867" s="245">
        <f ca="1">+IFERROR(INDEX('Hoja de Trabajo para listado'!$A$155:$Z$1048576,MATCH($A867,'Hoja de Trabajo para listado'!$A$155:$A$1048576,0),MATCH((CUADRO!O$5&amp;$E867),'Hoja de Trabajo para listado'!$A$151:$Z$151,0)),0)+IFERROR(INDEX('Hoja de Trabajo para listado'!$AB$155:$BA$1048576,MATCH($A867,'Hoja de Trabajo para listado'!$AB$155:$AB$1048576,0),MATCH((CUADRO!O$5&amp;$E867),'Hoja de Trabajo para listado'!$AB$151:$BA$151,0)),0)+IFERROR(INDEX('Hoja de Trabajo para listado'!$BC$155:$CB$1048576,MATCH($A867,'Hoja de Trabajo para listado'!$BC$155:$BC$1048576,0),MATCH((CUADRO!O$5&amp;$E867),'Hoja de Trabajo para listado'!$BC$151:$CB$151,0)),0)+IFERROR(INDEX('Hoja de Trabajo para listado'!$DE$153:$DG$274,MATCH($A867,'Hoja de Trabajo para listado'!$DE$153:$DE$1048576,0),MATCH((CUADRO!O$5&amp;$E867),'Hoja de Trabajo para listado'!$DE$151:$DG$151,0)),0)+IFERROR(INDEX('Hoja de Trabajo para listado'!$CD$155:$DC$1048576,MATCH($A867,'Hoja de Trabajo para listado'!$CD$155:$CD$1048576,0),MATCH((CUADRO!O$5&amp;$E867),'Hoja de Trabajo para listado'!$CD$151:$DC$151,0)),0)</f>
        <v>0</v>
      </c>
      <c r="P867" s="245">
        <f ca="1">+IFERROR(INDEX('Hoja de Trabajo para listado'!$A$155:$Z$1048576,MATCH($A867,'Hoja de Trabajo para listado'!$A$155:$A$1048576,0),MATCH((CUADRO!P$5&amp;$E867),'Hoja de Trabajo para listado'!$A$151:$Z$151,0)),0)+IFERROR(INDEX('Hoja de Trabajo para listado'!$AB$155:$BA$1048576,MATCH($A867,'Hoja de Trabajo para listado'!$AB$155:$AB$1048576,0),MATCH((CUADRO!P$5&amp;$E867),'Hoja de Trabajo para listado'!$AB$151:$BA$151,0)),0)+IFERROR(INDEX('Hoja de Trabajo para listado'!$BC$155:$CB$1048576,MATCH($A867,'Hoja de Trabajo para listado'!$BC$155:$BC$1048576,0),MATCH((CUADRO!P$5&amp;$E867),'Hoja de Trabajo para listado'!$BC$151:$CB$151,0)),0)+IFERROR(INDEX('Hoja de Trabajo para listado'!$DE$153:$DG$274,MATCH($A867,'Hoja de Trabajo para listado'!$DE$153:$DE$1048576,0),MATCH((CUADRO!P$5&amp;$E867),'Hoja de Trabajo para listado'!$DE$151:$DG$151,0)),0)+IFERROR(INDEX('Hoja de Trabajo para listado'!$CD$155:$DC$1048576,MATCH($A867,'Hoja de Trabajo para listado'!$CD$155:$CD$1048576,0),MATCH((CUADRO!P$5&amp;$E867),'Hoja de Trabajo para listado'!$CD$151:$DC$151,0)),0)</f>
        <v>0</v>
      </c>
      <c r="Q867" s="245">
        <f ca="1">+IFERROR(INDEX('Hoja de Trabajo para listado'!$A$155:$Z$1048576,MATCH($A867,'Hoja de Trabajo para listado'!$A$155:$A$1048576,0),MATCH((CUADRO!Q$5&amp;$E867),'Hoja de Trabajo para listado'!$A$151:$Z$151,0)),0)+IFERROR(INDEX('Hoja de Trabajo para listado'!$AB$155:$BA$1048576,MATCH($A867,'Hoja de Trabajo para listado'!$AB$155:$AB$1048576,0),MATCH((CUADRO!Q$5&amp;$E867),'Hoja de Trabajo para listado'!$AB$151:$BA$151,0)),0)+IFERROR(INDEX('Hoja de Trabajo para listado'!$BC$155:$CB$1048576,MATCH($A867,'Hoja de Trabajo para listado'!$BC$155:$BC$1048576,0),MATCH((CUADRO!Q$5&amp;$E867),'Hoja de Trabajo para listado'!$BC$151:$CB$151,0)),0)+IFERROR(INDEX('Hoja de Trabajo para listado'!$DE$153:$DG$274,MATCH($A867,'Hoja de Trabajo para listado'!$DE$153:$DE$1048576,0),MATCH((CUADRO!Q$5&amp;$E867),'Hoja de Trabajo para listado'!$DE$151:$DG$151,0)),0)+IFERROR(INDEX('Hoja de Trabajo para listado'!$CD$155:$DC$1048576,MATCH($A867,'Hoja de Trabajo para listado'!$CD$155:$CD$1048576,0),MATCH((CUADRO!Q$5&amp;$E867),'Hoja de Trabajo para listado'!$CD$151:$DC$151,0)),0)</f>
        <v>0</v>
      </c>
      <c r="R867" s="245">
        <f t="shared" ca="1" si="29"/>
        <v>0</v>
      </c>
      <c r="S867" s="259">
        <f ca="1">+R866+R867</f>
        <v>0</v>
      </c>
      <c r="T867" s="245">
        <f ca="1">+S867</f>
        <v>0</v>
      </c>
      <c r="U867" s="244">
        <f t="shared" si="30"/>
        <v>2</v>
      </c>
      <c r="V867" s="333" t="str">
        <f>+VLOOKUP(A867,bd_lista!$A$3:$E$590,5,FALSE)</f>
        <v>Gobiernos Autonomos Municipales</v>
      </c>
      <c r="W867" s="384"/>
      <c r="X867" s="242">
        <f>+VLOOKUP(A867,[3]Sheet1!$A$13:$D$744,4,FALSE)</f>
        <v>0</v>
      </c>
      <c r="Y867" s="242" t="e">
        <f>+VLOOKUP(X867,bd_lista!$A$3:$C$590,3,FALSE)</f>
        <v>#N/A</v>
      </c>
      <c r="Z867" s="292"/>
      <c r="AA867" s="293"/>
    </row>
    <row r="868" spans="1:27" customFormat="1" ht="15" hidden="1" customHeight="1">
      <c r="A868" s="32">
        <v>1518</v>
      </c>
      <c r="B868" s="388">
        <f>+A868</f>
        <v>1518</v>
      </c>
      <c r="C868" s="247" t="str">
        <f>+VLOOKUP(A868,bd_lista!$A$3:$C$590,3,FALSE)</f>
        <v>Gobierno Autónomo Municipal de Vitichi</v>
      </c>
      <c r="D868" s="385" t="str">
        <f>+C868</f>
        <v>Gobierno Autónomo Municipal de Vitichi</v>
      </c>
      <c r="E868" s="242" t="s">
        <v>1304</v>
      </c>
      <c r="F868" s="243">
        <f ca="1">+IFERROR(INDEX('Hoja de Trabajo para listado'!$A$155:$Z$1048576,MATCH($A868,'Hoja de Trabajo para listado'!$A$155:$A$1048576,0),MATCH((CUADRO!F$5&amp;$E868),'Hoja de Trabajo para listado'!$A$151:$Z$151,0)),0)+IFERROR(INDEX('Hoja de Trabajo para listado'!$AB$155:$BA$1048576,MATCH($A868,'Hoja de Trabajo para listado'!$AB$155:$AB$1048576,0),MATCH((CUADRO!F$5&amp;$E868),'Hoja de Trabajo para listado'!$AB$151:$BA$151,0)),0)+IFERROR(INDEX('Hoja de Trabajo para listado'!$BC$155:$CB$1048576,MATCH($A868,'Hoja de Trabajo para listado'!$BC$155:$BC$1048576,0),MATCH((CUADRO!F$5&amp;$E868),'Hoja de Trabajo para listado'!$BC$151:$CB$151,0)),0)+IFERROR(INDEX('Hoja de Trabajo para listado'!$DE$153:$DG$274,MATCH($A868,'Hoja de Trabajo para listado'!$DE$153:$DE$1048576,0),MATCH((CUADRO!F$5&amp;$E868),'Hoja de Trabajo para listado'!$DE$151:$DG$151,0)),0)+IFERROR(INDEX('Hoja de Trabajo para listado'!$CD$155:$DC$1048576,MATCH($A868,'Hoja de Trabajo para listado'!$CD$155:$CD$1048576,0),MATCH((CUADRO!F$5&amp;$E868),'Hoja de Trabajo para listado'!$CD$151:$DC$151,0)),0)</f>
        <v>0</v>
      </c>
      <c r="G868" s="243">
        <f ca="1">+IFERROR(INDEX('Hoja de Trabajo para listado'!$A$155:$Z$1048576,MATCH($A868,'Hoja de Trabajo para listado'!$A$155:$A$1048576,0),MATCH((CUADRO!G$5&amp;$E868),'Hoja de Trabajo para listado'!$A$151:$Z$151,0)),0)+IFERROR(INDEX('Hoja de Trabajo para listado'!$AB$155:$BA$1048576,MATCH($A868,'Hoja de Trabajo para listado'!$AB$155:$AB$1048576,0),MATCH((CUADRO!G$5&amp;$E868),'Hoja de Trabajo para listado'!$AB$151:$BA$151,0)),0)+IFERROR(INDEX('Hoja de Trabajo para listado'!$BC$155:$CB$1048576,MATCH($A868,'Hoja de Trabajo para listado'!$BC$155:$BC$1048576,0),MATCH((CUADRO!G$5&amp;$E868),'Hoja de Trabajo para listado'!$BC$151:$CB$151,0)),0)+IFERROR(INDEX('Hoja de Trabajo para listado'!$DE$153:$DG$274,MATCH($A868,'Hoja de Trabajo para listado'!$DE$153:$DE$1048576,0),MATCH((CUADRO!G$5&amp;$E868),'Hoja de Trabajo para listado'!$DE$151:$DG$151,0)),0)+IFERROR(INDEX('Hoja de Trabajo para listado'!$CD$155:$DC$1048576,MATCH($A868,'Hoja de Trabajo para listado'!$CD$155:$CD$1048576,0),MATCH((CUADRO!G$5&amp;$E868),'Hoja de Trabajo para listado'!$CD$151:$DC$151,0)),0)</f>
        <v>0</v>
      </c>
      <c r="H868" s="243">
        <f ca="1">+IFERROR(INDEX('Hoja de Trabajo para listado'!$A$155:$Z$1048576,MATCH($A868,'Hoja de Trabajo para listado'!$A$155:$A$1048576,0),MATCH((CUADRO!H$5&amp;$E868),'Hoja de Trabajo para listado'!$A$151:$Z$151,0)),0)+IFERROR(INDEX('Hoja de Trabajo para listado'!$AB$155:$BA$1048576,MATCH($A868,'Hoja de Trabajo para listado'!$AB$155:$AB$1048576,0),MATCH((CUADRO!H$5&amp;$E868),'Hoja de Trabajo para listado'!$AB$151:$BA$151,0)),0)+IFERROR(INDEX('Hoja de Trabajo para listado'!$BC$155:$CB$1048576,MATCH($A868,'Hoja de Trabajo para listado'!$BC$155:$BC$1048576,0),MATCH((CUADRO!H$5&amp;$E868),'Hoja de Trabajo para listado'!$BC$151:$CB$151,0)),0)+IFERROR(INDEX('Hoja de Trabajo para listado'!$DE$153:$DG$274,MATCH($A868,'Hoja de Trabajo para listado'!$DE$153:$DE$1048576,0),MATCH((CUADRO!H$5&amp;$E868),'Hoja de Trabajo para listado'!$DE$151:$DG$151,0)),0)+IFERROR(INDEX('Hoja de Trabajo para listado'!$CD$155:$DC$1048576,MATCH($A868,'Hoja de Trabajo para listado'!$CD$155:$CD$1048576,0),MATCH((CUADRO!H$5&amp;$E868),'Hoja de Trabajo para listado'!$CD$151:$DC$151,0)),0)</f>
        <v>0</v>
      </c>
      <c r="I868" s="243">
        <f ca="1">+IFERROR(INDEX('Hoja de Trabajo para listado'!$A$155:$Z$1048576,MATCH($A868,'Hoja de Trabajo para listado'!$A$155:$A$1048576,0),MATCH((CUADRO!I$5&amp;$E868),'Hoja de Trabajo para listado'!$A$151:$Z$151,0)),0)+IFERROR(INDEX('Hoja de Trabajo para listado'!$AB$155:$BA$1048576,MATCH($A868,'Hoja de Trabajo para listado'!$AB$155:$AB$1048576,0),MATCH((CUADRO!I$5&amp;$E868),'Hoja de Trabajo para listado'!$AB$151:$BA$151,0)),0)+IFERROR(INDEX('Hoja de Trabajo para listado'!$BC$155:$CB$1048576,MATCH($A868,'Hoja de Trabajo para listado'!$BC$155:$BC$1048576,0),MATCH((CUADRO!I$5&amp;$E868),'Hoja de Trabajo para listado'!$BC$151:$CB$151,0)),0)+IFERROR(INDEX('Hoja de Trabajo para listado'!$DE$153:$DG$274,MATCH($A868,'Hoja de Trabajo para listado'!$DE$153:$DE$1048576,0),MATCH((CUADRO!I$5&amp;$E868),'Hoja de Trabajo para listado'!$DE$151:$DG$151,0)),0)+IFERROR(INDEX('Hoja de Trabajo para listado'!$CD$155:$DC$1048576,MATCH($A868,'Hoja de Trabajo para listado'!$CD$155:$CD$1048576,0),MATCH((CUADRO!I$5&amp;$E868),'Hoja de Trabajo para listado'!$CD$151:$DC$151,0)),0)</f>
        <v>0</v>
      </c>
      <c r="J868" s="243">
        <f ca="1">+IFERROR(INDEX('Hoja de Trabajo para listado'!$A$155:$Z$1048576,MATCH($A868,'Hoja de Trabajo para listado'!$A$155:$A$1048576,0),MATCH((CUADRO!J$5&amp;$E868),'Hoja de Trabajo para listado'!$A$151:$Z$151,0)),0)+IFERROR(INDEX('Hoja de Trabajo para listado'!$AB$155:$BA$1048576,MATCH($A868,'Hoja de Trabajo para listado'!$AB$155:$AB$1048576,0),MATCH((CUADRO!J$5&amp;$E868),'Hoja de Trabajo para listado'!$AB$151:$BA$151,0)),0)+IFERROR(INDEX('Hoja de Trabajo para listado'!$BC$155:$CB$1048576,MATCH($A868,'Hoja de Trabajo para listado'!$BC$155:$BC$1048576,0),MATCH((CUADRO!J$5&amp;$E868),'Hoja de Trabajo para listado'!$BC$151:$CB$151,0)),0)+IFERROR(INDEX('Hoja de Trabajo para listado'!$DE$153:$DG$274,MATCH($A868,'Hoja de Trabajo para listado'!$DE$153:$DE$1048576,0),MATCH((CUADRO!J$5&amp;$E868),'Hoja de Trabajo para listado'!$DE$151:$DG$151,0)),0)+IFERROR(INDEX('Hoja de Trabajo para listado'!$CD$155:$DC$1048576,MATCH($A868,'Hoja de Trabajo para listado'!$CD$155:$CD$1048576,0),MATCH((CUADRO!J$5&amp;$E868),'Hoja de Trabajo para listado'!$CD$151:$DC$151,0)),0)</f>
        <v>0</v>
      </c>
      <c r="K868" s="243">
        <f ca="1">+IFERROR(INDEX('Hoja de Trabajo para listado'!$A$155:$Z$1048576,MATCH($A868,'Hoja de Trabajo para listado'!$A$155:$A$1048576,0),MATCH((CUADRO!K$5&amp;$E868),'Hoja de Trabajo para listado'!$A$151:$Z$151,0)),0)+IFERROR(INDEX('Hoja de Trabajo para listado'!$AB$155:$BA$1048576,MATCH($A868,'Hoja de Trabajo para listado'!$AB$155:$AB$1048576,0),MATCH((CUADRO!K$5&amp;$E868),'Hoja de Trabajo para listado'!$AB$151:$BA$151,0)),0)+IFERROR(INDEX('Hoja de Trabajo para listado'!$BC$155:$CB$1048576,MATCH($A868,'Hoja de Trabajo para listado'!$BC$155:$BC$1048576,0),MATCH((CUADRO!K$5&amp;$E868),'Hoja de Trabajo para listado'!$BC$151:$CB$151,0)),0)+IFERROR(INDEX('Hoja de Trabajo para listado'!$DE$153:$DG$274,MATCH($A868,'Hoja de Trabajo para listado'!$DE$153:$DE$1048576,0),MATCH((CUADRO!K$5&amp;$E868),'Hoja de Trabajo para listado'!$DE$151:$DG$151,0)),0)+IFERROR(INDEX('Hoja de Trabajo para listado'!$CD$155:$DC$1048576,MATCH($A868,'Hoja de Trabajo para listado'!$CD$155:$CD$1048576,0),MATCH((CUADRO!K$5&amp;$E868),'Hoja de Trabajo para listado'!$CD$151:$DC$151,0)),0)</f>
        <v>0</v>
      </c>
      <c r="L868" s="243">
        <f ca="1">+IFERROR(INDEX('Hoja de Trabajo para listado'!$A$155:$Z$1048576,MATCH($A868,'Hoja de Trabajo para listado'!$A$155:$A$1048576,0),MATCH((CUADRO!L$5&amp;$E868),'Hoja de Trabajo para listado'!$A$151:$Z$151,0)),0)+IFERROR(INDEX('Hoja de Trabajo para listado'!$AB$155:$BA$1048576,MATCH($A868,'Hoja de Trabajo para listado'!$AB$155:$AB$1048576,0),MATCH((CUADRO!L$5&amp;$E868),'Hoja de Trabajo para listado'!$AB$151:$BA$151,0)),0)+IFERROR(INDEX('Hoja de Trabajo para listado'!$BC$155:$CB$1048576,MATCH($A868,'Hoja de Trabajo para listado'!$BC$155:$BC$1048576,0),MATCH((CUADRO!L$5&amp;$E868),'Hoja de Trabajo para listado'!$BC$151:$CB$151,0)),0)+IFERROR(INDEX('Hoja de Trabajo para listado'!$DE$153:$DG$274,MATCH($A868,'Hoja de Trabajo para listado'!$DE$153:$DE$1048576,0),MATCH((CUADRO!L$5&amp;$E868),'Hoja de Trabajo para listado'!$DE$151:$DG$151,0)),0)+IFERROR(INDEX('Hoja de Trabajo para listado'!$CD$155:$DC$1048576,MATCH($A868,'Hoja de Trabajo para listado'!$CD$155:$CD$1048576,0),MATCH((CUADRO!L$5&amp;$E868),'Hoja de Trabajo para listado'!$CD$151:$DC$151,0)),0)</f>
        <v>0</v>
      </c>
      <c r="M868" s="243">
        <f ca="1">+IFERROR(INDEX('Hoja de Trabajo para listado'!$A$155:$Z$1048576,MATCH($A868,'Hoja de Trabajo para listado'!$A$155:$A$1048576,0),MATCH((CUADRO!M$5&amp;$E868),'Hoja de Trabajo para listado'!$A$151:$Z$151,0)),0)+IFERROR(INDEX('Hoja de Trabajo para listado'!$AB$155:$BA$1048576,MATCH($A868,'Hoja de Trabajo para listado'!$AB$155:$AB$1048576,0),MATCH((CUADRO!M$5&amp;$E868),'Hoja de Trabajo para listado'!$AB$151:$BA$151,0)),0)+IFERROR(INDEX('Hoja de Trabajo para listado'!$BC$155:$CB$1048576,MATCH($A868,'Hoja de Trabajo para listado'!$BC$155:$BC$1048576,0),MATCH((CUADRO!M$5&amp;$E868),'Hoja de Trabajo para listado'!$BC$151:$CB$151,0)),0)+IFERROR(INDEX('Hoja de Trabajo para listado'!$DE$153:$DG$274,MATCH($A868,'Hoja de Trabajo para listado'!$DE$153:$DE$1048576,0),MATCH((CUADRO!M$5&amp;$E868),'Hoja de Trabajo para listado'!$DE$151:$DG$151,0)),0)+IFERROR(INDEX('Hoja de Trabajo para listado'!$CD$155:$DC$1048576,MATCH($A868,'Hoja de Trabajo para listado'!$CD$155:$CD$1048576,0),MATCH((CUADRO!M$5&amp;$E868),'Hoja de Trabajo para listado'!$CD$151:$DC$151,0)),0)</f>
        <v>0</v>
      </c>
      <c r="N868" s="243">
        <f ca="1">+IFERROR(INDEX('Hoja de Trabajo para listado'!$A$155:$Z$1048576,MATCH($A868,'Hoja de Trabajo para listado'!$A$155:$A$1048576,0),MATCH((CUADRO!N$5&amp;$E868),'Hoja de Trabajo para listado'!$A$151:$Z$151,0)),0)+IFERROR(INDEX('Hoja de Trabajo para listado'!$AB$155:$BA$1048576,MATCH($A868,'Hoja de Trabajo para listado'!$AB$155:$AB$1048576,0),MATCH((CUADRO!N$5&amp;$E868),'Hoja de Trabajo para listado'!$AB$151:$BA$151,0)),0)+IFERROR(INDEX('Hoja de Trabajo para listado'!$BC$155:$CB$1048576,MATCH($A868,'Hoja de Trabajo para listado'!$BC$155:$BC$1048576,0),MATCH((CUADRO!N$5&amp;$E868),'Hoja de Trabajo para listado'!$BC$151:$CB$151,0)),0)+IFERROR(INDEX('Hoja de Trabajo para listado'!$DE$153:$DG$274,MATCH($A868,'Hoja de Trabajo para listado'!$DE$153:$DE$1048576,0),MATCH((CUADRO!N$5&amp;$E868),'Hoja de Trabajo para listado'!$DE$151:$DG$151,0)),0)+IFERROR(INDEX('Hoja de Trabajo para listado'!$CD$155:$DC$1048576,MATCH($A868,'Hoja de Trabajo para listado'!$CD$155:$CD$1048576,0),MATCH((CUADRO!N$5&amp;$E868),'Hoja de Trabajo para listado'!$CD$151:$DC$151,0)),0)</f>
        <v>0</v>
      </c>
      <c r="O868" s="243">
        <f ca="1">+IFERROR(INDEX('Hoja de Trabajo para listado'!$A$155:$Z$1048576,MATCH($A868,'Hoja de Trabajo para listado'!$A$155:$A$1048576,0),MATCH((CUADRO!O$5&amp;$E868),'Hoja de Trabajo para listado'!$A$151:$Z$151,0)),0)+IFERROR(INDEX('Hoja de Trabajo para listado'!$AB$155:$BA$1048576,MATCH($A868,'Hoja de Trabajo para listado'!$AB$155:$AB$1048576,0),MATCH((CUADRO!O$5&amp;$E868),'Hoja de Trabajo para listado'!$AB$151:$BA$151,0)),0)+IFERROR(INDEX('Hoja de Trabajo para listado'!$BC$155:$CB$1048576,MATCH($A868,'Hoja de Trabajo para listado'!$BC$155:$BC$1048576,0),MATCH((CUADRO!O$5&amp;$E868),'Hoja de Trabajo para listado'!$BC$151:$CB$151,0)),0)+IFERROR(INDEX('Hoja de Trabajo para listado'!$DE$153:$DG$274,MATCH($A868,'Hoja de Trabajo para listado'!$DE$153:$DE$1048576,0),MATCH((CUADRO!O$5&amp;$E868),'Hoja de Trabajo para listado'!$DE$151:$DG$151,0)),0)+IFERROR(INDEX('Hoja de Trabajo para listado'!$CD$155:$DC$1048576,MATCH($A868,'Hoja de Trabajo para listado'!$CD$155:$CD$1048576,0),MATCH((CUADRO!O$5&amp;$E868),'Hoja de Trabajo para listado'!$CD$151:$DC$151,0)),0)</f>
        <v>0</v>
      </c>
      <c r="P868" s="243">
        <f ca="1">+IFERROR(INDEX('Hoja de Trabajo para listado'!$A$155:$Z$1048576,MATCH($A868,'Hoja de Trabajo para listado'!$A$155:$A$1048576,0),MATCH((CUADRO!P$5&amp;$E868),'Hoja de Trabajo para listado'!$A$151:$Z$151,0)),0)+IFERROR(INDEX('Hoja de Trabajo para listado'!$AB$155:$BA$1048576,MATCH($A868,'Hoja de Trabajo para listado'!$AB$155:$AB$1048576,0),MATCH((CUADRO!P$5&amp;$E868),'Hoja de Trabajo para listado'!$AB$151:$BA$151,0)),0)+IFERROR(INDEX('Hoja de Trabajo para listado'!$BC$155:$CB$1048576,MATCH($A868,'Hoja de Trabajo para listado'!$BC$155:$BC$1048576,0),MATCH((CUADRO!P$5&amp;$E868),'Hoja de Trabajo para listado'!$BC$151:$CB$151,0)),0)+IFERROR(INDEX('Hoja de Trabajo para listado'!$DE$153:$DG$274,MATCH($A868,'Hoja de Trabajo para listado'!$DE$153:$DE$1048576,0),MATCH((CUADRO!P$5&amp;$E868),'Hoja de Trabajo para listado'!$DE$151:$DG$151,0)),0)+IFERROR(INDEX('Hoja de Trabajo para listado'!$CD$155:$DC$1048576,MATCH($A868,'Hoja de Trabajo para listado'!$CD$155:$CD$1048576,0),MATCH((CUADRO!P$5&amp;$E868),'Hoja de Trabajo para listado'!$CD$151:$DC$151,0)),0)</f>
        <v>0</v>
      </c>
      <c r="Q868" s="243">
        <f ca="1">+IFERROR(INDEX('Hoja de Trabajo para listado'!$A$155:$Z$1048576,MATCH($A868,'Hoja de Trabajo para listado'!$A$155:$A$1048576,0),MATCH((CUADRO!Q$5&amp;$E868),'Hoja de Trabajo para listado'!$A$151:$Z$151,0)),0)+IFERROR(INDEX('Hoja de Trabajo para listado'!$AB$155:$BA$1048576,MATCH($A868,'Hoja de Trabajo para listado'!$AB$155:$AB$1048576,0),MATCH((CUADRO!Q$5&amp;$E868),'Hoja de Trabajo para listado'!$AB$151:$BA$151,0)),0)+IFERROR(INDEX('Hoja de Trabajo para listado'!$BC$155:$CB$1048576,MATCH($A868,'Hoja de Trabajo para listado'!$BC$155:$BC$1048576,0),MATCH((CUADRO!Q$5&amp;$E868),'Hoja de Trabajo para listado'!$BC$151:$CB$151,0)),0)+IFERROR(INDEX('Hoja de Trabajo para listado'!$DE$153:$DG$274,MATCH($A868,'Hoja de Trabajo para listado'!$DE$153:$DE$1048576,0),MATCH((CUADRO!Q$5&amp;$E868),'Hoja de Trabajo para listado'!$DE$151:$DG$151,0)),0)+IFERROR(INDEX('Hoja de Trabajo para listado'!$CD$155:$DC$1048576,MATCH($A868,'Hoja de Trabajo para listado'!$CD$155:$CD$1048576,0),MATCH((CUADRO!Q$5&amp;$E868),'Hoja de Trabajo para listado'!$CD$151:$DC$151,0)),0)</f>
        <v>0</v>
      </c>
      <c r="R868" s="243">
        <f t="shared" ca="1" si="29"/>
        <v>0</v>
      </c>
      <c r="S868" s="249"/>
      <c r="T868" s="243">
        <f ca="1">+T869</f>
        <v>0</v>
      </c>
      <c r="U868" s="242">
        <f t="shared" si="30"/>
        <v>1</v>
      </c>
      <c r="V868" s="333" t="str">
        <f>+VLOOKUP(A868,bd_lista!$A$3:$E$590,5,FALSE)</f>
        <v>Gobiernos Autonomos Municipales</v>
      </c>
      <c r="W868" s="383" t="str">
        <f>+V868</f>
        <v>Gobiernos Autonomos Municipales</v>
      </c>
      <c r="X868" s="242">
        <f>+VLOOKUP(A868,[3]Sheet1!$A$13:$D$744,4,FALSE)</f>
        <v>0</v>
      </c>
      <c r="Y868" s="242" t="e">
        <f>+VLOOKUP(X868,bd_lista!$A$3:$C$590,3,FALSE)</f>
        <v>#N/A</v>
      </c>
      <c r="Z868" s="294">
        <f>+X868</f>
        <v>0</v>
      </c>
      <c r="AA868" s="295" t="e">
        <f>+Y868</f>
        <v>#N/A</v>
      </c>
    </row>
    <row r="869" spans="1:27" customFormat="1" ht="15" hidden="1" customHeight="1">
      <c r="A869" s="32">
        <v>1518</v>
      </c>
      <c r="B869" s="389"/>
      <c r="C869" s="247" t="str">
        <f>+VLOOKUP(A869,bd_lista!$A$3:$C$590,3,FALSE)</f>
        <v>Gobierno Autónomo Municipal de Vitichi</v>
      </c>
      <c r="D869" s="386"/>
      <c r="E869" s="244" t="s">
        <v>1305</v>
      </c>
      <c r="F869" s="245">
        <f ca="1">+IFERROR(INDEX('Hoja de Trabajo para listado'!$A$155:$Z$1048576,MATCH($A869,'Hoja de Trabajo para listado'!$A$155:$A$1048576,0),MATCH((CUADRO!F$5&amp;$E869),'Hoja de Trabajo para listado'!$A$151:$Z$151,0)),0)+IFERROR(INDEX('Hoja de Trabajo para listado'!$AB$155:$BA$1048576,MATCH($A869,'Hoja de Trabajo para listado'!$AB$155:$AB$1048576,0),MATCH((CUADRO!F$5&amp;$E869),'Hoja de Trabajo para listado'!$AB$151:$BA$151,0)),0)+IFERROR(INDEX('Hoja de Trabajo para listado'!$BC$155:$CB$1048576,MATCH($A869,'Hoja de Trabajo para listado'!$BC$155:$BC$1048576,0),MATCH((CUADRO!F$5&amp;$E869),'Hoja de Trabajo para listado'!$BC$151:$CB$151,0)),0)+IFERROR(INDEX('Hoja de Trabajo para listado'!$DE$153:$DG$274,MATCH($A869,'Hoja de Trabajo para listado'!$DE$153:$DE$1048576,0),MATCH((CUADRO!F$5&amp;$E869),'Hoja de Trabajo para listado'!$DE$151:$DG$151,0)),0)+IFERROR(INDEX('Hoja de Trabajo para listado'!$CD$155:$DC$1048576,MATCH($A869,'Hoja de Trabajo para listado'!$CD$155:$CD$1048576,0),MATCH((CUADRO!F$5&amp;$E869),'Hoja de Trabajo para listado'!$CD$151:$DC$151,0)),0)</f>
        <v>0</v>
      </c>
      <c r="G869" s="245">
        <f ca="1">+IFERROR(INDEX('Hoja de Trabajo para listado'!$A$155:$Z$1048576,MATCH($A869,'Hoja de Trabajo para listado'!$A$155:$A$1048576,0),MATCH((CUADRO!G$5&amp;$E869),'Hoja de Trabajo para listado'!$A$151:$Z$151,0)),0)+IFERROR(INDEX('Hoja de Trabajo para listado'!$AB$155:$BA$1048576,MATCH($A869,'Hoja de Trabajo para listado'!$AB$155:$AB$1048576,0),MATCH((CUADRO!G$5&amp;$E869),'Hoja de Trabajo para listado'!$AB$151:$BA$151,0)),0)+IFERROR(INDEX('Hoja de Trabajo para listado'!$BC$155:$CB$1048576,MATCH($A869,'Hoja de Trabajo para listado'!$BC$155:$BC$1048576,0),MATCH((CUADRO!G$5&amp;$E869),'Hoja de Trabajo para listado'!$BC$151:$CB$151,0)),0)+IFERROR(INDEX('Hoja de Trabajo para listado'!$DE$153:$DG$274,MATCH($A869,'Hoja de Trabajo para listado'!$DE$153:$DE$1048576,0),MATCH((CUADRO!G$5&amp;$E869),'Hoja de Trabajo para listado'!$DE$151:$DG$151,0)),0)+IFERROR(INDEX('Hoja de Trabajo para listado'!$CD$155:$DC$1048576,MATCH($A869,'Hoja de Trabajo para listado'!$CD$155:$CD$1048576,0),MATCH((CUADRO!G$5&amp;$E869),'Hoja de Trabajo para listado'!$CD$151:$DC$151,0)),0)</f>
        <v>0</v>
      </c>
      <c r="H869" s="245">
        <f ca="1">+IFERROR(INDEX('Hoja de Trabajo para listado'!$A$155:$Z$1048576,MATCH($A869,'Hoja de Trabajo para listado'!$A$155:$A$1048576,0),MATCH((CUADRO!H$5&amp;$E869),'Hoja de Trabajo para listado'!$A$151:$Z$151,0)),0)+IFERROR(INDEX('Hoja de Trabajo para listado'!$AB$155:$BA$1048576,MATCH($A869,'Hoja de Trabajo para listado'!$AB$155:$AB$1048576,0),MATCH((CUADRO!H$5&amp;$E869),'Hoja de Trabajo para listado'!$AB$151:$BA$151,0)),0)+IFERROR(INDEX('Hoja de Trabajo para listado'!$BC$155:$CB$1048576,MATCH($A869,'Hoja de Trabajo para listado'!$BC$155:$BC$1048576,0),MATCH((CUADRO!H$5&amp;$E869),'Hoja de Trabajo para listado'!$BC$151:$CB$151,0)),0)+IFERROR(INDEX('Hoja de Trabajo para listado'!$DE$153:$DG$274,MATCH($A869,'Hoja de Trabajo para listado'!$DE$153:$DE$1048576,0),MATCH((CUADRO!H$5&amp;$E869),'Hoja de Trabajo para listado'!$DE$151:$DG$151,0)),0)+IFERROR(INDEX('Hoja de Trabajo para listado'!$CD$155:$DC$1048576,MATCH($A869,'Hoja de Trabajo para listado'!$CD$155:$CD$1048576,0),MATCH((CUADRO!H$5&amp;$E869),'Hoja de Trabajo para listado'!$CD$151:$DC$151,0)),0)</f>
        <v>0</v>
      </c>
      <c r="I869" s="245">
        <f ca="1">+IFERROR(INDEX('Hoja de Trabajo para listado'!$A$155:$Z$1048576,MATCH($A869,'Hoja de Trabajo para listado'!$A$155:$A$1048576,0),MATCH((CUADRO!I$5&amp;$E869),'Hoja de Trabajo para listado'!$A$151:$Z$151,0)),0)+IFERROR(INDEX('Hoja de Trabajo para listado'!$AB$155:$BA$1048576,MATCH($A869,'Hoja de Trabajo para listado'!$AB$155:$AB$1048576,0),MATCH((CUADRO!I$5&amp;$E869),'Hoja de Trabajo para listado'!$AB$151:$BA$151,0)),0)+IFERROR(INDEX('Hoja de Trabajo para listado'!$BC$155:$CB$1048576,MATCH($A869,'Hoja de Trabajo para listado'!$BC$155:$BC$1048576,0),MATCH((CUADRO!I$5&amp;$E869),'Hoja de Trabajo para listado'!$BC$151:$CB$151,0)),0)+IFERROR(INDEX('Hoja de Trabajo para listado'!$DE$153:$DG$274,MATCH($A869,'Hoja de Trabajo para listado'!$DE$153:$DE$1048576,0),MATCH((CUADRO!I$5&amp;$E869),'Hoja de Trabajo para listado'!$DE$151:$DG$151,0)),0)+IFERROR(INDEX('Hoja de Trabajo para listado'!$CD$155:$DC$1048576,MATCH($A869,'Hoja de Trabajo para listado'!$CD$155:$CD$1048576,0),MATCH((CUADRO!I$5&amp;$E869),'Hoja de Trabajo para listado'!$CD$151:$DC$151,0)),0)</f>
        <v>0</v>
      </c>
      <c r="J869" s="245">
        <f ca="1">+IFERROR(INDEX('Hoja de Trabajo para listado'!$A$155:$Z$1048576,MATCH($A869,'Hoja de Trabajo para listado'!$A$155:$A$1048576,0),MATCH((CUADRO!J$5&amp;$E869),'Hoja de Trabajo para listado'!$A$151:$Z$151,0)),0)+IFERROR(INDEX('Hoja de Trabajo para listado'!$AB$155:$BA$1048576,MATCH($A869,'Hoja de Trabajo para listado'!$AB$155:$AB$1048576,0),MATCH((CUADRO!J$5&amp;$E869),'Hoja de Trabajo para listado'!$AB$151:$BA$151,0)),0)+IFERROR(INDEX('Hoja de Trabajo para listado'!$BC$155:$CB$1048576,MATCH($A869,'Hoja de Trabajo para listado'!$BC$155:$BC$1048576,0),MATCH((CUADRO!J$5&amp;$E869),'Hoja de Trabajo para listado'!$BC$151:$CB$151,0)),0)+IFERROR(INDEX('Hoja de Trabajo para listado'!$DE$153:$DG$274,MATCH($A869,'Hoja de Trabajo para listado'!$DE$153:$DE$1048576,0),MATCH((CUADRO!J$5&amp;$E869),'Hoja de Trabajo para listado'!$DE$151:$DG$151,0)),0)+IFERROR(INDEX('Hoja de Trabajo para listado'!$CD$155:$DC$1048576,MATCH($A869,'Hoja de Trabajo para listado'!$CD$155:$CD$1048576,0),MATCH((CUADRO!J$5&amp;$E869),'Hoja de Trabajo para listado'!$CD$151:$DC$151,0)),0)</f>
        <v>0</v>
      </c>
      <c r="K869" s="245">
        <f ca="1">+IFERROR(INDEX('Hoja de Trabajo para listado'!$A$155:$Z$1048576,MATCH($A869,'Hoja de Trabajo para listado'!$A$155:$A$1048576,0),MATCH((CUADRO!K$5&amp;$E869),'Hoja de Trabajo para listado'!$A$151:$Z$151,0)),0)+IFERROR(INDEX('Hoja de Trabajo para listado'!$AB$155:$BA$1048576,MATCH($A869,'Hoja de Trabajo para listado'!$AB$155:$AB$1048576,0),MATCH((CUADRO!K$5&amp;$E869),'Hoja de Trabajo para listado'!$AB$151:$BA$151,0)),0)+IFERROR(INDEX('Hoja de Trabajo para listado'!$BC$155:$CB$1048576,MATCH($A869,'Hoja de Trabajo para listado'!$BC$155:$BC$1048576,0),MATCH((CUADRO!K$5&amp;$E869),'Hoja de Trabajo para listado'!$BC$151:$CB$151,0)),0)+IFERROR(INDEX('Hoja de Trabajo para listado'!$DE$153:$DG$274,MATCH($A869,'Hoja de Trabajo para listado'!$DE$153:$DE$1048576,0),MATCH((CUADRO!K$5&amp;$E869),'Hoja de Trabajo para listado'!$DE$151:$DG$151,0)),0)+IFERROR(INDEX('Hoja de Trabajo para listado'!$CD$155:$DC$1048576,MATCH($A869,'Hoja de Trabajo para listado'!$CD$155:$CD$1048576,0),MATCH((CUADRO!K$5&amp;$E869),'Hoja de Trabajo para listado'!$CD$151:$DC$151,0)),0)</f>
        <v>0</v>
      </c>
      <c r="L869" s="245">
        <f ca="1">+IFERROR(INDEX('Hoja de Trabajo para listado'!$A$155:$Z$1048576,MATCH($A869,'Hoja de Trabajo para listado'!$A$155:$A$1048576,0),MATCH((CUADRO!L$5&amp;$E869),'Hoja de Trabajo para listado'!$A$151:$Z$151,0)),0)+IFERROR(INDEX('Hoja de Trabajo para listado'!$AB$155:$BA$1048576,MATCH($A869,'Hoja de Trabajo para listado'!$AB$155:$AB$1048576,0),MATCH((CUADRO!L$5&amp;$E869),'Hoja de Trabajo para listado'!$AB$151:$BA$151,0)),0)+IFERROR(INDEX('Hoja de Trabajo para listado'!$BC$155:$CB$1048576,MATCH($A869,'Hoja de Trabajo para listado'!$BC$155:$BC$1048576,0),MATCH((CUADRO!L$5&amp;$E869),'Hoja de Trabajo para listado'!$BC$151:$CB$151,0)),0)+IFERROR(INDEX('Hoja de Trabajo para listado'!$DE$153:$DG$274,MATCH($A869,'Hoja de Trabajo para listado'!$DE$153:$DE$1048576,0),MATCH((CUADRO!L$5&amp;$E869),'Hoja de Trabajo para listado'!$DE$151:$DG$151,0)),0)+IFERROR(INDEX('Hoja de Trabajo para listado'!$CD$155:$DC$1048576,MATCH($A869,'Hoja de Trabajo para listado'!$CD$155:$CD$1048576,0),MATCH((CUADRO!L$5&amp;$E869),'Hoja de Trabajo para listado'!$CD$151:$DC$151,0)),0)</f>
        <v>0</v>
      </c>
      <c r="M869" s="245">
        <f ca="1">+IFERROR(INDEX('Hoja de Trabajo para listado'!$A$155:$Z$1048576,MATCH($A869,'Hoja de Trabajo para listado'!$A$155:$A$1048576,0),MATCH((CUADRO!M$5&amp;$E869),'Hoja de Trabajo para listado'!$A$151:$Z$151,0)),0)+IFERROR(INDEX('Hoja de Trabajo para listado'!$AB$155:$BA$1048576,MATCH($A869,'Hoja de Trabajo para listado'!$AB$155:$AB$1048576,0),MATCH((CUADRO!M$5&amp;$E869),'Hoja de Trabajo para listado'!$AB$151:$BA$151,0)),0)+IFERROR(INDEX('Hoja de Trabajo para listado'!$BC$155:$CB$1048576,MATCH($A869,'Hoja de Trabajo para listado'!$BC$155:$BC$1048576,0),MATCH((CUADRO!M$5&amp;$E869),'Hoja de Trabajo para listado'!$BC$151:$CB$151,0)),0)+IFERROR(INDEX('Hoja de Trabajo para listado'!$DE$153:$DG$274,MATCH($A869,'Hoja de Trabajo para listado'!$DE$153:$DE$1048576,0),MATCH((CUADRO!M$5&amp;$E869),'Hoja de Trabajo para listado'!$DE$151:$DG$151,0)),0)+IFERROR(INDEX('Hoja de Trabajo para listado'!$CD$155:$DC$1048576,MATCH($A869,'Hoja de Trabajo para listado'!$CD$155:$CD$1048576,0),MATCH((CUADRO!M$5&amp;$E869),'Hoja de Trabajo para listado'!$CD$151:$DC$151,0)),0)</f>
        <v>0</v>
      </c>
      <c r="N869" s="245">
        <f ca="1">+IFERROR(INDEX('Hoja de Trabajo para listado'!$A$155:$Z$1048576,MATCH($A869,'Hoja de Trabajo para listado'!$A$155:$A$1048576,0),MATCH((CUADRO!N$5&amp;$E869),'Hoja de Trabajo para listado'!$A$151:$Z$151,0)),0)+IFERROR(INDEX('Hoja de Trabajo para listado'!$AB$155:$BA$1048576,MATCH($A869,'Hoja de Trabajo para listado'!$AB$155:$AB$1048576,0),MATCH((CUADRO!N$5&amp;$E869),'Hoja de Trabajo para listado'!$AB$151:$BA$151,0)),0)+IFERROR(INDEX('Hoja de Trabajo para listado'!$BC$155:$CB$1048576,MATCH($A869,'Hoja de Trabajo para listado'!$BC$155:$BC$1048576,0),MATCH((CUADRO!N$5&amp;$E869),'Hoja de Trabajo para listado'!$BC$151:$CB$151,0)),0)+IFERROR(INDEX('Hoja de Trabajo para listado'!$DE$153:$DG$274,MATCH($A869,'Hoja de Trabajo para listado'!$DE$153:$DE$1048576,0),MATCH((CUADRO!N$5&amp;$E869),'Hoja de Trabajo para listado'!$DE$151:$DG$151,0)),0)+IFERROR(INDEX('Hoja de Trabajo para listado'!$CD$155:$DC$1048576,MATCH($A869,'Hoja de Trabajo para listado'!$CD$155:$CD$1048576,0),MATCH((CUADRO!N$5&amp;$E869),'Hoja de Trabajo para listado'!$CD$151:$DC$151,0)),0)</f>
        <v>0</v>
      </c>
      <c r="O869" s="245">
        <f ca="1">+IFERROR(INDEX('Hoja de Trabajo para listado'!$A$155:$Z$1048576,MATCH($A869,'Hoja de Trabajo para listado'!$A$155:$A$1048576,0),MATCH((CUADRO!O$5&amp;$E869),'Hoja de Trabajo para listado'!$A$151:$Z$151,0)),0)+IFERROR(INDEX('Hoja de Trabajo para listado'!$AB$155:$BA$1048576,MATCH($A869,'Hoja de Trabajo para listado'!$AB$155:$AB$1048576,0),MATCH((CUADRO!O$5&amp;$E869),'Hoja de Trabajo para listado'!$AB$151:$BA$151,0)),0)+IFERROR(INDEX('Hoja de Trabajo para listado'!$BC$155:$CB$1048576,MATCH($A869,'Hoja de Trabajo para listado'!$BC$155:$BC$1048576,0),MATCH((CUADRO!O$5&amp;$E869),'Hoja de Trabajo para listado'!$BC$151:$CB$151,0)),0)+IFERROR(INDEX('Hoja de Trabajo para listado'!$DE$153:$DG$274,MATCH($A869,'Hoja de Trabajo para listado'!$DE$153:$DE$1048576,0),MATCH((CUADRO!O$5&amp;$E869),'Hoja de Trabajo para listado'!$DE$151:$DG$151,0)),0)+IFERROR(INDEX('Hoja de Trabajo para listado'!$CD$155:$DC$1048576,MATCH($A869,'Hoja de Trabajo para listado'!$CD$155:$CD$1048576,0),MATCH((CUADRO!O$5&amp;$E869),'Hoja de Trabajo para listado'!$CD$151:$DC$151,0)),0)</f>
        <v>0</v>
      </c>
      <c r="P869" s="245">
        <f ca="1">+IFERROR(INDEX('Hoja de Trabajo para listado'!$A$155:$Z$1048576,MATCH($A869,'Hoja de Trabajo para listado'!$A$155:$A$1048576,0),MATCH((CUADRO!P$5&amp;$E869),'Hoja de Trabajo para listado'!$A$151:$Z$151,0)),0)+IFERROR(INDEX('Hoja de Trabajo para listado'!$AB$155:$BA$1048576,MATCH($A869,'Hoja de Trabajo para listado'!$AB$155:$AB$1048576,0),MATCH((CUADRO!P$5&amp;$E869),'Hoja de Trabajo para listado'!$AB$151:$BA$151,0)),0)+IFERROR(INDEX('Hoja de Trabajo para listado'!$BC$155:$CB$1048576,MATCH($A869,'Hoja de Trabajo para listado'!$BC$155:$BC$1048576,0),MATCH((CUADRO!P$5&amp;$E869),'Hoja de Trabajo para listado'!$BC$151:$CB$151,0)),0)+IFERROR(INDEX('Hoja de Trabajo para listado'!$DE$153:$DG$274,MATCH($A869,'Hoja de Trabajo para listado'!$DE$153:$DE$1048576,0),MATCH((CUADRO!P$5&amp;$E869),'Hoja de Trabajo para listado'!$DE$151:$DG$151,0)),0)+IFERROR(INDEX('Hoja de Trabajo para listado'!$CD$155:$DC$1048576,MATCH($A869,'Hoja de Trabajo para listado'!$CD$155:$CD$1048576,0),MATCH((CUADRO!P$5&amp;$E869),'Hoja de Trabajo para listado'!$CD$151:$DC$151,0)),0)</f>
        <v>0</v>
      </c>
      <c r="Q869" s="245">
        <f ca="1">+IFERROR(INDEX('Hoja de Trabajo para listado'!$A$155:$Z$1048576,MATCH($A869,'Hoja de Trabajo para listado'!$A$155:$A$1048576,0),MATCH((CUADRO!Q$5&amp;$E869),'Hoja de Trabajo para listado'!$A$151:$Z$151,0)),0)+IFERROR(INDEX('Hoja de Trabajo para listado'!$AB$155:$BA$1048576,MATCH($A869,'Hoja de Trabajo para listado'!$AB$155:$AB$1048576,0),MATCH((CUADRO!Q$5&amp;$E869),'Hoja de Trabajo para listado'!$AB$151:$BA$151,0)),0)+IFERROR(INDEX('Hoja de Trabajo para listado'!$BC$155:$CB$1048576,MATCH($A869,'Hoja de Trabajo para listado'!$BC$155:$BC$1048576,0),MATCH((CUADRO!Q$5&amp;$E869),'Hoja de Trabajo para listado'!$BC$151:$CB$151,0)),0)+IFERROR(INDEX('Hoja de Trabajo para listado'!$DE$153:$DG$274,MATCH($A869,'Hoja de Trabajo para listado'!$DE$153:$DE$1048576,0),MATCH((CUADRO!Q$5&amp;$E869),'Hoja de Trabajo para listado'!$DE$151:$DG$151,0)),0)+IFERROR(INDEX('Hoja de Trabajo para listado'!$CD$155:$DC$1048576,MATCH($A869,'Hoja de Trabajo para listado'!$CD$155:$CD$1048576,0),MATCH((CUADRO!Q$5&amp;$E869),'Hoja de Trabajo para listado'!$CD$151:$DC$151,0)),0)</f>
        <v>0</v>
      </c>
      <c r="R869" s="245">
        <f t="shared" ca="1" si="29"/>
        <v>0</v>
      </c>
      <c r="S869" s="259">
        <f ca="1">+R868+R869</f>
        <v>0</v>
      </c>
      <c r="T869" s="245">
        <f ca="1">+S869</f>
        <v>0</v>
      </c>
      <c r="U869" s="244">
        <f t="shared" si="30"/>
        <v>2</v>
      </c>
      <c r="V869" s="333" t="str">
        <f>+VLOOKUP(A869,bd_lista!$A$3:$E$590,5,FALSE)</f>
        <v>Gobiernos Autonomos Municipales</v>
      </c>
      <c r="W869" s="384"/>
      <c r="X869" s="242">
        <f>+VLOOKUP(A869,[3]Sheet1!$A$13:$D$744,4,FALSE)</f>
        <v>0</v>
      </c>
      <c r="Y869" s="242" t="e">
        <f>+VLOOKUP(X869,bd_lista!$A$3:$C$590,3,FALSE)</f>
        <v>#N/A</v>
      </c>
      <c r="Z869" s="292"/>
      <c r="AA869" s="293"/>
    </row>
    <row r="870" spans="1:27" customFormat="1" ht="15" hidden="1" customHeight="1">
      <c r="A870" s="32">
        <v>1519</v>
      </c>
      <c r="B870" s="388">
        <f>+A870</f>
        <v>1519</v>
      </c>
      <c r="C870" s="247" t="str">
        <f>+VLOOKUP(A870,bd_lista!$A$3:$C$590,3,FALSE)</f>
        <v>Gobierno Autónomo Municipal de Tupiza</v>
      </c>
      <c r="D870" s="385" t="str">
        <f>+C870</f>
        <v>Gobierno Autónomo Municipal de Tupiza</v>
      </c>
      <c r="E870" s="242" t="s">
        <v>1304</v>
      </c>
      <c r="F870" s="243">
        <f ca="1">+IFERROR(INDEX('Hoja de Trabajo para listado'!$A$155:$Z$1048576,MATCH($A870,'Hoja de Trabajo para listado'!$A$155:$A$1048576,0),MATCH((CUADRO!F$5&amp;$E870),'Hoja de Trabajo para listado'!$A$151:$Z$151,0)),0)+IFERROR(INDEX('Hoja de Trabajo para listado'!$AB$155:$BA$1048576,MATCH($A870,'Hoja de Trabajo para listado'!$AB$155:$AB$1048576,0),MATCH((CUADRO!F$5&amp;$E870),'Hoja de Trabajo para listado'!$AB$151:$BA$151,0)),0)+IFERROR(INDEX('Hoja de Trabajo para listado'!$BC$155:$CB$1048576,MATCH($A870,'Hoja de Trabajo para listado'!$BC$155:$BC$1048576,0),MATCH((CUADRO!F$5&amp;$E870),'Hoja de Trabajo para listado'!$BC$151:$CB$151,0)),0)+IFERROR(INDEX('Hoja de Trabajo para listado'!$DE$153:$DG$274,MATCH($A870,'Hoja de Trabajo para listado'!$DE$153:$DE$1048576,0),MATCH((CUADRO!F$5&amp;$E870),'Hoja de Trabajo para listado'!$DE$151:$DG$151,0)),0)+IFERROR(INDEX('Hoja de Trabajo para listado'!$CD$155:$DC$1048576,MATCH($A870,'Hoja de Trabajo para listado'!$CD$155:$CD$1048576,0),MATCH((CUADRO!F$5&amp;$E870),'Hoja de Trabajo para listado'!$CD$151:$DC$151,0)),0)</f>
        <v>0</v>
      </c>
      <c r="G870" s="243">
        <f ca="1">+IFERROR(INDEX('Hoja de Trabajo para listado'!$A$155:$Z$1048576,MATCH($A870,'Hoja de Trabajo para listado'!$A$155:$A$1048576,0),MATCH((CUADRO!G$5&amp;$E870),'Hoja de Trabajo para listado'!$A$151:$Z$151,0)),0)+IFERROR(INDEX('Hoja de Trabajo para listado'!$AB$155:$BA$1048576,MATCH($A870,'Hoja de Trabajo para listado'!$AB$155:$AB$1048576,0),MATCH((CUADRO!G$5&amp;$E870),'Hoja de Trabajo para listado'!$AB$151:$BA$151,0)),0)+IFERROR(INDEX('Hoja de Trabajo para listado'!$BC$155:$CB$1048576,MATCH($A870,'Hoja de Trabajo para listado'!$BC$155:$BC$1048576,0),MATCH((CUADRO!G$5&amp;$E870),'Hoja de Trabajo para listado'!$BC$151:$CB$151,0)),0)+IFERROR(INDEX('Hoja de Trabajo para listado'!$DE$153:$DG$274,MATCH($A870,'Hoja de Trabajo para listado'!$DE$153:$DE$1048576,0),MATCH((CUADRO!G$5&amp;$E870),'Hoja de Trabajo para listado'!$DE$151:$DG$151,0)),0)+IFERROR(INDEX('Hoja de Trabajo para listado'!$CD$155:$DC$1048576,MATCH($A870,'Hoja de Trabajo para listado'!$CD$155:$CD$1048576,0),MATCH((CUADRO!G$5&amp;$E870),'Hoja de Trabajo para listado'!$CD$151:$DC$151,0)),0)</f>
        <v>0</v>
      </c>
      <c r="H870" s="243">
        <f ca="1">+IFERROR(INDEX('Hoja de Trabajo para listado'!$A$155:$Z$1048576,MATCH($A870,'Hoja de Trabajo para listado'!$A$155:$A$1048576,0),MATCH((CUADRO!H$5&amp;$E870),'Hoja de Trabajo para listado'!$A$151:$Z$151,0)),0)+IFERROR(INDEX('Hoja de Trabajo para listado'!$AB$155:$BA$1048576,MATCH($A870,'Hoja de Trabajo para listado'!$AB$155:$AB$1048576,0),MATCH((CUADRO!H$5&amp;$E870),'Hoja de Trabajo para listado'!$AB$151:$BA$151,0)),0)+IFERROR(INDEX('Hoja de Trabajo para listado'!$BC$155:$CB$1048576,MATCH($A870,'Hoja de Trabajo para listado'!$BC$155:$BC$1048576,0),MATCH((CUADRO!H$5&amp;$E870),'Hoja de Trabajo para listado'!$BC$151:$CB$151,0)),0)+IFERROR(INDEX('Hoja de Trabajo para listado'!$DE$153:$DG$274,MATCH($A870,'Hoja de Trabajo para listado'!$DE$153:$DE$1048576,0),MATCH((CUADRO!H$5&amp;$E870),'Hoja de Trabajo para listado'!$DE$151:$DG$151,0)),0)+IFERROR(INDEX('Hoja de Trabajo para listado'!$CD$155:$DC$1048576,MATCH($A870,'Hoja de Trabajo para listado'!$CD$155:$CD$1048576,0),MATCH((CUADRO!H$5&amp;$E870),'Hoja de Trabajo para listado'!$CD$151:$DC$151,0)),0)</f>
        <v>0</v>
      </c>
      <c r="I870" s="243">
        <f ca="1">+IFERROR(INDEX('Hoja de Trabajo para listado'!$A$155:$Z$1048576,MATCH($A870,'Hoja de Trabajo para listado'!$A$155:$A$1048576,0),MATCH((CUADRO!I$5&amp;$E870),'Hoja de Trabajo para listado'!$A$151:$Z$151,0)),0)+IFERROR(INDEX('Hoja de Trabajo para listado'!$AB$155:$BA$1048576,MATCH($A870,'Hoja de Trabajo para listado'!$AB$155:$AB$1048576,0),MATCH((CUADRO!I$5&amp;$E870),'Hoja de Trabajo para listado'!$AB$151:$BA$151,0)),0)+IFERROR(INDEX('Hoja de Trabajo para listado'!$BC$155:$CB$1048576,MATCH($A870,'Hoja de Trabajo para listado'!$BC$155:$BC$1048576,0),MATCH((CUADRO!I$5&amp;$E870),'Hoja de Trabajo para listado'!$BC$151:$CB$151,0)),0)+IFERROR(INDEX('Hoja de Trabajo para listado'!$DE$153:$DG$274,MATCH($A870,'Hoja de Trabajo para listado'!$DE$153:$DE$1048576,0),MATCH((CUADRO!I$5&amp;$E870),'Hoja de Trabajo para listado'!$DE$151:$DG$151,0)),0)+IFERROR(INDEX('Hoja de Trabajo para listado'!$CD$155:$DC$1048576,MATCH($A870,'Hoja de Trabajo para listado'!$CD$155:$CD$1048576,0),MATCH((CUADRO!I$5&amp;$E870),'Hoja de Trabajo para listado'!$CD$151:$DC$151,0)),0)</f>
        <v>0</v>
      </c>
      <c r="J870" s="243">
        <f ca="1">+IFERROR(INDEX('Hoja de Trabajo para listado'!$A$155:$Z$1048576,MATCH($A870,'Hoja de Trabajo para listado'!$A$155:$A$1048576,0),MATCH((CUADRO!J$5&amp;$E870),'Hoja de Trabajo para listado'!$A$151:$Z$151,0)),0)+IFERROR(INDEX('Hoja de Trabajo para listado'!$AB$155:$BA$1048576,MATCH($A870,'Hoja de Trabajo para listado'!$AB$155:$AB$1048576,0),MATCH((CUADRO!J$5&amp;$E870),'Hoja de Trabajo para listado'!$AB$151:$BA$151,0)),0)+IFERROR(INDEX('Hoja de Trabajo para listado'!$BC$155:$CB$1048576,MATCH($A870,'Hoja de Trabajo para listado'!$BC$155:$BC$1048576,0),MATCH((CUADRO!J$5&amp;$E870),'Hoja de Trabajo para listado'!$BC$151:$CB$151,0)),0)+IFERROR(INDEX('Hoja de Trabajo para listado'!$DE$153:$DG$274,MATCH($A870,'Hoja de Trabajo para listado'!$DE$153:$DE$1048576,0),MATCH((CUADRO!J$5&amp;$E870),'Hoja de Trabajo para listado'!$DE$151:$DG$151,0)),0)+IFERROR(INDEX('Hoja de Trabajo para listado'!$CD$155:$DC$1048576,MATCH($A870,'Hoja de Trabajo para listado'!$CD$155:$CD$1048576,0),MATCH((CUADRO!J$5&amp;$E870),'Hoja de Trabajo para listado'!$CD$151:$DC$151,0)),0)</f>
        <v>0</v>
      </c>
      <c r="K870" s="243">
        <f ca="1">+IFERROR(INDEX('Hoja de Trabajo para listado'!$A$155:$Z$1048576,MATCH($A870,'Hoja de Trabajo para listado'!$A$155:$A$1048576,0),MATCH((CUADRO!K$5&amp;$E870),'Hoja de Trabajo para listado'!$A$151:$Z$151,0)),0)+IFERROR(INDEX('Hoja de Trabajo para listado'!$AB$155:$BA$1048576,MATCH($A870,'Hoja de Trabajo para listado'!$AB$155:$AB$1048576,0),MATCH((CUADRO!K$5&amp;$E870),'Hoja de Trabajo para listado'!$AB$151:$BA$151,0)),0)+IFERROR(INDEX('Hoja de Trabajo para listado'!$BC$155:$CB$1048576,MATCH($A870,'Hoja de Trabajo para listado'!$BC$155:$BC$1048576,0),MATCH((CUADRO!K$5&amp;$E870),'Hoja de Trabajo para listado'!$BC$151:$CB$151,0)),0)+IFERROR(INDEX('Hoja de Trabajo para listado'!$DE$153:$DG$274,MATCH($A870,'Hoja de Trabajo para listado'!$DE$153:$DE$1048576,0),MATCH((CUADRO!K$5&amp;$E870),'Hoja de Trabajo para listado'!$DE$151:$DG$151,0)),0)+IFERROR(INDEX('Hoja de Trabajo para listado'!$CD$155:$DC$1048576,MATCH($A870,'Hoja de Trabajo para listado'!$CD$155:$CD$1048576,0),MATCH((CUADRO!K$5&amp;$E870),'Hoja de Trabajo para listado'!$CD$151:$DC$151,0)),0)</f>
        <v>0</v>
      </c>
      <c r="L870" s="243">
        <f ca="1">+IFERROR(INDEX('Hoja de Trabajo para listado'!$A$155:$Z$1048576,MATCH($A870,'Hoja de Trabajo para listado'!$A$155:$A$1048576,0),MATCH((CUADRO!L$5&amp;$E870),'Hoja de Trabajo para listado'!$A$151:$Z$151,0)),0)+IFERROR(INDEX('Hoja de Trabajo para listado'!$AB$155:$BA$1048576,MATCH($A870,'Hoja de Trabajo para listado'!$AB$155:$AB$1048576,0),MATCH((CUADRO!L$5&amp;$E870),'Hoja de Trabajo para listado'!$AB$151:$BA$151,0)),0)+IFERROR(INDEX('Hoja de Trabajo para listado'!$BC$155:$CB$1048576,MATCH($A870,'Hoja de Trabajo para listado'!$BC$155:$BC$1048576,0),MATCH((CUADRO!L$5&amp;$E870),'Hoja de Trabajo para listado'!$BC$151:$CB$151,0)),0)+IFERROR(INDEX('Hoja de Trabajo para listado'!$DE$153:$DG$274,MATCH($A870,'Hoja de Trabajo para listado'!$DE$153:$DE$1048576,0),MATCH((CUADRO!L$5&amp;$E870),'Hoja de Trabajo para listado'!$DE$151:$DG$151,0)),0)+IFERROR(INDEX('Hoja de Trabajo para listado'!$CD$155:$DC$1048576,MATCH($A870,'Hoja de Trabajo para listado'!$CD$155:$CD$1048576,0),MATCH((CUADRO!L$5&amp;$E870),'Hoja de Trabajo para listado'!$CD$151:$DC$151,0)),0)</f>
        <v>0</v>
      </c>
      <c r="M870" s="243">
        <f ca="1">+IFERROR(INDEX('Hoja de Trabajo para listado'!$A$155:$Z$1048576,MATCH($A870,'Hoja de Trabajo para listado'!$A$155:$A$1048576,0),MATCH((CUADRO!M$5&amp;$E870),'Hoja de Trabajo para listado'!$A$151:$Z$151,0)),0)+IFERROR(INDEX('Hoja de Trabajo para listado'!$AB$155:$BA$1048576,MATCH($A870,'Hoja de Trabajo para listado'!$AB$155:$AB$1048576,0),MATCH((CUADRO!M$5&amp;$E870),'Hoja de Trabajo para listado'!$AB$151:$BA$151,0)),0)+IFERROR(INDEX('Hoja de Trabajo para listado'!$BC$155:$CB$1048576,MATCH($A870,'Hoja de Trabajo para listado'!$BC$155:$BC$1048576,0),MATCH((CUADRO!M$5&amp;$E870),'Hoja de Trabajo para listado'!$BC$151:$CB$151,0)),0)+IFERROR(INDEX('Hoja de Trabajo para listado'!$DE$153:$DG$274,MATCH($A870,'Hoja de Trabajo para listado'!$DE$153:$DE$1048576,0),MATCH((CUADRO!M$5&amp;$E870),'Hoja de Trabajo para listado'!$DE$151:$DG$151,0)),0)+IFERROR(INDEX('Hoja de Trabajo para listado'!$CD$155:$DC$1048576,MATCH($A870,'Hoja de Trabajo para listado'!$CD$155:$CD$1048576,0),MATCH((CUADRO!M$5&amp;$E870),'Hoja de Trabajo para listado'!$CD$151:$DC$151,0)),0)</f>
        <v>0</v>
      </c>
      <c r="N870" s="243">
        <f ca="1">+IFERROR(INDEX('Hoja de Trabajo para listado'!$A$155:$Z$1048576,MATCH($A870,'Hoja de Trabajo para listado'!$A$155:$A$1048576,0),MATCH((CUADRO!N$5&amp;$E870),'Hoja de Trabajo para listado'!$A$151:$Z$151,0)),0)+IFERROR(INDEX('Hoja de Trabajo para listado'!$AB$155:$BA$1048576,MATCH($A870,'Hoja de Trabajo para listado'!$AB$155:$AB$1048576,0),MATCH((CUADRO!N$5&amp;$E870),'Hoja de Trabajo para listado'!$AB$151:$BA$151,0)),0)+IFERROR(INDEX('Hoja de Trabajo para listado'!$BC$155:$CB$1048576,MATCH($A870,'Hoja de Trabajo para listado'!$BC$155:$BC$1048576,0),MATCH((CUADRO!N$5&amp;$E870),'Hoja de Trabajo para listado'!$BC$151:$CB$151,0)),0)+IFERROR(INDEX('Hoja de Trabajo para listado'!$DE$153:$DG$274,MATCH($A870,'Hoja de Trabajo para listado'!$DE$153:$DE$1048576,0),MATCH((CUADRO!N$5&amp;$E870),'Hoja de Trabajo para listado'!$DE$151:$DG$151,0)),0)+IFERROR(INDEX('Hoja de Trabajo para listado'!$CD$155:$DC$1048576,MATCH($A870,'Hoja de Trabajo para listado'!$CD$155:$CD$1048576,0),MATCH((CUADRO!N$5&amp;$E870),'Hoja de Trabajo para listado'!$CD$151:$DC$151,0)),0)</f>
        <v>0</v>
      </c>
      <c r="O870" s="243">
        <f ca="1">+IFERROR(INDEX('Hoja de Trabajo para listado'!$A$155:$Z$1048576,MATCH($A870,'Hoja de Trabajo para listado'!$A$155:$A$1048576,0),MATCH((CUADRO!O$5&amp;$E870),'Hoja de Trabajo para listado'!$A$151:$Z$151,0)),0)+IFERROR(INDEX('Hoja de Trabajo para listado'!$AB$155:$BA$1048576,MATCH($A870,'Hoja de Trabajo para listado'!$AB$155:$AB$1048576,0),MATCH((CUADRO!O$5&amp;$E870),'Hoja de Trabajo para listado'!$AB$151:$BA$151,0)),0)+IFERROR(INDEX('Hoja de Trabajo para listado'!$BC$155:$CB$1048576,MATCH($A870,'Hoja de Trabajo para listado'!$BC$155:$BC$1048576,0),MATCH((CUADRO!O$5&amp;$E870),'Hoja de Trabajo para listado'!$BC$151:$CB$151,0)),0)+IFERROR(INDEX('Hoja de Trabajo para listado'!$DE$153:$DG$274,MATCH($A870,'Hoja de Trabajo para listado'!$DE$153:$DE$1048576,0),MATCH((CUADRO!O$5&amp;$E870),'Hoja de Trabajo para listado'!$DE$151:$DG$151,0)),0)+IFERROR(INDEX('Hoja de Trabajo para listado'!$CD$155:$DC$1048576,MATCH($A870,'Hoja de Trabajo para listado'!$CD$155:$CD$1048576,0),MATCH((CUADRO!O$5&amp;$E870),'Hoja de Trabajo para listado'!$CD$151:$DC$151,0)),0)</f>
        <v>0</v>
      </c>
      <c r="P870" s="243">
        <f ca="1">+IFERROR(INDEX('Hoja de Trabajo para listado'!$A$155:$Z$1048576,MATCH($A870,'Hoja de Trabajo para listado'!$A$155:$A$1048576,0),MATCH((CUADRO!P$5&amp;$E870),'Hoja de Trabajo para listado'!$A$151:$Z$151,0)),0)+IFERROR(INDEX('Hoja de Trabajo para listado'!$AB$155:$BA$1048576,MATCH($A870,'Hoja de Trabajo para listado'!$AB$155:$AB$1048576,0),MATCH((CUADRO!P$5&amp;$E870),'Hoja de Trabajo para listado'!$AB$151:$BA$151,0)),0)+IFERROR(INDEX('Hoja de Trabajo para listado'!$BC$155:$CB$1048576,MATCH($A870,'Hoja de Trabajo para listado'!$BC$155:$BC$1048576,0),MATCH((CUADRO!P$5&amp;$E870),'Hoja de Trabajo para listado'!$BC$151:$CB$151,0)),0)+IFERROR(INDEX('Hoja de Trabajo para listado'!$DE$153:$DG$274,MATCH($A870,'Hoja de Trabajo para listado'!$DE$153:$DE$1048576,0),MATCH((CUADRO!P$5&amp;$E870),'Hoja de Trabajo para listado'!$DE$151:$DG$151,0)),0)+IFERROR(INDEX('Hoja de Trabajo para listado'!$CD$155:$DC$1048576,MATCH($A870,'Hoja de Trabajo para listado'!$CD$155:$CD$1048576,0),MATCH((CUADRO!P$5&amp;$E870),'Hoja de Trabajo para listado'!$CD$151:$DC$151,0)),0)</f>
        <v>0</v>
      </c>
      <c r="Q870" s="243">
        <f ca="1">+IFERROR(INDEX('Hoja de Trabajo para listado'!$A$155:$Z$1048576,MATCH($A870,'Hoja de Trabajo para listado'!$A$155:$A$1048576,0),MATCH((CUADRO!Q$5&amp;$E870),'Hoja de Trabajo para listado'!$A$151:$Z$151,0)),0)+IFERROR(INDEX('Hoja de Trabajo para listado'!$AB$155:$BA$1048576,MATCH($A870,'Hoja de Trabajo para listado'!$AB$155:$AB$1048576,0),MATCH((CUADRO!Q$5&amp;$E870),'Hoja de Trabajo para listado'!$AB$151:$BA$151,0)),0)+IFERROR(INDEX('Hoja de Trabajo para listado'!$BC$155:$CB$1048576,MATCH($A870,'Hoja de Trabajo para listado'!$BC$155:$BC$1048576,0),MATCH((CUADRO!Q$5&amp;$E870),'Hoja de Trabajo para listado'!$BC$151:$CB$151,0)),0)+IFERROR(INDEX('Hoja de Trabajo para listado'!$DE$153:$DG$274,MATCH($A870,'Hoja de Trabajo para listado'!$DE$153:$DE$1048576,0),MATCH((CUADRO!Q$5&amp;$E870),'Hoja de Trabajo para listado'!$DE$151:$DG$151,0)),0)+IFERROR(INDEX('Hoja de Trabajo para listado'!$CD$155:$DC$1048576,MATCH($A870,'Hoja de Trabajo para listado'!$CD$155:$CD$1048576,0),MATCH((CUADRO!Q$5&amp;$E870),'Hoja de Trabajo para listado'!$CD$151:$DC$151,0)),0)</f>
        <v>0</v>
      </c>
      <c r="R870" s="243">
        <f t="shared" ca="1" si="29"/>
        <v>0</v>
      </c>
      <c r="S870" s="249"/>
      <c r="T870" s="243">
        <f ca="1">+T871</f>
        <v>0</v>
      </c>
      <c r="U870" s="242">
        <f t="shared" si="30"/>
        <v>1</v>
      </c>
      <c r="V870" s="333" t="str">
        <f>+VLOOKUP(A870,bd_lista!$A$3:$E$590,5,FALSE)</f>
        <v>Gobiernos Autonomos Municipales</v>
      </c>
      <c r="W870" s="383" t="str">
        <f>+V870</f>
        <v>Gobiernos Autonomos Municipales</v>
      </c>
      <c r="X870" s="242">
        <f>+VLOOKUP(A870,[3]Sheet1!$A$13:$D$744,4,FALSE)</f>
        <v>0</v>
      </c>
      <c r="Y870" s="242" t="e">
        <f>+VLOOKUP(X870,bd_lista!$A$3:$C$590,3,FALSE)</f>
        <v>#N/A</v>
      </c>
      <c r="Z870" s="294">
        <f>+X870</f>
        <v>0</v>
      </c>
      <c r="AA870" s="295" t="e">
        <f>+Y870</f>
        <v>#N/A</v>
      </c>
    </row>
    <row r="871" spans="1:27" customFormat="1" ht="15" hidden="1" customHeight="1">
      <c r="A871" s="32">
        <v>1519</v>
      </c>
      <c r="B871" s="389"/>
      <c r="C871" s="247" t="str">
        <f>+VLOOKUP(A871,bd_lista!$A$3:$C$590,3,FALSE)</f>
        <v>Gobierno Autónomo Municipal de Tupiza</v>
      </c>
      <c r="D871" s="386"/>
      <c r="E871" s="244" t="s">
        <v>1305</v>
      </c>
      <c r="F871" s="245">
        <f ca="1">+IFERROR(INDEX('Hoja de Trabajo para listado'!$A$155:$Z$1048576,MATCH($A871,'Hoja de Trabajo para listado'!$A$155:$A$1048576,0),MATCH((CUADRO!F$5&amp;$E871),'Hoja de Trabajo para listado'!$A$151:$Z$151,0)),0)+IFERROR(INDEX('Hoja de Trabajo para listado'!$AB$155:$BA$1048576,MATCH($A871,'Hoja de Trabajo para listado'!$AB$155:$AB$1048576,0),MATCH((CUADRO!F$5&amp;$E871),'Hoja de Trabajo para listado'!$AB$151:$BA$151,0)),0)+IFERROR(INDEX('Hoja de Trabajo para listado'!$BC$155:$CB$1048576,MATCH($A871,'Hoja de Trabajo para listado'!$BC$155:$BC$1048576,0),MATCH((CUADRO!F$5&amp;$E871),'Hoja de Trabajo para listado'!$BC$151:$CB$151,0)),0)+IFERROR(INDEX('Hoja de Trabajo para listado'!$DE$153:$DG$274,MATCH($A871,'Hoja de Trabajo para listado'!$DE$153:$DE$1048576,0),MATCH((CUADRO!F$5&amp;$E871),'Hoja de Trabajo para listado'!$DE$151:$DG$151,0)),0)+IFERROR(INDEX('Hoja de Trabajo para listado'!$CD$155:$DC$1048576,MATCH($A871,'Hoja de Trabajo para listado'!$CD$155:$CD$1048576,0),MATCH((CUADRO!F$5&amp;$E871),'Hoja de Trabajo para listado'!$CD$151:$DC$151,0)),0)</f>
        <v>0</v>
      </c>
      <c r="G871" s="245">
        <f ca="1">+IFERROR(INDEX('Hoja de Trabajo para listado'!$A$155:$Z$1048576,MATCH($A871,'Hoja de Trabajo para listado'!$A$155:$A$1048576,0),MATCH((CUADRO!G$5&amp;$E871),'Hoja de Trabajo para listado'!$A$151:$Z$151,0)),0)+IFERROR(INDEX('Hoja de Trabajo para listado'!$AB$155:$BA$1048576,MATCH($A871,'Hoja de Trabajo para listado'!$AB$155:$AB$1048576,0),MATCH((CUADRO!G$5&amp;$E871),'Hoja de Trabajo para listado'!$AB$151:$BA$151,0)),0)+IFERROR(INDEX('Hoja de Trabajo para listado'!$BC$155:$CB$1048576,MATCH($A871,'Hoja de Trabajo para listado'!$BC$155:$BC$1048576,0),MATCH((CUADRO!G$5&amp;$E871),'Hoja de Trabajo para listado'!$BC$151:$CB$151,0)),0)+IFERROR(INDEX('Hoja de Trabajo para listado'!$DE$153:$DG$274,MATCH($A871,'Hoja de Trabajo para listado'!$DE$153:$DE$1048576,0),MATCH((CUADRO!G$5&amp;$E871),'Hoja de Trabajo para listado'!$DE$151:$DG$151,0)),0)+IFERROR(INDEX('Hoja de Trabajo para listado'!$CD$155:$DC$1048576,MATCH($A871,'Hoja de Trabajo para listado'!$CD$155:$CD$1048576,0),MATCH((CUADRO!G$5&amp;$E871),'Hoja de Trabajo para listado'!$CD$151:$DC$151,0)),0)</f>
        <v>0</v>
      </c>
      <c r="H871" s="245">
        <f ca="1">+IFERROR(INDEX('Hoja de Trabajo para listado'!$A$155:$Z$1048576,MATCH($A871,'Hoja de Trabajo para listado'!$A$155:$A$1048576,0),MATCH((CUADRO!H$5&amp;$E871),'Hoja de Trabajo para listado'!$A$151:$Z$151,0)),0)+IFERROR(INDEX('Hoja de Trabajo para listado'!$AB$155:$BA$1048576,MATCH($A871,'Hoja de Trabajo para listado'!$AB$155:$AB$1048576,0),MATCH((CUADRO!H$5&amp;$E871),'Hoja de Trabajo para listado'!$AB$151:$BA$151,0)),0)+IFERROR(INDEX('Hoja de Trabajo para listado'!$BC$155:$CB$1048576,MATCH($A871,'Hoja de Trabajo para listado'!$BC$155:$BC$1048576,0),MATCH((CUADRO!H$5&amp;$E871),'Hoja de Trabajo para listado'!$BC$151:$CB$151,0)),0)+IFERROR(INDEX('Hoja de Trabajo para listado'!$DE$153:$DG$274,MATCH($A871,'Hoja de Trabajo para listado'!$DE$153:$DE$1048576,0),MATCH((CUADRO!H$5&amp;$E871),'Hoja de Trabajo para listado'!$DE$151:$DG$151,0)),0)+IFERROR(INDEX('Hoja de Trabajo para listado'!$CD$155:$DC$1048576,MATCH($A871,'Hoja de Trabajo para listado'!$CD$155:$CD$1048576,0),MATCH((CUADRO!H$5&amp;$E871),'Hoja de Trabajo para listado'!$CD$151:$DC$151,0)),0)</f>
        <v>0</v>
      </c>
      <c r="I871" s="245">
        <f ca="1">+IFERROR(INDEX('Hoja de Trabajo para listado'!$A$155:$Z$1048576,MATCH($A871,'Hoja de Trabajo para listado'!$A$155:$A$1048576,0),MATCH((CUADRO!I$5&amp;$E871),'Hoja de Trabajo para listado'!$A$151:$Z$151,0)),0)+IFERROR(INDEX('Hoja de Trabajo para listado'!$AB$155:$BA$1048576,MATCH($A871,'Hoja de Trabajo para listado'!$AB$155:$AB$1048576,0),MATCH((CUADRO!I$5&amp;$E871),'Hoja de Trabajo para listado'!$AB$151:$BA$151,0)),0)+IFERROR(INDEX('Hoja de Trabajo para listado'!$BC$155:$CB$1048576,MATCH($A871,'Hoja de Trabajo para listado'!$BC$155:$BC$1048576,0),MATCH((CUADRO!I$5&amp;$E871),'Hoja de Trabajo para listado'!$BC$151:$CB$151,0)),0)+IFERROR(INDEX('Hoja de Trabajo para listado'!$DE$153:$DG$274,MATCH($A871,'Hoja de Trabajo para listado'!$DE$153:$DE$1048576,0),MATCH((CUADRO!I$5&amp;$E871),'Hoja de Trabajo para listado'!$DE$151:$DG$151,0)),0)+IFERROR(INDEX('Hoja de Trabajo para listado'!$CD$155:$DC$1048576,MATCH($A871,'Hoja de Trabajo para listado'!$CD$155:$CD$1048576,0),MATCH((CUADRO!I$5&amp;$E871),'Hoja de Trabajo para listado'!$CD$151:$DC$151,0)),0)</f>
        <v>0</v>
      </c>
      <c r="J871" s="245">
        <f ca="1">+IFERROR(INDEX('Hoja de Trabajo para listado'!$A$155:$Z$1048576,MATCH($A871,'Hoja de Trabajo para listado'!$A$155:$A$1048576,0),MATCH((CUADRO!J$5&amp;$E871),'Hoja de Trabajo para listado'!$A$151:$Z$151,0)),0)+IFERROR(INDEX('Hoja de Trabajo para listado'!$AB$155:$BA$1048576,MATCH($A871,'Hoja de Trabajo para listado'!$AB$155:$AB$1048576,0),MATCH((CUADRO!J$5&amp;$E871),'Hoja de Trabajo para listado'!$AB$151:$BA$151,0)),0)+IFERROR(INDEX('Hoja de Trabajo para listado'!$BC$155:$CB$1048576,MATCH($A871,'Hoja de Trabajo para listado'!$BC$155:$BC$1048576,0),MATCH((CUADRO!J$5&amp;$E871),'Hoja de Trabajo para listado'!$BC$151:$CB$151,0)),0)+IFERROR(INDEX('Hoja de Trabajo para listado'!$DE$153:$DG$274,MATCH($A871,'Hoja de Trabajo para listado'!$DE$153:$DE$1048576,0),MATCH((CUADRO!J$5&amp;$E871),'Hoja de Trabajo para listado'!$DE$151:$DG$151,0)),0)+IFERROR(INDEX('Hoja de Trabajo para listado'!$CD$155:$DC$1048576,MATCH($A871,'Hoja de Trabajo para listado'!$CD$155:$CD$1048576,0),MATCH((CUADRO!J$5&amp;$E871),'Hoja de Trabajo para listado'!$CD$151:$DC$151,0)),0)</f>
        <v>0</v>
      </c>
      <c r="K871" s="245">
        <f ca="1">+IFERROR(INDEX('Hoja de Trabajo para listado'!$A$155:$Z$1048576,MATCH($A871,'Hoja de Trabajo para listado'!$A$155:$A$1048576,0),MATCH((CUADRO!K$5&amp;$E871),'Hoja de Trabajo para listado'!$A$151:$Z$151,0)),0)+IFERROR(INDEX('Hoja de Trabajo para listado'!$AB$155:$BA$1048576,MATCH($A871,'Hoja de Trabajo para listado'!$AB$155:$AB$1048576,0),MATCH((CUADRO!K$5&amp;$E871),'Hoja de Trabajo para listado'!$AB$151:$BA$151,0)),0)+IFERROR(INDEX('Hoja de Trabajo para listado'!$BC$155:$CB$1048576,MATCH($A871,'Hoja de Trabajo para listado'!$BC$155:$BC$1048576,0),MATCH((CUADRO!K$5&amp;$E871),'Hoja de Trabajo para listado'!$BC$151:$CB$151,0)),0)+IFERROR(INDEX('Hoja de Trabajo para listado'!$DE$153:$DG$274,MATCH($A871,'Hoja de Trabajo para listado'!$DE$153:$DE$1048576,0),MATCH((CUADRO!K$5&amp;$E871),'Hoja de Trabajo para listado'!$DE$151:$DG$151,0)),0)+IFERROR(INDEX('Hoja de Trabajo para listado'!$CD$155:$DC$1048576,MATCH($A871,'Hoja de Trabajo para listado'!$CD$155:$CD$1048576,0),MATCH((CUADRO!K$5&amp;$E871),'Hoja de Trabajo para listado'!$CD$151:$DC$151,0)),0)</f>
        <v>0</v>
      </c>
      <c r="L871" s="245">
        <f ca="1">+IFERROR(INDEX('Hoja de Trabajo para listado'!$A$155:$Z$1048576,MATCH($A871,'Hoja de Trabajo para listado'!$A$155:$A$1048576,0),MATCH((CUADRO!L$5&amp;$E871),'Hoja de Trabajo para listado'!$A$151:$Z$151,0)),0)+IFERROR(INDEX('Hoja de Trabajo para listado'!$AB$155:$BA$1048576,MATCH($A871,'Hoja de Trabajo para listado'!$AB$155:$AB$1048576,0),MATCH((CUADRO!L$5&amp;$E871),'Hoja de Trabajo para listado'!$AB$151:$BA$151,0)),0)+IFERROR(INDEX('Hoja de Trabajo para listado'!$BC$155:$CB$1048576,MATCH($A871,'Hoja de Trabajo para listado'!$BC$155:$BC$1048576,0),MATCH((CUADRO!L$5&amp;$E871),'Hoja de Trabajo para listado'!$BC$151:$CB$151,0)),0)+IFERROR(INDEX('Hoja de Trabajo para listado'!$DE$153:$DG$274,MATCH($A871,'Hoja de Trabajo para listado'!$DE$153:$DE$1048576,0),MATCH((CUADRO!L$5&amp;$E871),'Hoja de Trabajo para listado'!$DE$151:$DG$151,0)),0)+IFERROR(INDEX('Hoja de Trabajo para listado'!$CD$155:$DC$1048576,MATCH($A871,'Hoja de Trabajo para listado'!$CD$155:$CD$1048576,0),MATCH((CUADRO!L$5&amp;$E871),'Hoja de Trabajo para listado'!$CD$151:$DC$151,0)),0)</f>
        <v>0</v>
      </c>
      <c r="M871" s="245">
        <f ca="1">+IFERROR(INDEX('Hoja de Trabajo para listado'!$A$155:$Z$1048576,MATCH($A871,'Hoja de Trabajo para listado'!$A$155:$A$1048576,0),MATCH((CUADRO!M$5&amp;$E871),'Hoja de Trabajo para listado'!$A$151:$Z$151,0)),0)+IFERROR(INDEX('Hoja de Trabajo para listado'!$AB$155:$BA$1048576,MATCH($A871,'Hoja de Trabajo para listado'!$AB$155:$AB$1048576,0),MATCH((CUADRO!M$5&amp;$E871),'Hoja de Trabajo para listado'!$AB$151:$BA$151,0)),0)+IFERROR(INDEX('Hoja de Trabajo para listado'!$BC$155:$CB$1048576,MATCH($A871,'Hoja de Trabajo para listado'!$BC$155:$BC$1048576,0),MATCH((CUADRO!M$5&amp;$E871),'Hoja de Trabajo para listado'!$BC$151:$CB$151,0)),0)+IFERROR(INDEX('Hoja de Trabajo para listado'!$DE$153:$DG$274,MATCH($A871,'Hoja de Trabajo para listado'!$DE$153:$DE$1048576,0),MATCH((CUADRO!M$5&amp;$E871),'Hoja de Trabajo para listado'!$DE$151:$DG$151,0)),0)+IFERROR(INDEX('Hoja de Trabajo para listado'!$CD$155:$DC$1048576,MATCH($A871,'Hoja de Trabajo para listado'!$CD$155:$CD$1048576,0),MATCH((CUADRO!M$5&amp;$E871),'Hoja de Trabajo para listado'!$CD$151:$DC$151,0)),0)</f>
        <v>0</v>
      </c>
      <c r="N871" s="245">
        <f ca="1">+IFERROR(INDEX('Hoja de Trabajo para listado'!$A$155:$Z$1048576,MATCH($A871,'Hoja de Trabajo para listado'!$A$155:$A$1048576,0),MATCH((CUADRO!N$5&amp;$E871),'Hoja de Trabajo para listado'!$A$151:$Z$151,0)),0)+IFERROR(INDEX('Hoja de Trabajo para listado'!$AB$155:$BA$1048576,MATCH($A871,'Hoja de Trabajo para listado'!$AB$155:$AB$1048576,0),MATCH((CUADRO!N$5&amp;$E871),'Hoja de Trabajo para listado'!$AB$151:$BA$151,0)),0)+IFERROR(INDEX('Hoja de Trabajo para listado'!$BC$155:$CB$1048576,MATCH($A871,'Hoja de Trabajo para listado'!$BC$155:$BC$1048576,0),MATCH((CUADRO!N$5&amp;$E871),'Hoja de Trabajo para listado'!$BC$151:$CB$151,0)),0)+IFERROR(INDEX('Hoja de Trabajo para listado'!$DE$153:$DG$274,MATCH($A871,'Hoja de Trabajo para listado'!$DE$153:$DE$1048576,0),MATCH((CUADRO!N$5&amp;$E871),'Hoja de Trabajo para listado'!$DE$151:$DG$151,0)),0)+IFERROR(INDEX('Hoja de Trabajo para listado'!$CD$155:$DC$1048576,MATCH($A871,'Hoja de Trabajo para listado'!$CD$155:$CD$1048576,0),MATCH((CUADRO!N$5&amp;$E871),'Hoja de Trabajo para listado'!$CD$151:$DC$151,0)),0)</f>
        <v>0</v>
      </c>
      <c r="O871" s="245">
        <f ca="1">+IFERROR(INDEX('Hoja de Trabajo para listado'!$A$155:$Z$1048576,MATCH($A871,'Hoja de Trabajo para listado'!$A$155:$A$1048576,0),MATCH((CUADRO!O$5&amp;$E871),'Hoja de Trabajo para listado'!$A$151:$Z$151,0)),0)+IFERROR(INDEX('Hoja de Trabajo para listado'!$AB$155:$BA$1048576,MATCH($A871,'Hoja de Trabajo para listado'!$AB$155:$AB$1048576,0),MATCH((CUADRO!O$5&amp;$E871),'Hoja de Trabajo para listado'!$AB$151:$BA$151,0)),0)+IFERROR(INDEX('Hoja de Trabajo para listado'!$BC$155:$CB$1048576,MATCH($A871,'Hoja de Trabajo para listado'!$BC$155:$BC$1048576,0),MATCH((CUADRO!O$5&amp;$E871),'Hoja de Trabajo para listado'!$BC$151:$CB$151,0)),0)+IFERROR(INDEX('Hoja de Trabajo para listado'!$DE$153:$DG$274,MATCH($A871,'Hoja de Trabajo para listado'!$DE$153:$DE$1048576,0),MATCH((CUADRO!O$5&amp;$E871),'Hoja de Trabajo para listado'!$DE$151:$DG$151,0)),0)+IFERROR(INDEX('Hoja de Trabajo para listado'!$CD$155:$DC$1048576,MATCH($A871,'Hoja de Trabajo para listado'!$CD$155:$CD$1048576,0),MATCH((CUADRO!O$5&amp;$E871),'Hoja de Trabajo para listado'!$CD$151:$DC$151,0)),0)</f>
        <v>0</v>
      </c>
      <c r="P871" s="245">
        <f ca="1">+IFERROR(INDEX('Hoja de Trabajo para listado'!$A$155:$Z$1048576,MATCH($A871,'Hoja de Trabajo para listado'!$A$155:$A$1048576,0),MATCH((CUADRO!P$5&amp;$E871),'Hoja de Trabajo para listado'!$A$151:$Z$151,0)),0)+IFERROR(INDEX('Hoja de Trabajo para listado'!$AB$155:$BA$1048576,MATCH($A871,'Hoja de Trabajo para listado'!$AB$155:$AB$1048576,0),MATCH((CUADRO!P$5&amp;$E871),'Hoja de Trabajo para listado'!$AB$151:$BA$151,0)),0)+IFERROR(INDEX('Hoja de Trabajo para listado'!$BC$155:$CB$1048576,MATCH($A871,'Hoja de Trabajo para listado'!$BC$155:$BC$1048576,0),MATCH((CUADRO!P$5&amp;$E871),'Hoja de Trabajo para listado'!$BC$151:$CB$151,0)),0)+IFERROR(INDEX('Hoja de Trabajo para listado'!$DE$153:$DG$274,MATCH($A871,'Hoja de Trabajo para listado'!$DE$153:$DE$1048576,0),MATCH((CUADRO!P$5&amp;$E871),'Hoja de Trabajo para listado'!$DE$151:$DG$151,0)),0)+IFERROR(INDEX('Hoja de Trabajo para listado'!$CD$155:$DC$1048576,MATCH($A871,'Hoja de Trabajo para listado'!$CD$155:$CD$1048576,0),MATCH((CUADRO!P$5&amp;$E871),'Hoja de Trabajo para listado'!$CD$151:$DC$151,0)),0)</f>
        <v>0</v>
      </c>
      <c r="Q871" s="245">
        <f ca="1">+IFERROR(INDEX('Hoja de Trabajo para listado'!$A$155:$Z$1048576,MATCH($A871,'Hoja de Trabajo para listado'!$A$155:$A$1048576,0),MATCH((CUADRO!Q$5&amp;$E871),'Hoja de Trabajo para listado'!$A$151:$Z$151,0)),0)+IFERROR(INDEX('Hoja de Trabajo para listado'!$AB$155:$BA$1048576,MATCH($A871,'Hoja de Trabajo para listado'!$AB$155:$AB$1048576,0),MATCH((CUADRO!Q$5&amp;$E871),'Hoja de Trabajo para listado'!$AB$151:$BA$151,0)),0)+IFERROR(INDEX('Hoja de Trabajo para listado'!$BC$155:$CB$1048576,MATCH($A871,'Hoja de Trabajo para listado'!$BC$155:$BC$1048576,0),MATCH((CUADRO!Q$5&amp;$E871),'Hoja de Trabajo para listado'!$BC$151:$CB$151,0)),0)+IFERROR(INDEX('Hoja de Trabajo para listado'!$DE$153:$DG$274,MATCH($A871,'Hoja de Trabajo para listado'!$DE$153:$DE$1048576,0),MATCH((CUADRO!Q$5&amp;$E871),'Hoja de Trabajo para listado'!$DE$151:$DG$151,0)),0)+IFERROR(INDEX('Hoja de Trabajo para listado'!$CD$155:$DC$1048576,MATCH($A871,'Hoja de Trabajo para listado'!$CD$155:$CD$1048576,0),MATCH((CUADRO!Q$5&amp;$E871),'Hoja de Trabajo para listado'!$CD$151:$DC$151,0)),0)</f>
        <v>0</v>
      </c>
      <c r="R871" s="245">
        <f t="shared" ca="1" si="29"/>
        <v>0</v>
      </c>
      <c r="S871" s="259">
        <f ca="1">+R870+R871</f>
        <v>0</v>
      </c>
      <c r="T871" s="245">
        <f ca="1">+S871</f>
        <v>0</v>
      </c>
      <c r="U871" s="244">
        <f t="shared" si="30"/>
        <v>2</v>
      </c>
      <c r="V871" s="333" t="str">
        <f>+VLOOKUP(A871,bd_lista!$A$3:$E$590,5,FALSE)</f>
        <v>Gobiernos Autonomos Municipales</v>
      </c>
      <c r="W871" s="384"/>
      <c r="X871" s="242">
        <f>+VLOOKUP(A871,[3]Sheet1!$A$13:$D$744,4,FALSE)</f>
        <v>0</v>
      </c>
      <c r="Y871" s="242" t="e">
        <f>+VLOOKUP(X871,bd_lista!$A$3:$C$590,3,FALSE)</f>
        <v>#N/A</v>
      </c>
      <c r="Z871" s="292"/>
      <c r="AA871" s="293"/>
    </row>
    <row r="872" spans="1:27" customFormat="1" ht="15" hidden="1" customHeight="1">
      <c r="A872" s="32">
        <v>1520</v>
      </c>
      <c r="B872" s="388">
        <f>+A872</f>
        <v>1520</v>
      </c>
      <c r="C872" s="247" t="str">
        <f>+VLOOKUP(A872,bd_lista!$A$3:$C$590,3,FALSE)</f>
        <v>Gobierno Autónomo Municipal de Atocha</v>
      </c>
      <c r="D872" s="385" t="str">
        <f>+C872</f>
        <v>Gobierno Autónomo Municipal de Atocha</v>
      </c>
      <c r="E872" s="242" t="s">
        <v>1304</v>
      </c>
      <c r="F872" s="243">
        <f ca="1">+IFERROR(INDEX('Hoja de Trabajo para listado'!$A$155:$Z$1048576,MATCH($A872,'Hoja de Trabajo para listado'!$A$155:$A$1048576,0),MATCH((CUADRO!F$5&amp;$E872),'Hoja de Trabajo para listado'!$A$151:$Z$151,0)),0)+IFERROR(INDEX('Hoja de Trabajo para listado'!$AB$155:$BA$1048576,MATCH($A872,'Hoja de Trabajo para listado'!$AB$155:$AB$1048576,0),MATCH((CUADRO!F$5&amp;$E872),'Hoja de Trabajo para listado'!$AB$151:$BA$151,0)),0)+IFERROR(INDEX('Hoja de Trabajo para listado'!$BC$155:$CB$1048576,MATCH($A872,'Hoja de Trabajo para listado'!$BC$155:$BC$1048576,0),MATCH((CUADRO!F$5&amp;$E872),'Hoja de Trabajo para listado'!$BC$151:$CB$151,0)),0)+IFERROR(INDEX('Hoja de Trabajo para listado'!$DE$153:$DG$274,MATCH($A872,'Hoja de Trabajo para listado'!$DE$153:$DE$1048576,0),MATCH((CUADRO!F$5&amp;$E872),'Hoja de Trabajo para listado'!$DE$151:$DG$151,0)),0)+IFERROR(INDEX('Hoja de Trabajo para listado'!$CD$155:$DC$1048576,MATCH($A872,'Hoja de Trabajo para listado'!$CD$155:$CD$1048576,0),MATCH((CUADRO!F$5&amp;$E872),'Hoja de Trabajo para listado'!$CD$151:$DC$151,0)),0)</f>
        <v>0</v>
      </c>
      <c r="G872" s="243">
        <f ca="1">+IFERROR(INDEX('Hoja de Trabajo para listado'!$A$155:$Z$1048576,MATCH($A872,'Hoja de Trabajo para listado'!$A$155:$A$1048576,0),MATCH((CUADRO!G$5&amp;$E872),'Hoja de Trabajo para listado'!$A$151:$Z$151,0)),0)+IFERROR(INDEX('Hoja de Trabajo para listado'!$AB$155:$BA$1048576,MATCH($A872,'Hoja de Trabajo para listado'!$AB$155:$AB$1048576,0),MATCH((CUADRO!G$5&amp;$E872),'Hoja de Trabajo para listado'!$AB$151:$BA$151,0)),0)+IFERROR(INDEX('Hoja de Trabajo para listado'!$BC$155:$CB$1048576,MATCH($A872,'Hoja de Trabajo para listado'!$BC$155:$BC$1048576,0),MATCH((CUADRO!G$5&amp;$E872),'Hoja de Trabajo para listado'!$BC$151:$CB$151,0)),0)+IFERROR(INDEX('Hoja de Trabajo para listado'!$DE$153:$DG$274,MATCH($A872,'Hoja de Trabajo para listado'!$DE$153:$DE$1048576,0),MATCH((CUADRO!G$5&amp;$E872),'Hoja de Trabajo para listado'!$DE$151:$DG$151,0)),0)+IFERROR(INDEX('Hoja de Trabajo para listado'!$CD$155:$DC$1048576,MATCH($A872,'Hoja de Trabajo para listado'!$CD$155:$CD$1048576,0),MATCH((CUADRO!G$5&amp;$E872),'Hoja de Trabajo para listado'!$CD$151:$DC$151,0)),0)</f>
        <v>0</v>
      </c>
      <c r="H872" s="243">
        <f ca="1">+IFERROR(INDEX('Hoja de Trabajo para listado'!$A$155:$Z$1048576,MATCH($A872,'Hoja de Trabajo para listado'!$A$155:$A$1048576,0),MATCH((CUADRO!H$5&amp;$E872),'Hoja de Trabajo para listado'!$A$151:$Z$151,0)),0)+IFERROR(INDEX('Hoja de Trabajo para listado'!$AB$155:$BA$1048576,MATCH($A872,'Hoja de Trabajo para listado'!$AB$155:$AB$1048576,0),MATCH((CUADRO!H$5&amp;$E872),'Hoja de Trabajo para listado'!$AB$151:$BA$151,0)),0)+IFERROR(INDEX('Hoja de Trabajo para listado'!$BC$155:$CB$1048576,MATCH($A872,'Hoja de Trabajo para listado'!$BC$155:$BC$1048576,0),MATCH((CUADRO!H$5&amp;$E872),'Hoja de Trabajo para listado'!$BC$151:$CB$151,0)),0)+IFERROR(INDEX('Hoja de Trabajo para listado'!$DE$153:$DG$274,MATCH($A872,'Hoja de Trabajo para listado'!$DE$153:$DE$1048576,0),MATCH((CUADRO!H$5&amp;$E872),'Hoja de Trabajo para listado'!$DE$151:$DG$151,0)),0)+IFERROR(INDEX('Hoja de Trabajo para listado'!$CD$155:$DC$1048576,MATCH($A872,'Hoja de Trabajo para listado'!$CD$155:$CD$1048576,0),MATCH((CUADRO!H$5&amp;$E872),'Hoja de Trabajo para listado'!$CD$151:$DC$151,0)),0)</f>
        <v>0</v>
      </c>
      <c r="I872" s="243">
        <f ca="1">+IFERROR(INDEX('Hoja de Trabajo para listado'!$A$155:$Z$1048576,MATCH($A872,'Hoja de Trabajo para listado'!$A$155:$A$1048576,0),MATCH((CUADRO!I$5&amp;$E872),'Hoja de Trabajo para listado'!$A$151:$Z$151,0)),0)+IFERROR(INDEX('Hoja de Trabajo para listado'!$AB$155:$BA$1048576,MATCH($A872,'Hoja de Trabajo para listado'!$AB$155:$AB$1048576,0),MATCH((CUADRO!I$5&amp;$E872),'Hoja de Trabajo para listado'!$AB$151:$BA$151,0)),0)+IFERROR(INDEX('Hoja de Trabajo para listado'!$BC$155:$CB$1048576,MATCH($A872,'Hoja de Trabajo para listado'!$BC$155:$BC$1048576,0),MATCH((CUADRO!I$5&amp;$E872),'Hoja de Trabajo para listado'!$BC$151:$CB$151,0)),0)+IFERROR(INDEX('Hoja de Trabajo para listado'!$DE$153:$DG$274,MATCH($A872,'Hoja de Trabajo para listado'!$DE$153:$DE$1048576,0),MATCH((CUADRO!I$5&amp;$E872),'Hoja de Trabajo para listado'!$DE$151:$DG$151,0)),0)+IFERROR(INDEX('Hoja de Trabajo para listado'!$CD$155:$DC$1048576,MATCH($A872,'Hoja de Trabajo para listado'!$CD$155:$CD$1048576,0),MATCH((CUADRO!I$5&amp;$E872),'Hoja de Trabajo para listado'!$CD$151:$DC$151,0)),0)</f>
        <v>0</v>
      </c>
      <c r="J872" s="243">
        <f ca="1">+IFERROR(INDEX('Hoja de Trabajo para listado'!$A$155:$Z$1048576,MATCH($A872,'Hoja de Trabajo para listado'!$A$155:$A$1048576,0),MATCH((CUADRO!J$5&amp;$E872),'Hoja de Trabajo para listado'!$A$151:$Z$151,0)),0)+IFERROR(INDEX('Hoja de Trabajo para listado'!$AB$155:$BA$1048576,MATCH($A872,'Hoja de Trabajo para listado'!$AB$155:$AB$1048576,0),MATCH((CUADRO!J$5&amp;$E872),'Hoja de Trabajo para listado'!$AB$151:$BA$151,0)),0)+IFERROR(INDEX('Hoja de Trabajo para listado'!$BC$155:$CB$1048576,MATCH($A872,'Hoja de Trabajo para listado'!$BC$155:$BC$1048576,0),MATCH((CUADRO!J$5&amp;$E872),'Hoja de Trabajo para listado'!$BC$151:$CB$151,0)),0)+IFERROR(INDEX('Hoja de Trabajo para listado'!$DE$153:$DG$274,MATCH($A872,'Hoja de Trabajo para listado'!$DE$153:$DE$1048576,0),MATCH((CUADRO!J$5&amp;$E872),'Hoja de Trabajo para listado'!$DE$151:$DG$151,0)),0)+IFERROR(INDEX('Hoja de Trabajo para listado'!$CD$155:$DC$1048576,MATCH($A872,'Hoja de Trabajo para listado'!$CD$155:$CD$1048576,0),MATCH((CUADRO!J$5&amp;$E872),'Hoja de Trabajo para listado'!$CD$151:$DC$151,0)),0)</f>
        <v>0</v>
      </c>
      <c r="K872" s="243">
        <f ca="1">+IFERROR(INDEX('Hoja de Trabajo para listado'!$A$155:$Z$1048576,MATCH($A872,'Hoja de Trabajo para listado'!$A$155:$A$1048576,0),MATCH((CUADRO!K$5&amp;$E872),'Hoja de Trabajo para listado'!$A$151:$Z$151,0)),0)+IFERROR(INDEX('Hoja de Trabajo para listado'!$AB$155:$BA$1048576,MATCH($A872,'Hoja de Trabajo para listado'!$AB$155:$AB$1048576,0),MATCH((CUADRO!K$5&amp;$E872),'Hoja de Trabajo para listado'!$AB$151:$BA$151,0)),0)+IFERROR(INDEX('Hoja de Trabajo para listado'!$BC$155:$CB$1048576,MATCH($A872,'Hoja de Trabajo para listado'!$BC$155:$BC$1048576,0),MATCH((CUADRO!K$5&amp;$E872),'Hoja de Trabajo para listado'!$BC$151:$CB$151,0)),0)+IFERROR(INDEX('Hoja de Trabajo para listado'!$DE$153:$DG$274,MATCH($A872,'Hoja de Trabajo para listado'!$DE$153:$DE$1048576,0),MATCH((CUADRO!K$5&amp;$E872),'Hoja de Trabajo para listado'!$DE$151:$DG$151,0)),0)+IFERROR(INDEX('Hoja de Trabajo para listado'!$CD$155:$DC$1048576,MATCH($A872,'Hoja de Trabajo para listado'!$CD$155:$CD$1048576,0),MATCH((CUADRO!K$5&amp;$E872),'Hoja de Trabajo para listado'!$CD$151:$DC$151,0)),0)</f>
        <v>0</v>
      </c>
      <c r="L872" s="243">
        <f ca="1">+IFERROR(INDEX('Hoja de Trabajo para listado'!$A$155:$Z$1048576,MATCH($A872,'Hoja de Trabajo para listado'!$A$155:$A$1048576,0),MATCH((CUADRO!L$5&amp;$E872),'Hoja de Trabajo para listado'!$A$151:$Z$151,0)),0)+IFERROR(INDEX('Hoja de Trabajo para listado'!$AB$155:$BA$1048576,MATCH($A872,'Hoja de Trabajo para listado'!$AB$155:$AB$1048576,0),MATCH((CUADRO!L$5&amp;$E872),'Hoja de Trabajo para listado'!$AB$151:$BA$151,0)),0)+IFERROR(INDEX('Hoja de Trabajo para listado'!$BC$155:$CB$1048576,MATCH($A872,'Hoja de Trabajo para listado'!$BC$155:$BC$1048576,0),MATCH((CUADRO!L$5&amp;$E872),'Hoja de Trabajo para listado'!$BC$151:$CB$151,0)),0)+IFERROR(INDEX('Hoja de Trabajo para listado'!$DE$153:$DG$274,MATCH($A872,'Hoja de Trabajo para listado'!$DE$153:$DE$1048576,0),MATCH((CUADRO!L$5&amp;$E872),'Hoja de Trabajo para listado'!$DE$151:$DG$151,0)),0)+IFERROR(INDEX('Hoja de Trabajo para listado'!$CD$155:$DC$1048576,MATCH($A872,'Hoja de Trabajo para listado'!$CD$155:$CD$1048576,0),MATCH((CUADRO!L$5&amp;$E872),'Hoja de Trabajo para listado'!$CD$151:$DC$151,0)),0)</f>
        <v>0</v>
      </c>
      <c r="M872" s="243">
        <f ca="1">+IFERROR(INDEX('Hoja de Trabajo para listado'!$A$155:$Z$1048576,MATCH($A872,'Hoja de Trabajo para listado'!$A$155:$A$1048576,0),MATCH((CUADRO!M$5&amp;$E872),'Hoja de Trabajo para listado'!$A$151:$Z$151,0)),0)+IFERROR(INDEX('Hoja de Trabajo para listado'!$AB$155:$BA$1048576,MATCH($A872,'Hoja de Trabajo para listado'!$AB$155:$AB$1048576,0),MATCH((CUADRO!M$5&amp;$E872),'Hoja de Trabajo para listado'!$AB$151:$BA$151,0)),0)+IFERROR(INDEX('Hoja de Trabajo para listado'!$BC$155:$CB$1048576,MATCH($A872,'Hoja de Trabajo para listado'!$BC$155:$BC$1048576,0),MATCH((CUADRO!M$5&amp;$E872),'Hoja de Trabajo para listado'!$BC$151:$CB$151,0)),0)+IFERROR(INDEX('Hoja de Trabajo para listado'!$DE$153:$DG$274,MATCH($A872,'Hoja de Trabajo para listado'!$DE$153:$DE$1048576,0),MATCH((CUADRO!M$5&amp;$E872),'Hoja de Trabajo para listado'!$DE$151:$DG$151,0)),0)+IFERROR(INDEX('Hoja de Trabajo para listado'!$CD$155:$DC$1048576,MATCH($A872,'Hoja de Trabajo para listado'!$CD$155:$CD$1048576,0),MATCH((CUADRO!M$5&amp;$E872),'Hoja de Trabajo para listado'!$CD$151:$DC$151,0)),0)</f>
        <v>0</v>
      </c>
      <c r="N872" s="243">
        <f ca="1">+IFERROR(INDEX('Hoja de Trabajo para listado'!$A$155:$Z$1048576,MATCH($A872,'Hoja de Trabajo para listado'!$A$155:$A$1048576,0),MATCH((CUADRO!N$5&amp;$E872),'Hoja de Trabajo para listado'!$A$151:$Z$151,0)),0)+IFERROR(INDEX('Hoja de Trabajo para listado'!$AB$155:$BA$1048576,MATCH($A872,'Hoja de Trabajo para listado'!$AB$155:$AB$1048576,0),MATCH((CUADRO!N$5&amp;$E872),'Hoja de Trabajo para listado'!$AB$151:$BA$151,0)),0)+IFERROR(INDEX('Hoja de Trabajo para listado'!$BC$155:$CB$1048576,MATCH($A872,'Hoja de Trabajo para listado'!$BC$155:$BC$1048576,0),MATCH((CUADRO!N$5&amp;$E872),'Hoja de Trabajo para listado'!$BC$151:$CB$151,0)),0)+IFERROR(INDEX('Hoja de Trabajo para listado'!$DE$153:$DG$274,MATCH($A872,'Hoja de Trabajo para listado'!$DE$153:$DE$1048576,0),MATCH((CUADRO!N$5&amp;$E872),'Hoja de Trabajo para listado'!$DE$151:$DG$151,0)),0)+IFERROR(INDEX('Hoja de Trabajo para listado'!$CD$155:$DC$1048576,MATCH($A872,'Hoja de Trabajo para listado'!$CD$155:$CD$1048576,0),MATCH((CUADRO!N$5&amp;$E872),'Hoja de Trabajo para listado'!$CD$151:$DC$151,0)),0)</f>
        <v>0</v>
      </c>
      <c r="O872" s="243">
        <f ca="1">+IFERROR(INDEX('Hoja de Trabajo para listado'!$A$155:$Z$1048576,MATCH($A872,'Hoja de Trabajo para listado'!$A$155:$A$1048576,0),MATCH((CUADRO!O$5&amp;$E872),'Hoja de Trabajo para listado'!$A$151:$Z$151,0)),0)+IFERROR(INDEX('Hoja de Trabajo para listado'!$AB$155:$BA$1048576,MATCH($A872,'Hoja de Trabajo para listado'!$AB$155:$AB$1048576,0),MATCH((CUADRO!O$5&amp;$E872),'Hoja de Trabajo para listado'!$AB$151:$BA$151,0)),0)+IFERROR(INDEX('Hoja de Trabajo para listado'!$BC$155:$CB$1048576,MATCH($A872,'Hoja de Trabajo para listado'!$BC$155:$BC$1048576,0),MATCH((CUADRO!O$5&amp;$E872),'Hoja de Trabajo para listado'!$BC$151:$CB$151,0)),0)+IFERROR(INDEX('Hoja de Trabajo para listado'!$DE$153:$DG$274,MATCH($A872,'Hoja de Trabajo para listado'!$DE$153:$DE$1048576,0),MATCH((CUADRO!O$5&amp;$E872),'Hoja de Trabajo para listado'!$DE$151:$DG$151,0)),0)+IFERROR(INDEX('Hoja de Trabajo para listado'!$CD$155:$DC$1048576,MATCH($A872,'Hoja de Trabajo para listado'!$CD$155:$CD$1048576,0),MATCH((CUADRO!O$5&amp;$E872),'Hoja de Trabajo para listado'!$CD$151:$DC$151,0)),0)</f>
        <v>0</v>
      </c>
      <c r="P872" s="243">
        <f ca="1">+IFERROR(INDEX('Hoja de Trabajo para listado'!$A$155:$Z$1048576,MATCH($A872,'Hoja de Trabajo para listado'!$A$155:$A$1048576,0),MATCH((CUADRO!P$5&amp;$E872),'Hoja de Trabajo para listado'!$A$151:$Z$151,0)),0)+IFERROR(INDEX('Hoja de Trabajo para listado'!$AB$155:$BA$1048576,MATCH($A872,'Hoja de Trabajo para listado'!$AB$155:$AB$1048576,0),MATCH((CUADRO!P$5&amp;$E872),'Hoja de Trabajo para listado'!$AB$151:$BA$151,0)),0)+IFERROR(INDEX('Hoja de Trabajo para listado'!$BC$155:$CB$1048576,MATCH($A872,'Hoja de Trabajo para listado'!$BC$155:$BC$1048576,0),MATCH((CUADRO!P$5&amp;$E872),'Hoja de Trabajo para listado'!$BC$151:$CB$151,0)),0)+IFERROR(INDEX('Hoja de Trabajo para listado'!$DE$153:$DG$274,MATCH($A872,'Hoja de Trabajo para listado'!$DE$153:$DE$1048576,0),MATCH((CUADRO!P$5&amp;$E872),'Hoja de Trabajo para listado'!$DE$151:$DG$151,0)),0)+IFERROR(INDEX('Hoja de Trabajo para listado'!$CD$155:$DC$1048576,MATCH($A872,'Hoja de Trabajo para listado'!$CD$155:$CD$1048576,0),MATCH((CUADRO!P$5&amp;$E872),'Hoja de Trabajo para listado'!$CD$151:$DC$151,0)),0)</f>
        <v>0</v>
      </c>
      <c r="Q872" s="243">
        <f ca="1">+IFERROR(INDEX('Hoja de Trabajo para listado'!$A$155:$Z$1048576,MATCH($A872,'Hoja de Trabajo para listado'!$A$155:$A$1048576,0),MATCH((CUADRO!Q$5&amp;$E872),'Hoja de Trabajo para listado'!$A$151:$Z$151,0)),0)+IFERROR(INDEX('Hoja de Trabajo para listado'!$AB$155:$BA$1048576,MATCH($A872,'Hoja de Trabajo para listado'!$AB$155:$AB$1048576,0),MATCH((CUADRO!Q$5&amp;$E872),'Hoja de Trabajo para listado'!$AB$151:$BA$151,0)),0)+IFERROR(INDEX('Hoja de Trabajo para listado'!$BC$155:$CB$1048576,MATCH($A872,'Hoja de Trabajo para listado'!$BC$155:$BC$1048576,0),MATCH((CUADRO!Q$5&amp;$E872),'Hoja de Trabajo para listado'!$BC$151:$CB$151,0)),0)+IFERROR(INDEX('Hoja de Trabajo para listado'!$DE$153:$DG$274,MATCH($A872,'Hoja de Trabajo para listado'!$DE$153:$DE$1048576,0),MATCH((CUADRO!Q$5&amp;$E872),'Hoja de Trabajo para listado'!$DE$151:$DG$151,0)),0)+IFERROR(INDEX('Hoja de Trabajo para listado'!$CD$155:$DC$1048576,MATCH($A872,'Hoja de Trabajo para listado'!$CD$155:$CD$1048576,0),MATCH((CUADRO!Q$5&amp;$E872),'Hoja de Trabajo para listado'!$CD$151:$DC$151,0)),0)</f>
        <v>0</v>
      </c>
      <c r="R872" s="243">
        <f t="shared" ca="1" si="29"/>
        <v>0</v>
      </c>
      <c r="S872" s="249"/>
      <c r="T872" s="243">
        <f ca="1">+T873</f>
        <v>0</v>
      </c>
      <c r="U872" s="242">
        <f t="shared" si="30"/>
        <v>1</v>
      </c>
      <c r="V872" s="333" t="str">
        <f>+VLOOKUP(A872,bd_lista!$A$3:$E$590,5,FALSE)</f>
        <v>Gobiernos Autonomos Municipales</v>
      </c>
      <c r="W872" s="383" t="str">
        <f>+V872</f>
        <v>Gobiernos Autonomos Municipales</v>
      </c>
      <c r="X872" s="242">
        <f>+VLOOKUP(A872,[3]Sheet1!$A$13:$D$744,4,FALSE)</f>
        <v>0</v>
      </c>
      <c r="Y872" s="242" t="e">
        <f>+VLOOKUP(X872,bd_lista!$A$3:$C$590,3,FALSE)</f>
        <v>#N/A</v>
      </c>
      <c r="Z872" s="294">
        <f>+X872</f>
        <v>0</v>
      </c>
      <c r="AA872" s="295" t="e">
        <f>+Y872</f>
        <v>#N/A</v>
      </c>
    </row>
    <row r="873" spans="1:27" customFormat="1" ht="15" hidden="1" customHeight="1">
      <c r="A873" s="32">
        <v>1520</v>
      </c>
      <c r="B873" s="389"/>
      <c r="C873" s="247" t="str">
        <f>+VLOOKUP(A873,bd_lista!$A$3:$C$590,3,FALSE)</f>
        <v>Gobierno Autónomo Municipal de Atocha</v>
      </c>
      <c r="D873" s="386"/>
      <c r="E873" s="244" t="s">
        <v>1305</v>
      </c>
      <c r="F873" s="245">
        <f ca="1">+IFERROR(INDEX('Hoja de Trabajo para listado'!$A$155:$Z$1048576,MATCH($A873,'Hoja de Trabajo para listado'!$A$155:$A$1048576,0),MATCH((CUADRO!F$5&amp;$E873),'Hoja de Trabajo para listado'!$A$151:$Z$151,0)),0)+IFERROR(INDEX('Hoja de Trabajo para listado'!$AB$155:$BA$1048576,MATCH($A873,'Hoja de Trabajo para listado'!$AB$155:$AB$1048576,0),MATCH((CUADRO!F$5&amp;$E873),'Hoja de Trabajo para listado'!$AB$151:$BA$151,0)),0)+IFERROR(INDEX('Hoja de Trabajo para listado'!$BC$155:$CB$1048576,MATCH($A873,'Hoja de Trabajo para listado'!$BC$155:$BC$1048576,0),MATCH((CUADRO!F$5&amp;$E873),'Hoja de Trabajo para listado'!$BC$151:$CB$151,0)),0)+IFERROR(INDEX('Hoja de Trabajo para listado'!$DE$153:$DG$274,MATCH($A873,'Hoja de Trabajo para listado'!$DE$153:$DE$1048576,0),MATCH((CUADRO!F$5&amp;$E873),'Hoja de Trabajo para listado'!$DE$151:$DG$151,0)),0)+IFERROR(INDEX('Hoja de Trabajo para listado'!$CD$155:$DC$1048576,MATCH($A873,'Hoja de Trabajo para listado'!$CD$155:$CD$1048576,0),MATCH((CUADRO!F$5&amp;$E873),'Hoja de Trabajo para listado'!$CD$151:$DC$151,0)),0)</f>
        <v>0</v>
      </c>
      <c r="G873" s="245">
        <f ca="1">+IFERROR(INDEX('Hoja de Trabajo para listado'!$A$155:$Z$1048576,MATCH($A873,'Hoja de Trabajo para listado'!$A$155:$A$1048576,0),MATCH((CUADRO!G$5&amp;$E873),'Hoja de Trabajo para listado'!$A$151:$Z$151,0)),0)+IFERROR(INDEX('Hoja de Trabajo para listado'!$AB$155:$BA$1048576,MATCH($A873,'Hoja de Trabajo para listado'!$AB$155:$AB$1048576,0),MATCH((CUADRO!G$5&amp;$E873),'Hoja de Trabajo para listado'!$AB$151:$BA$151,0)),0)+IFERROR(INDEX('Hoja de Trabajo para listado'!$BC$155:$CB$1048576,MATCH($A873,'Hoja de Trabajo para listado'!$BC$155:$BC$1048576,0),MATCH((CUADRO!G$5&amp;$E873),'Hoja de Trabajo para listado'!$BC$151:$CB$151,0)),0)+IFERROR(INDEX('Hoja de Trabajo para listado'!$DE$153:$DG$274,MATCH($A873,'Hoja de Trabajo para listado'!$DE$153:$DE$1048576,0),MATCH((CUADRO!G$5&amp;$E873),'Hoja de Trabajo para listado'!$DE$151:$DG$151,0)),0)+IFERROR(INDEX('Hoja de Trabajo para listado'!$CD$155:$DC$1048576,MATCH($A873,'Hoja de Trabajo para listado'!$CD$155:$CD$1048576,0),MATCH((CUADRO!G$5&amp;$E873),'Hoja de Trabajo para listado'!$CD$151:$DC$151,0)),0)</f>
        <v>0</v>
      </c>
      <c r="H873" s="245">
        <f ca="1">+IFERROR(INDEX('Hoja de Trabajo para listado'!$A$155:$Z$1048576,MATCH($A873,'Hoja de Trabajo para listado'!$A$155:$A$1048576,0),MATCH((CUADRO!H$5&amp;$E873),'Hoja de Trabajo para listado'!$A$151:$Z$151,0)),0)+IFERROR(INDEX('Hoja de Trabajo para listado'!$AB$155:$BA$1048576,MATCH($A873,'Hoja de Trabajo para listado'!$AB$155:$AB$1048576,0),MATCH((CUADRO!H$5&amp;$E873),'Hoja de Trabajo para listado'!$AB$151:$BA$151,0)),0)+IFERROR(INDEX('Hoja de Trabajo para listado'!$BC$155:$CB$1048576,MATCH($A873,'Hoja de Trabajo para listado'!$BC$155:$BC$1048576,0),MATCH((CUADRO!H$5&amp;$E873),'Hoja de Trabajo para listado'!$BC$151:$CB$151,0)),0)+IFERROR(INDEX('Hoja de Trabajo para listado'!$DE$153:$DG$274,MATCH($A873,'Hoja de Trabajo para listado'!$DE$153:$DE$1048576,0),MATCH((CUADRO!H$5&amp;$E873),'Hoja de Trabajo para listado'!$DE$151:$DG$151,0)),0)+IFERROR(INDEX('Hoja de Trabajo para listado'!$CD$155:$DC$1048576,MATCH($A873,'Hoja de Trabajo para listado'!$CD$155:$CD$1048576,0),MATCH((CUADRO!H$5&amp;$E873),'Hoja de Trabajo para listado'!$CD$151:$DC$151,0)),0)</f>
        <v>0</v>
      </c>
      <c r="I873" s="245">
        <f ca="1">+IFERROR(INDEX('Hoja de Trabajo para listado'!$A$155:$Z$1048576,MATCH($A873,'Hoja de Trabajo para listado'!$A$155:$A$1048576,0),MATCH((CUADRO!I$5&amp;$E873),'Hoja de Trabajo para listado'!$A$151:$Z$151,0)),0)+IFERROR(INDEX('Hoja de Trabajo para listado'!$AB$155:$BA$1048576,MATCH($A873,'Hoja de Trabajo para listado'!$AB$155:$AB$1048576,0),MATCH((CUADRO!I$5&amp;$E873),'Hoja de Trabajo para listado'!$AB$151:$BA$151,0)),0)+IFERROR(INDEX('Hoja de Trabajo para listado'!$BC$155:$CB$1048576,MATCH($A873,'Hoja de Trabajo para listado'!$BC$155:$BC$1048576,0),MATCH((CUADRO!I$5&amp;$E873),'Hoja de Trabajo para listado'!$BC$151:$CB$151,0)),0)+IFERROR(INDEX('Hoja de Trabajo para listado'!$DE$153:$DG$274,MATCH($A873,'Hoja de Trabajo para listado'!$DE$153:$DE$1048576,0),MATCH((CUADRO!I$5&amp;$E873),'Hoja de Trabajo para listado'!$DE$151:$DG$151,0)),0)+IFERROR(INDEX('Hoja de Trabajo para listado'!$CD$155:$DC$1048576,MATCH($A873,'Hoja de Trabajo para listado'!$CD$155:$CD$1048576,0),MATCH((CUADRO!I$5&amp;$E873),'Hoja de Trabajo para listado'!$CD$151:$DC$151,0)),0)</f>
        <v>0</v>
      </c>
      <c r="J873" s="245">
        <f ca="1">+IFERROR(INDEX('Hoja de Trabajo para listado'!$A$155:$Z$1048576,MATCH($A873,'Hoja de Trabajo para listado'!$A$155:$A$1048576,0),MATCH((CUADRO!J$5&amp;$E873),'Hoja de Trabajo para listado'!$A$151:$Z$151,0)),0)+IFERROR(INDEX('Hoja de Trabajo para listado'!$AB$155:$BA$1048576,MATCH($A873,'Hoja de Trabajo para listado'!$AB$155:$AB$1048576,0),MATCH((CUADRO!J$5&amp;$E873),'Hoja de Trabajo para listado'!$AB$151:$BA$151,0)),0)+IFERROR(INDEX('Hoja de Trabajo para listado'!$BC$155:$CB$1048576,MATCH($A873,'Hoja de Trabajo para listado'!$BC$155:$BC$1048576,0),MATCH((CUADRO!J$5&amp;$E873),'Hoja de Trabajo para listado'!$BC$151:$CB$151,0)),0)+IFERROR(INDEX('Hoja de Trabajo para listado'!$DE$153:$DG$274,MATCH($A873,'Hoja de Trabajo para listado'!$DE$153:$DE$1048576,0),MATCH((CUADRO!J$5&amp;$E873),'Hoja de Trabajo para listado'!$DE$151:$DG$151,0)),0)+IFERROR(INDEX('Hoja de Trabajo para listado'!$CD$155:$DC$1048576,MATCH($A873,'Hoja de Trabajo para listado'!$CD$155:$CD$1048576,0),MATCH((CUADRO!J$5&amp;$E873),'Hoja de Trabajo para listado'!$CD$151:$DC$151,0)),0)</f>
        <v>0</v>
      </c>
      <c r="K873" s="245">
        <f ca="1">+IFERROR(INDEX('Hoja de Trabajo para listado'!$A$155:$Z$1048576,MATCH($A873,'Hoja de Trabajo para listado'!$A$155:$A$1048576,0),MATCH((CUADRO!K$5&amp;$E873),'Hoja de Trabajo para listado'!$A$151:$Z$151,0)),0)+IFERROR(INDEX('Hoja de Trabajo para listado'!$AB$155:$BA$1048576,MATCH($A873,'Hoja de Trabajo para listado'!$AB$155:$AB$1048576,0),MATCH((CUADRO!K$5&amp;$E873),'Hoja de Trabajo para listado'!$AB$151:$BA$151,0)),0)+IFERROR(INDEX('Hoja de Trabajo para listado'!$BC$155:$CB$1048576,MATCH($A873,'Hoja de Trabajo para listado'!$BC$155:$BC$1048576,0),MATCH((CUADRO!K$5&amp;$E873),'Hoja de Trabajo para listado'!$BC$151:$CB$151,0)),0)+IFERROR(INDEX('Hoja de Trabajo para listado'!$DE$153:$DG$274,MATCH($A873,'Hoja de Trabajo para listado'!$DE$153:$DE$1048576,0),MATCH((CUADRO!K$5&amp;$E873),'Hoja de Trabajo para listado'!$DE$151:$DG$151,0)),0)+IFERROR(INDEX('Hoja de Trabajo para listado'!$CD$155:$DC$1048576,MATCH($A873,'Hoja de Trabajo para listado'!$CD$155:$CD$1048576,0),MATCH((CUADRO!K$5&amp;$E873),'Hoja de Trabajo para listado'!$CD$151:$DC$151,0)),0)</f>
        <v>0</v>
      </c>
      <c r="L873" s="245">
        <f ca="1">+IFERROR(INDEX('Hoja de Trabajo para listado'!$A$155:$Z$1048576,MATCH($A873,'Hoja de Trabajo para listado'!$A$155:$A$1048576,0),MATCH((CUADRO!L$5&amp;$E873),'Hoja de Trabajo para listado'!$A$151:$Z$151,0)),0)+IFERROR(INDEX('Hoja de Trabajo para listado'!$AB$155:$BA$1048576,MATCH($A873,'Hoja de Trabajo para listado'!$AB$155:$AB$1048576,0),MATCH((CUADRO!L$5&amp;$E873),'Hoja de Trabajo para listado'!$AB$151:$BA$151,0)),0)+IFERROR(INDEX('Hoja de Trabajo para listado'!$BC$155:$CB$1048576,MATCH($A873,'Hoja de Trabajo para listado'!$BC$155:$BC$1048576,0),MATCH((CUADRO!L$5&amp;$E873),'Hoja de Trabajo para listado'!$BC$151:$CB$151,0)),0)+IFERROR(INDEX('Hoja de Trabajo para listado'!$DE$153:$DG$274,MATCH($A873,'Hoja de Trabajo para listado'!$DE$153:$DE$1048576,0),MATCH((CUADRO!L$5&amp;$E873),'Hoja de Trabajo para listado'!$DE$151:$DG$151,0)),0)+IFERROR(INDEX('Hoja de Trabajo para listado'!$CD$155:$DC$1048576,MATCH($A873,'Hoja de Trabajo para listado'!$CD$155:$CD$1048576,0),MATCH((CUADRO!L$5&amp;$E873),'Hoja de Trabajo para listado'!$CD$151:$DC$151,0)),0)</f>
        <v>0</v>
      </c>
      <c r="M873" s="245">
        <f ca="1">+IFERROR(INDEX('Hoja de Trabajo para listado'!$A$155:$Z$1048576,MATCH($A873,'Hoja de Trabajo para listado'!$A$155:$A$1048576,0),MATCH((CUADRO!M$5&amp;$E873),'Hoja de Trabajo para listado'!$A$151:$Z$151,0)),0)+IFERROR(INDEX('Hoja de Trabajo para listado'!$AB$155:$BA$1048576,MATCH($A873,'Hoja de Trabajo para listado'!$AB$155:$AB$1048576,0),MATCH((CUADRO!M$5&amp;$E873),'Hoja de Trabajo para listado'!$AB$151:$BA$151,0)),0)+IFERROR(INDEX('Hoja de Trabajo para listado'!$BC$155:$CB$1048576,MATCH($A873,'Hoja de Trabajo para listado'!$BC$155:$BC$1048576,0),MATCH((CUADRO!M$5&amp;$E873),'Hoja de Trabajo para listado'!$BC$151:$CB$151,0)),0)+IFERROR(INDEX('Hoja de Trabajo para listado'!$DE$153:$DG$274,MATCH($A873,'Hoja de Trabajo para listado'!$DE$153:$DE$1048576,0),MATCH((CUADRO!M$5&amp;$E873),'Hoja de Trabajo para listado'!$DE$151:$DG$151,0)),0)+IFERROR(INDEX('Hoja de Trabajo para listado'!$CD$155:$DC$1048576,MATCH($A873,'Hoja de Trabajo para listado'!$CD$155:$CD$1048576,0),MATCH((CUADRO!M$5&amp;$E873),'Hoja de Trabajo para listado'!$CD$151:$DC$151,0)),0)</f>
        <v>0</v>
      </c>
      <c r="N873" s="245">
        <f ca="1">+IFERROR(INDEX('Hoja de Trabajo para listado'!$A$155:$Z$1048576,MATCH($A873,'Hoja de Trabajo para listado'!$A$155:$A$1048576,0),MATCH((CUADRO!N$5&amp;$E873),'Hoja de Trabajo para listado'!$A$151:$Z$151,0)),0)+IFERROR(INDEX('Hoja de Trabajo para listado'!$AB$155:$BA$1048576,MATCH($A873,'Hoja de Trabajo para listado'!$AB$155:$AB$1048576,0),MATCH((CUADRO!N$5&amp;$E873),'Hoja de Trabajo para listado'!$AB$151:$BA$151,0)),0)+IFERROR(INDEX('Hoja de Trabajo para listado'!$BC$155:$CB$1048576,MATCH($A873,'Hoja de Trabajo para listado'!$BC$155:$BC$1048576,0),MATCH((CUADRO!N$5&amp;$E873),'Hoja de Trabajo para listado'!$BC$151:$CB$151,0)),0)+IFERROR(INDEX('Hoja de Trabajo para listado'!$DE$153:$DG$274,MATCH($A873,'Hoja de Trabajo para listado'!$DE$153:$DE$1048576,0),MATCH((CUADRO!N$5&amp;$E873),'Hoja de Trabajo para listado'!$DE$151:$DG$151,0)),0)+IFERROR(INDEX('Hoja de Trabajo para listado'!$CD$155:$DC$1048576,MATCH($A873,'Hoja de Trabajo para listado'!$CD$155:$CD$1048576,0),MATCH((CUADRO!N$5&amp;$E873),'Hoja de Trabajo para listado'!$CD$151:$DC$151,0)),0)</f>
        <v>0</v>
      </c>
      <c r="O873" s="245">
        <f ca="1">+IFERROR(INDEX('Hoja de Trabajo para listado'!$A$155:$Z$1048576,MATCH($A873,'Hoja de Trabajo para listado'!$A$155:$A$1048576,0),MATCH((CUADRO!O$5&amp;$E873),'Hoja de Trabajo para listado'!$A$151:$Z$151,0)),0)+IFERROR(INDEX('Hoja de Trabajo para listado'!$AB$155:$BA$1048576,MATCH($A873,'Hoja de Trabajo para listado'!$AB$155:$AB$1048576,0),MATCH((CUADRO!O$5&amp;$E873),'Hoja de Trabajo para listado'!$AB$151:$BA$151,0)),0)+IFERROR(INDEX('Hoja de Trabajo para listado'!$BC$155:$CB$1048576,MATCH($A873,'Hoja de Trabajo para listado'!$BC$155:$BC$1048576,0),MATCH((CUADRO!O$5&amp;$E873),'Hoja de Trabajo para listado'!$BC$151:$CB$151,0)),0)+IFERROR(INDEX('Hoja de Trabajo para listado'!$DE$153:$DG$274,MATCH($A873,'Hoja de Trabajo para listado'!$DE$153:$DE$1048576,0),MATCH((CUADRO!O$5&amp;$E873),'Hoja de Trabajo para listado'!$DE$151:$DG$151,0)),0)+IFERROR(INDEX('Hoja de Trabajo para listado'!$CD$155:$DC$1048576,MATCH($A873,'Hoja de Trabajo para listado'!$CD$155:$CD$1048576,0),MATCH((CUADRO!O$5&amp;$E873),'Hoja de Trabajo para listado'!$CD$151:$DC$151,0)),0)</f>
        <v>0</v>
      </c>
      <c r="P873" s="245">
        <f ca="1">+IFERROR(INDEX('Hoja de Trabajo para listado'!$A$155:$Z$1048576,MATCH($A873,'Hoja de Trabajo para listado'!$A$155:$A$1048576,0),MATCH((CUADRO!P$5&amp;$E873),'Hoja de Trabajo para listado'!$A$151:$Z$151,0)),0)+IFERROR(INDEX('Hoja de Trabajo para listado'!$AB$155:$BA$1048576,MATCH($A873,'Hoja de Trabajo para listado'!$AB$155:$AB$1048576,0),MATCH((CUADRO!P$5&amp;$E873),'Hoja de Trabajo para listado'!$AB$151:$BA$151,0)),0)+IFERROR(INDEX('Hoja de Trabajo para listado'!$BC$155:$CB$1048576,MATCH($A873,'Hoja de Trabajo para listado'!$BC$155:$BC$1048576,0),MATCH((CUADRO!P$5&amp;$E873),'Hoja de Trabajo para listado'!$BC$151:$CB$151,0)),0)+IFERROR(INDEX('Hoja de Trabajo para listado'!$DE$153:$DG$274,MATCH($A873,'Hoja de Trabajo para listado'!$DE$153:$DE$1048576,0),MATCH((CUADRO!P$5&amp;$E873),'Hoja de Trabajo para listado'!$DE$151:$DG$151,0)),0)+IFERROR(INDEX('Hoja de Trabajo para listado'!$CD$155:$DC$1048576,MATCH($A873,'Hoja de Trabajo para listado'!$CD$155:$CD$1048576,0),MATCH((CUADRO!P$5&amp;$E873),'Hoja de Trabajo para listado'!$CD$151:$DC$151,0)),0)</f>
        <v>0</v>
      </c>
      <c r="Q873" s="245">
        <f ca="1">+IFERROR(INDEX('Hoja de Trabajo para listado'!$A$155:$Z$1048576,MATCH($A873,'Hoja de Trabajo para listado'!$A$155:$A$1048576,0),MATCH((CUADRO!Q$5&amp;$E873),'Hoja de Trabajo para listado'!$A$151:$Z$151,0)),0)+IFERROR(INDEX('Hoja de Trabajo para listado'!$AB$155:$BA$1048576,MATCH($A873,'Hoja de Trabajo para listado'!$AB$155:$AB$1048576,0),MATCH((CUADRO!Q$5&amp;$E873),'Hoja de Trabajo para listado'!$AB$151:$BA$151,0)),0)+IFERROR(INDEX('Hoja de Trabajo para listado'!$BC$155:$CB$1048576,MATCH($A873,'Hoja de Trabajo para listado'!$BC$155:$BC$1048576,0),MATCH((CUADRO!Q$5&amp;$E873),'Hoja de Trabajo para listado'!$BC$151:$CB$151,0)),0)+IFERROR(INDEX('Hoja de Trabajo para listado'!$DE$153:$DG$274,MATCH($A873,'Hoja de Trabajo para listado'!$DE$153:$DE$1048576,0),MATCH((CUADRO!Q$5&amp;$E873),'Hoja de Trabajo para listado'!$DE$151:$DG$151,0)),0)+IFERROR(INDEX('Hoja de Trabajo para listado'!$CD$155:$DC$1048576,MATCH($A873,'Hoja de Trabajo para listado'!$CD$155:$CD$1048576,0),MATCH((CUADRO!Q$5&amp;$E873),'Hoja de Trabajo para listado'!$CD$151:$DC$151,0)),0)</f>
        <v>0</v>
      </c>
      <c r="R873" s="245">
        <f t="shared" ca="1" si="29"/>
        <v>0</v>
      </c>
      <c r="S873" s="259">
        <f ca="1">+R872+R873</f>
        <v>0</v>
      </c>
      <c r="T873" s="245">
        <f ca="1">+S873</f>
        <v>0</v>
      </c>
      <c r="U873" s="244">
        <f t="shared" si="30"/>
        <v>2</v>
      </c>
      <c r="V873" s="333" t="str">
        <f>+VLOOKUP(A873,bd_lista!$A$3:$E$590,5,FALSE)</f>
        <v>Gobiernos Autonomos Municipales</v>
      </c>
      <c r="W873" s="384"/>
      <c r="X873" s="242">
        <f>+VLOOKUP(A873,[3]Sheet1!$A$13:$D$744,4,FALSE)</f>
        <v>0</v>
      </c>
      <c r="Y873" s="242" t="e">
        <f>+VLOOKUP(X873,bd_lista!$A$3:$C$590,3,FALSE)</f>
        <v>#N/A</v>
      </c>
      <c r="Z873" s="292"/>
      <c r="AA873" s="293"/>
    </row>
    <row r="874" spans="1:27" customFormat="1" ht="15" hidden="1" customHeight="1">
      <c r="A874" s="32">
        <v>1521</v>
      </c>
      <c r="B874" s="388">
        <f>+A874</f>
        <v>1521</v>
      </c>
      <c r="C874" s="247" t="str">
        <f>+VLOOKUP(A874,bd_lista!$A$3:$C$590,3,FALSE)</f>
        <v>Gobierno Autónomo Municipal de Colcha"K" (Villa Martín)</v>
      </c>
      <c r="D874" s="385" t="str">
        <f>+C874</f>
        <v>Gobierno Autónomo Municipal de Colcha"K" (Villa Martín)</v>
      </c>
      <c r="E874" s="242" t="s">
        <v>1304</v>
      </c>
      <c r="F874" s="243">
        <f ca="1">+IFERROR(INDEX('Hoja de Trabajo para listado'!$A$155:$Z$1048576,MATCH($A874,'Hoja de Trabajo para listado'!$A$155:$A$1048576,0),MATCH((CUADRO!F$5&amp;$E874),'Hoja de Trabajo para listado'!$A$151:$Z$151,0)),0)+IFERROR(INDEX('Hoja de Trabajo para listado'!$AB$155:$BA$1048576,MATCH($A874,'Hoja de Trabajo para listado'!$AB$155:$AB$1048576,0),MATCH((CUADRO!F$5&amp;$E874),'Hoja de Trabajo para listado'!$AB$151:$BA$151,0)),0)+IFERROR(INDEX('Hoja de Trabajo para listado'!$BC$155:$CB$1048576,MATCH($A874,'Hoja de Trabajo para listado'!$BC$155:$BC$1048576,0),MATCH((CUADRO!F$5&amp;$E874),'Hoja de Trabajo para listado'!$BC$151:$CB$151,0)),0)+IFERROR(INDEX('Hoja de Trabajo para listado'!$DE$153:$DG$274,MATCH($A874,'Hoja de Trabajo para listado'!$DE$153:$DE$1048576,0),MATCH((CUADRO!F$5&amp;$E874),'Hoja de Trabajo para listado'!$DE$151:$DG$151,0)),0)+IFERROR(INDEX('Hoja de Trabajo para listado'!$CD$155:$DC$1048576,MATCH($A874,'Hoja de Trabajo para listado'!$CD$155:$CD$1048576,0),MATCH((CUADRO!F$5&amp;$E874),'Hoja de Trabajo para listado'!$CD$151:$DC$151,0)),0)</f>
        <v>0</v>
      </c>
      <c r="G874" s="243">
        <f ca="1">+IFERROR(INDEX('Hoja de Trabajo para listado'!$A$155:$Z$1048576,MATCH($A874,'Hoja de Trabajo para listado'!$A$155:$A$1048576,0),MATCH((CUADRO!G$5&amp;$E874),'Hoja de Trabajo para listado'!$A$151:$Z$151,0)),0)+IFERROR(INDEX('Hoja de Trabajo para listado'!$AB$155:$BA$1048576,MATCH($A874,'Hoja de Trabajo para listado'!$AB$155:$AB$1048576,0),MATCH((CUADRO!G$5&amp;$E874),'Hoja de Trabajo para listado'!$AB$151:$BA$151,0)),0)+IFERROR(INDEX('Hoja de Trabajo para listado'!$BC$155:$CB$1048576,MATCH($A874,'Hoja de Trabajo para listado'!$BC$155:$BC$1048576,0),MATCH((CUADRO!G$5&amp;$E874),'Hoja de Trabajo para listado'!$BC$151:$CB$151,0)),0)+IFERROR(INDEX('Hoja de Trabajo para listado'!$DE$153:$DG$274,MATCH($A874,'Hoja de Trabajo para listado'!$DE$153:$DE$1048576,0),MATCH((CUADRO!G$5&amp;$E874),'Hoja de Trabajo para listado'!$DE$151:$DG$151,0)),0)+IFERROR(INDEX('Hoja de Trabajo para listado'!$CD$155:$DC$1048576,MATCH($A874,'Hoja de Trabajo para listado'!$CD$155:$CD$1048576,0),MATCH((CUADRO!G$5&amp;$E874),'Hoja de Trabajo para listado'!$CD$151:$DC$151,0)),0)</f>
        <v>0</v>
      </c>
      <c r="H874" s="243">
        <f ca="1">+IFERROR(INDEX('Hoja de Trabajo para listado'!$A$155:$Z$1048576,MATCH($A874,'Hoja de Trabajo para listado'!$A$155:$A$1048576,0),MATCH((CUADRO!H$5&amp;$E874),'Hoja de Trabajo para listado'!$A$151:$Z$151,0)),0)+IFERROR(INDEX('Hoja de Trabajo para listado'!$AB$155:$BA$1048576,MATCH($A874,'Hoja de Trabajo para listado'!$AB$155:$AB$1048576,0),MATCH((CUADRO!H$5&amp;$E874),'Hoja de Trabajo para listado'!$AB$151:$BA$151,0)),0)+IFERROR(INDEX('Hoja de Trabajo para listado'!$BC$155:$CB$1048576,MATCH($A874,'Hoja de Trabajo para listado'!$BC$155:$BC$1048576,0),MATCH((CUADRO!H$5&amp;$E874),'Hoja de Trabajo para listado'!$BC$151:$CB$151,0)),0)+IFERROR(INDEX('Hoja de Trabajo para listado'!$DE$153:$DG$274,MATCH($A874,'Hoja de Trabajo para listado'!$DE$153:$DE$1048576,0),MATCH((CUADRO!H$5&amp;$E874),'Hoja de Trabajo para listado'!$DE$151:$DG$151,0)),0)+IFERROR(INDEX('Hoja de Trabajo para listado'!$CD$155:$DC$1048576,MATCH($A874,'Hoja de Trabajo para listado'!$CD$155:$CD$1048576,0),MATCH((CUADRO!H$5&amp;$E874),'Hoja de Trabajo para listado'!$CD$151:$DC$151,0)),0)</f>
        <v>0</v>
      </c>
      <c r="I874" s="243">
        <f ca="1">+IFERROR(INDEX('Hoja de Trabajo para listado'!$A$155:$Z$1048576,MATCH($A874,'Hoja de Trabajo para listado'!$A$155:$A$1048576,0),MATCH((CUADRO!I$5&amp;$E874),'Hoja de Trabajo para listado'!$A$151:$Z$151,0)),0)+IFERROR(INDEX('Hoja de Trabajo para listado'!$AB$155:$BA$1048576,MATCH($A874,'Hoja de Trabajo para listado'!$AB$155:$AB$1048576,0),MATCH((CUADRO!I$5&amp;$E874),'Hoja de Trabajo para listado'!$AB$151:$BA$151,0)),0)+IFERROR(INDEX('Hoja de Trabajo para listado'!$BC$155:$CB$1048576,MATCH($A874,'Hoja de Trabajo para listado'!$BC$155:$BC$1048576,0),MATCH((CUADRO!I$5&amp;$E874),'Hoja de Trabajo para listado'!$BC$151:$CB$151,0)),0)+IFERROR(INDEX('Hoja de Trabajo para listado'!$DE$153:$DG$274,MATCH($A874,'Hoja de Trabajo para listado'!$DE$153:$DE$1048576,0),MATCH((CUADRO!I$5&amp;$E874),'Hoja de Trabajo para listado'!$DE$151:$DG$151,0)),0)+IFERROR(INDEX('Hoja de Trabajo para listado'!$CD$155:$DC$1048576,MATCH($A874,'Hoja de Trabajo para listado'!$CD$155:$CD$1048576,0),MATCH((CUADRO!I$5&amp;$E874),'Hoja de Trabajo para listado'!$CD$151:$DC$151,0)),0)</f>
        <v>0</v>
      </c>
      <c r="J874" s="243">
        <f ca="1">+IFERROR(INDEX('Hoja de Trabajo para listado'!$A$155:$Z$1048576,MATCH($A874,'Hoja de Trabajo para listado'!$A$155:$A$1048576,0),MATCH((CUADRO!J$5&amp;$E874),'Hoja de Trabajo para listado'!$A$151:$Z$151,0)),0)+IFERROR(INDEX('Hoja de Trabajo para listado'!$AB$155:$BA$1048576,MATCH($A874,'Hoja de Trabajo para listado'!$AB$155:$AB$1048576,0),MATCH((CUADRO!J$5&amp;$E874),'Hoja de Trabajo para listado'!$AB$151:$BA$151,0)),0)+IFERROR(INDEX('Hoja de Trabajo para listado'!$BC$155:$CB$1048576,MATCH($A874,'Hoja de Trabajo para listado'!$BC$155:$BC$1048576,0),MATCH((CUADRO!J$5&amp;$E874),'Hoja de Trabajo para listado'!$BC$151:$CB$151,0)),0)+IFERROR(INDEX('Hoja de Trabajo para listado'!$DE$153:$DG$274,MATCH($A874,'Hoja de Trabajo para listado'!$DE$153:$DE$1048576,0),MATCH((CUADRO!J$5&amp;$E874),'Hoja de Trabajo para listado'!$DE$151:$DG$151,0)),0)+IFERROR(INDEX('Hoja de Trabajo para listado'!$CD$155:$DC$1048576,MATCH($A874,'Hoja de Trabajo para listado'!$CD$155:$CD$1048576,0),MATCH((CUADRO!J$5&amp;$E874),'Hoja de Trabajo para listado'!$CD$151:$DC$151,0)),0)</f>
        <v>0</v>
      </c>
      <c r="K874" s="243">
        <f ca="1">+IFERROR(INDEX('Hoja de Trabajo para listado'!$A$155:$Z$1048576,MATCH($A874,'Hoja de Trabajo para listado'!$A$155:$A$1048576,0),MATCH((CUADRO!K$5&amp;$E874),'Hoja de Trabajo para listado'!$A$151:$Z$151,0)),0)+IFERROR(INDEX('Hoja de Trabajo para listado'!$AB$155:$BA$1048576,MATCH($A874,'Hoja de Trabajo para listado'!$AB$155:$AB$1048576,0),MATCH((CUADRO!K$5&amp;$E874),'Hoja de Trabajo para listado'!$AB$151:$BA$151,0)),0)+IFERROR(INDEX('Hoja de Trabajo para listado'!$BC$155:$CB$1048576,MATCH($A874,'Hoja de Trabajo para listado'!$BC$155:$BC$1048576,0),MATCH((CUADRO!K$5&amp;$E874),'Hoja de Trabajo para listado'!$BC$151:$CB$151,0)),0)+IFERROR(INDEX('Hoja de Trabajo para listado'!$DE$153:$DG$274,MATCH($A874,'Hoja de Trabajo para listado'!$DE$153:$DE$1048576,0),MATCH((CUADRO!K$5&amp;$E874),'Hoja de Trabajo para listado'!$DE$151:$DG$151,0)),0)+IFERROR(INDEX('Hoja de Trabajo para listado'!$CD$155:$DC$1048576,MATCH($A874,'Hoja de Trabajo para listado'!$CD$155:$CD$1048576,0),MATCH((CUADRO!K$5&amp;$E874),'Hoja de Trabajo para listado'!$CD$151:$DC$151,0)),0)</f>
        <v>0</v>
      </c>
      <c r="L874" s="243">
        <f ca="1">+IFERROR(INDEX('Hoja de Trabajo para listado'!$A$155:$Z$1048576,MATCH($A874,'Hoja de Trabajo para listado'!$A$155:$A$1048576,0),MATCH((CUADRO!L$5&amp;$E874),'Hoja de Trabajo para listado'!$A$151:$Z$151,0)),0)+IFERROR(INDEX('Hoja de Trabajo para listado'!$AB$155:$BA$1048576,MATCH($A874,'Hoja de Trabajo para listado'!$AB$155:$AB$1048576,0),MATCH((CUADRO!L$5&amp;$E874),'Hoja de Trabajo para listado'!$AB$151:$BA$151,0)),0)+IFERROR(INDEX('Hoja de Trabajo para listado'!$BC$155:$CB$1048576,MATCH($A874,'Hoja de Trabajo para listado'!$BC$155:$BC$1048576,0),MATCH((CUADRO!L$5&amp;$E874),'Hoja de Trabajo para listado'!$BC$151:$CB$151,0)),0)+IFERROR(INDEX('Hoja de Trabajo para listado'!$DE$153:$DG$274,MATCH($A874,'Hoja de Trabajo para listado'!$DE$153:$DE$1048576,0),MATCH((CUADRO!L$5&amp;$E874),'Hoja de Trabajo para listado'!$DE$151:$DG$151,0)),0)+IFERROR(INDEX('Hoja de Trabajo para listado'!$CD$155:$DC$1048576,MATCH($A874,'Hoja de Trabajo para listado'!$CD$155:$CD$1048576,0),MATCH((CUADRO!L$5&amp;$E874),'Hoja de Trabajo para listado'!$CD$151:$DC$151,0)),0)</f>
        <v>0</v>
      </c>
      <c r="M874" s="243">
        <f ca="1">+IFERROR(INDEX('Hoja de Trabajo para listado'!$A$155:$Z$1048576,MATCH($A874,'Hoja de Trabajo para listado'!$A$155:$A$1048576,0),MATCH((CUADRO!M$5&amp;$E874),'Hoja de Trabajo para listado'!$A$151:$Z$151,0)),0)+IFERROR(INDEX('Hoja de Trabajo para listado'!$AB$155:$BA$1048576,MATCH($A874,'Hoja de Trabajo para listado'!$AB$155:$AB$1048576,0),MATCH((CUADRO!M$5&amp;$E874),'Hoja de Trabajo para listado'!$AB$151:$BA$151,0)),0)+IFERROR(INDEX('Hoja de Trabajo para listado'!$BC$155:$CB$1048576,MATCH($A874,'Hoja de Trabajo para listado'!$BC$155:$BC$1048576,0),MATCH((CUADRO!M$5&amp;$E874),'Hoja de Trabajo para listado'!$BC$151:$CB$151,0)),0)+IFERROR(INDEX('Hoja de Trabajo para listado'!$DE$153:$DG$274,MATCH($A874,'Hoja de Trabajo para listado'!$DE$153:$DE$1048576,0),MATCH((CUADRO!M$5&amp;$E874),'Hoja de Trabajo para listado'!$DE$151:$DG$151,0)),0)+IFERROR(INDEX('Hoja de Trabajo para listado'!$CD$155:$DC$1048576,MATCH($A874,'Hoja de Trabajo para listado'!$CD$155:$CD$1048576,0),MATCH((CUADRO!M$5&amp;$E874),'Hoja de Trabajo para listado'!$CD$151:$DC$151,0)),0)</f>
        <v>0</v>
      </c>
      <c r="N874" s="243">
        <f ca="1">+IFERROR(INDEX('Hoja de Trabajo para listado'!$A$155:$Z$1048576,MATCH($A874,'Hoja de Trabajo para listado'!$A$155:$A$1048576,0),MATCH((CUADRO!N$5&amp;$E874),'Hoja de Trabajo para listado'!$A$151:$Z$151,0)),0)+IFERROR(INDEX('Hoja de Trabajo para listado'!$AB$155:$BA$1048576,MATCH($A874,'Hoja de Trabajo para listado'!$AB$155:$AB$1048576,0),MATCH((CUADRO!N$5&amp;$E874),'Hoja de Trabajo para listado'!$AB$151:$BA$151,0)),0)+IFERROR(INDEX('Hoja de Trabajo para listado'!$BC$155:$CB$1048576,MATCH($A874,'Hoja de Trabajo para listado'!$BC$155:$BC$1048576,0),MATCH((CUADRO!N$5&amp;$E874),'Hoja de Trabajo para listado'!$BC$151:$CB$151,0)),0)+IFERROR(INDEX('Hoja de Trabajo para listado'!$DE$153:$DG$274,MATCH($A874,'Hoja de Trabajo para listado'!$DE$153:$DE$1048576,0),MATCH((CUADRO!N$5&amp;$E874),'Hoja de Trabajo para listado'!$DE$151:$DG$151,0)),0)+IFERROR(INDEX('Hoja de Trabajo para listado'!$CD$155:$DC$1048576,MATCH($A874,'Hoja de Trabajo para listado'!$CD$155:$CD$1048576,0),MATCH((CUADRO!N$5&amp;$E874),'Hoja de Trabajo para listado'!$CD$151:$DC$151,0)),0)</f>
        <v>0</v>
      </c>
      <c r="O874" s="243">
        <f ca="1">+IFERROR(INDEX('Hoja de Trabajo para listado'!$A$155:$Z$1048576,MATCH($A874,'Hoja de Trabajo para listado'!$A$155:$A$1048576,0),MATCH((CUADRO!O$5&amp;$E874),'Hoja de Trabajo para listado'!$A$151:$Z$151,0)),0)+IFERROR(INDEX('Hoja de Trabajo para listado'!$AB$155:$BA$1048576,MATCH($A874,'Hoja de Trabajo para listado'!$AB$155:$AB$1048576,0),MATCH((CUADRO!O$5&amp;$E874),'Hoja de Trabajo para listado'!$AB$151:$BA$151,0)),0)+IFERROR(INDEX('Hoja de Trabajo para listado'!$BC$155:$CB$1048576,MATCH($A874,'Hoja de Trabajo para listado'!$BC$155:$BC$1048576,0),MATCH((CUADRO!O$5&amp;$E874),'Hoja de Trabajo para listado'!$BC$151:$CB$151,0)),0)+IFERROR(INDEX('Hoja de Trabajo para listado'!$DE$153:$DG$274,MATCH($A874,'Hoja de Trabajo para listado'!$DE$153:$DE$1048576,0),MATCH((CUADRO!O$5&amp;$E874),'Hoja de Trabajo para listado'!$DE$151:$DG$151,0)),0)+IFERROR(INDEX('Hoja de Trabajo para listado'!$CD$155:$DC$1048576,MATCH($A874,'Hoja de Trabajo para listado'!$CD$155:$CD$1048576,0),MATCH((CUADRO!O$5&amp;$E874),'Hoja de Trabajo para listado'!$CD$151:$DC$151,0)),0)</f>
        <v>0</v>
      </c>
      <c r="P874" s="243">
        <f ca="1">+IFERROR(INDEX('Hoja de Trabajo para listado'!$A$155:$Z$1048576,MATCH($A874,'Hoja de Trabajo para listado'!$A$155:$A$1048576,0),MATCH((CUADRO!P$5&amp;$E874),'Hoja de Trabajo para listado'!$A$151:$Z$151,0)),0)+IFERROR(INDEX('Hoja de Trabajo para listado'!$AB$155:$BA$1048576,MATCH($A874,'Hoja de Trabajo para listado'!$AB$155:$AB$1048576,0),MATCH((CUADRO!P$5&amp;$E874),'Hoja de Trabajo para listado'!$AB$151:$BA$151,0)),0)+IFERROR(INDEX('Hoja de Trabajo para listado'!$BC$155:$CB$1048576,MATCH($A874,'Hoja de Trabajo para listado'!$BC$155:$BC$1048576,0),MATCH((CUADRO!P$5&amp;$E874),'Hoja de Trabajo para listado'!$BC$151:$CB$151,0)),0)+IFERROR(INDEX('Hoja de Trabajo para listado'!$DE$153:$DG$274,MATCH($A874,'Hoja de Trabajo para listado'!$DE$153:$DE$1048576,0),MATCH((CUADRO!P$5&amp;$E874),'Hoja de Trabajo para listado'!$DE$151:$DG$151,0)),0)+IFERROR(INDEX('Hoja de Trabajo para listado'!$CD$155:$DC$1048576,MATCH($A874,'Hoja de Trabajo para listado'!$CD$155:$CD$1048576,0),MATCH((CUADRO!P$5&amp;$E874),'Hoja de Trabajo para listado'!$CD$151:$DC$151,0)),0)</f>
        <v>0</v>
      </c>
      <c r="Q874" s="243">
        <f ca="1">+IFERROR(INDEX('Hoja de Trabajo para listado'!$A$155:$Z$1048576,MATCH($A874,'Hoja de Trabajo para listado'!$A$155:$A$1048576,0),MATCH((CUADRO!Q$5&amp;$E874),'Hoja de Trabajo para listado'!$A$151:$Z$151,0)),0)+IFERROR(INDEX('Hoja de Trabajo para listado'!$AB$155:$BA$1048576,MATCH($A874,'Hoja de Trabajo para listado'!$AB$155:$AB$1048576,0),MATCH((CUADRO!Q$5&amp;$E874),'Hoja de Trabajo para listado'!$AB$151:$BA$151,0)),0)+IFERROR(INDEX('Hoja de Trabajo para listado'!$BC$155:$CB$1048576,MATCH($A874,'Hoja de Trabajo para listado'!$BC$155:$BC$1048576,0),MATCH((CUADRO!Q$5&amp;$E874),'Hoja de Trabajo para listado'!$BC$151:$CB$151,0)),0)+IFERROR(INDEX('Hoja de Trabajo para listado'!$DE$153:$DG$274,MATCH($A874,'Hoja de Trabajo para listado'!$DE$153:$DE$1048576,0),MATCH((CUADRO!Q$5&amp;$E874),'Hoja de Trabajo para listado'!$DE$151:$DG$151,0)),0)+IFERROR(INDEX('Hoja de Trabajo para listado'!$CD$155:$DC$1048576,MATCH($A874,'Hoja de Trabajo para listado'!$CD$155:$CD$1048576,0),MATCH((CUADRO!Q$5&amp;$E874),'Hoja de Trabajo para listado'!$CD$151:$DC$151,0)),0)</f>
        <v>0</v>
      </c>
      <c r="R874" s="243">
        <f t="shared" ca="1" si="29"/>
        <v>0</v>
      </c>
      <c r="S874" s="249"/>
      <c r="T874" s="243">
        <f ca="1">+T875</f>
        <v>0</v>
      </c>
      <c r="U874" s="242">
        <f t="shared" si="30"/>
        <v>1</v>
      </c>
      <c r="V874" s="333" t="str">
        <f>+VLOOKUP(A874,bd_lista!$A$3:$E$590,5,FALSE)</f>
        <v>Gobiernos Autonomos Municipales</v>
      </c>
      <c r="W874" s="383" t="str">
        <f>+V874</f>
        <v>Gobiernos Autonomos Municipales</v>
      </c>
      <c r="X874" s="242">
        <f>+VLOOKUP(A874,[3]Sheet1!$A$13:$D$744,4,FALSE)</f>
        <v>0</v>
      </c>
      <c r="Y874" s="242" t="e">
        <f>+VLOOKUP(X874,bd_lista!$A$3:$C$590,3,FALSE)</f>
        <v>#N/A</v>
      </c>
      <c r="Z874" s="294">
        <f>+X874</f>
        <v>0</v>
      </c>
      <c r="AA874" s="295" t="e">
        <f>+Y874</f>
        <v>#N/A</v>
      </c>
    </row>
    <row r="875" spans="1:27" customFormat="1" ht="15" hidden="1" customHeight="1">
      <c r="A875" s="32">
        <v>1521</v>
      </c>
      <c r="B875" s="389"/>
      <c r="C875" s="247" t="str">
        <f>+VLOOKUP(A875,bd_lista!$A$3:$C$590,3,FALSE)</f>
        <v>Gobierno Autónomo Municipal de Colcha"K" (Villa Martín)</v>
      </c>
      <c r="D875" s="386"/>
      <c r="E875" s="244" t="s">
        <v>1305</v>
      </c>
      <c r="F875" s="245">
        <f ca="1">+IFERROR(INDEX('Hoja de Trabajo para listado'!$A$155:$Z$1048576,MATCH($A875,'Hoja de Trabajo para listado'!$A$155:$A$1048576,0),MATCH((CUADRO!F$5&amp;$E875),'Hoja de Trabajo para listado'!$A$151:$Z$151,0)),0)+IFERROR(INDEX('Hoja de Trabajo para listado'!$AB$155:$BA$1048576,MATCH($A875,'Hoja de Trabajo para listado'!$AB$155:$AB$1048576,0),MATCH((CUADRO!F$5&amp;$E875),'Hoja de Trabajo para listado'!$AB$151:$BA$151,0)),0)+IFERROR(INDEX('Hoja de Trabajo para listado'!$BC$155:$CB$1048576,MATCH($A875,'Hoja de Trabajo para listado'!$BC$155:$BC$1048576,0),MATCH((CUADRO!F$5&amp;$E875),'Hoja de Trabajo para listado'!$BC$151:$CB$151,0)),0)+IFERROR(INDEX('Hoja de Trabajo para listado'!$DE$153:$DG$274,MATCH($A875,'Hoja de Trabajo para listado'!$DE$153:$DE$1048576,0),MATCH((CUADRO!F$5&amp;$E875),'Hoja de Trabajo para listado'!$DE$151:$DG$151,0)),0)+IFERROR(INDEX('Hoja de Trabajo para listado'!$CD$155:$DC$1048576,MATCH($A875,'Hoja de Trabajo para listado'!$CD$155:$CD$1048576,0),MATCH((CUADRO!F$5&amp;$E875),'Hoja de Trabajo para listado'!$CD$151:$DC$151,0)),0)</f>
        <v>0</v>
      </c>
      <c r="G875" s="245">
        <f ca="1">+IFERROR(INDEX('Hoja de Trabajo para listado'!$A$155:$Z$1048576,MATCH($A875,'Hoja de Trabajo para listado'!$A$155:$A$1048576,0),MATCH((CUADRO!G$5&amp;$E875),'Hoja de Trabajo para listado'!$A$151:$Z$151,0)),0)+IFERROR(INDEX('Hoja de Trabajo para listado'!$AB$155:$BA$1048576,MATCH($A875,'Hoja de Trabajo para listado'!$AB$155:$AB$1048576,0),MATCH((CUADRO!G$5&amp;$E875),'Hoja de Trabajo para listado'!$AB$151:$BA$151,0)),0)+IFERROR(INDEX('Hoja de Trabajo para listado'!$BC$155:$CB$1048576,MATCH($A875,'Hoja de Trabajo para listado'!$BC$155:$BC$1048576,0),MATCH((CUADRO!G$5&amp;$E875),'Hoja de Trabajo para listado'!$BC$151:$CB$151,0)),0)+IFERROR(INDEX('Hoja de Trabajo para listado'!$DE$153:$DG$274,MATCH($A875,'Hoja de Trabajo para listado'!$DE$153:$DE$1048576,0),MATCH((CUADRO!G$5&amp;$E875),'Hoja de Trabajo para listado'!$DE$151:$DG$151,0)),0)+IFERROR(INDEX('Hoja de Trabajo para listado'!$CD$155:$DC$1048576,MATCH($A875,'Hoja de Trabajo para listado'!$CD$155:$CD$1048576,0),MATCH((CUADRO!G$5&amp;$E875),'Hoja de Trabajo para listado'!$CD$151:$DC$151,0)),0)</f>
        <v>0</v>
      </c>
      <c r="H875" s="245">
        <f ca="1">+IFERROR(INDEX('Hoja de Trabajo para listado'!$A$155:$Z$1048576,MATCH($A875,'Hoja de Trabajo para listado'!$A$155:$A$1048576,0),MATCH((CUADRO!H$5&amp;$E875),'Hoja de Trabajo para listado'!$A$151:$Z$151,0)),0)+IFERROR(INDEX('Hoja de Trabajo para listado'!$AB$155:$BA$1048576,MATCH($A875,'Hoja de Trabajo para listado'!$AB$155:$AB$1048576,0),MATCH((CUADRO!H$5&amp;$E875),'Hoja de Trabajo para listado'!$AB$151:$BA$151,0)),0)+IFERROR(INDEX('Hoja de Trabajo para listado'!$BC$155:$CB$1048576,MATCH($A875,'Hoja de Trabajo para listado'!$BC$155:$BC$1048576,0),MATCH((CUADRO!H$5&amp;$E875),'Hoja de Trabajo para listado'!$BC$151:$CB$151,0)),0)+IFERROR(INDEX('Hoja de Trabajo para listado'!$DE$153:$DG$274,MATCH($A875,'Hoja de Trabajo para listado'!$DE$153:$DE$1048576,0),MATCH((CUADRO!H$5&amp;$E875),'Hoja de Trabajo para listado'!$DE$151:$DG$151,0)),0)+IFERROR(INDEX('Hoja de Trabajo para listado'!$CD$155:$DC$1048576,MATCH($A875,'Hoja de Trabajo para listado'!$CD$155:$CD$1048576,0),MATCH((CUADRO!H$5&amp;$E875),'Hoja de Trabajo para listado'!$CD$151:$DC$151,0)),0)</f>
        <v>0</v>
      </c>
      <c r="I875" s="245">
        <f ca="1">+IFERROR(INDEX('Hoja de Trabajo para listado'!$A$155:$Z$1048576,MATCH($A875,'Hoja de Trabajo para listado'!$A$155:$A$1048576,0),MATCH((CUADRO!I$5&amp;$E875),'Hoja de Trabajo para listado'!$A$151:$Z$151,0)),0)+IFERROR(INDEX('Hoja de Trabajo para listado'!$AB$155:$BA$1048576,MATCH($A875,'Hoja de Trabajo para listado'!$AB$155:$AB$1048576,0),MATCH((CUADRO!I$5&amp;$E875),'Hoja de Trabajo para listado'!$AB$151:$BA$151,0)),0)+IFERROR(INDEX('Hoja de Trabajo para listado'!$BC$155:$CB$1048576,MATCH($A875,'Hoja de Trabajo para listado'!$BC$155:$BC$1048576,0),MATCH((CUADRO!I$5&amp;$E875),'Hoja de Trabajo para listado'!$BC$151:$CB$151,0)),0)+IFERROR(INDEX('Hoja de Trabajo para listado'!$DE$153:$DG$274,MATCH($A875,'Hoja de Trabajo para listado'!$DE$153:$DE$1048576,0),MATCH((CUADRO!I$5&amp;$E875),'Hoja de Trabajo para listado'!$DE$151:$DG$151,0)),0)+IFERROR(INDEX('Hoja de Trabajo para listado'!$CD$155:$DC$1048576,MATCH($A875,'Hoja de Trabajo para listado'!$CD$155:$CD$1048576,0),MATCH((CUADRO!I$5&amp;$E875),'Hoja de Trabajo para listado'!$CD$151:$DC$151,0)),0)</f>
        <v>0</v>
      </c>
      <c r="J875" s="245">
        <f ca="1">+IFERROR(INDEX('Hoja de Trabajo para listado'!$A$155:$Z$1048576,MATCH($A875,'Hoja de Trabajo para listado'!$A$155:$A$1048576,0),MATCH((CUADRO!J$5&amp;$E875),'Hoja de Trabajo para listado'!$A$151:$Z$151,0)),0)+IFERROR(INDEX('Hoja de Trabajo para listado'!$AB$155:$BA$1048576,MATCH($A875,'Hoja de Trabajo para listado'!$AB$155:$AB$1048576,0),MATCH((CUADRO!J$5&amp;$E875),'Hoja de Trabajo para listado'!$AB$151:$BA$151,0)),0)+IFERROR(INDEX('Hoja de Trabajo para listado'!$BC$155:$CB$1048576,MATCH($A875,'Hoja de Trabajo para listado'!$BC$155:$BC$1048576,0),MATCH((CUADRO!J$5&amp;$E875),'Hoja de Trabajo para listado'!$BC$151:$CB$151,0)),0)+IFERROR(INDEX('Hoja de Trabajo para listado'!$DE$153:$DG$274,MATCH($A875,'Hoja de Trabajo para listado'!$DE$153:$DE$1048576,0),MATCH((CUADRO!J$5&amp;$E875),'Hoja de Trabajo para listado'!$DE$151:$DG$151,0)),0)+IFERROR(INDEX('Hoja de Trabajo para listado'!$CD$155:$DC$1048576,MATCH($A875,'Hoja de Trabajo para listado'!$CD$155:$CD$1048576,0),MATCH((CUADRO!J$5&amp;$E875),'Hoja de Trabajo para listado'!$CD$151:$DC$151,0)),0)</f>
        <v>0</v>
      </c>
      <c r="K875" s="245">
        <f ca="1">+IFERROR(INDEX('Hoja de Trabajo para listado'!$A$155:$Z$1048576,MATCH($A875,'Hoja de Trabajo para listado'!$A$155:$A$1048576,0),MATCH((CUADRO!K$5&amp;$E875),'Hoja de Trabajo para listado'!$A$151:$Z$151,0)),0)+IFERROR(INDEX('Hoja de Trabajo para listado'!$AB$155:$BA$1048576,MATCH($A875,'Hoja de Trabajo para listado'!$AB$155:$AB$1048576,0),MATCH((CUADRO!K$5&amp;$E875),'Hoja de Trabajo para listado'!$AB$151:$BA$151,0)),0)+IFERROR(INDEX('Hoja de Trabajo para listado'!$BC$155:$CB$1048576,MATCH($A875,'Hoja de Trabajo para listado'!$BC$155:$BC$1048576,0),MATCH((CUADRO!K$5&amp;$E875),'Hoja de Trabajo para listado'!$BC$151:$CB$151,0)),0)+IFERROR(INDEX('Hoja de Trabajo para listado'!$DE$153:$DG$274,MATCH($A875,'Hoja de Trabajo para listado'!$DE$153:$DE$1048576,0),MATCH((CUADRO!K$5&amp;$E875),'Hoja de Trabajo para listado'!$DE$151:$DG$151,0)),0)+IFERROR(INDEX('Hoja de Trabajo para listado'!$CD$155:$DC$1048576,MATCH($A875,'Hoja de Trabajo para listado'!$CD$155:$CD$1048576,0),MATCH((CUADRO!K$5&amp;$E875),'Hoja de Trabajo para listado'!$CD$151:$DC$151,0)),0)</f>
        <v>0</v>
      </c>
      <c r="L875" s="245">
        <f ca="1">+IFERROR(INDEX('Hoja de Trabajo para listado'!$A$155:$Z$1048576,MATCH($A875,'Hoja de Trabajo para listado'!$A$155:$A$1048576,0),MATCH((CUADRO!L$5&amp;$E875),'Hoja de Trabajo para listado'!$A$151:$Z$151,0)),0)+IFERROR(INDEX('Hoja de Trabajo para listado'!$AB$155:$BA$1048576,MATCH($A875,'Hoja de Trabajo para listado'!$AB$155:$AB$1048576,0),MATCH((CUADRO!L$5&amp;$E875),'Hoja de Trabajo para listado'!$AB$151:$BA$151,0)),0)+IFERROR(INDEX('Hoja de Trabajo para listado'!$BC$155:$CB$1048576,MATCH($A875,'Hoja de Trabajo para listado'!$BC$155:$BC$1048576,0),MATCH((CUADRO!L$5&amp;$E875),'Hoja de Trabajo para listado'!$BC$151:$CB$151,0)),0)+IFERROR(INDEX('Hoja de Trabajo para listado'!$DE$153:$DG$274,MATCH($A875,'Hoja de Trabajo para listado'!$DE$153:$DE$1048576,0),MATCH((CUADRO!L$5&amp;$E875),'Hoja de Trabajo para listado'!$DE$151:$DG$151,0)),0)+IFERROR(INDEX('Hoja de Trabajo para listado'!$CD$155:$DC$1048576,MATCH($A875,'Hoja de Trabajo para listado'!$CD$155:$CD$1048576,0),MATCH((CUADRO!L$5&amp;$E875),'Hoja de Trabajo para listado'!$CD$151:$DC$151,0)),0)</f>
        <v>0</v>
      </c>
      <c r="M875" s="245">
        <f ca="1">+IFERROR(INDEX('Hoja de Trabajo para listado'!$A$155:$Z$1048576,MATCH($A875,'Hoja de Trabajo para listado'!$A$155:$A$1048576,0),MATCH((CUADRO!M$5&amp;$E875),'Hoja de Trabajo para listado'!$A$151:$Z$151,0)),0)+IFERROR(INDEX('Hoja de Trabajo para listado'!$AB$155:$BA$1048576,MATCH($A875,'Hoja de Trabajo para listado'!$AB$155:$AB$1048576,0),MATCH((CUADRO!M$5&amp;$E875),'Hoja de Trabajo para listado'!$AB$151:$BA$151,0)),0)+IFERROR(INDEX('Hoja de Trabajo para listado'!$BC$155:$CB$1048576,MATCH($A875,'Hoja de Trabajo para listado'!$BC$155:$BC$1048576,0),MATCH((CUADRO!M$5&amp;$E875),'Hoja de Trabajo para listado'!$BC$151:$CB$151,0)),0)+IFERROR(INDEX('Hoja de Trabajo para listado'!$DE$153:$DG$274,MATCH($A875,'Hoja de Trabajo para listado'!$DE$153:$DE$1048576,0),MATCH((CUADRO!M$5&amp;$E875),'Hoja de Trabajo para listado'!$DE$151:$DG$151,0)),0)+IFERROR(INDEX('Hoja de Trabajo para listado'!$CD$155:$DC$1048576,MATCH($A875,'Hoja de Trabajo para listado'!$CD$155:$CD$1048576,0),MATCH((CUADRO!M$5&amp;$E875),'Hoja de Trabajo para listado'!$CD$151:$DC$151,0)),0)</f>
        <v>0</v>
      </c>
      <c r="N875" s="245">
        <f ca="1">+IFERROR(INDEX('Hoja de Trabajo para listado'!$A$155:$Z$1048576,MATCH($A875,'Hoja de Trabajo para listado'!$A$155:$A$1048576,0),MATCH((CUADRO!N$5&amp;$E875),'Hoja de Trabajo para listado'!$A$151:$Z$151,0)),0)+IFERROR(INDEX('Hoja de Trabajo para listado'!$AB$155:$BA$1048576,MATCH($A875,'Hoja de Trabajo para listado'!$AB$155:$AB$1048576,0),MATCH((CUADRO!N$5&amp;$E875),'Hoja de Trabajo para listado'!$AB$151:$BA$151,0)),0)+IFERROR(INDEX('Hoja de Trabajo para listado'!$BC$155:$CB$1048576,MATCH($A875,'Hoja de Trabajo para listado'!$BC$155:$BC$1048576,0),MATCH((CUADRO!N$5&amp;$E875),'Hoja de Trabajo para listado'!$BC$151:$CB$151,0)),0)+IFERROR(INDEX('Hoja de Trabajo para listado'!$DE$153:$DG$274,MATCH($A875,'Hoja de Trabajo para listado'!$DE$153:$DE$1048576,0),MATCH((CUADRO!N$5&amp;$E875),'Hoja de Trabajo para listado'!$DE$151:$DG$151,0)),0)+IFERROR(INDEX('Hoja de Trabajo para listado'!$CD$155:$DC$1048576,MATCH($A875,'Hoja de Trabajo para listado'!$CD$155:$CD$1048576,0),MATCH((CUADRO!N$5&amp;$E875),'Hoja de Trabajo para listado'!$CD$151:$DC$151,0)),0)</f>
        <v>0</v>
      </c>
      <c r="O875" s="245">
        <f ca="1">+IFERROR(INDEX('Hoja de Trabajo para listado'!$A$155:$Z$1048576,MATCH($A875,'Hoja de Trabajo para listado'!$A$155:$A$1048576,0),MATCH((CUADRO!O$5&amp;$E875),'Hoja de Trabajo para listado'!$A$151:$Z$151,0)),0)+IFERROR(INDEX('Hoja de Trabajo para listado'!$AB$155:$BA$1048576,MATCH($A875,'Hoja de Trabajo para listado'!$AB$155:$AB$1048576,0),MATCH((CUADRO!O$5&amp;$E875),'Hoja de Trabajo para listado'!$AB$151:$BA$151,0)),0)+IFERROR(INDEX('Hoja de Trabajo para listado'!$BC$155:$CB$1048576,MATCH($A875,'Hoja de Trabajo para listado'!$BC$155:$BC$1048576,0),MATCH((CUADRO!O$5&amp;$E875),'Hoja de Trabajo para listado'!$BC$151:$CB$151,0)),0)+IFERROR(INDEX('Hoja de Trabajo para listado'!$DE$153:$DG$274,MATCH($A875,'Hoja de Trabajo para listado'!$DE$153:$DE$1048576,0),MATCH((CUADRO!O$5&amp;$E875),'Hoja de Trabajo para listado'!$DE$151:$DG$151,0)),0)+IFERROR(INDEX('Hoja de Trabajo para listado'!$CD$155:$DC$1048576,MATCH($A875,'Hoja de Trabajo para listado'!$CD$155:$CD$1048576,0),MATCH((CUADRO!O$5&amp;$E875),'Hoja de Trabajo para listado'!$CD$151:$DC$151,0)),0)</f>
        <v>0</v>
      </c>
      <c r="P875" s="245">
        <f ca="1">+IFERROR(INDEX('Hoja de Trabajo para listado'!$A$155:$Z$1048576,MATCH($A875,'Hoja de Trabajo para listado'!$A$155:$A$1048576,0),MATCH((CUADRO!P$5&amp;$E875),'Hoja de Trabajo para listado'!$A$151:$Z$151,0)),0)+IFERROR(INDEX('Hoja de Trabajo para listado'!$AB$155:$BA$1048576,MATCH($A875,'Hoja de Trabajo para listado'!$AB$155:$AB$1048576,0),MATCH((CUADRO!P$5&amp;$E875),'Hoja de Trabajo para listado'!$AB$151:$BA$151,0)),0)+IFERROR(INDEX('Hoja de Trabajo para listado'!$BC$155:$CB$1048576,MATCH($A875,'Hoja de Trabajo para listado'!$BC$155:$BC$1048576,0),MATCH((CUADRO!P$5&amp;$E875),'Hoja de Trabajo para listado'!$BC$151:$CB$151,0)),0)+IFERROR(INDEX('Hoja de Trabajo para listado'!$DE$153:$DG$274,MATCH($A875,'Hoja de Trabajo para listado'!$DE$153:$DE$1048576,0),MATCH((CUADRO!P$5&amp;$E875),'Hoja de Trabajo para listado'!$DE$151:$DG$151,0)),0)+IFERROR(INDEX('Hoja de Trabajo para listado'!$CD$155:$DC$1048576,MATCH($A875,'Hoja de Trabajo para listado'!$CD$155:$CD$1048576,0),MATCH((CUADRO!P$5&amp;$E875),'Hoja de Trabajo para listado'!$CD$151:$DC$151,0)),0)</f>
        <v>0</v>
      </c>
      <c r="Q875" s="245">
        <f ca="1">+IFERROR(INDEX('Hoja de Trabajo para listado'!$A$155:$Z$1048576,MATCH($A875,'Hoja de Trabajo para listado'!$A$155:$A$1048576,0),MATCH((CUADRO!Q$5&amp;$E875),'Hoja de Trabajo para listado'!$A$151:$Z$151,0)),0)+IFERROR(INDEX('Hoja de Trabajo para listado'!$AB$155:$BA$1048576,MATCH($A875,'Hoja de Trabajo para listado'!$AB$155:$AB$1048576,0),MATCH((CUADRO!Q$5&amp;$E875),'Hoja de Trabajo para listado'!$AB$151:$BA$151,0)),0)+IFERROR(INDEX('Hoja de Trabajo para listado'!$BC$155:$CB$1048576,MATCH($A875,'Hoja de Trabajo para listado'!$BC$155:$BC$1048576,0),MATCH((CUADRO!Q$5&amp;$E875),'Hoja de Trabajo para listado'!$BC$151:$CB$151,0)),0)+IFERROR(INDEX('Hoja de Trabajo para listado'!$DE$153:$DG$274,MATCH($A875,'Hoja de Trabajo para listado'!$DE$153:$DE$1048576,0),MATCH((CUADRO!Q$5&amp;$E875),'Hoja de Trabajo para listado'!$DE$151:$DG$151,0)),0)+IFERROR(INDEX('Hoja de Trabajo para listado'!$CD$155:$DC$1048576,MATCH($A875,'Hoja de Trabajo para listado'!$CD$155:$CD$1048576,0),MATCH((CUADRO!Q$5&amp;$E875),'Hoja de Trabajo para listado'!$CD$151:$DC$151,0)),0)</f>
        <v>0</v>
      </c>
      <c r="R875" s="245">
        <f t="shared" ca="1" si="29"/>
        <v>0</v>
      </c>
      <c r="S875" s="259">
        <f ca="1">+R874+R875</f>
        <v>0</v>
      </c>
      <c r="T875" s="245">
        <f ca="1">+S875</f>
        <v>0</v>
      </c>
      <c r="U875" s="244">
        <f t="shared" si="30"/>
        <v>2</v>
      </c>
      <c r="V875" s="333" t="str">
        <f>+VLOOKUP(A875,bd_lista!$A$3:$E$590,5,FALSE)</f>
        <v>Gobiernos Autonomos Municipales</v>
      </c>
      <c r="W875" s="384"/>
      <c r="X875" s="242">
        <f>+VLOOKUP(A875,[3]Sheet1!$A$13:$D$744,4,FALSE)</f>
        <v>0</v>
      </c>
      <c r="Y875" s="242" t="e">
        <f>+VLOOKUP(X875,bd_lista!$A$3:$C$590,3,FALSE)</f>
        <v>#N/A</v>
      </c>
      <c r="Z875" s="292"/>
      <c r="AA875" s="293"/>
    </row>
    <row r="876" spans="1:27" customFormat="1" ht="15" hidden="1" customHeight="1">
      <c r="A876" s="32">
        <v>1522</v>
      </c>
      <c r="B876" s="388">
        <f>+A876</f>
        <v>1522</v>
      </c>
      <c r="C876" s="247" t="str">
        <f>+VLOOKUP(A876,bd_lista!$A$3:$C$590,3,FALSE)</f>
        <v>Gobierno Autónomo Municipal de San Pedro de Quemes</v>
      </c>
      <c r="D876" s="385" t="str">
        <f>+C876</f>
        <v>Gobierno Autónomo Municipal de San Pedro de Quemes</v>
      </c>
      <c r="E876" s="242" t="s">
        <v>1304</v>
      </c>
      <c r="F876" s="243">
        <f ca="1">+IFERROR(INDEX('Hoja de Trabajo para listado'!$A$155:$Z$1048576,MATCH($A876,'Hoja de Trabajo para listado'!$A$155:$A$1048576,0),MATCH((CUADRO!F$5&amp;$E876),'Hoja de Trabajo para listado'!$A$151:$Z$151,0)),0)+IFERROR(INDEX('Hoja de Trabajo para listado'!$AB$155:$BA$1048576,MATCH($A876,'Hoja de Trabajo para listado'!$AB$155:$AB$1048576,0),MATCH((CUADRO!F$5&amp;$E876),'Hoja de Trabajo para listado'!$AB$151:$BA$151,0)),0)+IFERROR(INDEX('Hoja de Trabajo para listado'!$BC$155:$CB$1048576,MATCH($A876,'Hoja de Trabajo para listado'!$BC$155:$BC$1048576,0),MATCH((CUADRO!F$5&amp;$E876),'Hoja de Trabajo para listado'!$BC$151:$CB$151,0)),0)+IFERROR(INDEX('Hoja de Trabajo para listado'!$DE$153:$DG$274,MATCH($A876,'Hoja de Trabajo para listado'!$DE$153:$DE$1048576,0),MATCH((CUADRO!F$5&amp;$E876),'Hoja de Trabajo para listado'!$DE$151:$DG$151,0)),0)+IFERROR(INDEX('Hoja de Trabajo para listado'!$CD$155:$DC$1048576,MATCH($A876,'Hoja de Trabajo para listado'!$CD$155:$CD$1048576,0),MATCH((CUADRO!F$5&amp;$E876),'Hoja de Trabajo para listado'!$CD$151:$DC$151,0)),0)</f>
        <v>0</v>
      </c>
      <c r="G876" s="243">
        <f ca="1">+IFERROR(INDEX('Hoja de Trabajo para listado'!$A$155:$Z$1048576,MATCH($A876,'Hoja de Trabajo para listado'!$A$155:$A$1048576,0),MATCH((CUADRO!G$5&amp;$E876),'Hoja de Trabajo para listado'!$A$151:$Z$151,0)),0)+IFERROR(INDEX('Hoja de Trabajo para listado'!$AB$155:$BA$1048576,MATCH($A876,'Hoja de Trabajo para listado'!$AB$155:$AB$1048576,0),MATCH((CUADRO!G$5&amp;$E876),'Hoja de Trabajo para listado'!$AB$151:$BA$151,0)),0)+IFERROR(INDEX('Hoja de Trabajo para listado'!$BC$155:$CB$1048576,MATCH($A876,'Hoja de Trabajo para listado'!$BC$155:$BC$1048576,0),MATCH((CUADRO!G$5&amp;$E876),'Hoja de Trabajo para listado'!$BC$151:$CB$151,0)),0)+IFERROR(INDEX('Hoja de Trabajo para listado'!$DE$153:$DG$274,MATCH($A876,'Hoja de Trabajo para listado'!$DE$153:$DE$1048576,0),MATCH((CUADRO!G$5&amp;$E876),'Hoja de Trabajo para listado'!$DE$151:$DG$151,0)),0)+IFERROR(INDEX('Hoja de Trabajo para listado'!$CD$155:$DC$1048576,MATCH($A876,'Hoja de Trabajo para listado'!$CD$155:$CD$1048576,0),MATCH((CUADRO!G$5&amp;$E876),'Hoja de Trabajo para listado'!$CD$151:$DC$151,0)),0)</f>
        <v>0</v>
      </c>
      <c r="H876" s="243">
        <f ca="1">+IFERROR(INDEX('Hoja de Trabajo para listado'!$A$155:$Z$1048576,MATCH($A876,'Hoja de Trabajo para listado'!$A$155:$A$1048576,0),MATCH((CUADRO!H$5&amp;$E876),'Hoja de Trabajo para listado'!$A$151:$Z$151,0)),0)+IFERROR(INDEX('Hoja de Trabajo para listado'!$AB$155:$BA$1048576,MATCH($A876,'Hoja de Trabajo para listado'!$AB$155:$AB$1048576,0),MATCH((CUADRO!H$5&amp;$E876),'Hoja de Trabajo para listado'!$AB$151:$BA$151,0)),0)+IFERROR(INDEX('Hoja de Trabajo para listado'!$BC$155:$CB$1048576,MATCH($A876,'Hoja de Trabajo para listado'!$BC$155:$BC$1048576,0),MATCH((CUADRO!H$5&amp;$E876),'Hoja de Trabajo para listado'!$BC$151:$CB$151,0)),0)+IFERROR(INDEX('Hoja de Trabajo para listado'!$DE$153:$DG$274,MATCH($A876,'Hoja de Trabajo para listado'!$DE$153:$DE$1048576,0),MATCH((CUADRO!H$5&amp;$E876),'Hoja de Trabajo para listado'!$DE$151:$DG$151,0)),0)+IFERROR(INDEX('Hoja de Trabajo para listado'!$CD$155:$DC$1048576,MATCH($A876,'Hoja de Trabajo para listado'!$CD$155:$CD$1048576,0),MATCH((CUADRO!H$5&amp;$E876),'Hoja de Trabajo para listado'!$CD$151:$DC$151,0)),0)</f>
        <v>0</v>
      </c>
      <c r="I876" s="243">
        <f ca="1">+IFERROR(INDEX('Hoja de Trabajo para listado'!$A$155:$Z$1048576,MATCH($A876,'Hoja de Trabajo para listado'!$A$155:$A$1048576,0),MATCH((CUADRO!I$5&amp;$E876),'Hoja de Trabajo para listado'!$A$151:$Z$151,0)),0)+IFERROR(INDEX('Hoja de Trabajo para listado'!$AB$155:$BA$1048576,MATCH($A876,'Hoja de Trabajo para listado'!$AB$155:$AB$1048576,0),MATCH((CUADRO!I$5&amp;$E876),'Hoja de Trabajo para listado'!$AB$151:$BA$151,0)),0)+IFERROR(INDEX('Hoja de Trabajo para listado'!$BC$155:$CB$1048576,MATCH($A876,'Hoja de Trabajo para listado'!$BC$155:$BC$1048576,0),MATCH((CUADRO!I$5&amp;$E876),'Hoja de Trabajo para listado'!$BC$151:$CB$151,0)),0)+IFERROR(INDEX('Hoja de Trabajo para listado'!$DE$153:$DG$274,MATCH($A876,'Hoja de Trabajo para listado'!$DE$153:$DE$1048576,0),MATCH((CUADRO!I$5&amp;$E876),'Hoja de Trabajo para listado'!$DE$151:$DG$151,0)),0)+IFERROR(INDEX('Hoja de Trabajo para listado'!$CD$155:$DC$1048576,MATCH($A876,'Hoja de Trabajo para listado'!$CD$155:$CD$1048576,0),MATCH((CUADRO!I$5&amp;$E876),'Hoja de Trabajo para listado'!$CD$151:$DC$151,0)),0)</f>
        <v>0</v>
      </c>
      <c r="J876" s="243">
        <f ca="1">+IFERROR(INDEX('Hoja de Trabajo para listado'!$A$155:$Z$1048576,MATCH($A876,'Hoja de Trabajo para listado'!$A$155:$A$1048576,0),MATCH((CUADRO!J$5&amp;$E876),'Hoja de Trabajo para listado'!$A$151:$Z$151,0)),0)+IFERROR(INDEX('Hoja de Trabajo para listado'!$AB$155:$BA$1048576,MATCH($A876,'Hoja de Trabajo para listado'!$AB$155:$AB$1048576,0),MATCH((CUADRO!J$5&amp;$E876),'Hoja de Trabajo para listado'!$AB$151:$BA$151,0)),0)+IFERROR(INDEX('Hoja de Trabajo para listado'!$BC$155:$CB$1048576,MATCH($A876,'Hoja de Trabajo para listado'!$BC$155:$BC$1048576,0),MATCH((CUADRO!J$5&amp;$E876),'Hoja de Trabajo para listado'!$BC$151:$CB$151,0)),0)+IFERROR(INDEX('Hoja de Trabajo para listado'!$DE$153:$DG$274,MATCH($A876,'Hoja de Trabajo para listado'!$DE$153:$DE$1048576,0),MATCH((CUADRO!J$5&amp;$E876),'Hoja de Trabajo para listado'!$DE$151:$DG$151,0)),0)+IFERROR(INDEX('Hoja de Trabajo para listado'!$CD$155:$DC$1048576,MATCH($A876,'Hoja de Trabajo para listado'!$CD$155:$CD$1048576,0),MATCH((CUADRO!J$5&amp;$E876),'Hoja de Trabajo para listado'!$CD$151:$DC$151,0)),0)</f>
        <v>0</v>
      </c>
      <c r="K876" s="243">
        <f ca="1">+IFERROR(INDEX('Hoja de Trabajo para listado'!$A$155:$Z$1048576,MATCH($A876,'Hoja de Trabajo para listado'!$A$155:$A$1048576,0),MATCH((CUADRO!K$5&amp;$E876),'Hoja de Trabajo para listado'!$A$151:$Z$151,0)),0)+IFERROR(INDEX('Hoja de Trabajo para listado'!$AB$155:$BA$1048576,MATCH($A876,'Hoja de Trabajo para listado'!$AB$155:$AB$1048576,0),MATCH((CUADRO!K$5&amp;$E876),'Hoja de Trabajo para listado'!$AB$151:$BA$151,0)),0)+IFERROR(INDEX('Hoja de Trabajo para listado'!$BC$155:$CB$1048576,MATCH($A876,'Hoja de Trabajo para listado'!$BC$155:$BC$1048576,0),MATCH((CUADRO!K$5&amp;$E876),'Hoja de Trabajo para listado'!$BC$151:$CB$151,0)),0)+IFERROR(INDEX('Hoja de Trabajo para listado'!$DE$153:$DG$274,MATCH($A876,'Hoja de Trabajo para listado'!$DE$153:$DE$1048576,0),MATCH((CUADRO!K$5&amp;$E876),'Hoja de Trabajo para listado'!$DE$151:$DG$151,0)),0)+IFERROR(INDEX('Hoja de Trabajo para listado'!$CD$155:$DC$1048576,MATCH($A876,'Hoja de Trabajo para listado'!$CD$155:$CD$1048576,0),MATCH((CUADRO!K$5&amp;$E876),'Hoja de Trabajo para listado'!$CD$151:$DC$151,0)),0)</f>
        <v>0</v>
      </c>
      <c r="L876" s="243">
        <f ca="1">+IFERROR(INDEX('Hoja de Trabajo para listado'!$A$155:$Z$1048576,MATCH($A876,'Hoja de Trabajo para listado'!$A$155:$A$1048576,0),MATCH((CUADRO!L$5&amp;$E876),'Hoja de Trabajo para listado'!$A$151:$Z$151,0)),0)+IFERROR(INDEX('Hoja de Trabajo para listado'!$AB$155:$BA$1048576,MATCH($A876,'Hoja de Trabajo para listado'!$AB$155:$AB$1048576,0),MATCH((CUADRO!L$5&amp;$E876),'Hoja de Trabajo para listado'!$AB$151:$BA$151,0)),0)+IFERROR(INDEX('Hoja de Trabajo para listado'!$BC$155:$CB$1048576,MATCH($A876,'Hoja de Trabajo para listado'!$BC$155:$BC$1048576,0),MATCH((CUADRO!L$5&amp;$E876),'Hoja de Trabajo para listado'!$BC$151:$CB$151,0)),0)+IFERROR(INDEX('Hoja de Trabajo para listado'!$DE$153:$DG$274,MATCH($A876,'Hoja de Trabajo para listado'!$DE$153:$DE$1048576,0),MATCH((CUADRO!L$5&amp;$E876),'Hoja de Trabajo para listado'!$DE$151:$DG$151,0)),0)+IFERROR(INDEX('Hoja de Trabajo para listado'!$CD$155:$DC$1048576,MATCH($A876,'Hoja de Trabajo para listado'!$CD$155:$CD$1048576,0),MATCH((CUADRO!L$5&amp;$E876),'Hoja de Trabajo para listado'!$CD$151:$DC$151,0)),0)</f>
        <v>0</v>
      </c>
      <c r="M876" s="243">
        <f ca="1">+IFERROR(INDEX('Hoja de Trabajo para listado'!$A$155:$Z$1048576,MATCH($A876,'Hoja de Trabajo para listado'!$A$155:$A$1048576,0),MATCH((CUADRO!M$5&amp;$E876),'Hoja de Trabajo para listado'!$A$151:$Z$151,0)),0)+IFERROR(INDEX('Hoja de Trabajo para listado'!$AB$155:$BA$1048576,MATCH($A876,'Hoja de Trabajo para listado'!$AB$155:$AB$1048576,0),MATCH((CUADRO!M$5&amp;$E876),'Hoja de Trabajo para listado'!$AB$151:$BA$151,0)),0)+IFERROR(INDEX('Hoja de Trabajo para listado'!$BC$155:$CB$1048576,MATCH($A876,'Hoja de Trabajo para listado'!$BC$155:$BC$1048576,0),MATCH((CUADRO!M$5&amp;$E876),'Hoja de Trabajo para listado'!$BC$151:$CB$151,0)),0)+IFERROR(INDEX('Hoja de Trabajo para listado'!$DE$153:$DG$274,MATCH($A876,'Hoja de Trabajo para listado'!$DE$153:$DE$1048576,0),MATCH((CUADRO!M$5&amp;$E876),'Hoja de Trabajo para listado'!$DE$151:$DG$151,0)),0)+IFERROR(INDEX('Hoja de Trabajo para listado'!$CD$155:$DC$1048576,MATCH($A876,'Hoja de Trabajo para listado'!$CD$155:$CD$1048576,0),MATCH((CUADRO!M$5&amp;$E876),'Hoja de Trabajo para listado'!$CD$151:$DC$151,0)),0)</f>
        <v>0</v>
      </c>
      <c r="N876" s="243">
        <f ca="1">+IFERROR(INDEX('Hoja de Trabajo para listado'!$A$155:$Z$1048576,MATCH($A876,'Hoja de Trabajo para listado'!$A$155:$A$1048576,0),MATCH((CUADRO!N$5&amp;$E876),'Hoja de Trabajo para listado'!$A$151:$Z$151,0)),0)+IFERROR(INDEX('Hoja de Trabajo para listado'!$AB$155:$BA$1048576,MATCH($A876,'Hoja de Trabajo para listado'!$AB$155:$AB$1048576,0),MATCH((CUADRO!N$5&amp;$E876),'Hoja de Trabajo para listado'!$AB$151:$BA$151,0)),0)+IFERROR(INDEX('Hoja de Trabajo para listado'!$BC$155:$CB$1048576,MATCH($A876,'Hoja de Trabajo para listado'!$BC$155:$BC$1048576,0),MATCH((CUADRO!N$5&amp;$E876),'Hoja de Trabajo para listado'!$BC$151:$CB$151,0)),0)+IFERROR(INDEX('Hoja de Trabajo para listado'!$DE$153:$DG$274,MATCH($A876,'Hoja de Trabajo para listado'!$DE$153:$DE$1048576,0),MATCH((CUADRO!N$5&amp;$E876),'Hoja de Trabajo para listado'!$DE$151:$DG$151,0)),0)+IFERROR(INDEX('Hoja de Trabajo para listado'!$CD$155:$DC$1048576,MATCH($A876,'Hoja de Trabajo para listado'!$CD$155:$CD$1048576,0),MATCH((CUADRO!N$5&amp;$E876),'Hoja de Trabajo para listado'!$CD$151:$DC$151,0)),0)</f>
        <v>0</v>
      </c>
      <c r="O876" s="243">
        <f ca="1">+IFERROR(INDEX('Hoja de Trabajo para listado'!$A$155:$Z$1048576,MATCH($A876,'Hoja de Trabajo para listado'!$A$155:$A$1048576,0),MATCH((CUADRO!O$5&amp;$E876),'Hoja de Trabajo para listado'!$A$151:$Z$151,0)),0)+IFERROR(INDEX('Hoja de Trabajo para listado'!$AB$155:$BA$1048576,MATCH($A876,'Hoja de Trabajo para listado'!$AB$155:$AB$1048576,0),MATCH((CUADRO!O$5&amp;$E876),'Hoja de Trabajo para listado'!$AB$151:$BA$151,0)),0)+IFERROR(INDEX('Hoja de Trabajo para listado'!$BC$155:$CB$1048576,MATCH($A876,'Hoja de Trabajo para listado'!$BC$155:$BC$1048576,0),MATCH((CUADRO!O$5&amp;$E876),'Hoja de Trabajo para listado'!$BC$151:$CB$151,0)),0)+IFERROR(INDEX('Hoja de Trabajo para listado'!$DE$153:$DG$274,MATCH($A876,'Hoja de Trabajo para listado'!$DE$153:$DE$1048576,0),MATCH((CUADRO!O$5&amp;$E876),'Hoja de Trabajo para listado'!$DE$151:$DG$151,0)),0)+IFERROR(INDEX('Hoja de Trabajo para listado'!$CD$155:$DC$1048576,MATCH($A876,'Hoja de Trabajo para listado'!$CD$155:$CD$1048576,0),MATCH((CUADRO!O$5&amp;$E876),'Hoja de Trabajo para listado'!$CD$151:$DC$151,0)),0)</f>
        <v>0</v>
      </c>
      <c r="P876" s="243">
        <f ca="1">+IFERROR(INDEX('Hoja de Trabajo para listado'!$A$155:$Z$1048576,MATCH($A876,'Hoja de Trabajo para listado'!$A$155:$A$1048576,0),MATCH((CUADRO!P$5&amp;$E876),'Hoja de Trabajo para listado'!$A$151:$Z$151,0)),0)+IFERROR(INDEX('Hoja de Trabajo para listado'!$AB$155:$BA$1048576,MATCH($A876,'Hoja de Trabajo para listado'!$AB$155:$AB$1048576,0),MATCH((CUADRO!P$5&amp;$E876),'Hoja de Trabajo para listado'!$AB$151:$BA$151,0)),0)+IFERROR(INDEX('Hoja de Trabajo para listado'!$BC$155:$CB$1048576,MATCH($A876,'Hoja de Trabajo para listado'!$BC$155:$BC$1048576,0),MATCH((CUADRO!P$5&amp;$E876),'Hoja de Trabajo para listado'!$BC$151:$CB$151,0)),0)+IFERROR(INDEX('Hoja de Trabajo para listado'!$DE$153:$DG$274,MATCH($A876,'Hoja de Trabajo para listado'!$DE$153:$DE$1048576,0),MATCH((CUADRO!P$5&amp;$E876),'Hoja de Trabajo para listado'!$DE$151:$DG$151,0)),0)+IFERROR(INDEX('Hoja de Trabajo para listado'!$CD$155:$DC$1048576,MATCH($A876,'Hoja de Trabajo para listado'!$CD$155:$CD$1048576,0),MATCH((CUADRO!P$5&amp;$E876),'Hoja de Trabajo para listado'!$CD$151:$DC$151,0)),0)</f>
        <v>0</v>
      </c>
      <c r="Q876" s="243">
        <f ca="1">+IFERROR(INDEX('Hoja de Trabajo para listado'!$A$155:$Z$1048576,MATCH($A876,'Hoja de Trabajo para listado'!$A$155:$A$1048576,0),MATCH((CUADRO!Q$5&amp;$E876),'Hoja de Trabajo para listado'!$A$151:$Z$151,0)),0)+IFERROR(INDEX('Hoja de Trabajo para listado'!$AB$155:$BA$1048576,MATCH($A876,'Hoja de Trabajo para listado'!$AB$155:$AB$1048576,0),MATCH((CUADRO!Q$5&amp;$E876),'Hoja de Trabajo para listado'!$AB$151:$BA$151,0)),0)+IFERROR(INDEX('Hoja de Trabajo para listado'!$BC$155:$CB$1048576,MATCH($A876,'Hoja de Trabajo para listado'!$BC$155:$BC$1048576,0),MATCH((CUADRO!Q$5&amp;$E876),'Hoja de Trabajo para listado'!$BC$151:$CB$151,0)),0)+IFERROR(INDEX('Hoja de Trabajo para listado'!$DE$153:$DG$274,MATCH($A876,'Hoja de Trabajo para listado'!$DE$153:$DE$1048576,0),MATCH((CUADRO!Q$5&amp;$E876),'Hoja de Trabajo para listado'!$DE$151:$DG$151,0)),0)+IFERROR(INDEX('Hoja de Trabajo para listado'!$CD$155:$DC$1048576,MATCH($A876,'Hoja de Trabajo para listado'!$CD$155:$CD$1048576,0),MATCH((CUADRO!Q$5&amp;$E876),'Hoja de Trabajo para listado'!$CD$151:$DC$151,0)),0)</f>
        <v>0</v>
      </c>
      <c r="R876" s="243">
        <f t="shared" ca="1" si="29"/>
        <v>0</v>
      </c>
      <c r="S876" s="249"/>
      <c r="T876" s="243">
        <f ca="1">+T877</f>
        <v>0</v>
      </c>
      <c r="U876" s="242">
        <f t="shared" si="30"/>
        <v>1</v>
      </c>
      <c r="V876" s="333" t="str">
        <f>+VLOOKUP(A876,bd_lista!$A$3:$E$590,5,FALSE)</f>
        <v>Gobiernos Autonomos Municipales</v>
      </c>
      <c r="W876" s="383" t="str">
        <f>+V876</f>
        <v>Gobiernos Autonomos Municipales</v>
      </c>
      <c r="X876" s="242">
        <f>+VLOOKUP(A876,[3]Sheet1!$A$13:$D$744,4,FALSE)</f>
        <v>0</v>
      </c>
      <c r="Y876" s="242" t="e">
        <f>+VLOOKUP(X876,bd_lista!$A$3:$C$590,3,FALSE)</f>
        <v>#N/A</v>
      </c>
      <c r="Z876" s="294">
        <f>+X876</f>
        <v>0</v>
      </c>
      <c r="AA876" s="295" t="e">
        <f>+Y876</f>
        <v>#N/A</v>
      </c>
    </row>
    <row r="877" spans="1:27" customFormat="1" ht="15" hidden="1" customHeight="1">
      <c r="A877" s="32">
        <v>1522</v>
      </c>
      <c r="B877" s="389"/>
      <c r="C877" s="247" t="str">
        <f>+VLOOKUP(A877,bd_lista!$A$3:$C$590,3,FALSE)</f>
        <v>Gobierno Autónomo Municipal de San Pedro de Quemes</v>
      </c>
      <c r="D877" s="386"/>
      <c r="E877" s="244" t="s">
        <v>1305</v>
      </c>
      <c r="F877" s="245">
        <f ca="1">+IFERROR(INDEX('Hoja de Trabajo para listado'!$A$155:$Z$1048576,MATCH($A877,'Hoja de Trabajo para listado'!$A$155:$A$1048576,0),MATCH((CUADRO!F$5&amp;$E877),'Hoja de Trabajo para listado'!$A$151:$Z$151,0)),0)+IFERROR(INDEX('Hoja de Trabajo para listado'!$AB$155:$BA$1048576,MATCH($A877,'Hoja de Trabajo para listado'!$AB$155:$AB$1048576,0),MATCH((CUADRO!F$5&amp;$E877),'Hoja de Trabajo para listado'!$AB$151:$BA$151,0)),0)+IFERROR(INDEX('Hoja de Trabajo para listado'!$BC$155:$CB$1048576,MATCH($A877,'Hoja de Trabajo para listado'!$BC$155:$BC$1048576,0),MATCH((CUADRO!F$5&amp;$E877),'Hoja de Trabajo para listado'!$BC$151:$CB$151,0)),0)+IFERROR(INDEX('Hoja de Trabajo para listado'!$DE$153:$DG$274,MATCH($A877,'Hoja de Trabajo para listado'!$DE$153:$DE$1048576,0),MATCH((CUADRO!F$5&amp;$E877),'Hoja de Trabajo para listado'!$DE$151:$DG$151,0)),0)+IFERROR(INDEX('Hoja de Trabajo para listado'!$CD$155:$DC$1048576,MATCH($A877,'Hoja de Trabajo para listado'!$CD$155:$CD$1048576,0),MATCH((CUADRO!F$5&amp;$E877),'Hoja de Trabajo para listado'!$CD$151:$DC$151,0)),0)</f>
        <v>0</v>
      </c>
      <c r="G877" s="245">
        <f ca="1">+IFERROR(INDEX('Hoja de Trabajo para listado'!$A$155:$Z$1048576,MATCH($A877,'Hoja de Trabajo para listado'!$A$155:$A$1048576,0),MATCH((CUADRO!G$5&amp;$E877),'Hoja de Trabajo para listado'!$A$151:$Z$151,0)),0)+IFERROR(INDEX('Hoja de Trabajo para listado'!$AB$155:$BA$1048576,MATCH($A877,'Hoja de Trabajo para listado'!$AB$155:$AB$1048576,0),MATCH((CUADRO!G$5&amp;$E877),'Hoja de Trabajo para listado'!$AB$151:$BA$151,0)),0)+IFERROR(INDEX('Hoja de Trabajo para listado'!$BC$155:$CB$1048576,MATCH($A877,'Hoja de Trabajo para listado'!$BC$155:$BC$1048576,0),MATCH((CUADRO!G$5&amp;$E877),'Hoja de Trabajo para listado'!$BC$151:$CB$151,0)),0)+IFERROR(INDEX('Hoja de Trabajo para listado'!$DE$153:$DG$274,MATCH($A877,'Hoja de Trabajo para listado'!$DE$153:$DE$1048576,0),MATCH((CUADRO!G$5&amp;$E877),'Hoja de Trabajo para listado'!$DE$151:$DG$151,0)),0)+IFERROR(INDEX('Hoja de Trabajo para listado'!$CD$155:$DC$1048576,MATCH($A877,'Hoja de Trabajo para listado'!$CD$155:$CD$1048576,0),MATCH((CUADRO!G$5&amp;$E877),'Hoja de Trabajo para listado'!$CD$151:$DC$151,0)),0)</f>
        <v>0</v>
      </c>
      <c r="H877" s="245">
        <f ca="1">+IFERROR(INDEX('Hoja de Trabajo para listado'!$A$155:$Z$1048576,MATCH($A877,'Hoja de Trabajo para listado'!$A$155:$A$1048576,0),MATCH((CUADRO!H$5&amp;$E877),'Hoja de Trabajo para listado'!$A$151:$Z$151,0)),0)+IFERROR(INDEX('Hoja de Trabajo para listado'!$AB$155:$BA$1048576,MATCH($A877,'Hoja de Trabajo para listado'!$AB$155:$AB$1048576,0),MATCH((CUADRO!H$5&amp;$E877),'Hoja de Trabajo para listado'!$AB$151:$BA$151,0)),0)+IFERROR(INDEX('Hoja de Trabajo para listado'!$BC$155:$CB$1048576,MATCH($A877,'Hoja de Trabajo para listado'!$BC$155:$BC$1048576,0),MATCH((CUADRO!H$5&amp;$E877),'Hoja de Trabajo para listado'!$BC$151:$CB$151,0)),0)+IFERROR(INDEX('Hoja de Trabajo para listado'!$DE$153:$DG$274,MATCH($A877,'Hoja de Trabajo para listado'!$DE$153:$DE$1048576,0),MATCH((CUADRO!H$5&amp;$E877),'Hoja de Trabajo para listado'!$DE$151:$DG$151,0)),0)+IFERROR(INDEX('Hoja de Trabajo para listado'!$CD$155:$DC$1048576,MATCH($A877,'Hoja de Trabajo para listado'!$CD$155:$CD$1048576,0),MATCH((CUADRO!H$5&amp;$E877),'Hoja de Trabajo para listado'!$CD$151:$DC$151,0)),0)</f>
        <v>0</v>
      </c>
      <c r="I877" s="245">
        <f ca="1">+IFERROR(INDEX('Hoja de Trabajo para listado'!$A$155:$Z$1048576,MATCH($A877,'Hoja de Trabajo para listado'!$A$155:$A$1048576,0),MATCH((CUADRO!I$5&amp;$E877),'Hoja de Trabajo para listado'!$A$151:$Z$151,0)),0)+IFERROR(INDEX('Hoja de Trabajo para listado'!$AB$155:$BA$1048576,MATCH($A877,'Hoja de Trabajo para listado'!$AB$155:$AB$1048576,0),MATCH((CUADRO!I$5&amp;$E877),'Hoja de Trabajo para listado'!$AB$151:$BA$151,0)),0)+IFERROR(INDEX('Hoja de Trabajo para listado'!$BC$155:$CB$1048576,MATCH($A877,'Hoja de Trabajo para listado'!$BC$155:$BC$1048576,0),MATCH((CUADRO!I$5&amp;$E877),'Hoja de Trabajo para listado'!$BC$151:$CB$151,0)),0)+IFERROR(INDEX('Hoja de Trabajo para listado'!$DE$153:$DG$274,MATCH($A877,'Hoja de Trabajo para listado'!$DE$153:$DE$1048576,0),MATCH((CUADRO!I$5&amp;$E877),'Hoja de Trabajo para listado'!$DE$151:$DG$151,0)),0)+IFERROR(INDEX('Hoja de Trabajo para listado'!$CD$155:$DC$1048576,MATCH($A877,'Hoja de Trabajo para listado'!$CD$155:$CD$1048576,0),MATCH((CUADRO!I$5&amp;$E877),'Hoja de Trabajo para listado'!$CD$151:$DC$151,0)),0)</f>
        <v>0</v>
      </c>
      <c r="J877" s="245">
        <f ca="1">+IFERROR(INDEX('Hoja de Trabajo para listado'!$A$155:$Z$1048576,MATCH($A877,'Hoja de Trabajo para listado'!$A$155:$A$1048576,0),MATCH((CUADRO!J$5&amp;$E877),'Hoja de Trabajo para listado'!$A$151:$Z$151,0)),0)+IFERROR(INDEX('Hoja de Trabajo para listado'!$AB$155:$BA$1048576,MATCH($A877,'Hoja de Trabajo para listado'!$AB$155:$AB$1048576,0),MATCH((CUADRO!J$5&amp;$E877),'Hoja de Trabajo para listado'!$AB$151:$BA$151,0)),0)+IFERROR(INDEX('Hoja de Trabajo para listado'!$BC$155:$CB$1048576,MATCH($A877,'Hoja de Trabajo para listado'!$BC$155:$BC$1048576,0),MATCH((CUADRO!J$5&amp;$E877),'Hoja de Trabajo para listado'!$BC$151:$CB$151,0)),0)+IFERROR(INDEX('Hoja de Trabajo para listado'!$DE$153:$DG$274,MATCH($A877,'Hoja de Trabajo para listado'!$DE$153:$DE$1048576,0),MATCH((CUADRO!J$5&amp;$E877),'Hoja de Trabajo para listado'!$DE$151:$DG$151,0)),0)+IFERROR(INDEX('Hoja de Trabajo para listado'!$CD$155:$DC$1048576,MATCH($A877,'Hoja de Trabajo para listado'!$CD$155:$CD$1048576,0),MATCH((CUADRO!J$5&amp;$E877),'Hoja de Trabajo para listado'!$CD$151:$DC$151,0)),0)</f>
        <v>0</v>
      </c>
      <c r="K877" s="245">
        <f ca="1">+IFERROR(INDEX('Hoja de Trabajo para listado'!$A$155:$Z$1048576,MATCH($A877,'Hoja de Trabajo para listado'!$A$155:$A$1048576,0),MATCH((CUADRO!K$5&amp;$E877),'Hoja de Trabajo para listado'!$A$151:$Z$151,0)),0)+IFERROR(INDEX('Hoja de Trabajo para listado'!$AB$155:$BA$1048576,MATCH($A877,'Hoja de Trabajo para listado'!$AB$155:$AB$1048576,0),MATCH((CUADRO!K$5&amp;$E877),'Hoja de Trabajo para listado'!$AB$151:$BA$151,0)),0)+IFERROR(INDEX('Hoja de Trabajo para listado'!$BC$155:$CB$1048576,MATCH($A877,'Hoja de Trabajo para listado'!$BC$155:$BC$1048576,0),MATCH((CUADRO!K$5&amp;$E877),'Hoja de Trabajo para listado'!$BC$151:$CB$151,0)),0)+IFERROR(INDEX('Hoja de Trabajo para listado'!$DE$153:$DG$274,MATCH($A877,'Hoja de Trabajo para listado'!$DE$153:$DE$1048576,0),MATCH((CUADRO!K$5&amp;$E877),'Hoja de Trabajo para listado'!$DE$151:$DG$151,0)),0)+IFERROR(INDEX('Hoja de Trabajo para listado'!$CD$155:$DC$1048576,MATCH($A877,'Hoja de Trabajo para listado'!$CD$155:$CD$1048576,0),MATCH((CUADRO!K$5&amp;$E877),'Hoja de Trabajo para listado'!$CD$151:$DC$151,0)),0)</f>
        <v>0</v>
      </c>
      <c r="L877" s="245">
        <f ca="1">+IFERROR(INDEX('Hoja de Trabajo para listado'!$A$155:$Z$1048576,MATCH($A877,'Hoja de Trabajo para listado'!$A$155:$A$1048576,0),MATCH((CUADRO!L$5&amp;$E877),'Hoja de Trabajo para listado'!$A$151:$Z$151,0)),0)+IFERROR(INDEX('Hoja de Trabajo para listado'!$AB$155:$BA$1048576,MATCH($A877,'Hoja de Trabajo para listado'!$AB$155:$AB$1048576,0),MATCH((CUADRO!L$5&amp;$E877),'Hoja de Trabajo para listado'!$AB$151:$BA$151,0)),0)+IFERROR(INDEX('Hoja de Trabajo para listado'!$BC$155:$CB$1048576,MATCH($A877,'Hoja de Trabajo para listado'!$BC$155:$BC$1048576,0),MATCH((CUADRO!L$5&amp;$E877),'Hoja de Trabajo para listado'!$BC$151:$CB$151,0)),0)+IFERROR(INDEX('Hoja de Trabajo para listado'!$DE$153:$DG$274,MATCH($A877,'Hoja de Trabajo para listado'!$DE$153:$DE$1048576,0),MATCH((CUADRO!L$5&amp;$E877),'Hoja de Trabajo para listado'!$DE$151:$DG$151,0)),0)+IFERROR(INDEX('Hoja de Trabajo para listado'!$CD$155:$DC$1048576,MATCH($A877,'Hoja de Trabajo para listado'!$CD$155:$CD$1048576,0),MATCH((CUADRO!L$5&amp;$E877),'Hoja de Trabajo para listado'!$CD$151:$DC$151,0)),0)</f>
        <v>0</v>
      </c>
      <c r="M877" s="245">
        <f ca="1">+IFERROR(INDEX('Hoja de Trabajo para listado'!$A$155:$Z$1048576,MATCH($A877,'Hoja de Trabajo para listado'!$A$155:$A$1048576,0),MATCH((CUADRO!M$5&amp;$E877),'Hoja de Trabajo para listado'!$A$151:$Z$151,0)),0)+IFERROR(INDEX('Hoja de Trabajo para listado'!$AB$155:$BA$1048576,MATCH($A877,'Hoja de Trabajo para listado'!$AB$155:$AB$1048576,0),MATCH((CUADRO!M$5&amp;$E877),'Hoja de Trabajo para listado'!$AB$151:$BA$151,0)),0)+IFERROR(INDEX('Hoja de Trabajo para listado'!$BC$155:$CB$1048576,MATCH($A877,'Hoja de Trabajo para listado'!$BC$155:$BC$1048576,0),MATCH((CUADRO!M$5&amp;$E877),'Hoja de Trabajo para listado'!$BC$151:$CB$151,0)),0)+IFERROR(INDEX('Hoja de Trabajo para listado'!$DE$153:$DG$274,MATCH($A877,'Hoja de Trabajo para listado'!$DE$153:$DE$1048576,0),MATCH((CUADRO!M$5&amp;$E877),'Hoja de Trabajo para listado'!$DE$151:$DG$151,0)),0)+IFERROR(INDEX('Hoja de Trabajo para listado'!$CD$155:$DC$1048576,MATCH($A877,'Hoja de Trabajo para listado'!$CD$155:$CD$1048576,0),MATCH((CUADRO!M$5&amp;$E877),'Hoja de Trabajo para listado'!$CD$151:$DC$151,0)),0)</f>
        <v>0</v>
      </c>
      <c r="N877" s="245">
        <f ca="1">+IFERROR(INDEX('Hoja de Trabajo para listado'!$A$155:$Z$1048576,MATCH($A877,'Hoja de Trabajo para listado'!$A$155:$A$1048576,0),MATCH((CUADRO!N$5&amp;$E877),'Hoja de Trabajo para listado'!$A$151:$Z$151,0)),0)+IFERROR(INDEX('Hoja de Trabajo para listado'!$AB$155:$BA$1048576,MATCH($A877,'Hoja de Trabajo para listado'!$AB$155:$AB$1048576,0),MATCH((CUADRO!N$5&amp;$E877),'Hoja de Trabajo para listado'!$AB$151:$BA$151,0)),0)+IFERROR(INDEX('Hoja de Trabajo para listado'!$BC$155:$CB$1048576,MATCH($A877,'Hoja de Trabajo para listado'!$BC$155:$BC$1048576,0),MATCH((CUADRO!N$5&amp;$E877),'Hoja de Trabajo para listado'!$BC$151:$CB$151,0)),0)+IFERROR(INDEX('Hoja de Trabajo para listado'!$DE$153:$DG$274,MATCH($A877,'Hoja de Trabajo para listado'!$DE$153:$DE$1048576,0),MATCH((CUADRO!N$5&amp;$E877),'Hoja de Trabajo para listado'!$DE$151:$DG$151,0)),0)+IFERROR(INDEX('Hoja de Trabajo para listado'!$CD$155:$DC$1048576,MATCH($A877,'Hoja de Trabajo para listado'!$CD$155:$CD$1048576,0),MATCH((CUADRO!N$5&amp;$E877),'Hoja de Trabajo para listado'!$CD$151:$DC$151,0)),0)</f>
        <v>0</v>
      </c>
      <c r="O877" s="245">
        <f ca="1">+IFERROR(INDEX('Hoja de Trabajo para listado'!$A$155:$Z$1048576,MATCH($A877,'Hoja de Trabajo para listado'!$A$155:$A$1048576,0),MATCH((CUADRO!O$5&amp;$E877),'Hoja de Trabajo para listado'!$A$151:$Z$151,0)),0)+IFERROR(INDEX('Hoja de Trabajo para listado'!$AB$155:$BA$1048576,MATCH($A877,'Hoja de Trabajo para listado'!$AB$155:$AB$1048576,0),MATCH((CUADRO!O$5&amp;$E877),'Hoja de Trabajo para listado'!$AB$151:$BA$151,0)),0)+IFERROR(INDEX('Hoja de Trabajo para listado'!$BC$155:$CB$1048576,MATCH($A877,'Hoja de Trabajo para listado'!$BC$155:$BC$1048576,0),MATCH((CUADRO!O$5&amp;$E877),'Hoja de Trabajo para listado'!$BC$151:$CB$151,0)),0)+IFERROR(INDEX('Hoja de Trabajo para listado'!$DE$153:$DG$274,MATCH($A877,'Hoja de Trabajo para listado'!$DE$153:$DE$1048576,0),MATCH((CUADRO!O$5&amp;$E877),'Hoja de Trabajo para listado'!$DE$151:$DG$151,0)),0)+IFERROR(INDEX('Hoja de Trabajo para listado'!$CD$155:$DC$1048576,MATCH($A877,'Hoja de Trabajo para listado'!$CD$155:$CD$1048576,0),MATCH((CUADRO!O$5&amp;$E877),'Hoja de Trabajo para listado'!$CD$151:$DC$151,0)),0)</f>
        <v>0</v>
      </c>
      <c r="P877" s="245">
        <f ca="1">+IFERROR(INDEX('Hoja de Trabajo para listado'!$A$155:$Z$1048576,MATCH($A877,'Hoja de Trabajo para listado'!$A$155:$A$1048576,0),MATCH((CUADRO!P$5&amp;$E877),'Hoja de Trabajo para listado'!$A$151:$Z$151,0)),0)+IFERROR(INDEX('Hoja de Trabajo para listado'!$AB$155:$BA$1048576,MATCH($A877,'Hoja de Trabajo para listado'!$AB$155:$AB$1048576,0),MATCH((CUADRO!P$5&amp;$E877),'Hoja de Trabajo para listado'!$AB$151:$BA$151,0)),0)+IFERROR(INDEX('Hoja de Trabajo para listado'!$BC$155:$CB$1048576,MATCH($A877,'Hoja de Trabajo para listado'!$BC$155:$BC$1048576,0),MATCH((CUADRO!P$5&amp;$E877),'Hoja de Trabajo para listado'!$BC$151:$CB$151,0)),0)+IFERROR(INDEX('Hoja de Trabajo para listado'!$DE$153:$DG$274,MATCH($A877,'Hoja de Trabajo para listado'!$DE$153:$DE$1048576,0),MATCH((CUADRO!P$5&amp;$E877),'Hoja de Trabajo para listado'!$DE$151:$DG$151,0)),0)+IFERROR(INDEX('Hoja de Trabajo para listado'!$CD$155:$DC$1048576,MATCH($A877,'Hoja de Trabajo para listado'!$CD$155:$CD$1048576,0),MATCH((CUADRO!P$5&amp;$E877),'Hoja de Trabajo para listado'!$CD$151:$DC$151,0)),0)</f>
        <v>0</v>
      </c>
      <c r="Q877" s="245">
        <f ca="1">+IFERROR(INDEX('Hoja de Trabajo para listado'!$A$155:$Z$1048576,MATCH($A877,'Hoja de Trabajo para listado'!$A$155:$A$1048576,0),MATCH((CUADRO!Q$5&amp;$E877),'Hoja de Trabajo para listado'!$A$151:$Z$151,0)),0)+IFERROR(INDEX('Hoja de Trabajo para listado'!$AB$155:$BA$1048576,MATCH($A877,'Hoja de Trabajo para listado'!$AB$155:$AB$1048576,0),MATCH((CUADRO!Q$5&amp;$E877),'Hoja de Trabajo para listado'!$AB$151:$BA$151,0)),0)+IFERROR(INDEX('Hoja de Trabajo para listado'!$BC$155:$CB$1048576,MATCH($A877,'Hoja de Trabajo para listado'!$BC$155:$BC$1048576,0),MATCH((CUADRO!Q$5&amp;$E877),'Hoja de Trabajo para listado'!$BC$151:$CB$151,0)),0)+IFERROR(INDEX('Hoja de Trabajo para listado'!$DE$153:$DG$274,MATCH($A877,'Hoja de Trabajo para listado'!$DE$153:$DE$1048576,0),MATCH((CUADRO!Q$5&amp;$E877),'Hoja de Trabajo para listado'!$DE$151:$DG$151,0)),0)+IFERROR(INDEX('Hoja de Trabajo para listado'!$CD$155:$DC$1048576,MATCH($A877,'Hoja de Trabajo para listado'!$CD$155:$CD$1048576,0),MATCH((CUADRO!Q$5&amp;$E877),'Hoja de Trabajo para listado'!$CD$151:$DC$151,0)),0)</f>
        <v>0</v>
      </c>
      <c r="R877" s="245">
        <f t="shared" ca="1" si="29"/>
        <v>0</v>
      </c>
      <c r="S877" s="259">
        <f ca="1">+R876+R877</f>
        <v>0</v>
      </c>
      <c r="T877" s="245">
        <f ca="1">+S877</f>
        <v>0</v>
      </c>
      <c r="U877" s="244">
        <f t="shared" si="30"/>
        <v>2</v>
      </c>
      <c r="V877" s="333" t="str">
        <f>+VLOOKUP(A877,bd_lista!$A$3:$E$590,5,FALSE)</f>
        <v>Gobiernos Autonomos Municipales</v>
      </c>
      <c r="W877" s="384"/>
      <c r="X877" s="242">
        <f>+VLOOKUP(A877,[3]Sheet1!$A$13:$D$744,4,FALSE)</f>
        <v>0</v>
      </c>
      <c r="Y877" s="242" t="e">
        <f>+VLOOKUP(X877,bd_lista!$A$3:$C$590,3,FALSE)</f>
        <v>#N/A</v>
      </c>
      <c r="Z877" s="292"/>
      <c r="AA877" s="293"/>
    </row>
    <row r="878" spans="1:27" customFormat="1" ht="15" hidden="1" customHeight="1">
      <c r="A878" s="32">
        <v>1523</v>
      </c>
      <c r="B878" s="388">
        <f>+A878</f>
        <v>1523</v>
      </c>
      <c r="C878" s="247" t="str">
        <f>+VLOOKUP(A878,bd_lista!$A$3:$C$590,3,FALSE)</f>
        <v>Gobierno Autónomo Municipal de San Pablo de Lípez</v>
      </c>
      <c r="D878" s="385" t="str">
        <f>+C878</f>
        <v>Gobierno Autónomo Municipal de San Pablo de Lípez</v>
      </c>
      <c r="E878" s="242" t="s">
        <v>1304</v>
      </c>
      <c r="F878" s="243">
        <f ca="1">+IFERROR(INDEX('Hoja de Trabajo para listado'!$A$155:$Z$1048576,MATCH($A878,'Hoja de Trabajo para listado'!$A$155:$A$1048576,0),MATCH((CUADRO!F$5&amp;$E878),'Hoja de Trabajo para listado'!$A$151:$Z$151,0)),0)+IFERROR(INDEX('Hoja de Trabajo para listado'!$AB$155:$BA$1048576,MATCH($A878,'Hoja de Trabajo para listado'!$AB$155:$AB$1048576,0),MATCH((CUADRO!F$5&amp;$E878),'Hoja de Trabajo para listado'!$AB$151:$BA$151,0)),0)+IFERROR(INDEX('Hoja de Trabajo para listado'!$BC$155:$CB$1048576,MATCH($A878,'Hoja de Trabajo para listado'!$BC$155:$BC$1048576,0),MATCH((CUADRO!F$5&amp;$E878),'Hoja de Trabajo para listado'!$BC$151:$CB$151,0)),0)+IFERROR(INDEX('Hoja de Trabajo para listado'!$DE$153:$DG$274,MATCH($A878,'Hoja de Trabajo para listado'!$DE$153:$DE$1048576,0),MATCH((CUADRO!F$5&amp;$E878),'Hoja de Trabajo para listado'!$DE$151:$DG$151,0)),0)+IFERROR(INDEX('Hoja de Trabajo para listado'!$CD$155:$DC$1048576,MATCH($A878,'Hoja de Trabajo para listado'!$CD$155:$CD$1048576,0),MATCH((CUADRO!F$5&amp;$E878),'Hoja de Trabajo para listado'!$CD$151:$DC$151,0)),0)</f>
        <v>0</v>
      </c>
      <c r="G878" s="243">
        <f ca="1">+IFERROR(INDEX('Hoja de Trabajo para listado'!$A$155:$Z$1048576,MATCH($A878,'Hoja de Trabajo para listado'!$A$155:$A$1048576,0),MATCH((CUADRO!G$5&amp;$E878),'Hoja de Trabajo para listado'!$A$151:$Z$151,0)),0)+IFERROR(INDEX('Hoja de Trabajo para listado'!$AB$155:$BA$1048576,MATCH($A878,'Hoja de Trabajo para listado'!$AB$155:$AB$1048576,0),MATCH((CUADRO!G$5&amp;$E878),'Hoja de Trabajo para listado'!$AB$151:$BA$151,0)),0)+IFERROR(INDEX('Hoja de Trabajo para listado'!$BC$155:$CB$1048576,MATCH($A878,'Hoja de Trabajo para listado'!$BC$155:$BC$1048576,0),MATCH((CUADRO!G$5&amp;$E878),'Hoja de Trabajo para listado'!$BC$151:$CB$151,0)),0)+IFERROR(INDEX('Hoja de Trabajo para listado'!$DE$153:$DG$274,MATCH($A878,'Hoja de Trabajo para listado'!$DE$153:$DE$1048576,0),MATCH((CUADRO!G$5&amp;$E878),'Hoja de Trabajo para listado'!$DE$151:$DG$151,0)),0)+IFERROR(INDEX('Hoja de Trabajo para listado'!$CD$155:$DC$1048576,MATCH($A878,'Hoja de Trabajo para listado'!$CD$155:$CD$1048576,0),MATCH((CUADRO!G$5&amp;$E878),'Hoja de Trabajo para listado'!$CD$151:$DC$151,0)),0)</f>
        <v>0</v>
      </c>
      <c r="H878" s="243">
        <f ca="1">+IFERROR(INDEX('Hoja de Trabajo para listado'!$A$155:$Z$1048576,MATCH($A878,'Hoja de Trabajo para listado'!$A$155:$A$1048576,0),MATCH((CUADRO!H$5&amp;$E878),'Hoja de Trabajo para listado'!$A$151:$Z$151,0)),0)+IFERROR(INDEX('Hoja de Trabajo para listado'!$AB$155:$BA$1048576,MATCH($A878,'Hoja de Trabajo para listado'!$AB$155:$AB$1048576,0),MATCH((CUADRO!H$5&amp;$E878),'Hoja de Trabajo para listado'!$AB$151:$BA$151,0)),0)+IFERROR(INDEX('Hoja de Trabajo para listado'!$BC$155:$CB$1048576,MATCH($A878,'Hoja de Trabajo para listado'!$BC$155:$BC$1048576,0),MATCH((CUADRO!H$5&amp;$E878),'Hoja de Trabajo para listado'!$BC$151:$CB$151,0)),0)+IFERROR(INDEX('Hoja de Trabajo para listado'!$DE$153:$DG$274,MATCH($A878,'Hoja de Trabajo para listado'!$DE$153:$DE$1048576,0),MATCH((CUADRO!H$5&amp;$E878),'Hoja de Trabajo para listado'!$DE$151:$DG$151,0)),0)+IFERROR(INDEX('Hoja de Trabajo para listado'!$CD$155:$DC$1048576,MATCH($A878,'Hoja de Trabajo para listado'!$CD$155:$CD$1048576,0),MATCH((CUADRO!H$5&amp;$E878),'Hoja de Trabajo para listado'!$CD$151:$DC$151,0)),0)</f>
        <v>0</v>
      </c>
      <c r="I878" s="243">
        <f ca="1">+IFERROR(INDEX('Hoja de Trabajo para listado'!$A$155:$Z$1048576,MATCH($A878,'Hoja de Trabajo para listado'!$A$155:$A$1048576,0),MATCH((CUADRO!I$5&amp;$E878),'Hoja de Trabajo para listado'!$A$151:$Z$151,0)),0)+IFERROR(INDEX('Hoja de Trabajo para listado'!$AB$155:$BA$1048576,MATCH($A878,'Hoja de Trabajo para listado'!$AB$155:$AB$1048576,0),MATCH((CUADRO!I$5&amp;$E878),'Hoja de Trabajo para listado'!$AB$151:$BA$151,0)),0)+IFERROR(INDEX('Hoja de Trabajo para listado'!$BC$155:$CB$1048576,MATCH($A878,'Hoja de Trabajo para listado'!$BC$155:$BC$1048576,0),MATCH((CUADRO!I$5&amp;$E878),'Hoja de Trabajo para listado'!$BC$151:$CB$151,0)),0)+IFERROR(INDEX('Hoja de Trabajo para listado'!$DE$153:$DG$274,MATCH($A878,'Hoja de Trabajo para listado'!$DE$153:$DE$1048576,0),MATCH((CUADRO!I$5&amp;$E878),'Hoja de Trabajo para listado'!$DE$151:$DG$151,0)),0)+IFERROR(INDEX('Hoja de Trabajo para listado'!$CD$155:$DC$1048576,MATCH($A878,'Hoja de Trabajo para listado'!$CD$155:$CD$1048576,0),MATCH((CUADRO!I$5&amp;$E878),'Hoja de Trabajo para listado'!$CD$151:$DC$151,0)),0)</f>
        <v>0</v>
      </c>
      <c r="J878" s="243">
        <f ca="1">+IFERROR(INDEX('Hoja de Trabajo para listado'!$A$155:$Z$1048576,MATCH($A878,'Hoja de Trabajo para listado'!$A$155:$A$1048576,0),MATCH((CUADRO!J$5&amp;$E878),'Hoja de Trabajo para listado'!$A$151:$Z$151,0)),0)+IFERROR(INDEX('Hoja de Trabajo para listado'!$AB$155:$BA$1048576,MATCH($A878,'Hoja de Trabajo para listado'!$AB$155:$AB$1048576,0),MATCH((CUADRO!J$5&amp;$E878),'Hoja de Trabajo para listado'!$AB$151:$BA$151,0)),0)+IFERROR(INDEX('Hoja de Trabajo para listado'!$BC$155:$CB$1048576,MATCH($A878,'Hoja de Trabajo para listado'!$BC$155:$BC$1048576,0),MATCH((CUADRO!J$5&amp;$E878),'Hoja de Trabajo para listado'!$BC$151:$CB$151,0)),0)+IFERROR(INDEX('Hoja de Trabajo para listado'!$DE$153:$DG$274,MATCH($A878,'Hoja de Trabajo para listado'!$DE$153:$DE$1048576,0),MATCH((CUADRO!J$5&amp;$E878),'Hoja de Trabajo para listado'!$DE$151:$DG$151,0)),0)+IFERROR(INDEX('Hoja de Trabajo para listado'!$CD$155:$DC$1048576,MATCH($A878,'Hoja de Trabajo para listado'!$CD$155:$CD$1048576,0),MATCH((CUADRO!J$5&amp;$E878),'Hoja de Trabajo para listado'!$CD$151:$DC$151,0)),0)</f>
        <v>0</v>
      </c>
      <c r="K878" s="243">
        <f ca="1">+IFERROR(INDEX('Hoja de Trabajo para listado'!$A$155:$Z$1048576,MATCH($A878,'Hoja de Trabajo para listado'!$A$155:$A$1048576,0),MATCH((CUADRO!K$5&amp;$E878),'Hoja de Trabajo para listado'!$A$151:$Z$151,0)),0)+IFERROR(INDEX('Hoja de Trabajo para listado'!$AB$155:$BA$1048576,MATCH($A878,'Hoja de Trabajo para listado'!$AB$155:$AB$1048576,0),MATCH((CUADRO!K$5&amp;$E878),'Hoja de Trabajo para listado'!$AB$151:$BA$151,0)),0)+IFERROR(INDEX('Hoja de Trabajo para listado'!$BC$155:$CB$1048576,MATCH($A878,'Hoja de Trabajo para listado'!$BC$155:$BC$1048576,0),MATCH((CUADRO!K$5&amp;$E878),'Hoja de Trabajo para listado'!$BC$151:$CB$151,0)),0)+IFERROR(INDEX('Hoja de Trabajo para listado'!$DE$153:$DG$274,MATCH($A878,'Hoja de Trabajo para listado'!$DE$153:$DE$1048576,0),MATCH((CUADRO!K$5&amp;$E878),'Hoja de Trabajo para listado'!$DE$151:$DG$151,0)),0)+IFERROR(INDEX('Hoja de Trabajo para listado'!$CD$155:$DC$1048576,MATCH($A878,'Hoja de Trabajo para listado'!$CD$155:$CD$1048576,0),MATCH((CUADRO!K$5&amp;$E878),'Hoja de Trabajo para listado'!$CD$151:$DC$151,0)),0)</f>
        <v>0</v>
      </c>
      <c r="L878" s="243">
        <f ca="1">+IFERROR(INDEX('Hoja de Trabajo para listado'!$A$155:$Z$1048576,MATCH($A878,'Hoja de Trabajo para listado'!$A$155:$A$1048576,0),MATCH((CUADRO!L$5&amp;$E878),'Hoja de Trabajo para listado'!$A$151:$Z$151,0)),0)+IFERROR(INDEX('Hoja de Trabajo para listado'!$AB$155:$BA$1048576,MATCH($A878,'Hoja de Trabajo para listado'!$AB$155:$AB$1048576,0),MATCH((CUADRO!L$5&amp;$E878),'Hoja de Trabajo para listado'!$AB$151:$BA$151,0)),0)+IFERROR(INDEX('Hoja de Trabajo para listado'!$BC$155:$CB$1048576,MATCH($A878,'Hoja de Trabajo para listado'!$BC$155:$BC$1048576,0),MATCH((CUADRO!L$5&amp;$E878),'Hoja de Trabajo para listado'!$BC$151:$CB$151,0)),0)+IFERROR(INDEX('Hoja de Trabajo para listado'!$DE$153:$DG$274,MATCH($A878,'Hoja de Trabajo para listado'!$DE$153:$DE$1048576,0),MATCH((CUADRO!L$5&amp;$E878),'Hoja de Trabajo para listado'!$DE$151:$DG$151,0)),0)+IFERROR(INDEX('Hoja de Trabajo para listado'!$CD$155:$DC$1048576,MATCH($A878,'Hoja de Trabajo para listado'!$CD$155:$CD$1048576,0),MATCH((CUADRO!L$5&amp;$E878),'Hoja de Trabajo para listado'!$CD$151:$DC$151,0)),0)</f>
        <v>0</v>
      </c>
      <c r="M878" s="243">
        <f ca="1">+IFERROR(INDEX('Hoja de Trabajo para listado'!$A$155:$Z$1048576,MATCH($A878,'Hoja de Trabajo para listado'!$A$155:$A$1048576,0),MATCH((CUADRO!M$5&amp;$E878),'Hoja de Trabajo para listado'!$A$151:$Z$151,0)),0)+IFERROR(INDEX('Hoja de Trabajo para listado'!$AB$155:$BA$1048576,MATCH($A878,'Hoja de Trabajo para listado'!$AB$155:$AB$1048576,0),MATCH((CUADRO!M$5&amp;$E878),'Hoja de Trabajo para listado'!$AB$151:$BA$151,0)),0)+IFERROR(INDEX('Hoja de Trabajo para listado'!$BC$155:$CB$1048576,MATCH($A878,'Hoja de Trabajo para listado'!$BC$155:$BC$1048576,0),MATCH((CUADRO!M$5&amp;$E878),'Hoja de Trabajo para listado'!$BC$151:$CB$151,0)),0)+IFERROR(INDEX('Hoja de Trabajo para listado'!$DE$153:$DG$274,MATCH($A878,'Hoja de Trabajo para listado'!$DE$153:$DE$1048576,0),MATCH((CUADRO!M$5&amp;$E878),'Hoja de Trabajo para listado'!$DE$151:$DG$151,0)),0)+IFERROR(INDEX('Hoja de Trabajo para listado'!$CD$155:$DC$1048576,MATCH($A878,'Hoja de Trabajo para listado'!$CD$155:$CD$1048576,0),MATCH((CUADRO!M$5&amp;$E878),'Hoja de Trabajo para listado'!$CD$151:$DC$151,0)),0)</f>
        <v>0</v>
      </c>
      <c r="N878" s="243">
        <f ca="1">+IFERROR(INDEX('Hoja de Trabajo para listado'!$A$155:$Z$1048576,MATCH($A878,'Hoja de Trabajo para listado'!$A$155:$A$1048576,0),MATCH((CUADRO!N$5&amp;$E878),'Hoja de Trabajo para listado'!$A$151:$Z$151,0)),0)+IFERROR(INDEX('Hoja de Trabajo para listado'!$AB$155:$BA$1048576,MATCH($A878,'Hoja de Trabajo para listado'!$AB$155:$AB$1048576,0),MATCH((CUADRO!N$5&amp;$E878),'Hoja de Trabajo para listado'!$AB$151:$BA$151,0)),0)+IFERROR(INDEX('Hoja de Trabajo para listado'!$BC$155:$CB$1048576,MATCH($A878,'Hoja de Trabajo para listado'!$BC$155:$BC$1048576,0),MATCH((CUADRO!N$5&amp;$E878),'Hoja de Trabajo para listado'!$BC$151:$CB$151,0)),0)+IFERROR(INDEX('Hoja de Trabajo para listado'!$DE$153:$DG$274,MATCH($A878,'Hoja de Trabajo para listado'!$DE$153:$DE$1048576,0),MATCH((CUADRO!N$5&amp;$E878),'Hoja de Trabajo para listado'!$DE$151:$DG$151,0)),0)+IFERROR(INDEX('Hoja de Trabajo para listado'!$CD$155:$DC$1048576,MATCH($A878,'Hoja de Trabajo para listado'!$CD$155:$CD$1048576,0),MATCH((CUADRO!N$5&amp;$E878),'Hoja de Trabajo para listado'!$CD$151:$DC$151,0)),0)</f>
        <v>0</v>
      </c>
      <c r="O878" s="243">
        <f ca="1">+IFERROR(INDEX('Hoja de Trabajo para listado'!$A$155:$Z$1048576,MATCH($A878,'Hoja de Trabajo para listado'!$A$155:$A$1048576,0),MATCH((CUADRO!O$5&amp;$E878),'Hoja de Trabajo para listado'!$A$151:$Z$151,0)),0)+IFERROR(INDEX('Hoja de Trabajo para listado'!$AB$155:$BA$1048576,MATCH($A878,'Hoja de Trabajo para listado'!$AB$155:$AB$1048576,0),MATCH((CUADRO!O$5&amp;$E878),'Hoja de Trabajo para listado'!$AB$151:$BA$151,0)),0)+IFERROR(INDEX('Hoja de Trabajo para listado'!$BC$155:$CB$1048576,MATCH($A878,'Hoja de Trabajo para listado'!$BC$155:$BC$1048576,0),MATCH((CUADRO!O$5&amp;$E878),'Hoja de Trabajo para listado'!$BC$151:$CB$151,0)),0)+IFERROR(INDEX('Hoja de Trabajo para listado'!$DE$153:$DG$274,MATCH($A878,'Hoja de Trabajo para listado'!$DE$153:$DE$1048576,0),MATCH((CUADRO!O$5&amp;$E878),'Hoja de Trabajo para listado'!$DE$151:$DG$151,0)),0)+IFERROR(INDEX('Hoja de Trabajo para listado'!$CD$155:$DC$1048576,MATCH($A878,'Hoja de Trabajo para listado'!$CD$155:$CD$1048576,0),MATCH((CUADRO!O$5&amp;$E878),'Hoja de Trabajo para listado'!$CD$151:$DC$151,0)),0)</f>
        <v>0</v>
      </c>
      <c r="P878" s="243">
        <f ca="1">+IFERROR(INDEX('Hoja de Trabajo para listado'!$A$155:$Z$1048576,MATCH($A878,'Hoja de Trabajo para listado'!$A$155:$A$1048576,0),MATCH((CUADRO!P$5&amp;$E878),'Hoja de Trabajo para listado'!$A$151:$Z$151,0)),0)+IFERROR(INDEX('Hoja de Trabajo para listado'!$AB$155:$BA$1048576,MATCH($A878,'Hoja de Trabajo para listado'!$AB$155:$AB$1048576,0),MATCH((CUADRO!P$5&amp;$E878),'Hoja de Trabajo para listado'!$AB$151:$BA$151,0)),0)+IFERROR(INDEX('Hoja de Trabajo para listado'!$BC$155:$CB$1048576,MATCH($A878,'Hoja de Trabajo para listado'!$BC$155:$BC$1048576,0),MATCH((CUADRO!P$5&amp;$E878),'Hoja de Trabajo para listado'!$BC$151:$CB$151,0)),0)+IFERROR(INDEX('Hoja de Trabajo para listado'!$DE$153:$DG$274,MATCH($A878,'Hoja de Trabajo para listado'!$DE$153:$DE$1048576,0),MATCH((CUADRO!P$5&amp;$E878),'Hoja de Trabajo para listado'!$DE$151:$DG$151,0)),0)+IFERROR(INDEX('Hoja de Trabajo para listado'!$CD$155:$DC$1048576,MATCH($A878,'Hoja de Trabajo para listado'!$CD$155:$CD$1048576,0),MATCH((CUADRO!P$5&amp;$E878),'Hoja de Trabajo para listado'!$CD$151:$DC$151,0)),0)</f>
        <v>0</v>
      </c>
      <c r="Q878" s="243">
        <f ca="1">+IFERROR(INDEX('Hoja de Trabajo para listado'!$A$155:$Z$1048576,MATCH($A878,'Hoja de Trabajo para listado'!$A$155:$A$1048576,0),MATCH((CUADRO!Q$5&amp;$E878),'Hoja de Trabajo para listado'!$A$151:$Z$151,0)),0)+IFERROR(INDEX('Hoja de Trabajo para listado'!$AB$155:$BA$1048576,MATCH($A878,'Hoja de Trabajo para listado'!$AB$155:$AB$1048576,0),MATCH((CUADRO!Q$5&amp;$E878),'Hoja de Trabajo para listado'!$AB$151:$BA$151,0)),0)+IFERROR(INDEX('Hoja de Trabajo para listado'!$BC$155:$CB$1048576,MATCH($A878,'Hoja de Trabajo para listado'!$BC$155:$BC$1048576,0),MATCH((CUADRO!Q$5&amp;$E878),'Hoja de Trabajo para listado'!$BC$151:$CB$151,0)),0)+IFERROR(INDEX('Hoja de Trabajo para listado'!$DE$153:$DG$274,MATCH($A878,'Hoja de Trabajo para listado'!$DE$153:$DE$1048576,0),MATCH((CUADRO!Q$5&amp;$E878),'Hoja de Trabajo para listado'!$DE$151:$DG$151,0)),0)+IFERROR(INDEX('Hoja de Trabajo para listado'!$CD$155:$DC$1048576,MATCH($A878,'Hoja de Trabajo para listado'!$CD$155:$CD$1048576,0),MATCH((CUADRO!Q$5&amp;$E878),'Hoja de Trabajo para listado'!$CD$151:$DC$151,0)),0)</f>
        <v>0</v>
      </c>
      <c r="R878" s="243">
        <f t="shared" ca="1" si="29"/>
        <v>0</v>
      </c>
      <c r="S878" s="249"/>
      <c r="T878" s="243">
        <f ca="1">+T879</f>
        <v>0</v>
      </c>
      <c r="U878" s="242">
        <f t="shared" si="30"/>
        <v>1</v>
      </c>
      <c r="V878" s="333" t="str">
        <f>+VLOOKUP(A878,bd_lista!$A$3:$E$590,5,FALSE)</f>
        <v>Gobiernos Autonomos Municipales</v>
      </c>
      <c r="W878" s="383" t="str">
        <f>+V878</f>
        <v>Gobiernos Autonomos Municipales</v>
      </c>
      <c r="X878" s="242">
        <f>+VLOOKUP(A878,[3]Sheet1!$A$13:$D$744,4,FALSE)</f>
        <v>0</v>
      </c>
      <c r="Y878" s="242" t="e">
        <f>+VLOOKUP(X878,bd_lista!$A$3:$C$590,3,FALSE)</f>
        <v>#N/A</v>
      </c>
      <c r="Z878" s="294">
        <f>+X878</f>
        <v>0</v>
      </c>
      <c r="AA878" s="295" t="e">
        <f>+Y878</f>
        <v>#N/A</v>
      </c>
    </row>
    <row r="879" spans="1:27" customFormat="1" ht="15" hidden="1" customHeight="1">
      <c r="A879" s="32">
        <v>1523</v>
      </c>
      <c r="B879" s="389"/>
      <c r="C879" s="247" t="str">
        <f>+VLOOKUP(A879,bd_lista!$A$3:$C$590,3,FALSE)</f>
        <v>Gobierno Autónomo Municipal de San Pablo de Lípez</v>
      </c>
      <c r="D879" s="386"/>
      <c r="E879" s="244" t="s">
        <v>1305</v>
      </c>
      <c r="F879" s="245">
        <f ca="1">+IFERROR(INDEX('Hoja de Trabajo para listado'!$A$155:$Z$1048576,MATCH($A879,'Hoja de Trabajo para listado'!$A$155:$A$1048576,0),MATCH((CUADRO!F$5&amp;$E879),'Hoja de Trabajo para listado'!$A$151:$Z$151,0)),0)+IFERROR(INDEX('Hoja de Trabajo para listado'!$AB$155:$BA$1048576,MATCH($A879,'Hoja de Trabajo para listado'!$AB$155:$AB$1048576,0),MATCH((CUADRO!F$5&amp;$E879),'Hoja de Trabajo para listado'!$AB$151:$BA$151,0)),0)+IFERROR(INDEX('Hoja de Trabajo para listado'!$BC$155:$CB$1048576,MATCH($A879,'Hoja de Trabajo para listado'!$BC$155:$BC$1048576,0),MATCH((CUADRO!F$5&amp;$E879),'Hoja de Trabajo para listado'!$BC$151:$CB$151,0)),0)+IFERROR(INDEX('Hoja de Trabajo para listado'!$DE$153:$DG$274,MATCH($A879,'Hoja de Trabajo para listado'!$DE$153:$DE$1048576,0),MATCH((CUADRO!F$5&amp;$E879),'Hoja de Trabajo para listado'!$DE$151:$DG$151,0)),0)+IFERROR(INDEX('Hoja de Trabajo para listado'!$CD$155:$DC$1048576,MATCH($A879,'Hoja de Trabajo para listado'!$CD$155:$CD$1048576,0),MATCH((CUADRO!F$5&amp;$E879),'Hoja de Trabajo para listado'!$CD$151:$DC$151,0)),0)</f>
        <v>0</v>
      </c>
      <c r="G879" s="245">
        <f ca="1">+IFERROR(INDEX('Hoja de Trabajo para listado'!$A$155:$Z$1048576,MATCH($A879,'Hoja de Trabajo para listado'!$A$155:$A$1048576,0),MATCH((CUADRO!G$5&amp;$E879),'Hoja de Trabajo para listado'!$A$151:$Z$151,0)),0)+IFERROR(INDEX('Hoja de Trabajo para listado'!$AB$155:$BA$1048576,MATCH($A879,'Hoja de Trabajo para listado'!$AB$155:$AB$1048576,0),MATCH((CUADRO!G$5&amp;$E879),'Hoja de Trabajo para listado'!$AB$151:$BA$151,0)),0)+IFERROR(INDEX('Hoja de Trabajo para listado'!$BC$155:$CB$1048576,MATCH($A879,'Hoja de Trabajo para listado'!$BC$155:$BC$1048576,0),MATCH((CUADRO!G$5&amp;$E879),'Hoja de Trabajo para listado'!$BC$151:$CB$151,0)),0)+IFERROR(INDEX('Hoja de Trabajo para listado'!$DE$153:$DG$274,MATCH($A879,'Hoja de Trabajo para listado'!$DE$153:$DE$1048576,0),MATCH((CUADRO!G$5&amp;$E879),'Hoja de Trabajo para listado'!$DE$151:$DG$151,0)),0)+IFERROR(INDEX('Hoja de Trabajo para listado'!$CD$155:$DC$1048576,MATCH($A879,'Hoja de Trabajo para listado'!$CD$155:$CD$1048576,0),MATCH((CUADRO!G$5&amp;$E879),'Hoja de Trabajo para listado'!$CD$151:$DC$151,0)),0)</f>
        <v>0</v>
      </c>
      <c r="H879" s="245">
        <f ca="1">+IFERROR(INDEX('Hoja de Trabajo para listado'!$A$155:$Z$1048576,MATCH($A879,'Hoja de Trabajo para listado'!$A$155:$A$1048576,0),MATCH((CUADRO!H$5&amp;$E879),'Hoja de Trabajo para listado'!$A$151:$Z$151,0)),0)+IFERROR(INDEX('Hoja de Trabajo para listado'!$AB$155:$BA$1048576,MATCH($A879,'Hoja de Trabajo para listado'!$AB$155:$AB$1048576,0),MATCH((CUADRO!H$5&amp;$E879),'Hoja de Trabajo para listado'!$AB$151:$BA$151,0)),0)+IFERROR(INDEX('Hoja de Trabajo para listado'!$BC$155:$CB$1048576,MATCH($A879,'Hoja de Trabajo para listado'!$BC$155:$BC$1048576,0),MATCH((CUADRO!H$5&amp;$E879),'Hoja de Trabajo para listado'!$BC$151:$CB$151,0)),0)+IFERROR(INDEX('Hoja de Trabajo para listado'!$DE$153:$DG$274,MATCH($A879,'Hoja de Trabajo para listado'!$DE$153:$DE$1048576,0),MATCH((CUADRO!H$5&amp;$E879),'Hoja de Trabajo para listado'!$DE$151:$DG$151,0)),0)+IFERROR(INDEX('Hoja de Trabajo para listado'!$CD$155:$DC$1048576,MATCH($A879,'Hoja de Trabajo para listado'!$CD$155:$CD$1048576,0),MATCH((CUADRO!H$5&amp;$E879),'Hoja de Trabajo para listado'!$CD$151:$DC$151,0)),0)</f>
        <v>0</v>
      </c>
      <c r="I879" s="245">
        <f ca="1">+IFERROR(INDEX('Hoja de Trabajo para listado'!$A$155:$Z$1048576,MATCH($A879,'Hoja de Trabajo para listado'!$A$155:$A$1048576,0),MATCH((CUADRO!I$5&amp;$E879),'Hoja de Trabajo para listado'!$A$151:$Z$151,0)),0)+IFERROR(INDEX('Hoja de Trabajo para listado'!$AB$155:$BA$1048576,MATCH($A879,'Hoja de Trabajo para listado'!$AB$155:$AB$1048576,0),MATCH((CUADRO!I$5&amp;$E879),'Hoja de Trabajo para listado'!$AB$151:$BA$151,0)),0)+IFERROR(INDEX('Hoja de Trabajo para listado'!$BC$155:$CB$1048576,MATCH($A879,'Hoja de Trabajo para listado'!$BC$155:$BC$1048576,0),MATCH((CUADRO!I$5&amp;$E879),'Hoja de Trabajo para listado'!$BC$151:$CB$151,0)),0)+IFERROR(INDEX('Hoja de Trabajo para listado'!$DE$153:$DG$274,MATCH($A879,'Hoja de Trabajo para listado'!$DE$153:$DE$1048576,0),MATCH((CUADRO!I$5&amp;$E879),'Hoja de Trabajo para listado'!$DE$151:$DG$151,0)),0)+IFERROR(INDEX('Hoja de Trabajo para listado'!$CD$155:$DC$1048576,MATCH($A879,'Hoja de Trabajo para listado'!$CD$155:$CD$1048576,0),MATCH((CUADRO!I$5&amp;$E879),'Hoja de Trabajo para listado'!$CD$151:$DC$151,0)),0)</f>
        <v>0</v>
      </c>
      <c r="J879" s="245">
        <f ca="1">+IFERROR(INDEX('Hoja de Trabajo para listado'!$A$155:$Z$1048576,MATCH($A879,'Hoja de Trabajo para listado'!$A$155:$A$1048576,0),MATCH((CUADRO!J$5&amp;$E879),'Hoja de Trabajo para listado'!$A$151:$Z$151,0)),0)+IFERROR(INDEX('Hoja de Trabajo para listado'!$AB$155:$BA$1048576,MATCH($A879,'Hoja de Trabajo para listado'!$AB$155:$AB$1048576,0),MATCH((CUADRO!J$5&amp;$E879),'Hoja de Trabajo para listado'!$AB$151:$BA$151,0)),0)+IFERROR(INDEX('Hoja de Trabajo para listado'!$BC$155:$CB$1048576,MATCH($A879,'Hoja de Trabajo para listado'!$BC$155:$BC$1048576,0),MATCH((CUADRO!J$5&amp;$E879),'Hoja de Trabajo para listado'!$BC$151:$CB$151,0)),0)+IFERROR(INDEX('Hoja de Trabajo para listado'!$DE$153:$DG$274,MATCH($A879,'Hoja de Trabajo para listado'!$DE$153:$DE$1048576,0),MATCH((CUADRO!J$5&amp;$E879),'Hoja de Trabajo para listado'!$DE$151:$DG$151,0)),0)+IFERROR(INDEX('Hoja de Trabajo para listado'!$CD$155:$DC$1048576,MATCH($A879,'Hoja de Trabajo para listado'!$CD$155:$CD$1048576,0),MATCH((CUADRO!J$5&amp;$E879),'Hoja de Trabajo para listado'!$CD$151:$DC$151,0)),0)</f>
        <v>0</v>
      </c>
      <c r="K879" s="245">
        <f ca="1">+IFERROR(INDEX('Hoja de Trabajo para listado'!$A$155:$Z$1048576,MATCH($A879,'Hoja de Trabajo para listado'!$A$155:$A$1048576,0),MATCH((CUADRO!K$5&amp;$E879),'Hoja de Trabajo para listado'!$A$151:$Z$151,0)),0)+IFERROR(INDEX('Hoja de Trabajo para listado'!$AB$155:$BA$1048576,MATCH($A879,'Hoja de Trabajo para listado'!$AB$155:$AB$1048576,0),MATCH((CUADRO!K$5&amp;$E879),'Hoja de Trabajo para listado'!$AB$151:$BA$151,0)),0)+IFERROR(INDEX('Hoja de Trabajo para listado'!$BC$155:$CB$1048576,MATCH($A879,'Hoja de Trabajo para listado'!$BC$155:$BC$1048576,0),MATCH((CUADRO!K$5&amp;$E879),'Hoja de Trabajo para listado'!$BC$151:$CB$151,0)),0)+IFERROR(INDEX('Hoja de Trabajo para listado'!$DE$153:$DG$274,MATCH($A879,'Hoja de Trabajo para listado'!$DE$153:$DE$1048576,0),MATCH((CUADRO!K$5&amp;$E879),'Hoja de Trabajo para listado'!$DE$151:$DG$151,0)),0)+IFERROR(INDEX('Hoja de Trabajo para listado'!$CD$155:$DC$1048576,MATCH($A879,'Hoja de Trabajo para listado'!$CD$155:$CD$1048576,0),MATCH((CUADRO!K$5&amp;$E879),'Hoja de Trabajo para listado'!$CD$151:$DC$151,0)),0)</f>
        <v>0</v>
      </c>
      <c r="L879" s="245">
        <f ca="1">+IFERROR(INDEX('Hoja de Trabajo para listado'!$A$155:$Z$1048576,MATCH($A879,'Hoja de Trabajo para listado'!$A$155:$A$1048576,0),MATCH((CUADRO!L$5&amp;$E879),'Hoja de Trabajo para listado'!$A$151:$Z$151,0)),0)+IFERROR(INDEX('Hoja de Trabajo para listado'!$AB$155:$BA$1048576,MATCH($A879,'Hoja de Trabajo para listado'!$AB$155:$AB$1048576,0),MATCH((CUADRO!L$5&amp;$E879),'Hoja de Trabajo para listado'!$AB$151:$BA$151,0)),0)+IFERROR(INDEX('Hoja de Trabajo para listado'!$BC$155:$CB$1048576,MATCH($A879,'Hoja de Trabajo para listado'!$BC$155:$BC$1048576,0),MATCH((CUADRO!L$5&amp;$E879),'Hoja de Trabajo para listado'!$BC$151:$CB$151,0)),0)+IFERROR(INDEX('Hoja de Trabajo para listado'!$DE$153:$DG$274,MATCH($A879,'Hoja de Trabajo para listado'!$DE$153:$DE$1048576,0),MATCH((CUADRO!L$5&amp;$E879),'Hoja de Trabajo para listado'!$DE$151:$DG$151,0)),0)+IFERROR(INDEX('Hoja de Trabajo para listado'!$CD$155:$DC$1048576,MATCH($A879,'Hoja de Trabajo para listado'!$CD$155:$CD$1048576,0),MATCH((CUADRO!L$5&amp;$E879),'Hoja de Trabajo para listado'!$CD$151:$DC$151,0)),0)</f>
        <v>0</v>
      </c>
      <c r="M879" s="245">
        <f ca="1">+IFERROR(INDEX('Hoja de Trabajo para listado'!$A$155:$Z$1048576,MATCH($A879,'Hoja de Trabajo para listado'!$A$155:$A$1048576,0),MATCH((CUADRO!M$5&amp;$E879),'Hoja de Trabajo para listado'!$A$151:$Z$151,0)),0)+IFERROR(INDEX('Hoja de Trabajo para listado'!$AB$155:$BA$1048576,MATCH($A879,'Hoja de Trabajo para listado'!$AB$155:$AB$1048576,0),MATCH((CUADRO!M$5&amp;$E879),'Hoja de Trabajo para listado'!$AB$151:$BA$151,0)),0)+IFERROR(INDEX('Hoja de Trabajo para listado'!$BC$155:$CB$1048576,MATCH($A879,'Hoja de Trabajo para listado'!$BC$155:$BC$1048576,0),MATCH((CUADRO!M$5&amp;$E879),'Hoja de Trabajo para listado'!$BC$151:$CB$151,0)),0)+IFERROR(INDEX('Hoja de Trabajo para listado'!$DE$153:$DG$274,MATCH($A879,'Hoja de Trabajo para listado'!$DE$153:$DE$1048576,0),MATCH((CUADRO!M$5&amp;$E879),'Hoja de Trabajo para listado'!$DE$151:$DG$151,0)),0)+IFERROR(INDEX('Hoja de Trabajo para listado'!$CD$155:$DC$1048576,MATCH($A879,'Hoja de Trabajo para listado'!$CD$155:$CD$1048576,0),MATCH((CUADRO!M$5&amp;$E879),'Hoja de Trabajo para listado'!$CD$151:$DC$151,0)),0)</f>
        <v>0</v>
      </c>
      <c r="N879" s="245">
        <f ca="1">+IFERROR(INDEX('Hoja de Trabajo para listado'!$A$155:$Z$1048576,MATCH($A879,'Hoja de Trabajo para listado'!$A$155:$A$1048576,0),MATCH((CUADRO!N$5&amp;$E879),'Hoja de Trabajo para listado'!$A$151:$Z$151,0)),0)+IFERROR(INDEX('Hoja de Trabajo para listado'!$AB$155:$BA$1048576,MATCH($A879,'Hoja de Trabajo para listado'!$AB$155:$AB$1048576,0),MATCH((CUADRO!N$5&amp;$E879),'Hoja de Trabajo para listado'!$AB$151:$BA$151,0)),0)+IFERROR(INDEX('Hoja de Trabajo para listado'!$BC$155:$CB$1048576,MATCH($A879,'Hoja de Trabajo para listado'!$BC$155:$BC$1048576,0),MATCH((CUADRO!N$5&amp;$E879),'Hoja de Trabajo para listado'!$BC$151:$CB$151,0)),0)+IFERROR(INDEX('Hoja de Trabajo para listado'!$DE$153:$DG$274,MATCH($A879,'Hoja de Trabajo para listado'!$DE$153:$DE$1048576,0),MATCH((CUADRO!N$5&amp;$E879),'Hoja de Trabajo para listado'!$DE$151:$DG$151,0)),0)+IFERROR(INDEX('Hoja de Trabajo para listado'!$CD$155:$DC$1048576,MATCH($A879,'Hoja de Trabajo para listado'!$CD$155:$CD$1048576,0),MATCH((CUADRO!N$5&amp;$E879),'Hoja de Trabajo para listado'!$CD$151:$DC$151,0)),0)</f>
        <v>0</v>
      </c>
      <c r="O879" s="245">
        <f ca="1">+IFERROR(INDEX('Hoja de Trabajo para listado'!$A$155:$Z$1048576,MATCH($A879,'Hoja de Trabajo para listado'!$A$155:$A$1048576,0),MATCH((CUADRO!O$5&amp;$E879),'Hoja de Trabajo para listado'!$A$151:$Z$151,0)),0)+IFERROR(INDEX('Hoja de Trabajo para listado'!$AB$155:$BA$1048576,MATCH($A879,'Hoja de Trabajo para listado'!$AB$155:$AB$1048576,0),MATCH((CUADRO!O$5&amp;$E879),'Hoja de Trabajo para listado'!$AB$151:$BA$151,0)),0)+IFERROR(INDEX('Hoja de Trabajo para listado'!$BC$155:$CB$1048576,MATCH($A879,'Hoja de Trabajo para listado'!$BC$155:$BC$1048576,0),MATCH((CUADRO!O$5&amp;$E879),'Hoja de Trabajo para listado'!$BC$151:$CB$151,0)),0)+IFERROR(INDEX('Hoja de Trabajo para listado'!$DE$153:$DG$274,MATCH($A879,'Hoja de Trabajo para listado'!$DE$153:$DE$1048576,0),MATCH((CUADRO!O$5&amp;$E879),'Hoja de Trabajo para listado'!$DE$151:$DG$151,0)),0)+IFERROR(INDEX('Hoja de Trabajo para listado'!$CD$155:$DC$1048576,MATCH($A879,'Hoja de Trabajo para listado'!$CD$155:$CD$1048576,0),MATCH((CUADRO!O$5&amp;$E879),'Hoja de Trabajo para listado'!$CD$151:$DC$151,0)),0)</f>
        <v>0</v>
      </c>
      <c r="P879" s="245">
        <f ca="1">+IFERROR(INDEX('Hoja de Trabajo para listado'!$A$155:$Z$1048576,MATCH($A879,'Hoja de Trabajo para listado'!$A$155:$A$1048576,0),MATCH((CUADRO!P$5&amp;$E879),'Hoja de Trabajo para listado'!$A$151:$Z$151,0)),0)+IFERROR(INDEX('Hoja de Trabajo para listado'!$AB$155:$BA$1048576,MATCH($A879,'Hoja de Trabajo para listado'!$AB$155:$AB$1048576,0),MATCH((CUADRO!P$5&amp;$E879),'Hoja de Trabajo para listado'!$AB$151:$BA$151,0)),0)+IFERROR(INDEX('Hoja de Trabajo para listado'!$BC$155:$CB$1048576,MATCH($A879,'Hoja de Trabajo para listado'!$BC$155:$BC$1048576,0),MATCH((CUADRO!P$5&amp;$E879),'Hoja de Trabajo para listado'!$BC$151:$CB$151,0)),0)+IFERROR(INDEX('Hoja de Trabajo para listado'!$DE$153:$DG$274,MATCH($A879,'Hoja de Trabajo para listado'!$DE$153:$DE$1048576,0),MATCH((CUADRO!P$5&amp;$E879),'Hoja de Trabajo para listado'!$DE$151:$DG$151,0)),0)+IFERROR(INDEX('Hoja de Trabajo para listado'!$CD$155:$DC$1048576,MATCH($A879,'Hoja de Trabajo para listado'!$CD$155:$CD$1048576,0),MATCH((CUADRO!P$5&amp;$E879),'Hoja de Trabajo para listado'!$CD$151:$DC$151,0)),0)</f>
        <v>0</v>
      </c>
      <c r="Q879" s="245">
        <f ca="1">+IFERROR(INDEX('Hoja de Trabajo para listado'!$A$155:$Z$1048576,MATCH($A879,'Hoja de Trabajo para listado'!$A$155:$A$1048576,0),MATCH((CUADRO!Q$5&amp;$E879),'Hoja de Trabajo para listado'!$A$151:$Z$151,0)),0)+IFERROR(INDEX('Hoja de Trabajo para listado'!$AB$155:$BA$1048576,MATCH($A879,'Hoja de Trabajo para listado'!$AB$155:$AB$1048576,0),MATCH((CUADRO!Q$5&amp;$E879),'Hoja de Trabajo para listado'!$AB$151:$BA$151,0)),0)+IFERROR(INDEX('Hoja de Trabajo para listado'!$BC$155:$CB$1048576,MATCH($A879,'Hoja de Trabajo para listado'!$BC$155:$BC$1048576,0),MATCH((CUADRO!Q$5&amp;$E879),'Hoja de Trabajo para listado'!$BC$151:$CB$151,0)),0)+IFERROR(INDEX('Hoja de Trabajo para listado'!$DE$153:$DG$274,MATCH($A879,'Hoja de Trabajo para listado'!$DE$153:$DE$1048576,0),MATCH((CUADRO!Q$5&amp;$E879),'Hoja de Trabajo para listado'!$DE$151:$DG$151,0)),0)+IFERROR(INDEX('Hoja de Trabajo para listado'!$CD$155:$DC$1048576,MATCH($A879,'Hoja de Trabajo para listado'!$CD$155:$CD$1048576,0),MATCH((CUADRO!Q$5&amp;$E879),'Hoja de Trabajo para listado'!$CD$151:$DC$151,0)),0)</f>
        <v>0</v>
      </c>
      <c r="R879" s="245">
        <f t="shared" ca="1" si="29"/>
        <v>0</v>
      </c>
      <c r="S879" s="259">
        <f ca="1">+R878+R879</f>
        <v>0</v>
      </c>
      <c r="T879" s="245">
        <f ca="1">+S879</f>
        <v>0</v>
      </c>
      <c r="U879" s="244">
        <f t="shared" si="30"/>
        <v>2</v>
      </c>
      <c r="V879" s="333" t="str">
        <f>+VLOOKUP(A879,bd_lista!$A$3:$E$590,5,FALSE)</f>
        <v>Gobiernos Autonomos Municipales</v>
      </c>
      <c r="W879" s="384"/>
      <c r="X879" s="242">
        <f>+VLOOKUP(A879,[3]Sheet1!$A$13:$D$744,4,FALSE)</f>
        <v>0</v>
      </c>
      <c r="Y879" s="242" t="e">
        <f>+VLOOKUP(X879,bd_lista!$A$3:$C$590,3,FALSE)</f>
        <v>#N/A</v>
      </c>
      <c r="Z879" s="292"/>
      <c r="AA879" s="293"/>
    </row>
    <row r="880" spans="1:27" customFormat="1" ht="15" hidden="1" customHeight="1">
      <c r="A880" s="32">
        <v>1524</v>
      </c>
      <c r="B880" s="388">
        <f>+A880</f>
        <v>1524</v>
      </c>
      <c r="C880" s="247" t="str">
        <f>+VLOOKUP(A880,bd_lista!$A$3:$C$590,3,FALSE)</f>
        <v>Gobierno Autónomo Municipal de Mojinete</v>
      </c>
      <c r="D880" s="385" t="str">
        <f>+C880</f>
        <v>Gobierno Autónomo Municipal de Mojinete</v>
      </c>
      <c r="E880" s="242" t="s">
        <v>1304</v>
      </c>
      <c r="F880" s="243">
        <f ca="1">+IFERROR(INDEX('Hoja de Trabajo para listado'!$A$155:$Z$1048576,MATCH($A880,'Hoja de Trabajo para listado'!$A$155:$A$1048576,0),MATCH((CUADRO!F$5&amp;$E880),'Hoja de Trabajo para listado'!$A$151:$Z$151,0)),0)+IFERROR(INDEX('Hoja de Trabajo para listado'!$AB$155:$BA$1048576,MATCH($A880,'Hoja de Trabajo para listado'!$AB$155:$AB$1048576,0),MATCH((CUADRO!F$5&amp;$E880),'Hoja de Trabajo para listado'!$AB$151:$BA$151,0)),0)+IFERROR(INDEX('Hoja de Trabajo para listado'!$BC$155:$CB$1048576,MATCH($A880,'Hoja de Trabajo para listado'!$BC$155:$BC$1048576,0),MATCH((CUADRO!F$5&amp;$E880),'Hoja de Trabajo para listado'!$BC$151:$CB$151,0)),0)+IFERROR(INDEX('Hoja de Trabajo para listado'!$DE$153:$DG$274,MATCH($A880,'Hoja de Trabajo para listado'!$DE$153:$DE$1048576,0),MATCH((CUADRO!F$5&amp;$E880),'Hoja de Trabajo para listado'!$DE$151:$DG$151,0)),0)+IFERROR(INDEX('Hoja de Trabajo para listado'!$CD$155:$DC$1048576,MATCH($A880,'Hoja de Trabajo para listado'!$CD$155:$CD$1048576,0),MATCH((CUADRO!F$5&amp;$E880),'Hoja de Trabajo para listado'!$CD$151:$DC$151,0)),0)</f>
        <v>0</v>
      </c>
      <c r="G880" s="243">
        <f ca="1">+IFERROR(INDEX('Hoja de Trabajo para listado'!$A$155:$Z$1048576,MATCH($A880,'Hoja de Trabajo para listado'!$A$155:$A$1048576,0),MATCH((CUADRO!G$5&amp;$E880),'Hoja de Trabajo para listado'!$A$151:$Z$151,0)),0)+IFERROR(INDEX('Hoja de Trabajo para listado'!$AB$155:$BA$1048576,MATCH($A880,'Hoja de Trabajo para listado'!$AB$155:$AB$1048576,0),MATCH((CUADRO!G$5&amp;$E880),'Hoja de Trabajo para listado'!$AB$151:$BA$151,0)),0)+IFERROR(INDEX('Hoja de Trabajo para listado'!$BC$155:$CB$1048576,MATCH($A880,'Hoja de Trabajo para listado'!$BC$155:$BC$1048576,0),MATCH((CUADRO!G$5&amp;$E880),'Hoja de Trabajo para listado'!$BC$151:$CB$151,0)),0)+IFERROR(INDEX('Hoja de Trabajo para listado'!$DE$153:$DG$274,MATCH($A880,'Hoja de Trabajo para listado'!$DE$153:$DE$1048576,0),MATCH((CUADRO!G$5&amp;$E880),'Hoja de Trabajo para listado'!$DE$151:$DG$151,0)),0)+IFERROR(INDEX('Hoja de Trabajo para listado'!$CD$155:$DC$1048576,MATCH($A880,'Hoja de Trabajo para listado'!$CD$155:$CD$1048576,0),MATCH((CUADRO!G$5&amp;$E880),'Hoja de Trabajo para listado'!$CD$151:$DC$151,0)),0)</f>
        <v>0</v>
      </c>
      <c r="H880" s="243">
        <f ca="1">+IFERROR(INDEX('Hoja de Trabajo para listado'!$A$155:$Z$1048576,MATCH($A880,'Hoja de Trabajo para listado'!$A$155:$A$1048576,0),MATCH((CUADRO!H$5&amp;$E880),'Hoja de Trabajo para listado'!$A$151:$Z$151,0)),0)+IFERROR(INDEX('Hoja de Trabajo para listado'!$AB$155:$BA$1048576,MATCH($A880,'Hoja de Trabajo para listado'!$AB$155:$AB$1048576,0),MATCH((CUADRO!H$5&amp;$E880),'Hoja de Trabajo para listado'!$AB$151:$BA$151,0)),0)+IFERROR(INDEX('Hoja de Trabajo para listado'!$BC$155:$CB$1048576,MATCH($A880,'Hoja de Trabajo para listado'!$BC$155:$BC$1048576,0),MATCH((CUADRO!H$5&amp;$E880),'Hoja de Trabajo para listado'!$BC$151:$CB$151,0)),0)+IFERROR(INDEX('Hoja de Trabajo para listado'!$DE$153:$DG$274,MATCH($A880,'Hoja de Trabajo para listado'!$DE$153:$DE$1048576,0),MATCH((CUADRO!H$5&amp;$E880),'Hoja de Trabajo para listado'!$DE$151:$DG$151,0)),0)+IFERROR(INDEX('Hoja de Trabajo para listado'!$CD$155:$DC$1048576,MATCH($A880,'Hoja de Trabajo para listado'!$CD$155:$CD$1048576,0),MATCH((CUADRO!H$5&amp;$E880),'Hoja de Trabajo para listado'!$CD$151:$DC$151,0)),0)</f>
        <v>0</v>
      </c>
      <c r="I880" s="243">
        <f ca="1">+IFERROR(INDEX('Hoja de Trabajo para listado'!$A$155:$Z$1048576,MATCH($A880,'Hoja de Trabajo para listado'!$A$155:$A$1048576,0),MATCH((CUADRO!I$5&amp;$E880),'Hoja de Trabajo para listado'!$A$151:$Z$151,0)),0)+IFERROR(INDEX('Hoja de Trabajo para listado'!$AB$155:$BA$1048576,MATCH($A880,'Hoja de Trabajo para listado'!$AB$155:$AB$1048576,0),MATCH((CUADRO!I$5&amp;$E880),'Hoja de Trabajo para listado'!$AB$151:$BA$151,0)),0)+IFERROR(INDEX('Hoja de Trabajo para listado'!$BC$155:$CB$1048576,MATCH($A880,'Hoja de Trabajo para listado'!$BC$155:$BC$1048576,0),MATCH((CUADRO!I$5&amp;$E880),'Hoja de Trabajo para listado'!$BC$151:$CB$151,0)),0)+IFERROR(INDEX('Hoja de Trabajo para listado'!$DE$153:$DG$274,MATCH($A880,'Hoja de Trabajo para listado'!$DE$153:$DE$1048576,0),MATCH((CUADRO!I$5&amp;$E880),'Hoja de Trabajo para listado'!$DE$151:$DG$151,0)),0)+IFERROR(INDEX('Hoja de Trabajo para listado'!$CD$155:$DC$1048576,MATCH($A880,'Hoja de Trabajo para listado'!$CD$155:$CD$1048576,0),MATCH((CUADRO!I$5&amp;$E880),'Hoja de Trabajo para listado'!$CD$151:$DC$151,0)),0)</f>
        <v>0</v>
      </c>
      <c r="J880" s="243">
        <f ca="1">+IFERROR(INDEX('Hoja de Trabajo para listado'!$A$155:$Z$1048576,MATCH($A880,'Hoja de Trabajo para listado'!$A$155:$A$1048576,0),MATCH((CUADRO!J$5&amp;$E880),'Hoja de Trabajo para listado'!$A$151:$Z$151,0)),0)+IFERROR(INDEX('Hoja de Trabajo para listado'!$AB$155:$BA$1048576,MATCH($A880,'Hoja de Trabajo para listado'!$AB$155:$AB$1048576,0),MATCH((CUADRO!J$5&amp;$E880),'Hoja de Trabajo para listado'!$AB$151:$BA$151,0)),0)+IFERROR(INDEX('Hoja de Trabajo para listado'!$BC$155:$CB$1048576,MATCH($A880,'Hoja de Trabajo para listado'!$BC$155:$BC$1048576,0),MATCH((CUADRO!J$5&amp;$E880),'Hoja de Trabajo para listado'!$BC$151:$CB$151,0)),0)+IFERROR(INDEX('Hoja de Trabajo para listado'!$DE$153:$DG$274,MATCH($A880,'Hoja de Trabajo para listado'!$DE$153:$DE$1048576,0),MATCH((CUADRO!J$5&amp;$E880),'Hoja de Trabajo para listado'!$DE$151:$DG$151,0)),0)+IFERROR(INDEX('Hoja de Trabajo para listado'!$CD$155:$DC$1048576,MATCH($A880,'Hoja de Trabajo para listado'!$CD$155:$CD$1048576,0),MATCH((CUADRO!J$5&amp;$E880),'Hoja de Trabajo para listado'!$CD$151:$DC$151,0)),0)</f>
        <v>0</v>
      </c>
      <c r="K880" s="243">
        <f ca="1">+IFERROR(INDEX('Hoja de Trabajo para listado'!$A$155:$Z$1048576,MATCH($A880,'Hoja de Trabajo para listado'!$A$155:$A$1048576,0),MATCH((CUADRO!K$5&amp;$E880),'Hoja de Trabajo para listado'!$A$151:$Z$151,0)),0)+IFERROR(INDEX('Hoja de Trabajo para listado'!$AB$155:$BA$1048576,MATCH($A880,'Hoja de Trabajo para listado'!$AB$155:$AB$1048576,0),MATCH((CUADRO!K$5&amp;$E880),'Hoja de Trabajo para listado'!$AB$151:$BA$151,0)),0)+IFERROR(INDEX('Hoja de Trabajo para listado'!$BC$155:$CB$1048576,MATCH($A880,'Hoja de Trabajo para listado'!$BC$155:$BC$1048576,0),MATCH((CUADRO!K$5&amp;$E880),'Hoja de Trabajo para listado'!$BC$151:$CB$151,0)),0)+IFERROR(INDEX('Hoja de Trabajo para listado'!$DE$153:$DG$274,MATCH($A880,'Hoja de Trabajo para listado'!$DE$153:$DE$1048576,0),MATCH((CUADRO!K$5&amp;$E880),'Hoja de Trabajo para listado'!$DE$151:$DG$151,0)),0)+IFERROR(INDEX('Hoja de Trabajo para listado'!$CD$155:$DC$1048576,MATCH($A880,'Hoja de Trabajo para listado'!$CD$155:$CD$1048576,0),MATCH((CUADRO!K$5&amp;$E880),'Hoja de Trabajo para listado'!$CD$151:$DC$151,0)),0)</f>
        <v>0</v>
      </c>
      <c r="L880" s="243">
        <f ca="1">+IFERROR(INDEX('Hoja de Trabajo para listado'!$A$155:$Z$1048576,MATCH($A880,'Hoja de Trabajo para listado'!$A$155:$A$1048576,0),MATCH((CUADRO!L$5&amp;$E880),'Hoja de Trabajo para listado'!$A$151:$Z$151,0)),0)+IFERROR(INDEX('Hoja de Trabajo para listado'!$AB$155:$BA$1048576,MATCH($A880,'Hoja de Trabajo para listado'!$AB$155:$AB$1048576,0),MATCH((CUADRO!L$5&amp;$E880),'Hoja de Trabajo para listado'!$AB$151:$BA$151,0)),0)+IFERROR(INDEX('Hoja de Trabajo para listado'!$BC$155:$CB$1048576,MATCH($A880,'Hoja de Trabajo para listado'!$BC$155:$BC$1048576,0),MATCH((CUADRO!L$5&amp;$E880),'Hoja de Trabajo para listado'!$BC$151:$CB$151,0)),0)+IFERROR(INDEX('Hoja de Trabajo para listado'!$DE$153:$DG$274,MATCH($A880,'Hoja de Trabajo para listado'!$DE$153:$DE$1048576,0),MATCH((CUADRO!L$5&amp;$E880),'Hoja de Trabajo para listado'!$DE$151:$DG$151,0)),0)+IFERROR(INDEX('Hoja de Trabajo para listado'!$CD$155:$DC$1048576,MATCH($A880,'Hoja de Trabajo para listado'!$CD$155:$CD$1048576,0),MATCH((CUADRO!L$5&amp;$E880),'Hoja de Trabajo para listado'!$CD$151:$DC$151,0)),0)</f>
        <v>0</v>
      </c>
      <c r="M880" s="243">
        <f ca="1">+IFERROR(INDEX('Hoja de Trabajo para listado'!$A$155:$Z$1048576,MATCH($A880,'Hoja de Trabajo para listado'!$A$155:$A$1048576,0),MATCH((CUADRO!M$5&amp;$E880),'Hoja de Trabajo para listado'!$A$151:$Z$151,0)),0)+IFERROR(INDEX('Hoja de Trabajo para listado'!$AB$155:$BA$1048576,MATCH($A880,'Hoja de Trabajo para listado'!$AB$155:$AB$1048576,0),MATCH((CUADRO!M$5&amp;$E880),'Hoja de Trabajo para listado'!$AB$151:$BA$151,0)),0)+IFERROR(INDEX('Hoja de Trabajo para listado'!$BC$155:$CB$1048576,MATCH($A880,'Hoja de Trabajo para listado'!$BC$155:$BC$1048576,0),MATCH((CUADRO!M$5&amp;$E880),'Hoja de Trabajo para listado'!$BC$151:$CB$151,0)),0)+IFERROR(INDEX('Hoja de Trabajo para listado'!$DE$153:$DG$274,MATCH($A880,'Hoja de Trabajo para listado'!$DE$153:$DE$1048576,0),MATCH((CUADRO!M$5&amp;$E880),'Hoja de Trabajo para listado'!$DE$151:$DG$151,0)),0)+IFERROR(INDEX('Hoja de Trabajo para listado'!$CD$155:$DC$1048576,MATCH($A880,'Hoja de Trabajo para listado'!$CD$155:$CD$1048576,0),MATCH((CUADRO!M$5&amp;$E880),'Hoja de Trabajo para listado'!$CD$151:$DC$151,0)),0)</f>
        <v>0</v>
      </c>
      <c r="N880" s="243">
        <f ca="1">+IFERROR(INDEX('Hoja de Trabajo para listado'!$A$155:$Z$1048576,MATCH($A880,'Hoja de Trabajo para listado'!$A$155:$A$1048576,0),MATCH((CUADRO!N$5&amp;$E880),'Hoja de Trabajo para listado'!$A$151:$Z$151,0)),0)+IFERROR(INDEX('Hoja de Trabajo para listado'!$AB$155:$BA$1048576,MATCH($A880,'Hoja de Trabajo para listado'!$AB$155:$AB$1048576,0),MATCH((CUADRO!N$5&amp;$E880),'Hoja de Trabajo para listado'!$AB$151:$BA$151,0)),0)+IFERROR(INDEX('Hoja de Trabajo para listado'!$BC$155:$CB$1048576,MATCH($A880,'Hoja de Trabajo para listado'!$BC$155:$BC$1048576,0),MATCH((CUADRO!N$5&amp;$E880),'Hoja de Trabajo para listado'!$BC$151:$CB$151,0)),0)+IFERROR(INDEX('Hoja de Trabajo para listado'!$DE$153:$DG$274,MATCH($A880,'Hoja de Trabajo para listado'!$DE$153:$DE$1048576,0),MATCH((CUADRO!N$5&amp;$E880),'Hoja de Trabajo para listado'!$DE$151:$DG$151,0)),0)+IFERROR(INDEX('Hoja de Trabajo para listado'!$CD$155:$DC$1048576,MATCH($A880,'Hoja de Trabajo para listado'!$CD$155:$CD$1048576,0),MATCH((CUADRO!N$5&amp;$E880),'Hoja de Trabajo para listado'!$CD$151:$DC$151,0)),0)</f>
        <v>0</v>
      </c>
      <c r="O880" s="243">
        <f ca="1">+IFERROR(INDEX('Hoja de Trabajo para listado'!$A$155:$Z$1048576,MATCH($A880,'Hoja de Trabajo para listado'!$A$155:$A$1048576,0),MATCH((CUADRO!O$5&amp;$E880),'Hoja de Trabajo para listado'!$A$151:$Z$151,0)),0)+IFERROR(INDEX('Hoja de Trabajo para listado'!$AB$155:$BA$1048576,MATCH($A880,'Hoja de Trabajo para listado'!$AB$155:$AB$1048576,0),MATCH((CUADRO!O$5&amp;$E880),'Hoja de Trabajo para listado'!$AB$151:$BA$151,0)),0)+IFERROR(INDEX('Hoja de Trabajo para listado'!$BC$155:$CB$1048576,MATCH($A880,'Hoja de Trabajo para listado'!$BC$155:$BC$1048576,0),MATCH((CUADRO!O$5&amp;$E880),'Hoja de Trabajo para listado'!$BC$151:$CB$151,0)),0)+IFERROR(INDEX('Hoja de Trabajo para listado'!$DE$153:$DG$274,MATCH($A880,'Hoja de Trabajo para listado'!$DE$153:$DE$1048576,0),MATCH((CUADRO!O$5&amp;$E880),'Hoja de Trabajo para listado'!$DE$151:$DG$151,0)),0)+IFERROR(INDEX('Hoja de Trabajo para listado'!$CD$155:$DC$1048576,MATCH($A880,'Hoja de Trabajo para listado'!$CD$155:$CD$1048576,0),MATCH((CUADRO!O$5&amp;$E880),'Hoja de Trabajo para listado'!$CD$151:$DC$151,0)),0)</f>
        <v>0</v>
      </c>
      <c r="P880" s="243">
        <f ca="1">+IFERROR(INDEX('Hoja de Trabajo para listado'!$A$155:$Z$1048576,MATCH($A880,'Hoja de Trabajo para listado'!$A$155:$A$1048576,0),MATCH((CUADRO!P$5&amp;$E880),'Hoja de Trabajo para listado'!$A$151:$Z$151,0)),0)+IFERROR(INDEX('Hoja de Trabajo para listado'!$AB$155:$BA$1048576,MATCH($A880,'Hoja de Trabajo para listado'!$AB$155:$AB$1048576,0),MATCH((CUADRO!P$5&amp;$E880),'Hoja de Trabajo para listado'!$AB$151:$BA$151,0)),0)+IFERROR(INDEX('Hoja de Trabajo para listado'!$BC$155:$CB$1048576,MATCH($A880,'Hoja de Trabajo para listado'!$BC$155:$BC$1048576,0),MATCH((CUADRO!P$5&amp;$E880),'Hoja de Trabajo para listado'!$BC$151:$CB$151,0)),0)+IFERROR(INDEX('Hoja de Trabajo para listado'!$DE$153:$DG$274,MATCH($A880,'Hoja de Trabajo para listado'!$DE$153:$DE$1048576,0),MATCH((CUADRO!P$5&amp;$E880),'Hoja de Trabajo para listado'!$DE$151:$DG$151,0)),0)+IFERROR(INDEX('Hoja de Trabajo para listado'!$CD$155:$DC$1048576,MATCH($A880,'Hoja de Trabajo para listado'!$CD$155:$CD$1048576,0),MATCH((CUADRO!P$5&amp;$E880),'Hoja de Trabajo para listado'!$CD$151:$DC$151,0)),0)</f>
        <v>0</v>
      </c>
      <c r="Q880" s="243">
        <f ca="1">+IFERROR(INDEX('Hoja de Trabajo para listado'!$A$155:$Z$1048576,MATCH($A880,'Hoja de Trabajo para listado'!$A$155:$A$1048576,0),MATCH((CUADRO!Q$5&amp;$E880),'Hoja de Trabajo para listado'!$A$151:$Z$151,0)),0)+IFERROR(INDEX('Hoja de Trabajo para listado'!$AB$155:$BA$1048576,MATCH($A880,'Hoja de Trabajo para listado'!$AB$155:$AB$1048576,0),MATCH((CUADRO!Q$5&amp;$E880),'Hoja de Trabajo para listado'!$AB$151:$BA$151,0)),0)+IFERROR(INDEX('Hoja de Trabajo para listado'!$BC$155:$CB$1048576,MATCH($A880,'Hoja de Trabajo para listado'!$BC$155:$BC$1048576,0),MATCH((CUADRO!Q$5&amp;$E880),'Hoja de Trabajo para listado'!$BC$151:$CB$151,0)),0)+IFERROR(INDEX('Hoja de Trabajo para listado'!$DE$153:$DG$274,MATCH($A880,'Hoja de Trabajo para listado'!$DE$153:$DE$1048576,0),MATCH((CUADRO!Q$5&amp;$E880),'Hoja de Trabajo para listado'!$DE$151:$DG$151,0)),0)+IFERROR(INDEX('Hoja de Trabajo para listado'!$CD$155:$DC$1048576,MATCH($A880,'Hoja de Trabajo para listado'!$CD$155:$CD$1048576,0),MATCH((CUADRO!Q$5&amp;$E880),'Hoja de Trabajo para listado'!$CD$151:$DC$151,0)),0)</f>
        <v>0</v>
      </c>
      <c r="R880" s="243">
        <f t="shared" ca="1" si="29"/>
        <v>0</v>
      </c>
      <c r="S880" s="249"/>
      <c r="T880" s="243">
        <f ca="1">+T881</f>
        <v>0</v>
      </c>
      <c r="U880" s="242">
        <f t="shared" si="30"/>
        <v>1</v>
      </c>
      <c r="V880" s="333" t="str">
        <f>+VLOOKUP(A880,bd_lista!$A$3:$E$590,5,FALSE)</f>
        <v>Gobiernos Autonomos Municipales</v>
      </c>
      <c r="W880" s="383" t="str">
        <f>+V880</f>
        <v>Gobiernos Autonomos Municipales</v>
      </c>
      <c r="X880" s="242">
        <f>+VLOOKUP(A880,[3]Sheet1!$A$13:$D$744,4,FALSE)</f>
        <v>0</v>
      </c>
      <c r="Y880" s="242" t="e">
        <f>+VLOOKUP(X880,bd_lista!$A$3:$C$590,3,FALSE)</f>
        <v>#N/A</v>
      </c>
      <c r="Z880" s="294">
        <f>+X880</f>
        <v>0</v>
      </c>
      <c r="AA880" s="295" t="e">
        <f>+Y880</f>
        <v>#N/A</v>
      </c>
    </row>
    <row r="881" spans="1:27" customFormat="1" ht="15" hidden="1" customHeight="1">
      <c r="A881" s="32">
        <v>1524</v>
      </c>
      <c r="B881" s="389"/>
      <c r="C881" s="247" t="str">
        <f>+VLOOKUP(A881,bd_lista!$A$3:$C$590,3,FALSE)</f>
        <v>Gobierno Autónomo Municipal de Mojinete</v>
      </c>
      <c r="D881" s="386"/>
      <c r="E881" s="244" t="s">
        <v>1305</v>
      </c>
      <c r="F881" s="245">
        <f ca="1">+IFERROR(INDEX('Hoja de Trabajo para listado'!$A$155:$Z$1048576,MATCH($A881,'Hoja de Trabajo para listado'!$A$155:$A$1048576,0),MATCH((CUADRO!F$5&amp;$E881),'Hoja de Trabajo para listado'!$A$151:$Z$151,0)),0)+IFERROR(INDEX('Hoja de Trabajo para listado'!$AB$155:$BA$1048576,MATCH($A881,'Hoja de Trabajo para listado'!$AB$155:$AB$1048576,0),MATCH((CUADRO!F$5&amp;$E881),'Hoja de Trabajo para listado'!$AB$151:$BA$151,0)),0)+IFERROR(INDEX('Hoja de Trabajo para listado'!$BC$155:$CB$1048576,MATCH($A881,'Hoja de Trabajo para listado'!$BC$155:$BC$1048576,0),MATCH((CUADRO!F$5&amp;$E881),'Hoja de Trabajo para listado'!$BC$151:$CB$151,0)),0)+IFERROR(INDEX('Hoja de Trabajo para listado'!$DE$153:$DG$274,MATCH($A881,'Hoja de Trabajo para listado'!$DE$153:$DE$1048576,0),MATCH((CUADRO!F$5&amp;$E881),'Hoja de Trabajo para listado'!$DE$151:$DG$151,0)),0)+IFERROR(INDEX('Hoja de Trabajo para listado'!$CD$155:$DC$1048576,MATCH($A881,'Hoja de Trabajo para listado'!$CD$155:$CD$1048576,0),MATCH((CUADRO!F$5&amp;$E881),'Hoja de Trabajo para listado'!$CD$151:$DC$151,0)),0)</f>
        <v>0</v>
      </c>
      <c r="G881" s="245">
        <f ca="1">+IFERROR(INDEX('Hoja de Trabajo para listado'!$A$155:$Z$1048576,MATCH($A881,'Hoja de Trabajo para listado'!$A$155:$A$1048576,0),MATCH((CUADRO!G$5&amp;$E881),'Hoja de Trabajo para listado'!$A$151:$Z$151,0)),0)+IFERROR(INDEX('Hoja de Trabajo para listado'!$AB$155:$BA$1048576,MATCH($A881,'Hoja de Trabajo para listado'!$AB$155:$AB$1048576,0),MATCH((CUADRO!G$5&amp;$E881),'Hoja de Trabajo para listado'!$AB$151:$BA$151,0)),0)+IFERROR(INDEX('Hoja de Trabajo para listado'!$BC$155:$CB$1048576,MATCH($A881,'Hoja de Trabajo para listado'!$BC$155:$BC$1048576,0),MATCH((CUADRO!G$5&amp;$E881),'Hoja de Trabajo para listado'!$BC$151:$CB$151,0)),0)+IFERROR(INDEX('Hoja de Trabajo para listado'!$DE$153:$DG$274,MATCH($A881,'Hoja de Trabajo para listado'!$DE$153:$DE$1048576,0),MATCH((CUADRO!G$5&amp;$E881),'Hoja de Trabajo para listado'!$DE$151:$DG$151,0)),0)+IFERROR(INDEX('Hoja de Trabajo para listado'!$CD$155:$DC$1048576,MATCH($A881,'Hoja de Trabajo para listado'!$CD$155:$CD$1048576,0),MATCH((CUADRO!G$5&amp;$E881),'Hoja de Trabajo para listado'!$CD$151:$DC$151,0)),0)</f>
        <v>0</v>
      </c>
      <c r="H881" s="245">
        <f ca="1">+IFERROR(INDEX('Hoja de Trabajo para listado'!$A$155:$Z$1048576,MATCH($A881,'Hoja de Trabajo para listado'!$A$155:$A$1048576,0),MATCH((CUADRO!H$5&amp;$E881),'Hoja de Trabajo para listado'!$A$151:$Z$151,0)),0)+IFERROR(INDEX('Hoja de Trabajo para listado'!$AB$155:$BA$1048576,MATCH($A881,'Hoja de Trabajo para listado'!$AB$155:$AB$1048576,0),MATCH((CUADRO!H$5&amp;$E881),'Hoja de Trabajo para listado'!$AB$151:$BA$151,0)),0)+IFERROR(INDEX('Hoja de Trabajo para listado'!$BC$155:$CB$1048576,MATCH($A881,'Hoja de Trabajo para listado'!$BC$155:$BC$1048576,0),MATCH((CUADRO!H$5&amp;$E881),'Hoja de Trabajo para listado'!$BC$151:$CB$151,0)),0)+IFERROR(INDEX('Hoja de Trabajo para listado'!$DE$153:$DG$274,MATCH($A881,'Hoja de Trabajo para listado'!$DE$153:$DE$1048576,0),MATCH((CUADRO!H$5&amp;$E881),'Hoja de Trabajo para listado'!$DE$151:$DG$151,0)),0)+IFERROR(INDEX('Hoja de Trabajo para listado'!$CD$155:$DC$1048576,MATCH($A881,'Hoja de Trabajo para listado'!$CD$155:$CD$1048576,0),MATCH((CUADRO!H$5&amp;$E881),'Hoja de Trabajo para listado'!$CD$151:$DC$151,0)),0)</f>
        <v>0</v>
      </c>
      <c r="I881" s="245">
        <f ca="1">+IFERROR(INDEX('Hoja de Trabajo para listado'!$A$155:$Z$1048576,MATCH($A881,'Hoja de Trabajo para listado'!$A$155:$A$1048576,0),MATCH((CUADRO!I$5&amp;$E881),'Hoja de Trabajo para listado'!$A$151:$Z$151,0)),0)+IFERROR(INDEX('Hoja de Trabajo para listado'!$AB$155:$BA$1048576,MATCH($A881,'Hoja de Trabajo para listado'!$AB$155:$AB$1048576,0),MATCH((CUADRO!I$5&amp;$E881),'Hoja de Trabajo para listado'!$AB$151:$BA$151,0)),0)+IFERROR(INDEX('Hoja de Trabajo para listado'!$BC$155:$CB$1048576,MATCH($A881,'Hoja de Trabajo para listado'!$BC$155:$BC$1048576,0),MATCH((CUADRO!I$5&amp;$E881),'Hoja de Trabajo para listado'!$BC$151:$CB$151,0)),0)+IFERROR(INDEX('Hoja de Trabajo para listado'!$DE$153:$DG$274,MATCH($A881,'Hoja de Trabajo para listado'!$DE$153:$DE$1048576,0),MATCH((CUADRO!I$5&amp;$E881),'Hoja de Trabajo para listado'!$DE$151:$DG$151,0)),0)+IFERROR(INDEX('Hoja de Trabajo para listado'!$CD$155:$DC$1048576,MATCH($A881,'Hoja de Trabajo para listado'!$CD$155:$CD$1048576,0),MATCH((CUADRO!I$5&amp;$E881),'Hoja de Trabajo para listado'!$CD$151:$DC$151,0)),0)</f>
        <v>0</v>
      </c>
      <c r="J881" s="245">
        <f ca="1">+IFERROR(INDEX('Hoja de Trabajo para listado'!$A$155:$Z$1048576,MATCH($A881,'Hoja de Trabajo para listado'!$A$155:$A$1048576,0),MATCH((CUADRO!J$5&amp;$E881),'Hoja de Trabajo para listado'!$A$151:$Z$151,0)),0)+IFERROR(INDEX('Hoja de Trabajo para listado'!$AB$155:$BA$1048576,MATCH($A881,'Hoja de Trabajo para listado'!$AB$155:$AB$1048576,0),MATCH((CUADRO!J$5&amp;$E881),'Hoja de Trabajo para listado'!$AB$151:$BA$151,0)),0)+IFERROR(INDEX('Hoja de Trabajo para listado'!$BC$155:$CB$1048576,MATCH($A881,'Hoja de Trabajo para listado'!$BC$155:$BC$1048576,0),MATCH((CUADRO!J$5&amp;$E881),'Hoja de Trabajo para listado'!$BC$151:$CB$151,0)),0)+IFERROR(INDEX('Hoja de Trabajo para listado'!$DE$153:$DG$274,MATCH($A881,'Hoja de Trabajo para listado'!$DE$153:$DE$1048576,0),MATCH((CUADRO!J$5&amp;$E881),'Hoja de Trabajo para listado'!$DE$151:$DG$151,0)),0)+IFERROR(INDEX('Hoja de Trabajo para listado'!$CD$155:$DC$1048576,MATCH($A881,'Hoja de Trabajo para listado'!$CD$155:$CD$1048576,0),MATCH((CUADRO!J$5&amp;$E881),'Hoja de Trabajo para listado'!$CD$151:$DC$151,0)),0)</f>
        <v>0</v>
      </c>
      <c r="K881" s="245">
        <f ca="1">+IFERROR(INDEX('Hoja de Trabajo para listado'!$A$155:$Z$1048576,MATCH($A881,'Hoja de Trabajo para listado'!$A$155:$A$1048576,0),MATCH((CUADRO!K$5&amp;$E881),'Hoja de Trabajo para listado'!$A$151:$Z$151,0)),0)+IFERROR(INDEX('Hoja de Trabajo para listado'!$AB$155:$BA$1048576,MATCH($A881,'Hoja de Trabajo para listado'!$AB$155:$AB$1048576,0),MATCH((CUADRO!K$5&amp;$E881),'Hoja de Trabajo para listado'!$AB$151:$BA$151,0)),0)+IFERROR(INDEX('Hoja de Trabajo para listado'!$BC$155:$CB$1048576,MATCH($A881,'Hoja de Trabajo para listado'!$BC$155:$BC$1048576,0),MATCH((CUADRO!K$5&amp;$E881),'Hoja de Trabajo para listado'!$BC$151:$CB$151,0)),0)+IFERROR(INDEX('Hoja de Trabajo para listado'!$DE$153:$DG$274,MATCH($A881,'Hoja de Trabajo para listado'!$DE$153:$DE$1048576,0),MATCH((CUADRO!K$5&amp;$E881),'Hoja de Trabajo para listado'!$DE$151:$DG$151,0)),0)+IFERROR(INDEX('Hoja de Trabajo para listado'!$CD$155:$DC$1048576,MATCH($A881,'Hoja de Trabajo para listado'!$CD$155:$CD$1048576,0),MATCH((CUADRO!K$5&amp;$E881),'Hoja de Trabajo para listado'!$CD$151:$DC$151,0)),0)</f>
        <v>0</v>
      </c>
      <c r="L881" s="245">
        <f ca="1">+IFERROR(INDEX('Hoja de Trabajo para listado'!$A$155:$Z$1048576,MATCH($A881,'Hoja de Trabajo para listado'!$A$155:$A$1048576,0),MATCH((CUADRO!L$5&amp;$E881),'Hoja de Trabajo para listado'!$A$151:$Z$151,0)),0)+IFERROR(INDEX('Hoja de Trabajo para listado'!$AB$155:$BA$1048576,MATCH($A881,'Hoja de Trabajo para listado'!$AB$155:$AB$1048576,0),MATCH((CUADRO!L$5&amp;$E881),'Hoja de Trabajo para listado'!$AB$151:$BA$151,0)),0)+IFERROR(INDEX('Hoja de Trabajo para listado'!$BC$155:$CB$1048576,MATCH($A881,'Hoja de Trabajo para listado'!$BC$155:$BC$1048576,0),MATCH((CUADRO!L$5&amp;$E881),'Hoja de Trabajo para listado'!$BC$151:$CB$151,0)),0)+IFERROR(INDEX('Hoja de Trabajo para listado'!$DE$153:$DG$274,MATCH($A881,'Hoja de Trabajo para listado'!$DE$153:$DE$1048576,0),MATCH((CUADRO!L$5&amp;$E881),'Hoja de Trabajo para listado'!$DE$151:$DG$151,0)),0)+IFERROR(INDEX('Hoja de Trabajo para listado'!$CD$155:$DC$1048576,MATCH($A881,'Hoja de Trabajo para listado'!$CD$155:$CD$1048576,0),MATCH((CUADRO!L$5&amp;$E881),'Hoja de Trabajo para listado'!$CD$151:$DC$151,0)),0)</f>
        <v>0</v>
      </c>
      <c r="M881" s="245">
        <f ca="1">+IFERROR(INDEX('Hoja de Trabajo para listado'!$A$155:$Z$1048576,MATCH($A881,'Hoja de Trabajo para listado'!$A$155:$A$1048576,0),MATCH((CUADRO!M$5&amp;$E881),'Hoja de Trabajo para listado'!$A$151:$Z$151,0)),0)+IFERROR(INDEX('Hoja de Trabajo para listado'!$AB$155:$BA$1048576,MATCH($A881,'Hoja de Trabajo para listado'!$AB$155:$AB$1048576,0),MATCH((CUADRO!M$5&amp;$E881),'Hoja de Trabajo para listado'!$AB$151:$BA$151,0)),0)+IFERROR(INDEX('Hoja de Trabajo para listado'!$BC$155:$CB$1048576,MATCH($A881,'Hoja de Trabajo para listado'!$BC$155:$BC$1048576,0),MATCH((CUADRO!M$5&amp;$E881),'Hoja de Trabajo para listado'!$BC$151:$CB$151,0)),0)+IFERROR(INDEX('Hoja de Trabajo para listado'!$DE$153:$DG$274,MATCH($A881,'Hoja de Trabajo para listado'!$DE$153:$DE$1048576,0),MATCH((CUADRO!M$5&amp;$E881),'Hoja de Trabajo para listado'!$DE$151:$DG$151,0)),0)+IFERROR(INDEX('Hoja de Trabajo para listado'!$CD$155:$DC$1048576,MATCH($A881,'Hoja de Trabajo para listado'!$CD$155:$CD$1048576,0),MATCH((CUADRO!M$5&amp;$E881),'Hoja de Trabajo para listado'!$CD$151:$DC$151,0)),0)</f>
        <v>0</v>
      </c>
      <c r="N881" s="245">
        <f ca="1">+IFERROR(INDEX('Hoja de Trabajo para listado'!$A$155:$Z$1048576,MATCH($A881,'Hoja de Trabajo para listado'!$A$155:$A$1048576,0),MATCH((CUADRO!N$5&amp;$E881),'Hoja de Trabajo para listado'!$A$151:$Z$151,0)),0)+IFERROR(INDEX('Hoja de Trabajo para listado'!$AB$155:$BA$1048576,MATCH($A881,'Hoja de Trabajo para listado'!$AB$155:$AB$1048576,0),MATCH((CUADRO!N$5&amp;$E881),'Hoja de Trabajo para listado'!$AB$151:$BA$151,0)),0)+IFERROR(INDEX('Hoja de Trabajo para listado'!$BC$155:$CB$1048576,MATCH($A881,'Hoja de Trabajo para listado'!$BC$155:$BC$1048576,0),MATCH((CUADRO!N$5&amp;$E881),'Hoja de Trabajo para listado'!$BC$151:$CB$151,0)),0)+IFERROR(INDEX('Hoja de Trabajo para listado'!$DE$153:$DG$274,MATCH($A881,'Hoja de Trabajo para listado'!$DE$153:$DE$1048576,0),MATCH((CUADRO!N$5&amp;$E881),'Hoja de Trabajo para listado'!$DE$151:$DG$151,0)),0)+IFERROR(INDEX('Hoja de Trabajo para listado'!$CD$155:$DC$1048576,MATCH($A881,'Hoja de Trabajo para listado'!$CD$155:$CD$1048576,0),MATCH((CUADRO!N$5&amp;$E881),'Hoja de Trabajo para listado'!$CD$151:$DC$151,0)),0)</f>
        <v>0</v>
      </c>
      <c r="O881" s="245">
        <f ca="1">+IFERROR(INDEX('Hoja de Trabajo para listado'!$A$155:$Z$1048576,MATCH($A881,'Hoja de Trabajo para listado'!$A$155:$A$1048576,0),MATCH((CUADRO!O$5&amp;$E881),'Hoja de Trabajo para listado'!$A$151:$Z$151,0)),0)+IFERROR(INDEX('Hoja de Trabajo para listado'!$AB$155:$BA$1048576,MATCH($A881,'Hoja de Trabajo para listado'!$AB$155:$AB$1048576,0),MATCH((CUADRO!O$5&amp;$E881),'Hoja de Trabajo para listado'!$AB$151:$BA$151,0)),0)+IFERROR(INDEX('Hoja de Trabajo para listado'!$BC$155:$CB$1048576,MATCH($A881,'Hoja de Trabajo para listado'!$BC$155:$BC$1048576,0),MATCH((CUADRO!O$5&amp;$E881),'Hoja de Trabajo para listado'!$BC$151:$CB$151,0)),0)+IFERROR(INDEX('Hoja de Trabajo para listado'!$DE$153:$DG$274,MATCH($A881,'Hoja de Trabajo para listado'!$DE$153:$DE$1048576,0),MATCH((CUADRO!O$5&amp;$E881),'Hoja de Trabajo para listado'!$DE$151:$DG$151,0)),0)+IFERROR(INDEX('Hoja de Trabajo para listado'!$CD$155:$DC$1048576,MATCH($A881,'Hoja de Trabajo para listado'!$CD$155:$CD$1048576,0),MATCH((CUADRO!O$5&amp;$E881),'Hoja de Trabajo para listado'!$CD$151:$DC$151,0)),0)</f>
        <v>0</v>
      </c>
      <c r="P881" s="245">
        <f ca="1">+IFERROR(INDEX('Hoja de Trabajo para listado'!$A$155:$Z$1048576,MATCH($A881,'Hoja de Trabajo para listado'!$A$155:$A$1048576,0),MATCH((CUADRO!P$5&amp;$E881),'Hoja de Trabajo para listado'!$A$151:$Z$151,0)),0)+IFERROR(INDEX('Hoja de Trabajo para listado'!$AB$155:$BA$1048576,MATCH($A881,'Hoja de Trabajo para listado'!$AB$155:$AB$1048576,0),MATCH((CUADRO!P$5&amp;$E881),'Hoja de Trabajo para listado'!$AB$151:$BA$151,0)),0)+IFERROR(INDEX('Hoja de Trabajo para listado'!$BC$155:$CB$1048576,MATCH($A881,'Hoja de Trabajo para listado'!$BC$155:$BC$1048576,0),MATCH((CUADRO!P$5&amp;$E881),'Hoja de Trabajo para listado'!$BC$151:$CB$151,0)),0)+IFERROR(INDEX('Hoja de Trabajo para listado'!$DE$153:$DG$274,MATCH($A881,'Hoja de Trabajo para listado'!$DE$153:$DE$1048576,0),MATCH((CUADRO!P$5&amp;$E881),'Hoja de Trabajo para listado'!$DE$151:$DG$151,0)),0)+IFERROR(INDEX('Hoja de Trabajo para listado'!$CD$155:$DC$1048576,MATCH($A881,'Hoja de Trabajo para listado'!$CD$155:$CD$1048576,0),MATCH((CUADRO!P$5&amp;$E881),'Hoja de Trabajo para listado'!$CD$151:$DC$151,0)),0)</f>
        <v>0</v>
      </c>
      <c r="Q881" s="245">
        <f ca="1">+IFERROR(INDEX('Hoja de Trabajo para listado'!$A$155:$Z$1048576,MATCH($A881,'Hoja de Trabajo para listado'!$A$155:$A$1048576,0),MATCH((CUADRO!Q$5&amp;$E881),'Hoja de Trabajo para listado'!$A$151:$Z$151,0)),0)+IFERROR(INDEX('Hoja de Trabajo para listado'!$AB$155:$BA$1048576,MATCH($A881,'Hoja de Trabajo para listado'!$AB$155:$AB$1048576,0),MATCH((CUADRO!Q$5&amp;$E881),'Hoja de Trabajo para listado'!$AB$151:$BA$151,0)),0)+IFERROR(INDEX('Hoja de Trabajo para listado'!$BC$155:$CB$1048576,MATCH($A881,'Hoja de Trabajo para listado'!$BC$155:$BC$1048576,0),MATCH((CUADRO!Q$5&amp;$E881),'Hoja de Trabajo para listado'!$BC$151:$CB$151,0)),0)+IFERROR(INDEX('Hoja de Trabajo para listado'!$DE$153:$DG$274,MATCH($A881,'Hoja de Trabajo para listado'!$DE$153:$DE$1048576,0),MATCH((CUADRO!Q$5&amp;$E881),'Hoja de Trabajo para listado'!$DE$151:$DG$151,0)),0)+IFERROR(INDEX('Hoja de Trabajo para listado'!$CD$155:$DC$1048576,MATCH($A881,'Hoja de Trabajo para listado'!$CD$155:$CD$1048576,0),MATCH((CUADRO!Q$5&amp;$E881),'Hoja de Trabajo para listado'!$CD$151:$DC$151,0)),0)</f>
        <v>0</v>
      </c>
      <c r="R881" s="245">
        <f t="shared" ca="1" si="29"/>
        <v>0</v>
      </c>
      <c r="S881" s="259">
        <f ca="1">+R880+R881</f>
        <v>0</v>
      </c>
      <c r="T881" s="245">
        <f ca="1">+S881</f>
        <v>0</v>
      </c>
      <c r="U881" s="244">
        <f t="shared" si="30"/>
        <v>2</v>
      </c>
      <c r="V881" s="333" t="str">
        <f>+VLOOKUP(A881,bd_lista!$A$3:$E$590,5,FALSE)</f>
        <v>Gobiernos Autonomos Municipales</v>
      </c>
      <c r="W881" s="384"/>
      <c r="X881" s="242">
        <f>+VLOOKUP(A881,[3]Sheet1!$A$13:$D$744,4,FALSE)</f>
        <v>0</v>
      </c>
      <c r="Y881" s="242" t="e">
        <f>+VLOOKUP(X881,bd_lista!$A$3:$C$590,3,FALSE)</f>
        <v>#N/A</v>
      </c>
      <c r="Z881" s="292"/>
      <c r="AA881" s="293"/>
    </row>
    <row r="882" spans="1:27" customFormat="1" ht="15" hidden="1" customHeight="1">
      <c r="A882" s="32">
        <v>1525</v>
      </c>
      <c r="B882" s="388">
        <f>+A882</f>
        <v>1525</v>
      </c>
      <c r="C882" s="247" t="str">
        <f>+VLOOKUP(A882,bd_lista!$A$3:$C$590,3,FALSE)</f>
        <v>Gobierno Autónomo Municipal de San Antonio de Esmoruco</v>
      </c>
      <c r="D882" s="385" t="str">
        <f>+C882</f>
        <v>Gobierno Autónomo Municipal de San Antonio de Esmoruco</v>
      </c>
      <c r="E882" s="242" t="s">
        <v>1304</v>
      </c>
      <c r="F882" s="243">
        <f ca="1">+IFERROR(INDEX('Hoja de Trabajo para listado'!$A$155:$Z$1048576,MATCH($A882,'Hoja de Trabajo para listado'!$A$155:$A$1048576,0),MATCH((CUADRO!F$5&amp;$E882),'Hoja de Trabajo para listado'!$A$151:$Z$151,0)),0)+IFERROR(INDEX('Hoja de Trabajo para listado'!$AB$155:$BA$1048576,MATCH($A882,'Hoja de Trabajo para listado'!$AB$155:$AB$1048576,0),MATCH((CUADRO!F$5&amp;$E882),'Hoja de Trabajo para listado'!$AB$151:$BA$151,0)),0)+IFERROR(INDEX('Hoja de Trabajo para listado'!$BC$155:$CB$1048576,MATCH($A882,'Hoja de Trabajo para listado'!$BC$155:$BC$1048576,0),MATCH((CUADRO!F$5&amp;$E882),'Hoja de Trabajo para listado'!$BC$151:$CB$151,0)),0)+IFERROR(INDEX('Hoja de Trabajo para listado'!$DE$153:$DG$274,MATCH($A882,'Hoja de Trabajo para listado'!$DE$153:$DE$1048576,0),MATCH((CUADRO!F$5&amp;$E882),'Hoja de Trabajo para listado'!$DE$151:$DG$151,0)),0)+IFERROR(INDEX('Hoja de Trabajo para listado'!$CD$155:$DC$1048576,MATCH($A882,'Hoja de Trabajo para listado'!$CD$155:$CD$1048576,0),MATCH((CUADRO!F$5&amp;$E882),'Hoja de Trabajo para listado'!$CD$151:$DC$151,0)),0)</f>
        <v>0</v>
      </c>
      <c r="G882" s="243">
        <f ca="1">+IFERROR(INDEX('Hoja de Trabajo para listado'!$A$155:$Z$1048576,MATCH($A882,'Hoja de Trabajo para listado'!$A$155:$A$1048576,0),MATCH((CUADRO!G$5&amp;$E882),'Hoja de Trabajo para listado'!$A$151:$Z$151,0)),0)+IFERROR(INDEX('Hoja de Trabajo para listado'!$AB$155:$BA$1048576,MATCH($A882,'Hoja de Trabajo para listado'!$AB$155:$AB$1048576,0),MATCH((CUADRO!G$5&amp;$E882),'Hoja de Trabajo para listado'!$AB$151:$BA$151,0)),0)+IFERROR(INDEX('Hoja de Trabajo para listado'!$BC$155:$CB$1048576,MATCH($A882,'Hoja de Trabajo para listado'!$BC$155:$BC$1048576,0),MATCH((CUADRO!G$5&amp;$E882),'Hoja de Trabajo para listado'!$BC$151:$CB$151,0)),0)+IFERROR(INDEX('Hoja de Trabajo para listado'!$DE$153:$DG$274,MATCH($A882,'Hoja de Trabajo para listado'!$DE$153:$DE$1048576,0),MATCH((CUADRO!G$5&amp;$E882),'Hoja de Trabajo para listado'!$DE$151:$DG$151,0)),0)+IFERROR(INDEX('Hoja de Trabajo para listado'!$CD$155:$DC$1048576,MATCH($A882,'Hoja de Trabajo para listado'!$CD$155:$CD$1048576,0),MATCH((CUADRO!G$5&amp;$E882),'Hoja de Trabajo para listado'!$CD$151:$DC$151,0)),0)</f>
        <v>0</v>
      </c>
      <c r="H882" s="243">
        <f ca="1">+IFERROR(INDEX('Hoja de Trabajo para listado'!$A$155:$Z$1048576,MATCH($A882,'Hoja de Trabajo para listado'!$A$155:$A$1048576,0),MATCH((CUADRO!H$5&amp;$E882),'Hoja de Trabajo para listado'!$A$151:$Z$151,0)),0)+IFERROR(INDEX('Hoja de Trabajo para listado'!$AB$155:$BA$1048576,MATCH($A882,'Hoja de Trabajo para listado'!$AB$155:$AB$1048576,0),MATCH((CUADRO!H$5&amp;$E882),'Hoja de Trabajo para listado'!$AB$151:$BA$151,0)),0)+IFERROR(INDEX('Hoja de Trabajo para listado'!$BC$155:$CB$1048576,MATCH($A882,'Hoja de Trabajo para listado'!$BC$155:$BC$1048576,0),MATCH((CUADRO!H$5&amp;$E882),'Hoja de Trabajo para listado'!$BC$151:$CB$151,0)),0)+IFERROR(INDEX('Hoja de Trabajo para listado'!$DE$153:$DG$274,MATCH($A882,'Hoja de Trabajo para listado'!$DE$153:$DE$1048576,0),MATCH((CUADRO!H$5&amp;$E882),'Hoja de Trabajo para listado'!$DE$151:$DG$151,0)),0)+IFERROR(INDEX('Hoja de Trabajo para listado'!$CD$155:$DC$1048576,MATCH($A882,'Hoja de Trabajo para listado'!$CD$155:$CD$1048576,0),MATCH((CUADRO!H$5&amp;$E882),'Hoja de Trabajo para listado'!$CD$151:$DC$151,0)),0)</f>
        <v>0</v>
      </c>
      <c r="I882" s="243">
        <f ca="1">+IFERROR(INDEX('Hoja de Trabajo para listado'!$A$155:$Z$1048576,MATCH($A882,'Hoja de Trabajo para listado'!$A$155:$A$1048576,0),MATCH((CUADRO!I$5&amp;$E882),'Hoja de Trabajo para listado'!$A$151:$Z$151,0)),0)+IFERROR(INDEX('Hoja de Trabajo para listado'!$AB$155:$BA$1048576,MATCH($A882,'Hoja de Trabajo para listado'!$AB$155:$AB$1048576,0),MATCH((CUADRO!I$5&amp;$E882),'Hoja de Trabajo para listado'!$AB$151:$BA$151,0)),0)+IFERROR(INDEX('Hoja de Trabajo para listado'!$BC$155:$CB$1048576,MATCH($A882,'Hoja de Trabajo para listado'!$BC$155:$BC$1048576,0),MATCH((CUADRO!I$5&amp;$E882),'Hoja de Trabajo para listado'!$BC$151:$CB$151,0)),0)+IFERROR(INDEX('Hoja de Trabajo para listado'!$DE$153:$DG$274,MATCH($A882,'Hoja de Trabajo para listado'!$DE$153:$DE$1048576,0),MATCH((CUADRO!I$5&amp;$E882),'Hoja de Trabajo para listado'!$DE$151:$DG$151,0)),0)+IFERROR(INDEX('Hoja de Trabajo para listado'!$CD$155:$DC$1048576,MATCH($A882,'Hoja de Trabajo para listado'!$CD$155:$CD$1048576,0),MATCH((CUADRO!I$5&amp;$E882),'Hoja de Trabajo para listado'!$CD$151:$DC$151,0)),0)</f>
        <v>0</v>
      </c>
      <c r="J882" s="243">
        <f ca="1">+IFERROR(INDEX('Hoja de Trabajo para listado'!$A$155:$Z$1048576,MATCH($A882,'Hoja de Trabajo para listado'!$A$155:$A$1048576,0),MATCH((CUADRO!J$5&amp;$E882),'Hoja de Trabajo para listado'!$A$151:$Z$151,0)),0)+IFERROR(INDEX('Hoja de Trabajo para listado'!$AB$155:$BA$1048576,MATCH($A882,'Hoja de Trabajo para listado'!$AB$155:$AB$1048576,0),MATCH((CUADRO!J$5&amp;$E882),'Hoja de Trabajo para listado'!$AB$151:$BA$151,0)),0)+IFERROR(INDEX('Hoja de Trabajo para listado'!$BC$155:$CB$1048576,MATCH($A882,'Hoja de Trabajo para listado'!$BC$155:$BC$1048576,0),MATCH((CUADRO!J$5&amp;$E882),'Hoja de Trabajo para listado'!$BC$151:$CB$151,0)),0)+IFERROR(INDEX('Hoja de Trabajo para listado'!$DE$153:$DG$274,MATCH($A882,'Hoja de Trabajo para listado'!$DE$153:$DE$1048576,0),MATCH((CUADRO!J$5&amp;$E882),'Hoja de Trabajo para listado'!$DE$151:$DG$151,0)),0)+IFERROR(INDEX('Hoja de Trabajo para listado'!$CD$155:$DC$1048576,MATCH($A882,'Hoja de Trabajo para listado'!$CD$155:$CD$1048576,0),MATCH((CUADRO!J$5&amp;$E882),'Hoja de Trabajo para listado'!$CD$151:$DC$151,0)),0)</f>
        <v>0</v>
      </c>
      <c r="K882" s="243">
        <f ca="1">+IFERROR(INDEX('Hoja de Trabajo para listado'!$A$155:$Z$1048576,MATCH($A882,'Hoja de Trabajo para listado'!$A$155:$A$1048576,0),MATCH((CUADRO!K$5&amp;$E882),'Hoja de Trabajo para listado'!$A$151:$Z$151,0)),0)+IFERROR(INDEX('Hoja de Trabajo para listado'!$AB$155:$BA$1048576,MATCH($A882,'Hoja de Trabajo para listado'!$AB$155:$AB$1048576,0),MATCH((CUADRO!K$5&amp;$E882),'Hoja de Trabajo para listado'!$AB$151:$BA$151,0)),0)+IFERROR(INDEX('Hoja de Trabajo para listado'!$BC$155:$CB$1048576,MATCH($A882,'Hoja de Trabajo para listado'!$BC$155:$BC$1048576,0),MATCH((CUADRO!K$5&amp;$E882),'Hoja de Trabajo para listado'!$BC$151:$CB$151,0)),0)+IFERROR(INDEX('Hoja de Trabajo para listado'!$DE$153:$DG$274,MATCH($A882,'Hoja de Trabajo para listado'!$DE$153:$DE$1048576,0),MATCH((CUADRO!K$5&amp;$E882),'Hoja de Trabajo para listado'!$DE$151:$DG$151,0)),0)+IFERROR(INDEX('Hoja de Trabajo para listado'!$CD$155:$DC$1048576,MATCH($A882,'Hoja de Trabajo para listado'!$CD$155:$CD$1048576,0),MATCH((CUADRO!K$5&amp;$E882),'Hoja de Trabajo para listado'!$CD$151:$DC$151,0)),0)</f>
        <v>0</v>
      </c>
      <c r="L882" s="243">
        <f ca="1">+IFERROR(INDEX('Hoja de Trabajo para listado'!$A$155:$Z$1048576,MATCH($A882,'Hoja de Trabajo para listado'!$A$155:$A$1048576,0),MATCH((CUADRO!L$5&amp;$E882),'Hoja de Trabajo para listado'!$A$151:$Z$151,0)),0)+IFERROR(INDEX('Hoja de Trabajo para listado'!$AB$155:$BA$1048576,MATCH($A882,'Hoja de Trabajo para listado'!$AB$155:$AB$1048576,0),MATCH((CUADRO!L$5&amp;$E882),'Hoja de Trabajo para listado'!$AB$151:$BA$151,0)),0)+IFERROR(INDEX('Hoja de Trabajo para listado'!$BC$155:$CB$1048576,MATCH($A882,'Hoja de Trabajo para listado'!$BC$155:$BC$1048576,0),MATCH((CUADRO!L$5&amp;$E882),'Hoja de Trabajo para listado'!$BC$151:$CB$151,0)),0)+IFERROR(INDEX('Hoja de Trabajo para listado'!$DE$153:$DG$274,MATCH($A882,'Hoja de Trabajo para listado'!$DE$153:$DE$1048576,0),MATCH((CUADRO!L$5&amp;$E882),'Hoja de Trabajo para listado'!$DE$151:$DG$151,0)),0)+IFERROR(INDEX('Hoja de Trabajo para listado'!$CD$155:$DC$1048576,MATCH($A882,'Hoja de Trabajo para listado'!$CD$155:$CD$1048576,0),MATCH((CUADRO!L$5&amp;$E882),'Hoja de Trabajo para listado'!$CD$151:$DC$151,0)),0)</f>
        <v>0</v>
      </c>
      <c r="M882" s="243">
        <f ca="1">+IFERROR(INDEX('Hoja de Trabajo para listado'!$A$155:$Z$1048576,MATCH($A882,'Hoja de Trabajo para listado'!$A$155:$A$1048576,0),MATCH((CUADRO!M$5&amp;$E882),'Hoja de Trabajo para listado'!$A$151:$Z$151,0)),0)+IFERROR(INDEX('Hoja de Trabajo para listado'!$AB$155:$BA$1048576,MATCH($A882,'Hoja de Trabajo para listado'!$AB$155:$AB$1048576,0),MATCH((CUADRO!M$5&amp;$E882),'Hoja de Trabajo para listado'!$AB$151:$BA$151,0)),0)+IFERROR(INDEX('Hoja de Trabajo para listado'!$BC$155:$CB$1048576,MATCH($A882,'Hoja de Trabajo para listado'!$BC$155:$BC$1048576,0),MATCH((CUADRO!M$5&amp;$E882),'Hoja de Trabajo para listado'!$BC$151:$CB$151,0)),0)+IFERROR(INDEX('Hoja de Trabajo para listado'!$DE$153:$DG$274,MATCH($A882,'Hoja de Trabajo para listado'!$DE$153:$DE$1048576,0),MATCH((CUADRO!M$5&amp;$E882),'Hoja de Trabajo para listado'!$DE$151:$DG$151,0)),0)+IFERROR(INDEX('Hoja de Trabajo para listado'!$CD$155:$DC$1048576,MATCH($A882,'Hoja de Trabajo para listado'!$CD$155:$CD$1048576,0),MATCH((CUADRO!M$5&amp;$E882),'Hoja de Trabajo para listado'!$CD$151:$DC$151,0)),0)</f>
        <v>0</v>
      </c>
      <c r="N882" s="243">
        <f ca="1">+IFERROR(INDEX('Hoja de Trabajo para listado'!$A$155:$Z$1048576,MATCH($A882,'Hoja de Trabajo para listado'!$A$155:$A$1048576,0),MATCH((CUADRO!N$5&amp;$E882),'Hoja de Trabajo para listado'!$A$151:$Z$151,0)),0)+IFERROR(INDEX('Hoja de Trabajo para listado'!$AB$155:$BA$1048576,MATCH($A882,'Hoja de Trabajo para listado'!$AB$155:$AB$1048576,0),MATCH((CUADRO!N$5&amp;$E882),'Hoja de Trabajo para listado'!$AB$151:$BA$151,0)),0)+IFERROR(INDEX('Hoja de Trabajo para listado'!$BC$155:$CB$1048576,MATCH($A882,'Hoja de Trabajo para listado'!$BC$155:$BC$1048576,0),MATCH((CUADRO!N$5&amp;$E882),'Hoja de Trabajo para listado'!$BC$151:$CB$151,0)),0)+IFERROR(INDEX('Hoja de Trabajo para listado'!$DE$153:$DG$274,MATCH($A882,'Hoja de Trabajo para listado'!$DE$153:$DE$1048576,0),MATCH((CUADRO!N$5&amp;$E882),'Hoja de Trabajo para listado'!$DE$151:$DG$151,0)),0)+IFERROR(INDEX('Hoja de Trabajo para listado'!$CD$155:$DC$1048576,MATCH($A882,'Hoja de Trabajo para listado'!$CD$155:$CD$1048576,0),MATCH((CUADRO!N$5&amp;$E882),'Hoja de Trabajo para listado'!$CD$151:$DC$151,0)),0)</f>
        <v>0</v>
      </c>
      <c r="O882" s="243">
        <f ca="1">+IFERROR(INDEX('Hoja de Trabajo para listado'!$A$155:$Z$1048576,MATCH($A882,'Hoja de Trabajo para listado'!$A$155:$A$1048576,0),MATCH((CUADRO!O$5&amp;$E882),'Hoja de Trabajo para listado'!$A$151:$Z$151,0)),0)+IFERROR(INDEX('Hoja de Trabajo para listado'!$AB$155:$BA$1048576,MATCH($A882,'Hoja de Trabajo para listado'!$AB$155:$AB$1048576,0),MATCH((CUADRO!O$5&amp;$E882),'Hoja de Trabajo para listado'!$AB$151:$BA$151,0)),0)+IFERROR(INDEX('Hoja de Trabajo para listado'!$BC$155:$CB$1048576,MATCH($A882,'Hoja de Trabajo para listado'!$BC$155:$BC$1048576,0),MATCH((CUADRO!O$5&amp;$E882),'Hoja de Trabajo para listado'!$BC$151:$CB$151,0)),0)+IFERROR(INDEX('Hoja de Trabajo para listado'!$DE$153:$DG$274,MATCH($A882,'Hoja de Trabajo para listado'!$DE$153:$DE$1048576,0),MATCH((CUADRO!O$5&amp;$E882),'Hoja de Trabajo para listado'!$DE$151:$DG$151,0)),0)+IFERROR(INDEX('Hoja de Trabajo para listado'!$CD$155:$DC$1048576,MATCH($A882,'Hoja de Trabajo para listado'!$CD$155:$CD$1048576,0),MATCH((CUADRO!O$5&amp;$E882),'Hoja de Trabajo para listado'!$CD$151:$DC$151,0)),0)</f>
        <v>0</v>
      </c>
      <c r="P882" s="243">
        <f ca="1">+IFERROR(INDEX('Hoja de Trabajo para listado'!$A$155:$Z$1048576,MATCH($A882,'Hoja de Trabajo para listado'!$A$155:$A$1048576,0),MATCH((CUADRO!P$5&amp;$E882),'Hoja de Trabajo para listado'!$A$151:$Z$151,0)),0)+IFERROR(INDEX('Hoja de Trabajo para listado'!$AB$155:$BA$1048576,MATCH($A882,'Hoja de Trabajo para listado'!$AB$155:$AB$1048576,0),MATCH((CUADRO!P$5&amp;$E882),'Hoja de Trabajo para listado'!$AB$151:$BA$151,0)),0)+IFERROR(INDEX('Hoja de Trabajo para listado'!$BC$155:$CB$1048576,MATCH($A882,'Hoja de Trabajo para listado'!$BC$155:$BC$1048576,0),MATCH((CUADRO!P$5&amp;$E882),'Hoja de Trabajo para listado'!$BC$151:$CB$151,0)),0)+IFERROR(INDEX('Hoja de Trabajo para listado'!$DE$153:$DG$274,MATCH($A882,'Hoja de Trabajo para listado'!$DE$153:$DE$1048576,0),MATCH((CUADRO!P$5&amp;$E882),'Hoja de Trabajo para listado'!$DE$151:$DG$151,0)),0)+IFERROR(INDEX('Hoja de Trabajo para listado'!$CD$155:$DC$1048576,MATCH($A882,'Hoja de Trabajo para listado'!$CD$155:$CD$1048576,0),MATCH((CUADRO!P$5&amp;$E882),'Hoja de Trabajo para listado'!$CD$151:$DC$151,0)),0)</f>
        <v>0</v>
      </c>
      <c r="Q882" s="243">
        <f ca="1">+IFERROR(INDEX('Hoja de Trabajo para listado'!$A$155:$Z$1048576,MATCH($A882,'Hoja de Trabajo para listado'!$A$155:$A$1048576,0),MATCH((CUADRO!Q$5&amp;$E882),'Hoja de Trabajo para listado'!$A$151:$Z$151,0)),0)+IFERROR(INDEX('Hoja de Trabajo para listado'!$AB$155:$BA$1048576,MATCH($A882,'Hoja de Trabajo para listado'!$AB$155:$AB$1048576,0),MATCH((CUADRO!Q$5&amp;$E882),'Hoja de Trabajo para listado'!$AB$151:$BA$151,0)),0)+IFERROR(INDEX('Hoja de Trabajo para listado'!$BC$155:$CB$1048576,MATCH($A882,'Hoja de Trabajo para listado'!$BC$155:$BC$1048576,0),MATCH((CUADRO!Q$5&amp;$E882),'Hoja de Trabajo para listado'!$BC$151:$CB$151,0)),0)+IFERROR(INDEX('Hoja de Trabajo para listado'!$DE$153:$DG$274,MATCH($A882,'Hoja de Trabajo para listado'!$DE$153:$DE$1048576,0),MATCH((CUADRO!Q$5&amp;$E882),'Hoja de Trabajo para listado'!$DE$151:$DG$151,0)),0)+IFERROR(INDEX('Hoja de Trabajo para listado'!$CD$155:$DC$1048576,MATCH($A882,'Hoja de Trabajo para listado'!$CD$155:$CD$1048576,0),MATCH((CUADRO!Q$5&amp;$E882),'Hoja de Trabajo para listado'!$CD$151:$DC$151,0)),0)</f>
        <v>0</v>
      </c>
      <c r="R882" s="243">
        <f t="shared" ca="1" si="29"/>
        <v>0</v>
      </c>
      <c r="S882" s="249"/>
      <c r="T882" s="243">
        <f ca="1">+T883</f>
        <v>0</v>
      </c>
      <c r="U882" s="242">
        <f t="shared" si="30"/>
        <v>1</v>
      </c>
      <c r="V882" s="333" t="str">
        <f>+VLOOKUP(A882,bd_lista!$A$3:$E$590,5,FALSE)</f>
        <v>Gobiernos Autonomos Municipales</v>
      </c>
      <c r="W882" s="383" t="str">
        <f>+V882</f>
        <v>Gobiernos Autonomos Municipales</v>
      </c>
      <c r="X882" s="242">
        <f>+VLOOKUP(A882,[3]Sheet1!$A$13:$D$744,4,FALSE)</f>
        <v>0</v>
      </c>
      <c r="Y882" s="242" t="e">
        <f>+VLOOKUP(X882,bd_lista!$A$3:$C$590,3,FALSE)</f>
        <v>#N/A</v>
      </c>
      <c r="Z882" s="294">
        <f>+X882</f>
        <v>0</v>
      </c>
      <c r="AA882" s="295" t="e">
        <f>+Y882</f>
        <v>#N/A</v>
      </c>
    </row>
    <row r="883" spans="1:27" customFormat="1" ht="15" hidden="1" customHeight="1">
      <c r="A883" s="32">
        <v>1525</v>
      </c>
      <c r="B883" s="389"/>
      <c r="C883" s="247" t="str">
        <f>+VLOOKUP(A883,bd_lista!$A$3:$C$590,3,FALSE)</f>
        <v>Gobierno Autónomo Municipal de San Antonio de Esmoruco</v>
      </c>
      <c r="D883" s="386"/>
      <c r="E883" s="244" t="s">
        <v>1305</v>
      </c>
      <c r="F883" s="245">
        <f ca="1">+IFERROR(INDEX('Hoja de Trabajo para listado'!$A$155:$Z$1048576,MATCH($A883,'Hoja de Trabajo para listado'!$A$155:$A$1048576,0),MATCH((CUADRO!F$5&amp;$E883),'Hoja de Trabajo para listado'!$A$151:$Z$151,0)),0)+IFERROR(INDEX('Hoja de Trabajo para listado'!$AB$155:$BA$1048576,MATCH($A883,'Hoja de Trabajo para listado'!$AB$155:$AB$1048576,0),MATCH((CUADRO!F$5&amp;$E883),'Hoja de Trabajo para listado'!$AB$151:$BA$151,0)),0)+IFERROR(INDEX('Hoja de Trabajo para listado'!$BC$155:$CB$1048576,MATCH($A883,'Hoja de Trabajo para listado'!$BC$155:$BC$1048576,0),MATCH((CUADRO!F$5&amp;$E883),'Hoja de Trabajo para listado'!$BC$151:$CB$151,0)),0)+IFERROR(INDEX('Hoja de Trabajo para listado'!$DE$153:$DG$274,MATCH($A883,'Hoja de Trabajo para listado'!$DE$153:$DE$1048576,0),MATCH((CUADRO!F$5&amp;$E883),'Hoja de Trabajo para listado'!$DE$151:$DG$151,0)),0)+IFERROR(INDEX('Hoja de Trabajo para listado'!$CD$155:$DC$1048576,MATCH($A883,'Hoja de Trabajo para listado'!$CD$155:$CD$1048576,0),MATCH((CUADRO!F$5&amp;$E883),'Hoja de Trabajo para listado'!$CD$151:$DC$151,0)),0)</f>
        <v>0</v>
      </c>
      <c r="G883" s="245">
        <f ca="1">+IFERROR(INDEX('Hoja de Trabajo para listado'!$A$155:$Z$1048576,MATCH($A883,'Hoja de Trabajo para listado'!$A$155:$A$1048576,0),MATCH((CUADRO!G$5&amp;$E883),'Hoja de Trabajo para listado'!$A$151:$Z$151,0)),0)+IFERROR(INDEX('Hoja de Trabajo para listado'!$AB$155:$BA$1048576,MATCH($A883,'Hoja de Trabajo para listado'!$AB$155:$AB$1048576,0),MATCH((CUADRO!G$5&amp;$E883),'Hoja de Trabajo para listado'!$AB$151:$BA$151,0)),0)+IFERROR(INDEX('Hoja de Trabajo para listado'!$BC$155:$CB$1048576,MATCH($A883,'Hoja de Trabajo para listado'!$BC$155:$BC$1048576,0),MATCH((CUADRO!G$5&amp;$E883),'Hoja de Trabajo para listado'!$BC$151:$CB$151,0)),0)+IFERROR(INDEX('Hoja de Trabajo para listado'!$DE$153:$DG$274,MATCH($A883,'Hoja de Trabajo para listado'!$DE$153:$DE$1048576,0),MATCH((CUADRO!G$5&amp;$E883),'Hoja de Trabajo para listado'!$DE$151:$DG$151,0)),0)+IFERROR(INDEX('Hoja de Trabajo para listado'!$CD$155:$DC$1048576,MATCH($A883,'Hoja de Trabajo para listado'!$CD$155:$CD$1048576,0),MATCH((CUADRO!G$5&amp;$E883),'Hoja de Trabajo para listado'!$CD$151:$DC$151,0)),0)</f>
        <v>0</v>
      </c>
      <c r="H883" s="245">
        <f ca="1">+IFERROR(INDEX('Hoja de Trabajo para listado'!$A$155:$Z$1048576,MATCH($A883,'Hoja de Trabajo para listado'!$A$155:$A$1048576,0),MATCH((CUADRO!H$5&amp;$E883),'Hoja de Trabajo para listado'!$A$151:$Z$151,0)),0)+IFERROR(INDEX('Hoja de Trabajo para listado'!$AB$155:$BA$1048576,MATCH($A883,'Hoja de Trabajo para listado'!$AB$155:$AB$1048576,0),MATCH((CUADRO!H$5&amp;$E883),'Hoja de Trabajo para listado'!$AB$151:$BA$151,0)),0)+IFERROR(INDEX('Hoja de Trabajo para listado'!$BC$155:$CB$1048576,MATCH($A883,'Hoja de Trabajo para listado'!$BC$155:$BC$1048576,0),MATCH((CUADRO!H$5&amp;$E883),'Hoja de Trabajo para listado'!$BC$151:$CB$151,0)),0)+IFERROR(INDEX('Hoja de Trabajo para listado'!$DE$153:$DG$274,MATCH($A883,'Hoja de Trabajo para listado'!$DE$153:$DE$1048576,0),MATCH((CUADRO!H$5&amp;$E883),'Hoja de Trabajo para listado'!$DE$151:$DG$151,0)),0)+IFERROR(INDEX('Hoja de Trabajo para listado'!$CD$155:$DC$1048576,MATCH($A883,'Hoja de Trabajo para listado'!$CD$155:$CD$1048576,0),MATCH((CUADRO!H$5&amp;$E883),'Hoja de Trabajo para listado'!$CD$151:$DC$151,0)),0)</f>
        <v>0</v>
      </c>
      <c r="I883" s="245">
        <f ca="1">+IFERROR(INDEX('Hoja de Trabajo para listado'!$A$155:$Z$1048576,MATCH($A883,'Hoja de Trabajo para listado'!$A$155:$A$1048576,0),MATCH((CUADRO!I$5&amp;$E883),'Hoja de Trabajo para listado'!$A$151:$Z$151,0)),0)+IFERROR(INDEX('Hoja de Trabajo para listado'!$AB$155:$BA$1048576,MATCH($A883,'Hoja de Trabajo para listado'!$AB$155:$AB$1048576,0),MATCH((CUADRO!I$5&amp;$E883),'Hoja de Trabajo para listado'!$AB$151:$BA$151,0)),0)+IFERROR(INDEX('Hoja de Trabajo para listado'!$BC$155:$CB$1048576,MATCH($A883,'Hoja de Trabajo para listado'!$BC$155:$BC$1048576,0),MATCH((CUADRO!I$5&amp;$E883),'Hoja de Trabajo para listado'!$BC$151:$CB$151,0)),0)+IFERROR(INDEX('Hoja de Trabajo para listado'!$DE$153:$DG$274,MATCH($A883,'Hoja de Trabajo para listado'!$DE$153:$DE$1048576,0),MATCH((CUADRO!I$5&amp;$E883),'Hoja de Trabajo para listado'!$DE$151:$DG$151,0)),0)+IFERROR(INDEX('Hoja de Trabajo para listado'!$CD$155:$DC$1048576,MATCH($A883,'Hoja de Trabajo para listado'!$CD$155:$CD$1048576,0),MATCH((CUADRO!I$5&amp;$E883),'Hoja de Trabajo para listado'!$CD$151:$DC$151,0)),0)</f>
        <v>0</v>
      </c>
      <c r="J883" s="245">
        <f ca="1">+IFERROR(INDEX('Hoja de Trabajo para listado'!$A$155:$Z$1048576,MATCH($A883,'Hoja de Trabajo para listado'!$A$155:$A$1048576,0),MATCH((CUADRO!J$5&amp;$E883),'Hoja de Trabajo para listado'!$A$151:$Z$151,0)),0)+IFERROR(INDEX('Hoja de Trabajo para listado'!$AB$155:$BA$1048576,MATCH($A883,'Hoja de Trabajo para listado'!$AB$155:$AB$1048576,0),MATCH((CUADRO!J$5&amp;$E883),'Hoja de Trabajo para listado'!$AB$151:$BA$151,0)),0)+IFERROR(INDEX('Hoja de Trabajo para listado'!$BC$155:$CB$1048576,MATCH($A883,'Hoja de Trabajo para listado'!$BC$155:$BC$1048576,0),MATCH((CUADRO!J$5&amp;$E883),'Hoja de Trabajo para listado'!$BC$151:$CB$151,0)),0)+IFERROR(INDEX('Hoja de Trabajo para listado'!$DE$153:$DG$274,MATCH($A883,'Hoja de Trabajo para listado'!$DE$153:$DE$1048576,0),MATCH((CUADRO!J$5&amp;$E883),'Hoja de Trabajo para listado'!$DE$151:$DG$151,0)),0)+IFERROR(INDEX('Hoja de Trabajo para listado'!$CD$155:$DC$1048576,MATCH($A883,'Hoja de Trabajo para listado'!$CD$155:$CD$1048576,0),MATCH((CUADRO!J$5&amp;$E883),'Hoja de Trabajo para listado'!$CD$151:$DC$151,0)),0)</f>
        <v>0</v>
      </c>
      <c r="K883" s="245">
        <f ca="1">+IFERROR(INDEX('Hoja de Trabajo para listado'!$A$155:$Z$1048576,MATCH($A883,'Hoja de Trabajo para listado'!$A$155:$A$1048576,0),MATCH((CUADRO!K$5&amp;$E883),'Hoja de Trabajo para listado'!$A$151:$Z$151,0)),0)+IFERROR(INDEX('Hoja de Trabajo para listado'!$AB$155:$BA$1048576,MATCH($A883,'Hoja de Trabajo para listado'!$AB$155:$AB$1048576,0),MATCH((CUADRO!K$5&amp;$E883),'Hoja de Trabajo para listado'!$AB$151:$BA$151,0)),0)+IFERROR(INDEX('Hoja de Trabajo para listado'!$BC$155:$CB$1048576,MATCH($A883,'Hoja de Trabajo para listado'!$BC$155:$BC$1048576,0),MATCH((CUADRO!K$5&amp;$E883),'Hoja de Trabajo para listado'!$BC$151:$CB$151,0)),0)+IFERROR(INDEX('Hoja de Trabajo para listado'!$DE$153:$DG$274,MATCH($A883,'Hoja de Trabajo para listado'!$DE$153:$DE$1048576,0),MATCH((CUADRO!K$5&amp;$E883),'Hoja de Trabajo para listado'!$DE$151:$DG$151,0)),0)+IFERROR(INDEX('Hoja de Trabajo para listado'!$CD$155:$DC$1048576,MATCH($A883,'Hoja de Trabajo para listado'!$CD$155:$CD$1048576,0),MATCH((CUADRO!K$5&amp;$E883),'Hoja de Trabajo para listado'!$CD$151:$DC$151,0)),0)</f>
        <v>0</v>
      </c>
      <c r="L883" s="245">
        <f ca="1">+IFERROR(INDEX('Hoja de Trabajo para listado'!$A$155:$Z$1048576,MATCH($A883,'Hoja de Trabajo para listado'!$A$155:$A$1048576,0),MATCH((CUADRO!L$5&amp;$E883),'Hoja de Trabajo para listado'!$A$151:$Z$151,0)),0)+IFERROR(INDEX('Hoja de Trabajo para listado'!$AB$155:$BA$1048576,MATCH($A883,'Hoja de Trabajo para listado'!$AB$155:$AB$1048576,0),MATCH((CUADRO!L$5&amp;$E883),'Hoja de Trabajo para listado'!$AB$151:$BA$151,0)),0)+IFERROR(INDEX('Hoja de Trabajo para listado'!$BC$155:$CB$1048576,MATCH($A883,'Hoja de Trabajo para listado'!$BC$155:$BC$1048576,0),MATCH((CUADRO!L$5&amp;$E883),'Hoja de Trabajo para listado'!$BC$151:$CB$151,0)),0)+IFERROR(INDEX('Hoja de Trabajo para listado'!$DE$153:$DG$274,MATCH($A883,'Hoja de Trabajo para listado'!$DE$153:$DE$1048576,0),MATCH((CUADRO!L$5&amp;$E883),'Hoja de Trabajo para listado'!$DE$151:$DG$151,0)),0)+IFERROR(INDEX('Hoja de Trabajo para listado'!$CD$155:$DC$1048576,MATCH($A883,'Hoja de Trabajo para listado'!$CD$155:$CD$1048576,0),MATCH((CUADRO!L$5&amp;$E883),'Hoja de Trabajo para listado'!$CD$151:$DC$151,0)),0)</f>
        <v>0</v>
      </c>
      <c r="M883" s="245">
        <f ca="1">+IFERROR(INDEX('Hoja de Trabajo para listado'!$A$155:$Z$1048576,MATCH($A883,'Hoja de Trabajo para listado'!$A$155:$A$1048576,0),MATCH((CUADRO!M$5&amp;$E883),'Hoja de Trabajo para listado'!$A$151:$Z$151,0)),0)+IFERROR(INDEX('Hoja de Trabajo para listado'!$AB$155:$BA$1048576,MATCH($A883,'Hoja de Trabajo para listado'!$AB$155:$AB$1048576,0),MATCH((CUADRO!M$5&amp;$E883),'Hoja de Trabajo para listado'!$AB$151:$BA$151,0)),0)+IFERROR(INDEX('Hoja de Trabajo para listado'!$BC$155:$CB$1048576,MATCH($A883,'Hoja de Trabajo para listado'!$BC$155:$BC$1048576,0),MATCH((CUADRO!M$5&amp;$E883),'Hoja de Trabajo para listado'!$BC$151:$CB$151,0)),0)+IFERROR(INDEX('Hoja de Trabajo para listado'!$DE$153:$DG$274,MATCH($A883,'Hoja de Trabajo para listado'!$DE$153:$DE$1048576,0),MATCH((CUADRO!M$5&amp;$E883),'Hoja de Trabajo para listado'!$DE$151:$DG$151,0)),0)+IFERROR(INDEX('Hoja de Trabajo para listado'!$CD$155:$DC$1048576,MATCH($A883,'Hoja de Trabajo para listado'!$CD$155:$CD$1048576,0),MATCH((CUADRO!M$5&amp;$E883),'Hoja de Trabajo para listado'!$CD$151:$DC$151,0)),0)</f>
        <v>0</v>
      </c>
      <c r="N883" s="245">
        <f ca="1">+IFERROR(INDEX('Hoja de Trabajo para listado'!$A$155:$Z$1048576,MATCH($A883,'Hoja de Trabajo para listado'!$A$155:$A$1048576,0),MATCH((CUADRO!N$5&amp;$E883),'Hoja de Trabajo para listado'!$A$151:$Z$151,0)),0)+IFERROR(INDEX('Hoja de Trabajo para listado'!$AB$155:$BA$1048576,MATCH($A883,'Hoja de Trabajo para listado'!$AB$155:$AB$1048576,0),MATCH((CUADRO!N$5&amp;$E883),'Hoja de Trabajo para listado'!$AB$151:$BA$151,0)),0)+IFERROR(INDEX('Hoja de Trabajo para listado'!$BC$155:$CB$1048576,MATCH($A883,'Hoja de Trabajo para listado'!$BC$155:$BC$1048576,0),MATCH((CUADRO!N$5&amp;$E883),'Hoja de Trabajo para listado'!$BC$151:$CB$151,0)),0)+IFERROR(INDEX('Hoja de Trabajo para listado'!$DE$153:$DG$274,MATCH($A883,'Hoja de Trabajo para listado'!$DE$153:$DE$1048576,0),MATCH((CUADRO!N$5&amp;$E883),'Hoja de Trabajo para listado'!$DE$151:$DG$151,0)),0)+IFERROR(INDEX('Hoja de Trabajo para listado'!$CD$155:$DC$1048576,MATCH($A883,'Hoja de Trabajo para listado'!$CD$155:$CD$1048576,0),MATCH((CUADRO!N$5&amp;$E883),'Hoja de Trabajo para listado'!$CD$151:$DC$151,0)),0)</f>
        <v>0</v>
      </c>
      <c r="O883" s="245">
        <f ca="1">+IFERROR(INDEX('Hoja de Trabajo para listado'!$A$155:$Z$1048576,MATCH($A883,'Hoja de Trabajo para listado'!$A$155:$A$1048576,0),MATCH((CUADRO!O$5&amp;$E883),'Hoja de Trabajo para listado'!$A$151:$Z$151,0)),0)+IFERROR(INDEX('Hoja de Trabajo para listado'!$AB$155:$BA$1048576,MATCH($A883,'Hoja de Trabajo para listado'!$AB$155:$AB$1048576,0),MATCH((CUADRO!O$5&amp;$E883),'Hoja de Trabajo para listado'!$AB$151:$BA$151,0)),0)+IFERROR(INDEX('Hoja de Trabajo para listado'!$BC$155:$CB$1048576,MATCH($A883,'Hoja de Trabajo para listado'!$BC$155:$BC$1048576,0),MATCH((CUADRO!O$5&amp;$E883),'Hoja de Trabajo para listado'!$BC$151:$CB$151,0)),0)+IFERROR(INDEX('Hoja de Trabajo para listado'!$DE$153:$DG$274,MATCH($A883,'Hoja de Trabajo para listado'!$DE$153:$DE$1048576,0),MATCH((CUADRO!O$5&amp;$E883),'Hoja de Trabajo para listado'!$DE$151:$DG$151,0)),0)+IFERROR(INDEX('Hoja de Trabajo para listado'!$CD$155:$DC$1048576,MATCH($A883,'Hoja de Trabajo para listado'!$CD$155:$CD$1048576,0),MATCH((CUADRO!O$5&amp;$E883),'Hoja de Trabajo para listado'!$CD$151:$DC$151,0)),0)</f>
        <v>0</v>
      </c>
      <c r="P883" s="245">
        <f ca="1">+IFERROR(INDEX('Hoja de Trabajo para listado'!$A$155:$Z$1048576,MATCH($A883,'Hoja de Trabajo para listado'!$A$155:$A$1048576,0),MATCH((CUADRO!P$5&amp;$E883),'Hoja de Trabajo para listado'!$A$151:$Z$151,0)),0)+IFERROR(INDEX('Hoja de Trabajo para listado'!$AB$155:$BA$1048576,MATCH($A883,'Hoja de Trabajo para listado'!$AB$155:$AB$1048576,0),MATCH((CUADRO!P$5&amp;$E883),'Hoja de Trabajo para listado'!$AB$151:$BA$151,0)),0)+IFERROR(INDEX('Hoja de Trabajo para listado'!$BC$155:$CB$1048576,MATCH($A883,'Hoja de Trabajo para listado'!$BC$155:$BC$1048576,0),MATCH((CUADRO!P$5&amp;$E883),'Hoja de Trabajo para listado'!$BC$151:$CB$151,0)),0)+IFERROR(INDEX('Hoja de Trabajo para listado'!$DE$153:$DG$274,MATCH($A883,'Hoja de Trabajo para listado'!$DE$153:$DE$1048576,0),MATCH((CUADRO!P$5&amp;$E883),'Hoja de Trabajo para listado'!$DE$151:$DG$151,0)),0)+IFERROR(INDEX('Hoja de Trabajo para listado'!$CD$155:$DC$1048576,MATCH($A883,'Hoja de Trabajo para listado'!$CD$155:$CD$1048576,0),MATCH((CUADRO!P$5&amp;$E883),'Hoja de Trabajo para listado'!$CD$151:$DC$151,0)),0)</f>
        <v>0</v>
      </c>
      <c r="Q883" s="245">
        <f ca="1">+IFERROR(INDEX('Hoja de Trabajo para listado'!$A$155:$Z$1048576,MATCH($A883,'Hoja de Trabajo para listado'!$A$155:$A$1048576,0),MATCH((CUADRO!Q$5&amp;$E883),'Hoja de Trabajo para listado'!$A$151:$Z$151,0)),0)+IFERROR(INDEX('Hoja de Trabajo para listado'!$AB$155:$BA$1048576,MATCH($A883,'Hoja de Trabajo para listado'!$AB$155:$AB$1048576,0),MATCH((CUADRO!Q$5&amp;$E883),'Hoja de Trabajo para listado'!$AB$151:$BA$151,0)),0)+IFERROR(INDEX('Hoja de Trabajo para listado'!$BC$155:$CB$1048576,MATCH($A883,'Hoja de Trabajo para listado'!$BC$155:$BC$1048576,0),MATCH((CUADRO!Q$5&amp;$E883),'Hoja de Trabajo para listado'!$BC$151:$CB$151,0)),0)+IFERROR(INDEX('Hoja de Trabajo para listado'!$DE$153:$DG$274,MATCH($A883,'Hoja de Trabajo para listado'!$DE$153:$DE$1048576,0),MATCH((CUADRO!Q$5&amp;$E883),'Hoja de Trabajo para listado'!$DE$151:$DG$151,0)),0)+IFERROR(INDEX('Hoja de Trabajo para listado'!$CD$155:$DC$1048576,MATCH($A883,'Hoja de Trabajo para listado'!$CD$155:$CD$1048576,0),MATCH((CUADRO!Q$5&amp;$E883),'Hoja de Trabajo para listado'!$CD$151:$DC$151,0)),0)</f>
        <v>0</v>
      </c>
      <c r="R883" s="245">
        <f t="shared" ca="1" si="29"/>
        <v>0</v>
      </c>
      <c r="S883" s="259">
        <f ca="1">+R882+R883</f>
        <v>0</v>
      </c>
      <c r="T883" s="245">
        <f ca="1">+S883</f>
        <v>0</v>
      </c>
      <c r="U883" s="244">
        <f t="shared" si="30"/>
        <v>2</v>
      </c>
      <c r="V883" s="333" t="str">
        <f>+VLOOKUP(A883,bd_lista!$A$3:$E$590,5,FALSE)</f>
        <v>Gobiernos Autonomos Municipales</v>
      </c>
      <c r="W883" s="384"/>
      <c r="X883" s="242">
        <f>+VLOOKUP(A883,[3]Sheet1!$A$13:$D$744,4,FALSE)</f>
        <v>0</v>
      </c>
      <c r="Y883" s="242" t="e">
        <f>+VLOOKUP(X883,bd_lista!$A$3:$C$590,3,FALSE)</f>
        <v>#N/A</v>
      </c>
      <c r="Z883" s="292"/>
      <c r="AA883" s="293"/>
    </row>
    <row r="884" spans="1:27" customFormat="1" ht="15" hidden="1" customHeight="1">
      <c r="A884" s="32">
        <v>1526</v>
      </c>
      <c r="B884" s="388">
        <f>+A884</f>
        <v>1526</v>
      </c>
      <c r="C884" s="247" t="str">
        <f>+VLOOKUP(A884,bd_lista!$A$3:$C$590,3,FALSE)</f>
        <v>Gobierno Autónomo Municipal de Sacaca (Villa de Sacaca)</v>
      </c>
      <c r="D884" s="385" t="str">
        <f>+C884</f>
        <v>Gobierno Autónomo Municipal de Sacaca (Villa de Sacaca)</v>
      </c>
      <c r="E884" s="242" t="s">
        <v>1304</v>
      </c>
      <c r="F884" s="243">
        <f ca="1">+IFERROR(INDEX('Hoja de Trabajo para listado'!$A$155:$Z$1048576,MATCH($A884,'Hoja de Trabajo para listado'!$A$155:$A$1048576,0),MATCH((CUADRO!F$5&amp;$E884),'Hoja de Trabajo para listado'!$A$151:$Z$151,0)),0)+IFERROR(INDEX('Hoja de Trabajo para listado'!$AB$155:$BA$1048576,MATCH($A884,'Hoja de Trabajo para listado'!$AB$155:$AB$1048576,0),MATCH((CUADRO!F$5&amp;$E884),'Hoja de Trabajo para listado'!$AB$151:$BA$151,0)),0)+IFERROR(INDEX('Hoja de Trabajo para listado'!$BC$155:$CB$1048576,MATCH($A884,'Hoja de Trabajo para listado'!$BC$155:$BC$1048576,0),MATCH((CUADRO!F$5&amp;$E884),'Hoja de Trabajo para listado'!$BC$151:$CB$151,0)),0)+IFERROR(INDEX('Hoja de Trabajo para listado'!$DE$153:$DG$274,MATCH($A884,'Hoja de Trabajo para listado'!$DE$153:$DE$1048576,0),MATCH((CUADRO!F$5&amp;$E884),'Hoja de Trabajo para listado'!$DE$151:$DG$151,0)),0)+IFERROR(INDEX('Hoja de Trabajo para listado'!$CD$155:$DC$1048576,MATCH($A884,'Hoja de Trabajo para listado'!$CD$155:$CD$1048576,0),MATCH((CUADRO!F$5&amp;$E884),'Hoja de Trabajo para listado'!$CD$151:$DC$151,0)),0)</f>
        <v>0</v>
      </c>
      <c r="G884" s="243">
        <f ca="1">+IFERROR(INDEX('Hoja de Trabajo para listado'!$A$155:$Z$1048576,MATCH($A884,'Hoja de Trabajo para listado'!$A$155:$A$1048576,0),MATCH((CUADRO!G$5&amp;$E884),'Hoja de Trabajo para listado'!$A$151:$Z$151,0)),0)+IFERROR(INDEX('Hoja de Trabajo para listado'!$AB$155:$BA$1048576,MATCH($A884,'Hoja de Trabajo para listado'!$AB$155:$AB$1048576,0),MATCH((CUADRO!G$5&amp;$E884),'Hoja de Trabajo para listado'!$AB$151:$BA$151,0)),0)+IFERROR(INDEX('Hoja de Trabajo para listado'!$BC$155:$CB$1048576,MATCH($A884,'Hoja de Trabajo para listado'!$BC$155:$BC$1048576,0),MATCH((CUADRO!G$5&amp;$E884),'Hoja de Trabajo para listado'!$BC$151:$CB$151,0)),0)+IFERROR(INDEX('Hoja de Trabajo para listado'!$DE$153:$DG$274,MATCH($A884,'Hoja de Trabajo para listado'!$DE$153:$DE$1048576,0),MATCH((CUADRO!G$5&amp;$E884),'Hoja de Trabajo para listado'!$DE$151:$DG$151,0)),0)+IFERROR(INDEX('Hoja de Trabajo para listado'!$CD$155:$DC$1048576,MATCH($A884,'Hoja de Trabajo para listado'!$CD$155:$CD$1048576,0),MATCH((CUADRO!G$5&amp;$E884),'Hoja de Trabajo para listado'!$CD$151:$DC$151,0)),0)</f>
        <v>0</v>
      </c>
      <c r="H884" s="243">
        <f ca="1">+IFERROR(INDEX('Hoja de Trabajo para listado'!$A$155:$Z$1048576,MATCH($A884,'Hoja de Trabajo para listado'!$A$155:$A$1048576,0),MATCH((CUADRO!H$5&amp;$E884),'Hoja de Trabajo para listado'!$A$151:$Z$151,0)),0)+IFERROR(INDEX('Hoja de Trabajo para listado'!$AB$155:$BA$1048576,MATCH($A884,'Hoja de Trabajo para listado'!$AB$155:$AB$1048576,0),MATCH((CUADRO!H$5&amp;$E884),'Hoja de Trabajo para listado'!$AB$151:$BA$151,0)),0)+IFERROR(INDEX('Hoja de Trabajo para listado'!$BC$155:$CB$1048576,MATCH($A884,'Hoja de Trabajo para listado'!$BC$155:$BC$1048576,0),MATCH((CUADRO!H$5&amp;$E884),'Hoja de Trabajo para listado'!$BC$151:$CB$151,0)),0)+IFERROR(INDEX('Hoja de Trabajo para listado'!$DE$153:$DG$274,MATCH($A884,'Hoja de Trabajo para listado'!$DE$153:$DE$1048576,0),MATCH((CUADRO!H$5&amp;$E884),'Hoja de Trabajo para listado'!$DE$151:$DG$151,0)),0)+IFERROR(INDEX('Hoja de Trabajo para listado'!$CD$155:$DC$1048576,MATCH($A884,'Hoja de Trabajo para listado'!$CD$155:$CD$1048576,0),MATCH((CUADRO!H$5&amp;$E884),'Hoja de Trabajo para listado'!$CD$151:$DC$151,0)),0)</f>
        <v>0</v>
      </c>
      <c r="I884" s="243">
        <f ca="1">+IFERROR(INDEX('Hoja de Trabajo para listado'!$A$155:$Z$1048576,MATCH($A884,'Hoja de Trabajo para listado'!$A$155:$A$1048576,0),MATCH((CUADRO!I$5&amp;$E884),'Hoja de Trabajo para listado'!$A$151:$Z$151,0)),0)+IFERROR(INDEX('Hoja de Trabajo para listado'!$AB$155:$BA$1048576,MATCH($A884,'Hoja de Trabajo para listado'!$AB$155:$AB$1048576,0),MATCH((CUADRO!I$5&amp;$E884),'Hoja de Trabajo para listado'!$AB$151:$BA$151,0)),0)+IFERROR(INDEX('Hoja de Trabajo para listado'!$BC$155:$CB$1048576,MATCH($A884,'Hoja de Trabajo para listado'!$BC$155:$BC$1048576,0),MATCH((CUADRO!I$5&amp;$E884),'Hoja de Trabajo para listado'!$BC$151:$CB$151,0)),0)+IFERROR(INDEX('Hoja de Trabajo para listado'!$DE$153:$DG$274,MATCH($A884,'Hoja de Trabajo para listado'!$DE$153:$DE$1048576,0),MATCH((CUADRO!I$5&amp;$E884),'Hoja de Trabajo para listado'!$DE$151:$DG$151,0)),0)+IFERROR(INDEX('Hoja de Trabajo para listado'!$CD$155:$DC$1048576,MATCH($A884,'Hoja de Trabajo para listado'!$CD$155:$CD$1048576,0),MATCH((CUADRO!I$5&amp;$E884),'Hoja de Trabajo para listado'!$CD$151:$DC$151,0)),0)</f>
        <v>0</v>
      </c>
      <c r="J884" s="243">
        <f ca="1">+IFERROR(INDEX('Hoja de Trabajo para listado'!$A$155:$Z$1048576,MATCH($A884,'Hoja de Trabajo para listado'!$A$155:$A$1048576,0),MATCH((CUADRO!J$5&amp;$E884),'Hoja de Trabajo para listado'!$A$151:$Z$151,0)),0)+IFERROR(INDEX('Hoja de Trabajo para listado'!$AB$155:$BA$1048576,MATCH($A884,'Hoja de Trabajo para listado'!$AB$155:$AB$1048576,0),MATCH((CUADRO!J$5&amp;$E884),'Hoja de Trabajo para listado'!$AB$151:$BA$151,0)),0)+IFERROR(INDEX('Hoja de Trabajo para listado'!$BC$155:$CB$1048576,MATCH($A884,'Hoja de Trabajo para listado'!$BC$155:$BC$1048576,0),MATCH((CUADRO!J$5&amp;$E884),'Hoja de Trabajo para listado'!$BC$151:$CB$151,0)),0)+IFERROR(INDEX('Hoja de Trabajo para listado'!$DE$153:$DG$274,MATCH($A884,'Hoja de Trabajo para listado'!$DE$153:$DE$1048576,0),MATCH((CUADRO!J$5&amp;$E884),'Hoja de Trabajo para listado'!$DE$151:$DG$151,0)),0)+IFERROR(INDEX('Hoja de Trabajo para listado'!$CD$155:$DC$1048576,MATCH($A884,'Hoja de Trabajo para listado'!$CD$155:$CD$1048576,0),MATCH((CUADRO!J$5&amp;$E884),'Hoja de Trabajo para listado'!$CD$151:$DC$151,0)),0)</f>
        <v>0</v>
      </c>
      <c r="K884" s="243">
        <f ca="1">+IFERROR(INDEX('Hoja de Trabajo para listado'!$A$155:$Z$1048576,MATCH($A884,'Hoja de Trabajo para listado'!$A$155:$A$1048576,0),MATCH((CUADRO!K$5&amp;$E884),'Hoja de Trabajo para listado'!$A$151:$Z$151,0)),0)+IFERROR(INDEX('Hoja de Trabajo para listado'!$AB$155:$BA$1048576,MATCH($A884,'Hoja de Trabajo para listado'!$AB$155:$AB$1048576,0),MATCH((CUADRO!K$5&amp;$E884),'Hoja de Trabajo para listado'!$AB$151:$BA$151,0)),0)+IFERROR(INDEX('Hoja de Trabajo para listado'!$BC$155:$CB$1048576,MATCH($A884,'Hoja de Trabajo para listado'!$BC$155:$BC$1048576,0),MATCH((CUADRO!K$5&amp;$E884),'Hoja de Trabajo para listado'!$BC$151:$CB$151,0)),0)+IFERROR(INDEX('Hoja de Trabajo para listado'!$DE$153:$DG$274,MATCH($A884,'Hoja de Trabajo para listado'!$DE$153:$DE$1048576,0),MATCH((CUADRO!K$5&amp;$E884),'Hoja de Trabajo para listado'!$DE$151:$DG$151,0)),0)+IFERROR(INDEX('Hoja de Trabajo para listado'!$CD$155:$DC$1048576,MATCH($A884,'Hoja de Trabajo para listado'!$CD$155:$CD$1048576,0),MATCH((CUADRO!K$5&amp;$E884),'Hoja de Trabajo para listado'!$CD$151:$DC$151,0)),0)</f>
        <v>0</v>
      </c>
      <c r="L884" s="243">
        <f ca="1">+IFERROR(INDEX('Hoja de Trabajo para listado'!$A$155:$Z$1048576,MATCH($A884,'Hoja de Trabajo para listado'!$A$155:$A$1048576,0),MATCH((CUADRO!L$5&amp;$E884),'Hoja de Trabajo para listado'!$A$151:$Z$151,0)),0)+IFERROR(INDEX('Hoja de Trabajo para listado'!$AB$155:$BA$1048576,MATCH($A884,'Hoja de Trabajo para listado'!$AB$155:$AB$1048576,0),MATCH((CUADRO!L$5&amp;$E884),'Hoja de Trabajo para listado'!$AB$151:$BA$151,0)),0)+IFERROR(INDEX('Hoja de Trabajo para listado'!$BC$155:$CB$1048576,MATCH($A884,'Hoja de Trabajo para listado'!$BC$155:$BC$1048576,0),MATCH((CUADRO!L$5&amp;$E884),'Hoja de Trabajo para listado'!$BC$151:$CB$151,0)),0)+IFERROR(INDEX('Hoja de Trabajo para listado'!$DE$153:$DG$274,MATCH($A884,'Hoja de Trabajo para listado'!$DE$153:$DE$1048576,0),MATCH((CUADRO!L$5&amp;$E884),'Hoja de Trabajo para listado'!$DE$151:$DG$151,0)),0)+IFERROR(INDEX('Hoja de Trabajo para listado'!$CD$155:$DC$1048576,MATCH($A884,'Hoja de Trabajo para listado'!$CD$155:$CD$1048576,0),MATCH((CUADRO!L$5&amp;$E884),'Hoja de Trabajo para listado'!$CD$151:$DC$151,0)),0)</f>
        <v>0</v>
      </c>
      <c r="M884" s="243">
        <f ca="1">+IFERROR(INDEX('Hoja de Trabajo para listado'!$A$155:$Z$1048576,MATCH($A884,'Hoja de Trabajo para listado'!$A$155:$A$1048576,0),MATCH((CUADRO!M$5&amp;$E884),'Hoja de Trabajo para listado'!$A$151:$Z$151,0)),0)+IFERROR(INDEX('Hoja de Trabajo para listado'!$AB$155:$BA$1048576,MATCH($A884,'Hoja de Trabajo para listado'!$AB$155:$AB$1048576,0),MATCH((CUADRO!M$5&amp;$E884),'Hoja de Trabajo para listado'!$AB$151:$BA$151,0)),0)+IFERROR(INDEX('Hoja de Trabajo para listado'!$BC$155:$CB$1048576,MATCH($A884,'Hoja de Trabajo para listado'!$BC$155:$BC$1048576,0),MATCH((CUADRO!M$5&amp;$E884),'Hoja de Trabajo para listado'!$BC$151:$CB$151,0)),0)+IFERROR(INDEX('Hoja de Trabajo para listado'!$DE$153:$DG$274,MATCH($A884,'Hoja de Trabajo para listado'!$DE$153:$DE$1048576,0),MATCH((CUADRO!M$5&amp;$E884),'Hoja de Trabajo para listado'!$DE$151:$DG$151,0)),0)+IFERROR(INDEX('Hoja de Trabajo para listado'!$CD$155:$DC$1048576,MATCH($A884,'Hoja de Trabajo para listado'!$CD$155:$CD$1048576,0),MATCH((CUADRO!M$5&amp;$E884),'Hoja de Trabajo para listado'!$CD$151:$DC$151,0)),0)</f>
        <v>0</v>
      </c>
      <c r="N884" s="243">
        <f ca="1">+IFERROR(INDEX('Hoja de Trabajo para listado'!$A$155:$Z$1048576,MATCH($A884,'Hoja de Trabajo para listado'!$A$155:$A$1048576,0),MATCH((CUADRO!N$5&amp;$E884),'Hoja de Trabajo para listado'!$A$151:$Z$151,0)),0)+IFERROR(INDEX('Hoja de Trabajo para listado'!$AB$155:$BA$1048576,MATCH($A884,'Hoja de Trabajo para listado'!$AB$155:$AB$1048576,0),MATCH((CUADRO!N$5&amp;$E884),'Hoja de Trabajo para listado'!$AB$151:$BA$151,0)),0)+IFERROR(INDEX('Hoja de Trabajo para listado'!$BC$155:$CB$1048576,MATCH($A884,'Hoja de Trabajo para listado'!$BC$155:$BC$1048576,0),MATCH((CUADRO!N$5&amp;$E884),'Hoja de Trabajo para listado'!$BC$151:$CB$151,0)),0)+IFERROR(INDEX('Hoja de Trabajo para listado'!$DE$153:$DG$274,MATCH($A884,'Hoja de Trabajo para listado'!$DE$153:$DE$1048576,0),MATCH((CUADRO!N$5&amp;$E884),'Hoja de Trabajo para listado'!$DE$151:$DG$151,0)),0)+IFERROR(INDEX('Hoja de Trabajo para listado'!$CD$155:$DC$1048576,MATCH($A884,'Hoja de Trabajo para listado'!$CD$155:$CD$1048576,0),MATCH((CUADRO!N$5&amp;$E884),'Hoja de Trabajo para listado'!$CD$151:$DC$151,0)),0)</f>
        <v>0</v>
      </c>
      <c r="O884" s="243">
        <f ca="1">+IFERROR(INDEX('Hoja de Trabajo para listado'!$A$155:$Z$1048576,MATCH($A884,'Hoja de Trabajo para listado'!$A$155:$A$1048576,0),MATCH((CUADRO!O$5&amp;$E884),'Hoja de Trabajo para listado'!$A$151:$Z$151,0)),0)+IFERROR(INDEX('Hoja de Trabajo para listado'!$AB$155:$BA$1048576,MATCH($A884,'Hoja de Trabajo para listado'!$AB$155:$AB$1048576,0),MATCH((CUADRO!O$5&amp;$E884),'Hoja de Trabajo para listado'!$AB$151:$BA$151,0)),0)+IFERROR(INDEX('Hoja de Trabajo para listado'!$BC$155:$CB$1048576,MATCH($A884,'Hoja de Trabajo para listado'!$BC$155:$BC$1048576,0),MATCH((CUADRO!O$5&amp;$E884),'Hoja de Trabajo para listado'!$BC$151:$CB$151,0)),0)+IFERROR(INDEX('Hoja de Trabajo para listado'!$DE$153:$DG$274,MATCH($A884,'Hoja de Trabajo para listado'!$DE$153:$DE$1048576,0),MATCH((CUADRO!O$5&amp;$E884),'Hoja de Trabajo para listado'!$DE$151:$DG$151,0)),0)+IFERROR(INDEX('Hoja de Trabajo para listado'!$CD$155:$DC$1048576,MATCH($A884,'Hoja de Trabajo para listado'!$CD$155:$CD$1048576,0),MATCH((CUADRO!O$5&amp;$E884),'Hoja de Trabajo para listado'!$CD$151:$DC$151,0)),0)</f>
        <v>0</v>
      </c>
      <c r="P884" s="243">
        <f ca="1">+IFERROR(INDEX('Hoja de Trabajo para listado'!$A$155:$Z$1048576,MATCH($A884,'Hoja de Trabajo para listado'!$A$155:$A$1048576,0),MATCH((CUADRO!P$5&amp;$E884),'Hoja de Trabajo para listado'!$A$151:$Z$151,0)),0)+IFERROR(INDEX('Hoja de Trabajo para listado'!$AB$155:$BA$1048576,MATCH($A884,'Hoja de Trabajo para listado'!$AB$155:$AB$1048576,0),MATCH((CUADRO!P$5&amp;$E884),'Hoja de Trabajo para listado'!$AB$151:$BA$151,0)),0)+IFERROR(INDEX('Hoja de Trabajo para listado'!$BC$155:$CB$1048576,MATCH($A884,'Hoja de Trabajo para listado'!$BC$155:$BC$1048576,0),MATCH((CUADRO!P$5&amp;$E884),'Hoja de Trabajo para listado'!$BC$151:$CB$151,0)),0)+IFERROR(INDEX('Hoja de Trabajo para listado'!$DE$153:$DG$274,MATCH($A884,'Hoja de Trabajo para listado'!$DE$153:$DE$1048576,0),MATCH((CUADRO!P$5&amp;$E884),'Hoja de Trabajo para listado'!$DE$151:$DG$151,0)),0)+IFERROR(INDEX('Hoja de Trabajo para listado'!$CD$155:$DC$1048576,MATCH($A884,'Hoja de Trabajo para listado'!$CD$155:$CD$1048576,0),MATCH((CUADRO!P$5&amp;$E884),'Hoja de Trabajo para listado'!$CD$151:$DC$151,0)),0)</f>
        <v>0</v>
      </c>
      <c r="Q884" s="243">
        <f ca="1">+IFERROR(INDEX('Hoja de Trabajo para listado'!$A$155:$Z$1048576,MATCH($A884,'Hoja de Trabajo para listado'!$A$155:$A$1048576,0),MATCH((CUADRO!Q$5&amp;$E884),'Hoja de Trabajo para listado'!$A$151:$Z$151,0)),0)+IFERROR(INDEX('Hoja de Trabajo para listado'!$AB$155:$BA$1048576,MATCH($A884,'Hoja de Trabajo para listado'!$AB$155:$AB$1048576,0),MATCH((CUADRO!Q$5&amp;$E884),'Hoja de Trabajo para listado'!$AB$151:$BA$151,0)),0)+IFERROR(INDEX('Hoja de Trabajo para listado'!$BC$155:$CB$1048576,MATCH($A884,'Hoja de Trabajo para listado'!$BC$155:$BC$1048576,0),MATCH((CUADRO!Q$5&amp;$E884),'Hoja de Trabajo para listado'!$BC$151:$CB$151,0)),0)+IFERROR(INDEX('Hoja de Trabajo para listado'!$DE$153:$DG$274,MATCH($A884,'Hoja de Trabajo para listado'!$DE$153:$DE$1048576,0),MATCH((CUADRO!Q$5&amp;$E884),'Hoja de Trabajo para listado'!$DE$151:$DG$151,0)),0)+IFERROR(INDEX('Hoja de Trabajo para listado'!$CD$155:$DC$1048576,MATCH($A884,'Hoja de Trabajo para listado'!$CD$155:$CD$1048576,0),MATCH((CUADRO!Q$5&amp;$E884),'Hoja de Trabajo para listado'!$CD$151:$DC$151,0)),0)</f>
        <v>0</v>
      </c>
      <c r="R884" s="243">
        <f t="shared" ca="1" si="29"/>
        <v>0</v>
      </c>
      <c r="S884" s="249"/>
      <c r="T884" s="243">
        <f ca="1">+T885</f>
        <v>0</v>
      </c>
      <c r="U884" s="242">
        <f t="shared" si="30"/>
        <v>1</v>
      </c>
      <c r="V884" s="333" t="str">
        <f>+VLOOKUP(A884,bd_lista!$A$3:$E$590,5,FALSE)</f>
        <v>Gobiernos Autonomos Municipales</v>
      </c>
      <c r="W884" s="383" t="str">
        <f>+V884</f>
        <v>Gobiernos Autonomos Municipales</v>
      </c>
      <c r="X884" s="242">
        <f>+VLOOKUP(A884,[3]Sheet1!$A$13:$D$744,4,FALSE)</f>
        <v>0</v>
      </c>
      <c r="Y884" s="242" t="e">
        <f>+VLOOKUP(X884,bd_lista!$A$3:$C$590,3,FALSE)</f>
        <v>#N/A</v>
      </c>
      <c r="Z884" s="294">
        <f>+X884</f>
        <v>0</v>
      </c>
      <c r="AA884" s="295" t="e">
        <f>+Y884</f>
        <v>#N/A</v>
      </c>
    </row>
    <row r="885" spans="1:27" customFormat="1" ht="27" hidden="1" customHeight="1">
      <c r="A885" s="32">
        <v>1526</v>
      </c>
      <c r="B885" s="389"/>
      <c r="C885" s="247" t="str">
        <f>+VLOOKUP(A885,bd_lista!$A$3:$C$590,3,FALSE)</f>
        <v>Gobierno Autónomo Municipal de Sacaca (Villa de Sacaca)</v>
      </c>
      <c r="D885" s="386"/>
      <c r="E885" s="244" t="s">
        <v>1305</v>
      </c>
      <c r="F885" s="245">
        <f ca="1">+IFERROR(INDEX('Hoja de Trabajo para listado'!$A$155:$Z$1048576,MATCH($A885,'Hoja de Trabajo para listado'!$A$155:$A$1048576,0),MATCH((CUADRO!F$5&amp;$E885),'Hoja de Trabajo para listado'!$A$151:$Z$151,0)),0)+IFERROR(INDEX('Hoja de Trabajo para listado'!$AB$155:$BA$1048576,MATCH($A885,'Hoja de Trabajo para listado'!$AB$155:$AB$1048576,0),MATCH((CUADRO!F$5&amp;$E885),'Hoja de Trabajo para listado'!$AB$151:$BA$151,0)),0)+IFERROR(INDEX('Hoja de Trabajo para listado'!$BC$155:$CB$1048576,MATCH($A885,'Hoja de Trabajo para listado'!$BC$155:$BC$1048576,0),MATCH((CUADRO!F$5&amp;$E885),'Hoja de Trabajo para listado'!$BC$151:$CB$151,0)),0)+IFERROR(INDEX('Hoja de Trabajo para listado'!$DE$153:$DG$274,MATCH($A885,'Hoja de Trabajo para listado'!$DE$153:$DE$1048576,0),MATCH((CUADRO!F$5&amp;$E885),'Hoja de Trabajo para listado'!$DE$151:$DG$151,0)),0)+IFERROR(INDEX('Hoja de Trabajo para listado'!$CD$155:$DC$1048576,MATCH($A885,'Hoja de Trabajo para listado'!$CD$155:$CD$1048576,0),MATCH((CUADRO!F$5&amp;$E885),'Hoja de Trabajo para listado'!$CD$151:$DC$151,0)),0)</f>
        <v>0</v>
      </c>
      <c r="G885" s="245">
        <f ca="1">+IFERROR(INDEX('Hoja de Trabajo para listado'!$A$155:$Z$1048576,MATCH($A885,'Hoja de Trabajo para listado'!$A$155:$A$1048576,0),MATCH((CUADRO!G$5&amp;$E885),'Hoja de Trabajo para listado'!$A$151:$Z$151,0)),0)+IFERROR(INDEX('Hoja de Trabajo para listado'!$AB$155:$BA$1048576,MATCH($A885,'Hoja de Trabajo para listado'!$AB$155:$AB$1048576,0),MATCH((CUADRO!G$5&amp;$E885),'Hoja de Trabajo para listado'!$AB$151:$BA$151,0)),0)+IFERROR(INDEX('Hoja de Trabajo para listado'!$BC$155:$CB$1048576,MATCH($A885,'Hoja de Trabajo para listado'!$BC$155:$BC$1048576,0),MATCH((CUADRO!G$5&amp;$E885),'Hoja de Trabajo para listado'!$BC$151:$CB$151,0)),0)+IFERROR(INDEX('Hoja de Trabajo para listado'!$DE$153:$DG$274,MATCH($A885,'Hoja de Trabajo para listado'!$DE$153:$DE$1048576,0),MATCH((CUADRO!G$5&amp;$E885),'Hoja de Trabajo para listado'!$DE$151:$DG$151,0)),0)+IFERROR(INDEX('Hoja de Trabajo para listado'!$CD$155:$DC$1048576,MATCH($A885,'Hoja de Trabajo para listado'!$CD$155:$CD$1048576,0),MATCH((CUADRO!G$5&amp;$E885),'Hoja de Trabajo para listado'!$CD$151:$DC$151,0)),0)</f>
        <v>0</v>
      </c>
      <c r="H885" s="245">
        <f ca="1">+IFERROR(INDEX('Hoja de Trabajo para listado'!$A$155:$Z$1048576,MATCH($A885,'Hoja de Trabajo para listado'!$A$155:$A$1048576,0),MATCH((CUADRO!H$5&amp;$E885),'Hoja de Trabajo para listado'!$A$151:$Z$151,0)),0)+IFERROR(INDEX('Hoja de Trabajo para listado'!$AB$155:$BA$1048576,MATCH($A885,'Hoja de Trabajo para listado'!$AB$155:$AB$1048576,0),MATCH((CUADRO!H$5&amp;$E885),'Hoja de Trabajo para listado'!$AB$151:$BA$151,0)),0)+IFERROR(INDEX('Hoja de Trabajo para listado'!$BC$155:$CB$1048576,MATCH($A885,'Hoja de Trabajo para listado'!$BC$155:$BC$1048576,0),MATCH((CUADRO!H$5&amp;$E885),'Hoja de Trabajo para listado'!$BC$151:$CB$151,0)),0)+IFERROR(INDEX('Hoja de Trabajo para listado'!$DE$153:$DG$274,MATCH($A885,'Hoja de Trabajo para listado'!$DE$153:$DE$1048576,0),MATCH((CUADRO!H$5&amp;$E885),'Hoja de Trabajo para listado'!$DE$151:$DG$151,0)),0)+IFERROR(INDEX('Hoja de Trabajo para listado'!$CD$155:$DC$1048576,MATCH($A885,'Hoja de Trabajo para listado'!$CD$155:$CD$1048576,0),MATCH((CUADRO!H$5&amp;$E885),'Hoja de Trabajo para listado'!$CD$151:$DC$151,0)),0)</f>
        <v>0</v>
      </c>
      <c r="I885" s="245">
        <f ca="1">+IFERROR(INDEX('Hoja de Trabajo para listado'!$A$155:$Z$1048576,MATCH($A885,'Hoja de Trabajo para listado'!$A$155:$A$1048576,0),MATCH((CUADRO!I$5&amp;$E885),'Hoja de Trabajo para listado'!$A$151:$Z$151,0)),0)+IFERROR(INDEX('Hoja de Trabajo para listado'!$AB$155:$BA$1048576,MATCH($A885,'Hoja de Trabajo para listado'!$AB$155:$AB$1048576,0),MATCH((CUADRO!I$5&amp;$E885),'Hoja de Trabajo para listado'!$AB$151:$BA$151,0)),0)+IFERROR(INDEX('Hoja de Trabajo para listado'!$BC$155:$CB$1048576,MATCH($A885,'Hoja de Trabajo para listado'!$BC$155:$BC$1048576,0),MATCH((CUADRO!I$5&amp;$E885),'Hoja de Trabajo para listado'!$BC$151:$CB$151,0)),0)+IFERROR(INDEX('Hoja de Trabajo para listado'!$DE$153:$DG$274,MATCH($A885,'Hoja de Trabajo para listado'!$DE$153:$DE$1048576,0),MATCH((CUADRO!I$5&amp;$E885),'Hoja de Trabajo para listado'!$DE$151:$DG$151,0)),0)+IFERROR(INDEX('Hoja de Trabajo para listado'!$CD$155:$DC$1048576,MATCH($A885,'Hoja de Trabajo para listado'!$CD$155:$CD$1048576,0),MATCH((CUADRO!I$5&amp;$E885),'Hoja de Trabajo para listado'!$CD$151:$DC$151,0)),0)</f>
        <v>0</v>
      </c>
      <c r="J885" s="245">
        <f ca="1">+IFERROR(INDEX('Hoja de Trabajo para listado'!$A$155:$Z$1048576,MATCH($A885,'Hoja de Trabajo para listado'!$A$155:$A$1048576,0),MATCH((CUADRO!J$5&amp;$E885),'Hoja de Trabajo para listado'!$A$151:$Z$151,0)),0)+IFERROR(INDEX('Hoja de Trabajo para listado'!$AB$155:$BA$1048576,MATCH($A885,'Hoja de Trabajo para listado'!$AB$155:$AB$1048576,0),MATCH((CUADRO!J$5&amp;$E885),'Hoja de Trabajo para listado'!$AB$151:$BA$151,0)),0)+IFERROR(INDEX('Hoja de Trabajo para listado'!$BC$155:$CB$1048576,MATCH($A885,'Hoja de Trabajo para listado'!$BC$155:$BC$1048576,0),MATCH((CUADRO!J$5&amp;$E885),'Hoja de Trabajo para listado'!$BC$151:$CB$151,0)),0)+IFERROR(INDEX('Hoja de Trabajo para listado'!$DE$153:$DG$274,MATCH($A885,'Hoja de Trabajo para listado'!$DE$153:$DE$1048576,0),MATCH((CUADRO!J$5&amp;$E885),'Hoja de Trabajo para listado'!$DE$151:$DG$151,0)),0)+IFERROR(INDEX('Hoja de Trabajo para listado'!$CD$155:$DC$1048576,MATCH($A885,'Hoja de Trabajo para listado'!$CD$155:$CD$1048576,0),MATCH((CUADRO!J$5&amp;$E885),'Hoja de Trabajo para listado'!$CD$151:$DC$151,0)),0)</f>
        <v>0</v>
      </c>
      <c r="K885" s="245">
        <f ca="1">+IFERROR(INDEX('Hoja de Trabajo para listado'!$A$155:$Z$1048576,MATCH($A885,'Hoja de Trabajo para listado'!$A$155:$A$1048576,0),MATCH((CUADRO!K$5&amp;$E885),'Hoja de Trabajo para listado'!$A$151:$Z$151,0)),0)+IFERROR(INDEX('Hoja de Trabajo para listado'!$AB$155:$BA$1048576,MATCH($A885,'Hoja de Trabajo para listado'!$AB$155:$AB$1048576,0),MATCH((CUADRO!K$5&amp;$E885),'Hoja de Trabajo para listado'!$AB$151:$BA$151,0)),0)+IFERROR(INDEX('Hoja de Trabajo para listado'!$BC$155:$CB$1048576,MATCH($A885,'Hoja de Trabajo para listado'!$BC$155:$BC$1048576,0),MATCH((CUADRO!K$5&amp;$E885),'Hoja de Trabajo para listado'!$BC$151:$CB$151,0)),0)+IFERROR(INDEX('Hoja de Trabajo para listado'!$DE$153:$DG$274,MATCH($A885,'Hoja de Trabajo para listado'!$DE$153:$DE$1048576,0),MATCH((CUADRO!K$5&amp;$E885),'Hoja de Trabajo para listado'!$DE$151:$DG$151,0)),0)+IFERROR(INDEX('Hoja de Trabajo para listado'!$CD$155:$DC$1048576,MATCH($A885,'Hoja de Trabajo para listado'!$CD$155:$CD$1048576,0),MATCH((CUADRO!K$5&amp;$E885),'Hoja de Trabajo para listado'!$CD$151:$DC$151,0)),0)</f>
        <v>0</v>
      </c>
      <c r="L885" s="245">
        <f ca="1">+IFERROR(INDEX('Hoja de Trabajo para listado'!$A$155:$Z$1048576,MATCH($A885,'Hoja de Trabajo para listado'!$A$155:$A$1048576,0),MATCH((CUADRO!L$5&amp;$E885),'Hoja de Trabajo para listado'!$A$151:$Z$151,0)),0)+IFERROR(INDEX('Hoja de Trabajo para listado'!$AB$155:$BA$1048576,MATCH($A885,'Hoja de Trabajo para listado'!$AB$155:$AB$1048576,0),MATCH((CUADRO!L$5&amp;$E885),'Hoja de Trabajo para listado'!$AB$151:$BA$151,0)),0)+IFERROR(INDEX('Hoja de Trabajo para listado'!$BC$155:$CB$1048576,MATCH($A885,'Hoja de Trabajo para listado'!$BC$155:$BC$1048576,0),MATCH((CUADRO!L$5&amp;$E885),'Hoja de Trabajo para listado'!$BC$151:$CB$151,0)),0)+IFERROR(INDEX('Hoja de Trabajo para listado'!$DE$153:$DG$274,MATCH($A885,'Hoja de Trabajo para listado'!$DE$153:$DE$1048576,0),MATCH((CUADRO!L$5&amp;$E885),'Hoja de Trabajo para listado'!$DE$151:$DG$151,0)),0)+IFERROR(INDEX('Hoja de Trabajo para listado'!$CD$155:$DC$1048576,MATCH($A885,'Hoja de Trabajo para listado'!$CD$155:$CD$1048576,0),MATCH((CUADRO!L$5&amp;$E885),'Hoja de Trabajo para listado'!$CD$151:$DC$151,0)),0)</f>
        <v>0</v>
      </c>
      <c r="M885" s="245">
        <f ca="1">+IFERROR(INDEX('Hoja de Trabajo para listado'!$A$155:$Z$1048576,MATCH($A885,'Hoja de Trabajo para listado'!$A$155:$A$1048576,0),MATCH((CUADRO!M$5&amp;$E885),'Hoja de Trabajo para listado'!$A$151:$Z$151,0)),0)+IFERROR(INDEX('Hoja de Trabajo para listado'!$AB$155:$BA$1048576,MATCH($A885,'Hoja de Trabajo para listado'!$AB$155:$AB$1048576,0),MATCH((CUADRO!M$5&amp;$E885),'Hoja de Trabajo para listado'!$AB$151:$BA$151,0)),0)+IFERROR(INDEX('Hoja de Trabajo para listado'!$BC$155:$CB$1048576,MATCH($A885,'Hoja de Trabajo para listado'!$BC$155:$BC$1048576,0),MATCH((CUADRO!M$5&amp;$E885),'Hoja de Trabajo para listado'!$BC$151:$CB$151,0)),0)+IFERROR(INDEX('Hoja de Trabajo para listado'!$DE$153:$DG$274,MATCH($A885,'Hoja de Trabajo para listado'!$DE$153:$DE$1048576,0),MATCH((CUADRO!M$5&amp;$E885),'Hoja de Trabajo para listado'!$DE$151:$DG$151,0)),0)+IFERROR(INDEX('Hoja de Trabajo para listado'!$CD$155:$DC$1048576,MATCH($A885,'Hoja de Trabajo para listado'!$CD$155:$CD$1048576,0),MATCH((CUADRO!M$5&amp;$E885),'Hoja de Trabajo para listado'!$CD$151:$DC$151,0)),0)</f>
        <v>0</v>
      </c>
      <c r="N885" s="245">
        <f ca="1">+IFERROR(INDEX('Hoja de Trabajo para listado'!$A$155:$Z$1048576,MATCH($A885,'Hoja de Trabajo para listado'!$A$155:$A$1048576,0),MATCH((CUADRO!N$5&amp;$E885),'Hoja de Trabajo para listado'!$A$151:$Z$151,0)),0)+IFERROR(INDEX('Hoja de Trabajo para listado'!$AB$155:$BA$1048576,MATCH($A885,'Hoja de Trabajo para listado'!$AB$155:$AB$1048576,0),MATCH((CUADRO!N$5&amp;$E885),'Hoja de Trabajo para listado'!$AB$151:$BA$151,0)),0)+IFERROR(INDEX('Hoja de Trabajo para listado'!$BC$155:$CB$1048576,MATCH($A885,'Hoja de Trabajo para listado'!$BC$155:$BC$1048576,0),MATCH((CUADRO!N$5&amp;$E885),'Hoja de Trabajo para listado'!$BC$151:$CB$151,0)),0)+IFERROR(INDEX('Hoja de Trabajo para listado'!$DE$153:$DG$274,MATCH($A885,'Hoja de Trabajo para listado'!$DE$153:$DE$1048576,0),MATCH((CUADRO!N$5&amp;$E885),'Hoja de Trabajo para listado'!$DE$151:$DG$151,0)),0)+IFERROR(INDEX('Hoja de Trabajo para listado'!$CD$155:$DC$1048576,MATCH($A885,'Hoja de Trabajo para listado'!$CD$155:$CD$1048576,0),MATCH((CUADRO!N$5&amp;$E885),'Hoja de Trabajo para listado'!$CD$151:$DC$151,0)),0)</f>
        <v>0</v>
      </c>
      <c r="O885" s="245">
        <f ca="1">+IFERROR(INDEX('Hoja de Trabajo para listado'!$A$155:$Z$1048576,MATCH($A885,'Hoja de Trabajo para listado'!$A$155:$A$1048576,0),MATCH((CUADRO!O$5&amp;$E885),'Hoja de Trabajo para listado'!$A$151:$Z$151,0)),0)+IFERROR(INDEX('Hoja de Trabajo para listado'!$AB$155:$BA$1048576,MATCH($A885,'Hoja de Trabajo para listado'!$AB$155:$AB$1048576,0),MATCH((CUADRO!O$5&amp;$E885),'Hoja de Trabajo para listado'!$AB$151:$BA$151,0)),0)+IFERROR(INDEX('Hoja de Trabajo para listado'!$BC$155:$CB$1048576,MATCH($A885,'Hoja de Trabajo para listado'!$BC$155:$BC$1048576,0),MATCH((CUADRO!O$5&amp;$E885),'Hoja de Trabajo para listado'!$BC$151:$CB$151,0)),0)+IFERROR(INDEX('Hoja de Trabajo para listado'!$DE$153:$DG$274,MATCH($A885,'Hoja de Trabajo para listado'!$DE$153:$DE$1048576,0),MATCH((CUADRO!O$5&amp;$E885),'Hoja de Trabajo para listado'!$DE$151:$DG$151,0)),0)+IFERROR(INDEX('Hoja de Trabajo para listado'!$CD$155:$DC$1048576,MATCH($A885,'Hoja de Trabajo para listado'!$CD$155:$CD$1048576,0),MATCH((CUADRO!O$5&amp;$E885),'Hoja de Trabajo para listado'!$CD$151:$DC$151,0)),0)</f>
        <v>0</v>
      </c>
      <c r="P885" s="245">
        <f ca="1">+IFERROR(INDEX('Hoja de Trabajo para listado'!$A$155:$Z$1048576,MATCH($A885,'Hoja de Trabajo para listado'!$A$155:$A$1048576,0),MATCH((CUADRO!P$5&amp;$E885),'Hoja de Trabajo para listado'!$A$151:$Z$151,0)),0)+IFERROR(INDEX('Hoja de Trabajo para listado'!$AB$155:$BA$1048576,MATCH($A885,'Hoja de Trabajo para listado'!$AB$155:$AB$1048576,0),MATCH((CUADRO!P$5&amp;$E885),'Hoja de Trabajo para listado'!$AB$151:$BA$151,0)),0)+IFERROR(INDEX('Hoja de Trabajo para listado'!$BC$155:$CB$1048576,MATCH($A885,'Hoja de Trabajo para listado'!$BC$155:$BC$1048576,0),MATCH((CUADRO!P$5&amp;$E885),'Hoja de Trabajo para listado'!$BC$151:$CB$151,0)),0)+IFERROR(INDEX('Hoja de Trabajo para listado'!$DE$153:$DG$274,MATCH($A885,'Hoja de Trabajo para listado'!$DE$153:$DE$1048576,0),MATCH((CUADRO!P$5&amp;$E885),'Hoja de Trabajo para listado'!$DE$151:$DG$151,0)),0)+IFERROR(INDEX('Hoja de Trabajo para listado'!$CD$155:$DC$1048576,MATCH($A885,'Hoja de Trabajo para listado'!$CD$155:$CD$1048576,0),MATCH((CUADRO!P$5&amp;$E885),'Hoja de Trabajo para listado'!$CD$151:$DC$151,0)),0)</f>
        <v>0</v>
      </c>
      <c r="Q885" s="245">
        <f ca="1">+IFERROR(INDEX('Hoja de Trabajo para listado'!$A$155:$Z$1048576,MATCH($A885,'Hoja de Trabajo para listado'!$A$155:$A$1048576,0),MATCH((CUADRO!Q$5&amp;$E885),'Hoja de Trabajo para listado'!$A$151:$Z$151,0)),0)+IFERROR(INDEX('Hoja de Trabajo para listado'!$AB$155:$BA$1048576,MATCH($A885,'Hoja de Trabajo para listado'!$AB$155:$AB$1048576,0),MATCH((CUADRO!Q$5&amp;$E885),'Hoja de Trabajo para listado'!$AB$151:$BA$151,0)),0)+IFERROR(INDEX('Hoja de Trabajo para listado'!$BC$155:$CB$1048576,MATCH($A885,'Hoja de Trabajo para listado'!$BC$155:$BC$1048576,0),MATCH((CUADRO!Q$5&amp;$E885),'Hoja de Trabajo para listado'!$BC$151:$CB$151,0)),0)+IFERROR(INDEX('Hoja de Trabajo para listado'!$DE$153:$DG$274,MATCH($A885,'Hoja de Trabajo para listado'!$DE$153:$DE$1048576,0),MATCH((CUADRO!Q$5&amp;$E885),'Hoja de Trabajo para listado'!$DE$151:$DG$151,0)),0)+IFERROR(INDEX('Hoja de Trabajo para listado'!$CD$155:$DC$1048576,MATCH($A885,'Hoja de Trabajo para listado'!$CD$155:$CD$1048576,0),MATCH((CUADRO!Q$5&amp;$E885),'Hoja de Trabajo para listado'!$CD$151:$DC$151,0)),0)</f>
        <v>0</v>
      </c>
      <c r="R885" s="245">
        <f t="shared" ca="1" si="29"/>
        <v>0</v>
      </c>
      <c r="S885" s="259">
        <f ca="1">+R884+R885</f>
        <v>0</v>
      </c>
      <c r="T885" s="245">
        <f ca="1">+S885</f>
        <v>0</v>
      </c>
      <c r="U885" s="244">
        <f t="shared" si="30"/>
        <v>2</v>
      </c>
      <c r="V885" s="333" t="str">
        <f>+VLOOKUP(A885,bd_lista!$A$3:$E$590,5,FALSE)</f>
        <v>Gobiernos Autonomos Municipales</v>
      </c>
      <c r="W885" s="384"/>
      <c r="X885" s="242">
        <f>+VLOOKUP(A885,[3]Sheet1!$A$13:$D$744,4,FALSE)</f>
        <v>0</v>
      </c>
      <c r="Y885" s="242" t="e">
        <f>+VLOOKUP(X885,bd_lista!$A$3:$C$590,3,FALSE)</f>
        <v>#N/A</v>
      </c>
      <c r="Z885" s="292"/>
      <c r="AA885" s="293"/>
    </row>
    <row r="886" spans="1:27" customFormat="1" ht="15" hidden="1" customHeight="1">
      <c r="A886" s="32">
        <v>1527</v>
      </c>
      <c r="B886" s="388">
        <f>+A886</f>
        <v>1527</v>
      </c>
      <c r="C886" s="247" t="str">
        <f>+VLOOKUP(A886,bd_lista!$A$3:$C$590,3,FALSE)</f>
        <v>Gobierno Autónomo Municipal de Caripuyo</v>
      </c>
      <c r="D886" s="385" t="str">
        <f>+C886</f>
        <v>Gobierno Autónomo Municipal de Caripuyo</v>
      </c>
      <c r="E886" s="242" t="s">
        <v>1304</v>
      </c>
      <c r="F886" s="243">
        <f ca="1">+IFERROR(INDEX('Hoja de Trabajo para listado'!$A$155:$Z$1048576,MATCH($A886,'Hoja de Trabajo para listado'!$A$155:$A$1048576,0),MATCH((CUADRO!F$5&amp;$E886),'Hoja de Trabajo para listado'!$A$151:$Z$151,0)),0)+IFERROR(INDEX('Hoja de Trabajo para listado'!$AB$155:$BA$1048576,MATCH($A886,'Hoja de Trabajo para listado'!$AB$155:$AB$1048576,0),MATCH((CUADRO!F$5&amp;$E886),'Hoja de Trabajo para listado'!$AB$151:$BA$151,0)),0)+IFERROR(INDEX('Hoja de Trabajo para listado'!$BC$155:$CB$1048576,MATCH($A886,'Hoja de Trabajo para listado'!$BC$155:$BC$1048576,0),MATCH((CUADRO!F$5&amp;$E886),'Hoja de Trabajo para listado'!$BC$151:$CB$151,0)),0)+IFERROR(INDEX('Hoja de Trabajo para listado'!$DE$153:$DG$274,MATCH($A886,'Hoja de Trabajo para listado'!$DE$153:$DE$1048576,0),MATCH((CUADRO!F$5&amp;$E886),'Hoja de Trabajo para listado'!$DE$151:$DG$151,0)),0)+IFERROR(INDEX('Hoja de Trabajo para listado'!$CD$155:$DC$1048576,MATCH($A886,'Hoja de Trabajo para listado'!$CD$155:$CD$1048576,0),MATCH((CUADRO!F$5&amp;$E886),'Hoja de Trabajo para listado'!$CD$151:$DC$151,0)),0)</f>
        <v>0</v>
      </c>
      <c r="G886" s="243">
        <f ca="1">+IFERROR(INDEX('Hoja de Trabajo para listado'!$A$155:$Z$1048576,MATCH($A886,'Hoja de Trabajo para listado'!$A$155:$A$1048576,0),MATCH((CUADRO!G$5&amp;$E886),'Hoja de Trabajo para listado'!$A$151:$Z$151,0)),0)+IFERROR(INDEX('Hoja de Trabajo para listado'!$AB$155:$BA$1048576,MATCH($A886,'Hoja de Trabajo para listado'!$AB$155:$AB$1048576,0),MATCH((CUADRO!G$5&amp;$E886),'Hoja de Trabajo para listado'!$AB$151:$BA$151,0)),0)+IFERROR(INDEX('Hoja de Trabajo para listado'!$BC$155:$CB$1048576,MATCH($A886,'Hoja de Trabajo para listado'!$BC$155:$BC$1048576,0),MATCH((CUADRO!G$5&amp;$E886),'Hoja de Trabajo para listado'!$BC$151:$CB$151,0)),0)+IFERROR(INDEX('Hoja de Trabajo para listado'!$DE$153:$DG$274,MATCH($A886,'Hoja de Trabajo para listado'!$DE$153:$DE$1048576,0),MATCH((CUADRO!G$5&amp;$E886),'Hoja de Trabajo para listado'!$DE$151:$DG$151,0)),0)+IFERROR(INDEX('Hoja de Trabajo para listado'!$CD$155:$DC$1048576,MATCH($A886,'Hoja de Trabajo para listado'!$CD$155:$CD$1048576,0),MATCH((CUADRO!G$5&amp;$E886),'Hoja de Trabajo para listado'!$CD$151:$DC$151,0)),0)</f>
        <v>0</v>
      </c>
      <c r="H886" s="243">
        <f ca="1">+IFERROR(INDEX('Hoja de Trabajo para listado'!$A$155:$Z$1048576,MATCH($A886,'Hoja de Trabajo para listado'!$A$155:$A$1048576,0),MATCH((CUADRO!H$5&amp;$E886),'Hoja de Trabajo para listado'!$A$151:$Z$151,0)),0)+IFERROR(INDEX('Hoja de Trabajo para listado'!$AB$155:$BA$1048576,MATCH($A886,'Hoja de Trabajo para listado'!$AB$155:$AB$1048576,0),MATCH((CUADRO!H$5&amp;$E886),'Hoja de Trabajo para listado'!$AB$151:$BA$151,0)),0)+IFERROR(INDEX('Hoja de Trabajo para listado'!$BC$155:$CB$1048576,MATCH($A886,'Hoja de Trabajo para listado'!$BC$155:$BC$1048576,0),MATCH((CUADRO!H$5&amp;$E886),'Hoja de Trabajo para listado'!$BC$151:$CB$151,0)),0)+IFERROR(INDEX('Hoja de Trabajo para listado'!$DE$153:$DG$274,MATCH($A886,'Hoja de Trabajo para listado'!$DE$153:$DE$1048576,0),MATCH((CUADRO!H$5&amp;$E886),'Hoja de Trabajo para listado'!$DE$151:$DG$151,0)),0)+IFERROR(INDEX('Hoja de Trabajo para listado'!$CD$155:$DC$1048576,MATCH($A886,'Hoja de Trabajo para listado'!$CD$155:$CD$1048576,0),MATCH((CUADRO!H$5&amp;$E886),'Hoja de Trabajo para listado'!$CD$151:$DC$151,0)),0)</f>
        <v>0</v>
      </c>
      <c r="I886" s="243">
        <f ca="1">+IFERROR(INDEX('Hoja de Trabajo para listado'!$A$155:$Z$1048576,MATCH($A886,'Hoja de Trabajo para listado'!$A$155:$A$1048576,0),MATCH((CUADRO!I$5&amp;$E886),'Hoja de Trabajo para listado'!$A$151:$Z$151,0)),0)+IFERROR(INDEX('Hoja de Trabajo para listado'!$AB$155:$BA$1048576,MATCH($A886,'Hoja de Trabajo para listado'!$AB$155:$AB$1048576,0),MATCH((CUADRO!I$5&amp;$E886),'Hoja de Trabajo para listado'!$AB$151:$BA$151,0)),0)+IFERROR(INDEX('Hoja de Trabajo para listado'!$BC$155:$CB$1048576,MATCH($A886,'Hoja de Trabajo para listado'!$BC$155:$BC$1048576,0),MATCH((CUADRO!I$5&amp;$E886),'Hoja de Trabajo para listado'!$BC$151:$CB$151,0)),0)+IFERROR(INDEX('Hoja de Trabajo para listado'!$DE$153:$DG$274,MATCH($A886,'Hoja de Trabajo para listado'!$DE$153:$DE$1048576,0),MATCH((CUADRO!I$5&amp;$E886),'Hoja de Trabajo para listado'!$DE$151:$DG$151,0)),0)+IFERROR(INDEX('Hoja de Trabajo para listado'!$CD$155:$DC$1048576,MATCH($A886,'Hoja de Trabajo para listado'!$CD$155:$CD$1048576,0),MATCH((CUADRO!I$5&amp;$E886),'Hoja de Trabajo para listado'!$CD$151:$DC$151,0)),0)</f>
        <v>0</v>
      </c>
      <c r="J886" s="243">
        <f ca="1">+IFERROR(INDEX('Hoja de Trabajo para listado'!$A$155:$Z$1048576,MATCH($A886,'Hoja de Trabajo para listado'!$A$155:$A$1048576,0),MATCH((CUADRO!J$5&amp;$E886),'Hoja de Trabajo para listado'!$A$151:$Z$151,0)),0)+IFERROR(INDEX('Hoja de Trabajo para listado'!$AB$155:$BA$1048576,MATCH($A886,'Hoja de Trabajo para listado'!$AB$155:$AB$1048576,0),MATCH((CUADRO!J$5&amp;$E886),'Hoja de Trabajo para listado'!$AB$151:$BA$151,0)),0)+IFERROR(INDEX('Hoja de Trabajo para listado'!$BC$155:$CB$1048576,MATCH($A886,'Hoja de Trabajo para listado'!$BC$155:$BC$1048576,0),MATCH((CUADRO!J$5&amp;$E886),'Hoja de Trabajo para listado'!$BC$151:$CB$151,0)),0)+IFERROR(INDEX('Hoja de Trabajo para listado'!$DE$153:$DG$274,MATCH($A886,'Hoja de Trabajo para listado'!$DE$153:$DE$1048576,0),MATCH((CUADRO!J$5&amp;$E886),'Hoja de Trabajo para listado'!$DE$151:$DG$151,0)),0)+IFERROR(INDEX('Hoja de Trabajo para listado'!$CD$155:$DC$1048576,MATCH($A886,'Hoja de Trabajo para listado'!$CD$155:$CD$1048576,0),MATCH((CUADRO!J$5&amp;$E886),'Hoja de Trabajo para listado'!$CD$151:$DC$151,0)),0)</f>
        <v>0</v>
      </c>
      <c r="K886" s="243">
        <f ca="1">+IFERROR(INDEX('Hoja de Trabajo para listado'!$A$155:$Z$1048576,MATCH($A886,'Hoja de Trabajo para listado'!$A$155:$A$1048576,0),MATCH((CUADRO!K$5&amp;$E886),'Hoja de Trabajo para listado'!$A$151:$Z$151,0)),0)+IFERROR(INDEX('Hoja de Trabajo para listado'!$AB$155:$BA$1048576,MATCH($A886,'Hoja de Trabajo para listado'!$AB$155:$AB$1048576,0),MATCH((CUADRO!K$5&amp;$E886),'Hoja de Trabajo para listado'!$AB$151:$BA$151,0)),0)+IFERROR(INDEX('Hoja de Trabajo para listado'!$BC$155:$CB$1048576,MATCH($A886,'Hoja de Trabajo para listado'!$BC$155:$BC$1048576,0),MATCH((CUADRO!K$5&amp;$E886),'Hoja de Trabajo para listado'!$BC$151:$CB$151,0)),0)+IFERROR(INDEX('Hoja de Trabajo para listado'!$DE$153:$DG$274,MATCH($A886,'Hoja de Trabajo para listado'!$DE$153:$DE$1048576,0),MATCH((CUADRO!K$5&amp;$E886),'Hoja de Trabajo para listado'!$DE$151:$DG$151,0)),0)+IFERROR(INDEX('Hoja de Trabajo para listado'!$CD$155:$DC$1048576,MATCH($A886,'Hoja de Trabajo para listado'!$CD$155:$CD$1048576,0),MATCH((CUADRO!K$5&amp;$E886),'Hoja de Trabajo para listado'!$CD$151:$DC$151,0)),0)</f>
        <v>0</v>
      </c>
      <c r="L886" s="243">
        <f ca="1">+IFERROR(INDEX('Hoja de Trabajo para listado'!$A$155:$Z$1048576,MATCH($A886,'Hoja de Trabajo para listado'!$A$155:$A$1048576,0),MATCH((CUADRO!L$5&amp;$E886),'Hoja de Trabajo para listado'!$A$151:$Z$151,0)),0)+IFERROR(INDEX('Hoja de Trabajo para listado'!$AB$155:$BA$1048576,MATCH($A886,'Hoja de Trabajo para listado'!$AB$155:$AB$1048576,0),MATCH((CUADRO!L$5&amp;$E886),'Hoja de Trabajo para listado'!$AB$151:$BA$151,0)),0)+IFERROR(INDEX('Hoja de Trabajo para listado'!$BC$155:$CB$1048576,MATCH($A886,'Hoja de Trabajo para listado'!$BC$155:$BC$1048576,0),MATCH((CUADRO!L$5&amp;$E886),'Hoja de Trabajo para listado'!$BC$151:$CB$151,0)),0)+IFERROR(INDEX('Hoja de Trabajo para listado'!$DE$153:$DG$274,MATCH($A886,'Hoja de Trabajo para listado'!$DE$153:$DE$1048576,0),MATCH((CUADRO!L$5&amp;$E886),'Hoja de Trabajo para listado'!$DE$151:$DG$151,0)),0)+IFERROR(INDEX('Hoja de Trabajo para listado'!$CD$155:$DC$1048576,MATCH($A886,'Hoja de Trabajo para listado'!$CD$155:$CD$1048576,0),MATCH((CUADRO!L$5&amp;$E886),'Hoja de Trabajo para listado'!$CD$151:$DC$151,0)),0)</f>
        <v>0</v>
      </c>
      <c r="M886" s="243">
        <f ca="1">+IFERROR(INDEX('Hoja de Trabajo para listado'!$A$155:$Z$1048576,MATCH($A886,'Hoja de Trabajo para listado'!$A$155:$A$1048576,0),MATCH((CUADRO!M$5&amp;$E886),'Hoja de Trabajo para listado'!$A$151:$Z$151,0)),0)+IFERROR(INDEX('Hoja de Trabajo para listado'!$AB$155:$BA$1048576,MATCH($A886,'Hoja de Trabajo para listado'!$AB$155:$AB$1048576,0),MATCH((CUADRO!M$5&amp;$E886),'Hoja de Trabajo para listado'!$AB$151:$BA$151,0)),0)+IFERROR(INDEX('Hoja de Trabajo para listado'!$BC$155:$CB$1048576,MATCH($A886,'Hoja de Trabajo para listado'!$BC$155:$BC$1048576,0),MATCH((CUADRO!M$5&amp;$E886),'Hoja de Trabajo para listado'!$BC$151:$CB$151,0)),0)+IFERROR(INDEX('Hoja de Trabajo para listado'!$DE$153:$DG$274,MATCH($A886,'Hoja de Trabajo para listado'!$DE$153:$DE$1048576,0),MATCH((CUADRO!M$5&amp;$E886),'Hoja de Trabajo para listado'!$DE$151:$DG$151,0)),0)+IFERROR(INDEX('Hoja de Trabajo para listado'!$CD$155:$DC$1048576,MATCH($A886,'Hoja de Trabajo para listado'!$CD$155:$CD$1048576,0),MATCH((CUADRO!M$5&amp;$E886),'Hoja de Trabajo para listado'!$CD$151:$DC$151,0)),0)</f>
        <v>0</v>
      </c>
      <c r="N886" s="243">
        <f ca="1">+IFERROR(INDEX('Hoja de Trabajo para listado'!$A$155:$Z$1048576,MATCH($A886,'Hoja de Trabajo para listado'!$A$155:$A$1048576,0),MATCH((CUADRO!N$5&amp;$E886),'Hoja de Trabajo para listado'!$A$151:$Z$151,0)),0)+IFERROR(INDEX('Hoja de Trabajo para listado'!$AB$155:$BA$1048576,MATCH($A886,'Hoja de Trabajo para listado'!$AB$155:$AB$1048576,0),MATCH((CUADRO!N$5&amp;$E886),'Hoja de Trabajo para listado'!$AB$151:$BA$151,0)),0)+IFERROR(INDEX('Hoja de Trabajo para listado'!$BC$155:$CB$1048576,MATCH($A886,'Hoja de Trabajo para listado'!$BC$155:$BC$1048576,0),MATCH((CUADRO!N$5&amp;$E886),'Hoja de Trabajo para listado'!$BC$151:$CB$151,0)),0)+IFERROR(INDEX('Hoja de Trabajo para listado'!$DE$153:$DG$274,MATCH($A886,'Hoja de Trabajo para listado'!$DE$153:$DE$1048576,0),MATCH((CUADRO!N$5&amp;$E886),'Hoja de Trabajo para listado'!$DE$151:$DG$151,0)),0)+IFERROR(INDEX('Hoja de Trabajo para listado'!$CD$155:$DC$1048576,MATCH($A886,'Hoja de Trabajo para listado'!$CD$155:$CD$1048576,0),MATCH((CUADRO!N$5&amp;$E886),'Hoja de Trabajo para listado'!$CD$151:$DC$151,0)),0)</f>
        <v>0</v>
      </c>
      <c r="O886" s="243">
        <f ca="1">+IFERROR(INDEX('Hoja de Trabajo para listado'!$A$155:$Z$1048576,MATCH($A886,'Hoja de Trabajo para listado'!$A$155:$A$1048576,0),MATCH((CUADRO!O$5&amp;$E886),'Hoja de Trabajo para listado'!$A$151:$Z$151,0)),0)+IFERROR(INDEX('Hoja de Trabajo para listado'!$AB$155:$BA$1048576,MATCH($A886,'Hoja de Trabajo para listado'!$AB$155:$AB$1048576,0),MATCH((CUADRO!O$5&amp;$E886),'Hoja de Trabajo para listado'!$AB$151:$BA$151,0)),0)+IFERROR(INDEX('Hoja de Trabajo para listado'!$BC$155:$CB$1048576,MATCH($A886,'Hoja de Trabajo para listado'!$BC$155:$BC$1048576,0),MATCH((CUADRO!O$5&amp;$E886),'Hoja de Trabajo para listado'!$BC$151:$CB$151,0)),0)+IFERROR(INDEX('Hoja de Trabajo para listado'!$DE$153:$DG$274,MATCH($A886,'Hoja de Trabajo para listado'!$DE$153:$DE$1048576,0),MATCH((CUADRO!O$5&amp;$E886),'Hoja de Trabajo para listado'!$DE$151:$DG$151,0)),0)+IFERROR(INDEX('Hoja de Trabajo para listado'!$CD$155:$DC$1048576,MATCH($A886,'Hoja de Trabajo para listado'!$CD$155:$CD$1048576,0),MATCH((CUADRO!O$5&amp;$E886),'Hoja de Trabajo para listado'!$CD$151:$DC$151,0)),0)</f>
        <v>0</v>
      </c>
      <c r="P886" s="243">
        <f ca="1">+IFERROR(INDEX('Hoja de Trabajo para listado'!$A$155:$Z$1048576,MATCH($A886,'Hoja de Trabajo para listado'!$A$155:$A$1048576,0),MATCH((CUADRO!P$5&amp;$E886),'Hoja de Trabajo para listado'!$A$151:$Z$151,0)),0)+IFERROR(INDEX('Hoja de Trabajo para listado'!$AB$155:$BA$1048576,MATCH($A886,'Hoja de Trabajo para listado'!$AB$155:$AB$1048576,0),MATCH((CUADRO!P$5&amp;$E886),'Hoja de Trabajo para listado'!$AB$151:$BA$151,0)),0)+IFERROR(INDEX('Hoja de Trabajo para listado'!$BC$155:$CB$1048576,MATCH($A886,'Hoja de Trabajo para listado'!$BC$155:$BC$1048576,0),MATCH((CUADRO!P$5&amp;$E886),'Hoja de Trabajo para listado'!$BC$151:$CB$151,0)),0)+IFERROR(INDEX('Hoja de Trabajo para listado'!$DE$153:$DG$274,MATCH($A886,'Hoja de Trabajo para listado'!$DE$153:$DE$1048576,0),MATCH((CUADRO!P$5&amp;$E886),'Hoja de Trabajo para listado'!$DE$151:$DG$151,0)),0)+IFERROR(INDEX('Hoja de Trabajo para listado'!$CD$155:$DC$1048576,MATCH($A886,'Hoja de Trabajo para listado'!$CD$155:$CD$1048576,0),MATCH((CUADRO!P$5&amp;$E886),'Hoja de Trabajo para listado'!$CD$151:$DC$151,0)),0)</f>
        <v>0</v>
      </c>
      <c r="Q886" s="243">
        <f ca="1">+IFERROR(INDEX('Hoja de Trabajo para listado'!$A$155:$Z$1048576,MATCH($A886,'Hoja de Trabajo para listado'!$A$155:$A$1048576,0),MATCH((CUADRO!Q$5&amp;$E886),'Hoja de Trabajo para listado'!$A$151:$Z$151,0)),0)+IFERROR(INDEX('Hoja de Trabajo para listado'!$AB$155:$BA$1048576,MATCH($A886,'Hoja de Trabajo para listado'!$AB$155:$AB$1048576,0),MATCH((CUADRO!Q$5&amp;$E886),'Hoja de Trabajo para listado'!$AB$151:$BA$151,0)),0)+IFERROR(INDEX('Hoja de Trabajo para listado'!$BC$155:$CB$1048576,MATCH($A886,'Hoja de Trabajo para listado'!$BC$155:$BC$1048576,0),MATCH((CUADRO!Q$5&amp;$E886),'Hoja de Trabajo para listado'!$BC$151:$CB$151,0)),0)+IFERROR(INDEX('Hoja de Trabajo para listado'!$DE$153:$DG$274,MATCH($A886,'Hoja de Trabajo para listado'!$DE$153:$DE$1048576,0),MATCH((CUADRO!Q$5&amp;$E886),'Hoja de Trabajo para listado'!$DE$151:$DG$151,0)),0)+IFERROR(INDEX('Hoja de Trabajo para listado'!$CD$155:$DC$1048576,MATCH($A886,'Hoja de Trabajo para listado'!$CD$155:$CD$1048576,0),MATCH((CUADRO!Q$5&amp;$E886),'Hoja de Trabajo para listado'!$CD$151:$DC$151,0)),0)</f>
        <v>0</v>
      </c>
      <c r="R886" s="243">
        <f t="shared" ca="1" si="29"/>
        <v>0</v>
      </c>
      <c r="S886" s="249"/>
      <c r="T886" s="243">
        <f ca="1">+T887</f>
        <v>0</v>
      </c>
      <c r="U886" s="242">
        <f t="shared" si="30"/>
        <v>1</v>
      </c>
      <c r="V886" s="333" t="str">
        <f>+VLOOKUP(A886,bd_lista!$A$3:$E$590,5,FALSE)</f>
        <v>Gobiernos Autonomos Municipales</v>
      </c>
      <c r="W886" s="383" t="str">
        <f>+V886</f>
        <v>Gobiernos Autonomos Municipales</v>
      </c>
      <c r="X886" s="242">
        <f>+VLOOKUP(A886,[3]Sheet1!$A$13:$D$744,4,FALSE)</f>
        <v>0</v>
      </c>
      <c r="Y886" s="242" t="e">
        <f>+VLOOKUP(X886,bd_lista!$A$3:$C$590,3,FALSE)</f>
        <v>#N/A</v>
      </c>
      <c r="Z886" s="294">
        <f>+X886</f>
        <v>0</v>
      </c>
      <c r="AA886" s="295" t="e">
        <f>+Y886</f>
        <v>#N/A</v>
      </c>
    </row>
    <row r="887" spans="1:27" customFormat="1" ht="15" hidden="1" customHeight="1">
      <c r="A887" s="32">
        <v>1527</v>
      </c>
      <c r="B887" s="389"/>
      <c r="C887" s="247" t="str">
        <f>+VLOOKUP(A887,bd_lista!$A$3:$C$590,3,FALSE)</f>
        <v>Gobierno Autónomo Municipal de Caripuyo</v>
      </c>
      <c r="D887" s="386"/>
      <c r="E887" s="244" t="s">
        <v>1305</v>
      </c>
      <c r="F887" s="245">
        <f ca="1">+IFERROR(INDEX('Hoja de Trabajo para listado'!$A$155:$Z$1048576,MATCH($A887,'Hoja de Trabajo para listado'!$A$155:$A$1048576,0),MATCH((CUADRO!F$5&amp;$E887),'Hoja de Trabajo para listado'!$A$151:$Z$151,0)),0)+IFERROR(INDEX('Hoja de Trabajo para listado'!$AB$155:$BA$1048576,MATCH($A887,'Hoja de Trabajo para listado'!$AB$155:$AB$1048576,0),MATCH((CUADRO!F$5&amp;$E887),'Hoja de Trabajo para listado'!$AB$151:$BA$151,0)),0)+IFERROR(INDEX('Hoja de Trabajo para listado'!$BC$155:$CB$1048576,MATCH($A887,'Hoja de Trabajo para listado'!$BC$155:$BC$1048576,0),MATCH((CUADRO!F$5&amp;$E887),'Hoja de Trabajo para listado'!$BC$151:$CB$151,0)),0)+IFERROR(INDEX('Hoja de Trabajo para listado'!$DE$153:$DG$274,MATCH($A887,'Hoja de Trabajo para listado'!$DE$153:$DE$1048576,0),MATCH((CUADRO!F$5&amp;$E887),'Hoja de Trabajo para listado'!$DE$151:$DG$151,0)),0)+IFERROR(INDEX('Hoja de Trabajo para listado'!$CD$155:$DC$1048576,MATCH($A887,'Hoja de Trabajo para listado'!$CD$155:$CD$1048576,0),MATCH((CUADRO!F$5&amp;$E887),'Hoja de Trabajo para listado'!$CD$151:$DC$151,0)),0)</f>
        <v>0</v>
      </c>
      <c r="G887" s="245">
        <f ca="1">+IFERROR(INDEX('Hoja de Trabajo para listado'!$A$155:$Z$1048576,MATCH($A887,'Hoja de Trabajo para listado'!$A$155:$A$1048576,0),MATCH((CUADRO!G$5&amp;$E887),'Hoja de Trabajo para listado'!$A$151:$Z$151,0)),0)+IFERROR(INDEX('Hoja de Trabajo para listado'!$AB$155:$BA$1048576,MATCH($A887,'Hoja de Trabajo para listado'!$AB$155:$AB$1048576,0),MATCH((CUADRO!G$5&amp;$E887),'Hoja de Trabajo para listado'!$AB$151:$BA$151,0)),0)+IFERROR(INDEX('Hoja de Trabajo para listado'!$BC$155:$CB$1048576,MATCH($A887,'Hoja de Trabajo para listado'!$BC$155:$BC$1048576,0),MATCH((CUADRO!G$5&amp;$E887),'Hoja de Trabajo para listado'!$BC$151:$CB$151,0)),0)+IFERROR(INDEX('Hoja de Trabajo para listado'!$DE$153:$DG$274,MATCH($A887,'Hoja de Trabajo para listado'!$DE$153:$DE$1048576,0),MATCH((CUADRO!G$5&amp;$E887),'Hoja de Trabajo para listado'!$DE$151:$DG$151,0)),0)+IFERROR(INDEX('Hoja de Trabajo para listado'!$CD$155:$DC$1048576,MATCH($A887,'Hoja de Trabajo para listado'!$CD$155:$CD$1048576,0),MATCH((CUADRO!G$5&amp;$E887),'Hoja de Trabajo para listado'!$CD$151:$DC$151,0)),0)</f>
        <v>0</v>
      </c>
      <c r="H887" s="245">
        <f ca="1">+IFERROR(INDEX('Hoja de Trabajo para listado'!$A$155:$Z$1048576,MATCH($A887,'Hoja de Trabajo para listado'!$A$155:$A$1048576,0),MATCH((CUADRO!H$5&amp;$E887),'Hoja de Trabajo para listado'!$A$151:$Z$151,0)),0)+IFERROR(INDEX('Hoja de Trabajo para listado'!$AB$155:$BA$1048576,MATCH($A887,'Hoja de Trabajo para listado'!$AB$155:$AB$1048576,0),MATCH((CUADRO!H$5&amp;$E887),'Hoja de Trabajo para listado'!$AB$151:$BA$151,0)),0)+IFERROR(INDEX('Hoja de Trabajo para listado'!$BC$155:$CB$1048576,MATCH($A887,'Hoja de Trabajo para listado'!$BC$155:$BC$1048576,0),MATCH((CUADRO!H$5&amp;$E887),'Hoja de Trabajo para listado'!$BC$151:$CB$151,0)),0)+IFERROR(INDEX('Hoja de Trabajo para listado'!$DE$153:$DG$274,MATCH($A887,'Hoja de Trabajo para listado'!$DE$153:$DE$1048576,0),MATCH((CUADRO!H$5&amp;$E887),'Hoja de Trabajo para listado'!$DE$151:$DG$151,0)),0)+IFERROR(INDEX('Hoja de Trabajo para listado'!$CD$155:$DC$1048576,MATCH($A887,'Hoja de Trabajo para listado'!$CD$155:$CD$1048576,0),MATCH((CUADRO!H$5&amp;$E887),'Hoja de Trabajo para listado'!$CD$151:$DC$151,0)),0)</f>
        <v>0</v>
      </c>
      <c r="I887" s="245">
        <f ca="1">+IFERROR(INDEX('Hoja de Trabajo para listado'!$A$155:$Z$1048576,MATCH($A887,'Hoja de Trabajo para listado'!$A$155:$A$1048576,0),MATCH((CUADRO!I$5&amp;$E887),'Hoja de Trabajo para listado'!$A$151:$Z$151,0)),0)+IFERROR(INDEX('Hoja de Trabajo para listado'!$AB$155:$BA$1048576,MATCH($A887,'Hoja de Trabajo para listado'!$AB$155:$AB$1048576,0),MATCH((CUADRO!I$5&amp;$E887),'Hoja de Trabajo para listado'!$AB$151:$BA$151,0)),0)+IFERROR(INDEX('Hoja de Trabajo para listado'!$BC$155:$CB$1048576,MATCH($A887,'Hoja de Trabajo para listado'!$BC$155:$BC$1048576,0),MATCH((CUADRO!I$5&amp;$E887),'Hoja de Trabajo para listado'!$BC$151:$CB$151,0)),0)+IFERROR(INDEX('Hoja de Trabajo para listado'!$DE$153:$DG$274,MATCH($A887,'Hoja de Trabajo para listado'!$DE$153:$DE$1048576,0),MATCH((CUADRO!I$5&amp;$E887),'Hoja de Trabajo para listado'!$DE$151:$DG$151,0)),0)+IFERROR(INDEX('Hoja de Trabajo para listado'!$CD$155:$DC$1048576,MATCH($A887,'Hoja de Trabajo para listado'!$CD$155:$CD$1048576,0),MATCH((CUADRO!I$5&amp;$E887),'Hoja de Trabajo para listado'!$CD$151:$DC$151,0)),0)</f>
        <v>0</v>
      </c>
      <c r="J887" s="245">
        <f ca="1">+IFERROR(INDEX('Hoja de Trabajo para listado'!$A$155:$Z$1048576,MATCH($A887,'Hoja de Trabajo para listado'!$A$155:$A$1048576,0),MATCH((CUADRO!J$5&amp;$E887),'Hoja de Trabajo para listado'!$A$151:$Z$151,0)),0)+IFERROR(INDEX('Hoja de Trabajo para listado'!$AB$155:$BA$1048576,MATCH($A887,'Hoja de Trabajo para listado'!$AB$155:$AB$1048576,0),MATCH((CUADRO!J$5&amp;$E887),'Hoja de Trabajo para listado'!$AB$151:$BA$151,0)),0)+IFERROR(INDEX('Hoja de Trabajo para listado'!$BC$155:$CB$1048576,MATCH($A887,'Hoja de Trabajo para listado'!$BC$155:$BC$1048576,0),MATCH((CUADRO!J$5&amp;$E887),'Hoja de Trabajo para listado'!$BC$151:$CB$151,0)),0)+IFERROR(INDEX('Hoja de Trabajo para listado'!$DE$153:$DG$274,MATCH($A887,'Hoja de Trabajo para listado'!$DE$153:$DE$1048576,0),MATCH((CUADRO!J$5&amp;$E887),'Hoja de Trabajo para listado'!$DE$151:$DG$151,0)),0)+IFERROR(INDEX('Hoja de Trabajo para listado'!$CD$155:$DC$1048576,MATCH($A887,'Hoja de Trabajo para listado'!$CD$155:$CD$1048576,0),MATCH((CUADRO!J$5&amp;$E887),'Hoja de Trabajo para listado'!$CD$151:$DC$151,0)),0)</f>
        <v>0</v>
      </c>
      <c r="K887" s="245">
        <f ca="1">+IFERROR(INDEX('Hoja de Trabajo para listado'!$A$155:$Z$1048576,MATCH($A887,'Hoja de Trabajo para listado'!$A$155:$A$1048576,0),MATCH((CUADRO!K$5&amp;$E887),'Hoja de Trabajo para listado'!$A$151:$Z$151,0)),0)+IFERROR(INDEX('Hoja de Trabajo para listado'!$AB$155:$BA$1048576,MATCH($A887,'Hoja de Trabajo para listado'!$AB$155:$AB$1048576,0),MATCH((CUADRO!K$5&amp;$E887),'Hoja de Trabajo para listado'!$AB$151:$BA$151,0)),0)+IFERROR(INDEX('Hoja de Trabajo para listado'!$BC$155:$CB$1048576,MATCH($A887,'Hoja de Trabajo para listado'!$BC$155:$BC$1048576,0),MATCH((CUADRO!K$5&amp;$E887),'Hoja de Trabajo para listado'!$BC$151:$CB$151,0)),0)+IFERROR(INDEX('Hoja de Trabajo para listado'!$DE$153:$DG$274,MATCH($A887,'Hoja de Trabajo para listado'!$DE$153:$DE$1048576,0),MATCH((CUADRO!K$5&amp;$E887),'Hoja de Trabajo para listado'!$DE$151:$DG$151,0)),0)+IFERROR(INDEX('Hoja de Trabajo para listado'!$CD$155:$DC$1048576,MATCH($A887,'Hoja de Trabajo para listado'!$CD$155:$CD$1048576,0),MATCH((CUADRO!K$5&amp;$E887),'Hoja de Trabajo para listado'!$CD$151:$DC$151,0)),0)</f>
        <v>0</v>
      </c>
      <c r="L887" s="245">
        <f ca="1">+IFERROR(INDEX('Hoja de Trabajo para listado'!$A$155:$Z$1048576,MATCH($A887,'Hoja de Trabajo para listado'!$A$155:$A$1048576,0),MATCH((CUADRO!L$5&amp;$E887),'Hoja de Trabajo para listado'!$A$151:$Z$151,0)),0)+IFERROR(INDEX('Hoja de Trabajo para listado'!$AB$155:$BA$1048576,MATCH($A887,'Hoja de Trabajo para listado'!$AB$155:$AB$1048576,0),MATCH((CUADRO!L$5&amp;$E887),'Hoja de Trabajo para listado'!$AB$151:$BA$151,0)),0)+IFERROR(INDEX('Hoja de Trabajo para listado'!$BC$155:$CB$1048576,MATCH($A887,'Hoja de Trabajo para listado'!$BC$155:$BC$1048576,0),MATCH((CUADRO!L$5&amp;$E887),'Hoja de Trabajo para listado'!$BC$151:$CB$151,0)),0)+IFERROR(INDEX('Hoja de Trabajo para listado'!$DE$153:$DG$274,MATCH($A887,'Hoja de Trabajo para listado'!$DE$153:$DE$1048576,0),MATCH((CUADRO!L$5&amp;$E887),'Hoja de Trabajo para listado'!$DE$151:$DG$151,0)),0)+IFERROR(INDEX('Hoja de Trabajo para listado'!$CD$155:$DC$1048576,MATCH($A887,'Hoja de Trabajo para listado'!$CD$155:$CD$1048576,0),MATCH((CUADRO!L$5&amp;$E887),'Hoja de Trabajo para listado'!$CD$151:$DC$151,0)),0)</f>
        <v>0</v>
      </c>
      <c r="M887" s="245">
        <f ca="1">+IFERROR(INDEX('Hoja de Trabajo para listado'!$A$155:$Z$1048576,MATCH($A887,'Hoja de Trabajo para listado'!$A$155:$A$1048576,0),MATCH((CUADRO!M$5&amp;$E887),'Hoja de Trabajo para listado'!$A$151:$Z$151,0)),0)+IFERROR(INDEX('Hoja de Trabajo para listado'!$AB$155:$BA$1048576,MATCH($A887,'Hoja de Trabajo para listado'!$AB$155:$AB$1048576,0),MATCH((CUADRO!M$5&amp;$E887),'Hoja de Trabajo para listado'!$AB$151:$BA$151,0)),0)+IFERROR(INDEX('Hoja de Trabajo para listado'!$BC$155:$CB$1048576,MATCH($A887,'Hoja de Trabajo para listado'!$BC$155:$BC$1048576,0),MATCH((CUADRO!M$5&amp;$E887),'Hoja de Trabajo para listado'!$BC$151:$CB$151,0)),0)+IFERROR(INDEX('Hoja de Trabajo para listado'!$DE$153:$DG$274,MATCH($A887,'Hoja de Trabajo para listado'!$DE$153:$DE$1048576,0),MATCH((CUADRO!M$5&amp;$E887),'Hoja de Trabajo para listado'!$DE$151:$DG$151,0)),0)+IFERROR(INDEX('Hoja de Trabajo para listado'!$CD$155:$DC$1048576,MATCH($A887,'Hoja de Trabajo para listado'!$CD$155:$CD$1048576,0),MATCH((CUADRO!M$5&amp;$E887),'Hoja de Trabajo para listado'!$CD$151:$DC$151,0)),0)</f>
        <v>0</v>
      </c>
      <c r="N887" s="245">
        <f ca="1">+IFERROR(INDEX('Hoja de Trabajo para listado'!$A$155:$Z$1048576,MATCH($A887,'Hoja de Trabajo para listado'!$A$155:$A$1048576,0),MATCH((CUADRO!N$5&amp;$E887),'Hoja de Trabajo para listado'!$A$151:$Z$151,0)),0)+IFERROR(INDEX('Hoja de Trabajo para listado'!$AB$155:$BA$1048576,MATCH($A887,'Hoja de Trabajo para listado'!$AB$155:$AB$1048576,0),MATCH((CUADRO!N$5&amp;$E887),'Hoja de Trabajo para listado'!$AB$151:$BA$151,0)),0)+IFERROR(INDEX('Hoja de Trabajo para listado'!$BC$155:$CB$1048576,MATCH($A887,'Hoja de Trabajo para listado'!$BC$155:$BC$1048576,0),MATCH((CUADRO!N$5&amp;$E887),'Hoja de Trabajo para listado'!$BC$151:$CB$151,0)),0)+IFERROR(INDEX('Hoja de Trabajo para listado'!$DE$153:$DG$274,MATCH($A887,'Hoja de Trabajo para listado'!$DE$153:$DE$1048576,0),MATCH((CUADRO!N$5&amp;$E887),'Hoja de Trabajo para listado'!$DE$151:$DG$151,0)),0)+IFERROR(INDEX('Hoja de Trabajo para listado'!$CD$155:$DC$1048576,MATCH($A887,'Hoja de Trabajo para listado'!$CD$155:$CD$1048576,0),MATCH((CUADRO!N$5&amp;$E887),'Hoja de Trabajo para listado'!$CD$151:$DC$151,0)),0)</f>
        <v>0</v>
      </c>
      <c r="O887" s="245">
        <f ca="1">+IFERROR(INDEX('Hoja de Trabajo para listado'!$A$155:$Z$1048576,MATCH($A887,'Hoja de Trabajo para listado'!$A$155:$A$1048576,0),MATCH((CUADRO!O$5&amp;$E887),'Hoja de Trabajo para listado'!$A$151:$Z$151,0)),0)+IFERROR(INDEX('Hoja de Trabajo para listado'!$AB$155:$BA$1048576,MATCH($A887,'Hoja de Trabajo para listado'!$AB$155:$AB$1048576,0),MATCH((CUADRO!O$5&amp;$E887),'Hoja de Trabajo para listado'!$AB$151:$BA$151,0)),0)+IFERROR(INDEX('Hoja de Trabajo para listado'!$BC$155:$CB$1048576,MATCH($A887,'Hoja de Trabajo para listado'!$BC$155:$BC$1048576,0),MATCH((CUADRO!O$5&amp;$E887),'Hoja de Trabajo para listado'!$BC$151:$CB$151,0)),0)+IFERROR(INDEX('Hoja de Trabajo para listado'!$DE$153:$DG$274,MATCH($A887,'Hoja de Trabajo para listado'!$DE$153:$DE$1048576,0),MATCH((CUADRO!O$5&amp;$E887),'Hoja de Trabajo para listado'!$DE$151:$DG$151,0)),0)+IFERROR(INDEX('Hoja de Trabajo para listado'!$CD$155:$DC$1048576,MATCH($A887,'Hoja de Trabajo para listado'!$CD$155:$CD$1048576,0),MATCH((CUADRO!O$5&amp;$E887),'Hoja de Trabajo para listado'!$CD$151:$DC$151,0)),0)</f>
        <v>0</v>
      </c>
      <c r="P887" s="245">
        <f ca="1">+IFERROR(INDEX('Hoja de Trabajo para listado'!$A$155:$Z$1048576,MATCH($A887,'Hoja de Trabajo para listado'!$A$155:$A$1048576,0),MATCH((CUADRO!P$5&amp;$E887),'Hoja de Trabajo para listado'!$A$151:$Z$151,0)),0)+IFERROR(INDEX('Hoja de Trabajo para listado'!$AB$155:$BA$1048576,MATCH($A887,'Hoja de Trabajo para listado'!$AB$155:$AB$1048576,0),MATCH((CUADRO!P$5&amp;$E887),'Hoja de Trabajo para listado'!$AB$151:$BA$151,0)),0)+IFERROR(INDEX('Hoja de Trabajo para listado'!$BC$155:$CB$1048576,MATCH($A887,'Hoja de Trabajo para listado'!$BC$155:$BC$1048576,0),MATCH((CUADRO!P$5&amp;$E887),'Hoja de Trabajo para listado'!$BC$151:$CB$151,0)),0)+IFERROR(INDEX('Hoja de Trabajo para listado'!$DE$153:$DG$274,MATCH($A887,'Hoja de Trabajo para listado'!$DE$153:$DE$1048576,0),MATCH((CUADRO!P$5&amp;$E887),'Hoja de Trabajo para listado'!$DE$151:$DG$151,0)),0)+IFERROR(INDEX('Hoja de Trabajo para listado'!$CD$155:$DC$1048576,MATCH($A887,'Hoja de Trabajo para listado'!$CD$155:$CD$1048576,0),MATCH((CUADRO!P$5&amp;$E887),'Hoja de Trabajo para listado'!$CD$151:$DC$151,0)),0)</f>
        <v>0</v>
      </c>
      <c r="Q887" s="245">
        <f ca="1">+IFERROR(INDEX('Hoja de Trabajo para listado'!$A$155:$Z$1048576,MATCH($A887,'Hoja de Trabajo para listado'!$A$155:$A$1048576,0),MATCH((CUADRO!Q$5&amp;$E887),'Hoja de Trabajo para listado'!$A$151:$Z$151,0)),0)+IFERROR(INDEX('Hoja de Trabajo para listado'!$AB$155:$BA$1048576,MATCH($A887,'Hoja de Trabajo para listado'!$AB$155:$AB$1048576,0),MATCH((CUADRO!Q$5&amp;$E887),'Hoja de Trabajo para listado'!$AB$151:$BA$151,0)),0)+IFERROR(INDEX('Hoja de Trabajo para listado'!$BC$155:$CB$1048576,MATCH($A887,'Hoja de Trabajo para listado'!$BC$155:$BC$1048576,0),MATCH((CUADRO!Q$5&amp;$E887),'Hoja de Trabajo para listado'!$BC$151:$CB$151,0)),0)+IFERROR(INDEX('Hoja de Trabajo para listado'!$DE$153:$DG$274,MATCH($A887,'Hoja de Trabajo para listado'!$DE$153:$DE$1048576,0),MATCH((CUADRO!Q$5&amp;$E887),'Hoja de Trabajo para listado'!$DE$151:$DG$151,0)),0)+IFERROR(INDEX('Hoja de Trabajo para listado'!$CD$155:$DC$1048576,MATCH($A887,'Hoja de Trabajo para listado'!$CD$155:$CD$1048576,0),MATCH((CUADRO!Q$5&amp;$E887),'Hoja de Trabajo para listado'!$CD$151:$DC$151,0)),0)</f>
        <v>0</v>
      </c>
      <c r="R887" s="245">
        <f t="shared" ca="1" si="29"/>
        <v>0</v>
      </c>
      <c r="S887" s="259">
        <f ca="1">+R886+R887</f>
        <v>0</v>
      </c>
      <c r="T887" s="245">
        <f ca="1">+S887</f>
        <v>0</v>
      </c>
      <c r="U887" s="244">
        <f t="shared" si="30"/>
        <v>2</v>
      </c>
      <c r="V887" s="333" t="str">
        <f>+VLOOKUP(A887,bd_lista!$A$3:$E$590,5,FALSE)</f>
        <v>Gobiernos Autonomos Municipales</v>
      </c>
      <c r="W887" s="384"/>
      <c r="X887" s="242">
        <f>+VLOOKUP(A887,[3]Sheet1!$A$13:$D$744,4,FALSE)</f>
        <v>0</v>
      </c>
      <c r="Y887" s="242" t="e">
        <f>+VLOOKUP(X887,bd_lista!$A$3:$C$590,3,FALSE)</f>
        <v>#N/A</v>
      </c>
      <c r="Z887" s="292"/>
      <c r="AA887" s="293"/>
    </row>
    <row r="888" spans="1:27" customFormat="1" ht="15" hidden="1" customHeight="1">
      <c r="A888" s="32">
        <v>1528</v>
      </c>
      <c r="B888" s="388">
        <f>+A888</f>
        <v>1528</v>
      </c>
      <c r="C888" s="247" t="str">
        <f>+VLOOKUP(A888,bd_lista!$A$3:$C$590,3,FALSE)</f>
        <v>Gobierno Autónomo Municipal de Puna (Villa Talavera)</v>
      </c>
      <c r="D888" s="385" t="str">
        <f>+C888</f>
        <v>Gobierno Autónomo Municipal de Puna (Villa Talavera)</v>
      </c>
      <c r="E888" s="242" t="s">
        <v>1304</v>
      </c>
      <c r="F888" s="243">
        <f ca="1">+IFERROR(INDEX('Hoja de Trabajo para listado'!$A$155:$Z$1048576,MATCH($A888,'Hoja de Trabajo para listado'!$A$155:$A$1048576,0),MATCH((CUADRO!F$5&amp;$E888),'Hoja de Trabajo para listado'!$A$151:$Z$151,0)),0)+IFERROR(INDEX('Hoja de Trabajo para listado'!$AB$155:$BA$1048576,MATCH($A888,'Hoja de Trabajo para listado'!$AB$155:$AB$1048576,0),MATCH((CUADRO!F$5&amp;$E888),'Hoja de Trabajo para listado'!$AB$151:$BA$151,0)),0)+IFERROR(INDEX('Hoja de Trabajo para listado'!$BC$155:$CB$1048576,MATCH($A888,'Hoja de Trabajo para listado'!$BC$155:$BC$1048576,0),MATCH((CUADRO!F$5&amp;$E888),'Hoja de Trabajo para listado'!$BC$151:$CB$151,0)),0)+IFERROR(INDEX('Hoja de Trabajo para listado'!$DE$153:$DG$274,MATCH($A888,'Hoja de Trabajo para listado'!$DE$153:$DE$1048576,0),MATCH((CUADRO!F$5&amp;$E888),'Hoja de Trabajo para listado'!$DE$151:$DG$151,0)),0)+IFERROR(INDEX('Hoja de Trabajo para listado'!$CD$155:$DC$1048576,MATCH($A888,'Hoja de Trabajo para listado'!$CD$155:$CD$1048576,0),MATCH((CUADRO!F$5&amp;$E888),'Hoja de Trabajo para listado'!$CD$151:$DC$151,0)),0)</f>
        <v>0</v>
      </c>
      <c r="G888" s="243">
        <f ca="1">+IFERROR(INDEX('Hoja de Trabajo para listado'!$A$155:$Z$1048576,MATCH($A888,'Hoja de Trabajo para listado'!$A$155:$A$1048576,0),MATCH((CUADRO!G$5&amp;$E888),'Hoja de Trabajo para listado'!$A$151:$Z$151,0)),0)+IFERROR(INDEX('Hoja de Trabajo para listado'!$AB$155:$BA$1048576,MATCH($A888,'Hoja de Trabajo para listado'!$AB$155:$AB$1048576,0),MATCH((CUADRO!G$5&amp;$E888),'Hoja de Trabajo para listado'!$AB$151:$BA$151,0)),0)+IFERROR(INDEX('Hoja de Trabajo para listado'!$BC$155:$CB$1048576,MATCH($A888,'Hoja de Trabajo para listado'!$BC$155:$BC$1048576,0),MATCH((CUADRO!G$5&amp;$E888),'Hoja de Trabajo para listado'!$BC$151:$CB$151,0)),0)+IFERROR(INDEX('Hoja de Trabajo para listado'!$DE$153:$DG$274,MATCH($A888,'Hoja de Trabajo para listado'!$DE$153:$DE$1048576,0),MATCH((CUADRO!G$5&amp;$E888),'Hoja de Trabajo para listado'!$DE$151:$DG$151,0)),0)+IFERROR(INDEX('Hoja de Trabajo para listado'!$CD$155:$DC$1048576,MATCH($A888,'Hoja de Trabajo para listado'!$CD$155:$CD$1048576,0),MATCH((CUADRO!G$5&amp;$E888),'Hoja de Trabajo para listado'!$CD$151:$DC$151,0)),0)</f>
        <v>0</v>
      </c>
      <c r="H888" s="243">
        <f ca="1">+IFERROR(INDEX('Hoja de Trabajo para listado'!$A$155:$Z$1048576,MATCH($A888,'Hoja de Trabajo para listado'!$A$155:$A$1048576,0),MATCH((CUADRO!H$5&amp;$E888),'Hoja de Trabajo para listado'!$A$151:$Z$151,0)),0)+IFERROR(INDEX('Hoja de Trabajo para listado'!$AB$155:$BA$1048576,MATCH($A888,'Hoja de Trabajo para listado'!$AB$155:$AB$1048576,0),MATCH((CUADRO!H$5&amp;$E888),'Hoja de Trabajo para listado'!$AB$151:$BA$151,0)),0)+IFERROR(INDEX('Hoja de Trabajo para listado'!$BC$155:$CB$1048576,MATCH($A888,'Hoja de Trabajo para listado'!$BC$155:$BC$1048576,0),MATCH((CUADRO!H$5&amp;$E888),'Hoja de Trabajo para listado'!$BC$151:$CB$151,0)),0)+IFERROR(INDEX('Hoja de Trabajo para listado'!$DE$153:$DG$274,MATCH($A888,'Hoja de Trabajo para listado'!$DE$153:$DE$1048576,0),MATCH((CUADRO!H$5&amp;$E888),'Hoja de Trabajo para listado'!$DE$151:$DG$151,0)),0)+IFERROR(INDEX('Hoja de Trabajo para listado'!$CD$155:$DC$1048576,MATCH($A888,'Hoja de Trabajo para listado'!$CD$155:$CD$1048576,0),MATCH((CUADRO!H$5&amp;$E888),'Hoja de Trabajo para listado'!$CD$151:$DC$151,0)),0)</f>
        <v>0</v>
      </c>
      <c r="I888" s="243">
        <f ca="1">+IFERROR(INDEX('Hoja de Trabajo para listado'!$A$155:$Z$1048576,MATCH($A888,'Hoja de Trabajo para listado'!$A$155:$A$1048576,0),MATCH((CUADRO!I$5&amp;$E888),'Hoja de Trabajo para listado'!$A$151:$Z$151,0)),0)+IFERROR(INDEX('Hoja de Trabajo para listado'!$AB$155:$BA$1048576,MATCH($A888,'Hoja de Trabajo para listado'!$AB$155:$AB$1048576,0),MATCH((CUADRO!I$5&amp;$E888),'Hoja de Trabajo para listado'!$AB$151:$BA$151,0)),0)+IFERROR(INDEX('Hoja de Trabajo para listado'!$BC$155:$CB$1048576,MATCH($A888,'Hoja de Trabajo para listado'!$BC$155:$BC$1048576,0),MATCH((CUADRO!I$5&amp;$E888),'Hoja de Trabajo para listado'!$BC$151:$CB$151,0)),0)+IFERROR(INDEX('Hoja de Trabajo para listado'!$DE$153:$DG$274,MATCH($A888,'Hoja de Trabajo para listado'!$DE$153:$DE$1048576,0),MATCH((CUADRO!I$5&amp;$E888),'Hoja de Trabajo para listado'!$DE$151:$DG$151,0)),0)+IFERROR(INDEX('Hoja de Trabajo para listado'!$CD$155:$DC$1048576,MATCH($A888,'Hoja de Trabajo para listado'!$CD$155:$CD$1048576,0),MATCH((CUADRO!I$5&amp;$E888),'Hoja de Trabajo para listado'!$CD$151:$DC$151,0)),0)</f>
        <v>0</v>
      </c>
      <c r="J888" s="243">
        <f ca="1">+IFERROR(INDEX('Hoja de Trabajo para listado'!$A$155:$Z$1048576,MATCH($A888,'Hoja de Trabajo para listado'!$A$155:$A$1048576,0),MATCH((CUADRO!J$5&amp;$E888),'Hoja de Trabajo para listado'!$A$151:$Z$151,0)),0)+IFERROR(INDEX('Hoja de Trabajo para listado'!$AB$155:$BA$1048576,MATCH($A888,'Hoja de Trabajo para listado'!$AB$155:$AB$1048576,0),MATCH((CUADRO!J$5&amp;$E888),'Hoja de Trabajo para listado'!$AB$151:$BA$151,0)),0)+IFERROR(INDEX('Hoja de Trabajo para listado'!$BC$155:$CB$1048576,MATCH($A888,'Hoja de Trabajo para listado'!$BC$155:$BC$1048576,0),MATCH((CUADRO!J$5&amp;$E888),'Hoja de Trabajo para listado'!$BC$151:$CB$151,0)),0)+IFERROR(INDEX('Hoja de Trabajo para listado'!$DE$153:$DG$274,MATCH($A888,'Hoja de Trabajo para listado'!$DE$153:$DE$1048576,0),MATCH((CUADRO!J$5&amp;$E888),'Hoja de Trabajo para listado'!$DE$151:$DG$151,0)),0)+IFERROR(INDEX('Hoja de Trabajo para listado'!$CD$155:$DC$1048576,MATCH($A888,'Hoja de Trabajo para listado'!$CD$155:$CD$1048576,0),MATCH((CUADRO!J$5&amp;$E888),'Hoja de Trabajo para listado'!$CD$151:$DC$151,0)),0)</f>
        <v>0</v>
      </c>
      <c r="K888" s="243">
        <f ca="1">+IFERROR(INDEX('Hoja de Trabajo para listado'!$A$155:$Z$1048576,MATCH($A888,'Hoja de Trabajo para listado'!$A$155:$A$1048576,0),MATCH((CUADRO!K$5&amp;$E888),'Hoja de Trabajo para listado'!$A$151:$Z$151,0)),0)+IFERROR(INDEX('Hoja de Trabajo para listado'!$AB$155:$BA$1048576,MATCH($A888,'Hoja de Trabajo para listado'!$AB$155:$AB$1048576,0),MATCH((CUADRO!K$5&amp;$E888),'Hoja de Trabajo para listado'!$AB$151:$BA$151,0)),0)+IFERROR(INDEX('Hoja de Trabajo para listado'!$BC$155:$CB$1048576,MATCH($A888,'Hoja de Trabajo para listado'!$BC$155:$BC$1048576,0),MATCH((CUADRO!K$5&amp;$E888),'Hoja de Trabajo para listado'!$BC$151:$CB$151,0)),0)+IFERROR(INDEX('Hoja de Trabajo para listado'!$DE$153:$DG$274,MATCH($A888,'Hoja de Trabajo para listado'!$DE$153:$DE$1048576,0),MATCH((CUADRO!K$5&amp;$E888),'Hoja de Trabajo para listado'!$DE$151:$DG$151,0)),0)+IFERROR(INDEX('Hoja de Trabajo para listado'!$CD$155:$DC$1048576,MATCH($A888,'Hoja de Trabajo para listado'!$CD$155:$CD$1048576,0),MATCH((CUADRO!K$5&amp;$E888),'Hoja de Trabajo para listado'!$CD$151:$DC$151,0)),0)</f>
        <v>0</v>
      </c>
      <c r="L888" s="243">
        <f ca="1">+IFERROR(INDEX('Hoja de Trabajo para listado'!$A$155:$Z$1048576,MATCH($A888,'Hoja de Trabajo para listado'!$A$155:$A$1048576,0),MATCH((CUADRO!L$5&amp;$E888),'Hoja de Trabajo para listado'!$A$151:$Z$151,0)),0)+IFERROR(INDEX('Hoja de Trabajo para listado'!$AB$155:$BA$1048576,MATCH($A888,'Hoja de Trabajo para listado'!$AB$155:$AB$1048576,0),MATCH((CUADRO!L$5&amp;$E888),'Hoja de Trabajo para listado'!$AB$151:$BA$151,0)),0)+IFERROR(INDEX('Hoja de Trabajo para listado'!$BC$155:$CB$1048576,MATCH($A888,'Hoja de Trabajo para listado'!$BC$155:$BC$1048576,0),MATCH((CUADRO!L$5&amp;$E888),'Hoja de Trabajo para listado'!$BC$151:$CB$151,0)),0)+IFERROR(INDEX('Hoja de Trabajo para listado'!$DE$153:$DG$274,MATCH($A888,'Hoja de Trabajo para listado'!$DE$153:$DE$1048576,0),MATCH((CUADRO!L$5&amp;$E888),'Hoja de Trabajo para listado'!$DE$151:$DG$151,0)),0)+IFERROR(INDEX('Hoja de Trabajo para listado'!$CD$155:$DC$1048576,MATCH($A888,'Hoja de Trabajo para listado'!$CD$155:$CD$1048576,0),MATCH((CUADRO!L$5&amp;$E888),'Hoja de Trabajo para listado'!$CD$151:$DC$151,0)),0)</f>
        <v>0</v>
      </c>
      <c r="M888" s="243">
        <f ca="1">+IFERROR(INDEX('Hoja de Trabajo para listado'!$A$155:$Z$1048576,MATCH($A888,'Hoja de Trabajo para listado'!$A$155:$A$1048576,0),MATCH((CUADRO!M$5&amp;$E888),'Hoja de Trabajo para listado'!$A$151:$Z$151,0)),0)+IFERROR(INDEX('Hoja de Trabajo para listado'!$AB$155:$BA$1048576,MATCH($A888,'Hoja de Trabajo para listado'!$AB$155:$AB$1048576,0),MATCH((CUADRO!M$5&amp;$E888),'Hoja de Trabajo para listado'!$AB$151:$BA$151,0)),0)+IFERROR(INDEX('Hoja de Trabajo para listado'!$BC$155:$CB$1048576,MATCH($A888,'Hoja de Trabajo para listado'!$BC$155:$BC$1048576,0),MATCH((CUADRO!M$5&amp;$E888),'Hoja de Trabajo para listado'!$BC$151:$CB$151,0)),0)+IFERROR(INDEX('Hoja de Trabajo para listado'!$DE$153:$DG$274,MATCH($A888,'Hoja de Trabajo para listado'!$DE$153:$DE$1048576,0),MATCH((CUADRO!M$5&amp;$E888),'Hoja de Trabajo para listado'!$DE$151:$DG$151,0)),0)+IFERROR(INDEX('Hoja de Trabajo para listado'!$CD$155:$DC$1048576,MATCH($A888,'Hoja de Trabajo para listado'!$CD$155:$CD$1048576,0),MATCH((CUADRO!M$5&amp;$E888),'Hoja de Trabajo para listado'!$CD$151:$DC$151,0)),0)</f>
        <v>0</v>
      </c>
      <c r="N888" s="243">
        <f ca="1">+IFERROR(INDEX('Hoja de Trabajo para listado'!$A$155:$Z$1048576,MATCH($A888,'Hoja de Trabajo para listado'!$A$155:$A$1048576,0),MATCH((CUADRO!N$5&amp;$E888),'Hoja de Trabajo para listado'!$A$151:$Z$151,0)),0)+IFERROR(INDEX('Hoja de Trabajo para listado'!$AB$155:$BA$1048576,MATCH($A888,'Hoja de Trabajo para listado'!$AB$155:$AB$1048576,0),MATCH((CUADRO!N$5&amp;$E888),'Hoja de Trabajo para listado'!$AB$151:$BA$151,0)),0)+IFERROR(INDEX('Hoja de Trabajo para listado'!$BC$155:$CB$1048576,MATCH($A888,'Hoja de Trabajo para listado'!$BC$155:$BC$1048576,0),MATCH((CUADRO!N$5&amp;$E888),'Hoja de Trabajo para listado'!$BC$151:$CB$151,0)),0)+IFERROR(INDEX('Hoja de Trabajo para listado'!$DE$153:$DG$274,MATCH($A888,'Hoja de Trabajo para listado'!$DE$153:$DE$1048576,0),MATCH((CUADRO!N$5&amp;$E888),'Hoja de Trabajo para listado'!$DE$151:$DG$151,0)),0)+IFERROR(INDEX('Hoja de Trabajo para listado'!$CD$155:$DC$1048576,MATCH($A888,'Hoja de Trabajo para listado'!$CD$155:$CD$1048576,0),MATCH((CUADRO!N$5&amp;$E888),'Hoja de Trabajo para listado'!$CD$151:$DC$151,0)),0)</f>
        <v>0</v>
      </c>
      <c r="O888" s="243">
        <f ca="1">+IFERROR(INDEX('Hoja de Trabajo para listado'!$A$155:$Z$1048576,MATCH($A888,'Hoja de Trabajo para listado'!$A$155:$A$1048576,0),MATCH((CUADRO!O$5&amp;$E888),'Hoja de Trabajo para listado'!$A$151:$Z$151,0)),0)+IFERROR(INDEX('Hoja de Trabajo para listado'!$AB$155:$BA$1048576,MATCH($A888,'Hoja de Trabajo para listado'!$AB$155:$AB$1048576,0),MATCH((CUADRO!O$5&amp;$E888),'Hoja de Trabajo para listado'!$AB$151:$BA$151,0)),0)+IFERROR(INDEX('Hoja de Trabajo para listado'!$BC$155:$CB$1048576,MATCH($A888,'Hoja de Trabajo para listado'!$BC$155:$BC$1048576,0),MATCH((CUADRO!O$5&amp;$E888),'Hoja de Trabajo para listado'!$BC$151:$CB$151,0)),0)+IFERROR(INDEX('Hoja de Trabajo para listado'!$DE$153:$DG$274,MATCH($A888,'Hoja de Trabajo para listado'!$DE$153:$DE$1048576,0),MATCH((CUADRO!O$5&amp;$E888),'Hoja de Trabajo para listado'!$DE$151:$DG$151,0)),0)+IFERROR(INDEX('Hoja de Trabajo para listado'!$CD$155:$DC$1048576,MATCH($A888,'Hoja de Trabajo para listado'!$CD$155:$CD$1048576,0),MATCH((CUADRO!O$5&amp;$E888),'Hoja de Trabajo para listado'!$CD$151:$DC$151,0)),0)</f>
        <v>0</v>
      </c>
      <c r="P888" s="243">
        <f ca="1">+IFERROR(INDEX('Hoja de Trabajo para listado'!$A$155:$Z$1048576,MATCH($A888,'Hoja de Trabajo para listado'!$A$155:$A$1048576,0),MATCH((CUADRO!P$5&amp;$E888),'Hoja de Trabajo para listado'!$A$151:$Z$151,0)),0)+IFERROR(INDEX('Hoja de Trabajo para listado'!$AB$155:$BA$1048576,MATCH($A888,'Hoja de Trabajo para listado'!$AB$155:$AB$1048576,0),MATCH((CUADRO!P$5&amp;$E888),'Hoja de Trabajo para listado'!$AB$151:$BA$151,0)),0)+IFERROR(INDEX('Hoja de Trabajo para listado'!$BC$155:$CB$1048576,MATCH($A888,'Hoja de Trabajo para listado'!$BC$155:$BC$1048576,0),MATCH((CUADRO!P$5&amp;$E888),'Hoja de Trabajo para listado'!$BC$151:$CB$151,0)),0)+IFERROR(INDEX('Hoja de Trabajo para listado'!$DE$153:$DG$274,MATCH($A888,'Hoja de Trabajo para listado'!$DE$153:$DE$1048576,0),MATCH((CUADRO!P$5&amp;$E888),'Hoja de Trabajo para listado'!$DE$151:$DG$151,0)),0)+IFERROR(INDEX('Hoja de Trabajo para listado'!$CD$155:$DC$1048576,MATCH($A888,'Hoja de Trabajo para listado'!$CD$155:$CD$1048576,0),MATCH((CUADRO!P$5&amp;$E888),'Hoja de Trabajo para listado'!$CD$151:$DC$151,0)),0)</f>
        <v>0</v>
      </c>
      <c r="Q888" s="243">
        <f ca="1">+IFERROR(INDEX('Hoja de Trabajo para listado'!$A$155:$Z$1048576,MATCH($A888,'Hoja de Trabajo para listado'!$A$155:$A$1048576,0),MATCH((CUADRO!Q$5&amp;$E888),'Hoja de Trabajo para listado'!$A$151:$Z$151,0)),0)+IFERROR(INDEX('Hoja de Trabajo para listado'!$AB$155:$BA$1048576,MATCH($A888,'Hoja de Trabajo para listado'!$AB$155:$AB$1048576,0),MATCH((CUADRO!Q$5&amp;$E888),'Hoja de Trabajo para listado'!$AB$151:$BA$151,0)),0)+IFERROR(INDEX('Hoja de Trabajo para listado'!$BC$155:$CB$1048576,MATCH($A888,'Hoja de Trabajo para listado'!$BC$155:$BC$1048576,0),MATCH((CUADRO!Q$5&amp;$E888),'Hoja de Trabajo para listado'!$BC$151:$CB$151,0)),0)+IFERROR(INDEX('Hoja de Trabajo para listado'!$DE$153:$DG$274,MATCH($A888,'Hoja de Trabajo para listado'!$DE$153:$DE$1048576,0),MATCH((CUADRO!Q$5&amp;$E888),'Hoja de Trabajo para listado'!$DE$151:$DG$151,0)),0)+IFERROR(INDEX('Hoja de Trabajo para listado'!$CD$155:$DC$1048576,MATCH($A888,'Hoja de Trabajo para listado'!$CD$155:$CD$1048576,0),MATCH((CUADRO!Q$5&amp;$E888),'Hoja de Trabajo para listado'!$CD$151:$DC$151,0)),0)</f>
        <v>0</v>
      </c>
      <c r="R888" s="243">
        <f t="shared" ca="1" si="29"/>
        <v>0</v>
      </c>
      <c r="S888" s="249"/>
      <c r="T888" s="243">
        <f ca="1">+T889</f>
        <v>0</v>
      </c>
      <c r="U888" s="242">
        <f t="shared" si="30"/>
        <v>1</v>
      </c>
      <c r="V888" s="333" t="str">
        <f>+VLOOKUP(A888,bd_lista!$A$3:$E$590,5,FALSE)</f>
        <v>Gobiernos Autonomos Municipales</v>
      </c>
      <c r="W888" s="383" t="str">
        <f>+V888</f>
        <v>Gobiernos Autonomos Municipales</v>
      </c>
      <c r="X888" s="242">
        <f>+VLOOKUP(A888,[3]Sheet1!$A$13:$D$744,4,FALSE)</f>
        <v>0</v>
      </c>
      <c r="Y888" s="242" t="e">
        <f>+VLOOKUP(X888,bd_lista!$A$3:$C$590,3,FALSE)</f>
        <v>#N/A</v>
      </c>
      <c r="Z888" s="294">
        <f>+X888</f>
        <v>0</v>
      </c>
      <c r="AA888" s="295" t="e">
        <f>+Y888</f>
        <v>#N/A</v>
      </c>
    </row>
    <row r="889" spans="1:27" customFormat="1" ht="15" hidden="1" customHeight="1">
      <c r="A889" s="32">
        <v>1528</v>
      </c>
      <c r="B889" s="389"/>
      <c r="C889" s="247" t="str">
        <f>+VLOOKUP(A889,bd_lista!$A$3:$C$590,3,FALSE)</f>
        <v>Gobierno Autónomo Municipal de Puna (Villa Talavera)</v>
      </c>
      <c r="D889" s="386"/>
      <c r="E889" s="244" t="s">
        <v>1305</v>
      </c>
      <c r="F889" s="245">
        <f ca="1">+IFERROR(INDEX('Hoja de Trabajo para listado'!$A$155:$Z$1048576,MATCH($A889,'Hoja de Trabajo para listado'!$A$155:$A$1048576,0),MATCH((CUADRO!F$5&amp;$E889),'Hoja de Trabajo para listado'!$A$151:$Z$151,0)),0)+IFERROR(INDEX('Hoja de Trabajo para listado'!$AB$155:$BA$1048576,MATCH($A889,'Hoja de Trabajo para listado'!$AB$155:$AB$1048576,0),MATCH((CUADRO!F$5&amp;$E889),'Hoja de Trabajo para listado'!$AB$151:$BA$151,0)),0)+IFERROR(INDEX('Hoja de Trabajo para listado'!$BC$155:$CB$1048576,MATCH($A889,'Hoja de Trabajo para listado'!$BC$155:$BC$1048576,0),MATCH((CUADRO!F$5&amp;$E889),'Hoja de Trabajo para listado'!$BC$151:$CB$151,0)),0)+IFERROR(INDEX('Hoja de Trabajo para listado'!$DE$153:$DG$274,MATCH($A889,'Hoja de Trabajo para listado'!$DE$153:$DE$1048576,0),MATCH((CUADRO!F$5&amp;$E889),'Hoja de Trabajo para listado'!$DE$151:$DG$151,0)),0)+IFERROR(INDEX('Hoja de Trabajo para listado'!$CD$155:$DC$1048576,MATCH($A889,'Hoja de Trabajo para listado'!$CD$155:$CD$1048576,0),MATCH((CUADRO!F$5&amp;$E889),'Hoja de Trabajo para listado'!$CD$151:$DC$151,0)),0)</f>
        <v>0</v>
      </c>
      <c r="G889" s="245">
        <f ca="1">+IFERROR(INDEX('Hoja de Trabajo para listado'!$A$155:$Z$1048576,MATCH($A889,'Hoja de Trabajo para listado'!$A$155:$A$1048576,0),MATCH((CUADRO!G$5&amp;$E889),'Hoja de Trabajo para listado'!$A$151:$Z$151,0)),0)+IFERROR(INDEX('Hoja de Trabajo para listado'!$AB$155:$BA$1048576,MATCH($A889,'Hoja de Trabajo para listado'!$AB$155:$AB$1048576,0),MATCH((CUADRO!G$5&amp;$E889),'Hoja de Trabajo para listado'!$AB$151:$BA$151,0)),0)+IFERROR(INDEX('Hoja de Trabajo para listado'!$BC$155:$CB$1048576,MATCH($A889,'Hoja de Trabajo para listado'!$BC$155:$BC$1048576,0),MATCH((CUADRO!G$5&amp;$E889),'Hoja de Trabajo para listado'!$BC$151:$CB$151,0)),0)+IFERROR(INDEX('Hoja de Trabajo para listado'!$DE$153:$DG$274,MATCH($A889,'Hoja de Trabajo para listado'!$DE$153:$DE$1048576,0),MATCH((CUADRO!G$5&amp;$E889),'Hoja de Trabajo para listado'!$DE$151:$DG$151,0)),0)+IFERROR(INDEX('Hoja de Trabajo para listado'!$CD$155:$DC$1048576,MATCH($A889,'Hoja de Trabajo para listado'!$CD$155:$CD$1048576,0),MATCH((CUADRO!G$5&amp;$E889),'Hoja de Trabajo para listado'!$CD$151:$DC$151,0)),0)</f>
        <v>0</v>
      </c>
      <c r="H889" s="245">
        <f ca="1">+IFERROR(INDEX('Hoja de Trabajo para listado'!$A$155:$Z$1048576,MATCH($A889,'Hoja de Trabajo para listado'!$A$155:$A$1048576,0),MATCH((CUADRO!H$5&amp;$E889),'Hoja de Trabajo para listado'!$A$151:$Z$151,0)),0)+IFERROR(INDEX('Hoja de Trabajo para listado'!$AB$155:$BA$1048576,MATCH($A889,'Hoja de Trabajo para listado'!$AB$155:$AB$1048576,0),MATCH((CUADRO!H$5&amp;$E889),'Hoja de Trabajo para listado'!$AB$151:$BA$151,0)),0)+IFERROR(INDEX('Hoja de Trabajo para listado'!$BC$155:$CB$1048576,MATCH($A889,'Hoja de Trabajo para listado'!$BC$155:$BC$1048576,0),MATCH((CUADRO!H$5&amp;$E889),'Hoja de Trabajo para listado'!$BC$151:$CB$151,0)),0)+IFERROR(INDEX('Hoja de Trabajo para listado'!$DE$153:$DG$274,MATCH($A889,'Hoja de Trabajo para listado'!$DE$153:$DE$1048576,0),MATCH((CUADRO!H$5&amp;$E889),'Hoja de Trabajo para listado'!$DE$151:$DG$151,0)),0)+IFERROR(INDEX('Hoja de Trabajo para listado'!$CD$155:$DC$1048576,MATCH($A889,'Hoja de Trabajo para listado'!$CD$155:$CD$1048576,0),MATCH((CUADRO!H$5&amp;$E889),'Hoja de Trabajo para listado'!$CD$151:$DC$151,0)),0)</f>
        <v>0</v>
      </c>
      <c r="I889" s="245">
        <f ca="1">+IFERROR(INDEX('Hoja de Trabajo para listado'!$A$155:$Z$1048576,MATCH($A889,'Hoja de Trabajo para listado'!$A$155:$A$1048576,0),MATCH((CUADRO!I$5&amp;$E889),'Hoja de Trabajo para listado'!$A$151:$Z$151,0)),0)+IFERROR(INDEX('Hoja de Trabajo para listado'!$AB$155:$BA$1048576,MATCH($A889,'Hoja de Trabajo para listado'!$AB$155:$AB$1048576,0),MATCH((CUADRO!I$5&amp;$E889),'Hoja de Trabajo para listado'!$AB$151:$BA$151,0)),0)+IFERROR(INDEX('Hoja de Trabajo para listado'!$BC$155:$CB$1048576,MATCH($A889,'Hoja de Trabajo para listado'!$BC$155:$BC$1048576,0),MATCH((CUADRO!I$5&amp;$E889),'Hoja de Trabajo para listado'!$BC$151:$CB$151,0)),0)+IFERROR(INDEX('Hoja de Trabajo para listado'!$DE$153:$DG$274,MATCH($A889,'Hoja de Trabajo para listado'!$DE$153:$DE$1048576,0),MATCH((CUADRO!I$5&amp;$E889),'Hoja de Trabajo para listado'!$DE$151:$DG$151,0)),0)+IFERROR(INDEX('Hoja de Trabajo para listado'!$CD$155:$DC$1048576,MATCH($A889,'Hoja de Trabajo para listado'!$CD$155:$CD$1048576,0),MATCH((CUADRO!I$5&amp;$E889),'Hoja de Trabajo para listado'!$CD$151:$DC$151,0)),0)</f>
        <v>0</v>
      </c>
      <c r="J889" s="245">
        <f ca="1">+IFERROR(INDEX('Hoja de Trabajo para listado'!$A$155:$Z$1048576,MATCH($A889,'Hoja de Trabajo para listado'!$A$155:$A$1048576,0),MATCH((CUADRO!J$5&amp;$E889),'Hoja de Trabajo para listado'!$A$151:$Z$151,0)),0)+IFERROR(INDEX('Hoja de Trabajo para listado'!$AB$155:$BA$1048576,MATCH($A889,'Hoja de Trabajo para listado'!$AB$155:$AB$1048576,0),MATCH((CUADRO!J$5&amp;$E889),'Hoja de Trabajo para listado'!$AB$151:$BA$151,0)),0)+IFERROR(INDEX('Hoja de Trabajo para listado'!$BC$155:$CB$1048576,MATCH($A889,'Hoja de Trabajo para listado'!$BC$155:$BC$1048576,0),MATCH((CUADRO!J$5&amp;$E889),'Hoja de Trabajo para listado'!$BC$151:$CB$151,0)),0)+IFERROR(INDEX('Hoja de Trabajo para listado'!$DE$153:$DG$274,MATCH($A889,'Hoja de Trabajo para listado'!$DE$153:$DE$1048576,0),MATCH((CUADRO!J$5&amp;$E889),'Hoja de Trabajo para listado'!$DE$151:$DG$151,0)),0)+IFERROR(INDEX('Hoja de Trabajo para listado'!$CD$155:$DC$1048576,MATCH($A889,'Hoja de Trabajo para listado'!$CD$155:$CD$1048576,0),MATCH((CUADRO!J$5&amp;$E889),'Hoja de Trabajo para listado'!$CD$151:$DC$151,0)),0)</f>
        <v>0</v>
      </c>
      <c r="K889" s="245">
        <f ca="1">+IFERROR(INDEX('Hoja de Trabajo para listado'!$A$155:$Z$1048576,MATCH($A889,'Hoja de Trabajo para listado'!$A$155:$A$1048576,0),MATCH((CUADRO!K$5&amp;$E889),'Hoja de Trabajo para listado'!$A$151:$Z$151,0)),0)+IFERROR(INDEX('Hoja de Trabajo para listado'!$AB$155:$BA$1048576,MATCH($A889,'Hoja de Trabajo para listado'!$AB$155:$AB$1048576,0),MATCH((CUADRO!K$5&amp;$E889),'Hoja de Trabajo para listado'!$AB$151:$BA$151,0)),0)+IFERROR(INDEX('Hoja de Trabajo para listado'!$BC$155:$CB$1048576,MATCH($A889,'Hoja de Trabajo para listado'!$BC$155:$BC$1048576,0),MATCH((CUADRO!K$5&amp;$E889),'Hoja de Trabajo para listado'!$BC$151:$CB$151,0)),0)+IFERROR(INDEX('Hoja de Trabajo para listado'!$DE$153:$DG$274,MATCH($A889,'Hoja de Trabajo para listado'!$DE$153:$DE$1048576,0),MATCH((CUADRO!K$5&amp;$E889),'Hoja de Trabajo para listado'!$DE$151:$DG$151,0)),0)+IFERROR(INDEX('Hoja de Trabajo para listado'!$CD$155:$DC$1048576,MATCH($A889,'Hoja de Trabajo para listado'!$CD$155:$CD$1048576,0),MATCH((CUADRO!K$5&amp;$E889),'Hoja de Trabajo para listado'!$CD$151:$DC$151,0)),0)</f>
        <v>0</v>
      </c>
      <c r="L889" s="245">
        <f ca="1">+IFERROR(INDEX('Hoja de Trabajo para listado'!$A$155:$Z$1048576,MATCH($A889,'Hoja de Trabajo para listado'!$A$155:$A$1048576,0),MATCH((CUADRO!L$5&amp;$E889),'Hoja de Trabajo para listado'!$A$151:$Z$151,0)),0)+IFERROR(INDEX('Hoja de Trabajo para listado'!$AB$155:$BA$1048576,MATCH($A889,'Hoja de Trabajo para listado'!$AB$155:$AB$1048576,0),MATCH((CUADRO!L$5&amp;$E889),'Hoja de Trabajo para listado'!$AB$151:$BA$151,0)),0)+IFERROR(INDEX('Hoja de Trabajo para listado'!$BC$155:$CB$1048576,MATCH($A889,'Hoja de Trabajo para listado'!$BC$155:$BC$1048576,0),MATCH((CUADRO!L$5&amp;$E889),'Hoja de Trabajo para listado'!$BC$151:$CB$151,0)),0)+IFERROR(INDEX('Hoja de Trabajo para listado'!$DE$153:$DG$274,MATCH($A889,'Hoja de Trabajo para listado'!$DE$153:$DE$1048576,0),MATCH((CUADRO!L$5&amp;$E889),'Hoja de Trabajo para listado'!$DE$151:$DG$151,0)),0)+IFERROR(INDEX('Hoja de Trabajo para listado'!$CD$155:$DC$1048576,MATCH($A889,'Hoja de Trabajo para listado'!$CD$155:$CD$1048576,0),MATCH((CUADRO!L$5&amp;$E889),'Hoja de Trabajo para listado'!$CD$151:$DC$151,0)),0)</f>
        <v>0</v>
      </c>
      <c r="M889" s="245">
        <f ca="1">+IFERROR(INDEX('Hoja de Trabajo para listado'!$A$155:$Z$1048576,MATCH($A889,'Hoja de Trabajo para listado'!$A$155:$A$1048576,0),MATCH((CUADRO!M$5&amp;$E889),'Hoja de Trabajo para listado'!$A$151:$Z$151,0)),0)+IFERROR(INDEX('Hoja de Trabajo para listado'!$AB$155:$BA$1048576,MATCH($A889,'Hoja de Trabajo para listado'!$AB$155:$AB$1048576,0),MATCH((CUADRO!M$5&amp;$E889),'Hoja de Trabajo para listado'!$AB$151:$BA$151,0)),0)+IFERROR(INDEX('Hoja de Trabajo para listado'!$BC$155:$CB$1048576,MATCH($A889,'Hoja de Trabajo para listado'!$BC$155:$BC$1048576,0),MATCH((CUADRO!M$5&amp;$E889),'Hoja de Trabajo para listado'!$BC$151:$CB$151,0)),0)+IFERROR(INDEX('Hoja de Trabajo para listado'!$DE$153:$DG$274,MATCH($A889,'Hoja de Trabajo para listado'!$DE$153:$DE$1048576,0),MATCH((CUADRO!M$5&amp;$E889),'Hoja de Trabajo para listado'!$DE$151:$DG$151,0)),0)+IFERROR(INDEX('Hoja de Trabajo para listado'!$CD$155:$DC$1048576,MATCH($A889,'Hoja de Trabajo para listado'!$CD$155:$CD$1048576,0),MATCH((CUADRO!M$5&amp;$E889),'Hoja de Trabajo para listado'!$CD$151:$DC$151,0)),0)</f>
        <v>0</v>
      </c>
      <c r="N889" s="245">
        <f ca="1">+IFERROR(INDEX('Hoja de Trabajo para listado'!$A$155:$Z$1048576,MATCH($A889,'Hoja de Trabajo para listado'!$A$155:$A$1048576,0),MATCH((CUADRO!N$5&amp;$E889),'Hoja de Trabajo para listado'!$A$151:$Z$151,0)),0)+IFERROR(INDEX('Hoja de Trabajo para listado'!$AB$155:$BA$1048576,MATCH($A889,'Hoja de Trabajo para listado'!$AB$155:$AB$1048576,0),MATCH((CUADRO!N$5&amp;$E889),'Hoja de Trabajo para listado'!$AB$151:$BA$151,0)),0)+IFERROR(INDEX('Hoja de Trabajo para listado'!$BC$155:$CB$1048576,MATCH($A889,'Hoja de Trabajo para listado'!$BC$155:$BC$1048576,0),MATCH((CUADRO!N$5&amp;$E889),'Hoja de Trabajo para listado'!$BC$151:$CB$151,0)),0)+IFERROR(INDEX('Hoja de Trabajo para listado'!$DE$153:$DG$274,MATCH($A889,'Hoja de Trabajo para listado'!$DE$153:$DE$1048576,0),MATCH((CUADRO!N$5&amp;$E889),'Hoja de Trabajo para listado'!$DE$151:$DG$151,0)),0)+IFERROR(INDEX('Hoja de Trabajo para listado'!$CD$155:$DC$1048576,MATCH($A889,'Hoja de Trabajo para listado'!$CD$155:$CD$1048576,0),MATCH((CUADRO!N$5&amp;$E889),'Hoja de Trabajo para listado'!$CD$151:$DC$151,0)),0)</f>
        <v>0</v>
      </c>
      <c r="O889" s="245">
        <f ca="1">+IFERROR(INDEX('Hoja de Trabajo para listado'!$A$155:$Z$1048576,MATCH($A889,'Hoja de Trabajo para listado'!$A$155:$A$1048576,0),MATCH((CUADRO!O$5&amp;$E889),'Hoja de Trabajo para listado'!$A$151:$Z$151,0)),0)+IFERROR(INDEX('Hoja de Trabajo para listado'!$AB$155:$BA$1048576,MATCH($A889,'Hoja de Trabajo para listado'!$AB$155:$AB$1048576,0),MATCH((CUADRO!O$5&amp;$E889),'Hoja de Trabajo para listado'!$AB$151:$BA$151,0)),0)+IFERROR(INDEX('Hoja de Trabajo para listado'!$BC$155:$CB$1048576,MATCH($A889,'Hoja de Trabajo para listado'!$BC$155:$BC$1048576,0),MATCH((CUADRO!O$5&amp;$E889),'Hoja de Trabajo para listado'!$BC$151:$CB$151,0)),0)+IFERROR(INDEX('Hoja de Trabajo para listado'!$DE$153:$DG$274,MATCH($A889,'Hoja de Trabajo para listado'!$DE$153:$DE$1048576,0),MATCH((CUADRO!O$5&amp;$E889),'Hoja de Trabajo para listado'!$DE$151:$DG$151,0)),0)+IFERROR(INDEX('Hoja de Trabajo para listado'!$CD$155:$DC$1048576,MATCH($A889,'Hoja de Trabajo para listado'!$CD$155:$CD$1048576,0),MATCH((CUADRO!O$5&amp;$E889),'Hoja de Trabajo para listado'!$CD$151:$DC$151,0)),0)</f>
        <v>0</v>
      </c>
      <c r="P889" s="245">
        <f ca="1">+IFERROR(INDEX('Hoja de Trabajo para listado'!$A$155:$Z$1048576,MATCH($A889,'Hoja de Trabajo para listado'!$A$155:$A$1048576,0),MATCH((CUADRO!P$5&amp;$E889),'Hoja de Trabajo para listado'!$A$151:$Z$151,0)),0)+IFERROR(INDEX('Hoja de Trabajo para listado'!$AB$155:$BA$1048576,MATCH($A889,'Hoja de Trabajo para listado'!$AB$155:$AB$1048576,0),MATCH((CUADRO!P$5&amp;$E889),'Hoja de Trabajo para listado'!$AB$151:$BA$151,0)),0)+IFERROR(INDEX('Hoja de Trabajo para listado'!$BC$155:$CB$1048576,MATCH($A889,'Hoja de Trabajo para listado'!$BC$155:$BC$1048576,0),MATCH((CUADRO!P$5&amp;$E889),'Hoja de Trabajo para listado'!$BC$151:$CB$151,0)),0)+IFERROR(INDEX('Hoja de Trabajo para listado'!$DE$153:$DG$274,MATCH($A889,'Hoja de Trabajo para listado'!$DE$153:$DE$1048576,0),MATCH((CUADRO!P$5&amp;$E889),'Hoja de Trabajo para listado'!$DE$151:$DG$151,0)),0)+IFERROR(INDEX('Hoja de Trabajo para listado'!$CD$155:$DC$1048576,MATCH($A889,'Hoja de Trabajo para listado'!$CD$155:$CD$1048576,0),MATCH((CUADRO!P$5&amp;$E889),'Hoja de Trabajo para listado'!$CD$151:$DC$151,0)),0)</f>
        <v>0</v>
      </c>
      <c r="Q889" s="245">
        <f ca="1">+IFERROR(INDEX('Hoja de Trabajo para listado'!$A$155:$Z$1048576,MATCH($A889,'Hoja de Trabajo para listado'!$A$155:$A$1048576,0),MATCH((CUADRO!Q$5&amp;$E889),'Hoja de Trabajo para listado'!$A$151:$Z$151,0)),0)+IFERROR(INDEX('Hoja de Trabajo para listado'!$AB$155:$BA$1048576,MATCH($A889,'Hoja de Trabajo para listado'!$AB$155:$AB$1048576,0),MATCH((CUADRO!Q$5&amp;$E889),'Hoja de Trabajo para listado'!$AB$151:$BA$151,0)),0)+IFERROR(INDEX('Hoja de Trabajo para listado'!$BC$155:$CB$1048576,MATCH($A889,'Hoja de Trabajo para listado'!$BC$155:$BC$1048576,0),MATCH((CUADRO!Q$5&amp;$E889),'Hoja de Trabajo para listado'!$BC$151:$CB$151,0)),0)+IFERROR(INDEX('Hoja de Trabajo para listado'!$DE$153:$DG$274,MATCH($A889,'Hoja de Trabajo para listado'!$DE$153:$DE$1048576,0),MATCH((CUADRO!Q$5&amp;$E889),'Hoja de Trabajo para listado'!$DE$151:$DG$151,0)),0)+IFERROR(INDEX('Hoja de Trabajo para listado'!$CD$155:$DC$1048576,MATCH($A889,'Hoja de Trabajo para listado'!$CD$155:$CD$1048576,0),MATCH((CUADRO!Q$5&amp;$E889),'Hoja de Trabajo para listado'!$CD$151:$DC$151,0)),0)</f>
        <v>0</v>
      </c>
      <c r="R889" s="245">
        <f t="shared" ca="1" si="29"/>
        <v>0</v>
      </c>
      <c r="S889" s="259">
        <f ca="1">+R888+R889</f>
        <v>0</v>
      </c>
      <c r="T889" s="245">
        <f ca="1">+S889</f>
        <v>0</v>
      </c>
      <c r="U889" s="244">
        <f t="shared" si="30"/>
        <v>2</v>
      </c>
      <c r="V889" s="333" t="str">
        <f>+VLOOKUP(A889,bd_lista!$A$3:$E$590,5,FALSE)</f>
        <v>Gobiernos Autonomos Municipales</v>
      </c>
      <c r="W889" s="384"/>
      <c r="X889" s="242">
        <f>+VLOOKUP(A889,[3]Sheet1!$A$13:$D$744,4,FALSE)</f>
        <v>0</v>
      </c>
      <c r="Y889" s="242" t="e">
        <f>+VLOOKUP(X889,bd_lista!$A$3:$C$590,3,FALSE)</f>
        <v>#N/A</v>
      </c>
      <c r="Z889" s="292"/>
      <c r="AA889" s="293"/>
    </row>
    <row r="890" spans="1:27" customFormat="1" ht="15" hidden="1" customHeight="1">
      <c r="A890" s="32">
        <v>1529</v>
      </c>
      <c r="B890" s="388">
        <f>+A890</f>
        <v>1529</v>
      </c>
      <c r="C890" s="247" t="str">
        <f>+VLOOKUP(A890,bd_lista!$A$3:$C$590,3,FALSE)</f>
        <v>Gobierno Autónomo Municipal de Caiza "D"</v>
      </c>
      <c r="D890" s="385" t="str">
        <f>+C890</f>
        <v>Gobierno Autónomo Municipal de Caiza "D"</v>
      </c>
      <c r="E890" s="242" t="s">
        <v>1304</v>
      </c>
      <c r="F890" s="243">
        <f ca="1">+IFERROR(INDEX('Hoja de Trabajo para listado'!$A$155:$Z$1048576,MATCH($A890,'Hoja de Trabajo para listado'!$A$155:$A$1048576,0),MATCH((CUADRO!F$5&amp;$E890),'Hoja de Trabajo para listado'!$A$151:$Z$151,0)),0)+IFERROR(INDEX('Hoja de Trabajo para listado'!$AB$155:$BA$1048576,MATCH($A890,'Hoja de Trabajo para listado'!$AB$155:$AB$1048576,0),MATCH((CUADRO!F$5&amp;$E890),'Hoja de Trabajo para listado'!$AB$151:$BA$151,0)),0)+IFERROR(INDEX('Hoja de Trabajo para listado'!$BC$155:$CB$1048576,MATCH($A890,'Hoja de Trabajo para listado'!$BC$155:$BC$1048576,0),MATCH((CUADRO!F$5&amp;$E890),'Hoja de Trabajo para listado'!$BC$151:$CB$151,0)),0)+IFERROR(INDEX('Hoja de Trabajo para listado'!$DE$153:$DG$274,MATCH($A890,'Hoja de Trabajo para listado'!$DE$153:$DE$1048576,0),MATCH((CUADRO!F$5&amp;$E890),'Hoja de Trabajo para listado'!$DE$151:$DG$151,0)),0)+IFERROR(INDEX('Hoja de Trabajo para listado'!$CD$155:$DC$1048576,MATCH($A890,'Hoja de Trabajo para listado'!$CD$155:$CD$1048576,0),MATCH((CUADRO!F$5&amp;$E890),'Hoja de Trabajo para listado'!$CD$151:$DC$151,0)),0)</f>
        <v>0</v>
      </c>
      <c r="G890" s="243">
        <f ca="1">+IFERROR(INDEX('Hoja de Trabajo para listado'!$A$155:$Z$1048576,MATCH($A890,'Hoja de Trabajo para listado'!$A$155:$A$1048576,0),MATCH((CUADRO!G$5&amp;$E890),'Hoja de Trabajo para listado'!$A$151:$Z$151,0)),0)+IFERROR(INDEX('Hoja de Trabajo para listado'!$AB$155:$BA$1048576,MATCH($A890,'Hoja de Trabajo para listado'!$AB$155:$AB$1048576,0),MATCH((CUADRO!G$5&amp;$E890),'Hoja de Trabajo para listado'!$AB$151:$BA$151,0)),0)+IFERROR(INDEX('Hoja de Trabajo para listado'!$BC$155:$CB$1048576,MATCH($A890,'Hoja de Trabajo para listado'!$BC$155:$BC$1048576,0),MATCH((CUADRO!G$5&amp;$E890),'Hoja de Trabajo para listado'!$BC$151:$CB$151,0)),0)+IFERROR(INDEX('Hoja de Trabajo para listado'!$DE$153:$DG$274,MATCH($A890,'Hoja de Trabajo para listado'!$DE$153:$DE$1048576,0),MATCH((CUADRO!G$5&amp;$E890),'Hoja de Trabajo para listado'!$DE$151:$DG$151,0)),0)+IFERROR(INDEX('Hoja de Trabajo para listado'!$CD$155:$DC$1048576,MATCH($A890,'Hoja de Trabajo para listado'!$CD$155:$CD$1048576,0),MATCH((CUADRO!G$5&amp;$E890),'Hoja de Trabajo para listado'!$CD$151:$DC$151,0)),0)</f>
        <v>0</v>
      </c>
      <c r="H890" s="243">
        <f ca="1">+IFERROR(INDEX('Hoja de Trabajo para listado'!$A$155:$Z$1048576,MATCH($A890,'Hoja de Trabajo para listado'!$A$155:$A$1048576,0),MATCH((CUADRO!H$5&amp;$E890),'Hoja de Trabajo para listado'!$A$151:$Z$151,0)),0)+IFERROR(INDEX('Hoja de Trabajo para listado'!$AB$155:$BA$1048576,MATCH($A890,'Hoja de Trabajo para listado'!$AB$155:$AB$1048576,0),MATCH((CUADRO!H$5&amp;$E890),'Hoja de Trabajo para listado'!$AB$151:$BA$151,0)),0)+IFERROR(INDEX('Hoja de Trabajo para listado'!$BC$155:$CB$1048576,MATCH($A890,'Hoja de Trabajo para listado'!$BC$155:$BC$1048576,0),MATCH((CUADRO!H$5&amp;$E890),'Hoja de Trabajo para listado'!$BC$151:$CB$151,0)),0)+IFERROR(INDEX('Hoja de Trabajo para listado'!$DE$153:$DG$274,MATCH($A890,'Hoja de Trabajo para listado'!$DE$153:$DE$1048576,0),MATCH((CUADRO!H$5&amp;$E890),'Hoja de Trabajo para listado'!$DE$151:$DG$151,0)),0)+IFERROR(INDEX('Hoja de Trabajo para listado'!$CD$155:$DC$1048576,MATCH($A890,'Hoja de Trabajo para listado'!$CD$155:$CD$1048576,0),MATCH((CUADRO!H$5&amp;$E890),'Hoja de Trabajo para listado'!$CD$151:$DC$151,0)),0)</f>
        <v>0</v>
      </c>
      <c r="I890" s="243">
        <f ca="1">+IFERROR(INDEX('Hoja de Trabajo para listado'!$A$155:$Z$1048576,MATCH($A890,'Hoja de Trabajo para listado'!$A$155:$A$1048576,0),MATCH((CUADRO!I$5&amp;$E890),'Hoja de Trabajo para listado'!$A$151:$Z$151,0)),0)+IFERROR(INDEX('Hoja de Trabajo para listado'!$AB$155:$BA$1048576,MATCH($A890,'Hoja de Trabajo para listado'!$AB$155:$AB$1048576,0),MATCH((CUADRO!I$5&amp;$E890),'Hoja de Trabajo para listado'!$AB$151:$BA$151,0)),0)+IFERROR(INDEX('Hoja de Trabajo para listado'!$BC$155:$CB$1048576,MATCH($A890,'Hoja de Trabajo para listado'!$BC$155:$BC$1048576,0),MATCH((CUADRO!I$5&amp;$E890),'Hoja de Trabajo para listado'!$BC$151:$CB$151,0)),0)+IFERROR(INDEX('Hoja de Trabajo para listado'!$DE$153:$DG$274,MATCH($A890,'Hoja de Trabajo para listado'!$DE$153:$DE$1048576,0),MATCH((CUADRO!I$5&amp;$E890),'Hoja de Trabajo para listado'!$DE$151:$DG$151,0)),0)+IFERROR(INDEX('Hoja de Trabajo para listado'!$CD$155:$DC$1048576,MATCH($A890,'Hoja de Trabajo para listado'!$CD$155:$CD$1048576,0),MATCH((CUADRO!I$5&amp;$E890),'Hoja de Trabajo para listado'!$CD$151:$DC$151,0)),0)</f>
        <v>0</v>
      </c>
      <c r="J890" s="243">
        <f ca="1">+IFERROR(INDEX('Hoja de Trabajo para listado'!$A$155:$Z$1048576,MATCH($A890,'Hoja de Trabajo para listado'!$A$155:$A$1048576,0),MATCH((CUADRO!J$5&amp;$E890),'Hoja de Trabajo para listado'!$A$151:$Z$151,0)),0)+IFERROR(INDEX('Hoja de Trabajo para listado'!$AB$155:$BA$1048576,MATCH($A890,'Hoja de Trabajo para listado'!$AB$155:$AB$1048576,0),MATCH((CUADRO!J$5&amp;$E890),'Hoja de Trabajo para listado'!$AB$151:$BA$151,0)),0)+IFERROR(INDEX('Hoja de Trabajo para listado'!$BC$155:$CB$1048576,MATCH($A890,'Hoja de Trabajo para listado'!$BC$155:$BC$1048576,0),MATCH((CUADRO!J$5&amp;$E890),'Hoja de Trabajo para listado'!$BC$151:$CB$151,0)),0)+IFERROR(INDEX('Hoja de Trabajo para listado'!$DE$153:$DG$274,MATCH($A890,'Hoja de Trabajo para listado'!$DE$153:$DE$1048576,0),MATCH((CUADRO!J$5&amp;$E890),'Hoja de Trabajo para listado'!$DE$151:$DG$151,0)),0)+IFERROR(INDEX('Hoja de Trabajo para listado'!$CD$155:$DC$1048576,MATCH($A890,'Hoja de Trabajo para listado'!$CD$155:$CD$1048576,0),MATCH((CUADRO!J$5&amp;$E890),'Hoja de Trabajo para listado'!$CD$151:$DC$151,0)),0)</f>
        <v>0</v>
      </c>
      <c r="K890" s="243">
        <f ca="1">+IFERROR(INDEX('Hoja de Trabajo para listado'!$A$155:$Z$1048576,MATCH($A890,'Hoja de Trabajo para listado'!$A$155:$A$1048576,0),MATCH((CUADRO!K$5&amp;$E890),'Hoja de Trabajo para listado'!$A$151:$Z$151,0)),0)+IFERROR(INDEX('Hoja de Trabajo para listado'!$AB$155:$BA$1048576,MATCH($A890,'Hoja de Trabajo para listado'!$AB$155:$AB$1048576,0),MATCH((CUADRO!K$5&amp;$E890),'Hoja de Trabajo para listado'!$AB$151:$BA$151,0)),0)+IFERROR(INDEX('Hoja de Trabajo para listado'!$BC$155:$CB$1048576,MATCH($A890,'Hoja de Trabajo para listado'!$BC$155:$BC$1048576,0),MATCH((CUADRO!K$5&amp;$E890),'Hoja de Trabajo para listado'!$BC$151:$CB$151,0)),0)+IFERROR(INDEX('Hoja de Trabajo para listado'!$DE$153:$DG$274,MATCH($A890,'Hoja de Trabajo para listado'!$DE$153:$DE$1048576,0),MATCH((CUADRO!K$5&amp;$E890),'Hoja de Trabajo para listado'!$DE$151:$DG$151,0)),0)+IFERROR(INDEX('Hoja de Trabajo para listado'!$CD$155:$DC$1048576,MATCH($A890,'Hoja de Trabajo para listado'!$CD$155:$CD$1048576,0),MATCH((CUADRO!K$5&amp;$E890),'Hoja de Trabajo para listado'!$CD$151:$DC$151,0)),0)</f>
        <v>0</v>
      </c>
      <c r="L890" s="243">
        <f ca="1">+IFERROR(INDEX('Hoja de Trabajo para listado'!$A$155:$Z$1048576,MATCH($A890,'Hoja de Trabajo para listado'!$A$155:$A$1048576,0),MATCH((CUADRO!L$5&amp;$E890),'Hoja de Trabajo para listado'!$A$151:$Z$151,0)),0)+IFERROR(INDEX('Hoja de Trabajo para listado'!$AB$155:$BA$1048576,MATCH($A890,'Hoja de Trabajo para listado'!$AB$155:$AB$1048576,0),MATCH((CUADRO!L$5&amp;$E890),'Hoja de Trabajo para listado'!$AB$151:$BA$151,0)),0)+IFERROR(INDEX('Hoja de Trabajo para listado'!$BC$155:$CB$1048576,MATCH($A890,'Hoja de Trabajo para listado'!$BC$155:$BC$1048576,0),MATCH((CUADRO!L$5&amp;$E890),'Hoja de Trabajo para listado'!$BC$151:$CB$151,0)),0)+IFERROR(INDEX('Hoja de Trabajo para listado'!$DE$153:$DG$274,MATCH($A890,'Hoja de Trabajo para listado'!$DE$153:$DE$1048576,0),MATCH((CUADRO!L$5&amp;$E890),'Hoja de Trabajo para listado'!$DE$151:$DG$151,0)),0)+IFERROR(INDEX('Hoja de Trabajo para listado'!$CD$155:$DC$1048576,MATCH($A890,'Hoja de Trabajo para listado'!$CD$155:$CD$1048576,0),MATCH((CUADRO!L$5&amp;$E890),'Hoja de Trabajo para listado'!$CD$151:$DC$151,0)),0)</f>
        <v>0</v>
      </c>
      <c r="M890" s="243">
        <f ca="1">+IFERROR(INDEX('Hoja de Trabajo para listado'!$A$155:$Z$1048576,MATCH($A890,'Hoja de Trabajo para listado'!$A$155:$A$1048576,0),MATCH((CUADRO!M$5&amp;$E890),'Hoja de Trabajo para listado'!$A$151:$Z$151,0)),0)+IFERROR(INDEX('Hoja de Trabajo para listado'!$AB$155:$BA$1048576,MATCH($A890,'Hoja de Trabajo para listado'!$AB$155:$AB$1048576,0),MATCH((CUADRO!M$5&amp;$E890),'Hoja de Trabajo para listado'!$AB$151:$BA$151,0)),0)+IFERROR(INDEX('Hoja de Trabajo para listado'!$BC$155:$CB$1048576,MATCH($A890,'Hoja de Trabajo para listado'!$BC$155:$BC$1048576,0),MATCH((CUADRO!M$5&amp;$E890),'Hoja de Trabajo para listado'!$BC$151:$CB$151,0)),0)+IFERROR(INDEX('Hoja de Trabajo para listado'!$DE$153:$DG$274,MATCH($A890,'Hoja de Trabajo para listado'!$DE$153:$DE$1048576,0),MATCH((CUADRO!M$5&amp;$E890),'Hoja de Trabajo para listado'!$DE$151:$DG$151,0)),0)+IFERROR(INDEX('Hoja de Trabajo para listado'!$CD$155:$DC$1048576,MATCH($A890,'Hoja de Trabajo para listado'!$CD$155:$CD$1048576,0),MATCH((CUADRO!M$5&amp;$E890),'Hoja de Trabajo para listado'!$CD$151:$DC$151,0)),0)</f>
        <v>0</v>
      </c>
      <c r="N890" s="243">
        <f ca="1">+IFERROR(INDEX('Hoja de Trabajo para listado'!$A$155:$Z$1048576,MATCH($A890,'Hoja de Trabajo para listado'!$A$155:$A$1048576,0),MATCH((CUADRO!N$5&amp;$E890),'Hoja de Trabajo para listado'!$A$151:$Z$151,0)),0)+IFERROR(INDEX('Hoja de Trabajo para listado'!$AB$155:$BA$1048576,MATCH($A890,'Hoja de Trabajo para listado'!$AB$155:$AB$1048576,0),MATCH((CUADRO!N$5&amp;$E890),'Hoja de Trabajo para listado'!$AB$151:$BA$151,0)),0)+IFERROR(INDEX('Hoja de Trabajo para listado'!$BC$155:$CB$1048576,MATCH($A890,'Hoja de Trabajo para listado'!$BC$155:$BC$1048576,0),MATCH((CUADRO!N$5&amp;$E890),'Hoja de Trabajo para listado'!$BC$151:$CB$151,0)),0)+IFERROR(INDEX('Hoja de Trabajo para listado'!$DE$153:$DG$274,MATCH($A890,'Hoja de Trabajo para listado'!$DE$153:$DE$1048576,0),MATCH((CUADRO!N$5&amp;$E890),'Hoja de Trabajo para listado'!$DE$151:$DG$151,0)),0)+IFERROR(INDEX('Hoja de Trabajo para listado'!$CD$155:$DC$1048576,MATCH($A890,'Hoja de Trabajo para listado'!$CD$155:$CD$1048576,0),MATCH((CUADRO!N$5&amp;$E890),'Hoja de Trabajo para listado'!$CD$151:$DC$151,0)),0)</f>
        <v>0</v>
      </c>
      <c r="O890" s="243">
        <f ca="1">+IFERROR(INDEX('Hoja de Trabajo para listado'!$A$155:$Z$1048576,MATCH($A890,'Hoja de Trabajo para listado'!$A$155:$A$1048576,0),MATCH((CUADRO!O$5&amp;$E890),'Hoja de Trabajo para listado'!$A$151:$Z$151,0)),0)+IFERROR(INDEX('Hoja de Trabajo para listado'!$AB$155:$BA$1048576,MATCH($A890,'Hoja de Trabajo para listado'!$AB$155:$AB$1048576,0),MATCH((CUADRO!O$5&amp;$E890),'Hoja de Trabajo para listado'!$AB$151:$BA$151,0)),0)+IFERROR(INDEX('Hoja de Trabajo para listado'!$BC$155:$CB$1048576,MATCH($A890,'Hoja de Trabajo para listado'!$BC$155:$BC$1048576,0),MATCH((CUADRO!O$5&amp;$E890),'Hoja de Trabajo para listado'!$BC$151:$CB$151,0)),0)+IFERROR(INDEX('Hoja de Trabajo para listado'!$DE$153:$DG$274,MATCH($A890,'Hoja de Trabajo para listado'!$DE$153:$DE$1048576,0),MATCH((CUADRO!O$5&amp;$E890),'Hoja de Trabajo para listado'!$DE$151:$DG$151,0)),0)+IFERROR(INDEX('Hoja de Trabajo para listado'!$CD$155:$DC$1048576,MATCH($A890,'Hoja de Trabajo para listado'!$CD$155:$CD$1048576,0),MATCH((CUADRO!O$5&amp;$E890),'Hoja de Trabajo para listado'!$CD$151:$DC$151,0)),0)</f>
        <v>0</v>
      </c>
      <c r="P890" s="243">
        <f ca="1">+IFERROR(INDEX('Hoja de Trabajo para listado'!$A$155:$Z$1048576,MATCH($A890,'Hoja de Trabajo para listado'!$A$155:$A$1048576,0),MATCH((CUADRO!P$5&amp;$E890),'Hoja de Trabajo para listado'!$A$151:$Z$151,0)),0)+IFERROR(INDEX('Hoja de Trabajo para listado'!$AB$155:$BA$1048576,MATCH($A890,'Hoja de Trabajo para listado'!$AB$155:$AB$1048576,0),MATCH((CUADRO!P$5&amp;$E890),'Hoja de Trabajo para listado'!$AB$151:$BA$151,0)),0)+IFERROR(INDEX('Hoja de Trabajo para listado'!$BC$155:$CB$1048576,MATCH($A890,'Hoja de Trabajo para listado'!$BC$155:$BC$1048576,0),MATCH((CUADRO!P$5&amp;$E890),'Hoja de Trabajo para listado'!$BC$151:$CB$151,0)),0)+IFERROR(INDEX('Hoja de Trabajo para listado'!$DE$153:$DG$274,MATCH($A890,'Hoja de Trabajo para listado'!$DE$153:$DE$1048576,0),MATCH((CUADRO!P$5&amp;$E890),'Hoja de Trabajo para listado'!$DE$151:$DG$151,0)),0)+IFERROR(INDEX('Hoja de Trabajo para listado'!$CD$155:$DC$1048576,MATCH($A890,'Hoja de Trabajo para listado'!$CD$155:$CD$1048576,0),MATCH((CUADRO!P$5&amp;$E890),'Hoja de Trabajo para listado'!$CD$151:$DC$151,0)),0)</f>
        <v>0</v>
      </c>
      <c r="Q890" s="243">
        <f ca="1">+IFERROR(INDEX('Hoja de Trabajo para listado'!$A$155:$Z$1048576,MATCH($A890,'Hoja de Trabajo para listado'!$A$155:$A$1048576,0),MATCH((CUADRO!Q$5&amp;$E890),'Hoja de Trabajo para listado'!$A$151:$Z$151,0)),0)+IFERROR(INDEX('Hoja de Trabajo para listado'!$AB$155:$BA$1048576,MATCH($A890,'Hoja de Trabajo para listado'!$AB$155:$AB$1048576,0),MATCH((CUADRO!Q$5&amp;$E890),'Hoja de Trabajo para listado'!$AB$151:$BA$151,0)),0)+IFERROR(INDEX('Hoja de Trabajo para listado'!$BC$155:$CB$1048576,MATCH($A890,'Hoja de Trabajo para listado'!$BC$155:$BC$1048576,0),MATCH((CUADRO!Q$5&amp;$E890),'Hoja de Trabajo para listado'!$BC$151:$CB$151,0)),0)+IFERROR(INDEX('Hoja de Trabajo para listado'!$DE$153:$DG$274,MATCH($A890,'Hoja de Trabajo para listado'!$DE$153:$DE$1048576,0),MATCH((CUADRO!Q$5&amp;$E890),'Hoja de Trabajo para listado'!$DE$151:$DG$151,0)),0)+IFERROR(INDEX('Hoja de Trabajo para listado'!$CD$155:$DC$1048576,MATCH($A890,'Hoja de Trabajo para listado'!$CD$155:$CD$1048576,0),MATCH((CUADRO!Q$5&amp;$E890),'Hoja de Trabajo para listado'!$CD$151:$DC$151,0)),0)</f>
        <v>0</v>
      </c>
      <c r="R890" s="243">
        <f t="shared" ca="1" si="29"/>
        <v>0</v>
      </c>
      <c r="S890" s="249"/>
      <c r="T890" s="243">
        <f ca="1">+T891</f>
        <v>0</v>
      </c>
      <c r="U890" s="242">
        <f t="shared" si="30"/>
        <v>1</v>
      </c>
      <c r="V890" s="333" t="str">
        <f>+VLOOKUP(A890,bd_lista!$A$3:$E$590,5,FALSE)</f>
        <v>Gobiernos Autonomos Municipales</v>
      </c>
      <c r="W890" s="383" t="str">
        <f>+V890</f>
        <v>Gobiernos Autonomos Municipales</v>
      </c>
      <c r="X890" s="242">
        <f>+VLOOKUP(A890,[3]Sheet1!$A$13:$D$744,4,FALSE)</f>
        <v>0</v>
      </c>
      <c r="Y890" s="242" t="e">
        <f>+VLOOKUP(X890,bd_lista!$A$3:$C$590,3,FALSE)</f>
        <v>#N/A</v>
      </c>
      <c r="Z890" s="294">
        <f>+X890</f>
        <v>0</v>
      </c>
      <c r="AA890" s="295" t="e">
        <f>+Y890</f>
        <v>#N/A</v>
      </c>
    </row>
    <row r="891" spans="1:27" customFormat="1" ht="15" hidden="1" customHeight="1">
      <c r="A891" s="32">
        <v>1529</v>
      </c>
      <c r="B891" s="389"/>
      <c r="C891" s="247" t="str">
        <f>+VLOOKUP(A891,bd_lista!$A$3:$C$590,3,FALSE)</f>
        <v>Gobierno Autónomo Municipal de Caiza "D"</v>
      </c>
      <c r="D891" s="386"/>
      <c r="E891" s="244" t="s">
        <v>1305</v>
      </c>
      <c r="F891" s="245">
        <f ca="1">+IFERROR(INDEX('Hoja de Trabajo para listado'!$A$155:$Z$1048576,MATCH($A891,'Hoja de Trabajo para listado'!$A$155:$A$1048576,0),MATCH((CUADRO!F$5&amp;$E891),'Hoja de Trabajo para listado'!$A$151:$Z$151,0)),0)+IFERROR(INDEX('Hoja de Trabajo para listado'!$AB$155:$BA$1048576,MATCH($A891,'Hoja de Trabajo para listado'!$AB$155:$AB$1048576,0),MATCH((CUADRO!F$5&amp;$E891),'Hoja de Trabajo para listado'!$AB$151:$BA$151,0)),0)+IFERROR(INDEX('Hoja de Trabajo para listado'!$BC$155:$CB$1048576,MATCH($A891,'Hoja de Trabajo para listado'!$BC$155:$BC$1048576,0),MATCH((CUADRO!F$5&amp;$E891),'Hoja de Trabajo para listado'!$BC$151:$CB$151,0)),0)+IFERROR(INDEX('Hoja de Trabajo para listado'!$DE$153:$DG$274,MATCH($A891,'Hoja de Trabajo para listado'!$DE$153:$DE$1048576,0),MATCH((CUADRO!F$5&amp;$E891),'Hoja de Trabajo para listado'!$DE$151:$DG$151,0)),0)+IFERROR(INDEX('Hoja de Trabajo para listado'!$CD$155:$DC$1048576,MATCH($A891,'Hoja de Trabajo para listado'!$CD$155:$CD$1048576,0),MATCH((CUADRO!F$5&amp;$E891),'Hoja de Trabajo para listado'!$CD$151:$DC$151,0)),0)</f>
        <v>0</v>
      </c>
      <c r="G891" s="245">
        <f ca="1">+IFERROR(INDEX('Hoja de Trabajo para listado'!$A$155:$Z$1048576,MATCH($A891,'Hoja de Trabajo para listado'!$A$155:$A$1048576,0),MATCH((CUADRO!G$5&amp;$E891),'Hoja de Trabajo para listado'!$A$151:$Z$151,0)),0)+IFERROR(INDEX('Hoja de Trabajo para listado'!$AB$155:$BA$1048576,MATCH($A891,'Hoja de Trabajo para listado'!$AB$155:$AB$1048576,0),MATCH((CUADRO!G$5&amp;$E891),'Hoja de Trabajo para listado'!$AB$151:$BA$151,0)),0)+IFERROR(INDEX('Hoja de Trabajo para listado'!$BC$155:$CB$1048576,MATCH($A891,'Hoja de Trabajo para listado'!$BC$155:$BC$1048576,0),MATCH((CUADRO!G$5&amp;$E891),'Hoja de Trabajo para listado'!$BC$151:$CB$151,0)),0)+IFERROR(INDEX('Hoja de Trabajo para listado'!$DE$153:$DG$274,MATCH($A891,'Hoja de Trabajo para listado'!$DE$153:$DE$1048576,0),MATCH((CUADRO!G$5&amp;$E891),'Hoja de Trabajo para listado'!$DE$151:$DG$151,0)),0)+IFERROR(INDEX('Hoja de Trabajo para listado'!$CD$155:$DC$1048576,MATCH($A891,'Hoja de Trabajo para listado'!$CD$155:$CD$1048576,0),MATCH((CUADRO!G$5&amp;$E891),'Hoja de Trabajo para listado'!$CD$151:$DC$151,0)),0)</f>
        <v>0</v>
      </c>
      <c r="H891" s="245">
        <f ca="1">+IFERROR(INDEX('Hoja de Trabajo para listado'!$A$155:$Z$1048576,MATCH($A891,'Hoja de Trabajo para listado'!$A$155:$A$1048576,0),MATCH((CUADRO!H$5&amp;$E891),'Hoja de Trabajo para listado'!$A$151:$Z$151,0)),0)+IFERROR(INDEX('Hoja de Trabajo para listado'!$AB$155:$BA$1048576,MATCH($A891,'Hoja de Trabajo para listado'!$AB$155:$AB$1048576,0),MATCH((CUADRO!H$5&amp;$E891),'Hoja de Trabajo para listado'!$AB$151:$BA$151,0)),0)+IFERROR(INDEX('Hoja de Trabajo para listado'!$BC$155:$CB$1048576,MATCH($A891,'Hoja de Trabajo para listado'!$BC$155:$BC$1048576,0),MATCH((CUADRO!H$5&amp;$E891),'Hoja de Trabajo para listado'!$BC$151:$CB$151,0)),0)+IFERROR(INDEX('Hoja de Trabajo para listado'!$DE$153:$DG$274,MATCH($A891,'Hoja de Trabajo para listado'!$DE$153:$DE$1048576,0),MATCH((CUADRO!H$5&amp;$E891),'Hoja de Trabajo para listado'!$DE$151:$DG$151,0)),0)+IFERROR(INDEX('Hoja de Trabajo para listado'!$CD$155:$DC$1048576,MATCH($A891,'Hoja de Trabajo para listado'!$CD$155:$CD$1048576,0),MATCH((CUADRO!H$5&amp;$E891),'Hoja de Trabajo para listado'!$CD$151:$DC$151,0)),0)</f>
        <v>0</v>
      </c>
      <c r="I891" s="245">
        <f ca="1">+IFERROR(INDEX('Hoja de Trabajo para listado'!$A$155:$Z$1048576,MATCH($A891,'Hoja de Trabajo para listado'!$A$155:$A$1048576,0),MATCH((CUADRO!I$5&amp;$E891),'Hoja de Trabajo para listado'!$A$151:$Z$151,0)),0)+IFERROR(INDEX('Hoja de Trabajo para listado'!$AB$155:$BA$1048576,MATCH($A891,'Hoja de Trabajo para listado'!$AB$155:$AB$1048576,0),MATCH((CUADRO!I$5&amp;$E891),'Hoja de Trabajo para listado'!$AB$151:$BA$151,0)),0)+IFERROR(INDEX('Hoja de Trabajo para listado'!$BC$155:$CB$1048576,MATCH($A891,'Hoja de Trabajo para listado'!$BC$155:$BC$1048576,0),MATCH((CUADRO!I$5&amp;$E891),'Hoja de Trabajo para listado'!$BC$151:$CB$151,0)),0)+IFERROR(INDEX('Hoja de Trabajo para listado'!$DE$153:$DG$274,MATCH($A891,'Hoja de Trabajo para listado'!$DE$153:$DE$1048576,0),MATCH((CUADRO!I$5&amp;$E891),'Hoja de Trabajo para listado'!$DE$151:$DG$151,0)),0)+IFERROR(INDEX('Hoja de Trabajo para listado'!$CD$155:$DC$1048576,MATCH($A891,'Hoja de Trabajo para listado'!$CD$155:$CD$1048576,0),MATCH((CUADRO!I$5&amp;$E891),'Hoja de Trabajo para listado'!$CD$151:$DC$151,0)),0)</f>
        <v>0</v>
      </c>
      <c r="J891" s="245">
        <f ca="1">+IFERROR(INDEX('Hoja de Trabajo para listado'!$A$155:$Z$1048576,MATCH($A891,'Hoja de Trabajo para listado'!$A$155:$A$1048576,0),MATCH((CUADRO!J$5&amp;$E891),'Hoja de Trabajo para listado'!$A$151:$Z$151,0)),0)+IFERROR(INDEX('Hoja de Trabajo para listado'!$AB$155:$BA$1048576,MATCH($A891,'Hoja de Trabajo para listado'!$AB$155:$AB$1048576,0),MATCH((CUADRO!J$5&amp;$E891),'Hoja de Trabajo para listado'!$AB$151:$BA$151,0)),0)+IFERROR(INDEX('Hoja de Trabajo para listado'!$BC$155:$CB$1048576,MATCH($A891,'Hoja de Trabajo para listado'!$BC$155:$BC$1048576,0),MATCH((CUADRO!J$5&amp;$E891),'Hoja de Trabajo para listado'!$BC$151:$CB$151,0)),0)+IFERROR(INDEX('Hoja de Trabajo para listado'!$DE$153:$DG$274,MATCH($A891,'Hoja de Trabajo para listado'!$DE$153:$DE$1048576,0),MATCH((CUADRO!J$5&amp;$E891),'Hoja de Trabajo para listado'!$DE$151:$DG$151,0)),0)+IFERROR(INDEX('Hoja de Trabajo para listado'!$CD$155:$DC$1048576,MATCH($A891,'Hoja de Trabajo para listado'!$CD$155:$CD$1048576,0),MATCH((CUADRO!J$5&amp;$E891),'Hoja de Trabajo para listado'!$CD$151:$DC$151,0)),0)</f>
        <v>0</v>
      </c>
      <c r="K891" s="245">
        <f ca="1">+IFERROR(INDEX('Hoja de Trabajo para listado'!$A$155:$Z$1048576,MATCH($A891,'Hoja de Trabajo para listado'!$A$155:$A$1048576,0),MATCH((CUADRO!K$5&amp;$E891),'Hoja de Trabajo para listado'!$A$151:$Z$151,0)),0)+IFERROR(INDEX('Hoja de Trabajo para listado'!$AB$155:$BA$1048576,MATCH($A891,'Hoja de Trabajo para listado'!$AB$155:$AB$1048576,0),MATCH((CUADRO!K$5&amp;$E891),'Hoja de Trabajo para listado'!$AB$151:$BA$151,0)),0)+IFERROR(INDEX('Hoja de Trabajo para listado'!$BC$155:$CB$1048576,MATCH($A891,'Hoja de Trabajo para listado'!$BC$155:$BC$1048576,0),MATCH((CUADRO!K$5&amp;$E891),'Hoja de Trabajo para listado'!$BC$151:$CB$151,0)),0)+IFERROR(INDEX('Hoja de Trabajo para listado'!$DE$153:$DG$274,MATCH($A891,'Hoja de Trabajo para listado'!$DE$153:$DE$1048576,0),MATCH((CUADRO!K$5&amp;$E891),'Hoja de Trabajo para listado'!$DE$151:$DG$151,0)),0)+IFERROR(INDEX('Hoja de Trabajo para listado'!$CD$155:$DC$1048576,MATCH($A891,'Hoja de Trabajo para listado'!$CD$155:$CD$1048576,0),MATCH((CUADRO!K$5&amp;$E891),'Hoja de Trabajo para listado'!$CD$151:$DC$151,0)),0)</f>
        <v>0</v>
      </c>
      <c r="L891" s="245">
        <f ca="1">+IFERROR(INDEX('Hoja de Trabajo para listado'!$A$155:$Z$1048576,MATCH($A891,'Hoja de Trabajo para listado'!$A$155:$A$1048576,0),MATCH((CUADRO!L$5&amp;$E891),'Hoja de Trabajo para listado'!$A$151:$Z$151,0)),0)+IFERROR(INDEX('Hoja de Trabajo para listado'!$AB$155:$BA$1048576,MATCH($A891,'Hoja de Trabajo para listado'!$AB$155:$AB$1048576,0),MATCH((CUADRO!L$5&amp;$E891),'Hoja de Trabajo para listado'!$AB$151:$BA$151,0)),0)+IFERROR(INDEX('Hoja de Trabajo para listado'!$BC$155:$CB$1048576,MATCH($A891,'Hoja de Trabajo para listado'!$BC$155:$BC$1048576,0),MATCH((CUADRO!L$5&amp;$E891),'Hoja de Trabajo para listado'!$BC$151:$CB$151,0)),0)+IFERROR(INDEX('Hoja de Trabajo para listado'!$DE$153:$DG$274,MATCH($A891,'Hoja de Trabajo para listado'!$DE$153:$DE$1048576,0),MATCH((CUADRO!L$5&amp;$E891),'Hoja de Trabajo para listado'!$DE$151:$DG$151,0)),0)+IFERROR(INDEX('Hoja de Trabajo para listado'!$CD$155:$DC$1048576,MATCH($A891,'Hoja de Trabajo para listado'!$CD$155:$CD$1048576,0),MATCH((CUADRO!L$5&amp;$E891),'Hoja de Trabajo para listado'!$CD$151:$DC$151,0)),0)</f>
        <v>0</v>
      </c>
      <c r="M891" s="245">
        <f ca="1">+IFERROR(INDEX('Hoja de Trabajo para listado'!$A$155:$Z$1048576,MATCH($A891,'Hoja de Trabajo para listado'!$A$155:$A$1048576,0),MATCH((CUADRO!M$5&amp;$E891),'Hoja de Trabajo para listado'!$A$151:$Z$151,0)),0)+IFERROR(INDEX('Hoja de Trabajo para listado'!$AB$155:$BA$1048576,MATCH($A891,'Hoja de Trabajo para listado'!$AB$155:$AB$1048576,0),MATCH((CUADRO!M$5&amp;$E891),'Hoja de Trabajo para listado'!$AB$151:$BA$151,0)),0)+IFERROR(INDEX('Hoja de Trabajo para listado'!$BC$155:$CB$1048576,MATCH($A891,'Hoja de Trabajo para listado'!$BC$155:$BC$1048576,0),MATCH((CUADRO!M$5&amp;$E891),'Hoja de Trabajo para listado'!$BC$151:$CB$151,0)),0)+IFERROR(INDEX('Hoja de Trabajo para listado'!$DE$153:$DG$274,MATCH($A891,'Hoja de Trabajo para listado'!$DE$153:$DE$1048576,0),MATCH((CUADRO!M$5&amp;$E891),'Hoja de Trabajo para listado'!$DE$151:$DG$151,0)),0)+IFERROR(INDEX('Hoja de Trabajo para listado'!$CD$155:$DC$1048576,MATCH($A891,'Hoja de Trabajo para listado'!$CD$155:$CD$1048576,0),MATCH((CUADRO!M$5&amp;$E891),'Hoja de Trabajo para listado'!$CD$151:$DC$151,0)),0)</f>
        <v>0</v>
      </c>
      <c r="N891" s="245">
        <f ca="1">+IFERROR(INDEX('Hoja de Trabajo para listado'!$A$155:$Z$1048576,MATCH($A891,'Hoja de Trabajo para listado'!$A$155:$A$1048576,0),MATCH((CUADRO!N$5&amp;$E891),'Hoja de Trabajo para listado'!$A$151:$Z$151,0)),0)+IFERROR(INDEX('Hoja de Trabajo para listado'!$AB$155:$BA$1048576,MATCH($A891,'Hoja de Trabajo para listado'!$AB$155:$AB$1048576,0),MATCH((CUADRO!N$5&amp;$E891),'Hoja de Trabajo para listado'!$AB$151:$BA$151,0)),0)+IFERROR(INDEX('Hoja de Trabajo para listado'!$BC$155:$CB$1048576,MATCH($A891,'Hoja de Trabajo para listado'!$BC$155:$BC$1048576,0),MATCH((CUADRO!N$5&amp;$E891),'Hoja de Trabajo para listado'!$BC$151:$CB$151,0)),0)+IFERROR(INDEX('Hoja de Trabajo para listado'!$DE$153:$DG$274,MATCH($A891,'Hoja de Trabajo para listado'!$DE$153:$DE$1048576,0),MATCH((CUADRO!N$5&amp;$E891),'Hoja de Trabajo para listado'!$DE$151:$DG$151,0)),0)+IFERROR(INDEX('Hoja de Trabajo para listado'!$CD$155:$DC$1048576,MATCH($A891,'Hoja de Trabajo para listado'!$CD$155:$CD$1048576,0),MATCH((CUADRO!N$5&amp;$E891),'Hoja de Trabajo para listado'!$CD$151:$DC$151,0)),0)</f>
        <v>0</v>
      </c>
      <c r="O891" s="245">
        <f ca="1">+IFERROR(INDEX('Hoja de Trabajo para listado'!$A$155:$Z$1048576,MATCH($A891,'Hoja de Trabajo para listado'!$A$155:$A$1048576,0),MATCH((CUADRO!O$5&amp;$E891),'Hoja de Trabajo para listado'!$A$151:$Z$151,0)),0)+IFERROR(INDEX('Hoja de Trabajo para listado'!$AB$155:$BA$1048576,MATCH($A891,'Hoja de Trabajo para listado'!$AB$155:$AB$1048576,0),MATCH((CUADRO!O$5&amp;$E891),'Hoja de Trabajo para listado'!$AB$151:$BA$151,0)),0)+IFERROR(INDEX('Hoja de Trabajo para listado'!$BC$155:$CB$1048576,MATCH($A891,'Hoja de Trabajo para listado'!$BC$155:$BC$1048576,0),MATCH((CUADRO!O$5&amp;$E891),'Hoja de Trabajo para listado'!$BC$151:$CB$151,0)),0)+IFERROR(INDEX('Hoja de Trabajo para listado'!$DE$153:$DG$274,MATCH($A891,'Hoja de Trabajo para listado'!$DE$153:$DE$1048576,0),MATCH((CUADRO!O$5&amp;$E891),'Hoja de Trabajo para listado'!$DE$151:$DG$151,0)),0)+IFERROR(INDEX('Hoja de Trabajo para listado'!$CD$155:$DC$1048576,MATCH($A891,'Hoja de Trabajo para listado'!$CD$155:$CD$1048576,0),MATCH((CUADRO!O$5&amp;$E891),'Hoja de Trabajo para listado'!$CD$151:$DC$151,0)),0)</f>
        <v>0</v>
      </c>
      <c r="P891" s="245">
        <f ca="1">+IFERROR(INDEX('Hoja de Trabajo para listado'!$A$155:$Z$1048576,MATCH($A891,'Hoja de Trabajo para listado'!$A$155:$A$1048576,0),MATCH((CUADRO!P$5&amp;$E891),'Hoja de Trabajo para listado'!$A$151:$Z$151,0)),0)+IFERROR(INDEX('Hoja de Trabajo para listado'!$AB$155:$BA$1048576,MATCH($A891,'Hoja de Trabajo para listado'!$AB$155:$AB$1048576,0),MATCH((CUADRO!P$5&amp;$E891),'Hoja de Trabajo para listado'!$AB$151:$BA$151,0)),0)+IFERROR(INDEX('Hoja de Trabajo para listado'!$BC$155:$CB$1048576,MATCH($A891,'Hoja de Trabajo para listado'!$BC$155:$BC$1048576,0),MATCH((CUADRO!P$5&amp;$E891),'Hoja de Trabajo para listado'!$BC$151:$CB$151,0)),0)+IFERROR(INDEX('Hoja de Trabajo para listado'!$DE$153:$DG$274,MATCH($A891,'Hoja de Trabajo para listado'!$DE$153:$DE$1048576,0),MATCH((CUADRO!P$5&amp;$E891),'Hoja de Trabajo para listado'!$DE$151:$DG$151,0)),0)+IFERROR(INDEX('Hoja de Trabajo para listado'!$CD$155:$DC$1048576,MATCH($A891,'Hoja de Trabajo para listado'!$CD$155:$CD$1048576,0),MATCH((CUADRO!P$5&amp;$E891),'Hoja de Trabajo para listado'!$CD$151:$DC$151,0)),0)</f>
        <v>0</v>
      </c>
      <c r="Q891" s="245">
        <f ca="1">+IFERROR(INDEX('Hoja de Trabajo para listado'!$A$155:$Z$1048576,MATCH($A891,'Hoja de Trabajo para listado'!$A$155:$A$1048576,0),MATCH((CUADRO!Q$5&amp;$E891),'Hoja de Trabajo para listado'!$A$151:$Z$151,0)),0)+IFERROR(INDEX('Hoja de Trabajo para listado'!$AB$155:$BA$1048576,MATCH($A891,'Hoja de Trabajo para listado'!$AB$155:$AB$1048576,0),MATCH((CUADRO!Q$5&amp;$E891),'Hoja de Trabajo para listado'!$AB$151:$BA$151,0)),0)+IFERROR(INDEX('Hoja de Trabajo para listado'!$BC$155:$CB$1048576,MATCH($A891,'Hoja de Trabajo para listado'!$BC$155:$BC$1048576,0),MATCH((CUADRO!Q$5&amp;$E891),'Hoja de Trabajo para listado'!$BC$151:$CB$151,0)),0)+IFERROR(INDEX('Hoja de Trabajo para listado'!$DE$153:$DG$274,MATCH($A891,'Hoja de Trabajo para listado'!$DE$153:$DE$1048576,0),MATCH((CUADRO!Q$5&amp;$E891),'Hoja de Trabajo para listado'!$DE$151:$DG$151,0)),0)+IFERROR(INDEX('Hoja de Trabajo para listado'!$CD$155:$DC$1048576,MATCH($A891,'Hoja de Trabajo para listado'!$CD$155:$CD$1048576,0),MATCH((CUADRO!Q$5&amp;$E891),'Hoja de Trabajo para listado'!$CD$151:$DC$151,0)),0)</f>
        <v>0</v>
      </c>
      <c r="R891" s="245">
        <f t="shared" ca="1" si="29"/>
        <v>0</v>
      </c>
      <c r="S891" s="259">
        <f ca="1">+R890+R891</f>
        <v>0</v>
      </c>
      <c r="T891" s="245">
        <f ca="1">+S891</f>
        <v>0</v>
      </c>
      <c r="U891" s="244">
        <f t="shared" si="30"/>
        <v>2</v>
      </c>
      <c r="V891" s="333" t="str">
        <f>+VLOOKUP(A891,bd_lista!$A$3:$E$590,5,FALSE)</f>
        <v>Gobiernos Autonomos Municipales</v>
      </c>
      <c r="W891" s="384"/>
      <c r="X891" s="242">
        <f>+VLOOKUP(A891,[3]Sheet1!$A$13:$D$744,4,FALSE)</f>
        <v>0</v>
      </c>
      <c r="Y891" s="242" t="e">
        <f>+VLOOKUP(X891,bd_lista!$A$3:$C$590,3,FALSE)</f>
        <v>#N/A</v>
      </c>
      <c r="Z891" s="292"/>
      <c r="AA891" s="293"/>
    </row>
    <row r="892" spans="1:27" customFormat="1" ht="15" hidden="1" customHeight="1">
      <c r="A892" s="32">
        <v>1530</v>
      </c>
      <c r="B892" s="388">
        <f>+A892</f>
        <v>1530</v>
      </c>
      <c r="C892" s="247" t="str">
        <f>+VLOOKUP(A892,bd_lista!$A$3:$C$590,3,FALSE)</f>
        <v>Gobierno Autónomo Municipal de Uyuni</v>
      </c>
      <c r="D892" s="385" t="str">
        <f>+C892</f>
        <v>Gobierno Autónomo Municipal de Uyuni</v>
      </c>
      <c r="E892" s="242" t="s">
        <v>1304</v>
      </c>
      <c r="F892" s="243">
        <f ca="1">+IFERROR(INDEX('Hoja de Trabajo para listado'!$A$155:$Z$1048576,MATCH($A892,'Hoja de Trabajo para listado'!$A$155:$A$1048576,0),MATCH((CUADRO!F$5&amp;$E892),'Hoja de Trabajo para listado'!$A$151:$Z$151,0)),0)+IFERROR(INDEX('Hoja de Trabajo para listado'!$AB$155:$BA$1048576,MATCH($A892,'Hoja de Trabajo para listado'!$AB$155:$AB$1048576,0),MATCH((CUADRO!F$5&amp;$E892),'Hoja de Trabajo para listado'!$AB$151:$BA$151,0)),0)+IFERROR(INDEX('Hoja de Trabajo para listado'!$BC$155:$CB$1048576,MATCH($A892,'Hoja de Trabajo para listado'!$BC$155:$BC$1048576,0),MATCH((CUADRO!F$5&amp;$E892),'Hoja de Trabajo para listado'!$BC$151:$CB$151,0)),0)+IFERROR(INDEX('Hoja de Trabajo para listado'!$DE$153:$DG$274,MATCH($A892,'Hoja de Trabajo para listado'!$DE$153:$DE$1048576,0),MATCH((CUADRO!F$5&amp;$E892),'Hoja de Trabajo para listado'!$DE$151:$DG$151,0)),0)+IFERROR(INDEX('Hoja de Trabajo para listado'!$CD$155:$DC$1048576,MATCH($A892,'Hoja de Trabajo para listado'!$CD$155:$CD$1048576,0),MATCH((CUADRO!F$5&amp;$E892),'Hoja de Trabajo para listado'!$CD$151:$DC$151,0)),0)</f>
        <v>0</v>
      </c>
      <c r="G892" s="243">
        <f ca="1">+IFERROR(INDEX('Hoja de Trabajo para listado'!$A$155:$Z$1048576,MATCH($A892,'Hoja de Trabajo para listado'!$A$155:$A$1048576,0),MATCH((CUADRO!G$5&amp;$E892),'Hoja de Trabajo para listado'!$A$151:$Z$151,0)),0)+IFERROR(INDEX('Hoja de Trabajo para listado'!$AB$155:$BA$1048576,MATCH($A892,'Hoja de Trabajo para listado'!$AB$155:$AB$1048576,0),MATCH((CUADRO!G$5&amp;$E892),'Hoja de Trabajo para listado'!$AB$151:$BA$151,0)),0)+IFERROR(INDEX('Hoja de Trabajo para listado'!$BC$155:$CB$1048576,MATCH($A892,'Hoja de Trabajo para listado'!$BC$155:$BC$1048576,0),MATCH((CUADRO!G$5&amp;$E892),'Hoja de Trabajo para listado'!$BC$151:$CB$151,0)),0)+IFERROR(INDEX('Hoja de Trabajo para listado'!$DE$153:$DG$274,MATCH($A892,'Hoja de Trabajo para listado'!$DE$153:$DE$1048576,0),MATCH((CUADRO!G$5&amp;$E892),'Hoja de Trabajo para listado'!$DE$151:$DG$151,0)),0)+IFERROR(INDEX('Hoja de Trabajo para listado'!$CD$155:$DC$1048576,MATCH($A892,'Hoja de Trabajo para listado'!$CD$155:$CD$1048576,0),MATCH((CUADRO!G$5&amp;$E892),'Hoja de Trabajo para listado'!$CD$151:$DC$151,0)),0)</f>
        <v>0</v>
      </c>
      <c r="H892" s="243">
        <f ca="1">+IFERROR(INDEX('Hoja de Trabajo para listado'!$A$155:$Z$1048576,MATCH($A892,'Hoja de Trabajo para listado'!$A$155:$A$1048576,0),MATCH((CUADRO!H$5&amp;$E892),'Hoja de Trabajo para listado'!$A$151:$Z$151,0)),0)+IFERROR(INDEX('Hoja de Trabajo para listado'!$AB$155:$BA$1048576,MATCH($A892,'Hoja de Trabajo para listado'!$AB$155:$AB$1048576,0),MATCH((CUADRO!H$5&amp;$E892),'Hoja de Trabajo para listado'!$AB$151:$BA$151,0)),0)+IFERROR(INDEX('Hoja de Trabajo para listado'!$BC$155:$CB$1048576,MATCH($A892,'Hoja de Trabajo para listado'!$BC$155:$BC$1048576,0),MATCH((CUADRO!H$5&amp;$E892),'Hoja de Trabajo para listado'!$BC$151:$CB$151,0)),0)+IFERROR(INDEX('Hoja de Trabajo para listado'!$DE$153:$DG$274,MATCH($A892,'Hoja de Trabajo para listado'!$DE$153:$DE$1048576,0),MATCH((CUADRO!H$5&amp;$E892),'Hoja de Trabajo para listado'!$DE$151:$DG$151,0)),0)+IFERROR(INDEX('Hoja de Trabajo para listado'!$CD$155:$DC$1048576,MATCH($A892,'Hoja de Trabajo para listado'!$CD$155:$CD$1048576,0),MATCH((CUADRO!H$5&amp;$E892),'Hoja de Trabajo para listado'!$CD$151:$DC$151,0)),0)</f>
        <v>0</v>
      </c>
      <c r="I892" s="243">
        <f ca="1">+IFERROR(INDEX('Hoja de Trabajo para listado'!$A$155:$Z$1048576,MATCH($A892,'Hoja de Trabajo para listado'!$A$155:$A$1048576,0),MATCH((CUADRO!I$5&amp;$E892),'Hoja de Trabajo para listado'!$A$151:$Z$151,0)),0)+IFERROR(INDEX('Hoja de Trabajo para listado'!$AB$155:$BA$1048576,MATCH($A892,'Hoja de Trabajo para listado'!$AB$155:$AB$1048576,0),MATCH((CUADRO!I$5&amp;$E892),'Hoja de Trabajo para listado'!$AB$151:$BA$151,0)),0)+IFERROR(INDEX('Hoja de Trabajo para listado'!$BC$155:$CB$1048576,MATCH($A892,'Hoja de Trabajo para listado'!$BC$155:$BC$1048576,0),MATCH((CUADRO!I$5&amp;$E892),'Hoja de Trabajo para listado'!$BC$151:$CB$151,0)),0)+IFERROR(INDEX('Hoja de Trabajo para listado'!$DE$153:$DG$274,MATCH($A892,'Hoja de Trabajo para listado'!$DE$153:$DE$1048576,0),MATCH((CUADRO!I$5&amp;$E892),'Hoja de Trabajo para listado'!$DE$151:$DG$151,0)),0)+IFERROR(INDEX('Hoja de Trabajo para listado'!$CD$155:$DC$1048576,MATCH($A892,'Hoja de Trabajo para listado'!$CD$155:$CD$1048576,0),MATCH((CUADRO!I$5&amp;$E892),'Hoja de Trabajo para listado'!$CD$151:$DC$151,0)),0)</f>
        <v>0</v>
      </c>
      <c r="J892" s="243">
        <f ca="1">+IFERROR(INDEX('Hoja de Trabajo para listado'!$A$155:$Z$1048576,MATCH($A892,'Hoja de Trabajo para listado'!$A$155:$A$1048576,0),MATCH((CUADRO!J$5&amp;$E892),'Hoja de Trabajo para listado'!$A$151:$Z$151,0)),0)+IFERROR(INDEX('Hoja de Trabajo para listado'!$AB$155:$BA$1048576,MATCH($A892,'Hoja de Trabajo para listado'!$AB$155:$AB$1048576,0),MATCH((CUADRO!J$5&amp;$E892),'Hoja de Trabajo para listado'!$AB$151:$BA$151,0)),0)+IFERROR(INDEX('Hoja de Trabajo para listado'!$BC$155:$CB$1048576,MATCH($A892,'Hoja de Trabajo para listado'!$BC$155:$BC$1048576,0),MATCH((CUADRO!J$5&amp;$E892),'Hoja de Trabajo para listado'!$BC$151:$CB$151,0)),0)+IFERROR(INDEX('Hoja de Trabajo para listado'!$DE$153:$DG$274,MATCH($A892,'Hoja de Trabajo para listado'!$DE$153:$DE$1048576,0),MATCH((CUADRO!J$5&amp;$E892),'Hoja de Trabajo para listado'!$DE$151:$DG$151,0)),0)+IFERROR(INDEX('Hoja de Trabajo para listado'!$CD$155:$DC$1048576,MATCH($A892,'Hoja de Trabajo para listado'!$CD$155:$CD$1048576,0),MATCH((CUADRO!J$5&amp;$E892),'Hoja de Trabajo para listado'!$CD$151:$DC$151,0)),0)</f>
        <v>0</v>
      </c>
      <c r="K892" s="243">
        <f ca="1">+IFERROR(INDEX('Hoja de Trabajo para listado'!$A$155:$Z$1048576,MATCH($A892,'Hoja de Trabajo para listado'!$A$155:$A$1048576,0),MATCH((CUADRO!K$5&amp;$E892),'Hoja de Trabajo para listado'!$A$151:$Z$151,0)),0)+IFERROR(INDEX('Hoja de Trabajo para listado'!$AB$155:$BA$1048576,MATCH($A892,'Hoja de Trabajo para listado'!$AB$155:$AB$1048576,0),MATCH((CUADRO!K$5&amp;$E892),'Hoja de Trabajo para listado'!$AB$151:$BA$151,0)),0)+IFERROR(INDEX('Hoja de Trabajo para listado'!$BC$155:$CB$1048576,MATCH($A892,'Hoja de Trabajo para listado'!$BC$155:$BC$1048576,0),MATCH((CUADRO!K$5&amp;$E892),'Hoja de Trabajo para listado'!$BC$151:$CB$151,0)),0)+IFERROR(INDEX('Hoja de Trabajo para listado'!$DE$153:$DG$274,MATCH($A892,'Hoja de Trabajo para listado'!$DE$153:$DE$1048576,0),MATCH((CUADRO!K$5&amp;$E892),'Hoja de Trabajo para listado'!$DE$151:$DG$151,0)),0)+IFERROR(INDEX('Hoja de Trabajo para listado'!$CD$155:$DC$1048576,MATCH($A892,'Hoja de Trabajo para listado'!$CD$155:$CD$1048576,0),MATCH((CUADRO!K$5&amp;$E892),'Hoja de Trabajo para listado'!$CD$151:$DC$151,0)),0)</f>
        <v>0</v>
      </c>
      <c r="L892" s="243">
        <f ca="1">+IFERROR(INDEX('Hoja de Trabajo para listado'!$A$155:$Z$1048576,MATCH($A892,'Hoja de Trabajo para listado'!$A$155:$A$1048576,0),MATCH((CUADRO!L$5&amp;$E892),'Hoja de Trabajo para listado'!$A$151:$Z$151,0)),0)+IFERROR(INDEX('Hoja de Trabajo para listado'!$AB$155:$BA$1048576,MATCH($A892,'Hoja de Trabajo para listado'!$AB$155:$AB$1048576,0),MATCH((CUADRO!L$5&amp;$E892),'Hoja de Trabajo para listado'!$AB$151:$BA$151,0)),0)+IFERROR(INDEX('Hoja de Trabajo para listado'!$BC$155:$CB$1048576,MATCH($A892,'Hoja de Trabajo para listado'!$BC$155:$BC$1048576,0),MATCH((CUADRO!L$5&amp;$E892),'Hoja de Trabajo para listado'!$BC$151:$CB$151,0)),0)+IFERROR(INDEX('Hoja de Trabajo para listado'!$DE$153:$DG$274,MATCH($A892,'Hoja de Trabajo para listado'!$DE$153:$DE$1048576,0),MATCH((CUADRO!L$5&amp;$E892),'Hoja de Trabajo para listado'!$DE$151:$DG$151,0)),0)+IFERROR(INDEX('Hoja de Trabajo para listado'!$CD$155:$DC$1048576,MATCH($A892,'Hoja de Trabajo para listado'!$CD$155:$CD$1048576,0),MATCH((CUADRO!L$5&amp;$E892),'Hoja de Trabajo para listado'!$CD$151:$DC$151,0)),0)</f>
        <v>0</v>
      </c>
      <c r="M892" s="243">
        <f ca="1">+IFERROR(INDEX('Hoja de Trabajo para listado'!$A$155:$Z$1048576,MATCH($A892,'Hoja de Trabajo para listado'!$A$155:$A$1048576,0),MATCH((CUADRO!M$5&amp;$E892),'Hoja de Trabajo para listado'!$A$151:$Z$151,0)),0)+IFERROR(INDEX('Hoja de Trabajo para listado'!$AB$155:$BA$1048576,MATCH($A892,'Hoja de Trabajo para listado'!$AB$155:$AB$1048576,0),MATCH((CUADRO!M$5&amp;$E892),'Hoja de Trabajo para listado'!$AB$151:$BA$151,0)),0)+IFERROR(INDEX('Hoja de Trabajo para listado'!$BC$155:$CB$1048576,MATCH($A892,'Hoja de Trabajo para listado'!$BC$155:$BC$1048576,0),MATCH((CUADRO!M$5&amp;$E892),'Hoja de Trabajo para listado'!$BC$151:$CB$151,0)),0)+IFERROR(INDEX('Hoja de Trabajo para listado'!$DE$153:$DG$274,MATCH($A892,'Hoja de Trabajo para listado'!$DE$153:$DE$1048576,0),MATCH((CUADRO!M$5&amp;$E892),'Hoja de Trabajo para listado'!$DE$151:$DG$151,0)),0)+IFERROR(INDEX('Hoja de Trabajo para listado'!$CD$155:$DC$1048576,MATCH($A892,'Hoja de Trabajo para listado'!$CD$155:$CD$1048576,0),MATCH((CUADRO!M$5&amp;$E892),'Hoja de Trabajo para listado'!$CD$151:$DC$151,0)),0)</f>
        <v>0</v>
      </c>
      <c r="N892" s="243">
        <f ca="1">+IFERROR(INDEX('Hoja de Trabajo para listado'!$A$155:$Z$1048576,MATCH($A892,'Hoja de Trabajo para listado'!$A$155:$A$1048576,0),MATCH((CUADRO!N$5&amp;$E892),'Hoja de Trabajo para listado'!$A$151:$Z$151,0)),0)+IFERROR(INDEX('Hoja de Trabajo para listado'!$AB$155:$BA$1048576,MATCH($A892,'Hoja de Trabajo para listado'!$AB$155:$AB$1048576,0),MATCH((CUADRO!N$5&amp;$E892),'Hoja de Trabajo para listado'!$AB$151:$BA$151,0)),0)+IFERROR(INDEX('Hoja de Trabajo para listado'!$BC$155:$CB$1048576,MATCH($A892,'Hoja de Trabajo para listado'!$BC$155:$BC$1048576,0),MATCH((CUADRO!N$5&amp;$E892),'Hoja de Trabajo para listado'!$BC$151:$CB$151,0)),0)+IFERROR(INDEX('Hoja de Trabajo para listado'!$DE$153:$DG$274,MATCH($A892,'Hoja de Trabajo para listado'!$DE$153:$DE$1048576,0),MATCH((CUADRO!N$5&amp;$E892),'Hoja de Trabajo para listado'!$DE$151:$DG$151,0)),0)+IFERROR(INDEX('Hoja de Trabajo para listado'!$CD$155:$DC$1048576,MATCH($A892,'Hoja de Trabajo para listado'!$CD$155:$CD$1048576,0),MATCH((CUADRO!N$5&amp;$E892),'Hoja de Trabajo para listado'!$CD$151:$DC$151,0)),0)</f>
        <v>0</v>
      </c>
      <c r="O892" s="243">
        <f ca="1">+IFERROR(INDEX('Hoja de Trabajo para listado'!$A$155:$Z$1048576,MATCH($A892,'Hoja de Trabajo para listado'!$A$155:$A$1048576,0),MATCH((CUADRO!O$5&amp;$E892),'Hoja de Trabajo para listado'!$A$151:$Z$151,0)),0)+IFERROR(INDEX('Hoja de Trabajo para listado'!$AB$155:$BA$1048576,MATCH($A892,'Hoja de Trabajo para listado'!$AB$155:$AB$1048576,0),MATCH((CUADRO!O$5&amp;$E892),'Hoja de Trabajo para listado'!$AB$151:$BA$151,0)),0)+IFERROR(INDEX('Hoja de Trabajo para listado'!$BC$155:$CB$1048576,MATCH($A892,'Hoja de Trabajo para listado'!$BC$155:$BC$1048576,0),MATCH((CUADRO!O$5&amp;$E892),'Hoja de Trabajo para listado'!$BC$151:$CB$151,0)),0)+IFERROR(INDEX('Hoja de Trabajo para listado'!$DE$153:$DG$274,MATCH($A892,'Hoja de Trabajo para listado'!$DE$153:$DE$1048576,0),MATCH((CUADRO!O$5&amp;$E892),'Hoja de Trabajo para listado'!$DE$151:$DG$151,0)),0)+IFERROR(INDEX('Hoja de Trabajo para listado'!$CD$155:$DC$1048576,MATCH($A892,'Hoja de Trabajo para listado'!$CD$155:$CD$1048576,0),MATCH((CUADRO!O$5&amp;$E892),'Hoja de Trabajo para listado'!$CD$151:$DC$151,0)),0)</f>
        <v>0</v>
      </c>
      <c r="P892" s="243">
        <f ca="1">+IFERROR(INDEX('Hoja de Trabajo para listado'!$A$155:$Z$1048576,MATCH($A892,'Hoja de Trabajo para listado'!$A$155:$A$1048576,0),MATCH((CUADRO!P$5&amp;$E892),'Hoja de Trabajo para listado'!$A$151:$Z$151,0)),0)+IFERROR(INDEX('Hoja de Trabajo para listado'!$AB$155:$BA$1048576,MATCH($A892,'Hoja de Trabajo para listado'!$AB$155:$AB$1048576,0),MATCH((CUADRO!P$5&amp;$E892),'Hoja de Trabajo para listado'!$AB$151:$BA$151,0)),0)+IFERROR(INDEX('Hoja de Trabajo para listado'!$BC$155:$CB$1048576,MATCH($A892,'Hoja de Trabajo para listado'!$BC$155:$BC$1048576,0),MATCH((CUADRO!P$5&amp;$E892),'Hoja de Trabajo para listado'!$BC$151:$CB$151,0)),0)+IFERROR(INDEX('Hoja de Trabajo para listado'!$DE$153:$DG$274,MATCH($A892,'Hoja de Trabajo para listado'!$DE$153:$DE$1048576,0),MATCH((CUADRO!P$5&amp;$E892),'Hoja de Trabajo para listado'!$DE$151:$DG$151,0)),0)+IFERROR(INDEX('Hoja de Trabajo para listado'!$CD$155:$DC$1048576,MATCH($A892,'Hoja de Trabajo para listado'!$CD$155:$CD$1048576,0),MATCH((CUADRO!P$5&amp;$E892),'Hoja de Trabajo para listado'!$CD$151:$DC$151,0)),0)</f>
        <v>0</v>
      </c>
      <c r="Q892" s="243">
        <f ca="1">+IFERROR(INDEX('Hoja de Trabajo para listado'!$A$155:$Z$1048576,MATCH($A892,'Hoja de Trabajo para listado'!$A$155:$A$1048576,0),MATCH((CUADRO!Q$5&amp;$E892),'Hoja de Trabajo para listado'!$A$151:$Z$151,0)),0)+IFERROR(INDEX('Hoja de Trabajo para listado'!$AB$155:$BA$1048576,MATCH($A892,'Hoja de Trabajo para listado'!$AB$155:$AB$1048576,0),MATCH((CUADRO!Q$5&amp;$E892),'Hoja de Trabajo para listado'!$AB$151:$BA$151,0)),0)+IFERROR(INDEX('Hoja de Trabajo para listado'!$BC$155:$CB$1048576,MATCH($A892,'Hoja de Trabajo para listado'!$BC$155:$BC$1048576,0),MATCH((CUADRO!Q$5&amp;$E892),'Hoja de Trabajo para listado'!$BC$151:$CB$151,0)),0)+IFERROR(INDEX('Hoja de Trabajo para listado'!$DE$153:$DG$274,MATCH($A892,'Hoja de Trabajo para listado'!$DE$153:$DE$1048576,0),MATCH((CUADRO!Q$5&amp;$E892),'Hoja de Trabajo para listado'!$DE$151:$DG$151,0)),0)+IFERROR(INDEX('Hoja de Trabajo para listado'!$CD$155:$DC$1048576,MATCH($A892,'Hoja de Trabajo para listado'!$CD$155:$CD$1048576,0),MATCH((CUADRO!Q$5&amp;$E892),'Hoja de Trabajo para listado'!$CD$151:$DC$151,0)),0)</f>
        <v>0</v>
      </c>
      <c r="R892" s="243">
        <f t="shared" ca="1" si="29"/>
        <v>0</v>
      </c>
      <c r="S892" s="249"/>
      <c r="T892" s="243">
        <f ca="1">+T893</f>
        <v>0</v>
      </c>
      <c r="U892" s="242">
        <f t="shared" si="30"/>
        <v>1</v>
      </c>
      <c r="V892" s="333" t="str">
        <f>+VLOOKUP(A892,bd_lista!$A$3:$E$590,5,FALSE)</f>
        <v>Gobiernos Autonomos Municipales</v>
      </c>
      <c r="W892" s="383" t="str">
        <f>+V892</f>
        <v>Gobiernos Autonomos Municipales</v>
      </c>
      <c r="X892" s="242">
        <f>+VLOOKUP(A892,[3]Sheet1!$A$13:$D$744,4,FALSE)</f>
        <v>0</v>
      </c>
      <c r="Y892" s="242" t="e">
        <f>+VLOOKUP(X892,bd_lista!$A$3:$C$590,3,FALSE)</f>
        <v>#N/A</v>
      </c>
      <c r="Z892" s="294">
        <f>+X892</f>
        <v>0</v>
      </c>
      <c r="AA892" s="295" t="e">
        <f>+Y892</f>
        <v>#N/A</v>
      </c>
    </row>
    <row r="893" spans="1:27" customFormat="1" ht="15" hidden="1" customHeight="1">
      <c r="A893" s="32">
        <v>1530</v>
      </c>
      <c r="B893" s="389"/>
      <c r="C893" s="247" t="str">
        <f>+VLOOKUP(A893,bd_lista!$A$3:$C$590,3,FALSE)</f>
        <v>Gobierno Autónomo Municipal de Uyuni</v>
      </c>
      <c r="D893" s="386"/>
      <c r="E893" s="244" t="s">
        <v>1305</v>
      </c>
      <c r="F893" s="245">
        <f ca="1">+IFERROR(INDEX('Hoja de Trabajo para listado'!$A$155:$Z$1048576,MATCH($A893,'Hoja de Trabajo para listado'!$A$155:$A$1048576,0),MATCH((CUADRO!F$5&amp;$E893),'Hoja de Trabajo para listado'!$A$151:$Z$151,0)),0)+IFERROR(INDEX('Hoja de Trabajo para listado'!$AB$155:$BA$1048576,MATCH($A893,'Hoja de Trabajo para listado'!$AB$155:$AB$1048576,0),MATCH((CUADRO!F$5&amp;$E893),'Hoja de Trabajo para listado'!$AB$151:$BA$151,0)),0)+IFERROR(INDEX('Hoja de Trabajo para listado'!$BC$155:$CB$1048576,MATCH($A893,'Hoja de Trabajo para listado'!$BC$155:$BC$1048576,0),MATCH((CUADRO!F$5&amp;$E893),'Hoja de Trabajo para listado'!$BC$151:$CB$151,0)),0)+IFERROR(INDEX('Hoja de Trabajo para listado'!$DE$153:$DG$274,MATCH($A893,'Hoja de Trabajo para listado'!$DE$153:$DE$1048576,0),MATCH((CUADRO!F$5&amp;$E893),'Hoja de Trabajo para listado'!$DE$151:$DG$151,0)),0)+IFERROR(INDEX('Hoja de Trabajo para listado'!$CD$155:$DC$1048576,MATCH($A893,'Hoja de Trabajo para listado'!$CD$155:$CD$1048576,0),MATCH((CUADRO!F$5&amp;$E893),'Hoja de Trabajo para listado'!$CD$151:$DC$151,0)),0)</f>
        <v>0</v>
      </c>
      <c r="G893" s="245">
        <f ca="1">+IFERROR(INDEX('Hoja de Trabajo para listado'!$A$155:$Z$1048576,MATCH($A893,'Hoja de Trabajo para listado'!$A$155:$A$1048576,0),MATCH((CUADRO!G$5&amp;$E893),'Hoja de Trabajo para listado'!$A$151:$Z$151,0)),0)+IFERROR(INDEX('Hoja de Trabajo para listado'!$AB$155:$BA$1048576,MATCH($A893,'Hoja de Trabajo para listado'!$AB$155:$AB$1048576,0),MATCH((CUADRO!G$5&amp;$E893),'Hoja de Trabajo para listado'!$AB$151:$BA$151,0)),0)+IFERROR(INDEX('Hoja de Trabajo para listado'!$BC$155:$CB$1048576,MATCH($A893,'Hoja de Trabajo para listado'!$BC$155:$BC$1048576,0),MATCH((CUADRO!G$5&amp;$E893),'Hoja de Trabajo para listado'!$BC$151:$CB$151,0)),0)+IFERROR(INDEX('Hoja de Trabajo para listado'!$DE$153:$DG$274,MATCH($A893,'Hoja de Trabajo para listado'!$DE$153:$DE$1048576,0),MATCH((CUADRO!G$5&amp;$E893),'Hoja de Trabajo para listado'!$DE$151:$DG$151,0)),0)+IFERROR(INDEX('Hoja de Trabajo para listado'!$CD$155:$DC$1048576,MATCH($A893,'Hoja de Trabajo para listado'!$CD$155:$CD$1048576,0),MATCH((CUADRO!G$5&amp;$E893),'Hoja de Trabajo para listado'!$CD$151:$DC$151,0)),0)</f>
        <v>0</v>
      </c>
      <c r="H893" s="245">
        <f ca="1">+IFERROR(INDEX('Hoja de Trabajo para listado'!$A$155:$Z$1048576,MATCH($A893,'Hoja de Trabajo para listado'!$A$155:$A$1048576,0),MATCH((CUADRO!H$5&amp;$E893),'Hoja de Trabajo para listado'!$A$151:$Z$151,0)),0)+IFERROR(INDEX('Hoja de Trabajo para listado'!$AB$155:$BA$1048576,MATCH($A893,'Hoja de Trabajo para listado'!$AB$155:$AB$1048576,0),MATCH((CUADRO!H$5&amp;$E893),'Hoja de Trabajo para listado'!$AB$151:$BA$151,0)),0)+IFERROR(INDEX('Hoja de Trabajo para listado'!$BC$155:$CB$1048576,MATCH($A893,'Hoja de Trabajo para listado'!$BC$155:$BC$1048576,0),MATCH((CUADRO!H$5&amp;$E893),'Hoja de Trabajo para listado'!$BC$151:$CB$151,0)),0)+IFERROR(INDEX('Hoja de Trabajo para listado'!$DE$153:$DG$274,MATCH($A893,'Hoja de Trabajo para listado'!$DE$153:$DE$1048576,0),MATCH((CUADRO!H$5&amp;$E893),'Hoja de Trabajo para listado'!$DE$151:$DG$151,0)),0)+IFERROR(INDEX('Hoja de Trabajo para listado'!$CD$155:$DC$1048576,MATCH($A893,'Hoja de Trabajo para listado'!$CD$155:$CD$1048576,0),MATCH((CUADRO!H$5&amp;$E893),'Hoja de Trabajo para listado'!$CD$151:$DC$151,0)),0)</f>
        <v>0</v>
      </c>
      <c r="I893" s="245">
        <f ca="1">+IFERROR(INDEX('Hoja de Trabajo para listado'!$A$155:$Z$1048576,MATCH($A893,'Hoja de Trabajo para listado'!$A$155:$A$1048576,0),MATCH((CUADRO!I$5&amp;$E893),'Hoja de Trabajo para listado'!$A$151:$Z$151,0)),0)+IFERROR(INDEX('Hoja de Trabajo para listado'!$AB$155:$BA$1048576,MATCH($A893,'Hoja de Trabajo para listado'!$AB$155:$AB$1048576,0),MATCH((CUADRO!I$5&amp;$E893),'Hoja de Trabajo para listado'!$AB$151:$BA$151,0)),0)+IFERROR(INDEX('Hoja de Trabajo para listado'!$BC$155:$CB$1048576,MATCH($A893,'Hoja de Trabajo para listado'!$BC$155:$BC$1048576,0),MATCH((CUADRO!I$5&amp;$E893),'Hoja de Trabajo para listado'!$BC$151:$CB$151,0)),0)+IFERROR(INDEX('Hoja de Trabajo para listado'!$DE$153:$DG$274,MATCH($A893,'Hoja de Trabajo para listado'!$DE$153:$DE$1048576,0),MATCH((CUADRO!I$5&amp;$E893),'Hoja de Trabajo para listado'!$DE$151:$DG$151,0)),0)+IFERROR(INDEX('Hoja de Trabajo para listado'!$CD$155:$DC$1048576,MATCH($A893,'Hoja de Trabajo para listado'!$CD$155:$CD$1048576,0),MATCH((CUADRO!I$5&amp;$E893),'Hoja de Trabajo para listado'!$CD$151:$DC$151,0)),0)</f>
        <v>0</v>
      </c>
      <c r="J893" s="245">
        <f ca="1">+IFERROR(INDEX('Hoja de Trabajo para listado'!$A$155:$Z$1048576,MATCH($A893,'Hoja de Trabajo para listado'!$A$155:$A$1048576,0),MATCH((CUADRO!J$5&amp;$E893),'Hoja de Trabajo para listado'!$A$151:$Z$151,0)),0)+IFERROR(INDEX('Hoja de Trabajo para listado'!$AB$155:$BA$1048576,MATCH($A893,'Hoja de Trabajo para listado'!$AB$155:$AB$1048576,0),MATCH((CUADRO!J$5&amp;$E893),'Hoja de Trabajo para listado'!$AB$151:$BA$151,0)),0)+IFERROR(INDEX('Hoja de Trabajo para listado'!$BC$155:$CB$1048576,MATCH($A893,'Hoja de Trabajo para listado'!$BC$155:$BC$1048576,0),MATCH((CUADRO!J$5&amp;$E893),'Hoja de Trabajo para listado'!$BC$151:$CB$151,0)),0)+IFERROR(INDEX('Hoja de Trabajo para listado'!$DE$153:$DG$274,MATCH($A893,'Hoja de Trabajo para listado'!$DE$153:$DE$1048576,0),MATCH((CUADRO!J$5&amp;$E893),'Hoja de Trabajo para listado'!$DE$151:$DG$151,0)),0)+IFERROR(INDEX('Hoja de Trabajo para listado'!$CD$155:$DC$1048576,MATCH($A893,'Hoja de Trabajo para listado'!$CD$155:$CD$1048576,0),MATCH((CUADRO!J$5&amp;$E893),'Hoja de Trabajo para listado'!$CD$151:$DC$151,0)),0)</f>
        <v>0</v>
      </c>
      <c r="K893" s="245">
        <f ca="1">+IFERROR(INDEX('Hoja de Trabajo para listado'!$A$155:$Z$1048576,MATCH($A893,'Hoja de Trabajo para listado'!$A$155:$A$1048576,0),MATCH((CUADRO!K$5&amp;$E893),'Hoja de Trabajo para listado'!$A$151:$Z$151,0)),0)+IFERROR(INDEX('Hoja de Trabajo para listado'!$AB$155:$BA$1048576,MATCH($A893,'Hoja de Trabajo para listado'!$AB$155:$AB$1048576,0),MATCH((CUADRO!K$5&amp;$E893),'Hoja de Trabajo para listado'!$AB$151:$BA$151,0)),0)+IFERROR(INDEX('Hoja de Trabajo para listado'!$BC$155:$CB$1048576,MATCH($A893,'Hoja de Trabajo para listado'!$BC$155:$BC$1048576,0),MATCH((CUADRO!K$5&amp;$E893),'Hoja de Trabajo para listado'!$BC$151:$CB$151,0)),0)+IFERROR(INDEX('Hoja de Trabajo para listado'!$DE$153:$DG$274,MATCH($A893,'Hoja de Trabajo para listado'!$DE$153:$DE$1048576,0),MATCH((CUADRO!K$5&amp;$E893),'Hoja de Trabajo para listado'!$DE$151:$DG$151,0)),0)+IFERROR(INDEX('Hoja de Trabajo para listado'!$CD$155:$DC$1048576,MATCH($A893,'Hoja de Trabajo para listado'!$CD$155:$CD$1048576,0),MATCH((CUADRO!K$5&amp;$E893),'Hoja de Trabajo para listado'!$CD$151:$DC$151,0)),0)</f>
        <v>0</v>
      </c>
      <c r="L893" s="245">
        <f ca="1">+IFERROR(INDEX('Hoja de Trabajo para listado'!$A$155:$Z$1048576,MATCH($A893,'Hoja de Trabajo para listado'!$A$155:$A$1048576,0),MATCH((CUADRO!L$5&amp;$E893),'Hoja de Trabajo para listado'!$A$151:$Z$151,0)),0)+IFERROR(INDEX('Hoja de Trabajo para listado'!$AB$155:$BA$1048576,MATCH($A893,'Hoja de Trabajo para listado'!$AB$155:$AB$1048576,0),MATCH((CUADRO!L$5&amp;$E893),'Hoja de Trabajo para listado'!$AB$151:$BA$151,0)),0)+IFERROR(INDEX('Hoja de Trabajo para listado'!$BC$155:$CB$1048576,MATCH($A893,'Hoja de Trabajo para listado'!$BC$155:$BC$1048576,0),MATCH((CUADRO!L$5&amp;$E893),'Hoja de Trabajo para listado'!$BC$151:$CB$151,0)),0)+IFERROR(INDEX('Hoja de Trabajo para listado'!$DE$153:$DG$274,MATCH($A893,'Hoja de Trabajo para listado'!$DE$153:$DE$1048576,0),MATCH((CUADRO!L$5&amp;$E893),'Hoja de Trabajo para listado'!$DE$151:$DG$151,0)),0)+IFERROR(INDEX('Hoja de Trabajo para listado'!$CD$155:$DC$1048576,MATCH($A893,'Hoja de Trabajo para listado'!$CD$155:$CD$1048576,0),MATCH((CUADRO!L$5&amp;$E893),'Hoja de Trabajo para listado'!$CD$151:$DC$151,0)),0)</f>
        <v>0</v>
      </c>
      <c r="M893" s="245">
        <f ca="1">+IFERROR(INDEX('Hoja de Trabajo para listado'!$A$155:$Z$1048576,MATCH($A893,'Hoja de Trabajo para listado'!$A$155:$A$1048576,0),MATCH((CUADRO!M$5&amp;$E893),'Hoja de Trabajo para listado'!$A$151:$Z$151,0)),0)+IFERROR(INDEX('Hoja de Trabajo para listado'!$AB$155:$BA$1048576,MATCH($A893,'Hoja de Trabajo para listado'!$AB$155:$AB$1048576,0),MATCH((CUADRO!M$5&amp;$E893),'Hoja de Trabajo para listado'!$AB$151:$BA$151,0)),0)+IFERROR(INDEX('Hoja de Trabajo para listado'!$BC$155:$CB$1048576,MATCH($A893,'Hoja de Trabajo para listado'!$BC$155:$BC$1048576,0),MATCH((CUADRO!M$5&amp;$E893),'Hoja de Trabajo para listado'!$BC$151:$CB$151,0)),0)+IFERROR(INDEX('Hoja de Trabajo para listado'!$DE$153:$DG$274,MATCH($A893,'Hoja de Trabajo para listado'!$DE$153:$DE$1048576,0),MATCH((CUADRO!M$5&amp;$E893),'Hoja de Trabajo para listado'!$DE$151:$DG$151,0)),0)+IFERROR(INDEX('Hoja de Trabajo para listado'!$CD$155:$DC$1048576,MATCH($A893,'Hoja de Trabajo para listado'!$CD$155:$CD$1048576,0),MATCH((CUADRO!M$5&amp;$E893),'Hoja de Trabajo para listado'!$CD$151:$DC$151,0)),0)</f>
        <v>0</v>
      </c>
      <c r="N893" s="245">
        <f ca="1">+IFERROR(INDEX('Hoja de Trabajo para listado'!$A$155:$Z$1048576,MATCH($A893,'Hoja de Trabajo para listado'!$A$155:$A$1048576,0),MATCH((CUADRO!N$5&amp;$E893),'Hoja de Trabajo para listado'!$A$151:$Z$151,0)),0)+IFERROR(INDEX('Hoja de Trabajo para listado'!$AB$155:$BA$1048576,MATCH($A893,'Hoja de Trabajo para listado'!$AB$155:$AB$1048576,0),MATCH((CUADRO!N$5&amp;$E893),'Hoja de Trabajo para listado'!$AB$151:$BA$151,0)),0)+IFERROR(INDEX('Hoja de Trabajo para listado'!$BC$155:$CB$1048576,MATCH($A893,'Hoja de Trabajo para listado'!$BC$155:$BC$1048576,0),MATCH((CUADRO!N$5&amp;$E893),'Hoja de Trabajo para listado'!$BC$151:$CB$151,0)),0)+IFERROR(INDEX('Hoja de Trabajo para listado'!$DE$153:$DG$274,MATCH($A893,'Hoja de Trabajo para listado'!$DE$153:$DE$1048576,0),MATCH((CUADRO!N$5&amp;$E893),'Hoja de Trabajo para listado'!$DE$151:$DG$151,0)),0)+IFERROR(INDEX('Hoja de Trabajo para listado'!$CD$155:$DC$1048576,MATCH($A893,'Hoja de Trabajo para listado'!$CD$155:$CD$1048576,0),MATCH((CUADRO!N$5&amp;$E893),'Hoja de Trabajo para listado'!$CD$151:$DC$151,0)),0)</f>
        <v>0</v>
      </c>
      <c r="O893" s="245">
        <f ca="1">+IFERROR(INDEX('Hoja de Trabajo para listado'!$A$155:$Z$1048576,MATCH($A893,'Hoja de Trabajo para listado'!$A$155:$A$1048576,0),MATCH((CUADRO!O$5&amp;$E893),'Hoja de Trabajo para listado'!$A$151:$Z$151,0)),0)+IFERROR(INDEX('Hoja de Trabajo para listado'!$AB$155:$BA$1048576,MATCH($A893,'Hoja de Trabajo para listado'!$AB$155:$AB$1048576,0),MATCH((CUADRO!O$5&amp;$E893),'Hoja de Trabajo para listado'!$AB$151:$BA$151,0)),0)+IFERROR(INDEX('Hoja de Trabajo para listado'!$BC$155:$CB$1048576,MATCH($A893,'Hoja de Trabajo para listado'!$BC$155:$BC$1048576,0),MATCH((CUADRO!O$5&amp;$E893),'Hoja de Trabajo para listado'!$BC$151:$CB$151,0)),0)+IFERROR(INDEX('Hoja de Trabajo para listado'!$DE$153:$DG$274,MATCH($A893,'Hoja de Trabajo para listado'!$DE$153:$DE$1048576,0),MATCH((CUADRO!O$5&amp;$E893),'Hoja de Trabajo para listado'!$DE$151:$DG$151,0)),0)+IFERROR(INDEX('Hoja de Trabajo para listado'!$CD$155:$DC$1048576,MATCH($A893,'Hoja de Trabajo para listado'!$CD$155:$CD$1048576,0),MATCH((CUADRO!O$5&amp;$E893),'Hoja de Trabajo para listado'!$CD$151:$DC$151,0)),0)</f>
        <v>0</v>
      </c>
      <c r="P893" s="245">
        <f ca="1">+IFERROR(INDEX('Hoja de Trabajo para listado'!$A$155:$Z$1048576,MATCH($A893,'Hoja de Trabajo para listado'!$A$155:$A$1048576,0),MATCH((CUADRO!P$5&amp;$E893),'Hoja de Trabajo para listado'!$A$151:$Z$151,0)),0)+IFERROR(INDEX('Hoja de Trabajo para listado'!$AB$155:$BA$1048576,MATCH($A893,'Hoja de Trabajo para listado'!$AB$155:$AB$1048576,0),MATCH((CUADRO!P$5&amp;$E893),'Hoja de Trabajo para listado'!$AB$151:$BA$151,0)),0)+IFERROR(INDEX('Hoja de Trabajo para listado'!$BC$155:$CB$1048576,MATCH($A893,'Hoja de Trabajo para listado'!$BC$155:$BC$1048576,0),MATCH((CUADRO!P$5&amp;$E893),'Hoja de Trabajo para listado'!$BC$151:$CB$151,0)),0)+IFERROR(INDEX('Hoja de Trabajo para listado'!$DE$153:$DG$274,MATCH($A893,'Hoja de Trabajo para listado'!$DE$153:$DE$1048576,0),MATCH((CUADRO!P$5&amp;$E893),'Hoja de Trabajo para listado'!$DE$151:$DG$151,0)),0)+IFERROR(INDEX('Hoja de Trabajo para listado'!$CD$155:$DC$1048576,MATCH($A893,'Hoja de Trabajo para listado'!$CD$155:$CD$1048576,0),MATCH((CUADRO!P$5&amp;$E893),'Hoja de Trabajo para listado'!$CD$151:$DC$151,0)),0)</f>
        <v>0</v>
      </c>
      <c r="Q893" s="245">
        <f ca="1">+IFERROR(INDEX('Hoja de Trabajo para listado'!$A$155:$Z$1048576,MATCH($A893,'Hoja de Trabajo para listado'!$A$155:$A$1048576,0),MATCH((CUADRO!Q$5&amp;$E893),'Hoja de Trabajo para listado'!$A$151:$Z$151,0)),0)+IFERROR(INDEX('Hoja de Trabajo para listado'!$AB$155:$BA$1048576,MATCH($A893,'Hoja de Trabajo para listado'!$AB$155:$AB$1048576,0),MATCH((CUADRO!Q$5&amp;$E893),'Hoja de Trabajo para listado'!$AB$151:$BA$151,0)),0)+IFERROR(INDEX('Hoja de Trabajo para listado'!$BC$155:$CB$1048576,MATCH($A893,'Hoja de Trabajo para listado'!$BC$155:$BC$1048576,0),MATCH((CUADRO!Q$5&amp;$E893),'Hoja de Trabajo para listado'!$BC$151:$CB$151,0)),0)+IFERROR(INDEX('Hoja de Trabajo para listado'!$DE$153:$DG$274,MATCH($A893,'Hoja de Trabajo para listado'!$DE$153:$DE$1048576,0),MATCH((CUADRO!Q$5&amp;$E893),'Hoja de Trabajo para listado'!$DE$151:$DG$151,0)),0)+IFERROR(INDEX('Hoja de Trabajo para listado'!$CD$155:$DC$1048576,MATCH($A893,'Hoja de Trabajo para listado'!$CD$155:$CD$1048576,0),MATCH((CUADRO!Q$5&amp;$E893),'Hoja de Trabajo para listado'!$CD$151:$DC$151,0)),0)</f>
        <v>0</v>
      </c>
      <c r="R893" s="245">
        <f t="shared" ca="1" si="29"/>
        <v>0</v>
      </c>
      <c r="S893" s="259">
        <f ca="1">+R892+R893</f>
        <v>0</v>
      </c>
      <c r="T893" s="245">
        <f ca="1">+S893</f>
        <v>0</v>
      </c>
      <c r="U893" s="244">
        <f t="shared" si="30"/>
        <v>2</v>
      </c>
      <c r="V893" s="333" t="str">
        <f>+VLOOKUP(A893,bd_lista!$A$3:$E$590,5,FALSE)</f>
        <v>Gobiernos Autonomos Municipales</v>
      </c>
      <c r="W893" s="384"/>
      <c r="X893" s="242">
        <f>+VLOOKUP(A893,[3]Sheet1!$A$13:$D$744,4,FALSE)</f>
        <v>0</v>
      </c>
      <c r="Y893" s="242" t="e">
        <f>+VLOOKUP(X893,bd_lista!$A$3:$C$590,3,FALSE)</f>
        <v>#N/A</v>
      </c>
      <c r="Z893" s="292"/>
      <c r="AA893" s="293"/>
    </row>
    <row r="894" spans="1:27" customFormat="1" ht="15" hidden="1" customHeight="1">
      <c r="A894" s="32">
        <v>1531</v>
      </c>
      <c r="B894" s="388">
        <f>+A894</f>
        <v>1531</v>
      </c>
      <c r="C894" s="247" t="str">
        <f>+VLOOKUP(A894,bd_lista!$A$3:$C$590,3,FALSE)</f>
        <v>Gobierno Autónomo Municipal de Tomave</v>
      </c>
      <c r="D894" s="385" t="str">
        <f>+C894</f>
        <v>Gobierno Autónomo Municipal de Tomave</v>
      </c>
      <c r="E894" s="242" t="s">
        <v>1304</v>
      </c>
      <c r="F894" s="243">
        <f ca="1">+IFERROR(INDEX('Hoja de Trabajo para listado'!$A$155:$Z$1048576,MATCH($A894,'Hoja de Trabajo para listado'!$A$155:$A$1048576,0),MATCH((CUADRO!F$5&amp;$E894),'Hoja de Trabajo para listado'!$A$151:$Z$151,0)),0)+IFERROR(INDEX('Hoja de Trabajo para listado'!$AB$155:$BA$1048576,MATCH($A894,'Hoja de Trabajo para listado'!$AB$155:$AB$1048576,0),MATCH((CUADRO!F$5&amp;$E894),'Hoja de Trabajo para listado'!$AB$151:$BA$151,0)),0)+IFERROR(INDEX('Hoja de Trabajo para listado'!$BC$155:$CB$1048576,MATCH($A894,'Hoja de Trabajo para listado'!$BC$155:$BC$1048576,0),MATCH((CUADRO!F$5&amp;$E894),'Hoja de Trabajo para listado'!$BC$151:$CB$151,0)),0)+IFERROR(INDEX('Hoja de Trabajo para listado'!$DE$153:$DG$274,MATCH($A894,'Hoja de Trabajo para listado'!$DE$153:$DE$1048576,0),MATCH((CUADRO!F$5&amp;$E894),'Hoja de Trabajo para listado'!$DE$151:$DG$151,0)),0)+IFERROR(INDEX('Hoja de Trabajo para listado'!$CD$155:$DC$1048576,MATCH($A894,'Hoja de Trabajo para listado'!$CD$155:$CD$1048576,0),MATCH((CUADRO!F$5&amp;$E894),'Hoja de Trabajo para listado'!$CD$151:$DC$151,0)),0)</f>
        <v>0</v>
      </c>
      <c r="G894" s="243">
        <f ca="1">+IFERROR(INDEX('Hoja de Trabajo para listado'!$A$155:$Z$1048576,MATCH($A894,'Hoja de Trabajo para listado'!$A$155:$A$1048576,0),MATCH((CUADRO!G$5&amp;$E894),'Hoja de Trabajo para listado'!$A$151:$Z$151,0)),0)+IFERROR(INDEX('Hoja de Trabajo para listado'!$AB$155:$BA$1048576,MATCH($A894,'Hoja de Trabajo para listado'!$AB$155:$AB$1048576,0),MATCH((CUADRO!G$5&amp;$E894),'Hoja de Trabajo para listado'!$AB$151:$BA$151,0)),0)+IFERROR(INDEX('Hoja de Trabajo para listado'!$BC$155:$CB$1048576,MATCH($A894,'Hoja de Trabajo para listado'!$BC$155:$BC$1048576,0),MATCH((CUADRO!G$5&amp;$E894),'Hoja de Trabajo para listado'!$BC$151:$CB$151,0)),0)+IFERROR(INDEX('Hoja de Trabajo para listado'!$DE$153:$DG$274,MATCH($A894,'Hoja de Trabajo para listado'!$DE$153:$DE$1048576,0),MATCH((CUADRO!G$5&amp;$E894),'Hoja de Trabajo para listado'!$DE$151:$DG$151,0)),0)+IFERROR(INDEX('Hoja de Trabajo para listado'!$CD$155:$DC$1048576,MATCH($A894,'Hoja de Trabajo para listado'!$CD$155:$CD$1048576,0),MATCH((CUADRO!G$5&amp;$E894),'Hoja de Trabajo para listado'!$CD$151:$DC$151,0)),0)</f>
        <v>0</v>
      </c>
      <c r="H894" s="243">
        <f ca="1">+IFERROR(INDEX('Hoja de Trabajo para listado'!$A$155:$Z$1048576,MATCH($A894,'Hoja de Trabajo para listado'!$A$155:$A$1048576,0),MATCH((CUADRO!H$5&amp;$E894),'Hoja de Trabajo para listado'!$A$151:$Z$151,0)),0)+IFERROR(INDEX('Hoja de Trabajo para listado'!$AB$155:$BA$1048576,MATCH($A894,'Hoja de Trabajo para listado'!$AB$155:$AB$1048576,0),MATCH((CUADRO!H$5&amp;$E894),'Hoja de Trabajo para listado'!$AB$151:$BA$151,0)),0)+IFERROR(INDEX('Hoja de Trabajo para listado'!$BC$155:$CB$1048576,MATCH($A894,'Hoja de Trabajo para listado'!$BC$155:$BC$1048576,0),MATCH((CUADRO!H$5&amp;$E894),'Hoja de Trabajo para listado'!$BC$151:$CB$151,0)),0)+IFERROR(INDEX('Hoja de Trabajo para listado'!$DE$153:$DG$274,MATCH($A894,'Hoja de Trabajo para listado'!$DE$153:$DE$1048576,0),MATCH((CUADRO!H$5&amp;$E894),'Hoja de Trabajo para listado'!$DE$151:$DG$151,0)),0)+IFERROR(INDEX('Hoja de Trabajo para listado'!$CD$155:$DC$1048576,MATCH($A894,'Hoja de Trabajo para listado'!$CD$155:$CD$1048576,0),MATCH((CUADRO!H$5&amp;$E894),'Hoja de Trabajo para listado'!$CD$151:$DC$151,0)),0)</f>
        <v>0</v>
      </c>
      <c r="I894" s="243">
        <f ca="1">+IFERROR(INDEX('Hoja de Trabajo para listado'!$A$155:$Z$1048576,MATCH($A894,'Hoja de Trabajo para listado'!$A$155:$A$1048576,0),MATCH((CUADRO!I$5&amp;$E894),'Hoja de Trabajo para listado'!$A$151:$Z$151,0)),0)+IFERROR(INDEX('Hoja de Trabajo para listado'!$AB$155:$BA$1048576,MATCH($A894,'Hoja de Trabajo para listado'!$AB$155:$AB$1048576,0),MATCH((CUADRO!I$5&amp;$E894),'Hoja de Trabajo para listado'!$AB$151:$BA$151,0)),0)+IFERROR(INDEX('Hoja de Trabajo para listado'!$BC$155:$CB$1048576,MATCH($A894,'Hoja de Trabajo para listado'!$BC$155:$BC$1048576,0),MATCH((CUADRO!I$5&amp;$E894),'Hoja de Trabajo para listado'!$BC$151:$CB$151,0)),0)+IFERROR(INDEX('Hoja de Trabajo para listado'!$DE$153:$DG$274,MATCH($A894,'Hoja de Trabajo para listado'!$DE$153:$DE$1048576,0),MATCH((CUADRO!I$5&amp;$E894),'Hoja de Trabajo para listado'!$DE$151:$DG$151,0)),0)+IFERROR(INDEX('Hoja de Trabajo para listado'!$CD$155:$DC$1048576,MATCH($A894,'Hoja de Trabajo para listado'!$CD$155:$CD$1048576,0),MATCH((CUADRO!I$5&amp;$E894),'Hoja de Trabajo para listado'!$CD$151:$DC$151,0)),0)</f>
        <v>0</v>
      </c>
      <c r="J894" s="243">
        <f ca="1">+IFERROR(INDEX('Hoja de Trabajo para listado'!$A$155:$Z$1048576,MATCH($A894,'Hoja de Trabajo para listado'!$A$155:$A$1048576,0),MATCH((CUADRO!J$5&amp;$E894),'Hoja de Trabajo para listado'!$A$151:$Z$151,0)),0)+IFERROR(INDEX('Hoja de Trabajo para listado'!$AB$155:$BA$1048576,MATCH($A894,'Hoja de Trabajo para listado'!$AB$155:$AB$1048576,0),MATCH((CUADRO!J$5&amp;$E894),'Hoja de Trabajo para listado'!$AB$151:$BA$151,0)),0)+IFERROR(INDEX('Hoja de Trabajo para listado'!$BC$155:$CB$1048576,MATCH($A894,'Hoja de Trabajo para listado'!$BC$155:$BC$1048576,0),MATCH((CUADRO!J$5&amp;$E894),'Hoja de Trabajo para listado'!$BC$151:$CB$151,0)),0)+IFERROR(INDEX('Hoja de Trabajo para listado'!$DE$153:$DG$274,MATCH($A894,'Hoja de Trabajo para listado'!$DE$153:$DE$1048576,0),MATCH((CUADRO!J$5&amp;$E894),'Hoja de Trabajo para listado'!$DE$151:$DG$151,0)),0)+IFERROR(INDEX('Hoja de Trabajo para listado'!$CD$155:$DC$1048576,MATCH($A894,'Hoja de Trabajo para listado'!$CD$155:$CD$1048576,0),MATCH((CUADRO!J$5&amp;$E894),'Hoja de Trabajo para listado'!$CD$151:$DC$151,0)),0)</f>
        <v>0</v>
      </c>
      <c r="K894" s="243">
        <f ca="1">+IFERROR(INDEX('Hoja de Trabajo para listado'!$A$155:$Z$1048576,MATCH($A894,'Hoja de Trabajo para listado'!$A$155:$A$1048576,0),MATCH((CUADRO!K$5&amp;$E894),'Hoja de Trabajo para listado'!$A$151:$Z$151,0)),0)+IFERROR(INDEX('Hoja de Trabajo para listado'!$AB$155:$BA$1048576,MATCH($A894,'Hoja de Trabajo para listado'!$AB$155:$AB$1048576,0),MATCH((CUADRO!K$5&amp;$E894),'Hoja de Trabajo para listado'!$AB$151:$BA$151,0)),0)+IFERROR(INDEX('Hoja de Trabajo para listado'!$BC$155:$CB$1048576,MATCH($A894,'Hoja de Trabajo para listado'!$BC$155:$BC$1048576,0),MATCH((CUADRO!K$5&amp;$E894),'Hoja de Trabajo para listado'!$BC$151:$CB$151,0)),0)+IFERROR(INDEX('Hoja de Trabajo para listado'!$DE$153:$DG$274,MATCH($A894,'Hoja de Trabajo para listado'!$DE$153:$DE$1048576,0),MATCH((CUADRO!K$5&amp;$E894),'Hoja de Trabajo para listado'!$DE$151:$DG$151,0)),0)+IFERROR(INDEX('Hoja de Trabajo para listado'!$CD$155:$DC$1048576,MATCH($A894,'Hoja de Trabajo para listado'!$CD$155:$CD$1048576,0),MATCH((CUADRO!K$5&amp;$E894),'Hoja de Trabajo para listado'!$CD$151:$DC$151,0)),0)</f>
        <v>0</v>
      </c>
      <c r="L894" s="243">
        <f ca="1">+IFERROR(INDEX('Hoja de Trabajo para listado'!$A$155:$Z$1048576,MATCH($A894,'Hoja de Trabajo para listado'!$A$155:$A$1048576,0),MATCH((CUADRO!L$5&amp;$E894),'Hoja de Trabajo para listado'!$A$151:$Z$151,0)),0)+IFERROR(INDEX('Hoja de Trabajo para listado'!$AB$155:$BA$1048576,MATCH($A894,'Hoja de Trabajo para listado'!$AB$155:$AB$1048576,0),MATCH((CUADRO!L$5&amp;$E894),'Hoja de Trabajo para listado'!$AB$151:$BA$151,0)),0)+IFERROR(INDEX('Hoja de Trabajo para listado'!$BC$155:$CB$1048576,MATCH($A894,'Hoja de Trabajo para listado'!$BC$155:$BC$1048576,0),MATCH((CUADRO!L$5&amp;$E894),'Hoja de Trabajo para listado'!$BC$151:$CB$151,0)),0)+IFERROR(INDEX('Hoja de Trabajo para listado'!$DE$153:$DG$274,MATCH($A894,'Hoja de Trabajo para listado'!$DE$153:$DE$1048576,0),MATCH((CUADRO!L$5&amp;$E894),'Hoja de Trabajo para listado'!$DE$151:$DG$151,0)),0)+IFERROR(INDEX('Hoja de Trabajo para listado'!$CD$155:$DC$1048576,MATCH($A894,'Hoja de Trabajo para listado'!$CD$155:$CD$1048576,0),MATCH((CUADRO!L$5&amp;$E894),'Hoja de Trabajo para listado'!$CD$151:$DC$151,0)),0)</f>
        <v>0</v>
      </c>
      <c r="M894" s="243">
        <f ca="1">+IFERROR(INDEX('Hoja de Trabajo para listado'!$A$155:$Z$1048576,MATCH($A894,'Hoja de Trabajo para listado'!$A$155:$A$1048576,0),MATCH((CUADRO!M$5&amp;$E894),'Hoja de Trabajo para listado'!$A$151:$Z$151,0)),0)+IFERROR(INDEX('Hoja de Trabajo para listado'!$AB$155:$BA$1048576,MATCH($A894,'Hoja de Trabajo para listado'!$AB$155:$AB$1048576,0),MATCH((CUADRO!M$5&amp;$E894),'Hoja de Trabajo para listado'!$AB$151:$BA$151,0)),0)+IFERROR(INDEX('Hoja de Trabajo para listado'!$BC$155:$CB$1048576,MATCH($A894,'Hoja de Trabajo para listado'!$BC$155:$BC$1048576,0),MATCH((CUADRO!M$5&amp;$E894),'Hoja de Trabajo para listado'!$BC$151:$CB$151,0)),0)+IFERROR(INDEX('Hoja de Trabajo para listado'!$DE$153:$DG$274,MATCH($A894,'Hoja de Trabajo para listado'!$DE$153:$DE$1048576,0),MATCH((CUADRO!M$5&amp;$E894),'Hoja de Trabajo para listado'!$DE$151:$DG$151,0)),0)+IFERROR(INDEX('Hoja de Trabajo para listado'!$CD$155:$DC$1048576,MATCH($A894,'Hoja de Trabajo para listado'!$CD$155:$CD$1048576,0),MATCH((CUADRO!M$5&amp;$E894),'Hoja de Trabajo para listado'!$CD$151:$DC$151,0)),0)</f>
        <v>0</v>
      </c>
      <c r="N894" s="243">
        <f ca="1">+IFERROR(INDEX('Hoja de Trabajo para listado'!$A$155:$Z$1048576,MATCH($A894,'Hoja de Trabajo para listado'!$A$155:$A$1048576,0),MATCH((CUADRO!N$5&amp;$E894),'Hoja de Trabajo para listado'!$A$151:$Z$151,0)),0)+IFERROR(INDEX('Hoja de Trabajo para listado'!$AB$155:$BA$1048576,MATCH($A894,'Hoja de Trabajo para listado'!$AB$155:$AB$1048576,0),MATCH((CUADRO!N$5&amp;$E894),'Hoja de Trabajo para listado'!$AB$151:$BA$151,0)),0)+IFERROR(INDEX('Hoja de Trabajo para listado'!$BC$155:$CB$1048576,MATCH($A894,'Hoja de Trabajo para listado'!$BC$155:$BC$1048576,0),MATCH((CUADRO!N$5&amp;$E894),'Hoja de Trabajo para listado'!$BC$151:$CB$151,0)),0)+IFERROR(INDEX('Hoja de Trabajo para listado'!$DE$153:$DG$274,MATCH($A894,'Hoja de Trabajo para listado'!$DE$153:$DE$1048576,0),MATCH((CUADRO!N$5&amp;$E894),'Hoja de Trabajo para listado'!$DE$151:$DG$151,0)),0)+IFERROR(INDEX('Hoja de Trabajo para listado'!$CD$155:$DC$1048576,MATCH($A894,'Hoja de Trabajo para listado'!$CD$155:$CD$1048576,0),MATCH((CUADRO!N$5&amp;$E894),'Hoja de Trabajo para listado'!$CD$151:$DC$151,0)),0)</f>
        <v>0</v>
      </c>
      <c r="O894" s="243">
        <f ca="1">+IFERROR(INDEX('Hoja de Trabajo para listado'!$A$155:$Z$1048576,MATCH($A894,'Hoja de Trabajo para listado'!$A$155:$A$1048576,0),MATCH((CUADRO!O$5&amp;$E894),'Hoja de Trabajo para listado'!$A$151:$Z$151,0)),0)+IFERROR(INDEX('Hoja de Trabajo para listado'!$AB$155:$BA$1048576,MATCH($A894,'Hoja de Trabajo para listado'!$AB$155:$AB$1048576,0),MATCH((CUADRO!O$5&amp;$E894),'Hoja de Trabajo para listado'!$AB$151:$BA$151,0)),0)+IFERROR(INDEX('Hoja de Trabajo para listado'!$BC$155:$CB$1048576,MATCH($A894,'Hoja de Trabajo para listado'!$BC$155:$BC$1048576,0),MATCH((CUADRO!O$5&amp;$E894),'Hoja de Trabajo para listado'!$BC$151:$CB$151,0)),0)+IFERROR(INDEX('Hoja de Trabajo para listado'!$DE$153:$DG$274,MATCH($A894,'Hoja de Trabajo para listado'!$DE$153:$DE$1048576,0),MATCH((CUADRO!O$5&amp;$E894),'Hoja de Trabajo para listado'!$DE$151:$DG$151,0)),0)+IFERROR(INDEX('Hoja de Trabajo para listado'!$CD$155:$DC$1048576,MATCH($A894,'Hoja de Trabajo para listado'!$CD$155:$CD$1048576,0),MATCH((CUADRO!O$5&amp;$E894),'Hoja de Trabajo para listado'!$CD$151:$DC$151,0)),0)</f>
        <v>0</v>
      </c>
      <c r="P894" s="243">
        <f ca="1">+IFERROR(INDEX('Hoja de Trabajo para listado'!$A$155:$Z$1048576,MATCH($A894,'Hoja de Trabajo para listado'!$A$155:$A$1048576,0),MATCH((CUADRO!P$5&amp;$E894),'Hoja de Trabajo para listado'!$A$151:$Z$151,0)),0)+IFERROR(INDEX('Hoja de Trabajo para listado'!$AB$155:$BA$1048576,MATCH($A894,'Hoja de Trabajo para listado'!$AB$155:$AB$1048576,0),MATCH((CUADRO!P$5&amp;$E894),'Hoja de Trabajo para listado'!$AB$151:$BA$151,0)),0)+IFERROR(INDEX('Hoja de Trabajo para listado'!$BC$155:$CB$1048576,MATCH($A894,'Hoja de Trabajo para listado'!$BC$155:$BC$1048576,0),MATCH((CUADRO!P$5&amp;$E894),'Hoja de Trabajo para listado'!$BC$151:$CB$151,0)),0)+IFERROR(INDEX('Hoja de Trabajo para listado'!$DE$153:$DG$274,MATCH($A894,'Hoja de Trabajo para listado'!$DE$153:$DE$1048576,0),MATCH((CUADRO!P$5&amp;$E894),'Hoja de Trabajo para listado'!$DE$151:$DG$151,0)),0)+IFERROR(INDEX('Hoja de Trabajo para listado'!$CD$155:$DC$1048576,MATCH($A894,'Hoja de Trabajo para listado'!$CD$155:$CD$1048576,0),MATCH((CUADRO!P$5&amp;$E894),'Hoja de Trabajo para listado'!$CD$151:$DC$151,0)),0)</f>
        <v>0</v>
      </c>
      <c r="Q894" s="243">
        <f ca="1">+IFERROR(INDEX('Hoja de Trabajo para listado'!$A$155:$Z$1048576,MATCH($A894,'Hoja de Trabajo para listado'!$A$155:$A$1048576,0),MATCH((CUADRO!Q$5&amp;$E894),'Hoja de Trabajo para listado'!$A$151:$Z$151,0)),0)+IFERROR(INDEX('Hoja de Trabajo para listado'!$AB$155:$BA$1048576,MATCH($A894,'Hoja de Trabajo para listado'!$AB$155:$AB$1048576,0),MATCH((CUADRO!Q$5&amp;$E894),'Hoja de Trabajo para listado'!$AB$151:$BA$151,0)),0)+IFERROR(INDEX('Hoja de Trabajo para listado'!$BC$155:$CB$1048576,MATCH($A894,'Hoja de Trabajo para listado'!$BC$155:$BC$1048576,0),MATCH((CUADRO!Q$5&amp;$E894),'Hoja de Trabajo para listado'!$BC$151:$CB$151,0)),0)+IFERROR(INDEX('Hoja de Trabajo para listado'!$DE$153:$DG$274,MATCH($A894,'Hoja de Trabajo para listado'!$DE$153:$DE$1048576,0),MATCH((CUADRO!Q$5&amp;$E894),'Hoja de Trabajo para listado'!$DE$151:$DG$151,0)),0)+IFERROR(INDEX('Hoja de Trabajo para listado'!$CD$155:$DC$1048576,MATCH($A894,'Hoja de Trabajo para listado'!$CD$155:$CD$1048576,0),MATCH((CUADRO!Q$5&amp;$E894),'Hoja de Trabajo para listado'!$CD$151:$DC$151,0)),0)</f>
        <v>0</v>
      </c>
      <c r="R894" s="243">
        <f t="shared" ca="1" si="29"/>
        <v>0</v>
      </c>
      <c r="S894" s="249"/>
      <c r="T894" s="243">
        <f ca="1">+T895</f>
        <v>0</v>
      </c>
      <c r="U894" s="242">
        <f t="shared" si="30"/>
        <v>1</v>
      </c>
      <c r="V894" s="333" t="str">
        <f>+VLOOKUP(A894,bd_lista!$A$3:$E$590,5,FALSE)</f>
        <v>Gobiernos Autonomos Municipales</v>
      </c>
      <c r="W894" s="383" t="str">
        <f>+V894</f>
        <v>Gobiernos Autonomos Municipales</v>
      </c>
      <c r="X894" s="242">
        <f>+VLOOKUP(A894,[3]Sheet1!$A$13:$D$744,4,FALSE)</f>
        <v>0</v>
      </c>
      <c r="Y894" s="242" t="e">
        <f>+VLOOKUP(X894,bd_lista!$A$3:$C$590,3,FALSE)</f>
        <v>#N/A</v>
      </c>
      <c r="Z894" s="294">
        <f>+X894</f>
        <v>0</v>
      </c>
      <c r="AA894" s="295" t="e">
        <f>+Y894</f>
        <v>#N/A</v>
      </c>
    </row>
    <row r="895" spans="1:27" customFormat="1" ht="15" hidden="1" customHeight="1">
      <c r="A895" s="32">
        <v>1531</v>
      </c>
      <c r="B895" s="389"/>
      <c r="C895" s="247" t="str">
        <f>+VLOOKUP(A895,bd_lista!$A$3:$C$590,3,FALSE)</f>
        <v>Gobierno Autónomo Municipal de Tomave</v>
      </c>
      <c r="D895" s="386"/>
      <c r="E895" s="244" t="s">
        <v>1305</v>
      </c>
      <c r="F895" s="245">
        <f ca="1">+IFERROR(INDEX('Hoja de Trabajo para listado'!$A$155:$Z$1048576,MATCH($A895,'Hoja de Trabajo para listado'!$A$155:$A$1048576,0),MATCH((CUADRO!F$5&amp;$E895),'Hoja de Trabajo para listado'!$A$151:$Z$151,0)),0)+IFERROR(INDEX('Hoja de Trabajo para listado'!$AB$155:$BA$1048576,MATCH($A895,'Hoja de Trabajo para listado'!$AB$155:$AB$1048576,0),MATCH((CUADRO!F$5&amp;$E895),'Hoja de Trabajo para listado'!$AB$151:$BA$151,0)),0)+IFERROR(INDEX('Hoja de Trabajo para listado'!$BC$155:$CB$1048576,MATCH($A895,'Hoja de Trabajo para listado'!$BC$155:$BC$1048576,0),MATCH((CUADRO!F$5&amp;$E895),'Hoja de Trabajo para listado'!$BC$151:$CB$151,0)),0)+IFERROR(INDEX('Hoja de Trabajo para listado'!$DE$153:$DG$274,MATCH($A895,'Hoja de Trabajo para listado'!$DE$153:$DE$1048576,0),MATCH((CUADRO!F$5&amp;$E895),'Hoja de Trabajo para listado'!$DE$151:$DG$151,0)),0)+IFERROR(INDEX('Hoja de Trabajo para listado'!$CD$155:$DC$1048576,MATCH($A895,'Hoja de Trabajo para listado'!$CD$155:$CD$1048576,0),MATCH((CUADRO!F$5&amp;$E895),'Hoja de Trabajo para listado'!$CD$151:$DC$151,0)),0)</f>
        <v>0</v>
      </c>
      <c r="G895" s="245">
        <f ca="1">+IFERROR(INDEX('Hoja de Trabajo para listado'!$A$155:$Z$1048576,MATCH($A895,'Hoja de Trabajo para listado'!$A$155:$A$1048576,0),MATCH((CUADRO!G$5&amp;$E895),'Hoja de Trabajo para listado'!$A$151:$Z$151,0)),0)+IFERROR(INDEX('Hoja de Trabajo para listado'!$AB$155:$BA$1048576,MATCH($A895,'Hoja de Trabajo para listado'!$AB$155:$AB$1048576,0),MATCH((CUADRO!G$5&amp;$E895),'Hoja de Trabajo para listado'!$AB$151:$BA$151,0)),0)+IFERROR(INDEX('Hoja de Trabajo para listado'!$BC$155:$CB$1048576,MATCH($A895,'Hoja de Trabajo para listado'!$BC$155:$BC$1048576,0),MATCH((CUADRO!G$5&amp;$E895),'Hoja de Trabajo para listado'!$BC$151:$CB$151,0)),0)+IFERROR(INDEX('Hoja de Trabajo para listado'!$DE$153:$DG$274,MATCH($A895,'Hoja de Trabajo para listado'!$DE$153:$DE$1048576,0),MATCH((CUADRO!G$5&amp;$E895),'Hoja de Trabajo para listado'!$DE$151:$DG$151,0)),0)+IFERROR(INDEX('Hoja de Trabajo para listado'!$CD$155:$DC$1048576,MATCH($A895,'Hoja de Trabajo para listado'!$CD$155:$CD$1048576,0),MATCH((CUADRO!G$5&amp;$E895),'Hoja de Trabajo para listado'!$CD$151:$DC$151,0)),0)</f>
        <v>0</v>
      </c>
      <c r="H895" s="245">
        <f ca="1">+IFERROR(INDEX('Hoja de Trabajo para listado'!$A$155:$Z$1048576,MATCH($A895,'Hoja de Trabajo para listado'!$A$155:$A$1048576,0),MATCH((CUADRO!H$5&amp;$E895),'Hoja de Trabajo para listado'!$A$151:$Z$151,0)),0)+IFERROR(INDEX('Hoja de Trabajo para listado'!$AB$155:$BA$1048576,MATCH($A895,'Hoja de Trabajo para listado'!$AB$155:$AB$1048576,0),MATCH((CUADRO!H$5&amp;$E895),'Hoja de Trabajo para listado'!$AB$151:$BA$151,0)),0)+IFERROR(INDEX('Hoja de Trabajo para listado'!$BC$155:$CB$1048576,MATCH($A895,'Hoja de Trabajo para listado'!$BC$155:$BC$1048576,0),MATCH((CUADRO!H$5&amp;$E895),'Hoja de Trabajo para listado'!$BC$151:$CB$151,0)),0)+IFERROR(INDEX('Hoja de Trabajo para listado'!$DE$153:$DG$274,MATCH($A895,'Hoja de Trabajo para listado'!$DE$153:$DE$1048576,0),MATCH((CUADRO!H$5&amp;$E895),'Hoja de Trabajo para listado'!$DE$151:$DG$151,0)),0)+IFERROR(INDEX('Hoja de Trabajo para listado'!$CD$155:$DC$1048576,MATCH($A895,'Hoja de Trabajo para listado'!$CD$155:$CD$1048576,0),MATCH((CUADRO!H$5&amp;$E895),'Hoja de Trabajo para listado'!$CD$151:$DC$151,0)),0)</f>
        <v>0</v>
      </c>
      <c r="I895" s="245">
        <f ca="1">+IFERROR(INDEX('Hoja de Trabajo para listado'!$A$155:$Z$1048576,MATCH($A895,'Hoja de Trabajo para listado'!$A$155:$A$1048576,0),MATCH((CUADRO!I$5&amp;$E895),'Hoja de Trabajo para listado'!$A$151:$Z$151,0)),0)+IFERROR(INDEX('Hoja de Trabajo para listado'!$AB$155:$BA$1048576,MATCH($A895,'Hoja de Trabajo para listado'!$AB$155:$AB$1048576,0),MATCH((CUADRO!I$5&amp;$E895),'Hoja de Trabajo para listado'!$AB$151:$BA$151,0)),0)+IFERROR(INDEX('Hoja de Trabajo para listado'!$BC$155:$CB$1048576,MATCH($A895,'Hoja de Trabajo para listado'!$BC$155:$BC$1048576,0),MATCH((CUADRO!I$5&amp;$E895),'Hoja de Trabajo para listado'!$BC$151:$CB$151,0)),0)+IFERROR(INDEX('Hoja de Trabajo para listado'!$DE$153:$DG$274,MATCH($A895,'Hoja de Trabajo para listado'!$DE$153:$DE$1048576,0),MATCH((CUADRO!I$5&amp;$E895),'Hoja de Trabajo para listado'!$DE$151:$DG$151,0)),0)+IFERROR(INDEX('Hoja de Trabajo para listado'!$CD$155:$DC$1048576,MATCH($A895,'Hoja de Trabajo para listado'!$CD$155:$CD$1048576,0),MATCH((CUADRO!I$5&amp;$E895),'Hoja de Trabajo para listado'!$CD$151:$DC$151,0)),0)</f>
        <v>0</v>
      </c>
      <c r="J895" s="245">
        <f ca="1">+IFERROR(INDEX('Hoja de Trabajo para listado'!$A$155:$Z$1048576,MATCH($A895,'Hoja de Trabajo para listado'!$A$155:$A$1048576,0),MATCH((CUADRO!J$5&amp;$E895),'Hoja de Trabajo para listado'!$A$151:$Z$151,0)),0)+IFERROR(INDEX('Hoja de Trabajo para listado'!$AB$155:$BA$1048576,MATCH($A895,'Hoja de Trabajo para listado'!$AB$155:$AB$1048576,0),MATCH((CUADRO!J$5&amp;$E895),'Hoja de Trabajo para listado'!$AB$151:$BA$151,0)),0)+IFERROR(INDEX('Hoja de Trabajo para listado'!$BC$155:$CB$1048576,MATCH($A895,'Hoja de Trabajo para listado'!$BC$155:$BC$1048576,0),MATCH((CUADRO!J$5&amp;$E895),'Hoja de Trabajo para listado'!$BC$151:$CB$151,0)),0)+IFERROR(INDEX('Hoja de Trabajo para listado'!$DE$153:$DG$274,MATCH($A895,'Hoja de Trabajo para listado'!$DE$153:$DE$1048576,0),MATCH((CUADRO!J$5&amp;$E895),'Hoja de Trabajo para listado'!$DE$151:$DG$151,0)),0)+IFERROR(INDEX('Hoja de Trabajo para listado'!$CD$155:$DC$1048576,MATCH($A895,'Hoja de Trabajo para listado'!$CD$155:$CD$1048576,0),MATCH((CUADRO!J$5&amp;$E895),'Hoja de Trabajo para listado'!$CD$151:$DC$151,0)),0)</f>
        <v>0</v>
      </c>
      <c r="K895" s="245">
        <f ca="1">+IFERROR(INDEX('Hoja de Trabajo para listado'!$A$155:$Z$1048576,MATCH($A895,'Hoja de Trabajo para listado'!$A$155:$A$1048576,0),MATCH((CUADRO!K$5&amp;$E895),'Hoja de Trabajo para listado'!$A$151:$Z$151,0)),0)+IFERROR(INDEX('Hoja de Trabajo para listado'!$AB$155:$BA$1048576,MATCH($A895,'Hoja de Trabajo para listado'!$AB$155:$AB$1048576,0),MATCH((CUADRO!K$5&amp;$E895),'Hoja de Trabajo para listado'!$AB$151:$BA$151,0)),0)+IFERROR(INDEX('Hoja de Trabajo para listado'!$BC$155:$CB$1048576,MATCH($A895,'Hoja de Trabajo para listado'!$BC$155:$BC$1048576,0),MATCH((CUADRO!K$5&amp;$E895),'Hoja de Trabajo para listado'!$BC$151:$CB$151,0)),0)+IFERROR(INDEX('Hoja de Trabajo para listado'!$DE$153:$DG$274,MATCH($A895,'Hoja de Trabajo para listado'!$DE$153:$DE$1048576,0),MATCH((CUADRO!K$5&amp;$E895),'Hoja de Trabajo para listado'!$DE$151:$DG$151,0)),0)+IFERROR(INDEX('Hoja de Trabajo para listado'!$CD$155:$DC$1048576,MATCH($A895,'Hoja de Trabajo para listado'!$CD$155:$CD$1048576,0),MATCH((CUADRO!K$5&amp;$E895),'Hoja de Trabajo para listado'!$CD$151:$DC$151,0)),0)</f>
        <v>0</v>
      </c>
      <c r="L895" s="245">
        <f ca="1">+IFERROR(INDEX('Hoja de Trabajo para listado'!$A$155:$Z$1048576,MATCH($A895,'Hoja de Trabajo para listado'!$A$155:$A$1048576,0),MATCH((CUADRO!L$5&amp;$E895),'Hoja de Trabajo para listado'!$A$151:$Z$151,0)),0)+IFERROR(INDEX('Hoja de Trabajo para listado'!$AB$155:$BA$1048576,MATCH($A895,'Hoja de Trabajo para listado'!$AB$155:$AB$1048576,0),MATCH((CUADRO!L$5&amp;$E895),'Hoja de Trabajo para listado'!$AB$151:$BA$151,0)),0)+IFERROR(INDEX('Hoja de Trabajo para listado'!$BC$155:$CB$1048576,MATCH($A895,'Hoja de Trabajo para listado'!$BC$155:$BC$1048576,0),MATCH((CUADRO!L$5&amp;$E895),'Hoja de Trabajo para listado'!$BC$151:$CB$151,0)),0)+IFERROR(INDEX('Hoja de Trabajo para listado'!$DE$153:$DG$274,MATCH($A895,'Hoja de Trabajo para listado'!$DE$153:$DE$1048576,0),MATCH((CUADRO!L$5&amp;$E895),'Hoja de Trabajo para listado'!$DE$151:$DG$151,0)),0)+IFERROR(INDEX('Hoja de Trabajo para listado'!$CD$155:$DC$1048576,MATCH($A895,'Hoja de Trabajo para listado'!$CD$155:$CD$1048576,0),MATCH((CUADRO!L$5&amp;$E895),'Hoja de Trabajo para listado'!$CD$151:$DC$151,0)),0)</f>
        <v>0</v>
      </c>
      <c r="M895" s="245">
        <f ca="1">+IFERROR(INDEX('Hoja de Trabajo para listado'!$A$155:$Z$1048576,MATCH($A895,'Hoja de Trabajo para listado'!$A$155:$A$1048576,0),MATCH((CUADRO!M$5&amp;$E895),'Hoja de Trabajo para listado'!$A$151:$Z$151,0)),0)+IFERROR(INDEX('Hoja de Trabajo para listado'!$AB$155:$BA$1048576,MATCH($A895,'Hoja de Trabajo para listado'!$AB$155:$AB$1048576,0),MATCH((CUADRO!M$5&amp;$E895),'Hoja de Trabajo para listado'!$AB$151:$BA$151,0)),0)+IFERROR(INDEX('Hoja de Trabajo para listado'!$BC$155:$CB$1048576,MATCH($A895,'Hoja de Trabajo para listado'!$BC$155:$BC$1048576,0),MATCH((CUADRO!M$5&amp;$E895),'Hoja de Trabajo para listado'!$BC$151:$CB$151,0)),0)+IFERROR(INDEX('Hoja de Trabajo para listado'!$DE$153:$DG$274,MATCH($A895,'Hoja de Trabajo para listado'!$DE$153:$DE$1048576,0),MATCH((CUADRO!M$5&amp;$E895),'Hoja de Trabajo para listado'!$DE$151:$DG$151,0)),0)+IFERROR(INDEX('Hoja de Trabajo para listado'!$CD$155:$DC$1048576,MATCH($A895,'Hoja de Trabajo para listado'!$CD$155:$CD$1048576,0),MATCH((CUADRO!M$5&amp;$E895),'Hoja de Trabajo para listado'!$CD$151:$DC$151,0)),0)</f>
        <v>0</v>
      </c>
      <c r="N895" s="245">
        <f ca="1">+IFERROR(INDEX('Hoja de Trabajo para listado'!$A$155:$Z$1048576,MATCH($A895,'Hoja de Trabajo para listado'!$A$155:$A$1048576,0),MATCH((CUADRO!N$5&amp;$E895),'Hoja de Trabajo para listado'!$A$151:$Z$151,0)),0)+IFERROR(INDEX('Hoja de Trabajo para listado'!$AB$155:$BA$1048576,MATCH($A895,'Hoja de Trabajo para listado'!$AB$155:$AB$1048576,0),MATCH((CUADRO!N$5&amp;$E895),'Hoja de Trabajo para listado'!$AB$151:$BA$151,0)),0)+IFERROR(INDEX('Hoja de Trabajo para listado'!$BC$155:$CB$1048576,MATCH($A895,'Hoja de Trabajo para listado'!$BC$155:$BC$1048576,0),MATCH((CUADRO!N$5&amp;$E895),'Hoja de Trabajo para listado'!$BC$151:$CB$151,0)),0)+IFERROR(INDEX('Hoja de Trabajo para listado'!$DE$153:$DG$274,MATCH($A895,'Hoja de Trabajo para listado'!$DE$153:$DE$1048576,0),MATCH((CUADRO!N$5&amp;$E895),'Hoja de Trabajo para listado'!$DE$151:$DG$151,0)),0)+IFERROR(INDEX('Hoja de Trabajo para listado'!$CD$155:$DC$1048576,MATCH($A895,'Hoja de Trabajo para listado'!$CD$155:$CD$1048576,0),MATCH((CUADRO!N$5&amp;$E895),'Hoja de Trabajo para listado'!$CD$151:$DC$151,0)),0)</f>
        <v>0</v>
      </c>
      <c r="O895" s="245">
        <f ca="1">+IFERROR(INDEX('Hoja de Trabajo para listado'!$A$155:$Z$1048576,MATCH($A895,'Hoja de Trabajo para listado'!$A$155:$A$1048576,0),MATCH((CUADRO!O$5&amp;$E895),'Hoja de Trabajo para listado'!$A$151:$Z$151,0)),0)+IFERROR(INDEX('Hoja de Trabajo para listado'!$AB$155:$BA$1048576,MATCH($A895,'Hoja de Trabajo para listado'!$AB$155:$AB$1048576,0),MATCH((CUADRO!O$5&amp;$E895),'Hoja de Trabajo para listado'!$AB$151:$BA$151,0)),0)+IFERROR(INDEX('Hoja de Trabajo para listado'!$BC$155:$CB$1048576,MATCH($A895,'Hoja de Trabajo para listado'!$BC$155:$BC$1048576,0),MATCH((CUADRO!O$5&amp;$E895),'Hoja de Trabajo para listado'!$BC$151:$CB$151,0)),0)+IFERROR(INDEX('Hoja de Trabajo para listado'!$DE$153:$DG$274,MATCH($A895,'Hoja de Trabajo para listado'!$DE$153:$DE$1048576,0),MATCH((CUADRO!O$5&amp;$E895),'Hoja de Trabajo para listado'!$DE$151:$DG$151,0)),0)+IFERROR(INDEX('Hoja de Trabajo para listado'!$CD$155:$DC$1048576,MATCH($A895,'Hoja de Trabajo para listado'!$CD$155:$CD$1048576,0),MATCH((CUADRO!O$5&amp;$E895),'Hoja de Trabajo para listado'!$CD$151:$DC$151,0)),0)</f>
        <v>0</v>
      </c>
      <c r="P895" s="245">
        <f ca="1">+IFERROR(INDEX('Hoja de Trabajo para listado'!$A$155:$Z$1048576,MATCH($A895,'Hoja de Trabajo para listado'!$A$155:$A$1048576,0),MATCH((CUADRO!P$5&amp;$E895),'Hoja de Trabajo para listado'!$A$151:$Z$151,0)),0)+IFERROR(INDEX('Hoja de Trabajo para listado'!$AB$155:$BA$1048576,MATCH($A895,'Hoja de Trabajo para listado'!$AB$155:$AB$1048576,0),MATCH((CUADRO!P$5&amp;$E895),'Hoja de Trabajo para listado'!$AB$151:$BA$151,0)),0)+IFERROR(INDEX('Hoja de Trabajo para listado'!$BC$155:$CB$1048576,MATCH($A895,'Hoja de Trabajo para listado'!$BC$155:$BC$1048576,0),MATCH((CUADRO!P$5&amp;$E895),'Hoja de Trabajo para listado'!$BC$151:$CB$151,0)),0)+IFERROR(INDEX('Hoja de Trabajo para listado'!$DE$153:$DG$274,MATCH($A895,'Hoja de Trabajo para listado'!$DE$153:$DE$1048576,0),MATCH((CUADRO!P$5&amp;$E895),'Hoja de Trabajo para listado'!$DE$151:$DG$151,0)),0)+IFERROR(INDEX('Hoja de Trabajo para listado'!$CD$155:$DC$1048576,MATCH($A895,'Hoja de Trabajo para listado'!$CD$155:$CD$1048576,0),MATCH((CUADRO!P$5&amp;$E895),'Hoja de Trabajo para listado'!$CD$151:$DC$151,0)),0)</f>
        <v>0</v>
      </c>
      <c r="Q895" s="245">
        <f ca="1">+IFERROR(INDEX('Hoja de Trabajo para listado'!$A$155:$Z$1048576,MATCH($A895,'Hoja de Trabajo para listado'!$A$155:$A$1048576,0),MATCH((CUADRO!Q$5&amp;$E895),'Hoja de Trabajo para listado'!$A$151:$Z$151,0)),0)+IFERROR(INDEX('Hoja de Trabajo para listado'!$AB$155:$BA$1048576,MATCH($A895,'Hoja de Trabajo para listado'!$AB$155:$AB$1048576,0),MATCH((CUADRO!Q$5&amp;$E895),'Hoja de Trabajo para listado'!$AB$151:$BA$151,0)),0)+IFERROR(INDEX('Hoja de Trabajo para listado'!$BC$155:$CB$1048576,MATCH($A895,'Hoja de Trabajo para listado'!$BC$155:$BC$1048576,0),MATCH((CUADRO!Q$5&amp;$E895),'Hoja de Trabajo para listado'!$BC$151:$CB$151,0)),0)+IFERROR(INDEX('Hoja de Trabajo para listado'!$DE$153:$DG$274,MATCH($A895,'Hoja de Trabajo para listado'!$DE$153:$DE$1048576,0),MATCH((CUADRO!Q$5&amp;$E895),'Hoja de Trabajo para listado'!$DE$151:$DG$151,0)),0)+IFERROR(INDEX('Hoja de Trabajo para listado'!$CD$155:$DC$1048576,MATCH($A895,'Hoja de Trabajo para listado'!$CD$155:$CD$1048576,0),MATCH((CUADRO!Q$5&amp;$E895),'Hoja de Trabajo para listado'!$CD$151:$DC$151,0)),0)</f>
        <v>0</v>
      </c>
      <c r="R895" s="245">
        <f t="shared" ca="1" si="29"/>
        <v>0</v>
      </c>
      <c r="S895" s="259">
        <f ca="1">+R894+R895</f>
        <v>0</v>
      </c>
      <c r="T895" s="245">
        <f ca="1">+S895</f>
        <v>0</v>
      </c>
      <c r="U895" s="244">
        <f t="shared" si="30"/>
        <v>2</v>
      </c>
      <c r="V895" s="333" t="str">
        <f>+VLOOKUP(A895,bd_lista!$A$3:$E$590,5,FALSE)</f>
        <v>Gobiernos Autonomos Municipales</v>
      </c>
      <c r="W895" s="384"/>
      <c r="X895" s="242">
        <f>+VLOOKUP(A895,[3]Sheet1!$A$13:$D$744,4,FALSE)</f>
        <v>0</v>
      </c>
      <c r="Y895" s="242" t="e">
        <f>+VLOOKUP(X895,bd_lista!$A$3:$C$590,3,FALSE)</f>
        <v>#N/A</v>
      </c>
      <c r="Z895" s="292"/>
      <c r="AA895" s="293"/>
    </row>
    <row r="896" spans="1:27" customFormat="1" ht="15" hidden="1" customHeight="1">
      <c r="A896" s="32">
        <v>1532</v>
      </c>
      <c r="B896" s="388">
        <f>+A896</f>
        <v>1532</v>
      </c>
      <c r="C896" s="247" t="str">
        <f>+VLOOKUP(A896,bd_lista!$A$3:$C$590,3,FALSE)</f>
        <v>Gobierno Autónomo Municipal de Porco</v>
      </c>
      <c r="D896" s="385" t="str">
        <f>+C896</f>
        <v>Gobierno Autónomo Municipal de Porco</v>
      </c>
      <c r="E896" s="242" t="s">
        <v>1304</v>
      </c>
      <c r="F896" s="243">
        <f ca="1">+IFERROR(INDEX('Hoja de Trabajo para listado'!$A$155:$Z$1048576,MATCH($A896,'Hoja de Trabajo para listado'!$A$155:$A$1048576,0),MATCH((CUADRO!F$5&amp;$E896),'Hoja de Trabajo para listado'!$A$151:$Z$151,0)),0)+IFERROR(INDEX('Hoja de Trabajo para listado'!$AB$155:$BA$1048576,MATCH($A896,'Hoja de Trabajo para listado'!$AB$155:$AB$1048576,0),MATCH((CUADRO!F$5&amp;$E896),'Hoja de Trabajo para listado'!$AB$151:$BA$151,0)),0)+IFERROR(INDEX('Hoja de Trabajo para listado'!$BC$155:$CB$1048576,MATCH($A896,'Hoja de Trabajo para listado'!$BC$155:$BC$1048576,0),MATCH((CUADRO!F$5&amp;$E896),'Hoja de Trabajo para listado'!$BC$151:$CB$151,0)),0)+IFERROR(INDEX('Hoja de Trabajo para listado'!$DE$153:$DG$274,MATCH($A896,'Hoja de Trabajo para listado'!$DE$153:$DE$1048576,0),MATCH((CUADRO!F$5&amp;$E896),'Hoja de Trabajo para listado'!$DE$151:$DG$151,0)),0)+IFERROR(INDEX('Hoja de Trabajo para listado'!$CD$155:$DC$1048576,MATCH($A896,'Hoja de Trabajo para listado'!$CD$155:$CD$1048576,0),MATCH((CUADRO!F$5&amp;$E896),'Hoja de Trabajo para listado'!$CD$151:$DC$151,0)),0)</f>
        <v>0</v>
      </c>
      <c r="G896" s="243">
        <f ca="1">+IFERROR(INDEX('Hoja de Trabajo para listado'!$A$155:$Z$1048576,MATCH($A896,'Hoja de Trabajo para listado'!$A$155:$A$1048576,0),MATCH((CUADRO!G$5&amp;$E896),'Hoja de Trabajo para listado'!$A$151:$Z$151,0)),0)+IFERROR(INDEX('Hoja de Trabajo para listado'!$AB$155:$BA$1048576,MATCH($A896,'Hoja de Trabajo para listado'!$AB$155:$AB$1048576,0),MATCH((CUADRO!G$5&amp;$E896),'Hoja de Trabajo para listado'!$AB$151:$BA$151,0)),0)+IFERROR(INDEX('Hoja de Trabajo para listado'!$BC$155:$CB$1048576,MATCH($A896,'Hoja de Trabajo para listado'!$BC$155:$BC$1048576,0),MATCH((CUADRO!G$5&amp;$E896),'Hoja de Trabajo para listado'!$BC$151:$CB$151,0)),0)+IFERROR(INDEX('Hoja de Trabajo para listado'!$DE$153:$DG$274,MATCH($A896,'Hoja de Trabajo para listado'!$DE$153:$DE$1048576,0),MATCH((CUADRO!G$5&amp;$E896),'Hoja de Trabajo para listado'!$DE$151:$DG$151,0)),0)+IFERROR(INDEX('Hoja de Trabajo para listado'!$CD$155:$DC$1048576,MATCH($A896,'Hoja de Trabajo para listado'!$CD$155:$CD$1048576,0),MATCH((CUADRO!G$5&amp;$E896),'Hoja de Trabajo para listado'!$CD$151:$DC$151,0)),0)</f>
        <v>0</v>
      </c>
      <c r="H896" s="243">
        <f ca="1">+IFERROR(INDEX('Hoja de Trabajo para listado'!$A$155:$Z$1048576,MATCH($A896,'Hoja de Trabajo para listado'!$A$155:$A$1048576,0),MATCH((CUADRO!H$5&amp;$E896),'Hoja de Trabajo para listado'!$A$151:$Z$151,0)),0)+IFERROR(INDEX('Hoja de Trabajo para listado'!$AB$155:$BA$1048576,MATCH($A896,'Hoja de Trabajo para listado'!$AB$155:$AB$1048576,0),MATCH((CUADRO!H$5&amp;$E896),'Hoja de Trabajo para listado'!$AB$151:$BA$151,0)),0)+IFERROR(INDEX('Hoja de Trabajo para listado'!$BC$155:$CB$1048576,MATCH($A896,'Hoja de Trabajo para listado'!$BC$155:$BC$1048576,0),MATCH((CUADRO!H$5&amp;$E896),'Hoja de Trabajo para listado'!$BC$151:$CB$151,0)),0)+IFERROR(INDEX('Hoja de Trabajo para listado'!$DE$153:$DG$274,MATCH($A896,'Hoja de Trabajo para listado'!$DE$153:$DE$1048576,0),MATCH((CUADRO!H$5&amp;$E896),'Hoja de Trabajo para listado'!$DE$151:$DG$151,0)),0)+IFERROR(INDEX('Hoja de Trabajo para listado'!$CD$155:$DC$1048576,MATCH($A896,'Hoja de Trabajo para listado'!$CD$155:$CD$1048576,0),MATCH((CUADRO!H$5&amp;$E896),'Hoja de Trabajo para listado'!$CD$151:$DC$151,0)),0)</f>
        <v>0</v>
      </c>
      <c r="I896" s="243">
        <f ca="1">+IFERROR(INDEX('Hoja de Trabajo para listado'!$A$155:$Z$1048576,MATCH($A896,'Hoja de Trabajo para listado'!$A$155:$A$1048576,0),MATCH((CUADRO!I$5&amp;$E896),'Hoja de Trabajo para listado'!$A$151:$Z$151,0)),0)+IFERROR(INDEX('Hoja de Trabajo para listado'!$AB$155:$BA$1048576,MATCH($A896,'Hoja de Trabajo para listado'!$AB$155:$AB$1048576,0),MATCH((CUADRO!I$5&amp;$E896),'Hoja de Trabajo para listado'!$AB$151:$BA$151,0)),0)+IFERROR(INDEX('Hoja de Trabajo para listado'!$BC$155:$CB$1048576,MATCH($A896,'Hoja de Trabajo para listado'!$BC$155:$BC$1048576,0),MATCH((CUADRO!I$5&amp;$E896),'Hoja de Trabajo para listado'!$BC$151:$CB$151,0)),0)+IFERROR(INDEX('Hoja de Trabajo para listado'!$DE$153:$DG$274,MATCH($A896,'Hoja de Trabajo para listado'!$DE$153:$DE$1048576,0),MATCH((CUADRO!I$5&amp;$E896),'Hoja de Trabajo para listado'!$DE$151:$DG$151,0)),0)+IFERROR(INDEX('Hoja de Trabajo para listado'!$CD$155:$DC$1048576,MATCH($A896,'Hoja de Trabajo para listado'!$CD$155:$CD$1048576,0),MATCH((CUADRO!I$5&amp;$E896),'Hoja de Trabajo para listado'!$CD$151:$DC$151,0)),0)</f>
        <v>0</v>
      </c>
      <c r="J896" s="243">
        <f ca="1">+IFERROR(INDEX('Hoja de Trabajo para listado'!$A$155:$Z$1048576,MATCH($A896,'Hoja de Trabajo para listado'!$A$155:$A$1048576,0),MATCH((CUADRO!J$5&amp;$E896),'Hoja de Trabajo para listado'!$A$151:$Z$151,0)),0)+IFERROR(INDEX('Hoja de Trabajo para listado'!$AB$155:$BA$1048576,MATCH($A896,'Hoja de Trabajo para listado'!$AB$155:$AB$1048576,0),MATCH((CUADRO!J$5&amp;$E896),'Hoja de Trabajo para listado'!$AB$151:$BA$151,0)),0)+IFERROR(INDEX('Hoja de Trabajo para listado'!$BC$155:$CB$1048576,MATCH($A896,'Hoja de Trabajo para listado'!$BC$155:$BC$1048576,0),MATCH((CUADRO!J$5&amp;$E896),'Hoja de Trabajo para listado'!$BC$151:$CB$151,0)),0)+IFERROR(INDEX('Hoja de Trabajo para listado'!$DE$153:$DG$274,MATCH($A896,'Hoja de Trabajo para listado'!$DE$153:$DE$1048576,0),MATCH((CUADRO!J$5&amp;$E896),'Hoja de Trabajo para listado'!$DE$151:$DG$151,0)),0)+IFERROR(INDEX('Hoja de Trabajo para listado'!$CD$155:$DC$1048576,MATCH($A896,'Hoja de Trabajo para listado'!$CD$155:$CD$1048576,0),MATCH((CUADRO!J$5&amp;$E896),'Hoja de Trabajo para listado'!$CD$151:$DC$151,0)),0)</f>
        <v>0</v>
      </c>
      <c r="K896" s="243">
        <f ca="1">+IFERROR(INDEX('Hoja de Trabajo para listado'!$A$155:$Z$1048576,MATCH($A896,'Hoja de Trabajo para listado'!$A$155:$A$1048576,0),MATCH((CUADRO!K$5&amp;$E896),'Hoja de Trabajo para listado'!$A$151:$Z$151,0)),0)+IFERROR(INDEX('Hoja de Trabajo para listado'!$AB$155:$BA$1048576,MATCH($A896,'Hoja de Trabajo para listado'!$AB$155:$AB$1048576,0),MATCH((CUADRO!K$5&amp;$E896),'Hoja de Trabajo para listado'!$AB$151:$BA$151,0)),0)+IFERROR(INDEX('Hoja de Trabajo para listado'!$BC$155:$CB$1048576,MATCH($A896,'Hoja de Trabajo para listado'!$BC$155:$BC$1048576,0),MATCH((CUADRO!K$5&amp;$E896),'Hoja de Trabajo para listado'!$BC$151:$CB$151,0)),0)+IFERROR(INDEX('Hoja de Trabajo para listado'!$DE$153:$DG$274,MATCH($A896,'Hoja de Trabajo para listado'!$DE$153:$DE$1048576,0),MATCH((CUADRO!K$5&amp;$E896),'Hoja de Trabajo para listado'!$DE$151:$DG$151,0)),0)+IFERROR(INDEX('Hoja de Trabajo para listado'!$CD$155:$DC$1048576,MATCH($A896,'Hoja de Trabajo para listado'!$CD$155:$CD$1048576,0),MATCH((CUADRO!K$5&amp;$E896),'Hoja de Trabajo para listado'!$CD$151:$DC$151,0)),0)</f>
        <v>0</v>
      </c>
      <c r="L896" s="243">
        <f ca="1">+IFERROR(INDEX('Hoja de Trabajo para listado'!$A$155:$Z$1048576,MATCH($A896,'Hoja de Trabajo para listado'!$A$155:$A$1048576,0),MATCH((CUADRO!L$5&amp;$E896),'Hoja de Trabajo para listado'!$A$151:$Z$151,0)),0)+IFERROR(INDEX('Hoja de Trabajo para listado'!$AB$155:$BA$1048576,MATCH($A896,'Hoja de Trabajo para listado'!$AB$155:$AB$1048576,0),MATCH((CUADRO!L$5&amp;$E896),'Hoja de Trabajo para listado'!$AB$151:$BA$151,0)),0)+IFERROR(INDEX('Hoja de Trabajo para listado'!$BC$155:$CB$1048576,MATCH($A896,'Hoja de Trabajo para listado'!$BC$155:$BC$1048576,0),MATCH((CUADRO!L$5&amp;$E896),'Hoja de Trabajo para listado'!$BC$151:$CB$151,0)),0)+IFERROR(INDEX('Hoja de Trabajo para listado'!$DE$153:$DG$274,MATCH($A896,'Hoja de Trabajo para listado'!$DE$153:$DE$1048576,0),MATCH((CUADRO!L$5&amp;$E896),'Hoja de Trabajo para listado'!$DE$151:$DG$151,0)),0)+IFERROR(INDEX('Hoja de Trabajo para listado'!$CD$155:$DC$1048576,MATCH($A896,'Hoja de Trabajo para listado'!$CD$155:$CD$1048576,0),MATCH((CUADRO!L$5&amp;$E896),'Hoja de Trabajo para listado'!$CD$151:$DC$151,0)),0)</f>
        <v>0</v>
      </c>
      <c r="M896" s="243">
        <f ca="1">+IFERROR(INDEX('Hoja de Trabajo para listado'!$A$155:$Z$1048576,MATCH($A896,'Hoja de Trabajo para listado'!$A$155:$A$1048576,0),MATCH((CUADRO!M$5&amp;$E896),'Hoja de Trabajo para listado'!$A$151:$Z$151,0)),0)+IFERROR(INDEX('Hoja de Trabajo para listado'!$AB$155:$BA$1048576,MATCH($A896,'Hoja de Trabajo para listado'!$AB$155:$AB$1048576,0),MATCH((CUADRO!M$5&amp;$E896),'Hoja de Trabajo para listado'!$AB$151:$BA$151,0)),0)+IFERROR(INDEX('Hoja de Trabajo para listado'!$BC$155:$CB$1048576,MATCH($A896,'Hoja de Trabajo para listado'!$BC$155:$BC$1048576,0),MATCH((CUADRO!M$5&amp;$E896),'Hoja de Trabajo para listado'!$BC$151:$CB$151,0)),0)+IFERROR(INDEX('Hoja de Trabajo para listado'!$DE$153:$DG$274,MATCH($A896,'Hoja de Trabajo para listado'!$DE$153:$DE$1048576,0),MATCH((CUADRO!M$5&amp;$E896),'Hoja de Trabajo para listado'!$DE$151:$DG$151,0)),0)+IFERROR(INDEX('Hoja de Trabajo para listado'!$CD$155:$DC$1048576,MATCH($A896,'Hoja de Trabajo para listado'!$CD$155:$CD$1048576,0),MATCH((CUADRO!M$5&amp;$E896),'Hoja de Trabajo para listado'!$CD$151:$DC$151,0)),0)</f>
        <v>0</v>
      </c>
      <c r="N896" s="243">
        <f ca="1">+IFERROR(INDEX('Hoja de Trabajo para listado'!$A$155:$Z$1048576,MATCH($A896,'Hoja de Trabajo para listado'!$A$155:$A$1048576,0),MATCH((CUADRO!N$5&amp;$E896),'Hoja de Trabajo para listado'!$A$151:$Z$151,0)),0)+IFERROR(INDEX('Hoja de Trabajo para listado'!$AB$155:$BA$1048576,MATCH($A896,'Hoja de Trabajo para listado'!$AB$155:$AB$1048576,0),MATCH((CUADRO!N$5&amp;$E896),'Hoja de Trabajo para listado'!$AB$151:$BA$151,0)),0)+IFERROR(INDEX('Hoja de Trabajo para listado'!$BC$155:$CB$1048576,MATCH($A896,'Hoja de Trabajo para listado'!$BC$155:$BC$1048576,0),MATCH((CUADRO!N$5&amp;$E896),'Hoja de Trabajo para listado'!$BC$151:$CB$151,0)),0)+IFERROR(INDEX('Hoja de Trabajo para listado'!$DE$153:$DG$274,MATCH($A896,'Hoja de Trabajo para listado'!$DE$153:$DE$1048576,0),MATCH((CUADRO!N$5&amp;$E896),'Hoja de Trabajo para listado'!$DE$151:$DG$151,0)),0)+IFERROR(INDEX('Hoja de Trabajo para listado'!$CD$155:$DC$1048576,MATCH($A896,'Hoja de Trabajo para listado'!$CD$155:$CD$1048576,0),MATCH((CUADRO!N$5&amp;$E896),'Hoja de Trabajo para listado'!$CD$151:$DC$151,0)),0)</f>
        <v>0</v>
      </c>
      <c r="O896" s="243">
        <f ca="1">+IFERROR(INDEX('Hoja de Trabajo para listado'!$A$155:$Z$1048576,MATCH($A896,'Hoja de Trabajo para listado'!$A$155:$A$1048576,0),MATCH((CUADRO!O$5&amp;$E896),'Hoja de Trabajo para listado'!$A$151:$Z$151,0)),0)+IFERROR(INDEX('Hoja de Trabajo para listado'!$AB$155:$BA$1048576,MATCH($A896,'Hoja de Trabajo para listado'!$AB$155:$AB$1048576,0),MATCH((CUADRO!O$5&amp;$E896),'Hoja de Trabajo para listado'!$AB$151:$BA$151,0)),0)+IFERROR(INDEX('Hoja de Trabajo para listado'!$BC$155:$CB$1048576,MATCH($A896,'Hoja de Trabajo para listado'!$BC$155:$BC$1048576,0),MATCH((CUADRO!O$5&amp;$E896),'Hoja de Trabajo para listado'!$BC$151:$CB$151,0)),0)+IFERROR(INDEX('Hoja de Trabajo para listado'!$DE$153:$DG$274,MATCH($A896,'Hoja de Trabajo para listado'!$DE$153:$DE$1048576,0),MATCH((CUADRO!O$5&amp;$E896),'Hoja de Trabajo para listado'!$DE$151:$DG$151,0)),0)+IFERROR(INDEX('Hoja de Trabajo para listado'!$CD$155:$DC$1048576,MATCH($A896,'Hoja de Trabajo para listado'!$CD$155:$CD$1048576,0),MATCH((CUADRO!O$5&amp;$E896),'Hoja de Trabajo para listado'!$CD$151:$DC$151,0)),0)</f>
        <v>0</v>
      </c>
      <c r="P896" s="243">
        <f ca="1">+IFERROR(INDEX('Hoja de Trabajo para listado'!$A$155:$Z$1048576,MATCH($A896,'Hoja de Trabajo para listado'!$A$155:$A$1048576,0),MATCH((CUADRO!P$5&amp;$E896),'Hoja de Trabajo para listado'!$A$151:$Z$151,0)),0)+IFERROR(INDEX('Hoja de Trabajo para listado'!$AB$155:$BA$1048576,MATCH($A896,'Hoja de Trabajo para listado'!$AB$155:$AB$1048576,0),MATCH((CUADRO!P$5&amp;$E896),'Hoja de Trabajo para listado'!$AB$151:$BA$151,0)),0)+IFERROR(INDEX('Hoja de Trabajo para listado'!$BC$155:$CB$1048576,MATCH($A896,'Hoja de Trabajo para listado'!$BC$155:$BC$1048576,0),MATCH((CUADRO!P$5&amp;$E896),'Hoja de Trabajo para listado'!$BC$151:$CB$151,0)),0)+IFERROR(INDEX('Hoja de Trabajo para listado'!$DE$153:$DG$274,MATCH($A896,'Hoja de Trabajo para listado'!$DE$153:$DE$1048576,0),MATCH((CUADRO!P$5&amp;$E896),'Hoja de Trabajo para listado'!$DE$151:$DG$151,0)),0)+IFERROR(INDEX('Hoja de Trabajo para listado'!$CD$155:$DC$1048576,MATCH($A896,'Hoja de Trabajo para listado'!$CD$155:$CD$1048576,0),MATCH((CUADRO!P$5&amp;$E896),'Hoja de Trabajo para listado'!$CD$151:$DC$151,0)),0)</f>
        <v>0</v>
      </c>
      <c r="Q896" s="243">
        <f ca="1">+IFERROR(INDEX('Hoja de Trabajo para listado'!$A$155:$Z$1048576,MATCH($A896,'Hoja de Trabajo para listado'!$A$155:$A$1048576,0),MATCH((CUADRO!Q$5&amp;$E896),'Hoja de Trabajo para listado'!$A$151:$Z$151,0)),0)+IFERROR(INDEX('Hoja de Trabajo para listado'!$AB$155:$BA$1048576,MATCH($A896,'Hoja de Trabajo para listado'!$AB$155:$AB$1048576,0),MATCH((CUADRO!Q$5&amp;$E896),'Hoja de Trabajo para listado'!$AB$151:$BA$151,0)),0)+IFERROR(INDEX('Hoja de Trabajo para listado'!$BC$155:$CB$1048576,MATCH($A896,'Hoja de Trabajo para listado'!$BC$155:$BC$1048576,0),MATCH((CUADRO!Q$5&amp;$E896),'Hoja de Trabajo para listado'!$BC$151:$CB$151,0)),0)+IFERROR(INDEX('Hoja de Trabajo para listado'!$DE$153:$DG$274,MATCH($A896,'Hoja de Trabajo para listado'!$DE$153:$DE$1048576,0),MATCH((CUADRO!Q$5&amp;$E896),'Hoja de Trabajo para listado'!$DE$151:$DG$151,0)),0)+IFERROR(INDEX('Hoja de Trabajo para listado'!$CD$155:$DC$1048576,MATCH($A896,'Hoja de Trabajo para listado'!$CD$155:$CD$1048576,0),MATCH((CUADRO!Q$5&amp;$E896),'Hoja de Trabajo para listado'!$CD$151:$DC$151,0)),0)</f>
        <v>0</v>
      </c>
      <c r="R896" s="243">
        <f t="shared" ca="1" si="29"/>
        <v>0</v>
      </c>
      <c r="S896" s="249"/>
      <c r="T896" s="243">
        <f ca="1">+T897</f>
        <v>0</v>
      </c>
      <c r="U896" s="242">
        <f t="shared" si="30"/>
        <v>1</v>
      </c>
      <c r="V896" s="333" t="str">
        <f>+VLOOKUP(A896,bd_lista!$A$3:$E$590,5,FALSE)</f>
        <v>Gobiernos Autonomos Municipales</v>
      </c>
      <c r="W896" s="383" t="str">
        <f>+V896</f>
        <v>Gobiernos Autonomos Municipales</v>
      </c>
      <c r="X896" s="242">
        <f>+VLOOKUP(A896,[3]Sheet1!$A$13:$D$744,4,FALSE)</f>
        <v>0</v>
      </c>
      <c r="Y896" s="242" t="e">
        <f>+VLOOKUP(X896,bd_lista!$A$3:$C$590,3,FALSE)</f>
        <v>#N/A</v>
      </c>
      <c r="Z896" s="294">
        <f>+X896</f>
        <v>0</v>
      </c>
      <c r="AA896" s="295" t="e">
        <f>+Y896</f>
        <v>#N/A</v>
      </c>
    </row>
    <row r="897" spans="1:27" customFormat="1" ht="15" hidden="1" customHeight="1">
      <c r="A897" s="32">
        <v>1532</v>
      </c>
      <c r="B897" s="389"/>
      <c r="C897" s="247" t="str">
        <f>+VLOOKUP(A897,bd_lista!$A$3:$C$590,3,FALSE)</f>
        <v>Gobierno Autónomo Municipal de Porco</v>
      </c>
      <c r="D897" s="386"/>
      <c r="E897" s="244" t="s">
        <v>1305</v>
      </c>
      <c r="F897" s="245">
        <f ca="1">+IFERROR(INDEX('Hoja de Trabajo para listado'!$A$155:$Z$1048576,MATCH($A897,'Hoja de Trabajo para listado'!$A$155:$A$1048576,0),MATCH((CUADRO!F$5&amp;$E897),'Hoja de Trabajo para listado'!$A$151:$Z$151,0)),0)+IFERROR(INDEX('Hoja de Trabajo para listado'!$AB$155:$BA$1048576,MATCH($A897,'Hoja de Trabajo para listado'!$AB$155:$AB$1048576,0),MATCH((CUADRO!F$5&amp;$E897),'Hoja de Trabajo para listado'!$AB$151:$BA$151,0)),0)+IFERROR(INDEX('Hoja de Trabajo para listado'!$BC$155:$CB$1048576,MATCH($A897,'Hoja de Trabajo para listado'!$BC$155:$BC$1048576,0),MATCH((CUADRO!F$5&amp;$E897),'Hoja de Trabajo para listado'!$BC$151:$CB$151,0)),0)+IFERROR(INDEX('Hoja de Trabajo para listado'!$DE$153:$DG$274,MATCH($A897,'Hoja de Trabajo para listado'!$DE$153:$DE$1048576,0),MATCH((CUADRO!F$5&amp;$E897),'Hoja de Trabajo para listado'!$DE$151:$DG$151,0)),0)+IFERROR(INDEX('Hoja de Trabajo para listado'!$CD$155:$DC$1048576,MATCH($A897,'Hoja de Trabajo para listado'!$CD$155:$CD$1048576,0),MATCH((CUADRO!F$5&amp;$E897),'Hoja de Trabajo para listado'!$CD$151:$DC$151,0)),0)</f>
        <v>0</v>
      </c>
      <c r="G897" s="245">
        <f ca="1">+IFERROR(INDEX('Hoja de Trabajo para listado'!$A$155:$Z$1048576,MATCH($A897,'Hoja de Trabajo para listado'!$A$155:$A$1048576,0),MATCH((CUADRO!G$5&amp;$E897),'Hoja de Trabajo para listado'!$A$151:$Z$151,0)),0)+IFERROR(INDEX('Hoja de Trabajo para listado'!$AB$155:$BA$1048576,MATCH($A897,'Hoja de Trabajo para listado'!$AB$155:$AB$1048576,0),MATCH((CUADRO!G$5&amp;$E897),'Hoja de Trabajo para listado'!$AB$151:$BA$151,0)),0)+IFERROR(INDEX('Hoja de Trabajo para listado'!$BC$155:$CB$1048576,MATCH($A897,'Hoja de Trabajo para listado'!$BC$155:$BC$1048576,0),MATCH((CUADRO!G$5&amp;$E897),'Hoja de Trabajo para listado'!$BC$151:$CB$151,0)),0)+IFERROR(INDEX('Hoja de Trabajo para listado'!$DE$153:$DG$274,MATCH($A897,'Hoja de Trabajo para listado'!$DE$153:$DE$1048576,0),MATCH((CUADRO!G$5&amp;$E897),'Hoja de Trabajo para listado'!$DE$151:$DG$151,0)),0)+IFERROR(INDEX('Hoja de Trabajo para listado'!$CD$155:$DC$1048576,MATCH($A897,'Hoja de Trabajo para listado'!$CD$155:$CD$1048576,0),MATCH((CUADRO!G$5&amp;$E897),'Hoja de Trabajo para listado'!$CD$151:$DC$151,0)),0)</f>
        <v>0</v>
      </c>
      <c r="H897" s="245">
        <f ca="1">+IFERROR(INDEX('Hoja de Trabajo para listado'!$A$155:$Z$1048576,MATCH($A897,'Hoja de Trabajo para listado'!$A$155:$A$1048576,0),MATCH((CUADRO!H$5&amp;$E897),'Hoja de Trabajo para listado'!$A$151:$Z$151,0)),0)+IFERROR(INDEX('Hoja de Trabajo para listado'!$AB$155:$BA$1048576,MATCH($A897,'Hoja de Trabajo para listado'!$AB$155:$AB$1048576,0),MATCH((CUADRO!H$5&amp;$E897),'Hoja de Trabajo para listado'!$AB$151:$BA$151,0)),0)+IFERROR(INDEX('Hoja de Trabajo para listado'!$BC$155:$CB$1048576,MATCH($A897,'Hoja de Trabajo para listado'!$BC$155:$BC$1048576,0),MATCH((CUADRO!H$5&amp;$E897),'Hoja de Trabajo para listado'!$BC$151:$CB$151,0)),0)+IFERROR(INDEX('Hoja de Trabajo para listado'!$DE$153:$DG$274,MATCH($A897,'Hoja de Trabajo para listado'!$DE$153:$DE$1048576,0),MATCH((CUADRO!H$5&amp;$E897),'Hoja de Trabajo para listado'!$DE$151:$DG$151,0)),0)+IFERROR(INDEX('Hoja de Trabajo para listado'!$CD$155:$DC$1048576,MATCH($A897,'Hoja de Trabajo para listado'!$CD$155:$CD$1048576,0),MATCH((CUADRO!H$5&amp;$E897),'Hoja de Trabajo para listado'!$CD$151:$DC$151,0)),0)</f>
        <v>0</v>
      </c>
      <c r="I897" s="245">
        <f ca="1">+IFERROR(INDEX('Hoja de Trabajo para listado'!$A$155:$Z$1048576,MATCH($A897,'Hoja de Trabajo para listado'!$A$155:$A$1048576,0),MATCH((CUADRO!I$5&amp;$E897),'Hoja de Trabajo para listado'!$A$151:$Z$151,0)),0)+IFERROR(INDEX('Hoja de Trabajo para listado'!$AB$155:$BA$1048576,MATCH($A897,'Hoja de Trabajo para listado'!$AB$155:$AB$1048576,0),MATCH((CUADRO!I$5&amp;$E897),'Hoja de Trabajo para listado'!$AB$151:$BA$151,0)),0)+IFERROR(INDEX('Hoja de Trabajo para listado'!$BC$155:$CB$1048576,MATCH($A897,'Hoja de Trabajo para listado'!$BC$155:$BC$1048576,0),MATCH((CUADRO!I$5&amp;$E897),'Hoja de Trabajo para listado'!$BC$151:$CB$151,0)),0)+IFERROR(INDEX('Hoja de Trabajo para listado'!$DE$153:$DG$274,MATCH($A897,'Hoja de Trabajo para listado'!$DE$153:$DE$1048576,0),MATCH((CUADRO!I$5&amp;$E897),'Hoja de Trabajo para listado'!$DE$151:$DG$151,0)),0)+IFERROR(INDEX('Hoja de Trabajo para listado'!$CD$155:$DC$1048576,MATCH($A897,'Hoja de Trabajo para listado'!$CD$155:$CD$1048576,0),MATCH((CUADRO!I$5&amp;$E897),'Hoja de Trabajo para listado'!$CD$151:$DC$151,0)),0)</f>
        <v>0</v>
      </c>
      <c r="J897" s="245">
        <f ca="1">+IFERROR(INDEX('Hoja de Trabajo para listado'!$A$155:$Z$1048576,MATCH($A897,'Hoja de Trabajo para listado'!$A$155:$A$1048576,0),MATCH((CUADRO!J$5&amp;$E897),'Hoja de Trabajo para listado'!$A$151:$Z$151,0)),0)+IFERROR(INDEX('Hoja de Trabajo para listado'!$AB$155:$BA$1048576,MATCH($A897,'Hoja de Trabajo para listado'!$AB$155:$AB$1048576,0),MATCH((CUADRO!J$5&amp;$E897),'Hoja de Trabajo para listado'!$AB$151:$BA$151,0)),0)+IFERROR(INDEX('Hoja de Trabajo para listado'!$BC$155:$CB$1048576,MATCH($A897,'Hoja de Trabajo para listado'!$BC$155:$BC$1048576,0),MATCH((CUADRO!J$5&amp;$E897),'Hoja de Trabajo para listado'!$BC$151:$CB$151,0)),0)+IFERROR(INDEX('Hoja de Trabajo para listado'!$DE$153:$DG$274,MATCH($A897,'Hoja de Trabajo para listado'!$DE$153:$DE$1048576,0),MATCH((CUADRO!J$5&amp;$E897),'Hoja de Trabajo para listado'!$DE$151:$DG$151,0)),0)+IFERROR(INDEX('Hoja de Trabajo para listado'!$CD$155:$DC$1048576,MATCH($A897,'Hoja de Trabajo para listado'!$CD$155:$CD$1048576,0),MATCH((CUADRO!J$5&amp;$E897),'Hoja de Trabajo para listado'!$CD$151:$DC$151,0)),0)</f>
        <v>0</v>
      </c>
      <c r="K897" s="245">
        <f ca="1">+IFERROR(INDEX('Hoja de Trabajo para listado'!$A$155:$Z$1048576,MATCH($A897,'Hoja de Trabajo para listado'!$A$155:$A$1048576,0),MATCH((CUADRO!K$5&amp;$E897),'Hoja de Trabajo para listado'!$A$151:$Z$151,0)),0)+IFERROR(INDEX('Hoja de Trabajo para listado'!$AB$155:$BA$1048576,MATCH($A897,'Hoja de Trabajo para listado'!$AB$155:$AB$1048576,0),MATCH((CUADRO!K$5&amp;$E897),'Hoja de Trabajo para listado'!$AB$151:$BA$151,0)),0)+IFERROR(INDEX('Hoja de Trabajo para listado'!$BC$155:$CB$1048576,MATCH($A897,'Hoja de Trabajo para listado'!$BC$155:$BC$1048576,0),MATCH((CUADRO!K$5&amp;$E897),'Hoja de Trabajo para listado'!$BC$151:$CB$151,0)),0)+IFERROR(INDEX('Hoja de Trabajo para listado'!$DE$153:$DG$274,MATCH($A897,'Hoja de Trabajo para listado'!$DE$153:$DE$1048576,0),MATCH((CUADRO!K$5&amp;$E897),'Hoja de Trabajo para listado'!$DE$151:$DG$151,0)),0)+IFERROR(INDEX('Hoja de Trabajo para listado'!$CD$155:$DC$1048576,MATCH($A897,'Hoja de Trabajo para listado'!$CD$155:$CD$1048576,0),MATCH((CUADRO!K$5&amp;$E897),'Hoja de Trabajo para listado'!$CD$151:$DC$151,0)),0)</f>
        <v>0</v>
      </c>
      <c r="L897" s="245">
        <f ca="1">+IFERROR(INDEX('Hoja de Trabajo para listado'!$A$155:$Z$1048576,MATCH($A897,'Hoja de Trabajo para listado'!$A$155:$A$1048576,0),MATCH((CUADRO!L$5&amp;$E897),'Hoja de Trabajo para listado'!$A$151:$Z$151,0)),0)+IFERROR(INDEX('Hoja de Trabajo para listado'!$AB$155:$BA$1048576,MATCH($A897,'Hoja de Trabajo para listado'!$AB$155:$AB$1048576,0),MATCH((CUADRO!L$5&amp;$E897),'Hoja de Trabajo para listado'!$AB$151:$BA$151,0)),0)+IFERROR(INDEX('Hoja de Trabajo para listado'!$BC$155:$CB$1048576,MATCH($A897,'Hoja de Trabajo para listado'!$BC$155:$BC$1048576,0),MATCH((CUADRO!L$5&amp;$E897),'Hoja de Trabajo para listado'!$BC$151:$CB$151,0)),0)+IFERROR(INDEX('Hoja de Trabajo para listado'!$DE$153:$DG$274,MATCH($A897,'Hoja de Trabajo para listado'!$DE$153:$DE$1048576,0),MATCH((CUADRO!L$5&amp;$E897),'Hoja de Trabajo para listado'!$DE$151:$DG$151,0)),0)+IFERROR(INDEX('Hoja de Trabajo para listado'!$CD$155:$DC$1048576,MATCH($A897,'Hoja de Trabajo para listado'!$CD$155:$CD$1048576,0),MATCH((CUADRO!L$5&amp;$E897),'Hoja de Trabajo para listado'!$CD$151:$DC$151,0)),0)</f>
        <v>0</v>
      </c>
      <c r="M897" s="245">
        <f ca="1">+IFERROR(INDEX('Hoja de Trabajo para listado'!$A$155:$Z$1048576,MATCH($A897,'Hoja de Trabajo para listado'!$A$155:$A$1048576,0),MATCH((CUADRO!M$5&amp;$E897),'Hoja de Trabajo para listado'!$A$151:$Z$151,0)),0)+IFERROR(INDEX('Hoja de Trabajo para listado'!$AB$155:$BA$1048576,MATCH($A897,'Hoja de Trabajo para listado'!$AB$155:$AB$1048576,0),MATCH((CUADRO!M$5&amp;$E897),'Hoja de Trabajo para listado'!$AB$151:$BA$151,0)),0)+IFERROR(INDEX('Hoja de Trabajo para listado'!$BC$155:$CB$1048576,MATCH($A897,'Hoja de Trabajo para listado'!$BC$155:$BC$1048576,0),MATCH((CUADRO!M$5&amp;$E897),'Hoja de Trabajo para listado'!$BC$151:$CB$151,0)),0)+IFERROR(INDEX('Hoja de Trabajo para listado'!$DE$153:$DG$274,MATCH($A897,'Hoja de Trabajo para listado'!$DE$153:$DE$1048576,0),MATCH((CUADRO!M$5&amp;$E897),'Hoja de Trabajo para listado'!$DE$151:$DG$151,0)),0)+IFERROR(INDEX('Hoja de Trabajo para listado'!$CD$155:$DC$1048576,MATCH($A897,'Hoja de Trabajo para listado'!$CD$155:$CD$1048576,0),MATCH((CUADRO!M$5&amp;$E897),'Hoja de Trabajo para listado'!$CD$151:$DC$151,0)),0)</f>
        <v>0</v>
      </c>
      <c r="N897" s="245">
        <f ca="1">+IFERROR(INDEX('Hoja de Trabajo para listado'!$A$155:$Z$1048576,MATCH($A897,'Hoja de Trabajo para listado'!$A$155:$A$1048576,0),MATCH((CUADRO!N$5&amp;$E897),'Hoja de Trabajo para listado'!$A$151:$Z$151,0)),0)+IFERROR(INDEX('Hoja de Trabajo para listado'!$AB$155:$BA$1048576,MATCH($A897,'Hoja de Trabajo para listado'!$AB$155:$AB$1048576,0),MATCH((CUADRO!N$5&amp;$E897),'Hoja de Trabajo para listado'!$AB$151:$BA$151,0)),0)+IFERROR(INDEX('Hoja de Trabajo para listado'!$BC$155:$CB$1048576,MATCH($A897,'Hoja de Trabajo para listado'!$BC$155:$BC$1048576,0),MATCH((CUADRO!N$5&amp;$E897),'Hoja de Trabajo para listado'!$BC$151:$CB$151,0)),0)+IFERROR(INDEX('Hoja de Trabajo para listado'!$DE$153:$DG$274,MATCH($A897,'Hoja de Trabajo para listado'!$DE$153:$DE$1048576,0),MATCH((CUADRO!N$5&amp;$E897),'Hoja de Trabajo para listado'!$DE$151:$DG$151,0)),0)+IFERROR(INDEX('Hoja de Trabajo para listado'!$CD$155:$DC$1048576,MATCH($A897,'Hoja de Trabajo para listado'!$CD$155:$CD$1048576,0),MATCH((CUADRO!N$5&amp;$E897),'Hoja de Trabajo para listado'!$CD$151:$DC$151,0)),0)</f>
        <v>0</v>
      </c>
      <c r="O897" s="245">
        <f ca="1">+IFERROR(INDEX('Hoja de Trabajo para listado'!$A$155:$Z$1048576,MATCH($A897,'Hoja de Trabajo para listado'!$A$155:$A$1048576,0),MATCH((CUADRO!O$5&amp;$E897),'Hoja de Trabajo para listado'!$A$151:$Z$151,0)),0)+IFERROR(INDEX('Hoja de Trabajo para listado'!$AB$155:$BA$1048576,MATCH($A897,'Hoja de Trabajo para listado'!$AB$155:$AB$1048576,0),MATCH((CUADRO!O$5&amp;$E897),'Hoja de Trabajo para listado'!$AB$151:$BA$151,0)),0)+IFERROR(INDEX('Hoja de Trabajo para listado'!$BC$155:$CB$1048576,MATCH($A897,'Hoja de Trabajo para listado'!$BC$155:$BC$1048576,0),MATCH((CUADRO!O$5&amp;$E897),'Hoja de Trabajo para listado'!$BC$151:$CB$151,0)),0)+IFERROR(INDEX('Hoja de Trabajo para listado'!$DE$153:$DG$274,MATCH($A897,'Hoja de Trabajo para listado'!$DE$153:$DE$1048576,0),MATCH((CUADRO!O$5&amp;$E897),'Hoja de Trabajo para listado'!$DE$151:$DG$151,0)),0)+IFERROR(INDEX('Hoja de Trabajo para listado'!$CD$155:$DC$1048576,MATCH($A897,'Hoja de Trabajo para listado'!$CD$155:$CD$1048576,0),MATCH((CUADRO!O$5&amp;$E897),'Hoja de Trabajo para listado'!$CD$151:$DC$151,0)),0)</f>
        <v>0</v>
      </c>
      <c r="P897" s="245">
        <f ca="1">+IFERROR(INDEX('Hoja de Trabajo para listado'!$A$155:$Z$1048576,MATCH($A897,'Hoja de Trabajo para listado'!$A$155:$A$1048576,0),MATCH((CUADRO!P$5&amp;$E897),'Hoja de Trabajo para listado'!$A$151:$Z$151,0)),0)+IFERROR(INDEX('Hoja de Trabajo para listado'!$AB$155:$BA$1048576,MATCH($A897,'Hoja de Trabajo para listado'!$AB$155:$AB$1048576,0),MATCH((CUADRO!P$5&amp;$E897),'Hoja de Trabajo para listado'!$AB$151:$BA$151,0)),0)+IFERROR(INDEX('Hoja de Trabajo para listado'!$BC$155:$CB$1048576,MATCH($A897,'Hoja de Trabajo para listado'!$BC$155:$BC$1048576,0),MATCH((CUADRO!P$5&amp;$E897),'Hoja de Trabajo para listado'!$BC$151:$CB$151,0)),0)+IFERROR(INDEX('Hoja de Trabajo para listado'!$DE$153:$DG$274,MATCH($A897,'Hoja de Trabajo para listado'!$DE$153:$DE$1048576,0),MATCH((CUADRO!P$5&amp;$E897),'Hoja de Trabajo para listado'!$DE$151:$DG$151,0)),0)+IFERROR(INDEX('Hoja de Trabajo para listado'!$CD$155:$DC$1048576,MATCH($A897,'Hoja de Trabajo para listado'!$CD$155:$CD$1048576,0),MATCH((CUADRO!P$5&amp;$E897),'Hoja de Trabajo para listado'!$CD$151:$DC$151,0)),0)</f>
        <v>0</v>
      </c>
      <c r="Q897" s="245">
        <f ca="1">+IFERROR(INDEX('Hoja de Trabajo para listado'!$A$155:$Z$1048576,MATCH($A897,'Hoja de Trabajo para listado'!$A$155:$A$1048576,0),MATCH((CUADRO!Q$5&amp;$E897),'Hoja de Trabajo para listado'!$A$151:$Z$151,0)),0)+IFERROR(INDEX('Hoja de Trabajo para listado'!$AB$155:$BA$1048576,MATCH($A897,'Hoja de Trabajo para listado'!$AB$155:$AB$1048576,0),MATCH((CUADRO!Q$5&amp;$E897),'Hoja de Trabajo para listado'!$AB$151:$BA$151,0)),0)+IFERROR(INDEX('Hoja de Trabajo para listado'!$BC$155:$CB$1048576,MATCH($A897,'Hoja de Trabajo para listado'!$BC$155:$BC$1048576,0),MATCH((CUADRO!Q$5&amp;$E897),'Hoja de Trabajo para listado'!$BC$151:$CB$151,0)),0)+IFERROR(INDEX('Hoja de Trabajo para listado'!$DE$153:$DG$274,MATCH($A897,'Hoja de Trabajo para listado'!$DE$153:$DE$1048576,0),MATCH((CUADRO!Q$5&amp;$E897),'Hoja de Trabajo para listado'!$DE$151:$DG$151,0)),0)+IFERROR(INDEX('Hoja de Trabajo para listado'!$CD$155:$DC$1048576,MATCH($A897,'Hoja de Trabajo para listado'!$CD$155:$CD$1048576,0),MATCH((CUADRO!Q$5&amp;$E897),'Hoja de Trabajo para listado'!$CD$151:$DC$151,0)),0)</f>
        <v>0</v>
      </c>
      <c r="R897" s="245">
        <f t="shared" ca="1" si="29"/>
        <v>0</v>
      </c>
      <c r="S897" s="259">
        <f ca="1">+R896+R897</f>
        <v>0</v>
      </c>
      <c r="T897" s="245">
        <f ca="1">+S897</f>
        <v>0</v>
      </c>
      <c r="U897" s="244">
        <f t="shared" si="30"/>
        <v>2</v>
      </c>
      <c r="V897" s="333" t="str">
        <f>+VLOOKUP(A897,bd_lista!$A$3:$E$590,5,FALSE)</f>
        <v>Gobiernos Autonomos Municipales</v>
      </c>
      <c r="W897" s="384"/>
      <c r="X897" s="242">
        <f>+VLOOKUP(A897,[3]Sheet1!$A$13:$D$744,4,FALSE)</f>
        <v>0</v>
      </c>
      <c r="Y897" s="242" t="e">
        <f>+VLOOKUP(X897,bd_lista!$A$3:$C$590,3,FALSE)</f>
        <v>#N/A</v>
      </c>
      <c r="Z897" s="292"/>
      <c r="AA897" s="293"/>
    </row>
    <row r="898" spans="1:27" customFormat="1" ht="15" hidden="1" customHeight="1">
      <c r="A898" s="32">
        <v>1533</v>
      </c>
      <c r="B898" s="388">
        <f>+A898</f>
        <v>1533</v>
      </c>
      <c r="C898" s="247" t="str">
        <f>+VLOOKUP(A898,bd_lista!$A$3:$C$590,3,FALSE)</f>
        <v>Gobierno Autónomo Municipal de Arampampa</v>
      </c>
      <c r="D898" s="385" t="str">
        <f>+C898</f>
        <v>Gobierno Autónomo Municipal de Arampampa</v>
      </c>
      <c r="E898" s="242" t="s">
        <v>1304</v>
      </c>
      <c r="F898" s="243">
        <f ca="1">+IFERROR(INDEX('Hoja de Trabajo para listado'!$A$155:$Z$1048576,MATCH($A898,'Hoja de Trabajo para listado'!$A$155:$A$1048576,0),MATCH((CUADRO!F$5&amp;$E898),'Hoja de Trabajo para listado'!$A$151:$Z$151,0)),0)+IFERROR(INDEX('Hoja de Trabajo para listado'!$AB$155:$BA$1048576,MATCH($A898,'Hoja de Trabajo para listado'!$AB$155:$AB$1048576,0),MATCH((CUADRO!F$5&amp;$E898),'Hoja de Trabajo para listado'!$AB$151:$BA$151,0)),0)+IFERROR(INDEX('Hoja de Trabajo para listado'!$BC$155:$CB$1048576,MATCH($A898,'Hoja de Trabajo para listado'!$BC$155:$BC$1048576,0),MATCH((CUADRO!F$5&amp;$E898),'Hoja de Trabajo para listado'!$BC$151:$CB$151,0)),0)+IFERROR(INDEX('Hoja de Trabajo para listado'!$DE$153:$DG$274,MATCH($A898,'Hoja de Trabajo para listado'!$DE$153:$DE$1048576,0),MATCH((CUADRO!F$5&amp;$E898),'Hoja de Trabajo para listado'!$DE$151:$DG$151,0)),0)+IFERROR(INDEX('Hoja de Trabajo para listado'!$CD$155:$DC$1048576,MATCH($A898,'Hoja de Trabajo para listado'!$CD$155:$CD$1048576,0),MATCH((CUADRO!F$5&amp;$E898),'Hoja de Trabajo para listado'!$CD$151:$DC$151,0)),0)</f>
        <v>0</v>
      </c>
      <c r="G898" s="243">
        <f ca="1">+IFERROR(INDEX('Hoja de Trabajo para listado'!$A$155:$Z$1048576,MATCH($A898,'Hoja de Trabajo para listado'!$A$155:$A$1048576,0),MATCH((CUADRO!G$5&amp;$E898),'Hoja de Trabajo para listado'!$A$151:$Z$151,0)),0)+IFERROR(INDEX('Hoja de Trabajo para listado'!$AB$155:$BA$1048576,MATCH($A898,'Hoja de Trabajo para listado'!$AB$155:$AB$1048576,0),MATCH((CUADRO!G$5&amp;$E898),'Hoja de Trabajo para listado'!$AB$151:$BA$151,0)),0)+IFERROR(INDEX('Hoja de Trabajo para listado'!$BC$155:$CB$1048576,MATCH($A898,'Hoja de Trabajo para listado'!$BC$155:$BC$1048576,0),MATCH((CUADRO!G$5&amp;$E898),'Hoja de Trabajo para listado'!$BC$151:$CB$151,0)),0)+IFERROR(INDEX('Hoja de Trabajo para listado'!$DE$153:$DG$274,MATCH($A898,'Hoja de Trabajo para listado'!$DE$153:$DE$1048576,0),MATCH((CUADRO!G$5&amp;$E898),'Hoja de Trabajo para listado'!$DE$151:$DG$151,0)),0)+IFERROR(INDEX('Hoja de Trabajo para listado'!$CD$155:$DC$1048576,MATCH($A898,'Hoja de Trabajo para listado'!$CD$155:$CD$1048576,0),MATCH((CUADRO!G$5&amp;$E898),'Hoja de Trabajo para listado'!$CD$151:$DC$151,0)),0)</f>
        <v>0</v>
      </c>
      <c r="H898" s="243">
        <f ca="1">+IFERROR(INDEX('Hoja de Trabajo para listado'!$A$155:$Z$1048576,MATCH($A898,'Hoja de Trabajo para listado'!$A$155:$A$1048576,0),MATCH((CUADRO!H$5&amp;$E898),'Hoja de Trabajo para listado'!$A$151:$Z$151,0)),0)+IFERROR(INDEX('Hoja de Trabajo para listado'!$AB$155:$BA$1048576,MATCH($A898,'Hoja de Trabajo para listado'!$AB$155:$AB$1048576,0),MATCH((CUADRO!H$5&amp;$E898),'Hoja de Trabajo para listado'!$AB$151:$BA$151,0)),0)+IFERROR(INDEX('Hoja de Trabajo para listado'!$BC$155:$CB$1048576,MATCH($A898,'Hoja de Trabajo para listado'!$BC$155:$BC$1048576,0),MATCH((CUADRO!H$5&amp;$E898),'Hoja de Trabajo para listado'!$BC$151:$CB$151,0)),0)+IFERROR(INDEX('Hoja de Trabajo para listado'!$DE$153:$DG$274,MATCH($A898,'Hoja de Trabajo para listado'!$DE$153:$DE$1048576,0),MATCH((CUADRO!H$5&amp;$E898),'Hoja de Trabajo para listado'!$DE$151:$DG$151,0)),0)+IFERROR(INDEX('Hoja de Trabajo para listado'!$CD$155:$DC$1048576,MATCH($A898,'Hoja de Trabajo para listado'!$CD$155:$CD$1048576,0),MATCH((CUADRO!H$5&amp;$E898),'Hoja de Trabajo para listado'!$CD$151:$DC$151,0)),0)</f>
        <v>0</v>
      </c>
      <c r="I898" s="243">
        <f ca="1">+IFERROR(INDEX('Hoja de Trabajo para listado'!$A$155:$Z$1048576,MATCH($A898,'Hoja de Trabajo para listado'!$A$155:$A$1048576,0),MATCH((CUADRO!I$5&amp;$E898),'Hoja de Trabajo para listado'!$A$151:$Z$151,0)),0)+IFERROR(INDEX('Hoja de Trabajo para listado'!$AB$155:$BA$1048576,MATCH($A898,'Hoja de Trabajo para listado'!$AB$155:$AB$1048576,0),MATCH((CUADRO!I$5&amp;$E898),'Hoja de Trabajo para listado'!$AB$151:$BA$151,0)),0)+IFERROR(INDEX('Hoja de Trabajo para listado'!$BC$155:$CB$1048576,MATCH($A898,'Hoja de Trabajo para listado'!$BC$155:$BC$1048576,0),MATCH((CUADRO!I$5&amp;$E898),'Hoja de Trabajo para listado'!$BC$151:$CB$151,0)),0)+IFERROR(INDEX('Hoja de Trabajo para listado'!$DE$153:$DG$274,MATCH($A898,'Hoja de Trabajo para listado'!$DE$153:$DE$1048576,0),MATCH((CUADRO!I$5&amp;$E898),'Hoja de Trabajo para listado'!$DE$151:$DG$151,0)),0)+IFERROR(INDEX('Hoja de Trabajo para listado'!$CD$155:$DC$1048576,MATCH($A898,'Hoja de Trabajo para listado'!$CD$155:$CD$1048576,0),MATCH((CUADRO!I$5&amp;$E898),'Hoja de Trabajo para listado'!$CD$151:$DC$151,0)),0)</f>
        <v>0</v>
      </c>
      <c r="J898" s="243">
        <f ca="1">+IFERROR(INDEX('Hoja de Trabajo para listado'!$A$155:$Z$1048576,MATCH($A898,'Hoja de Trabajo para listado'!$A$155:$A$1048576,0),MATCH((CUADRO!J$5&amp;$E898),'Hoja de Trabajo para listado'!$A$151:$Z$151,0)),0)+IFERROR(INDEX('Hoja de Trabajo para listado'!$AB$155:$BA$1048576,MATCH($A898,'Hoja de Trabajo para listado'!$AB$155:$AB$1048576,0),MATCH((CUADRO!J$5&amp;$E898),'Hoja de Trabajo para listado'!$AB$151:$BA$151,0)),0)+IFERROR(INDEX('Hoja de Trabajo para listado'!$BC$155:$CB$1048576,MATCH($A898,'Hoja de Trabajo para listado'!$BC$155:$BC$1048576,0),MATCH((CUADRO!J$5&amp;$E898),'Hoja de Trabajo para listado'!$BC$151:$CB$151,0)),0)+IFERROR(INDEX('Hoja de Trabajo para listado'!$DE$153:$DG$274,MATCH($A898,'Hoja de Trabajo para listado'!$DE$153:$DE$1048576,0),MATCH((CUADRO!J$5&amp;$E898),'Hoja de Trabajo para listado'!$DE$151:$DG$151,0)),0)+IFERROR(INDEX('Hoja de Trabajo para listado'!$CD$155:$DC$1048576,MATCH($A898,'Hoja de Trabajo para listado'!$CD$155:$CD$1048576,0),MATCH((CUADRO!J$5&amp;$E898),'Hoja de Trabajo para listado'!$CD$151:$DC$151,0)),0)</f>
        <v>0</v>
      </c>
      <c r="K898" s="243">
        <f ca="1">+IFERROR(INDEX('Hoja de Trabajo para listado'!$A$155:$Z$1048576,MATCH($A898,'Hoja de Trabajo para listado'!$A$155:$A$1048576,0),MATCH((CUADRO!K$5&amp;$E898),'Hoja de Trabajo para listado'!$A$151:$Z$151,0)),0)+IFERROR(INDEX('Hoja de Trabajo para listado'!$AB$155:$BA$1048576,MATCH($A898,'Hoja de Trabajo para listado'!$AB$155:$AB$1048576,0),MATCH((CUADRO!K$5&amp;$E898),'Hoja de Trabajo para listado'!$AB$151:$BA$151,0)),0)+IFERROR(INDEX('Hoja de Trabajo para listado'!$BC$155:$CB$1048576,MATCH($A898,'Hoja de Trabajo para listado'!$BC$155:$BC$1048576,0),MATCH((CUADRO!K$5&amp;$E898),'Hoja de Trabajo para listado'!$BC$151:$CB$151,0)),0)+IFERROR(INDEX('Hoja de Trabajo para listado'!$DE$153:$DG$274,MATCH($A898,'Hoja de Trabajo para listado'!$DE$153:$DE$1048576,0),MATCH((CUADRO!K$5&amp;$E898),'Hoja de Trabajo para listado'!$DE$151:$DG$151,0)),0)+IFERROR(INDEX('Hoja de Trabajo para listado'!$CD$155:$DC$1048576,MATCH($A898,'Hoja de Trabajo para listado'!$CD$155:$CD$1048576,0),MATCH((CUADRO!K$5&amp;$E898),'Hoja de Trabajo para listado'!$CD$151:$DC$151,0)),0)</f>
        <v>0</v>
      </c>
      <c r="L898" s="243">
        <f ca="1">+IFERROR(INDEX('Hoja de Trabajo para listado'!$A$155:$Z$1048576,MATCH($A898,'Hoja de Trabajo para listado'!$A$155:$A$1048576,0),MATCH((CUADRO!L$5&amp;$E898),'Hoja de Trabajo para listado'!$A$151:$Z$151,0)),0)+IFERROR(INDEX('Hoja de Trabajo para listado'!$AB$155:$BA$1048576,MATCH($A898,'Hoja de Trabajo para listado'!$AB$155:$AB$1048576,0),MATCH((CUADRO!L$5&amp;$E898),'Hoja de Trabajo para listado'!$AB$151:$BA$151,0)),0)+IFERROR(INDEX('Hoja de Trabajo para listado'!$BC$155:$CB$1048576,MATCH($A898,'Hoja de Trabajo para listado'!$BC$155:$BC$1048576,0),MATCH((CUADRO!L$5&amp;$E898),'Hoja de Trabajo para listado'!$BC$151:$CB$151,0)),0)+IFERROR(INDEX('Hoja de Trabajo para listado'!$DE$153:$DG$274,MATCH($A898,'Hoja de Trabajo para listado'!$DE$153:$DE$1048576,0),MATCH((CUADRO!L$5&amp;$E898),'Hoja de Trabajo para listado'!$DE$151:$DG$151,0)),0)+IFERROR(INDEX('Hoja de Trabajo para listado'!$CD$155:$DC$1048576,MATCH($A898,'Hoja de Trabajo para listado'!$CD$155:$CD$1048576,0),MATCH((CUADRO!L$5&amp;$E898),'Hoja de Trabajo para listado'!$CD$151:$DC$151,0)),0)</f>
        <v>0</v>
      </c>
      <c r="M898" s="243">
        <f ca="1">+IFERROR(INDEX('Hoja de Trabajo para listado'!$A$155:$Z$1048576,MATCH($A898,'Hoja de Trabajo para listado'!$A$155:$A$1048576,0),MATCH((CUADRO!M$5&amp;$E898),'Hoja de Trabajo para listado'!$A$151:$Z$151,0)),0)+IFERROR(INDEX('Hoja de Trabajo para listado'!$AB$155:$BA$1048576,MATCH($A898,'Hoja de Trabajo para listado'!$AB$155:$AB$1048576,0),MATCH((CUADRO!M$5&amp;$E898),'Hoja de Trabajo para listado'!$AB$151:$BA$151,0)),0)+IFERROR(INDEX('Hoja de Trabajo para listado'!$BC$155:$CB$1048576,MATCH($A898,'Hoja de Trabajo para listado'!$BC$155:$BC$1048576,0),MATCH((CUADRO!M$5&amp;$E898),'Hoja de Trabajo para listado'!$BC$151:$CB$151,0)),0)+IFERROR(INDEX('Hoja de Trabajo para listado'!$DE$153:$DG$274,MATCH($A898,'Hoja de Trabajo para listado'!$DE$153:$DE$1048576,0),MATCH((CUADRO!M$5&amp;$E898),'Hoja de Trabajo para listado'!$DE$151:$DG$151,0)),0)+IFERROR(INDEX('Hoja de Trabajo para listado'!$CD$155:$DC$1048576,MATCH($A898,'Hoja de Trabajo para listado'!$CD$155:$CD$1048576,0),MATCH((CUADRO!M$5&amp;$E898),'Hoja de Trabajo para listado'!$CD$151:$DC$151,0)),0)</f>
        <v>0</v>
      </c>
      <c r="N898" s="243">
        <f ca="1">+IFERROR(INDEX('Hoja de Trabajo para listado'!$A$155:$Z$1048576,MATCH($A898,'Hoja de Trabajo para listado'!$A$155:$A$1048576,0),MATCH((CUADRO!N$5&amp;$E898),'Hoja de Trabajo para listado'!$A$151:$Z$151,0)),0)+IFERROR(INDEX('Hoja de Trabajo para listado'!$AB$155:$BA$1048576,MATCH($A898,'Hoja de Trabajo para listado'!$AB$155:$AB$1048576,0),MATCH((CUADRO!N$5&amp;$E898),'Hoja de Trabajo para listado'!$AB$151:$BA$151,0)),0)+IFERROR(INDEX('Hoja de Trabajo para listado'!$BC$155:$CB$1048576,MATCH($A898,'Hoja de Trabajo para listado'!$BC$155:$BC$1048576,0),MATCH((CUADRO!N$5&amp;$E898),'Hoja de Trabajo para listado'!$BC$151:$CB$151,0)),0)+IFERROR(INDEX('Hoja de Trabajo para listado'!$DE$153:$DG$274,MATCH($A898,'Hoja de Trabajo para listado'!$DE$153:$DE$1048576,0),MATCH((CUADRO!N$5&amp;$E898),'Hoja de Trabajo para listado'!$DE$151:$DG$151,0)),0)+IFERROR(INDEX('Hoja de Trabajo para listado'!$CD$155:$DC$1048576,MATCH($A898,'Hoja de Trabajo para listado'!$CD$155:$CD$1048576,0),MATCH((CUADRO!N$5&amp;$E898),'Hoja de Trabajo para listado'!$CD$151:$DC$151,0)),0)</f>
        <v>0</v>
      </c>
      <c r="O898" s="243">
        <f ca="1">+IFERROR(INDEX('Hoja de Trabajo para listado'!$A$155:$Z$1048576,MATCH($A898,'Hoja de Trabajo para listado'!$A$155:$A$1048576,0),MATCH((CUADRO!O$5&amp;$E898),'Hoja de Trabajo para listado'!$A$151:$Z$151,0)),0)+IFERROR(INDEX('Hoja de Trabajo para listado'!$AB$155:$BA$1048576,MATCH($A898,'Hoja de Trabajo para listado'!$AB$155:$AB$1048576,0),MATCH((CUADRO!O$5&amp;$E898),'Hoja de Trabajo para listado'!$AB$151:$BA$151,0)),0)+IFERROR(INDEX('Hoja de Trabajo para listado'!$BC$155:$CB$1048576,MATCH($A898,'Hoja de Trabajo para listado'!$BC$155:$BC$1048576,0),MATCH((CUADRO!O$5&amp;$E898),'Hoja de Trabajo para listado'!$BC$151:$CB$151,0)),0)+IFERROR(INDEX('Hoja de Trabajo para listado'!$DE$153:$DG$274,MATCH($A898,'Hoja de Trabajo para listado'!$DE$153:$DE$1048576,0),MATCH((CUADRO!O$5&amp;$E898),'Hoja de Trabajo para listado'!$DE$151:$DG$151,0)),0)+IFERROR(INDEX('Hoja de Trabajo para listado'!$CD$155:$DC$1048576,MATCH($A898,'Hoja de Trabajo para listado'!$CD$155:$CD$1048576,0),MATCH((CUADRO!O$5&amp;$E898),'Hoja de Trabajo para listado'!$CD$151:$DC$151,0)),0)</f>
        <v>0</v>
      </c>
      <c r="P898" s="243">
        <f ca="1">+IFERROR(INDEX('Hoja de Trabajo para listado'!$A$155:$Z$1048576,MATCH($A898,'Hoja de Trabajo para listado'!$A$155:$A$1048576,0),MATCH((CUADRO!P$5&amp;$E898),'Hoja de Trabajo para listado'!$A$151:$Z$151,0)),0)+IFERROR(INDEX('Hoja de Trabajo para listado'!$AB$155:$BA$1048576,MATCH($A898,'Hoja de Trabajo para listado'!$AB$155:$AB$1048576,0),MATCH((CUADRO!P$5&amp;$E898),'Hoja de Trabajo para listado'!$AB$151:$BA$151,0)),0)+IFERROR(INDEX('Hoja de Trabajo para listado'!$BC$155:$CB$1048576,MATCH($A898,'Hoja de Trabajo para listado'!$BC$155:$BC$1048576,0),MATCH((CUADRO!P$5&amp;$E898),'Hoja de Trabajo para listado'!$BC$151:$CB$151,0)),0)+IFERROR(INDEX('Hoja de Trabajo para listado'!$DE$153:$DG$274,MATCH($A898,'Hoja de Trabajo para listado'!$DE$153:$DE$1048576,0),MATCH((CUADRO!P$5&amp;$E898),'Hoja de Trabajo para listado'!$DE$151:$DG$151,0)),0)+IFERROR(INDEX('Hoja de Trabajo para listado'!$CD$155:$DC$1048576,MATCH($A898,'Hoja de Trabajo para listado'!$CD$155:$CD$1048576,0),MATCH((CUADRO!P$5&amp;$E898),'Hoja de Trabajo para listado'!$CD$151:$DC$151,0)),0)</f>
        <v>0</v>
      </c>
      <c r="Q898" s="243">
        <f ca="1">+IFERROR(INDEX('Hoja de Trabajo para listado'!$A$155:$Z$1048576,MATCH($A898,'Hoja de Trabajo para listado'!$A$155:$A$1048576,0),MATCH((CUADRO!Q$5&amp;$E898),'Hoja de Trabajo para listado'!$A$151:$Z$151,0)),0)+IFERROR(INDEX('Hoja de Trabajo para listado'!$AB$155:$BA$1048576,MATCH($A898,'Hoja de Trabajo para listado'!$AB$155:$AB$1048576,0),MATCH((CUADRO!Q$5&amp;$E898),'Hoja de Trabajo para listado'!$AB$151:$BA$151,0)),0)+IFERROR(INDEX('Hoja de Trabajo para listado'!$BC$155:$CB$1048576,MATCH($A898,'Hoja de Trabajo para listado'!$BC$155:$BC$1048576,0),MATCH((CUADRO!Q$5&amp;$E898),'Hoja de Trabajo para listado'!$BC$151:$CB$151,0)),0)+IFERROR(INDEX('Hoja de Trabajo para listado'!$DE$153:$DG$274,MATCH($A898,'Hoja de Trabajo para listado'!$DE$153:$DE$1048576,0),MATCH((CUADRO!Q$5&amp;$E898),'Hoja de Trabajo para listado'!$DE$151:$DG$151,0)),0)+IFERROR(INDEX('Hoja de Trabajo para listado'!$CD$155:$DC$1048576,MATCH($A898,'Hoja de Trabajo para listado'!$CD$155:$CD$1048576,0),MATCH((CUADRO!Q$5&amp;$E898),'Hoja de Trabajo para listado'!$CD$151:$DC$151,0)),0)</f>
        <v>0</v>
      </c>
      <c r="R898" s="243">
        <f t="shared" ca="1" si="29"/>
        <v>0</v>
      </c>
      <c r="S898" s="249"/>
      <c r="T898" s="243">
        <f ca="1">+T899</f>
        <v>0</v>
      </c>
      <c r="U898" s="242">
        <f t="shared" si="30"/>
        <v>1</v>
      </c>
      <c r="V898" s="333" t="str">
        <f>+VLOOKUP(A898,bd_lista!$A$3:$E$590,5,FALSE)</f>
        <v>Gobiernos Autonomos Municipales</v>
      </c>
      <c r="W898" s="383" t="str">
        <f>+V898</f>
        <v>Gobiernos Autonomos Municipales</v>
      </c>
      <c r="X898" s="242">
        <f>+VLOOKUP(A898,[3]Sheet1!$A$13:$D$744,4,FALSE)</f>
        <v>0</v>
      </c>
      <c r="Y898" s="242" t="e">
        <f>+VLOOKUP(X898,bd_lista!$A$3:$C$590,3,FALSE)</f>
        <v>#N/A</v>
      </c>
      <c r="Z898" s="294">
        <f>+X898</f>
        <v>0</v>
      </c>
      <c r="AA898" s="295" t="e">
        <f>+Y898</f>
        <v>#N/A</v>
      </c>
    </row>
    <row r="899" spans="1:27" customFormat="1" ht="15" hidden="1" customHeight="1">
      <c r="A899" s="32">
        <v>1533</v>
      </c>
      <c r="B899" s="389"/>
      <c r="C899" s="247" t="str">
        <f>+VLOOKUP(A899,bd_lista!$A$3:$C$590,3,FALSE)</f>
        <v>Gobierno Autónomo Municipal de Arampampa</v>
      </c>
      <c r="D899" s="386"/>
      <c r="E899" s="244" t="s">
        <v>1305</v>
      </c>
      <c r="F899" s="245">
        <f ca="1">+IFERROR(INDEX('Hoja de Trabajo para listado'!$A$155:$Z$1048576,MATCH($A899,'Hoja de Trabajo para listado'!$A$155:$A$1048576,0),MATCH((CUADRO!F$5&amp;$E899),'Hoja de Trabajo para listado'!$A$151:$Z$151,0)),0)+IFERROR(INDEX('Hoja de Trabajo para listado'!$AB$155:$BA$1048576,MATCH($A899,'Hoja de Trabajo para listado'!$AB$155:$AB$1048576,0),MATCH((CUADRO!F$5&amp;$E899),'Hoja de Trabajo para listado'!$AB$151:$BA$151,0)),0)+IFERROR(INDEX('Hoja de Trabajo para listado'!$BC$155:$CB$1048576,MATCH($A899,'Hoja de Trabajo para listado'!$BC$155:$BC$1048576,0),MATCH((CUADRO!F$5&amp;$E899),'Hoja de Trabajo para listado'!$BC$151:$CB$151,0)),0)+IFERROR(INDEX('Hoja de Trabajo para listado'!$DE$153:$DG$274,MATCH($A899,'Hoja de Trabajo para listado'!$DE$153:$DE$1048576,0),MATCH((CUADRO!F$5&amp;$E899),'Hoja de Trabajo para listado'!$DE$151:$DG$151,0)),0)+IFERROR(INDEX('Hoja de Trabajo para listado'!$CD$155:$DC$1048576,MATCH($A899,'Hoja de Trabajo para listado'!$CD$155:$CD$1048576,0),MATCH((CUADRO!F$5&amp;$E899),'Hoja de Trabajo para listado'!$CD$151:$DC$151,0)),0)</f>
        <v>0</v>
      </c>
      <c r="G899" s="245">
        <f ca="1">+IFERROR(INDEX('Hoja de Trabajo para listado'!$A$155:$Z$1048576,MATCH($A899,'Hoja de Trabajo para listado'!$A$155:$A$1048576,0),MATCH((CUADRO!G$5&amp;$E899),'Hoja de Trabajo para listado'!$A$151:$Z$151,0)),0)+IFERROR(INDEX('Hoja de Trabajo para listado'!$AB$155:$BA$1048576,MATCH($A899,'Hoja de Trabajo para listado'!$AB$155:$AB$1048576,0),MATCH((CUADRO!G$5&amp;$E899),'Hoja de Trabajo para listado'!$AB$151:$BA$151,0)),0)+IFERROR(INDEX('Hoja de Trabajo para listado'!$BC$155:$CB$1048576,MATCH($A899,'Hoja de Trabajo para listado'!$BC$155:$BC$1048576,0),MATCH((CUADRO!G$5&amp;$E899),'Hoja de Trabajo para listado'!$BC$151:$CB$151,0)),0)+IFERROR(INDEX('Hoja de Trabajo para listado'!$DE$153:$DG$274,MATCH($A899,'Hoja de Trabajo para listado'!$DE$153:$DE$1048576,0),MATCH((CUADRO!G$5&amp;$E899),'Hoja de Trabajo para listado'!$DE$151:$DG$151,0)),0)+IFERROR(INDEX('Hoja de Trabajo para listado'!$CD$155:$DC$1048576,MATCH($A899,'Hoja de Trabajo para listado'!$CD$155:$CD$1048576,0),MATCH((CUADRO!G$5&amp;$E899),'Hoja de Trabajo para listado'!$CD$151:$DC$151,0)),0)</f>
        <v>0</v>
      </c>
      <c r="H899" s="245">
        <f ca="1">+IFERROR(INDEX('Hoja de Trabajo para listado'!$A$155:$Z$1048576,MATCH($A899,'Hoja de Trabajo para listado'!$A$155:$A$1048576,0),MATCH((CUADRO!H$5&amp;$E899),'Hoja de Trabajo para listado'!$A$151:$Z$151,0)),0)+IFERROR(INDEX('Hoja de Trabajo para listado'!$AB$155:$BA$1048576,MATCH($A899,'Hoja de Trabajo para listado'!$AB$155:$AB$1048576,0),MATCH((CUADRO!H$5&amp;$E899),'Hoja de Trabajo para listado'!$AB$151:$BA$151,0)),0)+IFERROR(INDEX('Hoja de Trabajo para listado'!$BC$155:$CB$1048576,MATCH($A899,'Hoja de Trabajo para listado'!$BC$155:$BC$1048576,0),MATCH((CUADRO!H$5&amp;$E899),'Hoja de Trabajo para listado'!$BC$151:$CB$151,0)),0)+IFERROR(INDEX('Hoja de Trabajo para listado'!$DE$153:$DG$274,MATCH($A899,'Hoja de Trabajo para listado'!$DE$153:$DE$1048576,0),MATCH((CUADRO!H$5&amp;$E899),'Hoja de Trabajo para listado'!$DE$151:$DG$151,0)),0)+IFERROR(INDEX('Hoja de Trabajo para listado'!$CD$155:$DC$1048576,MATCH($A899,'Hoja de Trabajo para listado'!$CD$155:$CD$1048576,0),MATCH((CUADRO!H$5&amp;$E899),'Hoja de Trabajo para listado'!$CD$151:$DC$151,0)),0)</f>
        <v>0</v>
      </c>
      <c r="I899" s="245">
        <f ca="1">+IFERROR(INDEX('Hoja de Trabajo para listado'!$A$155:$Z$1048576,MATCH($A899,'Hoja de Trabajo para listado'!$A$155:$A$1048576,0),MATCH((CUADRO!I$5&amp;$E899),'Hoja de Trabajo para listado'!$A$151:$Z$151,0)),0)+IFERROR(INDEX('Hoja de Trabajo para listado'!$AB$155:$BA$1048576,MATCH($A899,'Hoja de Trabajo para listado'!$AB$155:$AB$1048576,0),MATCH((CUADRO!I$5&amp;$E899),'Hoja de Trabajo para listado'!$AB$151:$BA$151,0)),0)+IFERROR(INDEX('Hoja de Trabajo para listado'!$BC$155:$CB$1048576,MATCH($A899,'Hoja de Trabajo para listado'!$BC$155:$BC$1048576,0),MATCH((CUADRO!I$5&amp;$E899),'Hoja de Trabajo para listado'!$BC$151:$CB$151,0)),0)+IFERROR(INDEX('Hoja de Trabajo para listado'!$DE$153:$DG$274,MATCH($A899,'Hoja de Trabajo para listado'!$DE$153:$DE$1048576,0),MATCH((CUADRO!I$5&amp;$E899),'Hoja de Trabajo para listado'!$DE$151:$DG$151,0)),0)+IFERROR(INDEX('Hoja de Trabajo para listado'!$CD$155:$DC$1048576,MATCH($A899,'Hoja de Trabajo para listado'!$CD$155:$CD$1048576,0),MATCH((CUADRO!I$5&amp;$E899),'Hoja de Trabajo para listado'!$CD$151:$DC$151,0)),0)</f>
        <v>0</v>
      </c>
      <c r="J899" s="245">
        <f ca="1">+IFERROR(INDEX('Hoja de Trabajo para listado'!$A$155:$Z$1048576,MATCH($A899,'Hoja de Trabajo para listado'!$A$155:$A$1048576,0),MATCH((CUADRO!J$5&amp;$E899),'Hoja de Trabajo para listado'!$A$151:$Z$151,0)),0)+IFERROR(INDEX('Hoja de Trabajo para listado'!$AB$155:$BA$1048576,MATCH($A899,'Hoja de Trabajo para listado'!$AB$155:$AB$1048576,0),MATCH((CUADRO!J$5&amp;$E899),'Hoja de Trabajo para listado'!$AB$151:$BA$151,0)),0)+IFERROR(INDEX('Hoja de Trabajo para listado'!$BC$155:$CB$1048576,MATCH($A899,'Hoja de Trabajo para listado'!$BC$155:$BC$1048576,0),MATCH((CUADRO!J$5&amp;$E899),'Hoja de Trabajo para listado'!$BC$151:$CB$151,0)),0)+IFERROR(INDEX('Hoja de Trabajo para listado'!$DE$153:$DG$274,MATCH($A899,'Hoja de Trabajo para listado'!$DE$153:$DE$1048576,0),MATCH((CUADRO!J$5&amp;$E899),'Hoja de Trabajo para listado'!$DE$151:$DG$151,0)),0)+IFERROR(INDEX('Hoja de Trabajo para listado'!$CD$155:$DC$1048576,MATCH($A899,'Hoja de Trabajo para listado'!$CD$155:$CD$1048576,0),MATCH((CUADRO!J$5&amp;$E899),'Hoja de Trabajo para listado'!$CD$151:$DC$151,0)),0)</f>
        <v>0</v>
      </c>
      <c r="K899" s="245">
        <f ca="1">+IFERROR(INDEX('Hoja de Trabajo para listado'!$A$155:$Z$1048576,MATCH($A899,'Hoja de Trabajo para listado'!$A$155:$A$1048576,0),MATCH((CUADRO!K$5&amp;$E899),'Hoja de Trabajo para listado'!$A$151:$Z$151,0)),0)+IFERROR(INDEX('Hoja de Trabajo para listado'!$AB$155:$BA$1048576,MATCH($A899,'Hoja de Trabajo para listado'!$AB$155:$AB$1048576,0),MATCH((CUADRO!K$5&amp;$E899),'Hoja de Trabajo para listado'!$AB$151:$BA$151,0)),0)+IFERROR(INDEX('Hoja de Trabajo para listado'!$BC$155:$CB$1048576,MATCH($A899,'Hoja de Trabajo para listado'!$BC$155:$BC$1048576,0),MATCH((CUADRO!K$5&amp;$E899),'Hoja de Trabajo para listado'!$BC$151:$CB$151,0)),0)+IFERROR(INDEX('Hoja de Trabajo para listado'!$DE$153:$DG$274,MATCH($A899,'Hoja de Trabajo para listado'!$DE$153:$DE$1048576,0),MATCH((CUADRO!K$5&amp;$E899),'Hoja de Trabajo para listado'!$DE$151:$DG$151,0)),0)+IFERROR(INDEX('Hoja de Trabajo para listado'!$CD$155:$DC$1048576,MATCH($A899,'Hoja de Trabajo para listado'!$CD$155:$CD$1048576,0),MATCH((CUADRO!K$5&amp;$E899),'Hoja de Trabajo para listado'!$CD$151:$DC$151,0)),0)</f>
        <v>0</v>
      </c>
      <c r="L899" s="245">
        <f ca="1">+IFERROR(INDEX('Hoja de Trabajo para listado'!$A$155:$Z$1048576,MATCH($A899,'Hoja de Trabajo para listado'!$A$155:$A$1048576,0),MATCH((CUADRO!L$5&amp;$E899),'Hoja de Trabajo para listado'!$A$151:$Z$151,0)),0)+IFERROR(INDEX('Hoja de Trabajo para listado'!$AB$155:$BA$1048576,MATCH($A899,'Hoja de Trabajo para listado'!$AB$155:$AB$1048576,0),MATCH((CUADRO!L$5&amp;$E899),'Hoja de Trabajo para listado'!$AB$151:$BA$151,0)),0)+IFERROR(INDEX('Hoja de Trabajo para listado'!$BC$155:$CB$1048576,MATCH($A899,'Hoja de Trabajo para listado'!$BC$155:$BC$1048576,0),MATCH((CUADRO!L$5&amp;$E899),'Hoja de Trabajo para listado'!$BC$151:$CB$151,0)),0)+IFERROR(INDEX('Hoja de Trabajo para listado'!$DE$153:$DG$274,MATCH($A899,'Hoja de Trabajo para listado'!$DE$153:$DE$1048576,0),MATCH((CUADRO!L$5&amp;$E899),'Hoja de Trabajo para listado'!$DE$151:$DG$151,0)),0)+IFERROR(INDEX('Hoja de Trabajo para listado'!$CD$155:$DC$1048576,MATCH($A899,'Hoja de Trabajo para listado'!$CD$155:$CD$1048576,0),MATCH((CUADRO!L$5&amp;$E899),'Hoja de Trabajo para listado'!$CD$151:$DC$151,0)),0)</f>
        <v>0</v>
      </c>
      <c r="M899" s="245">
        <f ca="1">+IFERROR(INDEX('Hoja de Trabajo para listado'!$A$155:$Z$1048576,MATCH($A899,'Hoja de Trabajo para listado'!$A$155:$A$1048576,0),MATCH((CUADRO!M$5&amp;$E899),'Hoja de Trabajo para listado'!$A$151:$Z$151,0)),0)+IFERROR(INDEX('Hoja de Trabajo para listado'!$AB$155:$BA$1048576,MATCH($A899,'Hoja de Trabajo para listado'!$AB$155:$AB$1048576,0),MATCH((CUADRO!M$5&amp;$E899),'Hoja de Trabajo para listado'!$AB$151:$BA$151,0)),0)+IFERROR(INDEX('Hoja de Trabajo para listado'!$BC$155:$CB$1048576,MATCH($A899,'Hoja de Trabajo para listado'!$BC$155:$BC$1048576,0),MATCH((CUADRO!M$5&amp;$E899),'Hoja de Trabajo para listado'!$BC$151:$CB$151,0)),0)+IFERROR(INDEX('Hoja de Trabajo para listado'!$DE$153:$DG$274,MATCH($A899,'Hoja de Trabajo para listado'!$DE$153:$DE$1048576,0),MATCH((CUADRO!M$5&amp;$E899),'Hoja de Trabajo para listado'!$DE$151:$DG$151,0)),0)+IFERROR(INDEX('Hoja de Trabajo para listado'!$CD$155:$DC$1048576,MATCH($A899,'Hoja de Trabajo para listado'!$CD$155:$CD$1048576,0),MATCH((CUADRO!M$5&amp;$E899),'Hoja de Trabajo para listado'!$CD$151:$DC$151,0)),0)</f>
        <v>0</v>
      </c>
      <c r="N899" s="245">
        <f ca="1">+IFERROR(INDEX('Hoja de Trabajo para listado'!$A$155:$Z$1048576,MATCH($A899,'Hoja de Trabajo para listado'!$A$155:$A$1048576,0),MATCH((CUADRO!N$5&amp;$E899),'Hoja de Trabajo para listado'!$A$151:$Z$151,0)),0)+IFERROR(INDEX('Hoja de Trabajo para listado'!$AB$155:$BA$1048576,MATCH($A899,'Hoja de Trabajo para listado'!$AB$155:$AB$1048576,0),MATCH((CUADRO!N$5&amp;$E899),'Hoja de Trabajo para listado'!$AB$151:$BA$151,0)),0)+IFERROR(INDEX('Hoja de Trabajo para listado'!$BC$155:$CB$1048576,MATCH($A899,'Hoja de Trabajo para listado'!$BC$155:$BC$1048576,0),MATCH((CUADRO!N$5&amp;$E899),'Hoja de Trabajo para listado'!$BC$151:$CB$151,0)),0)+IFERROR(INDEX('Hoja de Trabajo para listado'!$DE$153:$DG$274,MATCH($A899,'Hoja de Trabajo para listado'!$DE$153:$DE$1048576,0),MATCH((CUADRO!N$5&amp;$E899),'Hoja de Trabajo para listado'!$DE$151:$DG$151,0)),0)+IFERROR(INDEX('Hoja de Trabajo para listado'!$CD$155:$DC$1048576,MATCH($A899,'Hoja de Trabajo para listado'!$CD$155:$CD$1048576,0),MATCH((CUADRO!N$5&amp;$E899),'Hoja de Trabajo para listado'!$CD$151:$DC$151,0)),0)</f>
        <v>0</v>
      </c>
      <c r="O899" s="245">
        <f ca="1">+IFERROR(INDEX('Hoja de Trabajo para listado'!$A$155:$Z$1048576,MATCH($A899,'Hoja de Trabajo para listado'!$A$155:$A$1048576,0),MATCH((CUADRO!O$5&amp;$E899),'Hoja de Trabajo para listado'!$A$151:$Z$151,0)),0)+IFERROR(INDEX('Hoja de Trabajo para listado'!$AB$155:$BA$1048576,MATCH($A899,'Hoja de Trabajo para listado'!$AB$155:$AB$1048576,0),MATCH((CUADRO!O$5&amp;$E899),'Hoja de Trabajo para listado'!$AB$151:$BA$151,0)),0)+IFERROR(INDEX('Hoja de Trabajo para listado'!$BC$155:$CB$1048576,MATCH($A899,'Hoja de Trabajo para listado'!$BC$155:$BC$1048576,0),MATCH((CUADRO!O$5&amp;$E899),'Hoja de Trabajo para listado'!$BC$151:$CB$151,0)),0)+IFERROR(INDEX('Hoja de Trabajo para listado'!$DE$153:$DG$274,MATCH($A899,'Hoja de Trabajo para listado'!$DE$153:$DE$1048576,0),MATCH((CUADRO!O$5&amp;$E899),'Hoja de Trabajo para listado'!$DE$151:$DG$151,0)),0)+IFERROR(INDEX('Hoja de Trabajo para listado'!$CD$155:$DC$1048576,MATCH($A899,'Hoja de Trabajo para listado'!$CD$155:$CD$1048576,0),MATCH((CUADRO!O$5&amp;$E899),'Hoja de Trabajo para listado'!$CD$151:$DC$151,0)),0)</f>
        <v>0</v>
      </c>
      <c r="P899" s="245">
        <f ca="1">+IFERROR(INDEX('Hoja de Trabajo para listado'!$A$155:$Z$1048576,MATCH($A899,'Hoja de Trabajo para listado'!$A$155:$A$1048576,0),MATCH((CUADRO!P$5&amp;$E899),'Hoja de Trabajo para listado'!$A$151:$Z$151,0)),0)+IFERROR(INDEX('Hoja de Trabajo para listado'!$AB$155:$BA$1048576,MATCH($A899,'Hoja de Trabajo para listado'!$AB$155:$AB$1048576,0),MATCH((CUADRO!P$5&amp;$E899),'Hoja de Trabajo para listado'!$AB$151:$BA$151,0)),0)+IFERROR(INDEX('Hoja de Trabajo para listado'!$BC$155:$CB$1048576,MATCH($A899,'Hoja de Trabajo para listado'!$BC$155:$BC$1048576,0),MATCH((CUADRO!P$5&amp;$E899),'Hoja de Trabajo para listado'!$BC$151:$CB$151,0)),0)+IFERROR(INDEX('Hoja de Trabajo para listado'!$DE$153:$DG$274,MATCH($A899,'Hoja de Trabajo para listado'!$DE$153:$DE$1048576,0),MATCH((CUADRO!P$5&amp;$E899),'Hoja de Trabajo para listado'!$DE$151:$DG$151,0)),0)+IFERROR(INDEX('Hoja de Trabajo para listado'!$CD$155:$DC$1048576,MATCH($A899,'Hoja de Trabajo para listado'!$CD$155:$CD$1048576,0),MATCH((CUADRO!P$5&amp;$E899),'Hoja de Trabajo para listado'!$CD$151:$DC$151,0)),0)</f>
        <v>0</v>
      </c>
      <c r="Q899" s="245">
        <f ca="1">+IFERROR(INDEX('Hoja de Trabajo para listado'!$A$155:$Z$1048576,MATCH($A899,'Hoja de Trabajo para listado'!$A$155:$A$1048576,0),MATCH((CUADRO!Q$5&amp;$E899),'Hoja de Trabajo para listado'!$A$151:$Z$151,0)),0)+IFERROR(INDEX('Hoja de Trabajo para listado'!$AB$155:$BA$1048576,MATCH($A899,'Hoja de Trabajo para listado'!$AB$155:$AB$1048576,0),MATCH((CUADRO!Q$5&amp;$E899),'Hoja de Trabajo para listado'!$AB$151:$BA$151,0)),0)+IFERROR(INDEX('Hoja de Trabajo para listado'!$BC$155:$CB$1048576,MATCH($A899,'Hoja de Trabajo para listado'!$BC$155:$BC$1048576,0),MATCH((CUADRO!Q$5&amp;$E899),'Hoja de Trabajo para listado'!$BC$151:$CB$151,0)),0)+IFERROR(INDEX('Hoja de Trabajo para listado'!$DE$153:$DG$274,MATCH($A899,'Hoja de Trabajo para listado'!$DE$153:$DE$1048576,0),MATCH((CUADRO!Q$5&amp;$E899),'Hoja de Trabajo para listado'!$DE$151:$DG$151,0)),0)+IFERROR(INDEX('Hoja de Trabajo para listado'!$CD$155:$DC$1048576,MATCH($A899,'Hoja de Trabajo para listado'!$CD$155:$CD$1048576,0),MATCH((CUADRO!Q$5&amp;$E899),'Hoja de Trabajo para listado'!$CD$151:$DC$151,0)),0)</f>
        <v>0</v>
      </c>
      <c r="R899" s="245">
        <f t="shared" ca="1" si="29"/>
        <v>0</v>
      </c>
      <c r="S899" s="259">
        <f ca="1">+R898+R899</f>
        <v>0</v>
      </c>
      <c r="T899" s="245">
        <f ca="1">+S899</f>
        <v>0</v>
      </c>
      <c r="U899" s="244">
        <f t="shared" si="30"/>
        <v>2</v>
      </c>
      <c r="V899" s="333" t="str">
        <f>+VLOOKUP(A899,bd_lista!$A$3:$E$590,5,FALSE)</f>
        <v>Gobiernos Autonomos Municipales</v>
      </c>
      <c r="W899" s="384"/>
      <c r="X899" s="242">
        <f>+VLOOKUP(A899,[3]Sheet1!$A$13:$D$744,4,FALSE)</f>
        <v>0</v>
      </c>
      <c r="Y899" s="242" t="e">
        <f>+VLOOKUP(X899,bd_lista!$A$3:$C$590,3,FALSE)</f>
        <v>#N/A</v>
      </c>
      <c r="Z899" s="292"/>
      <c r="AA899" s="293"/>
    </row>
    <row r="900" spans="1:27" customFormat="1" ht="15" hidden="1" customHeight="1">
      <c r="A900" s="32">
        <v>1534</v>
      </c>
      <c r="B900" s="388">
        <f>+A900</f>
        <v>1534</v>
      </c>
      <c r="C900" s="247" t="str">
        <f>+VLOOKUP(A900,bd_lista!$A$3:$C$590,3,FALSE)</f>
        <v>Gobierno Autónomo Municipal de Acasio</v>
      </c>
      <c r="D900" s="385" t="str">
        <f>+C900</f>
        <v>Gobierno Autónomo Municipal de Acasio</v>
      </c>
      <c r="E900" s="242" t="s">
        <v>1304</v>
      </c>
      <c r="F900" s="243">
        <f ca="1">+IFERROR(INDEX('Hoja de Trabajo para listado'!$A$155:$Z$1048576,MATCH($A900,'Hoja de Trabajo para listado'!$A$155:$A$1048576,0),MATCH((CUADRO!F$5&amp;$E900),'Hoja de Trabajo para listado'!$A$151:$Z$151,0)),0)+IFERROR(INDEX('Hoja de Trabajo para listado'!$AB$155:$BA$1048576,MATCH($A900,'Hoja de Trabajo para listado'!$AB$155:$AB$1048576,0),MATCH((CUADRO!F$5&amp;$E900),'Hoja de Trabajo para listado'!$AB$151:$BA$151,0)),0)+IFERROR(INDEX('Hoja de Trabajo para listado'!$BC$155:$CB$1048576,MATCH($A900,'Hoja de Trabajo para listado'!$BC$155:$BC$1048576,0),MATCH((CUADRO!F$5&amp;$E900),'Hoja de Trabajo para listado'!$BC$151:$CB$151,0)),0)+IFERROR(INDEX('Hoja de Trabajo para listado'!$DE$153:$DG$274,MATCH($A900,'Hoja de Trabajo para listado'!$DE$153:$DE$1048576,0),MATCH((CUADRO!F$5&amp;$E900),'Hoja de Trabajo para listado'!$DE$151:$DG$151,0)),0)+IFERROR(INDEX('Hoja de Trabajo para listado'!$CD$155:$DC$1048576,MATCH($A900,'Hoja de Trabajo para listado'!$CD$155:$CD$1048576,0),MATCH((CUADRO!F$5&amp;$E900),'Hoja de Trabajo para listado'!$CD$151:$DC$151,0)),0)</f>
        <v>0</v>
      </c>
      <c r="G900" s="243">
        <f ca="1">+IFERROR(INDEX('Hoja de Trabajo para listado'!$A$155:$Z$1048576,MATCH($A900,'Hoja de Trabajo para listado'!$A$155:$A$1048576,0),MATCH((CUADRO!G$5&amp;$E900),'Hoja de Trabajo para listado'!$A$151:$Z$151,0)),0)+IFERROR(INDEX('Hoja de Trabajo para listado'!$AB$155:$BA$1048576,MATCH($A900,'Hoja de Trabajo para listado'!$AB$155:$AB$1048576,0),MATCH((CUADRO!G$5&amp;$E900),'Hoja de Trabajo para listado'!$AB$151:$BA$151,0)),0)+IFERROR(INDEX('Hoja de Trabajo para listado'!$BC$155:$CB$1048576,MATCH($A900,'Hoja de Trabajo para listado'!$BC$155:$BC$1048576,0),MATCH((CUADRO!G$5&amp;$E900),'Hoja de Trabajo para listado'!$BC$151:$CB$151,0)),0)+IFERROR(INDEX('Hoja de Trabajo para listado'!$DE$153:$DG$274,MATCH($A900,'Hoja de Trabajo para listado'!$DE$153:$DE$1048576,0),MATCH((CUADRO!G$5&amp;$E900),'Hoja de Trabajo para listado'!$DE$151:$DG$151,0)),0)+IFERROR(INDEX('Hoja de Trabajo para listado'!$CD$155:$DC$1048576,MATCH($A900,'Hoja de Trabajo para listado'!$CD$155:$CD$1048576,0),MATCH((CUADRO!G$5&amp;$E900),'Hoja de Trabajo para listado'!$CD$151:$DC$151,0)),0)</f>
        <v>0</v>
      </c>
      <c r="H900" s="243">
        <f ca="1">+IFERROR(INDEX('Hoja de Trabajo para listado'!$A$155:$Z$1048576,MATCH($A900,'Hoja de Trabajo para listado'!$A$155:$A$1048576,0),MATCH((CUADRO!H$5&amp;$E900),'Hoja de Trabajo para listado'!$A$151:$Z$151,0)),0)+IFERROR(INDEX('Hoja de Trabajo para listado'!$AB$155:$BA$1048576,MATCH($A900,'Hoja de Trabajo para listado'!$AB$155:$AB$1048576,0),MATCH((CUADRO!H$5&amp;$E900),'Hoja de Trabajo para listado'!$AB$151:$BA$151,0)),0)+IFERROR(INDEX('Hoja de Trabajo para listado'!$BC$155:$CB$1048576,MATCH($A900,'Hoja de Trabajo para listado'!$BC$155:$BC$1048576,0),MATCH((CUADRO!H$5&amp;$E900),'Hoja de Trabajo para listado'!$BC$151:$CB$151,0)),0)+IFERROR(INDEX('Hoja de Trabajo para listado'!$DE$153:$DG$274,MATCH($A900,'Hoja de Trabajo para listado'!$DE$153:$DE$1048576,0),MATCH((CUADRO!H$5&amp;$E900),'Hoja de Trabajo para listado'!$DE$151:$DG$151,0)),0)+IFERROR(INDEX('Hoja de Trabajo para listado'!$CD$155:$DC$1048576,MATCH($A900,'Hoja de Trabajo para listado'!$CD$155:$CD$1048576,0),MATCH((CUADRO!H$5&amp;$E900),'Hoja de Trabajo para listado'!$CD$151:$DC$151,0)),0)</f>
        <v>0</v>
      </c>
      <c r="I900" s="243">
        <f ca="1">+IFERROR(INDEX('Hoja de Trabajo para listado'!$A$155:$Z$1048576,MATCH($A900,'Hoja de Trabajo para listado'!$A$155:$A$1048576,0),MATCH((CUADRO!I$5&amp;$E900),'Hoja de Trabajo para listado'!$A$151:$Z$151,0)),0)+IFERROR(INDEX('Hoja de Trabajo para listado'!$AB$155:$BA$1048576,MATCH($A900,'Hoja de Trabajo para listado'!$AB$155:$AB$1048576,0),MATCH((CUADRO!I$5&amp;$E900),'Hoja de Trabajo para listado'!$AB$151:$BA$151,0)),0)+IFERROR(INDEX('Hoja de Trabajo para listado'!$BC$155:$CB$1048576,MATCH($A900,'Hoja de Trabajo para listado'!$BC$155:$BC$1048576,0),MATCH((CUADRO!I$5&amp;$E900),'Hoja de Trabajo para listado'!$BC$151:$CB$151,0)),0)+IFERROR(INDEX('Hoja de Trabajo para listado'!$DE$153:$DG$274,MATCH($A900,'Hoja de Trabajo para listado'!$DE$153:$DE$1048576,0),MATCH((CUADRO!I$5&amp;$E900),'Hoja de Trabajo para listado'!$DE$151:$DG$151,0)),0)+IFERROR(INDEX('Hoja de Trabajo para listado'!$CD$155:$DC$1048576,MATCH($A900,'Hoja de Trabajo para listado'!$CD$155:$CD$1048576,0),MATCH((CUADRO!I$5&amp;$E900),'Hoja de Trabajo para listado'!$CD$151:$DC$151,0)),0)</f>
        <v>0</v>
      </c>
      <c r="J900" s="243">
        <f ca="1">+IFERROR(INDEX('Hoja de Trabajo para listado'!$A$155:$Z$1048576,MATCH($A900,'Hoja de Trabajo para listado'!$A$155:$A$1048576,0),MATCH((CUADRO!J$5&amp;$E900),'Hoja de Trabajo para listado'!$A$151:$Z$151,0)),0)+IFERROR(INDEX('Hoja de Trabajo para listado'!$AB$155:$BA$1048576,MATCH($A900,'Hoja de Trabajo para listado'!$AB$155:$AB$1048576,0),MATCH((CUADRO!J$5&amp;$E900),'Hoja de Trabajo para listado'!$AB$151:$BA$151,0)),0)+IFERROR(INDEX('Hoja de Trabajo para listado'!$BC$155:$CB$1048576,MATCH($A900,'Hoja de Trabajo para listado'!$BC$155:$BC$1048576,0),MATCH((CUADRO!J$5&amp;$E900),'Hoja de Trabajo para listado'!$BC$151:$CB$151,0)),0)+IFERROR(INDEX('Hoja de Trabajo para listado'!$DE$153:$DG$274,MATCH($A900,'Hoja de Trabajo para listado'!$DE$153:$DE$1048576,0),MATCH((CUADRO!J$5&amp;$E900),'Hoja de Trabajo para listado'!$DE$151:$DG$151,0)),0)+IFERROR(INDEX('Hoja de Trabajo para listado'!$CD$155:$DC$1048576,MATCH($A900,'Hoja de Trabajo para listado'!$CD$155:$CD$1048576,0),MATCH((CUADRO!J$5&amp;$E900),'Hoja de Trabajo para listado'!$CD$151:$DC$151,0)),0)</f>
        <v>0</v>
      </c>
      <c r="K900" s="243">
        <f ca="1">+IFERROR(INDEX('Hoja de Trabajo para listado'!$A$155:$Z$1048576,MATCH($A900,'Hoja de Trabajo para listado'!$A$155:$A$1048576,0),MATCH((CUADRO!K$5&amp;$E900),'Hoja de Trabajo para listado'!$A$151:$Z$151,0)),0)+IFERROR(INDEX('Hoja de Trabajo para listado'!$AB$155:$BA$1048576,MATCH($A900,'Hoja de Trabajo para listado'!$AB$155:$AB$1048576,0),MATCH((CUADRO!K$5&amp;$E900),'Hoja de Trabajo para listado'!$AB$151:$BA$151,0)),0)+IFERROR(INDEX('Hoja de Trabajo para listado'!$BC$155:$CB$1048576,MATCH($A900,'Hoja de Trabajo para listado'!$BC$155:$BC$1048576,0),MATCH((CUADRO!K$5&amp;$E900),'Hoja de Trabajo para listado'!$BC$151:$CB$151,0)),0)+IFERROR(INDEX('Hoja de Trabajo para listado'!$DE$153:$DG$274,MATCH($A900,'Hoja de Trabajo para listado'!$DE$153:$DE$1048576,0),MATCH((CUADRO!K$5&amp;$E900),'Hoja de Trabajo para listado'!$DE$151:$DG$151,0)),0)+IFERROR(INDEX('Hoja de Trabajo para listado'!$CD$155:$DC$1048576,MATCH($A900,'Hoja de Trabajo para listado'!$CD$155:$CD$1048576,0),MATCH((CUADRO!K$5&amp;$E900),'Hoja de Trabajo para listado'!$CD$151:$DC$151,0)),0)</f>
        <v>0</v>
      </c>
      <c r="L900" s="243">
        <f ca="1">+IFERROR(INDEX('Hoja de Trabajo para listado'!$A$155:$Z$1048576,MATCH($A900,'Hoja de Trabajo para listado'!$A$155:$A$1048576,0),MATCH((CUADRO!L$5&amp;$E900),'Hoja de Trabajo para listado'!$A$151:$Z$151,0)),0)+IFERROR(INDEX('Hoja de Trabajo para listado'!$AB$155:$BA$1048576,MATCH($A900,'Hoja de Trabajo para listado'!$AB$155:$AB$1048576,0),MATCH((CUADRO!L$5&amp;$E900),'Hoja de Trabajo para listado'!$AB$151:$BA$151,0)),0)+IFERROR(INDEX('Hoja de Trabajo para listado'!$BC$155:$CB$1048576,MATCH($A900,'Hoja de Trabajo para listado'!$BC$155:$BC$1048576,0),MATCH((CUADRO!L$5&amp;$E900),'Hoja de Trabajo para listado'!$BC$151:$CB$151,0)),0)+IFERROR(INDEX('Hoja de Trabajo para listado'!$DE$153:$DG$274,MATCH($A900,'Hoja de Trabajo para listado'!$DE$153:$DE$1048576,0),MATCH((CUADRO!L$5&amp;$E900),'Hoja de Trabajo para listado'!$DE$151:$DG$151,0)),0)+IFERROR(INDEX('Hoja de Trabajo para listado'!$CD$155:$DC$1048576,MATCH($A900,'Hoja de Trabajo para listado'!$CD$155:$CD$1048576,0),MATCH((CUADRO!L$5&amp;$E900),'Hoja de Trabajo para listado'!$CD$151:$DC$151,0)),0)</f>
        <v>0</v>
      </c>
      <c r="M900" s="243">
        <f ca="1">+IFERROR(INDEX('Hoja de Trabajo para listado'!$A$155:$Z$1048576,MATCH($A900,'Hoja de Trabajo para listado'!$A$155:$A$1048576,0),MATCH((CUADRO!M$5&amp;$E900),'Hoja de Trabajo para listado'!$A$151:$Z$151,0)),0)+IFERROR(INDEX('Hoja de Trabajo para listado'!$AB$155:$BA$1048576,MATCH($A900,'Hoja de Trabajo para listado'!$AB$155:$AB$1048576,0),MATCH((CUADRO!M$5&amp;$E900),'Hoja de Trabajo para listado'!$AB$151:$BA$151,0)),0)+IFERROR(INDEX('Hoja de Trabajo para listado'!$BC$155:$CB$1048576,MATCH($A900,'Hoja de Trabajo para listado'!$BC$155:$BC$1048576,0),MATCH((CUADRO!M$5&amp;$E900),'Hoja de Trabajo para listado'!$BC$151:$CB$151,0)),0)+IFERROR(INDEX('Hoja de Trabajo para listado'!$DE$153:$DG$274,MATCH($A900,'Hoja de Trabajo para listado'!$DE$153:$DE$1048576,0),MATCH((CUADRO!M$5&amp;$E900),'Hoja de Trabajo para listado'!$DE$151:$DG$151,0)),0)+IFERROR(INDEX('Hoja de Trabajo para listado'!$CD$155:$DC$1048576,MATCH($A900,'Hoja de Trabajo para listado'!$CD$155:$CD$1048576,0),MATCH((CUADRO!M$5&amp;$E900),'Hoja de Trabajo para listado'!$CD$151:$DC$151,0)),0)</f>
        <v>0</v>
      </c>
      <c r="N900" s="243">
        <f ca="1">+IFERROR(INDEX('Hoja de Trabajo para listado'!$A$155:$Z$1048576,MATCH($A900,'Hoja de Trabajo para listado'!$A$155:$A$1048576,0),MATCH((CUADRO!N$5&amp;$E900),'Hoja de Trabajo para listado'!$A$151:$Z$151,0)),0)+IFERROR(INDEX('Hoja de Trabajo para listado'!$AB$155:$BA$1048576,MATCH($A900,'Hoja de Trabajo para listado'!$AB$155:$AB$1048576,0),MATCH((CUADRO!N$5&amp;$E900),'Hoja de Trabajo para listado'!$AB$151:$BA$151,0)),0)+IFERROR(INDEX('Hoja de Trabajo para listado'!$BC$155:$CB$1048576,MATCH($A900,'Hoja de Trabajo para listado'!$BC$155:$BC$1048576,0),MATCH((CUADRO!N$5&amp;$E900),'Hoja de Trabajo para listado'!$BC$151:$CB$151,0)),0)+IFERROR(INDEX('Hoja de Trabajo para listado'!$DE$153:$DG$274,MATCH($A900,'Hoja de Trabajo para listado'!$DE$153:$DE$1048576,0),MATCH((CUADRO!N$5&amp;$E900),'Hoja de Trabajo para listado'!$DE$151:$DG$151,0)),0)+IFERROR(INDEX('Hoja de Trabajo para listado'!$CD$155:$DC$1048576,MATCH($A900,'Hoja de Trabajo para listado'!$CD$155:$CD$1048576,0),MATCH((CUADRO!N$5&amp;$E900),'Hoja de Trabajo para listado'!$CD$151:$DC$151,0)),0)</f>
        <v>0</v>
      </c>
      <c r="O900" s="243">
        <f ca="1">+IFERROR(INDEX('Hoja de Trabajo para listado'!$A$155:$Z$1048576,MATCH($A900,'Hoja de Trabajo para listado'!$A$155:$A$1048576,0),MATCH((CUADRO!O$5&amp;$E900),'Hoja de Trabajo para listado'!$A$151:$Z$151,0)),0)+IFERROR(INDEX('Hoja de Trabajo para listado'!$AB$155:$BA$1048576,MATCH($A900,'Hoja de Trabajo para listado'!$AB$155:$AB$1048576,0),MATCH((CUADRO!O$5&amp;$E900),'Hoja de Trabajo para listado'!$AB$151:$BA$151,0)),0)+IFERROR(INDEX('Hoja de Trabajo para listado'!$BC$155:$CB$1048576,MATCH($A900,'Hoja de Trabajo para listado'!$BC$155:$BC$1048576,0),MATCH((CUADRO!O$5&amp;$E900),'Hoja de Trabajo para listado'!$BC$151:$CB$151,0)),0)+IFERROR(INDEX('Hoja de Trabajo para listado'!$DE$153:$DG$274,MATCH($A900,'Hoja de Trabajo para listado'!$DE$153:$DE$1048576,0),MATCH((CUADRO!O$5&amp;$E900),'Hoja de Trabajo para listado'!$DE$151:$DG$151,0)),0)+IFERROR(INDEX('Hoja de Trabajo para listado'!$CD$155:$DC$1048576,MATCH($A900,'Hoja de Trabajo para listado'!$CD$155:$CD$1048576,0),MATCH((CUADRO!O$5&amp;$E900),'Hoja de Trabajo para listado'!$CD$151:$DC$151,0)),0)</f>
        <v>0</v>
      </c>
      <c r="P900" s="243">
        <f ca="1">+IFERROR(INDEX('Hoja de Trabajo para listado'!$A$155:$Z$1048576,MATCH($A900,'Hoja de Trabajo para listado'!$A$155:$A$1048576,0),MATCH((CUADRO!P$5&amp;$E900),'Hoja de Trabajo para listado'!$A$151:$Z$151,0)),0)+IFERROR(INDEX('Hoja de Trabajo para listado'!$AB$155:$BA$1048576,MATCH($A900,'Hoja de Trabajo para listado'!$AB$155:$AB$1048576,0),MATCH((CUADRO!P$5&amp;$E900),'Hoja de Trabajo para listado'!$AB$151:$BA$151,0)),0)+IFERROR(INDEX('Hoja de Trabajo para listado'!$BC$155:$CB$1048576,MATCH($A900,'Hoja de Trabajo para listado'!$BC$155:$BC$1048576,0),MATCH((CUADRO!P$5&amp;$E900),'Hoja de Trabajo para listado'!$BC$151:$CB$151,0)),0)+IFERROR(INDEX('Hoja de Trabajo para listado'!$DE$153:$DG$274,MATCH($A900,'Hoja de Trabajo para listado'!$DE$153:$DE$1048576,0),MATCH((CUADRO!P$5&amp;$E900),'Hoja de Trabajo para listado'!$DE$151:$DG$151,0)),0)+IFERROR(INDEX('Hoja de Trabajo para listado'!$CD$155:$DC$1048576,MATCH($A900,'Hoja de Trabajo para listado'!$CD$155:$CD$1048576,0),MATCH((CUADRO!P$5&amp;$E900),'Hoja de Trabajo para listado'!$CD$151:$DC$151,0)),0)</f>
        <v>0</v>
      </c>
      <c r="Q900" s="243">
        <f ca="1">+IFERROR(INDEX('Hoja de Trabajo para listado'!$A$155:$Z$1048576,MATCH($A900,'Hoja de Trabajo para listado'!$A$155:$A$1048576,0),MATCH((CUADRO!Q$5&amp;$E900),'Hoja de Trabajo para listado'!$A$151:$Z$151,0)),0)+IFERROR(INDEX('Hoja de Trabajo para listado'!$AB$155:$BA$1048576,MATCH($A900,'Hoja de Trabajo para listado'!$AB$155:$AB$1048576,0),MATCH((CUADRO!Q$5&amp;$E900),'Hoja de Trabajo para listado'!$AB$151:$BA$151,0)),0)+IFERROR(INDEX('Hoja de Trabajo para listado'!$BC$155:$CB$1048576,MATCH($A900,'Hoja de Trabajo para listado'!$BC$155:$BC$1048576,0),MATCH((CUADRO!Q$5&amp;$E900),'Hoja de Trabajo para listado'!$BC$151:$CB$151,0)),0)+IFERROR(INDEX('Hoja de Trabajo para listado'!$DE$153:$DG$274,MATCH($A900,'Hoja de Trabajo para listado'!$DE$153:$DE$1048576,0),MATCH((CUADRO!Q$5&amp;$E900),'Hoja de Trabajo para listado'!$DE$151:$DG$151,0)),0)+IFERROR(INDEX('Hoja de Trabajo para listado'!$CD$155:$DC$1048576,MATCH($A900,'Hoja de Trabajo para listado'!$CD$155:$CD$1048576,0),MATCH((CUADRO!Q$5&amp;$E900),'Hoja de Trabajo para listado'!$CD$151:$DC$151,0)),0)</f>
        <v>0</v>
      </c>
      <c r="R900" s="243">
        <f t="shared" ca="1" si="29"/>
        <v>0</v>
      </c>
      <c r="S900" s="249"/>
      <c r="T900" s="243">
        <f ca="1">+T901</f>
        <v>0</v>
      </c>
      <c r="U900" s="242">
        <f t="shared" si="30"/>
        <v>1</v>
      </c>
      <c r="V900" s="333" t="str">
        <f>+VLOOKUP(A900,bd_lista!$A$3:$E$590,5,FALSE)</f>
        <v>Gobiernos Autonomos Municipales</v>
      </c>
      <c r="W900" s="383" t="str">
        <f>+V900</f>
        <v>Gobiernos Autonomos Municipales</v>
      </c>
      <c r="X900" s="242">
        <f>+VLOOKUP(A900,[3]Sheet1!$A$13:$D$744,4,FALSE)</f>
        <v>0</v>
      </c>
      <c r="Y900" s="242" t="e">
        <f>+VLOOKUP(X900,bd_lista!$A$3:$C$590,3,FALSE)</f>
        <v>#N/A</v>
      </c>
      <c r="Z900" s="294">
        <f>+X900</f>
        <v>0</v>
      </c>
      <c r="AA900" s="295" t="e">
        <f>+Y900</f>
        <v>#N/A</v>
      </c>
    </row>
    <row r="901" spans="1:27" customFormat="1" ht="15" hidden="1" customHeight="1">
      <c r="A901" s="32">
        <v>1534</v>
      </c>
      <c r="B901" s="389"/>
      <c r="C901" s="247" t="str">
        <f>+VLOOKUP(A901,bd_lista!$A$3:$C$590,3,FALSE)</f>
        <v>Gobierno Autónomo Municipal de Acasio</v>
      </c>
      <c r="D901" s="386"/>
      <c r="E901" s="244" t="s">
        <v>1305</v>
      </c>
      <c r="F901" s="245">
        <f ca="1">+IFERROR(INDEX('Hoja de Trabajo para listado'!$A$155:$Z$1048576,MATCH($A901,'Hoja de Trabajo para listado'!$A$155:$A$1048576,0),MATCH((CUADRO!F$5&amp;$E901),'Hoja de Trabajo para listado'!$A$151:$Z$151,0)),0)+IFERROR(INDEX('Hoja de Trabajo para listado'!$AB$155:$BA$1048576,MATCH($A901,'Hoja de Trabajo para listado'!$AB$155:$AB$1048576,0),MATCH((CUADRO!F$5&amp;$E901),'Hoja de Trabajo para listado'!$AB$151:$BA$151,0)),0)+IFERROR(INDEX('Hoja de Trabajo para listado'!$BC$155:$CB$1048576,MATCH($A901,'Hoja de Trabajo para listado'!$BC$155:$BC$1048576,0),MATCH((CUADRO!F$5&amp;$E901),'Hoja de Trabajo para listado'!$BC$151:$CB$151,0)),0)+IFERROR(INDEX('Hoja de Trabajo para listado'!$DE$153:$DG$274,MATCH($A901,'Hoja de Trabajo para listado'!$DE$153:$DE$1048576,0),MATCH((CUADRO!F$5&amp;$E901),'Hoja de Trabajo para listado'!$DE$151:$DG$151,0)),0)+IFERROR(INDEX('Hoja de Trabajo para listado'!$CD$155:$DC$1048576,MATCH($A901,'Hoja de Trabajo para listado'!$CD$155:$CD$1048576,0),MATCH((CUADRO!F$5&amp;$E901),'Hoja de Trabajo para listado'!$CD$151:$DC$151,0)),0)</f>
        <v>0</v>
      </c>
      <c r="G901" s="245">
        <f ca="1">+IFERROR(INDEX('Hoja de Trabajo para listado'!$A$155:$Z$1048576,MATCH($A901,'Hoja de Trabajo para listado'!$A$155:$A$1048576,0),MATCH((CUADRO!G$5&amp;$E901),'Hoja de Trabajo para listado'!$A$151:$Z$151,0)),0)+IFERROR(INDEX('Hoja de Trabajo para listado'!$AB$155:$BA$1048576,MATCH($A901,'Hoja de Trabajo para listado'!$AB$155:$AB$1048576,0),MATCH((CUADRO!G$5&amp;$E901),'Hoja de Trabajo para listado'!$AB$151:$BA$151,0)),0)+IFERROR(INDEX('Hoja de Trabajo para listado'!$BC$155:$CB$1048576,MATCH($A901,'Hoja de Trabajo para listado'!$BC$155:$BC$1048576,0),MATCH((CUADRO!G$5&amp;$E901),'Hoja de Trabajo para listado'!$BC$151:$CB$151,0)),0)+IFERROR(INDEX('Hoja de Trabajo para listado'!$DE$153:$DG$274,MATCH($A901,'Hoja de Trabajo para listado'!$DE$153:$DE$1048576,0),MATCH((CUADRO!G$5&amp;$E901),'Hoja de Trabajo para listado'!$DE$151:$DG$151,0)),0)+IFERROR(INDEX('Hoja de Trabajo para listado'!$CD$155:$DC$1048576,MATCH($A901,'Hoja de Trabajo para listado'!$CD$155:$CD$1048576,0),MATCH((CUADRO!G$5&amp;$E901),'Hoja de Trabajo para listado'!$CD$151:$DC$151,0)),0)</f>
        <v>0</v>
      </c>
      <c r="H901" s="245">
        <f ca="1">+IFERROR(INDEX('Hoja de Trabajo para listado'!$A$155:$Z$1048576,MATCH($A901,'Hoja de Trabajo para listado'!$A$155:$A$1048576,0),MATCH((CUADRO!H$5&amp;$E901),'Hoja de Trabajo para listado'!$A$151:$Z$151,0)),0)+IFERROR(INDEX('Hoja de Trabajo para listado'!$AB$155:$BA$1048576,MATCH($A901,'Hoja de Trabajo para listado'!$AB$155:$AB$1048576,0),MATCH((CUADRO!H$5&amp;$E901),'Hoja de Trabajo para listado'!$AB$151:$BA$151,0)),0)+IFERROR(INDEX('Hoja de Trabajo para listado'!$BC$155:$CB$1048576,MATCH($A901,'Hoja de Trabajo para listado'!$BC$155:$BC$1048576,0),MATCH((CUADRO!H$5&amp;$E901),'Hoja de Trabajo para listado'!$BC$151:$CB$151,0)),0)+IFERROR(INDEX('Hoja de Trabajo para listado'!$DE$153:$DG$274,MATCH($A901,'Hoja de Trabajo para listado'!$DE$153:$DE$1048576,0),MATCH((CUADRO!H$5&amp;$E901),'Hoja de Trabajo para listado'!$DE$151:$DG$151,0)),0)+IFERROR(INDEX('Hoja de Trabajo para listado'!$CD$155:$DC$1048576,MATCH($A901,'Hoja de Trabajo para listado'!$CD$155:$CD$1048576,0),MATCH((CUADRO!H$5&amp;$E901),'Hoja de Trabajo para listado'!$CD$151:$DC$151,0)),0)</f>
        <v>0</v>
      </c>
      <c r="I901" s="245">
        <f ca="1">+IFERROR(INDEX('Hoja de Trabajo para listado'!$A$155:$Z$1048576,MATCH($A901,'Hoja de Trabajo para listado'!$A$155:$A$1048576,0),MATCH((CUADRO!I$5&amp;$E901),'Hoja de Trabajo para listado'!$A$151:$Z$151,0)),0)+IFERROR(INDEX('Hoja de Trabajo para listado'!$AB$155:$BA$1048576,MATCH($A901,'Hoja de Trabajo para listado'!$AB$155:$AB$1048576,0),MATCH((CUADRO!I$5&amp;$E901),'Hoja de Trabajo para listado'!$AB$151:$BA$151,0)),0)+IFERROR(INDEX('Hoja de Trabajo para listado'!$BC$155:$CB$1048576,MATCH($A901,'Hoja de Trabajo para listado'!$BC$155:$BC$1048576,0),MATCH((CUADRO!I$5&amp;$E901),'Hoja de Trabajo para listado'!$BC$151:$CB$151,0)),0)+IFERROR(INDEX('Hoja de Trabajo para listado'!$DE$153:$DG$274,MATCH($A901,'Hoja de Trabajo para listado'!$DE$153:$DE$1048576,0),MATCH((CUADRO!I$5&amp;$E901),'Hoja de Trabajo para listado'!$DE$151:$DG$151,0)),0)+IFERROR(INDEX('Hoja de Trabajo para listado'!$CD$155:$DC$1048576,MATCH($A901,'Hoja de Trabajo para listado'!$CD$155:$CD$1048576,0),MATCH((CUADRO!I$5&amp;$E901),'Hoja de Trabajo para listado'!$CD$151:$DC$151,0)),0)</f>
        <v>0</v>
      </c>
      <c r="J901" s="245">
        <f ca="1">+IFERROR(INDEX('Hoja de Trabajo para listado'!$A$155:$Z$1048576,MATCH($A901,'Hoja de Trabajo para listado'!$A$155:$A$1048576,0),MATCH((CUADRO!J$5&amp;$E901),'Hoja de Trabajo para listado'!$A$151:$Z$151,0)),0)+IFERROR(INDEX('Hoja de Trabajo para listado'!$AB$155:$BA$1048576,MATCH($A901,'Hoja de Trabajo para listado'!$AB$155:$AB$1048576,0),MATCH((CUADRO!J$5&amp;$E901),'Hoja de Trabajo para listado'!$AB$151:$BA$151,0)),0)+IFERROR(INDEX('Hoja de Trabajo para listado'!$BC$155:$CB$1048576,MATCH($A901,'Hoja de Trabajo para listado'!$BC$155:$BC$1048576,0),MATCH((CUADRO!J$5&amp;$E901),'Hoja de Trabajo para listado'!$BC$151:$CB$151,0)),0)+IFERROR(INDEX('Hoja de Trabajo para listado'!$DE$153:$DG$274,MATCH($A901,'Hoja de Trabajo para listado'!$DE$153:$DE$1048576,0),MATCH((CUADRO!J$5&amp;$E901),'Hoja de Trabajo para listado'!$DE$151:$DG$151,0)),0)+IFERROR(INDEX('Hoja de Trabajo para listado'!$CD$155:$DC$1048576,MATCH($A901,'Hoja de Trabajo para listado'!$CD$155:$CD$1048576,0),MATCH((CUADRO!J$5&amp;$E901),'Hoja de Trabajo para listado'!$CD$151:$DC$151,0)),0)</f>
        <v>0</v>
      </c>
      <c r="K901" s="245">
        <f ca="1">+IFERROR(INDEX('Hoja de Trabajo para listado'!$A$155:$Z$1048576,MATCH($A901,'Hoja de Trabajo para listado'!$A$155:$A$1048576,0),MATCH((CUADRO!K$5&amp;$E901),'Hoja de Trabajo para listado'!$A$151:$Z$151,0)),0)+IFERROR(INDEX('Hoja de Trabajo para listado'!$AB$155:$BA$1048576,MATCH($A901,'Hoja de Trabajo para listado'!$AB$155:$AB$1048576,0),MATCH((CUADRO!K$5&amp;$E901),'Hoja de Trabajo para listado'!$AB$151:$BA$151,0)),0)+IFERROR(INDEX('Hoja de Trabajo para listado'!$BC$155:$CB$1048576,MATCH($A901,'Hoja de Trabajo para listado'!$BC$155:$BC$1048576,0),MATCH((CUADRO!K$5&amp;$E901),'Hoja de Trabajo para listado'!$BC$151:$CB$151,0)),0)+IFERROR(INDEX('Hoja de Trabajo para listado'!$DE$153:$DG$274,MATCH($A901,'Hoja de Trabajo para listado'!$DE$153:$DE$1048576,0),MATCH((CUADRO!K$5&amp;$E901),'Hoja de Trabajo para listado'!$DE$151:$DG$151,0)),0)+IFERROR(INDEX('Hoja de Trabajo para listado'!$CD$155:$DC$1048576,MATCH($A901,'Hoja de Trabajo para listado'!$CD$155:$CD$1048576,0),MATCH((CUADRO!K$5&amp;$E901),'Hoja de Trabajo para listado'!$CD$151:$DC$151,0)),0)</f>
        <v>0</v>
      </c>
      <c r="L901" s="245">
        <f ca="1">+IFERROR(INDEX('Hoja de Trabajo para listado'!$A$155:$Z$1048576,MATCH($A901,'Hoja de Trabajo para listado'!$A$155:$A$1048576,0),MATCH((CUADRO!L$5&amp;$E901),'Hoja de Trabajo para listado'!$A$151:$Z$151,0)),0)+IFERROR(INDEX('Hoja de Trabajo para listado'!$AB$155:$BA$1048576,MATCH($A901,'Hoja de Trabajo para listado'!$AB$155:$AB$1048576,0),MATCH((CUADRO!L$5&amp;$E901),'Hoja de Trabajo para listado'!$AB$151:$BA$151,0)),0)+IFERROR(INDEX('Hoja de Trabajo para listado'!$BC$155:$CB$1048576,MATCH($A901,'Hoja de Trabajo para listado'!$BC$155:$BC$1048576,0),MATCH((CUADRO!L$5&amp;$E901),'Hoja de Trabajo para listado'!$BC$151:$CB$151,0)),0)+IFERROR(INDEX('Hoja de Trabajo para listado'!$DE$153:$DG$274,MATCH($A901,'Hoja de Trabajo para listado'!$DE$153:$DE$1048576,0),MATCH((CUADRO!L$5&amp;$E901),'Hoja de Trabajo para listado'!$DE$151:$DG$151,0)),0)+IFERROR(INDEX('Hoja de Trabajo para listado'!$CD$155:$DC$1048576,MATCH($A901,'Hoja de Trabajo para listado'!$CD$155:$CD$1048576,0),MATCH((CUADRO!L$5&amp;$E901),'Hoja de Trabajo para listado'!$CD$151:$DC$151,0)),0)</f>
        <v>0</v>
      </c>
      <c r="M901" s="245">
        <f ca="1">+IFERROR(INDEX('Hoja de Trabajo para listado'!$A$155:$Z$1048576,MATCH($A901,'Hoja de Trabajo para listado'!$A$155:$A$1048576,0),MATCH((CUADRO!M$5&amp;$E901),'Hoja de Trabajo para listado'!$A$151:$Z$151,0)),0)+IFERROR(INDEX('Hoja de Trabajo para listado'!$AB$155:$BA$1048576,MATCH($A901,'Hoja de Trabajo para listado'!$AB$155:$AB$1048576,0),MATCH((CUADRO!M$5&amp;$E901),'Hoja de Trabajo para listado'!$AB$151:$BA$151,0)),0)+IFERROR(INDEX('Hoja de Trabajo para listado'!$BC$155:$CB$1048576,MATCH($A901,'Hoja de Trabajo para listado'!$BC$155:$BC$1048576,0),MATCH((CUADRO!M$5&amp;$E901),'Hoja de Trabajo para listado'!$BC$151:$CB$151,0)),0)+IFERROR(INDEX('Hoja de Trabajo para listado'!$DE$153:$DG$274,MATCH($A901,'Hoja de Trabajo para listado'!$DE$153:$DE$1048576,0),MATCH((CUADRO!M$5&amp;$E901),'Hoja de Trabajo para listado'!$DE$151:$DG$151,0)),0)+IFERROR(INDEX('Hoja de Trabajo para listado'!$CD$155:$DC$1048576,MATCH($A901,'Hoja de Trabajo para listado'!$CD$155:$CD$1048576,0),MATCH((CUADRO!M$5&amp;$E901),'Hoja de Trabajo para listado'!$CD$151:$DC$151,0)),0)</f>
        <v>0</v>
      </c>
      <c r="N901" s="245">
        <f ca="1">+IFERROR(INDEX('Hoja de Trabajo para listado'!$A$155:$Z$1048576,MATCH($A901,'Hoja de Trabajo para listado'!$A$155:$A$1048576,0),MATCH((CUADRO!N$5&amp;$E901),'Hoja de Trabajo para listado'!$A$151:$Z$151,0)),0)+IFERROR(INDEX('Hoja de Trabajo para listado'!$AB$155:$BA$1048576,MATCH($A901,'Hoja de Trabajo para listado'!$AB$155:$AB$1048576,0),MATCH((CUADRO!N$5&amp;$E901),'Hoja de Trabajo para listado'!$AB$151:$BA$151,0)),0)+IFERROR(INDEX('Hoja de Trabajo para listado'!$BC$155:$CB$1048576,MATCH($A901,'Hoja de Trabajo para listado'!$BC$155:$BC$1048576,0),MATCH((CUADRO!N$5&amp;$E901),'Hoja de Trabajo para listado'!$BC$151:$CB$151,0)),0)+IFERROR(INDEX('Hoja de Trabajo para listado'!$DE$153:$DG$274,MATCH($A901,'Hoja de Trabajo para listado'!$DE$153:$DE$1048576,0),MATCH((CUADRO!N$5&amp;$E901),'Hoja de Trabajo para listado'!$DE$151:$DG$151,0)),0)+IFERROR(INDEX('Hoja de Trabajo para listado'!$CD$155:$DC$1048576,MATCH($A901,'Hoja de Trabajo para listado'!$CD$155:$CD$1048576,0),MATCH((CUADRO!N$5&amp;$E901),'Hoja de Trabajo para listado'!$CD$151:$DC$151,0)),0)</f>
        <v>0</v>
      </c>
      <c r="O901" s="245">
        <f ca="1">+IFERROR(INDEX('Hoja de Trabajo para listado'!$A$155:$Z$1048576,MATCH($A901,'Hoja de Trabajo para listado'!$A$155:$A$1048576,0),MATCH((CUADRO!O$5&amp;$E901),'Hoja de Trabajo para listado'!$A$151:$Z$151,0)),0)+IFERROR(INDEX('Hoja de Trabajo para listado'!$AB$155:$BA$1048576,MATCH($A901,'Hoja de Trabajo para listado'!$AB$155:$AB$1048576,0),MATCH((CUADRO!O$5&amp;$E901),'Hoja de Trabajo para listado'!$AB$151:$BA$151,0)),0)+IFERROR(INDEX('Hoja de Trabajo para listado'!$BC$155:$CB$1048576,MATCH($A901,'Hoja de Trabajo para listado'!$BC$155:$BC$1048576,0),MATCH((CUADRO!O$5&amp;$E901),'Hoja de Trabajo para listado'!$BC$151:$CB$151,0)),0)+IFERROR(INDEX('Hoja de Trabajo para listado'!$DE$153:$DG$274,MATCH($A901,'Hoja de Trabajo para listado'!$DE$153:$DE$1048576,0),MATCH((CUADRO!O$5&amp;$E901),'Hoja de Trabajo para listado'!$DE$151:$DG$151,0)),0)+IFERROR(INDEX('Hoja de Trabajo para listado'!$CD$155:$DC$1048576,MATCH($A901,'Hoja de Trabajo para listado'!$CD$155:$CD$1048576,0),MATCH((CUADRO!O$5&amp;$E901),'Hoja de Trabajo para listado'!$CD$151:$DC$151,0)),0)</f>
        <v>0</v>
      </c>
      <c r="P901" s="245">
        <f ca="1">+IFERROR(INDEX('Hoja de Trabajo para listado'!$A$155:$Z$1048576,MATCH($A901,'Hoja de Trabajo para listado'!$A$155:$A$1048576,0),MATCH((CUADRO!P$5&amp;$E901),'Hoja de Trabajo para listado'!$A$151:$Z$151,0)),0)+IFERROR(INDEX('Hoja de Trabajo para listado'!$AB$155:$BA$1048576,MATCH($A901,'Hoja de Trabajo para listado'!$AB$155:$AB$1048576,0),MATCH((CUADRO!P$5&amp;$E901),'Hoja de Trabajo para listado'!$AB$151:$BA$151,0)),0)+IFERROR(INDEX('Hoja de Trabajo para listado'!$BC$155:$CB$1048576,MATCH($A901,'Hoja de Trabajo para listado'!$BC$155:$BC$1048576,0),MATCH((CUADRO!P$5&amp;$E901),'Hoja de Trabajo para listado'!$BC$151:$CB$151,0)),0)+IFERROR(INDEX('Hoja de Trabajo para listado'!$DE$153:$DG$274,MATCH($A901,'Hoja de Trabajo para listado'!$DE$153:$DE$1048576,0),MATCH((CUADRO!P$5&amp;$E901),'Hoja de Trabajo para listado'!$DE$151:$DG$151,0)),0)+IFERROR(INDEX('Hoja de Trabajo para listado'!$CD$155:$DC$1048576,MATCH($A901,'Hoja de Trabajo para listado'!$CD$155:$CD$1048576,0),MATCH((CUADRO!P$5&amp;$E901),'Hoja de Trabajo para listado'!$CD$151:$DC$151,0)),0)</f>
        <v>0</v>
      </c>
      <c r="Q901" s="245">
        <f ca="1">+IFERROR(INDEX('Hoja de Trabajo para listado'!$A$155:$Z$1048576,MATCH($A901,'Hoja de Trabajo para listado'!$A$155:$A$1048576,0),MATCH((CUADRO!Q$5&amp;$E901),'Hoja de Trabajo para listado'!$A$151:$Z$151,0)),0)+IFERROR(INDEX('Hoja de Trabajo para listado'!$AB$155:$BA$1048576,MATCH($A901,'Hoja de Trabajo para listado'!$AB$155:$AB$1048576,0),MATCH((CUADRO!Q$5&amp;$E901),'Hoja de Trabajo para listado'!$AB$151:$BA$151,0)),0)+IFERROR(INDEX('Hoja de Trabajo para listado'!$BC$155:$CB$1048576,MATCH($A901,'Hoja de Trabajo para listado'!$BC$155:$BC$1048576,0),MATCH((CUADRO!Q$5&amp;$E901),'Hoja de Trabajo para listado'!$BC$151:$CB$151,0)),0)+IFERROR(INDEX('Hoja de Trabajo para listado'!$DE$153:$DG$274,MATCH($A901,'Hoja de Trabajo para listado'!$DE$153:$DE$1048576,0),MATCH((CUADRO!Q$5&amp;$E901),'Hoja de Trabajo para listado'!$DE$151:$DG$151,0)),0)+IFERROR(INDEX('Hoja de Trabajo para listado'!$CD$155:$DC$1048576,MATCH($A901,'Hoja de Trabajo para listado'!$CD$155:$CD$1048576,0),MATCH((CUADRO!Q$5&amp;$E901),'Hoja de Trabajo para listado'!$CD$151:$DC$151,0)),0)</f>
        <v>0</v>
      </c>
      <c r="R901" s="245">
        <f t="shared" ca="1" si="29"/>
        <v>0</v>
      </c>
      <c r="S901" s="259">
        <f ca="1">+R900+R901</f>
        <v>0</v>
      </c>
      <c r="T901" s="245">
        <f ca="1">+S901</f>
        <v>0</v>
      </c>
      <c r="U901" s="244">
        <f t="shared" si="30"/>
        <v>2</v>
      </c>
      <c r="V901" s="333" t="str">
        <f>+VLOOKUP(A901,bd_lista!$A$3:$E$590,5,FALSE)</f>
        <v>Gobiernos Autonomos Municipales</v>
      </c>
      <c r="W901" s="384"/>
      <c r="X901" s="242">
        <f>+VLOOKUP(A901,[3]Sheet1!$A$13:$D$744,4,FALSE)</f>
        <v>0</v>
      </c>
      <c r="Y901" s="242" t="e">
        <f>+VLOOKUP(X901,bd_lista!$A$3:$C$590,3,FALSE)</f>
        <v>#N/A</v>
      </c>
      <c r="Z901" s="292"/>
      <c r="AA901" s="293"/>
    </row>
    <row r="902" spans="1:27" customFormat="1" ht="15" hidden="1" customHeight="1">
      <c r="A902" s="32">
        <v>1535</v>
      </c>
      <c r="B902" s="388">
        <f>+A902</f>
        <v>1535</v>
      </c>
      <c r="C902" s="247" t="str">
        <f>+VLOOKUP(A902,bd_lista!$A$3:$C$590,3,FALSE)</f>
        <v>Gobierno Autónomo Municipal de Llica</v>
      </c>
      <c r="D902" s="385" t="str">
        <f>+C902</f>
        <v>Gobierno Autónomo Municipal de Llica</v>
      </c>
      <c r="E902" s="242" t="s">
        <v>1304</v>
      </c>
      <c r="F902" s="243">
        <f ca="1">+IFERROR(INDEX('Hoja de Trabajo para listado'!$A$155:$Z$1048576,MATCH($A902,'Hoja de Trabajo para listado'!$A$155:$A$1048576,0),MATCH((CUADRO!F$5&amp;$E902),'Hoja de Trabajo para listado'!$A$151:$Z$151,0)),0)+IFERROR(INDEX('Hoja de Trabajo para listado'!$AB$155:$BA$1048576,MATCH($A902,'Hoja de Trabajo para listado'!$AB$155:$AB$1048576,0),MATCH((CUADRO!F$5&amp;$E902),'Hoja de Trabajo para listado'!$AB$151:$BA$151,0)),0)+IFERROR(INDEX('Hoja de Trabajo para listado'!$BC$155:$CB$1048576,MATCH($A902,'Hoja de Trabajo para listado'!$BC$155:$BC$1048576,0),MATCH((CUADRO!F$5&amp;$E902),'Hoja de Trabajo para listado'!$BC$151:$CB$151,0)),0)+IFERROR(INDEX('Hoja de Trabajo para listado'!$DE$153:$DG$274,MATCH($A902,'Hoja de Trabajo para listado'!$DE$153:$DE$1048576,0),MATCH((CUADRO!F$5&amp;$E902),'Hoja de Trabajo para listado'!$DE$151:$DG$151,0)),0)+IFERROR(INDEX('Hoja de Trabajo para listado'!$CD$155:$DC$1048576,MATCH($A902,'Hoja de Trabajo para listado'!$CD$155:$CD$1048576,0),MATCH((CUADRO!F$5&amp;$E902),'Hoja de Trabajo para listado'!$CD$151:$DC$151,0)),0)</f>
        <v>0</v>
      </c>
      <c r="G902" s="243">
        <f ca="1">+IFERROR(INDEX('Hoja de Trabajo para listado'!$A$155:$Z$1048576,MATCH($A902,'Hoja de Trabajo para listado'!$A$155:$A$1048576,0),MATCH((CUADRO!G$5&amp;$E902),'Hoja de Trabajo para listado'!$A$151:$Z$151,0)),0)+IFERROR(INDEX('Hoja de Trabajo para listado'!$AB$155:$BA$1048576,MATCH($A902,'Hoja de Trabajo para listado'!$AB$155:$AB$1048576,0),MATCH((CUADRO!G$5&amp;$E902),'Hoja de Trabajo para listado'!$AB$151:$BA$151,0)),0)+IFERROR(INDEX('Hoja de Trabajo para listado'!$BC$155:$CB$1048576,MATCH($A902,'Hoja de Trabajo para listado'!$BC$155:$BC$1048576,0),MATCH((CUADRO!G$5&amp;$E902),'Hoja de Trabajo para listado'!$BC$151:$CB$151,0)),0)+IFERROR(INDEX('Hoja de Trabajo para listado'!$DE$153:$DG$274,MATCH($A902,'Hoja de Trabajo para listado'!$DE$153:$DE$1048576,0),MATCH((CUADRO!G$5&amp;$E902),'Hoja de Trabajo para listado'!$DE$151:$DG$151,0)),0)+IFERROR(INDEX('Hoja de Trabajo para listado'!$CD$155:$DC$1048576,MATCH($A902,'Hoja de Trabajo para listado'!$CD$155:$CD$1048576,0),MATCH((CUADRO!G$5&amp;$E902),'Hoja de Trabajo para listado'!$CD$151:$DC$151,0)),0)</f>
        <v>0</v>
      </c>
      <c r="H902" s="243">
        <f ca="1">+IFERROR(INDEX('Hoja de Trabajo para listado'!$A$155:$Z$1048576,MATCH($A902,'Hoja de Trabajo para listado'!$A$155:$A$1048576,0),MATCH((CUADRO!H$5&amp;$E902),'Hoja de Trabajo para listado'!$A$151:$Z$151,0)),0)+IFERROR(INDEX('Hoja de Trabajo para listado'!$AB$155:$BA$1048576,MATCH($A902,'Hoja de Trabajo para listado'!$AB$155:$AB$1048576,0),MATCH((CUADRO!H$5&amp;$E902),'Hoja de Trabajo para listado'!$AB$151:$BA$151,0)),0)+IFERROR(INDEX('Hoja de Trabajo para listado'!$BC$155:$CB$1048576,MATCH($A902,'Hoja de Trabajo para listado'!$BC$155:$BC$1048576,0),MATCH((CUADRO!H$5&amp;$E902),'Hoja de Trabajo para listado'!$BC$151:$CB$151,0)),0)+IFERROR(INDEX('Hoja de Trabajo para listado'!$DE$153:$DG$274,MATCH($A902,'Hoja de Trabajo para listado'!$DE$153:$DE$1048576,0),MATCH((CUADRO!H$5&amp;$E902),'Hoja de Trabajo para listado'!$DE$151:$DG$151,0)),0)+IFERROR(INDEX('Hoja de Trabajo para listado'!$CD$155:$DC$1048576,MATCH($A902,'Hoja de Trabajo para listado'!$CD$155:$CD$1048576,0),MATCH((CUADRO!H$5&amp;$E902),'Hoja de Trabajo para listado'!$CD$151:$DC$151,0)),0)</f>
        <v>0</v>
      </c>
      <c r="I902" s="243">
        <f ca="1">+IFERROR(INDEX('Hoja de Trabajo para listado'!$A$155:$Z$1048576,MATCH($A902,'Hoja de Trabajo para listado'!$A$155:$A$1048576,0),MATCH((CUADRO!I$5&amp;$E902),'Hoja de Trabajo para listado'!$A$151:$Z$151,0)),0)+IFERROR(INDEX('Hoja de Trabajo para listado'!$AB$155:$BA$1048576,MATCH($A902,'Hoja de Trabajo para listado'!$AB$155:$AB$1048576,0),MATCH((CUADRO!I$5&amp;$E902),'Hoja de Trabajo para listado'!$AB$151:$BA$151,0)),0)+IFERROR(INDEX('Hoja de Trabajo para listado'!$BC$155:$CB$1048576,MATCH($A902,'Hoja de Trabajo para listado'!$BC$155:$BC$1048576,0),MATCH((CUADRO!I$5&amp;$E902),'Hoja de Trabajo para listado'!$BC$151:$CB$151,0)),0)+IFERROR(INDEX('Hoja de Trabajo para listado'!$DE$153:$DG$274,MATCH($A902,'Hoja de Trabajo para listado'!$DE$153:$DE$1048576,0),MATCH((CUADRO!I$5&amp;$E902),'Hoja de Trabajo para listado'!$DE$151:$DG$151,0)),0)+IFERROR(INDEX('Hoja de Trabajo para listado'!$CD$155:$DC$1048576,MATCH($A902,'Hoja de Trabajo para listado'!$CD$155:$CD$1048576,0),MATCH((CUADRO!I$5&amp;$E902),'Hoja de Trabajo para listado'!$CD$151:$DC$151,0)),0)</f>
        <v>0</v>
      </c>
      <c r="J902" s="243">
        <f ca="1">+IFERROR(INDEX('Hoja de Trabajo para listado'!$A$155:$Z$1048576,MATCH($A902,'Hoja de Trabajo para listado'!$A$155:$A$1048576,0),MATCH((CUADRO!J$5&amp;$E902),'Hoja de Trabajo para listado'!$A$151:$Z$151,0)),0)+IFERROR(INDEX('Hoja de Trabajo para listado'!$AB$155:$BA$1048576,MATCH($A902,'Hoja de Trabajo para listado'!$AB$155:$AB$1048576,0),MATCH((CUADRO!J$5&amp;$E902),'Hoja de Trabajo para listado'!$AB$151:$BA$151,0)),0)+IFERROR(INDEX('Hoja de Trabajo para listado'!$BC$155:$CB$1048576,MATCH($A902,'Hoja de Trabajo para listado'!$BC$155:$BC$1048576,0),MATCH((CUADRO!J$5&amp;$E902),'Hoja de Trabajo para listado'!$BC$151:$CB$151,0)),0)+IFERROR(INDEX('Hoja de Trabajo para listado'!$DE$153:$DG$274,MATCH($A902,'Hoja de Trabajo para listado'!$DE$153:$DE$1048576,0),MATCH((CUADRO!J$5&amp;$E902),'Hoja de Trabajo para listado'!$DE$151:$DG$151,0)),0)+IFERROR(INDEX('Hoja de Trabajo para listado'!$CD$155:$DC$1048576,MATCH($A902,'Hoja de Trabajo para listado'!$CD$155:$CD$1048576,0),MATCH((CUADRO!J$5&amp;$E902),'Hoja de Trabajo para listado'!$CD$151:$DC$151,0)),0)</f>
        <v>0</v>
      </c>
      <c r="K902" s="243">
        <f ca="1">+IFERROR(INDEX('Hoja de Trabajo para listado'!$A$155:$Z$1048576,MATCH($A902,'Hoja de Trabajo para listado'!$A$155:$A$1048576,0),MATCH((CUADRO!K$5&amp;$E902),'Hoja de Trabajo para listado'!$A$151:$Z$151,0)),0)+IFERROR(INDEX('Hoja de Trabajo para listado'!$AB$155:$BA$1048576,MATCH($A902,'Hoja de Trabajo para listado'!$AB$155:$AB$1048576,0),MATCH((CUADRO!K$5&amp;$E902),'Hoja de Trabajo para listado'!$AB$151:$BA$151,0)),0)+IFERROR(INDEX('Hoja de Trabajo para listado'!$BC$155:$CB$1048576,MATCH($A902,'Hoja de Trabajo para listado'!$BC$155:$BC$1048576,0),MATCH((CUADRO!K$5&amp;$E902),'Hoja de Trabajo para listado'!$BC$151:$CB$151,0)),0)+IFERROR(INDEX('Hoja de Trabajo para listado'!$DE$153:$DG$274,MATCH($A902,'Hoja de Trabajo para listado'!$DE$153:$DE$1048576,0),MATCH((CUADRO!K$5&amp;$E902),'Hoja de Trabajo para listado'!$DE$151:$DG$151,0)),0)+IFERROR(INDEX('Hoja de Trabajo para listado'!$CD$155:$DC$1048576,MATCH($A902,'Hoja de Trabajo para listado'!$CD$155:$CD$1048576,0),MATCH((CUADRO!K$5&amp;$E902),'Hoja de Trabajo para listado'!$CD$151:$DC$151,0)),0)</f>
        <v>0</v>
      </c>
      <c r="L902" s="243">
        <f ca="1">+IFERROR(INDEX('Hoja de Trabajo para listado'!$A$155:$Z$1048576,MATCH($A902,'Hoja de Trabajo para listado'!$A$155:$A$1048576,0),MATCH((CUADRO!L$5&amp;$E902),'Hoja de Trabajo para listado'!$A$151:$Z$151,0)),0)+IFERROR(INDEX('Hoja de Trabajo para listado'!$AB$155:$BA$1048576,MATCH($A902,'Hoja de Trabajo para listado'!$AB$155:$AB$1048576,0),MATCH((CUADRO!L$5&amp;$E902),'Hoja de Trabajo para listado'!$AB$151:$BA$151,0)),0)+IFERROR(INDEX('Hoja de Trabajo para listado'!$BC$155:$CB$1048576,MATCH($A902,'Hoja de Trabajo para listado'!$BC$155:$BC$1048576,0),MATCH((CUADRO!L$5&amp;$E902),'Hoja de Trabajo para listado'!$BC$151:$CB$151,0)),0)+IFERROR(INDEX('Hoja de Trabajo para listado'!$DE$153:$DG$274,MATCH($A902,'Hoja de Trabajo para listado'!$DE$153:$DE$1048576,0),MATCH((CUADRO!L$5&amp;$E902),'Hoja de Trabajo para listado'!$DE$151:$DG$151,0)),0)+IFERROR(INDEX('Hoja de Trabajo para listado'!$CD$155:$DC$1048576,MATCH($A902,'Hoja de Trabajo para listado'!$CD$155:$CD$1048576,0),MATCH((CUADRO!L$5&amp;$E902),'Hoja de Trabajo para listado'!$CD$151:$DC$151,0)),0)</f>
        <v>0</v>
      </c>
      <c r="M902" s="243">
        <f ca="1">+IFERROR(INDEX('Hoja de Trabajo para listado'!$A$155:$Z$1048576,MATCH($A902,'Hoja de Trabajo para listado'!$A$155:$A$1048576,0),MATCH((CUADRO!M$5&amp;$E902),'Hoja de Trabajo para listado'!$A$151:$Z$151,0)),0)+IFERROR(INDEX('Hoja de Trabajo para listado'!$AB$155:$BA$1048576,MATCH($A902,'Hoja de Trabajo para listado'!$AB$155:$AB$1048576,0),MATCH((CUADRO!M$5&amp;$E902),'Hoja de Trabajo para listado'!$AB$151:$BA$151,0)),0)+IFERROR(INDEX('Hoja de Trabajo para listado'!$BC$155:$CB$1048576,MATCH($A902,'Hoja de Trabajo para listado'!$BC$155:$BC$1048576,0),MATCH((CUADRO!M$5&amp;$E902),'Hoja de Trabajo para listado'!$BC$151:$CB$151,0)),0)+IFERROR(INDEX('Hoja de Trabajo para listado'!$DE$153:$DG$274,MATCH($A902,'Hoja de Trabajo para listado'!$DE$153:$DE$1048576,0),MATCH((CUADRO!M$5&amp;$E902),'Hoja de Trabajo para listado'!$DE$151:$DG$151,0)),0)+IFERROR(INDEX('Hoja de Trabajo para listado'!$CD$155:$DC$1048576,MATCH($A902,'Hoja de Trabajo para listado'!$CD$155:$CD$1048576,0),MATCH((CUADRO!M$5&amp;$E902),'Hoja de Trabajo para listado'!$CD$151:$DC$151,0)),0)</f>
        <v>0</v>
      </c>
      <c r="N902" s="243">
        <f ca="1">+IFERROR(INDEX('Hoja de Trabajo para listado'!$A$155:$Z$1048576,MATCH($A902,'Hoja de Trabajo para listado'!$A$155:$A$1048576,0),MATCH((CUADRO!N$5&amp;$E902),'Hoja de Trabajo para listado'!$A$151:$Z$151,0)),0)+IFERROR(INDEX('Hoja de Trabajo para listado'!$AB$155:$BA$1048576,MATCH($A902,'Hoja de Trabajo para listado'!$AB$155:$AB$1048576,0),MATCH((CUADRO!N$5&amp;$E902),'Hoja de Trabajo para listado'!$AB$151:$BA$151,0)),0)+IFERROR(INDEX('Hoja de Trabajo para listado'!$BC$155:$CB$1048576,MATCH($A902,'Hoja de Trabajo para listado'!$BC$155:$BC$1048576,0),MATCH((CUADRO!N$5&amp;$E902),'Hoja de Trabajo para listado'!$BC$151:$CB$151,0)),0)+IFERROR(INDEX('Hoja de Trabajo para listado'!$DE$153:$DG$274,MATCH($A902,'Hoja de Trabajo para listado'!$DE$153:$DE$1048576,0),MATCH((CUADRO!N$5&amp;$E902),'Hoja de Trabajo para listado'!$DE$151:$DG$151,0)),0)+IFERROR(INDEX('Hoja de Trabajo para listado'!$CD$155:$DC$1048576,MATCH($A902,'Hoja de Trabajo para listado'!$CD$155:$CD$1048576,0),MATCH((CUADRO!N$5&amp;$E902),'Hoja de Trabajo para listado'!$CD$151:$DC$151,0)),0)</f>
        <v>0</v>
      </c>
      <c r="O902" s="243">
        <f ca="1">+IFERROR(INDEX('Hoja de Trabajo para listado'!$A$155:$Z$1048576,MATCH($A902,'Hoja de Trabajo para listado'!$A$155:$A$1048576,0),MATCH((CUADRO!O$5&amp;$E902),'Hoja de Trabajo para listado'!$A$151:$Z$151,0)),0)+IFERROR(INDEX('Hoja de Trabajo para listado'!$AB$155:$BA$1048576,MATCH($A902,'Hoja de Trabajo para listado'!$AB$155:$AB$1048576,0),MATCH((CUADRO!O$5&amp;$E902),'Hoja de Trabajo para listado'!$AB$151:$BA$151,0)),0)+IFERROR(INDEX('Hoja de Trabajo para listado'!$BC$155:$CB$1048576,MATCH($A902,'Hoja de Trabajo para listado'!$BC$155:$BC$1048576,0),MATCH((CUADRO!O$5&amp;$E902),'Hoja de Trabajo para listado'!$BC$151:$CB$151,0)),0)+IFERROR(INDEX('Hoja de Trabajo para listado'!$DE$153:$DG$274,MATCH($A902,'Hoja de Trabajo para listado'!$DE$153:$DE$1048576,0),MATCH((CUADRO!O$5&amp;$E902),'Hoja de Trabajo para listado'!$DE$151:$DG$151,0)),0)+IFERROR(INDEX('Hoja de Trabajo para listado'!$CD$155:$DC$1048576,MATCH($A902,'Hoja de Trabajo para listado'!$CD$155:$CD$1048576,0),MATCH((CUADRO!O$5&amp;$E902),'Hoja de Trabajo para listado'!$CD$151:$DC$151,0)),0)</f>
        <v>0</v>
      </c>
      <c r="P902" s="243">
        <f ca="1">+IFERROR(INDEX('Hoja de Trabajo para listado'!$A$155:$Z$1048576,MATCH($A902,'Hoja de Trabajo para listado'!$A$155:$A$1048576,0),MATCH((CUADRO!P$5&amp;$E902),'Hoja de Trabajo para listado'!$A$151:$Z$151,0)),0)+IFERROR(INDEX('Hoja de Trabajo para listado'!$AB$155:$BA$1048576,MATCH($A902,'Hoja de Trabajo para listado'!$AB$155:$AB$1048576,0),MATCH((CUADRO!P$5&amp;$E902),'Hoja de Trabajo para listado'!$AB$151:$BA$151,0)),0)+IFERROR(INDEX('Hoja de Trabajo para listado'!$BC$155:$CB$1048576,MATCH($A902,'Hoja de Trabajo para listado'!$BC$155:$BC$1048576,0),MATCH((CUADRO!P$5&amp;$E902),'Hoja de Trabajo para listado'!$BC$151:$CB$151,0)),0)+IFERROR(INDEX('Hoja de Trabajo para listado'!$DE$153:$DG$274,MATCH($A902,'Hoja de Trabajo para listado'!$DE$153:$DE$1048576,0),MATCH((CUADRO!P$5&amp;$E902),'Hoja de Trabajo para listado'!$DE$151:$DG$151,0)),0)+IFERROR(INDEX('Hoja de Trabajo para listado'!$CD$155:$DC$1048576,MATCH($A902,'Hoja de Trabajo para listado'!$CD$155:$CD$1048576,0),MATCH((CUADRO!P$5&amp;$E902),'Hoja de Trabajo para listado'!$CD$151:$DC$151,0)),0)</f>
        <v>0</v>
      </c>
      <c r="Q902" s="243">
        <f ca="1">+IFERROR(INDEX('Hoja de Trabajo para listado'!$A$155:$Z$1048576,MATCH($A902,'Hoja de Trabajo para listado'!$A$155:$A$1048576,0),MATCH((CUADRO!Q$5&amp;$E902),'Hoja de Trabajo para listado'!$A$151:$Z$151,0)),0)+IFERROR(INDEX('Hoja de Trabajo para listado'!$AB$155:$BA$1048576,MATCH($A902,'Hoja de Trabajo para listado'!$AB$155:$AB$1048576,0),MATCH((CUADRO!Q$5&amp;$E902),'Hoja de Trabajo para listado'!$AB$151:$BA$151,0)),0)+IFERROR(INDEX('Hoja de Trabajo para listado'!$BC$155:$CB$1048576,MATCH($A902,'Hoja de Trabajo para listado'!$BC$155:$BC$1048576,0),MATCH((CUADRO!Q$5&amp;$E902),'Hoja de Trabajo para listado'!$BC$151:$CB$151,0)),0)+IFERROR(INDEX('Hoja de Trabajo para listado'!$DE$153:$DG$274,MATCH($A902,'Hoja de Trabajo para listado'!$DE$153:$DE$1048576,0),MATCH((CUADRO!Q$5&amp;$E902),'Hoja de Trabajo para listado'!$DE$151:$DG$151,0)),0)+IFERROR(INDEX('Hoja de Trabajo para listado'!$CD$155:$DC$1048576,MATCH($A902,'Hoja de Trabajo para listado'!$CD$155:$CD$1048576,0),MATCH((CUADRO!Q$5&amp;$E902),'Hoja de Trabajo para listado'!$CD$151:$DC$151,0)),0)</f>
        <v>0</v>
      </c>
      <c r="R902" s="243">
        <f t="shared" ref="R902:R965" ca="1" si="31">+SUM(F902:Q902)</f>
        <v>0</v>
      </c>
      <c r="S902" s="249"/>
      <c r="T902" s="243">
        <f ca="1">+T903</f>
        <v>0</v>
      </c>
      <c r="U902" s="242">
        <f t="shared" ref="U902:U965" si="32">+IF(E902="Débitos",1,2)</f>
        <v>1</v>
      </c>
      <c r="V902" s="333" t="str">
        <f>+VLOOKUP(A902,bd_lista!$A$3:$E$590,5,FALSE)</f>
        <v>Gobiernos Autonomos Municipales</v>
      </c>
      <c r="W902" s="383" t="str">
        <f>+V902</f>
        <v>Gobiernos Autonomos Municipales</v>
      </c>
      <c r="X902" s="242">
        <f>+VLOOKUP(A902,[3]Sheet1!$A$13:$D$744,4,FALSE)</f>
        <v>0</v>
      </c>
      <c r="Y902" s="242" t="e">
        <f>+VLOOKUP(X902,bd_lista!$A$3:$C$590,3,FALSE)</f>
        <v>#N/A</v>
      </c>
      <c r="Z902" s="294">
        <f>+X902</f>
        <v>0</v>
      </c>
      <c r="AA902" s="295" t="e">
        <f>+Y902</f>
        <v>#N/A</v>
      </c>
    </row>
    <row r="903" spans="1:27" customFormat="1" ht="15" hidden="1" customHeight="1">
      <c r="A903" s="32">
        <v>1535</v>
      </c>
      <c r="B903" s="389"/>
      <c r="C903" s="247" t="str">
        <f>+VLOOKUP(A903,bd_lista!$A$3:$C$590,3,FALSE)</f>
        <v>Gobierno Autónomo Municipal de Llica</v>
      </c>
      <c r="D903" s="386"/>
      <c r="E903" s="244" t="s">
        <v>1305</v>
      </c>
      <c r="F903" s="245">
        <f ca="1">+IFERROR(INDEX('Hoja de Trabajo para listado'!$A$155:$Z$1048576,MATCH($A903,'Hoja de Trabajo para listado'!$A$155:$A$1048576,0),MATCH((CUADRO!F$5&amp;$E903),'Hoja de Trabajo para listado'!$A$151:$Z$151,0)),0)+IFERROR(INDEX('Hoja de Trabajo para listado'!$AB$155:$BA$1048576,MATCH($A903,'Hoja de Trabajo para listado'!$AB$155:$AB$1048576,0),MATCH((CUADRO!F$5&amp;$E903),'Hoja de Trabajo para listado'!$AB$151:$BA$151,0)),0)+IFERROR(INDEX('Hoja de Trabajo para listado'!$BC$155:$CB$1048576,MATCH($A903,'Hoja de Trabajo para listado'!$BC$155:$BC$1048576,0),MATCH((CUADRO!F$5&amp;$E903),'Hoja de Trabajo para listado'!$BC$151:$CB$151,0)),0)+IFERROR(INDEX('Hoja de Trabajo para listado'!$DE$153:$DG$274,MATCH($A903,'Hoja de Trabajo para listado'!$DE$153:$DE$1048576,0),MATCH((CUADRO!F$5&amp;$E903),'Hoja de Trabajo para listado'!$DE$151:$DG$151,0)),0)+IFERROR(INDEX('Hoja de Trabajo para listado'!$CD$155:$DC$1048576,MATCH($A903,'Hoja de Trabajo para listado'!$CD$155:$CD$1048576,0),MATCH((CUADRO!F$5&amp;$E903),'Hoja de Trabajo para listado'!$CD$151:$DC$151,0)),0)</f>
        <v>0</v>
      </c>
      <c r="G903" s="245">
        <f ca="1">+IFERROR(INDEX('Hoja de Trabajo para listado'!$A$155:$Z$1048576,MATCH($A903,'Hoja de Trabajo para listado'!$A$155:$A$1048576,0),MATCH((CUADRO!G$5&amp;$E903),'Hoja de Trabajo para listado'!$A$151:$Z$151,0)),0)+IFERROR(INDEX('Hoja de Trabajo para listado'!$AB$155:$BA$1048576,MATCH($A903,'Hoja de Trabajo para listado'!$AB$155:$AB$1048576,0),MATCH((CUADRO!G$5&amp;$E903),'Hoja de Trabajo para listado'!$AB$151:$BA$151,0)),0)+IFERROR(INDEX('Hoja de Trabajo para listado'!$BC$155:$CB$1048576,MATCH($A903,'Hoja de Trabajo para listado'!$BC$155:$BC$1048576,0),MATCH((CUADRO!G$5&amp;$E903),'Hoja de Trabajo para listado'!$BC$151:$CB$151,0)),0)+IFERROR(INDEX('Hoja de Trabajo para listado'!$DE$153:$DG$274,MATCH($A903,'Hoja de Trabajo para listado'!$DE$153:$DE$1048576,0),MATCH((CUADRO!G$5&amp;$E903),'Hoja de Trabajo para listado'!$DE$151:$DG$151,0)),0)+IFERROR(INDEX('Hoja de Trabajo para listado'!$CD$155:$DC$1048576,MATCH($A903,'Hoja de Trabajo para listado'!$CD$155:$CD$1048576,0),MATCH((CUADRO!G$5&amp;$E903),'Hoja de Trabajo para listado'!$CD$151:$DC$151,0)),0)</f>
        <v>0</v>
      </c>
      <c r="H903" s="245">
        <f ca="1">+IFERROR(INDEX('Hoja de Trabajo para listado'!$A$155:$Z$1048576,MATCH($A903,'Hoja de Trabajo para listado'!$A$155:$A$1048576,0),MATCH((CUADRO!H$5&amp;$E903),'Hoja de Trabajo para listado'!$A$151:$Z$151,0)),0)+IFERROR(INDEX('Hoja de Trabajo para listado'!$AB$155:$BA$1048576,MATCH($A903,'Hoja de Trabajo para listado'!$AB$155:$AB$1048576,0),MATCH((CUADRO!H$5&amp;$E903),'Hoja de Trabajo para listado'!$AB$151:$BA$151,0)),0)+IFERROR(INDEX('Hoja de Trabajo para listado'!$BC$155:$CB$1048576,MATCH($A903,'Hoja de Trabajo para listado'!$BC$155:$BC$1048576,0),MATCH((CUADRO!H$5&amp;$E903),'Hoja de Trabajo para listado'!$BC$151:$CB$151,0)),0)+IFERROR(INDEX('Hoja de Trabajo para listado'!$DE$153:$DG$274,MATCH($A903,'Hoja de Trabajo para listado'!$DE$153:$DE$1048576,0),MATCH((CUADRO!H$5&amp;$E903),'Hoja de Trabajo para listado'!$DE$151:$DG$151,0)),0)+IFERROR(INDEX('Hoja de Trabajo para listado'!$CD$155:$DC$1048576,MATCH($A903,'Hoja de Trabajo para listado'!$CD$155:$CD$1048576,0),MATCH((CUADRO!H$5&amp;$E903),'Hoja de Trabajo para listado'!$CD$151:$DC$151,0)),0)</f>
        <v>0</v>
      </c>
      <c r="I903" s="245">
        <f ca="1">+IFERROR(INDEX('Hoja de Trabajo para listado'!$A$155:$Z$1048576,MATCH($A903,'Hoja de Trabajo para listado'!$A$155:$A$1048576,0),MATCH((CUADRO!I$5&amp;$E903),'Hoja de Trabajo para listado'!$A$151:$Z$151,0)),0)+IFERROR(INDEX('Hoja de Trabajo para listado'!$AB$155:$BA$1048576,MATCH($A903,'Hoja de Trabajo para listado'!$AB$155:$AB$1048576,0),MATCH((CUADRO!I$5&amp;$E903),'Hoja de Trabajo para listado'!$AB$151:$BA$151,0)),0)+IFERROR(INDEX('Hoja de Trabajo para listado'!$BC$155:$CB$1048576,MATCH($A903,'Hoja de Trabajo para listado'!$BC$155:$BC$1048576,0),MATCH((CUADRO!I$5&amp;$E903),'Hoja de Trabajo para listado'!$BC$151:$CB$151,0)),0)+IFERROR(INDEX('Hoja de Trabajo para listado'!$DE$153:$DG$274,MATCH($A903,'Hoja de Trabajo para listado'!$DE$153:$DE$1048576,0),MATCH((CUADRO!I$5&amp;$E903),'Hoja de Trabajo para listado'!$DE$151:$DG$151,0)),0)+IFERROR(INDEX('Hoja de Trabajo para listado'!$CD$155:$DC$1048576,MATCH($A903,'Hoja de Trabajo para listado'!$CD$155:$CD$1048576,0),MATCH((CUADRO!I$5&amp;$E903),'Hoja de Trabajo para listado'!$CD$151:$DC$151,0)),0)</f>
        <v>0</v>
      </c>
      <c r="J903" s="245">
        <f ca="1">+IFERROR(INDEX('Hoja de Trabajo para listado'!$A$155:$Z$1048576,MATCH($A903,'Hoja de Trabajo para listado'!$A$155:$A$1048576,0),MATCH((CUADRO!J$5&amp;$E903),'Hoja de Trabajo para listado'!$A$151:$Z$151,0)),0)+IFERROR(INDEX('Hoja de Trabajo para listado'!$AB$155:$BA$1048576,MATCH($A903,'Hoja de Trabajo para listado'!$AB$155:$AB$1048576,0),MATCH((CUADRO!J$5&amp;$E903),'Hoja de Trabajo para listado'!$AB$151:$BA$151,0)),0)+IFERROR(INDEX('Hoja de Trabajo para listado'!$BC$155:$CB$1048576,MATCH($A903,'Hoja de Trabajo para listado'!$BC$155:$BC$1048576,0),MATCH((CUADRO!J$5&amp;$E903),'Hoja de Trabajo para listado'!$BC$151:$CB$151,0)),0)+IFERROR(INDEX('Hoja de Trabajo para listado'!$DE$153:$DG$274,MATCH($A903,'Hoja de Trabajo para listado'!$DE$153:$DE$1048576,0),MATCH((CUADRO!J$5&amp;$E903),'Hoja de Trabajo para listado'!$DE$151:$DG$151,0)),0)+IFERROR(INDEX('Hoja de Trabajo para listado'!$CD$155:$DC$1048576,MATCH($A903,'Hoja de Trabajo para listado'!$CD$155:$CD$1048576,0),MATCH((CUADRO!J$5&amp;$E903),'Hoja de Trabajo para listado'!$CD$151:$DC$151,0)),0)</f>
        <v>0</v>
      </c>
      <c r="K903" s="245">
        <f ca="1">+IFERROR(INDEX('Hoja de Trabajo para listado'!$A$155:$Z$1048576,MATCH($A903,'Hoja de Trabajo para listado'!$A$155:$A$1048576,0),MATCH((CUADRO!K$5&amp;$E903),'Hoja de Trabajo para listado'!$A$151:$Z$151,0)),0)+IFERROR(INDEX('Hoja de Trabajo para listado'!$AB$155:$BA$1048576,MATCH($A903,'Hoja de Trabajo para listado'!$AB$155:$AB$1048576,0),MATCH((CUADRO!K$5&amp;$E903),'Hoja de Trabajo para listado'!$AB$151:$BA$151,0)),0)+IFERROR(INDEX('Hoja de Trabajo para listado'!$BC$155:$CB$1048576,MATCH($A903,'Hoja de Trabajo para listado'!$BC$155:$BC$1048576,0),MATCH((CUADRO!K$5&amp;$E903),'Hoja de Trabajo para listado'!$BC$151:$CB$151,0)),0)+IFERROR(INDEX('Hoja de Trabajo para listado'!$DE$153:$DG$274,MATCH($A903,'Hoja de Trabajo para listado'!$DE$153:$DE$1048576,0),MATCH((CUADRO!K$5&amp;$E903),'Hoja de Trabajo para listado'!$DE$151:$DG$151,0)),0)+IFERROR(INDEX('Hoja de Trabajo para listado'!$CD$155:$DC$1048576,MATCH($A903,'Hoja de Trabajo para listado'!$CD$155:$CD$1048576,0),MATCH((CUADRO!K$5&amp;$E903),'Hoja de Trabajo para listado'!$CD$151:$DC$151,0)),0)</f>
        <v>0</v>
      </c>
      <c r="L903" s="245">
        <f ca="1">+IFERROR(INDEX('Hoja de Trabajo para listado'!$A$155:$Z$1048576,MATCH($A903,'Hoja de Trabajo para listado'!$A$155:$A$1048576,0),MATCH((CUADRO!L$5&amp;$E903),'Hoja de Trabajo para listado'!$A$151:$Z$151,0)),0)+IFERROR(INDEX('Hoja de Trabajo para listado'!$AB$155:$BA$1048576,MATCH($A903,'Hoja de Trabajo para listado'!$AB$155:$AB$1048576,0),MATCH((CUADRO!L$5&amp;$E903),'Hoja de Trabajo para listado'!$AB$151:$BA$151,0)),0)+IFERROR(INDEX('Hoja de Trabajo para listado'!$BC$155:$CB$1048576,MATCH($A903,'Hoja de Trabajo para listado'!$BC$155:$BC$1048576,0),MATCH((CUADRO!L$5&amp;$E903),'Hoja de Trabajo para listado'!$BC$151:$CB$151,0)),0)+IFERROR(INDEX('Hoja de Trabajo para listado'!$DE$153:$DG$274,MATCH($A903,'Hoja de Trabajo para listado'!$DE$153:$DE$1048576,0),MATCH((CUADRO!L$5&amp;$E903),'Hoja de Trabajo para listado'!$DE$151:$DG$151,0)),0)+IFERROR(INDEX('Hoja de Trabajo para listado'!$CD$155:$DC$1048576,MATCH($A903,'Hoja de Trabajo para listado'!$CD$155:$CD$1048576,0),MATCH((CUADRO!L$5&amp;$E903),'Hoja de Trabajo para listado'!$CD$151:$DC$151,0)),0)</f>
        <v>0</v>
      </c>
      <c r="M903" s="245">
        <f ca="1">+IFERROR(INDEX('Hoja de Trabajo para listado'!$A$155:$Z$1048576,MATCH($A903,'Hoja de Trabajo para listado'!$A$155:$A$1048576,0),MATCH((CUADRO!M$5&amp;$E903),'Hoja de Trabajo para listado'!$A$151:$Z$151,0)),0)+IFERROR(INDEX('Hoja de Trabajo para listado'!$AB$155:$BA$1048576,MATCH($A903,'Hoja de Trabajo para listado'!$AB$155:$AB$1048576,0),MATCH((CUADRO!M$5&amp;$E903),'Hoja de Trabajo para listado'!$AB$151:$BA$151,0)),0)+IFERROR(INDEX('Hoja de Trabajo para listado'!$BC$155:$CB$1048576,MATCH($A903,'Hoja de Trabajo para listado'!$BC$155:$BC$1048576,0),MATCH((CUADRO!M$5&amp;$E903),'Hoja de Trabajo para listado'!$BC$151:$CB$151,0)),0)+IFERROR(INDEX('Hoja de Trabajo para listado'!$DE$153:$DG$274,MATCH($A903,'Hoja de Trabajo para listado'!$DE$153:$DE$1048576,0),MATCH((CUADRO!M$5&amp;$E903),'Hoja de Trabajo para listado'!$DE$151:$DG$151,0)),0)+IFERROR(INDEX('Hoja de Trabajo para listado'!$CD$155:$DC$1048576,MATCH($A903,'Hoja de Trabajo para listado'!$CD$155:$CD$1048576,0),MATCH((CUADRO!M$5&amp;$E903),'Hoja de Trabajo para listado'!$CD$151:$DC$151,0)),0)</f>
        <v>0</v>
      </c>
      <c r="N903" s="245">
        <f ca="1">+IFERROR(INDEX('Hoja de Trabajo para listado'!$A$155:$Z$1048576,MATCH($A903,'Hoja de Trabajo para listado'!$A$155:$A$1048576,0),MATCH((CUADRO!N$5&amp;$E903),'Hoja de Trabajo para listado'!$A$151:$Z$151,0)),0)+IFERROR(INDEX('Hoja de Trabajo para listado'!$AB$155:$BA$1048576,MATCH($A903,'Hoja de Trabajo para listado'!$AB$155:$AB$1048576,0),MATCH((CUADRO!N$5&amp;$E903),'Hoja de Trabajo para listado'!$AB$151:$BA$151,0)),0)+IFERROR(INDEX('Hoja de Trabajo para listado'!$BC$155:$CB$1048576,MATCH($A903,'Hoja de Trabajo para listado'!$BC$155:$BC$1048576,0),MATCH((CUADRO!N$5&amp;$E903),'Hoja de Trabajo para listado'!$BC$151:$CB$151,0)),0)+IFERROR(INDEX('Hoja de Trabajo para listado'!$DE$153:$DG$274,MATCH($A903,'Hoja de Trabajo para listado'!$DE$153:$DE$1048576,0),MATCH((CUADRO!N$5&amp;$E903),'Hoja de Trabajo para listado'!$DE$151:$DG$151,0)),0)+IFERROR(INDEX('Hoja de Trabajo para listado'!$CD$155:$DC$1048576,MATCH($A903,'Hoja de Trabajo para listado'!$CD$155:$CD$1048576,0),MATCH((CUADRO!N$5&amp;$E903),'Hoja de Trabajo para listado'!$CD$151:$DC$151,0)),0)</f>
        <v>0</v>
      </c>
      <c r="O903" s="245">
        <f ca="1">+IFERROR(INDEX('Hoja de Trabajo para listado'!$A$155:$Z$1048576,MATCH($A903,'Hoja de Trabajo para listado'!$A$155:$A$1048576,0),MATCH((CUADRO!O$5&amp;$E903),'Hoja de Trabajo para listado'!$A$151:$Z$151,0)),0)+IFERROR(INDEX('Hoja de Trabajo para listado'!$AB$155:$BA$1048576,MATCH($A903,'Hoja de Trabajo para listado'!$AB$155:$AB$1048576,0),MATCH((CUADRO!O$5&amp;$E903),'Hoja de Trabajo para listado'!$AB$151:$BA$151,0)),0)+IFERROR(INDEX('Hoja de Trabajo para listado'!$BC$155:$CB$1048576,MATCH($A903,'Hoja de Trabajo para listado'!$BC$155:$BC$1048576,0),MATCH((CUADRO!O$5&amp;$E903),'Hoja de Trabajo para listado'!$BC$151:$CB$151,0)),0)+IFERROR(INDEX('Hoja de Trabajo para listado'!$DE$153:$DG$274,MATCH($A903,'Hoja de Trabajo para listado'!$DE$153:$DE$1048576,0),MATCH((CUADRO!O$5&amp;$E903),'Hoja de Trabajo para listado'!$DE$151:$DG$151,0)),0)+IFERROR(INDEX('Hoja de Trabajo para listado'!$CD$155:$DC$1048576,MATCH($A903,'Hoja de Trabajo para listado'!$CD$155:$CD$1048576,0),MATCH((CUADRO!O$5&amp;$E903),'Hoja de Trabajo para listado'!$CD$151:$DC$151,0)),0)</f>
        <v>0</v>
      </c>
      <c r="P903" s="245">
        <f ca="1">+IFERROR(INDEX('Hoja de Trabajo para listado'!$A$155:$Z$1048576,MATCH($A903,'Hoja de Trabajo para listado'!$A$155:$A$1048576,0),MATCH((CUADRO!P$5&amp;$E903),'Hoja de Trabajo para listado'!$A$151:$Z$151,0)),0)+IFERROR(INDEX('Hoja de Trabajo para listado'!$AB$155:$BA$1048576,MATCH($A903,'Hoja de Trabajo para listado'!$AB$155:$AB$1048576,0),MATCH((CUADRO!P$5&amp;$E903),'Hoja de Trabajo para listado'!$AB$151:$BA$151,0)),0)+IFERROR(INDEX('Hoja de Trabajo para listado'!$BC$155:$CB$1048576,MATCH($A903,'Hoja de Trabajo para listado'!$BC$155:$BC$1048576,0),MATCH((CUADRO!P$5&amp;$E903),'Hoja de Trabajo para listado'!$BC$151:$CB$151,0)),0)+IFERROR(INDEX('Hoja de Trabajo para listado'!$DE$153:$DG$274,MATCH($A903,'Hoja de Trabajo para listado'!$DE$153:$DE$1048576,0),MATCH((CUADRO!P$5&amp;$E903),'Hoja de Trabajo para listado'!$DE$151:$DG$151,0)),0)+IFERROR(INDEX('Hoja de Trabajo para listado'!$CD$155:$DC$1048576,MATCH($A903,'Hoja de Trabajo para listado'!$CD$155:$CD$1048576,0),MATCH((CUADRO!P$5&amp;$E903),'Hoja de Trabajo para listado'!$CD$151:$DC$151,0)),0)</f>
        <v>0</v>
      </c>
      <c r="Q903" s="245">
        <f ca="1">+IFERROR(INDEX('Hoja de Trabajo para listado'!$A$155:$Z$1048576,MATCH($A903,'Hoja de Trabajo para listado'!$A$155:$A$1048576,0),MATCH((CUADRO!Q$5&amp;$E903),'Hoja de Trabajo para listado'!$A$151:$Z$151,0)),0)+IFERROR(INDEX('Hoja de Trabajo para listado'!$AB$155:$BA$1048576,MATCH($A903,'Hoja de Trabajo para listado'!$AB$155:$AB$1048576,0),MATCH((CUADRO!Q$5&amp;$E903),'Hoja de Trabajo para listado'!$AB$151:$BA$151,0)),0)+IFERROR(INDEX('Hoja de Trabajo para listado'!$BC$155:$CB$1048576,MATCH($A903,'Hoja de Trabajo para listado'!$BC$155:$BC$1048576,0),MATCH((CUADRO!Q$5&amp;$E903),'Hoja de Trabajo para listado'!$BC$151:$CB$151,0)),0)+IFERROR(INDEX('Hoja de Trabajo para listado'!$DE$153:$DG$274,MATCH($A903,'Hoja de Trabajo para listado'!$DE$153:$DE$1048576,0),MATCH((CUADRO!Q$5&amp;$E903),'Hoja de Trabajo para listado'!$DE$151:$DG$151,0)),0)+IFERROR(INDEX('Hoja de Trabajo para listado'!$CD$155:$DC$1048576,MATCH($A903,'Hoja de Trabajo para listado'!$CD$155:$CD$1048576,0),MATCH((CUADRO!Q$5&amp;$E903),'Hoja de Trabajo para listado'!$CD$151:$DC$151,0)),0)</f>
        <v>0</v>
      </c>
      <c r="R903" s="245">
        <f t="shared" ca="1" si="31"/>
        <v>0</v>
      </c>
      <c r="S903" s="259">
        <f ca="1">+R902+R903</f>
        <v>0</v>
      </c>
      <c r="T903" s="245">
        <f ca="1">+S903</f>
        <v>0</v>
      </c>
      <c r="U903" s="244">
        <f t="shared" si="32"/>
        <v>2</v>
      </c>
      <c r="V903" s="333" t="str">
        <f>+VLOOKUP(A903,bd_lista!$A$3:$E$590,5,FALSE)</f>
        <v>Gobiernos Autonomos Municipales</v>
      </c>
      <c r="W903" s="384"/>
      <c r="X903" s="242">
        <f>+VLOOKUP(A903,[3]Sheet1!$A$13:$D$744,4,FALSE)</f>
        <v>0</v>
      </c>
      <c r="Y903" s="242" t="e">
        <f>+VLOOKUP(X903,bd_lista!$A$3:$C$590,3,FALSE)</f>
        <v>#N/A</v>
      </c>
      <c r="Z903" s="292"/>
      <c r="AA903" s="293"/>
    </row>
    <row r="904" spans="1:27" customFormat="1" ht="15" hidden="1" customHeight="1">
      <c r="A904" s="32">
        <v>1536</v>
      </c>
      <c r="B904" s="388">
        <f>+A904</f>
        <v>1536</v>
      </c>
      <c r="C904" s="247" t="str">
        <f>+VLOOKUP(A904,bd_lista!$A$3:$C$590,3,FALSE)</f>
        <v>Gobierno Autónomo Municipal de Tahua</v>
      </c>
      <c r="D904" s="385" t="str">
        <f>+C904</f>
        <v>Gobierno Autónomo Municipal de Tahua</v>
      </c>
      <c r="E904" s="242" t="s">
        <v>1304</v>
      </c>
      <c r="F904" s="243">
        <f ca="1">+IFERROR(INDEX('Hoja de Trabajo para listado'!$A$155:$Z$1048576,MATCH($A904,'Hoja de Trabajo para listado'!$A$155:$A$1048576,0),MATCH((CUADRO!F$5&amp;$E904),'Hoja de Trabajo para listado'!$A$151:$Z$151,0)),0)+IFERROR(INDEX('Hoja de Trabajo para listado'!$AB$155:$BA$1048576,MATCH($A904,'Hoja de Trabajo para listado'!$AB$155:$AB$1048576,0),MATCH((CUADRO!F$5&amp;$E904),'Hoja de Trabajo para listado'!$AB$151:$BA$151,0)),0)+IFERROR(INDEX('Hoja de Trabajo para listado'!$BC$155:$CB$1048576,MATCH($A904,'Hoja de Trabajo para listado'!$BC$155:$BC$1048576,0),MATCH((CUADRO!F$5&amp;$E904),'Hoja de Trabajo para listado'!$BC$151:$CB$151,0)),0)+IFERROR(INDEX('Hoja de Trabajo para listado'!$DE$153:$DG$274,MATCH($A904,'Hoja de Trabajo para listado'!$DE$153:$DE$1048576,0),MATCH((CUADRO!F$5&amp;$E904),'Hoja de Trabajo para listado'!$DE$151:$DG$151,0)),0)+IFERROR(INDEX('Hoja de Trabajo para listado'!$CD$155:$DC$1048576,MATCH($A904,'Hoja de Trabajo para listado'!$CD$155:$CD$1048576,0),MATCH((CUADRO!F$5&amp;$E904),'Hoja de Trabajo para listado'!$CD$151:$DC$151,0)),0)</f>
        <v>0</v>
      </c>
      <c r="G904" s="243">
        <f ca="1">+IFERROR(INDEX('Hoja de Trabajo para listado'!$A$155:$Z$1048576,MATCH($A904,'Hoja de Trabajo para listado'!$A$155:$A$1048576,0),MATCH((CUADRO!G$5&amp;$E904),'Hoja de Trabajo para listado'!$A$151:$Z$151,0)),0)+IFERROR(INDEX('Hoja de Trabajo para listado'!$AB$155:$BA$1048576,MATCH($A904,'Hoja de Trabajo para listado'!$AB$155:$AB$1048576,0),MATCH((CUADRO!G$5&amp;$E904),'Hoja de Trabajo para listado'!$AB$151:$BA$151,0)),0)+IFERROR(INDEX('Hoja de Trabajo para listado'!$BC$155:$CB$1048576,MATCH($A904,'Hoja de Trabajo para listado'!$BC$155:$BC$1048576,0),MATCH((CUADRO!G$5&amp;$E904),'Hoja de Trabajo para listado'!$BC$151:$CB$151,0)),0)+IFERROR(INDEX('Hoja de Trabajo para listado'!$DE$153:$DG$274,MATCH($A904,'Hoja de Trabajo para listado'!$DE$153:$DE$1048576,0),MATCH((CUADRO!G$5&amp;$E904),'Hoja de Trabajo para listado'!$DE$151:$DG$151,0)),0)+IFERROR(INDEX('Hoja de Trabajo para listado'!$CD$155:$DC$1048576,MATCH($A904,'Hoja de Trabajo para listado'!$CD$155:$CD$1048576,0),MATCH((CUADRO!G$5&amp;$E904),'Hoja de Trabajo para listado'!$CD$151:$DC$151,0)),0)</f>
        <v>0</v>
      </c>
      <c r="H904" s="243">
        <f ca="1">+IFERROR(INDEX('Hoja de Trabajo para listado'!$A$155:$Z$1048576,MATCH($A904,'Hoja de Trabajo para listado'!$A$155:$A$1048576,0),MATCH((CUADRO!H$5&amp;$E904),'Hoja de Trabajo para listado'!$A$151:$Z$151,0)),0)+IFERROR(INDEX('Hoja de Trabajo para listado'!$AB$155:$BA$1048576,MATCH($A904,'Hoja de Trabajo para listado'!$AB$155:$AB$1048576,0),MATCH((CUADRO!H$5&amp;$E904),'Hoja de Trabajo para listado'!$AB$151:$BA$151,0)),0)+IFERROR(INDEX('Hoja de Trabajo para listado'!$BC$155:$CB$1048576,MATCH($A904,'Hoja de Trabajo para listado'!$BC$155:$BC$1048576,0),MATCH((CUADRO!H$5&amp;$E904),'Hoja de Trabajo para listado'!$BC$151:$CB$151,0)),0)+IFERROR(INDEX('Hoja de Trabajo para listado'!$DE$153:$DG$274,MATCH($A904,'Hoja de Trabajo para listado'!$DE$153:$DE$1048576,0),MATCH((CUADRO!H$5&amp;$E904),'Hoja de Trabajo para listado'!$DE$151:$DG$151,0)),0)+IFERROR(INDEX('Hoja de Trabajo para listado'!$CD$155:$DC$1048576,MATCH($A904,'Hoja de Trabajo para listado'!$CD$155:$CD$1048576,0),MATCH((CUADRO!H$5&amp;$E904),'Hoja de Trabajo para listado'!$CD$151:$DC$151,0)),0)</f>
        <v>0</v>
      </c>
      <c r="I904" s="243">
        <f ca="1">+IFERROR(INDEX('Hoja de Trabajo para listado'!$A$155:$Z$1048576,MATCH($A904,'Hoja de Trabajo para listado'!$A$155:$A$1048576,0),MATCH((CUADRO!I$5&amp;$E904),'Hoja de Trabajo para listado'!$A$151:$Z$151,0)),0)+IFERROR(INDEX('Hoja de Trabajo para listado'!$AB$155:$BA$1048576,MATCH($A904,'Hoja de Trabajo para listado'!$AB$155:$AB$1048576,0),MATCH((CUADRO!I$5&amp;$E904),'Hoja de Trabajo para listado'!$AB$151:$BA$151,0)),0)+IFERROR(INDEX('Hoja de Trabajo para listado'!$BC$155:$CB$1048576,MATCH($A904,'Hoja de Trabajo para listado'!$BC$155:$BC$1048576,0),MATCH((CUADRO!I$5&amp;$E904),'Hoja de Trabajo para listado'!$BC$151:$CB$151,0)),0)+IFERROR(INDEX('Hoja de Trabajo para listado'!$DE$153:$DG$274,MATCH($A904,'Hoja de Trabajo para listado'!$DE$153:$DE$1048576,0),MATCH((CUADRO!I$5&amp;$E904),'Hoja de Trabajo para listado'!$DE$151:$DG$151,0)),0)+IFERROR(INDEX('Hoja de Trabajo para listado'!$CD$155:$DC$1048576,MATCH($A904,'Hoja de Trabajo para listado'!$CD$155:$CD$1048576,0),MATCH((CUADRO!I$5&amp;$E904),'Hoja de Trabajo para listado'!$CD$151:$DC$151,0)),0)</f>
        <v>0</v>
      </c>
      <c r="J904" s="243">
        <f ca="1">+IFERROR(INDEX('Hoja de Trabajo para listado'!$A$155:$Z$1048576,MATCH($A904,'Hoja de Trabajo para listado'!$A$155:$A$1048576,0),MATCH((CUADRO!J$5&amp;$E904),'Hoja de Trabajo para listado'!$A$151:$Z$151,0)),0)+IFERROR(INDEX('Hoja de Trabajo para listado'!$AB$155:$BA$1048576,MATCH($A904,'Hoja de Trabajo para listado'!$AB$155:$AB$1048576,0),MATCH((CUADRO!J$5&amp;$E904),'Hoja de Trabajo para listado'!$AB$151:$BA$151,0)),0)+IFERROR(INDEX('Hoja de Trabajo para listado'!$BC$155:$CB$1048576,MATCH($A904,'Hoja de Trabajo para listado'!$BC$155:$BC$1048576,0),MATCH((CUADRO!J$5&amp;$E904),'Hoja de Trabajo para listado'!$BC$151:$CB$151,0)),0)+IFERROR(INDEX('Hoja de Trabajo para listado'!$DE$153:$DG$274,MATCH($A904,'Hoja de Trabajo para listado'!$DE$153:$DE$1048576,0),MATCH((CUADRO!J$5&amp;$E904),'Hoja de Trabajo para listado'!$DE$151:$DG$151,0)),0)+IFERROR(INDEX('Hoja de Trabajo para listado'!$CD$155:$DC$1048576,MATCH($A904,'Hoja de Trabajo para listado'!$CD$155:$CD$1048576,0),MATCH((CUADRO!J$5&amp;$E904),'Hoja de Trabajo para listado'!$CD$151:$DC$151,0)),0)</f>
        <v>0</v>
      </c>
      <c r="K904" s="243">
        <f ca="1">+IFERROR(INDEX('Hoja de Trabajo para listado'!$A$155:$Z$1048576,MATCH($A904,'Hoja de Trabajo para listado'!$A$155:$A$1048576,0),MATCH((CUADRO!K$5&amp;$E904),'Hoja de Trabajo para listado'!$A$151:$Z$151,0)),0)+IFERROR(INDEX('Hoja de Trabajo para listado'!$AB$155:$BA$1048576,MATCH($A904,'Hoja de Trabajo para listado'!$AB$155:$AB$1048576,0),MATCH((CUADRO!K$5&amp;$E904),'Hoja de Trabajo para listado'!$AB$151:$BA$151,0)),0)+IFERROR(INDEX('Hoja de Trabajo para listado'!$BC$155:$CB$1048576,MATCH($A904,'Hoja de Trabajo para listado'!$BC$155:$BC$1048576,0),MATCH((CUADRO!K$5&amp;$E904),'Hoja de Trabajo para listado'!$BC$151:$CB$151,0)),0)+IFERROR(INDEX('Hoja de Trabajo para listado'!$DE$153:$DG$274,MATCH($A904,'Hoja de Trabajo para listado'!$DE$153:$DE$1048576,0),MATCH((CUADRO!K$5&amp;$E904),'Hoja de Trabajo para listado'!$DE$151:$DG$151,0)),0)+IFERROR(INDEX('Hoja de Trabajo para listado'!$CD$155:$DC$1048576,MATCH($A904,'Hoja de Trabajo para listado'!$CD$155:$CD$1048576,0),MATCH((CUADRO!K$5&amp;$E904),'Hoja de Trabajo para listado'!$CD$151:$DC$151,0)),0)</f>
        <v>0</v>
      </c>
      <c r="L904" s="243">
        <f ca="1">+IFERROR(INDEX('Hoja de Trabajo para listado'!$A$155:$Z$1048576,MATCH($A904,'Hoja de Trabajo para listado'!$A$155:$A$1048576,0),MATCH((CUADRO!L$5&amp;$E904),'Hoja de Trabajo para listado'!$A$151:$Z$151,0)),0)+IFERROR(INDEX('Hoja de Trabajo para listado'!$AB$155:$BA$1048576,MATCH($A904,'Hoja de Trabajo para listado'!$AB$155:$AB$1048576,0),MATCH((CUADRO!L$5&amp;$E904),'Hoja de Trabajo para listado'!$AB$151:$BA$151,0)),0)+IFERROR(INDEX('Hoja de Trabajo para listado'!$BC$155:$CB$1048576,MATCH($A904,'Hoja de Trabajo para listado'!$BC$155:$BC$1048576,0),MATCH((CUADRO!L$5&amp;$E904),'Hoja de Trabajo para listado'!$BC$151:$CB$151,0)),0)+IFERROR(INDEX('Hoja de Trabajo para listado'!$DE$153:$DG$274,MATCH($A904,'Hoja de Trabajo para listado'!$DE$153:$DE$1048576,0),MATCH((CUADRO!L$5&amp;$E904),'Hoja de Trabajo para listado'!$DE$151:$DG$151,0)),0)+IFERROR(INDEX('Hoja de Trabajo para listado'!$CD$155:$DC$1048576,MATCH($A904,'Hoja de Trabajo para listado'!$CD$155:$CD$1048576,0),MATCH((CUADRO!L$5&amp;$E904),'Hoja de Trabajo para listado'!$CD$151:$DC$151,0)),0)</f>
        <v>0</v>
      </c>
      <c r="M904" s="243">
        <f ca="1">+IFERROR(INDEX('Hoja de Trabajo para listado'!$A$155:$Z$1048576,MATCH($A904,'Hoja de Trabajo para listado'!$A$155:$A$1048576,0),MATCH((CUADRO!M$5&amp;$E904),'Hoja de Trabajo para listado'!$A$151:$Z$151,0)),0)+IFERROR(INDEX('Hoja de Trabajo para listado'!$AB$155:$BA$1048576,MATCH($A904,'Hoja de Trabajo para listado'!$AB$155:$AB$1048576,0),MATCH((CUADRO!M$5&amp;$E904),'Hoja de Trabajo para listado'!$AB$151:$BA$151,0)),0)+IFERROR(INDEX('Hoja de Trabajo para listado'!$BC$155:$CB$1048576,MATCH($A904,'Hoja de Trabajo para listado'!$BC$155:$BC$1048576,0),MATCH((CUADRO!M$5&amp;$E904),'Hoja de Trabajo para listado'!$BC$151:$CB$151,0)),0)+IFERROR(INDEX('Hoja de Trabajo para listado'!$DE$153:$DG$274,MATCH($A904,'Hoja de Trabajo para listado'!$DE$153:$DE$1048576,0),MATCH((CUADRO!M$5&amp;$E904),'Hoja de Trabajo para listado'!$DE$151:$DG$151,0)),0)+IFERROR(INDEX('Hoja de Trabajo para listado'!$CD$155:$DC$1048576,MATCH($A904,'Hoja de Trabajo para listado'!$CD$155:$CD$1048576,0),MATCH((CUADRO!M$5&amp;$E904),'Hoja de Trabajo para listado'!$CD$151:$DC$151,0)),0)</f>
        <v>0</v>
      </c>
      <c r="N904" s="243">
        <f ca="1">+IFERROR(INDEX('Hoja de Trabajo para listado'!$A$155:$Z$1048576,MATCH($A904,'Hoja de Trabajo para listado'!$A$155:$A$1048576,0),MATCH((CUADRO!N$5&amp;$E904),'Hoja de Trabajo para listado'!$A$151:$Z$151,0)),0)+IFERROR(INDEX('Hoja de Trabajo para listado'!$AB$155:$BA$1048576,MATCH($A904,'Hoja de Trabajo para listado'!$AB$155:$AB$1048576,0),MATCH((CUADRO!N$5&amp;$E904),'Hoja de Trabajo para listado'!$AB$151:$BA$151,0)),0)+IFERROR(INDEX('Hoja de Trabajo para listado'!$BC$155:$CB$1048576,MATCH($A904,'Hoja de Trabajo para listado'!$BC$155:$BC$1048576,0),MATCH((CUADRO!N$5&amp;$E904),'Hoja de Trabajo para listado'!$BC$151:$CB$151,0)),0)+IFERROR(INDEX('Hoja de Trabajo para listado'!$DE$153:$DG$274,MATCH($A904,'Hoja de Trabajo para listado'!$DE$153:$DE$1048576,0),MATCH((CUADRO!N$5&amp;$E904),'Hoja de Trabajo para listado'!$DE$151:$DG$151,0)),0)+IFERROR(INDEX('Hoja de Trabajo para listado'!$CD$155:$DC$1048576,MATCH($A904,'Hoja de Trabajo para listado'!$CD$155:$CD$1048576,0),MATCH((CUADRO!N$5&amp;$E904),'Hoja de Trabajo para listado'!$CD$151:$DC$151,0)),0)</f>
        <v>0</v>
      </c>
      <c r="O904" s="243">
        <f ca="1">+IFERROR(INDEX('Hoja de Trabajo para listado'!$A$155:$Z$1048576,MATCH($A904,'Hoja de Trabajo para listado'!$A$155:$A$1048576,0),MATCH((CUADRO!O$5&amp;$E904),'Hoja de Trabajo para listado'!$A$151:$Z$151,0)),0)+IFERROR(INDEX('Hoja de Trabajo para listado'!$AB$155:$BA$1048576,MATCH($A904,'Hoja de Trabajo para listado'!$AB$155:$AB$1048576,0),MATCH((CUADRO!O$5&amp;$E904),'Hoja de Trabajo para listado'!$AB$151:$BA$151,0)),0)+IFERROR(INDEX('Hoja de Trabajo para listado'!$BC$155:$CB$1048576,MATCH($A904,'Hoja de Trabajo para listado'!$BC$155:$BC$1048576,0),MATCH((CUADRO!O$5&amp;$E904),'Hoja de Trabajo para listado'!$BC$151:$CB$151,0)),0)+IFERROR(INDEX('Hoja de Trabajo para listado'!$DE$153:$DG$274,MATCH($A904,'Hoja de Trabajo para listado'!$DE$153:$DE$1048576,0),MATCH((CUADRO!O$5&amp;$E904),'Hoja de Trabajo para listado'!$DE$151:$DG$151,0)),0)+IFERROR(INDEX('Hoja de Trabajo para listado'!$CD$155:$DC$1048576,MATCH($A904,'Hoja de Trabajo para listado'!$CD$155:$CD$1048576,0),MATCH((CUADRO!O$5&amp;$E904),'Hoja de Trabajo para listado'!$CD$151:$DC$151,0)),0)</f>
        <v>0</v>
      </c>
      <c r="P904" s="243">
        <f ca="1">+IFERROR(INDEX('Hoja de Trabajo para listado'!$A$155:$Z$1048576,MATCH($A904,'Hoja de Trabajo para listado'!$A$155:$A$1048576,0),MATCH((CUADRO!P$5&amp;$E904),'Hoja de Trabajo para listado'!$A$151:$Z$151,0)),0)+IFERROR(INDEX('Hoja de Trabajo para listado'!$AB$155:$BA$1048576,MATCH($A904,'Hoja de Trabajo para listado'!$AB$155:$AB$1048576,0),MATCH((CUADRO!P$5&amp;$E904),'Hoja de Trabajo para listado'!$AB$151:$BA$151,0)),0)+IFERROR(INDEX('Hoja de Trabajo para listado'!$BC$155:$CB$1048576,MATCH($A904,'Hoja de Trabajo para listado'!$BC$155:$BC$1048576,0),MATCH((CUADRO!P$5&amp;$E904),'Hoja de Trabajo para listado'!$BC$151:$CB$151,0)),0)+IFERROR(INDEX('Hoja de Trabajo para listado'!$DE$153:$DG$274,MATCH($A904,'Hoja de Trabajo para listado'!$DE$153:$DE$1048576,0),MATCH((CUADRO!P$5&amp;$E904),'Hoja de Trabajo para listado'!$DE$151:$DG$151,0)),0)+IFERROR(INDEX('Hoja de Trabajo para listado'!$CD$155:$DC$1048576,MATCH($A904,'Hoja de Trabajo para listado'!$CD$155:$CD$1048576,0),MATCH((CUADRO!P$5&amp;$E904),'Hoja de Trabajo para listado'!$CD$151:$DC$151,0)),0)</f>
        <v>0</v>
      </c>
      <c r="Q904" s="243">
        <f ca="1">+IFERROR(INDEX('Hoja de Trabajo para listado'!$A$155:$Z$1048576,MATCH($A904,'Hoja de Trabajo para listado'!$A$155:$A$1048576,0),MATCH((CUADRO!Q$5&amp;$E904),'Hoja de Trabajo para listado'!$A$151:$Z$151,0)),0)+IFERROR(INDEX('Hoja de Trabajo para listado'!$AB$155:$BA$1048576,MATCH($A904,'Hoja de Trabajo para listado'!$AB$155:$AB$1048576,0),MATCH((CUADRO!Q$5&amp;$E904),'Hoja de Trabajo para listado'!$AB$151:$BA$151,0)),0)+IFERROR(INDEX('Hoja de Trabajo para listado'!$BC$155:$CB$1048576,MATCH($A904,'Hoja de Trabajo para listado'!$BC$155:$BC$1048576,0),MATCH((CUADRO!Q$5&amp;$E904),'Hoja de Trabajo para listado'!$BC$151:$CB$151,0)),0)+IFERROR(INDEX('Hoja de Trabajo para listado'!$DE$153:$DG$274,MATCH($A904,'Hoja de Trabajo para listado'!$DE$153:$DE$1048576,0),MATCH((CUADRO!Q$5&amp;$E904),'Hoja de Trabajo para listado'!$DE$151:$DG$151,0)),0)+IFERROR(INDEX('Hoja de Trabajo para listado'!$CD$155:$DC$1048576,MATCH($A904,'Hoja de Trabajo para listado'!$CD$155:$CD$1048576,0),MATCH((CUADRO!Q$5&amp;$E904),'Hoja de Trabajo para listado'!$CD$151:$DC$151,0)),0)</f>
        <v>0</v>
      </c>
      <c r="R904" s="243">
        <f t="shared" ca="1" si="31"/>
        <v>0</v>
      </c>
      <c r="S904" s="249"/>
      <c r="T904" s="243">
        <f ca="1">+T905</f>
        <v>0</v>
      </c>
      <c r="U904" s="242">
        <f t="shared" si="32"/>
        <v>1</v>
      </c>
      <c r="V904" s="333" t="str">
        <f>+VLOOKUP(A904,bd_lista!$A$3:$E$590,5,FALSE)</f>
        <v>Gobiernos Autonomos Municipales</v>
      </c>
      <c r="W904" s="383" t="str">
        <f>+V904</f>
        <v>Gobiernos Autonomos Municipales</v>
      </c>
      <c r="X904" s="242">
        <f>+VLOOKUP(A904,[3]Sheet1!$A$13:$D$744,4,FALSE)</f>
        <v>0</v>
      </c>
      <c r="Y904" s="242" t="e">
        <f>+VLOOKUP(X904,bd_lista!$A$3:$C$590,3,FALSE)</f>
        <v>#N/A</v>
      </c>
      <c r="Z904" s="294">
        <f>+X904</f>
        <v>0</v>
      </c>
      <c r="AA904" s="295" t="e">
        <f>+Y904</f>
        <v>#N/A</v>
      </c>
    </row>
    <row r="905" spans="1:27" customFormat="1" ht="15" hidden="1" customHeight="1">
      <c r="A905" s="32">
        <v>1536</v>
      </c>
      <c r="B905" s="389"/>
      <c r="C905" s="247" t="str">
        <f>+VLOOKUP(A905,bd_lista!$A$3:$C$590,3,FALSE)</f>
        <v>Gobierno Autónomo Municipal de Tahua</v>
      </c>
      <c r="D905" s="386"/>
      <c r="E905" s="244" t="s">
        <v>1305</v>
      </c>
      <c r="F905" s="245">
        <f ca="1">+IFERROR(INDEX('Hoja de Trabajo para listado'!$A$155:$Z$1048576,MATCH($A905,'Hoja de Trabajo para listado'!$A$155:$A$1048576,0),MATCH((CUADRO!F$5&amp;$E905),'Hoja de Trabajo para listado'!$A$151:$Z$151,0)),0)+IFERROR(INDEX('Hoja de Trabajo para listado'!$AB$155:$BA$1048576,MATCH($A905,'Hoja de Trabajo para listado'!$AB$155:$AB$1048576,0),MATCH((CUADRO!F$5&amp;$E905),'Hoja de Trabajo para listado'!$AB$151:$BA$151,0)),0)+IFERROR(INDEX('Hoja de Trabajo para listado'!$BC$155:$CB$1048576,MATCH($A905,'Hoja de Trabajo para listado'!$BC$155:$BC$1048576,0),MATCH((CUADRO!F$5&amp;$E905),'Hoja de Trabajo para listado'!$BC$151:$CB$151,0)),0)+IFERROR(INDEX('Hoja de Trabajo para listado'!$DE$153:$DG$274,MATCH($A905,'Hoja de Trabajo para listado'!$DE$153:$DE$1048576,0),MATCH((CUADRO!F$5&amp;$E905),'Hoja de Trabajo para listado'!$DE$151:$DG$151,0)),0)+IFERROR(INDEX('Hoja de Trabajo para listado'!$CD$155:$DC$1048576,MATCH($A905,'Hoja de Trabajo para listado'!$CD$155:$CD$1048576,0),MATCH((CUADRO!F$5&amp;$E905),'Hoja de Trabajo para listado'!$CD$151:$DC$151,0)),0)</f>
        <v>0</v>
      </c>
      <c r="G905" s="245">
        <f ca="1">+IFERROR(INDEX('Hoja de Trabajo para listado'!$A$155:$Z$1048576,MATCH($A905,'Hoja de Trabajo para listado'!$A$155:$A$1048576,0),MATCH((CUADRO!G$5&amp;$E905),'Hoja de Trabajo para listado'!$A$151:$Z$151,0)),0)+IFERROR(INDEX('Hoja de Trabajo para listado'!$AB$155:$BA$1048576,MATCH($A905,'Hoja de Trabajo para listado'!$AB$155:$AB$1048576,0),MATCH((CUADRO!G$5&amp;$E905),'Hoja de Trabajo para listado'!$AB$151:$BA$151,0)),0)+IFERROR(INDEX('Hoja de Trabajo para listado'!$BC$155:$CB$1048576,MATCH($A905,'Hoja de Trabajo para listado'!$BC$155:$BC$1048576,0),MATCH((CUADRO!G$5&amp;$E905),'Hoja de Trabajo para listado'!$BC$151:$CB$151,0)),0)+IFERROR(INDEX('Hoja de Trabajo para listado'!$DE$153:$DG$274,MATCH($A905,'Hoja de Trabajo para listado'!$DE$153:$DE$1048576,0),MATCH((CUADRO!G$5&amp;$E905),'Hoja de Trabajo para listado'!$DE$151:$DG$151,0)),0)+IFERROR(INDEX('Hoja de Trabajo para listado'!$CD$155:$DC$1048576,MATCH($A905,'Hoja de Trabajo para listado'!$CD$155:$CD$1048576,0),MATCH((CUADRO!G$5&amp;$E905),'Hoja de Trabajo para listado'!$CD$151:$DC$151,0)),0)</f>
        <v>0</v>
      </c>
      <c r="H905" s="245">
        <f ca="1">+IFERROR(INDEX('Hoja de Trabajo para listado'!$A$155:$Z$1048576,MATCH($A905,'Hoja de Trabajo para listado'!$A$155:$A$1048576,0),MATCH((CUADRO!H$5&amp;$E905),'Hoja de Trabajo para listado'!$A$151:$Z$151,0)),0)+IFERROR(INDEX('Hoja de Trabajo para listado'!$AB$155:$BA$1048576,MATCH($A905,'Hoja de Trabajo para listado'!$AB$155:$AB$1048576,0),MATCH((CUADRO!H$5&amp;$E905),'Hoja de Trabajo para listado'!$AB$151:$BA$151,0)),0)+IFERROR(INDEX('Hoja de Trabajo para listado'!$BC$155:$CB$1048576,MATCH($A905,'Hoja de Trabajo para listado'!$BC$155:$BC$1048576,0),MATCH((CUADRO!H$5&amp;$E905),'Hoja de Trabajo para listado'!$BC$151:$CB$151,0)),0)+IFERROR(INDEX('Hoja de Trabajo para listado'!$DE$153:$DG$274,MATCH($A905,'Hoja de Trabajo para listado'!$DE$153:$DE$1048576,0),MATCH((CUADRO!H$5&amp;$E905),'Hoja de Trabajo para listado'!$DE$151:$DG$151,0)),0)+IFERROR(INDEX('Hoja de Trabajo para listado'!$CD$155:$DC$1048576,MATCH($A905,'Hoja de Trabajo para listado'!$CD$155:$CD$1048576,0),MATCH((CUADRO!H$5&amp;$E905),'Hoja de Trabajo para listado'!$CD$151:$DC$151,0)),0)</f>
        <v>0</v>
      </c>
      <c r="I905" s="245">
        <f ca="1">+IFERROR(INDEX('Hoja de Trabajo para listado'!$A$155:$Z$1048576,MATCH($A905,'Hoja de Trabajo para listado'!$A$155:$A$1048576,0),MATCH((CUADRO!I$5&amp;$E905),'Hoja de Trabajo para listado'!$A$151:$Z$151,0)),0)+IFERROR(INDEX('Hoja de Trabajo para listado'!$AB$155:$BA$1048576,MATCH($A905,'Hoja de Trabajo para listado'!$AB$155:$AB$1048576,0),MATCH((CUADRO!I$5&amp;$E905),'Hoja de Trabajo para listado'!$AB$151:$BA$151,0)),0)+IFERROR(INDEX('Hoja de Trabajo para listado'!$BC$155:$CB$1048576,MATCH($A905,'Hoja de Trabajo para listado'!$BC$155:$BC$1048576,0),MATCH((CUADRO!I$5&amp;$E905),'Hoja de Trabajo para listado'!$BC$151:$CB$151,0)),0)+IFERROR(INDEX('Hoja de Trabajo para listado'!$DE$153:$DG$274,MATCH($A905,'Hoja de Trabajo para listado'!$DE$153:$DE$1048576,0),MATCH((CUADRO!I$5&amp;$E905),'Hoja de Trabajo para listado'!$DE$151:$DG$151,0)),0)+IFERROR(INDEX('Hoja de Trabajo para listado'!$CD$155:$DC$1048576,MATCH($A905,'Hoja de Trabajo para listado'!$CD$155:$CD$1048576,0),MATCH((CUADRO!I$5&amp;$E905),'Hoja de Trabajo para listado'!$CD$151:$DC$151,0)),0)</f>
        <v>0</v>
      </c>
      <c r="J905" s="245">
        <f ca="1">+IFERROR(INDEX('Hoja de Trabajo para listado'!$A$155:$Z$1048576,MATCH($A905,'Hoja de Trabajo para listado'!$A$155:$A$1048576,0),MATCH((CUADRO!J$5&amp;$E905),'Hoja de Trabajo para listado'!$A$151:$Z$151,0)),0)+IFERROR(INDEX('Hoja de Trabajo para listado'!$AB$155:$BA$1048576,MATCH($A905,'Hoja de Trabajo para listado'!$AB$155:$AB$1048576,0),MATCH((CUADRO!J$5&amp;$E905),'Hoja de Trabajo para listado'!$AB$151:$BA$151,0)),0)+IFERROR(INDEX('Hoja de Trabajo para listado'!$BC$155:$CB$1048576,MATCH($A905,'Hoja de Trabajo para listado'!$BC$155:$BC$1048576,0),MATCH((CUADRO!J$5&amp;$E905),'Hoja de Trabajo para listado'!$BC$151:$CB$151,0)),0)+IFERROR(INDEX('Hoja de Trabajo para listado'!$DE$153:$DG$274,MATCH($A905,'Hoja de Trabajo para listado'!$DE$153:$DE$1048576,0),MATCH((CUADRO!J$5&amp;$E905),'Hoja de Trabajo para listado'!$DE$151:$DG$151,0)),0)+IFERROR(INDEX('Hoja de Trabajo para listado'!$CD$155:$DC$1048576,MATCH($A905,'Hoja de Trabajo para listado'!$CD$155:$CD$1048576,0),MATCH((CUADRO!J$5&amp;$E905),'Hoja de Trabajo para listado'!$CD$151:$DC$151,0)),0)</f>
        <v>0</v>
      </c>
      <c r="K905" s="245">
        <f ca="1">+IFERROR(INDEX('Hoja de Trabajo para listado'!$A$155:$Z$1048576,MATCH($A905,'Hoja de Trabajo para listado'!$A$155:$A$1048576,0),MATCH((CUADRO!K$5&amp;$E905),'Hoja de Trabajo para listado'!$A$151:$Z$151,0)),0)+IFERROR(INDEX('Hoja de Trabajo para listado'!$AB$155:$BA$1048576,MATCH($A905,'Hoja de Trabajo para listado'!$AB$155:$AB$1048576,0),MATCH((CUADRO!K$5&amp;$E905),'Hoja de Trabajo para listado'!$AB$151:$BA$151,0)),0)+IFERROR(INDEX('Hoja de Trabajo para listado'!$BC$155:$CB$1048576,MATCH($A905,'Hoja de Trabajo para listado'!$BC$155:$BC$1048576,0),MATCH((CUADRO!K$5&amp;$E905),'Hoja de Trabajo para listado'!$BC$151:$CB$151,0)),0)+IFERROR(INDEX('Hoja de Trabajo para listado'!$DE$153:$DG$274,MATCH($A905,'Hoja de Trabajo para listado'!$DE$153:$DE$1048576,0),MATCH((CUADRO!K$5&amp;$E905),'Hoja de Trabajo para listado'!$DE$151:$DG$151,0)),0)+IFERROR(INDEX('Hoja de Trabajo para listado'!$CD$155:$DC$1048576,MATCH($A905,'Hoja de Trabajo para listado'!$CD$155:$CD$1048576,0),MATCH((CUADRO!K$5&amp;$E905),'Hoja de Trabajo para listado'!$CD$151:$DC$151,0)),0)</f>
        <v>0</v>
      </c>
      <c r="L905" s="245">
        <f ca="1">+IFERROR(INDEX('Hoja de Trabajo para listado'!$A$155:$Z$1048576,MATCH($A905,'Hoja de Trabajo para listado'!$A$155:$A$1048576,0),MATCH((CUADRO!L$5&amp;$E905),'Hoja de Trabajo para listado'!$A$151:$Z$151,0)),0)+IFERROR(INDEX('Hoja de Trabajo para listado'!$AB$155:$BA$1048576,MATCH($A905,'Hoja de Trabajo para listado'!$AB$155:$AB$1048576,0),MATCH((CUADRO!L$5&amp;$E905),'Hoja de Trabajo para listado'!$AB$151:$BA$151,0)),0)+IFERROR(INDEX('Hoja de Trabajo para listado'!$BC$155:$CB$1048576,MATCH($A905,'Hoja de Trabajo para listado'!$BC$155:$BC$1048576,0),MATCH((CUADRO!L$5&amp;$E905),'Hoja de Trabajo para listado'!$BC$151:$CB$151,0)),0)+IFERROR(INDEX('Hoja de Trabajo para listado'!$DE$153:$DG$274,MATCH($A905,'Hoja de Trabajo para listado'!$DE$153:$DE$1048576,0),MATCH((CUADRO!L$5&amp;$E905),'Hoja de Trabajo para listado'!$DE$151:$DG$151,0)),0)+IFERROR(INDEX('Hoja de Trabajo para listado'!$CD$155:$DC$1048576,MATCH($A905,'Hoja de Trabajo para listado'!$CD$155:$CD$1048576,0),MATCH((CUADRO!L$5&amp;$E905),'Hoja de Trabajo para listado'!$CD$151:$DC$151,0)),0)</f>
        <v>0</v>
      </c>
      <c r="M905" s="245">
        <f ca="1">+IFERROR(INDEX('Hoja de Trabajo para listado'!$A$155:$Z$1048576,MATCH($A905,'Hoja de Trabajo para listado'!$A$155:$A$1048576,0),MATCH((CUADRO!M$5&amp;$E905),'Hoja de Trabajo para listado'!$A$151:$Z$151,0)),0)+IFERROR(INDEX('Hoja de Trabajo para listado'!$AB$155:$BA$1048576,MATCH($A905,'Hoja de Trabajo para listado'!$AB$155:$AB$1048576,0),MATCH((CUADRO!M$5&amp;$E905),'Hoja de Trabajo para listado'!$AB$151:$BA$151,0)),0)+IFERROR(INDEX('Hoja de Trabajo para listado'!$BC$155:$CB$1048576,MATCH($A905,'Hoja de Trabajo para listado'!$BC$155:$BC$1048576,0),MATCH((CUADRO!M$5&amp;$E905),'Hoja de Trabajo para listado'!$BC$151:$CB$151,0)),0)+IFERROR(INDEX('Hoja de Trabajo para listado'!$DE$153:$DG$274,MATCH($A905,'Hoja de Trabajo para listado'!$DE$153:$DE$1048576,0),MATCH((CUADRO!M$5&amp;$E905),'Hoja de Trabajo para listado'!$DE$151:$DG$151,0)),0)+IFERROR(INDEX('Hoja de Trabajo para listado'!$CD$155:$DC$1048576,MATCH($A905,'Hoja de Trabajo para listado'!$CD$155:$CD$1048576,0),MATCH((CUADRO!M$5&amp;$E905),'Hoja de Trabajo para listado'!$CD$151:$DC$151,0)),0)</f>
        <v>0</v>
      </c>
      <c r="N905" s="245">
        <f ca="1">+IFERROR(INDEX('Hoja de Trabajo para listado'!$A$155:$Z$1048576,MATCH($A905,'Hoja de Trabajo para listado'!$A$155:$A$1048576,0),MATCH((CUADRO!N$5&amp;$E905),'Hoja de Trabajo para listado'!$A$151:$Z$151,0)),0)+IFERROR(INDEX('Hoja de Trabajo para listado'!$AB$155:$BA$1048576,MATCH($A905,'Hoja de Trabajo para listado'!$AB$155:$AB$1048576,0),MATCH((CUADRO!N$5&amp;$E905),'Hoja de Trabajo para listado'!$AB$151:$BA$151,0)),0)+IFERROR(INDEX('Hoja de Trabajo para listado'!$BC$155:$CB$1048576,MATCH($A905,'Hoja de Trabajo para listado'!$BC$155:$BC$1048576,0),MATCH((CUADRO!N$5&amp;$E905),'Hoja de Trabajo para listado'!$BC$151:$CB$151,0)),0)+IFERROR(INDEX('Hoja de Trabajo para listado'!$DE$153:$DG$274,MATCH($A905,'Hoja de Trabajo para listado'!$DE$153:$DE$1048576,0),MATCH((CUADRO!N$5&amp;$E905),'Hoja de Trabajo para listado'!$DE$151:$DG$151,0)),0)+IFERROR(INDEX('Hoja de Trabajo para listado'!$CD$155:$DC$1048576,MATCH($A905,'Hoja de Trabajo para listado'!$CD$155:$CD$1048576,0),MATCH((CUADRO!N$5&amp;$E905),'Hoja de Trabajo para listado'!$CD$151:$DC$151,0)),0)</f>
        <v>0</v>
      </c>
      <c r="O905" s="245">
        <f ca="1">+IFERROR(INDEX('Hoja de Trabajo para listado'!$A$155:$Z$1048576,MATCH($A905,'Hoja de Trabajo para listado'!$A$155:$A$1048576,0),MATCH((CUADRO!O$5&amp;$E905),'Hoja de Trabajo para listado'!$A$151:$Z$151,0)),0)+IFERROR(INDEX('Hoja de Trabajo para listado'!$AB$155:$BA$1048576,MATCH($A905,'Hoja de Trabajo para listado'!$AB$155:$AB$1048576,0),MATCH((CUADRO!O$5&amp;$E905),'Hoja de Trabajo para listado'!$AB$151:$BA$151,0)),0)+IFERROR(INDEX('Hoja de Trabajo para listado'!$BC$155:$CB$1048576,MATCH($A905,'Hoja de Trabajo para listado'!$BC$155:$BC$1048576,0),MATCH((CUADRO!O$5&amp;$E905),'Hoja de Trabajo para listado'!$BC$151:$CB$151,0)),0)+IFERROR(INDEX('Hoja de Trabajo para listado'!$DE$153:$DG$274,MATCH($A905,'Hoja de Trabajo para listado'!$DE$153:$DE$1048576,0),MATCH((CUADRO!O$5&amp;$E905),'Hoja de Trabajo para listado'!$DE$151:$DG$151,0)),0)+IFERROR(INDEX('Hoja de Trabajo para listado'!$CD$155:$DC$1048576,MATCH($A905,'Hoja de Trabajo para listado'!$CD$155:$CD$1048576,0),MATCH((CUADRO!O$5&amp;$E905),'Hoja de Trabajo para listado'!$CD$151:$DC$151,0)),0)</f>
        <v>0</v>
      </c>
      <c r="P905" s="245">
        <f ca="1">+IFERROR(INDEX('Hoja de Trabajo para listado'!$A$155:$Z$1048576,MATCH($A905,'Hoja de Trabajo para listado'!$A$155:$A$1048576,0),MATCH((CUADRO!P$5&amp;$E905),'Hoja de Trabajo para listado'!$A$151:$Z$151,0)),0)+IFERROR(INDEX('Hoja de Trabajo para listado'!$AB$155:$BA$1048576,MATCH($A905,'Hoja de Trabajo para listado'!$AB$155:$AB$1048576,0),MATCH((CUADRO!P$5&amp;$E905),'Hoja de Trabajo para listado'!$AB$151:$BA$151,0)),0)+IFERROR(INDEX('Hoja de Trabajo para listado'!$BC$155:$CB$1048576,MATCH($A905,'Hoja de Trabajo para listado'!$BC$155:$BC$1048576,0),MATCH((CUADRO!P$5&amp;$E905),'Hoja de Trabajo para listado'!$BC$151:$CB$151,0)),0)+IFERROR(INDEX('Hoja de Trabajo para listado'!$DE$153:$DG$274,MATCH($A905,'Hoja de Trabajo para listado'!$DE$153:$DE$1048576,0),MATCH((CUADRO!P$5&amp;$E905),'Hoja de Trabajo para listado'!$DE$151:$DG$151,0)),0)+IFERROR(INDEX('Hoja de Trabajo para listado'!$CD$155:$DC$1048576,MATCH($A905,'Hoja de Trabajo para listado'!$CD$155:$CD$1048576,0),MATCH((CUADRO!P$5&amp;$E905),'Hoja de Trabajo para listado'!$CD$151:$DC$151,0)),0)</f>
        <v>0</v>
      </c>
      <c r="Q905" s="245">
        <f ca="1">+IFERROR(INDEX('Hoja de Trabajo para listado'!$A$155:$Z$1048576,MATCH($A905,'Hoja de Trabajo para listado'!$A$155:$A$1048576,0),MATCH((CUADRO!Q$5&amp;$E905),'Hoja de Trabajo para listado'!$A$151:$Z$151,0)),0)+IFERROR(INDEX('Hoja de Trabajo para listado'!$AB$155:$BA$1048576,MATCH($A905,'Hoja de Trabajo para listado'!$AB$155:$AB$1048576,0),MATCH((CUADRO!Q$5&amp;$E905),'Hoja de Trabajo para listado'!$AB$151:$BA$151,0)),0)+IFERROR(INDEX('Hoja de Trabajo para listado'!$BC$155:$CB$1048576,MATCH($A905,'Hoja de Trabajo para listado'!$BC$155:$BC$1048576,0),MATCH((CUADRO!Q$5&amp;$E905),'Hoja de Trabajo para listado'!$BC$151:$CB$151,0)),0)+IFERROR(INDEX('Hoja de Trabajo para listado'!$DE$153:$DG$274,MATCH($A905,'Hoja de Trabajo para listado'!$DE$153:$DE$1048576,0),MATCH((CUADRO!Q$5&amp;$E905),'Hoja de Trabajo para listado'!$DE$151:$DG$151,0)),0)+IFERROR(INDEX('Hoja de Trabajo para listado'!$CD$155:$DC$1048576,MATCH($A905,'Hoja de Trabajo para listado'!$CD$155:$CD$1048576,0),MATCH((CUADRO!Q$5&amp;$E905),'Hoja de Trabajo para listado'!$CD$151:$DC$151,0)),0)</f>
        <v>0</v>
      </c>
      <c r="R905" s="245">
        <f t="shared" ca="1" si="31"/>
        <v>0</v>
      </c>
      <c r="S905" s="259">
        <f ca="1">+R904+R905</f>
        <v>0</v>
      </c>
      <c r="T905" s="245">
        <f ca="1">+S905</f>
        <v>0</v>
      </c>
      <c r="U905" s="244">
        <f t="shared" si="32"/>
        <v>2</v>
      </c>
      <c r="V905" s="333" t="str">
        <f>+VLOOKUP(A905,bd_lista!$A$3:$E$590,5,FALSE)</f>
        <v>Gobiernos Autonomos Municipales</v>
      </c>
      <c r="W905" s="384"/>
      <c r="X905" s="242">
        <f>+VLOOKUP(A905,[3]Sheet1!$A$13:$D$744,4,FALSE)</f>
        <v>0</v>
      </c>
      <c r="Y905" s="242" t="e">
        <f>+VLOOKUP(X905,bd_lista!$A$3:$C$590,3,FALSE)</f>
        <v>#N/A</v>
      </c>
      <c r="Z905" s="292"/>
      <c r="AA905" s="293"/>
    </row>
    <row r="906" spans="1:27" customFormat="1" ht="15" hidden="1" customHeight="1">
      <c r="A906" s="32">
        <v>1537</v>
      </c>
      <c r="B906" s="388">
        <f>+A906</f>
        <v>1537</v>
      </c>
      <c r="C906" s="247" t="str">
        <f>+VLOOKUP(A906,bd_lista!$A$3:$C$590,3,FALSE)</f>
        <v>Gobierno Autónomo Municipal de Villazón</v>
      </c>
      <c r="D906" s="385" t="str">
        <f>+C906</f>
        <v>Gobierno Autónomo Municipal de Villazón</v>
      </c>
      <c r="E906" s="242" t="s">
        <v>1304</v>
      </c>
      <c r="F906" s="243">
        <f ca="1">+IFERROR(INDEX('Hoja de Trabajo para listado'!$A$155:$Z$1048576,MATCH($A906,'Hoja de Trabajo para listado'!$A$155:$A$1048576,0),MATCH((CUADRO!F$5&amp;$E906),'Hoja de Trabajo para listado'!$A$151:$Z$151,0)),0)+IFERROR(INDEX('Hoja de Trabajo para listado'!$AB$155:$BA$1048576,MATCH($A906,'Hoja de Trabajo para listado'!$AB$155:$AB$1048576,0),MATCH((CUADRO!F$5&amp;$E906),'Hoja de Trabajo para listado'!$AB$151:$BA$151,0)),0)+IFERROR(INDEX('Hoja de Trabajo para listado'!$BC$155:$CB$1048576,MATCH($A906,'Hoja de Trabajo para listado'!$BC$155:$BC$1048576,0),MATCH((CUADRO!F$5&amp;$E906),'Hoja de Trabajo para listado'!$BC$151:$CB$151,0)),0)+IFERROR(INDEX('Hoja de Trabajo para listado'!$DE$153:$DG$274,MATCH($A906,'Hoja de Trabajo para listado'!$DE$153:$DE$1048576,0),MATCH((CUADRO!F$5&amp;$E906),'Hoja de Trabajo para listado'!$DE$151:$DG$151,0)),0)+IFERROR(INDEX('Hoja de Trabajo para listado'!$CD$155:$DC$1048576,MATCH($A906,'Hoja de Trabajo para listado'!$CD$155:$CD$1048576,0),MATCH((CUADRO!F$5&amp;$E906),'Hoja de Trabajo para listado'!$CD$151:$DC$151,0)),0)</f>
        <v>0</v>
      </c>
      <c r="G906" s="243">
        <f ca="1">+IFERROR(INDEX('Hoja de Trabajo para listado'!$A$155:$Z$1048576,MATCH($A906,'Hoja de Trabajo para listado'!$A$155:$A$1048576,0),MATCH((CUADRO!G$5&amp;$E906),'Hoja de Trabajo para listado'!$A$151:$Z$151,0)),0)+IFERROR(INDEX('Hoja de Trabajo para listado'!$AB$155:$BA$1048576,MATCH($A906,'Hoja de Trabajo para listado'!$AB$155:$AB$1048576,0),MATCH((CUADRO!G$5&amp;$E906),'Hoja de Trabajo para listado'!$AB$151:$BA$151,0)),0)+IFERROR(INDEX('Hoja de Trabajo para listado'!$BC$155:$CB$1048576,MATCH($A906,'Hoja de Trabajo para listado'!$BC$155:$BC$1048576,0),MATCH((CUADRO!G$5&amp;$E906),'Hoja de Trabajo para listado'!$BC$151:$CB$151,0)),0)+IFERROR(INDEX('Hoja de Trabajo para listado'!$DE$153:$DG$274,MATCH($A906,'Hoja de Trabajo para listado'!$DE$153:$DE$1048576,0),MATCH((CUADRO!G$5&amp;$E906),'Hoja de Trabajo para listado'!$DE$151:$DG$151,0)),0)+IFERROR(INDEX('Hoja de Trabajo para listado'!$CD$155:$DC$1048576,MATCH($A906,'Hoja de Trabajo para listado'!$CD$155:$CD$1048576,0),MATCH((CUADRO!G$5&amp;$E906),'Hoja de Trabajo para listado'!$CD$151:$DC$151,0)),0)</f>
        <v>0</v>
      </c>
      <c r="H906" s="243">
        <f ca="1">+IFERROR(INDEX('Hoja de Trabajo para listado'!$A$155:$Z$1048576,MATCH($A906,'Hoja de Trabajo para listado'!$A$155:$A$1048576,0),MATCH((CUADRO!H$5&amp;$E906),'Hoja de Trabajo para listado'!$A$151:$Z$151,0)),0)+IFERROR(INDEX('Hoja de Trabajo para listado'!$AB$155:$BA$1048576,MATCH($A906,'Hoja de Trabajo para listado'!$AB$155:$AB$1048576,0),MATCH((CUADRO!H$5&amp;$E906),'Hoja de Trabajo para listado'!$AB$151:$BA$151,0)),0)+IFERROR(INDEX('Hoja de Trabajo para listado'!$BC$155:$CB$1048576,MATCH($A906,'Hoja de Trabajo para listado'!$BC$155:$BC$1048576,0),MATCH((CUADRO!H$5&amp;$E906),'Hoja de Trabajo para listado'!$BC$151:$CB$151,0)),0)+IFERROR(INDEX('Hoja de Trabajo para listado'!$DE$153:$DG$274,MATCH($A906,'Hoja de Trabajo para listado'!$DE$153:$DE$1048576,0),MATCH((CUADRO!H$5&amp;$E906),'Hoja de Trabajo para listado'!$DE$151:$DG$151,0)),0)+IFERROR(INDEX('Hoja de Trabajo para listado'!$CD$155:$DC$1048576,MATCH($A906,'Hoja de Trabajo para listado'!$CD$155:$CD$1048576,0),MATCH((CUADRO!H$5&amp;$E906),'Hoja de Trabajo para listado'!$CD$151:$DC$151,0)),0)</f>
        <v>0</v>
      </c>
      <c r="I906" s="243">
        <f ca="1">+IFERROR(INDEX('Hoja de Trabajo para listado'!$A$155:$Z$1048576,MATCH($A906,'Hoja de Trabajo para listado'!$A$155:$A$1048576,0),MATCH((CUADRO!I$5&amp;$E906),'Hoja de Trabajo para listado'!$A$151:$Z$151,0)),0)+IFERROR(INDEX('Hoja de Trabajo para listado'!$AB$155:$BA$1048576,MATCH($A906,'Hoja de Trabajo para listado'!$AB$155:$AB$1048576,0),MATCH((CUADRO!I$5&amp;$E906),'Hoja de Trabajo para listado'!$AB$151:$BA$151,0)),0)+IFERROR(INDEX('Hoja de Trabajo para listado'!$BC$155:$CB$1048576,MATCH($A906,'Hoja de Trabajo para listado'!$BC$155:$BC$1048576,0),MATCH((CUADRO!I$5&amp;$E906),'Hoja de Trabajo para listado'!$BC$151:$CB$151,0)),0)+IFERROR(INDEX('Hoja de Trabajo para listado'!$DE$153:$DG$274,MATCH($A906,'Hoja de Trabajo para listado'!$DE$153:$DE$1048576,0),MATCH((CUADRO!I$5&amp;$E906),'Hoja de Trabajo para listado'!$DE$151:$DG$151,0)),0)+IFERROR(INDEX('Hoja de Trabajo para listado'!$CD$155:$DC$1048576,MATCH($A906,'Hoja de Trabajo para listado'!$CD$155:$CD$1048576,0),MATCH((CUADRO!I$5&amp;$E906),'Hoja de Trabajo para listado'!$CD$151:$DC$151,0)),0)</f>
        <v>0</v>
      </c>
      <c r="J906" s="243">
        <f ca="1">+IFERROR(INDEX('Hoja de Trabajo para listado'!$A$155:$Z$1048576,MATCH($A906,'Hoja de Trabajo para listado'!$A$155:$A$1048576,0),MATCH((CUADRO!J$5&amp;$E906),'Hoja de Trabajo para listado'!$A$151:$Z$151,0)),0)+IFERROR(INDEX('Hoja de Trabajo para listado'!$AB$155:$BA$1048576,MATCH($A906,'Hoja de Trabajo para listado'!$AB$155:$AB$1048576,0),MATCH((CUADRO!J$5&amp;$E906),'Hoja de Trabajo para listado'!$AB$151:$BA$151,0)),0)+IFERROR(INDEX('Hoja de Trabajo para listado'!$BC$155:$CB$1048576,MATCH($A906,'Hoja de Trabajo para listado'!$BC$155:$BC$1048576,0),MATCH((CUADRO!J$5&amp;$E906),'Hoja de Trabajo para listado'!$BC$151:$CB$151,0)),0)+IFERROR(INDEX('Hoja de Trabajo para listado'!$DE$153:$DG$274,MATCH($A906,'Hoja de Trabajo para listado'!$DE$153:$DE$1048576,0),MATCH((CUADRO!J$5&amp;$E906),'Hoja de Trabajo para listado'!$DE$151:$DG$151,0)),0)+IFERROR(INDEX('Hoja de Trabajo para listado'!$CD$155:$DC$1048576,MATCH($A906,'Hoja de Trabajo para listado'!$CD$155:$CD$1048576,0),MATCH((CUADRO!J$5&amp;$E906),'Hoja de Trabajo para listado'!$CD$151:$DC$151,0)),0)</f>
        <v>0</v>
      </c>
      <c r="K906" s="243">
        <f ca="1">+IFERROR(INDEX('Hoja de Trabajo para listado'!$A$155:$Z$1048576,MATCH($A906,'Hoja de Trabajo para listado'!$A$155:$A$1048576,0),MATCH((CUADRO!K$5&amp;$E906),'Hoja de Trabajo para listado'!$A$151:$Z$151,0)),0)+IFERROR(INDEX('Hoja de Trabajo para listado'!$AB$155:$BA$1048576,MATCH($A906,'Hoja de Trabajo para listado'!$AB$155:$AB$1048576,0),MATCH((CUADRO!K$5&amp;$E906),'Hoja de Trabajo para listado'!$AB$151:$BA$151,0)),0)+IFERROR(INDEX('Hoja de Trabajo para listado'!$BC$155:$CB$1048576,MATCH($A906,'Hoja de Trabajo para listado'!$BC$155:$BC$1048576,0),MATCH((CUADRO!K$5&amp;$E906),'Hoja de Trabajo para listado'!$BC$151:$CB$151,0)),0)+IFERROR(INDEX('Hoja de Trabajo para listado'!$DE$153:$DG$274,MATCH($A906,'Hoja de Trabajo para listado'!$DE$153:$DE$1048576,0),MATCH((CUADRO!K$5&amp;$E906),'Hoja de Trabajo para listado'!$DE$151:$DG$151,0)),0)+IFERROR(INDEX('Hoja de Trabajo para listado'!$CD$155:$DC$1048576,MATCH($A906,'Hoja de Trabajo para listado'!$CD$155:$CD$1048576,0),MATCH((CUADRO!K$5&amp;$E906),'Hoja de Trabajo para listado'!$CD$151:$DC$151,0)),0)</f>
        <v>0</v>
      </c>
      <c r="L906" s="243">
        <f ca="1">+IFERROR(INDEX('Hoja de Trabajo para listado'!$A$155:$Z$1048576,MATCH($A906,'Hoja de Trabajo para listado'!$A$155:$A$1048576,0),MATCH((CUADRO!L$5&amp;$E906),'Hoja de Trabajo para listado'!$A$151:$Z$151,0)),0)+IFERROR(INDEX('Hoja de Trabajo para listado'!$AB$155:$BA$1048576,MATCH($A906,'Hoja de Trabajo para listado'!$AB$155:$AB$1048576,0),MATCH((CUADRO!L$5&amp;$E906),'Hoja de Trabajo para listado'!$AB$151:$BA$151,0)),0)+IFERROR(INDEX('Hoja de Trabajo para listado'!$BC$155:$CB$1048576,MATCH($A906,'Hoja de Trabajo para listado'!$BC$155:$BC$1048576,0),MATCH((CUADRO!L$5&amp;$E906),'Hoja de Trabajo para listado'!$BC$151:$CB$151,0)),0)+IFERROR(INDEX('Hoja de Trabajo para listado'!$DE$153:$DG$274,MATCH($A906,'Hoja de Trabajo para listado'!$DE$153:$DE$1048576,0),MATCH((CUADRO!L$5&amp;$E906),'Hoja de Trabajo para listado'!$DE$151:$DG$151,0)),0)+IFERROR(INDEX('Hoja de Trabajo para listado'!$CD$155:$DC$1048576,MATCH($A906,'Hoja de Trabajo para listado'!$CD$155:$CD$1048576,0),MATCH((CUADRO!L$5&amp;$E906),'Hoja de Trabajo para listado'!$CD$151:$DC$151,0)),0)</f>
        <v>0</v>
      </c>
      <c r="M906" s="243">
        <f ca="1">+IFERROR(INDEX('Hoja de Trabajo para listado'!$A$155:$Z$1048576,MATCH($A906,'Hoja de Trabajo para listado'!$A$155:$A$1048576,0),MATCH((CUADRO!M$5&amp;$E906),'Hoja de Trabajo para listado'!$A$151:$Z$151,0)),0)+IFERROR(INDEX('Hoja de Trabajo para listado'!$AB$155:$BA$1048576,MATCH($A906,'Hoja de Trabajo para listado'!$AB$155:$AB$1048576,0),MATCH((CUADRO!M$5&amp;$E906),'Hoja de Trabajo para listado'!$AB$151:$BA$151,0)),0)+IFERROR(INDEX('Hoja de Trabajo para listado'!$BC$155:$CB$1048576,MATCH($A906,'Hoja de Trabajo para listado'!$BC$155:$BC$1048576,0),MATCH((CUADRO!M$5&amp;$E906),'Hoja de Trabajo para listado'!$BC$151:$CB$151,0)),0)+IFERROR(INDEX('Hoja de Trabajo para listado'!$DE$153:$DG$274,MATCH($A906,'Hoja de Trabajo para listado'!$DE$153:$DE$1048576,0),MATCH((CUADRO!M$5&amp;$E906),'Hoja de Trabajo para listado'!$DE$151:$DG$151,0)),0)+IFERROR(INDEX('Hoja de Trabajo para listado'!$CD$155:$DC$1048576,MATCH($A906,'Hoja de Trabajo para listado'!$CD$155:$CD$1048576,0),MATCH((CUADRO!M$5&amp;$E906),'Hoja de Trabajo para listado'!$CD$151:$DC$151,0)),0)</f>
        <v>0</v>
      </c>
      <c r="N906" s="243">
        <f ca="1">+IFERROR(INDEX('Hoja de Trabajo para listado'!$A$155:$Z$1048576,MATCH($A906,'Hoja de Trabajo para listado'!$A$155:$A$1048576,0),MATCH((CUADRO!N$5&amp;$E906),'Hoja de Trabajo para listado'!$A$151:$Z$151,0)),0)+IFERROR(INDEX('Hoja de Trabajo para listado'!$AB$155:$BA$1048576,MATCH($A906,'Hoja de Trabajo para listado'!$AB$155:$AB$1048576,0),MATCH((CUADRO!N$5&amp;$E906),'Hoja de Trabajo para listado'!$AB$151:$BA$151,0)),0)+IFERROR(INDEX('Hoja de Trabajo para listado'!$BC$155:$CB$1048576,MATCH($A906,'Hoja de Trabajo para listado'!$BC$155:$BC$1048576,0),MATCH((CUADRO!N$5&amp;$E906),'Hoja de Trabajo para listado'!$BC$151:$CB$151,0)),0)+IFERROR(INDEX('Hoja de Trabajo para listado'!$DE$153:$DG$274,MATCH($A906,'Hoja de Trabajo para listado'!$DE$153:$DE$1048576,0),MATCH((CUADRO!N$5&amp;$E906),'Hoja de Trabajo para listado'!$DE$151:$DG$151,0)),0)+IFERROR(INDEX('Hoja de Trabajo para listado'!$CD$155:$DC$1048576,MATCH($A906,'Hoja de Trabajo para listado'!$CD$155:$CD$1048576,0),MATCH((CUADRO!N$5&amp;$E906),'Hoja de Trabajo para listado'!$CD$151:$DC$151,0)),0)</f>
        <v>0</v>
      </c>
      <c r="O906" s="243">
        <f ca="1">+IFERROR(INDEX('Hoja de Trabajo para listado'!$A$155:$Z$1048576,MATCH($A906,'Hoja de Trabajo para listado'!$A$155:$A$1048576,0),MATCH((CUADRO!O$5&amp;$E906),'Hoja de Trabajo para listado'!$A$151:$Z$151,0)),0)+IFERROR(INDEX('Hoja de Trabajo para listado'!$AB$155:$BA$1048576,MATCH($A906,'Hoja de Trabajo para listado'!$AB$155:$AB$1048576,0),MATCH((CUADRO!O$5&amp;$E906),'Hoja de Trabajo para listado'!$AB$151:$BA$151,0)),0)+IFERROR(INDEX('Hoja de Trabajo para listado'!$BC$155:$CB$1048576,MATCH($A906,'Hoja de Trabajo para listado'!$BC$155:$BC$1048576,0),MATCH((CUADRO!O$5&amp;$E906),'Hoja de Trabajo para listado'!$BC$151:$CB$151,0)),0)+IFERROR(INDEX('Hoja de Trabajo para listado'!$DE$153:$DG$274,MATCH($A906,'Hoja de Trabajo para listado'!$DE$153:$DE$1048576,0),MATCH((CUADRO!O$5&amp;$E906),'Hoja de Trabajo para listado'!$DE$151:$DG$151,0)),0)+IFERROR(INDEX('Hoja de Trabajo para listado'!$CD$155:$DC$1048576,MATCH($A906,'Hoja de Trabajo para listado'!$CD$155:$CD$1048576,0),MATCH((CUADRO!O$5&amp;$E906),'Hoja de Trabajo para listado'!$CD$151:$DC$151,0)),0)</f>
        <v>0</v>
      </c>
      <c r="P906" s="243">
        <f ca="1">+IFERROR(INDEX('Hoja de Trabajo para listado'!$A$155:$Z$1048576,MATCH($A906,'Hoja de Trabajo para listado'!$A$155:$A$1048576,0),MATCH((CUADRO!P$5&amp;$E906),'Hoja de Trabajo para listado'!$A$151:$Z$151,0)),0)+IFERROR(INDEX('Hoja de Trabajo para listado'!$AB$155:$BA$1048576,MATCH($A906,'Hoja de Trabajo para listado'!$AB$155:$AB$1048576,0),MATCH((CUADRO!P$5&amp;$E906),'Hoja de Trabajo para listado'!$AB$151:$BA$151,0)),0)+IFERROR(INDEX('Hoja de Trabajo para listado'!$BC$155:$CB$1048576,MATCH($A906,'Hoja de Trabajo para listado'!$BC$155:$BC$1048576,0),MATCH((CUADRO!P$5&amp;$E906),'Hoja de Trabajo para listado'!$BC$151:$CB$151,0)),0)+IFERROR(INDEX('Hoja de Trabajo para listado'!$DE$153:$DG$274,MATCH($A906,'Hoja de Trabajo para listado'!$DE$153:$DE$1048576,0),MATCH((CUADRO!P$5&amp;$E906),'Hoja de Trabajo para listado'!$DE$151:$DG$151,0)),0)+IFERROR(INDEX('Hoja de Trabajo para listado'!$CD$155:$DC$1048576,MATCH($A906,'Hoja de Trabajo para listado'!$CD$155:$CD$1048576,0),MATCH((CUADRO!P$5&amp;$E906),'Hoja de Trabajo para listado'!$CD$151:$DC$151,0)),0)</f>
        <v>0</v>
      </c>
      <c r="Q906" s="243">
        <f ca="1">+IFERROR(INDEX('Hoja de Trabajo para listado'!$A$155:$Z$1048576,MATCH($A906,'Hoja de Trabajo para listado'!$A$155:$A$1048576,0),MATCH((CUADRO!Q$5&amp;$E906),'Hoja de Trabajo para listado'!$A$151:$Z$151,0)),0)+IFERROR(INDEX('Hoja de Trabajo para listado'!$AB$155:$BA$1048576,MATCH($A906,'Hoja de Trabajo para listado'!$AB$155:$AB$1048576,0),MATCH((CUADRO!Q$5&amp;$E906),'Hoja de Trabajo para listado'!$AB$151:$BA$151,0)),0)+IFERROR(INDEX('Hoja de Trabajo para listado'!$BC$155:$CB$1048576,MATCH($A906,'Hoja de Trabajo para listado'!$BC$155:$BC$1048576,0),MATCH((CUADRO!Q$5&amp;$E906),'Hoja de Trabajo para listado'!$BC$151:$CB$151,0)),0)+IFERROR(INDEX('Hoja de Trabajo para listado'!$DE$153:$DG$274,MATCH($A906,'Hoja de Trabajo para listado'!$DE$153:$DE$1048576,0),MATCH((CUADRO!Q$5&amp;$E906),'Hoja de Trabajo para listado'!$DE$151:$DG$151,0)),0)+IFERROR(INDEX('Hoja de Trabajo para listado'!$CD$155:$DC$1048576,MATCH($A906,'Hoja de Trabajo para listado'!$CD$155:$CD$1048576,0),MATCH((CUADRO!Q$5&amp;$E906),'Hoja de Trabajo para listado'!$CD$151:$DC$151,0)),0)</f>
        <v>0</v>
      </c>
      <c r="R906" s="243">
        <f t="shared" ca="1" si="31"/>
        <v>0</v>
      </c>
      <c r="S906" s="249"/>
      <c r="T906" s="243">
        <f ca="1">+T907</f>
        <v>0</v>
      </c>
      <c r="U906" s="242">
        <f t="shared" si="32"/>
        <v>1</v>
      </c>
      <c r="V906" s="333" t="str">
        <f>+VLOOKUP(A906,bd_lista!$A$3:$E$590,5,FALSE)</f>
        <v>Gobiernos Autonomos Municipales</v>
      </c>
      <c r="W906" s="383" t="str">
        <f>+V906</f>
        <v>Gobiernos Autonomos Municipales</v>
      </c>
      <c r="X906" s="242">
        <f>+VLOOKUP(A906,[3]Sheet1!$A$13:$D$744,4,FALSE)</f>
        <v>0</v>
      </c>
      <c r="Y906" s="242" t="e">
        <f>+VLOOKUP(X906,bd_lista!$A$3:$C$590,3,FALSE)</f>
        <v>#N/A</v>
      </c>
      <c r="Z906" s="294">
        <f>+X906</f>
        <v>0</v>
      </c>
      <c r="AA906" s="295" t="e">
        <f>+Y906</f>
        <v>#N/A</v>
      </c>
    </row>
    <row r="907" spans="1:27" customFormat="1" ht="15" hidden="1" customHeight="1">
      <c r="A907" s="32">
        <v>1537</v>
      </c>
      <c r="B907" s="389"/>
      <c r="C907" s="247" t="str">
        <f>+VLOOKUP(A907,bd_lista!$A$3:$C$590,3,FALSE)</f>
        <v>Gobierno Autónomo Municipal de Villazón</v>
      </c>
      <c r="D907" s="386"/>
      <c r="E907" s="244" t="s">
        <v>1305</v>
      </c>
      <c r="F907" s="245">
        <f ca="1">+IFERROR(INDEX('Hoja de Trabajo para listado'!$A$155:$Z$1048576,MATCH($A907,'Hoja de Trabajo para listado'!$A$155:$A$1048576,0),MATCH((CUADRO!F$5&amp;$E907),'Hoja de Trabajo para listado'!$A$151:$Z$151,0)),0)+IFERROR(INDEX('Hoja de Trabajo para listado'!$AB$155:$BA$1048576,MATCH($A907,'Hoja de Trabajo para listado'!$AB$155:$AB$1048576,0),MATCH((CUADRO!F$5&amp;$E907),'Hoja de Trabajo para listado'!$AB$151:$BA$151,0)),0)+IFERROR(INDEX('Hoja de Trabajo para listado'!$BC$155:$CB$1048576,MATCH($A907,'Hoja de Trabajo para listado'!$BC$155:$BC$1048576,0),MATCH((CUADRO!F$5&amp;$E907),'Hoja de Trabajo para listado'!$BC$151:$CB$151,0)),0)+IFERROR(INDEX('Hoja de Trabajo para listado'!$DE$153:$DG$274,MATCH($A907,'Hoja de Trabajo para listado'!$DE$153:$DE$1048576,0),MATCH((CUADRO!F$5&amp;$E907),'Hoja de Trabajo para listado'!$DE$151:$DG$151,0)),0)+IFERROR(INDEX('Hoja de Trabajo para listado'!$CD$155:$DC$1048576,MATCH($A907,'Hoja de Trabajo para listado'!$CD$155:$CD$1048576,0),MATCH((CUADRO!F$5&amp;$E907),'Hoja de Trabajo para listado'!$CD$151:$DC$151,0)),0)</f>
        <v>0</v>
      </c>
      <c r="G907" s="245">
        <f ca="1">+IFERROR(INDEX('Hoja de Trabajo para listado'!$A$155:$Z$1048576,MATCH($A907,'Hoja de Trabajo para listado'!$A$155:$A$1048576,0),MATCH((CUADRO!G$5&amp;$E907),'Hoja de Trabajo para listado'!$A$151:$Z$151,0)),0)+IFERROR(INDEX('Hoja de Trabajo para listado'!$AB$155:$BA$1048576,MATCH($A907,'Hoja de Trabajo para listado'!$AB$155:$AB$1048576,0),MATCH((CUADRO!G$5&amp;$E907),'Hoja de Trabajo para listado'!$AB$151:$BA$151,0)),0)+IFERROR(INDEX('Hoja de Trabajo para listado'!$BC$155:$CB$1048576,MATCH($A907,'Hoja de Trabajo para listado'!$BC$155:$BC$1048576,0),MATCH((CUADRO!G$5&amp;$E907),'Hoja de Trabajo para listado'!$BC$151:$CB$151,0)),0)+IFERROR(INDEX('Hoja de Trabajo para listado'!$DE$153:$DG$274,MATCH($A907,'Hoja de Trabajo para listado'!$DE$153:$DE$1048576,0),MATCH((CUADRO!G$5&amp;$E907),'Hoja de Trabajo para listado'!$DE$151:$DG$151,0)),0)+IFERROR(INDEX('Hoja de Trabajo para listado'!$CD$155:$DC$1048576,MATCH($A907,'Hoja de Trabajo para listado'!$CD$155:$CD$1048576,0),MATCH((CUADRO!G$5&amp;$E907),'Hoja de Trabajo para listado'!$CD$151:$DC$151,0)),0)</f>
        <v>0</v>
      </c>
      <c r="H907" s="245">
        <f ca="1">+IFERROR(INDEX('Hoja de Trabajo para listado'!$A$155:$Z$1048576,MATCH($A907,'Hoja de Trabajo para listado'!$A$155:$A$1048576,0),MATCH((CUADRO!H$5&amp;$E907),'Hoja de Trabajo para listado'!$A$151:$Z$151,0)),0)+IFERROR(INDEX('Hoja de Trabajo para listado'!$AB$155:$BA$1048576,MATCH($A907,'Hoja de Trabajo para listado'!$AB$155:$AB$1048576,0),MATCH((CUADRO!H$5&amp;$E907),'Hoja de Trabajo para listado'!$AB$151:$BA$151,0)),0)+IFERROR(INDEX('Hoja de Trabajo para listado'!$BC$155:$CB$1048576,MATCH($A907,'Hoja de Trabajo para listado'!$BC$155:$BC$1048576,0),MATCH((CUADRO!H$5&amp;$E907),'Hoja de Trabajo para listado'!$BC$151:$CB$151,0)),0)+IFERROR(INDEX('Hoja de Trabajo para listado'!$DE$153:$DG$274,MATCH($A907,'Hoja de Trabajo para listado'!$DE$153:$DE$1048576,0),MATCH((CUADRO!H$5&amp;$E907),'Hoja de Trabajo para listado'!$DE$151:$DG$151,0)),0)+IFERROR(INDEX('Hoja de Trabajo para listado'!$CD$155:$DC$1048576,MATCH($A907,'Hoja de Trabajo para listado'!$CD$155:$CD$1048576,0),MATCH((CUADRO!H$5&amp;$E907),'Hoja de Trabajo para listado'!$CD$151:$DC$151,0)),0)</f>
        <v>0</v>
      </c>
      <c r="I907" s="245">
        <f ca="1">+IFERROR(INDEX('Hoja de Trabajo para listado'!$A$155:$Z$1048576,MATCH($A907,'Hoja de Trabajo para listado'!$A$155:$A$1048576,0),MATCH((CUADRO!I$5&amp;$E907),'Hoja de Trabajo para listado'!$A$151:$Z$151,0)),0)+IFERROR(INDEX('Hoja de Trabajo para listado'!$AB$155:$BA$1048576,MATCH($A907,'Hoja de Trabajo para listado'!$AB$155:$AB$1048576,0),MATCH((CUADRO!I$5&amp;$E907),'Hoja de Trabajo para listado'!$AB$151:$BA$151,0)),0)+IFERROR(INDEX('Hoja de Trabajo para listado'!$BC$155:$CB$1048576,MATCH($A907,'Hoja de Trabajo para listado'!$BC$155:$BC$1048576,0),MATCH((CUADRO!I$5&amp;$E907),'Hoja de Trabajo para listado'!$BC$151:$CB$151,0)),0)+IFERROR(INDEX('Hoja de Trabajo para listado'!$DE$153:$DG$274,MATCH($A907,'Hoja de Trabajo para listado'!$DE$153:$DE$1048576,0),MATCH((CUADRO!I$5&amp;$E907),'Hoja de Trabajo para listado'!$DE$151:$DG$151,0)),0)+IFERROR(INDEX('Hoja de Trabajo para listado'!$CD$155:$DC$1048576,MATCH($A907,'Hoja de Trabajo para listado'!$CD$155:$CD$1048576,0),MATCH((CUADRO!I$5&amp;$E907),'Hoja de Trabajo para listado'!$CD$151:$DC$151,0)),0)</f>
        <v>0</v>
      </c>
      <c r="J907" s="245">
        <f ca="1">+IFERROR(INDEX('Hoja de Trabajo para listado'!$A$155:$Z$1048576,MATCH($A907,'Hoja de Trabajo para listado'!$A$155:$A$1048576,0),MATCH((CUADRO!J$5&amp;$E907),'Hoja de Trabajo para listado'!$A$151:$Z$151,0)),0)+IFERROR(INDEX('Hoja de Trabajo para listado'!$AB$155:$BA$1048576,MATCH($A907,'Hoja de Trabajo para listado'!$AB$155:$AB$1048576,0),MATCH((CUADRO!J$5&amp;$E907),'Hoja de Trabajo para listado'!$AB$151:$BA$151,0)),0)+IFERROR(INDEX('Hoja de Trabajo para listado'!$BC$155:$CB$1048576,MATCH($A907,'Hoja de Trabajo para listado'!$BC$155:$BC$1048576,0),MATCH((CUADRO!J$5&amp;$E907),'Hoja de Trabajo para listado'!$BC$151:$CB$151,0)),0)+IFERROR(INDEX('Hoja de Trabajo para listado'!$DE$153:$DG$274,MATCH($A907,'Hoja de Trabajo para listado'!$DE$153:$DE$1048576,0),MATCH((CUADRO!J$5&amp;$E907),'Hoja de Trabajo para listado'!$DE$151:$DG$151,0)),0)+IFERROR(INDEX('Hoja de Trabajo para listado'!$CD$155:$DC$1048576,MATCH($A907,'Hoja de Trabajo para listado'!$CD$155:$CD$1048576,0),MATCH((CUADRO!J$5&amp;$E907),'Hoja de Trabajo para listado'!$CD$151:$DC$151,0)),0)</f>
        <v>0</v>
      </c>
      <c r="K907" s="245">
        <f ca="1">+IFERROR(INDEX('Hoja de Trabajo para listado'!$A$155:$Z$1048576,MATCH($A907,'Hoja de Trabajo para listado'!$A$155:$A$1048576,0),MATCH((CUADRO!K$5&amp;$E907),'Hoja de Trabajo para listado'!$A$151:$Z$151,0)),0)+IFERROR(INDEX('Hoja de Trabajo para listado'!$AB$155:$BA$1048576,MATCH($A907,'Hoja de Trabajo para listado'!$AB$155:$AB$1048576,0),MATCH((CUADRO!K$5&amp;$E907),'Hoja de Trabajo para listado'!$AB$151:$BA$151,0)),0)+IFERROR(INDEX('Hoja de Trabajo para listado'!$BC$155:$CB$1048576,MATCH($A907,'Hoja de Trabajo para listado'!$BC$155:$BC$1048576,0),MATCH((CUADRO!K$5&amp;$E907),'Hoja de Trabajo para listado'!$BC$151:$CB$151,0)),0)+IFERROR(INDEX('Hoja de Trabajo para listado'!$DE$153:$DG$274,MATCH($A907,'Hoja de Trabajo para listado'!$DE$153:$DE$1048576,0),MATCH((CUADRO!K$5&amp;$E907),'Hoja de Trabajo para listado'!$DE$151:$DG$151,0)),0)+IFERROR(INDEX('Hoja de Trabajo para listado'!$CD$155:$DC$1048576,MATCH($A907,'Hoja de Trabajo para listado'!$CD$155:$CD$1048576,0),MATCH((CUADRO!K$5&amp;$E907),'Hoja de Trabajo para listado'!$CD$151:$DC$151,0)),0)</f>
        <v>0</v>
      </c>
      <c r="L907" s="245">
        <f ca="1">+IFERROR(INDEX('Hoja de Trabajo para listado'!$A$155:$Z$1048576,MATCH($A907,'Hoja de Trabajo para listado'!$A$155:$A$1048576,0),MATCH((CUADRO!L$5&amp;$E907),'Hoja de Trabajo para listado'!$A$151:$Z$151,0)),0)+IFERROR(INDEX('Hoja de Trabajo para listado'!$AB$155:$BA$1048576,MATCH($A907,'Hoja de Trabajo para listado'!$AB$155:$AB$1048576,0),MATCH((CUADRO!L$5&amp;$E907),'Hoja de Trabajo para listado'!$AB$151:$BA$151,0)),0)+IFERROR(INDEX('Hoja de Trabajo para listado'!$BC$155:$CB$1048576,MATCH($A907,'Hoja de Trabajo para listado'!$BC$155:$BC$1048576,0),MATCH((CUADRO!L$5&amp;$E907),'Hoja de Trabajo para listado'!$BC$151:$CB$151,0)),0)+IFERROR(INDEX('Hoja de Trabajo para listado'!$DE$153:$DG$274,MATCH($A907,'Hoja de Trabajo para listado'!$DE$153:$DE$1048576,0),MATCH((CUADRO!L$5&amp;$E907),'Hoja de Trabajo para listado'!$DE$151:$DG$151,0)),0)+IFERROR(INDEX('Hoja de Trabajo para listado'!$CD$155:$DC$1048576,MATCH($A907,'Hoja de Trabajo para listado'!$CD$155:$CD$1048576,0),MATCH((CUADRO!L$5&amp;$E907),'Hoja de Trabajo para listado'!$CD$151:$DC$151,0)),0)</f>
        <v>0</v>
      </c>
      <c r="M907" s="245">
        <f ca="1">+IFERROR(INDEX('Hoja de Trabajo para listado'!$A$155:$Z$1048576,MATCH($A907,'Hoja de Trabajo para listado'!$A$155:$A$1048576,0),MATCH((CUADRO!M$5&amp;$E907),'Hoja de Trabajo para listado'!$A$151:$Z$151,0)),0)+IFERROR(INDEX('Hoja de Trabajo para listado'!$AB$155:$BA$1048576,MATCH($A907,'Hoja de Trabajo para listado'!$AB$155:$AB$1048576,0),MATCH((CUADRO!M$5&amp;$E907),'Hoja de Trabajo para listado'!$AB$151:$BA$151,0)),0)+IFERROR(INDEX('Hoja de Trabajo para listado'!$BC$155:$CB$1048576,MATCH($A907,'Hoja de Trabajo para listado'!$BC$155:$BC$1048576,0),MATCH((CUADRO!M$5&amp;$E907),'Hoja de Trabajo para listado'!$BC$151:$CB$151,0)),0)+IFERROR(INDEX('Hoja de Trabajo para listado'!$DE$153:$DG$274,MATCH($A907,'Hoja de Trabajo para listado'!$DE$153:$DE$1048576,0),MATCH((CUADRO!M$5&amp;$E907),'Hoja de Trabajo para listado'!$DE$151:$DG$151,0)),0)+IFERROR(INDEX('Hoja de Trabajo para listado'!$CD$155:$DC$1048576,MATCH($A907,'Hoja de Trabajo para listado'!$CD$155:$CD$1048576,0),MATCH((CUADRO!M$5&amp;$E907),'Hoja de Trabajo para listado'!$CD$151:$DC$151,0)),0)</f>
        <v>0</v>
      </c>
      <c r="N907" s="245">
        <f ca="1">+IFERROR(INDEX('Hoja de Trabajo para listado'!$A$155:$Z$1048576,MATCH($A907,'Hoja de Trabajo para listado'!$A$155:$A$1048576,0),MATCH((CUADRO!N$5&amp;$E907),'Hoja de Trabajo para listado'!$A$151:$Z$151,0)),0)+IFERROR(INDEX('Hoja de Trabajo para listado'!$AB$155:$BA$1048576,MATCH($A907,'Hoja de Trabajo para listado'!$AB$155:$AB$1048576,0),MATCH((CUADRO!N$5&amp;$E907),'Hoja de Trabajo para listado'!$AB$151:$BA$151,0)),0)+IFERROR(INDEX('Hoja de Trabajo para listado'!$BC$155:$CB$1048576,MATCH($A907,'Hoja de Trabajo para listado'!$BC$155:$BC$1048576,0),MATCH((CUADRO!N$5&amp;$E907),'Hoja de Trabajo para listado'!$BC$151:$CB$151,0)),0)+IFERROR(INDEX('Hoja de Trabajo para listado'!$DE$153:$DG$274,MATCH($A907,'Hoja de Trabajo para listado'!$DE$153:$DE$1048576,0),MATCH((CUADRO!N$5&amp;$E907),'Hoja de Trabajo para listado'!$DE$151:$DG$151,0)),0)+IFERROR(INDEX('Hoja de Trabajo para listado'!$CD$155:$DC$1048576,MATCH($A907,'Hoja de Trabajo para listado'!$CD$155:$CD$1048576,0),MATCH((CUADRO!N$5&amp;$E907),'Hoja de Trabajo para listado'!$CD$151:$DC$151,0)),0)</f>
        <v>0</v>
      </c>
      <c r="O907" s="245">
        <f ca="1">+IFERROR(INDEX('Hoja de Trabajo para listado'!$A$155:$Z$1048576,MATCH($A907,'Hoja de Trabajo para listado'!$A$155:$A$1048576,0),MATCH((CUADRO!O$5&amp;$E907),'Hoja de Trabajo para listado'!$A$151:$Z$151,0)),0)+IFERROR(INDEX('Hoja de Trabajo para listado'!$AB$155:$BA$1048576,MATCH($A907,'Hoja de Trabajo para listado'!$AB$155:$AB$1048576,0),MATCH((CUADRO!O$5&amp;$E907),'Hoja de Trabajo para listado'!$AB$151:$BA$151,0)),0)+IFERROR(INDEX('Hoja de Trabajo para listado'!$BC$155:$CB$1048576,MATCH($A907,'Hoja de Trabajo para listado'!$BC$155:$BC$1048576,0),MATCH((CUADRO!O$5&amp;$E907),'Hoja de Trabajo para listado'!$BC$151:$CB$151,0)),0)+IFERROR(INDEX('Hoja de Trabajo para listado'!$DE$153:$DG$274,MATCH($A907,'Hoja de Trabajo para listado'!$DE$153:$DE$1048576,0),MATCH((CUADRO!O$5&amp;$E907),'Hoja de Trabajo para listado'!$DE$151:$DG$151,0)),0)+IFERROR(INDEX('Hoja de Trabajo para listado'!$CD$155:$DC$1048576,MATCH($A907,'Hoja de Trabajo para listado'!$CD$155:$CD$1048576,0),MATCH((CUADRO!O$5&amp;$E907),'Hoja de Trabajo para listado'!$CD$151:$DC$151,0)),0)</f>
        <v>0</v>
      </c>
      <c r="P907" s="245">
        <f ca="1">+IFERROR(INDEX('Hoja de Trabajo para listado'!$A$155:$Z$1048576,MATCH($A907,'Hoja de Trabajo para listado'!$A$155:$A$1048576,0),MATCH((CUADRO!P$5&amp;$E907),'Hoja de Trabajo para listado'!$A$151:$Z$151,0)),0)+IFERROR(INDEX('Hoja de Trabajo para listado'!$AB$155:$BA$1048576,MATCH($A907,'Hoja de Trabajo para listado'!$AB$155:$AB$1048576,0),MATCH((CUADRO!P$5&amp;$E907),'Hoja de Trabajo para listado'!$AB$151:$BA$151,0)),0)+IFERROR(INDEX('Hoja de Trabajo para listado'!$BC$155:$CB$1048576,MATCH($A907,'Hoja de Trabajo para listado'!$BC$155:$BC$1048576,0),MATCH((CUADRO!P$5&amp;$E907),'Hoja de Trabajo para listado'!$BC$151:$CB$151,0)),0)+IFERROR(INDEX('Hoja de Trabajo para listado'!$DE$153:$DG$274,MATCH($A907,'Hoja de Trabajo para listado'!$DE$153:$DE$1048576,0),MATCH((CUADRO!P$5&amp;$E907),'Hoja de Trabajo para listado'!$DE$151:$DG$151,0)),0)+IFERROR(INDEX('Hoja de Trabajo para listado'!$CD$155:$DC$1048576,MATCH($A907,'Hoja de Trabajo para listado'!$CD$155:$CD$1048576,0),MATCH((CUADRO!P$5&amp;$E907),'Hoja de Trabajo para listado'!$CD$151:$DC$151,0)),0)</f>
        <v>0</v>
      </c>
      <c r="Q907" s="245">
        <f ca="1">+IFERROR(INDEX('Hoja de Trabajo para listado'!$A$155:$Z$1048576,MATCH($A907,'Hoja de Trabajo para listado'!$A$155:$A$1048576,0),MATCH((CUADRO!Q$5&amp;$E907),'Hoja de Trabajo para listado'!$A$151:$Z$151,0)),0)+IFERROR(INDEX('Hoja de Trabajo para listado'!$AB$155:$BA$1048576,MATCH($A907,'Hoja de Trabajo para listado'!$AB$155:$AB$1048576,0),MATCH((CUADRO!Q$5&amp;$E907),'Hoja de Trabajo para listado'!$AB$151:$BA$151,0)),0)+IFERROR(INDEX('Hoja de Trabajo para listado'!$BC$155:$CB$1048576,MATCH($A907,'Hoja de Trabajo para listado'!$BC$155:$BC$1048576,0),MATCH((CUADRO!Q$5&amp;$E907),'Hoja de Trabajo para listado'!$BC$151:$CB$151,0)),0)+IFERROR(INDEX('Hoja de Trabajo para listado'!$DE$153:$DG$274,MATCH($A907,'Hoja de Trabajo para listado'!$DE$153:$DE$1048576,0),MATCH((CUADRO!Q$5&amp;$E907),'Hoja de Trabajo para listado'!$DE$151:$DG$151,0)),0)+IFERROR(INDEX('Hoja de Trabajo para listado'!$CD$155:$DC$1048576,MATCH($A907,'Hoja de Trabajo para listado'!$CD$155:$CD$1048576,0),MATCH((CUADRO!Q$5&amp;$E907),'Hoja de Trabajo para listado'!$CD$151:$DC$151,0)),0)</f>
        <v>0</v>
      </c>
      <c r="R907" s="245">
        <f t="shared" ca="1" si="31"/>
        <v>0</v>
      </c>
      <c r="S907" s="259">
        <f ca="1">+R906+R907</f>
        <v>0</v>
      </c>
      <c r="T907" s="245">
        <f ca="1">+S907</f>
        <v>0</v>
      </c>
      <c r="U907" s="244">
        <f t="shared" si="32"/>
        <v>2</v>
      </c>
      <c r="V907" s="333" t="str">
        <f>+VLOOKUP(A907,bd_lista!$A$3:$E$590,5,FALSE)</f>
        <v>Gobiernos Autonomos Municipales</v>
      </c>
      <c r="W907" s="384"/>
      <c r="X907" s="242">
        <f>+VLOOKUP(A907,[3]Sheet1!$A$13:$D$744,4,FALSE)</f>
        <v>0</v>
      </c>
      <c r="Y907" s="242" t="e">
        <f>+VLOOKUP(X907,bd_lista!$A$3:$C$590,3,FALSE)</f>
        <v>#N/A</v>
      </c>
      <c r="Z907" s="292"/>
      <c r="AA907" s="293"/>
    </row>
    <row r="908" spans="1:27" customFormat="1" ht="15" hidden="1" customHeight="1">
      <c r="A908" s="32">
        <v>1538</v>
      </c>
      <c r="B908" s="388">
        <f>+A908</f>
        <v>1538</v>
      </c>
      <c r="C908" s="247" t="str">
        <f>+VLOOKUP(A908,bd_lista!$A$3:$C$590,3,FALSE)</f>
        <v>Gobierno Autónomo Municipal de San Agustín</v>
      </c>
      <c r="D908" s="385" t="str">
        <f>+C908</f>
        <v>Gobierno Autónomo Municipal de San Agustín</v>
      </c>
      <c r="E908" s="242" t="s">
        <v>1304</v>
      </c>
      <c r="F908" s="243">
        <f ca="1">+IFERROR(INDEX('Hoja de Trabajo para listado'!$A$155:$Z$1048576,MATCH($A908,'Hoja de Trabajo para listado'!$A$155:$A$1048576,0),MATCH((CUADRO!F$5&amp;$E908),'Hoja de Trabajo para listado'!$A$151:$Z$151,0)),0)+IFERROR(INDEX('Hoja de Trabajo para listado'!$AB$155:$BA$1048576,MATCH($A908,'Hoja de Trabajo para listado'!$AB$155:$AB$1048576,0),MATCH((CUADRO!F$5&amp;$E908),'Hoja de Trabajo para listado'!$AB$151:$BA$151,0)),0)+IFERROR(INDEX('Hoja de Trabajo para listado'!$BC$155:$CB$1048576,MATCH($A908,'Hoja de Trabajo para listado'!$BC$155:$BC$1048576,0),MATCH((CUADRO!F$5&amp;$E908),'Hoja de Trabajo para listado'!$BC$151:$CB$151,0)),0)+IFERROR(INDEX('Hoja de Trabajo para listado'!$DE$153:$DG$274,MATCH($A908,'Hoja de Trabajo para listado'!$DE$153:$DE$1048576,0),MATCH((CUADRO!F$5&amp;$E908),'Hoja de Trabajo para listado'!$DE$151:$DG$151,0)),0)+IFERROR(INDEX('Hoja de Trabajo para listado'!$CD$155:$DC$1048576,MATCH($A908,'Hoja de Trabajo para listado'!$CD$155:$CD$1048576,0),MATCH((CUADRO!F$5&amp;$E908),'Hoja de Trabajo para listado'!$CD$151:$DC$151,0)),0)</f>
        <v>0</v>
      </c>
      <c r="G908" s="243">
        <f ca="1">+IFERROR(INDEX('Hoja de Trabajo para listado'!$A$155:$Z$1048576,MATCH($A908,'Hoja de Trabajo para listado'!$A$155:$A$1048576,0),MATCH((CUADRO!G$5&amp;$E908),'Hoja de Trabajo para listado'!$A$151:$Z$151,0)),0)+IFERROR(INDEX('Hoja de Trabajo para listado'!$AB$155:$BA$1048576,MATCH($A908,'Hoja de Trabajo para listado'!$AB$155:$AB$1048576,0),MATCH((CUADRO!G$5&amp;$E908),'Hoja de Trabajo para listado'!$AB$151:$BA$151,0)),0)+IFERROR(INDEX('Hoja de Trabajo para listado'!$BC$155:$CB$1048576,MATCH($A908,'Hoja de Trabajo para listado'!$BC$155:$BC$1048576,0),MATCH((CUADRO!G$5&amp;$E908),'Hoja de Trabajo para listado'!$BC$151:$CB$151,0)),0)+IFERROR(INDEX('Hoja de Trabajo para listado'!$DE$153:$DG$274,MATCH($A908,'Hoja de Trabajo para listado'!$DE$153:$DE$1048576,0),MATCH((CUADRO!G$5&amp;$E908),'Hoja de Trabajo para listado'!$DE$151:$DG$151,0)),0)+IFERROR(INDEX('Hoja de Trabajo para listado'!$CD$155:$DC$1048576,MATCH($A908,'Hoja de Trabajo para listado'!$CD$155:$CD$1048576,0),MATCH((CUADRO!G$5&amp;$E908),'Hoja de Trabajo para listado'!$CD$151:$DC$151,0)),0)</f>
        <v>0</v>
      </c>
      <c r="H908" s="243">
        <f ca="1">+IFERROR(INDEX('Hoja de Trabajo para listado'!$A$155:$Z$1048576,MATCH($A908,'Hoja de Trabajo para listado'!$A$155:$A$1048576,0),MATCH((CUADRO!H$5&amp;$E908),'Hoja de Trabajo para listado'!$A$151:$Z$151,0)),0)+IFERROR(INDEX('Hoja de Trabajo para listado'!$AB$155:$BA$1048576,MATCH($A908,'Hoja de Trabajo para listado'!$AB$155:$AB$1048576,0),MATCH((CUADRO!H$5&amp;$E908),'Hoja de Trabajo para listado'!$AB$151:$BA$151,0)),0)+IFERROR(INDEX('Hoja de Trabajo para listado'!$BC$155:$CB$1048576,MATCH($A908,'Hoja de Trabajo para listado'!$BC$155:$BC$1048576,0),MATCH((CUADRO!H$5&amp;$E908),'Hoja de Trabajo para listado'!$BC$151:$CB$151,0)),0)+IFERROR(INDEX('Hoja de Trabajo para listado'!$DE$153:$DG$274,MATCH($A908,'Hoja de Trabajo para listado'!$DE$153:$DE$1048576,0),MATCH((CUADRO!H$5&amp;$E908),'Hoja de Trabajo para listado'!$DE$151:$DG$151,0)),0)+IFERROR(INDEX('Hoja de Trabajo para listado'!$CD$155:$DC$1048576,MATCH($A908,'Hoja de Trabajo para listado'!$CD$155:$CD$1048576,0),MATCH((CUADRO!H$5&amp;$E908),'Hoja de Trabajo para listado'!$CD$151:$DC$151,0)),0)</f>
        <v>0</v>
      </c>
      <c r="I908" s="243">
        <f ca="1">+IFERROR(INDEX('Hoja de Trabajo para listado'!$A$155:$Z$1048576,MATCH($A908,'Hoja de Trabajo para listado'!$A$155:$A$1048576,0),MATCH((CUADRO!I$5&amp;$E908),'Hoja de Trabajo para listado'!$A$151:$Z$151,0)),0)+IFERROR(INDEX('Hoja de Trabajo para listado'!$AB$155:$BA$1048576,MATCH($A908,'Hoja de Trabajo para listado'!$AB$155:$AB$1048576,0),MATCH((CUADRO!I$5&amp;$E908),'Hoja de Trabajo para listado'!$AB$151:$BA$151,0)),0)+IFERROR(INDEX('Hoja de Trabajo para listado'!$BC$155:$CB$1048576,MATCH($A908,'Hoja de Trabajo para listado'!$BC$155:$BC$1048576,0),MATCH((CUADRO!I$5&amp;$E908),'Hoja de Trabajo para listado'!$BC$151:$CB$151,0)),0)+IFERROR(INDEX('Hoja de Trabajo para listado'!$DE$153:$DG$274,MATCH($A908,'Hoja de Trabajo para listado'!$DE$153:$DE$1048576,0),MATCH((CUADRO!I$5&amp;$E908),'Hoja de Trabajo para listado'!$DE$151:$DG$151,0)),0)+IFERROR(INDEX('Hoja de Trabajo para listado'!$CD$155:$DC$1048576,MATCH($A908,'Hoja de Trabajo para listado'!$CD$155:$CD$1048576,0),MATCH((CUADRO!I$5&amp;$E908),'Hoja de Trabajo para listado'!$CD$151:$DC$151,0)),0)</f>
        <v>0</v>
      </c>
      <c r="J908" s="243">
        <f ca="1">+IFERROR(INDEX('Hoja de Trabajo para listado'!$A$155:$Z$1048576,MATCH($A908,'Hoja de Trabajo para listado'!$A$155:$A$1048576,0),MATCH((CUADRO!J$5&amp;$E908),'Hoja de Trabajo para listado'!$A$151:$Z$151,0)),0)+IFERROR(INDEX('Hoja de Trabajo para listado'!$AB$155:$BA$1048576,MATCH($A908,'Hoja de Trabajo para listado'!$AB$155:$AB$1048576,0),MATCH((CUADRO!J$5&amp;$E908),'Hoja de Trabajo para listado'!$AB$151:$BA$151,0)),0)+IFERROR(INDEX('Hoja de Trabajo para listado'!$BC$155:$CB$1048576,MATCH($A908,'Hoja de Trabajo para listado'!$BC$155:$BC$1048576,0),MATCH((CUADRO!J$5&amp;$E908),'Hoja de Trabajo para listado'!$BC$151:$CB$151,0)),0)+IFERROR(INDEX('Hoja de Trabajo para listado'!$DE$153:$DG$274,MATCH($A908,'Hoja de Trabajo para listado'!$DE$153:$DE$1048576,0),MATCH((CUADRO!J$5&amp;$E908),'Hoja de Trabajo para listado'!$DE$151:$DG$151,0)),0)+IFERROR(INDEX('Hoja de Trabajo para listado'!$CD$155:$DC$1048576,MATCH($A908,'Hoja de Trabajo para listado'!$CD$155:$CD$1048576,0),MATCH((CUADRO!J$5&amp;$E908),'Hoja de Trabajo para listado'!$CD$151:$DC$151,0)),0)</f>
        <v>0</v>
      </c>
      <c r="K908" s="243">
        <f ca="1">+IFERROR(INDEX('Hoja de Trabajo para listado'!$A$155:$Z$1048576,MATCH($A908,'Hoja de Trabajo para listado'!$A$155:$A$1048576,0),MATCH((CUADRO!K$5&amp;$E908),'Hoja de Trabajo para listado'!$A$151:$Z$151,0)),0)+IFERROR(INDEX('Hoja de Trabajo para listado'!$AB$155:$BA$1048576,MATCH($A908,'Hoja de Trabajo para listado'!$AB$155:$AB$1048576,0),MATCH((CUADRO!K$5&amp;$E908),'Hoja de Trabajo para listado'!$AB$151:$BA$151,0)),0)+IFERROR(INDEX('Hoja de Trabajo para listado'!$BC$155:$CB$1048576,MATCH($A908,'Hoja de Trabajo para listado'!$BC$155:$BC$1048576,0),MATCH((CUADRO!K$5&amp;$E908),'Hoja de Trabajo para listado'!$BC$151:$CB$151,0)),0)+IFERROR(INDEX('Hoja de Trabajo para listado'!$DE$153:$DG$274,MATCH($A908,'Hoja de Trabajo para listado'!$DE$153:$DE$1048576,0),MATCH((CUADRO!K$5&amp;$E908),'Hoja de Trabajo para listado'!$DE$151:$DG$151,0)),0)+IFERROR(INDEX('Hoja de Trabajo para listado'!$CD$155:$DC$1048576,MATCH($A908,'Hoja de Trabajo para listado'!$CD$155:$CD$1048576,0),MATCH((CUADRO!K$5&amp;$E908),'Hoja de Trabajo para listado'!$CD$151:$DC$151,0)),0)</f>
        <v>0</v>
      </c>
      <c r="L908" s="243">
        <f ca="1">+IFERROR(INDEX('Hoja de Trabajo para listado'!$A$155:$Z$1048576,MATCH($A908,'Hoja de Trabajo para listado'!$A$155:$A$1048576,0),MATCH((CUADRO!L$5&amp;$E908),'Hoja de Trabajo para listado'!$A$151:$Z$151,0)),0)+IFERROR(INDEX('Hoja de Trabajo para listado'!$AB$155:$BA$1048576,MATCH($A908,'Hoja de Trabajo para listado'!$AB$155:$AB$1048576,0),MATCH((CUADRO!L$5&amp;$E908),'Hoja de Trabajo para listado'!$AB$151:$BA$151,0)),0)+IFERROR(INDEX('Hoja de Trabajo para listado'!$BC$155:$CB$1048576,MATCH($A908,'Hoja de Trabajo para listado'!$BC$155:$BC$1048576,0),MATCH((CUADRO!L$5&amp;$E908),'Hoja de Trabajo para listado'!$BC$151:$CB$151,0)),0)+IFERROR(INDEX('Hoja de Trabajo para listado'!$DE$153:$DG$274,MATCH($A908,'Hoja de Trabajo para listado'!$DE$153:$DE$1048576,0),MATCH((CUADRO!L$5&amp;$E908),'Hoja de Trabajo para listado'!$DE$151:$DG$151,0)),0)+IFERROR(INDEX('Hoja de Trabajo para listado'!$CD$155:$DC$1048576,MATCH($A908,'Hoja de Trabajo para listado'!$CD$155:$CD$1048576,0),MATCH((CUADRO!L$5&amp;$E908),'Hoja de Trabajo para listado'!$CD$151:$DC$151,0)),0)</f>
        <v>0</v>
      </c>
      <c r="M908" s="243">
        <f ca="1">+IFERROR(INDEX('Hoja de Trabajo para listado'!$A$155:$Z$1048576,MATCH($A908,'Hoja de Trabajo para listado'!$A$155:$A$1048576,0),MATCH((CUADRO!M$5&amp;$E908),'Hoja de Trabajo para listado'!$A$151:$Z$151,0)),0)+IFERROR(INDEX('Hoja de Trabajo para listado'!$AB$155:$BA$1048576,MATCH($A908,'Hoja de Trabajo para listado'!$AB$155:$AB$1048576,0),MATCH((CUADRO!M$5&amp;$E908),'Hoja de Trabajo para listado'!$AB$151:$BA$151,0)),0)+IFERROR(INDEX('Hoja de Trabajo para listado'!$BC$155:$CB$1048576,MATCH($A908,'Hoja de Trabajo para listado'!$BC$155:$BC$1048576,0),MATCH((CUADRO!M$5&amp;$E908),'Hoja de Trabajo para listado'!$BC$151:$CB$151,0)),0)+IFERROR(INDEX('Hoja de Trabajo para listado'!$DE$153:$DG$274,MATCH($A908,'Hoja de Trabajo para listado'!$DE$153:$DE$1048576,0),MATCH((CUADRO!M$5&amp;$E908),'Hoja de Trabajo para listado'!$DE$151:$DG$151,0)),0)+IFERROR(INDEX('Hoja de Trabajo para listado'!$CD$155:$DC$1048576,MATCH($A908,'Hoja de Trabajo para listado'!$CD$155:$CD$1048576,0),MATCH((CUADRO!M$5&amp;$E908),'Hoja de Trabajo para listado'!$CD$151:$DC$151,0)),0)</f>
        <v>0</v>
      </c>
      <c r="N908" s="243">
        <f ca="1">+IFERROR(INDEX('Hoja de Trabajo para listado'!$A$155:$Z$1048576,MATCH($A908,'Hoja de Trabajo para listado'!$A$155:$A$1048576,0),MATCH((CUADRO!N$5&amp;$E908),'Hoja de Trabajo para listado'!$A$151:$Z$151,0)),0)+IFERROR(INDEX('Hoja de Trabajo para listado'!$AB$155:$BA$1048576,MATCH($A908,'Hoja de Trabajo para listado'!$AB$155:$AB$1048576,0),MATCH((CUADRO!N$5&amp;$E908),'Hoja de Trabajo para listado'!$AB$151:$BA$151,0)),0)+IFERROR(INDEX('Hoja de Trabajo para listado'!$BC$155:$CB$1048576,MATCH($A908,'Hoja de Trabajo para listado'!$BC$155:$BC$1048576,0),MATCH((CUADRO!N$5&amp;$E908),'Hoja de Trabajo para listado'!$BC$151:$CB$151,0)),0)+IFERROR(INDEX('Hoja de Trabajo para listado'!$DE$153:$DG$274,MATCH($A908,'Hoja de Trabajo para listado'!$DE$153:$DE$1048576,0),MATCH((CUADRO!N$5&amp;$E908),'Hoja de Trabajo para listado'!$DE$151:$DG$151,0)),0)+IFERROR(INDEX('Hoja de Trabajo para listado'!$CD$155:$DC$1048576,MATCH($A908,'Hoja de Trabajo para listado'!$CD$155:$CD$1048576,0),MATCH((CUADRO!N$5&amp;$E908),'Hoja de Trabajo para listado'!$CD$151:$DC$151,0)),0)</f>
        <v>0</v>
      </c>
      <c r="O908" s="243">
        <f ca="1">+IFERROR(INDEX('Hoja de Trabajo para listado'!$A$155:$Z$1048576,MATCH($A908,'Hoja de Trabajo para listado'!$A$155:$A$1048576,0),MATCH((CUADRO!O$5&amp;$E908),'Hoja de Trabajo para listado'!$A$151:$Z$151,0)),0)+IFERROR(INDEX('Hoja de Trabajo para listado'!$AB$155:$BA$1048576,MATCH($A908,'Hoja de Trabajo para listado'!$AB$155:$AB$1048576,0),MATCH((CUADRO!O$5&amp;$E908),'Hoja de Trabajo para listado'!$AB$151:$BA$151,0)),0)+IFERROR(INDEX('Hoja de Trabajo para listado'!$BC$155:$CB$1048576,MATCH($A908,'Hoja de Trabajo para listado'!$BC$155:$BC$1048576,0),MATCH((CUADRO!O$5&amp;$E908),'Hoja de Trabajo para listado'!$BC$151:$CB$151,0)),0)+IFERROR(INDEX('Hoja de Trabajo para listado'!$DE$153:$DG$274,MATCH($A908,'Hoja de Trabajo para listado'!$DE$153:$DE$1048576,0),MATCH((CUADRO!O$5&amp;$E908),'Hoja de Trabajo para listado'!$DE$151:$DG$151,0)),0)+IFERROR(INDEX('Hoja de Trabajo para listado'!$CD$155:$DC$1048576,MATCH($A908,'Hoja de Trabajo para listado'!$CD$155:$CD$1048576,0),MATCH((CUADRO!O$5&amp;$E908),'Hoja de Trabajo para listado'!$CD$151:$DC$151,0)),0)</f>
        <v>0</v>
      </c>
      <c r="P908" s="243">
        <f ca="1">+IFERROR(INDEX('Hoja de Trabajo para listado'!$A$155:$Z$1048576,MATCH($A908,'Hoja de Trabajo para listado'!$A$155:$A$1048576,0),MATCH((CUADRO!P$5&amp;$E908),'Hoja de Trabajo para listado'!$A$151:$Z$151,0)),0)+IFERROR(INDEX('Hoja de Trabajo para listado'!$AB$155:$BA$1048576,MATCH($A908,'Hoja de Trabajo para listado'!$AB$155:$AB$1048576,0),MATCH((CUADRO!P$5&amp;$E908),'Hoja de Trabajo para listado'!$AB$151:$BA$151,0)),0)+IFERROR(INDEX('Hoja de Trabajo para listado'!$BC$155:$CB$1048576,MATCH($A908,'Hoja de Trabajo para listado'!$BC$155:$BC$1048576,0),MATCH((CUADRO!P$5&amp;$E908),'Hoja de Trabajo para listado'!$BC$151:$CB$151,0)),0)+IFERROR(INDEX('Hoja de Trabajo para listado'!$DE$153:$DG$274,MATCH($A908,'Hoja de Trabajo para listado'!$DE$153:$DE$1048576,0),MATCH((CUADRO!P$5&amp;$E908),'Hoja de Trabajo para listado'!$DE$151:$DG$151,0)),0)+IFERROR(INDEX('Hoja de Trabajo para listado'!$CD$155:$DC$1048576,MATCH($A908,'Hoja de Trabajo para listado'!$CD$155:$CD$1048576,0),MATCH((CUADRO!P$5&amp;$E908),'Hoja de Trabajo para listado'!$CD$151:$DC$151,0)),0)</f>
        <v>0</v>
      </c>
      <c r="Q908" s="243">
        <f ca="1">+IFERROR(INDEX('Hoja de Trabajo para listado'!$A$155:$Z$1048576,MATCH($A908,'Hoja de Trabajo para listado'!$A$155:$A$1048576,0),MATCH((CUADRO!Q$5&amp;$E908),'Hoja de Trabajo para listado'!$A$151:$Z$151,0)),0)+IFERROR(INDEX('Hoja de Trabajo para listado'!$AB$155:$BA$1048576,MATCH($A908,'Hoja de Trabajo para listado'!$AB$155:$AB$1048576,0),MATCH((CUADRO!Q$5&amp;$E908),'Hoja de Trabajo para listado'!$AB$151:$BA$151,0)),0)+IFERROR(INDEX('Hoja de Trabajo para listado'!$BC$155:$CB$1048576,MATCH($A908,'Hoja de Trabajo para listado'!$BC$155:$BC$1048576,0),MATCH((CUADRO!Q$5&amp;$E908),'Hoja de Trabajo para listado'!$BC$151:$CB$151,0)),0)+IFERROR(INDEX('Hoja de Trabajo para listado'!$DE$153:$DG$274,MATCH($A908,'Hoja de Trabajo para listado'!$DE$153:$DE$1048576,0),MATCH((CUADRO!Q$5&amp;$E908),'Hoja de Trabajo para listado'!$DE$151:$DG$151,0)),0)+IFERROR(INDEX('Hoja de Trabajo para listado'!$CD$155:$DC$1048576,MATCH($A908,'Hoja de Trabajo para listado'!$CD$155:$CD$1048576,0),MATCH((CUADRO!Q$5&amp;$E908),'Hoja de Trabajo para listado'!$CD$151:$DC$151,0)),0)</f>
        <v>0</v>
      </c>
      <c r="R908" s="243">
        <f t="shared" ca="1" si="31"/>
        <v>0</v>
      </c>
      <c r="S908" s="249"/>
      <c r="T908" s="243">
        <f ca="1">+T909</f>
        <v>0</v>
      </c>
      <c r="U908" s="242">
        <f t="shared" si="32"/>
        <v>1</v>
      </c>
      <c r="V908" s="333" t="str">
        <f>+VLOOKUP(A908,bd_lista!$A$3:$E$590,5,FALSE)</f>
        <v>Gobiernos Autonomos Municipales</v>
      </c>
      <c r="W908" s="383" t="str">
        <f>+V908</f>
        <v>Gobiernos Autonomos Municipales</v>
      </c>
      <c r="X908" s="242">
        <f>+VLOOKUP(A908,[3]Sheet1!$A$13:$D$744,4,FALSE)</f>
        <v>0</v>
      </c>
      <c r="Y908" s="242" t="e">
        <f>+VLOOKUP(X908,bd_lista!$A$3:$C$590,3,FALSE)</f>
        <v>#N/A</v>
      </c>
      <c r="Z908" s="294">
        <f>+X908</f>
        <v>0</v>
      </c>
      <c r="AA908" s="295" t="e">
        <f>+Y908</f>
        <v>#N/A</v>
      </c>
    </row>
    <row r="909" spans="1:27" customFormat="1" ht="15" hidden="1" customHeight="1">
      <c r="A909" s="32">
        <v>1538</v>
      </c>
      <c r="B909" s="389"/>
      <c r="C909" s="247" t="str">
        <f>+VLOOKUP(A909,bd_lista!$A$3:$C$590,3,FALSE)</f>
        <v>Gobierno Autónomo Municipal de San Agustín</v>
      </c>
      <c r="D909" s="386"/>
      <c r="E909" s="244" t="s">
        <v>1305</v>
      </c>
      <c r="F909" s="245">
        <f ca="1">+IFERROR(INDEX('Hoja de Trabajo para listado'!$A$155:$Z$1048576,MATCH($A909,'Hoja de Trabajo para listado'!$A$155:$A$1048576,0),MATCH((CUADRO!F$5&amp;$E909),'Hoja de Trabajo para listado'!$A$151:$Z$151,0)),0)+IFERROR(INDEX('Hoja de Trabajo para listado'!$AB$155:$BA$1048576,MATCH($A909,'Hoja de Trabajo para listado'!$AB$155:$AB$1048576,0),MATCH((CUADRO!F$5&amp;$E909),'Hoja de Trabajo para listado'!$AB$151:$BA$151,0)),0)+IFERROR(INDEX('Hoja de Trabajo para listado'!$BC$155:$CB$1048576,MATCH($A909,'Hoja de Trabajo para listado'!$BC$155:$BC$1048576,0),MATCH((CUADRO!F$5&amp;$E909),'Hoja de Trabajo para listado'!$BC$151:$CB$151,0)),0)+IFERROR(INDEX('Hoja de Trabajo para listado'!$DE$153:$DG$274,MATCH($A909,'Hoja de Trabajo para listado'!$DE$153:$DE$1048576,0),MATCH((CUADRO!F$5&amp;$E909),'Hoja de Trabajo para listado'!$DE$151:$DG$151,0)),0)+IFERROR(INDEX('Hoja de Trabajo para listado'!$CD$155:$DC$1048576,MATCH($A909,'Hoja de Trabajo para listado'!$CD$155:$CD$1048576,0),MATCH((CUADRO!F$5&amp;$E909),'Hoja de Trabajo para listado'!$CD$151:$DC$151,0)),0)</f>
        <v>0</v>
      </c>
      <c r="G909" s="245">
        <f ca="1">+IFERROR(INDEX('Hoja de Trabajo para listado'!$A$155:$Z$1048576,MATCH($A909,'Hoja de Trabajo para listado'!$A$155:$A$1048576,0),MATCH((CUADRO!G$5&amp;$E909),'Hoja de Trabajo para listado'!$A$151:$Z$151,0)),0)+IFERROR(INDEX('Hoja de Trabajo para listado'!$AB$155:$BA$1048576,MATCH($A909,'Hoja de Trabajo para listado'!$AB$155:$AB$1048576,0),MATCH((CUADRO!G$5&amp;$E909),'Hoja de Trabajo para listado'!$AB$151:$BA$151,0)),0)+IFERROR(INDEX('Hoja de Trabajo para listado'!$BC$155:$CB$1048576,MATCH($A909,'Hoja de Trabajo para listado'!$BC$155:$BC$1048576,0),MATCH((CUADRO!G$5&amp;$E909),'Hoja de Trabajo para listado'!$BC$151:$CB$151,0)),0)+IFERROR(INDEX('Hoja de Trabajo para listado'!$DE$153:$DG$274,MATCH($A909,'Hoja de Trabajo para listado'!$DE$153:$DE$1048576,0),MATCH((CUADRO!G$5&amp;$E909),'Hoja de Trabajo para listado'!$DE$151:$DG$151,0)),0)+IFERROR(INDEX('Hoja de Trabajo para listado'!$CD$155:$DC$1048576,MATCH($A909,'Hoja de Trabajo para listado'!$CD$155:$CD$1048576,0),MATCH((CUADRO!G$5&amp;$E909),'Hoja de Trabajo para listado'!$CD$151:$DC$151,0)),0)</f>
        <v>0</v>
      </c>
      <c r="H909" s="245">
        <f ca="1">+IFERROR(INDEX('Hoja de Trabajo para listado'!$A$155:$Z$1048576,MATCH($A909,'Hoja de Trabajo para listado'!$A$155:$A$1048576,0),MATCH((CUADRO!H$5&amp;$E909),'Hoja de Trabajo para listado'!$A$151:$Z$151,0)),0)+IFERROR(INDEX('Hoja de Trabajo para listado'!$AB$155:$BA$1048576,MATCH($A909,'Hoja de Trabajo para listado'!$AB$155:$AB$1048576,0),MATCH((CUADRO!H$5&amp;$E909),'Hoja de Trabajo para listado'!$AB$151:$BA$151,0)),0)+IFERROR(INDEX('Hoja de Trabajo para listado'!$BC$155:$CB$1048576,MATCH($A909,'Hoja de Trabajo para listado'!$BC$155:$BC$1048576,0),MATCH((CUADRO!H$5&amp;$E909),'Hoja de Trabajo para listado'!$BC$151:$CB$151,0)),0)+IFERROR(INDEX('Hoja de Trabajo para listado'!$DE$153:$DG$274,MATCH($A909,'Hoja de Trabajo para listado'!$DE$153:$DE$1048576,0),MATCH((CUADRO!H$5&amp;$E909),'Hoja de Trabajo para listado'!$DE$151:$DG$151,0)),0)+IFERROR(INDEX('Hoja de Trabajo para listado'!$CD$155:$DC$1048576,MATCH($A909,'Hoja de Trabajo para listado'!$CD$155:$CD$1048576,0),MATCH((CUADRO!H$5&amp;$E909),'Hoja de Trabajo para listado'!$CD$151:$DC$151,0)),0)</f>
        <v>0</v>
      </c>
      <c r="I909" s="245">
        <f ca="1">+IFERROR(INDEX('Hoja de Trabajo para listado'!$A$155:$Z$1048576,MATCH($A909,'Hoja de Trabajo para listado'!$A$155:$A$1048576,0),MATCH((CUADRO!I$5&amp;$E909),'Hoja de Trabajo para listado'!$A$151:$Z$151,0)),0)+IFERROR(INDEX('Hoja de Trabajo para listado'!$AB$155:$BA$1048576,MATCH($A909,'Hoja de Trabajo para listado'!$AB$155:$AB$1048576,0),MATCH((CUADRO!I$5&amp;$E909),'Hoja de Trabajo para listado'!$AB$151:$BA$151,0)),0)+IFERROR(INDEX('Hoja de Trabajo para listado'!$BC$155:$CB$1048576,MATCH($A909,'Hoja de Trabajo para listado'!$BC$155:$BC$1048576,0),MATCH((CUADRO!I$5&amp;$E909),'Hoja de Trabajo para listado'!$BC$151:$CB$151,0)),0)+IFERROR(INDEX('Hoja de Trabajo para listado'!$DE$153:$DG$274,MATCH($A909,'Hoja de Trabajo para listado'!$DE$153:$DE$1048576,0),MATCH((CUADRO!I$5&amp;$E909),'Hoja de Trabajo para listado'!$DE$151:$DG$151,0)),0)+IFERROR(INDEX('Hoja de Trabajo para listado'!$CD$155:$DC$1048576,MATCH($A909,'Hoja de Trabajo para listado'!$CD$155:$CD$1048576,0),MATCH((CUADRO!I$5&amp;$E909),'Hoja de Trabajo para listado'!$CD$151:$DC$151,0)),0)</f>
        <v>0</v>
      </c>
      <c r="J909" s="245">
        <f ca="1">+IFERROR(INDEX('Hoja de Trabajo para listado'!$A$155:$Z$1048576,MATCH($A909,'Hoja de Trabajo para listado'!$A$155:$A$1048576,0),MATCH((CUADRO!J$5&amp;$E909),'Hoja de Trabajo para listado'!$A$151:$Z$151,0)),0)+IFERROR(INDEX('Hoja de Trabajo para listado'!$AB$155:$BA$1048576,MATCH($A909,'Hoja de Trabajo para listado'!$AB$155:$AB$1048576,0),MATCH((CUADRO!J$5&amp;$E909),'Hoja de Trabajo para listado'!$AB$151:$BA$151,0)),0)+IFERROR(INDEX('Hoja de Trabajo para listado'!$BC$155:$CB$1048576,MATCH($A909,'Hoja de Trabajo para listado'!$BC$155:$BC$1048576,0),MATCH((CUADRO!J$5&amp;$E909),'Hoja de Trabajo para listado'!$BC$151:$CB$151,0)),0)+IFERROR(INDEX('Hoja de Trabajo para listado'!$DE$153:$DG$274,MATCH($A909,'Hoja de Trabajo para listado'!$DE$153:$DE$1048576,0),MATCH((CUADRO!J$5&amp;$E909),'Hoja de Trabajo para listado'!$DE$151:$DG$151,0)),0)+IFERROR(INDEX('Hoja de Trabajo para listado'!$CD$155:$DC$1048576,MATCH($A909,'Hoja de Trabajo para listado'!$CD$155:$CD$1048576,0),MATCH((CUADRO!J$5&amp;$E909),'Hoja de Trabajo para listado'!$CD$151:$DC$151,0)),0)</f>
        <v>0</v>
      </c>
      <c r="K909" s="245">
        <f ca="1">+IFERROR(INDEX('Hoja de Trabajo para listado'!$A$155:$Z$1048576,MATCH($A909,'Hoja de Trabajo para listado'!$A$155:$A$1048576,0),MATCH((CUADRO!K$5&amp;$E909),'Hoja de Trabajo para listado'!$A$151:$Z$151,0)),0)+IFERROR(INDEX('Hoja de Trabajo para listado'!$AB$155:$BA$1048576,MATCH($A909,'Hoja de Trabajo para listado'!$AB$155:$AB$1048576,0),MATCH((CUADRO!K$5&amp;$E909),'Hoja de Trabajo para listado'!$AB$151:$BA$151,0)),0)+IFERROR(INDEX('Hoja de Trabajo para listado'!$BC$155:$CB$1048576,MATCH($A909,'Hoja de Trabajo para listado'!$BC$155:$BC$1048576,0),MATCH((CUADRO!K$5&amp;$E909),'Hoja de Trabajo para listado'!$BC$151:$CB$151,0)),0)+IFERROR(INDEX('Hoja de Trabajo para listado'!$DE$153:$DG$274,MATCH($A909,'Hoja de Trabajo para listado'!$DE$153:$DE$1048576,0),MATCH((CUADRO!K$5&amp;$E909),'Hoja de Trabajo para listado'!$DE$151:$DG$151,0)),0)+IFERROR(INDEX('Hoja de Trabajo para listado'!$CD$155:$DC$1048576,MATCH($A909,'Hoja de Trabajo para listado'!$CD$155:$CD$1048576,0),MATCH((CUADRO!K$5&amp;$E909),'Hoja de Trabajo para listado'!$CD$151:$DC$151,0)),0)</f>
        <v>0</v>
      </c>
      <c r="L909" s="245">
        <f ca="1">+IFERROR(INDEX('Hoja de Trabajo para listado'!$A$155:$Z$1048576,MATCH($A909,'Hoja de Trabajo para listado'!$A$155:$A$1048576,0),MATCH((CUADRO!L$5&amp;$E909),'Hoja de Trabajo para listado'!$A$151:$Z$151,0)),0)+IFERROR(INDEX('Hoja de Trabajo para listado'!$AB$155:$BA$1048576,MATCH($A909,'Hoja de Trabajo para listado'!$AB$155:$AB$1048576,0),MATCH((CUADRO!L$5&amp;$E909),'Hoja de Trabajo para listado'!$AB$151:$BA$151,0)),0)+IFERROR(INDEX('Hoja de Trabajo para listado'!$BC$155:$CB$1048576,MATCH($A909,'Hoja de Trabajo para listado'!$BC$155:$BC$1048576,0),MATCH((CUADRO!L$5&amp;$E909),'Hoja de Trabajo para listado'!$BC$151:$CB$151,0)),0)+IFERROR(INDEX('Hoja de Trabajo para listado'!$DE$153:$DG$274,MATCH($A909,'Hoja de Trabajo para listado'!$DE$153:$DE$1048576,0),MATCH((CUADRO!L$5&amp;$E909),'Hoja de Trabajo para listado'!$DE$151:$DG$151,0)),0)+IFERROR(INDEX('Hoja de Trabajo para listado'!$CD$155:$DC$1048576,MATCH($A909,'Hoja de Trabajo para listado'!$CD$155:$CD$1048576,0),MATCH((CUADRO!L$5&amp;$E909),'Hoja de Trabajo para listado'!$CD$151:$DC$151,0)),0)</f>
        <v>0</v>
      </c>
      <c r="M909" s="245">
        <f ca="1">+IFERROR(INDEX('Hoja de Trabajo para listado'!$A$155:$Z$1048576,MATCH($A909,'Hoja de Trabajo para listado'!$A$155:$A$1048576,0),MATCH((CUADRO!M$5&amp;$E909),'Hoja de Trabajo para listado'!$A$151:$Z$151,0)),0)+IFERROR(INDEX('Hoja de Trabajo para listado'!$AB$155:$BA$1048576,MATCH($A909,'Hoja de Trabajo para listado'!$AB$155:$AB$1048576,0),MATCH((CUADRO!M$5&amp;$E909),'Hoja de Trabajo para listado'!$AB$151:$BA$151,0)),0)+IFERROR(INDEX('Hoja de Trabajo para listado'!$BC$155:$CB$1048576,MATCH($A909,'Hoja de Trabajo para listado'!$BC$155:$BC$1048576,0),MATCH((CUADRO!M$5&amp;$E909),'Hoja de Trabajo para listado'!$BC$151:$CB$151,0)),0)+IFERROR(INDEX('Hoja de Trabajo para listado'!$DE$153:$DG$274,MATCH($A909,'Hoja de Trabajo para listado'!$DE$153:$DE$1048576,0),MATCH((CUADRO!M$5&amp;$E909),'Hoja de Trabajo para listado'!$DE$151:$DG$151,0)),0)+IFERROR(INDEX('Hoja de Trabajo para listado'!$CD$155:$DC$1048576,MATCH($A909,'Hoja de Trabajo para listado'!$CD$155:$CD$1048576,0),MATCH((CUADRO!M$5&amp;$E909),'Hoja de Trabajo para listado'!$CD$151:$DC$151,0)),0)</f>
        <v>0</v>
      </c>
      <c r="N909" s="245">
        <f ca="1">+IFERROR(INDEX('Hoja de Trabajo para listado'!$A$155:$Z$1048576,MATCH($A909,'Hoja de Trabajo para listado'!$A$155:$A$1048576,0),MATCH((CUADRO!N$5&amp;$E909),'Hoja de Trabajo para listado'!$A$151:$Z$151,0)),0)+IFERROR(INDEX('Hoja de Trabajo para listado'!$AB$155:$BA$1048576,MATCH($A909,'Hoja de Trabajo para listado'!$AB$155:$AB$1048576,0),MATCH((CUADRO!N$5&amp;$E909),'Hoja de Trabajo para listado'!$AB$151:$BA$151,0)),0)+IFERROR(INDEX('Hoja de Trabajo para listado'!$BC$155:$CB$1048576,MATCH($A909,'Hoja de Trabajo para listado'!$BC$155:$BC$1048576,0),MATCH((CUADRO!N$5&amp;$E909),'Hoja de Trabajo para listado'!$BC$151:$CB$151,0)),0)+IFERROR(INDEX('Hoja de Trabajo para listado'!$DE$153:$DG$274,MATCH($A909,'Hoja de Trabajo para listado'!$DE$153:$DE$1048576,0),MATCH((CUADRO!N$5&amp;$E909),'Hoja de Trabajo para listado'!$DE$151:$DG$151,0)),0)+IFERROR(INDEX('Hoja de Trabajo para listado'!$CD$155:$DC$1048576,MATCH($A909,'Hoja de Trabajo para listado'!$CD$155:$CD$1048576,0),MATCH((CUADRO!N$5&amp;$E909),'Hoja de Trabajo para listado'!$CD$151:$DC$151,0)),0)</f>
        <v>0</v>
      </c>
      <c r="O909" s="245">
        <f ca="1">+IFERROR(INDEX('Hoja de Trabajo para listado'!$A$155:$Z$1048576,MATCH($A909,'Hoja de Trabajo para listado'!$A$155:$A$1048576,0),MATCH((CUADRO!O$5&amp;$E909),'Hoja de Trabajo para listado'!$A$151:$Z$151,0)),0)+IFERROR(INDEX('Hoja de Trabajo para listado'!$AB$155:$BA$1048576,MATCH($A909,'Hoja de Trabajo para listado'!$AB$155:$AB$1048576,0),MATCH((CUADRO!O$5&amp;$E909),'Hoja de Trabajo para listado'!$AB$151:$BA$151,0)),0)+IFERROR(INDEX('Hoja de Trabajo para listado'!$BC$155:$CB$1048576,MATCH($A909,'Hoja de Trabajo para listado'!$BC$155:$BC$1048576,0),MATCH((CUADRO!O$5&amp;$E909),'Hoja de Trabajo para listado'!$BC$151:$CB$151,0)),0)+IFERROR(INDEX('Hoja de Trabajo para listado'!$DE$153:$DG$274,MATCH($A909,'Hoja de Trabajo para listado'!$DE$153:$DE$1048576,0),MATCH((CUADRO!O$5&amp;$E909),'Hoja de Trabajo para listado'!$DE$151:$DG$151,0)),0)+IFERROR(INDEX('Hoja de Trabajo para listado'!$CD$155:$DC$1048576,MATCH($A909,'Hoja de Trabajo para listado'!$CD$155:$CD$1048576,0),MATCH((CUADRO!O$5&amp;$E909),'Hoja de Trabajo para listado'!$CD$151:$DC$151,0)),0)</f>
        <v>0</v>
      </c>
      <c r="P909" s="245">
        <f ca="1">+IFERROR(INDEX('Hoja de Trabajo para listado'!$A$155:$Z$1048576,MATCH($A909,'Hoja de Trabajo para listado'!$A$155:$A$1048576,0),MATCH((CUADRO!P$5&amp;$E909),'Hoja de Trabajo para listado'!$A$151:$Z$151,0)),0)+IFERROR(INDEX('Hoja de Trabajo para listado'!$AB$155:$BA$1048576,MATCH($A909,'Hoja de Trabajo para listado'!$AB$155:$AB$1048576,0),MATCH((CUADRO!P$5&amp;$E909),'Hoja de Trabajo para listado'!$AB$151:$BA$151,0)),0)+IFERROR(INDEX('Hoja de Trabajo para listado'!$BC$155:$CB$1048576,MATCH($A909,'Hoja de Trabajo para listado'!$BC$155:$BC$1048576,0),MATCH((CUADRO!P$5&amp;$E909),'Hoja de Trabajo para listado'!$BC$151:$CB$151,0)),0)+IFERROR(INDEX('Hoja de Trabajo para listado'!$DE$153:$DG$274,MATCH($A909,'Hoja de Trabajo para listado'!$DE$153:$DE$1048576,0),MATCH((CUADRO!P$5&amp;$E909),'Hoja de Trabajo para listado'!$DE$151:$DG$151,0)),0)+IFERROR(INDEX('Hoja de Trabajo para listado'!$CD$155:$DC$1048576,MATCH($A909,'Hoja de Trabajo para listado'!$CD$155:$CD$1048576,0),MATCH((CUADRO!P$5&amp;$E909),'Hoja de Trabajo para listado'!$CD$151:$DC$151,0)),0)</f>
        <v>0</v>
      </c>
      <c r="Q909" s="245">
        <f ca="1">+IFERROR(INDEX('Hoja de Trabajo para listado'!$A$155:$Z$1048576,MATCH($A909,'Hoja de Trabajo para listado'!$A$155:$A$1048576,0),MATCH((CUADRO!Q$5&amp;$E909),'Hoja de Trabajo para listado'!$A$151:$Z$151,0)),0)+IFERROR(INDEX('Hoja de Trabajo para listado'!$AB$155:$BA$1048576,MATCH($A909,'Hoja de Trabajo para listado'!$AB$155:$AB$1048576,0),MATCH((CUADRO!Q$5&amp;$E909),'Hoja de Trabajo para listado'!$AB$151:$BA$151,0)),0)+IFERROR(INDEX('Hoja de Trabajo para listado'!$BC$155:$CB$1048576,MATCH($A909,'Hoja de Trabajo para listado'!$BC$155:$BC$1048576,0),MATCH((CUADRO!Q$5&amp;$E909),'Hoja de Trabajo para listado'!$BC$151:$CB$151,0)),0)+IFERROR(INDEX('Hoja de Trabajo para listado'!$DE$153:$DG$274,MATCH($A909,'Hoja de Trabajo para listado'!$DE$153:$DE$1048576,0),MATCH((CUADRO!Q$5&amp;$E909),'Hoja de Trabajo para listado'!$DE$151:$DG$151,0)),0)+IFERROR(INDEX('Hoja de Trabajo para listado'!$CD$155:$DC$1048576,MATCH($A909,'Hoja de Trabajo para listado'!$CD$155:$CD$1048576,0),MATCH((CUADRO!Q$5&amp;$E909),'Hoja de Trabajo para listado'!$CD$151:$DC$151,0)),0)</f>
        <v>0</v>
      </c>
      <c r="R909" s="245">
        <f t="shared" ca="1" si="31"/>
        <v>0</v>
      </c>
      <c r="S909" s="259">
        <f ca="1">+R908+R909</f>
        <v>0</v>
      </c>
      <c r="T909" s="245">
        <f ca="1">+S909</f>
        <v>0</v>
      </c>
      <c r="U909" s="244">
        <f t="shared" si="32"/>
        <v>2</v>
      </c>
      <c r="V909" s="333" t="str">
        <f>+VLOOKUP(A909,bd_lista!$A$3:$E$590,5,FALSE)</f>
        <v>Gobiernos Autonomos Municipales</v>
      </c>
      <c r="W909" s="384"/>
      <c r="X909" s="242">
        <f>+VLOOKUP(A909,[3]Sheet1!$A$13:$D$744,4,FALSE)</f>
        <v>0</v>
      </c>
      <c r="Y909" s="242" t="e">
        <f>+VLOOKUP(X909,bd_lista!$A$3:$C$590,3,FALSE)</f>
        <v>#N/A</v>
      </c>
      <c r="Z909" s="292"/>
      <c r="AA909" s="293"/>
    </row>
    <row r="910" spans="1:27" customFormat="1" ht="15" hidden="1" customHeight="1">
      <c r="A910" s="32">
        <v>1539</v>
      </c>
      <c r="B910" s="388">
        <f>+A910</f>
        <v>1539</v>
      </c>
      <c r="C910" s="247" t="str">
        <f>+VLOOKUP(A910,bd_lista!$A$3:$C$590,3,FALSE)</f>
        <v>Gobierno Autónomo Municipal de Ckochas</v>
      </c>
      <c r="D910" s="385" t="str">
        <f>+C910</f>
        <v>Gobierno Autónomo Municipal de Ckochas</v>
      </c>
      <c r="E910" s="242" t="s">
        <v>1304</v>
      </c>
      <c r="F910" s="243">
        <f ca="1">+IFERROR(INDEX('Hoja de Trabajo para listado'!$A$155:$Z$1048576,MATCH($A910,'Hoja de Trabajo para listado'!$A$155:$A$1048576,0),MATCH((CUADRO!F$5&amp;$E910),'Hoja de Trabajo para listado'!$A$151:$Z$151,0)),0)+IFERROR(INDEX('Hoja de Trabajo para listado'!$AB$155:$BA$1048576,MATCH($A910,'Hoja de Trabajo para listado'!$AB$155:$AB$1048576,0),MATCH((CUADRO!F$5&amp;$E910),'Hoja de Trabajo para listado'!$AB$151:$BA$151,0)),0)+IFERROR(INDEX('Hoja de Trabajo para listado'!$BC$155:$CB$1048576,MATCH($A910,'Hoja de Trabajo para listado'!$BC$155:$BC$1048576,0),MATCH((CUADRO!F$5&amp;$E910),'Hoja de Trabajo para listado'!$BC$151:$CB$151,0)),0)+IFERROR(INDEX('Hoja de Trabajo para listado'!$DE$153:$DG$274,MATCH($A910,'Hoja de Trabajo para listado'!$DE$153:$DE$1048576,0),MATCH((CUADRO!F$5&amp;$E910),'Hoja de Trabajo para listado'!$DE$151:$DG$151,0)),0)+IFERROR(INDEX('Hoja de Trabajo para listado'!$CD$155:$DC$1048576,MATCH($A910,'Hoja de Trabajo para listado'!$CD$155:$CD$1048576,0),MATCH((CUADRO!F$5&amp;$E910),'Hoja de Trabajo para listado'!$CD$151:$DC$151,0)),0)</f>
        <v>0</v>
      </c>
      <c r="G910" s="243">
        <f ca="1">+IFERROR(INDEX('Hoja de Trabajo para listado'!$A$155:$Z$1048576,MATCH($A910,'Hoja de Trabajo para listado'!$A$155:$A$1048576,0),MATCH((CUADRO!G$5&amp;$E910),'Hoja de Trabajo para listado'!$A$151:$Z$151,0)),0)+IFERROR(INDEX('Hoja de Trabajo para listado'!$AB$155:$BA$1048576,MATCH($A910,'Hoja de Trabajo para listado'!$AB$155:$AB$1048576,0),MATCH((CUADRO!G$5&amp;$E910),'Hoja de Trabajo para listado'!$AB$151:$BA$151,0)),0)+IFERROR(INDEX('Hoja de Trabajo para listado'!$BC$155:$CB$1048576,MATCH($A910,'Hoja de Trabajo para listado'!$BC$155:$BC$1048576,0),MATCH((CUADRO!G$5&amp;$E910),'Hoja de Trabajo para listado'!$BC$151:$CB$151,0)),0)+IFERROR(INDEX('Hoja de Trabajo para listado'!$DE$153:$DG$274,MATCH($A910,'Hoja de Trabajo para listado'!$DE$153:$DE$1048576,0),MATCH((CUADRO!G$5&amp;$E910),'Hoja de Trabajo para listado'!$DE$151:$DG$151,0)),0)+IFERROR(INDEX('Hoja de Trabajo para listado'!$CD$155:$DC$1048576,MATCH($A910,'Hoja de Trabajo para listado'!$CD$155:$CD$1048576,0),MATCH((CUADRO!G$5&amp;$E910),'Hoja de Trabajo para listado'!$CD$151:$DC$151,0)),0)</f>
        <v>0</v>
      </c>
      <c r="H910" s="243">
        <f ca="1">+IFERROR(INDEX('Hoja de Trabajo para listado'!$A$155:$Z$1048576,MATCH($A910,'Hoja de Trabajo para listado'!$A$155:$A$1048576,0),MATCH((CUADRO!H$5&amp;$E910),'Hoja de Trabajo para listado'!$A$151:$Z$151,0)),0)+IFERROR(INDEX('Hoja de Trabajo para listado'!$AB$155:$BA$1048576,MATCH($A910,'Hoja de Trabajo para listado'!$AB$155:$AB$1048576,0),MATCH((CUADRO!H$5&amp;$E910),'Hoja de Trabajo para listado'!$AB$151:$BA$151,0)),0)+IFERROR(INDEX('Hoja de Trabajo para listado'!$BC$155:$CB$1048576,MATCH($A910,'Hoja de Trabajo para listado'!$BC$155:$BC$1048576,0),MATCH((CUADRO!H$5&amp;$E910),'Hoja de Trabajo para listado'!$BC$151:$CB$151,0)),0)+IFERROR(INDEX('Hoja de Trabajo para listado'!$DE$153:$DG$274,MATCH($A910,'Hoja de Trabajo para listado'!$DE$153:$DE$1048576,0),MATCH((CUADRO!H$5&amp;$E910),'Hoja de Trabajo para listado'!$DE$151:$DG$151,0)),0)+IFERROR(INDEX('Hoja de Trabajo para listado'!$CD$155:$DC$1048576,MATCH($A910,'Hoja de Trabajo para listado'!$CD$155:$CD$1048576,0),MATCH((CUADRO!H$5&amp;$E910),'Hoja de Trabajo para listado'!$CD$151:$DC$151,0)),0)</f>
        <v>0</v>
      </c>
      <c r="I910" s="243">
        <f ca="1">+IFERROR(INDEX('Hoja de Trabajo para listado'!$A$155:$Z$1048576,MATCH($A910,'Hoja de Trabajo para listado'!$A$155:$A$1048576,0),MATCH((CUADRO!I$5&amp;$E910),'Hoja de Trabajo para listado'!$A$151:$Z$151,0)),0)+IFERROR(INDEX('Hoja de Trabajo para listado'!$AB$155:$BA$1048576,MATCH($A910,'Hoja de Trabajo para listado'!$AB$155:$AB$1048576,0),MATCH((CUADRO!I$5&amp;$E910),'Hoja de Trabajo para listado'!$AB$151:$BA$151,0)),0)+IFERROR(INDEX('Hoja de Trabajo para listado'!$BC$155:$CB$1048576,MATCH($A910,'Hoja de Trabajo para listado'!$BC$155:$BC$1048576,0),MATCH((CUADRO!I$5&amp;$E910),'Hoja de Trabajo para listado'!$BC$151:$CB$151,0)),0)+IFERROR(INDEX('Hoja de Trabajo para listado'!$DE$153:$DG$274,MATCH($A910,'Hoja de Trabajo para listado'!$DE$153:$DE$1048576,0),MATCH((CUADRO!I$5&amp;$E910),'Hoja de Trabajo para listado'!$DE$151:$DG$151,0)),0)+IFERROR(INDEX('Hoja de Trabajo para listado'!$CD$155:$DC$1048576,MATCH($A910,'Hoja de Trabajo para listado'!$CD$155:$CD$1048576,0),MATCH((CUADRO!I$5&amp;$E910),'Hoja de Trabajo para listado'!$CD$151:$DC$151,0)),0)</f>
        <v>0</v>
      </c>
      <c r="J910" s="243">
        <f ca="1">+IFERROR(INDEX('Hoja de Trabajo para listado'!$A$155:$Z$1048576,MATCH($A910,'Hoja de Trabajo para listado'!$A$155:$A$1048576,0),MATCH((CUADRO!J$5&amp;$E910),'Hoja de Trabajo para listado'!$A$151:$Z$151,0)),0)+IFERROR(INDEX('Hoja de Trabajo para listado'!$AB$155:$BA$1048576,MATCH($A910,'Hoja de Trabajo para listado'!$AB$155:$AB$1048576,0),MATCH((CUADRO!J$5&amp;$E910),'Hoja de Trabajo para listado'!$AB$151:$BA$151,0)),0)+IFERROR(INDEX('Hoja de Trabajo para listado'!$BC$155:$CB$1048576,MATCH($A910,'Hoja de Trabajo para listado'!$BC$155:$BC$1048576,0),MATCH((CUADRO!J$5&amp;$E910),'Hoja de Trabajo para listado'!$BC$151:$CB$151,0)),0)+IFERROR(INDEX('Hoja de Trabajo para listado'!$DE$153:$DG$274,MATCH($A910,'Hoja de Trabajo para listado'!$DE$153:$DE$1048576,0),MATCH((CUADRO!J$5&amp;$E910),'Hoja de Trabajo para listado'!$DE$151:$DG$151,0)),0)+IFERROR(INDEX('Hoja de Trabajo para listado'!$CD$155:$DC$1048576,MATCH($A910,'Hoja de Trabajo para listado'!$CD$155:$CD$1048576,0),MATCH((CUADRO!J$5&amp;$E910),'Hoja de Trabajo para listado'!$CD$151:$DC$151,0)),0)</f>
        <v>0</v>
      </c>
      <c r="K910" s="243">
        <f ca="1">+IFERROR(INDEX('Hoja de Trabajo para listado'!$A$155:$Z$1048576,MATCH($A910,'Hoja de Trabajo para listado'!$A$155:$A$1048576,0),MATCH((CUADRO!K$5&amp;$E910),'Hoja de Trabajo para listado'!$A$151:$Z$151,0)),0)+IFERROR(INDEX('Hoja de Trabajo para listado'!$AB$155:$BA$1048576,MATCH($A910,'Hoja de Trabajo para listado'!$AB$155:$AB$1048576,0),MATCH((CUADRO!K$5&amp;$E910),'Hoja de Trabajo para listado'!$AB$151:$BA$151,0)),0)+IFERROR(INDEX('Hoja de Trabajo para listado'!$BC$155:$CB$1048576,MATCH($A910,'Hoja de Trabajo para listado'!$BC$155:$BC$1048576,0),MATCH((CUADRO!K$5&amp;$E910),'Hoja de Trabajo para listado'!$BC$151:$CB$151,0)),0)+IFERROR(INDEX('Hoja de Trabajo para listado'!$DE$153:$DG$274,MATCH($A910,'Hoja de Trabajo para listado'!$DE$153:$DE$1048576,0),MATCH((CUADRO!K$5&amp;$E910),'Hoja de Trabajo para listado'!$DE$151:$DG$151,0)),0)+IFERROR(INDEX('Hoja de Trabajo para listado'!$CD$155:$DC$1048576,MATCH($A910,'Hoja de Trabajo para listado'!$CD$155:$CD$1048576,0),MATCH((CUADRO!K$5&amp;$E910),'Hoja de Trabajo para listado'!$CD$151:$DC$151,0)),0)</f>
        <v>0</v>
      </c>
      <c r="L910" s="243">
        <f ca="1">+IFERROR(INDEX('Hoja de Trabajo para listado'!$A$155:$Z$1048576,MATCH($A910,'Hoja de Trabajo para listado'!$A$155:$A$1048576,0),MATCH((CUADRO!L$5&amp;$E910),'Hoja de Trabajo para listado'!$A$151:$Z$151,0)),0)+IFERROR(INDEX('Hoja de Trabajo para listado'!$AB$155:$BA$1048576,MATCH($A910,'Hoja de Trabajo para listado'!$AB$155:$AB$1048576,0),MATCH((CUADRO!L$5&amp;$E910),'Hoja de Trabajo para listado'!$AB$151:$BA$151,0)),0)+IFERROR(INDEX('Hoja de Trabajo para listado'!$BC$155:$CB$1048576,MATCH($A910,'Hoja de Trabajo para listado'!$BC$155:$BC$1048576,0),MATCH((CUADRO!L$5&amp;$E910),'Hoja de Trabajo para listado'!$BC$151:$CB$151,0)),0)+IFERROR(INDEX('Hoja de Trabajo para listado'!$DE$153:$DG$274,MATCH($A910,'Hoja de Trabajo para listado'!$DE$153:$DE$1048576,0),MATCH((CUADRO!L$5&amp;$E910),'Hoja de Trabajo para listado'!$DE$151:$DG$151,0)),0)+IFERROR(INDEX('Hoja de Trabajo para listado'!$CD$155:$DC$1048576,MATCH($A910,'Hoja de Trabajo para listado'!$CD$155:$CD$1048576,0),MATCH((CUADRO!L$5&amp;$E910),'Hoja de Trabajo para listado'!$CD$151:$DC$151,0)),0)</f>
        <v>0</v>
      </c>
      <c r="M910" s="243">
        <f ca="1">+IFERROR(INDEX('Hoja de Trabajo para listado'!$A$155:$Z$1048576,MATCH($A910,'Hoja de Trabajo para listado'!$A$155:$A$1048576,0),MATCH((CUADRO!M$5&amp;$E910),'Hoja de Trabajo para listado'!$A$151:$Z$151,0)),0)+IFERROR(INDEX('Hoja de Trabajo para listado'!$AB$155:$BA$1048576,MATCH($A910,'Hoja de Trabajo para listado'!$AB$155:$AB$1048576,0),MATCH((CUADRO!M$5&amp;$E910),'Hoja de Trabajo para listado'!$AB$151:$BA$151,0)),0)+IFERROR(INDEX('Hoja de Trabajo para listado'!$BC$155:$CB$1048576,MATCH($A910,'Hoja de Trabajo para listado'!$BC$155:$BC$1048576,0),MATCH((CUADRO!M$5&amp;$E910),'Hoja de Trabajo para listado'!$BC$151:$CB$151,0)),0)+IFERROR(INDEX('Hoja de Trabajo para listado'!$DE$153:$DG$274,MATCH($A910,'Hoja de Trabajo para listado'!$DE$153:$DE$1048576,0),MATCH((CUADRO!M$5&amp;$E910),'Hoja de Trabajo para listado'!$DE$151:$DG$151,0)),0)+IFERROR(INDEX('Hoja de Trabajo para listado'!$CD$155:$DC$1048576,MATCH($A910,'Hoja de Trabajo para listado'!$CD$155:$CD$1048576,0),MATCH((CUADRO!M$5&amp;$E910),'Hoja de Trabajo para listado'!$CD$151:$DC$151,0)),0)</f>
        <v>0</v>
      </c>
      <c r="N910" s="243">
        <f ca="1">+IFERROR(INDEX('Hoja de Trabajo para listado'!$A$155:$Z$1048576,MATCH($A910,'Hoja de Trabajo para listado'!$A$155:$A$1048576,0),MATCH((CUADRO!N$5&amp;$E910),'Hoja de Trabajo para listado'!$A$151:$Z$151,0)),0)+IFERROR(INDEX('Hoja de Trabajo para listado'!$AB$155:$BA$1048576,MATCH($A910,'Hoja de Trabajo para listado'!$AB$155:$AB$1048576,0),MATCH((CUADRO!N$5&amp;$E910),'Hoja de Trabajo para listado'!$AB$151:$BA$151,0)),0)+IFERROR(INDEX('Hoja de Trabajo para listado'!$BC$155:$CB$1048576,MATCH($A910,'Hoja de Trabajo para listado'!$BC$155:$BC$1048576,0),MATCH((CUADRO!N$5&amp;$E910),'Hoja de Trabajo para listado'!$BC$151:$CB$151,0)),0)+IFERROR(INDEX('Hoja de Trabajo para listado'!$DE$153:$DG$274,MATCH($A910,'Hoja de Trabajo para listado'!$DE$153:$DE$1048576,0),MATCH((CUADRO!N$5&amp;$E910),'Hoja de Trabajo para listado'!$DE$151:$DG$151,0)),0)+IFERROR(INDEX('Hoja de Trabajo para listado'!$CD$155:$DC$1048576,MATCH($A910,'Hoja de Trabajo para listado'!$CD$155:$CD$1048576,0),MATCH((CUADRO!N$5&amp;$E910),'Hoja de Trabajo para listado'!$CD$151:$DC$151,0)),0)</f>
        <v>0</v>
      </c>
      <c r="O910" s="243">
        <f ca="1">+IFERROR(INDEX('Hoja de Trabajo para listado'!$A$155:$Z$1048576,MATCH($A910,'Hoja de Trabajo para listado'!$A$155:$A$1048576,0),MATCH((CUADRO!O$5&amp;$E910),'Hoja de Trabajo para listado'!$A$151:$Z$151,0)),0)+IFERROR(INDEX('Hoja de Trabajo para listado'!$AB$155:$BA$1048576,MATCH($A910,'Hoja de Trabajo para listado'!$AB$155:$AB$1048576,0),MATCH((CUADRO!O$5&amp;$E910),'Hoja de Trabajo para listado'!$AB$151:$BA$151,0)),0)+IFERROR(INDEX('Hoja de Trabajo para listado'!$BC$155:$CB$1048576,MATCH($A910,'Hoja de Trabajo para listado'!$BC$155:$BC$1048576,0),MATCH((CUADRO!O$5&amp;$E910),'Hoja de Trabajo para listado'!$BC$151:$CB$151,0)),0)+IFERROR(INDEX('Hoja de Trabajo para listado'!$DE$153:$DG$274,MATCH($A910,'Hoja de Trabajo para listado'!$DE$153:$DE$1048576,0),MATCH((CUADRO!O$5&amp;$E910),'Hoja de Trabajo para listado'!$DE$151:$DG$151,0)),0)+IFERROR(INDEX('Hoja de Trabajo para listado'!$CD$155:$DC$1048576,MATCH($A910,'Hoja de Trabajo para listado'!$CD$155:$CD$1048576,0),MATCH((CUADRO!O$5&amp;$E910),'Hoja de Trabajo para listado'!$CD$151:$DC$151,0)),0)</f>
        <v>0</v>
      </c>
      <c r="P910" s="243">
        <f ca="1">+IFERROR(INDEX('Hoja de Trabajo para listado'!$A$155:$Z$1048576,MATCH($A910,'Hoja de Trabajo para listado'!$A$155:$A$1048576,0),MATCH((CUADRO!P$5&amp;$E910),'Hoja de Trabajo para listado'!$A$151:$Z$151,0)),0)+IFERROR(INDEX('Hoja de Trabajo para listado'!$AB$155:$BA$1048576,MATCH($A910,'Hoja de Trabajo para listado'!$AB$155:$AB$1048576,0),MATCH((CUADRO!P$5&amp;$E910),'Hoja de Trabajo para listado'!$AB$151:$BA$151,0)),0)+IFERROR(INDEX('Hoja de Trabajo para listado'!$BC$155:$CB$1048576,MATCH($A910,'Hoja de Trabajo para listado'!$BC$155:$BC$1048576,0),MATCH((CUADRO!P$5&amp;$E910),'Hoja de Trabajo para listado'!$BC$151:$CB$151,0)),0)+IFERROR(INDEX('Hoja de Trabajo para listado'!$DE$153:$DG$274,MATCH($A910,'Hoja de Trabajo para listado'!$DE$153:$DE$1048576,0),MATCH((CUADRO!P$5&amp;$E910),'Hoja de Trabajo para listado'!$DE$151:$DG$151,0)),0)+IFERROR(INDEX('Hoja de Trabajo para listado'!$CD$155:$DC$1048576,MATCH($A910,'Hoja de Trabajo para listado'!$CD$155:$CD$1048576,0),MATCH((CUADRO!P$5&amp;$E910),'Hoja de Trabajo para listado'!$CD$151:$DC$151,0)),0)</f>
        <v>0</v>
      </c>
      <c r="Q910" s="243">
        <f ca="1">+IFERROR(INDEX('Hoja de Trabajo para listado'!$A$155:$Z$1048576,MATCH($A910,'Hoja de Trabajo para listado'!$A$155:$A$1048576,0),MATCH((CUADRO!Q$5&amp;$E910),'Hoja de Trabajo para listado'!$A$151:$Z$151,0)),0)+IFERROR(INDEX('Hoja de Trabajo para listado'!$AB$155:$BA$1048576,MATCH($A910,'Hoja de Trabajo para listado'!$AB$155:$AB$1048576,0),MATCH((CUADRO!Q$5&amp;$E910),'Hoja de Trabajo para listado'!$AB$151:$BA$151,0)),0)+IFERROR(INDEX('Hoja de Trabajo para listado'!$BC$155:$CB$1048576,MATCH($A910,'Hoja de Trabajo para listado'!$BC$155:$BC$1048576,0),MATCH((CUADRO!Q$5&amp;$E910),'Hoja de Trabajo para listado'!$BC$151:$CB$151,0)),0)+IFERROR(INDEX('Hoja de Trabajo para listado'!$DE$153:$DG$274,MATCH($A910,'Hoja de Trabajo para listado'!$DE$153:$DE$1048576,0),MATCH((CUADRO!Q$5&amp;$E910),'Hoja de Trabajo para listado'!$DE$151:$DG$151,0)),0)+IFERROR(INDEX('Hoja de Trabajo para listado'!$CD$155:$DC$1048576,MATCH($A910,'Hoja de Trabajo para listado'!$CD$155:$CD$1048576,0),MATCH((CUADRO!Q$5&amp;$E910),'Hoja de Trabajo para listado'!$CD$151:$DC$151,0)),0)</f>
        <v>0</v>
      </c>
      <c r="R910" s="243">
        <f t="shared" ca="1" si="31"/>
        <v>0</v>
      </c>
      <c r="S910" s="249"/>
      <c r="T910" s="243">
        <f ca="1">+T911</f>
        <v>0</v>
      </c>
      <c r="U910" s="242">
        <f t="shared" si="32"/>
        <v>1</v>
      </c>
      <c r="V910" s="333" t="str">
        <f>+VLOOKUP(A910,bd_lista!$A$3:$E$590,5,FALSE)</f>
        <v>Gobiernos Autonomos Municipales</v>
      </c>
      <c r="W910" s="383" t="str">
        <f>+V910</f>
        <v>Gobiernos Autonomos Municipales</v>
      </c>
      <c r="X910" s="242">
        <f>+VLOOKUP(A910,[3]Sheet1!$A$13:$D$744,4,FALSE)</f>
        <v>0</v>
      </c>
      <c r="Y910" s="242" t="e">
        <f>+VLOOKUP(X910,bd_lista!$A$3:$C$590,3,FALSE)</f>
        <v>#N/A</v>
      </c>
      <c r="Z910" s="294">
        <f>+X910</f>
        <v>0</v>
      </c>
      <c r="AA910" s="295" t="e">
        <f>+Y910</f>
        <v>#N/A</v>
      </c>
    </row>
    <row r="911" spans="1:27" customFormat="1" ht="15" hidden="1" customHeight="1">
      <c r="A911" s="32">
        <v>1539</v>
      </c>
      <c r="B911" s="389"/>
      <c r="C911" s="247" t="str">
        <f>+VLOOKUP(A911,bd_lista!$A$3:$C$590,3,FALSE)</f>
        <v>Gobierno Autónomo Municipal de Ckochas</v>
      </c>
      <c r="D911" s="386"/>
      <c r="E911" s="244" t="s">
        <v>1305</v>
      </c>
      <c r="F911" s="245">
        <f ca="1">+IFERROR(INDEX('Hoja de Trabajo para listado'!$A$155:$Z$1048576,MATCH($A911,'Hoja de Trabajo para listado'!$A$155:$A$1048576,0),MATCH((CUADRO!F$5&amp;$E911),'Hoja de Trabajo para listado'!$A$151:$Z$151,0)),0)+IFERROR(INDEX('Hoja de Trabajo para listado'!$AB$155:$BA$1048576,MATCH($A911,'Hoja de Trabajo para listado'!$AB$155:$AB$1048576,0),MATCH((CUADRO!F$5&amp;$E911),'Hoja de Trabajo para listado'!$AB$151:$BA$151,0)),0)+IFERROR(INDEX('Hoja de Trabajo para listado'!$BC$155:$CB$1048576,MATCH($A911,'Hoja de Trabajo para listado'!$BC$155:$BC$1048576,0),MATCH((CUADRO!F$5&amp;$E911),'Hoja de Trabajo para listado'!$BC$151:$CB$151,0)),0)+IFERROR(INDEX('Hoja de Trabajo para listado'!$DE$153:$DG$274,MATCH($A911,'Hoja de Trabajo para listado'!$DE$153:$DE$1048576,0),MATCH((CUADRO!F$5&amp;$E911),'Hoja de Trabajo para listado'!$DE$151:$DG$151,0)),0)+IFERROR(INDEX('Hoja de Trabajo para listado'!$CD$155:$DC$1048576,MATCH($A911,'Hoja de Trabajo para listado'!$CD$155:$CD$1048576,0),MATCH((CUADRO!F$5&amp;$E911),'Hoja de Trabajo para listado'!$CD$151:$DC$151,0)),0)</f>
        <v>0</v>
      </c>
      <c r="G911" s="245">
        <f ca="1">+IFERROR(INDEX('Hoja de Trabajo para listado'!$A$155:$Z$1048576,MATCH($A911,'Hoja de Trabajo para listado'!$A$155:$A$1048576,0),MATCH((CUADRO!G$5&amp;$E911),'Hoja de Trabajo para listado'!$A$151:$Z$151,0)),0)+IFERROR(INDEX('Hoja de Trabajo para listado'!$AB$155:$BA$1048576,MATCH($A911,'Hoja de Trabajo para listado'!$AB$155:$AB$1048576,0),MATCH((CUADRO!G$5&amp;$E911),'Hoja de Trabajo para listado'!$AB$151:$BA$151,0)),0)+IFERROR(INDEX('Hoja de Trabajo para listado'!$BC$155:$CB$1048576,MATCH($A911,'Hoja de Trabajo para listado'!$BC$155:$BC$1048576,0),MATCH((CUADRO!G$5&amp;$E911),'Hoja de Trabajo para listado'!$BC$151:$CB$151,0)),0)+IFERROR(INDEX('Hoja de Trabajo para listado'!$DE$153:$DG$274,MATCH($A911,'Hoja de Trabajo para listado'!$DE$153:$DE$1048576,0),MATCH((CUADRO!G$5&amp;$E911),'Hoja de Trabajo para listado'!$DE$151:$DG$151,0)),0)+IFERROR(INDEX('Hoja de Trabajo para listado'!$CD$155:$DC$1048576,MATCH($A911,'Hoja de Trabajo para listado'!$CD$155:$CD$1048576,0),MATCH((CUADRO!G$5&amp;$E911),'Hoja de Trabajo para listado'!$CD$151:$DC$151,0)),0)</f>
        <v>0</v>
      </c>
      <c r="H911" s="245">
        <f ca="1">+IFERROR(INDEX('Hoja de Trabajo para listado'!$A$155:$Z$1048576,MATCH($A911,'Hoja de Trabajo para listado'!$A$155:$A$1048576,0),MATCH((CUADRO!H$5&amp;$E911),'Hoja de Trabajo para listado'!$A$151:$Z$151,0)),0)+IFERROR(INDEX('Hoja de Trabajo para listado'!$AB$155:$BA$1048576,MATCH($A911,'Hoja de Trabajo para listado'!$AB$155:$AB$1048576,0),MATCH((CUADRO!H$5&amp;$E911),'Hoja de Trabajo para listado'!$AB$151:$BA$151,0)),0)+IFERROR(INDEX('Hoja de Trabajo para listado'!$BC$155:$CB$1048576,MATCH($A911,'Hoja de Trabajo para listado'!$BC$155:$BC$1048576,0),MATCH((CUADRO!H$5&amp;$E911),'Hoja de Trabajo para listado'!$BC$151:$CB$151,0)),0)+IFERROR(INDEX('Hoja de Trabajo para listado'!$DE$153:$DG$274,MATCH($A911,'Hoja de Trabajo para listado'!$DE$153:$DE$1048576,0),MATCH((CUADRO!H$5&amp;$E911),'Hoja de Trabajo para listado'!$DE$151:$DG$151,0)),0)+IFERROR(INDEX('Hoja de Trabajo para listado'!$CD$155:$DC$1048576,MATCH($A911,'Hoja de Trabajo para listado'!$CD$155:$CD$1048576,0),MATCH((CUADRO!H$5&amp;$E911),'Hoja de Trabajo para listado'!$CD$151:$DC$151,0)),0)</f>
        <v>0</v>
      </c>
      <c r="I911" s="245">
        <f ca="1">+IFERROR(INDEX('Hoja de Trabajo para listado'!$A$155:$Z$1048576,MATCH($A911,'Hoja de Trabajo para listado'!$A$155:$A$1048576,0),MATCH((CUADRO!I$5&amp;$E911),'Hoja de Trabajo para listado'!$A$151:$Z$151,0)),0)+IFERROR(INDEX('Hoja de Trabajo para listado'!$AB$155:$BA$1048576,MATCH($A911,'Hoja de Trabajo para listado'!$AB$155:$AB$1048576,0),MATCH((CUADRO!I$5&amp;$E911),'Hoja de Trabajo para listado'!$AB$151:$BA$151,0)),0)+IFERROR(INDEX('Hoja de Trabajo para listado'!$BC$155:$CB$1048576,MATCH($A911,'Hoja de Trabajo para listado'!$BC$155:$BC$1048576,0),MATCH((CUADRO!I$5&amp;$E911),'Hoja de Trabajo para listado'!$BC$151:$CB$151,0)),0)+IFERROR(INDEX('Hoja de Trabajo para listado'!$DE$153:$DG$274,MATCH($A911,'Hoja de Trabajo para listado'!$DE$153:$DE$1048576,0),MATCH((CUADRO!I$5&amp;$E911),'Hoja de Trabajo para listado'!$DE$151:$DG$151,0)),0)+IFERROR(INDEX('Hoja de Trabajo para listado'!$CD$155:$DC$1048576,MATCH($A911,'Hoja de Trabajo para listado'!$CD$155:$CD$1048576,0),MATCH((CUADRO!I$5&amp;$E911),'Hoja de Trabajo para listado'!$CD$151:$DC$151,0)),0)</f>
        <v>0</v>
      </c>
      <c r="J911" s="245">
        <f ca="1">+IFERROR(INDEX('Hoja de Trabajo para listado'!$A$155:$Z$1048576,MATCH($A911,'Hoja de Trabajo para listado'!$A$155:$A$1048576,0),MATCH((CUADRO!J$5&amp;$E911),'Hoja de Trabajo para listado'!$A$151:$Z$151,0)),0)+IFERROR(INDEX('Hoja de Trabajo para listado'!$AB$155:$BA$1048576,MATCH($A911,'Hoja de Trabajo para listado'!$AB$155:$AB$1048576,0),MATCH((CUADRO!J$5&amp;$E911),'Hoja de Trabajo para listado'!$AB$151:$BA$151,0)),0)+IFERROR(INDEX('Hoja de Trabajo para listado'!$BC$155:$CB$1048576,MATCH($A911,'Hoja de Trabajo para listado'!$BC$155:$BC$1048576,0),MATCH((CUADRO!J$5&amp;$E911),'Hoja de Trabajo para listado'!$BC$151:$CB$151,0)),0)+IFERROR(INDEX('Hoja de Trabajo para listado'!$DE$153:$DG$274,MATCH($A911,'Hoja de Trabajo para listado'!$DE$153:$DE$1048576,0),MATCH((CUADRO!J$5&amp;$E911),'Hoja de Trabajo para listado'!$DE$151:$DG$151,0)),0)+IFERROR(INDEX('Hoja de Trabajo para listado'!$CD$155:$DC$1048576,MATCH($A911,'Hoja de Trabajo para listado'!$CD$155:$CD$1048576,0),MATCH((CUADRO!J$5&amp;$E911),'Hoja de Trabajo para listado'!$CD$151:$DC$151,0)),0)</f>
        <v>0</v>
      </c>
      <c r="K911" s="245">
        <f ca="1">+IFERROR(INDEX('Hoja de Trabajo para listado'!$A$155:$Z$1048576,MATCH($A911,'Hoja de Trabajo para listado'!$A$155:$A$1048576,0),MATCH((CUADRO!K$5&amp;$E911),'Hoja de Trabajo para listado'!$A$151:$Z$151,0)),0)+IFERROR(INDEX('Hoja de Trabajo para listado'!$AB$155:$BA$1048576,MATCH($A911,'Hoja de Trabajo para listado'!$AB$155:$AB$1048576,0),MATCH((CUADRO!K$5&amp;$E911),'Hoja de Trabajo para listado'!$AB$151:$BA$151,0)),0)+IFERROR(INDEX('Hoja de Trabajo para listado'!$BC$155:$CB$1048576,MATCH($A911,'Hoja de Trabajo para listado'!$BC$155:$BC$1048576,0),MATCH((CUADRO!K$5&amp;$E911),'Hoja de Trabajo para listado'!$BC$151:$CB$151,0)),0)+IFERROR(INDEX('Hoja de Trabajo para listado'!$DE$153:$DG$274,MATCH($A911,'Hoja de Trabajo para listado'!$DE$153:$DE$1048576,0),MATCH((CUADRO!K$5&amp;$E911),'Hoja de Trabajo para listado'!$DE$151:$DG$151,0)),0)+IFERROR(INDEX('Hoja de Trabajo para listado'!$CD$155:$DC$1048576,MATCH($A911,'Hoja de Trabajo para listado'!$CD$155:$CD$1048576,0),MATCH((CUADRO!K$5&amp;$E911),'Hoja de Trabajo para listado'!$CD$151:$DC$151,0)),0)</f>
        <v>0</v>
      </c>
      <c r="L911" s="245">
        <f ca="1">+IFERROR(INDEX('Hoja de Trabajo para listado'!$A$155:$Z$1048576,MATCH($A911,'Hoja de Trabajo para listado'!$A$155:$A$1048576,0),MATCH((CUADRO!L$5&amp;$E911),'Hoja de Trabajo para listado'!$A$151:$Z$151,0)),0)+IFERROR(INDEX('Hoja de Trabajo para listado'!$AB$155:$BA$1048576,MATCH($A911,'Hoja de Trabajo para listado'!$AB$155:$AB$1048576,0),MATCH((CUADRO!L$5&amp;$E911),'Hoja de Trabajo para listado'!$AB$151:$BA$151,0)),0)+IFERROR(INDEX('Hoja de Trabajo para listado'!$BC$155:$CB$1048576,MATCH($A911,'Hoja de Trabajo para listado'!$BC$155:$BC$1048576,0),MATCH((CUADRO!L$5&amp;$E911),'Hoja de Trabajo para listado'!$BC$151:$CB$151,0)),0)+IFERROR(INDEX('Hoja de Trabajo para listado'!$DE$153:$DG$274,MATCH($A911,'Hoja de Trabajo para listado'!$DE$153:$DE$1048576,0),MATCH((CUADRO!L$5&amp;$E911),'Hoja de Trabajo para listado'!$DE$151:$DG$151,0)),0)+IFERROR(INDEX('Hoja de Trabajo para listado'!$CD$155:$DC$1048576,MATCH($A911,'Hoja de Trabajo para listado'!$CD$155:$CD$1048576,0),MATCH((CUADRO!L$5&amp;$E911),'Hoja de Trabajo para listado'!$CD$151:$DC$151,0)),0)</f>
        <v>0</v>
      </c>
      <c r="M911" s="245">
        <f ca="1">+IFERROR(INDEX('Hoja de Trabajo para listado'!$A$155:$Z$1048576,MATCH($A911,'Hoja de Trabajo para listado'!$A$155:$A$1048576,0),MATCH((CUADRO!M$5&amp;$E911),'Hoja de Trabajo para listado'!$A$151:$Z$151,0)),0)+IFERROR(INDEX('Hoja de Trabajo para listado'!$AB$155:$BA$1048576,MATCH($A911,'Hoja de Trabajo para listado'!$AB$155:$AB$1048576,0),MATCH((CUADRO!M$5&amp;$E911),'Hoja de Trabajo para listado'!$AB$151:$BA$151,0)),0)+IFERROR(INDEX('Hoja de Trabajo para listado'!$BC$155:$CB$1048576,MATCH($A911,'Hoja de Trabajo para listado'!$BC$155:$BC$1048576,0),MATCH((CUADRO!M$5&amp;$E911),'Hoja de Trabajo para listado'!$BC$151:$CB$151,0)),0)+IFERROR(INDEX('Hoja de Trabajo para listado'!$DE$153:$DG$274,MATCH($A911,'Hoja de Trabajo para listado'!$DE$153:$DE$1048576,0),MATCH((CUADRO!M$5&amp;$E911),'Hoja de Trabajo para listado'!$DE$151:$DG$151,0)),0)+IFERROR(INDEX('Hoja de Trabajo para listado'!$CD$155:$DC$1048576,MATCH($A911,'Hoja de Trabajo para listado'!$CD$155:$CD$1048576,0),MATCH((CUADRO!M$5&amp;$E911),'Hoja de Trabajo para listado'!$CD$151:$DC$151,0)),0)</f>
        <v>0</v>
      </c>
      <c r="N911" s="245">
        <f ca="1">+IFERROR(INDEX('Hoja de Trabajo para listado'!$A$155:$Z$1048576,MATCH($A911,'Hoja de Trabajo para listado'!$A$155:$A$1048576,0),MATCH((CUADRO!N$5&amp;$E911),'Hoja de Trabajo para listado'!$A$151:$Z$151,0)),0)+IFERROR(INDEX('Hoja de Trabajo para listado'!$AB$155:$BA$1048576,MATCH($A911,'Hoja de Trabajo para listado'!$AB$155:$AB$1048576,0),MATCH((CUADRO!N$5&amp;$E911),'Hoja de Trabajo para listado'!$AB$151:$BA$151,0)),0)+IFERROR(INDEX('Hoja de Trabajo para listado'!$BC$155:$CB$1048576,MATCH($A911,'Hoja de Trabajo para listado'!$BC$155:$BC$1048576,0),MATCH((CUADRO!N$5&amp;$E911),'Hoja de Trabajo para listado'!$BC$151:$CB$151,0)),0)+IFERROR(INDEX('Hoja de Trabajo para listado'!$DE$153:$DG$274,MATCH($A911,'Hoja de Trabajo para listado'!$DE$153:$DE$1048576,0),MATCH((CUADRO!N$5&amp;$E911),'Hoja de Trabajo para listado'!$DE$151:$DG$151,0)),0)+IFERROR(INDEX('Hoja de Trabajo para listado'!$CD$155:$DC$1048576,MATCH($A911,'Hoja de Trabajo para listado'!$CD$155:$CD$1048576,0),MATCH((CUADRO!N$5&amp;$E911),'Hoja de Trabajo para listado'!$CD$151:$DC$151,0)),0)</f>
        <v>0</v>
      </c>
      <c r="O911" s="245">
        <f ca="1">+IFERROR(INDEX('Hoja de Trabajo para listado'!$A$155:$Z$1048576,MATCH($A911,'Hoja de Trabajo para listado'!$A$155:$A$1048576,0),MATCH((CUADRO!O$5&amp;$E911),'Hoja de Trabajo para listado'!$A$151:$Z$151,0)),0)+IFERROR(INDEX('Hoja de Trabajo para listado'!$AB$155:$BA$1048576,MATCH($A911,'Hoja de Trabajo para listado'!$AB$155:$AB$1048576,0),MATCH((CUADRO!O$5&amp;$E911),'Hoja de Trabajo para listado'!$AB$151:$BA$151,0)),0)+IFERROR(INDEX('Hoja de Trabajo para listado'!$BC$155:$CB$1048576,MATCH($A911,'Hoja de Trabajo para listado'!$BC$155:$BC$1048576,0),MATCH((CUADRO!O$5&amp;$E911),'Hoja de Trabajo para listado'!$BC$151:$CB$151,0)),0)+IFERROR(INDEX('Hoja de Trabajo para listado'!$DE$153:$DG$274,MATCH($A911,'Hoja de Trabajo para listado'!$DE$153:$DE$1048576,0),MATCH((CUADRO!O$5&amp;$E911),'Hoja de Trabajo para listado'!$DE$151:$DG$151,0)),0)+IFERROR(INDEX('Hoja de Trabajo para listado'!$CD$155:$DC$1048576,MATCH($A911,'Hoja de Trabajo para listado'!$CD$155:$CD$1048576,0),MATCH((CUADRO!O$5&amp;$E911),'Hoja de Trabajo para listado'!$CD$151:$DC$151,0)),0)</f>
        <v>0</v>
      </c>
      <c r="P911" s="245">
        <f ca="1">+IFERROR(INDEX('Hoja de Trabajo para listado'!$A$155:$Z$1048576,MATCH($A911,'Hoja de Trabajo para listado'!$A$155:$A$1048576,0),MATCH((CUADRO!P$5&amp;$E911),'Hoja de Trabajo para listado'!$A$151:$Z$151,0)),0)+IFERROR(INDEX('Hoja de Trabajo para listado'!$AB$155:$BA$1048576,MATCH($A911,'Hoja de Trabajo para listado'!$AB$155:$AB$1048576,0),MATCH((CUADRO!P$5&amp;$E911),'Hoja de Trabajo para listado'!$AB$151:$BA$151,0)),0)+IFERROR(INDEX('Hoja de Trabajo para listado'!$BC$155:$CB$1048576,MATCH($A911,'Hoja de Trabajo para listado'!$BC$155:$BC$1048576,0),MATCH((CUADRO!P$5&amp;$E911),'Hoja de Trabajo para listado'!$BC$151:$CB$151,0)),0)+IFERROR(INDEX('Hoja de Trabajo para listado'!$DE$153:$DG$274,MATCH($A911,'Hoja de Trabajo para listado'!$DE$153:$DE$1048576,0),MATCH((CUADRO!P$5&amp;$E911),'Hoja de Trabajo para listado'!$DE$151:$DG$151,0)),0)+IFERROR(INDEX('Hoja de Trabajo para listado'!$CD$155:$DC$1048576,MATCH($A911,'Hoja de Trabajo para listado'!$CD$155:$CD$1048576,0),MATCH((CUADRO!P$5&amp;$E911),'Hoja de Trabajo para listado'!$CD$151:$DC$151,0)),0)</f>
        <v>0</v>
      </c>
      <c r="Q911" s="245">
        <f ca="1">+IFERROR(INDEX('Hoja de Trabajo para listado'!$A$155:$Z$1048576,MATCH($A911,'Hoja de Trabajo para listado'!$A$155:$A$1048576,0),MATCH((CUADRO!Q$5&amp;$E911),'Hoja de Trabajo para listado'!$A$151:$Z$151,0)),0)+IFERROR(INDEX('Hoja de Trabajo para listado'!$AB$155:$BA$1048576,MATCH($A911,'Hoja de Trabajo para listado'!$AB$155:$AB$1048576,0),MATCH((CUADRO!Q$5&amp;$E911),'Hoja de Trabajo para listado'!$AB$151:$BA$151,0)),0)+IFERROR(INDEX('Hoja de Trabajo para listado'!$BC$155:$CB$1048576,MATCH($A911,'Hoja de Trabajo para listado'!$BC$155:$BC$1048576,0),MATCH((CUADRO!Q$5&amp;$E911),'Hoja de Trabajo para listado'!$BC$151:$CB$151,0)),0)+IFERROR(INDEX('Hoja de Trabajo para listado'!$DE$153:$DG$274,MATCH($A911,'Hoja de Trabajo para listado'!$DE$153:$DE$1048576,0),MATCH((CUADRO!Q$5&amp;$E911),'Hoja de Trabajo para listado'!$DE$151:$DG$151,0)),0)+IFERROR(INDEX('Hoja de Trabajo para listado'!$CD$155:$DC$1048576,MATCH($A911,'Hoja de Trabajo para listado'!$CD$155:$CD$1048576,0),MATCH((CUADRO!Q$5&amp;$E911),'Hoja de Trabajo para listado'!$CD$151:$DC$151,0)),0)</f>
        <v>0</v>
      </c>
      <c r="R911" s="245">
        <f t="shared" ca="1" si="31"/>
        <v>0</v>
      </c>
      <c r="S911" s="259">
        <f ca="1">+R910+R911</f>
        <v>0</v>
      </c>
      <c r="T911" s="245">
        <f ca="1">+S911</f>
        <v>0</v>
      </c>
      <c r="U911" s="244">
        <f t="shared" si="32"/>
        <v>2</v>
      </c>
      <c r="V911" s="333" t="str">
        <f>+VLOOKUP(A911,bd_lista!$A$3:$E$590,5,FALSE)</f>
        <v>Gobiernos Autonomos Municipales</v>
      </c>
      <c r="W911" s="384"/>
      <c r="X911" s="242">
        <f>+VLOOKUP(A911,[3]Sheet1!$A$13:$D$744,4,FALSE)</f>
        <v>0</v>
      </c>
      <c r="Y911" s="242" t="e">
        <f>+VLOOKUP(X911,bd_lista!$A$3:$C$590,3,FALSE)</f>
        <v>#N/A</v>
      </c>
      <c r="Z911" s="292"/>
      <c r="AA911" s="293"/>
    </row>
    <row r="912" spans="1:27" customFormat="1" ht="15" hidden="1" customHeight="1">
      <c r="A912" s="32">
        <v>1540</v>
      </c>
      <c r="B912" s="388">
        <f>+A912</f>
        <v>1540</v>
      </c>
      <c r="C912" s="247" t="str">
        <f>+VLOOKUP(A912,bd_lista!$A$3:$C$590,3,FALSE)</f>
        <v>Gobierno Autónomo Municipal de Chuquihuta Ayllu Jucumani</v>
      </c>
      <c r="D912" s="385" t="str">
        <f>+C912</f>
        <v>Gobierno Autónomo Municipal de Chuquihuta Ayllu Jucumani</v>
      </c>
      <c r="E912" s="242" t="s">
        <v>1304</v>
      </c>
      <c r="F912" s="243">
        <f ca="1">+IFERROR(INDEX('Hoja de Trabajo para listado'!$A$155:$Z$1048576,MATCH($A912,'Hoja de Trabajo para listado'!$A$155:$A$1048576,0),MATCH((CUADRO!F$5&amp;$E912),'Hoja de Trabajo para listado'!$A$151:$Z$151,0)),0)+IFERROR(INDEX('Hoja de Trabajo para listado'!$AB$155:$BA$1048576,MATCH($A912,'Hoja de Trabajo para listado'!$AB$155:$AB$1048576,0),MATCH((CUADRO!F$5&amp;$E912),'Hoja de Trabajo para listado'!$AB$151:$BA$151,0)),0)+IFERROR(INDEX('Hoja de Trabajo para listado'!$BC$155:$CB$1048576,MATCH($A912,'Hoja de Trabajo para listado'!$BC$155:$BC$1048576,0),MATCH((CUADRO!F$5&amp;$E912),'Hoja de Trabajo para listado'!$BC$151:$CB$151,0)),0)+IFERROR(INDEX('Hoja de Trabajo para listado'!$DE$153:$DG$274,MATCH($A912,'Hoja de Trabajo para listado'!$DE$153:$DE$1048576,0),MATCH((CUADRO!F$5&amp;$E912),'Hoja de Trabajo para listado'!$DE$151:$DG$151,0)),0)+IFERROR(INDEX('Hoja de Trabajo para listado'!$CD$155:$DC$1048576,MATCH($A912,'Hoja de Trabajo para listado'!$CD$155:$CD$1048576,0),MATCH((CUADRO!F$5&amp;$E912),'Hoja de Trabajo para listado'!$CD$151:$DC$151,0)),0)</f>
        <v>0</v>
      </c>
      <c r="G912" s="243">
        <f ca="1">+IFERROR(INDEX('Hoja de Trabajo para listado'!$A$155:$Z$1048576,MATCH($A912,'Hoja de Trabajo para listado'!$A$155:$A$1048576,0),MATCH((CUADRO!G$5&amp;$E912),'Hoja de Trabajo para listado'!$A$151:$Z$151,0)),0)+IFERROR(INDEX('Hoja de Trabajo para listado'!$AB$155:$BA$1048576,MATCH($A912,'Hoja de Trabajo para listado'!$AB$155:$AB$1048576,0),MATCH((CUADRO!G$5&amp;$E912),'Hoja de Trabajo para listado'!$AB$151:$BA$151,0)),0)+IFERROR(INDEX('Hoja de Trabajo para listado'!$BC$155:$CB$1048576,MATCH($A912,'Hoja de Trabajo para listado'!$BC$155:$BC$1048576,0),MATCH((CUADRO!G$5&amp;$E912),'Hoja de Trabajo para listado'!$BC$151:$CB$151,0)),0)+IFERROR(INDEX('Hoja de Trabajo para listado'!$DE$153:$DG$274,MATCH($A912,'Hoja de Trabajo para listado'!$DE$153:$DE$1048576,0),MATCH((CUADRO!G$5&amp;$E912),'Hoja de Trabajo para listado'!$DE$151:$DG$151,0)),0)+IFERROR(INDEX('Hoja de Trabajo para listado'!$CD$155:$DC$1048576,MATCH($A912,'Hoja de Trabajo para listado'!$CD$155:$CD$1048576,0),MATCH((CUADRO!G$5&amp;$E912),'Hoja de Trabajo para listado'!$CD$151:$DC$151,0)),0)</f>
        <v>0</v>
      </c>
      <c r="H912" s="243">
        <f ca="1">+IFERROR(INDEX('Hoja de Trabajo para listado'!$A$155:$Z$1048576,MATCH($A912,'Hoja de Trabajo para listado'!$A$155:$A$1048576,0),MATCH((CUADRO!H$5&amp;$E912),'Hoja de Trabajo para listado'!$A$151:$Z$151,0)),0)+IFERROR(INDEX('Hoja de Trabajo para listado'!$AB$155:$BA$1048576,MATCH($A912,'Hoja de Trabajo para listado'!$AB$155:$AB$1048576,0),MATCH((CUADRO!H$5&amp;$E912),'Hoja de Trabajo para listado'!$AB$151:$BA$151,0)),0)+IFERROR(INDEX('Hoja de Trabajo para listado'!$BC$155:$CB$1048576,MATCH($A912,'Hoja de Trabajo para listado'!$BC$155:$BC$1048576,0),MATCH((CUADRO!H$5&amp;$E912),'Hoja de Trabajo para listado'!$BC$151:$CB$151,0)),0)+IFERROR(INDEX('Hoja de Trabajo para listado'!$DE$153:$DG$274,MATCH($A912,'Hoja de Trabajo para listado'!$DE$153:$DE$1048576,0),MATCH((CUADRO!H$5&amp;$E912),'Hoja de Trabajo para listado'!$DE$151:$DG$151,0)),0)+IFERROR(INDEX('Hoja de Trabajo para listado'!$CD$155:$DC$1048576,MATCH($A912,'Hoja de Trabajo para listado'!$CD$155:$CD$1048576,0),MATCH((CUADRO!H$5&amp;$E912),'Hoja de Trabajo para listado'!$CD$151:$DC$151,0)),0)</f>
        <v>0</v>
      </c>
      <c r="I912" s="243">
        <f ca="1">+IFERROR(INDEX('Hoja de Trabajo para listado'!$A$155:$Z$1048576,MATCH($A912,'Hoja de Trabajo para listado'!$A$155:$A$1048576,0),MATCH((CUADRO!I$5&amp;$E912),'Hoja de Trabajo para listado'!$A$151:$Z$151,0)),0)+IFERROR(INDEX('Hoja de Trabajo para listado'!$AB$155:$BA$1048576,MATCH($A912,'Hoja de Trabajo para listado'!$AB$155:$AB$1048576,0),MATCH((CUADRO!I$5&amp;$E912),'Hoja de Trabajo para listado'!$AB$151:$BA$151,0)),0)+IFERROR(INDEX('Hoja de Trabajo para listado'!$BC$155:$CB$1048576,MATCH($A912,'Hoja de Trabajo para listado'!$BC$155:$BC$1048576,0),MATCH((CUADRO!I$5&amp;$E912),'Hoja de Trabajo para listado'!$BC$151:$CB$151,0)),0)+IFERROR(INDEX('Hoja de Trabajo para listado'!$DE$153:$DG$274,MATCH($A912,'Hoja de Trabajo para listado'!$DE$153:$DE$1048576,0),MATCH((CUADRO!I$5&amp;$E912),'Hoja de Trabajo para listado'!$DE$151:$DG$151,0)),0)+IFERROR(INDEX('Hoja de Trabajo para listado'!$CD$155:$DC$1048576,MATCH($A912,'Hoja de Trabajo para listado'!$CD$155:$CD$1048576,0),MATCH((CUADRO!I$5&amp;$E912),'Hoja de Trabajo para listado'!$CD$151:$DC$151,0)),0)</f>
        <v>0</v>
      </c>
      <c r="J912" s="243">
        <f ca="1">+IFERROR(INDEX('Hoja de Trabajo para listado'!$A$155:$Z$1048576,MATCH($A912,'Hoja de Trabajo para listado'!$A$155:$A$1048576,0),MATCH((CUADRO!J$5&amp;$E912),'Hoja de Trabajo para listado'!$A$151:$Z$151,0)),0)+IFERROR(INDEX('Hoja de Trabajo para listado'!$AB$155:$BA$1048576,MATCH($A912,'Hoja de Trabajo para listado'!$AB$155:$AB$1048576,0),MATCH((CUADRO!J$5&amp;$E912),'Hoja de Trabajo para listado'!$AB$151:$BA$151,0)),0)+IFERROR(INDEX('Hoja de Trabajo para listado'!$BC$155:$CB$1048576,MATCH($A912,'Hoja de Trabajo para listado'!$BC$155:$BC$1048576,0),MATCH((CUADRO!J$5&amp;$E912),'Hoja de Trabajo para listado'!$BC$151:$CB$151,0)),0)+IFERROR(INDEX('Hoja de Trabajo para listado'!$DE$153:$DG$274,MATCH($A912,'Hoja de Trabajo para listado'!$DE$153:$DE$1048576,0),MATCH((CUADRO!J$5&amp;$E912),'Hoja de Trabajo para listado'!$DE$151:$DG$151,0)),0)+IFERROR(INDEX('Hoja de Trabajo para listado'!$CD$155:$DC$1048576,MATCH($A912,'Hoja de Trabajo para listado'!$CD$155:$CD$1048576,0),MATCH((CUADRO!J$5&amp;$E912),'Hoja de Trabajo para listado'!$CD$151:$DC$151,0)),0)</f>
        <v>0</v>
      </c>
      <c r="K912" s="243">
        <f ca="1">+IFERROR(INDEX('Hoja de Trabajo para listado'!$A$155:$Z$1048576,MATCH($A912,'Hoja de Trabajo para listado'!$A$155:$A$1048576,0),MATCH((CUADRO!K$5&amp;$E912),'Hoja de Trabajo para listado'!$A$151:$Z$151,0)),0)+IFERROR(INDEX('Hoja de Trabajo para listado'!$AB$155:$BA$1048576,MATCH($A912,'Hoja de Trabajo para listado'!$AB$155:$AB$1048576,0),MATCH((CUADRO!K$5&amp;$E912),'Hoja de Trabajo para listado'!$AB$151:$BA$151,0)),0)+IFERROR(INDEX('Hoja de Trabajo para listado'!$BC$155:$CB$1048576,MATCH($A912,'Hoja de Trabajo para listado'!$BC$155:$BC$1048576,0),MATCH((CUADRO!K$5&amp;$E912),'Hoja de Trabajo para listado'!$BC$151:$CB$151,0)),0)+IFERROR(INDEX('Hoja de Trabajo para listado'!$DE$153:$DG$274,MATCH($A912,'Hoja de Trabajo para listado'!$DE$153:$DE$1048576,0),MATCH((CUADRO!K$5&amp;$E912),'Hoja de Trabajo para listado'!$DE$151:$DG$151,0)),0)+IFERROR(INDEX('Hoja de Trabajo para listado'!$CD$155:$DC$1048576,MATCH($A912,'Hoja de Trabajo para listado'!$CD$155:$CD$1048576,0),MATCH((CUADRO!K$5&amp;$E912),'Hoja de Trabajo para listado'!$CD$151:$DC$151,0)),0)</f>
        <v>0</v>
      </c>
      <c r="L912" s="243">
        <f ca="1">+IFERROR(INDEX('Hoja de Trabajo para listado'!$A$155:$Z$1048576,MATCH($A912,'Hoja de Trabajo para listado'!$A$155:$A$1048576,0),MATCH((CUADRO!L$5&amp;$E912),'Hoja de Trabajo para listado'!$A$151:$Z$151,0)),0)+IFERROR(INDEX('Hoja de Trabajo para listado'!$AB$155:$BA$1048576,MATCH($A912,'Hoja de Trabajo para listado'!$AB$155:$AB$1048576,0),MATCH((CUADRO!L$5&amp;$E912),'Hoja de Trabajo para listado'!$AB$151:$BA$151,0)),0)+IFERROR(INDEX('Hoja de Trabajo para listado'!$BC$155:$CB$1048576,MATCH($A912,'Hoja de Trabajo para listado'!$BC$155:$BC$1048576,0),MATCH((CUADRO!L$5&amp;$E912),'Hoja de Trabajo para listado'!$BC$151:$CB$151,0)),0)+IFERROR(INDEX('Hoja de Trabajo para listado'!$DE$153:$DG$274,MATCH($A912,'Hoja de Trabajo para listado'!$DE$153:$DE$1048576,0),MATCH((CUADRO!L$5&amp;$E912),'Hoja de Trabajo para listado'!$DE$151:$DG$151,0)),0)+IFERROR(INDEX('Hoja de Trabajo para listado'!$CD$155:$DC$1048576,MATCH($A912,'Hoja de Trabajo para listado'!$CD$155:$CD$1048576,0),MATCH((CUADRO!L$5&amp;$E912),'Hoja de Trabajo para listado'!$CD$151:$DC$151,0)),0)</f>
        <v>0</v>
      </c>
      <c r="M912" s="243">
        <f ca="1">+IFERROR(INDEX('Hoja de Trabajo para listado'!$A$155:$Z$1048576,MATCH($A912,'Hoja de Trabajo para listado'!$A$155:$A$1048576,0),MATCH((CUADRO!M$5&amp;$E912),'Hoja de Trabajo para listado'!$A$151:$Z$151,0)),0)+IFERROR(INDEX('Hoja de Trabajo para listado'!$AB$155:$BA$1048576,MATCH($A912,'Hoja de Trabajo para listado'!$AB$155:$AB$1048576,0),MATCH((CUADRO!M$5&amp;$E912),'Hoja de Trabajo para listado'!$AB$151:$BA$151,0)),0)+IFERROR(INDEX('Hoja de Trabajo para listado'!$BC$155:$CB$1048576,MATCH($A912,'Hoja de Trabajo para listado'!$BC$155:$BC$1048576,0),MATCH((CUADRO!M$5&amp;$E912),'Hoja de Trabajo para listado'!$BC$151:$CB$151,0)),0)+IFERROR(INDEX('Hoja de Trabajo para listado'!$DE$153:$DG$274,MATCH($A912,'Hoja de Trabajo para listado'!$DE$153:$DE$1048576,0),MATCH((CUADRO!M$5&amp;$E912),'Hoja de Trabajo para listado'!$DE$151:$DG$151,0)),0)+IFERROR(INDEX('Hoja de Trabajo para listado'!$CD$155:$DC$1048576,MATCH($A912,'Hoja de Trabajo para listado'!$CD$155:$CD$1048576,0),MATCH((CUADRO!M$5&amp;$E912),'Hoja de Trabajo para listado'!$CD$151:$DC$151,0)),0)</f>
        <v>0</v>
      </c>
      <c r="N912" s="243">
        <f ca="1">+IFERROR(INDEX('Hoja de Trabajo para listado'!$A$155:$Z$1048576,MATCH($A912,'Hoja de Trabajo para listado'!$A$155:$A$1048576,0),MATCH((CUADRO!N$5&amp;$E912),'Hoja de Trabajo para listado'!$A$151:$Z$151,0)),0)+IFERROR(INDEX('Hoja de Trabajo para listado'!$AB$155:$BA$1048576,MATCH($A912,'Hoja de Trabajo para listado'!$AB$155:$AB$1048576,0),MATCH((CUADRO!N$5&amp;$E912),'Hoja de Trabajo para listado'!$AB$151:$BA$151,0)),0)+IFERROR(INDEX('Hoja de Trabajo para listado'!$BC$155:$CB$1048576,MATCH($A912,'Hoja de Trabajo para listado'!$BC$155:$BC$1048576,0),MATCH((CUADRO!N$5&amp;$E912),'Hoja de Trabajo para listado'!$BC$151:$CB$151,0)),0)+IFERROR(INDEX('Hoja de Trabajo para listado'!$DE$153:$DG$274,MATCH($A912,'Hoja de Trabajo para listado'!$DE$153:$DE$1048576,0),MATCH((CUADRO!N$5&amp;$E912),'Hoja de Trabajo para listado'!$DE$151:$DG$151,0)),0)+IFERROR(INDEX('Hoja de Trabajo para listado'!$CD$155:$DC$1048576,MATCH($A912,'Hoja de Trabajo para listado'!$CD$155:$CD$1048576,0),MATCH((CUADRO!N$5&amp;$E912),'Hoja de Trabajo para listado'!$CD$151:$DC$151,0)),0)</f>
        <v>0</v>
      </c>
      <c r="O912" s="243">
        <f ca="1">+IFERROR(INDEX('Hoja de Trabajo para listado'!$A$155:$Z$1048576,MATCH($A912,'Hoja de Trabajo para listado'!$A$155:$A$1048576,0),MATCH((CUADRO!O$5&amp;$E912),'Hoja de Trabajo para listado'!$A$151:$Z$151,0)),0)+IFERROR(INDEX('Hoja de Trabajo para listado'!$AB$155:$BA$1048576,MATCH($A912,'Hoja de Trabajo para listado'!$AB$155:$AB$1048576,0),MATCH((CUADRO!O$5&amp;$E912),'Hoja de Trabajo para listado'!$AB$151:$BA$151,0)),0)+IFERROR(INDEX('Hoja de Trabajo para listado'!$BC$155:$CB$1048576,MATCH($A912,'Hoja de Trabajo para listado'!$BC$155:$BC$1048576,0),MATCH((CUADRO!O$5&amp;$E912),'Hoja de Trabajo para listado'!$BC$151:$CB$151,0)),0)+IFERROR(INDEX('Hoja de Trabajo para listado'!$DE$153:$DG$274,MATCH($A912,'Hoja de Trabajo para listado'!$DE$153:$DE$1048576,0),MATCH((CUADRO!O$5&amp;$E912),'Hoja de Trabajo para listado'!$DE$151:$DG$151,0)),0)+IFERROR(INDEX('Hoja de Trabajo para listado'!$CD$155:$DC$1048576,MATCH($A912,'Hoja de Trabajo para listado'!$CD$155:$CD$1048576,0),MATCH((CUADRO!O$5&amp;$E912),'Hoja de Trabajo para listado'!$CD$151:$DC$151,0)),0)</f>
        <v>0</v>
      </c>
      <c r="P912" s="243">
        <f ca="1">+IFERROR(INDEX('Hoja de Trabajo para listado'!$A$155:$Z$1048576,MATCH($A912,'Hoja de Trabajo para listado'!$A$155:$A$1048576,0),MATCH((CUADRO!P$5&amp;$E912),'Hoja de Trabajo para listado'!$A$151:$Z$151,0)),0)+IFERROR(INDEX('Hoja de Trabajo para listado'!$AB$155:$BA$1048576,MATCH($A912,'Hoja de Trabajo para listado'!$AB$155:$AB$1048576,0),MATCH((CUADRO!P$5&amp;$E912),'Hoja de Trabajo para listado'!$AB$151:$BA$151,0)),0)+IFERROR(INDEX('Hoja de Trabajo para listado'!$BC$155:$CB$1048576,MATCH($A912,'Hoja de Trabajo para listado'!$BC$155:$BC$1048576,0),MATCH((CUADRO!P$5&amp;$E912),'Hoja de Trabajo para listado'!$BC$151:$CB$151,0)),0)+IFERROR(INDEX('Hoja de Trabajo para listado'!$DE$153:$DG$274,MATCH($A912,'Hoja de Trabajo para listado'!$DE$153:$DE$1048576,0),MATCH((CUADRO!P$5&amp;$E912),'Hoja de Trabajo para listado'!$DE$151:$DG$151,0)),0)+IFERROR(INDEX('Hoja de Trabajo para listado'!$CD$155:$DC$1048576,MATCH($A912,'Hoja de Trabajo para listado'!$CD$155:$CD$1048576,0),MATCH((CUADRO!P$5&amp;$E912),'Hoja de Trabajo para listado'!$CD$151:$DC$151,0)),0)</f>
        <v>0</v>
      </c>
      <c r="Q912" s="243">
        <f ca="1">+IFERROR(INDEX('Hoja de Trabajo para listado'!$A$155:$Z$1048576,MATCH($A912,'Hoja de Trabajo para listado'!$A$155:$A$1048576,0),MATCH((CUADRO!Q$5&amp;$E912),'Hoja de Trabajo para listado'!$A$151:$Z$151,0)),0)+IFERROR(INDEX('Hoja de Trabajo para listado'!$AB$155:$BA$1048576,MATCH($A912,'Hoja de Trabajo para listado'!$AB$155:$AB$1048576,0),MATCH((CUADRO!Q$5&amp;$E912),'Hoja de Trabajo para listado'!$AB$151:$BA$151,0)),0)+IFERROR(INDEX('Hoja de Trabajo para listado'!$BC$155:$CB$1048576,MATCH($A912,'Hoja de Trabajo para listado'!$BC$155:$BC$1048576,0),MATCH((CUADRO!Q$5&amp;$E912),'Hoja de Trabajo para listado'!$BC$151:$CB$151,0)),0)+IFERROR(INDEX('Hoja de Trabajo para listado'!$DE$153:$DG$274,MATCH($A912,'Hoja de Trabajo para listado'!$DE$153:$DE$1048576,0),MATCH((CUADRO!Q$5&amp;$E912),'Hoja de Trabajo para listado'!$DE$151:$DG$151,0)),0)+IFERROR(INDEX('Hoja de Trabajo para listado'!$CD$155:$DC$1048576,MATCH($A912,'Hoja de Trabajo para listado'!$CD$155:$CD$1048576,0),MATCH((CUADRO!Q$5&amp;$E912),'Hoja de Trabajo para listado'!$CD$151:$DC$151,0)),0)</f>
        <v>0</v>
      </c>
      <c r="R912" s="243">
        <f t="shared" ca="1" si="31"/>
        <v>0</v>
      </c>
      <c r="S912" s="249"/>
      <c r="T912" s="243">
        <f ca="1">+T913</f>
        <v>0</v>
      </c>
      <c r="U912" s="242">
        <f t="shared" si="32"/>
        <v>1</v>
      </c>
      <c r="V912" s="333" t="str">
        <f>+VLOOKUP(A912,bd_lista!$A$3:$E$590,5,FALSE)</f>
        <v>Gobiernos Autonomos Municipales</v>
      </c>
      <c r="W912" s="383" t="str">
        <f>+V912</f>
        <v>Gobiernos Autonomos Municipales</v>
      </c>
      <c r="X912" s="242">
        <f>+VLOOKUP(A912,[3]Sheet1!$A$13:$D$744,4,FALSE)</f>
        <v>0</v>
      </c>
      <c r="Y912" s="242" t="e">
        <f>+VLOOKUP(X912,bd_lista!$A$3:$C$590,3,FALSE)</f>
        <v>#N/A</v>
      </c>
      <c r="Z912" s="294">
        <f>+X912</f>
        <v>0</v>
      </c>
      <c r="AA912" s="295" t="e">
        <f>+Y912</f>
        <v>#N/A</v>
      </c>
    </row>
    <row r="913" spans="1:27" customFormat="1" ht="15" hidden="1" customHeight="1">
      <c r="A913" s="32">
        <v>1540</v>
      </c>
      <c r="B913" s="389"/>
      <c r="C913" s="247" t="str">
        <f>+VLOOKUP(A913,bd_lista!$A$3:$C$590,3,FALSE)</f>
        <v>Gobierno Autónomo Municipal de Chuquihuta Ayllu Jucumani</v>
      </c>
      <c r="D913" s="386"/>
      <c r="E913" s="244" t="s">
        <v>1305</v>
      </c>
      <c r="F913" s="245">
        <f ca="1">+IFERROR(INDEX('Hoja de Trabajo para listado'!$A$155:$Z$1048576,MATCH($A913,'Hoja de Trabajo para listado'!$A$155:$A$1048576,0),MATCH((CUADRO!F$5&amp;$E913),'Hoja de Trabajo para listado'!$A$151:$Z$151,0)),0)+IFERROR(INDEX('Hoja de Trabajo para listado'!$AB$155:$BA$1048576,MATCH($A913,'Hoja de Trabajo para listado'!$AB$155:$AB$1048576,0),MATCH((CUADRO!F$5&amp;$E913),'Hoja de Trabajo para listado'!$AB$151:$BA$151,0)),0)+IFERROR(INDEX('Hoja de Trabajo para listado'!$BC$155:$CB$1048576,MATCH($A913,'Hoja de Trabajo para listado'!$BC$155:$BC$1048576,0),MATCH((CUADRO!F$5&amp;$E913),'Hoja de Trabajo para listado'!$BC$151:$CB$151,0)),0)+IFERROR(INDEX('Hoja de Trabajo para listado'!$DE$153:$DG$274,MATCH($A913,'Hoja de Trabajo para listado'!$DE$153:$DE$1048576,0),MATCH((CUADRO!F$5&amp;$E913),'Hoja de Trabajo para listado'!$DE$151:$DG$151,0)),0)+IFERROR(INDEX('Hoja de Trabajo para listado'!$CD$155:$DC$1048576,MATCH($A913,'Hoja de Trabajo para listado'!$CD$155:$CD$1048576,0),MATCH((CUADRO!F$5&amp;$E913),'Hoja de Trabajo para listado'!$CD$151:$DC$151,0)),0)</f>
        <v>0</v>
      </c>
      <c r="G913" s="245">
        <f ca="1">+IFERROR(INDEX('Hoja de Trabajo para listado'!$A$155:$Z$1048576,MATCH($A913,'Hoja de Trabajo para listado'!$A$155:$A$1048576,0),MATCH((CUADRO!G$5&amp;$E913),'Hoja de Trabajo para listado'!$A$151:$Z$151,0)),0)+IFERROR(INDEX('Hoja de Trabajo para listado'!$AB$155:$BA$1048576,MATCH($A913,'Hoja de Trabajo para listado'!$AB$155:$AB$1048576,0),MATCH((CUADRO!G$5&amp;$E913),'Hoja de Trabajo para listado'!$AB$151:$BA$151,0)),0)+IFERROR(INDEX('Hoja de Trabajo para listado'!$BC$155:$CB$1048576,MATCH($A913,'Hoja de Trabajo para listado'!$BC$155:$BC$1048576,0),MATCH((CUADRO!G$5&amp;$E913),'Hoja de Trabajo para listado'!$BC$151:$CB$151,0)),0)+IFERROR(INDEX('Hoja de Trabajo para listado'!$DE$153:$DG$274,MATCH($A913,'Hoja de Trabajo para listado'!$DE$153:$DE$1048576,0),MATCH((CUADRO!G$5&amp;$E913),'Hoja de Trabajo para listado'!$DE$151:$DG$151,0)),0)+IFERROR(INDEX('Hoja de Trabajo para listado'!$CD$155:$DC$1048576,MATCH($A913,'Hoja de Trabajo para listado'!$CD$155:$CD$1048576,0),MATCH((CUADRO!G$5&amp;$E913),'Hoja de Trabajo para listado'!$CD$151:$DC$151,0)),0)</f>
        <v>0</v>
      </c>
      <c r="H913" s="245">
        <f ca="1">+IFERROR(INDEX('Hoja de Trabajo para listado'!$A$155:$Z$1048576,MATCH($A913,'Hoja de Trabajo para listado'!$A$155:$A$1048576,0),MATCH((CUADRO!H$5&amp;$E913),'Hoja de Trabajo para listado'!$A$151:$Z$151,0)),0)+IFERROR(INDEX('Hoja de Trabajo para listado'!$AB$155:$BA$1048576,MATCH($A913,'Hoja de Trabajo para listado'!$AB$155:$AB$1048576,0),MATCH((CUADRO!H$5&amp;$E913),'Hoja de Trabajo para listado'!$AB$151:$BA$151,0)),0)+IFERROR(INDEX('Hoja de Trabajo para listado'!$BC$155:$CB$1048576,MATCH($A913,'Hoja de Trabajo para listado'!$BC$155:$BC$1048576,0),MATCH((CUADRO!H$5&amp;$E913),'Hoja de Trabajo para listado'!$BC$151:$CB$151,0)),0)+IFERROR(INDEX('Hoja de Trabajo para listado'!$DE$153:$DG$274,MATCH($A913,'Hoja de Trabajo para listado'!$DE$153:$DE$1048576,0),MATCH((CUADRO!H$5&amp;$E913),'Hoja de Trabajo para listado'!$DE$151:$DG$151,0)),0)+IFERROR(INDEX('Hoja de Trabajo para listado'!$CD$155:$DC$1048576,MATCH($A913,'Hoja de Trabajo para listado'!$CD$155:$CD$1048576,0),MATCH((CUADRO!H$5&amp;$E913),'Hoja de Trabajo para listado'!$CD$151:$DC$151,0)),0)</f>
        <v>0</v>
      </c>
      <c r="I913" s="245">
        <f ca="1">+IFERROR(INDEX('Hoja de Trabajo para listado'!$A$155:$Z$1048576,MATCH($A913,'Hoja de Trabajo para listado'!$A$155:$A$1048576,0),MATCH((CUADRO!I$5&amp;$E913),'Hoja de Trabajo para listado'!$A$151:$Z$151,0)),0)+IFERROR(INDEX('Hoja de Trabajo para listado'!$AB$155:$BA$1048576,MATCH($A913,'Hoja de Trabajo para listado'!$AB$155:$AB$1048576,0),MATCH((CUADRO!I$5&amp;$E913),'Hoja de Trabajo para listado'!$AB$151:$BA$151,0)),0)+IFERROR(INDEX('Hoja de Trabajo para listado'!$BC$155:$CB$1048576,MATCH($A913,'Hoja de Trabajo para listado'!$BC$155:$BC$1048576,0),MATCH((CUADRO!I$5&amp;$E913),'Hoja de Trabajo para listado'!$BC$151:$CB$151,0)),0)+IFERROR(INDEX('Hoja de Trabajo para listado'!$DE$153:$DG$274,MATCH($A913,'Hoja de Trabajo para listado'!$DE$153:$DE$1048576,0),MATCH((CUADRO!I$5&amp;$E913),'Hoja de Trabajo para listado'!$DE$151:$DG$151,0)),0)+IFERROR(INDEX('Hoja de Trabajo para listado'!$CD$155:$DC$1048576,MATCH($A913,'Hoja de Trabajo para listado'!$CD$155:$CD$1048576,0),MATCH((CUADRO!I$5&amp;$E913),'Hoja de Trabajo para listado'!$CD$151:$DC$151,0)),0)</f>
        <v>0</v>
      </c>
      <c r="J913" s="245">
        <f ca="1">+IFERROR(INDEX('Hoja de Trabajo para listado'!$A$155:$Z$1048576,MATCH($A913,'Hoja de Trabajo para listado'!$A$155:$A$1048576,0),MATCH((CUADRO!J$5&amp;$E913),'Hoja de Trabajo para listado'!$A$151:$Z$151,0)),0)+IFERROR(INDEX('Hoja de Trabajo para listado'!$AB$155:$BA$1048576,MATCH($A913,'Hoja de Trabajo para listado'!$AB$155:$AB$1048576,0),MATCH((CUADRO!J$5&amp;$E913),'Hoja de Trabajo para listado'!$AB$151:$BA$151,0)),0)+IFERROR(INDEX('Hoja de Trabajo para listado'!$BC$155:$CB$1048576,MATCH($A913,'Hoja de Trabajo para listado'!$BC$155:$BC$1048576,0),MATCH((CUADRO!J$5&amp;$E913),'Hoja de Trabajo para listado'!$BC$151:$CB$151,0)),0)+IFERROR(INDEX('Hoja de Trabajo para listado'!$DE$153:$DG$274,MATCH($A913,'Hoja de Trabajo para listado'!$DE$153:$DE$1048576,0),MATCH((CUADRO!J$5&amp;$E913),'Hoja de Trabajo para listado'!$DE$151:$DG$151,0)),0)+IFERROR(INDEX('Hoja de Trabajo para listado'!$CD$155:$DC$1048576,MATCH($A913,'Hoja de Trabajo para listado'!$CD$155:$CD$1048576,0),MATCH((CUADRO!J$5&amp;$E913),'Hoja de Trabajo para listado'!$CD$151:$DC$151,0)),0)</f>
        <v>0</v>
      </c>
      <c r="K913" s="245">
        <f ca="1">+IFERROR(INDEX('Hoja de Trabajo para listado'!$A$155:$Z$1048576,MATCH($A913,'Hoja de Trabajo para listado'!$A$155:$A$1048576,0),MATCH((CUADRO!K$5&amp;$E913),'Hoja de Trabajo para listado'!$A$151:$Z$151,0)),0)+IFERROR(INDEX('Hoja de Trabajo para listado'!$AB$155:$BA$1048576,MATCH($A913,'Hoja de Trabajo para listado'!$AB$155:$AB$1048576,0),MATCH((CUADRO!K$5&amp;$E913),'Hoja de Trabajo para listado'!$AB$151:$BA$151,0)),0)+IFERROR(INDEX('Hoja de Trabajo para listado'!$BC$155:$CB$1048576,MATCH($A913,'Hoja de Trabajo para listado'!$BC$155:$BC$1048576,0),MATCH((CUADRO!K$5&amp;$E913),'Hoja de Trabajo para listado'!$BC$151:$CB$151,0)),0)+IFERROR(INDEX('Hoja de Trabajo para listado'!$DE$153:$DG$274,MATCH($A913,'Hoja de Trabajo para listado'!$DE$153:$DE$1048576,0),MATCH((CUADRO!K$5&amp;$E913),'Hoja de Trabajo para listado'!$DE$151:$DG$151,0)),0)+IFERROR(INDEX('Hoja de Trabajo para listado'!$CD$155:$DC$1048576,MATCH($A913,'Hoja de Trabajo para listado'!$CD$155:$CD$1048576,0),MATCH((CUADRO!K$5&amp;$E913),'Hoja de Trabajo para listado'!$CD$151:$DC$151,0)),0)</f>
        <v>0</v>
      </c>
      <c r="L913" s="245">
        <f ca="1">+IFERROR(INDEX('Hoja de Trabajo para listado'!$A$155:$Z$1048576,MATCH($A913,'Hoja de Trabajo para listado'!$A$155:$A$1048576,0),MATCH((CUADRO!L$5&amp;$E913),'Hoja de Trabajo para listado'!$A$151:$Z$151,0)),0)+IFERROR(INDEX('Hoja de Trabajo para listado'!$AB$155:$BA$1048576,MATCH($A913,'Hoja de Trabajo para listado'!$AB$155:$AB$1048576,0),MATCH((CUADRO!L$5&amp;$E913),'Hoja de Trabajo para listado'!$AB$151:$BA$151,0)),0)+IFERROR(INDEX('Hoja de Trabajo para listado'!$BC$155:$CB$1048576,MATCH($A913,'Hoja de Trabajo para listado'!$BC$155:$BC$1048576,0),MATCH((CUADRO!L$5&amp;$E913),'Hoja de Trabajo para listado'!$BC$151:$CB$151,0)),0)+IFERROR(INDEX('Hoja de Trabajo para listado'!$DE$153:$DG$274,MATCH($A913,'Hoja de Trabajo para listado'!$DE$153:$DE$1048576,0),MATCH((CUADRO!L$5&amp;$E913),'Hoja de Trabajo para listado'!$DE$151:$DG$151,0)),0)+IFERROR(INDEX('Hoja de Trabajo para listado'!$CD$155:$DC$1048576,MATCH($A913,'Hoja de Trabajo para listado'!$CD$155:$CD$1048576,0),MATCH((CUADRO!L$5&amp;$E913),'Hoja de Trabajo para listado'!$CD$151:$DC$151,0)),0)</f>
        <v>0</v>
      </c>
      <c r="M913" s="245">
        <f ca="1">+IFERROR(INDEX('Hoja de Trabajo para listado'!$A$155:$Z$1048576,MATCH($A913,'Hoja de Trabajo para listado'!$A$155:$A$1048576,0),MATCH((CUADRO!M$5&amp;$E913),'Hoja de Trabajo para listado'!$A$151:$Z$151,0)),0)+IFERROR(INDEX('Hoja de Trabajo para listado'!$AB$155:$BA$1048576,MATCH($A913,'Hoja de Trabajo para listado'!$AB$155:$AB$1048576,0),MATCH((CUADRO!M$5&amp;$E913),'Hoja de Trabajo para listado'!$AB$151:$BA$151,0)),0)+IFERROR(INDEX('Hoja de Trabajo para listado'!$BC$155:$CB$1048576,MATCH($A913,'Hoja de Trabajo para listado'!$BC$155:$BC$1048576,0),MATCH((CUADRO!M$5&amp;$E913),'Hoja de Trabajo para listado'!$BC$151:$CB$151,0)),0)+IFERROR(INDEX('Hoja de Trabajo para listado'!$DE$153:$DG$274,MATCH($A913,'Hoja de Trabajo para listado'!$DE$153:$DE$1048576,0),MATCH((CUADRO!M$5&amp;$E913),'Hoja de Trabajo para listado'!$DE$151:$DG$151,0)),0)+IFERROR(INDEX('Hoja de Trabajo para listado'!$CD$155:$DC$1048576,MATCH($A913,'Hoja de Trabajo para listado'!$CD$155:$CD$1048576,0),MATCH((CUADRO!M$5&amp;$E913),'Hoja de Trabajo para listado'!$CD$151:$DC$151,0)),0)</f>
        <v>0</v>
      </c>
      <c r="N913" s="245">
        <f ca="1">+IFERROR(INDEX('Hoja de Trabajo para listado'!$A$155:$Z$1048576,MATCH($A913,'Hoja de Trabajo para listado'!$A$155:$A$1048576,0),MATCH((CUADRO!N$5&amp;$E913),'Hoja de Trabajo para listado'!$A$151:$Z$151,0)),0)+IFERROR(INDEX('Hoja de Trabajo para listado'!$AB$155:$BA$1048576,MATCH($A913,'Hoja de Trabajo para listado'!$AB$155:$AB$1048576,0),MATCH((CUADRO!N$5&amp;$E913),'Hoja de Trabajo para listado'!$AB$151:$BA$151,0)),0)+IFERROR(INDEX('Hoja de Trabajo para listado'!$BC$155:$CB$1048576,MATCH($A913,'Hoja de Trabajo para listado'!$BC$155:$BC$1048576,0),MATCH((CUADRO!N$5&amp;$E913),'Hoja de Trabajo para listado'!$BC$151:$CB$151,0)),0)+IFERROR(INDEX('Hoja de Trabajo para listado'!$DE$153:$DG$274,MATCH($A913,'Hoja de Trabajo para listado'!$DE$153:$DE$1048576,0),MATCH((CUADRO!N$5&amp;$E913),'Hoja de Trabajo para listado'!$DE$151:$DG$151,0)),0)+IFERROR(INDEX('Hoja de Trabajo para listado'!$CD$155:$DC$1048576,MATCH($A913,'Hoja de Trabajo para listado'!$CD$155:$CD$1048576,0),MATCH((CUADRO!N$5&amp;$E913),'Hoja de Trabajo para listado'!$CD$151:$DC$151,0)),0)</f>
        <v>0</v>
      </c>
      <c r="O913" s="245">
        <f ca="1">+IFERROR(INDEX('Hoja de Trabajo para listado'!$A$155:$Z$1048576,MATCH($A913,'Hoja de Trabajo para listado'!$A$155:$A$1048576,0),MATCH((CUADRO!O$5&amp;$E913),'Hoja de Trabajo para listado'!$A$151:$Z$151,0)),0)+IFERROR(INDEX('Hoja de Trabajo para listado'!$AB$155:$BA$1048576,MATCH($A913,'Hoja de Trabajo para listado'!$AB$155:$AB$1048576,0),MATCH((CUADRO!O$5&amp;$E913),'Hoja de Trabajo para listado'!$AB$151:$BA$151,0)),0)+IFERROR(INDEX('Hoja de Trabajo para listado'!$BC$155:$CB$1048576,MATCH($A913,'Hoja de Trabajo para listado'!$BC$155:$BC$1048576,0),MATCH((CUADRO!O$5&amp;$E913),'Hoja de Trabajo para listado'!$BC$151:$CB$151,0)),0)+IFERROR(INDEX('Hoja de Trabajo para listado'!$DE$153:$DG$274,MATCH($A913,'Hoja de Trabajo para listado'!$DE$153:$DE$1048576,0),MATCH((CUADRO!O$5&amp;$E913),'Hoja de Trabajo para listado'!$DE$151:$DG$151,0)),0)+IFERROR(INDEX('Hoja de Trabajo para listado'!$CD$155:$DC$1048576,MATCH($A913,'Hoja de Trabajo para listado'!$CD$155:$CD$1048576,0),MATCH((CUADRO!O$5&amp;$E913),'Hoja de Trabajo para listado'!$CD$151:$DC$151,0)),0)</f>
        <v>0</v>
      </c>
      <c r="P913" s="245">
        <f ca="1">+IFERROR(INDEX('Hoja de Trabajo para listado'!$A$155:$Z$1048576,MATCH($A913,'Hoja de Trabajo para listado'!$A$155:$A$1048576,0),MATCH((CUADRO!P$5&amp;$E913),'Hoja de Trabajo para listado'!$A$151:$Z$151,0)),0)+IFERROR(INDEX('Hoja de Trabajo para listado'!$AB$155:$BA$1048576,MATCH($A913,'Hoja de Trabajo para listado'!$AB$155:$AB$1048576,0),MATCH((CUADRO!P$5&amp;$E913),'Hoja de Trabajo para listado'!$AB$151:$BA$151,0)),0)+IFERROR(INDEX('Hoja de Trabajo para listado'!$BC$155:$CB$1048576,MATCH($A913,'Hoja de Trabajo para listado'!$BC$155:$BC$1048576,0),MATCH((CUADRO!P$5&amp;$E913),'Hoja de Trabajo para listado'!$BC$151:$CB$151,0)),0)+IFERROR(INDEX('Hoja de Trabajo para listado'!$DE$153:$DG$274,MATCH($A913,'Hoja de Trabajo para listado'!$DE$153:$DE$1048576,0),MATCH((CUADRO!P$5&amp;$E913),'Hoja de Trabajo para listado'!$DE$151:$DG$151,0)),0)+IFERROR(INDEX('Hoja de Trabajo para listado'!$CD$155:$DC$1048576,MATCH($A913,'Hoja de Trabajo para listado'!$CD$155:$CD$1048576,0),MATCH((CUADRO!P$5&amp;$E913),'Hoja de Trabajo para listado'!$CD$151:$DC$151,0)),0)</f>
        <v>0</v>
      </c>
      <c r="Q913" s="245">
        <f ca="1">+IFERROR(INDEX('Hoja de Trabajo para listado'!$A$155:$Z$1048576,MATCH($A913,'Hoja de Trabajo para listado'!$A$155:$A$1048576,0),MATCH((CUADRO!Q$5&amp;$E913),'Hoja de Trabajo para listado'!$A$151:$Z$151,0)),0)+IFERROR(INDEX('Hoja de Trabajo para listado'!$AB$155:$BA$1048576,MATCH($A913,'Hoja de Trabajo para listado'!$AB$155:$AB$1048576,0),MATCH((CUADRO!Q$5&amp;$E913),'Hoja de Trabajo para listado'!$AB$151:$BA$151,0)),0)+IFERROR(INDEX('Hoja de Trabajo para listado'!$BC$155:$CB$1048576,MATCH($A913,'Hoja de Trabajo para listado'!$BC$155:$BC$1048576,0),MATCH((CUADRO!Q$5&amp;$E913),'Hoja de Trabajo para listado'!$BC$151:$CB$151,0)),0)+IFERROR(INDEX('Hoja de Trabajo para listado'!$DE$153:$DG$274,MATCH($A913,'Hoja de Trabajo para listado'!$DE$153:$DE$1048576,0),MATCH((CUADRO!Q$5&amp;$E913),'Hoja de Trabajo para listado'!$DE$151:$DG$151,0)),0)+IFERROR(INDEX('Hoja de Trabajo para listado'!$CD$155:$DC$1048576,MATCH($A913,'Hoja de Trabajo para listado'!$CD$155:$CD$1048576,0),MATCH((CUADRO!Q$5&amp;$E913),'Hoja de Trabajo para listado'!$CD$151:$DC$151,0)),0)</f>
        <v>0</v>
      </c>
      <c r="R913" s="245">
        <f t="shared" ca="1" si="31"/>
        <v>0</v>
      </c>
      <c r="S913" s="259">
        <f ca="1">+R912+R913</f>
        <v>0</v>
      </c>
      <c r="T913" s="245">
        <f ca="1">+S913</f>
        <v>0</v>
      </c>
      <c r="U913" s="244">
        <f t="shared" si="32"/>
        <v>2</v>
      </c>
      <c r="V913" s="333" t="str">
        <f>+VLOOKUP(A913,bd_lista!$A$3:$E$590,5,FALSE)</f>
        <v>Gobiernos Autonomos Municipales</v>
      </c>
      <c r="W913" s="384"/>
      <c r="X913" s="242">
        <f>+VLOOKUP(A913,[3]Sheet1!$A$13:$D$744,4,FALSE)</f>
        <v>0</v>
      </c>
      <c r="Y913" s="242" t="e">
        <f>+VLOOKUP(X913,bd_lista!$A$3:$C$590,3,FALSE)</f>
        <v>#N/A</v>
      </c>
      <c r="Z913" s="292"/>
      <c r="AA913" s="293"/>
    </row>
    <row r="914" spans="1:27" customFormat="1" ht="15" hidden="1" customHeight="1">
      <c r="A914" s="32">
        <v>1601</v>
      </c>
      <c r="B914" s="388">
        <f>+A914</f>
        <v>1601</v>
      </c>
      <c r="C914" s="247" t="str">
        <f>+VLOOKUP(A914,bd_lista!$A$3:$C$590,3,FALSE)</f>
        <v>Gobierno Autónomo Municipal de Tarija</v>
      </c>
      <c r="D914" s="385" t="str">
        <f>+C914</f>
        <v>Gobierno Autónomo Municipal de Tarija</v>
      </c>
      <c r="E914" s="242" t="s">
        <v>1304</v>
      </c>
      <c r="F914" s="243">
        <f ca="1">+IFERROR(INDEX('Hoja de Trabajo para listado'!$A$155:$Z$1048576,MATCH($A914,'Hoja de Trabajo para listado'!$A$155:$A$1048576,0),MATCH((CUADRO!F$5&amp;$E914),'Hoja de Trabajo para listado'!$A$151:$Z$151,0)),0)+IFERROR(INDEX('Hoja de Trabajo para listado'!$AB$155:$BA$1048576,MATCH($A914,'Hoja de Trabajo para listado'!$AB$155:$AB$1048576,0),MATCH((CUADRO!F$5&amp;$E914),'Hoja de Trabajo para listado'!$AB$151:$BA$151,0)),0)+IFERROR(INDEX('Hoja de Trabajo para listado'!$BC$155:$CB$1048576,MATCH($A914,'Hoja de Trabajo para listado'!$BC$155:$BC$1048576,0),MATCH((CUADRO!F$5&amp;$E914),'Hoja de Trabajo para listado'!$BC$151:$CB$151,0)),0)+IFERROR(INDEX('Hoja de Trabajo para listado'!$DE$153:$DG$274,MATCH($A914,'Hoja de Trabajo para listado'!$DE$153:$DE$1048576,0),MATCH((CUADRO!F$5&amp;$E914),'Hoja de Trabajo para listado'!$DE$151:$DG$151,0)),0)+IFERROR(INDEX('Hoja de Trabajo para listado'!$CD$155:$DC$1048576,MATCH($A914,'Hoja de Trabajo para listado'!$CD$155:$CD$1048576,0),MATCH((CUADRO!F$5&amp;$E914),'Hoja de Trabajo para listado'!$CD$151:$DC$151,0)),0)</f>
        <v>0</v>
      </c>
      <c r="G914" s="243">
        <f ca="1">+IFERROR(INDEX('Hoja de Trabajo para listado'!$A$155:$Z$1048576,MATCH($A914,'Hoja de Trabajo para listado'!$A$155:$A$1048576,0),MATCH((CUADRO!G$5&amp;$E914),'Hoja de Trabajo para listado'!$A$151:$Z$151,0)),0)+IFERROR(INDEX('Hoja de Trabajo para listado'!$AB$155:$BA$1048576,MATCH($A914,'Hoja de Trabajo para listado'!$AB$155:$AB$1048576,0),MATCH((CUADRO!G$5&amp;$E914),'Hoja de Trabajo para listado'!$AB$151:$BA$151,0)),0)+IFERROR(INDEX('Hoja de Trabajo para listado'!$BC$155:$CB$1048576,MATCH($A914,'Hoja de Trabajo para listado'!$BC$155:$BC$1048576,0),MATCH((CUADRO!G$5&amp;$E914),'Hoja de Trabajo para listado'!$BC$151:$CB$151,0)),0)+IFERROR(INDEX('Hoja de Trabajo para listado'!$DE$153:$DG$274,MATCH($A914,'Hoja de Trabajo para listado'!$DE$153:$DE$1048576,0),MATCH((CUADRO!G$5&amp;$E914),'Hoja de Trabajo para listado'!$DE$151:$DG$151,0)),0)+IFERROR(INDEX('Hoja de Trabajo para listado'!$CD$155:$DC$1048576,MATCH($A914,'Hoja de Trabajo para listado'!$CD$155:$CD$1048576,0),MATCH((CUADRO!G$5&amp;$E914),'Hoja de Trabajo para listado'!$CD$151:$DC$151,0)),0)</f>
        <v>0</v>
      </c>
      <c r="H914" s="243">
        <f ca="1">+IFERROR(INDEX('Hoja de Trabajo para listado'!$A$155:$Z$1048576,MATCH($A914,'Hoja de Trabajo para listado'!$A$155:$A$1048576,0),MATCH((CUADRO!H$5&amp;$E914),'Hoja de Trabajo para listado'!$A$151:$Z$151,0)),0)+IFERROR(INDEX('Hoja de Trabajo para listado'!$AB$155:$BA$1048576,MATCH($A914,'Hoja de Trabajo para listado'!$AB$155:$AB$1048576,0),MATCH((CUADRO!H$5&amp;$E914),'Hoja de Trabajo para listado'!$AB$151:$BA$151,0)),0)+IFERROR(INDEX('Hoja de Trabajo para listado'!$BC$155:$CB$1048576,MATCH($A914,'Hoja de Trabajo para listado'!$BC$155:$BC$1048576,0),MATCH((CUADRO!H$5&amp;$E914),'Hoja de Trabajo para listado'!$BC$151:$CB$151,0)),0)+IFERROR(INDEX('Hoja de Trabajo para listado'!$DE$153:$DG$274,MATCH($A914,'Hoja de Trabajo para listado'!$DE$153:$DE$1048576,0),MATCH((CUADRO!H$5&amp;$E914),'Hoja de Trabajo para listado'!$DE$151:$DG$151,0)),0)+IFERROR(INDEX('Hoja de Trabajo para listado'!$CD$155:$DC$1048576,MATCH($A914,'Hoja de Trabajo para listado'!$CD$155:$CD$1048576,0),MATCH((CUADRO!H$5&amp;$E914),'Hoja de Trabajo para listado'!$CD$151:$DC$151,0)),0)</f>
        <v>0</v>
      </c>
      <c r="I914" s="243">
        <f ca="1">+IFERROR(INDEX('Hoja de Trabajo para listado'!$A$155:$Z$1048576,MATCH($A914,'Hoja de Trabajo para listado'!$A$155:$A$1048576,0),MATCH((CUADRO!I$5&amp;$E914),'Hoja de Trabajo para listado'!$A$151:$Z$151,0)),0)+IFERROR(INDEX('Hoja de Trabajo para listado'!$AB$155:$BA$1048576,MATCH($A914,'Hoja de Trabajo para listado'!$AB$155:$AB$1048576,0),MATCH((CUADRO!I$5&amp;$E914),'Hoja de Trabajo para listado'!$AB$151:$BA$151,0)),0)+IFERROR(INDEX('Hoja de Trabajo para listado'!$BC$155:$CB$1048576,MATCH($A914,'Hoja de Trabajo para listado'!$BC$155:$BC$1048576,0),MATCH((CUADRO!I$5&amp;$E914),'Hoja de Trabajo para listado'!$BC$151:$CB$151,0)),0)+IFERROR(INDEX('Hoja de Trabajo para listado'!$DE$153:$DG$274,MATCH($A914,'Hoja de Trabajo para listado'!$DE$153:$DE$1048576,0),MATCH((CUADRO!I$5&amp;$E914),'Hoja de Trabajo para listado'!$DE$151:$DG$151,0)),0)+IFERROR(INDEX('Hoja de Trabajo para listado'!$CD$155:$DC$1048576,MATCH($A914,'Hoja de Trabajo para listado'!$CD$155:$CD$1048576,0),MATCH((CUADRO!I$5&amp;$E914),'Hoja de Trabajo para listado'!$CD$151:$DC$151,0)),0)</f>
        <v>0</v>
      </c>
      <c r="J914" s="243">
        <f ca="1">+IFERROR(INDEX('Hoja de Trabajo para listado'!$A$155:$Z$1048576,MATCH($A914,'Hoja de Trabajo para listado'!$A$155:$A$1048576,0),MATCH((CUADRO!J$5&amp;$E914),'Hoja de Trabajo para listado'!$A$151:$Z$151,0)),0)+IFERROR(INDEX('Hoja de Trabajo para listado'!$AB$155:$BA$1048576,MATCH($A914,'Hoja de Trabajo para listado'!$AB$155:$AB$1048576,0),MATCH((CUADRO!J$5&amp;$E914),'Hoja de Trabajo para listado'!$AB$151:$BA$151,0)),0)+IFERROR(INDEX('Hoja de Trabajo para listado'!$BC$155:$CB$1048576,MATCH($A914,'Hoja de Trabajo para listado'!$BC$155:$BC$1048576,0),MATCH((CUADRO!J$5&amp;$E914),'Hoja de Trabajo para listado'!$BC$151:$CB$151,0)),0)+IFERROR(INDEX('Hoja de Trabajo para listado'!$DE$153:$DG$274,MATCH($A914,'Hoja de Trabajo para listado'!$DE$153:$DE$1048576,0),MATCH((CUADRO!J$5&amp;$E914),'Hoja de Trabajo para listado'!$DE$151:$DG$151,0)),0)+IFERROR(INDEX('Hoja de Trabajo para listado'!$CD$155:$DC$1048576,MATCH($A914,'Hoja de Trabajo para listado'!$CD$155:$CD$1048576,0),MATCH((CUADRO!J$5&amp;$E914),'Hoja de Trabajo para listado'!$CD$151:$DC$151,0)),0)</f>
        <v>0</v>
      </c>
      <c r="K914" s="243">
        <f ca="1">+IFERROR(INDEX('Hoja de Trabajo para listado'!$A$155:$Z$1048576,MATCH($A914,'Hoja de Trabajo para listado'!$A$155:$A$1048576,0),MATCH((CUADRO!K$5&amp;$E914),'Hoja de Trabajo para listado'!$A$151:$Z$151,0)),0)+IFERROR(INDEX('Hoja de Trabajo para listado'!$AB$155:$BA$1048576,MATCH($A914,'Hoja de Trabajo para listado'!$AB$155:$AB$1048576,0),MATCH((CUADRO!K$5&amp;$E914),'Hoja de Trabajo para listado'!$AB$151:$BA$151,0)),0)+IFERROR(INDEX('Hoja de Trabajo para listado'!$BC$155:$CB$1048576,MATCH($A914,'Hoja de Trabajo para listado'!$BC$155:$BC$1048576,0),MATCH((CUADRO!K$5&amp;$E914),'Hoja de Trabajo para listado'!$BC$151:$CB$151,0)),0)+IFERROR(INDEX('Hoja de Trabajo para listado'!$DE$153:$DG$274,MATCH($A914,'Hoja de Trabajo para listado'!$DE$153:$DE$1048576,0),MATCH((CUADRO!K$5&amp;$E914),'Hoja de Trabajo para listado'!$DE$151:$DG$151,0)),0)+IFERROR(INDEX('Hoja de Trabajo para listado'!$CD$155:$DC$1048576,MATCH($A914,'Hoja de Trabajo para listado'!$CD$155:$CD$1048576,0),MATCH((CUADRO!K$5&amp;$E914),'Hoja de Trabajo para listado'!$CD$151:$DC$151,0)),0)</f>
        <v>0</v>
      </c>
      <c r="L914" s="243">
        <f ca="1">+IFERROR(INDEX('Hoja de Trabajo para listado'!$A$155:$Z$1048576,MATCH($A914,'Hoja de Trabajo para listado'!$A$155:$A$1048576,0),MATCH((CUADRO!L$5&amp;$E914),'Hoja de Trabajo para listado'!$A$151:$Z$151,0)),0)+IFERROR(INDEX('Hoja de Trabajo para listado'!$AB$155:$BA$1048576,MATCH($A914,'Hoja de Trabajo para listado'!$AB$155:$AB$1048576,0),MATCH((CUADRO!L$5&amp;$E914),'Hoja de Trabajo para listado'!$AB$151:$BA$151,0)),0)+IFERROR(INDEX('Hoja de Trabajo para listado'!$BC$155:$CB$1048576,MATCH($A914,'Hoja de Trabajo para listado'!$BC$155:$BC$1048576,0),MATCH((CUADRO!L$5&amp;$E914),'Hoja de Trabajo para listado'!$BC$151:$CB$151,0)),0)+IFERROR(INDEX('Hoja de Trabajo para listado'!$DE$153:$DG$274,MATCH($A914,'Hoja de Trabajo para listado'!$DE$153:$DE$1048576,0),MATCH((CUADRO!L$5&amp;$E914),'Hoja de Trabajo para listado'!$DE$151:$DG$151,0)),0)+IFERROR(INDEX('Hoja de Trabajo para listado'!$CD$155:$DC$1048576,MATCH($A914,'Hoja de Trabajo para listado'!$CD$155:$CD$1048576,0),MATCH((CUADRO!L$5&amp;$E914),'Hoja de Trabajo para listado'!$CD$151:$DC$151,0)),0)</f>
        <v>0</v>
      </c>
      <c r="M914" s="243">
        <f ca="1">+IFERROR(INDEX('Hoja de Trabajo para listado'!$A$155:$Z$1048576,MATCH($A914,'Hoja de Trabajo para listado'!$A$155:$A$1048576,0),MATCH((CUADRO!M$5&amp;$E914),'Hoja de Trabajo para listado'!$A$151:$Z$151,0)),0)+IFERROR(INDEX('Hoja de Trabajo para listado'!$AB$155:$BA$1048576,MATCH($A914,'Hoja de Trabajo para listado'!$AB$155:$AB$1048576,0),MATCH((CUADRO!M$5&amp;$E914),'Hoja de Trabajo para listado'!$AB$151:$BA$151,0)),0)+IFERROR(INDEX('Hoja de Trabajo para listado'!$BC$155:$CB$1048576,MATCH($A914,'Hoja de Trabajo para listado'!$BC$155:$BC$1048576,0),MATCH((CUADRO!M$5&amp;$E914),'Hoja de Trabajo para listado'!$BC$151:$CB$151,0)),0)+IFERROR(INDEX('Hoja de Trabajo para listado'!$DE$153:$DG$274,MATCH($A914,'Hoja de Trabajo para listado'!$DE$153:$DE$1048576,0),MATCH((CUADRO!M$5&amp;$E914),'Hoja de Trabajo para listado'!$DE$151:$DG$151,0)),0)+IFERROR(INDEX('Hoja de Trabajo para listado'!$CD$155:$DC$1048576,MATCH($A914,'Hoja de Trabajo para listado'!$CD$155:$CD$1048576,0),MATCH((CUADRO!M$5&amp;$E914),'Hoja de Trabajo para listado'!$CD$151:$DC$151,0)),0)</f>
        <v>0</v>
      </c>
      <c r="N914" s="243">
        <f ca="1">+IFERROR(INDEX('Hoja de Trabajo para listado'!$A$155:$Z$1048576,MATCH($A914,'Hoja de Trabajo para listado'!$A$155:$A$1048576,0),MATCH((CUADRO!N$5&amp;$E914),'Hoja de Trabajo para listado'!$A$151:$Z$151,0)),0)+IFERROR(INDEX('Hoja de Trabajo para listado'!$AB$155:$BA$1048576,MATCH($A914,'Hoja de Trabajo para listado'!$AB$155:$AB$1048576,0),MATCH((CUADRO!N$5&amp;$E914),'Hoja de Trabajo para listado'!$AB$151:$BA$151,0)),0)+IFERROR(INDEX('Hoja de Trabajo para listado'!$BC$155:$CB$1048576,MATCH($A914,'Hoja de Trabajo para listado'!$BC$155:$BC$1048576,0),MATCH((CUADRO!N$5&amp;$E914),'Hoja de Trabajo para listado'!$BC$151:$CB$151,0)),0)+IFERROR(INDEX('Hoja de Trabajo para listado'!$DE$153:$DG$274,MATCH($A914,'Hoja de Trabajo para listado'!$DE$153:$DE$1048576,0),MATCH((CUADRO!N$5&amp;$E914),'Hoja de Trabajo para listado'!$DE$151:$DG$151,0)),0)+IFERROR(INDEX('Hoja de Trabajo para listado'!$CD$155:$DC$1048576,MATCH($A914,'Hoja de Trabajo para listado'!$CD$155:$CD$1048576,0),MATCH((CUADRO!N$5&amp;$E914),'Hoja de Trabajo para listado'!$CD$151:$DC$151,0)),0)</f>
        <v>0</v>
      </c>
      <c r="O914" s="243">
        <f ca="1">+IFERROR(INDEX('Hoja de Trabajo para listado'!$A$155:$Z$1048576,MATCH($A914,'Hoja de Trabajo para listado'!$A$155:$A$1048576,0),MATCH((CUADRO!O$5&amp;$E914),'Hoja de Trabajo para listado'!$A$151:$Z$151,0)),0)+IFERROR(INDEX('Hoja de Trabajo para listado'!$AB$155:$BA$1048576,MATCH($A914,'Hoja de Trabajo para listado'!$AB$155:$AB$1048576,0),MATCH((CUADRO!O$5&amp;$E914),'Hoja de Trabajo para listado'!$AB$151:$BA$151,0)),0)+IFERROR(INDEX('Hoja de Trabajo para listado'!$BC$155:$CB$1048576,MATCH($A914,'Hoja de Trabajo para listado'!$BC$155:$BC$1048576,0),MATCH((CUADRO!O$5&amp;$E914),'Hoja de Trabajo para listado'!$BC$151:$CB$151,0)),0)+IFERROR(INDEX('Hoja de Trabajo para listado'!$DE$153:$DG$274,MATCH($A914,'Hoja de Trabajo para listado'!$DE$153:$DE$1048576,0),MATCH((CUADRO!O$5&amp;$E914),'Hoja de Trabajo para listado'!$DE$151:$DG$151,0)),0)+IFERROR(INDEX('Hoja de Trabajo para listado'!$CD$155:$DC$1048576,MATCH($A914,'Hoja de Trabajo para listado'!$CD$155:$CD$1048576,0),MATCH((CUADRO!O$5&amp;$E914),'Hoja de Trabajo para listado'!$CD$151:$DC$151,0)),0)</f>
        <v>0</v>
      </c>
      <c r="P914" s="243">
        <f ca="1">+IFERROR(INDEX('Hoja de Trabajo para listado'!$A$155:$Z$1048576,MATCH($A914,'Hoja de Trabajo para listado'!$A$155:$A$1048576,0),MATCH((CUADRO!P$5&amp;$E914),'Hoja de Trabajo para listado'!$A$151:$Z$151,0)),0)+IFERROR(INDEX('Hoja de Trabajo para listado'!$AB$155:$BA$1048576,MATCH($A914,'Hoja de Trabajo para listado'!$AB$155:$AB$1048576,0),MATCH((CUADRO!P$5&amp;$E914),'Hoja de Trabajo para listado'!$AB$151:$BA$151,0)),0)+IFERROR(INDEX('Hoja de Trabajo para listado'!$BC$155:$CB$1048576,MATCH($A914,'Hoja de Trabajo para listado'!$BC$155:$BC$1048576,0),MATCH((CUADRO!P$5&amp;$E914),'Hoja de Trabajo para listado'!$BC$151:$CB$151,0)),0)+IFERROR(INDEX('Hoja de Trabajo para listado'!$DE$153:$DG$274,MATCH($A914,'Hoja de Trabajo para listado'!$DE$153:$DE$1048576,0),MATCH((CUADRO!P$5&amp;$E914),'Hoja de Trabajo para listado'!$DE$151:$DG$151,0)),0)+IFERROR(INDEX('Hoja de Trabajo para listado'!$CD$155:$DC$1048576,MATCH($A914,'Hoja de Trabajo para listado'!$CD$155:$CD$1048576,0),MATCH((CUADRO!P$5&amp;$E914),'Hoja de Trabajo para listado'!$CD$151:$DC$151,0)),0)</f>
        <v>0</v>
      </c>
      <c r="Q914" s="243">
        <f ca="1">+IFERROR(INDEX('Hoja de Trabajo para listado'!$A$155:$Z$1048576,MATCH($A914,'Hoja de Trabajo para listado'!$A$155:$A$1048576,0),MATCH((CUADRO!Q$5&amp;$E914),'Hoja de Trabajo para listado'!$A$151:$Z$151,0)),0)+IFERROR(INDEX('Hoja de Trabajo para listado'!$AB$155:$BA$1048576,MATCH($A914,'Hoja de Trabajo para listado'!$AB$155:$AB$1048576,0),MATCH((CUADRO!Q$5&amp;$E914),'Hoja de Trabajo para listado'!$AB$151:$BA$151,0)),0)+IFERROR(INDEX('Hoja de Trabajo para listado'!$BC$155:$CB$1048576,MATCH($A914,'Hoja de Trabajo para listado'!$BC$155:$BC$1048576,0),MATCH((CUADRO!Q$5&amp;$E914),'Hoja de Trabajo para listado'!$BC$151:$CB$151,0)),0)+IFERROR(INDEX('Hoja de Trabajo para listado'!$DE$153:$DG$274,MATCH($A914,'Hoja de Trabajo para listado'!$DE$153:$DE$1048576,0),MATCH((CUADRO!Q$5&amp;$E914),'Hoja de Trabajo para listado'!$DE$151:$DG$151,0)),0)+IFERROR(INDEX('Hoja de Trabajo para listado'!$CD$155:$DC$1048576,MATCH($A914,'Hoja de Trabajo para listado'!$CD$155:$CD$1048576,0),MATCH((CUADRO!Q$5&amp;$E914),'Hoja de Trabajo para listado'!$CD$151:$DC$151,0)),0)</f>
        <v>0</v>
      </c>
      <c r="R914" s="243">
        <f t="shared" ca="1" si="31"/>
        <v>0</v>
      </c>
      <c r="S914" s="249"/>
      <c r="T914" s="243">
        <f ca="1">+T915</f>
        <v>0</v>
      </c>
      <c r="U914" s="242">
        <f t="shared" si="32"/>
        <v>1</v>
      </c>
      <c r="V914" s="333" t="str">
        <f>+VLOOKUP(A914,bd_lista!$A$3:$E$590,5,FALSE)</f>
        <v>Gobiernos Autonomos Municipales</v>
      </c>
      <c r="W914" s="383" t="str">
        <f>+V914</f>
        <v>Gobiernos Autonomos Municipales</v>
      </c>
      <c r="X914" s="242">
        <f>+VLOOKUP(A914,[3]Sheet1!$A$13:$D$744,4,FALSE)</f>
        <v>0</v>
      </c>
      <c r="Y914" s="242" t="e">
        <f>+VLOOKUP(X914,bd_lista!$A$3:$C$590,3,FALSE)</f>
        <v>#N/A</v>
      </c>
      <c r="Z914" s="294">
        <f>+X914</f>
        <v>0</v>
      </c>
      <c r="AA914" s="295" t="e">
        <f>+Y914</f>
        <v>#N/A</v>
      </c>
    </row>
    <row r="915" spans="1:27" customFormat="1" ht="15" hidden="1" customHeight="1">
      <c r="A915" s="32">
        <v>1601</v>
      </c>
      <c r="B915" s="389"/>
      <c r="C915" s="247" t="str">
        <f>+VLOOKUP(A915,bd_lista!$A$3:$C$590,3,FALSE)</f>
        <v>Gobierno Autónomo Municipal de Tarija</v>
      </c>
      <c r="D915" s="386"/>
      <c r="E915" s="244" t="s">
        <v>1305</v>
      </c>
      <c r="F915" s="245">
        <f ca="1">+IFERROR(INDEX('Hoja de Trabajo para listado'!$A$155:$Z$1048576,MATCH($A915,'Hoja de Trabajo para listado'!$A$155:$A$1048576,0),MATCH((CUADRO!F$5&amp;$E915),'Hoja de Trabajo para listado'!$A$151:$Z$151,0)),0)+IFERROR(INDEX('Hoja de Trabajo para listado'!$AB$155:$BA$1048576,MATCH($A915,'Hoja de Trabajo para listado'!$AB$155:$AB$1048576,0),MATCH((CUADRO!F$5&amp;$E915),'Hoja de Trabajo para listado'!$AB$151:$BA$151,0)),0)+IFERROR(INDEX('Hoja de Trabajo para listado'!$BC$155:$CB$1048576,MATCH($A915,'Hoja de Trabajo para listado'!$BC$155:$BC$1048576,0),MATCH((CUADRO!F$5&amp;$E915),'Hoja de Trabajo para listado'!$BC$151:$CB$151,0)),0)+IFERROR(INDEX('Hoja de Trabajo para listado'!$DE$153:$DG$274,MATCH($A915,'Hoja de Trabajo para listado'!$DE$153:$DE$1048576,0),MATCH((CUADRO!F$5&amp;$E915),'Hoja de Trabajo para listado'!$DE$151:$DG$151,0)),0)+IFERROR(INDEX('Hoja de Trabajo para listado'!$CD$155:$DC$1048576,MATCH($A915,'Hoja de Trabajo para listado'!$CD$155:$CD$1048576,0),MATCH((CUADRO!F$5&amp;$E915),'Hoja de Trabajo para listado'!$CD$151:$DC$151,0)),0)</f>
        <v>0</v>
      </c>
      <c r="G915" s="245">
        <f ca="1">+IFERROR(INDEX('Hoja de Trabajo para listado'!$A$155:$Z$1048576,MATCH($A915,'Hoja de Trabajo para listado'!$A$155:$A$1048576,0),MATCH((CUADRO!G$5&amp;$E915),'Hoja de Trabajo para listado'!$A$151:$Z$151,0)),0)+IFERROR(INDEX('Hoja de Trabajo para listado'!$AB$155:$BA$1048576,MATCH($A915,'Hoja de Trabajo para listado'!$AB$155:$AB$1048576,0),MATCH((CUADRO!G$5&amp;$E915),'Hoja de Trabajo para listado'!$AB$151:$BA$151,0)),0)+IFERROR(INDEX('Hoja de Trabajo para listado'!$BC$155:$CB$1048576,MATCH($A915,'Hoja de Trabajo para listado'!$BC$155:$BC$1048576,0),MATCH((CUADRO!G$5&amp;$E915),'Hoja de Trabajo para listado'!$BC$151:$CB$151,0)),0)+IFERROR(INDEX('Hoja de Trabajo para listado'!$DE$153:$DG$274,MATCH($A915,'Hoja de Trabajo para listado'!$DE$153:$DE$1048576,0),MATCH((CUADRO!G$5&amp;$E915),'Hoja de Trabajo para listado'!$DE$151:$DG$151,0)),0)+IFERROR(INDEX('Hoja de Trabajo para listado'!$CD$155:$DC$1048576,MATCH($A915,'Hoja de Trabajo para listado'!$CD$155:$CD$1048576,0),MATCH((CUADRO!G$5&amp;$E915),'Hoja de Trabajo para listado'!$CD$151:$DC$151,0)),0)</f>
        <v>0</v>
      </c>
      <c r="H915" s="245">
        <f ca="1">+IFERROR(INDEX('Hoja de Trabajo para listado'!$A$155:$Z$1048576,MATCH($A915,'Hoja de Trabajo para listado'!$A$155:$A$1048576,0),MATCH((CUADRO!H$5&amp;$E915),'Hoja de Trabajo para listado'!$A$151:$Z$151,0)),0)+IFERROR(INDEX('Hoja de Trabajo para listado'!$AB$155:$BA$1048576,MATCH($A915,'Hoja de Trabajo para listado'!$AB$155:$AB$1048576,0),MATCH((CUADRO!H$5&amp;$E915),'Hoja de Trabajo para listado'!$AB$151:$BA$151,0)),0)+IFERROR(INDEX('Hoja de Trabajo para listado'!$BC$155:$CB$1048576,MATCH($A915,'Hoja de Trabajo para listado'!$BC$155:$BC$1048576,0),MATCH((CUADRO!H$5&amp;$E915),'Hoja de Trabajo para listado'!$BC$151:$CB$151,0)),0)+IFERROR(INDEX('Hoja de Trabajo para listado'!$DE$153:$DG$274,MATCH($A915,'Hoja de Trabajo para listado'!$DE$153:$DE$1048576,0),MATCH((CUADRO!H$5&amp;$E915),'Hoja de Trabajo para listado'!$DE$151:$DG$151,0)),0)+IFERROR(INDEX('Hoja de Trabajo para listado'!$CD$155:$DC$1048576,MATCH($A915,'Hoja de Trabajo para listado'!$CD$155:$CD$1048576,0),MATCH((CUADRO!H$5&amp;$E915),'Hoja de Trabajo para listado'!$CD$151:$DC$151,0)),0)</f>
        <v>0</v>
      </c>
      <c r="I915" s="245">
        <f ca="1">+IFERROR(INDEX('Hoja de Trabajo para listado'!$A$155:$Z$1048576,MATCH($A915,'Hoja de Trabajo para listado'!$A$155:$A$1048576,0),MATCH((CUADRO!I$5&amp;$E915),'Hoja de Trabajo para listado'!$A$151:$Z$151,0)),0)+IFERROR(INDEX('Hoja de Trabajo para listado'!$AB$155:$BA$1048576,MATCH($A915,'Hoja de Trabajo para listado'!$AB$155:$AB$1048576,0),MATCH((CUADRO!I$5&amp;$E915),'Hoja de Trabajo para listado'!$AB$151:$BA$151,0)),0)+IFERROR(INDEX('Hoja de Trabajo para listado'!$BC$155:$CB$1048576,MATCH($A915,'Hoja de Trabajo para listado'!$BC$155:$BC$1048576,0),MATCH((CUADRO!I$5&amp;$E915),'Hoja de Trabajo para listado'!$BC$151:$CB$151,0)),0)+IFERROR(INDEX('Hoja de Trabajo para listado'!$DE$153:$DG$274,MATCH($A915,'Hoja de Trabajo para listado'!$DE$153:$DE$1048576,0),MATCH((CUADRO!I$5&amp;$E915),'Hoja de Trabajo para listado'!$DE$151:$DG$151,0)),0)+IFERROR(INDEX('Hoja de Trabajo para listado'!$CD$155:$DC$1048576,MATCH($A915,'Hoja de Trabajo para listado'!$CD$155:$CD$1048576,0),MATCH((CUADRO!I$5&amp;$E915),'Hoja de Trabajo para listado'!$CD$151:$DC$151,0)),0)</f>
        <v>0</v>
      </c>
      <c r="J915" s="245">
        <f ca="1">+IFERROR(INDEX('Hoja de Trabajo para listado'!$A$155:$Z$1048576,MATCH($A915,'Hoja de Trabajo para listado'!$A$155:$A$1048576,0),MATCH((CUADRO!J$5&amp;$E915),'Hoja de Trabajo para listado'!$A$151:$Z$151,0)),0)+IFERROR(INDEX('Hoja de Trabajo para listado'!$AB$155:$BA$1048576,MATCH($A915,'Hoja de Trabajo para listado'!$AB$155:$AB$1048576,0),MATCH((CUADRO!J$5&amp;$E915),'Hoja de Trabajo para listado'!$AB$151:$BA$151,0)),0)+IFERROR(INDEX('Hoja de Trabajo para listado'!$BC$155:$CB$1048576,MATCH($A915,'Hoja de Trabajo para listado'!$BC$155:$BC$1048576,0),MATCH((CUADRO!J$5&amp;$E915),'Hoja de Trabajo para listado'!$BC$151:$CB$151,0)),0)+IFERROR(INDEX('Hoja de Trabajo para listado'!$DE$153:$DG$274,MATCH($A915,'Hoja de Trabajo para listado'!$DE$153:$DE$1048576,0),MATCH((CUADRO!J$5&amp;$E915),'Hoja de Trabajo para listado'!$DE$151:$DG$151,0)),0)+IFERROR(INDEX('Hoja de Trabajo para listado'!$CD$155:$DC$1048576,MATCH($A915,'Hoja de Trabajo para listado'!$CD$155:$CD$1048576,0),MATCH((CUADRO!J$5&amp;$E915),'Hoja de Trabajo para listado'!$CD$151:$DC$151,0)),0)</f>
        <v>0</v>
      </c>
      <c r="K915" s="245">
        <f ca="1">+IFERROR(INDEX('Hoja de Trabajo para listado'!$A$155:$Z$1048576,MATCH($A915,'Hoja de Trabajo para listado'!$A$155:$A$1048576,0),MATCH((CUADRO!K$5&amp;$E915),'Hoja de Trabajo para listado'!$A$151:$Z$151,0)),0)+IFERROR(INDEX('Hoja de Trabajo para listado'!$AB$155:$BA$1048576,MATCH($A915,'Hoja de Trabajo para listado'!$AB$155:$AB$1048576,0),MATCH((CUADRO!K$5&amp;$E915),'Hoja de Trabajo para listado'!$AB$151:$BA$151,0)),0)+IFERROR(INDEX('Hoja de Trabajo para listado'!$BC$155:$CB$1048576,MATCH($A915,'Hoja de Trabajo para listado'!$BC$155:$BC$1048576,0),MATCH((CUADRO!K$5&amp;$E915),'Hoja de Trabajo para listado'!$BC$151:$CB$151,0)),0)+IFERROR(INDEX('Hoja de Trabajo para listado'!$DE$153:$DG$274,MATCH($A915,'Hoja de Trabajo para listado'!$DE$153:$DE$1048576,0),MATCH((CUADRO!K$5&amp;$E915),'Hoja de Trabajo para listado'!$DE$151:$DG$151,0)),0)+IFERROR(INDEX('Hoja de Trabajo para listado'!$CD$155:$DC$1048576,MATCH($A915,'Hoja de Trabajo para listado'!$CD$155:$CD$1048576,0),MATCH((CUADRO!K$5&amp;$E915),'Hoja de Trabajo para listado'!$CD$151:$DC$151,0)),0)</f>
        <v>0</v>
      </c>
      <c r="L915" s="245">
        <f ca="1">+IFERROR(INDEX('Hoja de Trabajo para listado'!$A$155:$Z$1048576,MATCH($A915,'Hoja de Trabajo para listado'!$A$155:$A$1048576,0),MATCH((CUADRO!L$5&amp;$E915),'Hoja de Trabajo para listado'!$A$151:$Z$151,0)),0)+IFERROR(INDEX('Hoja de Trabajo para listado'!$AB$155:$BA$1048576,MATCH($A915,'Hoja de Trabajo para listado'!$AB$155:$AB$1048576,0),MATCH((CUADRO!L$5&amp;$E915),'Hoja de Trabajo para listado'!$AB$151:$BA$151,0)),0)+IFERROR(INDEX('Hoja de Trabajo para listado'!$BC$155:$CB$1048576,MATCH($A915,'Hoja de Trabajo para listado'!$BC$155:$BC$1048576,0),MATCH((CUADRO!L$5&amp;$E915),'Hoja de Trabajo para listado'!$BC$151:$CB$151,0)),0)+IFERROR(INDEX('Hoja de Trabajo para listado'!$DE$153:$DG$274,MATCH($A915,'Hoja de Trabajo para listado'!$DE$153:$DE$1048576,0),MATCH((CUADRO!L$5&amp;$E915),'Hoja de Trabajo para listado'!$DE$151:$DG$151,0)),0)+IFERROR(INDEX('Hoja de Trabajo para listado'!$CD$155:$DC$1048576,MATCH($A915,'Hoja de Trabajo para listado'!$CD$155:$CD$1048576,0),MATCH((CUADRO!L$5&amp;$E915),'Hoja de Trabajo para listado'!$CD$151:$DC$151,0)),0)</f>
        <v>0</v>
      </c>
      <c r="M915" s="245">
        <f ca="1">+IFERROR(INDEX('Hoja de Trabajo para listado'!$A$155:$Z$1048576,MATCH($A915,'Hoja de Trabajo para listado'!$A$155:$A$1048576,0),MATCH((CUADRO!M$5&amp;$E915),'Hoja de Trabajo para listado'!$A$151:$Z$151,0)),0)+IFERROR(INDEX('Hoja de Trabajo para listado'!$AB$155:$BA$1048576,MATCH($A915,'Hoja de Trabajo para listado'!$AB$155:$AB$1048576,0),MATCH((CUADRO!M$5&amp;$E915),'Hoja de Trabajo para listado'!$AB$151:$BA$151,0)),0)+IFERROR(INDEX('Hoja de Trabajo para listado'!$BC$155:$CB$1048576,MATCH($A915,'Hoja de Trabajo para listado'!$BC$155:$BC$1048576,0),MATCH((CUADRO!M$5&amp;$E915),'Hoja de Trabajo para listado'!$BC$151:$CB$151,0)),0)+IFERROR(INDEX('Hoja de Trabajo para listado'!$DE$153:$DG$274,MATCH($A915,'Hoja de Trabajo para listado'!$DE$153:$DE$1048576,0),MATCH((CUADRO!M$5&amp;$E915),'Hoja de Trabajo para listado'!$DE$151:$DG$151,0)),0)+IFERROR(INDEX('Hoja de Trabajo para listado'!$CD$155:$DC$1048576,MATCH($A915,'Hoja de Trabajo para listado'!$CD$155:$CD$1048576,0),MATCH((CUADRO!M$5&amp;$E915),'Hoja de Trabajo para listado'!$CD$151:$DC$151,0)),0)</f>
        <v>0</v>
      </c>
      <c r="N915" s="245">
        <f ca="1">+IFERROR(INDEX('Hoja de Trabajo para listado'!$A$155:$Z$1048576,MATCH($A915,'Hoja de Trabajo para listado'!$A$155:$A$1048576,0),MATCH((CUADRO!N$5&amp;$E915),'Hoja de Trabajo para listado'!$A$151:$Z$151,0)),0)+IFERROR(INDEX('Hoja de Trabajo para listado'!$AB$155:$BA$1048576,MATCH($A915,'Hoja de Trabajo para listado'!$AB$155:$AB$1048576,0),MATCH((CUADRO!N$5&amp;$E915),'Hoja de Trabajo para listado'!$AB$151:$BA$151,0)),0)+IFERROR(INDEX('Hoja de Trabajo para listado'!$BC$155:$CB$1048576,MATCH($A915,'Hoja de Trabajo para listado'!$BC$155:$BC$1048576,0),MATCH((CUADRO!N$5&amp;$E915),'Hoja de Trabajo para listado'!$BC$151:$CB$151,0)),0)+IFERROR(INDEX('Hoja de Trabajo para listado'!$DE$153:$DG$274,MATCH($A915,'Hoja de Trabajo para listado'!$DE$153:$DE$1048576,0),MATCH((CUADRO!N$5&amp;$E915),'Hoja de Trabajo para listado'!$DE$151:$DG$151,0)),0)+IFERROR(INDEX('Hoja de Trabajo para listado'!$CD$155:$DC$1048576,MATCH($A915,'Hoja de Trabajo para listado'!$CD$155:$CD$1048576,0),MATCH((CUADRO!N$5&amp;$E915),'Hoja de Trabajo para listado'!$CD$151:$DC$151,0)),0)</f>
        <v>0</v>
      </c>
      <c r="O915" s="245">
        <f ca="1">+IFERROR(INDEX('Hoja de Trabajo para listado'!$A$155:$Z$1048576,MATCH($A915,'Hoja de Trabajo para listado'!$A$155:$A$1048576,0),MATCH((CUADRO!O$5&amp;$E915),'Hoja de Trabajo para listado'!$A$151:$Z$151,0)),0)+IFERROR(INDEX('Hoja de Trabajo para listado'!$AB$155:$BA$1048576,MATCH($A915,'Hoja de Trabajo para listado'!$AB$155:$AB$1048576,0),MATCH((CUADRO!O$5&amp;$E915),'Hoja de Trabajo para listado'!$AB$151:$BA$151,0)),0)+IFERROR(INDEX('Hoja de Trabajo para listado'!$BC$155:$CB$1048576,MATCH($A915,'Hoja de Trabajo para listado'!$BC$155:$BC$1048576,0),MATCH((CUADRO!O$5&amp;$E915),'Hoja de Trabajo para listado'!$BC$151:$CB$151,0)),0)+IFERROR(INDEX('Hoja de Trabajo para listado'!$DE$153:$DG$274,MATCH($A915,'Hoja de Trabajo para listado'!$DE$153:$DE$1048576,0),MATCH((CUADRO!O$5&amp;$E915),'Hoja de Trabajo para listado'!$DE$151:$DG$151,0)),0)+IFERROR(INDEX('Hoja de Trabajo para listado'!$CD$155:$DC$1048576,MATCH($A915,'Hoja de Trabajo para listado'!$CD$155:$CD$1048576,0),MATCH((CUADRO!O$5&amp;$E915),'Hoja de Trabajo para listado'!$CD$151:$DC$151,0)),0)</f>
        <v>0</v>
      </c>
      <c r="P915" s="245">
        <f ca="1">+IFERROR(INDEX('Hoja de Trabajo para listado'!$A$155:$Z$1048576,MATCH($A915,'Hoja de Trabajo para listado'!$A$155:$A$1048576,0),MATCH((CUADRO!P$5&amp;$E915),'Hoja de Trabajo para listado'!$A$151:$Z$151,0)),0)+IFERROR(INDEX('Hoja de Trabajo para listado'!$AB$155:$BA$1048576,MATCH($A915,'Hoja de Trabajo para listado'!$AB$155:$AB$1048576,0),MATCH((CUADRO!P$5&amp;$E915),'Hoja de Trabajo para listado'!$AB$151:$BA$151,0)),0)+IFERROR(INDEX('Hoja de Trabajo para listado'!$BC$155:$CB$1048576,MATCH($A915,'Hoja de Trabajo para listado'!$BC$155:$BC$1048576,0),MATCH((CUADRO!P$5&amp;$E915),'Hoja de Trabajo para listado'!$BC$151:$CB$151,0)),0)+IFERROR(INDEX('Hoja de Trabajo para listado'!$DE$153:$DG$274,MATCH($A915,'Hoja de Trabajo para listado'!$DE$153:$DE$1048576,0),MATCH((CUADRO!P$5&amp;$E915),'Hoja de Trabajo para listado'!$DE$151:$DG$151,0)),0)+IFERROR(INDEX('Hoja de Trabajo para listado'!$CD$155:$DC$1048576,MATCH($A915,'Hoja de Trabajo para listado'!$CD$155:$CD$1048576,0),MATCH((CUADRO!P$5&amp;$E915),'Hoja de Trabajo para listado'!$CD$151:$DC$151,0)),0)</f>
        <v>0</v>
      </c>
      <c r="Q915" s="245">
        <f ca="1">+IFERROR(INDEX('Hoja de Trabajo para listado'!$A$155:$Z$1048576,MATCH($A915,'Hoja de Trabajo para listado'!$A$155:$A$1048576,0),MATCH((CUADRO!Q$5&amp;$E915),'Hoja de Trabajo para listado'!$A$151:$Z$151,0)),0)+IFERROR(INDEX('Hoja de Trabajo para listado'!$AB$155:$BA$1048576,MATCH($A915,'Hoja de Trabajo para listado'!$AB$155:$AB$1048576,0),MATCH((CUADRO!Q$5&amp;$E915),'Hoja de Trabajo para listado'!$AB$151:$BA$151,0)),0)+IFERROR(INDEX('Hoja de Trabajo para listado'!$BC$155:$CB$1048576,MATCH($A915,'Hoja de Trabajo para listado'!$BC$155:$BC$1048576,0),MATCH((CUADRO!Q$5&amp;$E915),'Hoja de Trabajo para listado'!$BC$151:$CB$151,0)),0)+IFERROR(INDEX('Hoja de Trabajo para listado'!$DE$153:$DG$274,MATCH($A915,'Hoja de Trabajo para listado'!$DE$153:$DE$1048576,0),MATCH((CUADRO!Q$5&amp;$E915),'Hoja de Trabajo para listado'!$DE$151:$DG$151,0)),0)+IFERROR(INDEX('Hoja de Trabajo para listado'!$CD$155:$DC$1048576,MATCH($A915,'Hoja de Trabajo para listado'!$CD$155:$CD$1048576,0),MATCH((CUADRO!Q$5&amp;$E915),'Hoja de Trabajo para listado'!$CD$151:$DC$151,0)),0)</f>
        <v>0</v>
      </c>
      <c r="R915" s="245">
        <f t="shared" ca="1" si="31"/>
        <v>0</v>
      </c>
      <c r="S915" s="259">
        <f ca="1">+R914+R915</f>
        <v>0</v>
      </c>
      <c r="T915" s="245">
        <f ca="1">+S915</f>
        <v>0</v>
      </c>
      <c r="U915" s="244">
        <f t="shared" si="32"/>
        <v>2</v>
      </c>
      <c r="V915" s="333" t="str">
        <f>+VLOOKUP(A915,bd_lista!$A$3:$E$590,5,FALSE)</f>
        <v>Gobiernos Autonomos Municipales</v>
      </c>
      <c r="W915" s="384"/>
      <c r="X915" s="242">
        <f>+VLOOKUP(A915,[3]Sheet1!$A$13:$D$744,4,FALSE)</f>
        <v>0</v>
      </c>
      <c r="Y915" s="242" t="e">
        <f>+VLOOKUP(X915,bd_lista!$A$3:$C$590,3,FALSE)</f>
        <v>#N/A</v>
      </c>
      <c r="Z915" s="292"/>
      <c r="AA915" s="293"/>
    </row>
    <row r="916" spans="1:27" customFormat="1" ht="15" hidden="1" customHeight="1">
      <c r="A916" s="32">
        <v>1602</v>
      </c>
      <c r="B916" s="388">
        <f>+A916</f>
        <v>1602</v>
      </c>
      <c r="C916" s="247" t="str">
        <f>+VLOOKUP(A916,bd_lista!$A$3:$C$590,3,FALSE)</f>
        <v>Gobierno Autónomo Municipal de Padcaya</v>
      </c>
      <c r="D916" s="385" t="str">
        <f>+C916</f>
        <v>Gobierno Autónomo Municipal de Padcaya</v>
      </c>
      <c r="E916" s="242" t="s">
        <v>1304</v>
      </c>
      <c r="F916" s="243">
        <f ca="1">+IFERROR(INDEX('Hoja de Trabajo para listado'!$A$155:$Z$1048576,MATCH($A916,'Hoja de Trabajo para listado'!$A$155:$A$1048576,0),MATCH((CUADRO!F$5&amp;$E916),'Hoja de Trabajo para listado'!$A$151:$Z$151,0)),0)+IFERROR(INDEX('Hoja de Trabajo para listado'!$AB$155:$BA$1048576,MATCH($A916,'Hoja de Trabajo para listado'!$AB$155:$AB$1048576,0),MATCH((CUADRO!F$5&amp;$E916),'Hoja de Trabajo para listado'!$AB$151:$BA$151,0)),0)+IFERROR(INDEX('Hoja de Trabajo para listado'!$BC$155:$CB$1048576,MATCH($A916,'Hoja de Trabajo para listado'!$BC$155:$BC$1048576,0),MATCH((CUADRO!F$5&amp;$E916),'Hoja de Trabajo para listado'!$BC$151:$CB$151,0)),0)+IFERROR(INDEX('Hoja de Trabajo para listado'!$DE$153:$DG$274,MATCH($A916,'Hoja de Trabajo para listado'!$DE$153:$DE$1048576,0),MATCH((CUADRO!F$5&amp;$E916),'Hoja de Trabajo para listado'!$DE$151:$DG$151,0)),0)+IFERROR(INDEX('Hoja de Trabajo para listado'!$CD$155:$DC$1048576,MATCH($A916,'Hoja de Trabajo para listado'!$CD$155:$CD$1048576,0),MATCH((CUADRO!F$5&amp;$E916),'Hoja de Trabajo para listado'!$CD$151:$DC$151,0)),0)</f>
        <v>0</v>
      </c>
      <c r="G916" s="243">
        <f ca="1">+IFERROR(INDEX('Hoja de Trabajo para listado'!$A$155:$Z$1048576,MATCH($A916,'Hoja de Trabajo para listado'!$A$155:$A$1048576,0),MATCH((CUADRO!G$5&amp;$E916),'Hoja de Trabajo para listado'!$A$151:$Z$151,0)),0)+IFERROR(INDEX('Hoja de Trabajo para listado'!$AB$155:$BA$1048576,MATCH($A916,'Hoja de Trabajo para listado'!$AB$155:$AB$1048576,0),MATCH((CUADRO!G$5&amp;$E916),'Hoja de Trabajo para listado'!$AB$151:$BA$151,0)),0)+IFERROR(INDEX('Hoja de Trabajo para listado'!$BC$155:$CB$1048576,MATCH($A916,'Hoja de Trabajo para listado'!$BC$155:$BC$1048576,0),MATCH((CUADRO!G$5&amp;$E916),'Hoja de Trabajo para listado'!$BC$151:$CB$151,0)),0)+IFERROR(INDEX('Hoja de Trabajo para listado'!$DE$153:$DG$274,MATCH($A916,'Hoja de Trabajo para listado'!$DE$153:$DE$1048576,0),MATCH((CUADRO!G$5&amp;$E916),'Hoja de Trabajo para listado'!$DE$151:$DG$151,0)),0)+IFERROR(INDEX('Hoja de Trabajo para listado'!$CD$155:$DC$1048576,MATCH($A916,'Hoja de Trabajo para listado'!$CD$155:$CD$1048576,0),MATCH((CUADRO!G$5&amp;$E916),'Hoja de Trabajo para listado'!$CD$151:$DC$151,0)),0)</f>
        <v>0</v>
      </c>
      <c r="H916" s="243">
        <f ca="1">+IFERROR(INDEX('Hoja de Trabajo para listado'!$A$155:$Z$1048576,MATCH($A916,'Hoja de Trabajo para listado'!$A$155:$A$1048576,0),MATCH((CUADRO!H$5&amp;$E916),'Hoja de Trabajo para listado'!$A$151:$Z$151,0)),0)+IFERROR(INDEX('Hoja de Trabajo para listado'!$AB$155:$BA$1048576,MATCH($A916,'Hoja de Trabajo para listado'!$AB$155:$AB$1048576,0),MATCH((CUADRO!H$5&amp;$E916),'Hoja de Trabajo para listado'!$AB$151:$BA$151,0)),0)+IFERROR(INDEX('Hoja de Trabajo para listado'!$BC$155:$CB$1048576,MATCH($A916,'Hoja de Trabajo para listado'!$BC$155:$BC$1048576,0),MATCH((CUADRO!H$5&amp;$E916),'Hoja de Trabajo para listado'!$BC$151:$CB$151,0)),0)+IFERROR(INDEX('Hoja de Trabajo para listado'!$DE$153:$DG$274,MATCH($A916,'Hoja de Trabajo para listado'!$DE$153:$DE$1048576,0),MATCH((CUADRO!H$5&amp;$E916),'Hoja de Trabajo para listado'!$DE$151:$DG$151,0)),0)+IFERROR(INDEX('Hoja de Trabajo para listado'!$CD$155:$DC$1048576,MATCH($A916,'Hoja de Trabajo para listado'!$CD$155:$CD$1048576,0),MATCH((CUADRO!H$5&amp;$E916),'Hoja de Trabajo para listado'!$CD$151:$DC$151,0)),0)</f>
        <v>0</v>
      </c>
      <c r="I916" s="243">
        <f ca="1">+IFERROR(INDEX('Hoja de Trabajo para listado'!$A$155:$Z$1048576,MATCH($A916,'Hoja de Trabajo para listado'!$A$155:$A$1048576,0),MATCH((CUADRO!I$5&amp;$E916),'Hoja de Trabajo para listado'!$A$151:$Z$151,0)),0)+IFERROR(INDEX('Hoja de Trabajo para listado'!$AB$155:$BA$1048576,MATCH($A916,'Hoja de Trabajo para listado'!$AB$155:$AB$1048576,0),MATCH((CUADRO!I$5&amp;$E916),'Hoja de Trabajo para listado'!$AB$151:$BA$151,0)),0)+IFERROR(INDEX('Hoja de Trabajo para listado'!$BC$155:$CB$1048576,MATCH($A916,'Hoja de Trabajo para listado'!$BC$155:$BC$1048576,0),MATCH((CUADRO!I$5&amp;$E916),'Hoja de Trabajo para listado'!$BC$151:$CB$151,0)),0)+IFERROR(INDEX('Hoja de Trabajo para listado'!$DE$153:$DG$274,MATCH($A916,'Hoja de Trabajo para listado'!$DE$153:$DE$1048576,0),MATCH((CUADRO!I$5&amp;$E916),'Hoja de Trabajo para listado'!$DE$151:$DG$151,0)),0)+IFERROR(INDEX('Hoja de Trabajo para listado'!$CD$155:$DC$1048576,MATCH($A916,'Hoja de Trabajo para listado'!$CD$155:$CD$1048576,0),MATCH((CUADRO!I$5&amp;$E916),'Hoja de Trabajo para listado'!$CD$151:$DC$151,0)),0)</f>
        <v>0</v>
      </c>
      <c r="J916" s="243">
        <f ca="1">+IFERROR(INDEX('Hoja de Trabajo para listado'!$A$155:$Z$1048576,MATCH($A916,'Hoja de Trabajo para listado'!$A$155:$A$1048576,0),MATCH((CUADRO!J$5&amp;$E916),'Hoja de Trabajo para listado'!$A$151:$Z$151,0)),0)+IFERROR(INDEX('Hoja de Trabajo para listado'!$AB$155:$BA$1048576,MATCH($A916,'Hoja de Trabajo para listado'!$AB$155:$AB$1048576,0),MATCH((CUADRO!J$5&amp;$E916),'Hoja de Trabajo para listado'!$AB$151:$BA$151,0)),0)+IFERROR(INDEX('Hoja de Trabajo para listado'!$BC$155:$CB$1048576,MATCH($A916,'Hoja de Trabajo para listado'!$BC$155:$BC$1048576,0),MATCH((CUADRO!J$5&amp;$E916),'Hoja de Trabajo para listado'!$BC$151:$CB$151,0)),0)+IFERROR(INDEX('Hoja de Trabajo para listado'!$DE$153:$DG$274,MATCH($A916,'Hoja de Trabajo para listado'!$DE$153:$DE$1048576,0),MATCH((CUADRO!J$5&amp;$E916),'Hoja de Trabajo para listado'!$DE$151:$DG$151,0)),0)+IFERROR(INDEX('Hoja de Trabajo para listado'!$CD$155:$DC$1048576,MATCH($A916,'Hoja de Trabajo para listado'!$CD$155:$CD$1048576,0),MATCH((CUADRO!J$5&amp;$E916),'Hoja de Trabajo para listado'!$CD$151:$DC$151,0)),0)</f>
        <v>0</v>
      </c>
      <c r="K916" s="243">
        <f ca="1">+IFERROR(INDEX('Hoja de Trabajo para listado'!$A$155:$Z$1048576,MATCH($A916,'Hoja de Trabajo para listado'!$A$155:$A$1048576,0),MATCH((CUADRO!K$5&amp;$E916),'Hoja de Trabajo para listado'!$A$151:$Z$151,0)),0)+IFERROR(INDEX('Hoja de Trabajo para listado'!$AB$155:$BA$1048576,MATCH($A916,'Hoja de Trabajo para listado'!$AB$155:$AB$1048576,0),MATCH((CUADRO!K$5&amp;$E916),'Hoja de Trabajo para listado'!$AB$151:$BA$151,0)),0)+IFERROR(INDEX('Hoja de Trabajo para listado'!$BC$155:$CB$1048576,MATCH($A916,'Hoja de Trabajo para listado'!$BC$155:$BC$1048576,0),MATCH((CUADRO!K$5&amp;$E916),'Hoja de Trabajo para listado'!$BC$151:$CB$151,0)),0)+IFERROR(INDEX('Hoja de Trabajo para listado'!$DE$153:$DG$274,MATCH($A916,'Hoja de Trabajo para listado'!$DE$153:$DE$1048576,0),MATCH((CUADRO!K$5&amp;$E916),'Hoja de Trabajo para listado'!$DE$151:$DG$151,0)),0)+IFERROR(INDEX('Hoja de Trabajo para listado'!$CD$155:$DC$1048576,MATCH($A916,'Hoja de Trabajo para listado'!$CD$155:$CD$1048576,0),MATCH((CUADRO!K$5&amp;$E916),'Hoja de Trabajo para listado'!$CD$151:$DC$151,0)),0)</f>
        <v>0</v>
      </c>
      <c r="L916" s="243">
        <f ca="1">+IFERROR(INDEX('Hoja de Trabajo para listado'!$A$155:$Z$1048576,MATCH($A916,'Hoja de Trabajo para listado'!$A$155:$A$1048576,0),MATCH((CUADRO!L$5&amp;$E916),'Hoja de Trabajo para listado'!$A$151:$Z$151,0)),0)+IFERROR(INDEX('Hoja de Trabajo para listado'!$AB$155:$BA$1048576,MATCH($A916,'Hoja de Trabajo para listado'!$AB$155:$AB$1048576,0),MATCH((CUADRO!L$5&amp;$E916),'Hoja de Trabajo para listado'!$AB$151:$BA$151,0)),0)+IFERROR(INDEX('Hoja de Trabajo para listado'!$BC$155:$CB$1048576,MATCH($A916,'Hoja de Trabajo para listado'!$BC$155:$BC$1048576,0),MATCH((CUADRO!L$5&amp;$E916),'Hoja de Trabajo para listado'!$BC$151:$CB$151,0)),0)+IFERROR(INDEX('Hoja de Trabajo para listado'!$DE$153:$DG$274,MATCH($A916,'Hoja de Trabajo para listado'!$DE$153:$DE$1048576,0),MATCH((CUADRO!L$5&amp;$E916),'Hoja de Trabajo para listado'!$DE$151:$DG$151,0)),0)+IFERROR(INDEX('Hoja de Trabajo para listado'!$CD$155:$DC$1048576,MATCH($A916,'Hoja de Trabajo para listado'!$CD$155:$CD$1048576,0),MATCH((CUADRO!L$5&amp;$E916),'Hoja de Trabajo para listado'!$CD$151:$DC$151,0)),0)</f>
        <v>0</v>
      </c>
      <c r="M916" s="243">
        <f ca="1">+IFERROR(INDEX('Hoja de Trabajo para listado'!$A$155:$Z$1048576,MATCH($A916,'Hoja de Trabajo para listado'!$A$155:$A$1048576,0),MATCH((CUADRO!M$5&amp;$E916),'Hoja de Trabajo para listado'!$A$151:$Z$151,0)),0)+IFERROR(INDEX('Hoja de Trabajo para listado'!$AB$155:$BA$1048576,MATCH($A916,'Hoja de Trabajo para listado'!$AB$155:$AB$1048576,0),MATCH((CUADRO!M$5&amp;$E916),'Hoja de Trabajo para listado'!$AB$151:$BA$151,0)),0)+IFERROR(INDEX('Hoja de Trabajo para listado'!$BC$155:$CB$1048576,MATCH($A916,'Hoja de Trabajo para listado'!$BC$155:$BC$1048576,0),MATCH((CUADRO!M$5&amp;$E916),'Hoja de Trabajo para listado'!$BC$151:$CB$151,0)),0)+IFERROR(INDEX('Hoja de Trabajo para listado'!$DE$153:$DG$274,MATCH($A916,'Hoja de Trabajo para listado'!$DE$153:$DE$1048576,0),MATCH((CUADRO!M$5&amp;$E916),'Hoja de Trabajo para listado'!$DE$151:$DG$151,0)),0)+IFERROR(INDEX('Hoja de Trabajo para listado'!$CD$155:$DC$1048576,MATCH($A916,'Hoja de Trabajo para listado'!$CD$155:$CD$1048576,0),MATCH((CUADRO!M$5&amp;$E916),'Hoja de Trabajo para listado'!$CD$151:$DC$151,0)),0)</f>
        <v>0</v>
      </c>
      <c r="N916" s="243">
        <f ca="1">+IFERROR(INDEX('Hoja de Trabajo para listado'!$A$155:$Z$1048576,MATCH($A916,'Hoja de Trabajo para listado'!$A$155:$A$1048576,0),MATCH((CUADRO!N$5&amp;$E916),'Hoja de Trabajo para listado'!$A$151:$Z$151,0)),0)+IFERROR(INDEX('Hoja de Trabajo para listado'!$AB$155:$BA$1048576,MATCH($A916,'Hoja de Trabajo para listado'!$AB$155:$AB$1048576,0),MATCH((CUADRO!N$5&amp;$E916),'Hoja de Trabajo para listado'!$AB$151:$BA$151,0)),0)+IFERROR(INDEX('Hoja de Trabajo para listado'!$BC$155:$CB$1048576,MATCH($A916,'Hoja de Trabajo para listado'!$BC$155:$BC$1048576,0),MATCH((CUADRO!N$5&amp;$E916),'Hoja de Trabajo para listado'!$BC$151:$CB$151,0)),0)+IFERROR(INDEX('Hoja de Trabajo para listado'!$DE$153:$DG$274,MATCH($A916,'Hoja de Trabajo para listado'!$DE$153:$DE$1048576,0),MATCH((CUADRO!N$5&amp;$E916),'Hoja de Trabajo para listado'!$DE$151:$DG$151,0)),0)+IFERROR(INDEX('Hoja de Trabajo para listado'!$CD$155:$DC$1048576,MATCH($A916,'Hoja de Trabajo para listado'!$CD$155:$CD$1048576,0),MATCH((CUADRO!N$5&amp;$E916),'Hoja de Trabajo para listado'!$CD$151:$DC$151,0)),0)</f>
        <v>0</v>
      </c>
      <c r="O916" s="243">
        <f ca="1">+IFERROR(INDEX('Hoja de Trabajo para listado'!$A$155:$Z$1048576,MATCH($A916,'Hoja de Trabajo para listado'!$A$155:$A$1048576,0),MATCH((CUADRO!O$5&amp;$E916),'Hoja de Trabajo para listado'!$A$151:$Z$151,0)),0)+IFERROR(INDEX('Hoja de Trabajo para listado'!$AB$155:$BA$1048576,MATCH($A916,'Hoja de Trabajo para listado'!$AB$155:$AB$1048576,0),MATCH((CUADRO!O$5&amp;$E916),'Hoja de Trabajo para listado'!$AB$151:$BA$151,0)),0)+IFERROR(INDEX('Hoja de Trabajo para listado'!$BC$155:$CB$1048576,MATCH($A916,'Hoja de Trabajo para listado'!$BC$155:$BC$1048576,0),MATCH((CUADRO!O$5&amp;$E916),'Hoja de Trabajo para listado'!$BC$151:$CB$151,0)),0)+IFERROR(INDEX('Hoja de Trabajo para listado'!$DE$153:$DG$274,MATCH($A916,'Hoja de Trabajo para listado'!$DE$153:$DE$1048576,0),MATCH((CUADRO!O$5&amp;$E916),'Hoja de Trabajo para listado'!$DE$151:$DG$151,0)),0)+IFERROR(INDEX('Hoja de Trabajo para listado'!$CD$155:$DC$1048576,MATCH($A916,'Hoja de Trabajo para listado'!$CD$155:$CD$1048576,0),MATCH((CUADRO!O$5&amp;$E916),'Hoja de Trabajo para listado'!$CD$151:$DC$151,0)),0)</f>
        <v>0</v>
      </c>
      <c r="P916" s="243">
        <f ca="1">+IFERROR(INDEX('Hoja de Trabajo para listado'!$A$155:$Z$1048576,MATCH($A916,'Hoja de Trabajo para listado'!$A$155:$A$1048576,0),MATCH((CUADRO!P$5&amp;$E916),'Hoja de Trabajo para listado'!$A$151:$Z$151,0)),0)+IFERROR(INDEX('Hoja de Trabajo para listado'!$AB$155:$BA$1048576,MATCH($A916,'Hoja de Trabajo para listado'!$AB$155:$AB$1048576,0),MATCH((CUADRO!P$5&amp;$E916),'Hoja de Trabajo para listado'!$AB$151:$BA$151,0)),0)+IFERROR(INDEX('Hoja de Trabajo para listado'!$BC$155:$CB$1048576,MATCH($A916,'Hoja de Trabajo para listado'!$BC$155:$BC$1048576,0),MATCH((CUADRO!P$5&amp;$E916),'Hoja de Trabajo para listado'!$BC$151:$CB$151,0)),0)+IFERROR(INDEX('Hoja de Trabajo para listado'!$DE$153:$DG$274,MATCH($A916,'Hoja de Trabajo para listado'!$DE$153:$DE$1048576,0),MATCH((CUADRO!P$5&amp;$E916),'Hoja de Trabajo para listado'!$DE$151:$DG$151,0)),0)+IFERROR(INDEX('Hoja de Trabajo para listado'!$CD$155:$DC$1048576,MATCH($A916,'Hoja de Trabajo para listado'!$CD$155:$CD$1048576,0),MATCH((CUADRO!P$5&amp;$E916),'Hoja de Trabajo para listado'!$CD$151:$DC$151,0)),0)</f>
        <v>0</v>
      </c>
      <c r="Q916" s="243">
        <f ca="1">+IFERROR(INDEX('Hoja de Trabajo para listado'!$A$155:$Z$1048576,MATCH($A916,'Hoja de Trabajo para listado'!$A$155:$A$1048576,0),MATCH((CUADRO!Q$5&amp;$E916),'Hoja de Trabajo para listado'!$A$151:$Z$151,0)),0)+IFERROR(INDEX('Hoja de Trabajo para listado'!$AB$155:$BA$1048576,MATCH($A916,'Hoja de Trabajo para listado'!$AB$155:$AB$1048576,0),MATCH((CUADRO!Q$5&amp;$E916),'Hoja de Trabajo para listado'!$AB$151:$BA$151,0)),0)+IFERROR(INDEX('Hoja de Trabajo para listado'!$BC$155:$CB$1048576,MATCH($A916,'Hoja de Trabajo para listado'!$BC$155:$BC$1048576,0),MATCH((CUADRO!Q$5&amp;$E916),'Hoja de Trabajo para listado'!$BC$151:$CB$151,0)),0)+IFERROR(INDEX('Hoja de Trabajo para listado'!$DE$153:$DG$274,MATCH($A916,'Hoja de Trabajo para listado'!$DE$153:$DE$1048576,0),MATCH((CUADRO!Q$5&amp;$E916),'Hoja de Trabajo para listado'!$DE$151:$DG$151,0)),0)+IFERROR(INDEX('Hoja de Trabajo para listado'!$CD$155:$DC$1048576,MATCH($A916,'Hoja de Trabajo para listado'!$CD$155:$CD$1048576,0),MATCH((CUADRO!Q$5&amp;$E916),'Hoja de Trabajo para listado'!$CD$151:$DC$151,0)),0)</f>
        <v>0</v>
      </c>
      <c r="R916" s="243">
        <f t="shared" ca="1" si="31"/>
        <v>0</v>
      </c>
      <c r="S916" s="249"/>
      <c r="T916" s="243">
        <f ca="1">+T917</f>
        <v>0</v>
      </c>
      <c r="U916" s="242">
        <f t="shared" si="32"/>
        <v>1</v>
      </c>
      <c r="V916" s="333" t="str">
        <f>+VLOOKUP(A916,bd_lista!$A$3:$E$590,5,FALSE)</f>
        <v>Gobiernos Autonomos Municipales</v>
      </c>
      <c r="W916" s="383" t="str">
        <f>+V916</f>
        <v>Gobiernos Autonomos Municipales</v>
      </c>
      <c r="X916" s="242">
        <f>+VLOOKUP(A916,[3]Sheet1!$A$13:$D$744,4,FALSE)</f>
        <v>0</v>
      </c>
      <c r="Y916" s="242" t="e">
        <f>+VLOOKUP(X916,bd_lista!$A$3:$C$590,3,FALSE)</f>
        <v>#N/A</v>
      </c>
      <c r="Z916" s="294">
        <f>+X916</f>
        <v>0</v>
      </c>
      <c r="AA916" s="295" t="e">
        <f>+Y916</f>
        <v>#N/A</v>
      </c>
    </row>
    <row r="917" spans="1:27" customFormat="1" ht="15" hidden="1" customHeight="1">
      <c r="A917" s="32">
        <v>1602</v>
      </c>
      <c r="B917" s="389"/>
      <c r="C917" s="247" t="str">
        <f>+VLOOKUP(A917,bd_lista!$A$3:$C$590,3,FALSE)</f>
        <v>Gobierno Autónomo Municipal de Padcaya</v>
      </c>
      <c r="D917" s="386"/>
      <c r="E917" s="244" t="s">
        <v>1305</v>
      </c>
      <c r="F917" s="245">
        <f ca="1">+IFERROR(INDEX('Hoja de Trabajo para listado'!$A$155:$Z$1048576,MATCH($A917,'Hoja de Trabajo para listado'!$A$155:$A$1048576,0),MATCH((CUADRO!F$5&amp;$E917),'Hoja de Trabajo para listado'!$A$151:$Z$151,0)),0)+IFERROR(INDEX('Hoja de Trabajo para listado'!$AB$155:$BA$1048576,MATCH($A917,'Hoja de Trabajo para listado'!$AB$155:$AB$1048576,0),MATCH((CUADRO!F$5&amp;$E917),'Hoja de Trabajo para listado'!$AB$151:$BA$151,0)),0)+IFERROR(INDEX('Hoja de Trabajo para listado'!$BC$155:$CB$1048576,MATCH($A917,'Hoja de Trabajo para listado'!$BC$155:$BC$1048576,0),MATCH((CUADRO!F$5&amp;$E917),'Hoja de Trabajo para listado'!$BC$151:$CB$151,0)),0)+IFERROR(INDEX('Hoja de Trabajo para listado'!$DE$153:$DG$274,MATCH($A917,'Hoja de Trabajo para listado'!$DE$153:$DE$1048576,0),MATCH((CUADRO!F$5&amp;$E917),'Hoja de Trabajo para listado'!$DE$151:$DG$151,0)),0)+IFERROR(INDEX('Hoja de Trabajo para listado'!$CD$155:$DC$1048576,MATCH($A917,'Hoja de Trabajo para listado'!$CD$155:$CD$1048576,0),MATCH((CUADRO!F$5&amp;$E917),'Hoja de Trabajo para listado'!$CD$151:$DC$151,0)),0)</f>
        <v>0</v>
      </c>
      <c r="G917" s="245">
        <f ca="1">+IFERROR(INDEX('Hoja de Trabajo para listado'!$A$155:$Z$1048576,MATCH($A917,'Hoja de Trabajo para listado'!$A$155:$A$1048576,0),MATCH((CUADRO!G$5&amp;$E917),'Hoja de Trabajo para listado'!$A$151:$Z$151,0)),0)+IFERROR(INDEX('Hoja de Trabajo para listado'!$AB$155:$BA$1048576,MATCH($A917,'Hoja de Trabajo para listado'!$AB$155:$AB$1048576,0),MATCH((CUADRO!G$5&amp;$E917),'Hoja de Trabajo para listado'!$AB$151:$BA$151,0)),0)+IFERROR(INDEX('Hoja de Trabajo para listado'!$BC$155:$CB$1048576,MATCH($A917,'Hoja de Trabajo para listado'!$BC$155:$BC$1048576,0),MATCH((CUADRO!G$5&amp;$E917),'Hoja de Trabajo para listado'!$BC$151:$CB$151,0)),0)+IFERROR(INDEX('Hoja de Trabajo para listado'!$DE$153:$DG$274,MATCH($A917,'Hoja de Trabajo para listado'!$DE$153:$DE$1048576,0),MATCH((CUADRO!G$5&amp;$E917),'Hoja de Trabajo para listado'!$DE$151:$DG$151,0)),0)+IFERROR(INDEX('Hoja de Trabajo para listado'!$CD$155:$DC$1048576,MATCH($A917,'Hoja de Trabajo para listado'!$CD$155:$CD$1048576,0),MATCH((CUADRO!G$5&amp;$E917),'Hoja de Trabajo para listado'!$CD$151:$DC$151,0)),0)</f>
        <v>0</v>
      </c>
      <c r="H917" s="245">
        <f ca="1">+IFERROR(INDEX('Hoja de Trabajo para listado'!$A$155:$Z$1048576,MATCH($A917,'Hoja de Trabajo para listado'!$A$155:$A$1048576,0),MATCH((CUADRO!H$5&amp;$E917),'Hoja de Trabajo para listado'!$A$151:$Z$151,0)),0)+IFERROR(INDEX('Hoja de Trabajo para listado'!$AB$155:$BA$1048576,MATCH($A917,'Hoja de Trabajo para listado'!$AB$155:$AB$1048576,0),MATCH((CUADRO!H$5&amp;$E917),'Hoja de Trabajo para listado'!$AB$151:$BA$151,0)),0)+IFERROR(INDEX('Hoja de Trabajo para listado'!$BC$155:$CB$1048576,MATCH($A917,'Hoja de Trabajo para listado'!$BC$155:$BC$1048576,0),MATCH((CUADRO!H$5&amp;$E917),'Hoja de Trabajo para listado'!$BC$151:$CB$151,0)),0)+IFERROR(INDEX('Hoja de Trabajo para listado'!$DE$153:$DG$274,MATCH($A917,'Hoja de Trabajo para listado'!$DE$153:$DE$1048576,0),MATCH((CUADRO!H$5&amp;$E917),'Hoja de Trabajo para listado'!$DE$151:$DG$151,0)),0)+IFERROR(INDEX('Hoja de Trabajo para listado'!$CD$155:$DC$1048576,MATCH($A917,'Hoja de Trabajo para listado'!$CD$155:$CD$1048576,0),MATCH((CUADRO!H$5&amp;$E917),'Hoja de Trabajo para listado'!$CD$151:$DC$151,0)),0)</f>
        <v>0</v>
      </c>
      <c r="I917" s="245">
        <f ca="1">+IFERROR(INDEX('Hoja de Trabajo para listado'!$A$155:$Z$1048576,MATCH($A917,'Hoja de Trabajo para listado'!$A$155:$A$1048576,0),MATCH((CUADRO!I$5&amp;$E917),'Hoja de Trabajo para listado'!$A$151:$Z$151,0)),0)+IFERROR(INDEX('Hoja de Trabajo para listado'!$AB$155:$BA$1048576,MATCH($A917,'Hoja de Trabajo para listado'!$AB$155:$AB$1048576,0),MATCH((CUADRO!I$5&amp;$E917),'Hoja de Trabajo para listado'!$AB$151:$BA$151,0)),0)+IFERROR(INDEX('Hoja de Trabajo para listado'!$BC$155:$CB$1048576,MATCH($A917,'Hoja de Trabajo para listado'!$BC$155:$BC$1048576,0),MATCH((CUADRO!I$5&amp;$E917),'Hoja de Trabajo para listado'!$BC$151:$CB$151,0)),0)+IFERROR(INDEX('Hoja de Trabajo para listado'!$DE$153:$DG$274,MATCH($A917,'Hoja de Trabajo para listado'!$DE$153:$DE$1048576,0),MATCH((CUADRO!I$5&amp;$E917),'Hoja de Trabajo para listado'!$DE$151:$DG$151,0)),0)+IFERROR(INDEX('Hoja de Trabajo para listado'!$CD$155:$DC$1048576,MATCH($A917,'Hoja de Trabajo para listado'!$CD$155:$CD$1048576,0),MATCH((CUADRO!I$5&amp;$E917),'Hoja de Trabajo para listado'!$CD$151:$DC$151,0)),0)</f>
        <v>0</v>
      </c>
      <c r="J917" s="245">
        <f ca="1">+IFERROR(INDEX('Hoja de Trabajo para listado'!$A$155:$Z$1048576,MATCH($A917,'Hoja de Trabajo para listado'!$A$155:$A$1048576,0),MATCH((CUADRO!J$5&amp;$E917),'Hoja de Trabajo para listado'!$A$151:$Z$151,0)),0)+IFERROR(INDEX('Hoja de Trabajo para listado'!$AB$155:$BA$1048576,MATCH($A917,'Hoja de Trabajo para listado'!$AB$155:$AB$1048576,0),MATCH((CUADRO!J$5&amp;$E917),'Hoja de Trabajo para listado'!$AB$151:$BA$151,0)),0)+IFERROR(INDEX('Hoja de Trabajo para listado'!$BC$155:$CB$1048576,MATCH($A917,'Hoja de Trabajo para listado'!$BC$155:$BC$1048576,0),MATCH((CUADRO!J$5&amp;$E917),'Hoja de Trabajo para listado'!$BC$151:$CB$151,0)),0)+IFERROR(INDEX('Hoja de Trabajo para listado'!$DE$153:$DG$274,MATCH($A917,'Hoja de Trabajo para listado'!$DE$153:$DE$1048576,0),MATCH((CUADRO!J$5&amp;$E917),'Hoja de Trabajo para listado'!$DE$151:$DG$151,0)),0)+IFERROR(INDEX('Hoja de Trabajo para listado'!$CD$155:$DC$1048576,MATCH($A917,'Hoja de Trabajo para listado'!$CD$155:$CD$1048576,0),MATCH((CUADRO!J$5&amp;$E917),'Hoja de Trabajo para listado'!$CD$151:$DC$151,0)),0)</f>
        <v>0</v>
      </c>
      <c r="K917" s="245">
        <f ca="1">+IFERROR(INDEX('Hoja de Trabajo para listado'!$A$155:$Z$1048576,MATCH($A917,'Hoja de Trabajo para listado'!$A$155:$A$1048576,0),MATCH((CUADRO!K$5&amp;$E917),'Hoja de Trabajo para listado'!$A$151:$Z$151,0)),0)+IFERROR(INDEX('Hoja de Trabajo para listado'!$AB$155:$BA$1048576,MATCH($A917,'Hoja de Trabajo para listado'!$AB$155:$AB$1048576,0),MATCH((CUADRO!K$5&amp;$E917),'Hoja de Trabajo para listado'!$AB$151:$BA$151,0)),0)+IFERROR(INDEX('Hoja de Trabajo para listado'!$BC$155:$CB$1048576,MATCH($A917,'Hoja de Trabajo para listado'!$BC$155:$BC$1048576,0),MATCH((CUADRO!K$5&amp;$E917),'Hoja de Trabajo para listado'!$BC$151:$CB$151,0)),0)+IFERROR(INDEX('Hoja de Trabajo para listado'!$DE$153:$DG$274,MATCH($A917,'Hoja de Trabajo para listado'!$DE$153:$DE$1048576,0),MATCH((CUADRO!K$5&amp;$E917),'Hoja de Trabajo para listado'!$DE$151:$DG$151,0)),0)+IFERROR(INDEX('Hoja de Trabajo para listado'!$CD$155:$DC$1048576,MATCH($A917,'Hoja de Trabajo para listado'!$CD$155:$CD$1048576,0),MATCH((CUADRO!K$5&amp;$E917),'Hoja de Trabajo para listado'!$CD$151:$DC$151,0)),0)</f>
        <v>0</v>
      </c>
      <c r="L917" s="245">
        <f ca="1">+IFERROR(INDEX('Hoja de Trabajo para listado'!$A$155:$Z$1048576,MATCH($A917,'Hoja de Trabajo para listado'!$A$155:$A$1048576,0),MATCH((CUADRO!L$5&amp;$E917),'Hoja de Trabajo para listado'!$A$151:$Z$151,0)),0)+IFERROR(INDEX('Hoja de Trabajo para listado'!$AB$155:$BA$1048576,MATCH($A917,'Hoja de Trabajo para listado'!$AB$155:$AB$1048576,0),MATCH((CUADRO!L$5&amp;$E917),'Hoja de Trabajo para listado'!$AB$151:$BA$151,0)),0)+IFERROR(INDEX('Hoja de Trabajo para listado'!$BC$155:$CB$1048576,MATCH($A917,'Hoja de Trabajo para listado'!$BC$155:$BC$1048576,0),MATCH((CUADRO!L$5&amp;$E917),'Hoja de Trabajo para listado'!$BC$151:$CB$151,0)),0)+IFERROR(INDEX('Hoja de Trabajo para listado'!$DE$153:$DG$274,MATCH($A917,'Hoja de Trabajo para listado'!$DE$153:$DE$1048576,0),MATCH((CUADRO!L$5&amp;$E917),'Hoja de Trabajo para listado'!$DE$151:$DG$151,0)),0)+IFERROR(INDEX('Hoja de Trabajo para listado'!$CD$155:$DC$1048576,MATCH($A917,'Hoja de Trabajo para listado'!$CD$155:$CD$1048576,0),MATCH((CUADRO!L$5&amp;$E917),'Hoja de Trabajo para listado'!$CD$151:$DC$151,0)),0)</f>
        <v>0</v>
      </c>
      <c r="M917" s="245">
        <f ca="1">+IFERROR(INDEX('Hoja de Trabajo para listado'!$A$155:$Z$1048576,MATCH($A917,'Hoja de Trabajo para listado'!$A$155:$A$1048576,0),MATCH((CUADRO!M$5&amp;$E917),'Hoja de Trabajo para listado'!$A$151:$Z$151,0)),0)+IFERROR(INDEX('Hoja de Trabajo para listado'!$AB$155:$BA$1048576,MATCH($A917,'Hoja de Trabajo para listado'!$AB$155:$AB$1048576,0),MATCH((CUADRO!M$5&amp;$E917),'Hoja de Trabajo para listado'!$AB$151:$BA$151,0)),0)+IFERROR(INDEX('Hoja de Trabajo para listado'!$BC$155:$CB$1048576,MATCH($A917,'Hoja de Trabajo para listado'!$BC$155:$BC$1048576,0),MATCH((CUADRO!M$5&amp;$E917),'Hoja de Trabajo para listado'!$BC$151:$CB$151,0)),0)+IFERROR(INDEX('Hoja de Trabajo para listado'!$DE$153:$DG$274,MATCH($A917,'Hoja de Trabajo para listado'!$DE$153:$DE$1048576,0),MATCH((CUADRO!M$5&amp;$E917),'Hoja de Trabajo para listado'!$DE$151:$DG$151,0)),0)+IFERROR(INDEX('Hoja de Trabajo para listado'!$CD$155:$DC$1048576,MATCH($A917,'Hoja de Trabajo para listado'!$CD$155:$CD$1048576,0),MATCH((CUADRO!M$5&amp;$E917),'Hoja de Trabajo para listado'!$CD$151:$DC$151,0)),0)</f>
        <v>0</v>
      </c>
      <c r="N917" s="245">
        <f ca="1">+IFERROR(INDEX('Hoja de Trabajo para listado'!$A$155:$Z$1048576,MATCH($A917,'Hoja de Trabajo para listado'!$A$155:$A$1048576,0),MATCH((CUADRO!N$5&amp;$E917),'Hoja de Trabajo para listado'!$A$151:$Z$151,0)),0)+IFERROR(INDEX('Hoja de Trabajo para listado'!$AB$155:$BA$1048576,MATCH($A917,'Hoja de Trabajo para listado'!$AB$155:$AB$1048576,0),MATCH((CUADRO!N$5&amp;$E917),'Hoja de Trabajo para listado'!$AB$151:$BA$151,0)),0)+IFERROR(INDEX('Hoja de Trabajo para listado'!$BC$155:$CB$1048576,MATCH($A917,'Hoja de Trabajo para listado'!$BC$155:$BC$1048576,0),MATCH((CUADRO!N$5&amp;$E917),'Hoja de Trabajo para listado'!$BC$151:$CB$151,0)),0)+IFERROR(INDEX('Hoja de Trabajo para listado'!$DE$153:$DG$274,MATCH($A917,'Hoja de Trabajo para listado'!$DE$153:$DE$1048576,0),MATCH((CUADRO!N$5&amp;$E917),'Hoja de Trabajo para listado'!$DE$151:$DG$151,0)),0)+IFERROR(INDEX('Hoja de Trabajo para listado'!$CD$155:$DC$1048576,MATCH($A917,'Hoja de Trabajo para listado'!$CD$155:$CD$1048576,0),MATCH((CUADRO!N$5&amp;$E917),'Hoja de Trabajo para listado'!$CD$151:$DC$151,0)),0)</f>
        <v>0</v>
      </c>
      <c r="O917" s="245">
        <f ca="1">+IFERROR(INDEX('Hoja de Trabajo para listado'!$A$155:$Z$1048576,MATCH($A917,'Hoja de Trabajo para listado'!$A$155:$A$1048576,0),MATCH((CUADRO!O$5&amp;$E917),'Hoja de Trabajo para listado'!$A$151:$Z$151,0)),0)+IFERROR(INDEX('Hoja de Trabajo para listado'!$AB$155:$BA$1048576,MATCH($A917,'Hoja de Trabajo para listado'!$AB$155:$AB$1048576,0),MATCH((CUADRO!O$5&amp;$E917),'Hoja de Trabajo para listado'!$AB$151:$BA$151,0)),0)+IFERROR(INDEX('Hoja de Trabajo para listado'!$BC$155:$CB$1048576,MATCH($A917,'Hoja de Trabajo para listado'!$BC$155:$BC$1048576,0),MATCH((CUADRO!O$5&amp;$E917),'Hoja de Trabajo para listado'!$BC$151:$CB$151,0)),0)+IFERROR(INDEX('Hoja de Trabajo para listado'!$DE$153:$DG$274,MATCH($A917,'Hoja de Trabajo para listado'!$DE$153:$DE$1048576,0),MATCH((CUADRO!O$5&amp;$E917),'Hoja de Trabajo para listado'!$DE$151:$DG$151,0)),0)+IFERROR(INDEX('Hoja de Trabajo para listado'!$CD$155:$DC$1048576,MATCH($A917,'Hoja de Trabajo para listado'!$CD$155:$CD$1048576,0),MATCH((CUADRO!O$5&amp;$E917),'Hoja de Trabajo para listado'!$CD$151:$DC$151,0)),0)</f>
        <v>0</v>
      </c>
      <c r="P917" s="245">
        <f ca="1">+IFERROR(INDEX('Hoja de Trabajo para listado'!$A$155:$Z$1048576,MATCH($A917,'Hoja de Trabajo para listado'!$A$155:$A$1048576,0),MATCH((CUADRO!P$5&amp;$E917),'Hoja de Trabajo para listado'!$A$151:$Z$151,0)),0)+IFERROR(INDEX('Hoja de Trabajo para listado'!$AB$155:$BA$1048576,MATCH($A917,'Hoja de Trabajo para listado'!$AB$155:$AB$1048576,0),MATCH((CUADRO!P$5&amp;$E917),'Hoja de Trabajo para listado'!$AB$151:$BA$151,0)),0)+IFERROR(INDEX('Hoja de Trabajo para listado'!$BC$155:$CB$1048576,MATCH($A917,'Hoja de Trabajo para listado'!$BC$155:$BC$1048576,0),MATCH((CUADRO!P$5&amp;$E917),'Hoja de Trabajo para listado'!$BC$151:$CB$151,0)),0)+IFERROR(INDEX('Hoja de Trabajo para listado'!$DE$153:$DG$274,MATCH($A917,'Hoja de Trabajo para listado'!$DE$153:$DE$1048576,0),MATCH((CUADRO!P$5&amp;$E917),'Hoja de Trabajo para listado'!$DE$151:$DG$151,0)),0)+IFERROR(INDEX('Hoja de Trabajo para listado'!$CD$155:$DC$1048576,MATCH($A917,'Hoja de Trabajo para listado'!$CD$155:$CD$1048576,0),MATCH((CUADRO!P$5&amp;$E917),'Hoja de Trabajo para listado'!$CD$151:$DC$151,0)),0)</f>
        <v>0</v>
      </c>
      <c r="Q917" s="245">
        <f ca="1">+IFERROR(INDEX('Hoja de Trabajo para listado'!$A$155:$Z$1048576,MATCH($A917,'Hoja de Trabajo para listado'!$A$155:$A$1048576,0),MATCH((CUADRO!Q$5&amp;$E917),'Hoja de Trabajo para listado'!$A$151:$Z$151,0)),0)+IFERROR(INDEX('Hoja de Trabajo para listado'!$AB$155:$BA$1048576,MATCH($A917,'Hoja de Trabajo para listado'!$AB$155:$AB$1048576,0),MATCH((CUADRO!Q$5&amp;$E917),'Hoja de Trabajo para listado'!$AB$151:$BA$151,0)),0)+IFERROR(INDEX('Hoja de Trabajo para listado'!$BC$155:$CB$1048576,MATCH($A917,'Hoja de Trabajo para listado'!$BC$155:$BC$1048576,0),MATCH((CUADRO!Q$5&amp;$E917),'Hoja de Trabajo para listado'!$BC$151:$CB$151,0)),0)+IFERROR(INDEX('Hoja de Trabajo para listado'!$DE$153:$DG$274,MATCH($A917,'Hoja de Trabajo para listado'!$DE$153:$DE$1048576,0),MATCH((CUADRO!Q$5&amp;$E917),'Hoja de Trabajo para listado'!$DE$151:$DG$151,0)),0)+IFERROR(INDEX('Hoja de Trabajo para listado'!$CD$155:$DC$1048576,MATCH($A917,'Hoja de Trabajo para listado'!$CD$155:$CD$1048576,0),MATCH((CUADRO!Q$5&amp;$E917),'Hoja de Trabajo para listado'!$CD$151:$DC$151,0)),0)</f>
        <v>0</v>
      </c>
      <c r="R917" s="245">
        <f t="shared" ca="1" si="31"/>
        <v>0</v>
      </c>
      <c r="S917" s="259">
        <f ca="1">+R916+R917</f>
        <v>0</v>
      </c>
      <c r="T917" s="245">
        <f ca="1">+S917</f>
        <v>0</v>
      </c>
      <c r="U917" s="244">
        <f t="shared" si="32"/>
        <v>2</v>
      </c>
      <c r="V917" s="333" t="str">
        <f>+VLOOKUP(A917,bd_lista!$A$3:$E$590,5,FALSE)</f>
        <v>Gobiernos Autonomos Municipales</v>
      </c>
      <c r="W917" s="384"/>
      <c r="X917" s="242">
        <f>+VLOOKUP(A917,[3]Sheet1!$A$13:$D$744,4,FALSE)</f>
        <v>0</v>
      </c>
      <c r="Y917" s="242" t="e">
        <f>+VLOOKUP(X917,bd_lista!$A$3:$C$590,3,FALSE)</f>
        <v>#N/A</v>
      </c>
      <c r="Z917" s="292"/>
      <c r="AA917" s="293"/>
    </row>
    <row r="918" spans="1:27" customFormat="1" ht="15" hidden="1" customHeight="1">
      <c r="A918" s="32">
        <v>1603</v>
      </c>
      <c r="B918" s="388">
        <f>+A918</f>
        <v>1603</v>
      </c>
      <c r="C918" s="247" t="str">
        <f>+VLOOKUP(A918,bd_lista!$A$3:$C$590,3,FALSE)</f>
        <v>Gobierno Autónomo Municipal de Bermejo</v>
      </c>
      <c r="D918" s="385" t="str">
        <f>+C918</f>
        <v>Gobierno Autónomo Municipal de Bermejo</v>
      </c>
      <c r="E918" s="242" t="s">
        <v>1304</v>
      </c>
      <c r="F918" s="243">
        <f ca="1">+IFERROR(INDEX('Hoja de Trabajo para listado'!$A$155:$Z$1048576,MATCH($A918,'Hoja de Trabajo para listado'!$A$155:$A$1048576,0),MATCH((CUADRO!F$5&amp;$E918),'Hoja de Trabajo para listado'!$A$151:$Z$151,0)),0)+IFERROR(INDEX('Hoja de Trabajo para listado'!$AB$155:$BA$1048576,MATCH($A918,'Hoja de Trabajo para listado'!$AB$155:$AB$1048576,0),MATCH((CUADRO!F$5&amp;$E918),'Hoja de Trabajo para listado'!$AB$151:$BA$151,0)),0)+IFERROR(INDEX('Hoja de Trabajo para listado'!$BC$155:$CB$1048576,MATCH($A918,'Hoja de Trabajo para listado'!$BC$155:$BC$1048576,0),MATCH((CUADRO!F$5&amp;$E918),'Hoja de Trabajo para listado'!$BC$151:$CB$151,0)),0)+IFERROR(INDEX('Hoja de Trabajo para listado'!$DE$153:$DG$274,MATCH($A918,'Hoja de Trabajo para listado'!$DE$153:$DE$1048576,0),MATCH((CUADRO!F$5&amp;$E918),'Hoja de Trabajo para listado'!$DE$151:$DG$151,0)),0)+IFERROR(INDEX('Hoja de Trabajo para listado'!$CD$155:$DC$1048576,MATCH($A918,'Hoja de Trabajo para listado'!$CD$155:$CD$1048576,0),MATCH((CUADRO!F$5&amp;$E918),'Hoja de Trabajo para listado'!$CD$151:$DC$151,0)),0)</f>
        <v>0</v>
      </c>
      <c r="G918" s="243">
        <f ca="1">+IFERROR(INDEX('Hoja de Trabajo para listado'!$A$155:$Z$1048576,MATCH($A918,'Hoja de Trabajo para listado'!$A$155:$A$1048576,0),MATCH((CUADRO!G$5&amp;$E918),'Hoja de Trabajo para listado'!$A$151:$Z$151,0)),0)+IFERROR(INDEX('Hoja de Trabajo para listado'!$AB$155:$BA$1048576,MATCH($A918,'Hoja de Trabajo para listado'!$AB$155:$AB$1048576,0),MATCH((CUADRO!G$5&amp;$E918),'Hoja de Trabajo para listado'!$AB$151:$BA$151,0)),0)+IFERROR(INDEX('Hoja de Trabajo para listado'!$BC$155:$CB$1048576,MATCH($A918,'Hoja de Trabajo para listado'!$BC$155:$BC$1048576,0),MATCH((CUADRO!G$5&amp;$E918),'Hoja de Trabajo para listado'!$BC$151:$CB$151,0)),0)+IFERROR(INDEX('Hoja de Trabajo para listado'!$DE$153:$DG$274,MATCH($A918,'Hoja de Trabajo para listado'!$DE$153:$DE$1048576,0),MATCH((CUADRO!G$5&amp;$E918),'Hoja de Trabajo para listado'!$DE$151:$DG$151,0)),0)+IFERROR(INDEX('Hoja de Trabajo para listado'!$CD$155:$DC$1048576,MATCH($A918,'Hoja de Trabajo para listado'!$CD$155:$CD$1048576,0),MATCH((CUADRO!G$5&amp;$E918),'Hoja de Trabajo para listado'!$CD$151:$DC$151,0)),0)</f>
        <v>0</v>
      </c>
      <c r="H918" s="243">
        <f ca="1">+IFERROR(INDEX('Hoja de Trabajo para listado'!$A$155:$Z$1048576,MATCH($A918,'Hoja de Trabajo para listado'!$A$155:$A$1048576,0),MATCH((CUADRO!H$5&amp;$E918),'Hoja de Trabajo para listado'!$A$151:$Z$151,0)),0)+IFERROR(INDEX('Hoja de Trabajo para listado'!$AB$155:$BA$1048576,MATCH($A918,'Hoja de Trabajo para listado'!$AB$155:$AB$1048576,0),MATCH((CUADRO!H$5&amp;$E918),'Hoja de Trabajo para listado'!$AB$151:$BA$151,0)),0)+IFERROR(INDEX('Hoja de Trabajo para listado'!$BC$155:$CB$1048576,MATCH($A918,'Hoja de Trabajo para listado'!$BC$155:$BC$1048576,0),MATCH((CUADRO!H$5&amp;$E918),'Hoja de Trabajo para listado'!$BC$151:$CB$151,0)),0)+IFERROR(INDEX('Hoja de Trabajo para listado'!$DE$153:$DG$274,MATCH($A918,'Hoja de Trabajo para listado'!$DE$153:$DE$1048576,0),MATCH((CUADRO!H$5&amp;$E918),'Hoja de Trabajo para listado'!$DE$151:$DG$151,0)),0)+IFERROR(INDEX('Hoja de Trabajo para listado'!$CD$155:$DC$1048576,MATCH($A918,'Hoja de Trabajo para listado'!$CD$155:$CD$1048576,0),MATCH((CUADRO!H$5&amp;$E918),'Hoja de Trabajo para listado'!$CD$151:$DC$151,0)),0)</f>
        <v>0</v>
      </c>
      <c r="I918" s="243">
        <f ca="1">+IFERROR(INDEX('Hoja de Trabajo para listado'!$A$155:$Z$1048576,MATCH($A918,'Hoja de Trabajo para listado'!$A$155:$A$1048576,0),MATCH((CUADRO!I$5&amp;$E918),'Hoja de Trabajo para listado'!$A$151:$Z$151,0)),0)+IFERROR(INDEX('Hoja de Trabajo para listado'!$AB$155:$BA$1048576,MATCH($A918,'Hoja de Trabajo para listado'!$AB$155:$AB$1048576,0),MATCH((CUADRO!I$5&amp;$E918),'Hoja de Trabajo para listado'!$AB$151:$BA$151,0)),0)+IFERROR(INDEX('Hoja de Trabajo para listado'!$BC$155:$CB$1048576,MATCH($A918,'Hoja de Trabajo para listado'!$BC$155:$BC$1048576,0),MATCH((CUADRO!I$5&amp;$E918),'Hoja de Trabajo para listado'!$BC$151:$CB$151,0)),0)+IFERROR(INDEX('Hoja de Trabajo para listado'!$DE$153:$DG$274,MATCH($A918,'Hoja de Trabajo para listado'!$DE$153:$DE$1048576,0),MATCH((CUADRO!I$5&amp;$E918),'Hoja de Trabajo para listado'!$DE$151:$DG$151,0)),0)+IFERROR(INDEX('Hoja de Trabajo para listado'!$CD$155:$DC$1048576,MATCH($A918,'Hoja de Trabajo para listado'!$CD$155:$CD$1048576,0),MATCH((CUADRO!I$5&amp;$E918),'Hoja de Trabajo para listado'!$CD$151:$DC$151,0)),0)</f>
        <v>0</v>
      </c>
      <c r="J918" s="243">
        <f ca="1">+IFERROR(INDEX('Hoja de Trabajo para listado'!$A$155:$Z$1048576,MATCH($A918,'Hoja de Trabajo para listado'!$A$155:$A$1048576,0),MATCH((CUADRO!J$5&amp;$E918),'Hoja de Trabajo para listado'!$A$151:$Z$151,0)),0)+IFERROR(INDEX('Hoja de Trabajo para listado'!$AB$155:$BA$1048576,MATCH($A918,'Hoja de Trabajo para listado'!$AB$155:$AB$1048576,0),MATCH((CUADRO!J$5&amp;$E918),'Hoja de Trabajo para listado'!$AB$151:$BA$151,0)),0)+IFERROR(INDEX('Hoja de Trabajo para listado'!$BC$155:$CB$1048576,MATCH($A918,'Hoja de Trabajo para listado'!$BC$155:$BC$1048576,0),MATCH((CUADRO!J$5&amp;$E918),'Hoja de Trabajo para listado'!$BC$151:$CB$151,0)),0)+IFERROR(INDEX('Hoja de Trabajo para listado'!$DE$153:$DG$274,MATCH($A918,'Hoja de Trabajo para listado'!$DE$153:$DE$1048576,0),MATCH((CUADRO!J$5&amp;$E918),'Hoja de Trabajo para listado'!$DE$151:$DG$151,0)),0)+IFERROR(INDEX('Hoja de Trabajo para listado'!$CD$155:$DC$1048576,MATCH($A918,'Hoja de Trabajo para listado'!$CD$155:$CD$1048576,0),MATCH((CUADRO!J$5&amp;$E918),'Hoja de Trabajo para listado'!$CD$151:$DC$151,0)),0)</f>
        <v>0</v>
      </c>
      <c r="K918" s="243">
        <f ca="1">+IFERROR(INDEX('Hoja de Trabajo para listado'!$A$155:$Z$1048576,MATCH($A918,'Hoja de Trabajo para listado'!$A$155:$A$1048576,0),MATCH((CUADRO!K$5&amp;$E918),'Hoja de Trabajo para listado'!$A$151:$Z$151,0)),0)+IFERROR(INDEX('Hoja de Trabajo para listado'!$AB$155:$BA$1048576,MATCH($A918,'Hoja de Trabajo para listado'!$AB$155:$AB$1048576,0),MATCH((CUADRO!K$5&amp;$E918),'Hoja de Trabajo para listado'!$AB$151:$BA$151,0)),0)+IFERROR(INDEX('Hoja de Trabajo para listado'!$BC$155:$CB$1048576,MATCH($A918,'Hoja de Trabajo para listado'!$BC$155:$BC$1048576,0),MATCH((CUADRO!K$5&amp;$E918),'Hoja de Trabajo para listado'!$BC$151:$CB$151,0)),0)+IFERROR(INDEX('Hoja de Trabajo para listado'!$DE$153:$DG$274,MATCH($A918,'Hoja de Trabajo para listado'!$DE$153:$DE$1048576,0),MATCH((CUADRO!K$5&amp;$E918),'Hoja de Trabajo para listado'!$DE$151:$DG$151,0)),0)+IFERROR(INDEX('Hoja de Trabajo para listado'!$CD$155:$DC$1048576,MATCH($A918,'Hoja de Trabajo para listado'!$CD$155:$CD$1048576,0),MATCH((CUADRO!K$5&amp;$E918),'Hoja de Trabajo para listado'!$CD$151:$DC$151,0)),0)</f>
        <v>0</v>
      </c>
      <c r="L918" s="243">
        <f ca="1">+IFERROR(INDEX('Hoja de Trabajo para listado'!$A$155:$Z$1048576,MATCH($A918,'Hoja de Trabajo para listado'!$A$155:$A$1048576,0),MATCH((CUADRO!L$5&amp;$E918),'Hoja de Trabajo para listado'!$A$151:$Z$151,0)),0)+IFERROR(INDEX('Hoja de Trabajo para listado'!$AB$155:$BA$1048576,MATCH($A918,'Hoja de Trabajo para listado'!$AB$155:$AB$1048576,0),MATCH((CUADRO!L$5&amp;$E918),'Hoja de Trabajo para listado'!$AB$151:$BA$151,0)),0)+IFERROR(INDEX('Hoja de Trabajo para listado'!$BC$155:$CB$1048576,MATCH($A918,'Hoja de Trabajo para listado'!$BC$155:$BC$1048576,0),MATCH((CUADRO!L$5&amp;$E918),'Hoja de Trabajo para listado'!$BC$151:$CB$151,0)),0)+IFERROR(INDEX('Hoja de Trabajo para listado'!$DE$153:$DG$274,MATCH($A918,'Hoja de Trabajo para listado'!$DE$153:$DE$1048576,0),MATCH((CUADRO!L$5&amp;$E918),'Hoja de Trabajo para listado'!$DE$151:$DG$151,0)),0)+IFERROR(INDEX('Hoja de Trabajo para listado'!$CD$155:$DC$1048576,MATCH($A918,'Hoja de Trabajo para listado'!$CD$155:$CD$1048576,0),MATCH((CUADRO!L$5&amp;$E918),'Hoja de Trabajo para listado'!$CD$151:$DC$151,0)),0)</f>
        <v>0</v>
      </c>
      <c r="M918" s="243">
        <f ca="1">+IFERROR(INDEX('Hoja de Trabajo para listado'!$A$155:$Z$1048576,MATCH($A918,'Hoja de Trabajo para listado'!$A$155:$A$1048576,0),MATCH((CUADRO!M$5&amp;$E918),'Hoja de Trabajo para listado'!$A$151:$Z$151,0)),0)+IFERROR(INDEX('Hoja de Trabajo para listado'!$AB$155:$BA$1048576,MATCH($A918,'Hoja de Trabajo para listado'!$AB$155:$AB$1048576,0),MATCH((CUADRO!M$5&amp;$E918),'Hoja de Trabajo para listado'!$AB$151:$BA$151,0)),0)+IFERROR(INDEX('Hoja de Trabajo para listado'!$BC$155:$CB$1048576,MATCH($A918,'Hoja de Trabajo para listado'!$BC$155:$BC$1048576,0),MATCH((CUADRO!M$5&amp;$E918),'Hoja de Trabajo para listado'!$BC$151:$CB$151,0)),0)+IFERROR(INDEX('Hoja de Trabajo para listado'!$DE$153:$DG$274,MATCH($A918,'Hoja de Trabajo para listado'!$DE$153:$DE$1048576,0),MATCH((CUADRO!M$5&amp;$E918),'Hoja de Trabajo para listado'!$DE$151:$DG$151,0)),0)+IFERROR(INDEX('Hoja de Trabajo para listado'!$CD$155:$DC$1048576,MATCH($A918,'Hoja de Trabajo para listado'!$CD$155:$CD$1048576,0),MATCH((CUADRO!M$5&amp;$E918),'Hoja de Trabajo para listado'!$CD$151:$DC$151,0)),0)</f>
        <v>0</v>
      </c>
      <c r="N918" s="243">
        <f ca="1">+IFERROR(INDEX('Hoja de Trabajo para listado'!$A$155:$Z$1048576,MATCH($A918,'Hoja de Trabajo para listado'!$A$155:$A$1048576,0),MATCH((CUADRO!N$5&amp;$E918),'Hoja de Trabajo para listado'!$A$151:$Z$151,0)),0)+IFERROR(INDEX('Hoja de Trabajo para listado'!$AB$155:$BA$1048576,MATCH($A918,'Hoja de Trabajo para listado'!$AB$155:$AB$1048576,0),MATCH((CUADRO!N$5&amp;$E918),'Hoja de Trabajo para listado'!$AB$151:$BA$151,0)),0)+IFERROR(INDEX('Hoja de Trabajo para listado'!$BC$155:$CB$1048576,MATCH($A918,'Hoja de Trabajo para listado'!$BC$155:$BC$1048576,0),MATCH((CUADRO!N$5&amp;$E918),'Hoja de Trabajo para listado'!$BC$151:$CB$151,0)),0)+IFERROR(INDEX('Hoja de Trabajo para listado'!$DE$153:$DG$274,MATCH($A918,'Hoja de Trabajo para listado'!$DE$153:$DE$1048576,0),MATCH((CUADRO!N$5&amp;$E918),'Hoja de Trabajo para listado'!$DE$151:$DG$151,0)),0)+IFERROR(INDEX('Hoja de Trabajo para listado'!$CD$155:$DC$1048576,MATCH($A918,'Hoja de Trabajo para listado'!$CD$155:$CD$1048576,0),MATCH((CUADRO!N$5&amp;$E918),'Hoja de Trabajo para listado'!$CD$151:$DC$151,0)),0)</f>
        <v>0</v>
      </c>
      <c r="O918" s="243">
        <f ca="1">+IFERROR(INDEX('Hoja de Trabajo para listado'!$A$155:$Z$1048576,MATCH($A918,'Hoja de Trabajo para listado'!$A$155:$A$1048576,0),MATCH((CUADRO!O$5&amp;$E918),'Hoja de Trabajo para listado'!$A$151:$Z$151,0)),0)+IFERROR(INDEX('Hoja de Trabajo para listado'!$AB$155:$BA$1048576,MATCH($A918,'Hoja de Trabajo para listado'!$AB$155:$AB$1048576,0),MATCH((CUADRO!O$5&amp;$E918),'Hoja de Trabajo para listado'!$AB$151:$BA$151,0)),0)+IFERROR(INDEX('Hoja de Trabajo para listado'!$BC$155:$CB$1048576,MATCH($A918,'Hoja de Trabajo para listado'!$BC$155:$BC$1048576,0),MATCH((CUADRO!O$5&amp;$E918),'Hoja de Trabajo para listado'!$BC$151:$CB$151,0)),0)+IFERROR(INDEX('Hoja de Trabajo para listado'!$DE$153:$DG$274,MATCH($A918,'Hoja de Trabajo para listado'!$DE$153:$DE$1048576,0),MATCH((CUADRO!O$5&amp;$E918),'Hoja de Trabajo para listado'!$DE$151:$DG$151,0)),0)+IFERROR(INDEX('Hoja de Trabajo para listado'!$CD$155:$DC$1048576,MATCH($A918,'Hoja de Trabajo para listado'!$CD$155:$CD$1048576,0),MATCH((CUADRO!O$5&amp;$E918),'Hoja de Trabajo para listado'!$CD$151:$DC$151,0)),0)</f>
        <v>0</v>
      </c>
      <c r="P918" s="243">
        <f ca="1">+IFERROR(INDEX('Hoja de Trabajo para listado'!$A$155:$Z$1048576,MATCH($A918,'Hoja de Trabajo para listado'!$A$155:$A$1048576,0),MATCH((CUADRO!P$5&amp;$E918),'Hoja de Trabajo para listado'!$A$151:$Z$151,0)),0)+IFERROR(INDEX('Hoja de Trabajo para listado'!$AB$155:$BA$1048576,MATCH($A918,'Hoja de Trabajo para listado'!$AB$155:$AB$1048576,0),MATCH((CUADRO!P$5&amp;$E918),'Hoja de Trabajo para listado'!$AB$151:$BA$151,0)),0)+IFERROR(INDEX('Hoja de Trabajo para listado'!$BC$155:$CB$1048576,MATCH($A918,'Hoja de Trabajo para listado'!$BC$155:$BC$1048576,0),MATCH((CUADRO!P$5&amp;$E918),'Hoja de Trabajo para listado'!$BC$151:$CB$151,0)),0)+IFERROR(INDEX('Hoja de Trabajo para listado'!$DE$153:$DG$274,MATCH($A918,'Hoja de Trabajo para listado'!$DE$153:$DE$1048576,0),MATCH((CUADRO!P$5&amp;$E918),'Hoja de Trabajo para listado'!$DE$151:$DG$151,0)),0)+IFERROR(INDEX('Hoja de Trabajo para listado'!$CD$155:$DC$1048576,MATCH($A918,'Hoja de Trabajo para listado'!$CD$155:$CD$1048576,0),MATCH((CUADRO!P$5&amp;$E918),'Hoja de Trabajo para listado'!$CD$151:$DC$151,0)),0)</f>
        <v>0</v>
      </c>
      <c r="Q918" s="243">
        <f ca="1">+IFERROR(INDEX('Hoja de Trabajo para listado'!$A$155:$Z$1048576,MATCH($A918,'Hoja de Trabajo para listado'!$A$155:$A$1048576,0),MATCH((CUADRO!Q$5&amp;$E918),'Hoja de Trabajo para listado'!$A$151:$Z$151,0)),0)+IFERROR(INDEX('Hoja de Trabajo para listado'!$AB$155:$BA$1048576,MATCH($A918,'Hoja de Trabajo para listado'!$AB$155:$AB$1048576,0),MATCH((CUADRO!Q$5&amp;$E918),'Hoja de Trabajo para listado'!$AB$151:$BA$151,0)),0)+IFERROR(INDEX('Hoja de Trabajo para listado'!$BC$155:$CB$1048576,MATCH($A918,'Hoja de Trabajo para listado'!$BC$155:$BC$1048576,0),MATCH((CUADRO!Q$5&amp;$E918),'Hoja de Trabajo para listado'!$BC$151:$CB$151,0)),0)+IFERROR(INDEX('Hoja de Trabajo para listado'!$DE$153:$DG$274,MATCH($A918,'Hoja de Trabajo para listado'!$DE$153:$DE$1048576,0),MATCH((CUADRO!Q$5&amp;$E918),'Hoja de Trabajo para listado'!$DE$151:$DG$151,0)),0)+IFERROR(INDEX('Hoja de Trabajo para listado'!$CD$155:$DC$1048576,MATCH($A918,'Hoja de Trabajo para listado'!$CD$155:$CD$1048576,0),MATCH((CUADRO!Q$5&amp;$E918),'Hoja de Trabajo para listado'!$CD$151:$DC$151,0)),0)</f>
        <v>0</v>
      </c>
      <c r="R918" s="243">
        <f t="shared" ca="1" si="31"/>
        <v>0</v>
      </c>
      <c r="S918" s="249"/>
      <c r="T918" s="243">
        <f ca="1">+T919</f>
        <v>0</v>
      </c>
      <c r="U918" s="242">
        <f t="shared" si="32"/>
        <v>1</v>
      </c>
      <c r="V918" s="333" t="str">
        <f>+VLOOKUP(A918,bd_lista!$A$3:$E$590,5,FALSE)</f>
        <v>Gobiernos Autonomos Municipales</v>
      </c>
      <c r="W918" s="383" t="str">
        <f>+V918</f>
        <v>Gobiernos Autonomos Municipales</v>
      </c>
      <c r="X918" s="242">
        <f>+VLOOKUP(A918,[3]Sheet1!$A$13:$D$744,4,FALSE)</f>
        <v>0</v>
      </c>
      <c r="Y918" s="242" t="e">
        <f>+VLOOKUP(X918,bd_lista!$A$3:$C$590,3,FALSE)</f>
        <v>#N/A</v>
      </c>
      <c r="Z918" s="294">
        <f>+X918</f>
        <v>0</v>
      </c>
      <c r="AA918" s="295" t="e">
        <f>+Y918</f>
        <v>#N/A</v>
      </c>
    </row>
    <row r="919" spans="1:27" customFormat="1" ht="15" hidden="1" customHeight="1">
      <c r="A919" s="32">
        <v>1603</v>
      </c>
      <c r="B919" s="389"/>
      <c r="C919" s="247" t="str">
        <f>+VLOOKUP(A919,bd_lista!$A$3:$C$590,3,FALSE)</f>
        <v>Gobierno Autónomo Municipal de Bermejo</v>
      </c>
      <c r="D919" s="386"/>
      <c r="E919" s="244" t="s">
        <v>1305</v>
      </c>
      <c r="F919" s="245">
        <f ca="1">+IFERROR(INDEX('Hoja de Trabajo para listado'!$A$155:$Z$1048576,MATCH($A919,'Hoja de Trabajo para listado'!$A$155:$A$1048576,0),MATCH((CUADRO!F$5&amp;$E919),'Hoja de Trabajo para listado'!$A$151:$Z$151,0)),0)+IFERROR(INDEX('Hoja de Trabajo para listado'!$AB$155:$BA$1048576,MATCH($A919,'Hoja de Trabajo para listado'!$AB$155:$AB$1048576,0),MATCH((CUADRO!F$5&amp;$E919),'Hoja de Trabajo para listado'!$AB$151:$BA$151,0)),0)+IFERROR(INDEX('Hoja de Trabajo para listado'!$BC$155:$CB$1048576,MATCH($A919,'Hoja de Trabajo para listado'!$BC$155:$BC$1048576,0),MATCH((CUADRO!F$5&amp;$E919),'Hoja de Trabajo para listado'!$BC$151:$CB$151,0)),0)+IFERROR(INDEX('Hoja de Trabajo para listado'!$DE$153:$DG$274,MATCH($A919,'Hoja de Trabajo para listado'!$DE$153:$DE$1048576,0),MATCH((CUADRO!F$5&amp;$E919),'Hoja de Trabajo para listado'!$DE$151:$DG$151,0)),0)+IFERROR(INDEX('Hoja de Trabajo para listado'!$CD$155:$DC$1048576,MATCH($A919,'Hoja de Trabajo para listado'!$CD$155:$CD$1048576,0),MATCH((CUADRO!F$5&amp;$E919),'Hoja de Trabajo para listado'!$CD$151:$DC$151,0)),0)</f>
        <v>0</v>
      </c>
      <c r="G919" s="245">
        <f ca="1">+IFERROR(INDEX('Hoja de Trabajo para listado'!$A$155:$Z$1048576,MATCH($A919,'Hoja de Trabajo para listado'!$A$155:$A$1048576,0),MATCH((CUADRO!G$5&amp;$E919),'Hoja de Trabajo para listado'!$A$151:$Z$151,0)),0)+IFERROR(INDEX('Hoja de Trabajo para listado'!$AB$155:$BA$1048576,MATCH($A919,'Hoja de Trabajo para listado'!$AB$155:$AB$1048576,0),MATCH((CUADRO!G$5&amp;$E919),'Hoja de Trabajo para listado'!$AB$151:$BA$151,0)),0)+IFERROR(INDEX('Hoja de Trabajo para listado'!$BC$155:$CB$1048576,MATCH($A919,'Hoja de Trabajo para listado'!$BC$155:$BC$1048576,0),MATCH((CUADRO!G$5&amp;$E919),'Hoja de Trabajo para listado'!$BC$151:$CB$151,0)),0)+IFERROR(INDEX('Hoja de Trabajo para listado'!$DE$153:$DG$274,MATCH($A919,'Hoja de Trabajo para listado'!$DE$153:$DE$1048576,0),MATCH((CUADRO!G$5&amp;$E919),'Hoja de Trabajo para listado'!$DE$151:$DG$151,0)),0)+IFERROR(INDEX('Hoja de Trabajo para listado'!$CD$155:$DC$1048576,MATCH($A919,'Hoja de Trabajo para listado'!$CD$155:$CD$1048576,0),MATCH((CUADRO!G$5&amp;$E919),'Hoja de Trabajo para listado'!$CD$151:$DC$151,0)),0)</f>
        <v>0</v>
      </c>
      <c r="H919" s="245">
        <f ca="1">+IFERROR(INDEX('Hoja de Trabajo para listado'!$A$155:$Z$1048576,MATCH($A919,'Hoja de Trabajo para listado'!$A$155:$A$1048576,0),MATCH((CUADRO!H$5&amp;$E919),'Hoja de Trabajo para listado'!$A$151:$Z$151,0)),0)+IFERROR(INDEX('Hoja de Trabajo para listado'!$AB$155:$BA$1048576,MATCH($A919,'Hoja de Trabajo para listado'!$AB$155:$AB$1048576,0),MATCH((CUADRO!H$5&amp;$E919),'Hoja de Trabajo para listado'!$AB$151:$BA$151,0)),0)+IFERROR(INDEX('Hoja de Trabajo para listado'!$BC$155:$CB$1048576,MATCH($A919,'Hoja de Trabajo para listado'!$BC$155:$BC$1048576,0),MATCH((CUADRO!H$5&amp;$E919),'Hoja de Trabajo para listado'!$BC$151:$CB$151,0)),0)+IFERROR(INDEX('Hoja de Trabajo para listado'!$DE$153:$DG$274,MATCH($A919,'Hoja de Trabajo para listado'!$DE$153:$DE$1048576,0),MATCH((CUADRO!H$5&amp;$E919),'Hoja de Trabajo para listado'!$DE$151:$DG$151,0)),0)+IFERROR(INDEX('Hoja de Trabajo para listado'!$CD$155:$DC$1048576,MATCH($A919,'Hoja de Trabajo para listado'!$CD$155:$CD$1048576,0),MATCH((CUADRO!H$5&amp;$E919),'Hoja de Trabajo para listado'!$CD$151:$DC$151,0)),0)</f>
        <v>0</v>
      </c>
      <c r="I919" s="245">
        <f ca="1">+IFERROR(INDEX('Hoja de Trabajo para listado'!$A$155:$Z$1048576,MATCH($A919,'Hoja de Trabajo para listado'!$A$155:$A$1048576,0),MATCH((CUADRO!I$5&amp;$E919),'Hoja de Trabajo para listado'!$A$151:$Z$151,0)),0)+IFERROR(INDEX('Hoja de Trabajo para listado'!$AB$155:$BA$1048576,MATCH($A919,'Hoja de Trabajo para listado'!$AB$155:$AB$1048576,0),MATCH((CUADRO!I$5&amp;$E919),'Hoja de Trabajo para listado'!$AB$151:$BA$151,0)),0)+IFERROR(INDEX('Hoja de Trabajo para listado'!$BC$155:$CB$1048576,MATCH($A919,'Hoja de Trabajo para listado'!$BC$155:$BC$1048576,0),MATCH((CUADRO!I$5&amp;$E919),'Hoja de Trabajo para listado'!$BC$151:$CB$151,0)),0)+IFERROR(INDEX('Hoja de Trabajo para listado'!$DE$153:$DG$274,MATCH($A919,'Hoja de Trabajo para listado'!$DE$153:$DE$1048576,0),MATCH((CUADRO!I$5&amp;$E919),'Hoja de Trabajo para listado'!$DE$151:$DG$151,0)),0)+IFERROR(INDEX('Hoja de Trabajo para listado'!$CD$155:$DC$1048576,MATCH($A919,'Hoja de Trabajo para listado'!$CD$155:$CD$1048576,0),MATCH((CUADRO!I$5&amp;$E919),'Hoja de Trabajo para listado'!$CD$151:$DC$151,0)),0)</f>
        <v>0</v>
      </c>
      <c r="J919" s="245">
        <f ca="1">+IFERROR(INDEX('Hoja de Trabajo para listado'!$A$155:$Z$1048576,MATCH($A919,'Hoja de Trabajo para listado'!$A$155:$A$1048576,0),MATCH((CUADRO!J$5&amp;$E919),'Hoja de Trabajo para listado'!$A$151:$Z$151,0)),0)+IFERROR(INDEX('Hoja de Trabajo para listado'!$AB$155:$BA$1048576,MATCH($A919,'Hoja de Trabajo para listado'!$AB$155:$AB$1048576,0),MATCH((CUADRO!J$5&amp;$E919),'Hoja de Trabajo para listado'!$AB$151:$BA$151,0)),0)+IFERROR(INDEX('Hoja de Trabajo para listado'!$BC$155:$CB$1048576,MATCH($A919,'Hoja de Trabajo para listado'!$BC$155:$BC$1048576,0),MATCH((CUADRO!J$5&amp;$E919),'Hoja de Trabajo para listado'!$BC$151:$CB$151,0)),0)+IFERROR(INDEX('Hoja de Trabajo para listado'!$DE$153:$DG$274,MATCH($A919,'Hoja de Trabajo para listado'!$DE$153:$DE$1048576,0),MATCH((CUADRO!J$5&amp;$E919),'Hoja de Trabajo para listado'!$DE$151:$DG$151,0)),0)+IFERROR(INDEX('Hoja de Trabajo para listado'!$CD$155:$DC$1048576,MATCH($A919,'Hoja de Trabajo para listado'!$CD$155:$CD$1048576,0),MATCH((CUADRO!J$5&amp;$E919),'Hoja de Trabajo para listado'!$CD$151:$DC$151,0)),0)</f>
        <v>0</v>
      </c>
      <c r="K919" s="245">
        <f ca="1">+IFERROR(INDEX('Hoja de Trabajo para listado'!$A$155:$Z$1048576,MATCH($A919,'Hoja de Trabajo para listado'!$A$155:$A$1048576,0),MATCH((CUADRO!K$5&amp;$E919),'Hoja de Trabajo para listado'!$A$151:$Z$151,0)),0)+IFERROR(INDEX('Hoja de Trabajo para listado'!$AB$155:$BA$1048576,MATCH($A919,'Hoja de Trabajo para listado'!$AB$155:$AB$1048576,0),MATCH((CUADRO!K$5&amp;$E919),'Hoja de Trabajo para listado'!$AB$151:$BA$151,0)),0)+IFERROR(INDEX('Hoja de Trabajo para listado'!$BC$155:$CB$1048576,MATCH($A919,'Hoja de Trabajo para listado'!$BC$155:$BC$1048576,0),MATCH((CUADRO!K$5&amp;$E919),'Hoja de Trabajo para listado'!$BC$151:$CB$151,0)),0)+IFERROR(INDEX('Hoja de Trabajo para listado'!$DE$153:$DG$274,MATCH($A919,'Hoja de Trabajo para listado'!$DE$153:$DE$1048576,0),MATCH((CUADRO!K$5&amp;$E919),'Hoja de Trabajo para listado'!$DE$151:$DG$151,0)),0)+IFERROR(INDEX('Hoja de Trabajo para listado'!$CD$155:$DC$1048576,MATCH($A919,'Hoja de Trabajo para listado'!$CD$155:$CD$1048576,0),MATCH((CUADRO!K$5&amp;$E919),'Hoja de Trabajo para listado'!$CD$151:$DC$151,0)),0)</f>
        <v>0</v>
      </c>
      <c r="L919" s="245">
        <f ca="1">+IFERROR(INDEX('Hoja de Trabajo para listado'!$A$155:$Z$1048576,MATCH($A919,'Hoja de Trabajo para listado'!$A$155:$A$1048576,0),MATCH((CUADRO!L$5&amp;$E919),'Hoja de Trabajo para listado'!$A$151:$Z$151,0)),0)+IFERROR(INDEX('Hoja de Trabajo para listado'!$AB$155:$BA$1048576,MATCH($A919,'Hoja de Trabajo para listado'!$AB$155:$AB$1048576,0),MATCH((CUADRO!L$5&amp;$E919),'Hoja de Trabajo para listado'!$AB$151:$BA$151,0)),0)+IFERROR(INDEX('Hoja de Trabajo para listado'!$BC$155:$CB$1048576,MATCH($A919,'Hoja de Trabajo para listado'!$BC$155:$BC$1048576,0),MATCH((CUADRO!L$5&amp;$E919),'Hoja de Trabajo para listado'!$BC$151:$CB$151,0)),0)+IFERROR(INDEX('Hoja de Trabajo para listado'!$DE$153:$DG$274,MATCH($A919,'Hoja de Trabajo para listado'!$DE$153:$DE$1048576,0),MATCH((CUADRO!L$5&amp;$E919),'Hoja de Trabajo para listado'!$DE$151:$DG$151,0)),0)+IFERROR(INDEX('Hoja de Trabajo para listado'!$CD$155:$DC$1048576,MATCH($A919,'Hoja de Trabajo para listado'!$CD$155:$CD$1048576,0),MATCH((CUADRO!L$5&amp;$E919),'Hoja de Trabajo para listado'!$CD$151:$DC$151,0)),0)</f>
        <v>0</v>
      </c>
      <c r="M919" s="245">
        <f ca="1">+IFERROR(INDEX('Hoja de Trabajo para listado'!$A$155:$Z$1048576,MATCH($A919,'Hoja de Trabajo para listado'!$A$155:$A$1048576,0),MATCH((CUADRO!M$5&amp;$E919),'Hoja de Trabajo para listado'!$A$151:$Z$151,0)),0)+IFERROR(INDEX('Hoja de Trabajo para listado'!$AB$155:$BA$1048576,MATCH($A919,'Hoja de Trabajo para listado'!$AB$155:$AB$1048576,0),MATCH((CUADRO!M$5&amp;$E919),'Hoja de Trabajo para listado'!$AB$151:$BA$151,0)),0)+IFERROR(INDEX('Hoja de Trabajo para listado'!$BC$155:$CB$1048576,MATCH($A919,'Hoja de Trabajo para listado'!$BC$155:$BC$1048576,0),MATCH((CUADRO!M$5&amp;$E919),'Hoja de Trabajo para listado'!$BC$151:$CB$151,0)),0)+IFERROR(INDEX('Hoja de Trabajo para listado'!$DE$153:$DG$274,MATCH($A919,'Hoja de Trabajo para listado'!$DE$153:$DE$1048576,0),MATCH((CUADRO!M$5&amp;$E919),'Hoja de Trabajo para listado'!$DE$151:$DG$151,0)),0)+IFERROR(INDEX('Hoja de Trabajo para listado'!$CD$155:$DC$1048576,MATCH($A919,'Hoja de Trabajo para listado'!$CD$155:$CD$1048576,0),MATCH((CUADRO!M$5&amp;$E919),'Hoja de Trabajo para listado'!$CD$151:$DC$151,0)),0)</f>
        <v>0</v>
      </c>
      <c r="N919" s="245">
        <f ca="1">+IFERROR(INDEX('Hoja de Trabajo para listado'!$A$155:$Z$1048576,MATCH($A919,'Hoja de Trabajo para listado'!$A$155:$A$1048576,0),MATCH((CUADRO!N$5&amp;$E919),'Hoja de Trabajo para listado'!$A$151:$Z$151,0)),0)+IFERROR(INDEX('Hoja de Trabajo para listado'!$AB$155:$BA$1048576,MATCH($A919,'Hoja de Trabajo para listado'!$AB$155:$AB$1048576,0),MATCH((CUADRO!N$5&amp;$E919),'Hoja de Trabajo para listado'!$AB$151:$BA$151,0)),0)+IFERROR(INDEX('Hoja de Trabajo para listado'!$BC$155:$CB$1048576,MATCH($A919,'Hoja de Trabajo para listado'!$BC$155:$BC$1048576,0),MATCH((CUADRO!N$5&amp;$E919),'Hoja de Trabajo para listado'!$BC$151:$CB$151,0)),0)+IFERROR(INDEX('Hoja de Trabajo para listado'!$DE$153:$DG$274,MATCH($A919,'Hoja de Trabajo para listado'!$DE$153:$DE$1048576,0),MATCH((CUADRO!N$5&amp;$E919),'Hoja de Trabajo para listado'!$DE$151:$DG$151,0)),0)+IFERROR(INDEX('Hoja de Trabajo para listado'!$CD$155:$DC$1048576,MATCH($A919,'Hoja de Trabajo para listado'!$CD$155:$CD$1048576,0),MATCH((CUADRO!N$5&amp;$E919),'Hoja de Trabajo para listado'!$CD$151:$DC$151,0)),0)</f>
        <v>0</v>
      </c>
      <c r="O919" s="245">
        <f ca="1">+IFERROR(INDEX('Hoja de Trabajo para listado'!$A$155:$Z$1048576,MATCH($A919,'Hoja de Trabajo para listado'!$A$155:$A$1048576,0),MATCH((CUADRO!O$5&amp;$E919),'Hoja de Trabajo para listado'!$A$151:$Z$151,0)),0)+IFERROR(INDEX('Hoja de Trabajo para listado'!$AB$155:$BA$1048576,MATCH($A919,'Hoja de Trabajo para listado'!$AB$155:$AB$1048576,0),MATCH((CUADRO!O$5&amp;$E919),'Hoja de Trabajo para listado'!$AB$151:$BA$151,0)),0)+IFERROR(INDEX('Hoja de Trabajo para listado'!$BC$155:$CB$1048576,MATCH($A919,'Hoja de Trabajo para listado'!$BC$155:$BC$1048576,0),MATCH((CUADRO!O$5&amp;$E919),'Hoja de Trabajo para listado'!$BC$151:$CB$151,0)),0)+IFERROR(INDEX('Hoja de Trabajo para listado'!$DE$153:$DG$274,MATCH($A919,'Hoja de Trabajo para listado'!$DE$153:$DE$1048576,0),MATCH((CUADRO!O$5&amp;$E919),'Hoja de Trabajo para listado'!$DE$151:$DG$151,0)),0)+IFERROR(INDEX('Hoja de Trabajo para listado'!$CD$155:$DC$1048576,MATCH($A919,'Hoja de Trabajo para listado'!$CD$155:$CD$1048576,0),MATCH((CUADRO!O$5&amp;$E919),'Hoja de Trabajo para listado'!$CD$151:$DC$151,0)),0)</f>
        <v>0</v>
      </c>
      <c r="P919" s="245">
        <f ca="1">+IFERROR(INDEX('Hoja de Trabajo para listado'!$A$155:$Z$1048576,MATCH($A919,'Hoja de Trabajo para listado'!$A$155:$A$1048576,0),MATCH((CUADRO!P$5&amp;$E919),'Hoja de Trabajo para listado'!$A$151:$Z$151,0)),0)+IFERROR(INDEX('Hoja de Trabajo para listado'!$AB$155:$BA$1048576,MATCH($A919,'Hoja de Trabajo para listado'!$AB$155:$AB$1048576,0),MATCH((CUADRO!P$5&amp;$E919),'Hoja de Trabajo para listado'!$AB$151:$BA$151,0)),0)+IFERROR(INDEX('Hoja de Trabajo para listado'!$BC$155:$CB$1048576,MATCH($A919,'Hoja de Trabajo para listado'!$BC$155:$BC$1048576,0),MATCH((CUADRO!P$5&amp;$E919),'Hoja de Trabajo para listado'!$BC$151:$CB$151,0)),0)+IFERROR(INDEX('Hoja de Trabajo para listado'!$DE$153:$DG$274,MATCH($A919,'Hoja de Trabajo para listado'!$DE$153:$DE$1048576,0),MATCH((CUADRO!P$5&amp;$E919),'Hoja de Trabajo para listado'!$DE$151:$DG$151,0)),0)+IFERROR(INDEX('Hoja de Trabajo para listado'!$CD$155:$DC$1048576,MATCH($A919,'Hoja de Trabajo para listado'!$CD$155:$CD$1048576,0),MATCH((CUADRO!P$5&amp;$E919),'Hoja de Trabajo para listado'!$CD$151:$DC$151,0)),0)</f>
        <v>0</v>
      </c>
      <c r="Q919" s="245">
        <f ca="1">+IFERROR(INDEX('Hoja de Trabajo para listado'!$A$155:$Z$1048576,MATCH($A919,'Hoja de Trabajo para listado'!$A$155:$A$1048576,0),MATCH((CUADRO!Q$5&amp;$E919),'Hoja de Trabajo para listado'!$A$151:$Z$151,0)),0)+IFERROR(INDEX('Hoja de Trabajo para listado'!$AB$155:$BA$1048576,MATCH($A919,'Hoja de Trabajo para listado'!$AB$155:$AB$1048576,0),MATCH((CUADRO!Q$5&amp;$E919),'Hoja de Trabajo para listado'!$AB$151:$BA$151,0)),0)+IFERROR(INDEX('Hoja de Trabajo para listado'!$BC$155:$CB$1048576,MATCH($A919,'Hoja de Trabajo para listado'!$BC$155:$BC$1048576,0),MATCH((CUADRO!Q$5&amp;$E919),'Hoja de Trabajo para listado'!$BC$151:$CB$151,0)),0)+IFERROR(INDEX('Hoja de Trabajo para listado'!$DE$153:$DG$274,MATCH($A919,'Hoja de Trabajo para listado'!$DE$153:$DE$1048576,0),MATCH((CUADRO!Q$5&amp;$E919),'Hoja de Trabajo para listado'!$DE$151:$DG$151,0)),0)+IFERROR(INDEX('Hoja de Trabajo para listado'!$CD$155:$DC$1048576,MATCH($A919,'Hoja de Trabajo para listado'!$CD$155:$CD$1048576,0),MATCH((CUADRO!Q$5&amp;$E919),'Hoja de Trabajo para listado'!$CD$151:$DC$151,0)),0)</f>
        <v>0</v>
      </c>
      <c r="R919" s="245">
        <f t="shared" ca="1" si="31"/>
        <v>0</v>
      </c>
      <c r="S919" s="259">
        <f ca="1">+R918+R919</f>
        <v>0</v>
      </c>
      <c r="T919" s="245">
        <f ca="1">+S919</f>
        <v>0</v>
      </c>
      <c r="U919" s="244">
        <f t="shared" si="32"/>
        <v>2</v>
      </c>
      <c r="V919" s="333" t="str">
        <f>+VLOOKUP(A919,bd_lista!$A$3:$E$590,5,FALSE)</f>
        <v>Gobiernos Autonomos Municipales</v>
      </c>
      <c r="W919" s="384"/>
      <c r="X919" s="242">
        <f>+VLOOKUP(A919,[3]Sheet1!$A$13:$D$744,4,FALSE)</f>
        <v>0</v>
      </c>
      <c r="Y919" s="242" t="e">
        <f>+VLOOKUP(X919,bd_lista!$A$3:$C$590,3,FALSE)</f>
        <v>#N/A</v>
      </c>
      <c r="Z919" s="292"/>
      <c r="AA919" s="293"/>
    </row>
    <row r="920" spans="1:27" customFormat="1" ht="15" hidden="1" customHeight="1">
      <c r="A920" s="32">
        <v>1604</v>
      </c>
      <c r="B920" s="388">
        <f>+A920</f>
        <v>1604</v>
      </c>
      <c r="C920" s="247" t="str">
        <f>+VLOOKUP(A920,bd_lista!$A$3:$C$590,3,FALSE)</f>
        <v>Gobierno Autónomo Municipal de Yacuiba</v>
      </c>
      <c r="D920" s="385" t="str">
        <f>+C920</f>
        <v>Gobierno Autónomo Municipal de Yacuiba</v>
      </c>
      <c r="E920" s="242" t="s">
        <v>1304</v>
      </c>
      <c r="F920" s="243">
        <f ca="1">+IFERROR(INDEX('Hoja de Trabajo para listado'!$A$155:$Z$1048576,MATCH($A920,'Hoja de Trabajo para listado'!$A$155:$A$1048576,0),MATCH((CUADRO!F$5&amp;$E920),'Hoja de Trabajo para listado'!$A$151:$Z$151,0)),0)+IFERROR(INDEX('Hoja de Trabajo para listado'!$AB$155:$BA$1048576,MATCH($A920,'Hoja de Trabajo para listado'!$AB$155:$AB$1048576,0),MATCH((CUADRO!F$5&amp;$E920),'Hoja de Trabajo para listado'!$AB$151:$BA$151,0)),0)+IFERROR(INDEX('Hoja de Trabajo para listado'!$BC$155:$CB$1048576,MATCH($A920,'Hoja de Trabajo para listado'!$BC$155:$BC$1048576,0),MATCH((CUADRO!F$5&amp;$E920),'Hoja de Trabajo para listado'!$BC$151:$CB$151,0)),0)+IFERROR(INDEX('Hoja de Trabajo para listado'!$DE$153:$DG$274,MATCH($A920,'Hoja de Trabajo para listado'!$DE$153:$DE$1048576,0),MATCH((CUADRO!F$5&amp;$E920),'Hoja de Trabajo para listado'!$DE$151:$DG$151,0)),0)+IFERROR(INDEX('Hoja de Trabajo para listado'!$CD$155:$DC$1048576,MATCH($A920,'Hoja de Trabajo para listado'!$CD$155:$CD$1048576,0),MATCH((CUADRO!F$5&amp;$E920),'Hoja de Trabajo para listado'!$CD$151:$DC$151,0)),0)</f>
        <v>0</v>
      </c>
      <c r="G920" s="243">
        <f ca="1">+IFERROR(INDEX('Hoja de Trabajo para listado'!$A$155:$Z$1048576,MATCH($A920,'Hoja de Trabajo para listado'!$A$155:$A$1048576,0),MATCH((CUADRO!G$5&amp;$E920),'Hoja de Trabajo para listado'!$A$151:$Z$151,0)),0)+IFERROR(INDEX('Hoja de Trabajo para listado'!$AB$155:$BA$1048576,MATCH($A920,'Hoja de Trabajo para listado'!$AB$155:$AB$1048576,0),MATCH((CUADRO!G$5&amp;$E920),'Hoja de Trabajo para listado'!$AB$151:$BA$151,0)),0)+IFERROR(INDEX('Hoja de Trabajo para listado'!$BC$155:$CB$1048576,MATCH($A920,'Hoja de Trabajo para listado'!$BC$155:$BC$1048576,0),MATCH((CUADRO!G$5&amp;$E920),'Hoja de Trabajo para listado'!$BC$151:$CB$151,0)),0)+IFERROR(INDEX('Hoja de Trabajo para listado'!$DE$153:$DG$274,MATCH($A920,'Hoja de Trabajo para listado'!$DE$153:$DE$1048576,0),MATCH((CUADRO!G$5&amp;$E920),'Hoja de Trabajo para listado'!$DE$151:$DG$151,0)),0)+IFERROR(INDEX('Hoja de Trabajo para listado'!$CD$155:$DC$1048576,MATCH($A920,'Hoja de Trabajo para listado'!$CD$155:$CD$1048576,0),MATCH((CUADRO!G$5&amp;$E920),'Hoja de Trabajo para listado'!$CD$151:$DC$151,0)),0)</f>
        <v>0</v>
      </c>
      <c r="H920" s="243">
        <f ca="1">+IFERROR(INDEX('Hoja de Trabajo para listado'!$A$155:$Z$1048576,MATCH($A920,'Hoja de Trabajo para listado'!$A$155:$A$1048576,0),MATCH((CUADRO!H$5&amp;$E920),'Hoja de Trabajo para listado'!$A$151:$Z$151,0)),0)+IFERROR(INDEX('Hoja de Trabajo para listado'!$AB$155:$BA$1048576,MATCH($A920,'Hoja de Trabajo para listado'!$AB$155:$AB$1048576,0),MATCH((CUADRO!H$5&amp;$E920),'Hoja de Trabajo para listado'!$AB$151:$BA$151,0)),0)+IFERROR(INDEX('Hoja de Trabajo para listado'!$BC$155:$CB$1048576,MATCH($A920,'Hoja de Trabajo para listado'!$BC$155:$BC$1048576,0),MATCH((CUADRO!H$5&amp;$E920),'Hoja de Trabajo para listado'!$BC$151:$CB$151,0)),0)+IFERROR(INDEX('Hoja de Trabajo para listado'!$DE$153:$DG$274,MATCH($A920,'Hoja de Trabajo para listado'!$DE$153:$DE$1048576,0),MATCH((CUADRO!H$5&amp;$E920),'Hoja de Trabajo para listado'!$DE$151:$DG$151,0)),0)+IFERROR(INDEX('Hoja de Trabajo para listado'!$CD$155:$DC$1048576,MATCH($A920,'Hoja de Trabajo para listado'!$CD$155:$CD$1048576,0),MATCH((CUADRO!H$5&amp;$E920),'Hoja de Trabajo para listado'!$CD$151:$DC$151,0)),0)</f>
        <v>0</v>
      </c>
      <c r="I920" s="243">
        <f ca="1">+IFERROR(INDEX('Hoja de Trabajo para listado'!$A$155:$Z$1048576,MATCH($A920,'Hoja de Trabajo para listado'!$A$155:$A$1048576,0),MATCH((CUADRO!I$5&amp;$E920),'Hoja de Trabajo para listado'!$A$151:$Z$151,0)),0)+IFERROR(INDEX('Hoja de Trabajo para listado'!$AB$155:$BA$1048576,MATCH($A920,'Hoja de Trabajo para listado'!$AB$155:$AB$1048576,0),MATCH((CUADRO!I$5&amp;$E920),'Hoja de Trabajo para listado'!$AB$151:$BA$151,0)),0)+IFERROR(INDEX('Hoja de Trabajo para listado'!$BC$155:$CB$1048576,MATCH($A920,'Hoja de Trabajo para listado'!$BC$155:$BC$1048576,0),MATCH((CUADRO!I$5&amp;$E920),'Hoja de Trabajo para listado'!$BC$151:$CB$151,0)),0)+IFERROR(INDEX('Hoja de Trabajo para listado'!$DE$153:$DG$274,MATCH($A920,'Hoja de Trabajo para listado'!$DE$153:$DE$1048576,0),MATCH((CUADRO!I$5&amp;$E920),'Hoja de Trabajo para listado'!$DE$151:$DG$151,0)),0)+IFERROR(INDEX('Hoja de Trabajo para listado'!$CD$155:$DC$1048576,MATCH($A920,'Hoja de Trabajo para listado'!$CD$155:$CD$1048576,0),MATCH((CUADRO!I$5&amp;$E920),'Hoja de Trabajo para listado'!$CD$151:$DC$151,0)),0)</f>
        <v>0</v>
      </c>
      <c r="J920" s="243">
        <f ca="1">+IFERROR(INDEX('Hoja de Trabajo para listado'!$A$155:$Z$1048576,MATCH($A920,'Hoja de Trabajo para listado'!$A$155:$A$1048576,0),MATCH((CUADRO!J$5&amp;$E920),'Hoja de Trabajo para listado'!$A$151:$Z$151,0)),0)+IFERROR(INDEX('Hoja de Trabajo para listado'!$AB$155:$BA$1048576,MATCH($A920,'Hoja de Trabajo para listado'!$AB$155:$AB$1048576,0),MATCH((CUADRO!J$5&amp;$E920),'Hoja de Trabajo para listado'!$AB$151:$BA$151,0)),0)+IFERROR(INDEX('Hoja de Trabajo para listado'!$BC$155:$CB$1048576,MATCH($A920,'Hoja de Trabajo para listado'!$BC$155:$BC$1048576,0),MATCH((CUADRO!J$5&amp;$E920),'Hoja de Trabajo para listado'!$BC$151:$CB$151,0)),0)+IFERROR(INDEX('Hoja de Trabajo para listado'!$DE$153:$DG$274,MATCH($A920,'Hoja de Trabajo para listado'!$DE$153:$DE$1048576,0),MATCH((CUADRO!J$5&amp;$E920),'Hoja de Trabajo para listado'!$DE$151:$DG$151,0)),0)+IFERROR(INDEX('Hoja de Trabajo para listado'!$CD$155:$DC$1048576,MATCH($A920,'Hoja de Trabajo para listado'!$CD$155:$CD$1048576,0),MATCH((CUADRO!J$5&amp;$E920),'Hoja de Trabajo para listado'!$CD$151:$DC$151,0)),0)</f>
        <v>0</v>
      </c>
      <c r="K920" s="243">
        <f ca="1">+IFERROR(INDEX('Hoja de Trabajo para listado'!$A$155:$Z$1048576,MATCH($A920,'Hoja de Trabajo para listado'!$A$155:$A$1048576,0),MATCH((CUADRO!K$5&amp;$E920),'Hoja de Trabajo para listado'!$A$151:$Z$151,0)),0)+IFERROR(INDEX('Hoja de Trabajo para listado'!$AB$155:$BA$1048576,MATCH($A920,'Hoja de Trabajo para listado'!$AB$155:$AB$1048576,0),MATCH((CUADRO!K$5&amp;$E920),'Hoja de Trabajo para listado'!$AB$151:$BA$151,0)),0)+IFERROR(INDEX('Hoja de Trabajo para listado'!$BC$155:$CB$1048576,MATCH($A920,'Hoja de Trabajo para listado'!$BC$155:$BC$1048576,0),MATCH((CUADRO!K$5&amp;$E920),'Hoja de Trabajo para listado'!$BC$151:$CB$151,0)),0)+IFERROR(INDEX('Hoja de Trabajo para listado'!$DE$153:$DG$274,MATCH($A920,'Hoja de Trabajo para listado'!$DE$153:$DE$1048576,0),MATCH((CUADRO!K$5&amp;$E920),'Hoja de Trabajo para listado'!$DE$151:$DG$151,0)),0)+IFERROR(INDEX('Hoja de Trabajo para listado'!$CD$155:$DC$1048576,MATCH($A920,'Hoja de Trabajo para listado'!$CD$155:$CD$1048576,0),MATCH((CUADRO!K$5&amp;$E920),'Hoja de Trabajo para listado'!$CD$151:$DC$151,0)),0)</f>
        <v>0</v>
      </c>
      <c r="L920" s="243">
        <f ca="1">+IFERROR(INDEX('Hoja de Trabajo para listado'!$A$155:$Z$1048576,MATCH($A920,'Hoja de Trabajo para listado'!$A$155:$A$1048576,0),MATCH((CUADRO!L$5&amp;$E920),'Hoja de Trabajo para listado'!$A$151:$Z$151,0)),0)+IFERROR(INDEX('Hoja de Trabajo para listado'!$AB$155:$BA$1048576,MATCH($A920,'Hoja de Trabajo para listado'!$AB$155:$AB$1048576,0),MATCH((CUADRO!L$5&amp;$E920),'Hoja de Trabajo para listado'!$AB$151:$BA$151,0)),0)+IFERROR(INDEX('Hoja de Trabajo para listado'!$BC$155:$CB$1048576,MATCH($A920,'Hoja de Trabajo para listado'!$BC$155:$BC$1048576,0),MATCH((CUADRO!L$5&amp;$E920),'Hoja de Trabajo para listado'!$BC$151:$CB$151,0)),0)+IFERROR(INDEX('Hoja de Trabajo para listado'!$DE$153:$DG$274,MATCH($A920,'Hoja de Trabajo para listado'!$DE$153:$DE$1048576,0),MATCH((CUADRO!L$5&amp;$E920),'Hoja de Trabajo para listado'!$DE$151:$DG$151,0)),0)+IFERROR(INDEX('Hoja de Trabajo para listado'!$CD$155:$DC$1048576,MATCH($A920,'Hoja de Trabajo para listado'!$CD$155:$CD$1048576,0),MATCH((CUADRO!L$5&amp;$E920),'Hoja de Trabajo para listado'!$CD$151:$DC$151,0)),0)</f>
        <v>0</v>
      </c>
      <c r="M920" s="243">
        <f ca="1">+IFERROR(INDEX('Hoja de Trabajo para listado'!$A$155:$Z$1048576,MATCH($A920,'Hoja de Trabajo para listado'!$A$155:$A$1048576,0),MATCH((CUADRO!M$5&amp;$E920),'Hoja de Trabajo para listado'!$A$151:$Z$151,0)),0)+IFERROR(INDEX('Hoja de Trabajo para listado'!$AB$155:$BA$1048576,MATCH($A920,'Hoja de Trabajo para listado'!$AB$155:$AB$1048576,0),MATCH((CUADRO!M$5&amp;$E920),'Hoja de Trabajo para listado'!$AB$151:$BA$151,0)),0)+IFERROR(INDEX('Hoja de Trabajo para listado'!$BC$155:$CB$1048576,MATCH($A920,'Hoja de Trabajo para listado'!$BC$155:$BC$1048576,0),MATCH((CUADRO!M$5&amp;$E920),'Hoja de Trabajo para listado'!$BC$151:$CB$151,0)),0)+IFERROR(INDEX('Hoja de Trabajo para listado'!$DE$153:$DG$274,MATCH($A920,'Hoja de Trabajo para listado'!$DE$153:$DE$1048576,0),MATCH((CUADRO!M$5&amp;$E920),'Hoja de Trabajo para listado'!$DE$151:$DG$151,0)),0)+IFERROR(INDEX('Hoja de Trabajo para listado'!$CD$155:$DC$1048576,MATCH($A920,'Hoja de Trabajo para listado'!$CD$155:$CD$1048576,0),MATCH((CUADRO!M$5&amp;$E920),'Hoja de Trabajo para listado'!$CD$151:$DC$151,0)),0)</f>
        <v>0</v>
      </c>
      <c r="N920" s="243">
        <f ca="1">+IFERROR(INDEX('Hoja de Trabajo para listado'!$A$155:$Z$1048576,MATCH($A920,'Hoja de Trabajo para listado'!$A$155:$A$1048576,0),MATCH((CUADRO!N$5&amp;$E920),'Hoja de Trabajo para listado'!$A$151:$Z$151,0)),0)+IFERROR(INDEX('Hoja de Trabajo para listado'!$AB$155:$BA$1048576,MATCH($A920,'Hoja de Trabajo para listado'!$AB$155:$AB$1048576,0),MATCH((CUADRO!N$5&amp;$E920),'Hoja de Trabajo para listado'!$AB$151:$BA$151,0)),0)+IFERROR(INDEX('Hoja de Trabajo para listado'!$BC$155:$CB$1048576,MATCH($A920,'Hoja de Trabajo para listado'!$BC$155:$BC$1048576,0),MATCH((CUADRO!N$5&amp;$E920),'Hoja de Trabajo para listado'!$BC$151:$CB$151,0)),0)+IFERROR(INDEX('Hoja de Trabajo para listado'!$DE$153:$DG$274,MATCH($A920,'Hoja de Trabajo para listado'!$DE$153:$DE$1048576,0),MATCH((CUADRO!N$5&amp;$E920),'Hoja de Trabajo para listado'!$DE$151:$DG$151,0)),0)+IFERROR(INDEX('Hoja de Trabajo para listado'!$CD$155:$DC$1048576,MATCH($A920,'Hoja de Trabajo para listado'!$CD$155:$CD$1048576,0),MATCH((CUADRO!N$5&amp;$E920),'Hoja de Trabajo para listado'!$CD$151:$DC$151,0)),0)</f>
        <v>0</v>
      </c>
      <c r="O920" s="243">
        <f ca="1">+IFERROR(INDEX('Hoja de Trabajo para listado'!$A$155:$Z$1048576,MATCH($A920,'Hoja de Trabajo para listado'!$A$155:$A$1048576,0),MATCH((CUADRO!O$5&amp;$E920),'Hoja de Trabajo para listado'!$A$151:$Z$151,0)),0)+IFERROR(INDEX('Hoja de Trabajo para listado'!$AB$155:$BA$1048576,MATCH($A920,'Hoja de Trabajo para listado'!$AB$155:$AB$1048576,0),MATCH((CUADRO!O$5&amp;$E920),'Hoja de Trabajo para listado'!$AB$151:$BA$151,0)),0)+IFERROR(INDEX('Hoja de Trabajo para listado'!$BC$155:$CB$1048576,MATCH($A920,'Hoja de Trabajo para listado'!$BC$155:$BC$1048576,0),MATCH((CUADRO!O$5&amp;$E920),'Hoja de Trabajo para listado'!$BC$151:$CB$151,0)),0)+IFERROR(INDEX('Hoja de Trabajo para listado'!$DE$153:$DG$274,MATCH($A920,'Hoja de Trabajo para listado'!$DE$153:$DE$1048576,0),MATCH((CUADRO!O$5&amp;$E920),'Hoja de Trabajo para listado'!$DE$151:$DG$151,0)),0)+IFERROR(INDEX('Hoja de Trabajo para listado'!$CD$155:$DC$1048576,MATCH($A920,'Hoja de Trabajo para listado'!$CD$155:$CD$1048576,0),MATCH((CUADRO!O$5&amp;$E920),'Hoja de Trabajo para listado'!$CD$151:$DC$151,0)),0)</f>
        <v>0</v>
      </c>
      <c r="P920" s="243">
        <f ca="1">+IFERROR(INDEX('Hoja de Trabajo para listado'!$A$155:$Z$1048576,MATCH($A920,'Hoja de Trabajo para listado'!$A$155:$A$1048576,0),MATCH((CUADRO!P$5&amp;$E920),'Hoja de Trabajo para listado'!$A$151:$Z$151,0)),0)+IFERROR(INDEX('Hoja de Trabajo para listado'!$AB$155:$BA$1048576,MATCH($A920,'Hoja de Trabajo para listado'!$AB$155:$AB$1048576,0),MATCH((CUADRO!P$5&amp;$E920),'Hoja de Trabajo para listado'!$AB$151:$BA$151,0)),0)+IFERROR(INDEX('Hoja de Trabajo para listado'!$BC$155:$CB$1048576,MATCH($A920,'Hoja de Trabajo para listado'!$BC$155:$BC$1048576,0),MATCH((CUADRO!P$5&amp;$E920),'Hoja de Trabajo para listado'!$BC$151:$CB$151,0)),0)+IFERROR(INDEX('Hoja de Trabajo para listado'!$DE$153:$DG$274,MATCH($A920,'Hoja de Trabajo para listado'!$DE$153:$DE$1048576,0),MATCH((CUADRO!P$5&amp;$E920),'Hoja de Trabajo para listado'!$DE$151:$DG$151,0)),0)+IFERROR(INDEX('Hoja de Trabajo para listado'!$CD$155:$DC$1048576,MATCH($A920,'Hoja de Trabajo para listado'!$CD$155:$CD$1048576,0),MATCH((CUADRO!P$5&amp;$E920),'Hoja de Trabajo para listado'!$CD$151:$DC$151,0)),0)</f>
        <v>0</v>
      </c>
      <c r="Q920" s="243">
        <f ca="1">+IFERROR(INDEX('Hoja de Trabajo para listado'!$A$155:$Z$1048576,MATCH($A920,'Hoja de Trabajo para listado'!$A$155:$A$1048576,0),MATCH((CUADRO!Q$5&amp;$E920),'Hoja de Trabajo para listado'!$A$151:$Z$151,0)),0)+IFERROR(INDEX('Hoja de Trabajo para listado'!$AB$155:$BA$1048576,MATCH($A920,'Hoja de Trabajo para listado'!$AB$155:$AB$1048576,0),MATCH((CUADRO!Q$5&amp;$E920),'Hoja de Trabajo para listado'!$AB$151:$BA$151,0)),0)+IFERROR(INDEX('Hoja de Trabajo para listado'!$BC$155:$CB$1048576,MATCH($A920,'Hoja de Trabajo para listado'!$BC$155:$BC$1048576,0),MATCH((CUADRO!Q$5&amp;$E920),'Hoja de Trabajo para listado'!$BC$151:$CB$151,0)),0)+IFERROR(INDEX('Hoja de Trabajo para listado'!$DE$153:$DG$274,MATCH($A920,'Hoja de Trabajo para listado'!$DE$153:$DE$1048576,0),MATCH((CUADRO!Q$5&amp;$E920),'Hoja de Trabajo para listado'!$DE$151:$DG$151,0)),0)+IFERROR(INDEX('Hoja de Trabajo para listado'!$CD$155:$DC$1048576,MATCH($A920,'Hoja de Trabajo para listado'!$CD$155:$CD$1048576,0),MATCH((CUADRO!Q$5&amp;$E920),'Hoja de Trabajo para listado'!$CD$151:$DC$151,0)),0)</f>
        <v>0</v>
      </c>
      <c r="R920" s="243">
        <f t="shared" ca="1" si="31"/>
        <v>0</v>
      </c>
      <c r="S920" s="249"/>
      <c r="T920" s="243">
        <f ca="1">+T921</f>
        <v>0</v>
      </c>
      <c r="U920" s="242">
        <f t="shared" si="32"/>
        <v>1</v>
      </c>
      <c r="V920" s="333" t="str">
        <f>+VLOOKUP(A920,bd_lista!$A$3:$E$590,5,FALSE)</f>
        <v>Gobiernos Autonomos Municipales</v>
      </c>
      <c r="W920" s="383" t="str">
        <f>+V920</f>
        <v>Gobiernos Autonomos Municipales</v>
      </c>
      <c r="X920" s="242">
        <f>+VLOOKUP(A920,[3]Sheet1!$A$13:$D$744,4,FALSE)</f>
        <v>0</v>
      </c>
      <c r="Y920" s="242" t="e">
        <f>+VLOOKUP(X920,bd_lista!$A$3:$C$590,3,FALSE)</f>
        <v>#N/A</v>
      </c>
      <c r="Z920" s="294">
        <f>+X920</f>
        <v>0</v>
      </c>
      <c r="AA920" s="295" t="e">
        <f>+Y920</f>
        <v>#N/A</v>
      </c>
    </row>
    <row r="921" spans="1:27" customFormat="1" ht="15" hidden="1" customHeight="1">
      <c r="A921" s="32">
        <v>1604</v>
      </c>
      <c r="B921" s="389"/>
      <c r="C921" s="247" t="str">
        <f>+VLOOKUP(A921,bd_lista!$A$3:$C$590,3,FALSE)</f>
        <v>Gobierno Autónomo Municipal de Yacuiba</v>
      </c>
      <c r="D921" s="386"/>
      <c r="E921" s="244" t="s">
        <v>1305</v>
      </c>
      <c r="F921" s="245">
        <f ca="1">+IFERROR(INDEX('Hoja de Trabajo para listado'!$A$155:$Z$1048576,MATCH($A921,'Hoja de Trabajo para listado'!$A$155:$A$1048576,0),MATCH((CUADRO!F$5&amp;$E921),'Hoja de Trabajo para listado'!$A$151:$Z$151,0)),0)+IFERROR(INDEX('Hoja de Trabajo para listado'!$AB$155:$BA$1048576,MATCH($A921,'Hoja de Trabajo para listado'!$AB$155:$AB$1048576,0),MATCH((CUADRO!F$5&amp;$E921),'Hoja de Trabajo para listado'!$AB$151:$BA$151,0)),0)+IFERROR(INDEX('Hoja de Trabajo para listado'!$BC$155:$CB$1048576,MATCH($A921,'Hoja de Trabajo para listado'!$BC$155:$BC$1048576,0),MATCH((CUADRO!F$5&amp;$E921),'Hoja de Trabajo para listado'!$BC$151:$CB$151,0)),0)+IFERROR(INDEX('Hoja de Trabajo para listado'!$DE$153:$DG$274,MATCH($A921,'Hoja de Trabajo para listado'!$DE$153:$DE$1048576,0),MATCH((CUADRO!F$5&amp;$E921),'Hoja de Trabajo para listado'!$DE$151:$DG$151,0)),0)+IFERROR(INDEX('Hoja de Trabajo para listado'!$CD$155:$DC$1048576,MATCH($A921,'Hoja de Trabajo para listado'!$CD$155:$CD$1048576,0),MATCH((CUADRO!F$5&amp;$E921),'Hoja de Trabajo para listado'!$CD$151:$DC$151,0)),0)</f>
        <v>0</v>
      </c>
      <c r="G921" s="245">
        <f ca="1">+IFERROR(INDEX('Hoja de Trabajo para listado'!$A$155:$Z$1048576,MATCH($A921,'Hoja de Trabajo para listado'!$A$155:$A$1048576,0),MATCH((CUADRO!G$5&amp;$E921),'Hoja de Trabajo para listado'!$A$151:$Z$151,0)),0)+IFERROR(INDEX('Hoja de Trabajo para listado'!$AB$155:$BA$1048576,MATCH($A921,'Hoja de Trabajo para listado'!$AB$155:$AB$1048576,0),MATCH((CUADRO!G$5&amp;$E921),'Hoja de Trabajo para listado'!$AB$151:$BA$151,0)),0)+IFERROR(INDEX('Hoja de Trabajo para listado'!$BC$155:$CB$1048576,MATCH($A921,'Hoja de Trabajo para listado'!$BC$155:$BC$1048576,0),MATCH((CUADRO!G$5&amp;$E921),'Hoja de Trabajo para listado'!$BC$151:$CB$151,0)),0)+IFERROR(INDEX('Hoja de Trabajo para listado'!$DE$153:$DG$274,MATCH($A921,'Hoja de Trabajo para listado'!$DE$153:$DE$1048576,0),MATCH((CUADRO!G$5&amp;$E921),'Hoja de Trabajo para listado'!$DE$151:$DG$151,0)),0)+IFERROR(INDEX('Hoja de Trabajo para listado'!$CD$155:$DC$1048576,MATCH($A921,'Hoja de Trabajo para listado'!$CD$155:$CD$1048576,0),MATCH((CUADRO!G$5&amp;$E921),'Hoja de Trabajo para listado'!$CD$151:$DC$151,0)),0)</f>
        <v>0</v>
      </c>
      <c r="H921" s="245">
        <f ca="1">+IFERROR(INDEX('Hoja de Trabajo para listado'!$A$155:$Z$1048576,MATCH($A921,'Hoja de Trabajo para listado'!$A$155:$A$1048576,0),MATCH((CUADRO!H$5&amp;$E921),'Hoja de Trabajo para listado'!$A$151:$Z$151,0)),0)+IFERROR(INDEX('Hoja de Trabajo para listado'!$AB$155:$BA$1048576,MATCH($A921,'Hoja de Trabajo para listado'!$AB$155:$AB$1048576,0),MATCH((CUADRO!H$5&amp;$E921),'Hoja de Trabajo para listado'!$AB$151:$BA$151,0)),0)+IFERROR(INDEX('Hoja de Trabajo para listado'!$BC$155:$CB$1048576,MATCH($A921,'Hoja de Trabajo para listado'!$BC$155:$BC$1048576,0),MATCH((CUADRO!H$5&amp;$E921),'Hoja de Trabajo para listado'!$BC$151:$CB$151,0)),0)+IFERROR(INDEX('Hoja de Trabajo para listado'!$DE$153:$DG$274,MATCH($A921,'Hoja de Trabajo para listado'!$DE$153:$DE$1048576,0),MATCH((CUADRO!H$5&amp;$E921),'Hoja de Trabajo para listado'!$DE$151:$DG$151,0)),0)+IFERROR(INDEX('Hoja de Trabajo para listado'!$CD$155:$DC$1048576,MATCH($A921,'Hoja de Trabajo para listado'!$CD$155:$CD$1048576,0),MATCH((CUADRO!H$5&amp;$E921),'Hoja de Trabajo para listado'!$CD$151:$DC$151,0)),0)</f>
        <v>0</v>
      </c>
      <c r="I921" s="245">
        <f ca="1">+IFERROR(INDEX('Hoja de Trabajo para listado'!$A$155:$Z$1048576,MATCH($A921,'Hoja de Trabajo para listado'!$A$155:$A$1048576,0),MATCH((CUADRO!I$5&amp;$E921),'Hoja de Trabajo para listado'!$A$151:$Z$151,0)),0)+IFERROR(INDEX('Hoja de Trabajo para listado'!$AB$155:$BA$1048576,MATCH($A921,'Hoja de Trabajo para listado'!$AB$155:$AB$1048576,0),MATCH((CUADRO!I$5&amp;$E921),'Hoja de Trabajo para listado'!$AB$151:$BA$151,0)),0)+IFERROR(INDEX('Hoja de Trabajo para listado'!$BC$155:$CB$1048576,MATCH($A921,'Hoja de Trabajo para listado'!$BC$155:$BC$1048576,0),MATCH((CUADRO!I$5&amp;$E921),'Hoja de Trabajo para listado'!$BC$151:$CB$151,0)),0)+IFERROR(INDEX('Hoja de Trabajo para listado'!$DE$153:$DG$274,MATCH($A921,'Hoja de Trabajo para listado'!$DE$153:$DE$1048576,0),MATCH((CUADRO!I$5&amp;$E921),'Hoja de Trabajo para listado'!$DE$151:$DG$151,0)),0)+IFERROR(INDEX('Hoja de Trabajo para listado'!$CD$155:$DC$1048576,MATCH($A921,'Hoja de Trabajo para listado'!$CD$155:$CD$1048576,0),MATCH((CUADRO!I$5&amp;$E921),'Hoja de Trabajo para listado'!$CD$151:$DC$151,0)),0)</f>
        <v>0</v>
      </c>
      <c r="J921" s="245">
        <f ca="1">+IFERROR(INDEX('Hoja de Trabajo para listado'!$A$155:$Z$1048576,MATCH($A921,'Hoja de Trabajo para listado'!$A$155:$A$1048576,0),MATCH((CUADRO!J$5&amp;$E921),'Hoja de Trabajo para listado'!$A$151:$Z$151,0)),0)+IFERROR(INDEX('Hoja de Trabajo para listado'!$AB$155:$BA$1048576,MATCH($A921,'Hoja de Trabajo para listado'!$AB$155:$AB$1048576,0),MATCH((CUADRO!J$5&amp;$E921),'Hoja de Trabajo para listado'!$AB$151:$BA$151,0)),0)+IFERROR(INDEX('Hoja de Trabajo para listado'!$BC$155:$CB$1048576,MATCH($A921,'Hoja de Trabajo para listado'!$BC$155:$BC$1048576,0),MATCH((CUADRO!J$5&amp;$E921),'Hoja de Trabajo para listado'!$BC$151:$CB$151,0)),0)+IFERROR(INDEX('Hoja de Trabajo para listado'!$DE$153:$DG$274,MATCH($A921,'Hoja de Trabajo para listado'!$DE$153:$DE$1048576,0),MATCH((CUADRO!J$5&amp;$E921),'Hoja de Trabajo para listado'!$DE$151:$DG$151,0)),0)+IFERROR(INDEX('Hoja de Trabajo para listado'!$CD$155:$DC$1048576,MATCH($A921,'Hoja de Trabajo para listado'!$CD$155:$CD$1048576,0),MATCH((CUADRO!J$5&amp;$E921),'Hoja de Trabajo para listado'!$CD$151:$DC$151,0)),0)</f>
        <v>0</v>
      </c>
      <c r="K921" s="245">
        <f ca="1">+IFERROR(INDEX('Hoja de Trabajo para listado'!$A$155:$Z$1048576,MATCH($A921,'Hoja de Trabajo para listado'!$A$155:$A$1048576,0),MATCH((CUADRO!K$5&amp;$E921),'Hoja de Trabajo para listado'!$A$151:$Z$151,0)),0)+IFERROR(INDEX('Hoja de Trabajo para listado'!$AB$155:$BA$1048576,MATCH($A921,'Hoja de Trabajo para listado'!$AB$155:$AB$1048576,0),MATCH((CUADRO!K$5&amp;$E921),'Hoja de Trabajo para listado'!$AB$151:$BA$151,0)),0)+IFERROR(INDEX('Hoja de Trabajo para listado'!$BC$155:$CB$1048576,MATCH($A921,'Hoja de Trabajo para listado'!$BC$155:$BC$1048576,0),MATCH((CUADRO!K$5&amp;$E921),'Hoja de Trabajo para listado'!$BC$151:$CB$151,0)),0)+IFERROR(INDEX('Hoja de Trabajo para listado'!$DE$153:$DG$274,MATCH($A921,'Hoja de Trabajo para listado'!$DE$153:$DE$1048576,0),MATCH((CUADRO!K$5&amp;$E921),'Hoja de Trabajo para listado'!$DE$151:$DG$151,0)),0)+IFERROR(INDEX('Hoja de Trabajo para listado'!$CD$155:$DC$1048576,MATCH($A921,'Hoja de Trabajo para listado'!$CD$155:$CD$1048576,0),MATCH((CUADRO!K$5&amp;$E921),'Hoja de Trabajo para listado'!$CD$151:$DC$151,0)),0)</f>
        <v>0</v>
      </c>
      <c r="L921" s="245">
        <f ca="1">+IFERROR(INDEX('Hoja de Trabajo para listado'!$A$155:$Z$1048576,MATCH($A921,'Hoja de Trabajo para listado'!$A$155:$A$1048576,0),MATCH((CUADRO!L$5&amp;$E921),'Hoja de Trabajo para listado'!$A$151:$Z$151,0)),0)+IFERROR(INDEX('Hoja de Trabajo para listado'!$AB$155:$BA$1048576,MATCH($A921,'Hoja de Trabajo para listado'!$AB$155:$AB$1048576,0),MATCH((CUADRO!L$5&amp;$E921),'Hoja de Trabajo para listado'!$AB$151:$BA$151,0)),0)+IFERROR(INDEX('Hoja de Trabajo para listado'!$BC$155:$CB$1048576,MATCH($A921,'Hoja de Trabajo para listado'!$BC$155:$BC$1048576,0),MATCH((CUADRO!L$5&amp;$E921),'Hoja de Trabajo para listado'!$BC$151:$CB$151,0)),0)+IFERROR(INDEX('Hoja de Trabajo para listado'!$DE$153:$DG$274,MATCH($A921,'Hoja de Trabajo para listado'!$DE$153:$DE$1048576,0),MATCH((CUADRO!L$5&amp;$E921),'Hoja de Trabajo para listado'!$DE$151:$DG$151,0)),0)+IFERROR(INDEX('Hoja de Trabajo para listado'!$CD$155:$DC$1048576,MATCH($A921,'Hoja de Trabajo para listado'!$CD$155:$CD$1048576,0),MATCH((CUADRO!L$5&amp;$E921),'Hoja de Trabajo para listado'!$CD$151:$DC$151,0)),0)</f>
        <v>0</v>
      </c>
      <c r="M921" s="245">
        <f ca="1">+IFERROR(INDEX('Hoja de Trabajo para listado'!$A$155:$Z$1048576,MATCH($A921,'Hoja de Trabajo para listado'!$A$155:$A$1048576,0),MATCH((CUADRO!M$5&amp;$E921),'Hoja de Trabajo para listado'!$A$151:$Z$151,0)),0)+IFERROR(INDEX('Hoja de Trabajo para listado'!$AB$155:$BA$1048576,MATCH($A921,'Hoja de Trabajo para listado'!$AB$155:$AB$1048576,0),MATCH((CUADRO!M$5&amp;$E921),'Hoja de Trabajo para listado'!$AB$151:$BA$151,0)),0)+IFERROR(INDEX('Hoja de Trabajo para listado'!$BC$155:$CB$1048576,MATCH($A921,'Hoja de Trabajo para listado'!$BC$155:$BC$1048576,0),MATCH((CUADRO!M$5&amp;$E921),'Hoja de Trabajo para listado'!$BC$151:$CB$151,0)),0)+IFERROR(INDEX('Hoja de Trabajo para listado'!$DE$153:$DG$274,MATCH($A921,'Hoja de Trabajo para listado'!$DE$153:$DE$1048576,0),MATCH((CUADRO!M$5&amp;$E921),'Hoja de Trabajo para listado'!$DE$151:$DG$151,0)),0)+IFERROR(INDEX('Hoja de Trabajo para listado'!$CD$155:$DC$1048576,MATCH($A921,'Hoja de Trabajo para listado'!$CD$155:$CD$1048576,0),MATCH((CUADRO!M$5&amp;$E921),'Hoja de Trabajo para listado'!$CD$151:$DC$151,0)),0)</f>
        <v>0</v>
      </c>
      <c r="N921" s="245">
        <f ca="1">+IFERROR(INDEX('Hoja de Trabajo para listado'!$A$155:$Z$1048576,MATCH($A921,'Hoja de Trabajo para listado'!$A$155:$A$1048576,0),MATCH((CUADRO!N$5&amp;$E921),'Hoja de Trabajo para listado'!$A$151:$Z$151,0)),0)+IFERROR(INDEX('Hoja de Trabajo para listado'!$AB$155:$BA$1048576,MATCH($A921,'Hoja de Trabajo para listado'!$AB$155:$AB$1048576,0),MATCH((CUADRO!N$5&amp;$E921),'Hoja de Trabajo para listado'!$AB$151:$BA$151,0)),0)+IFERROR(INDEX('Hoja de Trabajo para listado'!$BC$155:$CB$1048576,MATCH($A921,'Hoja de Trabajo para listado'!$BC$155:$BC$1048576,0),MATCH((CUADRO!N$5&amp;$E921),'Hoja de Trabajo para listado'!$BC$151:$CB$151,0)),0)+IFERROR(INDEX('Hoja de Trabajo para listado'!$DE$153:$DG$274,MATCH($A921,'Hoja de Trabajo para listado'!$DE$153:$DE$1048576,0),MATCH((CUADRO!N$5&amp;$E921),'Hoja de Trabajo para listado'!$DE$151:$DG$151,0)),0)+IFERROR(INDEX('Hoja de Trabajo para listado'!$CD$155:$DC$1048576,MATCH($A921,'Hoja de Trabajo para listado'!$CD$155:$CD$1048576,0),MATCH((CUADRO!N$5&amp;$E921),'Hoja de Trabajo para listado'!$CD$151:$DC$151,0)),0)</f>
        <v>0</v>
      </c>
      <c r="O921" s="245">
        <f ca="1">+IFERROR(INDEX('Hoja de Trabajo para listado'!$A$155:$Z$1048576,MATCH($A921,'Hoja de Trabajo para listado'!$A$155:$A$1048576,0),MATCH((CUADRO!O$5&amp;$E921),'Hoja de Trabajo para listado'!$A$151:$Z$151,0)),0)+IFERROR(INDEX('Hoja de Trabajo para listado'!$AB$155:$BA$1048576,MATCH($A921,'Hoja de Trabajo para listado'!$AB$155:$AB$1048576,0),MATCH((CUADRO!O$5&amp;$E921),'Hoja de Trabajo para listado'!$AB$151:$BA$151,0)),0)+IFERROR(INDEX('Hoja de Trabajo para listado'!$BC$155:$CB$1048576,MATCH($A921,'Hoja de Trabajo para listado'!$BC$155:$BC$1048576,0),MATCH((CUADRO!O$5&amp;$E921),'Hoja de Trabajo para listado'!$BC$151:$CB$151,0)),0)+IFERROR(INDEX('Hoja de Trabajo para listado'!$DE$153:$DG$274,MATCH($A921,'Hoja de Trabajo para listado'!$DE$153:$DE$1048576,0),MATCH((CUADRO!O$5&amp;$E921),'Hoja de Trabajo para listado'!$DE$151:$DG$151,0)),0)+IFERROR(INDEX('Hoja de Trabajo para listado'!$CD$155:$DC$1048576,MATCH($A921,'Hoja de Trabajo para listado'!$CD$155:$CD$1048576,0),MATCH((CUADRO!O$5&amp;$E921),'Hoja de Trabajo para listado'!$CD$151:$DC$151,0)),0)</f>
        <v>0</v>
      </c>
      <c r="P921" s="245">
        <f ca="1">+IFERROR(INDEX('Hoja de Trabajo para listado'!$A$155:$Z$1048576,MATCH($A921,'Hoja de Trabajo para listado'!$A$155:$A$1048576,0),MATCH((CUADRO!P$5&amp;$E921),'Hoja de Trabajo para listado'!$A$151:$Z$151,0)),0)+IFERROR(INDEX('Hoja de Trabajo para listado'!$AB$155:$BA$1048576,MATCH($A921,'Hoja de Trabajo para listado'!$AB$155:$AB$1048576,0),MATCH((CUADRO!P$5&amp;$E921),'Hoja de Trabajo para listado'!$AB$151:$BA$151,0)),0)+IFERROR(INDEX('Hoja de Trabajo para listado'!$BC$155:$CB$1048576,MATCH($A921,'Hoja de Trabajo para listado'!$BC$155:$BC$1048576,0),MATCH((CUADRO!P$5&amp;$E921),'Hoja de Trabajo para listado'!$BC$151:$CB$151,0)),0)+IFERROR(INDEX('Hoja de Trabajo para listado'!$DE$153:$DG$274,MATCH($A921,'Hoja de Trabajo para listado'!$DE$153:$DE$1048576,0),MATCH((CUADRO!P$5&amp;$E921),'Hoja de Trabajo para listado'!$DE$151:$DG$151,0)),0)+IFERROR(INDEX('Hoja de Trabajo para listado'!$CD$155:$DC$1048576,MATCH($A921,'Hoja de Trabajo para listado'!$CD$155:$CD$1048576,0),MATCH((CUADRO!P$5&amp;$E921),'Hoja de Trabajo para listado'!$CD$151:$DC$151,0)),0)</f>
        <v>0</v>
      </c>
      <c r="Q921" s="245">
        <f ca="1">+IFERROR(INDEX('Hoja de Trabajo para listado'!$A$155:$Z$1048576,MATCH($A921,'Hoja de Trabajo para listado'!$A$155:$A$1048576,0),MATCH((CUADRO!Q$5&amp;$E921),'Hoja de Trabajo para listado'!$A$151:$Z$151,0)),0)+IFERROR(INDEX('Hoja de Trabajo para listado'!$AB$155:$BA$1048576,MATCH($A921,'Hoja de Trabajo para listado'!$AB$155:$AB$1048576,0),MATCH((CUADRO!Q$5&amp;$E921),'Hoja de Trabajo para listado'!$AB$151:$BA$151,0)),0)+IFERROR(INDEX('Hoja de Trabajo para listado'!$BC$155:$CB$1048576,MATCH($A921,'Hoja de Trabajo para listado'!$BC$155:$BC$1048576,0),MATCH((CUADRO!Q$5&amp;$E921),'Hoja de Trabajo para listado'!$BC$151:$CB$151,0)),0)+IFERROR(INDEX('Hoja de Trabajo para listado'!$DE$153:$DG$274,MATCH($A921,'Hoja de Trabajo para listado'!$DE$153:$DE$1048576,0),MATCH((CUADRO!Q$5&amp;$E921),'Hoja de Trabajo para listado'!$DE$151:$DG$151,0)),0)+IFERROR(INDEX('Hoja de Trabajo para listado'!$CD$155:$DC$1048576,MATCH($A921,'Hoja de Trabajo para listado'!$CD$155:$CD$1048576,0),MATCH((CUADRO!Q$5&amp;$E921),'Hoja de Trabajo para listado'!$CD$151:$DC$151,0)),0)</f>
        <v>0</v>
      </c>
      <c r="R921" s="245">
        <f t="shared" ca="1" si="31"/>
        <v>0</v>
      </c>
      <c r="S921" s="259">
        <f ca="1">+R920+R921</f>
        <v>0</v>
      </c>
      <c r="T921" s="245">
        <f ca="1">+S921</f>
        <v>0</v>
      </c>
      <c r="U921" s="244">
        <f t="shared" si="32"/>
        <v>2</v>
      </c>
      <c r="V921" s="333" t="str">
        <f>+VLOOKUP(A921,bd_lista!$A$3:$E$590,5,FALSE)</f>
        <v>Gobiernos Autonomos Municipales</v>
      </c>
      <c r="W921" s="384"/>
      <c r="X921" s="242">
        <f>+VLOOKUP(A921,[3]Sheet1!$A$13:$D$744,4,FALSE)</f>
        <v>0</v>
      </c>
      <c r="Y921" s="242" t="e">
        <f>+VLOOKUP(X921,bd_lista!$A$3:$C$590,3,FALSE)</f>
        <v>#N/A</v>
      </c>
      <c r="Z921" s="292"/>
      <c r="AA921" s="293"/>
    </row>
    <row r="922" spans="1:27" customFormat="1" ht="15" hidden="1" customHeight="1">
      <c r="A922" s="32">
        <v>1605</v>
      </c>
      <c r="B922" s="388">
        <f>+A922</f>
        <v>1605</v>
      </c>
      <c r="C922" s="247" t="str">
        <f>+VLOOKUP(A922,bd_lista!$A$3:$C$590,3,FALSE)</f>
        <v>Gobierno Autónomo Municipal de Caraparí</v>
      </c>
      <c r="D922" s="385" t="str">
        <f>+C922</f>
        <v>Gobierno Autónomo Municipal de Caraparí</v>
      </c>
      <c r="E922" s="242" t="s">
        <v>1304</v>
      </c>
      <c r="F922" s="243">
        <f ca="1">+IFERROR(INDEX('Hoja de Trabajo para listado'!$A$155:$Z$1048576,MATCH($A922,'Hoja de Trabajo para listado'!$A$155:$A$1048576,0),MATCH((CUADRO!F$5&amp;$E922),'Hoja de Trabajo para listado'!$A$151:$Z$151,0)),0)+IFERROR(INDEX('Hoja de Trabajo para listado'!$AB$155:$BA$1048576,MATCH($A922,'Hoja de Trabajo para listado'!$AB$155:$AB$1048576,0),MATCH((CUADRO!F$5&amp;$E922),'Hoja de Trabajo para listado'!$AB$151:$BA$151,0)),0)+IFERROR(INDEX('Hoja de Trabajo para listado'!$BC$155:$CB$1048576,MATCH($A922,'Hoja de Trabajo para listado'!$BC$155:$BC$1048576,0),MATCH((CUADRO!F$5&amp;$E922),'Hoja de Trabajo para listado'!$BC$151:$CB$151,0)),0)+IFERROR(INDEX('Hoja de Trabajo para listado'!$DE$153:$DG$274,MATCH($A922,'Hoja de Trabajo para listado'!$DE$153:$DE$1048576,0),MATCH((CUADRO!F$5&amp;$E922),'Hoja de Trabajo para listado'!$DE$151:$DG$151,0)),0)+IFERROR(INDEX('Hoja de Trabajo para listado'!$CD$155:$DC$1048576,MATCH($A922,'Hoja de Trabajo para listado'!$CD$155:$CD$1048576,0),MATCH((CUADRO!F$5&amp;$E922),'Hoja de Trabajo para listado'!$CD$151:$DC$151,0)),0)</f>
        <v>0</v>
      </c>
      <c r="G922" s="243">
        <f ca="1">+IFERROR(INDEX('Hoja de Trabajo para listado'!$A$155:$Z$1048576,MATCH($A922,'Hoja de Trabajo para listado'!$A$155:$A$1048576,0),MATCH((CUADRO!G$5&amp;$E922),'Hoja de Trabajo para listado'!$A$151:$Z$151,0)),0)+IFERROR(INDEX('Hoja de Trabajo para listado'!$AB$155:$BA$1048576,MATCH($A922,'Hoja de Trabajo para listado'!$AB$155:$AB$1048576,0),MATCH((CUADRO!G$5&amp;$E922),'Hoja de Trabajo para listado'!$AB$151:$BA$151,0)),0)+IFERROR(INDEX('Hoja de Trabajo para listado'!$BC$155:$CB$1048576,MATCH($A922,'Hoja de Trabajo para listado'!$BC$155:$BC$1048576,0),MATCH((CUADRO!G$5&amp;$E922),'Hoja de Trabajo para listado'!$BC$151:$CB$151,0)),0)+IFERROR(INDEX('Hoja de Trabajo para listado'!$DE$153:$DG$274,MATCH($A922,'Hoja de Trabajo para listado'!$DE$153:$DE$1048576,0),MATCH((CUADRO!G$5&amp;$E922),'Hoja de Trabajo para listado'!$DE$151:$DG$151,0)),0)+IFERROR(INDEX('Hoja de Trabajo para listado'!$CD$155:$DC$1048576,MATCH($A922,'Hoja de Trabajo para listado'!$CD$155:$CD$1048576,0),MATCH((CUADRO!G$5&amp;$E922),'Hoja de Trabajo para listado'!$CD$151:$DC$151,0)),0)</f>
        <v>0</v>
      </c>
      <c r="H922" s="243">
        <f ca="1">+IFERROR(INDEX('Hoja de Trabajo para listado'!$A$155:$Z$1048576,MATCH($A922,'Hoja de Trabajo para listado'!$A$155:$A$1048576,0),MATCH((CUADRO!H$5&amp;$E922),'Hoja de Trabajo para listado'!$A$151:$Z$151,0)),0)+IFERROR(INDEX('Hoja de Trabajo para listado'!$AB$155:$BA$1048576,MATCH($A922,'Hoja de Trabajo para listado'!$AB$155:$AB$1048576,0),MATCH((CUADRO!H$5&amp;$E922),'Hoja de Trabajo para listado'!$AB$151:$BA$151,0)),0)+IFERROR(INDEX('Hoja de Trabajo para listado'!$BC$155:$CB$1048576,MATCH($A922,'Hoja de Trabajo para listado'!$BC$155:$BC$1048576,0),MATCH((CUADRO!H$5&amp;$E922),'Hoja de Trabajo para listado'!$BC$151:$CB$151,0)),0)+IFERROR(INDEX('Hoja de Trabajo para listado'!$DE$153:$DG$274,MATCH($A922,'Hoja de Trabajo para listado'!$DE$153:$DE$1048576,0),MATCH((CUADRO!H$5&amp;$E922),'Hoja de Trabajo para listado'!$DE$151:$DG$151,0)),0)+IFERROR(INDEX('Hoja de Trabajo para listado'!$CD$155:$DC$1048576,MATCH($A922,'Hoja de Trabajo para listado'!$CD$155:$CD$1048576,0),MATCH((CUADRO!H$5&amp;$E922),'Hoja de Trabajo para listado'!$CD$151:$DC$151,0)),0)</f>
        <v>0</v>
      </c>
      <c r="I922" s="243">
        <f ca="1">+IFERROR(INDEX('Hoja de Trabajo para listado'!$A$155:$Z$1048576,MATCH($A922,'Hoja de Trabajo para listado'!$A$155:$A$1048576,0),MATCH((CUADRO!I$5&amp;$E922),'Hoja de Trabajo para listado'!$A$151:$Z$151,0)),0)+IFERROR(INDEX('Hoja de Trabajo para listado'!$AB$155:$BA$1048576,MATCH($A922,'Hoja de Trabajo para listado'!$AB$155:$AB$1048576,0),MATCH((CUADRO!I$5&amp;$E922),'Hoja de Trabajo para listado'!$AB$151:$BA$151,0)),0)+IFERROR(INDEX('Hoja de Trabajo para listado'!$BC$155:$CB$1048576,MATCH($A922,'Hoja de Trabajo para listado'!$BC$155:$BC$1048576,0),MATCH((CUADRO!I$5&amp;$E922),'Hoja de Trabajo para listado'!$BC$151:$CB$151,0)),0)+IFERROR(INDEX('Hoja de Trabajo para listado'!$DE$153:$DG$274,MATCH($A922,'Hoja de Trabajo para listado'!$DE$153:$DE$1048576,0),MATCH((CUADRO!I$5&amp;$E922),'Hoja de Trabajo para listado'!$DE$151:$DG$151,0)),0)+IFERROR(INDEX('Hoja de Trabajo para listado'!$CD$155:$DC$1048576,MATCH($A922,'Hoja de Trabajo para listado'!$CD$155:$CD$1048576,0),MATCH((CUADRO!I$5&amp;$E922),'Hoja de Trabajo para listado'!$CD$151:$DC$151,0)),0)</f>
        <v>0</v>
      </c>
      <c r="J922" s="243">
        <f ca="1">+IFERROR(INDEX('Hoja de Trabajo para listado'!$A$155:$Z$1048576,MATCH($A922,'Hoja de Trabajo para listado'!$A$155:$A$1048576,0),MATCH((CUADRO!J$5&amp;$E922),'Hoja de Trabajo para listado'!$A$151:$Z$151,0)),0)+IFERROR(INDEX('Hoja de Trabajo para listado'!$AB$155:$BA$1048576,MATCH($A922,'Hoja de Trabajo para listado'!$AB$155:$AB$1048576,0),MATCH((CUADRO!J$5&amp;$E922),'Hoja de Trabajo para listado'!$AB$151:$BA$151,0)),0)+IFERROR(INDEX('Hoja de Trabajo para listado'!$BC$155:$CB$1048576,MATCH($A922,'Hoja de Trabajo para listado'!$BC$155:$BC$1048576,0),MATCH((CUADRO!J$5&amp;$E922),'Hoja de Trabajo para listado'!$BC$151:$CB$151,0)),0)+IFERROR(INDEX('Hoja de Trabajo para listado'!$DE$153:$DG$274,MATCH($A922,'Hoja de Trabajo para listado'!$DE$153:$DE$1048576,0),MATCH((CUADRO!J$5&amp;$E922),'Hoja de Trabajo para listado'!$DE$151:$DG$151,0)),0)+IFERROR(INDEX('Hoja de Trabajo para listado'!$CD$155:$DC$1048576,MATCH($A922,'Hoja de Trabajo para listado'!$CD$155:$CD$1048576,0),MATCH((CUADRO!J$5&amp;$E922),'Hoja de Trabajo para listado'!$CD$151:$DC$151,0)),0)</f>
        <v>0</v>
      </c>
      <c r="K922" s="243">
        <f ca="1">+IFERROR(INDEX('Hoja de Trabajo para listado'!$A$155:$Z$1048576,MATCH($A922,'Hoja de Trabajo para listado'!$A$155:$A$1048576,0),MATCH((CUADRO!K$5&amp;$E922),'Hoja de Trabajo para listado'!$A$151:$Z$151,0)),0)+IFERROR(INDEX('Hoja de Trabajo para listado'!$AB$155:$BA$1048576,MATCH($A922,'Hoja de Trabajo para listado'!$AB$155:$AB$1048576,0),MATCH((CUADRO!K$5&amp;$E922),'Hoja de Trabajo para listado'!$AB$151:$BA$151,0)),0)+IFERROR(INDEX('Hoja de Trabajo para listado'!$BC$155:$CB$1048576,MATCH($A922,'Hoja de Trabajo para listado'!$BC$155:$BC$1048576,0),MATCH((CUADRO!K$5&amp;$E922),'Hoja de Trabajo para listado'!$BC$151:$CB$151,0)),0)+IFERROR(INDEX('Hoja de Trabajo para listado'!$DE$153:$DG$274,MATCH($A922,'Hoja de Trabajo para listado'!$DE$153:$DE$1048576,0),MATCH((CUADRO!K$5&amp;$E922),'Hoja de Trabajo para listado'!$DE$151:$DG$151,0)),0)+IFERROR(INDEX('Hoja de Trabajo para listado'!$CD$155:$DC$1048576,MATCH($A922,'Hoja de Trabajo para listado'!$CD$155:$CD$1048576,0),MATCH((CUADRO!K$5&amp;$E922),'Hoja de Trabajo para listado'!$CD$151:$DC$151,0)),0)</f>
        <v>0</v>
      </c>
      <c r="L922" s="243">
        <f ca="1">+IFERROR(INDEX('Hoja de Trabajo para listado'!$A$155:$Z$1048576,MATCH($A922,'Hoja de Trabajo para listado'!$A$155:$A$1048576,0),MATCH((CUADRO!L$5&amp;$E922),'Hoja de Trabajo para listado'!$A$151:$Z$151,0)),0)+IFERROR(INDEX('Hoja de Trabajo para listado'!$AB$155:$BA$1048576,MATCH($A922,'Hoja de Trabajo para listado'!$AB$155:$AB$1048576,0),MATCH((CUADRO!L$5&amp;$E922),'Hoja de Trabajo para listado'!$AB$151:$BA$151,0)),0)+IFERROR(INDEX('Hoja de Trabajo para listado'!$BC$155:$CB$1048576,MATCH($A922,'Hoja de Trabajo para listado'!$BC$155:$BC$1048576,0),MATCH((CUADRO!L$5&amp;$E922),'Hoja de Trabajo para listado'!$BC$151:$CB$151,0)),0)+IFERROR(INDEX('Hoja de Trabajo para listado'!$DE$153:$DG$274,MATCH($A922,'Hoja de Trabajo para listado'!$DE$153:$DE$1048576,0),MATCH((CUADRO!L$5&amp;$E922),'Hoja de Trabajo para listado'!$DE$151:$DG$151,0)),0)+IFERROR(INDEX('Hoja de Trabajo para listado'!$CD$155:$DC$1048576,MATCH($A922,'Hoja de Trabajo para listado'!$CD$155:$CD$1048576,0),MATCH((CUADRO!L$5&amp;$E922),'Hoja de Trabajo para listado'!$CD$151:$DC$151,0)),0)</f>
        <v>0</v>
      </c>
      <c r="M922" s="243">
        <f ca="1">+IFERROR(INDEX('Hoja de Trabajo para listado'!$A$155:$Z$1048576,MATCH($A922,'Hoja de Trabajo para listado'!$A$155:$A$1048576,0),MATCH((CUADRO!M$5&amp;$E922),'Hoja de Trabajo para listado'!$A$151:$Z$151,0)),0)+IFERROR(INDEX('Hoja de Trabajo para listado'!$AB$155:$BA$1048576,MATCH($A922,'Hoja de Trabajo para listado'!$AB$155:$AB$1048576,0),MATCH((CUADRO!M$5&amp;$E922),'Hoja de Trabajo para listado'!$AB$151:$BA$151,0)),0)+IFERROR(INDEX('Hoja de Trabajo para listado'!$BC$155:$CB$1048576,MATCH($A922,'Hoja de Trabajo para listado'!$BC$155:$BC$1048576,0),MATCH((CUADRO!M$5&amp;$E922),'Hoja de Trabajo para listado'!$BC$151:$CB$151,0)),0)+IFERROR(INDEX('Hoja de Trabajo para listado'!$DE$153:$DG$274,MATCH($A922,'Hoja de Trabajo para listado'!$DE$153:$DE$1048576,0),MATCH((CUADRO!M$5&amp;$E922),'Hoja de Trabajo para listado'!$DE$151:$DG$151,0)),0)+IFERROR(INDEX('Hoja de Trabajo para listado'!$CD$155:$DC$1048576,MATCH($A922,'Hoja de Trabajo para listado'!$CD$155:$CD$1048576,0),MATCH((CUADRO!M$5&amp;$E922),'Hoja de Trabajo para listado'!$CD$151:$DC$151,0)),0)</f>
        <v>0</v>
      </c>
      <c r="N922" s="243">
        <f ca="1">+IFERROR(INDEX('Hoja de Trabajo para listado'!$A$155:$Z$1048576,MATCH($A922,'Hoja de Trabajo para listado'!$A$155:$A$1048576,0),MATCH((CUADRO!N$5&amp;$E922),'Hoja de Trabajo para listado'!$A$151:$Z$151,0)),0)+IFERROR(INDEX('Hoja de Trabajo para listado'!$AB$155:$BA$1048576,MATCH($A922,'Hoja de Trabajo para listado'!$AB$155:$AB$1048576,0),MATCH((CUADRO!N$5&amp;$E922),'Hoja de Trabajo para listado'!$AB$151:$BA$151,0)),0)+IFERROR(INDEX('Hoja de Trabajo para listado'!$BC$155:$CB$1048576,MATCH($A922,'Hoja de Trabajo para listado'!$BC$155:$BC$1048576,0),MATCH((CUADRO!N$5&amp;$E922),'Hoja de Trabajo para listado'!$BC$151:$CB$151,0)),0)+IFERROR(INDEX('Hoja de Trabajo para listado'!$DE$153:$DG$274,MATCH($A922,'Hoja de Trabajo para listado'!$DE$153:$DE$1048576,0),MATCH((CUADRO!N$5&amp;$E922),'Hoja de Trabajo para listado'!$DE$151:$DG$151,0)),0)+IFERROR(INDEX('Hoja de Trabajo para listado'!$CD$155:$DC$1048576,MATCH($A922,'Hoja de Trabajo para listado'!$CD$155:$CD$1048576,0),MATCH((CUADRO!N$5&amp;$E922),'Hoja de Trabajo para listado'!$CD$151:$DC$151,0)),0)</f>
        <v>0</v>
      </c>
      <c r="O922" s="243">
        <f ca="1">+IFERROR(INDEX('Hoja de Trabajo para listado'!$A$155:$Z$1048576,MATCH($A922,'Hoja de Trabajo para listado'!$A$155:$A$1048576,0),MATCH((CUADRO!O$5&amp;$E922),'Hoja de Trabajo para listado'!$A$151:$Z$151,0)),0)+IFERROR(INDEX('Hoja de Trabajo para listado'!$AB$155:$BA$1048576,MATCH($A922,'Hoja de Trabajo para listado'!$AB$155:$AB$1048576,0),MATCH((CUADRO!O$5&amp;$E922),'Hoja de Trabajo para listado'!$AB$151:$BA$151,0)),0)+IFERROR(INDEX('Hoja de Trabajo para listado'!$BC$155:$CB$1048576,MATCH($A922,'Hoja de Trabajo para listado'!$BC$155:$BC$1048576,0),MATCH((CUADRO!O$5&amp;$E922),'Hoja de Trabajo para listado'!$BC$151:$CB$151,0)),0)+IFERROR(INDEX('Hoja de Trabajo para listado'!$DE$153:$DG$274,MATCH($A922,'Hoja de Trabajo para listado'!$DE$153:$DE$1048576,0),MATCH((CUADRO!O$5&amp;$E922),'Hoja de Trabajo para listado'!$DE$151:$DG$151,0)),0)+IFERROR(INDEX('Hoja de Trabajo para listado'!$CD$155:$DC$1048576,MATCH($A922,'Hoja de Trabajo para listado'!$CD$155:$CD$1048576,0),MATCH((CUADRO!O$5&amp;$E922),'Hoja de Trabajo para listado'!$CD$151:$DC$151,0)),0)</f>
        <v>0</v>
      </c>
      <c r="P922" s="243">
        <f ca="1">+IFERROR(INDEX('Hoja de Trabajo para listado'!$A$155:$Z$1048576,MATCH($A922,'Hoja de Trabajo para listado'!$A$155:$A$1048576,0),MATCH((CUADRO!P$5&amp;$E922),'Hoja de Trabajo para listado'!$A$151:$Z$151,0)),0)+IFERROR(INDEX('Hoja de Trabajo para listado'!$AB$155:$BA$1048576,MATCH($A922,'Hoja de Trabajo para listado'!$AB$155:$AB$1048576,0),MATCH((CUADRO!P$5&amp;$E922),'Hoja de Trabajo para listado'!$AB$151:$BA$151,0)),0)+IFERROR(INDEX('Hoja de Trabajo para listado'!$BC$155:$CB$1048576,MATCH($A922,'Hoja de Trabajo para listado'!$BC$155:$BC$1048576,0),MATCH((CUADRO!P$5&amp;$E922),'Hoja de Trabajo para listado'!$BC$151:$CB$151,0)),0)+IFERROR(INDEX('Hoja de Trabajo para listado'!$DE$153:$DG$274,MATCH($A922,'Hoja de Trabajo para listado'!$DE$153:$DE$1048576,0),MATCH((CUADRO!P$5&amp;$E922),'Hoja de Trabajo para listado'!$DE$151:$DG$151,0)),0)+IFERROR(INDEX('Hoja de Trabajo para listado'!$CD$155:$DC$1048576,MATCH($A922,'Hoja de Trabajo para listado'!$CD$155:$CD$1048576,0),MATCH((CUADRO!P$5&amp;$E922),'Hoja de Trabajo para listado'!$CD$151:$DC$151,0)),0)</f>
        <v>0</v>
      </c>
      <c r="Q922" s="243">
        <f ca="1">+IFERROR(INDEX('Hoja de Trabajo para listado'!$A$155:$Z$1048576,MATCH($A922,'Hoja de Trabajo para listado'!$A$155:$A$1048576,0),MATCH((CUADRO!Q$5&amp;$E922),'Hoja de Trabajo para listado'!$A$151:$Z$151,0)),0)+IFERROR(INDEX('Hoja de Trabajo para listado'!$AB$155:$BA$1048576,MATCH($A922,'Hoja de Trabajo para listado'!$AB$155:$AB$1048576,0),MATCH((CUADRO!Q$5&amp;$E922),'Hoja de Trabajo para listado'!$AB$151:$BA$151,0)),0)+IFERROR(INDEX('Hoja de Trabajo para listado'!$BC$155:$CB$1048576,MATCH($A922,'Hoja de Trabajo para listado'!$BC$155:$BC$1048576,0),MATCH((CUADRO!Q$5&amp;$E922),'Hoja de Trabajo para listado'!$BC$151:$CB$151,0)),0)+IFERROR(INDEX('Hoja de Trabajo para listado'!$DE$153:$DG$274,MATCH($A922,'Hoja de Trabajo para listado'!$DE$153:$DE$1048576,0),MATCH((CUADRO!Q$5&amp;$E922),'Hoja de Trabajo para listado'!$DE$151:$DG$151,0)),0)+IFERROR(INDEX('Hoja de Trabajo para listado'!$CD$155:$DC$1048576,MATCH($A922,'Hoja de Trabajo para listado'!$CD$155:$CD$1048576,0),MATCH((CUADRO!Q$5&amp;$E922),'Hoja de Trabajo para listado'!$CD$151:$DC$151,0)),0)</f>
        <v>0</v>
      </c>
      <c r="R922" s="243">
        <f t="shared" ca="1" si="31"/>
        <v>0</v>
      </c>
      <c r="S922" s="249"/>
      <c r="T922" s="243">
        <f ca="1">+T923</f>
        <v>0</v>
      </c>
      <c r="U922" s="242">
        <f t="shared" si="32"/>
        <v>1</v>
      </c>
      <c r="V922" s="333" t="str">
        <f>+VLOOKUP(A922,bd_lista!$A$3:$E$590,5,FALSE)</f>
        <v>Gobiernos Autonomos Municipales</v>
      </c>
      <c r="W922" s="383" t="str">
        <f>+V922</f>
        <v>Gobiernos Autonomos Municipales</v>
      </c>
      <c r="X922" s="242">
        <f>+VLOOKUP(A922,[3]Sheet1!$A$13:$D$744,4,FALSE)</f>
        <v>0</v>
      </c>
      <c r="Y922" s="242" t="e">
        <f>+VLOOKUP(X922,bd_lista!$A$3:$C$590,3,FALSE)</f>
        <v>#N/A</v>
      </c>
      <c r="Z922" s="294">
        <f>+X922</f>
        <v>0</v>
      </c>
      <c r="AA922" s="295" t="e">
        <f>+Y922</f>
        <v>#N/A</v>
      </c>
    </row>
    <row r="923" spans="1:27" customFormat="1" ht="15" hidden="1" customHeight="1">
      <c r="A923" s="32">
        <v>1605</v>
      </c>
      <c r="B923" s="389"/>
      <c r="C923" s="247" t="str">
        <f>+VLOOKUP(A923,bd_lista!$A$3:$C$590,3,FALSE)</f>
        <v>Gobierno Autónomo Municipal de Caraparí</v>
      </c>
      <c r="D923" s="386"/>
      <c r="E923" s="244" t="s">
        <v>1305</v>
      </c>
      <c r="F923" s="245">
        <f ca="1">+IFERROR(INDEX('Hoja de Trabajo para listado'!$A$155:$Z$1048576,MATCH($A923,'Hoja de Trabajo para listado'!$A$155:$A$1048576,0),MATCH((CUADRO!F$5&amp;$E923),'Hoja de Trabajo para listado'!$A$151:$Z$151,0)),0)+IFERROR(INDEX('Hoja de Trabajo para listado'!$AB$155:$BA$1048576,MATCH($A923,'Hoja de Trabajo para listado'!$AB$155:$AB$1048576,0),MATCH((CUADRO!F$5&amp;$E923),'Hoja de Trabajo para listado'!$AB$151:$BA$151,0)),0)+IFERROR(INDEX('Hoja de Trabajo para listado'!$BC$155:$CB$1048576,MATCH($A923,'Hoja de Trabajo para listado'!$BC$155:$BC$1048576,0),MATCH((CUADRO!F$5&amp;$E923),'Hoja de Trabajo para listado'!$BC$151:$CB$151,0)),0)+IFERROR(INDEX('Hoja de Trabajo para listado'!$DE$153:$DG$274,MATCH($A923,'Hoja de Trabajo para listado'!$DE$153:$DE$1048576,0),MATCH((CUADRO!F$5&amp;$E923),'Hoja de Trabajo para listado'!$DE$151:$DG$151,0)),0)+IFERROR(INDEX('Hoja de Trabajo para listado'!$CD$155:$DC$1048576,MATCH($A923,'Hoja de Trabajo para listado'!$CD$155:$CD$1048576,0),MATCH((CUADRO!F$5&amp;$E923),'Hoja de Trabajo para listado'!$CD$151:$DC$151,0)),0)</f>
        <v>0</v>
      </c>
      <c r="G923" s="245">
        <f ca="1">+IFERROR(INDEX('Hoja de Trabajo para listado'!$A$155:$Z$1048576,MATCH($A923,'Hoja de Trabajo para listado'!$A$155:$A$1048576,0),MATCH((CUADRO!G$5&amp;$E923),'Hoja de Trabajo para listado'!$A$151:$Z$151,0)),0)+IFERROR(INDEX('Hoja de Trabajo para listado'!$AB$155:$BA$1048576,MATCH($A923,'Hoja de Trabajo para listado'!$AB$155:$AB$1048576,0),MATCH((CUADRO!G$5&amp;$E923),'Hoja de Trabajo para listado'!$AB$151:$BA$151,0)),0)+IFERROR(INDEX('Hoja de Trabajo para listado'!$BC$155:$CB$1048576,MATCH($A923,'Hoja de Trabajo para listado'!$BC$155:$BC$1048576,0),MATCH((CUADRO!G$5&amp;$E923),'Hoja de Trabajo para listado'!$BC$151:$CB$151,0)),0)+IFERROR(INDEX('Hoja de Trabajo para listado'!$DE$153:$DG$274,MATCH($A923,'Hoja de Trabajo para listado'!$DE$153:$DE$1048576,0),MATCH((CUADRO!G$5&amp;$E923),'Hoja de Trabajo para listado'!$DE$151:$DG$151,0)),0)+IFERROR(INDEX('Hoja de Trabajo para listado'!$CD$155:$DC$1048576,MATCH($A923,'Hoja de Trabajo para listado'!$CD$155:$CD$1048576,0),MATCH((CUADRO!G$5&amp;$E923),'Hoja de Trabajo para listado'!$CD$151:$DC$151,0)),0)</f>
        <v>0</v>
      </c>
      <c r="H923" s="245">
        <f ca="1">+IFERROR(INDEX('Hoja de Trabajo para listado'!$A$155:$Z$1048576,MATCH($A923,'Hoja de Trabajo para listado'!$A$155:$A$1048576,0),MATCH((CUADRO!H$5&amp;$E923),'Hoja de Trabajo para listado'!$A$151:$Z$151,0)),0)+IFERROR(INDEX('Hoja de Trabajo para listado'!$AB$155:$BA$1048576,MATCH($A923,'Hoja de Trabajo para listado'!$AB$155:$AB$1048576,0),MATCH((CUADRO!H$5&amp;$E923),'Hoja de Trabajo para listado'!$AB$151:$BA$151,0)),0)+IFERROR(INDEX('Hoja de Trabajo para listado'!$BC$155:$CB$1048576,MATCH($A923,'Hoja de Trabajo para listado'!$BC$155:$BC$1048576,0),MATCH((CUADRO!H$5&amp;$E923),'Hoja de Trabajo para listado'!$BC$151:$CB$151,0)),0)+IFERROR(INDEX('Hoja de Trabajo para listado'!$DE$153:$DG$274,MATCH($A923,'Hoja de Trabajo para listado'!$DE$153:$DE$1048576,0),MATCH((CUADRO!H$5&amp;$E923),'Hoja de Trabajo para listado'!$DE$151:$DG$151,0)),0)+IFERROR(INDEX('Hoja de Trabajo para listado'!$CD$155:$DC$1048576,MATCH($A923,'Hoja de Trabajo para listado'!$CD$155:$CD$1048576,0),MATCH((CUADRO!H$5&amp;$E923),'Hoja de Trabajo para listado'!$CD$151:$DC$151,0)),0)</f>
        <v>0</v>
      </c>
      <c r="I923" s="245">
        <f ca="1">+IFERROR(INDEX('Hoja de Trabajo para listado'!$A$155:$Z$1048576,MATCH($A923,'Hoja de Trabajo para listado'!$A$155:$A$1048576,0),MATCH((CUADRO!I$5&amp;$E923),'Hoja de Trabajo para listado'!$A$151:$Z$151,0)),0)+IFERROR(INDEX('Hoja de Trabajo para listado'!$AB$155:$BA$1048576,MATCH($A923,'Hoja de Trabajo para listado'!$AB$155:$AB$1048576,0),MATCH((CUADRO!I$5&amp;$E923),'Hoja de Trabajo para listado'!$AB$151:$BA$151,0)),0)+IFERROR(INDEX('Hoja de Trabajo para listado'!$BC$155:$CB$1048576,MATCH($A923,'Hoja de Trabajo para listado'!$BC$155:$BC$1048576,0),MATCH((CUADRO!I$5&amp;$E923),'Hoja de Trabajo para listado'!$BC$151:$CB$151,0)),0)+IFERROR(INDEX('Hoja de Trabajo para listado'!$DE$153:$DG$274,MATCH($A923,'Hoja de Trabajo para listado'!$DE$153:$DE$1048576,0),MATCH((CUADRO!I$5&amp;$E923),'Hoja de Trabajo para listado'!$DE$151:$DG$151,0)),0)+IFERROR(INDEX('Hoja de Trabajo para listado'!$CD$155:$DC$1048576,MATCH($A923,'Hoja de Trabajo para listado'!$CD$155:$CD$1048576,0),MATCH((CUADRO!I$5&amp;$E923),'Hoja de Trabajo para listado'!$CD$151:$DC$151,0)),0)</f>
        <v>0</v>
      </c>
      <c r="J923" s="245">
        <f ca="1">+IFERROR(INDEX('Hoja de Trabajo para listado'!$A$155:$Z$1048576,MATCH($A923,'Hoja de Trabajo para listado'!$A$155:$A$1048576,0),MATCH((CUADRO!J$5&amp;$E923),'Hoja de Trabajo para listado'!$A$151:$Z$151,0)),0)+IFERROR(INDEX('Hoja de Trabajo para listado'!$AB$155:$BA$1048576,MATCH($A923,'Hoja de Trabajo para listado'!$AB$155:$AB$1048576,0),MATCH((CUADRO!J$5&amp;$E923),'Hoja de Trabajo para listado'!$AB$151:$BA$151,0)),0)+IFERROR(INDEX('Hoja de Trabajo para listado'!$BC$155:$CB$1048576,MATCH($A923,'Hoja de Trabajo para listado'!$BC$155:$BC$1048576,0),MATCH((CUADRO!J$5&amp;$E923),'Hoja de Trabajo para listado'!$BC$151:$CB$151,0)),0)+IFERROR(INDEX('Hoja de Trabajo para listado'!$DE$153:$DG$274,MATCH($A923,'Hoja de Trabajo para listado'!$DE$153:$DE$1048576,0),MATCH((CUADRO!J$5&amp;$E923),'Hoja de Trabajo para listado'!$DE$151:$DG$151,0)),0)+IFERROR(INDEX('Hoja de Trabajo para listado'!$CD$155:$DC$1048576,MATCH($A923,'Hoja de Trabajo para listado'!$CD$155:$CD$1048576,0),MATCH((CUADRO!J$5&amp;$E923),'Hoja de Trabajo para listado'!$CD$151:$DC$151,0)),0)</f>
        <v>0</v>
      </c>
      <c r="K923" s="245">
        <f ca="1">+IFERROR(INDEX('Hoja de Trabajo para listado'!$A$155:$Z$1048576,MATCH($A923,'Hoja de Trabajo para listado'!$A$155:$A$1048576,0),MATCH((CUADRO!K$5&amp;$E923),'Hoja de Trabajo para listado'!$A$151:$Z$151,0)),0)+IFERROR(INDEX('Hoja de Trabajo para listado'!$AB$155:$BA$1048576,MATCH($A923,'Hoja de Trabajo para listado'!$AB$155:$AB$1048576,0),MATCH((CUADRO!K$5&amp;$E923),'Hoja de Trabajo para listado'!$AB$151:$BA$151,0)),0)+IFERROR(INDEX('Hoja de Trabajo para listado'!$BC$155:$CB$1048576,MATCH($A923,'Hoja de Trabajo para listado'!$BC$155:$BC$1048576,0),MATCH((CUADRO!K$5&amp;$E923),'Hoja de Trabajo para listado'!$BC$151:$CB$151,0)),0)+IFERROR(INDEX('Hoja de Trabajo para listado'!$DE$153:$DG$274,MATCH($A923,'Hoja de Trabajo para listado'!$DE$153:$DE$1048576,0),MATCH((CUADRO!K$5&amp;$E923),'Hoja de Trabajo para listado'!$DE$151:$DG$151,0)),0)+IFERROR(INDEX('Hoja de Trabajo para listado'!$CD$155:$DC$1048576,MATCH($A923,'Hoja de Trabajo para listado'!$CD$155:$CD$1048576,0),MATCH((CUADRO!K$5&amp;$E923),'Hoja de Trabajo para listado'!$CD$151:$DC$151,0)),0)</f>
        <v>0</v>
      </c>
      <c r="L923" s="245">
        <f ca="1">+IFERROR(INDEX('Hoja de Trabajo para listado'!$A$155:$Z$1048576,MATCH($A923,'Hoja de Trabajo para listado'!$A$155:$A$1048576,0),MATCH((CUADRO!L$5&amp;$E923),'Hoja de Trabajo para listado'!$A$151:$Z$151,0)),0)+IFERROR(INDEX('Hoja de Trabajo para listado'!$AB$155:$BA$1048576,MATCH($A923,'Hoja de Trabajo para listado'!$AB$155:$AB$1048576,0),MATCH((CUADRO!L$5&amp;$E923),'Hoja de Trabajo para listado'!$AB$151:$BA$151,0)),0)+IFERROR(INDEX('Hoja de Trabajo para listado'!$BC$155:$CB$1048576,MATCH($A923,'Hoja de Trabajo para listado'!$BC$155:$BC$1048576,0),MATCH((CUADRO!L$5&amp;$E923),'Hoja de Trabajo para listado'!$BC$151:$CB$151,0)),0)+IFERROR(INDEX('Hoja de Trabajo para listado'!$DE$153:$DG$274,MATCH($A923,'Hoja de Trabajo para listado'!$DE$153:$DE$1048576,0),MATCH((CUADRO!L$5&amp;$E923),'Hoja de Trabajo para listado'!$DE$151:$DG$151,0)),0)+IFERROR(INDEX('Hoja de Trabajo para listado'!$CD$155:$DC$1048576,MATCH($A923,'Hoja de Trabajo para listado'!$CD$155:$CD$1048576,0),MATCH((CUADRO!L$5&amp;$E923),'Hoja de Trabajo para listado'!$CD$151:$DC$151,0)),0)</f>
        <v>0</v>
      </c>
      <c r="M923" s="245">
        <f ca="1">+IFERROR(INDEX('Hoja de Trabajo para listado'!$A$155:$Z$1048576,MATCH($A923,'Hoja de Trabajo para listado'!$A$155:$A$1048576,0),MATCH((CUADRO!M$5&amp;$E923),'Hoja de Trabajo para listado'!$A$151:$Z$151,0)),0)+IFERROR(INDEX('Hoja de Trabajo para listado'!$AB$155:$BA$1048576,MATCH($A923,'Hoja de Trabajo para listado'!$AB$155:$AB$1048576,0),MATCH((CUADRO!M$5&amp;$E923),'Hoja de Trabajo para listado'!$AB$151:$BA$151,0)),0)+IFERROR(INDEX('Hoja de Trabajo para listado'!$BC$155:$CB$1048576,MATCH($A923,'Hoja de Trabajo para listado'!$BC$155:$BC$1048576,0),MATCH((CUADRO!M$5&amp;$E923),'Hoja de Trabajo para listado'!$BC$151:$CB$151,0)),0)+IFERROR(INDEX('Hoja de Trabajo para listado'!$DE$153:$DG$274,MATCH($A923,'Hoja de Trabajo para listado'!$DE$153:$DE$1048576,0),MATCH((CUADRO!M$5&amp;$E923),'Hoja de Trabajo para listado'!$DE$151:$DG$151,0)),0)+IFERROR(INDEX('Hoja de Trabajo para listado'!$CD$155:$DC$1048576,MATCH($A923,'Hoja de Trabajo para listado'!$CD$155:$CD$1048576,0),MATCH((CUADRO!M$5&amp;$E923),'Hoja de Trabajo para listado'!$CD$151:$DC$151,0)),0)</f>
        <v>0</v>
      </c>
      <c r="N923" s="245">
        <f ca="1">+IFERROR(INDEX('Hoja de Trabajo para listado'!$A$155:$Z$1048576,MATCH($A923,'Hoja de Trabajo para listado'!$A$155:$A$1048576,0),MATCH((CUADRO!N$5&amp;$E923),'Hoja de Trabajo para listado'!$A$151:$Z$151,0)),0)+IFERROR(INDEX('Hoja de Trabajo para listado'!$AB$155:$BA$1048576,MATCH($A923,'Hoja de Trabajo para listado'!$AB$155:$AB$1048576,0),MATCH((CUADRO!N$5&amp;$E923),'Hoja de Trabajo para listado'!$AB$151:$BA$151,0)),0)+IFERROR(INDEX('Hoja de Trabajo para listado'!$BC$155:$CB$1048576,MATCH($A923,'Hoja de Trabajo para listado'!$BC$155:$BC$1048576,0),MATCH((CUADRO!N$5&amp;$E923),'Hoja de Trabajo para listado'!$BC$151:$CB$151,0)),0)+IFERROR(INDEX('Hoja de Trabajo para listado'!$DE$153:$DG$274,MATCH($A923,'Hoja de Trabajo para listado'!$DE$153:$DE$1048576,0),MATCH((CUADRO!N$5&amp;$E923),'Hoja de Trabajo para listado'!$DE$151:$DG$151,0)),0)+IFERROR(INDEX('Hoja de Trabajo para listado'!$CD$155:$DC$1048576,MATCH($A923,'Hoja de Trabajo para listado'!$CD$155:$CD$1048576,0),MATCH((CUADRO!N$5&amp;$E923),'Hoja de Trabajo para listado'!$CD$151:$DC$151,0)),0)</f>
        <v>0</v>
      </c>
      <c r="O923" s="245">
        <f ca="1">+IFERROR(INDEX('Hoja de Trabajo para listado'!$A$155:$Z$1048576,MATCH($A923,'Hoja de Trabajo para listado'!$A$155:$A$1048576,0),MATCH((CUADRO!O$5&amp;$E923),'Hoja de Trabajo para listado'!$A$151:$Z$151,0)),0)+IFERROR(INDEX('Hoja de Trabajo para listado'!$AB$155:$BA$1048576,MATCH($A923,'Hoja de Trabajo para listado'!$AB$155:$AB$1048576,0),MATCH((CUADRO!O$5&amp;$E923),'Hoja de Trabajo para listado'!$AB$151:$BA$151,0)),0)+IFERROR(INDEX('Hoja de Trabajo para listado'!$BC$155:$CB$1048576,MATCH($A923,'Hoja de Trabajo para listado'!$BC$155:$BC$1048576,0),MATCH((CUADRO!O$5&amp;$E923),'Hoja de Trabajo para listado'!$BC$151:$CB$151,0)),0)+IFERROR(INDEX('Hoja de Trabajo para listado'!$DE$153:$DG$274,MATCH($A923,'Hoja de Trabajo para listado'!$DE$153:$DE$1048576,0),MATCH((CUADRO!O$5&amp;$E923),'Hoja de Trabajo para listado'!$DE$151:$DG$151,0)),0)+IFERROR(INDEX('Hoja de Trabajo para listado'!$CD$155:$DC$1048576,MATCH($A923,'Hoja de Trabajo para listado'!$CD$155:$CD$1048576,0),MATCH((CUADRO!O$5&amp;$E923),'Hoja de Trabajo para listado'!$CD$151:$DC$151,0)),0)</f>
        <v>0</v>
      </c>
      <c r="P923" s="245">
        <f ca="1">+IFERROR(INDEX('Hoja de Trabajo para listado'!$A$155:$Z$1048576,MATCH($A923,'Hoja de Trabajo para listado'!$A$155:$A$1048576,0),MATCH((CUADRO!P$5&amp;$E923),'Hoja de Trabajo para listado'!$A$151:$Z$151,0)),0)+IFERROR(INDEX('Hoja de Trabajo para listado'!$AB$155:$BA$1048576,MATCH($A923,'Hoja de Trabajo para listado'!$AB$155:$AB$1048576,0),MATCH((CUADRO!P$5&amp;$E923),'Hoja de Trabajo para listado'!$AB$151:$BA$151,0)),0)+IFERROR(INDEX('Hoja de Trabajo para listado'!$BC$155:$CB$1048576,MATCH($A923,'Hoja de Trabajo para listado'!$BC$155:$BC$1048576,0),MATCH((CUADRO!P$5&amp;$E923),'Hoja de Trabajo para listado'!$BC$151:$CB$151,0)),0)+IFERROR(INDEX('Hoja de Trabajo para listado'!$DE$153:$DG$274,MATCH($A923,'Hoja de Trabajo para listado'!$DE$153:$DE$1048576,0),MATCH((CUADRO!P$5&amp;$E923),'Hoja de Trabajo para listado'!$DE$151:$DG$151,0)),0)+IFERROR(INDEX('Hoja de Trabajo para listado'!$CD$155:$DC$1048576,MATCH($A923,'Hoja de Trabajo para listado'!$CD$155:$CD$1048576,0),MATCH((CUADRO!P$5&amp;$E923),'Hoja de Trabajo para listado'!$CD$151:$DC$151,0)),0)</f>
        <v>0</v>
      </c>
      <c r="Q923" s="245">
        <f ca="1">+IFERROR(INDEX('Hoja de Trabajo para listado'!$A$155:$Z$1048576,MATCH($A923,'Hoja de Trabajo para listado'!$A$155:$A$1048576,0),MATCH((CUADRO!Q$5&amp;$E923),'Hoja de Trabajo para listado'!$A$151:$Z$151,0)),0)+IFERROR(INDEX('Hoja de Trabajo para listado'!$AB$155:$BA$1048576,MATCH($A923,'Hoja de Trabajo para listado'!$AB$155:$AB$1048576,0),MATCH((CUADRO!Q$5&amp;$E923),'Hoja de Trabajo para listado'!$AB$151:$BA$151,0)),0)+IFERROR(INDEX('Hoja de Trabajo para listado'!$BC$155:$CB$1048576,MATCH($A923,'Hoja de Trabajo para listado'!$BC$155:$BC$1048576,0),MATCH((CUADRO!Q$5&amp;$E923),'Hoja de Trabajo para listado'!$BC$151:$CB$151,0)),0)+IFERROR(INDEX('Hoja de Trabajo para listado'!$DE$153:$DG$274,MATCH($A923,'Hoja de Trabajo para listado'!$DE$153:$DE$1048576,0),MATCH((CUADRO!Q$5&amp;$E923),'Hoja de Trabajo para listado'!$DE$151:$DG$151,0)),0)+IFERROR(INDEX('Hoja de Trabajo para listado'!$CD$155:$DC$1048576,MATCH($A923,'Hoja de Trabajo para listado'!$CD$155:$CD$1048576,0),MATCH((CUADRO!Q$5&amp;$E923),'Hoja de Trabajo para listado'!$CD$151:$DC$151,0)),0)</f>
        <v>0</v>
      </c>
      <c r="R923" s="245">
        <f t="shared" ca="1" si="31"/>
        <v>0</v>
      </c>
      <c r="S923" s="259">
        <f ca="1">+R922+R923</f>
        <v>0</v>
      </c>
      <c r="T923" s="245">
        <f ca="1">+S923</f>
        <v>0</v>
      </c>
      <c r="U923" s="244">
        <f t="shared" si="32"/>
        <v>2</v>
      </c>
      <c r="V923" s="333" t="str">
        <f>+VLOOKUP(A923,bd_lista!$A$3:$E$590,5,FALSE)</f>
        <v>Gobiernos Autonomos Municipales</v>
      </c>
      <c r="W923" s="384"/>
      <c r="X923" s="242">
        <f>+VLOOKUP(A923,[3]Sheet1!$A$13:$D$744,4,FALSE)</f>
        <v>0</v>
      </c>
      <c r="Y923" s="242" t="e">
        <f>+VLOOKUP(X923,bd_lista!$A$3:$C$590,3,FALSE)</f>
        <v>#N/A</v>
      </c>
      <c r="Z923" s="292"/>
      <c r="AA923" s="293"/>
    </row>
    <row r="924" spans="1:27" customFormat="1" ht="15" hidden="1" customHeight="1">
      <c r="A924" s="32">
        <v>1606</v>
      </c>
      <c r="B924" s="388">
        <f>+A924</f>
        <v>1606</v>
      </c>
      <c r="C924" s="247" t="str">
        <f>+VLOOKUP(A924,bd_lista!$A$3:$C$590,3,FALSE)</f>
        <v>Gobierno Autónomo Municipal de Villamontes</v>
      </c>
      <c r="D924" s="385" t="str">
        <f>+C924</f>
        <v>Gobierno Autónomo Municipal de Villamontes</v>
      </c>
      <c r="E924" s="242" t="s">
        <v>1304</v>
      </c>
      <c r="F924" s="243">
        <f ca="1">+IFERROR(INDEX('Hoja de Trabajo para listado'!$A$155:$Z$1048576,MATCH($A924,'Hoja de Trabajo para listado'!$A$155:$A$1048576,0),MATCH((CUADRO!F$5&amp;$E924),'Hoja de Trabajo para listado'!$A$151:$Z$151,0)),0)+IFERROR(INDEX('Hoja de Trabajo para listado'!$AB$155:$BA$1048576,MATCH($A924,'Hoja de Trabajo para listado'!$AB$155:$AB$1048576,0),MATCH((CUADRO!F$5&amp;$E924),'Hoja de Trabajo para listado'!$AB$151:$BA$151,0)),0)+IFERROR(INDEX('Hoja de Trabajo para listado'!$BC$155:$CB$1048576,MATCH($A924,'Hoja de Trabajo para listado'!$BC$155:$BC$1048576,0),MATCH((CUADRO!F$5&amp;$E924),'Hoja de Trabajo para listado'!$BC$151:$CB$151,0)),0)+IFERROR(INDEX('Hoja de Trabajo para listado'!$DE$153:$DG$274,MATCH($A924,'Hoja de Trabajo para listado'!$DE$153:$DE$1048576,0),MATCH((CUADRO!F$5&amp;$E924),'Hoja de Trabajo para listado'!$DE$151:$DG$151,0)),0)+IFERROR(INDEX('Hoja de Trabajo para listado'!$CD$155:$DC$1048576,MATCH($A924,'Hoja de Trabajo para listado'!$CD$155:$CD$1048576,0),MATCH((CUADRO!F$5&amp;$E924),'Hoja de Trabajo para listado'!$CD$151:$DC$151,0)),0)</f>
        <v>0</v>
      </c>
      <c r="G924" s="243">
        <f ca="1">+IFERROR(INDEX('Hoja de Trabajo para listado'!$A$155:$Z$1048576,MATCH($A924,'Hoja de Trabajo para listado'!$A$155:$A$1048576,0),MATCH((CUADRO!G$5&amp;$E924),'Hoja de Trabajo para listado'!$A$151:$Z$151,0)),0)+IFERROR(INDEX('Hoja de Trabajo para listado'!$AB$155:$BA$1048576,MATCH($A924,'Hoja de Trabajo para listado'!$AB$155:$AB$1048576,0),MATCH((CUADRO!G$5&amp;$E924),'Hoja de Trabajo para listado'!$AB$151:$BA$151,0)),0)+IFERROR(INDEX('Hoja de Trabajo para listado'!$BC$155:$CB$1048576,MATCH($A924,'Hoja de Trabajo para listado'!$BC$155:$BC$1048576,0),MATCH((CUADRO!G$5&amp;$E924),'Hoja de Trabajo para listado'!$BC$151:$CB$151,0)),0)+IFERROR(INDEX('Hoja de Trabajo para listado'!$DE$153:$DG$274,MATCH($A924,'Hoja de Trabajo para listado'!$DE$153:$DE$1048576,0),MATCH((CUADRO!G$5&amp;$E924),'Hoja de Trabajo para listado'!$DE$151:$DG$151,0)),0)+IFERROR(INDEX('Hoja de Trabajo para listado'!$CD$155:$DC$1048576,MATCH($A924,'Hoja de Trabajo para listado'!$CD$155:$CD$1048576,0),MATCH((CUADRO!G$5&amp;$E924),'Hoja de Trabajo para listado'!$CD$151:$DC$151,0)),0)</f>
        <v>0</v>
      </c>
      <c r="H924" s="243">
        <f ca="1">+IFERROR(INDEX('Hoja de Trabajo para listado'!$A$155:$Z$1048576,MATCH($A924,'Hoja de Trabajo para listado'!$A$155:$A$1048576,0),MATCH((CUADRO!H$5&amp;$E924),'Hoja de Trabajo para listado'!$A$151:$Z$151,0)),0)+IFERROR(INDEX('Hoja de Trabajo para listado'!$AB$155:$BA$1048576,MATCH($A924,'Hoja de Trabajo para listado'!$AB$155:$AB$1048576,0),MATCH((CUADRO!H$5&amp;$E924),'Hoja de Trabajo para listado'!$AB$151:$BA$151,0)),0)+IFERROR(INDEX('Hoja de Trabajo para listado'!$BC$155:$CB$1048576,MATCH($A924,'Hoja de Trabajo para listado'!$BC$155:$BC$1048576,0),MATCH((CUADRO!H$5&amp;$E924),'Hoja de Trabajo para listado'!$BC$151:$CB$151,0)),0)+IFERROR(INDEX('Hoja de Trabajo para listado'!$DE$153:$DG$274,MATCH($A924,'Hoja de Trabajo para listado'!$DE$153:$DE$1048576,0),MATCH((CUADRO!H$5&amp;$E924),'Hoja de Trabajo para listado'!$DE$151:$DG$151,0)),0)+IFERROR(INDEX('Hoja de Trabajo para listado'!$CD$155:$DC$1048576,MATCH($A924,'Hoja de Trabajo para listado'!$CD$155:$CD$1048576,0),MATCH((CUADRO!H$5&amp;$E924),'Hoja de Trabajo para listado'!$CD$151:$DC$151,0)),0)</f>
        <v>0</v>
      </c>
      <c r="I924" s="243">
        <f ca="1">+IFERROR(INDEX('Hoja de Trabajo para listado'!$A$155:$Z$1048576,MATCH($A924,'Hoja de Trabajo para listado'!$A$155:$A$1048576,0),MATCH((CUADRO!I$5&amp;$E924),'Hoja de Trabajo para listado'!$A$151:$Z$151,0)),0)+IFERROR(INDEX('Hoja de Trabajo para listado'!$AB$155:$BA$1048576,MATCH($A924,'Hoja de Trabajo para listado'!$AB$155:$AB$1048576,0),MATCH((CUADRO!I$5&amp;$E924),'Hoja de Trabajo para listado'!$AB$151:$BA$151,0)),0)+IFERROR(INDEX('Hoja de Trabajo para listado'!$BC$155:$CB$1048576,MATCH($A924,'Hoja de Trabajo para listado'!$BC$155:$BC$1048576,0),MATCH((CUADRO!I$5&amp;$E924),'Hoja de Trabajo para listado'!$BC$151:$CB$151,0)),0)+IFERROR(INDEX('Hoja de Trabajo para listado'!$DE$153:$DG$274,MATCH($A924,'Hoja de Trabajo para listado'!$DE$153:$DE$1048576,0),MATCH((CUADRO!I$5&amp;$E924),'Hoja de Trabajo para listado'!$DE$151:$DG$151,0)),0)+IFERROR(INDEX('Hoja de Trabajo para listado'!$CD$155:$DC$1048576,MATCH($A924,'Hoja de Trabajo para listado'!$CD$155:$CD$1048576,0),MATCH((CUADRO!I$5&amp;$E924),'Hoja de Trabajo para listado'!$CD$151:$DC$151,0)),0)</f>
        <v>0</v>
      </c>
      <c r="J924" s="243">
        <f ca="1">+IFERROR(INDEX('Hoja de Trabajo para listado'!$A$155:$Z$1048576,MATCH($A924,'Hoja de Trabajo para listado'!$A$155:$A$1048576,0),MATCH((CUADRO!J$5&amp;$E924),'Hoja de Trabajo para listado'!$A$151:$Z$151,0)),0)+IFERROR(INDEX('Hoja de Trabajo para listado'!$AB$155:$BA$1048576,MATCH($A924,'Hoja de Trabajo para listado'!$AB$155:$AB$1048576,0),MATCH((CUADRO!J$5&amp;$E924),'Hoja de Trabajo para listado'!$AB$151:$BA$151,0)),0)+IFERROR(INDEX('Hoja de Trabajo para listado'!$BC$155:$CB$1048576,MATCH($A924,'Hoja de Trabajo para listado'!$BC$155:$BC$1048576,0),MATCH((CUADRO!J$5&amp;$E924),'Hoja de Trabajo para listado'!$BC$151:$CB$151,0)),0)+IFERROR(INDEX('Hoja de Trabajo para listado'!$DE$153:$DG$274,MATCH($A924,'Hoja de Trabajo para listado'!$DE$153:$DE$1048576,0),MATCH((CUADRO!J$5&amp;$E924),'Hoja de Trabajo para listado'!$DE$151:$DG$151,0)),0)+IFERROR(INDEX('Hoja de Trabajo para listado'!$CD$155:$DC$1048576,MATCH($A924,'Hoja de Trabajo para listado'!$CD$155:$CD$1048576,0),MATCH((CUADRO!J$5&amp;$E924),'Hoja de Trabajo para listado'!$CD$151:$DC$151,0)),0)</f>
        <v>0</v>
      </c>
      <c r="K924" s="243">
        <f ca="1">+IFERROR(INDEX('Hoja de Trabajo para listado'!$A$155:$Z$1048576,MATCH($A924,'Hoja de Trabajo para listado'!$A$155:$A$1048576,0),MATCH((CUADRO!K$5&amp;$E924),'Hoja de Trabajo para listado'!$A$151:$Z$151,0)),0)+IFERROR(INDEX('Hoja de Trabajo para listado'!$AB$155:$BA$1048576,MATCH($A924,'Hoja de Trabajo para listado'!$AB$155:$AB$1048576,0),MATCH((CUADRO!K$5&amp;$E924),'Hoja de Trabajo para listado'!$AB$151:$BA$151,0)),0)+IFERROR(INDEX('Hoja de Trabajo para listado'!$BC$155:$CB$1048576,MATCH($A924,'Hoja de Trabajo para listado'!$BC$155:$BC$1048576,0),MATCH((CUADRO!K$5&amp;$E924),'Hoja de Trabajo para listado'!$BC$151:$CB$151,0)),0)+IFERROR(INDEX('Hoja de Trabajo para listado'!$DE$153:$DG$274,MATCH($A924,'Hoja de Trabajo para listado'!$DE$153:$DE$1048576,0),MATCH((CUADRO!K$5&amp;$E924),'Hoja de Trabajo para listado'!$DE$151:$DG$151,0)),0)+IFERROR(INDEX('Hoja de Trabajo para listado'!$CD$155:$DC$1048576,MATCH($A924,'Hoja de Trabajo para listado'!$CD$155:$CD$1048576,0),MATCH((CUADRO!K$5&amp;$E924),'Hoja de Trabajo para listado'!$CD$151:$DC$151,0)),0)</f>
        <v>0</v>
      </c>
      <c r="L924" s="243">
        <f ca="1">+IFERROR(INDEX('Hoja de Trabajo para listado'!$A$155:$Z$1048576,MATCH($A924,'Hoja de Trabajo para listado'!$A$155:$A$1048576,0),MATCH((CUADRO!L$5&amp;$E924),'Hoja de Trabajo para listado'!$A$151:$Z$151,0)),0)+IFERROR(INDEX('Hoja de Trabajo para listado'!$AB$155:$BA$1048576,MATCH($A924,'Hoja de Trabajo para listado'!$AB$155:$AB$1048576,0),MATCH((CUADRO!L$5&amp;$E924),'Hoja de Trabajo para listado'!$AB$151:$BA$151,0)),0)+IFERROR(INDEX('Hoja de Trabajo para listado'!$BC$155:$CB$1048576,MATCH($A924,'Hoja de Trabajo para listado'!$BC$155:$BC$1048576,0),MATCH((CUADRO!L$5&amp;$E924),'Hoja de Trabajo para listado'!$BC$151:$CB$151,0)),0)+IFERROR(INDEX('Hoja de Trabajo para listado'!$DE$153:$DG$274,MATCH($A924,'Hoja de Trabajo para listado'!$DE$153:$DE$1048576,0),MATCH((CUADRO!L$5&amp;$E924),'Hoja de Trabajo para listado'!$DE$151:$DG$151,0)),0)+IFERROR(INDEX('Hoja de Trabajo para listado'!$CD$155:$DC$1048576,MATCH($A924,'Hoja de Trabajo para listado'!$CD$155:$CD$1048576,0),MATCH((CUADRO!L$5&amp;$E924),'Hoja de Trabajo para listado'!$CD$151:$DC$151,0)),0)</f>
        <v>0</v>
      </c>
      <c r="M924" s="243">
        <f ca="1">+IFERROR(INDEX('Hoja de Trabajo para listado'!$A$155:$Z$1048576,MATCH($A924,'Hoja de Trabajo para listado'!$A$155:$A$1048576,0),MATCH((CUADRO!M$5&amp;$E924),'Hoja de Trabajo para listado'!$A$151:$Z$151,0)),0)+IFERROR(INDEX('Hoja de Trabajo para listado'!$AB$155:$BA$1048576,MATCH($A924,'Hoja de Trabajo para listado'!$AB$155:$AB$1048576,0),MATCH((CUADRO!M$5&amp;$E924),'Hoja de Trabajo para listado'!$AB$151:$BA$151,0)),0)+IFERROR(INDEX('Hoja de Trabajo para listado'!$BC$155:$CB$1048576,MATCH($A924,'Hoja de Trabajo para listado'!$BC$155:$BC$1048576,0),MATCH((CUADRO!M$5&amp;$E924),'Hoja de Trabajo para listado'!$BC$151:$CB$151,0)),0)+IFERROR(INDEX('Hoja de Trabajo para listado'!$DE$153:$DG$274,MATCH($A924,'Hoja de Trabajo para listado'!$DE$153:$DE$1048576,0),MATCH((CUADRO!M$5&amp;$E924),'Hoja de Trabajo para listado'!$DE$151:$DG$151,0)),0)+IFERROR(INDEX('Hoja de Trabajo para listado'!$CD$155:$DC$1048576,MATCH($A924,'Hoja de Trabajo para listado'!$CD$155:$CD$1048576,0),MATCH((CUADRO!M$5&amp;$E924),'Hoja de Trabajo para listado'!$CD$151:$DC$151,0)),0)</f>
        <v>0</v>
      </c>
      <c r="N924" s="243">
        <f ca="1">+IFERROR(INDEX('Hoja de Trabajo para listado'!$A$155:$Z$1048576,MATCH($A924,'Hoja de Trabajo para listado'!$A$155:$A$1048576,0),MATCH((CUADRO!N$5&amp;$E924),'Hoja de Trabajo para listado'!$A$151:$Z$151,0)),0)+IFERROR(INDEX('Hoja de Trabajo para listado'!$AB$155:$BA$1048576,MATCH($A924,'Hoja de Trabajo para listado'!$AB$155:$AB$1048576,0),MATCH((CUADRO!N$5&amp;$E924),'Hoja de Trabajo para listado'!$AB$151:$BA$151,0)),0)+IFERROR(INDEX('Hoja de Trabajo para listado'!$BC$155:$CB$1048576,MATCH($A924,'Hoja de Trabajo para listado'!$BC$155:$BC$1048576,0),MATCH((CUADRO!N$5&amp;$E924),'Hoja de Trabajo para listado'!$BC$151:$CB$151,0)),0)+IFERROR(INDEX('Hoja de Trabajo para listado'!$DE$153:$DG$274,MATCH($A924,'Hoja de Trabajo para listado'!$DE$153:$DE$1048576,0),MATCH((CUADRO!N$5&amp;$E924),'Hoja de Trabajo para listado'!$DE$151:$DG$151,0)),0)+IFERROR(INDEX('Hoja de Trabajo para listado'!$CD$155:$DC$1048576,MATCH($A924,'Hoja de Trabajo para listado'!$CD$155:$CD$1048576,0),MATCH((CUADRO!N$5&amp;$E924),'Hoja de Trabajo para listado'!$CD$151:$DC$151,0)),0)</f>
        <v>0</v>
      </c>
      <c r="O924" s="243">
        <f ca="1">+IFERROR(INDEX('Hoja de Trabajo para listado'!$A$155:$Z$1048576,MATCH($A924,'Hoja de Trabajo para listado'!$A$155:$A$1048576,0),MATCH((CUADRO!O$5&amp;$E924),'Hoja de Trabajo para listado'!$A$151:$Z$151,0)),0)+IFERROR(INDEX('Hoja de Trabajo para listado'!$AB$155:$BA$1048576,MATCH($A924,'Hoja de Trabajo para listado'!$AB$155:$AB$1048576,0),MATCH((CUADRO!O$5&amp;$E924),'Hoja de Trabajo para listado'!$AB$151:$BA$151,0)),0)+IFERROR(INDEX('Hoja de Trabajo para listado'!$BC$155:$CB$1048576,MATCH($A924,'Hoja de Trabajo para listado'!$BC$155:$BC$1048576,0),MATCH((CUADRO!O$5&amp;$E924),'Hoja de Trabajo para listado'!$BC$151:$CB$151,0)),0)+IFERROR(INDEX('Hoja de Trabajo para listado'!$DE$153:$DG$274,MATCH($A924,'Hoja de Trabajo para listado'!$DE$153:$DE$1048576,0),MATCH((CUADRO!O$5&amp;$E924),'Hoja de Trabajo para listado'!$DE$151:$DG$151,0)),0)+IFERROR(INDEX('Hoja de Trabajo para listado'!$CD$155:$DC$1048576,MATCH($A924,'Hoja de Trabajo para listado'!$CD$155:$CD$1048576,0),MATCH((CUADRO!O$5&amp;$E924),'Hoja de Trabajo para listado'!$CD$151:$DC$151,0)),0)</f>
        <v>0</v>
      </c>
      <c r="P924" s="243">
        <f ca="1">+IFERROR(INDEX('Hoja de Trabajo para listado'!$A$155:$Z$1048576,MATCH($A924,'Hoja de Trabajo para listado'!$A$155:$A$1048576,0),MATCH((CUADRO!P$5&amp;$E924),'Hoja de Trabajo para listado'!$A$151:$Z$151,0)),0)+IFERROR(INDEX('Hoja de Trabajo para listado'!$AB$155:$BA$1048576,MATCH($A924,'Hoja de Trabajo para listado'!$AB$155:$AB$1048576,0),MATCH((CUADRO!P$5&amp;$E924),'Hoja de Trabajo para listado'!$AB$151:$BA$151,0)),0)+IFERROR(INDEX('Hoja de Trabajo para listado'!$BC$155:$CB$1048576,MATCH($A924,'Hoja de Trabajo para listado'!$BC$155:$BC$1048576,0),MATCH((CUADRO!P$5&amp;$E924),'Hoja de Trabajo para listado'!$BC$151:$CB$151,0)),0)+IFERROR(INDEX('Hoja de Trabajo para listado'!$DE$153:$DG$274,MATCH($A924,'Hoja de Trabajo para listado'!$DE$153:$DE$1048576,0),MATCH((CUADRO!P$5&amp;$E924),'Hoja de Trabajo para listado'!$DE$151:$DG$151,0)),0)+IFERROR(INDEX('Hoja de Trabajo para listado'!$CD$155:$DC$1048576,MATCH($A924,'Hoja de Trabajo para listado'!$CD$155:$CD$1048576,0),MATCH((CUADRO!P$5&amp;$E924),'Hoja de Trabajo para listado'!$CD$151:$DC$151,0)),0)</f>
        <v>0</v>
      </c>
      <c r="Q924" s="243">
        <f ca="1">+IFERROR(INDEX('Hoja de Trabajo para listado'!$A$155:$Z$1048576,MATCH($A924,'Hoja de Trabajo para listado'!$A$155:$A$1048576,0),MATCH((CUADRO!Q$5&amp;$E924),'Hoja de Trabajo para listado'!$A$151:$Z$151,0)),0)+IFERROR(INDEX('Hoja de Trabajo para listado'!$AB$155:$BA$1048576,MATCH($A924,'Hoja de Trabajo para listado'!$AB$155:$AB$1048576,0),MATCH((CUADRO!Q$5&amp;$E924),'Hoja de Trabajo para listado'!$AB$151:$BA$151,0)),0)+IFERROR(INDEX('Hoja de Trabajo para listado'!$BC$155:$CB$1048576,MATCH($A924,'Hoja de Trabajo para listado'!$BC$155:$BC$1048576,0),MATCH((CUADRO!Q$5&amp;$E924),'Hoja de Trabajo para listado'!$BC$151:$CB$151,0)),0)+IFERROR(INDEX('Hoja de Trabajo para listado'!$DE$153:$DG$274,MATCH($A924,'Hoja de Trabajo para listado'!$DE$153:$DE$1048576,0),MATCH((CUADRO!Q$5&amp;$E924),'Hoja de Trabajo para listado'!$DE$151:$DG$151,0)),0)+IFERROR(INDEX('Hoja de Trabajo para listado'!$CD$155:$DC$1048576,MATCH($A924,'Hoja de Trabajo para listado'!$CD$155:$CD$1048576,0),MATCH((CUADRO!Q$5&amp;$E924),'Hoja de Trabajo para listado'!$CD$151:$DC$151,0)),0)</f>
        <v>0</v>
      </c>
      <c r="R924" s="243">
        <f t="shared" ca="1" si="31"/>
        <v>0</v>
      </c>
      <c r="S924" s="249"/>
      <c r="T924" s="243">
        <f ca="1">+T925</f>
        <v>0</v>
      </c>
      <c r="U924" s="242">
        <f t="shared" si="32"/>
        <v>1</v>
      </c>
      <c r="V924" s="333" t="str">
        <f>+VLOOKUP(A924,bd_lista!$A$3:$E$590,5,FALSE)</f>
        <v>Gobiernos Autonomos Municipales</v>
      </c>
      <c r="W924" s="383" t="str">
        <f>+V924</f>
        <v>Gobiernos Autonomos Municipales</v>
      </c>
      <c r="X924" s="242">
        <f>+VLOOKUP(A924,[3]Sheet1!$A$13:$D$744,4,FALSE)</f>
        <v>0</v>
      </c>
      <c r="Y924" s="242" t="e">
        <f>+VLOOKUP(X924,bd_lista!$A$3:$C$590,3,FALSE)</f>
        <v>#N/A</v>
      </c>
      <c r="Z924" s="294">
        <f>+X924</f>
        <v>0</v>
      </c>
      <c r="AA924" s="295" t="e">
        <f>+Y924</f>
        <v>#N/A</v>
      </c>
    </row>
    <row r="925" spans="1:27" customFormat="1" ht="15" hidden="1" customHeight="1">
      <c r="A925" s="32">
        <v>1606</v>
      </c>
      <c r="B925" s="389"/>
      <c r="C925" s="247" t="str">
        <f>+VLOOKUP(A925,bd_lista!$A$3:$C$590,3,FALSE)</f>
        <v>Gobierno Autónomo Municipal de Villamontes</v>
      </c>
      <c r="D925" s="386"/>
      <c r="E925" s="244" t="s">
        <v>1305</v>
      </c>
      <c r="F925" s="245">
        <f ca="1">+IFERROR(INDEX('Hoja de Trabajo para listado'!$A$155:$Z$1048576,MATCH($A925,'Hoja de Trabajo para listado'!$A$155:$A$1048576,0),MATCH((CUADRO!F$5&amp;$E925),'Hoja de Trabajo para listado'!$A$151:$Z$151,0)),0)+IFERROR(INDEX('Hoja de Trabajo para listado'!$AB$155:$BA$1048576,MATCH($A925,'Hoja de Trabajo para listado'!$AB$155:$AB$1048576,0),MATCH((CUADRO!F$5&amp;$E925),'Hoja de Trabajo para listado'!$AB$151:$BA$151,0)),0)+IFERROR(INDEX('Hoja de Trabajo para listado'!$BC$155:$CB$1048576,MATCH($A925,'Hoja de Trabajo para listado'!$BC$155:$BC$1048576,0),MATCH((CUADRO!F$5&amp;$E925),'Hoja de Trabajo para listado'!$BC$151:$CB$151,0)),0)+IFERROR(INDEX('Hoja de Trabajo para listado'!$DE$153:$DG$274,MATCH($A925,'Hoja de Trabajo para listado'!$DE$153:$DE$1048576,0),MATCH((CUADRO!F$5&amp;$E925),'Hoja de Trabajo para listado'!$DE$151:$DG$151,0)),0)+IFERROR(INDEX('Hoja de Trabajo para listado'!$CD$155:$DC$1048576,MATCH($A925,'Hoja de Trabajo para listado'!$CD$155:$CD$1048576,0),MATCH((CUADRO!F$5&amp;$E925),'Hoja de Trabajo para listado'!$CD$151:$DC$151,0)),0)</f>
        <v>0</v>
      </c>
      <c r="G925" s="245">
        <f ca="1">+IFERROR(INDEX('Hoja de Trabajo para listado'!$A$155:$Z$1048576,MATCH($A925,'Hoja de Trabajo para listado'!$A$155:$A$1048576,0),MATCH((CUADRO!G$5&amp;$E925),'Hoja de Trabajo para listado'!$A$151:$Z$151,0)),0)+IFERROR(INDEX('Hoja de Trabajo para listado'!$AB$155:$BA$1048576,MATCH($A925,'Hoja de Trabajo para listado'!$AB$155:$AB$1048576,0),MATCH((CUADRO!G$5&amp;$E925),'Hoja de Trabajo para listado'!$AB$151:$BA$151,0)),0)+IFERROR(INDEX('Hoja de Trabajo para listado'!$BC$155:$CB$1048576,MATCH($A925,'Hoja de Trabajo para listado'!$BC$155:$BC$1048576,0),MATCH((CUADRO!G$5&amp;$E925),'Hoja de Trabajo para listado'!$BC$151:$CB$151,0)),0)+IFERROR(INDEX('Hoja de Trabajo para listado'!$DE$153:$DG$274,MATCH($A925,'Hoja de Trabajo para listado'!$DE$153:$DE$1048576,0),MATCH((CUADRO!G$5&amp;$E925),'Hoja de Trabajo para listado'!$DE$151:$DG$151,0)),0)+IFERROR(INDEX('Hoja de Trabajo para listado'!$CD$155:$DC$1048576,MATCH($A925,'Hoja de Trabajo para listado'!$CD$155:$CD$1048576,0),MATCH((CUADRO!G$5&amp;$E925),'Hoja de Trabajo para listado'!$CD$151:$DC$151,0)),0)</f>
        <v>0</v>
      </c>
      <c r="H925" s="245">
        <f ca="1">+IFERROR(INDEX('Hoja de Trabajo para listado'!$A$155:$Z$1048576,MATCH($A925,'Hoja de Trabajo para listado'!$A$155:$A$1048576,0),MATCH((CUADRO!H$5&amp;$E925),'Hoja de Trabajo para listado'!$A$151:$Z$151,0)),0)+IFERROR(INDEX('Hoja de Trabajo para listado'!$AB$155:$BA$1048576,MATCH($A925,'Hoja de Trabajo para listado'!$AB$155:$AB$1048576,0),MATCH((CUADRO!H$5&amp;$E925),'Hoja de Trabajo para listado'!$AB$151:$BA$151,0)),0)+IFERROR(INDEX('Hoja de Trabajo para listado'!$BC$155:$CB$1048576,MATCH($A925,'Hoja de Trabajo para listado'!$BC$155:$BC$1048576,0),MATCH((CUADRO!H$5&amp;$E925),'Hoja de Trabajo para listado'!$BC$151:$CB$151,0)),0)+IFERROR(INDEX('Hoja de Trabajo para listado'!$DE$153:$DG$274,MATCH($A925,'Hoja de Trabajo para listado'!$DE$153:$DE$1048576,0),MATCH((CUADRO!H$5&amp;$E925),'Hoja de Trabajo para listado'!$DE$151:$DG$151,0)),0)+IFERROR(INDEX('Hoja de Trabajo para listado'!$CD$155:$DC$1048576,MATCH($A925,'Hoja de Trabajo para listado'!$CD$155:$CD$1048576,0),MATCH((CUADRO!H$5&amp;$E925),'Hoja de Trabajo para listado'!$CD$151:$DC$151,0)),0)</f>
        <v>0</v>
      </c>
      <c r="I925" s="245">
        <f ca="1">+IFERROR(INDEX('Hoja de Trabajo para listado'!$A$155:$Z$1048576,MATCH($A925,'Hoja de Trabajo para listado'!$A$155:$A$1048576,0),MATCH((CUADRO!I$5&amp;$E925),'Hoja de Trabajo para listado'!$A$151:$Z$151,0)),0)+IFERROR(INDEX('Hoja de Trabajo para listado'!$AB$155:$BA$1048576,MATCH($A925,'Hoja de Trabajo para listado'!$AB$155:$AB$1048576,0),MATCH((CUADRO!I$5&amp;$E925),'Hoja de Trabajo para listado'!$AB$151:$BA$151,0)),0)+IFERROR(INDEX('Hoja de Trabajo para listado'!$BC$155:$CB$1048576,MATCH($A925,'Hoja de Trabajo para listado'!$BC$155:$BC$1048576,0),MATCH((CUADRO!I$5&amp;$E925),'Hoja de Trabajo para listado'!$BC$151:$CB$151,0)),0)+IFERROR(INDEX('Hoja de Trabajo para listado'!$DE$153:$DG$274,MATCH($A925,'Hoja de Trabajo para listado'!$DE$153:$DE$1048576,0),MATCH((CUADRO!I$5&amp;$E925),'Hoja de Trabajo para listado'!$DE$151:$DG$151,0)),0)+IFERROR(INDEX('Hoja de Trabajo para listado'!$CD$155:$DC$1048576,MATCH($A925,'Hoja de Trabajo para listado'!$CD$155:$CD$1048576,0),MATCH((CUADRO!I$5&amp;$E925),'Hoja de Trabajo para listado'!$CD$151:$DC$151,0)),0)</f>
        <v>0</v>
      </c>
      <c r="J925" s="245">
        <f ca="1">+IFERROR(INDEX('Hoja de Trabajo para listado'!$A$155:$Z$1048576,MATCH($A925,'Hoja de Trabajo para listado'!$A$155:$A$1048576,0),MATCH((CUADRO!J$5&amp;$E925),'Hoja de Trabajo para listado'!$A$151:$Z$151,0)),0)+IFERROR(INDEX('Hoja de Trabajo para listado'!$AB$155:$BA$1048576,MATCH($A925,'Hoja de Trabajo para listado'!$AB$155:$AB$1048576,0),MATCH((CUADRO!J$5&amp;$E925),'Hoja de Trabajo para listado'!$AB$151:$BA$151,0)),0)+IFERROR(INDEX('Hoja de Trabajo para listado'!$BC$155:$CB$1048576,MATCH($A925,'Hoja de Trabajo para listado'!$BC$155:$BC$1048576,0),MATCH((CUADRO!J$5&amp;$E925),'Hoja de Trabajo para listado'!$BC$151:$CB$151,0)),0)+IFERROR(INDEX('Hoja de Trabajo para listado'!$DE$153:$DG$274,MATCH($A925,'Hoja de Trabajo para listado'!$DE$153:$DE$1048576,0),MATCH((CUADRO!J$5&amp;$E925),'Hoja de Trabajo para listado'!$DE$151:$DG$151,0)),0)+IFERROR(INDEX('Hoja de Trabajo para listado'!$CD$155:$DC$1048576,MATCH($A925,'Hoja de Trabajo para listado'!$CD$155:$CD$1048576,0),MATCH((CUADRO!J$5&amp;$E925),'Hoja de Trabajo para listado'!$CD$151:$DC$151,0)),0)</f>
        <v>0</v>
      </c>
      <c r="K925" s="245">
        <f ca="1">+IFERROR(INDEX('Hoja de Trabajo para listado'!$A$155:$Z$1048576,MATCH($A925,'Hoja de Trabajo para listado'!$A$155:$A$1048576,0),MATCH((CUADRO!K$5&amp;$E925),'Hoja de Trabajo para listado'!$A$151:$Z$151,0)),0)+IFERROR(INDEX('Hoja de Trabajo para listado'!$AB$155:$BA$1048576,MATCH($A925,'Hoja de Trabajo para listado'!$AB$155:$AB$1048576,0),MATCH((CUADRO!K$5&amp;$E925),'Hoja de Trabajo para listado'!$AB$151:$BA$151,0)),0)+IFERROR(INDEX('Hoja de Trabajo para listado'!$BC$155:$CB$1048576,MATCH($A925,'Hoja de Trabajo para listado'!$BC$155:$BC$1048576,0),MATCH((CUADRO!K$5&amp;$E925),'Hoja de Trabajo para listado'!$BC$151:$CB$151,0)),0)+IFERROR(INDEX('Hoja de Trabajo para listado'!$DE$153:$DG$274,MATCH($A925,'Hoja de Trabajo para listado'!$DE$153:$DE$1048576,0),MATCH((CUADRO!K$5&amp;$E925),'Hoja de Trabajo para listado'!$DE$151:$DG$151,0)),0)+IFERROR(INDEX('Hoja de Trabajo para listado'!$CD$155:$DC$1048576,MATCH($A925,'Hoja de Trabajo para listado'!$CD$155:$CD$1048576,0),MATCH((CUADRO!K$5&amp;$E925),'Hoja de Trabajo para listado'!$CD$151:$DC$151,0)),0)</f>
        <v>0</v>
      </c>
      <c r="L925" s="245">
        <f ca="1">+IFERROR(INDEX('Hoja de Trabajo para listado'!$A$155:$Z$1048576,MATCH($A925,'Hoja de Trabajo para listado'!$A$155:$A$1048576,0),MATCH((CUADRO!L$5&amp;$E925),'Hoja de Trabajo para listado'!$A$151:$Z$151,0)),0)+IFERROR(INDEX('Hoja de Trabajo para listado'!$AB$155:$BA$1048576,MATCH($A925,'Hoja de Trabajo para listado'!$AB$155:$AB$1048576,0),MATCH((CUADRO!L$5&amp;$E925),'Hoja de Trabajo para listado'!$AB$151:$BA$151,0)),0)+IFERROR(INDEX('Hoja de Trabajo para listado'!$BC$155:$CB$1048576,MATCH($A925,'Hoja de Trabajo para listado'!$BC$155:$BC$1048576,0),MATCH((CUADRO!L$5&amp;$E925),'Hoja de Trabajo para listado'!$BC$151:$CB$151,0)),0)+IFERROR(INDEX('Hoja de Trabajo para listado'!$DE$153:$DG$274,MATCH($A925,'Hoja de Trabajo para listado'!$DE$153:$DE$1048576,0),MATCH((CUADRO!L$5&amp;$E925),'Hoja de Trabajo para listado'!$DE$151:$DG$151,0)),0)+IFERROR(INDEX('Hoja de Trabajo para listado'!$CD$155:$DC$1048576,MATCH($A925,'Hoja de Trabajo para listado'!$CD$155:$CD$1048576,0),MATCH((CUADRO!L$5&amp;$E925),'Hoja de Trabajo para listado'!$CD$151:$DC$151,0)),0)</f>
        <v>0</v>
      </c>
      <c r="M925" s="245">
        <f ca="1">+IFERROR(INDEX('Hoja de Trabajo para listado'!$A$155:$Z$1048576,MATCH($A925,'Hoja de Trabajo para listado'!$A$155:$A$1048576,0),MATCH((CUADRO!M$5&amp;$E925),'Hoja de Trabajo para listado'!$A$151:$Z$151,0)),0)+IFERROR(INDEX('Hoja de Trabajo para listado'!$AB$155:$BA$1048576,MATCH($A925,'Hoja de Trabajo para listado'!$AB$155:$AB$1048576,0),MATCH((CUADRO!M$5&amp;$E925),'Hoja de Trabajo para listado'!$AB$151:$BA$151,0)),0)+IFERROR(INDEX('Hoja de Trabajo para listado'!$BC$155:$CB$1048576,MATCH($A925,'Hoja de Trabajo para listado'!$BC$155:$BC$1048576,0),MATCH((CUADRO!M$5&amp;$E925),'Hoja de Trabajo para listado'!$BC$151:$CB$151,0)),0)+IFERROR(INDEX('Hoja de Trabajo para listado'!$DE$153:$DG$274,MATCH($A925,'Hoja de Trabajo para listado'!$DE$153:$DE$1048576,0),MATCH((CUADRO!M$5&amp;$E925),'Hoja de Trabajo para listado'!$DE$151:$DG$151,0)),0)+IFERROR(INDEX('Hoja de Trabajo para listado'!$CD$155:$DC$1048576,MATCH($A925,'Hoja de Trabajo para listado'!$CD$155:$CD$1048576,0),MATCH((CUADRO!M$5&amp;$E925),'Hoja de Trabajo para listado'!$CD$151:$DC$151,0)),0)</f>
        <v>0</v>
      </c>
      <c r="N925" s="245">
        <f ca="1">+IFERROR(INDEX('Hoja de Trabajo para listado'!$A$155:$Z$1048576,MATCH($A925,'Hoja de Trabajo para listado'!$A$155:$A$1048576,0),MATCH((CUADRO!N$5&amp;$E925),'Hoja de Trabajo para listado'!$A$151:$Z$151,0)),0)+IFERROR(INDEX('Hoja de Trabajo para listado'!$AB$155:$BA$1048576,MATCH($A925,'Hoja de Trabajo para listado'!$AB$155:$AB$1048576,0),MATCH((CUADRO!N$5&amp;$E925),'Hoja de Trabajo para listado'!$AB$151:$BA$151,0)),0)+IFERROR(INDEX('Hoja de Trabajo para listado'!$BC$155:$CB$1048576,MATCH($A925,'Hoja de Trabajo para listado'!$BC$155:$BC$1048576,0),MATCH((CUADRO!N$5&amp;$E925),'Hoja de Trabajo para listado'!$BC$151:$CB$151,0)),0)+IFERROR(INDEX('Hoja de Trabajo para listado'!$DE$153:$DG$274,MATCH($A925,'Hoja de Trabajo para listado'!$DE$153:$DE$1048576,0),MATCH((CUADRO!N$5&amp;$E925),'Hoja de Trabajo para listado'!$DE$151:$DG$151,0)),0)+IFERROR(INDEX('Hoja de Trabajo para listado'!$CD$155:$DC$1048576,MATCH($A925,'Hoja de Trabajo para listado'!$CD$155:$CD$1048576,0),MATCH((CUADRO!N$5&amp;$E925),'Hoja de Trabajo para listado'!$CD$151:$DC$151,0)),0)</f>
        <v>0</v>
      </c>
      <c r="O925" s="245">
        <f ca="1">+IFERROR(INDEX('Hoja de Trabajo para listado'!$A$155:$Z$1048576,MATCH($A925,'Hoja de Trabajo para listado'!$A$155:$A$1048576,0),MATCH((CUADRO!O$5&amp;$E925),'Hoja de Trabajo para listado'!$A$151:$Z$151,0)),0)+IFERROR(INDEX('Hoja de Trabajo para listado'!$AB$155:$BA$1048576,MATCH($A925,'Hoja de Trabajo para listado'!$AB$155:$AB$1048576,0),MATCH((CUADRO!O$5&amp;$E925),'Hoja de Trabajo para listado'!$AB$151:$BA$151,0)),0)+IFERROR(INDEX('Hoja de Trabajo para listado'!$BC$155:$CB$1048576,MATCH($A925,'Hoja de Trabajo para listado'!$BC$155:$BC$1048576,0),MATCH((CUADRO!O$5&amp;$E925),'Hoja de Trabajo para listado'!$BC$151:$CB$151,0)),0)+IFERROR(INDEX('Hoja de Trabajo para listado'!$DE$153:$DG$274,MATCH($A925,'Hoja de Trabajo para listado'!$DE$153:$DE$1048576,0),MATCH((CUADRO!O$5&amp;$E925),'Hoja de Trabajo para listado'!$DE$151:$DG$151,0)),0)+IFERROR(INDEX('Hoja de Trabajo para listado'!$CD$155:$DC$1048576,MATCH($A925,'Hoja de Trabajo para listado'!$CD$155:$CD$1048576,0),MATCH((CUADRO!O$5&amp;$E925),'Hoja de Trabajo para listado'!$CD$151:$DC$151,0)),0)</f>
        <v>0</v>
      </c>
      <c r="P925" s="245">
        <f ca="1">+IFERROR(INDEX('Hoja de Trabajo para listado'!$A$155:$Z$1048576,MATCH($A925,'Hoja de Trabajo para listado'!$A$155:$A$1048576,0),MATCH((CUADRO!P$5&amp;$E925),'Hoja de Trabajo para listado'!$A$151:$Z$151,0)),0)+IFERROR(INDEX('Hoja de Trabajo para listado'!$AB$155:$BA$1048576,MATCH($A925,'Hoja de Trabajo para listado'!$AB$155:$AB$1048576,0),MATCH((CUADRO!P$5&amp;$E925),'Hoja de Trabajo para listado'!$AB$151:$BA$151,0)),0)+IFERROR(INDEX('Hoja de Trabajo para listado'!$BC$155:$CB$1048576,MATCH($A925,'Hoja de Trabajo para listado'!$BC$155:$BC$1048576,0),MATCH((CUADRO!P$5&amp;$E925),'Hoja de Trabajo para listado'!$BC$151:$CB$151,0)),0)+IFERROR(INDEX('Hoja de Trabajo para listado'!$DE$153:$DG$274,MATCH($A925,'Hoja de Trabajo para listado'!$DE$153:$DE$1048576,0),MATCH((CUADRO!P$5&amp;$E925),'Hoja de Trabajo para listado'!$DE$151:$DG$151,0)),0)+IFERROR(INDEX('Hoja de Trabajo para listado'!$CD$155:$DC$1048576,MATCH($A925,'Hoja de Trabajo para listado'!$CD$155:$CD$1048576,0),MATCH((CUADRO!P$5&amp;$E925),'Hoja de Trabajo para listado'!$CD$151:$DC$151,0)),0)</f>
        <v>0</v>
      </c>
      <c r="Q925" s="245">
        <f ca="1">+IFERROR(INDEX('Hoja de Trabajo para listado'!$A$155:$Z$1048576,MATCH($A925,'Hoja de Trabajo para listado'!$A$155:$A$1048576,0),MATCH((CUADRO!Q$5&amp;$E925),'Hoja de Trabajo para listado'!$A$151:$Z$151,0)),0)+IFERROR(INDEX('Hoja de Trabajo para listado'!$AB$155:$BA$1048576,MATCH($A925,'Hoja de Trabajo para listado'!$AB$155:$AB$1048576,0),MATCH((CUADRO!Q$5&amp;$E925),'Hoja de Trabajo para listado'!$AB$151:$BA$151,0)),0)+IFERROR(INDEX('Hoja de Trabajo para listado'!$BC$155:$CB$1048576,MATCH($A925,'Hoja de Trabajo para listado'!$BC$155:$BC$1048576,0),MATCH((CUADRO!Q$5&amp;$E925),'Hoja de Trabajo para listado'!$BC$151:$CB$151,0)),0)+IFERROR(INDEX('Hoja de Trabajo para listado'!$DE$153:$DG$274,MATCH($A925,'Hoja de Trabajo para listado'!$DE$153:$DE$1048576,0),MATCH((CUADRO!Q$5&amp;$E925),'Hoja de Trabajo para listado'!$DE$151:$DG$151,0)),0)+IFERROR(INDEX('Hoja de Trabajo para listado'!$CD$155:$DC$1048576,MATCH($A925,'Hoja de Trabajo para listado'!$CD$155:$CD$1048576,0),MATCH((CUADRO!Q$5&amp;$E925),'Hoja de Trabajo para listado'!$CD$151:$DC$151,0)),0)</f>
        <v>0</v>
      </c>
      <c r="R925" s="245">
        <f t="shared" ca="1" si="31"/>
        <v>0</v>
      </c>
      <c r="S925" s="259">
        <f ca="1">+R924+R925</f>
        <v>0</v>
      </c>
      <c r="T925" s="245">
        <f ca="1">+S925</f>
        <v>0</v>
      </c>
      <c r="U925" s="244">
        <f t="shared" si="32"/>
        <v>2</v>
      </c>
      <c r="V925" s="333" t="str">
        <f>+VLOOKUP(A925,bd_lista!$A$3:$E$590,5,FALSE)</f>
        <v>Gobiernos Autonomos Municipales</v>
      </c>
      <c r="W925" s="384"/>
      <c r="X925" s="242">
        <f>+VLOOKUP(A925,[3]Sheet1!$A$13:$D$744,4,FALSE)</f>
        <v>0</v>
      </c>
      <c r="Y925" s="242" t="e">
        <f>+VLOOKUP(X925,bd_lista!$A$3:$C$590,3,FALSE)</f>
        <v>#N/A</v>
      </c>
      <c r="Z925" s="292"/>
      <c r="AA925" s="293"/>
    </row>
    <row r="926" spans="1:27" customFormat="1" ht="15" hidden="1" customHeight="1">
      <c r="A926" s="32">
        <v>1607</v>
      </c>
      <c r="B926" s="388">
        <f>+A926</f>
        <v>1607</v>
      </c>
      <c r="C926" s="247" t="str">
        <f>+VLOOKUP(A926,bd_lista!$A$3:$C$590,3,FALSE)</f>
        <v>Gobierno Autónomo Municipal de Uriondo (Concepción)</v>
      </c>
      <c r="D926" s="385" t="str">
        <f>+C926</f>
        <v>Gobierno Autónomo Municipal de Uriondo (Concepción)</v>
      </c>
      <c r="E926" s="242" t="s">
        <v>1304</v>
      </c>
      <c r="F926" s="243">
        <f ca="1">+IFERROR(INDEX('Hoja de Trabajo para listado'!$A$155:$Z$1048576,MATCH($A926,'Hoja de Trabajo para listado'!$A$155:$A$1048576,0),MATCH((CUADRO!F$5&amp;$E926),'Hoja de Trabajo para listado'!$A$151:$Z$151,0)),0)+IFERROR(INDEX('Hoja de Trabajo para listado'!$AB$155:$BA$1048576,MATCH($A926,'Hoja de Trabajo para listado'!$AB$155:$AB$1048576,0),MATCH((CUADRO!F$5&amp;$E926),'Hoja de Trabajo para listado'!$AB$151:$BA$151,0)),0)+IFERROR(INDEX('Hoja de Trabajo para listado'!$BC$155:$CB$1048576,MATCH($A926,'Hoja de Trabajo para listado'!$BC$155:$BC$1048576,0),MATCH((CUADRO!F$5&amp;$E926),'Hoja de Trabajo para listado'!$BC$151:$CB$151,0)),0)+IFERROR(INDEX('Hoja de Trabajo para listado'!$DE$153:$DG$274,MATCH($A926,'Hoja de Trabajo para listado'!$DE$153:$DE$1048576,0),MATCH((CUADRO!F$5&amp;$E926),'Hoja de Trabajo para listado'!$DE$151:$DG$151,0)),0)+IFERROR(INDEX('Hoja de Trabajo para listado'!$CD$155:$DC$1048576,MATCH($A926,'Hoja de Trabajo para listado'!$CD$155:$CD$1048576,0),MATCH((CUADRO!F$5&amp;$E926),'Hoja de Trabajo para listado'!$CD$151:$DC$151,0)),0)</f>
        <v>0</v>
      </c>
      <c r="G926" s="243">
        <f ca="1">+IFERROR(INDEX('Hoja de Trabajo para listado'!$A$155:$Z$1048576,MATCH($A926,'Hoja de Trabajo para listado'!$A$155:$A$1048576,0),MATCH((CUADRO!G$5&amp;$E926),'Hoja de Trabajo para listado'!$A$151:$Z$151,0)),0)+IFERROR(INDEX('Hoja de Trabajo para listado'!$AB$155:$BA$1048576,MATCH($A926,'Hoja de Trabajo para listado'!$AB$155:$AB$1048576,0),MATCH((CUADRO!G$5&amp;$E926),'Hoja de Trabajo para listado'!$AB$151:$BA$151,0)),0)+IFERROR(INDEX('Hoja de Trabajo para listado'!$BC$155:$CB$1048576,MATCH($A926,'Hoja de Trabajo para listado'!$BC$155:$BC$1048576,0),MATCH((CUADRO!G$5&amp;$E926),'Hoja de Trabajo para listado'!$BC$151:$CB$151,0)),0)+IFERROR(INDEX('Hoja de Trabajo para listado'!$DE$153:$DG$274,MATCH($A926,'Hoja de Trabajo para listado'!$DE$153:$DE$1048576,0),MATCH((CUADRO!G$5&amp;$E926),'Hoja de Trabajo para listado'!$DE$151:$DG$151,0)),0)+IFERROR(INDEX('Hoja de Trabajo para listado'!$CD$155:$DC$1048576,MATCH($A926,'Hoja de Trabajo para listado'!$CD$155:$CD$1048576,0),MATCH((CUADRO!G$5&amp;$E926),'Hoja de Trabajo para listado'!$CD$151:$DC$151,0)),0)</f>
        <v>0</v>
      </c>
      <c r="H926" s="243">
        <f ca="1">+IFERROR(INDEX('Hoja de Trabajo para listado'!$A$155:$Z$1048576,MATCH($A926,'Hoja de Trabajo para listado'!$A$155:$A$1048576,0),MATCH((CUADRO!H$5&amp;$E926),'Hoja de Trabajo para listado'!$A$151:$Z$151,0)),0)+IFERROR(INDEX('Hoja de Trabajo para listado'!$AB$155:$BA$1048576,MATCH($A926,'Hoja de Trabajo para listado'!$AB$155:$AB$1048576,0),MATCH((CUADRO!H$5&amp;$E926),'Hoja de Trabajo para listado'!$AB$151:$BA$151,0)),0)+IFERROR(INDEX('Hoja de Trabajo para listado'!$BC$155:$CB$1048576,MATCH($A926,'Hoja de Trabajo para listado'!$BC$155:$BC$1048576,0),MATCH((CUADRO!H$5&amp;$E926),'Hoja de Trabajo para listado'!$BC$151:$CB$151,0)),0)+IFERROR(INDEX('Hoja de Trabajo para listado'!$DE$153:$DG$274,MATCH($A926,'Hoja de Trabajo para listado'!$DE$153:$DE$1048576,0),MATCH((CUADRO!H$5&amp;$E926),'Hoja de Trabajo para listado'!$DE$151:$DG$151,0)),0)+IFERROR(INDEX('Hoja de Trabajo para listado'!$CD$155:$DC$1048576,MATCH($A926,'Hoja de Trabajo para listado'!$CD$155:$CD$1048576,0),MATCH((CUADRO!H$5&amp;$E926),'Hoja de Trabajo para listado'!$CD$151:$DC$151,0)),0)</f>
        <v>0</v>
      </c>
      <c r="I926" s="243">
        <f ca="1">+IFERROR(INDEX('Hoja de Trabajo para listado'!$A$155:$Z$1048576,MATCH($A926,'Hoja de Trabajo para listado'!$A$155:$A$1048576,0),MATCH((CUADRO!I$5&amp;$E926),'Hoja de Trabajo para listado'!$A$151:$Z$151,0)),0)+IFERROR(INDEX('Hoja de Trabajo para listado'!$AB$155:$BA$1048576,MATCH($A926,'Hoja de Trabajo para listado'!$AB$155:$AB$1048576,0),MATCH((CUADRO!I$5&amp;$E926),'Hoja de Trabajo para listado'!$AB$151:$BA$151,0)),0)+IFERROR(INDEX('Hoja de Trabajo para listado'!$BC$155:$CB$1048576,MATCH($A926,'Hoja de Trabajo para listado'!$BC$155:$BC$1048576,0),MATCH((CUADRO!I$5&amp;$E926),'Hoja de Trabajo para listado'!$BC$151:$CB$151,0)),0)+IFERROR(INDEX('Hoja de Trabajo para listado'!$DE$153:$DG$274,MATCH($A926,'Hoja de Trabajo para listado'!$DE$153:$DE$1048576,0),MATCH((CUADRO!I$5&amp;$E926),'Hoja de Trabajo para listado'!$DE$151:$DG$151,0)),0)+IFERROR(INDEX('Hoja de Trabajo para listado'!$CD$155:$DC$1048576,MATCH($A926,'Hoja de Trabajo para listado'!$CD$155:$CD$1048576,0),MATCH((CUADRO!I$5&amp;$E926),'Hoja de Trabajo para listado'!$CD$151:$DC$151,0)),0)</f>
        <v>0</v>
      </c>
      <c r="J926" s="243">
        <f ca="1">+IFERROR(INDEX('Hoja de Trabajo para listado'!$A$155:$Z$1048576,MATCH($A926,'Hoja de Trabajo para listado'!$A$155:$A$1048576,0),MATCH((CUADRO!J$5&amp;$E926),'Hoja de Trabajo para listado'!$A$151:$Z$151,0)),0)+IFERROR(INDEX('Hoja de Trabajo para listado'!$AB$155:$BA$1048576,MATCH($A926,'Hoja de Trabajo para listado'!$AB$155:$AB$1048576,0),MATCH((CUADRO!J$5&amp;$E926),'Hoja de Trabajo para listado'!$AB$151:$BA$151,0)),0)+IFERROR(INDEX('Hoja de Trabajo para listado'!$BC$155:$CB$1048576,MATCH($A926,'Hoja de Trabajo para listado'!$BC$155:$BC$1048576,0),MATCH((CUADRO!J$5&amp;$E926),'Hoja de Trabajo para listado'!$BC$151:$CB$151,0)),0)+IFERROR(INDEX('Hoja de Trabajo para listado'!$DE$153:$DG$274,MATCH($A926,'Hoja de Trabajo para listado'!$DE$153:$DE$1048576,0),MATCH((CUADRO!J$5&amp;$E926),'Hoja de Trabajo para listado'!$DE$151:$DG$151,0)),0)+IFERROR(INDEX('Hoja de Trabajo para listado'!$CD$155:$DC$1048576,MATCH($A926,'Hoja de Trabajo para listado'!$CD$155:$CD$1048576,0),MATCH((CUADRO!J$5&amp;$E926),'Hoja de Trabajo para listado'!$CD$151:$DC$151,0)),0)</f>
        <v>0</v>
      </c>
      <c r="K926" s="243">
        <f ca="1">+IFERROR(INDEX('Hoja de Trabajo para listado'!$A$155:$Z$1048576,MATCH($A926,'Hoja de Trabajo para listado'!$A$155:$A$1048576,0),MATCH((CUADRO!K$5&amp;$E926),'Hoja de Trabajo para listado'!$A$151:$Z$151,0)),0)+IFERROR(INDEX('Hoja de Trabajo para listado'!$AB$155:$BA$1048576,MATCH($A926,'Hoja de Trabajo para listado'!$AB$155:$AB$1048576,0),MATCH((CUADRO!K$5&amp;$E926),'Hoja de Trabajo para listado'!$AB$151:$BA$151,0)),0)+IFERROR(INDEX('Hoja de Trabajo para listado'!$BC$155:$CB$1048576,MATCH($A926,'Hoja de Trabajo para listado'!$BC$155:$BC$1048576,0),MATCH((CUADRO!K$5&amp;$E926),'Hoja de Trabajo para listado'!$BC$151:$CB$151,0)),0)+IFERROR(INDEX('Hoja de Trabajo para listado'!$DE$153:$DG$274,MATCH($A926,'Hoja de Trabajo para listado'!$DE$153:$DE$1048576,0),MATCH((CUADRO!K$5&amp;$E926),'Hoja de Trabajo para listado'!$DE$151:$DG$151,0)),0)+IFERROR(INDEX('Hoja de Trabajo para listado'!$CD$155:$DC$1048576,MATCH($A926,'Hoja de Trabajo para listado'!$CD$155:$CD$1048576,0),MATCH((CUADRO!K$5&amp;$E926),'Hoja de Trabajo para listado'!$CD$151:$DC$151,0)),0)</f>
        <v>0</v>
      </c>
      <c r="L926" s="243">
        <f ca="1">+IFERROR(INDEX('Hoja de Trabajo para listado'!$A$155:$Z$1048576,MATCH($A926,'Hoja de Trabajo para listado'!$A$155:$A$1048576,0),MATCH((CUADRO!L$5&amp;$E926),'Hoja de Trabajo para listado'!$A$151:$Z$151,0)),0)+IFERROR(INDEX('Hoja de Trabajo para listado'!$AB$155:$BA$1048576,MATCH($A926,'Hoja de Trabajo para listado'!$AB$155:$AB$1048576,0),MATCH((CUADRO!L$5&amp;$E926),'Hoja de Trabajo para listado'!$AB$151:$BA$151,0)),0)+IFERROR(INDEX('Hoja de Trabajo para listado'!$BC$155:$CB$1048576,MATCH($A926,'Hoja de Trabajo para listado'!$BC$155:$BC$1048576,0),MATCH((CUADRO!L$5&amp;$E926),'Hoja de Trabajo para listado'!$BC$151:$CB$151,0)),0)+IFERROR(INDEX('Hoja de Trabajo para listado'!$DE$153:$DG$274,MATCH($A926,'Hoja de Trabajo para listado'!$DE$153:$DE$1048576,0),MATCH((CUADRO!L$5&amp;$E926),'Hoja de Trabajo para listado'!$DE$151:$DG$151,0)),0)+IFERROR(INDEX('Hoja de Trabajo para listado'!$CD$155:$DC$1048576,MATCH($A926,'Hoja de Trabajo para listado'!$CD$155:$CD$1048576,0),MATCH((CUADRO!L$5&amp;$E926),'Hoja de Trabajo para listado'!$CD$151:$DC$151,0)),0)</f>
        <v>0</v>
      </c>
      <c r="M926" s="243">
        <f ca="1">+IFERROR(INDEX('Hoja de Trabajo para listado'!$A$155:$Z$1048576,MATCH($A926,'Hoja de Trabajo para listado'!$A$155:$A$1048576,0),MATCH((CUADRO!M$5&amp;$E926),'Hoja de Trabajo para listado'!$A$151:$Z$151,0)),0)+IFERROR(INDEX('Hoja de Trabajo para listado'!$AB$155:$BA$1048576,MATCH($A926,'Hoja de Trabajo para listado'!$AB$155:$AB$1048576,0),MATCH((CUADRO!M$5&amp;$E926),'Hoja de Trabajo para listado'!$AB$151:$BA$151,0)),0)+IFERROR(INDEX('Hoja de Trabajo para listado'!$BC$155:$CB$1048576,MATCH($A926,'Hoja de Trabajo para listado'!$BC$155:$BC$1048576,0),MATCH((CUADRO!M$5&amp;$E926),'Hoja de Trabajo para listado'!$BC$151:$CB$151,0)),0)+IFERROR(INDEX('Hoja de Trabajo para listado'!$DE$153:$DG$274,MATCH($A926,'Hoja de Trabajo para listado'!$DE$153:$DE$1048576,0),MATCH((CUADRO!M$5&amp;$E926),'Hoja de Trabajo para listado'!$DE$151:$DG$151,0)),0)+IFERROR(INDEX('Hoja de Trabajo para listado'!$CD$155:$DC$1048576,MATCH($A926,'Hoja de Trabajo para listado'!$CD$155:$CD$1048576,0),MATCH((CUADRO!M$5&amp;$E926),'Hoja de Trabajo para listado'!$CD$151:$DC$151,0)),0)</f>
        <v>0</v>
      </c>
      <c r="N926" s="243">
        <f ca="1">+IFERROR(INDEX('Hoja de Trabajo para listado'!$A$155:$Z$1048576,MATCH($A926,'Hoja de Trabajo para listado'!$A$155:$A$1048576,0),MATCH((CUADRO!N$5&amp;$E926),'Hoja de Trabajo para listado'!$A$151:$Z$151,0)),0)+IFERROR(INDEX('Hoja de Trabajo para listado'!$AB$155:$BA$1048576,MATCH($A926,'Hoja de Trabajo para listado'!$AB$155:$AB$1048576,0),MATCH((CUADRO!N$5&amp;$E926),'Hoja de Trabajo para listado'!$AB$151:$BA$151,0)),0)+IFERROR(INDEX('Hoja de Trabajo para listado'!$BC$155:$CB$1048576,MATCH($A926,'Hoja de Trabajo para listado'!$BC$155:$BC$1048576,0),MATCH((CUADRO!N$5&amp;$E926),'Hoja de Trabajo para listado'!$BC$151:$CB$151,0)),0)+IFERROR(INDEX('Hoja de Trabajo para listado'!$DE$153:$DG$274,MATCH($A926,'Hoja de Trabajo para listado'!$DE$153:$DE$1048576,0),MATCH((CUADRO!N$5&amp;$E926),'Hoja de Trabajo para listado'!$DE$151:$DG$151,0)),0)+IFERROR(INDEX('Hoja de Trabajo para listado'!$CD$155:$DC$1048576,MATCH($A926,'Hoja de Trabajo para listado'!$CD$155:$CD$1048576,0),MATCH((CUADRO!N$5&amp;$E926),'Hoja de Trabajo para listado'!$CD$151:$DC$151,0)),0)</f>
        <v>0</v>
      </c>
      <c r="O926" s="243">
        <f ca="1">+IFERROR(INDEX('Hoja de Trabajo para listado'!$A$155:$Z$1048576,MATCH($A926,'Hoja de Trabajo para listado'!$A$155:$A$1048576,0),MATCH((CUADRO!O$5&amp;$E926),'Hoja de Trabajo para listado'!$A$151:$Z$151,0)),0)+IFERROR(INDEX('Hoja de Trabajo para listado'!$AB$155:$BA$1048576,MATCH($A926,'Hoja de Trabajo para listado'!$AB$155:$AB$1048576,0),MATCH((CUADRO!O$5&amp;$E926),'Hoja de Trabajo para listado'!$AB$151:$BA$151,0)),0)+IFERROR(INDEX('Hoja de Trabajo para listado'!$BC$155:$CB$1048576,MATCH($A926,'Hoja de Trabajo para listado'!$BC$155:$BC$1048576,0),MATCH((CUADRO!O$5&amp;$E926),'Hoja de Trabajo para listado'!$BC$151:$CB$151,0)),0)+IFERROR(INDEX('Hoja de Trabajo para listado'!$DE$153:$DG$274,MATCH($A926,'Hoja de Trabajo para listado'!$DE$153:$DE$1048576,0),MATCH((CUADRO!O$5&amp;$E926),'Hoja de Trabajo para listado'!$DE$151:$DG$151,0)),0)+IFERROR(INDEX('Hoja de Trabajo para listado'!$CD$155:$DC$1048576,MATCH($A926,'Hoja de Trabajo para listado'!$CD$155:$CD$1048576,0),MATCH((CUADRO!O$5&amp;$E926),'Hoja de Trabajo para listado'!$CD$151:$DC$151,0)),0)</f>
        <v>0</v>
      </c>
      <c r="P926" s="243">
        <f ca="1">+IFERROR(INDEX('Hoja de Trabajo para listado'!$A$155:$Z$1048576,MATCH($A926,'Hoja de Trabajo para listado'!$A$155:$A$1048576,0),MATCH((CUADRO!P$5&amp;$E926),'Hoja de Trabajo para listado'!$A$151:$Z$151,0)),0)+IFERROR(INDEX('Hoja de Trabajo para listado'!$AB$155:$BA$1048576,MATCH($A926,'Hoja de Trabajo para listado'!$AB$155:$AB$1048576,0),MATCH((CUADRO!P$5&amp;$E926),'Hoja de Trabajo para listado'!$AB$151:$BA$151,0)),0)+IFERROR(INDEX('Hoja de Trabajo para listado'!$BC$155:$CB$1048576,MATCH($A926,'Hoja de Trabajo para listado'!$BC$155:$BC$1048576,0),MATCH((CUADRO!P$5&amp;$E926),'Hoja de Trabajo para listado'!$BC$151:$CB$151,0)),0)+IFERROR(INDEX('Hoja de Trabajo para listado'!$DE$153:$DG$274,MATCH($A926,'Hoja de Trabajo para listado'!$DE$153:$DE$1048576,0),MATCH((CUADRO!P$5&amp;$E926),'Hoja de Trabajo para listado'!$DE$151:$DG$151,0)),0)+IFERROR(INDEX('Hoja de Trabajo para listado'!$CD$155:$DC$1048576,MATCH($A926,'Hoja de Trabajo para listado'!$CD$155:$CD$1048576,0),MATCH((CUADRO!P$5&amp;$E926),'Hoja de Trabajo para listado'!$CD$151:$DC$151,0)),0)</f>
        <v>0</v>
      </c>
      <c r="Q926" s="243">
        <f ca="1">+IFERROR(INDEX('Hoja de Trabajo para listado'!$A$155:$Z$1048576,MATCH($A926,'Hoja de Trabajo para listado'!$A$155:$A$1048576,0),MATCH((CUADRO!Q$5&amp;$E926),'Hoja de Trabajo para listado'!$A$151:$Z$151,0)),0)+IFERROR(INDEX('Hoja de Trabajo para listado'!$AB$155:$BA$1048576,MATCH($A926,'Hoja de Trabajo para listado'!$AB$155:$AB$1048576,0),MATCH((CUADRO!Q$5&amp;$E926),'Hoja de Trabajo para listado'!$AB$151:$BA$151,0)),0)+IFERROR(INDEX('Hoja de Trabajo para listado'!$BC$155:$CB$1048576,MATCH($A926,'Hoja de Trabajo para listado'!$BC$155:$BC$1048576,0),MATCH((CUADRO!Q$5&amp;$E926),'Hoja de Trabajo para listado'!$BC$151:$CB$151,0)),0)+IFERROR(INDEX('Hoja de Trabajo para listado'!$DE$153:$DG$274,MATCH($A926,'Hoja de Trabajo para listado'!$DE$153:$DE$1048576,0),MATCH((CUADRO!Q$5&amp;$E926),'Hoja de Trabajo para listado'!$DE$151:$DG$151,0)),0)+IFERROR(INDEX('Hoja de Trabajo para listado'!$CD$155:$DC$1048576,MATCH($A926,'Hoja de Trabajo para listado'!$CD$155:$CD$1048576,0),MATCH((CUADRO!Q$5&amp;$E926),'Hoja de Trabajo para listado'!$CD$151:$DC$151,0)),0)</f>
        <v>0</v>
      </c>
      <c r="R926" s="243">
        <f t="shared" ca="1" si="31"/>
        <v>0</v>
      </c>
      <c r="S926" s="249"/>
      <c r="T926" s="243">
        <f ca="1">+T927</f>
        <v>0</v>
      </c>
      <c r="U926" s="242">
        <f t="shared" si="32"/>
        <v>1</v>
      </c>
      <c r="V926" s="333" t="str">
        <f>+VLOOKUP(A926,bd_lista!$A$3:$E$590,5,FALSE)</f>
        <v>Gobiernos Autonomos Municipales</v>
      </c>
      <c r="W926" s="383" t="str">
        <f>+V926</f>
        <v>Gobiernos Autonomos Municipales</v>
      </c>
      <c r="X926" s="242">
        <f>+VLOOKUP(A926,[3]Sheet1!$A$13:$D$744,4,FALSE)</f>
        <v>0</v>
      </c>
      <c r="Y926" s="242" t="e">
        <f>+VLOOKUP(X926,bd_lista!$A$3:$C$590,3,FALSE)</f>
        <v>#N/A</v>
      </c>
      <c r="Z926" s="294">
        <f>+X926</f>
        <v>0</v>
      </c>
      <c r="AA926" s="295" t="e">
        <f>+Y926</f>
        <v>#N/A</v>
      </c>
    </row>
    <row r="927" spans="1:27" customFormat="1" ht="15" hidden="1" customHeight="1">
      <c r="A927" s="32">
        <v>1607</v>
      </c>
      <c r="B927" s="389"/>
      <c r="C927" s="247" t="str">
        <f>+VLOOKUP(A927,bd_lista!$A$3:$C$590,3,FALSE)</f>
        <v>Gobierno Autónomo Municipal de Uriondo (Concepción)</v>
      </c>
      <c r="D927" s="386"/>
      <c r="E927" s="244" t="s">
        <v>1305</v>
      </c>
      <c r="F927" s="245">
        <f ca="1">+IFERROR(INDEX('Hoja de Trabajo para listado'!$A$155:$Z$1048576,MATCH($A927,'Hoja de Trabajo para listado'!$A$155:$A$1048576,0),MATCH((CUADRO!F$5&amp;$E927),'Hoja de Trabajo para listado'!$A$151:$Z$151,0)),0)+IFERROR(INDEX('Hoja de Trabajo para listado'!$AB$155:$BA$1048576,MATCH($A927,'Hoja de Trabajo para listado'!$AB$155:$AB$1048576,0),MATCH((CUADRO!F$5&amp;$E927),'Hoja de Trabajo para listado'!$AB$151:$BA$151,0)),0)+IFERROR(INDEX('Hoja de Trabajo para listado'!$BC$155:$CB$1048576,MATCH($A927,'Hoja de Trabajo para listado'!$BC$155:$BC$1048576,0),MATCH((CUADRO!F$5&amp;$E927),'Hoja de Trabajo para listado'!$BC$151:$CB$151,0)),0)+IFERROR(INDEX('Hoja de Trabajo para listado'!$DE$153:$DG$274,MATCH($A927,'Hoja de Trabajo para listado'!$DE$153:$DE$1048576,0),MATCH((CUADRO!F$5&amp;$E927),'Hoja de Trabajo para listado'!$DE$151:$DG$151,0)),0)+IFERROR(INDEX('Hoja de Trabajo para listado'!$CD$155:$DC$1048576,MATCH($A927,'Hoja de Trabajo para listado'!$CD$155:$CD$1048576,0),MATCH((CUADRO!F$5&amp;$E927),'Hoja de Trabajo para listado'!$CD$151:$DC$151,0)),0)</f>
        <v>0</v>
      </c>
      <c r="G927" s="245">
        <f ca="1">+IFERROR(INDEX('Hoja de Trabajo para listado'!$A$155:$Z$1048576,MATCH($A927,'Hoja de Trabajo para listado'!$A$155:$A$1048576,0),MATCH((CUADRO!G$5&amp;$E927),'Hoja de Trabajo para listado'!$A$151:$Z$151,0)),0)+IFERROR(INDEX('Hoja de Trabajo para listado'!$AB$155:$BA$1048576,MATCH($A927,'Hoja de Trabajo para listado'!$AB$155:$AB$1048576,0),MATCH((CUADRO!G$5&amp;$E927),'Hoja de Trabajo para listado'!$AB$151:$BA$151,0)),0)+IFERROR(INDEX('Hoja de Trabajo para listado'!$BC$155:$CB$1048576,MATCH($A927,'Hoja de Trabajo para listado'!$BC$155:$BC$1048576,0),MATCH((CUADRO!G$5&amp;$E927),'Hoja de Trabajo para listado'!$BC$151:$CB$151,0)),0)+IFERROR(INDEX('Hoja de Trabajo para listado'!$DE$153:$DG$274,MATCH($A927,'Hoja de Trabajo para listado'!$DE$153:$DE$1048576,0),MATCH((CUADRO!G$5&amp;$E927),'Hoja de Trabajo para listado'!$DE$151:$DG$151,0)),0)+IFERROR(INDEX('Hoja de Trabajo para listado'!$CD$155:$DC$1048576,MATCH($A927,'Hoja de Trabajo para listado'!$CD$155:$CD$1048576,0),MATCH((CUADRO!G$5&amp;$E927),'Hoja de Trabajo para listado'!$CD$151:$DC$151,0)),0)</f>
        <v>0</v>
      </c>
      <c r="H927" s="245">
        <f ca="1">+IFERROR(INDEX('Hoja de Trabajo para listado'!$A$155:$Z$1048576,MATCH($A927,'Hoja de Trabajo para listado'!$A$155:$A$1048576,0),MATCH((CUADRO!H$5&amp;$E927),'Hoja de Trabajo para listado'!$A$151:$Z$151,0)),0)+IFERROR(INDEX('Hoja de Trabajo para listado'!$AB$155:$BA$1048576,MATCH($A927,'Hoja de Trabajo para listado'!$AB$155:$AB$1048576,0),MATCH((CUADRO!H$5&amp;$E927),'Hoja de Trabajo para listado'!$AB$151:$BA$151,0)),0)+IFERROR(INDEX('Hoja de Trabajo para listado'!$BC$155:$CB$1048576,MATCH($A927,'Hoja de Trabajo para listado'!$BC$155:$BC$1048576,0),MATCH((CUADRO!H$5&amp;$E927),'Hoja de Trabajo para listado'!$BC$151:$CB$151,0)),0)+IFERROR(INDEX('Hoja de Trabajo para listado'!$DE$153:$DG$274,MATCH($A927,'Hoja de Trabajo para listado'!$DE$153:$DE$1048576,0),MATCH((CUADRO!H$5&amp;$E927),'Hoja de Trabajo para listado'!$DE$151:$DG$151,0)),0)+IFERROR(INDEX('Hoja de Trabajo para listado'!$CD$155:$DC$1048576,MATCH($A927,'Hoja de Trabajo para listado'!$CD$155:$CD$1048576,0),MATCH((CUADRO!H$5&amp;$E927),'Hoja de Trabajo para listado'!$CD$151:$DC$151,0)),0)</f>
        <v>0</v>
      </c>
      <c r="I927" s="245">
        <f ca="1">+IFERROR(INDEX('Hoja de Trabajo para listado'!$A$155:$Z$1048576,MATCH($A927,'Hoja de Trabajo para listado'!$A$155:$A$1048576,0),MATCH((CUADRO!I$5&amp;$E927),'Hoja de Trabajo para listado'!$A$151:$Z$151,0)),0)+IFERROR(INDEX('Hoja de Trabajo para listado'!$AB$155:$BA$1048576,MATCH($A927,'Hoja de Trabajo para listado'!$AB$155:$AB$1048576,0),MATCH((CUADRO!I$5&amp;$E927),'Hoja de Trabajo para listado'!$AB$151:$BA$151,0)),0)+IFERROR(INDEX('Hoja de Trabajo para listado'!$BC$155:$CB$1048576,MATCH($A927,'Hoja de Trabajo para listado'!$BC$155:$BC$1048576,0),MATCH((CUADRO!I$5&amp;$E927),'Hoja de Trabajo para listado'!$BC$151:$CB$151,0)),0)+IFERROR(INDEX('Hoja de Trabajo para listado'!$DE$153:$DG$274,MATCH($A927,'Hoja de Trabajo para listado'!$DE$153:$DE$1048576,0),MATCH((CUADRO!I$5&amp;$E927),'Hoja de Trabajo para listado'!$DE$151:$DG$151,0)),0)+IFERROR(INDEX('Hoja de Trabajo para listado'!$CD$155:$DC$1048576,MATCH($A927,'Hoja de Trabajo para listado'!$CD$155:$CD$1048576,0),MATCH((CUADRO!I$5&amp;$E927),'Hoja de Trabajo para listado'!$CD$151:$DC$151,0)),0)</f>
        <v>0</v>
      </c>
      <c r="J927" s="245">
        <f ca="1">+IFERROR(INDEX('Hoja de Trabajo para listado'!$A$155:$Z$1048576,MATCH($A927,'Hoja de Trabajo para listado'!$A$155:$A$1048576,0),MATCH((CUADRO!J$5&amp;$E927),'Hoja de Trabajo para listado'!$A$151:$Z$151,0)),0)+IFERROR(INDEX('Hoja de Trabajo para listado'!$AB$155:$BA$1048576,MATCH($A927,'Hoja de Trabajo para listado'!$AB$155:$AB$1048576,0),MATCH((CUADRO!J$5&amp;$E927),'Hoja de Trabajo para listado'!$AB$151:$BA$151,0)),0)+IFERROR(INDEX('Hoja de Trabajo para listado'!$BC$155:$CB$1048576,MATCH($A927,'Hoja de Trabajo para listado'!$BC$155:$BC$1048576,0),MATCH((CUADRO!J$5&amp;$E927),'Hoja de Trabajo para listado'!$BC$151:$CB$151,0)),0)+IFERROR(INDEX('Hoja de Trabajo para listado'!$DE$153:$DG$274,MATCH($A927,'Hoja de Trabajo para listado'!$DE$153:$DE$1048576,0),MATCH((CUADRO!J$5&amp;$E927),'Hoja de Trabajo para listado'!$DE$151:$DG$151,0)),0)+IFERROR(INDEX('Hoja de Trabajo para listado'!$CD$155:$DC$1048576,MATCH($A927,'Hoja de Trabajo para listado'!$CD$155:$CD$1048576,0),MATCH((CUADRO!J$5&amp;$E927),'Hoja de Trabajo para listado'!$CD$151:$DC$151,0)),0)</f>
        <v>0</v>
      </c>
      <c r="K927" s="245">
        <f ca="1">+IFERROR(INDEX('Hoja de Trabajo para listado'!$A$155:$Z$1048576,MATCH($A927,'Hoja de Trabajo para listado'!$A$155:$A$1048576,0),MATCH((CUADRO!K$5&amp;$E927),'Hoja de Trabajo para listado'!$A$151:$Z$151,0)),0)+IFERROR(INDEX('Hoja de Trabajo para listado'!$AB$155:$BA$1048576,MATCH($A927,'Hoja de Trabajo para listado'!$AB$155:$AB$1048576,0),MATCH((CUADRO!K$5&amp;$E927),'Hoja de Trabajo para listado'!$AB$151:$BA$151,0)),0)+IFERROR(INDEX('Hoja de Trabajo para listado'!$BC$155:$CB$1048576,MATCH($A927,'Hoja de Trabajo para listado'!$BC$155:$BC$1048576,0),MATCH((CUADRO!K$5&amp;$E927),'Hoja de Trabajo para listado'!$BC$151:$CB$151,0)),0)+IFERROR(INDEX('Hoja de Trabajo para listado'!$DE$153:$DG$274,MATCH($A927,'Hoja de Trabajo para listado'!$DE$153:$DE$1048576,0),MATCH((CUADRO!K$5&amp;$E927),'Hoja de Trabajo para listado'!$DE$151:$DG$151,0)),0)+IFERROR(INDEX('Hoja de Trabajo para listado'!$CD$155:$DC$1048576,MATCH($A927,'Hoja de Trabajo para listado'!$CD$155:$CD$1048576,0),MATCH((CUADRO!K$5&amp;$E927),'Hoja de Trabajo para listado'!$CD$151:$DC$151,0)),0)</f>
        <v>0</v>
      </c>
      <c r="L927" s="245">
        <f ca="1">+IFERROR(INDEX('Hoja de Trabajo para listado'!$A$155:$Z$1048576,MATCH($A927,'Hoja de Trabajo para listado'!$A$155:$A$1048576,0),MATCH((CUADRO!L$5&amp;$E927),'Hoja de Trabajo para listado'!$A$151:$Z$151,0)),0)+IFERROR(INDEX('Hoja de Trabajo para listado'!$AB$155:$BA$1048576,MATCH($A927,'Hoja de Trabajo para listado'!$AB$155:$AB$1048576,0),MATCH((CUADRO!L$5&amp;$E927),'Hoja de Trabajo para listado'!$AB$151:$BA$151,0)),0)+IFERROR(INDEX('Hoja de Trabajo para listado'!$BC$155:$CB$1048576,MATCH($A927,'Hoja de Trabajo para listado'!$BC$155:$BC$1048576,0),MATCH((CUADRO!L$5&amp;$E927),'Hoja de Trabajo para listado'!$BC$151:$CB$151,0)),0)+IFERROR(INDEX('Hoja de Trabajo para listado'!$DE$153:$DG$274,MATCH($A927,'Hoja de Trabajo para listado'!$DE$153:$DE$1048576,0),MATCH((CUADRO!L$5&amp;$E927),'Hoja de Trabajo para listado'!$DE$151:$DG$151,0)),0)+IFERROR(INDEX('Hoja de Trabajo para listado'!$CD$155:$DC$1048576,MATCH($A927,'Hoja de Trabajo para listado'!$CD$155:$CD$1048576,0),MATCH((CUADRO!L$5&amp;$E927),'Hoja de Trabajo para listado'!$CD$151:$DC$151,0)),0)</f>
        <v>0</v>
      </c>
      <c r="M927" s="245">
        <f ca="1">+IFERROR(INDEX('Hoja de Trabajo para listado'!$A$155:$Z$1048576,MATCH($A927,'Hoja de Trabajo para listado'!$A$155:$A$1048576,0),MATCH((CUADRO!M$5&amp;$E927),'Hoja de Trabajo para listado'!$A$151:$Z$151,0)),0)+IFERROR(INDEX('Hoja de Trabajo para listado'!$AB$155:$BA$1048576,MATCH($A927,'Hoja de Trabajo para listado'!$AB$155:$AB$1048576,0),MATCH((CUADRO!M$5&amp;$E927),'Hoja de Trabajo para listado'!$AB$151:$BA$151,0)),0)+IFERROR(INDEX('Hoja de Trabajo para listado'!$BC$155:$CB$1048576,MATCH($A927,'Hoja de Trabajo para listado'!$BC$155:$BC$1048576,0),MATCH((CUADRO!M$5&amp;$E927),'Hoja de Trabajo para listado'!$BC$151:$CB$151,0)),0)+IFERROR(INDEX('Hoja de Trabajo para listado'!$DE$153:$DG$274,MATCH($A927,'Hoja de Trabajo para listado'!$DE$153:$DE$1048576,0),MATCH((CUADRO!M$5&amp;$E927),'Hoja de Trabajo para listado'!$DE$151:$DG$151,0)),0)+IFERROR(INDEX('Hoja de Trabajo para listado'!$CD$155:$DC$1048576,MATCH($A927,'Hoja de Trabajo para listado'!$CD$155:$CD$1048576,0),MATCH((CUADRO!M$5&amp;$E927),'Hoja de Trabajo para listado'!$CD$151:$DC$151,0)),0)</f>
        <v>0</v>
      </c>
      <c r="N927" s="245">
        <f ca="1">+IFERROR(INDEX('Hoja de Trabajo para listado'!$A$155:$Z$1048576,MATCH($A927,'Hoja de Trabajo para listado'!$A$155:$A$1048576,0),MATCH((CUADRO!N$5&amp;$E927),'Hoja de Trabajo para listado'!$A$151:$Z$151,0)),0)+IFERROR(INDEX('Hoja de Trabajo para listado'!$AB$155:$BA$1048576,MATCH($A927,'Hoja de Trabajo para listado'!$AB$155:$AB$1048576,0),MATCH((CUADRO!N$5&amp;$E927),'Hoja de Trabajo para listado'!$AB$151:$BA$151,0)),0)+IFERROR(INDEX('Hoja de Trabajo para listado'!$BC$155:$CB$1048576,MATCH($A927,'Hoja de Trabajo para listado'!$BC$155:$BC$1048576,0),MATCH((CUADRO!N$5&amp;$E927),'Hoja de Trabajo para listado'!$BC$151:$CB$151,0)),0)+IFERROR(INDEX('Hoja de Trabajo para listado'!$DE$153:$DG$274,MATCH($A927,'Hoja de Trabajo para listado'!$DE$153:$DE$1048576,0),MATCH((CUADRO!N$5&amp;$E927),'Hoja de Trabajo para listado'!$DE$151:$DG$151,0)),0)+IFERROR(INDEX('Hoja de Trabajo para listado'!$CD$155:$DC$1048576,MATCH($A927,'Hoja de Trabajo para listado'!$CD$155:$CD$1048576,0),MATCH((CUADRO!N$5&amp;$E927),'Hoja de Trabajo para listado'!$CD$151:$DC$151,0)),0)</f>
        <v>0</v>
      </c>
      <c r="O927" s="245">
        <f ca="1">+IFERROR(INDEX('Hoja de Trabajo para listado'!$A$155:$Z$1048576,MATCH($A927,'Hoja de Trabajo para listado'!$A$155:$A$1048576,0),MATCH((CUADRO!O$5&amp;$E927),'Hoja de Trabajo para listado'!$A$151:$Z$151,0)),0)+IFERROR(INDEX('Hoja de Trabajo para listado'!$AB$155:$BA$1048576,MATCH($A927,'Hoja de Trabajo para listado'!$AB$155:$AB$1048576,0),MATCH((CUADRO!O$5&amp;$E927),'Hoja de Trabajo para listado'!$AB$151:$BA$151,0)),0)+IFERROR(INDEX('Hoja de Trabajo para listado'!$BC$155:$CB$1048576,MATCH($A927,'Hoja de Trabajo para listado'!$BC$155:$BC$1048576,0),MATCH((CUADRO!O$5&amp;$E927),'Hoja de Trabajo para listado'!$BC$151:$CB$151,0)),0)+IFERROR(INDEX('Hoja de Trabajo para listado'!$DE$153:$DG$274,MATCH($A927,'Hoja de Trabajo para listado'!$DE$153:$DE$1048576,0),MATCH((CUADRO!O$5&amp;$E927),'Hoja de Trabajo para listado'!$DE$151:$DG$151,0)),0)+IFERROR(INDEX('Hoja de Trabajo para listado'!$CD$155:$DC$1048576,MATCH($A927,'Hoja de Trabajo para listado'!$CD$155:$CD$1048576,0),MATCH((CUADRO!O$5&amp;$E927),'Hoja de Trabajo para listado'!$CD$151:$DC$151,0)),0)</f>
        <v>0</v>
      </c>
      <c r="P927" s="245">
        <f ca="1">+IFERROR(INDEX('Hoja de Trabajo para listado'!$A$155:$Z$1048576,MATCH($A927,'Hoja de Trabajo para listado'!$A$155:$A$1048576,0),MATCH((CUADRO!P$5&amp;$E927),'Hoja de Trabajo para listado'!$A$151:$Z$151,0)),0)+IFERROR(INDEX('Hoja de Trabajo para listado'!$AB$155:$BA$1048576,MATCH($A927,'Hoja de Trabajo para listado'!$AB$155:$AB$1048576,0),MATCH((CUADRO!P$5&amp;$E927),'Hoja de Trabajo para listado'!$AB$151:$BA$151,0)),0)+IFERROR(INDEX('Hoja de Trabajo para listado'!$BC$155:$CB$1048576,MATCH($A927,'Hoja de Trabajo para listado'!$BC$155:$BC$1048576,0),MATCH((CUADRO!P$5&amp;$E927),'Hoja de Trabajo para listado'!$BC$151:$CB$151,0)),0)+IFERROR(INDEX('Hoja de Trabajo para listado'!$DE$153:$DG$274,MATCH($A927,'Hoja de Trabajo para listado'!$DE$153:$DE$1048576,0),MATCH((CUADRO!P$5&amp;$E927),'Hoja de Trabajo para listado'!$DE$151:$DG$151,0)),0)+IFERROR(INDEX('Hoja de Trabajo para listado'!$CD$155:$DC$1048576,MATCH($A927,'Hoja de Trabajo para listado'!$CD$155:$CD$1048576,0),MATCH((CUADRO!P$5&amp;$E927),'Hoja de Trabajo para listado'!$CD$151:$DC$151,0)),0)</f>
        <v>0</v>
      </c>
      <c r="Q927" s="245">
        <f ca="1">+IFERROR(INDEX('Hoja de Trabajo para listado'!$A$155:$Z$1048576,MATCH($A927,'Hoja de Trabajo para listado'!$A$155:$A$1048576,0),MATCH((CUADRO!Q$5&amp;$E927),'Hoja de Trabajo para listado'!$A$151:$Z$151,0)),0)+IFERROR(INDEX('Hoja de Trabajo para listado'!$AB$155:$BA$1048576,MATCH($A927,'Hoja de Trabajo para listado'!$AB$155:$AB$1048576,0),MATCH((CUADRO!Q$5&amp;$E927),'Hoja de Trabajo para listado'!$AB$151:$BA$151,0)),0)+IFERROR(INDEX('Hoja de Trabajo para listado'!$BC$155:$CB$1048576,MATCH($A927,'Hoja de Trabajo para listado'!$BC$155:$BC$1048576,0),MATCH((CUADRO!Q$5&amp;$E927),'Hoja de Trabajo para listado'!$BC$151:$CB$151,0)),0)+IFERROR(INDEX('Hoja de Trabajo para listado'!$DE$153:$DG$274,MATCH($A927,'Hoja de Trabajo para listado'!$DE$153:$DE$1048576,0),MATCH((CUADRO!Q$5&amp;$E927),'Hoja de Trabajo para listado'!$DE$151:$DG$151,0)),0)+IFERROR(INDEX('Hoja de Trabajo para listado'!$CD$155:$DC$1048576,MATCH($A927,'Hoja de Trabajo para listado'!$CD$155:$CD$1048576,0),MATCH((CUADRO!Q$5&amp;$E927),'Hoja de Trabajo para listado'!$CD$151:$DC$151,0)),0)</f>
        <v>0</v>
      </c>
      <c r="R927" s="245">
        <f t="shared" ca="1" si="31"/>
        <v>0</v>
      </c>
      <c r="S927" s="259">
        <f ca="1">+R926+R927</f>
        <v>0</v>
      </c>
      <c r="T927" s="245">
        <f ca="1">+S927</f>
        <v>0</v>
      </c>
      <c r="U927" s="244">
        <f t="shared" si="32"/>
        <v>2</v>
      </c>
      <c r="V927" s="333" t="str">
        <f>+VLOOKUP(A927,bd_lista!$A$3:$E$590,5,FALSE)</f>
        <v>Gobiernos Autonomos Municipales</v>
      </c>
      <c r="W927" s="384"/>
      <c r="X927" s="242">
        <f>+VLOOKUP(A927,[3]Sheet1!$A$13:$D$744,4,FALSE)</f>
        <v>0</v>
      </c>
      <c r="Y927" s="242" t="e">
        <f>+VLOOKUP(X927,bd_lista!$A$3:$C$590,3,FALSE)</f>
        <v>#N/A</v>
      </c>
      <c r="Z927" s="292"/>
      <c r="AA927" s="293"/>
    </row>
    <row r="928" spans="1:27" customFormat="1" ht="15" hidden="1" customHeight="1">
      <c r="A928" s="32">
        <v>1608</v>
      </c>
      <c r="B928" s="388">
        <f>+A928</f>
        <v>1608</v>
      </c>
      <c r="C928" s="247" t="str">
        <f>+VLOOKUP(A928,bd_lista!$A$3:$C$590,3,FALSE)</f>
        <v>Gobierno Autónomo Municipal de Yunchara</v>
      </c>
      <c r="D928" s="385" t="str">
        <f>+C928</f>
        <v>Gobierno Autónomo Municipal de Yunchara</v>
      </c>
      <c r="E928" s="242" t="s">
        <v>1304</v>
      </c>
      <c r="F928" s="243">
        <f ca="1">+IFERROR(INDEX('Hoja de Trabajo para listado'!$A$155:$Z$1048576,MATCH($A928,'Hoja de Trabajo para listado'!$A$155:$A$1048576,0),MATCH((CUADRO!F$5&amp;$E928),'Hoja de Trabajo para listado'!$A$151:$Z$151,0)),0)+IFERROR(INDEX('Hoja de Trabajo para listado'!$AB$155:$BA$1048576,MATCH($A928,'Hoja de Trabajo para listado'!$AB$155:$AB$1048576,0),MATCH((CUADRO!F$5&amp;$E928),'Hoja de Trabajo para listado'!$AB$151:$BA$151,0)),0)+IFERROR(INDEX('Hoja de Trabajo para listado'!$BC$155:$CB$1048576,MATCH($A928,'Hoja de Trabajo para listado'!$BC$155:$BC$1048576,0),MATCH((CUADRO!F$5&amp;$E928),'Hoja de Trabajo para listado'!$BC$151:$CB$151,0)),0)+IFERROR(INDEX('Hoja de Trabajo para listado'!$DE$153:$DG$274,MATCH($A928,'Hoja de Trabajo para listado'!$DE$153:$DE$1048576,0),MATCH((CUADRO!F$5&amp;$E928),'Hoja de Trabajo para listado'!$DE$151:$DG$151,0)),0)+IFERROR(INDEX('Hoja de Trabajo para listado'!$CD$155:$DC$1048576,MATCH($A928,'Hoja de Trabajo para listado'!$CD$155:$CD$1048576,0),MATCH((CUADRO!F$5&amp;$E928),'Hoja de Trabajo para listado'!$CD$151:$DC$151,0)),0)</f>
        <v>0</v>
      </c>
      <c r="G928" s="243">
        <f ca="1">+IFERROR(INDEX('Hoja de Trabajo para listado'!$A$155:$Z$1048576,MATCH($A928,'Hoja de Trabajo para listado'!$A$155:$A$1048576,0),MATCH((CUADRO!G$5&amp;$E928),'Hoja de Trabajo para listado'!$A$151:$Z$151,0)),0)+IFERROR(INDEX('Hoja de Trabajo para listado'!$AB$155:$BA$1048576,MATCH($A928,'Hoja de Trabajo para listado'!$AB$155:$AB$1048576,0),MATCH((CUADRO!G$5&amp;$E928),'Hoja de Trabajo para listado'!$AB$151:$BA$151,0)),0)+IFERROR(INDEX('Hoja de Trabajo para listado'!$BC$155:$CB$1048576,MATCH($A928,'Hoja de Trabajo para listado'!$BC$155:$BC$1048576,0),MATCH((CUADRO!G$5&amp;$E928),'Hoja de Trabajo para listado'!$BC$151:$CB$151,0)),0)+IFERROR(INDEX('Hoja de Trabajo para listado'!$DE$153:$DG$274,MATCH($A928,'Hoja de Trabajo para listado'!$DE$153:$DE$1048576,0),MATCH((CUADRO!G$5&amp;$E928),'Hoja de Trabajo para listado'!$DE$151:$DG$151,0)),0)+IFERROR(INDEX('Hoja de Trabajo para listado'!$CD$155:$DC$1048576,MATCH($A928,'Hoja de Trabajo para listado'!$CD$155:$CD$1048576,0),MATCH((CUADRO!G$5&amp;$E928),'Hoja de Trabajo para listado'!$CD$151:$DC$151,0)),0)</f>
        <v>0</v>
      </c>
      <c r="H928" s="243">
        <f ca="1">+IFERROR(INDEX('Hoja de Trabajo para listado'!$A$155:$Z$1048576,MATCH($A928,'Hoja de Trabajo para listado'!$A$155:$A$1048576,0),MATCH((CUADRO!H$5&amp;$E928),'Hoja de Trabajo para listado'!$A$151:$Z$151,0)),0)+IFERROR(INDEX('Hoja de Trabajo para listado'!$AB$155:$BA$1048576,MATCH($A928,'Hoja de Trabajo para listado'!$AB$155:$AB$1048576,0),MATCH((CUADRO!H$5&amp;$E928),'Hoja de Trabajo para listado'!$AB$151:$BA$151,0)),0)+IFERROR(INDEX('Hoja de Trabajo para listado'!$BC$155:$CB$1048576,MATCH($A928,'Hoja de Trabajo para listado'!$BC$155:$BC$1048576,0),MATCH((CUADRO!H$5&amp;$E928),'Hoja de Trabajo para listado'!$BC$151:$CB$151,0)),0)+IFERROR(INDEX('Hoja de Trabajo para listado'!$DE$153:$DG$274,MATCH($A928,'Hoja de Trabajo para listado'!$DE$153:$DE$1048576,0),MATCH((CUADRO!H$5&amp;$E928),'Hoja de Trabajo para listado'!$DE$151:$DG$151,0)),0)+IFERROR(INDEX('Hoja de Trabajo para listado'!$CD$155:$DC$1048576,MATCH($A928,'Hoja de Trabajo para listado'!$CD$155:$CD$1048576,0),MATCH((CUADRO!H$5&amp;$E928),'Hoja de Trabajo para listado'!$CD$151:$DC$151,0)),0)</f>
        <v>0</v>
      </c>
      <c r="I928" s="243">
        <f ca="1">+IFERROR(INDEX('Hoja de Trabajo para listado'!$A$155:$Z$1048576,MATCH($A928,'Hoja de Trabajo para listado'!$A$155:$A$1048576,0),MATCH((CUADRO!I$5&amp;$E928),'Hoja de Trabajo para listado'!$A$151:$Z$151,0)),0)+IFERROR(INDEX('Hoja de Trabajo para listado'!$AB$155:$BA$1048576,MATCH($A928,'Hoja de Trabajo para listado'!$AB$155:$AB$1048576,0),MATCH((CUADRO!I$5&amp;$E928),'Hoja de Trabajo para listado'!$AB$151:$BA$151,0)),0)+IFERROR(INDEX('Hoja de Trabajo para listado'!$BC$155:$CB$1048576,MATCH($A928,'Hoja de Trabajo para listado'!$BC$155:$BC$1048576,0),MATCH((CUADRO!I$5&amp;$E928),'Hoja de Trabajo para listado'!$BC$151:$CB$151,0)),0)+IFERROR(INDEX('Hoja de Trabajo para listado'!$DE$153:$DG$274,MATCH($A928,'Hoja de Trabajo para listado'!$DE$153:$DE$1048576,0),MATCH((CUADRO!I$5&amp;$E928),'Hoja de Trabajo para listado'!$DE$151:$DG$151,0)),0)+IFERROR(INDEX('Hoja de Trabajo para listado'!$CD$155:$DC$1048576,MATCH($A928,'Hoja de Trabajo para listado'!$CD$155:$CD$1048576,0),MATCH((CUADRO!I$5&amp;$E928),'Hoja de Trabajo para listado'!$CD$151:$DC$151,0)),0)</f>
        <v>0</v>
      </c>
      <c r="J928" s="243">
        <f ca="1">+IFERROR(INDEX('Hoja de Trabajo para listado'!$A$155:$Z$1048576,MATCH($A928,'Hoja de Trabajo para listado'!$A$155:$A$1048576,0),MATCH((CUADRO!J$5&amp;$E928),'Hoja de Trabajo para listado'!$A$151:$Z$151,0)),0)+IFERROR(INDEX('Hoja de Trabajo para listado'!$AB$155:$BA$1048576,MATCH($A928,'Hoja de Trabajo para listado'!$AB$155:$AB$1048576,0),MATCH((CUADRO!J$5&amp;$E928),'Hoja de Trabajo para listado'!$AB$151:$BA$151,0)),0)+IFERROR(INDEX('Hoja de Trabajo para listado'!$BC$155:$CB$1048576,MATCH($A928,'Hoja de Trabajo para listado'!$BC$155:$BC$1048576,0),MATCH((CUADRO!J$5&amp;$E928),'Hoja de Trabajo para listado'!$BC$151:$CB$151,0)),0)+IFERROR(INDEX('Hoja de Trabajo para listado'!$DE$153:$DG$274,MATCH($A928,'Hoja de Trabajo para listado'!$DE$153:$DE$1048576,0),MATCH((CUADRO!J$5&amp;$E928),'Hoja de Trabajo para listado'!$DE$151:$DG$151,0)),0)+IFERROR(INDEX('Hoja de Trabajo para listado'!$CD$155:$DC$1048576,MATCH($A928,'Hoja de Trabajo para listado'!$CD$155:$CD$1048576,0),MATCH((CUADRO!J$5&amp;$E928),'Hoja de Trabajo para listado'!$CD$151:$DC$151,0)),0)</f>
        <v>0</v>
      </c>
      <c r="K928" s="243">
        <f ca="1">+IFERROR(INDEX('Hoja de Trabajo para listado'!$A$155:$Z$1048576,MATCH($A928,'Hoja de Trabajo para listado'!$A$155:$A$1048576,0),MATCH((CUADRO!K$5&amp;$E928),'Hoja de Trabajo para listado'!$A$151:$Z$151,0)),0)+IFERROR(INDEX('Hoja de Trabajo para listado'!$AB$155:$BA$1048576,MATCH($A928,'Hoja de Trabajo para listado'!$AB$155:$AB$1048576,0),MATCH((CUADRO!K$5&amp;$E928),'Hoja de Trabajo para listado'!$AB$151:$BA$151,0)),0)+IFERROR(INDEX('Hoja de Trabajo para listado'!$BC$155:$CB$1048576,MATCH($A928,'Hoja de Trabajo para listado'!$BC$155:$BC$1048576,0),MATCH((CUADRO!K$5&amp;$E928),'Hoja de Trabajo para listado'!$BC$151:$CB$151,0)),0)+IFERROR(INDEX('Hoja de Trabajo para listado'!$DE$153:$DG$274,MATCH($A928,'Hoja de Trabajo para listado'!$DE$153:$DE$1048576,0),MATCH((CUADRO!K$5&amp;$E928),'Hoja de Trabajo para listado'!$DE$151:$DG$151,0)),0)+IFERROR(INDEX('Hoja de Trabajo para listado'!$CD$155:$DC$1048576,MATCH($A928,'Hoja de Trabajo para listado'!$CD$155:$CD$1048576,0),MATCH((CUADRO!K$5&amp;$E928),'Hoja de Trabajo para listado'!$CD$151:$DC$151,0)),0)</f>
        <v>0</v>
      </c>
      <c r="L928" s="243">
        <f ca="1">+IFERROR(INDEX('Hoja de Trabajo para listado'!$A$155:$Z$1048576,MATCH($A928,'Hoja de Trabajo para listado'!$A$155:$A$1048576,0),MATCH((CUADRO!L$5&amp;$E928),'Hoja de Trabajo para listado'!$A$151:$Z$151,0)),0)+IFERROR(INDEX('Hoja de Trabajo para listado'!$AB$155:$BA$1048576,MATCH($A928,'Hoja de Trabajo para listado'!$AB$155:$AB$1048576,0),MATCH((CUADRO!L$5&amp;$E928),'Hoja de Trabajo para listado'!$AB$151:$BA$151,0)),0)+IFERROR(INDEX('Hoja de Trabajo para listado'!$BC$155:$CB$1048576,MATCH($A928,'Hoja de Trabajo para listado'!$BC$155:$BC$1048576,0),MATCH((CUADRO!L$5&amp;$E928),'Hoja de Trabajo para listado'!$BC$151:$CB$151,0)),0)+IFERROR(INDEX('Hoja de Trabajo para listado'!$DE$153:$DG$274,MATCH($A928,'Hoja de Trabajo para listado'!$DE$153:$DE$1048576,0),MATCH((CUADRO!L$5&amp;$E928),'Hoja de Trabajo para listado'!$DE$151:$DG$151,0)),0)+IFERROR(INDEX('Hoja de Trabajo para listado'!$CD$155:$DC$1048576,MATCH($A928,'Hoja de Trabajo para listado'!$CD$155:$CD$1048576,0),MATCH((CUADRO!L$5&amp;$E928),'Hoja de Trabajo para listado'!$CD$151:$DC$151,0)),0)</f>
        <v>0</v>
      </c>
      <c r="M928" s="243">
        <f ca="1">+IFERROR(INDEX('Hoja de Trabajo para listado'!$A$155:$Z$1048576,MATCH($A928,'Hoja de Trabajo para listado'!$A$155:$A$1048576,0),MATCH((CUADRO!M$5&amp;$E928),'Hoja de Trabajo para listado'!$A$151:$Z$151,0)),0)+IFERROR(INDEX('Hoja de Trabajo para listado'!$AB$155:$BA$1048576,MATCH($A928,'Hoja de Trabajo para listado'!$AB$155:$AB$1048576,0),MATCH((CUADRO!M$5&amp;$E928),'Hoja de Trabajo para listado'!$AB$151:$BA$151,0)),0)+IFERROR(INDEX('Hoja de Trabajo para listado'!$BC$155:$CB$1048576,MATCH($A928,'Hoja de Trabajo para listado'!$BC$155:$BC$1048576,0),MATCH((CUADRO!M$5&amp;$E928),'Hoja de Trabajo para listado'!$BC$151:$CB$151,0)),0)+IFERROR(INDEX('Hoja de Trabajo para listado'!$DE$153:$DG$274,MATCH($A928,'Hoja de Trabajo para listado'!$DE$153:$DE$1048576,0),MATCH((CUADRO!M$5&amp;$E928),'Hoja de Trabajo para listado'!$DE$151:$DG$151,0)),0)+IFERROR(INDEX('Hoja de Trabajo para listado'!$CD$155:$DC$1048576,MATCH($A928,'Hoja de Trabajo para listado'!$CD$155:$CD$1048576,0),MATCH((CUADRO!M$5&amp;$E928),'Hoja de Trabajo para listado'!$CD$151:$DC$151,0)),0)</f>
        <v>0</v>
      </c>
      <c r="N928" s="243">
        <f ca="1">+IFERROR(INDEX('Hoja de Trabajo para listado'!$A$155:$Z$1048576,MATCH($A928,'Hoja de Trabajo para listado'!$A$155:$A$1048576,0),MATCH((CUADRO!N$5&amp;$E928),'Hoja de Trabajo para listado'!$A$151:$Z$151,0)),0)+IFERROR(INDEX('Hoja de Trabajo para listado'!$AB$155:$BA$1048576,MATCH($A928,'Hoja de Trabajo para listado'!$AB$155:$AB$1048576,0),MATCH((CUADRO!N$5&amp;$E928),'Hoja de Trabajo para listado'!$AB$151:$BA$151,0)),0)+IFERROR(INDEX('Hoja de Trabajo para listado'!$BC$155:$CB$1048576,MATCH($A928,'Hoja de Trabajo para listado'!$BC$155:$BC$1048576,0),MATCH((CUADRO!N$5&amp;$E928),'Hoja de Trabajo para listado'!$BC$151:$CB$151,0)),0)+IFERROR(INDEX('Hoja de Trabajo para listado'!$DE$153:$DG$274,MATCH($A928,'Hoja de Trabajo para listado'!$DE$153:$DE$1048576,0),MATCH((CUADRO!N$5&amp;$E928),'Hoja de Trabajo para listado'!$DE$151:$DG$151,0)),0)+IFERROR(INDEX('Hoja de Trabajo para listado'!$CD$155:$DC$1048576,MATCH($A928,'Hoja de Trabajo para listado'!$CD$155:$CD$1048576,0),MATCH((CUADRO!N$5&amp;$E928),'Hoja de Trabajo para listado'!$CD$151:$DC$151,0)),0)</f>
        <v>0</v>
      </c>
      <c r="O928" s="243">
        <f ca="1">+IFERROR(INDEX('Hoja de Trabajo para listado'!$A$155:$Z$1048576,MATCH($A928,'Hoja de Trabajo para listado'!$A$155:$A$1048576,0),MATCH((CUADRO!O$5&amp;$E928),'Hoja de Trabajo para listado'!$A$151:$Z$151,0)),0)+IFERROR(INDEX('Hoja de Trabajo para listado'!$AB$155:$BA$1048576,MATCH($A928,'Hoja de Trabajo para listado'!$AB$155:$AB$1048576,0),MATCH((CUADRO!O$5&amp;$E928),'Hoja de Trabajo para listado'!$AB$151:$BA$151,0)),0)+IFERROR(INDEX('Hoja de Trabajo para listado'!$BC$155:$CB$1048576,MATCH($A928,'Hoja de Trabajo para listado'!$BC$155:$BC$1048576,0),MATCH((CUADRO!O$5&amp;$E928),'Hoja de Trabajo para listado'!$BC$151:$CB$151,0)),0)+IFERROR(INDEX('Hoja de Trabajo para listado'!$DE$153:$DG$274,MATCH($A928,'Hoja de Trabajo para listado'!$DE$153:$DE$1048576,0),MATCH((CUADRO!O$5&amp;$E928),'Hoja de Trabajo para listado'!$DE$151:$DG$151,0)),0)+IFERROR(INDEX('Hoja de Trabajo para listado'!$CD$155:$DC$1048576,MATCH($A928,'Hoja de Trabajo para listado'!$CD$155:$CD$1048576,0),MATCH((CUADRO!O$5&amp;$E928),'Hoja de Trabajo para listado'!$CD$151:$DC$151,0)),0)</f>
        <v>0</v>
      </c>
      <c r="P928" s="243">
        <f ca="1">+IFERROR(INDEX('Hoja de Trabajo para listado'!$A$155:$Z$1048576,MATCH($A928,'Hoja de Trabajo para listado'!$A$155:$A$1048576,0),MATCH((CUADRO!P$5&amp;$E928),'Hoja de Trabajo para listado'!$A$151:$Z$151,0)),0)+IFERROR(INDEX('Hoja de Trabajo para listado'!$AB$155:$BA$1048576,MATCH($A928,'Hoja de Trabajo para listado'!$AB$155:$AB$1048576,0),MATCH((CUADRO!P$5&amp;$E928),'Hoja de Trabajo para listado'!$AB$151:$BA$151,0)),0)+IFERROR(INDEX('Hoja de Trabajo para listado'!$BC$155:$CB$1048576,MATCH($A928,'Hoja de Trabajo para listado'!$BC$155:$BC$1048576,0),MATCH((CUADRO!P$5&amp;$E928),'Hoja de Trabajo para listado'!$BC$151:$CB$151,0)),0)+IFERROR(INDEX('Hoja de Trabajo para listado'!$DE$153:$DG$274,MATCH($A928,'Hoja de Trabajo para listado'!$DE$153:$DE$1048576,0),MATCH((CUADRO!P$5&amp;$E928),'Hoja de Trabajo para listado'!$DE$151:$DG$151,0)),0)+IFERROR(INDEX('Hoja de Trabajo para listado'!$CD$155:$DC$1048576,MATCH($A928,'Hoja de Trabajo para listado'!$CD$155:$CD$1048576,0),MATCH((CUADRO!P$5&amp;$E928),'Hoja de Trabajo para listado'!$CD$151:$DC$151,0)),0)</f>
        <v>0</v>
      </c>
      <c r="Q928" s="243">
        <f ca="1">+IFERROR(INDEX('Hoja de Trabajo para listado'!$A$155:$Z$1048576,MATCH($A928,'Hoja de Trabajo para listado'!$A$155:$A$1048576,0),MATCH((CUADRO!Q$5&amp;$E928),'Hoja de Trabajo para listado'!$A$151:$Z$151,0)),0)+IFERROR(INDEX('Hoja de Trabajo para listado'!$AB$155:$BA$1048576,MATCH($A928,'Hoja de Trabajo para listado'!$AB$155:$AB$1048576,0),MATCH((CUADRO!Q$5&amp;$E928),'Hoja de Trabajo para listado'!$AB$151:$BA$151,0)),0)+IFERROR(INDEX('Hoja de Trabajo para listado'!$BC$155:$CB$1048576,MATCH($A928,'Hoja de Trabajo para listado'!$BC$155:$BC$1048576,0),MATCH((CUADRO!Q$5&amp;$E928),'Hoja de Trabajo para listado'!$BC$151:$CB$151,0)),0)+IFERROR(INDEX('Hoja de Trabajo para listado'!$DE$153:$DG$274,MATCH($A928,'Hoja de Trabajo para listado'!$DE$153:$DE$1048576,0),MATCH((CUADRO!Q$5&amp;$E928),'Hoja de Trabajo para listado'!$DE$151:$DG$151,0)),0)+IFERROR(INDEX('Hoja de Trabajo para listado'!$CD$155:$DC$1048576,MATCH($A928,'Hoja de Trabajo para listado'!$CD$155:$CD$1048576,0),MATCH((CUADRO!Q$5&amp;$E928),'Hoja de Trabajo para listado'!$CD$151:$DC$151,0)),0)</f>
        <v>0</v>
      </c>
      <c r="R928" s="243">
        <f t="shared" ca="1" si="31"/>
        <v>0</v>
      </c>
      <c r="S928" s="249"/>
      <c r="T928" s="243">
        <f ca="1">+T929</f>
        <v>0</v>
      </c>
      <c r="U928" s="242">
        <f t="shared" si="32"/>
        <v>1</v>
      </c>
      <c r="V928" s="333" t="str">
        <f>+VLOOKUP(A928,bd_lista!$A$3:$E$590,5,FALSE)</f>
        <v>Gobiernos Autonomos Municipales</v>
      </c>
      <c r="W928" s="383" t="str">
        <f>+V928</f>
        <v>Gobiernos Autonomos Municipales</v>
      </c>
      <c r="X928" s="242">
        <f>+VLOOKUP(A928,[3]Sheet1!$A$13:$D$744,4,FALSE)</f>
        <v>0</v>
      </c>
      <c r="Y928" s="242" t="e">
        <f>+VLOOKUP(X928,bd_lista!$A$3:$C$590,3,FALSE)</f>
        <v>#N/A</v>
      </c>
      <c r="Z928" s="294">
        <f>+X928</f>
        <v>0</v>
      </c>
      <c r="AA928" s="295" t="e">
        <f>+Y928</f>
        <v>#N/A</v>
      </c>
    </row>
    <row r="929" spans="1:27" customFormat="1" ht="15" hidden="1" customHeight="1">
      <c r="A929" s="32">
        <v>1608</v>
      </c>
      <c r="B929" s="389"/>
      <c r="C929" s="247" t="str">
        <f>+VLOOKUP(A929,bd_lista!$A$3:$C$590,3,FALSE)</f>
        <v>Gobierno Autónomo Municipal de Yunchara</v>
      </c>
      <c r="D929" s="386"/>
      <c r="E929" s="244" t="s">
        <v>1305</v>
      </c>
      <c r="F929" s="245">
        <f ca="1">+IFERROR(INDEX('Hoja de Trabajo para listado'!$A$155:$Z$1048576,MATCH($A929,'Hoja de Trabajo para listado'!$A$155:$A$1048576,0),MATCH((CUADRO!F$5&amp;$E929),'Hoja de Trabajo para listado'!$A$151:$Z$151,0)),0)+IFERROR(INDEX('Hoja de Trabajo para listado'!$AB$155:$BA$1048576,MATCH($A929,'Hoja de Trabajo para listado'!$AB$155:$AB$1048576,0),MATCH((CUADRO!F$5&amp;$E929),'Hoja de Trabajo para listado'!$AB$151:$BA$151,0)),0)+IFERROR(INDEX('Hoja de Trabajo para listado'!$BC$155:$CB$1048576,MATCH($A929,'Hoja de Trabajo para listado'!$BC$155:$BC$1048576,0),MATCH((CUADRO!F$5&amp;$E929),'Hoja de Trabajo para listado'!$BC$151:$CB$151,0)),0)+IFERROR(INDEX('Hoja de Trabajo para listado'!$DE$153:$DG$274,MATCH($A929,'Hoja de Trabajo para listado'!$DE$153:$DE$1048576,0),MATCH((CUADRO!F$5&amp;$E929),'Hoja de Trabajo para listado'!$DE$151:$DG$151,0)),0)+IFERROR(INDEX('Hoja de Trabajo para listado'!$CD$155:$DC$1048576,MATCH($A929,'Hoja de Trabajo para listado'!$CD$155:$CD$1048576,0),MATCH((CUADRO!F$5&amp;$E929),'Hoja de Trabajo para listado'!$CD$151:$DC$151,0)),0)</f>
        <v>0</v>
      </c>
      <c r="G929" s="245">
        <f ca="1">+IFERROR(INDEX('Hoja de Trabajo para listado'!$A$155:$Z$1048576,MATCH($A929,'Hoja de Trabajo para listado'!$A$155:$A$1048576,0),MATCH((CUADRO!G$5&amp;$E929),'Hoja de Trabajo para listado'!$A$151:$Z$151,0)),0)+IFERROR(INDEX('Hoja de Trabajo para listado'!$AB$155:$BA$1048576,MATCH($A929,'Hoja de Trabajo para listado'!$AB$155:$AB$1048576,0),MATCH((CUADRO!G$5&amp;$E929),'Hoja de Trabajo para listado'!$AB$151:$BA$151,0)),0)+IFERROR(INDEX('Hoja de Trabajo para listado'!$BC$155:$CB$1048576,MATCH($A929,'Hoja de Trabajo para listado'!$BC$155:$BC$1048576,0),MATCH((CUADRO!G$5&amp;$E929),'Hoja de Trabajo para listado'!$BC$151:$CB$151,0)),0)+IFERROR(INDEX('Hoja de Trabajo para listado'!$DE$153:$DG$274,MATCH($A929,'Hoja de Trabajo para listado'!$DE$153:$DE$1048576,0),MATCH((CUADRO!G$5&amp;$E929),'Hoja de Trabajo para listado'!$DE$151:$DG$151,0)),0)+IFERROR(INDEX('Hoja de Trabajo para listado'!$CD$155:$DC$1048576,MATCH($A929,'Hoja de Trabajo para listado'!$CD$155:$CD$1048576,0),MATCH((CUADRO!G$5&amp;$E929),'Hoja de Trabajo para listado'!$CD$151:$DC$151,0)),0)</f>
        <v>0</v>
      </c>
      <c r="H929" s="245">
        <f ca="1">+IFERROR(INDEX('Hoja de Trabajo para listado'!$A$155:$Z$1048576,MATCH($A929,'Hoja de Trabajo para listado'!$A$155:$A$1048576,0),MATCH((CUADRO!H$5&amp;$E929),'Hoja de Trabajo para listado'!$A$151:$Z$151,0)),0)+IFERROR(INDEX('Hoja de Trabajo para listado'!$AB$155:$BA$1048576,MATCH($A929,'Hoja de Trabajo para listado'!$AB$155:$AB$1048576,0),MATCH((CUADRO!H$5&amp;$E929),'Hoja de Trabajo para listado'!$AB$151:$BA$151,0)),0)+IFERROR(INDEX('Hoja de Trabajo para listado'!$BC$155:$CB$1048576,MATCH($A929,'Hoja de Trabajo para listado'!$BC$155:$BC$1048576,0),MATCH((CUADRO!H$5&amp;$E929),'Hoja de Trabajo para listado'!$BC$151:$CB$151,0)),0)+IFERROR(INDEX('Hoja de Trabajo para listado'!$DE$153:$DG$274,MATCH($A929,'Hoja de Trabajo para listado'!$DE$153:$DE$1048576,0),MATCH((CUADRO!H$5&amp;$E929),'Hoja de Trabajo para listado'!$DE$151:$DG$151,0)),0)+IFERROR(INDEX('Hoja de Trabajo para listado'!$CD$155:$DC$1048576,MATCH($A929,'Hoja de Trabajo para listado'!$CD$155:$CD$1048576,0),MATCH((CUADRO!H$5&amp;$E929),'Hoja de Trabajo para listado'!$CD$151:$DC$151,0)),0)</f>
        <v>0</v>
      </c>
      <c r="I929" s="245">
        <f ca="1">+IFERROR(INDEX('Hoja de Trabajo para listado'!$A$155:$Z$1048576,MATCH($A929,'Hoja de Trabajo para listado'!$A$155:$A$1048576,0),MATCH((CUADRO!I$5&amp;$E929),'Hoja de Trabajo para listado'!$A$151:$Z$151,0)),0)+IFERROR(INDEX('Hoja de Trabajo para listado'!$AB$155:$BA$1048576,MATCH($A929,'Hoja de Trabajo para listado'!$AB$155:$AB$1048576,0),MATCH((CUADRO!I$5&amp;$E929),'Hoja de Trabajo para listado'!$AB$151:$BA$151,0)),0)+IFERROR(INDEX('Hoja de Trabajo para listado'!$BC$155:$CB$1048576,MATCH($A929,'Hoja de Trabajo para listado'!$BC$155:$BC$1048576,0),MATCH((CUADRO!I$5&amp;$E929),'Hoja de Trabajo para listado'!$BC$151:$CB$151,0)),0)+IFERROR(INDEX('Hoja de Trabajo para listado'!$DE$153:$DG$274,MATCH($A929,'Hoja de Trabajo para listado'!$DE$153:$DE$1048576,0),MATCH((CUADRO!I$5&amp;$E929),'Hoja de Trabajo para listado'!$DE$151:$DG$151,0)),0)+IFERROR(INDEX('Hoja de Trabajo para listado'!$CD$155:$DC$1048576,MATCH($A929,'Hoja de Trabajo para listado'!$CD$155:$CD$1048576,0),MATCH((CUADRO!I$5&amp;$E929),'Hoja de Trabajo para listado'!$CD$151:$DC$151,0)),0)</f>
        <v>0</v>
      </c>
      <c r="J929" s="245">
        <f ca="1">+IFERROR(INDEX('Hoja de Trabajo para listado'!$A$155:$Z$1048576,MATCH($A929,'Hoja de Trabajo para listado'!$A$155:$A$1048576,0),MATCH((CUADRO!J$5&amp;$E929),'Hoja de Trabajo para listado'!$A$151:$Z$151,0)),0)+IFERROR(INDEX('Hoja de Trabajo para listado'!$AB$155:$BA$1048576,MATCH($A929,'Hoja de Trabajo para listado'!$AB$155:$AB$1048576,0),MATCH((CUADRO!J$5&amp;$E929),'Hoja de Trabajo para listado'!$AB$151:$BA$151,0)),0)+IFERROR(INDEX('Hoja de Trabajo para listado'!$BC$155:$CB$1048576,MATCH($A929,'Hoja de Trabajo para listado'!$BC$155:$BC$1048576,0),MATCH((CUADRO!J$5&amp;$E929),'Hoja de Trabajo para listado'!$BC$151:$CB$151,0)),0)+IFERROR(INDEX('Hoja de Trabajo para listado'!$DE$153:$DG$274,MATCH($A929,'Hoja de Trabajo para listado'!$DE$153:$DE$1048576,0),MATCH((CUADRO!J$5&amp;$E929),'Hoja de Trabajo para listado'!$DE$151:$DG$151,0)),0)+IFERROR(INDEX('Hoja de Trabajo para listado'!$CD$155:$DC$1048576,MATCH($A929,'Hoja de Trabajo para listado'!$CD$155:$CD$1048576,0),MATCH((CUADRO!J$5&amp;$E929),'Hoja de Trabajo para listado'!$CD$151:$DC$151,0)),0)</f>
        <v>0</v>
      </c>
      <c r="K929" s="245">
        <f ca="1">+IFERROR(INDEX('Hoja de Trabajo para listado'!$A$155:$Z$1048576,MATCH($A929,'Hoja de Trabajo para listado'!$A$155:$A$1048576,0),MATCH((CUADRO!K$5&amp;$E929),'Hoja de Trabajo para listado'!$A$151:$Z$151,0)),0)+IFERROR(INDEX('Hoja de Trabajo para listado'!$AB$155:$BA$1048576,MATCH($A929,'Hoja de Trabajo para listado'!$AB$155:$AB$1048576,0),MATCH((CUADRO!K$5&amp;$E929),'Hoja de Trabajo para listado'!$AB$151:$BA$151,0)),0)+IFERROR(INDEX('Hoja de Trabajo para listado'!$BC$155:$CB$1048576,MATCH($A929,'Hoja de Trabajo para listado'!$BC$155:$BC$1048576,0),MATCH((CUADRO!K$5&amp;$E929),'Hoja de Trabajo para listado'!$BC$151:$CB$151,0)),0)+IFERROR(INDEX('Hoja de Trabajo para listado'!$DE$153:$DG$274,MATCH($A929,'Hoja de Trabajo para listado'!$DE$153:$DE$1048576,0),MATCH((CUADRO!K$5&amp;$E929),'Hoja de Trabajo para listado'!$DE$151:$DG$151,0)),0)+IFERROR(INDEX('Hoja de Trabajo para listado'!$CD$155:$DC$1048576,MATCH($A929,'Hoja de Trabajo para listado'!$CD$155:$CD$1048576,0),MATCH((CUADRO!K$5&amp;$E929),'Hoja de Trabajo para listado'!$CD$151:$DC$151,0)),0)</f>
        <v>0</v>
      </c>
      <c r="L929" s="245">
        <f ca="1">+IFERROR(INDEX('Hoja de Trabajo para listado'!$A$155:$Z$1048576,MATCH($A929,'Hoja de Trabajo para listado'!$A$155:$A$1048576,0),MATCH((CUADRO!L$5&amp;$E929),'Hoja de Trabajo para listado'!$A$151:$Z$151,0)),0)+IFERROR(INDEX('Hoja de Trabajo para listado'!$AB$155:$BA$1048576,MATCH($A929,'Hoja de Trabajo para listado'!$AB$155:$AB$1048576,0),MATCH((CUADRO!L$5&amp;$E929),'Hoja de Trabajo para listado'!$AB$151:$BA$151,0)),0)+IFERROR(INDEX('Hoja de Trabajo para listado'!$BC$155:$CB$1048576,MATCH($A929,'Hoja de Trabajo para listado'!$BC$155:$BC$1048576,0),MATCH((CUADRO!L$5&amp;$E929),'Hoja de Trabajo para listado'!$BC$151:$CB$151,0)),0)+IFERROR(INDEX('Hoja de Trabajo para listado'!$DE$153:$DG$274,MATCH($A929,'Hoja de Trabajo para listado'!$DE$153:$DE$1048576,0),MATCH((CUADRO!L$5&amp;$E929),'Hoja de Trabajo para listado'!$DE$151:$DG$151,0)),0)+IFERROR(INDEX('Hoja de Trabajo para listado'!$CD$155:$DC$1048576,MATCH($A929,'Hoja de Trabajo para listado'!$CD$155:$CD$1048576,0),MATCH((CUADRO!L$5&amp;$E929),'Hoja de Trabajo para listado'!$CD$151:$DC$151,0)),0)</f>
        <v>0</v>
      </c>
      <c r="M929" s="245">
        <f ca="1">+IFERROR(INDEX('Hoja de Trabajo para listado'!$A$155:$Z$1048576,MATCH($A929,'Hoja de Trabajo para listado'!$A$155:$A$1048576,0),MATCH((CUADRO!M$5&amp;$E929),'Hoja de Trabajo para listado'!$A$151:$Z$151,0)),0)+IFERROR(INDEX('Hoja de Trabajo para listado'!$AB$155:$BA$1048576,MATCH($A929,'Hoja de Trabajo para listado'!$AB$155:$AB$1048576,0),MATCH((CUADRO!M$5&amp;$E929),'Hoja de Trabajo para listado'!$AB$151:$BA$151,0)),0)+IFERROR(INDEX('Hoja de Trabajo para listado'!$BC$155:$CB$1048576,MATCH($A929,'Hoja de Trabajo para listado'!$BC$155:$BC$1048576,0),MATCH((CUADRO!M$5&amp;$E929),'Hoja de Trabajo para listado'!$BC$151:$CB$151,0)),0)+IFERROR(INDEX('Hoja de Trabajo para listado'!$DE$153:$DG$274,MATCH($A929,'Hoja de Trabajo para listado'!$DE$153:$DE$1048576,0),MATCH((CUADRO!M$5&amp;$E929),'Hoja de Trabajo para listado'!$DE$151:$DG$151,0)),0)+IFERROR(INDEX('Hoja de Trabajo para listado'!$CD$155:$DC$1048576,MATCH($A929,'Hoja de Trabajo para listado'!$CD$155:$CD$1048576,0),MATCH((CUADRO!M$5&amp;$E929),'Hoja de Trabajo para listado'!$CD$151:$DC$151,0)),0)</f>
        <v>0</v>
      </c>
      <c r="N929" s="245">
        <f ca="1">+IFERROR(INDEX('Hoja de Trabajo para listado'!$A$155:$Z$1048576,MATCH($A929,'Hoja de Trabajo para listado'!$A$155:$A$1048576,0),MATCH((CUADRO!N$5&amp;$E929),'Hoja de Trabajo para listado'!$A$151:$Z$151,0)),0)+IFERROR(INDEX('Hoja de Trabajo para listado'!$AB$155:$BA$1048576,MATCH($A929,'Hoja de Trabajo para listado'!$AB$155:$AB$1048576,0),MATCH((CUADRO!N$5&amp;$E929),'Hoja de Trabajo para listado'!$AB$151:$BA$151,0)),0)+IFERROR(INDEX('Hoja de Trabajo para listado'!$BC$155:$CB$1048576,MATCH($A929,'Hoja de Trabajo para listado'!$BC$155:$BC$1048576,0),MATCH((CUADRO!N$5&amp;$E929),'Hoja de Trabajo para listado'!$BC$151:$CB$151,0)),0)+IFERROR(INDEX('Hoja de Trabajo para listado'!$DE$153:$DG$274,MATCH($A929,'Hoja de Trabajo para listado'!$DE$153:$DE$1048576,0),MATCH((CUADRO!N$5&amp;$E929),'Hoja de Trabajo para listado'!$DE$151:$DG$151,0)),0)+IFERROR(INDEX('Hoja de Trabajo para listado'!$CD$155:$DC$1048576,MATCH($A929,'Hoja de Trabajo para listado'!$CD$155:$CD$1048576,0),MATCH((CUADRO!N$5&amp;$E929),'Hoja de Trabajo para listado'!$CD$151:$DC$151,0)),0)</f>
        <v>0</v>
      </c>
      <c r="O929" s="245">
        <f ca="1">+IFERROR(INDEX('Hoja de Trabajo para listado'!$A$155:$Z$1048576,MATCH($A929,'Hoja de Trabajo para listado'!$A$155:$A$1048576,0),MATCH((CUADRO!O$5&amp;$E929),'Hoja de Trabajo para listado'!$A$151:$Z$151,0)),0)+IFERROR(INDEX('Hoja de Trabajo para listado'!$AB$155:$BA$1048576,MATCH($A929,'Hoja de Trabajo para listado'!$AB$155:$AB$1048576,0),MATCH((CUADRO!O$5&amp;$E929),'Hoja de Trabajo para listado'!$AB$151:$BA$151,0)),0)+IFERROR(INDEX('Hoja de Trabajo para listado'!$BC$155:$CB$1048576,MATCH($A929,'Hoja de Trabajo para listado'!$BC$155:$BC$1048576,0),MATCH((CUADRO!O$5&amp;$E929),'Hoja de Trabajo para listado'!$BC$151:$CB$151,0)),0)+IFERROR(INDEX('Hoja de Trabajo para listado'!$DE$153:$DG$274,MATCH($A929,'Hoja de Trabajo para listado'!$DE$153:$DE$1048576,0),MATCH((CUADRO!O$5&amp;$E929),'Hoja de Trabajo para listado'!$DE$151:$DG$151,0)),0)+IFERROR(INDEX('Hoja de Trabajo para listado'!$CD$155:$DC$1048576,MATCH($A929,'Hoja de Trabajo para listado'!$CD$155:$CD$1048576,0),MATCH((CUADRO!O$5&amp;$E929),'Hoja de Trabajo para listado'!$CD$151:$DC$151,0)),0)</f>
        <v>0</v>
      </c>
      <c r="P929" s="245">
        <f ca="1">+IFERROR(INDEX('Hoja de Trabajo para listado'!$A$155:$Z$1048576,MATCH($A929,'Hoja de Trabajo para listado'!$A$155:$A$1048576,0),MATCH((CUADRO!P$5&amp;$E929),'Hoja de Trabajo para listado'!$A$151:$Z$151,0)),0)+IFERROR(INDEX('Hoja de Trabajo para listado'!$AB$155:$BA$1048576,MATCH($A929,'Hoja de Trabajo para listado'!$AB$155:$AB$1048576,0),MATCH((CUADRO!P$5&amp;$E929),'Hoja de Trabajo para listado'!$AB$151:$BA$151,0)),0)+IFERROR(INDEX('Hoja de Trabajo para listado'!$BC$155:$CB$1048576,MATCH($A929,'Hoja de Trabajo para listado'!$BC$155:$BC$1048576,0),MATCH((CUADRO!P$5&amp;$E929),'Hoja de Trabajo para listado'!$BC$151:$CB$151,0)),0)+IFERROR(INDEX('Hoja de Trabajo para listado'!$DE$153:$DG$274,MATCH($A929,'Hoja de Trabajo para listado'!$DE$153:$DE$1048576,0),MATCH((CUADRO!P$5&amp;$E929),'Hoja de Trabajo para listado'!$DE$151:$DG$151,0)),0)+IFERROR(INDEX('Hoja de Trabajo para listado'!$CD$155:$DC$1048576,MATCH($A929,'Hoja de Trabajo para listado'!$CD$155:$CD$1048576,0),MATCH((CUADRO!P$5&amp;$E929),'Hoja de Trabajo para listado'!$CD$151:$DC$151,0)),0)</f>
        <v>0</v>
      </c>
      <c r="Q929" s="245">
        <f ca="1">+IFERROR(INDEX('Hoja de Trabajo para listado'!$A$155:$Z$1048576,MATCH($A929,'Hoja de Trabajo para listado'!$A$155:$A$1048576,0),MATCH((CUADRO!Q$5&amp;$E929),'Hoja de Trabajo para listado'!$A$151:$Z$151,0)),0)+IFERROR(INDEX('Hoja de Trabajo para listado'!$AB$155:$BA$1048576,MATCH($A929,'Hoja de Trabajo para listado'!$AB$155:$AB$1048576,0),MATCH((CUADRO!Q$5&amp;$E929),'Hoja de Trabajo para listado'!$AB$151:$BA$151,0)),0)+IFERROR(INDEX('Hoja de Trabajo para listado'!$BC$155:$CB$1048576,MATCH($A929,'Hoja de Trabajo para listado'!$BC$155:$BC$1048576,0),MATCH((CUADRO!Q$5&amp;$E929),'Hoja de Trabajo para listado'!$BC$151:$CB$151,0)),0)+IFERROR(INDEX('Hoja de Trabajo para listado'!$DE$153:$DG$274,MATCH($A929,'Hoja de Trabajo para listado'!$DE$153:$DE$1048576,0),MATCH((CUADRO!Q$5&amp;$E929),'Hoja de Trabajo para listado'!$DE$151:$DG$151,0)),0)+IFERROR(INDEX('Hoja de Trabajo para listado'!$CD$155:$DC$1048576,MATCH($A929,'Hoja de Trabajo para listado'!$CD$155:$CD$1048576,0),MATCH((CUADRO!Q$5&amp;$E929),'Hoja de Trabajo para listado'!$CD$151:$DC$151,0)),0)</f>
        <v>0</v>
      </c>
      <c r="R929" s="245">
        <f t="shared" ca="1" si="31"/>
        <v>0</v>
      </c>
      <c r="S929" s="259">
        <f ca="1">+R928+R929</f>
        <v>0</v>
      </c>
      <c r="T929" s="245">
        <f ca="1">+S929</f>
        <v>0</v>
      </c>
      <c r="U929" s="244">
        <f t="shared" si="32"/>
        <v>2</v>
      </c>
      <c r="V929" s="333" t="str">
        <f>+VLOOKUP(A929,bd_lista!$A$3:$E$590,5,FALSE)</f>
        <v>Gobiernos Autonomos Municipales</v>
      </c>
      <c r="W929" s="384"/>
      <c r="X929" s="242">
        <f>+VLOOKUP(A929,[3]Sheet1!$A$13:$D$744,4,FALSE)</f>
        <v>0</v>
      </c>
      <c r="Y929" s="242" t="e">
        <f>+VLOOKUP(X929,bd_lista!$A$3:$C$590,3,FALSE)</f>
        <v>#N/A</v>
      </c>
      <c r="Z929" s="292"/>
      <c r="AA929" s="293"/>
    </row>
    <row r="930" spans="1:27" customFormat="1" ht="15" hidden="1" customHeight="1">
      <c r="A930" s="32">
        <v>1609</v>
      </c>
      <c r="B930" s="388">
        <f>+A930</f>
        <v>1609</v>
      </c>
      <c r="C930" s="247" t="str">
        <f>+VLOOKUP(A930,bd_lista!$A$3:$C$590,3,FALSE)</f>
        <v>Gobierno Autónomo Municipal de San Lorenzo</v>
      </c>
      <c r="D930" s="385" t="str">
        <f>+C930</f>
        <v>Gobierno Autónomo Municipal de San Lorenzo</v>
      </c>
      <c r="E930" s="242" t="s">
        <v>1304</v>
      </c>
      <c r="F930" s="243">
        <f ca="1">+IFERROR(INDEX('Hoja de Trabajo para listado'!$A$155:$Z$1048576,MATCH($A930,'Hoja de Trabajo para listado'!$A$155:$A$1048576,0),MATCH((CUADRO!F$5&amp;$E930),'Hoja de Trabajo para listado'!$A$151:$Z$151,0)),0)+IFERROR(INDEX('Hoja de Trabajo para listado'!$AB$155:$BA$1048576,MATCH($A930,'Hoja de Trabajo para listado'!$AB$155:$AB$1048576,0),MATCH((CUADRO!F$5&amp;$E930),'Hoja de Trabajo para listado'!$AB$151:$BA$151,0)),0)+IFERROR(INDEX('Hoja de Trabajo para listado'!$BC$155:$CB$1048576,MATCH($A930,'Hoja de Trabajo para listado'!$BC$155:$BC$1048576,0),MATCH((CUADRO!F$5&amp;$E930),'Hoja de Trabajo para listado'!$BC$151:$CB$151,0)),0)+IFERROR(INDEX('Hoja de Trabajo para listado'!$DE$153:$DG$274,MATCH($A930,'Hoja de Trabajo para listado'!$DE$153:$DE$1048576,0),MATCH((CUADRO!F$5&amp;$E930),'Hoja de Trabajo para listado'!$DE$151:$DG$151,0)),0)+IFERROR(INDEX('Hoja de Trabajo para listado'!$CD$155:$DC$1048576,MATCH($A930,'Hoja de Trabajo para listado'!$CD$155:$CD$1048576,0),MATCH((CUADRO!F$5&amp;$E930),'Hoja de Trabajo para listado'!$CD$151:$DC$151,0)),0)</f>
        <v>0</v>
      </c>
      <c r="G930" s="243">
        <f ca="1">+IFERROR(INDEX('Hoja de Trabajo para listado'!$A$155:$Z$1048576,MATCH($A930,'Hoja de Trabajo para listado'!$A$155:$A$1048576,0),MATCH((CUADRO!G$5&amp;$E930),'Hoja de Trabajo para listado'!$A$151:$Z$151,0)),0)+IFERROR(INDEX('Hoja de Trabajo para listado'!$AB$155:$BA$1048576,MATCH($A930,'Hoja de Trabajo para listado'!$AB$155:$AB$1048576,0),MATCH((CUADRO!G$5&amp;$E930),'Hoja de Trabajo para listado'!$AB$151:$BA$151,0)),0)+IFERROR(INDEX('Hoja de Trabajo para listado'!$BC$155:$CB$1048576,MATCH($A930,'Hoja de Trabajo para listado'!$BC$155:$BC$1048576,0),MATCH((CUADRO!G$5&amp;$E930),'Hoja de Trabajo para listado'!$BC$151:$CB$151,0)),0)+IFERROR(INDEX('Hoja de Trabajo para listado'!$DE$153:$DG$274,MATCH($A930,'Hoja de Trabajo para listado'!$DE$153:$DE$1048576,0),MATCH((CUADRO!G$5&amp;$E930),'Hoja de Trabajo para listado'!$DE$151:$DG$151,0)),0)+IFERROR(INDEX('Hoja de Trabajo para listado'!$CD$155:$DC$1048576,MATCH($A930,'Hoja de Trabajo para listado'!$CD$155:$CD$1048576,0),MATCH((CUADRO!G$5&amp;$E930),'Hoja de Trabajo para listado'!$CD$151:$DC$151,0)),0)</f>
        <v>0</v>
      </c>
      <c r="H930" s="243">
        <f ca="1">+IFERROR(INDEX('Hoja de Trabajo para listado'!$A$155:$Z$1048576,MATCH($A930,'Hoja de Trabajo para listado'!$A$155:$A$1048576,0),MATCH((CUADRO!H$5&amp;$E930),'Hoja de Trabajo para listado'!$A$151:$Z$151,0)),0)+IFERROR(INDEX('Hoja de Trabajo para listado'!$AB$155:$BA$1048576,MATCH($A930,'Hoja de Trabajo para listado'!$AB$155:$AB$1048576,0),MATCH((CUADRO!H$5&amp;$E930),'Hoja de Trabajo para listado'!$AB$151:$BA$151,0)),0)+IFERROR(INDEX('Hoja de Trabajo para listado'!$BC$155:$CB$1048576,MATCH($A930,'Hoja de Trabajo para listado'!$BC$155:$BC$1048576,0),MATCH((CUADRO!H$5&amp;$E930),'Hoja de Trabajo para listado'!$BC$151:$CB$151,0)),0)+IFERROR(INDEX('Hoja de Trabajo para listado'!$DE$153:$DG$274,MATCH($A930,'Hoja de Trabajo para listado'!$DE$153:$DE$1048576,0),MATCH((CUADRO!H$5&amp;$E930),'Hoja de Trabajo para listado'!$DE$151:$DG$151,0)),0)+IFERROR(INDEX('Hoja de Trabajo para listado'!$CD$155:$DC$1048576,MATCH($A930,'Hoja de Trabajo para listado'!$CD$155:$CD$1048576,0),MATCH((CUADRO!H$5&amp;$E930),'Hoja de Trabajo para listado'!$CD$151:$DC$151,0)),0)</f>
        <v>0</v>
      </c>
      <c r="I930" s="243">
        <f ca="1">+IFERROR(INDEX('Hoja de Trabajo para listado'!$A$155:$Z$1048576,MATCH($A930,'Hoja de Trabajo para listado'!$A$155:$A$1048576,0),MATCH((CUADRO!I$5&amp;$E930),'Hoja de Trabajo para listado'!$A$151:$Z$151,0)),0)+IFERROR(INDEX('Hoja de Trabajo para listado'!$AB$155:$BA$1048576,MATCH($A930,'Hoja de Trabajo para listado'!$AB$155:$AB$1048576,0),MATCH((CUADRO!I$5&amp;$E930),'Hoja de Trabajo para listado'!$AB$151:$BA$151,0)),0)+IFERROR(INDEX('Hoja de Trabajo para listado'!$BC$155:$CB$1048576,MATCH($A930,'Hoja de Trabajo para listado'!$BC$155:$BC$1048576,0),MATCH((CUADRO!I$5&amp;$E930),'Hoja de Trabajo para listado'!$BC$151:$CB$151,0)),0)+IFERROR(INDEX('Hoja de Trabajo para listado'!$DE$153:$DG$274,MATCH($A930,'Hoja de Trabajo para listado'!$DE$153:$DE$1048576,0),MATCH((CUADRO!I$5&amp;$E930),'Hoja de Trabajo para listado'!$DE$151:$DG$151,0)),0)+IFERROR(INDEX('Hoja de Trabajo para listado'!$CD$155:$DC$1048576,MATCH($A930,'Hoja de Trabajo para listado'!$CD$155:$CD$1048576,0),MATCH((CUADRO!I$5&amp;$E930),'Hoja de Trabajo para listado'!$CD$151:$DC$151,0)),0)</f>
        <v>0</v>
      </c>
      <c r="J930" s="243">
        <f ca="1">+IFERROR(INDEX('Hoja de Trabajo para listado'!$A$155:$Z$1048576,MATCH($A930,'Hoja de Trabajo para listado'!$A$155:$A$1048576,0),MATCH((CUADRO!J$5&amp;$E930),'Hoja de Trabajo para listado'!$A$151:$Z$151,0)),0)+IFERROR(INDEX('Hoja de Trabajo para listado'!$AB$155:$BA$1048576,MATCH($A930,'Hoja de Trabajo para listado'!$AB$155:$AB$1048576,0),MATCH((CUADRO!J$5&amp;$E930),'Hoja de Trabajo para listado'!$AB$151:$BA$151,0)),0)+IFERROR(INDEX('Hoja de Trabajo para listado'!$BC$155:$CB$1048576,MATCH($A930,'Hoja de Trabajo para listado'!$BC$155:$BC$1048576,0),MATCH((CUADRO!J$5&amp;$E930),'Hoja de Trabajo para listado'!$BC$151:$CB$151,0)),0)+IFERROR(INDEX('Hoja de Trabajo para listado'!$DE$153:$DG$274,MATCH($A930,'Hoja de Trabajo para listado'!$DE$153:$DE$1048576,0),MATCH((CUADRO!J$5&amp;$E930),'Hoja de Trabajo para listado'!$DE$151:$DG$151,0)),0)+IFERROR(INDEX('Hoja de Trabajo para listado'!$CD$155:$DC$1048576,MATCH($A930,'Hoja de Trabajo para listado'!$CD$155:$CD$1048576,0),MATCH((CUADRO!J$5&amp;$E930),'Hoja de Trabajo para listado'!$CD$151:$DC$151,0)),0)</f>
        <v>0</v>
      </c>
      <c r="K930" s="243">
        <f ca="1">+IFERROR(INDEX('Hoja de Trabajo para listado'!$A$155:$Z$1048576,MATCH($A930,'Hoja de Trabajo para listado'!$A$155:$A$1048576,0),MATCH((CUADRO!K$5&amp;$E930),'Hoja de Trabajo para listado'!$A$151:$Z$151,0)),0)+IFERROR(INDEX('Hoja de Trabajo para listado'!$AB$155:$BA$1048576,MATCH($A930,'Hoja de Trabajo para listado'!$AB$155:$AB$1048576,0),MATCH((CUADRO!K$5&amp;$E930),'Hoja de Trabajo para listado'!$AB$151:$BA$151,0)),0)+IFERROR(INDEX('Hoja de Trabajo para listado'!$BC$155:$CB$1048576,MATCH($A930,'Hoja de Trabajo para listado'!$BC$155:$BC$1048576,0),MATCH((CUADRO!K$5&amp;$E930),'Hoja de Trabajo para listado'!$BC$151:$CB$151,0)),0)+IFERROR(INDEX('Hoja de Trabajo para listado'!$DE$153:$DG$274,MATCH($A930,'Hoja de Trabajo para listado'!$DE$153:$DE$1048576,0),MATCH((CUADRO!K$5&amp;$E930),'Hoja de Trabajo para listado'!$DE$151:$DG$151,0)),0)+IFERROR(INDEX('Hoja de Trabajo para listado'!$CD$155:$DC$1048576,MATCH($A930,'Hoja de Trabajo para listado'!$CD$155:$CD$1048576,0),MATCH((CUADRO!K$5&amp;$E930),'Hoja de Trabajo para listado'!$CD$151:$DC$151,0)),0)</f>
        <v>0</v>
      </c>
      <c r="L930" s="243">
        <f ca="1">+IFERROR(INDEX('Hoja de Trabajo para listado'!$A$155:$Z$1048576,MATCH($A930,'Hoja de Trabajo para listado'!$A$155:$A$1048576,0),MATCH((CUADRO!L$5&amp;$E930),'Hoja de Trabajo para listado'!$A$151:$Z$151,0)),0)+IFERROR(INDEX('Hoja de Trabajo para listado'!$AB$155:$BA$1048576,MATCH($A930,'Hoja de Trabajo para listado'!$AB$155:$AB$1048576,0),MATCH((CUADRO!L$5&amp;$E930),'Hoja de Trabajo para listado'!$AB$151:$BA$151,0)),0)+IFERROR(INDEX('Hoja de Trabajo para listado'!$BC$155:$CB$1048576,MATCH($A930,'Hoja de Trabajo para listado'!$BC$155:$BC$1048576,0),MATCH((CUADRO!L$5&amp;$E930),'Hoja de Trabajo para listado'!$BC$151:$CB$151,0)),0)+IFERROR(INDEX('Hoja de Trabajo para listado'!$DE$153:$DG$274,MATCH($A930,'Hoja de Trabajo para listado'!$DE$153:$DE$1048576,0),MATCH((CUADRO!L$5&amp;$E930),'Hoja de Trabajo para listado'!$DE$151:$DG$151,0)),0)+IFERROR(INDEX('Hoja de Trabajo para listado'!$CD$155:$DC$1048576,MATCH($A930,'Hoja de Trabajo para listado'!$CD$155:$CD$1048576,0),MATCH((CUADRO!L$5&amp;$E930),'Hoja de Trabajo para listado'!$CD$151:$DC$151,0)),0)</f>
        <v>0</v>
      </c>
      <c r="M930" s="243">
        <f ca="1">+IFERROR(INDEX('Hoja de Trabajo para listado'!$A$155:$Z$1048576,MATCH($A930,'Hoja de Trabajo para listado'!$A$155:$A$1048576,0),MATCH((CUADRO!M$5&amp;$E930),'Hoja de Trabajo para listado'!$A$151:$Z$151,0)),0)+IFERROR(INDEX('Hoja de Trabajo para listado'!$AB$155:$BA$1048576,MATCH($A930,'Hoja de Trabajo para listado'!$AB$155:$AB$1048576,0),MATCH((CUADRO!M$5&amp;$E930),'Hoja de Trabajo para listado'!$AB$151:$BA$151,0)),0)+IFERROR(INDEX('Hoja de Trabajo para listado'!$BC$155:$CB$1048576,MATCH($A930,'Hoja de Trabajo para listado'!$BC$155:$BC$1048576,0),MATCH((CUADRO!M$5&amp;$E930),'Hoja de Trabajo para listado'!$BC$151:$CB$151,0)),0)+IFERROR(INDEX('Hoja de Trabajo para listado'!$DE$153:$DG$274,MATCH($A930,'Hoja de Trabajo para listado'!$DE$153:$DE$1048576,0),MATCH((CUADRO!M$5&amp;$E930),'Hoja de Trabajo para listado'!$DE$151:$DG$151,0)),0)+IFERROR(INDEX('Hoja de Trabajo para listado'!$CD$155:$DC$1048576,MATCH($A930,'Hoja de Trabajo para listado'!$CD$155:$CD$1048576,0),MATCH((CUADRO!M$5&amp;$E930),'Hoja de Trabajo para listado'!$CD$151:$DC$151,0)),0)</f>
        <v>0</v>
      </c>
      <c r="N930" s="243">
        <f ca="1">+IFERROR(INDEX('Hoja de Trabajo para listado'!$A$155:$Z$1048576,MATCH($A930,'Hoja de Trabajo para listado'!$A$155:$A$1048576,0),MATCH((CUADRO!N$5&amp;$E930),'Hoja de Trabajo para listado'!$A$151:$Z$151,0)),0)+IFERROR(INDEX('Hoja de Trabajo para listado'!$AB$155:$BA$1048576,MATCH($A930,'Hoja de Trabajo para listado'!$AB$155:$AB$1048576,0),MATCH((CUADRO!N$5&amp;$E930),'Hoja de Trabajo para listado'!$AB$151:$BA$151,0)),0)+IFERROR(INDEX('Hoja de Trabajo para listado'!$BC$155:$CB$1048576,MATCH($A930,'Hoja de Trabajo para listado'!$BC$155:$BC$1048576,0),MATCH((CUADRO!N$5&amp;$E930),'Hoja de Trabajo para listado'!$BC$151:$CB$151,0)),0)+IFERROR(INDEX('Hoja de Trabajo para listado'!$DE$153:$DG$274,MATCH($A930,'Hoja de Trabajo para listado'!$DE$153:$DE$1048576,0),MATCH((CUADRO!N$5&amp;$E930),'Hoja de Trabajo para listado'!$DE$151:$DG$151,0)),0)+IFERROR(INDEX('Hoja de Trabajo para listado'!$CD$155:$DC$1048576,MATCH($A930,'Hoja de Trabajo para listado'!$CD$155:$CD$1048576,0),MATCH((CUADRO!N$5&amp;$E930),'Hoja de Trabajo para listado'!$CD$151:$DC$151,0)),0)</f>
        <v>0</v>
      </c>
      <c r="O930" s="243">
        <f ca="1">+IFERROR(INDEX('Hoja de Trabajo para listado'!$A$155:$Z$1048576,MATCH($A930,'Hoja de Trabajo para listado'!$A$155:$A$1048576,0),MATCH((CUADRO!O$5&amp;$E930),'Hoja de Trabajo para listado'!$A$151:$Z$151,0)),0)+IFERROR(INDEX('Hoja de Trabajo para listado'!$AB$155:$BA$1048576,MATCH($A930,'Hoja de Trabajo para listado'!$AB$155:$AB$1048576,0),MATCH((CUADRO!O$5&amp;$E930),'Hoja de Trabajo para listado'!$AB$151:$BA$151,0)),0)+IFERROR(INDEX('Hoja de Trabajo para listado'!$BC$155:$CB$1048576,MATCH($A930,'Hoja de Trabajo para listado'!$BC$155:$BC$1048576,0),MATCH((CUADRO!O$5&amp;$E930),'Hoja de Trabajo para listado'!$BC$151:$CB$151,0)),0)+IFERROR(INDEX('Hoja de Trabajo para listado'!$DE$153:$DG$274,MATCH($A930,'Hoja de Trabajo para listado'!$DE$153:$DE$1048576,0),MATCH((CUADRO!O$5&amp;$E930),'Hoja de Trabajo para listado'!$DE$151:$DG$151,0)),0)+IFERROR(INDEX('Hoja de Trabajo para listado'!$CD$155:$DC$1048576,MATCH($A930,'Hoja de Trabajo para listado'!$CD$155:$CD$1048576,0),MATCH((CUADRO!O$5&amp;$E930),'Hoja de Trabajo para listado'!$CD$151:$DC$151,0)),0)</f>
        <v>0</v>
      </c>
      <c r="P930" s="243">
        <f ca="1">+IFERROR(INDEX('Hoja de Trabajo para listado'!$A$155:$Z$1048576,MATCH($A930,'Hoja de Trabajo para listado'!$A$155:$A$1048576,0),MATCH((CUADRO!P$5&amp;$E930),'Hoja de Trabajo para listado'!$A$151:$Z$151,0)),0)+IFERROR(INDEX('Hoja de Trabajo para listado'!$AB$155:$BA$1048576,MATCH($A930,'Hoja de Trabajo para listado'!$AB$155:$AB$1048576,0),MATCH((CUADRO!P$5&amp;$E930),'Hoja de Trabajo para listado'!$AB$151:$BA$151,0)),0)+IFERROR(INDEX('Hoja de Trabajo para listado'!$BC$155:$CB$1048576,MATCH($A930,'Hoja de Trabajo para listado'!$BC$155:$BC$1048576,0),MATCH((CUADRO!P$5&amp;$E930),'Hoja de Trabajo para listado'!$BC$151:$CB$151,0)),0)+IFERROR(INDEX('Hoja de Trabajo para listado'!$DE$153:$DG$274,MATCH($A930,'Hoja de Trabajo para listado'!$DE$153:$DE$1048576,0),MATCH((CUADRO!P$5&amp;$E930),'Hoja de Trabajo para listado'!$DE$151:$DG$151,0)),0)+IFERROR(INDEX('Hoja de Trabajo para listado'!$CD$155:$DC$1048576,MATCH($A930,'Hoja de Trabajo para listado'!$CD$155:$CD$1048576,0),MATCH((CUADRO!P$5&amp;$E930),'Hoja de Trabajo para listado'!$CD$151:$DC$151,0)),0)</f>
        <v>0</v>
      </c>
      <c r="Q930" s="243">
        <f ca="1">+IFERROR(INDEX('Hoja de Trabajo para listado'!$A$155:$Z$1048576,MATCH($A930,'Hoja de Trabajo para listado'!$A$155:$A$1048576,0),MATCH((CUADRO!Q$5&amp;$E930),'Hoja de Trabajo para listado'!$A$151:$Z$151,0)),0)+IFERROR(INDEX('Hoja de Trabajo para listado'!$AB$155:$BA$1048576,MATCH($A930,'Hoja de Trabajo para listado'!$AB$155:$AB$1048576,0),MATCH((CUADRO!Q$5&amp;$E930),'Hoja de Trabajo para listado'!$AB$151:$BA$151,0)),0)+IFERROR(INDEX('Hoja de Trabajo para listado'!$BC$155:$CB$1048576,MATCH($A930,'Hoja de Trabajo para listado'!$BC$155:$BC$1048576,0),MATCH((CUADRO!Q$5&amp;$E930),'Hoja de Trabajo para listado'!$BC$151:$CB$151,0)),0)+IFERROR(INDEX('Hoja de Trabajo para listado'!$DE$153:$DG$274,MATCH($A930,'Hoja de Trabajo para listado'!$DE$153:$DE$1048576,0),MATCH((CUADRO!Q$5&amp;$E930),'Hoja de Trabajo para listado'!$DE$151:$DG$151,0)),0)+IFERROR(INDEX('Hoja de Trabajo para listado'!$CD$155:$DC$1048576,MATCH($A930,'Hoja de Trabajo para listado'!$CD$155:$CD$1048576,0),MATCH((CUADRO!Q$5&amp;$E930),'Hoja de Trabajo para listado'!$CD$151:$DC$151,0)),0)</f>
        <v>0</v>
      </c>
      <c r="R930" s="243">
        <f t="shared" ca="1" si="31"/>
        <v>0</v>
      </c>
      <c r="S930" s="249"/>
      <c r="T930" s="243">
        <f ca="1">+T931</f>
        <v>0</v>
      </c>
      <c r="U930" s="242">
        <f t="shared" si="32"/>
        <v>1</v>
      </c>
      <c r="V930" s="333" t="str">
        <f>+VLOOKUP(A930,bd_lista!$A$3:$E$590,5,FALSE)</f>
        <v>Gobiernos Autonomos Municipales</v>
      </c>
      <c r="W930" s="383" t="str">
        <f>+V930</f>
        <v>Gobiernos Autonomos Municipales</v>
      </c>
      <c r="X930" s="242">
        <f>+VLOOKUP(A930,[3]Sheet1!$A$13:$D$744,4,FALSE)</f>
        <v>0</v>
      </c>
      <c r="Y930" s="242" t="e">
        <f>+VLOOKUP(X930,bd_lista!$A$3:$C$590,3,FALSE)</f>
        <v>#N/A</v>
      </c>
      <c r="Z930" s="294">
        <f>+X930</f>
        <v>0</v>
      </c>
      <c r="AA930" s="295" t="e">
        <f>+Y930</f>
        <v>#N/A</v>
      </c>
    </row>
    <row r="931" spans="1:27" customFormat="1" ht="15" hidden="1" customHeight="1">
      <c r="A931" s="32">
        <v>1609</v>
      </c>
      <c r="B931" s="389"/>
      <c r="C931" s="247" t="str">
        <f>+VLOOKUP(A931,bd_lista!$A$3:$C$590,3,FALSE)</f>
        <v>Gobierno Autónomo Municipal de San Lorenzo</v>
      </c>
      <c r="D931" s="386"/>
      <c r="E931" s="244" t="s">
        <v>1305</v>
      </c>
      <c r="F931" s="245">
        <f ca="1">+IFERROR(INDEX('Hoja de Trabajo para listado'!$A$155:$Z$1048576,MATCH($A931,'Hoja de Trabajo para listado'!$A$155:$A$1048576,0),MATCH((CUADRO!F$5&amp;$E931),'Hoja de Trabajo para listado'!$A$151:$Z$151,0)),0)+IFERROR(INDEX('Hoja de Trabajo para listado'!$AB$155:$BA$1048576,MATCH($A931,'Hoja de Trabajo para listado'!$AB$155:$AB$1048576,0),MATCH((CUADRO!F$5&amp;$E931),'Hoja de Trabajo para listado'!$AB$151:$BA$151,0)),0)+IFERROR(INDEX('Hoja de Trabajo para listado'!$BC$155:$CB$1048576,MATCH($A931,'Hoja de Trabajo para listado'!$BC$155:$BC$1048576,0),MATCH((CUADRO!F$5&amp;$E931),'Hoja de Trabajo para listado'!$BC$151:$CB$151,0)),0)+IFERROR(INDEX('Hoja de Trabajo para listado'!$DE$153:$DG$274,MATCH($A931,'Hoja de Trabajo para listado'!$DE$153:$DE$1048576,0),MATCH((CUADRO!F$5&amp;$E931),'Hoja de Trabajo para listado'!$DE$151:$DG$151,0)),0)+IFERROR(INDEX('Hoja de Trabajo para listado'!$CD$155:$DC$1048576,MATCH($A931,'Hoja de Trabajo para listado'!$CD$155:$CD$1048576,0),MATCH((CUADRO!F$5&amp;$E931),'Hoja de Trabajo para listado'!$CD$151:$DC$151,0)),0)</f>
        <v>0</v>
      </c>
      <c r="G931" s="245">
        <f ca="1">+IFERROR(INDEX('Hoja de Trabajo para listado'!$A$155:$Z$1048576,MATCH($A931,'Hoja de Trabajo para listado'!$A$155:$A$1048576,0),MATCH((CUADRO!G$5&amp;$E931),'Hoja de Trabajo para listado'!$A$151:$Z$151,0)),0)+IFERROR(INDEX('Hoja de Trabajo para listado'!$AB$155:$BA$1048576,MATCH($A931,'Hoja de Trabajo para listado'!$AB$155:$AB$1048576,0),MATCH((CUADRO!G$5&amp;$E931),'Hoja de Trabajo para listado'!$AB$151:$BA$151,0)),0)+IFERROR(INDEX('Hoja de Trabajo para listado'!$BC$155:$CB$1048576,MATCH($A931,'Hoja de Trabajo para listado'!$BC$155:$BC$1048576,0),MATCH((CUADRO!G$5&amp;$E931),'Hoja de Trabajo para listado'!$BC$151:$CB$151,0)),0)+IFERROR(INDEX('Hoja de Trabajo para listado'!$DE$153:$DG$274,MATCH($A931,'Hoja de Trabajo para listado'!$DE$153:$DE$1048576,0),MATCH((CUADRO!G$5&amp;$E931),'Hoja de Trabajo para listado'!$DE$151:$DG$151,0)),0)+IFERROR(INDEX('Hoja de Trabajo para listado'!$CD$155:$DC$1048576,MATCH($A931,'Hoja de Trabajo para listado'!$CD$155:$CD$1048576,0),MATCH((CUADRO!G$5&amp;$E931),'Hoja de Trabajo para listado'!$CD$151:$DC$151,0)),0)</f>
        <v>0</v>
      </c>
      <c r="H931" s="245">
        <f ca="1">+IFERROR(INDEX('Hoja de Trabajo para listado'!$A$155:$Z$1048576,MATCH($A931,'Hoja de Trabajo para listado'!$A$155:$A$1048576,0),MATCH((CUADRO!H$5&amp;$E931),'Hoja de Trabajo para listado'!$A$151:$Z$151,0)),0)+IFERROR(INDEX('Hoja de Trabajo para listado'!$AB$155:$BA$1048576,MATCH($A931,'Hoja de Trabajo para listado'!$AB$155:$AB$1048576,0),MATCH((CUADRO!H$5&amp;$E931),'Hoja de Trabajo para listado'!$AB$151:$BA$151,0)),0)+IFERROR(INDEX('Hoja de Trabajo para listado'!$BC$155:$CB$1048576,MATCH($A931,'Hoja de Trabajo para listado'!$BC$155:$BC$1048576,0),MATCH((CUADRO!H$5&amp;$E931),'Hoja de Trabajo para listado'!$BC$151:$CB$151,0)),0)+IFERROR(INDEX('Hoja de Trabajo para listado'!$DE$153:$DG$274,MATCH($A931,'Hoja de Trabajo para listado'!$DE$153:$DE$1048576,0),MATCH((CUADRO!H$5&amp;$E931),'Hoja de Trabajo para listado'!$DE$151:$DG$151,0)),0)+IFERROR(INDEX('Hoja de Trabajo para listado'!$CD$155:$DC$1048576,MATCH($A931,'Hoja de Trabajo para listado'!$CD$155:$CD$1048576,0),MATCH((CUADRO!H$5&amp;$E931),'Hoja de Trabajo para listado'!$CD$151:$DC$151,0)),0)</f>
        <v>0</v>
      </c>
      <c r="I931" s="245">
        <f ca="1">+IFERROR(INDEX('Hoja de Trabajo para listado'!$A$155:$Z$1048576,MATCH($A931,'Hoja de Trabajo para listado'!$A$155:$A$1048576,0),MATCH((CUADRO!I$5&amp;$E931),'Hoja de Trabajo para listado'!$A$151:$Z$151,0)),0)+IFERROR(INDEX('Hoja de Trabajo para listado'!$AB$155:$BA$1048576,MATCH($A931,'Hoja de Trabajo para listado'!$AB$155:$AB$1048576,0),MATCH((CUADRO!I$5&amp;$E931),'Hoja de Trabajo para listado'!$AB$151:$BA$151,0)),0)+IFERROR(INDEX('Hoja de Trabajo para listado'!$BC$155:$CB$1048576,MATCH($A931,'Hoja de Trabajo para listado'!$BC$155:$BC$1048576,0),MATCH((CUADRO!I$5&amp;$E931),'Hoja de Trabajo para listado'!$BC$151:$CB$151,0)),0)+IFERROR(INDEX('Hoja de Trabajo para listado'!$DE$153:$DG$274,MATCH($A931,'Hoja de Trabajo para listado'!$DE$153:$DE$1048576,0),MATCH((CUADRO!I$5&amp;$E931),'Hoja de Trabajo para listado'!$DE$151:$DG$151,0)),0)+IFERROR(INDEX('Hoja de Trabajo para listado'!$CD$155:$DC$1048576,MATCH($A931,'Hoja de Trabajo para listado'!$CD$155:$CD$1048576,0),MATCH((CUADRO!I$5&amp;$E931),'Hoja de Trabajo para listado'!$CD$151:$DC$151,0)),0)</f>
        <v>0</v>
      </c>
      <c r="J931" s="245">
        <f ca="1">+IFERROR(INDEX('Hoja de Trabajo para listado'!$A$155:$Z$1048576,MATCH($A931,'Hoja de Trabajo para listado'!$A$155:$A$1048576,0),MATCH((CUADRO!J$5&amp;$E931),'Hoja de Trabajo para listado'!$A$151:$Z$151,0)),0)+IFERROR(INDEX('Hoja de Trabajo para listado'!$AB$155:$BA$1048576,MATCH($A931,'Hoja de Trabajo para listado'!$AB$155:$AB$1048576,0),MATCH((CUADRO!J$5&amp;$E931),'Hoja de Trabajo para listado'!$AB$151:$BA$151,0)),0)+IFERROR(INDEX('Hoja de Trabajo para listado'!$BC$155:$CB$1048576,MATCH($A931,'Hoja de Trabajo para listado'!$BC$155:$BC$1048576,0),MATCH((CUADRO!J$5&amp;$E931),'Hoja de Trabajo para listado'!$BC$151:$CB$151,0)),0)+IFERROR(INDEX('Hoja de Trabajo para listado'!$DE$153:$DG$274,MATCH($A931,'Hoja de Trabajo para listado'!$DE$153:$DE$1048576,0),MATCH((CUADRO!J$5&amp;$E931),'Hoja de Trabajo para listado'!$DE$151:$DG$151,0)),0)+IFERROR(INDEX('Hoja de Trabajo para listado'!$CD$155:$DC$1048576,MATCH($A931,'Hoja de Trabajo para listado'!$CD$155:$CD$1048576,0),MATCH((CUADRO!J$5&amp;$E931),'Hoja de Trabajo para listado'!$CD$151:$DC$151,0)),0)</f>
        <v>0</v>
      </c>
      <c r="K931" s="245">
        <f ca="1">+IFERROR(INDEX('Hoja de Trabajo para listado'!$A$155:$Z$1048576,MATCH($A931,'Hoja de Trabajo para listado'!$A$155:$A$1048576,0),MATCH((CUADRO!K$5&amp;$E931),'Hoja de Trabajo para listado'!$A$151:$Z$151,0)),0)+IFERROR(INDEX('Hoja de Trabajo para listado'!$AB$155:$BA$1048576,MATCH($A931,'Hoja de Trabajo para listado'!$AB$155:$AB$1048576,0),MATCH((CUADRO!K$5&amp;$E931),'Hoja de Trabajo para listado'!$AB$151:$BA$151,0)),0)+IFERROR(INDEX('Hoja de Trabajo para listado'!$BC$155:$CB$1048576,MATCH($A931,'Hoja de Trabajo para listado'!$BC$155:$BC$1048576,0),MATCH((CUADRO!K$5&amp;$E931),'Hoja de Trabajo para listado'!$BC$151:$CB$151,0)),0)+IFERROR(INDEX('Hoja de Trabajo para listado'!$DE$153:$DG$274,MATCH($A931,'Hoja de Trabajo para listado'!$DE$153:$DE$1048576,0),MATCH((CUADRO!K$5&amp;$E931),'Hoja de Trabajo para listado'!$DE$151:$DG$151,0)),0)+IFERROR(INDEX('Hoja de Trabajo para listado'!$CD$155:$DC$1048576,MATCH($A931,'Hoja de Trabajo para listado'!$CD$155:$CD$1048576,0),MATCH((CUADRO!K$5&amp;$E931),'Hoja de Trabajo para listado'!$CD$151:$DC$151,0)),0)</f>
        <v>0</v>
      </c>
      <c r="L931" s="245">
        <f ca="1">+IFERROR(INDEX('Hoja de Trabajo para listado'!$A$155:$Z$1048576,MATCH($A931,'Hoja de Trabajo para listado'!$A$155:$A$1048576,0),MATCH((CUADRO!L$5&amp;$E931),'Hoja de Trabajo para listado'!$A$151:$Z$151,0)),0)+IFERROR(INDEX('Hoja de Trabajo para listado'!$AB$155:$BA$1048576,MATCH($A931,'Hoja de Trabajo para listado'!$AB$155:$AB$1048576,0),MATCH((CUADRO!L$5&amp;$E931),'Hoja de Trabajo para listado'!$AB$151:$BA$151,0)),0)+IFERROR(INDEX('Hoja de Trabajo para listado'!$BC$155:$CB$1048576,MATCH($A931,'Hoja de Trabajo para listado'!$BC$155:$BC$1048576,0),MATCH((CUADRO!L$5&amp;$E931),'Hoja de Trabajo para listado'!$BC$151:$CB$151,0)),0)+IFERROR(INDEX('Hoja de Trabajo para listado'!$DE$153:$DG$274,MATCH($A931,'Hoja de Trabajo para listado'!$DE$153:$DE$1048576,0),MATCH((CUADRO!L$5&amp;$E931),'Hoja de Trabajo para listado'!$DE$151:$DG$151,0)),0)+IFERROR(INDEX('Hoja de Trabajo para listado'!$CD$155:$DC$1048576,MATCH($A931,'Hoja de Trabajo para listado'!$CD$155:$CD$1048576,0),MATCH((CUADRO!L$5&amp;$E931),'Hoja de Trabajo para listado'!$CD$151:$DC$151,0)),0)</f>
        <v>0</v>
      </c>
      <c r="M931" s="245">
        <f ca="1">+IFERROR(INDEX('Hoja de Trabajo para listado'!$A$155:$Z$1048576,MATCH($A931,'Hoja de Trabajo para listado'!$A$155:$A$1048576,0),MATCH((CUADRO!M$5&amp;$E931),'Hoja de Trabajo para listado'!$A$151:$Z$151,0)),0)+IFERROR(INDEX('Hoja de Trabajo para listado'!$AB$155:$BA$1048576,MATCH($A931,'Hoja de Trabajo para listado'!$AB$155:$AB$1048576,0),MATCH((CUADRO!M$5&amp;$E931),'Hoja de Trabajo para listado'!$AB$151:$BA$151,0)),0)+IFERROR(INDEX('Hoja de Trabajo para listado'!$BC$155:$CB$1048576,MATCH($A931,'Hoja de Trabajo para listado'!$BC$155:$BC$1048576,0),MATCH((CUADRO!M$5&amp;$E931),'Hoja de Trabajo para listado'!$BC$151:$CB$151,0)),0)+IFERROR(INDEX('Hoja de Trabajo para listado'!$DE$153:$DG$274,MATCH($A931,'Hoja de Trabajo para listado'!$DE$153:$DE$1048576,0),MATCH((CUADRO!M$5&amp;$E931),'Hoja de Trabajo para listado'!$DE$151:$DG$151,0)),0)+IFERROR(INDEX('Hoja de Trabajo para listado'!$CD$155:$DC$1048576,MATCH($A931,'Hoja de Trabajo para listado'!$CD$155:$CD$1048576,0),MATCH((CUADRO!M$5&amp;$E931),'Hoja de Trabajo para listado'!$CD$151:$DC$151,0)),0)</f>
        <v>0</v>
      </c>
      <c r="N931" s="245">
        <f ca="1">+IFERROR(INDEX('Hoja de Trabajo para listado'!$A$155:$Z$1048576,MATCH($A931,'Hoja de Trabajo para listado'!$A$155:$A$1048576,0),MATCH((CUADRO!N$5&amp;$E931),'Hoja de Trabajo para listado'!$A$151:$Z$151,0)),0)+IFERROR(INDEX('Hoja de Trabajo para listado'!$AB$155:$BA$1048576,MATCH($A931,'Hoja de Trabajo para listado'!$AB$155:$AB$1048576,0),MATCH((CUADRO!N$5&amp;$E931),'Hoja de Trabajo para listado'!$AB$151:$BA$151,0)),0)+IFERROR(INDEX('Hoja de Trabajo para listado'!$BC$155:$CB$1048576,MATCH($A931,'Hoja de Trabajo para listado'!$BC$155:$BC$1048576,0),MATCH((CUADRO!N$5&amp;$E931),'Hoja de Trabajo para listado'!$BC$151:$CB$151,0)),0)+IFERROR(INDEX('Hoja de Trabajo para listado'!$DE$153:$DG$274,MATCH($A931,'Hoja de Trabajo para listado'!$DE$153:$DE$1048576,0),MATCH((CUADRO!N$5&amp;$E931),'Hoja de Trabajo para listado'!$DE$151:$DG$151,0)),0)+IFERROR(INDEX('Hoja de Trabajo para listado'!$CD$155:$DC$1048576,MATCH($A931,'Hoja de Trabajo para listado'!$CD$155:$CD$1048576,0),MATCH((CUADRO!N$5&amp;$E931),'Hoja de Trabajo para listado'!$CD$151:$DC$151,0)),0)</f>
        <v>0</v>
      </c>
      <c r="O931" s="245">
        <f ca="1">+IFERROR(INDEX('Hoja de Trabajo para listado'!$A$155:$Z$1048576,MATCH($A931,'Hoja de Trabajo para listado'!$A$155:$A$1048576,0),MATCH((CUADRO!O$5&amp;$E931),'Hoja de Trabajo para listado'!$A$151:$Z$151,0)),0)+IFERROR(INDEX('Hoja de Trabajo para listado'!$AB$155:$BA$1048576,MATCH($A931,'Hoja de Trabajo para listado'!$AB$155:$AB$1048576,0),MATCH((CUADRO!O$5&amp;$E931),'Hoja de Trabajo para listado'!$AB$151:$BA$151,0)),0)+IFERROR(INDEX('Hoja de Trabajo para listado'!$BC$155:$CB$1048576,MATCH($A931,'Hoja de Trabajo para listado'!$BC$155:$BC$1048576,0),MATCH((CUADRO!O$5&amp;$E931),'Hoja de Trabajo para listado'!$BC$151:$CB$151,0)),0)+IFERROR(INDEX('Hoja de Trabajo para listado'!$DE$153:$DG$274,MATCH($A931,'Hoja de Trabajo para listado'!$DE$153:$DE$1048576,0),MATCH((CUADRO!O$5&amp;$E931),'Hoja de Trabajo para listado'!$DE$151:$DG$151,0)),0)+IFERROR(INDEX('Hoja de Trabajo para listado'!$CD$155:$DC$1048576,MATCH($A931,'Hoja de Trabajo para listado'!$CD$155:$CD$1048576,0),MATCH((CUADRO!O$5&amp;$E931),'Hoja de Trabajo para listado'!$CD$151:$DC$151,0)),0)</f>
        <v>0</v>
      </c>
      <c r="P931" s="245">
        <f ca="1">+IFERROR(INDEX('Hoja de Trabajo para listado'!$A$155:$Z$1048576,MATCH($A931,'Hoja de Trabajo para listado'!$A$155:$A$1048576,0),MATCH((CUADRO!P$5&amp;$E931),'Hoja de Trabajo para listado'!$A$151:$Z$151,0)),0)+IFERROR(INDEX('Hoja de Trabajo para listado'!$AB$155:$BA$1048576,MATCH($A931,'Hoja de Trabajo para listado'!$AB$155:$AB$1048576,0),MATCH((CUADRO!P$5&amp;$E931),'Hoja de Trabajo para listado'!$AB$151:$BA$151,0)),0)+IFERROR(INDEX('Hoja de Trabajo para listado'!$BC$155:$CB$1048576,MATCH($A931,'Hoja de Trabajo para listado'!$BC$155:$BC$1048576,0),MATCH((CUADRO!P$5&amp;$E931),'Hoja de Trabajo para listado'!$BC$151:$CB$151,0)),0)+IFERROR(INDEX('Hoja de Trabajo para listado'!$DE$153:$DG$274,MATCH($A931,'Hoja de Trabajo para listado'!$DE$153:$DE$1048576,0),MATCH((CUADRO!P$5&amp;$E931),'Hoja de Trabajo para listado'!$DE$151:$DG$151,0)),0)+IFERROR(INDEX('Hoja de Trabajo para listado'!$CD$155:$DC$1048576,MATCH($A931,'Hoja de Trabajo para listado'!$CD$155:$CD$1048576,0),MATCH((CUADRO!P$5&amp;$E931),'Hoja de Trabajo para listado'!$CD$151:$DC$151,0)),0)</f>
        <v>0</v>
      </c>
      <c r="Q931" s="245">
        <f ca="1">+IFERROR(INDEX('Hoja de Trabajo para listado'!$A$155:$Z$1048576,MATCH($A931,'Hoja de Trabajo para listado'!$A$155:$A$1048576,0),MATCH((CUADRO!Q$5&amp;$E931),'Hoja de Trabajo para listado'!$A$151:$Z$151,0)),0)+IFERROR(INDEX('Hoja de Trabajo para listado'!$AB$155:$BA$1048576,MATCH($A931,'Hoja de Trabajo para listado'!$AB$155:$AB$1048576,0),MATCH((CUADRO!Q$5&amp;$E931),'Hoja de Trabajo para listado'!$AB$151:$BA$151,0)),0)+IFERROR(INDEX('Hoja de Trabajo para listado'!$BC$155:$CB$1048576,MATCH($A931,'Hoja de Trabajo para listado'!$BC$155:$BC$1048576,0),MATCH((CUADRO!Q$5&amp;$E931),'Hoja de Trabajo para listado'!$BC$151:$CB$151,0)),0)+IFERROR(INDEX('Hoja de Trabajo para listado'!$DE$153:$DG$274,MATCH($A931,'Hoja de Trabajo para listado'!$DE$153:$DE$1048576,0),MATCH((CUADRO!Q$5&amp;$E931),'Hoja de Trabajo para listado'!$DE$151:$DG$151,0)),0)+IFERROR(INDEX('Hoja de Trabajo para listado'!$CD$155:$DC$1048576,MATCH($A931,'Hoja de Trabajo para listado'!$CD$155:$CD$1048576,0),MATCH((CUADRO!Q$5&amp;$E931),'Hoja de Trabajo para listado'!$CD$151:$DC$151,0)),0)</f>
        <v>0</v>
      </c>
      <c r="R931" s="245">
        <f t="shared" ca="1" si="31"/>
        <v>0</v>
      </c>
      <c r="S931" s="259">
        <f ca="1">+R930+R931</f>
        <v>0</v>
      </c>
      <c r="T931" s="245">
        <f ca="1">+S931</f>
        <v>0</v>
      </c>
      <c r="U931" s="244">
        <f t="shared" si="32"/>
        <v>2</v>
      </c>
      <c r="V931" s="333" t="str">
        <f>+VLOOKUP(A931,bd_lista!$A$3:$E$590,5,FALSE)</f>
        <v>Gobiernos Autonomos Municipales</v>
      </c>
      <c r="W931" s="384"/>
      <c r="X931" s="242">
        <f>+VLOOKUP(A931,[3]Sheet1!$A$13:$D$744,4,FALSE)</f>
        <v>0</v>
      </c>
      <c r="Y931" s="242" t="e">
        <f>+VLOOKUP(X931,bd_lista!$A$3:$C$590,3,FALSE)</f>
        <v>#N/A</v>
      </c>
      <c r="Z931" s="292"/>
      <c r="AA931" s="293"/>
    </row>
    <row r="932" spans="1:27" customFormat="1" ht="15" hidden="1" customHeight="1">
      <c r="A932" s="32">
        <v>1610</v>
      </c>
      <c r="B932" s="388">
        <f>+A932</f>
        <v>1610</v>
      </c>
      <c r="C932" s="247" t="str">
        <f>+VLOOKUP(A932,bd_lista!$A$3:$C$590,3,FALSE)</f>
        <v>Gobierno Autónomo Municipal de El Puente</v>
      </c>
      <c r="D932" s="385" t="str">
        <f>+C932</f>
        <v>Gobierno Autónomo Municipal de El Puente</v>
      </c>
      <c r="E932" s="242" t="s">
        <v>1304</v>
      </c>
      <c r="F932" s="243">
        <f ca="1">+IFERROR(INDEX('Hoja de Trabajo para listado'!$A$155:$Z$1048576,MATCH($A932,'Hoja de Trabajo para listado'!$A$155:$A$1048576,0),MATCH((CUADRO!F$5&amp;$E932),'Hoja de Trabajo para listado'!$A$151:$Z$151,0)),0)+IFERROR(INDEX('Hoja de Trabajo para listado'!$AB$155:$BA$1048576,MATCH($A932,'Hoja de Trabajo para listado'!$AB$155:$AB$1048576,0),MATCH((CUADRO!F$5&amp;$E932),'Hoja de Trabajo para listado'!$AB$151:$BA$151,0)),0)+IFERROR(INDEX('Hoja de Trabajo para listado'!$BC$155:$CB$1048576,MATCH($A932,'Hoja de Trabajo para listado'!$BC$155:$BC$1048576,0),MATCH((CUADRO!F$5&amp;$E932),'Hoja de Trabajo para listado'!$BC$151:$CB$151,0)),0)+IFERROR(INDEX('Hoja de Trabajo para listado'!$DE$153:$DG$274,MATCH($A932,'Hoja de Trabajo para listado'!$DE$153:$DE$1048576,0),MATCH((CUADRO!F$5&amp;$E932),'Hoja de Trabajo para listado'!$DE$151:$DG$151,0)),0)+IFERROR(INDEX('Hoja de Trabajo para listado'!$CD$155:$DC$1048576,MATCH($A932,'Hoja de Trabajo para listado'!$CD$155:$CD$1048576,0),MATCH((CUADRO!F$5&amp;$E932),'Hoja de Trabajo para listado'!$CD$151:$DC$151,0)),0)</f>
        <v>0</v>
      </c>
      <c r="G932" s="243">
        <f ca="1">+IFERROR(INDEX('Hoja de Trabajo para listado'!$A$155:$Z$1048576,MATCH($A932,'Hoja de Trabajo para listado'!$A$155:$A$1048576,0),MATCH((CUADRO!G$5&amp;$E932),'Hoja de Trabajo para listado'!$A$151:$Z$151,0)),0)+IFERROR(INDEX('Hoja de Trabajo para listado'!$AB$155:$BA$1048576,MATCH($A932,'Hoja de Trabajo para listado'!$AB$155:$AB$1048576,0),MATCH((CUADRO!G$5&amp;$E932),'Hoja de Trabajo para listado'!$AB$151:$BA$151,0)),0)+IFERROR(INDEX('Hoja de Trabajo para listado'!$BC$155:$CB$1048576,MATCH($A932,'Hoja de Trabajo para listado'!$BC$155:$BC$1048576,0),MATCH((CUADRO!G$5&amp;$E932),'Hoja de Trabajo para listado'!$BC$151:$CB$151,0)),0)+IFERROR(INDEX('Hoja de Trabajo para listado'!$DE$153:$DG$274,MATCH($A932,'Hoja de Trabajo para listado'!$DE$153:$DE$1048576,0),MATCH((CUADRO!G$5&amp;$E932),'Hoja de Trabajo para listado'!$DE$151:$DG$151,0)),0)+IFERROR(INDEX('Hoja de Trabajo para listado'!$CD$155:$DC$1048576,MATCH($A932,'Hoja de Trabajo para listado'!$CD$155:$CD$1048576,0),MATCH((CUADRO!G$5&amp;$E932),'Hoja de Trabajo para listado'!$CD$151:$DC$151,0)),0)</f>
        <v>0</v>
      </c>
      <c r="H932" s="243">
        <f ca="1">+IFERROR(INDEX('Hoja de Trabajo para listado'!$A$155:$Z$1048576,MATCH($A932,'Hoja de Trabajo para listado'!$A$155:$A$1048576,0),MATCH((CUADRO!H$5&amp;$E932),'Hoja de Trabajo para listado'!$A$151:$Z$151,0)),0)+IFERROR(INDEX('Hoja de Trabajo para listado'!$AB$155:$BA$1048576,MATCH($A932,'Hoja de Trabajo para listado'!$AB$155:$AB$1048576,0),MATCH((CUADRO!H$5&amp;$E932),'Hoja de Trabajo para listado'!$AB$151:$BA$151,0)),0)+IFERROR(INDEX('Hoja de Trabajo para listado'!$BC$155:$CB$1048576,MATCH($A932,'Hoja de Trabajo para listado'!$BC$155:$BC$1048576,0),MATCH((CUADRO!H$5&amp;$E932),'Hoja de Trabajo para listado'!$BC$151:$CB$151,0)),0)+IFERROR(INDEX('Hoja de Trabajo para listado'!$DE$153:$DG$274,MATCH($A932,'Hoja de Trabajo para listado'!$DE$153:$DE$1048576,0),MATCH((CUADRO!H$5&amp;$E932),'Hoja de Trabajo para listado'!$DE$151:$DG$151,0)),0)+IFERROR(INDEX('Hoja de Trabajo para listado'!$CD$155:$DC$1048576,MATCH($A932,'Hoja de Trabajo para listado'!$CD$155:$CD$1048576,0),MATCH((CUADRO!H$5&amp;$E932),'Hoja de Trabajo para listado'!$CD$151:$DC$151,0)),0)</f>
        <v>0</v>
      </c>
      <c r="I932" s="243">
        <f ca="1">+IFERROR(INDEX('Hoja de Trabajo para listado'!$A$155:$Z$1048576,MATCH($A932,'Hoja de Trabajo para listado'!$A$155:$A$1048576,0),MATCH((CUADRO!I$5&amp;$E932),'Hoja de Trabajo para listado'!$A$151:$Z$151,0)),0)+IFERROR(INDEX('Hoja de Trabajo para listado'!$AB$155:$BA$1048576,MATCH($A932,'Hoja de Trabajo para listado'!$AB$155:$AB$1048576,0),MATCH((CUADRO!I$5&amp;$E932),'Hoja de Trabajo para listado'!$AB$151:$BA$151,0)),0)+IFERROR(INDEX('Hoja de Trabajo para listado'!$BC$155:$CB$1048576,MATCH($A932,'Hoja de Trabajo para listado'!$BC$155:$BC$1048576,0),MATCH((CUADRO!I$5&amp;$E932),'Hoja de Trabajo para listado'!$BC$151:$CB$151,0)),0)+IFERROR(INDEX('Hoja de Trabajo para listado'!$DE$153:$DG$274,MATCH($A932,'Hoja de Trabajo para listado'!$DE$153:$DE$1048576,0),MATCH((CUADRO!I$5&amp;$E932),'Hoja de Trabajo para listado'!$DE$151:$DG$151,0)),0)+IFERROR(INDEX('Hoja de Trabajo para listado'!$CD$155:$DC$1048576,MATCH($A932,'Hoja de Trabajo para listado'!$CD$155:$CD$1048576,0),MATCH((CUADRO!I$5&amp;$E932),'Hoja de Trabajo para listado'!$CD$151:$DC$151,0)),0)</f>
        <v>0</v>
      </c>
      <c r="J932" s="243">
        <f ca="1">+IFERROR(INDEX('Hoja de Trabajo para listado'!$A$155:$Z$1048576,MATCH($A932,'Hoja de Trabajo para listado'!$A$155:$A$1048576,0),MATCH((CUADRO!J$5&amp;$E932),'Hoja de Trabajo para listado'!$A$151:$Z$151,0)),0)+IFERROR(INDEX('Hoja de Trabajo para listado'!$AB$155:$BA$1048576,MATCH($A932,'Hoja de Trabajo para listado'!$AB$155:$AB$1048576,0),MATCH((CUADRO!J$5&amp;$E932),'Hoja de Trabajo para listado'!$AB$151:$BA$151,0)),0)+IFERROR(INDEX('Hoja de Trabajo para listado'!$BC$155:$CB$1048576,MATCH($A932,'Hoja de Trabajo para listado'!$BC$155:$BC$1048576,0),MATCH((CUADRO!J$5&amp;$E932),'Hoja de Trabajo para listado'!$BC$151:$CB$151,0)),0)+IFERROR(INDEX('Hoja de Trabajo para listado'!$DE$153:$DG$274,MATCH($A932,'Hoja de Trabajo para listado'!$DE$153:$DE$1048576,0),MATCH((CUADRO!J$5&amp;$E932),'Hoja de Trabajo para listado'!$DE$151:$DG$151,0)),0)+IFERROR(INDEX('Hoja de Trabajo para listado'!$CD$155:$DC$1048576,MATCH($A932,'Hoja de Trabajo para listado'!$CD$155:$CD$1048576,0),MATCH((CUADRO!J$5&amp;$E932),'Hoja de Trabajo para listado'!$CD$151:$DC$151,0)),0)</f>
        <v>0</v>
      </c>
      <c r="K932" s="243">
        <f ca="1">+IFERROR(INDEX('Hoja de Trabajo para listado'!$A$155:$Z$1048576,MATCH($A932,'Hoja de Trabajo para listado'!$A$155:$A$1048576,0),MATCH((CUADRO!K$5&amp;$E932),'Hoja de Trabajo para listado'!$A$151:$Z$151,0)),0)+IFERROR(INDEX('Hoja de Trabajo para listado'!$AB$155:$BA$1048576,MATCH($A932,'Hoja de Trabajo para listado'!$AB$155:$AB$1048576,0),MATCH((CUADRO!K$5&amp;$E932),'Hoja de Trabajo para listado'!$AB$151:$BA$151,0)),0)+IFERROR(INDEX('Hoja de Trabajo para listado'!$BC$155:$CB$1048576,MATCH($A932,'Hoja de Trabajo para listado'!$BC$155:$BC$1048576,0),MATCH((CUADRO!K$5&amp;$E932),'Hoja de Trabajo para listado'!$BC$151:$CB$151,0)),0)+IFERROR(INDEX('Hoja de Trabajo para listado'!$DE$153:$DG$274,MATCH($A932,'Hoja de Trabajo para listado'!$DE$153:$DE$1048576,0),MATCH((CUADRO!K$5&amp;$E932),'Hoja de Trabajo para listado'!$DE$151:$DG$151,0)),0)+IFERROR(INDEX('Hoja de Trabajo para listado'!$CD$155:$DC$1048576,MATCH($A932,'Hoja de Trabajo para listado'!$CD$155:$CD$1048576,0),MATCH((CUADRO!K$5&amp;$E932),'Hoja de Trabajo para listado'!$CD$151:$DC$151,0)),0)</f>
        <v>0</v>
      </c>
      <c r="L932" s="243">
        <f ca="1">+IFERROR(INDEX('Hoja de Trabajo para listado'!$A$155:$Z$1048576,MATCH($A932,'Hoja de Trabajo para listado'!$A$155:$A$1048576,0),MATCH((CUADRO!L$5&amp;$E932),'Hoja de Trabajo para listado'!$A$151:$Z$151,0)),0)+IFERROR(INDEX('Hoja de Trabajo para listado'!$AB$155:$BA$1048576,MATCH($A932,'Hoja de Trabajo para listado'!$AB$155:$AB$1048576,0),MATCH((CUADRO!L$5&amp;$E932),'Hoja de Trabajo para listado'!$AB$151:$BA$151,0)),0)+IFERROR(INDEX('Hoja de Trabajo para listado'!$BC$155:$CB$1048576,MATCH($A932,'Hoja de Trabajo para listado'!$BC$155:$BC$1048576,0),MATCH((CUADRO!L$5&amp;$E932),'Hoja de Trabajo para listado'!$BC$151:$CB$151,0)),0)+IFERROR(INDEX('Hoja de Trabajo para listado'!$DE$153:$DG$274,MATCH($A932,'Hoja de Trabajo para listado'!$DE$153:$DE$1048576,0),MATCH((CUADRO!L$5&amp;$E932),'Hoja de Trabajo para listado'!$DE$151:$DG$151,0)),0)+IFERROR(INDEX('Hoja de Trabajo para listado'!$CD$155:$DC$1048576,MATCH($A932,'Hoja de Trabajo para listado'!$CD$155:$CD$1048576,0),MATCH((CUADRO!L$5&amp;$E932),'Hoja de Trabajo para listado'!$CD$151:$DC$151,0)),0)</f>
        <v>0</v>
      </c>
      <c r="M932" s="243">
        <f ca="1">+IFERROR(INDEX('Hoja de Trabajo para listado'!$A$155:$Z$1048576,MATCH($A932,'Hoja de Trabajo para listado'!$A$155:$A$1048576,0),MATCH((CUADRO!M$5&amp;$E932),'Hoja de Trabajo para listado'!$A$151:$Z$151,0)),0)+IFERROR(INDEX('Hoja de Trabajo para listado'!$AB$155:$BA$1048576,MATCH($A932,'Hoja de Trabajo para listado'!$AB$155:$AB$1048576,0),MATCH((CUADRO!M$5&amp;$E932),'Hoja de Trabajo para listado'!$AB$151:$BA$151,0)),0)+IFERROR(INDEX('Hoja de Trabajo para listado'!$BC$155:$CB$1048576,MATCH($A932,'Hoja de Trabajo para listado'!$BC$155:$BC$1048576,0),MATCH((CUADRO!M$5&amp;$E932),'Hoja de Trabajo para listado'!$BC$151:$CB$151,0)),0)+IFERROR(INDEX('Hoja de Trabajo para listado'!$DE$153:$DG$274,MATCH($A932,'Hoja de Trabajo para listado'!$DE$153:$DE$1048576,0),MATCH((CUADRO!M$5&amp;$E932),'Hoja de Trabajo para listado'!$DE$151:$DG$151,0)),0)+IFERROR(INDEX('Hoja de Trabajo para listado'!$CD$155:$DC$1048576,MATCH($A932,'Hoja de Trabajo para listado'!$CD$155:$CD$1048576,0),MATCH((CUADRO!M$5&amp;$E932),'Hoja de Trabajo para listado'!$CD$151:$DC$151,0)),0)</f>
        <v>0</v>
      </c>
      <c r="N932" s="243">
        <f ca="1">+IFERROR(INDEX('Hoja de Trabajo para listado'!$A$155:$Z$1048576,MATCH($A932,'Hoja de Trabajo para listado'!$A$155:$A$1048576,0),MATCH((CUADRO!N$5&amp;$E932),'Hoja de Trabajo para listado'!$A$151:$Z$151,0)),0)+IFERROR(INDEX('Hoja de Trabajo para listado'!$AB$155:$BA$1048576,MATCH($A932,'Hoja de Trabajo para listado'!$AB$155:$AB$1048576,0),MATCH((CUADRO!N$5&amp;$E932),'Hoja de Trabajo para listado'!$AB$151:$BA$151,0)),0)+IFERROR(INDEX('Hoja de Trabajo para listado'!$BC$155:$CB$1048576,MATCH($A932,'Hoja de Trabajo para listado'!$BC$155:$BC$1048576,0),MATCH((CUADRO!N$5&amp;$E932),'Hoja de Trabajo para listado'!$BC$151:$CB$151,0)),0)+IFERROR(INDEX('Hoja de Trabajo para listado'!$DE$153:$DG$274,MATCH($A932,'Hoja de Trabajo para listado'!$DE$153:$DE$1048576,0),MATCH((CUADRO!N$5&amp;$E932),'Hoja de Trabajo para listado'!$DE$151:$DG$151,0)),0)+IFERROR(INDEX('Hoja de Trabajo para listado'!$CD$155:$DC$1048576,MATCH($A932,'Hoja de Trabajo para listado'!$CD$155:$CD$1048576,0),MATCH((CUADRO!N$5&amp;$E932),'Hoja de Trabajo para listado'!$CD$151:$DC$151,0)),0)</f>
        <v>0</v>
      </c>
      <c r="O932" s="243">
        <f ca="1">+IFERROR(INDEX('Hoja de Trabajo para listado'!$A$155:$Z$1048576,MATCH($A932,'Hoja de Trabajo para listado'!$A$155:$A$1048576,0),MATCH((CUADRO!O$5&amp;$E932),'Hoja de Trabajo para listado'!$A$151:$Z$151,0)),0)+IFERROR(INDEX('Hoja de Trabajo para listado'!$AB$155:$BA$1048576,MATCH($A932,'Hoja de Trabajo para listado'!$AB$155:$AB$1048576,0),MATCH((CUADRO!O$5&amp;$E932),'Hoja de Trabajo para listado'!$AB$151:$BA$151,0)),0)+IFERROR(INDEX('Hoja de Trabajo para listado'!$BC$155:$CB$1048576,MATCH($A932,'Hoja de Trabajo para listado'!$BC$155:$BC$1048576,0),MATCH((CUADRO!O$5&amp;$E932),'Hoja de Trabajo para listado'!$BC$151:$CB$151,0)),0)+IFERROR(INDEX('Hoja de Trabajo para listado'!$DE$153:$DG$274,MATCH($A932,'Hoja de Trabajo para listado'!$DE$153:$DE$1048576,0),MATCH((CUADRO!O$5&amp;$E932),'Hoja de Trabajo para listado'!$DE$151:$DG$151,0)),0)+IFERROR(INDEX('Hoja de Trabajo para listado'!$CD$155:$DC$1048576,MATCH($A932,'Hoja de Trabajo para listado'!$CD$155:$CD$1048576,0),MATCH((CUADRO!O$5&amp;$E932),'Hoja de Trabajo para listado'!$CD$151:$DC$151,0)),0)</f>
        <v>0</v>
      </c>
      <c r="P932" s="243">
        <f ca="1">+IFERROR(INDEX('Hoja de Trabajo para listado'!$A$155:$Z$1048576,MATCH($A932,'Hoja de Trabajo para listado'!$A$155:$A$1048576,0),MATCH((CUADRO!P$5&amp;$E932),'Hoja de Trabajo para listado'!$A$151:$Z$151,0)),0)+IFERROR(INDEX('Hoja de Trabajo para listado'!$AB$155:$BA$1048576,MATCH($A932,'Hoja de Trabajo para listado'!$AB$155:$AB$1048576,0),MATCH((CUADRO!P$5&amp;$E932),'Hoja de Trabajo para listado'!$AB$151:$BA$151,0)),0)+IFERROR(INDEX('Hoja de Trabajo para listado'!$BC$155:$CB$1048576,MATCH($A932,'Hoja de Trabajo para listado'!$BC$155:$BC$1048576,0),MATCH((CUADRO!P$5&amp;$E932),'Hoja de Trabajo para listado'!$BC$151:$CB$151,0)),0)+IFERROR(INDEX('Hoja de Trabajo para listado'!$DE$153:$DG$274,MATCH($A932,'Hoja de Trabajo para listado'!$DE$153:$DE$1048576,0),MATCH((CUADRO!P$5&amp;$E932),'Hoja de Trabajo para listado'!$DE$151:$DG$151,0)),0)+IFERROR(INDEX('Hoja de Trabajo para listado'!$CD$155:$DC$1048576,MATCH($A932,'Hoja de Trabajo para listado'!$CD$155:$CD$1048576,0),MATCH((CUADRO!P$5&amp;$E932),'Hoja de Trabajo para listado'!$CD$151:$DC$151,0)),0)</f>
        <v>0</v>
      </c>
      <c r="Q932" s="243">
        <f ca="1">+IFERROR(INDEX('Hoja de Trabajo para listado'!$A$155:$Z$1048576,MATCH($A932,'Hoja de Trabajo para listado'!$A$155:$A$1048576,0),MATCH((CUADRO!Q$5&amp;$E932),'Hoja de Trabajo para listado'!$A$151:$Z$151,0)),0)+IFERROR(INDEX('Hoja de Trabajo para listado'!$AB$155:$BA$1048576,MATCH($A932,'Hoja de Trabajo para listado'!$AB$155:$AB$1048576,0),MATCH((CUADRO!Q$5&amp;$E932),'Hoja de Trabajo para listado'!$AB$151:$BA$151,0)),0)+IFERROR(INDEX('Hoja de Trabajo para listado'!$BC$155:$CB$1048576,MATCH($A932,'Hoja de Trabajo para listado'!$BC$155:$BC$1048576,0),MATCH((CUADRO!Q$5&amp;$E932),'Hoja de Trabajo para listado'!$BC$151:$CB$151,0)),0)+IFERROR(INDEX('Hoja de Trabajo para listado'!$DE$153:$DG$274,MATCH($A932,'Hoja de Trabajo para listado'!$DE$153:$DE$1048576,0),MATCH((CUADRO!Q$5&amp;$E932),'Hoja de Trabajo para listado'!$DE$151:$DG$151,0)),0)+IFERROR(INDEX('Hoja de Trabajo para listado'!$CD$155:$DC$1048576,MATCH($A932,'Hoja de Trabajo para listado'!$CD$155:$CD$1048576,0),MATCH((CUADRO!Q$5&amp;$E932),'Hoja de Trabajo para listado'!$CD$151:$DC$151,0)),0)</f>
        <v>0</v>
      </c>
      <c r="R932" s="243">
        <f t="shared" ca="1" si="31"/>
        <v>0</v>
      </c>
      <c r="S932" s="249"/>
      <c r="T932" s="243">
        <f ca="1">+T933</f>
        <v>0</v>
      </c>
      <c r="U932" s="242">
        <f t="shared" si="32"/>
        <v>1</v>
      </c>
      <c r="V932" s="333" t="str">
        <f>+VLOOKUP(A932,bd_lista!$A$3:$E$590,5,FALSE)</f>
        <v>Gobiernos Autonomos Municipales</v>
      </c>
      <c r="W932" s="383" t="str">
        <f>+V932</f>
        <v>Gobiernos Autonomos Municipales</v>
      </c>
      <c r="X932" s="242">
        <f>+VLOOKUP(A932,[3]Sheet1!$A$13:$D$744,4,FALSE)</f>
        <v>0</v>
      </c>
      <c r="Y932" s="242" t="e">
        <f>+VLOOKUP(X932,bd_lista!$A$3:$C$590,3,FALSE)</f>
        <v>#N/A</v>
      </c>
      <c r="Z932" s="294">
        <f>+X932</f>
        <v>0</v>
      </c>
      <c r="AA932" s="295" t="e">
        <f>+Y932</f>
        <v>#N/A</v>
      </c>
    </row>
    <row r="933" spans="1:27" customFormat="1" ht="15" hidden="1" customHeight="1">
      <c r="A933" s="32">
        <v>1610</v>
      </c>
      <c r="B933" s="389"/>
      <c r="C933" s="247" t="str">
        <f>+VLOOKUP(A933,bd_lista!$A$3:$C$590,3,FALSE)</f>
        <v>Gobierno Autónomo Municipal de El Puente</v>
      </c>
      <c r="D933" s="386"/>
      <c r="E933" s="244" t="s">
        <v>1305</v>
      </c>
      <c r="F933" s="245">
        <f ca="1">+IFERROR(INDEX('Hoja de Trabajo para listado'!$A$155:$Z$1048576,MATCH($A933,'Hoja de Trabajo para listado'!$A$155:$A$1048576,0),MATCH((CUADRO!F$5&amp;$E933),'Hoja de Trabajo para listado'!$A$151:$Z$151,0)),0)+IFERROR(INDEX('Hoja de Trabajo para listado'!$AB$155:$BA$1048576,MATCH($A933,'Hoja de Trabajo para listado'!$AB$155:$AB$1048576,0),MATCH((CUADRO!F$5&amp;$E933),'Hoja de Trabajo para listado'!$AB$151:$BA$151,0)),0)+IFERROR(INDEX('Hoja de Trabajo para listado'!$BC$155:$CB$1048576,MATCH($A933,'Hoja de Trabajo para listado'!$BC$155:$BC$1048576,0),MATCH((CUADRO!F$5&amp;$E933),'Hoja de Trabajo para listado'!$BC$151:$CB$151,0)),0)+IFERROR(INDEX('Hoja de Trabajo para listado'!$DE$153:$DG$274,MATCH($A933,'Hoja de Trabajo para listado'!$DE$153:$DE$1048576,0),MATCH((CUADRO!F$5&amp;$E933),'Hoja de Trabajo para listado'!$DE$151:$DG$151,0)),0)+IFERROR(INDEX('Hoja de Trabajo para listado'!$CD$155:$DC$1048576,MATCH($A933,'Hoja de Trabajo para listado'!$CD$155:$CD$1048576,0),MATCH((CUADRO!F$5&amp;$E933),'Hoja de Trabajo para listado'!$CD$151:$DC$151,0)),0)</f>
        <v>0</v>
      </c>
      <c r="G933" s="245">
        <f ca="1">+IFERROR(INDEX('Hoja de Trabajo para listado'!$A$155:$Z$1048576,MATCH($A933,'Hoja de Trabajo para listado'!$A$155:$A$1048576,0),MATCH((CUADRO!G$5&amp;$E933),'Hoja de Trabajo para listado'!$A$151:$Z$151,0)),0)+IFERROR(INDEX('Hoja de Trabajo para listado'!$AB$155:$BA$1048576,MATCH($A933,'Hoja de Trabajo para listado'!$AB$155:$AB$1048576,0),MATCH((CUADRO!G$5&amp;$E933),'Hoja de Trabajo para listado'!$AB$151:$BA$151,0)),0)+IFERROR(INDEX('Hoja de Trabajo para listado'!$BC$155:$CB$1048576,MATCH($A933,'Hoja de Trabajo para listado'!$BC$155:$BC$1048576,0),MATCH((CUADRO!G$5&amp;$E933),'Hoja de Trabajo para listado'!$BC$151:$CB$151,0)),0)+IFERROR(INDEX('Hoja de Trabajo para listado'!$DE$153:$DG$274,MATCH($A933,'Hoja de Trabajo para listado'!$DE$153:$DE$1048576,0),MATCH((CUADRO!G$5&amp;$E933),'Hoja de Trabajo para listado'!$DE$151:$DG$151,0)),0)+IFERROR(INDEX('Hoja de Trabajo para listado'!$CD$155:$DC$1048576,MATCH($A933,'Hoja de Trabajo para listado'!$CD$155:$CD$1048576,0),MATCH((CUADRO!G$5&amp;$E933),'Hoja de Trabajo para listado'!$CD$151:$DC$151,0)),0)</f>
        <v>0</v>
      </c>
      <c r="H933" s="245">
        <f ca="1">+IFERROR(INDEX('Hoja de Trabajo para listado'!$A$155:$Z$1048576,MATCH($A933,'Hoja de Trabajo para listado'!$A$155:$A$1048576,0),MATCH((CUADRO!H$5&amp;$E933),'Hoja de Trabajo para listado'!$A$151:$Z$151,0)),0)+IFERROR(INDEX('Hoja de Trabajo para listado'!$AB$155:$BA$1048576,MATCH($A933,'Hoja de Trabajo para listado'!$AB$155:$AB$1048576,0),MATCH((CUADRO!H$5&amp;$E933),'Hoja de Trabajo para listado'!$AB$151:$BA$151,0)),0)+IFERROR(INDEX('Hoja de Trabajo para listado'!$BC$155:$CB$1048576,MATCH($A933,'Hoja de Trabajo para listado'!$BC$155:$BC$1048576,0),MATCH((CUADRO!H$5&amp;$E933),'Hoja de Trabajo para listado'!$BC$151:$CB$151,0)),0)+IFERROR(INDEX('Hoja de Trabajo para listado'!$DE$153:$DG$274,MATCH($A933,'Hoja de Trabajo para listado'!$DE$153:$DE$1048576,0),MATCH((CUADRO!H$5&amp;$E933),'Hoja de Trabajo para listado'!$DE$151:$DG$151,0)),0)+IFERROR(INDEX('Hoja de Trabajo para listado'!$CD$155:$DC$1048576,MATCH($A933,'Hoja de Trabajo para listado'!$CD$155:$CD$1048576,0),MATCH((CUADRO!H$5&amp;$E933),'Hoja de Trabajo para listado'!$CD$151:$DC$151,0)),0)</f>
        <v>0</v>
      </c>
      <c r="I933" s="245">
        <f ca="1">+IFERROR(INDEX('Hoja de Trabajo para listado'!$A$155:$Z$1048576,MATCH($A933,'Hoja de Trabajo para listado'!$A$155:$A$1048576,0),MATCH((CUADRO!I$5&amp;$E933),'Hoja de Trabajo para listado'!$A$151:$Z$151,0)),0)+IFERROR(INDEX('Hoja de Trabajo para listado'!$AB$155:$BA$1048576,MATCH($A933,'Hoja de Trabajo para listado'!$AB$155:$AB$1048576,0),MATCH((CUADRO!I$5&amp;$E933),'Hoja de Trabajo para listado'!$AB$151:$BA$151,0)),0)+IFERROR(INDEX('Hoja de Trabajo para listado'!$BC$155:$CB$1048576,MATCH($A933,'Hoja de Trabajo para listado'!$BC$155:$BC$1048576,0),MATCH((CUADRO!I$5&amp;$E933),'Hoja de Trabajo para listado'!$BC$151:$CB$151,0)),0)+IFERROR(INDEX('Hoja de Trabajo para listado'!$DE$153:$DG$274,MATCH($A933,'Hoja de Trabajo para listado'!$DE$153:$DE$1048576,0),MATCH((CUADRO!I$5&amp;$E933),'Hoja de Trabajo para listado'!$DE$151:$DG$151,0)),0)+IFERROR(INDEX('Hoja de Trabajo para listado'!$CD$155:$DC$1048576,MATCH($A933,'Hoja de Trabajo para listado'!$CD$155:$CD$1048576,0),MATCH((CUADRO!I$5&amp;$E933),'Hoja de Trabajo para listado'!$CD$151:$DC$151,0)),0)</f>
        <v>0</v>
      </c>
      <c r="J933" s="245">
        <f ca="1">+IFERROR(INDEX('Hoja de Trabajo para listado'!$A$155:$Z$1048576,MATCH($A933,'Hoja de Trabajo para listado'!$A$155:$A$1048576,0),MATCH((CUADRO!J$5&amp;$E933),'Hoja de Trabajo para listado'!$A$151:$Z$151,0)),0)+IFERROR(INDEX('Hoja de Trabajo para listado'!$AB$155:$BA$1048576,MATCH($A933,'Hoja de Trabajo para listado'!$AB$155:$AB$1048576,0),MATCH((CUADRO!J$5&amp;$E933),'Hoja de Trabajo para listado'!$AB$151:$BA$151,0)),0)+IFERROR(INDEX('Hoja de Trabajo para listado'!$BC$155:$CB$1048576,MATCH($A933,'Hoja de Trabajo para listado'!$BC$155:$BC$1048576,0),MATCH((CUADRO!J$5&amp;$E933),'Hoja de Trabajo para listado'!$BC$151:$CB$151,0)),0)+IFERROR(INDEX('Hoja de Trabajo para listado'!$DE$153:$DG$274,MATCH($A933,'Hoja de Trabajo para listado'!$DE$153:$DE$1048576,0),MATCH((CUADRO!J$5&amp;$E933),'Hoja de Trabajo para listado'!$DE$151:$DG$151,0)),0)+IFERROR(INDEX('Hoja de Trabajo para listado'!$CD$155:$DC$1048576,MATCH($A933,'Hoja de Trabajo para listado'!$CD$155:$CD$1048576,0),MATCH((CUADRO!J$5&amp;$E933),'Hoja de Trabajo para listado'!$CD$151:$DC$151,0)),0)</f>
        <v>0</v>
      </c>
      <c r="K933" s="245">
        <f ca="1">+IFERROR(INDEX('Hoja de Trabajo para listado'!$A$155:$Z$1048576,MATCH($A933,'Hoja de Trabajo para listado'!$A$155:$A$1048576,0),MATCH((CUADRO!K$5&amp;$E933),'Hoja de Trabajo para listado'!$A$151:$Z$151,0)),0)+IFERROR(INDEX('Hoja de Trabajo para listado'!$AB$155:$BA$1048576,MATCH($A933,'Hoja de Trabajo para listado'!$AB$155:$AB$1048576,0),MATCH((CUADRO!K$5&amp;$E933),'Hoja de Trabajo para listado'!$AB$151:$BA$151,0)),0)+IFERROR(INDEX('Hoja de Trabajo para listado'!$BC$155:$CB$1048576,MATCH($A933,'Hoja de Trabajo para listado'!$BC$155:$BC$1048576,0),MATCH((CUADRO!K$5&amp;$E933),'Hoja de Trabajo para listado'!$BC$151:$CB$151,0)),0)+IFERROR(INDEX('Hoja de Trabajo para listado'!$DE$153:$DG$274,MATCH($A933,'Hoja de Trabajo para listado'!$DE$153:$DE$1048576,0),MATCH((CUADRO!K$5&amp;$E933),'Hoja de Trabajo para listado'!$DE$151:$DG$151,0)),0)+IFERROR(INDEX('Hoja de Trabajo para listado'!$CD$155:$DC$1048576,MATCH($A933,'Hoja de Trabajo para listado'!$CD$155:$CD$1048576,0),MATCH((CUADRO!K$5&amp;$E933),'Hoja de Trabajo para listado'!$CD$151:$DC$151,0)),0)</f>
        <v>0</v>
      </c>
      <c r="L933" s="245">
        <f ca="1">+IFERROR(INDEX('Hoja de Trabajo para listado'!$A$155:$Z$1048576,MATCH($A933,'Hoja de Trabajo para listado'!$A$155:$A$1048576,0),MATCH((CUADRO!L$5&amp;$E933),'Hoja de Trabajo para listado'!$A$151:$Z$151,0)),0)+IFERROR(INDEX('Hoja de Trabajo para listado'!$AB$155:$BA$1048576,MATCH($A933,'Hoja de Trabajo para listado'!$AB$155:$AB$1048576,0),MATCH((CUADRO!L$5&amp;$E933),'Hoja de Trabajo para listado'!$AB$151:$BA$151,0)),0)+IFERROR(INDEX('Hoja de Trabajo para listado'!$BC$155:$CB$1048576,MATCH($A933,'Hoja de Trabajo para listado'!$BC$155:$BC$1048576,0),MATCH((CUADRO!L$5&amp;$E933),'Hoja de Trabajo para listado'!$BC$151:$CB$151,0)),0)+IFERROR(INDEX('Hoja de Trabajo para listado'!$DE$153:$DG$274,MATCH($A933,'Hoja de Trabajo para listado'!$DE$153:$DE$1048576,0),MATCH((CUADRO!L$5&amp;$E933),'Hoja de Trabajo para listado'!$DE$151:$DG$151,0)),0)+IFERROR(INDEX('Hoja de Trabajo para listado'!$CD$155:$DC$1048576,MATCH($A933,'Hoja de Trabajo para listado'!$CD$155:$CD$1048576,0),MATCH((CUADRO!L$5&amp;$E933),'Hoja de Trabajo para listado'!$CD$151:$DC$151,0)),0)</f>
        <v>0</v>
      </c>
      <c r="M933" s="245">
        <f ca="1">+IFERROR(INDEX('Hoja de Trabajo para listado'!$A$155:$Z$1048576,MATCH($A933,'Hoja de Trabajo para listado'!$A$155:$A$1048576,0),MATCH((CUADRO!M$5&amp;$E933),'Hoja de Trabajo para listado'!$A$151:$Z$151,0)),0)+IFERROR(INDEX('Hoja de Trabajo para listado'!$AB$155:$BA$1048576,MATCH($A933,'Hoja de Trabajo para listado'!$AB$155:$AB$1048576,0),MATCH((CUADRO!M$5&amp;$E933),'Hoja de Trabajo para listado'!$AB$151:$BA$151,0)),0)+IFERROR(INDEX('Hoja de Trabajo para listado'!$BC$155:$CB$1048576,MATCH($A933,'Hoja de Trabajo para listado'!$BC$155:$BC$1048576,0),MATCH((CUADRO!M$5&amp;$E933),'Hoja de Trabajo para listado'!$BC$151:$CB$151,0)),0)+IFERROR(INDEX('Hoja de Trabajo para listado'!$DE$153:$DG$274,MATCH($A933,'Hoja de Trabajo para listado'!$DE$153:$DE$1048576,0),MATCH((CUADRO!M$5&amp;$E933),'Hoja de Trabajo para listado'!$DE$151:$DG$151,0)),0)+IFERROR(INDEX('Hoja de Trabajo para listado'!$CD$155:$DC$1048576,MATCH($A933,'Hoja de Trabajo para listado'!$CD$155:$CD$1048576,0),MATCH((CUADRO!M$5&amp;$E933),'Hoja de Trabajo para listado'!$CD$151:$DC$151,0)),0)</f>
        <v>0</v>
      </c>
      <c r="N933" s="245">
        <f ca="1">+IFERROR(INDEX('Hoja de Trabajo para listado'!$A$155:$Z$1048576,MATCH($A933,'Hoja de Trabajo para listado'!$A$155:$A$1048576,0),MATCH((CUADRO!N$5&amp;$E933),'Hoja de Trabajo para listado'!$A$151:$Z$151,0)),0)+IFERROR(INDEX('Hoja de Trabajo para listado'!$AB$155:$BA$1048576,MATCH($A933,'Hoja de Trabajo para listado'!$AB$155:$AB$1048576,0),MATCH((CUADRO!N$5&amp;$E933),'Hoja de Trabajo para listado'!$AB$151:$BA$151,0)),0)+IFERROR(INDEX('Hoja de Trabajo para listado'!$BC$155:$CB$1048576,MATCH($A933,'Hoja de Trabajo para listado'!$BC$155:$BC$1048576,0),MATCH((CUADRO!N$5&amp;$E933),'Hoja de Trabajo para listado'!$BC$151:$CB$151,0)),0)+IFERROR(INDEX('Hoja de Trabajo para listado'!$DE$153:$DG$274,MATCH($A933,'Hoja de Trabajo para listado'!$DE$153:$DE$1048576,0),MATCH((CUADRO!N$5&amp;$E933),'Hoja de Trabajo para listado'!$DE$151:$DG$151,0)),0)+IFERROR(INDEX('Hoja de Trabajo para listado'!$CD$155:$DC$1048576,MATCH($A933,'Hoja de Trabajo para listado'!$CD$155:$CD$1048576,0),MATCH((CUADRO!N$5&amp;$E933),'Hoja de Trabajo para listado'!$CD$151:$DC$151,0)),0)</f>
        <v>0</v>
      </c>
      <c r="O933" s="245">
        <f ca="1">+IFERROR(INDEX('Hoja de Trabajo para listado'!$A$155:$Z$1048576,MATCH($A933,'Hoja de Trabajo para listado'!$A$155:$A$1048576,0),MATCH((CUADRO!O$5&amp;$E933),'Hoja de Trabajo para listado'!$A$151:$Z$151,0)),0)+IFERROR(INDEX('Hoja de Trabajo para listado'!$AB$155:$BA$1048576,MATCH($A933,'Hoja de Trabajo para listado'!$AB$155:$AB$1048576,0),MATCH((CUADRO!O$5&amp;$E933),'Hoja de Trabajo para listado'!$AB$151:$BA$151,0)),0)+IFERROR(INDEX('Hoja de Trabajo para listado'!$BC$155:$CB$1048576,MATCH($A933,'Hoja de Trabajo para listado'!$BC$155:$BC$1048576,0),MATCH((CUADRO!O$5&amp;$E933),'Hoja de Trabajo para listado'!$BC$151:$CB$151,0)),0)+IFERROR(INDEX('Hoja de Trabajo para listado'!$DE$153:$DG$274,MATCH($A933,'Hoja de Trabajo para listado'!$DE$153:$DE$1048576,0),MATCH((CUADRO!O$5&amp;$E933),'Hoja de Trabajo para listado'!$DE$151:$DG$151,0)),0)+IFERROR(INDEX('Hoja de Trabajo para listado'!$CD$155:$DC$1048576,MATCH($A933,'Hoja de Trabajo para listado'!$CD$155:$CD$1048576,0),MATCH((CUADRO!O$5&amp;$E933),'Hoja de Trabajo para listado'!$CD$151:$DC$151,0)),0)</f>
        <v>0</v>
      </c>
      <c r="P933" s="245">
        <f ca="1">+IFERROR(INDEX('Hoja de Trabajo para listado'!$A$155:$Z$1048576,MATCH($A933,'Hoja de Trabajo para listado'!$A$155:$A$1048576,0),MATCH((CUADRO!P$5&amp;$E933),'Hoja de Trabajo para listado'!$A$151:$Z$151,0)),0)+IFERROR(INDEX('Hoja de Trabajo para listado'!$AB$155:$BA$1048576,MATCH($A933,'Hoja de Trabajo para listado'!$AB$155:$AB$1048576,0),MATCH((CUADRO!P$5&amp;$E933),'Hoja de Trabajo para listado'!$AB$151:$BA$151,0)),0)+IFERROR(INDEX('Hoja de Trabajo para listado'!$BC$155:$CB$1048576,MATCH($A933,'Hoja de Trabajo para listado'!$BC$155:$BC$1048576,0),MATCH((CUADRO!P$5&amp;$E933),'Hoja de Trabajo para listado'!$BC$151:$CB$151,0)),0)+IFERROR(INDEX('Hoja de Trabajo para listado'!$DE$153:$DG$274,MATCH($A933,'Hoja de Trabajo para listado'!$DE$153:$DE$1048576,0),MATCH((CUADRO!P$5&amp;$E933),'Hoja de Trabajo para listado'!$DE$151:$DG$151,0)),0)+IFERROR(INDEX('Hoja de Trabajo para listado'!$CD$155:$DC$1048576,MATCH($A933,'Hoja de Trabajo para listado'!$CD$155:$CD$1048576,0),MATCH((CUADRO!P$5&amp;$E933),'Hoja de Trabajo para listado'!$CD$151:$DC$151,0)),0)</f>
        <v>0</v>
      </c>
      <c r="Q933" s="245">
        <f ca="1">+IFERROR(INDEX('Hoja de Trabajo para listado'!$A$155:$Z$1048576,MATCH($A933,'Hoja de Trabajo para listado'!$A$155:$A$1048576,0),MATCH((CUADRO!Q$5&amp;$E933),'Hoja de Trabajo para listado'!$A$151:$Z$151,0)),0)+IFERROR(INDEX('Hoja de Trabajo para listado'!$AB$155:$BA$1048576,MATCH($A933,'Hoja de Trabajo para listado'!$AB$155:$AB$1048576,0),MATCH((CUADRO!Q$5&amp;$E933),'Hoja de Trabajo para listado'!$AB$151:$BA$151,0)),0)+IFERROR(INDEX('Hoja de Trabajo para listado'!$BC$155:$CB$1048576,MATCH($A933,'Hoja de Trabajo para listado'!$BC$155:$BC$1048576,0),MATCH((CUADRO!Q$5&amp;$E933),'Hoja de Trabajo para listado'!$BC$151:$CB$151,0)),0)+IFERROR(INDEX('Hoja de Trabajo para listado'!$DE$153:$DG$274,MATCH($A933,'Hoja de Trabajo para listado'!$DE$153:$DE$1048576,0),MATCH((CUADRO!Q$5&amp;$E933),'Hoja de Trabajo para listado'!$DE$151:$DG$151,0)),0)+IFERROR(INDEX('Hoja de Trabajo para listado'!$CD$155:$DC$1048576,MATCH($A933,'Hoja de Trabajo para listado'!$CD$155:$CD$1048576,0),MATCH((CUADRO!Q$5&amp;$E933),'Hoja de Trabajo para listado'!$CD$151:$DC$151,0)),0)</f>
        <v>0</v>
      </c>
      <c r="R933" s="245">
        <f t="shared" ca="1" si="31"/>
        <v>0</v>
      </c>
      <c r="S933" s="259">
        <f ca="1">+R932+R933</f>
        <v>0</v>
      </c>
      <c r="T933" s="245">
        <f ca="1">+S933</f>
        <v>0</v>
      </c>
      <c r="U933" s="244">
        <f t="shared" si="32"/>
        <v>2</v>
      </c>
      <c r="V933" s="333" t="str">
        <f>+VLOOKUP(A933,bd_lista!$A$3:$E$590,5,FALSE)</f>
        <v>Gobiernos Autonomos Municipales</v>
      </c>
      <c r="W933" s="384"/>
      <c r="X933" s="242">
        <f>+VLOOKUP(A933,[3]Sheet1!$A$13:$D$744,4,FALSE)</f>
        <v>0</v>
      </c>
      <c r="Y933" s="242" t="e">
        <f>+VLOOKUP(X933,bd_lista!$A$3:$C$590,3,FALSE)</f>
        <v>#N/A</v>
      </c>
      <c r="Z933" s="292"/>
      <c r="AA933" s="293"/>
    </row>
    <row r="934" spans="1:27" customFormat="1" ht="15" hidden="1" customHeight="1">
      <c r="A934" s="32">
        <v>1611</v>
      </c>
      <c r="B934" s="388">
        <f>+A934</f>
        <v>1611</v>
      </c>
      <c r="C934" s="247" t="str">
        <f>+VLOOKUP(A934,bd_lista!$A$3:$C$590,3,FALSE)</f>
        <v>Gobierno Autónomo Municipal de Entre Ríos</v>
      </c>
      <c r="D934" s="385" t="str">
        <f>+C934</f>
        <v>Gobierno Autónomo Municipal de Entre Ríos</v>
      </c>
      <c r="E934" s="242" t="s">
        <v>1304</v>
      </c>
      <c r="F934" s="243">
        <f ca="1">+IFERROR(INDEX('Hoja de Trabajo para listado'!$A$155:$Z$1048576,MATCH($A934,'Hoja de Trabajo para listado'!$A$155:$A$1048576,0),MATCH((CUADRO!F$5&amp;$E934),'Hoja de Trabajo para listado'!$A$151:$Z$151,0)),0)+IFERROR(INDEX('Hoja de Trabajo para listado'!$AB$155:$BA$1048576,MATCH($A934,'Hoja de Trabajo para listado'!$AB$155:$AB$1048576,0),MATCH((CUADRO!F$5&amp;$E934),'Hoja de Trabajo para listado'!$AB$151:$BA$151,0)),0)+IFERROR(INDEX('Hoja de Trabajo para listado'!$BC$155:$CB$1048576,MATCH($A934,'Hoja de Trabajo para listado'!$BC$155:$BC$1048576,0),MATCH((CUADRO!F$5&amp;$E934),'Hoja de Trabajo para listado'!$BC$151:$CB$151,0)),0)+IFERROR(INDEX('Hoja de Trabajo para listado'!$DE$153:$DG$274,MATCH($A934,'Hoja de Trabajo para listado'!$DE$153:$DE$1048576,0),MATCH((CUADRO!F$5&amp;$E934),'Hoja de Trabajo para listado'!$DE$151:$DG$151,0)),0)+IFERROR(INDEX('Hoja de Trabajo para listado'!$CD$155:$DC$1048576,MATCH($A934,'Hoja de Trabajo para listado'!$CD$155:$CD$1048576,0),MATCH((CUADRO!F$5&amp;$E934),'Hoja de Trabajo para listado'!$CD$151:$DC$151,0)),0)</f>
        <v>0</v>
      </c>
      <c r="G934" s="243">
        <f ca="1">+IFERROR(INDEX('Hoja de Trabajo para listado'!$A$155:$Z$1048576,MATCH($A934,'Hoja de Trabajo para listado'!$A$155:$A$1048576,0),MATCH((CUADRO!G$5&amp;$E934),'Hoja de Trabajo para listado'!$A$151:$Z$151,0)),0)+IFERROR(INDEX('Hoja de Trabajo para listado'!$AB$155:$BA$1048576,MATCH($A934,'Hoja de Trabajo para listado'!$AB$155:$AB$1048576,0),MATCH((CUADRO!G$5&amp;$E934),'Hoja de Trabajo para listado'!$AB$151:$BA$151,0)),0)+IFERROR(INDEX('Hoja de Trabajo para listado'!$BC$155:$CB$1048576,MATCH($A934,'Hoja de Trabajo para listado'!$BC$155:$BC$1048576,0),MATCH((CUADRO!G$5&amp;$E934),'Hoja de Trabajo para listado'!$BC$151:$CB$151,0)),0)+IFERROR(INDEX('Hoja de Trabajo para listado'!$DE$153:$DG$274,MATCH($A934,'Hoja de Trabajo para listado'!$DE$153:$DE$1048576,0),MATCH((CUADRO!G$5&amp;$E934),'Hoja de Trabajo para listado'!$DE$151:$DG$151,0)),0)+IFERROR(INDEX('Hoja de Trabajo para listado'!$CD$155:$DC$1048576,MATCH($A934,'Hoja de Trabajo para listado'!$CD$155:$CD$1048576,0),MATCH((CUADRO!G$5&amp;$E934),'Hoja de Trabajo para listado'!$CD$151:$DC$151,0)),0)</f>
        <v>0</v>
      </c>
      <c r="H934" s="243">
        <f ca="1">+IFERROR(INDEX('Hoja de Trabajo para listado'!$A$155:$Z$1048576,MATCH($A934,'Hoja de Trabajo para listado'!$A$155:$A$1048576,0),MATCH((CUADRO!H$5&amp;$E934),'Hoja de Trabajo para listado'!$A$151:$Z$151,0)),0)+IFERROR(INDEX('Hoja de Trabajo para listado'!$AB$155:$BA$1048576,MATCH($A934,'Hoja de Trabajo para listado'!$AB$155:$AB$1048576,0),MATCH((CUADRO!H$5&amp;$E934),'Hoja de Trabajo para listado'!$AB$151:$BA$151,0)),0)+IFERROR(INDEX('Hoja de Trabajo para listado'!$BC$155:$CB$1048576,MATCH($A934,'Hoja de Trabajo para listado'!$BC$155:$BC$1048576,0),MATCH((CUADRO!H$5&amp;$E934),'Hoja de Trabajo para listado'!$BC$151:$CB$151,0)),0)+IFERROR(INDEX('Hoja de Trabajo para listado'!$DE$153:$DG$274,MATCH($A934,'Hoja de Trabajo para listado'!$DE$153:$DE$1048576,0),MATCH((CUADRO!H$5&amp;$E934),'Hoja de Trabajo para listado'!$DE$151:$DG$151,0)),0)+IFERROR(INDEX('Hoja de Trabajo para listado'!$CD$155:$DC$1048576,MATCH($A934,'Hoja de Trabajo para listado'!$CD$155:$CD$1048576,0),MATCH((CUADRO!H$5&amp;$E934),'Hoja de Trabajo para listado'!$CD$151:$DC$151,0)),0)</f>
        <v>0</v>
      </c>
      <c r="I934" s="243">
        <f ca="1">+IFERROR(INDEX('Hoja de Trabajo para listado'!$A$155:$Z$1048576,MATCH($A934,'Hoja de Trabajo para listado'!$A$155:$A$1048576,0),MATCH((CUADRO!I$5&amp;$E934),'Hoja de Trabajo para listado'!$A$151:$Z$151,0)),0)+IFERROR(INDEX('Hoja de Trabajo para listado'!$AB$155:$BA$1048576,MATCH($A934,'Hoja de Trabajo para listado'!$AB$155:$AB$1048576,0),MATCH((CUADRO!I$5&amp;$E934),'Hoja de Trabajo para listado'!$AB$151:$BA$151,0)),0)+IFERROR(INDEX('Hoja de Trabajo para listado'!$BC$155:$CB$1048576,MATCH($A934,'Hoja de Trabajo para listado'!$BC$155:$BC$1048576,0),MATCH((CUADRO!I$5&amp;$E934),'Hoja de Trabajo para listado'!$BC$151:$CB$151,0)),0)+IFERROR(INDEX('Hoja de Trabajo para listado'!$DE$153:$DG$274,MATCH($A934,'Hoja de Trabajo para listado'!$DE$153:$DE$1048576,0),MATCH((CUADRO!I$5&amp;$E934),'Hoja de Trabajo para listado'!$DE$151:$DG$151,0)),0)+IFERROR(INDEX('Hoja de Trabajo para listado'!$CD$155:$DC$1048576,MATCH($A934,'Hoja de Trabajo para listado'!$CD$155:$CD$1048576,0),MATCH((CUADRO!I$5&amp;$E934),'Hoja de Trabajo para listado'!$CD$151:$DC$151,0)),0)</f>
        <v>0</v>
      </c>
      <c r="J934" s="243">
        <f ca="1">+IFERROR(INDEX('Hoja de Trabajo para listado'!$A$155:$Z$1048576,MATCH($A934,'Hoja de Trabajo para listado'!$A$155:$A$1048576,0),MATCH((CUADRO!J$5&amp;$E934),'Hoja de Trabajo para listado'!$A$151:$Z$151,0)),0)+IFERROR(INDEX('Hoja de Trabajo para listado'!$AB$155:$BA$1048576,MATCH($A934,'Hoja de Trabajo para listado'!$AB$155:$AB$1048576,0),MATCH((CUADRO!J$5&amp;$E934),'Hoja de Trabajo para listado'!$AB$151:$BA$151,0)),0)+IFERROR(INDEX('Hoja de Trabajo para listado'!$BC$155:$CB$1048576,MATCH($A934,'Hoja de Trabajo para listado'!$BC$155:$BC$1048576,0),MATCH((CUADRO!J$5&amp;$E934),'Hoja de Trabajo para listado'!$BC$151:$CB$151,0)),0)+IFERROR(INDEX('Hoja de Trabajo para listado'!$DE$153:$DG$274,MATCH($A934,'Hoja de Trabajo para listado'!$DE$153:$DE$1048576,0),MATCH((CUADRO!J$5&amp;$E934),'Hoja de Trabajo para listado'!$DE$151:$DG$151,0)),0)+IFERROR(INDEX('Hoja de Trabajo para listado'!$CD$155:$DC$1048576,MATCH($A934,'Hoja de Trabajo para listado'!$CD$155:$CD$1048576,0),MATCH((CUADRO!J$5&amp;$E934),'Hoja de Trabajo para listado'!$CD$151:$DC$151,0)),0)</f>
        <v>0</v>
      </c>
      <c r="K934" s="243">
        <f ca="1">+IFERROR(INDEX('Hoja de Trabajo para listado'!$A$155:$Z$1048576,MATCH($A934,'Hoja de Trabajo para listado'!$A$155:$A$1048576,0),MATCH((CUADRO!K$5&amp;$E934),'Hoja de Trabajo para listado'!$A$151:$Z$151,0)),0)+IFERROR(INDEX('Hoja de Trabajo para listado'!$AB$155:$BA$1048576,MATCH($A934,'Hoja de Trabajo para listado'!$AB$155:$AB$1048576,0),MATCH((CUADRO!K$5&amp;$E934),'Hoja de Trabajo para listado'!$AB$151:$BA$151,0)),0)+IFERROR(INDEX('Hoja de Trabajo para listado'!$BC$155:$CB$1048576,MATCH($A934,'Hoja de Trabajo para listado'!$BC$155:$BC$1048576,0),MATCH((CUADRO!K$5&amp;$E934),'Hoja de Trabajo para listado'!$BC$151:$CB$151,0)),0)+IFERROR(INDEX('Hoja de Trabajo para listado'!$DE$153:$DG$274,MATCH($A934,'Hoja de Trabajo para listado'!$DE$153:$DE$1048576,0),MATCH((CUADRO!K$5&amp;$E934),'Hoja de Trabajo para listado'!$DE$151:$DG$151,0)),0)+IFERROR(INDEX('Hoja de Trabajo para listado'!$CD$155:$DC$1048576,MATCH($A934,'Hoja de Trabajo para listado'!$CD$155:$CD$1048576,0),MATCH((CUADRO!K$5&amp;$E934),'Hoja de Trabajo para listado'!$CD$151:$DC$151,0)),0)</f>
        <v>0</v>
      </c>
      <c r="L934" s="243">
        <f ca="1">+IFERROR(INDEX('Hoja de Trabajo para listado'!$A$155:$Z$1048576,MATCH($A934,'Hoja de Trabajo para listado'!$A$155:$A$1048576,0),MATCH((CUADRO!L$5&amp;$E934),'Hoja de Trabajo para listado'!$A$151:$Z$151,0)),0)+IFERROR(INDEX('Hoja de Trabajo para listado'!$AB$155:$BA$1048576,MATCH($A934,'Hoja de Trabajo para listado'!$AB$155:$AB$1048576,0),MATCH((CUADRO!L$5&amp;$E934),'Hoja de Trabajo para listado'!$AB$151:$BA$151,0)),0)+IFERROR(INDEX('Hoja de Trabajo para listado'!$BC$155:$CB$1048576,MATCH($A934,'Hoja de Trabajo para listado'!$BC$155:$BC$1048576,0),MATCH((CUADRO!L$5&amp;$E934),'Hoja de Trabajo para listado'!$BC$151:$CB$151,0)),0)+IFERROR(INDEX('Hoja de Trabajo para listado'!$DE$153:$DG$274,MATCH($A934,'Hoja de Trabajo para listado'!$DE$153:$DE$1048576,0),MATCH((CUADRO!L$5&amp;$E934),'Hoja de Trabajo para listado'!$DE$151:$DG$151,0)),0)+IFERROR(INDEX('Hoja de Trabajo para listado'!$CD$155:$DC$1048576,MATCH($A934,'Hoja de Trabajo para listado'!$CD$155:$CD$1048576,0),MATCH((CUADRO!L$5&amp;$E934),'Hoja de Trabajo para listado'!$CD$151:$DC$151,0)),0)</f>
        <v>0</v>
      </c>
      <c r="M934" s="243">
        <f ca="1">+IFERROR(INDEX('Hoja de Trabajo para listado'!$A$155:$Z$1048576,MATCH($A934,'Hoja de Trabajo para listado'!$A$155:$A$1048576,0),MATCH((CUADRO!M$5&amp;$E934),'Hoja de Trabajo para listado'!$A$151:$Z$151,0)),0)+IFERROR(INDEX('Hoja de Trabajo para listado'!$AB$155:$BA$1048576,MATCH($A934,'Hoja de Trabajo para listado'!$AB$155:$AB$1048576,0),MATCH((CUADRO!M$5&amp;$E934),'Hoja de Trabajo para listado'!$AB$151:$BA$151,0)),0)+IFERROR(INDEX('Hoja de Trabajo para listado'!$BC$155:$CB$1048576,MATCH($A934,'Hoja de Trabajo para listado'!$BC$155:$BC$1048576,0),MATCH((CUADRO!M$5&amp;$E934),'Hoja de Trabajo para listado'!$BC$151:$CB$151,0)),0)+IFERROR(INDEX('Hoja de Trabajo para listado'!$DE$153:$DG$274,MATCH($A934,'Hoja de Trabajo para listado'!$DE$153:$DE$1048576,0),MATCH((CUADRO!M$5&amp;$E934),'Hoja de Trabajo para listado'!$DE$151:$DG$151,0)),0)+IFERROR(INDEX('Hoja de Trabajo para listado'!$CD$155:$DC$1048576,MATCH($A934,'Hoja de Trabajo para listado'!$CD$155:$CD$1048576,0),MATCH((CUADRO!M$5&amp;$E934),'Hoja de Trabajo para listado'!$CD$151:$DC$151,0)),0)</f>
        <v>0</v>
      </c>
      <c r="N934" s="243">
        <f ca="1">+IFERROR(INDEX('Hoja de Trabajo para listado'!$A$155:$Z$1048576,MATCH($A934,'Hoja de Trabajo para listado'!$A$155:$A$1048576,0),MATCH((CUADRO!N$5&amp;$E934),'Hoja de Trabajo para listado'!$A$151:$Z$151,0)),0)+IFERROR(INDEX('Hoja de Trabajo para listado'!$AB$155:$BA$1048576,MATCH($A934,'Hoja de Trabajo para listado'!$AB$155:$AB$1048576,0),MATCH((CUADRO!N$5&amp;$E934),'Hoja de Trabajo para listado'!$AB$151:$BA$151,0)),0)+IFERROR(INDEX('Hoja de Trabajo para listado'!$BC$155:$CB$1048576,MATCH($A934,'Hoja de Trabajo para listado'!$BC$155:$BC$1048576,0),MATCH((CUADRO!N$5&amp;$E934),'Hoja de Trabajo para listado'!$BC$151:$CB$151,0)),0)+IFERROR(INDEX('Hoja de Trabajo para listado'!$DE$153:$DG$274,MATCH($A934,'Hoja de Trabajo para listado'!$DE$153:$DE$1048576,0),MATCH((CUADRO!N$5&amp;$E934),'Hoja de Trabajo para listado'!$DE$151:$DG$151,0)),0)+IFERROR(INDEX('Hoja de Trabajo para listado'!$CD$155:$DC$1048576,MATCH($A934,'Hoja de Trabajo para listado'!$CD$155:$CD$1048576,0),MATCH((CUADRO!N$5&amp;$E934),'Hoja de Trabajo para listado'!$CD$151:$DC$151,0)),0)</f>
        <v>0</v>
      </c>
      <c r="O934" s="243">
        <f ca="1">+IFERROR(INDEX('Hoja de Trabajo para listado'!$A$155:$Z$1048576,MATCH($A934,'Hoja de Trabajo para listado'!$A$155:$A$1048576,0),MATCH((CUADRO!O$5&amp;$E934),'Hoja de Trabajo para listado'!$A$151:$Z$151,0)),0)+IFERROR(INDEX('Hoja de Trabajo para listado'!$AB$155:$BA$1048576,MATCH($A934,'Hoja de Trabajo para listado'!$AB$155:$AB$1048576,0),MATCH((CUADRO!O$5&amp;$E934),'Hoja de Trabajo para listado'!$AB$151:$BA$151,0)),0)+IFERROR(INDEX('Hoja de Trabajo para listado'!$BC$155:$CB$1048576,MATCH($A934,'Hoja de Trabajo para listado'!$BC$155:$BC$1048576,0),MATCH((CUADRO!O$5&amp;$E934),'Hoja de Trabajo para listado'!$BC$151:$CB$151,0)),0)+IFERROR(INDEX('Hoja de Trabajo para listado'!$DE$153:$DG$274,MATCH($A934,'Hoja de Trabajo para listado'!$DE$153:$DE$1048576,0),MATCH((CUADRO!O$5&amp;$E934),'Hoja de Trabajo para listado'!$DE$151:$DG$151,0)),0)+IFERROR(INDEX('Hoja de Trabajo para listado'!$CD$155:$DC$1048576,MATCH($A934,'Hoja de Trabajo para listado'!$CD$155:$CD$1048576,0),MATCH((CUADRO!O$5&amp;$E934),'Hoja de Trabajo para listado'!$CD$151:$DC$151,0)),0)</f>
        <v>0</v>
      </c>
      <c r="P934" s="243">
        <f ca="1">+IFERROR(INDEX('Hoja de Trabajo para listado'!$A$155:$Z$1048576,MATCH($A934,'Hoja de Trabajo para listado'!$A$155:$A$1048576,0),MATCH((CUADRO!P$5&amp;$E934),'Hoja de Trabajo para listado'!$A$151:$Z$151,0)),0)+IFERROR(INDEX('Hoja de Trabajo para listado'!$AB$155:$BA$1048576,MATCH($A934,'Hoja de Trabajo para listado'!$AB$155:$AB$1048576,0),MATCH((CUADRO!P$5&amp;$E934),'Hoja de Trabajo para listado'!$AB$151:$BA$151,0)),0)+IFERROR(INDEX('Hoja de Trabajo para listado'!$BC$155:$CB$1048576,MATCH($A934,'Hoja de Trabajo para listado'!$BC$155:$BC$1048576,0),MATCH((CUADRO!P$5&amp;$E934),'Hoja de Trabajo para listado'!$BC$151:$CB$151,0)),0)+IFERROR(INDEX('Hoja de Trabajo para listado'!$DE$153:$DG$274,MATCH($A934,'Hoja de Trabajo para listado'!$DE$153:$DE$1048576,0),MATCH((CUADRO!P$5&amp;$E934),'Hoja de Trabajo para listado'!$DE$151:$DG$151,0)),0)+IFERROR(INDEX('Hoja de Trabajo para listado'!$CD$155:$DC$1048576,MATCH($A934,'Hoja de Trabajo para listado'!$CD$155:$CD$1048576,0),MATCH((CUADRO!P$5&amp;$E934),'Hoja de Trabajo para listado'!$CD$151:$DC$151,0)),0)</f>
        <v>0</v>
      </c>
      <c r="Q934" s="243">
        <f ca="1">+IFERROR(INDEX('Hoja de Trabajo para listado'!$A$155:$Z$1048576,MATCH($A934,'Hoja de Trabajo para listado'!$A$155:$A$1048576,0),MATCH((CUADRO!Q$5&amp;$E934),'Hoja de Trabajo para listado'!$A$151:$Z$151,0)),0)+IFERROR(INDEX('Hoja de Trabajo para listado'!$AB$155:$BA$1048576,MATCH($A934,'Hoja de Trabajo para listado'!$AB$155:$AB$1048576,0),MATCH((CUADRO!Q$5&amp;$E934),'Hoja de Trabajo para listado'!$AB$151:$BA$151,0)),0)+IFERROR(INDEX('Hoja de Trabajo para listado'!$BC$155:$CB$1048576,MATCH($A934,'Hoja de Trabajo para listado'!$BC$155:$BC$1048576,0),MATCH((CUADRO!Q$5&amp;$E934),'Hoja de Trabajo para listado'!$BC$151:$CB$151,0)),0)+IFERROR(INDEX('Hoja de Trabajo para listado'!$DE$153:$DG$274,MATCH($A934,'Hoja de Trabajo para listado'!$DE$153:$DE$1048576,0),MATCH((CUADRO!Q$5&amp;$E934),'Hoja de Trabajo para listado'!$DE$151:$DG$151,0)),0)+IFERROR(INDEX('Hoja de Trabajo para listado'!$CD$155:$DC$1048576,MATCH($A934,'Hoja de Trabajo para listado'!$CD$155:$CD$1048576,0),MATCH((CUADRO!Q$5&amp;$E934),'Hoja de Trabajo para listado'!$CD$151:$DC$151,0)),0)</f>
        <v>0</v>
      </c>
      <c r="R934" s="243">
        <f t="shared" ca="1" si="31"/>
        <v>0</v>
      </c>
      <c r="S934" s="249"/>
      <c r="T934" s="243">
        <f ca="1">+T935</f>
        <v>0</v>
      </c>
      <c r="U934" s="242">
        <f t="shared" si="32"/>
        <v>1</v>
      </c>
      <c r="V934" s="333" t="str">
        <f>+VLOOKUP(A934,bd_lista!$A$3:$E$590,5,FALSE)</f>
        <v>Gobiernos Autonomos Municipales</v>
      </c>
      <c r="W934" s="383" t="str">
        <f>+V934</f>
        <v>Gobiernos Autonomos Municipales</v>
      </c>
      <c r="X934" s="242">
        <f>+VLOOKUP(A934,[3]Sheet1!$A$13:$D$744,4,FALSE)</f>
        <v>0</v>
      </c>
      <c r="Y934" s="242" t="e">
        <f>+VLOOKUP(X934,bd_lista!$A$3:$C$590,3,FALSE)</f>
        <v>#N/A</v>
      </c>
      <c r="Z934" s="294">
        <f>+X934</f>
        <v>0</v>
      </c>
      <c r="AA934" s="295" t="e">
        <f>+Y934</f>
        <v>#N/A</v>
      </c>
    </row>
    <row r="935" spans="1:27" customFormat="1" ht="15" hidden="1" customHeight="1">
      <c r="A935" s="32">
        <v>1611</v>
      </c>
      <c r="B935" s="389"/>
      <c r="C935" s="247" t="str">
        <f>+VLOOKUP(A935,bd_lista!$A$3:$C$590,3,FALSE)</f>
        <v>Gobierno Autónomo Municipal de Entre Ríos</v>
      </c>
      <c r="D935" s="386"/>
      <c r="E935" s="244" t="s">
        <v>1305</v>
      </c>
      <c r="F935" s="245">
        <f ca="1">+IFERROR(INDEX('Hoja de Trabajo para listado'!$A$155:$Z$1048576,MATCH($A935,'Hoja de Trabajo para listado'!$A$155:$A$1048576,0),MATCH((CUADRO!F$5&amp;$E935),'Hoja de Trabajo para listado'!$A$151:$Z$151,0)),0)+IFERROR(INDEX('Hoja de Trabajo para listado'!$AB$155:$BA$1048576,MATCH($A935,'Hoja de Trabajo para listado'!$AB$155:$AB$1048576,0),MATCH((CUADRO!F$5&amp;$E935),'Hoja de Trabajo para listado'!$AB$151:$BA$151,0)),0)+IFERROR(INDEX('Hoja de Trabajo para listado'!$BC$155:$CB$1048576,MATCH($A935,'Hoja de Trabajo para listado'!$BC$155:$BC$1048576,0),MATCH((CUADRO!F$5&amp;$E935),'Hoja de Trabajo para listado'!$BC$151:$CB$151,0)),0)+IFERROR(INDEX('Hoja de Trabajo para listado'!$DE$153:$DG$274,MATCH($A935,'Hoja de Trabajo para listado'!$DE$153:$DE$1048576,0),MATCH((CUADRO!F$5&amp;$E935),'Hoja de Trabajo para listado'!$DE$151:$DG$151,0)),0)+IFERROR(INDEX('Hoja de Trabajo para listado'!$CD$155:$DC$1048576,MATCH($A935,'Hoja de Trabajo para listado'!$CD$155:$CD$1048576,0),MATCH((CUADRO!F$5&amp;$E935),'Hoja de Trabajo para listado'!$CD$151:$DC$151,0)),0)</f>
        <v>0</v>
      </c>
      <c r="G935" s="245">
        <f ca="1">+IFERROR(INDEX('Hoja de Trabajo para listado'!$A$155:$Z$1048576,MATCH($A935,'Hoja de Trabajo para listado'!$A$155:$A$1048576,0),MATCH((CUADRO!G$5&amp;$E935),'Hoja de Trabajo para listado'!$A$151:$Z$151,0)),0)+IFERROR(INDEX('Hoja de Trabajo para listado'!$AB$155:$BA$1048576,MATCH($A935,'Hoja de Trabajo para listado'!$AB$155:$AB$1048576,0),MATCH((CUADRO!G$5&amp;$E935),'Hoja de Trabajo para listado'!$AB$151:$BA$151,0)),0)+IFERROR(INDEX('Hoja de Trabajo para listado'!$BC$155:$CB$1048576,MATCH($A935,'Hoja de Trabajo para listado'!$BC$155:$BC$1048576,0),MATCH((CUADRO!G$5&amp;$E935),'Hoja de Trabajo para listado'!$BC$151:$CB$151,0)),0)+IFERROR(INDEX('Hoja de Trabajo para listado'!$DE$153:$DG$274,MATCH($A935,'Hoja de Trabajo para listado'!$DE$153:$DE$1048576,0),MATCH((CUADRO!G$5&amp;$E935),'Hoja de Trabajo para listado'!$DE$151:$DG$151,0)),0)+IFERROR(INDEX('Hoja de Trabajo para listado'!$CD$155:$DC$1048576,MATCH($A935,'Hoja de Trabajo para listado'!$CD$155:$CD$1048576,0),MATCH((CUADRO!G$5&amp;$E935),'Hoja de Trabajo para listado'!$CD$151:$DC$151,0)),0)</f>
        <v>0</v>
      </c>
      <c r="H935" s="245">
        <f ca="1">+IFERROR(INDEX('Hoja de Trabajo para listado'!$A$155:$Z$1048576,MATCH($A935,'Hoja de Trabajo para listado'!$A$155:$A$1048576,0),MATCH((CUADRO!H$5&amp;$E935),'Hoja de Trabajo para listado'!$A$151:$Z$151,0)),0)+IFERROR(INDEX('Hoja de Trabajo para listado'!$AB$155:$BA$1048576,MATCH($A935,'Hoja de Trabajo para listado'!$AB$155:$AB$1048576,0),MATCH((CUADRO!H$5&amp;$E935),'Hoja de Trabajo para listado'!$AB$151:$BA$151,0)),0)+IFERROR(INDEX('Hoja de Trabajo para listado'!$BC$155:$CB$1048576,MATCH($A935,'Hoja de Trabajo para listado'!$BC$155:$BC$1048576,0),MATCH((CUADRO!H$5&amp;$E935),'Hoja de Trabajo para listado'!$BC$151:$CB$151,0)),0)+IFERROR(INDEX('Hoja de Trabajo para listado'!$DE$153:$DG$274,MATCH($A935,'Hoja de Trabajo para listado'!$DE$153:$DE$1048576,0),MATCH((CUADRO!H$5&amp;$E935),'Hoja de Trabajo para listado'!$DE$151:$DG$151,0)),0)+IFERROR(INDEX('Hoja de Trabajo para listado'!$CD$155:$DC$1048576,MATCH($A935,'Hoja de Trabajo para listado'!$CD$155:$CD$1048576,0),MATCH((CUADRO!H$5&amp;$E935),'Hoja de Trabajo para listado'!$CD$151:$DC$151,0)),0)</f>
        <v>0</v>
      </c>
      <c r="I935" s="245">
        <f ca="1">+IFERROR(INDEX('Hoja de Trabajo para listado'!$A$155:$Z$1048576,MATCH($A935,'Hoja de Trabajo para listado'!$A$155:$A$1048576,0),MATCH((CUADRO!I$5&amp;$E935),'Hoja de Trabajo para listado'!$A$151:$Z$151,0)),0)+IFERROR(INDEX('Hoja de Trabajo para listado'!$AB$155:$BA$1048576,MATCH($A935,'Hoja de Trabajo para listado'!$AB$155:$AB$1048576,0),MATCH((CUADRO!I$5&amp;$E935),'Hoja de Trabajo para listado'!$AB$151:$BA$151,0)),0)+IFERROR(INDEX('Hoja de Trabajo para listado'!$BC$155:$CB$1048576,MATCH($A935,'Hoja de Trabajo para listado'!$BC$155:$BC$1048576,0),MATCH((CUADRO!I$5&amp;$E935),'Hoja de Trabajo para listado'!$BC$151:$CB$151,0)),0)+IFERROR(INDEX('Hoja de Trabajo para listado'!$DE$153:$DG$274,MATCH($A935,'Hoja de Trabajo para listado'!$DE$153:$DE$1048576,0),MATCH((CUADRO!I$5&amp;$E935),'Hoja de Trabajo para listado'!$DE$151:$DG$151,0)),0)+IFERROR(INDEX('Hoja de Trabajo para listado'!$CD$155:$DC$1048576,MATCH($A935,'Hoja de Trabajo para listado'!$CD$155:$CD$1048576,0),MATCH((CUADRO!I$5&amp;$E935),'Hoja de Trabajo para listado'!$CD$151:$DC$151,0)),0)</f>
        <v>0</v>
      </c>
      <c r="J935" s="245">
        <f ca="1">+IFERROR(INDEX('Hoja de Trabajo para listado'!$A$155:$Z$1048576,MATCH($A935,'Hoja de Trabajo para listado'!$A$155:$A$1048576,0),MATCH((CUADRO!J$5&amp;$E935),'Hoja de Trabajo para listado'!$A$151:$Z$151,0)),0)+IFERROR(INDEX('Hoja de Trabajo para listado'!$AB$155:$BA$1048576,MATCH($A935,'Hoja de Trabajo para listado'!$AB$155:$AB$1048576,0),MATCH((CUADRO!J$5&amp;$E935),'Hoja de Trabajo para listado'!$AB$151:$BA$151,0)),0)+IFERROR(INDEX('Hoja de Trabajo para listado'!$BC$155:$CB$1048576,MATCH($A935,'Hoja de Trabajo para listado'!$BC$155:$BC$1048576,0),MATCH((CUADRO!J$5&amp;$E935),'Hoja de Trabajo para listado'!$BC$151:$CB$151,0)),0)+IFERROR(INDEX('Hoja de Trabajo para listado'!$DE$153:$DG$274,MATCH($A935,'Hoja de Trabajo para listado'!$DE$153:$DE$1048576,0),MATCH((CUADRO!J$5&amp;$E935),'Hoja de Trabajo para listado'!$DE$151:$DG$151,0)),0)+IFERROR(INDEX('Hoja de Trabajo para listado'!$CD$155:$DC$1048576,MATCH($A935,'Hoja de Trabajo para listado'!$CD$155:$CD$1048576,0),MATCH((CUADRO!J$5&amp;$E935),'Hoja de Trabajo para listado'!$CD$151:$DC$151,0)),0)</f>
        <v>0</v>
      </c>
      <c r="K935" s="245">
        <f ca="1">+IFERROR(INDEX('Hoja de Trabajo para listado'!$A$155:$Z$1048576,MATCH($A935,'Hoja de Trabajo para listado'!$A$155:$A$1048576,0),MATCH((CUADRO!K$5&amp;$E935),'Hoja de Trabajo para listado'!$A$151:$Z$151,0)),0)+IFERROR(INDEX('Hoja de Trabajo para listado'!$AB$155:$BA$1048576,MATCH($A935,'Hoja de Trabajo para listado'!$AB$155:$AB$1048576,0),MATCH((CUADRO!K$5&amp;$E935),'Hoja de Trabajo para listado'!$AB$151:$BA$151,0)),0)+IFERROR(INDEX('Hoja de Trabajo para listado'!$BC$155:$CB$1048576,MATCH($A935,'Hoja de Trabajo para listado'!$BC$155:$BC$1048576,0),MATCH((CUADRO!K$5&amp;$E935),'Hoja de Trabajo para listado'!$BC$151:$CB$151,0)),0)+IFERROR(INDEX('Hoja de Trabajo para listado'!$DE$153:$DG$274,MATCH($A935,'Hoja de Trabajo para listado'!$DE$153:$DE$1048576,0),MATCH((CUADRO!K$5&amp;$E935),'Hoja de Trabajo para listado'!$DE$151:$DG$151,0)),0)+IFERROR(INDEX('Hoja de Trabajo para listado'!$CD$155:$DC$1048576,MATCH($A935,'Hoja de Trabajo para listado'!$CD$155:$CD$1048576,0),MATCH((CUADRO!K$5&amp;$E935),'Hoja de Trabajo para listado'!$CD$151:$DC$151,0)),0)</f>
        <v>0</v>
      </c>
      <c r="L935" s="245">
        <f ca="1">+IFERROR(INDEX('Hoja de Trabajo para listado'!$A$155:$Z$1048576,MATCH($A935,'Hoja de Trabajo para listado'!$A$155:$A$1048576,0),MATCH((CUADRO!L$5&amp;$E935),'Hoja de Trabajo para listado'!$A$151:$Z$151,0)),0)+IFERROR(INDEX('Hoja de Trabajo para listado'!$AB$155:$BA$1048576,MATCH($A935,'Hoja de Trabajo para listado'!$AB$155:$AB$1048576,0),MATCH((CUADRO!L$5&amp;$E935),'Hoja de Trabajo para listado'!$AB$151:$BA$151,0)),0)+IFERROR(INDEX('Hoja de Trabajo para listado'!$BC$155:$CB$1048576,MATCH($A935,'Hoja de Trabajo para listado'!$BC$155:$BC$1048576,0),MATCH((CUADRO!L$5&amp;$E935),'Hoja de Trabajo para listado'!$BC$151:$CB$151,0)),0)+IFERROR(INDEX('Hoja de Trabajo para listado'!$DE$153:$DG$274,MATCH($A935,'Hoja de Trabajo para listado'!$DE$153:$DE$1048576,0),MATCH((CUADRO!L$5&amp;$E935),'Hoja de Trabajo para listado'!$DE$151:$DG$151,0)),0)+IFERROR(INDEX('Hoja de Trabajo para listado'!$CD$155:$DC$1048576,MATCH($A935,'Hoja de Trabajo para listado'!$CD$155:$CD$1048576,0),MATCH((CUADRO!L$5&amp;$E935),'Hoja de Trabajo para listado'!$CD$151:$DC$151,0)),0)</f>
        <v>0</v>
      </c>
      <c r="M935" s="245">
        <f ca="1">+IFERROR(INDEX('Hoja de Trabajo para listado'!$A$155:$Z$1048576,MATCH($A935,'Hoja de Trabajo para listado'!$A$155:$A$1048576,0),MATCH((CUADRO!M$5&amp;$E935),'Hoja de Trabajo para listado'!$A$151:$Z$151,0)),0)+IFERROR(INDEX('Hoja de Trabajo para listado'!$AB$155:$BA$1048576,MATCH($A935,'Hoja de Trabajo para listado'!$AB$155:$AB$1048576,0),MATCH((CUADRO!M$5&amp;$E935),'Hoja de Trabajo para listado'!$AB$151:$BA$151,0)),0)+IFERROR(INDEX('Hoja de Trabajo para listado'!$BC$155:$CB$1048576,MATCH($A935,'Hoja de Trabajo para listado'!$BC$155:$BC$1048576,0),MATCH((CUADRO!M$5&amp;$E935),'Hoja de Trabajo para listado'!$BC$151:$CB$151,0)),0)+IFERROR(INDEX('Hoja de Trabajo para listado'!$DE$153:$DG$274,MATCH($A935,'Hoja de Trabajo para listado'!$DE$153:$DE$1048576,0),MATCH((CUADRO!M$5&amp;$E935),'Hoja de Trabajo para listado'!$DE$151:$DG$151,0)),0)+IFERROR(INDEX('Hoja de Trabajo para listado'!$CD$155:$DC$1048576,MATCH($A935,'Hoja de Trabajo para listado'!$CD$155:$CD$1048576,0),MATCH((CUADRO!M$5&amp;$E935),'Hoja de Trabajo para listado'!$CD$151:$DC$151,0)),0)</f>
        <v>0</v>
      </c>
      <c r="N935" s="245">
        <f ca="1">+IFERROR(INDEX('Hoja de Trabajo para listado'!$A$155:$Z$1048576,MATCH($A935,'Hoja de Trabajo para listado'!$A$155:$A$1048576,0),MATCH((CUADRO!N$5&amp;$E935),'Hoja de Trabajo para listado'!$A$151:$Z$151,0)),0)+IFERROR(INDEX('Hoja de Trabajo para listado'!$AB$155:$BA$1048576,MATCH($A935,'Hoja de Trabajo para listado'!$AB$155:$AB$1048576,0),MATCH((CUADRO!N$5&amp;$E935),'Hoja de Trabajo para listado'!$AB$151:$BA$151,0)),0)+IFERROR(INDEX('Hoja de Trabajo para listado'!$BC$155:$CB$1048576,MATCH($A935,'Hoja de Trabajo para listado'!$BC$155:$BC$1048576,0),MATCH((CUADRO!N$5&amp;$E935),'Hoja de Trabajo para listado'!$BC$151:$CB$151,0)),0)+IFERROR(INDEX('Hoja de Trabajo para listado'!$DE$153:$DG$274,MATCH($A935,'Hoja de Trabajo para listado'!$DE$153:$DE$1048576,0),MATCH((CUADRO!N$5&amp;$E935),'Hoja de Trabajo para listado'!$DE$151:$DG$151,0)),0)+IFERROR(INDEX('Hoja de Trabajo para listado'!$CD$155:$DC$1048576,MATCH($A935,'Hoja de Trabajo para listado'!$CD$155:$CD$1048576,0),MATCH((CUADRO!N$5&amp;$E935),'Hoja de Trabajo para listado'!$CD$151:$DC$151,0)),0)</f>
        <v>0</v>
      </c>
      <c r="O935" s="245">
        <f ca="1">+IFERROR(INDEX('Hoja de Trabajo para listado'!$A$155:$Z$1048576,MATCH($A935,'Hoja de Trabajo para listado'!$A$155:$A$1048576,0),MATCH((CUADRO!O$5&amp;$E935),'Hoja de Trabajo para listado'!$A$151:$Z$151,0)),0)+IFERROR(INDEX('Hoja de Trabajo para listado'!$AB$155:$BA$1048576,MATCH($A935,'Hoja de Trabajo para listado'!$AB$155:$AB$1048576,0),MATCH((CUADRO!O$5&amp;$E935),'Hoja de Trabajo para listado'!$AB$151:$BA$151,0)),0)+IFERROR(INDEX('Hoja de Trabajo para listado'!$BC$155:$CB$1048576,MATCH($A935,'Hoja de Trabajo para listado'!$BC$155:$BC$1048576,0),MATCH((CUADRO!O$5&amp;$E935),'Hoja de Trabajo para listado'!$BC$151:$CB$151,0)),0)+IFERROR(INDEX('Hoja de Trabajo para listado'!$DE$153:$DG$274,MATCH($A935,'Hoja de Trabajo para listado'!$DE$153:$DE$1048576,0),MATCH((CUADRO!O$5&amp;$E935),'Hoja de Trabajo para listado'!$DE$151:$DG$151,0)),0)+IFERROR(INDEX('Hoja de Trabajo para listado'!$CD$155:$DC$1048576,MATCH($A935,'Hoja de Trabajo para listado'!$CD$155:$CD$1048576,0),MATCH((CUADRO!O$5&amp;$E935),'Hoja de Trabajo para listado'!$CD$151:$DC$151,0)),0)</f>
        <v>0</v>
      </c>
      <c r="P935" s="245">
        <f ca="1">+IFERROR(INDEX('Hoja de Trabajo para listado'!$A$155:$Z$1048576,MATCH($A935,'Hoja de Trabajo para listado'!$A$155:$A$1048576,0),MATCH((CUADRO!P$5&amp;$E935),'Hoja de Trabajo para listado'!$A$151:$Z$151,0)),0)+IFERROR(INDEX('Hoja de Trabajo para listado'!$AB$155:$BA$1048576,MATCH($A935,'Hoja de Trabajo para listado'!$AB$155:$AB$1048576,0),MATCH((CUADRO!P$5&amp;$E935),'Hoja de Trabajo para listado'!$AB$151:$BA$151,0)),0)+IFERROR(INDEX('Hoja de Trabajo para listado'!$BC$155:$CB$1048576,MATCH($A935,'Hoja de Trabajo para listado'!$BC$155:$BC$1048576,0),MATCH((CUADRO!P$5&amp;$E935),'Hoja de Trabajo para listado'!$BC$151:$CB$151,0)),0)+IFERROR(INDEX('Hoja de Trabajo para listado'!$DE$153:$DG$274,MATCH($A935,'Hoja de Trabajo para listado'!$DE$153:$DE$1048576,0),MATCH((CUADRO!P$5&amp;$E935),'Hoja de Trabajo para listado'!$DE$151:$DG$151,0)),0)+IFERROR(INDEX('Hoja de Trabajo para listado'!$CD$155:$DC$1048576,MATCH($A935,'Hoja de Trabajo para listado'!$CD$155:$CD$1048576,0),MATCH((CUADRO!P$5&amp;$E935),'Hoja de Trabajo para listado'!$CD$151:$DC$151,0)),0)</f>
        <v>0</v>
      </c>
      <c r="Q935" s="245">
        <f ca="1">+IFERROR(INDEX('Hoja de Trabajo para listado'!$A$155:$Z$1048576,MATCH($A935,'Hoja de Trabajo para listado'!$A$155:$A$1048576,0),MATCH((CUADRO!Q$5&amp;$E935),'Hoja de Trabajo para listado'!$A$151:$Z$151,0)),0)+IFERROR(INDEX('Hoja de Trabajo para listado'!$AB$155:$BA$1048576,MATCH($A935,'Hoja de Trabajo para listado'!$AB$155:$AB$1048576,0),MATCH((CUADRO!Q$5&amp;$E935),'Hoja de Trabajo para listado'!$AB$151:$BA$151,0)),0)+IFERROR(INDEX('Hoja de Trabajo para listado'!$BC$155:$CB$1048576,MATCH($A935,'Hoja de Trabajo para listado'!$BC$155:$BC$1048576,0),MATCH((CUADRO!Q$5&amp;$E935),'Hoja de Trabajo para listado'!$BC$151:$CB$151,0)),0)+IFERROR(INDEX('Hoja de Trabajo para listado'!$DE$153:$DG$274,MATCH($A935,'Hoja de Trabajo para listado'!$DE$153:$DE$1048576,0),MATCH((CUADRO!Q$5&amp;$E935),'Hoja de Trabajo para listado'!$DE$151:$DG$151,0)),0)+IFERROR(INDEX('Hoja de Trabajo para listado'!$CD$155:$DC$1048576,MATCH($A935,'Hoja de Trabajo para listado'!$CD$155:$CD$1048576,0),MATCH((CUADRO!Q$5&amp;$E935),'Hoja de Trabajo para listado'!$CD$151:$DC$151,0)),0)</f>
        <v>0</v>
      </c>
      <c r="R935" s="245">
        <f t="shared" ca="1" si="31"/>
        <v>0</v>
      </c>
      <c r="S935" s="259">
        <f ca="1">+R934+R935</f>
        <v>0</v>
      </c>
      <c r="T935" s="245">
        <f ca="1">+S935</f>
        <v>0</v>
      </c>
      <c r="U935" s="244">
        <f t="shared" si="32"/>
        <v>2</v>
      </c>
      <c r="V935" s="333" t="str">
        <f>+VLOOKUP(A935,bd_lista!$A$3:$E$590,5,FALSE)</f>
        <v>Gobiernos Autonomos Municipales</v>
      </c>
      <c r="W935" s="384"/>
      <c r="X935" s="242">
        <f>+VLOOKUP(A935,[3]Sheet1!$A$13:$D$744,4,FALSE)</f>
        <v>0</v>
      </c>
      <c r="Y935" s="242" t="e">
        <f>+VLOOKUP(X935,bd_lista!$A$3:$C$590,3,FALSE)</f>
        <v>#N/A</v>
      </c>
      <c r="Z935" s="292"/>
      <c r="AA935" s="293"/>
    </row>
    <row r="936" spans="1:27" customFormat="1" ht="15" hidden="1" customHeight="1">
      <c r="A936" s="32">
        <v>1701</v>
      </c>
      <c r="B936" s="388">
        <f>+A936</f>
        <v>1701</v>
      </c>
      <c r="C936" s="247" t="str">
        <f>+VLOOKUP(A936,bd_lista!$A$3:$C$590,3,FALSE)</f>
        <v>Gobierno Autónomo Municipal de Santa Cruz de La Sierra</v>
      </c>
      <c r="D936" s="385" t="str">
        <f>+C936</f>
        <v>Gobierno Autónomo Municipal de Santa Cruz de La Sierra</v>
      </c>
      <c r="E936" s="242" t="s">
        <v>1304</v>
      </c>
      <c r="F936" s="243">
        <f ca="1">+IFERROR(INDEX('Hoja de Trabajo para listado'!$A$155:$Z$1048576,MATCH($A936,'Hoja de Trabajo para listado'!$A$155:$A$1048576,0),MATCH((CUADRO!F$5&amp;$E936),'Hoja de Trabajo para listado'!$A$151:$Z$151,0)),0)+IFERROR(INDEX('Hoja de Trabajo para listado'!$AB$155:$BA$1048576,MATCH($A936,'Hoja de Trabajo para listado'!$AB$155:$AB$1048576,0),MATCH((CUADRO!F$5&amp;$E936),'Hoja de Trabajo para listado'!$AB$151:$BA$151,0)),0)+IFERROR(INDEX('Hoja de Trabajo para listado'!$BC$155:$CB$1048576,MATCH($A936,'Hoja de Trabajo para listado'!$BC$155:$BC$1048576,0),MATCH((CUADRO!F$5&amp;$E936),'Hoja de Trabajo para listado'!$BC$151:$CB$151,0)),0)+IFERROR(INDEX('Hoja de Trabajo para listado'!$DE$153:$DG$274,MATCH($A936,'Hoja de Trabajo para listado'!$DE$153:$DE$1048576,0),MATCH((CUADRO!F$5&amp;$E936),'Hoja de Trabajo para listado'!$DE$151:$DG$151,0)),0)+IFERROR(INDEX('Hoja de Trabajo para listado'!$CD$155:$DC$1048576,MATCH($A936,'Hoja de Trabajo para listado'!$CD$155:$CD$1048576,0),MATCH((CUADRO!F$5&amp;$E936),'Hoja de Trabajo para listado'!$CD$151:$DC$151,0)),0)</f>
        <v>0</v>
      </c>
      <c r="G936" s="243">
        <f ca="1">+IFERROR(INDEX('Hoja de Trabajo para listado'!$A$155:$Z$1048576,MATCH($A936,'Hoja de Trabajo para listado'!$A$155:$A$1048576,0),MATCH((CUADRO!G$5&amp;$E936),'Hoja de Trabajo para listado'!$A$151:$Z$151,0)),0)+IFERROR(INDEX('Hoja de Trabajo para listado'!$AB$155:$BA$1048576,MATCH($A936,'Hoja de Trabajo para listado'!$AB$155:$AB$1048576,0),MATCH((CUADRO!G$5&amp;$E936),'Hoja de Trabajo para listado'!$AB$151:$BA$151,0)),0)+IFERROR(INDEX('Hoja de Trabajo para listado'!$BC$155:$CB$1048576,MATCH($A936,'Hoja de Trabajo para listado'!$BC$155:$BC$1048576,0),MATCH((CUADRO!G$5&amp;$E936),'Hoja de Trabajo para listado'!$BC$151:$CB$151,0)),0)+IFERROR(INDEX('Hoja de Trabajo para listado'!$DE$153:$DG$274,MATCH($A936,'Hoja de Trabajo para listado'!$DE$153:$DE$1048576,0),MATCH((CUADRO!G$5&amp;$E936),'Hoja de Trabajo para listado'!$DE$151:$DG$151,0)),0)+IFERROR(INDEX('Hoja de Trabajo para listado'!$CD$155:$DC$1048576,MATCH($A936,'Hoja de Trabajo para listado'!$CD$155:$CD$1048576,0),MATCH((CUADRO!G$5&amp;$E936),'Hoja de Trabajo para listado'!$CD$151:$DC$151,0)),0)</f>
        <v>0</v>
      </c>
      <c r="H936" s="243">
        <f ca="1">+IFERROR(INDEX('Hoja de Trabajo para listado'!$A$155:$Z$1048576,MATCH($A936,'Hoja de Trabajo para listado'!$A$155:$A$1048576,0),MATCH((CUADRO!H$5&amp;$E936),'Hoja de Trabajo para listado'!$A$151:$Z$151,0)),0)+IFERROR(INDEX('Hoja de Trabajo para listado'!$AB$155:$BA$1048576,MATCH($A936,'Hoja de Trabajo para listado'!$AB$155:$AB$1048576,0),MATCH((CUADRO!H$5&amp;$E936),'Hoja de Trabajo para listado'!$AB$151:$BA$151,0)),0)+IFERROR(INDEX('Hoja de Trabajo para listado'!$BC$155:$CB$1048576,MATCH($A936,'Hoja de Trabajo para listado'!$BC$155:$BC$1048576,0),MATCH((CUADRO!H$5&amp;$E936),'Hoja de Trabajo para listado'!$BC$151:$CB$151,0)),0)+IFERROR(INDEX('Hoja de Trabajo para listado'!$DE$153:$DG$274,MATCH($A936,'Hoja de Trabajo para listado'!$DE$153:$DE$1048576,0),MATCH((CUADRO!H$5&amp;$E936),'Hoja de Trabajo para listado'!$DE$151:$DG$151,0)),0)+IFERROR(INDEX('Hoja de Trabajo para listado'!$CD$155:$DC$1048576,MATCH($A936,'Hoja de Trabajo para listado'!$CD$155:$CD$1048576,0),MATCH((CUADRO!H$5&amp;$E936),'Hoja de Trabajo para listado'!$CD$151:$DC$151,0)),0)</f>
        <v>0</v>
      </c>
      <c r="I936" s="243">
        <f ca="1">+IFERROR(INDEX('Hoja de Trabajo para listado'!$A$155:$Z$1048576,MATCH($A936,'Hoja de Trabajo para listado'!$A$155:$A$1048576,0),MATCH((CUADRO!I$5&amp;$E936),'Hoja de Trabajo para listado'!$A$151:$Z$151,0)),0)+IFERROR(INDEX('Hoja de Trabajo para listado'!$AB$155:$BA$1048576,MATCH($A936,'Hoja de Trabajo para listado'!$AB$155:$AB$1048576,0),MATCH((CUADRO!I$5&amp;$E936),'Hoja de Trabajo para listado'!$AB$151:$BA$151,0)),0)+IFERROR(INDEX('Hoja de Trabajo para listado'!$BC$155:$CB$1048576,MATCH($A936,'Hoja de Trabajo para listado'!$BC$155:$BC$1048576,0),MATCH((CUADRO!I$5&amp;$E936),'Hoja de Trabajo para listado'!$BC$151:$CB$151,0)),0)+IFERROR(INDEX('Hoja de Trabajo para listado'!$DE$153:$DG$274,MATCH($A936,'Hoja de Trabajo para listado'!$DE$153:$DE$1048576,0),MATCH((CUADRO!I$5&amp;$E936),'Hoja de Trabajo para listado'!$DE$151:$DG$151,0)),0)+IFERROR(INDEX('Hoja de Trabajo para listado'!$CD$155:$DC$1048576,MATCH($A936,'Hoja de Trabajo para listado'!$CD$155:$CD$1048576,0),MATCH((CUADRO!I$5&amp;$E936),'Hoja de Trabajo para listado'!$CD$151:$DC$151,0)),0)</f>
        <v>0</v>
      </c>
      <c r="J936" s="243">
        <f ca="1">+IFERROR(INDEX('Hoja de Trabajo para listado'!$A$155:$Z$1048576,MATCH($A936,'Hoja de Trabajo para listado'!$A$155:$A$1048576,0),MATCH((CUADRO!J$5&amp;$E936),'Hoja de Trabajo para listado'!$A$151:$Z$151,0)),0)+IFERROR(INDEX('Hoja de Trabajo para listado'!$AB$155:$BA$1048576,MATCH($A936,'Hoja de Trabajo para listado'!$AB$155:$AB$1048576,0),MATCH((CUADRO!J$5&amp;$E936),'Hoja de Trabajo para listado'!$AB$151:$BA$151,0)),0)+IFERROR(INDEX('Hoja de Trabajo para listado'!$BC$155:$CB$1048576,MATCH($A936,'Hoja de Trabajo para listado'!$BC$155:$BC$1048576,0),MATCH((CUADRO!J$5&amp;$E936),'Hoja de Trabajo para listado'!$BC$151:$CB$151,0)),0)+IFERROR(INDEX('Hoja de Trabajo para listado'!$DE$153:$DG$274,MATCH($A936,'Hoja de Trabajo para listado'!$DE$153:$DE$1048576,0),MATCH((CUADRO!J$5&amp;$E936),'Hoja de Trabajo para listado'!$DE$151:$DG$151,0)),0)+IFERROR(INDEX('Hoja de Trabajo para listado'!$CD$155:$DC$1048576,MATCH($A936,'Hoja de Trabajo para listado'!$CD$155:$CD$1048576,0),MATCH((CUADRO!J$5&amp;$E936),'Hoja de Trabajo para listado'!$CD$151:$DC$151,0)),0)</f>
        <v>0</v>
      </c>
      <c r="K936" s="243">
        <f ca="1">+IFERROR(INDEX('Hoja de Trabajo para listado'!$A$155:$Z$1048576,MATCH($A936,'Hoja de Trabajo para listado'!$A$155:$A$1048576,0),MATCH((CUADRO!K$5&amp;$E936),'Hoja de Trabajo para listado'!$A$151:$Z$151,0)),0)+IFERROR(INDEX('Hoja de Trabajo para listado'!$AB$155:$BA$1048576,MATCH($A936,'Hoja de Trabajo para listado'!$AB$155:$AB$1048576,0),MATCH((CUADRO!K$5&amp;$E936),'Hoja de Trabajo para listado'!$AB$151:$BA$151,0)),0)+IFERROR(INDEX('Hoja de Trabajo para listado'!$BC$155:$CB$1048576,MATCH($A936,'Hoja de Trabajo para listado'!$BC$155:$BC$1048576,0),MATCH((CUADRO!K$5&amp;$E936),'Hoja de Trabajo para listado'!$BC$151:$CB$151,0)),0)+IFERROR(INDEX('Hoja de Trabajo para listado'!$DE$153:$DG$274,MATCH($A936,'Hoja de Trabajo para listado'!$DE$153:$DE$1048576,0),MATCH((CUADRO!K$5&amp;$E936),'Hoja de Trabajo para listado'!$DE$151:$DG$151,0)),0)+IFERROR(INDEX('Hoja de Trabajo para listado'!$CD$155:$DC$1048576,MATCH($A936,'Hoja de Trabajo para listado'!$CD$155:$CD$1048576,0),MATCH((CUADRO!K$5&amp;$E936),'Hoja de Trabajo para listado'!$CD$151:$DC$151,0)),0)</f>
        <v>0</v>
      </c>
      <c r="L936" s="243">
        <f ca="1">+IFERROR(INDEX('Hoja de Trabajo para listado'!$A$155:$Z$1048576,MATCH($A936,'Hoja de Trabajo para listado'!$A$155:$A$1048576,0),MATCH((CUADRO!L$5&amp;$E936),'Hoja de Trabajo para listado'!$A$151:$Z$151,0)),0)+IFERROR(INDEX('Hoja de Trabajo para listado'!$AB$155:$BA$1048576,MATCH($A936,'Hoja de Trabajo para listado'!$AB$155:$AB$1048576,0),MATCH((CUADRO!L$5&amp;$E936),'Hoja de Trabajo para listado'!$AB$151:$BA$151,0)),0)+IFERROR(INDEX('Hoja de Trabajo para listado'!$BC$155:$CB$1048576,MATCH($A936,'Hoja de Trabajo para listado'!$BC$155:$BC$1048576,0),MATCH((CUADRO!L$5&amp;$E936),'Hoja de Trabajo para listado'!$BC$151:$CB$151,0)),0)+IFERROR(INDEX('Hoja de Trabajo para listado'!$DE$153:$DG$274,MATCH($A936,'Hoja de Trabajo para listado'!$DE$153:$DE$1048576,0),MATCH((CUADRO!L$5&amp;$E936),'Hoja de Trabajo para listado'!$DE$151:$DG$151,0)),0)+IFERROR(INDEX('Hoja de Trabajo para listado'!$CD$155:$DC$1048576,MATCH($A936,'Hoja de Trabajo para listado'!$CD$155:$CD$1048576,0),MATCH((CUADRO!L$5&amp;$E936),'Hoja de Trabajo para listado'!$CD$151:$DC$151,0)),0)</f>
        <v>0</v>
      </c>
      <c r="M936" s="243">
        <f ca="1">+IFERROR(INDEX('Hoja de Trabajo para listado'!$A$155:$Z$1048576,MATCH($A936,'Hoja de Trabajo para listado'!$A$155:$A$1048576,0),MATCH((CUADRO!M$5&amp;$E936),'Hoja de Trabajo para listado'!$A$151:$Z$151,0)),0)+IFERROR(INDEX('Hoja de Trabajo para listado'!$AB$155:$BA$1048576,MATCH($A936,'Hoja de Trabajo para listado'!$AB$155:$AB$1048576,0),MATCH((CUADRO!M$5&amp;$E936),'Hoja de Trabajo para listado'!$AB$151:$BA$151,0)),0)+IFERROR(INDEX('Hoja de Trabajo para listado'!$BC$155:$CB$1048576,MATCH($A936,'Hoja de Trabajo para listado'!$BC$155:$BC$1048576,0),MATCH((CUADRO!M$5&amp;$E936),'Hoja de Trabajo para listado'!$BC$151:$CB$151,0)),0)+IFERROR(INDEX('Hoja de Trabajo para listado'!$DE$153:$DG$274,MATCH($A936,'Hoja de Trabajo para listado'!$DE$153:$DE$1048576,0),MATCH((CUADRO!M$5&amp;$E936),'Hoja de Trabajo para listado'!$DE$151:$DG$151,0)),0)+IFERROR(INDEX('Hoja de Trabajo para listado'!$CD$155:$DC$1048576,MATCH($A936,'Hoja de Trabajo para listado'!$CD$155:$CD$1048576,0),MATCH((CUADRO!M$5&amp;$E936),'Hoja de Trabajo para listado'!$CD$151:$DC$151,0)),0)</f>
        <v>0</v>
      </c>
      <c r="N936" s="243">
        <f ca="1">+IFERROR(INDEX('Hoja de Trabajo para listado'!$A$155:$Z$1048576,MATCH($A936,'Hoja de Trabajo para listado'!$A$155:$A$1048576,0),MATCH((CUADRO!N$5&amp;$E936),'Hoja de Trabajo para listado'!$A$151:$Z$151,0)),0)+IFERROR(INDEX('Hoja de Trabajo para listado'!$AB$155:$BA$1048576,MATCH($A936,'Hoja de Trabajo para listado'!$AB$155:$AB$1048576,0),MATCH((CUADRO!N$5&amp;$E936),'Hoja de Trabajo para listado'!$AB$151:$BA$151,0)),0)+IFERROR(INDEX('Hoja de Trabajo para listado'!$BC$155:$CB$1048576,MATCH($A936,'Hoja de Trabajo para listado'!$BC$155:$BC$1048576,0),MATCH((CUADRO!N$5&amp;$E936),'Hoja de Trabajo para listado'!$BC$151:$CB$151,0)),0)+IFERROR(INDEX('Hoja de Trabajo para listado'!$DE$153:$DG$274,MATCH($A936,'Hoja de Trabajo para listado'!$DE$153:$DE$1048576,0),MATCH((CUADRO!N$5&amp;$E936),'Hoja de Trabajo para listado'!$DE$151:$DG$151,0)),0)+IFERROR(INDEX('Hoja de Trabajo para listado'!$CD$155:$DC$1048576,MATCH($A936,'Hoja de Trabajo para listado'!$CD$155:$CD$1048576,0),MATCH((CUADRO!N$5&amp;$E936),'Hoja de Trabajo para listado'!$CD$151:$DC$151,0)),0)</f>
        <v>0</v>
      </c>
      <c r="O936" s="243">
        <f ca="1">+IFERROR(INDEX('Hoja de Trabajo para listado'!$A$155:$Z$1048576,MATCH($A936,'Hoja de Trabajo para listado'!$A$155:$A$1048576,0),MATCH((CUADRO!O$5&amp;$E936),'Hoja de Trabajo para listado'!$A$151:$Z$151,0)),0)+IFERROR(INDEX('Hoja de Trabajo para listado'!$AB$155:$BA$1048576,MATCH($A936,'Hoja de Trabajo para listado'!$AB$155:$AB$1048576,0),MATCH((CUADRO!O$5&amp;$E936),'Hoja de Trabajo para listado'!$AB$151:$BA$151,0)),0)+IFERROR(INDEX('Hoja de Trabajo para listado'!$BC$155:$CB$1048576,MATCH($A936,'Hoja de Trabajo para listado'!$BC$155:$BC$1048576,0),MATCH((CUADRO!O$5&amp;$E936),'Hoja de Trabajo para listado'!$BC$151:$CB$151,0)),0)+IFERROR(INDEX('Hoja de Trabajo para listado'!$DE$153:$DG$274,MATCH($A936,'Hoja de Trabajo para listado'!$DE$153:$DE$1048576,0),MATCH((CUADRO!O$5&amp;$E936),'Hoja de Trabajo para listado'!$DE$151:$DG$151,0)),0)+IFERROR(INDEX('Hoja de Trabajo para listado'!$CD$155:$DC$1048576,MATCH($A936,'Hoja de Trabajo para listado'!$CD$155:$CD$1048576,0),MATCH((CUADRO!O$5&amp;$E936),'Hoja de Trabajo para listado'!$CD$151:$DC$151,0)),0)</f>
        <v>0</v>
      </c>
      <c r="P936" s="243">
        <f ca="1">+IFERROR(INDEX('Hoja de Trabajo para listado'!$A$155:$Z$1048576,MATCH($A936,'Hoja de Trabajo para listado'!$A$155:$A$1048576,0),MATCH((CUADRO!P$5&amp;$E936),'Hoja de Trabajo para listado'!$A$151:$Z$151,0)),0)+IFERROR(INDEX('Hoja de Trabajo para listado'!$AB$155:$BA$1048576,MATCH($A936,'Hoja de Trabajo para listado'!$AB$155:$AB$1048576,0),MATCH((CUADRO!P$5&amp;$E936),'Hoja de Trabajo para listado'!$AB$151:$BA$151,0)),0)+IFERROR(INDEX('Hoja de Trabajo para listado'!$BC$155:$CB$1048576,MATCH($A936,'Hoja de Trabajo para listado'!$BC$155:$BC$1048576,0),MATCH((CUADRO!P$5&amp;$E936),'Hoja de Trabajo para listado'!$BC$151:$CB$151,0)),0)+IFERROR(INDEX('Hoja de Trabajo para listado'!$DE$153:$DG$274,MATCH($A936,'Hoja de Trabajo para listado'!$DE$153:$DE$1048576,0),MATCH((CUADRO!P$5&amp;$E936),'Hoja de Trabajo para listado'!$DE$151:$DG$151,0)),0)+IFERROR(INDEX('Hoja de Trabajo para listado'!$CD$155:$DC$1048576,MATCH($A936,'Hoja de Trabajo para listado'!$CD$155:$CD$1048576,0),MATCH((CUADRO!P$5&amp;$E936),'Hoja de Trabajo para listado'!$CD$151:$DC$151,0)),0)</f>
        <v>0</v>
      </c>
      <c r="Q936" s="243">
        <f ca="1">+IFERROR(INDEX('Hoja de Trabajo para listado'!$A$155:$Z$1048576,MATCH($A936,'Hoja de Trabajo para listado'!$A$155:$A$1048576,0),MATCH((CUADRO!Q$5&amp;$E936),'Hoja de Trabajo para listado'!$A$151:$Z$151,0)),0)+IFERROR(INDEX('Hoja de Trabajo para listado'!$AB$155:$BA$1048576,MATCH($A936,'Hoja de Trabajo para listado'!$AB$155:$AB$1048576,0),MATCH((CUADRO!Q$5&amp;$E936),'Hoja de Trabajo para listado'!$AB$151:$BA$151,0)),0)+IFERROR(INDEX('Hoja de Trabajo para listado'!$BC$155:$CB$1048576,MATCH($A936,'Hoja de Trabajo para listado'!$BC$155:$BC$1048576,0),MATCH((CUADRO!Q$5&amp;$E936),'Hoja de Trabajo para listado'!$BC$151:$CB$151,0)),0)+IFERROR(INDEX('Hoja de Trabajo para listado'!$DE$153:$DG$274,MATCH($A936,'Hoja de Trabajo para listado'!$DE$153:$DE$1048576,0),MATCH((CUADRO!Q$5&amp;$E936),'Hoja de Trabajo para listado'!$DE$151:$DG$151,0)),0)+IFERROR(INDEX('Hoja de Trabajo para listado'!$CD$155:$DC$1048576,MATCH($A936,'Hoja de Trabajo para listado'!$CD$155:$CD$1048576,0),MATCH((CUADRO!Q$5&amp;$E936),'Hoja de Trabajo para listado'!$CD$151:$DC$151,0)),0)</f>
        <v>0</v>
      </c>
      <c r="R936" s="243">
        <f t="shared" ca="1" si="31"/>
        <v>0</v>
      </c>
      <c r="S936" s="249"/>
      <c r="T936" s="243">
        <f ca="1">+T937</f>
        <v>0</v>
      </c>
      <c r="U936" s="242">
        <f t="shared" si="32"/>
        <v>1</v>
      </c>
      <c r="V936" s="333" t="str">
        <f>+VLOOKUP(A936,bd_lista!$A$3:$E$590,5,FALSE)</f>
        <v>Gobiernos Autonomos Municipales</v>
      </c>
      <c r="W936" s="383" t="str">
        <f>+V936</f>
        <v>Gobiernos Autonomos Municipales</v>
      </c>
      <c r="X936" s="242">
        <f>+VLOOKUP(A936,[3]Sheet1!$A$13:$D$744,4,FALSE)</f>
        <v>0</v>
      </c>
      <c r="Y936" s="242" t="e">
        <f>+VLOOKUP(X936,bd_lista!$A$3:$C$590,3,FALSE)</f>
        <v>#N/A</v>
      </c>
      <c r="Z936" s="294">
        <f>+X936</f>
        <v>0</v>
      </c>
      <c r="AA936" s="295" t="e">
        <f>+Y936</f>
        <v>#N/A</v>
      </c>
    </row>
    <row r="937" spans="1:27" customFormat="1" ht="15" hidden="1" customHeight="1">
      <c r="A937" s="32">
        <v>1701</v>
      </c>
      <c r="B937" s="389"/>
      <c r="C937" s="247" t="str">
        <f>+VLOOKUP(A937,bd_lista!$A$3:$C$590,3,FALSE)</f>
        <v>Gobierno Autónomo Municipal de Santa Cruz de La Sierra</v>
      </c>
      <c r="D937" s="386"/>
      <c r="E937" s="244" t="s">
        <v>1305</v>
      </c>
      <c r="F937" s="245">
        <f ca="1">+IFERROR(INDEX('Hoja de Trabajo para listado'!$A$155:$Z$1048576,MATCH($A937,'Hoja de Trabajo para listado'!$A$155:$A$1048576,0),MATCH((CUADRO!F$5&amp;$E937),'Hoja de Trabajo para listado'!$A$151:$Z$151,0)),0)+IFERROR(INDEX('Hoja de Trabajo para listado'!$AB$155:$BA$1048576,MATCH($A937,'Hoja de Trabajo para listado'!$AB$155:$AB$1048576,0),MATCH((CUADRO!F$5&amp;$E937),'Hoja de Trabajo para listado'!$AB$151:$BA$151,0)),0)+IFERROR(INDEX('Hoja de Trabajo para listado'!$BC$155:$CB$1048576,MATCH($A937,'Hoja de Trabajo para listado'!$BC$155:$BC$1048576,0),MATCH((CUADRO!F$5&amp;$E937),'Hoja de Trabajo para listado'!$BC$151:$CB$151,0)),0)+IFERROR(INDEX('Hoja de Trabajo para listado'!$DE$153:$DG$274,MATCH($A937,'Hoja de Trabajo para listado'!$DE$153:$DE$1048576,0),MATCH((CUADRO!F$5&amp;$E937),'Hoja de Trabajo para listado'!$DE$151:$DG$151,0)),0)+IFERROR(INDEX('Hoja de Trabajo para listado'!$CD$155:$DC$1048576,MATCH($A937,'Hoja de Trabajo para listado'!$CD$155:$CD$1048576,0),MATCH((CUADRO!F$5&amp;$E937),'Hoja de Trabajo para listado'!$CD$151:$DC$151,0)),0)</f>
        <v>0</v>
      </c>
      <c r="G937" s="245">
        <f ca="1">+IFERROR(INDEX('Hoja de Trabajo para listado'!$A$155:$Z$1048576,MATCH($A937,'Hoja de Trabajo para listado'!$A$155:$A$1048576,0),MATCH((CUADRO!G$5&amp;$E937),'Hoja de Trabajo para listado'!$A$151:$Z$151,0)),0)+IFERROR(INDEX('Hoja de Trabajo para listado'!$AB$155:$BA$1048576,MATCH($A937,'Hoja de Trabajo para listado'!$AB$155:$AB$1048576,0),MATCH((CUADRO!G$5&amp;$E937),'Hoja de Trabajo para listado'!$AB$151:$BA$151,0)),0)+IFERROR(INDEX('Hoja de Trabajo para listado'!$BC$155:$CB$1048576,MATCH($A937,'Hoja de Trabajo para listado'!$BC$155:$BC$1048576,0),MATCH((CUADRO!G$5&amp;$E937),'Hoja de Trabajo para listado'!$BC$151:$CB$151,0)),0)+IFERROR(INDEX('Hoja de Trabajo para listado'!$DE$153:$DG$274,MATCH($A937,'Hoja de Trabajo para listado'!$DE$153:$DE$1048576,0),MATCH((CUADRO!G$5&amp;$E937),'Hoja de Trabajo para listado'!$DE$151:$DG$151,0)),0)+IFERROR(INDEX('Hoja de Trabajo para listado'!$CD$155:$DC$1048576,MATCH($A937,'Hoja de Trabajo para listado'!$CD$155:$CD$1048576,0),MATCH((CUADRO!G$5&amp;$E937),'Hoja de Trabajo para listado'!$CD$151:$DC$151,0)),0)</f>
        <v>0</v>
      </c>
      <c r="H937" s="245">
        <f ca="1">+IFERROR(INDEX('Hoja de Trabajo para listado'!$A$155:$Z$1048576,MATCH($A937,'Hoja de Trabajo para listado'!$A$155:$A$1048576,0),MATCH((CUADRO!H$5&amp;$E937),'Hoja de Trabajo para listado'!$A$151:$Z$151,0)),0)+IFERROR(INDEX('Hoja de Trabajo para listado'!$AB$155:$BA$1048576,MATCH($A937,'Hoja de Trabajo para listado'!$AB$155:$AB$1048576,0),MATCH((CUADRO!H$5&amp;$E937),'Hoja de Trabajo para listado'!$AB$151:$BA$151,0)),0)+IFERROR(INDEX('Hoja de Trabajo para listado'!$BC$155:$CB$1048576,MATCH($A937,'Hoja de Trabajo para listado'!$BC$155:$BC$1048576,0),MATCH((CUADRO!H$5&amp;$E937),'Hoja de Trabajo para listado'!$BC$151:$CB$151,0)),0)+IFERROR(INDEX('Hoja de Trabajo para listado'!$DE$153:$DG$274,MATCH($A937,'Hoja de Trabajo para listado'!$DE$153:$DE$1048576,0),MATCH((CUADRO!H$5&amp;$E937),'Hoja de Trabajo para listado'!$DE$151:$DG$151,0)),0)+IFERROR(INDEX('Hoja de Trabajo para listado'!$CD$155:$DC$1048576,MATCH($A937,'Hoja de Trabajo para listado'!$CD$155:$CD$1048576,0),MATCH((CUADRO!H$5&amp;$E937),'Hoja de Trabajo para listado'!$CD$151:$DC$151,0)),0)</f>
        <v>0</v>
      </c>
      <c r="I937" s="245">
        <f ca="1">+IFERROR(INDEX('Hoja de Trabajo para listado'!$A$155:$Z$1048576,MATCH($A937,'Hoja de Trabajo para listado'!$A$155:$A$1048576,0),MATCH((CUADRO!I$5&amp;$E937),'Hoja de Trabajo para listado'!$A$151:$Z$151,0)),0)+IFERROR(INDEX('Hoja de Trabajo para listado'!$AB$155:$BA$1048576,MATCH($A937,'Hoja de Trabajo para listado'!$AB$155:$AB$1048576,0),MATCH((CUADRO!I$5&amp;$E937),'Hoja de Trabajo para listado'!$AB$151:$BA$151,0)),0)+IFERROR(INDEX('Hoja de Trabajo para listado'!$BC$155:$CB$1048576,MATCH($A937,'Hoja de Trabajo para listado'!$BC$155:$BC$1048576,0),MATCH((CUADRO!I$5&amp;$E937),'Hoja de Trabajo para listado'!$BC$151:$CB$151,0)),0)+IFERROR(INDEX('Hoja de Trabajo para listado'!$DE$153:$DG$274,MATCH($A937,'Hoja de Trabajo para listado'!$DE$153:$DE$1048576,0),MATCH((CUADRO!I$5&amp;$E937),'Hoja de Trabajo para listado'!$DE$151:$DG$151,0)),0)+IFERROR(INDEX('Hoja de Trabajo para listado'!$CD$155:$DC$1048576,MATCH($A937,'Hoja de Trabajo para listado'!$CD$155:$CD$1048576,0),MATCH((CUADRO!I$5&amp;$E937),'Hoja de Trabajo para listado'!$CD$151:$DC$151,0)),0)</f>
        <v>0</v>
      </c>
      <c r="J937" s="245">
        <f ca="1">+IFERROR(INDEX('Hoja de Trabajo para listado'!$A$155:$Z$1048576,MATCH($A937,'Hoja de Trabajo para listado'!$A$155:$A$1048576,0),MATCH((CUADRO!J$5&amp;$E937),'Hoja de Trabajo para listado'!$A$151:$Z$151,0)),0)+IFERROR(INDEX('Hoja de Trabajo para listado'!$AB$155:$BA$1048576,MATCH($A937,'Hoja de Trabajo para listado'!$AB$155:$AB$1048576,0),MATCH((CUADRO!J$5&amp;$E937),'Hoja de Trabajo para listado'!$AB$151:$BA$151,0)),0)+IFERROR(INDEX('Hoja de Trabajo para listado'!$BC$155:$CB$1048576,MATCH($A937,'Hoja de Trabajo para listado'!$BC$155:$BC$1048576,0),MATCH((CUADRO!J$5&amp;$E937),'Hoja de Trabajo para listado'!$BC$151:$CB$151,0)),0)+IFERROR(INDEX('Hoja de Trabajo para listado'!$DE$153:$DG$274,MATCH($A937,'Hoja de Trabajo para listado'!$DE$153:$DE$1048576,0),MATCH((CUADRO!J$5&amp;$E937),'Hoja de Trabajo para listado'!$DE$151:$DG$151,0)),0)+IFERROR(INDEX('Hoja de Trabajo para listado'!$CD$155:$DC$1048576,MATCH($A937,'Hoja de Trabajo para listado'!$CD$155:$CD$1048576,0),MATCH((CUADRO!J$5&amp;$E937),'Hoja de Trabajo para listado'!$CD$151:$DC$151,0)),0)</f>
        <v>0</v>
      </c>
      <c r="K937" s="245">
        <f ca="1">+IFERROR(INDEX('Hoja de Trabajo para listado'!$A$155:$Z$1048576,MATCH($A937,'Hoja de Trabajo para listado'!$A$155:$A$1048576,0),MATCH((CUADRO!K$5&amp;$E937),'Hoja de Trabajo para listado'!$A$151:$Z$151,0)),0)+IFERROR(INDEX('Hoja de Trabajo para listado'!$AB$155:$BA$1048576,MATCH($A937,'Hoja de Trabajo para listado'!$AB$155:$AB$1048576,0),MATCH((CUADRO!K$5&amp;$E937),'Hoja de Trabajo para listado'!$AB$151:$BA$151,0)),0)+IFERROR(INDEX('Hoja de Trabajo para listado'!$BC$155:$CB$1048576,MATCH($A937,'Hoja de Trabajo para listado'!$BC$155:$BC$1048576,0),MATCH((CUADRO!K$5&amp;$E937),'Hoja de Trabajo para listado'!$BC$151:$CB$151,0)),0)+IFERROR(INDEX('Hoja de Trabajo para listado'!$DE$153:$DG$274,MATCH($A937,'Hoja de Trabajo para listado'!$DE$153:$DE$1048576,0),MATCH((CUADRO!K$5&amp;$E937),'Hoja de Trabajo para listado'!$DE$151:$DG$151,0)),0)+IFERROR(INDEX('Hoja de Trabajo para listado'!$CD$155:$DC$1048576,MATCH($A937,'Hoja de Trabajo para listado'!$CD$155:$CD$1048576,0),MATCH((CUADRO!K$5&amp;$E937),'Hoja de Trabajo para listado'!$CD$151:$DC$151,0)),0)</f>
        <v>0</v>
      </c>
      <c r="L937" s="245">
        <f ca="1">+IFERROR(INDEX('Hoja de Trabajo para listado'!$A$155:$Z$1048576,MATCH($A937,'Hoja de Trabajo para listado'!$A$155:$A$1048576,0),MATCH((CUADRO!L$5&amp;$E937),'Hoja de Trabajo para listado'!$A$151:$Z$151,0)),0)+IFERROR(INDEX('Hoja de Trabajo para listado'!$AB$155:$BA$1048576,MATCH($A937,'Hoja de Trabajo para listado'!$AB$155:$AB$1048576,0),MATCH((CUADRO!L$5&amp;$E937),'Hoja de Trabajo para listado'!$AB$151:$BA$151,0)),0)+IFERROR(INDEX('Hoja de Trabajo para listado'!$BC$155:$CB$1048576,MATCH($A937,'Hoja de Trabajo para listado'!$BC$155:$BC$1048576,0),MATCH((CUADRO!L$5&amp;$E937),'Hoja de Trabajo para listado'!$BC$151:$CB$151,0)),0)+IFERROR(INDEX('Hoja de Trabajo para listado'!$DE$153:$DG$274,MATCH($A937,'Hoja de Trabajo para listado'!$DE$153:$DE$1048576,0),MATCH((CUADRO!L$5&amp;$E937),'Hoja de Trabajo para listado'!$DE$151:$DG$151,0)),0)+IFERROR(INDEX('Hoja de Trabajo para listado'!$CD$155:$DC$1048576,MATCH($A937,'Hoja de Trabajo para listado'!$CD$155:$CD$1048576,0),MATCH((CUADRO!L$5&amp;$E937),'Hoja de Trabajo para listado'!$CD$151:$DC$151,0)),0)</f>
        <v>0</v>
      </c>
      <c r="M937" s="245">
        <f ca="1">+IFERROR(INDEX('Hoja de Trabajo para listado'!$A$155:$Z$1048576,MATCH($A937,'Hoja de Trabajo para listado'!$A$155:$A$1048576,0),MATCH((CUADRO!M$5&amp;$E937),'Hoja de Trabajo para listado'!$A$151:$Z$151,0)),0)+IFERROR(INDEX('Hoja de Trabajo para listado'!$AB$155:$BA$1048576,MATCH($A937,'Hoja de Trabajo para listado'!$AB$155:$AB$1048576,0),MATCH((CUADRO!M$5&amp;$E937),'Hoja de Trabajo para listado'!$AB$151:$BA$151,0)),0)+IFERROR(INDEX('Hoja de Trabajo para listado'!$BC$155:$CB$1048576,MATCH($A937,'Hoja de Trabajo para listado'!$BC$155:$BC$1048576,0),MATCH((CUADRO!M$5&amp;$E937),'Hoja de Trabajo para listado'!$BC$151:$CB$151,0)),0)+IFERROR(INDEX('Hoja de Trabajo para listado'!$DE$153:$DG$274,MATCH($A937,'Hoja de Trabajo para listado'!$DE$153:$DE$1048576,0),MATCH((CUADRO!M$5&amp;$E937),'Hoja de Trabajo para listado'!$DE$151:$DG$151,0)),0)+IFERROR(INDEX('Hoja de Trabajo para listado'!$CD$155:$DC$1048576,MATCH($A937,'Hoja de Trabajo para listado'!$CD$155:$CD$1048576,0),MATCH((CUADRO!M$5&amp;$E937),'Hoja de Trabajo para listado'!$CD$151:$DC$151,0)),0)</f>
        <v>0</v>
      </c>
      <c r="N937" s="245">
        <f ca="1">+IFERROR(INDEX('Hoja de Trabajo para listado'!$A$155:$Z$1048576,MATCH($A937,'Hoja de Trabajo para listado'!$A$155:$A$1048576,0),MATCH((CUADRO!N$5&amp;$E937),'Hoja de Trabajo para listado'!$A$151:$Z$151,0)),0)+IFERROR(INDEX('Hoja de Trabajo para listado'!$AB$155:$BA$1048576,MATCH($A937,'Hoja de Trabajo para listado'!$AB$155:$AB$1048576,0),MATCH((CUADRO!N$5&amp;$E937),'Hoja de Trabajo para listado'!$AB$151:$BA$151,0)),0)+IFERROR(INDEX('Hoja de Trabajo para listado'!$BC$155:$CB$1048576,MATCH($A937,'Hoja de Trabajo para listado'!$BC$155:$BC$1048576,0),MATCH((CUADRO!N$5&amp;$E937),'Hoja de Trabajo para listado'!$BC$151:$CB$151,0)),0)+IFERROR(INDEX('Hoja de Trabajo para listado'!$DE$153:$DG$274,MATCH($A937,'Hoja de Trabajo para listado'!$DE$153:$DE$1048576,0),MATCH((CUADRO!N$5&amp;$E937),'Hoja de Trabajo para listado'!$DE$151:$DG$151,0)),0)+IFERROR(INDEX('Hoja de Trabajo para listado'!$CD$155:$DC$1048576,MATCH($A937,'Hoja de Trabajo para listado'!$CD$155:$CD$1048576,0),MATCH((CUADRO!N$5&amp;$E937),'Hoja de Trabajo para listado'!$CD$151:$DC$151,0)),0)</f>
        <v>0</v>
      </c>
      <c r="O937" s="245">
        <f ca="1">+IFERROR(INDEX('Hoja de Trabajo para listado'!$A$155:$Z$1048576,MATCH($A937,'Hoja de Trabajo para listado'!$A$155:$A$1048576,0),MATCH((CUADRO!O$5&amp;$E937),'Hoja de Trabajo para listado'!$A$151:$Z$151,0)),0)+IFERROR(INDEX('Hoja de Trabajo para listado'!$AB$155:$BA$1048576,MATCH($A937,'Hoja de Trabajo para listado'!$AB$155:$AB$1048576,0),MATCH((CUADRO!O$5&amp;$E937),'Hoja de Trabajo para listado'!$AB$151:$BA$151,0)),0)+IFERROR(INDEX('Hoja de Trabajo para listado'!$BC$155:$CB$1048576,MATCH($A937,'Hoja de Trabajo para listado'!$BC$155:$BC$1048576,0),MATCH((CUADRO!O$5&amp;$E937),'Hoja de Trabajo para listado'!$BC$151:$CB$151,0)),0)+IFERROR(INDEX('Hoja de Trabajo para listado'!$DE$153:$DG$274,MATCH($A937,'Hoja de Trabajo para listado'!$DE$153:$DE$1048576,0),MATCH((CUADRO!O$5&amp;$E937),'Hoja de Trabajo para listado'!$DE$151:$DG$151,0)),0)+IFERROR(INDEX('Hoja de Trabajo para listado'!$CD$155:$DC$1048576,MATCH($A937,'Hoja de Trabajo para listado'!$CD$155:$CD$1048576,0),MATCH((CUADRO!O$5&amp;$E937),'Hoja de Trabajo para listado'!$CD$151:$DC$151,0)),0)</f>
        <v>0</v>
      </c>
      <c r="P937" s="245">
        <f ca="1">+IFERROR(INDEX('Hoja de Trabajo para listado'!$A$155:$Z$1048576,MATCH($A937,'Hoja de Trabajo para listado'!$A$155:$A$1048576,0),MATCH((CUADRO!P$5&amp;$E937),'Hoja de Trabajo para listado'!$A$151:$Z$151,0)),0)+IFERROR(INDEX('Hoja de Trabajo para listado'!$AB$155:$BA$1048576,MATCH($A937,'Hoja de Trabajo para listado'!$AB$155:$AB$1048576,0),MATCH((CUADRO!P$5&amp;$E937),'Hoja de Trabajo para listado'!$AB$151:$BA$151,0)),0)+IFERROR(INDEX('Hoja de Trabajo para listado'!$BC$155:$CB$1048576,MATCH($A937,'Hoja de Trabajo para listado'!$BC$155:$BC$1048576,0),MATCH((CUADRO!P$5&amp;$E937),'Hoja de Trabajo para listado'!$BC$151:$CB$151,0)),0)+IFERROR(INDEX('Hoja de Trabajo para listado'!$DE$153:$DG$274,MATCH($A937,'Hoja de Trabajo para listado'!$DE$153:$DE$1048576,0),MATCH((CUADRO!P$5&amp;$E937),'Hoja de Trabajo para listado'!$DE$151:$DG$151,0)),0)+IFERROR(INDEX('Hoja de Trabajo para listado'!$CD$155:$DC$1048576,MATCH($A937,'Hoja de Trabajo para listado'!$CD$155:$CD$1048576,0),MATCH((CUADRO!P$5&amp;$E937),'Hoja de Trabajo para listado'!$CD$151:$DC$151,0)),0)</f>
        <v>0</v>
      </c>
      <c r="Q937" s="245">
        <f ca="1">+IFERROR(INDEX('Hoja de Trabajo para listado'!$A$155:$Z$1048576,MATCH($A937,'Hoja de Trabajo para listado'!$A$155:$A$1048576,0),MATCH((CUADRO!Q$5&amp;$E937),'Hoja de Trabajo para listado'!$A$151:$Z$151,0)),0)+IFERROR(INDEX('Hoja de Trabajo para listado'!$AB$155:$BA$1048576,MATCH($A937,'Hoja de Trabajo para listado'!$AB$155:$AB$1048576,0),MATCH((CUADRO!Q$5&amp;$E937),'Hoja de Trabajo para listado'!$AB$151:$BA$151,0)),0)+IFERROR(INDEX('Hoja de Trabajo para listado'!$BC$155:$CB$1048576,MATCH($A937,'Hoja de Trabajo para listado'!$BC$155:$BC$1048576,0),MATCH((CUADRO!Q$5&amp;$E937),'Hoja de Trabajo para listado'!$BC$151:$CB$151,0)),0)+IFERROR(INDEX('Hoja de Trabajo para listado'!$DE$153:$DG$274,MATCH($A937,'Hoja de Trabajo para listado'!$DE$153:$DE$1048576,0),MATCH((CUADRO!Q$5&amp;$E937),'Hoja de Trabajo para listado'!$DE$151:$DG$151,0)),0)+IFERROR(INDEX('Hoja de Trabajo para listado'!$CD$155:$DC$1048576,MATCH($A937,'Hoja de Trabajo para listado'!$CD$155:$CD$1048576,0),MATCH((CUADRO!Q$5&amp;$E937),'Hoja de Trabajo para listado'!$CD$151:$DC$151,0)),0)</f>
        <v>0</v>
      </c>
      <c r="R937" s="245">
        <f t="shared" ca="1" si="31"/>
        <v>0</v>
      </c>
      <c r="S937" s="259">
        <f ca="1">+R936+R937</f>
        <v>0</v>
      </c>
      <c r="T937" s="245">
        <f ca="1">+S937</f>
        <v>0</v>
      </c>
      <c r="U937" s="244">
        <f t="shared" si="32"/>
        <v>2</v>
      </c>
      <c r="V937" s="333" t="str">
        <f>+VLOOKUP(A937,bd_lista!$A$3:$E$590,5,FALSE)</f>
        <v>Gobiernos Autonomos Municipales</v>
      </c>
      <c r="W937" s="384"/>
      <c r="X937" s="242">
        <f>+VLOOKUP(A937,[3]Sheet1!$A$13:$D$744,4,FALSE)</f>
        <v>0</v>
      </c>
      <c r="Y937" s="242" t="e">
        <f>+VLOOKUP(X937,bd_lista!$A$3:$C$590,3,FALSE)</f>
        <v>#N/A</v>
      </c>
      <c r="Z937" s="292"/>
      <c r="AA937" s="293"/>
    </row>
    <row r="938" spans="1:27" customFormat="1" ht="15" hidden="1" customHeight="1">
      <c r="A938" s="32">
        <v>1702</v>
      </c>
      <c r="B938" s="388">
        <f>+A938</f>
        <v>1702</v>
      </c>
      <c r="C938" s="247" t="str">
        <f>+VLOOKUP(A938,bd_lista!$A$3:$C$590,3,FALSE)</f>
        <v>Gobierno Autónomo Municipal de Cotoca</v>
      </c>
      <c r="D938" s="385" t="str">
        <f>+C938</f>
        <v>Gobierno Autónomo Municipal de Cotoca</v>
      </c>
      <c r="E938" s="242" t="s">
        <v>1304</v>
      </c>
      <c r="F938" s="243">
        <f ca="1">+IFERROR(INDEX('Hoja de Trabajo para listado'!$A$155:$Z$1048576,MATCH($A938,'Hoja de Trabajo para listado'!$A$155:$A$1048576,0),MATCH((CUADRO!F$5&amp;$E938),'Hoja de Trabajo para listado'!$A$151:$Z$151,0)),0)+IFERROR(INDEX('Hoja de Trabajo para listado'!$AB$155:$BA$1048576,MATCH($A938,'Hoja de Trabajo para listado'!$AB$155:$AB$1048576,0),MATCH((CUADRO!F$5&amp;$E938),'Hoja de Trabajo para listado'!$AB$151:$BA$151,0)),0)+IFERROR(INDEX('Hoja de Trabajo para listado'!$BC$155:$CB$1048576,MATCH($A938,'Hoja de Trabajo para listado'!$BC$155:$BC$1048576,0),MATCH((CUADRO!F$5&amp;$E938),'Hoja de Trabajo para listado'!$BC$151:$CB$151,0)),0)+IFERROR(INDEX('Hoja de Trabajo para listado'!$DE$153:$DG$274,MATCH($A938,'Hoja de Trabajo para listado'!$DE$153:$DE$1048576,0),MATCH((CUADRO!F$5&amp;$E938),'Hoja de Trabajo para listado'!$DE$151:$DG$151,0)),0)+IFERROR(INDEX('Hoja de Trabajo para listado'!$CD$155:$DC$1048576,MATCH($A938,'Hoja de Trabajo para listado'!$CD$155:$CD$1048576,0),MATCH((CUADRO!F$5&amp;$E938),'Hoja de Trabajo para listado'!$CD$151:$DC$151,0)),0)</f>
        <v>0</v>
      </c>
      <c r="G938" s="243">
        <f ca="1">+IFERROR(INDEX('Hoja de Trabajo para listado'!$A$155:$Z$1048576,MATCH($A938,'Hoja de Trabajo para listado'!$A$155:$A$1048576,0),MATCH((CUADRO!G$5&amp;$E938),'Hoja de Trabajo para listado'!$A$151:$Z$151,0)),0)+IFERROR(INDEX('Hoja de Trabajo para listado'!$AB$155:$BA$1048576,MATCH($A938,'Hoja de Trabajo para listado'!$AB$155:$AB$1048576,0),MATCH((CUADRO!G$5&amp;$E938),'Hoja de Trabajo para listado'!$AB$151:$BA$151,0)),0)+IFERROR(INDEX('Hoja de Trabajo para listado'!$BC$155:$CB$1048576,MATCH($A938,'Hoja de Trabajo para listado'!$BC$155:$BC$1048576,0),MATCH((CUADRO!G$5&amp;$E938),'Hoja de Trabajo para listado'!$BC$151:$CB$151,0)),0)+IFERROR(INDEX('Hoja de Trabajo para listado'!$DE$153:$DG$274,MATCH($A938,'Hoja de Trabajo para listado'!$DE$153:$DE$1048576,0),MATCH((CUADRO!G$5&amp;$E938),'Hoja de Trabajo para listado'!$DE$151:$DG$151,0)),0)+IFERROR(INDEX('Hoja de Trabajo para listado'!$CD$155:$DC$1048576,MATCH($A938,'Hoja de Trabajo para listado'!$CD$155:$CD$1048576,0),MATCH((CUADRO!G$5&amp;$E938),'Hoja de Trabajo para listado'!$CD$151:$DC$151,0)),0)</f>
        <v>0</v>
      </c>
      <c r="H938" s="243">
        <f ca="1">+IFERROR(INDEX('Hoja de Trabajo para listado'!$A$155:$Z$1048576,MATCH($A938,'Hoja de Trabajo para listado'!$A$155:$A$1048576,0),MATCH((CUADRO!H$5&amp;$E938),'Hoja de Trabajo para listado'!$A$151:$Z$151,0)),0)+IFERROR(INDEX('Hoja de Trabajo para listado'!$AB$155:$BA$1048576,MATCH($A938,'Hoja de Trabajo para listado'!$AB$155:$AB$1048576,0),MATCH((CUADRO!H$5&amp;$E938),'Hoja de Trabajo para listado'!$AB$151:$BA$151,0)),0)+IFERROR(INDEX('Hoja de Trabajo para listado'!$BC$155:$CB$1048576,MATCH($A938,'Hoja de Trabajo para listado'!$BC$155:$BC$1048576,0),MATCH((CUADRO!H$5&amp;$E938),'Hoja de Trabajo para listado'!$BC$151:$CB$151,0)),0)+IFERROR(INDEX('Hoja de Trabajo para listado'!$DE$153:$DG$274,MATCH($A938,'Hoja de Trabajo para listado'!$DE$153:$DE$1048576,0),MATCH((CUADRO!H$5&amp;$E938),'Hoja de Trabajo para listado'!$DE$151:$DG$151,0)),0)+IFERROR(INDEX('Hoja de Trabajo para listado'!$CD$155:$DC$1048576,MATCH($A938,'Hoja de Trabajo para listado'!$CD$155:$CD$1048576,0),MATCH((CUADRO!H$5&amp;$E938),'Hoja de Trabajo para listado'!$CD$151:$DC$151,0)),0)</f>
        <v>0</v>
      </c>
      <c r="I938" s="243">
        <f ca="1">+IFERROR(INDEX('Hoja de Trabajo para listado'!$A$155:$Z$1048576,MATCH($A938,'Hoja de Trabajo para listado'!$A$155:$A$1048576,0),MATCH((CUADRO!I$5&amp;$E938),'Hoja de Trabajo para listado'!$A$151:$Z$151,0)),0)+IFERROR(INDEX('Hoja de Trabajo para listado'!$AB$155:$BA$1048576,MATCH($A938,'Hoja de Trabajo para listado'!$AB$155:$AB$1048576,0),MATCH((CUADRO!I$5&amp;$E938),'Hoja de Trabajo para listado'!$AB$151:$BA$151,0)),0)+IFERROR(INDEX('Hoja de Trabajo para listado'!$BC$155:$CB$1048576,MATCH($A938,'Hoja de Trabajo para listado'!$BC$155:$BC$1048576,0),MATCH((CUADRO!I$5&amp;$E938),'Hoja de Trabajo para listado'!$BC$151:$CB$151,0)),0)+IFERROR(INDEX('Hoja de Trabajo para listado'!$DE$153:$DG$274,MATCH($A938,'Hoja de Trabajo para listado'!$DE$153:$DE$1048576,0),MATCH((CUADRO!I$5&amp;$E938),'Hoja de Trabajo para listado'!$DE$151:$DG$151,0)),0)+IFERROR(INDEX('Hoja de Trabajo para listado'!$CD$155:$DC$1048576,MATCH($A938,'Hoja de Trabajo para listado'!$CD$155:$CD$1048576,0),MATCH((CUADRO!I$5&amp;$E938),'Hoja de Trabajo para listado'!$CD$151:$DC$151,0)),0)</f>
        <v>0</v>
      </c>
      <c r="J938" s="243">
        <f ca="1">+IFERROR(INDEX('Hoja de Trabajo para listado'!$A$155:$Z$1048576,MATCH($A938,'Hoja de Trabajo para listado'!$A$155:$A$1048576,0),MATCH((CUADRO!J$5&amp;$E938),'Hoja de Trabajo para listado'!$A$151:$Z$151,0)),0)+IFERROR(INDEX('Hoja de Trabajo para listado'!$AB$155:$BA$1048576,MATCH($A938,'Hoja de Trabajo para listado'!$AB$155:$AB$1048576,0),MATCH((CUADRO!J$5&amp;$E938),'Hoja de Trabajo para listado'!$AB$151:$BA$151,0)),0)+IFERROR(INDEX('Hoja de Trabajo para listado'!$BC$155:$CB$1048576,MATCH($A938,'Hoja de Trabajo para listado'!$BC$155:$BC$1048576,0),MATCH((CUADRO!J$5&amp;$E938),'Hoja de Trabajo para listado'!$BC$151:$CB$151,0)),0)+IFERROR(INDEX('Hoja de Trabajo para listado'!$DE$153:$DG$274,MATCH($A938,'Hoja de Trabajo para listado'!$DE$153:$DE$1048576,0),MATCH((CUADRO!J$5&amp;$E938),'Hoja de Trabajo para listado'!$DE$151:$DG$151,0)),0)+IFERROR(INDEX('Hoja de Trabajo para listado'!$CD$155:$DC$1048576,MATCH($A938,'Hoja de Trabajo para listado'!$CD$155:$CD$1048576,0),MATCH((CUADRO!J$5&amp;$E938),'Hoja de Trabajo para listado'!$CD$151:$DC$151,0)),0)</f>
        <v>0</v>
      </c>
      <c r="K938" s="243">
        <f ca="1">+IFERROR(INDEX('Hoja de Trabajo para listado'!$A$155:$Z$1048576,MATCH($A938,'Hoja de Trabajo para listado'!$A$155:$A$1048576,0),MATCH((CUADRO!K$5&amp;$E938),'Hoja de Trabajo para listado'!$A$151:$Z$151,0)),0)+IFERROR(INDEX('Hoja de Trabajo para listado'!$AB$155:$BA$1048576,MATCH($A938,'Hoja de Trabajo para listado'!$AB$155:$AB$1048576,0),MATCH((CUADRO!K$5&amp;$E938),'Hoja de Trabajo para listado'!$AB$151:$BA$151,0)),0)+IFERROR(INDEX('Hoja de Trabajo para listado'!$BC$155:$CB$1048576,MATCH($A938,'Hoja de Trabajo para listado'!$BC$155:$BC$1048576,0),MATCH((CUADRO!K$5&amp;$E938),'Hoja de Trabajo para listado'!$BC$151:$CB$151,0)),0)+IFERROR(INDEX('Hoja de Trabajo para listado'!$DE$153:$DG$274,MATCH($A938,'Hoja de Trabajo para listado'!$DE$153:$DE$1048576,0),MATCH((CUADRO!K$5&amp;$E938),'Hoja de Trabajo para listado'!$DE$151:$DG$151,0)),0)+IFERROR(INDEX('Hoja de Trabajo para listado'!$CD$155:$DC$1048576,MATCH($A938,'Hoja de Trabajo para listado'!$CD$155:$CD$1048576,0),MATCH((CUADRO!K$5&amp;$E938),'Hoja de Trabajo para listado'!$CD$151:$DC$151,0)),0)</f>
        <v>0</v>
      </c>
      <c r="L938" s="243">
        <f ca="1">+IFERROR(INDEX('Hoja de Trabajo para listado'!$A$155:$Z$1048576,MATCH($A938,'Hoja de Trabajo para listado'!$A$155:$A$1048576,0),MATCH((CUADRO!L$5&amp;$E938),'Hoja de Trabajo para listado'!$A$151:$Z$151,0)),0)+IFERROR(INDEX('Hoja de Trabajo para listado'!$AB$155:$BA$1048576,MATCH($A938,'Hoja de Trabajo para listado'!$AB$155:$AB$1048576,0),MATCH((CUADRO!L$5&amp;$E938),'Hoja de Trabajo para listado'!$AB$151:$BA$151,0)),0)+IFERROR(INDEX('Hoja de Trabajo para listado'!$BC$155:$CB$1048576,MATCH($A938,'Hoja de Trabajo para listado'!$BC$155:$BC$1048576,0),MATCH((CUADRO!L$5&amp;$E938),'Hoja de Trabajo para listado'!$BC$151:$CB$151,0)),0)+IFERROR(INDEX('Hoja de Trabajo para listado'!$DE$153:$DG$274,MATCH($A938,'Hoja de Trabajo para listado'!$DE$153:$DE$1048576,0),MATCH((CUADRO!L$5&amp;$E938),'Hoja de Trabajo para listado'!$DE$151:$DG$151,0)),0)+IFERROR(INDEX('Hoja de Trabajo para listado'!$CD$155:$DC$1048576,MATCH($A938,'Hoja de Trabajo para listado'!$CD$155:$CD$1048576,0),MATCH((CUADRO!L$5&amp;$E938),'Hoja de Trabajo para listado'!$CD$151:$DC$151,0)),0)</f>
        <v>0</v>
      </c>
      <c r="M938" s="243">
        <f ca="1">+IFERROR(INDEX('Hoja de Trabajo para listado'!$A$155:$Z$1048576,MATCH($A938,'Hoja de Trabajo para listado'!$A$155:$A$1048576,0),MATCH((CUADRO!M$5&amp;$E938),'Hoja de Trabajo para listado'!$A$151:$Z$151,0)),0)+IFERROR(INDEX('Hoja de Trabajo para listado'!$AB$155:$BA$1048576,MATCH($A938,'Hoja de Trabajo para listado'!$AB$155:$AB$1048576,0),MATCH((CUADRO!M$5&amp;$E938),'Hoja de Trabajo para listado'!$AB$151:$BA$151,0)),0)+IFERROR(INDEX('Hoja de Trabajo para listado'!$BC$155:$CB$1048576,MATCH($A938,'Hoja de Trabajo para listado'!$BC$155:$BC$1048576,0),MATCH((CUADRO!M$5&amp;$E938),'Hoja de Trabajo para listado'!$BC$151:$CB$151,0)),0)+IFERROR(INDEX('Hoja de Trabajo para listado'!$DE$153:$DG$274,MATCH($A938,'Hoja de Trabajo para listado'!$DE$153:$DE$1048576,0),MATCH((CUADRO!M$5&amp;$E938),'Hoja de Trabajo para listado'!$DE$151:$DG$151,0)),0)+IFERROR(INDEX('Hoja de Trabajo para listado'!$CD$155:$DC$1048576,MATCH($A938,'Hoja de Trabajo para listado'!$CD$155:$CD$1048576,0),MATCH((CUADRO!M$5&amp;$E938),'Hoja de Trabajo para listado'!$CD$151:$DC$151,0)),0)</f>
        <v>0</v>
      </c>
      <c r="N938" s="243">
        <f ca="1">+IFERROR(INDEX('Hoja de Trabajo para listado'!$A$155:$Z$1048576,MATCH($A938,'Hoja de Trabajo para listado'!$A$155:$A$1048576,0),MATCH((CUADRO!N$5&amp;$E938),'Hoja de Trabajo para listado'!$A$151:$Z$151,0)),0)+IFERROR(INDEX('Hoja de Trabajo para listado'!$AB$155:$BA$1048576,MATCH($A938,'Hoja de Trabajo para listado'!$AB$155:$AB$1048576,0),MATCH((CUADRO!N$5&amp;$E938),'Hoja de Trabajo para listado'!$AB$151:$BA$151,0)),0)+IFERROR(INDEX('Hoja de Trabajo para listado'!$BC$155:$CB$1048576,MATCH($A938,'Hoja de Trabajo para listado'!$BC$155:$BC$1048576,0),MATCH((CUADRO!N$5&amp;$E938),'Hoja de Trabajo para listado'!$BC$151:$CB$151,0)),0)+IFERROR(INDEX('Hoja de Trabajo para listado'!$DE$153:$DG$274,MATCH($A938,'Hoja de Trabajo para listado'!$DE$153:$DE$1048576,0),MATCH((CUADRO!N$5&amp;$E938),'Hoja de Trabajo para listado'!$DE$151:$DG$151,0)),0)+IFERROR(INDEX('Hoja de Trabajo para listado'!$CD$155:$DC$1048576,MATCH($A938,'Hoja de Trabajo para listado'!$CD$155:$CD$1048576,0),MATCH((CUADRO!N$5&amp;$E938),'Hoja de Trabajo para listado'!$CD$151:$DC$151,0)),0)</f>
        <v>0</v>
      </c>
      <c r="O938" s="243">
        <f ca="1">+IFERROR(INDEX('Hoja de Trabajo para listado'!$A$155:$Z$1048576,MATCH($A938,'Hoja de Trabajo para listado'!$A$155:$A$1048576,0),MATCH((CUADRO!O$5&amp;$E938),'Hoja de Trabajo para listado'!$A$151:$Z$151,0)),0)+IFERROR(INDEX('Hoja de Trabajo para listado'!$AB$155:$BA$1048576,MATCH($A938,'Hoja de Trabajo para listado'!$AB$155:$AB$1048576,0),MATCH((CUADRO!O$5&amp;$E938),'Hoja de Trabajo para listado'!$AB$151:$BA$151,0)),0)+IFERROR(INDEX('Hoja de Trabajo para listado'!$BC$155:$CB$1048576,MATCH($A938,'Hoja de Trabajo para listado'!$BC$155:$BC$1048576,0),MATCH((CUADRO!O$5&amp;$E938),'Hoja de Trabajo para listado'!$BC$151:$CB$151,0)),0)+IFERROR(INDEX('Hoja de Trabajo para listado'!$DE$153:$DG$274,MATCH($A938,'Hoja de Trabajo para listado'!$DE$153:$DE$1048576,0),MATCH((CUADRO!O$5&amp;$E938),'Hoja de Trabajo para listado'!$DE$151:$DG$151,0)),0)+IFERROR(INDEX('Hoja de Trabajo para listado'!$CD$155:$DC$1048576,MATCH($A938,'Hoja de Trabajo para listado'!$CD$155:$CD$1048576,0),MATCH((CUADRO!O$5&amp;$E938),'Hoja de Trabajo para listado'!$CD$151:$DC$151,0)),0)</f>
        <v>0</v>
      </c>
      <c r="P938" s="243">
        <f ca="1">+IFERROR(INDEX('Hoja de Trabajo para listado'!$A$155:$Z$1048576,MATCH($A938,'Hoja de Trabajo para listado'!$A$155:$A$1048576,0),MATCH((CUADRO!P$5&amp;$E938),'Hoja de Trabajo para listado'!$A$151:$Z$151,0)),0)+IFERROR(INDEX('Hoja de Trabajo para listado'!$AB$155:$BA$1048576,MATCH($A938,'Hoja de Trabajo para listado'!$AB$155:$AB$1048576,0),MATCH((CUADRO!P$5&amp;$E938),'Hoja de Trabajo para listado'!$AB$151:$BA$151,0)),0)+IFERROR(INDEX('Hoja de Trabajo para listado'!$BC$155:$CB$1048576,MATCH($A938,'Hoja de Trabajo para listado'!$BC$155:$BC$1048576,0),MATCH((CUADRO!P$5&amp;$E938),'Hoja de Trabajo para listado'!$BC$151:$CB$151,0)),0)+IFERROR(INDEX('Hoja de Trabajo para listado'!$DE$153:$DG$274,MATCH($A938,'Hoja de Trabajo para listado'!$DE$153:$DE$1048576,0),MATCH((CUADRO!P$5&amp;$E938),'Hoja de Trabajo para listado'!$DE$151:$DG$151,0)),0)+IFERROR(INDEX('Hoja de Trabajo para listado'!$CD$155:$DC$1048576,MATCH($A938,'Hoja de Trabajo para listado'!$CD$155:$CD$1048576,0),MATCH((CUADRO!P$5&amp;$E938),'Hoja de Trabajo para listado'!$CD$151:$DC$151,0)),0)</f>
        <v>0</v>
      </c>
      <c r="Q938" s="243">
        <f ca="1">+IFERROR(INDEX('Hoja de Trabajo para listado'!$A$155:$Z$1048576,MATCH($A938,'Hoja de Trabajo para listado'!$A$155:$A$1048576,0),MATCH((CUADRO!Q$5&amp;$E938),'Hoja de Trabajo para listado'!$A$151:$Z$151,0)),0)+IFERROR(INDEX('Hoja de Trabajo para listado'!$AB$155:$BA$1048576,MATCH($A938,'Hoja de Trabajo para listado'!$AB$155:$AB$1048576,0),MATCH((CUADRO!Q$5&amp;$E938),'Hoja de Trabajo para listado'!$AB$151:$BA$151,0)),0)+IFERROR(INDEX('Hoja de Trabajo para listado'!$BC$155:$CB$1048576,MATCH($A938,'Hoja de Trabajo para listado'!$BC$155:$BC$1048576,0),MATCH((CUADRO!Q$5&amp;$E938),'Hoja de Trabajo para listado'!$BC$151:$CB$151,0)),0)+IFERROR(INDEX('Hoja de Trabajo para listado'!$DE$153:$DG$274,MATCH($A938,'Hoja de Trabajo para listado'!$DE$153:$DE$1048576,0),MATCH((CUADRO!Q$5&amp;$E938),'Hoja de Trabajo para listado'!$DE$151:$DG$151,0)),0)+IFERROR(INDEX('Hoja de Trabajo para listado'!$CD$155:$DC$1048576,MATCH($A938,'Hoja de Trabajo para listado'!$CD$155:$CD$1048576,0),MATCH((CUADRO!Q$5&amp;$E938),'Hoja de Trabajo para listado'!$CD$151:$DC$151,0)),0)</f>
        <v>0</v>
      </c>
      <c r="R938" s="243">
        <f t="shared" ca="1" si="31"/>
        <v>0</v>
      </c>
      <c r="S938" s="249"/>
      <c r="T938" s="243">
        <f ca="1">+T939</f>
        <v>0</v>
      </c>
      <c r="U938" s="242">
        <f t="shared" si="32"/>
        <v>1</v>
      </c>
      <c r="V938" s="333" t="str">
        <f>+VLOOKUP(A938,bd_lista!$A$3:$E$590,5,FALSE)</f>
        <v>Gobiernos Autonomos Municipales</v>
      </c>
      <c r="W938" s="383" t="str">
        <f>+V938</f>
        <v>Gobiernos Autonomos Municipales</v>
      </c>
      <c r="X938" s="242">
        <f>+VLOOKUP(A938,[3]Sheet1!$A$13:$D$744,4,FALSE)</f>
        <v>0</v>
      </c>
      <c r="Y938" s="242" t="e">
        <f>+VLOOKUP(X938,bd_lista!$A$3:$C$590,3,FALSE)</f>
        <v>#N/A</v>
      </c>
      <c r="Z938" s="294">
        <f>+X938</f>
        <v>0</v>
      </c>
      <c r="AA938" s="295" t="e">
        <f>+Y938</f>
        <v>#N/A</v>
      </c>
    </row>
    <row r="939" spans="1:27" customFormat="1" ht="15" hidden="1" customHeight="1">
      <c r="A939" s="32">
        <v>1702</v>
      </c>
      <c r="B939" s="389"/>
      <c r="C939" s="247" t="str">
        <f>+VLOOKUP(A939,bd_lista!$A$3:$C$590,3,FALSE)</f>
        <v>Gobierno Autónomo Municipal de Cotoca</v>
      </c>
      <c r="D939" s="386"/>
      <c r="E939" s="244" t="s">
        <v>1305</v>
      </c>
      <c r="F939" s="245">
        <f ca="1">+IFERROR(INDEX('Hoja de Trabajo para listado'!$A$155:$Z$1048576,MATCH($A939,'Hoja de Trabajo para listado'!$A$155:$A$1048576,0),MATCH((CUADRO!F$5&amp;$E939),'Hoja de Trabajo para listado'!$A$151:$Z$151,0)),0)+IFERROR(INDEX('Hoja de Trabajo para listado'!$AB$155:$BA$1048576,MATCH($A939,'Hoja de Trabajo para listado'!$AB$155:$AB$1048576,0),MATCH((CUADRO!F$5&amp;$E939),'Hoja de Trabajo para listado'!$AB$151:$BA$151,0)),0)+IFERROR(INDEX('Hoja de Trabajo para listado'!$BC$155:$CB$1048576,MATCH($A939,'Hoja de Trabajo para listado'!$BC$155:$BC$1048576,0),MATCH((CUADRO!F$5&amp;$E939),'Hoja de Trabajo para listado'!$BC$151:$CB$151,0)),0)+IFERROR(INDEX('Hoja de Trabajo para listado'!$DE$153:$DG$274,MATCH($A939,'Hoja de Trabajo para listado'!$DE$153:$DE$1048576,0),MATCH((CUADRO!F$5&amp;$E939),'Hoja de Trabajo para listado'!$DE$151:$DG$151,0)),0)+IFERROR(INDEX('Hoja de Trabajo para listado'!$CD$155:$DC$1048576,MATCH($A939,'Hoja de Trabajo para listado'!$CD$155:$CD$1048576,0),MATCH((CUADRO!F$5&amp;$E939),'Hoja de Trabajo para listado'!$CD$151:$DC$151,0)),0)</f>
        <v>0</v>
      </c>
      <c r="G939" s="245">
        <f ca="1">+IFERROR(INDEX('Hoja de Trabajo para listado'!$A$155:$Z$1048576,MATCH($A939,'Hoja de Trabajo para listado'!$A$155:$A$1048576,0),MATCH((CUADRO!G$5&amp;$E939),'Hoja de Trabajo para listado'!$A$151:$Z$151,0)),0)+IFERROR(INDEX('Hoja de Trabajo para listado'!$AB$155:$BA$1048576,MATCH($A939,'Hoja de Trabajo para listado'!$AB$155:$AB$1048576,0),MATCH((CUADRO!G$5&amp;$E939),'Hoja de Trabajo para listado'!$AB$151:$BA$151,0)),0)+IFERROR(INDEX('Hoja de Trabajo para listado'!$BC$155:$CB$1048576,MATCH($A939,'Hoja de Trabajo para listado'!$BC$155:$BC$1048576,0),MATCH((CUADRO!G$5&amp;$E939),'Hoja de Trabajo para listado'!$BC$151:$CB$151,0)),0)+IFERROR(INDEX('Hoja de Trabajo para listado'!$DE$153:$DG$274,MATCH($A939,'Hoja de Trabajo para listado'!$DE$153:$DE$1048576,0),MATCH((CUADRO!G$5&amp;$E939),'Hoja de Trabajo para listado'!$DE$151:$DG$151,0)),0)+IFERROR(INDEX('Hoja de Trabajo para listado'!$CD$155:$DC$1048576,MATCH($A939,'Hoja de Trabajo para listado'!$CD$155:$CD$1048576,0),MATCH((CUADRO!G$5&amp;$E939),'Hoja de Trabajo para listado'!$CD$151:$DC$151,0)),0)</f>
        <v>0</v>
      </c>
      <c r="H939" s="245">
        <f ca="1">+IFERROR(INDEX('Hoja de Trabajo para listado'!$A$155:$Z$1048576,MATCH($A939,'Hoja de Trabajo para listado'!$A$155:$A$1048576,0),MATCH((CUADRO!H$5&amp;$E939),'Hoja de Trabajo para listado'!$A$151:$Z$151,0)),0)+IFERROR(INDEX('Hoja de Trabajo para listado'!$AB$155:$BA$1048576,MATCH($A939,'Hoja de Trabajo para listado'!$AB$155:$AB$1048576,0),MATCH((CUADRO!H$5&amp;$E939),'Hoja de Trabajo para listado'!$AB$151:$BA$151,0)),0)+IFERROR(INDEX('Hoja de Trabajo para listado'!$BC$155:$CB$1048576,MATCH($A939,'Hoja de Trabajo para listado'!$BC$155:$BC$1048576,0),MATCH((CUADRO!H$5&amp;$E939),'Hoja de Trabajo para listado'!$BC$151:$CB$151,0)),0)+IFERROR(INDEX('Hoja de Trabajo para listado'!$DE$153:$DG$274,MATCH($A939,'Hoja de Trabajo para listado'!$DE$153:$DE$1048576,0),MATCH((CUADRO!H$5&amp;$E939),'Hoja de Trabajo para listado'!$DE$151:$DG$151,0)),0)+IFERROR(INDEX('Hoja de Trabajo para listado'!$CD$155:$DC$1048576,MATCH($A939,'Hoja de Trabajo para listado'!$CD$155:$CD$1048576,0),MATCH((CUADRO!H$5&amp;$E939),'Hoja de Trabajo para listado'!$CD$151:$DC$151,0)),0)</f>
        <v>0</v>
      </c>
      <c r="I939" s="245">
        <f ca="1">+IFERROR(INDEX('Hoja de Trabajo para listado'!$A$155:$Z$1048576,MATCH($A939,'Hoja de Trabajo para listado'!$A$155:$A$1048576,0),MATCH((CUADRO!I$5&amp;$E939),'Hoja de Trabajo para listado'!$A$151:$Z$151,0)),0)+IFERROR(INDEX('Hoja de Trabajo para listado'!$AB$155:$BA$1048576,MATCH($A939,'Hoja de Trabajo para listado'!$AB$155:$AB$1048576,0),MATCH((CUADRO!I$5&amp;$E939),'Hoja de Trabajo para listado'!$AB$151:$BA$151,0)),0)+IFERROR(INDEX('Hoja de Trabajo para listado'!$BC$155:$CB$1048576,MATCH($A939,'Hoja de Trabajo para listado'!$BC$155:$BC$1048576,0),MATCH((CUADRO!I$5&amp;$E939),'Hoja de Trabajo para listado'!$BC$151:$CB$151,0)),0)+IFERROR(INDEX('Hoja de Trabajo para listado'!$DE$153:$DG$274,MATCH($A939,'Hoja de Trabajo para listado'!$DE$153:$DE$1048576,0),MATCH((CUADRO!I$5&amp;$E939),'Hoja de Trabajo para listado'!$DE$151:$DG$151,0)),0)+IFERROR(INDEX('Hoja de Trabajo para listado'!$CD$155:$DC$1048576,MATCH($A939,'Hoja de Trabajo para listado'!$CD$155:$CD$1048576,0),MATCH((CUADRO!I$5&amp;$E939),'Hoja de Trabajo para listado'!$CD$151:$DC$151,0)),0)</f>
        <v>0</v>
      </c>
      <c r="J939" s="245">
        <f ca="1">+IFERROR(INDEX('Hoja de Trabajo para listado'!$A$155:$Z$1048576,MATCH($A939,'Hoja de Trabajo para listado'!$A$155:$A$1048576,0),MATCH((CUADRO!J$5&amp;$E939),'Hoja de Trabajo para listado'!$A$151:$Z$151,0)),0)+IFERROR(INDEX('Hoja de Trabajo para listado'!$AB$155:$BA$1048576,MATCH($A939,'Hoja de Trabajo para listado'!$AB$155:$AB$1048576,0),MATCH((CUADRO!J$5&amp;$E939),'Hoja de Trabajo para listado'!$AB$151:$BA$151,0)),0)+IFERROR(INDEX('Hoja de Trabajo para listado'!$BC$155:$CB$1048576,MATCH($A939,'Hoja de Trabajo para listado'!$BC$155:$BC$1048576,0),MATCH((CUADRO!J$5&amp;$E939),'Hoja de Trabajo para listado'!$BC$151:$CB$151,0)),0)+IFERROR(INDEX('Hoja de Trabajo para listado'!$DE$153:$DG$274,MATCH($A939,'Hoja de Trabajo para listado'!$DE$153:$DE$1048576,0),MATCH((CUADRO!J$5&amp;$E939),'Hoja de Trabajo para listado'!$DE$151:$DG$151,0)),0)+IFERROR(INDEX('Hoja de Trabajo para listado'!$CD$155:$DC$1048576,MATCH($A939,'Hoja de Trabajo para listado'!$CD$155:$CD$1048576,0),MATCH((CUADRO!J$5&amp;$E939),'Hoja de Trabajo para listado'!$CD$151:$DC$151,0)),0)</f>
        <v>0</v>
      </c>
      <c r="K939" s="245">
        <f ca="1">+IFERROR(INDEX('Hoja de Trabajo para listado'!$A$155:$Z$1048576,MATCH($A939,'Hoja de Trabajo para listado'!$A$155:$A$1048576,0),MATCH((CUADRO!K$5&amp;$E939),'Hoja de Trabajo para listado'!$A$151:$Z$151,0)),0)+IFERROR(INDEX('Hoja de Trabajo para listado'!$AB$155:$BA$1048576,MATCH($A939,'Hoja de Trabajo para listado'!$AB$155:$AB$1048576,0),MATCH((CUADRO!K$5&amp;$E939),'Hoja de Trabajo para listado'!$AB$151:$BA$151,0)),0)+IFERROR(INDEX('Hoja de Trabajo para listado'!$BC$155:$CB$1048576,MATCH($A939,'Hoja de Trabajo para listado'!$BC$155:$BC$1048576,0),MATCH((CUADRO!K$5&amp;$E939),'Hoja de Trabajo para listado'!$BC$151:$CB$151,0)),0)+IFERROR(INDEX('Hoja de Trabajo para listado'!$DE$153:$DG$274,MATCH($A939,'Hoja de Trabajo para listado'!$DE$153:$DE$1048576,0),MATCH((CUADRO!K$5&amp;$E939),'Hoja de Trabajo para listado'!$DE$151:$DG$151,0)),0)+IFERROR(INDEX('Hoja de Trabajo para listado'!$CD$155:$DC$1048576,MATCH($A939,'Hoja de Trabajo para listado'!$CD$155:$CD$1048576,0),MATCH((CUADRO!K$5&amp;$E939),'Hoja de Trabajo para listado'!$CD$151:$DC$151,0)),0)</f>
        <v>0</v>
      </c>
      <c r="L939" s="245">
        <f ca="1">+IFERROR(INDEX('Hoja de Trabajo para listado'!$A$155:$Z$1048576,MATCH($A939,'Hoja de Trabajo para listado'!$A$155:$A$1048576,0),MATCH((CUADRO!L$5&amp;$E939),'Hoja de Trabajo para listado'!$A$151:$Z$151,0)),0)+IFERROR(INDEX('Hoja de Trabajo para listado'!$AB$155:$BA$1048576,MATCH($A939,'Hoja de Trabajo para listado'!$AB$155:$AB$1048576,0),MATCH((CUADRO!L$5&amp;$E939),'Hoja de Trabajo para listado'!$AB$151:$BA$151,0)),0)+IFERROR(INDEX('Hoja de Trabajo para listado'!$BC$155:$CB$1048576,MATCH($A939,'Hoja de Trabajo para listado'!$BC$155:$BC$1048576,0),MATCH((CUADRO!L$5&amp;$E939),'Hoja de Trabajo para listado'!$BC$151:$CB$151,0)),0)+IFERROR(INDEX('Hoja de Trabajo para listado'!$DE$153:$DG$274,MATCH($A939,'Hoja de Trabajo para listado'!$DE$153:$DE$1048576,0),MATCH((CUADRO!L$5&amp;$E939),'Hoja de Trabajo para listado'!$DE$151:$DG$151,0)),0)+IFERROR(INDEX('Hoja de Trabajo para listado'!$CD$155:$DC$1048576,MATCH($A939,'Hoja de Trabajo para listado'!$CD$155:$CD$1048576,0),MATCH((CUADRO!L$5&amp;$E939),'Hoja de Trabajo para listado'!$CD$151:$DC$151,0)),0)</f>
        <v>0</v>
      </c>
      <c r="M939" s="245">
        <f ca="1">+IFERROR(INDEX('Hoja de Trabajo para listado'!$A$155:$Z$1048576,MATCH($A939,'Hoja de Trabajo para listado'!$A$155:$A$1048576,0),MATCH((CUADRO!M$5&amp;$E939),'Hoja de Trabajo para listado'!$A$151:$Z$151,0)),0)+IFERROR(INDEX('Hoja de Trabajo para listado'!$AB$155:$BA$1048576,MATCH($A939,'Hoja de Trabajo para listado'!$AB$155:$AB$1048576,0),MATCH((CUADRO!M$5&amp;$E939),'Hoja de Trabajo para listado'!$AB$151:$BA$151,0)),0)+IFERROR(INDEX('Hoja de Trabajo para listado'!$BC$155:$CB$1048576,MATCH($A939,'Hoja de Trabajo para listado'!$BC$155:$BC$1048576,0),MATCH((CUADRO!M$5&amp;$E939),'Hoja de Trabajo para listado'!$BC$151:$CB$151,0)),0)+IFERROR(INDEX('Hoja de Trabajo para listado'!$DE$153:$DG$274,MATCH($A939,'Hoja de Trabajo para listado'!$DE$153:$DE$1048576,0),MATCH((CUADRO!M$5&amp;$E939),'Hoja de Trabajo para listado'!$DE$151:$DG$151,0)),0)+IFERROR(INDEX('Hoja de Trabajo para listado'!$CD$155:$DC$1048576,MATCH($A939,'Hoja de Trabajo para listado'!$CD$155:$CD$1048576,0),MATCH((CUADRO!M$5&amp;$E939),'Hoja de Trabajo para listado'!$CD$151:$DC$151,0)),0)</f>
        <v>0</v>
      </c>
      <c r="N939" s="245">
        <f ca="1">+IFERROR(INDEX('Hoja de Trabajo para listado'!$A$155:$Z$1048576,MATCH($A939,'Hoja de Trabajo para listado'!$A$155:$A$1048576,0),MATCH((CUADRO!N$5&amp;$E939),'Hoja de Trabajo para listado'!$A$151:$Z$151,0)),0)+IFERROR(INDEX('Hoja de Trabajo para listado'!$AB$155:$BA$1048576,MATCH($A939,'Hoja de Trabajo para listado'!$AB$155:$AB$1048576,0),MATCH((CUADRO!N$5&amp;$E939),'Hoja de Trabajo para listado'!$AB$151:$BA$151,0)),0)+IFERROR(INDEX('Hoja de Trabajo para listado'!$BC$155:$CB$1048576,MATCH($A939,'Hoja de Trabajo para listado'!$BC$155:$BC$1048576,0),MATCH((CUADRO!N$5&amp;$E939),'Hoja de Trabajo para listado'!$BC$151:$CB$151,0)),0)+IFERROR(INDEX('Hoja de Trabajo para listado'!$DE$153:$DG$274,MATCH($A939,'Hoja de Trabajo para listado'!$DE$153:$DE$1048576,0),MATCH((CUADRO!N$5&amp;$E939),'Hoja de Trabajo para listado'!$DE$151:$DG$151,0)),0)+IFERROR(INDEX('Hoja de Trabajo para listado'!$CD$155:$DC$1048576,MATCH($A939,'Hoja de Trabajo para listado'!$CD$155:$CD$1048576,0),MATCH((CUADRO!N$5&amp;$E939),'Hoja de Trabajo para listado'!$CD$151:$DC$151,0)),0)</f>
        <v>0</v>
      </c>
      <c r="O939" s="245">
        <f ca="1">+IFERROR(INDEX('Hoja de Trabajo para listado'!$A$155:$Z$1048576,MATCH($A939,'Hoja de Trabajo para listado'!$A$155:$A$1048576,0),MATCH((CUADRO!O$5&amp;$E939),'Hoja de Trabajo para listado'!$A$151:$Z$151,0)),0)+IFERROR(INDEX('Hoja de Trabajo para listado'!$AB$155:$BA$1048576,MATCH($A939,'Hoja de Trabajo para listado'!$AB$155:$AB$1048576,0),MATCH((CUADRO!O$5&amp;$E939),'Hoja de Trabajo para listado'!$AB$151:$BA$151,0)),0)+IFERROR(INDEX('Hoja de Trabajo para listado'!$BC$155:$CB$1048576,MATCH($A939,'Hoja de Trabajo para listado'!$BC$155:$BC$1048576,0),MATCH((CUADRO!O$5&amp;$E939),'Hoja de Trabajo para listado'!$BC$151:$CB$151,0)),0)+IFERROR(INDEX('Hoja de Trabajo para listado'!$DE$153:$DG$274,MATCH($A939,'Hoja de Trabajo para listado'!$DE$153:$DE$1048576,0),MATCH((CUADRO!O$5&amp;$E939),'Hoja de Trabajo para listado'!$DE$151:$DG$151,0)),0)+IFERROR(INDEX('Hoja de Trabajo para listado'!$CD$155:$DC$1048576,MATCH($A939,'Hoja de Trabajo para listado'!$CD$155:$CD$1048576,0),MATCH((CUADRO!O$5&amp;$E939),'Hoja de Trabajo para listado'!$CD$151:$DC$151,0)),0)</f>
        <v>0</v>
      </c>
      <c r="P939" s="245">
        <f ca="1">+IFERROR(INDEX('Hoja de Trabajo para listado'!$A$155:$Z$1048576,MATCH($A939,'Hoja de Trabajo para listado'!$A$155:$A$1048576,0),MATCH((CUADRO!P$5&amp;$E939),'Hoja de Trabajo para listado'!$A$151:$Z$151,0)),0)+IFERROR(INDEX('Hoja de Trabajo para listado'!$AB$155:$BA$1048576,MATCH($A939,'Hoja de Trabajo para listado'!$AB$155:$AB$1048576,0),MATCH((CUADRO!P$5&amp;$E939),'Hoja de Trabajo para listado'!$AB$151:$BA$151,0)),0)+IFERROR(INDEX('Hoja de Trabajo para listado'!$BC$155:$CB$1048576,MATCH($A939,'Hoja de Trabajo para listado'!$BC$155:$BC$1048576,0),MATCH((CUADRO!P$5&amp;$E939),'Hoja de Trabajo para listado'!$BC$151:$CB$151,0)),0)+IFERROR(INDEX('Hoja de Trabajo para listado'!$DE$153:$DG$274,MATCH($A939,'Hoja de Trabajo para listado'!$DE$153:$DE$1048576,0),MATCH((CUADRO!P$5&amp;$E939),'Hoja de Trabajo para listado'!$DE$151:$DG$151,0)),0)+IFERROR(INDEX('Hoja de Trabajo para listado'!$CD$155:$DC$1048576,MATCH($A939,'Hoja de Trabajo para listado'!$CD$155:$CD$1048576,0),MATCH((CUADRO!P$5&amp;$E939),'Hoja de Trabajo para listado'!$CD$151:$DC$151,0)),0)</f>
        <v>0</v>
      </c>
      <c r="Q939" s="245">
        <f ca="1">+IFERROR(INDEX('Hoja de Trabajo para listado'!$A$155:$Z$1048576,MATCH($A939,'Hoja de Trabajo para listado'!$A$155:$A$1048576,0),MATCH((CUADRO!Q$5&amp;$E939),'Hoja de Trabajo para listado'!$A$151:$Z$151,0)),0)+IFERROR(INDEX('Hoja de Trabajo para listado'!$AB$155:$BA$1048576,MATCH($A939,'Hoja de Trabajo para listado'!$AB$155:$AB$1048576,0),MATCH((CUADRO!Q$5&amp;$E939),'Hoja de Trabajo para listado'!$AB$151:$BA$151,0)),0)+IFERROR(INDEX('Hoja de Trabajo para listado'!$BC$155:$CB$1048576,MATCH($A939,'Hoja de Trabajo para listado'!$BC$155:$BC$1048576,0),MATCH((CUADRO!Q$5&amp;$E939),'Hoja de Trabajo para listado'!$BC$151:$CB$151,0)),0)+IFERROR(INDEX('Hoja de Trabajo para listado'!$DE$153:$DG$274,MATCH($A939,'Hoja de Trabajo para listado'!$DE$153:$DE$1048576,0),MATCH((CUADRO!Q$5&amp;$E939),'Hoja de Trabajo para listado'!$DE$151:$DG$151,0)),0)+IFERROR(INDEX('Hoja de Trabajo para listado'!$CD$155:$DC$1048576,MATCH($A939,'Hoja de Trabajo para listado'!$CD$155:$CD$1048576,0),MATCH((CUADRO!Q$5&amp;$E939),'Hoja de Trabajo para listado'!$CD$151:$DC$151,0)),0)</f>
        <v>0</v>
      </c>
      <c r="R939" s="245">
        <f t="shared" ca="1" si="31"/>
        <v>0</v>
      </c>
      <c r="S939" s="259">
        <f ca="1">+R938+R939</f>
        <v>0</v>
      </c>
      <c r="T939" s="245">
        <f ca="1">+S939</f>
        <v>0</v>
      </c>
      <c r="U939" s="244">
        <f t="shared" si="32"/>
        <v>2</v>
      </c>
      <c r="V939" s="333" t="str">
        <f>+VLOOKUP(A939,bd_lista!$A$3:$E$590,5,FALSE)</f>
        <v>Gobiernos Autonomos Municipales</v>
      </c>
      <c r="W939" s="384"/>
      <c r="X939" s="242">
        <f>+VLOOKUP(A939,[3]Sheet1!$A$13:$D$744,4,FALSE)</f>
        <v>0</v>
      </c>
      <c r="Y939" s="242" t="e">
        <f>+VLOOKUP(X939,bd_lista!$A$3:$C$590,3,FALSE)</f>
        <v>#N/A</v>
      </c>
      <c r="Z939" s="292"/>
      <c r="AA939" s="293"/>
    </row>
    <row r="940" spans="1:27" customFormat="1" ht="15" hidden="1" customHeight="1">
      <c r="A940" s="32">
        <v>1703</v>
      </c>
      <c r="B940" s="388">
        <f>+A940</f>
        <v>1703</v>
      </c>
      <c r="C940" s="247" t="str">
        <f>+VLOOKUP(A940,bd_lista!$A$3:$C$590,3,FALSE)</f>
        <v>Gobierno Autónomo Municipal de Porongo (Ayacucho)</v>
      </c>
      <c r="D940" s="385" t="str">
        <f>+C940</f>
        <v>Gobierno Autónomo Municipal de Porongo (Ayacucho)</v>
      </c>
      <c r="E940" s="242" t="s">
        <v>1304</v>
      </c>
      <c r="F940" s="243">
        <f ca="1">+IFERROR(INDEX('Hoja de Trabajo para listado'!$A$155:$Z$1048576,MATCH($A940,'Hoja de Trabajo para listado'!$A$155:$A$1048576,0),MATCH((CUADRO!F$5&amp;$E940),'Hoja de Trabajo para listado'!$A$151:$Z$151,0)),0)+IFERROR(INDEX('Hoja de Trabajo para listado'!$AB$155:$BA$1048576,MATCH($A940,'Hoja de Trabajo para listado'!$AB$155:$AB$1048576,0),MATCH((CUADRO!F$5&amp;$E940),'Hoja de Trabajo para listado'!$AB$151:$BA$151,0)),0)+IFERROR(INDEX('Hoja de Trabajo para listado'!$BC$155:$CB$1048576,MATCH($A940,'Hoja de Trabajo para listado'!$BC$155:$BC$1048576,0),MATCH((CUADRO!F$5&amp;$E940),'Hoja de Trabajo para listado'!$BC$151:$CB$151,0)),0)+IFERROR(INDEX('Hoja de Trabajo para listado'!$DE$153:$DG$274,MATCH($A940,'Hoja de Trabajo para listado'!$DE$153:$DE$1048576,0),MATCH((CUADRO!F$5&amp;$E940),'Hoja de Trabajo para listado'!$DE$151:$DG$151,0)),0)+IFERROR(INDEX('Hoja de Trabajo para listado'!$CD$155:$DC$1048576,MATCH($A940,'Hoja de Trabajo para listado'!$CD$155:$CD$1048576,0),MATCH((CUADRO!F$5&amp;$E940),'Hoja de Trabajo para listado'!$CD$151:$DC$151,0)),0)</f>
        <v>0</v>
      </c>
      <c r="G940" s="243">
        <f ca="1">+IFERROR(INDEX('Hoja de Trabajo para listado'!$A$155:$Z$1048576,MATCH($A940,'Hoja de Trabajo para listado'!$A$155:$A$1048576,0),MATCH((CUADRO!G$5&amp;$E940),'Hoja de Trabajo para listado'!$A$151:$Z$151,0)),0)+IFERROR(INDEX('Hoja de Trabajo para listado'!$AB$155:$BA$1048576,MATCH($A940,'Hoja de Trabajo para listado'!$AB$155:$AB$1048576,0),MATCH((CUADRO!G$5&amp;$E940),'Hoja de Trabajo para listado'!$AB$151:$BA$151,0)),0)+IFERROR(INDEX('Hoja de Trabajo para listado'!$BC$155:$CB$1048576,MATCH($A940,'Hoja de Trabajo para listado'!$BC$155:$BC$1048576,0),MATCH((CUADRO!G$5&amp;$E940),'Hoja de Trabajo para listado'!$BC$151:$CB$151,0)),0)+IFERROR(INDEX('Hoja de Trabajo para listado'!$DE$153:$DG$274,MATCH($A940,'Hoja de Trabajo para listado'!$DE$153:$DE$1048576,0),MATCH((CUADRO!G$5&amp;$E940),'Hoja de Trabajo para listado'!$DE$151:$DG$151,0)),0)+IFERROR(INDEX('Hoja de Trabajo para listado'!$CD$155:$DC$1048576,MATCH($A940,'Hoja de Trabajo para listado'!$CD$155:$CD$1048576,0),MATCH((CUADRO!G$5&amp;$E940),'Hoja de Trabajo para listado'!$CD$151:$DC$151,0)),0)</f>
        <v>0</v>
      </c>
      <c r="H940" s="243">
        <f ca="1">+IFERROR(INDEX('Hoja de Trabajo para listado'!$A$155:$Z$1048576,MATCH($A940,'Hoja de Trabajo para listado'!$A$155:$A$1048576,0),MATCH((CUADRO!H$5&amp;$E940),'Hoja de Trabajo para listado'!$A$151:$Z$151,0)),0)+IFERROR(INDEX('Hoja de Trabajo para listado'!$AB$155:$BA$1048576,MATCH($A940,'Hoja de Trabajo para listado'!$AB$155:$AB$1048576,0),MATCH((CUADRO!H$5&amp;$E940),'Hoja de Trabajo para listado'!$AB$151:$BA$151,0)),0)+IFERROR(INDEX('Hoja de Trabajo para listado'!$BC$155:$CB$1048576,MATCH($A940,'Hoja de Trabajo para listado'!$BC$155:$BC$1048576,0),MATCH((CUADRO!H$5&amp;$E940),'Hoja de Trabajo para listado'!$BC$151:$CB$151,0)),0)+IFERROR(INDEX('Hoja de Trabajo para listado'!$DE$153:$DG$274,MATCH($A940,'Hoja de Trabajo para listado'!$DE$153:$DE$1048576,0),MATCH((CUADRO!H$5&amp;$E940),'Hoja de Trabajo para listado'!$DE$151:$DG$151,0)),0)+IFERROR(INDEX('Hoja de Trabajo para listado'!$CD$155:$DC$1048576,MATCH($A940,'Hoja de Trabajo para listado'!$CD$155:$CD$1048576,0),MATCH((CUADRO!H$5&amp;$E940),'Hoja de Trabajo para listado'!$CD$151:$DC$151,0)),0)</f>
        <v>0</v>
      </c>
      <c r="I940" s="243">
        <f ca="1">+IFERROR(INDEX('Hoja de Trabajo para listado'!$A$155:$Z$1048576,MATCH($A940,'Hoja de Trabajo para listado'!$A$155:$A$1048576,0),MATCH((CUADRO!I$5&amp;$E940),'Hoja de Trabajo para listado'!$A$151:$Z$151,0)),0)+IFERROR(INDEX('Hoja de Trabajo para listado'!$AB$155:$BA$1048576,MATCH($A940,'Hoja de Trabajo para listado'!$AB$155:$AB$1048576,0),MATCH((CUADRO!I$5&amp;$E940),'Hoja de Trabajo para listado'!$AB$151:$BA$151,0)),0)+IFERROR(INDEX('Hoja de Trabajo para listado'!$BC$155:$CB$1048576,MATCH($A940,'Hoja de Trabajo para listado'!$BC$155:$BC$1048576,0),MATCH((CUADRO!I$5&amp;$E940),'Hoja de Trabajo para listado'!$BC$151:$CB$151,0)),0)+IFERROR(INDEX('Hoja de Trabajo para listado'!$DE$153:$DG$274,MATCH($A940,'Hoja de Trabajo para listado'!$DE$153:$DE$1048576,0),MATCH((CUADRO!I$5&amp;$E940),'Hoja de Trabajo para listado'!$DE$151:$DG$151,0)),0)+IFERROR(INDEX('Hoja de Trabajo para listado'!$CD$155:$DC$1048576,MATCH($A940,'Hoja de Trabajo para listado'!$CD$155:$CD$1048576,0),MATCH((CUADRO!I$5&amp;$E940),'Hoja de Trabajo para listado'!$CD$151:$DC$151,0)),0)</f>
        <v>0</v>
      </c>
      <c r="J940" s="243">
        <f ca="1">+IFERROR(INDEX('Hoja de Trabajo para listado'!$A$155:$Z$1048576,MATCH($A940,'Hoja de Trabajo para listado'!$A$155:$A$1048576,0),MATCH((CUADRO!J$5&amp;$E940),'Hoja de Trabajo para listado'!$A$151:$Z$151,0)),0)+IFERROR(INDEX('Hoja de Trabajo para listado'!$AB$155:$BA$1048576,MATCH($A940,'Hoja de Trabajo para listado'!$AB$155:$AB$1048576,0),MATCH((CUADRO!J$5&amp;$E940),'Hoja de Trabajo para listado'!$AB$151:$BA$151,0)),0)+IFERROR(INDEX('Hoja de Trabajo para listado'!$BC$155:$CB$1048576,MATCH($A940,'Hoja de Trabajo para listado'!$BC$155:$BC$1048576,0),MATCH((CUADRO!J$5&amp;$E940),'Hoja de Trabajo para listado'!$BC$151:$CB$151,0)),0)+IFERROR(INDEX('Hoja de Trabajo para listado'!$DE$153:$DG$274,MATCH($A940,'Hoja de Trabajo para listado'!$DE$153:$DE$1048576,0),MATCH((CUADRO!J$5&amp;$E940),'Hoja de Trabajo para listado'!$DE$151:$DG$151,0)),0)+IFERROR(INDEX('Hoja de Trabajo para listado'!$CD$155:$DC$1048576,MATCH($A940,'Hoja de Trabajo para listado'!$CD$155:$CD$1048576,0),MATCH((CUADRO!J$5&amp;$E940),'Hoja de Trabajo para listado'!$CD$151:$DC$151,0)),0)</f>
        <v>0</v>
      </c>
      <c r="K940" s="243">
        <f ca="1">+IFERROR(INDEX('Hoja de Trabajo para listado'!$A$155:$Z$1048576,MATCH($A940,'Hoja de Trabajo para listado'!$A$155:$A$1048576,0),MATCH((CUADRO!K$5&amp;$E940),'Hoja de Trabajo para listado'!$A$151:$Z$151,0)),0)+IFERROR(INDEX('Hoja de Trabajo para listado'!$AB$155:$BA$1048576,MATCH($A940,'Hoja de Trabajo para listado'!$AB$155:$AB$1048576,0),MATCH((CUADRO!K$5&amp;$E940),'Hoja de Trabajo para listado'!$AB$151:$BA$151,0)),0)+IFERROR(INDEX('Hoja de Trabajo para listado'!$BC$155:$CB$1048576,MATCH($A940,'Hoja de Trabajo para listado'!$BC$155:$BC$1048576,0),MATCH((CUADRO!K$5&amp;$E940),'Hoja de Trabajo para listado'!$BC$151:$CB$151,0)),0)+IFERROR(INDEX('Hoja de Trabajo para listado'!$DE$153:$DG$274,MATCH($A940,'Hoja de Trabajo para listado'!$DE$153:$DE$1048576,0),MATCH((CUADRO!K$5&amp;$E940),'Hoja de Trabajo para listado'!$DE$151:$DG$151,0)),0)+IFERROR(INDEX('Hoja de Trabajo para listado'!$CD$155:$DC$1048576,MATCH($A940,'Hoja de Trabajo para listado'!$CD$155:$CD$1048576,0),MATCH((CUADRO!K$5&amp;$E940),'Hoja de Trabajo para listado'!$CD$151:$DC$151,0)),0)</f>
        <v>0</v>
      </c>
      <c r="L940" s="243">
        <f ca="1">+IFERROR(INDEX('Hoja de Trabajo para listado'!$A$155:$Z$1048576,MATCH($A940,'Hoja de Trabajo para listado'!$A$155:$A$1048576,0),MATCH((CUADRO!L$5&amp;$E940),'Hoja de Trabajo para listado'!$A$151:$Z$151,0)),0)+IFERROR(INDEX('Hoja de Trabajo para listado'!$AB$155:$BA$1048576,MATCH($A940,'Hoja de Trabajo para listado'!$AB$155:$AB$1048576,0),MATCH((CUADRO!L$5&amp;$E940),'Hoja de Trabajo para listado'!$AB$151:$BA$151,0)),0)+IFERROR(INDEX('Hoja de Trabajo para listado'!$BC$155:$CB$1048576,MATCH($A940,'Hoja de Trabajo para listado'!$BC$155:$BC$1048576,0),MATCH((CUADRO!L$5&amp;$E940),'Hoja de Trabajo para listado'!$BC$151:$CB$151,0)),0)+IFERROR(INDEX('Hoja de Trabajo para listado'!$DE$153:$DG$274,MATCH($A940,'Hoja de Trabajo para listado'!$DE$153:$DE$1048576,0),MATCH((CUADRO!L$5&amp;$E940),'Hoja de Trabajo para listado'!$DE$151:$DG$151,0)),0)+IFERROR(INDEX('Hoja de Trabajo para listado'!$CD$155:$DC$1048576,MATCH($A940,'Hoja de Trabajo para listado'!$CD$155:$CD$1048576,0),MATCH((CUADRO!L$5&amp;$E940),'Hoja de Trabajo para listado'!$CD$151:$DC$151,0)),0)</f>
        <v>0</v>
      </c>
      <c r="M940" s="243">
        <f ca="1">+IFERROR(INDEX('Hoja de Trabajo para listado'!$A$155:$Z$1048576,MATCH($A940,'Hoja de Trabajo para listado'!$A$155:$A$1048576,0),MATCH((CUADRO!M$5&amp;$E940),'Hoja de Trabajo para listado'!$A$151:$Z$151,0)),0)+IFERROR(INDEX('Hoja de Trabajo para listado'!$AB$155:$BA$1048576,MATCH($A940,'Hoja de Trabajo para listado'!$AB$155:$AB$1048576,0),MATCH((CUADRO!M$5&amp;$E940),'Hoja de Trabajo para listado'!$AB$151:$BA$151,0)),0)+IFERROR(INDEX('Hoja de Trabajo para listado'!$BC$155:$CB$1048576,MATCH($A940,'Hoja de Trabajo para listado'!$BC$155:$BC$1048576,0),MATCH((CUADRO!M$5&amp;$E940),'Hoja de Trabajo para listado'!$BC$151:$CB$151,0)),0)+IFERROR(INDEX('Hoja de Trabajo para listado'!$DE$153:$DG$274,MATCH($A940,'Hoja de Trabajo para listado'!$DE$153:$DE$1048576,0),MATCH((CUADRO!M$5&amp;$E940),'Hoja de Trabajo para listado'!$DE$151:$DG$151,0)),0)+IFERROR(INDEX('Hoja de Trabajo para listado'!$CD$155:$DC$1048576,MATCH($A940,'Hoja de Trabajo para listado'!$CD$155:$CD$1048576,0),MATCH((CUADRO!M$5&amp;$E940),'Hoja de Trabajo para listado'!$CD$151:$DC$151,0)),0)</f>
        <v>0</v>
      </c>
      <c r="N940" s="243">
        <f ca="1">+IFERROR(INDEX('Hoja de Trabajo para listado'!$A$155:$Z$1048576,MATCH($A940,'Hoja de Trabajo para listado'!$A$155:$A$1048576,0),MATCH((CUADRO!N$5&amp;$E940),'Hoja de Trabajo para listado'!$A$151:$Z$151,0)),0)+IFERROR(INDEX('Hoja de Trabajo para listado'!$AB$155:$BA$1048576,MATCH($A940,'Hoja de Trabajo para listado'!$AB$155:$AB$1048576,0),MATCH((CUADRO!N$5&amp;$E940),'Hoja de Trabajo para listado'!$AB$151:$BA$151,0)),0)+IFERROR(INDEX('Hoja de Trabajo para listado'!$BC$155:$CB$1048576,MATCH($A940,'Hoja de Trabajo para listado'!$BC$155:$BC$1048576,0),MATCH((CUADRO!N$5&amp;$E940),'Hoja de Trabajo para listado'!$BC$151:$CB$151,0)),0)+IFERROR(INDEX('Hoja de Trabajo para listado'!$DE$153:$DG$274,MATCH($A940,'Hoja de Trabajo para listado'!$DE$153:$DE$1048576,0),MATCH((CUADRO!N$5&amp;$E940),'Hoja de Trabajo para listado'!$DE$151:$DG$151,0)),0)+IFERROR(INDEX('Hoja de Trabajo para listado'!$CD$155:$DC$1048576,MATCH($A940,'Hoja de Trabajo para listado'!$CD$155:$CD$1048576,0),MATCH((CUADRO!N$5&amp;$E940),'Hoja de Trabajo para listado'!$CD$151:$DC$151,0)),0)</f>
        <v>0</v>
      </c>
      <c r="O940" s="243">
        <f ca="1">+IFERROR(INDEX('Hoja de Trabajo para listado'!$A$155:$Z$1048576,MATCH($A940,'Hoja de Trabajo para listado'!$A$155:$A$1048576,0),MATCH((CUADRO!O$5&amp;$E940),'Hoja de Trabajo para listado'!$A$151:$Z$151,0)),0)+IFERROR(INDEX('Hoja de Trabajo para listado'!$AB$155:$BA$1048576,MATCH($A940,'Hoja de Trabajo para listado'!$AB$155:$AB$1048576,0),MATCH((CUADRO!O$5&amp;$E940),'Hoja de Trabajo para listado'!$AB$151:$BA$151,0)),0)+IFERROR(INDEX('Hoja de Trabajo para listado'!$BC$155:$CB$1048576,MATCH($A940,'Hoja de Trabajo para listado'!$BC$155:$BC$1048576,0),MATCH((CUADRO!O$5&amp;$E940),'Hoja de Trabajo para listado'!$BC$151:$CB$151,0)),0)+IFERROR(INDEX('Hoja de Trabajo para listado'!$DE$153:$DG$274,MATCH($A940,'Hoja de Trabajo para listado'!$DE$153:$DE$1048576,0),MATCH((CUADRO!O$5&amp;$E940),'Hoja de Trabajo para listado'!$DE$151:$DG$151,0)),0)+IFERROR(INDEX('Hoja de Trabajo para listado'!$CD$155:$DC$1048576,MATCH($A940,'Hoja de Trabajo para listado'!$CD$155:$CD$1048576,0),MATCH((CUADRO!O$5&amp;$E940),'Hoja de Trabajo para listado'!$CD$151:$DC$151,0)),0)</f>
        <v>0</v>
      </c>
      <c r="P940" s="243">
        <f ca="1">+IFERROR(INDEX('Hoja de Trabajo para listado'!$A$155:$Z$1048576,MATCH($A940,'Hoja de Trabajo para listado'!$A$155:$A$1048576,0),MATCH((CUADRO!P$5&amp;$E940),'Hoja de Trabajo para listado'!$A$151:$Z$151,0)),0)+IFERROR(INDEX('Hoja de Trabajo para listado'!$AB$155:$BA$1048576,MATCH($A940,'Hoja de Trabajo para listado'!$AB$155:$AB$1048576,0),MATCH((CUADRO!P$5&amp;$E940),'Hoja de Trabajo para listado'!$AB$151:$BA$151,0)),0)+IFERROR(INDEX('Hoja de Trabajo para listado'!$BC$155:$CB$1048576,MATCH($A940,'Hoja de Trabajo para listado'!$BC$155:$BC$1048576,0),MATCH((CUADRO!P$5&amp;$E940),'Hoja de Trabajo para listado'!$BC$151:$CB$151,0)),0)+IFERROR(INDEX('Hoja de Trabajo para listado'!$DE$153:$DG$274,MATCH($A940,'Hoja de Trabajo para listado'!$DE$153:$DE$1048576,0),MATCH((CUADRO!P$5&amp;$E940),'Hoja de Trabajo para listado'!$DE$151:$DG$151,0)),0)+IFERROR(INDEX('Hoja de Trabajo para listado'!$CD$155:$DC$1048576,MATCH($A940,'Hoja de Trabajo para listado'!$CD$155:$CD$1048576,0),MATCH((CUADRO!P$5&amp;$E940),'Hoja de Trabajo para listado'!$CD$151:$DC$151,0)),0)</f>
        <v>0</v>
      </c>
      <c r="Q940" s="243">
        <f ca="1">+IFERROR(INDEX('Hoja de Trabajo para listado'!$A$155:$Z$1048576,MATCH($A940,'Hoja de Trabajo para listado'!$A$155:$A$1048576,0),MATCH((CUADRO!Q$5&amp;$E940),'Hoja de Trabajo para listado'!$A$151:$Z$151,0)),0)+IFERROR(INDEX('Hoja de Trabajo para listado'!$AB$155:$BA$1048576,MATCH($A940,'Hoja de Trabajo para listado'!$AB$155:$AB$1048576,0),MATCH((CUADRO!Q$5&amp;$E940),'Hoja de Trabajo para listado'!$AB$151:$BA$151,0)),0)+IFERROR(INDEX('Hoja de Trabajo para listado'!$BC$155:$CB$1048576,MATCH($A940,'Hoja de Trabajo para listado'!$BC$155:$BC$1048576,0),MATCH((CUADRO!Q$5&amp;$E940),'Hoja de Trabajo para listado'!$BC$151:$CB$151,0)),0)+IFERROR(INDEX('Hoja de Trabajo para listado'!$DE$153:$DG$274,MATCH($A940,'Hoja de Trabajo para listado'!$DE$153:$DE$1048576,0),MATCH((CUADRO!Q$5&amp;$E940),'Hoja de Trabajo para listado'!$DE$151:$DG$151,0)),0)+IFERROR(INDEX('Hoja de Trabajo para listado'!$CD$155:$DC$1048576,MATCH($A940,'Hoja de Trabajo para listado'!$CD$155:$CD$1048576,0),MATCH((CUADRO!Q$5&amp;$E940),'Hoja de Trabajo para listado'!$CD$151:$DC$151,0)),0)</f>
        <v>0</v>
      </c>
      <c r="R940" s="243">
        <f t="shared" ca="1" si="31"/>
        <v>0</v>
      </c>
      <c r="S940" s="249"/>
      <c r="T940" s="243">
        <f ca="1">+T941</f>
        <v>0</v>
      </c>
      <c r="U940" s="242">
        <f t="shared" si="32"/>
        <v>1</v>
      </c>
      <c r="V940" s="333" t="str">
        <f>+VLOOKUP(A940,bd_lista!$A$3:$E$590,5,FALSE)</f>
        <v>Gobiernos Autonomos Municipales</v>
      </c>
      <c r="W940" s="383" t="str">
        <f>+V940</f>
        <v>Gobiernos Autonomos Municipales</v>
      </c>
      <c r="X940" s="242">
        <f>+VLOOKUP(A940,[3]Sheet1!$A$13:$D$744,4,FALSE)</f>
        <v>0</v>
      </c>
      <c r="Y940" s="242" t="e">
        <f>+VLOOKUP(X940,bd_lista!$A$3:$C$590,3,FALSE)</f>
        <v>#N/A</v>
      </c>
      <c r="Z940" s="294">
        <f>+X940</f>
        <v>0</v>
      </c>
      <c r="AA940" s="295" t="e">
        <f>+Y940</f>
        <v>#N/A</v>
      </c>
    </row>
    <row r="941" spans="1:27" customFormat="1" ht="15" hidden="1" customHeight="1">
      <c r="A941" s="32">
        <v>1703</v>
      </c>
      <c r="B941" s="389"/>
      <c r="C941" s="247" t="str">
        <f>+VLOOKUP(A941,bd_lista!$A$3:$C$590,3,FALSE)</f>
        <v>Gobierno Autónomo Municipal de Porongo (Ayacucho)</v>
      </c>
      <c r="D941" s="386"/>
      <c r="E941" s="244" t="s">
        <v>1305</v>
      </c>
      <c r="F941" s="245">
        <f ca="1">+IFERROR(INDEX('Hoja de Trabajo para listado'!$A$155:$Z$1048576,MATCH($A941,'Hoja de Trabajo para listado'!$A$155:$A$1048576,0),MATCH((CUADRO!F$5&amp;$E941),'Hoja de Trabajo para listado'!$A$151:$Z$151,0)),0)+IFERROR(INDEX('Hoja de Trabajo para listado'!$AB$155:$BA$1048576,MATCH($A941,'Hoja de Trabajo para listado'!$AB$155:$AB$1048576,0),MATCH((CUADRO!F$5&amp;$E941),'Hoja de Trabajo para listado'!$AB$151:$BA$151,0)),0)+IFERROR(INDEX('Hoja de Trabajo para listado'!$BC$155:$CB$1048576,MATCH($A941,'Hoja de Trabajo para listado'!$BC$155:$BC$1048576,0),MATCH((CUADRO!F$5&amp;$E941),'Hoja de Trabajo para listado'!$BC$151:$CB$151,0)),0)+IFERROR(INDEX('Hoja de Trabajo para listado'!$DE$153:$DG$274,MATCH($A941,'Hoja de Trabajo para listado'!$DE$153:$DE$1048576,0),MATCH((CUADRO!F$5&amp;$E941),'Hoja de Trabajo para listado'!$DE$151:$DG$151,0)),0)+IFERROR(INDEX('Hoja de Trabajo para listado'!$CD$155:$DC$1048576,MATCH($A941,'Hoja de Trabajo para listado'!$CD$155:$CD$1048576,0),MATCH((CUADRO!F$5&amp;$E941),'Hoja de Trabajo para listado'!$CD$151:$DC$151,0)),0)</f>
        <v>0</v>
      </c>
      <c r="G941" s="245">
        <f ca="1">+IFERROR(INDEX('Hoja de Trabajo para listado'!$A$155:$Z$1048576,MATCH($A941,'Hoja de Trabajo para listado'!$A$155:$A$1048576,0),MATCH((CUADRO!G$5&amp;$E941),'Hoja de Trabajo para listado'!$A$151:$Z$151,0)),0)+IFERROR(INDEX('Hoja de Trabajo para listado'!$AB$155:$BA$1048576,MATCH($A941,'Hoja de Trabajo para listado'!$AB$155:$AB$1048576,0),MATCH((CUADRO!G$5&amp;$E941),'Hoja de Trabajo para listado'!$AB$151:$BA$151,0)),0)+IFERROR(INDEX('Hoja de Trabajo para listado'!$BC$155:$CB$1048576,MATCH($A941,'Hoja de Trabajo para listado'!$BC$155:$BC$1048576,0),MATCH((CUADRO!G$5&amp;$E941),'Hoja de Trabajo para listado'!$BC$151:$CB$151,0)),0)+IFERROR(INDEX('Hoja de Trabajo para listado'!$DE$153:$DG$274,MATCH($A941,'Hoja de Trabajo para listado'!$DE$153:$DE$1048576,0),MATCH((CUADRO!G$5&amp;$E941),'Hoja de Trabajo para listado'!$DE$151:$DG$151,0)),0)+IFERROR(INDEX('Hoja de Trabajo para listado'!$CD$155:$DC$1048576,MATCH($A941,'Hoja de Trabajo para listado'!$CD$155:$CD$1048576,0),MATCH((CUADRO!G$5&amp;$E941),'Hoja de Trabajo para listado'!$CD$151:$DC$151,0)),0)</f>
        <v>0</v>
      </c>
      <c r="H941" s="245">
        <f ca="1">+IFERROR(INDEX('Hoja de Trabajo para listado'!$A$155:$Z$1048576,MATCH($A941,'Hoja de Trabajo para listado'!$A$155:$A$1048576,0),MATCH((CUADRO!H$5&amp;$E941),'Hoja de Trabajo para listado'!$A$151:$Z$151,0)),0)+IFERROR(INDEX('Hoja de Trabajo para listado'!$AB$155:$BA$1048576,MATCH($A941,'Hoja de Trabajo para listado'!$AB$155:$AB$1048576,0),MATCH((CUADRO!H$5&amp;$E941),'Hoja de Trabajo para listado'!$AB$151:$BA$151,0)),0)+IFERROR(INDEX('Hoja de Trabajo para listado'!$BC$155:$CB$1048576,MATCH($A941,'Hoja de Trabajo para listado'!$BC$155:$BC$1048576,0),MATCH((CUADRO!H$5&amp;$E941),'Hoja de Trabajo para listado'!$BC$151:$CB$151,0)),0)+IFERROR(INDEX('Hoja de Trabajo para listado'!$DE$153:$DG$274,MATCH($A941,'Hoja de Trabajo para listado'!$DE$153:$DE$1048576,0),MATCH((CUADRO!H$5&amp;$E941),'Hoja de Trabajo para listado'!$DE$151:$DG$151,0)),0)+IFERROR(INDEX('Hoja de Trabajo para listado'!$CD$155:$DC$1048576,MATCH($A941,'Hoja de Trabajo para listado'!$CD$155:$CD$1048576,0),MATCH((CUADRO!H$5&amp;$E941),'Hoja de Trabajo para listado'!$CD$151:$DC$151,0)),0)</f>
        <v>0</v>
      </c>
      <c r="I941" s="245">
        <f ca="1">+IFERROR(INDEX('Hoja de Trabajo para listado'!$A$155:$Z$1048576,MATCH($A941,'Hoja de Trabajo para listado'!$A$155:$A$1048576,0),MATCH((CUADRO!I$5&amp;$E941),'Hoja de Trabajo para listado'!$A$151:$Z$151,0)),0)+IFERROR(INDEX('Hoja de Trabajo para listado'!$AB$155:$BA$1048576,MATCH($A941,'Hoja de Trabajo para listado'!$AB$155:$AB$1048576,0),MATCH((CUADRO!I$5&amp;$E941),'Hoja de Trabajo para listado'!$AB$151:$BA$151,0)),0)+IFERROR(INDEX('Hoja de Trabajo para listado'!$BC$155:$CB$1048576,MATCH($A941,'Hoja de Trabajo para listado'!$BC$155:$BC$1048576,0),MATCH((CUADRO!I$5&amp;$E941),'Hoja de Trabajo para listado'!$BC$151:$CB$151,0)),0)+IFERROR(INDEX('Hoja de Trabajo para listado'!$DE$153:$DG$274,MATCH($A941,'Hoja de Trabajo para listado'!$DE$153:$DE$1048576,0),MATCH((CUADRO!I$5&amp;$E941),'Hoja de Trabajo para listado'!$DE$151:$DG$151,0)),0)+IFERROR(INDEX('Hoja de Trabajo para listado'!$CD$155:$DC$1048576,MATCH($A941,'Hoja de Trabajo para listado'!$CD$155:$CD$1048576,0),MATCH((CUADRO!I$5&amp;$E941),'Hoja de Trabajo para listado'!$CD$151:$DC$151,0)),0)</f>
        <v>0</v>
      </c>
      <c r="J941" s="245">
        <f ca="1">+IFERROR(INDEX('Hoja de Trabajo para listado'!$A$155:$Z$1048576,MATCH($A941,'Hoja de Trabajo para listado'!$A$155:$A$1048576,0),MATCH((CUADRO!J$5&amp;$E941),'Hoja de Trabajo para listado'!$A$151:$Z$151,0)),0)+IFERROR(INDEX('Hoja de Trabajo para listado'!$AB$155:$BA$1048576,MATCH($A941,'Hoja de Trabajo para listado'!$AB$155:$AB$1048576,0),MATCH((CUADRO!J$5&amp;$E941),'Hoja de Trabajo para listado'!$AB$151:$BA$151,0)),0)+IFERROR(INDEX('Hoja de Trabajo para listado'!$BC$155:$CB$1048576,MATCH($A941,'Hoja de Trabajo para listado'!$BC$155:$BC$1048576,0),MATCH((CUADRO!J$5&amp;$E941),'Hoja de Trabajo para listado'!$BC$151:$CB$151,0)),0)+IFERROR(INDEX('Hoja de Trabajo para listado'!$DE$153:$DG$274,MATCH($A941,'Hoja de Trabajo para listado'!$DE$153:$DE$1048576,0),MATCH((CUADRO!J$5&amp;$E941),'Hoja de Trabajo para listado'!$DE$151:$DG$151,0)),0)+IFERROR(INDEX('Hoja de Trabajo para listado'!$CD$155:$DC$1048576,MATCH($A941,'Hoja de Trabajo para listado'!$CD$155:$CD$1048576,0),MATCH((CUADRO!J$5&amp;$E941),'Hoja de Trabajo para listado'!$CD$151:$DC$151,0)),0)</f>
        <v>0</v>
      </c>
      <c r="K941" s="245">
        <f ca="1">+IFERROR(INDEX('Hoja de Trabajo para listado'!$A$155:$Z$1048576,MATCH($A941,'Hoja de Trabajo para listado'!$A$155:$A$1048576,0),MATCH((CUADRO!K$5&amp;$E941),'Hoja de Trabajo para listado'!$A$151:$Z$151,0)),0)+IFERROR(INDEX('Hoja de Trabajo para listado'!$AB$155:$BA$1048576,MATCH($A941,'Hoja de Trabajo para listado'!$AB$155:$AB$1048576,0),MATCH((CUADRO!K$5&amp;$E941),'Hoja de Trabajo para listado'!$AB$151:$BA$151,0)),0)+IFERROR(INDEX('Hoja de Trabajo para listado'!$BC$155:$CB$1048576,MATCH($A941,'Hoja de Trabajo para listado'!$BC$155:$BC$1048576,0),MATCH((CUADRO!K$5&amp;$E941),'Hoja de Trabajo para listado'!$BC$151:$CB$151,0)),0)+IFERROR(INDEX('Hoja de Trabajo para listado'!$DE$153:$DG$274,MATCH($A941,'Hoja de Trabajo para listado'!$DE$153:$DE$1048576,0),MATCH((CUADRO!K$5&amp;$E941),'Hoja de Trabajo para listado'!$DE$151:$DG$151,0)),0)+IFERROR(INDEX('Hoja de Trabajo para listado'!$CD$155:$DC$1048576,MATCH($A941,'Hoja de Trabajo para listado'!$CD$155:$CD$1048576,0),MATCH((CUADRO!K$5&amp;$E941),'Hoja de Trabajo para listado'!$CD$151:$DC$151,0)),0)</f>
        <v>0</v>
      </c>
      <c r="L941" s="245">
        <f ca="1">+IFERROR(INDEX('Hoja de Trabajo para listado'!$A$155:$Z$1048576,MATCH($A941,'Hoja de Trabajo para listado'!$A$155:$A$1048576,0),MATCH((CUADRO!L$5&amp;$E941),'Hoja de Trabajo para listado'!$A$151:$Z$151,0)),0)+IFERROR(INDEX('Hoja de Trabajo para listado'!$AB$155:$BA$1048576,MATCH($A941,'Hoja de Trabajo para listado'!$AB$155:$AB$1048576,0),MATCH((CUADRO!L$5&amp;$E941),'Hoja de Trabajo para listado'!$AB$151:$BA$151,0)),0)+IFERROR(INDEX('Hoja de Trabajo para listado'!$BC$155:$CB$1048576,MATCH($A941,'Hoja de Trabajo para listado'!$BC$155:$BC$1048576,0),MATCH((CUADRO!L$5&amp;$E941),'Hoja de Trabajo para listado'!$BC$151:$CB$151,0)),0)+IFERROR(INDEX('Hoja de Trabajo para listado'!$DE$153:$DG$274,MATCH($A941,'Hoja de Trabajo para listado'!$DE$153:$DE$1048576,0),MATCH((CUADRO!L$5&amp;$E941),'Hoja de Trabajo para listado'!$DE$151:$DG$151,0)),0)+IFERROR(INDEX('Hoja de Trabajo para listado'!$CD$155:$DC$1048576,MATCH($A941,'Hoja de Trabajo para listado'!$CD$155:$CD$1048576,0),MATCH((CUADRO!L$5&amp;$E941),'Hoja de Trabajo para listado'!$CD$151:$DC$151,0)),0)</f>
        <v>0</v>
      </c>
      <c r="M941" s="245">
        <f ca="1">+IFERROR(INDEX('Hoja de Trabajo para listado'!$A$155:$Z$1048576,MATCH($A941,'Hoja de Trabajo para listado'!$A$155:$A$1048576,0),MATCH((CUADRO!M$5&amp;$E941),'Hoja de Trabajo para listado'!$A$151:$Z$151,0)),0)+IFERROR(INDEX('Hoja de Trabajo para listado'!$AB$155:$BA$1048576,MATCH($A941,'Hoja de Trabajo para listado'!$AB$155:$AB$1048576,0),MATCH((CUADRO!M$5&amp;$E941),'Hoja de Trabajo para listado'!$AB$151:$BA$151,0)),0)+IFERROR(INDEX('Hoja de Trabajo para listado'!$BC$155:$CB$1048576,MATCH($A941,'Hoja de Trabajo para listado'!$BC$155:$BC$1048576,0),MATCH((CUADRO!M$5&amp;$E941),'Hoja de Trabajo para listado'!$BC$151:$CB$151,0)),0)+IFERROR(INDEX('Hoja de Trabajo para listado'!$DE$153:$DG$274,MATCH($A941,'Hoja de Trabajo para listado'!$DE$153:$DE$1048576,0),MATCH((CUADRO!M$5&amp;$E941),'Hoja de Trabajo para listado'!$DE$151:$DG$151,0)),0)+IFERROR(INDEX('Hoja de Trabajo para listado'!$CD$155:$DC$1048576,MATCH($A941,'Hoja de Trabajo para listado'!$CD$155:$CD$1048576,0),MATCH((CUADRO!M$5&amp;$E941),'Hoja de Trabajo para listado'!$CD$151:$DC$151,0)),0)</f>
        <v>0</v>
      </c>
      <c r="N941" s="245">
        <f ca="1">+IFERROR(INDEX('Hoja de Trabajo para listado'!$A$155:$Z$1048576,MATCH($A941,'Hoja de Trabajo para listado'!$A$155:$A$1048576,0),MATCH((CUADRO!N$5&amp;$E941),'Hoja de Trabajo para listado'!$A$151:$Z$151,0)),0)+IFERROR(INDEX('Hoja de Trabajo para listado'!$AB$155:$BA$1048576,MATCH($A941,'Hoja de Trabajo para listado'!$AB$155:$AB$1048576,0),MATCH((CUADRO!N$5&amp;$E941),'Hoja de Trabajo para listado'!$AB$151:$BA$151,0)),0)+IFERROR(INDEX('Hoja de Trabajo para listado'!$BC$155:$CB$1048576,MATCH($A941,'Hoja de Trabajo para listado'!$BC$155:$BC$1048576,0),MATCH((CUADRO!N$5&amp;$E941),'Hoja de Trabajo para listado'!$BC$151:$CB$151,0)),0)+IFERROR(INDEX('Hoja de Trabajo para listado'!$DE$153:$DG$274,MATCH($A941,'Hoja de Trabajo para listado'!$DE$153:$DE$1048576,0),MATCH((CUADRO!N$5&amp;$E941),'Hoja de Trabajo para listado'!$DE$151:$DG$151,0)),0)+IFERROR(INDEX('Hoja de Trabajo para listado'!$CD$155:$DC$1048576,MATCH($A941,'Hoja de Trabajo para listado'!$CD$155:$CD$1048576,0),MATCH((CUADRO!N$5&amp;$E941),'Hoja de Trabajo para listado'!$CD$151:$DC$151,0)),0)</f>
        <v>0</v>
      </c>
      <c r="O941" s="245">
        <f ca="1">+IFERROR(INDEX('Hoja de Trabajo para listado'!$A$155:$Z$1048576,MATCH($A941,'Hoja de Trabajo para listado'!$A$155:$A$1048576,0),MATCH((CUADRO!O$5&amp;$E941),'Hoja de Trabajo para listado'!$A$151:$Z$151,0)),0)+IFERROR(INDEX('Hoja de Trabajo para listado'!$AB$155:$BA$1048576,MATCH($A941,'Hoja de Trabajo para listado'!$AB$155:$AB$1048576,0),MATCH((CUADRO!O$5&amp;$E941),'Hoja de Trabajo para listado'!$AB$151:$BA$151,0)),0)+IFERROR(INDEX('Hoja de Trabajo para listado'!$BC$155:$CB$1048576,MATCH($A941,'Hoja de Trabajo para listado'!$BC$155:$BC$1048576,0),MATCH((CUADRO!O$5&amp;$E941),'Hoja de Trabajo para listado'!$BC$151:$CB$151,0)),0)+IFERROR(INDEX('Hoja de Trabajo para listado'!$DE$153:$DG$274,MATCH($A941,'Hoja de Trabajo para listado'!$DE$153:$DE$1048576,0),MATCH((CUADRO!O$5&amp;$E941),'Hoja de Trabajo para listado'!$DE$151:$DG$151,0)),0)+IFERROR(INDEX('Hoja de Trabajo para listado'!$CD$155:$DC$1048576,MATCH($A941,'Hoja de Trabajo para listado'!$CD$155:$CD$1048576,0),MATCH((CUADRO!O$5&amp;$E941),'Hoja de Trabajo para listado'!$CD$151:$DC$151,0)),0)</f>
        <v>0</v>
      </c>
      <c r="P941" s="245">
        <f ca="1">+IFERROR(INDEX('Hoja de Trabajo para listado'!$A$155:$Z$1048576,MATCH($A941,'Hoja de Trabajo para listado'!$A$155:$A$1048576,0),MATCH((CUADRO!P$5&amp;$E941),'Hoja de Trabajo para listado'!$A$151:$Z$151,0)),0)+IFERROR(INDEX('Hoja de Trabajo para listado'!$AB$155:$BA$1048576,MATCH($A941,'Hoja de Trabajo para listado'!$AB$155:$AB$1048576,0),MATCH((CUADRO!P$5&amp;$E941),'Hoja de Trabajo para listado'!$AB$151:$BA$151,0)),0)+IFERROR(INDEX('Hoja de Trabajo para listado'!$BC$155:$CB$1048576,MATCH($A941,'Hoja de Trabajo para listado'!$BC$155:$BC$1048576,0),MATCH((CUADRO!P$5&amp;$E941),'Hoja de Trabajo para listado'!$BC$151:$CB$151,0)),0)+IFERROR(INDEX('Hoja de Trabajo para listado'!$DE$153:$DG$274,MATCH($A941,'Hoja de Trabajo para listado'!$DE$153:$DE$1048576,0),MATCH((CUADRO!P$5&amp;$E941),'Hoja de Trabajo para listado'!$DE$151:$DG$151,0)),0)+IFERROR(INDEX('Hoja de Trabajo para listado'!$CD$155:$DC$1048576,MATCH($A941,'Hoja de Trabajo para listado'!$CD$155:$CD$1048576,0),MATCH((CUADRO!P$5&amp;$E941),'Hoja de Trabajo para listado'!$CD$151:$DC$151,0)),0)</f>
        <v>0</v>
      </c>
      <c r="Q941" s="245">
        <f ca="1">+IFERROR(INDEX('Hoja de Trabajo para listado'!$A$155:$Z$1048576,MATCH($A941,'Hoja de Trabajo para listado'!$A$155:$A$1048576,0),MATCH((CUADRO!Q$5&amp;$E941),'Hoja de Trabajo para listado'!$A$151:$Z$151,0)),0)+IFERROR(INDEX('Hoja de Trabajo para listado'!$AB$155:$BA$1048576,MATCH($A941,'Hoja de Trabajo para listado'!$AB$155:$AB$1048576,0),MATCH((CUADRO!Q$5&amp;$E941),'Hoja de Trabajo para listado'!$AB$151:$BA$151,0)),0)+IFERROR(INDEX('Hoja de Trabajo para listado'!$BC$155:$CB$1048576,MATCH($A941,'Hoja de Trabajo para listado'!$BC$155:$BC$1048576,0),MATCH((CUADRO!Q$5&amp;$E941),'Hoja de Trabajo para listado'!$BC$151:$CB$151,0)),0)+IFERROR(INDEX('Hoja de Trabajo para listado'!$DE$153:$DG$274,MATCH($A941,'Hoja de Trabajo para listado'!$DE$153:$DE$1048576,0),MATCH((CUADRO!Q$5&amp;$E941),'Hoja de Trabajo para listado'!$DE$151:$DG$151,0)),0)+IFERROR(INDEX('Hoja de Trabajo para listado'!$CD$155:$DC$1048576,MATCH($A941,'Hoja de Trabajo para listado'!$CD$155:$CD$1048576,0),MATCH((CUADRO!Q$5&amp;$E941),'Hoja de Trabajo para listado'!$CD$151:$DC$151,0)),0)</f>
        <v>0</v>
      </c>
      <c r="R941" s="245">
        <f t="shared" ca="1" si="31"/>
        <v>0</v>
      </c>
      <c r="S941" s="259">
        <f ca="1">+R940+R941</f>
        <v>0</v>
      </c>
      <c r="T941" s="245">
        <f ca="1">+S941</f>
        <v>0</v>
      </c>
      <c r="U941" s="244">
        <f t="shared" si="32"/>
        <v>2</v>
      </c>
      <c r="V941" s="333" t="str">
        <f>+VLOOKUP(A941,bd_lista!$A$3:$E$590,5,FALSE)</f>
        <v>Gobiernos Autonomos Municipales</v>
      </c>
      <c r="W941" s="384"/>
      <c r="X941" s="242">
        <f>+VLOOKUP(A941,[3]Sheet1!$A$13:$D$744,4,FALSE)</f>
        <v>0</v>
      </c>
      <c r="Y941" s="242" t="e">
        <f>+VLOOKUP(X941,bd_lista!$A$3:$C$590,3,FALSE)</f>
        <v>#N/A</v>
      </c>
      <c r="Z941" s="292"/>
      <c r="AA941" s="293"/>
    </row>
    <row r="942" spans="1:27" customFormat="1" ht="15" hidden="1" customHeight="1">
      <c r="A942" s="32">
        <v>1704</v>
      </c>
      <c r="B942" s="388">
        <f>+A942</f>
        <v>1704</v>
      </c>
      <c r="C942" s="247" t="str">
        <f>+VLOOKUP(A942,bd_lista!$A$3:$C$590,3,FALSE)</f>
        <v>Gobierno Autónomo Municipal de La Guardia</v>
      </c>
      <c r="D942" s="385" t="str">
        <f>+C942</f>
        <v>Gobierno Autónomo Municipal de La Guardia</v>
      </c>
      <c r="E942" s="242" t="s">
        <v>1304</v>
      </c>
      <c r="F942" s="243">
        <f ca="1">+IFERROR(INDEX('Hoja de Trabajo para listado'!$A$155:$Z$1048576,MATCH($A942,'Hoja de Trabajo para listado'!$A$155:$A$1048576,0),MATCH((CUADRO!F$5&amp;$E942),'Hoja de Trabajo para listado'!$A$151:$Z$151,0)),0)+IFERROR(INDEX('Hoja de Trabajo para listado'!$AB$155:$BA$1048576,MATCH($A942,'Hoja de Trabajo para listado'!$AB$155:$AB$1048576,0),MATCH((CUADRO!F$5&amp;$E942),'Hoja de Trabajo para listado'!$AB$151:$BA$151,0)),0)+IFERROR(INDEX('Hoja de Trabajo para listado'!$BC$155:$CB$1048576,MATCH($A942,'Hoja de Trabajo para listado'!$BC$155:$BC$1048576,0),MATCH((CUADRO!F$5&amp;$E942),'Hoja de Trabajo para listado'!$BC$151:$CB$151,0)),0)+IFERROR(INDEX('Hoja de Trabajo para listado'!$DE$153:$DG$274,MATCH($A942,'Hoja de Trabajo para listado'!$DE$153:$DE$1048576,0),MATCH((CUADRO!F$5&amp;$E942),'Hoja de Trabajo para listado'!$DE$151:$DG$151,0)),0)+IFERROR(INDEX('Hoja de Trabajo para listado'!$CD$155:$DC$1048576,MATCH($A942,'Hoja de Trabajo para listado'!$CD$155:$CD$1048576,0),MATCH((CUADRO!F$5&amp;$E942),'Hoja de Trabajo para listado'!$CD$151:$DC$151,0)),0)</f>
        <v>0</v>
      </c>
      <c r="G942" s="243">
        <f ca="1">+IFERROR(INDEX('Hoja de Trabajo para listado'!$A$155:$Z$1048576,MATCH($A942,'Hoja de Trabajo para listado'!$A$155:$A$1048576,0),MATCH((CUADRO!G$5&amp;$E942),'Hoja de Trabajo para listado'!$A$151:$Z$151,0)),0)+IFERROR(INDEX('Hoja de Trabajo para listado'!$AB$155:$BA$1048576,MATCH($A942,'Hoja de Trabajo para listado'!$AB$155:$AB$1048576,0),MATCH((CUADRO!G$5&amp;$E942),'Hoja de Trabajo para listado'!$AB$151:$BA$151,0)),0)+IFERROR(INDEX('Hoja de Trabajo para listado'!$BC$155:$CB$1048576,MATCH($A942,'Hoja de Trabajo para listado'!$BC$155:$BC$1048576,0),MATCH((CUADRO!G$5&amp;$E942),'Hoja de Trabajo para listado'!$BC$151:$CB$151,0)),0)+IFERROR(INDEX('Hoja de Trabajo para listado'!$DE$153:$DG$274,MATCH($A942,'Hoja de Trabajo para listado'!$DE$153:$DE$1048576,0),MATCH((CUADRO!G$5&amp;$E942),'Hoja de Trabajo para listado'!$DE$151:$DG$151,0)),0)+IFERROR(INDEX('Hoja de Trabajo para listado'!$CD$155:$DC$1048576,MATCH($A942,'Hoja de Trabajo para listado'!$CD$155:$CD$1048576,0),MATCH((CUADRO!G$5&amp;$E942),'Hoja de Trabajo para listado'!$CD$151:$DC$151,0)),0)</f>
        <v>0</v>
      </c>
      <c r="H942" s="243">
        <f ca="1">+IFERROR(INDEX('Hoja de Trabajo para listado'!$A$155:$Z$1048576,MATCH($A942,'Hoja de Trabajo para listado'!$A$155:$A$1048576,0),MATCH((CUADRO!H$5&amp;$E942),'Hoja de Trabajo para listado'!$A$151:$Z$151,0)),0)+IFERROR(INDEX('Hoja de Trabajo para listado'!$AB$155:$BA$1048576,MATCH($A942,'Hoja de Trabajo para listado'!$AB$155:$AB$1048576,0),MATCH((CUADRO!H$5&amp;$E942),'Hoja de Trabajo para listado'!$AB$151:$BA$151,0)),0)+IFERROR(INDEX('Hoja de Trabajo para listado'!$BC$155:$CB$1048576,MATCH($A942,'Hoja de Trabajo para listado'!$BC$155:$BC$1048576,0),MATCH((CUADRO!H$5&amp;$E942),'Hoja de Trabajo para listado'!$BC$151:$CB$151,0)),0)+IFERROR(INDEX('Hoja de Trabajo para listado'!$DE$153:$DG$274,MATCH($A942,'Hoja de Trabajo para listado'!$DE$153:$DE$1048576,0),MATCH((CUADRO!H$5&amp;$E942),'Hoja de Trabajo para listado'!$DE$151:$DG$151,0)),0)+IFERROR(INDEX('Hoja de Trabajo para listado'!$CD$155:$DC$1048576,MATCH($A942,'Hoja de Trabajo para listado'!$CD$155:$CD$1048576,0),MATCH((CUADRO!H$5&amp;$E942),'Hoja de Trabajo para listado'!$CD$151:$DC$151,0)),0)</f>
        <v>0</v>
      </c>
      <c r="I942" s="243">
        <f ca="1">+IFERROR(INDEX('Hoja de Trabajo para listado'!$A$155:$Z$1048576,MATCH($A942,'Hoja de Trabajo para listado'!$A$155:$A$1048576,0),MATCH((CUADRO!I$5&amp;$E942),'Hoja de Trabajo para listado'!$A$151:$Z$151,0)),0)+IFERROR(INDEX('Hoja de Trabajo para listado'!$AB$155:$BA$1048576,MATCH($A942,'Hoja de Trabajo para listado'!$AB$155:$AB$1048576,0),MATCH((CUADRO!I$5&amp;$E942),'Hoja de Trabajo para listado'!$AB$151:$BA$151,0)),0)+IFERROR(INDEX('Hoja de Trabajo para listado'!$BC$155:$CB$1048576,MATCH($A942,'Hoja de Trabajo para listado'!$BC$155:$BC$1048576,0),MATCH((CUADRO!I$5&amp;$E942),'Hoja de Trabajo para listado'!$BC$151:$CB$151,0)),0)+IFERROR(INDEX('Hoja de Trabajo para listado'!$DE$153:$DG$274,MATCH($A942,'Hoja de Trabajo para listado'!$DE$153:$DE$1048576,0),MATCH((CUADRO!I$5&amp;$E942),'Hoja de Trabajo para listado'!$DE$151:$DG$151,0)),0)+IFERROR(INDEX('Hoja de Trabajo para listado'!$CD$155:$DC$1048576,MATCH($A942,'Hoja de Trabajo para listado'!$CD$155:$CD$1048576,0),MATCH((CUADRO!I$5&amp;$E942),'Hoja de Trabajo para listado'!$CD$151:$DC$151,0)),0)</f>
        <v>0</v>
      </c>
      <c r="J942" s="243">
        <f ca="1">+IFERROR(INDEX('Hoja de Trabajo para listado'!$A$155:$Z$1048576,MATCH($A942,'Hoja de Trabajo para listado'!$A$155:$A$1048576,0),MATCH((CUADRO!J$5&amp;$E942),'Hoja de Trabajo para listado'!$A$151:$Z$151,0)),0)+IFERROR(INDEX('Hoja de Trabajo para listado'!$AB$155:$BA$1048576,MATCH($A942,'Hoja de Trabajo para listado'!$AB$155:$AB$1048576,0),MATCH((CUADRO!J$5&amp;$E942),'Hoja de Trabajo para listado'!$AB$151:$BA$151,0)),0)+IFERROR(INDEX('Hoja de Trabajo para listado'!$BC$155:$CB$1048576,MATCH($A942,'Hoja de Trabajo para listado'!$BC$155:$BC$1048576,0),MATCH((CUADRO!J$5&amp;$E942),'Hoja de Trabajo para listado'!$BC$151:$CB$151,0)),0)+IFERROR(INDEX('Hoja de Trabajo para listado'!$DE$153:$DG$274,MATCH($A942,'Hoja de Trabajo para listado'!$DE$153:$DE$1048576,0),MATCH((CUADRO!J$5&amp;$E942),'Hoja de Trabajo para listado'!$DE$151:$DG$151,0)),0)+IFERROR(INDEX('Hoja de Trabajo para listado'!$CD$155:$DC$1048576,MATCH($A942,'Hoja de Trabajo para listado'!$CD$155:$CD$1048576,0),MATCH((CUADRO!J$5&amp;$E942),'Hoja de Trabajo para listado'!$CD$151:$DC$151,0)),0)</f>
        <v>0</v>
      </c>
      <c r="K942" s="243">
        <f ca="1">+IFERROR(INDEX('Hoja de Trabajo para listado'!$A$155:$Z$1048576,MATCH($A942,'Hoja de Trabajo para listado'!$A$155:$A$1048576,0),MATCH((CUADRO!K$5&amp;$E942),'Hoja de Trabajo para listado'!$A$151:$Z$151,0)),0)+IFERROR(INDEX('Hoja de Trabajo para listado'!$AB$155:$BA$1048576,MATCH($A942,'Hoja de Trabajo para listado'!$AB$155:$AB$1048576,0),MATCH((CUADRO!K$5&amp;$E942),'Hoja de Trabajo para listado'!$AB$151:$BA$151,0)),0)+IFERROR(INDEX('Hoja de Trabajo para listado'!$BC$155:$CB$1048576,MATCH($A942,'Hoja de Trabajo para listado'!$BC$155:$BC$1048576,0),MATCH((CUADRO!K$5&amp;$E942),'Hoja de Trabajo para listado'!$BC$151:$CB$151,0)),0)+IFERROR(INDEX('Hoja de Trabajo para listado'!$DE$153:$DG$274,MATCH($A942,'Hoja de Trabajo para listado'!$DE$153:$DE$1048576,0),MATCH((CUADRO!K$5&amp;$E942),'Hoja de Trabajo para listado'!$DE$151:$DG$151,0)),0)+IFERROR(INDEX('Hoja de Trabajo para listado'!$CD$155:$DC$1048576,MATCH($A942,'Hoja de Trabajo para listado'!$CD$155:$CD$1048576,0),MATCH((CUADRO!K$5&amp;$E942),'Hoja de Trabajo para listado'!$CD$151:$DC$151,0)),0)</f>
        <v>0</v>
      </c>
      <c r="L942" s="243">
        <f ca="1">+IFERROR(INDEX('Hoja de Trabajo para listado'!$A$155:$Z$1048576,MATCH($A942,'Hoja de Trabajo para listado'!$A$155:$A$1048576,0),MATCH((CUADRO!L$5&amp;$E942),'Hoja de Trabajo para listado'!$A$151:$Z$151,0)),0)+IFERROR(INDEX('Hoja de Trabajo para listado'!$AB$155:$BA$1048576,MATCH($A942,'Hoja de Trabajo para listado'!$AB$155:$AB$1048576,0),MATCH((CUADRO!L$5&amp;$E942),'Hoja de Trabajo para listado'!$AB$151:$BA$151,0)),0)+IFERROR(INDEX('Hoja de Trabajo para listado'!$BC$155:$CB$1048576,MATCH($A942,'Hoja de Trabajo para listado'!$BC$155:$BC$1048576,0),MATCH((CUADRO!L$5&amp;$E942),'Hoja de Trabajo para listado'!$BC$151:$CB$151,0)),0)+IFERROR(INDEX('Hoja de Trabajo para listado'!$DE$153:$DG$274,MATCH($A942,'Hoja de Trabajo para listado'!$DE$153:$DE$1048576,0),MATCH((CUADRO!L$5&amp;$E942),'Hoja de Trabajo para listado'!$DE$151:$DG$151,0)),0)+IFERROR(INDEX('Hoja de Trabajo para listado'!$CD$155:$DC$1048576,MATCH($A942,'Hoja de Trabajo para listado'!$CD$155:$CD$1048576,0),MATCH((CUADRO!L$5&amp;$E942),'Hoja de Trabajo para listado'!$CD$151:$DC$151,0)),0)</f>
        <v>0</v>
      </c>
      <c r="M942" s="243">
        <f ca="1">+IFERROR(INDEX('Hoja de Trabajo para listado'!$A$155:$Z$1048576,MATCH($A942,'Hoja de Trabajo para listado'!$A$155:$A$1048576,0),MATCH((CUADRO!M$5&amp;$E942),'Hoja de Trabajo para listado'!$A$151:$Z$151,0)),0)+IFERROR(INDEX('Hoja de Trabajo para listado'!$AB$155:$BA$1048576,MATCH($A942,'Hoja de Trabajo para listado'!$AB$155:$AB$1048576,0),MATCH((CUADRO!M$5&amp;$E942),'Hoja de Trabajo para listado'!$AB$151:$BA$151,0)),0)+IFERROR(INDEX('Hoja de Trabajo para listado'!$BC$155:$CB$1048576,MATCH($A942,'Hoja de Trabajo para listado'!$BC$155:$BC$1048576,0),MATCH((CUADRO!M$5&amp;$E942),'Hoja de Trabajo para listado'!$BC$151:$CB$151,0)),0)+IFERROR(INDEX('Hoja de Trabajo para listado'!$DE$153:$DG$274,MATCH($A942,'Hoja de Trabajo para listado'!$DE$153:$DE$1048576,0),MATCH((CUADRO!M$5&amp;$E942),'Hoja de Trabajo para listado'!$DE$151:$DG$151,0)),0)+IFERROR(INDEX('Hoja de Trabajo para listado'!$CD$155:$DC$1048576,MATCH($A942,'Hoja de Trabajo para listado'!$CD$155:$CD$1048576,0),MATCH((CUADRO!M$5&amp;$E942),'Hoja de Trabajo para listado'!$CD$151:$DC$151,0)),0)</f>
        <v>0</v>
      </c>
      <c r="N942" s="243">
        <f ca="1">+IFERROR(INDEX('Hoja de Trabajo para listado'!$A$155:$Z$1048576,MATCH($A942,'Hoja de Trabajo para listado'!$A$155:$A$1048576,0),MATCH((CUADRO!N$5&amp;$E942),'Hoja de Trabajo para listado'!$A$151:$Z$151,0)),0)+IFERROR(INDEX('Hoja de Trabajo para listado'!$AB$155:$BA$1048576,MATCH($A942,'Hoja de Trabajo para listado'!$AB$155:$AB$1048576,0),MATCH((CUADRO!N$5&amp;$E942),'Hoja de Trabajo para listado'!$AB$151:$BA$151,0)),0)+IFERROR(INDEX('Hoja de Trabajo para listado'!$BC$155:$CB$1048576,MATCH($A942,'Hoja de Trabajo para listado'!$BC$155:$BC$1048576,0),MATCH((CUADRO!N$5&amp;$E942),'Hoja de Trabajo para listado'!$BC$151:$CB$151,0)),0)+IFERROR(INDEX('Hoja de Trabajo para listado'!$DE$153:$DG$274,MATCH($A942,'Hoja de Trabajo para listado'!$DE$153:$DE$1048576,0),MATCH((CUADRO!N$5&amp;$E942),'Hoja de Trabajo para listado'!$DE$151:$DG$151,0)),0)+IFERROR(INDEX('Hoja de Trabajo para listado'!$CD$155:$DC$1048576,MATCH($A942,'Hoja de Trabajo para listado'!$CD$155:$CD$1048576,0),MATCH((CUADRO!N$5&amp;$E942),'Hoja de Trabajo para listado'!$CD$151:$DC$151,0)),0)</f>
        <v>0</v>
      </c>
      <c r="O942" s="243">
        <f ca="1">+IFERROR(INDEX('Hoja de Trabajo para listado'!$A$155:$Z$1048576,MATCH($A942,'Hoja de Trabajo para listado'!$A$155:$A$1048576,0),MATCH((CUADRO!O$5&amp;$E942),'Hoja de Trabajo para listado'!$A$151:$Z$151,0)),0)+IFERROR(INDEX('Hoja de Trabajo para listado'!$AB$155:$BA$1048576,MATCH($A942,'Hoja de Trabajo para listado'!$AB$155:$AB$1048576,0),MATCH((CUADRO!O$5&amp;$E942),'Hoja de Trabajo para listado'!$AB$151:$BA$151,0)),0)+IFERROR(INDEX('Hoja de Trabajo para listado'!$BC$155:$CB$1048576,MATCH($A942,'Hoja de Trabajo para listado'!$BC$155:$BC$1048576,0),MATCH((CUADRO!O$5&amp;$E942),'Hoja de Trabajo para listado'!$BC$151:$CB$151,0)),0)+IFERROR(INDEX('Hoja de Trabajo para listado'!$DE$153:$DG$274,MATCH($A942,'Hoja de Trabajo para listado'!$DE$153:$DE$1048576,0),MATCH((CUADRO!O$5&amp;$E942),'Hoja de Trabajo para listado'!$DE$151:$DG$151,0)),0)+IFERROR(INDEX('Hoja de Trabajo para listado'!$CD$155:$DC$1048576,MATCH($A942,'Hoja de Trabajo para listado'!$CD$155:$CD$1048576,0),MATCH((CUADRO!O$5&amp;$E942),'Hoja de Trabajo para listado'!$CD$151:$DC$151,0)),0)</f>
        <v>0</v>
      </c>
      <c r="P942" s="243">
        <f ca="1">+IFERROR(INDEX('Hoja de Trabajo para listado'!$A$155:$Z$1048576,MATCH($A942,'Hoja de Trabajo para listado'!$A$155:$A$1048576,0),MATCH((CUADRO!P$5&amp;$E942),'Hoja de Trabajo para listado'!$A$151:$Z$151,0)),0)+IFERROR(INDEX('Hoja de Trabajo para listado'!$AB$155:$BA$1048576,MATCH($A942,'Hoja de Trabajo para listado'!$AB$155:$AB$1048576,0),MATCH((CUADRO!P$5&amp;$E942),'Hoja de Trabajo para listado'!$AB$151:$BA$151,0)),0)+IFERROR(INDEX('Hoja de Trabajo para listado'!$BC$155:$CB$1048576,MATCH($A942,'Hoja de Trabajo para listado'!$BC$155:$BC$1048576,0),MATCH((CUADRO!P$5&amp;$E942),'Hoja de Trabajo para listado'!$BC$151:$CB$151,0)),0)+IFERROR(INDEX('Hoja de Trabajo para listado'!$DE$153:$DG$274,MATCH($A942,'Hoja de Trabajo para listado'!$DE$153:$DE$1048576,0),MATCH((CUADRO!P$5&amp;$E942),'Hoja de Trabajo para listado'!$DE$151:$DG$151,0)),0)+IFERROR(INDEX('Hoja de Trabajo para listado'!$CD$155:$DC$1048576,MATCH($A942,'Hoja de Trabajo para listado'!$CD$155:$CD$1048576,0),MATCH((CUADRO!P$5&amp;$E942),'Hoja de Trabajo para listado'!$CD$151:$DC$151,0)),0)</f>
        <v>0</v>
      </c>
      <c r="Q942" s="243">
        <f ca="1">+IFERROR(INDEX('Hoja de Trabajo para listado'!$A$155:$Z$1048576,MATCH($A942,'Hoja de Trabajo para listado'!$A$155:$A$1048576,0),MATCH((CUADRO!Q$5&amp;$E942),'Hoja de Trabajo para listado'!$A$151:$Z$151,0)),0)+IFERROR(INDEX('Hoja de Trabajo para listado'!$AB$155:$BA$1048576,MATCH($A942,'Hoja de Trabajo para listado'!$AB$155:$AB$1048576,0),MATCH((CUADRO!Q$5&amp;$E942),'Hoja de Trabajo para listado'!$AB$151:$BA$151,0)),0)+IFERROR(INDEX('Hoja de Trabajo para listado'!$BC$155:$CB$1048576,MATCH($A942,'Hoja de Trabajo para listado'!$BC$155:$BC$1048576,0),MATCH((CUADRO!Q$5&amp;$E942),'Hoja de Trabajo para listado'!$BC$151:$CB$151,0)),0)+IFERROR(INDEX('Hoja de Trabajo para listado'!$DE$153:$DG$274,MATCH($A942,'Hoja de Trabajo para listado'!$DE$153:$DE$1048576,0),MATCH((CUADRO!Q$5&amp;$E942),'Hoja de Trabajo para listado'!$DE$151:$DG$151,0)),0)+IFERROR(INDEX('Hoja de Trabajo para listado'!$CD$155:$DC$1048576,MATCH($A942,'Hoja de Trabajo para listado'!$CD$155:$CD$1048576,0),MATCH((CUADRO!Q$5&amp;$E942),'Hoja de Trabajo para listado'!$CD$151:$DC$151,0)),0)</f>
        <v>0</v>
      </c>
      <c r="R942" s="243">
        <f t="shared" ca="1" si="31"/>
        <v>0</v>
      </c>
      <c r="S942" s="249"/>
      <c r="T942" s="243">
        <f ca="1">+T943</f>
        <v>0</v>
      </c>
      <c r="U942" s="242">
        <f t="shared" si="32"/>
        <v>1</v>
      </c>
      <c r="V942" s="333" t="str">
        <f>+VLOOKUP(A942,bd_lista!$A$3:$E$590,5,FALSE)</f>
        <v>Gobiernos Autonomos Municipales</v>
      </c>
      <c r="W942" s="383" t="str">
        <f>+V942</f>
        <v>Gobiernos Autonomos Municipales</v>
      </c>
      <c r="X942" s="242">
        <f>+VLOOKUP(A942,[3]Sheet1!$A$13:$D$744,4,FALSE)</f>
        <v>0</v>
      </c>
      <c r="Y942" s="242" t="e">
        <f>+VLOOKUP(X942,bd_lista!$A$3:$C$590,3,FALSE)</f>
        <v>#N/A</v>
      </c>
      <c r="Z942" s="294">
        <f>+X942</f>
        <v>0</v>
      </c>
      <c r="AA942" s="295" t="e">
        <f>+Y942</f>
        <v>#N/A</v>
      </c>
    </row>
    <row r="943" spans="1:27" customFormat="1" ht="15" hidden="1" customHeight="1">
      <c r="A943" s="32">
        <v>1704</v>
      </c>
      <c r="B943" s="389"/>
      <c r="C943" s="247" t="str">
        <f>+VLOOKUP(A943,bd_lista!$A$3:$C$590,3,FALSE)</f>
        <v>Gobierno Autónomo Municipal de La Guardia</v>
      </c>
      <c r="D943" s="386"/>
      <c r="E943" s="244" t="s">
        <v>1305</v>
      </c>
      <c r="F943" s="245">
        <f ca="1">+IFERROR(INDEX('Hoja de Trabajo para listado'!$A$155:$Z$1048576,MATCH($A943,'Hoja de Trabajo para listado'!$A$155:$A$1048576,0),MATCH((CUADRO!F$5&amp;$E943),'Hoja de Trabajo para listado'!$A$151:$Z$151,0)),0)+IFERROR(INDEX('Hoja de Trabajo para listado'!$AB$155:$BA$1048576,MATCH($A943,'Hoja de Trabajo para listado'!$AB$155:$AB$1048576,0),MATCH((CUADRO!F$5&amp;$E943),'Hoja de Trabajo para listado'!$AB$151:$BA$151,0)),0)+IFERROR(INDEX('Hoja de Trabajo para listado'!$BC$155:$CB$1048576,MATCH($A943,'Hoja de Trabajo para listado'!$BC$155:$BC$1048576,0),MATCH((CUADRO!F$5&amp;$E943),'Hoja de Trabajo para listado'!$BC$151:$CB$151,0)),0)+IFERROR(INDEX('Hoja de Trabajo para listado'!$DE$153:$DG$274,MATCH($A943,'Hoja de Trabajo para listado'!$DE$153:$DE$1048576,0),MATCH((CUADRO!F$5&amp;$E943),'Hoja de Trabajo para listado'!$DE$151:$DG$151,0)),0)+IFERROR(INDEX('Hoja de Trabajo para listado'!$CD$155:$DC$1048576,MATCH($A943,'Hoja de Trabajo para listado'!$CD$155:$CD$1048576,0),MATCH((CUADRO!F$5&amp;$E943),'Hoja de Trabajo para listado'!$CD$151:$DC$151,0)),0)</f>
        <v>0</v>
      </c>
      <c r="G943" s="245">
        <f ca="1">+IFERROR(INDEX('Hoja de Trabajo para listado'!$A$155:$Z$1048576,MATCH($A943,'Hoja de Trabajo para listado'!$A$155:$A$1048576,0),MATCH((CUADRO!G$5&amp;$E943),'Hoja de Trabajo para listado'!$A$151:$Z$151,0)),0)+IFERROR(INDEX('Hoja de Trabajo para listado'!$AB$155:$BA$1048576,MATCH($A943,'Hoja de Trabajo para listado'!$AB$155:$AB$1048576,0),MATCH((CUADRO!G$5&amp;$E943),'Hoja de Trabajo para listado'!$AB$151:$BA$151,0)),0)+IFERROR(INDEX('Hoja de Trabajo para listado'!$BC$155:$CB$1048576,MATCH($A943,'Hoja de Trabajo para listado'!$BC$155:$BC$1048576,0),MATCH((CUADRO!G$5&amp;$E943),'Hoja de Trabajo para listado'!$BC$151:$CB$151,0)),0)+IFERROR(INDEX('Hoja de Trabajo para listado'!$DE$153:$DG$274,MATCH($A943,'Hoja de Trabajo para listado'!$DE$153:$DE$1048576,0),MATCH((CUADRO!G$5&amp;$E943),'Hoja de Trabajo para listado'!$DE$151:$DG$151,0)),0)+IFERROR(INDEX('Hoja de Trabajo para listado'!$CD$155:$DC$1048576,MATCH($A943,'Hoja de Trabajo para listado'!$CD$155:$CD$1048576,0),MATCH((CUADRO!G$5&amp;$E943),'Hoja de Trabajo para listado'!$CD$151:$DC$151,0)),0)</f>
        <v>0</v>
      </c>
      <c r="H943" s="245">
        <f ca="1">+IFERROR(INDEX('Hoja de Trabajo para listado'!$A$155:$Z$1048576,MATCH($A943,'Hoja de Trabajo para listado'!$A$155:$A$1048576,0),MATCH((CUADRO!H$5&amp;$E943),'Hoja de Trabajo para listado'!$A$151:$Z$151,0)),0)+IFERROR(INDEX('Hoja de Trabajo para listado'!$AB$155:$BA$1048576,MATCH($A943,'Hoja de Trabajo para listado'!$AB$155:$AB$1048576,0),MATCH((CUADRO!H$5&amp;$E943),'Hoja de Trabajo para listado'!$AB$151:$BA$151,0)),0)+IFERROR(INDEX('Hoja de Trabajo para listado'!$BC$155:$CB$1048576,MATCH($A943,'Hoja de Trabajo para listado'!$BC$155:$BC$1048576,0),MATCH((CUADRO!H$5&amp;$E943),'Hoja de Trabajo para listado'!$BC$151:$CB$151,0)),0)+IFERROR(INDEX('Hoja de Trabajo para listado'!$DE$153:$DG$274,MATCH($A943,'Hoja de Trabajo para listado'!$DE$153:$DE$1048576,0),MATCH((CUADRO!H$5&amp;$E943),'Hoja de Trabajo para listado'!$DE$151:$DG$151,0)),0)+IFERROR(INDEX('Hoja de Trabajo para listado'!$CD$155:$DC$1048576,MATCH($A943,'Hoja de Trabajo para listado'!$CD$155:$CD$1048576,0),MATCH((CUADRO!H$5&amp;$E943),'Hoja de Trabajo para listado'!$CD$151:$DC$151,0)),0)</f>
        <v>0</v>
      </c>
      <c r="I943" s="245">
        <f ca="1">+IFERROR(INDEX('Hoja de Trabajo para listado'!$A$155:$Z$1048576,MATCH($A943,'Hoja de Trabajo para listado'!$A$155:$A$1048576,0),MATCH((CUADRO!I$5&amp;$E943),'Hoja de Trabajo para listado'!$A$151:$Z$151,0)),0)+IFERROR(INDEX('Hoja de Trabajo para listado'!$AB$155:$BA$1048576,MATCH($A943,'Hoja de Trabajo para listado'!$AB$155:$AB$1048576,0),MATCH((CUADRO!I$5&amp;$E943),'Hoja de Trabajo para listado'!$AB$151:$BA$151,0)),0)+IFERROR(INDEX('Hoja de Trabajo para listado'!$BC$155:$CB$1048576,MATCH($A943,'Hoja de Trabajo para listado'!$BC$155:$BC$1048576,0),MATCH((CUADRO!I$5&amp;$E943),'Hoja de Trabajo para listado'!$BC$151:$CB$151,0)),0)+IFERROR(INDEX('Hoja de Trabajo para listado'!$DE$153:$DG$274,MATCH($A943,'Hoja de Trabajo para listado'!$DE$153:$DE$1048576,0),MATCH((CUADRO!I$5&amp;$E943),'Hoja de Trabajo para listado'!$DE$151:$DG$151,0)),0)+IFERROR(INDEX('Hoja de Trabajo para listado'!$CD$155:$DC$1048576,MATCH($A943,'Hoja de Trabajo para listado'!$CD$155:$CD$1048576,0),MATCH((CUADRO!I$5&amp;$E943),'Hoja de Trabajo para listado'!$CD$151:$DC$151,0)),0)</f>
        <v>0</v>
      </c>
      <c r="J943" s="245">
        <f ca="1">+IFERROR(INDEX('Hoja de Trabajo para listado'!$A$155:$Z$1048576,MATCH($A943,'Hoja de Trabajo para listado'!$A$155:$A$1048576,0),MATCH((CUADRO!J$5&amp;$E943),'Hoja de Trabajo para listado'!$A$151:$Z$151,0)),0)+IFERROR(INDEX('Hoja de Trabajo para listado'!$AB$155:$BA$1048576,MATCH($A943,'Hoja de Trabajo para listado'!$AB$155:$AB$1048576,0),MATCH((CUADRO!J$5&amp;$E943),'Hoja de Trabajo para listado'!$AB$151:$BA$151,0)),0)+IFERROR(INDEX('Hoja de Trabajo para listado'!$BC$155:$CB$1048576,MATCH($A943,'Hoja de Trabajo para listado'!$BC$155:$BC$1048576,0),MATCH((CUADRO!J$5&amp;$E943),'Hoja de Trabajo para listado'!$BC$151:$CB$151,0)),0)+IFERROR(INDEX('Hoja de Trabajo para listado'!$DE$153:$DG$274,MATCH($A943,'Hoja de Trabajo para listado'!$DE$153:$DE$1048576,0),MATCH((CUADRO!J$5&amp;$E943),'Hoja de Trabajo para listado'!$DE$151:$DG$151,0)),0)+IFERROR(INDEX('Hoja de Trabajo para listado'!$CD$155:$DC$1048576,MATCH($A943,'Hoja de Trabajo para listado'!$CD$155:$CD$1048576,0),MATCH((CUADRO!J$5&amp;$E943),'Hoja de Trabajo para listado'!$CD$151:$DC$151,0)),0)</f>
        <v>0</v>
      </c>
      <c r="K943" s="245">
        <f ca="1">+IFERROR(INDEX('Hoja de Trabajo para listado'!$A$155:$Z$1048576,MATCH($A943,'Hoja de Trabajo para listado'!$A$155:$A$1048576,0),MATCH((CUADRO!K$5&amp;$E943),'Hoja de Trabajo para listado'!$A$151:$Z$151,0)),0)+IFERROR(INDEX('Hoja de Trabajo para listado'!$AB$155:$BA$1048576,MATCH($A943,'Hoja de Trabajo para listado'!$AB$155:$AB$1048576,0),MATCH((CUADRO!K$5&amp;$E943),'Hoja de Trabajo para listado'!$AB$151:$BA$151,0)),0)+IFERROR(INDEX('Hoja de Trabajo para listado'!$BC$155:$CB$1048576,MATCH($A943,'Hoja de Trabajo para listado'!$BC$155:$BC$1048576,0),MATCH((CUADRO!K$5&amp;$E943),'Hoja de Trabajo para listado'!$BC$151:$CB$151,0)),0)+IFERROR(INDEX('Hoja de Trabajo para listado'!$DE$153:$DG$274,MATCH($A943,'Hoja de Trabajo para listado'!$DE$153:$DE$1048576,0),MATCH((CUADRO!K$5&amp;$E943),'Hoja de Trabajo para listado'!$DE$151:$DG$151,0)),0)+IFERROR(INDEX('Hoja de Trabajo para listado'!$CD$155:$DC$1048576,MATCH($A943,'Hoja de Trabajo para listado'!$CD$155:$CD$1048576,0),MATCH((CUADRO!K$5&amp;$E943),'Hoja de Trabajo para listado'!$CD$151:$DC$151,0)),0)</f>
        <v>0</v>
      </c>
      <c r="L943" s="245">
        <f ca="1">+IFERROR(INDEX('Hoja de Trabajo para listado'!$A$155:$Z$1048576,MATCH($A943,'Hoja de Trabajo para listado'!$A$155:$A$1048576,0),MATCH((CUADRO!L$5&amp;$E943),'Hoja de Trabajo para listado'!$A$151:$Z$151,0)),0)+IFERROR(INDEX('Hoja de Trabajo para listado'!$AB$155:$BA$1048576,MATCH($A943,'Hoja de Trabajo para listado'!$AB$155:$AB$1048576,0),MATCH((CUADRO!L$5&amp;$E943),'Hoja de Trabajo para listado'!$AB$151:$BA$151,0)),0)+IFERROR(INDEX('Hoja de Trabajo para listado'!$BC$155:$CB$1048576,MATCH($A943,'Hoja de Trabajo para listado'!$BC$155:$BC$1048576,0),MATCH((CUADRO!L$5&amp;$E943),'Hoja de Trabajo para listado'!$BC$151:$CB$151,0)),0)+IFERROR(INDEX('Hoja de Trabajo para listado'!$DE$153:$DG$274,MATCH($A943,'Hoja de Trabajo para listado'!$DE$153:$DE$1048576,0),MATCH((CUADRO!L$5&amp;$E943),'Hoja de Trabajo para listado'!$DE$151:$DG$151,0)),0)+IFERROR(INDEX('Hoja de Trabajo para listado'!$CD$155:$DC$1048576,MATCH($A943,'Hoja de Trabajo para listado'!$CD$155:$CD$1048576,0),MATCH((CUADRO!L$5&amp;$E943),'Hoja de Trabajo para listado'!$CD$151:$DC$151,0)),0)</f>
        <v>0</v>
      </c>
      <c r="M943" s="245">
        <f ca="1">+IFERROR(INDEX('Hoja de Trabajo para listado'!$A$155:$Z$1048576,MATCH($A943,'Hoja de Trabajo para listado'!$A$155:$A$1048576,0),MATCH((CUADRO!M$5&amp;$E943),'Hoja de Trabajo para listado'!$A$151:$Z$151,0)),0)+IFERROR(INDEX('Hoja de Trabajo para listado'!$AB$155:$BA$1048576,MATCH($A943,'Hoja de Trabajo para listado'!$AB$155:$AB$1048576,0),MATCH((CUADRO!M$5&amp;$E943),'Hoja de Trabajo para listado'!$AB$151:$BA$151,0)),0)+IFERROR(INDEX('Hoja de Trabajo para listado'!$BC$155:$CB$1048576,MATCH($A943,'Hoja de Trabajo para listado'!$BC$155:$BC$1048576,0),MATCH((CUADRO!M$5&amp;$E943),'Hoja de Trabajo para listado'!$BC$151:$CB$151,0)),0)+IFERROR(INDEX('Hoja de Trabajo para listado'!$DE$153:$DG$274,MATCH($A943,'Hoja de Trabajo para listado'!$DE$153:$DE$1048576,0),MATCH((CUADRO!M$5&amp;$E943),'Hoja de Trabajo para listado'!$DE$151:$DG$151,0)),0)+IFERROR(INDEX('Hoja de Trabajo para listado'!$CD$155:$DC$1048576,MATCH($A943,'Hoja de Trabajo para listado'!$CD$155:$CD$1048576,0),MATCH((CUADRO!M$5&amp;$E943),'Hoja de Trabajo para listado'!$CD$151:$DC$151,0)),0)</f>
        <v>0</v>
      </c>
      <c r="N943" s="245">
        <f ca="1">+IFERROR(INDEX('Hoja de Trabajo para listado'!$A$155:$Z$1048576,MATCH($A943,'Hoja de Trabajo para listado'!$A$155:$A$1048576,0),MATCH((CUADRO!N$5&amp;$E943),'Hoja de Trabajo para listado'!$A$151:$Z$151,0)),0)+IFERROR(INDEX('Hoja de Trabajo para listado'!$AB$155:$BA$1048576,MATCH($A943,'Hoja de Trabajo para listado'!$AB$155:$AB$1048576,0),MATCH((CUADRO!N$5&amp;$E943),'Hoja de Trabajo para listado'!$AB$151:$BA$151,0)),0)+IFERROR(INDEX('Hoja de Trabajo para listado'!$BC$155:$CB$1048576,MATCH($A943,'Hoja de Trabajo para listado'!$BC$155:$BC$1048576,0),MATCH((CUADRO!N$5&amp;$E943),'Hoja de Trabajo para listado'!$BC$151:$CB$151,0)),0)+IFERROR(INDEX('Hoja de Trabajo para listado'!$DE$153:$DG$274,MATCH($A943,'Hoja de Trabajo para listado'!$DE$153:$DE$1048576,0),MATCH((CUADRO!N$5&amp;$E943),'Hoja de Trabajo para listado'!$DE$151:$DG$151,0)),0)+IFERROR(INDEX('Hoja de Trabajo para listado'!$CD$155:$DC$1048576,MATCH($A943,'Hoja de Trabajo para listado'!$CD$155:$CD$1048576,0),MATCH((CUADRO!N$5&amp;$E943),'Hoja de Trabajo para listado'!$CD$151:$DC$151,0)),0)</f>
        <v>0</v>
      </c>
      <c r="O943" s="245">
        <f ca="1">+IFERROR(INDEX('Hoja de Trabajo para listado'!$A$155:$Z$1048576,MATCH($A943,'Hoja de Trabajo para listado'!$A$155:$A$1048576,0),MATCH((CUADRO!O$5&amp;$E943),'Hoja de Trabajo para listado'!$A$151:$Z$151,0)),0)+IFERROR(INDEX('Hoja de Trabajo para listado'!$AB$155:$BA$1048576,MATCH($A943,'Hoja de Trabajo para listado'!$AB$155:$AB$1048576,0),MATCH((CUADRO!O$5&amp;$E943),'Hoja de Trabajo para listado'!$AB$151:$BA$151,0)),0)+IFERROR(INDEX('Hoja de Trabajo para listado'!$BC$155:$CB$1048576,MATCH($A943,'Hoja de Trabajo para listado'!$BC$155:$BC$1048576,0),MATCH((CUADRO!O$5&amp;$E943),'Hoja de Trabajo para listado'!$BC$151:$CB$151,0)),0)+IFERROR(INDEX('Hoja de Trabajo para listado'!$DE$153:$DG$274,MATCH($A943,'Hoja de Trabajo para listado'!$DE$153:$DE$1048576,0),MATCH((CUADRO!O$5&amp;$E943),'Hoja de Trabajo para listado'!$DE$151:$DG$151,0)),0)+IFERROR(INDEX('Hoja de Trabajo para listado'!$CD$155:$DC$1048576,MATCH($A943,'Hoja de Trabajo para listado'!$CD$155:$CD$1048576,0),MATCH((CUADRO!O$5&amp;$E943),'Hoja de Trabajo para listado'!$CD$151:$DC$151,0)),0)</f>
        <v>0</v>
      </c>
      <c r="P943" s="245">
        <f ca="1">+IFERROR(INDEX('Hoja de Trabajo para listado'!$A$155:$Z$1048576,MATCH($A943,'Hoja de Trabajo para listado'!$A$155:$A$1048576,0),MATCH((CUADRO!P$5&amp;$E943),'Hoja de Trabajo para listado'!$A$151:$Z$151,0)),0)+IFERROR(INDEX('Hoja de Trabajo para listado'!$AB$155:$BA$1048576,MATCH($A943,'Hoja de Trabajo para listado'!$AB$155:$AB$1048576,0),MATCH((CUADRO!P$5&amp;$E943),'Hoja de Trabajo para listado'!$AB$151:$BA$151,0)),0)+IFERROR(INDEX('Hoja de Trabajo para listado'!$BC$155:$CB$1048576,MATCH($A943,'Hoja de Trabajo para listado'!$BC$155:$BC$1048576,0),MATCH((CUADRO!P$5&amp;$E943),'Hoja de Trabajo para listado'!$BC$151:$CB$151,0)),0)+IFERROR(INDEX('Hoja de Trabajo para listado'!$DE$153:$DG$274,MATCH($A943,'Hoja de Trabajo para listado'!$DE$153:$DE$1048576,0),MATCH((CUADRO!P$5&amp;$E943),'Hoja de Trabajo para listado'!$DE$151:$DG$151,0)),0)+IFERROR(INDEX('Hoja de Trabajo para listado'!$CD$155:$DC$1048576,MATCH($A943,'Hoja de Trabajo para listado'!$CD$155:$CD$1048576,0),MATCH((CUADRO!P$5&amp;$E943),'Hoja de Trabajo para listado'!$CD$151:$DC$151,0)),0)</f>
        <v>0</v>
      </c>
      <c r="Q943" s="245">
        <f ca="1">+IFERROR(INDEX('Hoja de Trabajo para listado'!$A$155:$Z$1048576,MATCH($A943,'Hoja de Trabajo para listado'!$A$155:$A$1048576,0),MATCH((CUADRO!Q$5&amp;$E943),'Hoja de Trabajo para listado'!$A$151:$Z$151,0)),0)+IFERROR(INDEX('Hoja de Trabajo para listado'!$AB$155:$BA$1048576,MATCH($A943,'Hoja de Trabajo para listado'!$AB$155:$AB$1048576,0),MATCH((CUADRO!Q$5&amp;$E943),'Hoja de Trabajo para listado'!$AB$151:$BA$151,0)),0)+IFERROR(INDEX('Hoja de Trabajo para listado'!$BC$155:$CB$1048576,MATCH($A943,'Hoja de Trabajo para listado'!$BC$155:$BC$1048576,0),MATCH((CUADRO!Q$5&amp;$E943),'Hoja de Trabajo para listado'!$BC$151:$CB$151,0)),0)+IFERROR(INDEX('Hoja de Trabajo para listado'!$DE$153:$DG$274,MATCH($A943,'Hoja de Trabajo para listado'!$DE$153:$DE$1048576,0),MATCH((CUADRO!Q$5&amp;$E943),'Hoja de Trabajo para listado'!$DE$151:$DG$151,0)),0)+IFERROR(INDEX('Hoja de Trabajo para listado'!$CD$155:$DC$1048576,MATCH($A943,'Hoja de Trabajo para listado'!$CD$155:$CD$1048576,0),MATCH((CUADRO!Q$5&amp;$E943),'Hoja de Trabajo para listado'!$CD$151:$DC$151,0)),0)</f>
        <v>0</v>
      </c>
      <c r="R943" s="245">
        <f t="shared" ca="1" si="31"/>
        <v>0</v>
      </c>
      <c r="S943" s="259">
        <f ca="1">+R942+R943</f>
        <v>0</v>
      </c>
      <c r="T943" s="245">
        <f ca="1">+S943</f>
        <v>0</v>
      </c>
      <c r="U943" s="244">
        <f t="shared" si="32"/>
        <v>2</v>
      </c>
      <c r="V943" s="333" t="str">
        <f>+VLOOKUP(A943,bd_lista!$A$3:$E$590,5,FALSE)</f>
        <v>Gobiernos Autonomos Municipales</v>
      </c>
      <c r="W943" s="384"/>
      <c r="X943" s="242">
        <f>+VLOOKUP(A943,[3]Sheet1!$A$13:$D$744,4,FALSE)</f>
        <v>0</v>
      </c>
      <c r="Y943" s="242" t="e">
        <f>+VLOOKUP(X943,bd_lista!$A$3:$C$590,3,FALSE)</f>
        <v>#N/A</v>
      </c>
      <c r="Z943" s="292"/>
      <c r="AA943" s="293"/>
    </row>
    <row r="944" spans="1:27" customFormat="1" ht="15" hidden="1" customHeight="1">
      <c r="A944" s="32">
        <v>1705</v>
      </c>
      <c r="B944" s="388">
        <f>+A944</f>
        <v>1705</v>
      </c>
      <c r="C944" s="247" t="str">
        <f>+VLOOKUP(A944,bd_lista!$A$3:$C$590,3,FALSE)</f>
        <v>Gobierno Autónomo Municipal de El Torno</v>
      </c>
      <c r="D944" s="385" t="str">
        <f>+C944</f>
        <v>Gobierno Autónomo Municipal de El Torno</v>
      </c>
      <c r="E944" s="242" t="s">
        <v>1304</v>
      </c>
      <c r="F944" s="243">
        <f ca="1">+IFERROR(INDEX('Hoja de Trabajo para listado'!$A$155:$Z$1048576,MATCH($A944,'Hoja de Trabajo para listado'!$A$155:$A$1048576,0),MATCH((CUADRO!F$5&amp;$E944),'Hoja de Trabajo para listado'!$A$151:$Z$151,0)),0)+IFERROR(INDEX('Hoja de Trabajo para listado'!$AB$155:$BA$1048576,MATCH($A944,'Hoja de Trabajo para listado'!$AB$155:$AB$1048576,0),MATCH((CUADRO!F$5&amp;$E944),'Hoja de Trabajo para listado'!$AB$151:$BA$151,0)),0)+IFERROR(INDEX('Hoja de Trabajo para listado'!$BC$155:$CB$1048576,MATCH($A944,'Hoja de Trabajo para listado'!$BC$155:$BC$1048576,0),MATCH((CUADRO!F$5&amp;$E944),'Hoja de Trabajo para listado'!$BC$151:$CB$151,0)),0)+IFERROR(INDEX('Hoja de Trabajo para listado'!$DE$153:$DG$274,MATCH($A944,'Hoja de Trabajo para listado'!$DE$153:$DE$1048576,0),MATCH((CUADRO!F$5&amp;$E944),'Hoja de Trabajo para listado'!$DE$151:$DG$151,0)),0)+IFERROR(INDEX('Hoja de Trabajo para listado'!$CD$155:$DC$1048576,MATCH($A944,'Hoja de Trabajo para listado'!$CD$155:$CD$1048576,0),MATCH((CUADRO!F$5&amp;$E944),'Hoja de Trabajo para listado'!$CD$151:$DC$151,0)),0)</f>
        <v>0</v>
      </c>
      <c r="G944" s="243">
        <f ca="1">+IFERROR(INDEX('Hoja de Trabajo para listado'!$A$155:$Z$1048576,MATCH($A944,'Hoja de Trabajo para listado'!$A$155:$A$1048576,0),MATCH((CUADRO!G$5&amp;$E944),'Hoja de Trabajo para listado'!$A$151:$Z$151,0)),0)+IFERROR(INDEX('Hoja de Trabajo para listado'!$AB$155:$BA$1048576,MATCH($A944,'Hoja de Trabajo para listado'!$AB$155:$AB$1048576,0),MATCH((CUADRO!G$5&amp;$E944),'Hoja de Trabajo para listado'!$AB$151:$BA$151,0)),0)+IFERROR(INDEX('Hoja de Trabajo para listado'!$BC$155:$CB$1048576,MATCH($A944,'Hoja de Trabajo para listado'!$BC$155:$BC$1048576,0),MATCH((CUADRO!G$5&amp;$E944),'Hoja de Trabajo para listado'!$BC$151:$CB$151,0)),0)+IFERROR(INDEX('Hoja de Trabajo para listado'!$DE$153:$DG$274,MATCH($A944,'Hoja de Trabajo para listado'!$DE$153:$DE$1048576,0),MATCH((CUADRO!G$5&amp;$E944),'Hoja de Trabajo para listado'!$DE$151:$DG$151,0)),0)+IFERROR(INDEX('Hoja de Trabajo para listado'!$CD$155:$DC$1048576,MATCH($A944,'Hoja de Trabajo para listado'!$CD$155:$CD$1048576,0),MATCH((CUADRO!G$5&amp;$E944),'Hoja de Trabajo para listado'!$CD$151:$DC$151,0)),0)</f>
        <v>0</v>
      </c>
      <c r="H944" s="243">
        <f ca="1">+IFERROR(INDEX('Hoja de Trabajo para listado'!$A$155:$Z$1048576,MATCH($A944,'Hoja de Trabajo para listado'!$A$155:$A$1048576,0),MATCH((CUADRO!H$5&amp;$E944),'Hoja de Trabajo para listado'!$A$151:$Z$151,0)),0)+IFERROR(INDEX('Hoja de Trabajo para listado'!$AB$155:$BA$1048576,MATCH($A944,'Hoja de Trabajo para listado'!$AB$155:$AB$1048576,0),MATCH((CUADRO!H$5&amp;$E944),'Hoja de Trabajo para listado'!$AB$151:$BA$151,0)),0)+IFERROR(INDEX('Hoja de Trabajo para listado'!$BC$155:$CB$1048576,MATCH($A944,'Hoja de Trabajo para listado'!$BC$155:$BC$1048576,0),MATCH((CUADRO!H$5&amp;$E944),'Hoja de Trabajo para listado'!$BC$151:$CB$151,0)),0)+IFERROR(INDEX('Hoja de Trabajo para listado'!$DE$153:$DG$274,MATCH($A944,'Hoja de Trabajo para listado'!$DE$153:$DE$1048576,0),MATCH((CUADRO!H$5&amp;$E944),'Hoja de Trabajo para listado'!$DE$151:$DG$151,0)),0)+IFERROR(INDEX('Hoja de Trabajo para listado'!$CD$155:$DC$1048576,MATCH($A944,'Hoja de Trabajo para listado'!$CD$155:$CD$1048576,0),MATCH((CUADRO!H$5&amp;$E944),'Hoja de Trabajo para listado'!$CD$151:$DC$151,0)),0)</f>
        <v>0</v>
      </c>
      <c r="I944" s="243">
        <f ca="1">+IFERROR(INDEX('Hoja de Trabajo para listado'!$A$155:$Z$1048576,MATCH($A944,'Hoja de Trabajo para listado'!$A$155:$A$1048576,0),MATCH((CUADRO!I$5&amp;$E944),'Hoja de Trabajo para listado'!$A$151:$Z$151,0)),0)+IFERROR(INDEX('Hoja de Trabajo para listado'!$AB$155:$BA$1048576,MATCH($A944,'Hoja de Trabajo para listado'!$AB$155:$AB$1048576,0),MATCH((CUADRO!I$5&amp;$E944),'Hoja de Trabajo para listado'!$AB$151:$BA$151,0)),0)+IFERROR(INDEX('Hoja de Trabajo para listado'!$BC$155:$CB$1048576,MATCH($A944,'Hoja de Trabajo para listado'!$BC$155:$BC$1048576,0),MATCH((CUADRO!I$5&amp;$E944),'Hoja de Trabajo para listado'!$BC$151:$CB$151,0)),0)+IFERROR(INDEX('Hoja de Trabajo para listado'!$DE$153:$DG$274,MATCH($A944,'Hoja de Trabajo para listado'!$DE$153:$DE$1048576,0),MATCH((CUADRO!I$5&amp;$E944),'Hoja de Trabajo para listado'!$DE$151:$DG$151,0)),0)+IFERROR(INDEX('Hoja de Trabajo para listado'!$CD$155:$DC$1048576,MATCH($A944,'Hoja de Trabajo para listado'!$CD$155:$CD$1048576,0),MATCH((CUADRO!I$5&amp;$E944),'Hoja de Trabajo para listado'!$CD$151:$DC$151,0)),0)</f>
        <v>0</v>
      </c>
      <c r="J944" s="243">
        <f ca="1">+IFERROR(INDEX('Hoja de Trabajo para listado'!$A$155:$Z$1048576,MATCH($A944,'Hoja de Trabajo para listado'!$A$155:$A$1048576,0),MATCH((CUADRO!J$5&amp;$E944),'Hoja de Trabajo para listado'!$A$151:$Z$151,0)),0)+IFERROR(INDEX('Hoja de Trabajo para listado'!$AB$155:$BA$1048576,MATCH($A944,'Hoja de Trabajo para listado'!$AB$155:$AB$1048576,0),MATCH((CUADRO!J$5&amp;$E944),'Hoja de Trabajo para listado'!$AB$151:$BA$151,0)),0)+IFERROR(INDEX('Hoja de Trabajo para listado'!$BC$155:$CB$1048576,MATCH($A944,'Hoja de Trabajo para listado'!$BC$155:$BC$1048576,0),MATCH((CUADRO!J$5&amp;$E944),'Hoja de Trabajo para listado'!$BC$151:$CB$151,0)),0)+IFERROR(INDEX('Hoja de Trabajo para listado'!$DE$153:$DG$274,MATCH($A944,'Hoja de Trabajo para listado'!$DE$153:$DE$1048576,0),MATCH((CUADRO!J$5&amp;$E944),'Hoja de Trabajo para listado'!$DE$151:$DG$151,0)),0)+IFERROR(INDEX('Hoja de Trabajo para listado'!$CD$155:$DC$1048576,MATCH($A944,'Hoja de Trabajo para listado'!$CD$155:$CD$1048576,0),MATCH((CUADRO!J$5&amp;$E944),'Hoja de Trabajo para listado'!$CD$151:$DC$151,0)),0)</f>
        <v>0</v>
      </c>
      <c r="K944" s="243">
        <f ca="1">+IFERROR(INDEX('Hoja de Trabajo para listado'!$A$155:$Z$1048576,MATCH($A944,'Hoja de Trabajo para listado'!$A$155:$A$1048576,0),MATCH((CUADRO!K$5&amp;$E944),'Hoja de Trabajo para listado'!$A$151:$Z$151,0)),0)+IFERROR(INDEX('Hoja de Trabajo para listado'!$AB$155:$BA$1048576,MATCH($A944,'Hoja de Trabajo para listado'!$AB$155:$AB$1048576,0),MATCH((CUADRO!K$5&amp;$E944),'Hoja de Trabajo para listado'!$AB$151:$BA$151,0)),0)+IFERROR(INDEX('Hoja de Trabajo para listado'!$BC$155:$CB$1048576,MATCH($A944,'Hoja de Trabajo para listado'!$BC$155:$BC$1048576,0),MATCH((CUADRO!K$5&amp;$E944),'Hoja de Trabajo para listado'!$BC$151:$CB$151,0)),0)+IFERROR(INDEX('Hoja de Trabajo para listado'!$DE$153:$DG$274,MATCH($A944,'Hoja de Trabajo para listado'!$DE$153:$DE$1048576,0),MATCH((CUADRO!K$5&amp;$E944),'Hoja de Trabajo para listado'!$DE$151:$DG$151,0)),0)+IFERROR(INDEX('Hoja de Trabajo para listado'!$CD$155:$DC$1048576,MATCH($A944,'Hoja de Trabajo para listado'!$CD$155:$CD$1048576,0),MATCH((CUADRO!K$5&amp;$E944),'Hoja de Trabajo para listado'!$CD$151:$DC$151,0)),0)</f>
        <v>0</v>
      </c>
      <c r="L944" s="243">
        <f ca="1">+IFERROR(INDEX('Hoja de Trabajo para listado'!$A$155:$Z$1048576,MATCH($A944,'Hoja de Trabajo para listado'!$A$155:$A$1048576,0),MATCH((CUADRO!L$5&amp;$E944),'Hoja de Trabajo para listado'!$A$151:$Z$151,0)),0)+IFERROR(INDEX('Hoja de Trabajo para listado'!$AB$155:$BA$1048576,MATCH($A944,'Hoja de Trabajo para listado'!$AB$155:$AB$1048576,0),MATCH((CUADRO!L$5&amp;$E944),'Hoja de Trabajo para listado'!$AB$151:$BA$151,0)),0)+IFERROR(INDEX('Hoja de Trabajo para listado'!$BC$155:$CB$1048576,MATCH($A944,'Hoja de Trabajo para listado'!$BC$155:$BC$1048576,0),MATCH((CUADRO!L$5&amp;$E944),'Hoja de Trabajo para listado'!$BC$151:$CB$151,0)),0)+IFERROR(INDEX('Hoja de Trabajo para listado'!$DE$153:$DG$274,MATCH($A944,'Hoja de Trabajo para listado'!$DE$153:$DE$1048576,0),MATCH((CUADRO!L$5&amp;$E944),'Hoja de Trabajo para listado'!$DE$151:$DG$151,0)),0)+IFERROR(INDEX('Hoja de Trabajo para listado'!$CD$155:$DC$1048576,MATCH($A944,'Hoja de Trabajo para listado'!$CD$155:$CD$1048576,0),MATCH((CUADRO!L$5&amp;$E944),'Hoja de Trabajo para listado'!$CD$151:$DC$151,0)),0)</f>
        <v>0</v>
      </c>
      <c r="M944" s="243">
        <f ca="1">+IFERROR(INDEX('Hoja de Trabajo para listado'!$A$155:$Z$1048576,MATCH($A944,'Hoja de Trabajo para listado'!$A$155:$A$1048576,0),MATCH((CUADRO!M$5&amp;$E944),'Hoja de Trabajo para listado'!$A$151:$Z$151,0)),0)+IFERROR(INDEX('Hoja de Trabajo para listado'!$AB$155:$BA$1048576,MATCH($A944,'Hoja de Trabajo para listado'!$AB$155:$AB$1048576,0),MATCH((CUADRO!M$5&amp;$E944),'Hoja de Trabajo para listado'!$AB$151:$BA$151,0)),0)+IFERROR(INDEX('Hoja de Trabajo para listado'!$BC$155:$CB$1048576,MATCH($A944,'Hoja de Trabajo para listado'!$BC$155:$BC$1048576,0),MATCH((CUADRO!M$5&amp;$E944),'Hoja de Trabajo para listado'!$BC$151:$CB$151,0)),0)+IFERROR(INDEX('Hoja de Trabajo para listado'!$DE$153:$DG$274,MATCH($A944,'Hoja de Trabajo para listado'!$DE$153:$DE$1048576,0),MATCH((CUADRO!M$5&amp;$E944),'Hoja de Trabajo para listado'!$DE$151:$DG$151,0)),0)+IFERROR(INDEX('Hoja de Trabajo para listado'!$CD$155:$DC$1048576,MATCH($A944,'Hoja de Trabajo para listado'!$CD$155:$CD$1048576,0),MATCH((CUADRO!M$5&amp;$E944),'Hoja de Trabajo para listado'!$CD$151:$DC$151,0)),0)</f>
        <v>0</v>
      </c>
      <c r="N944" s="243">
        <f ca="1">+IFERROR(INDEX('Hoja de Trabajo para listado'!$A$155:$Z$1048576,MATCH($A944,'Hoja de Trabajo para listado'!$A$155:$A$1048576,0),MATCH((CUADRO!N$5&amp;$E944),'Hoja de Trabajo para listado'!$A$151:$Z$151,0)),0)+IFERROR(INDEX('Hoja de Trabajo para listado'!$AB$155:$BA$1048576,MATCH($A944,'Hoja de Trabajo para listado'!$AB$155:$AB$1048576,0),MATCH((CUADRO!N$5&amp;$E944),'Hoja de Trabajo para listado'!$AB$151:$BA$151,0)),0)+IFERROR(INDEX('Hoja de Trabajo para listado'!$BC$155:$CB$1048576,MATCH($A944,'Hoja de Trabajo para listado'!$BC$155:$BC$1048576,0),MATCH((CUADRO!N$5&amp;$E944),'Hoja de Trabajo para listado'!$BC$151:$CB$151,0)),0)+IFERROR(INDEX('Hoja de Trabajo para listado'!$DE$153:$DG$274,MATCH($A944,'Hoja de Trabajo para listado'!$DE$153:$DE$1048576,0),MATCH((CUADRO!N$5&amp;$E944),'Hoja de Trabajo para listado'!$DE$151:$DG$151,0)),0)+IFERROR(INDEX('Hoja de Trabajo para listado'!$CD$155:$DC$1048576,MATCH($A944,'Hoja de Trabajo para listado'!$CD$155:$CD$1048576,0),MATCH((CUADRO!N$5&amp;$E944),'Hoja de Trabajo para listado'!$CD$151:$DC$151,0)),0)</f>
        <v>0</v>
      </c>
      <c r="O944" s="243">
        <f ca="1">+IFERROR(INDEX('Hoja de Trabajo para listado'!$A$155:$Z$1048576,MATCH($A944,'Hoja de Trabajo para listado'!$A$155:$A$1048576,0),MATCH((CUADRO!O$5&amp;$E944),'Hoja de Trabajo para listado'!$A$151:$Z$151,0)),0)+IFERROR(INDEX('Hoja de Trabajo para listado'!$AB$155:$BA$1048576,MATCH($A944,'Hoja de Trabajo para listado'!$AB$155:$AB$1048576,0),MATCH((CUADRO!O$5&amp;$E944),'Hoja de Trabajo para listado'!$AB$151:$BA$151,0)),0)+IFERROR(INDEX('Hoja de Trabajo para listado'!$BC$155:$CB$1048576,MATCH($A944,'Hoja de Trabajo para listado'!$BC$155:$BC$1048576,0),MATCH((CUADRO!O$5&amp;$E944),'Hoja de Trabajo para listado'!$BC$151:$CB$151,0)),0)+IFERROR(INDEX('Hoja de Trabajo para listado'!$DE$153:$DG$274,MATCH($A944,'Hoja de Trabajo para listado'!$DE$153:$DE$1048576,0),MATCH((CUADRO!O$5&amp;$E944),'Hoja de Trabajo para listado'!$DE$151:$DG$151,0)),0)+IFERROR(INDEX('Hoja de Trabajo para listado'!$CD$155:$DC$1048576,MATCH($A944,'Hoja de Trabajo para listado'!$CD$155:$CD$1048576,0),MATCH((CUADRO!O$5&amp;$E944),'Hoja de Trabajo para listado'!$CD$151:$DC$151,0)),0)</f>
        <v>0</v>
      </c>
      <c r="P944" s="243">
        <f ca="1">+IFERROR(INDEX('Hoja de Trabajo para listado'!$A$155:$Z$1048576,MATCH($A944,'Hoja de Trabajo para listado'!$A$155:$A$1048576,0),MATCH((CUADRO!P$5&amp;$E944),'Hoja de Trabajo para listado'!$A$151:$Z$151,0)),0)+IFERROR(INDEX('Hoja de Trabajo para listado'!$AB$155:$BA$1048576,MATCH($A944,'Hoja de Trabajo para listado'!$AB$155:$AB$1048576,0),MATCH((CUADRO!P$5&amp;$E944),'Hoja de Trabajo para listado'!$AB$151:$BA$151,0)),0)+IFERROR(INDEX('Hoja de Trabajo para listado'!$BC$155:$CB$1048576,MATCH($A944,'Hoja de Trabajo para listado'!$BC$155:$BC$1048576,0),MATCH((CUADRO!P$5&amp;$E944),'Hoja de Trabajo para listado'!$BC$151:$CB$151,0)),0)+IFERROR(INDEX('Hoja de Trabajo para listado'!$DE$153:$DG$274,MATCH($A944,'Hoja de Trabajo para listado'!$DE$153:$DE$1048576,0),MATCH((CUADRO!P$5&amp;$E944),'Hoja de Trabajo para listado'!$DE$151:$DG$151,0)),0)+IFERROR(INDEX('Hoja de Trabajo para listado'!$CD$155:$DC$1048576,MATCH($A944,'Hoja de Trabajo para listado'!$CD$155:$CD$1048576,0),MATCH((CUADRO!P$5&amp;$E944),'Hoja de Trabajo para listado'!$CD$151:$DC$151,0)),0)</f>
        <v>0</v>
      </c>
      <c r="Q944" s="243">
        <f ca="1">+IFERROR(INDEX('Hoja de Trabajo para listado'!$A$155:$Z$1048576,MATCH($A944,'Hoja de Trabajo para listado'!$A$155:$A$1048576,0),MATCH((CUADRO!Q$5&amp;$E944),'Hoja de Trabajo para listado'!$A$151:$Z$151,0)),0)+IFERROR(INDEX('Hoja de Trabajo para listado'!$AB$155:$BA$1048576,MATCH($A944,'Hoja de Trabajo para listado'!$AB$155:$AB$1048576,0),MATCH((CUADRO!Q$5&amp;$E944),'Hoja de Trabajo para listado'!$AB$151:$BA$151,0)),0)+IFERROR(INDEX('Hoja de Trabajo para listado'!$BC$155:$CB$1048576,MATCH($A944,'Hoja de Trabajo para listado'!$BC$155:$BC$1048576,0),MATCH((CUADRO!Q$5&amp;$E944),'Hoja de Trabajo para listado'!$BC$151:$CB$151,0)),0)+IFERROR(INDEX('Hoja de Trabajo para listado'!$DE$153:$DG$274,MATCH($A944,'Hoja de Trabajo para listado'!$DE$153:$DE$1048576,0),MATCH((CUADRO!Q$5&amp;$E944),'Hoja de Trabajo para listado'!$DE$151:$DG$151,0)),0)+IFERROR(INDEX('Hoja de Trabajo para listado'!$CD$155:$DC$1048576,MATCH($A944,'Hoja de Trabajo para listado'!$CD$155:$CD$1048576,0),MATCH((CUADRO!Q$5&amp;$E944),'Hoja de Trabajo para listado'!$CD$151:$DC$151,0)),0)</f>
        <v>0</v>
      </c>
      <c r="R944" s="243">
        <f t="shared" ca="1" si="31"/>
        <v>0</v>
      </c>
      <c r="S944" s="249"/>
      <c r="T944" s="243">
        <f ca="1">+T945</f>
        <v>0</v>
      </c>
      <c r="U944" s="242">
        <f t="shared" si="32"/>
        <v>1</v>
      </c>
      <c r="V944" s="333" t="str">
        <f>+VLOOKUP(A944,bd_lista!$A$3:$E$590,5,FALSE)</f>
        <v>Gobiernos Autonomos Municipales</v>
      </c>
      <c r="W944" s="383" t="str">
        <f>+V944</f>
        <v>Gobiernos Autonomos Municipales</v>
      </c>
      <c r="X944" s="242">
        <f>+VLOOKUP(A944,[3]Sheet1!$A$13:$D$744,4,FALSE)</f>
        <v>0</v>
      </c>
      <c r="Y944" s="242" t="e">
        <f>+VLOOKUP(X944,bd_lista!$A$3:$C$590,3,FALSE)</f>
        <v>#N/A</v>
      </c>
      <c r="Z944" s="294">
        <f>+X944</f>
        <v>0</v>
      </c>
      <c r="AA944" s="295" t="e">
        <f>+Y944</f>
        <v>#N/A</v>
      </c>
    </row>
    <row r="945" spans="1:27" customFormat="1" ht="15" hidden="1" customHeight="1">
      <c r="A945" s="32">
        <v>1705</v>
      </c>
      <c r="B945" s="389"/>
      <c r="C945" s="247" t="str">
        <f>+VLOOKUP(A945,bd_lista!$A$3:$C$590,3,FALSE)</f>
        <v>Gobierno Autónomo Municipal de El Torno</v>
      </c>
      <c r="D945" s="386"/>
      <c r="E945" s="244" t="s">
        <v>1305</v>
      </c>
      <c r="F945" s="245">
        <f ca="1">+IFERROR(INDEX('Hoja de Trabajo para listado'!$A$155:$Z$1048576,MATCH($A945,'Hoja de Trabajo para listado'!$A$155:$A$1048576,0),MATCH((CUADRO!F$5&amp;$E945),'Hoja de Trabajo para listado'!$A$151:$Z$151,0)),0)+IFERROR(INDEX('Hoja de Trabajo para listado'!$AB$155:$BA$1048576,MATCH($A945,'Hoja de Trabajo para listado'!$AB$155:$AB$1048576,0),MATCH((CUADRO!F$5&amp;$E945),'Hoja de Trabajo para listado'!$AB$151:$BA$151,0)),0)+IFERROR(INDEX('Hoja de Trabajo para listado'!$BC$155:$CB$1048576,MATCH($A945,'Hoja de Trabajo para listado'!$BC$155:$BC$1048576,0),MATCH((CUADRO!F$5&amp;$E945),'Hoja de Trabajo para listado'!$BC$151:$CB$151,0)),0)+IFERROR(INDEX('Hoja de Trabajo para listado'!$DE$153:$DG$274,MATCH($A945,'Hoja de Trabajo para listado'!$DE$153:$DE$1048576,0),MATCH((CUADRO!F$5&amp;$E945),'Hoja de Trabajo para listado'!$DE$151:$DG$151,0)),0)+IFERROR(INDEX('Hoja de Trabajo para listado'!$CD$155:$DC$1048576,MATCH($A945,'Hoja de Trabajo para listado'!$CD$155:$CD$1048576,0),MATCH((CUADRO!F$5&amp;$E945),'Hoja de Trabajo para listado'!$CD$151:$DC$151,0)),0)</f>
        <v>0</v>
      </c>
      <c r="G945" s="245">
        <f ca="1">+IFERROR(INDEX('Hoja de Trabajo para listado'!$A$155:$Z$1048576,MATCH($A945,'Hoja de Trabajo para listado'!$A$155:$A$1048576,0),MATCH((CUADRO!G$5&amp;$E945),'Hoja de Trabajo para listado'!$A$151:$Z$151,0)),0)+IFERROR(INDEX('Hoja de Trabajo para listado'!$AB$155:$BA$1048576,MATCH($A945,'Hoja de Trabajo para listado'!$AB$155:$AB$1048576,0),MATCH((CUADRO!G$5&amp;$E945),'Hoja de Trabajo para listado'!$AB$151:$BA$151,0)),0)+IFERROR(INDEX('Hoja de Trabajo para listado'!$BC$155:$CB$1048576,MATCH($A945,'Hoja de Trabajo para listado'!$BC$155:$BC$1048576,0),MATCH((CUADRO!G$5&amp;$E945),'Hoja de Trabajo para listado'!$BC$151:$CB$151,0)),0)+IFERROR(INDEX('Hoja de Trabajo para listado'!$DE$153:$DG$274,MATCH($A945,'Hoja de Trabajo para listado'!$DE$153:$DE$1048576,0),MATCH((CUADRO!G$5&amp;$E945),'Hoja de Trabajo para listado'!$DE$151:$DG$151,0)),0)+IFERROR(INDEX('Hoja de Trabajo para listado'!$CD$155:$DC$1048576,MATCH($A945,'Hoja de Trabajo para listado'!$CD$155:$CD$1048576,0),MATCH((CUADRO!G$5&amp;$E945),'Hoja de Trabajo para listado'!$CD$151:$DC$151,0)),0)</f>
        <v>0</v>
      </c>
      <c r="H945" s="245">
        <f ca="1">+IFERROR(INDEX('Hoja de Trabajo para listado'!$A$155:$Z$1048576,MATCH($A945,'Hoja de Trabajo para listado'!$A$155:$A$1048576,0),MATCH((CUADRO!H$5&amp;$E945),'Hoja de Trabajo para listado'!$A$151:$Z$151,0)),0)+IFERROR(INDEX('Hoja de Trabajo para listado'!$AB$155:$BA$1048576,MATCH($A945,'Hoja de Trabajo para listado'!$AB$155:$AB$1048576,0),MATCH((CUADRO!H$5&amp;$E945),'Hoja de Trabajo para listado'!$AB$151:$BA$151,0)),0)+IFERROR(INDEX('Hoja de Trabajo para listado'!$BC$155:$CB$1048576,MATCH($A945,'Hoja de Trabajo para listado'!$BC$155:$BC$1048576,0),MATCH((CUADRO!H$5&amp;$E945),'Hoja de Trabajo para listado'!$BC$151:$CB$151,0)),0)+IFERROR(INDEX('Hoja de Trabajo para listado'!$DE$153:$DG$274,MATCH($A945,'Hoja de Trabajo para listado'!$DE$153:$DE$1048576,0),MATCH((CUADRO!H$5&amp;$E945),'Hoja de Trabajo para listado'!$DE$151:$DG$151,0)),0)+IFERROR(INDEX('Hoja de Trabajo para listado'!$CD$155:$DC$1048576,MATCH($A945,'Hoja de Trabajo para listado'!$CD$155:$CD$1048576,0),MATCH((CUADRO!H$5&amp;$E945),'Hoja de Trabajo para listado'!$CD$151:$DC$151,0)),0)</f>
        <v>0</v>
      </c>
      <c r="I945" s="245">
        <f ca="1">+IFERROR(INDEX('Hoja de Trabajo para listado'!$A$155:$Z$1048576,MATCH($A945,'Hoja de Trabajo para listado'!$A$155:$A$1048576,0),MATCH((CUADRO!I$5&amp;$E945),'Hoja de Trabajo para listado'!$A$151:$Z$151,0)),0)+IFERROR(INDEX('Hoja de Trabajo para listado'!$AB$155:$BA$1048576,MATCH($A945,'Hoja de Trabajo para listado'!$AB$155:$AB$1048576,0),MATCH((CUADRO!I$5&amp;$E945),'Hoja de Trabajo para listado'!$AB$151:$BA$151,0)),0)+IFERROR(INDEX('Hoja de Trabajo para listado'!$BC$155:$CB$1048576,MATCH($A945,'Hoja de Trabajo para listado'!$BC$155:$BC$1048576,0),MATCH((CUADRO!I$5&amp;$E945),'Hoja de Trabajo para listado'!$BC$151:$CB$151,0)),0)+IFERROR(INDEX('Hoja de Trabajo para listado'!$DE$153:$DG$274,MATCH($A945,'Hoja de Trabajo para listado'!$DE$153:$DE$1048576,0),MATCH((CUADRO!I$5&amp;$E945),'Hoja de Trabajo para listado'!$DE$151:$DG$151,0)),0)+IFERROR(INDEX('Hoja de Trabajo para listado'!$CD$155:$DC$1048576,MATCH($A945,'Hoja de Trabajo para listado'!$CD$155:$CD$1048576,0),MATCH((CUADRO!I$5&amp;$E945),'Hoja de Trabajo para listado'!$CD$151:$DC$151,0)),0)</f>
        <v>0</v>
      </c>
      <c r="J945" s="245">
        <f ca="1">+IFERROR(INDEX('Hoja de Trabajo para listado'!$A$155:$Z$1048576,MATCH($A945,'Hoja de Trabajo para listado'!$A$155:$A$1048576,0),MATCH((CUADRO!J$5&amp;$E945),'Hoja de Trabajo para listado'!$A$151:$Z$151,0)),0)+IFERROR(INDEX('Hoja de Trabajo para listado'!$AB$155:$BA$1048576,MATCH($A945,'Hoja de Trabajo para listado'!$AB$155:$AB$1048576,0),MATCH((CUADRO!J$5&amp;$E945),'Hoja de Trabajo para listado'!$AB$151:$BA$151,0)),0)+IFERROR(INDEX('Hoja de Trabajo para listado'!$BC$155:$CB$1048576,MATCH($A945,'Hoja de Trabajo para listado'!$BC$155:$BC$1048576,0),MATCH((CUADRO!J$5&amp;$E945),'Hoja de Trabajo para listado'!$BC$151:$CB$151,0)),0)+IFERROR(INDEX('Hoja de Trabajo para listado'!$DE$153:$DG$274,MATCH($A945,'Hoja de Trabajo para listado'!$DE$153:$DE$1048576,0),MATCH((CUADRO!J$5&amp;$E945),'Hoja de Trabajo para listado'!$DE$151:$DG$151,0)),0)+IFERROR(INDEX('Hoja de Trabajo para listado'!$CD$155:$DC$1048576,MATCH($A945,'Hoja de Trabajo para listado'!$CD$155:$CD$1048576,0),MATCH((CUADRO!J$5&amp;$E945),'Hoja de Trabajo para listado'!$CD$151:$DC$151,0)),0)</f>
        <v>0</v>
      </c>
      <c r="K945" s="245">
        <f ca="1">+IFERROR(INDEX('Hoja de Trabajo para listado'!$A$155:$Z$1048576,MATCH($A945,'Hoja de Trabajo para listado'!$A$155:$A$1048576,0),MATCH((CUADRO!K$5&amp;$E945),'Hoja de Trabajo para listado'!$A$151:$Z$151,0)),0)+IFERROR(INDEX('Hoja de Trabajo para listado'!$AB$155:$BA$1048576,MATCH($A945,'Hoja de Trabajo para listado'!$AB$155:$AB$1048576,0),MATCH((CUADRO!K$5&amp;$E945),'Hoja de Trabajo para listado'!$AB$151:$BA$151,0)),0)+IFERROR(INDEX('Hoja de Trabajo para listado'!$BC$155:$CB$1048576,MATCH($A945,'Hoja de Trabajo para listado'!$BC$155:$BC$1048576,0),MATCH((CUADRO!K$5&amp;$E945),'Hoja de Trabajo para listado'!$BC$151:$CB$151,0)),0)+IFERROR(INDEX('Hoja de Trabajo para listado'!$DE$153:$DG$274,MATCH($A945,'Hoja de Trabajo para listado'!$DE$153:$DE$1048576,0),MATCH((CUADRO!K$5&amp;$E945),'Hoja de Trabajo para listado'!$DE$151:$DG$151,0)),0)+IFERROR(INDEX('Hoja de Trabajo para listado'!$CD$155:$DC$1048576,MATCH($A945,'Hoja de Trabajo para listado'!$CD$155:$CD$1048576,0),MATCH((CUADRO!K$5&amp;$E945),'Hoja de Trabajo para listado'!$CD$151:$DC$151,0)),0)</f>
        <v>0</v>
      </c>
      <c r="L945" s="245">
        <f ca="1">+IFERROR(INDEX('Hoja de Trabajo para listado'!$A$155:$Z$1048576,MATCH($A945,'Hoja de Trabajo para listado'!$A$155:$A$1048576,0),MATCH((CUADRO!L$5&amp;$E945),'Hoja de Trabajo para listado'!$A$151:$Z$151,0)),0)+IFERROR(INDEX('Hoja de Trabajo para listado'!$AB$155:$BA$1048576,MATCH($A945,'Hoja de Trabajo para listado'!$AB$155:$AB$1048576,0),MATCH((CUADRO!L$5&amp;$E945),'Hoja de Trabajo para listado'!$AB$151:$BA$151,0)),0)+IFERROR(INDEX('Hoja de Trabajo para listado'!$BC$155:$CB$1048576,MATCH($A945,'Hoja de Trabajo para listado'!$BC$155:$BC$1048576,0),MATCH((CUADRO!L$5&amp;$E945),'Hoja de Trabajo para listado'!$BC$151:$CB$151,0)),0)+IFERROR(INDEX('Hoja de Trabajo para listado'!$DE$153:$DG$274,MATCH($A945,'Hoja de Trabajo para listado'!$DE$153:$DE$1048576,0),MATCH((CUADRO!L$5&amp;$E945),'Hoja de Trabajo para listado'!$DE$151:$DG$151,0)),0)+IFERROR(INDEX('Hoja de Trabajo para listado'!$CD$155:$DC$1048576,MATCH($A945,'Hoja de Trabajo para listado'!$CD$155:$CD$1048576,0),MATCH((CUADRO!L$5&amp;$E945),'Hoja de Trabajo para listado'!$CD$151:$DC$151,0)),0)</f>
        <v>0</v>
      </c>
      <c r="M945" s="245">
        <f ca="1">+IFERROR(INDEX('Hoja de Trabajo para listado'!$A$155:$Z$1048576,MATCH($A945,'Hoja de Trabajo para listado'!$A$155:$A$1048576,0),MATCH((CUADRO!M$5&amp;$E945),'Hoja de Trabajo para listado'!$A$151:$Z$151,0)),0)+IFERROR(INDEX('Hoja de Trabajo para listado'!$AB$155:$BA$1048576,MATCH($A945,'Hoja de Trabajo para listado'!$AB$155:$AB$1048576,0),MATCH((CUADRO!M$5&amp;$E945),'Hoja de Trabajo para listado'!$AB$151:$BA$151,0)),0)+IFERROR(INDEX('Hoja de Trabajo para listado'!$BC$155:$CB$1048576,MATCH($A945,'Hoja de Trabajo para listado'!$BC$155:$BC$1048576,0),MATCH((CUADRO!M$5&amp;$E945),'Hoja de Trabajo para listado'!$BC$151:$CB$151,0)),0)+IFERROR(INDEX('Hoja de Trabajo para listado'!$DE$153:$DG$274,MATCH($A945,'Hoja de Trabajo para listado'!$DE$153:$DE$1048576,0),MATCH((CUADRO!M$5&amp;$E945),'Hoja de Trabajo para listado'!$DE$151:$DG$151,0)),0)+IFERROR(INDEX('Hoja de Trabajo para listado'!$CD$155:$DC$1048576,MATCH($A945,'Hoja de Trabajo para listado'!$CD$155:$CD$1048576,0),MATCH((CUADRO!M$5&amp;$E945),'Hoja de Trabajo para listado'!$CD$151:$DC$151,0)),0)</f>
        <v>0</v>
      </c>
      <c r="N945" s="245">
        <f ca="1">+IFERROR(INDEX('Hoja de Trabajo para listado'!$A$155:$Z$1048576,MATCH($A945,'Hoja de Trabajo para listado'!$A$155:$A$1048576,0),MATCH((CUADRO!N$5&amp;$E945),'Hoja de Trabajo para listado'!$A$151:$Z$151,0)),0)+IFERROR(INDEX('Hoja de Trabajo para listado'!$AB$155:$BA$1048576,MATCH($A945,'Hoja de Trabajo para listado'!$AB$155:$AB$1048576,0),MATCH((CUADRO!N$5&amp;$E945),'Hoja de Trabajo para listado'!$AB$151:$BA$151,0)),0)+IFERROR(INDEX('Hoja de Trabajo para listado'!$BC$155:$CB$1048576,MATCH($A945,'Hoja de Trabajo para listado'!$BC$155:$BC$1048576,0),MATCH((CUADRO!N$5&amp;$E945),'Hoja de Trabajo para listado'!$BC$151:$CB$151,0)),0)+IFERROR(INDEX('Hoja de Trabajo para listado'!$DE$153:$DG$274,MATCH($A945,'Hoja de Trabajo para listado'!$DE$153:$DE$1048576,0),MATCH((CUADRO!N$5&amp;$E945),'Hoja de Trabajo para listado'!$DE$151:$DG$151,0)),0)+IFERROR(INDEX('Hoja de Trabajo para listado'!$CD$155:$DC$1048576,MATCH($A945,'Hoja de Trabajo para listado'!$CD$155:$CD$1048576,0),MATCH((CUADRO!N$5&amp;$E945),'Hoja de Trabajo para listado'!$CD$151:$DC$151,0)),0)</f>
        <v>0</v>
      </c>
      <c r="O945" s="245">
        <f ca="1">+IFERROR(INDEX('Hoja de Trabajo para listado'!$A$155:$Z$1048576,MATCH($A945,'Hoja de Trabajo para listado'!$A$155:$A$1048576,0),MATCH((CUADRO!O$5&amp;$E945),'Hoja de Trabajo para listado'!$A$151:$Z$151,0)),0)+IFERROR(INDEX('Hoja de Trabajo para listado'!$AB$155:$BA$1048576,MATCH($A945,'Hoja de Trabajo para listado'!$AB$155:$AB$1048576,0),MATCH((CUADRO!O$5&amp;$E945),'Hoja de Trabajo para listado'!$AB$151:$BA$151,0)),0)+IFERROR(INDEX('Hoja de Trabajo para listado'!$BC$155:$CB$1048576,MATCH($A945,'Hoja de Trabajo para listado'!$BC$155:$BC$1048576,0),MATCH((CUADRO!O$5&amp;$E945),'Hoja de Trabajo para listado'!$BC$151:$CB$151,0)),0)+IFERROR(INDEX('Hoja de Trabajo para listado'!$DE$153:$DG$274,MATCH($A945,'Hoja de Trabajo para listado'!$DE$153:$DE$1048576,0),MATCH((CUADRO!O$5&amp;$E945),'Hoja de Trabajo para listado'!$DE$151:$DG$151,0)),0)+IFERROR(INDEX('Hoja de Trabajo para listado'!$CD$155:$DC$1048576,MATCH($A945,'Hoja de Trabajo para listado'!$CD$155:$CD$1048576,0),MATCH((CUADRO!O$5&amp;$E945),'Hoja de Trabajo para listado'!$CD$151:$DC$151,0)),0)</f>
        <v>0</v>
      </c>
      <c r="P945" s="245">
        <f ca="1">+IFERROR(INDEX('Hoja de Trabajo para listado'!$A$155:$Z$1048576,MATCH($A945,'Hoja de Trabajo para listado'!$A$155:$A$1048576,0),MATCH((CUADRO!P$5&amp;$E945),'Hoja de Trabajo para listado'!$A$151:$Z$151,0)),0)+IFERROR(INDEX('Hoja de Trabajo para listado'!$AB$155:$BA$1048576,MATCH($A945,'Hoja de Trabajo para listado'!$AB$155:$AB$1048576,0),MATCH((CUADRO!P$5&amp;$E945),'Hoja de Trabajo para listado'!$AB$151:$BA$151,0)),0)+IFERROR(INDEX('Hoja de Trabajo para listado'!$BC$155:$CB$1048576,MATCH($A945,'Hoja de Trabajo para listado'!$BC$155:$BC$1048576,0),MATCH((CUADRO!P$5&amp;$E945),'Hoja de Trabajo para listado'!$BC$151:$CB$151,0)),0)+IFERROR(INDEX('Hoja de Trabajo para listado'!$DE$153:$DG$274,MATCH($A945,'Hoja de Trabajo para listado'!$DE$153:$DE$1048576,0),MATCH((CUADRO!P$5&amp;$E945),'Hoja de Trabajo para listado'!$DE$151:$DG$151,0)),0)+IFERROR(INDEX('Hoja de Trabajo para listado'!$CD$155:$DC$1048576,MATCH($A945,'Hoja de Trabajo para listado'!$CD$155:$CD$1048576,0),MATCH((CUADRO!P$5&amp;$E945),'Hoja de Trabajo para listado'!$CD$151:$DC$151,0)),0)</f>
        <v>0</v>
      </c>
      <c r="Q945" s="245">
        <f ca="1">+IFERROR(INDEX('Hoja de Trabajo para listado'!$A$155:$Z$1048576,MATCH($A945,'Hoja de Trabajo para listado'!$A$155:$A$1048576,0),MATCH((CUADRO!Q$5&amp;$E945),'Hoja de Trabajo para listado'!$A$151:$Z$151,0)),0)+IFERROR(INDEX('Hoja de Trabajo para listado'!$AB$155:$BA$1048576,MATCH($A945,'Hoja de Trabajo para listado'!$AB$155:$AB$1048576,0),MATCH((CUADRO!Q$5&amp;$E945),'Hoja de Trabajo para listado'!$AB$151:$BA$151,0)),0)+IFERROR(INDEX('Hoja de Trabajo para listado'!$BC$155:$CB$1048576,MATCH($A945,'Hoja de Trabajo para listado'!$BC$155:$BC$1048576,0),MATCH((CUADRO!Q$5&amp;$E945),'Hoja de Trabajo para listado'!$BC$151:$CB$151,0)),0)+IFERROR(INDEX('Hoja de Trabajo para listado'!$DE$153:$DG$274,MATCH($A945,'Hoja de Trabajo para listado'!$DE$153:$DE$1048576,0),MATCH((CUADRO!Q$5&amp;$E945),'Hoja de Trabajo para listado'!$DE$151:$DG$151,0)),0)+IFERROR(INDEX('Hoja de Trabajo para listado'!$CD$155:$DC$1048576,MATCH($A945,'Hoja de Trabajo para listado'!$CD$155:$CD$1048576,0),MATCH((CUADRO!Q$5&amp;$E945),'Hoja de Trabajo para listado'!$CD$151:$DC$151,0)),0)</f>
        <v>0</v>
      </c>
      <c r="R945" s="245">
        <f t="shared" ca="1" si="31"/>
        <v>0</v>
      </c>
      <c r="S945" s="259">
        <f ca="1">+R944+R945</f>
        <v>0</v>
      </c>
      <c r="T945" s="245">
        <f ca="1">+S945</f>
        <v>0</v>
      </c>
      <c r="U945" s="244">
        <f t="shared" si="32"/>
        <v>2</v>
      </c>
      <c r="V945" s="333" t="str">
        <f>+VLOOKUP(A945,bd_lista!$A$3:$E$590,5,FALSE)</f>
        <v>Gobiernos Autonomos Municipales</v>
      </c>
      <c r="W945" s="384"/>
      <c r="X945" s="242">
        <f>+VLOOKUP(A945,[3]Sheet1!$A$13:$D$744,4,FALSE)</f>
        <v>0</v>
      </c>
      <c r="Y945" s="242" t="e">
        <f>+VLOOKUP(X945,bd_lista!$A$3:$C$590,3,FALSE)</f>
        <v>#N/A</v>
      </c>
      <c r="Z945" s="292"/>
      <c r="AA945" s="293"/>
    </row>
    <row r="946" spans="1:27" customFormat="1" ht="15" hidden="1" customHeight="1">
      <c r="A946" s="32">
        <v>1706</v>
      </c>
      <c r="B946" s="388">
        <f>+A946</f>
        <v>1706</v>
      </c>
      <c r="C946" s="247" t="str">
        <f>+VLOOKUP(A946,bd_lista!$A$3:$C$590,3,FALSE)</f>
        <v>Gobierno Autónomo Municipal de Warnes</v>
      </c>
      <c r="D946" s="385" t="str">
        <f>+C946</f>
        <v>Gobierno Autónomo Municipal de Warnes</v>
      </c>
      <c r="E946" s="242" t="s">
        <v>1304</v>
      </c>
      <c r="F946" s="243">
        <f ca="1">+IFERROR(INDEX('Hoja de Trabajo para listado'!$A$155:$Z$1048576,MATCH($A946,'Hoja de Trabajo para listado'!$A$155:$A$1048576,0),MATCH((CUADRO!F$5&amp;$E946),'Hoja de Trabajo para listado'!$A$151:$Z$151,0)),0)+IFERROR(INDEX('Hoja de Trabajo para listado'!$AB$155:$BA$1048576,MATCH($A946,'Hoja de Trabajo para listado'!$AB$155:$AB$1048576,0),MATCH((CUADRO!F$5&amp;$E946),'Hoja de Trabajo para listado'!$AB$151:$BA$151,0)),0)+IFERROR(INDEX('Hoja de Trabajo para listado'!$BC$155:$CB$1048576,MATCH($A946,'Hoja de Trabajo para listado'!$BC$155:$BC$1048576,0),MATCH((CUADRO!F$5&amp;$E946),'Hoja de Trabajo para listado'!$BC$151:$CB$151,0)),0)+IFERROR(INDEX('Hoja de Trabajo para listado'!$DE$153:$DG$274,MATCH($A946,'Hoja de Trabajo para listado'!$DE$153:$DE$1048576,0),MATCH((CUADRO!F$5&amp;$E946),'Hoja de Trabajo para listado'!$DE$151:$DG$151,0)),0)+IFERROR(INDEX('Hoja de Trabajo para listado'!$CD$155:$DC$1048576,MATCH($A946,'Hoja de Trabajo para listado'!$CD$155:$CD$1048576,0),MATCH((CUADRO!F$5&amp;$E946),'Hoja de Trabajo para listado'!$CD$151:$DC$151,0)),0)</f>
        <v>0</v>
      </c>
      <c r="G946" s="243">
        <f ca="1">+IFERROR(INDEX('Hoja de Trabajo para listado'!$A$155:$Z$1048576,MATCH($A946,'Hoja de Trabajo para listado'!$A$155:$A$1048576,0),MATCH((CUADRO!G$5&amp;$E946),'Hoja de Trabajo para listado'!$A$151:$Z$151,0)),0)+IFERROR(INDEX('Hoja de Trabajo para listado'!$AB$155:$BA$1048576,MATCH($A946,'Hoja de Trabajo para listado'!$AB$155:$AB$1048576,0),MATCH((CUADRO!G$5&amp;$E946),'Hoja de Trabajo para listado'!$AB$151:$BA$151,0)),0)+IFERROR(INDEX('Hoja de Trabajo para listado'!$BC$155:$CB$1048576,MATCH($A946,'Hoja de Trabajo para listado'!$BC$155:$BC$1048576,0),MATCH((CUADRO!G$5&amp;$E946),'Hoja de Trabajo para listado'!$BC$151:$CB$151,0)),0)+IFERROR(INDEX('Hoja de Trabajo para listado'!$DE$153:$DG$274,MATCH($A946,'Hoja de Trabajo para listado'!$DE$153:$DE$1048576,0),MATCH((CUADRO!G$5&amp;$E946),'Hoja de Trabajo para listado'!$DE$151:$DG$151,0)),0)+IFERROR(INDEX('Hoja de Trabajo para listado'!$CD$155:$DC$1048576,MATCH($A946,'Hoja de Trabajo para listado'!$CD$155:$CD$1048576,0),MATCH((CUADRO!G$5&amp;$E946),'Hoja de Trabajo para listado'!$CD$151:$DC$151,0)),0)</f>
        <v>0</v>
      </c>
      <c r="H946" s="243">
        <f ca="1">+IFERROR(INDEX('Hoja de Trabajo para listado'!$A$155:$Z$1048576,MATCH($A946,'Hoja de Trabajo para listado'!$A$155:$A$1048576,0),MATCH((CUADRO!H$5&amp;$E946),'Hoja de Trabajo para listado'!$A$151:$Z$151,0)),0)+IFERROR(INDEX('Hoja de Trabajo para listado'!$AB$155:$BA$1048576,MATCH($A946,'Hoja de Trabajo para listado'!$AB$155:$AB$1048576,0),MATCH((CUADRO!H$5&amp;$E946),'Hoja de Trabajo para listado'!$AB$151:$BA$151,0)),0)+IFERROR(INDEX('Hoja de Trabajo para listado'!$BC$155:$CB$1048576,MATCH($A946,'Hoja de Trabajo para listado'!$BC$155:$BC$1048576,0),MATCH((CUADRO!H$5&amp;$E946),'Hoja de Trabajo para listado'!$BC$151:$CB$151,0)),0)+IFERROR(INDEX('Hoja de Trabajo para listado'!$DE$153:$DG$274,MATCH($A946,'Hoja de Trabajo para listado'!$DE$153:$DE$1048576,0),MATCH((CUADRO!H$5&amp;$E946),'Hoja de Trabajo para listado'!$DE$151:$DG$151,0)),0)+IFERROR(INDEX('Hoja de Trabajo para listado'!$CD$155:$DC$1048576,MATCH($A946,'Hoja de Trabajo para listado'!$CD$155:$CD$1048576,0),MATCH((CUADRO!H$5&amp;$E946),'Hoja de Trabajo para listado'!$CD$151:$DC$151,0)),0)</f>
        <v>0</v>
      </c>
      <c r="I946" s="243">
        <f ca="1">+IFERROR(INDEX('Hoja de Trabajo para listado'!$A$155:$Z$1048576,MATCH($A946,'Hoja de Trabajo para listado'!$A$155:$A$1048576,0),MATCH((CUADRO!I$5&amp;$E946),'Hoja de Trabajo para listado'!$A$151:$Z$151,0)),0)+IFERROR(INDEX('Hoja de Trabajo para listado'!$AB$155:$BA$1048576,MATCH($A946,'Hoja de Trabajo para listado'!$AB$155:$AB$1048576,0),MATCH((CUADRO!I$5&amp;$E946),'Hoja de Trabajo para listado'!$AB$151:$BA$151,0)),0)+IFERROR(INDEX('Hoja de Trabajo para listado'!$BC$155:$CB$1048576,MATCH($A946,'Hoja de Trabajo para listado'!$BC$155:$BC$1048576,0),MATCH((CUADRO!I$5&amp;$E946),'Hoja de Trabajo para listado'!$BC$151:$CB$151,0)),0)+IFERROR(INDEX('Hoja de Trabajo para listado'!$DE$153:$DG$274,MATCH($A946,'Hoja de Trabajo para listado'!$DE$153:$DE$1048576,0),MATCH((CUADRO!I$5&amp;$E946),'Hoja de Trabajo para listado'!$DE$151:$DG$151,0)),0)+IFERROR(INDEX('Hoja de Trabajo para listado'!$CD$155:$DC$1048576,MATCH($A946,'Hoja de Trabajo para listado'!$CD$155:$CD$1048576,0),MATCH((CUADRO!I$5&amp;$E946),'Hoja de Trabajo para listado'!$CD$151:$DC$151,0)),0)</f>
        <v>0</v>
      </c>
      <c r="J946" s="243">
        <f ca="1">+IFERROR(INDEX('Hoja de Trabajo para listado'!$A$155:$Z$1048576,MATCH($A946,'Hoja de Trabajo para listado'!$A$155:$A$1048576,0),MATCH((CUADRO!J$5&amp;$E946),'Hoja de Trabajo para listado'!$A$151:$Z$151,0)),0)+IFERROR(INDEX('Hoja de Trabajo para listado'!$AB$155:$BA$1048576,MATCH($A946,'Hoja de Trabajo para listado'!$AB$155:$AB$1048576,0),MATCH((CUADRO!J$5&amp;$E946),'Hoja de Trabajo para listado'!$AB$151:$BA$151,0)),0)+IFERROR(INDEX('Hoja de Trabajo para listado'!$BC$155:$CB$1048576,MATCH($A946,'Hoja de Trabajo para listado'!$BC$155:$BC$1048576,0),MATCH((CUADRO!J$5&amp;$E946),'Hoja de Trabajo para listado'!$BC$151:$CB$151,0)),0)+IFERROR(INDEX('Hoja de Trabajo para listado'!$DE$153:$DG$274,MATCH($A946,'Hoja de Trabajo para listado'!$DE$153:$DE$1048576,0),MATCH((CUADRO!J$5&amp;$E946),'Hoja de Trabajo para listado'!$DE$151:$DG$151,0)),0)+IFERROR(INDEX('Hoja de Trabajo para listado'!$CD$155:$DC$1048576,MATCH($A946,'Hoja de Trabajo para listado'!$CD$155:$CD$1048576,0),MATCH((CUADRO!J$5&amp;$E946),'Hoja de Trabajo para listado'!$CD$151:$DC$151,0)),0)</f>
        <v>0</v>
      </c>
      <c r="K946" s="243">
        <f ca="1">+IFERROR(INDEX('Hoja de Trabajo para listado'!$A$155:$Z$1048576,MATCH($A946,'Hoja de Trabajo para listado'!$A$155:$A$1048576,0),MATCH((CUADRO!K$5&amp;$E946),'Hoja de Trabajo para listado'!$A$151:$Z$151,0)),0)+IFERROR(INDEX('Hoja de Trabajo para listado'!$AB$155:$BA$1048576,MATCH($A946,'Hoja de Trabajo para listado'!$AB$155:$AB$1048576,0),MATCH((CUADRO!K$5&amp;$E946),'Hoja de Trabajo para listado'!$AB$151:$BA$151,0)),0)+IFERROR(INDEX('Hoja de Trabajo para listado'!$BC$155:$CB$1048576,MATCH($A946,'Hoja de Trabajo para listado'!$BC$155:$BC$1048576,0),MATCH((CUADRO!K$5&amp;$E946),'Hoja de Trabajo para listado'!$BC$151:$CB$151,0)),0)+IFERROR(INDEX('Hoja de Trabajo para listado'!$DE$153:$DG$274,MATCH($A946,'Hoja de Trabajo para listado'!$DE$153:$DE$1048576,0),MATCH((CUADRO!K$5&amp;$E946),'Hoja de Trabajo para listado'!$DE$151:$DG$151,0)),0)+IFERROR(INDEX('Hoja de Trabajo para listado'!$CD$155:$DC$1048576,MATCH($A946,'Hoja de Trabajo para listado'!$CD$155:$CD$1048576,0),MATCH((CUADRO!K$5&amp;$E946),'Hoja de Trabajo para listado'!$CD$151:$DC$151,0)),0)</f>
        <v>0</v>
      </c>
      <c r="L946" s="243">
        <f ca="1">+IFERROR(INDEX('Hoja de Trabajo para listado'!$A$155:$Z$1048576,MATCH($A946,'Hoja de Trabajo para listado'!$A$155:$A$1048576,0),MATCH((CUADRO!L$5&amp;$E946),'Hoja de Trabajo para listado'!$A$151:$Z$151,0)),0)+IFERROR(INDEX('Hoja de Trabajo para listado'!$AB$155:$BA$1048576,MATCH($A946,'Hoja de Trabajo para listado'!$AB$155:$AB$1048576,0),MATCH((CUADRO!L$5&amp;$E946),'Hoja de Trabajo para listado'!$AB$151:$BA$151,0)),0)+IFERROR(INDEX('Hoja de Trabajo para listado'!$BC$155:$CB$1048576,MATCH($A946,'Hoja de Trabajo para listado'!$BC$155:$BC$1048576,0),MATCH((CUADRO!L$5&amp;$E946),'Hoja de Trabajo para listado'!$BC$151:$CB$151,0)),0)+IFERROR(INDEX('Hoja de Trabajo para listado'!$DE$153:$DG$274,MATCH($A946,'Hoja de Trabajo para listado'!$DE$153:$DE$1048576,0),MATCH((CUADRO!L$5&amp;$E946),'Hoja de Trabajo para listado'!$DE$151:$DG$151,0)),0)+IFERROR(INDEX('Hoja de Trabajo para listado'!$CD$155:$DC$1048576,MATCH($A946,'Hoja de Trabajo para listado'!$CD$155:$CD$1048576,0),MATCH((CUADRO!L$5&amp;$E946),'Hoja de Trabajo para listado'!$CD$151:$DC$151,0)),0)</f>
        <v>0</v>
      </c>
      <c r="M946" s="243">
        <f ca="1">+IFERROR(INDEX('Hoja de Trabajo para listado'!$A$155:$Z$1048576,MATCH($A946,'Hoja de Trabajo para listado'!$A$155:$A$1048576,0),MATCH((CUADRO!M$5&amp;$E946),'Hoja de Trabajo para listado'!$A$151:$Z$151,0)),0)+IFERROR(INDEX('Hoja de Trabajo para listado'!$AB$155:$BA$1048576,MATCH($A946,'Hoja de Trabajo para listado'!$AB$155:$AB$1048576,0),MATCH((CUADRO!M$5&amp;$E946),'Hoja de Trabajo para listado'!$AB$151:$BA$151,0)),0)+IFERROR(INDEX('Hoja de Trabajo para listado'!$BC$155:$CB$1048576,MATCH($A946,'Hoja de Trabajo para listado'!$BC$155:$BC$1048576,0),MATCH((CUADRO!M$5&amp;$E946),'Hoja de Trabajo para listado'!$BC$151:$CB$151,0)),0)+IFERROR(INDEX('Hoja de Trabajo para listado'!$DE$153:$DG$274,MATCH($A946,'Hoja de Trabajo para listado'!$DE$153:$DE$1048576,0),MATCH((CUADRO!M$5&amp;$E946),'Hoja de Trabajo para listado'!$DE$151:$DG$151,0)),0)+IFERROR(INDEX('Hoja de Trabajo para listado'!$CD$155:$DC$1048576,MATCH($A946,'Hoja de Trabajo para listado'!$CD$155:$CD$1048576,0),MATCH((CUADRO!M$5&amp;$E946),'Hoja de Trabajo para listado'!$CD$151:$DC$151,0)),0)</f>
        <v>0</v>
      </c>
      <c r="N946" s="243">
        <f ca="1">+IFERROR(INDEX('Hoja de Trabajo para listado'!$A$155:$Z$1048576,MATCH($A946,'Hoja de Trabajo para listado'!$A$155:$A$1048576,0),MATCH((CUADRO!N$5&amp;$E946),'Hoja de Trabajo para listado'!$A$151:$Z$151,0)),0)+IFERROR(INDEX('Hoja de Trabajo para listado'!$AB$155:$BA$1048576,MATCH($A946,'Hoja de Trabajo para listado'!$AB$155:$AB$1048576,0),MATCH((CUADRO!N$5&amp;$E946),'Hoja de Trabajo para listado'!$AB$151:$BA$151,0)),0)+IFERROR(INDEX('Hoja de Trabajo para listado'!$BC$155:$CB$1048576,MATCH($A946,'Hoja de Trabajo para listado'!$BC$155:$BC$1048576,0),MATCH((CUADRO!N$5&amp;$E946),'Hoja de Trabajo para listado'!$BC$151:$CB$151,0)),0)+IFERROR(INDEX('Hoja de Trabajo para listado'!$DE$153:$DG$274,MATCH($A946,'Hoja de Trabajo para listado'!$DE$153:$DE$1048576,0),MATCH((CUADRO!N$5&amp;$E946),'Hoja de Trabajo para listado'!$DE$151:$DG$151,0)),0)+IFERROR(INDEX('Hoja de Trabajo para listado'!$CD$155:$DC$1048576,MATCH($A946,'Hoja de Trabajo para listado'!$CD$155:$CD$1048576,0),MATCH((CUADRO!N$5&amp;$E946),'Hoja de Trabajo para listado'!$CD$151:$DC$151,0)),0)</f>
        <v>0</v>
      </c>
      <c r="O946" s="243">
        <f ca="1">+IFERROR(INDEX('Hoja de Trabajo para listado'!$A$155:$Z$1048576,MATCH($A946,'Hoja de Trabajo para listado'!$A$155:$A$1048576,0),MATCH((CUADRO!O$5&amp;$E946),'Hoja de Trabajo para listado'!$A$151:$Z$151,0)),0)+IFERROR(INDEX('Hoja de Trabajo para listado'!$AB$155:$BA$1048576,MATCH($A946,'Hoja de Trabajo para listado'!$AB$155:$AB$1048576,0),MATCH((CUADRO!O$5&amp;$E946),'Hoja de Trabajo para listado'!$AB$151:$BA$151,0)),0)+IFERROR(INDEX('Hoja de Trabajo para listado'!$BC$155:$CB$1048576,MATCH($A946,'Hoja de Trabajo para listado'!$BC$155:$BC$1048576,0),MATCH((CUADRO!O$5&amp;$E946),'Hoja de Trabajo para listado'!$BC$151:$CB$151,0)),0)+IFERROR(INDEX('Hoja de Trabajo para listado'!$DE$153:$DG$274,MATCH($A946,'Hoja de Trabajo para listado'!$DE$153:$DE$1048576,0),MATCH((CUADRO!O$5&amp;$E946),'Hoja de Trabajo para listado'!$DE$151:$DG$151,0)),0)+IFERROR(INDEX('Hoja de Trabajo para listado'!$CD$155:$DC$1048576,MATCH($A946,'Hoja de Trabajo para listado'!$CD$155:$CD$1048576,0),MATCH((CUADRO!O$5&amp;$E946),'Hoja de Trabajo para listado'!$CD$151:$DC$151,0)),0)</f>
        <v>0</v>
      </c>
      <c r="P946" s="243">
        <f ca="1">+IFERROR(INDEX('Hoja de Trabajo para listado'!$A$155:$Z$1048576,MATCH($A946,'Hoja de Trabajo para listado'!$A$155:$A$1048576,0),MATCH((CUADRO!P$5&amp;$E946),'Hoja de Trabajo para listado'!$A$151:$Z$151,0)),0)+IFERROR(INDEX('Hoja de Trabajo para listado'!$AB$155:$BA$1048576,MATCH($A946,'Hoja de Trabajo para listado'!$AB$155:$AB$1048576,0),MATCH((CUADRO!P$5&amp;$E946),'Hoja de Trabajo para listado'!$AB$151:$BA$151,0)),0)+IFERROR(INDEX('Hoja de Trabajo para listado'!$BC$155:$CB$1048576,MATCH($A946,'Hoja de Trabajo para listado'!$BC$155:$BC$1048576,0),MATCH((CUADRO!P$5&amp;$E946),'Hoja de Trabajo para listado'!$BC$151:$CB$151,0)),0)+IFERROR(INDEX('Hoja de Trabajo para listado'!$DE$153:$DG$274,MATCH($A946,'Hoja de Trabajo para listado'!$DE$153:$DE$1048576,0),MATCH((CUADRO!P$5&amp;$E946),'Hoja de Trabajo para listado'!$DE$151:$DG$151,0)),0)+IFERROR(INDEX('Hoja de Trabajo para listado'!$CD$155:$DC$1048576,MATCH($A946,'Hoja de Trabajo para listado'!$CD$155:$CD$1048576,0),MATCH((CUADRO!P$5&amp;$E946),'Hoja de Trabajo para listado'!$CD$151:$DC$151,0)),0)</f>
        <v>0</v>
      </c>
      <c r="Q946" s="243">
        <f ca="1">+IFERROR(INDEX('Hoja de Trabajo para listado'!$A$155:$Z$1048576,MATCH($A946,'Hoja de Trabajo para listado'!$A$155:$A$1048576,0),MATCH((CUADRO!Q$5&amp;$E946),'Hoja de Trabajo para listado'!$A$151:$Z$151,0)),0)+IFERROR(INDEX('Hoja de Trabajo para listado'!$AB$155:$BA$1048576,MATCH($A946,'Hoja de Trabajo para listado'!$AB$155:$AB$1048576,0),MATCH((CUADRO!Q$5&amp;$E946),'Hoja de Trabajo para listado'!$AB$151:$BA$151,0)),0)+IFERROR(INDEX('Hoja de Trabajo para listado'!$BC$155:$CB$1048576,MATCH($A946,'Hoja de Trabajo para listado'!$BC$155:$BC$1048576,0),MATCH((CUADRO!Q$5&amp;$E946),'Hoja de Trabajo para listado'!$BC$151:$CB$151,0)),0)+IFERROR(INDEX('Hoja de Trabajo para listado'!$DE$153:$DG$274,MATCH($A946,'Hoja de Trabajo para listado'!$DE$153:$DE$1048576,0),MATCH((CUADRO!Q$5&amp;$E946),'Hoja de Trabajo para listado'!$DE$151:$DG$151,0)),0)+IFERROR(INDEX('Hoja de Trabajo para listado'!$CD$155:$DC$1048576,MATCH($A946,'Hoja de Trabajo para listado'!$CD$155:$CD$1048576,0),MATCH((CUADRO!Q$5&amp;$E946),'Hoja de Trabajo para listado'!$CD$151:$DC$151,0)),0)</f>
        <v>0</v>
      </c>
      <c r="R946" s="243">
        <f t="shared" ca="1" si="31"/>
        <v>0</v>
      </c>
      <c r="S946" s="249"/>
      <c r="T946" s="243">
        <f ca="1">+T947</f>
        <v>0</v>
      </c>
      <c r="U946" s="242">
        <f t="shared" si="32"/>
        <v>1</v>
      </c>
      <c r="V946" s="333" t="str">
        <f>+VLOOKUP(A946,bd_lista!$A$3:$E$590,5,FALSE)</f>
        <v>Gobiernos Autonomos Municipales</v>
      </c>
      <c r="W946" s="383" t="str">
        <f>+V946</f>
        <v>Gobiernos Autonomos Municipales</v>
      </c>
      <c r="X946" s="242">
        <f>+VLOOKUP(A946,[3]Sheet1!$A$13:$D$744,4,FALSE)</f>
        <v>0</v>
      </c>
      <c r="Y946" s="242" t="e">
        <f>+VLOOKUP(X946,bd_lista!$A$3:$C$590,3,FALSE)</f>
        <v>#N/A</v>
      </c>
      <c r="Z946" s="294">
        <f>+X946</f>
        <v>0</v>
      </c>
      <c r="AA946" s="295" t="e">
        <f>+Y946</f>
        <v>#N/A</v>
      </c>
    </row>
    <row r="947" spans="1:27" customFormat="1" ht="15" hidden="1" customHeight="1">
      <c r="A947" s="32">
        <v>1706</v>
      </c>
      <c r="B947" s="389"/>
      <c r="C947" s="247" t="str">
        <f>+VLOOKUP(A947,bd_lista!$A$3:$C$590,3,FALSE)</f>
        <v>Gobierno Autónomo Municipal de Warnes</v>
      </c>
      <c r="D947" s="386"/>
      <c r="E947" s="244" t="s">
        <v>1305</v>
      </c>
      <c r="F947" s="245">
        <f ca="1">+IFERROR(INDEX('Hoja de Trabajo para listado'!$A$155:$Z$1048576,MATCH($A947,'Hoja de Trabajo para listado'!$A$155:$A$1048576,0),MATCH((CUADRO!F$5&amp;$E947),'Hoja de Trabajo para listado'!$A$151:$Z$151,0)),0)+IFERROR(INDEX('Hoja de Trabajo para listado'!$AB$155:$BA$1048576,MATCH($A947,'Hoja de Trabajo para listado'!$AB$155:$AB$1048576,0),MATCH((CUADRO!F$5&amp;$E947),'Hoja de Trabajo para listado'!$AB$151:$BA$151,0)),0)+IFERROR(INDEX('Hoja de Trabajo para listado'!$BC$155:$CB$1048576,MATCH($A947,'Hoja de Trabajo para listado'!$BC$155:$BC$1048576,0),MATCH((CUADRO!F$5&amp;$E947),'Hoja de Trabajo para listado'!$BC$151:$CB$151,0)),0)+IFERROR(INDEX('Hoja de Trabajo para listado'!$DE$153:$DG$274,MATCH($A947,'Hoja de Trabajo para listado'!$DE$153:$DE$1048576,0),MATCH((CUADRO!F$5&amp;$E947),'Hoja de Trabajo para listado'!$DE$151:$DG$151,0)),0)+IFERROR(INDEX('Hoja de Trabajo para listado'!$CD$155:$DC$1048576,MATCH($A947,'Hoja de Trabajo para listado'!$CD$155:$CD$1048576,0),MATCH((CUADRO!F$5&amp;$E947),'Hoja de Trabajo para listado'!$CD$151:$DC$151,0)),0)</f>
        <v>0</v>
      </c>
      <c r="G947" s="245">
        <f ca="1">+IFERROR(INDEX('Hoja de Trabajo para listado'!$A$155:$Z$1048576,MATCH($A947,'Hoja de Trabajo para listado'!$A$155:$A$1048576,0),MATCH((CUADRO!G$5&amp;$E947),'Hoja de Trabajo para listado'!$A$151:$Z$151,0)),0)+IFERROR(INDEX('Hoja de Trabajo para listado'!$AB$155:$BA$1048576,MATCH($A947,'Hoja de Trabajo para listado'!$AB$155:$AB$1048576,0),MATCH((CUADRO!G$5&amp;$E947),'Hoja de Trabajo para listado'!$AB$151:$BA$151,0)),0)+IFERROR(INDEX('Hoja de Trabajo para listado'!$BC$155:$CB$1048576,MATCH($A947,'Hoja de Trabajo para listado'!$BC$155:$BC$1048576,0),MATCH((CUADRO!G$5&amp;$E947),'Hoja de Trabajo para listado'!$BC$151:$CB$151,0)),0)+IFERROR(INDEX('Hoja de Trabajo para listado'!$DE$153:$DG$274,MATCH($A947,'Hoja de Trabajo para listado'!$DE$153:$DE$1048576,0),MATCH((CUADRO!G$5&amp;$E947),'Hoja de Trabajo para listado'!$DE$151:$DG$151,0)),0)+IFERROR(INDEX('Hoja de Trabajo para listado'!$CD$155:$DC$1048576,MATCH($A947,'Hoja de Trabajo para listado'!$CD$155:$CD$1048576,0),MATCH((CUADRO!G$5&amp;$E947),'Hoja de Trabajo para listado'!$CD$151:$DC$151,0)),0)</f>
        <v>0</v>
      </c>
      <c r="H947" s="245">
        <f ca="1">+IFERROR(INDEX('Hoja de Trabajo para listado'!$A$155:$Z$1048576,MATCH($A947,'Hoja de Trabajo para listado'!$A$155:$A$1048576,0),MATCH((CUADRO!H$5&amp;$E947),'Hoja de Trabajo para listado'!$A$151:$Z$151,0)),0)+IFERROR(INDEX('Hoja de Trabajo para listado'!$AB$155:$BA$1048576,MATCH($A947,'Hoja de Trabajo para listado'!$AB$155:$AB$1048576,0),MATCH((CUADRO!H$5&amp;$E947),'Hoja de Trabajo para listado'!$AB$151:$BA$151,0)),0)+IFERROR(INDEX('Hoja de Trabajo para listado'!$BC$155:$CB$1048576,MATCH($A947,'Hoja de Trabajo para listado'!$BC$155:$BC$1048576,0),MATCH((CUADRO!H$5&amp;$E947),'Hoja de Trabajo para listado'!$BC$151:$CB$151,0)),0)+IFERROR(INDEX('Hoja de Trabajo para listado'!$DE$153:$DG$274,MATCH($A947,'Hoja de Trabajo para listado'!$DE$153:$DE$1048576,0),MATCH((CUADRO!H$5&amp;$E947),'Hoja de Trabajo para listado'!$DE$151:$DG$151,0)),0)+IFERROR(INDEX('Hoja de Trabajo para listado'!$CD$155:$DC$1048576,MATCH($A947,'Hoja de Trabajo para listado'!$CD$155:$CD$1048576,0),MATCH((CUADRO!H$5&amp;$E947),'Hoja de Trabajo para listado'!$CD$151:$DC$151,0)),0)</f>
        <v>0</v>
      </c>
      <c r="I947" s="245">
        <f ca="1">+IFERROR(INDEX('Hoja de Trabajo para listado'!$A$155:$Z$1048576,MATCH($A947,'Hoja de Trabajo para listado'!$A$155:$A$1048576,0),MATCH((CUADRO!I$5&amp;$E947),'Hoja de Trabajo para listado'!$A$151:$Z$151,0)),0)+IFERROR(INDEX('Hoja de Trabajo para listado'!$AB$155:$BA$1048576,MATCH($A947,'Hoja de Trabajo para listado'!$AB$155:$AB$1048576,0),MATCH((CUADRO!I$5&amp;$E947),'Hoja de Trabajo para listado'!$AB$151:$BA$151,0)),0)+IFERROR(INDEX('Hoja de Trabajo para listado'!$BC$155:$CB$1048576,MATCH($A947,'Hoja de Trabajo para listado'!$BC$155:$BC$1048576,0),MATCH((CUADRO!I$5&amp;$E947),'Hoja de Trabajo para listado'!$BC$151:$CB$151,0)),0)+IFERROR(INDEX('Hoja de Trabajo para listado'!$DE$153:$DG$274,MATCH($A947,'Hoja de Trabajo para listado'!$DE$153:$DE$1048576,0),MATCH((CUADRO!I$5&amp;$E947),'Hoja de Trabajo para listado'!$DE$151:$DG$151,0)),0)+IFERROR(INDEX('Hoja de Trabajo para listado'!$CD$155:$DC$1048576,MATCH($A947,'Hoja de Trabajo para listado'!$CD$155:$CD$1048576,0),MATCH((CUADRO!I$5&amp;$E947),'Hoja de Trabajo para listado'!$CD$151:$DC$151,0)),0)</f>
        <v>0</v>
      </c>
      <c r="J947" s="245">
        <f ca="1">+IFERROR(INDEX('Hoja de Trabajo para listado'!$A$155:$Z$1048576,MATCH($A947,'Hoja de Trabajo para listado'!$A$155:$A$1048576,0),MATCH((CUADRO!J$5&amp;$E947),'Hoja de Trabajo para listado'!$A$151:$Z$151,0)),0)+IFERROR(INDEX('Hoja de Trabajo para listado'!$AB$155:$BA$1048576,MATCH($A947,'Hoja de Trabajo para listado'!$AB$155:$AB$1048576,0),MATCH((CUADRO!J$5&amp;$E947),'Hoja de Trabajo para listado'!$AB$151:$BA$151,0)),0)+IFERROR(INDEX('Hoja de Trabajo para listado'!$BC$155:$CB$1048576,MATCH($A947,'Hoja de Trabajo para listado'!$BC$155:$BC$1048576,0),MATCH((CUADRO!J$5&amp;$E947),'Hoja de Trabajo para listado'!$BC$151:$CB$151,0)),0)+IFERROR(INDEX('Hoja de Trabajo para listado'!$DE$153:$DG$274,MATCH($A947,'Hoja de Trabajo para listado'!$DE$153:$DE$1048576,0),MATCH((CUADRO!J$5&amp;$E947),'Hoja de Trabajo para listado'!$DE$151:$DG$151,0)),0)+IFERROR(INDEX('Hoja de Trabajo para listado'!$CD$155:$DC$1048576,MATCH($A947,'Hoja de Trabajo para listado'!$CD$155:$CD$1048576,0),MATCH((CUADRO!J$5&amp;$E947),'Hoja de Trabajo para listado'!$CD$151:$DC$151,0)),0)</f>
        <v>0</v>
      </c>
      <c r="K947" s="245">
        <f ca="1">+IFERROR(INDEX('Hoja de Trabajo para listado'!$A$155:$Z$1048576,MATCH($A947,'Hoja de Trabajo para listado'!$A$155:$A$1048576,0),MATCH((CUADRO!K$5&amp;$E947),'Hoja de Trabajo para listado'!$A$151:$Z$151,0)),0)+IFERROR(INDEX('Hoja de Trabajo para listado'!$AB$155:$BA$1048576,MATCH($A947,'Hoja de Trabajo para listado'!$AB$155:$AB$1048576,0),MATCH((CUADRO!K$5&amp;$E947),'Hoja de Trabajo para listado'!$AB$151:$BA$151,0)),0)+IFERROR(INDEX('Hoja de Trabajo para listado'!$BC$155:$CB$1048576,MATCH($A947,'Hoja de Trabajo para listado'!$BC$155:$BC$1048576,0),MATCH((CUADRO!K$5&amp;$E947),'Hoja de Trabajo para listado'!$BC$151:$CB$151,0)),0)+IFERROR(INDEX('Hoja de Trabajo para listado'!$DE$153:$DG$274,MATCH($A947,'Hoja de Trabajo para listado'!$DE$153:$DE$1048576,0),MATCH((CUADRO!K$5&amp;$E947),'Hoja de Trabajo para listado'!$DE$151:$DG$151,0)),0)+IFERROR(INDEX('Hoja de Trabajo para listado'!$CD$155:$DC$1048576,MATCH($A947,'Hoja de Trabajo para listado'!$CD$155:$CD$1048576,0),MATCH((CUADRO!K$5&amp;$E947),'Hoja de Trabajo para listado'!$CD$151:$DC$151,0)),0)</f>
        <v>0</v>
      </c>
      <c r="L947" s="245">
        <f ca="1">+IFERROR(INDEX('Hoja de Trabajo para listado'!$A$155:$Z$1048576,MATCH($A947,'Hoja de Trabajo para listado'!$A$155:$A$1048576,0),MATCH((CUADRO!L$5&amp;$E947),'Hoja de Trabajo para listado'!$A$151:$Z$151,0)),0)+IFERROR(INDEX('Hoja de Trabajo para listado'!$AB$155:$BA$1048576,MATCH($A947,'Hoja de Trabajo para listado'!$AB$155:$AB$1048576,0),MATCH((CUADRO!L$5&amp;$E947),'Hoja de Trabajo para listado'!$AB$151:$BA$151,0)),0)+IFERROR(INDEX('Hoja de Trabajo para listado'!$BC$155:$CB$1048576,MATCH($A947,'Hoja de Trabajo para listado'!$BC$155:$BC$1048576,0),MATCH((CUADRO!L$5&amp;$E947),'Hoja de Trabajo para listado'!$BC$151:$CB$151,0)),0)+IFERROR(INDEX('Hoja de Trabajo para listado'!$DE$153:$DG$274,MATCH($A947,'Hoja de Trabajo para listado'!$DE$153:$DE$1048576,0),MATCH((CUADRO!L$5&amp;$E947),'Hoja de Trabajo para listado'!$DE$151:$DG$151,0)),0)+IFERROR(INDEX('Hoja de Trabajo para listado'!$CD$155:$DC$1048576,MATCH($A947,'Hoja de Trabajo para listado'!$CD$155:$CD$1048576,0),MATCH((CUADRO!L$5&amp;$E947),'Hoja de Trabajo para listado'!$CD$151:$DC$151,0)),0)</f>
        <v>0</v>
      </c>
      <c r="M947" s="245">
        <f ca="1">+IFERROR(INDEX('Hoja de Trabajo para listado'!$A$155:$Z$1048576,MATCH($A947,'Hoja de Trabajo para listado'!$A$155:$A$1048576,0),MATCH((CUADRO!M$5&amp;$E947),'Hoja de Trabajo para listado'!$A$151:$Z$151,0)),0)+IFERROR(INDEX('Hoja de Trabajo para listado'!$AB$155:$BA$1048576,MATCH($A947,'Hoja de Trabajo para listado'!$AB$155:$AB$1048576,0),MATCH((CUADRO!M$5&amp;$E947),'Hoja de Trabajo para listado'!$AB$151:$BA$151,0)),0)+IFERROR(INDEX('Hoja de Trabajo para listado'!$BC$155:$CB$1048576,MATCH($A947,'Hoja de Trabajo para listado'!$BC$155:$BC$1048576,0),MATCH((CUADRO!M$5&amp;$E947),'Hoja de Trabajo para listado'!$BC$151:$CB$151,0)),0)+IFERROR(INDEX('Hoja de Trabajo para listado'!$DE$153:$DG$274,MATCH($A947,'Hoja de Trabajo para listado'!$DE$153:$DE$1048576,0),MATCH((CUADRO!M$5&amp;$E947),'Hoja de Trabajo para listado'!$DE$151:$DG$151,0)),0)+IFERROR(INDEX('Hoja de Trabajo para listado'!$CD$155:$DC$1048576,MATCH($A947,'Hoja de Trabajo para listado'!$CD$155:$CD$1048576,0),MATCH((CUADRO!M$5&amp;$E947),'Hoja de Trabajo para listado'!$CD$151:$DC$151,0)),0)</f>
        <v>0</v>
      </c>
      <c r="N947" s="245">
        <f ca="1">+IFERROR(INDEX('Hoja de Trabajo para listado'!$A$155:$Z$1048576,MATCH($A947,'Hoja de Trabajo para listado'!$A$155:$A$1048576,0),MATCH((CUADRO!N$5&amp;$E947),'Hoja de Trabajo para listado'!$A$151:$Z$151,0)),0)+IFERROR(INDEX('Hoja de Trabajo para listado'!$AB$155:$BA$1048576,MATCH($A947,'Hoja de Trabajo para listado'!$AB$155:$AB$1048576,0),MATCH((CUADRO!N$5&amp;$E947),'Hoja de Trabajo para listado'!$AB$151:$BA$151,0)),0)+IFERROR(INDEX('Hoja de Trabajo para listado'!$BC$155:$CB$1048576,MATCH($A947,'Hoja de Trabajo para listado'!$BC$155:$BC$1048576,0),MATCH((CUADRO!N$5&amp;$E947),'Hoja de Trabajo para listado'!$BC$151:$CB$151,0)),0)+IFERROR(INDEX('Hoja de Trabajo para listado'!$DE$153:$DG$274,MATCH($A947,'Hoja de Trabajo para listado'!$DE$153:$DE$1048576,0),MATCH((CUADRO!N$5&amp;$E947),'Hoja de Trabajo para listado'!$DE$151:$DG$151,0)),0)+IFERROR(INDEX('Hoja de Trabajo para listado'!$CD$155:$DC$1048576,MATCH($A947,'Hoja de Trabajo para listado'!$CD$155:$CD$1048576,0),MATCH((CUADRO!N$5&amp;$E947),'Hoja de Trabajo para listado'!$CD$151:$DC$151,0)),0)</f>
        <v>0</v>
      </c>
      <c r="O947" s="245">
        <f ca="1">+IFERROR(INDEX('Hoja de Trabajo para listado'!$A$155:$Z$1048576,MATCH($A947,'Hoja de Trabajo para listado'!$A$155:$A$1048576,0),MATCH((CUADRO!O$5&amp;$E947),'Hoja de Trabajo para listado'!$A$151:$Z$151,0)),0)+IFERROR(INDEX('Hoja de Trabajo para listado'!$AB$155:$BA$1048576,MATCH($A947,'Hoja de Trabajo para listado'!$AB$155:$AB$1048576,0),MATCH((CUADRO!O$5&amp;$E947),'Hoja de Trabajo para listado'!$AB$151:$BA$151,0)),0)+IFERROR(INDEX('Hoja de Trabajo para listado'!$BC$155:$CB$1048576,MATCH($A947,'Hoja de Trabajo para listado'!$BC$155:$BC$1048576,0),MATCH((CUADRO!O$5&amp;$E947),'Hoja de Trabajo para listado'!$BC$151:$CB$151,0)),0)+IFERROR(INDEX('Hoja de Trabajo para listado'!$DE$153:$DG$274,MATCH($A947,'Hoja de Trabajo para listado'!$DE$153:$DE$1048576,0),MATCH((CUADRO!O$5&amp;$E947),'Hoja de Trabajo para listado'!$DE$151:$DG$151,0)),0)+IFERROR(INDEX('Hoja de Trabajo para listado'!$CD$155:$DC$1048576,MATCH($A947,'Hoja de Trabajo para listado'!$CD$155:$CD$1048576,0),MATCH((CUADRO!O$5&amp;$E947),'Hoja de Trabajo para listado'!$CD$151:$DC$151,0)),0)</f>
        <v>0</v>
      </c>
      <c r="P947" s="245">
        <f ca="1">+IFERROR(INDEX('Hoja de Trabajo para listado'!$A$155:$Z$1048576,MATCH($A947,'Hoja de Trabajo para listado'!$A$155:$A$1048576,0),MATCH((CUADRO!P$5&amp;$E947),'Hoja de Trabajo para listado'!$A$151:$Z$151,0)),0)+IFERROR(INDEX('Hoja de Trabajo para listado'!$AB$155:$BA$1048576,MATCH($A947,'Hoja de Trabajo para listado'!$AB$155:$AB$1048576,0),MATCH((CUADRO!P$5&amp;$E947),'Hoja de Trabajo para listado'!$AB$151:$BA$151,0)),0)+IFERROR(INDEX('Hoja de Trabajo para listado'!$BC$155:$CB$1048576,MATCH($A947,'Hoja de Trabajo para listado'!$BC$155:$BC$1048576,0),MATCH((CUADRO!P$5&amp;$E947),'Hoja de Trabajo para listado'!$BC$151:$CB$151,0)),0)+IFERROR(INDEX('Hoja de Trabajo para listado'!$DE$153:$DG$274,MATCH($A947,'Hoja de Trabajo para listado'!$DE$153:$DE$1048576,0),MATCH((CUADRO!P$5&amp;$E947),'Hoja de Trabajo para listado'!$DE$151:$DG$151,0)),0)+IFERROR(INDEX('Hoja de Trabajo para listado'!$CD$155:$DC$1048576,MATCH($A947,'Hoja de Trabajo para listado'!$CD$155:$CD$1048576,0),MATCH((CUADRO!P$5&amp;$E947),'Hoja de Trabajo para listado'!$CD$151:$DC$151,0)),0)</f>
        <v>0</v>
      </c>
      <c r="Q947" s="245">
        <f ca="1">+IFERROR(INDEX('Hoja de Trabajo para listado'!$A$155:$Z$1048576,MATCH($A947,'Hoja de Trabajo para listado'!$A$155:$A$1048576,0),MATCH((CUADRO!Q$5&amp;$E947),'Hoja de Trabajo para listado'!$A$151:$Z$151,0)),0)+IFERROR(INDEX('Hoja de Trabajo para listado'!$AB$155:$BA$1048576,MATCH($A947,'Hoja de Trabajo para listado'!$AB$155:$AB$1048576,0),MATCH((CUADRO!Q$5&amp;$E947),'Hoja de Trabajo para listado'!$AB$151:$BA$151,0)),0)+IFERROR(INDEX('Hoja de Trabajo para listado'!$BC$155:$CB$1048576,MATCH($A947,'Hoja de Trabajo para listado'!$BC$155:$BC$1048576,0),MATCH((CUADRO!Q$5&amp;$E947),'Hoja de Trabajo para listado'!$BC$151:$CB$151,0)),0)+IFERROR(INDEX('Hoja de Trabajo para listado'!$DE$153:$DG$274,MATCH($A947,'Hoja de Trabajo para listado'!$DE$153:$DE$1048576,0),MATCH((CUADRO!Q$5&amp;$E947),'Hoja de Trabajo para listado'!$DE$151:$DG$151,0)),0)+IFERROR(INDEX('Hoja de Trabajo para listado'!$CD$155:$DC$1048576,MATCH($A947,'Hoja de Trabajo para listado'!$CD$155:$CD$1048576,0),MATCH((CUADRO!Q$5&amp;$E947),'Hoja de Trabajo para listado'!$CD$151:$DC$151,0)),0)</f>
        <v>0</v>
      </c>
      <c r="R947" s="245">
        <f t="shared" ca="1" si="31"/>
        <v>0</v>
      </c>
      <c r="S947" s="259">
        <f ca="1">+R946+R947</f>
        <v>0</v>
      </c>
      <c r="T947" s="245">
        <f ca="1">+S947</f>
        <v>0</v>
      </c>
      <c r="U947" s="244">
        <f t="shared" si="32"/>
        <v>2</v>
      </c>
      <c r="V947" s="333" t="str">
        <f>+VLOOKUP(A947,bd_lista!$A$3:$E$590,5,FALSE)</f>
        <v>Gobiernos Autonomos Municipales</v>
      </c>
      <c r="W947" s="384"/>
      <c r="X947" s="242">
        <f>+VLOOKUP(A947,[3]Sheet1!$A$13:$D$744,4,FALSE)</f>
        <v>0</v>
      </c>
      <c r="Y947" s="242" t="e">
        <f>+VLOOKUP(X947,bd_lista!$A$3:$C$590,3,FALSE)</f>
        <v>#N/A</v>
      </c>
      <c r="Z947" s="292"/>
      <c r="AA947" s="293"/>
    </row>
    <row r="948" spans="1:27" customFormat="1" ht="15" hidden="1" customHeight="1">
      <c r="A948" s="32">
        <v>1707</v>
      </c>
      <c r="B948" s="388">
        <f>+A948</f>
        <v>1707</v>
      </c>
      <c r="C948" s="247" t="str">
        <f>+VLOOKUP(A948,bd_lista!$A$3:$C$590,3,FALSE)</f>
        <v>Gobierno Autónomo Municipal de San Ignacio (San Ignacio de Velasco)</v>
      </c>
      <c r="D948" s="385" t="str">
        <f>+C948</f>
        <v>Gobierno Autónomo Municipal de San Ignacio (San Ignacio de Velasco)</v>
      </c>
      <c r="E948" s="242" t="s">
        <v>1304</v>
      </c>
      <c r="F948" s="243">
        <f ca="1">+IFERROR(INDEX('Hoja de Trabajo para listado'!$A$155:$Z$1048576,MATCH($A948,'Hoja de Trabajo para listado'!$A$155:$A$1048576,0),MATCH((CUADRO!F$5&amp;$E948),'Hoja de Trabajo para listado'!$A$151:$Z$151,0)),0)+IFERROR(INDEX('Hoja de Trabajo para listado'!$AB$155:$BA$1048576,MATCH($A948,'Hoja de Trabajo para listado'!$AB$155:$AB$1048576,0),MATCH((CUADRO!F$5&amp;$E948),'Hoja de Trabajo para listado'!$AB$151:$BA$151,0)),0)+IFERROR(INDEX('Hoja de Trabajo para listado'!$BC$155:$CB$1048576,MATCH($A948,'Hoja de Trabajo para listado'!$BC$155:$BC$1048576,0),MATCH((CUADRO!F$5&amp;$E948),'Hoja de Trabajo para listado'!$BC$151:$CB$151,0)),0)+IFERROR(INDEX('Hoja de Trabajo para listado'!$DE$153:$DG$274,MATCH($A948,'Hoja de Trabajo para listado'!$DE$153:$DE$1048576,0),MATCH((CUADRO!F$5&amp;$E948),'Hoja de Trabajo para listado'!$DE$151:$DG$151,0)),0)+IFERROR(INDEX('Hoja de Trabajo para listado'!$CD$155:$DC$1048576,MATCH($A948,'Hoja de Trabajo para listado'!$CD$155:$CD$1048576,0),MATCH((CUADRO!F$5&amp;$E948),'Hoja de Trabajo para listado'!$CD$151:$DC$151,0)),0)</f>
        <v>0</v>
      </c>
      <c r="G948" s="243">
        <f ca="1">+IFERROR(INDEX('Hoja de Trabajo para listado'!$A$155:$Z$1048576,MATCH($A948,'Hoja de Trabajo para listado'!$A$155:$A$1048576,0),MATCH((CUADRO!G$5&amp;$E948),'Hoja de Trabajo para listado'!$A$151:$Z$151,0)),0)+IFERROR(INDEX('Hoja de Trabajo para listado'!$AB$155:$BA$1048576,MATCH($A948,'Hoja de Trabajo para listado'!$AB$155:$AB$1048576,0),MATCH((CUADRO!G$5&amp;$E948),'Hoja de Trabajo para listado'!$AB$151:$BA$151,0)),0)+IFERROR(INDEX('Hoja de Trabajo para listado'!$BC$155:$CB$1048576,MATCH($A948,'Hoja de Trabajo para listado'!$BC$155:$BC$1048576,0),MATCH((CUADRO!G$5&amp;$E948),'Hoja de Trabajo para listado'!$BC$151:$CB$151,0)),0)+IFERROR(INDEX('Hoja de Trabajo para listado'!$DE$153:$DG$274,MATCH($A948,'Hoja de Trabajo para listado'!$DE$153:$DE$1048576,0),MATCH((CUADRO!G$5&amp;$E948),'Hoja de Trabajo para listado'!$DE$151:$DG$151,0)),0)+IFERROR(INDEX('Hoja de Trabajo para listado'!$CD$155:$DC$1048576,MATCH($A948,'Hoja de Trabajo para listado'!$CD$155:$CD$1048576,0),MATCH((CUADRO!G$5&amp;$E948),'Hoja de Trabajo para listado'!$CD$151:$DC$151,0)),0)</f>
        <v>0</v>
      </c>
      <c r="H948" s="243">
        <f ca="1">+IFERROR(INDEX('Hoja de Trabajo para listado'!$A$155:$Z$1048576,MATCH($A948,'Hoja de Trabajo para listado'!$A$155:$A$1048576,0),MATCH((CUADRO!H$5&amp;$E948),'Hoja de Trabajo para listado'!$A$151:$Z$151,0)),0)+IFERROR(INDEX('Hoja de Trabajo para listado'!$AB$155:$BA$1048576,MATCH($A948,'Hoja de Trabajo para listado'!$AB$155:$AB$1048576,0),MATCH((CUADRO!H$5&amp;$E948),'Hoja de Trabajo para listado'!$AB$151:$BA$151,0)),0)+IFERROR(INDEX('Hoja de Trabajo para listado'!$BC$155:$CB$1048576,MATCH($A948,'Hoja de Trabajo para listado'!$BC$155:$BC$1048576,0),MATCH((CUADRO!H$5&amp;$E948),'Hoja de Trabajo para listado'!$BC$151:$CB$151,0)),0)+IFERROR(INDEX('Hoja de Trabajo para listado'!$DE$153:$DG$274,MATCH($A948,'Hoja de Trabajo para listado'!$DE$153:$DE$1048576,0),MATCH((CUADRO!H$5&amp;$E948),'Hoja de Trabajo para listado'!$DE$151:$DG$151,0)),0)+IFERROR(INDEX('Hoja de Trabajo para listado'!$CD$155:$DC$1048576,MATCH($A948,'Hoja de Trabajo para listado'!$CD$155:$CD$1048576,0),MATCH((CUADRO!H$5&amp;$E948),'Hoja de Trabajo para listado'!$CD$151:$DC$151,0)),0)</f>
        <v>0</v>
      </c>
      <c r="I948" s="243">
        <f ca="1">+IFERROR(INDEX('Hoja de Trabajo para listado'!$A$155:$Z$1048576,MATCH($A948,'Hoja de Trabajo para listado'!$A$155:$A$1048576,0),MATCH((CUADRO!I$5&amp;$E948),'Hoja de Trabajo para listado'!$A$151:$Z$151,0)),0)+IFERROR(INDEX('Hoja de Trabajo para listado'!$AB$155:$BA$1048576,MATCH($A948,'Hoja de Trabajo para listado'!$AB$155:$AB$1048576,0),MATCH((CUADRO!I$5&amp;$E948),'Hoja de Trabajo para listado'!$AB$151:$BA$151,0)),0)+IFERROR(INDEX('Hoja de Trabajo para listado'!$BC$155:$CB$1048576,MATCH($A948,'Hoja de Trabajo para listado'!$BC$155:$BC$1048576,0),MATCH((CUADRO!I$5&amp;$E948),'Hoja de Trabajo para listado'!$BC$151:$CB$151,0)),0)+IFERROR(INDEX('Hoja de Trabajo para listado'!$DE$153:$DG$274,MATCH($A948,'Hoja de Trabajo para listado'!$DE$153:$DE$1048576,0),MATCH((CUADRO!I$5&amp;$E948),'Hoja de Trabajo para listado'!$DE$151:$DG$151,0)),0)+IFERROR(INDEX('Hoja de Trabajo para listado'!$CD$155:$DC$1048576,MATCH($A948,'Hoja de Trabajo para listado'!$CD$155:$CD$1048576,0),MATCH((CUADRO!I$5&amp;$E948),'Hoja de Trabajo para listado'!$CD$151:$DC$151,0)),0)</f>
        <v>0</v>
      </c>
      <c r="J948" s="243">
        <f ca="1">+IFERROR(INDEX('Hoja de Trabajo para listado'!$A$155:$Z$1048576,MATCH($A948,'Hoja de Trabajo para listado'!$A$155:$A$1048576,0),MATCH((CUADRO!J$5&amp;$E948),'Hoja de Trabajo para listado'!$A$151:$Z$151,0)),0)+IFERROR(INDEX('Hoja de Trabajo para listado'!$AB$155:$BA$1048576,MATCH($A948,'Hoja de Trabajo para listado'!$AB$155:$AB$1048576,0),MATCH((CUADRO!J$5&amp;$E948),'Hoja de Trabajo para listado'!$AB$151:$BA$151,0)),0)+IFERROR(INDEX('Hoja de Trabajo para listado'!$BC$155:$CB$1048576,MATCH($A948,'Hoja de Trabajo para listado'!$BC$155:$BC$1048576,0),MATCH((CUADRO!J$5&amp;$E948),'Hoja de Trabajo para listado'!$BC$151:$CB$151,0)),0)+IFERROR(INDEX('Hoja de Trabajo para listado'!$DE$153:$DG$274,MATCH($A948,'Hoja de Trabajo para listado'!$DE$153:$DE$1048576,0),MATCH((CUADRO!J$5&amp;$E948),'Hoja de Trabajo para listado'!$DE$151:$DG$151,0)),0)+IFERROR(INDEX('Hoja de Trabajo para listado'!$CD$155:$DC$1048576,MATCH($A948,'Hoja de Trabajo para listado'!$CD$155:$CD$1048576,0),MATCH((CUADRO!J$5&amp;$E948),'Hoja de Trabajo para listado'!$CD$151:$DC$151,0)),0)</f>
        <v>0</v>
      </c>
      <c r="K948" s="243">
        <f ca="1">+IFERROR(INDEX('Hoja de Trabajo para listado'!$A$155:$Z$1048576,MATCH($A948,'Hoja de Trabajo para listado'!$A$155:$A$1048576,0),MATCH((CUADRO!K$5&amp;$E948),'Hoja de Trabajo para listado'!$A$151:$Z$151,0)),0)+IFERROR(INDEX('Hoja de Trabajo para listado'!$AB$155:$BA$1048576,MATCH($A948,'Hoja de Trabajo para listado'!$AB$155:$AB$1048576,0),MATCH((CUADRO!K$5&amp;$E948),'Hoja de Trabajo para listado'!$AB$151:$BA$151,0)),0)+IFERROR(INDEX('Hoja de Trabajo para listado'!$BC$155:$CB$1048576,MATCH($A948,'Hoja de Trabajo para listado'!$BC$155:$BC$1048576,0),MATCH((CUADRO!K$5&amp;$E948),'Hoja de Trabajo para listado'!$BC$151:$CB$151,0)),0)+IFERROR(INDEX('Hoja de Trabajo para listado'!$DE$153:$DG$274,MATCH($A948,'Hoja de Trabajo para listado'!$DE$153:$DE$1048576,0),MATCH((CUADRO!K$5&amp;$E948),'Hoja de Trabajo para listado'!$DE$151:$DG$151,0)),0)+IFERROR(INDEX('Hoja de Trabajo para listado'!$CD$155:$DC$1048576,MATCH($A948,'Hoja de Trabajo para listado'!$CD$155:$CD$1048576,0),MATCH((CUADRO!K$5&amp;$E948),'Hoja de Trabajo para listado'!$CD$151:$DC$151,0)),0)</f>
        <v>0</v>
      </c>
      <c r="L948" s="243">
        <f ca="1">+IFERROR(INDEX('Hoja de Trabajo para listado'!$A$155:$Z$1048576,MATCH($A948,'Hoja de Trabajo para listado'!$A$155:$A$1048576,0),MATCH((CUADRO!L$5&amp;$E948),'Hoja de Trabajo para listado'!$A$151:$Z$151,0)),0)+IFERROR(INDEX('Hoja de Trabajo para listado'!$AB$155:$BA$1048576,MATCH($A948,'Hoja de Trabajo para listado'!$AB$155:$AB$1048576,0),MATCH((CUADRO!L$5&amp;$E948),'Hoja de Trabajo para listado'!$AB$151:$BA$151,0)),0)+IFERROR(INDEX('Hoja de Trabajo para listado'!$BC$155:$CB$1048576,MATCH($A948,'Hoja de Trabajo para listado'!$BC$155:$BC$1048576,0),MATCH((CUADRO!L$5&amp;$E948),'Hoja de Trabajo para listado'!$BC$151:$CB$151,0)),0)+IFERROR(INDEX('Hoja de Trabajo para listado'!$DE$153:$DG$274,MATCH($A948,'Hoja de Trabajo para listado'!$DE$153:$DE$1048576,0),MATCH((CUADRO!L$5&amp;$E948),'Hoja de Trabajo para listado'!$DE$151:$DG$151,0)),0)+IFERROR(INDEX('Hoja de Trabajo para listado'!$CD$155:$DC$1048576,MATCH($A948,'Hoja de Trabajo para listado'!$CD$155:$CD$1048576,0),MATCH((CUADRO!L$5&amp;$E948),'Hoja de Trabajo para listado'!$CD$151:$DC$151,0)),0)</f>
        <v>0</v>
      </c>
      <c r="M948" s="243">
        <f ca="1">+IFERROR(INDEX('Hoja de Trabajo para listado'!$A$155:$Z$1048576,MATCH($A948,'Hoja de Trabajo para listado'!$A$155:$A$1048576,0),MATCH((CUADRO!M$5&amp;$E948),'Hoja de Trabajo para listado'!$A$151:$Z$151,0)),0)+IFERROR(INDEX('Hoja de Trabajo para listado'!$AB$155:$BA$1048576,MATCH($A948,'Hoja de Trabajo para listado'!$AB$155:$AB$1048576,0),MATCH((CUADRO!M$5&amp;$E948),'Hoja de Trabajo para listado'!$AB$151:$BA$151,0)),0)+IFERROR(INDEX('Hoja de Trabajo para listado'!$BC$155:$CB$1048576,MATCH($A948,'Hoja de Trabajo para listado'!$BC$155:$BC$1048576,0),MATCH((CUADRO!M$5&amp;$E948),'Hoja de Trabajo para listado'!$BC$151:$CB$151,0)),0)+IFERROR(INDEX('Hoja de Trabajo para listado'!$DE$153:$DG$274,MATCH($A948,'Hoja de Trabajo para listado'!$DE$153:$DE$1048576,0),MATCH((CUADRO!M$5&amp;$E948),'Hoja de Trabajo para listado'!$DE$151:$DG$151,0)),0)+IFERROR(INDEX('Hoja de Trabajo para listado'!$CD$155:$DC$1048576,MATCH($A948,'Hoja de Trabajo para listado'!$CD$155:$CD$1048576,0),MATCH((CUADRO!M$5&amp;$E948),'Hoja de Trabajo para listado'!$CD$151:$DC$151,0)),0)</f>
        <v>0</v>
      </c>
      <c r="N948" s="243">
        <f ca="1">+IFERROR(INDEX('Hoja de Trabajo para listado'!$A$155:$Z$1048576,MATCH($A948,'Hoja de Trabajo para listado'!$A$155:$A$1048576,0),MATCH((CUADRO!N$5&amp;$E948),'Hoja de Trabajo para listado'!$A$151:$Z$151,0)),0)+IFERROR(INDEX('Hoja de Trabajo para listado'!$AB$155:$BA$1048576,MATCH($A948,'Hoja de Trabajo para listado'!$AB$155:$AB$1048576,0),MATCH((CUADRO!N$5&amp;$E948),'Hoja de Trabajo para listado'!$AB$151:$BA$151,0)),0)+IFERROR(INDEX('Hoja de Trabajo para listado'!$BC$155:$CB$1048576,MATCH($A948,'Hoja de Trabajo para listado'!$BC$155:$BC$1048576,0),MATCH((CUADRO!N$5&amp;$E948),'Hoja de Trabajo para listado'!$BC$151:$CB$151,0)),0)+IFERROR(INDEX('Hoja de Trabajo para listado'!$DE$153:$DG$274,MATCH($A948,'Hoja de Trabajo para listado'!$DE$153:$DE$1048576,0),MATCH((CUADRO!N$5&amp;$E948),'Hoja de Trabajo para listado'!$DE$151:$DG$151,0)),0)+IFERROR(INDEX('Hoja de Trabajo para listado'!$CD$155:$DC$1048576,MATCH($A948,'Hoja de Trabajo para listado'!$CD$155:$CD$1048576,0),MATCH((CUADRO!N$5&amp;$E948),'Hoja de Trabajo para listado'!$CD$151:$DC$151,0)),0)</f>
        <v>0</v>
      </c>
      <c r="O948" s="243">
        <f ca="1">+IFERROR(INDEX('Hoja de Trabajo para listado'!$A$155:$Z$1048576,MATCH($A948,'Hoja de Trabajo para listado'!$A$155:$A$1048576,0),MATCH((CUADRO!O$5&amp;$E948),'Hoja de Trabajo para listado'!$A$151:$Z$151,0)),0)+IFERROR(INDEX('Hoja de Trabajo para listado'!$AB$155:$BA$1048576,MATCH($A948,'Hoja de Trabajo para listado'!$AB$155:$AB$1048576,0),MATCH((CUADRO!O$5&amp;$E948),'Hoja de Trabajo para listado'!$AB$151:$BA$151,0)),0)+IFERROR(INDEX('Hoja de Trabajo para listado'!$BC$155:$CB$1048576,MATCH($A948,'Hoja de Trabajo para listado'!$BC$155:$BC$1048576,0),MATCH((CUADRO!O$5&amp;$E948),'Hoja de Trabajo para listado'!$BC$151:$CB$151,0)),0)+IFERROR(INDEX('Hoja de Trabajo para listado'!$DE$153:$DG$274,MATCH($A948,'Hoja de Trabajo para listado'!$DE$153:$DE$1048576,0),MATCH((CUADRO!O$5&amp;$E948),'Hoja de Trabajo para listado'!$DE$151:$DG$151,0)),0)+IFERROR(INDEX('Hoja de Trabajo para listado'!$CD$155:$DC$1048576,MATCH($A948,'Hoja de Trabajo para listado'!$CD$155:$CD$1048576,0),MATCH((CUADRO!O$5&amp;$E948),'Hoja de Trabajo para listado'!$CD$151:$DC$151,0)),0)</f>
        <v>0</v>
      </c>
      <c r="P948" s="243">
        <f ca="1">+IFERROR(INDEX('Hoja de Trabajo para listado'!$A$155:$Z$1048576,MATCH($A948,'Hoja de Trabajo para listado'!$A$155:$A$1048576,0),MATCH((CUADRO!P$5&amp;$E948),'Hoja de Trabajo para listado'!$A$151:$Z$151,0)),0)+IFERROR(INDEX('Hoja de Trabajo para listado'!$AB$155:$BA$1048576,MATCH($A948,'Hoja de Trabajo para listado'!$AB$155:$AB$1048576,0),MATCH((CUADRO!P$5&amp;$E948),'Hoja de Trabajo para listado'!$AB$151:$BA$151,0)),0)+IFERROR(INDEX('Hoja de Trabajo para listado'!$BC$155:$CB$1048576,MATCH($A948,'Hoja de Trabajo para listado'!$BC$155:$BC$1048576,0),MATCH((CUADRO!P$5&amp;$E948),'Hoja de Trabajo para listado'!$BC$151:$CB$151,0)),0)+IFERROR(INDEX('Hoja de Trabajo para listado'!$DE$153:$DG$274,MATCH($A948,'Hoja de Trabajo para listado'!$DE$153:$DE$1048576,0),MATCH((CUADRO!P$5&amp;$E948),'Hoja de Trabajo para listado'!$DE$151:$DG$151,0)),0)+IFERROR(INDEX('Hoja de Trabajo para listado'!$CD$155:$DC$1048576,MATCH($A948,'Hoja de Trabajo para listado'!$CD$155:$CD$1048576,0),MATCH((CUADRO!P$5&amp;$E948),'Hoja de Trabajo para listado'!$CD$151:$DC$151,0)),0)</f>
        <v>0</v>
      </c>
      <c r="Q948" s="243">
        <f ca="1">+IFERROR(INDEX('Hoja de Trabajo para listado'!$A$155:$Z$1048576,MATCH($A948,'Hoja de Trabajo para listado'!$A$155:$A$1048576,0),MATCH((CUADRO!Q$5&amp;$E948),'Hoja de Trabajo para listado'!$A$151:$Z$151,0)),0)+IFERROR(INDEX('Hoja de Trabajo para listado'!$AB$155:$BA$1048576,MATCH($A948,'Hoja de Trabajo para listado'!$AB$155:$AB$1048576,0),MATCH((CUADRO!Q$5&amp;$E948),'Hoja de Trabajo para listado'!$AB$151:$BA$151,0)),0)+IFERROR(INDEX('Hoja de Trabajo para listado'!$BC$155:$CB$1048576,MATCH($A948,'Hoja de Trabajo para listado'!$BC$155:$BC$1048576,0),MATCH((CUADRO!Q$5&amp;$E948),'Hoja de Trabajo para listado'!$BC$151:$CB$151,0)),0)+IFERROR(INDEX('Hoja de Trabajo para listado'!$DE$153:$DG$274,MATCH($A948,'Hoja de Trabajo para listado'!$DE$153:$DE$1048576,0),MATCH((CUADRO!Q$5&amp;$E948),'Hoja de Trabajo para listado'!$DE$151:$DG$151,0)),0)+IFERROR(INDEX('Hoja de Trabajo para listado'!$CD$155:$DC$1048576,MATCH($A948,'Hoja de Trabajo para listado'!$CD$155:$CD$1048576,0),MATCH((CUADRO!Q$5&amp;$E948),'Hoja de Trabajo para listado'!$CD$151:$DC$151,0)),0)</f>
        <v>0</v>
      </c>
      <c r="R948" s="243">
        <f t="shared" ca="1" si="31"/>
        <v>0</v>
      </c>
      <c r="S948" s="249"/>
      <c r="T948" s="243">
        <f ca="1">+T949</f>
        <v>0</v>
      </c>
      <c r="U948" s="242">
        <f t="shared" si="32"/>
        <v>1</v>
      </c>
      <c r="V948" s="333" t="str">
        <f>+VLOOKUP(A948,bd_lista!$A$3:$E$590,5,FALSE)</f>
        <v>Gobiernos Autonomos Municipales</v>
      </c>
      <c r="W948" s="383" t="str">
        <f>+V948</f>
        <v>Gobiernos Autonomos Municipales</v>
      </c>
      <c r="X948" s="242">
        <f>+VLOOKUP(A948,[3]Sheet1!$A$13:$D$744,4,FALSE)</f>
        <v>0</v>
      </c>
      <c r="Y948" s="242" t="e">
        <f>+VLOOKUP(X948,bd_lista!$A$3:$C$590,3,FALSE)</f>
        <v>#N/A</v>
      </c>
      <c r="Z948" s="294">
        <f>+X948</f>
        <v>0</v>
      </c>
      <c r="AA948" s="295" t="e">
        <f>+Y948</f>
        <v>#N/A</v>
      </c>
    </row>
    <row r="949" spans="1:27" customFormat="1" ht="15" hidden="1" customHeight="1">
      <c r="A949" s="32">
        <v>1707</v>
      </c>
      <c r="B949" s="389"/>
      <c r="C949" s="247" t="str">
        <f>+VLOOKUP(A949,bd_lista!$A$3:$C$590,3,FALSE)</f>
        <v>Gobierno Autónomo Municipal de San Ignacio (San Ignacio de Velasco)</v>
      </c>
      <c r="D949" s="386"/>
      <c r="E949" s="244" t="s">
        <v>1305</v>
      </c>
      <c r="F949" s="245">
        <f ca="1">+IFERROR(INDEX('Hoja de Trabajo para listado'!$A$155:$Z$1048576,MATCH($A949,'Hoja de Trabajo para listado'!$A$155:$A$1048576,0),MATCH((CUADRO!F$5&amp;$E949),'Hoja de Trabajo para listado'!$A$151:$Z$151,0)),0)+IFERROR(INDEX('Hoja de Trabajo para listado'!$AB$155:$BA$1048576,MATCH($A949,'Hoja de Trabajo para listado'!$AB$155:$AB$1048576,0),MATCH((CUADRO!F$5&amp;$E949),'Hoja de Trabajo para listado'!$AB$151:$BA$151,0)),0)+IFERROR(INDEX('Hoja de Trabajo para listado'!$BC$155:$CB$1048576,MATCH($A949,'Hoja de Trabajo para listado'!$BC$155:$BC$1048576,0),MATCH((CUADRO!F$5&amp;$E949),'Hoja de Trabajo para listado'!$BC$151:$CB$151,0)),0)+IFERROR(INDEX('Hoja de Trabajo para listado'!$DE$153:$DG$274,MATCH($A949,'Hoja de Trabajo para listado'!$DE$153:$DE$1048576,0),MATCH((CUADRO!F$5&amp;$E949),'Hoja de Trabajo para listado'!$DE$151:$DG$151,0)),0)+IFERROR(INDEX('Hoja de Trabajo para listado'!$CD$155:$DC$1048576,MATCH($A949,'Hoja de Trabajo para listado'!$CD$155:$CD$1048576,0),MATCH((CUADRO!F$5&amp;$E949),'Hoja de Trabajo para listado'!$CD$151:$DC$151,0)),0)</f>
        <v>0</v>
      </c>
      <c r="G949" s="245">
        <f ca="1">+IFERROR(INDEX('Hoja de Trabajo para listado'!$A$155:$Z$1048576,MATCH($A949,'Hoja de Trabajo para listado'!$A$155:$A$1048576,0),MATCH((CUADRO!G$5&amp;$E949),'Hoja de Trabajo para listado'!$A$151:$Z$151,0)),0)+IFERROR(INDEX('Hoja de Trabajo para listado'!$AB$155:$BA$1048576,MATCH($A949,'Hoja de Trabajo para listado'!$AB$155:$AB$1048576,0),MATCH((CUADRO!G$5&amp;$E949),'Hoja de Trabajo para listado'!$AB$151:$BA$151,0)),0)+IFERROR(INDEX('Hoja de Trabajo para listado'!$BC$155:$CB$1048576,MATCH($A949,'Hoja de Trabajo para listado'!$BC$155:$BC$1048576,0),MATCH((CUADRO!G$5&amp;$E949),'Hoja de Trabajo para listado'!$BC$151:$CB$151,0)),0)+IFERROR(INDEX('Hoja de Trabajo para listado'!$DE$153:$DG$274,MATCH($A949,'Hoja de Trabajo para listado'!$DE$153:$DE$1048576,0),MATCH((CUADRO!G$5&amp;$E949),'Hoja de Trabajo para listado'!$DE$151:$DG$151,0)),0)+IFERROR(INDEX('Hoja de Trabajo para listado'!$CD$155:$DC$1048576,MATCH($A949,'Hoja de Trabajo para listado'!$CD$155:$CD$1048576,0),MATCH((CUADRO!G$5&amp;$E949),'Hoja de Trabajo para listado'!$CD$151:$DC$151,0)),0)</f>
        <v>0</v>
      </c>
      <c r="H949" s="245">
        <f ca="1">+IFERROR(INDEX('Hoja de Trabajo para listado'!$A$155:$Z$1048576,MATCH($A949,'Hoja de Trabajo para listado'!$A$155:$A$1048576,0),MATCH((CUADRO!H$5&amp;$E949),'Hoja de Trabajo para listado'!$A$151:$Z$151,0)),0)+IFERROR(INDEX('Hoja de Trabajo para listado'!$AB$155:$BA$1048576,MATCH($A949,'Hoja de Trabajo para listado'!$AB$155:$AB$1048576,0),MATCH((CUADRO!H$5&amp;$E949),'Hoja de Trabajo para listado'!$AB$151:$BA$151,0)),0)+IFERROR(INDEX('Hoja de Trabajo para listado'!$BC$155:$CB$1048576,MATCH($A949,'Hoja de Trabajo para listado'!$BC$155:$BC$1048576,0),MATCH((CUADRO!H$5&amp;$E949),'Hoja de Trabajo para listado'!$BC$151:$CB$151,0)),0)+IFERROR(INDEX('Hoja de Trabajo para listado'!$DE$153:$DG$274,MATCH($A949,'Hoja de Trabajo para listado'!$DE$153:$DE$1048576,0),MATCH((CUADRO!H$5&amp;$E949),'Hoja de Trabajo para listado'!$DE$151:$DG$151,0)),0)+IFERROR(INDEX('Hoja de Trabajo para listado'!$CD$155:$DC$1048576,MATCH($A949,'Hoja de Trabajo para listado'!$CD$155:$CD$1048576,0),MATCH((CUADRO!H$5&amp;$E949),'Hoja de Trabajo para listado'!$CD$151:$DC$151,0)),0)</f>
        <v>0</v>
      </c>
      <c r="I949" s="245">
        <f ca="1">+IFERROR(INDEX('Hoja de Trabajo para listado'!$A$155:$Z$1048576,MATCH($A949,'Hoja de Trabajo para listado'!$A$155:$A$1048576,0),MATCH((CUADRO!I$5&amp;$E949),'Hoja de Trabajo para listado'!$A$151:$Z$151,0)),0)+IFERROR(INDEX('Hoja de Trabajo para listado'!$AB$155:$BA$1048576,MATCH($A949,'Hoja de Trabajo para listado'!$AB$155:$AB$1048576,0),MATCH((CUADRO!I$5&amp;$E949),'Hoja de Trabajo para listado'!$AB$151:$BA$151,0)),0)+IFERROR(INDEX('Hoja de Trabajo para listado'!$BC$155:$CB$1048576,MATCH($A949,'Hoja de Trabajo para listado'!$BC$155:$BC$1048576,0),MATCH((CUADRO!I$5&amp;$E949),'Hoja de Trabajo para listado'!$BC$151:$CB$151,0)),0)+IFERROR(INDEX('Hoja de Trabajo para listado'!$DE$153:$DG$274,MATCH($A949,'Hoja de Trabajo para listado'!$DE$153:$DE$1048576,0),MATCH((CUADRO!I$5&amp;$E949),'Hoja de Trabajo para listado'!$DE$151:$DG$151,0)),0)+IFERROR(INDEX('Hoja de Trabajo para listado'!$CD$155:$DC$1048576,MATCH($A949,'Hoja de Trabajo para listado'!$CD$155:$CD$1048576,0),MATCH((CUADRO!I$5&amp;$E949),'Hoja de Trabajo para listado'!$CD$151:$DC$151,0)),0)</f>
        <v>0</v>
      </c>
      <c r="J949" s="245">
        <f ca="1">+IFERROR(INDEX('Hoja de Trabajo para listado'!$A$155:$Z$1048576,MATCH($A949,'Hoja de Trabajo para listado'!$A$155:$A$1048576,0),MATCH((CUADRO!J$5&amp;$E949),'Hoja de Trabajo para listado'!$A$151:$Z$151,0)),0)+IFERROR(INDEX('Hoja de Trabajo para listado'!$AB$155:$BA$1048576,MATCH($A949,'Hoja de Trabajo para listado'!$AB$155:$AB$1048576,0),MATCH((CUADRO!J$5&amp;$E949),'Hoja de Trabajo para listado'!$AB$151:$BA$151,0)),0)+IFERROR(INDEX('Hoja de Trabajo para listado'!$BC$155:$CB$1048576,MATCH($A949,'Hoja de Trabajo para listado'!$BC$155:$BC$1048576,0),MATCH((CUADRO!J$5&amp;$E949),'Hoja de Trabajo para listado'!$BC$151:$CB$151,0)),0)+IFERROR(INDEX('Hoja de Trabajo para listado'!$DE$153:$DG$274,MATCH($A949,'Hoja de Trabajo para listado'!$DE$153:$DE$1048576,0),MATCH((CUADRO!J$5&amp;$E949),'Hoja de Trabajo para listado'!$DE$151:$DG$151,0)),0)+IFERROR(INDEX('Hoja de Trabajo para listado'!$CD$155:$DC$1048576,MATCH($A949,'Hoja de Trabajo para listado'!$CD$155:$CD$1048576,0),MATCH((CUADRO!J$5&amp;$E949),'Hoja de Trabajo para listado'!$CD$151:$DC$151,0)),0)</f>
        <v>0</v>
      </c>
      <c r="K949" s="245">
        <f ca="1">+IFERROR(INDEX('Hoja de Trabajo para listado'!$A$155:$Z$1048576,MATCH($A949,'Hoja de Trabajo para listado'!$A$155:$A$1048576,0),MATCH((CUADRO!K$5&amp;$E949),'Hoja de Trabajo para listado'!$A$151:$Z$151,0)),0)+IFERROR(INDEX('Hoja de Trabajo para listado'!$AB$155:$BA$1048576,MATCH($A949,'Hoja de Trabajo para listado'!$AB$155:$AB$1048576,0),MATCH((CUADRO!K$5&amp;$E949),'Hoja de Trabajo para listado'!$AB$151:$BA$151,0)),0)+IFERROR(INDEX('Hoja de Trabajo para listado'!$BC$155:$CB$1048576,MATCH($A949,'Hoja de Trabajo para listado'!$BC$155:$BC$1048576,0),MATCH((CUADRO!K$5&amp;$E949),'Hoja de Trabajo para listado'!$BC$151:$CB$151,0)),0)+IFERROR(INDEX('Hoja de Trabajo para listado'!$DE$153:$DG$274,MATCH($A949,'Hoja de Trabajo para listado'!$DE$153:$DE$1048576,0),MATCH((CUADRO!K$5&amp;$E949),'Hoja de Trabajo para listado'!$DE$151:$DG$151,0)),0)+IFERROR(INDEX('Hoja de Trabajo para listado'!$CD$155:$DC$1048576,MATCH($A949,'Hoja de Trabajo para listado'!$CD$155:$CD$1048576,0),MATCH((CUADRO!K$5&amp;$E949),'Hoja de Trabajo para listado'!$CD$151:$DC$151,0)),0)</f>
        <v>0</v>
      </c>
      <c r="L949" s="245">
        <f ca="1">+IFERROR(INDEX('Hoja de Trabajo para listado'!$A$155:$Z$1048576,MATCH($A949,'Hoja de Trabajo para listado'!$A$155:$A$1048576,0),MATCH((CUADRO!L$5&amp;$E949),'Hoja de Trabajo para listado'!$A$151:$Z$151,0)),0)+IFERROR(INDEX('Hoja de Trabajo para listado'!$AB$155:$BA$1048576,MATCH($A949,'Hoja de Trabajo para listado'!$AB$155:$AB$1048576,0),MATCH((CUADRO!L$5&amp;$E949),'Hoja de Trabajo para listado'!$AB$151:$BA$151,0)),0)+IFERROR(INDEX('Hoja de Trabajo para listado'!$BC$155:$CB$1048576,MATCH($A949,'Hoja de Trabajo para listado'!$BC$155:$BC$1048576,0),MATCH((CUADRO!L$5&amp;$E949),'Hoja de Trabajo para listado'!$BC$151:$CB$151,0)),0)+IFERROR(INDEX('Hoja de Trabajo para listado'!$DE$153:$DG$274,MATCH($A949,'Hoja de Trabajo para listado'!$DE$153:$DE$1048576,0),MATCH((CUADRO!L$5&amp;$E949),'Hoja de Trabajo para listado'!$DE$151:$DG$151,0)),0)+IFERROR(INDEX('Hoja de Trabajo para listado'!$CD$155:$DC$1048576,MATCH($A949,'Hoja de Trabajo para listado'!$CD$155:$CD$1048576,0),MATCH((CUADRO!L$5&amp;$E949),'Hoja de Trabajo para listado'!$CD$151:$DC$151,0)),0)</f>
        <v>0</v>
      </c>
      <c r="M949" s="245">
        <f ca="1">+IFERROR(INDEX('Hoja de Trabajo para listado'!$A$155:$Z$1048576,MATCH($A949,'Hoja de Trabajo para listado'!$A$155:$A$1048576,0),MATCH((CUADRO!M$5&amp;$E949),'Hoja de Trabajo para listado'!$A$151:$Z$151,0)),0)+IFERROR(INDEX('Hoja de Trabajo para listado'!$AB$155:$BA$1048576,MATCH($A949,'Hoja de Trabajo para listado'!$AB$155:$AB$1048576,0),MATCH((CUADRO!M$5&amp;$E949),'Hoja de Trabajo para listado'!$AB$151:$BA$151,0)),0)+IFERROR(INDEX('Hoja de Trabajo para listado'!$BC$155:$CB$1048576,MATCH($A949,'Hoja de Trabajo para listado'!$BC$155:$BC$1048576,0),MATCH((CUADRO!M$5&amp;$E949),'Hoja de Trabajo para listado'!$BC$151:$CB$151,0)),0)+IFERROR(INDEX('Hoja de Trabajo para listado'!$DE$153:$DG$274,MATCH($A949,'Hoja de Trabajo para listado'!$DE$153:$DE$1048576,0),MATCH((CUADRO!M$5&amp;$E949),'Hoja de Trabajo para listado'!$DE$151:$DG$151,0)),0)+IFERROR(INDEX('Hoja de Trabajo para listado'!$CD$155:$DC$1048576,MATCH($A949,'Hoja de Trabajo para listado'!$CD$155:$CD$1048576,0),MATCH((CUADRO!M$5&amp;$E949),'Hoja de Trabajo para listado'!$CD$151:$DC$151,0)),0)</f>
        <v>0</v>
      </c>
      <c r="N949" s="245">
        <f ca="1">+IFERROR(INDEX('Hoja de Trabajo para listado'!$A$155:$Z$1048576,MATCH($A949,'Hoja de Trabajo para listado'!$A$155:$A$1048576,0),MATCH((CUADRO!N$5&amp;$E949),'Hoja de Trabajo para listado'!$A$151:$Z$151,0)),0)+IFERROR(INDEX('Hoja de Trabajo para listado'!$AB$155:$BA$1048576,MATCH($A949,'Hoja de Trabajo para listado'!$AB$155:$AB$1048576,0),MATCH((CUADRO!N$5&amp;$E949),'Hoja de Trabajo para listado'!$AB$151:$BA$151,0)),0)+IFERROR(INDEX('Hoja de Trabajo para listado'!$BC$155:$CB$1048576,MATCH($A949,'Hoja de Trabajo para listado'!$BC$155:$BC$1048576,0),MATCH((CUADRO!N$5&amp;$E949),'Hoja de Trabajo para listado'!$BC$151:$CB$151,0)),0)+IFERROR(INDEX('Hoja de Trabajo para listado'!$DE$153:$DG$274,MATCH($A949,'Hoja de Trabajo para listado'!$DE$153:$DE$1048576,0),MATCH((CUADRO!N$5&amp;$E949),'Hoja de Trabajo para listado'!$DE$151:$DG$151,0)),0)+IFERROR(INDEX('Hoja de Trabajo para listado'!$CD$155:$DC$1048576,MATCH($A949,'Hoja de Trabajo para listado'!$CD$155:$CD$1048576,0),MATCH((CUADRO!N$5&amp;$E949),'Hoja de Trabajo para listado'!$CD$151:$DC$151,0)),0)</f>
        <v>0</v>
      </c>
      <c r="O949" s="245">
        <f ca="1">+IFERROR(INDEX('Hoja de Trabajo para listado'!$A$155:$Z$1048576,MATCH($A949,'Hoja de Trabajo para listado'!$A$155:$A$1048576,0),MATCH((CUADRO!O$5&amp;$E949),'Hoja de Trabajo para listado'!$A$151:$Z$151,0)),0)+IFERROR(INDEX('Hoja de Trabajo para listado'!$AB$155:$BA$1048576,MATCH($A949,'Hoja de Trabajo para listado'!$AB$155:$AB$1048576,0),MATCH((CUADRO!O$5&amp;$E949),'Hoja de Trabajo para listado'!$AB$151:$BA$151,0)),0)+IFERROR(INDEX('Hoja de Trabajo para listado'!$BC$155:$CB$1048576,MATCH($A949,'Hoja de Trabajo para listado'!$BC$155:$BC$1048576,0),MATCH((CUADRO!O$5&amp;$E949),'Hoja de Trabajo para listado'!$BC$151:$CB$151,0)),0)+IFERROR(INDEX('Hoja de Trabajo para listado'!$DE$153:$DG$274,MATCH($A949,'Hoja de Trabajo para listado'!$DE$153:$DE$1048576,0),MATCH((CUADRO!O$5&amp;$E949),'Hoja de Trabajo para listado'!$DE$151:$DG$151,0)),0)+IFERROR(INDEX('Hoja de Trabajo para listado'!$CD$155:$DC$1048576,MATCH($A949,'Hoja de Trabajo para listado'!$CD$155:$CD$1048576,0),MATCH((CUADRO!O$5&amp;$E949),'Hoja de Trabajo para listado'!$CD$151:$DC$151,0)),0)</f>
        <v>0</v>
      </c>
      <c r="P949" s="245">
        <f ca="1">+IFERROR(INDEX('Hoja de Trabajo para listado'!$A$155:$Z$1048576,MATCH($A949,'Hoja de Trabajo para listado'!$A$155:$A$1048576,0),MATCH((CUADRO!P$5&amp;$E949),'Hoja de Trabajo para listado'!$A$151:$Z$151,0)),0)+IFERROR(INDEX('Hoja de Trabajo para listado'!$AB$155:$BA$1048576,MATCH($A949,'Hoja de Trabajo para listado'!$AB$155:$AB$1048576,0),MATCH((CUADRO!P$5&amp;$E949),'Hoja de Trabajo para listado'!$AB$151:$BA$151,0)),0)+IFERROR(INDEX('Hoja de Trabajo para listado'!$BC$155:$CB$1048576,MATCH($A949,'Hoja de Trabajo para listado'!$BC$155:$BC$1048576,0),MATCH((CUADRO!P$5&amp;$E949),'Hoja de Trabajo para listado'!$BC$151:$CB$151,0)),0)+IFERROR(INDEX('Hoja de Trabajo para listado'!$DE$153:$DG$274,MATCH($A949,'Hoja de Trabajo para listado'!$DE$153:$DE$1048576,0),MATCH((CUADRO!P$5&amp;$E949),'Hoja de Trabajo para listado'!$DE$151:$DG$151,0)),0)+IFERROR(INDEX('Hoja de Trabajo para listado'!$CD$155:$DC$1048576,MATCH($A949,'Hoja de Trabajo para listado'!$CD$155:$CD$1048576,0),MATCH((CUADRO!P$5&amp;$E949),'Hoja de Trabajo para listado'!$CD$151:$DC$151,0)),0)</f>
        <v>0</v>
      </c>
      <c r="Q949" s="245">
        <f ca="1">+IFERROR(INDEX('Hoja de Trabajo para listado'!$A$155:$Z$1048576,MATCH($A949,'Hoja de Trabajo para listado'!$A$155:$A$1048576,0),MATCH((CUADRO!Q$5&amp;$E949),'Hoja de Trabajo para listado'!$A$151:$Z$151,0)),0)+IFERROR(INDEX('Hoja de Trabajo para listado'!$AB$155:$BA$1048576,MATCH($A949,'Hoja de Trabajo para listado'!$AB$155:$AB$1048576,0),MATCH((CUADRO!Q$5&amp;$E949),'Hoja de Trabajo para listado'!$AB$151:$BA$151,0)),0)+IFERROR(INDEX('Hoja de Trabajo para listado'!$BC$155:$CB$1048576,MATCH($A949,'Hoja de Trabajo para listado'!$BC$155:$BC$1048576,0),MATCH((CUADRO!Q$5&amp;$E949),'Hoja de Trabajo para listado'!$BC$151:$CB$151,0)),0)+IFERROR(INDEX('Hoja de Trabajo para listado'!$DE$153:$DG$274,MATCH($A949,'Hoja de Trabajo para listado'!$DE$153:$DE$1048576,0),MATCH((CUADRO!Q$5&amp;$E949),'Hoja de Trabajo para listado'!$DE$151:$DG$151,0)),0)+IFERROR(INDEX('Hoja de Trabajo para listado'!$CD$155:$DC$1048576,MATCH($A949,'Hoja de Trabajo para listado'!$CD$155:$CD$1048576,0),MATCH((CUADRO!Q$5&amp;$E949),'Hoja de Trabajo para listado'!$CD$151:$DC$151,0)),0)</f>
        <v>0</v>
      </c>
      <c r="R949" s="245">
        <f t="shared" ca="1" si="31"/>
        <v>0</v>
      </c>
      <c r="S949" s="259">
        <f ca="1">+R948+R949</f>
        <v>0</v>
      </c>
      <c r="T949" s="245">
        <f ca="1">+S949</f>
        <v>0</v>
      </c>
      <c r="U949" s="244">
        <f t="shared" si="32"/>
        <v>2</v>
      </c>
      <c r="V949" s="333" t="str">
        <f>+VLOOKUP(A949,bd_lista!$A$3:$E$590,5,FALSE)</f>
        <v>Gobiernos Autonomos Municipales</v>
      </c>
      <c r="W949" s="384"/>
      <c r="X949" s="242">
        <f>+VLOOKUP(A949,[3]Sheet1!$A$13:$D$744,4,FALSE)</f>
        <v>0</v>
      </c>
      <c r="Y949" s="242" t="e">
        <f>+VLOOKUP(X949,bd_lista!$A$3:$C$590,3,FALSE)</f>
        <v>#N/A</v>
      </c>
      <c r="Z949" s="292"/>
      <c r="AA949" s="293"/>
    </row>
    <row r="950" spans="1:27" customFormat="1" ht="15" hidden="1" customHeight="1">
      <c r="A950" s="32">
        <v>1708</v>
      </c>
      <c r="B950" s="388">
        <f>+A950</f>
        <v>1708</v>
      </c>
      <c r="C950" s="247" t="str">
        <f>+VLOOKUP(A950,bd_lista!$A$3:$C$590,3,FALSE)</f>
        <v>Gobierno Autónomo Municipal de San Miguel (San Miguel de Velasco)</v>
      </c>
      <c r="D950" s="385" t="str">
        <f>+C950</f>
        <v>Gobierno Autónomo Municipal de San Miguel (San Miguel de Velasco)</v>
      </c>
      <c r="E950" s="242" t="s">
        <v>1304</v>
      </c>
      <c r="F950" s="243">
        <f ca="1">+IFERROR(INDEX('Hoja de Trabajo para listado'!$A$155:$Z$1048576,MATCH($A950,'Hoja de Trabajo para listado'!$A$155:$A$1048576,0),MATCH((CUADRO!F$5&amp;$E950),'Hoja de Trabajo para listado'!$A$151:$Z$151,0)),0)+IFERROR(INDEX('Hoja de Trabajo para listado'!$AB$155:$BA$1048576,MATCH($A950,'Hoja de Trabajo para listado'!$AB$155:$AB$1048576,0),MATCH((CUADRO!F$5&amp;$E950),'Hoja de Trabajo para listado'!$AB$151:$BA$151,0)),0)+IFERROR(INDEX('Hoja de Trabajo para listado'!$BC$155:$CB$1048576,MATCH($A950,'Hoja de Trabajo para listado'!$BC$155:$BC$1048576,0),MATCH((CUADRO!F$5&amp;$E950),'Hoja de Trabajo para listado'!$BC$151:$CB$151,0)),0)+IFERROR(INDEX('Hoja de Trabajo para listado'!$DE$153:$DG$274,MATCH($A950,'Hoja de Trabajo para listado'!$DE$153:$DE$1048576,0),MATCH((CUADRO!F$5&amp;$E950),'Hoja de Trabajo para listado'!$DE$151:$DG$151,0)),0)+IFERROR(INDEX('Hoja de Trabajo para listado'!$CD$155:$DC$1048576,MATCH($A950,'Hoja de Trabajo para listado'!$CD$155:$CD$1048576,0),MATCH((CUADRO!F$5&amp;$E950),'Hoja de Trabajo para listado'!$CD$151:$DC$151,0)),0)</f>
        <v>0</v>
      </c>
      <c r="G950" s="243">
        <f ca="1">+IFERROR(INDEX('Hoja de Trabajo para listado'!$A$155:$Z$1048576,MATCH($A950,'Hoja de Trabajo para listado'!$A$155:$A$1048576,0),MATCH((CUADRO!G$5&amp;$E950),'Hoja de Trabajo para listado'!$A$151:$Z$151,0)),0)+IFERROR(INDEX('Hoja de Trabajo para listado'!$AB$155:$BA$1048576,MATCH($A950,'Hoja de Trabajo para listado'!$AB$155:$AB$1048576,0),MATCH((CUADRO!G$5&amp;$E950),'Hoja de Trabajo para listado'!$AB$151:$BA$151,0)),0)+IFERROR(INDEX('Hoja de Trabajo para listado'!$BC$155:$CB$1048576,MATCH($A950,'Hoja de Trabajo para listado'!$BC$155:$BC$1048576,0),MATCH((CUADRO!G$5&amp;$E950),'Hoja de Trabajo para listado'!$BC$151:$CB$151,0)),0)+IFERROR(INDEX('Hoja de Trabajo para listado'!$DE$153:$DG$274,MATCH($A950,'Hoja de Trabajo para listado'!$DE$153:$DE$1048576,0),MATCH((CUADRO!G$5&amp;$E950),'Hoja de Trabajo para listado'!$DE$151:$DG$151,0)),0)+IFERROR(INDEX('Hoja de Trabajo para listado'!$CD$155:$DC$1048576,MATCH($A950,'Hoja de Trabajo para listado'!$CD$155:$CD$1048576,0),MATCH((CUADRO!G$5&amp;$E950),'Hoja de Trabajo para listado'!$CD$151:$DC$151,0)),0)</f>
        <v>0</v>
      </c>
      <c r="H950" s="243">
        <f ca="1">+IFERROR(INDEX('Hoja de Trabajo para listado'!$A$155:$Z$1048576,MATCH($A950,'Hoja de Trabajo para listado'!$A$155:$A$1048576,0),MATCH((CUADRO!H$5&amp;$E950),'Hoja de Trabajo para listado'!$A$151:$Z$151,0)),0)+IFERROR(INDEX('Hoja de Trabajo para listado'!$AB$155:$BA$1048576,MATCH($A950,'Hoja de Trabajo para listado'!$AB$155:$AB$1048576,0),MATCH((CUADRO!H$5&amp;$E950),'Hoja de Trabajo para listado'!$AB$151:$BA$151,0)),0)+IFERROR(INDEX('Hoja de Trabajo para listado'!$BC$155:$CB$1048576,MATCH($A950,'Hoja de Trabajo para listado'!$BC$155:$BC$1048576,0),MATCH((CUADRO!H$5&amp;$E950),'Hoja de Trabajo para listado'!$BC$151:$CB$151,0)),0)+IFERROR(INDEX('Hoja de Trabajo para listado'!$DE$153:$DG$274,MATCH($A950,'Hoja de Trabajo para listado'!$DE$153:$DE$1048576,0),MATCH((CUADRO!H$5&amp;$E950),'Hoja de Trabajo para listado'!$DE$151:$DG$151,0)),0)+IFERROR(INDEX('Hoja de Trabajo para listado'!$CD$155:$DC$1048576,MATCH($A950,'Hoja de Trabajo para listado'!$CD$155:$CD$1048576,0),MATCH((CUADRO!H$5&amp;$E950),'Hoja de Trabajo para listado'!$CD$151:$DC$151,0)),0)</f>
        <v>0</v>
      </c>
      <c r="I950" s="243">
        <f ca="1">+IFERROR(INDEX('Hoja de Trabajo para listado'!$A$155:$Z$1048576,MATCH($A950,'Hoja de Trabajo para listado'!$A$155:$A$1048576,0),MATCH((CUADRO!I$5&amp;$E950),'Hoja de Trabajo para listado'!$A$151:$Z$151,0)),0)+IFERROR(INDEX('Hoja de Trabajo para listado'!$AB$155:$BA$1048576,MATCH($A950,'Hoja de Trabajo para listado'!$AB$155:$AB$1048576,0),MATCH((CUADRO!I$5&amp;$E950),'Hoja de Trabajo para listado'!$AB$151:$BA$151,0)),0)+IFERROR(INDEX('Hoja de Trabajo para listado'!$BC$155:$CB$1048576,MATCH($A950,'Hoja de Trabajo para listado'!$BC$155:$BC$1048576,0),MATCH((CUADRO!I$5&amp;$E950),'Hoja de Trabajo para listado'!$BC$151:$CB$151,0)),0)+IFERROR(INDEX('Hoja de Trabajo para listado'!$DE$153:$DG$274,MATCH($A950,'Hoja de Trabajo para listado'!$DE$153:$DE$1048576,0),MATCH((CUADRO!I$5&amp;$E950),'Hoja de Trabajo para listado'!$DE$151:$DG$151,0)),0)+IFERROR(INDEX('Hoja de Trabajo para listado'!$CD$155:$DC$1048576,MATCH($A950,'Hoja de Trabajo para listado'!$CD$155:$CD$1048576,0),MATCH((CUADRO!I$5&amp;$E950),'Hoja de Trabajo para listado'!$CD$151:$DC$151,0)),0)</f>
        <v>0</v>
      </c>
      <c r="J950" s="243">
        <f ca="1">+IFERROR(INDEX('Hoja de Trabajo para listado'!$A$155:$Z$1048576,MATCH($A950,'Hoja de Trabajo para listado'!$A$155:$A$1048576,0),MATCH((CUADRO!J$5&amp;$E950),'Hoja de Trabajo para listado'!$A$151:$Z$151,0)),0)+IFERROR(INDEX('Hoja de Trabajo para listado'!$AB$155:$BA$1048576,MATCH($A950,'Hoja de Trabajo para listado'!$AB$155:$AB$1048576,0),MATCH((CUADRO!J$5&amp;$E950),'Hoja de Trabajo para listado'!$AB$151:$BA$151,0)),0)+IFERROR(INDEX('Hoja de Trabajo para listado'!$BC$155:$CB$1048576,MATCH($A950,'Hoja de Trabajo para listado'!$BC$155:$BC$1048576,0),MATCH((CUADRO!J$5&amp;$E950),'Hoja de Trabajo para listado'!$BC$151:$CB$151,0)),0)+IFERROR(INDEX('Hoja de Trabajo para listado'!$DE$153:$DG$274,MATCH($A950,'Hoja de Trabajo para listado'!$DE$153:$DE$1048576,0),MATCH((CUADRO!J$5&amp;$E950),'Hoja de Trabajo para listado'!$DE$151:$DG$151,0)),0)+IFERROR(INDEX('Hoja de Trabajo para listado'!$CD$155:$DC$1048576,MATCH($A950,'Hoja de Trabajo para listado'!$CD$155:$CD$1048576,0),MATCH((CUADRO!J$5&amp;$E950),'Hoja de Trabajo para listado'!$CD$151:$DC$151,0)),0)</f>
        <v>0</v>
      </c>
      <c r="K950" s="243">
        <f ca="1">+IFERROR(INDEX('Hoja de Trabajo para listado'!$A$155:$Z$1048576,MATCH($A950,'Hoja de Trabajo para listado'!$A$155:$A$1048576,0),MATCH((CUADRO!K$5&amp;$E950),'Hoja de Trabajo para listado'!$A$151:$Z$151,0)),0)+IFERROR(INDEX('Hoja de Trabajo para listado'!$AB$155:$BA$1048576,MATCH($A950,'Hoja de Trabajo para listado'!$AB$155:$AB$1048576,0),MATCH((CUADRO!K$5&amp;$E950),'Hoja de Trabajo para listado'!$AB$151:$BA$151,0)),0)+IFERROR(INDEX('Hoja de Trabajo para listado'!$BC$155:$CB$1048576,MATCH($A950,'Hoja de Trabajo para listado'!$BC$155:$BC$1048576,0),MATCH((CUADRO!K$5&amp;$E950),'Hoja de Trabajo para listado'!$BC$151:$CB$151,0)),0)+IFERROR(INDEX('Hoja de Trabajo para listado'!$DE$153:$DG$274,MATCH($A950,'Hoja de Trabajo para listado'!$DE$153:$DE$1048576,0),MATCH((CUADRO!K$5&amp;$E950),'Hoja de Trabajo para listado'!$DE$151:$DG$151,0)),0)+IFERROR(INDEX('Hoja de Trabajo para listado'!$CD$155:$DC$1048576,MATCH($A950,'Hoja de Trabajo para listado'!$CD$155:$CD$1048576,0),MATCH((CUADRO!K$5&amp;$E950),'Hoja de Trabajo para listado'!$CD$151:$DC$151,0)),0)</f>
        <v>0</v>
      </c>
      <c r="L950" s="243">
        <f ca="1">+IFERROR(INDEX('Hoja de Trabajo para listado'!$A$155:$Z$1048576,MATCH($A950,'Hoja de Trabajo para listado'!$A$155:$A$1048576,0),MATCH((CUADRO!L$5&amp;$E950),'Hoja de Trabajo para listado'!$A$151:$Z$151,0)),0)+IFERROR(INDEX('Hoja de Trabajo para listado'!$AB$155:$BA$1048576,MATCH($A950,'Hoja de Trabajo para listado'!$AB$155:$AB$1048576,0),MATCH((CUADRO!L$5&amp;$E950),'Hoja de Trabajo para listado'!$AB$151:$BA$151,0)),0)+IFERROR(INDEX('Hoja de Trabajo para listado'!$BC$155:$CB$1048576,MATCH($A950,'Hoja de Trabajo para listado'!$BC$155:$BC$1048576,0),MATCH((CUADRO!L$5&amp;$E950),'Hoja de Trabajo para listado'!$BC$151:$CB$151,0)),0)+IFERROR(INDEX('Hoja de Trabajo para listado'!$DE$153:$DG$274,MATCH($A950,'Hoja de Trabajo para listado'!$DE$153:$DE$1048576,0),MATCH((CUADRO!L$5&amp;$E950),'Hoja de Trabajo para listado'!$DE$151:$DG$151,0)),0)+IFERROR(INDEX('Hoja de Trabajo para listado'!$CD$155:$DC$1048576,MATCH($A950,'Hoja de Trabajo para listado'!$CD$155:$CD$1048576,0),MATCH((CUADRO!L$5&amp;$E950),'Hoja de Trabajo para listado'!$CD$151:$DC$151,0)),0)</f>
        <v>0</v>
      </c>
      <c r="M950" s="243">
        <f ca="1">+IFERROR(INDEX('Hoja de Trabajo para listado'!$A$155:$Z$1048576,MATCH($A950,'Hoja de Trabajo para listado'!$A$155:$A$1048576,0),MATCH((CUADRO!M$5&amp;$E950),'Hoja de Trabajo para listado'!$A$151:$Z$151,0)),0)+IFERROR(INDEX('Hoja de Trabajo para listado'!$AB$155:$BA$1048576,MATCH($A950,'Hoja de Trabajo para listado'!$AB$155:$AB$1048576,0),MATCH((CUADRO!M$5&amp;$E950),'Hoja de Trabajo para listado'!$AB$151:$BA$151,0)),0)+IFERROR(INDEX('Hoja de Trabajo para listado'!$BC$155:$CB$1048576,MATCH($A950,'Hoja de Trabajo para listado'!$BC$155:$BC$1048576,0),MATCH((CUADRO!M$5&amp;$E950),'Hoja de Trabajo para listado'!$BC$151:$CB$151,0)),0)+IFERROR(INDEX('Hoja de Trabajo para listado'!$DE$153:$DG$274,MATCH($A950,'Hoja de Trabajo para listado'!$DE$153:$DE$1048576,0),MATCH((CUADRO!M$5&amp;$E950),'Hoja de Trabajo para listado'!$DE$151:$DG$151,0)),0)+IFERROR(INDEX('Hoja de Trabajo para listado'!$CD$155:$DC$1048576,MATCH($A950,'Hoja de Trabajo para listado'!$CD$155:$CD$1048576,0),MATCH((CUADRO!M$5&amp;$E950),'Hoja de Trabajo para listado'!$CD$151:$DC$151,0)),0)</f>
        <v>0</v>
      </c>
      <c r="N950" s="243">
        <f ca="1">+IFERROR(INDEX('Hoja de Trabajo para listado'!$A$155:$Z$1048576,MATCH($A950,'Hoja de Trabajo para listado'!$A$155:$A$1048576,0),MATCH((CUADRO!N$5&amp;$E950),'Hoja de Trabajo para listado'!$A$151:$Z$151,0)),0)+IFERROR(INDEX('Hoja de Trabajo para listado'!$AB$155:$BA$1048576,MATCH($A950,'Hoja de Trabajo para listado'!$AB$155:$AB$1048576,0),MATCH((CUADRO!N$5&amp;$E950),'Hoja de Trabajo para listado'!$AB$151:$BA$151,0)),0)+IFERROR(INDEX('Hoja de Trabajo para listado'!$BC$155:$CB$1048576,MATCH($A950,'Hoja de Trabajo para listado'!$BC$155:$BC$1048576,0),MATCH((CUADRO!N$5&amp;$E950),'Hoja de Trabajo para listado'!$BC$151:$CB$151,0)),0)+IFERROR(INDEX('Hoja de Trabajo para listado'!$DE$153:$DG$274,MATCH($A950,'Hoja de Trabajo para listado'!$DE$153:$DE$1048576,0),MATCH((CUADRO!N$5&amp;$E950),'Hoja de Trabajo para listado'!$DE$151:$DG$151,0)),0)+IFERROR(INDEX('Hoja de Trabajo para listado'!$CD$155:$DC$1048576,MATCH($A950,'Hoja de Trabajo para listado'!$CD$155:$CD$1048576,0),MATCH((CUADRO!N$5&amp;$E950),'Hoja de Trabajo para listado'!$CD$151:$DC$151,0)),0)</f>
        <v>0</v>
      </c>
      <c r="O950" s="243">
        <f ca="1">+IFERROR(INDEX('Hoja de Trabajo para listado'!$A$155:$Z$1048576,MATCH($A950,'Hoja de Trabajo para listado'!$A$155:$A$1048576,0),MATCH((CUADRO!O$5&amp;$E950),'Hoja de Trabajo para listado'!$A$151:$Z$151,0)),0)+IFERROR(INDEX('Hoja de Trabajo para listado'!$AB$155:$BA$1048576,MATCH($A950,'Hoja de Trabajo para listado'!$AB$155:$AB$1048576,0),MATCH((CUADRO!O$5&amp;$E950),'Hoja de Trabajo para listado'!$AB$151:$BA$151,0)),0)+IFERROR(INDEX('Hoja de Trabajo para listado'!$BC$155:$CB$1048576,MATCH($A950,'Hoja de Trabajo para listado'!$BC$155:$BC$1048576,0),MATCH((CUADRO!O$5&amp;$E950),'Hoja de Trabajo para listado'!$BC$151:$CB$151,0)),0)+IFERROR(INDEX('Hoja de Trabajo para listado'!$DE$153:$DG$274,MATCH($A950,'Hoja de Trabajo para listado'!$DE$153:$DE$1048576,0),MATCH((CUADRO!O$5&amp;$E950),'Hoja de Trabajo para listado'!$DE$151:$DG$151,0)),0)+IFERROR(INDEX('Hoja de Trabajo para listado'!$CD$155:$DC$1048576,MATCH($A950,'Hoja de Trabajo para listado'!$CD$155:$CD$1048576,0),MATCH((CUADRO!O$5&amp;$E950),'Hoja de Trabajo para listado'!$CD$151:$DC$151,0)),0)</f>
        <v>0</v>
      </c>
      <c r="P950" s="243">
        <f ca="1">+IFERROR(INDEX('Hoja de Trabajo para listado'!$A$155:$Z$1048576,MATCH($A950,'Hoja de Trabajo para listado'!$A$155:$A$1048576,0),MATCH((CUADRO!P$5&amp;$E950),'Hoja de Trabajo para listado'!$A$151:$Z$151,0)),0)+IFERROR(INDEX('Hoja de Trabajo para listado'!$AB$155:$BA$1048576,MATCH($A950,'Hoja de Trabajo para listado'!$AB$155:$AB$1048576,0),MATCH((CUADRO!P$5&amp;$E950),'Hoja de Trabajo para listado'!$AB$151:$BA$151,0)),0)+IFERROR(INDEX('Hoja de Trabajo para listado'!$BC$155:$CB$1048576,MATCH($A950,'Hoja de Trabajo para listado'!$BC$155:$BC$1048576,0),MATCH((CUADRO!P$5&amp;$E950),'Hoja de Trabajo para listado'!$BC$151:$CB$151,0)),0)+IFERROR(INDEX('Hoja de Trabajo para listado'!$DE$153:$DG$274,MATCH($A950,'Hoja de Trabajo para listado'!$DE$153:$DE$1048576,0),MATCH((CUADRO!P$5&amp;$E950),'Hoja de Trabajo para listado'!$DE$151:$DG$151,0)),0)+IFERROR(INDEX('Hoja de Trabajo para listado'!$CD$155:$DC$1048576,MATCH($A950,'Hoja de Trabajo para listado'!$CD$155:$CD$1048576,0),MATCH((CUADRO!P$5&amp;$E950),'Hoja de Trabajo para listado'!$CD$151:$DC$151,0)),0)</f>
        <v>0</v>
      </c>
      <c r="Q950" s="243">
        <f ca="1">+IFERROR(INDEX('Hoja de Trabajo para listado'!$A$155:$Z$1048576,MATCH($A950,'Hoja de Trabajo para listado'!$A$155:$A$1048576,0),MATCH((CUADRO!Q$5&amp;$E950),'Hoja de Trabajo para listado'!$A$151:$Z$151,0)),0)+IFERROR(INDEX('Hoja de Trabajo para listado'!$AB$155:$BA$1048576,MATCH($A950,'Hoja de Trabajo para listado'!$AB$155:$AB$1048576,0),MATCH((CUADRO!Q$5&amp;$E950),'Hoja de Trabajo para listado'!$AB$151:$BA$151,0)),0)+IFERROR(INDEX('Hoja de Trabajo para listado'!$BC$155:$CB$1048576,MATCH($A950,'Hoja de Trabajo para listado'!$BC$155:$BC$1048576,0),MATCH((CUADRO!Q$5&amp;$E950),'Hoja de Trabajo para listado'!$BC$151:$CB$151,0)),0)+IFERROR(INDEX('Hoja de Trabajo para listado'!$DE$153:$DG$274,MATCH($A950,'Hoja de Trabajo para listado'!$DE$153:$DE$1048576,0),MATCH((CUADRO!Q$5&amp;$E950),'Hoja de Trabajo para listado'!$DE$151:$DG$151,0)),0)+IFERROR(INDEX('Hoja de Trabajo para listado'!$CD$155:$DC$1048576,MATCH($A950,'Hoja de Trabajo para listado'!$CD$155:$CD$1048576,0),MATCH((CUADRO!Q$5&amp;$E950),'Hoja de Trabajo para listado'!$CD$151:$DC$151,0)),0)</f>
        <v>0</v>
      </c>
      <c r="R950" s="243">
        <f t="shared" ca="1" si="31"/>
        <v>0</v>
      </c>
      <c r="S950" s="249"/>
      <c r="T950" s="243">
        <f ca="1">+T951</f>
        <v>0</v>
      </c>
      <c r="U950" s="242">
        <f t="shared" si="32"/>
        <v>1</v>
      </c>
      <c r="V950" s="333" t="str">
        <f>+VLOOKUP(A950,bd_lista!$A$3:$E$590,5,FALSE)</f>
        <v>Gobiernos Autonomos Municipales</v>
      </c>
      <c r="W950" s="383" t="str">
        <f>+V950</f>
        <v>Gobiernos Autonomos Municipales</v>
      </c>
      <c r="X950" s="242">
        <f>+VLOOKUP(A950,[3]Sheet1!$A$13:$D$744,4,FALSE)</f>
        <v>0</v>
      </c>
      <c r="Y950" s="242" t="e">
        <f>+VLOOKUP(X950,bd_lista!$A$3:$C$590,3,FALSE)</f>
        <v>#N/A</v>
      </c>
      <c r="Z950" s="294">
        <f>+X950</f>
        <v>0</v>
      </c>
      <c r="AA950" s="295" t="e">
        <f>+Y950</f>
        <v>#N/A</v>
      </c>
    </row>
    <row r="951" spans="1:27" customFormat="1" ht="15" hidden="1" customHeight="1">
      <c r="A951" s="32">
        <v>1708</v>
      </c>
      <c r="B951" s="389"/>
      <c r="C951" s="247" t="str">
        <f>+VLOOKUP(A951,bd_lista!$A$3:$C$590,3,FALSE)</f>
        <v>Gobierno Autónomo Municipal de San Miguel (San Miguel de Velasco)</v>
      </c>
      <c r="D951" s="386"/>
      <c r="E951" s="244" t="s">
        <v>1305</v>
      </c>
      <c r="F951" s="245">
        <f ca="1">+IFERROR(INDEX('Hoja de Trabajo para listado'!$A$155:$Z$1048576,MATCH($A951,'Hoja de Trabajo para listado'!$A$155:$A$1048576,0),MATCH((CUADRO!F$5&amp;$E951),'Hoja de Trabajo para listado'!$A$151:$Z$151,0)),0)+IFERROR(INDEX('Hoja de Trabajo para listado'!$AB$155:$BA$1048576,MATCH($A951,'Hoja de Trabajo para listado'!$AB$155:$AB$1048576,0),MATCH((CUADRO!F$5&amp;$E951),'Hoja de Trabajo para listado'!$AB$151:$BA$151,0)),0)+IFERROR(INDEX('Hoja de Trabajo para listado'!$BC$155:$CB$1048576,MATCH($A951,'Hoja de Trabajo para listado'!$BC$155:$BC$1048576,0),MATCH((CUADRO!F$5&amp;$E951),'Hoja de Trabajo para listado'!$BC$151:$CB$151,0)),0)+IFERROR(INDEX('Hoja de Trabajo para listado'!$DE$153:$DG$274,MATCH($A951,'Hoja de Trabajo para listado'!$DE$153:$DE$1048576,0),MATCH((CUADRO!F$5&amp;$E951),'Hoja de Trabajo para listado'!$DE$151:$DG$151,0)),0)+IFERROR(INDEX('Hoja de Trabajo para listado'!$CD$155:$DC$1048576,MATCH($A951,'Hoja de Trabajo para listado'!$CD$155:$CD$1048576,0),MATCH((CUADRO!F$5&amp;$E951),'Hoja de Trabajo para listado'!$CD$151:$DC$151,0)),0)</f>
        <v>0</v>
      </c>
      <c r="G951" s="245">
        <f ca="1">+IFERROR(INDEX('Hoja de Trabajo para listado'!$A$155:$Z$1048576,MATCH($A951,'Hoja de Trabajo para listado'!$A$155:$A$1048576,0),MATCH((CUADRO!G$5&amp;$E951),'Hoja de Trabajo para listado'!$A$151:$Z$151,0)),0)+IFERROR(INDEX('Hoja de Trabajo para listado'!$AB$155:$BA$1048576,MATCH($A951,'Hoja de Trabajo para listado'!$AB$155:$AB$1048576,0),MATCH((CUADRO!G$5&amp;$E951),'Hoja de Trabajo para listado'!$AB$151:$BA$151,0)),0)+IFERROR(INDEX('Hoja de Trabajo para listado'!$BC$155:$CB$1048576,MATCH($A951,'Hoja de Trabajo para listado'!$BC$155:$BC$1048576,0),MATCH((CUADRO!G$5&amp;$E951),'Hoja de Trabajo para listado'!$BC$151:$CB$151,0)),0)+IFERROR(INDEX('Hoja de Trabajo para listado'!$DE$153:$DG$274,MATCH($A951,'Hoja de Trabajo para listado'!$DE$153:$DE$1048576,0),MATCH((CUADRO!G$5&amp;$E951),'Hoja de Trabajo para listado'!$DE$151:$DG$151,0)),0)+IFERROR(INDEX('Hoja de Trabajo para listado'!$CD$155:$DC$1048576,MATCH($A951,'Hoja de Trabajo para listado'!$CD$155:$CD$1048576,0),MATCH((CUADRO!G$5&amp;$E951),'Hoja de Trabajo para listado'!$CD$151:$DC$151,0)),0)</f>
        <v>0</v>
      </c>
      <c r="H951" s="245">
        <f ca="1">+IFERROR(INDEX('Hoja de Trabajo para listado'!$A$155:$Z$1048576,MATCH($A951,'Hoja de Trabajo para listado'!$A$155:$A$1048576,0),MATCH((CUADRO!H$5&amp;$E951),'Hoja de Trabajo para listado'!$A$151:$Z$151,0)),0)+IFERROR(INDEX('Hoja de Trabajo para listado'!$AB$155:$BA$1048576,MATCH($A951,'Hoja de Trabajo para listado'!$AB$155:$AB$1048576,0),MATCH((CUADRO!H$5&amp;$E951),'Hoja de Trabajo para listado'!$AB$151:$BA$151,0)),0)+IFERROR(INDEX('Hoja de Trabajo para listado'!$BC$155:$CB$1048576,MATCH($A951,'Hoja de Trabajo para listado'!$BC$155:$BC$1048576,0),MATCH((CUADRO!H$5&amp;$E951),'Hoja de Trabajo para listado'!$BC$151:$CB$151,0)),0)+IFERROR(INDEX('Hoja de Trabajo para listado'!$DE$153:$DG$274,MATCH($A951,'Hoja de Trabajo para listado'!$DE$153:$DE$1048576,0),MATCH((CUADRO!H$5&amp;$E951),'Hoja de Trabajo para listado'!$DE$151:$DG$151,0)),0)+IFERROR(INDEX('Hoja de Trabajo para listado'!$CD$155:$DC$1048576,MATCH($A951,'Hoja de Trabajo para listado'!$CD$155:$CD$1048576,0),MATCH((CUADRO!H$5&amp;$E951),'Hoja de Trabajo para listado'!$CD$151:$DC$151,0)),0)</f>
        <v>0</v>
      </c>
      <c r="I951" s="245">
        <f ca="1">+IFERROR(INDEX('Hoja de Trabajo para listado'!$A$155:$Z$1048576,MATCH($A951,'Hoja de Trabajo para listado'!$A$155:$A$1048576,0),MATCH((CUADRO!I$5&amp;$E951),'Hoja de Trabajo para listado'!$A$151:$Z$151,0)),0)+IFERROR(INDEX('Hoja de Trabajo para listado'!$AB$155:$BA$1048576,MATCH($A951,'Hoja de Trabajo para listado'!$AB$155:$AB$1048576,0),MATCH((CUADRO!I$5&amp;$E951),'Hoja de Trabajo para listado'!$AB$151:$BA$151,0)),0)+IFERROR(INDEX('Hoja de Trabajo para listado'!$BC$155:$CB$1048576,MATCH($A951,'Hoja de Trabajo para listado'!$BC$155:$BC$1048576,0),MATCH((CUADRO!I$5&amp;$E951),'Hoja de Trabajo para listado'!$BC$151:$CB$151,0)),0)+IFERROR(INDEX('Hoja de Trabajo para listado'!$DE$153:$DG$274,MATCH($A951,'Hoja de Trabajo para listado'!$DE$153:$DE$1048576,0),MATCH((CUADRO!I$5&amp;$E951),'Hoja de Trabajo para listado'!$DE$151:$DG$151,0)),0)+IFERROR(INDEX('Hoja de Trabajo para listado'!$CD$155:$DC$1048576,MATCH($A951,'Hoja de Trabajo para listado'!$CD$155:$CD$1048576,0),MATCH((CUADRO!I$5&amp;$E951),'Hoja de Trabajo para listado'!$CD$151:$DC$151,0)),0)</f>
        <v>0</v>
      </c>
      <c r="J951" s="245">
        <f ca="1">+IFERROR(INDEX('Hoja de Trabajo para listado'!$A$155:$Z$1048576,MATCH($A951,'Hoja de Trabajo para listado'!$A$155:$A$1048576,0),MATCH((CUADRO!J$5&amp;$E951),'Hoja de Trabajo para listado'!$A$151:$Z$151,0)),0)+IFERROR(INDEX('Hoja de Trabajo para listado'!$AB$155:$BA$1048576,MATCH($A951,'Hoja de Trabajo para listado'!$AB$155:$AB$1048576,0),MATCH((CUADRO!J$5&amp;$E951),'Hoja de Trabajo para listado'!$AB$151:$BA$151,0)),0)+IFERROR(INDEX('Hoja de Trabajo para listado'!$BC$155:$CB$1048576,MATCH($A951,'Hoja de Trabajo para listado'!$BC$155:$BC$1048576,0),MATCH((CUADRO!J$5&amp;$E951),'Hoja de Trabajo para listado'!$BC$151:$CB$151,0)),0)+IFERROR(INDEX('Hoja de Trabajo para listado'!$DE$153:$DG$274,MATCH($A951,'Hoja de Trabajo para listado'!$DE$153:$DE$1048576,0),MATCH((CUADRO!J$5&amp;$E951),'Hoja de Trabajo para listado'!$DE$151:$DG$151,0)),0)+IFERROR(INDEX('Hoja de Trabajo para listado'!$CD$155:$DC$1048576,MATCH($A951,'Hoja de Trabajo para listado'!$CD$155:$CD$1048576,0),MATCH((CUADRO!J$5&amp;$E951),'Hoja de Trabajo para listado'!$CD$151:$DC$151,0)),0)</f>
        <v>0</v>
      </c>
      <c r="K951" s="245">
        <f ca="1">+IFERROR(INDEX('Hoja de Trabajo para listado'!$A$155:$Z$1048576,MATCH($A951,'Hoja de Trabajo para listado'!$A$155:$A$1048576,0),MATCH((CUADRO!K$5&amp;$E951),'Hoja de Trabajo para listado'!$A$151:$Z$151,0)),0)+IFERROR(INDEX('Hoja de Trabajo para listado'!$AB$155:$BA$1048576,MATCH($A951,'Hoja de Trabajo para listado'!$AB$155:$AB$1048576,0),MATCH((CUADRO!K$5&amp;$E951),'Hoja de Trabajo para listado'!$AB$151:$BA$151,0)),0)+IFERROR(INDEX('Hoja de Trabajo para listado'!$BC$155:$CB$1048576,MATCH($A951,'Hoja de Trabajo para listado'!$BC$155:$BC$1048576,0),MATCH((CUADRO!K$5&amp;$E951),'Hoja de Trabajo para listado'!$BC$151:$CB$151,0)),0)+IFERROR(INDEX('Hoja de Trabajo para listado'!$DE$153:$DG$274,MATCH($A951,'Hoja de Trabajo para listado'!$DE$153:$DE$1048576,0),MATCH((CUADRO!K$5&amp;$E951),'Hoja de Trabajo para listado'!$DE$151:$DG$151,0)),0)+IFERROR(INDEX('Hoja de Trabajo para listado'!$CD$155:$DC$1048576,MATCH($A951,'Hoja de Trabajo para listado'!$CD$155:$CD$1048576,0),MATCH((CUADRO!K$5&amp;$E951),'Hoja de Trabajo para listado'!$CD$151:$DC$151,0)),0)</f>
        <v>0</v>
      </c>
      <c r="L951" s="245">
        <f ca="1">+IFERROR(INDEX('Hoja de Trabajo para listado'!$A$155:$Z$1048576,MATCH($A951,'Hoja de Trabajo para listado'!$A$155:$A$1048576,0),MATCH((CUADRO!L$5&amp;$E951),'Hoja de Trabajo para listado'!$A$151:$Z$151,0)),0)+IFERROR(INDEX('Hoja de Trabajo para listado'!$AB$155:$BA$1048576,MATCH($A951,'Hoja de Trabajo para listado'!$AB$155:$AB$1048576,0),MATCH((CUADRO!L$5&amp;$E951),'Hoja de Trabajo para listado'!$AB$151:$BA$151,0)),0)+IFERROR(INDEX('Hoja de Trabajo para listado'!$BC$155:$CB$1048576,MATCH($A951,'Hoja de Trabajo para listado'!$BC$155:$BC$1048576,0),MATCH((CUADRO!L$5&amp;$E951),'Hoja de Trabajo para listado'!$BC$151:$CB$151,0)),0)+IFERROR(INDEX('Hoja de Trabajo para listado'!$DE$153:$DG$274,MATCH($A951,'Hoja de Trabajo para listado'!$DE$153:$DE$1048576,0),MATCH((CUADRO!L$5&amp;$E951),'Hoja de Trabajo para listado'!$DE$151:$DG$151,0)),0)+IFERROR(INDEX('Hoja de Trabajo para listado'!$CD$155:$DC$1048576,MATCH($A951,'Hoja de Trabajo para listado'!$CD$155:$CD$1048576,0),MATCH((CUADRO!L$5&amp;$E951),'Hoja de Trabajo para listado'!$CD$151:$DC$151,0)),0)</f>
        <v>0</v>
      </c>
      <c r="M951" s="245">
        <f ca="1">+IFERROR(INDEX('Hoja de Trabajo para listado'!$A$155:$Z$1048576,MATCH($A951,'Hoja de Trabajo para listado'!$A$155:$A$1048576,0),MATCH((CUADRO!M$5&amp;$E951),'Hoja de Trabajo para listado'!$A$151:$Z$151,0)),0)+IFERROR(INDEX('Hoja de Trabajo para listado'!$AB$155:$BA$1048576,MATCH($A951,'Hoja de Trabajo para listado'!$AB$155:$AB$1048576,0),MATCH((CUADRO!M$5&amp;$E951),'Hoja de Trabajo para listado'!$AB$151:$BA$151,0)),0)+IFERROR(INDEX('Hoja de Trabajo para listado'!$BC$155:$CB$1048576,MATCH($A951,'Hoja de Trabajo para listado'!$BC$155:$BC$1048576,0),MATCH((CUADRO!M$5&amp;$E951),'Hoja de Trabajo para listado'!$BC$151:$CB$151,0)),0)+IFERROR(INDEX('Hoja de Trabajo para listado'!$DE$153:$DG$274,MATCH($A951,'Hoja de Trabajo para listado'!$DE$153:$DE$1048576,0),MATCH((CUADRO!M$5&amp;$E951),'Hoja de Trabajo para listado'!$DE$151:$DG$151,0)),0)+IFERROR(INDEX('Hoja de Trabajo para listado'!$CD$155:$DC$1048576,MATCH($A951,'Hoja de Trabajo para listado'!$CD$155:$CD$1048576,0),MATCH((CUADRO!M$5&amp;$E951),'Hoja de Trabajo para listado'!$CD$151:$DC$151,0)),0)</f>
        <v>0</v>
      </c>
      <c r="N951" s="245">
        <f ca="1">+IFERROR(INDEX('Hoja de Trabajo para listado'!$A$155:$Z$1048576,MATCH($A951,'Hoja de Trabajo para listado'!$A$155:$A$1048576,0),MATCH((CUADRO!N$5&amp;$E951),'Hoja de Trabajo para listado'!$A$151:$Z$151,0)),0)+IFERROR(INDEX('Hoja de Trabajo para listado'!$AB$155:$BA$1048576,MATCH($A951,'Hoja de Trabajo para listado'!$AB$155:$AB$1048576,0),MATCH((CUADRO!N$5&amp;$E951),'Hoja de Trabajo para listado'!$AB$151:$BA$151,0)),0)+IFERROR(INDEX('Hoja de Trabajo para listado'!$BC$155:$CB$1048576,MATCH($A951,'Hoja de Trabajo para listado'!$BC$155:$BC$1048576,0),MATCH((CUADRO!N$5&amp;$E951),'Hoja de Trabajo para listado'!$BC$151:$CB$151,0)),0)+IFERROR(INDEX('Hoja de Trabajo para listado'!$DE$153:$DG$274,MATCH($A951,'Hoja de Trabajo para listado'!$DE$153:$DE$1048576,0),MATCH((CUADRO!N$5&amp;$E951),'Hoja de Trabajo para listado'!$DE$151:$DG$151,0)),0)+IFERROR(INDEX('Hoja de Trabajo para listado'!$CD$155:$DC$1048576,MATCH($A951,'Hoja de Trabajo para listado'!$CD$155:$CD$1048576,0),MATCH((CUADRO!N$5&amp;$E951),'Hoja de Trabajo para listado'!$CD$151:$DC$151,0)),0)</f>
        <v>0</v>
      </c>
      <c r="O951" s="245">
        <f ca="1">+IFERROR(INDEX('Hoja de Trabajo para listado'!$A$155:$Z$1048576,MATCH($A951,'Hoja de Trabajo para listado'!$A$155:$A$1048576,0),MATCH((CUADRO!O$5&amp;$E951),'Hoja de Trabajo para listado'!$A$151:$Z$151,0)),0)+IFERROR(INDEX('Hoja de Trabajo para listado'!$AB$155:$BA$1048576,MATCH($A951,'Hoja de Trabajo para listado'!$AB$155:$AB$1048576,0),MATCH((CUADRO!O$5&amp;$E951),'Hoja de Trabajo para listado'!$AB$151:$BA$151,0)),0)+IFERROR(INDEX('Hoja de Trabajo para listado'!$BC$155:$CB$1048576,MATCH($A951,'Hoja de Trabajo para listado'!$BC$155:$BC$1048576,0),MATCH((CUADRO!O$5&amp;$E951),'Hoja de Trabajo para listado'!$BC$151:$CB$151,0)),0)+IFERROR(INDEX('Hoja de Trabajo para listado'!$DE$153:$DG$274,MATCH($A951,'Hoja de Trabajo para listado'!$DE$153:$DE$1048576,0),MATCH((CUADRO!O$5&amp;$E951),'Hoja de Trabajo para listado'!$DE$151:$DG$151,0)),0)+IFERROR(INDEX('Hoja de Trabajo para listado'!$CD$155:$DC$1048576,MATCH($A951,'Hoja de Trabajo para listado'!$CD$155:$CD$1048576,0),MATCH((CUADRO!O$5&amp;$E951),'Hoja de Trabajo para listado'!$CD$151:$DC$151,0)),0)</f>
        <v>0</v>
      </c>
      <c r="P951" s="245">
        <f ca="1">+IFERROR(INDEX('Hoja de Trabajo para listado'!$A$155:$Z$1048576,MATCH($A951,'Hoja de Trabajo para listado'!$A$155:$A$1048576,0),MATCH((CUADRO!P$5&amp;$E951),'Hoja de Trabajo para listado'!$A$151:$Z$151,0)),0)+IFERROR(INDEX('Hoja de Trabajo para listado'!$AB$155:$BA$1048576,MATCH($A951,'Hoja de Trabajo para listado'!$AB$155:$AB$1048576,0),MATCH((CUADRO!P$5&amp;$E951),'Hoja de Trabajo para listado'!$AB$151:$BA$151,0)),0)+IFERROR(INDEX('Hoja de Trabajo para listado'!$BC$155:$CB$1048576,MATCH($A951,'Hoja de Trabajo para listado'!$BC$155:$BC$1048576,0),MATCH((CUADRO!P$5&amp;$E951),'Hoja de Trabajo para listado'!$BC$151:$CB$151,0)),0)+IFERROR(INDEX('Hoja de Trabajo para listado'!$DE$153:$DG$274,MATCH($A951,'Hoja de Trabajo para listado'!$DE$153:$DE$1048576,0),MATCH((CUADRO!P$5&amp;$E951),'Hoja de Trabajo para listado'!$DE$151:$DG$151,0)),0)+IFERROR(INDEX('Hoja de Trabajo para listado'!$CD$155:$DC$1048576,MATCH($A951,'Hoja de Trabajo para listado'!$CD$155:$CD$1048576,0),MATCH((CUADRO!P$5&amp;$E951),'Hoja de Trabajo para listado'!$CD$151:$DC$151,0)),0)</f>
        <v>0</v>
      </c>
      <c r="Q951" s="245">
        <f ca="1">+IFERROR(INDEX('Hoja de Trabajo para listado'!$A$155:$Z$1048576,MATCH($A951,'Hoja de Trabajo para listado'!$A$155:$A$1048576,0),MATCH((CUADRO!Q$5&amp;$E951),'Hoja de Trabajo para listado'!$A$151:$Z$151,0)),0)+IFERROR(INDEX('Hoja de Trabajo para listado'!$AB$155:$BA$1048576,MATCH($A951,'Hoja de Trabajo para listado'!$AB$155:$AB$1048576,0),MATCH((CUADRO!Q$5&amp;$E951),'Hoja de Trabajo para listado'!$AB$151:$BA$151,0)),0)+IFERROR(INDEX('Hoja de Trabajo para listado'!$BC$155:$CB$1048576,MATCH($A951,'Hoja de Trabajo para listado'!$BC$155:$BC$1048576,0),MATCH((CUADRO!Q$5&amp;$E951),'Hoja de Trabajo para listado'!$BC$151:$CB$151,0)),0)+IFERROR(INDEX('Hoja de Trabajo para listado'!$DE$153:$DG$274,MATCH($A951,'Hoja de Trabajo para listado'!$DE$153:$DE$1048576,0),MATCH((CUADRO!Q$5&amp;$E951),'Hoja de Trabajo para listado'!$DE$151:$DG$151,0)),0)+IFERROR(INDEX('Hoja de Trabajo para listado'!$CD$155:$DC$1048576,MATCH($A951,'Hoja de Trabajo para listado'!$CD$155:$CD$1048576,0),MATCH((CUADRO!Q$5&amp;$E951),'Hoja de Trabajo para listado'!$CD$151:$DC$151,0)),0)</f>
        <v>0</v>
      </c>
      <c r="R951" s="245">
        <f t="shared" ca="1" si="31"/>
        <v>0</v>
      </c>
      <c r="S951" s="259">
        <f ca="1">+R950+R951</f>
        <v>0</v>
      </c>
      <c r="T951" s="245">
        <f ca="1">+S951</f>
        <v>0</v>
      </c>
      <c r="U951" s="244">
        <f t="shared" si="32"/>
        <v>2</v>
      </c>
      <c r="V951" s="333" t="str">
        <f>+VLOOKUP(A951,bd_lista!$A$3:$E$590,5,FALSE)</f>
        <v>Gobiernos Autonomos Municipales</v>
      </c>
      <c r="W951" s="384"/>
      <c r="X951" s="242">
        <f>+VLOOKUP(A951,[3]Sheet1!$A$13:$D$744,4,FALSE)</f>
        <v>0</v>
      </c>
      <c r="Y951" s="242" t="e">
        <f>+VLOOKUP(X951,bd_lista!$A$3:$C$590,3,FALSE)</f>
        <v>#N/A</v>
      </c>
      <c r="Z951" s="292"/>
      <c r="AA951" s="293"/>
    </row>
    <row r="952" spans="1:27" customFormat="1" ht="15" hidden="1" customHeight="1">
      <c r="A952" s="32">
        <v>1709</v>
      </c>
      <c r="B952" s="388">
        <f>+A952</f>
        <v>1709</v>
      </c>
      <c r="C952" s="247" t="str">
        <f>+VLOOKUP(A952,bd_lista!$A$3:$C$590,3,FALSE)</f>
        <v>Gobierno Autónomo Municipal de San Rafael</v>
      </c>
      <c r="D952" s="385" t="str">
        <f>+C952</f>
        <v>Gobierno Autónomo Municipal de San Rafael</v>
      </c>
      <c r="E952" s="242" t="s">
        <v>1304</v>
      </c>
      <c r="F952" s="243">
        <f ca="1">+IFERROR(INDEX('Hoja de Trabajo para listado'!$A$155:$Z$1048576,MATCH($A952,'Hoja de Trabajo para listado'!$A$155:$A$1048576,0),MATCH((CUADRO!F$5&amp;$E952),'Hoja de Trabajo para listado'!$A$151:$Z$151,0)),0)+IFERROR(INDEX('Hoja de Trabajo para listado'!$AB$155:$BA$1048576,MATCH($A952,'Hoja de Trabajo para listado'!$AB$155:$AB$1048576,0),MATCH((CUADRO!F$5&amp;$E952),'Hoja de Trabajo para listado'!$AB$151:$BA$151,0)),0)+IFERROR(INDEX('Hoja de Trabajo para listado'!$BC$155:$CB$1048576,MATCH($A952,'Hoja de Trabajo para listado'!$BC$155:$BC$1048576,0),MATCH((CUADRO!F$5&amp;$E952),'Hoja de Trabajo para listado'!$BC$151:$CB$151,0)),0)+IFERROR(INDEX('Hoja de Trabajo para listado'!$DE$153:$DG$274,MATCH($A952,'Hoja de Trabajo para listado'!$DE$153:$DE$1048576,0),MATCH((CUADRO!F$5&amp;$E952),'Hoja de Trabajo para listado'!$DE$151:$DG$151,0)),0)+IFERROR(INDEX('Hoja de Trabajo para listado'!$CD$155:$DC$1048576,MATCH($A952,'Hoja de Trabajo para listado'!$CD$155:$CD$1048576,0),MATCH((CUADRO!F$5&amp;$E952),'Hoja de Trabajo para listado'!$CD$151:$DC$151,0)),0)</f>
        <v>0</v>
      </c>
      <c r="G952" s="243">
        <f ca="1">+IFERROR(INDEX('Hoja de Trabajo para listado'!$A$155:$Z$1048576,MATCH($A952,'Hoja de Trabajo para listado'!$A$155:$A$1048576,0),MATCH((CUADRO!G$5&amp;$E952),'Hoja de Trabajo para listado'!$A$151:$Z$151,0)),0)+IFERROR(INDEX('Hoja de Trabajo para listado'!$AB$155:$BA$1048576,MATCH($A952,'Hoja de Trabajo para listado'!$AB$155:$AB$1048576,0),MATCH((CUADRO!G$5&amp;$E952),'Hoja de Trabajo para listado'!$AB$151:$BA$151,0)),0)+IFERROR(INDEX('Hoja de Trabajo para listado'!$BC$155:$CB$1048576,MATCH($A952,'Hoja de Trabajo para listado'!$BC$155:$BC$1048576,0),MATCH((CUADRO!G$5&amp;$E952),'Hoja de Trabajo para listado'!$BC$151:$CB$151,0)),0)+IFERROR(INDEX('Hoja de Trabajo para listado'!$DE$153:$DG$274,MATCH($A952,'Hoja de Trabajo para listado'!$DE$153:$DE$1048576,0),MATCH((CUADRO!G$5&amp;$E952),'Hoja de Trabajo para listado'!$DE$151:$DG$151,0)),0)+IFERROR(INDEX('Hoja de Trabajo para listado'!$CD$155:$DC$1048576,MATCH($A952,'Hoja de Trabajo para listado'!$CD$155:$CD$1048576,0),MATCH((CUADRO!G$5&amp;$E952),'Hoja de Trabajo para listado'!$CD$151:$DC$151,0)),0)</f>
        <v>0</v>
      </c>
      <c r="H952" s="243">
        <f ca="1">+IFERROR(INDEX('Hoja de Trabajo para listado'!$A$155:$Z$1048576,MATCH($A952,'Hoja de Trabajo para listado'!$A$155:$A$1048576,0),MATCH((CUADRO!H$5&amp;$E952),'Hoja de Trabajo para listado'!$A$151:$Z$151,0)),0)+IFERROR(INDEX('Hoja de Trabajo para listado'!$AB$155:$BA$1048576,MATCH($A952,'Hoja de Trabajo para listado'!$AB$155:$AB$1048576,0),MATCH((CUADRO!H$5&amp;$E952),'Hoja de Trabajo para listado'!$AB$151:$BA$151,0)),0)+IFERROR(INDEX('Hoja de Trabajo para listado'!$BC$155:$CB$1048576,MATCH($A952,'Hoja de Trabajo para listado'!$BC$155:$BC$1048576,0),MATCH((CUADRO!H$5&amp;$E952),'Hoja de Trabajo para listado'!$BC$151:$CB$151,0)),0)+IFERROR(INDEX('Hoja de Trabajo para listado'!$DE$153:$DG$274,MATCH($A952,'Hoja de Trabajo para listado'!$DE$153:$DE$1048576,0),MATCH((CUADRO!H$5&amp;$E952),'Hoja de Trabajo para listado'!$DE$151:$DG$151,0)),0)+IFERROR(INDEX('Hoja de Trabajo para listado'!$CD$155:$DC$1048576,MATCH($A952,'Hoja de Trabajo para listado'!$CD$155:$CD$1048576,0),MATCH((CUADRO!H$5&amp;$E952),'Hoja de Trabajo para listado'!$CD$151:$DC$151,0)),0)</f>
        <v>0</v>
      </c>
      <c r="I952" s="243">
        <f ca="1">+IFERROR(INDEX('Hoja de Trabajo para listado'!$A$155:$Z$1048576,MATCH($A952,'Hoja de Trabajo para listado'!$A$155:$A$1048576,0),MATCH((CUADRO!I$5&amp;$E952),'Hoja de Trabajo para listado'!$A$151:$Z$151,0)),0)+IFERROR(INDEX('Hoja de Trabajo para listado'!$AB$155:$BA$1048576,MATCH($A952,'Hoja de Trabajo para listado'!$AB$155:$AB$1048576,0),MATCH((CUADRO!I$5&amp;$E952),'Hoja de Trabajo para listado'!$AB$151:$BA$151,0)),0)+IFERROR(INDEX('Hoja de Trabajo para listado'!$BC$155:$CB$1048576,MATCH($A952,'Hoja de Trabajo para listado'!$BC$155:$BC$1048576,0),MATCH((CUADRO!I$5&amp;$E952),'Hoja de Trabajo para listado'!$BC$151:$CB$151,0)),0)+IFERROR(INDEX('Hoja de Trabajo para listado'!$DE$153:$DG$274,MATCH($A952,'Hoja de Trabajo para listado'!$DE$153:$DE$1048576,0),MATCH((CUADRO!I$5&amp;$E952),'Hoja de Trabajo para listado'!$DE$151:$DG$151,0)),0)+IFERROR(INDEX('Hoja de Trabajo para listado'!$CD$155:$DC$1048576,MATCH($A952,'Hoja de Trabajo para listado'!$CD$155:$CD$1048576,0),MATCH((CUADRO!I$5&amp;$E952),'Hoja de Trabajo para listado'!$CD$151:$DC$151,0)),0)</f>
        <v>0</v>
      </c>
      <c r="J952" s="243">
        <f ca="1">+IFERROR(INDEX('Hoja de Trabajo para listado'!$A$155:$Z$1048576,MATCH($A952,'Hoja de Trabajo para listado'!$A$155:$A$1048576,0),MATCH((CUADRO!J$5&amp;$E952),'Hoja de Trabajo para listado'!$A$151:$Z$151,0)),0)+IFERROR(INDEX('Hoja de Trabajo para listado'!$AB$155:$BA$1048576,MATCH($A952,'Hoja de Trabajo para listado'!$AB$155:$AB$1048576,0),MATCH((CUADRO!J$5&amp;$E952),'Hoja de Trabajo para listado'!$AB$151:$BA$151,0)),0)+IFERROR(INDEX('Hoja de Trabajo para listado'!$BC$155:$CB$1048576,MATCH($A952,'Hoja de Trabajo para listado'!$BC$155:$BC$1048576,0),MATCH((CUADRO!J$5&amp;$E952),'Hoja de Trabajo para listado'!$BC$151:$CB$151,0)),0)+IFERROR(INDEX('Hoja de Trabajo para listado'!$DE$153:$DG$274,MATCH($A952,'Hoja de Trabajo para listado'!$DE$153:$DE$1048576,0),MATCH((CUADRO!J$5&amp;$E952),'Hoja de Trabajo para listado'!$DE$151:$DG$151,0)),0)+IFERROR(INDEX('Hoja de Trabajo para listado'!$CD$155:$DC$1048576,MATCH($A952,'Hoja de Trabajo para listado'!$CD$155:$CD$1048576,0),MATCH((CUADRO!J$5&amp;$E952),'Hoja de Trabajo para listado'!$CD$151:$DC$151,0)),0)</f>
        <v>0</v>
      </c>
      <c r="K952" s="243">
        <f ca="1">+IFERROR(INDEX('Hoja de Trabajo para listado'!$A$155:$Z$1048576,MATCH($A952,'Hoja de Trabajo para listado'!$A$155:$A$1048576,0),MATCH((CUADRO!K$5&amp;$E952),'Hoja de Trabajo para listado'!$A$151:$Z$151,0)),0)+IFERROR(INDEX('Hoja de Trabajo para listado'!$AB$155:$BA$1048576,MATCH($A952,'Hoja de Trabajo para listado'!$AB$155:$AB$1048576,0),MATCH((CUADRO!K$5&amp;$E952),'Hoja de Trabajo para listado'!$AB$151:$BA$151,0)),0)+IFERROR(INDEX('Hoja de Trabajo para listado'!$BC$155:$CB$1048576,MATCH($A952,'Hoja de Trabajo para listado'!$BC$155:$BC$1048576,0),MATCH((CUADRO!K$5&amp;$E952),'Hoja de Trabajo para listado'!$BC$151:$CB$151,0)),0)+IFERROR(INDEX('Hoja de Trabajo para listado'!$DE$153:$DG$274,MATCH($A952,'Hoja de Trabajo para listado'!$DE$153:$DE$1048576,0),MATCH((CUADRO!K$5&amp;$E952),'Hoja de Trabajo para listado'!$DE$151:$DG$151,0)),0)+IFERROR(INDEX('Hoja de Trabajo para listado'!$CD$155:$DC$1048576,MATCH($A952,'Hoja de Trabajo para listado'!$CD$155:$CD$1048576,0),MATCH((CUADRO!K$5&amp;$E952),'Hoja de Trabajo para listado'!$CD$151:$DC$151,0)),0)</f>
        <v>0</v>
      </c>
      <c r="L952" s="243">
        <f ca="1">+IFERROR(INDEX('Hoja de Trabajo para listado'!$A$155:$Z$1048576,MATCH($A952,'Hoja de Trabajo para listado'!$A$155:$A$1048576,0),MATCH((CUADRO!L$5&amp;$E952),'Hoja de Trabajo para listado'!$A$151:$Z$151,0)),0)+IFERROR(INDEX('Hoja de Trabajo para listado'!$AB$155:$BA$1048576,MATCH($A952,'Hoja de Trabajo para listado'!$AB$155:$AB$1048576,0),MATCH((CUADRO!L$5&amp;$E952),'Hoja de Trabajo para listado'!$AB$151:$BA$151,0)),0)+IFERROR(INDEX('Hoja de Trabajo para listado'!$BC$155:$CB$1048576,MATCH($A952,'Hoja de Trabajo para listado'!$BC$155:$BC$1048576,0),MATCH((CUADRO!L$5&amp;$E952),'Hoja de Trabajo para listado'!$BC$151:$CB$151,0)),0)+IFERROR(INDEX('Hoja de Trabajo para listado'!$DE$153:$DG$274,MATCH($A952,'Hoja de Trabajo para listado'!$DE$153:$DE$1048576,0),MATCH((CUADRO!L$5&amp;$E952),'Hoja de Trabajo para listado'!$DE$151:$DG$151,0)),0)+IFERROR(INDEX('Hoja de Trabajo para listado'!$CD$155:$DC$1048576,MATCH($A952,'Hoja de Trabajo para listado'!$CD$155:$CD$1048576,0),MATCH((CUADRO!L$5&amp;$E952),'Hoja de Trabajo para listado'!$CD$151:$DC$151,0)),0)</f>
        <v>0</v>
      </c>
      <c r="M952" s="243">
        <f ca="1">+IFERROR(INDEX('Hoja de Trabajo para listado'!$A$155:$Z$1048576,MATCH($A952,'Hoja de Trabajo para listado'!$A$155:$A$1048576,0),MATCH((CUADRO!M$5&amp;$E952),'Hoja de Trabajo para listado'!$A$151:$Z$151,0)),0)+IFERROR(INDEX('Hoja de Trabajo para listado'!$AB$155:$BA$1048576,MATCH($A952,'Hoja de Trabajo para listado'!$AB$155:$AB$1048576,0),MATCH((CUADRO!M$5&amp;$E952),'Hoja de Trabajo para listado'!$AB$151:$BA$151,0)),0)+IFERROR(INDEX('Hoja de Trabajo para listado'!$BC$155:$CB$1048576,MATCH($A952,'Hoja de Trabajo para listado'!$BC$155:$BC$1048576,0),MATCH((CUADRO!M$5&amp;$E952),'Hoja de Trabajo para listado'!$BC$151:$CB$151,0)),0)+IFERROR(INDEX('Hoja de Trabajo para listado'!$DE$153:$DG$274,MATCH($A952,'Hoja de Trabajo para listado'!$DE$153:$DE$1048576,0),MATCH((CUADRO!M$5&amp;$E952),'Hoja de Trabajo para listado'!$DE$151:$DG$151,0)),0)+IFERROR(INDEX('Hoja de Trabajo para listado'!$CD$155:$DC$1048576,MATCH($A952,'Hoja de Trabajo para listado'!$CD$155:$CD$1048576,0),MATCH((CUADRO!M$5&amp;$E952),'Hoja de Trabajo para listado'!$CD$151:$DC$151,0)),0)</f>
        <v>0</v>
      </c>
      <c r="N952" s="243">
        <f ca="1">+IFERROR(INDEX('Hoja de Trabajo para listado'!$A$155:$Z$1048576,MATCH($A952,'Hoja de Trabajo para listado'!$A$155:$A$1048576,0),MATCH((CUADRO!N$5&amp;$E952),'Hoja de Trabajo para listado'!$A$151:$Z$151,0)),0)+IFERROR(INDEX('Hoja de Trabajo para listado'!$AB$155:$BA$1048576,MATCH($A952,'Hoja de Trabajo para listado'!$AB$155:$AB$1048576,0),MATCH((CUADRO!N$5&amp;$E952),'Hoja de Trabajo para listado'!$AB$151:$BA$151,0)),0)+IFERROR(INDEX('Hoja de Trabajo para listado'!$BC$155:$CB$1048576,MATCH($A952,'Hoja de Trabajo para listado'!$BC$155:$BC$1048576,0),MATCH((CUADRO!N$5&amp;$E952),'Hoja de Trabajo para listado'!$BC$151:$CB$151,0)),0)+IFERROR(INDEX('Hoja de Trabajo para listado'!$DE$153:$DG$274,MATCH($A952,'Hoja de Trabajo para listado'!$DE$153:$DE$1048576,0),MATCH((CUADRO!N$5&amp;$E952),'Hoja de Trabajo para listado'!$DE$151:$DG$151,0)),0)+IFERROR(INDEX('Hoja de Trabajo para listado'!$CD$155:$DC$1048576,MATCH($A952,'Hoja de Trabajo para listado'!$CD$155:$CD$1048576,0),MATCH((CUADRO!N$5&amp;$E952),'Hoja de Trabajo para listado'!$CD$151:$DC$151,0)),0)</f>
        <v>0</v>
      </c>
      <c r="O952" s="243">
        <f ca="1">+IFERROR(INDEX('Hoja de Trabajo para listado'!$A$155:$Z$1048576,MATCH($A952,'Hoja de Trabajo para listado'!$A$155:$A$1048576,0),MATCH((CUADRO!O$5&amp;$E952),'Hoja de Trabajo para listado'!$A$151:$Z$151,0)),0)+IFERROR(INDEX('Hoja de Trabajo para listado'!$AB$155:$BA$1048576,MATCH($A952,'Hoja de Trabajo para listado'!$AB$155:$AB$1048576,0),MATCH((CUADRO!O$5&amp;$E952),'Hoja de Trabajo para listado'!$AB$151:$BA$151,0)),0)+IFERROR(INDEX('Hoja de Trabajo para listado'!$BC$155:$CB$1048576,MATCH($A952,'Hoja de Trabajo para listado'!$BC$155:$BC$1048576,0),MATCH((CUADRO!O$5&amp;$E952),'Hoja de Trabajo para listado'!$BC$151:$CB$151,0)),0)+IFERROR(INDEX('Hoja de Trabajo para listado'!$DE$153:$DG$274,MATCH($A952,'Hoja de Trabajo para listado'!$DE$153:$DE$1048576,0),MATCH((CUADRO!O$5&amp;$E952),'Hoja de Trabajo para listado'!$DE$151:$DG$151,0)),0)+IFERROR(INDEX('Hoja de Trabajo para listado'!$CD$155:$DC$1048576,MATCH($A952,'Hoja de Trabajo para listado'!$CD$155:$CD$1048576,0),MATCH((CUADRO!O$5&amp;$E952),'Hoja de Trabajo para listado'!$CD$151:$DC$151,0)),0)</f>
        <v>0</v>
      </c>
      <c r="P952" s="243">
        <f ca="1">+IFERROR(INDEX('Hoja de Trabajo para listado'!$A$155:$Z$1048576,MATCH($A952,'Hoja de Trabajo para listado'!$A$155:$A$1048576,0),MATCH((CUADRO!P$5&amp;$E952),'Hoja de Trabajo para listado'!$A$151:$Z$151,0)),0)+IFERROR(INDEX('Hoja de Trabajo para listado'!$AB$155:$BA$1048576,MATCH($A952,'Hoja de Trabajo para listado'!$AB$155:$AB$1048576,0),MATCH((CUADRO!P$5&amp;$E952),'Hoja de Trabajo para listado'!$AB$151:$BA$151,0)),0)+IFERROR(INDEX('Hoja de Trabajo para listado'!$BC$155:$CB$1048576,MATCH($A952,'Hoja de Trabajo para listado'!$BC$155:$BC$1048576,0),MATCH((CUADRO!P$5&amp;$E952),'Hoja de Trabajo para listado'!$BC$151:$CB$151,0)),0)+IFERROR(INDEX('Hoja de Trabajo para listado'!$DE$153:$DG$274,MATCH($A952,'Hoja de Trabajo para listado'!$DE$153:$DE$1048576,0),MATCH((CUADRO!P$5&amp;$E952),'Hoja de Trabajo para listado'!$DE$151:$DG$151,0)),0)+IFERROR(INDEX('Hoja de Trabajo para listado'!$CD$155:$DC$1048576,MATCH($A952,'Hoja de Trabajo para listado'!$CD$155:$CD$1048576,0),MATCH((CUADRO!P$5&amp;$E952),'Hoja de Trabajo para listado'!$CD$151:$DC$151,0)),0)</f>
        <v>0</v>
      </c>
      <c r="Q952" s="243">
        <f ca="1">+IFERROR(INDEX('Hoja de Trabajo para listado'!$A$155:$Z$1048576,MATCH($A952,'Hoja de Trabajo para listado'!$A$155:$A$1048576,0),MATCH((CUADRO!Q$5&amp;$E952),'Hoja de Trabajo para listado'!$A$151:$Z$151,0)),0)+IFERROR(INDEX('Hoja de Trabajo para listado'!$AB$155:$BA$1048576,MATCH($A952,'Hoja de Trabajo para listado'!$AB$155:$AB$1048576,0),MATCH((CUADRO!Q$5&amp;$E952),'Hoja de Trabajo para listado'!$AB$151:$BA$151,0)),0)+IFERROR(INDEX('Hoja de Trabajo para listado'!$BC$155:$CB$1048576,MATCH($A952,'Hoja de Trabajo para listado'!$BC$155:$BC$1048576,0),MATCH((CUADRO!Q$5&amp;$E952),'Hoja de Trabajo para listado'!$BC$151:$CB$151,0)),0)+IFERROR(INDEX('Hoja de Trabajo para listado'!$DE$153:$DG$274,MATCH($A952,'Hoja de Trabajo para listado'!$DE$153:$DE$1048576,0),MATCH((CUADRO!Q$5&amp;$E952),'Hoja de Trabajo para listado'!$DE$151:$DG$151,0)),0)+IFERROR(INDEX('Hoja de Trabajo para listado'!$CD$155:$DC$1048576,MATCH($A952,'Hoja de Trabajo para listado'!$CD$155:$CD$1048576,0),MATCH((CUADRO!Q$5&amp;$E952),'Hoja de Trabajo para listado'!$CD$151:$DC$151,0)),0)</f>
        <v>0</v>
      </c>
      <c r="R952" s="243">
        <f t="shared" ca="1" si="31"/>
        <v>0</v>
      </c>
      <c r="S952" s="249"/>
      <c r="T952" s="243">
        <f ca="1">+T953</f>
        <v>0</v>
      </c>
      <c r="U952" s="242">
        <f t="shared" si="32"/>
        <v>1</v>
      </c>
      <c r="V952" s="333" t="str">
        <f>+VLOOKUP(A952,bd_lista!$A$3:$E$590,5,FALSE)</f>
        <v>Gobiernos Autonomos Municipales</v>
      </c>
      <c r="W952" s="383" t="str">
        <f>+V952</f>
        <v>Gobiernos Autonomos Municipales</v>
      </c>
      <c r="X952" s="242">
        <f>+VLOOKUP(A952,[3]Sheet1!$A$13:$D$744,4,FALSE)</f>
        <v>0</v>
      </c>
      <c r="Y952" s="242" t="e">
        <f>+VLOOKUP(X952,bd_lista!$A$3:$C$590,3,FALSE)</f>
        <v>#N/A</v>
      </c>
      <c r="Z952" s="294">
        <f>+X952</f>
        <v>0</v>
      </c>
      <c r="AA952" s="295" t="e">
        <f>+Y952</f>
        <v>#N/A</v>
      </c>
    </row>
    <row r="953" spans="1:27" customFormat="1" ht="15" hidden="1" customHeight="1">
      <c r="A953" s="32">
        <v>1709</v>
      </c>
      <c r="B953" s="389"/>
      <c r="C953" s="247" t="str">
        <f>+VLOOKUP(A953,bd_lista!$A$3:$C$590,3,FALSE)</f>
        <v>Gobierno Autónomo Municipal de San Rafael</v>
      </c>
      <c r="D953" s="386"/>
      <c r="E953" s="244" t="s">
        <v>1305</v>
      </c>
      <c r="F953" s="245">
        <f ca="1">+IFERROR(INDEX('Hoja de Trabajo para listado'!$A$155:$Z$1048576,MATCH($A953,'Hoja de Trabajo para listado'!$A$155:$A$1048576,0),MATCH((CUADRO!F$5&amp;$E953),'Hoja de Trabajo para listado'!$A$151:$Z$151,0)),0)+IFERROR(INDEX('Hoja de Trabajo para listado'!$AB$155:$BA$1048576,MATCH($A953,'Hoja de Trabajo para listado'!$AB$155:$AB$1048576,0),MATCH((CUADRO!F$5&amp;$E953),'Hoja de Trabajo para listado'!$AB$151:$BA$151,0)),0)+IFERROR(INDEX('Hoja de Trabajo para listado'!$BC$155:$CB$1048576,MATCH($A953,'Hoja de Trabajo para listado'!$BC$155:$BC$1048576,0),MATCH((CUADRO!F$5&amp;$E953),'Hoja de Trabajo para listado'!$BC$151:$CB$151,0)),0)+IFERROR(INDEX('Hoja de Trabajo para listado'!$DE$153:$DG$274,MATCH($A953,'Hoja de Trabajo para listado'!$DE$153:$DE$1048576,0),MATCH((CUADRO!F$5&amp;$E953),'Hoja de Trabajo para listado'!$DE$151:$DG$151,0)),0)+IFERROR(INDEX('Hoja de Trabajo para listado'!$CD$155:$DC$1048576,MATCH($A953,'Hoja de Trabajo para listado'!$CD$155:$CD$1048576,0),MATCH((CUADRO!F$5&amp;$E953),'Hoja de Trabajo para listado'!$CD$151:$DC$151,0)),0)</f>
        <v>0</v>
      </c>
      <c r="G953" s="245">
        <f ca="1">+IFERROR(INDEX('Hoja de Trabajo para listado'!$A$155:$Z$1048576,MATCH($A953,'Hoja de Trabajo para listado'!$A$155:$A$1048576,0),MATCH((CUADRO!G$5&amp;$E953),'Hoja de Trabajo para listado'!$A$151:$Z$151,0)),0)+IFERROR(INDEX('Hoja de Trabajo para listado'!$AB$155:$BA$1048576,MATCH($A953,'Hoja de Trabajo para listado'!$AB$155:$AB$1048576,0),MATCH((CUADRO!G$5&amp;$E953),'Hoja de Trabajo para listado'!$AB$151:$BA$151,0)),0)+IFERROR(INDEX('Hoja de Trabajo para listado'!$BC$155:$CB$1048576,MATCH($A953,'Hoja de Trabajo para listado'!$BC$155:$BC$1048576,0),MATCH((CUADRO!G$5&amp;$E953),'Hoja de Trabajo para listado'!$BC$151:$CB$151,0)),0)+IFERROR(INDEX('Hoja de Trabajo para listado'!$DE$153:$DG$274,MATCH($A953,'Hoja de Trabajo para listado'!$DE$153:$DE$1048576,0),MATCH((CUADRO!G$5&amp;$E953),'Hoja de Trabajo para listado'!$DE$151:$DG$151,0)),0)+IFERROR(INDEX('Hoja de Trabajo para listado'!$CD$155:$DC$1048576,MATCH($A953,'Hoja de Trabajo para listado'!$CD$155:$CD$1048576,0),MATCH((CUADRO!G$5&amp;$E953),'Hoja de Trabajo para listado'!$CD$151:$DC$151,0)),0)</f>
        <v>0</v>
      </c>
      <c r="H953" s="245">
        <f ca="1">+IFERROR(INDEX('Hoja de Trabajo para listado'!$A$155:$Z$1048576,MATCH($A953,'Hoja de Trabajo para listado'!$A$155:$A$1048576,0),MATCH((CUADRO!H$5&amp;$E953),'Hoja de Trabajo para listado'!$A$151:$Z$151,0)),0)+IFERROR(INDEX('Hoja de Trabajo para listado'!$AB$155:$BA$1048576,MATCH($A953,'Hoja de Trabajo para listado'!$AB$155:$AB$1048576,0),MATCH((CUADRO!H$5&amp;$E953),'Hoja de Trabajo para listado'!$AB$151:$BA$151,0)),0)+IFERROR(INDEX('Hoja de Trabajo para listado'!$BC$155:$CB$1048576,MATCH($A953,'Hoja de Trabajo para listado'!$BC$155:$BC$1048576,0),MATCH((CUADRO!H$5&amp;$E953),'Hoja de Trabajo para listado'!$BC$151:$CB$151,0)),0)+IFERROR(INDEX('Hoja de Trabajo para listado'!$DE$153:$DG$274,MATCH($A953,'Hoja de Trabajo para listado'!$DE$153:$DE$1048576,0),MATCH((CUADRO!H$5&amp;$E953),'Hoja de Trabajo para listado'!$DE$151:$DG$151,0)),0)+IFERROR(INDEX('Hoja de Trabajo para listado'!$CD$155:$DC$1048576,MATCH($A953,'Hoja de Trabajo para listado'!$CD$155:$CD$1048576,0),MATCH((CUADRO!H$5&amp;$E953),'Hoja de Trabajo para listado'!$CD$151:$DC$151,0)),0)</f>
        <v>0</v>
      </c>
      <c r="I953" s="245">
        <f ca="1">+IFERROR(INDEX('Hoja de Trabajo para listado'!$A$155:$Z$1048576,MATCH($A953,'Hoja de Trabajo para listado'!$A$155:$A$1048576,0),MATCH((CUADRO!I$5&amp;$E953),'Hoja de Trabajo para listado'!$A$151:$Z$151,0)),0)+IFERROR(INDEX('Hoja de Trabajo para listado'!$AB$155:$BA$1048576,MATCH($A953,'Hoja de Trabajo para listado'!$AB$155:$AB$1048576,0),MATCH((CUADRO!I$5&amp;$E953),'Hoja de Trabajo para listado'!$AB$151:$BA$151,0)),0)+IFERROR(INDEX('Hoja de Trabajo para listado'!$BC$155:$CB$1048576,MATCH($A953,'Hoja de Trabajo para listado'!$BC$155:$BC$1048576,0),MATCH((CUADRO!I$5&amp;$E953),'Hoja de Trabajo para listado'!$BC$151:$CB$151,0)),0)+IFERROR(INDEX('Hoja de Trabajo para listado'!$DE$153:$DG$274,MATCH($A953,'Hoja de Trabajo para listado'!$DE$153:$DE$1048576,0),MATCH((CUADRO!I$5&amp;$E953),'Hoja de Trabajo para listado'!$DE$151:$DG$151,0)),0)+IFERROR(INDEX('Hoja de Trabajo para listado'!$CD$155:$DC$1048576,MATCH($A953,'Hoja de Trabajo para listado'!$CD$155:$CD$1048576,0),MATCH((CUADRO!I$5&amp;$E953),'Hoja de Trabajo para listado'!$CD$151:$DC$151,0)),0)</f>
        <v>0</v>
      </c>
      <c r="J953" s="245">
        <f ca="1">+IFERROR(INDEX('Hoja de Trabajo para listado'!$A$155:$Z$1048576,MATCH($A953,'Hoja de Trabajo para listado'!$A$155:$A$1048576,0),MATCH((CUADRO!J$5&amp;$E953),'Hoja de Trabajo para listado'!$A$151:$Z$151,0)),0)+IFERROR(INDEX('Hoja de Trabajo para listado'!$AB$155:$BA$1048576,MATCH($A953,'Hoja de Trabajo para listado'!$AB$155:$AB$1048576,0),MATCH((CUADRO!J$5&amp;$E953),'Hoja de Trabajo para listado'!$AB$151:$BA$151,0)),0)+IFERROR(INDEX('Hoja de Trabajo para listado'!$BC$155:$CB$1048576,MATCH($A953,'Hoja de Trabajo para listado'!$BC$155:$BC$1048576,0),MATCH((CUADRO!J$5&amp;$E953),'Hoja de Trabajo para listado'!$BC$151:$CB$151,0)),0)+IFERROR(INDEX('Hoja de Trabajo para listado'!$DE$153:$DG$274,MATCH($A953,'Hoja de Trabajo para listado'!$DE$153:$DE$1048576,0),MATCH((CUADRO!J$5&amp;$E953),'Hoja de Trabajo para listado'!$DE$151:$DG$151,0)),0)+IFERROR(INDEX('Hoja de Trabajo para listado'!$CD$155:$DC$1048576,MATCH($A953,'Hoja de Trabajo para listado'!$CD$155:$CD$1048576,0),MATCH((CUADRO!J$5&amp;$E953),'Hoja de Trabajo para listado'!$CD$151:$DC$151,0)),0)</f>
        <v>0</v>
      </c>
      <c r="K953" s="245">
        <f ca="1">+IFERROR(INDEX('Hoja de Trabajo para listado'!$A$155:$Z$1048576,MATCH($A953,'Hoja de Trabajo para listado'!$A$155:$A$1048576,0),MATCH((CUADRO!K$5&amp;$E953),'Hoja de Trabajo para listado'!$A$151:$Z$151,0)),0)+IFERROR(INDEX('Hoja de Trabajo para listado'!$AB$155:$BA$1048576,MATCH($A953,'Hoja de Trabajo para listado'!$AB$155:$AB$1048576,0),MATCH((CUADRO!K$5&amp;$E953),'Hoja de Trabajo para listado'!$AB$151:$BA$151,0)),0)+IFERROR(INDEX('Hoja de Trabajo para listado'!$BC$155:$CB$1048576,MATCH($A953,'Hoja de Trabajo para listado'!$BC$155:$BC$1048576,0),MATCH((CUADRO!K$5&amp;$E953),'Hoja de Trabajo para listado'!$BC$151:$CB$151,0)),0)+IFERROR(INDEX('Hoja de Trabajo para listado'!$DE$153:$DG$274,MATCH($A953,'Hoja de Trabajo para listado'!$DE$153:$DE$1048576,0),MATCH((CUADRO!K$5&amp;$E953),'Hoja de Trabajo para listado'!$DE$151:$DG$151,0)),0)+IFERROR(INDEX('Hoja de Trabajo para listado'!$CD$155:$DC$1048576,MATCH($A953,'Hoja de Trabajo para listado'!$CD$155:$CD$1048576,0),MATCH((CUADRO!K$5&amp;$E953),'Hoja de Trabajo para listado'!$CD$151:$DC$151,0)),0)</f>
        <v>0</v>
      </c>
      <c r="L953" s="245">
        <f ca="1">+IFERROR(INDEX('Hoja de Trabajo para listado'!$A$155:$Z$1048576,MATCH($A953,'Hoja de Trabajo para listado'!$A$155:$A$1048576,0),MATCH((CUADRO!L$5&amp;$E953),'Hoja de Trabajo para listado'!$A$151:$Z$151,0)),0)+IFERROR(INDEX('Hoja de Trabajo para listado'!$AB$155:$BA$1048576,MATCH($A953,'Hoja de Trabajo para listado'!$AB$155:$AB$1048576,0),MATCH((CUADRO!L$5&amp;$E953),'Hoja de Trabajo para listado'!$AB$151:$BA$151,0)),0)+IFERROR(INDEX('Hoja de Trabajo para listado'!$BC$155:$CB$1048576,MATCH($A953,'Hoja de Trabajo para listado'!$BC$155:$BC$1048576,0),MATCH((CUADRO!L$5&amp;$E953),'Hoja de Trabajo para listado'!$BC$151:$CB$151,0)),0)+IFERROR(INDEX('Hoja de Trabajo para listado'!$DE$153:$DG$274,MATCH($A953,'Hoja de Trabajo para listado'!$DE$153:$DE$1048576,0),MATCH((CUADRO!L$5&amp;$E953),'Hoja de Trabajo para listado'!$DE$151:$DG$151,0)),0)+IFERROR(INDEX('Hoja de Trabajo para listado'!$CD$155:$DC$1048576,MATCH($A953,'Hoja de Trabajo para listado'!$CD$155:$CD$1048576,0),MATCH((CUADRO!L$5&amp;$E953),'Hoja de Trabajo para listado'!$CD$151:$DC$151,0)),0)</f>
        <v>0</v>
      </c>
      <c r="M953" s="245">
        <f ca="1">+IFERROR(INDEX('Hoja de Trabajo para listado'!$A$155:$Z$1048576,MATCH($A953,'Hoja de Trabajo para listado'!$A$155:$A$1048576,0),MATCH((CUADRO!M$5&amp;$E953),'Hoja de Trabajo para listado'!$A$151:$Z$151,0)),0)+IFERROR(INDEX('Hoja de Trabajo para listado'!$AB$155:$BA$1048576,MATCH($A953,'Hoja de Trabajo para listado'!$AB$155:$AB$1048576,0),MATCH((CUADRO!M$5&amp;$E953),'Hoja de Trabajo para listado'!$AB$151:$BA$151,0)),0)+IFERROR(INDEX('Hoja de Trabajo para listado'!$BC$155:$CB$1048576,MATCH($A953,'Hoja de Trabajo para listado'!$BC$155:$BC$1048576,0),MATCH((CUADRO!M$5&amp;$E953),'Hoja de Trabajo para listado'!$BC$151:$CB$151,0)),0)+IFERROR(INDEX('Hoja de Trabajo para listado'!$DE$153:$DG$274,MATCH($A953,'Hoja de Trabajo para listado'!$DE$153:$DE$1048576,0),MATCH((CUADRO!M$5&amp;$E953),'Hoja de Trabajo para listado'!$DE$151:$DG$151,0)),0)+IFERROR(INDEX('Hoja de Trabajo para listado'!$CD$155:$DC$1048576,MATCH($A953,'Hoja de Trabajo para listado'!$CD$155:$CD$1048576,0),MATCH((CUADRO!M$5&amp;$E953),'Hoja de Trabajo para listado'!$CD$151:$DC$151,0)),0)</f>
        <v>0</v>
      </c>
      <c r="N953" s="245">
        <f ca="1">+IFERROR(INDEX('Hoja de Trabajo para listado'!$A$155:$Z$1048576,MATCH($A953,'Hoja de Trabajo para listado'!$A$155:$A$1048576,0),MATCH((CUADRO!N$5&amp;$E953),'Hoja de Trabajo para listado'!$A$151:$Z$151,0)),0)+IFERROR(INDEX('Hoja de Trabajo para listado'!$AB$155:$BA$1048576,MATCH($A953,'Hoja de Trabajo para listado'!$AB$155:$AB$1048576,0),MATCH((CUADRO!N$5&amp;$E953),'Hoja de Trabajo para listado'!$AB$151:$BA$151,0)),0)+IFERROR(INDEX('Hoja de Trabajo para listado'!$BC$155:$CB$1048576,MATCH($A953,'Hoja de Trabajo para listado'!$BC$155:$BC$1048576,0),MATCH((CUADRO!N$5&amp;$E953),'Hoja de Trabajo para listado'!$BC$151:$CB$151,0)),0)+IFERROR(INDEX('Hoja de Trabajo para listado'!$DE$153:$DG$274,MATCH($A953,'Hoja de Trabajo para listado'!$DE$153:$DE$1048576,0),MATCH((CUADRO!N$5&amp;$E953),'Hoja de Trabajo para listado'!$DE$151:$DG$151,0)),0)+IFERROR(INDEX('Hoja de Trabajo para listado'!$CD$155:$DC$1048576,MATCH($A953,'Hoja de Trabajo para listado'!$CD$155:$CD$1048576,0),MATCH((CUADRO!N$5&amp;$E953),'Hoja de Trabajo para listado'!$CD$151:$DC$151,0)),0)</f>
        <v>0</v>
      </c>
      <c r="O953" s="245">
        <f ca="1">+IFERROR(INDEX('Hoja de Trabajo para listado'!$A$155:$Z$1048576,MATCH($A953,'Hoja de Trabajo para listado'!$A$155:$A$1048576,0),MATCH((CUADRO!O$5&amp;$E953),'Hoja de Trabajo para listado'!$A$151:$Z$151,0)),0)+IFERROR(INDEX('Hoja de Trabajo para listado'!$AB$155:$BA$1048576,MATCH($A953,'Hoja de Trabajo para listado'!$AB$155:$AB$1048576,0),MATCH((CUADRO!O$5&amp;$E953),'Hoja de Trabajo para listado'!$AB$151:$BA$151,0)),0)+IFERROR(INDEX('Hoja de Trabajo para listado'!$BC$155:$CB$1048576,MATCH($A953,'Hoja de Trabajo para listado'!$BC$155:$BC$1048576,0),MATCH((CUADRO!O$5&amp;$E953),'Hoja de Trabajo para listado'!$BC$151:$CB$151,0)),0)+IFERROR(INDEX('Hoja de Trabajo para listado'!$DE$153:$DG$274,MATCH($A953,'Hoja de Trabajo para listado'!$DE$153:$DE$1048576,0),MATCH((CUADRO!O$5&amp;$E953),'Hoja de Trabajo para listado'!$DE$151:$DG$151,0)),0)+IFERROR(INDEX('Hoja de Trabajo para listado'!$CD$155:$DC$1048576,MATCH($A953,'Hoja de Trabajo para listado'!$CD$155:$CD$1048576,0),MATCH((CUADRO!O$5&amp;$E953),'Hoja de Trabajo para listado'!$CD$151:$DC$151,0)),0)</f>
        <v>0</v>
      </c>
      <c r="P953" s="245">
        <f ca="1">+IFERROR(INDEX('Hoja de Trabajo para listado'!$A$155:$Z$1048576,MATCH($A953,'Hoja de Trabajo para listado'!$A$155:$A$1048576,0),MATCH((CUADRO!P$5&amp;$E953),'Hoja de Trabajo para listado'!$A$151:$Z$151,0)),0)+IFERROR(INDEX('Hoja de Trabajo para listado'!$AB$155:$BA$1048576,MATCH($A953,'Hoja de Trabajo para listado'!$AB$155:$AB$1048576,0),MATCH((CUADRO!P$5&amp;$E953),'Hoja de Trabajo para listado'!$AB$151:$BA$151,0)),0)+IFERROR(INDEX('Hoja de Trabajo para listado'!$BC$155:$CB$1048576,MATCH($A953,'Hoja de Trabajo para listado'!$BC$155:$BC$1048576,0),MATCH((CUADRO!P$5&amp;$E953),'Hoja de Trabajo para listado'!$BC$151:$CB$151,0)),0)+IFERROR(INDEX('Hoja de Trabajo para listado'!$DE$153:$DG$274,MATCH($A953,'Hoja de Trabajo para listado'!$DE$153:$DE$1048576,0),MATCH((CUADRO!P$5&amp;$E953),'Hoja de Trabajo para listado'!$DE$151:$DG$151,0)),0)+IFERROR(INDEX('Hoja de Trabajo para listado'!$CD$155:$DC$1048576,MATCH($A953,'Hoja de Trabajo para listado'!$CD$155:$CD$1048576,0),MATCH((CUADRO!P$5&amp;$E953),'Hoja de Trabajo para listado'!$CD$151:$DC$151,0)),0)</f>
        <v>0</v>
      </c>
      <c r="Q953" s="245">
        <f ca="1">+IFERROR(INDEX('Hoja de Trabajo para listado'!$A$155:$Z$1048576,MATCH($A953,'Hoja de Trabajo para listado'!$A$155:$A$1048576,0),MATCH((CUADRO!Q$5&amp;$E953),'Hoja de Trabajo para listado'!$A$151:$Z$151,0)),0)+IFERROR(INDEX('Hoja de Trabajo para listado'!$AB$155:$BA$1048576,MATCH($A953,'Hoja de Trabajo para listado'!$AB$155:$AB$1048576,0),MATCH((CUADRO!Q$5&amp;$E953),'Hoja de Trabajo para listado'!$AB$151:$BA$151,0)),0)+IFERROR(INDEX('Hoja de Trabajo para listado'!$BC$155:$CB$1048576,MATCH($A953,'Hoja de Trabajo para listado'!$BC$155:$BC$1048576,0),MATCH((CUADRO!Q$5&amp;$E953),'Hoja de Trabajo para listado'!$BC$151:$CB$151,0)),0)+IFERROR(INDEX('Hoja de Trabajo para listado'!$DE$153:$DG$274,MATCH($A953,'Hoja de Trabajo para listado'!$DE$153:$DE$1048576,0),MATCH((CUADRO!Q$5&amp;$E953),'Hoja de Trabajo para listado'!$DE$151:$DG$151,0)),0)+IFERROR(INDEX('Hoja de Trabajo para listado'!$CD$155:$DC$1048576,MATCH($A953,'Hoja de Trabajo para listado'!$CD$155:$CD$1048576,0),MATCH((CUADRO!Q$5&amp;$E953),'Hoja de Trabajo para listado'!$CD$151:$DC$151,0)),0)</f>
        <v>0</v>
      </c>
      <c r="R953" s="245">
        <f t="shared" ca="1" si="31"/>
        <v>0</v>
      </c>
      <c r="S953" s="259">
        <f ca="1">+R952+R953</f>
        <v>0</v>
      </c>
      <c r="T953" s="245">
        <f ca="1">+S953</f>
        <v>0</v>
      </c>
      <c r="U953" s="244">
        <f t="shared" si="32"/>
        <v>2</v>
      </c>
      <c r="V953" s="333" t="str">
        <f>+VLOOKUP(A953,bd_lista!$A$3:$E$590,5,FALSE)</f>
        <v>Gobiernos Autonomos Municipales</v>
      </c>
      <c r="W953" s="384"/>
      <c r="X953" s="242">
        <f>+VLOOKUP(A953,[3]Sheet1!$A$13:$D$744,4,FALSE)</f>
        <v>0</v>
      </c>
      <c r="Y953" s="242" t="e">
        <f>+VLOOKUP(X953,bd_lista!$A$3:$C$590,3,FALSE)</f>
        <v>#N/A</v>
      </c>
      <c r="Z953" s="292"/>
      <c r="AA953" s="293"/>
    </row>
    <row r="954" spans="1:27" customFormat="1" ht="15" hidden="1" customHeight="1">
      <c r="A954" s="32">
        <v>1710</v>
      </c>
      <c r="B954" s="388">
        <f>+A954</f>
        <v>1710</v>
      </c>
      <c r="C954" s="247" t="str">
        <f>+VLOOKUP(A954,bd_lista!$A$3:$C$590,3,FALSE)</f>
        <v>Gobierno Autónomo Municipal de Buena Vista</v>
      </c>
      <c r="D954" s="385" t="str">
        <f>+C954</f>
        <v>Gobierno Autónomo Municipal de Buena Vista</v>
      </c>
      <c r="E954" s="242" t="s">
        <v>1304</v>
      </c>
      <c r="F954" s="243">
        <f ca="1">+IFERROR(INDEX('Hoja de Trabajo para listado'!$A$155:$Z$1048576,MATCH($A954,'Hoja de Trabajo para listado'!$A$155:$A$1048576,0),MATCH((CUADRO!F$5&amp;$E954),'Hoja de Trabajo para listado'!$A$151:$Z$151,0)),0)+IFERROR(INDEX('Hoja de Trabajo para listado'!$AB$155:$BA$1048576,MATCH($A954,'Hoja de Trabajo para listado'!$AB$155:$AB$1048576,0),MATCH((CUADRO!F$5&amp;$E954),'Hoja de Trabajo para listado'!$AB$151:$BA$151,0)),0)+IFERROR(INDEX('Hoja de Trabajo para listado'!$BC$155:$CB$1048576,MATCH($A954,'Hoja de Trabajo para listado'!$BC$155:$BC$1048576,0),MATCH((CUADRO!F$5&amp;$E954),'Hoja de Trabajo para listado'!$BC$151:$CB$151,0)),0)+IFERROR(INDEX('Hoja de Trabajo para listado'!$DE$153:$DG$274,MATCH($A954,'Hoja de Trabajo para listado'!$DE$153:$DE$1048576,0),MATCH((CUADRO!F$5&amp;$E954),'Hoja de Trabajo para listado'!$DE$151:$DG$151,0)),0)+IFERROR(INDEX('Hoja de Trabajo para listado'!$CD$155:$DC$1048576,MATCH($A954,'Hoja de Trabajo para listado'!$CD$155:$CD$1048576,0),MATCH((CUADRO!F$5&amp;$E954),'Hoja de Trabajo para listado'!$CD$151:$DC$151,0)),0)</f>
        <v>0</v>
      </c>
      <c r="G954" s="243">
        <f ca="1">+IFERROR(INDEX('Hoja de Trabajo para listado'!$A$155:$Z$1048576,MATCH($A954,'Hoja de Trabajo para listado'!$A$155:$A$1048576,0),MATCH((CUADRO!G$5&amp;$E954),'Hoja de Trabajo para listado'!$A$151:$Z$151,0)),0)+IFERROR(INDEX('Hoja de Trabajo para listado'!$AB$155:$BA$1048576,MATCH($A954,'Hoja de Trabajo para listado'!$AB$155:$AB$1048576,0),MATCH((CUADRO!G$5&amp;$E954),'Hoja de Trabajo para listado'!$AB$151:$BA$151,0)),0)+IFERROR(INDEX('Hoja de Trabajo para listado'!$BC$155:$CB$1048576,MATCH($A954,'Hoja de Trabajo para listado'!$BC$155:$BC$1048576,0),MATCH((CUADRO!G$5&amp;$E954),'Hoja de Trabajo para listado'!$BC$151:$CB$151,0)),0)+IFERROR(INDEX('Hoja de Trabajo para listado'!$DE$153:$DG$274,MATCH($A954,'Hoja de Trabajo para listado'!$DE$153:$DE$1048576,0),MATCH((CUADRO!G$5&amp;$E954),'Hoja de Trabajo para listado'!$DE$151:$DG$151,0)),0)+IFERROR(INDEX('Hoja de Trabajo para listado'!$CD$155:$DC$1048576,MATCH($A954,'Hoja de Trabajo para listado'!$CD$155:$CD$1048576,0),MATCH((CUADRO!G$5&amp;$E954),'Hoja de Trabajo para listado'!$CD$151:$DC$151,0)),0)</f>
        <v>0</v>
      </c>
      <c r="H954" s="243">
        <f ca="1">+IFERROR(INDEX('Hoja de Trabajo para listado'!$A$155:$Z$1048576,MATCH($A954,'Hoja de Trabajo para listado'!$A$155:$A$1048576,0),MATCH((CUADRO!H$5&amp;$E954),'Hoja de Trabajo para listado'!$A$151:$Z$151,0)),0)+IFERROR(INDEX('Hoja de Trabajo para listado'!$AB$155:$BA$1048576,MATCH($A954,'Hoja de Trabajo para listado'!$AB$155:$AB$1048576,0),MATCH((CUADRO!H$5&amp;$E954),'Hoja de Trabajo para listado'!$AB$151:$BA$151,0)),0)+IFERROR(INDEX('Hoja de Trabajo para listado'!$BC$155:$CB$1048576,MATCH($A954,'Hoja de Trabajo para listado'!$BC$155:$BC$1048576,0),MATCH((CUADRO!H$5&amp;$E954),'Hoja de Trabajo para listado'!$BC$151:$CB$151,0)),0)+IFERROR(INDEX('Hoja de Trabajo para listado'!$DE$153:$DG$274,MATCH($A954,'Hoja de Trabajo para listado'!$DE$153:$DE$1048576,0),MATCH((CUADRO!H$5&amp;$E954),'Hoja de Trabajo para listado'!$DE$151:$DG$151,0)),0)+IFERROR(INDEX('Hoja de Trabajo para listado'!$CD$155:$DC$1048576,MATCH($A954,'Hoja de Trabajo para listado'!$CD$155:$CD$1048576,0),MATCH((CUADRO!H$5&amp;$E954),'Hoja de Trabajo para listado'!$CD$151:$DC$151,0)),0)</f>
        <v>0</v>
      </c>
      <c r="I954" s="243">
        <f ca="1">+IFERROR(INDEX('Hoja de Trabajo para listado'!$A$155:$Z$1048576,MATCH($A954,'Hoja de Trabajo para listado'!$A$155:$A$1048576,0),MATCH((CUADRO!I$5&amp;$E954),'Hoja de Trabajo para listado'!$A$151:$Z$151,0)),0)+IFERROR(INDEX('Hoja de Trabajo para listado'!$AB$155:$BA$1048576,MATCH($A954,'Hoja de Trabajo para listado'!$AB$155:$AB$1048576,0),MATCH((CUADRO!I$5&amp;$E954),'Hoja de Trabajo para listado'!$AB$151:$BA$151,0)),0)+IFERROR(INDEX('Hoja de Trabajo para listado'!$BC$155:$CB$1048576,MATCH($A954,'Hoja de Trabajo para listado'!$BC$155:$BC$1048576,0),MATCH((CUADRO!I$5&amp;$E954),'Hoja de Trabajo para listado'!$BC$151:$CB$151,0)),0)+IFERROR(INDEX('Hoja de Trabajo para listado'!$DE$153:$DG$274,MATCH($A954,'Hoja de Trabajo para listado'!$DE$153:$DE$1048576,0),MATCH((CUADRO!I$5&amp;$E954),'Hoja de Trabajo para listado'!$DE$151:$DG$151,0)),0)+IFERROR(INDEX('Hoja de Trabajo para listado'!$CD$155:$DC$1048576,MATCH($A954,'Hoja de Trabajo para listado'!$CD$155:$CD$1048576,0),MATCH((CUADRO!I$5&amp;$E954),'Hoja de Trabajo para listado'!$CD$151:$DC$151,0)),0)</f>
        <v>0</v>
      </c>
      <c r="J954" s="243">
        <f ca="1">+IFERROR(INDEX('Hoja de Trabajo para listado'!$A$155:$Z$1048576,MATCH($A954,'Hoja de Trabajo para listado'!$A$155:$A$1048576,0),MATCH((CUADRO!J$5&amp;$E954),'Hoja de Trabajo para listado'!$A$151:$Z$151,0)),0)+IFERROR(INDEX('Hoja de Trabajo para listado'!$AB$155:$BA$1048576,MATCH($A954,'Hoja de Trabajo para listado'!$AB$155:$AB$1048576,0),MATCH((CUADRO!J$5&amp;$E954),'Hoja de Trabajo para listado'!$AB$151:$BA$151,0)),0)+IFERROR(INDEX('Hoja de Trabajo para listado'!$BC$155:$CB$1048576,MATCH($A954,'Hoja de Trabajo para listado'!$BC$155:$BC$1048576,0),MATCH((CUADRO!J$5&amp;$E954),'Hoja de Trabajo para listado'!$BC$151:$CB$151,0)),0)+IFERROR(INDEX('Hoja de Trabajo para listado'!$DE$153:$DG$274,MATCH($A954,'Hoja de Trabajo para listado'!$DE$153:$DE$1048576,0),MATCH((CUADRO!J$5&amp;$E954),'Hoja de Trabajo para listado'!$DE$151:$DG$151,0)),0)+IFERROR(INDEX('Hoja de Trabajo para listado'!$CD$155:$DC$1048576,MATCH($A954,'Hoja de Trabajo para listado'!$CD$155:$CD$1048576,0),MATCH((CUADRO!J$5&amp;$E954),'Hoja de Trabajo para listado'!$CD$151:$DC$151,0)),0)</f>
        <v>0</v>
      </c>
      <c r="K954" s="243">
        <f ca="1">+IFERROR(INDEX('Hoja de Trabajo para listado'!$A$155:$Z$1048576,MATCH($A954,'Hoja de Trabajo para listado'!$A$155:$A$1048576,0),MATCH((CUADRO!K$5&amp;$E954),'Hoja de Trabajo para listado'!$A$151:$Z$151,0)),0)+IFERROR(INDEX('Hoja de Trabajo para listado'!$AB$155:$BA$1048576,MATCH($A954,'Hoja de Trabajo para listado'!$AB$155:$AB$1048576,0),MATCH((CUADRO!K$5&amp;$E954),'Hoja de Trabajo para listado'!$AB$151:$BA$151,0)),0)+IFERROR(INDEX('Hoja de Trabajo para listado'!$BC$155:$CB$1048576,MATCH($A954,'Hoja de Trabajo para listado'!$BC$155:$BC$1048576,0),MATCH((CUADRO!K$5&amp;$E954),'Hoja de Trabajo para listado'!$BC$151:$CB$151,0)),0)+IFERROR(INDEX('Hoja de Trabajo para listado'!$DE$153:$DG$274,MATCH($A954,'Hoja de Trabajo para listado'!$DE$153:$DE$1048576,0),MATCH((CUADRO!K$5&amp;$E954),'Hoja de Trabajo para listado'!$DE$151:$DG$151,0)),0)+IFERROR(INDEX('Hoja de Trabajo para listado'!$CD$155:$DC$1048576,MATCH($A954,'Hoja de Trabajo para listado'!$CD$155:$CD$1048576,0),MATCH((CUADRO!K$5&amp;$E954),'Hoja de Trabajo para listado'!$CD$151:$DC$151,0)),0)</f>
        <v>0</v>
      </c>
      <c r="L954" s="243">
        <f ca="1">+IFERROR(INDEX('Hoja de Trabajo para listado'!$A$155:$Z$1048576,MATCH($A954,'Hoja de Trabajo para listado'!$A$155:$A$1048576,0),MATCH((CUADRO!L$5&amp;$E954),'Hoja de Trabajo para listado'!$A$151:$Z$151,0)),0)+IFERROR(INDEX('Hoja de Trabajo para listado'!$AB$155:$BA$1048576,MATCH($A954,'Hoja de Trabajo para listado'!$AB$155:$AB$1048576,0),MATCH((CUADRO!L$5&amp;$E954),'Hoja de Trabajo para listado'!$AB$151:$BA$151,0)),0)+IFERROR(INDEX('Hoja de Trabajo para listado'!$BC$155:$CB$1048576,MATCH($A954,'Hoja de Trabajo para listado'!$BC$155:$BC$1048576,0),MATCH((CUADRO!L$5&amp;$E954),'Hoja de Trabajo para listado'!$BC$151:$CB$151,0)),0)+IFERROR(INDEX('Hoja de Trabajo para listado'!$DE$153:$DG$274,MATCH($A954,'Hoja de Trabajo para listado'!$DE$153:$DE$1048576,0),MATCH((CUADRO!L$5&amp;$E954),'Hoja de Trabajo para listado'!$DE$151:$DG$151,0)),0)+IFERROR(INDEX('Hoja de Trabajo para listado'!$CD$155:$DC$1048576,MATCH($A954,'Hoja de Trabajo para listado'!$CD$155:$CD$1048576,0),MATCH((CUADRO!L$5&amp;$E954),'Hoja de Trabajo para listado'!$CD$151:$DC$151,0)),0)</f>
        <v>0</v>
      </c>
      <c r="M954" s="243">
        <f ca="1">+IFERROR(INDEX('Hoja de Trabajo para listado'!$A$155:$Z$1048576,MATCH($A954,'Hoja de Trabajo para listado'!$A$155:$A$1048576,0),MATCH((CUADRO!M$5&amp;$E954),'Hoja de Trabajo para listado'!$A$151:$Z$151,0)),0)+IFERROR(INDEX('Hoja de Trabajo para listado'!$AB$155:$BA$1048576,MATCH($A954,'Hoja de Trabajo para listado'!$AB$155:$AB$1048576,0),MATCH((CUADRO!M$5&amp;$E954),'Hoja de Trabajo para listado'!$AB$151:$BA$151,0)),0)+IFERROR(INDEX('Hoja de Trabajo para listado'!$BC$155:$CB$1048576,MATCH($A954,'Hoja de Trabajo para listado'!$BC$155:$BC$1048576,0),MATCH((CUADRO!M$5&amp;$E954),'Hoja de Trabajo para listado'!$BC$151:$CB$151,0)),0)+IFERROR(INDEX('Hoja de Trabajo para listado'!$DE$153:$DG$274,MATCH($A954,'Hoja de Trabajo para listado'!$DE$153:$DE$1048576,0),MATCH((CUADRO!M$5&amp;$E954),'Hoja de Trabajo para listado'!$DE$151:$DG$151,0)),0)+IFERROR(INDEX('Hoja de Trabajo para listado'!$CD$155:$DC$1048576,MATCH($A954,'Hoja de Trabajo para listado'!$CD$155:$CD$1048576,0),MATCH((CUADRO!M$5&amp;$E954),'Hoja de Trabajo para listado'!$CD$151:$DC$151,0)),0)</f>
        <v>0</v>
      </c>
      <c r="N954" s="243">
        <f ca="1">+IFERROR(INDEX('Hoja de Trabajo para listado'!$A$155:$Z$1048576,MATCH($A954,'Hoja de Trabajo para listado'!$A$155:$A$1048576,0),MATCH((CUADRO!N$5&amp;$E954),'Hoja de Trabajo para listado'!$A$151:$Z$151,0)),0)+IFERROR(INDEX('Hoja de Trabajo para listado'!$AB$155:$BA$1048576,MATCH($A954,'Hoja de Trabajo para listado'!$AB$155:$AB$1048576,0),MATCH((CUADRO!N$5&amp;$E954),'Hoja de Trabajo para listado'!$AB$151:$BA$151,0)),0)+IFERROR(INDEX('Hoja de Trabajo para listado'!$BC$155:$CB$1048576,MATCH($A954,'Hoja de Trabajo para listado'!$BC$155:$BC$1048576,0),MATCH((CUADRO!N$5&amp;$E954),'Hoja de Trabajo para listado'!$BC$151:$CB$151,0)),0)+IFERROR(INDEX('Hoja de Trabajo para listado'!$DE$153:$DG$274,MATCH($A954,'Hoja de Trabajo para listado'!$DE$153:$DE$1048576,0),MATCH((CUADRO!N$5&amp;$E954),'Hoja de Trabajo para listado'!$DE$151:$DG$151,0)),0)+IFERROR(INDEX('Hoja de Trabajo para listado'!$CD$155:$DC$1048576,MATCH($A954,'Hoja de Trabajo para listado'!$CD$155:$CD$1048576,0),MATCH((CUADRO!N$5&amp;$E954),'Hoja de Trabajo para listado'!$CD$151:$DC$151,0)),0)</f>
        <v>0</v>
      </c>
      <c r="O954" s="243">
        <f ca="1">+IFERROR(INDEX('Hoja de Trabajo para listado'!$A$155:$Z$1048576,MATCH($A954,'Hoja de Trabajo para listado'!$A$155:$A$1048576,0),MATCH((CUADRO!O$5&amp;$E954),'Hoja de Trabajo para listado'!$A$151:$Z$151,0)),0)+IFERROR(INDEX('Hoja de Trabajo para listado'!$AB$155:$BA$1048576,MATCH($A954,'Hoja de Trabajo para listado'!$AB$155:$AB$1048576,0),MATCH((CUADRO!O$5&amp;$E954),'Hoja de Trabajo para listado'!$AB$151:$BA$151,0)),0)+IFERROR(INDEX('Hoja de Trabajo para listado'!$BC$155:$CB$1048576,MATCH($A954,'Hoja de Trabajo para listado'!$BC$155:$BC$1048576,0),MATCH((CUADRO!O$5&amp;$E954),'Hoja de Trabajo para listado'!$BC$151:$CB$151,0)),0)+IFERROR(INDEX('Hoja de Trabajo para listado'!$DE$153:$DG$274,MATCH($A954,'Hoja de Trabajo para listado'!$DE$153:$DE$1048576,0),MATCH((CUADRO!O$5&amp;$E954),'Hoja de Trabajo para listado'!$DE$151:$DG$151,0)),0)+IFERROR(INDEX('Hoja de Trabajo para listado'!$CD$155:$DC$1048576,MATCH($A954,'Hoja de Trabajo para listado'!$CD$155:$CD$1048576,0),MATCH((CUADRO!O$5&amp;$E954),'Hoja de Trabajo para listado'!$CD$151:$DC$151,0)),0)</f>
        <v>0</v>
      </c>
      <c r="P954" s="243">
        <f ca="1">+IFERROR(INDEX('Hoja de Trabajo para listado'!$A$155:$Z$1048576,MATCH($A954,'Hoja de Trabajo para listado'!$A$155:$A$1048576,0),MATCH((CUADRO!P$5&amp;$E954),'Hoja de Trabajo para listado'!$A$151:$Z$151,0)),0)+IFERROR(INDEX('Hoja de Trabajo para listado'!$AB$155:$BA$1048576,MATCH($A954,'Hoja de Trabajo para listado'!$AB$155:$AB$1048576,0),MATCH((CUADRO!P$5&amp;$E954),'Hoja de Trabajo para listado'!$AB$151:$BA$151,0)),0)+IFERROR(INDEX('Hoja de Trabajo para listado'!$BC$155:$CB$1048576,MATCH($A954,'Hoja de Trabajo para listado'!$BC$155:$BC$1048576,0),MATCH((CUADRO!P$5&amp;$E954),'Hoja de Trabajo para listado'!$BC$151:$CB$151,0)),0)+IFERROR(INDEX('Hoja de Trabajo para listado'!$DE$153:$DG$274,MATCH($A954,'Hoja de Trabajo para listado'!$DE$153:$DE$1048576,0),MATCH((CUADRO!P$5&amp;$E954),'Hoja de Trabajo para listado'!$DE$151:$DG$151,0)),0)+IFERROR(INDEX('Hoja de Trabajo para listado'!$CD$155:$DC$1048576,MATCH($A954,'Hoja de Trabajo para listado'!$CD$155:$CD$1048576,0),MATCH((CUADRO!P$5&amp;$E954),'Hoja de Trabajo para listado'!$CD$151:$DC$151,0)),0)</f>
        <v>0</v>
      </c>
      <c r="Q954" s="243">
        <f ca="1">+IFERROR(INDEX('Hoja de Trabajo para listado'!$A$155:$Z$1048576,MATCH($A954,'Hoja de Trabajo para listado'!$A$155:$A$1048576,0),MATCH((CUADRO!Q$5&amp;$E954),'Hoja de Trabajo para listado'!$A$151:$Z$151,0)),0)+IFERROR(INDEX('Hoja de Trabajo para listado'!$AB$155:$BA$1048576,MATCH($A954,'Hoja de Trabajo para listado'!$AB$155:$AB$1048576,0),MATCH((CUADRO!Q$5&amp;$E954),'Hoja de Trabajo para listado'!$AB$151:$BA$151,0)),0)+IFERROR(INDEX('Hoja de Trabajo para listado'!$BC$155:$CB$1048576,MATCH($A954,'Hoja de Trabajo para listado'!$BC$155:$BC$1048576,0),MATCH((CUADRO!Q$5&amp;$E954),'Hoja de Trabajo para listado'!$BC$151:$CB$151,0)),0)+IFERROR(INDEX('Hoja de Trabajo para listado'!$DE$153:$DG$274,MATCH($A954,'Hoja de Trabajo para listado'!$DE$153:$DE$1048576,0),MATCH((CUADRO!Q$5&amp;$E954),'Hoja de Trabajo para listado'!$DE$151:$DG$151,0)),0)+IFERROR(INDEX('Hoja de Trabajo para listado'!$CD$155:$DC$1048576,MATCH($A954,'Hoja de Trabajo para listado'!$CD$155:$CD$1048576,0),MATCH((CUADRO!Q$5&amp;$E954),'Hoja de Trabajo para listado'!$CD$151:$DC$151,0)),0)</f>
        <v>0</v>
      </c>
      <c r="R954" s="243">
        <f t="shared" ca="1" si="31"/>
        <v>0</v>
      </c>
      <c r="S954" s="249"/>
      <c r="T954" s="243">
        <f ca="1">+T955</f>
        <v>0</v>
      </c>
      <c r="U954" s="242">
        <f t="shared" si="32"/>
        <v>1</v>
      </c>
      <c r="V954" s="333" t="str">
        <f>+VLOOKUP(A954,bd_lista!$A$3:$E$590,5,FALSE)</f>
        <v>Gobiernos Autonomos Municipales</v>
      </c>
      <c r="W954" s="383" t="str">
        <f>+V954</f>
        <v>Gobiernos Autonomos Municipales</v>
      </c>
      <c r="X954" s="242">
        <f>+VLOOKUP(A954,[3]Sheet1!$A$13:$D$744,4,FALSE)</f>
        <v>0</v>
      </c>
      <c r="Y954" s="242" t="e">
        <f>+VLOOKUP(X954,bd_lista!$A$3:$C$590,3,FALSE)</f>
        <v>#N/A</v>
      </c>
      <c r="Z954" s="294">
        <f>+X954</f>
        <v>0</v>
      </c>
      <c r="AA954" s="295" t="e">
        <f>+Y954</f>
        <v>#N/A</v>
      </c>
    </row>
    <row r="955" spans="1:27" customFormat="1" ht="15" hidden="1" customHeight="1">
      <c r="A955" s="32">
        <v>1710</v>
      </c>
      <c r="B955" s="389"/>
      <c r="C955" s="247" t="str">
        <f>+VLOOKUP(A955,bd_lista!$A$3:$C$590,3,FALSE)</f>
        <v>Gobierno Autónomo Municipal de Buena Vista</v>
      </c>
      <c r="D955" s="386"/>
      <c r="E955" s="244" t="s">
        <v>1305</v>
      </c>
      <c r="F955" s="245">
        <f ca="1">+IFERROR(INDEX('Hoja de Trabajo para listado'!$A$155:$Z$1048576,MATCH($A955,'Hoja de Trabajo para listado'!$A$155:$A$1048576,0),MATCH((CUADRO!F$5&amp;$E955),'Hoja de Trabajo para listado'!$A$151:$Z$151,0)),0)+IFERROR(INDEX('Hoja de Trabajo para listado'!$AB$155:$BA$1048576,MATCH($A955,'Hoja de Trabajo para listado'!$AB$155:$AB$1048576,0),MATCH((CUADRO!F$5&amp;$E955),'Hoja de Trabajo para listado'!$AB$151:$BA$151,0)),0)+IFERROR(INDEX('Hoja de Trabajo para listado'!$BC$155:$CB$1048576,MATCH($A955,'Hoja de Trabajo para listado'!$BC$155:$BC$1048576,0),MATCH((CUADRO!F$5&amp;$E955),'Hoja de Trabajo para listado'!$BC$151:$CB$151,0)),0)+IFERROR(INDEX('Hoja de Trabajo para listado'!$DE$153:$DG$274,MATCH($A955,'Hoja de Trabajo para listado'!$DE$153:$DE$1048576,0),MATCH((CUADRO!F$5&amp;$E955),'Hoja de Trabajo para listado'!$DE$151:$DG$151,0)),0)+IFERROR(INDEX('Hoja de Trabajo para listado'!$CD$155:$DC$1048576,MATCH($A955,'Hoja de Trabajo para listado'!$CD$155:$CD$1048576,0),MATCH((CUADRO!F$5&amp;$E955),'Hoja de Trabajo para listado'!$CD$151:$DC$151,0)),0)</f>
        <v>0</v>
      </c>
      <c r="G955" s="245">
        <f ca="1">+IFERROR(INDEX('Hoja de Trabajo para listado'!$A$155:$Z$1048576,MATCH($A955,'Hoja de Trabajo para listado'!$A$155:$A$1048576,0),MATCH((CUADRO!G$5&amp;$E955),'Hoja de Trabajo para listado'!$A$151:$Z$151,0)),0)+IFERROR(INDEX('Hoja de Trabajo para listado'!$AB$155:$BA$1048576,MATCH($A955,'Hoja de Trabajo para listado'!$AB$155:$AB$1048576,0),MATCH((CUADRO!G$5&amp;$E955),'Hoja de Trabajo para listado'!$AB$151:$BA$151,0)),0)+IFERROR(INDEX('Hoja de Trabajo para listado'!$BC$155:$CB$1048576,MATCH($A955,'Hoja de Trabajo para listado'!$BC$155:$BC$1048576,0),MATCH((CUADRO!G$5&amp;$E955),'Hoja de Trabajo para listado'!$BC$151:$CB$151,0)),0)+IFERROR(INDEX('Hoja de Trabajo para listado'!$DE$153:$DG$274,MATCH($A955,'Hoja de Trabajo para listado'!$DE$153:$DE$1048576,0),MATCH((CUADRO!G$5&amp;$E955),'Hoja de Trabajo para listado'!$DE$151:$DG$151,0)),0)+IFERROR(INDEX('Hoja de Trabajo para listado'!$CD$155:$DC$1048576,MATCH($A955,'Hoja de Trabajo para listado'!$CD$155:$CD$1048576,0),MATCH((CUADRO!G$5&amp;$E955),'Hoja de Trabajo para listado'!$CD$151:$DC$151,0)),0)</f>
        <v>0</v>
      </c>
      <c r="H955" s="245">
        <f ca="1">+IFERROR(INDEX('Hoja de Trabajo para listado'!$A$155:$Z$1048576,MATCH($A955,'Hoja de Trabajo para listado'!$A$155:$A$1048576,0),MATCH((CUADRO!H$5&amp;$E955),'Hoja de Trabajo para listado'!$A$151:$Z$151,0)),0)+IFERROR(INDEX('Hoja de Trabajo para listado'!$AB$155:$BA$1048576,MATCH($A955,'Hoja de Trabajo para listado'!$AB$155:$AB$1048576,0),MATCH((CUADRO!H$5&amp;$E955),'Hoja de Trabajo para listado'!$AB$151:$BA$151,0)),0)+IFERROR(INDEX('Hoja de Trabajo para listado'!$BC$155:$CB$1048576,MATCH($A955,'Hoja de Trabajo para listado'!$BC$155:$BC$1048576,0),MATCH((CUADRO!H$5&amp;$E955),'Hoja de Trabajo para listado'!$BC$151:$CB$151,0)),0)+IFERROR(INDEX('Hoja de Trabajo para listado'!$DE$153:$DG$274,MATCH($A955,'Hoja de Trabajo para listado'!$DE$153:$DE$1048576,0),MATCH((CUADRO!H$5&amp;$E955),'Hoja de Trabajo para listado'!$DE$151:$DG$151,0)),0)+IFERROR(INDEX('Hoja de Trabajo para listado'!$CD$155:$DC$1048576,MATCH($A955,'Hoja de Trabajo para listado'!$CD$155:$CD$1048576,0),MATCH((CUADRO!H$5&amp;$E955),'Hoja de Trabajo para listado'!$CD$151:$DC$151,0)),0)</f>
        <v>0</v>
      </c>
      <c r="I955" s="245">
        <f ca="1">+IFERROR(INDEX('Hoja de Trabajo para listado'!$A$155:$Z$1048576,MATCH($A955,'Hoja de Trabajo para listado'!$A$155:$A$1048576,0),MATCH((CUADRO!I$5&amp;$E955),'Hoja de Trabajo para listado'!$A$151:$Z$151,0)),0)+IFERROR(INDEX('Hoja de Trabajo para listado'!$AB$155:$BA$1048576,MATCH($A955,'Hoja de Trabajo para listado'!$AB$155:$AB$1048576,0),MATCH((CUADRO!I$5&amp;$E955),'Hoja de Trabajo para listado'!$AB$151:$BA$151,0)),0)+IFERROR(INDEX('Hoja de Trabajo para listado'!$BC$155:$CB$1048576,MATCH($A955,'Hoja de Trabajo para listado'!$BC$155:$BC$1048576,0),MATCH((CUADRO!I$5&amp;$E955),'Hoja de Trabajo para listado'!$BC$151:$CB$151,0)),0)+IFERROR(INDEX('Hoja de Trabajo para listado'!$DE$153:$DG$274,MATCH($A955,'Hoja de Trabajo para listado'!$DE$153:$DE$1048576,0),MATCH((CUADRO!I$5&amp;$E955),'Hoja de Trabajo para listado'!$DE$151:$DG$151,0)),0)+IFERROR(INDEX('Hoja de Trabajo para listado'!$CD$155:$DC$1048576,MATCH($A955,'Hoja de Trabajo para listado'!$CD$155:$CD$1048576,0),MATCH((CUADRO!I$5&amp;$E955),'Hoja de Trabajo para listado'!$CD$151:$DC$151,0)),0)</f>
        <v>0</v>
      </c>
      <c r="J955" s="245">
        <f ca="1">+IFERROR(INDEX('Hoja de Trabajo para listado'!$A$155:$Z$1048576,MATCH($A955,'Hoja de Trabajo para listado'!$A$155:$A$1048576,0),MATCH((CUADRO!J$5&amp;$E955),'Hoja de Trabajo para listado'!$A$151:$Z$151,0)),0)+IFERROR(INDEX('Hoja de Trabajo para listado'!$AB$155:$BA$1048576,MATCH($A955,'Hoja de Trabajo para listado'!$AB$155:$AB$1048576,0),MATCH((CUADRO!J$5&amp;$E955),'Hoja de Trabajo para listado'!$AB$151:$BA$151,0)),0)+IFERROR(INDEX('Hoja de Trabajo para listado'!$BC$155:$CB$1048576,MATCH($A955,'Hoja de Trabajo para listado'!$BC$155:$BC$1048576,0),MATCH((CUADRO!J$5&amp;$E955),'Hoja de Trabajo para listado'!$BC$151:$CB$151,0)),0)+IFERROR(INDEX('Hoja de Trabajo para listado'!$DE$153:$DG$274,MATCH($A955,'Hoja de Trabajo para listado'!$DE$153:$DE$1048576,0),MATCH((CUADRO!J$5&amp;$E955),'Hoja de Trabajo para listado'!$DE$151:$DG$151,0)),0)+IFERROR(INDEX('Hoja de Trabajo para listado'!$CD$155:$DC$1048576,MATCH($A955,'Hoja de Trabajo para listado'!$CD$155:$CD$1048576,0),MATCH((CUADRO!J$5&amp;$E955),'Hoja de Trabajo para listado'!$CD$151:$DC$151,0)),0)</f>
        <v>0</v>
      </c>
      <c r="K955" s="245">
        <f ca="1">+IFERROR(INDEX('Hoja de Trabajo para listado'!$A$155:$Z$1048576,MATCH($A955,'Hoja de Trabajo para listado'!$A$155:$A$1048576,0),MATCH((CUADRO!K$5&amp;$E955),'Hoja de Trabajo para listado'!$A$151:$Z$151,0)),0)+IFERROR(INDEX('Hoja de Trabajo para listado'!$AB$155:$BA$1048576,MATCH($A955,'Hoja de Trabajo para listado'!$AB$155:$AB$1048576,0),MATCH((CUADRO!K$5&amp;$E955),'Hoja de Trabajo para listado'!$AB$151:$BA$151,0)),0)+IFERROR(INDEX('Hoja de Trabajo para listado'!$BC$155:$CB$1048576,MATCH($A955,'Hoja de Trabajo para listado'!$BC$155:$BC$1048576,0),MATCH((CUADRO!K$5&amp;$E955),'Hoja de Trabajo para listado'!$BC$151:$CB$151,0)),0)+IFERROR(INDEX('Hoja de Trabajo para listado'!$DE$153:$DG$274,MATCH($A955,'Hoja de Trabajo para listado'!$DE$153:$DE$1048576,0),MATCH((CUADRO!K$5&amp;$E955),'Hoja de Trabajo para listado'!$DE$151:$DG$151,0)),0)+IFERROR(INDEX('Hoja de Trabajo para listado'!$CD$155:$DC$1048576,MATCH($A955,'Hoja de Trabajo para listado'!$CD$155:$CD$1048576,0),MATCH((CUADRO!K$5&amp;$E955),'Hoja de Trabajo para listado'!$CD$151:$DC$151,0)),0)</f>
        <v>0</v>
      </c>
      <c r="L955" s="245">
        <f ca="1">+IFERROR(INDEX('Hoja de Trabajo para listado'!$A$155:$Z$1048576,MATCH($A955,'Hoja de Trabajo para listado'!$A$155:$A$1048576,0),MATCH((CUADRO!L$5&amp;$E955),'Hoja de Trabajo para listado'!$A$151:$Z$151,0)),0)+IFERROR(INDEX('Hoja de Trabajo para listado'!$AB$155:$BA$1048576,MATCH($A955,'Hoja de Trabajo para listado'!$AB$155:$AB$1048576,0),MATCH((CUADRO!L$5&amp;$E955),'Hoja de Trabajo para listado'!$AB$151:$BA$151,0)),0)+IFERROR(INDEX('Hoja de Trabajo para listado'!$BC$155:$CB$1048576,MATCH($A955,'Hoja de Trabajo para listado'!$BC$155:$BC$1048576,0),MATCH((CUADRO!L$5&amp;$E955),'Hoja de Trabajo para listado'!$BC$151:$CB$151,0)),0)+IFERROR(INDEX('Hoja de Trabajo para listado'!$DE$153:$DG$274,MATCH($A955,'Hoja de Trabajo para listado'!$DE$153:$DE$1048576,0),MATCH((CUADRO!L$5&amp;$E955),'Hoja de Trabajo para listado'!$DE$151:$DG$151,0)),0)+IFERROR(INDEX('Hoja de Trabajo para listado'!$CD$155:$DC$1048576,MATCH($A955,'Hoja de Trabajo para listado'!$CD$155:$CD$1048576,0),MATCH((CUADRO!L$5&amp;$E955),'Hoja de Trabajo para listado'!$CD$151:$DC$151,0)),0)</f>
        <v>0</v>
      </c>
      <c r="M955" s="245">
        <f ca="1">+IFERROR(INDEX('Hoja de Trabajo para listado'!$A$155:$Z$1048576,MATCH($A955,'Hoja de Trabajo para listado'!$A$155:$A$1048576,0),MATCH((CUADRO!M$5&amp;$E955),'Hoja de Trabajo para listado'!$A$151:$Z$151,0)),0)+IFERROR(INDEX('Hoja de Trabajo para listado'!$AB$155:$BA$1048576,MATCH($A955,'Hoja de Trabajo para listado'!$AB$155:$AB$1048576,0),MATCH((CUADRO!M$5&amp;$E955),'Hoja de Trabajo para listado'!$AB$151:$BA$151,0)),0)+IFERROR(INDEX('Hoja de Trabajo para listado'!$BC$155:$CB$1048576,MATCH($A955,'Hoja de Trabajo para listado'!$BC$155:$BC$1048576,0),MATCH((CUADRO!M$5&amp;$E955),'Hoja de Trabajo para listado'!$BC$151:$CB$151,0)),0)+IFERROR(INDEX('Hoja de Trabajo para listado'!$DE$153:$DG$274,MATCH($A955,'Hoja de Trabajo para listado'!$DE$153:$DE$1048576,0),MATCH((CUADRO!M$5&amp;$E955),'Hoja de Trabajo para listado'!$DE$151:$DG$151,0)),0)+IFERROR(INDEX('Hoja de Trabajo para listado'!$CD$155:$DC$1048576,MATCH($A955,'Hoja de Trabajo para listado'!$CD$155:$CD$1048576,0),MATCH((CUADRO!M$5&amp;$E955),'Hoja de Trabajo para listado'!$CD$151:$DC$151,0)),0)</f>
        <v>0</v>
      </c>
      <c r="N955" s="245">
        <f ca="1">+IFERROR(INDEX('Hoja de Trabajo para listado'!$A$155:$Z$1048576,MATCH($A955,'Hoja de Trabajo para listado'!$A$155:$A$1048576,0),MATCH((CUADRO!N$5&amp;$E955),'Hoja de Trabajo para listado'!$A$151:$Z$151,0)),0)+IFERROR(INDEX('Hoja de Trabajo para listado'!$AB$155:$BA$1048576,MATCH($A955,'Hoja de Trabajo para listado'!$AB$155:$AB$1048576,0),MATCH((CUADRO!N$5&amp;$E955),'Hoja de Trabajo para listado'!$AB$151:$BA$151,0)),0)+IFERROR(INDEX('Hoja de Trabajo para listado'!$BC$155:$CB$1048576,MATCH($A955,'Hoja de Trabajo para listado'!$BC$155:$BC$1048576,0),MATCH((CUADRO!N$5&amp;$E955),'Hoja de Trabajo para listado'!$BC$151:$CB$151,0)),0)+IFERROR(INDEX('Hoja de Trabajo para listado'!$DE$153:$DG$274,MATCH($A955,'Hoja de Trabajo para listado'!$DE$153:$DE$1048576,0),MATCH((CUADRO!N$5&amp;$E955),'Hoja de Trabajo para listado'!$DE$151:$DG$151,0)),0)+IFERROR(INDEX('Hoja de Trabajo para listado'!$CD$155:$DC$1048576,MATCH($A955,'Hoja de Trabajo para listado'!$CD$155:$CD$1048576,0),MATCH((CUADRO!N$5&amp;$E955),'Hoja de Trabajo para listado'!$CD$151:$DC$151,0)),0)</f>
        <v>0</v>
      </c>
      <c r="O955" s="245">
        <f ca="1">+IFERROR(INDEX('Hoja de Trabajo para listado'!$A$155:$Z$1048576,MATCH($A955,'Hoja de Trabajo para listado'!$A$155:$A$1048576,0),MATCH((CUADRO!O$5&amp;$E955),'Hoja de Trabajo para listado'!$A$151:$Z$151,0)),0)+IFERROR(INDEX('Hoja de Trabajo para listado'!$AB$155:$BA$1048576,MATCH($A955,'Hoja de Trabajo para listado'!$AB$155:$AB$1048576,0),MATCH((CUADRO!O$5&amp;$E955),'Hoja de Trabajo para listado'!$AB$151:$BA$151,0)),0)+IFERROR(INDEX('Hoja de Trabajo para listado'!$BC$155:$CB$1048576,MATCH($A955,'Hoja de Trabajo para listado'!$BC$155:$BC$1048576,0),MATCH((CUADRO!O$5&amp;$E955),'Hoja de Trabajo para listado'!$BC$151:$CB$151,0)),0)+IFERROR(INDEX('Hoja de Trabajo para listado'!$DE$153:$DG$274,MATCH($A955,'Hoja de Trabajo para listado'!$DE$153:$DE$1048576,0),MATCH((CUADRO!O$5&amp;$E955),'Hoja de Trabajo para listado'!$DE$151:$DG$151,0)),0)+IFERROR(INDEX('Hoja de Trabajo para listado'!$CD$155:$DC$1048576,MATCH($A955,'Hoja de Trabajo para listado'!$CD$155:$CD$1048576,0),MATCH((CUADRO!O$5&amp;$E955),'Hoja de Trabajo para listado'!$CD$151:$DC$151,0)),0)</f>
        <v>0</v>
      </c>
      <c r="P955" s="243">
        <f ca="1">+IFERROR(INDEX('Hoja de Trabajo para listado'!$A$155:$Z$1048576,MATCH($A955,'Hoja de Trabajo para listado'!$A$155:$A$1048576,0),MATCH((CUADRO!P$5&amp;$E955),'Hoja de Trabajo para listado'!$A$151:$Z$151,0)),0)+IFERROR(INDEX('Hoja de Trabajo para listado'!$AB$155:$BA$1048576,MATCH($A955,'Hoja de Trabajo para listado'!$AB$155:$AB$1048576,0),MATCH((CUADRO!P$5&amp;$E955),'Hoja de Trabajo para listado'!$AB$151:$BA$151,0)),0)+IFERROR(INDEX('Hoja de Trabajo para listado'!$BC$155:$CB$1048576,MATCH($A955,'Hoja de Trabajo para listado'!$BC$155:$BC$1048576,0),MATCH((CUADRO!P$5&amp;$E955),'Hoja de Trabajo para listado'!$BC$151:$CB$151,0)),0)+IFERROR(INDEX('Hoja de Trabajo para listado'!$DE$153:$DG$274,MATCH($A955,'Hoja de Trabajo para listado'!$DE$153:$DE$1048576,0),MATCH((CUADRO!P$5&amp;$E955),'Hoja de Trabajo para listado'!$DE$151:$DG$151,0)),0)+IFERROR(INDEX('Hoja de Trabajo para listado'!$CD$155:$DC$1048576,MATCH($A955,'Hoja de Trabajo para listado'!$CD$155:$CD$1048576,0),MATCH((CUADRO!P$5&amp;$E955),'Hoja de Trabajo para listado'!$CD$151:$DC$151,0)),0)</f>
        <v>0</v>
      </c>
      <c r="Q955" s="243">
        <f ca="1">+IFERROR(INDEX('Hoja de Trabajo para listado'!$A$155:$Z$1048576,MATCH($A955,'Hoja de Trabajo para listado'!$A$155:$A$1048576,0),MATCH((CUADRO!Q$5&amp;$E955),'Hoja de Trabajo para listado'!$A$151:$Z$151,0)),0)+IFERROR(INDEX('Hoja de Trabajo para listado'!$AB$155:$BA$1048576,MATCH($A955,'Hoja de Trabajo para listado'!$AB$155:$AB$1048576,0),MATCH((CUADRO!Q$5&amp;$E955),'Hoja de Trabajo para listado'!$AB$151:$BA$151,0)),0)+IFERROR(INDEX('Hoja de Trabajo para listado'!$BC$155:$CB$1048576,MATCH($A955,'Hoja de Trabajo para listado'!$BC$155:$BC$1048576,0),MATCH((CUADRO!Q$5&amp;$E955),'Hoja de Trabajo para listado'!$BC$151:$CB$151,0)),0)+IFERROR(INDEX('Hoja de Trabajo para listado'!$DE$153:$DG$274,MATCH($A955,'Hoja de Trabajo para listado'!$DE$153:$DE$1048576,0),MATCH((CUADRO!Q$5&amp;$E955),'Hoja de Trabajo para listado'!$DE$151:$DG$151,0)),0)+IFERROR(INDEX('Hoja de Trabajo para listado'!$CD$155:$DC$1048576,MATCH($A955,'Hoja de Trabajo para listado'!$CD$155:$CD$1048576,0),MATCH((CUADRO!Q$5&amp;$E955),'Hoja de Trabajo para listado'!$CD$151:$DC$151,0)),0)</f>
        <v>0</v>
      </c>
      <c r="R955" s="245">
        <f t="shared" ca="1" si="31"/>
        <v>0</v>
      </c>
      <c r="S955" s="259">
        <f ca="1">+R954+R955</f>
        <v>0</v>
      </c>
      <c r="T955" s="245">
        <f ca="1">+S955</f>
        <v>0</v>
      </c>
      <c r="U955" s="244">
        <f t="shared" si="32"/>
        <v>2</v>
      </c>
      <c r="V955" s="333" t="str">
        <f>+VLOOKUP(A955,bd_lista!$A$3:$E$590,5,FALSE)</f>
        <v>Gobiernos Autonomos Municipales</v>
      </c>
      <c r="W955" s="384"/>
      <c r="X955" s="242">
        <f>+VLOOKUP(A955,[3]Sheet1!$A$13:$D$744,4,FALSE)</f>
        <v>0</v>
      </c>
      <c r="Y955" s="242" t="e">
        <f>+VLOOKUP(X955,bd_lista!$A$3:$C$590,3,FALSE)</f>
        <v>#N/A</v>
      </c>
      <c r="Z955" s="292"/>
      <c r="AA955" s="293"/>
    </row>
    <row r="956" spans="1:27" customFormat="1" ht="15" hidden="1" customHeight="1">
      <c r="A956" s="32">
        <v>1711</v>
      </c>
      <c r="B956" s="388">
        <f>+A956</f>
        <v>1711</v>
      </c>
      <c r="C956" s="247" t="str">
        <f>+VLOOKUP(A956,bd_lista!$A$3:$C$590,3,FALSE)</f>
        <v>Gobierno Autónomo Municipal de San Carlos</v>
      </c>
      <c r="D956" s="385" t="str">
        <f>+C956</f>
        <v>Gobierno Autónomo Municipal de San Carlos</v>
      </c>
      <c r="E956" s="242" t="s">
        <v>1304</v>
      </c>
      <c r="F956" s="243">
        <f ca="1">+IFERROR(INDEX('Hoja de Trabajo para listado'!$A$155:$Z$1048576,MATCH($A956,'Hoja de Trabajo para listado'!$A$155:$A$1048576,0),MATCH((CUADRO!F$5&amp;$E956),'Hoja de Trabajo para listado'!$A$151:$Z$151,0)),0)+IFERROR(INDEX('Hoja de Trabajo para listado'!$AB$155:$BA$1048576,MATCH($A956,'Hoja de Trabajo para listado'!$AB$155:$AB$1048576,0),MATCH((CUADRO!F$5&amp;$E956),'Hoja de Trabajo para listado'!$AB$151:$BA$151,0)),0)+IFERROR(INDEX('Hoja de Trabajo para listado'!$BC$155:$CB$1048576,MATCH($A956,'Hoja de Trabajo para listado'!$BC$155:$BC$1048576,0),MATCH((CUADRO!F$5&amp;$E956),'Hoja de Trabajo para listado'!$BC$151:$CB$151,0)),0)+IFERROR(INDEX('Hoja de Trabajo para listado'!$DE$153:$DG$274,MATCH($A956,'Hoja de Trabajo para listado'!$DE$153:$DE$1048576,0),MATCH((CUADRO!F$5&amp;$E956),'Hoja de Trabajo para listado'!$DE$151:$DG$151,0)),0)+IFERROR(INDEX('Hoja de Trabajo para listado'!$CD$155:$DC$1048576,MATCH($A956,'Hoja de Trabajo para listado'!$CD$155:$CD$1048576,0),MATCH((CUADRO!F$5&amp;$E956),'Hoja de Trabajo para listado'!$CD$151:$DC$151,0)),0)</f>
        <v>0</v>
      </c>
      <c r="G956" s="243">
        <f ca="1">+IFERROR(INDEX('Hoja de Trabajo para listado'!$A$155:$Z$1048576,MATCH($A956,'Hoja de Trabajo para listado'!$A$155:$A$1048576,0),MATCH((CUADRO!G$5&amp;$E956),'Hoja de Trabajo para listado'!$A$151:$Z$151,0)),0)+IFERROR(INDEX('Hoja de Trabajo para listado'!$AB$155:$BA$1048576,MATCH($A956,'Hoja de Trabajo para listado'!$AB$155:$AB$1048576,0),MATCH((CUADRO!G$5&amp;$E956),'Hoja de Trabajo para listado'!$AB$151:$BA$151,0)),0)+IFERROR(INDEX('Hoja de Trabajo para listado'!$BC$155:$CB$1048576,MATCH($A956,'Hoja de Trabajo para listado'!$BC$155:$BC$1048576,0),MATCH((CUADRO!G$5&amp;$E956),'Hoja de Trabajo para listado'!$BC$151:$CB$151,0)),0)+IFERROR(INDEX('Hoja de Trabajo para listado'!$DE$153:$DG$274,MATCH($A956,'Hoja de Trabajo para listado'!$DE$153:$DE$1048576,0),MATCH((CUADRO!G$5&amp;$E956),'Hoja de Trabajo para listado'!$DE$151:$DG$151,0)),0)+IFERROR(INDEX('Hoja de Trabajo para listado'!$CD$155:$DC$1048576,MATCH($A956,'Hoja de Trabajo para listado'!$CD$155:$CD$1048576,0),MATCH((CUADRO!G$5&amp;$E956),'Hoja de Trabajo para listado'!$CD$151:$DC$151,0)),0)</f>
        <v>0</v>
      </c>
      <c r="H956" s="243">
        <f ca="1">+IFERROR(INDEX('Hoja de Trabajo para listado'!$A$155:$Z$1048576,MATCH($A956,'Hoja de Trabajo para listado'!$A$155:$A$1048576,0),MATCH((CUADRO!H$5&amp;$E956),'Hoja de Trabajo para listado'!$A$151:$Z$151,0)),0)+IFERROR(INDEX('Hoja de Trabajo para listado'!$AB$155:$BA$1048576,MATCH($A956,'Hoja de Trabajo para listado'!$AB$155:$AB$1048576,0),MATCH((CUADRO!H$5&amp;$E956),'Hoja de Trabajo para listado'!$AB$151:$BA$151,0)),0)+IFERROR(INDEX('Hoja de Trabajo para listado'!$BC$155:$CB$1048576,MATCH($A956,'Hoja de Trabajo para listado'!$BC$155:$BC$1048576,0),MATCH((CUADRO!H$5&amp;$E956),'Hoja de Trabajo para listado'!$BC$151:$CB$151,0)),0)+IFERROR(INDEX('Hoja de Trabajo para listado'!$DE$153:$DG$274,MATCH($A956,'Hoja de Trabajo para listado'!$DE$153:$DE$1048576,0),MATCH((CUADRO!H$5&amp;$E956),'Hoja de Trabajo para listado'!$DE$151:$DG$151,0)),0)+IFERROR(INDEX('Hoja de Trabajo para listado'!$CD$155:$DC$1048576,MATCH($A956,'Hoja de Trabajo para listado'!$CD$155:$CD$1048576,0),MATCH((CUADRO!H$5&amp;$E956),'Hoja de Trabajo para listado'!$CD$151:$DC$151,0)),0)</f>
        <v>0</v>
      </c>
      <c r="I956" s="243">
        <f ca="1">+IFERROR(INDEX('Hoja de Trabajo para listado'!$A$155:$Z$1048576,MATCH($A956,'Hoja de Trabajo para listado'!$A$155:$A$1048576,0),MATCH((CUADRO!I$5&amp;$E956),'Hoja de Trabajo para listado'!$A$151:$Z$151,0)),0)+IFERROR(INDEX('Hoja de Trabajo para listado'!$AB$155:$BA$1048576,MATCH($A956,'Hoja de Trabajo para listado'!$AB$155:$AB$1048576,0),MATCH((CUADRO!I$5&amp;$E956),'Hoja de Trabajo para listado'!$AB$151:$BA$151,0)),0)+IFERROR(INDEX('Hoja de Trabajo para listado'!$BC$155:$CB$1048576,MATCH($A956,'Hoja de Trabajo para listado'!$BC$155:$BC$1048576,0),MATCH((CUADRO!I$5&amp;$E956),'Hoja de Trabajo para listado'!$BC$151:$CB$151,0)),0)+IFERROR(INDEX('Hoja de Trabajo para listado'!$DE$153:$DG$274,MATCH($A956,'Hoja de Trabajo para listado'!$DE$153:$DE$1048576,0),MATCH((CUADRO!I$5&amp;$E956),'Hoja de Trabajo para listado'!$DE$151:$DG$151,0)),0)+IFERROR(INDEX('Hoja de Trabajo para listado'!$CD$155:$DC$1048576,MATCH($A956,'Hoja de Trabajo para listado'!$CD$155:$CD$1048576,0),MATCH((CUADRO!I$5&amp;$E956),'Hoja de Trabajo para listado'!$CD$151:$DC$151,0)),0)</f>
        <v>0</v>
      </c>
      <c r="J956" s="243">
        <f ca="1">+IFERROR(INDEX('Hoja de Trabajo para listado'!$A$155:$Z$1048576,MATCH($A956,'Hoja de Trabajo para listado'!$A$155:$A$1048576,0),MATCH((CUADRO!J$5&amp;$E956),'Hoja de Trabajo para listado'!$A$151:$Z$151,0)),0)+IFERROR(INDEX('Hoja de Trabajo para listado'!$AB$155:$BA$1048576,MATCH($A956,'Hoja de Trabajo para listado'!$AB$155:$AB$1048576,0),MATCH((CUADRO!J$5&amp;$E956),'Hoja de Trabajo para listado'!$AB$151:$BA$151,0)),0)+IFERROR(INDEX('Hoja de Trabajo para listado'!$BC$155:$CB$1048576,MATCH($A956,'Hoja de Trabajo para listado'!$BC$155:$BC$1048576,0),MATCH((CUADRO!J$5&amp;$E956),'Hoja de Trabajo para listado'!$BC$151:$CB$151,0)),0)+IFERROR(INDEX('Hoja de Trabajo para listado'!$DE$153:$DG$274,MATCH($A956,'Hoja de Trabajo para listado'!$DE$153:$DE$1048576,0),MATCH((CUADRO!J$5&amp;$E956),'Hoja de Trabajo para listado'!$DE$151:$DG$151,0)),0)+IFERROR(INDEX('Hoja de Trabajo para listado'!$CD$155:$DC$1048576,MATCH($A956,'Hoja de Trabajo para listado'!$CD$155:$CD$1048576,0),MATCH((CUADRO!J$5&amp;$E956),'Hoja de Trabajo para listado'!$CD$151:$DC$151,0)),0)</f>
        <v>0</v>
      </c>
      <c r="K956" s="268">
        <f ca="1">+IFERROR(INDEX('Hoja de Trabajo para listado'!$A$155:$Z$1048576,MATCH($A956,'Hoja de Trabajo para listado'!$A$155:$A$1048576,0),MATCH((CUADRO!K$5&amp;$E956),'Hoja de Trabajo para listado'!$A$151:$Z$151,0)),0)+IFERROR(INDEX('Hoja de Trabajo para listado'!$AB$155:$BA$1048576,MATCH($A956,'Hoja de Trabajo para listado'!$AB$155:$AB$1048576,0),MATCH((CUADRO!K$5&amp;$E956),'Hoja de Trabajo para listado'!$AB$151:$BA$151,0)),0)+IFERROR(INDEX('Hoja de Trabajo para listado'!$BC$155:$CB$1048576,MATCH($A956,'Hoja de Trabajo para listado'!$BC$155:$BC$1048576,0),MATCH((CUADRO!K$5&amp;$E956),'Hoja de Trabajo para listado'!$BC$151:$CB$151,0)),0)+IFERROR(INDEX('Hoja de Trabajo para listado'!$DE$153:$DG$274,MATCH($A956,'Hoja de Trabajo para listado'!$DE$153:$DE$1048576,0),MATCH((CUADRO!K$5&amp;$E956),'Hoja de Trabajo para listado'!$DE$151:$DG$151,0)),0)+IFERROR(INDEX('Hoja de Trabajo para listado'!$CD$155:$DC$1048576,MATCH($A956,'Hoja de Trabajo para listado'!$CD$155:$CD$1048576,0),MATCH((CUADRO!K$5&amp;$E956),'Hoja de Trabajo para listado'!$CD$151:$DC$151,0)),0)</f>
        <v>0</v>
      </c>
      <c r="L956" s="243">
        <f ca="1">+IFERROR(INDEX('Hoja de Trabajo para listado'!$A$155:$Z$1048576,MATCH($A956,'Hoja de Trabajo para listado'!$A$155:$A$1048576,0),MATCH((CUADRO!L$5&amp;$E956),'Hoja de Trabajo para listado'!$A$151:$Z$151,0)),0)+IFERROR(INDEX('Hoja de Trabajo para listado'!$AB$155:$BA$1048576,MATCH($A956,'Hoja de Trabajo para listado'!$AB$155:$AB$1048576,0),MATCH((CUADRO!L$5&amp;$E956),'Hoja de Trabajo para listado'!$AB$151:$BA$151,0)),0)+IFERROR(INDEX('Hoja de Trabajo para listado'!$BC$155:$CB$1048576,MATCH($A956,'Hoja de Trabajo para listado'!$BC$155:$BC$1048576,0),MATCH((CUADRO!L$5&amp;$E956),'Hoja de Trabajo para listado'!$BC$151:$CB$151,0)),0)+IFERROR(INDEX('Hoja de Trabajo para listado'!$DE$153:$DG$274,MATCH($A956,'Hoja de Trabajo para listado'!$DE$153:$DE$1048576,0),MATCH((CUADRO!L$5&amp;$E956),'Hoja de Trabajo para listado'!$DE$151:$DG$151,0)),0)+IFERROR(INDEX('Hoja de Trabajo para listado'!$CD$155:$DC$1048576,MATCH($A956,'Hoja de Trabajo para listado'!$CD$155:$CD$1048576,0),MATCH((CUADRO!L$5&amp;$E956),'Hoja de Trabajo para listado'!$CD$151:$DC$151,0)),0)</f>
        <v>0</v>
      </c>
      <c r="M956" s="243">
        <f ca="1">+IFERROR(INDEX('Hoja de Trabajo para listado'!$A$155:$Z$1048576,MATCH($A956,'Hoja de Trabajo para listado'!$A$155:$A$1048576,0),MATCH((CUADRO!M$5&amp;$E956),'Hoja de Trabajo para listado'!$A$151:$Z$151,0)),0)+IFERROR(INDEX('Hoja de Trabajo para listado'!$AB$155:$BA$1048576,MATCH($A956,'Hoja de Trabajo para listado'!$AB$155:$AB$1048576,0),MATCH((CUADRO!M$5&amp;$E956),'Hoja de Trabajo para listado'!$AB$151:$BA$151,0)),0)+IFERROR(INDEX('Hoja de Trabajo para listado'!$BC$155:$CB$1048576,MATCH($A956,'Hoja de Trabajo para listado'!$BC$155:$BC$1048576,0),MATCH((CUADRO!M$5&amp;$E956),'Hoja de Trabajo para listado'!$BC$151:$CB$151,0)),0)+IFERROR(INDEX('Hoja de Trabajo para listado'!$DE$153:$DG$274,MATCH($A956,'Hoja de Trabajo para listado'!$DE$153:$DE$1048576,0),MATCH((CUADRO!M$5&amp;$E956),'Hoja de Trabajo para listado'!$DE$151:$DG$151,0)),0)+IFERROR(INDEX('Hoja de Trabajo para listado'!$CD$155:$DC$1048576,MATCH($A956,'Hoja de Trabajo para listado'!$CD$155:$CD$1048576,0),MATCH((CUADRO!M$5&amp;$E956),'Hoja de Trabajo para listado'!$CD$151:$DC$151,0)),0)</f>
        <v>0</v>
      </c>
      <c r="N956" s="243">
        <f ca="1">+IFERROR(INDEX('Hoja de Trabajo para listado'!$A$155:$Z$1048576,MATCH($A956,'Hoja de Trabajo para listado'!$A$155:$A$1048576,0),MATCH((CUADRO!N$5&amp;$E956),'Hoja de Trabajo para listado'!$A$151:$Z$151,0)),0)+IFERROR(INDEX('Hoja de Trabajo para listado'!$AB$155:$BA$1048576,MATCH($A956,'Hoja de Trabajo para listado'!$AB$155:$AB$1048576,0),MATCH((CUADRO!N$5&amp;$E956),'Hoja de Trabajo para listado'!$AB$151:$BA$151,0)),0)+IFERROR(INDEX('Hoja de Trabajo para listado'!$BC$155:$CB$1048576,MATCH($A956,'Hoja de Trabajo para listado'!$BC$155:$BC$1048576,0),MATCH((CUADRO!N$5&amp;$E956),'Hoja de Trabajo para listado'!$BC$151:$CB$151,0)),0)+IFERROR(INDEX('Hoja de Trabajo para listado'!$DE$153:$DG$274,MATCH($A956,'Hoja de Trabajo para listado'!$DE$153:$DE$1048576,0),MATCH((CUADRO!N$5&amp;$E956),'Hoja de Trabajo para listado'!$DE$151:$DG$151,0)),0)+IFERROR(INDEX('Hoja de Trabajo para listado'!$CD$155:$DC$1048576,MATCH($A956,'Hoja de Trabajo para listado'!$CD$155:$CD$1048576,0),MATCH((CUADRO!N$5&amp;$E956),'Hoja de Trabajo para listado'!$CD$151:$DC$151,0)),0)</f>
        <v>0</v>
      </c>
      <c r="O956" s="243">
        <f ca="1">+IFERROR(INDEX('Hoja de Trabajo para listado'!$A$155:$Z$1048576,MATCH($A956,'Hoja de Trabajo para listado'!$A$155:$A$1048576,0),MATCH((CUADRO!O$5&amp;$E956),'Hoja de Trabajo para listado'!$A$151:$Z$151,0)),0)+IFERROR(INDEX('Hoja de Trabajo para listado'!$AB$155:$BA$1048576,MATCH($A956,'Hoja de Trabajo para listado'!$AB$155:$AB$1048576,0),MATCH((CUADRO!O$5&amp;$E956),'Hoja de Trabajo para listado'!$AB$151:$BA$151,0)),0)+IFERROR(INDEX('Hoja de Trabajo para listado'!$BC$155:$CB$1048576,MATCH($A956,'Hoja de Trabajo para listado'!$BC$155:$BC$1048576,0),MATCH((CUADRO!O$5&amp;$E956),'Hoja de Trabajo para listado'!$BC$151:$CB$151,0)),0)+IFERROR(INDEX('Hoja de Trabajo para listado'!$DE$153:$DG$274,MATCH($A956,'Hoja de Trabajo para listado'!$DE$153:$DE$1048576,0),MATCH((CUADRO!O$5&amp;$E956),'Hoja de Trabajo para listado'!$DE$151:$DG$151,0)),0)+IFERROR(INDEX('Hoja de Trabajo para listado'!$CD$155:$DC$1048576,MATCH($A956,'Hoja de Trabajo para listado'!$CD$155:$CD$1048576,0),MATCH((CUADRO!O$5&amp;$E956),'Hoja de Trabajo para listado'!$CD$151:$DC$151,0)),0)</f>
        <v>0</v>
      </c>
      <c r="P956" s="243">
        <f ca="1">+IFERROR(INDEX('Hoja de Trabajo para listado'!$A$155:$Z$1048576,MATCH($A956,'Hoja de Trabajo para listado'!$A$155:$A$1048576,0),MATCH((CUADRO!P$5&amp;$E956),'Hoja de Trabajo para listado'!$A$151:$Z$151,0)),0)+IFERROR(INDEX('Hoja de Trabajo para listado'!$AB$155:$BA$1048576,MATCH($A956,'Hoja de Trabajo para listado'!$AB$155:$AB$1048576,0),MATCH((CUADRO!P$5&amp;$E956),'Hoja de Trabajo para listado'!$AB$151:$BA$151,0)),0)+IFERROR(INDEX('Hoja de Trabajo para listado'!$BC$155:$CB$1048576,MATCH($A956,'Hoja de Trabajo para listado'!$BC$155:$BC$1048576,0),MATCH((CUADRO!P$5&amp;$E956),'Hoja de Trabajo para listado'!$BC$151:$CB$151,0)),0)+IFERROR(INDEX('Hoja de Trabajo para listado'!$DE$153:$DG$274,MATCH($A956,'Hoja de Trabajo para listado'!$DE$153:$DE$1048576,0),MATCH((CUADRO!P$5&amp;$E956),'Hoja de Trabajo para listado'!$DE$151:$DG$151,0)),0)+IFERROR(INDEX('Hoja de Trabajo para listado'!$CD$155:$DC$1048576,MATCH($A956,'Hoja de Trabajo para listado'!$CD$155:$CD$1048576,0),MATCH((CUADRO!P$5&amp;$E956),'Hoja de Trabajo para listado'!$CD$151:$DC$151,0)),0)</f>
        <v>0</v>
      </c>
      <c r="Q956" s="243">
        <f ca="1">+IFERROR(INDEX('Hoja de Trabajo para listado'!$A$155:$Z$1048576,MATCH($A956,'Hoja de Trabajo para listado'!$A$155:$A$1048576,0),MATCH((CUADRO!Q$5&amp;$E956),'Hoja de Trabajo para listado'!$A$151:$Z$151,0)),0)+IFERROR(INDEX('Hoja de Trabajo para listado'!$AB$155:$BA$1048576,MATCH($A956,'Hoja de Trabajo para listado'!$AB$155:$AB$1048576,0),MATCH((CUADRO!Q$5&amp;$E956),'Hoja de Trabajo para listado'!$AB$151:$BA$151,0)),0)+IFERROR(INDEX('Hoja de Trabajo para listado'!$BC$155:$CB$1048576,MATCH($A956,'Hoja de Trabajo para listado'!$BC$155:$BC$1048576,0),MATCH((CUADRO!Q$5&amp;$E956),'Hoja de Trabajo para listado'!$BC$151:$CB$151,0)),0)+IFERROR(INDEX('Hoja de Trabajo para listado'!$DE$153:$DG$274,MATCH($A956,'Hoja de Trabajo para listado'!$DE$153:$DE$1048576,0),MATCH((CUADRO!Q$5&amp;$E956),'Hoja de Trabajo para listado'!$DE$151:$DG$151,0)),0)+IFERROR(INDEX('Hoja de Trabajo para listado'!$CD$155:$DC$1048576,MATCH($A956,'Hoja de Trabajo para listado'!$CD$155:$CD$1048576,0),MATCH((CUADRO!Q$5&amp;$E956),'Hoja de Trabajo para listado'!$CD$151:$DC$151,0)),0)</f>
        <v>0</v>
      </c>
      <c r="R956" s="243">
        <f t="shared" ca="1" si="31"/>
        <v>0</v>
      </c>
      <c r="S956" s="249"/>
      <c r="T956" s="243">
        <f ca="1">+T957</f>
        <v>0</v>
      </c>
      <c r="U956" s="242">
        <f t="shared" si="32"/>
        <v>1</v>
      </c>
      <c r="V956" s="333" t="str">
        <f>+VLOOKUP(A956,bd_lista!$A$3:$E$590,5,FALSE)</f>
        <v>Gobiernos Autonomos Municipales</v>
      </c>
      <c r="W956" s="383" t="str">
        <f>+V956</f>
        <v>Gobiernos Autonomos Municipales</v>
      </c>
      <c r="X956" s="242">
        <f>+VLOOKUP(A956,[3]Sheet1!$A$13:$D$744,4,FALSE)</f>
        <v>0</v>
      </c>
      <c r="Y956" s="242" t="e">
        <f>+VLOOKUP(X956,bd_lista!$A$3:$C$590,3,FALSE)</f>
        <v>#N/A</v>
      </c>
      <c r="Z956" s="294">
        <f>+X956</f>
        <v>0</v>
      </c>
      <c r="AA956" s="295" t="e">
        <f>+Y956</f>
        <v>#N/A</v>
      </c>
    </row>
    <row r="957" spans="1:27" customFormat="1" ht="15" hidden="1" customHeight="1">
      <c r="A957" s="32">
        <v>1711</v>
      </c>
      <c r="B957" s="389"/>
      <c r="C957" s="247" t="str">
        <f>+VLOOKUP(A957,bd_lista!$A$3:$C$590,3,FALSE)</f>
        <v>Gobierno Autónomo Municipal de San Carlos</v>
      </c>
      <c r="D957" s="386"/>
      <c r="E957" s="244" t="s">
        <v>1305</v>
      </c>
      <c r="F957" s="245">
        <f ca="1">+IFERROR(INDEX('Hoja de Trabajo para listado'!$A$155:$Z$1048576,MATCH($A957,'Hoja de Trabajo para listado'!$A$155:$A$1048576,0),MATCH((CUADRO!F$5&amp;$E957),'Hoja de Trabajo para listado'!$A$151:$Z$151,0)),0)+IFERROR(INDEX('Hoja de Trabajo para listado'!$AB$155:$BA$1048576,MATCH($A957,'Hoja de Trabajo para listado'!$AB$155:$AB$1048576,0),MATCH((CUADRO!F$5&amp;$E957),'Hoja de Trabajo para listado'!$AB$151:$BA$151,0)),0)+IFERROR(INDEX('Hoja de Trabajo para listado'!$BC$155:$CB$1048576,MATCH($A957,'Hoja de Trabajo para listado'!$BC$155:$BC$1048576,0),MATCH((CUADRO!F$5&amp;$E957),'Hoja de Trabajo para listado'!$BC$151:$CB$151,0)),0)+IFERROR(INDEX('Hoja de Trabajo para listado'!$DE$153:$DG$274,MATCH($A957,'Hoja de Trabajo para listado'!$DE$153:$DE$1048576,0),MATCH((CUADRO!F$5&amp;$E957),'Hoja de Trabajo para listado'!$DE$151:$DG$151,0)),0)+IFERROR(INDEX('Hoja de Trabajo para listado'!$CD$155:$DC$1048576,MATCH($A957,'Hoja de Trabajo para listado'!$CD$155:$CD$1048576,0),MATCH((CUADRO!F$5&amp;$E957),'Hoja de Trabajo para listado'!$CD$151:$DC$151,0)),0)</f>
        <v>0</v>
      </c>
      <c r="G957" s="245">
        <f ca="1">+IFERROR(INDEX('Hoja de Trabajo para listado'!$A$155:$Z$1048576,MATCH($A957,'Hoja de Trabajo para listado'!$A$155:$A$1048576,0),MATCH((CUADRO!G$5&amp;$E957),'Hoja de Trabajo para listado'!$A$151:$Z$151,0)),0)+IFERROR(INDEX('Hoja de Trabajo para listado'!$AB$155:$BA$1048576,MATCH($A957,'Hoja de Trabajo para listado'!$AB$155:$AB$1048576,0),MATCH((CUADRO!G$5&amp;$E957),'Hoja de Trabajo para listado'!$AB$151:$BA$151,0)),0)+IFERROR(INDEX('Hoja de Trabajo para listado'!$BC$155:$CB$1048576,MATCH($A957,'Hoja de Trabajo para listado'!$BC$155:$BC$1048576,0),MATCH((CUADRO!G$5&amp;$E957),'Hoja de Trabajo para listado'!$BC$151:$CB$151,0)),0)+IFERROR(INDEX('Hoja de Trabajo para listado'!$DE$153:$DG$274,MATCH($A957,'Hoja de Trabajo para listado'!$DE$153:$DE$1048576,0),MATCH((CUADRO!G$5&amp;$E957),'Hoja de Trabajo para listado'!$DE$151:$DG$151,0)),0)+IFERROR(INDEX('Hoja de Trabajo para listado'!$CD$155:$DC$1048576,MATCH($A957,'Hoja de Trabajo para listado'!$CD$155:$CD$1048576,0),MATCH((CUADRO!G$5&amp;$E957),'Hoja de Trabajo para listado'!$CD$151:$DC$151,0)),0)</f>
        <v>0</v>
      </c>
      <c r="H957" s="245">
        <f ca="1">+IFERROR(INDEX('Hoja de Trabajo para listado'!$A$155:$Z$1048576,MATCH($A957,'Hoja de Trabajo para listado'!$A$155:$A$1048576,0),MATCH((CUADRO!H$5&amp;$E957),'Hoja de Trabajo para listado'!$A$151:$Z$151,0)),0)+IFERROR(INDEX('Hoja de Trabajo para listado'!$AB$155:$BA$1048576,MATCH($A957,'Hoja de Trabajo para listado'!$AB$155:$AB$1048576,0),MATCH((CUADRO!H$5&amp;$E957),'Hoja de Trabajo para listado'!$AB$151:$BA$151,0)),0)+IFERROR(INDEX('Hoja de Trabajo para listado'!$BC$155:$CB$1048576,MATCH($A957,'Hoja de Trabajo para listado'!$BC$155:$BC$1048576,0),MATCH((CUADRO!H$5&amp;$E957),'Hoja de Trabajo para listado'!$BC$151:$CB$151,0)),0)+IFERROR(INDEX('Hoja de Trabajo para listado'!$DE$153:$DG$274,MATCH($A957,'Hoja de Trabajo para listado'!$DE$153:$DE$1048576,0),MATCH((CUADRO!H$5&amp;$E957),'Hoja de Trabajo para listado'!$DE$151:$DG$151,0)),0)+IFERROR(INDEX('Hoja de Trabajo para listado'!$CD$155:$DC$1048576,MATCH($A957,'Hoja de Trabajo para listado'!$CD$155:$CD$1048576,0),MATCH((CUADRO!H$5&amp;$E957),'Hoja de Trabajo para listado'!$CD$151:$DC$151,0)),0)</f>
        <v>0</v>
      </c>
      <c r="I957" s="245">
        <f ca="1">+IFERROR(INDEX('Hoja de Trabajo para listado'!$A$155:$Z$1048576,MATCH($A957,'Hoja de Trabajo para listado'!$A$155:$A$1048576,0),MATCH((CUADRO!I$5&amp;$E957),'Hoja de Trabajo para listado'!$A$151:$Z$151,0)),0)+IFERROR(INDEX('Hoja de Trabajo para listado'!$AB$155:$BA$1048576,MATCH($A957,'Hoja de Trabajo para listado'!$AB$155:$AB$1048576,0),MATCH((CUADRO!I$5&amp;$E957),'Hoja de Trabajo para listado'!$AB$151:$BA$151,0)),0)+IFERROR(INDEX('Hoja de Trabajo para listado'!$BC$155:$CB$1048576,MATCH($A957,'Hoja de Trabajo para listado'!$BC$155:$BC$1048576,0),MATCH((CUADRO!I$5&amp;$E957),'Hoja de Trabajo para listado'!$BC$151:$CB$151,0)),0)+IFERROR(INDEX('Hoja de Trabajo para listado'!$DE$153:$DG$274,MATCH($A957,'Hoja de Trabajo para listado'!$DE$153:$DE$1048576,0),MATCH((CUADRO!I$5&amp;$E957),'Hoja de Trabajo para listado'!$DE$151:$DG$151,0)),0)+IFERROR(INDEX('Hoja de Trabajo para listado'!$CD$155:$DC$1048576,MATCH($A957,'Hoja de Trabajo para listado'!$CD$155:$CD$1048576,0),MATCH((CUADRO!I$5&amp;$E957),'Hoja de Trabajo para listado'!$CD$151:$DC$151,0)),0)</f>
        <v>0</v>
      </c>
      <c r="J957" s="245">
        <f ca="1">+IFERROR(INDEX('Hoja de Trabajo para listado'!$A$155:$Z$1048576,MATCH($A957,'Hoja de Trabajo para listado'!$A$155:$A$1048576,0),MATCH((CUADRO!J$5&amp;$E957),'Hoja de Trabajo para listado'!$A$151:$Z$151,0)),0)+IFERROR(INDEX('Hoja de Trabajo para listado'!$AB$155:$BA$1048576,MATCH($A957,'Hoja de Trabajo para listado'!$AB$155:$AB$1048576,0),MATCH((CUADRO!J$5&amp;$E957),'Hoja de Trabajo para listado'!$AB$151:$BA$151,0)),0)+IFERROR(INDEX('Hoja de Trabajo para listado'!$BC$155:$CB$1048576,MATCH($A957,'Hoja de Trabajo para listado'!$BC$155:$BC$1048576,0),MATCH((CUADRO!J$5&amp;$E957),'Hoja de Trabajo para listado'!$BC$151:$CB$151,0)),0)+IFERROR(INDEX('Hoja de Trabajo para listado'!$DE$153:$DG$274,MATCH($A957,'Hoja de Trabajo para listado'!$DE$153:$DE$1048576,0),MATCH((CUADRO!J$5&amp;$E957),'Hoja de Trabajo para listado'!$DE$151:$DG$151,0)),0)+IFERROR(INDEX('Hoja de Trabajo para listado'!$CD$155:$DC$1048576,MATCH($A957,'Hoja de Trabajo para listado'!$CD$155:$CD$1048576,0),MATCH((CUADRO!J$5&amp;$E957),'Hoja de Trabajo para listado'!$CD$151:$DC$151,0)),0)</f>
        <v>0</v>
      </c>
      <c r="K957" s="245">
        <f ca="1">+IFERROR(INDEX('Hoja de Trabajo para listado'!$A$155:$Z$1048576,MATCH($A957,'Hoja de Trabajo para listado'!$A$155:$A$1048576,0),MATCH((CUADRO!K$5&amp;$E957),'Hoja de Trabajo para listado'!$A$151:$Z$151,0)),0)+IFERROR(INDEX('Hoja de Trabajo para listado'!$AB$155:$BA$1048576,MATCH($A957,'Hoja de Trabajo para listado'!$AB$155:$AB$1048576,0),MATCH((CUADRO!K$5&amp;$E957),'Hoja de Trabajo para listado'!$AB$151:$BA$151,0)),0)+IFERROR(INDEX('Hoja de Trabajo para listado'!$BC$155:$CB$1048576,MATCH($A957,'Hoja de Trabajo para listado'!$BC$155:$BC$1048576,0),MATCH((CUADRO!K$5&amp;$E957),'Hoja de Trabajo para listado'!$BC$151:$CB$151,0)),0)+IFERROR(INDEX('Hoja de Trabajo para listado'!$DE$153:$DG$274,MATCH($A957,'Hoja de Trabajo para listado'!$DE$153:$DE$1048576,0),MATCH((CUADRO!K$5&amp;$E957),'Hoja de Trabajo para listado'!$DE$151:$DG$151,0)),0)+IFERROR(INDEX('Hoja de Trabajo para listado'!$CD$155:$DC$1048576,MATCH($A957,'Hoja de Trabajo para listado'!$CD$155:$CD$1048576,0),MATCH((CUADRO!K$5&amp;$E957),'Hoja de Trabajo para listado'!$CD$151:$DC$151,0)),0)</f>
        <v>0</v>
      </c>
      <c r="L957" s="245">
        <f ca="1">+IFERROR(INDEX('Hoja de Trabajo para listado'!$A$155:$Z$1048576,MATCH($A957,'Hoja de Trabajo para listado'!$A$155:$A$1048576,0),MATCH((CUADRO!L$5&amp;$E957),'Hoja de Trabajo para listado'!$A$151:$Z$151,0)),0)+IFERROR(INDEX('Hoja de Trabajo para listado'!$AB$155:$BA$1048576,MATCH($A957,'Hoja de Trabajo para listado'!$AB$155:$AB$1048576,0),MATCH((CUADRO!L$5&amp;$E957),'Hoja de Trabajo para listado'!$AB$151:$BA$151,0)),0)+IFERROR(INDEX('Hoja de Trabajo para listado'!$BC$155:$CB$1048576,MATCH($A957,'Hoja de Trabajo para listado'!$BC$155:$BC$1048576,0),MATCH((CUADRO!L$5&amp;$E957),'Hoja de Trabajo para listado'!$BC$151:$CB$151,0)),0)+IFERROR(INDEX('Hoja de Trabajo para listado'!$DE$153:$DG$274,MATCH($A957,'Hoja de Trabajo para listado'!$DE$153:$DE$1048576,0),MATCH((CUADRO!L$5&amp;$E957),'Hoja de Trabajo para listado'!$DE$151:$DG$151,0)),0)+IFERROR(INDEX('Hoja de Trabajo para listado'!$CD$155:$DC$1048576,MATCH($A957,'Hoja de Trabajo para listado'!$CD$155:$CD$1048576,0),MATCH((CUADRO!L$5&amp;$E957),'Hoja de Trabajo para listado'!$CD$151:$DC$151,0)),0)</f>
        <v>0</v>
      </c>
      <c r="M957" s="245">
        <f ca="1">+IFERROR(INDEX('Hoja de Trabajo para listado'!$A$155:$Z$1048576,MATCH($A957,'Hoja de Trabajo para listado'!$A$155:$A$1048576,0),MATCH((CUADRO!M$5&amp;$E957),'Hoja de Trabajo para listado'!$A$151:$Z$151,0)),0)+IFERROR(INDEX('Hoja de Trabajo para listado'!$AB$155:$BA$1048576,MATCH($A957,'Hoja de Trabajo para listado'!$AB$155:$AB$1048576,0),MATCH((CUADRO!M$5&amp;$E957),'Hoja de Trabajo para listado'!$AB$151:$BA$151,0)),0)+IFERROR(INDEX('Hoja de Trabajo para listado'!$BC$155:$CB$1048576,MATCH($A957,'Hoja de Trabajo para listado'!$BC$155:$BC$1048576,0),MATCH((CUADRO!M$5&amp;$E957),'Hoja de Trabajo para listado'!$BC$151:$CB$151,0)),0)+IFERROR(INDEX('Hoja de Trabajo para listado'!$DE$153:$DG$274,MATCH($A957,'Hoja de Trabajo para listado'!$DE$153:$DE$1048576,0),MATCH((CUADRO!M$5&amp;$E957),'Hoja de Trabajo para listado'!$DE$151:$DG$151,0)),0)+IFERROR(INDEX('Hoja de Trabajo para listado'!$CD$155:$DC$1048576,MATCH($A957,'Hoja de Trabajo para listado'!$CD$155:$CD$1048576,0),MATCH((CUADRO!M$5&amp;$E957),'Hoja de Trabajo para listado'!$CD$151:$DC$151,0)),0)</f>
        <v>0</v>
      </c>
      <c r="N957" s="245">
        <f ca="1">+IFERROR(INDEX('Hoja de Trabajo para listado'!$A$155:$Z$1048576,MATCH($A957,'Hoja de Trabajo para listado'!$A$155:$A$1048576,0),MATCH((CUADRO!N$5&amp;$E957),'Hoja de Trabajo para listado'!$A$151:$Z$151,0)),0)+IFERROR(INDEX('Hoja de Trabajo para listado'!$AB$155:$BA$1048576,MATCH($A957,'Hoja de Trabajo para listado'!$AB$155:$AB$1048576,0),MATCH((CUADRO!N$5&amp;$E957),'Hoja de Trabajo para listado'!$AB$151:$BA$151,0)),0)+IFERROR(INDEX('Hoja de Trabajo para listado'!$BC$155:$CB$1048576,MATCH($A957,'Hoja de Trabajo para listado'!$BC$155:$BC$1048576,0),MATCH((CUADRO!N$5&amp;$E957),'Hoja de Trabajo para listado'!$BC$151:$CB$151,0)),0)+IFERROR(INDEX('Hoja de Trabajo para listado'!$DE$153:$DG$274,MATCH($A957,'Hoja de Trabajo para listado'!$DE$153:$DE$1048576,0),MATCH((CUADRO!N$5&amp;$E957),'Hoja de Trabajo para listado'!$DE$151:$DG$151,0)),0)+IFERROR(INDEX('Hoja de Trabajo para listado'!$CD$155:$DC$1048576,MATCH($A957,'Hoja de Trabajo para listado'!$CD$155:$CD$1048576,0),MATCH((CUADRO!N$5&amp;$E957),'Hoja de Trabajo para listado'!$CD$151:$DC$151,0)),0)</f>
        <v>0</v>
      </c>
      <c r="O957" s="245">
        <f ca="1">+IFERROR(INDEX('Hoja de Trabajo para listado'!$A$155:$Z$1048576,MATCH($A957,'Hoja de Trabajo para listado'!$A$155:$A$1048576,0),MATCH((CUADRO!O$5&amp;$E957),'Hoja de Trabajo para listado'!$A$151:$Z$151,0)),0)+IFERROR(INDEX('Hoja de Trabajo para listado'!$AB$155:$BA$1048576,MATCH($A957,'Hoja de Trabajo para listado'!$AB$155:$AB$1048576,0),MATCH((CUADRO!O$5&amp;$E957),'Hoja de Trabajo para listado'!$AB$151:$BA$151,0)),0)+IFERROR(INDEX('Hoja de Trabajo para listado'!$BC$155:$CB$1048576,MATCH($A957,'Hoja de Trabajo para listado'!$BC$155:$BC$1048576,0),MATCH((CUADRO!O$5&amp;$E957),'Hoja de Trabajo para listado'!$BC$151:$CB$151,0)),0)+IFERROR(INDEX('Hoja de Trabajo para listado'!$DE$153:$DG$274,MATCH($A957,'Hoja de Trabajo para listado'!$DE$153:$DE$1048576,0),MATCH((CUADRO!O$5&amp;$E957),'Hoja de Trabajo para listado'!$DE$151:$DG$151,0)),0)+IFERROR(INDEX('Hoja de Trabajo para listado'!$CD$155:$DC$1048576,MATCH($A957,'Hoja de Trabajo para listado'!$CD$155:$CD$1048576,0),MATCH((CUADRO!O$5&amp;$E957),'Hoja de Trabajo para listado'!$CD$151:$DC$151,0)),0)</f>
        <v>0</v>
      </c>
      <c r="P957" s="245">
        <f ca="1">+IFERROR(INDEX('Hoja de Trabajo para listado'!$A$155:$Z$1048576,MATCH($A957,'Hoja de Trabajo para listado'!$A$155:$A$1048576,0),MATCH((CUADRO!P$5&amp;$E957),'Hoja de Trabajo para listado'!$A$151:$Z$151,0)),0)+IFERROR(INDEX('Hoja de Trabajo para listado'!$AB$155:$BA$1048576,MATCH($A957,'Hoja de Trabajo para listado'!$AB$155:$AB$1048576,0),MATCH((CUADRO!P$5&amp;$E957),'Hoja de Trabajo para listado'!$AB$151:$BA$151,0)),0)+IFERROR(INDEX('Hoja de Trabajo para listado'!$BC$155:$CB$1048576,MATCH($A957,'Hoja de Trabajo para listado'!$BC$155:$BC$1048576,0),MATCH((CUADRO!P$5&amp;$E957),'Hoja de Trabajo para listado'!$BC$151:$CB$151,0)),0)+IFERROR(INDEX('Hoja de Trabajo para listado'!$DE$153:$DG$274,MATCH($A957,'Hoja de Trabajo para listado'!$DE$153:$DE$1048576,0),MATCH((CUADRO!P$5&amp;$E957),'Hoja de Trabajo para listado'!$DE$151:$DG$151,0)),0)+IFERROR(INDEX('Hoja de Trabajo para listado'!$CD$155:$DC$1048576,MATCH($A957,'Hoja de Trabajo para listado'!$CD$155:$CD$1048576,0),MATCH((CUADRO!P$5&amp;$E957),'Hoja de Trabajo para listado'!$CD$151:$DC$151,0)),0)</f>
        <v>0</v>
      </c>
      <c r="Q957" s="245">
        <f ca="1">+IFERROR(INDEX('Hoja de Trabajo para listado'!$A$155:$Z$1048576,MATCH($A957,'Hoja de Trabajo para listado'!$A$155:$A$1048576,0),MATCH((CUADRO!Q$5&amp;$E957),'Hoja de Trabajo para listado'!$A$151:$Z$151,0)),0)+IFERROR(INDEX('Hoja de Trabajo para listado'!$AB$155:$BA$1048576,MATCH($A957,'Hoja de Trabajo para listado'!$AB$155:$AB$1048576,0),MATCH((CUADRO!Q$5&amp;$E957),'Hoja de Trabajo para listado'!$AB$151:$BA$151,0)),0)+IFERROR(INDEX('Hoja de Trabajo para listado'!$BC$155:$CB$1048576,MATCH($A957,'Hoja de Trabajo para listado'!$BC$155:$BC$1048576,0),MATCH((CUADRO!Q$5&amp;$E957),'Hoja de Trabajo para listado'!$BC$151:$CB$151,0)),0)+IFERROR(INDEX('Hoja de Trabajo para listado'!$DE$153:$DG$274,MATCH($A957,'Hoja de Trabajo para listado'!$DE$153:$DE$1048576,0),MATCH((CUADRO!Q$5&amp;$E957),'Hoja de Trabajo para listado'!$DE$151:$DG$151,0)),0)+IFERROR(INDEX('Hoja de Trabajo para listado'!$CD$155:$DC$1048576,MATCH($A957,'Hoja de Trabajo para listado'!$CD$155:$CD$1048576,0),MATCH((CUADRO!Q$5&amp;$E957),'Hoja de Trabajo para listado'!$CD$151:$DC$151,0)),0)</f>
        <v>0</v>
      </c>
      <c r="R957" s="245">
        <f t="shared" ca="1" si="31"/>
        <v>0</v>
      </c>
      <c r="S957" s="259">
        <f ca="1">+R956+R957</f>
        <v>0</v>
      </c>
      <c r="T957" s="245">
        <f ca="1">+S957</f>
        <v>0</v>
      </c>
      <c r="U957" s="244">
        <f t="shared" si="32"/>
        <v>2</v>
      </c>
      <c r="V957" s="333" t="str">
        <f>+VLOOKUP(A957,bd_lista!$A$3:$E$590,5,FALSE)</f>
        <v>Gobiernos Autonomos Municipales</v>
      </c>
      <c r="W957" s="384"/>
      <c r="X957" s="242">
        <f>+VLOOKUP(A957,[3]Sheet1!$A$13:$D$744,4,FALSE)</f>
        <v>0</v>
      </c>
      <c r="Y957" s="242" t="e">
        <f>+VLOOKUP(X957,bd_lista!$A$3:$C$590,3,FALSE)</f>
        <v>#N/A</v>
      </c>
      <c r="Z957" s="292"/>
      <c r="AA957" s="293"/>
    </row>
    <row r="958" spans="1:27" customFormat="1" ht="15" hidden="1" customHeight="1">
      <c r="A958" s="32">
        <v>1712</v>
      </c>
      <c r="B958" s="388">
        <f>+A958</f>
        <v>1712</v>
      </c>
      <c r="C958" s="247" t="str">
        <f>+VLOOKUP(A958,bd_lista!$A$3:$C$590,3,FALSE)</f>
        <v>Gobierno Autónomo Municipal de Yapacaní</v>
      </c>
      <c r="D958" s="385" t="str">
        <f>+C958</f>
        <v>Gobierno Autónomo Municipal de Yapacaní</v>
      </c>
      <c r="E958" s="242" t="s">
        <v>1304</v>
      </c>
      <c r="F958" s="243">
        <f ca="1">+IFERROR(INDEX('Hoja de Trabajo para listado'!$A$155:$Z$1048576,MATCH($A958,'Hoja de Trabajo para listado'!$A$155:$A$1048576,0),MATCH((CUADRO!F$5&amp;$E958),'Hoja de Trabajo para listado'!$A$151:$Z$151,0)),0)+IFERROR(INDEX('Hoja de Trabajo para listado'!$AB$155:$BA$1048576,MATCH($A958,'Hoja de Trabajo para listado'!$AB$155:$AB$1048576,0),MATCH((CUADRO!F$5&amp;$E958),'Hoja de Trabajo para listado'!$AB$151:$BA$151,0)),0)+IFERROR(INDEX('Hoja de Trabajo para listado'!$BC$155:$CB$1048576,MATCH($A958,'Hoja de Trabajo para listado'!$BC$155:$BC$1048576,0),MATCH((CUADRO!F$5&amp;$E958),'Hoja de Trabajo para listado'!$BC$151:$CB$151,0)),0)+IFERROR(INDEX('Hoja de Trabajo para listado'!$DE$153:$DG$274,MATCH($A958,'Hoja de Trabajo para listado'!$DE$153:$DE$1048576,0),MATCH((CUADRO!F$5&amp;$E958),'Hoja de Trabajo para listado'!$DE$151:$DG$151,0)),0)+IFERROR(INDEX('Hoja de Trabajo para listado'!$CD$155:$DC$1048576,MATCH($A958,'Hoja de Trabajo para listado'!$CD$155:$CD$1048576,0),MATCH((CUADRO!F$5&amp;$E958),'Hoja de Trabajo para listado'!$CD$151:$DC$151,0)),0)</f>
        <v>0</v>
      </c>
      <c r="G958" s="243">
        <f ca="1">+IFERROR(INDEX('Hoja de Trabajo para listado'!$A$155:$Z$1048576,MATCH($A958,'Hoja de Trabajo para listado'!$A$155:$A$1048576,0),MATCH((CUADRO!G$5&amp;$E958),'Hoja de Trabajo para listado'!$A$151:$Z$151,0)),0)+IFERROR(INDEX('Hoja de Trabajo para listado'!$AB$155:$BA$1048576,MATCH($A958,'Hoja de Trabajo para listado'!$AB$155:$AB$1048576,0),MATCH((CUADRO!G$5&amp;$E958),'Hoja de Trabajo para listado'!$AB$151:$BA$151,0)),0)+IFERROR(INDEX('Hoja de Trabajo para listado'!$BC$155:$CB$1048576,MATCH($A958,'Hoja de Trabajo para listado'!$BC$155:$BC$1048576,0),MATCH((CUADRO!G$5&amp;$E958),'Hoja de Trabajo para listado'!$BC$151:$CB$151,0)),0)+IFERROR(INDEX('Hoja de Trabajo para listado'!$DE$153:$DG$274,MATCH($A958,'Hoja de Trabajo para listado'!$DE$153:$DE$1048576,0),MATCH((CUADRO!G$5&amp;$E958),'Hoja de Trabajo para listado'!$DE$151:$DG$151,0)),0)+IFERROR(INDEX('Hoja de Trabajo para listado'!$CD$155:$DC$1048576,MATCH($A958,'Hoja de Trabajo para listado'!$CD$155:$CD$1048576,0),MATCH((CUADRO!G$5&amp;$E958),'Hoja de Trabajo para listado'!$CD$151:$DC$151,0)),0)</f>
        <v>0</v>
      </c>
      <c r="H958" s="243">
        <f ca="1">+IFERROR(INDEX('Hoja de Trabajo para listado'!$A$155:$Z$1048576,MATCH($A958,'Hoja de Trabajo para listado'!$A$155:$A$1048576,0),MATCH((CUADRO!H$5&amp;$E958),'Hoja de Trabajo para listado'!$A$151:$Z$151,0)),0)+IFERROR(INDEX('Hoja de Trabajo para listado'!$AB$155:$BA$1048576,MATCH($A958,'Hoja de Trabajo para listado'!$AB$155:$AB$1048576,0),MATCH((CUADRO!H$5&amp;$E958),'Hoja de Trabajo para listado'!$AB$151:$BA$151,0)),0)+IFERROR(INDEX('Hoja de Trabajo para listado'!$BC$155:$CB$1048576,MATCH($A958,'Hoja de Trabajo para listado'!$BC$155:$BC$1048576,0),MATCH((CUADRO!H$5&amp;$E958),'Hoja de Trabajo para listado'!$BC$151:$CB$151,0)),0)+IFERROR(INDEX('Hoja de Trabajo para listado'!$DE$153:$DG$274,MATCH($A958,'Hoja de Trabajo para listado'!$DE$153:$DE$1048576,0),MATCH((CUADRO!H$5&amp;$E958),'Hoja de Trabajo para listado'!$DE$151:$DG$151,0)),0)+IFERROR(INDEX('Hoja de Trabajo para listado'!$CD$155:$DC$1048576,MATCH($A958,'Hoja de Trabajo para listado'!$CD$155:$CD$1048576,0),MATCH((CUADRO!H$5&amp;$E958),'Hoja de Trabajo para listado'!$CD$151:$DC$151,0)),0)</f>
        <v>0</v>
      </c>
      <c r="I958" s="243">
        <f ca="1">+IFERROR(INDEX('Hoja de Trabajo para listado'!$A$155:$Z$1048576,MATCH($A958,'Hoja de Trabajo para listado'!$A$155:$A$1048576,0),MATCH((CUADRO!I$5&amp;$E958),'Hoja de Trabajo para listado'!$A$151:$Z$151,0)),0)+IFERROR(INDEX('Hoja de Trabajo para listado'!$AB$155:$BA$1048576,MATCH($A958,'Hoja de Trabajo para listado'!$AB$155:$AB$1048576,0),MATCH((CUADRO!I$5&amp;$E958),'Hoja de Trabajo para listado'!$AB$151:$BA$151,0)),0)+IFERROR(INDEX('Hoja de Trabajo para listado'!$BC$155:$CB$1048576,MATCH($A958,'Hoja de Trabajo para listado'!$BC$155:$BC$1048576,0),MATCH((CUADRO!I$5&amp;$E958),'Hoja de Trabajo para listado'!$BC$151:$CB$151,0)),0)+IFERROR(INDEX('Hoja de Trabajo para listado'!$DE$153:$DG$274,MATCH($A958,'Hoja de Trabajo para listado'!$DE$153:$DE$1048576,0),MATCH((CUADRO!I$5&amp;$E958),'Hoja de Trabajo para listado'!$DE$151:$DG$151,0)),0)+IFERROR(INDEX('Hoja de Trabajo para listado'!$CD$155:$DC$1048576,MATCH($A958,'Hoja de Trabajo para listado'!$CD$155:$CD$1048576,0),MATCH((CUADRO!I$5&amp;$E958),'Hoja de Trabajo para listado'!$CD$151:$DC$151,0)),0)</f>
        <v>0</v>
      </c>
      <c r="J958" s="243">
        <f ca="1">+IFERROR(INDEX('Hoja de Trabajo para listado'!$A$155:$Z$1048576,MATCH($A958,'Hoja de Trabajo para listado'!$A$155:$A$1048576,0),MATCH((CUADRO!J$5&amp;$E958),'Hoja de Trabajo para listado'!$A$151:$Z$151,0)),0)+IFERROR(INDEX('Hoja de Trabajo para listado'!$AB$155:$BA$1048576,MATCH($A958,'Hoja de Trabajo para listado'!$AB$155:$AB$1048576,0),MATCH((CUADRO!J$5&amp;$E958),'Hoja de Trabajo para listado'!$AB$151:$BA$151,0)),0)+IFERROR(INDEX('Hoja de Trabajo para listado'!$BC$155:$CB$1048576,MATCH($A958,'Hoja de Trabajo para listado'!$BC$155:$BC$1048576,0),MATCH((CUADRO!J$5&amp;$E958),'Hoja de Trabajo para listado'!$BC$151:$CB$151,0)),0)+IFERROR(INDEX('Hoja de Trabajo para listado'!$DE$153:$DG$274,MATCH($A958,'Hoja de Trabajo para listado'!$DE$153:$DE$1048576,0),MATCH((CUADRO!J$5&amp;$E958),'Hoja de Trabajo para listado'!$DE$151:$DG$151,0)),0)+IFERROR(INDEX('Hoja de Trabajo para listado'!$CD$155:$DC$1048576,MATCH($A958,'Hoja de Trabajo para listado'!$CD$155:$CD$1048576,0),MATCH((CUADRO!J$5&amp;$E958),'Hoja de Trabajo para listado'!$CD$151:$DC$151,0)),0)</f>
        <v>0</v>
      </c>
      <c r="K958" s="243">
        <f ca="1">+IFERROR(INDEX('Hoja de Trabajo para listado'!$A$155:$Z$1048576,MATCH($A958,'Hoja de Trabajo para listado'!$A$155:$A$1048576,0),MATCH((CUADRO!K$5&amp;$E958),'Hoja de Trabajo para listado'!$A$151:$Z$151,0)),0)+IFERROR(INDEX('Hoja de Trabajo para listado'!$AB$155:$BA$1048576,MATCH($A958,'Hoja de Trabajo para listado'!$AB$155:$AB$1048576,0),MATCH((CUADRO!K$5&amp;$E958),'Hoja de Trabajo para listado'!$AB$151:$BA$151,0)),0)+IFERROR(INDEX('Hoja de Trabajo para listado'!$BC$155:$CB$1048576,MATCH($A958,'Hoja de Trabajo para listado'!$BC$155:$BC$1048576,0),MATCH((CUADRO!K$5&amp;$E958),'Hoja de Trabajo para listado'!$BC$151:$CB$151,0)),0)+IFERROR(INDEX('Hoja de Trabajo para listado'!$DE$153:$DG$274,MATCH($A958,'Hoja de Trabajo para listado'!$DE$153:$DE$1048576,0),MATCH((CUADRO!K$5&amp;$E958),'Hoja de Trabajo para listado'!$DE$151:$DG$151,0)),0)+IFERROR(INDEX('Hoja de Trabajo para listado'!$CD$155:$DC$1048576,MATCH($A958,'Hoja de Trabajo para listado'!$CD$155:$CD$1048576,0),MATCH((CUADRO!K$5&amp;$E958),'Hoja de Trabajo para listado'!$CD$151:$DC$151,0)),0)</f>
        <v>0</v>
      </c>
      <c r="L958" s="243">
        <f ca="1">+IFERROR(INDEX('Hoja de Trabajo para listado'!$A$155:$Z$1048576,MATCH($A958,'Hoja de Trabajo para listado'!$A$155:$A$1048576,0),MATCH((CUADRO!L$5&amp;$E958),'Hoja de Trabajo para listado'!$A$151:$Z$151,0)),0)+IFERROR(INDEX('Hoja de Trabajo para listado'!$AB$155:$BA$1048576,MATCH($A958,'Hoja de Trabajo para listado'!$AB$155:$AB$1048576,0),MATCH((CUADRO!L$5&amp;$E958),'Hoja de Trabajo para listado'!$AB$151:$BA$151,0)),0)+IFERROR(INDEX('Hoja de Trabajo para listado'!$BC$155:$CB$1048576,MATCH($A958,'Hoja de Trabajo para listado'!$BC$155:$BC$1048576,0),MATCH((CUADRO!L$5&amp;$E958),'Hoja de Trabajo para listado'!$BC$151:$CB$151,0)),0)+IFERROR(INDEX('Hoja de Trabajo para listado'!$DE$153:$DG$274,MATCH($A958,'Hoja de Trabajo para listado'!$DE$153:$DE$1048576,0),MATCH((CUADRO!L$5&amp;$E958),'Hoja de Trabajo para listado'!$DE$151:$DG$151,0)),0)+IFERROR(INDEX('Hoja de Trabajo para listado'!$CD$155:$DC$1048576,MATCH($A958,'Hoja de Trabajo para listado'!$CD$155:$CD$1048576,0),MATCH((CUADRO!L$5&amp;$E958),'Hoja de Trabajo para listado'!$CD$151:$DC$151,0)),0)</f>
        <v>0</v>
      </c>
      <c r="M958" s="243">
        <f ca="1">+IFERROR(INDEX('Hoja de Trabajo para listado'!$A$155:$Z$1048576,MATCH($A958,'Hoja de Trabajo para listado'!$A$155:$A$1048576,0),MATCH((CUADRO!M$5&amp;$E958),'Hoja de Trabajo para listado'!$A$151:$Z$151,0)),0)+IFERROR(INDEX('Hoja de Trabajo para listado'!$AB$155:$BA$1048576,MATCH($A958,'Hoja de Trabajo para listado'!$AB$155:$AB$1048576,0),MATCH((CUADRO!M$5&amp;$E958),'Hoja de Trabajo para listado'!$AB$151:$BA$151,0)),0)+IFERROR(INDEX('Hoja de Trabajo para listado'!$BC$155:$CB$1048576,MATCH($A958,'Hoja de Trabajo para listado'!$BC$155:$BC$1048576,0),MATCH((CUADRO!M$5&amp;$E958),'Hoja de Trabajo para listado'!$BC$151:$CB$151,0)),0)+IFERROR(INDEX('Hoja de Trabajo para listado'!$DE$153:$DG$274,MATCH($A958,'Hoja de Trabajo para listado'!$DE$153:$DE$1048576,0),MATCH((CUADRO!M$5&amp;$E958),'Hoja de Trabajo para listado'!$DE$151:$DG$151,0)),0)+IFERROR(INDEX('Hoja de Trabajo para listado'!$CD$155:$DC$1048576,MATCH($A958,'Hoja de Trabajo para listado'!$CD$155:$CD$1048576,0),MATCH((CUADRO!M$5&amp;$E958),'Hoja de Trabajo para listado'!$CD$151:$DC$151,0)),0)</f>
        <v>0</v>
      </c>
      <c r="N958" s="243">
        <f ca="1">+IFERROR(INDEX('Hoja de Trabajo para listado'!$A$155:$Z$1048576,MATCH($A958,'Hoja de Trabajo para listado'!$A$155:$A$1048576,0),MATCH((CUADRO!N$5&amp;$E958),'Hoja de Trabajo para listado'!$A$151:$Z$151,0)),0)+IFERROR(INDEX('Hoja de Trabajo para listado'!$AB$155:$BA$1048576,MATCH($A958,'Hoja de Trabajo para listado'!$AB$155:$AB$1048576,0),MATCH((CUADRO!N$5&amp;$E958),'Hoja de Trabajo para listado'!$AB$151:$BA$151,0)),0)+IFERROR(INDEX('Hoja de Trabajo para listado'!$BC$155:$CB$1048576,MATCH($A958,'Hoja de Trabajo para listado'!$BC$155:$BC$1048576,0),MATCH((CUADRO!N$5&amp;$E958),'Hoja de Trabajo para listado'!$BC$151:$CB$151,0)),0)+IFERROR(INDEX('Hoja de Trabajo para listado'!$DE$153:$DG$274,MATCH($A958,'Hoja de Trabajo para listado'!$DE$153:$DE$1048576,0),MATCH((CUADRO!N$5&amp;$E958),'Hoja de Trabajo para listado'!$DE$151:$DG$151,0)),0)+IFERROR(INDEX('Hoja de Trabajo para listado'!$CD$155:$DC$1048576,MATCH($A958,'Hoja de Trabajo para listado'!$CD$155:$CD$1048576,0),MATCH((CUADRO!N$5&amp;$E958),'Hoja de Trabajo para listado'!$CD$151:$DC$151,0)),0)</f>
        <v>0</v>
      </c>
      <c r="O958" s="243">
        <f ca="1">+IFERROR(INDEX('Hoja de Trabajo para listado'!$A$155:$Z$1048576,MATCH($A958,'Hoja de Trabajo para listado'!$A$155:$A$1048576,0),MATCH((CUADRO!O$5&amp;$E958),'Hoja de Trabajo para listado'!$A$151:$Z$151,0)),0)+IFERROR(INDEX('Hoja de Trabajo para listado'!$AB$155:$BA$1048576,MATCH($A958,'Hoja de Trabajo para listado'!$AB$155:$AB$1048576,0),MATCH((CUADRO!O$5&amp;$E958),'Hoja de Trabajo para listado'!$AB$151:$BA$151,0)),0)+IFERROR(INDEX('Hoja de Trabajo para listado'!$BC$155:$CB$1048576,MATCH($A958,'Hoja de Trabajo para listado'!$BC$155:$BC$1048576,0),MATCH((CUADRO!O$5&amp;$E958),'Hoja de Trabajo para listado'!$BC$151:$CB$151,0)),0)+IFERROR(INDEX('Hoja de Trabajo para listado'!$DE$153:$DG$274,MATCH($A958,'Hoja de Trabajo para listado'!$DE$153:$DE$1048576,0),MATCH((CUADRO!O$5&amp;$E958),'Hoja de Trabajo para listado'!$DE$151:$DG$151,0)),0)+IFERROR(INDEX('Hoja de Trabajo para listado'!$CD$155:$DC$1048576,MATCH($A958,'Hoja de Trabajo para listado'!$CD$155:$CD$1048576,0),MATCH((CUADRO!O$5&amp;$E958),'Hoja de Trabajo para listado'!$CD$151:$DC$151,0)),0)</f>
        <v>0</v>
      </c>
      <c r="P958" s="243">
        <f ca="1">+IFERROR(INDEX('Hoja de Trabajo para listado'!$A$155:$Z$1048576,MATCH($A958,'Hoja de Trabajo para listado'!$A$155:$A$1048576,0),MATCH((CUADRO!P$5&amp;$E958),'Hoja de Trabajo para listado'!$A$151:$Z$151,0)),0)+IFERROR(INDEX('Hoja de Trabajo para listado'!$AB$155:$BA$1048576,MATCH($A958,'Hoja de Trabajo para listado'!$AB$155:$AB$1048576,0),MATCH((CUADRO!P$5&amp;$E958),'Hoja de Trabajo para listado'!$AB$151:$BA$151,0)),0)+IFERROR(INDEX('Hoja de Trabajo para listado'!$BC$155:$CB$1048576,MATCH($A958,'Hoja de Trabajo para listado'!$BC$155:$BC$1048576,0),MATCH((CUADRO!P$5&amp;$E958),'Hoja de Trabajo para listado'!$BC$151:$CB$151,0)),0)+IFERROR(INDEX('Hoja de Trabajo para listado'!$DE$153:$DG$274,MATCH($A958,'Hoja de Trabajo para listado'!$DE$153:$DE$1048576,0),MATCH((CUADRO!P$5&amp;$E958),'Hoja de Trabajo para listado'!$DE$151:$DG$151,0)),0)+IFERROR(INDEX('Hoja de Trabajo para listado'!$CD$155:$DC$1048576,MATCH($A958,'Hoja de Trabajo para listado'!$CD$155:$CD$1048576,0),MATCH((CUADRO!P$5&amp;$E958),'Hoja de Trabajo para listado'!$CD$151:$DC$151,0)),0)</f>
        <v>0</v>
      </c>
      <c r="Q958" s="243">
        <f ca="1">+IFERROR(INDEX('Hoja de Trabajo para listado'!$A$155:$Z$1048576,MATCH($A958,'Hoja de Trabajo para listado'!$A$155:$A$1048576,0),MATCH((CUADRO!Q$5&amp;$E958),'Hoja de Trabajo para listado'!$A$151:$Z$151,0)),0)+IFERROR(INDEX('Hoja de Trabajo para listado'!$AB$155:$BA$1048576,MATCH($A958,'Hoja de Trabajo para listado'!$AB$155:$AB$1048576,0),MATCH((CUADRO!Q$5&amp;$E958),'Hoja de Trabajo para listado'!$AB$151:$BA$151,0)),0)+IFERROR(INDEX('Hoja de Trabajo para listado'!$BC$155:$CB$1048576,MATCH($A958,'Hoja de Trabajo para listado'!$BC$155:$BC$1048576,0),MATCH((CUADRO!Q$5&amp;$E958),'Hoja de Trabajo para listado'!$BC$151:$CB$151,0)),0)+IFERROR(INDEX('Hoja de Trabajo para listado'!$DE$153:$DG$274,MATCH($A958,'Hoja de Trabajo para listado'!$DE$153:$DE$1048576,0),MATCH((CUADRO!Q$5&amp;$E958),'Hoja de Trabajo para listado'!$DE$151:$DG$151,0)),0)+IFERROR(INDEX('Hoja de Trabajo para listado'!$CD$155:$DC$1048576,MATCH($A958,'Hoja de Trabajo para listado'!$CD$155:$CD$1048576,0),MATCH((CUADRO!Q$5&amp;$E958),'Hoja de Trabajo para listado'!$CD$151:$DC$151,0)),0)</f>
        <v>0</v>
      </c>
      <c r="R958" s="243">
        <f t="shared" ca="1" si="31"/>
        <v>0</v>
      </c>
      <c r="S958" s="249"/>
      <c r="T958" s="243">
        <f ca="1">+T959</f>
        <v>0</v>
      </c>
      <c r="U958" s="242">
        <f t="shared" si="32"/>
        <v>1</v>
      </c>
      <c r="V958" s="333" t="str">
        <f>+VLOOKUP(A958,bd_lista!$A$3:$E$590,5,FALSE)</f>
        <v>Gobiernos Autonomos Municipales</v>
      </c>
      <c r="W958" s="383" t="str">
        <f>+V958</f>
        <v>Gobiernos Autonomos Municipales</v>
      </c>
      <c r="X958" s="242">
        <f>+VLOOKUP(A958,[3]Sheet1!$A$13:$D$744,4,FALSE)</f>
        <v>0</v>
      </c>
      <c r="Y958" s="242" t="e">
        <f>+VLOOKUP(X958,bd_lista!$A$3:$C$590,3,FALSE)</f>
        <v>#N/A</v>
      </c>
      <c r="Z958" s="294">
        <f>+X958</f>
        <v>0</v>
      </c>
      <c r="AA958" s="295" t="e">
        <f>+Y958</f>
        <v>#N/A</v>
      </c>
    </row>
    <row r="959" spans="1:27" customFormat="1" ht="15" hidden="1" customHeight="1">
      <c r="A959" s="32">
        <v>1712</v>
      </c>
      <c r="B959" s="389"/>
      <c r="C959" s="247" t="str">
        <f>+VLOOKUP(A959,bd_lista!$A$3:$C$590,3,FALSE)</f>
        <v>Gobierno Autónomo Municipal de Yapacaní</v>
      </c>
      <c r="D959" s="386"/>
      <c r="E959" s="244" t="s">
        <v>1305</v>
      </c>
      <c r="F959" s="245">
        <f ca="1">+IFERROR(INDEX('Hoja de Trabajo para listado'!$A$155:$Z$1048576,MATCH($A959,'Hoja de Trabajo para listado'!$A$155:$A$1048576,0),MATCH((CUADRO!F$5&amp;$E959),'Hoja de Trabajo para listado'!$A$151:$Z$151,0)),0)+IFERROR(INDEX('Hoja de Trabajo para listado'!$AB$155:$BA$1048576,MATCH($A959,'Hoja de Trabajo para listado'!$AB$155:$AB$1048576,0),MATCH((CUADRO!F$5&amp;$E959),'Hoja de Trabajo para listado'!$AB$151:$BA$151,0)),0)+IFERROR(INDEX('Hoja de Trabajo para listado'!$BC$155:$CB$1048576,MATCH($A959,'Hoja de Trabajo para listado'!$BC$155:$BC$1048576,0),MATCH((CUADRO!F$5&amp;$E959),'Hoja de Trabajo para listado'!$BC$151:$CB$151,0)),0)+IFERROR(INDEX('Hoja de Trabajo para listado'!$DE$153:$DG$274,MATCH($A959,'Hoja de Trabajo para listado'!$DE$153:$DE$1048576,0),MATCH((CUADRO!F$5&amp;$E959),'Hoja de Trabajo para listado'!$DE$151:$DG$151,0)),0)+IFERROR(INDEX('Hoja de Trabajo para listado'!$CD$155:$DC$1048576,MATCH($A959,'Hoja de Trabajo para listado'!$CD$155:$CD$1048576,0),MATCH((CUADRO!F$5&amp;$E959),'Hoja de Trabajo para listado'!$CD$151:$DC$151,0)),0)</f>
        <v>0</v>
      </c>
      <c r="G959" s="245">
        <f ca="1">+IFERROR(INDEX('Hoja de Trabajo para listado'!$A$155:$Z$1048576,MATCH($A959,'Hoja de Trabajo para listado'!$A$155:$A$1048576,0),MATCH((CUADRO!G$5&amp;$E959),'Hoja de Trabajo para listado'!$A$151:$Z$151,0)),0)+IFERROR(INDEX('Hoja de Trabajo para listado'!$AB$155:$BA$1048576,MATCH($A959,'Hoja de Trabajo para listado'!$AB$155:$AB$1048576,0),MATCH((CUADRO!G$5&amp;$E959),'Hoja de Trabajo para listado'!$AB$151:$BA$151,0)),0)+IFERROR(INDEX('Hoja de Trabajo para listado'!$BC$155:$CB$1048576,MATCH($A959,'Hoja de Trabajo para listado'!$BC$155:$BC$1048576,0),MATCH((CUADRO!G$5&amp;$E959),'Hoja de Trabajo para listado'!$BC$151:$CB$151,0)),0)+IFERROR(INDEX('Hoja de Trabajo para listado'!$DE$153:$DG$274,MATCH($A959,'Hoja de Trabajo para listado'!$DE$153:$DE$1048576,0),MATCH((CUADRO!G$5&amp;$E959),'Hoja de Trabajo para listado'!$DE$151:$DG$151,0)),0)+IFERROR(INDEX('Hoja de Trabajo para listado'!$CD$155:$DC$1048576,MATCH($A959,'Hoja de Trabajo para listado'!$CD$155:$CD$1048576,0),MATCH((CUADRO!G$5&amp;$E959),'Hoja de Trabajo para listado'!$CD$151:$DC$151,0)),0)</f>
        <v>0</v>
      </c>
      <c r="H959" s="245">
        <f ca="1">+IFERROR(INDEX('Hoja de Trabajo para listado'!$A$155:$Z$1048576,MATCH($A959,'Hoja de Trabajo para listado'!$A$155:$A$1048576,0),MATCH((CUADRO!H$5&amp;$E959),'Hoja de Trabajo para listado'!$A$151:$Z$151,0)),0)+IFERROR(INDEX('Hoja de Trabajo para listado'!$AB$155:$BA$1048576,MATCH($A959,'Hoja de Trabajo para listado'!$AB$155:$AB$1048576,0),MATCH((CUADRO!H$5&amp;$E959),'Hoja de Trabajo para listado'!$AB$151:$BA$151,0)),0)+IFERROR(INDEX('Hoja de Trabajo para listado'!$BC$155:$CB$1048576,MATCH($A959,'Hoja de Trabajo para listado'!$BC$155:$BC$1048576,0),MATCH((CUADRO!H$5&amp;$E959),'Hoja de Trabajo para listado'!$BC$151:$CB$151,0)),0)+IFERROR(INDEX('Hoja de Trabajo para listado'!$DE$153:$DG$274,MATCH($A959,'Hoja de Trabajo para listado'!$DE$153:$DE$1048576,0),MATCH((CUADRO!H$5&amp;$E959),'Hoja de Trabajo para listado'!$DE$151:$DG$151,0)),0)+IFERROR(INDEX('Hoja de Trabajo para listado'!$CD$155:$DC$1048576,MATCH($A959,'Hoja de Trabajo para listado'!$CD$155:$CD$1048576,0),MATCH((CUADRO!H$5&amp;$E959),'Hoja de Trabajo para listado'!$CD$151:$DC$151,0)),0)</f>
        <v>0</v>
      </c>
      <c r="I959" s="245">
        <f ca="1">+IFERROR(INDEX('Hoja de Trabajo para listado'!$A$155:$Z$1048576,MATCH($A959,'Hoja de Trabajo para listado'!$A$155:$A$1048576,0),MATCH((CUADRO!I$5&amp;$E959),'Hoja de Trabajo para listado'!$A$151:$Z$151,0)),0)+IFERROR(INDEX('Hoja de Trabajo para listado'!$AB$155:$BA$1048576,MATCH($A959,'Hoja de Trabajo para listado'!$AB$155:$AB$1048576,0),MATCH((CUADRO!I$5&amp;$E959),'Hoja de Trabajo para listado'!$AB$151:$BA$151,0)),0)+IFERROR(INDEX('Hoja de Trabajo para listado'!$BC$155:$CB$1048576,MATCH($A959,'Hoja de Trabajo para listado'!$BC$155:$BC$1048576,0),MATCH((CUADRO!I$5&amp;$E959),'Hoja de Trabajo para listado'!$BC$151:$CB$151,0)),0)+IFERROR(INDEX('Hoja de Trabajo para listado'!$DE$153:$DG$274,MATCH($A959,'Hoja de Trabajo para listado'!$DE$153:$DE$1048576,0),MATCH((CUADRO!I$5&amp;$E959),'Hoja de Trabajo para listado'!$DE$151:$DG$151,0)),0)+IFERROR(INDEX('Hoja de Trabajo para listado'!$CD$155:$DC$1048576,MATCH($A959,'Hoja de Trabajo para listado'!$CD$155:$CD$1048576,0),MATCH((CUADRO!I$5&amp;$E959),'Hoja de Trabajo para listado'!$CD$151:$DC$151,0)),0)</f>
        <v>0</v>
      </c>
      <c r="J959" s="245">
        <f ca="1">+IFERROR(INDEX('Hoja de Trabajo para listado'!$A$155:$Z$1048576,MATCH($A959,'Hoja de Trabajo para listado'!$A$155:$A$1048576,0),MATCH((CUADRO!J$5&amp;$E959),'Hoja de Trabajo para listado'!$A$151:$Z$151,0)),0)+IFERROR(INDEX('Hoja de Trabajo para listado'!$AB$155:$BA$1048576,MATCH($A959,'Hoja de Trabajo para listado'!$AB$155:$AB$1048576,0),MATCH((CUADRO!J$5&amp;$E959),'Hoja de Trabajo para listado'!$AB$151:$BA$151,0)),0)+IFERROR(INDEX('Hoja de Trabajo para listado'!$BC$155:$CB$1048576,MATCH($A959,'Hoja de Trabajo para listado'!$BC$155:$BC$1048576,0),MATCH((CUADRO!J$5&amp;$E959),'Hoja de Trabajo para listado'!$BC$151:$CB$151,0)),0)+IFERROR(INDEX('Hoja de Trabajo para listado'!$DE$153:$DG$274,MATCH($A959,'Hoja de Trabajo para listado'!$DE$153:$DE$1048576,0),MATCH((CUADRO!J$5&amp;$E959),'Hoja de Trabajo para listado'!$DE$151:$DG$151,0)),0)+IFERROR(INDEX('Hoja de Trabajo para listado'!$CD$155:$DC$1048576,MATCH($A959,'Hoja de Trabajo para listado'!$CD$155:$CD$1048576,0),MATCH((CUADRO!J$5&amp;$E959),'Hoja de Trabajo para listado'!$CD$151:$DC$151,0)),0)</f>
        <v>0</v>
      </c>
      <c r="K959" s="245">
        <f ca="1">+IFERROR(INDEX('Hoja de Trabajo para listado'!$A$155:$Z$1048576,MATCH($A959,'Hoja de Trabajo para listado'!$A$155:$A$1048576,0),MATCH((CUADRO!K$5&amp;$E959),'Hoja de Trabajo para listado'!$A$151:$Z$151,0)),0)+IFERROR(INDEX('Hoja de Trabajo para listado'!$AB$155:$BA$1048576,MATCH($A959,'Hoja de Trabajo para listado'!$AB$155:$AB$1048576,0),MATCH((CUADRO!K$5&amp;$E959),'Hoja de Trabajo para listado'!$AB$151:$BA$151,0)),0)+IFERROR(INDEX('Hoja de Trabajo para listado'!$BC$155:$CB$1048576,MATCH($A959,'Hoja de Trabajo para listado'!$BC$155:$BC$1048576,0),MATCH((CUADRO!K$5&amp;$E959),'Hoja de Trabajo para listado'!$BC$151:$CB$151,0)),0)+IFERROR(INDEX('Hoja de Trabajo para listado'!$DE$153:$DG$274,MATCH($A959,'Hoja de Trabajo para listado'!$DE$153:$DE$1048576,0),MATCH((CUADRO!K$5&amp;$E959),'Hoja de Trabajo para listado'!$DE$151:$DG$151,0)),0)+IFERROR(INDEX('Hoja de Trabajo para listado'!$CD$155:$DC$1048576,MATCH($A959,'Hoja de Trabajo para listado'!$CD$155:$CD$1048576,0),MATCH((CUADRO!K$5&amp;$E959),'Hoja de Trabajo para listado'!$CD$151:$DC$151,0)),0)</f>
        <v>0</v>
      </c>
      <c r="L959" s="245">
        <f ca="1">+IFERROR(INDEX('Hoja de Trabajo para listado'!$A$155:$Z$1048576,MATCH($A959,'Hoja de Trabajo para listado'!$A$155:$A$1048576,0),MATCH((CUADRO!L$5&amp;$E959),'Hoja de Trabajo para listado'!$A$151:$Z$151,0)),0)+IFERROR(INDEX('Hoja de Trabajo para listado'!$AB$155:$BA$1048576,MATCH($A959,'Hoja de Trabajo para listado'!$AB$155:$AB$1048576,0),MATCH((CUADRO!L$5&amp;$E959),'Hoja de Trabajo para listado'!$AB$151:$BA$151,0)),0)+IFERROR(INDEX('Hoja de Trabajo para listado'!$BC$155:$CB$1048576,MATCH($A959,'Hoja de Trabajo para listado'!$BC$155:$BC$1048576,0),MATCH((CUADRO!L$5&amp;$E959),'Hoja de Trabajo para listado'!$BC$151:$CB$151,0)),0)+IFERROR(INDEX('Hoja de Trabajo para listado'!$DE$153:$DG$274,MATCH($A959,'Hoja de Trabajo para listado'!$DE$153:$DE$1048576,0),MATCH((CUADRO!L$5&amp;$E959),'Hoja de Trabajo para listado'!$DE$151:$DG$151,0)),0)+IFERROR(INDEX('Hoja de Trabajo para listado'!$CD$155:$DC$1048576,MATCH($A959,'Hoja de Trabajo para listado'!$CD$155:$CD$1048576,0),MATCH((CUADRO!L$5&amp;$E959),'Hoja de Trabajo para listado'!$CD$151:$DC$151,0)),0)</f>
        <v>0</v>
      </c>
      <c r="M959" s="245">
        <f ca="1">+IFERROR(INDEX('Hoja de Trabajo para listado'!$A$155:$Z$1048576,MATCH($A959,'Hoja de Trabajo para listado'!$A$155:$A$1048576,0),MATCH((CUADRO!M$5&amp;$E959),'Hoja de Trabajo para listado'!$A$151:$Z$151,0)),0)+IFERROR(INDEX('Hoja de Trabajo para listado'!$AB$155:$BA$1048576,MATCH($A959,'Hoja de Trabajo para listado'!$AB$155:$AB$1048576,0),MATCH((CUADRO!M$5&amp;$E959),'Hoja de Trabajo para listado'!$AB$151:$BA$151,0)),0)+IFERROR(INDEX('Hoja de Trabajo para listado'!$BC$155:$CB$1048576,MATCH($A959,'Hoja de Trabajo para listado'!$BC$155:$BC$1048576,0),MATCH((CUADRO!M$5&amp;$E959),'Hoja de Trabajo para listado'!$BC$151:$CB$151,0)),0)+IFERROR(INDEX('Hoja de Trabajo para listado'!$DE$153:$DG$274,MATCH($A959,'Hoja de Trabajo para listado'!$DE$153:$DE$1048576,0),MATCH((CUADRO!M$5&amp;$E959),'Hoja de Trabajo para listado'!$DE$151:$DG$151,0)),0)+IFERROR(INDEX('Hoja de Trabajo para listado'!$CD$155:$DC$1048576,MATCH($A959,'Hoja de Trabajo para listado'!$CD$155:$CD$1048576,0),MATCH((CUADRO!M$5&amp;$E959),'Hoja de Trabajo para listado'!$CD$151:$DC$151,0)),0)</f>
        <v>0</v>
      </c>
      <c r="N959" s="245">
        <f ca="1">+IFERROR(INDEX('Hoja de Trabajo para listado'!$A$155:$Z$1048576,MATCH($A959,'Hoja de Trabajo para listado'!$A$155:$A$1048576,0),MATCH((CUADRO!N$5&amp;$E959),'Hoja de Trabajo para listado'!$A$151:$Z$151,0)),0)+IFERROR(INDEX('Hoja de Trabajo para listado'!$AB$155:$BA$1048576,MATCH($A959,'Hoja de Trabajo para listado'!$AB$155:$AB$1048576,0),MATCH((CUADRO!N$5&amp;$E959),'Hoja de Trabajo para listado'!$AB$151:$BA$151,0)),0)+IFERROR(INDEX('Hoja de Trabajo para listado'!$BC$155:$CB$1048576,MATCH($A959,'Hoja de Trabajo para listado'!$BC$155:$BC$1048576,0),MATCH((CUADRO!N$5&amp;$E959),'Hoja de Trabajo para listado'!$BC$151:$CB$151,0)),0)+IFERROR(INDEX('Hoja de Trabajo para listado'!$DE$153:$DG$274,MATCH($A959,'Hoja de Trabajo para listado'!$DE$153:$DE$1048576,0),MATCH((CUADRO!N$5&amp;$E959),'Hoja de Trabajo para listado'!$DE$151:$DG$151,0)),0)+IFERROR(INDEX('Hoja de Trabajo para listado'!$CD$155:$DC$1048576,MATCH($A959,'Hoja de Trabajo para listado'!$CD$155:$CD$1048576,0),MATCH((CUADRO!N$5&amp;$E959),'Hoja de Trabajo para listado'!$CD$151:$DC$151,0)),0)</f>
        <v>0</v>
      </c>
      <c r="O959" s="245">
        <f ca="1">+IFERROR(INDEX('Hoja de Trabajo para listado'!$A$155:$Z$1048576,MATCH($A959,'Hoja de Trabajo para listado'!$A$155:$A$1048576,0),MATCH((CUADRO!O$5&amp;$E959),'Hoja de Trabajo para listado'!$A$151:$Z$151,0)),0)+IFERROR(INDEX('Hoja de Trabajo para listado'!$AB$155:$BA$1048576,MATCH($A959,'Hoja de Trabajo para listado'!$AB$155:$AB$1048576,0),MATCH((CUADRO!O$5&amp;$E959),'Hoja de Trabajo para listado'!$AB$151:$BA$151,0)),0)+IFERROR(INDEX('Hoja de Trabajo para listado'!$BC$155:$CB$1048576,MATCH($A959,'Hoja de Trabajo para listado'!$BC$155:$BC$1048576,0),MATCH((CUADRO!O$5&amp;$E959),'Hoja de Trabajo para listado'!$BC$151:$CB$151,0)),0)+IFERROR(INDEX('Hoja de Trabajo para listado'!$DE$153:$DG$274,MATCH($A959,'Hoja de Trabajo para listado'!$DE$153:$DE$1048576,0),MATCH((CUADRO!O$5&amp;$E959),'Hoja de Trabajo para listado'!$DE$151:$DG$151,0)),0)+IFERROR(INDEX('Hoja de Trabajo para listado'!$CD$155:$DC$1048576,MATCH($A959,'Hoja de Trabajo para listado'!$CD$155:$CD$1048576,0),MATCH((CUADRO!O$5&amp;$E959),'Hoja de Trabajo para listado'!$CD$151:$DC$151,0)),0)</f>
        <v>0</v>
      </c>
      <c r="P959" s="245">
        <f ca="1">+IFERROR(INDEX('Hoja de Trabajo para listado'!$A$155:$Z$1048576,MATCH($A959,'Hoja de Trabajo para listado'!$A$155:$A$1048576,0),MATCH((CUADRO!P$5&amp;$E959),'Hoja de Trabajo para listado'!$A$151:$Z$151,0)),0)+IFERROR(INDEX('Hoja de Trabajo para listado'!$AB$155:$BA$1048576,MATCH($A959,'Hoja de Trabajo para listado'!$AB$155:$AB$1048576,0),MATCH((CUADRO!P$5&amp;$E959),'Hoja de Trabajo para listado'!$AB$151:$BA$151,0)),0)+IFERROR(INDEX('Hoja de Trabajo para listado'!$BC$155:$CB$1048576,MATCH($A959,'Hoja de Trabajo para listado'!$BC$155:$BC$1048576,0),MATCH((CUADRO!P$5&amp;$E959),'Hoja de Trabajo para listado'!$BC$151:$CB$151,0)),0)+IFERROR(INDEX('Hoja de Trabajo para listado'!$DE$153:$DG$274,MATCH($A959,'Hoja de Trabajo para listado'!$DE$153:$DE$1048576,0),MATCH((CUADRO!P$5&amp;$E959),'Hoja de Trabajo para listado'!$DE$151:$DG$151,0)),0)+IFERROR(INDEX('Hoja de Trabajo para listado'!$CD$155:$DC$1048576,MATCH($A959,'Hoja de Trabajo para listado'!$CD$155:$CD$1048576,0),MATCH((CUADRO!P$5&amp;$E959),'Hoja de Trabajo para listado'!$CD$151:$DC$151,0)),0)</f>
        <v>0</v>
      </c>
      <c r="Q959" s="245">
        <f ca="1">+IFERROR(INDEX('Hoja de Trabajo para listado'!$A$155:$Z$1048576,MATCH($A959,'Hoja de Trabajo para listado'!$A$155:$A$1048576,0),MATCH((CUADRO!Q$5&amp;$E959),'Hoja de Trabajo para listado'!$A$151:$Z$151,0)),0)+IFERROR(INDEX('Hoja de Trabajo para listado'!$AB$155:$BA$1048576,MATCH($A959,'Hoja de Trabajo para listado'!$AB$155:$AB$1048576,0),MATCH((CUADRO!Q$5&amp;$E959),'Hoja de Trabajo para listado'!$AB$151:$BA$151,0)),0)+IFERROR(INDEX('Hoja de Trabajo para listado'!$BC$155:$CB$1048576,MATCH($A959,'Hoja de Trabajo para listado'!$BC$155:$BC$1048576,0),MATCH((CUADRO!Q$5&amp;$E959),'Hoja de Trabajo para listado'!$BC$151:$CB$151,0)),0)+IFERROR(INDEX('Hoja de Trabajo para listado'!$DE$153:$DG$274,MATCH($A959,'Hoja de Trabajo para listado'!$DE$153:$DE$1048576,0),MATCH((CUADRO!Q$5&amp;$E959),'Hoja de Trabajo para listado'!$DE$151:$DG$151,0)),0)+IFERROR(INDEX('Hoja de Trabajo para listado'!$CD$155:$DC$1048576,MATCH($A959,'Hoja de Trabajo para listado'!$CD$155:$CD$1048576,0),MATCH((CUADRO!Q$5&amp;$E959),'Hoja de Trabajo para listado'!$CD$151:$DC$151,0)),0)</f>
        <v>0</v>
      </c>
      <c r="R959" s="245">
        <f t="shared" ca="1" si="31"/>
        <v>0</v>
      </c>
      <c r="S959" s="259">
        <f ca="1">+R958+R959</f>
        <v>0</v>
      </c>
      <c r="T959" s="245">
        <f ca="1">+S959</f>
        <v>0</v>
      </c>
      <c r="U959" s="244">
        <f t="shared" si="32"/>
        <v>2</v>
      </c>
      <c r="V959" s="333" t="str">
        <f>+VLOOKUP(A959,bd_lista!$A$3:$E$590,5,FALSE)</f>
        <v>Gobiernos Autonomos Municipales</v>
      </c>
      <c r="W959" s="384"/>
      <c r="X959" s="242">
        <f>+VLOOKUP(A959,[3]Sheet1!$A$13:$D$744,4,FALSE)</f>
        <v>0</v>
      </c>
      <c r="Y959" s="242" t="e">
        <f>+VLOOKUP(X959,bd_lista!$A$3:$C$590,3,FALSE)</f>
        <v>#N/A</v>
      </c>
      <c r="Z959" s="292"/>
      <c r="AA959" s="293"/>
    </row>
    <row r="960" spans="1:27" customFormat="1" ht="15" hidden="1" customHeight="1">
      <c r="A960" s="32">
        <v>1713</v>
      </c>
      <c r="B960" s="388">
        <f>+A960</f>
        <v>1713</v>
      </c>
      <c r="C960" s="247" t="str">
        <f>+VLOOKUP(A960,bd_lista!$A$3:$C$590,3,FALSE)</f>
        <v>Gobierno Autónomo Municipal de San José</v>
      </c>
      <c r="D960" s="385" t="str">
        <f>+C960</f>
        <v>Gobierno Autónomo Municipal de San José</v>
      </c>
      <c r="E960" s="242" t="s">
        <v>1304</v>
      </c>
      <c r="F960" s="243">
        <f ca="1">+IFERROR(INDEX('Hoja de Trabajo para listado'!$A$155:$Z$1048576,MATCH($A960,'Hoja de Trabajo para listado'!$A$155:$A$1048576,0),MATCH((CUADRO!F$5&amp;$E960),'Hoja de Trabajo para listado'!$A$151:$Z$151,0)),0)+IFERROR(INDEX('Hoja de Trabajo para listado'!$AB$155:$BA$1048576,MATCH($A960,'Hoja de Trabajo para listado'!$AB$155:$AB$1048576,0),MATCH((CUADRO!F$5&amp;$E960),'Hoja de Trabajo para listado'!$AB$151:$BA$151,0)),0)+IFERROR(INDEX('Hoja de Trabajo para listado'!$BC$155:$CB$1048576,MATCH($A960,'Hoja de Trabajo para listado'!$BC$155:$BC$1048576,0),MATCH((CUADRO!F$5&amp;$E960),'Hoja de Trabajo para listado'!$BC$151:$CB$151,0)),0)+IFERROR(INDEX('Hoja de Trabajo para listado'!$DE$153:$DG$274,MATCH($A960,'Hoja de Trabajo para listado'!$DE$153:$DE$1048576,0),MATCH((CUADRO!F$5&amp;$E960),'Hoja de Trabajo para listado'!$DE$151:$DG$151,0)),0)+IFERROR(INDEX('Hoja de Trabajo para listado'!$CD$155:$DC$1048576,MATCH($A960,'Hoja de Trabajo para listado'!$CD$155:$CD$1048576,0),MATCH((CUADRO!F$5&amp;$E960),'Hoja de Trabajo para listado'!$CD$151:$DC$151,0)),0)</f>
        <v>0</v>
      </c>
      <c r="G960" s="243">
        <f ca="1">+IFERROR(INDEX('Hoja de Trabajo para listado'!$A$155:$Z$1048576,MATCH($A960,'Hoja de Trabajo para listado'!$A$155:$A$1048576,0),MATCH((CUADRO!G$5&amp;$E960),'Hoja de Trabajo para listado'!$A$151:$Z$151,0)),0)+IFERROR(INDEX('Hoja de Trabajo para listado'!$AB$155:$BA$1048576,MATCH($A960,'Hoja de Trabajo para listado'!$AB$155:$AB$1048576,0),MATCH((CUADRO!G$5&amp;$E960),'Hoja de Trabajo para listado'!$AB$151:$BA$151,0)),0)+IFERROR(INDEX('Hoja de Trabajo para listado'!$BC$155:$CB$1048576,MATCH($A960,'Hoja de Trabajo para listado'!$BC$155:$BC$1048576,0),MATCH((CUADRO!G$5&amp;$E960),'Hoja de Trabajo para listado'!$BC$151:$CB$151,0)),0)+IFERROR(INDEX('Hoja de Trabajo para listado'!$DE$153:$DG$274,MATCH($A960,'Hoja de Trabajo para listado'!$DE$153:$DE$1048576,0),MATCH((CUADRO!G$5&amp;$E960),'Hoja de Trabajo para listado'!$DE$151:$DG$151,0)),0)+IFERROR(INDEX('Hoja de Trabajo para listado'!$CD$155:$DC$1048576,MATCH($A960,'Hoja de Trabajo para listado'!$CD$155:$CD$1048576,0),MATCH((CUADRO!G$5&amp;$E960),'Hoja de Trabajo para listado'!$CD$151:$DC$151,0)),0)</f>
        <v>0</v>
      </c>
      <c r="H960" s="243">
        <f ca="1">+IFERROR(INDEX('Hoja de Trabajo para listado'!$A$155:$Z$1048576,MATCH($A960,'Hoja de Trabajo para listado'!$A$155:$A$1048576,0),MATCH((CUADRO!H$5&amp;$E960),'Hoja de Trabajo para listado'!$A$151:$Z$151,0)),0)+IFERROR(INDEX('Hoja de Trabajo para listado'!$AB$155:$BA$1048576,MATCH($A960,'Hoja de Trabajo para listado'!$AB$155:$AB$1048576,0),MATCH((CUADRO!H$5&amp;$E960),'Hoja de Trabajo para listado'!$AB$151:$BA$151,0)),0)+IFERROR(INDEX('Hoja de Trabajo para listado'!$BC$155:$CB$1048576,MATCH($A960,'Hoja de Trabajo para listado'!$BC$155:$BC$1048576,0),MATCH((CUADRO!H$5&amp;$E960),'Hoja de Trabajo para listado'!$BC$151:$CB$151,0)),0)+IFERROR(INDEX('Hoja de Trabajo para listado'!$DE$153:$DG$274,MATCH($A960,'Hoja de Trabajo para listado'!$DE$153:$DE$1048576,0),MATCH((CUADRO!H$5&amp;$E960),'Hoja de Trabajo para listado'!$DE$151:$DG$151,0)),0)+IFERROR(INDEX('Hoja de Trabajo para listado'!$CD$155:$DC$1048576,MATCH($A960,'Hoja de Trabajo para listado'!$CD$155:$CD$1048576,0),MATCH((CUADRO!H$5&amp;$E960),'Hoja de Trabajo para listado'!$CD$151:$DC$151,0)),0)</f>
        <v>0</v>
      </c>
      <c r="I960" s="243">
        <f ca="1">+IFERROR(INDEX('Hoja de Trabajo para listado'!$A$155:$Z$1048576,MATCH($A960,'Hoja de Trabajo para listado'!$A$155:$A$1048576,0),MATCH((CUADRO!I$5&amp;$E960),'Hoja de Trabajo para listado'!$A$151:$Z$151,0)),0)+IFERROR(INDEX('Hoja de Trabajo para listado'!$AB$155:$BA$1048576,MATCH($A960,'Hoja de Trabajo para listado'!$AB$155:$AB$1048576,0),MATCH((CUADRO!I$5&amp;$E960),'Hoja de Trabajo para listado'!$AB$151:$BA$151,0)),0)+IFERROR(INDEX('Hoja de Trabajo para listado'!$BC$155:$CB$1048576,MATCH($A960,'Hoja de Trabajo para listado'!$BC$155:$BC$1048576,0),MATCH((CUADRO!I$5&amp;$E960),'Hoja de Trabajo para listado'!$BC$151:$CB$151,0)),0)+IFERROR(INDEX('Hoja de Trabajo para listado'!$DE$153:$DG$274,MATCH($A960,'Hoja de Trabajo para listado'!$DE$153:$DE$1048576,0),MATCH((CUADRO!I$5&amp;$E960),'Hoja de Trabajo para listado'!$DE$151:$DG$151,0)),0)+IFERROR(INDEX('Hoja de Trabajo para listado'!$CD$155:$DC$1048576,MATCH($A960,'Hoja de Trabajo para listado'!$CD$155:$CD$1048576,0),MATCH((CUADRO!I$5&amp;$E960),'Hoja de Trabajo para listado'!$CD$151:$DC$151,0)),0)</f>
        <v>0</v>
      </c>
      <c r="J960" s="243">
        <f ca="1">+IFERROR(INDEX('Hoja de Trabajo para listado'!$A$155:$Z$1048576,MATCH($A960,'Hoja de Trabajo para listado'!$A$155:$A$1048576,0),MATCH((CUADRO!J$5&amp;$E960),'Hoja de Trabajo para listado'!$A$151:$Z$151,0)),0)+IFERROR(INDEX('Hoja de Trabajo para listado'!$AB$155:$BA$1048576,MATCH($A960,'Hoja de Trabajo para listado'!$AB$155:$AB$1048576,0),MATCH((CUADRO!J$5&amp;$E960),'Hoja de Trabajo para listado'!$AB$151:$BA$151,0)),0)+IFERROR(INDEX('Hoja de Trabajo para listado'!$BC$155:$CB$1048576,MATCH($A960,'Hoja de Trabajo para listado'!$BC$155:$BC$1048576,0),MATCH((CUADRO!J$5&amp;$E960),'Hoja de Trabajo para listado'!$BC$151:$CB$151,0)),0)+IFERROR(INDEX('Hoja de Trabajo para listado'!$DE$153:$DG$274,MATCH($A960,'Hoja de Trabajo para listado'!$DE$153:$DE$1048576,0),MATCH((CUADRO!J$5&amp;$E960),'Hoja de Trabajo para listado'!$DE$151:$DG$151,0)),0)+IFERROR(INDEX('Hoja de Trabajo para listado'!$CD$155:$DC$1048576,MATCH($A960,'Hoja de Trabajo para listado'!$CD$155:$CD$1048576,0),MATCH((CUADRO!J$5&amp;$E960),'Hoja de Trabajo para listado'!$CD$151:$DC$151,0)),0)</f>
        <v>0</v>
      </c>
      <c r="K960" s="243">
        <f ca="1">+IFERROR(INDEX('Hoja de Trabajo para listado'!$A$155:$Z$1048576,MATCH($A960,'Hoja de Trabajo para listado'!$A$155:$A$1048576,0),MATCH((CUADRO!K$5&amp;$E960),'Hoja de Trabajo para listado'!$A$151:$Z$151,0)),0)+IFERROR(INDEX('Hoja de Trabajo para listado'!$AB$155:$BA$1048576,MATCH($A960,'Hoja de Trabajo para listado'!$AB$155:$AB$1048576,0),MATCH((CUADRO!K$5&amp;$E960),'Hoja de Trabajo para listado'!$AB$151:$BA$151,0)),0)+IFERROR(INDEX('Hoja de Trabajo para listado'!$BC$155:$CB$1048576,MATCH($A960,'Hoja de Trabajo para listado'!$BC$155:$BC$1048576,0),MATCH((CUADRO!K$5&amp;$E960),'Hoja de Trabajo para listado'!$BC$151:$CB$151,0)),0)+IFERROR(INDEX('Hoja de Trabajo para listado'!$DE$153:$DG$274,MATCH($A960,'Hoja de Trabajo para listado'!$DE$153:$DE$1048576,0),MATCH((CUADRO!K$5&amp;$E960),'Hoja de Trabajo para listado'!$DE$151:$DG$151,0)),0)+IFERROR(INDEX('Hoja de Trabajo para listado'!$CD$155:$DC$1048576,MATCH($A960,'Hoja de Trabajo para listado'!$CD$155:$CD$1048576,0),MATCH((CUADRO!K$5&amp;$E960),'Hoja de Trabajo para listado'!$CD$151:$DC$151,0)),0)</f>
        <v>0</v>
      </c>
      <c r="L960" s="243">
        <f ca="1">+IFERROR(INDEX('Hoja de Trabajo para listado'!$A$155:$Z$1048576,MATCH($A960,'Hoja de Trabajo para listado'!$A$155:$A$1048576,0),MATCH((CUADRO!L$5&amp;$E960),'Hoja de Trabajo para listado'!$A$151:$Z$151,0)),0)+IFERROR(INDEX('Hoja de Trabajo para listado'!$AB$155:$BA$1048576,MATCH($A960,'Hoja de Trabajo para listado'!$AB$155:$AB$1048576,0),MATCH((CUADRO!L$5&amp;$E960),'Hoja de Trabajo para listado'!$AB$151:$BA$151,0)),0)+IFERROR(INDEX('Hoja de Trabajo para listado'!$BC$155:$CB$1048576,MATCH($A960,'Hoja de Trabajo para listado'!$BC$155:$BC$1048576,0),MATCH((CUADRO!L$5&amp;$E960),'Hoja de Trabajo para listado'!$BC$151:$CB$151,0)),0)+IFERROR(INDEX('Hoja de Trabajo para listado'!$DE$153:$DG$274,MATCH($A960,'Hoja de Trabajo para listado'!$DE$153:$DE$1048576,0),MATCH((CUADRO!L$5&amp;$E960),'Hoja de Trabajo para listado'!$DE$151:$DG$151,0)),0)+IFERROR(INDEX('Hoja de Trabajo para listado'!$CD$155:$DC$1048576,MATCH($A960,'Hoja de Trabajo para listado'!$CD$155:$CD$1048576,0),MATCH((CUADRO!L$5&amp;$E960),'Hoja de Trabajo para listado'!$CD$151:$DC$151,0)),0)</f>
        <v>0</v>
      </c>
      <c r="M960" s="243">
        <f ca="1">+IFERROR(INDEX('Hoja de Trabajo para listado'!$A$155:$Z$1048576,MATCH($A960,'Hoja de Trabajo para listado'!$A$155:$A$1048576,0),MATCH((CUADRO!M$5&amp;$E960),'Hoja de Trabajo para listado'!$A$151:$Z$151,0)),0)+IFERROR(INDEX('Hoja de Trabajo para listado'!$AB$155:$BA$1048576,MATCH($A960,'Hoja de Trabajo para listado'!$AB$155:$AB$1048576,0),MATCH((CUADRO!M$5&amp;$E960),'Hoja de Trabajo para listado'!$AB$151:$BA$151,0)),0)+IFERROR(INDEX('Hoja de Trabajo para listado'!$BC$155:$CB$1048576,MATCH($A960,'Hoja de Trabajo para listado'!$BC$155:$BC$1048576,0),MATCH((CUADRO!M$5&amp;$E960),'Hoja de Trabajo para listado'!$BC$151:$CB$151,0)),0)+IFERROR(INDEX('Hoja de Trabajo para listado'!$DE$153:$DG$274,MATCH($A960,'Hoja de Trabajo para listado'!$DE$153:$DE$1048576,0),MATCH((CUADRO!M$5&amp;$E960),'Hoja de Trabajo para listado'!$DE$151:$DG$151,0)),0)+IFERROR(INDEX('Hoja de Trabajo para listado'!$CD$155:$DC$1048576,MATCH($A960,'Hoja de Trabajo para listado'!$CD$155:$CD$1048576,0),MATCH((CUADRO!M$5&amp;$E960),'Hoja de Trabajo para listado'!$CD$151:$DC$151,0)),0)</f>
        <v>0</v>
      </c>
      <c r="N960" s="243">
        <f ca="1">+IFERROR(INDEX('Hoja de Trabajo para listado'!$A$155:$Z$1048576,MATCH($A960,'Hoja de Trabajo para listado'!$A$155:$A$1048576,0),MATCH((CUADRO!N$5&amp;$E960),'Hoja de Trabajo para listado'!$A$151:$Z$151,0)),0)+IFERROR(INDEX('Hoja de Trabajo para listado'!$AB$155:$BA$1048576,MATCH($A960,'Hoja de Trabajo para listado'!$AB$155:$AB$1048576,0),MATCH((CUADRO!N$5&amp;$E960),'Hoja de Trabajo para listado'!$AB$151:$BA$151,0)),0)+IFERROR(INDEX('Hoja de Trabajo para listado'!$BC$155:$CB$1048576,MATCH($A960,'Hoja de Trabajo para listado'!$BC$155:$BC$1048576,0),MATCH((CUADRO!N$5&amp;$E960),'Hoja de Trabajo para listado'!$BC$151:$CB$151,0)),0)+IFERROR(INDEX('Hoja de Trabajo para listado'!$DE$153:$DG$274,MATCH($A960,'Hoja de Trabajo para listado'!$DE$153:$DE$1048576,0),MATCH((CUADRO!N$5&amp;$E960),'Hoja de Trabajo para listado'!$DE$151:$DG$151,0)),0)+IFERROR(INDEX('Hoja de Trabajo para listado'!$CD$155:$DC$1048576,MATCH($A960,'Hoja de Trabajo para listado'!$CD$155:$CD$1048576,0),MATCH((CUADRO!N$5&amp;$E960),'Hoja de Trabajo para listado'!$CD$151:$DC$151,0)),0)</f>
        <v>0</v>
      </c>
      <c r="O960" s="243">
        <f ca="1">+IFERROR(INDEX('Hoja de Trabajo para listado'!$A$155:$Z$1048576,MATCH($A960,'Hoja de Trabajo para listado'!$A$155:$A$1048576,0),MATCH((CUADRO!O$5&amp;$E960),'Hoja de Trabajo para listado'!$A$151:$Z$151,0)),0)+IFERROR(INDEX('Hoja de Trabajo para listado'!$AB$155:$BA$1048576,MATCH($A960,'Hoja de Trabajo para listado'!$AB$155:$AB$1048576,0),MATCH((CUADRO!O$5&amp;$E960),'Hoja de Trabajo para listado'!$AB$151:$BA$151,0)),0)+IFERROR(INDEX('Hoja de Trabajo para listado'!$BC$155:$CB$1048576,MATCH($A960,'Hoja de Trabajo para listado'!$BC$155:$BC$1048576,0),MATCH((CUADRO!O$5&amp;$E960),'Hoja de Trabajo para listado'!$BC$151:$CB$151,0)),0)+IFERROR(INDEX('Hoja de Trabajo para listado'!$DE$153:$DG$274,MATCH($A960,'Hoja de Trabajo para listado'!$DE$153:$DE$1048576,0),MATCH((CUADRO!O$5&amp;$E960),'Hoja de Trabajo para listado'!$DE$151:$DG$151,0)),0)+IFERROR(INDEX('Hoja de Trabajo para listado'!$CD$155:$DC$1048576,MATCH($A960,'Hoja de Trabajo para listado'!$CD$155:$CD$1048576,0),MATCH((CUADRO!O$5&amp;$E960),'Hoja de Trabajo para listado'!$CD$151:$DC$151,0)),0)</f>
        <v>0</v>
      </c>
      <c r="P960" s="243">
        <f ca="1">+IFERROR(INDEX('Hoja de Trabajo para listado'!$A$155:$Z$1048576,MATCH($A960,'Hoja de Trabajo para listado'!$A$155:$A$1048576,0),MATCH((CUADRO!P$5&amp;$E960),'Hoja de Trabajo para listado'!$A$151:$Z$151,0)),0)+IFERROR(INDEX('Hoja de Trabajo para listado'!$AB$155:$BA$1048576,MATCH($A960,'Hoja de Trabajo para listado'!$AB$155:$AB$1048576,0),MATCH((CUADRO!P$5&amp;$E960),'Hoja de Trabajo para listado'!$AB$151:$BA$151,0)),0)+IFERROR(INDEX('Hoja de Trabajo para listado'!$BC$155:$CB$1048576,MATCH($A960,'Hoja de Trabajo para listado'!$BC$155:$BC$1048576,0),MATCH((CUADRO!P$5&amp;$E960),'Hoja de Trabajo para listado'!$BC$151:$CB$151,0)),0)+IFERROR(INDEX('Hoja de Trabajo para listado'!$DE$153:$DG$274,MATCH($A960,'Hoja de Trabajo para listado'!$DE$153:$DE$1048576,0),MATCH((CUADRO!P$5&amp;$E960),'Hoja de Trabajo para listado'!$DE$151:$DG$151,0)),0)+IFERROR(INDEX('Hoja de Trabajo para listado'!$CD$155:$DC$1048576,MATCH($A960,'Hoja de Trabajo para listado'!$CD$155:$CD$1048576,0),MATCH((CUADRO!P$5&amp;$E960),'Hoja de Trabajo para listado'!$CD$151:$DC$151,0)),0)</f>
        <v>0</v>
      </c>
      <c r="Q960" s="243">
        <f ca="1">+IFERROR(INDEX('Hoja de Trabajo para listado'!$A$155:$Z$1048576,MATCH($A960,'Hoja de Trabajo para listado'!$A$155:$A$1048576,0),MATCH((CUADRO!Q$5&amp;$E960),'Hoja de Trabajo para listado'!$A$151:$Z$151,0)),0)+IFERROR(INDEX('Hoja de Trabajo para listado'!$AB$155:$BA$1048576,MATCH($A960,'Hoja de Trabajo para listado'!$AB$155:$AB$1048576,0),MATCH((CUADRO!Q$5&amp;$E960),'Hoja de Trabajo para listado'!$AB$151:$BA$151,0)),0)+IFERROR(INDEX('Hoja de Trabajo para listado'!$BC$155:$CB$1048576,MATCH($A960,'Hoja de Trabajo para listado'!$BC$155:$BC$1048576,0),MATCH((CUADRO!Q$5&amp;$E960),'Hoja de Trabajo para listado'!$BC$151:$CB$151,0)),0)+IFERROR(INDEX('Hoja de Trabajo para listado'!$DE$153:$DG$274,MATCH($A960,'Hoja de Trabajo para listado'!$DE$153:$DE$1048576,0),MATCH((CUADRO!Q$5&amp;$E960),'Hoja de Trabajo para listado'!$DE$151:$DG$151,0)),0)+IFERROR(INDEX('Hoja de Trabajo para listado'!$CD$155:$DC$1048576,MATCH($A960,'Hoja de Trabajo para listado'!$CD$155:$CD$1048576,0),MATCH((CUADRO!Q$5&amp;$E960),'Hoja de Trabajo para listado'!$CD$151:$DC$151,0)),0)</f>
        <v>0</v>
      </c>
      <c r="R960" s="243">
        <f t="shared" ca="1" si="31"/>
        <v>0</v>
      </c>
      <c r="S960" s="249"/>
      <c r="T960" s="243">
        <f ca="1">+T961</f>
        <v>0</v>
      </c>
      <c r="U960" s="242">
        <f t="shared" si="32"/>
        <v>1</v>
      </c>
      <c r="V960" s="333" t="str">
        <f>+VLOOKUP(A960,bd_lista!$A$3:$E$590,5,FALSE)</f>
        <v>Gobiernos Autonomos Municipales</v>
      </c>
      <c r="W960" s="383" t="str">
        <f>+V960</f>
        <v>Gobiernos Autonomos Municipales</v>
      </c>
      <c r="X960" s="242">
        <f>+VLOOKUP(A960,[3]Sheet1!$A$13:$D$744,4,FALSE)</f>
        <v>0</v>
      </c>
      <c r="Y960" s="242" t="e">
        <f>+VLOOKUP(X960,bd_lista!$A$3:$C$590,3,FALSE)</f>
        <v>#N/A</v>
      </c>
      <c r="Z960" s="294">
        <f>+X960</f>
        <v>0</v>
      </c>
      <c r="AA960" s="295" t="e">
        <f>+Y960</f>
        <v>#N/A</v>
      </c>
    </row>
    <row r="961" spans="1:27" customFormat="1" ht="15" hidden="1" customHeight="1">
      <c r="A961" s="32">
        <v>1713</v>
      </c>
      <c r="B961" s="389"/>
      <c r="C961" s="247" t="str">
        <f>+VLOOKUP(A961,bd_lista!$A$3:$C$590,3,FALSE)</f>
        <v>Gobierno Autónomo Municipal de San José</v>
      </c>
      <c r="D961" s="386"/>
      <c r="E961" s="244" t="s">
        <v>1305</v>
      </c>
      <c r="F961" s="245">
        <f ca="1">+IFERROR(INDEX('Hoja de Trabajo para listado'!$A$155:$Z$1048576,MATCH($A961,'Hoja de Trabajo para listado'!$A$155:$A$1048576,0),MATCH((CUADRO!F$5&amp;$E961),'Hoja de Trabajo para listado'!$A$151:$Z$151,0)),0)+IFERROR(INDEX('Hoja de Trabajo para listado'!$AB$155:$BA$1048576,MATCH($A961,'Hoja de Trabajo para listado'!$AB$155:$AB$1048576,0),MATCH((CUADRO!F$5&amp;$E961),'Hoja de Trabajo para listado'!$AB$151:$BA$151,0)),0)+IFERROR(INDEX('Hoja de Trabajo para listado'!$BC$155:$CB$1048576,MATCH($A961,'Hoja de Trabajo para listado'!$BC$155:$BC$1048576,0),MATCH((CUADRO!F$5&amp;$E961),'Hoja de Trabajo para listado'!$BC$151:$CB$151,0)),0)+IFERROR(INDEX('Hoja de Trabajo para listado'!$DE$153:$DG$274,MATCH($A961,'Hoja de Trabajo para listado'!$DE$153:$DE$1048576,0),MATCH((CUADRO!F$5&amp;$E961),'Hoja de Trabajo para listado'!$DE$151:$DG$151,0)),0)+IFERROR(INDEX('Hoja de Trabajo para listado'!$CD$155:$DC$1048576,MATCH($A961,'Hoja de Trabajo para listado'!$CD$155:$CD$1048576,0),MATCH((CUADRO!F$5&amp;$E961),'Hoja de Trabajo para listado'!$CD$151:$DC$151,0)),0)</f>
        <v>0</v>
      </c>
      <c r="G961" s="245">
        <f ca="1">+IFERROR(INDEX('Hoja de Trabajo para listado'!$A$155:$Z$1048576,MATCH($A961,'Hoja de Trabajo para listado'!$A$155:$A$1048576,0),MATCH((CUADRO!G$5&amp;$E961),'Hoja de Trabajo para listado'!$A$151:$Z$151,0)),0)+IFERROR(INDEX('Hoja de Trabajo para listado'!$AB$155:$BA$1048576,MATCH($A961,'Hoja de Trabajo para listado'!$AB$155:$AB$1048576,0),MATCH((CUADRO!G$5&amp;$E961),'Hoja de Trabajo para listado'!$AB$151:$BA$151,0)),0)+IFERROR(INDEX('Hoja de Trabajo para listado'!$BC$155:$CB$1048576,MATCH($A961,'Hoja de Trabajo para listado'!$BC$155:$BC$1048576,0),MATCH((CUADRO!G$5&amp;$E961),'Hoja de Trabajo para listado'!$BC$151:$CB$151,0)),0)+IFERROR(INDEX('Hoja de Trabajo para listado'!$DE$153:$DG$274,MATCH($A961,'Hoja de Trabajo para listado'!$DE$153:$DE$1048576,0),MATCH((CUADRO!G$5&amp;$E961),'Hoja de Trabajo para listado'!$DE$151:$DG$151,0)),0)+IFERROR(INDEX('Hoja de Trabajo para listado'!$CD$155:$DC$1048576,MATCH($A961,'Hoja de Trabajo para listado'!$CD$155:$CD$1048576,0),MATCH((CUADRO!G$5&amp;$E961),'Hoja de Trabajo para listado'!$CD$151:$DC$151,0)),0)</f>
        <v>0</v>
      </c>
      <c r="H961" s="245">
        <f ca="1">+IFERROR(INDEX('Hoja de Trabajo para listado'!$A$155:$Z$1048576,MATCH($A961,'Hoja de Trabajo para listado'!$A$155:$A$1048576,0),MATCH((CUADRO!H$5&amp;$E961),'Hoja de Trabajo para listado'!$A$151:$Z$151,0)),0)+IFERROR(INDEX('Hoja de Trabajo para listado'!$AB$155:$BA$1048576,MATCH($A961,'Hoja de Trabajo para listado'!$AB$155:$AB$1048576,0),MATCH((CUADRO!H$5&amp;$E961),'Hoja de Trabajo para listado'!$AB$151:$BA$151,0)),0)+IFERROR(INDEX('Hoja de Trabajo para listado'!$BC$155:$CB$1048576,MATCH($A961,'Hoja de Trabajo para listado'!$BC$155:$BC$1048576,0),MATCH((CUADRO!H$5&amp;$E961),'Hoja de Trabajo para listado'!$BC$151:$CB$151,0)),0)+IFERROR(INDEX('Hoja de Trabajo para listado'!$DE$153:$DG$274,MATCH($A961,'Hoja de Trabajo para listado'!$DE$153:$DE$1048576,0),MATCH((CUADRO!H$5&amp;$E961),'Hoja de Trabajo para listado'!$DE$151:$DG$151,0)),0)+IFERROR(INDEX('Hoja de Trabajo para listado'!$CD$155:$DC$1048576,MATCH($A961,'Hoja de Trabajo para listado'!$CD$155:$CD$1048576,0),MATCH((CUADRO!H$5&amp;$E961),'Hoja de Trabajo para listado'!$CD$151:$DC$151,0)),0)</f>
        <v>0</v>
      </c>
      <c r="I961" s="245">
        <f ca="1">+IFERROR(INDEX('Hoja de Trabajo para listado'!$A$155:$Z$1048576,MATCH($A961,'Hoja de Trabajo para listado'!$A$155:$A$1048576,0),MATCH((CUADRO!I$5&amp;$E961),'Hoja de Trabajo para listado'!$A$151:$Z$151,0)),0)+IFERROR(INDEX('Hoja de Trabajo para listado'!$AB$155:$BA$1048576,MATCH($A961,'Hoja de Trabajo para listado'!$AB$155:$AB$1048576,0),MATCH((CUADRO!I$5&amp;$E961),'Hoja de Trabajo para listado'!$AB$151:$BA$151,0)),0)+IFERROR(INDEX('Hoja de Trabajo para listado'!$BC$155:$CB$1048576,MATCH($A961,'Hoja de Trabajo para listado'!$BC$155:$BC$1048576,0),MATCH((CUADRO!I$5&amp;$E961),'Hoja de Trabajo para listado'!$BC$151:$CB$151,0)),0)+IFERROR(INDEX('Hoja de Trabajo para listado'!$DE$153:$DG$274,MATCH($A961,'Hoja de Trabajo para listado'!$DE$153:$DE$1048576,0),MATCH((CUADRO!I$5&amp;$E961),'Hoja de Trabajo para listado'!$DE$151:$DG$151,0)),0)+IFERROR(INDEX('Hoja de Trabajo para listado'!$CD$155:$DC$1048576,MATCH($A961,'Hoja de Trabajo para listado'!$CD$155:$CD$1048576,0),MATCH((CUADRO!I$5&amp;$E961),'Hoja de Trabajo para listado'!$CD$151:$DC$151,0)),0)</f>
        <v>0</v>
      </c>
      <c r="J961" s="245">
        <f ca="1">+IFERROR(INDEX('Hoja de Trabajo para listado'!$A$155:$Z$1048576,MATCH($A961,'Hoja de Trabajo para listado'!$A$155:$A$1048576,0),MATCH((CUADRO!J$5&amp;$E961),'Hoja de Trabajo para listado'!$A$151:$Z$151,0)),0)+IFERROR(INDEX('Hoja de Trabajo para listado'!$AB$155:$BA$1048576,MATCH($A961,'Hoja de Trabajo para listado'!$AB$155:$AB$1048576,0),MATCH((CUADRO!J$5&amp;$E961),'Hoja de Trabajo para listado'!$AB$151:$BA$151,0)),0)+IFERROR(INDEX('Hoja de Trabajo para listado'!$BC$155:$CB$1048576,MATCH($A961,'Hoja de Trabajo para listado'!$BC$155:$BC$1048576,0),MATCH((CUADRO!J$5&amp;$E961),'Hoja de Trabajo para listado'!$BC$151:$CB$151,0)),0)+IFERROR(INDEX('Hoja de Trabajo para listado'!$DE$153:$DG$274,MATCH($A961,'Hoja de Trabajo para listado'!$DE$153:$DE$1048576,0),MATCH((CUADRO!J$5&amp;$E961),'Hoja de Trabajo para listado'!$DE$151:$DG$151,0)),0)+IFERROR(INDEX('Hoja de Trabajo para listado'!$CD$155:$DC$1048576,MATCH($A961,'Hoja de Trabajo para listado'!$CD$155:$CD$1048576,0),MATCH((CUADRO!J$5&amp;$E961),'Hoja de Trabajo para listado'!$CD$151:$DC$151,0)),0)</f>
        <v>0</v>
      </c>
      <c r="K961" s="245">
        <f ca="1">+IFERROR(INDEX('Hoja de Trabajo para listado'!$A$155:$Z$1048576,MATCH($A961,'Hoja de Trabajo para listado'!$A$155:$A$1048576,0),MATCH((CUADRO!K$5&amp;$E961),'Hoja de Trabajo para listado'!$A$151:$Z$151,0)),0)+IFERROR(INDEX('Hoja de Trabajo para listado'!$AB$155:$BA$1048576,MATCH($A961,'Hoja de Trabajo para listado'!$AB$155:$AB$1048576,0),MATCH((CUADRO!K$5&amp;$E961),'Hoja de Trabajo para listado'!$AB$151:$BA$151,0)),0)+IFERROR(INDEX('Hoja de Trabajo para listado'!$BC$155:$CB$1048576,MATCH($A961,'Hoja de Trabajo para listado'!$BC$155:$BC$1048576,0),MATCH((CUADRO!K$5&amp;$E961),'Hoja de Trabajo para listado'!$BC$151:$CB$151,0)),0)+IFERROR(INDEX('Hoja de Trabajo para listado'!$DE$153:$DG$274,MATCH($A961,'Hoja de Trabajo para listado'!$DE$153:$DE$1048576,0),MATCH((CUADRO!K$5&amp;$E961),'Hoja de Trabajo para listado'!$DE$151:$DG$151,0)),0)+IFERROR(INDEX('Hoja de Trabajo para listado'!$CD$155:$DC$1048576,MATCH($A961,'Hoja de Trabajo para listado'!$CD$155:$CD$1048576,0),MATCH((CUADRO!K$5&amp;$E961),'Hoja de Trabajo para listado'!$CD$151:$DC$151,0)),0)</f>
        <v>0</v>
      </c>
      <c r="L961" s="245">
        <f ca="1">+IFERROR(INDEX('Hoja de Trabajo para listado'!$A$155:$Z$1048576,MATCH($A961,'Hoja de Trabajo para listado'!$A$155:$A$1048576,0),MATCH((CUADRO!L$5&amp;$E961),'Hoja de Trabajo para listado'!$A$151:$Z$151,0)),0)+IFERROR(INDEX('Hoja de Trabajo para listado'!$AB$155:$BA$1048576,MATCH($A961,'Hoja de Trabajo para listado'!$AB$155:$AB$1048576,0),MATCH((CUADRO!L$5&amp;$E961),'Hoja de Trabajo para listado'!$AB$151:$BA$151,0)),0)+IFERROR(INDEX('Hoja de Trabajo para listado'!$BC$155:$CB$1048576,MATCH($A961,'Hoja de Trabajo para listado'!$BC$155:$BC$1048576,0),MATCH((CUADRO!L$5&amp;$E961),'Hoja de Trabajo para listado'!$BC$151:$CB$151,0)),0)+IFERROR(INDEX('Hoja de Trabajo para listado'!$DE$153:$DG$274,MATCH($A961,'Hoja de Trabajo para listado'!$DE$153:$DE$1048576,0),MATCH((CUADRO!L$5&amp;$E961),'Hoja de Trabajo para listado'!$DE$151:$DG$151,0)),0)+IFERROR(INDEX('Hoja de Trabajo para listado'!$CD$155:$DC$1048576,MATCH($A961,'Hoja de Trabajo para listado'!$CD$155:$CD$1048576,0),MATCH((CUADRO!L$5&amp;$E961),'Hoja de Trabajo para listado'!$CD$151:$DC$151,0)),0)</f>
        <v>0</v>
      </c>
      <c r="M961" s="245">
        <f ca="1">+IFERROR(INDEX('Hoja de Trabajo para listado'!$A$155:$Z$1048576,MATCH($A961,'Hoja de Trabajo para listado'!$A$155:$A$1048576,0),MATCH((CUADRO!M$5&amp;$E961),'Hoja de Trabajo para listado'!$A$151:$Z$151,0)),0)+IFERROR(INDEX('Hoja de Trabajo para listado'!$AB$155:$BA$1048576,MATCH($A961,'Hoja de Trabajo para listado'!$AB$155:$AB$1048576,0),MATCH((CUADRO!M$5&amp;$E961),'Hoja de Trabajo para listado'!$AB$151:$BA$151,0)),0)+IFERROR(INDEX('Hoja de Trabajo para listado'!$BC$155:$CB$1048576,MATCH($A961,'Hoja de Trabajo para listado'!$BC$155:$BC$1048576,0),MATCH((CUADRO!M$5&amp;$E961),'Hoja de Trabajo para listado'!$BC$151:$CB$151,0)),0)+IFERROR(INDEX('Hoja de Trabajo para listado'!$DE$153:$DG$274,MATCH($A961,'Hoja de Trabajo para listado'!$DE$153:$DE$1048576,0),MATCH((CUADRO!M$5&amp;$E961),'Hoja de Trabajo para listado'!$DE$151:$DG$151,0)),0)+IFERROR(INDEX('Hoja de Trabajo para listado'!$CD$155:$DC$1048576,MATCH($A961,'Hoja de Trabajo para listado'!$CD$155:$CD$1048576,0),MATCH((CUADRO!M$5&amp;$E961),'Hoja de Trabajo para listado'!$CD$151:$DC$151,0)),0)</f>
        <v>0</v>
      </c>
      <c r="N961" s="245">
        <f ca="1">+IFERROR(INDEX('Hoja de Trabajo para listado'!$A$155:$Z$1048576,MATCH($A961,'Hoja de Trabajo para listado'!$A$155:$A$1048576,0),MATCH((CUADRO!N$5&amp;$E961),'Hoja de Trabajo para listado'!$A$151:$Z$151,0)),0)+IFERROR(INDEX('Hoja de Trabajo para listado'!$AB$155:$BA$1048576,MATCH($A961,'Hoja de Trabajo para listado'!$AB$155:$AB$1048576,0),MATCH((CUADRO!N$5&amp;$E961),'Hoja de Trabajo para listado'!$AB$151:$BA$151,0)),0)+IFERROR(INDEX('Hoja de Trabajo para listado'!$BC$155:$CB$1048576,MATCH($A961,'Hoja de Trabajo para listado'!$BC$155:$BC$1048576,0),MATCH((CUADRO!N$5&amp;$E961),'Hoja de Trabajo para listado'!$BC$151:$CB$151,0)),0)+IFERROR(INDEX('Hoja de Trabajo para listado'!$DE$153:$DG$274,MATCH($A961,'Hoja de Trabajo para listado'!$DE$153:$DE$1048576,0),MATCH((CUADRO!N$5&amp;$E961),'Hoja de Trabajo para listado'!$DE$151:$DG$151,0)),0)+IFERROR(INDEX('Hoja de Trabajo para listado'!$CD$155:$DC$1048576,MATCH($A961,'Hoja de Trabajo para listado'!$CD$155:$CD$1048576,0),MATCH((CUADRO!N$5&amp;$E961),'Hoja de Trabajo para listado'!$CD$151:$DC$151,0)),0)</f>
        <v>0</v>
      </c>
      <c r="O961" s="245">
        <f ca="1">+IFERROR(INDEX('Hoja de Trabajo para listado'!$A$155:$Z$1048576,MATCH($A961,'Hoja de Trabajo para listado'!$A$155:$A$1048576,0),MATCH((CUADRO!O$5&amp;$E961),'Hoja de Trabajo para listado'!$A$151:$Z$151,0)),0)+IFERROR(INDEX('Hoja de Trabajo para listado'!$AB$155:$BA$1048576,MATCH($A961,'Hoja de Trabajo para listado'!$AB$155:$AB$1048576,0),MATCH((CUADRO!O$5&amp;$E961),'Hoja de Trabajo para listado'!$AB$151:$BA$151,0)),0)+IFERROR(INDEX('Hoja de Trabajo para listado'!$BC$155:$CB$1048576,MATCH($A961,'Hoja de Trabajo para listado'!$BC$155:$BC$1048576,0),MATCH((CUADRO!O$5&amp;$E961),'Hoja de Trabajo para listado'!$BC$151:$CB$151,0)),0)+IFERROR(INDEX('Hoja de Trabajo para listado'!$DE$153:$DG$274,MATCH($A961,'Hoja de Trabajo para listado'!$DE$153:$DE$1048576,0),MATCH((CUADRO!O$5&amp;$E961),'Hoja de Trabajo para listado'!$DE$151:$DG$151,0)),0)+IFERROR(INDEX('Hoja de Trabajo para listado'!$CD$155:$DC$1048576,MATCH($A961,'Hoja de Trabajo para listado'!$CD$155:$CD$1048576,0),MATCH((CUADRO!O$5&amp;$E961),'Hoja de Trabajo para listado'!$CD$151:$DC$151,0)),0)</f>
        <v>0</v>
      </c>
      <c r="P961" s="245">
        <f ca="1">+IFERROR(INDEX('Hoja de Trabajo para listado'!$A$155:$Z$1048576,MATCH($A961,'Hoja de Trabajo para listado'!$A$155:$A$1048576,0),MATCH((CUADRO!P$5&amp;$E961),'Hoja de Trabajo para listado'!$A$151:$Z$151,0)),0)+IFERROR(INDEX('Hoja de Trabajo para listado'!$AB$155:$BA$1048576,MATCH($A961,'Hoja de Trabajo para listado'!$AB$155:$AB$1048576,0),MATCH((CUADRO!P$5&amp;$E961),'Hoja de Trabajo para listado'!$AB$151:$BA$151,0)),0)+IFERROR(INDEX('Hoja de Trabajo para listado'!$BC$155:$CB$1048576,MATCH($A961,'Hoja de Trabajo para listado'!$BC$155:$BC$1048576,0),MATCH((CUADRO!P$5&amp;$E961),'Hoja de Trabajo para listado'!$BC$151:$CB$151,0)),0)+IFERROR(INDEX('Hoja de Trabajo para listado'!$DE$153:$DG$274,MATCH($A961,'Hoja de Trabajo para listado'!$DE$153:$DE$1048576,0),MATCH((CUADRO!P$5&amp;$E961),'Hoja de Trabajo para listado'!$DE$151:$DG$151,0)),0)+IFERROR(INDEX('Hoja de Trabajo para listado'!$CD$155:$DC$1048576,MATCH($A961,'Hoja de Trabajo para listado'!$CD$155:$CD$1048576,0),MATCH((CUADRO!P$5&amp;$E961),'Hoja de Trabajo para listado'!$CD$151:$DC$151,0)),0)</f>
        <v>0</v>
      </c>
      <c r="Q961" s="245">
        <f ca="1">+IFERROR(INDEX('Hoja de Trabajo para listado'!$A$155:$Z$1048576,MATCH($A961,'Hoja de Trabajo para listado'!$A$155:$A$1048576,0),MATCH((CUADRO!Q$5&amp;$E961),'Hoja de Trabajo para listado'!$A$151:$Z$151,0)),0)+IFERROR(INDEX('Hoja de Trabajo para listado'!$AB$155:$BA$1048576,MATCH($A961,'Hoja de Trabajo para listado'!$AB$155:$AB$1048576,0),MATCH((CUADRO!Q$5&amp;$E961),'Hoja de Trabajo para listado'!$AB$151:$BA$151,0)),0)+IFERROR(INDEX('Hoja de Trabajo para listado'!$BC$155:$CB$1048576,MATCH($A961,'Hoja de Trabajo para listado'!$BC$155:$BC$1048576,0),MATCH((CUADRO!Q$5&amp;$E961),'Hoja de Trabajo para listado'!$BC$151:$CB$151,0)),0)+IFERROR(INDEX('Hoja de Trabajo para listado'!$DE$153:$DG$274,MATCH($A961,'Hoja de Trabajo para listado'!$DE$153:$DE$1048576,0),MATCH((CUADRO!Q$5&amp;$E961),'Hoja de Trabajo para listado'!$DE$151:$DG$151,0)),0)+IFERROR(INDEX('Hoja de Trabajo para listado'!$CD$155:$DC$1048576,MATCH($A961,'Hoja de Trabajo para listado'!$CD$155:$CD$1048576,0),MATCH((CUADRO!Q$5&amp;$E961),'Hoja de Trabajo para listado'!$CD$151:$DC$151,0)),0)</f>
        <v>0</v>
      </c>
      <c r="R961" s="245">
        <f t="shared" ca="1" si="31"/>
        <v>0</v>
      </c>
      <c r="S961" s="259">
        <f ca="1">+R960+R961</f>
        <v>0</v>
      </c>
      <c r="T961" s="245">
        <f ca="1">+S961</f>
        <v>0</v>
      </c>
      <c r="U961" s="244">
        <f t="shared" si="32"/>
        <v>2</v>
      </c>
      <c r="V961" s="333" t="str">
        <f>+VLOOKUP(A961,bd_lista!$A$3:$E$590,5,FALSE)</f>
        <v>Gobiernos Autonomos Municipales</v>
      </c>
      <c r="W961" s="384"/>
      <c r="X961" s="242">
        <f>+VLOOKUP(A961,[3]Sheet1!$A$13:$D$744,4,FALSE)</f>
        <v>0</v>
      </c>
      <c r="Y961" s="242" t="e">
        <f>+VLOOKUP(X961,bd_lista!$A$3:$C$590,3,FALSE)</f>
        <v>#N/A</v>
      </c>
      <c r="Z961" s="292"/>
      <c r="AA961" s="293"/>
    </row>
    <row r="962" spans="1:27" customFormat="1" ht="15" hidden="1" customHeight="1">
      <c r="A962" s="32">
        <v>1714</v>
      </c>
      <c r="B962" s="388">
        <f>+A962</f>
        <v>1714</v>
      </c>
      <c r="C962" s="247" t="str">
        <f>+VLOOKUP(A962,bd_lista!$A$3:$C$590,3,FALSE)</f>
        <v>Gobierno Autónomo Municipal de Pailón</v>
      </c>
      <c r="D962" s="385" t="str">
        <f>+C962</f>
        <v>Gobierno Autónomo Municipal de Pailón</v>
      </c>
      <c r="E962" s="242" t="s">
        <v>1304</v>
      </c>
      <c r="F962" s="243">
        <f ca="1">+IFERROR(INDEX('Hoja de Trabajo para listado'!$A$155:$Z$1048576,MATCH($A962,'Hoja de Trabajo para listado'!$A$155:$A$1048576,0),MATCH((CUADRO!F$5&amp;$E962),'Hoja de Trabajo para listado'!$A$151:$Z$151,0)),0)+IFERROR(INDEX('Hoja de Trabajo para listado'!$AB$155:$BA$1048576,MATCH($A962,'Hoja de Trabajo para listado'!$AB$155:$AB$1048576,0),MATCH((CUADRO!F$5&amp;$E962),'Hoja de Trabajo para listado'!$AB$151:$BA$151,0)),0)+IFERROR(INDEX('Hoja de Trabajo para listado'!$BC$155:$CB$1048576,MATCH($A962,'Hoja de Trabajo para listado'!$BC$155:$BC$1048576,0),MATCH((CUADRO!F$5&amp;$E962),'Hoja de Trabajo para listado'!$BC$151:$CB$151,0)),0)+IFERROR(INDEX('Hoja de Trabajo para listado'!$DE$153:$DG$274,MATCH($A962,'Hoja de Trabajo para listado'!$DE$153:$DE$1048576,0),MATCH((CUADRO!F$5&amp;$E962),'Hoja de Trabajo para listado'!$DE$151:$DG$151,0)),0)+IFERROR(INDEX('Hoja de Trabajo para listado'!$CD$155:$DC$1048576,MATCH($A962,'Hoja de Trabajo para listado'!$CD$155:$CD$1048576,0),MATCH((CUADRO!F$5&amp;$E962),'Hoja de Trabajo para listado'!$CD$151:$DC$151,0)),0)</f>
        <v>0</v>
      </c>
      <c r="G962" s="243">
        <f ca="1">+IFERROR(INDEX('Hoja de Trabajo para listado'!$A$155:$Z$1048576,MATCH($A962,'Hoja de Trabajo para listado'!$A$155:$A$1048576,0),MATCH((CUADRO!G$5&amp;$E962),'Hoja de Trabajo para listado'!$A$151:$Z$151,0)),0)+IFERROR(INDEX('Hoja de Trabajo para listado'!$AB$155:$BA$1048576,MATCH($A962,'Hoja de Trabajo para listado'!$AB$155:$AB$1048576,0),MATCH((CUADRO!G$5&amp;$E962),'Hoja de Trabajo para listado'!$AB$151:$BA$151,0)),0)+IFERROR(INDEX('Hoja de Trabajo para listado'!$BC$155:$CB$1048576,MATCH($A962,'Hoja de Trabajo para listado'!$BC$155:$BC$1048576,0),MATCH((CUADRO!G$5&amp;$E962),'Hoja de Trabajo para listado'!$BC$151:$CB$151,0)),0)+IFERROR(INDEX('Hoja de Trabajo para listado'!$DE$153:$DG$274,MATCH($A962,'Hoja de Trabajo para listado'!$DE$153:$DE$1048576,0),MATCH((CUADRO!G$5&amp;$E962),'Hoja de Trabajo para listado'!$DE$151:$DG$151,0)),0)+IFERROR(INDEX('Hoja de Trabajo para listado'!$CD$155:$DC$1048576,MATCH($A962,'Hoja de Trabajo para listado'!$CD$155:$CD$1048576,0),MATCH((CUADRO!G$5&amp;$E962),'Hoja de Trabajo para listado'!$CD$151:$DC$151,0)),0)</f>
        <v>0</v>
      </c>
      <c r="H962" s="243">
        <f ca="1">+IFERROR(INDEX('Hoja de Trabajo para listado'!$A$155:$Z$1048576,MATCH($A962,'Hoja de Trabajo para listado'!$A$155:$A$1048576,0),MATCH((CUADRO!H$5&amp;$E962),'Hoja de Trabajo para listado'!$A$151:$Z$151,0)),0)+IFERROR(INDEX('Hoja de Trabajo para listado'!$AB$155:$BA$1048576,MATCH($A962,'Hoja de Trabajo para listado'!$AB$155:$AB$1048576,0),MATCH((CUADRO!H$5&amp;$E962),'Hoja de Trabajo para listado'!$AB$151:$BA$151,0)),0)+IFERROR(INDEX('Hoja de Trabajo para listado'!$BC$155:$CB$1048576,MATCH($A962,'Hoja de Trabajo para listado'!$BC$155:$BC$1048576,0),MATCH((CUADRO!H$5&amp;$E962),'Hoja de Trabajo para listado'!$BC$151:$CB$151,0)),0)+IFERROR(INDEX('Hoja de Trabajo para listado'!$DE$153:$DG$274,MATCH($A962,'Hoja de Trabajo para listado'!$DE$153:$DE$1048576,0),MATCH((CUADRO!H$5&amp;$E962),'Hoja de Trabajo para listado'!$DE$151:$DG$151,0)),0)+IFERROR(INDEX('Hoja de Trabajo para listado'!$CD$155:$DC$1048576,MATCH($A962,'Hoja de Trabajo para listado'!$CD$155:$CD$1048576,0),MATCH((CUADRO!H$5&amp;$E962),'Hoja de Trabajo para listado'!$CD$151:$DC$151,0)),0)</f>
        <v>0</v>
      </c>
      <c r="I962" s="243">
        <f ca="1">+IFERROR(INDEX('Hoja de Trabajo para listado'!$A$155:$Z$1048576,MATCH($A962,'Hoja de Trabajo para listado'!$A$155:$A$1048576,0),MATCH((CUADRO!I$5&amp;$E962),'Hoja de Trabajo para listado'!$A$151:$Z$151,0)),0)+IFERROR(INDEX('Hoja de Trabajo para listado'!$AB$155:$BA$1048576,MATCH($A962,'Hoja de Trabajo para listado'!$AB$155:$AB$1048576,0),MATCH((CUADRO!I$5&amp;$E962),'Hoja de Trabajo para listado'!$AB$151:$BA$151,0)),0)+IFERROR(INDEX('Hoja de Trabajo para listado'!$BC$155:$CB$1048576,MATCH($A962,'Hoja de Trabajo para listado'!$BC$155:$BC$1048576,0),MATCH((CUADRO!I$5&amp;$E962),'Hoja de Trabajo para listado'!$BC$151:$CB$151,0)),0)+IFERROR(INDEX('Hoja de Trabajo para listado'!$DE$153:$DG$274,MATCH($A962,'Hoja de Trabajo para listado'!$DE$153:$DE$1048576,0),MATCH((CUADRO!I$5&amp;$E962),'Hoja de Trabajo para listado'!$DE$151:$DG$151,0)),0)+IFERROR(INDEX('Hoja de Trabajo para listado'!$CD$155:$DC$1048576,MATCH($A962,'Hoja de Trabajo para listado'!$CD$155:$CD$1048576,0),MATCH((CUADRO!I$5&amp;$E962),'Hoja de Trabajo para listado'!$CD$151:$DC$151,0)),0)</f>
        <v>0</v>
      </c>
      <c r="J962" s="243">
        <f ca="1">+IFERROR(INDEX('Hoja de Trabajo para listado'!$A$155:$Z$1048576,MATCH($A962,'Hoja de Trabajo para listado'!$A$155:$A$1048576,0),MATCH((CUADRO!J$5&amp;$E962),'Hoja de Trabajo para listado'!$A$151:$Z$151,0)),0)+IFERROR(INDEX('Hoja de Trabajo para listado'!$AB$155:$BA$1048576,MATCH($A962,'Hoja de Trabajo para listado'!$AB$155:$AB$1048576,0),MATCH((CUADRO!J$5&amp;$E962),'Hoja de Trabajo para listado'!$AB$151:$BA$151,0)),0)+IFERROR(INDEX('Hoja de Trabajo para listado'!$BC$155:$CB$1048576,MATCH($A962,'Hoja de Trabajo para listado'!$BC$155:$BC$1048576,0),MATCH((CUADRO!J$5&amp;$E962),'Hoja de Trabajo para listado'!$BC$151:$CB$151,0)),0)+IFERROR(INDEX('Hoja de Trabajo para listado'!$DE$153:$DG$274,MATCH($A962,'Hoja de Trabajo para listado'!$DE$153:$DE$1048576,0),MATCH((CUADRO!J$5&amp;$E962),'Hoja de Trabajo para listado'!$DE$151:$DG$151,0)),0)+IFERROR(INDEX('Hoja de Trabajo para listado'!$CD$155:$DC$1048576,MATCH($A962,'Hoja de Trabajo para listado'!$CD$155:$CD$1048576,0),MATCH((CUADRO!J$5&amp;$E962),'Hoja de Trabajo para listado'!$CD$151:$DC$151,0)),0)</f>
        <v>0</v>
      </c>
      <c r="K962" s="243">
        <f ca="1">+IFERROR(INDEX('Hoja de Trabajo para listado'!$A$155:$Z$1048576,MATCH($A962,'Hoja de Trabajo para listado'!$A$155:$A$1048576,0),MATCH((CUADRO!K$5&amp;$E962),'Hoja de Trabajo para listado'!$A$151:$Z$151,0)),0)+IFERROR(INDEX('Hoja de Trabajo para listado'!$AB$155:$BA$1048576,MATCH($A962,'Hoja de Trabajo para listado'!$AB$155:$AB$1048576,0),MATCH((CUADRO!K$5&amp;$E962),'Hoja de Trabajo para listado'!$AB$151:$BA$151,0)),0)+IFERROR(INDEX('Hoja de Trabajo para listado'!$BC$155:$CB$1048576,MATCH($A962,'Hoja de Trabajo para listado'!$BC$155:$BC$1048576,0),MATCH((CUADRO!K$5&amp;$E962),'Hoja de Trabajo para listado'!$BC$151:$CB$151,0)),0)+IFERROR(INDEX('Hoja de Trabajo para listado'!$DE$153:$DG$274,MATCH($A962,'Hoja de Trabajo para listado'!$DE$153:$DE$1048576,0),MATCH((CUADRO!K$5&amp;$E962),'Hoja de Trabajo para listado'!$DE$151:$DG$151,0)),0)+IFERROR(INDEX('Hoja de Trabajo para listado'!$CD$155:$DC$1048576,MATCH($A962,'Hoja de Trabajo para listado'!$CD$155:$CD$1048576,0),MATCH((CUADRO!K$5&amp;$E962),'Hoja de Trabajo para listado'!$CD$151:$DC$151,0)),0)</f>
        <v>0</v>
      </c>
      <c r="L962" s="243">
        <f ca="1">+IFERROR(INDEX('Hoja de Trabajo para listado'!$A$155:$Z$1048576,MATCH($A962,'Hoja de Trabajo para listado'!$A$155:$A$1048576,0),MATCH((CUADRO!L$5&amp;$E962),'Hoja de Trabajo para listado'!$A$151:$Z$151,0)),0)+IFERROR(INDEX('Hoja de Trabajo para listado'!$AB$155:$BA$1048576,MATCH($A962,'Hoja de Trabajo para listado'!$AB$155:$AB$1048576,0),MATCH((CUADRO!L$5&amp;$E962),'Hoja de Trabajo para listado'!$AB$151:$BA$151,0)),0)+IFERROR(INDEX('Hoja de Trabajo para listado'!$BC$155:$CB$1048576,MATCH($A962,'Hoja de Trabajo para listado'!$BC$155:$BC$1048576,0),MATCH((CUADRO!L$5&amp;$E962),'Hoja de Trabajo para listado'!$BC$151:$CB$151,0)),0)+IFERROR(INDEX('Hoja de Trabajo para listado'!$DE$153:$DG$274,MATCH($A962,'Hoja de Trabajo para listado'!$DE$153:$DE$1048576,0),MATCH((CUADRO!L$5&amp;$E962),'Hoja de Trabajo para listado'!$DE$151:$DG$151,0)),0)+IFERROR(INDEX('Hoja de Trabajo para listado'!$CD$155:$DC$1048576,MATCH($A962,'Hoja de Trabajo para listado'!$CD$155:$CD$1048576,0),MATCH((CUADRO!L$5&amp;$E962),'Hoja de Trabajo para listado'!$CD$151:$DC$151,0)),0)</f>
        <v>0</v>
      </c>
      <c r="M962" s="243">
        <f ca="1">+IFERROR(INDEX('Hoja de Trabajo para listado'!$A$155:$Z$1048576,MATCH($A962,'Hoja de Trabajo para listado'!$A$155:$A$1048576,0),MATCH((CUADRO!M$5&amp;$E962),'Hoja de Trabajo para listado'!$A$151:$Z$151,0)),0)+IFERROR(INDEX('Hoja de Trabajo para listado'!$AB$155:$BA$1048576,MATCH($A962,'Hoja de Trabajo para listado'!$AB$155:$AB$1048576,0),MATCH((CUADRO!M$5&amp;$E962),'Hoja de Trabajo para listado'!$AB$151:$BA$151,0)),0)+IFERROR(INDEX('Hoja de Trabajo para listado'!$BC$155:$CB$1048576,MATCH($A962,'Hoja de Trabajo para listado'!$BC$155:$BC$1048576,0),MATCH((CUADRO!M$5&amp;$E962),'Hoja de Trabajo para listado'!$BC$151:$CB$151,0)),0)+IFERROR(INDEX('Hoja de Trabajo para listado'!$DE$153:$DG$274,MATCH($A962,'Hoja de Trabajo para listado'!$DE$153:$DE$1048576,0),MATCH((CUADRO!M$5&amp;$E962),'Hoja de Trabajo para listado'!$DE$151:$DG$151,0)),0)+IFERROR(INDEX('Hoja de Trabajo para listado'!$CD$155:$DC$1048576,MATCH($A962,'Hoja de Trabajo para listado'!$CD$155:$CD$1048576,0),MATCH((CUADRO!M$5&amp;$E962),'Hoja de Trabajo para listado'!$CD$151:$DC$151,0)),0)</f>
        <v>0</v>
      </c>
      <c r="N962" s="243">
        <f ca="1">+IFERROR(INDEX('Hoja de Trabajo para listado'!$A$155:$Z$1048576,MATCH($A962,'Hoja de Trabajo para listado'!$A$155:$A$1048576,0),MATCH((CUADRO!N$5&amp;$E962),'Hoja de Trabajo para listado'!$A$151:$Z$151,0)),0)+IFERROR(INDEX('Hoja de Trabajo para listado'!$AB$155:$BA$1048576,MATCH($A962,'Hoja de Trabajo para listado'!$AB$155:$AB$1048576,0),MATCH((CUADRO!N$5&amp;$E962),'Hoja de Trabajo para listado'!$AB$151:$BA$151,0)),0)+IFERROR(INDEX('Hoja de Trabajo para listado'!$BC$155:$CB$1048576,MATCH($A962,'Hoja de Trabajo para listado'!$BC$155:$BC$1048576,0),MATCH((CUADRO!N$5&amp;$E962),'Hoja de Trabajo para listado'!$BC$151:$CB$151,0)),0)+IFERROR(INDEX('Hoja de Trabajo para listado'!$DE$153:$DG$274,MATCH($A962,'Hoja de Trabajo para listado'!$DE$153:$DE$1048576,0),MATCH((CUADRO!N$5&amp;$E962),'Hoja de Trabajo para listado'!$DE$151:$DG$151,0)),0)+IFERROR(INDEX('Hoja de Trabajo para listado'!$CD$155:$DC$1048576,MATCH($A962,'Hoja de Trabajo para listado'!$CD$155:$CD$1048576,0),MATCH((CUADRO!N$5&amp;$E962),'Hoja de Trabajo para listado'!$CD$151:$DC$151,0)),0)</f>
        <v>0</v>
      </c>
      <c r="O962" s="243">
        <f ca="1">+IFERROR(INDEX('Hoja de Trabajo para listado'!$A$155:$Z$1048576,MATCH($A962,'Hoja de Trabajo para listado'!$A$155:$A$1048576,0),MATCH((CUADRO!O$5&amp;$E962),'Hoja de Trabajo para listado'!$A$151:$Z$151,0)),0)+IFERROR(INDEX('Hoja de Trabajo para listado'!$AB$155:$BA$1048576,MATCH($A962,'Hoja de Trabajo para listado'!$AB$155:$AB$1048576,0),MATCH((CUADRO!O$5&amp;$E962),'Hoja de Trabajo para listado'!$AB$151:$BA$151,0)),0)+IFERROR(INDEX('Hoja de Trabajo para listado'!$BC$155:$CB$1048576,MATCH($A962,'Hoja de Trabajo para listado'!$BC$155:$BC$1048576,0),MATCH((CUADRO!O$5&amp;$E962),'Hoja de Trabajo para listado'!$BC$151:$CB$151,0)),0)+IFERROR(INDEX('Hoja de Trabajo para listado'!$DE$153:$DG$274,MATCH($A962,'Hoja de Trabajo para listado'!$DE$153:$DE$1048576,0),MATCH((CUADRO!O$5&amp;$E962),'Hoja de Trabajo para listado'!$DE$151:$DG$151,0)),0)+IFERROR(INDEX('Hoja de Trabajo para listado'!$CD$155:$DC$1048576,MATCH($A962,'Hoja de Trabajo para listado'!$CD$155:$CD$1048576,0),MATCH((CUADRO!O$5&amp;$E962),'Hoja de Trabajo para listado'!$CD$151:$DC$151,0)),0)</f>
        <v>0</v>
      </c>
      <c r="P962" s="243">
        <f ca="1">+IFERROR(INDEX('Hoja de Trabajo para listado'!$A$155:$Z$1048576,MATCH($A962,'Hoja de Trabajo para listado'!$A$155:$A$1048576,0),MATCH((CUADRO!P$5&amp;$E962),'Hoja de Trabajo para listado'!$A$151:$Z$151,0)),0)+IFERROR(INDEX('Hoja de Trabajo para listado'!$AB$155:$BA$1048576,MATCH($A962,'Hoja de Trabajo para listado'!$AB$155:$AB$1048576,0),MATCH((CUADRO!P$5&amp;$E962),'Hoja de Trabajo para listado'!$AB$151:$BA$151,0)),0)+IFERROR(INDEX('Hoja de Trabajo para listado'!$BC$155:$CB$1048576,MATCH($A962,'Hoja de Trabajo para listado'!$BC$155:$BC$1048576,0),MATCH((CUADRO!P$5&amp;$E962),'Hoja de Trabajo para listado'!$BC$151:$CB$151,0)),0)+IFERROR(INDEX('Hoja de Trabajo para listado'!$DE$153:$DG$274,MATCH($A962,'Hoja de Trabajo para listado'!$DE$153:$DE$1048576,0),MATCH((CUADRO!P$5&amp;$E962),'Hoja de Trabajo para listado'!$DE$151:$DG$151,0)),0)+IFERROR(INDEX('Hoja de Trabajo para listado'!$CD$155:$DC$1048576,MATCH($A962,'Hoja de Trabajo para listado'!$CD$155:$CD$1048576,0),MATCH((CUADRO!P$5&amp;$E962),'Hoja de Trabajo para listado'!$CD$151:$DC$151,0)),0)</f>
        <v>0</v>
      </c>
      <c r="Q962" s="243">
        <f ca="1">+IFERROR(INDEX('Hoja de Trabajo para listado'!$A$155:$Z$1048576,MATCH($A962,'Hoja de Trabajo para listado'!$A$155:$A$1048576,0),MATCH((CUADRO!Q$5&amp;$E962),'Hoja de Trabajo para listado'!$A$151:$Z$151,0)),0)+IFERROR(INDEX('Hoja de Trabajo para listado'!$AB$155:$BA$1048576,MATCH($A962,'Hoja de Trabajo para listado'!$AB$155:$AB$1048576,0),MATCH((CUADRO!Q$5&amp;$E962),'Hoja de Trabajo para listado'!$AB$151:$BA$151,0)),0)+IFERROR(INDEX('Hoja de Trabajo para listado'!$BC$155:$CB$1048576,MATCH($A962,'Hoja de Trabajo para listado'!$BC$155:$BC$1048576,0),MATCH((CUADRO!Q$5&amp;$E962),'Hoja de Trabajo para listado'!$BC$151:$CB$151,0)),0)+IFERROR(INDEX('Hoja de Trabajo para listado'!$DE$153:$DG$274,MATCH($A962,'Hoja de Trabajo para listado'!$DE$153:$DE$1048576,0),MATCH((CUADRO!Q$5&amp;$E962),'Hoja de Trabajo para listado'!$DE$151:$DG$151,0)),0)+IFERROR(INDEX('Hoja de Trabajo para listado'!$CD$155:$DC$1048576,MATCH($A962,'Hoja de Trabajo para listado'!$CD$155:$CD$1048576,0),MATCH((CUADRO!Q$5&amp;$E962),'Hoja de Trabajo para listado'!$CD$151:$DC$151,0)),0)</f>
        <v>0</v>
      </c>
      <c r="R962" s="243">
        <f t="shared" ca="1" si="31"/>
        <v>0</v>
      </c>
      <c r="S962" s="249"/>
      <c r="T962" s="243">
        <f ca="1">+T963</f>
        <v>0</v>
      </c>
      <c r="U962" s="242">
        <f t="shared" si="32"/>
        <v>1</v>
      </c>
      <c r="V962" s="333" t="str">
        <f>+VLOOKUP(A962,bd_lista!$A$3:$E$590,5,FALSE)</f>
        <v>Gobiernos Autonomos Municipales</v>
      </c>
      <c r="W962" s="383" t="str">
        <f>+V962</f>
        <v>Gobiernos Autonomos Municipales</v>
      </c>
      <c r="X962" s="242">
        <f>+VLOOKUP(A962,[3]Sheet1!$A$13:$D$744,4,FALSE)</f>
        <v>0</v>
      </c>
      <c r="Y962" s="242" t="e">
        <f>+VLOOKUP(X962,bd_lista!$A$3:$C$590,3,FALSE)</f>
        <v>#N/A</v>
      </c>
      <c r="Z962" s="294">
        <f>+X962</f>
        <v>0</v>
      </c>
      <c r="AA962" s="295" t="e">
        <f>+Y962</f>
        <v>#N/A</v>
      </c>
    </row>
    <row r="963" spans="1:27" customFormat="1" ht="15" hidden="1" customHeight="1">
      <c r="A963" s="32">
        <v>1714</v>
      </c>
      <c r="B963" s="389"/>
      <c r="C963" s="247" t="str">
        <f>+VLOOKUP(A963,bd_lista!$A$3:$C$590,3,FALSE)</f>
        <v>Gobierno Autónomo Municipal de Pailón</v>
      </c>
      <c r="D963" s="386"/>
      <c r="E963" s="244" t="s">
        <v>1305</v>
      </c>
      <c r="F963" s="245">
        <f ca="1">+IFERROR(INDEX('Hoja de Trabajo para listado'!$A$155:$Z$1048576,MATCH($A963,'Hoja de Trabajo para listado'!$A$155:$A$1048576,0),MATCH((CUADRO!F$5&amp;$E963),'Hoja de Trabajo para listado'!$A$151:$Z$151,0)),0)+IFERROR(INDEX('Hoja de Trabajo para listado'!$AB$155:$BA$1048576,MATCH($A963,'Hoja de Trabajo para listado'!$AB$155:$AB$1048576,0),MATCH((CUADRO!F$5&amp;$E963),'Hoja de Trabajo para listado'!$AB$151:$BA$151,0)),0)+IFERROR(INDEX('Hoja de Trabajo para listado'!$BC$155:$CB$1048576,MATCH($A963,'Hoja de Trabajo para listado'!$BC$155:$BC$1048576,0),MATCH((CUADRO!F$5&amp;$E963),'Hoja de Trabajo para listado'!$BC$151:$CB$151,0)),0)+IFERROR(INDEX('Hoja de Trabajo para listado'!$DE$153:$DG$274,MATCH($A963,'Hoja de Trabajo para listado'!$DE$153:$DE$1048576,0),MATCH((CUADRO!F$5&amp;$E963),'Hoja de Trabajo para listado'!$DE$151:$DG$151,0)),0)+IFERROR(INDEX('Hoja de Trabajo para listado'!$CD$155:$DC$1048576,MATCH($A963,'Hoja de Trabajo para listado'!$CD$155:$CD$1048576,0),MATCH((CUADRO!F$5&amp;$E963),'Hoja de Trabajo para listado'!$CD$151:$DC$151,0)),0)</f>
        <v>0</v>
      </c>
      <c r="G963" s="245">
        <f ca="1">+IFERROR(INDEX('Hoja de Trabajo para listado'!$A$155:$Z$1048576,MATCH($A963,'Hoja de Trabajo para listado'!$A$155:$A$1048576,0),MATCH((CUADRO!G$5&amp;$E963),'Hoja de Trabajo para listado'!$A$151:$Z$151,0)),0)+IFERROR(INDEX('Hoja de Trabajo para listado'!$AB$155:$BA$1048576,MATCH($A963,'Hoja de Trabajo para listado'!$AB$155:$AB$1048576,0),MATCH((CUADRO!G$5&amp;$E963),'Hoja de Trabajo para listado'!$AB$151:$BA$151,0)),0)+IFERROR(INDEX('Hoja de Trabajo para listado'!$BC$155:$CB$1048576,MATCH($A963,'Hoja de Trabajo para listado'!$BC$155:$BC$1048576,0),MATCH((CUADRO!G$5&amp;$E963),'Hoja de Trabajo para listado'!$BC$151:$CB$151,0)),0)+IFERROR(INDEX('Hoja de Trabajo para listado'!$DE$153:$DG$274,MATCH($A963,'Hoja de Trabajo para listado'!$DE$153:$DE$1048576,0),MATCH((CUADRO!G$5&amp;$E963),'Hoja de Trabajo para listado'!$DE$151:$DG$151,0)),0)+IFERROR(INDEX('Hoja de Trabajo para listado'!$CD$155:$DC$1048576,MATCH($A963,'Hoja de Trabajo para listado'!$CD$155:$CD$1048576,0),MATCH((CUADRO!G$5&amp;$E963),'Hoja de Trabajo para listado'!$CD$151:$DC$151,0)),0)</f>
        <v>0</v>
      </c>
      <c r="H963" s="245">
        <f ca="1">+IFERROR(INDEX('Hoja de Trabajo para listado'!$A$155:$Z$1048576,MATCH($A963,'Hoja de Trabajo para listado'!$A$155:$A$1048576,0),MATCH((CUADRO!H$5&amp;$E963),'Hoja de Trabajo para listado'!$A$151:$Z$151,0)),0)+IFERROR(INDEX('Hoja de Trabajo para listado'!$AB$155:$BA$1048576,MATCH($A963,'Hoja de Trabajo para listado'!$AB$155:$AB$1048576,0),MATCH((CUADRO!H$5&amp;$E963),'Hoja de Trabajo para listado'!$AB$151:$BA$151,0)),0)+IFERROR(INDEX('Hoja de Trabajo para listado'!$BC$155:$CB$1048576,MATCH($A963,'Hoja de Trabajo para listado'!$BC$155:$BC$1048576,0),MATCH((CUADRO!H$5&amp;$E963),'Hoja de Trabajo para listado'!$BC$151:$CB$151,0)),0)+IFERROR(INDEX('Hoja de Trabajo para listado'!$DE$153:$DG$274,MATCH($A963,'Hoja de Trabajo para listado'!$DE$153:$DE$1048576,0),MATCH((CUADRO!H$5&amp;$E963),'Hoja de Trabajo para listado'!$DE$151:$DG$151,0)),0)+IFERROR(INDEX('Hoja de Trabajo para listado'!$CD$155:$DC$1048576,MATCH($A963,'Hoja de Trabajo para listado'!$CD$155:$CD$1048576,0),MATCH((CUADRO!H$5&amp;$E963),'Hoja de Trabajo para listado'!$CD$151:$DC$151,0)),0)</f>
        <v>0</v>
      </c>
      <c r="I963" s="245">
        <f ca="1">+IFERROR(INDEX('Hoja de Trabajo para listado'!$A$155:$Z$1048576,MATCH($A963,'Hoja de Trabajo para listado'!$A$155:$A$1048576,0),MATCH((CUADRO!I$5&amp;$E963),'Hoja de Trabajo para listado'!$A$151:$Z$151,0)),0)+IFERROR(INDEX('Hoja de Trabajo para listado'!$AB$155:$BA$1048576,MATCH($A963,'Hoja de Trabajo para listado'!$AB$155:$AB$1048576,0),MATCH((CUADRO!I$5&amp;$E963),'Hoja de Trabajo para listado'!$AB$151:$BA$151,0)),0)+IFERROR(INDEX('Hoja de Trabajo para listado'!$BC$155:$CB$1048576,MATCH($A963,'Hoja de Trabajo para listado'!$BC$155:$BC$1048576,0),MATCH((CUADRO!I$5&amp;$E963),'Hoja de Trabajo para listado'!$BC$151:$CB$151,0)),0)+IFERROR(INDEX('Hoja de Trabajo para listado'!$DE$153:$DG$274,MATCH($A963,'Hoja de Trabajo para listado'!$DE$153:$DE$1048576,0),MATCH((CUADRO!I$5&amp;$E963),'Hoja de Trabajo para listado'!$DE$151:$DG$151,0)),0)+IFERROR(INDEX('Hoja de Trabajo para listado'!$CD$155:$DC$1048576,MATCH($A963,'Hoja de Trabajo para listado'!$CD$155:$CD$1048576,0),MATCH((CUADRO!I$5&amp;$E963),'Hoja de Trabajo para listado'!$CD$151:$DC$151,0)),0)</f>
        <v>0</v>
      </c>
      <c r="J963" s="245">
        <f ca="1">+IFERROR(INDEX('Hoja de Trabajo para listado'!$A$155:$Z$1048576,MATCH($A963,'Hoja de Trabajo para listado'!$A$155:$A$1048576,0),MATCH((CUADRO!J$5&amp;$E963),'Hoja de Trabajo para listado'!$A$151:$Z$151,0)),0)+IFERROR(INDEX('Hoja de Trabajo para listado'!$AB$155:$BA$1048576,MATCH($A963,'Hoja de Trabajo para listado'!$AB$155:$AB$1048576,0),MATCH((CUADRO!J$5&amp;$E963),'Hoja de Trabajo para listado'!$AB$151:$BA$151,0)),0)+IFERROR(INDEX('Hoja de Trabajo para listado'!$BC$155:$CB$1048576,MATCH($A963,'Hoja de Trabajo para listado'!$BC$155:$BC$1048576,0),MATCH((CUADRO!J$5&amp;$E963),'Hoja de Trabajo para listado'!$BC$151:$CB$151,0)),0)+IFERROR(INDEX('Hoja de Trabajo para listado'!$DE$153:$DG$274,MATCH($A963,'Hoja de Trabajo para listado'!$DE$153:$DE$1048576,0),MATCH((CUADRO!J$5&amp;$E963),'Hoja de Trabajo para listado'!$DE$151:$DG$151,0)),0)+IFERROR(INDEX('Hoja de Trabajo para listado'!$CD$155:$DC$1048576,MATCH($A963,'Hoja de Trabajo para listado'!$CD$155:$CD$1048576,0),MATCH((CUADRO!J$5&amp;$E963),'Hoja de Trabajo para listado'!$CD$151:$DC$151,0)),0)</f>
        <v>0</v>
      </c>
      <c r="K963" s="245">
        <f ca="1">+IFERROR(INDEX('Hoja de Trabajo para listado'!$A$155:$Z$1048576,MATCH($A963,'Hoja de Trabajo para listado'!$A$155:$A$1048576,0),MATCH((CUADRO!K$5&amp;$E963),'Hoja de Trabajo para listado'!$A$151:$Z$151,0)),0)+IFERROR(INDEX('Hoja de Trabajo para listado'!$AB$155:$BA$1048576,MATCH($A963,'Hoja de Trabajo para listado'!$AB$155:$AB$1048576,0),MATCH((CUADRO!K$5&amp;$E963),'Hoja de Trabajo para listado'!$AB$151:$BA$151,0)),0)+IFERROR(INDEX('Hoja de Trabajo para listado'!$BC$155:$CB$1048576,MATCH($A963,'Hoja de Trabajo para listado'!$BC$155:$BC$1048576,0),MATCH((CUADRO!K$5&amp;$E963),'Hoja de Trabajo para listado'!$BC$151:$CB$151,0)),0)+IFERROR(INDEX('Hoja de Trabajo para listado'!$DE$153:$DG$274,MATCH($A963,'Hoja de Trabajo para listado'!$DE$153:$DE$1048576,0),MATCH((CUADRO!K$5&amp;$E963),'Hoja de Trabajo para listado'!$DE$151:$DG$151,0)),0)+IFERROR(INDEX('Hoja de Trabajo para listado'!$CD$155:$DC$1048576,MATCH($A963,'Hoja de Trabajo para listado'!$CD$155:$CD$1048576,0),MATCH((CUADRO!K$5&amp;$E963),'Hoja de Trabajo para listado'!$CD$151:$DC$151,0)),0)</f>
        <v>0</v>
      </c>
      <c r="L963" s="245">
        <f ca="1">+IFERROR(INDEX('Hoja de Trabajo para listado'!$A$155:$Z$1048576,MATCH($A963,'Hoja de Trabajo para listado'!$A$155:$A$1048576,0),MATCH((CUADRO!L$5&amp;$E963),'Hoja de Trabajo para listado'!$A$151:$Z$151,0)),0)+IFERROR(INDEX('Hoja de Trabajo para listado'!$AB$155:$BA$1048576,MATCH($A963,'Hoja de Trabajo para listado'!$AB$155:$AB$1048576,0),MATCH((CUADRO!L$5&amp;$E963),'Hoja de Trabajo para listado'!$AB$151:$BA$151,0)),0)+IFERROR(INDEX('Hoja de Trabajo para listado'!$BC$155:$CB$1048576,MATCH($A963,'Hoja de Trabajo para listado'!$BC$155:$BC$1048576,0),MATCH((CUADRO!L$5&amp;$E963),'Hoja de Trabajo para listado'!$BC$151:$CB$151,0)),0)+IFERROR(INDEX('Hoja de Trabajo para listado'!$DE$153:$DG$274,MATCH($A963,'Hoja de Trabajo para listado'!$DE$153:$DE$1048576,0),MATCH((CUADRO!L$5&amp;$E963),'Hoja de Trabajo para listado'!$DE$151:$DG$151,0)),0)+IFERROR(INDEX('Hoja de Trabajo para listado'!$CD$155:$DC$1048576,MATCH($A963,'Hoja de Trabajo para listado'!$CD$155:$CD$1048576,0),MATCH((CUADRO!L$5&amp;$E963),'Hoja de Trabajo para listado'!$CD$151:$DC$151,0)),0)</f>
        <v>0</v>
      </c>
      <c r="M963" s="245">
        <f ca="1">+IFERROR(INDEX('Hoja de Trabajo para listado'!$A$155:$Z$1048576,MATCH($A963,'Hoja de Trabajo para listado'!$A$155:$A$1048576,0),MATCH((CUADRO!M$5&amp;$E963),'Hoja de Trabajo para listado'!$A$151:$Z$151,0)),0)+IFERROR(INDEX('Hoja de Trabajo para listado'!$AB$155:$BA$1048576,MATCH($A963,'Hoja de Trabajo para listado'!$AB$155:$AB$1048576,0),MATCH((CUADRO!M$5&amp;$E963),'Hoja de Trabajo para listado'!$AB$151:$BA$151,0)),0)+IFERROR(INDEX('Hoja de Trabajo para listado'!$BC$155:$CB$1048576,MATCH($A963,'Hoja de Trabajo para listado'!$BC$155:$BC$1048576,0),MATCH((CUADRO!M$5&amp;$E963),'Hoja de Trabajo para listado'!$BC$151:$CB$151,0)),0)+IFERROR(INDEX('Hoja de Trabajo para listado'!$DE$153:$DG$274,MATCH($A963,'Hoja de Trabajo para listado'!$DE$153:$DE$1048576,0),MATCH((CUADRO!M$5&amp;$E963),'Hoja de Trabajo para listado'!$DE$151:$DG$151,0)),0)+IFERROR(INDEX('Hoja de Trabajo para listado'!$CD$155:$DC$1048576,MATCH($A963,'Hoja de Trabajo para listado'!$CD$155:$CD$1048576,0),MATCH((CUADRO!M$5&amp;$E963),'Hoja de Trabajo para listado'!$CD$151:$DC$151,0)),0)</f>
        <v>0</v>
      </c>
      <c r="N963" s="245">
        <f ca="1">+IFERROR(INDEX('Hoja de Trabajo para listado'!$A$155:$Z$1048576,MATCH($A963,'Hoja de Trabajo para listado'!$A$155:$A$1048576,0),MATCH((CUADRO!N$5&amp;$E963),'Hoja de Trabajo para listado'!$A$151:$Z$151,0)),0)+IFERROR(INDEX('Hoja de Trabajo para listado'!$AB$155:$BA$1048576,MATCH($A963,'Hoja de Trabajo para listado'!$AB$155:$AB$1048576,0),MATCH((CUADRO!N$5&amp;$E963),'Hoja de Trabajo para listado'!$AB$151:$BA$151,0)),0)+IFERROR(INDEX('Hoja de Trabajo para listado'!$BC$155:$CB$1048576,MATCH($A963,'Hoja de Trabajo para listado'!$BC$155:$BC$1048576,0),MATCH((CUADRO!N$5&amp;$E963),'Hoja de Trabajo para listado'!$BC$151:$CB$151,0)),0)+IFERROR(INDEX('Hoja de Trabajo para listado'!$DE$153:$DG$274,MATCH($A963,'Hoja de Trabajo para listado'!$DE$153:$DE$1048576,0),MATCH((CUADRO!N$5&amp;$E963),'Hoja de Trabajo para listado'!$DE$151:$DG$151,0)),0)+IFERROR(INDEX('Hoja de Trabajo para listado'!$CD$155:$DC$1048576,MATCH($A963,'Hoja de Trabajo para listado'!$CD$155:$CD$1048576,0),MATCH((CUADRO!N$5&amp;$E963),'Hoja de Trabajo para listado'!$CD$151:$DC$151,0)),0)</f>
        <v>0</v>
      </c>
      <c r="O963" s="245">
        <f ca="1">+IFERROR(INDEX('Hoja de Trabajo para listado'!$A$155:$Z$1048576,MATCH($A963,'Hoja de Trabajo para listado'!$A$155:$A$1048576,0),MATCH((CUADRO!O$5&amp;$E963),'Hoja de Trabajo para listado'!$A$151:$Z$151,0)),0)+IFERROR(INDEX('Hoja de Trabajo para listado'!$AB$155:$BA$1048576,MATCH($A963,'Hoja de Trabajo para listado'!$AB$155:$AB$1048576,0),MATCH((CUADRO!O$5&amp;$E963),'Hoja de Trabajo para listado'!$AB$151:$BA$151,0)),0)+IFERROR(INDEX('Hoja de Trabajo para listado'!$BC$155:$CB$1048576,MATCH($A963,'Hoja de Trabajo para listado'!$BC$155:$BC$1048576,0),MATCH((CUADRO!O$5&amp;$E963),'Hoja de Trabajo para listado'!$BC$151:$CB$151,0)),0)+IFERROR(INDEX('Hoja de Trabajo para listado'!$DE$153:$DG$274,MATCH($A963,'Hoja de Trabajo para listado'!$DE$153:$DE$1048576,0),MATCH((CUADRO!O$5&amp;$E963),'Hoja de Trabajo para listado'!$DE$151:$DG$151,0)),0)+IFERROR(INDEX('Hoja de Trabajo para listado'!$CD$155:$DC$1048576,MATCH($A963,'Hoja de Trabajo para listado'!$CD$155:$CD$1048576,0),MATCH((CUADRO!O$5&amp;$E963),'Hoja de Trabajo para listado'!$CD$151:$DC$151,0)),0)</f>
        <v>0</v>
      </c>
      <c r="P963" s="245">
        <f ca="1">+IFERROR(INDEX('Hoja de Trabajo para listado'!$A$155:$Z$1048576,MATCH($A963,'Hoja de Trabajo para listado'!$A$155:$A$1048576,0),MATCH((CUADRO!P$5&amp;$E963),'Hoja de Trabajo para listado'!$A$151:$Z$151,0)),0)+IFERROR(INDEX('Hoja de Trabajo para listado'!$AB$155:$BA$1048576,MATCH($A963,'Hoja de Trabajo para listado'!$AB$155:$AB$1048576,0),MATCH((CUADRO!P$5&amp;$E963),'Hoja de Trabajo para listado'!$AB$151:$BA$151,0)),0)+IFERROR(INDEX('Hoja de Trabajo para listado'!$BC$155:$CB$1048576,MATCH($A963,'Hoja de Trabajo para listado'!$BC$155:$BC$1048576,0),MATCH((CUADRO!P$5&amp;$E963),'Hoja de Trabajo para listado'!$BC$151:$CB$151,0)),0)+IFERROR(INDEX('Hoja de Trabajo para listado'!$DE$153:$DG$274,MATCH($A963,'Hoja de Trabajo para listado'!$DE$153:$DE$1048576,0),MATCH((CUADRO!P$5&amp;$E963),'Hoja de Trabajo para listado'!$DE$151:$DG$151,0)),0)+IFERROR(INDEX('Hoja de Trabajo para listado'!$CD$155:$DC$1048576,MATCH($A963,'Hoja de Trabajo para listado'!$CD$155:$CD$1048576,0),MATCH((CUADRO!P$5&amp;$E963),'Hoja de Trabajo para listado'!$CD$151:$DC$151,0)),0)</f>
        <v>0</v>
      </c>
      <c r="Q963" s="245">
        <f ca="1">+IFERROR(INDEX('Hoja de Trabajo para listado'!$A$155:$Z$1048576,MATCH($A963,'Hoja de Trabajo para listado'!$A$155:$A$1048576,0),MATCH((CUADRO!Q$5&amp;$E963),'Hoja de Trabajo para listado'!$A$151:$Z$151,0)),0)+IFERROR(INDEX('Hoja de Trabajo para listado'!$AB$155:$BA$1048576,MATCH($A963,'Hoja de Trabajo para listado'!$AB$155:$AB$1048576,0),MATCH((CUADRO!Q$5&amp;$E963),'Hoja de Trabajo para listado'!$AB$151:$BA$151,0)),0)+IFERROR(INDEX('Hoja de Trabajo para listado'!$BC$155:$CB$1048576,MATCH($A963,'Hoja de Trabajo para listado'!$BC$155:$BC$1048576,0),MATCH((CUADRO!Q$5&amp;$E963),'Hoja de Trabajo para listado'!$BC$151:$CB$151,0)),0)+IFERROR(INDEX('Hoja de Trabajo para listado'!$DE$153:$DG$274,MATCH($A963,'Hoja de Trabajo para listado'!$DE$153:$DE$1048576,0),MATCH((CUADRO!Q$5&amp;$E963),'Hoja de Trabajo para listado'!$DE$151:$DG$151,0)),0)+IFERROR(INDEX('Hoja de Trabajo para listado'!$CD$155:$DC$1048576,MATCH($A963,'Hoja de Trabajo para listado'!$CD$155:$CD$1048576,0),MATCH((CUADRO!Q$5&amp;$E963),'Hoja de Trabajo para listado'!$CD$151:$DC$151,0)),0)</f>
        <v>0</v>
      </c>
      <c r="R963" s="245">
        <f t="shared" ca="1" si="31"/>
        <v>0</v>
      </c>
      <c r="S963" s="259">
        <f ca="1">+R962+R963</f>
        <v>0</v>
      </c>
      <c r="T963" s="243">
        <f ca="1">+S963</f>
        <v>0</v>
      </c>
      <c r="U963" s="242">
        <f t="shared" si="32"/>
        <v>2</v>
      </c>
      <c r="V963" s="333" t="str">
        <f>+VLOOKUP(A963,bd_lista!$A$3:$E$590,5,FALSE)</f>
        <v>Gobiernos Autonomos Municipales</v>
      </c>
      <c r="W963" s="384"/>
      <c r="X963" s="242">
        <f>+VLOOKUP(A963,[3]Sheet1!$A$13:$D$744,4,FALSE)</f>
        <v>0</v>
      </c>
      <c r="Y963" s="242" t="e">
        <f>+VLOOKUP(X963,bd_lista!$A$3:$C$590,3,FALSE)</f>
        <v>#N/A</v>
      </c>
      <c r="Z963" s="292"/>
      <c r="AA963" s="293"/>
    </row>
    <row r="964" spans="1:27" customFormat="1" ht="15" hidden="1" customHeight="1">
      <c r="A964" s="32">
        <v>1715</v>
      </c>
      <c r="B964" s="388">
        <f>+A964</f>
        <v>1715</v>
      </c>
      <c r="C964" s="247" t="str">
        <f>+VLOOKUP(A964,bd_lista!$A$3:$C$590,3,FALSE)</f>
        <v>Gobierno Autónomo Municipal de Roboré</v>
      </c>
      <c r="D964" s="385" t="str">
        <f>+C964</f>
        <v>Gobierno Autónomo Municipal de Roboré</v>
      </c>
      <c r="E964" s="242" t="s">
        <v>1304</v>
      </c>
      <c r="F964" s="243">
        <f ca="1">+IFERROR(INDEX('Hoja de Trabajo para listado'!$A$155:$Z$1048576,MATCH($A964,'Hoja de Trabajo para listado'!$A$155:$A$1048576,0),MATCH((CUADRO!F$5&amp;$E964),'Hoja de Trabajo para listado'!$A$151:$Z$151,0)),0)+IFERROR(INDEX('Hoja de Trabajo para listado'!$AB$155:$BA$1048576,MATCH($A964,'Hoja de Trabajo para listado'!$AB$155:$AB$1048576,0),MATCH((CUADRO!F$5&amp;$E964),'Hoja de Trabajo para listado'!$AB$151:$BA$151,0)),0)+IFERROR(INDEX('Hoja de Trabajo para listado'!$BC$155:$CB$1048576,MATCH($A964,'Hoja de Trabajo para listado'!$BC$155:$BC$1048576,0),MATCH((CUADRO!F$5&amp;$E964),'Hoja de Trabajo para listado'!$BC$151:$CB$151,0)),0)+IFERROR(INDEX('Hoja de Trabajo para listado'!$DE$153:$DG$274,MATCH($A964,'Hoja de Trabajo para listado'!$DE$153:$DE$1048576,0),MATCH((CUADRO!F$5&amp;$E964),'Hoja de Trabajo para listado'!$DE$151:$DG$151,0)),0)+IFERROR(INDEX('Hoja de Trabajo para listado'!$CD$155:$DC$1048576,MATCH($A964,'Hoja de Trabajo para listado'!$CD$155:$CD$1048576,0),MATCH((CUADRO!F$5&amp;$E964),'Hoja de Trabajo para listado'!$CD$151:$DC$151,0)),0)</f>
        <v>0</v>
      </c>
      <c r="G964" s="243">
        <f ca="1">+IFERROR(INDEX('Hoja de Trabajo para listado'!$A$155:$Z$1048576,MATCH($A964,'Hoja de Trabajo para listado'!$A$155:$A$1048576,0),MATCH((CUADRO!G$5&amp;$E964),'Hoja de Trabajo para listado'!$A$151:$Z$151,0)),0)+IFERROR(INDEX('Hoja de Trabajo para listado'!$AB$155:$BA$1048576,MATCH($A964,'Hoja de Trabajo para listado'!$AB$155:$AB$1048576,0),MATCH((CUADRO!G$5&amp;$E964),'Hoja de Trabajo para listado'!$AB$151:$BA$151,0)),0)+IFERROR(INDEX('Hoja de Trabajo para listado'!$BC$155:$CB$1048576,MATCH($A964,'Hoja de Trabajo para listado'!$BC$155:$BC$1048576,0),MATCH((CUADRO!G$5&amp;$E964),'Hoja de Trabajo para listado'!$BC$151:$CB$151,0)),0)+IFERROR(INDEX('Hoja de Trabajo para listado'!$DE$153:$DG$274,MATCH($A964,'Hoja de Trabajo para listado'!$DE$153:$DE$1048576,0),MATCH((CUADRO!G$5&amp;$E964),'Hoja de Trabajo para listado'!$DE$151:$DG$151,0)),0)+IFERROR(INDEX('Hoja de Trabajo para listado'!$CD$155:$DC$1048576,MATCH($A964,'Hoja de Trabajo para listado'!$CD$155:$CD$1048576,0),MATCH((CUADRO!G$5&amp;$E964),'Hoja de Trabajo para listado'!$CD$151:$DC$151,0)),0)</f>
        <v>0</v>
      </c>
      <c r="H964" s="243">
        <f ca="1">+IFERROR(INDEX('Hoja de Trabajo para listado'!$A$155:$Z$1048576,MATCH($A964,'Hoja de Trabajo para listado'!$A$155:$A$1048576,0),MATCH((CUADRO!H$5&amp;$E964),'Hoja de Trabajo para listado'!$A$151:$Z$151,0)),0)+IFERROR(INDEX('Hoja de Trabajo para listado'!$AB$155:$BA$1048576,MATCH($A964,'Hoja de Trabajo para listado'!$AB$155:$AB$1048576,0),MATCH((CUADRO!H$5&amp;$E964),'Hoja de Trabajo para listado'!$AB$151:$BA$151,0)),0)+IFERROR(INDEX('Hoja de Trabajo para listado'!$BC$155:$CB$1048576,MATCH($A964,'Hoja de Trabajo para listado'!$BC$155:$BC$1048576,0),MATCH((CUADRO!H$5&amp;$E964),'Hoja de Trabajo para listado'!$BC$151:$CB$151,0)),0)+IFERROR(INDEX('Hoja de Trabajo para listado'!$DE$153:$DG$274,MATCH($A964,'Hoja de Trabajo para listado'!$DE$153:$DE$1048576,0),MATCH((CUADRO!H$5&amp;$E964),'Hoja de Trabajo para listado'!$DE$151:$DG$151,0)),0)+IFERROR(INDEX('Hoja de Trabajo para listado'!$CD$155:$DC$1048576,MATCH($A964,'Hoja de Trabajo para listado'!$CD$155:$CD$1048576,0),MATCH((CUADRO!H$5&amp;$E964),'Hoja de Trabajo para listado'!$CD$151:$DC$151,0)),0)</f>
        <v>0</v>
      </c>
      <c r="I964" s="243">
        <f ca="1">+IFERROR(INDEX('Hoja de Trabajo para listado'!$A$155:$Z$1048576,MATCH($A964,'Hoja de Trabajo para listado'!$A$155:$A$1048576,0),MATCH((CUADRO!I$5&amp;$E964),'Hoja de Trabajo para listado'!$A$151:$Z$151,0)),0)+IFERROR(INDEX('Hoja de Trabajo para listado'!$AB$155:$BA$1048576,MATCH($A964,'Hoja de Trabajo para listado'!$AB$155:$AB$1048576,0),MATCH((CUADRO!I$5&amp;$E964),'Hoja de Trabajo para listado'!$AB$151:$BA$151,0)),0)+IFERROR(INDEX('Hoja de Trabajo para listado'!$BC$155:$CB$1048576,MATCH($A964,'Hoja de Trabajo para listado'!$BC$155:$BC$1048576,0),MATCH((CUADRO!I$5&amp;$E964),'Hoja de Trabajo para listado'!$BC$151:$CB$151,0)),0)+IFERROR(INDEX('Hoja de Trabajo para listado'!$DE$153:$DG$274,MATCH($A964,'Hoja de Trabajo para listado'!$DE$153:$DE$1048576,0),MATCH((CUADRO!I$5&amp;$E964),'Hoja de Trabajo para listado'!$DE$151:$DG$151,0)),0)+IFERROR(INDEX('Hoja de Trabajo para listado'!$CD$155:$DC$1048576,MATCH($A964,'Hoja de Trabajo para listado'!$CD$155:$CD$1048576,0),MATCH((CUADRO!I$5&amp;$E964),'Hoja de Trabajo para listado'!$CD$151:$DC$151,0)),0)</f>
        <v>0</v>
      </c>
      <c r="J964" s="243">
        <f ca="1">+IFERROR(INDEX('Hoja de Trabajo para listado'!$A$155:$Z$1048576,MATCH($A964,'Hoja de Trabajo para listado'!$A$155:$A$1048576,0),MATCH((CUADRO!J$5&amp;$E964),'Hoja de Trabajo para listado'!$A$151:$Z$151,0)),0)+IFERROR(INDEX('Hoja de Trabajo para listado'!$AB$155:$BA$1048576,MATCH($A964,'Hoja de Trabajo para listado'!$AB$155:$AB$1048576,0),MATCH((CUADRO!J$5&amp;$E964),'Hoja de Trabajo para listado'!$AB$151:$BA$151,0)),0)+IFERROR(INDEX('Hoja de Trabajo para listado'!$BC$155:$CB$1048576,MATCH($A964,'Hoja de Trabajo para listado'!$BC$155:$BC$1048576,0),MATCH((CUADRO!J$5&amp;$E964),'Hoja de Trabajo para listado'!$BC$151:$CB$151,0)),0)+IFERROR(INDEX('Hoja de Trabajo para listado'!$DE$153:$DG$274,MATCH($A964,'Hoja de Trabajo para listado'!$DE$153:$DE$1048576,0),MATCH((CUADRO!J$5&amp;$E964),'Hoja de Trabajo para listado'!$DE$151:$DG$151,0)),0)+IFERROR(INDEX('Hoja de Trabajo para listado'!$CD$155:$DC$1048576,MATCH($A964,'Hoja de Trabajo para listado'!$CD$155:$CD$1048576,0),MATCH((CUADRO!J$5&amp;$E964),'Hoja de Trabajo para listado'!$CD$151:$DC$151,0)),0)</f>
        <v>0</v>
      </c>
      <c r="K964" s="243">
        <f ca="1">+IFERROR(INDEX('Hoja de Trabajo para listado'!$A$155:$Z$1048576,MATCH($A964,'Hoja de Trabajo para listado'!$A$155:$A$1048576,0),MATCH((CUADRO!K$5&amp;$E964),'Hoja de Trabajo para listado'!$A$151:$Z$151,0)),0)+IFERROR(INDEX('Hoja de Trabajo para listado'!$AB$155:$BA$1048576,MATCH($A964,'Hoja de Trabajo para listado'!$AB$155:$AB$1048576,0),MATCH((CUADRO!K$5&amp;$E964),'Hoja de Trabajo para listado'!$AB$151:$BA$151,0)),0)+IFERROR(INDEX('Hoja de Trabajo para listado'!$BC$155:$CB$1048576,MATCH($A964,'Hoja de Trabajo para listado'!$BC$155:$BC$1048576,0),MATCH((CUADRO!K$5&amp;$E964),'Hoja de Trabajo para listado'!$BC$151:$CB$151,0)),0)+IFERROR(INDEX('Hoja de Trabajo para listado'!$DE$153:$DG$274,MATCH($A964,'Hoja de Trabajo para listado'!$DE$153:$DE$1048576,0),MATCH((CUADRO!K$5&amp;$E964),'Hoja de Trabajo para listado'!$DE$151:$DG$151,0)),0)+IFERROR(INDEX('Hoja de Trabajo para listado'!$CD$155:$DC$1048576,MATCH($A964,'Hoja de Trabajo para listado'!$CD$155:$CD$1048576,0),MATCH((CUADRO!K$5&amp;$E964),'Hoja de Trabajo para listado'!$CD$151:$DC$151,0)),0)</f>
        <v>0</v>
      </c>
      <c r="L964" s="243">
        <f ca="1">+IFERROR(INDEX('Hoja de Trabajo para listado'!$A$155:$Z$1048576,MATCH($A964,'Hoja de Trabajo para listado'!$A$155:$A$1048576,0),MATCH((CUADRO!L$5&amp;$E964),'Hoja de Trabajo para listado'!$A$151:$Z$151,0)),0)+IFERROR(INDEX('Hoja de Trabajo para listado'!$AB$155:$BA$1048576,MATCH($A964,'Hoja de Trabajo para listado'!$AB$155:$AB$1048576,0),MATCH((CUADRO!L$5&amp;$E964),'Hoja de Trabajo para listado'!$AB$151:$BA$151,0)),0)+IFERROR(INDEX('Hoja de Trabajo para listado'!$BC$155:$CB$1048576,MATCH($A964,'Hoja de Trabajo para listado'!$BC$155:$BC$1048576,0),MATCH((CUADRO!L$5&amp;$E964),'Hoja de Trabajo para listado'!$BC$151:$CB$151,0)),0)+IFERROR(INDEX('Hoja de Trabajo para listado'!$DE$153:$DG$274,MATCH($A964,'Hoja de Trabajo para listado'!$DE$153:$DE$1048576,0),MATCH((CUADRO!L$5&amp;$E964),'Hoja de Trabajo para listado'!$DE$151:$DG$151,0)),0)+IFERROR(INDEX('Hoja de Trabajo para listado'!$CD$155:$DC$1048576,MATCH($A964,'Hoja de Trabajo para listado'!$CD$155:$CD$1048576,0),MATCH((CUADRO!L$5&amp;$E964),'Hoja de Trabajo para listado'!$CD$151:$DC$151,0)),0)</f>
        <v>0</v>
      </c>
      <c r="M964" s="243">
        <f ca="1">+IFERROR(INDEX('Hoja de Trabajo para listado'!$A$155:$Z$1048576,MATCH($A964,'Hoja de Trabajo para listado'!$A$155:$A$1048576,0),MATCH((CUADRO!M$5&amp;$E964),'Hoja de Trabajo para listado'!$A$151:$Z$151,0)),0)+IFERROR(INDEX('Hoja de Trabajo para listado'!$AB$155:$BA$1048576,MATCH($A964,'Hoja de Trabajo para listado'!$AB$155:$AB$1048576,0),MATCH((CUADRO!M$5&amp;$E964),'Hoja de Trabajo para listado'!$AB$151:$BA$151,0)),0)+IFERROR(INDEX('Hoja de Trabajo para listado'!$BC$155:$CB$1048576,MATCH($A964,'Hoja de Trabajo para listado'!$BC$155:$BC$1048576,0),MATCH((CUADRO!M$5&amp;$E964),'Hoja de Trabajo para listado'!$BC$151:$CB$151,0)),0)+IFERROR(INDEX('Hoja de Trabajo para listado'!$DE$153:$DG$274,MATCH($A964,'Hoja de Trabajo para listado'!$DE$153:$DE$1048576,0),MATCH((CUADRO!M$5&amp;$E964),'Hoja de Trabajo para listado'!$DE$151:$DG$151,0)),0)+IFERROR(INDEX('Hoja de Trabajo para listado'!$CD$155:$DC$1048576,MATCH($A964,'Hoja de Trabajo para listado'!$CD$155:$CD$1048576,0),MATCH((CUADRO!M$5&amp;$E964),'Hoja de Trabajo para listado'!$CD$151:$DC$151,0)),0)</f>
        <v>0</v>
      </c>
      <c r="N964" s="243">
        <f ca="1">+IFERROR(INDEX('Hoja de Trabajo para listado'!$A$155:$Z$1048576,MATCH($A964,'Hoja de Trabajo para listado'!$A$155:$A$1048576,0),MATCH((CUADRO!N$5&amp;$E964),'Hoja de Trabajo para listado'!$A$151:$Z$151,0)),0)+IFERROR(INDEX('Hoja de Trabajo para listado'!$AB$155:$BA$1048576,MATCH($A964,'Hoja de Trabajo para listado'!$AB$155:$AB$1048576,0),MATCH((CUADRO!N$5&amp;$E964),'Hoja de Trabajo para listado'!$AB$151:$BA$151,0)),0)+IFERROR(INDEX('Hoja de Trabajo para listado'!$BC$155:$CB$1048576,MATCH($A964,'Hoja de Trabajo para listado'!$BC$155:$BC$1048576,0),MATCH((CUADRO!N$5&amp;$E964),'Hoja de Trabajo para listado'!$BC$151:$CB$151,0)),0)+IFERROR(INDEX('Hoja de Trabajo para listado'!$DE$153:$DG$274,MATCH($A964,'Hoja de Trabajo para listado'!$DE$153:$DE$1048576,0),MATCH((CUADRO!N$5&amp;$E964),'Hoja de Trabajo para listado'!$DE$151:$DG$151,0)),0)+IFERROR(INDEX('Hoja de Trabajo para listado'!$CD$155:$DC$1048576,MATCH($A964,'Hoja de Trabajo para listado'!$CD$155:$CD$1048576,0),MATCH((CUADRO!N$5&amp;$E964),'Hoja de Trabajo para listado'!$CD$151:$DC$151,0)),0)</f>
        <v>0</v>
      </c>
      <c r="O964" s="243">
        <f ca="1">+IFERROR(INDEX('Hoja de Trabajo para listado'!$A$155:$Z$1048576,MATCH($A964,'Hoja de Trabajo para listado'!$A$155:$A$1048576,0),MATCH((CUADRO!O$5&amp;$E964),'Hoja de Trabajo para listado'!$A$151:$Z$151,0)),0)+IFERROR(INDEX('Hoja de Trabajo para listado'!$AB$155:$BA$1048576,MATCH($A964,'Hoja de Trabajo para listado'!$AB$155:$AB$1048576,0),MATCH((CUADRO!O$5&amp;$E964),'Hoja de Trabajo para listado'!$AB$151:$BA$151,0)),0)+IFERROR(INDEX('Hoja de Trabajo para listado'!$BC$155:$CB$1048576,MATCH($A964,'Hoja de Trabajo para listado'!$BC$155:$BC$1048576,0),MATCH((CUADRO!O$5&amp;$E964),'Hoja de Trabajo para listado'!$BC$151:$CB$151,0)),0)+IFERROR(INDEX('Hoja de Trabajo para listado'!$DE$153:$DG$274,MATCH($A964,'Hoja de Trabajo para listado'!$DE$153:$DE$1048576,0),MATCH((CUADRO!O$5&amp;$E964),'Hoja de Trabajo para listado'!$DE$151:$DG$151,0)),0)+IFERROR(INDEX('Hoja de Trabajo para listado'!$CD$155:$DC$1048576,MATCH($A964,'Hoja de Trabajo para listado'!$CD$155:$CD$1048576,0),MATCH((CUADRO!O$5&amp;$E964),'Hoja de Trabajo para listado'!$CD$151:$DC$151,0)),0)</f>
        <v>0</v>
      </c>
      <c r="P964" s="243">
        <f ca="1">+IFERROR(INDEX('Hoja de Trabajo para listado'!$A$155:$Z$1048576,MATCH($A964,'Hoja de Trabajo para listado'!$A$155:$A$1048576,0),MATCH((CUADRO!P$5&amp;$E964),'Hoja de Trabajo para listado'!$A$151:$Z$151,0)),0)+IFERROR(INDEX('Hoja de Trabajo para listado'!$AB$155:$BA$1048576,MATCH($A964,'Hoja de Trabajo para listado'!$AB$155:$AB$1048576,0),MATCH((CUADRO!P$5&amp;$E964),'Hoja de Trabajo para listado'!$AB$151:$BA$151,0)),0)+IFERROR(INDEX('Hoja de Trabajo para listado'!$BC$155:$CB$1048576,MATCH($A964,'Hoja de Trabajo para listado'!$BC$155:$BC$1048576,0),MATCH((CUADRO!P$5&amp;$E964),'Hoja de Trabajo para listado'!$BC$151:$CB$151,0)),0)+IFERROR(INDEX('Hoja de Trabajo para listado'!$DE$153:$DG$274,MATCH($A964,'Hoja de Trabajo para listado'!$DE$153:$DE$1048576,0),MATCH((CUADRO!P$5&amp;$E964),'Hoja de Trabajo para listado'!$DE$151:$DG$151,0)),0)+IFERROR(INDEX('Hoja de Trabajo para listado'!$CD$155:$DC$1048576,MATCH($A964,'Hoja de Trabajo para listado'!$CD$155:$CD$1048576,0),MATCH((CUADRO!P$5&amp;$E964),'Hoja de Trabajo para listado'!$CD$151:$DC$151,0)),0)</f>
        <v>0</v>
      </c>
      <c r="Q964" s="243">
        <f ca="1">+IFERROR(INDEX('Hoja de Trabajo para listado'!$A$155:$Z$1048576,MATCH($A964,'Hoja de Trabajo para listado'!$A$155:$A$1048576,0),MATCH((CUADRO!Q$5&amp;$E964),'Hoja de Trabajo para listado'!$A$151:$Z$151,0)),0)+IFERROR(INDEX('Hoja de Trabajo para listado'!$AB$155:$BA$1048576,MATCH($A964,'Hoja de Trabajo para listado'!$AB$155:$AB$1048576,0),MATCH((CUADRO!Q$5&amp;$E964),'Hoja de Trabajo para listado'!$AB$151:$BA$151,0)),0)+IFERROR(INDEX('Hoja de Trabajo para listado'!$BC$155:$CB$1048576,MATCH($A964,'Hoja de Trabajo para listado'!$BC$155:$BC$1048576,0),MATCH((CUADRO!Q$5&amp;$E964),'Hoja de Trabajo para listado'!$BC$151:$CB$151,0)),0)+IFERROR(INDEX('Hoja de Trabajo para listado'!$DE$153:$DG$274,MATCH($A964,'Hoja de Trabajo para listado'!$DE$153:$DE$1048576,0),MATCH((CUADRO!Q$5&amp;$E964),'Hoja de Trabajo para listado'!$DE$151:$DG$151,0)),0)+IFERROR(INDEX('Hoja de Trabajo para listado'!$CD$155:$DC$1048576,MATCH($A964,'Hoja de Trabajo para listado'!$CD$155:$CD$1048576,0),MATCH((CUADRO!Q$5&amp;$E964),'Hoja de Trabajo para listado'!$CD$151:$DC$151,0)),0)</f>
        <v>0</v>
      </c>
      <c r="R964" s="243">
        <f t="shared" ca="1" si="31"/>
        <v>0</v>
      </c>
      <c r="S964" s="249"/>
      <c r="T964" s="243">
        <f ca="1">+T965</f>
        <v>0</v>
      </c>
      <c r="U964" s="242">
        <f t="shared" si="32"/>
        <v>1</v>
      </c>
      <c r="V964" s="333" t="str">
        <f>+VLOOKUP(A964,bd_lista!$A$3:$E$590,5,FALSE)</f>
        <v>Gobiernos Autonomos Municipales</v>
      </c>
      <c r="W964" s="383" t="str">
        <f>+V964</f>
        <v>Gobiernos Autonomos Municipales</v>
      </c>
      <c r="X964" s="242">
        <f>+VLOOKUP(A964,[3]Sheet1!$A$13:$D$744,4,FALSE)</f>
        <v>0</v>
      </c>
      <c r="Y964" s="242" t="e">
        <f>+VLOOKUP(X964,bd_lista!$A$3:$C$590,3,FALSE)</f>
        <v>#N/A</v>
      </c>
      <c r="Z964" s="294">
        <f>+X964</f>
        <v>0</v>
      </c>
      <c r="AA964" s="295" t="e">
        <f>+Y964</f>
        <v>#N/A</v>
      </c>
    </row>
    <row r="965" spans="1:27" customFormat="1" ht="15" hidden="1" customHeight="1">
      <c r="A965" s="32">
        <v>1715</v>
      </c>
      <c r="B965" s="389"/>
      <c r="C965" s="247" t="str">
        <f>+VLOOKUP(A965,bd_lista!$A$3:$C$590,3,FALSE)</f>
        <v>Gobierno Autónomo Municipal de Roboré</v>
      </c>
      <c r="D965" s="386"/>
      <c r="E965" s="244" t="s">
        <v>1305</v>
      </c>
      <c r="F965" s="245">
        <f ca="1">+IFERROR(INDEX('Hoja de Trabajo para listado'!$A$155:$Z$1048576,MATCH($A965,'Hoja de Trabajo para listado'!$A$155:$A$1048576,0),MATCH((CUADRO!F$5&amp;$E965),'Hoja de Trabajo para listado'!$A$151:$Z$151,0)),0)+IFERROR(INDEX('Hoja de Trabajo para listado'!$AB$155:$BA$1048576,MATCH($A965,'Hoja de Trabajo para listado'!$AB$155:$AB$1048576,0),MATCH((CUADRO!F$5&amp;$E965),'Hoja de Trabajo para listado'!$AB$151:$BA$151,0)),0)+IFERROR(INDEX('Hoja de Trabajo para listado'!$BC$155:$CB$1048576,MATCH($A965,'Hoja de Trabajo para listado'!$BC$155:$BC$1048576,0),MATCH((CUADRO!F$5&amp;$E965),'Hoja de Trabajo para listado'!$BC$151:$CB$151,0)),0)+IFERROR(INDEX('Hoja de Trabajo para listado'!$DE$153:$DG$274,MATCH($A965,'Hoja de Trabajo para listado'!$DE$153:$DE$1048576,0),MATCH((CUADRO!F$5&amp;$E965),'Hoja de Trabajo para listado'!$DE$151:$DG$151,0)),0)+IFERROR(INDEX('Hoja de Trabajo para listado'!$CD$155:$DC$1048576,MATCH($A965,'Hoja de Trabajo para listado'!$CD$155:$CD$1048576,0),MATCH((CUADRO!F$5&amp;$E965),'Hoja de Trabajo para listado'!$CD$151:$DC$151,0)),0)</f>
        <v>0</v>
      </c>
      <c r="G965" s="245">
        <f ca="1">+IFERROR(INDEX('Hoja de Trabajo para listado'!$A$155:$Z$1048576,MATCH($A965,'Hoja de Trabajo para listado'!$A$155:$A$1048576,0),MATCH((CUADRO!G$5&amp;$E965),'Hoja de Trabajo para listado'!$A$151:$Z$151,0)),0)+IFERROR(INDEX('Hoja de Trabajo para listado'!$AB$155:$BA$1048576,MATCH($A965,'Hoja de Trabajo para listado'!$AB$155:$AB$1048576,0),MATCH((CUADRO!G$5&amp;$E965),'Hoja de Trabajo para listado'!$AB$151:$BA$151,0)),0)+IFERROR(INDEX('Hoja de Trabajo para listado'!$BC$155:$CB$1048576,MATCH($A965,'Hoja de Trabajo para listado'!$BC$155:$BC$1048576,0),MATCH((CUADRO!G$5&amp;$E965),'Hoja de Trabajo para listado'!$BC$151:$CB$151,0)),0)+IFERROR(INDEX('Hoja de Trabajo para listado'!$DE$153:$DG$274,MATCH($A965,'Hoja de Trabajo para listado'!$DE$153:$DE$1048576,0),MATCH((CUADRO!G$5&amp;$E965),'Hoja de Trabajo para listado'!$DE$151:$DG$151,0)),0)+IFERROR(INDEX('Hoja de Trabajo para listado'!$CD$155:$DC$1048576,MATCH($A965,'Hoja de Trabajo para listado'!$CD$155:$CD$1048576,0),MATCH((CUADRO!G$5&amp;$E965),'Hoja de Trabajo para listado'!$CD$151:$DC$151,0)),0)</f>
        <v>0</v>
      </c>
      <c r="H965" s="245">
        <f ca="1">+IFERROR(INDEX('Hoja de Trabajo para listado'!$A$155:$Z$1048576,MATCH($A965,'Hoja de Trabajo para listado'!$A$155:$A$1048576,0),MATCH((CUADRO!H$5&amp;$E965),'Hoja de Trabajo para listado'!$A$151:$Z$151,0)),0)+IFERROR(INDEX('Hoja de Trabajo para listado'!$AB$155:$BA$1048576,MATCH($A965,'Hoja de Trabajo para listado'!$AB$155:$AB$1048576,0),MATCH((CUADRO!H$5&amp;$E965),'Hoja de Trabajo para listado'!$AB$151:$BA$151,0)),0)+IFERROR(INDEX('Hoja de Trabajo para listado'!$BC$155:$CB$1048576,MATCH($A965,'Hoja de Trabajo para listado'!$BC$155:$BC$1048576,0),MATCH((CUADRO!H$5&amp;$E965),'Hoja de Trabajo para listado'!$BC$151:$CB$151,0)),0)+IFERROR(INDEX('Hoja de Trabajo para listado'!$DE$153:$DG$274,MATCH($A965,'Hoja de Trabajo para listado'!$DE$153:$DE$1048576,0),MATCH((CUADRO!H$5&amp;$E965),'Hoja de Trabajo para listado'!$DE$151:$DG$151,0)),0)+IFERROR(INDEX('Hoja de Trabajo para listado'!$CD$155:$DC$1048576,MATCH($A965,'Hoja de Trabajo para listado'!$CD$155:$CD$1048576,0),MATCH((CUADRO!H$5&amp;$E965),'Hoja de Trabajo para listado'!$CD$151:$DC$151,0)),0)</f>
        <v>0</v>
      </c>
      <c r="I965" s="245">
        <f ca="1">+IFERROR(INDEX('Hoja de Trabajo para listado'!$A$155:$Z$1048576,MATCH($A965,'Hoja de Trabajo para listado'!$A$155:$A$1048576,0),MATCH((CUADRO!I$5&amp;$E965),'Hoja de Trabajo para listado'!$A$151:$Z$151,0)),0)+IFERROR(INDEX('Hoja de Trabajo para listado'!$AB$155:$BA$1048576,MATCH($A965,'Hoja de Trabajo para listado'!$AB$155:$AB$1048576,0),MATCH((CUADRO!I$5&amp;$E965),'Hoja de Trabajo para listado'!$AB$151:$BA$151,0)),0)+IFERROR(INDEX('Hoja de Trabajo para listado'!$BC$155:$CB$1048576,MATCH($A965,'Hoja de Trabajo para listado'!$BC$155:$BC$1048576,0),MATCH((CUADRO!I$5&amp;$E965),'Hoja de Trabajo para listado'!$BC$151:$CB$151,0)),0)+IFERROR(INDEX('Hoja de Trabajo para listado'!$DE$153:$DG$274,MATCH($A965,'Hoja de Trabajo para listado'!$DE$153:$DE$1048576,0),MATCH((CUADRO!I$5&amp;$E965),'Hoja de Trabajo para listado'!$DE$151:$DG$151,0)),0)+IFERROR(INDEX('Hoja de Trabajo para listado'!$CD$155:$DC$1048576,MATCH($A965,'Hoja de Trabajo para listado'!$CD$155:$CD$1048576,0),MATCH((CUADRO!I$5&amp;$E965),'Hoja de Trabajo para listado'!$CD$151:$DC$151,0)),0)</f>
        <v>0</v>
      </c>
      <c r="J965" s="245">
        <f ca="1">+IFERROR(INDEX('Hoja de Trabajo para listado'!$A$155:$Z$1048576,MATCH($A965,'Hoja de Trabajo para listado'!$A$155:$A$1048576,0),MATCH((CUADRO!J$5&amp;$E965),'Hoja de Trabajo para listado'!$A$151:$Z$151,0)),0)+IFERROR(INDEX('Hoja de Trabajo para listado'!$AB$155:$BA$1048576,MATCH($A965,'Hoja de Trabajo para listado'!$AB$155:$AB$1048576,0),MATCH((CUADRO!J$5&amp;$E965),'Hoja de Trabajo para listado'!$AB$151:$BA$151,0)),0)+IFERROR(INDEX('Hoja de Trabajo para listado'!$BC$155:$CB$1048576,MATCH($A965,'Hoja de Trabajo para listado'!$BC$155:$BC$1048576,0),MATCH((CUADRO!J$5&amp;$E965),'Hoja de Trabajo para listado'!$BC$151:$CB$151,0)),0)+IFERROR(INDEX('Hoja de Trabajo para listado'!$DE$153:$DG$274,MATCH($A965,'Hoja de Trabajo para listado'!$DE$153:$DE$1048576,0),MATCH((CUADRO!J$5&amp;$E965),'Hoja de Trabajo para listado'!$DE$151:$DG$151,0)),0)+IFERROR(INDEX('Hoja de Trabajo para listado'!$CD$155:$DC$1048576,MATCH($A965,'Hoja de Trabajo para listado'!$CD$155:$CD$1048576,0),MATCH((CUADRO!J$5&amp;$E965),'Hoja de Trabajo para listado'!$CD$151:$DC$151,0)),0)</f>
        <v>0</v>
      </c>
      <c r="K965" s="245">
        <f ca="1">+IFERROR(INDEX('Hoja de Trabajo para listado'!$A$155:$Z$1048576,MATCH($A965,'Hoja de Trabajo para listado'!$A$155:$A$1048576,0),MATCH((CUADRO!K$5&amp;$E965),'Hoja de Trabajo para listado'!$A$151:$Z$151,0)),0)+IFERROR(INDEX('Hoja de Trabajo para listado'!$AB$155:$BA$1048576,MATCH($A965,'Hoja de Trabajo para listado'!$AB$155:$AB$1048576,0),MATCH((CUADRO!K$5&amp;$E965),'Hoja de Trabajo para listado'!$AB$151:$BA$151,0)),0)+IFERROR(INDEX('Hoja de Trabajo para listado'!$BC$155:$CB$1048576,MATCH($A965,'Hoja de Trabajo para listado'!$BC$155:$BC$1048576,0),MATCH((CUADRO!K$5&amp;$E965),'Hoja de Trabajo para listado'!$BC$151:$CB$151,0)),0)+IFERROR(INDEX('Hoja de Trabajo para listado'!$DE$153:$DG$274,MATCH($A965,'Hoja de Trabajo para listado'!$DE$153:$DE$1048576,0),MATCH((CUADRO!K$5&amp;$E965),'Hoja de Trabajo para listado'!$DE$151:$DG$151,0)),0)+IFERROR(INDEX('Hoja de Trabajo para listado'!$CD$155:$DC$1048576,MATCH($A965,'Hoja de Trabajo para listado'!$CD$155:$CD$1048576,0),MATCH((CUADRO!K$5&amp;$E965),'Hoja de Trabajo para listado'!$CD$151:$DC$151,0)),0)</f>
        <v>0</v>
      </c>
      <c r="L965" s="245">
        <f ca="1">+IFERROR(INDEX('Hoja de Trabajo para listado'!$A$155:$Z$1048576,MATCH($A965,'Hoja de Trabajo para listado'!$A$155:$A$1048576,0),MATCH((CUADRO!L$5&amp;$E965),'Hoja de Trabajo para listado'!$A$151:$Z$151,0)),0)+IFERROR(INDEX('Hoja de Trabajo para listado'!$AB$155:$BA$1048576,MATCH($A965,'Hoja de Trabajo para listado'!$AB$155:$AB$1048576,0),MATCH((CUADRO!L$5&amp;$E965),'Hoja de Trabajo para listado'!$AB$151:$BA$151,0)),0)+IFERROR(INDEX('Hoja de Trabajo para listado'!$BC$155:$CB$1048576,MATCH($A965,'Hoja de Trabajo para listado'!$BC$155:$BC$1048576,0),MATCH((CUADRO!L$5&amp;$E965),'Hoja de Trabajo para listado'!$BC$151:$CB$151,0)),0)+IFERROR(INDEX('Hoja de Trabajo para listado'!$DE$153:$DG$274,MATCH($A965,'Hoja de Trabajo para listado'!$DE$153:$DE$1048576,0),MATCH((CUADRO!L$5&amp;$E965),'Hoja de Trabajo para listado'!$DE$151:$DG$151,0)),0)+IFERROR(INDEX('Hoja de Trabajo para listado'!$CD$155:$DC$1048576,MATCH($A965,'Hoja de Trabajo para listado'!$CD$155:$CD$1048576,0),MATCH((CUADRO!L$5&amp;$E965),'Hoja de Trabajo para listado'!$CD$151:$DC$151,0)),0)</f>
        <v>0</v>
      </c>
      <c r="M965" s="245">
        <f ca="1">+IFERROR(INDEX('Hoja de Trabajo para listado'!$A$155:$Z$1048576,MATCH($A965,'Hoja de Trabajo para listado'!$A$155:$A$1048576,0),MATCH((CUADRO!M$5&amp;$E965),'Hoja de Trabajo para listado'!$A$151:$Z$151,0)),0)+IFERROR(INDEX('Hoja de Trabajo para listado'!$AB$155:$BA$1048576,MATCH($A965,'Hoja de Trabajo para listado'!$AB$155:$AB$1048576,0),MATCH((CUADRO!M$5&amp;$E965),'Hoja de Trabajo para listado'!$AB$151:$BA$151,0)),0)+IFERROR(INDEX('Hoja de Trabajo para listado'!$BC$155:$CB$1048576,MATCH($A965,'Hoja de Trabajo para listado'!$BC$155:$BC$1048576,0),MATCH((CUADRO!M$5&amp;$E965),'Hoja de Trabajo para listado'!$BC$151:$CB$151,0)),0)+IFERROR(INDEX('Hoja de Trabajo para listado'!$DE$153:$DG$274,MATCH($A965,'Hoja de Trabajo para listado'!$DE$153:$DE$1048576,0),MATCH((CUADRO!M$5&amp;$E965),'Hoja de Trabajo para listado'!$DE$151:$DG$151,0)),0)+IFERROR(INDEX('Hoja de Trabajo para listado'!$CD$155:$DC$1048576,MATCH($A965,'Hoja de Trabajo para listado'!$CD$155:$CD$1048576,0),MATCH((CUADRO!M$5&amp;$E965),'Hoja de Trabajo para listado'!$CD$151:$DC$151,0)),0)</f>
        <v>0</v>
      </c>
      <c r="N965" s="245">
        <f ca="1">+IFERROR(INDEX('Hoja de Trabajo para listado'!$A$155:$Z$1048576,MATCH($A965,'Hoja de Trabajo para listado'!$A$155:$A$1048576,0),MATCH((CUADRO!N$5&amp;$E965),'Hoja de Trabajo para listado'!$A$151:$Z$151,0)),0)+IFERROR(INDEX('Hoja de Trabajo para listado'!$AB$155:$BA$1048576,MATCH($A965,'Hoja de Trabajo para listado'!$AB$155:$AB$1048576,0),MATCH((CUADRO!N$5&amp;$E965),'Hoja de Trabajo para listado'!$AB$151:$BA$151,0)),0)+IFERROR(INDEX('Hoja de Trabajo para listado'!$BC$155:$CB$1048576,MATCH($A965,'Hoja de Trabajo para listado'!$BC$155:$BC$1048576,0),MATCH((CUADRO!N$5&amp;$E965),'Hoja de Trabajo para listado'!$BC$151:$CB$151,0)),0)+IFERROR(INDEX('Hoja de Trabajo para listado'!$DE$153:$DG$274,MATCH($A965,'Hoja de Trabajo para listado'!$DE$153:$DE$1048576,0),MATCH((CUADRO!N$5&amp;$E965),'Hoja de Trabajo para listado'!$DE$151:$DG$151,0)),0)+IFERROR(INDEX('Hoja de Trabajo para listado'!$CD$155:$DC$1048576,MATCH($A965,'Hoja de Trabajo para listado'!$CD$155:$CD$1048576,0),MATCH((CUADRO!N$5&amp;$E965),'Hoja de Trabajo para listado'!$CD$151:$DC$151,0)),0)</f>
        <v>0</v>
      </c>
      <c r="O965" s="245">
        <f ca="1">+IFERROR(INDEX('Hoja de Trabajo para listado'!$A$155:$Z$1048576,MATCH($A965,'Hoja de Trabajo para listado'!$A$155:$A$1048576,0),MATCH((CUADRO!O$5&amp;$E965),'Hoja de Trabajo para listado'!$A$151:$Z$151,0)),0)+IFERROR(INDEX('Hoja de Trabajo para listado'!$AB$155:$BA$1048576,MATCH($A965,'Hoja de Trabajo para listado'!$AB$155:$AB$1048576,0),MATCH((CUADRO!O$5&amp;$E965),'Hoja de Trabajo para listado'!$AB$151:$BA$151,0)),0)+IFERROR(INDEX('Hoja de Trabajo para listado'!$BC$155:$CB$1048576,MATCH($A965,'Hoja de Trabajo para listado'!$BC$155:$BC$1048576,0),MATCH((CUADRO!O$5&amp;$E965),'Hoja de Trabajo para listado'!$BC$151:$CB$151,0)),0)+IFERROR(INDEX('Hoja de Trabajo para listado'!$DE$153:$DG$274,MATCH($A965,'Hoja de Trabajo para listado'!$DE$153:$DE$1048576,0),MATCH((CUADRO!O$5&amp;$E965),'Hoja de Trabajo para listado'!$DE$151:$DG$151,0)),0)+IFERROR(INDEX('Hoja de Trabajo para listado'!$CD$155:$DC$1048576,MATCH($A965,'Hoja de Trabajo para listado'!$CD$155:$CD$1048576,0),MATCH((CUADRO!O$5&amp;$E965),'Hoja de Trabajo para listado'!$CD$151:$DC$151,0)),0)</f>
        <v>0</v>
      </c>
      <c r="P965" s="245">
        <f ca="1">+IFERROR(INDEX('Hoja de Trabajo para listado'!$A$155:$Z$1048576,MATCH($A965,'Hoja de Trabajo para listado'!$A$155:$A$1048576,0),MATCH((CUADRO!P$5&amp;$E965),'Hoja de Trabajo para listado'!$A$151:$Z$151,0)),0)+IFERROR(INDEX('Hoja de Trabajo para listado'!$AB$155:$BA$1048576,MATCH($A965,'Hoja de Trabajo para listado'!$AB$155:$AB$1048576,0),MATCH((CUADRO!P$5&amp;$E965),'Hoja de Trabajo para listado'!$AB$151:$BA$151,0)),0)+IFERROR(INDEX('Hoja de Trabajo para listado'!$BC$155:$CB$1048576,MATCH($A965,'Hoja de Trabajo para listado'!$BC$155:$BC$1048576,0),MATCH((CUADRO!P$5&amp;$E965),'Hoja de Trabajo para listado'!$BC$151:$CB$151,0)),0)+IFERROR(INDEX('Hoja de Trabajo para listado'!$DE$153:$DG$274,MATCH($A965,'Hoja de Trabajo para listado'!$DE$153:$DE$1048576,0),MATCH((CUADRO!P$5&amp;$E965),'Hoja de Trabajo para listado'!$DE$151:$DG$151,0)),0)+IFERROR(INDEX('Hoja de Trabajo para listado'!$CD$155:$DC$1048576,MATCH($A965,'Hoja de Trabajo para listado'!$CD$155:$CD$1048576,0),MATCH((CUADRO!P$5&amp;$E965),'Hoja de Trabajo para listado'!$CD$151:$DC$151,0)),0)</f>
        <v>0</v>
      </c>
      <c r="Q965" s="245">
        <f ca="1">+IFERROR(INDEX('Hoja de Trabajo para listado'!$A$155:$Z$1048576,MATCH($A965,'Hoja de Trabajo para listado'!$A$155:$A$1048576,0),MATCH((CUADRO!Q$5&amp;$E965),'Hoja de Trabajo para listado'!$A$151:$Z$151,0)),0)+IFERROR(INDEX('Hoja de Trabajo para listado'!$AB$155:$BA$1048576,MATCH($A965,'Hoja de Trabajo para listado'!$AB$155:$AB$1048576,0),MATCH((CUADRO!Q$5&amp;$E965),'Hoja de Trabajo para listado'!$AB$151:$BA$151,0)),0)+IFERROR(INDEX('Hoja de Trabajo para listado'!$BC$155:$CB$1048576,MATCH($A965,'Hoja de Trabajo para listado'!$BC$155:$BC$1048576,0),MATCH((CUADRO!Q$5&amp;$E965),'Hoja de Trabajo para listado'!$BC$151:$CB$151,0)),0)+IFERROR(INDEX('Hoja de Trabajo para listado'!$DE$153:$DG$274,MATCH($A965,'Hoja de Trabajo para listado'!$DE$153:$DE$1048576,0),MATCH((CUADRO!Q$5&amp;$E965),'Hoja de Trabajo para listado'!$DE$151:$DG$151,0)),0)+IFERROR(INDEX('Hoja de Trabajo para listado'!$CD$155:$DC$1048576,MATCH($A965,'Hoja de Trabajo para listado'!$CD$155:$CD$1048576,0),MATCH((CUADRO!Q$5&amp;$E965),'Hoja de Trabajo para listado'!$CD$151:$DC$151,0)),0)</f>
        <v>0</v>
      </c>
      <c r="R965" s="245">
        <f t="shared" ca="1" si="31"/>
        <v>0</v>
      </c>
      <c r="S965" s="259">
        <f ca="1">+R964+R965</f>
        <v>0</v>
      </c>
      <c r="T965" s="245">
        <f ca="1">+S965</f>
        <v>0</v>
      </c>
      <c r="U965" s="244">
        <f t="shared" si="32"/>
        <v>2</v>
      </c>
      <c r="V965" s="333" t="str">
        <f>+VLOOKUP(A965,bd_lista!$A$3:$E$590,5,FALSE)</f>
        <v>Gobiernos Autonomos Municipales</v>
      </c>
      <c r="W965" s="384"/>
      <c r="X965" s="242">
        <f>+VLOOKUP(A965,[3]Sheet1!$A$13:$D$744,4,FALSE)</f>
        <v>0</v>
      </c>
      <c r="Y965" s="242" t="e">
        <f>+VLOOKUP(X965,bd_lista!$A$3:$C$590,3,FALSE)</f>
        <v>#N/A</v>
      </c>
      <c r="Z965" s="292"/>
      <c r="AA965" s="293"/>
    </row>
    <row r="966" spans="1:27" customFormat="1" ht="15" hidden="1" customHeight="1">
      <c r="A966" s="32">
        <v>1716</v>
      </c>
      <c r="B966" s="388">
        <f>+A966</f>
        <v>1716</v>
      </c>
      <c r="C966" s="247" t="str">
        <f>+VLOOKUP(A966,bd_lista!$A$3:$C$590,3,FALSE)</f>
        <v>Gobierno Autónomo Municipal de Portachuelo</v>
      </c>
      <c r="D966" s="385" t="str">
        <f>+C966</f>
        <v>Gobierno Autónomo Municipal de Portachuelo</v>
      </c>
      <c r="E966" s="242" t="s">
        <v>1304</v>
      </c>
      <c r="F966" s="243">
        <f ca="1">+IFERROR(INDEX('Hoja de Trabajo para listado'!$A$155:$Z$1048576,MATCH($A966,'Hoja de Trabajo para listado'!$A$155:$A$1048576,0),MATCH((CUADRO!F$5&amp;$E966),'Hoja de Trabajo para listado'!$A$151:$Z$151,0)),0)+IFERROR(INDEX('Hoja de Trabajo para listado'!$AB$155:$BA$1048576,MATCH($A966,'Hoja de Trabajo para listado'!$AB$155:$AB$1048576,0),MATCH((CUADRO!F$5&amp;$E966),'Hoja de Trabajo para listado'!$AB$151:$BA$151,0)),0)+IFERROR(INDEX('Hoja de Trabajo para listado'!$BC$155:$CB$1048576,MATCH($A966,'Hoja de Trabajo para listado'!$BC$155:$BC$1048576,0),MATCH((CUADRO!F$5&amp;$E966),'Hoja de Trabajo para listado'!$BC$151:$CB$151,0)),0)+IFERROR(INDEX('Hoja de Trabajo para listado'!$DE$153:$DG$274,MATCH($A966,'Hoja de Trabajo para listado'!$DE$153:$DE$1048576,0),MATCH((CUADRO!F$5&amp;$E966),'Hoja de Trabajo para listado'!$DE$151:$DG$151,0)),0)+IFERROR(INDEX('Hoja de Trabajo para listado'!$CD$155:$DC$1048576,MATCH($A966,'Hoja de Trabajo para listado'!$CD$155:$CD$1048576,0),MATCH((CUADRO!F$5&amp;$E966),'Hoja de Trabajo para listado'!$CD$151:$DC$151,0)),0)</f>
        <v>0</v>
      </c>
      <c r="G966" s="243">
        <f ca="1">+IFERROR(INDEX('Hoja de Trabajo para listado'!$A$155:$Z$1048576,MATCH($A966,'Hoja de Trabajo para listado'!$A$155:$A$1048576,0),MATCH((CUADRO!G$5&amp;$E966),'Hoja de Trabajo para listado'!$A$151:$Z$151,0)),0)+IFERROR(INDEX('Hoja de Trabajo para listado'!$AB$155:$BA$1048576,MATCH($A966,'Hoja de Trabajo para listado'!$AB$155:$AB$1048576,0),MATCH((CUADRO!G$5&amp;$E966),'Hoja de Trabajo para listado'!$AB$151:$BA$151,0)),0)+IFERROR(INDEX('Hoja de Trabajo para listado'!$BC$155:$CB$1048576,MATCH($A966,'Hoja de Trabajo para listado'!$BC$155:$BC$1048576,0),MATCH((CUADRO!G$5&amp;$E966),'Hoja de Trabajo para listado'!$BC$151:$CB$151,0)),0)+IFERROR(INDEX('Hoja de Trabajo para listado'!$DE$153:$DG$274,MATCH($A966,'Hoja de Trabajo para listado'!$DE$153:$DE$1048576,0),MATCH((CUADRO!G$5&amp;$E966),'Hoja de Trabajo para listado'!$DE$151:$DG$151,0)),0)+IFERROR(INDEX('Hoja de Trabajo para listado'!$CD$155:$DC$1048576,MATCH($A966,'Hoja de Trabajo para listado'!$CD$155:$CD$1048576,0),MATCH((CUADRO!G$5&amp;$E966),'Hoja de Trabajo para listado'!$CD$151:$DC$151,0)),0)</f>
        <v>0</v>
      </c>
      <c r="H966" s="243">
        <f ca="1">+IFERROR(INDEX('Hoja de Trabajo para listado'!$A$155:$Z$1048576,MATCH($A966,'Hoja de Trabajo para listado'!$A$155:$A$1048576,0),MATCH((CUADRO!H$5&amp;$E966),'Hoja de Trabajo para listado'!$A$151:$Z$151,0)),0)+IFERROR(INDEX('Hoja de Trabajo para listado'!$AB$155:$BA$1048576,MATCH($A966,'Hoja de Trabajo para listado'!$AB$155:$AB$1048576,0),MATCH((CUADRO!H$5&amp;$E966),'Hoja de Trabajo para listado'!$AB$151:$BA$151,0)),0)+IFERROR(INDEX('Hoja de Trabajo para listado'!$BC$155:$CB$1048576,MATCH($A966,'Hoja de Trabajo para listado'!$BC$155:$BC$1048576,0),MATCH((CUADRO!H$5&amp;$E966),'Hoja de Trabajo para listado'!$BC$151:$CB$151,0)),0)+IFERROR(INDEX('Hoja de Trabajo para listado'!$DE$153:$DG$274,MATCH($A966,'Hoja de Trabajo para listado'!$DE$153:$DE$1048576,0),MATCH((CUADRO!H$5&amp;$E966),'Hoja de Trabajo para listado'!$DE$151:$DG$151,0)),0)+IFERROR(INDEX('Hoja de Trabajo para listado'!$CD$155:$DC$1048576,MATCH($A966,'Hoja de Trabajo para listado'!$CD$155:$CD$1048576,0),MATCH((CUADRO!H$5&amp;$E966),'Hoja de Trabajo para listado'!$CD$151:$DC$151,0)),0)</f>
        <v>0</v>
      </c>
      <c r="I966" s="243">
        <f ca="1">+IFERROR(INDEX('Hoja de Trabajo para listado'!$A$155:$Z$1048576,MATCH($A966,'Hoja de Trabajo para listado'!$A$155:$A$1048576,0),MATCH((CUADRO!I$5&amp;$E966),'Hoja de Trabajo para listado'!$A$151:$Z$151,0)),0)+IFERROR(INDEX('Hoja de Trabajo para listado'!$AB$155:$BA$1048576,MATCH($A966,'Hoja de Trabajo para listado'!$AB$155:$AB$1048576,0),MATCH((CUADRO!I$5&amp;$E966),'Hoja de Trabajo para listado'!$AB$151:$BA$151,0)),0)+IFERROR(INDEX('Hoja de Trabajo para listado'!$BC$155:$CB$1048576,MATCH($A966,'Hoja de Trabajo para listado'!$BC$155:$BC$1048576,0),MATCH((CUADRO!I$5&amp;$E966),'Hoja de Trabajo para listado'!$BC$151:$CB$151,0)),0)+IFERROR(INDEX('Hoja de Trabajo para listado'!$DE$153:$DG$274,MATCH($A966,'Hoja de Trabajo para listado'!$DE$153:$DE$1048576,0),MATCH((CUADRO!I$5&amp;$E966),'Hoja de Trabajo para listado'!$DE$151:$DG$151,0)),0)+IFERROR(INDEX('Hoja de Trabajo para listado'!$CD$155:$DC$1048576,MATCH($A966,'Hoja de Trabajo para listado'!$CD$155:$CD$1048576,0),MATCH((CUADRO!I$5&amp;$E966),'Hoja de Trabajo para listado'!$CD$151:$DC$151,0)),0)</f>
        <v>0</v>
      </c>
      <c r="J966" s="243">
        <f ca="1">+IFERROR(INDEX('Hoja de Trabajo para listado'!$A$155:$Z$1048576,MATCH($A966,'Hoja de Trabajo para listado'!$A$155:$A$1048576,0),MATCH((CUADRO!J$5&amp;$E966),'Hoja de Trabajo para listado'!$A$151:$Z$151,0)),0)+IFERROR(INDEX('Hoja de Trabajo para listado'!$AB$155:$BA$1048576,MATCH($A966,'Hoja de Trabajo para listado'!$AB$155:$AB$1048576,0),MATCH((CUADRO!J$5&amp;$E966),'Hoja de Trabajo para listado'!$AB$151:$BA$151,0)),0)+IFERROR(INDEX('Hoja de Trabajo para listado'!$BC$155:$CB$1048576,MATCH($A966,'Hoja de Trabajo para listado'!$BC$155:$BC$1048576,0),MATCH((CUADRO!J$5&amp;$E966),'Hoja de Trabajo para listado'!$BC$151:$CB$151,0)),0)+IFERROR(INDEX('Hoja de Trabajo para listado'!$DE$153:$DG$274,MATCH($A966,'Hoja de Trabajo para listado'!$DE$153:$DE$1048576,0),MATCH((CUADRO!J$5&amp;$E966),'Hoja de Trabajo para listado'!$DE$151:$DG$151,0)),0)+IFERROR(INDEX('Hoja de Trabajo para listado'!$CD$155:$DC$1048576,MATCH($A966,'Hoja de Trabajo para listado'!$CD$155:$CD$1048576,0),MATCH((CUADRO!J$5&amp;$E966),'Hoja de Trabajo para listado'!$CD$151:$DC$151,0)),0)</f>
        <v>0</v>
      </c>
      <c r="K966" s="243">
        <f ca="1">+IFERROR(INDEX('Hoja de Trabajo para listado'!$A$155:$Z$1048576,MATCH($A966,'Hoja de Trabajo para listado'!$A$155:$A$1048576,0),MATCH((CUADRO!K$5&amp;$E966),'Hoja de Trabajo para listado'!$A$151:$Z$151,0)),0)+IFERROR(INDEX('Hoja de Trabajo para listado'!$AB$155:$BA$1048576,MATCH($A966,'Hoja de Trabajo para listado'!$AB$155:$AB$1048576,0),MATCH((CUADRO!K$5&amp;$E966),'Hoja de Trabajo para listado'!$AB$151:$BA$151,0)),0)+IFERROR(INDEX('Hoja de Trabajo para listado'!$BC$155:$CB$1048576,MATCH($A966,'Hoja de Trabajo para listado'!$BC$155:$BC$1048576,0),MATCH((CUADRO!K$5&amp;$E966),'Hoja de Trabajo para listado'!$BC$151:$CB$151,0)),0)+IFERROR(INDEX('Hoja de Trabajo para listado'!$DE$153:$DG$274,MATCH($A966,'Hoja de Trabajo para listado'!$DE$153:$DE$1048576,0),MATCH((CUADRO!K$5&amp;$E966),'Hoja de Trabajo para listado'!$DE$151:$DG$151,0)),0)+IFERROR(INDEX('Hoja de Trabajo para listado'!$CD$155:$DC$1048576,MATCH($A966,'Hoja de Trabajo para listado'!$CD$155:$CD$1048576,0),MATCH((CUADRO!K$5&amp;$E966),'Hoja de Trabajo para listado'!$CD$151:$DC$151,0)),0)</f>
        <v>0</v>
      </c>
      <c r="L966" s="243">
        <f ca="1">+IFERROR(INDEX('Hoja de Trabajo para listado'!$A$155:$Z$1048576,MATCH($A966,'Hoja de Trabajo para listado'!$A$155:$A$1048576,0),MATCH((CUADRO!L$5&amp;$E966),'Hoja de Trabajo para listado'!$A$151:$Z$151,0)),0)+IFERROR(INDEX('Hoja de Trabajo para listado'!$AB$155:$BA$1048576,MATCH($A966,'Hoja de Trabajo para listado'!$AB$155:$AB$1048576,0),MATCH((CUADRO!L$5&amp;$E966),'Hoja de Trabajo para listado'!$AB$151:$BA$151,0)),0)+IFERROR(INDEX('Hoja de Trabajo para listado'!$BC$155:$CB$1048576,MATCH($A966,'Hoja de Trabajo para listado'!$BC$155:$BC$1048576,0),MATCH((CUADRO!L$5&amp;$E966),'Hoja de Trabajo para listado'!$BC$151:$CB$151,0)),0)+IFERROR(INDEX('Hoja de Trabajo para listado'!$DE$153:$DG$274,MATCH($A966,'Hoja de Trabajo para listado'!$DE$153:$DE$1048576,0),MATCH((CUADRO!L$5&amp;$E966),'Hoja de Trabajo para listado'!$DE$151:$DG$151,0)),0)+IFERROR(INDEX('Hoja de Trabajo para listado'!$CD$155:$DC$1048576,MATCH($A966,'Hoja de Trabajo para listado'!$CD$155:$CD$1048576,0),MATCH((CUADRO!L$5&amp;$E966),'Hoja de Trabajo para listado'!$CD$151:$DC$151,0)),0)</f>
        <v>0</v>
      </c>
      <c r="M966" s="243">
        <f ca="1">+IFERROR(INDEX('Hoja de Trabajo para listado'!$A$155:$Z$1048576,MATCH($A966,'Hoja de Trabajo para listado'!$A$155:$A$1048576,0),MATCH((CUADRO!M$5&amp;$E966),'Hoja de Trabajo para listado'!$A$151:$Z$151,0)),0)+IFERROR(INDEX('Hoja de Trabajo para listado'!$AB$155:$BA$1048576,MATCH($A966,'Hoja de Trabajo para listado'!$AB$155:$AB$1048576,0),MATCH((CUADRO!M$5&amp;$E966),'Hoja de Trabajo para listado'!$AB$151:$BA$151,0)),0)+IFERROR(INDEX('Hoja de Trabajo para listado'!$BC$155:$CB$1048576,MATCH($A966,'Hoja de Trabajo para listado'!$BC$155:$BC$1048576,0),MATCH((CUADRO!M$5&amp;$E966),'Hoja de Trabajo para listado'!$BC$151:$CB$151,0)),0)+IFERROR(INDEX('Hoja de Trabajo para listado'!$DE$153:$DG$274,MATCH($A966,'Hoja de Trabajo para listado'!$DE$153:$DE$1048576,0),MATCH((CUADRO!M$5&amp;$E966),'Hoja de Trabajo para listado'!$DE$151:$DG$151,0)),0)+IFERROR(INDEX('Hoja de Trabajo para listado'!$CD$155:$DC$1048576,MATCH($A966,'Hoja de Trabajo para listado'!$CD$155:$CD$1048576,0),MATCH((CUADRO!M$5&amp;$E966),'Hoja de Trabajo para listado'!$CD$151:$DC$151,0)),0)</f>
        <v>0</v>
      </c>
      <c r="N966" s="243">
        <f ca="1">+IFERROR(INDEX('Hoja de Trabajo para listado'!$A$155:$Z$1048576,MATCH($A966,'Hoja de Trabajo para listado'!$A$155:$A$1048576,0),MATCH((CUADRO!N$5&amp;$E966),'Hoja de Trabajo para listado'!$A$151:$Z$151,0)),0)+IFERROR(INDEX('Hoja de Trabajo para listado'!$AB$155:$BA$1048576,MATCH($A966,'Hoja de Trabajo para listado'!$AB$155:$AB$1048576,0),MATCH((CUADRO!N$5&amp;$E966),'Hoja de Trabajo para listado'!$AB$151:$BA$151,0)),0)+IFERROR(INDEX('Hoja de Trabajo para listado'!$BC$155:$CB$1048576,MATCH($A966,'Hoja de Trabajo para listado'!$BC$155:$BC$1048576,0),MATCH((CUADRO!N$5&amp;$E966),'Hoja de Trabajo para listado'!$BC$151:$CB$151,0)),0)+IFERROR(INDEX('Hoja de Trabajo para listado'!$DE$153:$DG$274,MATCH($A966,'Hoja de Trabajo para listado'!$DE$153:$DE$1048576,0),MATCH((CUADRO!N$5&amp;$E966),'Hoja de Trabajo para listado'!$DE$151:$DG$151,0)),0)+IFERROR(INDEX('Hoja de Trabajo para listado'!$CD$155:$DC$1048576,MATCH($A966,'Hoja de Trabajo para listado'!$CD$155:$CD$1048576,0),MATCH((CUADRO!N$5&amp;$E966),'Hoja de Trabajo para listado'!$CD$151:$DC$151,0)),0)</f>
        <v>0</v>
      </c>
      <c r="O966" s="243">
        <f ca="1">+IFERROR(INDEX('Hoja de Trabajo para listado'!$A$155:$Z$1048576,MATCH($A966,'Hoja de Trabajo para listado'!$A$155:$A$1048576,0),MATCH((CUADRO!O$5&amp;$E966),'Hoja de Trabajo para listado'!$A$151:$Z$151,0)),0)+IFERROR(INDEX('Hoja de Trabajo para listado'!$AB$155:$BA$1048576,MATCH($A966,'Hoja de Trabajo para listado'!$AB$155:$AB$1048576,0),MATCH((CUADRO!O$5&amp;$E966),'Hoja de Trabajo para listado'!$AB$151:$BA$151,0)),0)+IFERROR(INDEX('Hoja de Trabajo para listado'!$BC$155:$CB$1048576,MATCH($A966,'Hoja de Trabajo para listado'!$BC$155:$BC$1048576,0),MATCH((CUADRO!O$5&amp;$E966),'Hoja de Trabajo para listado'!$BC$151:$CB$151,0)),0)+IFERROR(INDEX('Hoja de Trabajo para listado'!$DE$153:$DG$274,MATCH($A966,'Hoja de Trabajo para listado'!$DE$153:$DE$1048576,0),MATCH((CUADRO!O$5&amp;$E966),'Hoja de Trabajo para listado'!$DE$151:$DG$151,0)),0)+IFERROR(INDEX('Hoja de Trabajo para listado'!$CD$155:$DC$1048576,MATCH($A966,'Hoja de Trabajo para listado'!$CD$155:$CD$1048576,0),MATCH((CUADRO!O$5&amp;$E966),'Hoja de Trabajo para listado'!$CD$151:$DC$151,0)),0)</f>
        <v>0</v>
      </c>
      <c r="P966" s="243">
        <f ca="1">+IFERROR(INDEX('Hoja de Trabajo para listado'!$A$155:$Z$1048576,MATCH($A966,'Hoja de Trabajo para listado'!$A$155:$A$1048576,0),MATCH((CUADRO!P$5&amp;$E966),'Hoja de Trabajo para listado'!$A$151:$Z$151,0)),0)+IFERROR(INDEX('Hoja de Trabajo para listado'!$AB$155:$BA$1048576,MATCH($A966,'Hoja de Trabajo para listado'!$AB$155:$AB$1048576,0),MATCH((CUADRO!P$5&amp;$E966),'Hoja de Trabajo para listado'!$AB$151:$BA$151,0)),0)+IFERROR(INDEX('Hoja de Trabajo para listado'!$BC$155:$CB$1048576,MATCH($A966,'Hoja de Trabajo para listado'!$BC$155:$BC$1048576,0),MATCH((CUADRO!P$5&amp;$E966),'Hoja de Trabajo para listado'!$BC$151:$CB$151,0)),0)+IFERROR(INDEX('Hoja de Trabajo para listado'!$DE$153:$DG$274,MATCH($A966,'Hoja de Trabajo para listado'!$DE$153:$DE$1048576,0),MATCH((CUADRO!P$5&amp;$E966),'Hoja de Trabajo para listado'!$DE$151:$DG$151,0)),0)+IFERROR(INDEX('Hoja de Trabajo para listado'!$CD$155:$DC$1048576,MATCH($A966,'Hoja de Trabajo para listado'!$CD$155:$CD$1048576,0),MATCH((CUADRO!P$5&amp;$E966),'Hoja de Trabajo para listado'!$CD$151:$DC$151,0)),0)</f>
        <v>0</v>
      </c>
      <c r="Q966" s="243">
        <f ca="1">+IFERROR(INDEX('Hoja de Trabajo para listado'!$A$155:$Z$1048576,MATCH($A966,'Hoja de Trabajo para listado'!$A$155:$A$1048576,0),MATCH((CUADRO!Q$5&amp;$E966),'Hoja de Trabajo para listado'!$A$151:$Z$151,0)),0)+IFERROR(INDEX('Hoja de Trabajo para listado'!$AB$155:$BA$1048576,MATCH($A966,'Hoja de Trabajo para listado'!$AB$155:$AB$1048576,0),MATCH((CUADRO!Q$5&amp;$E966),'Hoja de Trabajo para listado'!$AB$151:$BA$151,0)),0)+IFERROR(INDEX('Hoja de Trabajo para listado'!$BC$155:$CB$1048576,MATCH($A966,'Hoja de Trabajo para listado'!$BC$155:$BC$1048576,0),MATCH((CUADRO!Q$5&amp;$E966),'Hoja de Trabajo para listado'!$BC$151:$CB$151,0)),0)+IFERROR(INDEX('Hoja de Trabajo para listado'!$DE$153:$DG$274,MATCH($A966,'Hoja de Trabajo para listado'!$DE$153:$DE$1048576,0),MATCH((CUADRO!Q$5&amp;$E966),'Hoja de Trabajo para listado'!$DE$151:$DG$151,0)),0)+IFERROR(INDEX('Hoja de Trabajo para listado'!$CD$155:$DC$1048576,MATCH($A966,'Hoja de Trabajo para listado'!$CD$155:$CD$1048576,0),MATCH((CUADRO!Q$5&amp;$E966),'Hoja de Trabajo para listado'!$CD$151:$DC$151,0)),0)</f>
        <v>0</v>
      </c>
      <c r="R966" s="243">
        <f t="shared" ref="R966:R1029" ca="1" si="33">+SUM(F966:Q966)</f>
        <v>0</v>
      </c>
      <c r="S966" s="249"/>
      <c r="T966" s="243">
        <f ca="1">+T967</f>
        <v>0</v>
      </c>
      <c r="U966" s="242">
        <f t="shared" ref="U966:U1029" si="34">+IF(E966="Débitos",1,2)</f>
        <v>1</v>
      </c>
      <c r="V966" s="333" t="str">
        <f>+VLOOKUP(A966,bd_lista!$A$3:$E$590,5,FALSE)</f>
        <v>Gobiernos Autonomos Municipales</v>
      </c>
      <c r="W966" s="383" t="str">
        <f>+V966</f>
        <v>Gobiernos Autonomos Municipales</v>
      </c>
      <c r="X966" s="242">
        <f>+VLOOKUP(A966,[3]Sheet1!$A$13:$D$744,4,FALSE)</f>
        <v>0</v>
      </c>
      <c r="Y966" s="242" t="e">
        <f>+VLOOKUP(X966,bd_lista!$A$3:$C$590,3,FALSE)</f>
        <v>#N/A</v>
      </c>
      <c r="Z966" s="294">
        <f>+X966</f>
        <v>0</v>
      </c>
      <c r="AA966" s="295" t="e">
        <f>+Y966</f>
        <v>#N/A</v>
      </c>
    </row>
    <row r="967" spans="1:27" customFormat="1" ht="15" hidden="1" customHeight="1">
      <c r="A967" s="32">
        <v>1716</v>
      </c>
      <c r="B967" s="389"/>
      <c r="C967" s="247" t="str">
        <f>+VLOOKUP(A967,bd_lista!$A$3:$C$590,3,FALSE)</f>
        <v>Gobierno Autónomo Municipal de Portachuelo</v>
      </c>
      <c r="D967" s="386"/>
      <c r="E967" s="244" t="s">
        <v>1305</v>
      </c>
      <c r="F967" s="245">
        <f ca="1">+IFERROR(INDEX('Hoja de Trabajo para listado'!$A$155:$Z$1048576,MATCH($A967,'Hoja de Trabajo para listado'!$A$155:$A$1048576,0),MATCH((CUADRO!F$5&amp;$E967),'Hoja de Trabajo para listado'!$A$151:$Z$151,0)),0)+IFERROR(INDEX('Hoja de Trabajo para listado'!$AB$155:$BA$1048576,MATCH($A967,'Hoja de Trabajo para listado'!$AB$155:$AB$1048576,0),MATCH((CUADRO!F$5&amp;$E967),'Hoja de Trabajo para listado'!$AB$151:$BA$151,0)),0)+IFERROR(INDEX('Hoja de Trabajo para listado'!$BC$155:$CB$1048576,MATCH($A967,'Hoja de Trabajo para listado'!$BC$155:$BC$1048576,0),MATCH((CUADRO!F$5&amp;$E967),'Hoja de Trabajo para listado'!$BC$151:$CB$151,0)),0)+IFERROR(INDEX('Hoja de Trabajo para listado'!$DE$153:$DG$274,MATCH($A967,'Hoja de Trabajo para listado'!$DE$153:$DE$1048576,0),MATCH((CUADRO!F$5&amp;$E967),'Hoja de Trabajo para listado'!$DE$151:$DG$151,0)),0)+IFERROR(INDEX('Hoja de Trabajo para listado'!$CD$155:$DC$1048576,MATCH($A967,'Hoja de Trabajo para listado'!$CD$155:$CD$1048576,0),MATCH((CUADRO!F$5&amp;$E967),'Hoja de Trabajo para listado'!$CD$151:$DC$151,0)),0)</f>
        <v>0</v>
      </c>
      <c r="G967" s="245">
        <f ca="1">+IFERROR(INDEX('Hoja de Trabajo para listado'!$A$155:$Z$1048576,MATCH($A967,'Hoja de Trabajo para listado'!$A$155:$A$1048576,0),MATCH((CUADRO!G$5&amp;$E967),'Hoja de Trabajo para listado'!$A$151:$Z$151,0)),0)+IFERROR(INDEX('Hoja de Trabajo para listado'!$AB$155:$BA$1048576,MATCH($A967,'Hoja de Trabajo para listado'!$AB$155:$AB$1048576,0),MATCH((CUADRO!G$5&amp;$E967),'Hoja de Trabajo para listado'!$AB$151:$BA$151,0)),0)+IFERROR(INDEX('Hoja de Trabajo para listado'!$BC$155:$CB$1048576,MATCH($A967,'Hoja de Trabajo para listado'!$BC$155:$BC$1048576,0),MATCH((CUADRO!G$5&amp;$E967),'Hoja de Trabajo para listado'!$BC$151:$CB$151,0)),0)+IFERROR(INDEX('Hoja de Trabajo para listado'!$DE$153:$DG$274,MATCH($A967,'Hoja de Trabajo para listado'!$DE$153:$DE$1048576,0),MATCH((CUADRO!G$5&amp;$E967),'Hoja de Trabajo para listado'!$DE$151:$DG$151,0)),0)+IFERROR(INDEX('Hoja de Trabajo para listado'!$CD$155:$DC$1048576,MATCH($A967,'Hoja de Trabajo para listado'!$CD$155:$CD$1048576,0),MATCH((CUADRO!G$5&amp;$E967),'Hoja de Trabajo para listado'!$CD$151:$DC$151,0)),0)</f>
        <v>0</v>
      </c>
      <c r="H967" s="245">
        <f ca="1">+IFERROR(INDEX('Hoja de Trabajo para listado'!$A$155:$Z$1048576,MATCH($A967,'Hoja de Trabajo para listado'!$A$155:$A$1048576,0),MATCH((CUADRO!H$5&amp;$E967),'Hoja de Trabajo para listado'!$A$151:$Z$151,0)),0)+IFERROR(INDEX('Hoja de Trabajo para listado'!$AB$155:$BA$1048576,MATCH($A967,'Hoja de Trabajo para listado'!$AB$155:$AB$1048576,0),MATCH((CUADRO!H$5&amp;$E967),'Hoja de Trabajo para listado'!$AB$151:$BA$151,0)),0)+IFERROR(INDEX('Hoja de Trabajo para listado'!$BC$155:$CB$1048576,MATCH($A967,'Hoja de Trabajo para listado'!$BC$155:$BC$1048576,0),MATCH((CUADRO!H$5&amp;$E967),'Hoja de Trabajo para listado'!$BC$151:$CB$151,0)),0)+IFERROR(INDEX('Hoja de Trabajo para listado'!$DE$153:$DG$274,MATCH($A967,'Hoja de Trabajo para listado'!$DE$153:$DE$1048576,0),MATCH((CUADRO!H$5&amp;$E967),'Hoja de Trabajo para listado'!$DE$151:$DG$151,0)),0)+IFERROR(INDEX('Hoja de Trabajo para listado'!$CD$155:$DC$1048576,MATCH($A967,'Hoja de Trabajo para listado'!$CD$155:$CD$1048576,0),MATCH((CUADRO!H$5&amp;$E967),'Hoja de Trabajo para listado'!$CD$151:$DC$151,0)),0)</f>
        <v>0</v>
      </c>
      <c r="I967" s="245">
        <f ca="1">+IFERROR(INDEX('Hoja de Trabajo para listado'!$A$155:$Z$1048576,MATCH($A967,'Hoja de Trabajo para listado'!$A$155:$A$1048576,0),MATCH((CUADRO!I$5&amp;$E967),'Hoja de Trabajo para listado'!$A$151:$Z$151,0)),0)+IFERROR(INDEX('Hoja de Trabajo para listado'!$AB$155:$BA$1048576,MATCH($A967,'Hoja de Trabajo para listado'!$AB$155:$AB$1048576,0),MATCH((CUADRO!I$5&amp;$E967),'Hoja de Trabajo para listado'!$AB$151:$BA$151,0)),0)+IFERROR(INDEX('Hoja de Trabajo para listado'!$BC$155:$CB$1048576,MATCH($A967,'Hoja de Trabajo para listado'!$BC$155:$BC$1048576,0),MATCH((CUADRO!I$5&amp;$E967),'Hoja de Trabajo para listado'!$BC$151:$CB$151,0)),0)+IFERROR(INDEX('Hoja de Trabajo para listado'!$DE$153:$DG$274,MATCH($A967,'Hoja de Trabajo para listado'!$DE$153:$DE$1048576,0),MATCH((CUADRO!I$5&amp;$E967),'Hoja de Trabajo para listado'!$DE$151:$DG$151,0)),0)+IFERROR(INDEX('Hoja de Trabajo para listado'!$CD$155:$DC$1048576,MATCH($A967,'Hoja de Trabajo para listado'!$CD$155:$CD$1048576,0),MATCH((CUADRO!I$5&amp;$E967),'Hoja de Trabajo para listado'!$CD$151:$DC$151,0)),0)</f>
        <v>0</v>
      </c>
      <c r="J967" s="245">
        <f ca="1">+IFERROR(INDEX('Hoja de Trabajo para listado'!$A$155:$Z$1048576,MATCH($A967,'Hoja de Trabajo para listado'!$A$155:$A$1048576,0),MATCH((CUADRO!J$5&amp;$E967),'Hoja de Trabajo para listado'!$A$151:$Z$151,0)),0)+IFERROR(INDEX('Hoja de Trabajo para listado'!$AB$155:$BA$1048576,MATCH($A967,'Hoja de Trabajo para listado'!$AB$155:$AB$1048576,0),MATCH((CUADRO!J$5&amp;$E967),'Hoja de Trabajo para listado'!$AB$151:$BA$151,0)),0)+IFERROR(INDEX('Hoja de Trabajo para listado'!$BC$155:$CB$1048576,MATCH($A967,'Hoja de Trabajo para listado'!$BC$155:$BC$1048576,0),MATCH((CUADRO!J$5&amp;$E967),'Hoja de Trabajo para listado'!$BC$151:$CB$151,0)),0)+IFERROR(INDEX('Hoja de Trabajo para listado'!$DE$153:$DG$274,MATCH($A967,'Hoja de Trabajo para listado'!$DE$153:$DE$1048576,0),MATCH((CUADRO!J$5&amp;$E967),'Hoja de Trabajo para listado'!$DE$151:$DG$151,0)),0)+IFERROR(INDEX('Hoja de Trabajo para listado'!$CD$155:$DC$1048576,MATCH($A967,'Hoja de Trabajo para listado'!$CD$155:$CD$1048576,0),MATCH((CUADRO!J$5&amp;$E967),'Hoja de Trabajo para listado'!$CD$151:$DC$151,0)),0)</f>
        <v>0</v>
      </c>
      <c r="K967" s="245">
        <f ca="1">+IFERROR(INDEX('Hoja de Trabajo para listado'!$A$155:$Z$1048576,MATCH($A967,'Hoja de Trabajo para listado'!$A$155:$A$1048576,0),MATCH((CUADRO!K$5&amp;$E967),'Hoja de Trabajo para listado'!$A$151:$Z$151,0)),0)+IFERROR(INDEX('Hoja de Trabajo para listado'!$AB$155:$BA$1048576,MATCH($A967,'Hoja de Trabajo para listado'!$AB$155:$AB$1048576,0),MATCH((CUADRO!K$5&amp;$E967),'Hoja de Trabajo para listado'!$AB$151:$BA$151,0)),0)+IFERROR(INDEX('Hoja de Trabajo para listado'!$BC$155:$CB$1048576,MATCH($A967,'Hoja de Trabajo para listado'!$BC$155:$BC$1048576,0),MATCH((CUADRO!K$5&amp;$E967),'Hoja de Trabajo para listado'!$BC$151:$CB$151,0)),0)+IFERROR(INDEX('Hoja de Trabajo para listado'!$DE$153:$DG$274,MATCH($A967,'Hoja de Trabajo para listado'!$DE$153:$DE$1048576,0),MATCH((CUADRO!K$5&amp;$E967),'Hoja de Trabajo para listado'!$DE$151:$DG$151,0)),0)+IFERROR(INDEX('Hoja de Trabajo para listado'!$CD$155:$DC$1048576,MATCH($A967,'Hoja de Trabajo para listado'!$CD$155:$CD$1048576,0),MATCH((CUADRO!K$5&amp;$E967),'Hoja de Trabajo para listado'!$CD$151:$DC$151,0)),0)</f>
        <v>0</v>
      </c>
      <c r="L967" s="245">
        <f ca="1">+IFERROR(INDEX('Hoja de Trabajo para listado'!$A$155:$Z$1048576,MATCH($A967,'Hoja de Trabajo para listado'!$A$155:$A$1048576,0),MATCH((CUADRO!L$5&amp;$E967),'Hoja de Trabajo para listado'!$A$151:$Z$151,0)),0)+IFERROR(INDEX('Hoja de Trabajo para listado'!$AB$155:$BA$1048576,MATCH($A967,'Hoja de Trabajo para listado'!$AB$155:$AB$1048576,0),MATCH((CUADRO!L$5&amp;$E967),'Hoja de Trabajo para listado'!$AB$151:$BA$151,0)),0)+IFERROR(INDEX('Hoja de Trabajo para listado'!$BC$155:$CB$1048576,MATCH($A967,'Hoja de Trabajo para listado'!$BC$155:$BC$1048576,0),MATCH((CUADRO!L$5&amp;$E967),'Hoja de Trabajo para listado'!$BC$151:$CB$151,0)),0)+IFERROR(INDEX('Hoja de Trabajo para listado'!$DE$153:$DG$274,MATCH($A967,'Hoja de Trabajo para listado'!$DE$153:$DE$1048576,0),MATCH((CUADRO!L$5&amp;$E967),'Hoja de Trabajo para listado'!$DE$151:$DG$151,0)),0)+IFERROR(INDEX('Hoja de Trabajo para listado'!$CD$155:$DC$1048576,MATCH($A967,'Hoja de Trabajo para listado'!$CD$155:$CD$1048576,0),MATCH((CUADRO!L$5&amp;$E967),'Hoja de Trabajo para listado'!$CD$151:$DC$151,0)),0)</f>
        <v>0</v>
      </c>
      <c r="M967" s="245">
        <f ca="1">+IFERROR(INDEX('Hoja de Trabajo para listado'!$A$155:$Z$1048576,MATCH($A967,'Hoja de Trabajo para listado'!$A$155:$A$1048576,0),MATCH((CUADRO!M$5&amp;$E967),'Hoja de Trabajo para listado'!$A$151:$Z$151,0)),0)+IFERROR(INDEX('Hoja de Trabajo para listado'!$AB$155:$BA$1048576,MATCH($A967,'Hoja de Trabajo para listado'!$AB$155:$AB$1048576,0),MATCH((CUADRO!M$5&amp;$E967),'Hoja de Trabajo para listado'!$AB$151:$BA$151,0)),0)+IFERROR(INDEX('Hoja de Trabajo para listado'!$BC$155:$CB$1048576,MATCH($A967,'Hoja de Trabajo para listado'!$BC$155:$BC$1048576,0),MATCH((CUADRO!M$5&amp;$E967),'Hoja de Trabajo para listado'!$BC$151:$CB$151,0)),0)+IFERROR(INDEX('Hoja de Trabajo para listado'!$DE$153:$DG$274,MATCH($A967,'Hoja de Trabajo para listado'!$DE$153:$DE$1048576,0),MATCH((CUADRO!M$5&amp;$E967),'Hoja de Trabajo para listado'!$DE$151:$DG$151,0)),0)+IFERROR(INDEX('Hoja de Trabajo para listado'!$CD$155:$DC$1048576,MATCH($A967,'Hoja de Trabajo para listado'!$CD$155:$CD$1048576,0),MATCH((CUADRO!M$5&amp;$E967),'Hoja de Trabajo para listado'!$CD$151:$DC$151,0)),0)</f>
        <v>0</v>
      </c>
      <c r="N967" s="245">
        <f ca="1">+IFERROR(INDEX('Hoja de Trabajo para listado'!$A$155:$Z$1048576,MATCH($A967,'Hoja de Trabajo para listado'!$A$155:$A$1048576,0),MATCH((CUADRO!N$5&amp;$E967),'Hoja de Trabajo para listado'!$A$151:$Z$151,0)),0)+IFERROR(INDEX('Hoja de Trabajo para listado'!$AB$155:$BA$1048576,MATCH($A967,'Hoja de Trabajo para listado'!$AB$155:$AB$1048576,0),MATCH((CUADRO!N$5&amp;$E967),'Hoja de Trabajo para listado'!$AB$151:$BA$151,0)),0)+IFERROR(INDEX('Hoja de Trabajo para listado'!$BC$155:$CB$1048576,MATCH($A967,'Hoja de Trabajo para listado'!$BC$155:$BC$1048576,0),MATCH((CUADRO!N$5&amp;$E967),'Hoja de Trabajo para listado'!$BC$151:$CB$151,0)),0)+IFERROR(INDEX('Hoja de Trabajo para listado'!$DE$153:$DG$274,MATCH($A967,'Hoja de Trabajo para listado'!$DE$153:$DE$1048576,0),MATCH((CUADRO!N$5&amp;$E967),'Hoja de Trabajo para listado'!$DE$151:$DG$151,0)),0)+IFERROR(INDEX('Hoja de Trabajo para listado'!$CD$155:$DC$1048576,MATCH($A967,'Hoja de Trabajo para listado'!$CD$155:$CD$1048576,0),MATCH((CUADRO!N$5&amp;$E967),'Hoja de Trabajo para listado'!$CD$151:$DC$151,0)),0)</f>
        <v>0</v>
      </c>
      <c r="O967" s="245">
        <f ca="1">+IFERROR(INDEX('Hoja de Trabajo para listado'!$A$155:$Z$1048576,MATCH($A967,'Hoja de Trabajo para listado'!$A$155:$A$1048576,0),MATCH((CUADRO!O$5&amp;$E967),'Hoja de Trabajo para listado'!$A$151:$Z$151,0)),0)+IFERROR(INDEX('Hoja de Trabajo para listado'!$AB$155:$BA$1048576,MATCH($A967,'Hoja de Trabajo para listado'!$AB$155:$AB$1048576,0),MATCH((CUADRO!O$5&amp;$E967),'Hoja de Trabajo para listado'!$AB$151:$BA$151,0)),0)+IFERROR(INDEX('Hoja de Trabajo para listado'!$BC$155:$CB$1048576,MATCH($A967,'Hoja de Trabajo para listado'!$BC$155:$BC$1048576,0),MATCH((CUADRO!O$5&amp;$E967),'Hoja de Trabajo para listado'!$BC$151:$CB$151,0)),0)+IFERROR(INDEX('Hoja de Trabajo para listado'!$DE$153:$DG$274,MATCH($A967,'Hoja de Trabajo para listado'!$DE$153:$DE$1048576,0),MATCH((CUADRO!O$5&amp;$E967),'Hoja de Trabajo para listado'!$DE$151:$DG$151,0)),0)+IFERROR(INDEX('Hoja de Trabajo para listado'!$CD$155:$DC$1048576,MATCH($A967,'Hoja de Trabajo para listado'!$CD$155:$CD$1048576,0),MATCH((CUADRO!O$5&amp;$E967),'Hoja de Trabajo para listado'!$CD$151:$DC$151,0)),0)</f>
        <v>0</v>
      </c>
      <c r="P967" s="245">
        <f ca="1">+IFERROR(INDEX('Hoja de Trabajo para listado'!$A$155:$Z$1048576,MATCH($A967,'Hoja de Trabajo para listado'!$A$155:$A$1048576,0),MATCH((CUADRO!P$5&amp;$E967),'Hoja de Trabajo para listado'!$A$151:$Z$151,0)),0)+IFERROR(INDEX('Hoja de Trabajo para listado'!$AB$155:$BA$1048576,MATCH($A967,'Hoja de Trabajo para listado'!$AB$155:$AB$1048576,0),MATCH((CUADRO!P$5&amp;$E967),'Hoja de Trabajo para listado'!$AB$151:$BA$151,0)),0)+IFERROR(INDEX('Hoja de Trabajo para listado'!$BC$155:$CB$1048576,MATCH($A967,'Hoja de Trabajo para listado'!$BC$155:$BC$1048576,0),MATCH((CUADRO!P$5&amp;$E967),'Hoja de Trabajo para listado'!$BC$151:$CB$151,0)),0)+IFERROR(INDEX('Hoja de Trabajo para listado'!$DE$153:$DG$274,MATCH($A967,'Hoja de Trabajo para listado'!$DE$153:$DE$1048576,0),MATCH((CUADRO!P$5&amp;$E967),'Hoja de Trabajo para listado'!$DE$151:$DG$151,0)),0)+IFERROR(INDEX('Hoja de Trabajo para listado'!$CD$155:$DC$1048576,MATCH($A967,'Hoja de Trabajo para listado'!$CD$155:$CD$1048576,0),MATCH((CUADRO!P$5&amp;$E967),'Hoja de Trabajo para listado'!$CD$151:$DC$151,0)),0)</f>
        <v>0</v>
      </c>
      <c r="Q967" s="245">
        <f ca="1">+IFERROR(INDEX('Hoja de Trabajo para listado'!$A$155:$Z$1048576,MATCH($A967,'Hoja de Trabajo para listado'!$A$155:$A$1048576,0),MATCH((CUADRO!Q$5&amp;$E967),'Hoja de Trabajo para listado'!$A$151:$Z$151,0)),0)+IFERROR(INDEX('Hoja de Trabajo para listado'!$AB$155:$BA$1048576,MATCH($A967,'Hoja de Trabajo para listado'!$AB$155:$AB$1048576,0),MATCH((CUADRO!Q$5&amp;$E967),'Hoja de Trabajo para listado'!$AB$151:$BA$151,0)),0)+IFERROR(INDEX('Hoja de Trabajo para listado'!$BC$155:$CB$1048576,MATCH($A967,'Hoja de Trabajo para listado'!$BC$155:$BC$1048576,0),MATCH((CUADRO!Q$5&amp;$E967),'Hoja de Trabajo para listado'!$BC$151:$CB$151,0)),0)+IFERROR(INDEX('Hoja de Trabajo para listado'!$DE$153:$DG$274,MATCH($A967,'Hoja de Trabajo para listado'!$DE$153:$DE$1048576,0),MATCH((CUADRO!Q$5&amp;$E967),'Hoja de Trabajo para listado'!$DE$151:$DG$151,0)),0)+IFERROR(INDEX('Hoja de Trabajo para listado'!$CD$155:$DC$1048576,MATCH($A967,'Hoja de Trabajo para listado'!$CD$155:$CD$1048576,0),MATCH((CUADRO!Q$5&amp;$E967),'Hoja de Trabajo para listado'!$CD$151:$DC$151,0)),0)</f>
        <v>0</v>
      </c>
      <c r="R967" s="245">
        <f t="shared" ca="1" si="33"/>
        <v>0</v>
      </c>
      <c r="S967" s="259">
        <f ca="1">+R966+R967</f>
        <v>0</v>
      </c>
      <c r="T967" s="245">
        <f ca="1">+S967</f>
        <v>0</v>
      </c>
      <c r="U967" s="244">
        <f t="shared" si="34"/>
        <v>2</v>
      </c>
      <c r="V967" s="333" t="str">
        <f>+VLOOKUP(A967,bd_lista!$A$3:$E$590,5,FALSE)</f>
        <v>Gobiernos Autonomos Municipales</v>
      </c>
      <c r="W967" s="384"/>
      <c r="X967" s="242">
        <f>+VLOOKUP(A967,[3]Sheet1!$A$13:$D$744,4,FALSE)</f>
        <v>0</v>
      </c>
      <c r="Y967" s="242" t="e">
        <f>+VLOOKUP(X967,bd_lista!$A$3:$C$590,3,FALSE)</f>
        <v>#N/A</v>
      </c>
      <c r="Z967" s="292"/>
      <c r="AA967" s="293"/>
    </row>
    <row r="968" spans="1:27" customFormat="1" ht="15" hidden="1" customHeight="1">
      <c r="A968" s="32">
        <v>1717</v>
      </c>
      <c r="B968" s="388">
        <f>+A968</f>
        <v>1717</v>
      </c>
      <c r="C968" s="247" t="str">
        <f>+VLOOKUP(A968,bd_lista!$A$3:$C$590,3,FALSE)</f>
        <v>Gobierno Autónomo Municipal de Santa Rosa del Sara</v>
      </c>
      <c r="D968" s="385" t="str">
        <f>+C968</f>
        <v>Gobierno Autónomo Municipal de Santa Rosa del Sara</v>
      </c>
      <c r="E968" s="242" t="s">
        <v>1304</v>
      </c>
      <c r="F968" s="243">
        <f ca="1">+IFERROR(INDEX('Hoja de Trabajo para listado'!$A$155:$Z$1048576,MATCH($A968,'Hoja de Trabajo para listado'!$A$155:$A$1048576,0),MATCH((CUADRO!F$5&amp;$E968),'Hoja de Trabajo para listado'!$A$151:$Z$151,0)),0)+IFERROR(INDEX('Hoja de Trabajo para listado'!$AB$155:$BA$1048576,MATCH($A968,'Hoja de Trabajo para listado'!$AB$155:$AB$1048576,0),MATCH((CUADRO!F$5&amp;$E968),'Hoja de Trabajo para listado'!$AB$151:$BA$151,0)),0)+IFERROR(INDEX('Hoja de Trabajo para listado'!$BC$155:$CB$1048576,MATCH($A968,'Hoja de Trabajo para listado'!$BC$155:$BC$1048576,0),MATCH((CUADRO!F$5&amp;$E968),'Hoja de Trabajo para listado'!$BC$151:$CB$151,0)),0)+IFERROR(INDEX('Hoja de Trabajo para listado'!$DE$153:$DG$274,MATCH($A968,'Hoja de Trabajo para listado'!$DE$153:$DE$1048576,0),MATCH((CUADRO!F$5&amp;$E968),'Hoja de Trabajo para listado'!$DE$151:$DG$151,0)),0)+IFERROR(INDEX('Hoja de Trabajo para listado'!$CD$155:$DC$1048576,MATCH($A968,'Hoja de Trabajo para listado'!$CD$155:$CD$1048576,0),MATCH((CUADRO!F$5&amp;$E968),'Hoja de Trabajo para listado'!$CD$151:$DC$151,0)),0)</f>
        <v>0</v>
      </c>
      <c r="G968" s="243">
        <f ca="1">+IFERROR(INDEX('Hoja de Trabajo para listado'!$A$155:$Z$1048576,MATCH($A968,'Hoja de Trabajo para listado'!$A$155:$A$1048576,0),MATCH((CUADRO!G$5&amp;$E968),'Hoja de Trabajo para listado'!$A$151:$Z$151,0)),0)+IFERROR(INDEX('Hoja de Trabajo para listado'!$AB$155:$BA$1048576,MATCH($A968,'Hoja de Trabajo para listado'!$AB$155:$AB$1048576,0),MATCH((CUADRO!G$5&amp;$E968),'Hoja de Trabajo para listado'!$AB$151:$BA$151,0)),0)+IFERROR(INDEX('Hoja de Trabajo para listado'!$BC$155:$CB$1048576,MATCH($A968,'Hoja de Trabajo para listado'!$BC$155:$BC$1048576,0),MATCH((CUADRO!G$5&amp;$E968),'Hoja de Trabajo para listado'!$BC$151:$CB$151,0)),0)+IFERROR(INDEX('Hoja de Trabajo para listado'!$DE$153:$DG$274,MATCH($A968,'Hoja de Trabajo para listado'!$DE$153:$DE$1048576,0),MATCH((CUADRO!G$5&amp;$E968),'Hoja de Trabajo para listado'!$DE$151:$DG$151,0)),0)+IFERROR(INDEX('Hoja de Trabajo para listado'!$CD$155:$DC$1048576,MATCH($A968,'Hoja de Trabajo para listado'!$CD$155:$CD$1048576,0),MATCH((CUADRO!G$5&amp;$E968),'Hoja de Trabajo para listado'!$CD$151:$DC$151,0)),0)</f>
        <v>0</v>
      </c>
      <c r="H968" s="243">
        <f ca="1">+IFERROR(INDEX('Hoja de Trabajo para listado'!$A$155:$Z$1048576,MATCH($A968,'Hoja de Trabajo para listado'!$A$155:$A$1048576,0),MATCH((CUADRO!H$5&amp;$E968),'Hoja de Trabajo para listado'!$A$151:$Z$151,0)),0)+IFERROR(INDEX('Hoja de Trabajo para listado'!$AB$155:$BA$1048576,MATCH($A968,'Hoja de Trabajo para listado'!$AB$155:$AB$1048576,0),MATCH((CUADRO!H$5&amp;$E968),'Hoja de Trabajo para listado'!$AB$151:$BA$151,0)),0)+IFERROR(INDEX('Hoja de Trabajo para listado'!$BC$155:$CB$1048576,MATCH($A968,'Hoja de Trabajo para listado'!$BC$155:$BC$1048576,0),MATCH((CUADRO!H$5&amp;$E968),'Hoja de Trabajo para listado'!$BC$151:$CB$151,0)),0)+IFERROR(INDEX('Hoja de Trabajo para listado'!$DE$153:$DG$274,MATCH($A968,'Hoja de Trabajo para listado'!$DE$153:$DE$1048576,0),MATCH((CUADRO!H$5&amp;$E968),'Hoja de Trabajo para listado'!$DE$151:$DG$151,0)),0)+IFERROR(INDEX('Hoja de Trabajo para listado'!$CD$155:$DC$1048576,MATCH($A968,'Hoja de Trabajo para listado'!$CD$155:$CD$1048576,0),MATCH((CUADRO!H$5&amp;$E968),'Hoja de Trabajo para listado'!$CD$151:$DC$151,0)),0)</f>
        <v>0</v>
      </c>
      <c r="I968" s="243">
        <f ca="1">+IFERROR(INDEX('Hoja de Trabajo para listado'!$A$155:$Z$1048576,MATCH($A968,'Hoja de Trabajo para listado'!$A$155:$A$1048576,0),MATCH((CUADRO!I$5&amp;$E968),'Hoja de Trabajo para listado'!$A$151:$Z$151,0)),0)+IFERROR(INDEX('Hoja de Trabajo para listado'!$AB$155:$BA$1048576,MATCH($A968,'Hoja de Trabajo para listado'!$AB$155:$AB$1048576,0),MATCH((CUADRO!I$5&amp;$E968),'Hoja de Trabajo para listado'!$AB$151:$BA$151,0)),0)+IFERROR(INDEX('Hoja de Trabajo para listado'!$BC$155:$CB$1048576,MATCH($A968,'Hoja de Trabajo para listado'!$BC$155:$BC$1048576,0),MATCH((CUADRO!I$5&amp;$E968),'Hoja de Trabajo para listado'!$BC$151:$CB$151,0)),0)+IFERROR(INDEX('Hoja de Trabajo para listado'!$DE$153:$DG$274,MATCH($A968,'Hoja de Trabajo para listado'!$DE$153:$DE$1048576,0),MATCH((CUADRO!I$5&amp;$E968),'Hoja de Trabajo para listado'!$DE$151:$DG$151,0)),0)+IFERROR(INDEX('Hoja de Trabajo para listado'!$CD$155:$DC$1048576,MATCH($A968,'Hoja de Trabajo para listado'!$CD$155:$CD$1048576,0),MATCH((CUADRO!I$5&amp;$E968),'Hoja de Trabajo para listado'!$CD$151:$DC$151,0)),0)</f>
        <v>0</v>
      </c>
      <c r="J968" s="243">
        <f ca="1">+IFERROR(INDEX('Hoja de Trabajo para listado'!$A$155:$Z$1048576,MATCH($A968,'Hoja de Trabajo para listado'!$A$155:$A$1048576,0),MATCH((CUADRO!J$5&amp;$E968),'Hoja de Trabajo para listado'!$A$151:$Z$151,0)),0)+IFERROR(INDEX('Hoja de Trabajo para listado'!$AB$155:$BA$1048576,MATCH($A968,'Hoja de Trabajo para listado'!$AB$155:$AB$1048576,0),MATCH((CUADRO!J$5&amp;$E968),'Hoja de Trabajo para listado'!$AB$151:$BA$151,0)),0)+IFERROR(INDEX('Hoja de Trabajo para listado'!$BC$155:$CB$1048576,MATCH($A968,'Hoja de Trabajo para listado'!$BC$155:$BC$1048576,0),MATCH((CUADRO!J$5&amp;$E968),'Hoja de Trabajo para listado'!$BC$151:$CB$151,0)),0)+IFERROR(INDEX('Hoja de Trabajo para listado'!$DE$153:$DG$274,MATCH($A968,'Hoja de Trabajo para listado'!$DE$153:$DE$1048576,0),MATCH((CUADRO!J$5&amp;$E968),'Hoja de Trabajo para listado'!$DE$151:$DG$151,0)),0)+IFERROR(INDEX('Hoja de Trabajo para listado'!$CD$155:$DC$1048576,MATCH($A968,'Hoja de Trabajo para listado'!$CD$155:$CD$1048576,0),MATCH((CUADRO!J$5&amp;$E968),'Hoja de Trabajo para listado'!$CD$151:$DC$151,0)),0)</f>
        <v>0</v>
      </c>
      <c r="K968" s="243">
        <f ca="1">+IFERROR(INDEX('Hoja de Trabajo para listado'!$A$155:$Z$1048576,MATCH($A968,'Hoja de Trabajo para listado'!$A$155:$A$1048576,0),MATCH((CUADRO!K$5&amp;$E968),'Hoja de Trabajo para listado'!$A$151:$Z$151,0)),0)+IFERROR(INDEX('Hoja de Trabajo para listado'!$AB$155:$BA$1048576,MATCH($A968,'Hoja de Trabajo para listado'!$AB$155:$AB$1048576,0),MATCH((CUADRO!K$5&amp;$E968),'Hoja de Trabajo para listado'!$AB$151:$BA$151,0)),0)+IFERROR(INDEX('Hoja de Trabajo para listado'!$BC$155:$CB$1048576,MATCH($A968,'Hoja de Trabajo para listado'!$BC$155:$BC$1048576,0),MATCH((CUADRO!K$5&amp;$E968),'Hoja de Trabajo para listado'!$BC$151:$CB$151,0)),0)+IFERROR(INDEX('Hoja de Trabajo para listado'!$DE$153:$DG$274,MATCH($A968,'Hoja de Trabajo para listado'!$DE$153:$DE$1048576,0),MATCH((CUADRO!K$5&amp;$E968),'Hoja de Trabajo para listado'!$DE$151:$DG$151,0)),0)+IFERROR(INDEX('Hoja de Trabajo para listado'!$CD$155:$DC$1048576,MATCH($A968,'Hoja de Trabajo para listado'!$CD$155:$CD$1048576,0),MATCH((CUADRO!K$5&amp;$E968),'Hoja de Trabajo para listado'!$CD$151:$DC$151,0)),0)</f>
        <v>0</v>
      </c>
      <c r="L968" s="243">
        <f ca="1">+IFERROR(INDEX('Hoja de Trabajo para listado'!$A$155:$Z$1048576,MATCH($A968,'Hoja de Trabajo para listado'!$A$155:$A$1048576,0),MATCH((CUADRO!L$5&amp;$E968),'Hoja de Trabajo para listado'!$A$151:$Z$151,0)),0)+IFERROR(INDEX('Hoja de Trabajo para listado'!$AB$155:$BA$1048576,MATCH($A968,'Hoja de Trabajo para listado'!$AB$155:$AB$1048576,0),MATCH((CUADRO!L$5&amp;$E968),'Hoja de Trabajo para listado'!$AB$151:$BA$151,0)),0)+IFERROR(INDEX('Hoja de Trabajo para listado'!$BC$155:$CB$1048576,MATCH($A968,'Hoja de Trabajo para listado'!$BC$155:$BC$1048576,0),MATCH((CUADRO!L$5&amp;$E968),'Hoja de Trabajo para listado'!$BC$151:$CB$151,0)),0)+IFERROR(INDEX('Hoja de Trabajo para listado'!$DE$153:$DG$274,MATCH($A968,'Hoja de Trabajo para listado'!$DE$153:$DE$1048576,0),MATCH((CUADRO!L$5&amp;$E968),'Hoja de Trabajo para listado'!$DE$151:$DG$151,0)),0)+IFERROR(INDEX('Hoja de Trabajo para listado'!$CD$155:$DC$1048576,MATCH($A968,'Hoja de Trabajo para listado'!$CD$155:$CD$1048576,0),MATCH((CUADRO!L$5&amp;$E968),'Hoja de Trabajo para listado'!$CD$151:$DC$151,0)),0)</f>
        <v>0</v>
      </c>
      <c r="M968" s="243">
        <f ca="1">+IFERROR(INDEX('Hoja de Trabajo para listado'!$A$155:$Z$1048576,MATCH($A968,'Hoja de Trabajo para listado'!$A$155:$A$1048576,0),MATCH((CUADRO!M$5&amp;$E968),'Hoja de Trabajo para listado'!$A$151:$Z$151,0)),0)+IFERROR(INDEX('Hoja de Trabajo para listado'!$AB$155:$BA$1048576,MATCH($A968,'Hoja de Trabajo para listado'!$AB$155:$AB$1048576,0),MATCH((CUADRO!M$5&amp;$E968),'Hoja de Trabajo para listado'!$AB$151:$BA$151,0)),0)+IFERROR(INDEX('Hoja de Trabajo para listado'!$BC$155:$CB$1048576,MATCH($A968,'Hoja de Trabajo para listado'!$BC$155:$BC$1048576,0),MATCH((CUADRO!M$5&amp;$E968),'Hoja de Trabajo para listado'!$BC$151:$CB$151,0)),0)+IFERROR(INDEX('Hoja de Trabajo para listado'!$DE$153:$DG$274,MATCH($A968,'Hoja de Trabajo para listado'!$DE$153:$DE$1048576,0),MATCH((CUADRO!M$5&amp;$E968),'Hoja de Trabajo para listado'!$DE$151:$DG$151,0)),0)+IFERROR(INDEX('Hoja de Trabajo para listado'!$CD$155:$DC$1048576,MATCH($A968,'Hoja de Trabajo para listado'!$CD$155:$CD$1048576,0),MATCH((CUADRO!M$5&amp;$E968),'Hoja de Trabajo para listado'!$CD$151:$DC$151,0)),0)</f>
        <v>0</v>
      </c>
      <c r="N968" s="243">
        <f ca="1">+IFERROR(INDEX('Hoja de Trabajo para listado'!$A$155:$Z$1048576,MATCH($A968,'Hoja de Trabajo para listado'!$A$155:$A$1048576,0),MATCH((CUADRO!N$5&amp;$E968),'Hoja de Trabajo para listado'!$A$151:$Z$151,0)),0)+IFERROR(INDEX('Hoja de Trabajo para listado'!$AB$155:$BA$1048576,MATCH($A968,'Hoja de Trabajo para listado'!$AB$155:$AB$1048576,0),MATCH((CUADRO!N$5&amp;$E968),'Hoja de Trabajo para listado'!$AB$151:$BA$151,0)),0)+IFERROR(INDEX('Hoja de Trabajo para listado'!$BC$155:$CB$1048576,MATCH($A968,'Hoja de Trabajo para listado'!$BC$155:$BC$1048576,0),MATCH((CUADRO!N$5&amp;$E968),'Hoja de Trabajo para listado'!$BC$151:$CB$151,0)),0)+IFERROR(INDEX('Hoja de Trabajo para listado'!$DE$153:$DG$274,MATCH($A968,'Hoja de Trabajo para listado'!$DE$153:$DE$1048576,0),MATCH((CUADRO!N$5&amp;$E968),'Hoja de Trabajo para listado'!$DE$151:$DG$151,0)),0)+IFERROR(INDEX('Hoja de Trabajo para listado'!$CD$155:$DC$1048576,MATCH($A968,'Hoja de Trabajo para listado'!$CD$155:$CD$1048576,0),MATCH((CUADRO!N$5&amp;$E968),'Hoja de Trabajo para listado'!$CD$151:$DC$151,0)),0)</f>
        <v>0</v>
      </c>
      <c r="O968" s="243">
        <f ca="1">+IFERROR(INDEX('Hoja de Trabajo para listado'!$A$155:$Z$1048576,MATCH($A968,'Hoja de Trabajo para listado'!$A$155:$A$1048576,0),MATCH((CUADRO!O$5&amp;$E968),'Hoja de Trabajo para listado'!$A$151:$Z$151,0)),0)+IFERROR(INDEX('Hoja de Trabajo para listado'!$AB$155:$BA$1048576,MATCH($A968,'Hoja de Trabajo para listado'!$AB$155:$AB$1048576,0),MATCH((CUADRO!O$5&amp;$E968),'Hoja de Trabajo para listado'!$AB$151:$BA$151,0)),0)+IFERROR(INDEX('Hoja de Trabajo para listado'!$BC$155:$CB$1048576,MATCH($A968,'Hoja de Trabajo para listado'!$BC$155:$BC$1048576,0),MATCH((CUADRO!O$5&amp;$E968),'Hoja de Trabajo para listado'!$BC$151:$CB$151,0)),0)+IFERROR(INDEX('Hoja de Trabajo para listado'!$DE$153:$DG$274,MATCH($A968,'Hoja de Trabajo para listado'!$DE$153:$DE$1048576,0),MATCH((CUADRO!O$5&amp;$E968),'Hoja de Trabajo para listado'!$DE$151:$DG$151,0)),0)+IFERROR(INDEX('Hoja de Trabajo para listado'!$CD$155:$DC$1048576,MATCH($A968,'Hoja de Trabajo para listado'!$CD$155:$CD$1048576,0),MATCH((CUADRO!O$5&amp;$E968),'Hoja de Trabajo para listado'!$CD$151:$DC$151,0)),0)</f>
        <v>0</v>
      </c>
      <c r="P968" s="243">
        <f ca="1">+IFERROR(INDEX('Hoja de Trabajo para listado'!$A$155:$Z$1048576,MATCH($A968,'Hoja de Trabajo para listado'!$A$155:$A$1048576,0),MATCH((CUADRO!P$5&amp;$E968),'Hoja de Trabajo para listado'!$A$151:$Z$151,0)),0)+IFERROR(INDEX('Hoja de Trabajo para listado'!$AB$155:$BA$1048576,MATCH($A968,'Hoja de Trabajo para listado'!$AB$155:$AB$1048576,0),MATCH((CUADRO!P$5&amp;$E968),'Hoja de Trabajo para listado'!$AB$151:$BA$151,0)),0)+IFERROR(INDEX('Hoja de Trabajo para listado'!$BC$155:$CB$1048576,MATCH($A968,'Hoja de Trabajo para listado'!$BC$155:$BC$1048576,0),MATCH((CUADRO!P$5&amp;$E968),'Hoja de Trabajo para listado'!$BC$151:$CB$151,0)),0)+IFERROR(INDEX('Hoja de Trabajo para listado'!$DE$153:$DG$274,MATCH($A968,'Hoja de Trabajo para listado'!$DE$153:$DE$1048576,0),MATCH((CUADRO!P$5&amp;$E968),'Hoja de Trabajo para listado'!$DE$151:$DG$151,0)),0)+IFERROR(INDEX('Hoja de Trabajo para listado'!$CD$155:$DC$1048576,MATCH($A968,'Hoja de Trabajo para listado'!$CD$155:$CD$1048576,0),MATCH((CUADRO!P$5&amp;$E968),'Hoja de Trabajo para listado'!$CD$151:$DC$151,0)),0)</f>
        <v>0</v>
      </c>
      <c r="Q968" s="243">
        <f ca="1">+IFERROR(INDEX('Hoja de Trabajo para listado'!$A$155:$Z$1048576,MATCH($A968,'Hoja de Trabajo para listado'!$A$155:$A$1048576,0),MATCH((CUADRO!Q$5&amp;$E968),'Hoja de Trabajo para listado'!$A$151:$Z$151,0)),0)+IFERROR(INDEX('Hoja de Trabajo para listado'!$AB$155:$BA$1048576,MATCH($A968,'Hoja de Trabajo para listado'!$AB$155:$AB$1048576,0),MATCH((CUADRO!Q$5&amp;$E968),'Hoja de Trabajo para listado'!$AB$151:$BA$151,0)),0)+IFERROR(INDEX('Hoja de Trabajo para listado'!$BC$155:$CB$1048576,MATCH($A968,'Hoja de Trabajo para listado'!$BC$155:$BC$1048576,0),MATCH((CUADRO!Q$5&amp;$E968),'Hoja de Trabajo para listado'!$BC$151:$CB$151,0)),0)+IFERROR(INDEX('Hoja de Trabajo para listado'!$DE$153:$DG$274,MATCH($A968,'Hoja de Trabajo para listado'!$DE$153:$DE$1048576,0),MATCH((CUADRO!Q$5&amp;$E968),'Hoja de Trabajo para listado'!$DE$151:$DG$151,0)),0)+IFERROR(INDEX('Hoja de Trabajo para listado'!$CD$155:$DC$1048576,MATCH($A968,'Hoja de Trabajo para listado'!$CD$155:$CD$1048576,0),MATCH((CUADRO!Q$5&amp;$E968),'Hoja de Trabajo para listado'!$CD$151:$DC$151,0)),0)</f>
        <v>0</v>
      </c>
      <c r="R968" s="243">
        <f t="shared" ca="1" si="33"/>
        <v>0</v>
      </c>
      <c r="S968" s="249"/>
      <c r="T968" s="243">
        <f ca="1">+T969</f>
        <v>0</v>
      </c>
      <c r="U968" s="242">
        <f t="shared" si="34"/>
        <v>1</v>
      </c>
      <c r="V968" s="333" t="str">
        <f>+VLOOKUP(A968,bd_lista!$A$3:$E$590,5,FALSE)</f>
        <v>Gobiernos Autonomos Municipales</v>
      </c>
      <c r="W968" s="383" t="str">
        <f>+V968</f>
        <v>Gobiernos Autonomos Municipales</v>
      </c>
      <c r="X968" s="242">
        <f>+VLOOKUP(A968,[3]Sheet1!$A$13:$D$744,4,FALSE)</f>
        <v>0</v>
      </c>
      <c r="Y968" s="242" t="e">
        <f>+VLOOKUP(X968,bd_lista!$A$3:$C$590,3,FALSE)</f>
        <v>#N/A</v>
      </c>
      <c r="Z968" s="294">
        <f>+X968</f>
        <v>0</v>
      </c>
      <c r="AA968" s="295" t="e">
        <f>+Y968</f>
        <v>#N/A</v>
      </c>
    </row>
    <row r="969" spans="1:27" customFormat="1" ht="15" hidden="1" customHeight="1">
      <c r="A969" s="32">
        <v>1717</v>
      </c>
      <c r="B969" s="389"/>
      <c r="C969" s="247" t="str">
        <f>+VLOOKUP(A969,bd_lista!$A$3:$C$590,3,FALSE)</f>
        <v>Gobierno Autónomo Municipal de Santa Rosa del Sara</v>
      </c>
      <c r="D969" s="386"/>
      <c r="E969" s="244" t="s">
        <v>1305</v>
      </c>
      <c r="F969" s="245">
        <f ca="1">+IFERROR(INDEX('Hoja de Trabajo para listado'!$A$155:$Z$1048576,MATCH($A969,'Hoja de Trabajo para listado'!$A$155:$A$1048576,0),MATCH((CUADRO!F$5&amp;$E969),'Hoja de Trabajo para listado'!$A$151:$Z$151,0)),0)+IFERROR(INDEX('Hoja de Trabajo para listado'!$AB$155:$BA$1048576,MATCH($A969,'Hoja de Trabajo para listado'!$AB$155:$AB$1048576,0),MATCH((CUADRO!F$5&amp;$E969),'Hoja de Trabajo para listado'!$AB$151:$BA$151,0)),0)+IFERROR(INDEX('Hoja de Trabajo para listado'!$BC$155:$CB$1048576,MATCH($A969,'Hoja de Trabajo para listado'!$BC$155:$BC$1048576,0),MATCH((CUADRO!F$5&amp;$E969),'Hoja de Trabajo para listado'!$BC$151:$CB$151,0)),0)+IFERROR(INDEX('Hoja de Trabajo para listado'!$DE$153:$DG$274,MATCH($A969,'Hoja de Trabajo para listado'!$DE$153:$DE$1048576,0),MATCH((CUADRO!F$5&amp;$E969),'Hoja de Trabajo para listado'!$DE$151:$DG$151,0)),0)+IFERROR(INDEX('Hoja de Trabajo para listado'!$CD$155:$DC$1048576,MATCH($A969,'Hoja de Trabajo para listado'!$CD$155:$CD$1048576,0),MATCH((CUADRO!F$5&amp;$E969),'Hoja de Trabajo para listado'!$CD$151:$DC$151,0)),0)</f>
        <v>0</v>
      </c>
      <c r="G969" s="245">
        <f ca="1">+IFERROR(INDEX('Hoja de Trabajo para listado'!$A$155:$Z$1048576,MATCH($A969,'Hoja de Trabajo para listado'!$A$155:$A$1048576,0),MATCH((CUADRO!G$5&amp;$E969),'Hoja de Trabajo para listado'!$A$151:$Z$151,0)),0)+IFERROR(INDEX('Hoja de Trabajo para listado'!$AB$155:$BA$1048576,MATCH($A969,'Hoja de Trabajo para listado'!$AB$155:$AB$1048576,0),MATCH((CUADRO!G$5&amp;$E969),'Hoja de Trabajo para listado'!$AB$151:$BA$151,0)),0)+IFERROR(INDEX('Hoja de Trabajo para listado'!$BC$155:$CB$1048576,MATCH($A969,'Hoja de Trabajo para listado'!$BC$155:$BC$1048576,0),MATCH((CUADRO!G$5&amp;$E969),'Hoja de Trabajo para listado'!$BC$151:$CB$151,0)),0)+IFERROR(INDEX('Hoja de Trabajo para listado'!$DE$153:$DG$274,MATCH($A969,'Hoja de Trabajo para listado'!$DE$153:$DE$1048576,0),MATCH((CUADRO!G$5&amp;$E969),'Hoja de Trabajo para listado'!$DE$151:$DG$151,0)),0)+IFERROR(INDEX('Hoja de Trabajo para listado'!$CD$155:$DC$1048576,MATCH($A969,'Hoja de Trabajo para listado'!$CD$155:$CD$1048576,0),MATCH((CUADRO!G$5&amp;$E969),'Hoja de Trabajo para listado'!$CD$151:$DC$151,0)),0)</f>
        <v>0</v>
      </c>
      <c r="H969" s="245">
        <f ca="1">+IFERROR(INDEX('Hoja de Trabajo para listado'!$A$155:$Z$1048576,MATCH($A969,'Hoja de Trabajo para listado'!$A$155:$A$1048576,0),MATCH((CUADRO!H$5&amp;$E969),'Hoja de Trabajo para listado'!$A$151:$Z$151,0)),0)+IFERROR(INDEX('Hoja de Trabajo para listado'!$AB$155:$BA$1048576,MATCH($A969,'Hoja de Trabajo para listado'!$AB$155:$AB$1048576,0),MATCH((CUADRO!H$5&amp;$E969),'Hoja de Trabajo para listado'!$AB$151:$BA$151,0)),0)+IFERROR(INDEX('Hoja de Trabajo para listado'!$BC$155:$CB$1048576,MATCH($A969,'Hoja de Trabajo para listado'!$BC$155:$BC$1048576,0),MATCH((CUADRO!H$5&amp;$E969),'Hoja de Trabajo para listado'!$BC$151:$CB$151,0)),0)+IFERROR(INDEX('Hoja de Trabajo para listado'!$DE$153:$DG$274,MATCH($A969,'Hoja de Trabajo para listado'!$DE$153:$DE$1048576,0),MATCH((CUADRO!H$5&amp;$E969),'Hoja de Trabajo para listado'!$DE$151:$DG$151,0)),0)+IFERROR(INDEX('Hoja de Trabajo para listado'!$CD$155:$DC$1048576,MATCH($A969,'Hoja de Trabajo para listado'!$CD$155:$CD$1048576,0),MATCH((CUADRO!H$5&amp;$E969),'Hoja de Trabajo para listado'!$CD$151:$DC$151,0)),0)</f>
        <v>0</v>
      </c>
      <c r="I969" s="245">
        <f ca="1">+IFERROR(INDEX('Hoja de Trabajo para listado'!$A$155:$Z$1048576,MATCH($A969,'Hoja de Trabajo para listado'!$A$155:$A$1048576,0),MATCH((CUADRO!I$5&amp;$E969),'Hoja de Trabajo para listado'!$A$151:$Z$151,0)),0)+IFERROR(INDEX('Hoja de Trabajo para listado'!$AB$155:$BA$1048576,MATCH($A969,'Hoja de Trabajo para listado'!$AB$155:$AB$1048576,0),MATCH((CUADRO!I$5&amp;$E969),'Hoja de Trabajo para listado'!$AB$151:$BA$151,0)),0)+IFERROR(INDEX('Hoja de Trabajo para listado'!$BC$155:$CB$1048576,MATCH($A969,'Hoja de Trabajo para listado'!$BC$155:$BC$1048576,0),MATCH((CUADRO!I$5&amp;$E969),'Hoja de Trabajo para listado'!$BC$151:$CB$151,0)),0)+IFERROR(INDEX('Hoja de Trabajo para listado'!$DE$153:$DG$274,MATCH($A969,'Hoja de Trabajo para listado'!$DE$153:$DE$1048576,0),MATCH((CUADRO!I$5&amp;$E969),'Hoja de Trabajo para listado'!$DE$151:$DG$151,0)),0)+IFERROR(INDEX('Hoja de Trabajo para listado'!$CD$155:$DC$1048576,MATCH($A969,'Hoja de Trabajo para listado'!$CD$155:$CD$1048576,0),MATCH((CUADRO!I$5&amp;$E969),'Hoja de Trabajo para listado'!$CD$151:$DC$151,0)),0)</f>
        <v>0</v>
      </c>
      <c r="J969" s="245">
        <f ca="1">+IFERROR(INDEX('Hoja de Trabajo para listado'!$A$155:$Z$1048576,MATCH($A969,'Hoja de Trabajo para listado'!$A$155:$A$1048576,0),MATCH((CUADRO!J$5&amp;$E969),'Hoja de Trabajo para listado'!$A$151:$Z$151,0)),0)+IFERROR(INDEX('Hoja de Trabajo para listado'!$AB$155:$BA$1048576,MATCH($A969,'Hoja de Trabajo para listado'!$AB$155:$AB$1048576,0),MATCH((CUADRO!J$5&amp;$E969),'Hoja de Trabajo para listado'!$AB$151:$BA$151,0)),0)+IFERROR(INDEX('Hoja de Trabajo para listado'!$BC$155:$CB$1048576,MATCH($A969,'Hoja de Trabajo para listado'!$BC$155:$BC$1048576,0),MATCH((CUADRO!J$5&amp;$E969),'Hoja de Trabajo para listado'!$BC$151:$CB$151,0)),0)+IFERROR(INDEX('Hoja de Trabajo para listado'!$DE$153:$DG$274,MATCH($A969,'Hoja de Trabajo para listado'!$DE$153:$DE$1048576,0),MATCH((CUADRO!J$5&amp;$E969),'Hoja de Trabajo para listado'!$DE$151:$DG$151,0)),0)+IFERROR(INDEX('Hoja de Trabajo para listado'!$CD$155:$DC$1048576,MATCH($A969,'Hoja de Trabajo para listado'!$CD$155:$CD$1048576,0),MATCH((CUADRO!J$5&amp;$E969),'Hoja de Trabajo para listado'!$CD$151:$DC$151,0)),0)</f>
        <v>0</v>
      </c>
      <c r="K969" s="245">
        <f ca="1">+IFERROR(INDEX('Hoja de Trabajo para listado'!$A$155:$Z$1048576,MATCH($A969,'Hoja de Trabajo para listado'!$A$155:$A$1048576,0),MATCH((CUADRO!K$5&amp;$E969),'Hoja de Trabajo para listado'!$A$151:$Z$151,0)),0)+IFERROR(INDEX('Hoja de Trabajo para listado'!$AB$155:$BA$1048576,MATCH($A969,'Hoja de Trabajo para listado'!$AB$155:$AB$1048576,0),MATCH((CUADRO!K$5&amp;$E969),'Hoja de Trabajo para listado'!$AB$151:$BA$151,0)),0)+IFERROR(INDEX('Hoja de Trabajo para listado'!$BC$155:$CB$1048576,MATCH($A969,'Hoja de Trabajo para listado'!$BC$155:$BC$1048576,0),MATCH((CUADRO!K$5&amp;$E969),'Hoja de Trabajo para listado'!$BC$151:$CB$151,0)),0)+IFERROR(INDEX('Hoja de Trabajo para listado'!$DE$153:$DG$274,MATCH($A969,'Hoja de Trabajo para listado'!$DE$153:$DE$1048576,0),MATCH((CUADRO!K$5&amp;$E969),'Hoja de Trabajo para listado'!$DE$151:$DG$151,0)),0)+IFERROR(INDEX('Hoja de Trabajo para listado'!$CD$155:$DC$1048576,MATCH($A969,'Hoja de Trabajo para listado'!$CD$155:$CD$1048576,0),MATCH((CUADRO!K$5&amp;$E969),'Hoja de Trabajo para listado'!$CD$151:$DC$151,0)),0)</f>
        <v>0</v>
      </c>
      <c r="L969" s="245">
        <f ca="1">+IFERROR(INDEX('Hoja de Trabajo para listado'!$A$155:$Z$1048576,MATCH($A969,'Hoja de Trabajo para listado'!$A$155:$A$1048576,0),MATCH((CUADRO!L$5&amp;$E969),'Hoja de Trabajo para listado'!$A$151:$Z$151,0)),0)+IFERROR(INDEX('Hoja de Trabajo para listado'!$AB$155:$BA$1048576,MATCH($A969,'Hoja de Trabajo para listado'!$AB$155:$AB$1048576,0),MATCH((CUADRO!L$5&amp;$E969),'Hoja de Trabajo para listado'!$AB$151:$BA$151,0)),0)+IFERROR(INDEX('Hoja de Trabajo para listado'!$BC$155:$CB$1048576,MATCH($A969,'Hoja de Trabajo para listado'!$BC$155:$BC$1048576,0),MATCH((CUADRO!L$5&amp;$E969),'Hoja de Trabajo para listado'!$BC$151:$CB$151,0)),0)+IFERROR(INDEX('Hoja de Trabajo para listado'!$DE$153:$DG$274,MATCH($A969,'Hoja de Trabajo para listado'!$DE$153:$DE$1048576,0),MATCH((CUADRO!L$5&amp;$E969),'Hoja de Trabajo para listado'!$DE$151:$DG$151,0)),0)+IFERROR(INDEX('Hoja de Trabajo para listado'!$CD$155:$DC$1048576,MATCH($A969,'Hoja de Trabajo para listado'!$CD$155:$CD$1048576,0),MATCH((CUADRO!L$5&amp;$E969),'Hoja de Trabajo para listado'!$CD$151:$DC$151,0)),0)</f>
        <v>0</v>
      </c>
      <c r="M969" s="245">
        <f ca="1">+IFERROR(INDEX('Hoja de Trabajo para listado'!$A$155:$Z$1048576,MATCH($A969,'Hoja de Trabajo para listado'!$A$155:$A$1048576,0),MATCH((CUADRO!M$5&amp;$E969),'Hoja de Trabajo para listado'!$A$151:$Z$151,0)),0)+IFERROR(INDEX('Hoja de Trabajo para listado'!$AB$155:$BA$1048576,MATCH($A969,'Hoja de Trabajo para listado'!$AB$155:$AB$1048576,0),MATCH((CUADRO!M$5&amp;$E969),'Hoja de Trabajo para listado'!$AB$151:$BA$151,0)),0)+IFERROR(INDEX('Hoja de Trabajo para listado'!$BC$155:$CB$1048576,MATCH($A969,'Hoja de Trabajo para listado'!$BC$155:$BC$1048576,0),MATCH((CUADRO!M$5&amp;$E969),'Hoja de Trabajo para listado'!$BC$151:$CB$151,0)),0)+IFERROR(INDEX('Hoja de Trabajo para listado'!$DE$153:$DG$274,MATCH($A969,'Hoja de Trabajo para listado'!$DE$153:$DE$1048576,0),MATCH((CUADRO!M$5&amp;$E969),'Hoja de Trabajo para listado'!$DE$151:$DG$151,0)),0)+IFERROR(INDEX('Hoja de Trabajo para listado'!$CD$155:$DC$1048576,MATCH($A969,'Hoja de Trabajo para listado'!$CD$155:$CD$1048576,0),MATCH((CUADRO!M$5&amp;$E969),'Hoja de Trabajo para listado'!$CD$151:$DC$151,0)),0)</f>
        <v>0</v>
      </c>
      <c r="N969" s="245">
        <f ca="1">+IFERROR(INDEX('Hoja de Trabajo para listado'!$A$155:$Z$1048576,MATCH($A969,'Hoja de Trabajo para listado'!$A$155:$A$1048576,0),MATCH((CUADRO!N$5&amp;$E969),'Hoja de Trabajo para listado'!$A$151:$Z$151,0)),0)+IFERROR(INDEX('Hoja de Trabajo para listado'!$AB$155:$BA$1048576,MATCH($A969,'Hoja de Trabajo para listado'!$AB$155:$AB$1048576,0),MATCH((CUADRO!N$5&amp;$E969),'Hoja de Trabajo para listado'!$AB$151:$BA$151,0)),0)+IFERROR(INDEX('Hoja de Trabajo para listado'!$BC$155:$CB$1048576,MATCH($A969,'Hoja de Trabajo para listado'!$BC$155:$BC$1048576,0),MATCH((CUADRO!N$5&amp;$E969),'Hoja de Trabajo para listado'!$BC$151:$CB$151,0)),0)+IFERROR(INDEX('Hoja de Trabajo para listado'!$DE$153:$DG$274,MATCH($A969,'Hoja de Trabajo para listado'!$DE$153:$DE$1048576,0),MATCH((CUADRO!N$5&amp;$E969),'Hoja de Trabajo para listado'!$DE$151:$DG$151,0)),0)+IFERROR(INDEX('Hoja de Trabajo para listado'!$CD$155:$DC$1048576,MATCH($A969,'Hoja de Trabajo para listado'!$CD$155:$CD$1048576,0),MATCH((CUADRO!N$5&amp;$E969),'Hoja de Trabajo para listado'!$CD$151:$DC$151,0)),0)</f>
        <v>0</v>
      </c>
      <c r="O969" s="245">
        <f ca="1">+IFERROR(INDEX('Hoja de Trabajo para listado'!$A$155:$Z$1048576,MATCH($A969,'Hoja de Trabajo para listado'!$A$155:$A$1048576,0),MATCH((CUADRO!O$5&amp;$E969),'Hoja de Trabajo para listado'!$A$151:$Z$151,0)),0)+IFERROR(INDEX('Hoja de Trabajo para listado'!$AB$155:$BA$1048576,MATCH($A969,'Hoja de Trabajo para listado'!$AB$155:$AB$1048576,0),MATCH((CUADRO!O$5&amp;$E969),'Hoja de Trabajo para listado'!$AB$151:$BA$151,0)),0)+IFERROR(INDEX('Hoja de Trabajo para listado'!$BC$155:$CB$1048576,MATCH($A969,'Hoja de Trabajo para listado'!$BC$155:$BC$1048576,0),MATCH((CUADRO!O$5&amp;$E969),'Hoja de Trabajo para listado'!$BC$151:$CB$151,0)),0)+IFERROR(INDEX('Hoja de Trabajo para listado'!$DE$153:$DG$274,MATCH($A969,'Hoja de Trabajo para listado'!$DE$153:$DE$1048576,0),MATCH((CUADRO!O$5&amp;$E969),'Hoja de Trabajo para listado'!$DE$151:$DG$151,0)),0)+IFERROR(INDEX('Hoja de Trabajo para listado'!$CD$155:$DC$1048576,MATCH($A969,'Hoja de Trabajo para listado'!$CD$155:$CD$1048576,0),MATCH((CUADRO!O$5&amp;$E969),'Hoja de Trabajo para listado'!$CD$151:$DC$151,0)),0)</f>
        <v>0</v>
      </c>
      <c r="P969" s="245">
        <f ca="1">+IFERROR(INDEX('Hoja de Trabajo para listado'!$A$155:$Z$1048576,MATCH($A969,'Hoja de Trabajo para listado'!$A$155:$A$1048576,0),MATCH((CUADRO!P$5&amp;$E969),'Hoja de Trabajo para listado'!$A$151:$Z$151,0)),0)+IFERROR(INDEX('Hoja de Trabajo para listado'!$AB$155:$BA$1048576,MATCH($A969,'Hoja de Trabajo para listado'!$AB$155:$AB$1048576,0),MATCH((CUADRO!P$5&amp;$E969),'Hoja de Trabajo para listado'!$AB$151:$BA$151,0)),0)+IFERROR(INDEX('Hoja de Trabajo para listado'!$BC$155:$CB$1048576,MATCH($A969,'Hoja de Trabajo para listado'!$BC$155:$BC$1048576,0),MATCH((CUADRO!P$5&amp;$E969),'Hoja de Trabajo para listado'!$BC$151:$CB$151,0)),0)+IFERROR(INDEX('Hoja de Trabajo para listado'!$DE$153:$DG$274,MATCH($A969,'Hoja de Trabajo para listado'!$DE$153:$DE$1048576,0),MATCH((CUADRO!P$5&amp;$E969),'Hoja de Trabajo para listado'!$DE$151:$DG$151,0)),0)+IFERROR(INDEX('Hoja de Trabajo para listado'!$CD$155:$DC$1048576,MATCH($A969,'Hoja de Trabajo para listado'!$CD$155:$CD$1048576,0),MATCH((CUADRO!P$5&amp;$E969),'Hoja de Trabajo para listado'!$CD$151:$DC$151,0)),0)</f>
        <v>0</v>
      </c>
      <c r="Q969" s="245">
        <f ca="1">+IFERROR(INDEX('Hoja de Trabajo para listado'!$A$155:$Z$1048576,MATCH($A969,'Hoja de Trabajo para listado'!$A$155:$A$1048576,0),MATCH((CUADRO!Q$5&amp;$E969),'Hoja de Trabajo para listado'!$A$151:$Z$151,0)),0)+IFERROR(INDEX('Hoja de Trabajo para listado'!$AB$155:$BA$1048576,MATCH($A969,'Hoja de Trabajo para listado'!$AB$155:$AB$1048576,0),MATCH((CUADRO!Q$5&amp;$E969),'Hoja de Trabajo para listado'!$AB$151:$BA$151,0)),0)+IFERROR(INDEX('Hoja de Trabajo para listado'!$BC$155:$CB$1048576,MATCH($A969,'Hoja de Trabajo para listado'!$BC$155:$BC$1048576,0),MATCH((CUADRO!Q$5&amp;$E969),'Hoja de Trabajo para listado'!$BC$151:$CB$151,0)),0)+IFERROR(INDEX('Hoja de Trabajo para listado'!$DE$153:$DG$274,MATCH($A969,'Hoja de Trabajo para listado'!$DE$153:$DE$1048576,0),MATCH((CUADRO!Q$5&amp;$E969),'Hoja de Trabajo para listado'!$DE$151:$DG$151,0)),0)+IFERROR(INDEX('Hoja de Trabajo para listado'!$CD$155:$DC$1048576,MATCH($A969,'Hoja de Trabajo para listado'!$CD$155:$CD$1048576,0),MATCH((CUADRO!Q$5&amp;$E969),'Hoja de Trabajo para listado'!$CD$151:$DC$151,0)),0)</f>
        <v>0</v>
      </c>
      <c r="R969" s="245">
        <f t="shared" ca="1" si="33"/>
        <v>0</v>
      </c>
      <c r="S969" s="259">
        <f ca="1">+R968+R969</f>
        <v>0</v>
      </c>
      <c r="T969" s="245">
        <f ca="1">+S969</f>
        <v>0</v>
      </c>
      <c r="U969" s="244">
        <f t="shared" si="34"/>
        <v>2</v>
      </c>
      <c r="V969" s="333" t="str">
        <f>+VLOOKUP(A969,bd_lista!$A$3:$E$590,5,FALSE)</f>
        <v>Gobiernos Autonomos Municipales</v>
      </c>
      <c r="W969" s="384"/>
      <c r="X969" s="242">
        <f>+VLOOKUP(A969,[3]Sheet1!$A$13:$D$744,4,FALSE)</f>
        <v>0</v>
      </c>
      <c r="Y969" s="242" t="e">
        <f>+VLOOKUP(X969,bd_lista!$A$3:$C$590,3,FALSE)</f>
        <v>#N/A</v>
      </c>
      <c r="Z969" s="292"/>
      <c r="AA969" s="293"/>
    </row>
    <row r="970" spans="1:27" customFormat="1" ht="15" hidden="1" customHeight="1">
      <c r="A970" s="32">
        <v>1718</v>
      </c>
      <c r="B970" s="388">
        <f>+A970</f>
        <v>1718</v>
      </c>
      <c r="C970" s="247" t="str">
        <f>+VLOOKUP(A970,bd_lista!$A$3:$C$590,3,FALSE)</f>
        <v>Gobierno Autónomo Municipal de Lagunillas</v>
      </c>
      <c r="D970" s="385" t="str">
        <f>+C970</f>
        <v>Gobierno Autónomo Municipal de Lagunillas</v>
      </c>
      <c r="E970" s="242" t="s">
        <v>1304</v>
      </c>
      <c r="F970" s="243">
        <f ca="1">+IFERROR(INDEX('Hoja de Trabajo para listado'!$A$155:$Z$1048576,MATCH($A970,'Hoja de Trabajo para listado'!$A$155:$A$1048576,0),MATCH((CUADRO!F$5&amp;$E970),'Hoja de Trabajo para listado'!$A$151:$Z$151,0)),0)+IFERROR(INDEX('Hoja de Trabajo para listado'!$AB$155:$BA$1048576,MATCH($A970,'Hoja de Trabajo para listado'!$AB$155:$AB$1048576,0),MATCH((CUADRO!F$5&amp;$E970),'Hoja de Trabajo para listado'!$AB$151:$BA$151,0)),0)+IFERROR(INDEX('Hoja de Trabajo para listado'!$BC$155:$CB$1048576,MATCH($A970,'Hoja de Trabajo para listado'!$BC$155:$BC$1048576,0),MATCH((CUADRO!F$5&amp;$E970),'Hoja de Trabajo para listado'!$BC$151:$CB$151,0)),0)+IFERROR(INDEX('Hoja de Trabajo para listado'!$DE$153:$DG$274,MATCH($A970,'Hoja de Trabajo para listado'!$DE$153:$DE$1048576,0),MATCH((CUADRO!F$5&amp;$E970),'Hoja de Trabajo para listado'!$DE$151:$DG$151,0)),0)+IFERROR(INDEX('Hoja de Trabajo para listado'!$CD$155:$DC$1048576,MATCH($A970,'Hoja de Trabajo para listado'!$CD$155:$CD$1048576,0),MATCH((CUADRO!F$5&amp;$E970),'Hoja de Trabajo para listado'!$CD$151:$DC$151,0)),0)</f>
        <v>0</v>
      </c>
      <c r="G970" s="243">
        <f ca="1">+IFERROR(INDEX('Hoja de Trabajo para listado'!$A$155:$Z$1048576,MATCH($A970,'Hoja de Trabajo para listado'!$A$155:$A$1048576,0),MATCH((CUADRO!G$5&amp;$E970),'Hoja de Trabajo para listado'!$A$151:$Z$151,0)),0)+IFERROR(INDEX('Hoja de Trabajo para listado'!$AB$155:$BA$1048576,MATCH($A970,'Hoja de Trabajo para listado'!$AB$155:$AB$1048576,0),MATCH((CUADRO!G$5&amp;$E970),'Hoja de Trabajo para listado'!$AB$151:$BA$151,0)),0)+IFERROR(INDEX('Hoja de Trabajo para listado'!$BC$155:$CB$1048576,MATCH($A970,'Hoja de Trabajo para listado'!$BC$155:$BC$1048576,0),MATCH((CUADRO!G$5&amp;$E970),'Hoja de Trabajo para listado'!$BC$151:$CB$151,0)),0)+IFERROR(INDEX('Hoja de Trabajo para listado'!$DE$153:$DG$274,MATCH($A970,'Hoja de Trabajo para listado'!$DE$153:$DE$1048576,0),MATCH((CUADRO!G$5&amp;$E970),'Hoja de Trabajo para listado'!$DE$151:$DG$151,0)),0)+IFERROR(INDEX('Hoja de Trabajo para listado'!$CD$155:$DC$1048576,MATCH($A970,'Hoja de Trabajo para listado'!$CD$155:$CD$1048576,0),MATCH((CUADRO!G$5&amp;$E970),'Hoja de Trabajo para listado'!$CD$151:$DC$151,0)),0)</f>
        <v>0</v>
      </c>
      <c r="H970" s="243">
        <f ca="1">+IFERROR(INDEX('Hoja de Trabajo para listado'!$A$155:$Z$1048576,MATCH($A970,'Hoja de Trabajo para listado'!$A$155:$A$1048576,0),MATCH((CUADRO!H$5&amp;$E970),'Hoja de Trabajo para listado'!$A$151:$Z$151,0)),0)+IFERROR(INDEX('Hoja de Trabajo para listado'!$AB$155:$BA$1048576,MATCH($A970,'Hoja de Trabajo para listado'!$AB$155:$AB$1048576,0),MATCH((CUADRO!H$5&amp;$E970),'Hoja de Trabajo para listado'!$AB$151:$BA$151,0)),0)+IFERROR(INDEX('Hoja de Trabajo para listado'!$BC$155:$CB$1048576,MATCH($A970,'Hoja de Trabajo para listado'!$BC$155:$BC$1048576,0),MATCH((CUADRO!H$5&amp;$E970),'Hoja de Trabajo para listado'!$BC$151:$CB$151,0)),0)+IFERROR(INDEX('Hoja de Trabajo para listado'!$DE$153:$DG$274,MATCH($A970,'Hoja de Trabajo para listado'!$DE$153:$DE$1048576,0),MATCH((CUADRO!H$5&amp;$E970),'Hoja de Trabajo para listado'!$DE$151:$DG$151,0)),0)+IFERROR(INDEX('Hoja de Trabajo para listado'!$CD$155:$DC$1048576,MATCH($A970,'Hoja de Trabajo para listado'!$CD$155:$CD$1048576,0),MATCH((CUADRO!H$5&amp;$E970),'Hoja de Trabajo para listado'!$CD$151:$DC$151,0)),0)</f>
        <v>0</v>
      </c>
      <c r="I970" s="243">
        <f ca="1">+IFERROR(INDEX('Hoja de Trabajo para listado'!$A$155:$Z$1048576,MATCH($A970,'Hoja de Trabajo para listado'!$A$155:$A$1048576,0),MATCH((CUADRO!I$5&amp;$E970),'Hoja de Trabajo para listado'!$A$151:$Z$151,0)),0)+IFERROR(INDEX('Hoja de Trabajo para listado'!$AB$155:$BA$1048576,MATCH($A970,'Hoja de Trabajo para listado'!$AB$155:$AB$1048576,0),MATCH((CUADRO!I$5&amp;$E970),'Hoja de Trabajo para listado'!$AB$151:$BA$151,0)),0)+IFERROR(INDEX('Hoja de Trabajo para listado'!$BC$155:$CB$1048576,MATCH($A970,'Hoja de Trabajo para listado'!$BC$155:$BC$1048576,0),MATCH((CUADRO!I$5&amp;$E970),'Hoja de Trabajo para listado'!$BC$151:$CB$151,0)),0)+IFERROR(INDEX('Hoja de Trabajo para listado'!$DE$153:$DG$274,MATCH($A970,'Hoja de Trabajo para listado'!$DE$153:$DE$1048576,0),MATCH((CUADRO!I$5&amp;$E970),'Hoja de Trabajo para listado'!$DE$151:$DG$151,0)),0)+IFERROR(INDEX('Hoja de Trabajo para listado'!$CD$155:$DC$1048576,MATCH($A970,'Hoja de Trabajo para listado'!$CD$155:$CD$1048576,0),MATCH((CUADRO!I$5&amp;$E970),'Hoja de Trabajo para listado'!$CD$151:$DC$151,0)),0)</f>
        <v>0</v>
      </c>
      <c r="J970" s="243">
        <f ca="1">+IFERROR(INDEX('Hoja de Trabajo para listado'!$A$155:$Z$1048576,MATCH($A970,'Hoja de Trabajo para listado'!$A$155:$A$1048576,0),MATCH((CUADRO!J$5&amp;$E970),'Hoja de Trabajo para listado'!$A$151:$Z$151,0)),0)+IFERROR(INDEX('Hoja de Trabajo para listado'!$AB$155:$BA$1048576,MATCH($A970,'Hoja de Trabajo para listado'!$AB$155:$AB$1048576,0),MATCH((CUADRO!J$5&amp;$E970),'Hoja de Trabajo para listado'!$AB$151:$BA$151,0)),0)+IFERROR(INDEX('Hoja de Trabajo para listado'!$BC$155:$CB$1048576,MATCH($A970,'Hoja de Trabajo para listado'!$BC$155:$BC$1048576,0),MATCH((CUADRO!J$5&amp;$E970),'Hoja de Trabajo para listado'!$BC$151:$CB$151,0)),0)+IFERROR(INDEX('Hoja de Trabajo para listado'!$DE$153:$DG$274,MATCH($A970,'Hoja de Trabajo para listado'!$DE$153:$DE$1048576,0),MATCH((CUADRO!J$5&amp;$E970),'Hoja de Trabajo para listado'!$DE$151:$DG$151,0)),0)+IFERROR(INDEX('Hoja de Trabajo para listado'!$CD$155:$DC$1048576,MATCH($A970,'Hoja de Trabajo para listado'!$CD$155:$CD$1048576,0),MATCH((CUADRO!J$5&amp;$E970),'Hoja de Trabajo para listado'!$CD$151:$DC$151,0)),0)</f>
        <v>0</v>
      </c>
      <c r="K970" s="243">
        <f ca="1">+IFERROR(INDEX('Hoja de Trabajo para listado'!$A$155:$Z$1048576,MATCH($A970,'Hoja de Trabajo para listado'!$A$155:$A$1048576,0),MATCH((CUADRO!K$5&amp;$E970),'Hoja de Trabajo para listado'!$A$151:$Z$151,0)),0)+IFERROR(INDEX('Hoja de Trabajo para listado'!$AB$155:$BA$1048576,MATCH($A970,'Hoja de Trabajo para listado'!$AB$155:$AB$1048576,0),MATCH((CUADRO!K$5&amp;$E970),'Hoja de Trabajo para listado'!$AB$151:$BA$151,0)),0)+IFERROR(INDEX('Hoja de Trabajo para listado'!$BC$155:$CB$1048576,MATCH($A970,'Hoja de Trabajo para listado'!$BC$155:$BC$1048576,0),MATCH((CUADRO!K$5&amp;$E970),'Hoja de Trabajo para listado'!$BC$151:$CB$151,0)),0)+IFERROR(INDEX('Hoja de Trabajo para listado'!$DE$153:$DG$274,MATCH($A970,'Hoja de Trabajo para listado'!$DE$153:$DE$1048576,0),MATCH((CUADRO!K$5&amp;$E970),'Hoja de Trabajo para listado'!$DE$151:$DG$151,0)),0)+IFERROR(INDEX('Hoja de Trabajo para listado'!$CD$155:$DC$1048576,MATCH($A970,'Hoja de Trabajo para listado'!$CD$155:$CD$1048576,0),MATCH((CUADRO!K$5&amp;$E970),'Hoja de Trabajo para listado'!$CD$151:$DC$151,0)),0)</f>
        <v>0</v>
      </c>
      <c r="L970" s="243">
        <f ca="1">+IFERROR(INDEX('Hoja de Trabajo para listado'!$A$155:$Z$1048576,MATCH($A970,'Hoja de Trabajo para listado'!$A$155:$A$1048576,0),MATCH((CUADRO!L$5&amp;$E970),'Hoja de Trabajo para listado'!$A$151:$Z$151,0)),0)+IFERROR(INDEX('Hoja de Trabajo para listado'!$AB$155:$BA$1048576,MATCH($A970,'Hoja de Trabajo para listado'!$AB$155:$AB$1048576,0),MATCH((CUADRO!L$5&amp;$E970),'Hoja de Trabajo para listado'!$AB$151:$BA$151,0)),0)+IFERROR(INDEX('Hoja de Trabajo para listado'!$BC$155:$CB$1048576,MATCH($A970,'Hoja de Trabajo para listado'!$BC$155:$BC$1048576,0),MATCH((CUADRO!L$5&amp;$E970),'Hoja de Trabajo para listado'!$BC$151:$CB$151,0)),0)+IFERROR(INDEX('Hoja de Trabajo para listado'!$DE$153:$DG$274,MATCH($A970,'Hoja de Trabajo para listado'!$DE$153:$DE$1048576,0),MATCH((CUADRO!L$5&amp;$E970),'Hoja de Trabajo para listado'!$DE$151:$DG$151,0)),0)+IFERROR(INDEX('Hoja de Trabajo para listado'!$CD$155:$DC$1048576,MATCH($A970,'Hoja de Trabajo para listado'!$CD$155:$CD$1048576,0),MATCH((CUADRO!L$5&amp;$E970),'Hoja de Trabajo para listado'!$CD$151:$DC$151,0)),0)</f>
        <v>0</v>
      </c>
      <c r="M970" s="243">
        <f ca="1">+IFERROR(INDEX('Hoja de Trabajo para listado'!$A$155:$Z$1048576,MATCH($A970,'Hoja de Trabajo para listado'!$A$155:$A$1048576,0),MATCH((CUADRO!M$5&amp;$E970),'Hoja de Trabajo para listado'!$A$151:$Z$151,0)),0)+IFERROR(INDEX('Hoja de Trabajo para listado'!$AB$155:$BA$1048576,MATCH($A970,'Hoja de Trabajo para listado'!$AB$155:$AB$1048576,0),MATCH((CUADRO!M$5&amp;$E970),'Hoja de Trabajo para listado'!$AB$151:$BA$151,0)),0)+IFERROR(INDEX('Hoja de Trabajo para listado'!$BC$155:$CB$1048576,MATCH($A970,'Hoja de Trabajo para listado'!$BC$155:$BC$1048576,0),MATCH((CUADRO!M$5&amp;$E970),'Hoja de Trabajo para listado'!$BC$151:$CB$151,0)),0)+IFERROR(INDEX('Hoja de Trabajo para listado'!$DE$153:$DG$274,MATCH($A970,'Hoja de Trabajo para listado'!$DE$153:$DE$1048576,0),MATCH((CUADRO!M$5&amp;$E970),'Hoja de Trabajo para listado'!$DE$151:$DG$151,0)),0)+IFERROR(INDEX('Hoja de Trabajo para listado'!$CD$155:$DC$1048576,MATCH($A970,'Hoja de Trabajo para listado'!$CD$155:$CD$1048576,0),MATCH((CUADRO!M$5&amp;$E970),'Hoja de Trabajo para listado'!$CD$151:$DC$151,0)),0)</f>
        <v>0</v>
      </c>
      <c r="N970" s="243">
        <f ca="1">+IFERROR(INDEX('Hoja de Trabajo para listado'!$A$155:$Z$1048576,MATCH($A970,'Hoja de Trabajo para listado'!$A$155:$A$1048576,0),MATCH((CUADRO!N$5&amp;$E970),'Hoja de Trabajo para listado'!$A$151:$Z$151,0)),0)+IFERROR(INDEX('Hoja de Trabajo para listado'!$AB$155:$BA$1048576,MATCH($A970,'Hoja de Trabajo para listado'!$AB$155:$AB$1048576,0),MATCH((CUADRO!N$5&amp;$E970),'Hoja de Trabajo para listado'!$AB$151:$BA$151,0)),0)+IFERROR(INDEX('Hoja de Trabajo para listado'!$BC$155:$CB$1048576,MATCH($A970,'Hoja de Trabajo para listado'!$BC$155:$BC$1048576,0),MATCH((CUADRO!N$5&amp;$E970),'Hoja de Trabajo para listado'!$BC$151:$CB$151,0)),0)+IFERROR(INDEX('Hoja de Trabajo para listado'!$DE$153:$DG$274,MATCH($A970,'Hoja de Trabajo para listado'!$DE$153:$DE$1048576,0),MATCH((CUADRO!N$5&amp;$E970),'Hoja de Trabajo para listado'!$DE$151:$DG$151,0)),0)+IFERROR(INDEX('Hoja de Trabajo para listado'!$CD$155:$DC$1048576,MATCH($A970,'Hoja de Trabajo para listado'!$CD$155:$CD$1048576,0),MATCH((CUADRO!N$5&amp;$E970),'Hoja de Trabajo para listado'!$CD$151:$DC$151,0)),0)</f>
        <v>0</v>
      </c>
      <c r="O970" s="243">
        <f ca="1">+IFERROR(INDEX('Hoja de Trabajo para listado'!$A$155:$Z$1048576,MATCH($A970,'Hoja de Trabajo para listado'!$A$155:$A$1048576,0),MATCH((CUADRO!O$5&amp;$E970),'Hoja de Trabajo para listado'!$A$151:$Z$151,0)),0)+IFERROR(INDEX('Hoja de Trabajo para listado'!$AB$155:$BA$1048576,MATCH($A970,'Hoja de Trabajo para listado'!$AB$155:$AB$1048576,0),MATCH((CUADRO!O$5&amp;$E970),'Hoja de Trabajo para listado'!$AB$151:$BA$151,0)),0)+IFERROR(INDEX('Hoja de Trabajo para listado'!$BC$155:$CB$1048576,MATCH($A970,'Hoja de Trabajo para listado'!$BC$155:$BC$1048576,0),MATCH((CUADRO!O$5&amp;$E970),'Hoja de Trabajo para listado'!$BC$151:$CB$151,0)),0)+IFERROR(INDEX('Hoja de Trabajo para listado'!$DE$153:$DG$274,MATCH($A970,'Hoja de Trabajo para listado'!$DE$153:$DE$1048576,0),MATCH((CUADRO!O$5&amp;$E970),'Hoja de Trabajo para listado'!$DE$151:$DG$151,0)),0)+IFERROR(INDEX('Hoja de Trabajo para listado'!$CD$155:$DC$1048576,MATCH($A970,'Hoja de Trabajo para listado'!$CD$155:$CD$1048576,0),MATCH((CUADRO!O$5&amp;$E970),'Hoja de Trabajo para listado'!$CD$151:$DC$151,0)),0)</f>
        <v>0</v>
      </c>
      <c r="P970" s="243">
        <f ca="1">+IFERROR(INDEX('Hoja de Trabajo para listado'!$A$155:$Z$1048576,MATCH($A970,'Hoja de Trabajo para listado'!$A$155:$A$1048576,0),MATCH((CUADRO!P$5&amp;$E970),'Hoja de Trabajo para listado'!$A$151:$Z$151,0)),0)+IFERROR(INDEX('Hoja de Trabajo para listado'!$AB$155:$BA$1048576,MATCH($A970,'Hoja de Trabajo para listado'!$AB$155:$AB$1048576,0),MATCH((CUADRO!P$5&amp;$E970),'Hoja de Trabajo para listado'!$AB$151:$BA$151,0)),0)+IFERROR(INDEX('Hoja de Trabajo para listado'!$BC$155:$CB$1048576,MATCH($A970,'Hoja de Trabajo para listado'!$BC$155:$BC$1048576,0),MATCH((CUADRO!P$5&amp;$E970),'Hoja de Trabajo para listado'!$BC$151:$CB$151,0)),0)+IFERROR(INDEX('Hoja de Trabajo para listado'!$DE$153:$DG$274,MATCH($A970,'Hoja de Trabajo para listado'!$DE$153:$DE$1048576,0),MATCH((CUADRO!P$5&amp;$E970),'Hoja de Trabajo para listado'!$DE$151:$DG$151,0)),0)+IFERROR(INDEX('Hoja de Trabajo para listado'!$CD$155:$DC$1048576,MATCH($A970,'Hoja de Trabajo para listado'!$CD$155:$CD$1048576,0),MATCH((CUADRO!P$5&amp;$E970),'Hoja de Trabajo para listado'!$CD$151:$DC$151,0)),0)</f>
        <v>0</v>
      </c>
      <c r="Q970" s="243">
        <f ca="1">+IFERROR(INDEX('Hoja de Trabajo para listado'!$A$155:$Z$1048576,MATCH($A970,'Hoja de Trabajo para listado'!$A$155:$A$1048576,0),MATCH((CUADRO!Q$5&amp;$E970),'Hoja de Trabajo para listado'!$A$151:$Z$151,0)),0)+IFERROR(INDEX('Hoja de Trabajo para listado'!$AB$155:$BA$1048576,MATCH($A970,'Hoja de Trabajo para listado'!$AB$155:$AB$1048576,0),MATCH((CUADRO!Q$5&amp;$E970),'Hoja de Trabajo para listado'!$AB$151:$BA$151,0)),0)+IFERROR(INDEX('Hoja de Trabajo para listado'!$BC$155:$CB$1048576,MATCH($A970,'Hoja de Trabajo para listado'!$BC$155:$BC$1048576,0),MATCH((CUADRO!Q$5&amp;$E970),'Hoja de Trabajo para listado'!$BC$151:$CB$151,0)),0)+IFERROR(INDEX('Hoja de Trabajo para listado'!$DE$153:$DG$274,MATCH($A970,'Hoja de Trabajo para listado'!$DE$153:$DE$1048576,0),MATCH((CUADRO!Q$5&amp;$E970),'Hoja de Trabajo para listado'!$DE$151:$DG$151,0)),0)+IFERROR(INDEX('Hoja de Trabajo para listado'!$CD$155:$DC$1048576,MATCH($A970,'Hoja de Trabajo para listado'!$CD$155:$CD$1048576,0),MATCH((CUADRO!Q$5&amp;$E970),'Hoja de Trabajo para listado'!$CD$151:$DC$151,0)),0)</f>
        <v>0</v>
      </c>
      <c r="R970" s="243">
        <f t="shared" ca="1" si="33"/>
        <v>0</v>
      </c>
      <c r="S970" s="249"/>
      <c r="T970" s="243">
        <f ca="1">+T971</f>
        <v>0</v>
      </c>
      <c r="U970" s="242">
        <f t="shared" si="34"/>
        <v>1</v>
      </c>
      <c r="V970" s="333" t="str">
        <f>+VLOOKUP(A970,bd_lista!$A$3:$E$590,5,FALSE)</f>
        <v>Gobiernos Autonomos Municipales</v>
      </c>
      <c r="W970" s="383" t="str">
        <f>+V970</f>
        <v>Gobiernos Autonomos Municipales</v>
      </c>
      <c r="X970" s="242">
        <f>+VLOOKUP(A970,[3]Sheet1!$A$13:$D$744,4,FALSE)</f>
        <v>0</v>
      </c>
      <c r="Y970" s="242" t="e">
        <f>+VLOOKUP(X970,bd_lista!$A$3:$C$590,3,FALSE)</f>
        <v>#N/A</v>
      </c>
      <c r="Z970" s="294">
        <f>+X970</f>
        <v>0</v>
      </c>
      <c r="AA970" s="295" t="e">
        <f>+Y970</f>
        <v>#N/A</v>
      </c>
    </row>
    <row r="971" spans="1:27" customFormat="1" ht="15" hidden="1" customHeight="1">
      <c r="A971" s="32">
        <v>1718</v>
      </c>
      <c r="B971" s="389"/>
      <c r="C971" s="247" t="str">
        <f>+VLOOKUP(A971,bd_lista!$A$3:$C$590,3,FALSE)</f>
        <v>Gobierno Autónomo Municipal de Lagunillas</v>
      </c>
      <c r="D971" s="386"/>
      <c r="E971" s="244" t="s">
        <v>1305</v>
      </c>
      <c r="F971" s="245">
        <f ca="1">+IFERROR(INDEX('Hoja de Trabajo para listado'!$A$155:$Z$1048576,MATCH($A971,'Hoja de Trabajo para listado'!$A$155:$A$1048576,0),MATCH((CUADRO!F$5&amp;$E971),'Hoja de Trabajo para listado'!$A$151:$Z$151,0)),0)+IFERROR(INDEX('Hoja de Trabajo para listado'!$AB$155:$BA$1048576,MATCH($A971,'Hoja de Trabajo para listado'!$AB$155:$AB$1048576,0),MATCH((CUADRO!F$5&amp;$E971),'Hoja de Trabajo para listado'!$AB$151:$BA$151,0)),0)+IFERROR(INDEX('Hoja de Trabajo para listado'!$BC$155:$CB$1048576,MATCH($A971,'Hoja de Trabajo para listado'!$BC$155:$BC$1048576,0),MATCH((CUADRO!F$5&amp;$E971),'Hoja de Trabajo para listado'!$BC$151:$CB$151,0)),0)+IFERROR(INDEX('Hoja de Trabajo para listado'!$DE$153:$DG$274,MATCH($A971,'Hoja de Trabajo para listado'!$DE$153:$DE$1048576,0),MATCH((CUADRO!F$5&amp;$E971),'Hoja de Trabajo para listado'!$DE$151:$DG$151,0)),0)+IFERROR(INDEX('Hoja de Trabajo para listado'!$CD$155:$DC$1048576,MATCH($A971,'Hoja de Trabajo para listado'!$CD$155:$CD$1048576,0),MATCH((CUADRO!F$5&amp;$E971),'Hoja de Trabajo para listado'!$CD$151:$DC$151,0)),0)</f>
        <v>0</v>
      </c>
      <c r="G971" s="245">
        <f ca="1">+IFERROR(INDEX('Hoja de Trabajo para listado'!$A$155:$Z$1048576,MATCH($A971,'Hoja de Trabajo para listado'!$A$155:$A$1048576,0),MATCH((CUADRO!G$5&amp;$E971),'Hoja de Trabajo para listado'!$A$151:$Z$151,0)),0)+IFERROR(INDEX('Hoja de Trabajo para listado'!$AB$155:$BA$1048576,MATCH($A971,'Hoja de Trabajo para listado'!$AB$155:$AB$1048576,0),MATCH((CUADRO!G$5&amp;$E971),'Hoja de Trabajo para listado'!$AB$151:$BA$151,0)),0)+IFERROR(INDEX('Hoja de Trabajo para listado'!$BC$155:$CB$1048576,MATCH($A971,'Hoja de Trabajo para listado'!$BC$155:$BC$1048576,0),MATCH((CUADRO!G$5&amp;$E971),'Hoja de Trabajo para listado'!$BC$151:$CB$151,0)),0)+IFERROR(INDEX('Hoja de Trabajo para listado'!$DE$153:$DG$274,MATCH($A971,'Hoja de Trabajo para listado'!$DE$153:$DE$1048576,0),MATCH((CUADRO!G$5&amp;$E971),'Hoja de Trabajo para listado'!$DE$151:$DG$151,0)),0)+IFERROR(INDEX('Hoja de Trabajo para listado'!$CD$155:$DC$1048576,MATCH($A971,'Hoja de Trabajo para listado'!$CD$155:$CD$1048576,0),MATCH((CUADRO!G$5&amp;$E971),'Hoja de Trabajo para listado'!$CD$151:$DC$151,0)),0)</f>
        <v>0</v>
      </c>
      <c r="H971" s="245">
        <f ca="1">+IFERROR(INDEX('Hoja de Trabajo para listado'!$A$155:$Z$1048576,MATCH($A971,'Hoja de Trabajo para listado'!$A$155:$A$1048576,0),MATCH((CUADRO!H$5&amp;$E971),'Hoja de Trabajo para listado'!$A$151:$Z$151,0)),0)+IFERROR(INDEX('Hoja de Trabajo para listado'!$AB$155:$BA$1048576,MATCH($A971,'Hoja de Trabajo para listado'!$AB$155:$AB$1048576,0),MATCH((CUADRO!H$5&amp;$E971),'Hoja de Trabajo para listado'!$AB$151:$BA$151,0)),0)+IFERROR(INDEX('Hoja de Trabajo para listado'!$BC$155:$CB$1048576,MATCH($A971,'Hoja de Trabajo para listado'!$BC$155:$BC$1048576,0),MATCH((CUADRO!H$5&amp;$E971),'Hoja de Trabajo para listado'!$BC$151:$CB$151,0)),0)+IFERROR(INDEX('Hoja de Trabajo para listado'!$DE$153:$DG$274,MATCH($A971,'Hoja de Trabajo para listado'!$DE$153:$DE$1048576,0),MATCH((CUADRO!H$5&amp;$E971),'Hoja de Trabajo para listado'!$DE$151:$DG$151,0)),0)+IFERROR(INDEX('Hoja de Trabajo para listado'!$CD$155:$DC$1048576,MATCH($A971,'Hoja de Trabajo para listado'!$CD$155:$CD$1048576,0),MATCH((CUADRO!H$5&amp;$E971),'Hoja de Trabajo para listado'!$CD$151:$DC$151,0)),0)</f>
        <v>0</v>
      </c>
      <c r="I971" s="245">
        <f ca="1">+IFERROR(INDEX('Hoja de Trabajo para listado'!$A$155:$Z$1048576,MATCH($A971,'Hoja de Trabajo para listado'!$A$155:$A$1048576,0),MATCH((CUADRO!I$5&amp;$E971),'Hoja de Trabajo para listado'!$A$151:$Z$151,0)),0)+IFERROR(INDEX('Hoja de Trabajo para listado'!$AB$155:$BA$1048576,MATCH($A971,'Hoja de Trabajo para listado'!$AB$155:$AB$1048576,0),MATCH((CUADRO!I$5&amp;$E971),'Hoja de Trabajo para listado'!$AB$151:$BA$151,0)),0)+IFERROR(INDEX('Hoja de Trabajo para listado'!$BC$155:$CB$1048576,MATCH($A971,'Hoja de Trabajo para listado'!$BC$155:$BC$1048576,0),MATCH((CUADRO!I$5&amp;$E971),'Hoja de Trabajo para listado'!$BC$151:$CB$151,0)),0)+IFERROR(INDEX('Hoja de Trabajo para listado'!$DE$153:$DG$274,MATCH($A971,'Hoja de Trabajo para listado'!$DE$153:$DE$1048576,0),MATCH((CUADRO!I$5&amp;$E971),'Hoja de Trabajo para listado'!$DE$151:$DG$151,0)),0)+IFERROR(INDEX('Hoja de Trabajo para listado'!$CD$155:$DC$1048576,MATCH($A971,'Hoja de Trabajo para listado'!$CD$155:$CD$1048576,0),MATCH((CUADRO!I$5&amp;$E971),'Hoja de Trabajo para listado'!$CD$151:$DC$151,0)),0)</f>
        <v>0</v>
      </c>
      <c r="J971" s="245">
        <f ca="1">+IFERROR(INDEX('Hoja de Trabajo para listado'!$A$155:$Z$1048576,MATCH($A971,'Hoja de Trabajo para listado'!$A$155:$A$1048576,0),MATCH((CUADRO!J$5&amp;$E971),'Hoja de Trabajo para listado'!$A$151:$Z$151,0)),0)+IFERROR(INDEX('Hoja de Trabajo para listado'!$AB$155:$BA$1048576,MATCH($A971,'Hoja de Trabajo para listado'!$AB$155:$AB$1048576,0),MATCH((CUADRO!J$5&amp;$E971),'Hoja de Trabajo para listado'!$AB$151:$BA$151,0)),0)+IFERROR(INDEX('Hoja de Trabajo para listado'!$BC$155:$CB$1048576,MATCH($A971,'Hoja de Trabajo para listado'!$BC$155:$BC$1048576,0),MATCH((CUADRO!J$5&amp;$E971),'Hoja de Trabajo para listado'!$BC$151:$CB$151,0)),0)+IFERROR(INDEX('Hoja de Trabajo para listado'!$DE$153:$DG$274,MATCH($A971,'Hoja de Trabajo para listado'!$DE$153:$DE$1048576,0),MATCH((CUADRO!J$5&amp;$E971),'Hoja de Trabajo para listado'!$DE$151:$DG$151,0)),0)+IFERROR(INDEX('Hoja de Trabajo para listado'!$CD$155:$DC$1048576,MATCH($A971,'Hoja de Trabajo para listado'!$CD$155:$CD$1048576,0),MATCH((CUADRO!J$5&amp;$E971),'Hoja de Trabajo para listado'!$CD$151:$DC$151,0)),0)</f>
        <v>0</v>
      </c>
      <c r="K971" s="245">
        <f ca="1">+IFERROR(INDEX('Hoja de Trabajo para listado'!$A$155:$Z$1048576,MATCH($A971,'Hoja de Trabajo para listado'!$A$155:$A$1048576,0),MATCH((CUADRO!K$5&amp;$E971),'Hoja de Trabajo para listado'!$A$151:$Z$151,0)),0)+IFERROR(INDEX('Hoja de Trabajo para listado'!$AB$155:$BA$1048576,MATCH($A971,'Hoja de Trabajo para listado'!$AB$155:$AB$1048576,0),MATCH((CUADRO!K$5&amp;$E971),'Hoja de Trabajo para listado'!$AB$151:$BA$151,0)),0)+IFERROR(INDEX('Hoja de Trabajo para listado'!$BC$155:$CB$1048576,MATCH($A971,'Hoja de Trabajo para listado'!$BC$155:$BC$1048576,0),MATCH((CUADRO!K$5&amp;$E971),'Hoja de Trabajo para listado'!$BC$151:$CB$151,0)),0)+IFERROR(INDEX('Hoja de Trabajo para listado'!$DE$153:$DG$274,MATCH($A971,'Hoja de Trabajo para listado'!$DE$153:$DE$1048576,0),MATCH((CUADRO!K$5&amp;$E971),'Hoja de Trabajo para listado'!$DE$151:$DG$151,0)),0)+IFERROR(INDEX('Hoja de Trabajo para listado'!$CD$155:$DC$1048576,MATCH($A971,'Hoja de Trabajo para listado'!$CD$155:$CD$1048576,0),MATCH((CUADRO!K$5&amp;$E971),'Hoja de Trabajo para listado'!$CD$151:$DC$151,0)),0)</f>
        <v>0</v>
      </c>
      <c r="L971" s="245">
        <f ca="1">+IFERROR(INDEX('Hoja de Trabajo para listado'!$A$155:$Z$1048576,MATCH($A971,'Hoja de Trabajo para listado'!$A$155:$A$1048576,0),MATCH((CUADRO!L$5&amp;$E971),'Hoja de Trabajo para listado'!$A$151:$Z$151,0)),0)+IFERROR(INDEX('Hoja de Trabajo para listado'!$AB$155:$BA$1048576,MATCH($A971,'Hoja de Trabajo para listado'!$AB$155:$AB$1048576,0),MATCH((CUADRO!L$5&amp;$E971),'Hoja de Trabajo para listado'!$AB$151:$BA$151,0)),0)+IFERROR(INDEX('Hoja de Trabajo para listado'!$BC$155:$CB$1048576,MATCH($A971,'Hoja de Trabajo para listado'!$BC$155:$BC$1048576,0),MATCH((CUADRO!L$5&amp;$E971),'Hoja de Trabajo para listado'!$BC$151:$CB$151,0)),0)+IFERROR(INDEX('Hoja de Trabajo para listado'!$DE$153:$DG$274,MATCH($A971,'Hoja de Trabajo para listado'!$DE$153:$DE$1048576,0),MATCH((CUADRO!L$5&amp;$E971),'Hoja de Trabajo para listado'!$DE$151:$DG$151,0)),0)+IFERROR(INDEX('Hoja de Trabajo para listado'!$CD$155:$DC$1048576,MATCH($A971,'Hoja de Trabajo para listado'!$CD$155:$CD$1048576,0),MATCH((CUADRO!L$5&amp;$E971),'Hoja de Trabajo para listado'!$CD$151:$DC$151,0)),0)</f>
        <v>0</v>
      </c>
      <c r="M971" s="245">
        <f ca="1">+IFERROR(INDEX('Hoja de Trabajo para listado'!$A$155:$Z$1048576,MATCH($A971,'Hoja de Trabajo para listado'!$A$155:$A$1048576,0),MATCH((CUADRO!M$5&amp;$E971),'Hoja de Trabajo para listado'!$A$151:$Z$151,0)),0)+IFERROR(INDEX('Hoja de Trabajo para listado'!$AB$155:$BA$1048576,MATCH($A971,'Hoja de Trabajo para listado'!$AB$155:$AB$1048576,0),MATCH((CUADRO!M$5&amp;$E971),'Hoja de Trabajo para listado'!$AB$151:$BA$151,0)),0)+IFERROR(INDEX('Hoja de Trabajo para listado'!$BC$155:$CB$1048576,MATCH($A971,'Hoja de Trabajo para listado'!$BC$155:$BC$1048576,0),MATCH((CUADRO!M$5&amp;$E971),'Hoja de Trabajo para listado'!$BC$151:$CB$151,0)),0)+IFERROR(INDEX('Hoja de Trabajo para listado'!$DE$153:$DG$274,MATCH($A971,'Hoja de Trabajo para listado'!$DE$153:$DE$1048576,0),MATCH((CUADRO!M$5&amp;$E971),'Hoja de Trabajo para listado'!$DE$151:$DG$151,0)),0)+IFERROR(INDEX('Hoja de Trabajo para listado'!$CD$155:$DC$1048576,MATCH($A971,'Hoja de Trabajo para listado'!$CD$155:$CD$1048576,0),MATCH((CUADRO!M$5&amp;$E971),'Hoja de Trabajo para listado'!$CD$151:$DC$151,0)),0)</f>
        <v>0</v>
      </c>
      <c r="N971" s="245">
        <f ca="1">+IFERROR(INDEX('Hoja de Trabajo para listado'!$A$155:$Z$1048576,MATCH($A971,'Hoja de Trabajo para listado'!$A$155:$A$1048576,0),MATCH((CUADRO!N$5&amp;$E971),'Hoja de Trabajo para listado'!$A$151:$Z$151,0)),0)+IFERROR(INDEX('Hoja de Trabajo para listado'!$AB$155:$BA$1048576,MATCH($A971,'Hoja de Trabajo para listado'!$AB$155:$AB$1048576,0),MATCH((CUADRO!N$5&amp;$E971),'Hoja de Trabajo para listado'!$AB$151:$BA$151,0)),0)+IFERROR(INDEX('Hoja de Trabajo para listado'!$BC$155:$CB$1048576,MATCH($A971,'Hoja de Trabajo para listado'!$BC$155:$BC$1048576,0),MATCH((CUADRO!N$5&amp;$E971),'Hoja de Trabajo para listado'!$BC$151:$CB$151,0)),0)+IFERROR(INDEX('Hoja de Trabajo para listado'!$DE$153:$DG$274,MATCH($A971,'Hoja de Trabajo para listado'!$DE$153:$DE$1048576,0),MATCH((CUADRO!N$5&amp;$E971),'Hoja de Trabajo para listado'!$DE$151:$DG$151,0)),0)+IFERROR(INDEX('Hoja de Trabajo para listado'!$CD$155:$DC$1048576,MATCH($A971,'Hoja de Trabajo para listado'!$CD$155:$CD$1048576,0),MATCH((CUADRO!N$5&amp;$E971),'Hoja de Trabajo para listado'!$CD$151:$DC$151,0)),0)</f>
        <v>0</v>
      </c>
      <c r="O971" s="245">
        <f ca="1">+IFERROR(INDEX('Hoja de Trabajo para listado'!$A$155:$Z$1048576,MATCH($A971,'Hoja de Trabajo para listado'!$A$155:$A$1048576,0),MATCH((CUADRO!O$5&amp;$E971),'Hoja de Trabajo para listado'!$A$151:$Z$151,0)),0)+IFERROR(INDEX('Hoja de Trabajo para listado'!$AB$155:$BA$1048576,MATCH($A971,'Hoja de Trabajo para listado'!$AB$155:$AB$1048576,0),MATCH((CUADRO!O$5&amp;$E971),'Hoja de Trabajo para listado'!$AB$151:$BA$151,0)),0)+IFERROR(INDEX('Hoja de Trabajo para listado'!$BC$155:$CB$1048576,MATCH($A971,'Hoja de Trabajo para listado'!$BC$155:$BC$1048576,0),MATCH((CUADRO!O$5&amp;$E971),'Hoja de Trabajo para listado'!$BC$151:$CB$151,0)),0)+IFERROR(INDEX('Hoja de Trabajo para listado'!$DE$153:$DG$274,MATCH($A971,'Hoja de Trabajo para listado'!$DE$153:$DE$1048576,0),MATCH((CUADRO!O$5&amp;$E971),'Hoja de Trabajo para listado'!$DE$151:$DG$151,0)),0)+IFERROR(INDEX('Hoja de Trabajo para listado'!$CD$155:$DC$1048576,MATCH($A971,'Hoja de Trabajo para listado'!$CD$155:$CD$1048576,0),MATCH((CUADRO!O$5&amp;$E971),'Hoja de Trabajo para listado'!$CD$151:$DC$151,0)),0)</f>
        <v>0</v>
      </c>
      <c r="P971" s="245">
        <f ca="1">+IFERROR(INDEX('Hoja de Trabajo para listado'!$A$155:$Z$1048576,MATCH($A971,'Hoja de Trabajo para listado'!$A$155:$A$1048576,0),MATCH((CUADRO!P$5&amp;$E971),'Hoja de Trabajo para listado'!$A$151:$Z$151,0)),0)+IFERROR(INDEX('Hoja de Trabajo para listado'!$AB$155:$BA$1048576,MATCH($A971,'Hoja de Trabajo para listado'!$AB$155:$AB$1048576,0),MATCH((CUADRO!P$5&amp;$E971),'Hoja de Trabajo para listado'!$AB$151:$BA$151,0)),0)+IFERROR(INDEX('Hoja de Trabajo para listado'!$BC$155:$CB$1048576,MATCH($A971,'Hoja de Trabajo para listado'!$BC$155:$BC$1048576,0),MATCH((CUADRO!P$5&amp;$E971),'Hoja de Trabajo para listado'!$BC$151:$CB$151,0)),0)+IFERROR(INDEX('Hoja de Trabajo para listado'!$DE$153:$DG$274,MATCH($A971,'Hoja de Trabajo para listado'!$DE$153:$DE$1048576,0),MATCH((CUADRO!P$5&amp;$E971),'Hoja de Trabajo para listado'!$DE$151:$DG$151,0)),0)+IFERROR(INDEX('Hoja de Trabajo para listado'!$CD$155:$DC$1048576,MATCH($A971,'Hoja de Trabajo para listado'!$CD$155:$CD$1048576,0),MATCH((CUADRO!P$5&amp;$E971),'Hoja de Trabajo para listado'!$CD$151:$DC$151,0)),0)</f>
        <v>0</v>
      </c>
      <c r="Q971" s="245">
        <f ca="1">+IFERROR(INDEX('Hoja de Trabajo para listado'!$A$155:$Z$1048576,MATCH($A971,'Hoja de Trabajo para listado'!$A$155:$A$1048576,0),MATCH((CUADRO!Q$5&amp;$E971),'Hoja de Trabajo para listado'!$A$151:$Z$151,0)),0)+IFERROR(INDEX('Hoja de Trabajo para listado'!$AB$155:$BA$1048576,MATCH($A971,'Hoja de Trabajo para listado'!$AB$155:$AB$1048576,0),MATCH((CUADRO!Q$5&amp;$E971),'Hoja de Trabajo para listado'!$AB$151:$BA$151,0)),0)+IFERROR(INDEX('Hoja de Trabajo para listado'!$BC$155:$CB$1048576,MATCH($A971,'Hoja de Trabajo para listado'!$BC$155:$BC$1048576,0),MATCH((CUADRO!Q$5&amp;$E971),'Hoja de Trabajo para listado'!$BC$151:$CB$151,0)),0)+IFERROR(INDEX('Hoja de Trabajo para listado'!$DE$153:$DG$274,MATCH($A971,'Hoja de Trabajo para listado'!$DE$153:$DE$1048576,0),MATCH((CUADRO!Q$5&amp;$E971),'Hoja de Trabajo para listado'!$DE$151:$DG$151,0)),0)+IFERROR(INDEX('Hoja de Trabajo para listado'!$CD$155:$DC$1048576,MATCH($A971,'Hoja de Trabajo para listado'!$CD$155:$CD$1048576,0),MATCH((CUADRO!Q$5&amp;$E971),'Hoja de Trabajo para listado'!$CD$151:$DC$151,0)),0)</f>
        <v>0</v>
      </c>
      <c r="R971" s="245">
        <f t="shared" ca="1" si="33"/>
        <v>0</v>
      </c>
      <c r="S971" s="259">
        <f ca="1">+R970+R971</f>
        <v>0</v>
      </c>
      <c r="T971" s="245">
        <f ca="1">+S971</f>
        <v>0</v>
      </c>
      <c r="U971" s="242">
        <f t="shared" si="34"/>
        <v>2</v>
      </c>
      <c r="V971" s="333" t="str">
        <f>+VLOOKUP(A971,bd_lista!$A$3:$E$590,5,FALSE)</f>
        <v>Gobiernos Autonomos Municipales</v>
      </c>
      <c r="W971" s="384"/>
      <c r="X971" s="242">
        <f>+VLOOKUP(A971,[3]Sheet1!$A$13:$D$744,4,FALSE)</f>
        <v>0</v>
      </c>
      <c r="Y971" s="242" t="e">
        <f>+VLOOKUP(X971,bd_lista!$A$3:$C$590,3,FALSE)</f>
        <v>#N/A</v>
      </c>
      <c r="Z971" s="292"/>
      <c r="AA971" s="293"/>
    </row>
    <row r="972" spans="1:27" customFormat="1" ht="15" hidden="1" customHeight="1">
      <c r="A972" s="32">
        <v>1720</v>
      </c>
      <c r="B972" s="388">
        <f>+A972</f>
        <v>1720</v>
      </c>
      <c r="C972" s="247" t="str">
        <f>+VLOOKUP(A972,bd_lista!$A$3:$C$590,3,FALSE)</f>
        <v>Gobierno Autónomo Municipal de Cabezas</v>
      </c>
      <c r="D972" s="385" t="str">
        <f>+C972</f>
        <v>Gobierno Autónomo Municipal de Cabezas</v>
      </c>
      <c r="E972" s="242" t="s">
        <v>1304</v>
      </c>
      <c r="F972" s="243">
        <f ca="1">+IFERROR(INDEX('Hoja de Trabajo para listado'!$A$155:$Z$1048576,MATCH($A972,'Hoja de Trabajo para listado'!$A$155:$A$1048576,0),MATCH((CUADRO!F$5&amp;$E972),'Hoja de Trabajo para listado'!$A$151:$Z$151,0)),0)+IFERROR(INDEX('Hoja de Trabajo para listado'!$AB$155:$BA$1048576,MATCH($A972,'Hoja de Trabajo para listado'!$AB$155:$AB$1048576,0),MATCH((CUADRO!F$5&amp;$E972),'Hoja de Trabajo para listado'!$AB$151:$BA$151,0)),0)+IFERROR(INDEX('Hoja de Trabajo para listado'!$BC$155:$CB$1048576,MATCH($A972,'Hoja de Trabajo para listado'!$BC$155:$BC$1048576,0),MATCH((CUADRO!F$5&amp;$E972),'Hoja de Trabajo para listado'!$BC$151:$CB$151,0)),0)+IFERROR(INDEX('Hoja de Trabajo para listado'!$DE$153:$DG$274,MATCH($A972,'Hoja de Trabajo para listado'!$DE$153:$DE$1048576,0),MATCH((CUADRO!F$5&amp;$E972),'Hoja de Trabajo para listado'!$DE$151:$DG$151,0)),0)+IFERROR(INDEX('Hoja de Trabajo para listado'!$CD$155:$DC$1048576,MATCH($A972,'Hoja de Trabajo para listado'!$CD$155:$CD$1048576,0),MATCH((CUADRO!F$5&amp;$E972),'Hoja de Trabajo para listado'!$CD$151:$DC$151,0)),0)</f>
        <v>0</v>
      </c>
      <c r="G972" s="243">
        <f ca="1">+IFERROR(INDEX('Hoja de Trabajo para listado'!$A$155:$Z$1048576,MATCH($A972,'Hoja de Trabajo para listado'!$A$155:$A$1048576,0),MATCH((CUADRO!G$5&amp;$E972),'Hoja de Trabajo para listado'!$A$151:$Z$151,0)),0)+IFERROR(INDEX('Hoja de Trabajo para listado'!$AB$155:$BA$1048576,MATCH($A972,'Hoja de Trabajo para listado'!$AB$155:$AB$1048576,0),MATCH((CUADRO!G$5&amp;$E972),'Hoja de Trabajo para listado'!$AB$151:$BA$151,0)),0)+IFERROR(INDEX('Hoja de Trabajo para listado'!$BC$155:$CB$1048576,MATCH($A972,'Hoja de Trabajo para listado'!$BC$155:$BC$1048576,0),MATCH((CUADRO!G$5&amp;$E972),'Hoja de Trabajo para listado'!$BC$151:$CB$151,0)),0)+IFERROR(INDEX('Hoja de Trabajo para listado'!$DE$153:$DG$274,MATCH($A972,'Hoja de Trabajo para listado'!$DE$153:$DE$1048576,0),MATCH((CUADRO!G$5&amp;$E972),'Hoja de Trabajo para listado'!$DE$151:$DG$151,0)),0)+IFERROR(INDEX('Hoja de Trabajo para listado'!$CD$155:$DC$1048576,MATCH($A972,'Hoja de Trabajo para listado'!$CD$155:$CD$1048576,0),MATCH((CUADRO!G$5&amp;$E972),'Hoja de Trabajo para listado'!$CD$151:$DC$151,0)),0)</f>
        <v>0</v>
      </c>
      <c r="H972" s="243">
        <f ca="1">+IFERROR(INDEX('Hoja de Trabajo para listado'!$A$155:$Z$1048576,MATCH($A972,'Hoja de Trabajo para listado'!$A$155:$A$1048576,0),MATCH((CUADRO!H$5&amp;$E972),'Hoja de Trabajo para listado'!$A$151:$Z$151,0)),0)+IFERROR(INDEX('Hoja de Trabajo para listado'!$AB$155:$BA$1048576,MATCH($A972,'Hoja de Trabajo para listado'!$AB$155:$AB$1048576,0),MATCH((CUADRO!H$5&amp;$E972),'Hoja de Trabajo para listado'!$AB$151:$BA$151,0)),0)+IFERROR(INDEX('Hoja de Trabajo para listado'!$BC$155:$CB$1048576,MATCH($A972,'Hoja de Trabajo para listado'!$BC$155:$BC$1048576,0),MATCH((CUADRO!H$5&amp;$E972),'Hoja de Trabajo para listado'!$BC$151:$CB$151,0)),0)+IFERROR(INDEX('Hoja de Trabajo para listado'!$DE$153:$DG$274,MATCH($A972,'Hoja de Trabajo para listado'!$DE$153:$DE$1048576,0),MATCH((CUADRO!H$5&amp;$E972),'Hoja de Trabajo para listado'!$DE$151:$DG$151,0)),0)+IFERROR(INDEX('Hoja de Trabajo para listado'!$CD$155:$DC$1048576,MATCH($A972,'Hoja de Trabajo para listado'!$CD$155:$CD$1048576,0),MATCH((CUADRO!H$5&amp;$E972),'Hoja de Trabajo para listado'!$CD$151:$DC$151,0)),0)</f>
        <v>0</v>
      </c>
      <c r="I972" s="243">
        <f ca="1">+IFERROR(INDEX('Hoja de Trabajo para listado'!$A$155:$Z$1048576,MATCH($A972,'Hoja de Trabajo para listado'!$A$155:$A$1048576,0),MATCH((CUADRO!I$5&amp;$E972),'Hoja de Trabajo para listado'!$A$151:$Z$151,0)),0)+IFERROR(INDEX('Hoja de Trabajo para listado'!$AB$155:$BA$1048576,MATCH($A972,'Hoja de Trabajo para listado'!$AB$155:$AB$1048576,0),MATCH((CUADRO!I$5&amp;$E972),'Hoja de Trabajo para listado'!$AB$151:$BA$151,0)),0)+IFERROR(INDEX('Hoja de Trabajo para listado'!$BC$155:$CB$1048576,MATCH($A972,'Hoja de Trabajo para listado'!$BC$155:$BC$1048576,0),MATCH((CUADRO!I$5&amp;$E972),'Hoja de Trabajo para listado'!$BC$151:$CB$151,0)),0)+IFERROR(INDEX('Hoja de Trabajo para listado'!$DE$153:$DG$274,MATCH($A972,'Hoja de Trabajo para listado'!$DE$153:$DE$1048576,0),MATCH((CUADRO!I$5&amp;$E972),'Hoja de Trabajo para listado'!$DE$151:$DG$151,0)),0)+IFERROR(INDEX('Hoja de Trabajo para listado'!$CD$155:$DC$1048576,MATCH($A972,'Hoja de Trabajo para listado'!$CD$155:$CD$1048576,0),MATCH((CUADRO!I$5&amp;$E972),'Hoja de Trabajo para listado'!$CD$151:$DC$151,0)),0)</f>
        <v>0</v>
      </c>
      <c r="J972" s="243">
        <f ca="1">+IFERROR(INDEX('Hoja de Trabajo para listado'!$A$155:$Z$1048576,MATCH($A972,'Hoja de Trabajo para listado'!$A$155:$A$1048576,0),MATCH((CUADRO!J$5&amp;$E972),'Hoja de Trabajo para listado'!$A$151:$Z$151,0)),0)+IFERROR(INDEX('Hoja de Trabajo para listado'!$AB$155:$BA$1048576,MATCH($A972,'Hoja de Trabajo para listado'!$AB$155:$AB$1048576,0),MATCH((CUADRO!J$5&amp;$E972),'Hoja de Trabajo para listado'!$AB$151:$BA$151,0)),0)+IFERROR(INDEX('Hoja de Trabajo para listado'!$BC$155:$CB$1048576,MATCH($A972,'Hoja de Trabajo para listado'!$BC$155:$BC$1048576,0),MATCH((CUADRO!J$5&amp;$E972),'Hoja de Trabajo para listado'!$BC$151:$CB$151,0)),0)+IFERROR(INDEX('Hoja de Trabajo para listado'!$DE$153:$DG$274,MATCH($A972,'Hoja de Trabajo para listado'!$DE$153:$DE$1048576,0),MATCH((CUADRO!J$5&amp;$E972),'Hoja de Trabajo para listado'!$DE$151:$DG$151,0)),0)+IFERROR(INDEX('Hoja de Trabajo para listado'!$CD$155:$DC$1048576,MATCH($A972,'Hoja de Trabajo para listado'!$CD$155:$CD$1048576,0),MATCH((CUADRO!J$5&amp;$E972),'Hoja de Trabajo para listado'!$CD$151:$DC$151,0)),0)</f>
        <v>0</v>
      </c>
      <c r="K972" s="243">
        <f ca="1">+IFERROR(INDEX('Hoja de Trabajo para listado'!$A$155:$Z$1048576,MATCH($A972,'Hoja de Trabajo para listado'!$A$155:$A$1048576,0),MATCH((CUADRO!K$5&amp;$E972),'Hoja de Trabajo para listado'!$A$151:$Z$151,0)),0)+IFERROR(INDEX('Hoja de Trabajo para listado'!$AB$155:$BA$1048576,MATCH($A972,'Hoja de Trabajo para listado'!$AB$155:$AB$1048576,0),MATCH((CUADRO!K$5&amp;$E972),'Hoja de Trabajo para listado'!$AB$151:$BA$151,0)),0)+IFERROR(INDEX('Hoja de Trabajo para listado'!$BC$155:$CB$1048576,MATCH($A972,'Hoja de Trabajo para listado'!$BC$155:$BC$1048576,0),MATCH((CUADRO!K$5&amp;$E972),'Hoja de Trabajo para listado'!$BC$151:$CB$151,0)),0)+IFERROR(INDEX('Hoja de Trabajo para listado'!$DE$153:$DG$274,MATCH($A972,'Hoja de Trabajo para listado'!$DE$153:$DE$1048576,0),MATCH((CUADRO!K$5&amp;$E972),'Hoja de Trabajo para listado'!$DE$151:$DG$151,0)),0)+IFERROR(INDEX('Hoja de Trabajo para listado'!$CD$155:$DC$1048576,MATCH($A972,'Hoja de Trabajo para listado'!$CD$155:$CD$1048576,0),MATCH((CUADRO!K$5&amp;$E972),'Hoja de Trabajo para listado'!$CD$151:$DC$151,0)),0)</f>
        <v>0</v>
      </c>
      <c r="L972" s="243">
        <f ca="1">+IFERROR(INDEX('Hoja de Trabajo para listado'!$A$155:$Z$1048576,MATCH($A972,'Hoja de Trabajo para listado'!$A$155:$A$1048576,0),MATCH((CUADRO!L$5&amp;$E972),'Hoja de Trabajo para listado'!$A$151:$Z$151,0)),0)+IFERROR(INDEX('Hoja de Trabajo para listado'!$AB$155:$BA$1048576,MATCH($A972,'Hoja de Trabajo para listado'!$AB$155:$AB$1048576,0),MATCH((CUADRO!L$5&amp;$E972),'Hoja de Trabajo para listado'!$AB$151:$BA$151,0)),0)+IFERROR(INDEX('Hoja de Trabajo para listado'!$BC$155:$CB$1048576,MATCH($A972,'Hoja de Trabajo para listado'!$BC$155:$BC$1048576,0),MATCH((CUADRO!L$5&amp;$E972),'Hoja de Trabajo para listado'!$BC$151:$CB$151,0)),0)+IFERROR(INDEX('Hoja de Trabajo para listado'!$DE$153:$DG$274,MATCH($A972,'Hoja de Trabajo para listado'!$DE$153:$DE$1048576,0),MATCH((CUADRO!L$5&amp;$E972),'Hoja de Trabajo para listado'!$DE$151:$DG$151,0)),0)+IFERROR(INDEX('Hoja de Trabajo para listado'!$CD$155:$DC$1048576,MATCH($A972,'Hoja de Trabajo para listado'!$CD$155:$CD$1048576,0),MATCH((CUADRO!L$5&amp;$E972),'Hoja de Trabajo para listado'!$CD$151:$DC$151,0)),0)</f>
        <v>0</v>
      </c>
      <c r="M972" s="243">
        <f ca="1">+IFERROR(INDEX('Hoja de Trabajo para listado'!$A$155:$Z$1048576,MATCH($A972,'Hoja de Trabajo para listado'!$A$155:$A$1048576,0),MATCH((CUADRO!M$5&amp;$E972),'Hoja de Trabajo para listado'!$A$151:$Z$151,0)),0)+IFERROR(INDEX('Hoja de Trabajo para listado'!$AB$155:$BA$1048576,MATCH($A972,'Hoja de Trabajo para listado'!$AB$155:$AB$1048576,0),MATCH((CUADRO!M$5&amp;$E972),'Hoja de Trabajo para listado'!$AB$151:$BA$151,0)),0)+IFERROR(INDEX('Hoja de Trabajo para listado'!$BC$155:$CB$1048576,MATCH($A972,'Hoja de Trabajo para listado'!$BC$155:$BC$1048576,0),MATCH((CUADRO!M$5&amp;$E972),'Hoja de Trabajo para listado'!$BC$151:$CB$151,0)),0)+IFERROR(INDEX('Hoja de Trabajo para listado'!$DE$153:$DG$274,MATCH($A972,'Hoja de Trabajo para listado'!$DE$153:$DE$1048576,0),MATCH((CUADRO!M$5&amp;$E972),'Hoja de Trabajo para listado'!$DE$151:$DG$151,0)),0)+IFERROR(INDEX('Hoja de Trabajo para listado'!$CD$155:$DC$1048576,MATCH($A972,'Hoja de Trabajo para listado'!$CD$155:$CD$1048576,0),MATCH((CUADRO!M$5&amp;$E972),'Hoja de Trabajo para listado'!$CD$151:$DC$151,0)),0)</f>
        <v>0</v>
      </c>
      <c r="N972" s="268">
        <f ca="1">+IFERROR(INDEX('Hoja de Trabajo para listado'!$A$155:$Z$1048576,MATCH($A972,'Hoja de Trabajo para listado'!$A$155:$A$1048576,0),MATCH((CUADRO!N$5&amp;$E972),'Hoja de Trabajo para listado'!$A$151:$Z$151,0)),0)+IFERROR(INDEX('Hoja de Trabajo para listado'!$AB$155:$BA$1048576,MATCH($A972,'Hoja de Trabajo para listado'!$AB$155:$AB$1048576,0),MATCH((CUADRO!N$5&amp;$E972),'Hoja de Trabajo para listado'!$AB$151:$BA$151,0)),0)+IFERROR(INDEX('Hoja de Trabajo para listado'!$BC$155:$CB$1048576,MATCH($A972,'Hoja de Trabajo para listado'!$BC$155:$BC$1048576,0),MATCH((CUADRO!N$5&amp;$E972),'Hoja de Trabajo para listado'!$BC$151:$CB$151,0)),0)+IFERROR(INDEX('Hoja de Trabajo para listado'!$DE$153:$DG$274,MATCH($A972,'Hoja de Trabajo para listado'!$DE$153:$DE$1048576,0),MATCH((CUADRO!N$5&amp;$E972),'Hoja de Trabajo para listado'!$DE$151:$DG$151,0)),0)+IFERROR(INDEX('Hoja de Trabajo para listado'!$CD$155:$DC$1048576,MATCH($A972,'Hoja de Trabajo para listado'!$CD$155:$CD$1048576,0),MATCH((CUADRO!N$5&amp;$E972),'Hoja de Trabajo para listado'!$CD$151:$DC$151,0)),0)</f>
        <v>0</v>
      </c>
      <c r="O972" s="268">
        <f ca="1">+IFERROR(INDEX('Hoja de Trabajo para listado'!$A$155:$Z$1048576,MATCH($A972,'Hoja de Trabajo para listado'!$A$155:$A$1048576,0),MATCH((CUADRO!O$5&amp;$E972),'Hoja de Trabajo para listado'!$A$151:$Z$151,0)),0)+IFERROR(INDEX('Hoja de Trabajo para listado'!$AB$155:$BA$1048576,MATCH($A972,'Hoja de Trabajo para listado'!$AB$155:$AB$1048576,0),MATCH((CUADRO!O$5&amp;$E972),'Hoja de Trabajo para listado'!$AB$151:$BA$151,0)),0)+IFERROR(INDEX('Hoja de Trabajo para listado'!$BC$155:$CB$1048576,MATCH($A972,'Hoja de Trabajo para listado'!$BC$155:$BC$1048576,0),MATCH((CUADRO!O$5&amp;$E972),'Hoja de Trabajo para listado'!$BC$151:$CB$151,0)),0)+IFERROR(INDEX('Hoja de Trabajo para listado'!$DE$153:$DG$274,MATCH($A972,'Hoja de Trabajo para listado'!$DE$153:$DE$1048576,0),MATCH((CUADRO!O$5&amp;$E972),'Hoja de Trabajo para listado'!$DE$151:$DG$151,0)),0)+IFERROR(INDEX('Hoja de Trabajo para listado'!$CD$155:$DC$1048576,MATCH($A972,'Hoja de Trabajo para listado'!$CD$155:$CD$1048576,0),MATCH((CUADRO!O$5&amp;$E972),'Hoja de Trabajo para listado'!$CD$151:$DC$151,0)),0)</f>
        <v>0</v>
      </c>
      <c r="P972" s="268">
        <f ca="1">+IFERROR(INDEX('Hoja de Trabajo para listado'!$A$155:$Z$1048576,MATCH($A972,'Hoja de Trabajo para listado'!$A$155:$A$1048576,0),MATCH((CUADRO!P$5&amp;$E972),'Hoja de Trabajo para listado'!$A$151:$Z$151,0)),0)+IFERROR(INDEX('Hoja de Trabajo para listado'!$AB$155:$BA$1048576,MATCH($A972,'Hoja de Trabajo para listado'!$AB$155:$AB$1048576,0),MATCH((CUADRO!P$5&amp;$E972),'Hoja de Trabajo para listado'!$AB$151:$BA$151,0)),0)+IFERROR(INDEX('Hoja de Trabajo para listado'!$BC$155:$CB$1048576,MATCH($A972,'Hoja de Trabajo para listado'!$BC$155:$BC$1048576,0),MATCH((CUADRO!P$5&amp;$E972),'Hoja de Trabajo para listado'!$BC$151:$CB$151,0)),0)+IFERROR(INDEX('Hoja de Trabajo para listado'!$DE$153:$DG$274,MATCH($A972,'Hoja de Trabajo para listado'!$DE$153:$DE$1048576,0),MATCH((CUADRO!P$5&amp;$E972),'Hoja de Trabajo para listado'!$DE$151:$DG$151,0)),0)+IFERROR(INDEX('Hoja de Trabajo para listado'!$CD$155:$DC$1048576,MATCH($A972,'Hoja de Trabajo para listado'!$CD$155:$CD$1048576,0),MATCH((CUADRO!P$5&amp;$E972),'Hoja de Trabajo para listado'!$CD$151:$DC$151,0)),0)</f>
        <v>0</v>
      </c>
      <c r="Q972" s="268">
        <f ca="1">+IFERROR(INDEX('Hoja de Trabajo para listado'!$A$155:$Z$1048576,MATCH($A972,'Hoja de Trabajo para listado'!$A$155:$A$1048576,0),MATCH((CUADRO!Q$5&amp;$E972),'Hoja de Trabajo para listado'!$A$151:$Z$151,0)),0)+IFERROR(INDEX('Hoja de Trabajo para listado'!$AB$155:$BA$1048576,MATCH($A972,'Hoja de Trabajo para listado'!$AB$155:$AB$1048576,0),MATCH((CUADRO!Q$5&amp;$E972),'Hoja de Trabajo para listado'!$AB$151:$BA$151,0)),0)+IFERROR(INDEX('Hoja de Trabajo para listado'!$BC$155:$CB$1048576,MATCH($A972,'Hoja de Trabajo para listado'!$BC$155:$BC$1048576,0),MATCH((CUADRO!Q$5&amp;$E972),'Hoja de Trabajo para listado'!$BC$151:$CB$151,0)),0)+IFERROR(INDEX('Hoja de Trabajo para listado'!$DE$153:$DG$274,MATCH($A972,'Hoja de Trabajo para listado'!$DE$153:$DE$1048576,0),MATCH((CUADRO!Q$5&amp;$E972),'Hoja de Trabajo para listado'!$DE$151:$DG$151,0)),0)+IFERROR(INDEX('Hoja de Trabajo para listado'!$CD$155:$DC$1048576,MATCH($A972,'Hoja de Trabajo para listado'!$CD$155:$CD$1048576,0),MATCH((CUADRO!Q$5&amp;$E972),'Hoja de Trabajo para listado'!$CD$151:$DC$151,0)),0)</f>
        <v>0</v>
      </c>
      <c r="R972" s="243">
        <f t="shared" ca="1" si="33"/>
        <v>0</v>
      </c>
      <c r="S972" s="249"/>
      <c r="T972" s="243">
        <f ca="1">+T973</f>
        <v>0</v>
      </c>
      <c r="U972" s="242">
        <f t="shared" si="34"/>
        <v>1</v>
      </c>
      <c r="V972" s="333" t="str">
        <f>+VLOOKUP(A972,bd_lista!$A$3:$E$590,5,FALSE)</f>
        <v>Gobiernos Autonomos Municipales</v>
      </c>
      <c r="W972" s="383" t="str">
        <f>+V972</f>
        <v>Gobiernos Autonomos Municipales</v>
      </c>
      <c r="X972" s="242">
        <f>+VLOOKUP(A972,[3]Sheet1!$A$13:$D$744,4,FALSE)</f>
        <v>0</v>
      </c>
      <c r="Y972" s="242" t="e">
        <f>+VLOOKUP(X972,bd_lista!$A$3:$C$590,3,FALSE)</f>
        <v>#N/A</v>
      </c>
      <c r="Z972" s="294">
        <f>+X972</f>
        <v>0</v>
      </c>
      <c r="AA972" s="295" t="e">
        <f>+Y972</f>
        <v>#N/A</v>
      </c>
    </row>
    <row r="973" spans="1:27" customFormat="1" ht="15" hidden="1" customHeight="1">
      <c r="A973" s="32">
        <v>1720</v>
      </c>
      <c r="B973" s="389"/>
      <c r="C973" s="247" t="str">
        <f>+VLOOKUP(A973,bd_lista!$A$3:$C$590,3,FALSE)</f>
        <v>Gobierno Autónomo Municipal de Cabezas</v>
      </c>
      <c r="D973" s="386"/>
      <c r="E973" s="244" t="s">
        <v>1305</v>
      </c>
      <c r="F973" s="245">
        <f ca="1">+IFERROR(INDEX('Hoja de Trabajo para listado'!$A$155:$Z$1048576,MATCH($A973,'Hoja de Trabajo para listado'!$A$155:$A$1048576,0),MATCH((CUADRO!F$5&amp;$E973),'Hoja de Trabajo para listado'!$A$151:$Z$151,0)),0)+IFERROR(INDEX('Hoja de Trabajo para listado'!$AB$155:$BA$1048576,MATCH($A973,'Hoja de Trabajo para listado'!$AB$155:$AB$1048576,0),MATCH((CUADRO!F$5&amp;$E973),'Hoja de Trabajo para listado'!$AB$151:$BA$151,0)),0)+IFERROR(INDEX('Hoja de Trabajo para listado'!$BC$155:$CB$1048576,MATCH($A973,'Hoja de Trabajo para listado'!$BC$155:$BC$1048576,0),MATCH((CUADRO!F$5&amp;$E973),'Hoja de Trabajo para listado'!$BC$151:$CB$151,0)),0)+IFERROR(INDEX('Hoja de Trabajo para listado'!$DE$153:$DG$274,MATCH($A973,'Hoja de Trabajo para listado'!$DE$153:$DE$1048576,0),MATCH((CUADRO!F$5&amp;$E973),'Hoja de Trabajo para listado'!$DE$151:$DG$151,0)),0)+IFERROR(INDEX('Hoja de Trabajo para listado'!$CD$155:$DC$1048576,MATCH($A973,'Hoja de Trabajo para listado'!$CD$155:$CD$1048576,0),MATCH((CUADRO!F$5&amp;$E973),'Hoja de Trabajo para listado'!$CD$151:$DC$151,0)),0)</f>
        <v>0</v>
      </c>
      <c r="G973" s="245">
        <f ca="1">+IFERROR(INDEX('Hoja de Trabajo para listado'!$A$155:$Z$1048576,MATCH($A973,'Hoja de Trabajo para listado'!$A$155:$A$1048576,0),MATCH((CUADRO!G$5&amp;$E973),'Hoja de Trabajo para listado'!$A$151:$Z$151,0)),0)+IFERROR(INDEX('Hoja de Trabajo para listado'!$AB$155:$BA$1048576,MATCH($A973,'Hoja de Trabajo para listado'!$AB$155:$AB$1048576,0),MATCH((CUADRO!G$5&amp;$E973),'Hoja de Trabajo para listado'!$AB$151:$BA$151,0)),0)+IFERROR(INDEX('Hoja de Trabajo para listado'!$BC$155:$CB$1048576,MATCH($A973,'Hoja de Trabajo para listado'!$BC$155:$BC$1048576,0),MATCH((CUADRO!G$5&amp;$E973),'Hoja de Trabajo para listado'!$BC$151:$CB$151,0)),0)+IFERROR(INDEX('Hoja de Trabajo para listado'!$DE$153:$DG$274,MATCH($A973,'Hoja de Trabajo para listado'!$DE$153:$DE$1048576,0),MATCH((CUADRO!G$5&amp;$E973),'Hoja de Trabajo para listado'!$DE$151:$DG$151,0)),0)+IFERROR(INDEX('Hoja de Trabajo para listado'!$CD$155:$DC$1048576,MATCH($A973,'Hoja de Trabajo para listado'!$CD$155:$CD$1048576,0),MATCH((CUADRO!G$5&amp;$E973),'Hoja de Trabajo para listado'!$CD$151:$DC$151,0)),0)</f>
        <v>0</v>
      </c>
      <c r="H973" s="245">
        <f ca="1">+IFERROR(INDEX('Hoja de Trabajo para listado'!$A$155:$Z$1048576,MATCH($A973,'Hoja de Trabajo para listado'!$A$155:$A$1048576,0),MATCH((CUADRO!H$5&amp;$E973),'Hoja de Trabajo para listado'!$A$151:$Z$151,0)),0)+IFERROR(INDEX('Hoja de Trabajo para listado'!$AB$155:$BA$1048576,MATCH($A973,'Hoja de Trabajo para listado'!$AB$155:$AB$1048576,0),MATCH((CUADRO!H$5&amp;$E973),'Hoja de Trabajo para listado'!$AB$151:$BA$151,0)),0)+IFERROR(INDEX('Hoja de Trabajo para listado'!$BC$155:$CB$1048576,MATCH($A973,'Hoja de Trabajo para listado'!$BC$155:$BC$1048576,0),MATCH((CUADRO!H$5&amp;$E973),'Hoja de Trabajo para listado'!$BC$151:$CB$151,0)),0)+IFERROR(INDEX('Hoja de Trabajo para listado'!$DE$153:$DG$274,MATCH($A973,'Hoja de Trabajo para listado'!$DE$153:$DE$1048576,0),MATCH((CUADRO!H$5&amp;$E973),'Hoja de Trabajo para listado'!$DE$151:$DG$151,0)),0)+IFERROR(INDEX('Hoja de Trabajo para listado'!$CD$155:$DC$1048576,MATCH($A973,'Hoja de Trabajo para listado'!$CD$155:$CD$1048576,0),MATCH((CUADRO!H$5&amp;$E973),'Hoja de Trabajo para listado'!$CD$151:$DC$151,0)),0)</f>
        <v>0</v>
      </c>
      <c r="I973" s="245">
        <f ca="1">+IFERROR(INDEX('Hoja de Trabajo para listado'!$A$155:$Z$1048576,MATCH($A973,'Hoja de Trabajo para listado'!$A$155:$A$1048576,0),MATCH((CUADRO!I$5&amp;$E973),'Hoja de Trabajo para listado'!$A$151:$Z$151,0)),0)+IFERROR(INDEX('Hoja de Trabajo para listado'!$AB$155:$BA$1048576,MATCH($A973,'Hoja de Trabajo para listado'!$AB$155:$AB$1048576,0),MATCH((CUADRO!I$5&amp;$E973),'Hoja de Trabajo para listado'!$AB$151:$BA$151,0)),0)+IFERROR(INDEX('Hoja de Trabajo para listado'!$BC$155:$CB$1048576,MATCH($A973,'Hoja de Trabajo para listado'!$BC$155:$BC$1048576,0),MATCH((CUADRO!I$5&amp;$E973),'Hoja de Trabajo para listado'!$BC$151:$CB$151,0)),0)+IFERROR(INDEX('Hoja de Trabajo para listado'!$DE$153:$DG$274,MATCH($A973,'Hoja de Trabajo para listado'!$DE$153:$DE$1048576,0),MATCH((CUADRO!I$5&amp;$E973),'Hoja de Trabajo para listado'!$DE$151:$DG$151,0)),0)+IFERROR(INDEX('Hoja de Trabajo para listado'!$CD$155:$DC$1048576,MATCH($A973,'Hoja de Trabajo para listado'!$CD$155:$CD$1048576,0),MATCH((CUADRO!I$5&amp;$E973),'Hoja de Trabajo para listado'!$CD$151:$DC$151,0)),0)</f>
        <v>0</v>
      </c>
      <c r="J973" s="245">
        <f ca="1">+IFERROR(INDEX('Hoja de Trabajo para listado'!$A$155:$Z$1048576,MATCH($A973,'Hoja de Trabajo para listado'!$A$155:$A$1048576,0),MATCH((CUADRO!J$5&amp;$E973),'Hoja de Trabajo para listado'!$A$151:$Z$151,0)),0)+IFERROR(INDEX('Hoja de Trabajo para listado'!$AB$155:$BA$1048576,MATCH($A973,'Hoja de Trabajo para listado'!$AB$155:$AB$1048576,0),MATCH((CUADRO!J$5&amp;$E973),'Hoja de Trabajo para listado'!$AB$151:$BA$151,0)),0)+IFERROR(INDEX('Hoja de Trabajo para listado'!$BC$155:$CB$1048576,MATCH($A973,'Hoja de Trabajo para listado'!$BC$155:$BC$1048576,0),MATCH((CUADRO!J$5&amp;$E973),'Hoja de Trabajo para listado'!$BC$151:$CB$151,0)),0)+IFERROR(INDEX('Hoja de Trabajo para listado'!$DE$153:$DG$274,MATCH($A973,'Hoja de Trabajo para listado'!$DE$153:$DE$1048576,0),MATCH((CUADRO!J$5&amp;$E973),'Hoja de Trabajo para listado'!$DE$151:$DG$151,0)),0)+IFERROR(INDEX('Hoja de Trabajo para listado'!$CD$155:$DC$1048576,MATCH($A973,'Hoja de Trabajo para listado'!$CD$155:$CD$1048576,0),MATCH((CUADRO!J$5&amp;$E973),'Hoja de Trabajo para listado'!$CD$151:$DC$151,0)),0)</f>
        <v>0</v>
      </c>
      <c r="K973" s="245">
        <f ca="1">+IFERROR(INDEX('Hoja de Trabajo para listado'!$A$155:$Z$1048576,MATCH($A973,'Hoja de Trabajo para listado'!$A$155:$A$1048576,0),MATCH((CUADRO!K$5&amp;$E973),'Hoja de Trabajo para listado'!$A$151:$Z$151,0)),0)+IFERROR(INDEX('Hoja de Trabajo para listado'!$AB$155:$BA$1048576,MATCH($A973,'Hoja de Trabajo para listado'!$AB$155:$AB$1048576,0),MATCH((CUADRO!K$5&amp;$E973),'Hoja de Trabajo para listado'!$AB$151:$BA$151,0)),0)+IFERROR(INDEX('Hoja de Trabajo para listado'!$BC$155:$CB$1048576,MATCH($A973,'Hoja de Trabajo para listado'!$BC$155:$BC$1048576,0),MATCH((CUADRO!K$5&amp;$E973),'Hoja de Trabajo para listado'!$BC$151:$CB$151,0)),0)+IFERROR(INDEX('Hoja de Trabajo para listado'!$DE$153:$DG$274,MATCH($A973,'Hoja de Trabajo para listado'!$DE$153:$DE$1048576,0),MATCH((CUADRO!K$5&amp;$E973),'Hoja de Trabajo para listado'!$DE$151:$DG$151,0)),0)+IFERROR(INDEX('Hoja de Trabajo para listado'!$CD$155:$DC$1048576,MATCH($A973,'Hoja de Trabajo para listado'!$CD$155:$CD$1048576,0),MATCH((CUADRO!K$5&amp;$E973),'Hoja de Trabajo para listado'!$CD$151:$DC$151,0)),0)</f>
        <v>0</v>
      </c>
      <c r="L973" s="245">
        <f ca="1">+IFERROR(INDEX('Hoja de Trabajo para listado'!$A$155:$Z$1048576,MATCH($A973,'Hoja de Trabajo para listado'!$A$155:$A$1048576,0),MATCH((CUADRO!L$5&amp;$E973),'Hoja de Trabajo para listado'!$A$151:$Z$151,0)),0)+IFERROR(INDEX('Hoja de Trabajo para listado'!$AB$155:$BA$1048576,MATCH($A973,'Hoja de Trabajo para listado'!$AB$155:$AB$1048576,0),MATCH((CUADRO!L$5&amp;$E973),'Hoja de Trabajo para listado'!$AB$151:$BA$151,0)),0)+IFERROR(INDEX('Hoja de Trabajo para listado'!$BC$155:$CB$1048576,MATCH($A973,'Hoja de Trabajo para listado'!$BC$155:$BC$1048576,0),MATCH((CUADRO!L$5&amp;$E973),'Hoja de Trabajo para listado'!$BC$151:$CB$151,0)),0)+IFERROR(INDEX('Hoja de Trabajo para listado'!$DE$153:$DG$274,MATCH($A973,'Hoja de Trabajo para listado'!$DE$153:$DE$1048576,0),MATCH((CUADRO!L$5&amp;$E973),'Hoja de Trabajo para listado'!$DE$151:$DG$151,0)),0)+IFERROR(INDEX('Hoja de Trabajo para listado'!$CD$155:$DC$1048576,MATCH($A973,'Hoja de Trabajo para listado'!$CD$155:$CD$1048576,0),MATCH((CUADRO!L$5&amp;$E973),'Hoja de Trabajo para listado'!$CD$151:$DC$151,0)),0)</f>
        <v>0</v>
      </c>
      <c r="M973" s="245">
        <f ca="1">+IFERROR(INDEX('Hoja de Trabajo para listado'!$A$155:$Z$1048576,MATCH($A973,'Hoja de Trabajo para listado'!$A$155:$A$1048576,0),MATCH((CUADRO!M$5&amp;$E973),'Hoja de Trabajo para listado'!$A$151:$Z$151,0)),0)+IFERROR(INDEX('Hoja de Trabajo para listado'!$AB$155:$BA$1048576,MATCH($A973,'Hoja de Trabajo para listado'!$AB$155:$AB$1048576,0),MATCH((CUADRO!M$5&amp;$E973),'Hoja de Trabajo para listado'!$AB$151:$BA$151,0)),0)+IFERROR(INDEX('Hoja de Trabajo para listado'!$BC$155:$CB$1048576,MATCH($A973,'Hoja de Trabajo para listado'!$BC$155:$BC$1048576,0),MATCH((CUADRO!M$5&amp;$E973),'Hoja de Trabajo para listado'!$BC$151:$CB$151,0)),0)+IFERROR(INDEX('Hoja de Trabajo para listado'!$DE$153:$DG$274,MATCH($A973,'Hoja de Trabajo para listado'!$DE$153:$DE$1048576,0),MATCH((CUADRO!M$5&amp;$E973),'Hoja de Trabajo para listado'!$DE$151:$DG$151,0)),0)+IFERROR(INDEX('Hoja de Trabajo para listado'!$CD$155:$DC$1048576,MATCH($A973,'Hoja de Trabajo para listado'!$CD$155:$CD$1048576,0),MATCH((CUADRO!M$5&amp;$E973),'Hoja de Trabajo para listado'!$CD$151:$DC$151,0)),0)</f>
        <v>0</v>
      </c>
      <c r="N973" s="245">
        <f ca="1">+IFERROR(INDEX('Hoja de Trabajo para listado'!$A$155:$Z$1048576,MATCH($A973,'Hoja de Trabajo para listado'!$A$155:$A$1048576,0),MATCH((CUADRO!N$5&amp;$E973),'Hoja de Trabajo para listado'!$A$151:$Z$151,0)),0)+IFERROR(INDEX('Hoja de Trabajo para listado'!$AB$155:$BA$1048576,MATCH($A973,'Hoja de Trabajo para listado'!$AB$155:$AB$1048576,0),MATCH((CUADRO!N$5&amp;$E973),'Hoja de Trabajo para listado'!$AB$151:$BA$151,0)),0)+IFERROR(INDEX('Hoja de Trabajo para listado'!$BC$155:$CB$1048576,MATCH($A973,'Hoja de Trabajo para listado'!$BC$155:$BC$1048576,0),MATCH((CUADRO!N$5&amp;$E973),'Hoja de Trabajo para listado'!$BC$151:$CB$151,0)),0)+IFERROR(INDEX('Hoja de Trabajo para listado'!$DE$153:$DG$274,MATCH($A973,'Hoja de Trabajo para listado'!$DE$153:$DE$1048576,0),MATCH((CUADRO!N$5&amp;$E973),'Hoja de Trabajo para listado'!$DE$151:$DG$151,0)),0)+IFERROR(INDEX('Hoja de Trabajo para listado'!$CD$155:$DC$1048576,MATCH($A973,'Hoja de Trabajo para listado'!$CD$155:$CD$1048576,0),MATCH((CUADRO!N$5&amp;$E973),'Hoja de Trabajo para listado'!$CD$151:$DC$151,0)),0)</f>
        <v>0</v>
      </c>
      <c r="O973" s="245">
        <f ca="1">+IFERROR(INDEX('Hoja de Trabajo para listado'!$A$155:$Z$1048576,MATCH($A973,'Hoja de Trabajo para listado'!$A$155:$A$1048576,0),MATCH((CUADRO!O$5&amp;$E973),'Hoja de Trabajo para listado'!$A$151:$Z$151,0)),0)+IFERROR(INDEX('Hoja de Trabajo para listado'!$AB$155:$BA$1048576,MATCH($A973,'Hoja de Trabajo para listado'!$AB$155:$AB$1048576,0),MATCH((CUADRO!O$5&amp;$E973),'Hoja de Trabajo para listado'!$AB$151:$BA$151,0)),0)+IFERROR(INDEX('Hoja de Trabajo para listado'!$BC$155:$CB$1048576,MATCH($A973,'Hoja de Trabajo para listado'!$BC$155:$BC$1048576,0),MATCH((CUADRO!O$5&amp;$E973),'Hoja de Trabajo para listado'!$BC$151:$CB$151,0)),0)+IFERROR(INDEX('Hoja de Trabajo para listado'!$DE$153:$DG$274,MATCH($A973,'Hoja de Trabajo para listado'!$DE$153:$DE$1048576,0),MATCH((CUADRO!O$5&amp;$E973),'Hoja de Trabajo para listado'!$DE$151:$DG$151,0)),0)+IFERROR(INDEX('Hoja de Trabajo para listado'!$CD$155:$DC$1048576,MATCH($A973,'Hoja de Trabajo para listado'!$CD$155:$CD$1048576,0),MATCH((CUADRO!O$5&amp;$E973),'Hoja de Trabajo para listado'!$CD$151:$DC$151,0)),0)</f>
        <v>0</v>
      </c>
      <c r="P973" s="245">
        <f ca="1">+IFERROR(INDEX('Hoja de Trabajo para listado'!$A$155:$Z$1048576,MATCH($A973,'Hoja de Trabajo para listado'!$A$155:$A$1048576,0),MATCH((CUADRO!P$5&amp;$E973),'Hoja de Trabajo para listado'!$A$151:$Z$151,0)),0)+IFERROR(INDEX('Hoja de Trabajo para listado'!$AB$155:$BA$1048576,MATCH($A973,'Hoja de Trabajo para listado'!$AB$155:$AB$1048576,0),MATCH((CUADRO!P$5&amp;$E973),'Hoja de Trabajo para listado'!$AB$151:$BA$151,0)),0)+IFERROR(INDEX('Hoja de Trabajo para listado'!$BC$155:$CB$1048576,MATCH($A973,'Hoja de Trabajo para listado'!$BC$155:$BC$1048576,0),MATCH((CUADRO!P$5&amp;$E973),'Hoja de Trabajo para listado'!$BC$151:$CB$151,0)),0)+IFERROR(INDEX('Hoja de Trabajo para listado'!$DE$153:$DG$274,MATCH($A973,'Hoja de Trabajo para listado'!$DE$153:$DE$1048576,0),MATCH((CUADRO!P$5&amp;$E973),'Hoja de Trabajo para listado'!$DE$151:$DG$151,0)),0)+IFERROR(INDEX('Hoja de Trabajo para listado'!$CD$155:$DC$1048576,MATCH($A973,'Hoja de Trabajo para listado'!$CD$155:$CD$1048576,0),MATCH((CUADRO!P$5&amp;$E973),'Hoja de Trabajo para listado'!$CD$151:$DC$151,0)),0)</f>
        <v>0</v>
      </c>
      <c r="Q973" s="245">
        <f ca="1">+IFERROR(INDEX('Hoja de Trabajo para listado'!$A$155:$Z$1048576,MATCH($A973,'Hoja de Trabajo para listado'!$A$155:$A$1048576,0),MATCH((CUADRO!Q$5&amp;$E973),'Hoja de Trabajo para listado'!$A$151:$Z$151,0)),0)+IFERROR(INDEX('Hoja de Trabajo para listado'!$AB$155:$BA$1048576,MATCH($A973,'Hoja de Trabajo para listado'!$AB$155:$AB$1048576,0),MATCH((CUADRO!Q$5&amp;$E973),'Hoja de Trabajo para listado'!$AB$151:$BA$151,0)),0)+IFERROR(INDEX('Hoja de Trabajo para listado'!$BC$155:$CB$1048576,MATCH($A973,'Hoja de Trabajo para listado'!$BC$155:$BC$1048576,0),MATCH((CUADRO!Q$5&amp;$E973),'Hoja de Trabajo para listado'!$BC$151:$CB$151,0)),0)+IFERROR(INDEX('Hoja de Trabajo para listado'!$DE$153:$DG$274,MATCH($A973,'Hoja de Trabajo para listado'!$DE$153:$DE$1048576,0),MATCH((CUADRO!Q$5&amp;$E973),'Hoja de Trabajo para listado'!$DE$151:$DG$151,0)),0)+IFERROR(INDEX('Hoja de Trabajo para listado'!$CD$155:$DC$1048576,MATCH($A973,'Hoja de Trabajo para listado'!$CD$155:$CD$1048576,0),MATCH((CUADRO!Q$5&amp;$E973),'Hoja de Trabajo para listado'!$CD$151:$DC$151,0)),0)</f>
        <v>0</v>
      </c>
      <c r="R973" s="245">
        <f t="shared" ca="1" si="33"/>
        <v>0</v>
      </c>
      <c r="S973" s="259">
        <f ca="1">+R972+R973</f>
        <v>0</v>
      </c>
      <c r="T973" s="245">
        <f ca="1">+S973</f>
        <v>0</v>
      </c>
      <c r="U973" s="299">
        <f t="shared" si="34"/>
        <v>2</v>
      </c>
      <c r="V973" s="333" t="str">
        <f>+VLOOKUP(A973,bd_lista!$A$3:$E$590,5,FALSE)</f>
        <v>Gobiernos Autonomos Municipales</v>
      </c>
      <c r="W973" s="384"/>
      <c r="X973" s="242">
        <f>+VLOOKUP(A973,[3]Sheet1!$A$13:$D$744,4,FALSE)</f>
        <v>0</v>
      </c>
      <c r="Y973" s="242" t="e">
        <f>+VLOOKUP(X973,bd_lista!$A$3:$C$590,3,FALSE)</f>
        <v>#N/A</v>
      </c>
      <c r="Z973" s="292"/>
      <c r="AA973" s="293"/>
    </row>
    <row r="974" spans="1:27" customFormat="1" ht="15" hidden="1" customHeight="1">
      <c r="A974" s="32">
        <v>1721</v>
      </c>
      <c r="B974" s="388">
        <f>+A974</f>
        <v>1721</v>
      </c>
      <c r="C974" s="247" t="str">
        <f>+VLOOKUP(A974,bd_lista!$A$3:$C$590,3,FALSE)</f>
        <v>Gobierno Autónomo Municipal de Cuevo</v>
      </c>
      <c r="D974" s="385" t="str">
        <f>+C974</f>
        <v>Gobierno Autónomo Municipal de Cuevo</v>
      </c>
      <c r="E974" s="242" t="s">
        <v>1304</v>
      </c>
      <c r="F974" s="243">
        <f ca="1">+IFERROR(INDEX('Hoja de Trabajo para listado'!$A$155:$Z$1048576,MATCH($A974,'Hoja de Trabajo para listado'!$A$155:$A$1048576,0),MATCH((CUADRO!F$5&amp;$E974),'Hoja de Trabajo para listado'!$A$151:$Z$151,0)),0)+IFERROR(INDEX('Hoja de Trabajo para listado'!$AB$155:$BA$1048576,MATCH($A974,'Hoja de Trabajo para listado'!$AB$155:$AB$1048576,0),MATCH((CUADRO!F$5&amp;$E974),'Hoja de Trabajo para listado'!$AB$151:$BA$151,0)),0)+IFERROR(INDEX('Hoja de Trabajo para listado'!$BC$155:$CB$1048576,MATCH($A974,'Hoja de Trabajo para listado'!$BC$155:$BC$1048576,0),MATCH((CUADRO!F$5&amp;$E974),'Hoja de Trabajo para listado'!$BC$151:$CB$151,0)),0)+IFERROR(INDEX('Hoja de Trabajo para listado'!$DE$153:$DG$274,MATCH($A974,'Hoja de Trabajo para listado'!$DE$153:$DE$1048576,0),MATCH((CUADRO!F$5&amp;$E974),'Hoja de Trabajo para listado'!$DE$151:$DG$151,0)),0)+IFERROR(INDEX('Hoja de Trabajo para listado'!$CD$155:$DC$1048576,MATCH($A974,'Hoja de Trabajo para listado'!$CD$155:$CD$1048576,0),MATCH((CUADRO!F$5&amp;$E974),'Hoja de Trabajo para listado'!$CD$151:$DC$151,0)),0)</f>
        <v>0</v>
      </c>
      <c r="G974" s="243">
        <f ca="1">+IFERROR(INDEX('Hoja de Trabajo para listado'!$A$155:$Z$1048576,MATCH($A974,'Hoja de Trabajo para listado'!$A$155:$A$1048576,0),MATCH((CUADRO!G$5&amp;$E974),'Hoja de Trabajo para listado'!$A$151:$Z$151,0)),0)+IFERROR(INDEX('Hoja de Trabajo para listado'!$AB$155:$BA$1048576,MATCH($A974,'Hoja de Trabajo para listado'!$AB$155:$AB$1048576,0),MATCH((CUADRO!G$5&amp;$E974),'Hoja de Trabajo para listado'!$AB$151:$BA$151,0)),0)+IFERROR(INDEX('Hoja de Trabajo para listado'!$BC$155:$CB$1048576,MATCH($A974,'Hoja de Trabajo para listado'!$BC$155:$BC$1048576,0),MATCH((CUADRO!G$5&amp;$E974),'Hoja de Trabajo para listado'!$BC$151:$CB$151,0)),0)+IFERROR(INDEX('Hoja de Trabajo para listado'!$DE$153:$DG$274,MATCH($A974,'Hoja de Trabajo para listado'!$DE$153:$DE$1048576,0),MATCH((CUADRO!G$5&amp;$E974),'Hoja de Trabajo para listado'!$DE$151:$DG$151,0)),0)+IFERROR(INDEX('Hoja de Trabajo para listado'!$CD$155:$DC$1048576,MATCH($A974,'Hoja de Trabajo para listado'!$CD$155:$CD$1048576,0),MATCH((CUADRO!G$5&amp;$E974),'Hoja de Trabajo para listado'!$CD$151:$DC$151,0)),0)</f>
        <v>0</v>
      </c>
      <c r="H974" s="243">
        <f ca="1">+IFERROR(INDEX('Hoja de Trabajo para listado'!$A$155:$Z$1048576,MATCH($A974,'Hoja de Trabajo para listado'!$A$155:$A$1048576,0),MATCH((CUADRO!H$5&amp;$E974),'Hoja de Trabajo para listado'!$A$151:$Z$151,0)),0)+IFERROR(INDEX('Hoja de Trabajo para listado'!$AB$155:$BA$1048576,MATCH($A974,'Hoja de Trabajo para listado'!$AB$155:$AB$1048576,0),MATCH((CUADRO!H$5&amp;$E974),'Hoja de Trabajo para listado'!$AB$151:$BA$151,0)),0)+IFERROR(INDEX('Hoja de Trabajo para listado'!$BC$155:$CB$1048576,MATCH($A974,'Hoja de Trabajo para listado'!$BC$155:$BC$1048576,0),MATCH((CUADRO!H$5&amp;$E974),'Hoja de Trabajo para listado'!$BC$151:$CB$151,0)),0)+IFERROR(INDEX('Hoja de Trabajo para listado'!$DE$153:$DG$274,MATCH($A974,'Hoja de Trabajo para listado'!$DE$153:$DE$1048576,0),MATCH((CUADRO!H$5&amp;$E974),'Hoja de Trabajo para listado'!$DE$151:$DG$151,0)),0)+IFERROR(INDEX('Hoja de Trabajo para listado'!$CD$155:$DC$1048576,MATCH($A974,'Hoja de Trabajo para listado'!$CD$155:$CD$1048576,0),MATCH((CUADRO!H$5&amp;$E974),'Hoja de Trabajo para listado'!$CD$151:$DC$151,0)),0)</f>
        <v>0</v>
      </c>
      <c r="I974" s="243">
        <f ca="1">+IFERROR(INDEX('Hoja de Trabajo para listado'!$A$155:$Z$1048576,MATCH($A974,'Hoja de Trabajo para listado'!$A$155:$A$1048576,0),MATCH((CUADRO!I$5&amp;$E974),'Hoja de Trabajo para listado'!$A$151:$Z$151,0)),0)+IFERROR(INDEX('Hoja de Trabajo para listado'!$AB$155:$BA$1048576,MATCH($A974,'Hoja de Trabajo para listado'!$AB$155:$AB$1048576,0),MATCH((CUADRO!I$5&amp;$E974),'Hoja de Trabajo para listado'!$AB$151:$BA$151,0)),0)+IFERROR(INDEX('Hoja de Trabajo para listado'!$BC$155:$CB$1048576,MATCH($A974,'Hoja de Trabajo para listado'!$BC$155:$BC$1048576,0),MATCH((CUADRO!I$5&amp;$E974),'Hoja de Trabajo para listado'!$BC$151:$CB$151,0)),0)+IFERROR(INDEX('Hoja de Trabajo para listado'!$DE$153:$DG$274,MATCH($A974,'Hoja de Trabajo para listado'!$DE$153:$DE$1048576,0),MATCH((CUADRO!I$5&amp;$E974),'Hoja de Trabajo para listado'!$DE$151:$DG$151,0)),0)+IFERROR(INDEX('Hoja de Trabajo para listado'!$CD$155:$DC$1048576,MATCH($A974,'Hoja de Trabajo para listado'!$CD$155:$CD$1048576,0),MATCH((CUADRO!I$5&amp;$E974),'Hoja de Trabajo para listado'!$CD$151:$DC$151,0)),0)</f>
        <v>0</v>
      </c>
      <c r="J974" s="243">
        <f ca="1">+IFERROR(INDEX('Hoja de Trabajo para listado'!$A$155:$Z$1048576,MATCH($A974,'Hoja de Trabajo para listado'!$A$155:$A$1048576,0),MATCH((CUADRO!J$5&amp;$E974),'Hoja de Trabajo para listado'!$A$151:$Z$151,0)),0)+IFERROR(INDEX('Hoja de Trabajo para listado'!$AB$155:$BA$1048576,MATCH($A974,'Hoja de Trabajo para listado'!$AB$155:$AB$1048576,0),MATCH((CUADRO!J$5&amp;$E974),'Hoja de Trabajo para listado'!$AB$151:$BA$151,0)),0)+IFERROR(INDEX('Hoja de Trabajo para listado'!$BC$155:$CB$1048576,MATCH($A974,'Hoja de Trabajo para listado'!$BC$155:$BC$1048576,0),MATCH((CUADRO!J$5&amp;$E974),'Hoja de Trabajo para listado'!$BC$151:$CB$151,0)),0)+IFERROR(INDEX('Hoja de Trabajo para listado'!$DE$153:$DG$274,MATCH($A974,'Hoja de Trabajo para listado'!$DE$153:$DE$1048576,0),MATCH((CUADRO!J$5&amp;$E974),'Hoja de Trabajo para listado'!$DE$151:$DG$151,0)),0)+IFERROR(INDEX('Hoja de Trabajo para listado'!$CD$155:$DC$1048576,MATCH($A974,'Hoja de Trabajo para listado'!$CD$155:$CD$1048576,0),MATCH((CUADRO!J$5&amp;$E974),'Hoja de Trabajo para listado'!$CD$151:$DC$151,0)),0)</f>
        <v>0</v>
      </c>
      <c r="K974" s="243">
        <f ca="1">+IFERROR(INDEX('Hoja de Trabajo para listado'!$A$155:$Z$1048576,MATCH($A974,'Hoja de Trabajo para listado'!$A$155:$A$1048576,0),MATCH((CUADRO!K$5&amp;$E974),'Hoja de Trabajo para listado'!$A$151:$Z$151,0)),0)+IFERROR(INDEX('Hoja de Trabajo para listado'!$AB$155:$BA$1048576,MATCH($A974,'Hoja de Trabajo para listado'!$AB$155:$AB$1048576,0),MATCH((CUADRO!K$5&amp;$E974),'Hoja de Trabajo para listado'!$AB$151:$BA$151,0)),0)+IFERROR(INDEX('Hoja de Trabajo para listado'!$BC$155:$CB$1048576,MATCH($A974,'Hoja de Trabajo para listado'!$BC$155:$BC$1048576,0),MATCH((CUADRO!K$5&amp;$E974),'Hoja de Trabajo para listado'!$BC$151:$CB$151,0)),0)+IFERROR(INDEX('Hoja de Trabajo para listado'!$DE$153:$DG$274,MATCH($A974,'Hoja de Trabajo para listado'!$DE$153:$DE$1048576,0),MATCH((CUADRO!K$5&amp;$E974),'Hoja de Trabajo para listado'!$DE$151:$DG$151,0)),0)+IFERROR(INDEX('Hoja de Trabajo para listado'!$CD$155:$DC$1048576,MATCH($A974,'Hoja de Trabajo para listado'!$CD$155:$CD$1048576,0),MATCH((CUADRO!K$5&amp;$E974),'Hoja de Trabajo para listado'!$CD$151:$DC$151,0)),0)</f>
        <v>0</v>
      </c>
      <c r="L974" s="243">
        <f ca="1">+IFERROR(INDEX('Hoja de Trabajo para listado'!$A$155:$Z$1048576,MATCH($A974,'Hoja de Trabajo para listado'!$A$155:$A$1048576,0),MATCH((CUADRO!L$5&amp;$E974),'Hoja de Trabajo para listado'!$A$151:$Z$151,0)),0)+IFERROR(INDEX('Hoja de Trabajo para listado'!$AB$155:$BA$1048576,MATCH($A974,'Hoja de Trabajo para listado'!$AB$155:$AB$1048576,0),MATCH((CUADRO!L$5&amp;$E974),'Hoja de Trabajo para listado'!$AB$151:$BA$151,0)),0)+IFERROR(INDEX('Hoja de Trabajo para listado'!$BC$155:$CB$1048576,MATCH($A974,'Hoja de Trabajo para listado'!$BC$155:$BC$1048576,0),MATCH((CUADRO!L$5&amp;$E974),'Hoja de Trabajo para listado'!$BC$151:$CB$151,0)),0)+IFERROR(INDEX('Hoja de Trabajo para listado'!$DE$153:$DG$274,MATCH($A974,'Hoja de Trabajo para listado'!$DE$153:$DE$1048576,0),MATCH((CUADRO!L$5&amp;$E974),'Hoja de Trabajo para listado'!$DE$151:$DG$151,0)),0)+IFERROR(INDEX('Hoja de Trabajo para listado'!$CD$155:$DC$1048576,MATCH($A974,'Hoja de Trabajo para listado'!$CD$155:$CD$1048576,0),MATCH((CUADRO!L$5&amp;$E974),'Hoja de Trabajo para listado'!$CD$151:$DC$151,0)),0)</f>
        <v>0</v>
      </c>
      <c r="M974" s="243">
        <f ca="1">+IFERROR(INDEX('Hoja de Trabajo para listado'!$A$155:$Z$1048576,MATCH($A974,'Hoja de Trabajo para listado'!$A$155:$A$1048576,0),MATCH((CUADRO!M$5&amp;$E974),'Hoja de Trabajo para listado'!$A$151:$Z$151,0)),0)+IFERROR(INDEX('Hoja de Trabajo para listado'!$AB$155:$BA$1048576,MATCH($A974,'Hoja de Trabajo para listado'!$AB$155:$AB$1048576,0),MATCH((CUADRO!M$5&amp;$E974),'Hoja de Trabajo para listado'!$AB$151:$BA$151,0)),0)+IFERROR(INDEX('Hoja de Trabajo para listado'!$BC$155:$CB$1048576,MATCH($A974,'Hoja de Trabajo para listado'!$BC$155:$BC$1048576,0),MATCH((CUADRO!M$5&amp;$E974),'Hoja de Trabajo para listado'!$BC$151:$CB$151,0)),0)+IFERROR(INDEX('Hoja de Trabajo para listado'!$DE$153:$DG$274,MATCH($A974,'Hoja de Trabajo para listado'!$DE$153:$DE$1048576,0),MATCH((CUADRO!M$5&amp;$E974),'Hoja de Trabajo para listado'!$DE$151:$DG$151,0)),0)+IFERROR(INDEX('Hoja de Trabajo para listado'!$CD$155:$DC$1048576,MATCH($A974,'Hoja de Trabajo para listado'!$CD$155:$CD$1048576,0),MATCH((CUADRO!M$5&amp;$E974),'Hoja de Trabajo para listado'!$CD$151:$DC$151,0)),0)</f>
        <v>0</v>
      </c>
      <c r="N974" s="243">
        <f ca="1">+IFERROR(INDEX('Hoja de Trabajo para listado'!$A$155:$Z$1048576,MATCH($A974,'Hoja de Trabajo para listado'!$A$155:$A$1048576,0),MATCH((CUADRO!N$5&amp;$E974),'Hoja de Trabajo para listado'!$A$151:$Z$151,0)),0)+IFERROR(INDEX('Hoja de Trabajo para listado'!$AB$155:$BA$1048576,MATCH($A974,'Hoja de Trabajo para listado'!$AB$155:$AB$1048576,0),MATCH((CUADRO!N$5&amp;$E974),'Hoja de Trabajo para listado'!$AB$151:$BA$151,0)),0)+IFERROR(INDEX('Hoja de Trabajo para listado'!$BC$155:$CB$1048576,MATCH($A974,'Hoja de Trabajo para listado'!$BC$155:$BC$1048576,0),MATCH((CUADRO!N$5&amp;$E974),'Hoja de Trabajo para listado'!$BC$151:$CB$151,0)),0)+IFERROR(INDEX('Hoja de Trabajo para listado'!$DE$153:$DG$274,MATCH($A974,'Hoja de Trabajo para listado'!$DE$153:$DE$1048576,0),MATCH((CUADRO!N$5&amp;$E974),'Hoja de Trabajo para listado'!$DE$151:$DG$151,0)),0)+IFERROR(INDEX('Hoja de Trabajo para listado'!$CD$155:$DC$1048576,MATCH($A974,'Hoja de Trabajo para listado'!$CD$155:$CD$1048576,0),MATCH((CUADRO!N$5&amp;$E974),'Hoja de Trabajo para listado'!$CD$151:$DC$151,0)),0)</f>
        <v>0</v>
      </c>
      <c r="O974" s="243">
        <f ca="1">+IFERROR(INDEX('Hoja de Trabajo para listado'!$A$155:$Z$1048576,MATCH($A974,'Hoja de Trabajo para listado'!$A$155:$A$1048576,0),MATCH((CUADRO!O$5&amp;$E974),'Hoja de Trabajo para listado'!$A$151:$Z$151,0)),0)+IFERROR(INDEX('Hoja de Trabajo para listado'!$AB$155:$BA$1048576,MATCH($A974,'Hoja de Trabajo para listado'!$AB$155:$AB$1048576,0),MATCH((CUADRO!O$5&amp;$E974),'Hoja de Trabajo para listado'!$AB$151:$BA$151,0)),0)+IFERROR(INDEX('Hoja de Trabajo para listado'!$BC$155:$CB$1048576,MATCH($A974,'Hoja de Trabajo para listado'!$BC$155:$BC$1048576,0),MATCH((CUADRO!O$5&amp;$E974),'Hoja de Trabajo para listado'!$BC$151:$CB$151,0)),0)+IFERROR(INDEX('Hoja de Trabajo para listado'!$DE$153:$DG$274,MATCH($A974,'Hoja de Trabajo para listado'!$DE$153:$DE$1048576,0),MATCH((CUADRO!O$5&amp;$E974),'Hoja de Trabajo para listado'!$DE$151:$DG$151,0)),0)+IFERROR(INDEX('Hoja de Trabajo para listado'!$CD$155:$DC$1048576,MATCH($A974,'Hoja de Trabajo para listado'!$CD$155:$CD$1048576,0),MATCH((CUADRO!O$5&amp;$E974),'Hoja de Trabajo para listado'!$CD$151:$DC$151,0)),0)</f>
        <v>0</v>
      </c>
      <c r="P974" s="243">
        <f ca="1">+IFERROR(INDEX('Hoja de Trabajo para listado'!$A$155:$Z$1048576,MATCH($A974,'Hoja de Trabajo para listado'!$A$155:$A$1048576,0),MATCH((CUADRO!P$5&amp;$E974),'Hoja de Trabajo para listado'!$A$151:$Z$151,0)),0)+IFERROR(INDEX('Hoja de Trabajo para listado'!$AB$155:$BA$1048576,MATCH($A974,'Hoja de Trabajo para listado'!$AB$155:$AB$1048576,0),MATCH((CUADRO!P$5&amp;$E974),'Hoja de Trabajo para listado'!$AB$151:$BA$151,0)),0)+IFERROR(INDEX('Hoja de Trabajo para listado'!$BC$155:$CB$1048576,MATCH($A974,'Hoja de Trabajo para listado'!$BC$155:$BC$1048576,0),MATCH((CUADRO!P$5&amp;$E974),'Hoja de Trabajo para listado'!$BC$151:$CB$151,0)),0)+IFERROR(INDEX('Hoja de Trabajo para listado'!$DE$153:$DG$274,MATCH($A974,'Hoja de Trabajo para listado'!$DE$153:$DE$1048576,0),MATCH((CUADRO!P$5&amp;$E974),'Hoja de Trabajo para listado'!$DE$151:$DG$151,0)),0)+IFERROR(INDEX('Hoja de Trabajo para listado'!$CD$155:$DC$1048576,MATCH($A974,'Hoja de Trabajo para listado'!$CD$155:$CD$1048576,0),MATCH((CUADRO!P$5&amp;$E974),'Hoja de Trabajo para listado'!$CD$151:$DC$151,0)),0)</f>
        <v>0</v>
      </c>
      <c r="Q974" s="243">
        <f ca="1">+IFERROR(INDEX('Hoja de Trabajo para listado'!$A$155:$Z$1048576,MATCH($A974,'Hoja de Trabajo para listado'!$A$155:$A$1048576,0),MATCH((CUADRO!Q$5&amp;$E974),'Hoja de Trabajo para listado'!$A$151:$Z$151,0)),0)+IFERROR(INDEX('Hoja de Trabajo para listado'!$AB$155:$BA$1048576,MATCH($A974,'Hoja de Trabajo para listado'!$AB$155:$AB$1048576,0),MATCH((CUADRO!Q$5&amp;$E974),'Hoja de Trabajo para listado'!$AB$151:$BA$151,0)),0)+IFERROR(INDEX('Hoja de Trabajo para listado'!$BC$155:$CB$1048576,MATCH($A974,'Hoja de Trabajo para listado'!$BC$155:$BC$1048576,0),MATCH((CUADRO!Q$5&amp;$E974),'Hoja de Trabajo para listado'!$BC$151:$CB$151,0)),0)+IFERROR(INDEX('Hoja de Trabajo para listado'!$DE$153:$DG$274,MATCH($A974,'Hoja de Trabajo para listado'!$DE$153:$DE$1048576,0),MATCH((CUADRO!Q$5&amp;$E974),'Hoja de Trabajo para listado'!$DE$151:$DG$151,0)),0)+IFERROR(INDEX('Hoja de Trabajo para listado'!$CD$155:$DC$1048576,MATCH($A974,'Hoja de Trabajo para listado'!$CD$155:$CD$1048576,0),MATCH((CUADRO!Q$5&amp;$E974),'Hoja de Trabajo para listado'!$CD$151:$DC$151,0)),0)</f>
        <v>0</v>
      </c>
      <c r="R974" s="243">
        <f t="shared" ca="1" si="33"/>
        <v>0</v>
      </c>
      <c r="S974" s="249"/>
      <c r="T974" s="243">
        <f ca="1">+T975</f>
        <v>0</v>
      </c>
      <c r="U974" s="275">
        <f t="shared" si="34"/>
        <v>1</v>
      </c>
      <c r="V974" s="333" t="str">
        <f>+VLOOKUP(A974,bd_lista!$A$3:$E$590,5,FALSE)</f>
        <v>Gobiernos Autonomos Municipales</v>
      </c>
      <c r="W974" s="383" t="str">
        <f>+V974</f>
        <v>Gobiernos Autonomos Municipales</v>
      </c>
      <c r="X974" s="242">
        <f>+VLOOKUP(A974,[3]Sheet1!$A$13:$D$744,4,FALSE)</f>
        <v>0</v>
      </c>
      <c r="Y974" s="242" t="e">
        <f>+VLOOKUP(X974,bd_lista!$A$3:$C$590,3,FALSE)</f>
        <v>#N/A</v>
      </c>
      <c r="Z974" s="294">
        <f>+X974</f>
        <v>0</v>
      </c>
      <c r="AA974" s="295" t="e">
        <f>+Y974</f>
        <v>#N/A</v>
      </c>
    </row>
    <row r="975" spans="1:27" customFormat="1" ht="15" hidden="1" customHeight="1">
      <c r="A975" s="32">
        <v>1721</v>
      </c>
      <c r="B975" s="389"/>
      <c r="C975" s="247" t="str">
        <f>+VLOOKUP(A975,bd_lista!$A$3:$C$590,3,FALSE)</f>
        <v>Gobierno Autónomo Municipal de Cuevo</v>
      </c>
      <c r="D975" s="386"/>
      <c r="E975" s="244" t="s">
        <v>1305</v>
      </c>
      <c r="F975" s="245">
        <f ca="1">+IFERROR(INDEX('Hoja de Trabajo para listado'!$A$155:$Z$1048576,MATCH($A975,'Hoja de Trabajo para listado'!$A$155:$A$1048576,0),MATCH((CUADRO!F$5&amp;$E975),'Hoja de Trabajo para listado'!$A$151:$Z$151,0)),0)+IFERROR(INDEX('Hoja de Trabajo para listado'!$AB$155:$BA$1048576,MATCH($A975,'Hoja de Trabajo para listado'!$AB$155:$AB$1048576,0),MATCH((CUADRO!F$5&amp;$E975),'Hoja de Trabajo para listado'!$AB$151:$BA$151,0)),0)+IFERROR(INDEX('Hoja de Trabajo para listado'!$BC$155:$CB$1048576,MATCH($A975,'Hoja de Trabajo para listado'!$BC$155:$BC$1048576,0),MATCH((CUADRO!F$5&amp;$E975),'Hoja de Trabajo para listado'!$BC$151:$CB$151,0)),0)+IFERROR(INDEX('Hoja de Trabajo para listado'!$DE$153:$DG$274,MATCH($A975,'Hoja de Trabajo para listado'!$DE$153:$DE$1048576,0),MATCH((CUADRO!F$5&amp;$E975),'Hoja de Trabajo para listado'!$DE$151:$DG$151,0)),0)+IFERROR(INDEX('Hoja de Trabajo para listado'!$CD$155:$DC$1048576,MATCH($A975,'Hoja de Trabajo para listado'!$CD$155:$CD$1048576,0),MATCH((CUADRO!F$5&amp;$E975),'Hoja de Trabajo para listado'!$CD$151:$DC$151,0)),0)</f>
        <v>0</v>
      </c>
      <c r="G975" s="245">
        <f ca="1">+IFERROR(INDEX('Hoja de Trabajo para listado'!$A$155:$Z$1048576,MATCH($A975,'Hoja de Trabajo para listado'!$A$155:$A$1048576,0),MATCH((CUADRO!G$5&amp;$E975),'Hoja de Trabajo para listado'!$A$151:$Z$151,0)),0)+IFERROR(INDEX('Hoja de Trabajo para listado'!$AB$155:$BA$1048576,MATCH($A975,'Hoja de Trabajo para listado'!$AB$155:$AB$1048576,0),MATCH((CUADRO!G$5&amp;$E975),'Hoja de Trabajo para listado'!$AB$151:$BA$151,0)),0)+IFERROR(INDEX('Hoja de Trabajo para listado'!$BC$155:$CB$1048576,MATCH($A975,'Hoja de Trabajo para listado'!$BC$155:$BC$1048576,0),MATCH((CUADRO!G$5&amp;$E975),'Hoja de Trabajo para listado'!$BC$151:$CB$151,0)),0)+IFERROR(INDEX('Hoja de Trabajo para listado'!$DE$153:$DG$274,MATCH($A975,'Hoja de Trabajo para listado'!$DE$153:$DE$1048576,0),MATCH((CUADRO!G$5&amp;$E975),'Hoja de Trabajo para listado'!$DE$151:$DG$151,0)),0)+IFERROR(INDEX('Hoja de Trabajo para listado'!$CD$155:$DC$1048576,MATCH($A975,'Hoja de Trabajo para listado'!$CD$155:$CD$1048576,0),MATCH((CUADRO!G$5&amp;$E975),'Hoja de Trabajo para listado'!$CD$151:$DC$151,0)),0)</f>
        <v>0</v>
      </c>
      <c r="H975" s="245">
        <f ca="1">+IFERROR(INDEX('Hoja de Trabajo para listado'!$A$155:$Z$1048576,MATCH($A975,'Hoja de Trabajo para listado'!$A$155:$A$1048576,0),MATCH((CUADRO!H$5&amp;$E975),'Hoja de Trabajo para listado'!$A$151:$Z$151,0)),0)+IFERROR(INDEX('Hoja de Trabajo para listado'!$AB$155:$BA$1048576,MATCH($A975,'Hoja de Trabajo para listado'!$AB$155:$AB$1048576,0),MATCH((CUADRO!H$5&amp;$E975),'Hoja de Trabajo para listado'!$AB$151:$BA$151,0)),0)+IFERROR(INDEX('Hoja de Trabajo para listado'!$BC$155:$CB$1048576,MATCH($A975,'Hoja de Trabajo para listado'!$BC$155:$BC$1048576,0),MATCH((CUADRO!H$5&amp;$E975),'Hoja de Trabajo para listado'!$BC$151:$CB$151,0)),0)+IFERROR(INDEX('Hoja de Trabajo para listado'!$DE$153:$DG$274,MATCH($A975,'Hoja de Trabajo para listado'!$DE$153:$DE$1048576,0),MATCH((CUADRO!H$5&amp;$E975),'Hoja de Trabajo para listado'!$DE$151:$DG$151,0)),0)+IFERROR(INDEX('Hoja de Trabajo para listado'!$CD$155:$DC$1048576,MATCH($A975,'Hoja de Trabajo para listado'!$CD$155:$CD$1048576,0),MATCH((CUADRO!H$5&amp;$E975),'Hoja de Trabajo para listado'!$CD$151:$DC$151,0)),0)</f>
        <v>0</v>
      </c>
      <c r="I975" s="245">
        <f ca="1">+IFERROR(INDEX('Hoja de Trabajo para listado'!$A$155:$Z$1048576,MATCH($A975,'Hoja de Trabajo para listado'!$A$155:$A$1048576,0),MATCH((CUADRO!I$5&amp;$E975),'Hoja de Trabajo para listado'!$A$151:$Z$151,0)),0)+IFERROR(INDEX('Hoja de Trabajo para listado'!$AB$155:$BA$1048576,MATCH($A975,'Hoja de Trabajo para listado'!$AB$155:$AB$1048576,0),MATCH((CUADRO!I$5&amp;$E975),'Hoja de Trabajo para listado'!$AB$151:$BA$151,0)),0)+IFERROR(INDEX('Hoja de Trabajo para listado'!$BC$155:$CB$1048576,MATCH($A975,'Hoja de Trabajo para listado'!$BC$155:$BC$1048576,0),MATCH((CUADRO!I$5&amp;$E975),'Hoja de Trabajo para listado'!$BC$151:$CB$151,0)),0)+IFERROR(INDEX('Hoja de Trabajo para listado'!$DE$153:$DG$274,MATCH($A975,'Hoja de Trabajo para listado'!$DE$153:$DE$1048576,0),MATCH((CUADRO!I$5&amp;$E975),'Hoja de Trabajo para listado'!$DE$151:$DG$151,0)),0)+IFERROR(INDEX('Hoja de Trabajo para listado'!$CD$155:$DC$1048576,MATCH($A975,'Hoja de Trabajo para listado'!$CD$155:$CD$1048576,0),MATCH((CUADRO!I$5&amp;$E975),'Hoja de Trabajo para listado'!$CD$151:$DC$151,0)),0)</f>
        <v>0</v>
      </c>
      <c r="J975" s="245">
        <f ca="1">+IFERROR(INDEX('Hoja de Trabajo para listado'!$A$155:$Z$1048576,MATCH($A975,'Hoja de Trabajo para listado'!$A$155:$A$1048576,0),MATCH((CUADRO!J$5&amp;$E975),'Hoja de Trabajo para listado'!$A$151:$Z$151,0)),0)+IFERROR(INDEX('Hoja de Trabajo para listado'!$AB$155:$BA$1048576,MATCH($A975,'Hoja de Trabajo para listado'!$AB$155:$AB$1048576,0),MATCH((CUADRO!J$5&amp;$E975),'Hoja de Trabajo para listado'!$AB$151:$BA$151,0)),0)+IFERROR(INDEX('Hoja de Trabajo para listado'!$BC$155:$CB$1048576,MATCH($A975,'Hoja de Trabajo para listado'!$BC$155:$BC$1048576,0),MATCH((CUADRO!J$5&amp;$E975),'Hoja de Trabajo para listado'!$BC$151:$CB$151,0)),0)+IFERROR(INDEX('Hoja de Trabajo para listado'!$DE$153:$DG$274,MATCH($A975,'Hoja de Trabajo para listado'!$DE$153:$DE$1048576,0),MATCH((CUADRO!J$5&amp;$E975),'Hoja de Trabajo para listado'!$DE$151:$DG$151,0)),0)+IFERROR(INDEX('Hoja de Trabajo para listado'!$CD$155:$DC$1048576,MATCH($A975,'Hoja de Trabajo para listado'!$CD$155:$CD$1048576,0),MATCH((CUADRO!J$5&amp;$E975),'Hoja de Trabajo para listado'!$CD$151:$DC$151,0)),0)</f>
        <v>0</v>
      </c>
      <c r="K975" s="245">
        <f ca="1">+IFERROR(INDEX('Hoja de Trabajo para listado'!$A$155:$Z$1048576,MATCH($A975,'Hoja de Trabajo para listado'!$A$155:$A$1048576,0),MATCH((CUADRO!K$5&amp;$E975),'Hoja de Trabajo para listado'!$A$151:$Z$151,0)),0)+IFERROR(INDEX('Hoja de Trabajo para listado'!$AB$155:$BA$1048576,MATCH($A975,'Hoja de Trabajo para listado'!$AB$155:$AB$1048576,0),MATCH((CUADRO!K$5&amp;$E975),'Hoja de Trabajo para listado'!$AB$151:$BA$151,0)),0)+IFERROR(INDEX('Hoja de Trabajo para listado'!$BC$155:$CB$1048576,MATCH($A975,'Hoja de Trabajo para listado'!$BC$155:$BC$1048576,0),MATCH((CUADRO!K$5&amp;$E975),'Hoja de Trabajo para listado'!$BC$151:$CB$151,0)),0)+IFERROR(INDEX('Hoja de Trabajo para listado'!$DE$153:$DG$274,MATCH($A975,'Hoja de Trabajo para listado'!$DE$153:$DE$1048576,0),MATCH((CUADRO!K$5&amp;$E975),'Hoja de Trabajo para listado'!$DE$151:$DG$151,0)),0)+IFERROR(INDEX('Hoja de Trabajo para listado'!$CD$155:$DC$1048576,MATCH($A975,'Hoja de Trabajo para listado'!$CD$155:$CD$1048576,0),MATCH((CUADRO!K$5&amp;$E975),'Hoja de Trabajo para listado'!$CD$151:$DC$151,0)),0)</f>
        <v>0</v>
      </c>
      <c r="L975" s="245">
        <f ca="1">+IFERROR(INDEX('Hoja de Trabajo para listado'!$A$155:$Z$1048576,MATCH($A975,'Hoja de Trabajo para listado'!$A$155:$A$1048576,0),MATCH((CUADRO!L$5&amp;$E975),'Hoja de Trabajo para listado'!$A$151:$Z$151,0)),0)+IFERROR(INDEX('Hoja de Trabajo para listado'!$AB$155:$BA$1048576,MATCH($A975,'Hoja de Trabajo para listado'!$AB$155:$AB$1048576,0),MATCH((CUADRO!L$5&amp;$E975),'Hoja de Trabajo para listado'!$AB$151:$BA$151,0)),0)+IFERROR(INDEX('Hoja de Trabajo para listado'!$BC$155:$CB$1048576,MATCH($A975,'Hoja de Trabajo para listado'!$BC$155:$BC$1048576,0),MATCH((CUADRO!L$5&amp;$E975),'Hoja de Trabajo para listado'!$BC$151:$CB$151,0)),0)+IFERROR(INDEX('Hoja de Trabajo para listado'!$DE$153:$DG$274,MATCH($A975,'Hoja de Trabajo para listado'!$DE$153:$DE$1048576,0),MATCH((CUADRO!L$5&amp;$E975),'Hoja de Trabajo para listado'!$DE$151:$DG$151,0)),0)+IFERROR(INDEX('Hoja de Trabajo para listado'!$CD$155:$DC$1048576,MATCH($A975,'Hoja de Trabajo para listado'!$CD$155:$CD$1048576,0),MATCH((CUADRO!L$5&amp;$E975),'Hoja de Trabajo para listado'!$CD$151:$DC$151,0)),0)</f>
        <v>0</v>
      </c>
      <c r="M975" s="245">
        <f ca="1">+IFERROR(INDEX('Hoja de Trabajo para listado'!$A$155:$Z$1048576,MATCH($A975,'Hoja de Trabajo para listado'!$A$155:$A$1048576,0),MATCH((CUADRO!M$5&amp;$E975),'Hoja de Trabajo para listado'!$A$151:$Z$151,0)),0)+IFERROR(INDEX('Hoja de Trabajo para listado'!$AB$155:$BA$1048576,MATCH($A975,'Hoja de Trabajo para listado'!$AB$155:$AB$1048576,0),MATCH((CUADRO!M$5&amp;$E975),'Hoja de Trabajo para listado'!$AB$151:$BA$151,0)),0)+IFERROR(INDEX('Hoja de Trabajo para listado'!$BC$155:$CB$1048576,MATCH($A975,'Hoja de Trabajo para listado'!$BC$155:$BC$1048576,0),MATCH((CUADRO!M$5&amp;$E975),'Hoja de Trabajo para listado'!$BC$151:$CB$151,0)),0)+IFERROR(INDEX('Hoja de Trabajo para listado'!$DE$153:$DG$274,MATCH($A975,'Hoja de Trabajo para listado'!$DE$153:$DE$1048576,0),MATCH((CUADRO!M$5&amp;$E975),'Hoja de Trabajo para listado'!$DE$151:$DG$151,0)),0)+IFERROR(INDEX('Hoja de Trabajo para listado'!$CD$155:$DC$1048576,MATCH($A975,'Hoja de Trabajo para listado'!$CD$155:$CD$1048576,0),MATCH((CUADRO!M$5&amp;$E975),'Hoja de Trabajo para listado'!$CD$151:$DC$151,0)),0)</f>
        <v>0</v>
      </c>
      <c r="N975" s="245">
        <f ca="1">+IFERROR(INDEX('Hoja de Trabajo para listado'!$A$155:$Z$1048576,MATCH($A975,'Hoja de Trabajo para listado'!$A$155:$A$1048576,0),MATCH((CUADRO!N$5&amp;$E975),'Hoja de Trabajo para listado'!$A$151:$Z$151,0)),0)+IFERROR(INDEX('Hoja de Trabajo para listado'!$AB$155:$BA$1048576,MATCH($A975,'Hoja de Trabajo para listado'!$AB$155:$AB$1048576,0),MATCH((CUADRO!N$5&amp;$E975),'Hoja de Trabajo para listado'!$AB$151:$BA$151,0)),0)+IFERROR(INDEX('Hoja de Trabajo para listado'!$BC$155:$CB$1048576,MATCH($A975,'Hoja de Trabajo para listado'!$BC$155:$BC$1048576,0),MATCH((CUADRO!N$5&amp;$E975),'Hoja de Trabajo para listado'!$BC$151:$CB$151,0)),0)+IFERROR(INDEX('Hoja de Trabajo para listado'!$DE$153:$DG$274,MATCH($A975,'Hoja de Trabajo para listado'!$DE$153:$DE$1048576,0),MATCH((CUADRO!N$5&amp;$E975),'Hoja de Trabajo para listado'!$DE$151:$DG$151,0)),0)+IFERROR(INDEX('Hoja de Trabajo para listado'!$CD$155:$DC$1048576,MATCH($A975,'Hoja de Trabajo para listado'!$CD$155:$CD$1048576,0),MATCH((CUADRO!N$5&amp;$E975),'Hoja de Trabajo para listado'!$CD$151:$DC$151,0)),0)</f>
        <v>0</v>
      </c>
      <c r="O975" s="245">
        <f ca="1">+IFERROR(INDEX('Hoja de Trabajo para listado'!$A$155:$Z$1048576,MATCH($A975,'Hoja de Trabajo para listado'!$A$155:$A$1048576,0),MATCH((CUADRO!O$5&amp;$E975),'Hoja de Trabajo para listado'!$A$151:$Z$151,0)),0)+IFERROR(INDEX('Hoja de Trabajo para listado'!$AB$155:$BA$1048576,MATCH($A975,'Hoja de Trabajo para listado'!$AB$155:$AB$1048576,0),MATCH((CUADRO!O$5&amp;$E975),'Hoja de Trabajo para listado'!$AB$151:$BA$151,0)),0)+IFERROR(INDEX('Hoja de Trabajo para listado'!$BC$155:$CB$1048576,MATCH($A975,'Hoja de Trabajo para listado'!$BC$155:$BC$1048576,0),MATCH((CUADRO!O$5&amp;$E975),'Hoja de Trabajo para listado'!$BC$151:$CB$151,0)),0)+IFERROR(INDEX('Hoja de Trabajo para listado'!$DE$153:$DG$274,MATCH($A975,'Hoja de Trabajo para listado'!$DE$153:$DE$1048576,0),MATCH((CUADRO!O$5&amp;$E975),'Hoja de Trabajo para listado'!$DE$151:$DG$151,0)),0)+IFERROR(INDEX('Hoja de Trabajo para listado'!$CD$155:$DC$1048576,MATCH($A975,'Hoja de Trabajo para listado'!$CD$155:$CD$1048576,0),MATCH((CUADRO!O$5&amp;$E975),'Hoja de Trabajo para listado'!$CD$151:$DC$151,0)),0)</f>
        <v>0</v>
      </c>
      <c r="P975" s="245">
        <f ca="1">+IFERROR(INDEX('Hoja de Trabajo para listado'!$A$155:$Z$1048576,MATCH($A975,'Hoja de Trabajo para listado'!$A$155:$A$1048576,0),MATCH((CUADRO!P$5&amp;$E975),'Hoja de Trabajo para listado'!$A$151:$Z$151,0)),0)+IFERROR(INDEX('Hoja de Trabajo para listado'!$AB$155:$BA$1048576,MATCH($A975,'Hoja de Trabajo para listado'!$AB$155:$AB$1048576,0),MATCH((CUADRO!P$5&amp;$E975),'Hoja de Trabajo para listado'!$AB$151:$BA$151,0)),0)+IFERROR(INDEX('Hoja de Trabajo para listado'!$BC$155:$CB$1048576,MATCH($A975,'Hoja de Trabajo para listado'!$BC$155:$BC$1048576,0),MATCH((CUADRO!P$5&amp;$E975),'Hoja de Trabajo para listado'!$BC$151:$CB$151,0)),0)+IFERROR(INDEX('Hoja de Trabajo para listado'!$DE$153:$DG$274,MATCH($A975,'Hoja de Trabajo para listado'!$DE$153:$DE$1048576,0),MATCH((CUADRO!P$5&amp;$E975),'Hoja de Trabajo para listado'!$DE$151:$DG$151,0)),0)+IFERROR(INDEX('Hoja de Trabajo para listado'!$CD$155:$DC$1048576,MATCH($A975,'Hoja de Trabajo para listado'!$CD$155:$CD$1048576,0),MATCH((CUADRO!P$5&amp;$E975),'Hoja de Trabajo para listado'!$CD$151:$DC$151,0)),0)</f>
        <v>0</v>
      </c>
      <c r="Q975" s="245">
        <f ca="1">+IFERROR(INDEX('Hoja de Trabajo para listado'!$A$155:$Z$1048576,MATCH($A975,'Hoja de Trabajo para listado'!$A$155:$A$1048576,0),MATCH((CUADRO!Q$5&amp;$E975),'Hoja de Trabajo para listado'!$A$151:$Z$151,0)),0)+IFERROR(INDEX('Hoja de Trabajo para listado'!$AB$155:$BA$1048576,MATCH($A975,'Hoja de Trabajo para listado'!$AB$155:$AB$1048576,0),MATCH((CUADRO!Q$5&amp;$E975),'Hoja de Trabajo para listado'!$AB$151:$BA$151,0)),0)+IFERROR(INDEX('Hoja de Trabajo para listado'!$BC$155:$CB$1048576,MATCH($A975,'Hoja de Trabajo para listado'!$BC$155:$BC$1048576,0),MATCH((CUADRO!Q$5&amp;$E975),'Hoja de Trabajo para listado'!$BC$151:$CB$151,0)),0)+IFERROR(INDEX('Hoja de Trabajo para listado'!$DE$153:$DG$274,MATCH($A975,'Hoja de Trabajo para listado'!$DE$153:$DE$1048576,0),MATCH((CUADRO!Q$5&amp;$E975),'Hoja de Trabajo para listado'!$DE$151:$DG$151,0)),0)+IFERROR(INDEX('Hoja de Trabajo para listado'!$CD$155:$DC$1048576,MATCH($A975,'Hoja de Trabajo para listado'!$CD$155:$CD$1048576,0),MATCH((CUADRO!Q$5&amp;$E975),'Hoja de Trabajo para listado'!$CD$151:$DC$151,0)),0)</f>
        <v>0</v>
      </c>
      <c r="R975" s="245">
        <f t="shared" ca="1" si="33"/>
        <v>0</v>
      </c>
      <c r="S975" s="259">
        <f ca="1">+R974+R975</f>
        <v>0</v>
      </c>
      <c r="T975" s="245">
        <f ca="1">+S975</f>
        <v>0</v>
      </c>
      <c r="U975" s="242">
        <f t="shared" si="34"/>
        <v>2</v>
      </c>
      <c r="V975" s="333" t="str">
        <f>+VLOOKUP(A975,bd_lista!$A$3:$E$590,5,FALSE)</f>
        <v>Gobiernos Autonomos Municipales</v>
      </c>
      <c r="W975" s="384"/>
      <c r="X975" s="242">
        <f>+VLOOKUP(A975,[3]Sheet1!$A$13:$D$744,4,FALSE)</f>
        <v>0</v>
      </c>
      <c r="Y975" s="242" t="e">
        <f>+VLOOKUP(X975,bd_lista!$A$3:$C$590,3,FALSE)</f>
        <v>#N/A</v>
      </c>
      <c r="Z975" s="292"/>
      <c r="AA975" s="293"/>
    </row>
    <row r="976" spans="1:27" customFormat="1" ht="15" hidden="1" customHeight="1">
      <c r="A976" s="32">
        <v>1722</v>
      </c>
      <c r="B976" s="388">
        <f>+A976</f>
        <v>1722</v>
      </c>
      <c r="C976" s="247" t="str">
        <f>+VLOOKUP(A976,bd_lista!$A$3:$C$590,3,FALSE)</f>
        <v>Gobierno Autónomo Municipal de Gutiérrez</v>
      </c>
      <c r="D976" s="385" t="str">
        <f>+C976</f>
        <v>Gobierno Autónomo Municipal de Gutiérrez</v>
      </c>
      <c r="E976" s="242" t="s">
        <v>1304</v>
      </c>
      <c r="F976" s="243">
        <f ca="1">+IFERROR(INDEX('Hoja de Trabajo para listado'!$A$155:$Z$1048576,MATCH($A976,'Hoja de Trabajo para listado'!$A$155:$A$1048576,0),MATCH((CUADRO!F$5&amp;$E976),'Hoja de Trabajo para listado'!$A$151:$Z$151,0)),0)+IFERROR(INDEX('Hoja de Trabajo para listado'!$AB$155:$BA$1048576,MATCH($A976,'Hoja de Trabajo para listado'!$AB$155:$AB$1048576,0),MATCH((CUADRO!F$5&amp;$E976),'Hoja de Trabajo para listado'!$AB$151:$BA$151,0)),0)+IFERROR(INDEX('Hoja de Trabajo para listado'!$BC$155:$CB$1048576,MATCH($A976,'Hoja de Trabajo para listado'!$BC$155:$BC$1048576,0),MATCH((CUADRO!F$5&amp;$E976),'Hoja de Trabajo para listado'!$BC$151:$CB$151,0)),0)+IFERROR(INDEX('Hoja de Trabajo para listado'!$DE$153:$DG$274,MATCH($A976,'Hoja de Trabajo para listado'!$DE$153:$DE$1048576,0),MATCH((CUADRO!F$5&amp;$E976),'Hoja de Trabajo para listado'!$DE$151:$DG$151,0)),0)+IFERROR(INDEX('Hoja de Trabajo para listado'!$CD$155:$DC$1048576,MATCH($A976,'Hoja de Trabajo para listado'!$CD$155:$CD$1048576,0),MATCH((CUADRO!F$5&amp;$E976),'Hoja de Trabajo para listado'!$CD$151:$DC$151,0)),0)</f>
        <v>0</v>
      </c>
      <c r="G976" s="243">
        <f ca="1">+IFERROR(INDEX('Hoja de Trabajo para listado'!$A$155:$Z$1048576,MATCH($A976,'Hoja de Trabajo para listado'!$A$155:$A$1048576,0),MATCH((CUADRO!G$5&amp;$E976),'Hoja de Trabajo para listado'!$A$151:$Z$151,0)),0)+IFERROR(INDEX('Hoja de Trabajo para listado'!$AB$155:$BA$1048576,MATCH($A976,'Hoja de Trabajo para listado'!$AB$155:$AB$1048576,0),MATCH((CUADRO!G$5&amp;$E976),'Hoja de Trabajo para listado'!$AB$151:$BA$151,0)),0)+IFERROR(INDEX('Hoja de Trabajo para listado'!$BC$155:$CB$1048576,MATCH($A976,'Hoja de Trabajo para listado'!$BC$155:$BC$1048576,0),MATCH((CUADRO!G$5&amp;$E976),'Hoja de Trabajo para listado'!$BC$151:$CB$151,0)),0)+IFERROR(INDEX('Hoja de Trabajo para listado'!$DE$153:$DG$274,MATCH($A976,'Hoja de Trabajo para listado'!$DE$153:$DE$1048576,0),MATCH((CUADRO!G$5&amp;$E976),'Hoja de Trabajo para listado'!$DE$151:$DG$151,0)),0)+IFERROR(INDEX('Hoja de Trabajo para listado'!$CD$155:$DC$1048576,MATCH($A976,'Hoja de Trabajo para listado'!$CD$155:$CD$1048576,0),MATCH((CUADRO!G$5&amp;$E976),'Hoja de Trabajo para listado'!$CD$151:$DC$151,0)),0)</f>
        <v>0</v>
      </c>
      <c r="H976" s="243">
        <f ca="1">+IFERROR(INDEX('Hoja de Trabajo para listado'!$A$155:$Z$1048576,MATCH($A976,'Hoja de Trabajo para listado'!$A$155:$A$1048576,0),MATCH((CUADRO!H$5&amp;$E976),'Hoja de Trabajo para listado'!$A$151:$Z$151,0)),0)+IFERROR(INDEX('Hoja de Trabajo para listado'!$AB$155:$BA$1048576,MATCH($A976,'Hoja de Trabajo para listado'!$AB$155:$AB$1048576,0),MATCH((CUADRO!H$5&amp;$E976),'Hoja de Trabajo para listado'!$AB$151:$BA$151,0)),0)+IFERROR(INDEX('Hoja de Trabajo para listado'!$BC$155:$CB$1048576,MATCH($A976,'Hoja de Trabajo para listado'!$BC$155:$BC$1048576,0),MATCH((CUADRO!H$5&amp;$E976),'Hoja de Trabajo para listado'!$BC$151:$CB$151,0)),0)+IFERROR(INDEX('Hoja de Trabajo para listado'!$DE$153:$DG$274,MATCH($A976,'Hoja de Trabajo para listado'!$DE$153:$DE$1048576,0),MATCH((CUADRO!H$5&amp;$E976),'Hoja de Trabajo para listado'!$DE$151:$DG$151,0)),0)+IFERROR(INDEX('Hoja de Trabajo para listado'!$CD$155:$DC$1048576,MATCH($A976,'Hoja de Trabajo para listado'!$CD$155:$CD$1048576,0),MATCH((CUADRO!H$5&amp;$E976),'Hoja de Trabajo para listado'!$CD$151:$DC$151,0)),0)</f>
        <v>0</v>
      </c>
      <c r="I976" s="243">
        <f ca="1">+IFERROR(INDEX('Hoja de Trabajo para listado'!$A$155:$Z$1048576,MATCH($A976,'Hoja de Trabajo para listado'!$A$155:$A$1048576,0),MATCH((CUADRO!I$5&amp;$E976),'Hoja de Trabajo para listado'!$A$151:$Z$151,0)),0)+IFERROR(INDEX('Hoja de Trabajo para listado'!$AB$155:$BA$1048576,MATCH($A976,'Hoja de Trabajo para listado'!$AB$155:$AB$1048576,0),MATCH((CUADRO!I$5&amp;$E976),'Hoja de Trabajo para listado'!$AB$151:$BA$151,0)),0)+IFERROR(INDEX('Hoja de Trabajo para listado'!$BC$155:$CB$1048576,MATCH($A976,'Hoja de Trabajo para listado'!$BC$155:$BC$1048576,0),MATCH((CUADRO!I$5&amp;$E976),'Hoja de Trabajo para listado'!$BC$151:$CB$151,0)),0)+IFERROR(INDEX('Hoja de Trabajo para listado'!$DE$153:$DG$274,MATCH($A976,'Hoja de Trabajo para listado'!$DE$153:$DE$1048576,0),MATCH((CUADRO!I$5&amp;$E976),'Hoja de Trabajo para listado'!$DE$151:$DG$151,0)),0)+IFERROR(INDEX('Hoja de Trabajo para listado'!$CD$155:$DC$1048576,MATCH($A976,'Hoja de Trabajo para listado'!$CD$155:$CD$1048576,0),MATCH((CUADRO!I$5&amp;$E976),'Hoja de Trabajo para listado'!$CD$151:$DC$151,0)),0)</f>
        <v>0</v>
      </c>
      <c r="J976" s="243">
        <f ca="1">+IFERROR(INDEX('Hoja de Trabajo para listado'!$A$155:$Z$1048576,MATCH($A976,'Hoja de Trabajo para listado'!$A$155:$A$1048576,0),MATCH((CUADRO!J$5&amp;$E976),'Hoja de Trabajo para listado'!$A$151:$Z$151,0)),0)+IFERROR(INDEX('Hoja de Trabajo para listado'!$AB$155:$BA$1048576,MATCH($A976,'Hoja de Trabajo para listado'!$AB$155:$AB$1048576,0),MATCH((CUADRO!J$5&amp;$E976),'Hoja de Trabajo para listado'!$AB$151:$BA$151,0)),0)+IFERROR(INDEX('Hoja de Trabajo para listado'!$BC$155:$CB$1048576,MATCH($A976,'Hoja de Trabajo para listado'!$BC$155:$BC$1048576,0),MATCH((CUADRO!J$5&amp;$E976),'Hoja de Trabajo para listado'!$BC$151:$CB$151,0)),0)+IFERROR(INDEX('Hoja de Trabajo para listado'!$DE$153:$DG$274,MATCH($A976,'Hoja de Trabajo para listado'!$DE$153:$DE$1048576,0),MATCH((CUADRO!J$5&amp;$E976),'Hoja de Trabajo para listado'!$DE$151:$DG$151,0)),0)+IFERROR(INDEX('Hoja de Trabajo para listado'!$CD$155:$DC$1048576,MATCH($A976,'Hoja de Trabajo para listado'!$CD$155:$CD$1048576,0),MATCH((CUADRO!J$5&amp;$E976),'Hoja de Trabajo para listado'!$CD$151:$DC$151,0)),0)</f>
        <v>0</v>
      </c>
      <c r="K976" s="243">
        <f ca="1">+IFERROR(INDEX('Hoja de Trabajo para listado'!$A$155:$Z$1048576,MATCH($A976,'Hoja de Trabajo para listado'!$A$155:$A$1048576,0),MATCH((CUADRO!K$5&amp;$E976),'Hoja de Trabajo para listado'!$A$151:$Z$151,0)),0)+IFERROR(INDEX('Hoja de Trabajo para listado'!$AB$155:$BA$1048576,MATCH($A976,'Hoja de Trabajo para listado'!$AB$155:$AB$1048576,0),MATCH((CUADRO!K$5&amp;$E976),'Hoja de Trabajo para listado'!$AB$151:$BA$151,0)),0)+IFERROR(INDEX('Hoja de Trabajo para listado'!$BC$155:$CB$1048576,MATCH($A976,'Hoja de Trabajo para listado'!$BC$155:$BC$1048576,0),MATCH((CUADRO!K$5&amp;$E976),'Hoja de Trabajo para listado'!$BC$151:$CB$151,0)),0)+IFERROR(INDEX('Hoja de Trabajo para listado'!$DE$153:$DG$274,MATCH($A976,'Hoja de Trabajo para listado'!$DE$153:$DE$1048576,0),MATCH((CUADRO!K$5&amp;$E976),'Hoja de Trabajo para listado'!$DE$151:$DG$151,0)),0)+IFERROR(INDEX('Hoja de Trabajo para listado'!$CD$155:$DC$1048576,MATCH($A976,'Hoja de Trabajo para listado'!$CD$155:$CD$1048576,0),MATCH((CUADRO!K$5&amp;$E976),'Hoja de Trabajo para listado'!$CD$151:$DC$151,0)),0)</f>
        <v>0</v>
      </c>
      <c r="L976" s="243">
        <f ca="1">+IFERROR(INDEX('Hoja de Trabajo para listado'!$A$155:$Z$1048576,MATCH($A976,'Hoja de Trabajo para listado'!$A$155:$A$1048576,0),MATCH((CUADRO!L$5&amp;$E976),'Hoja de Trabajo para listado'!$A$151:$Z$151,0)),0)+IFERROR(INDEX('Hoja de Trabajo para listado'!$AB$155:$BA$1048576,MATCH($A976,'Hoja de Trabajo para listado'!$AB$155:$AB$1048576,0),MATCH((CUADRO!L$5&amp;$E976),'Hoja de Trabajo para listado'!$AB$151:$BA$151,0)),0)+IFERROR(INDEX('Hoja de Trabajo para listado'!$BC$155:$CB$1048576,MATCH($A976,'Hoja de Trabajo para listado'!$BC$155:$BC$1048576,0),MATCH((CUADRO!L$5&amp;$E976),'Hoja de Trabajo para listado'!$BC$151:$CB$151,0)),0)+IFERROR(INDEX('Hoja de Trabajo para listado'!$DE$153:$DG$274,MATCH($A976,'Hoja de Trabajo para listado'!$DE$153:$DE$1048576,0),MATCH((CUADRO!L$5&amp;$E976),'Hoja de Trabajo para listado'!$DE$151:$DG$151,0)),0)+IFERROR(INDEX('Hoja de Trabajo para listado'!$CD$155:$DC$1048576,MATCH($A976,'Hoja de Trabajo para listado'!$CD$155:$CD$1048576,0),MATCH((CUADRO!L$5&amp;$E976),'Hoja de Trabajo para listado'!$CD$151:$DC$151,0)),0)</f>
        <v>0</v>
      </c>
      <c r="M976" s="243">
        <f ca="1">+IFERROR(INDEX('Hoja de Trabajo para listado'!$A$155:$Z$1048576,MATCH($A976,'Hoja de Trabajo para listado'!$A$155:$A$1048576,0),MATCH((CUADRO!M$5&amp;$E976),'Hoja de Trabajo para listado'!$A$151:$Z$151,0)),0)+IFERROR(INDEX('Hoja de Trabajo para listado'!$AB$155:$BA$1048576,MATCH($A976,'Hoja de Trabajo para listado'!$AB$155:$AB$1048576,0),MATCH((CUADRO!M$5&amp;$E976),'Hoja de Trabajo para listado'!$AB$151:$BA$151,0)),0)+IFERROR(INDEX('Hoja de Trabajo para listado'!$BC$155:$CB$1048576,MATCH($A976,'Hoja de Trabajo para listado'!$BC$155:$BC$1048576,0),MATCH((CUADRO!M$5&amp;$E976),'Hoja de Trabajo para listado'!$BC$151:$CB$151,0)),0)+IFERROR(INDEX('Hoja de Trabajo para listado'!$DE$153:$DG$274,MATCH($A976,'Hoja de Trabajo para listado'!$DE$153:$DE$1048576,0),MATCH((CUADRO!M$5&amp;$E976),'Hoja de Trabajo para listado'!$DE$151:$DG$151,0)),0)+IFERROR(INDEX('Hoja de Trabajo para listado'!$CD$155:$DC$1048576,MATCH($A976,'Hoja de Trabajo para listado'!$CD$155:$CD$1048576,0),MATCH((CUADRO!M$5&amp;$E976),'Hoja de Trabajo para listado'!$CD$151:$DC$151,0)),0)</f>
        <v>0</v>
      </c>
      <c r="N976" s="243">
        <f ca="1">+IFERROR(INDEX('Hoja de Trabajo para listado'!$A$155:$Z$1048576,MATCH($A976,'Hoja de Trabajo para listado'!$A$155:$A$1048576,0),MATCH((CUADRO!N$5&amp;$E976),'Hoja de Trabajo para listado'!$A$151:$Z$151,0)),0)+IFERROR(INDEX('Hoja de Trabajo para listado'!$AB$155:$BA$1048576,MATCH($A976,'Hoja de Trabajo para listado'!$AB$155:$AB$1048576,0),MATCH((CUADRO!N$5&amp;$E976),'Hoja de Trabajo para listado'!$AB$151:$BA$151,0)),0)+IFERROR(INDEX('Hoja de Trabajo para listado'!$BC$155:$CB$1048576,MATCH($A976,'Hoja de Trabajo para listado'!$BC$155:$BC$1048576,0),MATCH((CUADRO!N$5&amp;$E976),'Hoja de Trabajo para listado'!$BC$151:$CB$151,0)),0)+IFERROR(INDEX('Hoja de Trabajo para listado'!$DE$153:$DG$274,MATCH($A976,'Hoja de Trabajo para listado'!$DE$153:$DE$1048576,0),MATCH((CUADRO!N$5&amp;$E976),'Hoja de Trabajo para listado'!$DE$151:$DG$151,0)),0)+IFERROR(INDEX('Hoja de Trabajo para listado'!$CD$155:$DC$1048576,MATCH($A976,'Hoja de Trabajo para listado'!$CD$155:$CD$1048576,0),MATCH((CUADRO!N$5&amp;$E976),'Hoja de Trabajo para listado'!$CD$151:$DC$151,0)),0)</f>
        <v>0</v>
      </c>
      <c r="O976" s="243">
        <f ca="1">+IFERROR(INDEX('Hoja de Trabajo para listado'!$A$155:$Z$1048576,MATCH($A976,'Hoja de Trabajo para listado'!$A$155:$A$1048576,0),MATCH((CUADRO!O$5&amp;$E976),'Hoja de Trabajo para listado'!$A$151:$Z$151,0)),0)+IFERROR(INDEX('Hoja de Trabajo para listado'!$AB$155:$BA$1048576,MATCH($A976,'Hoja de Trabajo para listado'!$AB$155:$AB$1048576,0),MATCH((CUADRO!O$5&amp;$E976),'Hoja de Trabajo para listado'!$AB$151:$BA$151,0)),0)+IFERROR(INDEX('Hoja de Trabajo para listado'!$BC$155:$CB$1048576,MATCH($A976,'Hoja de Trabajo para listado'!$BC$155:$BC$1048576,0),MATCH((CUADRO!O$5&amp;$E976),'Hoja de Trabajo para listado'!$BC$151:$CB$151,0)),0)+IFERROR(INDEX('Hoja de Trabajo para listado'!$DE$153:$DG$274,MATCH($A976,'Hoja de Trabajo para listado'!$DE$153:$DE$1048576,0),MATCH((CUADRO!O$5&amp;$E976),'Hoja de Trabajo para listado'!$DE$151:$DG$151,0)),0)+IFERROR(INDEX('Hoja de Trabajo para listado'!$CD$155:$DC$1048576,MATCH($A976,'Hoja de Trabajo para listado'!$CD$155:$CD$1048576,0),MATCH((CUADRO!O$5&amp;$E976),'Hoja de Trabajo para listado'!$CD$151:$DC$151,0)),0)</f>
        <v>0</v>
      </c>
      <c r="P976" s="243">
        <f ca="1">+IFERROR(INDEX('Hoja de Trabajo para listado'!$A$155:$Z$1048576,MATCH($A976,'Hoja de Trabajo para listado'!$A$155:$A$1048576,0),MATCH((CUADRO!P$5&amp;$E976),'Hoja de Trabajo para listado'!$A$151:$Z$151,0)),0)+IFERROR(INDEX('Hoja de Trabajo para listado'!$AB$155:$BA$1048576,MATCH($A976,'Hoja de Trabajo para listado'!$AB$155:$AB$1048576,0),MATCH((CUADRO!P$5&amp;$E976),'Hoja de Trabajo para listado'!$AB$151:$BA$151,0)),0)+IFERROR(INDEX('Hoja de Trabajo para listado'!$BC$155:$CB$1048576,MATCH($A976,'Hoja de Trabajo para listado'!$BC$155:$BC$1048576,0),MATCH((CUADRO!P$5&amp;$E976),'Hoja de Trabajo para listado'!$BC$151:$CB$151,0)),0)+IFERROR(INDEX('Hoja de Trabajo para listado'!$DE$153:$DG$274,MATCH($A976,'Hoja de Trabajo para listado'!$DE$153:$DE$1048576,0),MATCH((CUADRO!P$5&amp;$E976),'Hoja de Trabajo para listado'!$DE$151:$DG$151,0)),0)+IFERROR(INDEX('Hoja de Trabajo para listado'!$CD$155:$DC$1048576,MATCH($A976,'Hoja de Trabajo para listado'!$CD$155:$CD$1048576,0),MATCH((CUADRO!P$5&amp;$E976),'Hoja de Trabajo para listado'!$CD$151:$DC$151,0)),0)</f>
        <v>0</v>
      </c>
      <c r="Q976" s="243">
        <f ca="1">+IFERROR(INDEX('Hoja de Trabajo para listado'!$A$155:$Z$1048576,MATCH($A976,'Hoja de Trabajo para listado'!$A$155:$A$1048576,0),MATCH((CUADRO!Q$5&amp;$E976),'Hoja de Trabajo para listado'!$A$151:$Z$151,0)),0)+IFERROR(INDEX('Hoja de Trabajo para listado'!$AB$155:$BA$1048576,MATCH($A976,'Hoja de Trabajo para listado'!$AB$155:$AB$1048576,0),MATCH((CUADRO!Q$5&amp;$E976),'Hoja de Trabajo para listado'!$AB$151:$BA$151,0)),0)+IFERROR(INDEX('Hoja de Trabajo para listado'!$BC$155:$CB$1048576,MATCH($A976,'Hoja de Trabajo para listado'!$BC$155:$BC$1048576,0),MATCH((CUADRO!Q$5&amp;$E976),'Hoja de Trabajo para listado'!$BC$151:$CB$151,0)),0)+IFERROR(INDEX('Hoja de Trabajo para listado'!$DE$153:$DG$274,MATCH($A976,'Hoja de Trabajo para listado'!$DE$153:$DE$1048576,0),MATCH((CUADRO!Q$5&amp;$E976),'Hoja de Trabajo para listado'!$DE$151:$DG$151,0)),0)+IFERROR(INDEX('Hoja de Trabajo para listado'!$CD$155:$DC$1048576,MATCH($A976,'Hoja de Trabajo para listado'!$CD$155:$CD$1048576,0),MATCH((CUADRO!Q$5&amp;$E976),'Hoja de Trabajo para listado'!$CD$151:$DC$151,0)),0)</f>
        <v>0</v>
      </c>
      <c r="R976" s="243">
        <f t="shared" ca="1" si="33"/>
        <v>0</v>
      </c>
      <c r="S976" s="249"/>
      <c r="T976" s="243">
        <f ca="1">+T977</f>
        <v>0</v>
      </c>
      <c r="U976" s="275">
        <f t="shared" si="34"/>
        <v>1</v>
      </c>
      <c r="V976" s="333" t="str">
        <f>+VLOOKUP(A976,bd_lista!$A$3:$E$590,5,FALSE)</f>
        <v>Gobiernos Autonomos Municipales</v>
      </c>
      <c r="W976" s="383" t="str">
        <f>+V976</f>
        <v>Gobiernos Autonomos Municipales</v>
      </c>
      <c r="X976" s="242">
        <f>+VLOOKUP(A976,[3]Sheet1!$A$13:$D$744,4,FALSE)</f>
        <v>0</v>
      </c>
      <c r="Y976" s="242" t="e">
        <f>+VLOOKUP(X976,bd_lista!$A$3:$C$590,3,FALSE)</f>
        <v>#N/A</v>
      </c>
      <c r="Z976" s="294">
        <f>+X976</f>
        <v>0</v>
      </c>
      <c r="AA976" s="295" t="e">
        <f>+Y976</f>
        <v>#N/A</v>
      </c>
    </row>
    <row r="977" spans="1:27" customFormat="1" ht="15" hidden="1" customHeight="1">
      <c r="A977" s="32">
        <v>1722</v>
      </c>
      <c r="B977" s="389"/>
      <c r="C977" s="247" t="str">
        <f>+VLOOKUP(A977,bd_lista!$A$3:$C$590,3,FALSE)</f>
        <v>Gobierno Autónomo Municipal de Gutiérrez</v>
      </c>
      <c r="D977" s="386"/>
      <c r="E977" s="244" t="s">
        <v>1305</v>
      </c>
      <c r="F977" s="245">
        <f ca="1">+IFERROR(INDEX('Hoja de Trabajo para listado'!$A$155:$Z$1048576,MATCH($A977,'Hoja de Trabajo para listado'!$A$155:$A$1048576,0),MATCH((CUADRO!F$5&amp;$E977),'Hoja de Trabajo para listado'!$A$151:$Z$151,0)),0)+IFERROR(INDEX('Hoja de Trabajo para listado'!$AB$155:$BA$1048576,MATCH($A977,'Hoja de Trabajo para listado'!$AB$155:$AB$1048576,0),MATCH((CUADRO!F$5&amp;$E977),'Hoja de Trabajo para listado'!$AB$151:$BA$151,0)),0)+IFERROR(INDEX('Hoja de Trabajo para listado'!$BC$155:$CB$1048576,MATCH($A977,'Hoja de Trabajo para listado'!$BC$155:$BC$1048576,0),MATCH((CUADRO!F$5&amp;$E977),'Hoja de Trabajo para listado'!$BC$151:$CB$151,0)),0)+IFERROR(INDEX('Hoja de Trabajo para listado'!$DE$153:$DG$274,MATCH($A977,'Hoja de Trabajo para listado'!$DE$153:$DE$1048576,0),MATCH((CUADRO!F$5&amp;$E977),'Hoja de Trabajo para listado'!$DE$151:$DG$151,0)),0)+IFERROR(INDEX('Hoja de Trabajo para listado'!$CD$155:$DC$1048576,MATCH($A977,'Hoja de Trabajo para listado'!$CD$155:$CD$1048576,0),MATCH((CUADRO!F$5&amp;$E977),'Hoja de Trabajo para listado'!$CD$151:$DC$151,0)),0)</f>
        <v>0</v>
      </c>
      <c r="G977" s="245">
        <f ca="1">+IFERROR(INDEX('Hoja de Trabajo para listado'!$A$155:$Z$1048576,MATCH($A977,'Hoja de Trabajo para listado'!$A$155:$A$1048576,0),MATCH((CUADRO!G$5&amp;$E977),'Hoja de Trabajo para listado'!$A$151:$Z$151,0)),0)+IFERROR(INDEX('Hoja de Trabajo para listado'!$AB$155:$BA$1048576,MATCH($A977,'Hoja de Trabajo para listado'!$AB$155:$AB$1048576,0),MATCH((CUADRO!G$5&amp;$E977),'Hoja de Trabajo para listado'!$AB$151:$BA$151,0)),0)+IFERROR(INDEX('Hoja de Trabajo para listado'!$BC$155:$CB$1048576,MATCH($A977,'Hoja de Trabajo para listado'!$BC$155:$BC$1048576,0),MATCH((CUADRO!G$5&amp;$E977),'Hoja de Trabajo para listado'!$BC$151:$CB$151,0)),0)+IFERROR(INDEX('Hoja de Trabajo para listado'!$DE$153:$DG$274,MATCH($A977,'Hoja de Trabajo para listado'!$DE$153:$DE$1048576,0),MATCH((CUADRO!G$5&amp;$E977),'Hoja de Trabajo para listado'!$DE$151:$DG$151,0)),0)+IFERROR(INDEX('Hoja de Trabajo para listado'!$CD$155:$DC$1048576,MATCH($A977,'Hoja de Trabajo para listado'!$CD$155:$CD$1048576,0),MATCH((CUADRO!G$5&amp;$E977),'Hoja de Trabajo para listado'!$CD$151:$DC$151,0)),0)</f>
        <v>0</v>
      </c>
      <c r="H977" s="245">
        <f ca="1">+IFERROR(INDEX('Hoja de Trabajo para listado'!$A$155:$Z$1048576,MATCH($A977,'Hoja de Trabajo para listado'!$A$155:$A$1048576,0),MATCH((CUADRO!H$5&amp;$E977),'Hoja de Trabajo para listado'!$A$151:$Z$151,0)),0)+IFERROR(INDEX('Hoja de Trabajo para listado'!$AB$155:$BA$1048576,MATCH($A977,'Hoja de Trabajo para listado'!$AB$155:$AB$1048576,0),MATCH((CUADRO!H$5&amp;$E977),'Hoja de Trabajo para listado'!$AB$151:$BA$151,0)),0)+IFERROR(INDEX('Hoja de Trabajo para listado'!$BC$155:$CB$1048576,MATCH($A977,'Hoja de Trabajo para listado'!$BC$155:$BC$1048576,0),MATCH((CUADRO!H$5&amp;$E977),'Hoja de Trabajo para listado'!$BC$151:$CB$151,0)),0)+IFERROR(INDEX('Hoja de Trabajo para listado'!$DE$153:$DG$274,MATCH($A977,'Hoja de Trabajo para listado'!$DE$153:$DE$1048576,0),MATCH((CUADRO!H$5&amp;$E977),'Hoja de Trabajo para listado'!$DE$151:$DG$151,0)),0)+IFERROR(INDEX('Hoja de Trabajo para listado'!$CD$155:$DC$1048576,MATCH($A977,'Hoja de Trabajo para listado'!$CD$155:$CD$1048576,0),MATCH((CUADRO!H$5&amp;$E977),'Hoja de Trabajo para listado'!$CD$151:$DC$151,0)),0)</f>
        <v>0</v>
      </c>
      <c r="I977" s="245">
        <f ca="1">+IFERROR(INDEX('Hoja de Trabajo para listado'!$A$155:$Z$1048576,MATCH($A977,'Hoja de Trabajo para listado'!$A$155:$A$1048576,0),MATCH((CUADRO!I$5&amp;$E977),'Hoja de Trabajo para listado'!$A$151:$Z$151,0)),0)+IFERROR(INDEX('Hoja de Trabajo para listado'!$AB$155:$BA$1048576,MATCH($A977,'Hoja de Trabajo para listado'!$AB$155:$AB$1048576,0),MATCH((CUADRO!I$5&amp;$E977),'Hoja de Trabajo para listado'!$AB$151:$BA$151,0)),0)+IFERROR(INDEX('Hoja de Trabajo para listado'!$BC$155:$CB$1048576,MATCH($A977,'Hoja de Trabajo para listado'!$BC$155:$BC$1048576,0),MATCH((CUADRO!I$5&amp;$E977),'Hoja de Trabajo para listado'!$BC$151:$CB$151,0)),0)+IFERROR(INDEX('Hoja de Trabajo para listado'!$DE$153:$DG$274,MATCH($A977,'Hoja de Trabajo para listado'!$DE$153:$DE$1048576,0),MATCH((CUADRO!I$5&amp;$E977),'Hoja de Trabajo para listado'!$DE$151:$DG$151,0)),0)+IFERROR(INDEX('Hoja de Trabajo para listado'!$CD$155:$DC$1048576,MATCH($A977,'Hoja de Trabajo para listado'!$CD$155:$CD$1048576,0),MATCH((CUADRO!I$5&amp;$E977),'Hoja de Trabajo para listado'!$CD$151:$DC$151,0)),0)</f>
        <v>0</v>
      </c>
      <c r="J977" s="245">
        <f ca="1">+IFERROR(INDEX('Hoja de Trabajo para listado'!$A$155:$Z$1048576,MATCH($A977,'Hoja de Trabajo para listado'!$A$155:$A$1048576,0),MATCH((CUADRO!J$5&amp;$E977),'Hoja de Trabajo para listado'!$A$151:$Z$151,0)),0)+IFERROR(INDEX('Hoja de Trabajo para listado'!$AB$155:$BA$1048576,MATCH($A977,'Hoja de Trabajo para listado'!$AB$155:$AB$1048576,0),MATCH((CUADRO!J$5&amp;$E977),'Hoja de Trabajo para listado'!$AB$151:$BA$151,0)),0)+IFERROR(INDEX('Hoja de Trabajo para listado'!$BC$155:$CB$1048576,MATCH($A977,'Hoja de Trabajo para listado'!$BC$155:$BC$1048576,0),MATCH((CUADRO!J$5&amp;$E977),'Hoja de Trabajo para listado'!$BC$151:$CB$151,0)),0)+IFERROR(INDEX('Hoja de Trabajo para listado'!$DE$153:$DG$274,MATCH($A977,'Hoja de Trabajo para listado'!$DE$153:$DE$1048576,0),MATCH((CUADRO!J$5&amp;$E977),'Hoja de Trabajo para listado'!$DE$151:$DG$151,0)),0)+IFERROR(INDEX('Hoja de Trabajo para listado'!$CD$155:$DC$1048576,MATCH($A977,'Hoja de Trabajo para listado'!$CD$155:$CD$1048576,0),MATCH((CUADRO!J$5&amp;$E977),'Hoja de Trabajo para listado'!$CD$151:$DC$151,0)),0)</f>
        <v>0</v>
      </c>
      <c r="K977" s="245">
        <f ca="1">+IFERROR(INDEX('Hoja de Trabajo para listado'!$A$155:$Z$1048576,MATCH($A977,'Hoja de Trabajo para listado'!$A$155:$A$1048576,0),MATCH((CUADRO!K$5&amp;$E977),'Hoja de Trabajo para listado'!$A$151:$Z$151,0)),0)+IFERROR(INDEX('Hoja de Trabajo para listado'!$AB$155:$BA$1048576,MATCH($A977,'Hoja de Trabajo para listado'!$AB$155:$AB$1048576,0),MATCH((CUADRO!K$5&amp;$E977),'Hoja de Trabajo para listado'!$AB$151:$BA$151,0)),0)+IFERROR(INDEX('Hoja de Trabajo para listado'!$BC$155:$CB$1048576,MATCH($A977,'Hoja de Trabajo para listado'!$BC$155:$BC$1048576,0),MATCH((CUADRO!K$5&amp;$E977),'Hoja de Trabajo para listado'!$BC$151:$CB$151,0)),0)+IFERROR(INDEX('Hoja de Trabajo para listado'!$DE$153:$DG$274,MATCH($A977,'Hoja de Trabajo para listado'!$DE$153:$DE$1048576,0),MATCH((CUADRO!K$5&amp;$E977),'Hoja de Trabajo para listado'!$DE$151:$DG$151,0)),0)+IFERROR(INDEX('Hoja de Trabajo para listado'!$CD$155:$DC$1048576,MATCH($A977,'Hoja de Trabajo para listado'!$CD$155:$CD$1048576,0),MATCH((CUADRO!K$5&amp;$E977),'Hoja de Trabajo para listado'!$CD$151:$DC$151,0)),0)</f>
        <v>0</v>
      </c>
      <c r="L977" s="245">
        <f ca="1">+IFERROR(INDEX('Hoja de Trabajo para listado'!$A$155:$Z$1048576,MATCH($A977,'Hoja de Trabajo para listado'!$A$155:$A$1048576,0),MATCH((CUADRO!L$5&amp;$E977),'Hoja de Trabajo para listado'!$A$151:$Z$151,0)),0)+IFERROR(INDEX('Hoja de Trabajo para listado'!$AB$155:$BA$1048576,MATCH($A977,'Hoja de Trabajo para listado'!$AB$155:$AB$1048576,0),MATCH((CUADRO!L$5&amp;$E977),'Hoja de Trabajo para listado'!$AB$151:$BA$151,0)),0)+IFERROR(INDEX('Hoja de Trabajo para listado'!$BC$155:$CB$1048576,MATCH($A977,'Hoja de Trabajo para listado'!$BC$155:$BC$1048576,0),MATCH((CUADRO!L$5&amp;$E977),'Hoja de Trabajo para listado'!$BC$151:$CB$151,0)),0)+IFERROR(INDEX('Hoja de Trabajo para listado'!$DE$153:$DG$274,MATCH($A977,'Hoja de Trabajo para listado'!$DE$153:$DE$1048576,0),MATCH((CUADRO!L$5&amp;$E977),'Hoja de Trabajo para listado'!$DE$151:$DG$151,0)),0)+IFERROR(INDEX('Hoja de Trabajo para listado'!$CD$155:$DC$1048576,MATCH($A977,'Hoja de Trabajo para listado'!$CD$155:$CD$1048576,0),MATCH((CUADRO!L$5&amp;$E977),'Hoja de Trabajo para listado'!$CD$151:$DC$151,0)),0)</f>
        <v>0</v>
      </c>
      <c r="M977" s="245">
        <f ca="1">+IFERROR(INDEX('Hoja de Trabajo para listado'!$A$155:$Z$1048576,MATCH($A977,'Hoja de Trabajo para listado'!$A$155:$A$1048576,0),MATCH((CUADRO!M$5&amp;$E977),'Hoja de Trabajo para listado'!$A$151:$Z$151,0)),0)+IFERROR(INDEX('Hoja de Trabajo para listado'!$AB$155:$BA$1048576,MATCH($A977,'Hoja de Trabajo para listado'!$AB$155:$AB$1048576,0),MATCH((CUADRO!M$5&amp;$E977),'Hoja de Trabajo para listado'!$AB$151:$BA$151,0)),0)+IFERROR(INDEX('Hoja de Trabajo para listado'!$BC$155:$CB$1048576,MATCH($A977,'Hoja de Trabajo para listado'!$BC$155:$BC$1048576,0),MATCH((CUADRO!M$5&amp;$E977),'Hoja de Trabajo para listado'!$BC$151:$CB$151,0)),0)+IFERROR(INDEX('Hoja de Trabajo para listado'!$DE$153:$DG$274,MATCH($A977,'Hoja de Trabajo para listado'!$DE$153:$DE$1048576,0),MATCH((CUADRO!M$5&amp;$E977),'Hoja de Trabajo para listado'!$DE$151:$DG$151,0)),0)+IFERROR(INDEX('Hoja de Trabajo para listado'!$CD$155:$DC$1048576,MATCH($A977,'Hoja de Trabajo para listado'!$CD$155:$CD$1048576,0),MATCH((CUADRO!M$5&amp;$E977),'Hoja de Trabajo para listado'!$CD$151:$DC$151,0)),0)</f>
        <v>0</v>
      </c>
      <c r="N977" s="245">
        <f ca="1">+IFERROR(INDEX('Hoja de Trabajo para listado'!$A$155:$Z$1048576,MATCH($A977,'Hoja de Trabajo para listado'!$A$155:$A$1048576,0),MATCH((CUADRO!N$5&amp;$E977),'Hoja de Trabajo para listado'!$A$151:$Z$151,0)),0)+IFERROR(INDEX('Hoja de Trabajo para listado'!$AB$155:$BA$1048576,MATCH($A977,'Hoja de Trabajo para listado'!$AB$155:$AB$1048576,0),MATCH((CUADRO!N$5&amp;$E977),'Hoja de Trabajo para listado'!$AB$151:$BA$151,0)),0)+IFERROR(INDEX('Hoja de Trabajo para listado'!$BC$155:$CB$1048576,MATCH($A977,'Hoja de Trabajo para listado'!$BC$155:$BC$1048576,0),MATCH((CUADRO!N$5&amp;$E977),'Hoja de Trabajo para listado'!$BC$151:$CB$151,0)),0)+IFERROR(INDEX('Hoja de Trabajo para listado'!$DE$153:$DG$274,MATCH($A977,'Hoja de Trabajo para listado'!$DE$153:$DE$1048576,0),MATCH((CUADRO!N$5&amp;$E977),'Hoja de Trabajo para listado'!$DE$151:$DG$151,0)),0)+IFERROR(INDEX('Hoja de Trabajo para listado'!$CD$155:$DC$1048576,MATCH($A977,'Hoja de Trabajo para listado'!$CD$155:$CD$1048576,0),MATCH((CUADRO!N$5&amp;$E977),'Hoja de Trabajo para listado'!$CD$151:$DC$151,0)),0)</f>
        <v>0</v>
      </c>
      <c r="O977" s="245">
        <f ca="1">+IFERROR(INDEX('Hoja de Trabajo para listado'!$A$155:$Z$1048576,MATCH($A977,'Hoja de Trabajo para listado'!$A$155:$A$1048576,0),MATCH((CUADRO!O$5&amp;$E977),'Hoja de Trabajo para listado'!$A$151:$Z$151,0)),0)+IFERROR(INDEX('Hoja de Trabajo para listado'!$AB$155:$BA$1048576,MATCH($A977,'Hoja de Trabajo para listado'!$AB$155:$AB$1048576,0),MATCH((CUADRO!O$5&amp;$E977),'Hoja de Trabajo para listado'!$AB$151:$BA$151,0)),0)+IFERROR(INDEX('Hoja de Trabajo para listado'!$BC$155:$CB$1048576,MATCH($A977,'Hoja de Trabajo para listado'!$BC$155:$BC$1048576,0),MATCH((CUADRO!O$5&amp;$E977),'Hoja de Trabajo para listado'!$BC$151:$CB$151,0)),0)+IFERROR(INDEX('Hoja de Trabajo para listado'!$DE$153:$DG$274,MATCH($A977,'Hoja de Trabajo para listado'!$DE$153:$DE$1048576,0),MATCH((CUADRO!O$5&amp;$E977),'Hoja de Trabajo para listado'!$DE$151:$DG$151,0)),0)+IFERROR(INDEX('Hoja de Trabajo para listado'!$CD$155:$DC$1048576,MATCH($A977,'Hoja de Trabajo para listado'!$CD$155:$CD$1048576,0),MATCH((CUADRO!O$5&amp;$E977),'Hoja de Trabajo para listado'!$CD$151:$DC$151,0)),0)</f>
        <v>0</v>
      </c>
      <c r="P977" s="245">
        <f ca="1">+IFERROR(INDEX('Hoja de Trabajo para listado'!$A$155:$Z$1048576,MATCH($A977,'Hoja de Trabajo para listado'!$A$155:$A$1048576,0),MATCH((CUADRO!P$5&amp;$E977),'Hoja de Trabajo para listado'!$A$151:$Z$151,0)),0)+IFERROR(INDEX('Hoja de Trabajo para listado'!$AB$155:$BA$1048576,MATCH($A977,'Hoja de Trabajo para listado'!$AB$155:$AB$1048576,0),MATCH((CUADRO!P$5&amp;$E977),'Hoja de Trabajo para listado'!$AB$151:$BA$151,0)),0)+IFERROR(INDEX('Hoja de Trabajo para listado'!$BC$155:$CB$1048576,MATCH($A977,'Hoja de Trabajo para listado'!$BC$155:$BC$1048576,0),MATCH((CUADRO!P$5&amp;$E977),'Hoja de Trabajo para listado'!$BC$151:$CB$151,0)),0)+IFERROR(INDEX('Hoja de Trabajo para listado'!$DE$153:$DG$274,MATCH($A977,'Hoja de Trabajo para listado'!$DE$153:$DE$1048576,0),MATCH((CUADRO!P$5&amp;$E977),'Hoja de Trabajo para listado'!$DE$151:$DG$151,0)),0)+IFERROR(INDEX('Hoja de Trabajo para listado'!$CD$155:$DC$1048576,MATCH($A977,'Hoja de Trabajo para listado'!$CD$155:$CD$1048576,0),MATCH((CUADRO!P$5&amp;$E977),'Hoja de Trabajo para listado'!$CD$151:$DC$151,0)),0)</f>
        <v>0</v>
      </c>
      <c r="Q977" s="245">
        <f ca="1">+IFERROR(INDEX('Hoja de Trabajo para listado'!$A$155:$Z$1048576,MATCH($A977,'Hoja de Trabajo para listado'!$A$155:$A$1048576,0),MATCH((CUADRO!Q$5&amp;$E977),'Hoja de Trabajo para listado'!$A$151:$Z$151,0)),0)+IFERROR(INDEX('Hoja de Trabajo para listado'!$AB$155:$BA$1048576,MATCH($A977,'Hoja de Trabajo para listado'!$AB$155:$AB$1048576,0),MATCH((CUADRO!Q$5&amp;$E977),'Hoja de Trabajo para listado'!$AB$151:$BA$151,0)),0)+IFERROR(INDEX('Hoja de Trabajo para listado'!$BC$155:$CB$1048576,MATCH($A977,'Hoja de Trabajo para listado'!$BC$155:$BC$1048576,0),MATCH((CUADRO!Q$5&amp;$E977),'Hoja de Trabajo para listado'!$BC$151:$CB$151,0)),0)+IFERROR(INDEX('Hoja de Trabajo para listado'!$DE$153:$DG$274,MATCH($A977,'Hoja de Trabajo para listado'!$DE$153:$DE$1048576,0),MATCH((CUADRO!Q$5&amp;$E977),'Hoja de Trabajo para listado'!$DE$151:$DG$151,0)),0)+IFERROR(INDEX('Hoja de Trabajo para listado'!$CD$155:$DC$1048576,MATCH($A977,'Hoja de Trabajo para listado'!$CD$155:$CD$1048576,0),MATCH((CUADRO!Q$5&amp;$E977),'Hoja de Trabajo para listado'!$CD$151:$DC$151,0)),0)</f>
        <v>0</v>
      </c>
      <c r="R977" s="245">
        <f t="shared" ca="1" si="33"/>
        <v>0</v>
      </c>
      <c r="S977" s="259">
        <f ca="1">+R976+R977</f>
        <v>0</v>
      </c>
      <c r="T977" s="245">
        <f ca="1">+S977</f>
        <v>0</v>
      </c>
      <c r="U977" s="244">
        <f t="shared" si="34"/>
        <v>2</v>
      </c>
      <c r="V977" s="333" t="str">
        <f>+VLOOKUP(A977,bd_lista!$A$3:$E$590,5,FALSE)</f>
        <v>Gobiernos Autonomos Municipales</v>
      </c>
      <c r="W977" s="384"/>
      <c r="X977" s="242">
        <f>+VLOOKUP(A977,[3]Sheet1!$A$13:$D$744,4,FALSE)</f>
        <v>0</v>
      </c>
      <c r="Y977" s="242" t="e">
        <f>+VLOOKUP(X977,bd_lista!$A$3:$C$590,3,FALSE)</f>
        <v>#N/A</v>
      </c>
      <c r="Z977" s="292"/>
      <c r="AA977" s="293"/>
    </row>
    <row r="978" spans="1:27" customFormat="1" ht="15" hidden="1" customHeight="1">
      <c r="A978" s="32">
        <v>1723</v>
      </c>
      <c r="B978" s="388">
        <f>+A978</f>
        <v>1723</v>
      </c>
      <c r="C978" s="247" t="str">
        <f>+VLOOKUP(A978,bd_lista!$A$3:$C$590,3,FALSE)</f>
        <v>Gobierno Autónomo Municipal de Camiri</v>
      </c>
      <c r="D978" s="385" t="str">
        <f>+C978</f>
        <v>Gobierno Autónomo Municipal de Camiri</v>
      </c>
      <c r="E978" s="242" t="s">
        <v>1304</v>
      </c>
      <c r="F978" s="243">
        <f ca="1">+IFERROR(INDEX('Hoja de Trabajo para listado'!$A$155:$Z$1048576,MATCH($A978,'Hoja de Trabajo para listado'!$A$155:$A$1048576,0),MATCH((CUADRO!F$5&amp;$E978),'Hoja de Trabajo para listado'!$A$151:$Z$151,0)),0)+IFERROR(INDEX('Hoja de Trabajo para listado'!$AB$155:$BA$1048576,MATCH($A978,'Hoja de Trabajo para listado'!$AB$155:$AB$1048576,0),MATCH((CUADRO!F$5&amp;$E978),'Hoja de Trabajo para listado'!$AB$151:$BA$151,0)),0)+IFERROR(INDEX('Hoja de Trabajo para listado'!$BC$155:$CB$1048576,MATCH($A978,'Hoja de Trabajo para listado'!$BC$155:$BC$1048576,0),MATCH((CUADRO!F$5&amp;$E978),'Hoja de Trabajo para listado'!$BC$151:$CB$151,0)),0)+IFERROR(INDEX('Hoja de Trabajo para listado'!$DE$153:$DG$274,MATCH($A978,'Hoja de Trabajo para listado'!$DE$153:$DE$1048576,0),MATCH((CUADRO!F$5&amp;$E978),'Hoja de Trabajo para listado'!$DE$151:$DG$151,0)),0)+IFERROR(INDEX('Hoja de Trabajo para listado'!$CD$155:$DC$1048576,MATCH($A978,'Hoja de Trabajo para listado'!$CD$155:$CD$1048576,0),MATCH((CUADRO!F$5&amp;$E978),'Hoja de Trabajo para listado'!$CD$151:$DC$151,0)),0)</f>
        <v>0</v>
      </c>
      <c r="G978" s="243">
        <f ca="1">+IFERROR(INDEX('Hoja de Trabajo para listado'!$A$155:$Z$1048576,MATCH($A978,'Hoja de Trabajo para listado'!$A$155:$A$1048576,0),MATCH((CUADRO!G$5&amp;$E978),'Hoja de Trabajo para listado'!$A$151:$Z$151,0)),0)+IFERROR(INDEX('Hoja de Trabajo para listado'!$AB$155:$BA$1048576,MATCH($A978,'Hoja de Trabajo para listado'!$AB$155:$AB$1048576,0),MATCH((CUADRO!G$5&amp;$E978),'Hoja de Trabajo para listado'!$AB$151:$BA$151,0)),0)+IFERROR(INDEX('Hoja de Trabajo para listado'!$BC$155:$CB$1048576,MATCH($A978,'Hoja de Trabajo para listado'!$BC$155:$BC$1048576,0),MATCH((CUADRO!G$5&amp;$E978),'Hoja de Trabajo para listado'!$BC$151:$CB$151,0)),0)+IFERROR(INDEX('Hoja de Trabajo para listado'!$DE$153:$DG$274,MATCH($A978,'Hoja de Trabajo para listado'!$DE$153:$DE$1048576,0),MATCH((CUADRO!G$5&amp;$E978),'Hoja de Trabajo para listado'!$DE$151:$DG$151,0)),0)+IFERROR(INDEX('Hoja de Trabajo para listado'!$CD$155:$DC$1048576,MATCH($A978,'Hoja de Trabajo para listado'!$CD$155:$CD$1048576,0),MATCH((CUADRO!G$5&amp;$E978),'Hoja de Trabajo para listado'!$CD$151:$DC$151,0)),0)</f>
        <v>0</v>
      </c>
      <c r="H978" s="243">
        <f ca="1">+IFERROR(INDEX('Hoja de Trabajo para listado'!$A$155:$Z$1048576,MATCH($A978,'Hoja de Trabajo para listado'!$A$155:$A$1048576,0),MATCH((CUADRO!H$5&amp;$E978),'Hoja de Trabajo para listado'!$A$151:$Z$151,0)),0)+IFERROR(INDEX('Hoja de Trabajo para listado'!$AB$155:$BA$1048576,MATCH($A978,'Hoja de Trabajo para listado'!$AB$155:$AB$1048576,0),MATCH((CUADRO!H$5&amp;$E978),'Hoja de Trabajo para listado'!$AB$151:$BA$151,0)),0)+IFERROR(INDEX('Hoja de Trabajo para listado'!$BC$155:$CB$1048576,MATCH($A978,'Hoja de Trabajo para listado'!$BC$155:$BC$1048576,0),MATCH((CUADRO!H$5&amp;$E978),'Hoja de Trabajo para listado'!$BC$151:$CB$151,0)),0)+IFERROR(INDEX('Hoja de Trabajo para listado'!$DE$153:$DG$274,MATCH($A978,'Hoja de Trabajo para listado'!$DE$153:$DE$1048576,0),MATCH((CUADRO!H$5&amp;$E978),'Hoja de Trabajo para listado'!$DE$151:$DG$151,0)),0)+IFERROR(INDEX('Hoja de Trabajo para listado'!$CD$155:$DC$1048576,MATCH($A978,'Hoja de Trabajo para listado'!$CD$155:$CD$1048576,0),MATCH((CUADRO!H$5&amp;$E978),'Hoja de Trabajo para listado'!$CD$151:$DC$151,0)),0)</f>
        <v>0</v>
      </c>
      <c r="I978" s="243">
        <f ca="1">+IFERROR(INDEX('Hoja de Trabajo para listado'!$A$155:$Z$1048576,MATCH($A978,'Hoja de Trabajo para listado'!$A$155:$A$1048576,0),MATCH((CUADRO!I$5&amp;$E978),'Hoja de Trabajo para listado'!$A$151:$Z$151,0)),0)+IFERROR(INDEX('Hoja de Trabajo para listado'!$AB$155:$BA$1048576,MATCH($A978,'Hoja de Trabajo para listado'!$AB$155:$AB$1048576,0),MATCH((CUADRO!I$5&amp;$E978),'Hoja de Trabajo para listado'!$AB$151:$BA$151,0)),0)+IFERROR(INDEX('Hoja de Trabajo para listado'!$BC$155:$CB$1048576,MATCH($A978,'Hoja de Trabajo para listado'!$BC$155:$BC$1048576,0),MATCH((CUADRO!I$5&amp;$E978),'Hoja de Trabajo para listado'!$BC$151:$CB$151,0)),0)+IFERROR(INDEX('Hoja de Trabajo para listado'!$DE$153:$DG$274,MATCH($A978,'Hoja de Trabajo para listado'!$DE$153:$DE$1048576,0),MATCH((CUADRO!I$5&amp;$E978),'Hoja de Trabajo para listado'!$DE$151:$DG$151,0)),0)+IFERROR(INDEX('Hoja de Trabajo para listado'!$CD$155:$DC$1048576,MATCH($A978,'Hoja de Trabajo para listado'!$CD$155:$CD$1048576,0),MATCH((CUADRO!I$5&amp;$E978),'Hoja de Trabajo para listado'!$CD$151:$DC$151,0)),0)</f>
        <v>0</v>
      </c>
      <c r="J978" s="243">
        <f ca="1">+IFERROR(INDEX('Hoja de Trabajo para listado'!$A$155:$Z$1048576,MATCH($A978,'Hoja de Trabajo para listado'!$A$155:$A$1048576,0),MATCH((CUADRO!J$5&amp;$E978),'Hoja de Trabajo para listado'!$A$151:$Z$151,0)),0)+IFERROR(INDEX('Hoja de Trabajo para listado'!$AB$155:$BA$1048576,MATCH($A978,'Hoja de Trabajo para listado'!$AB$155:$AB$1048576,0),MATCH((CUADRO!J$5&amp;$E978),'Hoja de Trabajo para listado'!$AB$151:$BA$151,0)),0)+IFERROR(INDEX('Hoja de Trabajo para listado'!$BC$155:$CB$1048576,MATCH($A978,'Hoja de Trabajo para listado'!$BC$155:$BC$1048576,0),MATCH((CUADRO!J$5&amp;$E978),'Hoja de Trabajo para listado'!$BC$151:$CB$151,0)),0)+IFERROR(INDEX('Hoja de Trabajo para listado'!$DE$153:$DG$274,MATCH($A978,'Hoja de Trabajo para listado'!$DE$153:$DE$1048576,0),MATCH((CUADRO!J$5&amp;$E978),'Hoja de Trabajo para listado'!$DE$151:$DG$151,0)),0)+IFERROR(INDEX('Hoja de Trabajo para listado'!$CD$155:$DC$1048576,MATCH($A978,'Hoja de Trabajo para listado'!$CD$155:$CD$1048576,0),MATCH((CUADRO!J$5&amp;$E978),'Hoja de Trabajo para listado'!$CD$151:$DC$151,0)),0)</f>
        <v>0</v>
      </c>
      <c r="K978" s="243">
        <f ca="1">+IFERROR(INDEX('Hoja de Trabajo para listado'!$A$155:$Z$1048576,MATCH($A978,'Hoja de Trabajo para listado'!$A$155:$A$1048576,0),MATCH((CUADRO!K$5&amp;$E978),'Hoja de Trabajo para listado'!$A$151:$Z$151,0)),0)+IFERROR(INDEX('Hoja de Trabajo para listado'!$AB$155:$BA$1048576,MATCH($A978,'Hoja de Trabajo para listado'!$AB$155:$AB$1048576,0),MATCH((CUADRO!K$5&amp;$E978),'Hoja de Trabajo para listado'!$AB$151:$BA$151,0)),0)+IFERROR(INDEX('Hoja de Trabajo para listado'!$BC$155:$CB$1048576,MATCH($A978,'Hoja de Trabajo para listado'!$BC$155:$BC$1048576,0),MATCH((CUADRO!K$5&amp;$E978),'Hoja de Trabajo para listado'!$BC$151:$CB$151,0)),0)+IFERROR(INDEX('Hoja de Trabajo para listado'!$DE$153:$DG$274,MATCH($A978,'Hoja de Trabajo para listado'!$DE$153:$DE$1048576,0),MATCH((CUADRO!K$5&amp;$E978),'Hoja de Trabajo para listado'!$DE$151:$DG$151,0)),0)+IFERROR(INDEX('Hoja de Trabajo para listado'!$CD$155:$DC$1048576,MATCH($A978,'Hoja de Trabajo para listado'!$CD$155:$CD$1048576,0),MATCH((CUADRO!K$5&amp;$E978),'Hoja de Trabajo para listado'!$CD$151:$DC$151,0)),0)</f>
        <v>0</v>
      </c>
      <c r="L978" s="243">
        <f ca="1">+IFERROR(INDEX('Hoja de Trabajo para listado'!$A$155:$Z$1048576,MATCH($A978,'Hoja de Trabajo para listado'!$A$155:$A$1048576,0),MATCH((CUADRO!L$5&amp;$E978),'Hoja de Trabajo para listado'!$A$151:$Z$151,0)),0)+IFERROR(INDEX('Hoja de Trabajo para listado'!$AB$155:$BA$1048576,MATCH($A978,'Hoja de Trabajo para listado'!$AB$155:$AB$1048576,0),MATCH((CUADRO!L$5&amp;$E978),'Hoja de Trabajo para listado'!$AB$151:$BA$151,0)),0)+IFERROR(INDEX('Hoja de Trabajo para listado'!$BC$155:$CB$1048576,MATCH($A978,'Hoja de Trabajo para listado'!$BC$155:$BC$1048576,0),MATCH((CUADRO!L$5&amp;$E978),'Hoja de Trabajo para listado'!$BC$151:$CB$151,0)),0)+IFERROR(INDEX('Hoja de Trabajo para listado'!$DE$153:$DG$274,MATCH($A978,'Hoja de Trabajo para listado'!$DE$153:$DE$1048576,0),MATCH((CUADRO!L$5&amp;$E978),'Hoja de Trabajo para listado'!$DE$151:$DG$151,0)),0)+IFERROR(INDEX('Hoja de Trabajo para listado'!$CD$155:$DC$1048576,MATCH($A978,'Hoja de Trabajo para listado'!$CD$155:$CD$1048576,0),MATCH((CUADRO!L$5&amp;$E978),'Hoja de Trabajo para listado'!$CD$151:$DC$151,0)),0)</f>
        <v>0</v>
      </c>
      <c r="M978" s="243">
        <f ca="1">+IFERROR(INDEX('Hoja de Trabajo para listado'!$A$155:$Z$1048576,MATCH($A978,'Hoja de Trabajo para listado'!$A$155:$A$1048576,0),MATCH((CUADRO!M$5&amp;$E978),'Hoja de Trabajo para listado'!$A$151:$Z$151,0)),0)+IFERROR(INDEX('Hoja de Trabajo para listado'!$AB$155:$BA$1048576,MATCH($A978,'Hoja de Trabajo para listado'!$AB$155:$AB$1048576,0),MATCH((CUADRO!M$5&amp;$E978),'Hoja de Trabajo para listado'!$AB$151:$BA$151,0)),0)+IFERROR(INDEX('Hoja de Trabajo para listado'!$BC$155:$CB$1048576,MATCH($A978,'Hoja de Trabajo para listado'!$BC$155:$BC$1048576,0),MATCH((CUADRO!M$5&amp;$E978),'Hoja de Trabajo para listado'!$BC$151:$CB$151,0)),0)+IFERROR(INDEX('Hoja de Trabajo para listado'!$DE$153:$DG$274,MATCH($A978,'Hoja de Trabajo para listado'!$DE$153:$DE$1048576,0),MATCH((CUADRO!M$5&amp;$E978),'Hoja de Trabajo para listado'!$DE$151:$DG$151,0)),0)+IFERROR(INDEX('Hoja de Trabajo para listado'!$CD$155:$DC$1048576,MATCH($A978,'Hoja de Trabajo para listado'!$CD$155:$CD$1048576,0),MATCH((CUADRO!M$5&amp;$E978),'Hoja de Trabajo para listado'!$CD$151:$DC$151,0)),0)</f>
        <v>0</v>
      </c>
      <c r="N978" s="243">
        <f ca="1">+IFERROR(INDEX('Hoja de Trabajo para listado'!$A$155:$Z$1048576,MATCH($A978,'Hoja de Trabajo para listado'!$A$155:$A$1048576,0),MATCH((CUADRO!N$5&amp;$E978),'Hoja de Trabajo para listado'!$A$151:$Z$151,0)),0)+IFERROR(INDEX('Hoja de Trabajo para listado'!$AB$155:$BA$1048576,MATCH($A978,'Hoja de Trabajo para listado'!$AB$155:$AB$1048576,0),MATCH((CUADRO!N$5&amp;$E978),'Hoja de Trabajo para listado'!$AB$151:$BA$151,0)),0)+IFERROR(INDEX('Hoja de Trabajo para listado'!$BC$155:$CB$1048576,MATCH($A978,'Hoja de Trabajo para listado'!$BC$155:$BC$1048576,0),MATCH((CUADRO!N$5&amp;$E978),'Hoja de Trabajo para listado'!$BC$151:$CB$151,0)),0)+IFERROR(INDEX('Hoja de Trabajo para listado'!$DE$153:$DG$274,MATCH($A978,'Hoja de Trabajo para listado'!$DE$153:$DE$1048576,0),MATCH((CUADRO!N$5&amp;$E978),'Hoja de Trabajo para listado'!$DE$151:$DG$151,0)),0)+IFERROR(INDEX('Hoja de Trabajo para listado'!$CD$155:$DC$1048576,MATCH($A978,'Hoja de Trabajo para listado'!$CD$155:$CD$1048576,0),MATCH((CUADRO!N$5&amp;$E978),'Hoja de Trabajo para listado'!$CD$151:$DC$151,0)),0)</f>
        <v>0</v>
      </c>
      <c r="O978" s="243">
        <f ca="1">+IFERROR(INDEX('Hoja de Trabajo para listado'!$A$155:$Z$1048576,MATCH($A978,'Hoja de Trabajo para listado'!$A$155:$A$1048576,0),MATCH((CUADRO!O$5&amp;$E978),'Hoja de Trabajo para listado'!$A$151:$Z$151,0)),0)+IFERROR(INDEX('Hoja de Trabajo para listado'!$AB$155:$BA$1048576,MATCH($A978,'Hoja de Trabajo para listado'!$AB$155:$AB$1048576,0),MATCH((CUADRO!O$5&amp;$E978),'Hoja de Trabajo para listado'!$AB$151:$BA$151,0)),0)+IFERROR(INDEX('Hoja de Trabajo para listado'!$BC$155:$CB$1048576,MATCH($A978,'Hoja de Trabajo para listado'!$BC$155:$BC$1048576,0),MATCH((CUADRO!O$5&amp;$E978),'Hoja de Trabajo para listado'!$BC$151:$CB$151,0)),0)+IFERROR(INDEX('Hoja de Trabajo para listado'!$DE$153:$DG$274,MATCH($A978,'Hoja de Trabajo para listado'!$DE$153:$DE$1048576,0),MATCH((CUADRO!O$5&amp;$E978),'Hoja de Trabajo para listado'!$DE$151:$DG$151,0)),0)+IFERROR(INDEX('Hoja de Trabajo para listado'!$CD$155:$DC$1048576,MATCH($A978,'Hoja de Trabajo para listado'!$CD$155:$CD$1048576,0),MATCH((CUADRO!O$5&amp;$E978),'Hoja de Trabajo para listado'!$CD$151:$DC$151,0)),0)</f>
        <v>0</v>
      </c>
      <c r="P978" s="243">
        <f ca="1">+IFERROR(INDEX('Hoja de Trabajo para listado'!$A$155:$Z$1048576,MATCH($A978,'Hoja de Trabajo para listado'!$A$155:$A$1048576,0),MATCH((CUADRO!P$5&amp;$E978),'Hoja de Trabajo para listado'!$A$151:$Z$151,0)),0)+IFERROR(INDEX('Hoja de Trabajo para listado'!$AB$155:$BA$1048576,MATCH($A978,'Hoja de Trabajo para listado'!$AB$155:$AB$1048576,0),MATCH((CUADRO!P$5&amp;$E978),'Hoja de Trabajo para listado'!$AB$151:$BA$151,0)),0)+IFERROR(INDEX('Hoja de Trabajo para listado'!$BC$155:$CB$1048576,MATCH($A978,'Hoja de Trabajo para listado'!$BC$155:$BC$1048576,0),MATCH((CUADRO!P$5&amp;$E978),'Hoja de Trabajo para listado'!$BC$151:$CB$151,0)),0)+IFERROR(INDEX('Hoja de Trabajo para listado'!$DE$153:$DG$274,MATCH($A978,'Hoja de Trabajo para listado'!$DE$153:$DE$1048576,0),MATCH((CUADRO!P$5&amp;$E978),'Hoja de Trabajo para listado'!$DE$151:$DG$151,0)),0)+IFERROR(INDEX('Hoja de Trabajo para listado'!$CD$155:$DC$1048576,MATCH($A978,'Hoja de Trabajo para listado'!$CD$155:$CD$1048576,0),MATCH((CUADRO!P$5&amp;$E978),'Hoja de Trabajo para listado'!$CD$151:$DC$151,0)),0)</f>
        <v>0</v>
      </c>
      <c r="Q978" s="243">
        <f ca="1">+IFERROR(INDEX('Hoja de Trabajo para listado'!$A$155:$Z$1048576,MATCH($A978,'Hoja de Trabajo para listado'!$A$155:$A$1048576,0),MATCH((CUADRO!Q$5&amp;$E978),'Hoja de Trabajo para listado'!$A$151:$Z$151,0)),0)+IFERROR(INDEX('Hoja de Trabajo para listado'!$AB$155:$BA$1048576,MATCH($A978,'Hoja de Trabajo para listado'!$AB$155:$AB$1048576,0),MATCH((CUADRO!Q$5&amp;$E978),'Hoja de Trabajo para listado'!$AB$151:$BA$151,0)),0)+IFERROR(INDEX('Hoja de Trabajo para listado'!$BC$155:$CB$1048576,MATCH($A978,'Hoja de Trabajo para listado'!$BC$155:$BC$1048576,0),MATCH((CUADRO!Q$5&amp;$E978),'Hoja de Trabajo para listado'!$BC$151:$CB$151,0)),0)+IFERROR(INDEX('Hoja de Trabajo para listado'!$DE$153:$DG$274,MATCH($A978,'Hoja de Trabajo para listado'!$DE$153:$DE$1048576,0),MATCH((CUADRO!Q$5&amp;$E978),'Hoja de Trabajo para listado'!$DE$151:$DG$151,0)),0)+IFERROR(INDEX('Hoja de Trabajo para listado'!$CD$155:$DC$1048576,MATCH($A978,'Hoja de Trabajo para listado'!$CD$155:$CD$1048576,0),MATCH((CUADRO!Q$5&amp;$E978),'Hoja de Trabajo para listado'!$CD$151:$DC$151,0)),0)</f>
        <v>0</v>
      </c>
      <c r="R978" s="243">
        <f t="shared" ca="1" si="33"/>
        <v>0</v>
      </c>
      <c r="S978" s="249"/>
      <c r="T978" s="243">
        <f ca="1">+T979</f>
        <v>0</v>
      </c>
      <c r="U978" s="242">
        <f t="shared" si="34"/>
        <v>1</v>
      </c>
      <c r="V978" s="333" t="str">
        <f>+VLOOKUP(A978,bd_lista!$A$3:$E$590,5,FALSE)</f>
        <v>Gobiernos Autonomos Municipales</v>
      </c>
      <c r="W978" s="383" t="str">
        <f>+V978</f>
        <v>Gobiernos Autonomos Municipales</v>
      </c>
      <c r="X978" s="242">
        <f>+VLOOKUP(A978,[3]Sheet1!$A$13:$D$744,4,FALSE)</f>
        <v>0</v>
      </c>
      <c r="Y978" s="242" t="e">
        <f>+VLOOKUP(X978,bd_lista!$A$3:$C$590,3,FALSE)</f>
        <v>#N/A</v>
      </c>
      <c r="Z978" s="294">
        <f>+X978</f>
        <v>0</v>
      </c>
      <c r="AA978" s="295" t="e">
        <f>+Y978</f>
        <v>#N/A</v>
      </c>
    </row>
    <row r="979" spans="1:27" customFormat="1" ht="15" hidden="1" customHeight="1">
      <c r="A979" s="32">
        <v>1723</v>
      </c>
      <c r="B979" s="389"/>
      <c r="C979" s="247" t="str">
        <f>+VLOOKUP(A979,bd_lista!$A$3:$C$590,3,FALSE)</f>
        <v>Gobierno Autónomo Municipal de Camiri</v>
      </c>
      <c r="D979" s="386"/>
      <c r="E979" s="244" t="s">
        <v>1305</v>
      </c>
      <c r="F979" s="245">
        <f ca="1">+IFERROR(INDEX('Hoja de Trabajo para listado'!$A$155:$Z$1048576,MATCH($A979,'Hoja de Trabajo para listado'!$A$155:$A$1048576,0),MATCH((CUADRO!F$5&amp;$E979),'Hoja de Trabajo para listado'!$A$151:$Z$151,0)),0)+IFERROR(INDEX('Hoja de Trabajo para listado'!$AB$155:$BA$1048576,MATCH($A979,'Hoja de Trabajo para listado'!$AB$155:$AB$1048576,0),MATCH((CUADRO!F$5&amp;$E979),'Hoja de Trabajo para listado'!$AB$151:$BA$151,0)),0)+IFERROR(INDEX('Hoja de Trabajo para listado'!$BC$155:$CB$1048576,MATCH($A979,'Hoja de Trabajo para listado'!$BC$155:$BC$1048576,0),MATCH((CUADRO!F$5&amp;$E979),'Hoja de Trabajo para listado'!$BC$151:$CB$151,0)),0)+IFERROR(INDEX('Hoja de Trabajo para listado'!$DE$153:$DG$274,MATCH($A979,'Hoja de Trabajo para listado'!$DE$153:$DE$1048576,0),MATCH((CUADRO!F$5&amp;$E979),'Hoja de Trabajo para listado'!$DE$151:$DG$151,0)),0)+IFERROR(INDEX('Hoja de Trabajo para listado'!$CD$155:$DC$1048576,MATCH($A979,'Hoja de Trabajo para listado'!$CD$155:$CD$1048576,0),MATCH((CUADRO!F$5&amp;$E979),'Hoja de Trabajo para listado'!$CD$151:$DC$151,0)),0)</f>
        <v>0</v>
      </c>
      <c r="G979" s="245">
        <f ca="1">+IFERROR(INDEX('Hoja de Trabajo para listado'!$A$155:$Z$1048576,MATCH($A979,'Hoja de Trabajo para listado'!$A$155:$A$1048576,0),MATCH((CUADRO!G$5&amp;$E979),'Hoja de Trabajo para listado'!$A$151:$Z$151,0)),0)+IFERROR(INDEX('Hoja de Trabajo para listado'!$AB$155:$BA$1048576,MATCH($A979,'Hoja de Trabajo para listado'!$AB$155:$AB$1048576,0),MATCH((CUADRO!G$5&amp;$E979),'Hoja de Trabajo para listado'!$AB$151:$BA$151,0)),0)+IFERROR(INDEX('Hoja de Trabajo para listado'!$BC$155:$CB$1048576,MATCH($A979,'Hoja de Trabajo para listado'!$BC$155:$BC$1048576,0),MATCH((CUADRO!G$5&amp;$E979),'Hoja de Trabajo para listado'!$BC$151:$CB$151,0)),0)+IFERROR(INDEX('Hoja de Trabajo para listado'!$DE$153:$DG$274,MATCH($A979,'Hoja de Trabajo para listado'!$DE$153:$DE$1048576,0),MATCH((CUADRO!G$5&amp;$E979),'Hoja de Trabajo para listado'!$DE$151:$DG$151,0)),0)+IFERROR(INDEX('Hoja de Trabajo para listado'!$CD$155:$DC$1048576,MATCH($A979,'Hoja de Trabajo para listado'!$CD$155:$CD$1048576,0),MATCH((CUADRO!G$5&amp;$E979),'Hoja de Trabajo para listado'!$CD$151:$DC$151,0)),0)</f>
        <v>0</v>
      </c>
      <c r="H979" s="245">
        <f ca="1">+IFERROR(INDEX('Hoja de Trabajo para listado'!$A$155:$Z$1048576,MATCH($A979,'Hoja de Trabajo para listado'!$A$155:$A$1048576,0),MATCH((CUADRO!H$5&amp;$E979),'Hoja de Trabajo para listado'!$A$151:$Z$151,0)),0)+IFERROR(INDEX('Hoja de Trabajo para listado'!$AB$155:$BA$1048576,MATCH($A979,'Hoja de Trabajo para listado'!$AB$155:$AB$1048576,0),MATCH((CUADRO!H$5&amp;$E979),'Hoja de Trabajo para listado'!$AB$151:$BA$151,0)),0)+IFERROR(INDEX('Hoja de Trabajo para listado'!$BC$155:$CB$1048576,MATCH($A979,'Hoja de Trabajo para listado'!$BC$155:$BC$1048576,0),MATCH((CUADRO!H$5&amp;$E979),'Hoja de Trabajo para listado'!$BC$151:$CB$151,0)),0)+IFERROR(INDEX('Hoja de Trabajo para listado'!$DE$153:$DG$274,MATCH($A979,'Hoja de Trabajo para listado'!$DE$153:$DE$1048576,0),MATCH((CUADRO!H$5&amp;$E979),'Hoja de Trabajo para listado'!$DE$151:$DG$151,0)),0)+IFERROR(INDEX('Hoja de Trabajo para listado'!$CD$155:$DC$1048576,MATCH($A979,'Hoja de Trabajo para listado'!$CD$155:$CD$1048576,0),MATCH((CUADRO!H$5&amp;$E979),'Hoja de Trabajo para listado'!$CD$151:$DC$151,0)),0)</f>
        <v>0</v>
      </c>
      <c r="I979" s="245">
        <f ca="1">+IFERROR(INDEX('Hoja de Trabajo para listado'!$A$155:$Z$1048576,MATCH($A979,'Hoja de Trabajo para listado'!$A$155:$A$1048576,0),MATCH((CUADRO!I$5&amp;$E979),'Hoja de Trabajo para listado'!$A$151:$Z$151,0)),0)+IFERROR(INDEX('Hoja de Trabajo para listado'!$AB$155:$BA$1048576,MATCH($A979,'Hoja de Trabajo para listado'!$AB$155:$AB$1048576,0),MATCH((CUADRO!I$5&amp;$E979),'Hoja de Trabajo para listado'!$AB$151:$BA$151,0)),0)+IFERROR(INDEX('Hoja de Trabajo para listado'!$BC$155:$CB$1048576,MATCH($A979,'Hoja de Trabajo para listado'!$BC$155:$BC$1048576,0),MATCH((CUADRO!I$5&amp;$E979),'Hoja de Trabajo para listado'!$BC$151:$CB$151,0)),0)+IFERROR(INDEX('Hoja de Trabajo para listado'!$DE$153:$DG$274,MATCH($A979,'Hoja de Trabajo para listado'!$DE$153:$DE$1048576,0),MATCH((CUADRO!I$5&amp;$E979),'Hoja de Trabajo para listado'!$DE$151:$DG$151,0)),0)+IFERROR(INDEX('Hoja de Trabajo para listado'!$CD$155:$DC$1048576,MATCH($A979,'Hoja de Trabajo para listado'!$CD$155:$CD$1048576,0),MATCH((CUADRO!I$5&amp;$E979),'Hoja de Trabajo para listado'!$CD$151:$DC$151,0)),0)</f>
        <v>0</v>
      </c>
      <c r="J979" s="245">
        <f ca="1">+IFERROR(INDEX('Hoja de Trabajo para listado'!$A$155:$Z$1048576,MATCH($A979,'Hoja de Trabajo para listado'!$A$155:$A$1048576,0),MATCH((CUADRO!J$5&amp;$E979),'Hoja de Trabajo para listado'!$A$151:$Z$151,0)),0)+IFERROR(INDEX('Hoja de Trabajo para listado'!$AB$155:$BA$1048576,MATCH($A979,'Hoja de Trabajo para listado'!$AB$155:$AB$1048576,0),MATCH((CUADRO!J$5&amp;$E979),'Hoja de Trabajo para listado'!$AB$151:$BA$151,0)),0)+IFERROR(INDEX('Hoja de Trabajo para listado'!$BC$155:$CB$1048576,MATCH($A979,'Hoja de Trabajo para listado'!$BC$155:$BC$1048576,0),MATCH((CUADRO!J$5&amp;$E979),'Hoja de Trabajo para listado'!$BC$151:$CB$151,0)),0)+IFERROR(INDEX('Hoja de Trabajo para listado'!$DE$153:$DG$274,MATCH($A979,'Hoja de Trabajo para listado'!$DE$153:$DE$1048576,0),MATCH((CUADRO!J$5&amp;$E979),'Hoja de Trabajo para listado'!$DE$151:$DG$151,0)),0)+IFERROR(INDEX('Hoja de Trabajo para listado'!$CD$155:$DC$1048576,MATCH($A979,'Hoja de Trabajo para listado'!$CD$155:$CD$1048576,0),MATCH((CUADRO!J$5&amp;$E979),'Hoja de Trabajo para listado'!$CD$151:$DC$151,0)),0)</f>
        <v>0</v>
      </c>
      <c r="K979" s="245">
        <f ca="1">+IFERROR(INDEX('Hoja de Trabajo para listado'!$A$155:$Z$1048576,MATCH($A979,'Hoja de Trabajo para listado'!$A$155:$A$1048576,0),MATCH((CUADRO!K$5&amp;$E979),'Hoja de Trabajo para listado'!$A$151:$Z$151,0)),0)+IFERROR(INDEX('Hoja de Trabajo para listado'!$AB$155:$BA$1048576,MATCH($A979,'Hoja de Trabajo para listado'!$AB$155:$AB$1048576,0),MATCH((CUADRO!K$5&amp;$E979),'Hoja de Trabajo para listado'!$AB$151:$BA$151,0)),0)+IFERROR(INDEX('Hoja de Trabajo para listado'!$BC$155:$CB$1048576,MATCH($A979,'Hoja de Trabajo para listado'!$BC$155:$BC$1048576,0),MATCH((CUADRO!K$5&amp;$E979),'Hoja de Trabajo para listado'!$BC$151:$CB$151,0)),0)+IFERROR(INDEX('Hoja de Trabajo para listado'!$DE$153:$DG$274,MATCH($A979,'Hoja de Trabajo para listado'!$DE$153:$DE$1048576,0),MATCH((CUADRO!K$5&amp;$E979),'Hoja de Trabajo para listado'!$DE$151:$DG$151,0)),0)+IFERROR(INDEX('Hoja de Trabajo para listado'!$CD$155:$DC$1048576,MATCH($A979,'Hoja de Trabajo para listado'!$CD$155:$CD$1048576,0),MATCH((CUADRO!K$5&amp;$E979),'Hoja de Trabajo para listado'!$CD$151:$DC$151,0)),0)</f>
        <v>0</v>
      </c>
      <c r="L979" s="245">
        <f ca="1">+IFERROR(INDEX('Hoja de Trabajo para listado'!$A$155:$Z$1048576,MATCH($A979,'Hoja de Trabajo para listado'!$A$155:$A$1048576,0),MATCH((CUADRO!L$5&amp;$E979),'Hoja de Trabajo para listado'!$A$151:$Z$151,0)),0)+IFERROR(INDEX('Hoja de Trabajo para listado'!$AB$155:$BA$1048576,MATCH($A979,'Hoja de Trabajo para listado'!$AB$155:$AB$1048576,0),MATCH((CUADRO!L$5&amp;$E979),'Hoja de Trabajo para listado'!$AB$151:$BA$151,0)),0)+IFERROR(INDEX('Hoja de Trabajo para listado'!$BC$155:$CB$1048576,MATCH($A979,'Hoja de Trabajo para listado'!$BC$155:$BC$1048576,0),MATCH((CUADRO!L$5&amp;$E979),'Hoja de Trabajo para listado'!$BC$151:$CB$151,0)),0)+IFERROR(INDEX('Hoja de Trabajo para listado'!$DE$153:$DG$274,MATCH($A979,'Hoja de Trabajo para listado'!$DE$153:$DE$1048576,0),MATCH((CUADRO!L$5&amp;$E979),'Hoja de Trabajo para listado'!$DE$151:$DG$151,0)),0)+IFERROR(INDEX('Hoja de Trabajo para listado'!$CD$155:$DC$1048576,MATCH($A979,'Hoja de Trabajo para listado'!$CD$155:$CD$1048576,0),MATCH((CUADRO!L$5&amp;$E979),'Hoja de Trabajo para listado'!$CD$151:$DC$151,0)),0)</f>
        <v>0</v>
      </c>
      <c r="M979" s="245">
        <f ca="1">+IFERROR(INDEX('Hoja de Trabajo para listado'!$A$155:$Z$1048576,MATCH($A979,'Hoja de Trabajo para listado'!$A$155:$A$1048576,0),MATCH((CUADRO!M$5&amp;$E979),'Hoja de Trabajo para listado'!$A$151:$Z$151,0)),0)+IFERROR(INDEX('Hoja de Trabajo para listado'!$AB$155:$BA$1048576,MATCH($A979,'Hoja de Trabajo para listado'!$AB$155:$AB$1048576,0),MATCH((CUADRO!M$5&amp;$E979),'Hoja de Trabajo para listado'!$AB$151:$BA$151,0)),0)+IFERROR(INDEX('Hoja de Trabajo para listado'!$BC$155:$CB$1048576,MATCH($A979,'Hoja de Trabajo para listado'!$BC$155:$BC$1048576,0),MATCH((CUADRO!M$5&amp;$E979),'Hoja de Trabajo para listado'!$BC$151:$CB$151,0)),0)+IFERROR(INDEX('Hoja de Trabajo para listado'!$DE$153:$DG$274,MATCH($A979,'Hoja de Trabajo para listado'!$DE$153:$DE$1048576,0),MATCH((CUADRO!M$5&amp;$E979),'Hoja de Trabajo para listado'!$DE$151:$DG$151,0)),0)+IFERROR(INDEX('Hoja de Trabajo para listado'!$CD$155:$DC$1048576,MATCH($A979,'Hoja de Trabajo para listado'!$CD$155:$CD$1048576,0),MATCH((CUADRO!M$5&amp;$E979),'Hoja de Trabajo para listado'!$CD$151:$DC$151,0)),0)</f>
        <v>0</v>
      </c>
      <c r="N979" s="243">
        <f ca="1">+IFERROR(INDEX('Hoja de Trabajo para listado'!$A$155:$Z$1048576,MATCH($A979,'Hoja de Trabajo para listado'!$A$155:$A$1048576,0),MATCH((CUADRO!N$5&amp;$E979),'Hoja de Trabajo para listado'!$A$151:$Z$151,0)),0)+IFERROR(INDEX('Hoja de Trabajo para listado'!$AB$155:$BA$1048576,MATCH($A979,'Hoja de Trabajo para listado'!$AB$155:$AB$1048576,0),MATCH((CUADRO!N$5&amp;$E979),'Hoja de Trabajo para listado'!$AB$151:$BA$151,0)),0)+IFERROR(INDEX('Hoja de Trabajo para listado'!$BC$155:$CB$1048576,MATCH($A979,'Hoja de Trabajo para listado'!$BC$155:$BC$1048576,0),MATCH((CUADRO!N$5&amp;$E979),'Hoja de Trabajo para listado'!$BC$151:$CB$151,0)),0)+IFERROR(INDEX('Hoja de Trabajo para listado'!$DE$153:$DG$274,MATCH($A979,'Hoja de Trabajo para listado'!$DE$153:$DE$1048576,0),MATCH((CUADRO!N$5&amp;$E979),'Hoja de Trabajo para listado'!$DE$151:$DG$151,0)),0)+IFERROR(INDEX('Hoja de Trabajo para listado'!$CD$155:$DC$1048576,MATCH($A979,'Hoja de Trabajo para listado'!$CD$155:$CD$1048576,0),MATCH((CUADRO!N$5&amp;$E979),'Hoja de Trabajo para listado'!$CD$151:$DC$151,0)),0)</f>
        <v>0</v>
      </c>
      <c r="O979" s="243">
        <f ca="1">+IFERROR(INDEX('Hoja de Trabajo para listado'!$A$155:$Z$1048576,MATCH($A979,'Hoja de Trabajo para listado'!$A$155:$A$1048576,0),MATCH((CUADRO!O$5&amp;$E979),'Hoja de Trabajo para listado'!$A$151:$Z$151,0)),0)+IFERROR(INDEX('Hoja de Trabajo para listado'!$AB$155:$BA$1048576,MATCH($A979,'Hoja de Trabajo para listado'!$AB$155:$AB$1048576,0),MATCH((CUADRO!O$5&amp;$E979),'Hoja de Trabajo para listado'!$AB$151:$BA$151,0)),0)+IFERROR(INDEX('Hoja de Trabajo para listado'!$BC$155:$CB$1048576,MATCH($A979,'Hoja de Trabajo para listado'!$BC$155:$BC$1048576,0),MATCH((CUADRO!O$5&amp;$E979),'Hoja de Trabajo para listado'!$BC$151:$CB$151,0)),0)+IFERROR(INDEX('Hoja de Trabajo para listado'!$DE$153:$DG$274,MATCH($A979,'Hoja de Trabajo para listado'!$DE$153:$DE$1048576,0),MATCH((CUADRO!O$5&amp;$E979),'Hoja de Trabajo para listado'!$DE$151:$DG$151,0)),0)+IFERROR(INDEX('Hoja de Trabajo para listado'!$CD$155:$DC$1048576,MATCH($A979,'Hoja de Trabajo para listado'!$CD$155:$CD$1048576,0),MATCH((CUADRO!O$5&amp;$E979),'Hoja de Trabajo para listado'!$CD$151:$DC$151,0)),0)</f>
        <v>0</v>
      </c>
      <c r="P979" s="243">
        <f ca="1">+IFERROR(INDEX('Hoja de Trabajo para listado'!$A$155:$Z$1048576,MATCH($A979,'Hoja de Trabajo para listado'!$A$155:$A$1048576,0),MATCH((CUADRO!P$5&amp;$E979),'Hoja de Trabajo para listado'!$A$151:$Z$151,0)),0)+IFERROR(INDEX('Hoja de Trabajo para listado'!$AB$155:$BA$1048576,MATCH($A979,'Hoja de Trabajo para listado'!$AB$155:$AB$1048576,0),MATCH((CUADRO!P$5&amp;$E979),'Hoja de Trabajo para listado'!$AB$151:$BA$151,0)),0)+IFERROR(INDEX('Hoja de Trabajo para listado'!$BC$155:$CB$1048576,MATCH($A979,'Hoja de Trabajo para listado'!$BC$155:$BC$1048576,0),MATCH((CUADRO!P$5&amp;$E979),'Hoja de Trabajo para listado'!$BC$151:$CB$151,0)),0)+IFERROR(INDEX('Hoja de Trabajo para listado'!$DE$153:$DG$274,MATCH($A979,'Hoja de Trabajo para listado'!$DE$153:$DE$1048576,0),MATCH((CUADRO!P$5&amp;$E979),'Hoja de Trabajo para listado'!$DE$151:$DG$151,0)),0)+IFERROR(INDEX('Hoja de Trabajo para listado'!$CD$155:$DC$1048576,MATCH($A979,'Hoja de Trabajo para listado'!$CD$155:$CD$1048576,0),MATCH((CUADRO!P$5&amp;$E979),'Hoja de Trabajo para listado'!$CD$151:$DC$151,0)),0)</f>
        <v>0</v>
      </c>
      <c r="Q979" s="243">
        <f ca="1">+IFERROR(INDEX('Hoja de Trabajo para listado'!$A$155:$Z$1048576,MATCH($A979,'Hoja de Trabajo para listado'!$A$155:$A$1048576,0),MATCH((CUADRO!Q$5&amp;$E979),'Hoja de Trabajo para listado'!$A$151:$Z$151,0)),0)+IFERROR(INDEX('Hoja de Trabajo para listado'!$AB$155:$BA$1048576,MATCH($A979,'Hoja de Trabajo para listado'!$AB$155:$AB$1048576,0),MATCH((CUADRO!Q$5&amp;$E979),'Hoja de Trabajo para listado'!$AB$151:$BA$151,0)),0)+IFERROR(INDEX('Hoja de Trabajo para listado'!$BC$155:$CB$1048576,MATCH($A979,'Hoja de Trabajo para listado'!$BC$155:$BC$1048576,0),MATCH((CUADRO!Q$5&amp;$E979),'Hoja de Trabajo para listado'!$BC$151:$CB$151,0)),0)+IFERROR(INDEX('Hoja de Trabajo para listado'!$DE$153:$DG$274,MATCH($A979,'Hoja de Trabajo para listado'!$DE$153:$DE$1048576,0),MATCH((CUADRO!Q$5&amp;$E979),'Hoja de Trabajo para listado'!$DE$151:$DG$151,0)),0)+IFERROR(INDEX('Hoja de Trabajo para listado'!$CD$155:$DC$1048576,MATCH($A979,'Hoja de Trabajo para listado'!$CD$155:$CD$1048576,0),MATCH((CUADRO!Q$5&amp;$E979),'Hoja de Trabajo para listado'!$CD$151:$DC$151,0)),0)</f>
        <v>0</v>
      </c>
      <c r="R979" s="243">
        <f t="shared" ca="1" si="33"/>
        <v>0</v>
      </c>
      <c r="S979" s="249">
        <f ca="1">+R978+R979</f>
        <v>0</v>
      </c>
      <c r="T979" s="243">
        <f ca="1">+S979</f>
        <v>0</v>
      </c>
      <c r="U979" s="242">
        <f t="shared" si="34"/>
        <v>2</v>
      </c>
      <c r="V979" s="333" t="str">
        <f>+VLOOKUP(A979,bd_lista!$A$3:$E$590,5,FALSE)</f>
        <v>Gobiernos Autonomos Municipales</v>
      </c>
      <c r="W979" s="384"/>
      <c r="X979" s="242">
        <f>+VLOOKUP(A979,[3]Sheet1!$A$13:$D$744,4,FALSE)</f>
        <v>0</v>
      </c>
      <c r="Y979" s="242" t="e">
        <f>+VLOOKUP(X979,bd_lista!$A$3:$C$590,3,FALSE)</f>
        <v>#N/A</v>
      </c>
      <c r="Z979" s="292"/>
      <c r="AA979" s="293"/>
    </row>
    <row r="980" spans="1:27" customFormat="1" ht="15" hidden="1" customHeight="1">
      <c r="A980" s="32">
        <v>1724</v>
      </c>
      <c r="B980" s="388">
        <f>+A980</f>
        <v>1724</v>
      </c>
      <c r="C980" s="247" t="str">
        <f>+VLOOKUP(A980,bd_lista!$A$3:$C$590,3,FALSE)</f>
        <v>Gobierno Autónomo Municipal de Boyuibe</v>
      </c>
      <c r="D980" s="385" t="str">
        <f>+C980</f>
        <v>Gobierno Autónomo Municipal de Boyuibe</v>
      </c>
      <c r="E980" s="242" t="s">
        <v>1304</v>
      </c>
      <c r="F980" s="243">
        <f ca="1">+IFERROR(INDEX('Hoja de Trabajo para listado'!$A$155:$Z$1048576,MATCH($A980,'Hoja de Trabajo para listado'!$A$155:$A$1048576,0),MATCH((CUADRO!F$5&amp;$E980),'Hoja de Trabajo para listado'!$A$151:$Z$151,0)),0)+IFERROR(INDEX('Hoja de Trabajo para listado'!$AB$155:$BA$1048576,MATCH($A980,'Hoja de Trabajo para listado'!$AB$155:$AB$1048576,0),MATCH((CUADRO!F$5&amp;$E980),'Hoja de Trabajo para listado'!$AB$151:$BA$151,0)),0)+IFERROR(INDEX('Hoja de Trabajo para listado'!$BC$155:$CB$1048576,MATCH($A980,'Hoja de Trabajo para listado'!$BC$155:$BC$1048576,0),MATCH((CUADRO!F$5&amp;$E980),'Hoja de Trabajo para listado'!$BC$151:$CB$151,0)),0)+IFERROR(INDEX('Hoja de Trabajo para listado'!$DE$153:$DG$274,MATCH($A980,'Hoja de Trabajo para listado'!$DE$153:$DE$1048576,0),MATCH((CUADRO!F$5&amp;$E980),'Hoja de Trabajo para listado'!$DE$151:$DG$151,0)),0)+IFERROR(INDEX('Hoja de Trabajo para listado'!$CD$155:$DC$1048576,MATCH($A980,'Hoja de Trabajo para listado'!$CD$155:$CD$1048576,0),MATCH((CUADRO!F$5&amp;$E980),'Hoja de Trabajo para listado'!$CD$151:$DC$151,0)),0)</f>
        <v>0</v>
      </c>
      <c r="G980" s="243">
        <f ca="1">+IFERROR(INDEX('Hoja de Trabajo para listado'!$A$155:$Z$1048576,MATCH($A980,'Hoja de Trabajo para listado'!$A$155:$A$1048576,0),MATCH((CUADRO!G$5&amp;$E980),'Hoja de Trabajo para listado'!$A$151:$Z$151,0)),0)+IFERROR(INDEX('Hoja de Trabajo para listado'!$AB$155:$BA$1048576,MATCH($A980,'Hoja de Trabajo para listado'!$AB$155:$AB$1048576,0),MATCH((CUADRO!G$5&amp;$E980),'Hoja de Trabajo para listado'!$AB$151:$BA$151,0)),0)+IFERROR(INDEX('Hoja de Trabajo para listado'!$BC$155:$CB$1048576,MATCH($A980,'Hoja de Trabajo para listado'!$BC$155:$BC$1048576,0),MATCH((CUADRO!G$5&amp;$E980),'Hoja de Trabajo para listado'!$BC$151:$CB$151,0)),0)+IFERROR(INDEX('Hoja de Trabajo para listado'!$DE$153:$DG$274,MATCH($A980,'Hoja de Trabajo para listado'!$DE$153:$DE$1048576,0),MATCH((CUADRO!G$5&amp;$E980),'Hoja de Trabajo para listado'!$DE$151:$DG$151,0)),0)+IFERROR(INDEX('Hoja de Trabajo para listado'!$CD$155:$DC$1048576,MATCH($A980,'Hoja de Trabajo para listado'!$CD$155:$CD$1048576,0),MATCH((CUADRO!G$5&amp;$E980),'Hoja de Trabajo para listado'!$CD$151:$DC$151,0)),0)</f>
        <v>0</v>
      </c>
      <c r="H980" s="243">
        <f ca="1">+IFERROR(INDEX('Hoja de Trabajo para listado'!$A$155:$Z$1048576,MATCH($A980,'Hoja de Trabajo para listado'!$A$155:$A$1048576,0),MATCH((CUADRO!H$5&amp;$E980),'Hoja de Trabajo para listado'!$A$151:$Z$151,0)),0)+IFERROR(INDEX('Hoja de Trabajo para listado'!$AB$155:$BA$1048576,MATCH($A980,'Hoja de Trabajo para listado'!$AB$155:$AB$1048576,0),MATCH((CUADRO!H$5&amp;$E980),'Hoja de Trabajo para listado'!$AB$151:$BA$151,0)),0)+IFERROR(INDEX('Hoja de Trabajo para listado'!$BC$155:$CB$1048576,MATCH($A980,'Hoja de Trabajo para listado'!$BC$155:$BC$1048576,0),MATCH((CUADRO!H$5&amp;$E980),'Hoja de Trabajo para listado'!$BC$151:$CB$151,0)),0)+IFERROR(INDEX('Hoja de Trabajo para listado'!$DE$153:$DG$274,MATCH($A980,'Hoja de Trabajo para listado'!$DE$153:$DE$1048576,0),MATCH((CUADRO!H$5&amp;$E980),'Hoja de Trabajo para listado'!$DE$151:$DG$151,0)),0)+IFERROR(INDEX('Hoja de Trabajo para listado'!$CD$155:$DC$1048576,MATCH($A980,'Hoja de Trabajo para listado'!$CD$155:$CD$1048576,0),MATCH((CUADRO!H$5&amp;$E980),'Hoja de Trabajo para listado'!$CD$151:$DC$151,0)),0)</f>
        <v>0</v>
      </c>
      <c r="I980" s="243">
        <f ca="1">+IFERROR(INDEX('Hoja de Trabajo para listado'!$A$155:$Z$1048576,MATCH($A980,'Hoja de Trabajo para listado'!$A$155:$A$1048576,0),MATCH((CUADRO!I$5&amp;$E980),'Hoja de Trabajo para listado'!$A$151:$Z$151,0)),0)+IFERROR(INDEX('Hoja de Trabajo para listado'!$AB$155:$BA$1048576,MATCH($A980,'Hoja de Trabajo para listado'!$AB$155:$AB$1048576,0),MATCH((CUADRO!I$5&amp;$E980),'Hoja de Trabajo para listado'!$AB$151:$BA$151,0)),0)+IFERROR(INDEX('Hoja de Trabajo para listado'!$BC$155:$CB$1048576,MATCH($A980,'Hoja de Trabajo para listado'!$BC$155:$BC$1048576,0),MATCH((CUADRO!I$5&amp;$E980),'Hoja de Trabajo para listado'!$BC$151:$CB$151,0)),0)+IFERROR(INDEX('Hoja de Trabajo para listado'!$DE$153:$DG$274,MATCH($A980,'Hoja de Trabajo para listado'!$DE$153:$DE$1048576,0),MATCH((CUADRO!I$5&amp;$E980),'Hoja de Trabajo para listado'!$DE$151:$DG$151,0)),0)+IFERROR(INDEX('Hoja de Trabajo para listado'!$CD$155:$DC$1048576,MATCH($A980,'Hoja de Trabajo para listado'!$CD$155:$CD$1048576,0),MATCH((CUADRO!I$5&amp;$E980),'Hoja de Trabajo para listado'!$CD$151:$DC$151,0)),0)</f>
        <v>0</v>
      </c>
      <c r="J980" s="243">
        <f ca="1">+IFERROR(INDEX('Hoja de Trabajo para listado'!$A$155:$Z$1048576,MATCH($A980,'Hoja de Trabajo para listado'!$A$155:$A$1048576,0),MATCH((CUADRO!J$5&amp;$E980),'Hoja de Trabajo para listado'!$A$151:$Z$151,0)),0)+IFERROR(INDEX('Hoja de Trabajo para listado'!$AB$155:$BA$1048576,MATCH($A980,'Hoja de Trabajo para listado'!$AB$155:$AB$1048576,0),MATCH((CUADRO!J$5&amp;$E980),'Hoja de Trabajo para listado'!$AB$151:$BA$151,0)),0)+IFERROR(INDEX('Hoja de Trabajo para listado'!$BC$155:$CB$1048576,MATCH($A980,'Hoja de Trabajo para listado'!$BC$155:$BC$1048576,0),MATCH((CUADRO!J$5&amp;$E980),'Hoja de Trabajo para listado'!$BC$151:$CB$151,0)),0)+IFERROR(INDEX('Hoja de Trabajo para listado'!$DE$153:$DG$274,MATCH($A980,'Hoja de Trabajo para listado'!$DE$153:$DE$1048576,0),MATCH((CUADRO!J$5&amp;$E980),'Hoja de Trabajo para listado'!$DE$151:$DG$151,0)),0)+IFERROR(INDEX('Hoja de Trabajo para listado'!$CD$155:$DC$1048576,MATCH($A980,'Hoja de Trabajo para listado'!$CD$155:$CD$1048576,0),MATCH((CUADRO!J$5&amp;$E980),'Hoja de Trabajo para listado'!$CD$151:$DC$151,0)),0)</f>
        <v>0</v>
      </c>
      <c r="K980" s="243">
        <f ca="1">+IFERROR(INDEX('Hoja de Trabajo para listado'!$A$155:$Z$1048576,MATCH($A980,'Hoja de Trabajo para listado'!$A$155:$A$1048576,0),MATCH((CUADRO!K$5&amp;$E980),'Hoja de Trabajo para listado'!$A$151:$Z$151,0)),0)+IFERROR(INDEX('Hoja de Trabajo para listado'!$AB$155:$BA$1048576,MATCH($A980,'Hoja de Trabajo para listado'!$AB$155:$AB$1048576,0),MATCH((CUADRO!K$5&amp;$E980),'Hoja de Trabajo para listado'!$AB$151:$BA$151,0)),0)+IFERROR(INDEX('Hoja de Trabajo para listado'!$BC$155:$CB$1048576,MATCH($A980,'Hoja de Trabajo para listado'!$BC$155:$BC$1048576,0),MATCH((CUADRO!K$5&amp;$E980),'Hoja de Trabajo para listado'!$BC$151:$CB$151,0)),0)+IFERROR(INDEX('Hoja de Trabajo para listado'!$DE$153:$DG$274,MATCH($A980,'Hoja de Trabajo para listado'!$DE$153:$DE$1048576,0),MATCH((CUADRO!K$5&amp;$E980),'Hoja de Trabajo para listado'!$DE$151:$DG$151,0)),0)+IFERROR(INDEX('Hoja de Trabajo para listado'!$CD$155:$DC$1048576,MATCH($A980,'Hoja de Trabajo para listado'!$CD$155:$CD$1048576,0),MATCH((CUADRO!K$5&amp;$E980),'Hoja de Trabajo para listado'!$CD$151:$DC$151,0)),0)</f>
        <v>0</v>
      </c>
      <c r="L980" s="243">
        <f ca="1">+IFERROR(INDEX('Hoja de Trabajo para listado'!$A$155:$Z$1048576,MATCH($A980,'Hoja de Trabajo para listado'!$A$155:$A$1048576,0),MATCH((CUADRO!L$5&amp;$E980),'Hoja de Trabajo para listado'!$A$151:$Z$151,0)),0)+IFERROR(INDEX('Hoja de Trabajo para listado'!$AB$155:$BA$1048576,MATCH($A980,'Hoja de Trabajo para listado'!$AB$155:$AB$1048576,0),MATCH((CUADRO!L$5&amp;$E980),'Hoja de Trabajo para listado'!$AB$151:$BA$151,0)),0)+IFERROR(INDEX('Hoja de Trabajo para listado'!$BC$155:$CB$1048576,MATCH($A980,'Hoja de Trabajo para listado'!$BC$155:$BC$1048576,0),MATCH((CUADRO!L$5&amp;$E980),'Hoja de Trabajo para listado'!$BC$151:$CB$151,0)),0)+IFERROR(INDEX('Hoja de Trabajo para listado'!$DE$153:$DG$274,MATCH($A980,'Hoja de Trabajo para listado'!$DE$153:$DE$1048576,0),MATCH((CUADRO!L$5&amp;$E980),'Hoja de Trabajo para listado'!$DE$151:$DG$151,0)),0)+IFERROR(INDEX('Hoja de Trabajo para listado'!$CD$155:$DC$1048576,MATCH($A980,'Hoja de Trabajo para listado'!$CD$155:$CD$1048576,0),MATCH((CUADRO!L$5&amp;$E980),'Hoja de Trabajo para listado'!$CD$151:$DC$151,0)),0)</f>
        <v>0</v>
      </c>
      <c r="M980" s="243">
        <f ca="1">+IFERROR(INDEX('Hoja de Trabajo para listado'!$A$155:$Z$1048576,MATCH($A980,'Hoja de Trabajo para listado'!$A$155:$A$1048576,0),MATCH((CUADRO!M$5&amp;$E980),'Hoja de Trabajo para listado'!$A$151:$Z$151,0)),0)+IFERROR(INDEX('Hoja de Trabajo para listado'!$AB$155:$BA$1048576,MATCH($A980,'Hoja de Trabajo para listado'!$AB$155:$AB$1048576,0),MATCH((CUADRO!M$5&amp;$E980),'Hoja de Trabajo para listado'!$AB$151:$BA$151,0)),0)+IFERROR(INDEX('Hoja de Trabajo para listado'!$BC$155:$CB$1048576,MATCH($A980,'Hoja de Trabajo para listado'!$BC$155:$BC$1048576,0),MATCH((CUADRO!M$5&amp;$E980),'Hoja de Trabajo para listado'!$BC$151:$CB$151,0)),0)+IFERROR(INDEX('Hoja de Trabajo para listado'!$DE$153:$DG$274,MATCH($A980,'Hoja de Trabajo para listado'!$DE$153:$DE$1048576,0),MATCH((CUADRO!M$5&amp;$E980),'Hoja de Trabajo para listado'!$DE$151:$DG$151,0)),0)+IFERROR(INDEX('Hoja de Trabajo para listado'!$CD$155:$DC$1048576,MATCH($A980,'Hoja de Trabajo para listado'!$CD$155:$CD$1048576,0),MATCH((CUADRO!M$5&amp;$E980),'Hoja de Trabajo para listado'!$CD$151:$DC$151,0)),0)</f>
        <v>0</v>
      </c>
      <c r="N980" s="243">
        <f ca="1">+IFERROR(INDEX('Hoja de Trabajo para listado'!$A$155:$Z$1048576,MATCH($A980,'Hoja de Trabajo para listado'!$A$155:$A$1048576,0),MATCH((CUADRO!N$5&amp;$E980),'Hoja de Trabajo para listado'!$A$151:$Z$151,0)),0)+IFERROR(INDEX('Hoja de Trabajo para listado'!$AB$155:$BA$1048576,MATCH($A980,'Hoja de Trabajo para listado'!$AB$155:$AB$1048576,0),MATCH((CUADRO!N$5&amp;$E980),'Hoja de Trabajo para listado'!$AB$151:$BA$151,0)),0)+IFERROR(INDEX('Hoja de Trabajo para listado'!$BC$155:$CB$1048576,MATCH($A980,'Hoja de Trabajo para listado'!$BC$155:$BC$1048576,0),MATCH((CUADRO!N$5&amp;$E980),'Hoja de Trabajo para listado'!$BC$151:$CB$151,0)),0)+IFERROR(INDEX('Hoja de Trabajo para listado'!$DE$153:$DG$274,MATCH($A980,'Hoja de Trabajo para listado'!$DE$153:$DE$1048576,0),MATCH((CUADRO!N$5&amp;$E980),'Hoja de Trabajo para listado'!$DE$151:$DG$151,0)),0)+IFERROR(INDEX('Hoja de Trabajo para listado'!$CD$155:$DC$1048576,MATCH($A980,'Hoja de Trabajo para listado'!$CD$155:$CD$1048576,0),MATCH((CUADRO!N$5&amp;$E980),'Hoja de Trabajo para listado'!$CD$151:$DC$151,0)),0)</f>
        <v>0</v>
      </c>
      <c r="O980" s="243">
        <f ca="1">+IFERROR(INDEX('Hoja de Trabajo para listado'!$A$155:$Z$1048576,MATCH($A980,'Hoja de Trabajo para listado'!$A$155:$A$1048576,0),MATCH((CUADRO!O$5&amp;$E980),'Hoja de Trabajo para listado'!$A$151:$Z$151,0)),0)+IFERROR(INDEX('Hoja de Trabajo para listado'!$AB$155:$BA$1048576,MATCH($A980,'Hoja de Trabajo para listado'!$AB$155:$AB$1048576,0),MATCH((CUADRO!O$5&amp;$E980),'Hoja de Trabajo para listado'!$AB$151:$BA$151,0)),0)+IFERROR(INDEX('Hoja de Trabajo para listado'!$BC$155:$CB$1048576,MATCH($A980,'Hoja de Trabajo para listado'!$BC$155:$BC$1048576,0),MATCH((CUADRO!O$5&amp;$E980),'Hoja de Trabajo para listado'!$BC$151:$CB$151,0)),0)+IFERROR(INDEX('Hoja de Trabajo para listado'!$DE$153:$DG$274,MATCH($A980,'Hoja de Trabajo para listado'!$DE$153:$DE$1048576,0),MATCH((CUADRO!O$5&amp;$E980),'Hoja de Trabajo para listado'!$DE$151:$DG$151,0)),0)+IFERROR(INDEX('Hoja de Trabajo para listado'!$CD$155:$DC$1048576,MATCH($A980,'Hoja de Trabajo para listado'!$CD$155:$CD$1048576,0),MATCH((CUADRO!O$5&amp;$E980),'Hoja de Trabajo para listado'!$CD$151:$DC$151,0)),0)</f>
        <v>0</v>
      </c>
      <c r="P980" s="243">
        <f ca="1">+IFERROR(INDEX('Hoja de Trabajo para listado'!$A$155:$Z$1048576,MATCH($A980,'Hoja de Trabajo para listado'!$A$155:$A$1048576,0),MATCH((CUADRO!P$5&amp;$E980),'Hoja de Trabajo para listado'!$A$151:$Z$151,0)),0)+IFERROR(INDEX('Hoja de Trabajo para listado'!$AB$155:$BA$1048576,MATCH($A980,'Hoja de Trabajo para listado'!$AB$155:$AB$1048576,0),MATCH((CUADRO!P$5&amp;$E980),'Hoja de Trabajo para listado'!$AB$151:$BA$151,0)),0)+IFERROR(INDEX('Hoja de Trabajo para listado'!$BC$155:$CB$1048576,MATCH($A980,'Hoja de Trabajo para listado'!$BC$155:$BC$1048576,0),MATCH((CUADRO!P$5&amp;$E980),'Hoja de Trabajo para listado'!$BC$151:$CB$151,0)),0)+IFERROR(INDEX('Hoja de Trabajo para listado'!$DE$153:$DG$274,MATCH($A980,'Hoja de Trabajo para listado'!$DE$153:$DE$1048576,0),MATCH((CUADRO!P$5&amp;$E980),'Hoja de Trabajo para listado'!$DE$151:$DG$151,0)),0)+IFERROR(INDEX('Hoja de Trabajo para listado'!$CD$155:$DC$1048576,MATCH($A980,'Hoja de Trabajo para listado'!$CD$155:$CD$1048576,0),MATCH((CUADRO!P$5&amp;$E980),'Hoja de Trabajo para listado'!$CD$151:$DC$151,0)),0)</f>
        <v>0</v>
      </c>
      <c r="Q980" s="243">
        <f ca="1">+IFERROR(INDEX('Hoja de Trabajo para listado'!$A$155:$Z$1048576,MATCH($A980,'Hoja de Trabajo para listado'!$A$155:$A$1048576,0),MATCH((CUADRO!Q$5&amp;$E980),'Hoja de Trabajo para listado'!$A$151:$Z$151,0)),0)+IFERROR(INDEX('Hoja de Trabajo para listado'!$AB$155:$BA$1048576,MATCH($A980,'Hoja de Trabajo para listado'!$AB$155:$AB$1048576,0),MATCH((CUADRO!Q$5&amp;$E980),'Hoja de Trabajo para listado'!$AB$151:$BA$151,0)),0)+IFERROR(INDEX('Hoja de Trabajo para listado'!$BC$155:$CB$1048576,MATCH($A980,'Hoja de Trabajo para listado'!$BC$155:$BC$1048576,0),MATCH((CUADRO!Q$5&amp;$E980),'Hoja de Trabajo para listado'!$BC$151:$CB$151,0)),0)+IFERROR(INDEX('Hoja de Trabajo para listado'!$DE$153:$DG$274,MATCH($A980,'Hoja de Trabajo para listado'!$DE$153:$DE$1048576,0),MATCH((CUADRO!Q$5&amp;$E980),'Hoja de Trabajo para listado'!$DE$151:$DG$151,0)),0)+IFERROR(INDEX('Hoja de Trabajo para listado'!$CD$155:$DC$1048576,MATCH($A980,'Hoja de Trabajo para listado'!$CD$155:$CD$1048576,0),MATCH((CUADRO!Q$5&amp;$E980),'Hoja de Trabajo para listado'!$CD$151:$DC$151,0)),0)</f>
        <v>0</v>
      </c>
      <c r="R980" s="243">
        <f t="shared" ca="1" si="33"/>
        <v>0</v>
      </c>
      <c r="S980" s="249"/>
      <c r="T980" s="243">
        <f ca="1">+T981</f>
        <v>0</v>
      </c>
      <c r="U980" s="242">
        <f t="shared" si="34"/>
        <v>1</v>
      </c>
      <c r="V980" s="333" t="str">
        <f>+VLOOKUP(A980,bd_lista!$A$3:$E$590,5,FALSE)</f>
        <v>Gobiernos Autonomos Municipales</v>
      </c>
      <c r="W980" s="383" t="str">
        <f>+V980</f>
        <v>Gobiernos Autonomos Municipales</v>
      </c>
      <c r="X980" s="242">
        <f>+VLOOKUP(A980,[3]Sheet1!$A$13:$D$744,4,FALSE)</f>
        <v>0</v>
      </c>
      <c r="Y980" s="242" t="e">
        <f>+VLOOKUP(X980,bd_lista!$A$3:$C$590,3,FALSE)</f>
        <v>#N/A</v>
      </c>
      <c r="Z980" s="294">
        <f>+X980</f>
        <v>0</v>
      </c>
      <c r="AA980" s="295" t="e">
        <f>+Y980</f>
        <v>#N/A</v>
      </c>
    </row>
    <row r="981" spans="1:27" customFormat="1" ht="15" hidden="1" customHeight="1">
      <c r="A981" s="32">
        <v>1724</v>
      </c>
      <c r="B981" s="389"/>
      <c r="C981" s="247" t="str">
        <f>+VLOOKUP(A981,bd_lista!$A$3:$C$590,3,FALSE)</f>
        <v>Gobierno Autónomo Municipal de Boyuibe</v>
      </c>
      <c r="D981" s="386"/>
      <c r="E981" s="244" t="s">
        <v>1305</v>
      </c>
      <c r="F981" s="245">
        <f ca="1">+IFERROR(INDEX('Hoja de Trabajo para listado'!$A$155:$Z$1048576,MATCH($A981,'Hoja de Trabajo para listado'!$A$155:$A$1048576,0),MATCH((CUADRO!F$5&amp;$E981),'Hoja de Trabajo para listado'!$A$151:$Z$151,0)),0)+IFERROR(INDEX('Hoja de Trabajo para listado'!$AB$155:$BA$1048576,MATCH($A981,'Hoja de Trabajo para listado'!$AB$155:$AB$1048576,0),MATCH((CUADRO!F$5&amp;$E981),'Hoja de Trabajo para listado'!$AB$151:$BA$151,0)),0)+IFERROR(INDEX('Hoja de Trabajo para listado'!$BC$155:$CB$1048576,MATCH($A981,'Hoja de Trabajo para listado'!$BC$155:$BC$1048576,0),MATCH((CUADRO!F$5&amp;$E981),'Hoja de Trabajo para listado'!$BC$151:$CB$151,0)),0)+IFERROR(INDEX('Hoja de Trabajo para listado'!$DE$153:$DG$274,MATCH($A981,'Hoja de Trabajo para listado'!$DE$153:$DE$1048576,0),MATCH((CUADRO!F$5&amp;$E981),'Hoja de Trabajo para listado'!$DE$151:$DG$151,0)),0)+IFERROR(INDEX('Hoja de Trabajo para listado'!$CD$155:$DC$1048576,MATCH($A981,'Hoja de Trabajo para listado'!$CD$155:$CD$1048576,0),MATCH((CUADRO!F$5&amp;$E981),'Hoja de Trabajo para listado'!$CD$151:$DC$151,0)),0)</f>
        <v>0</v>
      </c>
      <c r="G981" s="245">
        <f ca="1">+IFERROR(INDEX('Hoja de Trabajo para listado'!$A$155:$Z$1048576,MATCH($A981,'Hoja de Trabajo para listado'!$A$155:$A$1048576,0),MATCH((CUADRO!G$5&amp;$E981),'Hoja de Trabajo para listado'!$A$151:$Z$151,0)),0)+IFERROR(INDEX('Hoja de Trabajo para listado'!$AB$155:$BA$1048576,MATCH($A981,'Hoja de Trabajo para listado'!$AB$155:$AB$1048576,0),MATCH((CUADRO!G$5&amp;$E981),'Hoja de Trabajo para listado'!$AB$151:$BA$151,0)),0)+IFERROR(INDEX('Hoja de Trabajo para listado'!$BC$155:$CB$1048576,MATCH($A981,'Hoja de Trabajo para listado'!$BC$155:$BC$1048576,0),MATCH((CUADRO!G$5&amp;$E981),'Hoja de Trabajo para listado'!$BC$151:$CB$151,0)),0)+IFERROR(INDEX('Hoja de Trabajo para listado'!$DE$153:$DG$274,MATCH($A981,'Hoja de Trabajo para listado'!$DE$153:$DE$1048576,0),MATCH((CUADRO!G$5&amp;$E981),'Hoja de Trabajo para listado'!$DE$151:$DG$151,0)),0)+IFERROR(INDEX('Hoja de Trabajo para listado'!$CD$155:$DC$1048576,MATCH($A981,'Hoja de Trabajo para listado'!$CD$155:$CD$1048576,0),MATCH((CUADRO!G$5&amp;$E981),'Hoja de Trabajo para listado'!$CD$151:$DC$151,0)),0)</f>
        <v>0</v>
      </c>
      <c r="H981" s="245">
        <f ca="1">+IFERROR(INDEX('Hoja de Trabajo para listado'!$A$155:$Z$1048576,MATCH($A981,'Hoja de Trabajo para listado'!$A$155:$A$1048576,0),MATCH((CUADRO!H$5&amp;$E981),'Hoja de Trabajo para listado'!$A$151:$Z$151,0)),0)+IFERROR(INDEX('Hoja de Trabajo para listado'!$AB$155:$BA$1048576,MATCH($A981,'Hoja de Trabajo para listado'!$AB$155:$AB$1048576,0),MATCH((CUADRO!H$5&amp;$E981),'Hoja de Trabajo para listado'!$AB$151:$BA$151,0)),0)+IFERROR(INDEX('Hoja de Trabajo para listado'!$BC$155:$CB$1048576,MATCH($A981,'Hoja de Trabajo para listado'!$BC$155:$BC$1048576,0),MATCH((CUADRO!H$5&amp;$E981),'Hoja de Trabajo para listado'!$BC$151:$CB$151,0)),0)+IFERROR(INDEX('Hoja de Trabajo para listado'!$DE$153:$DG$274,MATCH($A981,'Hoja de Trabajo para listado'!$DE$153:$DE$1048576,0),MATCH((CUADRO!H$5&amp;$E981),'Hoja de Trabajo para listado'!$DE$151:$DG$151,0)),0)+IFERROR(INDEX('Hoja de Trabajo para listado'!$CD$155:$DC$1048576,MATCH($A981,'Hoja de Trabajo para listado'!$CD$155:$CD$1048576,0),MATCH((CUADRO!H$5&amp;$E981),'Hoja de Trabajo para listado'!$CD$151:$DC$151,0)),0)</f>
        <v>0</v>
      </c>
      <c r="I981" s="245">
        <f ca="1">+IFERROR(INDEX('Hoja de Trabajo para listado'!$A$155:$Z$1048576,MATCH($A981,'Hoja de Trabajo para listado'!$A$155:$A$1048576,0),MATCH((CUADRO!I$5&amp;$E981),'Hoja de Trabajo para listado'!$A$151:$Z$151,0)),0)+IFERROR(INDEX('Hoja de Trabajo para listado'!$AB$155:$BA$1048576,MATCH($A981,'Hoja de Trabajo para listado'!$AB$155:$AB$1048576,0),MATCH((CUADRO!I$5&amp;$E981),'Hoja de Trabajo para listado'!$AB$151:$BA$151,0)),0)+IFERROR(INDEX('Hoja de Trabajo para listado'!$BC$155:$CB$1048576,MATCH($A981,'Hoja de Trabajo para listado'!$BC$155:$BC$1048576,0),MATCH((CUADRO!I$5&amp;$E981),'Hoja de Trabajo para listado'!$BC$151:$CB$151,0)),0)+IFERROR(INDEX('Hoja de Trabajo para listado'!$DE$153:$DG$274,MATCH($A981,'Hoja de Trabajo para listado'!$DE$153:$DE$1048576,0),MATCH((CUADRO!I$5&amp;$E981),'Hoja de Trabajo para listado'!$DE$151:$DG$151,0)),0)+IFERROR(INDEX('Hoja de Trabajo para listado'!$CD$155:$DC$1048576,MATCH($A981,'Hoja de Trabajo para listado'!$CD$155:$CD$1048576,0),MATCH((CUADRO!I$5&amp;$E981),'Hoja de Trabajo para listado'!$CD$151:$DC$151,0)),0)</f>
        <v>0</v>
      </c>
      <c r="J981" s="245">
        <f ca="1">+IFERROR(INDEX('Hoja de Trabajo para listado'!$A$155:$Z$1048576,MATCH($A981,'Hoja de Trabajo para listado'!$A$155:$A$1048576,0),MATCH((CUADRO!J$5&amp;$E981),'Hoja de Trabajo para listado'!$A$151:$Z$151,0)),0)+IFERROR(INDEX('Hoja de Trabajo para listado'!$AB$155:$BA$1048576,MATCH($A981,'Hoja de Trabajo para listado'!$AB$155:$AB$1048576,0),MATCH((CUADRO!J$5&amp;$E981),'Hoja de Trabajo para listado'!$AB$151:$BA$151,0)),0)+IFERROR(INDEX('Hoja de Trabajo para listado'!$BC$155:$CB$1048576,MATCH($A981,'Hoja de Trabajo para listado'!$BC$155:$BC$1048576,0),MATCH((CUADRO!J$5&amp;$E981),'Hoja de Trabajo para listado'!$BC$151:$CB$151,0)),0)+IFERROR(INDEX('Hoja de Trabajo para listado'!$DE$153:$DG$274,MATCH($A981,'Hoja de Trabajo para listado'!$DE$153:$DE$1048576,0),MATCH((CUADRO!J$5&amp;$E981),'Hoja de Trabajo para listado'!$DE$151:$DG$151,0)),0)+IFERROR(INDEX('Hoja de Trabajo para listado'!$CD$155:$DC$1048576,MATCH($A981,'Hoja de Trabajo para listado'!$CD$155:$CD$1048576,0),MATCH((CUADRO!J$5&amp;$E981),'Hoja de Trabajo para listado'!$CD$151:$DC$151,0)),0)</f>
        <v>0</v>
      </c>
      <c r="K981" s="245">
        <f ca="1">+IFERROR(INDEX('Hoja de Trabajo para listado'!$A$155:$Z$1048576,MATCH($A981,'Hoja de Trabajo para listado'!$A$155:$A$1048576,0),MATCH((CUADRO!K$5&amp;$E981),'Hoja de Trabajo para listado'!$A$151:$Z$151,0)),0)+IFERROR(INDEX('Hoja de Trabajo para listado'!$AB$155:$BA$1048576,MATCH($A981,'Hoja de Trabajo para listado'!$AB$155:$AB$1048576,0),MATCH((CUADRO!K$5&amp;$E981),'Hoja de Trabajo para listado'!$AB$151:$BA$151,0)),0)+IFERROR(INDEX('Hoja de Trabajo para listado'!$BC$155:$CB$1048576,MATCH($A981,'Hoja de Trabajo para listado'!$BC$155:$BC$1048576,0),MATCH((CUADRO!K$5&amp;$E981),'Hoja de Trabajo para listado'!$BC$151:$CB$151,0)),0)+IFERROR(INDEX('Hoja de Trabajo para listado'!$DE$153:$DG$274,MATCH($A981,'Hoja de Trabajo para listado'!$DE$153:$DE$1048576,0),MATCH((CUADRO!K$5&amp;$E981),'Hoja de Trabajo para listado'!$DE$151:$DG$151,0)),0)+IFERROR(INDEX('Hoja de Trabajo para listado'!$CD$155:$DC$1048576,MATCH($A981,'Hoja de Trabajo para listado'!$CD$155:$CD$1048576,0),MATCH((CUADRO!K$5&amp;$E981),'Hoja de Trabajo para listado'!$CD$151:$DC$151,0)),0)</f>
        <v>0</v>
      </c>
      <c r="L981" s="245">
        <f ca="1">+IFERROR(INDEX('Hoja de Trabajo para listado'!$A$155:$Z$1048576,MATCH($A981,'Hoja de Trabajo para listado'!$A$155:$A$1048576,0),MATCH((CUADRO!L$5&amp;$E981),'Hoja de Trabajo para listado'!$A$151:$Z$151,0)),0)+IFERROR(INDEX('Hoja de Trabajo para listado'!$AB$155:$BA$1048576,MATCH($A981,'Hoja de Trabajo para listado'!$AB$155:$AB$1048576,0),MATCH((CUADRO!L$5&amp;$E981),'Hoja de Trabajo para listado'!$AB$151:$BA$151,0)),0)+IFERROR(INDEX('Hoja de Trabajo para listado'!$BC$155:$CB$1048576,MATCH($A981,'Hoja de Trabajo para listado'!$BC$155:$BC$1048576,0),MATCH((CUADRO!L$5&amp;$E981),'Hoja de Trabajo para listado'!$BC$151:$CB$151,0)),0)+IFERROR(INDEX('Hoja de Trabajo para listado'!$DE$153:$DG$274,MATCH($A981,'Hoja de Trabajo para listado'!$DE$153:$DE$1048576,0),MATCH((CUADRO!L$5&amp;$E981),'Hoja de Trabajo para listado'!$DE$151:$DG$151,0)),0)+IFERROR(INDEX('Hoja de Trabajo para listado'!$CD$155:$DC$1048576,MATCH($A981,'Hoja de Trabajo para listado'!$CD$155:$CD$1048576,0),MATCH((CUADRO!L$5&amp;$E981),'Hoja de Trabajo para listado'!$CD$151:$DC$151,0)),0)</f>
        <v>0</v>
      </c>
      <c r="M981" s="245">
        <f ca="1">+IFERROR(INDEX('Hoja de Trabajo para listado'!$A$155:$Z$1048576,MATCH($A981,'Hoja de Trabajo para listado'!$A$155:$A$1048576,0),MATCH((CUADRO!M$5&amp;$E981),'Hoja de Trabajo para listado'!$A$151:$Z$151,0)),0)+IFERROR(INDEX('Hoja de Trabajo para listado'!$AB$155:$BA$1048576,MATCH($A981,'Hoja de Trabajo para listado'!$AB$155:$AB$1048576,0),MATCH((CUADRO!M$5&amp;$E981),'Hoja de Trabajo para listado'!$AB$151:$BA$151,0)),0)+IFERROR(INDEX('Hoja de Trabajo para listado'!$BC$155:$CB$1048576,MATCH($A981,'Hoja de Trabajo para listado'!$BC$155:$BC$1048576,0),MATCH((CUADRO!M$5&amp;$E981),'Hoja de Trabajo para listado'!$BC$151:$CB$151,0)),0)+IFERROR(INDEX('Hoja de Trabajo para listado'!$DE$153:$DG$274,MATCH($A981,'Hoja de Trabajo para listado'!$DE$153:$DE$1048576,0),MATCH((CUADRO!M$5&amp;$E981),'Hoja de Trabajo para listado'!$DE$151:$DG$151,0)),0)+IFERROR(INDEX('Hoja de Trabajo para listado'!$CD$155:$DC$1048576,MATCH($A981,'Hoja de Trabajo para listado'!$CD$155:$CD$1048576,0),MATCH((CUADRO!M$5&amp;$E981),'Hoja de Trabajo para listado'!$CD$151:$DC$151,0)),0)</f>
        <v>0</v>
      </c>
      <c r="N981" s="245">
        <f ca="1">+IFERROR(INDEX('Hoja de Trabajo para listado'!$A$155:$Z$1048576,MATCH($A981,'Hoja de Trabajo para listado'!$A$155:$A$1048576,0),MATCH((CUADRO!N$5&amp;$E981),'Hoja de Trabajo para listado'!$A$151:$Z$151,0)),0)+IFERROR(INDEX('Hoja de Trabajo para listado'!$AB$155:$BA$1048576,MATCH($A981,'Hoja de Trabajo para listado'!$AB$155:$AB$1048576,0),MATCH((CUADRO!N$5&amp;$E981),'Hoja de Trabajo para listado'!$AB$151:$BA$151,0)),0)+IFERROR(INDEX('Hoja de Trabajo para listado'!$BC$155:$CB$1048576,MATCH($A981,'Hoja de Trabajo para listado'!$BC$155:$BC$1048576,0),MATCH((CUADRO!N$5&amp;$E981),'Hoja de Trabajo para listado'!$BC$151:$CB$151,0)),0)+IFERROR(INDEX('Hoja de Trabajo para listado'!$DE$153:$DG$274,MATCH($A981,'Hoja de Trabajo para listado'!$DE$153:$DE$1048576,0),MATCH((CUADRO!N$5&amp;$E981),'Hoja de Trabajo para listado'!$DE$151:$DG$151,0)),0)+IFERROR(INDEX('Hoja de Trabajo para listado'!$CD$155:$DC$1048576,MATCH($A981,'Hoja de Trabajo para listado'!$CD$155:$CD$1048576,0),MATCH((CUADRO!N$5&amp;$E981),'Hoja de Trabajo para listado'!$CD$151:$DC$151,0)),0)</f>
        <v>0</v>
      </c>
      <c r="O981" s="245">
        <f ca="1">+IFERROR(INDEX('Hoja de Trabajo para listado'!$A$155:$Z$1048576,MATCH($A981,'Hoja de Trabajo para listado'!$A$155:$A$1048576,0),MATCH((CUADRO!O$5&amp;$E981),'Hoja de Trabajo para listado'!$A$151:$Z$151,0)),0)+IFERROR(INDEX('Hoja de Trabajo para listado'!$AB$155:$BA$1048576,MATCH($A981,'Hoja de Trabajo para listado'!$AB$155:$AB$1048576,0),MATCH((CUADRO!O$5&amp;$E981),'Hoja de Trabajo para listado'!$AB$151:$BA$151,0)),0)+IFERROR(INDEX('Hoja de Trabajo para listado'!$BC$155:$CB$1048576,MATCH($A981,'Hoja de Trabajo para listado'!$BC$155:$BC$1048576,0),MATCH((CUADRO!O$5&amp;$E981),'Hoja de Trabajo para listado'!$BC$151:$CB$151,0)),0)+IFERROR(INDEX('Hoja de Trabajo para listado'!$DE$153:$DG$274,MATCH($A981,'Hoja de Trabajo para listado'!$DE$153:$DE$1048576,0),MATCH((CUADRO!O$5&amp;$E981),'Hoja de Trabajo para listado'!$DE$151:$DG$151,0)),0)+IFERROR(INDEX('Hoja de Trabajo para listado'!$CD$155:$DC$1048576,MATCH($A981,'Hoja de Trabajo para listado'!$CD$155:$CD$1048576,0),MATCH((CUADRO!O$5&amp;$E981),'Hoja de Trabajo para listado'!$CD$151:$DC$151,0)),0)</f>
        <v>0</v>
      </c>
      <c r="P981" s="245">
        <f ca="1">+IFERROR(INDEX('Hoja de Trabajo para listado'!$A$155:$Z$1048576,MATCH($A981,'Hoja de Trabajo para listado'!$A$155:$A$1048576,0),MATCH((CUADRO!P$5&amp;$E981),'Hoja de Trabajo para listado'!$A$151:$Z$151,0)),0)+IFERROR(INDEX('Hoja de Trabajo para listado'!$AB$155:$BA$1048576,MATCH($A981,'Hoja de Trabajo para listado'!$AB$155:$AB$1048576,0),MATCH((CUADRO!P$5&amp;$E981),'Hoja de Trabajo para listado'!$AB$151:$BA$151,0)),0)+IFERROR(INDEX('Hoja de Trabajo para listado'!$BC$155:$CB$1048576,MATCH($A981,'Hoja de Trabajo para listado'!$BC$155:$BC$1048576,0),MATCH((CUADRO!P$5&amp;$E981),'Hoja de Trabajo para listado'!$BC$151:$CB$151,0)),0)+IFERROR(INDEX('Hoja de Trabajo para listado'!$DE$153:$DG$274,MATCH($A981,'Hoja de Trabajo para listado'!$DE$153:$DE$1048576,0),MATCH((CUADRO!P$5&amp;$E981),'Hoja de Trabajo para listado'!$DE$151:$DG$151,0)),0)+IFERROR(INDEX('Hoja de Trabajo para listado'!$CD$155:$DC$1048576,MATCH($A981,'Hoja de Trabajo para listado'!$CD$155:$CD$1048576,0),MATCH((CUADRO!P$5&amp;$E981),'Hoja de Trabajo para listado'!$CD$151:$DC$151,0)),0)</f>
        <v>0</v>
      </c>
      <c r="Q981" s="245">
        <f ca="1">+IFERROR(INDEX('Hoja de Trabajo para listado'!$A$155:$Z$1048576,MATCH($A981,'Hoja de Trabajo para listado'!$A$155:$A$1048576,0),MATCH((CUADRO!Q$5&amp;$E981),'Hoja de Trabajo para listado'!$A$151:$Z$151,0)),0)+IFERROR(INDEX('Hoja de Trabajo para listado'!$AB$155:$BA$1048576,MATCH($A981,'Hoja de Trabajo para listado'!$AB$155:$AB$1048576,0),MATCH((CUADRO!Q$5&amp;$E981),'Hoja de Trabajo para listado'!$AB$151:$BA$151,0)),0)+IFERROR(INDEX('Hoja de Trabajo para listado'!$BC$155:$CB$1048576,MATCH($A981,'Hoja de Trabajo para listado'!$BC$155:$BC$1048576,0),MATCH((CUADRO!Q$5&amp;$E981),'Hoja de Trabajo para listado'!$BC$151:$CB$151,0)),0)+IFERROR(INDEX('Hoja de Trabajo para listado'!$DE$153:$DG$274,MATCH($A981,'Hoja de Trabajo para listado'!$DE$153:$DE$1048576,0),MATCH((CUADRO!Q$5&amp;$E981),'Hoja de Trabajo para listado'!$DE$151:$DG$151,0)),0)+IFERROR(INDEX('Hoja de Trabajo para listado'!$CD$155:$DC$1048576,MATCH($A981,'Hoja de Trabajo para listado'!$CD$155:$CD$1048576,0),MATCH((CUADRO!Q$5&amp;$E981),'Hoja de Trabajo para listado'!$CD$151:$DC$151,0)),0)</f>
        <v>0</v>
      </c>
      <c r="R981" s="245">
        <f t="shared" ca="1" si="33"/>
        <v>0</v>
      </c>
      <c r="S981" s="259">
        <f ca="1">+R980+R981</f>
        <v>0</v>
      </c>
      <c r="T981" s="268">
        <f ca="1">+S981</f>
        <v>0</v>
      </c>
      <c r="U981" s="242">
        <f t="shared" si="34"/>
        <v>2</v>
      </c>
      <c r="V981" s="333" t="str">
        <f>+VLOOKUP(A981,bd_lista!$A$3:$E$590,5,FALSE)</f>
        <v>Gobiernos Autonomos Municipales</v>
      </c>
      <c r="W981" s="384"/>
      <c r="X981" s="242">
        <f>+VLOOKUP(A981,[3]Sheet1!$A$13:$D$744,4,FALSE)</f>
        <v>0</v>
      </c>
      <c r="Y981" s="242" t="e">
        <f>+VLOOKUP(X981,bd_lista!$A$3:$C$590,3,FALSE)</f>
        <v>#N/A</v>
      </c>
      <c r="Z981" s="292"/>
      <c r="AA981" s="293"/>
    </row>
    <row r="982" spans="1:27" customFormat="1" ht="15" hidden="1" customHeight="1">
      <c r="A982" s="32">
        <v>1725</v>
      </c>
      <c r="B982" s="388">
        <f>+A982</f>
        <v>1725</v>
      </c>
      <c r="C982" s="247" t="str">
        <f>+VLOOKUP(A982,bd_lista!$A$3:$C$590,3,FALSE)</f>
        <v>Gobierno Autónomo Municipal de Vallegrande</v>
      </c>
      <c r="D982" s="385" t="str">
        <f>+C982</f>
        <v>Gobierno Autónomo Municipal de Vallegrande</v>
      </c>
      <c r="E982" s="242" t="s">
        <v>1304</v>
      </c>
      <c r="F982" s="243">
        <f ca="1">+IFERROR(INDEX('Hoja de Trabajo para listado'!$A$155:$Z$1048576,MATCH($A982,'Hoja de Trabajo para listado'!$A$155:$A$1048576,0),MATCH((CUADRO!F$5&amp;$E982),'Hoja de Trabajo para listado'!$A$151:$Z$151,0)),0)+IFERROR(INDEX('Hoja de Trabajo para listado'!$AB$155:$BA$1048576,MATCH($A982,'Hoja de Trabajo para listado'!$AB$155:$AB$1048576,0),MATCH((CUADRO!F$5&amp;$E982),'Hoja de Trabajo para listado'!$AB$151:$BA$151,0)),0)+IFERROR(INDEX('Hoja de Trabajo para listado'!$BC$155:$CB$1048576,MATCH($A982,'Hoja de Trabajo para listado'!$BC$155:$BC$1048576,0),MATCH((CUADRO!F$5&amp;$E982),'Hoja de Trabajo para listado'!$BC$151:$CB$151,0)),0)+IFERROR(INDEX('Hoja de Trabajo para listado'!$DE$153:$DG$274,MATCH($A982,'Hoja de Trabajo para listado'!$DE$153:$DE$1048576,0),MATCH((CUADRO!F$5&amp;$E982),'Hoja de Trabajo para listado'!$DE$151:$DG$151,0)),0)+IFERROR(INDEX('Hoja de Trabajo para listado'!$CD$155:$DC$1048576,MATCH($A982,'Hoja de Trabajo para listado'!$CD$155:$CD$1048576,0),MATCH((CUADRO!F$5&amp;$E982),'Hoja de Trabajo para listado'!$CD$151:$DC$151,0)),0)</f>
        <v>0</v>
      </c>
      <c r="G982" s="243">
        <f ca="1">+IFERROR(INDEX('Hoja de Trabajo para listado'!$A$155:$Z$1048576,MATCH($A982,'Hoja de Trabajo para listado'!$A$155:$A$1048576,0),MATCH((CUADRO!G$5&amp;$E982),'Hoja de Trabajo para listado'!$A$151:$Z$151,0)),0)+IFERROR(INDEX('Hoja de Trabajo para listado'!$AB$155:$BA$1048576,MATCH($A982,'Hoja de Trabajo para listado'!$AB$155:$AB$1048576,0),MATCH((CUADRO!G$5&amp;$E982),'Hoja de Trabajo para listado'!$AB$151:$BA$151,0)),0)+IFERROR(INDEX('Hoja de Trabajo para listado'!$BC$155:$CB$1048576,MATCH($A982,'Hoja de Trabajo para listado'!$BC$155:$BC$1048576,0),MATCH((CUADRO!G$5&amp;$E982),'Hoja de Trabajo para listado'!$BC$151:$CB$151,0)),0)+IFERROR(INDEX('Hoja de Trabajo para listado'!$DE$153:$DG$274,MATCH($A982,'Hoja de Trabajo para listado'!$DE$153:$DE$1048576,0),MATCH((CUADRO!G$5&amp;$E982),'Hoja de Trabajo para listado'!$DE$151:$DG$151,0)),0)+IFERROR(INDEX('Hoja de Trabajo para listado'!$CD$155:$DC$1048576,MATCH($A982,'Hoja de Trabajo para listado'!$CD$155:$CD$1048576,0),MATCH((CUADRO!G$5&amp;$E982),'Hoja de Trabajo para listado'!$CD$151:$DC$151,0)),0)</f>
        <v>0</v>
      </c>
      <c r="H982" s="243">
        <f ca="1">+IFERROR(INDEX('Hoja de Trabajo para listado'!$A$155:$Z$1048576,MATCH($A982,'Hoja de Trabajo para listado'!$A$155:$A$1048576,0),MATCH((CUADRO!H$5&amp;$E982),'Hoja de Trabajo para listado'!$A$151:$Z$151,0)),0)+IFERROR(INDEX('Hoja de Trabajo para listado'!$AB$155:$BA$1048576,MATCH($A982,'Hoja de Trabajo para listado'!$AB$155:$AB$1048576,0),MATCH((CUADRO!H$5&amp;$E982),'Hoja de Trabajo para listado'!$AB$151:$BA$151,0)),0)+IFERROR(INDEX('Hoja de Trabajo para listado'!$BC$155:$CB$1048576,MATCH($A982,'Hoja de Trabajo para listado'!$BC$155:$BC$1048576,0),MATCH((CUADRO!H$5&amp;$E982),'Hoja de Trabajo para listado'!$BC$151:$CB$151,0)),0)+IFERROR(INDEX('Hoja de Trabajo para listado'!$DE$153:$DG$274,MATCH($A982,'Hoja de Trabajo para listado'!$DE$153:$DE$1048576,0),MATCH((CUADRO!H$5&amp;$E982),'Hoja de Trabajo para listado'!$DE$151:$DG$151,0)),0)+IFERROR(INDEX('Hoja de Trabajo para listado'!$CD$155:$DC$1048576,MATCH($A982,'Hoja de Trabajo para listado'!$CD$155:$CD$1048576,0),MATCH((CUADRO!H$5&amp;$E982),'Hoja de Trabajo para listado'!$CD$151:$DC$151,0)),0)</f>
        <v>0</v>
      </c>
      <c r="I982" s="243">
        <f ca="1">+IFERROR(INDEX('Hoja de Trabajo para listado'!$A$155:$Z$1048576,MATCH($A982,'Hoja de Trabajo para listado'!$A$155:$A$1048576,0),MATCH((CUADRO!I$5&amp;$E982),'Hoja de Trabajo para listado'!$A$151:$Z$151,0)),0)+IFERROR(INDEX('Hoja de Trabajo para listado'!$AB$155:$BA$1048576,MATCH($A982,'Hoja de Trabajo para listado'!$AB$155:$AB$1048576,0),MATCH((CUADRO!I$5&amp;$E982),'Hoja de Trabajo para listado'!$AB$151:$BA$151,0)),0)+IFERROR(INDEX('Hoja de Trabajo para listado'!$BC$155:$CB$1048576,MATCH($A982,'Hoja de Trabajo para listado'!$BC$155:$BC$1048576,0),MATCH((CUADRO!I$5&amp;$E982),'Hoja de Trabajo para listado'!$BC$151:$CB$151,0)),0)+IFERROR(INDEX('Hoja de Trabajo para listado'!$DE$153:$DG$274,MATCH($A982,'Hoja de Trabajo para listado'!$DE$153:$DE$1048576,0),MATCH((CUADRO!I$5&amp;$E982),'Hoja de Trabajo para listado'!$DE$151:$DG$151,0)),0)+IFERROR(INDEX('Hoja de Trabajo para listado'!$CD$155:$DC$1048576,MATCH($A982,'Hoja de Trabajo para listado'!$CD$155:$CD$1048576,0),MATCH((CUADRO!I$5&amp;$E982),'Hoja de Trabajo para listado'!$CD$151:$DC$151,0)),0)</f>
        <v>0</v>
      </c>
      <c r="J982" s="243">
        <f ca="1">+IFERROR(INDEX('Hoja de Trabajo para listado'!$A$155:$Z$1048576,MATCH($A982,'Hoja de Trabajo para listado'!$A$155:$A$1048576,0),MATCH((CUADRO!J$5&amp;$E982),'Hoja de Trabajo para listado'!$A$151:$Z$151,0)),0)+IFERROR(INDEX('Hoja de Trabajo para listado'!$AB$155:$BA$1048576,MATCH($A982,'Hoja de Trabajo para listado'!$AB$155:$AB$1048576,0),MATCH((CUADRO!J$5&amp;$E982),'Hoja de Trabajo para listado'!$AB$151:$BA$151,0)),0)+IFERROR(INDEX('Hoja de Trabajo para listado'!$BC$155:$CB$1048576,MATCH($A982,'Hoja de Trabajo para listado'!$BC$155:$BC$1048576,0),MATCH((CUADRO!J$5&amp;$E982),'Hoja de Trabajo para listado'!$BC$151:$CB$151,0)),0)+IFERROR(INDEX('Hoja de Trabajo para listado'!$DE$153:$DG$274,MATCH($A982,'Hoja de Trabajo para listado'!$DE$153:$DE$1048576,0),MATCH((CUADRO!J$5&amp;$E982),'Hoja de Trabajo para listado'!$DE$151:$DG$151,0)),0)+IFERROR(INDEX('Hoja de Trabajo para listado'!$CD$155:$DC$1048576,MATCH($A982,'Hoja de Trabajo para listado'!$CD$155:$CD$1048576,0),MATCH((CUADRO!J$5&amp;$E982),'Hoja de Trabajo para listado'!$CD$151:$DC$151,0)),0)</f>
        <v>0</v>
      </c>
      <c r="K982" s="243">
        <f ca="1">+IFERROR(INDEX('Hoja de Trabajo para listado'!$A$155:$Z$1048576,MATCH($A982,'Hoja de Trabajo para listado'!$A$155:$A$1048576,0),MATCH((CUADRO!K$5&amp;$E982),'Hoja de Trabajo para listado'!$A$151:$Z$151,0)),0)+IFERROR(INDEX('Hoja de Trabajo para listado'!$AB$155:$BA$1048576,MATCH($A982,'Hoja de Trabajo para listado'!$AB$155:$AB$1048576,0),MATCH((CUADRO!K$5&amp;$E982),'Hoja de Trabajo para listado'!$AB$151:$BA$151,0)),0)+IFERROR(INDEX('Hoja de Trabajo para listado'!$BC$155:$CB$1048576,MATCH($A982,'Hoja de Trabajo para listado'!$BC$155:$BC$1048576,0),MATCH((CUADRO!K$5&amp;$E982),'Hoja de Trabajo para listado'!$BC$151:$CB$151,0)),0)+IFERROR(INDEX('Hoja de Trabajo para listado'!$DE$153:$DG$274,MATCH($A982,'Hoja de Trabajo para listado'!$DE$153:$DE$1048576,0),MATCH((CUADRO!K$5&amp;$E982),'Hoja de Trabajo para listado'!$DE$151:$DG$151,0)),0)+IFERROR(INDEX('Hoja de Trabajo para listado'!$CD$155:$DC$1048576,MATCH($A982,'Hoja de Trabajo para listado'!$CD$155:$CD$1048576,0),MATCH((CUADRO!K$5&amp;$E982),'Hoja de Trabajo para listado'!$CD$151:$DC$151,0)),0)</f>
        <v>0</v>
      </c>
      <c r="L982" s="243">
        <f ca="1">+IFERROR(INDEX('Hoja de Trabajo para listado'!$A$155:$Z$1048576,MATCH($A982,'Hoja de Trabajo para listado'!$A$155:$A$1048576,0),MATCH((CUADRO!L$5&amp;$E982),'Hoja de Trabajo para listado'!$A$151:$Z$151,0)),0)+IFERROR(INDEX('Hoja de Trabajo para listado'!$AB$155:$BA$1048576,MATCH($A982,'Hoja de Trabajo para listado'!$AB$155:$AB$1048576,0),MATCH((CUADRO!L$5&amp;$E982),'Hoja de Trabajo para listado'!$AB$151:$BA$151,0)),0)+IFERROR(INDEX('Hoja de Trabajo para listado'!$BC$155:$CB$1048576,MATCH($A982,'Hoja de Trabajo para listado'!$BC$155:$BC$1048576,0),MATCH((CUADRO!L$5&amp;$E982),'Hoja de Trabajo para listado'!$BC$151:$CB$151,0)),0)+IFERROR(INDEX('Hoja de Trabajo para listado'!$DE$153:$DG$274,MATCH($A982,'Hoja de Trabajo para listado'!$DE$153:$DE$1048576,0),MATCH((CUADRO!L$5&amp;$E982),'Hoja de Trabajo para listado'!$DE$151:$DG$151,0)),0)+IFERROR(INDEX('Hoja de Trabajo para listado'!$CD$155:$DC$1048576,MATCH($A982,'Hoja de Trabajo para listado'!$CD$155:$CD$1048576,0),MATCH((CUADRO!L$5&amp;$E982),'Hoja de Trabajo para listado'!$CD$151:$DC$151,0)),0)</f>
        <v>0</v>
      </c>
      <c r="M982" s="243">
        <f ca="1">+IFERROR(INDEX('Hoja de Trabajo para listado'!$A$155:$Z$1048576,MATCH($A982,'Hoja de Trabajo para listado'!$A$155:$A$1048576,0),MATCH((CUADRO!M$5&amp;$E982),'Hoja de Trabajo para listado'!$A$151:$Z$151,0)),0)+IFERROR(INDEX('Hoja de Trabajo para listado'!$AB$155:$BA$1048576,MATCH($A982,'Hoja de Trabajo para listado'!$AB$155:$AB$1048576,0),MATCH((CUADRO!M$5&amp;$E982),'Hoja de Trabajo para listado'!$AB$151:$BA$151,0)),0)+IFERROR(INDEX('Hoja de Trabajo para listado'!$BC$155:$CB$1048576,MATCH($A982,'Hoja de Trabajo para listado'!$BC$155:$BC$1048576,0),MATCH((CUADRO!M$5&amp;$E982),'Hoja de Trabajo para listado'!$BC$151:$CB$151,0)),0)+IFERROR(INDEX('Hoja de Trabajo para listado'!$DE$153:$DG$274,MATCH($A982,'Hoja de Trabajo para listado'!$DE$153:$DE$1048576,0),MATCH((CUADRO!M$5&amp;$E982),'Hoja de Trabajo para listado'!$DE$151:$DG$151,0)),0)+IFERROR(INDEX('Hoja de Trabajo para listado'!$CD$155:$DC$1048576,MATCH($A982,'Hoja de Trabajo para listado'!$CD$155:$CD$1048576,0),MATCH((CUADRO!M$5&amp;$E982),'Hoja de Trabajo para listado'!$CD$151:$DC$151,0)),0)</f>
        <v>0</v>
      </c>
      <c r="N982" s="243">
        <f ca="1">+IFERROR(INDEX('Hoja de Trabajo para listado'!$A$155:$Z$1048576,MATCH($A982,'Hoja de Trabajo para listado'!$A$155:$A$1048576,0),MATCH((CUADRO!N$5&amp;$E982),'Hoja de Trabajo para listado'!$A$151:$Z$151,0)),0)+IFERROR(INDEX('Hoja de Trabajo para listado'!$AB$155:$BA$1048576,MATCH($A982,'Hoja de Trabajo para listado'!$AB$155:$AB$1048576,0),MATCH((CUADRO!N$5&amp;$E982),'Hoja de Trabajo para listado'!$AB$151:$BA$151,0)),0)+IFERROR(INDEX('Hoja de Trabajo para listado'!$BC$155:$CB$1048576,MATCH($A982,'Hoja de Trabajo para listado'!$BC$155:$BC$1048576,0),MATCH((CUADRO!N$5&amp;$E982),'Hoja de Trabajo para listado'!$BC$151:$CB$151,0)),0)+IFERROR(INDEX('Hoja de Trabajo para listado'!$DE$153:$DG$274,MATCH($A982,'Hoja de Trabajo para listado'!$DE$153:$DE$1048576,0),MATCH((CUADRO!N$5&amp;$E982),'Hoja de Trabajo para listado'!$DE$151:$DG$151,0)),0)+IFERROR(INDEX('Hoja de Trabajo para listado'!$CD$155:$DC$1048576,MATCH($A982,'Hoja de Trabajo para listado'!$CD$155:$CD$1048576,0),MATCH((CUADRO!N$5&amp;$E982),'Hoja de Trabajo para listado'!$CD$151:$DC$151,0)),0)</f>
        <v>0</v>
      </c>
      <c r="O982" s="243">
        <f ca="1">+IFERROR(INDEX('Hoja de Trabajo para listado'!$A$155:$Z$1048576,MATCH($A982,'Hoja de Trabajo para listado'!$A$155:$A$1048576,0),MATCH((CUADRO!O$5&amp;$E982),'Hoja de Trabajo para listado'!$A$151:$Z$151,0)),0)+IFERROR(INDEX('Hoja de Trabajo para listado'!$AB$155:$BA$1048576,MATCH($A982,'Hoja de Trabajo para listado'!$AB$155:$AB$1048576,0),MATCH((CUADRO!O$5&amp;$E982),'Hoja de Trabajo para listado'!$AB$151:$BA$151,0)),0)+IFERROR(INDEX('Hoja de Trabajo para listado'!$BC$155:$CB$1048576,MATCH($A982,'Hoja de Trabajo para listado'!$BC$155:$BC$1048576,0),MATCH((CUADRO!O$5&amp;$E982),'Hoja de Trabajo para listado'!$BC$151:$CB$151,0)),0)+IFERROR(INDEX('Hoja de Trabajo para listado'!$DE$153:$DG$274,MATCH($A982,'Hoja de Trabajo para listado'!$DE$153:$DE$1048576,0),MATCH((CUADRO!O$5&amp;$E982),'Hoja de Trabajo para listado'!$DE$151:$DG$151,0)),0)+IFERROR(INDEX('Hoja de Trabajo para listado'!$CD$155:$DC$1048576,MATCH($A982,'Hoja de Trabajo para listado'!$CD$155:$CD$1048576,0),MATCH((CUADRO!O$5&amp;$E982),'Hoja de Trabajo para listado'!$CD$151:$DC$151,0)),0)</f>
        <v>0</v>
      </c>
      <c r="P982" s="243">
        <f ca="1">+IFERROR(INDEX('Hoja de Trabajo para listado'!$A$155:$Z$1048576,MATCH($A982,'Hoja de Trabajo para listado'!$A$155:$A$1048576,0),MATCH((CUADRO!P$5&amp;$E982),'Hoja de Trabajo para listado'!$A$151:$Z$151,0)),0)+IFERROR(INDEX('Hoja de Trabajo para listado'!$AB$155:$BA$1048576,MATCH($A982,'Hoja de Trabajo para listado'!$AB$155:$AB$1048576,0),MATCH((CUADRO!P$5&amp;$E982),'Hoja de Trabajo para listado'!$AB$151:$BA$151,0)),0)+IFERROR(INDEX('Hoja de Trabajo para listado'!$BC$155:$CB$1048576,MATCH($A982,'Hoja de Trabajo para listado'!$BC$155:$BC$1048576,0),MATCH((CUADRO!P$5&amp;$E982),'Hoja de Trabajo para listado'!$BC$151:$CB$151,0)),0)+IFERROR(INDEX('Hoja de Trabajo para listado'!$DE$153:$DG$274,MATCH($A982,'Hoja de Trabajo para listado'!$DE$153:$DE$1048576,0),MATCH((CUADRO!P$5&amp;$E982),'Hoja de Trabajo para listado'!$DE$151:$DG$151,0)),0)+IFERROR(INDEX('Hoja de Trabajo para listado'!$CD$155:$DC$1048576,MATCH($A982,'Hoja de Trabajo para listado'!$CD$155:$CD$1048576,0),MATCH((CUADRO!P$5&amp;$E982),'Hoja de Trabajo para listado'!$CD$151:$DC$151,0)),0)</f>
        <v>0</v>
      </c>
      <c r="Q982" s="243">
        <f ca="1">+IFERROR(INDEX('Hoja de Trabajo para listado'!$A$155:$Z$1048576,MATCH($A982,'Hoja de Trabajo para listado'!$A$155:$A$1048576,0),MATCH((CUADRO!Q$5&amp;$E982),'Hoja de Trabajo para listado'!$A$151:$Z$151,0)),0)+IFERROR(INDEX('Hoja de Trabajo para listado'!$AB$155:$BA$1048576,MATCH($A982,'Hoja de Trabajo para listado'!$AB$155:$AB$1048576,0),MATCH((CUADRO!Q$5&amp;$E982),'Hoja de Trabajo para listado'!$AB$151:$BA$151,0)),0)+IFERROR(INDEX('Hoja de Trabajo para listado'!$BC$155:$CB$1048576,MATCH($A982,'Hoja de Trabajo para listado'!$BC$155:$BC$1048576,0),MATCH((CUADRO!Q$5&amp;$E982),'Hoja de Trabajo para listado'!$BC$151:$CB$151,0)),0)+IFERROR(INDEX('Hoja de Trabajo para listado'!$DE$153:$DG$274,MATCH($A982,'Hoja de Trabajo para listado'!$DE$153:$DE$1048576,0),MATCH((CUADRO!Q$5&amp;$E982),'Hoja de Trabajo para listado'!$DE$151:$DG$151,0)),0)+IFERROR(INDEX('Hoja de Trabajo para listado'!$CD$155:$DC$1048576,MATCH($A982,'Hoja de Trabajo para listado'!$CD$155:$CD$1048576,0),MATCH((CUADRO!Q$5&amp;$E982),'Hoja de Trabajo para listado'!$CD$151:$DC$151,0)),0)</f>
        <v>0</v>
      </c>
      <c r="R982" s="243">
        <f t="shared" ca="1" si="33"/>
        <v>0</v>
      </c>
      <c r="S982" s="249"/>
      <c r="T982" s="243">
        <f ca="1">+T983</f>
        <v>0</v>
      </c>
      <c r="U982" s="242">
        <f t="shared" si="34"/>
        <v>1</v>
      </c>
      <c r="V982" s="333" t="str">
        <f>+VLOOKUP(A982,bd_lista!$A$3:$E$590,5,FALSE)</f>
        <v>Gobiernos Autonomos Municipales</v>
      </c>
      <c r="W982" s="383" t="str">
        <f>+V982</f>
        <v>Gobiernos Autonomos Municipales</v>
      </c>
      <c r="X982" s="242">
        <f>+VLOOKUP(A982,[3]Sheet1!$A$13:$D$744,4,FALSE)</f>
        <v>0</v>
      </c>
      <c r="Y982" s="242" t="e">
        <f>+VLOOKUP(X982,bd_lista!$A$3:$C$590,3,FALSE)</f>
        <v>#N/A</v>
      </c>
      <c r="Z982" s="294">
        <f>+X982</f>
        <v>0</v>
      </c>
      <c r="AA982" s="295" t="e">
        <f>+Y982</f>
        <v>#N/A</v>
      </c>
    </row>
    <row r="983" spans="1:27" customFormat="1" ht="15" hidden="1" customHeight="1">
      <c r="A983" s="32">
        <v>1725</v>
      </c>
      <c r="B983" s="389"/>
      <c r="C983" s="247" t="str">
        <f>+VLOOKUP(A983,bd_lista!$A$3:$C$590,3,FALSE)</f>
        <v>Gobierno Autónomo Municipal de Vallegrande</v>
      </c>
      <c r="D983" s="386"/>
      <c r="E983" s="244" t="s">
        <v>1305</v>
      </c>
      <c r="F983" s="243">
        <f ca="1">+IFERROR(INDEX('Hoja de Trabajo para listado'!$A$155:$Z$1048576,MATCH($A983,'Hoja de Trabajo para listado'!$A$155:$A$1048576,0),MATCH((CUADRO!F$5&amp;$E983),'Hoja de Trabajo para listado'!$A$151:$Z$151,0)),0)+IFERROR(INDEX('Hoja de Trabajo para listado'!$AB$155:$BA$1048576,MATCH($A983,'Hoja de Trabajo para listado'!$AB$155:$AB$1048576,0),MATCH((CUADRO!F$5&amp;$E983),'Hoja de Trabajo para listado'!$AB$151:$BA$151,0)),0)+IFERROR(INDEX('Hoja de Trabajo para listado'!$BC$155:$CB$1048576,MATCH($A983,'Hoja de Trabajo para listado'!$BC$155:$BC$1048576,0),MATCH((CUADRO!F$5&amp;$E983),'Hoja de Trabajo para listado'!$BC$151:$CB$151,0)),0)+IFERROR(INDEX('Hoja de Trabajo para listado'!$DE$153:$DG$274,MATCH($A983,'Hoja de Trabajo para listado'!$DE$153:$DE$1048576,0),MATCH((CUADRO!F$5&amp;$E983),'Hoja de Trabajo para listado'!$DE$151:$DG$151,0)),0)+IFERROR(INDEX('Hoja de Trabajo para listado'!$CD$155:$DC$1048576,MATCH($A983,'Hoja de Trabajo para listado'!$CD$155:$CD$1048576,0),MATCH((CUADRO!F$5&amp;$E983),'Hoja de Trabajo para listado'!$CD$151:$DC$151,0)),0)</f>
        <v>0</v>
      </c>
      <c r="G983" s="243">
        <f ca="1">+IFERROR(INDEX('Hoja de Trabajo para listado'!$A$155:$Z$1048576,MATCH($A983,'Hoja de Trabajo para listado'!$A$155:$A$1048576,0),MATCH((CUADRO!G$5&amp;$E983),'Hoja de Trabajo para listado'!$A$151:$Z$151,0)),0)+IFERROR(INDEX('Hoja de Trabajo para listado'!$AB$155:$BA$1048576,MATCH($A983,'Hoja de Trabajo para listado'!$AB$155:$AB$1048576,0),MATCH((CUADRO!G$5&amp;$E983),'Hoja de Trabajo para listado'!$AB$151:$BA$151,0)),0)+IFERROR(INDEX('Hoja de Trabajo para listado'!$BC$155:$CB$1048576,MATCH($A983,'Hoja de Trabajo para listado'!$BC$155:$BC$1048576,0),MATCH((CUADRO!G$5&amp;$E983),'Hoja de Trabajo para listado'!$BC$151:$CB$151,0)),0)+IFERROR(INDEX('Hoja de Trabajo para listado'!$DE$153:$DG$274,MATCH($A983,'Hoja de Trabajo para listado'!$DE$153:$DE$1048576,0),MATCH((CUADRO!G$5&amp;$E983),'Hoja de Trabajo para listado'!$DE$151:$DG$151,0)),0)+IFERROR(INDEX('Hoja de Trabajo para listado'!$CD$155:$DC$1048576,MATCH($A983,'Hoja de Trabajo para listado'!$CD$155:$CD$1048576,0),MATCH((CUADRO!G$5&amp;$E983),'Hoja de Trabajo para listado'!$CD$151:$DC$151,0)),0)</f>
        <v>0</v>
      </c>
      <c r="H983" s="243">
        <f ca="1">+IFERROR(INDEX('Hoja de Trabajo para listado'!$A$155:$Z$1048576,MATCH($A983,'Hoja de Trabajo para listado'!$A$155:$A$1048576,0),MATCH((CUADRO!H$5&amp;$E983),'Hoja de Trabajo para listado'!$A$151:$Z$151,0)),0)+IFERROR(INDEX('Hoja de Trabajo para listado'!$AB$155:$BA$1048576,MATCH($A983,'Hoja de Trabajo para listado'!$AB$155:$AB$1048576,0),MATCH((CUADRO!H$5&amp;$E983),'Hoja de Trabajo para listado'!$AB$151:$BA$151,0)),0)+IFERROR(INDEX('Hoja de Trabajo para listado'!$BC$155:$CB$1048576,MATCH($A983,'Hoja de Trabajo para listado'!$BC$155:$BC$1048576,0),MATCH((CUADRO!H$5&amp;$E983),'Hoja de Trabajo para listado'!$BC$151:$CB$151,0)),0)+IFERROR(INDEX('Hoja de Trabajo para listado'!$DE$153:$DG$274,MATCH($A983,'Hoja de Trabajo para listado'!$DE$153:$DE$1048576,0),MATCH((CUADRO!H$5&amp;$E983),'Hoja de Trabajo para listado'!$DE$151:$DG$151,0)),0)+IFERROR(INDEX('Hoja de Trabajo para listado'!$CD$155:$DC$1048576,MATCH($A983,'Hoja de Trabajo para listado'!$CD$155:$CD$1048576,0),MATCH((CUADRO!H$5&amp;$E983),'Hoja de Trabajo para listado'!$CD$151:$DC$151,0)),0)</f>
        <v>0</v>
      </c>
      <c r="I983" s="243">
        <f ca="1">+IFERROR(INDEX('Hoja de Trabajo para listado'!$A$155:$Z$1048576,MATCH($A983,'Hoja de Trabajo para listado'!$A$155:$A$1048576,0),MATCH((CUADRO!I$5&amp;$E983),'Hoja de Trabajo para listado'!$A$151:$Z$151,0)),0)+IFERROR(INDEX('Hoja de Trabajo para listado'!$AB$155:$BA$1048576,MATCH($A983,'Hoja de Trabajo para listado'!$AB$155:$AB$1048576,0),MATCH((CUADRO!I$5&amp;$E983),'Hoja de Trabajo para listado'!$AB$151:$BA$151,0)),0)+IFERROR(INDEX('Hoja de Trabajo para listado'!$BC$155:$CB$1048576,MATCH($A983,'Hoja de Trabajo para listado'!$BC$155:$BC$1048576,0),MATCH((CUADRO!I$5&amp;$E983),'Hoja de Trabajo para listado'!$BC$151:$CB$151,0)),0)+IFERROR(INDEX('Hoja de Trabajo para listado'!$DE$153:$DG$274,MATCH($A983,'Hoja de Trabajo para listado'!$DE$153:$DE$1048576,0),MATCH((CUADRO!I$5&amp;$E983),'Hoja de Trabajo para listado'!$DE$151:$DG$151,0)),0)+IFERROR(INDEX('Hoja de Trabajo para listado'!$CD$155:$DC$1048576,MATCH($A983,'Hoja de Trabajo para listado'!$CD$155:$CD$1048576,0),MATCH((CUADRO!I$5&amp;$E983),'Hoja de Trabajo para listado'!$CD$151:$DC$151,0)),0)</f>
        <v>0</v>
      </c>
      <c r="J983" s="243">
        <f ca="1">+IFERROR(INDEX('Hoja de Trabajo para listado'!$A$155:$Z$1048576,MATCH($A983,'Hoja de Trabajo para listado'!$A$155:$A$1048576,0),MATCH((CUADRO!J$5&amp;$E983),'Hoja de Trabajo para listado'!$A$151:$Z$151,0)),0)+IFERROR(INDEX('Hoja de Trabajo para listado'!$AB$155:$BA$1048576,MATCH($A983,'Hoja de Trabajo para listado'!$AB$155:$AB$1048576,0),MATCH((CUADRO!J$5&amp;$E983),'Hoja de Trabajo para listado'!$AB$151:$BA$151,0)),0)+IFERROR(INDEX('Hoja de Trabajo para listado'!$BC$155:$CB$1048576,MATCH($A983,'Hoja de Trabajo para listado'!$BC$155:$BC$1048576,0),MATCH((CUADRO!J$5&amp;$E983),'Hoja de Trabajo para listado'!$BC$151:$CB$151,0)),0)+IFERROR(INDEX('Hoja de Trabajo para listado'!$DE$153:$DG$274,MATCH($A983,'Hoja de Trabajo para listado'!$DE$153:$DE$1048576,0),MATCH((CUADRO!J$5&amp;$E983),'Hoja de Trabajo para listado'!$DE$151:$DG$151,0)),0)+IFERROR(INDEX('Hoja de Trabajo para listado'!$CD$155:$DC$1048576,MATCH($A983,'Hoja de Trabajo para listado'!$CD$155:$CD$1048576,0),MATCH((CUADRO!J$5&amp;$E983),'Hoja de Trabajo para listado'!$CD$151:$DC$151,0)),0)</f>
        <v>0</v>
      </c>
      <c r="K983" s="243">
        <f ca="1">+IFERROR(INDEX('Hoja de Trabajo para listado'!$A$155:$Z$1048576,MATCH($A983,'Hoja de Trabajo para listado'!$A$155:$A$1048576,0),MATCH((CUADRO!K$5&amp;$E983),'Hoja de Trabajo para listado'!$A$151:$Z$151,0)),0)+IFERROR(INDEX('Hoja de Trabajo para listado'!$AB$155:$BA$1048576,MATCH($A983,'Hoja de Trabajo para listado'!$AB$155:$AB$1048576,0),MATCH((CUADRO!K$5&amp;$E983),'Hoja de Trabajo para listado'!$AB$151:$BA$151,0)),0)+IFERROR(INDEX('Hoja de Trabajo para listado'!$BC$155:$CB$1048576,MATCH($A983,'Hoja de Trabajo para listado'!$BC$155:$BC$1048576,0),MATCH((CUADRO!K$5&amp;$E983),'Hoja de Trabajo para listado'!$BC$151:$CB$151,0)),0)+IFERROR(INDEX('Hoja de Trabajo para listado'!$DE$153:$DG$274,MATCH($A983,'Hoja de Trabajo para listado'!$DE$153:$DE$1048576,0),MATCH((CUADRO!K$5&amp;$E983),'Hoja de Trabajo para listado'!$DE$151:$DG$151,0)),0)+IFERROR(INDEX('Hoja de Trabajo para listado'!$CD$155:$DC$1048576,MATCH($A983,'Hoja de Trabajo para listado'!$CD$155:$CD$1048576,0),MATCH((CUADRO!K$5&amp;$E983),'Hoja de Trabajo para listado'!$CD$151:$DC$151,0)),0)</f>
        <v>0</v>
      </c>
      <c r="L983" s="245">
        <f ca="1">+IFERROR(INDEX('Hoja de Trabajo para listado'!$A$155:$Z$1048576,MATCH($A983,'Hoja de Trabajo para listado'!$A$155:$A$1048576,0),MATCH((CUADRO!L$5&amp;$E983),'Hoja de Trabajo para listado'!$A$151:$Z$151,0)),0)+IFERROR(INDEX('Hoja de Trabajo para listado'!$AB$155:$BA$1048576,MATCH($A983,'Hoja de Trabajo para listado'!$AB$155:$AB$1048576,0),MATCH((CUADRO!L$5&amp;$E983),'Hoja de Trabajo para listado'!$AB$151:$BA$151,0)),0)+IFERROR(INDEX('Hoja de Trabajo para listado'!$BC$155:$CB$1048576,MATCH($A983,'Hoja de Trabajo para listado'!$BC$155:$BC$1048576,0),MATCH((CUADRO!L$5&amp;$E983),'Hoja de Trabajo para listado'!$BC$151:$CB$151,0)),0)+IFERROR(INDEX('Hoja de Trabajo para listado'!$DE$153:$DG$274,MATCH($A983,'Hoja de Trabajo para listado'!$DE$153:$DE$1048576,0),MATCH((CUADRO!L$5&amp;$E983),'Hoja de Trabajo para listado'!$DE$151:$DG$151,0)),0)+IFERROR(INDEX('Hoja de Trabajo para listado'!$CD$155:$DC$1048576,MATCH($A983,'Hoja de Trabajo para listado'!$CD$155:$CD$1048576,0),MATCH((CUADRO!L$5&amp;$E983),'Hoja de Trabajo para listado'!$CD$151:$DC$151,0)),0)</f>
        <v>0</v>
      </c>
      <c r="M983" s="245">
        <f ca="1">+IFERROR(INDEX('Hoja de Trabajo para listado'!$A$155:$Z$1048576,MATCH($A983,'Hoja de Trabajo para listado'!$A$155:$A$1048576,0),MATCH((CUADRO!M$5&amp;$E983),'Hoja de Trabajo para listado'!$A$151:$Z$151,0)),0)+IFERROR(INDEX('Hoja de Trabajo para listado'!$AB$155:$BA$1048576,MATCH($A983,'Hoja de Trabajo para listado'!$AB$155:$AB$1048576,0),MATCH((CUADRO!M$5&amp;$E983),'Hoja de Trabajo para listado'!$AB$151:$BA$151,0)),0)+IFERROR(INDEX('Hoja de Trabajo para listado'!$BC$155:$CB$1048576,MATCH($A983,'Hoja de Trabajo para listado'!$BC$155:$BC$1048576,0),MATCH((CUADRO!M$5&amp;$E983),'Hoja de Trabajo para listado'!$BC$151:$CB$151,0)),0)+IFERROR(INDEX('Hoja de Trabajo para listado'!$DE$153:$DG$274,MATCH($A983,'Hoja de Trabajo para listado'!$DE$153:$DE$1048576,0),MATCH((CUADRO!M$5&amp;$E983),'Hoja de Trabajo para listado'!$DE$151:$DG$151,0)),0)+IFERROR(INDEX('Hoja de Trabajo para listado'!$CD$155:$DC$1048576,MATCH($A983,'Hoja de Trabajo para listado'!$CD$155:$CD$1048576,0),MATCH((CUADRO!M$5&amp;$E983),'Hoja de Trabajo para listado'!$CD$151:$DC$151,0)),0)</f>
        <v>0</v>
      </c>
      <c r="N983" s="243">
        <f ca="1">+IFERROR(INDEX('Hoja de Trabajo para listado'!$A$155:$Z$1048576,MATCH($A983,'Hoja de Trabajo para listado'!$A$155:$A$1048576,0),MATCH((CUADRO!N$5&amp;$E983),'Hoja de Trabajo para listado'!$A$151:$Z$151,0)),0)+IFERROR(INDEX('Hoja de Trabajo para listado'!$AB$155:$BA$1048576,MATCH($A983,'Hoja de Trabajo para listado'!$AB$155:$AB$1048576,0),MATCH((CUADRO!N$5&amp;$E983),'Hoja de Trabajo para listado'!$AB$151:$BA$151,0)),0)+IFERROR(INDEX('Hoja de Trabajo para listado'!$BC$155:$CB$1048576,MATCH($A983,'Hoja de Trabajo para listado'!$BC$155:$BC$1048576,0),MATCH((CUADRO!N$5&amp;$E983),'Hoja de Trabajo para listado'!$BC$151:$CB$151,0)),0)+IFERROR(INDEX('Hoja de Trabajo para listado'!$DE$153:$DG$274,MATCH($A983,'Hoja de Trabajo para listado'!$DE$153:$DE$1048576,0),MATCH((CUADRO!N$5&amp;$E983),'Hoja de Trabajo para listado'!$DE$151:$DG$151,0)),0)+IFERROR(INDEX('Hoja de Trabajo para listado'!$CD$155:$DC$1048576,MATCH($A983,'Hoja de Trabajo para listado'!$CD$155:$CD$1048576,0),MATCH((CUADRO!N$5&amp;$E983),'Hoja de Trabajo para listado'!$CD$151:$DC$151,0)),0)</f>
        <v>0</v>
      </c>
      <c r="O983" s="243">
        <f ca="1">+IFERROR(INDEX('Hoja de Trabajo para listado'!$A$155:$Z$1048576,MATCH($A983,'Hoja de Trabajo para listado'!$A$155:$A$1048576,0),MATCH((CUADRO!O$5&amp;$E983),'Hoja de Trabajo para listado'!$A$151:$Z$151,0)),0)+IFERROR(INDEX('Hoja de Trabajo para listado'!$AB$155:$BA$1048576,MATCH($A983,'Hoja de Trabajo para listado'!$AB$155:$AB$1048576,0),MATCH((CUADRO!O$5&amp;$E983),'Hoja de Trabajo para listado'!$AB$151:$BA$151,0)),0)+IFERROR(INDEX('Hoja de Trabajo para listado'!$BC$155:$CB$1048576,MATCH($A983,'Hoja de Trabajo para listado'!$BC$155:$BC$1048576,0),MATCH((CUADRO!O$5&amp;$E983),'Hoja de Trabajo para listado'!$BC$151:$CB$151,0)),0)+IFERROR(INDEX('Hoja de Trabajo para listado'!$DE$153:$DG$274,MATCH($A983,'Hoja de Trabajo para listado'!$DE$153:$DE$1048576,0),MATCH((CUADRO!O$5&amp;$E983),'Hoja de Trabajo para listado'!$DE$151:$DG$151,0)),0)+IFERROR(INDEX('Hoja de Trabajo para listado'!$CD$155:$DC$1048576,MATCH($A983,'Hoja de Trabajo para listado'!$CD$155:$CD$1048576,0),MATCH((CUADRO!O$5&amp;$E983),'Hoja de Trabajo para listado'!$CD$151:$DC$151,0)),0)</f>
        <v>0</v>
      </c>
      <c r="P983" s="243">
        <f ca="1">+IFERROR(INDEX('Hoja de Trabajo para listado'!$A$155:$Z$1048576,MATCH($A983,'Hoja de Trabajo para listado'!$A$155:$A$1048576,0),MATCH((CUADRO!P$5&amp;$E983),'Hoja de Trabajo para listado'!$A$151:$Z$151,0)),0)+IFERROR(INDEX('Hoja de Trabajo para listado'!$AB$155:$BA$1048576,MATCH($A983,'Hoja de Trabajo para listado'!$AB$155:$AB$1048576,0),MATCH((CUADRO!P$5&amp;$E983),'Hoja de Trabajo para listado'!$AB$151:$BA$151,0)),0)+IFERROR(INDEX('Hoja de Trabajo para listado'!$BC$155:$CB$1048576,MATCH($A983,'Hoja de Trabajo para listado'!$BC$155:$BC$1048576,0),MATCH((CUADRO!P$5&amp;$E983),'Hoja de Trabajo para listado'!$BC$151:$CB$151,0)),0)+IFERROR(INDEX('Hoja de Trabajo para listado'!$DE$153:$DG$274,MATCH($A983,'Hoja de Trabajo para listado'!$DE$153:$DE$1048576,0),MATCH((CUADRO!P$5&amp;$E983),'Hoja de Trabajo para listado'!$DE$151:$DG$151,0)),0)+IFERROR(INDEX('Hoja de Trabajo para listado'!$CD$155:$DC$1048576,MATCH($A983,'Hoja de Trabajo para listado'!$CD$155:$CD$1048576,0),MATCH((CUADRO!P$5&amp;$E983),'Hoja de Trabajo para listado'!$CD$151:$DC$151,0)),0)</f>
        <v>0</v>
      </c>
      <c r="Q983" s="243">
        <f ca="1">+IFERROR(INDEX('Hoja de Trabajo para listado'!$A$155:$Z$1048576,MATCH($A983,'Hoja de Trabajo para listado'!$A$155:$A$1048576,0),MATCH((CUADRO!Q$5&amp;$E983),'Hoja de Trabajo para listado'!$A$151:$Z$151,0)),0)+IFERROR(INDEX('Hoja de Trabajo para listado'!$AB$155:$BA$1048576,MATCH($A983,'Hoja de Trabajo para listado'!$AB$155:$AB$1048576,0),MATCH((CUADRO!Q$5&amp;$E983),'Hoja de Trabajo para listado'!$AB$151:$BA$151,0)),0)+IFERROR(INDEX('Hoja de Trabajo para listado'!$BC$155:$CB$1048576,MATCH($A983,'Hoja de Trabajo para listado'!$BC$155:$BC$1048576,0),MATCH((CUADRO!Q$5&amp;$E983),'Hoja de Trabajo para listado'!$BC$151:$CB$151,0)),0)+IFERROR(INDEX('Hoja de Trabajo para listado'!$DE$153:$DG$274,MATCH($A983,'Hoja de Trabajo para listado'!$DE$153:$DE$1048576,0),MATCH((CUADRO!Q$5&amp;$E983),'Hoja de Trabajo para listado'!$DE$151:$DG$151,0)),0)+IFERROR(INDEX('Hoja de Trabajo para listado'!$CD$155:$DC$1048576,MATCH($A983,'Hoja de Trabajo para listado'!$CD$155:$CD$1048576,0),MATCH((CUADRO!Q$5&amp;$E983),'Hoja de Trabajo para listado'!$CD$151:$DC$151,0)),0)</f>
        <v>0</v>
      </c>
      <c r="R983" s="243">
        <f t="shared" ca="1" si="33"/>
        <v>0</v>
      </c>
      <c r="S983" s="249">
        <f ca="1">+R982+R983</f>
        <v>0</v>
      </c>
      <c r="T983" s="243">
        <f ca="1">+S983</f>
        <v>0</v>
      </c>
      <c r="U983" s="242">
        <f t="shared" si="34"/>
        <v>2</v>
      </c>
      <c r="V983" s="333" t="str">
        <f>+VLOOKUP(A983,bd_lista!$A$3:$E$590,5,FALSE)</f>
        <v>Gobiernos Autonomos Municipales</v>
      </c>
      <c r="W983" s="384"/>
      <c r="X983" s="242">
        <f>+VLOOKUP(A983,[3]Sheet1!$A$13:$D$744,4,FALSE)</f>
        <v>0</v>
      </c>
      <c r="Y983" s="242" t="e">
        <f>+VLOOKUP(X983,bd_lista!$A$3:$C$590,3,FALSE)</f>
        <v>#N/A</v>
      </c>
      <c r="Z983" s="292"/>
      <c r="AA983" s="293"/>
    </row>
    <row r="984" spans="1:27" customFormat="1" ht="15" hidden="1" customHeight="1">
      <c r="A984" s="32">
        <v>1726</v>
      </c>
      <c r="B984" s="388">
        <f>+A984</f>
        <v>1726</v>
      </c>
      <c r="C984" s="247" t="str">
        <f>+VLOOKUP(A984,bd_lista!$A$3:$C$590,3,FALSE)</f>
        <v>Gobierno Autónomo Municipal de Trigal</v>
      </c>
      <c r="D984" s="385" t="str">
        <f>+C984</f>
        <v>Gobierno Autónomo Municipal de Trigal</v>
      </c>
      <c r="E984" s="242" t="s">
        <v>1304</v>
      </c>
      <c r="F984" s="268">
        <f ca="1">+IFERROR(INDEX('Hoja de Trabajo para listado'!$A$155:$Z$1048576,MATCH($A984,'Hoja de Trabajo para listado'!$A$155:$A$1048576,0),MATCH((CUADRO!F$5&amp;$E984),'Hoja de Trabajo para listado'!$A$151:$Z$151,0)),0)+IFERROR(INDEX('Hoja de Trabajo para listado'!$AB$155:$BA$1048576,MATCH($A984,'Hoja de Trabajo para listado'!$AB$155:$AB$1048576,0),MATCH((CUADRO!F$5&amp;$E984),'Hoja de Trabajo para listado'!$AB$151:$BA$151,0)),0)+IFERROR(INDEX('Hoja de Trabajo para listado'!$BC$155:$CB$1048576,MATCH($A984,'Hoja de Trabajo para listado'!$BC$155:$BC$1048576,0),MATCH((CUADRO!F$5&amp;$E984),'Hoja de Trabajo para listado'!$BC$151:$CB$151,0)),0)+IFERROR(INDEX('Hoja de Trabajo para listado'!$DE$153:$DG$274,MATCH($A984,'Hoja de Trabajo para listado'!$DE$153:$DE$1048576,0),MATCH((CUADRO!F$5&amp;$E984),'Hoja de Trabajo para listado'!$DE$151:$DG$151,0)),0)+IFERROR(INDEX('Hoja de Trabajo para listado'!$CD$155:$DC$1048576,MATCH($A984,'Hoja de Trabajo para listado'!$CD$155:$CD$1048576,0),MATCH((CUADRO!F$5&amp;$E984),'Hoja de Trabajo para listado'!$CD$151:$DC$151,0)),0)</f>
        <v>0</v>
      </c>
      <c r="G984" s="268">
        <f ca="1">+IFERROR(INDEX('Hoja de Trabajo para listado'!$A$155:$Z$1048576,MATCH($A984,'Hoja de Trabajo para listado'!$A$155:$A$1048576,0),MATCH((CUADRO!G$5&amp;$E984),'Hoja de Trabajo para listado'!$A$151:$Z$151,0)),0)+IFERROR(INDEX('Hoja de Trabajo para listado'!$AB$155:$BA$1048576,MATCH($A984,'Hoja de Trabajo para listado'!$AB$155:$AB$1048576,0),MATCH((CUADRO!G$5&amp;$E984),'Hoja de Trabajo para listado'!$AB$151:$BA$151,0)),0)+IFERROR(INDEX('Hoja de Trabajo para listado'!$BC$155:$CB$1048576,MATCH($A984,'Hoja de Trabajo para listado'!$BC$155:$BC$1048576,0),MATCH((CUADRO!G$5&amp;$E984),'Hoja de Trabajo para listado'!$BC$151:$CB$151,0)),0)+IFERROR(INDEX('Hoja de Trabajo para listado'!$DE$153:$DG$274,MATCH($A984,'Hoja de Trabajo para listado'!$DE$153:$DE$1048576,0),MATCH((CUADRO!G$5&amp;$E984),'Hoja de Trabajo para listado'!$DE$151:$DG$151,0)),0)+IFERROR(INDEX('Hoja de Trabajo para listado'!$CD$155:$DC$1048576,MATCH($A984,'Hoja de Trabajo para listado'!$CD$155:$CD$1048576,0),MATCH((CUADRO!G$5&amp;$E984),'Hoja de Trabajo para listado'!$CD$151:$DC$151,0)),0)</f>
        <v>0</v>
      </c>
      <c r="H984" s="268">
        <f ca="1">+IFERROR(INDEX('Hoja de Trabajo para listado'!$A$155:$Z$1048576,MATCH($A984,'Hoja de Trabajo para listado'!$A$155:$A$1048576,0),MATCH((CUADRO!H$5&amp;$E984),'Hoja de Trabajo para listado'!$A$151:$Z$151,0)),0)+IFERROR(INDEX('Hoja de Trabajo para listado'!$AB$155:$BA$1048576,MATCH($A984,'Hoja de Trabajo para listado'!$AB$155:$AB$1048576,0),MATCH((CUADRO!H$5&amp;$E984),'Hoja de Trabajo para listado'!$AB$151:$BA$151,0)),0)+IFERROR(INDEX('Hoja de Trabajo para listado'!$BC$155:$CB$1048576,MATCH($A984,'Hoja de Trabajo para listado'!$BC$155:$BC$1048576,0),MATCH((CUADRO!H$5&amp;$E984),'Hoja de Trabajo para listado'!$BC$151:$CB$151,0)),0)+IFERROR(INDEX('Hoja de Trabajo para listado'!$DE$153:$DG$274,MATCH($A984,'Hoja de Trabajo para listado'!$DE$153:$DE$1048576,0),MATCH((CUADRO!H$5&amp;$E984),'Hoja de Trabajo para listado'!$DE$151:$DG$151,0)),0)+IFERROR(INDEX('Hoja de Trabajo para listado'!$CD$155:$DC$1048576,MATCH($A984,'Hoja de Trabajo para listado'!$CD$155:$CD$1048576,0),MATCH((CUADRO!H$5&amp;$E984),'Hoja de Trabajo para listado'!$CD$151:$DC$151,0)),0)</f>
        <v>0</v>
      </c>
      <c r="I984" s="268">
        <f ca="1">+IFERROR(INDEX('Hoja de Trabajo para listado'!$A$155:$Z$1048576,MATCH($A984,'Hoja de Trabajo para listado'!$A$155:$A$1048576,0),MATCH((CUADRO!I$5&amp;$E984),'Hoja de Trabajo para listado'!$A$151:$Z$151,0)),0)+IFERROR(INDEX('Hoja de Trabajo para listado'!$AB$155:$BA$1048576,MATCH($A984,'Hoja de Trabajo para listado'!$AB$155:$AB$1048576,0),MATCH((CUADRO!I$5&amp;$E984),'Hoja de Trabajo para listado'!$AB$151:$BA$151,0)),0)+IFERROR(INDEX('Hoja de Trabajo para listado'!$BC$155:$CB$1048576,MATCH($A984,'Hoja de Trabajo para listado'!$BC$155:$BC$1048576,0),MATCH((CUADRO!I$5&amp;$E984),'Hoja de Trabajo para listado'!$BC$151:$CB$151,0)),0)+IFERROR(INDEX('Hoja de Trabajo para listado'!$DE$153:$DG$274,MATCH($A984,'Hoja de Trabajo para listado'!$DE$153:$DE$1048576,0),MATCH((CUADRO!I$5&amp;$E984),'Hoja de Trabajo para listado'!$DE$151:$DG$151,0)),0)+IFERROR(INDEX('Hoja de Trabajo para listado'!$CD$155:$DC$1048576,MATCH($A984,'Hoja de Trabajo para listado'!$CD$155:$CD$1048576,0),MATCH((CUADRO!I$5&amp;$E984),'Hoja de Trabajo para listado'!$CD$151:$DC$151,0)),0)</f>
        <v>0</v>
      </c>
      <c r="J984" s="268">
        <f ca="1">+IFERROR(INDEX('Hoja de Trabajo para listado'!$A$155:$Z$1048576,MATCH($A984,'Hoja de Trabajo para listado'!$A$155:$A$1048576,0),MATCH((CUADRO!J$5&amp;$E984),'Hoja de Trabajo para listado'!$A$151:$Z$151,0)),0)+IFERROR(INDEX('Hoja de Trabajo para listado'!$AB$155:$BA$1048576,MATCH($A984,'Hoja de Trabajo para listado'!$AB$155:$AB$1048576,0),MATCH((CUADRO!J$5&amp;$E984),'Hoja de Trabajo para listado'!$AB$151:$BA$151,0)),0)+IFERROR(INDEX('Hoja de Trabajo para listado'!$BC$155:$CB$1048576,MATCH($A984,'Hoja de Trabajo para listado'!$BC$155:$BC$1048576,0),MATCH((CUADRO!J$5&amp;$E984),'Hoja de Trabajo para listado'!$BC$151:$CB$151,0)),0)+IFERROR(INDEX('Hoja de Trabajo para listado'!$DE$153:$DG$274,MATCH($A984,'Hoja de Trabajo para listado'!$DE$153:$DE$1048576,0),MATCH((CUADRO!J$5&amp;$E984),'Hoja de Trabajo para listado'!$DE$151:$DG$151,0)),0)+IFERROR(INDEX('Hoja de Trabajo para listado'!$CD$155:$DC$1048576,MATCH($A984,'Hoja de Trabajo para listado'!$CD$155:$CD$1048576,0),MATCH((CUADRO!J$5&amp;$E984),'Hoja de Trabajo para listado'!$CD$151:$DC$151,0)),0)</f>
        <v>0</v>
      </c>
      <c r="K984" s="268">
        <f ca="1">+IFERROR(INDEX('Hoja de Trabajo para listado'!$A$155:$Z$1048576,MATCH($A984,'Hoja de Trabajo para listado'!$A$155:$A$1048576,0),MATCH((CUADRO!K$5&amp;$E984),'Hoja de Trabajo para listado'!$A$151:$Z$151,0)),0)+IFERROR(INDEX('Hoja de Trabajo para listado'!$AB$155:$BA$1048576,MATCH($A984,'Hoja de Trabajo para listado'!$AB$155:$AB$1048576,0),MATCH((CUADRO!K$5&amp;$E984),'Hoja de Trabajo para listado'!$AB$151:$BA$151,0)),0)+IFERROR(INDEX('Hoja de Trabajo para listado'!$BC$155:$CB$1048576,MATCH($A984,'Hoja de Trabajo para listado'!$BC$155:$BC$1048576,0),MATCH((CUADRO!K$5&amp;$E984),'Hoja de Trabajo para listado'!$BC$151:$CB$151,0)),0)+IFERROR(INDEX('Hoja de Trabajo para listado'!$DE$153:$DG$274,MATCH($A984,'Hoja de Trabajo para listado'!$DE$153:$DE$1048576,0),MATCH((CUADRO!K$5&amp;$E984),'Hoja de Trabajo para listado'!$DE$151:$DG$151,0)),0)+IFERROR(INDEX('Hoja de Trabajo para listado'!$CD$155:$DC$1048576,MATCH($A984,'Hoja de Trabajo para listado'!$CD$155:$CD$1048576,0),MATCH((CUADRO!K$5&amp;$E984),'Hoja de Trabajo para listado'!$CD$151:$DC$151,0)),0)</f>
        <v>0</v>
      </c>
      <c r="L984" s="243">
        <f ca="1">+IFERROR(INDEX('Hoja de Trabajo para listado'!$A$155:$Z$1048576,MATCH($A984,'Hoja de Trabajo para listado'!$A$155:$A$1048576,0),MATCH((CUADRO!L$5&amp;$E984),'Hoja de Trabajo para listado'!$A$151:$Z$151,0)),0)+IFERROR(INDEX('Hoja de Trabajo para listado'!$AB$155:$BA$1048576,MATCH($A984,'Hoja de Trabajo para listado'!$AB$155:$AB$1048576,0),MATCH((CUADRO!L$5&amp;$E984),'Hoja de Trabajo para listado'!$AB$151:$BA$151,0)),0)+IFERROR(INDEX('Hoja de Trabajo para listado'!$BC$155:$CB$1048576,MATCH($A984,'Hoja de Trabajo para listado'!$BC$155:$BC$1048576,0),MATCH((CUADRO!L$5&amp;$E984),'Hoja de Trabajo para listado'!$BC$151:$CB$151,0)),0)+IFERROR(INDEX('Hoja de Trabajo para listado'!$DE$153:$DG$274,MATCH($A984,'Hoja de Trabajo para listado'!$DE$153:$DE$1048576,0),MATCH((CUADRO!L$5&amp;$E984),'Hoja de Trabajo para listado'!$DE$151:$DG$151,0)),0)+IFERROR(INDEX('Hoja de Trabajo para listado'!$CD$155:$DC$1048576,MATCH($A984,'Hoja de Trabajo para listado'!$CD$155:$CD$1048576,0),MATCH((CUADRO!L$5&amp;$E984),'Hoja de Trabajo para listado'!$CD$151:$DC$151,0)),0)</f>
        <v>0</v>
      </c>
      <c r="M984" s="243">
        <f ca="1">+IFERROR(INDEX('Hoja de Trabajo para listado'!$A$155:$Z$1048576,MATCH($A984,'Hoja de Trabajo para listado'!$A$155:$A$1048576,0),MATCH((CUADRO!M$5&amp;$E984),'Hoja de Trabajo para listado'!$A$151:$Z$151,0)),0)+IFERROR(INDEX('Hoja de Trabajo para listado'!$AB$155:$BA$1048576,MATCH($A984,'Hoja de Trabajo para listado'!$AB$155:$AB$1048576,0),MATCH((CUADRO!M$5&amp;$E984),'Hoja de Trabajo para listado'!$AB$151:$BA$151,0)),0)+IFERROR(INDEX('Hoja de Trabajo para listado'!$BC$155:$CB$1048576,MATCH($A984,'Hoja de Trabajo para listado'!$BC$155:$BC$1048576,0),MATCH((CUADRO!M$5&amp;$E984),'Hoja de Trabajo para listado'!$BC$151:$CB$151,0)),0)+IFERROR(INDEX('Hoja de Trabajo para listado'!$DE$153:$DG$274,MATCH($A984,'Hoja de Trabajo para listado'!$DE$153:$DE$1048576,0),MATCH((CUADRO!M$5&amp;$E984),'Hoja de Trabajo para listado'!$DE$151:$DG$151,0)),0)+IFERROR(INDEX('Hoja de Trabajo para listado'!$CD$155:$DC$1048576,MATCH($A984,'Hoja de Trabajo para listado'!$CD$155:$CD$1048576,0),MATCH((CUADRO!M$5&amp;$E984),'Hoja de Trabajo para listado'!$CD$151:$DC$151,0)),0)</f>
        <v>0</v>
      </c>
      <c r="N984" s="243">
        <f ca="1">+IFERROR(INDEX('Hoja de Trabajo para listado'!$A$155:$Z$1048576,MATCH($A984,'Hoja de Trabajo para listado'!$A$155:$A$1048576,0),MATCH((CUADRO!N$5&amp;$E984),'Hoja de Trabajo para listado'!$A$151:$Z$151,0)),0)+IFERROR(INDEX('Hoja de Trabajo para listado'!$AB$155:$BA$1048576,MATCH($A984,'Hoja de Trabajo para listado'!$AB$155:$AB$1048576,0),MATCH((CUADRO!N$5&amp;$E984),'Hoja de Trabajo para listado'!$AB$151:$BA$151,0)),0)+IFERROR(INDEX('Hoja de Trabajo para listado'!$BC$155:$CB$1048576,MATCH($A984,'Hoja de Trabajo para listado'!$BC$155:$BC$1048576,0),MATCH((CUADRO!N$5&amp;$E984),'Hoja de Trabajo para listado'!$BC$151:$CB$151,0)),0)+IFERROR(INDEX('Hoja de Trabajo para listado'!$DE$153:$DG$274,MATCH($A984,'Hoja de Trabajo para listado'!$DE$153:$DE$1048576,0),MATCH((CUADRO!N$5&amp;$E984),'Hoja de Trabajo para listado'!$DE$151:$DG$151,0)),0)+IFERROR(INDEX('Hoja de Trabajo para listado'!$CD$155:$DC$1048576,MATCH($A984,'Hoja de Trabajo para listado'!$CD$155:$CD$1048576,0),MATCH((CUADRO!N$5&amp;$E984),'Hoja de Trabajo para listado'!$CD$151:$DC$151,0)),0)</f>
        <v>0</v>
      </c>
      <c r="O984" s="243">
        <f ca="1">+IFERROR(INDEX('Hoja de Trabajo para listado'!$A$155:$Z$1048576,MATCH($A984,'Hoja de Trabajo para listado'!$A$155:$A$1048576,0),MATCH((CUADRO!O$5&amp;$E984),'Hoja de Trabajo para listado'!$A$151:$Z$151,0)),0)+IFERROR(INDEX('Hoja de Trabajo para listado'!$AB$155:$BA$1048576,MATCH($A984,'Hoja de Trabajo para listado'!$AB$155:$AB$1048576,0),MATCH((CUADRO!O$5&amp;$E984),'Hoja de Trabajo para listado'!$AB$151:$BA$151,0)),0)+IFERROR(INDEX('Hoja de Trabajo para listado'!$BC$155:$CB$1048576,MATCH($A984,'Hoja de Trabajo para listado'!$BC$155:$BC$1048576,0),MATCH((CUADRO!O$5&amp;$E984),'Hoja de Trabajo para listado'!$BC$151:$CB$151,0)),0)+IFERROR(INDEX('Hoja de Trabajo para listado'!$DE$153:$DG$274,MATCH($A984,'Hoja de Trabajo para listado'!$DE$153:$DE$1048576,0),MATCH((CUADRO!O$5&amp;$E984),'Hoja de Trabajo para listado'!$DE$151:$DG$151,0)),0)+IFERROR(INDEX('Hoja de Trabajo para listado'!$CD$155:$DC$1048576,MATCH($A984,'Hoja de Trabajo para listado'!$CD$155:$CD$1048576,0),MATCH((CUADRO!O$5&amp;$E984),'Hoja de Trabajo para listado'!$CD$151:$DC$151,0)),0)</f>
        <v>0</v>
      </c>
      <c r="P984" s="243">
        <f ca="1">+IFERROR(INDEX('Hoja de Trabajo para listado'!$A$155:$Z$1048576,MATCH($A984,'Hoja de Trabajo para listado'!$A$155:$A$1048576,0),MATCH((CUADRO!P$5&amp;$E984),'Hoja de Trabajo para listado'!$A$151:$Z$151,0)),0)+IFERROR(INDEX('Hoja de Trabajo para listado'!$AB$155:$BA$1048576,MATCH($A984,'Hoja de Trabajo para listado'!$AB$155:$AB$1048576,0),MATCH((CUADRO!P$5&amp;$E984),'Hoja de Trabajo para listado'!$AB$151:$BA$151,0)),0)+IFERROR(INDEX('Hoja de Trabajo para listado'!$BC$155:$CB$1048576,MATCH($A984,'Hoja de Trabajo para listado'!$BC$155:$BC$1048576,0),MATCH((CUADRO!P$5&amp;$E984),'Hoja de Trabajo para listado'!$BC$151:$CB$151,0)),0)+IFERROR(INDEX('Hoja de Trabajo para listado'!$DE$153:$DG$274,MATCH($A984,'Hoja de Trabajo para listado'!$DE$153:$DE$1048576,0),MATCH((CUADRO!P$5&amp;$E984),'Hoja de Trabajo para listado'!$DE$151:$DG$151,0)),0)+IFERROR(INDEX('Hoja de Trabajo para listado'!$CD$155:$DC$1048576,MATCH($A984,'Hoja de Trabajo para listado'!$CD$155:$CD$1048576,0),MATCH((CUADRO!P$5&amp;$E984),'Hoja de Trabajo para listado'!$CD$151:$DC$151,0)),0)</f>
        <v>0</v>
      </c>
      <c r="Q984" s="243">
        <f ca="1">+IFERROR(INDEX('Hoja de Trabajo para listado'!$A$155:$Z$1048576,MATCH($A984,'Hoja de Trabajo para listado'!$A$155:$A$1048576,0),MATCH((CUADRO!Q$5&amp;$E984),'Hoja de Trabajo para listado'!$A$151:$Z$151,0)),0)+IFERROR(INDEX('Hoja de Trabajo para listado'!$AB$155:$BA$1048576,MATCH($A984,'Hoja de Trabajo para listado'!$AB$155:$AB$1048576,0),MATCH((CUADRO!Q$5&amp;$E984),'Hoja de Trabajo para listado'!$AB$151:$BA$151,0)),0)+IFERROR(INDEX('Hoja de Trabajo para listado'!$BC$155:$CB$1048576,MATCH($A984,'Hoja de Trabajo para listado'!$BC$155:$BC$1048576,0),MATCH((CUADRO!Q$5&amp;$E984),'Hoja de Trabajo para listado'!$BC$151:$CB$151,0)),0)+IFERROR(INDEX('Hoja de Trabajo para listado'!$DE$153:$DG$274,MATCH($A984,'Hoja de Trabajo para listado'!$DE$153:$DE$1048576,0),MATCH((CUADRO!Q$5&amp;$E984),'Hoja de Trabajo para listado'!$DE$151:$DG$151,0)),0)+IFERROR(INDEX('Hoja de Trabajo para listado'!$CD$155:$DC$1048576,MATCH($A984,'Hoja de Trabajo para listado'!$CD$155:$CD$1048576,0),MATCH((CUADRO!Q$5&amp;$E984),'Hoja de Trabajo para listado'!$CD$151:$DC$151,0)),0)</f>
        <v>0</v>
      </c>
      <c r="R984" s="268">
        <f t="shared" ca="1" si="33"/>
        <v>0</v>
      </c>
      <c r="S984" s="270"/>
      <c r="T984" s="243">
        <f ca="1">+T985</f>
        <v>0</v>
      </c>
      <c r="U984" s="242">
        <f t="shared" si="34"/>
        <v>1</v>
      </c>
      <c r="V984" s="333" t="str">
        <f>+VLOOKUP(A984,bd_lista!$A$3:$E$590,5,FALSE)</f>
        <v>Gobiernos Autonomos Municipales</v>
      </c>
      <c r="W984" s="383" t="str">
        <f>+V984</f>
        <v>Gobiernos Autonomos Municipales</v>
      </c>
      <c r="X984" s="242">
        <f>+VLOOKUP(A984,[3]Sheet1!$A$13:$D$744,4,FALSE)</f>
        <v>0</v>
      </c>
      <c r="Y984" s="242" t="e">
        <f>+VLOOKUP(X984,bd_lista!$A$3:$C$590,3,FALSE)</f>
        <v>#N/A</v>
      </c>
      <c r="Z984" s="294">
        <f>+X984</f>
        <v>0</v>
      </c>
      <c r="AA984" s="295" t="e">
        <f>+Y984</f>
        <v>#N/A</v>
      </c>
    </row>
    <row r="985" spans="1:27" customFormat="1" ht="15" hidden="1" customHeight="1">
      <c r="A985" s="32">
        <v>1726</v>
      </c>
      <c r="B985" s="389"/>
      <c r="C985" s="247" t="str">
        <f>+VLOOKUP(A985,bd_lista!$A$3:$C$590,3,FALSE)</f>
        <v>Gobierno Autónomo Municipal de Trigal</v>
      </c>
      <c r="D985" s="386"/>
      <c r="E985" s="244" t="s">
        <v>1305</v>
      </c>
      <c r="F985" s="245">
        <f ca="1">+IFERROR(INDEX('Hoja de Trabajo para listado'!$A$155:$Z$1048576,MATCH($A985,'Hoja de Trabajo para listado'!$A$155:$A$1048576,0),MATCH((CUADRO!F$5&amp;$E985),'Hoja de Trabajo para listado'!$A$151:$Z$151,0)),0)+IFERROR(INDEX('Hoja de Trabajo para listado'!$AB$155:$BA$1048576,MATCH($A985,'Hoja de Trabajo para listado'!$AB$155:$AB$1048576,0),MATCH((CUADRO!F$5&amp;$E985),'Hoja de Trabajo para listado'!$AB$151:$BA$151,0)),0)+IFERROR(INDEX('Hoja de Trabajo para listado'!$BC$155:$CB$1048576,MATCH($A985,'Hoja de Trabajo para listado'!$BC$155:$BC$1048576,0),MATCH((CUADRO!F$5&amp;$E985),'Hoja de Trabajo para listado'!$BC$151:$CB$151,0)),0)+IFERROR(INDEX('Hoja de Trabajo para listado'!$DE$153:$DG$274,MATCH($A985,'Hoja de Trabajo para listado'!$DE$153:$DE$1048576,0),MATCH((CUADRO!F$5&amp;$E985),'Hoja de Trabajo para listado'!$DE$151:$DG$151,0)),0)+IFERROR(INDEX('Hoja de Trabajo para listado'!$CD$155:$DC$1048576,MATCH($A985,'Hoja de Trabajo para listado'!$CD$155:$CD$1048576,0),MATCH((CUADRO!F$5&amp;$E985),'Hoja de Trabajo para listado'!$CD$151:$DC$151,0)),0)</f>
        <v>0</v>
      </c>
      <c r="G985" s="245">
        <f ca="1">+IFERROR(INDEX('Hoja de Trabajo para listado'!$A$155:$Z$1048576,MATCH($A985,'Hoja de Trabajo para listado'!$A$155:$A$1048576,0),MATCH((CUADRO!G$5&amp;$E985),'Hoja de Trabajo para listado'!$A$151:$Z$151,0)),0)+IFERROR(INDEX('Hoja de Trabajo para listado'!$AB$155:$BA$1048576,MATCH($A985,'Hoja de Trabajo para listado'!$AB$155:$AB$1048576,0),MATCH((CUADRO!G$5&amp;$E985),'Hoja de Trabajo para listado'!$AB$151:$BA$151,0)),0)+IFERROR(INDEX('Hoja de Trabajo para listado'!$BC$155:$CB$1048576,MATCH($A985,'Hoja de Trabajo para listado'!$BC$155:$BC$1048576,0),MATCH((CUADRO!G$5&amp;$E985),'Hoja de Trabajo para listado'!$BC$151:$CB$151,0)),0)+IFERROR(INDEX('Hoja de Trabajo para listado'!$DE$153:$DG$274,MATCH($A985,'Hoja de Trabajo para listado'!$DE$153:$DE$1048576,0),MATCH((CUADRO!G$5&amp;$E985),'Hoja de Trabajo para listado'!$DE$151:$DG$151,0)),0)+IFERROR(INDEX('Hoja de Trabajo para listado'!$CD$155:$DC$1048576,MATCH($A985,'Hoja de Trabajo para listado'!$CD$155:$CD$1048576,0),MATCH((CUADRO!G$5&amp;$E985),'Hoja de Trabajo para listado'!$CD$151:$DC$151,0)),0)</f>
        <v>0</v>
      </c>
      <c r="H985" s="245">
        <f ca="1">+IFERROR(INDEX('Hoja de Trabajo para listado'!$A$155:$Z$1048576,MATCH($A985,'Hoja de Trabajo para listado'!$A$155:$A$1048576,0),MATCH((CUADRO!H$5&amp;$E985),'Hoja de Trabajo para listado'!$A$151:$Z$151,0)),0)+IFERROR(INDEX('Hoja de Trabajo para listado'!$AB$155:$BA$1048576,MATCH($A985,'Hoja de Trabajo para listado'!$AB$155:$AB$1048576,0),MATCH((CUADRO!H$5&amp;$E985),'Hoja de Trabajo para listado'!$AB$151:$BA$151,0)),0)+IFERROR(INDEX('Hoja de Trabajo para listado'!$BC$155:$CB$1048576,MATCH($A985,'Hoja de Trabajo para listado'!$BC$155:$BC$1048576,0),MATCH((CUADRO!H$5&amp;$E985),'Hoja de Trabajo para listado'!$BC$151:$CB$151,0)),0)+IFERROR(INDEX('Hoja de Trabajo para listado'!$DE$153:$DG$274,MATCH($A985,'Hoja de Trabajo para listado'!$DE$153:$DE$1048576,0),MATCH((CUADRO!H$5&amp;$E985),'Hoja de Trabajo para listado'!$DE$151:$DG$151,0)),0)+IFERROR(INDEX('Hoja de Trabajo para listado'!$CD$155:$DC$1048576,MATCH($A985,'Hoja de Trabajo para listado'!$CD$155:$CD$1048576,0),MATCH((CUADRO!H$5&amp;$E985),'Hoja de Trabajo para listado'!$CD$151:$DC$151,0)),0)</f>
        <v>0</v>
      </c>
      <c r="I985" s="245">
        <f ca="1">+IFERROR(INDEX('Hoja de Trabajo para listado'!$A$155:$Z$1048576,MATCH($A985,'Hoja de Trabajo para listado'!$A$155:$A$1048576,0),MATCH((CUADRO!I$5&amp;$E985),'Hoja de Trabajo para listado'!$A$151:$Z$151,0)),0)+IFERROR(INDEX('Hoja de Trabajo para listado'!$AB$155:$BA$1048576,MATCH($A985,'Hoja de Trabajo para listado'!$AB$155:$AB$1048576,0),MATCH((CUADRO!I$5&amp;$E985),'Hoja de Trabajo para listado'!$AB$151:$BA$151,0)),0)+IFERROR(INDEX('Hoja de Trabajo para listado'!$BC$155:$CB$1048576,MATCH($A985,'Hoja de Trabajo para listado'!$BC$155:$BC$1048576,0),MATCH((CUADRO!I$5&amp;$E985),'Hoja de Trabajo para listado'!$BC$151:$CB$151,0)),0)+IFERROR(INDEX('Hoja de Trabajo para listado'!$DE$153:$DG$274,MATCH($A985,'Hoja de Trabajo para listado'!$DE$153:$DE$1048576,0),MATCH((CUADRO!I$5&amp;$E985),'Hoja de Trabajo para listado'!$DE$151:$DG$151,0)),0)+IFERROR(INDEX('Hoja de Trabajo para listado'!$CD$155:$DC$1048576,MATCH($A985,'Hoja de Trabajo para listado'!$CD$155:$CD$1048576,0),MATCH((CUADRO!I$5&amp;$E985),'Hoja de Trabajo para listado'!$CD$151:$DC$151,0)),0)</f>
        <v>0</v>
      </c>
      <c r="J985" s="245">
        <f ca="1">+IFERROR(INDEX('Hoja de Trabajo para listado'!$A$155:$Z$1048576,MATCH($A985,'Hoja de Trabajo para listado'!$A$155:$A$1048576,0),MATCH((CUADRO!J$5&amp;$E985),'Hoja de Trabajo para listado'!$A$151:$Z$151,0)),0)+IFERROR(INDEX('Hoja de Trabajo para listado'!$AB$155:$BA$1048576,MATCH($A985,'Hoja de Trabajo para listado'!$AB$155:$AB$1048576,0),MATCH((CUADRO!J$5&amp;$E985),'Hoja de Trabajo para listado'!$AB$151:$BA$151,0)),0)+IFERROR(INDEX('Hoja de Trabajo para listado'!$BC$155:$CB$1048576,MATCH($A985,'Hoja de Trabajo para listado'!$BC$155:$BC$1048576,0),MATCH((CUADRO!J$5&amp;$E985),'Hoja de Trabajo para listado'!$BC$151:$CB$151,0)),0)+IFERROR(INDEX('Hoja de Trabajo para listado'!$DE$153:$DG$274,MATCH($A985,'Hoja de Trabajo para listado'!$DE$153:$DE$1048576,0),MATCH((CUADRO!J$5&amp;$E985),'Hoja de Trabajo para listado'!$DE$151:$DG$151,0)),0)+IFERROR(INDEX('Hoja de Trabajo para listado'!$CD$155:$DC$1048576,MATCH($A985,'Hoja de Trabajo para listado'!$CD$155:$CD$1048576,0),MATCH((CUADRO!J$5&amp;$E985),'Hoja de Trabajo para listado'!$CD$151:$DC$151,0)),0)</f>
        <v>0</v>
      </c>
      <c r="K985" s="245">
        <f ca="1">+IFERROR(INDEX('Hoja de Trabajo para listado'!$A$155:$Z$1048576,MATCH($A985,'Hoja de Trabajo para listado'!$A$155:$A$1048576,0),MATCH((CUADRO!K$5&amp;$E985),'Hoja de Trabajo para listado'!$A$151:$Z$151,0)),0)+IFERROR(INDEX('Hoja de Trabajo para listado'!$AB$155:$BA$1048576,MATCH($A985,'Hoja de Trabajo para listado'!$AB$155:$AB$1048576,0),MATCH((CUADRO!K$5&amp;$E985),'Hoja de Trabajo para listado'!$AB$151:$BA$151,0)),0)+IFERROR(INDEX('Hoja de Trabajo para listado'!$BC$155:$CB$1048576,MATCH($A985,'Hoja de Trabajo para listado'!$BC$155:$BC$1048576,0),MATCH((CUADRO!K$5&amp;$E985),'Hoja de Trabajo para listado'!$BC$151:$CB$151,0)),0)+IFERROR(INDEX('Hoja de Trabajo para listado'!$DE$153:$DG$274,MATCH($A985,'Hoja de Trabajo para listado'!$DE$153:$DE$1048576,0),MATCH((CUADRO!K$5&amp;$E985),'Hoja de Trabajo para listado'!$DE$151:$DG$151,0)),0)+IFERROR(INDEX('Hoja de Trabajo para listado'!$CD$155:$DC$1048576,MATCH($A985,'Hoja de Trabajo para listado'!$CD$155:$CD$1048576,0),MATCH((CUADRO!K$5&amp;$E985),'Hoja de Trabajo para listado'!$CD$151:$DC$151,0)),0)</f>
        <v>0</v>
      </c>
      <c r="L985" s="245">
        <f ca="1">+IFERROR(INDEX('Hoja de Trabajo para listado'!$A$155:$Z$1048576,MATCH($A985,'Hoja de Trabajo para listado'!$A$155:$A$1048576,0),MATCH((CUADRO!L$5&amp;$E985),'Hoja de Trabajo para listado'!$A$151:$Z$151,0)),0)+IFERROR(INDEX('Hoja de Trabajo para listado'!$AB$155:$BA$1048576,MATCH($A985,'Hoja de Trabajo para listado'!$AB$155:$AB$1048576,0),MATCH((CUADRO!L$5&amp;$E985),'Hoja de Trabajo para listado'!$AB$151:$BA$151,0)),0)+IFERROR(INDEX('Hoja de Trabajo para listado'!$BC$155:$CB$1048576,MATCH($A985,'Hoja de Trabajo para listado'!$BC$155:$BC$1048576,0),MATCH((CUADRO!L$5&amp;$E985),'Hoja de Trabajo para listado'!$BC$151:$CB$151,0)),0)+IFERROR(INDEX('Hoja de Trabajo para listado'!$DE$153:$DG$274,MATCH($A985,'Hoja de Trabajo para listado'!$DE$153:$DE$1048576,0),MATCH((CUADRO!L$5&amp;$E985),'Hoja de Trabajo para listado'!$DE$151:$DG$151,0)),0)+IFERROR(INDEX('Hoja de Trabajo para listado'!$CD$155:$DC$1048576,MATCH($A985,'Hoja de Trabajo para listado'!$CD$155:$CD$1048576,0),MATCH((CUADRO!L$5&amp;$E985),'Hoja de Trabajo para listado'!$CD$151:$DC$151,0)),0)</f>
        <v>0</v>
      </c>
      <c r="M985" s="245">
        <f ca="1">+IFERROR(INDEX('Hoja de Trabajo para listado'!$A$155:$Z$1048576,MATCH($A985,'Hoja de Trabajo para listado'!$A$155:$A$1048576,0),MATCH((CUADRO!M$5&amp;$E985),'Hoja de Trabajo para listado'!$A$151:$Z$151,0)),0)+IFERROR(INDEX('Hoja de Trabajo para listado'!$AB$155:$BA$1048576,MATCH($A985,'Hoja de Trabajo para listado'!$AB$155:$AB$1048576,0),MATCH((CUADRO!M$5&amp;$E985),'Hoja de Trabajo para listado'!$AB$151:$BA$151,0)),0)+IFERROR(INDEX('Hoja de Trabajo para listado'!$BC$155:$CB$1048576,MATCH($A985,'Hoja de Trabajo para listado'!$BC$155:$BC$1048576,0),MATCH((CUADRO!M$5&amp;$E985),'Hoja de Trabajo para listado'!$BC$151:$CB$151,0)),0)+IFERROR(INDEX('Hoja de Trabajo para listado'!$DE$153:$DG$274,MATCH($A985,'Hoja de Trabajo para listado'!$DE$153:$DE$1048576,0),MATCH((CUADRO!M$5&amp;$E985),'Hoja de Trabajo para listado'!$DE$151:$DG$151,0)),0)+IFERROR(INDEX('Hoja de Trabajo para listado'!$CD$155:$DC$1048576,MATCH($A985,'Hoja de Trabajo para listado'!$CD$155:$CD$1048576,0),MATCH((CUADRO!M$5&amp;$E985),'Hoja de Trabajo para listado'!$CD$151:$DC$151,0)),0)</f>
        <v>0</v>
      </c>
      <c r="N985" s="245">
        <f ca="1">+IFERROR(INDEX('Hoja de Trabajo para listado'!$A$155:$Z$1048576,MATCH($A985,'Hoja de Trabajo para listado'!$A$155:$A$1048576,0),MATCH((CUADRO!N$5&amp;$E985),'Hoja de Trabajo para listado'!$A$151:$Z$151,0)),0)+IFERROR(INDEX('Hoja de Trabajo para listado'!$AB$155:$BA$1048576,MATCH($A985,'Hoja de Trabajo para listado'!$AB$155:$AB$1048576,0),MATCH((CUADRO!N$5&amp;$E985),'Hoja de Trabajo para listado'!$AB$151:$BA$151,0)),0)+IFERROR(INDEX('Hoja de Trabajo para listado'!$BC$155:$CB$1048576,MATCH($A985,'Hoja de Trabajo para listado'!$BC$155:$BC$1048576,0),MATCH((CUADRO!N$5&amp;$E985),'Hoja de Trabajo para listado'!$BC$151:$CB$151,0)),0)+IFERROR(INDEX('Hoja de Trabajo para listado'!$DE$153:$DG$274,MATCH($A985,'Hoja de Trabajo para listado'!$DE$153:$DE$1048576,0),MATCH((CUADRO!N$5&amp;$E985),'Hoja de Trabajo para listado'!$DE$151:$DG$151,0)),0)+IFERROR(INDEX('Hoja de Trabajo para listado'!$CD$155:$DC$1048576,MATCH($A985,'Hoja de Trabajo para listado'!$CD$155:$CD$1048576,0),MATCH((CUADRO!N$5&amp;$E985),'Hoja de Trabajo para listado'!$CD$151:$DC$151,0)),0)</f>
        <v>0</v>
      </c>
      <c r="O985" s="245">
        <f ca="1">+IFERROR(INDEX('Hoja de Trabajo para listado'!$A$155:$Z$1048576,MATCH($A985,'Hoja de Trabajo para listado'!$A$155:$A$1048576,0),MATCH((CUADRO!O$5&amp;$E985),'Hoja de Trabajo para listado'!$A$151:$Z$151,0)),0)+IFERROR(INDEX('Hoja de Trabajo para listado'!$AB$155:$BA$1048576,MATCH($A985,'Hoja de Trabajo para listado'!$AB$155:$AB$1048576,0),MATCH((CUADRO!O$5&amp;$E985),'Hoja de Trabajo para listado'!$AB$151:$BA$151,0)),0)+IFERROR(INDEX('Hoja de Trabajo para listado'!$BC$155:$CB$1048576,MATCH($A985,'Hoja de Trabajo para listado'!$BC$155:$BC$1048576,0),MATCH((CUADRO!O$5&amp;$E985),'Hoja de Trabajo para listado'!$BC$151:$CB$151,0)),0)+IFERROR(INDEX('Hoja de Trabajo para listado'!$DE$153:$DG$274,MATCH($A985,'Hoja de Trabajo para listado'!$DE$153:$DE$1048576,0),MATCH((CUADRO!O$5&amp;$E985),'Hoja de Trabajo para listado'!$DE$151:$DG$151,0)),0)+IFERROR(INDEX('Hoja de Trabajo para listado'!$CD$155:$DC$1048576,MATCH($A985,'Hoja de Trabajo para listado'!$CD$155:$CD$1048576,0),MATCH((CUADRO!O$5&amp;$E985),'Hoja de Trabajo para listado'!$CD$151:$DC$151,0)),0)</f>
        <v>0</v>
      </c>
      <c r="P985" s="245">
        <f ca="1">+IFERROR(INDEX('Hoja de Trabajo para listado'!$A$155:$Z$1048576,MATCH($A985,'Hoja de Trabajo para listado'!$A$155:$A$1048576,0),MATCH((CUADRO!P$5&amp;$E985),'Hoja de Trabajo para listado'!$A$151:$Z$151,0)),0)+IFERROR(INDEX('Hoja de Trabajo para listado'!$AB$155:$BA$1048576,MATCH($A985,'Hoja de Trabajo para listado'!$AB$155:$AB$1048576,0),MATCH((CUADRO!P$5&amp;$E985),'Hoja de Trabajo para listado'!$AB$151:$BA$151,0)),0)+IFERROR(INDEX('Hoja de Trabajo para listado'!$BC$155:$CB$1048576,MATCH($A985,'Hoja de Trabajo para listado'!$BC$155:$BC$1048576,0),MATCH((CUADRO!P$5&amp;$E985),'Hoja de Trabajo para listado'!$BC$151:$CB$151,0)),0)+IFERROR(INDEX('Hoja de Trabajo para listado'!$DE$153:$DG$274,MATCH($A985,'Hoja de Trabajo para listado'!$DE$153:$DE$1048576,0),MATCH((CUADRO!P$5&amp;$E985),'Hoja de Trabajo para listado'!$DE$151:$DG$151,0)),0)+IFERROR(INDEX('Hoja de Trabajo para listado'!$CD$155:$DC$1048576,MATCH($A985,'Hoja de Trabajo para listado'!$CD$155:$CD$1048576,0),MATCH((CUADRO!P$5&amp;$E985),'Hoja de Trabajo para listado'!$CD$151:$DC$151,0)),0)</f>
        <v>0</v>
      </c>
      <c r="Q985" s="245">
        <f ca="1">+IFERROR(INDEX('Hoja de Trabajo para listado'!$A$155:$Z$1048576,MATCH($A985,'Hoja de Trabajo para listado'!$A$155:$A$1048576,0),MATCH((CUADRO!Q$5&amp;$E985),'Hoja de Trabajo para listado'!$A$151:$Z$151,0)),0)+IFERROR(INDEX('Hoja de Trabajo para listado'!$AB$155:$BA$1048576,MATCH($A985,'Hoja de Trabajo para listado'!$AB$155:$AB$1048576,0),MATCH((CUADRO!Q$5&amp;$E985),'Hoja de Trabajo para listado'!$AB$151:$BA$151,0)),0)+IFERROR(INDEX('Hoja de Trabajo para listado'!$BC$155:$CB$1048576,MATCH($A985,'Hoja de Trabajo para listado'!$BC$155:$BC$1048576,0),MATCH((CUADRO!Q$5&amp;$E985),'Hoja de Trabajo para listado'!$BC$151:$CB$151,0)),0)+IFERROR(INDEX('Hoja de Trabajo para listado'!$DE$153:$DG$274,MATCH($A985,'Hoja de Trabajo para listado'!$DE$153:$DE$1048576,0),MATCH((CUADRO!Q$5&amp;$E985),'Hoja de Trabajo para listado'!$DE$151:$DG$151,0)),0)+IFERROR(INDEX('Hoja de Trabajo para listado'!$CD$155:$DC$1048576,MATCH($A985,'Hoja de Trabajo para listado'!$CD$155:$CD$1048576,0),MATCH((CUADRO!Q$5&amp;$E985),'Hoja de Trabajo para listado'!$CD$151:$DC$151,0)),0)</f>
        <v>0</v>
      </c>
      <c r="R985" s="245">
        <f t="shared" ca="1" si="33"/>
        <v>0</v>
      </c>
      <c r="S985" s="259">
        <f ca="1">+R984+R985</f>
        <v>0</v>
      </c>
      <c r="T985" s="245">
        <f ca="1">+S985</f>
        <v>0</v>
      </c>
      <c r="U985" s="244">
        <f t="shared" si="34"/>
        <v>2</v>
      </c>
      <c r="V985" s="333" t="str">
        <f>+VLOOKUP(A985,bd_lista!$A$3:$E$590,5,FALSE)</f>
        <v>Gobiernos Autonomos Municipales</v>
      </c>
      <c r="W985" s="384"/>
      <c r="X985" s="242">
        <f>+VLOOKUP(A985,[3]Sheet1!$A$13:$D$744,4,FALSE)</f>
        <v>0</v>
      </c>
      <c r="Y985" s="242" t="e">
        <f>+VLOOKUP(X985,bd_lista!$A$3:$C$590,3,FALSE)</f>
        <v>#N/A</v>
      </c>
      <c r="Z985" s="292"/>
      <c r="AA985" s="293"/>
    </row>
    <row r="986" spans="1:27" customFormat="1" ht="15" hidden="1" customHeight="1">
      <c r="A986" s="32">
        <v>1727</v>
      </c>
      <c r="B986" s="388">
        <f>+A986</f>
        <v>1727</v>
      </c>
      <c r="C986" s="247" t="str">
        <f>+VLOOKUP(A986,bd_lista!$A$3:$C$590,3,FALSE)</f>
        <v>Gobierno Autónomo Municipal de Moro Moro</v>
      </c>
      <c r="D986" s="385" t="str">
        <f>+C986</f>
        <v>Gobierno Autónomo Municipal de Moro Moro</v>
      </c>
      <c r="E986" s="242" t="s">
        <v>1304</v>
      </c>
      <c r="F986" s="243">
        <f ca="1">+IFERROR(INDEX('Hoja de Trabajo para listado'!$A$155:$Z$1048576,MATCH($A986,'Hoja de Trabajo para listado'!$A$155:$A$1048576,0),MATCH((CUADRO!F$5&amp;$E986),'Hoja de Trabajo para listado'!$A$151:$Z$151,0)),0)+IFERROR(INDEX('Hoja de Trabajo para listado'!$AB$155:$BA$1048576,MATCH($A986,'Hoja de Trabajo para listado'!$AB$155:$AB$1048576,0),MATCH((CUADRO!F$5&amp;$E986),'Hoja de Trabajo para listado'!$AB$151:$BA$151,0)),0)+IFERROR(INDEX('Hoja de Trabajo para listado'!$BC$155:$CB$1048576,MATCH($A986,'Hoja de Trabajo para listado'!$BC$155:$BC$1048576,0),MATCH((CUADRO!F$5&amp;$E986),'Hoja de Trabajo para listado'!$BC$151:$CB$151,0)),0)+IFERROR(INDEX('Hoja de Trabajo para listado'!$DE$153:$DG$274,MATCH($A986,'Hoja de Trabajo para listado'!$DE$153:$DE$1048576,0),MATCH((CUADRO!F$5&amp;$E986),'Hoja de Trabajo para listado'!$DE$151:$DG$151,0)),0)+IFERROR(INDEX('Hoja de Trabajo para listado'!$CD$155:$DC$1048576,MATCH($A986,'Hoja de Trabajo para listado'!$CD$155:$CD$1048576,0),MATCH((CUADRO!F$5&amp;$E986),'Hoja de Trabajo para listado'!$CD$151:$DC$151,0)),0)</f>
        <v>0</v>
      </c>
      <c r="G986" s="243">
        <f ca="1">+IFERROR(INDEX('Hoja de Trabajo para listado'!$A$155:$Z$1048576,MATCH($A986,'Hoja de Trabajo para listado'!$A$155:$A$1048576,0),MATCH((CUADRO!G$5&amp;$E986),'Hoja de Trabajo para listado'!$A$151:$Z$151,0)),0)+IFERROR(INDEX('Hoja de Trabajo para listado'!$AB$155:$BA$1048576,MATCH($A986,'Hoja de Trabajo para listado'!$AB$155:$AB$1048576,0),MATCH((CUADRO!G$5&amp;$E986),'Hoja de Trabajo para listado'!$AB$151:$BA$151,0)),0)+IFERROR(INDEX('Hoja de Trabajo para listado'!$BC$155:$CB$1048576,MATCH($A986,'Hoja de Trabajo para listado'!$BC$155:$BC$1048576,0),MATCH((CUADRO!G$5&amp;$E986),'Hoja de Trabajo para listado'!$BC$151:$CB$151,0)),0)+IFERROR(INDEX('Hoja de Trabajo para listado'!$DE$153:$DG$274,MATCH($A986,'Hoja de Trabajo para listado'!$DE$153:$DE$1048576,0),MATCH((CUADRO!G$5&amp;$E986),'Hoja de Trabajo para listado'!$DE$151:$DG$151,0)),0)+IFERROR(INDEX('Hoja de Trabajo para listado'!$CD$155:$DC$1048576,MATCH($A986,'Hoja de Trabajo para listado'!$CD$155:$CD$1048576,0),MATCH((CUADRO!G$5&amp;$E986),'Hoja de Trabajo para listado'!$CD$151:$DC$151,0)),0)</f>
        <v>0</v>
      </c>
      <c r="H986" s="243">
        <f ca="1">+IFERROR(INDEX('Hoja de Trabajo para listado'!$A$155:$Z$1048576,MATCH($A986,'Hoja de Trabajo para listado'!$A$155:$A$1048576,0),MATCH((CUADRO!H$5&amp;$E986),'Hoja de Trabajo para listado'!$A$151:$Z$151,0)),0)+IFERROR(INDEX('Hoja de Trabajo para listado'!$AB$155:$BA$1048576,MATCH($A986,'Hoja de Trabajo para listado'!$AB$155:$AB$1048576,0),MATCH((CUADRO!H$5&amp;$E986),'Hoja de Trabajo para listado'!$AB$151:$BA$151,0)),0)+IFERROR(INDEX('Hoja de Trabajo para listado'!$BC$155:$CB$1048576,MATCH($A986,'Hoja de Trabajo para listado'!$BC$155:$BC$1048576,0),MATCH((CUADRO!H$5&amp;$E986),'Hoja de Trabajo para listado'!$BC$151:$CB$151,0)),0)+IFERROR(INDEX('Hoja de Trabajo para listado'!$DE$153:$DG$274,MATCH($A986,'Hoja de Trabajo para listado'!$DE$153:$DE$1048576,0),MATCH((CUADRO!H$5&amp;$E986),'Hoja de Trabajo para listado'!$DE$151:$DG$151,0)),0)+IFERROR(INDEX('Hoja de Trabajo para listado'!$CD$155:$DC$1048576,MATCH($A986,'Hoja de Trabajo para listado'!$CD$155:$CD$1048576,0),MATCH((CUADRO!H$5&amp;$E986),'Hoja de Trabajo para listado'!$CD$151:$DC$151,0)),0)</f>
        <v>0</v>
      </c>
      <c r="I986" s="243">
        <f ca="1">+IFERROR(INDEX('Hoja de Trabajo para listado'!$A$155:$Z$1048576,MATCH($A986,'Hoja de Trabajo para listado'!$A$155:$A$1048576,0),MATCH((CUADRO!I$5&amp;$E986),'Hoja de Trabajo para listado'!$A$151:$Z$151,0)),0)+IFERROR(INDEX('Hoja de Trabajo para listado'!$AB$155:$BA$1048576,MATCH($A986,'Hoja de Trabajo para listado'!$AB$155:$AB$1048576,0),MATCH((CUADRO!I$5&amp;$E986),'Hoja de Trabajo para listado'!$AB$151:$BA$151,0)),0)+IFERROR(INDEX('Hoja de Trabajo para listado'!$BC$155:$CB$1048576,MATCH($A986,'Hoja de Trabajo para listado'!$BC$155:$BC$1048576,0),MATCH((CUADRO!I$5&amp;$E986),'Hoja de Trabajo para listado'!$BC$151:$CB$151,0)),0)+IFERROR(INDEX('Hoja de Trabajo para listado'!$DE$153:$DG$274,MATCH($A986,'Hoja de Trabajo para listado'!$DE$153:$DE$1048576,0),MATCH((CUADRO!I$5&amp;$E986),'Hoja de Trabajo para listado'!$DE$151:$DG$151,0)),0)+IFERROR(INDEX('Hoja de Trabajo para listado'!$CD$155:$DC$1048576,MATCH($A986,'Hoja de Trabajo para listado'!$CD$155:$CD$1048576,0),MATCH((CUADRO!I$5&amp;$E986),'Hoja de Trabajo para listado'!$CD$151:$DC$151,0)),0)</f>
        <v>0</v>
      </c>
      <c r="J986" s="243">
        <f ca="1">+IFERROR(INDEX('Hoja de Trabajo para listado'!$A$155:$Z$1048576,MATCH($A986,'Hoja de Trabajo para listado'!$A$155:$A$1048576,0),MATCH((CUADRO!J$5&amp;$E986),'Hoja de Trabajo para listado'!$A$151:$Z$151,0)),0)+IFERROR(INDEX('Hoja de Trabajo para listado'!$AB$155:$BA$1048576,MATCH($A986,'Hoja de Trabajo para listado'!$AB$155:$AB$1048576,0),MATCH((CUADRO!J$5&amp;$E986),'Hoja de Trabajo para listado'!$AB$151:$BA$151,0)),0)+IFERROR(INDEX('Hoja de Trabajo para listado'!$BC$155:$CB$1048576,MATCH($A986,'Hoja de Trabajo para listado'!$BC$155:$BC$1048576,0),MATCH((CUADRO!J$5&amp;$E986),'Hoja de Trabajo para listado'!$BC$151:$CB$151,0)),0)+IFERROR(INDEX('Hoja de Trabajo para listado'!$DE$153:$DG$274,MATCH($A986,'Hoja de Trabajo para listado'!$DE$153:$DE$1048576,0),MATCH((CUADRO!J$5&amp;$E986),'Hoja de Trabajo para listado'!$DE$151:$DG$151,0)),0)+IFERROR(INDEX('Hoja de Trabajo para listado'!$CD$155:$DC$1048576,MATCH($A986,'Hoja de Trabajo para listado'!$CD$155:$CD$1048576,0),MATCH((CUADRO!J$5&amp;$E986),'Hoja de Trabajo para listado'!$CD$151:$DC$151,0)),0)</f>
        <v>0</v>
      </c>
      <c r="K986" s="243">
        <f ca="1">+IFERROR(INDEX('Hoja de Trabajo para listado'!$A$155:$Z$1048576,MATCH($A986,'Hoja de Trabajo para listado'!$A$155:$A$1048576,0),MATCH((CUADRO!K$5&amp;$E986),'Hoja de Trabajo para listado'!$A$151:$Z$151,0)),0)+IFERROR(INDEX('Hoja de Trabajo para listado'!$AB$155:$BA$1048576,MATCH($A986,'Hoja de Trabajo para listado'!$AB$155:$AB$1048576,0),MATCH((CUADRO!K$5&amp;$E986),'Hoja de Trabajo para listado'!$AB$151:$BA$151,0)),0)+IFERROR(INDEX('Hoja de Trabajo para listado'!$BC$155:$CB$1048576,MATCH($A986,'Hoja de Trabajo para listado'!$BC$155:$BC$1048576,0),MATCH((CUADRO!K$5&amp;$E986),'Hoja de Trabajo para listado'!$BC$151:$CB$151,0)),0)+IFERROR(INDEX('Hoja de Trabajo para listado'!$DE$153:$DG$274,MATCH($A986,'Hoja de Trabajo para listado'!$DE$153:$DE$1048576,0),MATCH((CUADRO!K$5&amp;$E986),'Hoja de Trabajo para listado'!$DE$151:$DG$151,0)),0)+IFERROR(INDEX('Hoja de Trabajo para listado'!$CD$155:$DC$1048576,MATCH($A986,'Hoja de Trabajo para listado'!$CD$155:$CD$1048576,0),MATCH((CUADRO!K$5&amp;$E986),'Hoja de Trabajo para listado'!$CD$151:$DC$151,0)),0)</f>
        <v>0</v>
      </c>
      <c r="L986" s="243">
        <f ca="1">+IFERROR(INDEX('Hoja de Trabajo para listado'!$A$155:$Z$1048576,MATCH($A986,'Hoja de Trabajo para listado'!$A$155:$A$1048576,0),MATCH((CUADRO!L$5&amp;$E986),'Hoja de Trabajo para listado'!$A$151:$Z$151,0)),0)+IFERROR(INDEX('Hoja de Trabajo para listado'!$AB$155:$BA$1048576,MATCH($A986,'Hoja de Trabajo para listado'!$AB$155:$AB$1048576,0),MATCH((CUADRO!L$5&amp;$E986),'Hoja de Trabajo para listado'!$AB$151:$BA$151,0)),0)+IFERROR(INDEX('Hoja de Trabajo para listado'!$BC$155:$CB$1048576,MATCH($A986,'Hoja de Trabajo para listado'!$BC$155:$BC$1048576,0),MATCH((CUADRO!L$5&amp;$E986),'Hoja de Trabajo para listado'!$BC$151:$CB$151,0)),0)+IFERROR(INDEX('Hoja de Trabajo para listado'!$DE$153:$DG$274,MATCH($A986,'Hoja de Trabajo para listado'!$DE$153:$DE$1048576,0),MATCH((CUADRO!L$5&amp;$E986),'Hoja de Trabajo para listado'!$DE$151:$DG$151,0)),0)+IFERROR(INDEX('Hoja de Trabajo para listado'!$CD$155:$DC$1048576,MATCH($A986,'Hoja de Trabajo para listado'!$CD$155:$CD$1048576,0),MATCH((CUADRO!L$5&amp;$E986),'Hoja de Trabajo para listado'!$CD$151:$DC$151,0)),0)</f>
        <v>0</v>
      </c>
      <c r="M986" s="243">
        <f ca="1">+IFERROR(INDEX('Hoja de Trabajo para listado'!$A$155:$Z$1048576,MATCH($A986,'Hoja de Trabajo para listado'!$A$155:$A$1048576,0),MATCH((CUADRO!M$5&amp;$E986),'Hoja de Trabajo para listado'!$A$151:$Z$151,0)),0)+IFERROR(INDEX('Hoja de Trabajo para listado'!$AB$155:$BA$1048576,MATCH($A986,'Hoja de Trabajo para listado'!$AB$155:$AB$1048576,0),MATCH((CUADRO!M$5&amp;$E986),'Hoja de Trabajo para listado'!$AB$151:$BA$151,0)),0)+IFERROR(INDEX('Hoja de Trabajo para listado'!$BC$155:$CB$1048576,MATCH($A986,'Hoja de Trabajo para listado'!$BC$155:$BC$1048576,0),MATCH((CUADRO!M$5&amp;$E986),'Hoja de Trabajo para listado'!$BC$151:$CB$151,0)),0)+IFERROR(INDEX('Hoja de Trabajo para listado'!$DE$153:$DG$274,MATCH($A986,'Hoja de Trabajo para listado'!$DE$153:$DE$1048576,0),MATCH((CUADRO!M$5&amp;$E986),'Hoja de Trabajo para listado'!$DE$151:$DG$151,0)),0)+IFERROR(INDEX('Hoja de Trabajo para listado'!$CD$155:$DC$1048576,MATCH($A986,'Hoja de Trabajo para listado'!$CD$155:$CD$1048576,0),MATCH((CUADRO!M$5&amp;$E986),'Hoja de Trabajo para listado'!$CD$151:$DC$151,0)),0)</f>
        <v>0</v>
      </c>
      <c r="N986" s="243">
        <f ca="1">+IFERROR(INDEX('Hoja de Trabajo para listado'!$A$155:$Z$1048576,MATCH($A986,'Hoja de Trabajo para listado'!$A$155:$A$1048576,0),MATCH((CUADRO!N$5&amp;$E986),'Hoja de Trabajo para listado'!$A$151:$Z$151,0)),0)+IFERROR(INDEX('Hoja de Trabajo para listado'!$AB$155:$BA$1048576,MATCH($A986,'Hoja de Trabajo para listado'!$AB$155:$AB$1048576,0),MATCH((CUADRO!N$5&amp;$E986),'Hoja de Trabajo para listado'!$AB$151:$BA$151,0)),0)+IFERROR(INDEX('Hoja de Trabajo para listado'!$BC$155:$CB$1048576,MATCH($A986,'Hoja de Trabajo para listado'!$BC$155:$BC$1048576,0),MATCH((CUADRO!N$5&amp;$E986),'Hoja de Trabajo para listado'!$BC$151:$CB$151,0)),0)+IFERROR(INDEX('Hoja de Trabajo para listado'!$DE$153:$DG$274,MATCH($A986,'Hoja de Trabajo para listado'!$DE$153:$DE$1048576,0),MATCH((CUADRO!N$5&amp;$E986),'Hoja de Trabajo para listado'!$DE$151:$DG$151,0)),0)+IFERROR(INDEX('Hoja de Trabajo para listado'!$CD$155:$DC$1048576,MATCH($A986,'Hoja de Trabajo para listado'!$CD$155:$CD$1048576,0),MATCH((CUADRO!N$5&amp;$E986),'Hoja de Trabajo para listado'!$CD$151:$DC$151,0)),0)</f>
        <v>0</v>
      </c>
      <c r="O986" s="243">
        <f ca="1">+IFERROR(INDEX('Hoja de Trabajo para listado'!$A$155:$Z$1048576,MATCH($A986,'Hoja de Trabajo para listado'!$A$155:$A$1048576,0),MATCH((CUADRO!O$5&amp;$E986),'Hoja de Trabajo para listado'!$A$151:$Z$151,0)),0)+IFERROR(INDEX('Hoja de Trabajo para listado'!$AB$155:$BA$1048576,MATCH($A986,'Hoja de Trabajo para listado'!$AB$155:$AB$1048576,0),MATCH((CUADRO!O$5&amp;$E986),'Hoja de Trabajo para listado'!$AB$151:$BA$151,0)),0)+IFERROR(INDEX('Hoja de Trabajo para listado'!$BC$155:$CB$1048576,MATCH($A986,'Hoja de Trabajo para listado'!$BC$155:$BC$1048576,0),MATCH((CUADRO!O$5&amp;$E986),'Hoja de Trabajo para listado'!$BC$151:$CB$151,0)),0)+IFERROR(INDEX('Hoja de Trabajo para listado'!$DE$153:$DG$274,MATCH($A986,'Hoja de Trabajo para listado'!$DE$153:$DE$1048576,0),MATCH((CUADRO!O$5&amp;$E986),'Hoja de Trabajo para listado'!$DE$151:$DG$151,0)),0)+IFERROR(INDEX('Hoja de Trabajo para listado'!$CD$155:$DC$1048576,MATCH($A986,'Hoja de Trabajo para listado'!$CD$155:$CD$1048576,0),MATCH((CUADRO!O$5&amp;$E986),'Hoja de Trabajo para listado'!$CD$151:$DC$151,0)),0)</f>
        <v>0</v>
      </c>
      <c r="P986" s="243">
        <f ca="1">+IFERROR(INDEX('Hoja de Trabajo para listado'!$A$155:$Z$1048576,MATCH($A986,'Hoja de Trabajo para listado'!$A$155:$A$1048576,0),MATCH((CUADRO!P$5&amp;$E986),'Hoja de Trabajo para listado'!$A$151:$Z$151,0)),0)+IFERROR(INDEX('Hoja de Trabajo para listado'!$AB$155:$BA$1048576,MATCH($A986,'Hoja de Trabajo para listado'!$AB$155:$AB$1048576,0),MATCH((CUADRO!P$5&amp;$E986),'Hoja de Trabajo para listado'!$AB$151:$BA$151,0)),0)+IFERROR(INDEX('Hoja de Trabajo para listado'!$BC$155:$CB$1048576,MATCH($A986,'Hoja de Trabajo para listado'!$BC$155:$BC$1048576,0),MATCH((CUADRO!P$5&amp;$E986),'Hoja de Trabajo para listado'!$BC$151:$CB$151,0)),0)+IFERROR(INDEX('Hoja de Trabajo para listado'!$DE$153:$DG$274,MATCH($A986,'Hoja de Trabajo para listado'!$DE$153:$DE$1048576,0),MATCH((CUADRO!P$5&amp;$E986),'Hoja de Trabajo para listado'!$DE$151:$DG$151,0)),0)+IFERROR(INDEX('Hoja de Trabajo para listado'!$CD$155:$DC$1048576,MATCH($A986,'Hoja de Trabajo para listado'!$CD$155:$CD$1048576,0),MATCH((CUADRO!P$5&amp;$E986),'Hoja de Trabajo para listado'!$CD$151:$DC$151,0)),0)</f>
        <v>0</v>
      </c>
      <c r="Q986" s="243">
        <f ca="1">+IFERROR(INDEX('Hoja de Trabajo para listado'!$A$155:$Z$1048576,MATCH($A986,'Hoja de Trabajo para listado'!$A$155:$A$1048576,0),MATCH((CUADRO!Q$5&amp;$E986),'Hoja de Trabajo para listado'!$A$151:$Z$151,0)),0)+IFERROR(INDEX('Hoja de Trabajo para listado'!$AB$155:$BA$1048576,MATCH($A986,'Hoja de Trabajo para listado'!$AB$155:$AB$1048576,0),MATCH((CUADRO!Q$5&amp;$E986),'Hoja de Trabajo para listado'!$AB$151:$BA$151,0)),0)+IFERROR(INDEX('Hoja de Trabajo para listado'!$BC$155:$CB$1048576,MATCH($A986,'Hoja de Trabajo para listado'!$BC$155:$BC$1048576,0),MATCH((CUADRO!Q$5&amp;$E986),'Hoja de Trabajo para listado'!$BC$151:$CB$151,0)),0)+IFERROR(INDEX('Hoja de Trabajo para listado'!$DE$153:$DG$274,MATCH($A986,'Hoja de Trabajo para listado'!$DE$153:$DE$1048576,0),MATCH((CUADRO!Q$5&amp;$E986),'Hoja de Trabajo para listado'!$DE$151:$DG$151,0)),0)+IFERROR(INDEX('Hoja de Trabajo para listado'!$CD$155:$DC$1048576,MATCH($A986,'Hoja de Trabajo para listado'!$CD$155:$CD$1048576,0),MATCH((CUADRO!Q$5&amp;$E986),'Hoja de Trabajo para listado'!$CD$151:$DC$151,0)),0)</f>
        <v>0</v>
      </c>
      <c r="R986" s="243">
        <f t="shared" ca="1" si="33"/>
        <v>0</v>
      </c>
      <c r="S986" s="249"/>
      <c r="T986" s="243">
        <f ca="1">+T987</f>
        <v>0</v>
      </c>
      <c r="U986" s="242">
        <f t="shared" si="34"/>
        <v>1</v>
      </c>
      <c r="V986" s="333" t="str">
        <f>+VLOOKUP(A986,bd_lista!$A$3:$E$590,5,FALSE)</f>
        <v>Gobiernos Autonomos Municipales</v>
      </c>
      <c r="W986" s="383" t="str">
        <f>+V986</f>
        <v>Gobiernos Autonomos Municipales</v>
      </c>
      <c r="X986" s="242">
        <f>+VLOOKUP(A986,[3]Sheet1!$A$13:$D$744,4,FALSE)</f>
        <v>0</v>
      </c>
      <c r="Y986" s="242" t="e">
        <f>+VLOOKUP(X986,bd_lista!$A$3:$C$590,3,FALSE)</f>
        <v>#N/A</v>
      </c>
      <c r="Z986" s="294">
        <f>+X986</f>
        <v>0</v>
      </c>
      <c r="AA986" s="295" t="e">
        <f>+Y986</f>
        <v>#N/A</v>
      </c>
    </row>
    <row r="987" spans="1:27" customFormat="1" ht="15" hidden="1" customHeight="1">
      <c r="A987" s="32">
        <v>1727</v>
      </c>
      <c r="B987" s="389"/>
      <c r="C987" s="247" t="str">
        <f>+VLOOKUP(A987,bd_lista!$A$3:$C$590,3,FALSE)</f>
        <v>Gobierno Autónomo Municipal de Moro Moro</v>
      </c>
      <c r="D987" s="386"/>
      <c r="E987" s="244" t="s">
        <v>1305</v>
      </c>
      <c r="F987" s="243">
        <f ca="1">+IFERROR(INDEX('Hoja de Trabajo para listado'!$A$155:$Z$1048576,MATCH($A987,'Hoja de Trabajo para listado'!$A$155:$A$1048576,0),MATCH((CUADRO!F$5&amp;$E987),'Hoja de Trabajo para listado'!$A$151:$Z$151,0)),0)+IFERROR(INDEX('Hoja de Trabajo para listado'!$AB$155:$BA$1048576,MATCH($A987,'Hoja de Trabajo para listado'!$AB$155:$AB$1048576,0),MATCH((CUADRO!F$5&amp;$E987),'Hoja de Trabajo para listado'!$AB$151:$BA$151,0)),0)+IFERROR(INDEX('Hoja de Trabajo para listado'!$BC$155:$CB$1048576,MATCH($A987,'Hoja de Trabajo para listado'!$BC$155:$BC$1048576,0),MATCH((CUADRO!F$5&amp;$E987),'Hoja de Trabajo para listado'!$BC$151:$CB$151,0)),0)+IFERROR(INDEX('Hoja de Trabajo para listado'!$DE$153:$DG$274,MATCH($A987,'Hoja de Trabajo para listado'!$DE$153:$DE$1048576,0),MATCH((CUADRO!F$5&amp;$E987),'Hoja de Trabajo para listado'!$DE$151:$DG$151,0)),0)+IFERROR(INDEX('Hoja de Trabajo para listado'!$CD$155:$DC$1048576,MATCH($A987,'Hoja de Trabajo para listado'!$CD$155:$CD$1048576,0),MATCH((CUADRO!F$5&amp;$E987),'Hoja de Trabajo para listado'!$CD$151:$DC$151,0)),0)</f>
        <v>0</v>
      </c>
      <c r="G987" s="243">
        <f ca="1">+IFERROR(INDEX('Hoja de Trabajo para listado'!$A$155:$Z$1048576,MATCH($A987,'Hoja de Trabajo para listado'!$A$155:$A$1048576,0),MATCH((CUADRO!G$5&amp;$E987),'Hoja de Trabajo para listado'!$A$151:$Z$151,0)),0)+IFERROR(INDEX('Hoja de Trabajo para listado'!$AB$155:$BA$1048576,MATCH($A987,'Hoja de Trabajo para listado'!$AB$155:$AB$1048576,0),MATCH((CUADRO!G$5&amp;$E987),'Hoja de Trabajo para listado'!$AB$151:$BA$151,0)),0)+IFERROR(INDEX('Hoja de Trabajo para listado'!$BC$155:$CB$1048576,MATCH($A987,'Hoja de Trabajo para listado'!$BC$155:$BC$1048576,0),MATCH((CUADRO!G$5&amp;$E987),'Hoja de Trabajo para listado'!$BC$151:$CB$151,0)),0)+IFERROR(INDEX('Hoja de Trabajo para listado'!$DE$153:$DG$274,MATCH($A987,'Hoja de Trabajo para listado'!$DE$153:$DE$1048576,0),MATCH((CUADRO!G$5&amp;$E987),'Hoja de Trabajo para listado'!$DE$151:$DG$151,0)),0)+IFERROR(INDEX('Hoja de Trabajo para listado'!$CD$155:$DC$1048576,MATCH($A987,'Hoja de Trabajo para listado'!$CD$155:$CD$1048576,0),MATCH((CUADRO!G$5&amp;$E987),'Hoja de Trabajo para listado'!$CD$151:$DC$151,0)),0)</f>
        <v>0</v>
      </c>
      <c r="H987" s="243">
        <f ca="1">+IFERROR(INDEX('Hoja de Trabajo para listado'!$A$155:$Z$1048576,MATCH($A987,'Hoja de Trabajo para listado'!$A$155:$A$1048576,0),MATCH((CUADRO!H$5&amp;$E987),'Hoja de Trabajo para listado'!$A$151:$Z$151,0)),0)+IFERROR(INDEX('Hoja de Trabajo para listado'!$AB$155:$BA$1048576,MATCH($A987,'Hoja de Trabajo para listado'!$AB$155:$AB$1048576,0),MATCH((CUADRO!H$5&amp;$E987),'Hoja de Trabajo para listado'!$AB$151:$BA$151,0)),0)+IFERROR(INDEX('Hoja de Trabajo para listado'!$BC$155:$CB$1048576,MATCH($A987,'Hoja de Trabajo para listado'!$BC$155:$BC$1048576,0),MATCH((CUADRO!H$5&amp;$E987),'Hoja de Trabajo para listado'!$BC$151:$CB$151,0)),0)+IFERROR(INDEX('Hoja de Trabajo para listado'!$DE$153:$DG$274,MATCH($A987,'Hoja de Trabajo para listado'!$DE$153:$DE$1048576,0),MATCH((CUADRO!H$5&amp;$E987),'Hoja de Trabajo para listado'!$DE$151:$DG$151,0)),0)+IFERROR(INDEX('Hoja de Trabajo para listado'!$CD$155:$DC$1048576,MATCH($A987,'Hoja de Trabajo para listado'!$CD$155:$CD$1048576,0),MATCH((CUADRO!H$5&amp;$E987),'Hoja de Trabajo para listado'!$CD$151:$DC$151,0)),0)</f>
        <v>0</v>
      </c>
      <c r="I987" s="243">
        <f ca="1">+IFERROR(INDEX('Hoja de Trabajo para listado'!$A$155:$Z$1048576,MATCH($A987,'Hoja de Trabajo para listado'!$A$155:$A$1048576,0),MATCH((CUADRO!I$5&amp;$E987),'Hoja de Trabajo para listado'!$A$151:$Z$151,0)),0)+IFERROR(INDEX('Hoja de Trabajo para listado'!$AB$155:$BA$1048576,MATCH($A987,'Hoja de Trabajo para listado'!$AB$155:$AB$1048576,0),MATCH((CUADRO!I$5&amp;$E987),'Hoja de Trabajo para listado'!$AB$151:$BA$151,0)),0)+IFERROR(INDEX('Hoja de Trabajo para listado'!$BC$155:$CB$1048576,MATCH($A987,'Hoja de Trabajo para listado'!$BC$155:$BC$1048576,0),MATCH((CUADRO!I$5&amp;$E987),'Hoja de Trabajo para listado'!$BC$151:$CB$151,0)),0)+IFERROR(INDEX('Hoja de Trabajo para listado'!$DE$153:$DG$274,MATCH($A987,'Hoja de Trabajo para listado'!$DE$153:$DE$1048576,0),MATCH((CUADRO!I$5&amp;$E987),'Hoja de Trabajo para listado'!$DE$151:$DG$151,0)),0)+IFERROR(INDEX('Hoja de Trabajo para listado'!$CD$155:$DC$1048576,MATCH($A987,'Hoja de Trabajo para listado'!$CD$155:$CD$1048576,0),MATCH((CUADRO!I$5&amp;$E987),'Hoja de Trabajo para listado'!$CD$151:$DC$151,0)),0)</f>
        <v>0</v>
      </c>
      <c r="J987" s="243">
        <f ca="1">+IFERROR(INDEX('Hoja de Trabajo para listado'!$A$155:$Z$1048576,MATCH($A987,'Hoja de Trabajo para listado'!$A$155:$A$1048576,0),MATCH((CUADRO!J$5&amp;$E987),'Hoja de Trabajo para listado'!$A$151:$Z$151,0)),0)+IFERROR(INDEX('Hoja de Trabajo para listado'!$AB$155:$BA$1048576,MATCH($A987,'Hoja de Trabajo para listado'!$AB$155:$AB$1048576,0),MATCH((CUADRO!J$5&amp;$E987),'Hoja de Trabajo para listado'!$AB$151:$BA$151,0)),0)+IFERROR(INDEX('Hoja de Trabajo para listado'!$BC$155:$CB$1048576,MATCH($A987,'Hoja de Trabajo para listado'!$BC$155:$BC$1048576,0),MATCH((CUADRO!J$5&amp;$E987),'Hoja de Trabajo para listado'!$BC$151:$CB$151,0)),0)+IFERROR(INDEX('Hoja de Trabajo para listado'!$DE$153:$DG$274,MATCH($A987,'Hoja de Trabajo para listado'!$DE$153:$DE$1048576,0),MATCH((CUADRO!J$5&amp;$E987),'Hoja de Trabajo para listado'!$DE$151:$DG$151,0)),0)+IFERROR(INDEX('Hoja de Trabajo para listado'!$CD$155:$DC$1048576,MATCH($A987,'Hoja de Trabajo para listado'!$CD$155:$CD$1048576,0),MATCH((CUADRO!J$5&amp;$E987),'Hoja de Trabajo para listado'!$CD$151:$DC$151,0)),0)</f>
        <v>0</v>
      </c>
      <c r="K987" s="243">
        <f ca="1">+IFERROR(INDEX('Hoja de Trabajo para listado'!$A$155:$Z$1048576,MATCH($A987,'Hoja de Trabajo para listado'!$A$155:$A$1048576,0),MATCH((CUADRO!K$5&amp;$E987),'Hoja de Trabajo para listado'!$A$151:$Z$151,0)),0)+IFERROR(INDEX('Hoja de Trabajo para listado'!$AB$155:$BA$1048576,MATCH($A987,'Hoja de Trabajo para listado'!$AB$155:$AB$1048576,0),MATCH((CUADRO!K$5&amp;$E987),'Hoja de Trabajo para listado'!$AB$151:$BA$151,0)),0)+IFERROR(INDEX('Hoja de Trabajo para listado'!$BC$155:$CB$1048576,MATCH($A987,'Hoja de Trabajo para listado'!$BC$155:$BC$1048576,0),MATCH((CUADRO!K$5&amp;$E987),'Hoja de Trabajo para listado'!$BC$151:$CB$151,0)),0)+IFERROR(INDEX('Hoja de Trabajo para listado'!$DE$153:$DG$274,MATCH($A987,'Hoja de Trabajo para listado'!$DE$153:$DE$1048576,0),MATCH((CUADRO!K$5&amp;$E987),'Hoja de Trabajo para listado'!$DE$151:$DG$151,0)),0)+IFERROR(INDEX('Hoja de Trabajo para listado'!$CD$155:$DC$1048576,MATCH($A987,'Hoja de Trabajo para listado'!$CD$155:$CD$1048576,0),MATCH((CUADRO!K$5&amp;$E987),'Hoja de Trabajo para listado'!$CD$151:$DC$151,0)),0)</f>
        <v>0</v>
      </c>
      <c r="L987" s="243">
        <f ca="1">+IFERROR(INDEX('Hoja de Trabajo para listado'!$A$155:$Z$1048576,MATCH($A987,'Hoja de Trabajo para listado'!$A$155:$A$1048576,0),MATCH((CUADRO!L$5&amp;$E987),'Hoja de Trabajo para listado'!$A$151:$Z$151,0)),0)+IFERROR(INDEX('Hoja de Trabajo para listado'!$AB$155:$BA$1048576,MATCH($A987,'Hoja de Trabajo para listado'!$AB$155:$AB$1048576,0),MATCH((CUADRO!L$5&amp;$E987),'Hoja de Trabajo para listado'!$AB$151:$BA$151,0)),0)+IFERROR(INDEX('Hoja de Trabajo para listado'!$BC$155:$CB$1048576,MATCH($A987,'Hoja de Trabajo para listado'!$BC$155:$BC$1048576,0),MATCH((CUADRO!L$5&amp;$E987),'Hoja de Trabajo para listado'!$BC$151:$CB$151,0)),0)+IFERROR(INDEX('Hoja de Trabajo para listado'!$DE$153:$DG$274,MATCH($A987,'Hoja de Trabajo para listado'!$DE$153:$DE$1048576,0),MATCH((CUADRO!L$5&amp;$E987),'Hoja de Trabajo para listado'!$DE$151:$DG$151,0)),0)+IFERROR(INDEX('Hoja de Trabajo para listado'!$CD$155:$DC$1048576,MATCH($A987,'Hoja de Trabajo para listado'!$CD$155:$CD$1048576,0),MATCH((CUADRO!L$5&amp;$E987),'Hoja de Trabajo para listado'!$CD$151:$DC$151,0)),0)</f>
        <v>0</v>
      </c>
      <c r="M987" s="243">
        <f ca="1">+IFERROR(INDEX('Hoja de Trabajo para listado'!$A$155:$Z$1048576,MATCH($A987,'Hoja de Trabajo para listado'!$A$155:$A$1048576,0),MATCH((CUADRO!M$5&amp;$E987),'Hoja de Trabajo para listado'!$A$151:$Z$151,0)),0)+IFERROR(INDEX('Hoja de Trabajo para listado'!$AB$155:$BA$1048576,MATCH($A987,'Hoja de Trabajo para listado'!$AB$155:$AB$1048576,0),MATCH((CUADRO!M$5&amp;$E987),'Hoja de Trabajo para listado'!$AB$151:$BA$151,0)),0)+IFERROR(INDEX('Hoja de Trabajo para listado'!$BC$155:$CB$1048576,MATCH($A987,'Hoja de Trabajo para listado'!$BC$155:$BC$1048576,0),MATCH((CUADRO!M$5&amp;$E987),'Hoja de Trabajo para listado'!$BC$151:$CB$151,0)),0)+IFERROR(INDEX('Hoja de Trabajo para listado'!$DE$153:$DG$274,MATCH($A987,'Hoja de Trabajo para listado'!$DE$153:$DE$1048576,0),MATCH((CUADRO!M$5&amp;$E987),'Hoja de Trabajo para listado'!$DE$151:$DG$151,0)),0)+IFERROR(INDEX('Hoja de Trabajo para listado'!$CD$155:$DC$1048576,MATCH($A987,'Hoja de Trabajo para listado'!$CD$155:$CD$1048576,0),MATCH((CUADRO!M$5&amp;$E987),'Hoja de Trabajo para listado'!$CD$151:$DC$151,0)),0)</f>
        <v>0</v>
      </c>
      <c r="N987" s="243">
        <f ca="1">+IFERROR(INDEX('Hoja de Trabajo para listado'!$A$155:$Z$1048576,MATCH($A987,'Hoja de Trabajo para listado'!$A$155:$A$1048576,0),MATCH((CUADRO!N$5&amp;$E987),'Hoja de Trabajo para listado'!$A$151:$Z$151,0)),0)+IFERROR(INDEX('Hoja de Trabajo para listado'!$AB$155:$BA$1048576,MATCH($A987,'Hoja de Trabajo para listado'!$AB$155:$AB$1048576,0),MATCH((CUADRO!N$5&amp;$E987),'Hoja de Trabajo para listado'!$AB$151:$BA$151,0)),0)+IFERROR(INDEX('Hoja de Trabajo para listado'!$BC$155:$CB$1048576,MATCH($A987,'Hoja de Trabajo para listado'!$BC$155:$BC$1048576,0),MATCH((CUADRO!N$5&amp;$E987),'Hoja de Trabajo para listado'!$BC$151:$CB$151,0)),0)+IFERROR(INDEX('Hoja de Trabajo para listado'!$DE$153:$DG$274,MATCH($A987,'Hoja de Trabajo para listado'!$DE$153:$DE$1048576,0),MATCH((CUADRO!N$5&amp;$E987),'Hoja de Trabajo para listado'!$DE$151:$DG$151,0)),0)+IFERROR(INDEX('Hoja de Trabajo para listado'!$CD$155:$DC$1048576,MATCH($A987,'Hoja de Trabajo para listado'!$CD$155:$CD$1048576,0),MATCH((CUADRO!N$5&amp;$E987),'Hoja de Trabajo para listado'!$CD$151:$DC$151,0)),0)</f>
        <v>0</v>
      </c>
      <c r="O987" s="243">
        <f ca="1">+IFERROR(INDEX('Hoja de Trabajo para listado'!$A$155:$Z$1048576,MATCH($A987,'Hoja de Trabajo para listado'!$A$155:$A$1048576,0),MATCH((CUADRO!O$5&amp;$E987),'Hoja de Trabajo para listado'!$A$151:$Z$151,0)),0)+IFERROR(INDEX('Hoja de Trabajo para listado'!$AB$155:$BA$1048576,MATCH($A987,'Hoja de Trabajo para listado'!$AB$155:$AB$1048576,0),MATCH((CUADRO!O$5&amp;$E987),'Hoja de Trabajo para listado'!$AB$151:$BA$151,0)),0)+IFERROR(INDEX('Hoja de Trabajo para listado'!$BC$155:$CB$1048576,MATCH($A987,'Hoja de Trabajo para listado'!$BC$155:$BC$1048576,0),MATCH((CUADRO!O$5&amp;$E987),'Hoja de Trabajo para listado'!$BC$151:$CB$151,0)),0)+IFERROR(INDEX('Hoja de Trabajo para listado'!$DE$153:$DG$274,MATCH($A987,'Hoja de Trabajo para listado'!$DE$153:$DE$1048576,0),MATCH((CUADRO!O$5&amp;$E987),'Hoja de Trabajo para listado'!$DE$151:$DG$151,0)),0)+IFERROR(INDEX('Hoja de Trabajo para listado'!$CD$155:$DC$1048576,MATCH($A987,'Hoja de Trabajo para listado'!$CD$155:$CD$1048576,0),MATCH((CUADRO!O$5&amp;$E987),'Hoja de Trabajo para listado'!$CD$151:$DC$151,0)),0)</f>
        <v>0</v>
      </c>
      <c r="P987" s="243">
        <f ca="1">+IFERROR(INDEX('Hoja de Trabajo para listado'!$A$155:$Z$1048576,MATCH($A987,'Hoja de Trabajo para listado'!$A$155:$A$1048576,0),MATCH((CUADRO!P$5&amp;$E987),'Hoja de Trabajo para listado'!$A$151:$Z$151,0)),0)+IFERROR(INDEX('Hoja de Trabajo para listado'!$AB$155:$BA$1048576,MATCH($A987,'Hoja de Trabajo para listado'!$AB$155:$AB$1048576,0),MATCH((CUADRO!P$5&amp;$E987),'Hoja de Trabajo para listado'!$AB$151:$BA$151,0)),0)+IFERROR(INDEX('Hoja de Trabajo para listado'!$BC$155:$CB$1048576,MATCH($A987,'Hoja de Trabajo para listado'!$BC$155:$BC$1048576,0),MATCH((CUADRO!P$5&amp;$E987),'Hoja de Trabajo para listado'!$BC$151:$CB$151,0)),0)+IFERROR(INDEX('Hoja de Trabajo para listado'!$DE$153:$DG$274,MATCH($A987,'Hoja de Trabajo para listado'!$DE$153:$DE$1048576,0),MATCH((CUADRO!P$5&amp;$E987),'Hoja de Trabajo para listado'!$DE$151:$DG$151,0)),0)+IFERROR(INDEX('Hoja de Trabajo para listado'!$CD$155:$DC$1048576,MATCH($A987,'Hoja de Trabajo para listado'!$CD$155:$CD$1048576,0),MATCH((CUADRO!P$5&amp;$E987),'Hoja de Trabajo para listado'!$CD$151:$DC$151,0)),0)</f>
        <v>0</v>
      </c>
      <c r="Q987" s="243">
        <f ca="1">+IFERROR(INDEX('Hoja de Trabajo para listado'!$A$155:$Z$1048576,MATCH($A987,'Hoja de Trabajo para listado'!$A$155:$A$1048576,0),MATCH((CUADRO!Q$5&amp;$E987),'Hoja de Trabajo para listado'!$A$151:$Z$151,0)),0)+IFERROR(INDEX('Hoja de Trabajo para listado'!$AB$155:$BA$1048576,MATCH($A987,'Hoja de Trabajo para listado'!$AB$155:$AB$1048576,0),MATCH((CUADRO!Q$5&amp;$E987),'Hoja de Trabajo para listado'!$AB$151:$BA$151,0)),0)+IFERROR(INDEX('Hoja de Trabajo para listado'!$BC$155:$CB$1048576,MATCH($A987,'Hoja de Trabajo para listado'!$BC$155:$BC$1048576,0),MATCH((CUADRO!Q$5&amp;$E987),'Hoja de Trabajo para listado'!$BC$151:$CB$151,0)),0)+IFERROR(INDEX('Hoja de Trabajo para listado'!$DE$153:$DG$274,MATCH($A987,'Hoja de Trabajo para listado'!$DE$153:$DE$1048576,0),MATCH((CUADRO!Q$5&amp;$E987),'Hoja de Trabajo para listado'!$DE$151:$DG$151,0)),0)+IFERROR(INDEX('Hoja de Trabajo para listado'!$CD$155:$DC$1048576,MATCH($A987,'Hoja de Trabajo para listado'!$CD$155:$CD$1048576,0),MATCH((CUADRO!Q$5&amp;$E987),'Hoja de Trabajo para listado'!$CD$151:$DC$151,0)),0)</f>
        <v>0</v>
      </c>
      <c r="R987" s="243">
        <f t="shared" ca="1" si="33"/>
        <v>0</v>
      </c>
      <c r="S987" s="249">
        <f ca="1">+R986+R987</f>
        <v>0</v>
      </c>
      <c r="T987" s="243">
        <f ca="1">+S987</f>
        <v>0</v>
      </c>
      <c r="U987" s="242">
        <f t="shared" si="34"/>
        <v>2</v>
      </c>
      <c r="V987" s="333" t="str">
        <f>+VLOOKUP(A987,bd_lista!$A$3:$E$590,5,FALSE)</f>
        <v>Gobiernos Autonomos Municipales</v>
      </c>
      <c r="W987" s="384"/>
      <c r="X987" s="242">
        <f>+VLOOKUP(A987,[3]Sheet1!$A$13:$D$744,4,FALSE)</f>
        <v>0</v>
      </c>
      <c r="Y987" s="242" t="e">
        <f>+VLOOKUP(X987,bd_lista!$A$3:$C$590,3,FALSE)</f>
        <v>#N/A</v>
      </c>
      <c r="Z987" s="292"/>
      <c r="AA987" s="293"/>
    </row>
    <row r="988" spans="1:27" customFormat="1" ht="15" hidden="1" customHeight="1">
      <c r="A988" s="32">
        <v>1728</v>
      </c>
      <c r="B988" s="388">
        <f>+A988</f>
        <v>1728</v>
      </c>
      <c r="C988" s="247" t="str">
        <f>+VLOOKUP(A988,bd_lista!$A$3:$C$590,3,FALSE)</f>
        <v>Gobierno Autónomo Municipal de Postrer Valle</v>
      </c>
      <c r="D988" s="385" t="str">
        <f>+C988</f>
        <v>Gobierno Autónomo Municipal de Postrer Valle</v>
      </c>
      <c r="E988" s="242" t="s">
        <v>1304</v>
      </c>
      <c r="F988" s="243">
        <f ca="1">+IFERROR(INDEX('Hoja de Trabajo para listado'!$A$155:$Z$1048576,MATCH($A988,'Hoja de Trabajo para listado'!$A$155:$A$1048576,0),MATCH((CUADRO!F$5&amp;$E988),'Hoja de Trabajo para listado'!$A$151:$Z$151,0)),0)+IFERROR(INDEX('Hoja de Trabajo para listado'!$AB$155:$BA$1048576,MATCH($A988,'Hoja de Trabajo para listado'!$AB$155:$AB$1048576,0),MATCH((CUADRO!F$5&amp;$E988),'Hoja de Trabajo para listado'!$AB$151:$BA$151,0)),0)+IFERROR(INDEX('Hoja de Trabajo para listado'!$BC$155:$CB$1048576,MATCH($A988,'Hoja de Trabajo para listado'!$BC$155:$BC$1048576,0),MATCH((CUADRO!F$5&amp;$E988),'Hoja de Trabajo para listado'!$BC$151:$CB$151,0)),0)+IFERROR(INDEX('Hoja de Trabajo para listado'!$DE$153:$DG$274,MATCH($A988,'Hoja de Trabajo para listado'!$DE$153:$DE$1048576,0),MATCH((CUADRO!F$5&amp;$E988),'Hoja de Trabajo para listado'!$DE$151:$DG$151,0)),0)+IFERROR(INDEX('Hoja de Trabajo para listado'!$CD$155:$DC$1048576,MATCH($A988,'Hoja de Trabajo para listado'!$CD$155:$CD$1048576,0),MATCH((CUADRO!F$5&amp;$E988),'Hoja de Trabajo para listado'!$CD$151:$DC$151,0)),0)</f>
        <v>0</v>
      </c>
      <c r="G988" s="243">
        <f ca="1">+IFERROR(INDEX('Hoja de Trabajo para listado'!$A$155:$Z$1048576,MATCH($A988,'Hoja de Trabajo para listado'!$A$155:$A$1048576,0),MATCH((CUADRO!G$5&amp;$E988),'Hoja de Trabajo para listado'!$A$151:$Z$151,0)),0)+IFERROR(INDEX('Hoja de Trabajo para listado'!$AB$155:$BA$1048576,MATCH($A988,'Hoja de Trabajo para listado'!$AB$155:$AB$1048576,0),MATCH((CUADRO!G$5&amp;$E988),'Hoja de Trabajo para listado'!$AB$151:$BA$151,0)),0)+IFERROR(INDEX('Hoja de Trabajo para listado'!$BC$155:$CB$1048576,MATCH($A988,'Hoja de Trabajo para listado'!$BC$155:$BC$1048576,0),MATCH((CUADRO!G$5&amp;$E988),'Hoja de Trabajo para listado'!$BC$151:$CB$151,0)),0)+IFERROR(INDEX('Hoja de Trabajo para listado'!$DE$153:$DG$274,MATCH($A988,'Hoja de Trabajo para listado'!$DE$153:$DE$1048576,0),MATCH((CUADRO!G$5&amp;$E988),'Hoja de Trabajo para listado'!$DE$151:$DG$151,0)),0)+IFERROR(INDEX('Hoja de Trabajo para listado'!$CD$155:$DC$1048576,MATCH($A988,'Hoja de Trabajo para listado'!$CD$155:$CD$1048576,0),MATCH((CUADRO!G$5&amp;$E988),'Hoja de Trabajo para listado'!$CD$151:$DC$151,0)),0)</f>
        <v>0</v>
      </c>
      <c r="H988" s="243">
        <f ca="1">+IFERROR(INDEX('Hoja de Trabajo para listado'!$A$155:$Z$1048576,MATCH($A988,'Hoja de Trabajo para listado'!$A$155:$A$1048576,0),MATCH((CUADRO!H$5&amp;$E988),'Hoja de Trabajo para listado'!$A$151:$Z$151,0)),0)+IFERROR(INDEX('Hoja de Trabajo para listado'!$AB$155:$BA$1048576,MATCH($A988,'Hoja de Trabajo para listado'!$AB$155:$AB$1048576,0),MATCH((CUADRO!H$5&amp;$E988),'Hoja de Trabajo para listado'!$AB$151:$BA$151,0)),0)+IFERROR(INDEX('Hoja de Trabajo para listado'!$BC$155:$CB$1048576,MATCH($A988,'Hoja de Trabajo para listado'!$BC$155:$BC$1048576,0),MATCH((CUADRO!H$5&amp;$E988),'Hoja de Trabajo para listado'!$BC$151:$CB$151,0)),0)+IFERROR(INDEX('Hoja de Trabajo para listado'!$DE$153:$DG$274,MATCH($A988,'Hoja de Trabajo para listado'!$DE$153:$DE$1048576,0),MATCH((CUADRO!H$5&amp;$E988),'Hoja de Trabajo para listado'!$DE$151:$DG$151,0)),0)+IFERROR(INDEX('Hoja de Trabajo para listado'!$CD$155:$DC$1048576,MATCH($A988,'Hoja de Trabajo para listado'!$CD$155:$CD$1048576,0),MATCH((CUADRO!H$5&amp;$E988),'Hoja de Trabajo para listado'!$CD$151:$DC$151,0)),0)</f>
        <v>0</v>
      </c>
      <c r="I988" s="243">
        <f ca="1">+IFERROR(INDEX('Hoja de Trabajo para listado'!$A$155:$Z$1048576,MATCH($A988,'Hoja de Trabajo para listado'!$A$155:$A$1048576,0),MATCH((CUADRO!I$5&amp;$E988),'Hoja de Trabajo para listado'!$A$151:$Z$151,0)),0)+IFERROR(INDEX('Hoja de Trabajo para listado'!$AB$155:$BA$1048576,MATCH($A988,'Hoja de Trabajo para listado'!$AB$155:$AB$1048576,0),MATCH((CUADRO!I$5&amp;$E988),'Hoja de Trabajo para listado'!$AB$151:$BA$151,0)),0)+IFERROR(INDEX('Hoja de Trabajo para listado'!$BC$155:$CB$1048576,MATCH($A988,'Hoja de Trabajo para listado'!$BC$155:$BC$1048576,0),MATCH((CUADRO!I$5&amp;$E988),'Hoja de Trabajo para listado'!$BC$151:$CB$151,0)),0)+IFERROR(INDEX('Hoja de Trabajo para listado'!$DE$153:$DG$274,MATCH($A988,'Hoja de Trabajo para listado'!$DE$153:$DE$1048576,0),MATCH((CUADRO!I$5&amp;$E988),'Hoja de Trabajo para listado'!$DE$151:$DG$151,0)),0)+IFERROR(INDEX('Hoja de Trabajo para listado'!$CD$155:$DC$1048576,MATCH($A988,'Hoja de Trabajo para listado'!$CD$155:$CD$1048576,0),MATCH((CUADRO!I$5&amp;$E988),'Hoja de Trabajo para listado'!$CD$151:$DC$151,0)),0)</f>
        <v>0</v>
      </c>
      <c r="J988" s="243">
        <f ca="1">+IFERROR(INDEX('Hoja de Trabajo para listado'!$A$155:$Z$1048576,MATCH($A988,'Hoja de Trabajo para listado'!$A$155:$A$1048576,0),MATCH((CUADRO!J$5&amp;$E988),'Hoja de Trabajo para listado'!$A$151:$Z$151,0)),0)+IFERROR(INDEX('Hoja de Trabajo para listado'!$AB$155:$BA$1048576,MATCH($A988,'Hoja de Trabajo para listado'!$AB$155:$AB$1048576,0),MATCH((CUADRO!J$5&amp;$E988),'Hoja de Trabajo para listado'!$AB$151:$BA$151,0)),0)+IFERROR(INDEX('Hoja de Trabajo para listado'!$BC$155:$CB$1048576,MATCH($A988,'Hoja de Trabajo para listado'!$BC$155:$BC$1048576,0),MATCH((CUADRO!J$5&amp;$E988),'Hoja de Trabajo para listado'!$BC$151:$CB$151,0)),0)+IFERROR(INDEX('Hoja de Trabajo para listado'!$DE$153:$DG$274,MATCH($A988,'Hoja de Trabajo para listado'!$DE$153:$DE$1048576,0),MATCH((CUADRO!J$5&amp;$E988),'Hoja de Trabajo para listado'!$DE$151:$DG$151,0)),0)+IFERROR(INDEX('Hoja de Trabajo para listado'!$CD$155:$DC$1048576,MATCH($A988,'Hoja de Trabajo para listado'!$CD$155:$CD$1048576,0),MATCH((CUADRO!J$5&amp;$E988),'Hoja de Trabajo para listado'!$CD$151:$DC$151,0)),0)</f>
        <v>0</v>
      </c>
      <c r="K988" s="243">
        <f ca="1">+IFERROR(INDEX('Hoja de Trabajo para listado'!$A$155:$Z$1048576,MATCH($A988,'Hoja de Trabajo para listado'!$A$155:$A$1048576,0),MATCH((CUADRO!K$5&amp;$E988),'Hoja de Trabajo para listado'!$A$151:$Z$151,0)),0)+IFERROR(INDEX('Hoja de Trabajo para listado'!$AB$155:$BA$1048576,MATCH($A988,'Hoja de Trabajo para listado'!$AB$155:$AB$1048576,0),MATCH((CUADRO!K$5&amp;$E988),'Hoja de Trabajo para listado'!$AB$151:$BA$151,0)),0)+IFERROR(INDEX('Hoja de Trabajo para listado'!$BC$155:$CB$1048576,MATCH($A988,'Hoja de Trabajo para listado'!$BC$155:$BC$1048576,0),MATCH((CUADRO!K$5&amp;$E988),'Hoja de Trabajo para listado'!$BC$151:$CB$151,0)),0)+IFERROR(INDEX('Hoja de Trabajo para listado'!$DE$153:$DG$274,MATCH($A988,'Hoja de Trabajo para listado'!$DE$153:$DE$1048576,0),MATCH((CUADRO!K$5&amp;$E988),'Hoja de Trabajo para listado'!$DE$151:$DG$151,0)),0)+IFERROR(INDEX('Hoja de Trabajo para listado'!$CD$155:$DC$1048576,MATCH($A988,'Hoja de Trabajo para listado'!$CD$155:$CD$1048576,0),MATCH((CUADRO!K$5&amp;$E988),'Hoja de Trabajo para listado'!$CD$151:$DC$151,0)),0)</f>
        <v>0</v>
      </c>
      <c r="L988" s="243">
        <f ca="1">+IFERROR(INDEX('Hoja de Trabajo para listado'!$A$155:$Z$1048576,MATCH($A988,'Hoja de Trabajo para listado'!$A$155:$A$1048576,0),MATCH((CUADRO!L$5&amp;$E988),'Hoja de Trabajo para listado'!$A$151:$Z$151,0)),0)+IFERROR(INDEX('Hoja de Trabajo para listado'!$AB$155:$BA$1048576,MATCH($A988,'Hoja de Trabajo para listado'!$AB$155:$AB$1048576,0),MATCH((CUADRO!L$5&amp;$E988),'Hoja de Trabajo para listado'!$AB$151:$BA$151,0)),0)+IFERROR(INDEX('Hoja de Trabajo para listado'!$BC$155:$CB$1048576,MATCH($A988,'Hoja de Trabajo para listado'!$BC$155:$BC$1048576,0),MATCH((CUADRO!L$5&amp;$E988),'Hoja de Trabajo para listado'!$BC$151:$CB$151,0)),0)+IFERROR(INDEX('Hoja de Trabajo para listado'!$DE$153:$DG$274,MATCH($A988,'Hoja de Trabajo para listado'!$DE$153:$DE$1048576,0),MATCH((CUADRO!L$5&amp;$E988),'Hoja de Trabajo para listado'!$DE$151:$DG$151,0)),0)+IFERROR(INDEX('Hoja de Trabajo para listado'!$CD$155:$DC$1048576,MATCH($A988,'Hoja de Trabajo para listado'!$CD$155:$CD$1048576,0),MATCH((CUADRO!L$5&amp;$E988),'Hoja de Trabajo para listado'!$CD$151:$DC$151,0)),0)</f>
        <v>0</v>
      </c>
      <c r="M988" s="243">
        <f ca="1">+IFERROR(INDEX('Hoja de Trabajo para listado'!$A$155:$Z$1048576,MATCH($A988,'Hoja de Trabajo para listado'!$A$155:$A$1048576,0),MATCH((CUADRO!M$5&amp;$E988),'Hoja de Trabajo para listado'!$A$151:$Z$151,0)),0)+IFERROR(INDEX('Hoja de Trabajo para listado'!$AB$155:$BA$1048576,MATCH($A988,'Hoja de Trabajo para listado'!$AB$155:$AB$1048576,0),MATCH((CUADRO!M$5&amp;$E988),'Hoja de Trabajo para listado'!$AB$151:$BA$151,0)),0)+IFERROR(INDEX('Hoja de Trabajo para listado'!$BC$155:$CB$1048576,MATCH($A988,'Hoja de Trabajo para listado'!$BC$155:$BC$1048576,0),MATCH((CUADRO!M$5&amp;$E988),'Hoja de Trabajo para listado'!$BC$151:$CB$151,0)),0)+IFERROR(INDEX('Hoja de Trabajo para listado'!$DE$153:$DG$274,MATCH($A988,'Hoja de Trabajo para listado'!$DE$153:$DE$1048576,0),MATCH((CUADRO!M$5&amp;$E988),'Hoja de Trabajo para listado'!$DE$151:$DG$151,0)),0)+IFERROR(INDEX('Hoja de Trabajo para listado'!$CD$155:$DC$1048576,MATCH($A988,'Hoja de Trabajo para listado'!$CD$155:$CD$1048576,0),MATCH((CUADRO!M$5&amp;$E988),'Hoja de Trabajo para listado'!$CD$151:$DC$151,0)),0)</f>
        <v>0</v>
      </c>
      <c r="N988" s="243">
        <f ca="1">+IFERROR(INDEX('Hoja de Trabajo para listado'!$A$155:$Z$1048576,MATCH($A988,'Hoja de Trabajo para listado'!$A$155:$A$1048576,0),MATCH((CUADRO!N$5&amp;$E988),'Hoja de Trabajo para listado'!$A$151:$Z$151,0)),0)+IFERROR(INDEX('Hoja de Trabajo para listado'!$AB$155:$BA$1048576,MATCH($A988,'Hoja de Trabajo para listado'!$AB$155:$AB$1048576,0),MATCH((CUADRO!N$5&amp;$E988),'Hoja de Trabajo para listado'!$AB$151:$BA$151,0)),0)+IFERROR(INDEX('Hoja de Trabajo para listado'!$BC$155:$CB$1048576,MATCH($A988,'Hoja de Trabajo para listado'!$BC$155:$BC$1048576,0),MATCH((CUADRO!N$5&amp;$E988),'Hoja de Trabajo para listado'!$BC$151:$CB$151,0)),0)+IFERROR(INDEX('Hoja de Trabajo para listado'!$DE$153:$DG$274,MATCH($A988,'Hoja de Trabajo para listado'!$DE$153:$DE$1048576,0),MATCH((CUADRO!N$5&amp;$E988),'Hoja de Trabajo para listado'!$DE$151:$DG$151,0)),0)+IFERROR(INDEX('Hoja de Trabajo para listado'!$CD$155:$DC$1048576,MATCH($A988,'Hoja de Trabajo para listado'!$CD$155:$CD$1048576,0),MATCH((CUADRO!N$5&amp;$E988),'Hoja de Trabajo para listado'!$CD$151:$DC$151,0)),0)</f>
        <v>0</v>
      </c>
      <c r="O988" s="243">
        <f ca="1">+IFERROR(INDEX('Hoja de Trabajo para listado'!$A$155:$Z$1048576,MATCH($A988,'Hoja de Trabajo para listado'!$A$155:$A$1048576,0),MATCH((CUADRO!O$5&amp;$E988),'Hoja de Trabajo para listado'!$A$151:$Z$151,0)),0)+IFERROR(INDEX('Hoja de Trabajo para listado'!$AB$155:$BA$1048576,MATCH($A988,'Hoja de Trabajo para listado'!$AB$155:$AB$1048576,0),MATCH((CUADRO!O$5&amp;$E988),'Hoja de Trabajo para listado'!$AB$151:$BA$151,0)),0)+IFERROR(INDEX('Hoja de Trabajo para listado'!$BC$155:$CB$1048576,MATCH($A988,'Hoja de Trabajo para listado'!$BC$155:$BC$1048576,0),MATCH((CUADRO!O$5&amp;$E988),'Hoja de Trabajo para listado'!$BC$151:$CB$151,0)),0)+IFERROR(INDEX('Hoja de Trabajo para listado'!$DE$153:$DG$274,MATCH($A988,'Hoja de Trabajo para listado'!$DE$153:$DE$1048576,0),MATCH((CUADRO!O$5&amp;$E988),'Hoja de Trabajo para listado'!$DE$151:$DG$151,0)),0)+IFERROR(INDEX('Hoja de Trabajo para listado'!$CD$155:$DC$1048576,MATCH($A988,'Hoja de Trabajo para listado'!$CD$155:$CD$1048576,0),MATCH((CUADRO!O$5&amp;$E988),'Hoja de Trabajo para listado'!$CD$151:$DC$151,0)),0)</f>
        <v>0</v>
      </c>
      <c r="P988" s="243">
        <f ca="1">+IFERROR(INDEX('Hoja de Trabajo para listado'!$A$155:$Z$1048576,MATCH($A988,'Hoja de Trabajo para listado'!$A$155:$A$1048576,0),MATCH((CUADRO!P$5&amp;$E988),'Hoja de Trabajo para listado'!$A$151:$Z$151,0)),0)+IFERROR(INDEX('Hoja de Trabajo para listado'!$AB$155:$BA$1048576,MATCH($A988,'Hoja de Trabajo para listado'!$AB$155:$AB$1048576,0),MATCH((CUADRO!P$5&amp;$E988),'Hoja de Trabajo para listado'!$AB$151:$BA$151,0)),0)+IFERROR(INDEX('Hoja de Trabajo para listado'!$BC$155:$CB$1048576,MATCH($A988,'Hoja de Trabajo para listado'!$BC$155:$BC$1048576,0),MATCH((CUADRO!P$5&amp;$E988),'Hoja de Trabajo para listado'!$BC$151:$CB$151,0)),0)+IFERROR(INDEX('Hoja de Trabajo para listado'!$DE$153:$DG$274,MATCH($A988,'Hoja de Trabajo para listado'!$DE$153:$DE$1048576,0),MATCH((CUADRO!P$5&amp;$E988),'Hoja de Trabajo para listado'!$DE$151:$DG$151,0)),0)+IFERROR(INDEX('Hoja de Trabajo para listado'!$CD$155:$DC$1048576,MATCH($A988,'Hoja de Trabajo para listado'!$CD$155:$CD$1048576,0),MATCH((CUADRO!P$5&amp;$E988),'Hoja de Trabajo para listado'!$CD$151:$DC$151,0)),0)</f>
        <v>0</v>
      </c>
      <c r="Q988" s="243">
        <f ca="1">+IFERROR(INDEX('Hoja de Trabajo para listado'!$A$155:$Z$1048576,MATCH($A988,'Hoja de Trabajo para listado'!$A$155:$A$1048576,0),MATCH((CUADRO!Q$5&amp;$E988),'Hoja de Trabajo para listado'!$A$151:$Z$151,0)),0)+IFERROR(INDEX('Hoja de Trabajo para listado'!$AB$155:$BA$1048576,MATCH($A988,'Hoja de Trabajo para listado'!$AB$155:$AB$1048576,0),MATCH((CUADRO!Q$5&amp;$E988),'Hoja de Trabajo para listado'!$AB$151:$BA$151,0)),0)+IFERROR(INDEX('Hoja de Trabajo para listado'!$BC$155:$CB$1048576,MATCH($A988,'Hoja de Trabajo para listado'!$BC$155:$BC$1048576,0),MATCH((CUADRO!Q$5&amp;$E988),'Hoja de Trabajo para listado'!$BC$151:$CB$151,0)),0)+IFERROR(INDEX('Hoja de Trabajo para listado'!$DE$153:$DG$274,MATCH($A988,'Hoja de Trabajo para listado'!$DE$153:$DE$1048576,0),MATCH((CUADRO!Q$5&amp;$E988),'Hoja de Trabajo para listado'!$DE$151:$DG$151,0)),0)+IFERROR(INDEX('Hoja de Trabajo para listado'!$CD$155:$DC$1048576,MATCH($A988,'Hoja de Trabajo para listado'!$CD$155:$CD$1048576,0),MATCH((CUADRO!Q$5&amp;$E988),'Hoja de Trabajo para listado'!$CD$151:$DC$151,0)),0)</f>
        <v>0</v>
      </c>
      <c r="R988" s="243">
        <f t="shared" ca="1" si="33"/>
        <v>0</v>
      </c>
      <c r="S988" s="249"/>
      <c r="T988" s="243">
        <f ca="1">+T989</f>
        <v>0</v>
      </c>
      <c r="U988" s="242">
        <f t="shared" si="34"/>
        <v>1</v>
      </c>
      <c r="V988" s="333" t="str">
        <f>+VLOOKUP(A988,bd_lista!$A$3:$E$590,5,FALSE)</f>
        <v>Gobiernos Autonomos Municipales</v>
      </c>
      <c r="W988" s="383" t="str">
        <f>+V988</f>
        <v>Gobiernos Autonomos Municipales</v>
      </c>
      <c r="X988" s="242">
        <f>+VLOOKUP(A988,[3]Sheet1!$A$13:$D$744,4,FALSE)</f>
        <v>0</v>
      </c>
      <c r="Y988" s="242" t="e">
        <f>+VLOOKUP(X988,bd_lista!$A$3:$C$590,3,FALSE)</f>
        <v>#N/A</v>
      </c>
      <c r="Z988" s="294">
        <f>+X988</f>
        <v>0</v>
      </c>
      <c r="AA988" s="295" t="e">
        <f>+Y988</f>
        <v>#N/A</v>
      </c>
    </row>
    <row r="989" spans="1:27" customFormat="1" ht="15" hidden="1" customHeight="1">
      <c r="A989" s="32">
        <v>1728</v>
      </c>
      <c r="B989" s="389"/>
      <c r="C989" s="247" t="str">
        <f>+VLOOKUP(A989,bd_lista!$A$3:$C$590,3,FALSE)</f>
        <v>Gobierno Autónomo Municipal de Postrer Valle</v>
      </c>
      <c r="D989" s="386"/>
      <c r="E989" s="244" t="s">
        <v>1305</v>
      </c>
      <c r="F989" s="245">
        <f ca="1">+IFERROR(INDEX('Hoja de Trabajo para listado'!$A$155:$Z$1048576,MATCH($A989,'Hoja de Trabajo para listado'!$A$155:$A$1048576,0),MATCH((CUADRO!F$5&amp;$E989),'Hoja de Trabajo para listado'!$A$151:$Z$151,0)),0)+IFERROR(INDEX('Hoja de Trabajo para listado'!$AB$155:$BA$1048576,MATCH($A989,'Hoja de Trabajo para listado'!$AB$155:$AB$1048576,0),MATCH((CUADRO!F$5&amp;$E989),'Hoja de Trabajo para listado'!$AB$151:$BA$151,0)),0)+IFERROR(INDEX('Hoja de Trabajo para listado'!$BC$155:$CB$1048576,MATCH($A989,'Hoja de Trabajo para listado'!$BC$155:$BC$1048576,0),MATCH((CUADRO!F$5&amp;$E989),'Hoja de Trabajo para listado'!$BC$151:$CB$151,0)),0)+IFERROR(INDEX('Hoja de Trabajo para listado'!$DE$153:$DG$274,MATCH($A989,'Hoja de Trabajo para listado'!$DE$153:$DE$1048576,0),MATCH((CUADRO!F$5&amp;$E989),'Hoja de Trabajo para listado'!$DE$151:$DG$151,0)),0)+IFERROR(INDEX('Hoja de Trabajo para listado'!$CD$155:$DC$1048576,MATCH($A989,'Hoja de Trabajo para listado'!$CD$155:$CD$1048576,0),MATCH((CUADRO!F$5&amp;$E989),'Hoja de Trabajo para listado'!$CD$151:$DC$151,0)),0)</f>
        <v>0</v>
      </c>
      <c r="G989" s="245">
        <f ca="1">+IFERROR(INDEX('Hoja de Trabajo para listado'!$A$155:$Z$1048576,MATCH($A989,'Hoja de Trabajo para listado'!$A$155:$A$1048576,0),MATCH((CUADRO!G$5&amp;$E989),'Hoja de Trabajo para listado'!$A$151:$Z$151,0)),0)+IFERROR(INDEX('Hoja de Trabajo para listado'!$AB$155:$BA$1048576,MATCH($A989,'Hoja de Trabajo para listado'!$AB$155:$AB$1048576,0),MATCH((CUADRO!G$5&amp;$E989),'Hoja de Trabajo para listado'!$AB$151:$BA$151,0)),0)+IFERROR(INDEX('Hoja de Trabajo para listado'!$BC$155:$CB$1048576,MATCH($A989,'Hoja de Trabajo para listado'!$BC$155:$BC$1048576,0),MATCH((CUADRO!G$5&amp;$E989),'Hoja de Trabajo para listado'!$BC$151:$CB$151,0)),0)+IFERROR(INDEX('Hoja de Trabajo para listado'!$DE$153:$DG$274,MATCH($A989,'Hoja de Trabajo para listado'!$DE$153:$DE$1048576,0),MATCH((CUADRO!G$5&amp;$E989),'Hoja de Trabajo para listado'!$DE$151:$DG$151,0)),0)+IFERROR(INDEX('Hoja de Trabajo para listado'!$CD$155:$DC$1048576,MATCH($A989,'Hoja de Trabajo para listado'!$CD$155:$CD$1048576,0),MATCH((CUADRO!G$5&amp;$E989),'Hoja de Trabajo para listado'!$CD$151:$DC$151,0)),0)</f>
        <v>0</v>
      </c>
      <c r="H989" s="245">
        <f ca="1">+IFERROR(INDEX('Hoja de Trabajo para listado'!$A$155:$Z$1048576,MATCH($A989,'Hoja de Trabajo para listado'!$A$155:$A$1048576,0),MATCH((CUADRO!H$5&amp;$E989),'Hoja de Trabajo para listado'!$A$151:$Z$151,0)),0)+IFERROR(INDEX('Hoja de Trabajo para listado'!$AB$155:$BA$1048576,MATCH($A989,'Hoja de Trabajo para listado'!$AB$155:$AB$1048576,0),MATCH((CUADRO!H$5&amp;$E989),'Hoja de Trabajo para listado'!$AB$151:$BA$151,0)),0)+IFERROR(INDEX('Hoja de Trabajo para listado'!$BC$155:$CB$1048576,MATCH($A989,'Hoja de Trabajo para listado'!$BC$155:$BC$1048576,0),MATCH((CUADRO!H$5&amp;$E989),'Hoja de Trabajo para listado'!$BC$151:$CB$151,0)),0)+IFERROR(INDEX('Hoja de Trabajo para listado'!$DE$153:$DG$274,MATCH($A989,'Hoja de Trabajo para listado'!$DE$153:$DE$1048576,0),MATCH((CUADRO!H$5&amp;$E989),'Hoja de Trabajo para listado'!$DE$151:$DG$151,0)),0)+IFERROR(INDEX('Hoja de Trabajo para listado'!$CD$155:$DC$1048576,MATCH($A989,'Hoja de Trabajo para listado'!$CD$155:$CD$1048576,0),MATCH((CUADRO!H$5&amp;$E989),'Hoja de Trabajo para listado'!$CD$151:$DC$151,0)),0)</f>
        <v>0</v>
      </c>
      <c r="I989" s="245">
        <f ca="1">+IFERROR(INDEX('Hoja de Trabajo para listado'!$A$155:$Z$1048576,MATCH($A989,'Hoja de Trabajo para listado'!$A$155:$A$1048576,0),MATCH((CUADRO!I$5&amp;$E989),'Hoja de Trabajo para listado'!$A$151:$Z$151,0)),0)+IFERROR(INDEX('Hoja de Trabajo para listado'!$AB$155:$BA$1048576,MATCH($A989,'Hoja de Trabajo para listado'!$AB$155:$AB$1048576,0),MATCH((CUADRO!I$5&amp;$E989),'Hoja de Trabajo para listado'!$AB$151:$BA$151,0)),0)+IFERROR(INDEX('Hoja de Trabajo para listado'!$BC$155:$CB$1048576,MATCH($A989,'Hoja de Trabajo para listado'!$BC$155:$BC$1048576,0),MATCH((CUADRO!I$5&amp;$E989),'Hoja de Trabajo para listado'!$BC$151:$CB$151,0)),0)+IFERROR(INDEX('Hoja de Trabajo para listado'!$DE$153:$DG$274,MATCH($A989,'Hoja de Trabajo para listado'!$DE$153:$DE$1048576,0),MATCH((CUADRO!I$5&amp;$E989),'Hoja de Trabajo para listado'!$DE$151:$DG$151,0)),0)+IFERROR(INDEX('Hoja de Trabajo para listado'!$CD$155:$DC$1048576,MATCH($A989,'Hoja de Trabajo para listado'!$CD$155:$CD$1048576,0),MATCH((CUADRO!I$5&amp;$E989),'Hoja de Trabajo para listado'!$CD$151:$DC$151,0)),0)</f>
        <v>0</v>
      </c>
      <c r="J989" s="245">
        <f ca="1">+IFERROR(INDEX('Hoja de Trabajo para listado'!$A$155:$Z$1048576,MATCH($A989,'Hoja de Trabajo para listado'!$A$155:$A$1048576,0),MATCH((CUADRO!J$5&amp;$E989),'Hoja de Trabajo para listado'!$A$151:$Z$151,0)),0)+IFERROR(INDEX('Hoja de Trabajo para listado'!$AB$155:$BA$1048576,MATCH($A989,'Hoja de Trabajo para listado'!$AB$155:$AB$1048576,0),MATCH((CUADRO!J$5&amp;$E989),'Hoja de Trabajo para listado'!$AB$151:$BA$151,0)),0)+IFERROR(INDEX('Hoja de Trabajo para listado'!$BC$155:$CB$1048576,MATCH($A989,'Hoja de Trabajo para listado'!$BC$155:$BC$1048576,0),MATCH((CUADRO!J$5&amp;$E989),'Hoja de Trabajo para listado'!$BC$151:$CB$151,0)),0)+IFERROR(INDEX('Hoja de Trabajo para listado'!$DE$153:$DG$274,MATCH($A989,'Hoja de Trabajo para listado'!$DE$153:$DE$1048576,0),MATCH((CUADRO!J$5&amp;$E989),'Hoja de Trabajo para listado'!$DE$151:$DG$151,0)),0)+IFERROR(INDEX('Hoja de Trabajo para listado'!$CD$155:$DC$1048576,MATCH($A989,'Hoja de Trabajo para listado'!$CD$155:$CD$1048576,0),MATCH((CUADRO!J$5&amp;$E989),'Hoja de Trabajo para listado'!$CD$151:$DC$151,0)),0)</f>
        <v>0</v>
      </c>
      <c r="K989" s="245">
        <f ca="1">+IFERROR(INDEX('Hoja de Trabajo para listado'!$A$155:$Z$1048576,MATCH($A989,'Hoja de Trabajo para listado'!$A$155:$A$1048576,0),MATCH((CUADRO!K$5&amp;$E989),'Hoja de Trabajo para listado'!$A$151:$Z$151,0)),0)+IFERROR(INDEX('Hoja de Trabajo para listado'!$AB$155:$BA$1048576,MATCH($A989,'Hoja de Trabajo para listado'!$AB$155:$AB$1048576,0),MATCH((CUADRO!K$5&amp;$E989),'Hoja de Trabajo para listado'!$AB$151:$BA$151,0)),0)+IFERROR(INDEX('Hoja de Trabajo para listado'!$BC$155:$CB$1048576,MATCH($A989,'Hoja de Trabajo para listado'!$BC$155:$BC$1048576,0),MATCH((CUADRO!K$5&amp;$E989),'Hoja de Trabajo para listado'!$BC$151:$CB$151,0)),0)+IFERROR(INDEX('Hoja de Trabajo para listado'!$DE$153:$DG$274,MATCH($A989,'Hoja de Trabajo para listado'!$DE$153:$DE$1048576,0),MATCH((CUADRO!K$5&amp;$E989),'Hoja de Trabajo para listado'!$DE$151:$DG$151,0)),0)+IFERROR(INDEX('Hoja de Trabajo para listado'!$CD$155:$DC$1048576,MATCH($A989,'Hoja de Trabajo para listado'!$CD$155:$CD$1048576,0),MATCH((CUADRO!K$5&amp;$E989),'Hoja de Trabajo para listado'!$CD$151:$DC$151,0)),0)</f>
        <v>0</v>
      </c>
      <c r="L989" s="245">
        <f ca="1">+IFERROR(INDEX('Hoja de Trabajo para listado'!$A$155:$Z$1048576,MATCH($A989,'Hoja de Trabajo para listado'!$A$155:$A$1048576,0),MATCH((CUADRO!L$5&amp;$E989),'Hoja de Trabajo para listado'!$A$151:$Z$151,0)),0)+IFERROR(INDEX('Hoja de Trabajo para listado'!$AB$155:$BA$1048576,MATCH($A989,'Hoja de Trabajo para listado'!$AB$155:$AB$1048576,0),MATCH((CUADRO!L$5&amp;$E989),'Hoja de Trabajo para listado'!$AB$151:$BA$151,0)),0)+IFERROR(INDEX('Hoja de Trabajo para listado'!$BC$155:$CB$1048576,MATCH($A989,'Hoja de Trabajo para listado'!$BC$155:$BC$1048576,0),MATCH((CUADRO!L$5&amp;$E989),'Hoja de Trabajo para listado'!$BC$151:$CB$151,0)),0)+IFERROR(INDEX('Hoja de Trabajo para listado'!$DE$153:$DG$274,MATCH($A989,'Hoja de Trabajo para listado'!$DE$153:$DE$1048576,0),MATCH((CUADRO!L$5&amp;$E989),'Hoja de Trabajo para listado'!$DE$151:$DG$151,0)),0)+IFERROR(INDEX('Hoja de Trabajo para listado'!$CD$155:$DC$1048576,MATCH($A989,'Hoja de Trabajo para listado'!$CD$155:$CD$1048576,0),MATCH((CUADRO!L$5&amp;$E989),'Hoja de Trabajo para listado'!$CD$151:$DC$151,0)),0)</f>
        <v>0</v>
      </c>
      <c r="M989" s="245">
        <f ca="1">+IFERROR(INDEX('Hoja de Trabajo para listado'!$A$155:$Z$1048576,MATCH($A989,'Hoja de Trabajo para listado'!$A$155:$A$1048576,0),MATCH((CUADRO!M$5&amp;$E989),'Hoja de Trabajo para listado'!$A$151:$Z$151,0)),0)+IFERROR(INDEX('Hoja de Trabajo para listado'!$AB$155:$BA$1048576,MATCH($A989,'Hoja de Trabajo para listado'!$AB$155:$AB$1048576,0),MATCH((CUADRO!M$5&amp;$E989),'Hoja de Trabajo para listado'!$AB$151:$BA$151,0)),0)+IFERROR(INDEX('Hoja de Trabajo para listado'!$BC$155:$CB$1048576,MATCH($A989,'Hoja de Trabajo para listado'!$BC$155:$BC$1048576,0),MATCH((CUADRO!M$5&amp;$E989),'Hoja de Trabajo para listado'!$BC$151:$CB$151,0)),0)+IFERROR(INDEX('Hoja de Trabajo para listado'!$DE$153:$DG$274,MATCH($A989,'Hoja de Trabajo para listado'!$DE$153:$DE$1048576,0),MATCH((CUADRO!M$5&amp;$E989),'Hoja de Trabajo para listado'!$DE$151:$DG$151,0)),0)+IFERROR(INDEX('Hoja de Trabajo para listado'!$CD$155:$DC$1048576,MATCH($A989,'Hoja de Trabajo para listado'!$CD$155:$CD$1048576,0),MATCH((CUADRO!M$5&amp;$E989),'Hoja de Trabajo para listado'!$CD$151:$DC$151,0)),0)</f>
        <v>0</v>
      </c>
      <c r="N989" s="245">
        <f ca="1">+IFERROR(INDEX('Hoja de Trabajo para listado'!$A$155:$Z$1048576,MATCH($A989,'Hoja de Trabajo para listado'!$A$155:$A$1048576,0),MATCH((CUADRO!N$5&amp;$E989),'Hoja de Trabajo para listado'!$A$151:$Z$151,0)),0)+IFERROR(INDEX('Hoja de Trabajo para listado'!$AB$155:$BA$1048576,MATCH($A989,'Hoja de Trabajo para listado'!$AB$155:$AB$1048576,0),MATCH((CUADRO!N$5&amp;$E989),'Hoja de Trabajo para listado'!$AB$151:$BA$151,0)),0)+IFERROR(INDEX('Hoja de Trabajo para listado'!$BC$155:$CB$1048576,MATCH($A989,'Hoja de Trabajo para listado'!$BC$155:$BC$1048576,0),MATCH((CUADRO!N$5&amp;$E989),'Hoja de Trabajo para listado'!$BC$151:$CB$151,0)),0)+IFERROR(INDEX('Hoja de Trabajo para listado'!$DE$153:$DG$274,MATCH($A989,'Hoja de Trabajo para listado'!$DE$153:$DE$1048576,0),MATCH((CUADRO!N$5&amp;$E989),'Hoja de Trabajo para listado'!$DE$151:$DG$151,0)),0)+IFERROR(INDEX('Hoja de Trabajo para listado'!$CD$155:$DC$1048576,MATCH($A989,'Hoja de Trabajo para listado'!$CD$155:$CD$1048576,0),MATCH((CUADRO!N$5&amp;$E989),'Hoja de Trabajo para listado'!$CD$151:$DC$151,0)),0)</f>
        <v>0</v>
      </c>
      <c r="O989" s="245">
        <f ca="1">+IFERROR(INDEX('Hoja de Trabajo para listado'!$A$155:$Z$1048576,MATCH($A989,'Hoja de Trabajo para listado'!$A$155:$A$1048576,0),MATCH((CUADRO!O$5&amp;$E989),'Hoja de Trabajo para listado'!$A$151:$Z$151,0)),0)+IFERROR(INDEX('Hoja de Trabajo para listado'!$AB$155:$BA$1048576,MATCH($A989,'Hoja de Trabajo para listado'!$AB$155:$AB$1048576,0),MATCH((CUADRO!O$5&amp;$E989),'Hoja de Trabajo para listado'!$AB$151:$BA$151,0)),0)+IFERROR(INDEX('Hoja de Trabajo para listado'!$BC$155:$CB$1048576,MATCH($A989,'Hoja de Trabajo para listado'!$BC$155:$BC$1048576,0),MATCH((CUADRO!O$5&amp;$E989),'Hoja de Trabajo para listado'!$BC$151:$CB$151,0)),0)+IFERROR(INDEX('Hoja de Trabajo para listado'!$DE$153:$DG$274,MATCH($A989,'Hoja de Trabajo para listado'!$DE$153:$DE$1048576,0),MATCH((CUADRO!O$5&amp;$E989),'Hoja de Trabajo para listado'!$DE$151:$DG$151,0)),0)+IFERROR(INDEX('Hoja de Trabajo para listado'!$CD$155:$DC$1048576,MATCH($A989,'Hoja de Trabajo para listado'!$CD$155:$CD$1048576,0),MATCH((CUADRO!O$5&amp;$E989),'Hoja de Trabajo para listado'!$CD$151:$DC$151,0)),0)</f>
        <v>0</v>
      </c>
      <c r="P989" s="245">
        <f ca="1">+IFERROR(INDEX('Hoja de Trabajo para listado'!$A$155:$Z$1048576,MATCH($A989,'Hoja de Trabajo para listado'!$A$155:$A$1048576,0),MATCH((CUADRO!P$5&amp;$E989),'Hoja de Trabajo para listado'!$A$151:$Z$151,0)),0)+IFERROR(INDEX('Hoja de Trabajo para listado'!$AB$155:$BA$1048576,MATCH($A989,'Hoja de Trabajo para listado'!$AB$155:$AB$1048576,0),MATCH((CUADRO!P$5&amp;$E989),'Hoja de Trabajo para listado'!$AB$151:$BA$151,0)),0)+IFERROR(INDEX('Hoja de Trabajo para listado'!$BC$155:$CB$1048576,MATCH($A989,'Hoja de Trabajo para listado'!$BC$155:$BC$1048576,0),MATCH((CUADRO!P$5&amp;$E989),'Hoja de Trabajo para listado'!$BC$151:$CB$151,0)),0)+IFERROR(INDEX('Hoja de Trabajo para listado'!$DE$153:$DG$274,MATCH($A989,'Hoja de Trabajo para listado'!$DE$153:$DE$1048576,0),MATCH((CUADRO!P$5&amp;$E989),'Hoja de Trabajo para listado'!$DE$151:$DG$151,0)),0)+IFERROR(INDEX('Hoja de Trabajo para listado'!$CD$155:$DC$1048576,MATCH($A989,'Hoja de Trabajo para listado'!$CD$155:$CD$1048576,0),MATCH((CUADRO!P$5&amp;$E989),'Hoja de Trabajo para listado'!$CD$151:$DC$151,0)),0)</f>
        <v>0</v>
      </c>
      <c r="Q989" s="245">
        <f ca="1">+IFERROR(INDEX('Hoja de Trabajo para listado'!$A$155:$Z$1048576,MATCH($A989,'Hoja de Trabajo para listado'!$A$155:$A$1048576,0),MATCH((CUADRO!Q$5&amp;$E989),'Hoja de Trabajo para listado'!$A$151:$Z$151,0)),0)+IFERROR(INDEX('Hoja de Trabajo para listado'!$AB$155:$BA$1048576,MATCH($A989,'Hoja de Trabajo para listado'!$AB$155:$AB$1048576,0),MATCH((CUADRO!Q$5&amp;$E989),'Hoja de Trabajo para listado'!$AB$151:$BA$151,0)),0)+IFERROR(INDEX('Hoja de Trabajo para listado'!$BC$155:$CB$1048576,MATCH($A989,'Hoja de Trabajo para listado'!$BC$155:$BC$1048576,0),MATCH((CUADRO!Q$5&amp;$E989),'Hoja de Trabajo para listado'!$BC$151:$CB$151,0)),0)+IFERROR(INDEX('Hoja de Trabajo para listado'!$DE$153:$DG$274,MATCH($A989,'Hoja de Trabajo para listado'!$DE$153:$DE$1048576,0),MATCH((CUADRO!Q$5&amp;$E989),'Hoja de Trabajo para listado'!$DE$151:$DG$151,0)),0)+IFERROR(INDEX('Hoja de Trabajo para listado'!$CD$155:$DC$1048576,MATCH($A989,'Hoja de Trabajo para listado'!$CD$155:$CD$1048576,0),MATCH((CUADRO!Q$5&amp;$E989),'Hoja de Trabajo para listado'!$CD$151:$DC$151,0)),0)</f>
        <v>0</v>
      </c>
      <c r="R989" s="245">
        <f t="shared" ca="1" si="33"/>
        <v>0</v>
      </c>
      <c r="S989" s="259">
        <f ca="1">+R988+R989</f>
        <v>0</v>
      </c>
      <c r="T989" s="245">
        <f ca="1">+S989</f>
        <v>0</v>
      </c>
      <c r="U989" s="244">
        <f t="shared" si="34"/>
        <v>2</v>
      </c>
      <c r="V989" s="333" t="str">
        <f>+VLOOKUP(A989,bd_lista!$A$3:$E$590,5,FALSE)</f>
        <v>Gobiernos Autonomos Municipales</v>
      </c>
      <c r="W989" s="384"/>
      <c r="X989" s="242">
        <f>+VLOOKUP(A989,[3]Sheet1!$A$13:$D$744,4,FALSE)</f>
        <v>0</v>
      </c>
      <c r="Y989" s="242" t="e">
        <f>+VLOOKUP(X989,bd_lista!$A$3:$C$590,3,FALSE)</f>
        <v>#N/A</v>
      </c>
      <c r="Z989" s="292"/>
      <c r="AA989" s="293"/>
    </row>
    <row r="990" spans="1:27" customFormat="1" ht="15" hidden="1" customHeight="1">
      <c r="A990" s="32">
        <v>1729</v>
      </c>
      <c r="B990" s="388">
        <f>+A990</f>
        <v>1729</v>
      </c>
      <c r="C990" s="247" t="str">
        <f>+VLOOKUP(A990,bd_lista!$A$3:$C$590,3,FALSE)</f>
        <v>Gobierno Autónomo Municipal de Pucara</v>
      </c>
      <c r="D990" s="385" t="str">
        <f>+C990</f>
        <v>Gobierno Autónomo Municipal de Pucara</v>
      </c>
      <c r="E990" s="242" t="s">
        <v>1304</v>
      </c>
      <c r="F990" s="243">
        <f ca="1">+IFERROR(INDEX('Hoja de Trabajo para listado'!$A$155:$Z$1048576,MATCH($A990,'Hoja de Trabajo para listado'!$A$155:$A$1048576,0),MATCH((CUADRO!F$5&amp;$E990),'Hoja de Trabajo para listado'!$A$151:$Z$151,0)),0)+IFERROR(INDEX('Hoja de Trabajo para listado'!$AB$155:$BA$1048576,MATCH($A990,'Hoja de Trabajo para listado'!$AB$155:$AB$1048576,0),MATCH((CUADRO!F$5&amp;$E990),'Hoja de Trabajo para listado'!$AB$151:$BA$151,0)),0)+IFERROR(INDEX('Hoja de Trabajo para listado'!$BC$155:$CB$1048576,MATCH($A990,'Hoja de Trabajo para listado'!$BC$155:$BC$1048576,0),MATCH((CUADRO!F$5&amp;$E990),'Hoja de Trabajo para listado'!$BC$151:$CB$151,0)),0)+IFERROR(INDEX('Hoja de Trabajo para listado'!$DE$153:$DG$274,MATCH($A990,'Hoja de Trabajo para listado'!$DE$153:$DE$1048576,0),MATCH((CUADRO!F$5&amp;$E990),'Hoja de Trabajo para listado'!$DE$151:$DG$151,0)),0)+IFERROR(INDEX('Hoja de Trabajo para listado'!$CD$155:$DC$1048576,MATCH($A990,'Hoja de Trabajo para listado'!$CD$155:$CD$1048576,0),MATCH((CUADRO!F$5&amp;$E990),'Hoja de Trabajo para listado'!$CD$151:$DC$151,0)),0)</f>
        <v>0</v>
      </c>
      <c r="G990" s="243">
        <f ca="1">+IFERROR(INDEX('Hoja de Trabajo para listado'!$A$155:$Z$1048576,MATCH($A990,'Hoja de Trabajo para listado'!$A$155:$A$1048576,0),MATCH((CUADRO!G$5&amp;$E990),'Hoja de Trabajo para listado'!$A$151:$Z$151,0)),0)+IFERROR(INDEX('Hoja de Trabajo para listado'!$AB$155:$BA$1048576,MATCH($A990,'Hoja de Trabajo para listado'!$AB$155:$AB$1048576,0),MATCH((CUADRO!G$5&amp;$E990),'Hoja de Trabajo para listado'!$AB$151:$BA$151,0)),0)+IFERROR(INDEX('Hoja de Trabajo para listado'!$BC$155:$CB$1048576,MATCH($A990,'Hoja de Trabajo para listado'!$BC$155:$BC$1048576,0),MATCH((CUADRO!G$5&amp;$E990),'Hoja de Trabajo para listado'!$BC$151:$CB$151,0)),0)+IFERROR(INDEX('Hoja de Trabajo para listado'!$DE$153:$DG$274,MATCH($A990,'Hoja de Trabajo para listado'!$DE$153:$DE$1048576,0),MATCH((CUADRO!G$5&amp;$E990),'Hoja de Trabajo para listado'!$DE$151:$DG$151,0)),0)+IFERROR(INDEX('Hoja de Trabajo para listado'!$CD$155:$DC$1048576,MATCH($A990,'Hoja de Trabajo para listado'!$CD$155:$CD$1048576,0),MATCH((CUADRO!G$5&amp;$E990),'Hoja de Trabajo para listado'!$CD$151:$DC$151,0)),0)</f>
        <v>0</v>
      </c>
      <c r="H990" s="243">
        <f ca="1">+IFERROR(INDEX('Hoja de Trabajo para listado'!$A$155:$Z$1048576,MATCH($A990,'Hoja de Trabajo para listado'!$A$155:$A$1048576,0),MATCH((CUADRO!H$5&amp;$E990),'Hoja de Trabajo para listado'!$A$151:$Z$151,0)),0)+IFERROR(INDEX('Hoja de Trabajo para listado'!$AB$155:$BA$1048576,MATCH($A990,'Hoja de Trabajo para listado'!$AB$155:$AB$1048576,0),MATCH((CUADRO!H$5&amp;$E990),'Hoja de Trabajo para listado'!$AB$151:$BA$151,0)),0)+IFERROR(INDEX('Hoja de Trabajo para listado'!$BC$155:$CB$1048576,MATCH($A990,'Hoja de Trabajo para listado'!$BC$155:$BC$1048576,0),MATCH((CUADRO!H$5&amp;$E990),'Hoja de Trabajo para listado'!$BC$151:$CB$151,0)),0)+IFERROR(INDEX('Hoja de Trabajo para listado'!$DE$153:$DG$274,MATCH($A990,'Hoja de Trabajo para listado'!$DE$153:$DE$1048576,0),MATCH((CUADRO!H$5&amp;$E990),'Hoja de Trabajo para listado'!$DE$151:$DG$151,0)),0)+IFERROR(INDEX('Hoja de Trabajo para listado'!$CD$155:$DC$1048576,MATCH($A990,'Hoja de Trabajo para listado'!$CD$155:$CD$1048576,0),MATCH((CUADRO!H$5&amp;$E990),'Hoja de Trabajo para listado'!$CD$151:$DC$151,0)),0)</f>
        <v>0</v>
      </c>
      <c r="I990" s="243">
        <f ca="1">+IFERROR(INDEX('Hoja de Trabajo para listado'!$A$155:$Z$1048576,MATCH($A990,'Hoja de Trabajo para listado'!$A$155:$A$1048576,0),MATCH((CUADRO!I$5&amp;$E990),'Hoja de Trabajo para listado'!$A$151:$Z$151,0)),0)+IFERROR(INDEX('Hoja de Trabajo para listado'!$AB$155:$BA$1048576,MATCH($A990,'Hoja de Trabajo para listado'!$AB$155:$AB$1048576,0),MATCH((CUADRO!I$5&amp;$E990),'Hoja de Trabajo para listado'!$AB$151:$BA$151,0)),0)+IFERROR(INDEX('Hoja de Trabajo para listado'!$BC$155:$CB$1048576,MATCH($A990,'Hoja de Trabajo para listado'!$BC$155:$BC$1048576,0),MATCH((CUADRO!I$5&amp;$E990),'Hoja de Trabajo para listado'!$BC$151:$CB$151,0)),0)+IFERROR(INDEX('Hoja de Trabajo para listado'!$DE$153:$DG$274,MATCH($A990,'Hoja de Trabajo para listado'!$DE$153:$DE$1048576,0),MATCH((CUADRO!I$5&amp;$E990),'Hoja de Trabajo para listado'!$DE$151:$DG$151,0)),0)+IFERROR(INDEX('Hoja de Trabajo para listado'!$CD$155:$DC$1048576,MATCH($A990,'Hoja de Trabajo para listado'!$CD$155:$CD$1048576,0),MATCH((CUADRO!I$5&amp;$E990),'Hoja de Trabajo para listado'!$CD$151:$DC$151,0)),0)</f>
        <v>0</v>
      </c>
      <c r="J990" s="243">
        <f ca="1">+IFERROR(INDEX('Hoja de Trabajo para listado'!$A$155:$Z$1048576,MATCH($A990,'Hoja de Trabajo para listado'!$A$155:$A$1048576,0),MATCH((CUADRO!J$5&amp;$E990),'Hoja de Trabajo para listado'!$A$151:$Z$151,0)),0)+IFERROR(INDEX('Hoja de Trabajo para listado'!$AB$155:$BA$1048576,MATCH($A990,'Hoja de Trabajo para listado'!$AB$155:$AB$1048576,0),MATCH((CUADRO!J$5&amp;$E990),'Hoja de Trabajo para listado'!$AB$151:$BA$151,0)),0)+IFERROR(INDEX('Hoja de Trabajo para listado'!$BC$155:$CB$1048576,MATCH($A990,'Hoja de Trabajo para listado'!$BC$155:$BC$1048576,0),MATCH((CUADRO!J$5&amp;$E990),'Hoja de Trabajo para listado'!$BC$151:$CB$151,0)),0)+IFERROR(INDEX('Hoja de Trabajo para listado'!$DE$153:$DG$274,MATCH($A990,'Hoja de Trabajo para listado'!$DE$153:$DE$1048576,0),MATCH((CUADRO!J$5&amp;$E990),'Hoja de Trabajo para listado'!$DE$151:$DG$151,0)),0)+IFERROR(INDEX('Hoja de Trabajo para listado'!$CD$155:$DC$1048576,MATCH($A990,'Hoja de Trabajo para listado'!$CD$155:$CD$1048576,0),MATCH((CUADRO!J$5&amp;$E990),'Hoja de Trabajo para listado'!$CD$151:$DC$151,0)),0)</f>
        <v>0</v>
      </c>
      <c r="K990" s="243">
        <f ca="1">+IFERROR(INDEX('Hoja de Trabajo para listado'!$A$155:$Z$1048576,MATCH($A990,'Hoja de Trabajo para listado'!$A$155:$A$1048576,0),MATCH((CUADRO!K$5&amp;$E990),'Hoja de Trabajo para listado'!$A$151:$Z$151,0)),0)+IFERROR(INDEX('Hoja de Trabajo para listado'!$AB$155:$BA$1048576,MATCH($A990,'Hoja de Trabajo para listado'!$AB$155:$AB$1048576,0),MATCH((CUADRO!K$5&amp;$E990),'Hoja de Trabajo para listado'!$AB$151:$BA$151,0)),0)+IFERROR(INDEX('Hoja de Trabajo para listado'!$BC$155:$CB$1048576,MATCH($A990,'Hoja de Trabajo para listado'!$BC$155:$BC$1048576,0),MATCH((CUADRO!K$5&amp;$E990),'Hoja de Trabajo para listado'!$BC$151:$CB$151,0)),0)+IFERROR(INDEX('Hoja de Trabajo para listado'!$DE$153:$DG$274,MATCH($A990,'Hoja de Trabajo para listado'!$DE$153:$DE$1048576,0),MATCH((CUADRO!K$5&amp;$E990),'Hoja de Trabajo para listado'!$DE$151:$DG$151,0)),0)+IFERROR(INDEX('Hoja de Trabajo para listado'!$CD$155:$DC$1048576,MATCH($A990,'Hoja de Trabajo para listado'!$CD$155:$CD$1048576,0),MATCH((CUADRO!K$5&amp;$E990),'Hoja de Trabajo para listado'!$CD$151:$DC$151,0)),0)</f>
        <v>0</v>
      </c>
      <c r="L990" s="243">
        <f ca="1">+IFERROR(INDEX('Hoja de Trabajo para listado'!$A$155:$Z$1048576,MATCH($A990,'Hoja de Trabajo para listado'!$A$155:$A$1048576,0),MATCH((CUADRO!L$5&amp;$E990),'Hoja de Trabajo para listado'!$A$151:$Z$151,0)),0)+IFERROR(INDEX('Hoja de Trabajo para listado'!$AB$155:$BA$1048576,MATCH($A990,'Hoja de Trabajo para listado'!$AB$155:$AB$1048576,0),MATCH((CUADRO!L$5&amp;$E990),'Hoja de Trabajo para listado'!$AB$151:$BA$151,0)),0)+IFERROR(INDEX('Hoja de Trabajo para listado'!$BC$155:$CB$1048576,MATCH($A990,'Hoja de Trabajo para listado'!$BC$155:$BC$1048576,0),MATCH((CUADRO!L$5&amp;$E990),'Hoja de Trabajo para listado'!$BC$151:$CB$151,0)),0)+IFERROR(INDEX('Hoja de Trabajo para listado'!$DE$153:$DG$274,MATCH($A990,'Hoja de Trabajo para listado'!$DE$153:$DE$1048576,0),MATCH((CUADRO!L$5&amp;$E990),'Hoja de Trabajo para listado'!$DE$151:$DG$151,0)),0)+IFERROR(INDEX('Hoja de Trabajo para listado'!$CD$155:$DC$1048576,MATCH($A990,'Hoja de Trabajo para listado'!$CD$155:$CD$1048576,0),MATCH((CUADRO!L$5&amp;$E990),'Hoja de Trabajo para listado'!$CD$151:$DC$151,0)),0)</f>
        <v>0</v>
      </c>
      <c r="M990" s="243">
        <f ca="1">+IFERROR(INDEX('Hoja de Trabajo para listado'!$A$155:$Z$1048576,MATCH($A990,'Hoja de Trabajo para listado'!$A$155:$A$1048576,0),MATCH((CUADRO!M$5&amp;$E990),'Hoja de Trabajo para listado'!$A$151:$Z$151,0)),0)+IFERROR(INDEX('Hoja de Trabajo para listado'!$AB$155:$BA$1048576,MATCH($A990,'Hoja de Trabajo para listado'!$AB$155:$AB$1048576,0),MATCH((CUADRO!M$5&amp;$E990),'Hoja de Trabajo para listado'!$AB$151:$BA$151,0)),0)+IFERROR(INDEX('Hoja de Trabajo para listado'!$BC$155:$CB$1048576,MATCH($A990,'Hoja de Trabajo para listado'!$BC$155:$BC$1048576,0),MATCH((CUADRO!M$5&amp;$E990),'Hoja de Trabajo para listado'!$BC$151:$CB$151,0)),0)+IFERROR(INDEX('Hoja de Trabajo para listado'!$DE$153:$DG$274,MATCH($A990,'Hoja de Trabajo para listado'!$DE$153:$DE$1048576,0),MATCH((CUADRO!M$5&amp;$E990),'Hoja de Trabajo para listado'!$DE$151:$DG$151,0)),0)+IFERROR(INDEX('Hoja de Trabajo para listado'!$CD$155:$DC$1048576,MATCH($A990,'Hoja de Trabajo para listado'!$CD$155:$CD$1048576,0),MATCH((CUADRO!M$5&amp;$E990),'Hoja de Trabajo para listado'!$CD$151:$DC$151,0)),0)</f>
        <v>0</v>
      </c>
      <c r="N990" s="243">
        <f ca="1">+IFERROR(INDEX('Hoja de Trabajo para listado'!$A$155:$Z$1048576,MATCH($A990,'Hoja de Trabajo para listado'!$A$155:$A$1048576,0),MATCH((CUADRO!N$5&amp;$E990),'Hoja de Trabajo para listado'!$A$151:$Z$151,0)),0)+IFERROR(INDEX('Hoja de Trabajo para listado'!$AB$155:$BA$1048576,MATCH($A990,'Hoja de Trabajo para listado'!$AB$155:$AB$1048576,0),MATCH((CUADRO!N$5&amp;$E990),'Hoja de Trabajo para listado'!$AB$151:$BA$151,0)),0)+IFERROR(INDEX('Hoja de Trabajo para listado'!$BC$155:$CB$1048576,MATCH($A990,'Hoja de Trabajo para listado'!$BC$155:$BC$1048576,0),MATCH((CUADRO!N$5&amp;$E990),'Hoja de Trabajo para listado'!$BC$151:$CB$151,0)),0)+IFERROR(INDEX('Hoja de Trabajo para listado'!$DE$153:$DG$274,MATCH($A990,'Hoja de Trabajo para listado'!$DE$153:$DE$1048576,0),MATCH((CUADRO!N$5&amp;$E990),'Hoja de Trabajo para listado'!$DE$151:$DG$151,0)),0)+IFERROR(INDEX('Hoja de Trabajo para listado'!$CD$155:$DC$1048576,MATCH($A990,'Hoja de Trabajo para listado'!$CD$155:$CD$1048576,0),MATCH((CUADRO!N$5&amp;$E990),'Hoja de Trabajo para listado'!$CD$151:$DC$151,0)),0)</f>
        <v>0</v>
      </c>
      <c r="O990" s="243">
        <f ca="1">+IFERROR(INDEX('Hoja de Trabajo para listado'!$A$155:$Z$1048576,MATCH($A990,'Hoja de Trabajo para listado'!$A$155:$A$1048576,0),MATCH((CUADRO!O$5&amp;$E990),'Hoja de Trabajo para listado'!$A$151:$Z$151,0)),0)+IFERROR(INDEX('Hoja de Trabajo para listado'!$AB$155:$BA$1048576,MATCH($A990,'Hoja de Trabajo para listado'!$AB$155:$AB$1048576,0),MATCH((CUADRO!O$5&amp;$E990),'Hoja de Trabajo para listado'!$AB$151:$BA$151,0)),0)+IFERROR(INDEX('Hoja de Trabajo para listado'!$BC$155:$CB$1048576,MATCH($A990,'Hoja de Trabajo para listado'!$BC$155:$BC$1048576,0),MATCH((CUADRO!O$5&amp;$E990),'Hoja de Trabajo para listado'!$BC$151:$CB$151,0)),0)+IFERROR(INDEX('Hoja de Trabajo para listado'!$DE$153:$DG$274,MATCH($A990,'Hoja de Trabajo para listado'!$DE$153:$DE$1048576,0),MATCH((CUADRO!O$5&amp;$E990),'Hoja de Trabajo para listado'!$DE$151:$DG$151,0)),0)+IFERROR(INDEX('Hoja de Trabajo para listado'!$CD$155:$DC$1048576,MATCH($A990,'Hoja de Trabajo para listado'!$CD$155:$CD$1048576,0),MATCH((CUADRO!O$5&amp;$E990),'Hoja de Trabajo para listado'!$CD$151:$DC$151,0)),0)</f>
        <v>0</v>
      </c>
      <c r="P990" s="243">
        <f ca="1">+IFERROR(INDEX('Hoja de Trabajo para listado'!$A$155:$Z$1048576,MATCH($A990,'Hoja de Trabajo para listado'!$A$155:$A$1048576,0),MATCH((CUADRO!P$5&amp;$E990),'Hoja de Trabajo para listado'!$A$151:$Z$151,0)),0)+IFERROR(INDEX('Hoja de Trabajo para listado'!$AB$155:$BA$1048576,MATCH($A990,'Hoja de Trabajo para listado'!$AB$155:$AB$1048576,0),MATCH((CUADRO!P$5&amp;$E990),'Hoja de Trabajo para listado'!$AB$151:$BA$151,0)),0)+IFERROR(INDEX('Hoja de Trabajo para listado'!$BC$155:$CB$1048576,MATCH($A990,'Hoja de Trabajo para listado'!$BC$155:$BC$1048576,0),MATCH((CUADRO!P$5&amp;$E990),'Hoja de Trabajo para listado'!$BC$151:$CB$151,0)),0)+IFERROR(INDEX('Hoja de Trabajo para listado'!$DE$153:$DG$274,MATCH($A990,'Hoja de Trabajo para listado'!$DE$153:$DE$1048576,0),MATCH((CUADRO!P$5&amp;$E990),'Hoja de Trabajo para listado'!$DE$151:$DG$151,0)),0)+IFERROR(INDEX('Hoja de Trabajo para listado'!$CD$155:$DC$1048576,MATCH($A990,'Hoja de Trabajo para listado'!$CD$155:$CD$1048576,0),MATCH((CUADRO!P$5&amp;$E990),'Hoja de Trabajo para listado'!$CD$151:$DC$151,0)),0)</f>
        <v>0</v>
      </c>
      <c r="Q990" s="243">
        <f ca="1">+IFERROR(INDEX('Hoja de Trabajo para listado'!$A$155:$Z$1048576,MATCH($A990,'Hoja de Trabajo para listado'!$A$155:$A$1048576,0),MATCH((CUADRO!Q$5&amp;$E990),'Hoja de Trabajo para listado'!$A$151:$Z$151,0)),0)+IFERROR(INDEX('Hoja de Trabajo para listado'!$AB$155:$BA$1048576,MATCH($A990,'Hoja de Trabajo para listado'!$AB$155:$AB$1048576,0),MATCH((CUADRO!Q$5&amp;$E990),'Hoja de Trabajo para listado'!$AB$151:$BA$151,0)),0)+IFERROR(INDEX('Hoja de Trabajo para listado'!$BC$155:$CB$1048576,MATCH($A990,'Hoja de Trabajo para listado'!$BC$155:$BC$1048576,0),MATCH((CUADRO!Q$5&amp;$E990),'Hoja de Trabajo para listado'!$BC$151:$CB$151,0)),0)+IFERROR(INDEX('Hoja de Trabajo para listado'!$DE$153:$DG$274,MATCH($A990,'Hoja de Trabajo para listado'!$DE$153:$DE$1048576,0),MATCH((CUADRO!Q$5&amp;$E990),'Hoja de Trabajo para listado'!$DE$151:$DG$151,0)),0)+IFERROR(INDEX('Hoja de Trabajo para listado'!$CD$155:$DC$1048576,MATCH($A990,'Hoja de Trabajo para listado'!$CD$155:$CD$1048576,0),MATCH((CUADRO!Q$5&amp;$E990),'Hoja de Trabajo para listado'!$CD$151:$DC$151,0)),0)</f>
        <v>0</v>
      </c>
      <c r="R990" s="243">
        <f t="shared" ca="1" si="33"/>
        <v>0</v>
      </c>
      <c r="S990" s="249"/>
      <c r="T990" s="243">
        <f ca="1">+T991</f>
        <v>0</v>
      </c>
      <c r="U990" s="242">
        <f t="shared" si="34"/>
        <v>1</v>
      </c>
      <c r="V990" s="333" t="str">
        <f>+VLOOKUP(A990,bd_lista!$A$3:$E$590,5,FALSE)</f>
        <v>Gobiernos Autonomos Municipales</v>
      </c>
      <c r="W990" s="383" t="str">
        <f>+V990</f>
        <v>Gobiernos Autonomos Municipales</v>
      </c>
      <c r="X990" s="242">
        <f>+VLOOKUP(A990,[3]Sheet1!$A$13:$D$744,4,FALSE)</f>
        <v>0</v>
      </c>
      <c r="Y990" s="242" t="e">
        <f>+VLOOKUP(X990,bd_lista!$A$3:$C$590,3,FALSE)</f>
        <v>#N/A</v>
      </c>
      <c r="Z990" s="294">
        <f>+X990</f>
        <v>0</v>
      </c>
      <c r="AA990" s="295" t="e">
        <f>+Y990</f>
        <v>#N/A</v>
      </c>
    </row>
    <row r="991" spans="1:27" customFormat="1" ht="15" hidden="1" customHeight="1">
      <c r="A991" s="32">
        <v>1729</v>
      </c>
      <c r="B991" s="389"/>
      <c r="C991" s="247" t="str">
        <f>+VLOOKUP(A991,bd_lista!$A$3:$C$590,3,FALSE)</f>
        <v>Gobierno Autónomo Municipal de Pucara</v>
      </c>
      <c r="D991" s="386"/>
      <c r="E991" s="244" t="s">
        <v>1305</v>
      </c>
      <c r="F991" s="245">
        <f ca="1">+IFERROR(INDEX('Hoja de Trabajo para listado'!$A$155:$Z$1048576,MATCH($A991,'Hoja de Trabajo para listado'!$A$155:$A$1048576,0),MATCH((CUADRO!F$5&amp;$E991),'Hoja de Trabajo para listado'!$A$151:$Z$151,0)),0)+IFERROR(INDEX('Hoja de Trabajo para listado'!$AB$155:$BA$1048576,MATCH($A991,'Hoja de Trabajo para listado'!$AB$155:$AB$1048576,0),MATCH((CUADRO!F$5&amp;$E991),'Hoja de Trabajo para listado'!$AB$151:$BA$151,0)),0)+IFERROR(INDEX('Hoja de Trabajo para listado'!$BC$155:$CB$1048576,MATCH($A991,'Hoja de Trabajo para listado'!$BC$155:$BC$1048576,0),MATCH((CUADRO!F$5&amp;$E991),'Hoja de Trabajo para listado'!$BC$151:$CB$151,0)),0)+IFERROR(INDEX('Hoja de Trabajo para listado'!$DE$153:$DG$274,MATCH($A991,'Hoja de Trabajo para listado'!$DE$153:$DE$1048576,0),MATCH((CUADRO!F$5&amp;$E991),'Hoja de Trabajo para listado'!$DE$151:$DG$151,0)),0)+IFERROR(INDEX('Hoja de Trabajo para listado'!$CD$155:$DC$1048576,MATCH($A991,'Hoja de Trabajo para listado'!$CD$155:$CD$1048576,0),MATCH((CUADRO!F$5&amp;$E991),'Hoja de Trabajo para listado'!$CD$151:$DC$151,0)),0)</f>
        <v>0</v>
      </c>
      <c r="G991" s="245">
        <f ca="1">+IFERROR(INDEX('Hoja de Trabajo para listado'!$A$155:$Z$1048576,MATCH($A991,'Hoja de Trabajo para listado'!$A$155:$A$1048576,0),MATCH((CUADRO!G$5&amp;$E991),'Hoja de Trabajo para listado'!$A$151:$Z$151,0)),0)+IFERROR(INDEX('Hoja de Trabajo para listado'!$AB$155:$BA$1048576,MATCH($A991,'Hoja de Trabajo para listado'!$AB$155:$AB$1048576,0),MATCH((CUADRO!G$5&amp;$E991),'Hoja de Trabajo para listado'!$AB$151:$BA$151,0)),0)+IFERROR(INDEX('Hoja de Trabajo para listado'!$BC$155:$CB$1048576,MATCH($A991,'Hoja de Trabajo para listado'!$BC$155:$BC$1048576,0),MATCH((CUADRO!G$5&amp;$E991),'Hoja de Trabajo para listado'!$BC$151:$CB$151,0)),0)+IFERROR(INDEX('Hoja de Trabajo para listado'!$DE$153:$DG$274,MATCH($A991,'Hoja de Trabajo para listado'!$DE$153:$DE$1048576,0),MATCH((CUADRO!G$5&amp;$E991),'Hoja de Trabajo para listado'!$DE$151:$DG$151,0)),0)+IFERROR(INDEX('Hoja de Trabajo para listado'!$CD$155:$DC$1048576,MATCH($A991,'Hoja de Trabajo para listado'!$CD$155:$CD$1048576,0),MATCH((CUADRO!G$5&amp;$E991),'Hoja de Trabajo para listado'!$CD$151:$DC$151,0)),0)</f>
        <v>0</v>
      </c>
      <c r="H991" s="245">
        <f ca="1">+IFERROR(INDEX('Hoja de Trabajo para listado'!$A$155:$Z$1048576,MATCH($A991,'Hoja de Trabajo para listado'!$A$155:$A$1048576,0),MATCH((CUADRO!H$5&amp;$E991),'Hoja de Trabajo para listado'!$A$151:$Z$151,0)),0)+IFERROR(INDEX('Hoja de Trabajo para listado'!$AB$155:$BA$1048576,MATCH($A991,'Hoja de Trabajo para listado'!$AB$155:$AB$1048576,0),MATCH((CUADRO!H$5&amp;$E991),'Hoja de Trabajo para listado'!$AB$151:$BA$151,0)),0)+IFERROR(INDEX('Hoja de Trabajo para listado'!$BC$155:$CB$1048576,MATCH($A991,'Hoja de Trabajo para listado'!$BC$155:$BC$1048576,0),MATCH((CUADRO!H$5&amp;$E991),'Hoja de Trabajo para listado'!$BC$151:$CB$151,0)),0)+IFERROR(INDEX('Hoja de Trabajo para listado'!$DE$153:$DG$274,MATCH($A991,'Hoja de Trabajo para listado'!$DE$153:$DE$1048576,0),MATCH((CUADRO!H$5&amp;$E991),'Hoja de Trabajo para listado'!$DE$151:$DG$151,0)),0)+IFERROR(INDEX('Hoja de Trabajo para listado'!$CD$155:$DC$1048576,MATCH($A991,'Hoja de Trabajo para listado'!$CD$155:$CD$1048576,0),MATCH((CUADRO!H$5&amp;$E991),'Hoja de Trabajo para listado'!$CD$151:$DC$151,0)),0)</f>
        <v>0</v>
      </c>
      <c r="I991" s="245">
        <f ca="1">+IFERROR(INDEX('Hoja de Trabajo para listado'!$A$155:$Z$1048576,MATCH($A991,'Hoja de Trabajo para listado'!$A$155:$A$1048576,0),MATCH((CUADRO!I$5&amp;$E991),'Hoja de Trabajo para listado'!$A$151:$Z$151,0)),0)+IFERROR(INDEX('Hoja de Trabajo para listado'!$AB$155:$BA$1048576,MATCH($A991,'Hoja de Trabajo para listado'!$AB$155:$AB$1048576,0),MATCH((CUADRO!I$5&amp;$E991),'Hoja de Trabajo para listado'!$AB$151:$BA$151,0)),0)+IFERROR(INDEX('Hoja de Trabajo para listado'!$BC$155:$CB$1048576,MATCH($A991,'Hoja de Trabajo para listado'!$BC$155:$BC$1048576,0),MATCH((CUADRO!I$5&amp;$E991),'Hoja de Trabajo para listado'!$BC$151:$CB$151,0)),0)+IFERROR(INDEX('Hoja de Trabajo para listado'!$DE$153:$DG$274,MATCH($A991,'Hoja de Trabajo para listado'!$DE$153:$DE$1048576,0),MATCH((CUADRO!I$5&amp;$E991),'Hoja de Trabajo para listado'!$DE$151:$DG$151,0)),0)+IFERROR(INDEX('Hoja de Trabajo para listado'!$CD$155:$DC$1048576,MATCH($A991,'Hoja de Trabajo para listado'!$CD$155:$CD$1048576,0),MATCH((CUADRO!I$5&amp;$E991),'Hoja de Trabajo para listado'!$CD$151:$DC$151,0)),0)</f>
        <v>0</v>
      </c>
      <c r="J991" s="245">
        <f ca="1">+IFERROR(INDEX('Hoja de Trabajo para listado'!$A$155:$Z$1048576,MATCH($A991,'Hoja de Trabajo para listado'!$A$155:$A$1048576,0),MATCH((CUADRO!J$5&amp;$E991),'Hoja de Trabajo para listado'!$A$151:$Z$151,0)),0)+IFERROR(INDEX('Hoja de Trabajo para listado'!$AB$155:$BA$1048576,MATCH($A991,'Hoja de Trabajo para listado'!$AB$155:$AB$1048576,0),MATCH((CUADRO!J$5&amp;$E991),'Hoja de Trabajo para listado'!$AB$151:$BA$151,0)),0)+IFERROR(INDEX('Hoja de Trabajo para listado'!$BC$155:$CB$1048576,MATCH($A991,'Hoja de Trabajo para listado'!$BC$155:$BC$1048576,0),MATCH((CUADRO!J$5&amp;$E991),'Hoja de Trabajo para listado'!$BC$151:$CB$151,0)),0)+IFERROR(INDEX('Hoja de Trabajo para listado'!$DE$153:$DG$274,MATCH($A991,'Hoja de Trabajo para listado'!$DE$153:$DE$1048576,0),MATCH((CUADRO!J$5&amp;$E991),'Hoja de Trabajo para listado'!$DE$151:$DG$151,0)),0)+IFERROR(INDEX('Hoja de Trabajo para listado'!$CD$155:$DC$1048576,MATCH($A991,'Hoja de Trabajo para listado'!$CD$155:$CD$1048576,0),MATCH((CUADRO!J$5&amp;$E991),'Hoja de Trabajo para listado'!$CD$151:$DC$151,0)),0)</f>
        <v>0</v>
      </c>
      <c r="K991" s="245">
        <f ca="1">+IFERROR(INDEX('Hoja de Trabajo para listado'!$A$155:$Z$1048576,MATCH($A991,'Hoja de Trabajo para listado'!$A$155:$A$1048576,0),MATCH((CUADRO!K$5&amp;$E991),'Hoja de Trabajo para listado'!$A$151:$Z$151,0)),0)+IFERROR(INDEX('Hoja de Trabajo para listado'!$AB$155:$BA$1048576,MATCH($A991,'Hoja de Trabajo para listado'!$AB$155:$AB$1048576,0),MATCH((CUADRO!K$5&amp;$E991),'Hoja de Trabajo para listado'!$AB$151:$BA$151,0)),0)+IFERROR(INDEX('Hoja de Trabajo para listado'!$BC$155:$CB$1048576,MATCH($A991,'Hoja de Trabajo para listado'!$BC$155:$BC$1048576,0),MATCH((CUADRO!K$5&amp;$E991),'Hoja de Trabajo para listado'!$BC$151:$CB$151,0)),0)+IFERROR(INDEX('Hoja de Trabajo para listado'!$DE$153:$DG$274,MATCH($A991,'Hoja de Trabajo para listado'!$DE$153:$DE$1048576,0),MATCH((CUADRO!K$5&amp;$E991),'Hoja de Trabajo para listado'!$DE$151:$DG$151,0)),0)+IFERROR(INDEX('Hoja de Trabajo para listado'!$CD$155:$DC$1048576,MATCH($A991,'Hoja de Trabajo para listado'!$CD$155:$CD$1048576,0),MATCH((CUADRO!K$5&amp;$E991),'Hoja de Trabajo para listado'!$CD$151:$DC$151,0)),0)</f>
        <v>0</v>
      </c>
      <c r="L991" s="243">
        <f ca="1">+IFERROR(INDEX('Hoja de Trabajo para listado'!$A$155:$Z$1048576,MATCH($A991,'Hoja de Trabajo para listado'!$A$155:$A$1048576,0),MATCH((CUADRO!L$5&amp;$E991),'Hoja de Trabajo para listado'!$A$151:$Z$151,0)),0)+IFERROR(INDEX('Hoja de Trabajo para listado'!$AB$155:$BA$1048576,MATCH($A991,'Hoja de Trabajo para listado'!$AB$155:$AB$1048576,0),MATCH((CUADRO!L$5&amp;$E991),'Hoja de Trabajo para listado'!$AB$151:$BA$151,0)),0)+IFERROR(INDEX('Hoja de Trabajo para listado'!$BC$155:$CB$1048576,MATCH($A991,'Hoja de Trabajo para listado'!$BC$155:$BC$1048576,0),MATCH((CUADRO!L$5&amp;$E991),'Hoja de Trabajo para listado'!$BC$151:$CB$151,0)),0)+IFERROR(INDEX('Hoja de Trabajo para listado'!$DE$153:$DG$274,MATCH($A991,'Hoja de Trabajo para listado'!$DE$153:$DE$1048576,0),MATCH((CUADRO!L$5&amp;$E991),'Hoja de Trabajo para listado'!$DE$151:$DG$151,0)),0)+IFERROR(INDEX('Hoja de Trabajo para listado'!$CD$155:$DC$1048576,MATCH($A991,'Hoja de Trabajo para listado'!$CD$155:$CD$1048576,0),MATCH((CUADRO!L$5&amp;$E991),'Hoja de Trabajo para listado'!$CD$151:$DC$151,0)),0)</f>
        <v>0</v>
      </c>
      <c r="M991" s="243">
        <f ca="1">+IFERROR(INDEX('Hoja de Trabajo para listado'!$A$155:$Z$1048576,MATCH($A991,'Hoja de Trabajo para listado'!$A$155:$A$1048576,0),MATCH((CUADRO!M$5&amp;$E991),'Hoja de Trabajo para listado'!$A$151:$Z$151,0)),0)+IFERROR(INDEX('Hoja de Trabajo para listado'!$AB$155:$BA$1048576,MATCH($A991,'Hoja de Trabajo para listado'!$AB$155:$AB$1048576,0),MATCH((CUADRO!M$5&amp;$E991),'Hoja de Trabajo para listado'!$AB$151:$BA$151,0)),0)+IFERROR(INDEX('Hoja de Trabajo para listado'!$BC$155:$CB$1048576,MATCH($A991,'Hoja de Trabajo para listado'!$BC$155:$BC$1048576,0),MATCH((CUADRO!M$5&amp;$E991),'Hoja de Trabajo para listado'!$BC$151:$CB$151,0)),0)+IFERROR(INDEX('Hoja de Trabajo para listado'!$DE$153:$DG$274,MATCH($A991,'Hoja de Trabajo para listado'!$DE$153:$DE$1048576,0),MATCH((CUADRO!M$5&amp;$E991),'Hoja de Trabajo para listado'!$DE$151:$DG$151,0)),0)+IFERROR(INDEX('Hoja de Trabajo para listado'!$CD$155:$DC$1048576,MATCH($A991,'Hoja de Trabajo para listado'!$CD$155:$CD$1048576,0),MATCH((CUADRO!M$5&amp;$E991),'Hoja de Trabajo para listado'!$CD$151:$DC$151,0)),0)</f>
        <v>0</v>
      </c>
      <c r="N991" s="243">
        <f ca="1">+IFERROR(INDEX('Hoja de Trabajo para listado'!$A$155:$Z$1048576,MATCH($A991,'Hoja de Trabajo para listado'!$A$155:$A$1048576,0),MATCH((CUADRO!N$5&amp;$E991),'Hoja de Trabajo para listado'!$A$151:$Z$151,0)),0)+IFERROR(INDEX('Hoja de Trabajo para listado'!$AB$155:$BA$1048576,MATCH($A991,'Hoja de Trabajo para listado'!$AB$155:$AB$1048576,0),MATCH((CUADRO!N$5&amp;$E991),'Hoja de Trabajo para listado'!$AB$151:$BA$151,0)),0)+IFERROR(INDEX('Hoja de Trabajo para listado'!$BC$155:$CB$1048576,MATCH($A991,'Hoja de Trabajo para listado'!$BC$155:$BC$1048576,0),MATCH((CUADRO!N$5&amp;$E991),'Hoja de Trabajo para listado'!$BC$151:$CB$151,0)),0)+IFERROR(INDEX('Hoja de Trabajo para listado'!$DE$153:$DG$274,MATCH($A991,'Hoja de Trabajo para listado'!$DE$153:$DE$1048576,0),MATCH((CUADRO!N$5&amp;$E991),'Hoja de Trabajo para listado'!$DE$151:$DG$151,0)),0)+IFERROR(INDEX('Hoja de Trabajo para listado'!$CD$155:$DC$1048576,MATCH($A991,'Hoja de Trabajo para listado'!$CD$155:$CD$1048576,0),MATCH((CUADRO!N$5&amp;$E991),'Hoja de Trabajo para listado'!$CD$151:$DC$151,0)),0)</f>
        <v>0</v>
      </c>
      <c r="O991" s="243">
        <f ca="1">+IFERROR(INDEX('Hoja de Trabajo para listado'!$A$155:$Z$1048576,MATCH($A991,'Hoja de Trabajo para listado'!$A$155:$A$1048576,0),MATCH((CUADRO!O$5&amp;$E991),'Hoja de Trabajo para listado'!$A$151:$Z$151,0)),0)+IFERROR(INDEX('Hoja de Trabajo para listado'!$AB$155:$BA$1048576,MATCH($A991,'Hoja de Trabajo para listado'!$AB$155:$AB$1048576,0),MATCH((CUADRO!O$5&amp;$E991),'Hoja de Trabajo para listado'!$AB$151:$BA$151,0)),0)+IFERROR(INDEX('Hoja de Trabajo para listado'!$BC$155:$CB$1048576,MATCH($A991,'Hoja de Trabajo para listado'!$BC$155:$BC$1048576,0),MATCH((CUADRO!O$5&amp;$E991),'Hoja de Trabajo para listado'!$BC$151:$CB$151,0)),0)+IFERROR(INDEX('Hoja de Trabajo para listado'!$DE$153:$DG$274,MATCH($A991,'Hoja de Trabajo para listado'!$DE$153:$DE$1048576,0),MATCH((CUADRO!O$5&amp;$E991),'Hoja de Trabajo para listado'!$DE$151:$DG$151,0)),0)+IFERROR(INDEX('Hoja de Trabajo para listado'!$CD$155:$DC$1048576,MATCH($A991,'Hoja de Trabajo para listado'!$CD$155:$CD$1048576,0),MATCH((CUADRO!O$5&amp;$E991),'Hoja de Trabajo para listado'!$CD$151:$DC$151,0)),0)</f>
        <v>0</v>
      </c>
      <c r="P991" s="243">
        <f ca="1">+IFERROR(INDEX('Hoja de Trabajo para listado'!$A$155:$Z$1048576,MATCH($A991,'Hoja de Trabajo para listado'!$A$155:$A$1048576,0),MATCH((CUADRO!P$5&amp;$E991),'Hoja de Trabajo para listado'!$A$151:$Z$151,0)),0)+IFERROR(INDEX('Hoja de Trabajo para listado'!$AB$155:$BA$1048576,MATCH($A991,'Hoja de Trabajo para listado'!$AB$155:$AB$1048576,0),MATCH((CUADRO!P$5&amp;$E991),'Hoja de Trabajo para listado'!$AB$151:$BA$151,0)),0)+IFERROR(INDEX('Hoja de Trabajo para listado'!$BC$155:$CB$1048576,MATCH($A991,'Hoja de Trabajo para listado'!$BC$155:$BC$1048576,0),MATCH((CUADRO!P$5&amp;$E991),'Hoja de Trabajo para listado'!$BC$151:$CB$151,0)),0)+IFERROR(INDEX('Hoja de Trabajo para listado'!$DE$153:$DG$274,MATCH($A991,'Hoja de Trabajo para listado'!$DE$153:$DE$1048576,0),MATCH((CUADRO!P$5&amp;$E991),'Hoja de Trabajo para listado'!$DE$151:$DG$151,0)),0)+IFERROR(INDEX('Hoja de Trabajo para listado'!$CD$155:$DC$1048576,MATCH($A991,'Hoja de Trabajo para listado'!$CD$155:$CD$1048576,0),MATCH((CUADRO!P$5&amp;$E991),'Hoja de Trabajo para listado'!$CD$151:$DC$151,0)),0)</f>
        <v>0</v>
      </c>
      <c r="Q991" s="243">
        <f ca="1">+IFERROR(INDEX('Hoja de Trabajo para listado'!$A$155:$Z$1048576,MATCH($A991,'Hoja de Trabajo para listado'!$A$155:$A$1048576,0),MATCH((CUADRO!Q$5&amp;$E991),'Hoja de Trabajo para listado'!$A$151:$Z$151,0)),0)+IFERROR(INDEX('Hoja de Trabajo para listado'!$AB$155:$BA$1048576,MATCH($A991,'Hoja de Trabajo para listado'!$AB$155:$AB$1048576,0),MATCH((CUADRO!Q$5&amp;$E991),'Hoja de Trabajo para listado'!$AB$151:$BA$151,0)),0)+IFERROR(INDEX('Hoja de Trabajo para listado'!$BC$155:$CB$1048576,MATCH($A991,'Hoja de Trabajo para listado'!$BC$155:$BC$1048576,0),MATCH((CUADRO!Q$5&amp;$E991),'Hoja de Trabajo para listado'!$BC$151:$CB$151,0)),0)+IFERROR(INDEX('Hoja de Trabajo para listado'!$DE$153:$DG$274,MATCH($A991,'Hoja de Trabajo para listado'!$DE$153:$DE$1048576,0),MATCH((CUADRO!Q$5&amp;$E991),'Hoja de Trabajo para listado'!$DE$151:$DG$151,0)),0)+IFERROR(INDEX('Hoja de Trabajo para listado'!$CD$155:$DC$1048576,MATCH($A991,'Hoja de Trabajo para listado'!$CD$155:$CD$1048576,0),MATCH((CUADRO!Q$5&amp;$E991),'Hoja de Trabajo para listado'!$CD$151:$DC$151,0)),0)</f>
        <v>0</v>
      </c>
      <c r="R991" s="245">
        <f t="shared" ca="1" si="33"/>
        <v>0</v>
      </c>
      <c r="S991" s="259">
        <f ca="1">+R990+R991</f>
        <v>0</v>
      </c>
      <c r="T991" s="243">
        <f ca="1">+S991</f>
        <v>0</v>
      </c>
      <c r="U991" s="242">
        <f t="shared" si="34"/>
        <v>2</v>
      </c>
      <c r="V991" s="333" t="str">
        <f>+VLOOKUP(A991,bd_lista!$A$3:$E$590,5,FALSE)</f>
        <v>Gobiernos Autonomos Municipales</v>
      </c>
      <c r="W991" s="384"/>
      <c r="X991" s="242">
        <f>+VLOOKUP(A991,[3]Sheet1!$A$13:$D$744,4,FALSE)</f>
        <v>0</v>
      </c>
      <c r="Y991" s="242" t="e">
        <f>+VLOOKUP(X991,bd_lista!$A$3:$C$590,3,FALSE)</f>
        <v>#N/A</v>
      </c>
      <c r="Z991" s="292"/>
      <c r="AA991" s="293"/>
    </row>
    <row r="992" spans="1:27" customFormat="1" ht="15" hidden="1" customHeight="1">
      <c r="A992" s="32">
        <v>1730</v>
      </c>
      <c r="B992" s="388">
        <f>+A992</f>
        <v>1730</v>
      </c>
      <c r="C992" s="247" t="str">
        <f>+VLOOKUP(A992,bd_lista!$A$3:$C$590,3,FALSE)</f>
        <v>Gobierno Autónomo Municipal de Samaipata</v>
      </c>
      <c r="D992" s="385" t="str">
        <f>+C992</f>
        <v>Gobierno Autónomo Municipal de Samaipata</v>
      </c>
      <c r="E992" s="242" t="s">
        <v>1304</v>
      </c>
      <c r="F992" s="243">
        <f ca="1">+IFERROR(INDEX('Hoja de Trabajo para listado'!$A$155:$Z$1048576,MATCH($A992,'Hoja de Trabajo para listado'!$A$155:$A$1048576,0),MATCH((CUADRO!F$5&amp;$E992),'Hoja de Trabajo para listado'!$A$151:$Z$151,0)),0)+IFERROR(INDEX('Hoja de Trabajo para listado'!$AB$155:$BA$1048576,MATCH($A992,'Hoja de Trabajo para listado'!$AB$155:$AB$1048576,0),MATCH((CUADRO!F$5&amp;$E992),'Hoja de Trabajo para listado'!$AB$151:$BA$151,0)),0)+IFERROR(INDEX('Hoja de Trabajo para listado'!$BC$155:$CB$1048576,MATCH($A992,'Hoja de Trabajo para listado'!$BC$155:$BC$1048576,0),MATCH((CUADRO!F$5&amp;$E992),'Hoja de Trabajo para listado'!$BC$151:$CB$151,0)),0)+IFERROR(INDEX('Hoja de Trabajo para listado'!$DE$153:$DG$274,MATCH($A992,'Hoja de Trabajo para listado'!$DE$153:$DE$1048576,0),MATCH((CUADRO!F$5&amp;$E992),'Hoja de Trabajo para listado'!$DE$151:$DG$151,0)),0)+IFERROR(INDEX('Hoja de Trabajo para listado'!$CD$155:$DC$1048576,MATCH($A992,'Hoja de Trabajo para listado'!$CD$155:$CD$1048576,0),MATCH((CUADRO!F$5&amp;$E992),'Hoja de Trabajo para listado'!$CD$151:$DC$151,0)),0)</f>
        <v>0</v>
      </c>
      <c r="G992" s="243">
        <f ca="1">+IFERROR(INDEX('Hoja de Trabajo para listado'!$A$155:$Z$1048576,MATCH($A992,'Hoja de Trabajo para listado'!$A$155:$A$1048576,0),MATCH((CUADRO!G$5&amp;$E992),'Hoja de Trabajo para listado'!$A$151:$Z$151,0)),0)+IFERROR(INDEX('Hoja de Trabajo para listado'!$AB$155:$BA$1048576,MATCH($A992,'Hoja de Trabajo para listado'!$AB$155:$AB$1048576,0),MATCH((CUADRO!G$5&amp;$E992),'Hoja de Trabajo para listado'!$AB$151:$BA$151,0)),0)+IFERROR(INDEX('Hoja de Trabajo para listado'!$BC$155:$CB$1048576,MATCH($A992,'Hoja de Trabajo para listado'!$BC$155:$BC$1048576,0),MATCH((CUADRO!G$5&amp;$E992),'Hoja de Trabajo para listado'!$BC$151:$CB$151,0)),0)+IFERROR(INDEX('Hoja de Trabajo para listado'!$DE$153:$DG$274,MATCH($A992,'Hoja de Trabajo para listado'!$DE$153:$DE$1048576,0),MATCH((CUADRO!G$5&amp;$E992),'Hoja de Trabajo para listado'!$DE$151:$DG$151,0)),0)+IFERROR(INDEX('Hoja de Trabajo para listado'!$CD$155:$DC$1048576,MATCH($A992,'Hoja de Trabajo para listado'!$CD$155:$CD$1048576,0),MATCH((CUADRO!G$5&amp;$E992),'Hoja de Trabajo para listado'!$CD$151:$DC$151,0)),0)</f>
        <v>0</v>
      </c>
      <c r="H992" s="243">
        <f ca="1">+IFERROR(INDEX('Hoja de Trabajo para listado'!$A$155:$Z$1048576,MATCH($A992,'Hoja de Trabajo para listado'!$A$155:$A$1048576,0),MATCH((CUADRO!H$5&amp;$E992),'Hoja de Trabajo para listado'!$A$151:$Z$151,0)),0)+IFERROR(INDEX('Hoja de Trabajo para listado'!$AB$155:$BA$1048576,MATCH($A992,'Hoja de Trabajo para listado'!$AB$155:$AB$1048576,0),MATCH((CUADRO!H$5&amp;$E992),'Hoja de Trabajo para listado'!$AB$151:$BA$151,0)),0)+IFERROR(INDEX('Hoja de Trabajo para listado'!$BC$155:$CB$1048576,MATCH($A992,'Hoja de Trabajo para listado'!$BC$155:$BC$1048576,0),MATCH((CUADRO!H$5&amp;$E992),'Hoja de Trabajo para listado'!$BC$151:$CB$151,0)),0)+IFERROR(INDEX('Hoja de Trabajo para listado'!$DE$153:$DG$274,MATCH($A992,'Hoja de Trabajo para listado'!$DE$153:$DE$1048576,0),MATCH((CUADRO!H$5&amp;$E992),'Hoja de Trabajo para listado'!$DE$151:$DG$151,0)),0)+IFERROR(INDEX('Hoja de Trabajo para listado'!$CD$155:$DC$1048576,MATCH($A992,'Hoja de Trabajo para listado'!$CD$155:$CD$1048576,0),MATCH((CUADRO!H$5&amp;$E992),'Hoja de Trabajo para listado'!$CD$151:$DC$151,0)),0)</f>
        <v>0</v>
      </c>
      <c r="I992" s="243">
        <f ca="1">+IFERROR(INDEX('Hoja de Trabajo para listado'!$A$155:$Z$1048576,MATCH($A992,'Hoja de Trabajo para listado'!$A$155:$A$1048576,0),MATCH((CUADRO!I$5&amp;$E992),'Hoja de Trabajo para listado'!$A$151:$Z$151,0)),0)+IFERROR(INDEX('Hoja de Trabajo para listado'!$AB$155:$BA$1048576,MATCH($A992,'Hoja de Trabajo para listado'!$AB$155:$AB$1048576,0),MATCH((CUADRO!I$5&amp;$E992),'Hoja de Trabajo para listado'!$AB$151:$BA$151,0)),0)+IFERROR(INDEX('Hoja de Trabajo para listado'!$BC$155:$CB$1048576,MATCH($A992,'Hoja de Trabajo para listado'!$BC$155:$BC$1048576,0),MATCH((CUADRO!I$5&amp;$E992),'Hoja de Trabajo para listado'!$BC$151:$CB$151,0)),0)+IFERROR(INDEX('Hoja de Trabajo para listado'!$DE$153:$DG$274,MATCH($A992,'Hoja de Trabajo para listado'!$DE$153:$DE$1048576,0),MATCH((CUADRO!I$5&amp;$E992),'Hoja de Trabajo para listado'!$DE$151:$DG$151,0)),0)+IFERROR(INDEX('Hoja de Trabajo para listado'!$CD$155:$DC$1048576,MATCH($A992,'Hoja de Trabajo para listado'!$CD$155:$CD$1048576,0),MATCH((CUADRO!I$5&amp;$E992),'Hoja de Trabajo para listado'!$CD$151:$DC$151,0)),0)</f>
        <v>0</v>
      </c>
      <c r="J992" s="243">
        <f ca="1">+IFERROR(INDEX('Hoja de Trabajo para listado'!$A$155:$Z$1048576,MATCH($A992,'Hoja de Trabajo para listado'!$A$155:$A$1048576,0),MATCH((CUADRO!J$5&amp;$E992),'Hoja de Trabajo para listado'!$A$151:$Z$151,0)),0)+IFERROR(INDEX('Hoja de Trabajo para listado'!$AB$155:$BA$1048576,MATCH($A992,'Hoja de Trabajo para listado'!$AB$155:$AB$1048576,0),MATCH((CUADRO!J$5&amp;$E992),'Hoja de Trabajo para listado'!$AB$151:$BA$151,0)),0)+IFERROR(INDEX('Hoja de Trabajo para listado'!$BC$155:$CB$1048576,MATCH($A992,'Hoja de Trabajo para listado'!$BC$155:$BC$1048576,0),MATCH((CUADRO!J$5&amp;$E992),'Hoja de Trabajo para listado'!$BC$151:$CB$151,0)),0)+IFERROR(INDEX('Hoja de Trabajo para listado'!$DE$153:$DG$274,MATCH($A992,'Hoja de Trabajo para listado'!$DE$153:$DE$1048576,0),MATCH((CUADRO!J$5&amp;$E992),'Hoja de Trabajo para listado'!$DE$151:$DG$151,0)),0)+IFERROR(INDEX('Hoja de Trabajo para listado'!$CD$155:$DC$1048576,MATCH($A992,'Hoja de Trabajo para listado'!$CD$155:$CD$1048576,0),MATCH((CUADRO!J$5&amp;$E992),'Hoja de Trabajo para listado'!$CD$151:$DC$151,0)),0)</f>
        <v>0</v>
      </c>
      <c r="K992" s="243">
        <f ca="1">+IFERROR(INDEX('Hoja de Trabajo para listado'!$A$155:$Z$1048576,MATCH($A992,'Hoja de Trabajo para listado'!$A$155:$A$1048576,0),MATCH((CUADRO!K$5&amp;$E992),'Hoja de Trabajo para listado'!$A$151:$Z$151,0)),0)+IFERROR(INDEX('Hoja de Trabajo para listado'!$AB$155:$BA$1048576,MATCH($A992,'Hoja de Trabajo para listado'!$AB$155:$AB$1048576,0),MATCH((CUADRO!K$5&amp;$E992),'Hoja de Trabajo para listado'!$AB$151:$BA$151,0)),0)+IFERROR(INDEX('Hoja de Trabajo para listado'!$BC$155:$CB$1048576,MATCH($A992,'Hoja de Trabajo para listado'!$BC$155:$BC$1048576,0),MATCH((CUADRO!K$5&amp;$E992),'Hoja de Trabajo para listado'!$BC$151:$CB$151,0)),0)+IFERROR(INDEX('Hoja de Trabajo para listado'!$DE$153:$DG$274,MATCH($A992,'Hoja de Trabajo para listado'!$DE$153:$DE$1048576,0),MATCH((CUADRO!K$5&amp;$E992),'Hoja de Trabajo para listado'!$DE$151:$DG$151,0)),0)+IFERROR(INDEX('Hoja de Trabajo para listado'!$CD$155:$DC$1048576,MATCH($A992,'Hoja de Trabajo para listado'!$CD$155:$CD$1048576,0),MATCH((CUADRO!K$5&amp;$E992),'Hoja de Trabajo para listado'!$CD$151:$DC$151,0)),0)</f>
        <v>0</v>
      </c>
      <c r="L992" s="243">
        <f ca="1">+IFERROR(INDEX('Hoja de Trabajo para listado'!$A$155:$Z$1048576,MATCH($A992,'Hoja de Trabajo para listado'!$A$155:$A$1048576,0),MATCH((CUADRO!L$5&amp;$E992),'Hoja de Trabajo para listado'!$A$151:$Z$151,0)),0)+IFERROR(INDEX('Hoja de Trabajo para listado'!$AB$155:$BA$1048576,MATCH($A992,'Hoja de Trabajo para listado'!$AB$155:$AB$1048576,0),MATCH((CUADRO!L$5&amp;$E992),'Hoja de Trabajo para listado'!$AB$151:$BA$151,0)),0)+IFERROR(INDEX('Hoja de Trabajo para listado'!$BC$155:$CB$1048576,MATCH($A992,'Hoja de Trabajo para listado'!$BC$155:$BC$1048576,0),MATCH((CUADRO!L$5&amp;$E992),'Hoja de Trabajo para listado'!$BC$151:$CB$151,0)),0)+IFERROR(INDEX('Hoja de Trabajo para listado'!$DE$153:$DG$274,MATCH($A992,'Hoja de Trabajo para listado'!$DE$153:$DE$1048576,0),MATCH((CUADRO!L$5&amp;$E992),'Hoja de Trabajo para listado'!$DE$151:$DG$151,0)),0)+IFERROR(INDEX('Hoja de Trabajo para listado'!$CD$155:$DC$1048576,MATCH($A992,'Hoja de Trabajo para listado'!$CD$155:$CD$1048576,0),MATCH((CUADRO!L$5&amp;$E992),'Hoja de Trabajo para listado'!$CD$151:$DC$151,0)),0)</f>
        <v>0</v>
      </c>
      <c r="M992" s="243">
        <f ca="1">+IFERROR(INDEX('Hoja de Trabajo para listado'!$A$155:$Z$1048576,MATCH($A992,'Hoja de Trabajo para listado'!$A$155:$A$1048576,0),MATCH((CUADRO!M$5&amp;$E992),'Hoja de Trabajo para listado'!$A$151:$Z$151,0)),0)+IFERROR(INDEX('Hoja de Trabajo para listado'!$AB$155:$BA$1048576,MATCH($A992,'Hoja de Trabajo para listado'!$AB$155:$AB$1048576,0),MATCH((CUADRO!M$5&amp;$E992),'Hoja de Trabajo para listado'!$AB$151:$BA$151,0)),0)+IFERROR(INDEX('Hoja de Trabajo para listado'!$BC$155:$CB$1048576,MATCH($A992,'Hoja de Trabajo para listado'!$BC$155:$BC$1048576,0),MATCH((CUADRO!M$5&amp;$E992),'Hoja de Trabajo para listado'!$BC$151:$CB$151,0)),0)+IFERROR(INDEX('Hoja de Trabajo para listado'!$DE$153:$DG$274,MATCH($A992,'Hoja de Trabajo para listado'!$DE$153:$DE$1048576,0),MATCH((CUADRO!M$5&amp;$E992),'Hoja de Trabajo para listado'!$DE$151:$DG$151,0)),0)+IFERROR(INDEX('Hoja de Trabajo para listado'!$CD$155:$DC$1048576,MATCH($A992,'Hoja de Trabajo para listado'!$CD$155:$CD$1048576,0),MATCH((CUADRO!M$5&amp;$E992),'Hoja de Trabajo para listado'!$CD$151:$DC$151,0)),0)</f>
        <v>0</v>
      </c>
      <c r="N992" s="243">
        <f ca="1">+IFERROR(INDEX('Hoja de Trabajo para listado'!$A$155:$Z$1048576,MATCH($A992,'Hoja de Trabajo para listado'!$A$155:$A$1048576,0),MATCH((CUADRO!N$5&amp;$E992),'Hoja de Trabajo para listado'!$A$151:$Z$151,0)),0)+IFERROR(INDEX('Hoja de Trabajo para listado'!$AB$155:$BA$1048576,MATCH($A992,'Hoja de Trabajo para listado'!$AB$155:$AB$1048576,0),MATCH((CUADRO!N$5&amp;$E992),'Hoja de Trabajo para listado'!$AB$151:$BA$151,0)),0)+IFERROR(INDEX('Hoja de Trabajo para listado'!$BC$155:$CB$1048576,MATCH($A992,'Hoja de Trabajo para listado'!$BC$155:$BC$1048576,0),MATCH((CUADRO!N$5&amp;$E992),'Hoja de Trabajo para listado'!$BC$151:$CB$151,0)),0)+IFERROR(INDEX('Hoja de Trabajo para listado'!$DE$153:$DG$274,MATCH($A992,'Hoja de Trabajo para listado'!$DE$153:$DE$1048576,0),MATCH((CUADRO!N$5&amp;$E992),'Hoja de Trabajo para listado'!$DE$151:$DG$151,0)),0)+IFERROR(INDEX('Hoja de Trabajo para listado'!$CD$155:$DC$1048576,MATCH($A992,'Hoja de Trabajo para listado'!$CD$155:$CD$1048576,0),MATCH((CUADRO!N$5&amp;$E992),'Hoja de Trabajo para listado'!$CD$151:$DC$151,0)),0)</f>
        <v>0</v>
      </c>
      <c r="O992" s="243">
        <f ca="1">+IFERROR(INDEX('Hoja de Trabajo para listado'!$A$155:$Z$1048576,MATCH($A992,'Hoja de Trabajo para listado'!$A$155:$A$1048576,0),MATCH((CUADRO!O$5&amp;$E992),'Hoja de Trabajo para listado'!$A$151:$Z$151,0)),0)+IFERROR(INDEX('Hoja de Trabajo para listado'!$AB$155:$BA$1048576,MATCH($A992,'Hoja de Trabajo para listado'!$AB$155:$AB$1048576,0),MATCH((CUADRO!O$5&amp;$E992),'Hoja de Trabajo para listado'!$AB$151:$BA$151,0)),0)+IFERROR(INDEX('Hoja de Trabajo para listado'!$BC$155:$CB$1048576,MATCH($A992,'Hoja de Trabajo para listado'!$BC$155:$BC$1048576,0),MATCH((CUADRO!O$5&amp;$E992),'Hoja de Trabajo para listado'!$BC$151:$CB$151,0)),0)+IFERROR(INDEX('Hoja de Trabajo para listado'!$DE$153:$DG$274,MATCH($A992,'Hoja de Trabajo para listado'!$DE$153:$DE$1048576,0),MATCH((CUADRO!O$5&amp;$E992),'Hoja de Trabajo para listado'!$DE$151:$DG$151,0)),0)+IFERROR(INDEX('Hoja de Trabajo para listado'!$CD$155:$DC$1048576,MATCH($A992,'Hoja de Trabajo para listado'!$CD$155:$CD$1048576,0),MATCH((CUADRO!O$5&amp;$E992),'Hoja de Trabajo para listado'!$CD$151:$DC$151,0)),0)</f>
        <v>0</v>
      </c>
      <c r="P992" s="243">
        <f ca="1">+IFERROR(INDEX('Hoja de Trabajo para listado'!$A$155:$Z$1048576,MATCH($A992,'Hoja de Trabajo para listado'!$A$155:$A$1048576,0),MATCH((CUADRO!P$5&amp;$E992),'Hoja de Trabajo para listado'!$A$151:$Z$151,0)),0)+IFERROR(INDEX('Hoja de Trabajo para listado'!$AB$155:$BA$1048576,MATCH($A992,'Hoja de Trabajo para listado'!$AB$155:$AB$1048576,0),MATCH((CUADRO!P$5&amp;$E992),'Hoja de Trabajo para listado'!$AB$151:$BA$151,0)),0)+IFERROR(INDEX('Hoja de Trabajo para listado'!$BC$155:$CB$1048576,MATCH($A992,'Hoja de Trabajo para listado'!$BC$155:$BC$1048576,0),MATCH((CUADRO!P$5&amp;$E992),'Hoja de Trabajo para listado'!$BC$151:$CB$151,0)),0)+IFERROR(INDEX('Hoja de Trabajo para listado'!$DE$153:$DG$274,MATCH($A992,'Hoja de Trabajo para listado'!$DE$153:$DE$1048576,0),MATCH((CUADRO!P$5&amp;$E992),'Hoja de Trabajo para listado'!$DE$151:$DG$151,0)),0)+IFERROR(INDEX('Hoja de Trabajo para listado'!$CD$155:$DC$1048576,MATCH($A992,'Hoja de Trabajo para listado'!$CD$155:$CD$1048576,0),MATCH((CUADRO!P$5&amp;$E992),'Hoja de Trabajo para listado'!$CD$151:$DC$151,0)),0)</f>
        <v>0</v>
      </c>
      <c r="Q992" s="243">
        <f ca="1">+IFERROR(INDEX('Hoja de Trabajo para listado'!$A$155:$Z$1048576,MATCH($A992,'Hoja de Trabajo para listado'!$A$155:$A$1048576,0),MATCH((CUADRO!Q$5&amp;$E992),'Hoja de Trabajo para listado'!$A$151:$Z$151,0)),0)+IFERROR(INDEX('Hoja de Trabajo para listado'!$AB$155:$BA$1048576,MATCH($A992,'Hoja de Trabajo para listado'!$AB$155:$AB$1048576,0),MATCH((CUADRO!Q$5&amp;$E992),'Hoja de Trabajo para listado'!$AB$151:$BA$151,0)),0)+IFERROR(INDEX('Hoja de Trabajo para listado'!$BC$155:$CB$1048576,MATCH($A992,'Hoja de Trabajo para listado'!$BC$155:$BC$1048576,0),MATCH((CUADRO!Q$5&amp;$E992),'Hoja de Trabajo para listado'!$BC$151:$CB$151,0)),0)+IFERROR(INDEX('Hoja de Trabajo para listado'!$DE$153:$DG$274,MATCH($A992,'Hoja de Trabajo para listado'!$DE$153:$DE$1048576,0),MATCH((CUADRO!Q$5&amp;$E992),'Hoja de Trabajo para listado'!$DE$151:$DG$151,0)),0)+IFERROR(INDEX('Hoja de Trabajo para listado'!$CD$155:$DC$1048576,MATCH($A992,'Hoja de Trabajo para listado'!$CD$155:$CD$1048576,0),MATCH((CUADRO!Q$5&amp;$E992),'Hoja de Trabajo para listado'!$CD$151:$DC$151,0)),0)</f>
        <v>0</v>
      </c>
      <c r="R992" s="243">
        <f t="shared" ca="1" si="33"/>
        <v>0</v>
      </c>
      <c r="S992" s="249"/>
      <c r="T992" s="243">
        <f ca="1">+T993</f>
        <v>0</v>
      </c>
      <c r="U992" s="242">
        <f t="shared" si="34"/>
        <v>1</v>
      </c>
      <c r="V992" s="333" t="str">
        <f>+VLOOKUP(A992,bd_lista!$A$3:$E$590,5,FALSE)</f>
        <v>Gobiernos Autonomos Municipales</v>
      </c>
      <c r="W992" s="383" t="str">
        <f>+V992</f>
        <v>Gobiernos Autonomos Municipales</v>
      </c>
      <c r="X992" s="242">
        <f>+VLOOKUP(A992,[3]Sheet1!$A$13:$D$744,4,FALSE)</f>
        <v>0</v>
      </c>
      <c r="Y992" s="242" t="e">
        <f>+VLOOKUP(X992,bd_lista!$A$3:$C$590,3,FALSE)</f>
        <v>#N/A</v>
      </c>
      <c r="Z992" s="294">
        <f>+X992</f>
        <v>0</v>
      </c>
      <c r="AA992" s="295" t="e">
        <f>+Y992</f>
        <v>#N/A</v>
      </c>
    </row>
    <row r="993" spans="1:27" customFormat="1" ht="15" hidden="1" customHeight="1">
      <c r="A993" s="32">
        <v>1730</v>
      </c>
      <c r="B993" s="389"/>
      <c r="C993" s="247" t="str">
        <f>+VLOOKUP(A993,bd_lista!$A$3:$C$590,3,FALSE)</f>
        <v>Gobierno Autónomo Municipal de Samaipata</v>
      </c>
      <c r="D993" s="386"/>
      <c r="E993" s="244" t="s">
        <v>1305</v>
      </c>
      <c r="F993" s="245">
        <f ca="1">+IFERROR(INDEX('Hoja de Trabajo para listado'!$A$155:$Z$1048576,MATCH($A993,'Hoja de Trabajo para listado'!$A$155:$A$1048576,0),MATCH((CUADRO!F$5&amp;$E993),'Hoja de Trabajo para listado'!$A$151:$Z$151,0)),0)+IFERROR(INDEX('Hoja de Trabajo para listado'!$AB$155:$BA$1048576,MATCH($A993,'Hoja de Trabajo para listado'!$AB$155:$AB$1048576,0),MATCH((CUADRO!F$5&amp;$E993),'Hoja de Trabajo para listado'!$AB$151:$BA$151,0)),0)+IFERROR(INDEX('Hoja de Trabajo para listado'!$BC$155:$CB$1048576,MATCH($A993,'Hoja de Trabajo para listado'!$BC$155:$BC$1048576,0),MATCH((CUADRO!F$5&amp;$E993),'Hoja de Trabajo para listado'!$BC$151:$CB$151,0)),0)+IFERROR(INDEX('Hoja de Trabajo para listado'!$DE$153:$DG$274,MATCH($A993,'Hoja de Trabajo para listado'!$DE$153:$DE$1048576,0),MATCH((CUADRO!F$5&amp;$E993),'Hoja de Trabajo para listado'!$DE$151:$DG$151,0)),0)+IFERROR(INDEX('Hoja de Trabajo para listado'!$CD$155:$DC$1048576,MATCH($A993,'Hoja de Trabajo para listado'!$CD$155:$CD$1048576,0),MATCH((CUADRO!F$5&amp;$E993),'Hoja de Trabajo para listado'!$CD$151:$DC$151,0)),0)</f>
        <v>0</v>
      </c>
      <c r="G993" s="245">
        <f ca="1">+IFERROR(INDEX('Hoja de Trabajo para listado'!$A$155:$Z$1048576,MATCH($A993,'Hoja de Trabajo para listado'!$A$155:$A$1048576,0),MATCH((CUADRO!G$5&amp;$E993),'Hoja de Trabajo para listado'!$A$151:$Z$151,0)),0)+IFERROR(INDEX('Hoja de Trabajo para listado'!$AB$155:$BA$1048576,MATCH($A993,'Hoja de Trabajo para listado'!$AB$155:$AB$1048576,0),MATCH((CUADRO!G$5&amp;$E993),'Hoja de Trabajo para listado'!$AB$151:$BA$151,0)),0)+IFERROR(INDEX('Hoja de Trabajo para listado'!$BC$155:$CB$1048576,MATCH($A993,'Hoja de Trabajo para listado'!$BC$155:$BC$1048576,0),MATCH((CUADRO!G$5&amp;$E993),'Hoja de Trabajo para listado'!$BC$151:$CB$151,0)),0)+IFERROR(INDEX('Hoja de Trabajo para listado'!$DE$153:$DG$274,MATCH($A993,'Hoja de Trabajo para listado'!$DE$153:$DE$1048576,0),MATCH((CUADRO!G$5&amp;$E993),'Hoja de Trabajo para listado'!$DE$151:$DG$151,0)),0)+IFERROR(INDEX('Hoja de Trabajo para listado'!$CD$155:$DC$1048576,MATCH($A993,'Hoja de Trabajo para listado'!$CD$155:$CD$1048576,0),MATCH((CUADRO!G$5&amp;$E993),'Hoja de Trabajo para listado'!$CD$151:$DC$151,0)),0)</f>
        <v>0</v>
      </c>
      <c r="H993" s="245">
        <f ca="1">+IFERROR(INDEX('Hoja de Trabajo para listado'!$A$155:$Z$1048576,MATCH($A993,'Hoja de Trabajo para listado'!$A$155:$A$1048576,0),MATCH((CUADRO!H$5&amp;$E993),'Hoja de Trabajo para listado'!$A$151:$Z$151,0)),0)+IFERROR(INDEX('Hoja de Trabajo para listado'!$AB$155:$BA$1048576,MATCH($A993,'Hoja de Trabajo para listado'!$AB$155:$AB$1048576,0),MATCH((CUADRO!H$5&amp;$E993),'Hoja de Trabajo para listado'!$AB$151:$BA$151,0)),0)+IFERROR(INDEX('Hoja de Trabajo para listado'!$BC$155:$CB$1048576,MATCH($A993,'Hoja de Trabajo para listado'!$BC$155:$BC$1048576,0),MATCH((CUADRO!H$5&amp;$E993),'Hoja de Trabajo para listado'!$BC$151:$CB$151,0)),0)+IFERROR(INDEX('Hoja de Trabajo para listado'!$DE$153:$DG$274,MATCH($A993,'Hoja de Trabajo para listado'!$DE$153:$DE$1048576,0),MATCH((CUADRO!H$5&amp;$E993),'Hoja de Trabajo para listado'!$DE$151:$DG$151,0)),0)+IFERROR(INDEX('Hoja de Trabajo para listado'!$CD$155:$DC$1048576,MATCH($A993,'Hoja de Trabajo para listado'!$CD$155:$CD$1048576,0),MATCH((CUADRO!H$5&amp;$E993),'Hoja de Trabajo para listado'!$CD$151:$DC$151,0)),0)</f>
        <v>0</v>
      </c>
      <c r="I993" s="245">
        <f ca="1">+IFERROR(INDEX('Hoja de Trabajo para listado'!$A$155:$Z$1048576,MATCH($A993,'Hoja de Trabajo para listado'!$A$155:$A$1048576,0),MATCH((CUADRO!I$5&amp;$E993),'Hoja de Trabajo para listado'!$A$151:$Z$151,0)),0)+IFERROR(INDEX('Hoja de Trabajo para listado'!$AB$155:$BA$1048576,MATCH($A993,'Hoja de Trabajo para listado'!$AB$155:$AB$1048576,0),MATCH((CUADRO!I$5&amp;$E993),'Hoja de Trabajo para listado'!$AB$151:$BA$151,0)),0)+IFERROR(INDEX('Hoja de Trabajo para listado'!$BC$155:$CB$1048576,MATCH($A993,'Hoja de Trabajo para listado'!$BC$155:$BC$1048576,0),MATCH((CUADRO!I$5&amp;$E993),'Hoja de Trabajo para listado'!$BC$151:$CB$151,0)),0)+IFERROR(INDEX('Hoja de Trabajo para listado'!$DE$153:$DG$274,MATCH($A993,'Hoja de Trabajo para listado'!$DE$153:$DE$1048576,0),MATCH((CUADRO!I$5&amp;$E993),'Hoja de Trabajo para listado'!$DE$151:$DG$151,0)),0)+IFERROR(INDEX('Hoja de Trabajo para listado'!$CD$155:$DC$1048576,MATCH($A993,'Hoja de Trabajo para listado'!$CD$155:$CD$1048576,0),MATCH((CUADRO!I$5&amp;$E993),'Hoja de Trabajo para listado'!$CD$151:$DC$151,0)),0)</f>
        <v>0</v>
      </c>
      <c r="J993" s="245">
        <f ca="1">+IFERROR(INDEX('Hoja de Trabajo para listado'!$A$155:$Z$1048576,MATCH($A993,'Hoja de Trabajo para listado'!$A$155:$A$1048576,0),MATCH((CUADRO!J$5&amp;$E993),'Hoja de Trabajo para listado'!$A$151:$Z$151,0)),0)+IFERROR(INDEX('Hoja de Trabajo para listado'!$AB$155:$BA$1048576,MATCH($A993,'Hoja de Trabajo para listado'!$AB$155:$AB$1048576,0),MATCH((CUADRO!J$5&amp;$E993),'Hoja de Trabajo para listado'!$AB$151:$BA$151,0)),0)+IFERROR(INDEX('Hoja de Trabajo para listado'!$BC$155:$CB$1048576,MATCH($A993,'Hoja de Trabajo para listado'!$BC$155:$BC$1048576,0),MATCH((CUADRO!J$5&amp;$E993),'Hoja de Trabajo para listado'!$BC$151:$CB$151,0)),0)+IFERROR(INDEX('Hoja de Trabajo para listado'!$DE$153:$DG$274,MATCH($A993,'Hoja de Trabajo para listado'!$DE$153:$DE$1048576,0),MATCH((CUADRO!J$5&amp;$E993),'Hoja de Trabajo para listado'!$DE$151:$DG$151,0)),0)+IFERROR(INDEX('Hoja de Trabajo para listado'!$CD$155:$DC$1048576,MATCH($A993,'Hoja de Trabajo para listado'!$CD$155:$CD$1048576,0),MATCH((CUADRO!J$5&amp;$E993),'Hoja de Trabajo para listado'!$CD$151:$DC$151,0)),0)</f>
        <v>0</v>
      </c>
      <c r="K993" s="245">
        <f ca="1">+IFERROR(INDEX('Hoja de Trabajo para listado'!$A$155:$Z$1048576,MATCH($A993,'Hoja de Trabajo para listado'!$A$155:$A$1048576,0),MATCH((CUADRO!K$5&amp;$E993),'Hoja de Trabajo para listado'!$A$151:$Z$151,0)),0)+IFERROR(INDEX('Hoja de Trabajo para listado'!$AB$155:$BA$1048576,MATCH($A993,'Hoja de Trabajo para listado'!$AB$155:$AB$1048576,0),MATCH((CUADRO!K$5&amp;$E993),'Hoja de Trabajo para listado'!$AB$151:$BA$151,0)),0)+IFERROR(INDEX('Hoja de Trabajo para listado'!$BC$155:$CB$1048576,MATCH($A993,'Hoja de Trabajo para listado'!$BC$155:$BC$1048576,0),MATCH((CUADRO!K$5&amp;$E993),'Hoja de Trabajo para listado'!$BC$151:$CB$151,0)),0)+IFERROR(INDEX('Hoja de Trabajo para listado'!$DE$153:$DG$274,MATCH($A993,'Hoja de Trabajo para listado'!$DE$153:$DE$1048576,0),MATCH((CUADRO!K$5&amp;$E993),'Hoja de Trabajo para listado'!$DE$151:$DG$151,0)),0)+IFERROR(INDEX('Hoja de Trabajo para listado'!$CD$155:$DC$1048576,MATCH($A993,'Hoja de Trabajo para listado'!$CD$155:$CD$1048576,0),MATCH((CUADRO!K$5&amp;$E993),'Hoja de Trabajo para listado'!$CD$151:$DC$151,0)),0)</f>
        <v>0</v>
      </c>
      <c r="L993" s="245">
        <f ca="1">+IFERROR(INDEX('Hoja de Trabajo para listado'!$A$155:$Z$1048576,MATCH($A993,'Hoja de Trabajo para listado'!$A$155:$A$1048576,0),MATCH((CUADRO!L$5&amp;$E993),'Hoja de Trabajo para listado'!$A$151:$Z$151,0)),0)+IFERROR(INDEX('Hoja de Trabajo para listado'!$AB$155:$BA$1048576,MATCH($A993,'Hoja de Trabajo para listado'!$AB$155:$AB$1048576,0),MATCH((CUADRO!L$5&amp;$E993),'Hoja de Trabajo para listado'!$AB$151:$BA$151,0)),0)+IFERROR(INDEX('Hoja de Trabajo para listado'!$BC$155:$CB$1048576,MATCH($A993,'Hoja de Trabajo para listado'!$BC$155:$BC$1048576,0),MATCH((CUADRO!L$5&amp;$E993),'Hoja de Trabajo para listado'!$BC$151:$CB$151,0)),0)+IFERROR(INDEX('Hoja de Trabajo para listado'!$DE$153:$DG$274,MATCH($A993,'Hoja de Trabajo para listado'!$DE$153:$DE$1048576,0),MATCH((CUADRO!L$5&amp;$E993),'Hoja de Trabajo para listado'!$DE$151:$DG$151,0)),0)+IFERROR(INDEX('Hoja de Trabajo para listado'!$CD$155:$DC$1048576,MATCH($A993,'Hoja de Trabajo para listado'!$CD$155:$CD$1048576,0),MATCH((CUADRO!L$5&amp;$E993),'Hoja de Trabajo para listado'!$CD$151:$DC$151,0)),0)</f>
        <v>0</v>
      </c>
      <c r="M993" s="245">
        <f ca="1">+IFERROR(INDEX('Hoja de Trabajo para listado'!$A$155:$Z$1048576,MATCH($A993,'Hoja de Trabajo para listado'!$A$155:$A$1048576,0),MATCH((CUADRO!M$5&amp;$E993),'Hoja de Trabajo para listado'!$A$151:$Z$151,0)),0)+IFERROR(INDEX('Hoja de Trabajo para listado'!$AB$155:$BA$1048576,MATCH($A993,'Hoja de Trabajo para listado'!$AB$155:$AB$1048576,0),MATCH((CUADRO!M$5&amp;$E993),'Hoja de Trabajo para listado'!$AB$151:$BA$151,0)),0)+IFERROR(INDEX('Hoja de Trabajo para listado'!$BC$155:$CB$1048576,MATCH($A993,'Hoja de Trabajo para listado'!$BC$155:$BC$1048576,0),MATCH((CUADRO!M$5&amp;$E993),'Hoja de Trabajo para listado'!$BC$151:$CB$151,0)),0)+IFERROR(INDEX('Hoja de Trabajo para listado'!$DE$153:$DG$274,MATCH($A993,'Hoja de Trabajo para listado'!$DE$153:$DE$1048576,0),MATCH((CUADRO!M$5&amp;$E993),'Hoja de Trabajo para listado'!$DE$151:$DG$151,0)),0)+IFERROR(INDEX('Hoja de Trabajo para listado'!$CD$155:$DC$1048576,MATCH($A993,'Hoja de Trabajo para listado'!$CD$155:$CD$1048576,0),MATCH((CUADRO!M$5&amp;$E993),'Hoja de Trabajo para listado'!$CD$151:$DC$151,0)),0)</f>
        <v>0</v>
      </c>
      <c r="N993" s="245">
        <f ca="1">+IFERROR(INDEX('Hoja de Trabajo para listado'!$A$155:$Z$1048576,MATCH($A993,'Hoja de Trabajo para listado'!$A$155:$A$1048576,0),MATCH((CUADRO!N$5&amp;$E993),'Hoja de Trabajo para listado'!$A$151:$Z$151,0)),0)+IFERROR(INDEX('Hoja de Trabajo para listado'!$AB$155:$BA$1048576,MATCH($A993,'Hoja de Trabajo para listado'!$AB$155:$AB$1048576,0),MATCH((CUADRO!N$5&amp;$E993),'Hoja de Trabajo para listado'!$AB$151:$BA$151,0)),0)+IFERROR(INDEX('Hoja de Trabajo para listado'!$BC$155:$CB$1048576,MATCH($A993,'Hoja de Trabajo para listado'!$BC$155:$BC$1048576,0),MATCH((CUADRO!N$5&amp;$E993),'Hoja de Trabajo para listado'!$BC$151:$CB$151,0)),0)+IFERROR(INDEX('Hoja de Trabajo para listado'!$DE$153:$DG$274,MATCH($A993,'Hoja de Trabajo para listado'!$DE$153:$DE$1048576,0),MATCH((CUADRO!N$5&amp;$E993),'Hoja de Trabajo para listado'!$DE$151:$DG$151,0)),0)+IFERROR(INDEX('Hoja de Trabajo para listado'!$CD$155:$DC$1048576,MATCH($A993,'Hoja de Trabajo para listado'!$CD$155:$CD$1048576,0),MATCH((CUADRO!N$5&amp;$E993),'Hoja de Trabajo para listado'!$CD$151:$DC$151,0)),0)</f>
        <v>0</v>
      </c>
      <c r="O993" s="245">
        <f ca="1">+IFERROR(INDEX('Hoja de Trabajo para listado'!$A$155:$Z$1048576,MATCH($A993,'Hoja de Trabajo para listado'!$A$155:$A$1048576,0),MATCH((CUADRO!O$5&amp;$E993),'Hoja de Trabajo para listado'!$A$151:$Z$151,0)),0)+IFERROR(INDEX('Hoja de Trabajo para listado'!$AB$155:$BA$1048576,MATCH($A993,'Hoja de Trabajo para listado'!$AB$155:$AB$1048576,0),MATCH((CUADRO!O$5&amp;$E993),'Hoja de Trabajo para listado'!$AB$151:$BA$151,0)),0)+IFERROR(INDEX('Hoja de Trabajo para listado'!$BC$155:$CB$1048576,MATCH($A993,'Hoja de Trabajo para listado'!$BC$155:$BC$1048576,0),MATCH((CUADRO!O$5&amp;$E993),'Hoja de Trabajo para listado'!$BC$151:$CB$151,0)),0)+IFERROR(INDEX('Hoja de Trabajo para listado'!$DE$153:$DG$274,MATCH($A993,'Hoja de Trabajo para listado'!$DE$153:$DE$1048576,0),MATCH((CUADRO!O$5&amp;$E993),'Hoja de Trabajo para listado'!$DE$151:$DG$151,0)),0)+IFERROR(INDEX('Hoja de Trabajo para listado'!$CD$155:$DC$1048576,MATCH($A993,'Hoja de Trabajo para listado'!$CD$155:$CD$1048576,0),MATCH((CUADRO!O$5&amp;$E993),'Hoja de Trabajo para listado'!$CD$151:$DC$151,0)),0)</f>
        <v>0</v>
      </c>
      <c r="P993" s="245">
        <f ca="1">+IFERROR(INDEX('Hoja de Trabajo para listado'!$A$155:$Z$1048576,MATCH($A993,'Hoja de Trabajo para listado'!$A$155:$A$1048576,0),MATCH((CUADRO!P$5&amp;$E993),'Hoja de Trabajo para listado'!$A$151:$Z$151,0)),0)+IFERROR(INDEX('Hoja de Trabajo para listado'!$AB$155:$BA$1048576,MATCH($A993,'Hoja de Trabajo para listado'!$AB$155:$AB$1048576,0),MATCH((CUADRO!P$5&amp;$E993),'Hoja de Trabajo para listado'!$AB$151:$BA$151,0)),0)+IFERROR(INDEX('Hoja de Trabajo para listado'!$BC$155:$CB$1048576,MATCH($A993,'Hoja de Trabajo para listado'!$BC$155:$BC$1048576,0),MATCH((CUADRO!P$5&amp;$E993),'Hoja de Trabajo para listado'!$BC$151:$CB$151,0)),0)+IFERROR(INDEX('Hoja de Trabajo para listado'!$DE$153:$DG$274,MATCH($A993,'Hoja de Trabajo para listado'!$DE$153:$DE$1048576,0),MATCH((CUADRO!P$5&amp;$E993),'Hoja de Trabajo para listado'!$DE$151:$DG$151,0)),0)+IFERROR(INDEX('Hoja de Trabajo para listado'!$CD$155:$DC$1048576,MATCH($A993,'Hoja de Trabajo para listado'!$CD$155:$CD$1048576,0),MATCH((CUADRO!P$5&amp;$E993),'Hoja de Trabajo para listado'!$CD$151:$DC$151,0)),0)</f>
        <v>0</v>
      </c>
      <c r="Q993" s="245">
        <f ca="1">+IFERROR(INDEX('Hoja de Trabajo para listado'!$A$155:$Z$1048576,MATCH($A993,'Hoja de Trabajo para listado'!$A$155:$A$1048576,0),MATCH((CUADRO!Q$5&amp;$E993),'Hoja de Trabajo para listado'!$A$151:$Z$151,0)),0)+IFERROR(INDEX('Hoja de Trabajo para listado'!$AB$155:$BA$1048576,MATCH($A993,'Hoja de Trabajo para listado'!$AB$155:$AB$1048576,0),MATCH((CUADRO!Q$5&amp;$E993),'Hoja de Trabajo para listado'!$AB$151:$BA$151,0)),0)+IFERROR(INDEX('Hoja de Trabajo para listado'!$BC$155:$CB$1048576,MATCH($A993,'Hoja de Trabajo para listado'!$BC$155:$BC$1048576,0),MATCH((CUADRO!Q$5&amp;$E993),'Hoja de Trabajo para listado'!$BC$151:$CB$151,0)),0)+IFERROR(INDEX('Hoja de Trabajo para listado'!$DE$153:$DG$274,MATCH($A993,'Hoja de Trabajo para listado'!$DE$153:$DE$1048576,0),MATCH((CUADRO!Q$5&amp;$E993),'Hoja de Trabajo para listado'!$DE$151:$DG$151,0)),0)+IFERROR(INDEX('Hoja de Trabajo para listado'!$CD$155:$DC$1048576,MATCH($A993,'Hoja de Trabajo para listado'!$CD$155:$CD$1048576,0),MATCH((CUADRO!Q$5&amp;$E993),'Hoja de Trabajo para listado'!$CD$151:$DC$151,0)),0)</f>
        <v>0</v>
      </c>
      <c r="R993" s="245">
        <f t="shared" ca="1" si="33"/>
        <v>0</v>
      </c>
      <c r="S993" s="259">
        <f ca="1">+R992+R993</f>
        <v>0</v>
      </c>
      <c r="T993" s="243">
        <f ca="1">+S993</f>
        <v>0</v>
      </c>
      <c r="U993" s="242">
        <f t="shared" si="34"/>
        <v>2</v>
      </c>
      <c r="V993" s="333" t="str">
        <f>+VLOOKUP(A993,bd_lista!$A$3:$E$590,5,FALSE)</f>
        <v>Gobiernos Autonomos Municipales</v>
      </c>
      <c r="W993" s="384"/>
      <c r="X993" s="242">
        <f>+VLOOKUP(A993,[3]Sheet1!$A$13:$D$744,4,FALSE)</f>
        <v>0</v>
      </c>
      <c r="Y993" s="242" t="e">
        <f>+VLOOKUP(X993,bd_lista!$A$3:$C$590,3,FALSE)</f>
        <v>#N/A</v>
      </c>
      <c r="Z993" s="292"/>
      <c r="AA993" s="293"/>
    </row>
    <row r="994" spans="1:27" customFormat="1" ht="15" hidden="1" customHeight="1">
      <c r="A994" s="32">
        <v>1731</v>
      </c>
      <c r="B994" s="388">
        <f>+A994</f>
        <v>1731</v>
      </c>
      <c r="C994" s="247" t="str">
        <f>+VLOOKUP(A994,bd_lista!$A$3:$C$590,3,FALSE)</f>
        <v>Gobierno Autónomo Municipal de Pampa Grande</v>
      </c>
      <c r="D994" s="385" t="str">
        <f>+C994</f>
        <v>Gobierno Autónomo Municipal de Pampa Grande</v>
      </c>
      <c r="E994" s="242" t="s">
        <v>1304</v>
      </c>
      <c r="F994" s="243">
        <f ca="1">+IFERROR(INDEX('Hoja de Trabajo para listado'!$A$155:$Z$1048576,MATCH($A994,'Hoja de Trabajo para listado'!$A$155:$A$1048576,0),MATCH((CUADRO!F$5&amp;$E994),'Hoja de Trabajo para listado'!$A$151:$Z$151,0)),0)+IFERROR(INDEX('Hoja de Trabajo para listado'!$AB$155:$BA$1048576,MATCH($A994,'Hoja de Trabajo para listado'!$AB$155:$AB$1048576,0),MATCH((CUADRO!F$5&amp;$E994),'Hoja de Trabajo para listado'!$AB$151:$BA$151,0)),0)+IFERROR(INDEX('Hoja de Trabajo para listado'!$BC$155:$CB$1048576,MATCH($A994,'Hoja de Trabajo para listado'!$BC$155:$BC$1048576,0),MATCH((CUADRO!F$5&amp;$E994),'Hoja de Trabajo para listado'!$BC$151:$CB$151,0)),0)+IFERROR(INDEX('Hoja de Trabajo para listado'!$DE$153:$DG$274,MATCH($A994,'Hoja de Trabajo para listado'!$DE$153:$DE$1048576,0),MATCH((CUADRO!F$5&amp;$E994),'Hoja de Trabajo para listado'!$DE$151:$DG$151,0)),0)+IFERROR(INDEX('Hoja de Trabajo para listado'!$CD$155:$DC$1048576,MATCH($A994,'Hoja de Trabajo para listado'!$CD$155:$CD$1048576,0),MATCH((CUADRO!F$5&amp;$E994),'Hoja de Trabajo para listado'!$CD$151:$DC$151,0)),0)</f>
        <v>0</v>
      </c>
      <c r="G994" s="243">
        <f ca="1">+IFERROR(INDEX('Hoja de Trabajo para listado'!$A$155:$Z$1048576,MATCH($A994,'Hoja de Trabajo para listado'!$A$155:$A$1048576,0),MATCH((CUADRO!G$5&amp;$E994),'Hoja de Trabajo para listado'!$A$151:$Z$151,0)),0)+IFERROR(INDEX('Hoja de Trabajo para listado'!$AB$155:$BA$1048576,MATCH($A994,'Hoja de Trabajo para listado'!$AB$155:$AB$1048576,0),MATCH((CUADRO!G$5&amp;$E994),'Hoja de Trabajo para listado'!$AB$151:$BA$151,0)),0)+IFERROR(INDEX('Hoja de Trabajo para listado'!$BC$155:$CB$1048576,MATCH($A994,'Hoja de Trabajo para listado'!$BC$155:$BC$1048576,0),MATCH((CUADRO!G$5&amp;$E994),'Hoja de Trabajo para listado'!$BC$151:$CB$151,0)),0)+IFERROR(INDEX('Hoja de Trabajo para listado'!$DE$153:$DG$274,MATCH($A994,'Hoja de Trabajo para listado'!$DE$153:$DE$1048576,0),MATCH((CUADRO!G$5&amp;$E994),'Hoja de Trabajo para listado'!$DE$151:$DG$151,0)),0)+IFERROR(INDEX('Hoja de Trabajo para listado'!$CD$155:$DC$1048576,MATCH($A994,'Hoja de Trabajo para listado'!$CD$155:$CD$1048576,0),MATCH((CUADRO!G$5&amp;$E994),'Hoja de Trabajo para listado'!$CD$151:$DC$151,0)),0)</f>
        <v>0</v>
      </c>
      <c r="H994" s="243">
        <f ca="1">+IFERROR(INDEX('Hoja de Trabajo para listado'!$A$155:$Z$1048576,MATCH($A994,'Hoja de Trabajo para listado'!$A$155:$A$1048576,0),MATCH((CUADRO!H$5&amp;$E994),'Hoja de Trabajo para listado'!$A$151:$Z$151,0)),0)+IFERROR(INDEX('Hoja de Trabajo para listado'!$AB$155:$BA$1048576,MATCH($A994,'Hoja de Trabajo para listado'!$AB$155:$AB$1048576,0),MATCH((CUADRO!H$5&amp;$E994),'Hoja de Trabajo para listado'!$AB$151:$BA$151,0)),0)+IFERROR(INDEX('Hoja de Trabajo para listado'!$BC$155:$CB$1048576,MATCH($A994,'Hoja de Trabajo para listado'!$BC$155:$BC$1048576,0),MATCH((CUADRO!H$5&amp;$E994),'Hoja de Trabajo para listado'!$BC$151:$CB$151,0)),0)+IFERROR(INDEX('Hoja de Trabajo para listado'!$DE$153:$DG$274,MATCH($A994,'Hoja de Trabajo para listado'!$DE$153:$DE$1048576,0),MATCH((CUADRO!H$5&amp;$E994),'Hoja de Trabajo para listado'!$DE$151:$DG$151,0)),0)+IFERROR(INDEX('Hoja de Trabajo para listado'!$CD$155:$DC$1048576,MATCH($A994,'Hoja de Trabajo para listado'!$CD$155:$CD$1048576,0),MATCH((CUADRO!H$5&amp;$E994),'Hoja de Trabajo para listado'!$CD$151:$DC$151,0)),0)</f>
        <v>0</v>
      </c>
      <c r="I994" s="243">
        <f ca="1">+IFERROR(INDEX('Hoja de Trabajo para listado'!$A$155:$Z$1048576,MATCH($A994,'Hoja de Trabajo para listado'!$A$155:$A$1048576,0),MATCH((CUADRO!I$5&amp;$E994),'Hoja de Trabajo para listado'!$A$151:$Z$151,0)),0)+IFERROR(INDEX('Hoja de Trabajo para listado'!$AB$155:$BA$1048576,MATCH($A994,'Hoja de Trabajo para listado'!$AB$155:$AB$1048576,0),MATCH((CUADRO!I$5&amp;$E994),'Hoja de Trabajo para listado'!$AB$151:$BA$151,0)),0)+IFERROR(INDEX('Hoja de Trabajo para listado'!$BC$155:$CB$1048576,MATCH($A994,'Hoja de Trabajo para listado'!$BC$155:$BC$1048576,0),MATCH((CUADRO!I$5&amp;$E994),'Hoja de Trabajo para listado'!$BC$151:$CB$151,0)),0)+IFERROR(INDEX('Hoja de Trabajo para listado'!$DE$153:$DG$274,MATCH($A994,'Hoja de Trabajo para listado'!$DE$153:$DE$1048576,0),MATCH((CUADRO!I$5&amp;$E994),'Hoja de Trabajo para listado'!$DE$151:$DG$151,0)),0)+IFERROR(INDEX('Hoja de Trabajo para listado'!$CD$155:$DC$1048576,MATCH($A994,'Hoja de Trabajo para listado'!$CD$155:$CD$1048576,0),MATCH((CUADRO!I$5&amp;$E994),'Hoja de Trabajo para listado'!$CD$151:$DC$151,0)),0)</f>
        <v>0</v>
      </c>
      <c r="J994" s="243">
        <f ca="1">+IFERROR(INDEX('Hoja de Trabajo para listado'!$A$155:$Z$1048576,MATCH($A994,'Hoja de Trabajo para listado'!$A$155:$A$1048576,0),MATCH((CUADRO!J$5&amp;$E994),'Hoja de Trabajo para listado'!$A$151:$Z$151,0)),0)+IFERROR(INDEX('Hoja de Trabajo para listado'!$AB$155:$BA$1048576,MATCH($A994,'Hoja de Trabajo para listado'!$AB$155:$AB$1048576,0),MATCH((CUADRO!J$5&amp;$E994),'Hoja de Trabajo para listado'!$AB$151:$BA$151,0)),0)+IFERROR(INDEX('Hoja de Trabajo para listado'!$BC$155:$CB$1048576,MATCH($A994,'Hoja de Trabajo para listado'!$BC$155:$BC$1048576,0),MATCH((CUADRO!J$5&amp;$E994),'Hoja de Trabajo para listado'!$BC$151:$CB$151,0)),0)+IFERROR(INDEX('Hoja de Trabajo para listado'!$DE$153:$DG$274,MATCH($A994,'Hoja de Trabajo para listado'!$DE$153:$DE$1048576,0),MATCH((CUADRO!J$5&amp;$E994),'Hoja de Trabajo para listado'!$DE$151:$DG$151,0)),0)+IFERROR(INDEX('Hoja de Trabajo para listado'!$CD$155:$DC$1048576,MATCH($A994,'Hoja de Trabajo para listado'!$CD$155:$CD$1048576,0),MATCH((CUADRO!J$5&amp;$E994),'Hoja de Trabajo para listado'!$CD$151:$DC$151,0)),0)</f>
        <v>0</v>
      </c>
      <c r="K994" s="243">
        <f ca="1">+IFERROR(INDEX('Hoja de Trabajo para listado'!$A$155:$Z$1048576,MATCH($A994,'Hoja de Trabajo para listado'!$A$155:$A$1048576,0),MATCH((CUADRO!K$5&amp;$E994),'Hoja de Trabajo para listado'!$A$151:$Z$151,0)),0)+IFERROR(INDEX('Hoja de Trabajo para listado'!$AB$155:$BA$1048576,MATCH($A994,'Hoja de Trabajo para listado'!$AB$155:$AB$1048576,0),MATCH((CUADRO!K$5&amp;$E994),'Hoja de Trabajo para listado'!$AB$151:$BA$151,0)),0)+IFERROR(INDEX('Hoja de Trabajo para listado'!$BC$155:$CB$1048576,MATCH($A994,'Hoja de Trabajo para listado'!$BC$155:$BC$1048576,0),MATCH((CUADRO!K$5&amp;$E994),'Hoja de Trabajo para listado'!$BC$151:$CB$151,0)),0)+IFERROR(INDEX('Hoja de Trabajo para listado'!$DE$153:$DG$274,MATCH($A994,'Hoja de Trabajo para listado'!$DE$153:$DE$1048576,0),MATCH((CUADRO!K$5&amp;$E994),'Hoja de Trabajo para listado'!$DE$151:$DG$151,0)),0)+IFERROR(INDEX('Hoja de Trabajo para listado'!$CD$155:$DC$1048576,MATCH($A994,'Hoja de Trabajo para listado'!$CD$155:$CD$1048576,0),MATCH((CUADRO!K$5&amp;$E994),'Hoja de Trabajo para listado'!$CD$151:$DC$151,0)),0)</f>
        <v>0</v>
      </c>
      <c r="L994" s="243">
        <f ca="1">+IFERROR(INDEX('Hoja de Trabajo para listado'!$A$155:$Z$1048576,MATCH($A994,'Hoja de Trabajo para listado'!$A$155:$A$1048576,0),MATCH((CUADRO!L$5&amp;$E994),'Hoja de Trabajo para listado'!$A$151:$Z$151,0)),0)+IFERROR(INDEX('Hoja de Trabajo para listado'!$AB$155:$BA$1048576,MATCH($A994,'Hoja de Trabajo para listado'!$AB$155:$AB$1048576,0),MATCH((CUADRO!L$5&amp;$E994),'Hoja de Trabajo para listado'!$AB$151:$BA$151,0)),0)+IFERROR(INDEX('Hoja de Trabajo para listado'!$BC$155:$CB$1048576,MATCH($A994,'Hoja de Trabajo para listado'!$BC$155:$BC$1048576,0),MATCH((CUADRO!L$5&amp;$E994),'Hoja de Trabajo para listado'!$BC$151:$CB$151,0)),0)+IFERROR(INDEX('Hoja de Trabajo para listado'!$DE$153:$DG$274,MATCH($A994,'Hoja de Trabajo para listado'!$DE$153:$DE$1048576,0),MATCH((CUADRO!L$5&amp;$E994),'Hoja de Trabajo para listado'!$DE$151:$DG$151,0)),0)+IFERROR(INDEX('Hoja de Trabajo para listado'!$CD$155:$DC$1048576,MATCH($A994,'Hoja de Trabajo para listado'!$CD$155:$CD$1048576,0),MATCH((CUADRO!L$5&amp;$E994),'Hoja de Trabajo para listado'!$CD$151:$DC$151,0)),0)</f>
        <v>0</v>
      </c>
      <c r="M994" s="243">
        <f ca="1">+IFERROR(INDEX('Hoja de Trabajo para listado'!$A$155:$Z$1048576,MATCH($A994,'Hoja de Trabajo para listado'!$A$155:$A$1048576,0),MATCH((CUADRO!M$5&amp;$E994),'Hoja de Trabajo para listado'!$A$151:$Z$151,0)),0)+IFERROR(INDEX('Hoja de Trabajo para listado'!$AB$155:$BA$1048576,MATCH($A994,'Hoja de Trabajo para listado'!$AB$155:$AB$1048576,0),MATCH((CUADRO!M$5&amp;$E994),'Hoja de Trabajo para listado'!$AB$151:$BA$151,0)),0)+IFERROR(INDEX('Hoja de Trabajo para listado'!$BC$155:$CB$1048576,MATCH($A994,'Hoja de Trabajo para listado'!$BC$155:$BC$1048576,0),MATCH((CUADRO!M$5&amp;$E994),'Hoja de Trabajo para listado'!$BC$151:$CB$151,0)),0)+IFERROR(INDEX('Hoja de Trabajo para listado'!$DE$153:$DG$274,MATCH($A994,'Hoja de Trabajo para listado'!$DE$153:$DE$1048576,0),MATCH((CUADRO!M$5&amp;$E994),'Hoja de Trabajo para listado'!$DE$151:$DG$151,0)),0)+IFERROR(INDEX('Hoja de Trabajo para listado'!$CD$155:$DC$1048576,MATCH($A994,'Hoja de Trabajo para listado'!$CD$155:$CD$1048576,0),MATCH((CUADRO!M$5&amp;$E994),'Hoja de Trabajo para listado'!$CD$151:$DC$151,0)),0)</f>
        <v>0</v>
      </c>
      <c r="N994" s="243">
        <f ca="1">+IFERROR(INDEX('Hoja de Trabajo para listado'!$A$155:$Z$1048576,MATCH($A994,'Hoja de Trabajo para listado'!$A$155:$A$1048576,0),MATCH((CUADRO!N$5&amp;$E994),'Hoja de Trabajo para listado'!$A$151:$Z$151,0)),0)+IFERROR(INDEX('Hoja de Trabajo para listado'!$AB$155:$BA$1048576,MATCH($A994,'Hoja de Trabajo para listado'!$AB$155:$AB$1048576,0),MATCH((CUADRO!N$5&amp;$E994),'Hoja de Trabajo para listado'!$AB$151:$BA$151,0)),0)+IFERROR(INDEX('Hoja de Trabajo para listado'!$BC$155:$CB$1048576,MATCH($A994,'Hoja de Trabajo para listado'!$BC$155:$BC$1048576,0),MATCH((CUADRO!N$5&amp;$E994),'Hoja de Trabajo para listado'!$BC$151:$CB$151,0)),0)+IFERROR(INDEX('Hoja de Trabajo para listado'!$DE$153:$DG$274,MATCH($A994,'Hoja de Trabajo para listado'!$DE$153:$DE$1048576,0),MATCH((CUADRO!N$5&amp;$E994),'Hoja de Trabajo para listado'!$DE$151:$DG$151,0)),0)+IFERROR(INDEX('Hoja de Trabajo para listado'!$CD$155:$DC$1048576,MATCH($A994,'Hoja de Trabajo para listado'!$CD$155:$CD$1048576,0),MATCH((CUADRO!N$5&amp;$E994),'Hoja de Trabajo para listado'!$CD$151:$DC$151,0)),0)</f>
        <v>0</v>
      </c>
      <c r="O994" s="243">
        <f ca="1">+IFERROR(INDEX('Hoja de Trabajo para listado'!$A$155:$Z$1048576,MATCH($A994,'Hoja de Trabajo para listado'!$A$155:$A$1048576,0),MATCH((CUADRO!O$5&amp;$E994),'Hoja de Trabajo para listado'!$A$151:$Z$151,0)),0)+IFERROR(INDEX('Hoja de Trabajo para listado'!$AB$155:$BA$1048576,MATCH($A994,'Hoja de Trabajo para listado'!$AB$155:$AB$1048576,0),MATCH((CUADRO!O$5&amp;$E994),'Hoja de Trabajo para listado'!$AB$151:$BA$151,0)),0)+IFERROR(INDEX('Hoja de Trabajo para listado'!$BC$155:$CB$1048576,MATCH($A994,'Hoja de Trabajo para listado'!$BC$155:$BC$1048576,0),MATCH((CUADRO!O$5&amp;$E994),'Hoja de Trabajo para listado'!$BC$151:$CB$151,0)),0)+IFERROR(INDEX('Hoja de Trabajo para listado'!$DE$153:$DG$274,MATCH($A994,'Hoja de Trabajo para listado'!$DE$153:$DE$1048576,0),MATCH((CUADRO!O$5&amp;$E994),'Hoja de Trabajo para listado'!$DE$151:$DG$151,0)),0)+IFERROR(INDEX('Hoja de Trabajo para listado'!$CD$155:$DC$1048576,MATCH($A994,'Hoja de Trabajo para listado'!$CD$155:$CD$1048576,0),MATCH((CUADRO!O$5&amp;$E994),'Hoja de Trabajo para listado'!$CD$151:$DC$151,0)),0)</f>
        <v>0</v>
      </c>
      <c r="P994" s="243">
        <f ca="1">+IFERROR(INDEX('Hoja de Trabajo para listado'!$A$155:$Z$1048576,MATCH($A994,'Hoja de Trabajo para listado'!$A$155:$A$1048576,0),MATCH((CUADRO!P$5&amp;$E994),'Hoja de Trabajo para listado'!$A$151:$Z$151,0)),0)+IFERROR(INDEX('Hoja de Trabajo para listado'!$AB$155:$BA$1048576,MATCH($A994,'Hoja de Trabajo para listado'!$AB$155:$AB$1048576,0),MATCH((CUADRO!P$5&amp;$E994),'Hoja de Trabajo para listado'!$AB$151:$BA$151,0)),0)+IFERROR(INDEX('Hoja de Trabajo para listado'!$BC$155:$CB$1048576,MATCH($A994,'Hoja de Trabajo para listado'!$BC$155:$BC$1048576,0),MATCH((CUADRO!P$5&amp;$E994),'Hoja de Trabajo para listado'!$BC$151:$CB$151,0)),0)+IFERROR(INDEX('Hoja de Trabajo para listado'!$DE$153:$DG$274,MATCH($A994,'Hoja de Trabajo para listado'!$DE$153:$DE$1048576,0),MATCH((CUADRO!P$5&amp;$E994),'Hoja de Trabajo para listado'!$DE$151:$DG$151,0)),0)+IFERROR(INDEX('Hoja de Trabajo para listado'!$CD$155:$DC$1048576,MATCH($A994,'Hoja de Trabajo para listado'!$CD$155:$CD$1048576,0),MATCH((CUADRO!P$5&amp;$E994),'Hoja de Trabajo para listado'!$CD$151:$DC$151,0)),0)</f>
        <v>0</v>
      </c>
      <c r="Q994" s="243">
        <f ca="1">+IFERROR(INDEX('Hoja de Trabajo para listado'!$A$155:$Z$1048576,MATCH($A994,'Hoja de Trabajo para listado'!$A$155:$A$1048576,0),MATCH((CUADRO!Q$5&amp;$E994),'Hoja de Trabajo para listado'!$A$151:$Z$151,0)),0)+IFERROR(INDEX('Hoja de Trabajo para listado'!$AB$155:$BA$1048576,MATCH($A994,'Hoja de Trabajo para listado'!$AB$155:$AB$1048576,0),MATCH((CUADRO!Q$5&amp;$E994),'Hoja de Trabajo para listado'!$AB$151:$BA$151,0)),0)+IFERROR(INDEX('Hoja de Trabajo para listado'!$BC$155:$CB$1048576,MATCH($A994,'Hoja de Trabajo para listado'!$BC$155:$BC$1048576,0),MATCH((CUADRO!Q$5&amp;$E994),'Hoja de Trabajo para listado'!$BC$151:$CB$151,0)),0)+IFERROR(INDEX('Hoja de Trabajo para listado'!$DE$153:$DG$274,MATCH($A994,'Hoja de Trabajo para listado'!$DE$153:$DE$1048576,0),MATCH((CUADRO!Q$5&amp;$E994),'Hoja de Trabajo para listado'!$DE$151:$DG$151,0)),0)+IFERROR(INDEX('Hoja de Trabajo para listado'!$CD$155:$DC$1048576,MATCH($A994,'Hoja de Trabajo para listado'!$CD$155:$CD$1048576,0),MATCH((CUADRO!Q$5&amp;$E994),'Hoja de Trabajo para listado'!$CD$151:$DC$151,0)),0)</f>
        <v>0</v>
      </c>
      <c r="R994" s="243">
        <f t="shared" ca="1" si="33"/>
        <v>0</v>
      </c>
      <c r="S994" s="249"/>
      <c r="T994" s="268">
        <f ca="1">+T995</f>
        <v>0</v>
      </c>
      <c r="U994" s="275">
        <f t="shared" si="34"/>
        <v>1</v>
      </c>
      <c r="V994" s="333" t="str">
        <f>+VLOOKUP(A994,bd_lista!$A$3:$E$590,5,FALSE)</f>
        <v>Gobiernos Autonomos Municipales</v>
      </c>
      <c r="W994" s="383" t="str">
        <f>+V994</f>
        <v>Gobiernos Autonomos Municipales</v>
      </c>
      <c r="X994" s="242">
        <f>+VLOOKUP(A994,[3]Sheet1!$A$13:$D$744,4,FALSE)</f>
        <v>0</v>
      </c>
      <c r="Y994" s="242" t="e">
        <f>+VLOOKUP(X994,bd_lista!$A$3:$C$590,3,FALSE)</f>
        <v>#N/A</v>
      </c>
      <c r="Z994" s="294">
        <f>+X994</f>
        <v>0</v>
      </c>
      <c r="AA994" s="295" t="e">
        <f>+Y994</f>
        <v>#N/A</v>
      </c>
    </row>
    <row r="995" spans="1:27" customFormat="1" ht="15" hidden="1" customHeight="1">
      <c r="A995" s="32">
        <v>1731</v>
      </c>
      <c r="B995" s="389"/>
      <c r="C995" s="247" t="str">
        <f>+VLOOKUP(A995,bd_lista!$A$3:$C$590,3,FALSE)</f>
        <v>Gobierno Autónomo Municipal de Pampa Grande</v>
      </c>
      <c r="D995" s="386"/>
      <c r="E995" s="244" t="s">
        <v>1305</v>
      </c>
      <c r="F995" s="245">
        <f ca="1">+IFERROR(INDEX('Hoja de Trabajo para listado'!$A$155:$Z$1048576,MATCH($A995,'Hoja de Trabajo para listado'!$A$155:$A$1048576,0),MATCH((CUADRO!F$5&amp;$E995),'Hoja de Trabajo para listado'!$A$151:$Z$151,0)),0)+IFERROR(INDEX('Hoja de Trabajo para listado'!$AB$155:$BA$1048576,MATCH($A995,'Hoja de Trabajo para listado'!$AB$155:$AB$1048576,0),MATCH((CUADRO!F$5&amp;$E995),'Hoja de Trabajo para listado'!$AB$151:$BA$151,0)),0)+IFERROR(INDEX('Hoja de Trabajo para listado'!$BC$155:$CB$1048576,MATCH($A995,'Hoja de Trabajo para listado'!$BC$155:$BC$1048576,0),MATCH((CUADRO!F$5&amp;$E995),'Hoja de Trabajo para listado'!$BC$151:$CB$151,0)),0)+IFERROR(INDEX('Hoja de Trabajo para listado'!$DE$153:$DG$274,MATCH($A995,'Hoja de Trabajo para listado'!$DE$153:$DE$1048576,0),MATCH((CUADRO!F$5&amp;$E995),'Hoja de Trabajo para listado'!$DE$151:$DG$151,0)),0)+IFERROR(INDEX('Hoja de Trabajo para listado'!$CD$155:$DC$1048576,MATCH($A995,'Hoja de Trabajo para listado'!$CD$155:$CD$1048576,0),MATCH((CUADRO!F$5&amp;$E995),'Hoja de Trabajo para listado'!$CD$151:$DC$151,0)),0)</f>
        <v>0</v>
      </c>
      <c r="G995" s="245">
        <f ca="1">+IFERROR(INDEX('Hoja de Trabajo para listado'!$A$155:$Z$1048576,MATCH($A995,'Hoja de Trabajo para listado'!$A$155:$A$1048576,0),MATCH((CUADRO!G$5&amp;$E995),'Hoja de Trabajo para listado'!$A$151:$Z$151,0)),0)+IFERROR(INDEX('Hoja de Trabajo para listado'!$AB$155:$BA$1048576,MATCH($A995,'Hoja de Trabajo para listado'!$AB$155:$AB$1048576,0),MATCH((CUADRO!G$5&amp;$E995),'Hoja de Trabajo para listado'!$AB$151:$BA$151,0)),0)+IFERROR(INDEX('Hoja de Trabajo para listado'!$BC$155:$CB$1048576,MATCH($A995,'Hoja de Trabajo para listado'!$BC$155:$BC$1048576,0),MATCH((CUADRO!G$5&amp;$E995),'Hoja de Trabajo para listado'!$BC$151:$CB$151,0)),0)+IFERROR(INDEX('Hoja de Trabajo para listado'!$DE$153:$DG$274,MATCH($A995,'Hoja de Trabajo para listado'!$DE$153:$DE$1048576,0),MATCH((CUADRO!G$5&amp;$E995),'Hoja de Trabajo para listado'!$DE$151:$DG$151,0)),0)+IFERROR(INDEX('Hoja de Trabajo para listado'!$CD$155:$DC$1048576,MATCH($A995,'Hoja de Trabajo para listado'!$CD$155:$CD$1048576,0),MATCH((CUADRO!G$5&amp;$E995),'Hoja de Trabajo para listado'!$CD$151:$DC$151,0)),0)</f>
        <v>0</v>
      </c>
      <c r="H995" s="245">
        <f ca="1">+IFERROR(INDEX('Hoja de Trabajo para listado'!$A$155:$Z$1048576,MATCH($A995,'Hoja de Trabajo para listado'!$A$155:$A$1048576,0),MATCH((CUADRO!H$5&amp;$E995),'Hoja de Trabajo para listado'!$A$151:$Z$151,0)),0)+IFERROR(INDEX('Hoja de Trabajo para listado'!$AB$155:$BA$1048576,MATCH($A995,'Hoja de Trabajo para listado'!$AB$155:$AB$1048576,0),MATCH((CUADRO!H$5&amp;$E995),'Hoja de Trabajo para listado'!$AB$151:$BA$151,0)),0)+IFERROR(INDEX('Hoja de Trabajo para listado'!$BC$155:$CB$1048576,MATCH($A995,'Hoja de Trabajo para listado'!$BC$155:$BC$1048576,0),MATCH((CUADRO!H$5&amp;$E995),'Hoja de Trabajo para listado'!$BC$151:$CB$151,0)),0)+IFERROR(INDEX('Hoja de Trabajo para listado'!$DE$153:$DG$274,MATCH($A995,'Hoja de Trabajo para listado'!$DE$153:$DE$1048576,0),MATCH((CUADRO!H$5&amp;$E995),'Hoja de Trabajo para listado'!$DE$151:$DG$151,0)),0)+IFERROR(INDEX('Hoja de Trabajo para listado'!$CD$155:$DC$1048576,MATCH($A995,'Hoja de Trabajo para listado'!$CD$155:$CD$1048576,0),MATCH((CUADRO!H$5&amp;$E995),'Hoja de Trabajo para listado'!$CD$151:$DC$151,0)),0)</f>
        <v>0</v>
      </c>
      <c r="I995" s="245">
        <f ca="1">+IFERROR(INDEX('Hoja de Trabajo para listado'!$A$155:$Z$1048576,MATCH($A995,'Hoja de Trabajo para listado'!$A$155:$A$1048576,0),MATCH((CUADRO!I$5&amp;$E995),'Hoja de Trabajo para listado'!$A$151:$Z$151,0)),0)+IFERROR(INDEX('Hoja de Trabajo para listado'!$AB$155:$BA$1048576,MATCH($A995,'Hoja de Trabajo para listado'!$AB$155:$AB$1048576,0),MATCH((CUADRO!I$5&amp;$E995),'Hoja de Trabajo para listado'!$AB$151:$BA$151,0)),0)+IFERROR(INDEX('Hoja de Trabajo para listado'!$BC$155:$CB$1048576,MATCH($A995,'Hoja de Trabajo para listado'!$BC$155:$BC$1048576,0),MATCH((CUADRO!I$5&amp;$E995),'Hoja de Trabajo para listado'!$BC$151:$CB$151,0)),0)+IFERROR(INDEX('Hoja de Trabajo para listado'!$DE$153:$DG$274,MATCH($A995,'Hoja de Trabajo para listado'!$DE$153:$DE$1048576,0),MATCH((CUADRO!I$5&amp;$E995),'Hoja de Trabajo para listado'!$DE$151:$DG$151,0)),0)+IFERROR(INDEX('Hoja de Trabajo para listado'!$CD$155:$DC$1048576,MATCH($A995,'Hoja de Trabajo para listado'!$CD$155:$CD$1048576,0),MATCH((CUADRO!I$5&amp;$E995),'Hoja de Trabajo para listado'!$CD$151:$DC$151,0)),0)</f>
        <v>0</v>
      </c>
      <c r="J995" s="245">
        <f ca="1">+IFERROR(INDEX('Hoja de Trabajo para listado'!$A$155:$Z$1048576,MATCH($A995,'Hoja de Trabajo para listado'!$A$155:$A$1048576,0),MATCH((CUADRO!J$5&amp;$E995),'Hoja de Trabajo para listado'!$A$151:$Z$151,0)),0)+IFERROR(INDEX('Hoja de Trabajo para listado'!$AB$155:$BA$1048576,MATCH($A995,'Hoja de Trabajo para listado'!$AB$155:$AB$1048576,0),MATCH((CUADRO!J$5&amp;$E995),'Hoja de Trabajo para listado'!$AB$151:$BA$151,0)),0)+IFERROR(INDEX('Hoja de Trabajo para listado'!$BC$155:$CB$1048576,MATCH($A995,'Hoja de Trabajo para listado'!$BC$155:$BC$1048576,0),MATCH((CUADRO!J$5&amp;$E995),'Hoja de Trabajo para listado'!$BC$151:$CB$151,0)),0)+IFERROR(INDEX('Hoja de Trabajo para listado'!$DE$153:$DG$274,MATCH($A995,'Hoja de Trabajo para listado'!$DE$153:$DE$1048576,0),MATCH((CUADRO!J$5&amp;$E995),'Hoja de Trabajo para listado'!$DE$151:$DG$151,0)),0)+IFERROR(INDEX('Hoja de Trabajo para listado'!$CD$155:$DC$1048576,MATCH($A995,'Hoja de Trabajo para listado'!$CD$155:$CD$1048576,0),MATCH((CUADRO!J$5&amp;$E995),'Hoja de Trabajo para listado'!$CD$151:$DC$151,0)),0)</f>
        <v>0</v>
      </c>
      <c r="K995" s="245">
        <f ca="1">+IFERROR(INDEX('Hoja de Trabajo para listado'!$A$155:$Z$1048576,MATCH($A995,'Hoja de Trabajo para listado'!$A$155:$A$1048576,0),MATCH((CUADRO!K$5&amp;$E995),'Hoja de Trabajo para listado'!$A$151:$Z$151,0)),0)+IFERROR(INDEX('Hoja de Trabajo para listado'!$AB$155:$BA$1048576,MATCH($A995,'Hoja de Trabajo para listado'!$AB$155:$AB$1048576,0),MATCH((CUADRO!K$5&amp;$E995),'Hoja de Trabajo para listado'!$AB$151:$BA$151,0)),0)+IFERROR(INDEX('Hoja de Trabajo para listado'!$BC$155:$CB$1048576,MATCH($A995,'Hoja de Trabajo para listado'!$BC$155:$BC$1048576,0),MATCH((CUADRO!K$5&amp;$E995),'Hoja de Trabajo para listado'!$BC$151:$CB$151,0)),0)+IFERROR(INDEX('Hoja de Trabajo para listado'!$DE$153:$DG$274,MATCH($A995,'Hoja de Trabajo para listado'!$DE$153:$DE$1048576,0),MATCH((CUADRO!K$5&amp;$E995),'Hoja de Trabajo para listado'!$DE$151:$DG$151,0)),0)+IFERROR(INDEX('Hoja de Trabajo para listado'!$CD$155:$DC$1048576,MATCH($A995,'Hoja de Trabajo para listado'!$CD$155:$CD$1048576,0),MATCH((CUADRO!K$5&amp;$E995),'Hoja de Trabajo para listado'!$CD$151:$DC$151,0)),0)</f>
        <v>0</v>
      </c>
      <c r="L995" s="245">
        <f ca="1">+IFERROR(INDEX('Hoja de Trabajo para listado'!$A$155:$Z$1048576,MATCH($A995,'Hoja de Trabajo para listado'!$A$155:$A$1048576,0),MATCH((CUADRO!L$5&amp;$E995),'Hoja de Trabajo para listado'!$A$151:$Z$151,0)),0)+IFERROR(INDEX('Hoja de Trabajo para listado'!$AB$155:$BA$1048576,MATCH($A995,'Hoja de Trabajo para listado'!$AB$155:$AB$1048576,0),MATCH((CUADRO!L$5&amp;$E995),'Hoja de Trabajo para listado'!$AB$151:$BA$151,0)),0)+IFERROR(INDEX('Hoja de Trabajo para listado'!$BC$155:$CB$1048576,MATCH($A995,'Hoja de Trabajo para listado'!$BC$155:$BC$1048576,0),MATCH((CUADRO!L$5&amp;$E995),'Hoja de Trabajo para listado'!$BC$151:$CB$151,0)),0)+IFERROR(INDEX('Hoja de Trabajo para listado'!$DE$153:$DG$274,MATCH($A995,'Hoja de Trabajo para listado'!$DE$153:$DE$1048576,0),MATCH((CUADRO!L$5&amp;$E995),'Hoja de Trabajo para listado'!$DE$151:$DG$151,0)),0)+IFERROR(INDEX('Hoja de Trabajo para listado'!$CD$155:$DC$1048576,MATCH($A995,'Hoja de Trabajo para listado'!$CD$155:$CD$1048576,0),MATCH((CUADRO!L$5&amp;$E995),'Hoja de Trabajo para listado'!$CD$151:$DC$151,0)),0)</f>
        <v>0</v>
      </c>
      <c r="M995" s="245">
        <f ca="1">+IFERROR(INDEX('Hoja de Trabajo para listado'!$A$155:$Z$1048576,MATCH($A995,'Hoja de Trabajo para listado'!$A$155:$A$1048576,0),MATCH((CUADRO!M$5&amp;$E995),'Hoja de Trabajo para listado'!$A$151:$Z$151,0)),0)+IFERROR(INDEX('Hoja de Trabajo para listado'!$AB$155:$BA$1048576,MATCH($A995,'Hoja de Trabajo para listado'!$AB$155:$AB$1048576,0),MATCH((CUADRO!M$5&amp;$E995),'Hoja de Trabajo para listado'!$AB$151:$BA$151,0)),0)+IFERROR(INDEX('Hoja de Trabajo para listado'!$BC$155:$CB$1048576,MATCH($A995,'Hoja de Trabajo para listado'!$BC$155:$BC$1048576,0),MATCH((CUADRO!M$5&amp;$E995),'Hoja de Trabajo para listado'!$BC$151:$CB$151,0)),0)+IFERROR(INDEX('Hoja de Trabajo para listado'!$DE$153:$DG$274,MATCH($A995,'Hoja de Trabajo para listado'!$DE$153:$DE$1048576,0),MATCH((CUADRO!M$5&amp;$E995),'Hoja de Trabajo para listado'!$DE$151:$DG$151,0)),0)+IFERROR(INDEX('Hoja de Trabajo para listado'!$CD$155:$DC$1048576,MATCH($A995,'Hoja de Trabajo para listado'!$CD$155:$CD$1048576,0),MATCH((CUADRO!M$5&amp;$E995),'Hoja de Trabajo para listado'!$CD$151:$DC$151,0)),0)</f>
        <v>0</v>
      </c>
      <c r="N995" s="245">
        <f ca="1">+IFERROR(INDEX('Hoja de Trabajo para listado'!$A$155:$Z$1048576,MATCH($A995,'Hoja de Trabajo para listado'!$A$155:$A$1048576,0),MATCH((CUADRO!N$5&amp;$E995),'Hoja de Trabajo para listado'!$A$151:$Z$151,0)),0)+IFERROR(INDEX('Hoja de Trabajo para listado'!$AB$155:$BA$1048576,MATCH($A995,'Hoja de Trabajo para listado'!$AB$155:$AB$1048576,0),MATCH((CUADRO!N$5&amp;$E995),'Hoja de Trabajo para listado'!$AB$151:$BA$151,0)),0)+IFERROR(INDEX('Hoja de Trabajo para listado'!$BC$155:$CB$1048576,MATCH($A995,'Hoja de Trabajo para listado'!$BC$155:$BC$1048576,0),MATCH((CUADRO!N$5&amp;$E995),'Hoja de Trabajo para listado'!$BC$151:$CB$151,0)),0)+IFERROR(INDEX('Hoja de Trabajo para listado'!$DE$153:$DG$274,MATCH($A995,'Hoja de Trabajo para listado'!$DE$153:$DE$1048576,0),MATCH((CUADRO!N$5&amp;$E995),'Hoja de Trabajo para listado'!$DE$151:$DG$151,0)),0)+IFERROR(INDEX('Hoja de Trabajo para listado'!$CD$155:$DC$1048576,MATCH($A995,'Hoja de Trabajo para listado'!$CD$155:$CD$1048576,0),MATCH((CUADRO!N$5&amp;$E995),'Hoja de Trabajo para listado'!$CD$151:$DC$151,0)),0)</f>
        <v>0</v>
      </c>
      <c r="O995" s="245">
        <f ca="1">+IFERROR(INDEX('Hoja de Trabajo para listado'!$A$155:$Z$1048576,MATCH($A995,'Hoja de Trabajo para listado'!$A$155:$A$1048576,0),MATCH((CUADRO!O$5&amp;$E995),'Hoja de Trabajo para listado'!$A$151:$Z$151,0)),0)+IFERROR(INDEX('Hoja de Trabajo para listado'!$AB$155:$BA$1048576,MATCH($A995,'Hoja de Trabajo para listado'!$AB$155:$AB$1048576,0),MATCH((CUADRO!O$5&amp;$E995),'Hoja de Trabajo para listado'!$AB$151:$BA$151,0)),0)+IFERROR(INDEX('Hoja de Trabajo para listado'!$BC$155:$CB$1048576,MATCH($A995,'Hoja de Trabajo para listado'!$BC$155:$BC$1048576,0),MATCH((CUADRO!O$5&amp;$E995),'Hoja de Trabajo para listado'!$BC$151:$CB$151,0)),0)+IFERROR(INDEX('Hoja de Trabajo para listado'!$DE$153:$DG$274,MATCH($A995,'Hoja de Trabajo para listado'!$DE$153:$DE$1048576,0),MATCH((CUADRO!O$5&amp;$E995),'Hoja de Trabajo para listado'!$DE$151:$DG$151,0)),0)+IFERROR(INDEX('Hoja de Trabajo para listado'!$CD$155:$DC$1048576,MATCH($A995,'Hoja de Trabajo para listado'!$CD$155:$CD$1048576,0),MATCH((CUADRO!O$5&amp;$E995),'Hoja de Trabajo para listado'!$CD$151:$DC$151,0)),0)</f>
        <v>0</v>
      </c>
      <c r="P995" s="245">
        <f ca="1">+IFERROR(INDEX('Hoja de Trabajo para listado'!$A$155:$Z$1048576,MATCH($A995,'Hoja de Trabajo para listado'!$A$155:$A$1048576,0),MATCH((CUADRO!P$5&amp;$E995),'Hoja de Trabajo para listado'!$A$151:$Z$151,0)),0)+IFERROR(INDEX('Hoja de Trabajo para listado'!$AB$155:$BA$1048576,MATCH($A995,'Hoja de Trabajo para listado'!$AB$155:$AB$1048576,0),MATCH((CUADRO!P$5&amp;$E995),'Hoja de Trabajo para listado'!$AB$151:$BA$151,0)),0)+IFERROR(INDEX('Hoja de Trabajo para listado'!$BC$155:$CB$1048576,MATCH($A995,'Hoja de Trabajo para listado'!$BC$155:$BC$1048576,0),MATCH((CUADRO!P$5&amp;$E995),'Hoja de Trabajo para listado'!$BC$151:$CB$151,0)),0)+IFERROR(INDEX('Hoja de Trabajo para listado'!$DE$153:$DG$274,MATCH($A995,'Hoja de Trabajo para listado'!$DE$153:$DE$1048576,0),MATCH((CUADRO!P$5&amp;$E995),'Hoja de Trabajo para listado'!$DE$151:$DG$151,0)),0)+IFERROR(INDEX('Hoja de Trabajo para listado'!$CD$155:$DC$1048576,MATCH($A995,'Hoja de Trabajo para listado'!$CD$155:$CD$1048576,0),MATCH((CUADRO!P$5&amp;$E995),'Hoja de Trabajo para listado'!$CD$151:$DC$151,0)),0)</f>
        <v>0</v>
      </c>
      <c r="Q995" s="245">
        <f ca="1">+IFERROR(INDEX('Hoja de Trabajo para listado'!$A$155:$Z$1048576,MATCH($A995,'Hoja de Trabajo para listado'!$A$155:$A$1048576,0),MATCH((CUADRO!Q$5&amp;$E995),'Hoja de Trabajo para listado'!$A$151:$Z$151,0)),0)+IFERROR(INDEX('Hoja de Trabajo para listado'!$AB$155:$BA$1048576,MATCH($A995,'Hoja de Trabajo para listado'!$AB$155:$AB$1048576,0),MATCH((CUADRO!Q$5&amp;$E995),'Hoja de Trabajo para listado'!$AB$151:$BA$151,0)),0)+IFERROR(INDEX('Hoja de Trabajo para listado'!$BC$155:$CB$1048576,MATCH($A995,'Hoja de Trabajo para listado'!$BC$155:$BC$1048576,0),MATCH((CUADRO!Q$5&amp;$E995),'Hoja de Trabajo para listado'!$BC$151:$CB$151,0)),0)+IFERROR(INDEX('Hoja de Trabajo para listado'!$DE$153:$DG$274,MATCH($A995,'Hoja de Trabajo para listado'!$DE$153:$DE$1048576,0),MATCH((CUADRO!Q$5&amp;$E995),'Hoja de Trabajo para listado'!$DE$151:$DG$151,0)),0)+IFERROR(INDEX('Hoja de Trabajo para listado'!$CD$155:$DC$1048576,MATCH($A995,'Hoja de Trabajo para listado'!$CD$155:$CD$1048576,0),MATCH((CUADRO!Q$5&amp;$E995),'Hoja de Trabajo para listado'!$CD$151:$DC$151,0)),0)</f>
        <v>0</v>
      </c>
      <c r="R995" s="245">
        <f t="shared" ca="1" si="33"/>
        <v>0</v>
      </c>
      <c r="S995" s="259">
        <f ca="1">+R994+R995</f>
        <v>0</v>
      </c>
      <c r="T995" s="245">
        <f ca="1">+S995</f>
        <v>0</v>
      </c>
      <c r="U995" s="244">
        <f t="shared" si="34"/>
        <v>2</v>
      </c>
      <c r="V995" s="333" t="str">
        <f>+VLOOKUP(A995,bd_lista!$A$3:$E$590,5,FALSE)</f>
        <v>Gobiernos Autonomos Municipales</v>
      </c>
      <c r="W995" s="384"/>
      <c r="X995" s="242">
        <f>+VLOOKUP(A995,[3]Sheet1!$A$13:$D$744,4,FALSE)</f>
        <v>0</v>
      </c>
      <c r="Y995" s="242" t="e">
        <f>+VLOOKUP(X995,bd_lista!$A$3:$C$590,3,FALSE)</f>
        <v>#N/A</v>
      </c>
      <c r="Z995" s="292"/>
      <c r="AA995" s="293"/>
    </row>
    <row r="996" spans="1:27" customFormat="1" ht="15" hidden="1" customHeight="1">
      <c r="A996" s="32">
        <v>1732</v>
      </c>
      <c r="B996" s="388">
        <f>+A996</f>
        <v>1732</v>
      </c>
      <c r="C996" s="247" t="str">
        <f>+VLOOKUP(A996,bd_lista!$A$3:$C$590,3,FALSE)</f>
        <v>Gobierno Autónomo Municipal de Mairana</v>
      </c>
      <c r="D996" s="385" t="str">
        <f>+C996</f>
        <v>Gobierno Autónomo Municipal de Mairana</v>
      </c>
      <c r="E996" s="242" t="s">
        <v>1304</v>
      </c>
      <c r="F996" s="243">
        <f ca="1">+IFERROR(INDEX('Hoja de Trabajo para listado'!$A$155:$Z$1048576,MATCH($A996,'Hoja de Trabajo para listado'!$A$155:$A$1048576,0),MATCH((CUADRO!F$5&amp;$E996),'Hoja de Trabajo para listado'!$A$151:$Z$151,0)),0)+IFERROR(INDEX('Hoja de Trabajo para listado'!$AB$155:$BA$1048576,MATCH($A996,'Hoja de Trabajo para listado'!$AB$155:$AB$1048576,0),MATCH((CUADRO!F$5&amp;$E996),'Hoja de Trabajo para listado'!$AB$151:$BA$151,0)),0)+IFERROR(INDEX('Hoja de Trabajo para listado'!$BC$155:$CB$1048576,MATCH($A996,'Hoja de Trabajo para listado'!$BC$155:$BC$1048576,0),MATCH((CUADRO!F$5&amp;$E996),'Hoja de Trabajo para listado'!$BC$151:$CB$151,0)),0)+IFERROR(INDEX('Hoja de Trabajo para listado'!$DE$153:$DG$274,MATCH($A996,'Hoja de Trabajo para listado'!$DE$153:$DE$1048576,0),MATCH((CUADRO!F$5&amp;$E996),'Hoja de Trabajo para listado'!$DE$151:$DG$151,0)),0)+IFERROR(INDEX('Hoja de Trabajo para listado'!$CD$155:$DC$1048576,MATCH($A996,'Hoja de Trabajo para listado'!$CD$155:$CD$1048576,0),MATCH((CUADRO!F$5&amp;$E996),'Hoja de Trabajo para listado'!$CD$151:$DC$151,0)),0)</f>
        <v>0</v>
      </c>
      <c r="G996" s="243">
        <f ca="1">+IFERROR(INDEX('Hoja de Trabajo para listado'!$A$155:$Z$1048576,MATCH($A996,'Hoja de Trabajo para listado'!$A$155:$A$1048576,0),MATCH((CUADRO!G$5&amp;$E996),'Hoja de Trabajo para listado'!$A$151:$Z$151,0)),0)+IFERROR(INDEX('Hoja de Trabajo para listado'!$AB$155:$BA$1048576,MATCH($A996,'Hoja de Trabajo para listado'!$AB$155:$AB$1048576,0),MATCH((CUADRO!G$5&amp;$E996),'Hoja de Trabajo para listado'!$AB$151:$BA$151,0)),0)+IFERROR(INDEX('Hoja de Trabajo para listado'!$BC$155:$CB$1048576,MATCH($A996,'Hoja de Trabajo para listado'!$BC$155:$BC$1048576,0),MATCH((CUADRO!G$5&amp;$E996),'Hoja de Trabajo para listado'!$BC$151:$CB$151,0)),0)+IFERROR(INDEX('Hoja de Trabajo para listado'!$DE$153:$DG$274,MATCH($A996,'Hoja de Trabajo para listado'!$DE$153:$DE$1048576,0),MATCH((CUADRO!G$5&amp;$E996),'Hoja de Trabajo para listado'!$DE$151:$DG$151,0)),0)+IFERROR(INDEX('Hoja de Trabajo para listado'!$CD$155:$DC$1048576,MATCH($A996,'Hoja de Trabajo para listado'!$CD$155:$CD$1048576,0),MATCH((CUADRO!G$5&amp;$E996),'Hoja de Trabajo para listado'!$CD$151:$DC$151,0)),0)</f>
        <v>0</v>
      </c>
      <c r="H996" s="243">
        <f ca="1">+IFERROR(INDEX('Hoja de Trabajo para listado'!$A$155:$Z$1048576,MATCH($A996,'Hoja de Trabajo para listado'!$A$155:$A$1048576,0),MATCH((CUADRO!H$5&amp;$E996),'Hoja de Trabajo para listado'!$A$151:$Z$151,0)),0)+IFERROR(INDEX('Hoja de Trabajo para listado'!$AB$155:$BA$1048576,MATCH($A996,'Hoja de Trabajo para listado'!$AB$155:$AB$1048576,0),MATCH((CUADRO!H$5&amp;$E996),'Hoja de Trabajo para listado'!$AB$151:$BA$151,0)),0)+IFERROR(INDEX('Hoja de Trabajo para listado'!$BC$155:$CB$1048576,MATCH($A996,'Hoja de Trabajo para listado'!$BC$155:$BC$1048576,0),MATCH((CUADRO!H$5&amp;$E996),'Hoja de Trabajo para listado'!$BC$151:$CB$151,0)),0)+IFERROR(INDEX('Hoja de Trabajo para listado'!$DE$153:$DG$274,MATCH($A996,'Hoja de Trabajo para listado'!$DE$153:$DE$1048576,0),MATCH((CUADRO!H$5&amp;$E996),'Hoja de Trabajo para listado'!$DE$151:$DG$151,0)),0)+IFERROR(INDEX('Hoja de Trabajo para listado'!$CD$155:$DC$1048576,MATCH($A996,'Hoja de Trabajo para listado'!$CD$155:$CD$1048576,0),MATCH((CUADRO!H$5&amp;$E996),'Hoja de Trabajo para listado'!$CD$151:$DC$151,0)),0)</f>
        <v>0</v>
      </c>
      <c r="I996" s="243">
        <f ca="1">+IFERROR(INDEX('Hoja de Trabajo para listado'!$A$155:$Z$1048576,MATCH($A996,'Hoja de Trabajo para listado'!$A$155:$A$1048576,0),MATCH((CUADRO!I$5&amp;$E996),'Hoja de Trabajo para listado'!$A$151:$Z$151,0)),0)+IFERROR(INDEX('Hoja de Trabajo para listado'!$AB$155:$BA$1048576,MATCH($A996,'Hoja de Trabajo para listado'!$AB$155:$AB$1048576,0),MATCH((CUADRO!I$5&amp;$E996),'Hoja de Trabajo para listado'!$AB$151:$BA$151,0)),0)+IFERROR(INDEX('Hoja de Trabajo para listado'!$BC$155:$CB$1048576,MATCH($A996,'Hoja de Trabajo para listado'!$BC$155:$BC$1048576,0),MATCH((CUADRO!I$5&amp;$E996),'Hoja de Trabajo para listado'!$BC$151:$CB$151,0)),0)+IFERROR(INDEX('Hoja de Trabajo para listado'!$DE$153:$DG$274,MATCH($A996,'Hoja de Trabajo para listado'!$DE$153:$DE$1048576,0),MATCH((CUADRO!I$5&amp;$E996),'Hoja de Trabajo para listado'!$DE$151:$DG$151,0)),0)+IFERROR(INDEX('Hoja de Trabajo para listado'!$CD$155:$DC$1048576,MATCH($A996,'Hoja de Trabajo para listado'!$CD$155:$CD$1048576,0),MATCH((CUADRO!I$5&amp;$E996),'Hoja de Trabajo para listado'!$CD$151:$DC$151,0)),0)</f>
        <v>0</v>
      </c>
      <c r="J996" s="243">
        <f ca="1">+IFERROR(INDEX('Hoja de Trabajo para listado'!$A$155:$Z$1048576,MATCH($A996,'Hoja de Trabajo para listado'!$A$155:$A$1048576,0),MATCH((CUADRO!J$5&amp;$E996),'Hoja de Trabajo para listado'!$A$151:$Z$151,0)),0)+IFERROR(INDEX('Hoja de Trabajo para listado'!$AB$155:$BA$1048576,MATCH($A996,'Hoja de Trabajo para listado'!$AB$155:$AB$1048576,0),MATCH((CUADRO!J$5&amp;$E996),'Hoja de Trabajo para listado'!$AB$151:$BA$151,0)),0)+IFERROR(INDEX('Hoja de Trabajo para listado'!$BC$155:$CB$1048576,MATCH($A996,'Hoja de Trabajo para listado'!$BC$155:$BC$1048576,0),MATCH((CUADRO!J$5&amp;$E996),'Hoja de Trabajo para listado'!$BC$151:$CB$151,0)),0)+IFERROR(INDEX('Hoja de Trabajo para listado'!$DE$153:$DG$274,MATCH($A996,'Hoja de Trabajo para listado'!$DE$153:$DE$1048576,0),MATCH((CUADRO!J$5&amp;$E996),'Hoja de Trabajo para listado'!$DE$151:$DG$151,0)),0)+IFERROR(INDEX('Hoja de Trabajo para listado'!$CD$155:$DC$1048576,MATCH($A996,'Hoja de Trabajo para listado'!$CD$155:$CD$1048576,0),MATCH((CUADRO!J$5&amp;$E996),'Hoja de Trabajo para listado'!$CD$151:$DC$151,0)),0)</f>
        <v>0</v>
      </c>
      <c r="K996" s="243">
        <f ca="1">+IFERROR(INDEX('Hoja de Trabajo para listado'!$A$155:$Z$1048576,MATCH($A996,'Hoja de Trabajo para listado'!$A$155:$A$1048576,0),MATCH((CUADRO!K$5&amp;$E996),'Hoja de Trabajo para listado'!$A$151:$Z$151,0)),0)+IFERROR(INDEX('Hoja de Trabajo para listado'!$AB$155:$BA$1048576,MATCH($A996,'Hoja de Trabajo para listado'!$AB$155:$AB$1048576,0),MATCH((CUADRO!K$5&amp;$E996),'Hoja de Trabajo para listado'!$AB$151:$BA$151,0)),0)+IFERROR(INDEX('Hoja de Trabajo para listado'!$BC$155:$CB$1048576,MATCH($A996,'Hoja de Trabajo para listado'!$BC$155:$BC$1048576,0),MATCH((CUADRO!K$5&amp;$E996),'Hoja de Trabajo para listado'!$BC$151:$CB$151,0)),0)+IFERROR(INDEX('Hoja de Trabajo para listado'!$DE$153:$DG$274,MATCH($A996,'Hoja de Trabajo para listado'!$DE$153:$DE$1048576,0),MATCH((CUADRO!K$5&amp;$E996),'Hoja de Trabajo para listado'!$DE$151:$DG$151,0)),0)+IFERROR(INDEX('Hoja de Trabajo para listado'!$CD$155:$DC$1048576,MATCH($A996,'Hoja de Trabajo para listado'!$CD$155:$CD$1048576,0),MATCH((CUADRO!K$5&amp;$E996),'Hoja de Trabajo para listado'!$CD$151:$DC$151,0)),0)</f>
        <v>0</v>
      </c>
      <c r="L996" s="243">
        <f ca="1">+IFERROR(INDEX('Hoja de Trabajo para listado'!$A$155:$Z$1048576,MATCH($A996,'Hoja de Trabajo para listado'!$A$155:$A$1048576,0),MATCH((CUADRO!L$5&amp;$E996),'Hoja de Trabajo para listado'!$A$151:$Z$151,0)),0)+IFERROR(INDEX('Hoja de Trabajo para listado'!$AB$155:$BA$1048576,MATCH($A996,'Hoja de Trabajo para listado'!$AB$155:$AB$1048576,0),MATCH((CUADRO!L$5&amp;$E996),'Hoja de Trabajo para listado'!$AB$151:$BA$151,0)),0)+IFERROR(INDEX('Hoja de Trabajo para listado'!$BC$155:$CB$1048576,MATCH($A996,'Hoja de Trabajo para listado'!$BC$155:$BC$1048576,0),MATCH((CUADRO!L$5&amp;$E996),'Hoja de Trabajo para listado'!$BC$151:$CB$151,0)),0)+IFERROR(INDEX('Hoja de Trabajo para listado'!$DE$153:$DG$274,MATCH($A996,'Hoja de Trabajo para listado'!$DE$153:$DE$1048576,0),MATCH((CUADRO!L$5&amp;$E996),'Hoja de Trabajo para listado'!$DE$151:$DG$151,0)),0)+IFERROR(INDEX('Hoja de Trabajo para listado'!$CD$155:$DC$1048576,MATCH($A996,'Hoja de Trabajo para listado'!$CD$155:$CD$1048576,0),MATCH((CUADRO!L$5&amp;$E996),'Hoja de Trabajo para listado'!$CD$151:$DC$151,0)),0)</f>
        <v>0</v>
      </c>
      <c r="M996" s="243">
        <f ca="1">+IFERROR(INDEX('Hoja de Trabajo para listado'!$A$155:$Z$1048576,MATCH($A996,'Hoja de Trabajo para listado'!$A$155:$A$1048576,0),MATCH((CUADRO!M$5&amp;$E996),'Hoja de Trabajo para listado'!$A$151:$Z$151,0)),0)+IFERROR(INDEX('Hoja de Trabajo para listado'!$AB$155:$BA$1048576,MATCH($A996,'Hoja de Trabajo para listado'!$AB$155:$AB$1048576,0),MATCH((CUADRO!M$5&amp;$E996),'Hoja de Trabajo para listado'!$AB$151:$BA$151,0)),0)+IFERROR(INDEX('Hoja de Trabajo para listado'!$BC$155:$CB$1048576,MATCH($A996,'Hoja de Trabajo para listado'!$BC$155:$BC$1048576,0),MATCH((CUADRO!M$5&amp;$E996),'Hoja de Trabajo para listado'!$BC$151:$CB$151,0)),0)+IFERROR(INDEX('Hoja de Trabajo para listado'!$DE$153:$DG$274,MATCH($A996,'Hoja de Trabajo para listado'!$DE$153:$DE$1048576,0),MATCH((CUADRO!M$5&amp;$E996),'Hoja de Trabajo para listado'!$DE$151:$DG$151,0)),0)+IFERROR(INDEX('Hoja de Trabajo para listado'!$CD$155:$DC$1048576,MATCH($A996,'Hoja de Trabajo para listado'!$CD$155:$CD$1048576,0),MATCH((CUADRO!M$5&amp;$E996),'Hoja de Trabajo para listado'!$CD$151:$DC$151,0)),0)</f>
        <v>0</v>
      </c>
      <c r="N996" s="243">
        <f ca="1">+IFERROR(INDEX('Hoja de Trabajo para listado'!$A$155:$Z$1048576,MATCH($A996,'Hoja de Trabajo para listado'!$A$155:$A$1048576,0),MATCH((CUADRO!N$5&amp;$E996),'Hoja de Trabajo para listado'!$A$151:$Z$151,0)),0)+IFERROR(INDEX('Hoja de Trabajo para listado'!$AB$155:$BA$1048576,MATCH($A996,'Hoja de Trabajo para listado'!$AB$155:$AB$1048576,0),MATCH((CUADRO!N$5&amp;$E996),'Hoja de Trabajo para listado'!$AB$151:$BA$151,0)),0)+IFERROR(INDEX('Hoja de Trabajo para listado'!$BC$155:$CB$1048576,MATCH($A996,'Hoja de Trabajo para listado'!$BC$155:$BC$1048576,0),MATCH((CUADRO!N$5&amp;$E996),'Hoja de Trabajo para listado'!$BC$151:$CB$151,0)),0)+IFERROR(INDEX('Hoja de Trabajo para listado'!$DE$153:$DG$274,MATCH($A996,'Hoja de Trabajo para listado'!$DE$153:$DE$1048576,0),MATCH((CUADRO!N$5&amp;$E996),'Hoja de Trabajo para listado'!$DE$151:$DG$151,0)),0)+IFERROR(INDEX('Hoja de Trabajo para listado'!$CD$155:$DC$1048576,MATCH($A996,'Hoja de Trabajo para listado'!$CD$155:$CD$1048576,0),MATCH((CUADRO!N$5&amp;$E996),'Hoja de Trabajo para listado'!$CD$151:$DC$151,0)),0)</f>
        <v>0</v>
      </c>
      <c r="O996" s="243">
        <f ca="1">+IFERROR(INDEX('Hoja de Trabajo para listado'!$A$155:$Z$1048576,MATCH($A996,'Hoja de Trabajo para listado'!$A$155:$A$1048576,0),MATCH((CUADRO!O$5&amp;$E996),'Hoja de Trabajo para listado'!$A$151:$Z$151,0)),0)+IFERROR(INDEX('Hoja de Trabajo para listado'!$AB$155:$BA$1048576,MATCH($A996,'Hoja de Trabajo para listado'!$AB$155:$AB$1048576,0),MATCH((CUADRO!O$5&amp;$E996),'Hoja de Trabajo para listado'!$AB$151:$BA$151,0)),0)+IFERROR(INDEX('Hoja de Trabajo para listado'!$BC$155:$CB$1048576,MATCH($A996,'Hoja de Trabajo para listado'!$BC$155:$BC$1048576,0),MATCH((CUADRO!O$5&amp;$E996),'Hoja de Trabajo para listado'!$BC$151:$CB$151,0)),0)+IFERROR(INDEX('Hoja de Trabajo para listado'!$DE$153:$DG$274,MATCH($A996,'Hoja de Trabajo para listado'!$DE$153:$DE$1048576,0),MATCH((CUADRO!O$5&amp;$E996),'Hoja de Trabajo para listado'!$DE$151:$DG$151,0)),0)+IFERROR(INDEX('Hoja de Trabajo para listado'!$CD$155:$DC$1048576,MATCH($A996,'Hoja de Trabajo para listado'!$CD$155:$CD$1048576,0),MATCH((CUADRO!O$5&amp;$E996),'Hoja de Trabajo para listado'!$CD$151:$DC$151,0)),0)</f>
        <v>0</v>
      </c>
      <c r="P996" s="243">
        <f ca="1">+IFERROR(INDEX('Hoja de Trabajo para listado'!$A$155:$Z$1048576,MATCH($A996,'Hoja de Trabajo para listado'!$A$155:$A$1048576,0),MATCH((CUADRO!P$5&amp;$E996),'Hoja de Trabajo para listado'!$A$151:$Z$151,0)),0)+IFERROR(INDEX('Hoja de Trabajo para listado'!$AB$155:$BA$1048576,MATCH($A996,'Hoja de Trabajo para listado'!$AB$155:$AB$1048576,0),MATCH((CUADRO!P$5&amp;$E996),'Hoja de Trabajo para listado'!$AB$151:$BA$151,0)),0)+IFERROR(INDEX('Hoja de Trabajo para listado'!$BC$155:$CB$1048576,MATCH($A996,'Hoja de Trabajo para listado'!$BC$155:$BC$1048576,0),MATCH((CUADRO!P$5&amp;$E996),'Hoja de Trabajo para listado'!$BC$151:$CB$151,0)),0)+IFERROR(INDEX('Hoja de Trabajo para listado'!$DE$153:$DG$274,MATCH($A996,'Hoja de Trabajo para listado'!$DE$153:$DE$1048576,0),MATCH((CUADRO!P$5&amp;$E996),'Hoja de Trabajo para listado'!$DE$151:$DG$151,0)),0)+IFERROR(INDEX('Hoja de Trabajo para listado'!$CD$155:$DC$1048576,MATCH($A996,'Hoja de Trabajo para listado'!$CD$155:$CD$1048576,0),MATCH((CUADRO!P$5&amp;$E996),'Hoja de Trabajo para listado'!$CD$151:$DC$151,0)),0)</f>
        <v>0</v>
      </c>
      <c r="Q996" s="243">
        <f ca="1">+IFERROR(INDEX('Hoja de Trabajo para listado'!$A$155:$Z$1048576,MATCH($A996,'Hoja de Trabajo para listado'!$A$155:$A$1048576,0),MATCH((CUADRO!Q$5&amp;$E996),'Hoja de Trabajo para listado'!$A$151:$Z$151,0)),0)+IFERROR(INDEX('Hoja de Trabajo para listado'!$AB$155:$BA$1048576,MATCH($A996,'Hoja de Trabajo para listado'!$AB$155:$AB$1048576,0),MATCH((CUADRO!Q$5&amp;$E996),'Hoja de Trabajo para listado'!$AB$151:$BA$151,0)),0)+IFERROR(INDEX('Hoja de Trabajo para listado'!$BC$155:$CB$1048576,MATCH($A996,'Hoja de Trabajo para listado'!$BC$155:$BC$1048576,0),MATCH((CUADRO!Q$5&amp;$E996),'Hoja de Trabajo para listado'!$BC$151:$CB$151,0)),0)+IFERROR(INDEX('Hoja de Trabajo para listado'!$DE$153:$DG$274,MATCH($A996,'Hoja de Trabajo para listado'!$DE$153:$DE$1048576,0),MATCH((CUADRO!Q$5&amp;$E996),'Hoja de Trabajo para listado'!$DE$151:$DG$151,0)),0)+IFERROR(INDEX('Hoja de Trabajo para listado'!$CD$155:$DC$1048576,MATCH($A996,'Hoja de Trabajo para listado'!$CD$155:$CD$1048576,0),MATCH((CUADRO!Q$5&amp;$E996),'Hoja de Trabajo para listado'!$CD$151:$DC$151,0)),0)</f>
        <v>0</v>
      </c>
      <c r="R996" s="243">
        <f t="shared" ca="1" si="33"/>
        <v>0</v>
      </c>
      <c r="S996" s="249"/>
      <c r="T996" s="243">
        <f ca="1">+T997</f>
        <v>0</v>
      </c>
      <c r="U996" s="242">
        <f t="shared" si="34"/>
        <v>1</v>
      </c>
      <c r="V996" s="333" t="str">
        <f>+VLOOKUP(A996,bd_lista!$A$3:$E$590,5,FALSE)</f>
        <v>Gobiernos Autonomos Municipales</v>
      </c>
      <c r="W996" s="383" t="str">
        <f>+V996</f>
        <v>Gobiernos Autonomos Municipales</v>
      </c>
      <c r="X996" s="242">
        <f>+VLOOKUP(A996,[3]Sheet1!$A$13:$D$744,4,FALSE)</f>
        <v>0</v>
      </c>
      <c r="Y996" s="242" t="e">
        <f>+VLOOKUP(X996,bd_lista!$A$3:$C$590,3,FALSE)</f>
        <v>#N/A</v>
      </c>
      <c r="Z996" s="294">
        <f>+X996</f>
        <v>0</v>
      </c>
      <c r="AA996" s="295" t="e">
        <f>+Y996</f>
        <v>#N/A</v>
      </c>
    </row>
    <row r="997" spans="1:27" customFormat="1" ht="15" hidden="1" customHeight="1">
      <c r="A997" s="32">
        <v>1732</v>
      </c>
      <c r="B997" s="389"/>
      <c r="C997" s="247" t="str">
        <f>+VLOOKUP(A997,bd_lista!$A$3:$C$590,3,FALSE)</f>
        <v>Gobierno Autónomo Municipal de Mairana</v>
      </c>
      <c r="D997" s="386"/>
      <c r="E997" s="244" t="s">
        <v>1305</v>
      </c>
      <c r="F997" s="245">
        <f ca="1">+IFERROR(INDEX('Hoja de Trabajo para listado'!$A$155:$Z$1048576,MATCH($A997,'Hoja de Trabajo para listado'!$A$155:$A$1048576,0),MATCH((CUADRO!F$5&amp;$E997),'Hoja de Trabajo para listado'!$A$151:$Z$151,0)),0)+IFERROR(INDEX('Hoja de Trabajo para listado'!$AB$155:$BA$1048576,MATCH($A997,'Hoja de Trabajo para listado'!$AB$155:$AB$1048576,0),MATCH((CUADRO!F$5&amp;$E997),'Hoja de Trabajo para listado'!$AB$151:$BA$151,0)),0)+IFERROR(INDEX('Hoja de Trabajo para listado'!$BC$155:$CB$1048576,MATCH($A997,'Hoja de Trabajo para listado'!$BC$155:$BC$1048576,0),MATCH((CUADRO!F$5&amp;$E997),'Hoja de Trabajo para listado'!$BC$151:$CB$151,0)),0)+IFERROR(INDEX('Hoja de Trabajo para listado'!$DE$153:$DG$274,MATCH($A997,'Hoja de Trabajo para listado'!$DE$153:$DE$1048576,0),MATCH((CUADRO!F$5&amp;$E997),'Hoja de Trabajo para listado'!$DE$151:$DG$151,0)),0)+IFERROR(INDEX('Hoja de Trabajo para listado'!$CD$155:$DC$1048576,MATCH($A997,'Hoja de Trabajo para listado'!$CD$155:$CD$1048576,0),MATCH((CUADRO!F$5&amp;$E997),'Hoja de Trabajo para listado'!$CD$151:$DC$151,0)),0)</f>
        <v>0</v>
      </c>
      <c r="G997" s="245">
        <f ca="1">+IFERROR(INDEX('Hoja de Trabajo para listado'!$A$155:$Z$1048576,MATCH($A997,'Hoja de Trabajo para listado'!$A$155:$A$1048576,0),MATCH((CUADRO!G$5&amp;$E997),'Hoja de Trabajo para listado'!$A$151:$Z$151,0)),0)+IFERROR(INDEX('Hoja de Trabajo para listado'!$AB$155:$BA$1048576,MATCH($A997,'Hoja de Trabajo para listado'!$AB$155:$AB$1048576,0),MATCH((CUADRO!G$5&amp;$E997),'Hoja de Trabajo para listado'!$AB$151:$BA$151,0)),0)+IFERROR(INDEX('Hoja de Trabajo para listado'!$BC$155:$CB$1048576,MATCH($A997,'Hoja de Trabajo para listado'!$BC$155:$BC$1048576,0),MATCH((CUADRO!G$5&amp;$E997),'Hoja de Trabajo para listado'!$BC$151:$CB$151,0)),0)+IFERROR(INDEX('Hoja de Trabajo para listado'!$DE$153:$DG$274,MATCH($A997,'Hoja de Trabajo para listado'!$DE$153:$DE$1048576,0),MATCH((CUADRO!G$5&amp;$E997),'Hoja de Trabajo para listado'!$DE$151:$DG$151,0)),0)+IFERROR(INDEX('Hoja de Trabajo para listado'!$CD$155:$DC$1048576,MATCH($A997,'Hoja de Trabajo para listado'!$CD$155:$CD$1048576,0),MATCH((CUADRO!G$5&amp;$E997),'Hoja de Trabajo para listado'!$CD$151:$DC$151,0)),0)</f>
        <v>0</v>
      </c>
      <c r="H997" s="245">
        <f ca="1">+IFERROR(INDEX('Hoja de Trabajo para listado'!$A$155:$Z$1048576,MATCH($A997,'Hoja de Trabajo para listado'!$A$155:$A$1048576,0),MATCH((CUADRO!H$5&amp;$E997),'Hoja de Trabajo para listado'!$A$151:$Z$151,0)),0)+IFERROR(INDEX('Hoja de Trabajo para listado'!$AB$155:$BA$1048576,MATCH($A997,'Hoja de Trabajo para listado'!$AB$155:$AB$1048576,0),MATCH((CUADRO!H$5&amp;$E997),'Hoja de Trabajo para listado'!$AB$151:$BA$151,0)),0)+IFERROR(INDEX('Hoja de Trabajo para listado'!$BC$155:$CB$1048576,MATCH($A997,'Hoja de Trabajo para listado'!$BC$155:$BC$1048576,0),MATCH((CUADRO!H$5&amp;$E997),'Hoja de Trabajo para listado'!$BC$151:$CB$151,0)),0)+IFERROR(INDEX('Hoja de Trabajo para listado'!$DE$153:$DG$274,MATCH($A997,'Hoja de Trabajo para listado'!$DE$153:$DE$1048576,0),MATCH((CUADRO!H$5&amp;$E997),'Hoja de Trabajo para listado'!$DE$151:$DG$151,0)),0)+IFERROR(INDEX('Hoja de Trabajo para listado'!$CD$155:$DC$1048576,MATCH($A997,'Hoja de Trabajo para listado'!$CD$155:$CD$1048576,0),MATCH((CUADRO!H$5&amp;$E997),'Hoja de Trabajo para listado'!$CD$151:$DC$151,0)),0)</f>
        <v>0</v>
      </c>
      <c r="I997" s="245">
        <f ca="1">+IFERROR(INDEX('Hoja de Trabajo para listado'!$A$155:$Z$1048576,MATCH($A997,'Hoja de Trabajo para listado'!$A$155:$A$1048576,0),MATCH((CUADRO!I$5&amp;$E997),'Hoja de Trabajo para listado'!$A$151:$Z$151,0)),0)+IFERROR(INDEX('Hoja de Trabajo para listado'!$AB$155:$BA$1048576,MATCH($A997,'Hoja de Trabajo para listado'!$AB$155:$AB$1048576,0),MATCH((CUADRO!I$5&amp;$E997),'Hoja de Trabajo para listado'!$AB$151:$BA$151,0)),0)+IFERROR(INDEX('Hoja de Trabajo para listado'!$BC$155:$CB$1048576,MATCH($A997,'Hoja de Trabajo para listado'!$BC$155:$BC$1048576,0),MATCH((CUADRO!I$5&amp;$E997),'Hoja de Trabajo para listado'!$BC$151:$CB$151,0)),0)+IFERROR(INDEX('Hoja de Trabajo para listado'!$DE$153:$DG$274,MATCH($A997,'Hoja de Trabajo para listado'!$DE$153:$DE$1048576,0),MATCH((CUADRO!I$5&amp;$E997),'Hoja de Trabajo para listado'!$DE$151:$DG$151,0)),0)+IFERROR(INDEX('Hoja de Trabajo para listado'!$CD$155:$DC$1048576,MATCH($A997,'Hoja de Trabajo para listado'!$CD$155:$CD$1048576,0),MATCH((CUADRO!I$5&amp;$E997),'Hoja de Trabajo para listado'!$CD$151:$DC$151,0)),0)</f>
        <v>0</v>
      </c>
      <c r="J997" s="245">
        <f ca="1">+IFERROR(INDEX('Hoja de Trabajo para listado'!$A$155:$Z$1048576,MATCH($A997,'Hoja de Trabajo para listado'!$A$155:$A$1048576,0),MATCH((CUADRO!J$5&amp;$E997),'Hoja de Trabajo para listado'!$A$151:$Z$151,0)),0)+IFERROR(INDEX('Hoja de Trabajo para listado'!$AB$155:$BA$1048576,MATCH($A997,'Hoja de Trabajo para listado'!$AB$155:$AB$1048576,0),MATCH((CUADRO!J$5&amp;$E997),'Hoja de Trabajo para listado'!$AB$151:$BA$151,0)),0)+IFERROR(INDEX('Hoja de Trabajo para listado'!$BC$155:$CB$1048576,MATCH($A997,'Hoja de Trabajo para listado'!$BC$155:$BC$1048576,0),MATCH((CUADRO!J$5&amp;$E997),'Hoja de Trabajo para listado'!$BC$151:$CB$151,0)),0)+IFERROR(INDEX('Hoja de Trabajo para listado'!$DE$153:$DG$274,MATCH($A997,'Hoja de Trabajo para listado'!$DE$153:$DE$1048576,0),MATCH((CUADRO!J$5&amp;$E997),'Hoja de Trabajo para listado'!$DE$151:$DG$151,0)),0)+IFERROR(INDEX('Hoja de Trabajo para listado'!$CD$155:$DC$1048576,MATCH($A997,'Hoja de Trabajo para listado'!$CD$155:$CD$1048576,0),MATCH((CUADRO!J$5&amp;$E997),'Hoja de Trabajo para listado'!$CD$151:$DC$151,0)),0)</f>
        <v>0</v>
      </c>
      <c r="K997" s="245">
        <f ca="1">+IFERROR(INDEX('Hoja de Trabajo para listado'!$A$155:$Z$1048576,MATCH($A997,'Hoja de Trabajo para listado'!$A$155:$A$1048576,0),MATCH((CUADRO!K$5&amp;$E997),'Hoja de Trabajo para listado'!$A$151:$Z$151,0)),0)+IFERROR(INDEX('Hoja de Trabajo para listado'!$AB$155:$BA$1048576,MATCH($A997,'Hoja de Trabajo para listado'!$AB$155:$AB$1048576,0),MATCH((CUADRO!K$5&amp;$E997),'Hoja de Trabajo para listado'!$AB$151:$BA$151,0)),0)+IFERROR(INDEX('Hoja de Trabajo para listado'!$BC$155:$CB$1048576,MATCH($A997,'Hoja de Trabajo para listado'!$BC$155:$BC$1048576,0),MATCH((CUADRO!K$5&amp;$E997),'Hoja de Trabajo para listado'!$BC$151:$CB$151,0)),0)+IFERROR(INDEX('Hoja de Trabajo para listado'!$DE$153:$DG$274,MATCH($A997,'Hoja de Trabajo para listado'!$DE$153:$DE$1048576,0),MATCH((CUADRO!K$5&amp;$E997),'Hoja de Trabajo para listado'!$DE$151:$DG$151,0)),0)+IFERROR(INDEX('Hoja de Trabajo para listado'!$CD$155:$DC$1048576,MATCH($A997,'Hoja de Trabajo para listado'!$CD$155:$CD$1048576,0),MATCH((CUADRO!K$5&amp;$E997),'Hoja de Trabajo para listado'!$CD$151:$DC$151,0)),0)</f>
        <v>0</v>
      </c>
      <c r="L997" s="245">
        <f ca="1">+IFERROR(INDEX('Hoja de Trabajo para listado'!$A$155:$Z$1048576,MATCH($A997,'Hoja de Trabajo para listado'!$A$155:$A$1048576,0),MATCH((CUADRO!L$5&amp;$E997),'Hoja de Trabajo para listado'!$A$151:$Z$151,0)),0)+IFERROR(INDEX('Hoja de Trabajo para listado'!$AB$155:$BA$1048576,MATCH($A997,'Hoja de Trabajo para listado'!$AB$155:$AB$1048576,0),MATCH((CUADRO!L$5&amp;$E997),'Hoja de Trabajo para listado'!$AB$151:$BA$151,0)),0)+IFERROR(INDEX('Hoja de Trabajo para listado'!$BC$155:$CB$1048576,MATCH($A997,'Hoja de Trabajo para listado'!$BC$155:$BC$1048576,0),MATCH((CUADRO!L$5&amp;$E997),'Hoja de Trabajo para listado'!$BC$151:$CB$151,0)),0)+IFERROR(INDEX('Hoja de Trabajo para listado'!$DE$153:$DG$274,MATCH($A997,'Hoja de Trabajo para listado'!$DE$153:$DE$1048576,0),MATCH((CUADRO!L$5&amp;$E997),'Hoja de Trabajo para listado'!$DE$151:$DG$151,0)),0)+IFERROR(INDEX('Hoja de Trabajo para listado'!$CD$155:$DC$1048576,MATCH($A997,'Hoja de Trabajo para listado'!$CD$155:$CD$1048576,0),MATCH((CUADRO!L$5&amp;$E997),'Hoja de Trabajo para listado'!$CD$151:$DC$151,0)),0)</f>
        <v>0</v>
      </c>
      <c r="M997" s="245">
        <f ca="1">+IFERROR(INDEX('Hoja de Trabajo para listado'!$A$155:$Z$1048576,MATCH($A997,'Hoja de Trabajo para listado'!$A$155:$A$1048576,0),MATCH((CUADRO!M$5&amp;$E997),'Hoja de Trabajo para listado'!$A$151:$Z$151,0)),0)+IFERROR(INDEX('Hoja de Trabajo para listado'!$AB$155:$BA$1048576,MATCH($A997,'Hoja de Trabajo para listado'!$AB$155:$AB$1048576,0),MATCH((CUADRO!M$5&amp;$E997),'Hoja de Trabajo para listado'!$AB$151:$BA$151,0)),0)+IFERROR(INDEX('Hoja de Trabajo para listado'!$BC$155:$CB$1048576,MATCH($A997,'Hoja de Trabajo para listado'!$BC$155:$BC$1048576,0),MATCH((CUADRO!M$5&amp;$E997),'Hoja de Trabajo para listado'!$BC$151:$CB$151,0)),0)+IFERROR(INDEX('Hoja de Trabajo para listado'!$DE$153:$DG$274,MATCH($A997,'Hoja de Trabajo para listado'!$DE$153:$DE$1048576,0),MATCH((CUADRO!M$5&amp;$E997),'Hoja de Trabajo para listado'!$DE$151:$DG$151,0)),0)+IFERROR(INDEX('Hoja de Trabajo para listado'!$CD$155:$DC$1048576,MATCH($A997,'Hoja de Trabajo para listado'!$CD$155:$CD$1048576,0),MATCH((CUADRO!M$5&amp;$E997),'Hoja de Trabajo para listado'!$CD$151:$DC$151,0)),0)</f>
        <v>0</v>
      </c>
      <c r="N997" s="245">
        <f ca="1">+IFERROR(INDEX('Hoja de Trabajo para listado'!$A$155:$Z$1048576,MATCH($A997,'Hoja de Trabajo para listado'!$A$155:$A$1048576,0),MATCH((CUADRO!N$5&amp;$E997),'Hoja de Trabajo para listado'!$A$151:$Z$151,0)),0)+IFERROR(INDEX('Hoja de Trabajo para listado'!$AB$155:$BA$1048576,MATCH($A997,'Hoja de Trabajo para listado'!$AB$155:$AB$1048576,0),MATCH((CUADRO!N$5&amp;$E997),'Hoja de Trabajo para listado'!$AB$151:$BA$151,0)),0)+IFERROR(INDEX('Hoja de Trabajo para listado'!$BC$155:$CB$1048576,MATCH($A997,'Hoja de Trabajo para listado'!$BC$155:$BC$1048576,0),MATCH((CUADRO!N$5&amp;$E997),'Hoja de Trabajo para listado'!$BC$151:$CB$151,0)),0)+IFERROR(INDEX('Hoja de Trabajo para listado'!$DE$153:$DG$274,MATCH($A997,'Hoja de Trabajo para listado'!$DE$153:$DE$1048576,0),MATCH((CUADRO!N$5&amp;$E997),'Hoja de Trabajo para listado'!$DE$151:$DG$151,0)),0)+IFERROR(INDEX('Hoja de Trabajo para listado'!$CD$155:$DC$1048576,MATCH($A997,'Hoja de Trabajo para listado'!$CD$155:$CD$1048576,0),MATCH((CUADRO!N$5&amp;$E997),'Hoja de Trabajo para listado'!$CD$151:$DC$151,0)),0)</f>
        <v>0</v>
      </c>
      <c r="O997" s="245">
        <f ca="1">+IFERROR(INDEX('Hoja de Trabajo para listado'!$A$155:$Z$1048576,MATCH($A997,'Hoja de Trabajo para listado'!$A$155:$A$1048576,0),MATCH((CUADRO!O$5&amp;$E997),'Hoja de Trabajo para listado'!$A$151:$Z$151,0)),0)+IFERROR(INDEX('Hoja de Trabajo para listado'!$AB$155:$BA$1048576,MATCH($A997,'Hoja de Trabajo para listado'!$AB$155:$AB$1048576,0),MATCH((CUADRO!O$5&amp;$E997),'Hoja de Trabajo para listado'!$AB$151:$BA$151,0)),0)+IFERROR(INDEX('Hoja de Trabajo para listado'!$BC$155:$CB$1048576,MATCH($A997,'Hoja de Trabajo para listado'!$BC$155:$BC$1048576,0),MATCH((CUADRO!O$5&amp;$E997),'Hoja de Trabajo para listado'!$BC$151:$CB$151,0)),0)+IFERROR(INDEX('Hoja de Trabajo para listado'!$DE$153:$DG$274,MATCH($A997,'Hoja de Trabajo para listado'!$DE$153:$DE$1048576,0),MATCH((CUADRO!O$5&amp;$E997),'Hoja de Trabajo para listado'!$DE$151:$DG$151,0)),0)+IFERROR(INDEX('Hoja de Trabajo para listado'!$CD$155:$DC$1048576,MATCH($A997,'Hoja de Trabajo para listado'!$CD$155:$CD$1048576,0),MATCH((CUADRO!O$5&amp;$E997),'Hoja de Trabajo para listado'!$CD$151:$DC$151,0)),0)</f>
        <v>0</v>
      </c>
      <c r="P997" s="245">
        <f ca="1">+IFERROR(INDEX('Hoja de Trabajo para listado'!$A$155:$Z$1048576,MATCH($A997,'Hoja de Trabajo para listado'!$A$155:$A$1048576,0),MATCH((CUADRO!P$5&amp;$E997),'Hoja de Trabajo para listado'!$A$151:$Z$151,0)),0)+IFERROR(INDEX('Hoja de Trabajo para listado'!$AB$155:$BA$1048576,MATCH($A997,'Hoja de Trabajo para listado'!$AB$155:$AB$1048576,0),MATCH((CUADRO!P$5&amp;$E997),'Hoja de Trabajo para listado'!$AB$151:$BA$151,0)),0)+IFERROR(INDEX('Hoja de Trabajo para listado'!$BC$155:$CB$1048576,MATCH($A997,'Hoja de Trabajo para listado'!$BC$155:$BC$1048576,0),MATCH((CUADRO!P$5&amp;$E997),'Hoja de Trabajo para listado'!$BC$151:$CB$151,0)),0)+IFERROR(INDEX('Hoja de Trabajo para listado'!$DE$153:$DG$274,MATCH($A997,'Hoja de Trabajo para listado'!$DE$153:$DE$1048576,0),MATCH((CUADRO!P$5&amp;$E997),'Hoja de Trabajo para listado'!$DE$151:$DG$151,0)),0)+IFERROR(INDEX('Hoja de Trabajo para listado'!$CD$155:$DC$1048576,MATCH($A997,'Hoja de Trabajo para listado'!$CD$155:$CD$1048576,0),MATCH((CUADRO!P$5&amp;$E997),'Hoja de Trabajo para listado'!$CD$151:$DC$151,0)),0)</f>
        <v>0</v>
      </c>
      <c r="Q997" s="245">
        <f ca="1">+IFERROR(INDEX('Hoja de Trabajo para listado'!$A$155:$Z$1048576,MATCH($A997,'Hoja de Trabajo para listado'!$A$155:$A$1048576,0),MATCH((CUADRO!Q$5&amp;$E997),'Hoja de Trabajo para listado'!$A$151:$Z$151,0)),0)+IFERROR(INDEX('Hoja de Trabajo para listado'!$AB$155:$BA$1048576,MATCH($A997,'Hoja de Trabajo para listado'!$AB$155:$AB$1048576,0),MATCH((CUADRO!Q$5&amp;$E997),'Hoja de Trabajo para listado'!$AB$151:$BA$151,0)),0)+IFERROR(INDEX('Hoja de Trabajo para listado'!$BC$155:$CB$1048576,MATCH($A997,'Hoja de Trabajo para listado'!$BC$155:$BC$1048576,0),MATCH((CUADRO!Q$5&amp;$E997),'Hoja de Trabajo para listado'!$BC$151:$CB$151,0)),0)+IFERROR(INDEX('Hoja de Trabajo para listado'!$DE$153:$DG$274,MATCH($A997,'Hoja de Trabajo para listado'!$DE$153:$DE$1048576,0),MATCH((CUADRO!Q$5&amp;$E997),'Hoja de Trabajo para listado'!$DE$151:$DG$151,0)),0)+IFERROR(INDEX('Hoja de Trabajo para listado'!$CD$155:$DC$1048576,MATCH($A997,'Hoja de Trabajo para listado'!$CD$155:$CD$1048576,0),MATCH((CUADRO!Q$5&amp;$E997),'Hoja de Trabajo para listado'!$CD$151:$DC$151,0)),0)</f>
        <v>0</v>
      </c>
      <c r="R997" s="245">
        <f t="shared" ca="1" si="33"/>
        <v>0</v>
      </c>
      <c r="S997" s="259">
        <f ca="1">+R996+R997</f>
        <v>0</v>
      </c>
      <c r="T997" s="243">
        <f ca="1">+S997</f>
        <v>0</v>
      </c>
      <c r="U997" s="244">
        <f t="shared" si="34"/>
        <v>2</v>
      </c>
      <c r="V997" s="333" t="str">
        <f>+VLOOKUP(A997,bd_lista!$A$3:$E$590,5,FALSE)</f>
        <v>Gobiernos Autonomos Municipales</v>
      </c>
      <c r="W997" s="384"/>
      <c r="X997" s="242">
        <f>+VLOOKUP(A997,[3]Sheet1!$A$13:$D$744,4,FALSE)</f>
        <v>0</v>
      </c>
      <c r="Y997" s="242" t="e">
        <f>+VLOOKUP(X997,bd_lista!$A$3:$C$590,3,FALSE)</f>
        <v>#N/A</v>
      </c>
      <c r="Z997" s="292"/>
      <c r="AA997" s="293"/>
    </row>
    <row r="998" spans="1:27" customFormat="1" ht="15" hidden="1" customHeight="1">
      <c r="A998" s="32">
        <v>1733</v>
      </c>
      <c r="B998" s="388">
        <f>+A998</f>
        <v>1733</v>
      </c>
      <c r="C998" s="247" t="str">
        <f>+VLOOKUP(A998,bd_lista!$A$3:$C$590,3,FALSE)</f>
        <v>Gobierno Autónomo Municipal de Quirusillas</v>
      </c>
      <c r="D998" s="385" t="str">
        <f>+C998</f>
        <v>Gobierno Autónomo Municipal de Quirusillas</v>
      </c>
      <c r="E998" s="242" t="s">
        <v>1304</v>
      </c>
      <c r="F998" s="243">
        <f ca="1">+IFERROR(INDEX('Hoja de Trabajo para listado'!$A$155:$Z$1048576,MATCH($A998,'Hoja de Trabajo para listado'!$A$155:$A$1048576,0),MATCH((CUADRO!F$5&amp;$E998),'Hoja de Trabajo para listado'!$A$151:$Z$151,0)),0)+IFERROR(INDEX('Hoja de Trabajo para listado'!$AB$155:$BA$1048576,MATCH($A998,'Hoja de Trabajo para listado'!$AB$155:$AB$1048576,0),MATCH((CUADRO!F$5&amp;$E998),'Hoja de Trabajo para listado'!$AB$151:$BA$151,0)),0)+IFERROR(INDEX('Hoja de Trabajo para listado'!$BC$155:$CB$1048576,MATCH($A998,'Hoja de Trabajo para listado'!$BC$155:$BC$1048576,0),MATCH((CUADRO!F$5&amp;$E998),'Hoja de Trabajo para listado'!$BC$151:$CB$151,0)),0)+IFERROR(INDEX('Hoja de Trabajo para listado'!$DE$153:$DG$274,MATCH($A998,'Hoja de Trabajo para listado'!$DE$153:$DE$1048576,0),MATCH((CUADRO!F$5&amp;$E998),'Hoja de Trabajo para listado'!$DE$151:$DG$151,0)),0)+IFERROR(INDEX('Hoja de Trabajo para listado'!$CD$155:$DC$1048576,MATCH($A998,'Hoja de Trabajo para listado'!$CD$155:$CD$1048576,0),MATCH((CUADRO!F$5&amp;$E998),'Hoja de Trabajo para listado'!$CD$151:$DC$151,0)),0)</f>
        <v>0</v>
      </c>
      <c r="G998" s="243">
        <f ca="1">+IFERROR(INDEX('Hoja de Trabajo para listado'!$A$155:$Z$1048576,MATCH($A998,'Hoja de Trabajo para listado'!$A$155:$A$1048576,0),MATCH((CUADRO!G$5&amp;$E998),'Hoja de Trabajo para listado'!$A$151:$Z$151,0)),0)+IFERROR(INDEX('Hoja de Trabajo para listado'!$AB$155:$BA$1048576,MATCH($A998,'Hoja de Trabajo para listado'!$AB$155:$AB$1048576,0),MATCH((CUADRO!G$5&amp;$E998),'Hoja de Trabajo para listado'!$AB$151:$BA$151,0)),0)+IFERROR(INDEX('Hoja de Trabajo para listado'!$BC$155:$CB$1048576,MATCH($A998,'Hoja de Trabajo para listado'!$BC$155:$BC$1048576,0),MATCH((CUADRO!G$5&amp;$E998),'Hoja de Trabajo para listado'!$BC$151:$CB$151,0)),0)+IFERROR(INDEX('Hoja de Trabajo para listado'!$DE$153:$DG$274,MATCH($A998,'Hoja de Trabajo para listado'!$DE$153:$DE$1048576,0),MATCH((CUADRO!G$5&amp;$E998),'Hoja de Trabajo para listado'!$DE$151:$DG$151,0)),0)+IFERROR(INDEX('Hoja de Trabajo para listado'!$CD$155:$DC$1048576,MATCH($A998,'Hoja de Trabajo para listado'!$CD$155:$CD$1048576,0),MATCH((CUADRO!G$5&amp;$E998),'Hoja de Trabajo para listado'!$CD$151:$DC$151,0)),0)</f>
        <v>0</v>
      </c>
      <c r="H998" s="243">
        <f ca="1">+IFERROR(INDEX('Hoja de Trabajo para listado'!$A$155:$Z$1048576,MATCH($A998,'Hoja de Trabajo para listado'!$A$155:$A$1048576,0),MATCH((CUADRO!H$5&amp;$E998),'Hoja de Trabajo para listado'!$A$151:$Z$151,0)),0)+IFERROR(INDEX('Hoja de Trabajo para listado'!$AB$155:$BA$1048576,MATCH($A998,'Hoja de Trabajo para listado'!$AB$155:$AB$1048576,0),MATCH((CUADRO!H$5&amp;$E998),'Hoja de Trabajo para listado'!$AB$151:$BA$151,0)),0)+IFERROR(INDEX('Hoja de Trabajo para listado'!$BC$155:$CB$1048576,MATCH($A998,'Hoja de Trabajo para listado'!$BC$155:$BC$1048576,0),MATCH((CUADRO!H$5&amp;$E998),'Hoja de Trabajo para listado'!$BC$151:$CB$151,0)),0)+IFERROR(INDEX('Hoja de Trabajo para listado'!$DE$153:$DG$274,MATCH($A998,'Hoja de Trabajo para listado'!$DE$153:$DE$1048576,0),MATCH((CUADRO!H$5&amp;$E998),'Hoja de Trabajo para listado'!$DE$151:$DG$151,0)),0)+IFERROR(INDEX('Hoja de Trabajo para listado'!$CD$155:$DC$1048576,MATCH($A998,'Hoja de Trabajo para listado'!$CD$155:$CD$1048576,0),MATCH((CUADRO!H$5&amp;$E998),'Hoja de Trabajo para listado'!$CD$151:$DC$151,0)),0)</f>
        <v>0</v>
      </c>
      <c r="I998" s="243">
        <f ca="1">+IFERROR(INDEX('Hoja de Trabajo para listado'!$A$155:$Z$1048576,MATCH($A998,'Hoja de Trabajo para listado'!$A$155:$A$1048576,0),MATCH((CUADRO!I$5&amp;$E998),'Hoja de Trabajo para listado'!$A$151:$Z$151,0)),0)+IFERROR(INDEX('Hoja de Trabajo para listado'!$AB$155:$BA$1048576,MATCH($A998,'Hoja de Trabajo para listado'!$AB$155:$AB$1048576,0),MATCH((CUADRO!I$5&amp;$E998),'Hoja de Trabajo para listado'!$AB$151:$BA$151,0)),0)+IFERROR(INDEX('Hoja de Trabajo para listado'!$BC$155:$CB$1048576,MATCH($A998,'Hoja de Trabajo para listado'!$BC$155:$BC$1048576,0),MATCH((CUADRO!I$5&amp;$E998),'Hoja de Trabajo para listado'!$BC$151:$CB$151,0)),0)+IFERROR(INDEX('Hoja de Trabajo para listado'!$DE$153:$DG$274,MATCH($A998,'Hoja de Trabajo para listado'!$DE$153:$DE$1048576,0),MATCH((CUADRO!I$5&amp;$E998),'Hoja de Trabajo para listado'!$DE$151:$DG$151,0)),0)+IFERROR(INDEX('Hoja de Trabajo para listado'!$CD$155:$DC$1048576,MATCH($A998,'Hoja de Trabajo para listado'!$CD$155:$CD$1048576,0),MATCH((CUADRO!I$5&amp;$E998),'Hoja de Trabajo para listado'!$CD$151:$DC$151,0)),0)</f>
        <v>0</v>
      </c>
      <c r="J998" s="243">
        <f ca="1">+IFERROR(INDEX('Hoja de Trabajo para listado'!$A$155:$Z$1048576,MATCH($A998,'Hoja de Trabajo para listado'!$A$155:$A$1048576,0),MATCH((CUADRO!J$5&amp;$E998),'Hoja de Trabajo para listado'!$A$151:$Z$151,0)),0)+IFERROR(INDEX('Hoja de Trabajo para listado'!$AB$155:$BA$1048576,MATCH($A998,'Hoja de Trabajo para listado'!$AB$155:$AB$1048576,0),MATCH((CUADRO!J$5&amp;$E998),'Hoja de Trabajo para listado'!$AB$151:$BA$151,0)),0)+IFERROR(INDEX('Hoja de Trabajo para listado'!$BC$155:$CB$1048576,MATCH($A998,'Hoja de Trabajo para listado'!$BC$155:$BC$1048576,0),MATCH((CUADRO!J$5&amp;$E998),'Hoja de Trabajo para listado'!$BC$151:$CB$151,0)),0)+IFERROR(INDEX('Hoja de Trabajo para listado'!$DE$153:$DG$274,MATCH($A998,'Hoja de Trabajo para listado'!$DE$153:$DE$1048576,0),MATCH((CUADRO!J$5&amp;$E998),'Hoja de Trabajo para listado'!$DE$151:$DG$151,0)),0)+IFERROR(INDEX('Hoja de Trabajo para listado'!$CD$155:$DC$1048576,MATCH($A998,'Hoja de Trabajo para listado'!$CD$155:$CD$1048576,0),MATCH((CUADRO!J$5&amp;$E998),'Hoja de Trabajo para listado'!$CD$151:$DC$151,0)),0)</f>
        <v>0</v>
      </c>
      <c r="K998" s="243">
        <f ca="1">+IFERROR(INDEX('Hoja de Trabajo para listado'!$A$155:$Z$1048576,MATCH($A998,'Hoja de Trabajo para listado'!$A$155:$A$1048576,0),MATCH((CUADRO!K$5&amp;$E998),'Hoja de Trabajo para listado'!$A$151:$Z$151,0)),0)+IFERROR(INDEX('Hoja de Trabajo para listado'!$AB$155:$BA$1048576,MATCH($A998,'Hoja de Trabajo para listado'!$AB$155:$AB$1048576,0),MATCH((CUADRO!K$5&amp;$E998),'Hoja de Trabajo para listado'!$AB$151:$BA$151,0)),0)+IFERROR(INDEX('Hoja de Trabajo para listado'!$BC$155:$CB$1048576,MATCH($A998,'Hoja de Trabajo para listado'!$BC$155:$BC$1048576,0),MATCH((CUADRO!K$5&amp;$E998),'Hoja de Trabajo para listado'!$BC$151:$CB$151,0)),0)+IFERROR(INDEX('Hoja de Trabajo para listado'!$DE$153:$DG$274,MATCH($A998,'Hoja de Trabajo para listado'!$DE$153:$DE$1048576,0),MATCH((CUADRO!K$5&amp;$E998),'Hoja de Trabajo para listado'!$DE$151:$DG$151,0)),0)+IFERROR(INDEX('Hoja de Trabajo para listado'!$CD$155:$DC$1048576,MATCH($A998,'Hoja de Trabajo para listado'!$CD$155:$CD$1048576,0),MATCH((CUADRO!K$5&amp;$E998),'Hoja de Trabajo para listado'!$CD$151:$DC$151,0)),0)</f>
        <v>0</v>
      </c>
      <c r="L998" s="243">
        <f ca="1">+IFERROR(INDEX('Hoja de Trabajo para listado'!$A$155:$Z$1048576,MATCH($A998,'Hoja de Trabajo para listado'!$A$155:$A$1048576,0),MATCH((CUADRO!L$5&amp;$E998),'Hoja de Trabajo para listado'!$A$151:$Z$151,0)),0)+IFERROR(INDEX('Hoja de Trabajo para listado'!$AB$155:$BA$1048576,MATCH($A998,'Hoja de Trabajo para listado'!$AB$155:$AB$1048576,0),MATCH((CUADRO!L$5&amp;$E998),'Hoja de Trabajo para listado'!$AB$151:$BA$151,0)),0)+IFERROR(INDEX('Hoja de Trabajo para listado'!$BC$155:$CB$1048576,MATCH($A998,'Hoja de Trabajo para listado'!$BC$155:$BC$1048576,0),MATCH((CUADRO!L$5&amp;$E998),'Hoja de Trabajo para listado'!$BC$151:$CB$151,0)),0)+IFERROR(INDEX('Hoja de Trabajo para listado'!$DE$153:$DG$274,MATCH($A998,'Hoja de Trabajo para listado'!$DE$153:$DE$1048576,0),MATCH((CUADRO!L$5&amp;$E998),'Hoja de Trabajo para listado'!$DE$151:$DG$151,0)),0)+IFERROR(INDEX('Hoja de Trabajo para listado'!$CD$155:$DC$1048576,MATCH($A998,'Hoja de Trabajo para listado'!$CD$155:$CD$1048576,0),MATCH((CUADRO!L$5&amp;$E998),'Hoja de Trabajo para listado'!$CD$151:$DC$151,0)),0)</f>
        <v>0</v>
      </c>
      <c r="M998" s="243">
        <f ca="1">+IFERROR(INDEX('Hoja de Trabajo para listado'!$A$155:$Z$1048576,MATCH($A998,'Hoja de Trabajo para listado'!$A$155:$A$1048576,0),MATCH((CUADRO!M$5&amp;$E998),'Hoja de Trabajo para listado'!$A$151:$Z$151,0)),0)+IFERROR(INDEX('Hoja de Trabajo para listado'!$AB$155:$BA$1048576,MATCH($A998,'Hoja de Trabajo para listado'!$AB$155:$AB$1048576,0),MATCH((CUADRO!M$5&amp;$E998),'Hoja de Trabajo para listado'!$AB$151:$BA$151,0)),0)+IFERROR(INDEX('Hoja de Trabajo para listado'!$BC$155:$CB$1048576,MATCH($A998,'Hoja de Trabajo para listado'!$BC$155:$BC$1048576,0),MATCH((CUADRO!M$5&amp;$E998),'Hoja de Trabajo para listado'!$BC$151:$CB$151,0)),0)+IFERROR(INDEX('Hoja de Trabajo para listado'!$DE$153:$DG$274,MATCH($A998,'Hoja de Trabajo para listado'!$DE$153:$DE$1048576,0),MATCH((CUADRO!M$5&amp;$E998),'Hoja de Trabajo para listado'!$DE$151:$DG$151,0)),0)+IFERROR(INDEX('Hoja de Trabajo para listado'!$CD$155:$DC$1048576,MATCH($A998,'Hoja de Trabajo para listado'!$CD$155:$CD$1048576,0),MATCH((CUADRO!M$5&amp;$E998),'Hoja de Trabajo para listado'!$CD$151:$DC$151,0)),0)</f>
        <v>0</v>
      </c>
      <c r="N998" s="243">
        <f ca="1">+IFERROR(INDEX('Hoja de Trabajo para listado'!$A$155:$Z$1048576,MATCH($A998,'Hoja de Trabajo para listado'!$A$155:$A$1048576,0),MATCH((CUADRO!N$5&amp;$E998),'Hoja de Trabajo para listado'!$A$151:$Z$151,0)),0)+IFERROR(INDEX('Hoja de Trabajo para listado'!$AB$155:$BA$1048576,MATCH($A998,'Hoja de Trabajo para listado'!$AB$155:$AB$1048576,0),MATCH((CUADRO!N$5&amp;$E998),'Hoja de Trabajo para listado'!$AB$151:$BA$151,0)),0)+IFERROR(INDEX('Hoja de Trabajo para listado'!$BC$155:$CB$1048576,MATCH($A998,'Hoja de Trabajo para listado'!$BC$155:$BC$1048576,0),MATCH((CUADRO!N$5&amp;$E998),'Hoja de Trabajo para listado'!$BC$151:$CB$151,0)),0)+IFERROR(INDEX('Hoja de Trabajo para listado'!$DE$153:$DG$274,MATCH($A998,'Hoja de Trabajo para listado'!$DE$153:$DE$1048576,0),MATCH((CUADRO!N$5&amp;$E998),'Hoja de Trabajo para listado'!$DE$151:$DG$151,0)),0)+IFERROR(INDEX('Hoja de Trabajo para listado'!$CD$155:$DC$1048576,MATCH($A998,'Hoja de Trabajo para listado'!$CD$155:$CD$1048576,0),MATCH((CUADRO!N$5&amp;$E998),'Hoja de Trabajo para listado'!$CD$151:$DC$151,0)),0)</f>
        <v>0</v>
      </c>
      <c r="O998" s="243">
        <f ca="1">+IFERROR(INDEX('Hoja de Trabajo para listado'!$A$155:$Z$1048576,MATCH($A998,'Hoja de Trabajo para listado'!$A$155:$A$1048576,0),MATCH((CUADRO!O$5&amp;$E998),'Hoja de Trabajo para listado'!$A$151:$Z$151,0)),0)+IFERROR(INDEX('Hoja de Trabajo para listado'!$AB$155:$BA$1048576,MATCH($A998,'Hoja de Trabajo para listado'!$AB$155:$AB$1048576,0),MATCH((CUADRO!O$5&amp;$E998),'Hoja de Trabajo para listado'!$AB$151:$BA$151,0)),0)+IFERROR(INDEX('Hoja de Trabajo para listado'!$BC$155:$CB$1048576,MATCH($A998,'Hoja de Trabajo para listado'!$BC$155:$BC$1048576,0),MATCH((CUADRO!O$5&amp;$E998),'Hoja de Trabajo para listado'!$BC$151:$CB$151,0)),0)+IFERROR(INDEX('Hoja de Trabajo para listado'!$DE$153:$DG$274,MATCH($A998,'Hoja de Trabajo para listado'!$DE$153:$DE$1048576,0),MATCH((CUADRO!O$5&amp;$E998),'Hoja de Trabajo para listado'!$DE$151:$DG$151,0)),0)+IFERROR(INDEX('Hoja de Trabajo para listado'!$CD$155:$DC$1048576,MATCH($A998,'Hoja de Trabajo para listado'!$CD$155:$CD$1048576,0),MATCH((CUADRO!O$5&amp;$E998),'Hoja de Trabajo para listado'!$CD$151:$DC$151,0)),0)</f>
        <v>0</v>
      </c>
      <c r="P998" s="243">
        <f ca="1">+IFERROR(INDEX('Hoja de Trabajo para listado'!$A$155:$Z$1048576,MATCH($A998,'Hoja de Trabajo para listado'!$A$155:$A$1048576,0),MATCH((CUADRO!P$5&amp;$E998),'Hoja de Trabajo para listado'!$A$151:$Z$151,0)),0)+IFERROR(INDEX('Hoja de Trabajo para listado'!$AB$155:$BA$1048576,MATCH($A998,'Hoja de Trabajo para listado'!$AB$155:$AB$1048576,0),MATCH((CUADRO!P$5&amp;$E998),'Hoja de Trabajo para listado'!$AB$151:$BA$151,0)),0)+IFERROR(INDEX('Hoja de Trabajo para listado'!$BC$155:$CB$1048576,MATCH($A998,'Hoja de Trabajo para listado'!$BC$155:$BC$1048576,0),MATCH((CUADRO!P$5&amp;$E998),'Hoja de Trabajo para listado'!$BC$151:$CB$151,0)),0)+IFERROR(INDEX('Hoja de Trabajo para listado'!$DE$153:$DG$274,MATCH($A998,'Hoja de Trabajo para listado'!$DE$153:$DE$1048576,0),MATCH((CUADRO!P$5&amp;$E998),'Hoja de Trabajo para listado'!$DE$151:$DG$151,0)),0)+IFERROR(INDEX('Hoja de Trabajo para listado'!$CD$155:$DC$1048576,MATCH($A998,'Hoja de Trabajo para listado'!$CD$155:$CD$1048576,0),MATCH((CUADRO!P$5&amp;$E998),'Hoja de Trabajo para listado'!$CD$151:$DC$151,0)),0)</f>
        <v>0</v>
      </c>
      <c r="Q998" s="243">
        <f ca="1">+IFERROR(INDEX('Hoja de Trabajo para listado'!$A$155:$Z$1048576,MATCH($A998,'Hoja de Trabajo para listado'!$A$155:$A$1048576,0),MATCH((CUADRO!Q$5&amp;$E998),'Hoja de Trabajo para listado'!$A$151:$Z$151,0)),0)+IFERROR(INDEX('Hoja de Trabajo para listado'!$AB$155:$BA$1048576,MATCH($A998,'Hoja de Trabajo para listado'!$AB$155:$AB$1048576,0),MATCH((CUADRO!Q$5&amp;$E998),'Hoja de Trabajo para listado'!$AB$151:$BA$151,0)),0)+IFERROR(INDEX('Hoja de Trabajo para listado'!$BC$155:$CB$1048576,MATCH($A998,'Hoja de Trabajo para listado'!$BC$155:$BC$1048576,0),MATCH((CUADRO!Q$5&amp;$E998),'Hoja de Trabajo para listado'!$BC$151:$CB$151,0)),0)+IFERROR(INDEX('Hoja de Trabajo para listado'!$DE$153:$DG$274,MATCH($A998,'Hoja de Trabajo para listado'!$DE$153:$DE$1048576,0),MATCH((CUADRO!Q$5&amp;$E998),'Hoja de Trabajo para listado'!$DE$151:$DG$151,0)),0)+IFERROR(INDEX('Hoja de Trabajo para listado'!$CD$155:$DC$1048576,MATCH($A998,'Hoja de Trabajo para listado'!$CD$155:$CD$1048576,0),MATCH((CUADRO!Q$5&amp;$E998),'Hoja de Trabajo para listado'!$CD$151:$DC$151,0)),0)</f>
        <v>0</v>
      </c>
      <c r="R998" s="243">
        <f t="shared" ca="1" si="33"/>
        <v>0</v>
      </c>
      <c r="S998" s="249"/>
      <c r="T998" s="243">
        <f ca="1">+T999</f>
        <v>0</v>
      </c>
      <c r="U998" s="242">
        <f t="shared" si="34"/>
        <v>1</v>
      </c>
      <c r="V998" s="333" t="str">
        <f>+VLOOKUP(A998,bd_lista!$A$3:$E$590,5,FALSE)</f>
        <v>Gobiernos Autonomos Municipales</v>
      </c>
      <c r="W998" s="383" t="str">
        <f>+V998</f>
        <v>Gobiernos Autonomos Municipales</v>
      </c>
      <c r="X998" s="242">
        <f>+VLOOKUP(A998,[3]Sheet1!$A$13:$D$744,4,FALSE)</f>
        <v>0</v>
      </c>
      <c r="Y998" s="242" t="e">
        <f>+VLOOKUP(X998,bd_lista!$A$3:$C$590,3,FALSE)</f>
        <v>#N/A</v>
      </c>
      <c r="Z998" s="294">
        <f>+X998</f>
        <v>0</v>
      </c>
      <c r="AA998" s="295" t="e">
        <f>+Y998</f>
        <v>#N/A</v>
      </c>
    </row>
    <row r="999" spans="1:27" customFormat="1" ht="15" hidden="1" customHeight="1">
      <c r="A999" s="32">
        <v>1733</v>
      </c>
      <c r="B999" s="389"/>
      <c r="C999" s="247" t="str">
        <f>+VLOOKUP(A999,bd_lista!$A$3:$C$590,3,FALSE)</f>
        <v>Gobierno Autónomo Municipal de Quirusillas</v>
      </c>
      <c r="D999" s="386"/>
      <c r="E999" s="244" t="s">
        <v>1305</v>
      </c>
      <c r="F999" s="243">
        <f ca="1">+IFERROR(INDEX('Hoja de Trabajo para listado'!$A$155:$Z$1048576,MATCH($A999,'Hoja de Trabajo para listado'!$A$155:$A$1048576,0),MATCH((CUADRO!F$5&amp;$E999),'Hoja de Trabajo para listado'!$A$151:$Z$151,0)),0)+IFERROR(INDEX('Hoja de Trabajo para listado'!$AB$155:$BA$1048576,MATCH($A999,'Hoja de Trabajo para listado'!$AB$155:$AB$1048576,0),MATCH((CUADRO!F$5&amp;$E999),'Hoja de Trabajo para listado'!$AB$151:$BA$151,0)),0)+IFERROR(INDEX('Hoja de Trabajo para listado'!$BC$155:$CB$1048576,MATCH($A999,'Hoja de Trabajo para listado'!$BC$155:$BC$1048576,0),MATCH((CUADRO!F$5&amp;$E999),'Hoja de Trabajo para listado'!$BC$151:$CB$151,0)),0)+IFERROR(INDEX('Hoja de Trabajo para listado'!$DE$153:$DG$274,MATCH($A999,'Hoja de Trabajo para listado'!$DE$153:$DE$1048576,0),MATCH((CUADRO!F$5&amp;$E999),'Hoja de Trabajo para listado'!$DE$151:$DG$151,0)),0)+IFERROR(INDEX('Hoja de Trabajo para listado'!$CD$155:$DC$1048576,MATCH($A999,'Hoja de Trabajo para listado'!$CD$155:$CD$1048576,0),MATCH((CUADRO!F$5&amp;$E999),'Hoja de Trabajo para listado'!$CD$151:$DC$151,0)),0)</f>
        <v>0</v>
      </c>
      <c r="G999" s="243">
        <f ca="1">+IFERROR(INDEX('Hoja de Trabajo para listado'!$A$155:$Z$1048576,MATCH($A999,'Hoja de Trabajo para listado'!$A$155:$A$1048576,0),MATCH((CUADRO!G$5&amp;$E999),'Hoja de Trabajo para listado'!$A$151:$Z$151,0)),0)+IFERROR(INDEX('Hoja de Trabajo para listado'!$AB$155:$BA$1048576,MATCH($A999,'Hoja de Trabajo para listado'!$AB$155:$AB$1048576,0),MATCH((CUADRO!G$5&amp;$E999),'Hoja de Trabajo para listado'!$AB$151:$BA$151,0)),0)+IFERROR(INDEX('Hoja de Trabajo para listado'!$BC$155:$CB$1048576,MATCH($A999,'Hoja de Trabajo para listado'!$BC$155:$BC$1048576,0),MATCH((CUADRO!G$5&amp;$E999),'Hoja de Trabajo para listado'!$BC$151:$CB$151,0)),0)+IFERROR(INDEX('Hoja de Trabajo para listado'!$DE$153:$DG$274,MATCH($A999,'Hoja de Trabajo para listado'!$DE$153:$DE$1048576,0),MATCH((CUADRO!G$5&amp;$E999),'Hoja de Trabajo para listado'!$DE$151:$DG$151,0)),0)+IFERROR(INDEX('Hoja de Trabajo para listado'!$CD$155:$DC$1048576,MATCH($A999,'Hoja de Trabajo para listado'!$CD$155:$CD$1048576,0),MATCH((CUADRO!G$5&amp;$E999),'Hoja de Trabajo para listado'!$CD$151:$DC$151,0)),0)</f>
        <v>0</v>
      </c>
      <c r="H999" s="243">
        <f ca="1">+IFERROR(INDEX('Hoja de Trabajo para listado'!$A$155:$Z$1048576,MATCH($A999,'Hoja de Trabajo para listado'!$A$155:$A$1048576,0),MATCH((CUADRO!H$5&amp;$E999),'Hoja de Trabajo para listado'!$A$151:$Z$151,0)),0)+IFERROR(INDEX('Hoja de Trabajo para listado'!$AB$155:$BA$1048576,MATCH($A999,'Hoja de Trabajo para listado'!$AB$155:$AB$1048576,0),MATCH((CUADRO!H$5&amp;$E999),'Hoja de Trabajo para listado'!$AB$151:$BA$151,0)),0)+IFERROR(INDEX('Hoja de Trabajo para listado'!$BC$155:$CB$1048576,MATCH($A999,'Hoja de Trabajo para listado'!$BC$155:$BC$1048576,0),MATCH((CUADRO!H$5&amp;$E999),'Hoja de Trabajo para listado'!$BC$151:$CB$151,0)),0)+IFERROR(INDEX('Hoja de Trabajo para listado'!$DE$153:$DG$274,MATCH($A999,'Hoja de Trabajo para listado'!$DE$153:$DE$1048576,0),MATCH((CUADRO!H$5&amp;$E999),'Hoja de Trabajo para listado'!$DE$151:$DG$151,0)),0)+IFERROR(INDEX('Hoja de Trabajo para listado'!$CD$155:$DC$1048576,MATCH($A999,'Hoja de Trabajo para listado'!$CD$155:$CD$1048576,0),MATCH((CUADRO!H$5&amp;$E999),'Hoja de Trabajo para listado'!$CD$151:$DC$151,0)),0)</f>
        <v>0</v>
      </c>
      <c r="I999" s="243">
        <f ca="1">+IFERROR(INDEX('Hoja de Trabajo para listado'!$A$155:$Z$1048576,MATCH($A999,'Hoja de Trabajo para listado'!$A$155:$A$1048576,0),MATCH((CUADRO!I$5&amp;$E999),'Hoja de Trabajo para listado'!$A$151:$Z$151,0)),0)+IFERROR(INDEX('Hoja de Trabajo para listado'!$AB$155:$BA$1048576,MATCH($A999,'Hoja de Trabajo para listado'!$AB$155:$AB$1048576,0),MATCH((CUADRO!I$5&amp;$E999),'Hoja de Trabajo para listado'!$AB$151:$BA$151,0)),0)+IFERROR(INDEX('Hoja de Trabajo para listado'!$BC$155:$CB$1048576,MATCH($A999,'Hoja de Trabajo para listado'!$BC$155:$BC$1048576,0),MATCH((CUADRO!I$5&amp;$E999),'Hoja de Trabajo para listado'!$BC$151:$CB$151,0)),0)+IFERROR(INDEX('Hoja de Trabajo para listado'!$DE$153:$DG$274,MATCH($A999,'Hoja de Trabajo para listado'!$DE$153:$DE$1048576,0),MATCH((CUADRO!I$5&amp;$E999),'Hoja de Trabajo para listado'!$DE$151:$DG$151,0)),0)+IFERROR(INDEX('Hoja de Trabajo para listado'!$CD$155:$DC$1048576,MATCH($A999,'Hoja de Trabajo para listado'!$CD$155:$CD$1048576,0),MATCH((CUADRO!I$5&amp;$E999),'Hoja de Trabajo para listado'!$CD$151:$DC$151,0)),0)</f>
        <v>0</v>
      </c>
      <c r="J999" s="243">
        <f ca="1">+IFERROR(INDEX('Hoja de Trabajo para listado'!$A$155:$Z$1048576,MATCH($A999,'Hoja de Trabajo para listado'!$A$155:$A$1048576,0),MATCH((CUADRO!J$5&amp;$E999),'Hoja de Trabajo para listado'!$A$151:$Z$151,0)),0)+IFERROR(INDEX('Hoja de Trabajo para listado'!$AB$155:$BA$1048576,MATCH($A999,'Hoja de Trabajo para listado'!$AB$155:$AB$1048576,0),MATCH((CUADRO!J$5&amp;$E999),'Hoja de Trabajo para listado'!$AB$151:$BA$151,0)),0)+IFERROR(INDEX('Hoja de Trabajo para listado'!$BC$155:$CB$1048576,MATCH($A999,'Hoja de Trabajo para listado'!$BC$155:$BC$1048576,0),MATCH((CUADRO!J$5&amp;$E999),'Hoja de Trabajo para listado'!$BC$151:$CB$151,0)),0)+IFERROR(INDEX('Hoja de Trabajo para listado'!$DE$153:$DG$274,MATCH($A999,'Hoja de Trabajo para listado'!$DE$153:$DE$1048576,0),MATCH((CUADRO!J$5&amp;$E999),'Hoja de Trabajo para listado'!$DE$151:$DG$151,0)),0)+IFERROR(INDEX('Hoja de Trabajo para listado'!$CD$155:$DC$1048576,MATCH($A999,'Hoja de Trabajo para listado'!$CD$155:$CD$1048576,0),MATCH((CUADRO!J$5&amp;$E999),'Hoja de Trabajo para listado'!$CD$151:$DC$151,0)),0)</f>
        <v>0</v>
      </c>
      <c r="K999" s="243">
        <f ca="1">+IFERROR(INDEX('Hoja de Trabajo para listado'!$A$155:$Z$1048576,MATCH($A999,'Hoja de Trabajo para listado'!$A$155:$A$1048576,0),MATCH((CUADRO!K$5&amp;$E999),'Hoja de Trabajo para listado'!$A$151:$Z$151,0)),0)+IFERROR(INDEX('Hoja de Trabajo para listado'!$AB$155:$BA$1048576,MATCH($A999,'Hoja de Trabajo para listado'!$AB$155:$AB$1048576,0),MATCH((CUADRO!K$5&amp;$E999),'Hoja de Trabajo para listado'!$AB$151:$BA$151,0)),0)+IFERROR(INDEX('Hoja de Trabajo para listado'!$BC$155:$CB$1048576,MATCH($A999,'Hoja de Trabajo para listado'!$BC$155:$BC$1048576,0),MATCH((CUADRO!K$5&amp;$E999),'Hoja de Trabajo para listado'!$BC$151:$CB$151,0)),0)+IFERROR(INDEX('Hoja de Trabajo para listado'!$DE$153:$DG$274,MATCH($A999,'Hoja de Trabajo para listado'!$DE$153:$DE$1048576,0),MATCH((CUADRO!K$5&amp;$E999),'Hoja de Trabajo para listado'!$DE$151:$DG$151,0)),0)+IFERROR(INDEX('Hoja de Trabajo para listado'!$CD$155:$DC$1048576,MATCH($A999,'Hoja de Trabajo para listado'!$CD$155:$CD$1048576,0),MATCH((CUADRO!K$5&amp;$E999),'Hoja de Trabajo para listado'!$CD$151:$DC$151,0)),0)</f>
        <v>0</v>
      </c>
      <c r="L999" s="243">
        <f ca="1">+IFERROR(INDEX('Hoja de Trabajo para listado'!$A$155:$Z$1048576,MATCH($A999,'Hoja de Trabajo para listado'!$A$155:$A$1048576,0),MATCH((CUADRO!L$5&amp;$E999),'Hoja de Trabajo para listado'!$A$151:$Z$151,0)),0)+IFERROR(INDEX('Hoja de Trabajo para listado'!$AB$155:$BA$1048576,MATCH($A999,'Hoja de Trabajo para listado'!$AB$155:$AB$1048576,0),MATCH((CUADRO!L$5&amp;$E999),'Hoja de Trabajo para listado'!$AB$151:$BA$151,0)),0)+IFERROR(INDEX('Hoja de Trabajo para listado'!$BC$155:$CB$1048576,MATCH($A999,'Hoja de Trabajo para listado'!$BC$155:$BC$1048576,0),MATCH((CUADRO!L$5&amp;$E999),'Hoja de Trabajo para listado'!$BC$151:$CB$151,0)),0)+IFERROR(INDEX('Hoja de Trabajo para listado'!$DE$153:$DG$274,MATCH($A999,'Hoja de Trabajo para listado'!$DE$153:$DE$1048576,0),MATCH((CUADRO!L$5&amp;$E999),'Hoja de Trabajo para listado'!$DE$151:$DG$151,0)),0)+IFERROR(INDEX('Hoja de Trabajo para listado'!$CD$155:$DC$1048576,MATCH($A999,'Hoja de Trabajo para listado'!$CD$155:$CD$1048576,0),MATCH((CUADRO!L$5&amp;$E999),'Hoja de Trabajo para listado'!$CD$151:$DC$151,0)),0)</f>
        <v>0</v>
      </c>
      <c r="M999" s="243">
        <f ca="1">+IFERROR(INDEX('Hoja de Trabajo para listado'!$A$155:$Z$1048576,MATCH($A999,'Hoja de Trabajo para listado'!$A$155:$A$1048576,0),MATCH((CUADRO!M$5&amp;$E999),'Hoja de Trabajo para listado'!$A$151:$Z$151,0)),0)+IFERROR(INDEX('Hoja de Trabajo para listado'!$AB$155:$BA$1048576,MATCH($A999,'Hoja de Trabajo para listado'!$AB$155:$AB$1048576,0),MATCH((CUADRO!M$5&amp;$E999),'Hoja de Trabajo para listado'!$AB$151:$BA$151,0)),0)+IFERROR(INDEX('Hoja de Trabajo para listado'!$BC$155:$CB$1048576,MATCH($A999,'Hoja de Trabajo para listado'!$BC$155:$BC$1048576,0),MATCH((CUADRO!M$5&amp;$E999),'Hoja de Trabajo para listado'!$BC$151:$CB$151,0)),0)+IFERROR(INDEX('Hoja de Trabajo para listado'!$DE$153:$DG$274,MATCH($A999,'Hoja de Trabajo para listado'!$DE$153:$DE$1048576,0),MATCH((CUADRO!M$5&amp;$E999),'Hoja de Trabajo para listado'!$DE$151:$DG$151,0)),0)+IFERROR(INDEX('Hoja de Trabajo para listado'!$CD$155:$DC$1048576,MATCH($A999,'Hoja de Trabajo para listado'!$CD$155:$CD$1048576,0),MATCH((CUADRO!M$5&amp;$E999),'Hoja de Trabajo para listado'!$CD$151:$DC$151,0)),0)</f>
        <v>0</v>
      </c>
      <c r="N999" s="243">
        <f ca="1">+IFERROR(INDEX('Hoja de Trabajo para listado'!$A$155:$Z$1048576,MATCH($A999,'Hoja de Trabajo para listado'!$A$155:$A$1048576,0),MATCH((CUADRO!N$5&amp;$E999),'Hoja de Trabajo para listado'!$A$151:$Z$151,0)),0)+IFERROR(INDEX('Hoja de Trabajo para listado'!$AB$155:$BA$1048576,MATCH($A999,'Hoja de Trabajo para listado'!$AB$155:$AB$1048576,0),MATCH((CUADRO!N$5&amp;$E999),'Hoja de Trabajo para listado'!$AB$151:$BA$151,0)),0)+IFERROR(INDEX('Hoja de Trabajo para listado'!$BC$155:$CB$1048576,MATCH($A999,'Hoja de Trabajo para listado'!$BC$155:$BC$1048576,0),MATCH((CUADRO!N$5&amp;$E999),'Hoja de Trabajo para listado'!$BC$151:$CB$151,0)),0)+IFERROR(INDEX('Hoja de Trabajo para listado'!$DE$153:$DG$274,MATCH($A999,'Hoja de Trabajo para listado'!$DE$153:$DE$1048576,0),MATCH((CUADRO!N$5&amp;$E999),'Hoja de Trabajo para listado'!$DE$151:$DG$151,0)),0)+IFERROR(INDEX('Hoja de Trabajo para listado'!$CD$155:$DC$1048576,MATCH($A999,'Hoja de Trabajo para listado'!$CD$155:$CD$1048576,0),MATCH((CUADRO!N$5&amp;$E999),'Hoja de Trabajo para listado'!$CD$151:$DC$151,0)),0)</f>
        <v>0</v>
      </c>
      <c r="O999" s="243">
        <f ca="1">+IFERROR(INDEX('Hoja de Trabajo para listado'!$A$155:$Z$1048576,MATCH($A999,'Hoja de Trabajo para listado'!$A$155:$A$1048576,0),MATCH((CUADRO!O$5&amp;$E999),'Hoja de Trabajo para listado'!$A$151:$Z$151,0)),0)+IFERROR(INDEX('Hoja de Trabajo para listado'!$AB$155:$BA$1048576,MATCH($A999,'Hoja de Trabajo para listado'!$AB$155:$AB$1048576,0),MATCH((CUADRO!O$5&amp;$E999),'Hoja de Trabajo para listado'!$AB$151:$BA$151,0)),0)+IFERROR(INDEX('Hoja de Trabajo para listado'!$BC$155:$CB$1048576,MATCH($A999,'Hoja de Trabajo para listado'!$BC$155:$BC$1048576,0),MATCH((CUADRO!O$5&amp;$E999),'Hoja de Trabajo para listado'!$BC$151:$CB$151,0)),0)+IFERROR(INDEX('Hoja de Trabajo para listado'!$DE$153:$DG$274,MATCH($A999,'Hoja de Trabajo para listado'!$DE$153:$DE$1048576,0),MATCH((CUADRO!O$5&amp;$E999),'Hoja de Trabajo para listado'!$DE$151:$DG$151,0)),0)+IFERROR(INDEX('Hoja de Trabajo para listado'!$CD$155:$DC$1048576,MATCH($A999,'Hoja de Trabajo para listado'!$CD$155:$CD$1048576,0),MATCH((CUADRO!O$5&amp;$E999),'Hoja de Trabajo para listado'!$CD$151:$DC$151,0)),0)</f>
        <v>0</v>
      </c>
      <c r="P999" s="243">
        <f ca="1">+IFERROR(INDEX('Hoja de Trabajo para listado'!$A$155:$Z$1048576,MATCH($A999,'Hoja de Trabajo para listado'!$A$155:$A$1048576,0),MATCH((CUADRO!P$5&amp;$E999),'Hoja de Trabajo para listado'!$A$151:$Z$151,0)),0)+IFERROR(INDEX('Hoja de Trabajo para listado'!$AB$155:$BA$1048576,MATCH($A999,'Hoja de Trabajo para listado'!$AB$155:$AB$1048576,0),MATCH((CUADRO!P$5&amp;$E999),'Hoja de Trabajo para listado'!$AB$151:$BA$151,0)),0)+IFERROR(INDEX('Hoja de Trabajo para listado'!$BC$155:$CB$1048576,MATCH($A999,'Hoja de Trabajo para listado'!$BC$155:$BC$1048576,0),MATCH((CUADRO!P$5&amp;$E999),'Hoja de Trabajo para listado'!$BC$151:$CB$151,0)),0)+IFERROR(INDEX('Hoja de Trabajo para listado'!$DE$153:$DG$274,MATCH($A999,'Hoja de Trabajo para listado'!$DE$153:$DE$1048576,0),MATCH((CUADRO!P$5&amp;$E999),'Hoja de Trabajo para listado'!$DE$151:$DG$151,0)),0)+IFERROR(INDEX('Hoja de Trabajo para listado'!$CD$155:$DC$1048576,MATCH($A999,'Hoja de Trabajo para listado'!$CD$155:$CD$1048576,0),MATCH((CUADRO!P$5&amp;$E999),'Hoja de Trabajo para listado'!$CD$151:$DC$151,0)),0)</f>
        <v>0</v>
      </c>
      <c r="Q999" s="243">
        <f ca="1">+IFERROR(INDEX('Hoja de Trabajo para listado'!$A$155:$Z$1048576,MATCH($A999,'Hoja de Trabajo para listado'!$A$155:$A$1048576,0),MATCH((CUADRO!Q$5&amp;$E999),'Hoja de Trabajo para listado'!$A$151:$Z$151,0)),0)+IFERROR(INDEX('Hoja de Trabajo para listado'!$AB$155:$BA$1048576,MATCH($A999,'Hoja de Trabajo para listado'!$AB$155:$AB$1048576,0),MATCH((CUADRO!Q$5&amp;$E999),'Hoja de Trabajo para listado'!$AB$151:$BA$151,0)),0)+IFERROR(INDEX('Hoja de Trabajo para listado'!$BC$155:$CB$1048576,MATCH($A999,'Hoja de Trabajo para listado'!$BC$155:$BC$1048576,0),MATCH((CUADRO!Q$5&amp;$E999),'Hoja de Trabajo para listado'!$BC$151:$CB$151,0)),0)+IFERROR(INDEX('Hoja de Trabajo para listado'!$DE$153:$DG$274,MATCH($A999,'Hoja de Trabajo para listado'!$DE$153:$DE$1048576,0),MATCH((CUADRO!Q$5&amp;$E999),'Hoja de Trabajo para listado'!$DE$151:$DG$151,0)),0)+IFERROR(INDEX('Hoja de Trabajo para listado'!$CD$155:$DC$1048576,MATCH($A999,'Hoja de Trabajo para listado'!$CD$155:$CD$1048576,0),MATCH((CUADRO!Q$5&amp;$E999),'Hoja de Trabajo para listado'!$CD$151:$DC$151,0)),0)</f>
        <v>0</v>
      </c>
      <c r="R999" s="243">
        <f t="shared" ca="1" si="33"/>
        <v>0</v>
      </c>
      <c r="S999" s="249">
        <f ca="1">+R998+R999</f>
        <v>0</v>
      </c>
      <c r="T999" s="243">
        <f ca="1">+S999</f>
        <v>0</v>
      </c>
      <c r="U999" s="242">
        <f t="shared" si="34"/>
        <v>2</v>
      </c>
      <c r="V999" s="333" t="str">
        <f>+VLOOKUP(A999,bd_lista!$A$3:$E$590,5,FALSE)</f>
        <v>Gobiernos Autonomos Municipales</v>
      </c>
      <c r="W999" s="384"/>
      <c r="X999" s="242">
        <f>+VLOOKUP(A999,[3]Sheet1!$A$13:$D$744,4,FALSE)</f>
        <v>0</v>
      </c>
      <c r="Y999" s="242" t="e">
        <f>+VLOOKUP(X999,bd_lista!$A$3:$C$590,3,FALSE)</f>
        <v>#N/A</v>
      </c>
      <c r="Z999" s="292"/>
      <c r="AA999" s="293"/>
    </row>
    <row r="1000" spans="1:27" customFormat="1" ht="15" hidden="1" customHeight="1">
      <c r="A1000" s="32">
        <v>1734</v>
      </c>
      <c r="B1000" s="388">
        <f>+A1000</f>
        <v>1734</v>
      </c>
      <c r="C1000" s="247" t="str">
        <f>+VLOOKUP(A1000,bd_lista!$A$3:$C$590,3,FALSE)</f>
        <v>Gobierno Autónomo Municipal de Montero</v>
      </c>
      <c r="D1000" s="385" t="str">
        <f>+C1000</f>
        <v>Gobierno Autónomo Municipal de Montero</v>
      </c>
      <c r="E1000" s="242" t="s">
        <v>1304</v>
      </c>
      <c r="F1000" s="243">
        <f ca="1">+IFERROR(INDEX('Hoja de Trabajo para listado'!$A$155:$Z$1048576,MATCH($A1000,'Hoja de Trabajo para listado'!$A$155:$A$1048576,0),MATCH((CUADRO!F$5&amp;$E1000),'Hoja de Trabajo para listado'!$A$151:$Z$151,0)),0)+IFERROR(INDEX('Hoja de Trabajo para listado'!$AB$155:$BA$1048576,MATCH($A1000,'Hoja de Trabajo para listado'!$AB$155:$AB$1048576,0),MATCH((CUADRO!F$5&amp;$E1000),'Hoja de Trabajo para listado'!$AB$151:$BA$151,0)),0)+IFERROR(INDEX('Hoja de Trabajo para listado'!$BC$155:$CB$1048576,MATCH($A1000,'Hoja de Trabajo para listado'!$BC$155:$BC$1048576,0),MATCH((CUADRO!F$5&amp;$E1000),'Hoja de Trabajo para listado'!$BC$151:$CB$151,0)),0)+IFERROR(INDEX('Hoja de Trabajo para listado'!$DE$153:$DG$274,MATCH($A1000,'Hoja de Trabajo para listado'!$DE$153:$DE$1048576,0),MATCH((CUADRO!F$5&amp;$E1000),'Hoja de Trabajo para listado'!$DE$151:$DG$151,0)),0)+IFERROR(INDEX('Hoja de Trabajo para listado'!$CD$155:$DC$1048576,MATCH($A1000,'Hoja de Trabajo para listado'!$CD$155:$CD$1048576,0),MATCH((CUADRO!F$5&amp;$E1000),'Hoja de Trabajo para listado'!$CD$151:$DC$151,0)),0)</f>
        <v>0</v>
      </c>
      <c r="G1000" s="243">
        <f ca="1">+IFERROR(INDEX('Hoja de Trabajo para listado'!$A$155:$Z$1048576,MATCH($A1000,'Hoja de Trabajo para listado'!$A$155:$A$1048576,0),MATCH((CUADRO!G$5&amp;$E1000),'Hoja de Trabajo para listado'!$A$151:$Z$151,0)),0)+IFERROR(INDEX('Hoja de Trabajo para listado'!$AB$155:$BA$1048576,MATCH($A1000,'Hoja de Trabajo para listado'!$AB$155:$AB$1048576,0),MATCH((CUADRO!G$5&amp;$E1000),'Hoja de Trabajo para listado'!$AB$151:$BA$151,0)),0)+IFERROR(INDEX('Hoja de Trabajo para listado'!$BC$155:$CB$1048576,MATCH($A1000,'Hoja de Trabajo para listado'!$BC$155:$BC$1048576,0),MATCH((CUADRO!G$5&amp;$E1000),'Hoja de Trabajo para listado'!$BC$151:$CB$151,0)),0)+IFERROR(INDEX('Hoja de Trabajo para listado'!$DE$153:$DG$274,MATCH($A1000,'Hoja de Trabajo para listado'!$DE$153:$DE$1048576,0),MATCH((CUADRO!G$5&amp;$E1000),'Hoja de Trabajo para listado'!$DE$151:$DG$151,0)),0)+IFERROR(INDEX('Hoja de Trabajo para listado'!$CD$155:$DC$1048576,MATCH($A1000,'Hoja de Trabajo para listado'!$CD$155:$CD$1048576,0),MATCH((CUADRO!G$5&amp;$E1000),'Hoja de Trabajo para listado'!$CD$151:$DC$151,0)),0)</f>
        <v>0</v>
      </c>
      <c r="H1000" s="243">
        <f ca="1">+IFERROR(INDEX('Hoja de Trabajo para listado'!$A$155:$Z$1048576,MATCH($A1000,'Hoja de Trabajo para listado'!$A$155:$A$1048576,0),MATCH((CUADRO!H$5&amp;$E1000),'Hoja de Trabajo para listado'!$A$151:$Z$151,0)),0)+IFERROR(INDEX('Hoja de Trabajo para listado'!$AB$155:$BA$1048576,MATCH($A1000,'Hoja de Trabajo para listado'!$AB$155:$AB$1048576,0),MATCH((CUADRO!H$5&amp;$E1000),'Hoja de Trabajo para listado'!$AB$151:$BA$151,0)),0)+IFERROR(INDEX('Hoja de Trabajo para listado'!$BC$155:$CB$1048576,MATCH($A1000,'Hoja de Trabajo para listado'!$BC$155:$BC$1048576,0),MATCH((CUADRO!H$5&amp;$E1000),'Hoja de Trabajo para listado'!$BC$151:$CB$151,0)),0)+IFERROR(INDEX('Hoja de Trabajo para listado'!$DE$153:$DG$274,MATCH($A1000,'Hoja de Trabajo para listado'!$DE$153:$DE$1048576,0),MATCH((CUADRO!H$5&amp;$E1000),'Hoja de Trabajo para listado'!$DE$151:$DG$151,0)),0)+IFERROR(INDEX('Hoja de Trabajo para listado'!$CD$155:$DC$1048576,MATCH($A1000,'Hoja de Trabajo para listado'!$CD$155:$CD$1048576,0),MATCH((CUADRO!H$5&amp;$E1000),'Hoja de Trabajo para listado'!$CD$151:$DC$151,0)),0)</f>
        <v>0</v>
      </c>
      <c r="I1000" s="243">
        <f ca="1">+IFERROR(INDEX('Hoja de Trabajo para listado'!$A$155:$Z$1048576,MATCH($A1000,'Hoja de Trabajo para listado'!$A$155:$A$1048576,0),MATCH((CUADRO!I$5&amp;$E1000),'Hoja de Trabajo para listado'!$A$151:$Z$151,0)),0)+IFERROR(INDEX('Hoja de Trabajo para listado'!$AB$155:$BA$1048576,MATCH($A1000,'Hoja de Trabajo para listado'!$AB$155:$AB$1048576,0),MATCH((CUADRO!I$5&amp;$E1000),'Hoja de Trabajo para listado'!$AB$151:$BA$151,0)),0)+IFERROR(INDEX('Hoja de Trabajo para listado'!$BC$155:$CB$1048576,MATCH($A1000,'Hoja de Trabajo para listado'!$BC$155:$BC$1048576,0),MATCH((CUADRO!I$5&amp;$E1000),'Hoja de Trabajo para listado'!$BC$151:$CB$151,0)),0)+IFERROR(INDEX('Hoja de Trabajo para listado'!$DE$153:$DG$274,MATCH($A1000,'Hoja de Trabajo para listado'!$DE$153:$DE$1048576,0),MATCH((CUADRO!I$5&amp;$E1000),'Hoja de Trabajo para listado'!$DE$151:$DG$151,0)),0)+IFERROR(INDEX('Hoja de Trabajo para listado'!$CD$155:$DC$1048576,MATCH($A1000,'Hoja de Trabajo para listado'!$CD$155:$CD$1048576,0),MATCH((CUADRO!I$5&amp;$E1000),'Hoja de Trabajo para listado'!$CD$151:$DC$151,0)),0)</f>
        <v>0</v>
      </c>
      <c r="J1000" s="243">
        <f ca="1">+IFERROR(INDEX('Hoja de Trabajo para listado'!$A$155:$Z$1048576,MATCH($A1000,'Hoja de Trabajo para listado'!$A$155:$A$1048576,0),MATCH((CUADRO!J$5&amp;$E1000),'Hoja de Trabajo para listado'!$A$151:$Z$151,0)),0)+IFERROR(INDEX('Hoja de Trabajo para listado'!$AB$155:$BA$1048576,MATCH($A1000,'Hoja de Trabajo para listado'!$AB$155:$AB$1048576,0),MATCH((CUADRO!J$5&amp;$E1000),'Hoja de Trabajo para listado'!$AB$151:$BA$151,0)),0)+IFERROR(INDEX('Hoja de Trabajo para listado'!$BC$155:$CB$1048576,MATCH($A1000,'Hoja de Trabajo para listado'!$BC$155:$BC$1048576,0),MATCH((CUADRO!J$5&amp;$E1000),'Hoja de Trabajo para listado'!$BC$151:$CB$151,0)),0)+IFERROR(INDEX('Hoja de Trabajo para listado'!$DE$153:$DG$274,MATCH($A1000,'Hoja de Trabajo para listado'!$DE$153:$DE$1048576,0),MATCH((CUADRO!J$5&amp;$E1000),'Hoja de Trabajo para listado'!$DE$151:$DG$151,0)),0)+IFERROR(INDEX('Hoja de Trabajo para listado'!$CD$155:$DC$1048576,MATCH($A1000,'Hoja de Trabajo para listado'!$CD$155:$CD$1048576,0),MATCH((CUADRO!J$5&amp;$E1000),'Hoja de Trabajo para listado'!$CD$151:$DC$151,0)),0)</f>
        <v>0</v>
      </c>
      <c r="K1000" s="243">
        <f ca="1">+IFERROR(INDEX('Hoja de Trabajo para listado'!$A$155:$Z$1048576,MATCH($A1000,'Hoja de Trabajo para listado'!$A$155:$A$1048576,0),MATCH((CUADRO!K$5&amp;$E1000),'Hoja de Trabajo para listado'!$A$151:$Z$151,0)),0)+IFERROR(INDEX('Hoja de Trabajo para listado'!$AB$155:$BA$1048576,MATCH($A1000,'Hoja de Trabajo para listado'!$AB$155:$AB$1048576,0),MATCH((CUADRO!K$5&amp;$E1000),'Hoja de Trabajo para listado'!$AB$151:$BA$151,0)),0)+IFERROR(INDEX('Hoja de Trabajo para listado'!$BC$155:$CB$1048576,MATCH($A1000,'Hoja de Trabajo para listado'!$BC$155:$BC$1048576,0),MATCH((CUADRO!K$5&amp;$E1000),'Hoja de Trabajo para listado'!$BC$151:$CB$151,0)),0)+IFERROR(INDEX('Hoja de Trabajo para listado'!$DE$153:$DG$274,MATCH($A1000,'Hoja de Trabajo para listado'!$DE$153:$DE$1048576,0),MATCH((CUADRO!K$5&amp;$E1000),'Hoja de Trabajo para listado'!$DE$151:$DG$151,0)),0)+IFERROR(INDEX('Hoja de Trabajo para listado'!$CD$155:$DC$1048576,MATCH($A1000,'Hoja de Trabajo para listado'!$CD$155:$CD$1048576,0),MATCH((CUADRO!K$5&amp;$E1000),'Hoja de Trabajo para listado'!$CD$151:$DC$151,0)),0)</f>
        <v>0</v>
      </c>
      <c r="L1000" s="243">
        <f ca="1">+IFERROR(INDEX('Hoja de Trabajo para listado'!$A$155:$Z$1048576,MATCH($A1000,'Hoja de Trabajo para listado'!$A$155:$A$1048576,0),MATCH((CUADRO!L$5&amp;$E1000),'Hoja de Trabajo para listado'!$A$151:$Z$151,0)),0)+IFERROR(INDEX('Hoja de Trabajo para listado'!$AB$155:$BA$1048576,MATCH($A1000,'Hoja de Trabajo para listado'!$AB$155:$AB$1048576,0),MATCH((CUADRO!L$5&amp;$E1000),'Hoja de Trabajo para listado'!$AB$151:$BA$151,0)),0)+IFERROR(INDEX('Hoja de Trabajo para listado'!$BC$155:$CB$1048576,MATCH($A1000,'Hoja de Trabajo para listado'!$BC$155:$BC$1048576,0),MATCH((CUADRO!L$5&amp;$E1000),'Hoja de Trabajo para listado'!$BC$151:$CB$151,0)),0)+IFERROR(INDEX('Hoja de Trabajo para listado'!$DE$153:$DG$274,MATCH($A1000,'Hoja de Trabajo para listado'!$DE$153:$DE$1048576,0),MATCH((CUADRO!L$5&amp;$E1000),'Hoja de Trabajo para listado'!$DE$151:$DG$151,0)),0)+IFERROR(INDEX('Hoja de Trabajo para listado'!$CD$155:$DC$1048576,MATCH($A1000,'Hoja de Trabajo para listado'!$CD$155:$CD$1048576,0),MATCH((CUADRO!L$5&amp;$E1000),'Hoja de Trabajo para listado'!$CD$151:$DC$151,0)),0)</f>
        <v>0</v>
      </c>
      <c r="M1000" s="243">
        <f ca="1">+IFERROR(INDEX('Hoja de Trabajo para listado'!$A$155:$Z$1048576,MATCH($A1000,'Hoja de Trabajo para listado'!$A$155:$A$1048576,0),MATCH((CUADRO!M$5&amp;$E1000),'Hoja de Trabajo para listado'!$A$151:$Z$151,0)),0)+IFERROR(INDEX('Hoja de Trabajo para listado'!$AB$155:$BA$1048576,MATCH($A1000,'Hoja de Trabajo para listado'!$AB$155:$AB$1048576,0),MATCH((CUADRO!M$5&amp;$E1000),'Hoja de Trabajo para listado'!$AB$151:$BA$151,0)),0)+IFERROR(INDEX('Hoja de Trabajo para listado'!$BC$155:$CB$1048576,MATCH($A1000,'Hoja de Trabajo para listado'!$BC$155:$BC$1048576,0),MATCH((CUADRO!M$5&amp;$E1000),'Hoja de Trabajo para listado'!$BC$151:$CB$151,0)),0)+IFERROR(INDEX('Hoja de Trabajo para listado'!$DE$153:$DG$274,MATCH($A1000,'Hoja de Trabajo para listado'!$DE$153:$DE$1048576,0),MATCH((CUADRO!M$5&amp;$E1000),'Hoja de Trabajo para listado'!$DE$151:$DG$151,0)),0)+IFERROR(INDEX('Hoja de Trabajo para listado'!$CD$155:$DC$1048576,MATCH($A1000,'Hoja de Trabajo para listado'!$CD$155:$CD$1048576,0),MATCH((CUADRO!M$5&amp;$E1000),'Hoja de Trabajo para listado'!$CD$151:$DC$151,0)),0)</f>
        <v>0</v>
      </c>
      <c r="N1000" s="243">
        <f ca="1">+IFERROR(INDEX('Hoja de Trabajo para listado'!$A$155:$Z$1048576,MATCH($A1000,'Hoja de Trabajo para listado'!$A$155:$A$1048576,0),MATCH((CUADRO!N$5&amp;$E1000),'Hoja de Trabajo para listado'!$A$151:$Z$151,0)),0)+IFERROR(INDEX('Hoja de Trabajo para listado'!$AB$155:$BA$1048576,MATCH($A1000,'Hoja de Trabajo para listado'!$AB$155:$AB$1048576,0),MATCH((CUADRO!N$5&amp;$E1000),'Hoja de Trabajo para listado'!$AB$151:$BA$151,0)),0)+IFERROR(INDEX('Hoja de Trabajo para listado'!$BC$155:$CB$1048576,MATCH($A1000,'Hoja de Trabajo para listado'!$BC$155:$BC$1048576,0),MATCH((CUADRO!N$5&amp;$E1000),'Hoja de Trabajo para listado'!$BC$151:$CB$151,0)),0)+IFERROR(INDEX('Hoja de Trabajo para listado'!$DE$153:$DG$274,MATCH($A1000,'Hoja de Trabajo para listado'!$DE$153:$DE$1048576,0),MATCH((CUADRO!N$5&amp;$E1000),'Hoja de Trabajo para listado'!$DE$151:$DG$151,0)),0)+IFERROR(INDEX('Hoja de Trabajo para listado'!$CD$155:$DC$1048576,MATCH($A1000,'Hoja de Trabajo para listado'!$CD$155:$CD$1048576,0),MATCH((CUADRO!N$5&amp;$E1000),'Hoja de Trabajo para listado'!$CD$151:$DC$151,0)),0)</f>
        <v>0</v>
      </c>
      <c r="O1000" s="243">
        <f ca="1">+IFERROR(INDEX('Hoja de Trabajo para listado'!$A$155:$Z$1048576,MATCH($A1000,'Hoja de Trabajo para listado'!$A$155:$A$1048576,0),MATCH((CUADRO!O$5&amp;$E1000),'Hoja de Trabajo para listado'!$A$151:$Z$151,0)),0)+IFERROR(INDEX('Hoja de Trabajo para listado'!$AB$155:$BA$1048576,MATCH($A1000,'Hoja de Trabajo para listado'!$AB$155:$AB$1048576,0),MATCH((CUADRO!O$5&amp;$E1000),'Hoja de Trabajo para listado'!$AB$151:$BA$151,0)),0)+IFERROR(INDEX('Hoja de Trabajo para listado'!$BC$155:$CB$1048576,MATCH($A1000,'Hoja de Trabajo para listado'!$BC$155:$BC$1048576,0),MATCH((CUADRO!O$5&amp;$E1000),'Hoja de Trabajo para listado'!$BC$151:$CB$151,0)),0)+IFERROR(INDEX('Hoja de Trabajo para listado'!$DE$153:$DG$274,MATCH($A1000,'Hoja de Trabajo para listado'!$DE$153:$DE$1048576,0),MATCH((CUADRO!O$5&amp;$E1000),'Hoja de Trabajo para listado'!$DE$151:$DG$151,0)),0)+IFERROR(INDEX('Hoja de Trabajo para listado'!$CD$155:$DC$1048576,MATCH($A1000,'Hoja de Trabajo para listado'!$CD$155:$CD$1048576,0),MATCH((CUADRO!O$5&amp;$E1000),'Hoja de Trabajo para listado'!$CD$151:$DC$151,0)),0)</f>
        <v>0</v>
      </c>
      <c r="P1000" s="243">
        <f ca="1">+IFERROR(INDEX('Hoja de Trabajo para listado'!$A$155:$Z$1048576,MATCH($A1000,'Hoja de Trabajo para listado'!$A$155:$A$1048576,0),MATCH((CUADRO!P$5&amp;$E1000),'Hoja de Trabajo para listado'!$A$151:$Z$151,0)),0)+IFERROR(INDEX('Hoja de Trabajo para listado'!$AB$155:$BA$1048576,MATCH($A1000,'Hoja de Trabajo para listado'!$AB$155:$AB$1048576,0),MATCH((CUADRO!P$5&amp;$E1000),'Hoja de Trabajo para listado'!$AB$151:$BA$151,0)),0)+IFERROR(INDEX('Hoja de Trabajo para listado'!$BC$155:$CB$1048576,MATCH($A1000,'Hoja de Trabajo para listado'!$BC$155:$BC$1048576,0),MATCH((CUADRO!P$5&amp;$E1000),'Hoja de Trabajo para listado'!$BC$151:$CB$151,0)),0)+IFERROR(INDEX('Hoja de Trabajo para listado'!$DE$153:$DG$274,MATCH($A1000,'Hoja de Trabajo para listado'!$DE$153:$DE$1048576,0),MATCH((CUADRO!P$5&amp;$E1000),'Hoja de Trabajo para listado'!$DE$151:$DG$151,0)),0)+IFERROR(INDEX('Hoja de Trabajo para listado'!$CD$155:$DC$1048576,MATCH($A1000,'Hoja de Trabajo para listado'!$CD$155:$CD$1048576,0),MATCH((CUADRO!P$5&amp;$E1000),'Hoja de Trabajo para listado'!$CD$151:$DC$151,0)),0)</f>
        <v>0</v>
      </c>
      <c r="Q1000" s="243">
        <f ca="1">+IFERROR(INDEX('Hoja de Trabajo para listado'!$A$155:$Z$1048576,MATCH($A1000,'Hoja de Trabajo para listado'!$A$155:$A$1048576,0),MATCH((CUADRO!Q$5&amp;$E1000),'Hoja de Trabajo para listado'!$A$151:$Z$151,0)),0)+IFERROR(INDEX('Hoja de Trabajo para listado'!$AB$155:$BA$1048576,MATCH($A1000,'Hoja de Trabajo para listado'!$AB$155:$AB$1048576,0),MATCH((CUADRO!Q$5&amp;$E1000),'Hoja de Trabajo para listado'!$AB$151:$BA$151,0)),0)+IFERROR(INDEX('Hoja de Trabajo para listado'!$BC$155:$CB$1048576,MATCH($A1000,'Hoja de Trabajo para listado'!$BC$155:$BC$1048576,0),MATCH((CUADRO!Q$5&amp;$E1000),'Hoja de Trabajo para listado'!$BC$151:$CB$151,0)),0)+IFERROR(INDEX('Hoja de Trabajo para listado'!$DE$153:$DG$274,MATCH($A1000,'Hoja de Trabajo para listado'!$DE$153:$DE$1048576,0),MATCH((CUADRO!Q$5&amp;$E1000),'Hoja de Trabajo para listado'!$DE$151:$DG$151,0)),0)+IFERROR(INDEX('Hoja de Trabajo para listado'!$CD$155:$DC$1048576,MATCH($A1000,'Hoja de Trabajo para listado'!$CD$155:$CD$1048576,0),MATCH((CUADRO!Q$5&amp;$E1000),'Hoja de Trabajo para listado'!$CD$151:$DC$151,0)),0)</f>
        <v>0</v>
      </c>
      <c r="R1000" s="243">
        <f t="shared" ca="1" si="33"/>
        <v>0</v>
      </c>
      <c r="S1000" s="249"/>
      <c r="T1000" s="243">
        <f ca="1">+T1001</f>
        <v>0</v>
      </c>
      <c r="U1000" s="242">
        <f t="shared" si="34"/>
        <v>1</v>
      </c>
      <c r="V1000" s="333" t="str">
        <f>+VLOOKUP(A1000,bd_lista!$A$3:$E$590,5,FALSE)</f>
        <v>Gobiernos Autonomos Municipales</v>
      </c>
      <c r="W1000" s="383" t="str">
        <f>+V1000</f>
        <v>Gobiernos Autonomos Municipales</v>
      </c>
      <c r="X1000" s="242">
        <f>+VLOOKUP(A1000,[3]Sheet1!$A$13:$D$744,4,FALSE)</f>
        <v>0</v>
      </c>
      <c r="Y1000" s="242" t="e">
        <f>+VLOOKUP(X1000,bd_lista!$A$3:$C$590,3,FALSE)</f>
        <v>#N/A</v>
      </c>
      <c r="Z1000" s="294">
        <f>+X1000</f>
        <v>0</v>
      </c>
      <c r="AA1000" s="295" t="e">
        <f>+Y1000</f>
        <v>#N/A</v>
      </c>
    </row>
    <row r="1001" spans="1:27" customFormat="1" ht="15" hidden="1" customHeight="1">
      <c r="A1001" s="32">
        <v>1734</v>
      </c>
      <c r="B1001" s="389"/>
      <c r="C1001" s="247" t="str">
        <f>+VLOOKUP(A1001,bd_lista!$A$3:$C$590,3,FALSE)</f>
        <v>Gobierno Autónomo Municipal de Montero</v>
      </c>
      <c r="D1001" s="386"/>
      <c r="E1001" s="244" t="s">
        <v>1305</v>
      </c>
      <c r="F1001" s="243">
        <f ca="1">+IFERROR(INDEX('Hoja de Trabajo para listado'!$A$155:$Z$1048576,MATCH($A1001,'Hoja de Trabajo para listado'!$A$155:$A$1048576,0),MATCH((CUADRO!F$5&amp;$E1001),'Hoja de Trabajo para listado'!$A$151:$Z$151,0)),0)+IFERROR(INDEX('Hoja de Trabajo para listado'!$AB$155:$BA$1048576,MATCH($A1001,'Hoja de Trabajo para listado'!$AB$155:$AB$1048576,0),MATCH((CUADRO!F$5&amp;$E1001),'Hoja de Trabajo para listado'!$AB$151:$BA$151,0)),0)+IFERROR(INDEX('Hoja de Trabajo para listado'!$BC$155:$CB$1048576,MATCH($A1001,'Hoja de Trabajo para listado'!$BC$155:$BC$1048576,0),MATCH((CUADRO!F$5&amp;$E1001),'Hoja de Trabajo para listado'!$BC$151:$CB$151,0)),0)+IFERROR(INDEX('Hoja de Trabajo para listado'!$DE$153:$DG$274,MATCH($A1001,'Hoja de Trabajo para listado'!$DE$153:$DE$1048576,0),MATCH((CUADRO!F$5&amp;$E1001),'Hoja de Trabajo para listado'!$DE$151:$DG$151,0)),0)+IFERROR(INDEX('Hoja de Trabajo para listado'!$CD$155:$DC$1048576,MATCH($A1001,'Hoja de Trabajo para listado'!$CD$155:$CD$1048576,0),MATCH((CUADRO!F$5&amp;$E1001),'Hoja de Trabajo para listado'!$CD$151:$DC$151,0)),0)</f>
        <v>0</v>
      </c>
      <c r="G1001" s="243">
        <f ca="1">+IFERROR(INDEX('Hoja de Trabajo para listado'!$A$155:$Z$1048576,MATCH($A1001,'Hoja de Trabajo para listado'!$A$155:$A$1048576,0),MATCH((CUADRO!G$5&amp;$E1001),'Hoja de Trabajo para listado'!$A$151:$Z$151,0)),0)+IFERROR(INDEX('Hoja de Trabajo para listado'!$AB$155:$BA$1048576,MATCH($A1001,'Hoja de Trabajo para listado'!$AB$155:$AB$1048576,0),MATCH((CUADRO!G$5&amp;$E1001),'Hoja de Trabajo para listado'!$AB$151:$BA$151,0)),0)+IFERROR(INDEX('Hoja de Trabajo para listado'!$BC$155:$CB$1048576,MATCH($A1001,'Hoja de Trabajo para listado'!$BC$155:$BC$1048576,0),MATCH((CUADRO!G$5&amp;$E1001),'Hoja de Trabajo para listado'!$BC$151:$CB$151,0)),0)+IFERROR(INDEX('Hoja de Trabajo para listado'!$DE$153:$DG$274,MATCH($A1001,'Hoja de Trabajo para listado'!$DE$153:$DE$1048576,0),MATCH((CUADRO!G$5&amp;$E1001),'Hoja de Trabajo para listado'!$DE$151:$DG$151,0)),0)+IFERROR(INDEX('Hoja de Trabajo para listado'!$CD$155:$DC$1048576,MATCH($A1001,'Hoja de Trabajo para listado'!$CD$155:$CD$1048576,0),MATCH((CUADRO!G$5&amp;$E1001),'Hoja de Trabajo para listado'!$CD$151:$DC$151,0)),0)</f>
        <v>0</v>
      </c>
      <c r="H1001" s="243">
        <f ca="1">+IFERROR(INDEX('Hoja de Trabajo para listado'!$A$155:$Z$1048576,MATCH($A1001,'Hoja de Trabajo para listado'!$A$155:$A$1048576,0),MATCH((CUADRO!H$5&amp;$E1001),'Hoja de Trabajo para listado'!$A$151:$Z$151,0)),0)+IFERROR(INDEX('Hoja de Trabajo para listado'!$AB$155:$BA$1048576,MATCH($A1001,'Hoja de Trabajo para listado'!$AB$155:$AB$1048576,0),MATCH((CUADRO!H$5&amp;$E1001),'Hoja de Trabajo para listado'!$AB$151:$BA$151,0)),0)+IFERROR(INDEX('Hoja de Trabajo para listado'!$BC$155:$CB$1048576,MATCH($A1001,'Hoja de Trabajo para listado'!$BC$155:$BC$1048576,0),MATCH((CUADRO!H$5&amp;$E1001),'Hoja de Trabajo para listado'!$BC$151:$CB$151,0)),0)+IFERROR(INDEX('Hoja de Trabajo para listado'!$DE$153:$DG$274,MATCH($A1001,'Hoja de Trabajo para listado'!$DE$153:$DE$1048576,0),MATCH((CUADRO!H$5&amp;$E1001),'Hoja de Trabajo para listado'!$DE$151:$DG$151,0)),0)+IFERROR(INDEX('Hoja de Trabajo para listado'!$CD$155:$DC$1048576,MATCH($A1001,'Hoja de Trabajo para listado'!$CD$155:$CD$1048576,0),MATCH((CUADRO!H$5&amp;$E1001),'Hoja de Trabajo para listado'!$CD$151:$DC$151,0)),0)</f>
        <v>0</v>
      </c>
      <c r="I1001" s="243">
        <f ca="1">+IFERROR(INDEX('Hoja de Trabajo para listado'!$A$155:$Z$1048576,MATCH($A1001,'Hoja de Trabajo para listado'!$A$155:$A$1048576,0),MATCH((CUADRO!I$5&amp;$E1001),'Hoja de Trabajo para listado'!$A$151:$Z$151,0)),0)+IFERROR(INDEX('Hoja de Trabajo para listado'!$AB$155:$BA$1048576,MATCH($A1001,'Hoja de Trabajo para listado'!$AB$155:$AB$1048576,0),MATCH((CUADRO!I$5&amp;$E1001),'Hoja de Trabajo para listado'!$AB$151:$BA$151,0)),0)+IFERROR(INDEX('Hoja de Trabajo para listado'!$BC$155:$CB$1048576,MATCH($A1001,'Hoja de Trabajo para listado'!$BC$155:$BC$1048576,0),MATCH((CUADRO!I$5&amp;$E1001),'Hoja de Trabajo para listado'!$BC$151:$CB$151,0)),0)+IFERROR(INDEX('Hoja de Trabajo para listado'!$DE$153:$DG$274,MATCH($A1001,'Hoja de Trabajo para listado'!$DE$153:$DE$1048576,0),MATCH((CUADRO!I$5&amp;$E1001),'Hoja de Trabajo para listado'!$DE$151:$DG$151,0)),0)+IFERROR(INDEX('Hoja de Trabajo para listado'!$CD$155:$DC$1048576,MATCH($A1001,'Hoja de Trabajo para listado'!$CD$155:$CD$1048576,0),MATCH((CUADRO!I$5&amp;$E1001),'Hoja de Trabajo para listado'!$CD$151:$DC$151,0)),0)</f>
        <v>0</v>
      </c>
      <c r="J1001" s="243">
        <f ca="1">+IFERROR(INDEX('Hoja de Trabajo para listado'!$A$155:$Z$1048576,MATCH($A1001,'Hoja de Trabajo para listado'!$A$155:$A$1048576,0),MATCH((CUADRO!J$5&amp;$E1001),'Hoja de Trabajo para listado'!$A$151:$Z$151,0)),0)+IFERROR(INDEX('Hoja de Trabajo para listado'!$AB$155:$BA$1048576,MATCH($A1001,'Hoja de Trabajo para listado'!$AB$155:$AB$1048576,0),MATCH((CUADRO!J$5&amp;$E1001),'Hoja de Trabajo para listado'!$AB$151:$BA$151,0)),0)+IFERROR(INDEX('Hoja de Trabajo para listado'!$BC$155:$CB$1048576,MATCH($A1001,'Hoja de Trabajo para listado'!$BC$155:$BC$1048576,0),MATCH((CUADRO!J$5&amp;$E1001),'Hoja de Trabajo para listado'!$BC$151:$CB$151,0)),0)+IFERROR(INDEX('Hoja de Trabajo para listado'!$DE$153:$DG$274,MATCH($A1001,'Hoja de Trabajo para listado'!$DE$153:$DE$1048576,0),MATCH((CUADRO!J$5&amp;$E1001),'Hoja de Trabajo para listado'!$DE$151:$DG$151,0)),0)+IFERROR(INDEX('Hoja de Trabajo para listado'!$CD$155:$DC$1048576,MATCH($A1001,'Hoja de Trabajo para listado'!$CD$155:$CD$1048576,0),MATCH((CUADRO!J$5&amp;$E1001),'Hoja de Trabajo para listado'!$CD$151:$DC$151,0)),0)</f>
        <v>0</v>
      </c>
      <c r="K1001" s="243">
        <f ca="1">+IFERROR(INDEX('Hoja de Trabajo para listado'!$A$155:$Z$1048576,MATCH($A1001,'Hoja de Trabajo para listado'!$A$155:$A$1048576,0),MATCH((CUADRO!K$5&amp;$E1001),'Hoja de Trabajo para listado'!$A$151:$Z$151,0)),0)+IFERROR(INDEX('Hoja de Trabajo para listado'!$AB$155:$BA$1048576,MATCH($A1001,'Hoja de Trabajo para listado'!$AB$155:$AB$1048576,0),MATCH((CUADRO!K$5&amp;$E1001),'Hoja de Trabajo para listado'!$AB$151:$BA$151,0)),0)+IFERROR(INDEX('Hoja de Trabajo para listado'!$BC$155:$CB$1048576,MATCH($A1001,'Hoja de Trabajo para listado'!$BC$155:$BC$1048576,0),MATCH((CUADRO!K$5&amp;$E1001),'Hoja de Trabajo para listado'!$BC$151:$CB$151,0)),0)+IFERROR(INDEX('Hoja de Trabajo para listado'!$DE$153:$DG$274,MATCH($A1001,'Hoja de Trabajo para listado'!$DE$153:$DE$1048576,0),MATCH((CUADRO!K$5&amp;$E1001),'Hoja de Trabajo para listado'!$DE$151:$DG$151,0)),0)+IFERROR(INDEX('Hoja de Trabajo para listado'!$CD$155:$DC$1048576,MATCH($A1001,'Hoja de Trabajo para listado'!$CD$155:$CD$1048576,0),MATCH((CUADRO!K$5&amp;$E1001),'Hoja de Trabajo para listado'!$CD$151:$DC$151,0)),0)</f>
        <v>0</v>
      </c>
      <c r="L1001" s="243">
        <f ca="1">+IFERROR(INDEX('Hoja de Trabajo para listado'!$A$155:$Z$1048576,MATCH($A1001,'Hoja de Trabajo para listado'!$A$155:$A$1048576,0),MATCH((CUADRO!L$5&amp;$E1001),'Hoja de Trabajo para listado'!$A$151:$Z$151,0)),0)+IFERROR(INDEX('Hoja de Trabajo para listado'!$AB$155:$BA$1048576,MATCH($A1001,'Hoja de Trabajo para listado'!$AB$155:$AB$1048576,0),MATCH((CUADRO!L$5&amp;$E1001),'Hoja de Trabajo para listado'!$AB$151:$BA$151,0)),0)+IFERROR(INDEX('Hoja de Trabajo para listado'!$BC$155:$CB$1048576,MATCH($A1001,'Hoja de Trabajo para listado'!$BC$155:$BC$1048576,0),MATCH((CUADRO!L$5&amp;$E1001),'Hoja de Trabajo para listado'!$BC$151:$CB$151,0)),0)+IFERROR(INDEX('Hoja de Trabajo para listado'!$DE$153:$DG$274,MATCH($A1001,'Hoja de Trabajo para listado'!$DE$153:$DE$1048576,0),MATCH((CUADRO!L$5&amp;$E1001),'Hoja de Trabajo para listado'!$DE$151:$DG$151,0)),0)+IFERROR(INDEX('Hoja de Trabajo para listado'!$CD$155:$DC$1048576,MATCH($A1001,'Hoja de Trabajo para listado'!$CD$155:$CD$1048576,0),MATCH((CUADRO!L$5&amp;$E1001),'Hoja de Trabajo para listado'!$CD$151:$DC$151,0)),0)</f>
        <v>0</v>
      </c>
      <c r="M1001" s="243">
        <f ca="1">+IFERROR(INDEX('Hoja de Trabajo para listado'!$A$155:$Z$1048576,MATCH($A1001,'Hoja de Trabajo para listado'!$A$155:$A$1048576,0),MATCH((CUADRO!M$5&amp;$E1001),'Hoja de Trabajo para listado'!$A$151:$Z$151,0)),0)+IFERROR(INDEX('Hoja de Trabajo para listado'!$AB$155:$BA$1048576,MATCH($A1001,'Hoja de Trabajo para listado'!$AB$155:$AB$1048576,0),MATCH((CUADRO!M$5&amp;$E1001),'Hoja de Trabajo para listado'!$AB$151:$BA$151,0)),0)+IFERROR(INDEX('Hoja de Trabajo para listado'!$BC$155:$CB$1048576,MATCH($A1001,'Hoja de Trabajo para listado'!$BC$155:$BC$1048576,0),MATCH((CUADRO!M$5&amp;$E1001),'Hoja de Trabajo para listado'!$BC$151:$CB$151,0)),0)+IFERROR(INDEX('Hoja de Trabajo para listado'!$DE$153:$DG$274,MATCH($A1001,'Hoja de Trabajo para listado'!$DE$153:$DE$1048576,0),MATCH((CUADRO!M$5&amp;$E1001),'Hoja de Trabajo para listado'!$DE$151:$DG$151,0)),0)+IFERROR(INDEX('Hoja de Trabajo para listado'!$CD$155:$DC$1048576,MATCH($A1001,'Hoja de Trabajo para listado'!$CD$155:$CD$1048576,0),MATCH((CUADRO!M$5&amp;$E1001),'Hoja de Trabajo para listado'!$CD$151:$DC$151,0)),0)</f>
        <v>0</v>
      </c>
      <c r="N1001" s="243">
        <f ca="1">+IFERROR(INDEX('Hoja de Trabajo para listado'!$A$155:$Z$1048576,MATCH($A1001,'Hoja de Trabajo para listado'!$A$155:$A$1048576,0),MATCH((CUADRO!N$5&amp;$E1001),'Hoja de Trabajo para listado'!$A$151:$Z$151,0)),0)+IFERROR(INDEX('Hoja de Trabajo para listado'!$AB$155:$BA$1048576,MATCH($A1001,'Hoja de Trabajo para listado'!$AB$155:$AB$1048576,0),MATCH((CUADRO!N$5&amp;$E1001),'Hoja de Trabajo para listado'!$AB$151:$BA$151,0)),0)+IFERROR(INDEX('Hoja de Trabajo para listado'!$BC$155:$CB$1048576,MATCH($A1001,'Hoja de Trabajo para listado'!$BC$155:$BC$1048576,0),MATCH((CUADRO!N$5&amp;$E1001),'Hoja de Trabajo para listado'!$BC$151:$CB$151,0)),0)+IFERROR(INDEX('Hoja de Trabajo para listado'!$DE$153:$DG$274,MATCH($A1001,'Hoja de Trabajo para listado'!$DE$153:$DE$1048576,0),MATCH((CUADRO!N$5&amp;$E1001),'Hoja de Trabajo para listado'!$DE$151:$DG$151,0)),0)+IFERROR(INDEX('Hoja de Trabajo para listado'!$CD$155:$DC$1048576,MATCH($A1001,'Hoja de Trabajo para listado'!$CD$155:$CD$1048576,0),MATCH((CUADRO!N$5&amp;$E1001),'Hoja de Trabajo para listado'!$CD$151:$DC$151,0)),0)</f>
        <v>0</v>
      </c>
      <c r="O1001" s="243">
        <f ca="1">+IFERROR(INDEX('Hoja de Trabajo para listado'!$A$155:$Z$1048576,MATCH($A1001,'Hoja de Trabajo para listado'!$A$155:$A$1048576,0),MATCH((CUADRO!O$5&amp;$E1001),'Hoja de Trabajo para listado'!$A$151:$Z$151,0)),0)+IFERROR(INDEX('Hoja de Trabajo para listado'!$AB$155:$BA$1048576,MATCH($A1001,'Hoja de Trabajo para listado'!$AB$155:$AB$1048576,0),MATCH((CUADRO!O$5&amp;$E1001),'Hoja de Trabajo para listado'!$AB$151:$BA$151,0)),0)+IFERROR(INDEX('Hoja de Trabajo para listado'!$BC$155:$CB$1048576,MATCH($A1001,'Hoja de Trabajo para listado'!$BC$155:$BC$1048576,0),MATCH((CUADRO!O$5&amp;$E1001),'Hoja de Trabajo para listado'!$BC$151:$CB$151,0)),0)+IFERROR(INDEX('Hoja de Trabajo para listado'!$DE$153:$DG$274,MATCH($A1001,'Hoja de Trabajo para listado'!$DE$153:$DE$1048576,0),MATCH((CUADRO!O$5&amp;$E1001),'Hoja de Trabajo para listado'!$DE$151:$DG$151,0)),0)+IFERROR(INDEX('Hoja de Trabajo para listado'!$CD$155:$DC$1048576,MATCH($A1001,'Hoja de Trabajo para listado'!$CD$155:$CD$1048576,0),MATCH((CUADRO!O$5&amp;$E1001),'Hoja de Trabajo para listado'!$CD$151:$DC$151,0)),0)</f>
        <v>0</v>
      </c>
      <c r="P1001" s="243">
        <f ca="1">+IFERROR(INDEX('Hoja de Trabajo para listado'!$A$155:$Z$1048576,MATCH($A1001,'Hoja de Trabajo para listado'!$A$155:$A$1048576,0),MATCH((CUADRO!P$5&amp;$E1001),'Hoja de Trabajo para listado'!$A$151:$Z$151,0)),0)+IFERROR(INDEX('Hoja de Trabajo para listado'!$AB$155:$BA$1048576,MATCH($A1001,'Hoja de Trabajo para listado'!$AB$155:$AB$1048576,0),MATCH((CUADRO!P$5&amp;$E1001),'Hoja de Trabajo para listado'!$AB$151:$BA$151,0)),0)+IFERROR(INDEX('Hoja de Trabajo para listado'!$BC$155:$CB$1048576,MATCH($A1001,'Hoja de Trabajo para listado'!$BC$155:$BC$1048576,0),MATCH((CUADRO!P$5&amp;$E1001),'Hoja de Trabajo para listado'!$BC$151:$CB$151,0)),0)+IFERROR(INDEX('Hoja de Trabajo para listado'!$DE$153:$DG$274,MATCH($A1001,'Hoja de Trabajo para listado'!$DE$153:$DE$1048576,0),MATCH((CUADRO!P$5&amp;$E1001),'Hoja de Trabajo para listado'!$DE$151:$DG$151,0)),0)+IFERROR(INDEX('Hoja de Trabajo para listado'!$CD$155:$DC$1048576,MATCH($A1001,'Hoja de Trabajo para listado'!$CD$155:$CD$1048576,0),MATCH((CUADRO!P$5&amp;$E1001),'Hoja de Trabajo para listado'!$CD$151:$DC$151,0)),0)</f>
        <v>0</v>
      </c>
      <c r="Q1001" s="243">
        <f ca="1">+IFERROR(INDEX('Hoja de Trabajo para listado'!$A$155:$Z$1048576,MATCH($A1001,'Hoja de Trabajo para listado'!$A$155:$A$1048576,0),MATCH((CUADRO!Q$5&amp;$E1001),'Hoja de Trabajo para listado'!$A$151:$Z$151,0)),0)+IFERROR(INDEX('Hoja de Trabajo para listado'!$AB$155:$BA$1048576,MATCH($A1001,'Hoja de Trabajo para listado'!$AB$155:$AB$1048576,0),MATCH((CUADRO!Q$5&amp;$E1001),'Hoja de Trabajo para listado'!$AB$151:$BA$151,0)),0)+IFERROR(INDEX('Hoja de Trabajo para listado'!$BC$155:$CB$1048576,MATCH($A1001,'Hoja de Trabajo para listado'!$BC$155:$BC$1048576,0),MATCH((CUADRO!Q$5&amp;$E1001),'Hoja de Trabajo para listado'!$BC$151:$CB$151,0)),0)+IFERROR(INDEX('Hoja de Trabajo para listado'!$DE$153:$DG$274,MATCH($A1001,'Hoja de Trabajo para listado'!$DE$153:$DE$1048576,0),MATCH((CUADRO!Q$5&amp;$E1001),'Hoja de Trabajo para listado'!$DE$151:$DG$151,0)),0)+IFERROR(INDEX('Hoja de Trabajo para listado'!$CD$155:$DC$1048576,MATCH($A1001,'Hoja de Trabajo para listado'!$CD$155:$CD$1048576,0),MATCH((CUADRO!Q$5&amp;$E1001),'Hoja de Trabajo para listado'!$CD$151:$DC$151,0)),0)</f>
        <v>0</v>
      </c>
      <c r="R1001" s="243">
        <f t="shared" ca="1" si="33"/>
        <v>0</v>
      </c>
      <c r="S1001" s="249">
        <f ca="1">+R1000+R1001</f>
        <v>0</v>
      </c>
      <c r="T1001" s="243">
        <f ca="1">+S1001</f>
        <v>0</v>
      </c>
      <c r="U1001" s="242">
        <f t="shared" si="34"/>
        <v>2</v>
      </c>
      <c r="V1001" s="333" t="str">
        <f>+VLOOKUP(A1001,bd_lista!$A$3:$E$590,5,FALSE)</f>
        <v>Gobiernos Autonomos Municipales</v>
      </c>
      <c r="W1001" s="384"/>
      <c r="X1001" s="242">
        <f>+VLOOKUP(A1001,[3]Sheet1!$A$13:$D$744,4,FALSE)</f>
        <v>0</v>
      </c>
      <c r="Y1001" s="242" t="e">
        <f>+VLOOKUP(X1001,bd_lista!$A$3:$C$590,3,FALSE)</f>
        <v>#N/A</v>
      </c>
      <c r="Z1001" s="292"/>
      <c r="AA1001" s="293"/>
    </row>
    <row r="1002" spans="1:27" customFormat="1" ht="15" hidden="1" customHeight="1">
      <c r="A1002" s="32">
        <v>1735</v>
      </c>
      <c r="B1002" s="388">
        <f>+A1002</f>
        <v>1735</v>
      </c>
      <c r="C1002" s="247" t="str">
        <f>+VLOOKUP(A1002,bd_lista!$A$3:$C$590,3,FALSE)</f>
        <v>Gobierno Autónomo Municipal de General Agustín Saavedra</v>
      </c>
      <c r="D1002" s="385" t="str">
        <f>+C1002</f>
        <v>Gobierno Autónomo Municipal de General Agustín Saavedra</v>
      </c>
      <c r="E1002" s="242" t="s">
        <v>1304</v>
      </c>
      <c r="F1002" s="243">
        <f ca="1">+IFERROR(INDEX('Hoja de Trabajo para listado'!$A$155:$Z$1048576,MATCH($A1002,'Hoja de Trabajo para listado'!$A$155:$A$1048576,0),MATCH((CUADRO!F$5&amp;$E1002),'Hoja de Trabajo para listado'!$A$151:$Z$151,0)),0)+IFERROR(INDEX('Hoja de Trabajo para listado'!$AB$155:$BA$1048576,MATCH($A1002,'Hoja de Trabajo para listado'!$AB$155:$AB$1048576,0),MATCH((CUADRO!F$5&amp;$E1002),'Hoja de Trabajo para listado'!$AB$151:$BA$151,0)),0)+IFERROR(INDEX('Hoja de Trabajo para listado'!$BC$155:$CB$1048576,MATCH($A1002,'Hoja de Trabajo para listado'!$BC$155:$BC$1048576,0),MATCH((CUADRO!F$5&amp;$E1002),'Hoja de Trabajo para listado'!$BC$151:$CB$151,0)),0)+IFERROR(INDEX('Hoja de Trabajo para listado'!$DE$153:$DG$274,MATCH($A1002,'Hoja de Trabajo para listado'!$DE$153:$DE$1048576,0),MATCH((CUADRO!F$5&amp;$E1002),'Hoja de Trabajo para listado'!$DE$151:$DG$151,0)),0)+IFERROR(INDEX('Hoja de Trabajo para listado'!$CD$155:$DC$1048576,MATCH($A1002,'Hoja de Trabajo para listado'!$CD$155:$CD$1048576,0),MATCH((CUADRO!F$5&amp;$E1002),'Hoja de Trabajo para listado'!$CD$151:$DC$151,0)),0)</f>
        <v>0</v>
      </c>
      <c r="G1002" s="243">
        <f ca="1">+IFERROR(INDEX('Hoja de Trabajo para listado'!$A$155:$Z$1048576,MATCH($A1002,'Hoja de Trabajo para listado'!$A$155:$A$1048576,0),MATCH((CUADRO!G$5&amp;$E1002),'Hoja de Trabajo para listado'!$A$151:$Z$151,0)),0)+IFERROR(INDEX('Hoja de Trabajo para listado'!$AB$155:$BA$1048576,MATCH($A1002,'Hoja de Trabajo para listado'!$AB$155:$AB$1048576,0),MATCH((CUADRO!G$5&amp;$E1002),'Hoja de Trabajo para listado'!$AB$151:$BA$151,0)),0)+IFERROR(INDEX('Hoja de Trabajo para listado'!$BC$155:$CB$1048576,MATCH($A1002,'Hoja de Trabajo para listado'!$BC$155:$BC$1048576,0),MATCH((CUADRO!G$5&amp;$E1002),'Hoja de Trabajo para listado'!$BC$151:$CB$151,0)),0)+IFERROR(INDEX('Hoja de Trabajo para listado'!$DE$153:$DG$274,MATCH($A1002,'Hoja de Trabajo para listado'!$DE$153:$DE$1048576,0),MATCH((CUADRO!G$5&amp;$E1002),'Hoja de Trabajo para listado'!$DE$151:$DG$151,0)),0)+IFERROR(INDEX('Hoja de Trabajo para listado'!$CD$155:$DC$1048576,MATCH($A1002,'Hoja de Trabajo para listado'!$CD$155:$CD$1048576,0),MATCH((CUADRO!G$5&amp;$E1002),'Hoja de Trabajo para listado'!$CD$151:$DC$151,0)),0)</f>
        <v>0</v>
      </c>
      <c r="H1002" s="243">
        <f ca="1">+IFERROR(INDEX('Hoja de Trabajo para listado'!$A$155:$Z$1048576,MATCH($A1002,'Hoja de Trabajo para listado'!$A$155:$A$1048576,0),MATCH((CUADRO!H$5&amp;$E1002),'Hoja de Trabajo para listado'!$A$151:$Z$151,0)),0)+IFERROR(INDEX('Hoja de Trabajo para listado'!$AB$155:$BA$1048576,MATCH($A1002,'Hoja de Trabajo para listado'!$AB$155:$AB$1048576,0),MATCH((CUADRO!H$5&amp;$E1002),'Hoja de Trabajo para listado'!$AB$151:$BA$151,0)),0)+IFERROR(INDEX('Hoja de Trabajo para listado'!$BC$155:$CB$1048576,MATCH($A1002,'Hoja de Trabajo para listado'!$BC$155:$BC$1048576,0),MATCH((CUADRO!H$5&amp;$E1002),'Hoja de Trabajo para listado'!$BC$151:$CB$151,0)),0)+IFERROR(INDEX('Hoja de Trabajo para listado'!$DE$153:$DG$274,MATCH($A1002,'Hoja de Trabajo para listado'!$DE$153:$DE$1048576,0),MATCH((CUADRO!H$5&amp;$E1002),'Hoja de Trabajo para listado'!$DE$151:$DG$151,0)),0)+IFERROR(INDEX('Hoja de Trabajo para listado'!$CD$155:$DC$1048576,MATCH($A1002,'Hoja de Trabajo para listado'!$CD$155:$CD$1048576,0),MATCH((CUADRO!H$5&amp;$E1002),'Hoja de Trabajo para listado'!$CD$151:$DC$151,0)),0)</f>
        <v>0</v>
      </c>
      <c r="I1002" s="243">
        <f ca="1">+IFERROR(INDEX('Hoja de Trabajo para listado'!$A$155:$Z$1048576,MATCH($A1002,'Hoja de Trabajo para listado'!$A$155:$A$1048576,0),MATCH((CUADRO!I$5&amp;$E1002),'Hoja de Trabajo para listado'!$A$151:$Z$151,0)),0)+IFERROR(INDEX('Hoja de Trabajo para listado'!$AB$155:$BA$1048576,MATCH($A1002,'Hoja de Trabajo para listado'!$AB$155:$AB$1048576,0),MATCH((CUADRO!I$5&amp;$E1002),'Hoja de Trabajo para listado'!$AB$151:$BA$151,0)),0)+IFERROR(INDEX('Hoja de Trabajo para listado'!$BC$155:$CB$1048576,MATCH($A1002,'Hoja de Trabajo para listado'!$BC$155:$BC$1048576,0),MATCH((CUADRO!I$5&amp;$E1002),'Hoja de Trabajo para listado'!$BC$151:$CB$151,0)),0)+IFERROR(INDEX('Hoja de Trabajo para listado'!$DE$153:$DG$274,MATCH($A1002,'Hoja de Trabajo para listado'!$DE$153:$DE$1048576,0),MATCH((CUADRO!I$5&amp;$E1002),'Hoja de Trabajo para listado'!$DE$151:$DG$151,0)),0)+IFERROR(INDEX('Hoja de Trabajo para listado'!$CD$155:$DC$1048576,MATCH($A1002,'Hoja de Trabajo para listado'!$CD$155:$CD$1048576,0),MATCH((CUADRO!I$5&amp;$E1002),'Hoja de Trabajo para listado'!$CD$151:$DC$151,0)),0)</f>
        <v>0</v>
      </c>
      <c r="J1002" s="243">
        <f ca="1">+IFERROR(INDEX('Hoja de Trabajo para listado'!$A$155:$Z$1048576,MATCH($A1002,'Hoja de Trabajo para listado'!$A$155:$A$1048576,0),MATCH((CUADRO!J$5&amp;$E1002),'Hoja de Trabajo para listado'!$A$151:$Z$151,0)),0)+IFERROR(INDEX('Hoja de Trabajo para listado'!$AB$155:$BA$1048576,MATCH($A1002,'Hoja de Trabajo para listado'!$AB$155:$AB$1048576,0),MATCH((CUADRO!J$5&amp;$E1002),'Hoja de Trabajo para listado'!$AB$151:$BA$151,0)),0)+IFERROR(INDEX('Hoja de Trabajo para listado'!$BC$155:$CB$1048576,MATCH($A1002,'Hoja de Trabajo para listado'!$BC$155:$BC$1048576,0),MATCH((CUADRO!J$5&amp;$E1002),'Hoja de Trabajo para listado'!$BC$151:$CB$151,0)),0)+IFERROR(INDEX('Hoja de Trabajo para listado'!$DE$153:$DG$274,MATCH($A1002,'Hoja de Trabajo para listado'!$DE$153:$DE$1048576,0),MATCH((CUADRO!J$5&amp;$E1002),'Hoja de Trabajo para listado'!$DE$151:$DG$151,0)),0)+IFERROR(INDEX('Hoja de Trabajo para listado'!$CD$155:$DC$1048576,MATCH($A1002,'Hoja de Trabajo para listado'!$CD$155:$CD$1048576,0),MATCH((CUADRO!J$5&amp;$E1002),'Hoja de Trabajo para listado'!$CD$151:$DC$151,0)),0)</f>
        <v>0</v>
      </c>
      <c r="K1002" s="243">
        <f ca="1">+IFERROR(INDEX('Hoja de Trabajo para listado'!$A$155:$Z$1048576,MATCH($A1002,'Hoja de Trabajo para listado'!$A$155:$A$1048576,0),MATCH((CUADRO!K$5&amp;$E1002),'Hoja de Trabajo para listado'!$A$151:$Z$151,0)),0)+IFERROR(INDEX('Hoja de Trabajo para listado'!$AB$155:$BA$1048576,MATCH($A1002,'Hoja de Trabajo para listado'!$AB$155:$AB$1048576,0),MATCH((CUADRO!K$5&amp;$E1002),'Hoja de Trabajo para listado'!$AB$151:$BA$151,0)),0)+IFERROR(INDEX('Hoja de Trabajo para listado'!$BC$155:$CB$1048576,MATCH($A1002,'Hoja de Trabajo para listado'!$BC$155:$BC$1048576,0),MATCH((CUADRO!K$5&amp;$E1002),'Hoja de Trabajo para listado'!$BC$151:$CB$151,0)),0)+IFERROR(INDEX('Hoja de Trabajo para listado'!$DE$153:$DG$274,MATCH($A1002,'Hoja de Trabajo para listado'!$DE$153:$DE$1048576,0),MATCH((CUADRO!K$5&amp;$E1002),'Hoja de Trabajo para listado'!$DE$151:$DG$151,0)),0)+IFERROR(INDEX('Hoja de Trabajo para listado'!$CD$155:$DC$1048576,MATCH($A1002,'Hoja de Trabajo para listado'!$CD$155:$CD$1048576,0),MATCH((CUADRO!K$5&amp;$E1002),'Hoja de Trabajo para listado'!$CD$151:$DC$151,0)),0)</f>
        <v>0</v>
      </c>
      <c r="L1002" s="243">
        <f ca="1">+IFERROR(INDEX('Hoja de Trabajo para listado'!$A$155:$Z$1048576,MATCH($A1002,'Hoja de Trabajo para listado'!$A$155:$A$1048576,0),MATCH((CUADRO!L$5&amp;$E1002),'Hoja de Trabajo para listado'!$A$151:$Z$151,0)),0)+IFERROR(INDEX('Hoja de Trabajo para listado'!$AB$155:$BA$1048576,MATCH($A1002,'Hoja de Trabajo para listado'!$AB$155:$AB$1048576,0),MATCH((CUADRO!L$5&amp;$E1002),'Hoja de Trabajo para listado'!$AB$151:$BA$151,0)),0)+IFERROR(INDEX('Hoja de Trabajo para listado'!$BC$155:$CB$1048576,MATCH($A1002,'Hoja de Trabajo para listado'!$BC$155:$BC$1048576,0),MATCH((CUADRO!L$5&amp;$E1002),'Hoja de Trabajo para listado'!$BC$151:$CB$151,0)),0)+IFERROR(INDEX('Hoja de Trabajo para listado'!$DE$153:$DG$274,MATCH($A1002,'Hoja de Trabajo para listado'!$DE$153:$DE$1048576,0),MATCH((CUADRO!L$5&amp;$E1002),'Hoja de Trabajo para listado'!$DE$151:$DG$151,0)),0)+IFERROR(INDEX('Hoja de Trabajo para listado'!$CD$155:$DC$1048576,MATCH($A1002,'Hoja de Trabajo para listado'!$CD$155:$CD$1048576,0),MATCH((CUADRO!L$5&amp;$E1002),'Hoja de Trabajo para listado'!$CD$151:$DC$151,0)),0)</f>
        <v>0</v>
      </c>
      <c r="M1002" s="243">
        <f ca="1">+IFERROR(INDEX('Hoja de Trabajo para listado'!$A$155:$Z$1048576,MATCH($A1002,'Hoja de Trabajo para listado'!$A$155:$A$1048576,0),MATCH((CUADRO!M$5&amp;$E1002),'Hoja de Trabajo para listado'!$A$151:$Z$151,0)),0)+IFERROR(INDEX('Hoja de Trabajo para listado'!$AB$155:$BA$1048576,MATCH($A1002,'Hoja de Trabajo para listado'!$AB$155:$AB$1048576,0),MATCH((CUADRO!M$5&amp;$E1002),'Hoja de Trabajo para listado'!$AB$151:$BA$151,0)),0)+IFERROR(INDEX('Hoja de Trabajo para listado'!$BC$155:$CB$1048576,MATCH($A1002,'Hoja de Trabajo para listado'!$BC$155:$BC$1048576,0),MATCH((CUADRO!M$5&amp;$E1002),'Hoja de Trabajo para listado'!$BC$151:$CB$151,0)),0)+IFERROR(INDEX('Hoja de Trabajo para listado'!$DE$153:$DG$274,MATCH($A1002,'Hoja de Trabajo para listado'!$DE$153:$DE$1048576,0),MATCH((CUADRO!M$5&amp;$E1002),'Hoja de Trabajo para listado'!$DE$151:$DG$151,0)),0)+IFERROR(INDEX('Hoja de Trabajo para listado'!$CD$155:$DC$1048576,MATCH($A1002,'Hoja de Trabajo para listado'!$CD$155:$CD$1048576,0),MATCH((CUADRO!M$5&amp;$E1002),'Hoja de Trabajo para listado'!$CD$151:$DC$151,0)),0)</f>
        <v>0</v>
      </c>
      <c r="N1002" s="243">
        <f ca="1">+IFERROR(INDEX('Hoja de Trabajo para listado'!$A$155:$Z$1048576,MATCH($A1002,'Hoja de Trabajo para listado'!$A$155:$A$1048576,0),MATCH((CUADRO!N$5&amp;$E1002),'Hoja de Trabajo para listado'!$A$151:$Z$151,0)),0)+IFERROR(INDEX('Hoja de Trabajo para listado'!$AB$155:$BA$1048576,MATCH($A1002,'Hoja de Trabajo para listado'!$AB$155:$AB$1048576,0),MATCH((CUADRO!N$5&amp;$E1002),'Hoja de Trabajo para listado'!$AB$151:$BA$151,0)),0)+IFERROR(INDEX('Hoja de Trabajo para listado'!$BC$155:$CB$1048576,MATCH($A1002,'Hoja de Trabajo para listado'!$BC$155:$BC$1048576,0),MATCH((CUADRO!N$5&amp;$E1002),'Hoja de Trabajo para listado'!$BC$151:$CB$151,0)),0)+IFERROR(INDEX('Hoja de Trabajo para listado'!$DE$153:$DG$274,MATCH($A1002,'Hoja de Trabajo para listado'!$DE$153:$DE$1048576,0),MATCH((CUADRO!N$5&amp;$E1002),'Hoja de Trabajo para listado'!$DE$151:$DG$151,0)),0)+IFERROR(INDEX('Hoja de Trabajo para listado'!$CD$155:$DC$1048576,MATCH($A1002,'Hoja de Trabajo para listado'!$CD$155:$CD$1048576,0),MATCH((CUADRO!N$5&amp;$E1002),'Hoja de Trabajo para listado'!$CD$151:$DC$151,0)),0)</f>
        <v>0</v>
      </c>
      <c r="O1002" s="243">
        <f ca="1">+IFERROR(INDEX('Hoja de Trabajo para listado'!$A$155:$Z$1048576,MATCH($A1002,'Hoja de Trabajo para listado'!$A$155:$A$1048576,0),MATCH((CUADRO!O$5&amp;$E1002),'Hoja de Trabajo para listado'!$A$151:$Z$151,0)),0)+IFERROR(INDEX('Hoja de Trabajo para listado'!$AB$155:$BA$1048576,MATCH($A1002,'Hoja de Trabajo para listado'!$AB$155:$AB$1048576,0),MATCH((CUADRO!O$5&amp;$E1002),'Hoja de Trabajo para listado'!$AB$151:$BA$151,0)),0)+IFERROR(INDEX('Hoja de Trabajo para listado'!$BC$155:$CB$1048576,MATCH($A1002,'Hoja de Trabajo para listado'!$BC$155:$BC$1048576,0),MATCH((CUADRO!O$5&amp;$E1002),'Hoja de Trabajo para listado'!$BC$151:$CB$151,0)),0)+IFERROR(INDEX('Hoja de Trabajo para listado'!$DE$153:$DG$274,MATCH($A1002,'Hoja de Trabajo para listado'!$DE$153:$DE$1048576,0),MATCH((CUADRO!O$5&amp;$E1002),'Hoja de Trabajo para listado'!$DE$151:$DG$151,0)),0)+IFERROR(INDEX('Hoja de Trabajo para listado'!$CD$155:$DC$1048576,MATCH($A1002,'Hoja de Trabajo para listado'!$CD$155:$CD$1048576,0),MATCH((CUADRO!O$5&amp;$E1002),'Hoja de Trabajo para listado'!$CD$151:$DC$151,0)),0)</f>
        <v>0</v>
      </c>
      <c r="P1002" s="243">
        <f ca="1">+IFERROR(INDEX('Hoja de Trabajo para listado'!$A$155:$Z$1048576,MATCH($A1002,'Hoja de Trabajo para listado'!$A$155:$A$1048576,0),MATCH((CUADRO!P$5&amp;$E1002),'Hoja de Trabajo para listado'!$A$151:$Z$151,0)),0)+IFERROR(INDEX('Hoja de Trabajo para listado'!$AB$155:$BA$1048576,MATCH($A1002,'Hoja de Trabajo para listado'!$AB$155:$AB$1048576,0),MATCH((CUADRO!P$5&amp;$E1002),'Hoja de Trabajo para listado'!$AB$151:$BA$151,0)),0)+IFERROR(INDEX('Hoja de Trabajo para listado'!$BC$155:$CB$1048576,MATCH($A1002,'Hoja de Trabajo para listado'!$BC$155:$BC$1048576,0),MATCH((CUADRO!P$5&amp;$E1002),'Hoja de Trabajo para listado'!$BC$151:$CB$151,0)),0)+IFERROR(INDEX('Hoja de Trabajo para listado'!$DE$153:$DG$274,MATCH($A1002,'Hoja de Trabajo para listado'!$DE$153:$DE$1048576,0),MATCH((CUADRO!P$5&amp;$E1002),'Hoja de Trabajo para listado'!$DE$151:$DG$151,0)),0)+IFERROR(INDEX('Hoja de Trabajo para listado'!$CD$155:$DC$1048576,MATCH($A1002,'Hoja de Trabajo para listado'!$CD$155:$CD$1048576,0),MATCH((CUADRO!P$5&amp;$E1002),'Hoja de Trabajo para listado'!$CD$151:$DC$151,0)),0)</f>
        <v>0</v>
      </c>
      <c r="Q1002" s="243">
        <f ca="1">+IFERROR(INDEX('Hoja de Trabajo para listado'!$A$155:$Z$1048576,MATCH($A1002,'Hoja de Trabajo para listado'!$A$155:$A$1048576,0),MATCH((CUADRO!Q$5&amp;$E1002),'Hoja de Trabajo para listado'!$A$151:$Z$151,0)),0)+IFERROR(INDEX('Hoja de Trabajo para listado'!$AB$155:$BA$1048576,MATCH($A1002,'Hoja de Trabajo para listado'!$AB$155:$AB$1048576,0),MATCH((CUADRO!Q$5&amp;$E1002),'Hoja de Trabajo para listado'!$AB$151:$BA$151,0)),0)+IFERROR(INDEX('Hoja de Trabajo para listado'!$BC$155:$CB$1048576,MATCH($A1002,'Hoja de Trabajo para listado'!$BC$155:$BC$1048576,0),MATCH((CUADRO!Q$5&amp;$E1002),'Hoja de Trabajo para listado'!$BC$151:$CB$151,0)),0)+IFERROR(INDEX('Hoja de Trabajo para listado'!$DE$153:$DG$274,MATCH($A1002,'Hoja de Trabajo para listado'!$DE$153:$DE$1048576,0),MATCH((CUADRO!Q$5&amp;$E1002),'Hoja de Trabajo para listado'!$DE$151:$DG$151,0)),0)+IFERROR(INDEX('Hoja de Trabajo para listado'!$CD$155:$DC$1048576,MATCH($A1002,'Hoja de Trabajo para listado'!$CD$155:$CD$1048576,0),MATCH((CUADRO!Q$5&amp;$E1002),'Hoja de Trabajo para listado'!$CD$151:$DC$151,0)),0)</f>
        <v>0</v>
      </c>
      <c r="R1002" s="243">
        <f t="shared" ca="1" si="33"/>
        <v>0</v>
      </c>
      <c r="S1002" s="249"/>
      <c r="T1002" s="268">
        <f ca="1">+T1003</f>
        <v>0</v>
      </c>
      <c r="U1002" s="242">
        <f t="shared" si="34"/>
        <v>1</v>
      </c>
      <c r="V1002" s="333" t="str">
        <f>+VLOOKUP(A1002,bd_lista!$A$3:$E$590,5,FALSE)</f>
        <v>Gobiernos Autonomos Municipales</v>
      </c>
      <c r="W1002" s="383" t="str">
        <f>+V1002</f>
        <v>Gobiernos Autonomos Municipales</v>
      </c>
      <c r="X1002" s="242">
        <f>+VLOOKUP(A1002,[3]Sheet1!$A$13:$D$744,4,FALSE)</f>
        <v>0</v>
      </c>
      <c r="Y1002" s="242" t="e">
        <f>+VLOOKUP(X1002,bd_lista!$A$3:$C$590,3,FALSE)</f>
        <v>#N/A</v>
      </c>
      <c r="Z1002" s="294">
        <f>+X1002</f>
        <v>0</v>
      </c>
      <c r="AA1002" s="295" t="e">
        <f>+Y1002</f>
        <v>#N/A</v>
      </c>
    </row>
    <row r="1003" spans="1:27" customFormat="1" ht="15" hidden="1" customHeight="1">
      <c r="A1003" s="32">
        <v>1735</v>
      </c>
      <c r="B1003" s="389"/>
      <c r="C1003" s="247" t="str">
        <f>+VLOOKUP(A1003,bd_lista!$A$3:$C$590,3,FALSE)</f>
        <v>Gobierno Autónomo Municipal de General Agustín Saavedra</v>
      </c>
      <c r="D1003" s="386"/>
      <c r="E1003" s="244" t="s">
        <v>1305</v>
      </c>
      <c r="F1003" s="245">
        <f ca="1">+IFERROR(INDEX('Hoja de Trabajo para listado'!$A$155:$Z$1048576,MATCH($A1003,'Hoja de Trabajo para listado'!$A$155:$A$1048576,0),MATCH((CUADRO!F$5&amp;$E1003),'Hoja de Trabajo para listado'!$A$151:$Z$151,0)),0)+IFERROR(INDEX('Hoja de Trabajo para listado'!$AB$155:$BA$1048576,MATCH($A1003,'Hoja de Trabajo para listado'!$AB$155:$AB$1048576,0),MATCH((CUADRO!F$5&amp;$E1003),'Hoja de Trabajo para listado'!$AB$151:$BA$151,0)),0)+IFERROR(INDEX('Hoja de Trabajo para listado'!$BC$155:$CB$1048576,MATCH($A1003,'Hoja de Trabajo para listado'!$BC$155:$BC$1048576,0),MATCH((CUADRO!F$5&amp;$E1003),'Hoja de Trabajo para listado'!$BC$151:$CB$151,0)),0)+IFERROR(INDEX('Hoja de Trabajo para listado'!$DE$153:$DG$274,MATCH($A1003,'Hoja de Trabajo para listado'!$DE$153:$DE$1048576,0),MATCH((CUADRO!F$5&amp;$E1003),'Hoja de Trabajo para listado'!$DE$151:$DG$151,0)),0)+IFERROR(INDEX('Hoja de Trabajo para listado'!$CD$155:$DC$1048576,MATCH($A1003,'Hoja de Trabajo para listado'!$CD$155:$CD$1048576,0),MATCH((CUADRO!F$5&amp;$E1003),'Hoja de Trabajo para listado'!$CD$151:$DC$151,0)),0)</f>
        <v>0</v>
      </c>
      <c r="G1003" s="245">
        <f ca="1">+IFERROR(INDEX('Hoja de Trabajo para listado'!$A$155:$Z$1048576,MATCH($A1003,'Hoja de Trabajo para listado'!$A$155:$A$1048576,0),MATCH((CUADRO!G$5&amp;$E1003),'Hoja de Trabajo para listado'!$A$151:$Z$151,0)),0)+IFERROR(INDEX('Hoja de Trabajo para listado'!$AB$155:$BA$1048576,MATCH($A1003,'Hoja de Trabajo para listado'!$AB$155:$AB$1048576,0),MATCH((CUADRO!G$5&amp;$E1003),'Hoja de Trabajo para listado'!$AB$151:$BA$151,0)),0)+IFERROR(INDEX('Hoja de Trabajo para listado'!$BC$155:$CB$1048576,MATCH($A1003,'Hoja de Trabajo para listado'!$BC$155:$BC$1048576,0),MATCH((CUADRO!G$5&amp;$E1003),'Hoja de Trabajo para listado'!$BC$151:$CB$151,0)),0)+IFERROR(INDEX('Hoja de Trabajo para listado'!$DE$153:$DG$274,MATCH($A1003,'Hoja de Trabajo para listado'!$DE$153:$DE$1048576,0),MATCH((CUADRO!G$5&amp;$E1003),'Hoja de Trabajo para listado'!$DE$151:$DG$151,0)),0)+IFERROR(INDEX('Hoja de Trabajo para listado'!$CD$155:$DC$1048576,MATCH($A1003,'Hoja de Trabajo para listado'!$CD$155:$CD$1048576,0),MATCH((CUADRO!G$5&amp;$E1003),'Hoja de Trabajo para listado'!$CD$151:$DC$151,0)),0)</f>
        <v>0</v>
      </c>
      <c r="H1003" s="245">
        <f ca="1">+IFERROR(INDEX('Hoja de Trabajo para listado'!$A$155:$Z$1048576,MATCH($A1003,'Hoja de Trabajo para listado'!$A$155:$A$1048576,0),MATCH((CUADRO!H$5&amp;$E1003),'Hoja de Trabajo para listado'!$A$151:$Z$151,0)),0)+IFERROR(INDEX('Hoja de Trabajo para listado'!$AB$155:$BA$1048576,MATCH($A1003,'Hoja de Trabajo para listado'!$AB$155:$AB$1048576,0),MATCH((CUADRO!H$5&amp;$E1003),'Hoja de Trabajo para listado'!$AB$151:$BA$151,0)),0)+IFERROR(INDEX('Hoja de Trabajo para listado'!$BC$155:$CB$1048576,MATCH($A1003,'Hoja de Trabajo para listado'!$BC$155:$BC$1048576,0),MATCH((CUADRO!H$5&amp;$E1003),'Hoja de Trabajo para listado'!$BC$151:$CB$151,0)),0)+IFERROR(INDEX('Hoja de Trabajo para listado'!$DE$153:$DG$274,MATCH($A1003,'Hoja de Trabajo para listado'!$DE$153:$DE$1048576,0),MATCH((CUADRO!H$5&amp;$E1003),'Hoja de Trabajo para listado'!$DE$151:$DG$151,0)),0)+IFERROR(INDEX('Hoja de Trabajo para listado'!$CD$155:$DC$1048576,MATCH($A1003,'Hoja de Trabajo para listado'!$CD$155:$CD$1048576,0),MATCH((CUADRO!H$5&amp;$E1003),'Hoja de Trabajo para listado'!$CD$151:$DC$151,0)),0)</f>
        <v>0</v>
      </c>
      <c r="I1003" s="245">
        <f ca="1">+IFERROR(INDEX('Hoja de Trabajo para listado'!$A$155:$Z$1048576,MATCH($A1003,'Hoja de Trabajo para listado'!$A$155:$A$1048576,0),MATCH((CUADRO!I$5&amp;$E1003),'Hoja de Trabajo para listado'!$A$151:$Z$151,0)),0)+IFERROR(INDEX('Hoja de Trabajo para listado'!$AB$155:$BA$1048576,MATCH($A1003,'Hoja de Trabajo para listado'!$AB$155:$AB$1048576,0),MATCH((CUADRO!I$5&amp;$E1003),'Hoja de Trabajo para listado'!$AB$151:$BA$151,0)),0)+IFERROR(INDEX('Hoja de Trabajo para listado'!$BC$155:$CB$1048576,MATCH($A1003,'Hoja de Trabajo para listado'!$BC$155:$BC$1048576,0),MATCH((CUADRO!I$5&amp;$E1003),'Hoja de Trabajo para listado'!$BC$151:$CB$151,0)),0)+IFERROR(INDEX('Hoja de Trabajo para listado'!$DE$153:$DG$274,MATCH($A1003,'Hoja de Trabajo para listado'!$DE$153:$DE$1048576,0),MATCH((CUADRO!I$5&amp;$E1003),'Hoja de Trabajo para listado'!$DE$151:$DG$151,0)),0)+IFERROR(INDEX('Hoja de Trabajo para listado'!$CD$155:$DC$1048576,MATCH($A1003,'Hoja de Trabajo para listado'!$CD$155:$CD$1048576,0),MATCH((CUADRO!I$5&amp;$E1003),'Hoja de Trabajo para listado'!$CD$151:$DC$151,0)),0)</f>
        <v>0</v>
      </c>
      <c r="J1003" s="245">
        <f ca="1">+IFERROR(INDEX('Hoja de Trabajo para listado'!$A$155:$Z$1048576,MATCH($A1003,'Hoja de Trabajo para listado'!$A$155:$A$1048576,0),MATCH((CUADRO!J$5&amp;$E1003),'Hoja de Trabajo para listado'!$A$151:$Z$151,0)),0)+IFERROR(INDEX('Hoja de Trabajo para listado'!$AB$155:$BA$1048576,MATCH($A1003,'Hoja de Trabajo para listado'!$AB$155:$AB$1048576,0),MATCH((CUADRO!J$5&amp;$E1003),'Hoja de Trabajo para listado'!$AB$151:$BA$151,0)),0)+IFERROR(INDEX('Hoja de Trabajo para listado'!$BC$155:$CB$1048576,MATCH($A1003,'Hoja de Trabajo para listado'!$BC$155:$BC$1048576,0),MATCH((CUADRO!J$5&amp;$E1003),'Hoja de Trabajo para listado'!$BC$151:$CB$151,0)),0)+IFERROR(INDEX('Hoja de Trabajo para listado'!$DE$153:$DG$274,MATCH($A1003,'Hoja de Trabajo para listado'!$DE$153:$DE$1048576,0),MATCH((CUADRO!J$5&amp;$E1003),'Hoja de Trabajo para listado'!$DE$151:$DG$151,0)),0)+IFERROR(INDEX('Hoja de Trabajo para listado'!$CD$155:$DC$1048576,MATCH($A1003,'Hoja de Trabajo para listado'!$CD$155:$CD$1048576,0),MATCH((CUADRO!J$5&amp;$E1003),'Hoja de Trabajo para listado'!$CD$151:$DC$151,0)),0)</f>
        <v>0</v>
      </c>
      <c r="K1003" s="245">
        <f ca="1">+IFERROR(INDEX('Hoja de Trabajo para listado'!$A$155:$Z$1048576,MATCH($A1003,'Hoja de Trabajo para listado'!$A$155:$A$1048576,0),MATCH((CUADRO!K$5&amp;$E1003),'Hoja de Trabajo para listado'!$A$151:$Z$151,0)),0)+IFERROR(INDEX('Hoja de Trabajo para listado'!$AB$155:$BA$1048576,MATCH($A1003,'Hoja de Trabajo para listado'!$AB$155:$AB$1048576,0),MATCH((CUADRO!K$5&amp;$E1003),'Hoja de Trabajo para listado'!$AB$151:$BA$151,0)),0)+IFERROR(INDEX('Hoja de Trabajo para listado'!$BC$155:$CB$1048576,MATCH($A1003,'Hoja de Trabajo para listado'!$BC$155:$BC$1048576,0),MATCH((CUADRO!K$5&amp;$E1003),'Hoja de Trabajo para listado'!$BC$151:$CB$151,0)),0)+IFERROR(INDEX('Hoja de Trabajo para listado'!$DE$153:$DG$274,MATCH($A1003,'Hoja de Trabajo para listado'!$DE$153:$DE$1048576,0),MATCH((CUADRO!K$5&amp;$E1003),'Hoja de Trabajo para listado'!$DE$151:$DG$151,0)),0)+IFERROR(INDEX('Hoja de Trabajo para listado'!$CD$155:$DC$1048576,MATCH($A1003,'Hoja de Trabajo para listado'!$CD$155:$CD$1048576,0),MATCH((CUADRO!K$5&amp;$E1003),'Hoja de Trabajo para listado'!$CD$151:$DC$151,0)),0)</f>
        <v>0</v>
      </c>
      <c r="L1003" s="245">
        <f ca="1">+IFERROR(INDEX('Hoja de Trabajo para listado'!$A$155:$Z$1048576,MATCH($A1003,'Hoja de Trabajo para listado'!$A$155:$A$1048576,0),MATCH((CUADRO!L$5&amp;$E1003),'Hoja de Trabajo para listado'!$A$151:$Z$151,0)),0)+IFERROR(INDEX('Hoja de Trabajo para listado'!$AB$155:$BA$1048576,MATCH($A1003,'Hoja de Trabajo para listado'!$AB$155:$AB$1048576,0),MATCH((CUADRO!L$5&amp;$E1003),'Hoja de Trabajo para listado'!$AB$151:$BA$151,0)),0)+IFERROR(INDEX('Hoja de Trabajo para listado'!$BC$155:$CB$1048576,MATCH($A1003,'Hoja de Trabajo para listado'!$BC$155:$BC$1048576,0),MATCH((CUADRO!L$5&amp;$E1003),'Hoja de Trabajo para listado'!$BC$151:$CB$151,0)),0)+IFERROR(INDEX('Hoja de Trabajo para listado'!$DE$153:$DG$274,MATCH($A1003,'Hoja de Trabajo para listado'!$DE$153:$DE$1048576,0),MATCH((CUADRO!L$5&amp;$E1003),'Hoja de Trabajo para listado'!$DE$151:$DG$151,0)),0)+IFERROR(INDEX('Hoja de Trabajo para listado'!$CD$155:$DC$1048576,MATCH($A1003,'Hoja de Trabajo para listado'!$CD$155:$CD$1048576,0),MATCH((CUADRO!L$5&amp;$E1003),'Hoja de Trabajo para listado'!$CD$151:$DC$151,0)),0)</f>
        <v>0</v>
      </c>
      <c r="M1003" s="245">
        <f ca="1">+IFERROR(INDEX('Hoja de Trabajo para listado'!$A$155:$Z$1048576,MATCH($A1003,'Hoja de Trabajo para listado'!$A$155:$A$1048576,0),MATCH((CUADRO!M$5&amp;$E1003),'Hoja de Trabajo para listado'!$A$151:$Z$151,0)),0)+IFERROR(INDEX('Hoja de Trabajo para listado'!$AB$155:$BA$1048576,MATCH($A1003,'Hoja de Trabajo para listado'!$AB$155:$AB$1048576,0),MATCH((CUADRO!M$5&amp;$E1003),'Hoja de Trabajo para listado'!$AB$151:$BA$151,0)),0)+IFERROR(INDEX('Hoja de Trabajo para listado'!$BC$155:$CB$1048576,MATCH($A1003,'Hoja de Trabajo para listado'!$BC$155:$BC$1048576,0),MATCH((CUADRO!M$5&amp;$E1003),'Hoja de Trabajo para listado'!$BC$151:$CB$151,0)),0)+IFERROR(INDEX('Hoja de Trabajo para listado'!$DE$153:$DG$274,MATCH($A1003,'Hoja de Trabajo para listado'!$DE$153:$DE$1048576,0),MATCH((CUADRO!M$5&amp;$E1003),'Hoja de Trabajo para listado'!$DE$151:$DG$151,0)),0)+IFERROR(INDEX('Hoja de Trabajo para listado'!$CD$155:$DC$1048576,MATCH($A1003,'Hoja de Trabajo para listado'!$CD$155:$CD$1048576,0),MATCH((CUADRO!M$5&amp;$E1003),'Hoja de Trabajo para listado'!$CD$151:$DC$151,0)),0)</f>
        <v>0</v>
      </c>
      <c r="N1003" s="245">
        <f ca="1">+IFERROR(INDEX('Hoja de Trabajo para listado'!$A$155:$Z$1048576,MATCH($A1003,'Hoja de Trabajo para listado'!$A$155:$A$1048576,0),MATCH((CUADRO!N$5&amp;$E1003),'Hoja de Trabajo para listado'!$A$151:$Z$151,0)),0)+IFERROR(INDEX('Hoja de Trabajo para listado'!$AB$155:$BA$1048576,MATCH($A1003,'Hoja de Trabajo para listado'!$AB$155:$AB$1048576,0),MATCH((CUADRO!N$5&amp;$E1003),'Hoja de Trabajo para listado'!$AB$151:$BA$151,0)),0)+IFERROR(INDEX('Hoja de Trabajo para listado'!$BC$155:$CB$1048576,MATCH($A1003,'Hoja de Trabajo para listado'!$BC$155:$BC$1048576,0),MATCH((CUADRO!N$5&amp;$E1003),'Hoja de Trabajo para listado'!$BC$151:$CB$151,0)),0)+IFERROR(INDEX('Hoja de Trabajo para listado'!$DE$153:$DG$274,MATCH($A1003,'Hoja de Trabajo para listado'!$DE$153:$DE$1048576,0),MATCH((CUADRO!N$5&amp;$E1003),'Hoja de Trabajo para listado'!$DE$151:$DG$151,0)),0)+IFERROR(INDEX('Hoja de Trabajo para listado'!$CD$155:$DC$1048576,MATCH($A1003,'Hoja de Trabajo para listado'!$CD$155:$CD$1048576,0),MATCH((CUADRO!N$5&amp;$E1003),'Hoja de Trabajo para listado'!$CD$151:$DC$151,0)),0)</f>
        <v>0</v>
      </c>
      <c r="O1003" s="245">
        <f ca="1">+IFERROR(INDEX('Hoja de Trabajo para listado'!$A$155:$Z$1048576,MATCH($A1003,'Hoja de Trabajo para listado'!$A$155:$A$1048576,0),MATCH((CUADRO!O$5&amp;$E1003),'Hoja de Trabajo para listado'!$A$151:$Z$151,0)),0)+IFERROR(INDEX('Hoja de Trabajo para listado'!$AB$155:$BA$1048576,MATCH($A1003,'Hoja de Trabajo para listado'!$AB$155:$AB$1048576,0),MATCH((CUADRO!O$5&amp;$E1003),'Hoja de Trabajo para listado'!$AB$151:$BA$151,0)),0)+IFERROR(INDEX('Hoja de Trabajo para listado'!$BC$155:$CB$1048576,MATCH($A1003,'Hoja de Trabajo para listado'!$BC$155:$BC$1048576,0),MATCH((CUADRO!O$5&amp;$E1003),'Hoja de Trabajo para listado'!$BC$151:$CB$151,0)),0)+IFERROR(INDEX('Hoja de Trabajo para listado'!$DE$153:$DG$274,MATCH($A1003,'Hoja de Trabajo para listado'!$DE$153:$DE$1048576,0),MATCH((CUADRO!O$5&amp;$E1003),'Hoja de Trabajo para listado'!$DE$151:$DG$151,0)),0)+IFERROR(INDEX('Hoja de Trabajo para listado'!$CD$155:$DC$1048576,MATCH($A1003,'Hoja de Trabajo para listado'!$CD$155:$CD$1048576,0),MATCH((CUADRO!O$5&amp;$E1003),'Hoja de Trabajo para listado'!$CD$151:$DC$151,0)),0)</f>
        <v>0</v>
      </c>
      <c r="P1003" s="245">
        <f ca="1">+IFERROR(INDEX('Hoja de Trabajo para listado'!$A$155:$Z$1048576,MATCH($A1003,'Hoja de Trabajo para listado'!$A$155:$A$1048576,0),MATCH((CUADRO!P$5&amp;$E1003),'Hoja de Trabajo para listado'!$A$151:$Z$151,0)),0)+IFERROR(INDEX('Hoja de Trabajo para listado'!$AB$155:$BA$1048576,MATCH($A1003,'Hoja de Trabajo para listado'!$AB$155:$AB$1048576,0),MATCH((CUADRO!P$5&amp;$E1003),'Hoja de Trabajo para listado'!$AB$151:$BA$151,0)),0)+IFERROR(INDEX('Hoja de Trabajo para listado'!$BC$155:$CB$1048576,MATCH($A1003,'Hoja de Trabajo para listado'!$BC$155:$BC$1048576,0),MATCH((CUADRO!P$5&amp;$E1003),'Hoja de Trabajo para listado'!$BC$151:$CB$151,0)),0)+IFERROR(INDEX('Hoja de Trabajo para listado'!$DE$153:$DG$274,MATCH($A1003,'Hoja de Trabajo para listado'!$DE$153:$DE$1048576,0),MATCH((CUADRO!P$5&amp;$E1003),'Hoja de Trabajo para listado'!$DE$151:$DG$151,0)),0)+IFERROR(INDEX('Hoja de Trabajo para listado'!$CD$155:$DC$1048576,MATCH($A1003,'Hoja de Trabajo para listado'!$CD$155:$CD$1048576,0),MATCH((CUADRO!P$5&amp;$E1003),'Hoja de Trabajo para listado'!$CD$151:$DC$151,0)),0)</f>
        <v>0</v>
      </c>
      <c r="Q1003" s="245">
        <f ca="1">+IFERROR(INDEX('Hoja de Trabajo para listado'!$A$155:$Z$1048576,MATCH($A1003,'Hoja de Trabajo para listado'!$A$155:$A$1048576,0),MATCH((CUADRO!Q$5&amp;$E1003),'Hoja de Trabajo para listado'!$A$151:$Z$151,0)),0)+IFERROR(INDEX('Hoja de Trabajo para listado'!$AB$155:$BA$1048576,MATCH($A1003,'Hoja de Trabajo para listado'!$AB$155:$AB$1048576,0),MATCH((CUADRO!Q$5&amp;$E1003),'Hoja de Trabajo para listado'!$AB$151:$BA$151,0)),0)+IFERROR(INDEX('Hoja de Trabajo para listado'!$BC$155:$CB$1048576,MATCH($A1003,'Hoja de Trabajo para listado'!$BC$155:$BC$1048576,0),MATCH((CUADRO!Q$5&amp;$E1003),'Hoja de Trabajo para listado'!$BC$151:$CB$151,0)),0)+IFERROR(INDEX('Hoja de Trabajo para listado'!$DE$153:$DG$274,MATCH($A1003,'Hoja de Trabajo para listado'!$DE$153:$DE$1048576,0),MATCH((CUADRO!Q$5&amp;$E1003),'Hoja de Trabajo para listado'!$DE$151:$DG$151,0)),0)+IFERROR(INDEX('Hoja de Trabajo para listado'!$CD$155:$DC$1048576,MATCH($A1003,'Hoja de Trabajo para listado'!$CD$155:$CD$1048576,0),MATCH((CUADRO!Q$5&amp;$E1003),'Hoja de Trabajo para listado'!$CD$151:$DC$151,0)),0)</f>
        <v>0</v>
      </c>
      <c r="R1003" s="245">
        <f t="shared" ca="1" si="33"/>
        <v>0</v>
      </c>
      <c r="S1003" s="259">
        <f ca="1">+R1002+R1003</f>
        <v>0</v>
      </c>
      <c r="T1003" s="245">
        <f ca="1">+S1003</f>
        <v>0</v>
      </c>
      <c r="U1003" s="244">
        <f t="shared" si="34"/>
        <v>2</v>
      </c>
      <c r="V1003" s="333" t="str">
        <f>+VLOOKUP(A1003,bd_lista!$A$3:$E$590,5,FALSE)</f>
        <v>Gobiernos Autonomos Municipales</v>
      </c>
      <c r="W1003" s="384"/>
      <c r="X1003" s="242">
        <f>+VLOOKUP(A1003,[3]Sheet1!$A$13:$D$744,4,FALSE)</f>
        <v>0</v>
      </c>
      <c r="Y1003" s="242" t="e">
        <f>+VLOOKUP(X1003,bd_lista!$A$3:$C$590,3,FALSE)</f>
        <v>#N/A</v>
      </c>
      <c r="Z1003" s="292"/>
      <c r="AA1003" s="293"/>
    </row>
    <row r="1004" spans="1:27" customFormat="1" ht="15" hidden="1" customHeight="1">
      <c r="A1004" s="32">
        <v>1736</v>
      </c>
      <c r="B1004" s="388">
        <f>+A1004</f>
        <v>1736</v>
      </c>
      <c r="C1004" s="247" t="str">
        <f>+VLOOKUP(A1004,bd_lista!$A$3:$C$590,3,FALSE)</f>
        <v>Gobierno Autónomo Municipal de Mineros</v>
      </c>
      <c r="D1004" s="385" t="str">
        <f>+C1004</f>
        <v>Gobierno Autónomo Municipal de Mineros</v>
      </c>
      <c r="E1004" s="242" t="s">
        <v>1304</v>
      </c>
      <c r="F1004" s="243">
        <f ca="1">+IFERROR(INDEX('Hoja de Trabajo para listado'!$A$155:$Z$1048576,MATCH($A1004,'Hoja de Trabajo para listado'!$A$155:$A$1048576,0),MATCH((CUADRO!F$5&amp;$E1004),'Hoja de Trabajo para listado'!$A$151:$Z$151,0)),0)+IFERROR(INDEX('Hoja de Trabajo para listado'!$AB$155:$BA$1048576,MATCH($A1004,'Hoja de Trabajo para listado'!$AB$155:$AB$1048576,0),MATCH((CUADRO!F$5&amp;$E1004),'Hoja de Trabajo para listado'!$AB$151:$BA$151,0)),0)+IFERROR(INDEX('Hoja de Trabajo para listado'!$BC$155:$CB$1048576,MATCH($A1004,'Hoja de Trabajo para listado'!$BC$155:$BC$1048576,0),MATCH((CUADRO!F$5&amp;$E1004),'Hoja de Trabajo para listado'!$BC$151:$CB$151,0)),0)+IFERROR(INDEX('Hoja de Trabajo para listado'!$DE$153:$DG$274,MATCH($A1004,'Hoja de Trabajo para listado'!$DE$153:$DE$1048576,0),MATCH((CUADRO!F$5&amp;$E1004),'Hoja de Trabajo para listado'!$DE$151:$DG$151,0)),0)+IFERROR(INDEX('Hoja de Trabajo para listado'!$CD$155:$DC$1048576,MATCH($A1004,'Hoja de Trabajo para listado'!$CD$155:$CD$1048576,0),MATCH((CUADRO!F$5&amp;$E1004),'Hoja de Trabajo para listado'!$CD$151:$DC$151,0)),0)</f>
        <v>0</v>
      </c>
      <c r="G1004" s="243">
        <f ca="1">+IFERROR(INDEX('Hoja de Trabajo para listado'!$A$155:$Z$1048576,MATCH($A1004,'Hoja de Trabajo para listado'!$A$155:$A$1048576,0),MATCH((CUADRO!G$5&amp;$E1004),'Hoja de Trabajo para listado'!$A$151:$Z$151,0)),0)+IFERROR(INDEX('Hoja de Trabajo para listado'!$AB$155:$BA$1048576,MATCH($A1004,'Hoja de Trabajo para listado'!$AB$155:$AB$1048576,0),MATCH((CUADRO!G$5&amp;$E1004),'Hoja de Trabajo para listado'!$AB$151:$BA$151,0)),0)+IFERROR(INDEX('Hoja de Trabajo para listado'!$BC$155:$CB$1048576,MATCH($A1004,'Hoja de Trabajo para listado'!$BC$155:$BC$1048576,0),MATCH((CUADRO!G$5&amp;$E1004),'Hoja de Trabajo para listado'!$BC$151:$CB$151,0)),0)+IFERROR(INDEX('Hoja de Trabajo para listado'!$DE$153:$DG$274,MATCH($A1004,'Hoja de Trabajo para listado'!$DE$153:$DE$1048576,0),MATCH((CUADRO!G$5&amp;$E1004),'Hoja de Trabajo para listado'!$DE$151:$DG$151,0)),0)+IFERROR(INDEX('Hoja de Trabajo para listado'!$CD$155:$DC$1048576,MATCH($A1004,'Hoja de Trabajo para listado'!$CD$155:$CD$1048576,0),MATCH((CUADRO!G$5&amp;$E1004),'Hoja de Trabajo para listado'!$CD$151:$DC$151,0)),0)</f>
        <v>0</v>
      </c>
      <c r="H1004" s="243">
        <f ca="1">+IFERROR(INDEX('Hoja de Trabajo para listado'!$A$155:$Z$1048576,MATCH($A1004,'Hoja de Trabajo para listado'!$A$155:$A$1048576,0),MATCH((CUADRO!H$5&amp;$E1004),'Hoja de Trabajo para listado'!$A$151:$Z$151,0)),0)+IFERROR(INDEX('Hoja de Trabajo para listado'!$AB$155:$BA$1048576,MATCH($A1004,'Hoja de Trabajo para listado'!$AB$155:$AB$1048576,0),MATCH((CUADRO!H$5&amp;$E1004),'Hoja de Trabajo para listado'!$AB$151:$BA$151,0)),0)+IFERROR(INDEX('Hoja de Trabajo para listado'!$BC$155:$CB$1048576,MATCH($A1004,'Hoja de Trabajo para listado'!$BC$155:$BC$1048576,0),MATCH((CUADRO!H$5&amp;$E1004),'Hoja de Trabajo para listado'!$BC$151:$CB$151,0)),0)+IFERROR(INDEX('Hoja de Trabajo para listado'!$DE$153:$DG$274,MATCH($A1004,'Hoja de Trabajo para listado'!$DE$153:$DE$1048576,0),MATCH((CUADRO!H$5&amp;$E1004),'Hoja de Trabajo para listado'!$DE$151:$DG$151,0)),0)+IFERROR(INDEX('Hoja de Trabajo para listado'!$CD$155:$DC$1048576,MATCH($A1004,'Hoja de Trabajo para listado'!$CD$155:$CD$1048576,0),MATCH((CUADRO!H$5&amp;$E1004),'Hoja de Trabajo para listado'!$CD$151:$DC$151,0)),0)</f>
        <v>0</v>
      </c>
      <c r="I1004" s="243">
        <f ca="1">+IFERROR(INDEX('Hoja de Trabajo para listado'!$A$155:$Z$1048576,MATCH($A1004,'Hoja de Trabajo para listado'!$A$155:$A$1048576,0),MATCH((CUADRO!I$5&amp;$E1004),'Hoja de Trabajo para listado'!$A$151:$Z$151,0)),0)+IFERROR(INDEX('Hoja de Trabajo para listado'!$AB$155:$BA$1048576,MATCH($A1004,'Hoja de Trabajo para listado'!$AB$155:$AB$1048576,0),MATCH((CUADRO!I$5&amp;$E1004),'Hoja de Trabajo para listado'!$AB$151:$BA$151,0)),0)+IFERROR(INDEX('Hoja de Trabajo para listado'!$BC$155:$CB$1048576,MATCH($A1004,'Hoja de Trabajo para listado'!$BC$155:$BC$1048576,0),MATCH((CUADRO!I$5&amp;$E1004),'Hoja de Trabajo para listado'!$BC$151:$CB$151,0)),0)+IFERROR(INDEX('Hoja de Trabajo para listado'!$DE$153:$DG$274,MATCH($A1004,'Hoja de Trabajo para listado'!$DE$153:$DE$1048576,0),MATCH((CUADRO!I$5&amp;$E1004),'Hoja de Trabajo para listado'!$DE$151:$DG$151,0)),0)+IFERROR(INDEX('Hoja de Trabajo para listado'!$CD$155:$DC$1048576,MATCH($A1004,'Hoja de Trabajo para listado'!$CD$155:$CD$1048576,0),MATCH((CUADRO!I$5&amp;$E1004),'Hoja de Trabajo para listado'!$CD$151:$DC$151,0)),0)</f>
        <v>0</v>
      </c>
      <c r="J1004" s="243">
        <f ca="1">+IFERROR(INDEX('Hoja de Trabajo para listado'!$A$155:$Z$1048576,MATCH($A1004,'Hoja de Trabajo para listado'!$A$155:$A$1048576,0),MATCH((CUADRO!J$5&amp;$E1004),'Hoja de Trabajo para listado'!$A$151:$Z$151,0)),0)+IFERROR(INDEX('Hoja de Trabajo para listado'!$AB$155:$BA$1048576,MATCH($A1004,'Hoja de Trabajo para listado'!$AB$155:$AB$1048576,0),MATCH((CUADRO!J$5&amp;$E1004),'Hoja de Trabajo para listado'!$AB$151:$BA$151,0)),0)+IFERROR(INDEX('Hoja de Trabajo para listado'!$BC$155:$CB$1048576,MATCH($A1004,'Hoja de Trabajo para listado'!$BC$155:$BC$1048576,0),MATCH((CUADRO!J$5&amp;$E1004),'Hoja de Trabajo para listado'!$BC$151:$CB$151,0)),0)+IFERROR(INDEX('Hoja de Trabajo para listado'!$DE$153:$DG$274,MATCH($A1004,'Hoja de Trabajo para listado'!$DE$153:$DE$1048576,0),MATCH((CUADRO!J$5&amp;$E1004),'Hoja de Trabajo para listado'!$DE$151:$DG$151,0)),0)+IFERROR(INDEX('Hoja de Trabajo para listado'!$CD$155:$DC$1048576,MATCH($A1004,'Hoja de Trabajo para listado'!$CD$155:$CD$1048576,0),MATCH((CUADRO!J$5&amp;$E1004),'Hoja de Trabajo para listado'!$CD$151:$DC$151,0)),0)</f>
        <v>0</v>
      </c>
      <c r="K1004" s="243">
        <f ca="1">+IFERROR(INDEX('Hoja de Trabajo para listado'!$A$155:$Z$1048576,MATCH($A1004,'Hoja de Trabajo para listado'!$A$155:$A$1048576,0),MATCH((CUADRO!K$5&amp;$E1004),'Hoja de Trabajo para listado'!$A$151:$Z$151,0)),0)+IFERROR(INDEX('Hoja de Trabajo para listado'!$AB$155:$BA$1048576,MATCH($A1004,'Hoja de Trabajo para listado'!$AB$155:$AB$1048576,0),MATCH((CUADRO!K$5&amp;$E1004),'Hoja de Trabajo para listado'!$AB$151:$BA$151,0)),0)+IFERROR(INDEX('Hoja de Trabajo para listado'!$BC$155:$CB$1048576,MATCH($A1004,'Hoja de Trabajo para listado'!$BC$155:$BC$1048576,0),MATCH((CUADRO!K$5&amp;$E1004),'Hoja de Trabajo para listado'!$BC$151:$CB$151,0)),0)+IFERROR(INDEX('Hoja de Trabajo para listado'!$DE$153:$DG$274,MATCH($A1004,'Hoja de Trabajo para listado'!$DE$153:$DE$1048576,0),MATCH((CUADRO!K$5&amp;$E1004),'Hoja de Trabajo para listado'!$DE$151:$DG$151,0)),0)+IFERROR(INDEX('Hoja de Trabajo para listado'!$CD$155:$DC$1048576,MATCH($A1004,'Hoja de Trabajo para listado'!$CD$155:$CD$1048576,0),MATCH((CUADRO!K$5&amp;$E1004),'Hoja de Trabajo para listado'!$CD$151:$DC$151,0)),0)</f>
        <v>0</v>
      </c>
      <c r="L1004" s="243">
        <f ca="1">+IFERROR(INDEX('Hoja de Trabajo para listado'!$A$155:$Z$1048576,MATCH($A1004,'Hoja de Trabajo para listado'!$A$155:$A$1048576,0),MATCH((CUADRO!L$5&amp;$E1004),'Hoja de Trabajo para listado'!$A$151:$Z$151,0)),0)+IFERROR(INDEX('Hoja de Trabajo para listado'!$AB$155:$BA$1048576,MATCH($A1004,'Hoja de Trabajo para listado'!$AB$155:$AB$1048576,0),MATCH((CUADRO!L$5&amp;$E1004),'Hoja de Trabajo para listado'!$AB$151:$BA$151,0)),0)+IFERROR(INDEX('Hoja de Trabajo para listado'!$BC$155:$CB$1048576,MATCH($A1004,'Hoja de Trabajo para listado'!$BC$155:$BC$1048576,0),MATCH((CUADRO!L$5&amp;$E1004),'Hoja de Trabajo para listado'!$BC$151:$CB$151,0)),0)+IFERROR(INDEX('Hoja de Trabajo para listado'!$DE$153:$DG$274,MATCH($A1004,'Hoja de Trabajo para listado'!$DE$153:$DE$1048576,0),MATCH((CUADRO!L$5&amp;$E1004),'Hoja de Trabajo para listado'!$DE$151:$DG$151,0)),0)+IFERROR(INDEX('Hoja de Trabajo para listado'!$CD$155:$DC$1048576,MATCH($A1004,'Hoja de Trabajo para listado'!$CD$155:$CD$1048576,0),MATCH((CUADRO!L$5&amp;$E1004),'Hoja de Trabajo para listado'!$CD$151:$DC$151,0)),0)</f>
        <v>0</v>
      </c>
      <c r="M1004" s="243">
        <f ca="1">+IFERROR(INDEX('Hoja de Trabajo para listado'!$A$155:$Z$1048576,MATCH($A1004,'Hoja de Trabajo para listado'!$A$155:$A$1048576,0),MATCH((CUADRO!M$5&amp;$E1004),'Hoja de Trabajo para listado'!$A$151:$Z$151,0)),0)+IFERROR(INDEX('Hoja de Trabajo para listado'!$AB$155:$BA$1048576,MATCH($A1004,'Hoja de Trabajo para listado'!$AB$155:$AB$1048576,0),MATCH((CUADRO!M$5&amp;$E1004),'Hoja de Trabajo para listado'!$AB$151:$BA$151,0)),0)+IFERROR(INDEX('Hoja de Trabajo para listado'!$BC$155:$CB$1048576,MATCH($A1004,'Hoja de Trabajo para listado'!$BC$155:$BC$1048576,0),MATCH((CUADRO!M$5&amp;$E1004),'Hoja de Trabajo para listado'!$BC$151:$CB$151,0)),0)+IFERROR(INDEX('Hoja de Trabajo para listado'!$DE$153:$DG$274,MATCH($A1004,'Hoja de Trabajo para listado'!$DE$153:$DE$1048576,0),MATCH((CUADRO!M$5&amp;$E1004),'Hoja de Trabajo para listado'!$DE$151:$DG$151,0)),0)+IFERROR(INDEX('Hoja de Trabajo para listado'!$CD$155:$DC$1048576,MATCH($A1004,'Hoja de Trabajo para listado'!$CD$155:$CD$1048576,0),MATCH((CUADRO!M$5&amp;$E1004),'Hoja de Trabajo para listado'!$CD$151:$DC$151,0)),0)</f>
        <v>0</v>
      </c>
      <c r="N1004" s="243">
        <f ca="1">+IFERROR(INDEX('Hoja de Trabajo para listado'!$A$155:$Z$1048576,MATCH($A1004,'Hoja de Trabajo para listado'!$A$155:$A$1048576,0),MATCH((CUADRO!N$5&amp;$E1004),'Hoja de Trabajo para listado'!$A$151:$Z$151,0)),0)+IFERROR(INDEX('Hoja de Trabajo para listado'!$AB$155:$BA$1048576,MATCH($A1004,'Hoja de Trabajo para listado'!$AB$155:$AB$1048576,0),MATCH((CUADRO!N$5&amp;$E1004),'Hoja de Trabajo para listado'!$AB$151:$BA$151,0)),0)+IFERROR(INDEX('Hoja de Trabajo para listado'!$BC$155:$CB$1048576,MATCH($A1004,'Hoja de Trabajo para listado'!$BC$155:$BC$1048576,0),MATCH((CUADRO!N$5&amp;$E1004),'Hoja de Trabajo para listado'!$BC$151:$CB$151,0)),0)+IFERROR(INDEX('Hoja de Trabajo para listado'!$DE$153:$DG$274,MATCH($A1004,'Hoja de Trabajo para listado'!$DE$153:$DE$1048576,0),MATCH((CUADRO!N$5&amp;$E1004),'Hoja de Trabajo para listado'!$DE$151:$DG$151,0)),0)+IFERROR(INDEX('Hoja de Trabajo para listado'!$CD$155:$DC$1048576,MATCH($A1004,'Hoja de Trabajo para listado'!$CD$155:$CD$1048576,0),MATCH((CUADRO!N$5&amp;$E1004),'Hoja de Trabajo para listado'!$CD$151:$DC$151,0)),0)</f>
        <v>0</v>
      </c>
      <c r="O1004" s="243">
        <f ca="1">+IFERROR(INDEX('Hoja de Trabajo para listado'!$A$155:$Z$1048576,MATCH($A1004,'Hoja de Trabajo para listado'!$A$155:$A$1048576,0),MATCH((CUADRO!O$5&amp;$E1004),'Hoja de Trabajo para listado'!$A$151:$Z$151,0)),0)+IFERROR(INDEX('Hoja de Trabajo para listado'!$AB$155:$BA$1048576,MATCH($A1004,'Hoja de Trabajo para listado'!$AB$155:$AB$1048576,0),MATCH((CUADRO!O$5&amp;$E1004),'Hoja de Trabajo para listado'!$AB$151:$BA$151,0)),0)+IFERROR(INDEX('Hoja de Trabajo para listado'!$BC$155:$CB$1048576,MATCH($A1004,'Hoja de Trabajo para listado'!$BC$155:$BC$1048576,0),MATCH((CUADRO!O$5&amp;$E1004),'Hoja de Trabajo para listado'!$BC$151:$CB$151,0)),0)+IFERROR(INDEX('Hoja de Trabajo para listado'!$DE$153:$DG$274,MATCH($A1004,'Hoja de Trabajo para listado'!$DE$153:$DE$1048576,0),MATCH((CUADRO!O$5&amp;$E1004),'Hoja de Trabajo para listado'!$DE$151:$DG$151,0)),0)+IFERROR(INDEX('Hoja de Trabajo para listado'!$CD$155:$DC$1048576,MATCH($A1004,'Hoja de Trabajo para listado'!$CD$155:$CD$1048576,0),MATCH((CUADRO!O$5&amp;$E1004),'Hoja de Trabajo para listado'!$CD$151:$DC$151,0)),0)</f>
        <v>0</v>
      </c>
      <c r="P1004" s="243">
        <f ca="1">+IFERROR(INDEX('Hoja de Trabajo para listado'!$A$155:$Z$1048576,MATCH($A1004,'Hoja de Trabajo para listado'!$A$155:$A$1048576,0),MATCH((CUADRO!P$5&amp;$E1004),'Hoja de Trabajo para listado'!$A$151:$Z$151,0)),0)+IFERROR(INDEX('Hoja de Trabajo para listado'!$AB$155:$BA$1048576,MATCH($A1004,'Hoja de Trabajo para listado'!$AB$155:$AB$1048576,0),MATCH((CUADRO!P$5&amp;$E1004),'Hoja de Trabajo para listado'!$AB$151:$BA$151,0)),0)+IFERROR(INDEX('Hoja de Trabajo para listado'!$BC$155:$CB$1048576,MATCH($A1004,'Hoja de Trabajo para listado'!$BC$155:$BC$1048576,0),MATCH((CUADRO!P$5&amp;$E1004),'Hoja de Trabajo para listado'!$BC$151:$CB$151,0)),0)+IFERROR(INDEX('Hoja de Trabajo para listado'!$DE$153:$DG$274,MATCH($A1004,'Hoja de Trabajo para listado'!$DE$153:$DE$1048576,0),MATCH((CUADRO!P$5&amp;$E1004),'Hoja de Trabajo para listado'!$DE$151:$DG$151,0)),0)+IFERROR(INDEX('Hoja de Trabajo para listado'!$CD$155:$DC$1048576,MATCH($A1004,'Hoja de Trabajo para listado'!$CD$155:$CD$1048576,0),MATCH((CUADRO!P$5&amp;$E1004),'Hoja de Trabajo para listado'!$CD$151:$DC$151,0)),0)</f>
        <v>0</v>
      </c>
      <c r="Q1004" s="243">
        <f ca="1">+IFERROR(INDEX('Hoja de Trabajo para listado'!$A$155:$Z$1048576,MATCH($A1004,'Hoja de Trabajo para listado'!$A$155:$A$1048576,0),MATCH((CUADRO!Q$5&amp;$E1004),'Hoja de Trabajo para listado'!$A$151:$Z$151,0)),0)+IFERROR(INDEX('Hoja de Trabajo para listado'!$AB$155:$BA$1048576,MATCH($A1004,'Hoja de Trabajo para listado'!$AB$155:$AB$1048576,0),MATCH((CUADRO!Q$5&amp;$E1004),'Hoja de Trabajo para listado'!$AB$151:$BA$151,0)),0)+IFERROR(INDEX('Hoja de Trabajo para listado'!$BC$155:$CB$1048576,MATCH($A1004,'Hoja de Trabajo para listado'!$BC$155:$BC$1048576,0),MATCH((CUADRO!Q$5&amp;$E1004),'Hoja de Trabajo para listado'!$BC$151:$CB$151,0)),0)+IFERROR(INDEX('Hoja de Trabajo para listado'!$DE$153:$DG$274,MATCH($A1004,'Hoja de Trabajo para listado'!$DE$153:$DE$1048576,0),MATCH((CUADRO!Q$5&amp;$E1004),'Hoja de Trabajo para listado'!$DE$151:$DG$151,0)),0)+IFERROR(INDEX('Hoja de Trabajo para listado'!$CD$155:$DC$1048576,MATCH($A1004,'Hoja de Trabajo para listado'!$CD$155:$CD$1048576,0),MATCH((CUADRO!Q$5&amp;$E1004),'Hoja de Trabajo para listado'!$CD$151:$DC$151,0)),0)</f>
        <v>0</v>
      </c>
      <c r="R1004" s="243">
        <f t="shared" ca="1" si="33"/>
        <v>0</v>
      </c>
      <c r="S1004" s="249"/>
      <c r="T1004" s="243">
        <f ca="1">+T1005</f>
        <v>0</v>
      </c>
      <c r="U1004" s="242">
        <f t="shared" si="34"/>
        <v>1</v>
      </c>
      <c r="V1004" s="333" t="str">
        <f>+VLOOKUP(A1004,bd_lista!$A$3:$E$590,5,FALSE)</f>
        <v>Gobiernos Autonomos Municipales</v>
      </c>
      <c r="W1004" s="383" t="str">
        <f>+V1004</f>
        <v>Gobiernos Autonomos Municipales</v>
      </c>
      <c r="X1004" s="242">
        <f>+VLOOKUP(A1004,[3]Sheet1!$A$13:$D$744,4,FALSE)</f>
        <v>0</v>
      </c>
      <c r="Y1004" s="242" t="e">
        <f>+VLOOKUP(X1004,bd_lista!$A$3:$C$590,3,FALSE)</f>
        <v>#N/A</v>
      </c>
      <c r="Z1004" s="294">
        <f>+X1004</f>
        <v>0</v>
      </c>
      <c r="AA1004" s="295" t="e">
        <f>+Y1004</f>
        <v>#N/A</v>
      </c>
    </row>
    <row r="1005" spans="1:27" customFormat="1" ht="15" hidden="1" customHeight="1">
      <c r="A1005" s="32">
        <v>1736</v>
      </c>
      <c r="B1005" s="389"/>
      <c r="C1005" s="247" t="str">
        <f>+VLOOKUP(A1005,bd_lista!$A$3:$C$590,3,FALSE)</f>
        <v>Gobierno Autónomo Municipal de Mineros</v>
      </c>
      <c r="D1005" s="386"/>
      <c r="E1005" s="244" t="s">
        <v>1305</v>
      </c>
      <c r="F1005" s="245">
        <f ca="1">+IFERROR(INDEX('Hoja de Trabajo para listado'!$A$155:$Z$1048576,MATCH($A1005,'Hoja de Trabajo para listado'!$A$155:$A$1048576,0),MATCH((CUADRO!F$5&amp;$E1005),'Hoja de Trabajo para listado'!$A$151:$Z$151,0)),0)+IFERROR(INDEX('Hoja de Trabajo para listado'!$AB$155:$BA$1048576,MATCH($A1005,'Hoja de Trabajo para listado'!$AB$155:$AB$1048576,0),MATCH((CUADRO!F$5&amp;$E1005),'Hoja de Trabajo para listado'!$AB$151:$BA$151,0)),0)+IFERROR(INDEX('Hoja de Trabajo para listado'!$BC$155:$CB$1048576,MATCH($A1005,'Hoja de Trabajo para listado'!$BC$155:$BC$1048576,0),MATCH((CUADRO!F$5&amp;$E1005),'Hoja de Trabajo para listado'!$BC$151:$CB$151,0)),0)+IFERROR(INDEX('Hoja de Trabajo para listado'!$DE$153:$DG$274,MATCH($A1005,'Hoja de Trabajo para listado'!$DE$153:$DE$1048576,0),MATCH((CUADRO!F$5&amp;$E1005),'Hoja de Trabajo para listado'!$DE$151:$DG$151,0)),0)+IFERROR(INDEX('Hoja de Trabajo para listado'!$CD$155:$DC$1048576,MATCH($A1005,'Hoja de Trabajo para listado'!$CD$155:$CD$1048576,0),MATCH((CUADRO!F$5&amp;$E1005),'Hoja de Trabajo para listado'!$CD$151:$DC$151,0)),0)</f>
        <v>0</v>
      </c>
      <c r="G1005" s="245">
        <f ca="1">+IFERROR(INDEX('Hoja de Trabajo para listado'!$A$155:$Z$1048576,MATCH($A1005,'Hoja de Trabajo para listado'!$A$155:$A$1048576,0),MATCH((CUADRO!G$5&amp;$E1005),'Hoja de Trabajo para listado'!$A$151:$Z$151,0)),0)+IFERROR(INDEX('Hoja de Trabajo para listado'!$AB$155:$BA$1048576,MATCH($A1005,'Hoja de Trabajo para listado'!$AB$155:$AB$1048576,0),MATCH((CUADRO!G$5&amp;$E1005),'Hoja de Trabajo para listado'!$AB$151:$BA$151,0)),0)+IFERROR(INDEX('Hoja de Trabajo para listado'!$BC$155:$CB$1048576,MATCH($A1005,'Hoja de Trabajo para listado'!$BC$155:$BC$1048576,0),MATCH((CUADRO!G$5&amp;$E1005),'Hoja de Trabajo para listado'!$BC$151:$CB$151,0)),0)+IFERROR(INDEX('Hoja de Trabajo para listado'!$DE$153:$DG$274,MATCH($A1005,'Hoja de Trabajo para listado'!$DE$153:$DE$1048576,0),MATCH((CUADRO!G$5&amp;$E1005),'Hoja de Trabajo para listado'!$DE$151:$DG$151,0)),0)+IFERROR(INDEX('Hoja de Trabajo para listado'!$CD$155:$DC$1048576,MATCH($A1005,'Hoja de Trabajo para listado'!$CD$155:$CD$1048576,0),MATCH((CUADRO!G$5&amp;$E1005),'Hoja de Trabajo para listado'!$CD$151:$DC$151,0)),0)</f>
        <v>0</v>
      </c>
      <c r="H1005" s="245">
        <f ca="1">+IFERROR(INDEX('Hoja de Trabajo para listado'!$A$155:$Z$1048576,MATCH($A1005,'Hoja de Trabajo para listado'!$A$155:$A$1048576,0),MATCH((CUADRO!H$5&amp;$E1005),'Hoja de Trabajo para listado'!$A$151:$Z$151,0)),0)+IFERROR(INDEX('Hoja de Trabajo para listado'!$AB$155:$BA$1048576,MATCH($A1005,'Hoja de Trabajo para listado'!$AB$155:$AB$1048576,0),MATCH((CUADRO!H$5&amp;$E1005),'Hoja de Trabajo para listado'!$AB$151:$BA$151,0)),0)+IFERROR(INDEX('Hoja de Trabajo para listado'!$BC$155:$CB$1048576,MATCH($A1005,'Hoja de Trabajo para listado'!$BC$155:$BC$1048576,0),MATCH((CUADRO!H$5&amp;$E1005),'Hoja de Trabajo para listado'!$BC$151:$CB$151,0)),0)+IFERROR(INDEX('Hoja de Trabajo para listado'!$DE$153:$DG$274,MATCH($A1005,'Hoja de Trabajo para listado'!$DE$153:$DE$1048576,0),MATCH((CUADRO!H$5&amp;$E1005),'Hoja de Trabajo para listado'!$DE$151:$DG$151,0)),0)+IFERROR(INDEX('Hoja de Trabajo para listado'!$CD$155:$DC$1048576,MATCH($A1005,'Hoja de Trabajo para listado'!$CD$155:$CD$1048576,0),MATCH((CUADRO!H$5&amp;$E1005),'Hoja de Trabajo para listado'!$CD$151:$DC$151,0)),0)</f>
        <v>0</v>
      </c>
      <c r="I1005" s="245">
        <f ca="1">+IFERROR(INDEX('Hoja de Trabajo para listado'!$A$155:$Z$1048576,MATCH($A1005,'Hoja de Trabajo para listado'!$A$155:$A$1048576,0),MATCH((CUADRO!I$5&amp;$E1005),'Hoja de Trabajo para listado'!$A$151:$Z$151,0)),0)+IFERROR(INDEX('Hoja de Trabajo para listado'!$AB$155:$BA$1048576,MATCH($A1005,'Hoja de Trabajo para listado'!$AB$155:$AB$1048576,0),MATCH((CUADRO!I$5&amp;$E1005),'Hoja de Trabajo para listado'!$AB$151:$BA$151,0)),0)+IFERROR(INDEX('Hoja de Trabajo para listado'!$BC$155:$CB$1048576,MATCH($A1005,'Hoja de Trabajo para listado'!$BC$155:$BC$1048576,0),MATCH((CUADRO!I$5&amp;$E1005),'Hoja de Trabajo para listado'!$BC$151:$CB$151,0)),0)+IFERROR(INDEX('Hoja de Trabajo para listado'!$DE$153:$DG$274,MATCH($A1005,'Hoja de Trabajo para listado'!$DE$153:$DE$1048576,0),MATCH((CUADRO!I$5&amp;$E1005),'Hoja de Trabajo para listado'!$DE$151:$DG$151,0)),0)+IFERROR(INDEX('Hoja de Trabajo para listado'!$CD$155:$DC$1048576,MATCH($A1005,'Hoja de Trabajo para listado'!$CD$155:$CD$1048576,0),MATCH((CUADRO!I$5&amp;$E1005),'Hoja de Trabajo para listado'!$CD$151:$DC$151,0)),0)</f>
        <v>0</v>
      </c>
      <c r="J1005" s="245">
        <f ca="1">+IFERROR(INDEX('Hoja de Trabajo para listado'!$A$155:$Z$1048576,MATCH($A1005,'Hoja de Trabajo para listado'!$A$155:$A$1048576,0),MATCH((CUADRO!J$5&amp;$E1005),'Hoja de Trabajo para listado'!$A$151:$Z$151,0)),0)+IFERROR(INDEX('Hoja de Trabajo para listado'!$AB$155:$BA$1048576,MATCH($A1005,'Hoja de Trabajo para listado'!$AB$155:$AB$1048576,0),MATCH((CUADRO!J$5&amp;$E1005),'Hoja de Trabajo para listado'!$AB$151:$BA$151,0)),0)+IFERROR(INDEX('Hoja de Trabajo para listado'!$BC$155:$CB$1048576,MATCH($A1005,'Hoja de Trabajo para listado'!$BC$155:$BC$1048576,0),MATCH((CUADRO!J$5&amp;$E1005),'Hoja de Trabajo para listado'!$BC$151:$CB$151,0)),0)+IFERROR(INDEX('Hoja de Trabajo para listado'!$DE$153:$DG$274,MATCH($A1005,'Hoja de Trabajo para listado'!$DE$153:$DE$1048576,0),MATCH((CUADRO!J$5&amp;$E1005),'Hoja de Trabajo para listado'!$DE$151:$DG$151,0)),0)+IFERROR(INDEX('Hoja de Trabajo para listado'!$CD$155:$DC$1048576,MATCH($A1005,'Hoja de Trabajo para listado'!$CD$155:$CD$1048576,0),MATCH((CUADRO!J$5&amp;$E1005),'Hoja de Trabajo para listado'!$CD$151:$DC$151,0)),0)</f>
        <v>0</v>
      </c>
      <c r="K1005" s="245">
        <f ca="1">+IFERROR(INDEX('Hoja de Trabajo para listado'!$A$155:$Z$1048576,MATCH($A1005,'Hoja de Trabajo para listado'!$A$155:$A$1048576,0),MATCH((CUADRO!K$5&amp;$E1005),'Hoja de Trabajo para listado'!$A$151:$Z$151,0)),0)+IFERROR(INDEX('Hoja de Trabajo para listado'!$AB$155:$BA$1048576,MATCH($A1005,'Hoja de Trabajo para listado'!$AB$155:$AB$1048576,0),MATCH((CUADRO!K$5&amp;$E1005),'Hoja de Trabajo para listado'!$AB$151:$BA$151,0)),0)+IFERROR(INDEX('Hoja de Trabajo para listado'!$BC$155:$CB$1048576,MATCH($A1005,'Hoja de Trabajo para listado'!$BC$155:$BC$1048576,0),MATCH((CUADRO!K$5&amp;$E1005),'Hoja de Trabajo para listado'!$BC$151:$CB$151,0)),0)+IFERROR(INDEX('Hoja de Trabajo para listado'!$DE$153:$DG$274,MATCH($A1005,'Hoja de Trabajo para listado'!$DE$153:$DE$1048576,0),MATCH((CUADRO!K$5&amp;$E1005),'Hoja de Trabajo para listado'!$DE$151:$DG$151,0)),0)+IFERROR(INDEX('Hoja de Trabajo para listado'!$CD$155:$DC$1048576,MATCH($A1005,'Hoja de Trabajo para listado'!$CD$155:$CD$1048576,0),MATCH((CUADRO!K$5&amp;$E1005),'Hoja de Trabajo para listado'!$CD$151:$DC$151,0)),0)</f>
        <v>0</v>
      </c>
      <c r="L1005" s="245">
        <f ca="1">+IFERROR(INDEX('Hoja de Trabajo para listado'!$A$155:$Z$1048576,MATCH($A1005,'Hoja de Trabajo para listado'!$A$155:$A$1048576,0),MATCH((CUADRO!L$5&amp;$E1005),'Hoja de Trabajo para listado'!$A$151:$Z$151,0)),0)+IFERROR(INDEX('Hoja de Trabajo para listado'!$AB$155:$BA$1048576,MATCH($A1005,'Hoja de Trabajo para listado'!$AB$155:$AB$1048576,0),MATCH((CUADRO!L$5&amp;$E1005),'Hoja de Trabajo para listado'!$AB$151:$BA$151,0)),0)+IFERROR(INDEX('Hoja de Trabajo para listado'!$BC$155:$CB$1048576,MATCH($A1005,'Hoja de Trabajo para listado'!$BC$155:$BC$1048576,0),MATCH((CUADRO!L$5&amp;$E1005),'Hoja de Trabajo para listado'!$BC$151:$CB$151,0)),0)+IFERROR(INDEX('Hoja de Trabajo para listado'!$DE$153:$DG$274,MATCH($A1005,'Hoja de Trabajo para listado'!$DE$153:$DE$1048576,0),MATCH((CUADRO!L$5&amp;$E1005),'Hoja de Trabajo para listado'!$DE$151:$DG$151,0)),0)+IFERROR(INDEX('Hoja de Trabajo para listado'!$CD$155:$DC$1048576,MATCH($A1005,'Hoja de Trabajo para listado'!$CD$155:$CD$1048576,0),MATCH((CUADRO!L$5&amp;$E1005),'Hoja de Trabajo para listado'!$CD$151:$DC$151,0)),0)</f>
        <v>0</v>
      </c>
      <c r="M1005" s="245">
        <f ca="1">+IFERROR(INDEX('Hoja de Trabajo para listado'!$A$155:$Z$1048576,MATCH($A1005,'Hoja de Trabajo para listado'!$A$155:$A$1048576,0),MATCH((CUADRO!M$5&amp;$E1005),'Hoja de Trabajo para listado'!$A$151:$Z$151,0)),0)+IFERROR(INDEX('Hoja de Trabajo para listado'!$AB$155:$BA$1048576,MATCH($A1005,'Hoja de Trabajo para listado'!$AB$155:$AB$1048576,0),MATCH((CUADRO!M$5&amp;$E1005),'Hoja de Trabajo para listado'!$AB$151:$BA$151,0)),0)+IFERROR(INDEX('Hoja de Trabajo para listado'!$BC$155:$CB$1048576,MATCH($A1005,'Hoja de Trabajo para listado'!$BC$155:$BC$1048576,0),MATCH((CUADRO!M$5&amp;$E1005),'Hoja de Trabajo para listado'!$BC$151:$CB$151,0)),0)+IFERROR(INDEX('Hoja de Trabajo para listado'!$DE$153:$DG$274,MATCH($A1005,'Hoja de Trabajo para listado'!$DE$153:$DE$1048576,0),MATCH((CUADRO!M$5&amp;$E1005),'Hoja de Trabajo para listado'!$DE$151:$DG$151,0)),0)+IFERROR(INDEX('Hoja de Trabajo para listado'!$CD$155:$DC$1048576,MATCH($A1005,'Hoja de Trabajo para listado'!$CD$155:$CD$1048576,0),MATCH((CUADRO!M$5&amp;$E1005),'Hoja de Trabajo para listado'!$CD$151:$DC$151,0)),0)</f>
        <v>0</v>
      </c>
      <c r="N1005" s="245">
        <f ca="1">+IFERROR(INDEX('Hoja de Trabajo para listado'!$A$155:$Z$1048576,MATCH($A1005,'Hoja de Trabajo para listado'!$A$155:$A$1048576,0),MATCH((CUADRO!N$5&amp;$E1005),'Hoja de Trabajo para listado'!$A$151:$Z$151,0)),0)+IFERROR(INDEX('Hoja de Trabajo para listado'!$AB$155:$BA$1048576,MATCH($A1005,'Hoja de Trabajo para listado'!$AB$155:$AB$1048576,0),MATCH((CUADRO!N$5&amp;$E1005),'Hoja de Trabajo para listado'!$AB$151:$BA$151,0)),0)+IFERROR(INDEX('Hoja de Trabajo para listado'!$BC$155:$CB$1048576,MATCH($A1005,'Hoja de Trabajo para listado'!$BC$155:$BC$1048576,0),MATCH((CUADRO!N$5&amp;$E1005),'Hoja de Trabajo para listado'!$BC$151:$CB$151,0)),0)+IFERROR(INDEX('Hoja de Trabajo para listado'!$DE$153:$DG$274,MATCH($A1005,'Hoja de Trabajo para listado'!$DE$153:$DE$1048576,0),MATCH((CUADRO!N$5&amp;$E1005),'Hoja de Trabajo para listado'!$DE$151:$DG$151,0)),0)+IFERROR(INDEX('Hoja de Trabajo para listado'!$CD$155:$DC$1048576,MATCH($A1005,'Hoja de Trabajo para listado'!$CD$155:$CD$1048576,0),MATCH((CUADRO!N$5&amp;$E1005),'Hoja de Trabajo para listado'!$CD$151:$DC$151,0)),0)</f>
        <v>0</v>
      </c>
      <c r="O1005" s="245">
        <f ca="1">+IFERROR(INDEX('Hoja de Trabajo para listado'!$A$155:$Z$1048576,MATCH($A1005,'Hoja de Trabajo para listado'!$A$155:$A$1048576,0),MATCH((CUADRO!O$5&amp;$E1005),'Hoja de Trabajo para listado'!$A$151:$Z$151,0)),0)+IFERROR(INDEX('Hoja de Trabajo para listado'!$AB$155:$BA$1048576,MATCH($A1005,'Hoja de Trabajo para listado'!$AB$155:$AB$1048576,0),MATCH((CUADRO!O$5&amp;$E1005),'Hoja de Trabajo para listado'!$AB$151:$BA$151,0)),0)+IFERROR(INDEX('Hoja de Trabajo para listado'!$BC$155:$CB$1048576,MATCH($A1005,'Hoja de Trabajo para listado'!$BC$155:$BC$1048576,0),MATCH((CUADRO!O$5&amp;$E1005),'Hoja de Trabajo para listado'!$BC$151:$CB$151,0)),0)+IFERROR(INDEX('Hoja de Trabajo para listado'!$DE$153:$DG$274,MATCH($A1005,'Hoja de Trabajo para listado'!$DE$153:$DE$1048576,0),MATCH((CUADRO!O$5&amp;$E1005),'Hoja de Trabajo para listado'!$DE$151:$DG$151,0)),0)+IFERROR(INDEX('Hoja de Trabajo para listado'!$CD$155:$DC$1048576,MATCH($A1005,'Hoja de Trabajo para listado'!$CD$155:$CD$1048576,0),MATCH((CUADRO!O$5&amp;$E1005),'Hoja de Trabajo para listado'!$CD$151:$DC$151,0)),0)</f>
        <v>0</v>
      </c>
      <c r="P1005" s="245">
        <f ca="1">+IFERROR(INDEX('Hoja de Trabajo para listado'!$A$155:$Z$1048576,MATCH($A1005,'Hoja de Trabajo para listado'!$A$155:$A$1048576,0),MATCH((CUADRO!P$5&amp;$E1005),'Hoja de Trabajo para listado'!$A$151:$Z$151,0)),0)+IFERROR(INDEX('Hoja de Trabajo para listado'!$AB$155:$BA$1048576,MATCH($A1005,'Hoja de Trabajo para listado'!$AB$155:$AB$1048576,0),MATCH((CUADRO!P$5&amp;$E1005),'Hoja de Trabajo para listado'!$AB$151:$BA$151,0)),0)+IFERROR(INDEX('Hoja de Trabajo para listado'!$BC$155:$CB$1048576,MATCH($A1005,'Hoja de Trabajo para listado'!$BC$155:$BC$1048576,0),MATCH((CUADRO!P$5&amp;$E1005),'Hoja de Trabajo para listado'!$BC$151:$CB$151,0)),0)+IFERROR(INDEX('Hoja de Trabajo para listado'!$DE$153:$DG$274,MATCH($A1005,'Hoja de Trabajo para listado'!$DE$153:$DE$1048576,0),MATCH((CUADRO!P$5&amp;$E1005),'Hoja de Trabajo para listado'!$DE$151:$DG$151,0)),0)+IFERROR(INDEX('Hoja de Trabajo para listado'!$CD$155:$DC$1048576,MATCH($A1005,'Hoja de Trabajo para listado'!$CD$155:$CD$1048576,0),MATCH((CUADRO!P$5&amp;$E1005),'Hoja de Trabajo para listado'!$CD$151:$DC$151,0)),0)</f>
        <v>0</v>
      </c>
      <c r="Q1005" s="245">
        <f ca="1">+IFERROR(INDEX('Hoja de Trabajo para listado'!$A$155:$Z$1048576,MATCH($A1005,'Hoja de Trabajo para listado'!$A$155:$A$1048576,0),MATCH((CUADRO!Q$5&amp;$E1005),'Hoja de Trabajo para listado'!$A$151:$Z$151,0)),0)+IFERROR(INDEX('Hoja de Trabajo para listado'!$AB$155:$BA$1048576,MATCH($A1005,'Hoja de Trabajo para listado'!$AB$155:$AB$1048576,0),MATCH((CUADRO!Q$5&amp;$E1005),'Hoja de Trabajo para listado'!$AB$151:$BA$151,0)),0)+IFERROR(INDEX('Hoja de Trabajo para listado'!$BC$155:$CB$1048576,MATCH($A1005,'Hoja de Trabajo para listado'!$BC$155:$BC$1048576,0),MATCH((CUADRO!Q$5&amp;$E1005),'Hoja de Trabajo para listado'!$BC$151:$CB$151,0)),0)+IFERROR(INDEX('Hoja de Trabajo para listado'!$DE$153:$DG$274,MATCH($A1005,'Hoja de Trabajo para listado'!$DE$153:$DE$1048576,0),MATCH((CUADRO!Q$5&amp;$E1005),'Hoja de Trabajo para listado'!$DE$151:$DG$151,0)),0)+IFERROR(INDEX('Hoja de Trabajo para listado'!$CD$155:$DC$1048576,MATCH($A1005,'Hoja de Trabajo para listado'!$CD$155:$CD$1048576,0),MATCH((CUADRO!Q$5&amp;$E1005),'Hoja de Trabajo para listado'!$CD$151:$DC$151,0)),0)</f>
        <v>0</v>
      </c>
      <c r="R1005" s="245">
        <f t="shared" ca="1" si="33"/>
        <v>0</v>
      </c>
      <c r="S1005" s="259">
        <f ca="1">+R1004+R1005</f>
        <v>0</v>
      </c>
      <c r="T1005" s="243">
        <f ca="1">+S1005</f>
        <v>0</v>
      </c>
      <c r="U1005" s="242">
        <f t="shared" si="34"/>
        <v>2</v>
      </c>
      <c r="V1005" s="333" t="str">
        <f>+VLOOKUP(A1005,bd_lista!$A$3:$E$590,5,FALSE)</f>
        <v>Gobiernos Autonomos Municipales</v>
      </c>
      <c r="W1005" s="384"/>
      <c r="X1005" s="242">
        <f>+VLOOKUP(A1005,[3]Sheet1!$A$13:$D$744,4,FALSE)</f>
        <v>0</v>
      </c>
      <c r="Y1005" s="242" t="e">
        <f>+VLOOKUP(X1005,bd_lista!$A$3:$C$590,3,FALSE)</f>
        <v>#N/A</v>
      </c>
      <c r="Z1005" s="292"/>
      <c r="AA1005" s="293"/>
    </row>
    <row r="1006" spans="1:27" customFormat="1" ht="15" hidden="1" customHeight="1">
      <c r="A1006" s="32">
        <v>1737</v>
      </c>
      <c r="B1006" s="388">
        <f>+A1006</f>
        <v>1737</v>
      </c>
      <c r="C1006" s="247" t="str">
        <f>+VLOOKUP(A1006,bd_lista!$A$3:$C$590,3,FALSE)</f>
        <v>Gobierno Autónomo Municipal de Concepción</v>
      </c>
      <c r="D1006" s="385" t="str">
        <f>+C1006</f>
        <v>Gobierno Autónomo Municipal de Concepción</v>
      </c>
      <c r="E1006" s="242" t="s">
        <v>1304</v>
      </c>
      <c r="F1006" s="243">
        <f ca="1">+IFERROR(INDEX('Hoja de Trabajo para listado'!$A$155:$Z$1048576,MATCH($A1006,'Hoja de Trabajo para listado'!$A$155:$A$1048576,0),MATCH((CUADRO!F$5&amp;$E1006),'Hoja de Trabajo para listado'!$A$151:$Z$151,0)),0)+IFERROR(INDEX('Hoja de Trabajo para listado'!$AB$155:$BA$1048576,MATCH($A1006,'Hoja de Trabajo para listado'!$AB$155:$AB$1048576,0),MATCH((CUADRO!F$5&amp;$E1006),'Hoja de Trabajo para listado'!$AB$151:$BA$151,0)),0)+IFERROR(INDEX('Hoja de Trabajo para listado'!$BC$155:$CB$1048576,MATCH($A1006,'Hoja de Trabajo para listado'!$BC$155:$BC$1048576,0),MATCH((CUADRO!F$5&amp;$E1006),'Hoja de Trabajo para listado'!$BC$151:$CB$151,0)),0)+IFERROR(INDEX('Hoja de Trabajo para listado'!$DE$153:$DG$274,MATCH($A1006,'Hoja de Trabajo para listado'!$DE$153:$DE$1048576,0),MATCH((CUADRO!F$5&amp;$E1006),'Hoja de Trabajo para listado'!$DE$151:$DG$151,0)),0)+IFERROR(INDEX('Hoja de Trabajo para listado'!$CD$155:$DC$1048576,MATCH($A1006,'Hoja de Trabajo para listado'!$CD$155:$CD$1048576,0),MATCH((CUADRO!F$5&amp;$E1006),'Hoja de Trabajo para listado'!$CD$151:$DC$151,0)),0)</f>
        <v>0</v>
      </c>
      <c r="G1006" s="243">
        <f ca="1">+IFERROR(INDEX('Hoja de Trabajo para listado'!$A$155:$Z$1048576,MATCH($A1006,'Hoja de Trabajo para listado'!$A$155:$A$1048576,0),MATCH((CUADRO!G$5&amp;$E1006),'Hoja de Trabajo para listado'!$A$151:$Z$151,0)),0)+IFERROR(INDEX('Hoja de Trabajo para listado'!$AB$155:$BA$1048576,MATCH($A1006,'Hoja de Trabajo para listado'!$AB$155:$AB$1048576,0),MATCH((CUADRO!G$5&amp;$E1006),'Hoja de Trabajo para listado'!$AB$151:$BA$151,0)),0)+IFERROR(INDEX('Hoja de Trabajo para listado'!$BC$155:$CB$1048576,MATCH($A1006,'Hoja de Trabajo para listado'!$BC$155:$BC$1048576,0),MATCH((CUADRO!G$5&amp;$E1006),'Hoja de Trabajo para listado'!$BC$151:$CB$151,0)),0)+IFERROR(INDEX('Hoja de Trabajo para listado'!$DE$153:$DG$274,MATCH($A1006,'Hoja de Trabajo para listado'!$DE$153:$DE$1048576,0),MATCH((CUADRO!G$5&amp;$E1006),'Hoja de Trabajo para listado'!$DE$151:$DG$151,0)),0)+IFERROR(INDEX('Hoja de Trabajo para listado'!$CD$155:$DC$1048576,MATCH($A1006,'Hoja de Trabajo para listado'!$CD$155:$CD$1048576,0),MATCH((CUADRO!G$5&amp;$E1006),'Hoja de Trabajo para listado'!$CD$151:$DC$151,0)),0)</f>
        <v>0</v>
      </c>
      <c r="H1006" s="243">
        <f ca="1">+IFERROR(INDEX('Hoja de Trabajo para listado'!$A$155:$Z$1048576,MATCH($A1006,'Hoja de Trabajo para listado'!$A$155:$A$1048576,0),MATCH((CUADRO!H$5&amp;$E1006),'Hoja de Trabajo para listado'!$A$151:$Z$151,0)),0)+IFERROR(INDEX('Hoja de Trabajo para listado'!$AB$155:$BA$1048576,MATCH($A1006,'Hoja de Trabajo para listado'!$AB$155:$AB$1048576,0),MATCH((CUADRO!H$5&amp;$E1006),'Hoja de Trabajo para listado'!$AB$151:$BA$151,0)),0)+IFERROR(INDEX('Hoja de Trabajo para listado'!$BC$155:$CB$1048576,MATCH($A1006,'Hoja de Trabajo para listado'!$BC$155:$BC$1048576,0),MATCH((CUADRO!H$5&amp;$E1006),'Hoja de Trabajo para listado'!$BC$151:$CB$151,0)),0)+IFERROR(INDEX('Hoja de Trabajo para listado'!$DE$153:$DG$274,MATCH($A1006,'Hoja de Trabajo para listado'!$DE$153:$DE$1048576,0),MATCH((CUADRO!H$5&amp;$E1006),'Hoja de Trabajo para listado'!$DE$151:$DG$151,0)),0)+IFERROR(INDEX('Hoja de Trabajo para listado'!$CD$155:$DC$1048576,MATCH($A1006,'Hoja de Trabajo para listado'!$CD$155:$CD$1048576,0),MATCH((CUADRO!H$5&amp;$E1006),'Hoja de Trabajo para listado'!$CD$151:$DC$151,0)),0)</f>
        <v>0</v>
      </c>
      <c r="I1006" s="243">
        <f ca="1">+IFERROR(INDEX('Hoja de Trabajo para listado'!$A$155:$Z$1048576,MATCH($A1006,'Hoja de Trabajo para listado'!$A$155:$A$1048576,0),MATCH((CUADRO!I$5&amp;$E1006),'Hoja de Trabajo para listado'!$A$151:$Z$151,0)),0)+IFERROR(INDEX('Hoja de Trabajo para listado'!$AB$155:$BA$1048576,MATCH($A1006,'Hoja de Trabajo para listado'!$AB$155:$AB$1048576,0),MATCH((CUADRO!I$5&amp;$E1006),'Hoja de Trabajo para listado'!$AB$151:$BA$151,0)),0)+IFERROR(INDEX('Hoja de Trabajo para listado'!$BC$155:$CB$1048576,MATCH($A1006,'Hoja de Trabajo para listado'!$BC$155:$BC$1048576,0),MATCH((CUADRO!I$5&amp;$E1006),'Hoja de Trabajo para listado'!$BC$151:$CB$151,0)),0)+IFERROR(INDEX('Hoja de Trabajo para listado'!$DE$153:$DG$274,MATCH($A1006,'Hoja de Trabajo para listado'!$DE$153:$DE$1048576,0),MATCH((CUADRO!I$5&amp;$E1006),'Hoja de Trabajo para listado'!$DE$151:$DG$151,0)),0)+IFERROR(INDEX('Hoja de Trabajo para listado'!$CD$155:$DC$1048576,MATCH($A1006,'Hoja de Trabajo para listado'!$CD$155:$CD$1048576,0),MATCH((CUADRO!I$5&amp;$E1006),'Hoja de Trabajo para listado'!$CD$151:$DC$151,0)),0)</f>
        <v>0</v>
      </c>
      <c r="J1006" s="243">
        <f ca="1">+IFERROR(INDEX('Hoja de Trabajo para listado'!$A$155:$Z$1048576,MATCH($A1006,'Hoja de Trabajo para listado'!$A$155:$A$1048576,0),MATCH((CUADRO!J$5&amp;$E1006),'Hoja de Trabajo para listado'!$A$151:$Z$151,0)),0)+IFERROR(INDEX('Hoja de Trabajo para listado'!$AB$155:$BA$1048576,MATCH($A1006,'Hoja de Trabajo para listado'!$AB$155:$AB$1048576,0),MATCH((CUADRO!J$5&amp;$E1006),'Hoja de Trabajo para listado'!$AB$151:$BA$151,0)),0)+IFERROR(INDEX('Hoja de Trabajo para listado'!$BC$155:$CB$1048576,MATCH($A1006,'Hoja de Trabajo para listado'!$BC$155:$BC$1048576,0),MATCH((CUADRO!J$5&amp;$E1006),'Hoja de Trabajo para listado'!$BC$151:$CB$151,0)),0)+IFERROR(INDEX('Hoja de Trabajo para listado'!$DE$153:$DG$274,MATCH($A1006,'Hoja de Trabajo para listado'!$DE$153:$DE$1048576,0),MATCH((CUADRO!J$5&amp;$E1006),'Hoja de Trabajo para listado'!$DE$151:$DG$151,0)),0)+IFERROR(INDEX('Hoja de Trabajo para listado'!$CD$155:$DC$1048576,MATCH($A1006,'Hoja de Trabajo para listado'!$CD$155:$CD$1048576,0),MATCH((CUADRO!J$5&amp;$E1006),'Hoja de Trabajo para listado'!$CD$151:$DC$151,0)),0)</f>
        <v>0</v>
      </c>
      <c r="K1006" s="243">
        <f ca="1">+IFERROR(INDEX('Hoja de Trabajo para listado'!$A$155:$Z$1048576,MATCH($A1006,'Hoja de Trabajo para listado'!$A$155:$A$1048576,0),MATCH((CUADRO!K$5&amp;$E1006),'Hoja de Trabajo para listado'!$A$151:$Z$151,0)),0)+IFERROR(INDEX('Hoja de Trabajo para listado'!$AB$155:$BA$1048576,MATCH($A1006,'Hoja de Trabajo para listado'!$AB$155:$AB$1048576,0),MATCH((CUADRO!K$5&amp;$E1006),'Hoja de Trabajo para listado'!$AB$151:$BA$151,0)),0)+IFERROR(INDEX('Hoja de Trabajo para listado'!$BC$155:$CB$1048576,MATCH($A1006,'Hoja de Trabajo para listado'!$BC$155:$BC$1048576,0),MATCH((CUADRO!K$5&amp;$E1006),'Hoja de Trabajo para listado'!$BC$151:$CB$151,0)),0)+IFERROR(INDEX('Hoja de Trabajo para listado'!$DE$153:$DG$274,MATCH($A1006,'Hoja de Trabajo para listado'!$DE$153:$DE$1048576,0),MATCH((CUADRO!K$5&amp;$E1006),'Hoja de Trabajo para listado'!$DE$151:$DG$151,0)),0)+IFERROR(INDEX('Hoja de Trabajo para listado'!$CD$155:$DC$1048576,MATCH($A1006,'Hoja de Trabajo para listado'!$CD$155:$CD$1048576,0),MATCH((CUADRO!K$5&amp;$E1006),'Hoja de Trabajo para listado'!$CD$151:$DC$151,0)),0)</f>
        <v>0</v>
      </c>
      <c r="L1006" s="243">
        <f ca="1">+IFERROR(INDEX('Hoja de Trabajo para listado'!$A$155:$Z$1048576,MATCH($A1006,'Hoja de Trabajo para listado'!$A$155:$A$1048576,0),MATCH((CUADRO!L$5&amp;$E1006),'Hoja de Trabajo para listado'!$A$151:$Z$151,0)),0)+IFERROR(INDEX('Hoja de Trabajo para listado'!$AB$155:$BA$1048576,MATCH($A1006,'Hoja de Trabajo para listado'!$AB$155:$AB$1048576,0),MATCH((CUADRO!L$5&amp;$E1006),'Hoja de Trabajo para listado'!$AB$151:$BA$151,0)),0)+IFERROR(INDEX('Hoja de Trabajo para listado'!$BC$155:$CB$1048576,MATCH($A1006,'Hoja de Trabajo para listado'!$BC$155:$BC$1048576,0),MATCH((CUADRO!L$5&amp;$E1006),'Hoja de Trabajo para listado'!$BC$151:$CB$151,0)),0)+IFERROR(INDEX('Hoja de Trabajo para listado'!$DE$153:$DG$274,MATCH($A1006,'Hoja de Trabajo para listado'!$DE$153:$DE$1048576,0),MATCH((CUADRO!L$5&amp;$E1006),'Hoja de Trabajo para listado'!$DE$151:$DG$151,0)),0)+IFERROR(INDEX('Hoja de Trabajo para listado'!$CD$155:$DC$1048576,MATCH($A1006,'Hoja de Trabajo para listado'!$CD$155:$CD$1048576,0),MATCH((CUADRO!L$5&amp;$E1006),'Hoja de Trabajo para listado'!$CD$151:$DC$151,0)),0)</f>
        <v>0</v>
      </c>
      <c r="M1006" s="243">
        <f ca="1">+IFERROR(INDEX('Hoja de Trabajo para listado'!$A$155:$Z$1048576,MATCH($A1006,'Hoja de Trabajo para listado'!$A$155:$A$1048576,0),MATCH((CUADRO!M$5&amp;$E1006),'Hoja de Trabajo para listado'!$A$151:$Z$151,0)),0)+IFERROR(INDEX('Hoja de Trabajo para listado'!$AB$155:$BA$1048576,MATCH($A1006,'Hoja de Trabajo para listado'!$AB$155:$AB$1048576,0),MATCH((CUADRO!M$5&amp;$E1006),'Hoja de Trabajo para listado'!$AB$151:$BA$151,0)),0)+IFERROR(INDEX('Hoja de Trabajo para listado'!$BC$155:$CB$1048576,MATCH($A1006,'Hoja de Trabajo para listado'!$BC$155:$BC$1048576,0),MATCH((CUADRO!M$5&amp;$E1006),'Hoja de Trabajo para listado'!$BC$151:$CB$151,0)),0)+IFERROR(INDEX('Hoja de Trabajo para listado'!$DE$153:$DG$274,MATCH($A1006,'Hoja de Trabajo para listado'!$DE$153:$DE$1048576,0),MATCH((CUADRO!M$5&amp;$E1006),'Hoja de Trabajo para listado'!$DE$151:$DG$151,0)),0)+IFERROR(INDEX('Hoja de Trabajo para listado'!$CD$155:$DC$1048576,MATCH($A1006,'Hoja de Trabajo para listado'!$CD$155:$CD$1048576,0),MATCH((CUADRO!M$5&amp;$E1006),'Hoja de Trabajo para listado'!$CD$151:$DC$151,0)),0)</f>
        <v>0</v>
      </c>
      <c r="N1006" s="243">
        <f ca="1">+IFERROR(INDEX('Hoja de Trabajo para listado'!$A$155:$Z$1048576,MATCH($A1006,'Hoja de Trabajo para listado'!$A$155:$A$1048576,0),MATCH((CUADRO!N$5&amp;$E1006),'Hoja de Trabajo para listado'!$A$151:$Z$151,0)),0)+IFERROR(INDEX('Hoja de Trabajo para listado'!$AB$155:$BA$1048576,MATCH($A1006,'Hoja de Trabajo para listado'!$AB$155:$AB$1048576,0),MATCH((CUADRO!N$5&amp;$E1006),'Hoja de Trabajo para listado'!$AB$151:$BA$151,0)),0)+IFERROR(INDEX('Hoja de Trabajo para listado'!$BC$155:$CB$1048576,MATCH($A1006,'Hoja de Trabajo para listado'!$BC$155:$BC$1048576,0),MATCH((CUADRO!N$5&amp;$E1006),'Hoja de Trabajo para listado'!$BC$151:$CB$151,0)),0)+IFERROR(INDEX('Hoja de Trabajo para listado'!$DE$153:$DG$274,MATCH($A1006,'Hoja de Trabajo para listado'!$DE$153:$DE$1048576,0),MATCH((CUADRO!N$5&amp;$E1006),'Hoja de Trabajo para listado'!$DE$151:$DG$151,0)),0)+IFERROR(INDEX('Hoja de Trabajo para listado'!$CD$155:$DC$1048576,MATCH($A1006,'Hoja de Trabajo para listado'!$CD$155:$CD$1048576,0),MATCH((CUADRO!N$5&amp;$E1006),'Hoja de Trabajo para listado'!$CD$151:$DC$151,0)),0)</f>
        <v>0</v>
      </c>
      <c r="O1006" s="243">
        <f ca="1">+IFERROR(INDEX('Hoja de Trabajo para listado'!$A$155:$Z$1048576,MATCH($A1006,'Hoja de Trabajo para listado'!$A$155:$A$1048576,0),MATCH((CUADRO!O$5&amp;$E1006),'Hoja de Trabajo para listado'!$A$151:$Z$151,0)),0)+IFERROR(INDEX('Hoja de Trabajo para listado'!$AB$155:$BA$1048576,MATCH($A1006,'Hoja de Trabajo para listado'!$AB$155:$AB$1048576,0),MATCH((CUADRO!O$5&amp;$E1006),'Hoja de Trabajo para listado'!$AB$151:$BA$151,0)),0)+IFERROR(INDEX('Hoja de Trabajo para listado'!$BC$155:$CB$1048576,MATCH($A1006,'Hoja de Trabajo para listado'!$BC$155:$BC$1048576,0),MATCH((CUADRO!O$5&amp;$E1006),'Hoja de Trabajo para listado'!$BC$151:$CB$151,0)),0)+IFERROR(INDEX('Hoja de Trabajo para listado'!$DE$153:$DG$274,MATCH($A1006,'Hoja de Trabajo para listado'!$DE$153:$DE$1048576,0),MATCH((CUADRO!O$5&amp;$E1006),'Hoja de Trabajo para listado'!$DE$151:$DG$151,0)),0)+IFERROR(INDEX('Hoja de Trabajo para listado'!$CD$155:$DC$1048576,MATCH($A1006,'Hoja de Trabajo para listado'!$CD$155:$CD$1048576,0),MATCH((CUADRO!O$5&amp;$E1006),'Hoja de Trabajo para listado'!$CD$151:$DC$151,0)),0)</f>
        <v>0</v>
      </c>
      <c r="P1006" s="243">
        <f ca="1">+IFERROR(INDEX('Hoja de Trabajo para listado'!$A$155:$Z$1048576,MATCH($A1006,'Hoja de Trabajo para listado'!$A$155:$A$1048576,0),MATCH((CUADRO!P$5&amp;$E1006),'Hoja de Trabajo para listado'!$A$151:$Z$151,0)),0)+IFERROR(INDEX('Hoja de Trabajo para listado'!$AB$155:$BA$1048576,MATCH($A1006,'Hoja de Trabajo para listado'!$AB$155:$AB$1048576,0),MATCH((CUADRO!P$5&amp;$E1006),'Hoja de Trabajo para listado'!$AB$151:$BA$151,0)),0)+IFERROR(INDEX('Hoja de Trabajo para listado'!$BC$155:$CB$1048576,MATCH($A1006,'Hoja de Trabajo para listado'!$BC$155:$BC$1048576,0),MATCH((CUADRO!P$5&amp;$E1006),'Hoja de Trabajo para listado'!$BC$151:$CB$151,0)),0)+IFERROR(INDEX('Hoja de Trabajo para listado'!$DE$153:$DG$274,MATCH($A1006,'Hoja de Trabajo para listado'!$DE$153:$DE$1048576,0),MATCH((CUADRO!P$5&amp;$E1006),'Hoja de Trabajo para listado'!$DE$151:$DG$151,0)),0)+IFERROR(INDEX('Hoja de Trabajo para listado'!$CD$155:$DC$1048576,MATCH($A1006,'Hoja de Trabajo para listado'!$CD$155:$CD$1048576,0),MATCH((CUADRO!P$5&amp;$E1006),'Hoja de Trabajo para listado'!$CD$151:$DC$151,0)),0)</f>
        <v>0</v>
      </c>
      <c r="Q1006" s="243">
        <f ca="1">+IFERROR(INDEX('Hoja de Trabajo para listado'!$A$155:$Z$1048576,MATCH($A1006,'Hoja de Trabajo para listado'!$A$155:$A$1048576,0),MATCH((CUADRO!Q$5&amp;$E1006),'Hoja de Trabajo para listado'!$A$151:$Z$151,0)),0)+IFERROR(INDEX('Hoja de Trabajo para listado'!$AB$155:$BA$1048576,MATCH($A1006,'Hoja de Trabajo para listado'!$AB$155:$AB$1048576,0),MATCH((CUADRO!Q$5&amp;$E1006),'Hoja de Trabajo para listado'!$AB$151:$BA$151,0)),0)+IFERROR(INDEX('Hoja de Trabajo para listado'!$BC$155:$CB$1048576,MATCH($A1006,'Hoja de Trabajo para listado'!$BC$155:$BC$1048576,0),MATCH((CUADRO!Q$5&amp;$E1006),'Hoja de Trabajo para listado'!$BC$151:$CB$151,0)),0)+IFERROR(INDEX('Hoja de Trabajo para listado'!$DE$153:$DG$274,MATCH($A1006,'Hoja de Trabajo para listado'!$DE$153:$DE$1048576,0),MATCH((CUADRO!Q$5&amp;$E1006),'Hoja de Trabajo para listado'!$DE$151:$DG$151,0)),0)+IFERROR(INDEX('Hoja de Trabajo para listado'!$CD$155:$DC$1048576,MATCH($A1006,'Hoja de Trabajo para listado'!$CD$155:$CD$1048576,0),MATCH((CUADRO!Q$5&amp;$E1006),'Hoja de Trabajo para listado'!$CD$151:$DC$151,0)),0)</f>
        <v>0</v>
      </c>
      <c r="R1006" s="243">
        <f t="shared" ca="1" si="33"/>
        <v>0</v>
      </c>
      <c r="S1006" s="249"/>
      <c r="T1006" s="243">
        <f ca="1">+T1007</f>
        <v>0</v>
      </c>
      <c r="U1006" s="242">
        <f t="shared" si="34"/>
        <v>1</v>
      </c>
      <c r="V1006" s="333" t="str">
        <f>+VLOOKUP(A1006,bd_lista!$A$3:$E$590,5,FALSE)</f>
        <v>Gobiernos Autonomos Municipales</v>
      </c>
      <c r="W1006" s="383" t="str">
        <f>+V1006</f>
        <v>Gobiernos Autonomos Municipales</v>
      </c>
      <c r="X1006" s="242">
        <f>+VLOOKUP(A1006,[3]Sheet1!$A$13:$D$744,4,FALSE)</f>
        <v>0</v>
      </c>
      <c r="Y1006" s="242" t="e">
        <f>+VLOOKUP(X1006,bd_lista!$A$3:$C$590,3,FALSE)</f>
        <v>#N/A</v>
      </c>
      <c r="Z1006" s="294">
        <f>+X1006</f>
        <v>0</v>
      </c>
      <c r="AA1006" s="295" t="e">
        <f>+Y1006</f>
        <v>#N/A</v>
      </c>
    </row>
    <row r="1007" spans="1:27" customFormat="1" ht="15" hidden="1" customHeight="1">
      <c r="A1007" s="32">
        <v>1737</v>
      </c>
      <c r="B1007" s="389"/>
      <c r="C1007" s="247" t="str">
        <f>+VLOOKUP(A1007,bd_lista!$A$3:$C$590,3,FALSE)</f>
        <v>Gobierno Autónomo Municipal de Concepción</v>
      </c>
      <c r="D1007" s="386"/>
      <c r="E1007" s="244" t="s">
        <v>1305</v>
      </c>
      <c r="F1007" s="245">
        <f ca="1">+IFERROR(INDEX('Hoja de Trabajo para listado'!$A$155:$Z$1048576,MATCH($A1007,'Hoja de Trabajo para listado'!$A$155:$A$1048576,0),MATCH((CUADRO!F$5&amp;$E1007),'Hoja de Trabajo para listado'!$A$151:$Z$151,0)),0)+IFERROR(INDEX('Hoja de Trabajo para listado'!$AB$155:$BA$1048576,MATCH($A1007,'Hoja de Trabajo para listado'!$AB$155:$AB$1048576,0),MATCH((CUADRO!F$5&amp;$E1007),'Hoja de Trabajo para listado'!$AB$151:$BA$151,0)),0)+IFERROR(INDEX('Hoja de Trabajo para listado'!$BC$155:$CB$1048576,MATCH($A1007,'Hoja de Trabajo para listado'!$BC$155:$BC$1048576,0),MATCH((CUADRO!F$5&amp;$E1007),'Hoja de Trabajo para listado'!$BC$151:$CB$151,0)),0)+IFERROR(INDEX('Hoja de Trabajo para listado'!$DE$153:$DG$274,MATCH($A1007,'Hoja de Trabajo para listado'!$DE$153:$DE$1048576,0),MATCH((CUADRO!F$5&amp;$E1007),'Hoja de Trabajo para listado'!$DE$151:$DG$151,0)),0)+IFERROR(INDEX('Hoja de Trabajo para listado'!$CD$155:$DC$1048576,MATCH($A1007,'Hoja de Trabajo para listado'!$CD$155:$CD$1048576,0),MATCH((CUADRO!F$5&amp;$E1007),'Hoja de Trabajo para listado'!$CD$151:$DC$151,0)),0)</f>
        <v>0</v>
      </c>
      <c r="G1007" s="245">
        <f ca="1">+IFERROR(INDEX('Hoja de Trabajo para listado'!$A$155:$Z$1048576,MATCH($A1007,'Hoja de Trabajo para listado'!$A$155:$A$1048576,0),MATCH((CUADRO!G$5&amp;$E1007),'Hoja de Trabajo para listado'!$A$151:$Z$151,0)),0)+IFERROR(INDEX('Hoja de Trabajo para listado'!$AB$155:$BA$1048576,MATCH($A1007,'Hoja de Trabajo para listado'!$AB$155:$AB$1048576,0),MATCH((CUADRO!G$5&amp;$E1007),'Hoja de Trabajo para listado'!$AB$151:$BA$151,0)),0)+IFERROR(INDEX('Hoja de Trabajo para listado'!$BC$155:$CB$1048576,MATCH($A1007,'Hoja de Trabajo para listado'!$BC$155:$BC$1048576,0),MATCH((CUADRO!G$5&amp;$E1007),'Hoja de Trabajo para listado'!$BC$151:$CB$151,0)),0)+IFERROR(INDEX('Hoja de Trabajo para listado'!$DE$153:$DG$274,MATCH($A1007,'Hoja de Trabajo para listado'!$DE$153:$DE$1048576,0),MATCH((CUADRO!G$5&amp;$E1007),'Hoja de Trabajo para listado'!$DE$151:$DG$151,0)),0)+IFERROR(INDEX('Hoja de Trabajo para listado'!$CD$155:$DC$1048576,MATCH($A1007,'Hoja de Trabajo para listado'!$CD$155:$CD$1048576,0),MATCH((CUADRO!G$5&amp;$E1007),'Hoja de Trabajo para listado'!$CD$151:$DC$151,0)),0)</f>
        <v>0</v>
      </c>
      <c r="H1007" s="245">
        <f ca="1">+IFERROR(INDEX('Hoja de Trabajo para listado'!$A$155:$Z$1048576,MATCH($A1007,'Hoja de Trabajo para listado'!$A$155:$A$1048576,0),MATCH((CUADRO!H$5&amp;$E1007),'Hoja de Trabajo para listado'!$A$151:$Z$151,0)),0)+IFERROR(INDEX('Hoja de Trabajo para listado'!$AB$155:$BA$1048576,MATCH($A1007,'Hoja de Trabajo para listado'!$AB$155:$AB$1048576,0),MATCH((CUADRO!H$5&amp;$E1007),'Hoja de Trabajo para listado'!$AB$151:$BA$151,0)),0)+IFERROR(INDEX('Hoja de Trabajo para listado'!$BC$155:$CB$1048576,MATCH($A1007,'Hoja de Trabajo para listado'!$BC$155:$BC$1048576,0),MATCH((CUADRO!H$5&amp;$E1007),'Hoja de Trabajo para listado'!$BC$151:$CB$151,0)),0)+IFERROR(INDEX('Hoja de Trabajo para listado'!$DE$153:$DG$274,MATCH($A1007,'Hoja de Trabajo para listado'!$DE$153:$DE$1048576,0),MATCH((CUADRO!H$5&amp;$E1007),'Hoja de Trabajo para listado'!$DE$151:$DG$151,0)),0)+IFERROR(INDEX('Hoja de Trabajo para listado'!$CD$155:$DC$1048576,MATCH($A1007,'Hoja de Trabajo para listado'!$CD$155:$CD$1048576,0),MATCH((CUADRO!H$5&amp;$E1007),'Hoja de Trabajo para listado'!$CD$151:$DC$151,0)),0)</f>
        <v>0</v>
      </c>
      <c r="I1007" s="245">
        <f ca="1">+IFERROR(INDEX('Hoja de Trabajo para listado'!$A$155:$Z$1048576,MATCH($A1007,'Hoja de Trabajo para listado'!$A$155:$A$1048576,0),MATCH((CUADRO!I$5&amp;$E1007),'Hoja de Trabajo para listado'!$A$151:$Z$151,0)),0)+IFERROR(INDEX('Hoja de Trabajo para listado'!$AB$155:$BA$1048576,MATCH($A1007,'Hoja de Trabajo para listado'!$AB$155:$AB$1048576,0),MATCH((CUADRO!I$5&amp;$E1007),'Hoja de Trabajo para listado'!$AB$151:$BA$151,0)),0)+IFERROR(INDEX('Hoja de Trabajo para listado'!$BC$155:$CB$1048576,MATCH($A1007,'Hoja de Trabajo para listado'!$BC$155:$BC$1048576,0),MATCH((CUADRO!I$5&amp;$E1007),'Hoja de Trabajo para listado'!$BC$151:$CB$151,0)),0)+IFERROR(INDEX('Hoja de Trabajo para listado'!$DE$153:$DG$274,MATCH($A1007,'Hoja de Trabajo para listado'!$DE$153:$DE$1048576,0),MATCH((CUADRO!I$5&amp;$E1007),'Hoja de Trabajo para listado'!$DE$151:$DG$151,0)),0)+IFERROR(INDEX('Hoja de Trabajo para listado'!$CD$155:$DC$1048576,MATCH($A1007,'Hoja de Trabajo para listado'!$CD$155:$CD$1048576,0),MATCH((CUADRO!I$5&amp;$E1007),'Hoja de Trabajo para listado'!$CD$151:$DC$151,0)),0)</f>
        <v>0</v>
      </c>
      <c r="J1007" s="245">
        <f ca="1">+IFERROR(INDEX('Hoja de Trabajo para listado'!$A$155:$Z$1048576,MATCH($A1007,'Hoja de Trabajo para listado'!$A$155:$A$1048576,0),MATCH((CUADRO!J$5&amp;$E1007),'Hoja de Trabajo para listado'!$A$151:$Z$151,0)),0)+IFERROR(INDEX('Hoja de Trabajo para listado'!$AB$155:$BA$1048576,MATCH($A1007,'Hoja de Trabajo para listado'!$AB$155:$AB$1048576,0),MATCH((CUADRO!J$5&amp;$E1007),'Hoja de Trabajo para listado'!$AB$151:$BA$151,0)),0)+IFERROR(INDEX('Hoja de Trabajo para listado'!$BC$155:$CB$1048576,MATCH($A1007,'Hoja de Trabajo para listado'!$BC$155:$BC$1048576,0),MATCH((CUADRO!J$5&amp;$E1007),'Hoja de Trabajo para listado'!$BC$151:$CB$151,0)),0)+IFERROR(INDEX('Hoja de Trabajo para listado'!$DE$153:$DG$274,MATCH($A1007,'Hoja de Trabajo para listado'!$DE$153:$DE$1048576,0),MATCH((CUADRO!J$5&amp;$E1007),'Hoja de Trabajo para listado'!$DE$151:$DG$151,0)),0)+IFERROR(INDEX('Hoja de Trabajo para listado'!$CD$155:$DC$1048576,MATCH($A1007,'Hoja de Trabajo para listado'!$CD$155:$CD$1048576,0),MATCH((CUADRO!J$5&amp;$E1007),'Hoja de Trabajo para listado'!$CD$151:$DC$151,0)),0)</f>
        <v>0</v>
      </c>
      <c r="K1007" s="245">
        <f ca="1">+IFERROR(INDEX('Hoja de Trabajo para listado'!$A$155:$Z$1048576,MATCH($A1007,'Hoja de Trabajo para listado'!$A$155:$A$1048576,0),MATCH((CUADRO!K$5&amp;$E1007),'Hoja de Trabajo para listado'!$A$151:$Z$151,0)),0)+IFERROR(INDEX('Hoja de Trabajo para listado'!$AB$155:$BA$1048576,MATCH($A1007,'Hoja de Trabajo para listado'!$AB$155:$AB$1048576,0),MATCH((CUADRO!K$5&amp;$E1007),'Hoja de Trabajo para listado'!$AB$151:$BA$151,0)),0)+IFERROR(INDEX('Hoja de Trabajo para listado'!$BC$155:$CB$1048576,MATCH($A1007,'Hoja de Trabajo para listado'!$BC$155:$BC$1048576,0),MATCH((CUADRO!K$5&amp;$E1007),'Hoja de Trabajo para listado'!$BC$151:$CB$151,0)),0)+IFERROR(INDEX('Hoja de Trabajo para listado'!$DE$153:$DG$274,MATCH($A1007,'Hoja de Trabajo para listado'!$DE$153:$DE$1048576,0),MATCH((CUADRO!K$5&amp;$E1007),'Hoja de Trabajo para listado'!$DE$151:$DG$151,0)),0)+IFERROR(INDEX('Hoja de Trabajo para listado'!$CD$155:$DC$1048576,MATCH($A1007,'Hoja de Trabajo para listado'!$CD$155:$CD$1048576,0),MATCH((CUADRO!K$5&amp;$E1007),'Hoja de Trabajo para listado'!$CD$151:$DC$151,0)),0)</f>
        <v>0</v>
      </c>
      <c r="L1007" s="245">
        <f ca="1">+IFERROR(INDEX('Hoja de Trabajo para listado'!$A$155:$Z$1048576,MATCH($A1007,'Hoja de Trabajo para listado'!$A$155:$A$1048576,0),MATCH((CUADRO!L$5&amp;$E1007),'Hoja de Trabajo para listado'!$A$151:$Z$151,0)),0)+IFERROR(INDEX('Hoja de Trabajo para listado'!$AB$155:$BA$1048576,MATCH($A1007,'Hoja de Trabajo para listado'!$AB$155:$AB$1048576,0),MATCH((CUADRO!L$5&amp;$E1007),'Hoja de Trabajo para listado'!$AB$151:$BA$151,0)),0)+IFERROR(INDEX('Hoja de Trabajo para listado'!$BC$155:$CB$1048576,MATCH($A1007,'Hoja de Trabajo para listado'!$BC$155:$BC$1048576,0),MATCH((CUADRO!L$5&amp;$E1007),'Hoja de Trabajo para listado'!$BC$151:$CB$151,0)),0)+IFERROR(INDEX('Hoja de Trabajo para listado'!$DE$153:$DG$274,MATCH($A1007,'Hoja de Trabajo para listado'!$DE$153:$DE$1048576,0),MATCH((CUADRO!L$5&amp;$E1007),'Hoja de Trabajo para listado'!$DE$151:$DG$151,0)),0)+IFERROR(INDEX('Hoja de Trabajo para listado'!$CD$155:$DC$1048576,MATCH($A1007,'Hoja de Trabajo para listado'!$CD$155:$CD$1048576,0),MATCH((CUADRO!L$5&amp;$E1007),'Hoja de Trabajo para listado'!$CD$151:$DC$151,0)),0)</f>
        <v>0</v>
      </c>
      <c r="M1007" s="245">
        <f ca="1">+IFERROR(INDEX('Hoja de Trabajo para listado'!$A$155:$Z$1048576,MATCH($A1007,'Hoja de Trabajo para listado'!$A$155:$A$1048576,0),MATCH((CUADRO!M$5&amp;$E1007),'Hoja de Trabajo para listado'!$A$151:$Z$151,0)),0)+IFERROR(INDEX('Hoja de Trabajo para listado'!$AB$155:$BA$1048576,MATCH($A1007,'Hoja de Trabajo para listado'!$AB$155:$AB$1048576,0),MATCH((CUADRO!M$5&amp;$E1007),'Hoja de Trabajo para listado'!$AB$151:$BA$151,0)),0)+IFERROR(INDEX('Hoja de Trabajo para listado'!$BC$155:$CB$1048576,MATCH($A1007,'Hoja de Trabajo para listado'!$BC$155:$BC$1048576,0),MATCH((CUADRO!M$5&amp;$E1007),'Hoja de Trabajo para listado'!$BC$151:$CB$151,0)),0)+IFERROR(INDEX('Hoja de Trabajo para listado'!$DE$153:$DG$274,MATCH($A1007,'Hoja de Trabajo para listado'!$DE$153:$DE$1048576,0),MATCH((CUADRO!M$5&amp;$E1007),'Hoja de Trabajo para listado'!$DE$151:$DG$151,0)),0)+IFERROR(INDEX('Hoja de Trabajo para listado'!$CD$155:$DC$1048576,MATCH($A1007,'Hoja de Trabajo para listado'!$CD$155:$CD$1048576,0),MATCH((CUADRO!M$5&amp;$E1007),'Hoja de Trabajo para listado'!$CD$151:$DC$151,0)),0)</f>
        <v>0</v>
      </c>
      <c r="N1007" s="245">
        <f ca="1">+IFERROR(INDEX('Hoja de Trabajo para listado'!$A$155:$Z$1048576,MATCH($A1007,'Hoja de Trabajo para listado'!$A$155:$A$1048576,0),MATCH((CUADRO!N$5&amp;$E1007),'Hoja de Trabajo para listado'!$A$151:$Z$151,0)),0)+IFERROR(INDEX('Hoja de Trabajo para listado'!$AB$155:$BA$1048576,MATCH($A1007,'Hoja de Trabajo para listado'!$AB$155:$AB$1048576,0),MATCH((CUADRO!N$5&amp;$E1007),'Hoja de Trabajo para listado'!$AB$151:$BA$151,0)),0)+IFERROR(INDEX('Hoja de Trabajo para listado'!$BC$155:$CB$1048576,MATCH($A1007,'Hoja de Trabajo para listado'!$BC$155:$BC$1048576,0),MATCH((CUADRO!N$5&amp;$E1007),'Hoja de Trabajo para listado'!$BC$151:$CB$151,0)),0)+IFERROR(INDEX('Hoja de Trabajo para listado'!$DE$153:$DG$274,MATCH($A1007,'Hoja de Trabajo para listado'!$DE$153:$DE$1048576,0),MATCH((CUADRO!N$5&amp;$E1007),'Hoja de Trabajo para listado'!$DE$151:$DG$151,0)),0)+IFERROR(INDEX('Hoja de Trabajo para listado'!$CD$155:$DC$1048576,MATCH($A1007,'Hoja de Trabajo para listado'!$CD$155:$CD$1048576,0),MATCH((CUADRO!N$5&amp;$E1007),'Hoja de Trabajo para listado'!$CD$151:$DC$151,0)),0)</f>
        <v>0</v>
      </c>
      <c r="O1007" s="245">
        <f ca="1">+IFERROR(INDEX('Hoja de Trabajo para listado'!$A$155:$Z$1048576,MATCH($A1007,'Hoja de Trabajo para listado'!$A$155:$A$1048576,0),MATCH((CUADRO!O$5&amp;$E1007),'Hoja de Trabajo para listado'!$A$151:$Z$151,0)),0)+IFERROR(INDEX('Hoja de Trabajo para listado'!$AB$155:$BA$1048576,MATCH($A1007,'Hoja de Trabajo para listado'!$AB$155:$AB$1048576,0),MATCH((CUADRO!O$5&amp;$E1007),'Hoja de Trabajo para listado'!$AB$151:$BA$151,0)),0)+IFERROR(INDEX('Hoja de Trabajo para listado'!$BC$155:$CB$1048576,MATCH($A1007,'Hoja de Trabajo para listado'!$BC$155:$BC$1048576,0),MATCH((CUADRO!O$5&amp;$E1007),'Hoja de Trabajo para listado'!$BC$151:$CB$151,0)),0)+IFERROR(INDEX('Hoja de Trabajo para listado'!$DE$153:$DG$274,MATCH($A1007,'Hoja de Trabajo para listado'!$DE$153:$DE$1048576,0),MATCH((CUADRO!O$5&amp;$E1007),'Hoja de Trabajo para listado'!$DE$151:$DG$151,0)),0)+IFERROR(INDEX('Hoja de Trabajo para listado'!$CD$155:$DC$1048576,MATCH($A1007,'Hoja de Trabajo para listado'!$CD$155:$CD$1048576,0),MATCH((CUADRO!O$5&amp;$E1007),'Hoja de Trabajo para listado'!$CD$151:$DC$151,0)),0)</f>
        <v>0</v>
      </c>
      <c r="P1007" s="245">
        <f ca="1">+IFERROR(INDEX('Hoja de Trabajo para listado'!$A$155:$Z$1048576,MATCH($A1007,'Hoja de Trabajo para listado'!$A$155:$A$1048576,0),MATCH((CUADRO!P$5&amp;$E1007),'Hoja de Trabajo para listado'!$A$151:$Z$151,0)),0)+IFERROR(INDEX('Hoja de Trabajo para listado'!$AB$155:$BA$1048576,MATCH($A1007,'Hoja de Trabajo para listado'!$AB$155:$AB$1048576,0),MATCH((CUADRO!P$5&amp;$E1007),'Hoja de Trabajo para listado'!$AB$151:$BA$151,0)),0)+IFERROR(INDEX('Hoja de Trabajo para listado'!$BC$155:$CB$1048576,MATCH($A1007,'Hoja de Trabajo para listado'!$BC$155:$BC$1048576,0),MATCH((CUADRO!P$5&amp;$E1007),'Hoja de Trabajo para listado'!$BC$151:$CB$151,0)),0)+IFERROR(INDEX('Hoja de Trabajo para listado'!$DE$153:$DG$274,MATCH($A1007,'Hoja de Trabajo para listado'!$DE$153:$DE$1048576,0),MATCH((CUADRO!P$5&amp;$E1007),'Hoja de Trabajo para listado'!$DE$151:$DG$151,0)),0)+IFERROR(INDEX('Hoja de Trabajo para listado'!$CD$155:$DC$1048576,MATCH($A1007,'Hoja de Trabajo para listado'!$CD$155:$CD$1048576,0),MATCH((CUADRO!P$5&amp;$E1007),'Hoja de Trabajo para listado'!$CD$151:$DC$151,0)),0)</f>
        <v>0</v>
      </c>
      <c r="Q1007" s="245">
        <f ca="1">+IFERROR(INDEX('Hoja de Trabajo para listado'!$A$155:$Z$1048576,MATCH($A1007,'Hoja de Trabajo para listado'!$A$155:$A$1048576,0),MATCH((CUADRO!Q$5&amp;$E1007),'Hoja de Trabajo para listado'!$A$151:$Z$151,0)),0)+IFERROR(INDEX('Hoja de Trabajo para listado'!$AB$155:$BA$1048576,MATCH($A1007,'Hoja de Trabajo para listado'!$AB$155:$AB$1048576,0),MATCH((CUADRO!Q$5&amp;$E1007),'Hoja de Trabajo para listado'!$AB$151:$BA$151,0)),0)+IFERROR(INDEX('Hoja de Trabajo para listado'!$BC$155:$CB$1048576,MATCH($A1007,'Hoja de Trabajo para listado'!$BC$155:$BC$1048576,0),MATCH((CUADRO!Q$5&amp;$E1007),'Hoja de Trabajo para listado'!$BC$151:$CB$151,0)),0)+IFERROR(INDEX('Hoja de Trabajo para listado'!$DE$153:$DG$274,MATCH($A1007,'Hoja de Trabajo para listado'!$DE$153:$DE$1048576,0),MATCH((CUADRO!Q$5&amp;$E1007),'Hoja de Trabajo para listado'!$DE$151:$DG$151,0)),0)+IFERROR(INDEX('Hoja de Trabajo para listado'!$CD$155:$DC$1048576,MATCH($A1007,'Hoja de Trabajo para listado'!$CD$155:$CD$1048576,0),MATCH((CUADRO!Q$5&amp;$E1007),'Hoja de Trabajo para listado'!$CD$151:$DC$151,0)),0)</f>
        <v>0</v>
      </c>
      <c r="R1007" s="245">
        <f t="shared" ca="1" si="33"/>
        <v>0</v>
      </c>
      <c r="S1007" s="259">
        <f ca="1">+R1006+R1007</f>
        <v>0</v>
      </c>
      <c r="T1007" s="245">
        <f ca="1">+S1007</f>
        <v>0</v>
      </c>
      <c r="U1007" s="244">
        <f t="shared" si="34"/>
        <v>2</v>
      </c>
      <c r="V1007" s="333" t="str">
        <f>+VLOOKUP(A1007,bd_lista!$A$3:$E$590,5,FALSE)</f>
        <v>Gobiernos Autonomos Municipales</v>
      </c>
      <c r="W1007" s="384"/>
      <c r="X1007" s="242">
        <f>+VLOOKUP(A1007,[3]Sheet1!$A$13:$D$744,4,FALSE)</f>
        <v>0</v>
      </c>
      <c r="Y1007" s="242" t="e">
        <f>+VLOOKUP(X1007,bd_lista!$A$3:$C$590,3,FALSE)</f>
        <v>#N/A</v>
      </c>
      <c r="Z1007" s="292"/>
      <c r="AA1007" s="293"/>
    </row>
    <row r="1008" spans="1:27" customFormat="1" ht="15" hidden="1" customHeight="1">
      <c r="A1008" s="32">
        <v>1738</v>
      </c>
      <c r="B1008" s="388">
        <f>+A1008</f>
        <v>1738</v>
      </c>
      <c r="C1008" s="247" t="str">
        <f>+VLOOKUP(A1008,bd_lista!$A$3:$C$590,3,FALSE)</f>
        <v>Gobierno Autónomo Municipal de San Javier</v>
      </c>
      <c r="D1008" s="385" t="str">
        <f>+C1008</f>
        <v>Gobierno Autónomo Municipal de San Javier</v>
      </c>
      <c r="E1008" s="242" t="s">
        <v>1304</v>
      </c>
      <c r="F1008" s="243">
        <f ca="1">+IFERROR(INDEX('Hoja de Trabajo para listado'!$A$155:$Z$1048576,MATCH($A1008,'Hoja de Trabajo para listado'!$A$155:$A$1048576,0),MATCH((CUADRO!F$5&amp;$E1008),'Hoja de Trabajo para listado'!$A$151:$Z$151,0)),0)+IFERROR(INDEX('Hoja de Trabajo para listado'!$AB$155:$BA$1048576,MATCH($A1008,'Hoja de Trabajo para listado'!$AB$155:$AB$1048576,0),MATCH((CUADRO!F$5&amp;$E1008),'Hoja de Trabajo para listado'!$AB$151:$BA$151,0)),0)+IFERROR(INDEX('Hoja de Trabajo para listado'!$BC$155:$CB$1048576,MATCH($A1008,'Hoja de Trabajo para listado'!$BC$155:$BC$1048576,0),MATCH((CUADRO!F$5&amp;$E1008),'Hoja de Trabajo para listado'!$BC$151:$CB$151,0)),0)+IFERROR(INDEX('Hoja de Trabajo para listado'!$DE$153:$DG$274,MATCH($A1008,'Hoja de Trabajo para listado'!$DE$153:$DE$1048576,0),MATCH((CUADRO!F$5&amp;$E1008),'Hoja de Trabajo para listado'!$DE$151:$DG$151,0)),0)+IFERROR(INDEX('Hoja de Trabajo para listado'!$CD$155:$DC$1048576,MATCH($A1008,'Hoja de Trabajo para listado'!$CD$155:$CD$1048576,0),MATCH((CUADRO!F$5&amp;$E1008),'Hoja de Trabajo para listado'!$CD$151:$DC$151,0)),0)</f>
        <v>0</v>
      </c>
      <c r="G1008" s="243">
        <f ca="1">+IFERROR(INDEX('Hoja de Trabajo para listado'!$A$155:$Z$1048576,MATCH($A1008,'Hoja de Trabajo para listado'!$A$155:$A$1048576,0),MATCH((CUADRO!G$5&amp;$E1008),'Hoja de Trabajo para listado'!$A$151:$Z$151,0)),0)+IFERROR(INDEX('Hoja de Trabajo para listado'!$AB$155:$BA$1048576,MATCH($A1008,'Hoja de Trabajo para listado'!$AB$155:$AB$1048576,0),MATCH((CUADRO!G$5&amp;$E1008),'Hoja de Trabajo para listado'!$AB$151:$BA$151,0)),0)+IFERROR(INDEX('Hoja de Trabajo para listado'!$BC$155:$CB$1048576,MATCH($A1008,'Hoja de Trabajo para listado'!$BC$155:$BC$1048576,0),MATCH((CUADRO!G$5&amp;$E1008),'Hoja de Trabajo para listado'!$BC$151:$CB$151,0)),0)+IFERROR(INDEX('Hoja de Trabajo para listado'!$DE$153:$DG$274,MATCH($A1008,'Hoja de Trabajo para listado'!$DE$153:$DE$1048576,0),MATCH((CUADRO!G$5&amp;$E1008),'Hoja de Trabajo para listado'!$DE$151:$DG$151,0)),0)+IFERROR(INDEX('Hoja de Trabajo para listado'!$CD$155:$DC$1048576,MATCH($A1008,'Hoja de Trabajo para listado'!$CD$155:$CD$1048576,0),MATCH((CUADRO!G$5&amp;$E1008),'Hoja de Trabajo para listado'!$CD$151:$DC$151,0)),0)</f>
        <v>0</v>
      </c>
      <c r="H1008" s="243">
        <f ca="1">+IFERROR(INDEX('Hoja de Trabajo para listado'!$A$155:$Z$1048576,MATCH($A1008,'Hoja de Trabajo para listado'!$A$155:$A$1048576,0),MATCH((CUADRO!H$5&amp;$E1008),'Hoja de Trabajo para listado'!$A$151:$Z$151,0)),0)+IFERROR(INDEX('Hoja de Trabajo para listado'!$AB$155:$BA$1048576,MATCH($A1008,'Hoja de Trabajo para listado'!$AB$155:$AB$1048576,0),MATCH((CUADRO!H$5&amp;$E1008),'Hoja de Trabajo para listado'!$AB$151:$BA$151,0)),0)+IFERROR(INDEX('Hoja de Trabajo para listado'!$BC$155:$CB$1048576,MATCH($A1008,'Hoja de Trabajo para listado'!$BC$155:$BC$1048576,0),MATCH((CUADRO!H$5&amp;$E1008),'Hoja de Trabajo para listado'!$BC$151:$CB$151,0)),0)+IFERROR(INDEX('Hoja de Trabajo para listado'!$DE$153:$DG$274,MATCH($A1008,'Hoja de Trabajo para listado'!$DE$153:$DE$1048576,0),MATCH((CUADRO!H$5&amp;$E1008),'Hoja de Trabajo para listado'!$DE$151:$DG$151,0)),0)+IFERROR(INDEX('Hoja de Trabajo para listado'!$CD$155:$DC$1048576,MATCH($A1008,'Hoja de Trabajo para listado'!$CD$155:$CD$1048576,0),MATCH((CUADRO!H$5&amp;$E1008),'Hoja de Trabajo para listado'!$CD$151:$DC$151,0)),0)</f>
        <v>0</v>
      </c>
      <c r="I1008" s="243">
        <f ca="1">+IFERROR(INDEX('Hoja de Trabajo para listado'!$A$155:$Z$1048576,MATCH($A1008,'Hoja de Trabajo para listado'!$A$155:$A$1048576,0),MATCH((CUADRO!I$5&amp;$E1008),'Hoja de Trabajo para listado'!$A$151:$Z$151,0)),0)+IFERROR(INDEX('Hoja de Trabajo para listado'!$AB$155:$BA$1048576,MATCH($A1008,'Hoja de Trabajo para listado'!$AB$155:$AB$1048576,0),MATCH((CUADRO!I$5&amp;$E1008),'Hoja de Trabajo para listado'!$AB$151:$BA$151,0)),0)+IFERROR(INDEX('Hoja de Trabajo para listado'!$BC$155:$CB$1048576,MATCH($A1008,'Hoja de Trabajo para listado'!$BC$155:$BC$1048576,0),MATCH((CUADRO!I$5&amp;$E1008),'Hoja de Trabajo para listado'!$BC$151:$CB$151,0)),0)+IFERROR(INDEX('Hoja de Trabajo para listado'!$DE$153:$DG$274,MATCH($A1008,'Hoja de Trabajo para listado'!$DE$153:$DE$1048576,0),MATCH((CUADRO!I$5&amp;$E1008),'Hoja de Trabajo para listado'!$DE$151:$DG$151,0)),0)+IFERROR(INDEX('Hoja de Trabajo para listado'!$CD$155:$DC$1048576,MATCH($A1008,'Hoja de Trabajo para listado'!$CD$155:$CD$1048576,0),MATCH((CUADRO!I$5&amp;$E1008),'Hoja de Trabajo para listado'!$CD$151:$DC$151,0)),0)</f>
        <v>0</v>
      </c>
      <c r="J1008" s="243">
        <f ca="1">+IFERROR(INDEX('Hoja de Trabajo para listado'!$A$155:$Z$1048576,MATCH($A1008,'Hoja de Trabajo para listado'!$A$155:$A$1048576,0),MATCH((CUADRO!J$5&amp;$E1008),'Hoja de Trabajo para listado'!$A$151:$Z$151,0)),0)+IFERROR(INDEX('Hoja de Trabajo para listado'!$AB$155:$BA$1048576,MATCH($A1008,'Hoja de Trabajo para listado'!$AB$155:$AB$1048576,0),MATCH((CUADRO!J$5&amp;$E1008),'Hoja de Trabajo para listado'!$AB$151:$BA$151,0)),0)+IFERROR(INDEX('Hoja de Trabajo para listado'!$BC$155:$CB$1048576,MATCH($A1008,'Hoja de Trabajo para listado'!$BC$155:$BC$1048576,0),MATCH((CUADRO!J$5&amp;$E1008),'Hoja de Trabajo para listado'!$BC$151:$CB$151,0)),0)+IFERROR(INDEX('Hoja de Trabajo para listado'!$DE$153:$DG$274,MATCH($A1008,'Hoja de Trabajo para listado'!$DE$153:$DE$1048576,0),MATCH((CUADRO!J$5&amp;$E1008),'Hoja de Trabajo para listado'!$DE$151:$DG$151,0)),0)+IFERROR(INDEX('Hoja de Trabajo para listado'!$CD$155:$DC$1048576,MATCH($A1008,'Hoja de Trabajo para listado'!$CD$155:$CD$1048576,0),MATCH((CUADRO!J$5&amp;$E1008),'Hoja de Trabajo para listado'!$CD$151:$DC$151,0)),0)</f>
        <v>0</v>
      </c>
      <c r="K1008" s="243">
        <f ca="1">+IFERROR(INDEX('Hoja de Trabajo para listado'!$A$155:$Z$1048576,MATCH($A1008,'Hoja de Trabajo para listado'!$A$155:$A$1048576,0),MATCH((CUADRO!K$5&amp;$E1008),'Hoja de Trabajo para listado'!$A$151:$Z$151,0)),0)+IFERROR(INDEX('Hoja de Trabajo para listado'!$AB$155:$BA$1048576,MATCH($A1008,'Hoja de Trabajo para listado'!$AB$155:$AB$1048576,0),MATCH((CUADRO!K$5&amp;$E1008),'Hoja de Trabajo para listado'!$AB$151:$BA$151,0)),0)+IFERROR(INDEX('Hoja de Trabajo para listado'!$BC$155:$CB$1048576,MATCH($A1008,'Hoja de Trabajo para listado'!$BC$155:$BC$1048576,0),MATCH((CUADRO!K$5&amp;$E1008),'Hoja de Trabajo para listado'!$BC$151:$CB$151,0)),0)+IFERROR(INDEX('Hoja de Trabajo para listado'!$DE$153:$DG$274,MATCH($A1008,'Hoja de Trabajo para listado'!$DE$153:$DE$1048576,0),MATCH((CUADRO!K$5&amp;$E1008),'Hoja de Trabajo para listado'!$DE$151:$DG$151,0)),0)+IFERROR(INDEX('Hoja de Trabajo para listado'!$CD$155:$DC$1048576,MATCH($A1008,'Hoja de Trabajo para listado'!$CD$155:$CD$1048576,0),MATCH((CUADRO!K$5&amp;$E1008),'Hoja de Trabajo para listado'!$CD$151:$DC$151,0)),0)</f>
        <v>0</v>
      </c>
      <c r="L1008" s="243">
        <f ca="1">+IFERROR(INDEX('Hoja de Trabajo para listado'!$A$155:$Z$1048576,MATCH($A1008,'Hoja de Trabajo para listado'!$A$155:$A$1048576,0),MATCH((CUADRO!L$5&amp;$E1008),'Hoja de Trabajo para listado'!$A$151:$Z$151,0)),0)+IFERROR(INDEX('Hoja de Trabajo para listado'!$AB$155:$BA$1048576,MATCH($A1008,'Hoja de Trabajo para listado'!$AB$155:$AB$1048576,0),MATCH((CUADRO!L$5&amp;$E1008),'Hoja de Trabajo para listado'!$AB$151:$BA$151,0)),0)+IFERROR(INDEX('Hoja de Trabajo para listado'!$BC$155:$CB$1048576,MATCH($A1008,'Hoja de Trabajo para listado'!$BC$155:$BC$1048576,0),MATCH((CUADRO!L$5&amp;$E1008),'Hoja de Trabajo para listado'!$BC$151:$CB$151,0)),0)+IFERROR(INDEX('Hoja de Trabajo para listado'!$DE$153:$DG$274,MATCH($A1008,'Hoja de Trabajo para listado'!$DE$153:$DE$1048576,0),MATCH((CUADRO!L$5&amp;$E1008),'Hoja de Trabajo para listado'!$DE$151:$DG$151,0)),0)+IFERROR(INDEX('Hoja de Trabajo para listado'!$CD$155:$DC$1048576,MATCH($A1008,'Hoja de Trabajo para listado'!$CD$155:$CD$1048576,0),MATCH((CUADRO!L$5&amp;$E1008),'Hoja de Trabajo para listado'!$CD$151:$DC$151,0)),0)</f>
        <v>0</v>
      </c>
      <c r="M1008" s="243">
        <f ca="1">+IFERROR(INDEX('Hoja de Trabajo para listado'!$A$155:$Z$1048576,MATCH($A1008,'Hoja de Trabajo para listado'!$A$155:$A$1048576,0),MATCH((CUADRO!M$5&amp;$E1008),'Hoja de Trabajo para listado'!$A$151:$Z$151,0)),0)+IFERROR(INDEX('Hoja de Trabajo para listado'!$AB$155:$BA$1048576,MATCH($A1008,'Hoja de Trabajo para listado'!$AB$155:$AB$1048576,0),MATCH((CUADRO!M$5&amp;$E1008),'Hoja de Trabajo para listado'!$AB$151:$BA$151,0)),0)+IFERROR(INDEX('Hoja de Trabajo para listado'!$BC$155:$CB$1048576,MATCH($A1008,'Hoja de Trabajo para listado'!$BC$155:$BC$1048576,0),MATCH((CUADRO!M$5&amp;$E1008),'Hoja de Trabajo para listado'!$BC$151:$CB$151,0)),0)+IFERROR(INDEX('Hoja de Trabajo para listado'!$DE$153:$DG$274,MATCH($A1008,'Hoja de Trabajo para listado'!$DE$153:$DE$1048576,0),MATCH((CUADRO!M$5&amp;$E1008),'Hoja de Trabajo para listado'!$DE$151:$DG$151,0)),0)+IFERROR(INDEX('Hoja de Trabajo para listado'!$CD$155:$DC$1048576,MATCH($A1008,'Hoja de Trabajo para listado'!$CD$155:$CD$1048576,0),MATCH((CUADRO!M$5&amp;$E1008),'Hoja de Trabajo para listado'!$CD$151:$DC$151,0)),0)</f>
        <v>0</v>
      </c>
      <c r="N1008" s="243">
        <f ca="1">+IFERROR(INDEX('Hoja de Trabajo para listado'!$A$155:$Z$1048576,MATCH($A1008,'Hoja de Trabajo para listado'!$A$155:$A$1048576,0),MATCH((CUADRO!N$5&amp;$E1008),'Hoja de Trabajo para listado'!$A$151:$Z$151,0)),0)+IFERROR(INDEX('Hoja de Trabajo para listado'!$AB$155:$BA$1048576,MATCH($A1008,'Hoja de Trabajo para listado'!$AB$155:$AB$1048576,0),MATCH((CUADRO!N$5&amp;$E1008),'Hoja de Trabajo para listado'!$AB$151:$BA$151,0)),0)+IFERROR(INDEX('Hoja de Trabajo para listado'!$BC$155:$CB$1048576,MATCH($A1008,'Hoja de Trabajo para listado'!$BC$155:$BC$1048576,0),MATCH((CUADRO!N$5&amp;$E1008),'Hoja de Trabajo para listado'!$BC$151:$CB$151,0)),0)+IFERROR(INDEX('Hoja de Trabajo para listado'!$DE$153:$DG$274,MATCH($A1008,'Hoja de Trabajo para listado'!$DE$153:$DE$1048576,0),MATCH((CUADRO!N$5&amp;$E1008),'Hoja de Trabajo para listado'!$DE$151:$DG$151,0)),0)+IFERROR(INDEX('Hoja de Trabajo para listado'!$CD$155:$DC$1048576,MATCH($A1008,'Hoja de Trabajo para listado'!$CD$155:$CD$1048576,0),MATCH((CUADRO!N$5&amp;$E1008),'Hoja de Trabajo para listado'!$CD$151:$DC$151,0)),0)</f>
        <v>0</v>
      </c>
      <c r="O1008" s="243">
        <f ca="1">+IFERROR(INDEX('Hoja de Trabajo para listado'!$A$155:$Z$1048576,MATCH($A1008,'Hoja de Trabajo para listado'!$A$155:$A$1048576,0),MATCH((CUADRO!O$5&amp;$E1008),'Hoja de Trabajo para listado'!$A$151:$Z$151,0)),0)+IFERROR(INDEX('Hoja de Trabajo para listado'!$AB$155:$BA$1048576,MATCH($A1008,'Hoja de Trabajo para listado'!$AB$155:$AB$1048576,0),MATCH((CUADRO!O$5&amp;$E1008),'Hoja de Trabajo para listado'!$AB$151:$BA$151,0)),0)+IFERROR(INDEX('Hoja de Trabajo para listado'!$BC$155:$CB$1048576,MATCH($A1008,'Hoja de Trabajo para listado'!$BC$155:$BC$1048576,0),MATCH((CUADRO!O$5&amp;$E1008),'Hoja de Trabajo para listado'!$BC$151:$CB$151,0)),0)+IFERROR(INDEX('Hoja de Trabajo para listado'!$DE$153:$DG$274,MATCH($A1008,'Hoja de Trabajo para listado'!$DE$153:$DE$1048576,0),MATCH((CUADRO!O$5&amp;$E1008),'Hoja de Trabajo para listado'!$DE$151:$DG$151,0)),0)+IFERROR(INDEX('Hoja de Trabajo para listado'!$CD$155:$DC$1048576,MATCH($A1008,'Hoja de Trabajo para listado'!$CD$155:$CD$1048576,0),MATCH((CUADRO!O$5&amp;$E1008),'Hoja de Trabajo para listado'!$CD$151:$DC$151,0)),0)</f>
        <v>0</v>
      </c>
      <c r="P1008" s="243">
        <f ca="1">+IFERROR(INDEX('Hoja de Trabajo para listado'!$A$155:$Z$1048576,MATCH($A1008,'Hoja de Trabajo para listado'!$A$155:$A$1048576,0),MATCH((CUADRO!P$5&amp;$E1008),'Hoja de Trabajo para listado'!$A$151:$Z$151,0)),0)+IFERROR(INDEX('Hoja de Trabajo para listado'!$AB$155:$BA$1048576,MATCH($A1008,'Hoja de Trabajo para listado'!$AB$155:$AB$1048576,0),MATCH((CUADRO!P$5&amp;$E1008),'Hoja de Trabajo para listado'!$AB$151:$BA$151,0)),0)+IFERROR(INDEX('Hoja de Trabajo para listado'!$BC$155:$CB$1048576,MATCH($A1008,'Hoja de Trabajo para listado'!$BC$155:$BC$1048576,0),MATCH((CUADRO!P$5&amp;$E1008),'Hoja de Trabajo para listado'!$BC$151:$CB$151,0)),0)+IFERROR(INDEX('Hoja de Trabajo para listado'!$DE$153:$DG$274,MATCH($A1008,'Hoja de Trabajo para listado'!$DE$153:$DE$1048576,0),MATCH((CUADRO!P$5&amp;$E1008),'Hoja de Trabajo para listado'!$DE$151:$DG$151,0)),0)+IFERROR(INDEX('Hoja de Trabajo para listado'!$CD$155:$DC$1048576,MATCH($A1008,'Hoja de Trabajo para listado'!$CD$155:$CD$1048576,0),MATCH((CUADRO!P$5&amp;$E1008),'Hoja de Trabajo para listado'!$CD$151:$DC$151,0)),0)</f>
        <v>0</v>
      </c>
      <c r="Q1008" s="243">
        <f ca="1">+IFERROR(INDEX('Hoja de Trabajo para listado'!$A$155:$Z$1048576,MATCH($A1008,'Hoja de Trabajo para listado'!$A$155:$A$1048576,0),MATCH((CUADRO!Q$5&amp;$E1008),'Hoja de Trabajo para listado'!$A$151:$Z$151,0)),0)+IFERROR(INDEX('Hoja de Trabajo para listado'!$AB$155:$BA$1048576,MATCH($A1008,'Hoja de Trabajo para listado'!$AB$155:$AB$1048576,0),MATCH((CUADRO!Q$5&amp;$E1008),'Hoja de Trabajo para listado'!$AB$151:$BA$151,0)),0)+IFERROR(INDEX('Hoja de Trabajo para listado'!$BC$155:$CB$1048576,MATCH($A1008,'Hoja de Trabajo para listado'!$BC$155:$BC$1048576,0),MATCH((CUADRO!Q$5&amp;$E1008),'Hoja de Trabajo para listado'!$BC$151:$CB$151,0)),0)+IFERROR(INDEX('Hoja de Trabajo para listado'!$DE$153:$DG$274,MATCH($A1008,'Hoja de Trabajo para listado'!$DE$153:$DE$1048576,0),MATCH((CUADRO!Q$5&amp;$E1008),'Hoja de Trabajo para listado'!$DE$151:$DG$151,0)),0)+IFERROR(INDEX('Hoja de Trabajo para listado'!$CD$155:$DC$1048576,MATCH($A1008,'Hoja de Trabajo para listado'!$CD$155:$CD$1048576,0),MATCH((CUADRO!Q$5&amp;$E1008),'Hoja de Trabajo para listado'!$CD$151:$DC$151,0)),0)</f>
        <v>0</v>
      </c>
      <c r="R1008" s="243">
        <f t="shared" ca="1" si="33"/>
        <v>0</v>
      </c>
      <c r="S1008" s="249"/>
      <c r="T1008" s="268">
        <f ca="1">+T1009</f>
        <v>0</v>
      </c>
      <c r="U1008" s="275">
        <f t="shared" si="34"/>
        <v>1</v>
      </c>
      <c r="V1008" s="333" t="str">
        <f>+VLOOKUP(A1008,bd_lista!$A$3:$E$590,5,FALSE)</f>
        <v>Gobiernos Autonomos Municipales</v>
      </c>
      <c r="W1008" s="383" t="str">
        <f>+V1008</f>
        <v>Gobiernos Autonomos Municipales</v>
      </c>
      <c r="X1008" s="242">
        <f>+VLOOKUP(A1008,[3]Sheet1!$A$13:$D$744,4,FALSE)</f>
        <v>0</v>
      </c>
      <c r="Y1008" s="242" t="e">
        <f>+VLOOKUP(X1008,bd_lista!$A$3:$C$590,3,FALSE)</f>
        <v>#N/A</v>
      </c>
      <c r="Z1008" s="294">
        <f>+X1008</f>
        <v>0</v>
      </c>
      <c r="AA1008" s="295" t="e">
        <f>+Y1008</f>
        <v>#N/A</v>
      </c>
    </row>
    <row r="1009" spans="1:27" customFormat="1" ht="27" hidden="1" customHeight="1">
      <c r="A1009" s="32">
        <v>1738</v>
      </c>
      <c r="B1009" s="389"/>
      <c r="C1009" s="247" t="str">
        <f>+VLOOKUP(A1009,bd_lista!$A$3:$C$590,3,FALSE)</f>
        <v>Gobierno Autónomo Municipal de San Javier</v>
      </c>
      <c r="D1009" s="386"/>
      <c r="E1009" s="244" t="s">
        <v>1305</v>
      </c>
      <c r="F1009" s="245">
        <f ca="1">+IFERROR(INDEX('Hoja de Trabajo para listado'!$A$155:$Z$1048576,MATCH($A1009,'Hoja de Trabajo para listado'!$A$155:$A$1048576,0),MATCH((CUADRO!F$5&amp;$E1009),'Hoja de Trabajo para listado'!$A$151:$Z$151,0)),0)+IFERROR(INDEX('Hoja de Trabajo para listado'!$AB$155:$BA$1048576,MATCH($A1009,'Hoja de Trabajo para listado'!$AB$155:$AB$1048576,0),MATCH((CUADRO!F$5&amp;$E1009),'Hoja de Trabajo para listado'!$AB$151:$BA$151,0)),0)+IFERROR(INDEX('Hoja de Trabajo para listado'!$BC$155:$CB$1048576,MATCH($A1009,'Hoja de Trabajo para listado'!$BC$155:$BC$1048576,0),MATCH((CUADRO!F$5&amp;$E1009),'Hoja de Trabajo para listado'!$BC$151:$CB$151,0)),0)+IFERROR(INDEX('Hoja de Trabajo para listado'!$DE$153:$DG$274,MATCH($A1009,'Hoja de Trabajo para listado'!$DE$153:$DE$1048576,0),MATCH((CUADRO!F$5&amp;$E1009),'Hoja de Trabajo para listado'!$DE$151:$DG$151,0)),0)+IFERROR(INDEX('Hoja de Trabajo para listado'!$CD$155:$DC$1048576,MATCH($A1009,'Hoja de Trabajo para listado'!$CD$155:$CD$1048576,0),MATCH((CUADRO!F$5&amp;$E1009),'Hoja de Trabajo para listado'!$CD$151:$DC$151,0)),0)</f>
        <v>0</v>
      </c>
      <c r="G1009" s="245">
        <f ca="1">+IFERROR(INDEX('Hoja de Trabajo para listado'!$A$155:$Z$1048576,MATCH($A1009,'Hoja de Trabajo para listado'!$A$155:$A$1048576,0),MATCH((CUADRO!G$5&amp;$E1009),'Hoja de Trabajo para listado'!$A$151:$Z$151,0)),0)+IFERROR(INDEX('Hoja de Trabajo para listado'!$AB$155:$BA$1048576,MATCH($A1009,'Hoja de Trabajo para listado'!$AB$155:$AB$1048576,0),MATCH((CUADRO!G$5&amp;$E1009),'Hoja de Trabajo para listado'!$AB$151:$BA$151,0)),0)+IFERROR(INDEX('Hoja de Trabajo para listado'!$BC$155:$CB$1048576,MATCH($A1009,'Hoja de Trabajo para listado'!$BC$155:$BC$1048576,0),MATCH((CUADRO!G$5&amp;$E1009),'Hoja de Trabajo para listado'!$BC$151:$CB$151,0)),0)+IFERROR(INDEX('Hoja de Trabajo para listado'!$DE$153:$DG$274,MATCH($A1009,'Hoja de Trabajo para listado'!$DE$153:$DE$1048576,0),MATCH((CUADRO!G$5&amp;$E1009),'Hoja de Trabajo para listado'!$DE$151:$DG$151,0)),0)+IFERROR(INDEX('Hoja de Trabajo para listado'!$CD$155:$DC$1048576,MATCH($A1009,'Hoja de Trabajo para listado'!$CD$155:$CD$1048576,0),MATCH((CUADRO!G$5&amp;$E1009),'Hoja de Trabajo para listado'!$CD$151:$DC$151,0)),0)</f>
        <v>0</v>
      </c>
      <c r="H1009" s="245">
        <f ca="1">+IFERROR(INDEX('Hoja de Trabajo para listado'!$A$155:$Z$1048576,MATCH($A1009,'Hoja de Trabajo para listado'!$A$155:$A$1048576,0),MATCH((CUADRO!H$5&amp;$E1009),'Hoja de Trabajo para listado'!$A$151:$Z$151,0)),0)+IFERROR(INDEX('Hoja de Trabajo para listado'!$AB$155:$BA$1048576,MATCH($A1009,'Hoja de Trabajo para listado'!$AB$155:$AB$1048576,0),MATCH((CUADRO!H$5&amp;$E1009),'Hoja de Trabajo para listado'!$AB$151:$BA$151,0)),0)+IFERROR(INDEX('Hoja de Trabajo para listado'!$BC$155:$CB$1048576,MATCH($A1009,'Hoja de Trabajo para listado'!$BC$155:$BC$1048576,0),MATCH((CUADRO!H$5&amp;$E1009),'Hoja de Trabajo para listado'!$BC$151:$CB$151,0)),0)+IFERROR(INDEX('Hoja de Trabajo para listado'!$DE$153:$DG$274,MATCH($A1009,'Hoja de Trabajo para listado'!$DE$153:$DE$1048576,0),MATCH((CUADRO!H$5&amp;$E1009),'Hoja de Trabajo para listado'!$DE$151:$DG$151,0)),0)+IFERROR(INDEX('Hoja de Trabajo para listado'!$CD$155:$DC$1048576,MATCH($A1009,'Hoja de Trabajo para listado'!$CD$155:$CD$1048576,0),MATCH((CUADRO!H$5&amp;$E1009),'Hoja de Trabajo para listado'!$CD$151:$DC$151,0)),0)</f>
        <v>0</v>
      </c>
      <c r="I1009" s="245">
        <f ca="1">+IFERROR(INDEX('Hoja de Trabajo para listado'!$A$155:$Z$1048576,MATCH($A1009,'Hoja de Trabajo para listado'!$A$155:$A$1048576,0),MATCH((CUADRO!I$5&amp;$E1009),'Hoja de Trabajo para listado'!$A$151:$Z$151,0)),0)+IFERROR(INDEX('Hoja de Trabajo para listado'!$AB$155:$BA$1048576,MATCH($A1009,'Hoja de Trabajo para listado'!$AB$155:$AB$1048576,0),MATCH((CUADRO!I$5&amp;$E1009),'Hoja de Trabajo para listado'!$AB$151:$BA$151,0)),0)+IFERROR(INDEX('Hoja de Trabajo para listado'!$BC$155:$CB$1048576,MATCH($A1009,'Hoja de Trabajo para listado'!$BC$155:$BC$1048576,0),MATCH((CUADRO!I$5&amp;$E1009),'Hoja de Trabajo para listado'!$BC$151:$CB$151,0)),0)+IFERROR(INDEX('Hoja de Trabajo para listado'!$DE$153:$DG$274,MATCH($A1009,'Hoja de Trabajo para listado'!$DE$153:$DE$1048576,0),MATCH((CUADRO!I$5&amp;$E1009),'Hoja de Trabajo para listado'!$DE$151:$DG$151,0)),0)+IFERROR(INDEX('Hoja de Trabajo para listado'!$CD$155:$DC$1048576,MATCH($A1009,'Hoja de Trabajo para listado'!$CD$155:$CD$1048576,0),MATCH((CUADRO!I$5&amp;$E1009),'Hoja de Trabajo para listado'!$CD$151:$DC$151,0)),0)</f>
        <v>0</v>
      </c>
      <c r="J1009" s="245">
        <f ca="1">+IFERROR(INDEX('Hoja de Trabajo para listado'!$A$155:$Z$1048576,MATCH($A1009,'Hoja de Trabajo para listado'!$A$155:$A$1048576,0),MATCH((CUADRO!J$5&amp;$E1009),'Hoja de Trabajo para listado'!$A$151:$Z$151,0)),0)+IFERROR(INDEX('Hoja de Trabajo para listado'!$AB$155:$BA$1048576,MATCH($A1009,'Hoja de Trabajo para listado'!$AB$155:$AB$1048576,0),MATCH((CUADRO!J$5&amp;$E1009),'Hoja de Trabajo para listado'!$AB$151:$BA$151,0)),0)+IFERROR(INDEX('Hoja de Trabajo para listado'!$BC$155:$CB$1048576,MATCH($A1009,'Hoja de Trabajo para listado'!$BC$155:$BC$1048576,0),MATCH((CUADRO!J$5&amp;$E1009),'Hoja de Trabajo para listado'!$BC$151:$CB$151,0)),0)+IFERROR(INDEX('Hoja de Trabajo para listado'!$DE$153:$DG$274,MATCH($A1009,'Hoja de Trabajo para listado'!$DE$153:$DE$1048576,0),MATCH((CUADRO!J$5&amp;$E1009),'Hoja de Trabajo para listado'!$DE$151:$DG$151,0)),0)+IFERROR(INDEX('Hoja de Trabajo para listado'!$CD$155:$DC$1048576,MATCH($A1009,'Hoja de Trabajo para listado'!$CD$155:$CD$1048576,0),MATCH((CUADRO!J$5&amp;$E1009),'Hoja de Trabajo para listado'!$CD$151:$DC$151,0)),0)</f>
        <v>0</v>
      </c>
      <c r="K1009" s="245">
        <f ca="1">+IFERROR(INDEX('Hoja de Trabajo para listado'!$A$155:$Z$1048576,MATCH($A1009,'Hoja de Trabajo para listado'!$A$155:$A$1048576,0),MATCH((CUADRO!K$5&amp;$E1009),'Hoja de Trabajo para listado'!$A$151:$Z$151,0)),0)+IFERROR(INDEX('Hoja de Trabajo para listado'!$AB$155:$BA$1048576,MATCH($A1009,'Hoja de Trabajo para listado'!$AB$155:$AB$1048576,0),MATCH((CUADRO!K$5&amp;$E1009),'Hoja de Trabajo para listado'!$AB$151:$BA$151,0)),0)+IFERROR(INDEX('Hoja de Trabajo para listado'!$BC$155:$CB$1048576,MATCH($A1009,'Hoja de Trabajo para listado'!$BC$155:$BC$1048576,0),MATCH((CUADRO!K$5&amp;$E1009),'Hoja de Trabajo para listado'!$BC$151:$CB$151,0)),0)+IFERROR(INDEX('Hoja de Trabajo para listado'!$DE$153:$DG$274,MATCH($A1009,'Hoja de Trabajo para listado'!$DE$153:$DE$1048576,0),MATCH((CUADRO!K$5&amp;$E1009),'Hoja de Trabajo para listado'!$DE$151:$DG$151,0)),0)+IFERROR(INDEX('Hoja de Trabajo para listado'!$CD$155:$DC$1048576,MATCH($A1009,'Hoja de Trabajo para listado'!$CD$155:$CD$1048576,0),MATCH((CUADRO!K$5&amp;$E1009),'Hoja de Trabajo para listado'!$CD$151:$DC$151,0)),0)</f>
        <v>0</v>
      </c>
      <c r="L1009" s="245">
        <f ca="1">+IFERROR(INDEX('Hoja de Trabajo para listado'!$A$155:$Z$1048576,MATCH($A1009,'Hoja de Trabajo para listado'!$A$155:$A$1048576,0),MATCH((CUADRO!L$5&amp;$E1009),'Hoja de Trabajo para listado'!$A$151:$Z$151,0)),0)+IFERROR(INDEX('Hoja de Trabajo para listado'!$AB$155:$BA$1048576,MATCH($A1009,'Hoja de Trabajo para listado'!$AB$155:$AB$1048576,0),MATCH((CUADRO!L$5&amp;$E1009),'Hoja de Trabajo para listado'!$AB$151:$BA$151,0)),0)+IFERROR(INDEX('Hoja de Trabajo para listado'!$BC$155:$CB$1048576,MATCH($A1009,'Hoja de Trabajo para listado'!$BC$155:$BC$1048576,0),MATCH((CUADRO!L$5&amp;$E1009),'Hoja de Trabajo para listado'!$BC$151:$CB$151,0)),0)+IFERROR(INDEX('Hoja de Trabajo para listado'!$DE$153:$DG$274,MATCH($A1009,'Hoja de Trabajo para listado'!$DE$153:$DE$1048576,0),MATCH((CUADRO!L$5&amp;$E1009),'Hoja de Trabajo para listado'!$DE$151:$DG$151,0)),0)+IFERROR(INDEX('Hoja de Trabajo para listado'!$CD$155:$DC$1048576,MATCH($A1009,'Hoja de Trabajo para listado'!$CD$155:$CD$1048576,0),MATCH((CUADRO!L$5&amp;$E1009),'Hoja de Trabajo para listado'!$CD$151:$DC$151,0)),0)</f>
        <v>0</v>
      </c>
      <c r="M1009" s="245">
        <f ca="1">+IFERROR(INDEX('Hoja de Trabajo para listado'!$A$155:$Z$1048576,MATCH($A1009,'Hoja de Trabajo para listado'!$A$155:$A$1048576,0),MATCH((CUADRO!M$5&amp;$E1009),'Hoja de Trabajo para listado'!$A$151:$Z$151,0)),0)+IFERROR(INDEX('Hoja de Trabajo para listado'!$AB$155:$BA$1048576,MATCH($A1009,'Hoja de Trabajo para listado'!$AB$155:$AB$1048576,0),MATCH((CUADRO!M$5&amp;$E1009),'Hoja de Trabajo para listado'!$AB$151:$BA$151,0)),0)+IFERROR(INDEX('Hoja de Trabajo para listado'!$BC$155:$CB$1048576,MATCH($A1009,'Hoja de Trabajo para listado'!$BC$155:$BC$1048576,0),MATCH((CUADRO!M$5&amp;$E1009),'Hoja de Trabajo para listado'!$BC$151:$CB$151,0)),0)+IFERROR(INDEX('Hoja de Trabajo para listado'!$DE$153:$DG$274,MATCH($A1009,'Hoja de Trabajo para listado'!$DE$153:$DE$1048576,0),MATCH((CUADRO!M$5&amp;$E1009),'Hoja de Trabajo para listado'!$DE$151:$DG$151,0)),0)+IFERROR(INDEX('Hoja de Trabajo para listado'!$CD$155:$DC$1048576,MATCH($A1009,'Hoja de Trabajo para listado'!$CD$155:$CD$1048576,0),MATCH((CUADRO!M$5&amp;$E1009),'Hoja de Trabajo para listado'!$CD$151:$DC$151,0)),0)</f>
        <v>0</v>
      </c>
      <c r="N1009" s="245">
        <f ca="1">+IFERROR(INDEX('Hoja de Trabajo para listado'!$A$155:$Z$1048576,MATCH($A1009,'Hoja de Trabajo para listado'!$A$155:$A$1048576,0),MATCH((CUADRO!N$5&amp;$E1009),'Hoja de Trabajo para listado'!$A$151:$Z$151,0)),0)+IFERROR(INDEX('Hoja de Trabajo para listado'!$AB$155:$BA$1048576,MATCH($A1009,'Hoja de Trabajo para listado'!$AB$155:$AB$1048576,0),MATCH((CUADRO!N$5&amp;$E1009),'Hoja de Trabajo para listado'!$AB$151:$BA$151,0)),0)+IFERROR(INDEX('Hoja de Trabajo para listado'!$BC$155:$CB$1048576,MATCH($A1009,'Hoja de Trabajo para listado'!$BC$155:$BC$1048576,0),MATCH((CUADRO!N$5&amp;$E1009),'Hoja de Trabajo para listado'!$BC$151:$CB$151,0)),0)+IFERROR(INDEX('Hoja de Trabajo para listado'!$DE$153:$DG$274,MATCH($A1009,'Hoja de Trabajo para listado'!$DE$153:$DE$1048576,0),MATCH((CUADRO!N$5&amp;$E1009),'Hoja de Trabajo para listado'!$DE$151:$DG$151,0)),0)+IFERROR(INDEX('Hoja de Trabajo para listado'!$CD$155:$DC$1048576,MATCH($A1009,'Hoja de Trabajo para listado'!$CD$155:$CD$1048576,0),MATCH((CUADRO!N$5&amp;$E1009),'Hoja de Trabajo para listado'!$CD$151:$DC$151,0)),0)</f>
        <v>0</v>
      </c>
      <c r="O1009" s="245">
        <f ca="1">+IFERROR(INDEX('Hoja de Trabajo para listado'!$A$155:$Z$1048576,MATCH($A1009,'Hoja de Trabajo para listado'!$A$155:$A$1048576,0),MATCH((CUADRO!O$5&amp;$E1009),'Hoja de Trabajo para listado'!$A$151:$Z$151,0)),0)+IFERROR(INDEX('Hoja de Trabajo para listado'!$AB$155:$BA$1048576,MATCH($A1009,'Hoja de Trabajo para listado'!$AB$155:$AB$1048576,0),MATCH((CUADRO!O$5&amp;$E1009),'Hoja de Trabajo para listado'!$AB$151:$BA$151,0)),0)+IFERROR(INDEX('Hoja de Trabajo para listado'!$BC$155:$CB$1048576,MATCH($A1009,'Hoja de Trabajo para listado'!$BC$155:$BC$1048576,0),MATCH((CUADRO!O$5&amp;$E1009),'Hoja de Trabajo para listado'!$BC$151:$CB$151,0)),0)+IFERROR(INDEX('Hoja de Trabajo para listado'!$DE$153:$DG$274,MATCH($A1009,'Hoja de Trabajo para listado'!$DE$153:$DE$1048576,0),MATCH((CUADRO!O$5&amp;$E1009),'Hoja de Trabajo para listado'!$DE$151:$DG$151,0)),0)+IFERROR(INDEX('Hoja de Trabajo para listado'!$CD$155:$DC$1048576,MATCH($A1009,'Hoja de Trabajo para listado'!$CD$155:$CD$1048576,0),MATCH((CUADRO!O$5&amp;$E1009),'Hoja de Trabajo para listado'!$CD$151:$DC$151,0)),0)</f>
        <v>0</v>
      </c>
      <c r="P1009" s="245">
        <f ca="1">+IFERROR(INDEX('Hoja de Trabajo para listado'!$A$155:$Z$1048576,MATCH($A1009,'Hoja de Trabajo para listado'!$A$155:$A$1048576,0),MATCH((CUADRO!P$5&amp;$E1009),'Hoja de Trabajo para listado'!$A$151:$Z$151,0)),0)+IFERROR(INDEX('Hoja de Trabajo para listado'!$AB$155:$BA$1048576,MATCH($A1009,'Hoja de Trabajo para listado'!$AB$155:$AB$1048576,0),MATCH((CUADRO!P$5&amp;$E1009),'Hoja de Trabajo para listado'!$AB$151:$BA$151,0)),0)+IFERROR(INDEX('Hoja de Trabajo para listado'!$BC$155:$CB$1048576,MATCH($A1009,'Hoja de Trabajo para listado'!$BC$155:$BC$1048576,0),MATCH((CUADRO!P$5&amp;$E1009),'Hoja de Trabajo para listado'!$BC$151:$CB$151,0)),0)+IFERROR(INDEX('Hoja de Trabajo para listado'!$DE$153:$DG$274,MATCH($A1009,'Hoja de Trabajo para listado'!$DE$153:$DE$1048576,0),MATCH((CUADRO!P$5&amp;$E1009),'Hoja de Trabajo para listado'!$DE$151:$DG$151,0)),0)+IFERROR(INDEX('Hoja de Trabajo para listado'!$CD$155:$DC$1048576,MATCH($A1009,'Hoja de Trabajo para listado'!$CD$155:$CD$1048576,0),MATCH((CUADRO!P$5&amp;$E1009),'Hoja de Trabajo para listado'!$CD$151:$DC$151,0)),0)</f>
        <v>0</v>
      </c>
      <c r="Q1009" s="245">
        <f ca="1">+IFERROR(INDEX('Hoja de Trabajo para listado'!$A$155:$Z$1048576,MATCH($A1009,'Hoja de Trabajo para listado'!$A$155:$A$1048576,0),MATCH((CUADRO!Q$5&amp;$E1009),'Hoja de Trabajo para listado'!$A$151:$Z$151,0)),0)+IFERROR(INDEX('Hoja de Trabajo para listado'!$AB$155:$BA$1048576,MATCH($A1009,'Hoja de Trabajo para listado'!$AB$155:$AB$1048576,0),MATCH((CUADRO!Q$5&amp;$E1009),'Hoja de Trabajo para listado'!$AB$151:$BA$151,0)),0)+IFERROR(INDEX('Hoja de Trabajo para listado'!$BC$155:$CB$1048576,MATCH($A1009,'Hoja de Trabajo para listado'!$BC$155:$BC$1048576,0),MATCH((CUADRO!Q$5&amp;$E1009),'Hoja de Trabajo para listado'!$BC$151:$CB$151,0)),0)+IFERROR(INDEX('Hoja de Trabajo para listado'!$DE$153:$DG$274,MATCH($A1009,'Hoja de Trabajo para listado'!$DE$153:$DE$1048576,0),MATCH((CUADRO!Q$5&amp;$E1009),'Hoja de Trabajo para listado'!$DE$151:$DG$151,0)),0)+IFERROR(INDEX('Hoja de Trabajo para listado'!$CD$155:$DC$1048576,MATCH($A1009,'Hoja de Trabajo para listado'!$CD$155:$CD$1048576,0),MATCH((CUADRO!Q$5&amp;$E1009),'Hoja de Trabajo para listado'!$CD$151:$DC$151,0)),0)</f>
        <v>0</v>
      </c>
      <c r="R1009" s="245">
        <f t="shared" ca="1" si="33"/>
        <v>0</v>
      </c>
      <c r="S1009" s="259">
        <f ca="1">+R1008+R1009</f>
        <v>0</v>
      </c>
      <c r="T1009" s="243">
        <f ca="1">+S1009</f>
        <v>0</v>
      </c>
      <c r="U1009" s="242">
        <f t="shared" si="34"/>
        <v>2</v>
      </c>
      <c r="V1009" s="333" t="str">
        <f>+VLOOKUP(A1009,bd_lista!$A$3:$E$590,5,FALSE)</f>
        <v>Gobiernos Autonomos Municipales</v>
      </c>
      <c r="W1009" s="384"/>
      <c r="X1009" s="242">
        <f>+VLOOKUP(A1009,[3]Sheet1!$A$13:$D$744,4,FALSE)</f>
        <v>0</v>
      </c>
      <c r="Y1009" s="242" t="e">
        <f>+VLOOKUP(X1009,bd_lista!$A$3:$C$590,3,FALSE)</f>
        <v>#N/A</v>
      </c>
      <c r="Z1009" s="292"/>
      <c r="AA1009" s="293"/>
    </row>
    <row r="1010" spans="1:27" customFormat="1" ht="15" hidden="1" customHeight="1">
      <c r="A1010" s="32">
        <v>1739</v>
      </c>
      <c r="B1010" s="388">
        <f>+A1010</f>
        <v>1739</v>
      </c>
      <c r="C1010" s="247" t="str">
        <f>+VLOOKUP(A1010,bd_lista!$A$3:$C$590,3,FALSE)</f>
        <v>Gobierno Autónomo Municipal de San Julián</v>
      </c>
      <c r="D1010" s="385" t="str">
        <f>+C1010</f>
        <v>Gobierno Autónomo Municipal de San Julián</v>
      </c>
      <c r="E1010" s="242" t="s">
        <v>1304</v>
      </c>
      <c r="F1010" s="243">
        <f ca="1">+IFERROR(INDEX('Hoja de Trabajo para listado'!$A$155:$Z$1048576,MATCH($A1010,'Hoja de Trabajo para listado'!$A$155:$A$1048576,0),MATCH((CUADRO!F$5&amp;$E1010),'Hoja de Trabajo para listado'!$A$151:$Z$151,0)),0)+IFERROR(INDEX('Hoja de Trabajo para listado'!$AB$155:$BA$1048576,MATCH($A1010,'Hoja de Trabajo para listado'!$AB$155:$AB$1048576,0),MATCH((CUADRO!F$5&amp;$E1010),'Hoja de Trabajo para listado'!$AB$151:$BA$151,0)),0)+IFERROR(INDEX('Hoja de Trabajo para listado'!$BC$155:$CB$1048576,MATCH($A1010,'Hoja de Trabajo para listado'!$BC$155:$BC$1048576,0),MATCH((CUADRO!F$5&amp;$E1010),'Hoja de Trabajo para listado'!$BC$151:$CB$151,0)),0)+IFERROR(INDEX('Hoja de Trabajo para listado'!$DE$153:$DG$274,MATCH($A1010,'Hoja de Trabajo para listado'!$DE$153:$DE$1048576,0),MATCH((CUADRO!F$5&amp;$E1010),'Hoja de Trabajo para listado'!$DE$151:$DG$151,0)),0)+IFERROR(INDEX('Hoja de Trabajo para listado'!$CD$155:$DC$1048576,MATCH($A1010,'Hoja de Trabajo para listado'!$CD$155:$CD$1048576,0),MATCH((CUADRO!F$5&amp;$E1010),'Hoja de Trabajo para listado'!$CD$151:$DC$151,0)),0)</f>
        <v>0</v>
      </c>
      <c r="G1010" s="243">
        <f ca="1">+IFERROR(INDEX('Hoja de Trabajo para listado'!$A$155:$Z$1048576,MATCH($A1010,'Hoja de Trabajo para listado'!$A$155:$A$1048576,0),MATCH((CUADRO!G$5&amp;$E1010),'Hoja de Trabajo para listado'!$A$151:$Z$151,0)),0)+IFERROR(INDEX('Hoja de Trabajo para listado'!$AB$155:$BA$1048576,MATCH($A1010,'Hoja de Trabajo para listado'!$AB$155:$AB$1048576,0),MATCH((CUADRO!G$5&amp;$E1010),'Hoja de Trabajo para listado'!$AB$151:$BA$151,0)),0)+IFERROR(INDEX('Hoja de Trabajo para listado'!$BC$155:$CB$1048576,MATCH($A1010,'Hoja de Trabajo para listado'!$BC$155:$BC$1048576,0),MATCH((CUADRO!G$5&amp;$E1010),'Hoja de Trabajo para listado'!$BC$151:$CB$151,0)),0)+IFERROR(INDEX('Hoja de Trabajo para listado'!$DE$153:$DG$274,MATCH($A1010,'Hoja de Trabajo para listado'!$DE$153:$DE$1048576,0),MATCH((CUADRO!G$5&amp;$E1010),'Hoja de Trabajo para listado'!$DE$151:$DG$151,0)),0)+IFERROR(INDEX('Hoja de Trabajo para listado'!$CD$155:$DC$1048576,MATCH($A1010,'Hoja de Trabajo para listado'!$CD$155:$CD$1048576,0),MATCH((CUADRO!G$5&amp;$E1010),'Hoja de Trabajo para listado'!$CD$151:$DC$151,0)),0)</f>
        <v>0</v>
      </c>
      <c r="H1010" s="243">
        <f ca="1">+IFERROR(INDEX('Hoja de Trabajo para listado'!$A$155:$Z$1048576,MATCH($A1010,'Hoja de Trabajo para listado'!$A$155:$A$1048576,0),MATCH((CUADRO!H$5&amp;$E1010),'Hoja de Trabajo para listado'!$A$151:$Z$151,0)),0)+IFERROR(INDEX('Hoja de Trabajo para listado'!$AB$155:$BA$1048576,MATCH($A1010,'Hoja de Trabajo para listado'!$AB$155:$AB$1048576,0),MATCH((CUADRO!H$5&amp;$E1010),'Hoja de Trabajo para listado'!$AB$151:$BA$151,0)),0)+IFERROR(INDEX('Hoja de Trabajo para listado'!$BC$155:$CB$1048576,MATCH($A1010,'Hoja de Trabajo para listado'!$BC$155:$BC$1048576,0),MATCH((CUADRO!H$5&amp;$E1010),'Hoja de Trabajo para listado'!$BC$151:$CB$151,0)),0)+IFERROR(INDEX('Hoja de Trabajo para listado'!$DE$153:$DG$274,MATCH($A1010,'Hoja de Trabajo para listado'!$DE$153:$DE$1048576,0),MATCH((CUADRO!H$5&amp;$E1010),'Hoja de Trabajo para listado'!$DE$151:$DG$151,0)),0)+IFERROR(INDEX('Hoja de Trabajo para listado'!$CD$155:$DC$1048576,MATCH($A1010,'Hoja de Trabajo para listado'!$CD$155:$CD$1048576,0),MATCH((CUADRO!H$5&amp;$E1010),'Hoja de Trabajo para listado'!$CD$151:$DC$151,0)),0)</f>
        <v>0</v>
      </c>
      <c r="I1010" s="243">
        <f ca="1">+IFERROR(INDEX('Hoja de Trabajo para listado'!$A$155:$Z$1048576,MATCH($A1010,'Hoja de Trabajo para listado'!$A$155:$A$1048576,0),MATCH((CUADRO!I$5&amp;$E1010),'Hoja de Trabajo para listado'!$A$151:$Z$151,0)),0)+IFERROR(INDEX('Hoja de Trabajo para listado'!$AB$155:$BA$1048576,MATCH($A1010,'Hoja de Trabajo para listado'!$AB$155:$AB$1048576,0),MATCH((CUADRO!I$5&amp;$E1010),'Hoja de Trabajo para listado'!$AB$151:$BA$151,0)),0)+IFERROR(INDEX('Hoja de Trabajo para listado'!$BC$155:$CB$1048576,MATCH($A1010,'Hoja de Trabajo para listado'!$BC$155:$BC$1048576,0),MATCH((CUADRO!I$5&amp;$E1010),'Hoja de Trabajo para listado'!$BC$151:$CB$151,0)),0)+IFERROR(INDEX('Hoja de Trabajo para listado'!$DE$153:$DG$274,MATCH($A1010,'Hoja de Trabajo para listado'!$DE$153:$DE$1048576,0),MATCH((CUADRO!I$5&amp;$E1010),'Hoja de Trabajo para listado'!$DE$151:$DG$151,0)),0)+IFERROR(INDEX('Hoja de Trabajo para listado'!$CD$155:$DC$1048576,MATCH($A1010,'Hoja de Trabajo para listado'!$CD$155:$CD$1048576,0),MATCH((CUADRO!I$5&amp;$E1010),'Hoja de Trabajo para listado'!$CD$151:$DC$151,0)),0)</f>
        <v>0</v>
      </c>
      <c r="J1010" s="243">
        <f ca="1">+IFERROR(INDEX('Hoja de Trabajo para listado'!$A$155:$Z$1048576,MATCH($A1010,'Hoja de Trabajo para listado'!$A$155:$A$1048576,0),MATCH((CUADRO!J$5&amp;$E1010),'Hoja de Trabajo para listado'!$A$151:$Z$151,0)),0)+IFERROR(INDEX('Hoja de Trabajo para listado'!$AB$155:$BA$1048576,MATCH($A1010,'Hoja de Trabajo para listado'!$AB$155:$AB$1048576,0),MATCH((CUADRO!J$5&amp;$E1010),'Hoja de Trabajo para listado'!$AB$151:$BA$151,0)),0)+IFERROR(INDEX('Hoja de Trabajo para listado'!$BC$155:$CB$1048576,MATCH($A1010,'Hoja de Trabajo para listado'!$BC$155:$BC$1048576,0),MATCH((CUADRO!J$5&amp;$E1010),'Hoja de Trabajo para listado'!$BC$151:$CB$151,0)),0)+IFERROR(INDEX('Hoja de Trabajo para listado'!$DE$153:$DG$274,MATCH($A1010,'Hoja de Trabajo para listado'!$DE$153:$DE$1048576,0),MATCH((CUADRO!J$5&amp;$E1010),'Hoja de Trabajo para listado'!$DE$151:$DG$151,0)),0)+IFERROR(INDEX('Hoja de Trabajo para listado'!$CD$155:$DC$1048576,MATCH($A1010,'Hoja de Trabajo para listado'!$CD$155:$CD$1048576,0),MATCH((CUADRO!J$5&amp;$E1010),'Hoja de Trabajo para listado'!$CD$151:$DC$151,0)),0)</f>
        <v>0</v>
      </c>
      <c r="K1010" s="243">
        <f ca="1">+IFERROR(INDEX('Hoja de Trabajo para listado'!$A$155:$Z$1048576,MATCH($A1010,'Hoja de Trabajo para listado'!$A$155:$A$1048576,0),MATCH((CUADRO!K$5&amp;$E1010),'Hoja de Trabajo para listado'!$A$151:$Z$151,0)),0)+IFERROR(INDEX('Hoja de Trabajo para listado'!$AB$155:$BA$1048576,MATCH($A1010,'Hoja de Trabajo para listado'!$AB$155:$AB$1048576,0),MATCH((CUADRO!K$5&amp;$E1010),'Hoja de Trabajo para listado'!$AB$151:$BA$151,0)),0)+IFERROR(INDEX('Hoja de Trabajo para listado'!$BC$155:$CB$1048576,MATCH($A1010,'Hoja de Trabajo para listado'!$BC$155:$BC$1048576,0),MATCH((CUADRO!K$5&amp;$E1010),'Hoja de Trabajo para listado'!$BC$151:$CB$151,0)),0)+IFERROR(INDEX('Hoja de Trabajo para listado'!$DE$153:$DG$274,MATCH($A1010,'Hoja de Trabajo para listado'!$DE$153:$DE$1048576,0),MATCH((CUADRO!K$5&amp;$E1010),'Hoja de Trabajo para listado'!$DE$151:$DG$151,0)),0)+IFERROR(INDEX('Hoja de Trabajo para listado'!$CD$155:$DC$1048576,MATCH($A1010,'Hoja de Trabajo para listado'!$CD$155:$CD$1048576,0),MATCH((CUADRO!K$5&amp;$E1010),'Hoja de Trabajo para listado'!$CD$151:$DC$151,0)),0)</f>
        <v>0</v>
      </c>
      <c r="L1010" s="243">
        <f ca="1">+IFERROR(INDEX('Hoja de Trabajo para listado'!$A$155:$Z$1048576,MATCH($A1010,'Hoja de Trabajo para listado'!$A$155:$A$1048576,0),MATCH((CUADRO!L$5&amp;$E1010),'Hoja de Trabajo para listado'!$A$151:$Z$151,0)),0)+IFERROR(INDEX('Hoja de Trabajo para listado'!$AB$155:$BA$1048576,MATCH($A1010,'Hoja de Trabajo para listado'!$AB$155:$AB$1048576,0),MATCH((CUADRO!L$5&amp;$E1010),'Hoja de Trabajo para listado'!$AB$151:$BA$151,0)),0)+IFERROR(INDEX('Hoja de Trabajo para listado'!$BC$155:$CB$1048576,MATCH($A1010,'Hoja de Trabajo para listado'!$BC$155:$BC$1048576,0),MATCH((CUADRO!L$5&amp;$E1010),'Hoja de Trabajo para listado'!$BC$151:$CB$151,0)),0)+IFERROR(INDEX('Hoja de Trabajo para listado'!$DE$153:$DG$274,MATCH($A1010,'Hoja de Trabajo para listado'!$DE$153:$DE$1048576,0),MATCH((CUADRO!L$5&amp;$E1010),'Hoja de Trabajo para listado'!$DE$151:$DG$151,0)),0)+IFERROR(INDEX('Hoja de Trabajo para listado'!$CD$155:$DC$1048576,MATCH($A1010,'Hoja de Trabajo para listado'!$CD$155:$CD$1048576,0),MATCH((CUADRO!L$5&amp;$E1010),'Hoja de Trabajo para listado'!$CD$151:$DC$151,0)),0)</f>
        <v>0</v>
      </c>
      <c r="M1010" s="243">
        <f ca="1">+IFERROR(INDEX('Hoja de Trabajo para listado'!$A$155:$Z$1048576,MATCH($A1010,'Hoja de Trabajo para listado'!$A$155:$A$1048576,0),MATCH((CUADRO!M$5&amp;$E1010),'Hoja de Trabajo para listado'!$A$151:$Z$151,0)),0)+IFERROR(INDEX('Hoja de Trabajo para listado'!$AB$155:$BA$1048576,MATCH($A1010,'Hoja de Trabajo para listado'!$AB$155:$AB$1048576,0),MATCH((CUADRO!M$5&amp;$E1010),'Hoja de Trabajo para listado'!$AB$151:$BA$151,0)),0)+IFERROR(INDEX('Hoja de Trabajo para listado'!$BC$155:$CB$1048576,MATCH($A1010,'Hoja de Trabajo para listado'!$BC$155:$BC$1048576,0),MATCH((CUADRO!M$5&amp;$E1010),'Hoja de Trabajo para listado'!$BC$151:$CB$151,0)),0)+IFERROR(INDEX('Hoja de Trabajo para listado'!$DE$153:$DG$274,MATCH($A1010,'Hoja de Trabajo para listado'!$DE$153:$DE$1048576,0),MATCH((CUADRO!M$5&amp;$E1010),'Hoja de Trabajo para listado'!$DE$151:$DG$151,0)),0)+IFERROR(INDEX('Hoja de Trabajo para listado'!$CD$155:$DC$1048576,MATCH($A1010,'Hoja de Trabajo para listado'!$CD$155:$CD$1048576,0),MATCH((CUADRO!M$5&amp;$E1010),'Hoja de Trabajo para listado'!$CD$151:$DC$151,0)),0)</f>
        <v>0</v>
      </c>
      <c r="N1010" s="243">
        <f ca="1">+IFERROR(INDEX('Hoja de Trabajo para listado'!$A$155:$Z$1048576,MATCH($A1010,'Hoja de Trabajo para listado'!$A$155:$A$1048576,0),MATCH((CUADRO!N$5&amp;$E1010),'Hoja de Trabajo para listado'!$A$151:$Z$151,0)),0)+IFERROR(INDEX('Hoja de Trabajo para listado'!$AB$155:$BA$1048576,MATCH($A1010,'Hoja de Trabajo para listado'!$AB$155:$AB$1048576,0),MATCH((CUADRO!N$5&amp;$E1010),'Hoja de Trabajo para listado'!$AB$151:$BA$151,0)),0)+IFERROR(INDEX('Hoja de Trabajo para listado'!$BC$155:$CB$1048576,MATCH($A1010,'Hoja de Trabajo para listado'!$BC$155:$BC$1048576,0),MATCH((CUADRO!N$5&amp;$E1010),'Hoja de Trabajo para listado'!$BC$151:$CB$151,0)),0)+IFERROR(INDEX('Hoja de Trabajo para listado'!$DE$153:$DG$274,MATCH($A1010,'Hoja de Trabajo para listado'!$DE$153:$DE$1048576,0),MATCH((CUADRO!N$5&amp;$E1010),'Hoja de Trabajo para listado'!$DE$151:$DG$151,0)),0)+IFERROR(INDEX('Hoja de Trabajo para listado'!$CD$155:$DC$1048576,MATCH($A1010,'Hoja de Trabajo para listado'!$CD$155:$CD$1048576,0),MATCH((CUADRO!N$5&amp;$E1010),'Hoja de Trabajo para listado'!$CD$151:$DC$151,0)),0)</f>
        <v>0</v>
      </c>
      <c r="O1010" s="243">
        <f ca="1">+IFERROR(INDEX('Hoja de Trabajo para listado'!$A$155:$Z$1048576,MATCH($A1010,'Hoja de Trabajo para listado'!$A$155:$A$1048576,0),MATCH((CUADRO!O$5&amp;$E1010),'Hoja de Trabajo para listado'!$A$151:$Z$151,0)),0)+IFERROR(INDEX('Hoja de Trabajo para listado'!$AB$155:$BA$1048576,MATCH($A1010,'Hoja de Trabajo para listado'!$AB$155:$AB$1048576,0),MATCH((CUADRO!O$5&amp;$E1010),'Hoja de Trabajo para listado'!$AB$151:$BA$151,0)),0)+IFERROR(INDEX('Hoja de Trabajo para listado'!$BC$155:$CB$1048576,MATCH($A1010,'Hoja de Trabajo para listado'!$BC$155:$BC$1048576,0),MATCH((CUADRO!O$5&amp;$E1010),'Hoja de Trabajo para listado'!$BC$151:$CB$151,0)),0)+IFERROR(INDEX('Hoja de Trabajo para listado'!$DE$153:$DG$274,MATCH($A1010,'Hoja de Trabajo para listado'!$DE$153:$DE$1048576,0),MATCH((CUADRO!O$5&amp;$E1010),'Hoja de Trabajo para listado'!$DE$151:$DG$151,0)),0)+IFERROR(INDEX('Hoja de Trabajo para listado'!$CD$155:$DC$1048576,MATCH($A1010,'Hoja de Trabajo para listado'!$CD$155:$CD$1048576,0),MATCH((CUADRO!O$5&amp;$E1010),'Hoja de Trabajo para listado'!$CD$151:$DC$151,0)),0)</f>
        <v>0</v>
      </c>
      <c r="P1010" s="243">
        <f ca="1">+IFERROR(INDEX('Hoja de Trabajo para listado'!$A$155:$Z$1048576,MATCH($A1010,'Hoja de Trabajo para listado'!$A$155:$A$1048576,0),MATCH((CUADRO!P$5&amp;$E1010),'Hoja de Trabajo para listado'!$A$151:$Z$151,0)),0)+IFERROR(INDEX('Hoja de Trabajo para listado'!$AB$155:$BA$1048576,MATCH($A1010,'Hoja de Trabajo para listado'!$AB$155:$AB$1048576,0),MATCH((CUADRO!P$5&amp;$E1010),'Hoja de Trabajo para listado'!$AB$151:$BA$151,0)),0)+IFERROR(INDEX('Hoja de Trabajo para listado'!$BC$155:$CB$1048576,MATCH($A1010,'Hoja de Trabajo para listado'!$BC$155:$BC$1048576,0),MATCH((CUADRO!P$5&amp;$E1010),'Hoja de Trabajo para listado'!$BC$151:$CB$151,0)),0)+IFERROR(INDEX('Hoja de Trabajo para listado'!$DE$153:$DG$274,MATCH($A1010,'Hoja de Trabajo para listado'!$DE$153:$DE$1048576,0),MATCH((CUADRO!P$5&amp;$E1010),'Hoja de Trabajo para listado'!$DE$151:$DG$151,0)),0)+IFERROR(INDEX('Hoja de Trabajo para listado'!$CD$155:$DC$1048576,MATCH($A1010,'Hoja de Trabajo para listado'!$CD$155:$CD$1048576,0),MATCH((CUADRO!P$5&amp;$E1010),'Hoja de Trabajo para listado'!$CD$151:$DC$151,0)),0)</f>
        <v>0</v>
      </c>
      <c r="Q1010" s="243">
        <f ca="1">+IFERROR(INDEX('Hoja de Trabajo para listado'!$A$155:$Z$1048576,MATCH($A1010,'Hoja de Trabajo para listado'!$A$155:$A$1048576,0),MATCH((CUADRO!Q$5&amp;$E1010),'Hoja de Trabajo para listado'!$A$151:$Z$151,0)),0)+IFERROR(INDEX('Hoja de Trabajo para listado'!$AB$155:$BA$1048576,MATCH($A1010,'Hoja de Trabajo para listado'!$AB$155:$AB$1048576,0),MATCH((CUADRO!Q$5&amp;$E1010),'Hoja de Trabajo para listado'!$AB$151:$BA$151,0)),0)+IFERROR(INDEX('Hoja de Trabajo para listado'!$BC$155:$CB$1048576,MATCH($A1010,'Hoja de Trabajo para listado'!$BC$155:$BC$1048576,0),MATCH((CUADRO!Q$5&amp;$E1010),'Hoja de Trabajo para listado'!$BC$151:$CB$151,0)),0)+IFERROR(INDEX('Hoja de Trabajo para listado'!$DE$153:$DG$274,MATCH($A1010,'Hoja de Trabajo para listado'!$DE$153:$DE$1048576,0),MATCH((CUADRO!Q$5&amp;$E1010),'Hoja de Trabajo para listado'!$DE$151:$DG$151,0)),0)+IFERROR(INDEX('Hoja de Trabajo para listado'!$CD$155:$DC$1048576,MATCH($A1010,'Hoja de Trabajo para listado'!$CD$155:$CD$1048576,0),MATCH((CUADRO!Q$5&amp;$E1010),'Hoja de Trabajo para listado'!$CD$151:$DC$151,0)),0)</f>
        <v>0</v>
      </c>
      <c r="R1010" s="243">
        <f t="shared" ca="1" si="33"/>
        <v>0</v>
      </c>
      <c r="S1010" s="249"/>
      <c r="T1010" s="243">
        <f ca="1">+T1011</f>
        <v>0</v>
      </c>
      <c r="U1010" s="242">
        <f t="shared" si="34"/>
        <v>1</v>
      </c>
      <c r="V1010" s="333" t="str">
        <f>+VLOOKUP(A1010,bd_lista!$A$3:$E$590,5,FALSE)</f>
        <v>Gobiernos Autonomos Municipales</v>
      </c>
      <c r="W1010" s="383" t="str">
        <f>+V1010</f>
        <v>Gobiernos Autonomos Municipales</v>
      </c>
      <c r="X1010" s="242">
        <f>+VLOOKUP(A1010,[3]Sheet1!$A$13:$D$744,4,FALSE)</f>
        <v>0</v>
      </c>
      <c r="Y1010" s="242" t="e">
        <f>+VLOOKUP(X1010,bd_lista!$A$3:$C$590,3,FALSE)</f>
        <v>#N/A</v>
      </c>
      <c r="Z1010" s="294">
        <f>+X1010</f>
        <v>0</v>
      </c>
      <c r="AA1010" s="295" t="e">
        <f>+Y1010</f>
        <v>#N/A</v>
      </c>
    </row>
    <row r="1011" spans="1:27" customFormat="1" ht="15" hidden="1" customHeight="1">
      <c r="A1011" s="32">
        <v>1739</v>
      </c>
      <c r="B1011" s="389"/>
      <c r="C1011" s="247" t="str">
        <f>+VLOOKUP(A1011,bd_lista!$A$3:$C$590,3,FALSE)</f>
        <v>Gobierno Autónomo Municipal de San Julián</v>
      </c>
      <c r="D1011" s="386"/>
      <c r="E1011" s="244" t="s">
        <v>1305</v>
      </c>
      <c r="F1011" s="243">
        <f ca="1">+IFERROR(INDEX('Hoja de Trabajo para listado'!$A$155:$Z$1048576,MATCH($A1011,'Hoja de Trabajo para listado'!$A$155:$A$1048576,0),MATCH((CUADRO!F$5&amp;$E1011),'Hoja de Trabajo para listado'!$A$151:$Z$151,0)),0)+IFERROR(INDEX('Hoja de Trabajo para listado'!$AB$155:$BA$1048576,MATCH($A1011,'Hoja de Trabajo para listado'!$AB$155:$AB$1048576,0),MATCH((CUADRO!F$5&amp;$E1011),'Hoja de Trabajo para listado'!$AB$151:$BA$151,0)),0)+IFERROR(INDEX('Hoja de Trabajo para listado'!$BC$155:$CB$1048576,MATCH($A1011,'Hoja de Trabajo para listado'!$BC$155:$BC$1048576,0),MATCH((CUADRO!F$5&amp;$E1011),'Hoja de Trabajo para listado'!$BC$151:$CB$151,0)),0)+IFERROR(INDEX('Hoja de Trabajo para listado'!$DE$153:$DG$274,MATCH($A1011,'Hoja de Trabajo para listado'!$DE$153:$DE$1048576,0),MATCH((CUADRO!F$5&amp;$E1011),'Hoja de Trabajo para listado'!$DE$151:$DG$151,0)),0)+IFERROR(INDEX('Hoja de Trabajo para listado'!$CD$155:$DC$1048576,MATCH($A1011,'Hoja de Trabajo para listado'!$CD$155:$CD$1048576,0),MATCH((CUADRO!F$5&amp;$E1011),'Hoja de Trabajo para listado'!$CD$151:$DC$151,0)),0)</f>
        <v>0</v>
      </c>
      <c r="G1011" s="243">
        <f ca="1">+IFERROR(INDEX('Hoja de Trabajo para listado'!$A$155:$Z$1048576,MATCH($A1011,'Hoja de Trabajo para listado'!$A$155:$A$1048576,0),MATCH((CUADRO!G$5&amp;$E1011),'Hoja de Trabajo para listado'!$A$151:$Z$151,0)),0)+IFERROR(INDEX('Hoja de Trabajo para listado'!$AB$155:$BA$1048576,MATCH($A1011,'Hoja de Trabajo para listado'!$AB$155:$AB$1048576,0),MATCH((CUADRO!G$5&amp;$E1011),'Hoja de Trabajo para listado'!$AB$151:$BA$151,0)),0)+IFERROR(INDEX('Hoja de Trabajo para listado'!$BC$155:$CB$1048576,MATCH($A1011,'Hoja de Trabajo para listado'!$BC$155:$BC$1048576,0),MATCH((CUADRO!G$5&amp;$E1011),'Hoja de Trabajo para listado'!$BC$151:$CB$151,0)),0)+IFERROR(INDEX('Hoja de Trabajo para listado'!$DE$153:$DG$274,MATCH($A1011,'Hoja de Trabajo para listado'!$DE$153:$DE$1048576,0),MATCH((CUADRO!G$5&amp;$E1011),'Hoja de Trabajo para listado'!$DE$151:$DG$151,0)),0)+IFERROR(INDEX('Hoja de Trabajo para listado'!$CD$155:$DC$1048576,MATCH($A1011,'Hoja de Trabajo para listado'!$CD$155:$CD$1048576,0),MATCH((CUADRO!G$5&amp;$E1011),'Hoja de Trabajo para listado'!$CD$151:$DC$151,0)),0)</f>
        <v>0</v>
      </c>
      <c r="H1011" s="243">
        <f ca="1">+IFERROR(INDEX('Hoja de Trabajo para listado'!$A$155:$Z$1048576,MATCH($A1011,'Hoja de Trabajo para listado'!$A$155:$A$1048576,0),MATCH((CUADRO!H$5&amp;$E1011),'Hoja de Trabajo para listado'!$A$151:$Z$151,0)),0)+IFERROR(INDEX('Hoja de Trabajo para listado'!$AB$155:$BA$1048576,MATCH($A1011,'Hoja de Trabajo para listado'!$AB$155:$AB$1048576,0),MATCH((CUADRO!H$5&amp;$E1011),'Hoja de Trabajo para listado'!$AB$151:$BA$151,0)),0)+IFERROR(INDEX('Hoja de Trabajo para listado'!$BC$155:$CB$1048576,MATCH($A1011,'Hoja de Trabajo para listado'!$BC$155:$BC$1048576,0),MATCH((CUADRO!H$5&amp;$E1011),'Hoja de Trabajo para listado'!$BC$151:$CB$151,0)),0)+IFERROR(INDEX('Hoja de Trabajo para listado'!$DE$153:$DG$274,MATCH($A1011,'Hoja de Trabajo para listado'!$DE$153:$DE$1048576,0),MATCH((CUADRO!H$5&amp;$E1011),'Hoja de Trabajo para listado'!$DE$151:$DG$151,0)),0)+IFERROR(INDEX('Hoja de Trabajo para listado'!$CD$155:$DC$1048576,MATCH($A1011,'Hoja de Trabajo para listado'!$CD$155:$CD$1048576,0),MATCH((CUADRO!H$5&amp;$E1011),'Hoja de Trabajo para listado'!$CD$151:$DC$151,0)),0)</f>
        <v>0</v>
      </c>
      <c r="I1011" s="243">
        <f ca="1">+IFERROR(INDEX('Hoja de Trabajo para listado'!$A$155:$Z$1048576,MATCH($A1011,'Hoja de Trabajo para listado'!$A$155:$A$1048576,0),MATCH((CUADRO!I$5&amp;$E1011),'Hoja de Trabajo para listado'!$A$151:$Z$151,0)),0)+IFERROR(INDEX('Hoja de Trabajo para listado'!$AB$155:$BA$1048576,MATCH($A1011,'Hoja de Trabajo para listado'!$AB$155:$AB$1048576,0),MATCH((CUADRO!I$5&amp;$E1011),'Hoja de Trabajo para listado'!$AB$151:$BA$151,0)),0)+IFERROR(INDEX('Hoja de Trabajo para listado'!$BC$155:$CB$1048576,MATCH($A1011,'Hoja de Trabajo para listado'!$BC$155:$BC$1048576,0),MATCH((CUADRO!I$5&amp;$E1011),'Hoja de Trabajo para listado'!$BC$151:$CB$151,0)),0)+IFERROR(INDEX('Hoja de Trabajo para listado'!$DE$153:$DG$274,MATCH($A1011,'Hoja de Trabajo para listado'!$DE$153:$DE$1048576,0),MATCH((CUADRO!I$5&amp;$E1011),'Hoja de Trabajo para listado'!$DE$151:$DG$151,0)),0)+IFERROR(INDEX('Hoja de Trabajo para listado'!$CD$155:$DC$1048576,MATCH($A1011,'Hoja de Trabajo para listado'!$CD$155:$CD$1048576,0),MATCH((CUADRO!I$5&amp;$E1011),'Hoja de Trabajo para listado'!$CD$151:$DC$151,0)),0)</f>
        <v>0</v>
      </c>
      <c r="J1011" s="243">
        <f ca="1">+IFERROR(INDEX('Hoja de Trabajo para listado'!$A$155:$Z$1048576,MATCH($A1011,'Hoja de Trabajo para listado'!$A$155:$A$1048576,0),MATCH((CUADRO!J$5&amp;$E1011),'Hoja de Trabajo para listado'!$A$151:$Z$151,0)),0)+IFERROR(INDEX('Hoja de Trabajo para listado'!$AB$155:$BA$1048576,MATCH($A1011,'Hoja de Trabajo para listado'!$AB$155:$AB$1048576,0),MATCH((CUADRO!J$5&amp;$E1011),'Hoja de Trabajo para listado'!$AB$151:$BA$151,0)),0)+IFERROR(INDEX('Hoja de Trabajo para listado'!$BC$155:$CB$1048576,MATCH($A1011,'Hoja de Trabajo para listado'!$BC$155:$BC$1048576,0),MATCH((CUADRO!J$5&amp;$E1011),'Hoja de Trabajo para listado'!$BC$151:$CB$151,0)),0)+IFERROR(INDEX('Hoja de Trabajo para listado'!$DE$153:$DG$274,MATCH($A1011,'Hoja de Trabajo para listado'!$DE$153:$DE$1048576,0),MATCH((CUADRO!J$5&amp;$E1011),'Hoja de Trabajo para listado'!$DE$151:$DG$151,0)),0)+IFERROR(INDEX('Hoja de Trabajo para listado'!$CD$155:$DC$1048576,MATCH($A1011,'Hoja de Trabajo para listado'!$CD$155:$CD$1048576,0),MATCH((CUADRO!J$5&amp;$E1011),'Hoja de Trabajo para listado'!$CD$151:$DC$151,0)),0)</f>
        <v>0</v>
      </c>
      <c r="K1011" s="243">
        <f ca="1">+IFERROR(INDEX('Hoja de Trabajo para listado'!$A$155:$Z$1048576,MATCH($A1011,'Hoja de Trabajo para listado'!$A$155:$A$1048576,0),MATCH((CUADRO!K$5&amp;$E1011),'Hoja de Trabajo para listado'!$A$151:$Z$151,0)),0)+IFERROR(INDEX('Hoja de Trabajo para listado'!$AB$155:$BA$1048576,MATCH($A1011,'Hoja de Trabajo para listado'!$AB$155:$AB$1048576,0),MATCH((CUADRO!K$5&amp;$E1011),'Hoja de Trabajo para listado'!$AB$151:$BA$151,0)),0)+IFERROR(INDEX('Hoja de Trabajo para listado'!$BC$155:$CB$1048576,MATCH($A1011,'Hoja de Trabajo para listado'!$BC$155:$BC$1048576,0),MATCH((CUADRO!K$5&amp;$E1011),'Hoja de Trabajo para listado'!$BC$151:$CB$151,0)),0)+IFERROR(INDEX('Hoja de Trabajo para listado'!$DE$153:$DG$274,MATCH($A1011,'Hoja de Trabajo para listado'!$DE$153:$DE$1048576,0),MATCH((CUADRO!K$5&amp;$E1011),'Hoja de Trabajo para listado'!$DE$151:$DG$151,0)),0)+IFERROR(INDEX('Hoja de Trabajo para listado'!$CD$155:$DC$1048576,MATCH($A1011,'Hoja de Trabajo para listado'!$CD$155:$CD$1048576,0),MATCH((CUADRO!K$5&amp;$E1011),'Hoja de Trabajo para listado'!$CD$151:$DC$151,0)),0)</f>
        <v>0</v>
      </c>
      <c r="L1011" s="243">
        <f ca="1">+IFERROR(INDEX('Hoja de Trabajo para listado'!$A$155:$Z$1048576,MATCH($A1011,'Hoja de Trabajo para listado'!$A$155:$A$1048576,0),MATCH((CUADRO!L$5&amp;$E1011),'Hoja de Trabajo para listado'!$A$151:$Z$151,0)),0)+IFERROR(INDEX('Hoja de Trabajo para listado'!$AB$155:$BA$1048576,MATCH($A1011,'Hoja de Trabajo para listado'!$AB$155:$AB$1048576,0),MATCH((CUADRO!L$5&amp;$E1011),'Hoja de Trabajo para listado'!$AB$151:$BA$151,0)),0)+IFERROR(INDEX('Hoja de Trabajo para listado'!$BC$155:$CB$1048576,MATCH($A1011,'Hoja de Trabajo para listado'!$BC$155:$BC$1048576,0),MATCH((CUADRO!L$5&amp;$E1011),'Hoja de Trabajo para listado'!$BC$151:$CB$151,0)),0)+IFERROR(INDEX('Hoja de Trabajo para listado'!$DE$153:$DG$274,MATCH($A1011,'Hoja de Trabajo para listado'!$DE$153:$DE$1048576,0),MATCH((CUADRO!L$5&amp;$E1011),'Hoja de Trabajo para listado'!$DE$151:$DG$151,0)),0)+IFERROR(INDEX('Hoja de Trabajo para listado'!$CD$155:$DC$1048576,MATCH($A1011,'Hoja de Trabajo para listado'!$CD$155:$CD$1048576,0),MATCH((CUADRO!L$5&amp;$E1011),'Hoja de Trabajo para listado'!$CD$151:$DC$151,0)),0)</f>
        <v>0</v>
      </c>
      <c r="M1011" s="243">
        <f ca="1">+IFERROR(INDEX('Hoja de Trabajo para listado'!$A$155:$Z$1048576,MATCH($A1011,'Hoja de Trabajo para listado'!$A$155:$A$1048576,0),MATCH((CUADRO!M$5&amp;$E1011),'Hoja de Trabajo para listado'!$A$151:$Z$151,0)),0)+IFERROR(INDEX('Hoja de Trabajo para listado'!$AB$155:$BA$1048576,MATCH($A1011,'Hoja de Trabajo para listado'!$AB$155:$AB$1048576,0),MATCH((CUADRO!M$5&amp;$E1011),'Hoja de Trabajo para listado'!$AB$151:$BA$151,0)),0)+IFERROR(INDEX('Hoja de Trabajo para listado'!$BC$155:$CB$1048576,MATCH($A1011,'Hoja de Trabajo para listado'!$BC$155:$BC$1048576,0),MATCH((CUADRO!M$5&amp;$E1011),'Hoja de Trabajo para listado'!$BC$151:$CB$151,0)),0)+IFERROR(INDEX('Hoja de Trabajo para listado'!$DE$153:$DG$274,MATCH($A1011,'Hoja de Trabajo para listado'!$DE$153:$DE$1048576,0),MATCH((CUADRO!M$5&amp;$E1011),'Hoja de Trabajo para listado'!$DE$151:$DG$151,0)),0)+IFERROR(INDEX('Hoja de Trabajo para listado'!$CD$155:$DC$1048576,MATCH($A1011,'Hoja de Trabajo para listado'!$CD$155:$CD$1048576,0),MATCH((CUADRO!M$5&amp;$E1011),'Hoja de Trabajo para listado'!$CD$151:$DC$151,0)),0)</f>
        <v>0</v>
      </c>
      <c r="N1011" s="243">
        <f ca="1">+IFERROR(INDEX('Hoja de Trabajo para listado'!$A$155:$Z$1048576,MATCH($A1011,'Hoja de Trabajo para listado'!$A$155:$A$1048576,0),MATCH((CUADRO!N$5&amp;$E1011),'Hoja de Trabajo para listado'!$A$151:$Z$151,0)),0)+IFERROR(INDEX('Hoja de Trabajo para listado'!$AB$155:$BA$1048576,MATCH($A1011,'Hoja de Trabajo para listado'!$AB$155:$AB$1048576,0),MATCH((CUADRO!N$5&amp;$E1011),'Hoja de Trabajo para listado'!$AB$151:$BA$151,0)),0)+IFERROR(INDEX('Hoja de Trabajo para listado'!$BC$155:$CB$1048576,MATCH($A1011,'Hoja de Trabajo para listado'!$BC$155:$BC$1048576,0),MATCH((CUADRO!N$5&amp;$E1011),'Hoja de Trabajo para listado'!$BC$151:$CB$151,0)),0)+IFERROR(INDEX('Hoja de Trabajo para listado'!$DE$153:$DG$274,MATCH($A1011,'Hoja de Trabajo para listado'!$DE$153:$DE$1048576,0),MATCH((CUADRO!N$5&amp;$E1011),'Hoja de Trabajo para listado'!$DE$151:$DG$151,0)),0)+IFERROR(INDEX('Hoja de Trabajo para listado'!$CD$155:$DC$1048576,MATCH($A1011,'Hoja de Trabajo para listado'!$CD$155:$CD$1048576,0),MATCH((CUADRO!N$5&amp;$E1011),'Hoja de Trabajo para listado'!$CD$151:$DC$151,0)),0)</f>
        <v>0</v>
      </c>
      <c r="O1011" s="243">
        <f ca="1">+IFERROR(INDEX('Hoja de Trabajo para listado'!$A$155:$Z$1048576,MATCH($A1011,'Hoja de Trabajo para listado'!$A$155:$A$1048576,0),MATCH((CUADRO!O$5&amp;$E1011),'Hoja de Trabajo para listado'!$A$151:$Z$151,0)),0)+IFERROR(INDEX('Hoja de Trabajo para listado'!$AB$155:$BA$1048576,MATCH($A1011,'Hoja de Trabajo para listado'!$AB$155:$AB$1048576,0),MATCH((CUADRO!O$5&amp;$E1011),'Hoja de Trabajo para listado'!$AB$151:$BA$151,0)),0)+IFERROR(INDEX('Hoja de Trabajo para listado'!$BC$155:$CB$1048576,MATCH($A1011,'Hoja de Trabajo para listado'!$BC$155:$BC$1048576,0),MATCH((CUADRO!O$5&amp;$E1011),'Hoja de Trabajo para listado'!$BC$151:$CB$151,0)),0)+IFERROR(INDEX('Hoja de Trabajo para listado'!$DE$153:$DG$274,MATCH($A1011,'Hoja de Trabajo para listado'!$DE$153:$DE$1048576,0),MATCH((CUADRO!O$5&amp;$E1011),'Hoja de Trabajo para listado'!$DE$151:$DG$151,0)),0)+IFERROR(INDEX('Hoja de Trabajo para listado'!$CD$155:$DC$1048576,MATCH($A1011,'Hoja de Trabajo para listado'!$CD$155:$CD$1048576,0),MATCH((CUADRO!O$5&amp;$E1011),'Hoja de Trabajo para listado'!$CD$151:$DC$151,0)),0)</f>
        <v>0</v>
      </c>
      <c r="P1011" s="243">
        <f ca="1">+IFERROR(INDEX('Hoja de Trabajo para listado'!$A$155:$Z$1048576,MATCH($A1011,'Hoja de Trabajo para listado'!$A$155:$A$1048576,0),MATCH((CUADRO!P$5&amp;$E1011),'Hoja de Trabajo para listado'!$A$151:$Z$151,0)),0)+IFERROR(INDEX('Hoja de Trabajo para listado'!$AB$155:$BA$1048576,MATCH($A1011,'Hoja de Trabajo para listado'!$AB$155:$AB$1048576,0),MATCH((CUADRO!P$5&amp;$E1011),'Hoja de Trabajo para listado'!$AB$151:$BA$151,0)),0)+IFERROR(INDEX('Hoja de Trabajo para listado'!$BC$155:$CB$1048576,MATCH($A1011,'Hoja de Trabajo para listado'!$BC$155:$BC$1048576,0),MATCH((CUADRO!P$5&amp;$E1011),'Hoja de Trabajo para listado'!$BC$151:$CB$151,0)),0)+IFERROR(INDEX('Hoja de Trabajo para listado'!$DE$153:$DG$274,MATCH($A1011,'Hoja de Trabajo para listado'!$DE$153:$DE$1048576,0),MATCH((CUADRO!P$5&amp;$E1011),'Hoja de Trabajo para listado'!$DE$151:$DG$151,0)),0)+IFERROR(INDEX('Hoja de Trabajo para listado'!$CD$155:$DC$1048576,MATCH($A1011,'Hoja de Trabajo para listado'!$CD$155:$CD$1048576,0),MATCH((CUADRO!P$5&amp;$E1011),'Hoja de Trabajo para listado'!$CD$151:$DC$151,0)),0)</f>
        <v>0</v>
      </c>
      <c r="Q1011" s="243">
        <f ca="1">+IFERROR(INDEX('Hoja de Trabajo para listado'!$A$155:$Z$1048576,MATCH($A1011,'Hoja de Trabajo para listado'!$A$155:$A$1048576,0),MATCH((CUADRO!Q$5&amp;$E1011),'Hoja de Trabajo para listado'!$A$151:$Z$151,0)),0)+IFERROR(INDEX('Hoja de Trabajo para listado'!$AB$155:$BA$1048576,MATCH($A1011,'Hoja de Trabajo para listado'!$AB$155:$AB$1048576,0),MATCH((CUADRO!Q$5&amp;$E1011),'Hoja de Trabajo para listado'!$AB$151:$BA$151,0)),0)+IFERROR(INDEX('Hoja de Trabajo para listado'!$BC$155:$CB$1048576,MATCH($A1011,'Hoja de Trabajo para listado'!$BC$155:$BC$1048576,0),MATCH((CUADRO!Q$5&amp;$E1011),'Hoja de Trabajo para listado'!$BC$151:$CB$151,0)),0)+IFERROR(INDEX('Hoja de Trabajo para listado'!$DE$153:$DG$274,MATCH($A1011,'Hoja de Trabajo para listado'!$DE$153:$DE$1048576,0),MATCH((CUADRO!Q$5&amp;$E1011),'Hoja de Trabajo para listado'!$DE$151:$DG$151,0)),0)+IFERROR(INDEX('Hoja de Trabajo para listado'!$CD$155:$DC$1048576,MATCH($A1011,'Hoja de Trabajo para listado'!$CD$155:$CD$1048576,0),MATCH((CUADRO!Q$5&amp;$E1011),'Hoja de Trabajo para listado'!$CD$151:$DC$151,0)),0)</f>
        <v>0</v>
      </c>
      <c r="R1011" s="243">
        <f t="shared" ca="1" si="33"/>
        <v>0</v>
      </c>
      <c r="S1011" s="249">
        <f ca="1">+R1010+R1011</f>
        <v>0</v>
      </c>
      <c r="T1011" s="243">
        <f ca="1">+S1011</f>
        <v>0</v>
      </c>
      <c r="U1011" s="242">
        <f t="shared" si="34"/>
        <v>2</v>
      </c>
      <c r="V1011" s="333" t="str">
        <f>+VLOOKUP(A1011,bd_lista!$A$3:$E$590,5,FALSE)</f>
        <v>Gobiernos Autonomos Municipales</v>
      </c>
      <c r="W1011" s="384"/>
      <c r="X1011" s="242">
        <f>+VLOOKUP(A1011,[3]Sheet1!$A$13:$D$744,4,FALSE)</f>
        <v>0</v>
      </c>
      <c r="Y1011" s="242" t="e">
        <f>+VLOOKUP(X1011,bd_lista!$A$3:$C$590,3,FALSE)</f>
        <v>#N/A</v>
      </c>
      <c r="Z1011" s="292"/>
      <c r="AA1011" s="293"/>
    </row>
    <row r="1012" spans="1:27" customFormat="1" ht="15" hidden="1" customHeight="1">
      <c r="A1012" s="32">
        <v>1740</v>
      </c>
      <c r="B1012" s="388">
        <f>+A1012</f>
        <v>1740</v>
      </c>
      <c r="C1012" s="247" t="str">
        <f>+VLOOKUP(A1012,bd_lista!$A$3:$C$590,3,FALSE)</f>
        <v>Gobierno Autónomo Municipal de San Matías</v>
      </c>
      <c r="D1012" s="385" t="str">
        <f>+C1012</f>
        <v>Gobierno Autónomo Municipal de San Matías</v>
      </c>
      <c r="E1012" s="242" t="s">
        <v>1304</v>
      </c>
      <c r="F1012" s="243">
        <f ca="1">+IFERROR(INDEX('Hoja de Trabajo para listado'!$A$155:$Z$1048576,MATCH($A1012,'Hoja de Trabajo para listado'!$A$155:$A$1048576,0),MATCH((CUADRO!F$5&amp;$E1012),'Hoja de Trabajo para listado'!$A$151:$Z$151,0)),0)+IFERROR(INDEX('Hoja de Trabajo para listado'!$AB$155:$BA$1048576,MATCH($A1012,'Hoja de Trabajo para listado'!$AB$155:$AB$1048576,0),MATCH((CUADRO!F$5&amp;$E1012),'Hoja de Trabajo para listado'!$AB$151:$BA$151,0)),0)+IFERROR(INDEX('Hoja de Trabajo para listado'!$BC$155:$CB$1048576,MATCH($A1012,'Hoja de Trabajo para listado'!$BC$155:$BC$1048576,0),MATCH((CUADRO!F$5&amp;$E1012),'Hoja de Trabajo para listado'!$BC$151:$CB$151,0)),0)+IFERROR(INDEX('Hoja de Trabajo para listado'!$DE$153:$DG$274,MATCH($A1012,'Hoja de Trabajo para listado'!$DE$153:$DE$1048576,0),MATCH((CUADRO!F$5&amp;$E1012),'Hoja de Trabajo para listado'!$DE$151:$DG$151,0)),0)+IFERROR(INDEX('Hoja de Trabajo para listado'!$CD$155:$DC$1048576,MATCH($A1012,'Hoja de Trabajo para listado'!$CD$155:$CD$1048576,0),MATCH((CUADRO!F$5&amp;$E1012),'Hoja de Trabajo para listado'!$CD$151:$DC$151,0)),0)</f>
        <v>0</v>
      </c>
      <c r="G1012" s="243">
        <f ca="1">+IFERROR(INDEX('Hoja de Trabajo para listado'!$A$155:$Z$1048576,MATCH($A1012,'Hoja de Trabajo para listado'!$A$155:$A$1048576,0),MATCH((CUADRO!G$5&amp;$E1012),'Hoja de Trabajo para listado'!$A$151:$Z$151,0)),0)+IFERROR(INDEX('Hoja de Trabajo para listado'!$AB$155:$BA$1048576,MATCH($A1012,'Hoja de Trabajo para listado'!$AB$155:$AB$1048576,0),MATCH((CUADRO!G$5&amp;$E1012),'Hoja de Trabajo para listado'!$AB$151:$BA$151,0)),0)+IFERROR(INDEX('Hoja de Trabajo para listado'!$BC$155:$CB$1048576,MATCH($A1012,'Hoja de Trabajo para listado'!$BC$155:$BC$1048576,0),MATCH((CUADRO!G$5&amp;$E1012),'Hoja de Trabajo para listado'!$BC$151:$CB$151,0)),0)+IFERROR(INDEX('Hoja de Trabajo para listado'!$DE$153:$DG$274,MATCH($A1012,'Hoja de Trabajo para listado'!$DE$153:$DE$1048576,0),MATCH((CUADRO!G$5&amp;$E1012),'Hoja de Trabajo para listado'!$DE$151:$DG$151,0)),0)+IFERROR(INDEX('Hoja de Trabajo para listado'!$CD$155:$DC$1048576,MATCH($A1012,'Hoja de Trabajo para listado'!$CD$155:$CD$1048576,0),MATCH((CUADRO!G$5&amp;$E1012),'Hoja de Trabajo para listado'!$CD$151:$DC$151,0)),0)</f>
        <v>0</v>
      </c>
      <c r="H1012" s="243">
        <f ca="1">+IFERROR(INDEX('Hoja de Trabajo para listado'!$A$155:$Z$1048576,MATCH($A1012,'Hoja de Trabajo para listado'!$A$155:$A$1048576,0),MATCH((CUADRO!H$5&amp;$E1012),'Hoja de Trabajo para listado'!$A$151:$Z$151,0)),0)+IFERROR(INDEX('Hoja de Trabajo para listado'!$AB$155:$BA$1048576,MATCH($A1012,'Hoja de Trabajo para listado'!$AB$155:$AB$1048576,0),MATCH((CUADRO!H$5&amp;$E1012),'Hoja de Trabajo para listado'!$AB$151:$BA$151,0)),0)+IFERROR(INDEX('Hoja de Trabajo para listado'!$BC$155:$CB$1048576,MATCH($A1012,'Hoja de Trabajo para listado'!$BC$155:$BC$1048576,0),MATCH((CUADRO!H$5&amp;$E1012),'Hoja de Trabajo para listado'!$BC$151:$CB$151,0)),0)+IFERROR(INDEX('Hoja de Trabajo para listado'!$DE$153:$DG$274,MATCH($A1012,'Hoja de Trabajo para listado'!$DE$153:$DE$1048576,0),MATCH((CUADRO!H$5&amp;$E1012),'Hoja de Trabajo para listado'!$DE$151:$DG$151,0)),0)+IFERROR(INDEX('Hoja de Trabajo para listado'!$CD$155:$DC$1048576,MATCH($A1012,'Hoja de Trabajo para listado'!$CD$155:$CD$1048576,0),MATCH((CUADRO!H$5&amp;$E1012),'Hoja de Trabajo para listado'!$CD$151:$DC$151,0)),0)</f>
        <v>0</v>
      </c>
      <c r="I1012" s="243">
        <f ca="1">+IFERROR(INDEX('Hoja de Trabajo para listado'!$A$155:$Z$1048576,MATCH($A1012,'Hoja de Trabajo para listado'!$A$155:$A$1048576,0),MATCH((CUADRO!I$5&amp;$E1012),'Hoja de Trabajo para listado'!$A$151:$Z$151,0)),0)+IFERROR(INDEX('Hoja de Trabajo para listado'!$AB$155:$BA$1048576,MATCH($A1012,'Hoja de Trabajo para listado'!$AB$155:$AB$1048576,0),MATCH((CUADRO!I$5&amp;$E1012),'Hoja de Trabajo para listado'!$AB$151:$BA$151,0)),0)+IFERROR(INDEX('Hoja de Trabajo para listado'!$BC$155:$CB$1048576,MATCH($A1012,'Hoja de Trabajo para listado'!$BC$155:$BC$1048576,0),MATCH((CUADRO!I$5&amp;$E1012),'Hoja de Trabajo para listado'!$BC$151:$CB$151,0)),0)+IFERROR(INDEX('Hoja de Trabajo para listado'!$DE$153:$DG$274,MATCH($A1012,'Hoja de Trabajo para listado'!$DE$153:$DE$1048576,0),MATCH((CUADRO!I$5&amp;$E1012),'Hoja de Trabajo para listado'!$DE$151:$DG$151,0)),0)+IFERROR(INDEX('Hoja de Trabajo para listado'!$CD$155:$DC$1048576,MATCH($A1012,'Hoja de Trabajo para listado'!$CD$155:$CD$1048576,0),MATCH((CUADRO!I$5&amp;$E1012),'Hoja de Trabajo para listado'!$CD$151:$DC$151,0)),0)</f>
        <v>0</v>
      </c>
      <c r="J1012" s="243">
        <f ca="1">+IFERROR(INDEX('Hoja de Trabajo para listado'!$A$155:$Z$1048576,MATCH($A1012,'Hoja de Trabajo para listado'!$A$155:$A$1048576,0),MATCH((CUADRO!J$5&amp;$E1012),'Hoja de Trabajo para listado'!$A$151:$Z$151,0)),0)+IFERROR(INDEX('Hoja de Trabajo para listado'!$AB$155:$BA$1048576,MATCH($A1012,'Hoja de Trabajo para listado'!$AB$155:$AB$1048576,0),MATCH((CUADRO!J$5&amp;$E1012),'Hoja de Trabajo para listado'!$AB$151:$BA$151,0)),0)+IFERROR(INDEX('Hoja de Trabajo para listado'!$BC$155:$CB$1048576,MATCH($A1012,'Hoja de Trabajo para listado'!$BC$155:$BC$1048576,0),MATCH((CUADRO!J$5&amp;$E1012),'Hoja de Trabajo para listado'!$BC$151:$CB$151,0)),0)+IFERROR(INDEX('Hoja de Trabajo para listado'!$DE$153:$DG$274,MATCH($A1012,'Hoja de Trabajo para listado'!$DE$153:$DE$1048576,0),MATCH((CUADRO!J$5&amp;$E1012),'Hoja de Trabajo para listado'!$DE$151:$DG$151,0)),0)+IFERROR(INDEX('Hoja de Trabajo para listado'!$CD$155:$DC$1048576,MATCH($A1012,'Hoja de Trabajo para listado'!$CD$155:$CD$1048576,0),MATCH((CUADRO!J$5&amp;$E1012),'Hoja de Trabajo para listado'!$CD$151:$DC$151,0)),0)</f>
        <v>0</v>
      </c>
      <c r="K1012" s="243">
        <f ca="1">+IFERROR(INDEX('Hoja de Trabajo para listado'!$A$155:$Z$1048576,MATCH($A1012,'Hoja de Trabajo para listado'!$A$155:$A$1048576,0),MATCH((CUADRO!K$5&amp;$E1012),'Hoja de Trabajo para listado'!$A$151:$Z$151,0)),0)+IFERROR(INDEX('Hoja de Trabajo para listado'!$AB$155:$BA$1048576,MATCH($A1012,'Hoja de Trabajo para listado'!$AB$155:$AB$1048576,0),MATCH((CUADRO!K$5&amp;$E1012),'Hoja de Trabajo para listado'!$AB$151:$BA$151,0)),0)+IFERROR(INDEX('Hoja de Trabajo para listado'!$BC$155:$CB$1048576,MATCH($A1012,'Hoja de Trabajo para listado'!$BC$155:$BC$1048576,0),MATCH((CUADRO!K$5&amp;$E1012),'Hoja de Trabajo para listado'!$BC$151:$CB$151,0)),0)+IFERROR(INDEX('Hoja de Trabajo para listado'!$DE$153:$DG$274,MATCH($A1012,'Hoja de Trabajo para listado'!$DE$153:$DE$1048576,0),MATCH((CUADRO!K$5&amp;$E1012),'Hoja de Trabajo para listado'!$DE$151:$DG$151,0)),0)+IFERROR(INDEX('Hoja de Trabajo para listado'!$CD$155:$DC$1048576,MATCH($A1012,'Hoja de Trabajo para listado'!$CD$155:$CD$1048576,0),MATCH((CUADRO!K$5&amp;$E1012),'Hoja de Trabajo para listado'!$CD$151:$DC$151,0)),0)</f>
        <v>0</v>
      </c>
      <c r="L1012" s="243">
        <f ca="1">+IFERROR(INDEX('Hoja de Trabajo para listado'!$A$155:$Z$1048576,MATCH($A1012,'Hoja de Trabajo para listado'!$A$155:$A$1048576,0),MATCH((CUADRO!L$5&amp;$E1012),'Hoja de Trabajo para listado'!$A$151:$Z$151,0)),0)+IFERROR(INDEX('Hoja de Trabajo para listado'!$AB$155:$BA$1048576,MATCH($A1012,'Hoja de Trabajo para listado'!$AB$155:$AB$1048576,0),MATCH((CUADRO!L$5&amp;$E1012),'Hoja de Trabajo para listado'!$AB$151:$BA$151,0)),0)+IFERROR(INDEX('Hoja de Trabajo para listado'!$BC$155:$CB$1048576,MATCH($A1012,'Hoja de Trabajo para listado'!$BC$155:$BC$1048576,0),MATCH((CUADRO!L$5&amp;$E1012),'Hoja de Trabajo para listado'!$BC$151:$CB$151,0)),0)+IFERROR(INDEX('Hoja de Trabajo para listado'!$DE$153:$DG$274,MATCH($A1012,'Hoja de Trabajo para listado'!$DE$153:$DE$1048576,0),MATCH((CUADRO!L$5&amp;$E1012),'Hoja de Trabajo para listado'!$DE$151:$DG$151,0)),0)+IFERROR(INDEX('Hoja de Trabajo para listado'!$CD$155:$DC$1048576,MATCH($A1012,'Hoja de Trabajo para listado'!$CD$155:$CD$1048576,0),MATCH((CUADRO!L$5&amp;$E1012),'Hoja de Trabajo para listado'!$CD$151:$DC$151,0)),0)</f>
        <v>0</v>
      </c>
      <c r="M1012" s="243">
        <f ca="1">+IFERROR(INDEX('Hoja de Trabajo para listado'!$A$155:$Z$1048576,MATCH($A1012,'Hoja de Trabajo para listado'!$A$155:$A$1048576,0),MATCH((CUADRO!M$5&amp;$E1012),'Hoja de Trabajo para listado'!$A$151:$Z$151,0)),0)+IFERROR(INDEX('Hoja de Trabajo para listado'!$AB$155:$BA$1048576,MATCH($A1012,'Hoja de Trabajo para listado'!$AB$155:$AB$1048576,0),MATCH((CUADRO!M$5&amp;$E1012),'Hoja de Trabajo para listado'!$AB$151:$BA$151,0)),0)+IFERROR(INDEX('Hoja de Trabajo para listado'!$BC$155:$CB$1048576,MATCH($A1012,'Hoja de Trabajo para listado'!$BC$155:$BC$1048576,0),MATCH((CUADRO!M$5&amp;$E1012),'Hoja de Trabajo para listado'!$BC$151:$CB$151,0)),0)+IFERROR(INDEX('Hoja de Trabajo para listado'!$DE$153:$DG$274,MATCH($A1012,'Hoja de Trabajo para listado'!$DE$153:$DE$1048576,0),MATCH((CUADRO!M$5&amp;$E1012),'Hoja de Trabajo para listado'!$DE$151:$DG$151,0)),0)+IFERROR(INDEX('Hoja de Trabajo para listado'!$CD$155:$DC$1048576,MATCH($A1012,'Hoja de Trabajo para listado'!$CD$155:$CD$1048576,0),MATCH((CUADRO!M$5&amp;$E1012),'Hoja de Trabajo para listado'!$CD$151:$DC$151,0)),0)</f>
        <v>0</v>
      </c>
      <c r="N1012" s="243">
        <f ca="1">+IFERROR(INDEX('Hoja de Trabajo para listado'!$A$155:$Z$1048576,MATCH($A1012,'Hoja de Trabajo para listado'!$A$155:$A$1048576,0),MATCH((CUADRO!N$5&amp;$E1012),'Hoja de Trabajo para listado'!$A$151:$Z$151,0)),0)+IFERROR(INDEX('Hoja de Trabajo para listado'!$AB$155:$BA$1048576,MATCH($A1012,'Hoja de Trabajo para listado'!$AB$155:$AB$1048576,0),MATCH((CUADRO!N$5&amp;$E1012),'Hoja de Trabajo para listado'!$AB$151:$BA$151,0)),0)+IFERROR(INDEX('Hoja de Trabajo para listado'!$BC$155:$CB$1048576,MATCH($A1012,'Hoja de Trabajo para listado'!$BC$155:$BC$1048576,0),MATCH((CUADRO!N$5&amp;$E1012),'Hoja de Trabajo para listado'!$BC$151:$CB$151,0)),0)+IFERROR(INDEX('Hoja de Trabajo para listado'!$DE$153:$DG$274,MATCH($A1012,'Hoja de Trabajo para listado'!$DE$153:$DE$1048576,0),MATCH((CUADRO!N$5&amp;$E1012),'Hoja de Trabajo para listado'!$DE$151:$DG$151,0)),0)+IFERROR(INDEX('Hoja de Trabajo para listado'!$CD$155:$DC$1048576,MATCH($A1012,'Hoja de Trabajo para listado'!$CD$155:$CD$1048576,0),MATCH((CUADRO!N$5&amp;$E1012),'Hoja de Trabajo para listado'!$CD$151:$DC$151,0)),0)</f>
        <v>0</v>
      </c>
      <c r="O1012" s="243">
        <f ca="1">+IFERROR(INDEX('Hoja de Trabajo para listado'!$A$155:$Z$1048576,MATCH($A1012,'Hoja de Trabajo para listado'!$A$155:$A$1048576,0),MATCH((CUADRO!O$5&amp;$E1012),'Hoja de Trabajo para listado'!$A$151:$Z$151,0)),0)+IFERROR(INDEX('Hoja de Trabajo para listado'!$AB$155:$BA$1048576,MATCH($A1012,'Hoja de Trabajo para listado'!$AB$155:$AB$1048576,0),MATCH((CUADRO!O$5&amp;$E1012),'Hoja de Trabajo para listado'!$AB$151:$BA$151,0)),0)+IFERROR(INDEX('Hoja de Trabajo para listado'!$BC$155:$CB$1048576,MATCH($A1012,'Hoja de Trabajo para listado'!$BC$155:$BC$1048576,0),MATCH((CUADRO!O$5&amp;$E1012),'Hoja de Trabajo para listado'!$BC$151:$CB$151,0)),0)+IFERROR(INDEX('Hoja de Trabajo para listado'!$DE$153:$DG$274,MATCH($A1012,'Hoja de Trabajo para listado'!$DE$153:$DE$1048576,0),MATCH((CUADRO!O$5&amp;$E1012),'Hoja de Trabajo para listado'!$DE$151:$DG$151,0)),0)+IFERROR(INDEX('Hoja de Trabajo para listado'!$CD$155:$DC$1048576,MATCH($A1012,'Hoja de Trabajo para listado'!$CD$155:$CD$1048576,0),MATCH((CUADRO!O$5&amp;$E1012),'Hoja de Trabajo para listado'!$CD$151:$DC$151,0)),0)</f>
        <v>0</v>
      </c>
      <c r="P1012" s="243">
        <f ca="1">+IFERROR(INDEX('Hoja de Trabajo para listado'!$A$155:$Z$1048576,MATCH($A1012,'Hoja de Trabajo para listado'!$A$155:$A$1048576,0),MATCH((CUADRO!P$5&amp;$E1012),'Hoja de Trabajo para listado'!$A$151:$Z$151,0)),0)+IFERROR(INDEX('Hoja de Trabajo para listado'!$AB$155:$BA$1048576,MATCH($A1012,'Hoja de Trabajo para listado'!$AB$155:$AB$1048576,0),MATCH((CUADRO!P$5&amp;$E1012),'Hoja de Trabajo para listado'!$AB$151:$BA$151,0)),0)+IFERROR(INDEX('Hoja de Trabajo para listado'!$BC$155:$CB$1048576,MATCH($A1012,'Hoja de Trabajo para listado'!$BC$155:$BC$1048576,0),MATCH((CUADRO!P$5&amp;$E1012),'Hoja de Trabajo para listado'!$BC$151:$CB$151,0)),0)+IFERROR(INDEX('Hoja de Trabajo para listado'!$DE$153:$DG$274,MATCH($A1012,'Hoja de Trabajo para listado'!$DE$153:$DE$1048576,0),MATCH((CUADRO!P$5&amp;$E1012),'Hoja de Trabajo para listado'!$DE$151:$DG$151,0)),0)+IFERROR(INDEX('Hoja de Trabajo para listado'!$CD$155:$DC$1048576,MATCH($A1012,'Hoja de Trabajo para listado'!$CD$155:$CD$1048576,0),MATCH((CUADRO!P$5&amp;$E1012),'Hoja de Trabajo para listado'!$CD$151:$DC$151,0)),0)</f>
        <v>0</v>
      </c>
      <c r="Q1012" s="243">
        <f ca="1">+IFERROR(INDEX('Hoja de Trabajo para listado'!$A$155:$Z$1048576,MATCH($A1012,'Hoja de Trabajo para listado'!$A$155:$A$1048576,0),MATCH((CUADRO!Q$5&amp;$E1012),'Hoja de Trabajo para listado'!$A$151:$Z$151,0)),0)+IFERROR(INDEX('Hoja de Trabajo para listado'!$AB$155:$BA$1048576,MATCH($A1012,'Hoja de Trabajo para listado'!$AB$155:$AB$1048576,0),MATCH((CUADRO!Q$5&amp;$E1012),'Hoja de Trabajo para listado'!$AB$151:$BA$151,0)),0)+IFERROR(INDEX('Hoja de Trabajo para listado'!$BC$155:$CB$1048576,MATCH($A1012,'Hoja de Trabajo para listado'!$BC$155:$BC$1048576,0),MATCH((CUADRO!Q$5&amp;$E1012),'Hoja de Trabajo para listado'!$BC$151:$CB$151,0)),0)+IFERROR(INDEX('Hoja de Trabajo para listado'!$DE$153:$DG$274,MATCH($A1012,'Hoja de Trabajo para listado'!$DE$153:$DE$1048576,0),MATCH((CUADRO!Q$5&amp;$E1012),'Hoja de Trabajo para listado'!$DE$151:$DG$151,0)),0)+IFERROR(INDEX('Hoja de Trabajo para listado'!$CD$155:$DC$1048576,MATCH($A1012,'Hoja de Trabajo para listado'!$CD$155:$CD$1048576,0),MATCH((CUADRO!Q$5&amp;$E1012),'Hoja de Trabajo para listado'!$CD$151:$DC$151,0)),0)</f>
        <v>0</v>
      </c>
      <c r="R1012" s="243">
        <f t="shared" ca="1" si="33"/>
        <v>0</v>
      </c>
      <c r="S1012" s="249"/>
      <c r="T1012" s="243">
        <f ca="1">+T1013</f>
        <v>0</v>
      </c>
      <c r="U1012" s="242">
        <f t="shared" si="34"/>
        <v>1</v>
      </c>
      <c r="V1012" s="333" t="str">
        <f>+VLOOKUP(A1012,bd_lista!$A$3:$E$590,5,FALSE)</f>
        <v>Gobiernos Autonomos Municipales</v>
      </c>
      <c r="W1012" s="383" t="str">
        <f>+V1012</f>
        <v>Gobiernos Autonomos Municipales</v>
      </c>
      <c r="X1012" s="242">
        <f>+VLOOKUP(A1012,[3]Sheet1!$A$13:$D$744,4,FALSE)</f>
        <v>0</v>
      </c>
      <c r="Y1012" s="242" t="e">
        <f>+VLOOKUP(X1012,bd_lista!$A$3:$C$590,3,FALSE)</f>
        <v>#N/A</v>
      </c>
      <c r="Z1012" s="294">
        <f>+X1012</f>
        <v>0</v>
      </c>
      <c r="AA1012" s="295" t="e">
        <f>+Y1012</f>
        <v>#N/A</v>
      </c>
    </row>
    <row r="1013" spans="1:27" customFormat="1" ht="15" hidden="1" customHeight="1">
      <c r="A1013" s="32">
        <v>1740</v>
      </c>
      <c r="B1013" s="389"/>
      <c r="C1013" s="247" t="str">
        <f>+VLOOKUP(A1013,bd_lista!$A$3:$C$590,3,FALSE)</f>
        <v>Gobierno Autónomo Municipal de San Matías</v>
      </c>
      <c r="D1013" s="386"/>
      <c r="E1013" s="244" t="s">
        <v>1305</v>
      </c>
      <c r="F1013" s="243">
        <f ca="1">+IFERROR(INDEX('Hoja de Trabajo para listado'!$A$155:$Z$1048576,MATCH($A1013,'Hoja de Trabajo para listado'!$A$155:$A$1048576,0),MATCH((CUADRO!F$5&amp;$E1013),'Hoja de Trabajo para listado'!$A$151:$Z$151,0)),0)+IFERROR(INDEX('Hoja de Trabajo para listado'!$AB$155:$BA$1048576,MATCH($A1013,'Hoja de Trabajo para listado'!$AB$155:$AB$1048576,0),MATCH((CUADRO!F$5&amp;$E1013),'Hoja de Trabajo para listado'!$AB$151:$BA$151,0)),0)+IFERROR(INDEX('Hoja de Trabajo para listado'!$BC$155:$CB$1048576,MATCH($A1013,'Hoja de Trabajo para listado'!$BC$155:$BC$1048576,0),MATCH((CUADRO!F$5&amp;$E1013),'Hoja de Trabajo para listado'!$BC$151:$CB$151,0)),0)+IFERROR(INDEX('Hoja de Trabajo para listado'!$DE$153:$DG$274,MATCH($A1013,'Hoja de Trabajo para listado'!$DE$153:$DE$1048576,0),MATCH((CUADRO!F$5&amp;$E1013),'Hoja de Trabajo para listado'!$DE$151:$DG$151,0)),0)+IFERROR(INDEX('Hoja de Trabajo para listado'!$CD$155:$DC$1048576,MATCH($A1013,'Hoja de Trabajo para listado'!$CD$155:$CD$1048576,0),MATCH((CUADRO!F$5&amp;$E1013),'Hoja de Trabajo para listado'!$CD$151:$DC$151,0)),0)</f>
        <v>0</v>
      </c>
      <c r="G1013" s="243">
        <f ca="1">+IFERROR(INDEX('Hoja de Trabajo para listado'!$A$155:$Z$1048576,MATCH($A1013,'Hoja de Trabajo para listado'!$A$155:$A$1048576,0),MATCH((CUADRO!G$5&amp;$E1013),'Hoja de Trabajo para listado'!$A$151:$Z$151,0)),0)+IFERROR(INDEX('Hoja de Trabajo para listado'!$AB$155:$BA$1048576,MATCH($A1013,'Hoja de Trabajo para listado'!$AB$155:$AB$1048576,0),MATCH((CUADRO!G$5&amp;$E1013),'Hoja de Trabajo para listado'!$AB$151:$BA$151,0)),0)+IFERROR(INDEX('Hoja de Trabajo para listado'!$BC$155:$CB$1048576,MATCH($A1013,'Hoja de Trabajo para listado'!$BC$155:$BC$1048576,0),MATCH((CUADRO!G$5&amp;$E1013),'Hoja de Trabajo para listado'!$BC$151:$CB$151,0)),0)+IFERROR(INDEX('Hoja de Trabajo para listado'!$DE$153:$DG$274,MATCH($A1013,'Hoja de Trabajo para listado'!$DE$153:$DE$1048576,0),MATCH((CUADRO!G$5&amp;$E1013),'Hoja de Trabajo para listado'!$DE$151:$DG$151,0)),0)+IFERROR(INDEX('Hoja de Trabajo para listado'!$CD$155:$DC$1048576,MATCH($A1013,'Hoja de Trabajo para listado'!$CD$155:$CD$1048576,0),MATCH((CUADRO!G$5&amp;$E1013),'Hoja de Trabajo para listado'!$CD$151:$DC$151,0)),0)</f>
        <v>0</v>
      </c>
      <c r="H1013" s="243">
        <f ca="1">+IFERROR(INDEX('Hoja de Trabajo para listado'!$A$155:$Z$1048576,MATCH($A1013,'Hoja de Trabajo para listado'!$A$155:$A$1048576,0),MATCH((CUADRO!H$5&amp;$E1013),'Hoja de Trabajo para listado'!$A$151:$Z$151,0)),0)+IFERROR(INDEX('Hoja de Trabajo para listado'!$AB$155:$BA$1048576,MATCH($A1013,'Hoja de Trabajo para listado'!$AB$155:$AB$1048576,0),MATCH((CUADRO!H$5&amp;$E1013),'Hoja de Trabajo para listado'!$AB$151:$BA$151,0)),0)+IFERROR(INDEX('Hoja de Trabajo para listado'!$BC$155:$CB$1048576,MATCH($A1013,'Hoja de Trabajo para listado'!$BC$155:$BC$1048576,0),MATCH((CUADRO!H$5&amp;$E1013),'Hoja de Trabajo para listado'!$BC$151:$CB$151,0)),0)+IFERROR(INDEX('Hoja de Trabajo para listado'!$DE$153:$DG$274,MATCH($A1013,'Hoja de Trabajo para listado'!$DE$153:$DE$1048576,0),MATCH((CUADRO!H$5&amp;$E1013),'Hoja de Trabajo para listado'!$DE$151:$DG$151,0)),0)+IFERROR(INDEX('Hoja de Trabajo para listado'!$CD$155:$DC$1048576,MATCH($A1013,'Hoja de Trabajo para listado'!$CD$155:$CD$1048576,0),MATCH((CUADRO!H$5&amp;$E1013),'Hoja de Trabajo para listado'!$CD$151:$DC$151,0)),0)</f>
        <v>0</v>
      </c>
      <c r="I1013" s="243">
        <f ca="1">+IFERROR(INDEX('Hoja de Trabajo para listado'!$A$155:$Z$1048576,MATCH($A1013,'Hoja de Trabajo para listado'!$A$155:$A$1048576,0),MATCH((CUADRO!I$5&amp;$E1013),'Hoja de Trabajo para listado'!$A$151:$Z$151,0)),0)+IFERROR(INDEX('Hoja de Trabajo para listado'!$AB$155:$BA$1048576,MATCH($A1013,'Hoja de Trabajo para listado'!$AB$155:$AB$1048576,0),MATCH((CUADRO!I$5&amp;$E1013),'Hoja de Trabajo para listado'!$AB$151:$BA$151,0)),0)+IFERROR(INDEX('Hoja de Trabajo para listado'!$BC$155:$CB$1048576,MATCH($A1013,'Hoja de Trabajo para listado'!$BC$155:$BC$1048576,0),MATCH((CUADRO!I$5&amp;$E1013),'Hoja de Trabajo para listado'!$BC$151:$CB$151,0)),0)+IFERROR(INDEX('Hoja de Trabajo para listado'!$DE$153:$DG$274,MATCH($A1013,'Hoja de Trabajo para listado'!$DE$153:$DE$1048576,0),MATCH((CUADRO!I$5&amp;$E1013),'Hoja de Trabajo para listado'!$DE$151:$DG$151,0)),0)+IFERROR(INDEX('Hoja de Trabajo para listado'!$CD$155:$DC$1048576,MATCH($A1013,'Hoja de Trabajo para listado'!$CD$155:$CD$1048576,0),MATCH((CUADRO!I$5&amp;$E1013),'Hoja de Trabajo para listado'!$CD$151:$DC$151,0)),0)</f>
        <v>0</v>
      </c>
      <c r="J1013" s="243">
        <f ca="1">+IFERROR(INDEX('Hoja de Trabajo para listado'!$A$155:$Z$1048576,MATCH($A1013,'Hoja de Trabajo para listado'!$A$155:$A$1048576,0),MATCH((CUADRO!J$5&amp;$E1013),'Hoja de Trabajo para listado'!$A$151:$Z$151,0)),0)+IFERROR(INDEX('Hoja de Trabajo para listado'!$AB$155:$BA$1048576,MATCH($A1013,'Hoja de Trabajo para listado'!$AB$155:$AB$1048576,0),MATCH((CUADRO!J$5&amp;$E1013),'Hoja de Trabajo para listado'!$AB$151:$BA$151,0)),0)+IFERROR(INDEX('Hoja de Trabajo para listado'!$BC$155:$CB$1048576,MATCH($A1013,'Hoja de Trabajo para listado'!$BC$155:$BC$1048576,0),MATCH((CUADRO!J$5&amp;$E1013),'Hoja de Trabajo para listado'!$BC$151:$CB$151,0)),0)+IFERROR(INDEX('Hoja de Trabajo para listado'!$DE$153:$DG$274,MATCH($A1013,'Hoja de Trabajo para listado'!$DE$153:$DE$1048576,0),MATCH((CUADRO!J$5&amp;$E1013),'Hoja de Trabajo para listado'!$DE$151:$DG$151,0)),0)+IFERROR(INDEX('Hoja de Trabajo para listado'!$CD$155:$DC$1048576,MATCH($A1013,'Hoja de Trabajo para listado'!$CD$155:$CD$1048576,0),MATCH((CUADRO!J$5&amp;$E1013),'Hoja de Trabajo para listado'!$CD$151:$DC$151,0)),0)</f>
        <v>0</v>
      </c>
      <c r="K1013" s="243">
        <f ca="1">+IFERROR(INDEX('Hoja de Trabajo para listado'!$A$155:$Z$1048576,MATCH($A1013,'Hoja de Trabajo para listado'!$A$155:$A$1048576,0),MATCH((CUADRO!K$5&amp;$E1013),'Hoja de Trabajo para listado'!$A$151:$Z$151,0)),0)+IFERROR(INDEX('Hoja de Trabajo para listado'!$AB$155:$BA$1048576,MATCH($A1013,'Hoja de Trabajo para listado'!$AB$155:$AB$1048576,0),MATCH((CUADRO!K$5&amp;$E1013),'Hoja de Trabajo para listado'!$AB$151:$BA$151,0)),0)+IFERROR(INDEX('Hoja de Trabajo para listado'!$BC$155:$CB$1048576,MATCH($A1013,'Hoja de Trabajo para listado'!$BC$155:$BC$1048576,0),MATCH((CUADRO!K$5&amp;$E1013),'Hoja de Trabajo para listado'!$BC$151:$CB$151,0)),0)+IFERROR(INDEX('Hoja de Trabajo para listado'!$DE$153:$DG$274,MATCH($A1013,'Hoja de Trabajo para listado'!$DE$153:$DE$1048576,0),MATCH((CUADRO!K$5&amp;$E1013),'Hoja de Trabajo para listado'!$DE$151:$DG$151,0)),0)+IFERROR(INDEX('Hoja de Trabajo para listado'!$CD$155:$DC$1048576,MATCH($A1013,'Hoja de Trabajo para listado'!$CD$155:$CD$1048576,0),MATCH((CUADRO!K$5&amp;$E1013),'Hoja de Trabajo para listado'!$CD$151:$DC$151,0)),0)</f>
        <v>0</v>
      </c>
      <c r="L1013" s="243">
        <f ca="1">+IFERROR(INDEX('Hoja de Trabajo para listado'!$A$155:$Z$1048576,MATCH($A1013,'Hoja de Trabajo para listado'!$A$155:$A$1048576,0),MATCH((CUADRO!L$5&amp;$E1013),'Hoja de Trabajo para listado'!$A$151:$Z$151,0)),0)+IFERROR(INDEX('Hoja de Trabajo para listado'!$AB$155:$BA$1048576,MATCH($A1013,'Hoja de Trabajo para listado'!$AB$155:$AB$1048576,0),MATCH((CUADRO!L$5&amp;$E1013),'Hoja de Trabajo para listado'!$AB$151:$BA$151,0)),0)+IFERROR(INDEX('Hoja de Trabajo para listado'!$BC$155:$CB$1048576,MATCH($A1013,'Hoja de Trabajo para listado'!$BC$155:$BC$1048576,0),MATCH((CUADRO!L$5&amp;$E1013),'Hoja de Trabajo para listado'!$BC$151:$CB$151,0)),0)+IFERROR(INDEX('Hoja de Trabajo para listado'!$DE$153:$DG$274,MATCH($A1013,'Hoja de Trabajo para listado'!$DE$153:$DE$1048576,0),MATCH((CUADRO!L$5&amp;$E1013),'Hoja de Trabajo para listado'!$DE$151:$DG$151,0)),0)+IFERROR(INDEX('Hoja de Trabajo para listado'!$CD$155:$DC$1048576,MATCH($A1013,'Hoja de Trabajo para listado'!$CD$155:$CD$1048576,0),MATCH((CUADRO!L$5&amp;$E1013),'Hoja de Trabajo para listado'!$CD$151:$DC$151,0)),0)</f>
        <v>0</v>
      </c>
      <c r="M1013" s="243">
        <f ca="1">+IFERROR(INDEX('Hoja de Trabajo para listado'!$A$155:$Z$1048576,MATCH($A1013,'Hoja de Trabajo para listado'!$A$155:$A$1048576,0),MATCH((CUADRO!M$5&amp;$E1013),'Hoja de Trabajo para listado'!$A$151:$Z$151,0)),0)+IFERROR(INDEX('Hoja de Trabajo para listado'!$AB$155:$BA$1048576,MATCH($A1013,'Hoja de Trabajo para listado'!$AB$155:$AB$1048576,0),MATCH((CUADRO!M$5&amp;$E1013),'Hoja de Trabajo para listado'!$AB$151:$BA$151,0)),0)+IFERROR(INDEX('Hoja de Trabajo para listado'!$BC$155:$CB$1048576,MATCH($A1013,'Hoja de Trabajo para listado'!$BC$155:$BC$1048576,0),MATCH((CUADRO!M$5&amp;$E1013),'Hoja de Trabajo para listado'!$BC$151:$CB$151,0)),0)+IFERROR(INDEX('Hoja de Trabajo para listado'!$DE$153:$DG$274,MATCH($A1013,'Hoja de Trabajo para listado'!$DE$153:$DE$1048576,0),MATCH((CUADRO!M$5&amp;$E1013),'Hoja de Trabajo para listado'!$DE$151:$DG$151,0)),0)+IFERROR(INDEX('Hoja de Trabajo para listado'!$CD$155:$DC$1048576,MATCH($A1013,'Hoja de Trabajo para listado'!$CD$155:$CD$1048576,0),MATCH((CUADRO!M$5&amp;$E1013),'Hoja de Trabajo para listado'!$CD$151:$DC$151,0)),0)</f>
        <v>0</v>
      </c>
      <c r="N1013" s="243">
        <f ca="1">+IFERROR(INDEX('Hoja de Trabajo para listado'!$A$155:$Z$1048576,MATCH($A1013,'Hoja de Trabajo para listado'!$A$155:$A$1048576,0),MATCH((CUADRO!N$5&amp;$E1013),'Hoja de Trabajo para listado'!$A$151:$Z$151,0)),0)+IFERROR(INDEX('Hoja de Trabajo para listado'!$AB$155:$BA$1048576,MATCH($A1013,'Hoja de Trabajo para listado'!$AB$155:$AB$1048576,0),MATCH((CUADRO!N$5&amp;$E1013),'Hoja de Trabajo para listado'!$AB$151:$BA$151,0)),0)+IFERROR(INDEX('Hoja de Trabajo para listado'!$BC$155:$CB$1048576,MATCH($A1013,'Hoja de Trabajo para listado'!$BC$155:$BC$1048576,0),MATCH((CUADRO!N$5&amp;$E1013),'Hoja de Trabajo para listado'!$BC$151:$CB$151,0)),0)+IFERROR(INDEX('Hoja de Trabajo para listado'!$DE$153:$DG$274,MATCH($A1013,'Hoja de Trabajo para listado'!$DE$153:$DE$1048576,0),MATCH((CUADRO!N$5&amp;$E1013),'Hoja de Trabajo para listado'!$DE$151:$DG$151,0)),0)+IFERROR(INDEX('Hoja de Trabajo para listado'!$CD$155:$DC$1048576,MATCH($A1013,'Hoja de Trabajo para listado'!$CD$155:$CD$1048576,0),MATCH((CUADRO!N$5&amp;$E1013),'Hoja de Trabajo para listado'!$CD$151:$DC$151,0)),0)</f>
        <v>0</v>
      </c>
      <c r="O1013" s="243">
        <f ca="1">+IFERROR(INDEX('Hoja de Trabajo para listado'!$A$155:$Z$1048576,MATCH($A1013,'Hoja de Trabajo para listado'!$A$155:$A$1048576,0),MATCH((CUADRO!O$5&amp;$E1013),'Hoja de Trabajo para listado'!$A$151:$Z$151,0)),0)+IFERROR(INDEX('Hoja de Trabajo para listado'!$AB$155:$BA$1048576,MATCH($A1013,'Hoja de Trabajo para listado'!$AB$155:$AB$1048576,0),MATCH((CUADRO!O$5&amp;$E1013),'Hoja de Trabajo para listado'!$AB$151:$BA$151,0)),0)+IFERROR(INDEX('Hoja de Trabajo para listado'!$BC$155:$CB$1048576,MATCH($A1013,'Hoja de Trabajo para listado'!$BC$155:$BC$1048576,0),MATCH((CUADRO!O$5&amp;$E1013),'Hoja de Trabajo para listado'!$BC$151:$CB$151,0)),0)+IFERROR(INDEX('Hoja de Trabajo para listado'!$DE$153:$DG$274,MATCH($A1013,'Hoja de Trabajo para listado'!$DE$153:$DE$1048576,0),MATCH((CUADRO!O$5&amp;$E1013),'Hoja de Trabajo para listado'!$DE$151:$DG$151,0)),0)+IFERROR(INDEX('Hoja de Trabajo para listado'!$CD$155:$DC$1048576,MATCH($A1013,'Hoja de Trabajo para listado'!$CD$155:$CD$1048576,0),MATCH((CUADRO!O$5&amp;$E1013),'Hoja de Trabajo para listado'!$CD$151:$DC$151,0)),0)</f>
        <v>0</v>
      </c>
      <c r="P1013" s="243">
        <f ca="1">+IFERROR(INDEX('Hoja de Trabajo para listado'!$A$155:$Z$1048576,MATCH($A1013,'Hoja de Trabajo para listado'!$A$155:$A$1048576,0),MATCH((CUADRO!P$5&amp;$E1013),'Hoja de Trabajo para listado'!$A$151:$Z$151,0)),0)+IFERROR(INDEX('Hoja de Trabajo para listado'!$AB$155:$BA$1048576,MATCH($A1013,'Hoja de Trabajo para listado'!$AB$155:$AB$1048576,0),MATCH((CUADRO!P$5&amp;$E1013),'Hoja de Trabajo para listado'!$AB$151:$BA$151,0)),0)+IFERROR(INDEX('Hoja de Trabajo para listado'!$BC$155:$CB$1048576,MATCH($A1013,'Hoja de Trabajo para listado'!$BC$155:$BC$1048576,0),MATCH((CUADRO!P$5&amp;$E1013),'Hoja de Trabajo para listado'!$BC$151:$CB$151,0)),0)+IFERROR(INDEX('Hoja de Trabajo para listado'!$DE$153:$DG$274,MATCH($A1013,'Hoja de Trabajo para listado'!$DE$153:$DE$1048576,0),MATCH((CUADRO!P$5&amp;$E1013),'Hoja de Trabajo para listado'!$DE$151:$DG$151,0)),0)+IFERROR(INDEX('Hoja de Trabajo para listado'!$CD$155:$DC$1048576,MATCH($A1013,'Hoja de Trabajo para listado'!$CD$155:$CD$1048576,0),MATCH((CUADRO!P$5&amp;$E1013),'Hoja de Trabajo para listado'!$CD$151:$DC$151,0)),0)</f>
        <v>0</v>
      </c>
      <c r="Q1013" s="243">
        <f ca="1">+IFERROR(INDEX('Hoja de Trabajo para listado'!$A$155:$Z$1048576,MATCH($A1013,'Hoja de Trabajo para listado'!$A$155:$A$1048576,0),MATCH((CUADRO!Q$5&amp;$E1013),'Hoja de Trabajo para listado'!$A$151:$Z$151,0)),0)+IFERROR(INDEX('Hoja de Trabajo para listado'!$AB$155:$BA$1048576,MATCH($A1013,'Hoja de Trabajo para listado'!$AB$155:$AB$1048576,0),MATCH((CUADRO!Q$5&amp;$E1013),'Hoja de Trabajo para listado'!$AB$151:$BA$151,0)),0)+IFERROR(INDEX('Hoja de Trabajo para listado'!$BC$155:$CB$1048576,MATCH($A1013,'Hoja de Trabajo para listado'!$BC$155:$BC$1048576,0),MATCH((CUADRO!Q$5&amp;$E1013),'Hoja de Trabajo para listado'!$BC$151:$CB$151,0)),0)+IFERROR(INDEX('Hoja de Trabajo para listado'!$DE$153:$DG$274,MATCH($A1013,'Hoja de Trabajo para listado'!$DE$153:$DE$1048576,0),MATCH((CUADRO!Q$5&amp;$E1013),'Hoja de Trabajo para listado'!$DE$151:$DG$151,0)),0)+IFERROR(INDEX('Hoja de Trabajo para listado'!$CD$155:$DC$1048576,MATCH($A1013,'Hoja de Trabajo para listado'!$CD$155:$CD$1048576,0),MATCH((CUADRO!Q$5&amp;$E1013),'Hoja de Trabajo para listado'!$CD$151:$DC$151,0)),0)</f>
        <v>0</v>
      </c>
      <c r="R1013" s="243">
        <f t="shared" ca="1" si="33"/>
        <v>0</v>
      </c>
      <c r="S1013" s="249">
        <f ca="1">+R1012+R1013</f>
        <v>0</v>
      </c>
      <c r="T1013" s="243">
        <f ca="1">+S1013</f>
        <v>0</v>
      </c>
      <c r="U1013" s="242">
        <f t="shared" si="34"/>
        <v>2</v>
      </c>
      <c r="V1013" s="333" t="str">
        <f>+VLOOKUP(A1013,bd_lista!$A$3:$E$590,5,FALSE)</f>
        <v>Gobiernos Autonomos Municipales</v>
      </c>
      <c r="W1013" s="384"/>
      <c r="X1013" s="242">
        <f>+VLOOKUP(A1013,[3]Sheet1!$A$13:$D$744,4,FALSE)</f>
        <v>0</v>
      </c>
      <c r="Y1013" s="242" t="e">
        <f>+VLOOKUP(X1013,bd_lista!$A$3:$C$590,3,FALSE)</f>
        <v>#N/A</v>
      </c>
      <c r="Z1013" s="292"/>
      <c r="AA1013" s="293"/>
    </row>
    <row r="1014" spans="1:27" customFormat="1" ht="15" hidden="1" customHeight="1">
      <c r="A1014" s="32">
        <v>1741</v>
      </c>
      <c r="B1014" s="388">
        <f>+A1014</f>
        <v>1741</v>
      </c>
      <c r="C1014" s="247" t="str">
        <f>+VLOOKUP(A1014,bd_lista!$A$3:$C$590,3,FALSE)</f>
        <v>Gobierno Autónomo Municipal de Comarapa</v>
      </c>
      <c r="D1014" s="385" t="str">
        <f>+C1014</f>
        <v>Gobierno Autónomo Municipal de Comarapa</v>
      </c>
      <c r="E1014" s="242" t="s">
        <v>1304</v>
      </c>
      <c r="F1014" s="243">
        <f ca="1">+IFERROR(INDEX('Hoja de Trabajo para listado'!$A$155:$Z$1048576,MATCH($A1014,'Hoja de Trabajo para listado'!$A$155:$A$1048576,0),MATCH((CUADRO!F$5&amp;$E1014),'Hoja de Trabajo para listado'!$A$151:$Z$151,0)),0)+IFERROR(INDEX('Hoja de Trabajo para listado'!$AB$155:$BA$1048576,MATCH($A1014,'Hoja de Trabajo para listado'!$AB$155:$AB$1048576,0),MATCH((CUADRO!F$5&amp;$E1014),'Hoja de Trabajo para listado'!$AB$151:$BA$151,0)),0)+IFERROR(INDEX('Hoja de Trabajo para listado'!$BC$155:$CB$1048576,MATCH($A1014,'Hoja de Trabajo para listado'!$BC$155:$BC$1048576,0),MATCH((CUADRO!F$5&amp;$E1014),'Hoja de Trabajo para listado'!$BC$151:$CB$151,0)),0)+IFERROR(INDEX('Hoja de Trabajo para listado'!$DE$153:$DG$274,MATCH($A1014,'Hoja de Trabajo para listado'!$DE$153:$DE$1048576,0),MATCH((CUADRO!F$5&amp;$E1014),'Hoja de Trabajo para listado'!$DE$151:$DG$151,0)),0)+IFERROR(INDEX('Hoja de Trabajo para listado'!$CD$155:$DC$1048576,MATCH($A1014,'Hoja de Trabajo para listado'!$CD$155:$CD$1048576,0),MATCH((CUADRO!F$5&amp;$E1014),'Hoja de Trabajo para listado'!$CD$151:$DC$151,0)),0)</f>
        <v>0</v>
      </c>
      <c r="G1014" s="243">
        <f ca="1">+IFERROR(INDEX('Hoja de Trabajo para listado'!$A$155:$Z$1048576,MATCH($A1014,'Hoja de Trabajo para listado'!$A$155:$A$1048576,0),MATCH((CUADRO!G$5&amp;$E1014),'Hoja de Trabajo para listado'!$A$151:$Z$151,0)),0)+IFERROR(INDEX('Hoja de Trabajo para listado'!$AB$155:$BA$1048576,MATCH($A1014,'Hoja de Trabajo para listado'!$AB$155:$AB$1048576,0),MATCH((CUADRO!G$5&amp;$E1014),'Hoja de Trabajo para listado'!$AB$151:$BA$151,0)),0)+IFERROR(INDEX('Hoja de Trabajo para listado'!$BC$155:$CB$1048576,MATCH($A1014,'Hoja de Trabajo para listado'!$BC$155:$BC$1048576,0),MATCH((CUADRO!G$5&amp;$E1014),'Hoja de Trabajo para listado'!$BC$151:$CB$151,0)),0)+IFERROR(INDEX('Hoja de Trabajo para listado'!$DE$153:$DG$274,MATCH($A1014,'Hoja de Trabajo para listado'!$DE$153:$DE$1048576,0),MATCH((CUADRO!G$5&amp;$E1014),'Hoja de Trabajo para listado'!$DE$151:$DG$151,0)),0)+IFERROR(INDEX('Hoja de Trabajo para listado'!$CD$155:$DC$1048576,MATCH($A1014,'Hoja de Trabajo para listado'!$CD$155:$CD$1048576,0),MATCH((CUADRO!G$5&amp;$E1014),'Hoja de Trabajo para listado'!$CD$151:$DC$151,0)),0)</f>
        <v>0</v>
      </c>
      <c r="H1014" s="243">
        <f ca="1">+IFERROR(INDEX('Hoja de Trabajo para listado'!$A$155:$Z$1048576,MATCH($A1014,'Hoja de Trabajo para listado'!$A$155:$A$1048576,0),MATCH((CUADRO!H$5&amp;$E1014),'Hoja de Trabajo para listado'!$A$151:$Z$151,0)),0)+IFERROR(INDEX('Hoja de Trabajo para listado'!$AB$155:$BA$1048576,MATCH($A1014,'Hoja de Trabajo para listado'!$AB$155:$AB$1048576,0),MATCH((CUADRO!H$5&amp;$E1014),'Hoja de Trabajo para listado'!$AB$151:$BA$151,0)),0)+IFERROR(INDEX('Hoja de Trabajo para listado'!$BC$155:$CB$1048576,MATCH($A1014,'Hoja de Trabajo para listado'!$BC$155:$BC$1048576,0),MATCH((CUADRO!H$5&amp;$E1014),'Hoja de Trabajo para listado'!$BC$151:$CB$151,0)),0)+IFERROR(INDEX('Hoja de Trabajo para listado'!$DE$153:$DG$274,MATCH($A1014,'Hoja de Trabajo para listado'!$DE$153:$DE$1048576,0),MATCH((CUADRO!H$5&amp;$E1014),'Hoja de Trabajo para listado'!$DE$151:$DG$151,0)),0)+IFERROR(INDEX('Hoja de Trabajo para listado'!$CD$155:$DC$1048576,MATCH($A1014,'Hoja de Trabajo para listado'!$CD$155:$CD$1048576,0),MATCH((CUADRO!H$5&amp;$E1014),'Hoja de Trabajo para listado'!$CD$151:$DC$151,0)),0)</f>
        <v>0</v>
      </c>
      <c r="I1014" s="243">
        <f ca="1">+IFERROR(INDEX('Hoja de Trabajo para listado'!$A$155:$Z$1048576,MATCH($A1014,'Hoja de Trabajo para listado'!$A$155:$A$1048576,0),MATCH((CUADRO!I$5&amp;$E1014),'Hoja de Trabajo para listado'!$A$151:$Z$151,0)),0)+IFERROR(INDEX('Hoja de Trabajo para listado'!$AB$155:$BA$1048576,MATCH($A1014,'Hoja de Trabajo para listado'!$AB$155:$AB$1048576,0),MATCH((CUADRO!I$5&amp;$E1014),'Hoja de Trabajo para listado'!$AB$151:$BA$151,0)),0)+IFERROR(INDEX('Hoja de Trabajo para listado'!$BC$155:$CB$1048576,MATCH($A1014,'Hoja de Trabajo para listado'!$BC$155:$BC$1048576,0),MATCH((CUADRO!I$5&amp;$E1014),'Hoja de Trabajo para listado'!$BC$151:$CB$151,0)),0)+IFERROR(INDEX('Hoja de Trabajo para listado'!$DE$153:$DG$274,MATCH($A1014,'Hoja de Trabajo para listado'!$DE$153:$DE$1048576,0),MATCH((CUADRO!I$5&amp;$E1014),'Hoja de Trabajo para listado'!$DE$151:$DG$151,0)),0)+IFERROR(INDEX('Hoja de Trabajo para listado'!$CD$155:$DC$1048576,MATCH($A1014,'Hoja de Trabajo para listado'!$CD$155:$CD$1048576,0),MATCH((CUADRO!I$5&amp;$E1014),'Hoja de Trabajo para listado'!$CD$151:$DC$151,0)),0)</f>
        <v>0</v>
      </c>
      <c r="J1014" s="243">
        <f ca="1">+IFERROR(INDEX('Hoja de Trabajo para listado'!$A$155:$Z$1048576,MATCH($A1014,'Hoja de Trabajo para listado'!$A$155:$A$1048576,0),MATCH((CUADRO!J$5&amp;$E1014),'Hoja de Trabajo para listado'!$A$151:$Z$151,0)),0)+IFERROR(INDEX('Hoja de Trabajo para listado'!$AB$155:$BA$1048576,MATCH($A1014,'Hoja de Trabajo para listado'!$AB$155:$AB$1048576,0),MATCH((CUADRO!J$5&amp;$E1014),'Hoja de Trabajo para listado'!$AB$151:$BA$151,0)),0)+IFERROR(INDEX('Hoja de Trabajo para listado'!$BC$155:$CB$1048576,MATCH($A1014,'Hoja de Trabajo para listado'!$BC$155:$BC$1048576,0),MATCH((CUADRO!J$5&amp;$E1014),'Hoja de Trabajo para listado'!$BC$151:$CB$151,0)),0)+IFERROR(INDEX('Hoja de Trabajo para listado'!$DE$153:$DG$274,MATCH($A1014,'Hoja de Trabajo para listado'!$DE$153:$DE$1048576,0),MATCH((CUADRO!J$5&amp;$E1014),'Hoja de Trabajo para listado'!$DE$151:$DG$151,0)),0)+IFERROR(INDEX('Hoja de Trabajo para listado'!$CD$155:$DC$1048576,MATCH($A1014,'Hoja de Trabajo para listado'!$CD$155:$CD$1048576,0),MATCH((CUADRO!J$5&amp;$E1014),'Hoja de Trabajo para listado'!$CD$151:$DC$151,0)),0)</f>
        <v>0</v>
      </c>
      <c r="K1014" s="243">
        <f ca="1">+IFERROR(INDEX('Hoja de Trabajo para listado'!$A$155:$Z$1048576,MATCH($A1014,'Hoja de Trabajo para listado'!$A$155:$A$1048576,0),MATCH((CUADRO!K$5&amp;$E1014),'Hoja de Trabajo para listado'!$A$151:$Z$151,0)),0)+IFERROR(INDEX('Hoja de Trabajo para listado'!$AB$155:$BA$1048576,MATCH($A1014,'Hoja de Trabajo para listado'!$AB$155:$AB$1048576,0),MATCH((CUADRO!K$5&amp;$E1014),'Hoja de Trabajo para listado'!$AB$151:$BA$151,0)),0)+IFERROR(INDEX('Hoja de Trabajo para listado'!$BC$155:$CB$1048576,MATCH($A1014,'Hoja de Trabajo para listado'!$BC$155:$BC$1048576,0),MATCH((CUADRO!K$5&amp;$E1014),'Hoja de Trabajo para listado'!$BC$151:$CB$151,0)),0)+IFERROR(INDEX('Hoja de Trabajo para listado'!$DE$153:$DG$274,MATCH($A1014,'Hoja de Trabajo para listado'!$DE$153:$DE$1048576,0),MATCH((CUADRO!K$5&amp;$E1014),'Hoja de Trabajo para listado'!$DE$151:$DG$151,0)),0)+IFERROR(INDEX('Hoja de Trabajo para listado'!$CD$155:$DC$1048576,MATCH($A1014,'Hoja de Trabajo para listado'!$CD$155:$CD$1048576,0),MATCH((CUADRO!K$5&amp;$E1014),'Hoja de Trabajo para listado'!$CD$151:$DC$151,0)),0)</f>
        <v>0</v>
      </c>
      <c r="L1014" s="243">
        <f ca="1">+IFERROR(INDEX('Hoja de Trabajo para listado'!$A$155:$Z$1048576,MATCH($A1014,'Hoja de Trabajo para listado'!$A$155:$A$1048576,0),MATCH((CUADRO!L$5&amp;$E1014),'Hoja de Trabajo para listado'!$A$151:$Z$151,0)),0)+IFERROR(INDEX('Hoja de Trabajo para listado'!$AB$155:$BA$1048576,MATCH($A1014,'Hoja de Trabajo para listado'!$AB$155:$AB$1048576,0),MATCH((CUADRO!L$5&amp;$E1014),'Hoja de Trabajo para listado'!$AB$151:$BA$151,0)),0)+IFERROR(INDEX('Hoja de Trabajo para listado'!$BC$155:$CB$1048576,MATCH($A1014,'Hoja de Trabajo para listado'!$BC$155:$BC$1048576,0),MATCH((CUADRO!L$5&amp;$E1014),'Hoja de Trabajo para listado'!$BC$151:$CB$151,0)),0)+IFERROR(INDEX('Hoja de Trabajo para listado'!$DE$153:$DG$274,MATCH($A1014,'Hoja de Trabajo para listado'!$DE$153:$DE$1048576,0),MATCH((CUADRO!L$5&amp;$E1014),'Hoja de Trabajo para listado'!$DE$151:$DG$151,0)),0)+IFERROR(INDEX('Hoja de Trabajo para listado'!$CD$155:$DC$1048576,MATCH($A1014,'Hoja de Trabajo para listado'!$CD$155:$CD$1048576,0),MATCH((CUADRO!L$5&amp;$E1014),'Hoja de Trabajo para listado'!$CD$151:$DC$151,0)),0)</f>
        <v>0</v>
      </c>
      <c r="M1014" s="243">
        <f ca="1">+IFERROR(INDEX('Hoja de Trabajo para listado'!$A$155:$Z$1048576,MATCH($A1014,'Hoja de Trabajo para listado'!$A$155:$A$1048576,0),MATCH((CUADRO!M$5&amp;$E1014),'Hoja de Trabajo para listado'!$A$151:$Z$151,0)),0)+IFERROR(INDEX('Hoja de Trabajo para listado'!$AB$155:$BA$1048576,MATCH($A1014,'Hoja de Trabajo para listado'!$AB$155:$AB$1048576,0),MATCH((CUADRO!M$5&amp;$E1014),'Hoja de Trabajo para listado'!$AB$151:$BA$151,0)),0)+IFERROR(INDEX('Hoja de Trabajo para listado'!$BC$155:$CB$1048576,MATCH($A1014,'Hoja de Trabajo para listado'!$BC$155:$BC$1048576,0),MATCH((CUADRO!M$5&amp;$E1014),'Hoja de Trabajo para listado'!$BC$151:$CB$151,0)),0)+IFERROR(INDEX('Hoja de Trabajo para listado'!$DE$153:$DG$274,MATCH($A1014,'Hoja de Trabajo para listado'!$DE$153:$DE$1048576,0),MATCH((CUADRO!M$5&amp;$E1014),'Hoja de Trabajo para listado'!$DE$151:$DG$151,0)),0)+IFERROR(INDEX('Hoja de Trabajo para listado'!$CD$155:$DC$1048576,MATCH($A1014,'Hoja de Trabajo para listado'!$CD$155:$CD$1048576,0),MATCH((CUADRO!M$5&amp;$E1014),'Hoja de Trabajo para listado'!$CD$151:$DC$151,0)),0)</f>
        <v>0</v>
      </c>
      <c r="N1014" s="243">
        <f ca="1">+IFERROR(INDEX('Hoja de Trabajo para listado'!$A$155:$Z$1048576,MATCH($A1014,'Hoja de Trabajo para listado'!$A$155:$A$1048576,0),MATCH((CUADRO!N$5&amp;$E1014),'Hoja de Trabajo para listado'!$A$151:$Z$151,0)),0)+IFERROR(INDEX('Hoja de Trabajo para listado'!$AB$155:$BA$1048576,MATCH($A1014,'Hoja de Trabajo para listado'!$AB$155:$AB$1048576,0),MATCH((CUADRO!N$5&amp;$E1014),'Hoja de Trabajo para listado'!$AB$151:$BA$151,0)),0)+IFERROR(INDEX('Hoja de Trabajo para listado'!$BC$155:$CB$1048576,MATCH($A1014,'Hoja de Trabajo para listado'!$BC$155:$BC$1048576,0),MATCH((CUADRO!N$5&amp;$E1014),'Hoja de Trabajo para listado'!$BC$151:$CB$151,0)),0)+IFERROR(INDEX('Hoja de Trabajo para listado'!$DE$153:$DG$274,MATCH($A1014,'Hoja de Trabajo para listado'!$DE$153:$DE$1048576,0),MATCH((CUADRO!N$5&amp;$E1014),'Hoja de Trabajo para listado'!$DE$151:$DG$151,0)),0)+IFERROR(INDEX('Hoja de Trabajo para listado'!$CD$155:$DC$1048576,MATCH($A1014,'Hoja de Trabajo para listado'!$CD$155:$CD$1048576,0),MATCH((CUADRO!N$5&amp;$E1014),'Hoja de Trabajo para listado'!$CD$151:$DC$151,0)),0)</f>
        <v>0</v>
      </c>
      <c r="O1014" s="243">
        <f ca="1">+IFERROR(INDEX('Hoja de Trabajo para listado'!$A$155:$Z$1048576,MATCH($A1014,'Hoja de Trabajo para listado'!$A$155:$A$1048576,0),MATCH((CUADRO!O$5&amp;$E1014),'Hoja de Trabajo para listado'!$A$151:$Z$151,0)),0)+IFERROR(INDEX('Hoja de Trabajo para listado'!$AB$155:$BA$1048576,MATCH($A1014,'Hoja de Trabajo para listado'!$AB$155:$AB$1048576,0),MATCH((CUADRO!O$5&amp;$E1014),'Hoja de Trabajo para listado'!$AB$151:$BA$151,0)),0)+IFERROR(INDEX('Hoja de Trabajo para listado'!$BC$155:$CB$1048576,MATCH($A1014,'Hoja de Trabajo para listado'!$BC$155:$BC$1048576,0),MATCH((CUADRO!O$5&amp;$E1014),'Hoja de Trabajo para listado'!$BC$151:$CB$151,0)),0)+IFERROR(INDEX('Hoja de Trabajo para listado'!$DE$153:$DG$274,MATCH($A1014,'Hoja de Trabajo para listado'!$DE$153:$DE$1048576,0),MATCH((CUADRO!O$5&amp;$E1014),'Hoja de Trabajo para listado'!$DE$151:$DG$151,0)),0)+IFERROR(INDEX('Hoja de Trabajo para listado'!$CD$155:$DC$1048576,MATCH($A1014,'Hoja de Trabajo para listado'!$CD$155:$CD$1048576,0),MATCH((CUADRO!O$5&amp;$E1014),'Hoja de Trabajo para listado'!$CD$151:$DC$151,0)),0)</f>
        <v>0</v>
      </c>
      <c r="P1014" s="243">
        <f ca="1">+IFERROR(INDEX('Hoja de Trabajo para listado'!$A$155:$Z$1048576,MATCH($A1014,'Hoja de Trabajo para listado'!$A$155:$A$1048576,0),MATCH((CUADRO!P$5&amp;$E1014),'Hoja de Trabajo para listado'!$A$151:$Z$151,0)),0)+IFERROR(INDEX('Hoja de Trabajo para listado'!$AB$155:$BA$1048576,MATCH($A1014,'Hoja de Trabajo para listado'!$AB$155:$AB$1048576,0),MATCH((CUADRO!P$5&amp;$E1014),'Hoja de Trabajo para listado'!$AB$151:$BA$151,0)),0)+IFERROR(INDEX('Hoja de Trabajo para listado'!$BC$155:$CB$1048576,MATCH($A1014,'Hoja de Trabajo para listado'!$BC$155:$BC$1048576,0),MATCH((CUADRO!P$5&amp;$E1014),'Hoja de Trabajo para listado'!$BC$151:$CB$151,0)),0)+IFERROR(INDEX('Hoja de Trabajo para listado'!$DE$153:$DG$274,MATCH($A1014,'Hoja de Trabajo para listado'!$DE$153:$DE$1048576,0),MATCH((CUADRO!P$5&amp;$E1014),'Hoja de Trabajo para listado'!$DE$151:$DG$151,0)),0)+IFERROR(INDEX('Hoja de Trabajo para listado'!$CD$155:$DC$1048576,MATCH($A1014,'Hoja de Trabajo para listado'!$CD$155:$CD$1048576,0),MATCH((CUADRO!P$5&amp;$E1014),'Hoja de Trabajo para listado'!$CD$151:$DC$151,0)),0)</f>
        <v>0</v>
      </c>
      <c r="Q1014" s="243">
        <f ca="1">+IFERROR(INDEX('Hoja de Trabajo para listado'!$A$155:$Z$1048576,MATCH($A1014,'Hoja de Trabajo para listado'!$A$155:$A$1048576,0),MATCH((CUADRO!Q$5&amp;$E1014),'Hoja de Trabajo para listado'!$A$151:$Z$151,0)),0)+IFERROR(INDEX('Hoja de Trabajo para listado'!$AB$155:$BA$1048576,MATCH($A1014,'Hoja de Trabajo para listado'!$AB$155:$AB$1048576,0),MATCH((CUADRO!Q$5&amp;$E1014),'Hoja de Trabajo para listado'!$AB$151:$BA$151,0)),0)+IFERROR(INDEX('Hoja de Trabajo para listado'!$BC$155:$CB$1048576,MATCH($A1014,'Hoja de Trabajo para listado'!$BC$155:$BC$1048576,0),MATCH((CUADRO!Q$5&amp;$E1014),'Hoja de Trabajo para listado'!$BC$151:$CB$151,0)),0)+IFERROR(INDEX('Hoja de Trabajo para listado'!$DE$153:$DG$274,MATCH($A1014,'Hoja de Trabajo para listado'!$DE$153:$DE$1048576,0),MATCH((CUADRO!Q$5&amp;$E1014),'Hoja de Trabajo para listado'!$DE$151:$DG$151,0)),0)+IFERROR(INDEX('Hoja de Trabajo para listado'!$CD$155:$DC$1048576,MATCH($A1014,'Hoja de Trabajo para listado'!$CD$155:$CD$1048576,0),MATCH((CUADRO!Q$5&amp;$E1014),'Hoja de Trabajo para listado'!$CD$151:$DC$151,0)),0)</f>
        <v>0</v>
      </c>
      <c r="R1014" s="243">
        <f t="shared" ca="1" si="33"/>
        <v>0</v>
      </c>
      <c r="S1014" s="249"/>
      <c r="T1014" s="268">
        <f ca="1">+T1015</f>
        <v>0</v>
      </c>
      <c r="U1014" s="275">
        <f t="shared" si="34"/>
        <v>1</v>
      </c>
      <c r="V1014" s="333" t="str">
        <f>+VLOOKUP(A1014,bd_lista!$A$3:$E$590,5,FALSE)</f>
        <v>Gobiernos Autonomos Municipales</v>
      </c>
      <c r="W1014" s="383" t="str">
        <f>+V1014</f>
        <v>Gobiernos Autonomos Municipales</v>
      </c>
      <c r="X1014" s="242">
        <f>+VLOOKUP(A1014,[3]Sheet1!$A$13:$D$744,4,FALSE)</f>
        <v>0</v>
      </c>
      <c r="Y1014" s="242" t="e">
        <f>+VLOOKUP(X1014,bd_lista!$A$3:$C$590,3,FALSE)</f>
        <v>#N/A</v>
      </c>
      <c r="Z1014" s="294">
        <f>+X1014</f>
        <v>0</v>
      </c>
      <c r="AA1014" s="295" t="e">
        <f>+Y1014</f>
        <v>#N/A</v>
      </c>
    </row>
    <row r="1015" spans="1:27" customFormat="1" ht="15" hidden="1" customHeight="1">
      <c r="A1015" s="32">
        <v>1741</v>
      </c>
      <c r="B1015" s="389"/>
      <c r="C1015" s="247" t="str">
        <f>+VLOOKUP(A1015,bd_lista!$A$3:$C$590,3,FALSE)</f>
        <v>Gobierno Autónomo Municipal de Comarapa</v>
      </c>
      <c r="D1015" s="386"/>
      <c r="E1015" s="244" t="s">
        <v>1305</v>
      </c>
      <c r="F1015" s="245">
        <f ca="1">+IFERROR(INDEX('Hoja de Trabajo para listado'!$A$155:$Z$1048576,MATCH($A1015,'Hoja de Trabajo para listado'!$A$155:$A$1048576,0),MATCH((CUADRO!F$5&amp;$E1015),'Hoja de Trabajo para listado'!$A$151:$Z$151,0)),0)+IFERROR(INDEX('Hoja de Trabajo para listado'!$AB$155:$BA$1048576,MATCH($A1015,'Hoja de Trabajo para listado'!$AB$155:$AB$1048576,0),MATCH((CUADRO!F$5&amp;$E1015),'Hoja de Trabajo para listado'!$AB$151:$BA$151,0)),0)+IFERROR(INDEX('Hoja de Trabajo para listado'!$BC$155:$CB$1048576,MATCH($A1015,'Hoja de Trabajo para listado'!$BC$155:$BC$1048576,0),MATCH((CUADRO!F$5&amp;$E1015),'Hoja de Trabajo para listado'!$BC$151:$CB$151,0)),0)+IFERROR(INDEX('Hoja de Trabajo para listado'!$DE$153:$DG$274,MATCH($A1015,'Hoja de Trabajo para listado'!$DE$153:$DE$1048576,0),MATCH((CUADRO!F$5&amp;$E1015),'Hoja de Trabajo para listado'!$DE$151:$DG$151,0)),0)+IFERROR(INDEX('Hoja de Trabajo para listado'!$CD$155:$DC$1048576,MATCH($A1015,'Hoja de Trabajo para listado'!$CD$155:$CD$1048576,0),MATCH((CUADRO!F$5&amp;$E1015),'Hoja de Trabajo para listado'!$CD$151:$DC$151,0)),0)</f>
        <v>0</v>
      </c>
      <c r="G1015" s="245">
        <f ca="1">+IFERROR(INDEX('Hoja de Trabajo para listado'!$A$155:$Z$1048576,MATCH($A1015,'Hoja de Trabajo para listado'!$A$155:$A$1048576,0),MATCH((CUADRO!G$5&amp;$E1015),'Hoja de Trabajo para listado'!$A$151:$Z$151,0)),0)+IFERROR(INDEX('Hoja de Trabajo para listado'!$AB$155:$BA$1048576,MATCH($A1015,'Hoja de Trabajo para listado'!$AB$155:$AB$1048576,0),MATCH((CUADRO!G$5&amp;$E1015),'Hoja de Trabajo para listado'!$AB$151:$BA$151,0)),0)+IFERROR(INDEX('Hoja de Trabajo para listado'!$BC$155:$CB$1048576,MATCH($A1015,'Hoja de Trabajo para listado'!$BC$155:$BC$1048576,0),MATCH((CUADRO!G$5&amp;$E1015),'Hoja de Trabajo para listado'!$BC$151:$CB$151,0)),0)+IFERROR(INDEX('Hoja de Trabajo para listado'!$DE$153:$DG$274,MATCH($A1015,'Hoja de Trabajo para listado'!$DE$153:$DE$1048576,0),MATCH((CUADRO!G$5&amp;$E1015),'Hoja de Trabajo para listado'!$DE$151:$DG$151,0)),0)+IFERROR(INDEX('Hoja de Trabajo para listado'!$CD$155:$DC$1048576,MATCH($A1015,'Hoja de Trabajo para listado'!$CD$155:$CD$1048576,0),MATCH((CUADRO!G$5&amp;$E1015),'Hoja de Trabajo para listado'!$CD$151:$DC$151,0)),0)</f>
        <v>0</v>
      </c>
      <c r="H1015" s="245">
        <f ca="1">+IFERROR(INDEX('Hoja de Trabajo para listado'!$A$155:$Z$1048576,MATCH($A1015,'Hoja de Trabajo para listado'!$A$155:$A$1048576,0),MATCH((CUADRO!H$5&amp;$E1015),'Hoja de Trabajo para listado'!$A$151:$Z$151,0)),0)+IFERROR(INDEX('Hoja de Trabajo para listado'!$AB$155:$BA$1048576,MATCH($A1015,'Hoja de Trabajo para listado'!$AB$155:$AB$1048576,0),MATCH((CUADRO!H$5&amp;$E1015),'Hoja de Trabajo para listado'!$AB$151:$BA$151,0)),0)+IFERROR(INDEX('Hoja de Trabajo para listado'!$BC$155:$CB$1048576,MATCH($A1015,'Hoja de Trabajo para listado'!$BC$155:$BC$1048576,0),MATCH((CUADRO!H$5&amp;$E1015),'Hoja de Trabajo para listado'!$BC$151:$CB$151,0)),0)+IFERROR(INDEX('Hoja de Trabajo para listado'!$DE$153:$DG$274,MATCH($A1015,'Hoja de Trabajo para listado'!$DE$153:$DE$1048576,0),MATCH((CUADRO!H$5&amp;$E1015),'Hoja de Trabajo para listado'!$DE$151:$DG$151,0)),0)+IFERROR(INDEX('Hoja de Trabajo para listado'!$CD$155:$DC$1048576,MATCH($A1015,'Hoja de Trabajo para listado'!$CD$155:$CD$1048576,0),MATCH((CUADRO!H$5&amp;$E1015),'Hoja de Trabajo para listado'!$CD$151:$DC$151,0)),0)</f>
        <v>0</v>
      </c>
      <c r="I1015" s="245">
        <f ca="1">+IFERROR(INDEX('Hoja de Trabajo para listado'!$A$155:$Z$1048576,MATCH($A1015,'Hoja de Trabajo para listado'!$A$155:$A$1048576,0),MATCH((CUADRO!I$5&amp;$E1015),'Hoja de Trabajo para listado'!$A$151:$Z$151,0)),0)+IFERROR(INDEX('Hoja de Trabajo para listado'!$AB$155:$BA$1048576,MATCH($A1015,'Hoja de Trabajo para listado'!$AB$155:$AB$1048576,0),MATCH((CUADRO!I$5&amp;$E1015),'Hoja de Trabajo para listado'!$AB$151:$BA$151,0)),0)+IFERROR(INDEX('Hoja de Trabajo para listado'!$BC$155:$CB$1048576,MATCH($A1015,'Hoja de Trabajo para listado'!$BC$155:$BC$1048576,0),MATCH((CUADRO!I$5&amp;$E1015),'Hoja de Trabajo para listado'!$BC$151:$CB$151,0)),0)+IFERROR(INDEX('Hoja de Trabajo para listado'!$DE$153:$DG$274,MATCH($A1015,'Hoja de Trabajo para listado'!$DE$153:$DE$1048576,0),MATCH((CUADRO!I$5&amp;$E1015),'Hoja de Trabajo para listado'!$DE$151:$DG$151,0)),0)+IFERROR(INDEX('Hoja de Trabajo para listado'!$CD$155:$DC$1048576,MATCH($A1015,'Hoja de Trabajo para listado'!$CD$155:$CD$1048576,0),MATCH((CUADRO!I$5&amp;$E1015),'Hoja de Trabajo para listado'!$CD$151:$DC$151,0)),0)</f>
        <v>0</v>
      </c>
      <c r="J1015" s="245">
        <f ca="1">+IFERROR(INDEX('Hoja de Trabajo para listado'!$A$155:$Z$1048576,MATCH($A1015,'Hoja de Trabajo para listado'!$A$155:$A$1048576,0),MATCH((CUADRO!J$5&amp;$E1015),'Hoja de Trabajo para listado'!$A$151:$Z$151,0)),0)+IFERROR(INDEX('Hoja de Trabajo para listado'!$AB$155:$BA$1048576,MATCH($A1015,'Hoja de Trabajo para listado'!$AB$155:$AB$1048576,0),MATCH((CUADRO!J$5&amp;$E1015),'Hoja de Trabajo para listado'!$AB$151:$BA$151,0)),0)+IFERROR(INDEX('Hoja de Trabajo para listado'!$BC$155:$CB$1048576,MATCH($A1015,'Hoja de Trabajo para listado'!$BC$155:$BC$1048576,0),MATCH((CUADRO!J$5&amp;$E1015),'Hoja de Trabajo para listado'!$BC$151:$CB$151,0)),0)+IFERROR(INDEX('Hoja de Trabajo para listado'!$DE$153:$DG$274,MATCH($A1015,'Hoja de Trabajo para listado'!$DE$153:$DE$1048576,0),MATCH((CUADRO!J$5&amp;$E1015),'Hoja de Trabajo para listado'!$DE$151:$DG$151,0)),0)+IFERROR(INDEX('Hoja de Trabajo para listado'!$CD$155:$DC$1048576,MATCH($A1015,'Hoja de Trabajo para listado'!$CD$155:$CD$1048576,0),MATCH((CUADRO!J$5&amp;$E1015),'Hoja de Trabajo para listado'!$CD$151:$DC$151,0)),0)</f>
        <v>0</v>
      </c>
      <c r="K1015" s="245">
        <f ca="1">+IFERROR(INDEX('Hoja de Trabajo para listado'!$A$155:$Z$1048576,MATCH($A1015,'Hoja de Trabajo para listado'!$A$155:$A$1048576,0),MATCH((CUADRO!K$5&amp;$E1015),'Hoja de Trabajo para listado'!$A$151:$Z$151,0)),0)+IFERROR(INDEX('Hoja de Trabajo para listado'!$AB$155:$BA$1048576,MATCH($A1015,'Hoja de Trabajo para listado'!$AB$155:$AB$1048576,0),MATCH((CUADRO!K$5&amp;$E1015),'Hoja de Trabajo para listado'!$AB$151:$BA$151,0)),0)+IFERROR(INDEX('Hoja de Trabajo para listado'!$BC$155:$CB$1048576,MATCH($A1015,'Hoja de Trabajo para listado'!$BC$155:$BC$1048576,0),MATCH((CUADRO!K$5&amp;$E1015),'Hoja de Trabajo para listado'!$BC$151:$CB$151,0)),0)+IFERROR(INDEX('Hoja de Trabajo para listado'!$DE$153:$DG$274,MATCH($A1015,'Hoja de Trabajo para listado'!$DE$153:$DE$1048576,0),MATCH((CUADRO!K$5&amp;$E1015),'Hoja de Trabajo para listado'!$DE$151:$DG$151,0)),0)+IFERROR(INDEX('Hoja de Trabajo para listado'!$CD$155:$DC$1048576,MATCH($A1015,'Hoja de Trabajo para listado'!$CD$155:$CD$1048576,0),MATCH((CUADRO!K$5&amp;$E1015),'Hoja de Trabajo para listado'!$CD$151:$DC$151,0)),0)</f>
        <v>0</v>
      </c>
      <c r="L1015" s="245">
        <f ca="1">+IFERROR(INDEX('Hoja de Trabajo para listado'!$A$155:$Z$1048576,MATCH($A1015,'Hoja de Trabajo para listado'!$A$155:$A$1048576,0),MATCH((CUADRO!L$5&amp;$E1015),'Hoja de Trabajo para listado'!$A$151:$Z$151,0)),0)+IFERROR(INDEX('Hoja de Trabajo para listado'!$AB$155:$BA$1048576,MATCH($A1015,'Hoja de Trabajo para listado'!$AB$155:$AB$1048576,0),MATCH((CUADRO!L$5&amp;$E1015),'Hoja de Trabajo para listado'!$AB$151:$BA$151,0)),0)+IFERROR(INDEX('Hoja de Trabajo para listado'!$BC$155:$CB$1048576,MATCH($A1015,'Hoja de Trabajo para listado'!$BC$155:$BC$1048576,0),MATCH((CUADRO!L$5&amp;$E1015),'Hoja de Trabajo para listado'!$BC$151:$CB$151,0)),0)+IFERROR(INDEX('Hoja de Trabajo para listado'!$DE$153:$DG$274,MATCH($A1015,'Hoja de Trabajo para listado'!$DE$153:$DE$1048576,0),MATCH((CUADRO!L$5&amp;$E1015),'Hoja de Trabajo para listado'!$DE$151:$DG$151,0)),0)+IFERROR(INDEX('Hoja de Trabajo para listado'!$CD$155:$DC$1048576,MATCH($A1015,'Hoja de Trabajo para listado'!$CD$155:$CD$1048576,0),MATCH((CUADRO!L$5&amp;$E1015),'Hoja de Trabajo para listado'!$CD$151:$DC$151,0)),0)</f>
        <v>0</v>
      </c>
      <c r="M1015" s="245">
        <f ca="1">+IFERROR(INDEX('Hoja de Trabajo para listado'!$A$155:$Z$1048576,MATCH($A1015,'Hoja de Trabajo para listado'!$A$155:$A$1048576,0),MATCH((CUADRO!M$5&amp;$E1015),'Hoja de Trabajo para listado'!$A$151:$Z$151,0)),0)+IFERROR(INDEX('Hoja de Trabajo para listado'!$AB$155:$BA$1048576,MATCH($A1015,'Hoja de Trabajo para listado'!$AB$155:$AB$1048576,0),MATCH((CUADRO!M$5&amp;$E1015),'Hoja de Trabajo para listado'!$AB$151:$BA$151,0)),0)+IFERROR(INDEX('Hoja de Trabajo para listado'!$BC$155:$CB$1048576,MATCH($A1015,'Hoja de Trabajo para listado'!$BC$155:$BC$1048576,0),MATCH((CUADRO!M$5&amp;$E1015),'Hoja de Trabajo para listado'!$BC$151:$CB$151,0)),0)+IFERROR(INDEX('Hoja de Trabajo para listado'!$DE$153:$DG$274,MATCH($A1015,'Hoja de Trabajo para listado'!$DE$153:$DE$1048576,0),MATCH((CUADRO!M$5&amp;$E1015),'Hoja de Trabajo para listado'!$DE$151:$DG$151,0)),0)+IFERROR(INDEX('Hoja de Trabajo para listado'!$CD$155:$DC$1048576,MATCH($A1015,'Hoja de Trabajo para listado'!$CD$155:$CD$1048576,0),MATCH((CUADRO!M$5&amp;$E1015),'Hoja de Trabajo para listado'!$CD$151:$DC$151,0)),0)</f>
        <v>0</v>
      </c>
      <c r="N1015" s="245">
        <f ca="1">+IFERROR(INDEX('Hoja de Trabajo para listado'!$A$155:$Z$1048576,MATCH($A1015,'Hoja de Trabajo para listado'!$A$155:$A$1048576,0),MATCH((CUADRO!N$5&amp;$E1015),'Hoja de Trabajo para listado'!$A$151:$Z$151,0)),0)+IFERROR(INDEX('Hoja de Trabajo para listado'!$AB$155:$BA$1048576,MATCH($A1015,'Hoja de Trabajo para listado'!$AB$155:$AB$1048576,0),MATCH((CUADRO!N$5&amp;$E1015),'Hoja de Trabajo para listado'!$AB$151:$BA$151,0)),0)+IFERROR(INDEX('Hoja de Trabajo para listado'!$BC$155:$CB$1048576,MATCH($A1015,'Hoja de Trabajo para listado'!$BC$155:$BC$1048576,0),MATCH((CUADRO!N$5&amp;$E1015),'Hoja de Trabajo para listado'!$BC$151:$CB$151,0)),0)+IFERROR(INDEX('Hoja de Trabajo para listado'!$DE$153:$DG$274,MATCH($A1015,'Hoja de Trabajo para listado'!$DE$153:$DE$1048576,0),MATCH((CUADRO!N$5&amp;$E1015),'Hoja de Trabajo para listado'!$DE$151:$DG$151,0)),0)+IFERROR(INDEX('Hoja de Trabajo para listado'!$CD$155:$DC$1048576,MATCH($A1015,'Hoja de Trabajo para listado'!$CD$155:$CD$1048576,0),MATCH((CUADRO!N$5&amp;$E1015),'Hoja de Trabajo para listado'!$CD$151:$DC$151,0)),0)</f>
        <v>0</v>
      </c>
      <c r="O1015" s="245">
        <f ca="1">+IFERROR(INDEX('Hoja de Trabajo para listado'!$A$155:$Z$1048576,MATCH($A1015,'Hoja de Trabajo para listado'!$A$155:$A$1048576,0),MATCH((CUADRO!O$5&amp;$E1015),'Hoja de Trabajo para listado'!$A$151:$Z$151,0)),0)+IFERROR(INDEX('Hoja de Trabajo para listado'!$AB$155:$BA$1048576,MATCH($A1015,'Hoja de Trabajo para listado'!$AB$155:$AB$1048576,0),MATCH((CUADRO!O$5&amp;$E1015),'Hoja de Trabajo para listado'!$AB$151:$BA$151,0)),0)+IFERROR(INDEX('Hoja de Trabajo para listado'!$BC$155:$CB$1048576,MATCH($A1015,'Hoja de Trabajo para listado'!$BC$155:$BC$1048576,0),MATCH((CUADRO!O$5&amp;$E1015),'Hoja de Trabajo para listado'!$BC$151:$CB$151,0)),0)+IFERROR(INDEX('Hoja de Trabajo para listado'!$DE$153:$DG$274,MATCH($A1015,'Hoja de Trabajo para listado'!$DE$153:$DE$1048576,0),MATCH((CUADRO!O$5&amp;$E1015),'Hoja de Trabajo para listado'!$DE$151:$DG$151,0)),0)+IFERROR(INDEX('Hoja de Trabajo para listado'!$CD$155:$DC$1048576,MATCH($A1015,'Hoja de Trabajo para listado'!$CD$155:$CD$1048576,0),MATCH((CUADRO!O$5&amp;$E1015),'Hoja de Trabajo para listado'!$CD$151:$DC$151,0)),0)</f>
        <v>0</v>
      </c>
      <c r="P1015" s="245">
        <f ca="1">+IFERROR(INDEX('Hoja de Trabajo para listado'!$A$155:$Z$1048576,MATCH($A1015,'Hoja de Trabajo para listado'!$A$155:$A$1048576,0),MATCH((CUADRO!P$5&amp;$E1015),'Hoja de Trabajo para listado'!$A$151:$Z$151,0)),0)+IFERROR(INDEX('Hoja de Trabajo para listado'!$AB$155:$BA$1048576,MATCH($A1015,'Hoja de Trabajo para listado'!$AB$155:$AB$1048576,0),MATCH((CUADRO!P$5&amp;$E1015),'Hoja de Trabajo para listado'!$AB$151:$BA$151,0)),0)+IFERROR(INDEX('Hoja de Trabajo para listado'!$BC$155:$CB$1048576,MATCH($A1015,'Hoja de Trabajo para listado'!$BC$155:$BC$1048576,0),MATCH((CUADRO!P$5&amp;$E1015),'Hoja de Trabajo para listado'!$BC$151:$CB$151,0)),0)+IFERROR(INDEX('Hoja de Trabajo para listado'!$DE$153:$DG$274,MATCH($A1015,'Hoja de Trabajo para listado'!$DE$153:$DE$1048576,0),MATCH((CUADRO!P$5&amp;$E1015),'Hoja de Trabajo para listado'!$DE$151:$DG$151,0)),0)+IFERROR(INDEX('Hoja de Trabajo para listado'!$CD$155:$DC$1048576,MATCH($A1015,'Hoja de Trabajo para listado'!$CD$155:$CD$1048576,0),MATCH((CUADRO!P$5&amp;$E1015),'Hoja de Trabajo para listado'!$CD$151:$DC$151,0)),0)</f>
        <v>0</v>
      </c>
      <c r="Q1015" s="245">
        <f ca="1">+IFERROR(INDEX('Hoja de Trabajo para listado'!$A$155:$Z$1048576,MATCH($A1015,'Hoja de Trabajo para listado'!$A$155:$A$1048576,0),MATCH((CUADRO!Q$5&amp;$E1015),'Hoja de Trabajo para listado'!$A$151:$Z$151,0)),0)+IFERROR(INDEX('Hoja de Trabajo para listado'!$AB$155:$BA$1048576,MATCH($A1015,'Hoja de Trabajo para listado'!$AB$155:$AB$1048576,0),MATCH((CUADRO!Q$5&amp;$E1015),'Hoja de Trabajo para listado'!$AB$151:$BA$151,0)),0)+IFERROR(INDEX('Hoja de Trabajo para listado'!$BC$155:$CB$1048576,MATCH($A1015,'Hoja de Trabajo para listado'!$BC$155:$BC$1048576,0),MATCH((CUADRO!Q$5&amp;$E1015),'Hoja de Trabajo para listado'!$BC$151:$CB$151,0)),0)+IFERROR(INDEX('Hoja de Trabajo para listado'!$DE$153:$DG$274,MATCH($A1015,'Hoja de Trabajo para listado'!$DE$153:$DE$1048576,0),MATCH((CUADRO!Q$5&amp;$E1015),'Hoja de Trabajo para listado'!$DE$151:$DG$151,0)),0)+IFERROR(INDEX('Hoja de Trabajo para listado'!$CD$155:$DC$1048576,MATCH($A1015,'Hoja de Trabajo para listado'!$CD$155:$CD$1048576,0),MATCH((CUADRO!Q$5&amp;$E1015),'Hoja de Trabajo para listado'!$CD$151:$DC$151,0)),0)</f>
        <v>0</v>
      </c>
      <c r="R1015" s="245">
        <f t="shared" ca="1" si="33"/>
        <v>0</v>
      </c>
      <c r="S1015" s="249">
        <f ca="1">+R1014+R1015</f>
        <v>0</v>
      </c>
      <c r="T1015" s="245">
        <f ca="1">+S1015</f>
        <v>0</v>
      </c>
      <c r="U1015" s="244">
        <f t="shared" si="34"/>
        <v>2</v>
      </c>
      <c r="V1015" s="333" t="str">
        <f>+VLOOKUP(A1015,bd_lista!$A$3:$E$590,5,FALSE)</f>
        <v>Gobiernos Autonomos Municipales</v>
      </c>
      <c r="W1015" s="384"/>
      <c r="X1015" s="242">
        <f>+VLOOKUP(A1015,[3]Sheet1!$A$13:$D$744,4,FALSE)</f>
        <v>0</v>
      </c>
      <c r="Y1015" s="242" t="e">
        <f>+VLOOKUP(X1015,bd_lista!$A$3:$C$590,3,FALSE)</f>
        <v>#N/A</v>
      </c>
      <c r="Z1015" s="292"/>
      <c r="AA1015" s="293"/>
    </row>
    <row r="1016" spans="1:27" customFormat="1" ht="15" hidden="1" customHeight="1">
      <c r="A1016" s="32">
        <v>1742</v>
      </c>
      <c r="B1016" s="388">
        <f>+A1016</f>
        <v>1742</v>
      </c>
      <c r="C1016" s="247" t="str">
        <f>+VLOOKUP(A1016,bd_lista!$A$3:$C$590,3,FALSE)</f>
        <v>Gobierno Autónomo Municipal de Saipina</v>
      </c>
      <c r="D1016" s="385" t="str">
        <f>+C1016</f>
        <v>Gobierno Autónomo Municipal de Saipina</v>
      </c>
      <c r="E1016" s="242" t="s">
        <v>1304</v>
      </c>
      <c r="F1016" s="243">
        <f ca="1">+IFERROR(INDEX('Hoja de Trabajo para listado'!$A$155:$Z$1048576,MATCH($A1016,'Hoja de Trabajo para listado'!$A$155:$A$1048576,0),MATCH((CUADRO!F$5&amp;$E1016),'Hoja de Trabajo para listado'!$A$151:$Z$151,0)),0)+IFERROR(INDEX('Hoja de Trabajo para listado'!$AB$155:$BA$1048576,MATCH($A1016,'Hoja de Trabajo para listado'!$AB$155:$AB$1048576,0),MATCH((CUADRO!F$5&amp;$E1016),'Hoja de Trabajo para listado'!$AB$151:$BA$151,0)),0)+IFERROR(INDEX('Hoja de Trabajo para listado'!$BC$155:$CB$1048576,MATCH($A1016,'Hoja de Trabajo para listado'!$BC$155:$BC$1048576,0),MATCH((CUADRO!F$5&amp;$E1016),'Hoja de Trabajo para listado'!$BC$151:$CB$151,0)),0)+IFERROR(INDEX('Hoja de Trabajo para listado'!$DE$153:$DG$274,MATCH($A1016,'Hoja de Trabajo para listado'!$DE$153:$DE$1048576,0),MATCH((CUADRO!F$5&amp;$E1016),'Hoja de Trabajo para listado'!$DE$151:$DG$151,0)),0)+IFERROR(INDEX('Hoja de Trabajo para listado'!$CD$155:$DC$1048576,MATCH($A1016,'Hoja de Trabajo para listado'!$CD$155:$CD$1048576,0),MATCH((CUADRO!F$5&amp;$E1016),'Hoja de Trabajo para listado'!$CD$151:$DC$151,0)),0)</f>
        <v>0</v>
      </c>
      <c r="G1016" s="243">
        <f ca="1">+IFERROR(INDEX('Hoja de Trabajo para listado'!$A$155:$Z$1048576,MATCH($A1016,'Hoja de Trabajo para listado'!$A$155:$A$1048576,0),MATCH((CUADRO!G$5&amp;$E1016),'Hoja de Trabajo para listado'!$A$151:$Z$151,0)),0)+IFERROR(INDEX('Hoja de Trabajo para listado'!$AB$155:$BA$1048576,MATCH($A1016,'Hoja de Trabajo para listado'!$AB$155:$AB$1048576,0),MATCH((CUADRO!G$5&amp;$E1016),'Hoja de Trabajo para listado'!$AB$151:$BA$151,0)),0)+IFERROR(INDEX('Hoja de Trabajo para listado'!$BC$155:$CB$1048576,MATCH($A1016,'Hoja de Trabajo para listado'!$BC$155:$BC$1048576,0),MATCH((CUADRO!G$5&amp;$E1016),'Hoja de Trabajo para listado'!$BC$151:$CB$151,0)),0)+IFERROR(INDEX('Hoja de Trabajo para listado'!$DE$153:$DG$274,MATCH($A1016,'Hoja de Trabajo para listado'!$DE$153:$DE$1048576,0),MATCH((CUADRO!G$5&amp;$E1016),'Hoja de Trabajo para listado'!$DE$151:$DG$151,0)),0)+IFERROR(INDEX('Hoja de Trabajo para listado'!$CD$155:$DC$1048576,MATCH($A1016,'Hoja de Trabajo para listado'!$CD$155:$CD$1048576,0),MATCH((CUADRO!G$5&amp;$E1016),'Hoja de Trabajo para listado'!$CD$151:$DC$151,0)),0)</f>
        <v>0</v>
      </c>
      <c r="H1016" s="243">
        <f ca="1">+IFERROR(INDEX('Hoja de Trabajo para listado'!$A$155:$Z$1048576,MATCH($A1016,'Hoja de Trabajo para listado'!$A$155:$A$1048576,0),MATCH((CUADRO!H$5&amp;$E1016),'Hoja de Trabajo para listado'!$A$151:$Z$151,0)),0)+IFERROR(INDEX('Hoja de Trabajo para listado'!$AB$155:$BA$1048576,MATCH($A1016,'Hoja de Trabajo para listado'!$AB$155:$AB$1048576,0),MATCH((CUADRO!H$5&amp;$E1016),'Hoja de Trabajo para listado'!$AB$151:$BA$151,0)),0)+IFERROR(INDEX('Hoja de Trabajo para listado'!$BC$155:$CB$1048576,MATCH($A1016,'Hoja de Trabajo para listado'!$BC$155:$BC$1048576,0),MATCH((CUADRO!H$5&amp;$E1016),'Hoja de Trabajo para listado'!$BC$151:$CB$151,0)),0)+IFERROR(INDEX('Hoja de Trabajo para listado'!$DE$153:$DG$274,MATCH($A1016,'Hoja de Trabajo para listado'!$DE$153:$DE$1048576,0),MATCH((CUADRO!H$5&amp;$E1016),'Hoja de Trabajo para listado'!$DE$151:$DG$151,0)),0)+IFERROR(INDEX('Hoja de Trabajo para listado'!$CD$155:$DC$1048576,MATCH($A1016,'Hoja de Trabajo para listado'!$CD$155:$CD$1048576,0),MATCH((CUADRO!H$5&amp;$E1016),'Hoja de Trabajo para listado'!$CD$151:$DC$151,0)),0)</f>
        <v>0</v>
      </c>
      <c r="I1016" s="243">
        <f ca="1">+IFERROR(INDEX('Hoja de Trabajo para listado'!$A$155:$Z$1048576,MATCH($A1016,'Hoja de Trabajo para listado'!$A$155:$A$1048576,0),MATCH((CUADRO!I$5&amp;$E1016),'Hoja de Trabajo para listado'!$A$151:$Z$151,0)),0)+IFERROR(INDEX('Hoja de Trabajo para listado'!$AB$155:$BA$1048576,MATCH($A1016,'Hoja de Trabajo para listado'!$AB$155:$AB$1048576,0),MATCH((CUADRO!I$5&amp;$E1016),'Hoja de Trabajo para listado'!$AB$151:$BA$151,0)),0)+IFERROR(INDEX('Hoja de Trabajo para listado'!$BC$155:$CB$1048576,MATCH($A1016,'Hoja de Trabajo para listado'!$BC$155:$BC$1048576,0),MATCH((CUADRO!I$5&amp;$E1016),'Hoja de Trabajo para listado'!$BC$151:$CB$151,0)),0)+IFERROR(INDEX('Hoja de Trabajo para listado'!$DE$153:$DG$274,MATCH($A1016,'Hoja de Trabajo para listado'!$DE$153:$DE$1048576,0),MATCH((CUADRO!I$5&amp;$E1016),'Hoja de Trabajo para listado'!$DE$151:$DG$151,0)),0)+IFERROR(INDEX('Hoja de Trabajo para listado'!$CD$155:$DC$1048576,MATCH($A1016,'Hoja de Trabajo para listado'!$CD$155:$CD$1048576,0),MATCH((CUADRO!I$5&amp;$E1016),'Hoja de Trabajo para listado'!$CD$151:$DC$151,0)),0)</f>
        <v>0</v>
      </c>
      <c r="J1016" s="243">
        <f ca="1">+IFERROR(INDEX('Hoja de Trabajo para listado'!$A$155:$Z$1048576,MATCH($A1016,'Hoja de Trabajo para listado'!$A$155:$A$1048576,0),MATCH((CUADRO!J$5&amp;$E1016),'Hoja de Trabajo para listado'!$A$151:$Z$151,0)),0)+IFERROR(INDEX('Hoja de Trabajo para listado'!$AB$155:$BA$1048576,MATCH($A1016,'Hoja de Trabajo para listado'!$AB$155:$AB$1048576,0),MATCH((CUADRO!J$5&amp;$E1016),'Hoja de Trabajo para listado'!$AB$151:$BA$151,0)),0)+IFERROR(INDEX('Hoja de Trabajo para listado'!$BC$155:$CB$1048576,MATCH($A1016,'Hoja de Trabajo para listado'!$BC$155:$BC$1048576,0),MATCH((CUADRO!J$5&amp;$E1016),'Hoja de Trabajo para listado'!$BC$151:$CB$151,0)),0)+IFERROR(INDEX('Hoja de Trabajo para listado'!$DE$153:$DG$274,MATCH($A1016,'Hoja de Trabajo para listado'!$DE$153:$DE$1048576,0),MATCH((CUADRO!J$5&amp;$E1016),'Hoja de Trabajo para listado'!$DE$151:$DG$151,0)),0)+IFERROR(INDEX('Hoja de Trabajo para listado'!$CD$155:$DC$1048576,MATCH($A1016,'Hoja de Trabajo para listado'!$CD$155:$CD$1048576,0),MATCH((CUADRO!J$5&amp;$E1016),'Hoja de Trabajo para listado'!$CD$151:$DC$151,0)),0)</f>
        <v>0</v>
      </c>
      <c r="K1016" s="243">
        <f ca="1">+IFERROR(INDEX('Hoja de Trabajo para listado'!$A$155:$Z$1048576,MATCH($A1016,'Hoja de Trabajo para listado'!$A$155:$A$1048576,0),MATCH((CUADRO!K$5&amp;$E1016),'Hoja de Trabajo para listado'!$A$151:$Z$151,0)),0)+IFERROR(INDEX('Hoja de Trabajo para listado'!$AB$155:$BA$1048576,MATCH($A1016,'Hoja de Trabajo para listado'!$AB$155:$AB$1048576,0),MATCH((CUADRO!K$5&amp;$E1016),'Hoja de Trabajo para listado'!$AB$151:$BA$151,0)),0)+IFERROR(INDEX('Hoja de Trabajo para listado'!$BC$155:$CB$1048576,MATCH($A1016,'Hoja de Trabajo para listado'!$BC$155:$BC$1048576,0),MATCH((CUADRO!K$5&amp;$E1016),'Hoja de Trabajo para listado'!$BC$151:$CB$151,0)),0)+IFERROR(INDEX('Hoja de Trabajo para listado'!$DE$153:$DG$274,MATCH($A1016,'Hoja de Trabajo para listado'!$DE$153:$DE$1048576,0),MATCH((CUADRO!K$5&amp;$E1016),'Hoja de Trabajo para listado'!$DE$151:$DG$151,0)),0)+IFERROR(INDEX('Hoja de Trabajo para listado'!$CD$155:$DC$1048576,MATCH($A1016,'Hoja de Trabajo para listado'!$CD$155:$CD$1048576,0),MATCH((CUADRO!K$5&amp;$E1016),'Hoja de Trabajo para listado'!$CD$151:$DC$151,0)),0)</f>
        <v>0</v>
      </c>
      <c r="L1016" s="243">
        <f ca="1">+IFERROR(INDEX('Hoja de Trabajo para listado'!$A$155:$Z$1048576,MATCH($A1016,'Hoja de Trabajo para listado'!$A$155:$A$1048576,0),MATCH((CUADRO!L$5&amp;$E1016),'Hoja de Trabajo para listado'!$A$151:$Z$151,0)),0)+IFERROR(INDEX('Hoja de Trabajo para listado'!$AB$155:$BA$1048576,MATCH($A1016,'Hoja de Trabajo para listado'!$AB$155:$AB$1048576,0),MATCH((CUADRO!L$5&amp;$E1016),'Hoja de Trabajo para listado'!$AB$151:$BA$151,0)),0)+IFERROR(INDEX('Hoja de Trabajo para listado'!$BC$155:$CB$1048576,MATCH($A1016,'Hoja de Trabajo para listado'!$BC$155:$BC$1048576,0),MATCH((CUADRO!L$5&amp;$E1016),'Hoja de Trabajo para listado'!$BC$151:$CB$151,0)),0)+IFERROR(INDEX('Hoja de Trabajo para listado'!$DE$153:$DG$274,MATCH($A1016,'Hoja de Trabajo para listado'!$DE$153:$DE$1048576,0),MATCH((CUADRO!L$5&amp;$E1016),'Hoja de Trabajo para listado'!$DE$151:$DG$151,0)),0)+IFERROR(INDEX('Hoja de Trabajo para listado'!$CD$155:$DC$1048576,MATCH($A1016,'Hoja de Trabajo para listado'!$CD$155:$CD$1048576,0),MATCH((CUADRO!L$5&amp;$E1016),'Hoja de Trabajo para listado'!$CD$151:$DC$151,0)),0)</f>
        <v>0</v>
      </c>
      <c r="M1016" s="243">
        <f ca="1">+IFERROR(INDEX('Hoja de Trabajo para listado'!$A$155:$Z$1048576,MATCH($A1016,'Hoja de Trabajo para listado'!$A$155:$A$1048576,0),MATCH((CUADRO!M$5&amp;$E1016),'Hoja de Trabajo para listado'!$A$151:$Z$151,0)),0)+IFERROR(INDEX('Hoja de Trabajo para listado'!$AB$155:$BA$1048576,MATCH($A1016,'Hoja de Trabajo para listado'!$AB$155:$AB$1048576,0),MATCH((CUADRO!M$5&amp;$E1016),'Hoja de Trabajo para listado'!$AB$151:$BA$151,0)),0)+IFERROR(INDEX('Hoja de Trabajo para listado'!$BC$155:$CB$1048576,MATCH($A1016,'Hoja de Trabajo para listado'!$BC$155:$BC$1048576,0),MATCH((CUADRO!M$5&amp;$E1016),'Hoja de Trabajo para listado'!$BC$151:$CB$151,0)),0)+IFERROR(INDEX('Hoja de Trabajo para listado'!$DE$153:$DG$274,MATCH($A1016,'Hoja de Trabajo para listado'!$DE$153:$DE$1048576,0),MATCH((CUADRO!M$5&amp;$E1016),'Hoja de Trabajo para listado'!$DE$151:$DG$151,0)),0)+IFERROR(INDEX('Hoja de Trabajo para listado'!$CD$155:$DC$1048576,MATCH($A1016,'Hoja de Trabajo para listado'!$CD$155:$CD$1048576,0),MATCH((CUADRO!M$5&amp;$E1016),'Hoja de Trabajo para listado'!$CD$151:$DC$151,0)),0)</f>
        <v>0</v>
      </c>
      <c r="N1016" s="243">
        <f ca="1">+IFERROR(INDEX('Hoja de Trabajo para listado'!$A$155:$Z$1048576,MATCH($A1016,'Hoja de Trabajo para listado'!$A$155:$A$1048576,0),MATCH((CUADRO!N$5&amp;$E1016),'Hoja de Trabajo para listado'!$A$151:$Z$151,0)),0)+IFERROR(INDEX('Hoja de Trabajo para listado'!$AB$155:$BA$1048576,MATCH($A1016,'Hoja de Trabajo para listado'!$AB$155:$AB$1048576,0),MATCH((CUADRO!N$5&amp;$E1016),'Hoja de Trabajo para listado'!$AB$151:$BA$151,0)),0)+IFERROR(INDEX('Hoja de Trabajo para listado'!$BC$155:$CB$1048576,MATCH($A1016,'Hoja de Trabajo para listado'!$BC$155:$BC$1048576,0),MATCH((CUADRO!N$5&amp;$E1016),'Hoja de Trabajo para listado'!$BC$151:$CB$151,0)),0)+IFERROR(INDEX('Hoja de Trabajo para listado'!$DE$153:$DG$274,MATCH($A1016,'Hoja de Trabajo para listado'!$DE$153:$DE$1048576,0),MATCH((CUADRO!N$5&amp;$E1016),'Hoja de Trabajo para listado'!$DE$151:$DG$151,0)),0)+IFERROR(INDEX('Hoja de Trabajo para listado'!$CD$155:$DC$1048576,MATCH($A1016,'Hoja de Trabajo para listado'!$CD$155:$CD$1048576,0),MATCH((CUADRO!N$5&amp;$E1016),'Hoja de Trabajo para listado'!$CD$151:$DC$151,0)),0)</f>
        <v>0</v>
      </c>
      <c r="O1016" s="243">
        <f ca="1">+IFERROR(INDEX('Hoja de Trabajo para listado'!$A$155:$Z$1048576,MATCH($A1016,'Hoja de Trabajo para listado'!$A$155:$A$1048576,0),MATCH((CUADRO!O$5&amp;$E1016),'Hoja de Trabajo para listado'!$A$151:$Z$151,0)),0)+IFERROR(INDEX('Hoja de Trabajo para listado'!$AB$155:$BA$1048576,MATCH($A1016,'Hoja de Trabajo para listado'!$AB$155:$AB$1048576,0),MATCH((CUADRO!O$5&amp;$E1016),'Hoja de Trabajo para listado'!$AB$151:$BA$151,0)),0)+IFERROR(INDEX('Hoja de Trabajo para listado'!$BC$155:$CB$1048576,MATCH($A1016,'Hoja de Trabajo para listado'!$BC$155:$BC$1048576,0),MATCH((CUADRO!O$5&amp;$E1016),'Hoja de Trabajo para listado'!$BC$151:$CB$151,0)),0)+IFERROR(INDEX('Hoja de Trabajo para listado'!$DE$153:$DG$274,MATCH($A1016,'Hoja de Trabajo para listado'!$DE$153:$DE$1048576,0),MATCH((CUADRO!O$5&amp;$E1016),'Hoja de Trabajo para listado'!$DE$151:$DG$151,0)),0)+IFERROR(INDEX('Hoja de Trabajo para listado'!$CD$155:$DC$1048576,MATCH($A1016,'Hoja de Trabajo para listado'!$CD$155:$CD$1048576,0),MATCH((CUADRO!O$5&amp;$E1016),'Hoja de Trabajo para listado'!$CD$151:$DC$151,0)),0)</f>
        <v>0</v>
      </c>
      <c r="P1016" s="243">
        <f ca="1">+IFERROR(INDEX('Hoja de Trabajo para listado'!$A$155:$Z$1048576,MATCH($A1016,'Hoja de Trabajo para listado'!$A$155:$A$1048576,0),MATCH((CUADRO!P$5&amp;$E1016),'Hoja de Trabajo para listado'!$A$151:$Z$151,0)),0)+IFERROR(INDEX('Hoja de Trabajo para listado'!$AB$155:$BA$1048576,MATCH($A1016,'Hoja de Trabajo para listado'!$AB$155:$AB$1048576,0),MATCH((CUADRO!P$5&amp;$E1016),'Hoja de Trabajo para listado'!$AB$151:$BA$151,0)),0)+IFERROR(INDEX('Hoja de Trabajo para listado'!$BC$155:$CB$1048576,MATCH($A1016,'Hoja de Trabajo para listado'!$BC$155:$BC$1048576,0),MATCH((CUADRO!P$5&amp;$E1016),'Hoja de Trabajo para listado'!$BC$151:$CB$151,0)),0)+IFERROR(INDEX('Hoja de Trabajo para listado'!$DE$153:$DG$274,MATCH($A1016,'Hoja de Trabajo para listado'!$DE$153:$DE$1048576,0),MATCH((CUADRO!P$5&amp;$E1016),'Hoja de Trabajo para listado'!$DE$151:$DG$151,0)),0)+IFERROR(INDEX('Hoja de Trabajo para listado'!$CD$155:$DC$1048576,MATCH($A1016,'Hoja de Trabajo para listado'!$CD$155:$CD$1048576,0),MATCH((CUADRO!P$5&amp;$E1016),'Hoja de Trabajo para listado'!$CD$151:$DC$151,0)),0)</f>
        <v>0</v>
      </c>
      <c r="Q1016" s="243">
        <f ca="1">+IFERROR(INDEX('Hoja de Trabajo para listado'!$A$155:$Z$1048576,MATCH($A1016,'Hoja de Trabajo para listado'!$A$155:$A$1048576,0),MATCH((CUADRO!Q$5&amp;$E1016),'Hoja de Trabajo para listado'!$A$151:$Z$151,0)),0)+IFERROR(INDEX('Hoja de Trabajo para listado'!$AB$155:$BA$1048576,MATCH($A1016,'Hoja de Trabajo para listado'!$AB$155:$AB$1048576,0),MATCH((CUADRO!Q$5&amp;$E1016),'Hoja de Trabajo para listado'!$AB$151:$BA$151,0)),0)+IFERROR(INDEX('Hoja de Trabajo para listado'!$BC$155:$CB$1048576,MATCH($A1016,'Hoja de Trabajo para listado'!$BC$155:$BC$1048576,0),MATCH((CUADRO!Q$5&amp;$E1016),'Hoja de Trabajo para listado'!$BC$151:$CB$151,0)),0)+IFERROR(INDEX('Hoja de Trabajo para listado'!$DE$153:$DG$274,MATCH($A1016,'Hoja de Trabajo para listado'!$DE$153:$DE$1048576,0),MATCH((CUADRO!Q$5&amp;$E1016),'Hoja de Trabajo para listado'!$DE$151:$DG$151,0)),0)+IFERROR(INDEX('Hoja de Trabajo para listado'!$CD$155:$DC$1048576,MATCH($A1016,'Hoja de Trabajo para listado'!$CD$155:$CD$1048576,0),MATCH((CUADRO!Q$5&amp;$E1016),'Hoja de Trabajo para listado'!$CD$151:$DC$151,0)),0)</f>
        <v>0</v>
      </c>
      <c r="R1016" s="243">
        <f t="shared" ca="1" si="33"/>
        <v>0</v>
      </c>
      <c r="S1016" s="270"/>
      <c r="T1016" s="243">
        <f ca="1">+T1017</f>
        <v>0</v>
      </c>
      <c r="U1016" s="242">
        <f t="shared" si="34"/>
        <v>1</v>
      </c>
      <c r="V1016" s="333" t="str">
        <f>+VLOOKUP(A1016,bd_lista!$A$3:$E$590,5,FALSE)</f>
        <v>Gobiernos Autonomos Municipales</v>
      </c>
      <c r="W1016" s="383" t="str">
        <f>+V1016</f>
        <v>Gobiernos Autonomos Municipales</v>
      </c>
      <c r="X1016" s="242">
        <f>+VLOOKUP(A1016,[3]Sheet1!$A$13:$D$744,4,FALSE)</f>
        <v>0</v>
      </c>
      <c r="Y1016" s="242" t="e">
        <f>+VLOOKUP(X1016,bd_lista!$A$3:$C$590,3,FALSE)</f>
        <v>#N/A</v>
      </c>
      <c r="Z1016" s="294">
        <f>+X1016</f>
        <v>0</v>
      </c>
      <c r="AA1016" s="295" t="e">
        <f>+Y1016</f>
        <v>#N/A</v>
      </c>
    </row>
    <row r="1017" spans="1:27" customFormat="1" ht="15" hidden="1" customHeight="1">
      <c r="A1017" s="32">
        <v>1742</v>
      </c>
      <c r="B1017" s="389"/>
      <c r="C1017" s="247" t="str">
        <f>+VLOOKUP(A1017,bd_lista!$A$3:$C$590,3,FALSE)</f>
        <v>Gobierno Autónomo Municipal de Saipina</v>
      </c>
      <c r="D1017" s="386"/>
      <c r="E1017" s="244" t="s">
        <v>1305</v>
      </c>
      <c r="F1017" s="245">
        <f ca="1">+IFERROR(INDEX('Hoja de Trabajo para listado'!$A$155:$Z$1048576,MATCH($A1017,'Hoja de Trabajo para listado'!$A$155:$A$1048576,0),MATCH((CUADRO!F$5&amp;$E1017),'Hoja de Trabajo para listado'!$A$151:$Z$151,0)),0)+IFERROR(INDEX('Hoja de Trabajo para listado'!$AB$155:$BA$1048576,MATCH($A1017,'Hoja de Trabajo para listado'!$AB$155:$AB$1048576,0),MATCH((CUADRO!F$5&amp;$E1017),'Hoja de Trabajo para listado'!$AB$151:$BA$151,0)),0)+IFERROR(INDEX('Hoja de Trabajo para listado'!$BC$155:$CB$1048576,MATCH($A1017,'Hoja de Trabajo para listado'!$BC$155:$BC$1048576,0),MATCH((CUADRO!F$5&amp;$E1017),'Hoja de Trabajo para listado'!$BC$151:$CB$151,0)),0)+IFERROR(INDEX('Hoja de Trabajo para listado'!$DE$153:$DG$274,MATCH($A1017,'Hoja de Trabajo para listado'!$DE$153:$DE$1048576,0),MATCH((CUADRO!F$5&amp;$E1017),'Hoja de Trabajo para listado'!$DE$151:$DG$151,0)),0)+IFERROR(INDEX('Hoja de Trabajo para listado'!$CD$155:$DC$1048576,MATCH($A1017,'Hoja de Trabajo para listado'!$CD$155:$CD$1048576,0),MATCH((CUADRO!F$5&amp;$E1017),'Hoja de Trabajo para listado'!$CD$151:$DC$151,0)),0)</f>
        <v>0</v>
      </c>
      <c r="G1017" s="245">
        <f ca="1">+IFERROR(INDEX('Hoja de Trabajo para listado'!$A$155:$Z$1048576,MATCH($A1017,'Hoja de Trabajo para listado'!$A$155:$A$1048576,0),MATCH((CUADRO!G$5&amp;$E1017),'Hoja de Trabajo para listado'!$A$151:$Z$151,0)),0)+IFERROR(INDEX('Hoja de Trabajo para listado'!$AB$155:$BA$1048576,MATCH($A1017,'Hoja de Trabajo para listado'!$AB$155:$AB$1048576,0),MATCH((CUADRO!G$5&amp;$E1017),'Hoja de Trabajo para listado'!$AB$151:$BA$151,0)),0)+IFERROR(INDEX('Hoja de Trabajo para listado'!$BC$155:$CB$1048576,MATCH($A1017,'Hoja de Trabajo para listado'!$BC$155:$BC$1048576,0),MATCH((CUADRO!G$5&amp;$E1017),'Hoja de Trabajo para listado'!$BC$151:$CB$151,0)),0)+IFERROR(INDEX('Hoja de Trabajo para listado'!$DE$153:$DG$274,MATCH($A1017,'Hoja de Trabajo para listado'!$DE$153:$DE$1048576,0),MATCH((CUADRO!G$5&amp;$E1017),'Hoja de Trabajo para listado'!$DE$151:$DG$151,0)),0)+IFERROR(INDEX('Hoja de Trabajo para listado'!$CD$155:$DC$1048576,MATCH($A1017,'Hoja de Trabajo para listado'!$CD$155:$CD$1048576,0),MATCH((CUADRO!G$5&amp;$E1017),'Hoja de Trabajo para listado'!$CD$151:$DC$151,0)),0)</f>
        <v>0</v>
      </c>
      <c r="H1017" s="245">
        <f ca="1">+IFERROR(INDEX('Hoja de Trabajo para listado'!$A$155:$Z$1048576,MATCH($A1017,'Hoja de Trabajo para listado'!$A$155:$A$1048576,0),MATCH((CUADRO!H$5&amp;$E1017),'Hoja de Trabajo para listado'!$A$151:$Z$151,0)),0)+IFERROR(INDEX('Hoja de Trabajo para listado'!$AB$155:$BA$1048576,MATCH($A1017,'Hoja de Trabajo para listado'!$AB$155:$AB$1048576,0),MATCH((CUADRO!H$5&amp;$E1017),'Hoja de Trabajo para listado'!$AB$151:$BA$151,0)),0)+IFERROR(INDEX('Hoja de Trabajo para listado'!$BC$155:$CB$1048576,MATCH($A1017,'Hoja de Trabajo para listado'!$BC$155:$BC$1048576,0),MATCH((CUADRO!H$5&amp;$E1017),'Hoja de Trabajo para listado'!$BC$151:$CB$151,0)),0)+IFERROR(INDEX('Hoja de Trabajo para listado'!$DE$153:$DG$274,MATCH($A1017,'Hoja de Trabajo para listado'!$DE$153:$DE$1048576,0),MATCH((CUADRO!H$5&amp;$E1017),'Hoja de Trabajo para listado'!$DE$151:$DG$151,0)),0)+IFERROR(INDEX('Hoja de Trabajo para listado'!$CD$155:$DC$1048576,MATCH($A1017,'Hoja de Trabajo para listado'!$CD$155:$CD$1048576,0),MATCH((CUADRO!H$5&amp;$E1017),'Hoja de Trabajo para listado'!$CD$151:$DC$151,0)),0)</f>
        <v>0</v>
      </c>
      <c r="I1017" s="245">
        <f ca="1">+IFERROR(INDEX('Hoja de Trabajo para listado'!$A$155:$Z$1048576,MATCH($A1017,'Hoja de Trabajo para listado'!$A$155:$A$1048576,0),MATCH((CUADRO!I$5&amp;$E1017),'Hoja de Trabajo para listado'!$A$151:$Z$151,0)),0)+IFERROR(INDEX('Hoja de Trabajo para listado'!$AB$155:$BA$1048576,MATCH($A1017,'Hoja de Trabajo para listado'!$AB$155:$AB$1048576,0),MATCH((CUADRO!I$5&amp;$E1017),'Hoja de Trabajo para listado'!$AB$151:$BA$151,0)),0)+IFERROR(INDEX('Hoja de Trabajo para listado'!$BC$155:$CB$1048576,MATCH($A1017,'Hoja de Trabajo para listado'!$BC$155:$BC$1048576,0),MATCH((CUADRO!I$5&amp;$E1017),'Hoja de Trabajo para listado'!$BC$151:$CB$151,0)),0)+IFERROR(INDEX('Hoja de Trabajo para listado'!$DE$153:$DG$274,MATCH($A1017,'Hoja de Trabajo para listado'!$DE$153:$DE$1048576,0),MATCH((CUADRO!I$5&amp;$E1017),'Hoja de Trabajo para listado'!$DE$151:$DG$151,0)),0)+IFERROR(INDEX('Hoja de Trabajo para listado'!$CD$155:$DC$1048576,MATCH($A1017,'Hoja de Trabajo para listado'!$CD$155:$CD$1048576,0),MATCH((CUADRO!I$5&amp;$E1017),'Hoja de Trabajo para listado'!$CD$151:$DC$151,0)),0)</f>
        <v>0</v>
      </c>
      <c r="J1017" s="245">
        <f ca="1">+IFERROR(INDEX('Hoja de Trabajo para listado'!$A$155:$Z$1048576,MATCH($A1017,'Hoja de Trabajo para listado'!$A$155:$A$1048576,0),MATCH((CUADRO!J$5&amp;$E1017),'Hoja de Trabajo para listado'!$A$151:$Z$151,0)),0)+IFERROR(INDEX('Hoja de Trabajo para listado'!$AB$155:$BA$1048576,MATCH($A1017,'Hoja de Trabajo para listado'!$AB$155:$AB$1048576,0),MATCH((CUADRO!J$5&amp;$E1017),'Hoja de Trabajo para listado'!$AB$151:$BA$151,0)),0)+IFERROR(INDEX('Hoja de Trabajo para listado'!$BC$155:$CB$1048576,MATCH($A1017,'Hoja de Trabajo para listado'!$BC$155:$BC$1048576,0),MATCH((CUADRO!J$5&amp;$E1017),'Hoja de Trabajo para listado'!$BC$151:$CB$151,0)),0)+IFERROR(INDEX('Hoja de Trabajo para listado'!$DE$153:$DG$274,MATCH($A1017,'Hoja de Trabajo para listado'!$DE$153:$DE$1048576,0),MATCH((CUADRO!J$5&amp;$E1017),'Hoja de Trabajo para listado'!$DE$151:$DG$151,0)),0)+IFERROR(INDEX('Hoja de Trabajo para listado'!$CD$155:$DC$1048576,MATCH($A1017,'Hoja de Trabajo para listado'!$CD$155:$CD$1048576,0),MATCH((CUADRO!J$5&amp;$E1017),'Hoja de Trabajo para listado'!$CD$151:$DC$151,0)),0)</f>
        <v>0</v>
      </c>
      <c r="K1017" s="245">
        <f ca="1">+IFERROR(INDEX('Hoja de Trabajo para listado'!$A$155:$Z$1048576,MATCH($A1017,'Hoja de Trabajo para listado'!$A$155:$A$1048576,0),MATCH((CUADRO!K$5&amp;$E1017),'Hoja de Trabajo para listado'!$A$151:$Z$151,0)),0)+IFERROR(INDEX('Hoja de Trabajo para listado'!$AB$155:$BA$1048576,MATCH($A1017,'Hoja de Trabajo para listado'!$AB$155:$AB$1048576,0),MATCH((CUADRO!K$5&amp;$E1017),'Hoja de Trabajo para listado'!$AB$151:$BA$151,0)),0)+IFERROR(INDEX('Hoja de Trabajo para listado'!$BC$155:$CB$1048576,MATCH($A1017,'Hoja de Trabajo para listado'!$BC$155:$BC$1048576,0),MATCH((CUADRO!K$5&amp;$E1017),'Hoja de Trabajo para listado'!$BC$151:$CB$151,0)),0)+IFERROR(INDEX('Hoja de Trabajo para listado'!$DE$153:$DG$274,MATCH($A1017,'Hoja de Trabajo para listado'!$DE$153:$DE$1048576,0),MATCH((CUADRO!K$5&amp;$E1017),'Hoja de Trabajo para listado'!$DE$151:$DG$151,0)),0)+IFERROR(INDEX('Hoja de Trabajo para listado'!$CD$155:$DC$1048576,MATCH($A1017,'Hoja de Trabajo para listado'!$CD$155:$CD$1048576,0),MATCH((CUADRO!K$5&amp;$E1017),'Hoja de Trabajo para listado'!$CD$151:$DC$151,0)),0)</f>
        <v>0</v>
      </c>
      <c r="L1017" s="245">
        <f ca="1">+IFERROR(INDEX('Hoja de Trabajo para listado'!$A$155:$Z$1048576,MATCH($A1017,'Hoja de Trabajo para listado'!$A$155:$A$1048576,0),MATCH((CUADRO!L$5&amp;$E1017),'Hoja de Trabajo para listado'!$A$151:$Z$151,0)),0)+IFERROR(INDEX('Hoja de Trabajo para listado'!$AB$155:$BA$1048576,MATCH($A1017,'Hoja de Trabajo para listado'!$AB$155:$AB$1048576,0),MATCH((CUADRO!L$5&amp;$E1017),'Hoja de Trabajo para listado'!$AB$151:$BA$151,0)),0)+IFERROR(INDEX('Hoja de Trabajo para listado'!$BC$155:$CB$1048576,MATCH($A1017,'Hoja de Trabajo para listado'!$BC$155:$BC$1048576,0),MATCH((CUADRO!L$5&amp;$E1017),'Hoja de Trabajo para listado'!$BC$151:$CB$151,0)),0)+IFERROR(INDEX('Hoja de Trabajo para listado'!$DE$153:$DG$274,MATCH($A1017,'Hoja de Trabajo para listado'!$DE$153:$DE$1048576,0),MATCH((CUADRO!L$5&amp;$E1017),'Hoja de Trabajo para listado'!$DE$151:$DG$151,0)),0)+IFERROR(INDEX('Hoja de Trabajo para listado'!$CD$155:$DC$1048576,MATCH($A1017,'Hoja de Trabajo para listado'!$CD$155:$CD$1048576,0),MATCH((CUADRO!L$5&amp;$E1017),'Hoja de Trabajo para listado'!$CD$151:$DC$151,0)),0)</f>
        <v>0</v>
      </c>
      <c r="M1017" s="245">
        <f ca="1">+IFERROR(INDEX('Hoja de Trabajo para listado'!$A$155:$Z$1048576,MATCH($A1017,'Hoja de Trabajo para listado'!$A$155:$A$1048576,0),MATCH((CUADRO!M$5&amp;$E1017),'Hoja de Trabajo para listado'!$A$151:$Z$151,0)),0)+IFERROR(INDEX('Hoja de Trabajo para listado'!$AB$155:$BA$1048576,MATCH($A1017,'Hoja de Trabajo para listado'!$AB$155:$AB$1048576,0),MATCH((CUADRO!M$5&amp;$E1017),'Hoja de Trabajo para listado'!$AB$151:$BA$151,0)),0)+IFERROR(INDEX('Hoja de Trabajo para listado'!$BC$155:$CB$1048576,MATCH($A1017,'Hoja de Trabajo para listado'!$BC$155:$BC$1048576,0),MATCH((CUADRO!M$5&amp;$E1017),'Hoja de Trabajo para listado'!$BC$151:$CB$151,0)),0)+IFERROR(INDEX('Hoja de Trabajo para listado'!$DE$153:$DG$274,MATCH($A1017,'Hoja de Trabajo para listado'!$DE$153:$DE$1048576,0),MATCH((CUADRO!M$5&amp;$E1017),'Hoja de Trabajo para listado'!$DE$151:$DG$151,0)),0)+IFERROR(INDEX('Hoja de Trabajo para listado'!$CD$155:$DC$1048576,MATCH($A1017,'Hoja de Trabajo para listado'!$CD$155:$CD$1048576,0),MATCH((CUADRO!M$5&amp;$E1017),'Hoja de Trabajo para listado'!$CD$151:$DC$151,0)),0)</f>
        <v>0</v>
      </c>
      <c r="N1017" s="245">
        <f ca="1">+IFERROR(INDEX('Hoja de Trabajo para listado'!$A$155:$Z$1048576,MATCH($A1017,'Hoja de Trabajo para listado'!$A$155:$A$1048576,0),MATCH((CUADRO!N$5&amp;$E1017),'Hoja de Trabajo para listado'!$A$151:$Z$151,0)),0)+IFERROR(INDEX('Hoja de Trabajo para listado'!$AB$155:$BA$1048576,MATCH($A1017,'Hoja de Trabajo para listado'!$AB$155:$AB$1048576,0),MATCH((CUADRO!N$5&amp;$E1017),'Hoja de Trabajo para listado'!$AB$151:$BA$151,0)),0)+IFERROR(INDEX('Hoja de Trabajo para listado'!$BC$155:$CB$1048576,MATCH($A1017,'Hoja de Trabajo para listado'!$BC$155:$BC$1048576,0),MATCH((CUADRO!N$5&amp;$E1017),'Hoja de Trabajo para listado'!$BC$151:$CB$151,0)),0)+IFERROR(INDEX('Hoja de Trabajo para listado'!$DE$153:$DG$274,MATCH($A1017,'Hoja de Trabajo para listado'!$DE$153:$DE$1048576,0),MATCH((CUADRO!N$5&amp;$E1017),'Hoja de Trabajo para listado'!$DE$151:$DG$151,0)),0)+IFERROR(INDEX('Hoja de Trabajo para listado'!$CD$155:$DC$1048576,MATCH($A1017,'Hoja de Trabajo para listado'!$CD$155:$CD$1048576,0),MATCH((CUADRO!N$5&amp;$E1017),'Hoja de Trabajo para listado'!$CD$151:$DC$151,0)),0)</f>
        <v>0</v>
      </c>
      <c r="O1017" s="245">
        <f ca="1">+IFERROR(INDEX('Hoja de Trabajo para listado'!$A$155:$Z$1048576,MATCH($A1017,'Hoja de Trabajo para listado'!$A$155:$A$1048576,0),MATCH((CUADRO!O$5&amp;$E1017),'Hoja de Trabajo para listado'!$A$151:$Z$151,0)),0)+IFERROR(INDEX('Hoja de Trabajo para listado'!$AB$155:$BA$1048576,MATCH($A1017,'Hoja de Trabajo para listado'!$AB$155:$AB$1048576,0),MATCH((CUADRO!O$5&amp;$E1017),'Hoja de Trabajo para listado'!$AB$151:$BA$151,0)),0)+IFERROR(INDEX('Hoja de Trabajo para listado'!$BC$155:$CB$1048576,MATCH($A1017,'Hoja de Trabajo para listado'!$BC$155:$BC$1048576,0),MATCH((CUADRO!O$5&amp;$E1017),'Hoja de Trabajo para listado'!$BC$151:$CB$151,0)),0)+IFERROR(INDEX('Hoja de Trabajo para listado'!$DE$153:$DG$274,MATCH($A1017,'Hoja de Trabajo para listado'!$DE$153:$DE$1048576,0),MATCH((CUADRO!O$5&amp;$E1017),'Hoja de Trabajo para listado'!$DE$151:$DG$151,0)),0)+IFERROR(INDEX('Hoja de Trabajo para listado'!$CD$155:$DC$1048576,MATCH($A1017,'Hoja de Trabajo para listado'!$CD$155:$CD$1048576,0),MATCH((CUADRO!O$5&amp;$E1017),'Hoja de Trabajo para listado'!$CD$151:$DC$151,0)),0)</f>
        <v>0</v>
      </c>
      <c r="P1017" s="245">
        <f ca="1">+IFERROR(INDEX('Hoja de Trabajo para listado'!$A$155:$Z$1048576,MATCH($A1017,'Hoja de Trabajo para listado'!$A$155:$A$1048576,0),MATCH((CUADRO!P$5&amp;$E1017),'Hoja de Trabajo para listado'!$A$151:$Z$151,0)),0)+IFERROR(INDEX('Hoja de Trabajo para listado'!$AB$155:$BA$1048576,MATCH($A1017,'Hoja de Trabajo para listado'!$AB$155:$AB$1048576,0),MATCH((CUADRO!P$5&amp;$E1017),'Hoja de Trabajo para listado'!$AB$151:$BA$151,0)),0)+IFERROR(INDEX('Hoja de Trabajo para listado'!$BC$155:$CB$1048576,MATCH($A1017,'Hoja de Trabajo para listado'!$BC$155:$BC$1048576,0),MATCH((CUADRO!P$5&amp;$E1017),'Hoja de Trabajo para listado'!$BC$151:$CB$151,0)),0)+IFERROR(INDEX('Hoja de Trabajo para listado'!$DE$153:$DG$274,MATCH($A1017,'Hoja de Trabajo para listado'!$DE$153:$DE$1048576,0),MATCH((CUADRO!P$5&amp;$E1017),'Hoja de Trabajo para listado'!$DE$151:$DG$151,0)),0)+IFERROR(INDEX('Hoja de Trabajo para listado'!$CD$155:$DC$1048576,MATCH($A1017,'Hoja de Trabajo para listado'!$CD$155:$CD$1048576,0),MATCH((CUADRO!P$5&amp;$E1017),'Hoja de Trabajo para listado'!$CD$151:$DC$151,0)),0)</f>
        <v>0</v>
      </c>
      <c r="Q1017" s="245">
        <f ca="1">+IFERROR(INDEX('Hoja de Trabajo para listado'!$A$155:$Z$1048576,MATCH($A1017,'Hoja de Trabajo para listado'!$A$155:$A$1048576,0),MATCH((CUADRO!Q$5&amp;$E1017),'Hoja de Trabajo para listado'!$A$151:$Z$151,0)),0)+IFERROR(INDEX('Hoja de Trabajo para listado'!$AB$155:$BA$1048576,MATCH($A1017,'Hoja de Trabajo para listado'!$AB$155:$AB$1048576,0),MATCH((CUADRO!Q$5&amp;$E1017),'Hoja de Trabajo para listado'!$AB$151:$BA$151,0)),0)+IFERROR(INDEX('Hoja de Trabajo para listado'!$BC$155:$CB$1048576,MATCH($A1017,'Hoja de Trabajo para listado'!$BC$155:$BC$1048576,0),MATCH((CUADRO!Q$5&amp;$E1017),'Hoja de Trabajo para listado'!$BC$151:$CB$151,0)),0)+IFERROR(INDEX('Hoja de Trabajo para listado'!$DE$153:$DG$274,MATCH($A1017,'Hoja de Trabajo para listado'!$DE$153:$DE$1048576,0),MATCH((CUADRO!Q$5&amp;$E1017),'Hoja de Trabajo para listado'!$DE$151:$DG$151,0)),0)+IFERROR(INDEX('Hoja de Trabajo para listado'!$CD$155:$DC$1048576,MATCH($A1017,'Hoja de Trabajo para listado'!$CD$155:$CD$1048576,0),MATCH((CUADRO!Q$5&amp;$E1017),'Hoja de Trabajo para listado'!$CD$151:$DC$151,0)),0)</f>
        <v>0</v>
      </c>
      <c r="R1017" s="245">
        <f t="shared" ca="1" si="33"/>
        <v>0</v>
      </c>
      <c r="S1017" s="259">
        <f ca="1">+R1016+R1017</f>
        <v>0</v>
      </c>
      <c r="T1017" s="245">
        <f ca="1">+S1017</f>
        <v>0</v>
      </c>
      <c r="U1017" s="244">
        <f t="shared" si="34"/>
        <v>2</v>
      </c>
      <c r="V1017" s="333" t="str">
        <f>+VLOOKUP(A1017,bd_lista!$A$3:$E$590,5,FALSE)</f>
        <v>Gobiernos Autonomos Municipales</v>
      </c>
      <c r="W1017" s="384"/>
      <c r="X1017" s="242">
        <f>+VLOOKUP(A1017,[3]Sheet1!$A$13:$D$744,4,FALSE)</f>
        <v>0</v>
      </c>
      <c r="Y1017" s="242" t="e">
        <f>+VLOOKUP(X1017,bd_lista!$A$3:$C$590,3,FALSE)</f>
        <v>#N/A</v>
      </c>
      <c r="Z1017" s="292"/>
      <c r="AA1017" s="293"/>
    </row>
    <row r="1018" spans="1:27" customFormat="1" ht="15" hidden="1" customHeight="1">
      <c r="A1018" s="32">
        <v>1743</v>
      </c>
      <c r="B1018" s="388">
        <f>+A1018</f>
        <v>1743</v>
      </c>
      <c r="C1018" s="247" t="str">
        <f>+VLOOKUP(A1018,bd_lista!$A$3:$C$590,3,FALSE)</f>
        <v>Gobierno Autónomo Municipal de Puerto Suárez</v>
      </c>
      <c r="D1018" s="385" t="str">
        <f>+C1018</f>
        <v>Gobierno Autónomo Municipal de Puerto Suárez</v>
      </c>
      <c r="E1018" s="242" t="s">
        <v>1304</v>
      </c>
      <c r="F1018" s="243">
        <f ca="1">+IFERROR(INDEX('Hoja de Trabajo para listado'!$A$155:$Z$1048576,MATCH($A1018,'Hoja de Trabajo para listado'!$A$155:$A$1048576,0),MATCH((CUADRO!F$5&amp;$E1018),'Hoja de Trabajo para listado'!$A$151:$Z$151,0)),0)+IFERROR(INDEX('Hoja de Trabajo para listado'!$AB$155:$BA$1048576,MATCH($A1018,'Hoja de Trabajo para listado'!$AB$155:$AB$1048576,0),MATCH((CUADRO!F$5&amp;$E1018),'Hoja de Trabajo para listado'!$AB$151:$BA$151,0)),0)+IFERROR(INDEX('Hoja de Trabajo para listado'!$BC$155:$CB$1048576,MATCH($A1018,'Hoja de Trabajo para listado'!$BC$155:$BC$1048576,0),MATCH((CUADRO!F$5&amp;$E1018),'Hoja de Trabajo para listado'!$BC$151:$CB$151,0)),0)+IFERROR(INDEX('Hoja de Trabajo para listado'!$DE$153:$DG$274,MATCH($A1018,'Hoja de Trabajo para listado'!$DE$153:$DE$1048576,0),MATCH((CUADRO!F$5&amp;$E1018),'Hoja de Trabajo para listado'!$DE$151:$DG$151,0)),0)+IFERROR(INDEX('Hoja de Trabajo para listado'!$CD$155:$DC$1048576,MATCH($A1018,'Hoja de Trabajo para listado'!$CD$155:$CD$1048576,0),MATCH((CUADRO!F$5&amp;$E1018),'Hoja de Trabajo para listado'!$CD$151:$DC$151,0)),0)</f>
        <v>0</v>
      </c>
      <c r="G1018" s="243">
        <f ca="1">+IFERROR(INDEX('Hoja de Trabajo para listado'!$A$155:$Z$1048576,MATCH($A1018,'Hoja de Trabajo para listado'!$A$155:$A$1048576,0),MATCH((CUADRO!G$5&amp;$E1018),'Hoja de Trabajo para listado'!$A$151:$Z$151,0)),0)+IFERROR(INDEX('Hoja de Trabajo para listado'!$AB$155:$BA$1048576,MATCH($A1018,'Hoja de Trabajo para listado'!$AB$155:$AB$1048576,0),MATCH((CUADRO!G$5&amp;$E1018),'Hoja de Trabajo para listado'!$AB$151:$BA$151,0)),0)+IFERROR(INDEX('Hoja de Trabajo para listado'!$BC$155:$CB$1048576,MATCH($A1018,'Hoja de Trabajo para listado'!$BC$155:$BC$1048576,0),MATCH((CUADRO!G$5&amp;$E1018),'Hoja de Trabajo para listado'!$BC$151:$CB$151,0)),0)+IFERROR(INDEX('Hoja de Trabajo para listado'!$DE$153:$DG$274,MATCH($A1018,'Hoja de Trabajo para listado'!$DE$153:$DE$1048576,0),MATCH((CUADRO!G$5&amp;$E1018),'Hoja de Trabajo para listado'!$DE$151:$DG$151,0)),0)+IFERROR(INDEX('Hoja de Trabajo para listado'!$CD$155:$DC$1048576,MATCH($A1018,'Hoja de Trabajo para listado'!$CD$155:$CD$1048576,0),MATCH((CUADRO!G$5&amp;$E1018),'Hoja de Trabajo para listado'!$CD$151:$DC$151,0)),0)</f>
        <v>0</v>
      </c>
      <c r="H1018" s="243">
        <f ca="1">+IFERROR(INDEX('Hoja de Trabajo para listado'!$A$155:$Z$1048576,MATCH($A1018,'Hoja de Trabajo para listado'!$A$155:$A$1048576,0),MATCH((CUADRO!H$5&amp;$E1018),'Hoja de Trabajo para listado'!$A$151:$Z$151,0)),0)+IFERROR(INDEX('Hoja de Trabajo para listado'!$AB$155:$BA$1048576,MATCH($A1018,'Hoja de Trabajo para listado'!$AB$155:$AB$1048576,0),MATCH((CUADRO!H$5&amp;$E1018),'Hoja de Trabajo para listado'!$AB$151:$BA$151,0)),0)+IFERROR(INDEX('Hoja de Trabajo para listado'!$BC$155:$CB$1048576,MATCH($A1018,'Hoja de Trabajo para listado'!$BC$155:$BC$1048576,0),MATCH((CUADRO!H$5&amp;$E1018),'Hoja de Trabajo para listado'!$BC$151:$CB$151,0)),0)+IFERROR(INDEX('Hoja de Trabajo para listado'!$DE$153:$DG$274,MATCH($A1018,'Hoja de Trabajo para listado'!$DE$153:$DE$1048576,0),MATCH((CUADRO!H$5&amp;$E1018),'Hoja de Trabajo para listado'!$DE$151:$DG$151,0)),0)+IFERROR(INDEX('Hoja de Trabajo para listado'!$CD$155:$DC$1048576,MATCH($A1018,'Hoja de Trabajo para listado'!$CD$155:$CD$1048576,0),MATCH((CUADRO!H$5&amp;$E1018),'Hoja de Trabajo para listado'!$CD$151:$DC$151,0)),0)</f>
        <v>0</v>
      </c>
      <c r="I1018" s="243">
        <f ca="1">+IFERROR(INDEX('Hoja de Trabajo para listado'!$A$155:$Z$1048576,MATCH($A1018,'Hoja de Trabajo para listado'!$A$155:$A$1048576,0),MATCH((CUADRO!I$5&amp;$E1018),'Hoja de Trabajo para listado'!$A$151:$Z$151,0)),0)+IFERROR(INDEX('Hoja de Trabajo para listado'!$AB$155:$BA$1048576,MATCH($A1018,'Hoja de Trabajo para listado'!$AB$155:$AB$1048576,0),MATCH((CUADRO!I$5&amp;$E1018),'Hoja de Trabajo para listado'!$AB$151:$BA$151,0)),0)+IFERROR(INDEX('Hoja de Trabajo para listado'!$BC$155:$CB$1048576,MATCH($A1018,'Hoja de Trabajo para listado'!$BC$155:$BC$1048576,0),MATCH((CUADRO!I$5&amp;$E1018),'Hoja de Trabajo para listado'!$BC$151:$CB$151,0)),0)+IFERROR(INDEX('Hoja de Trabajo para listado'!$DE$153:$DG$274,MATCH($A1018,'Hoja de Trabajo para listado'!$DE$153:$DE$1048576,0),MATCH((CUADRO!I$5&amp;$E1018),'Hoja de Trabajo para listado'!$DE$151:$DG$151,0)),0)+IFERROR(INDEX('Hoja de Trabajo para listado'!$CD$155:$DC$1048576,MATCH($A1018,'Hoja de Trabajo para listado'!$CD$155:$CD$1048576,0),MATCH((CUADRO!I$5&amp;$E1018),'Hoja de Trabajo para listado'!$CD$151:$DC$151,0)),0)</f>
        <v>0</v>
      </c>
      <c r="J1018" s="243">
        <f ca="1">+IFERROR(INDEX('Hoja de Trabajo para listado'!$A$155:$Z$1048576,MATCH($A1018,'Hoja de Trabajo para listado'!$A$155:$A$1048576,0),MATCH((CUADRO!J$5&amp;$E1018),'Hoja de Trabajo para listado'!$A$151:$Z$151,0)),0)+IFERROR(INDEX('Hoja de Trabajo para listado'!$AB$155:$BA$1048576,MATCH($A1018,'Hoja de Trabajo para listado'!$AB$155:$AB$1048576,0),MATCH((CUADRO!J$5&amp;$E1018),'Hoja de Trabajo para listado'!$AB$151:$BA$151,0)),0)+IFERROR(INDEX('Hoja de Trabajo para listado'!$BC$155:$CB$1048576,MATCH($A1018,'Hoja de Trabajo para listado'!$BC$155:$BC$1048576,0),MATCH((CUADRO!J$5&amp;$E1018),'Hoja de Trabajo para listado'!$BC$151:$CB$151,0)),0)+IFERROR(INDEX('Hoja de Trabajo para listado'!$DE$153:$DG$274,MATCH($A1018,'Hoja de Trabajo para listado'!$DE$153:$DE$1048576,0),MATCH((CUADRO!J$5&amp;$E1018),'Hoja de Trabajo para listado'!$DE$151:$DG$151,0)),0)+IFERROR(INDEX('Hoja de Trabajo para listado'!$CD$155:$DC$1048576,MATCH($A1018,'Hoja de Trabajo para listado'!$CD$155:$CD$1048576,0),MATCH((CUADRO!J$5&amp;$E1018),'Hoja de Trabajo para listado'!$CD$151:$DC$151,0)),0)</f>
        <v>0</v>
      </c>
      <c r="K1018" s="243">
        <f ca="1">+IFERROR(INDEX('Hoja de Trabajo para listado'!$A$155:$Z$1048576,MATCH($A1018,'Hoja de Trabajo para listado'!$A$155:$A$1048576,0),MATCH((CUADRO!K$5&amp;$E1018),'Hoja de Trabajo para listado'!$A$151:$Z$151,0)),0)+IFERROR(INDEX('Hoja de Trabajo para listado'!$AB$155:$BA$1048576,MATCH($A1018,'Hoja de Trabajo para listado'!$AB$155:$AB$1048576,0),MATCH((CUADRO!K$5&amp;$E1018),'Hoja de Trabajo para listado'!$AB$151:$BA$151,0)),0)+IFERROR(INDEX('Hoja de Trabajo para listado'!$BC$155:$CB$1048576,MATCH($A1018,'Hoja de Trabajo para listado'!$BC$155:$BC$1048576,0),MATCH((CUADRO!K$5&amp;$E1018),'Hoja de Trabajo para listado'!$BC$151:$CB$151,0)),0)+IFERROR(INDEX('Hoja de Trabajo para listado'!$DE$153:$DG$274,MATCH($A1018,'Hoja de Trabajo para listado'!$DE$153:$DE$1048576,0),MATCH((CUADRO!K$5&amp;$E1018),'Hoja de Trabajo para listado'!$DE$151:$DG$151,0)),0)+IFERROR(INDEX('Hoja de Trabajo para listado'!$CD$155:$DC$1048576,MATCH($A1018,'Hoja de Trabajo para listado'!$CD$155:$CD$1048576,0),MATCH((CUADRO!K$5&amp;$E1018),'Hoja de Trabajo para listado'!$CD$151:$DC$151,0)),0)</f>
        <v>0</v>
      </c>
      <c r="L1018" s="243">
        <f ca="1">+IFERROR(INDEX('Hoja de Trabajo para listado'!$A$155:$Z$1048576,MATCH($A1018,'Hoja de Trabajo para listado'!$A$155:$A$1048576,0),MATCH((CUADRO!L$5&amp;$E1018),'Hoja de Trabajo para listado'!$A$151:$Z$151,0)),0)+IFERROR(INDEX('Hoja de Trabajo para listado'!$AB$155:$BA$1048576,MATCH($A1018,'Hoja de Trabajo para listado'!$AB$155:$AB$1048576,0),MATCH((CUADRO!L$5&amp;$E1018),'Hoja de Trabajo para listado'!$AB$151:$BA$151,0)),0)+IFERROR(INDEX('Hoja de Trabajo para listado'!$BC$155:$CB$1048576,MATCH($A1018,'Hoja de Trabajo para listado'!$BC$155:$BC$1048576,0),MATCH((CUADRO!L$5&amp;$E1018),'Hoja de Trabajo para listado'!$BC$151:$CB$151,0)),0)+IFERROR(INDEX('Hoja de Trabajo para listado'!$DE$153:$DG$274,MATCH($A1018,'Hoja de Trabajo para listado'!$DE$153:$DE$1048576,0),MATCH((CUADRO!L$5&amp;$E1018),'Hoja de Trabajo para listado'!$DE$151:$DG$151,0)),0)+IFERROR(INDEX('Hoja de Trabajo para listado'!$CD$155:$DC$1048576,MATCH($A1018,'Hoja de Trabajo para listado'!$CD$155:$CD$1048576,0),MATCH((CUADRO!L$5&amp;$E1018),'Hoja de Trabajo para listado'!$CD$151:$DC$151,0)),0)</f>
        <v>0</v>
      </c>
      <c r="M1018" s="243">
        <f ca="1">+IFERROR(INDEX('Hoja de Trabajo para listado'!$A$155:$Z$1048576,MATCH($A1018,'Hoja de Trabajo para listado'!$A$155:$A$1048576,0),MATCH((CUADRO!M$5&amp;$E1018),'Hoja de Trabajo para listado'!$A$151:$Z$151,0)),0)+IFERROR(INDEX('Hoja de Trabajo para listado'!$AB$155:$BA$1048576,MATCH($A1018,'Hoja de Trabajo para listado'!$AB$155:$AB$1048576,0),MATCH((CUADRO!M$5&amp;$E1018),'Hoja de Trabajo para listado'!$AB$151:$BA$151,0)),0)+IFERROR(INDEX('Hoja de Trabajo para listado'!$BC$155:$CB$1048576,MATCH($A1018,'Hoja de Trabajo para listado'!$BC$155:$BC$1048576,0),MATCH((CUADRO!M$5&amp;$E1018),'Hoja de Trabajo para listado'!$BC$151:$CB$151,0)),0)+IFERROR(INDEX('Hoja de Trabajo para listado'!$DE$153:$DG$274,MATCH($A1018,'Hoja de Trabajo para listado'!$DE$153:$DE$1048576,0),MATCH((CUADRO!M$5&amp;$E1018),'Hoja de Trabajo para listado'!$DE$151:$DG$151,0)),0)+IFERROR(INDEX('Hoja de Trabajo para listado'!$CD$155:$DC$1048576,MATCH($A1018,'Hoja de Trabajo para listado'!$CD$155:$CD$1048576,0),MATCH((CUADRO!M$5&amp;$E1018),'Hoja de Trabajo para listado'!$CD$151:$DC$151,0)),0)</f>
        <v>0</v>
      </c>
      <c r="N1018" s="243">
        <f ca="1">+IFERROR(INDEX('Hoja de Trabajo para listado'!$A$155:$Z$1048576,MATCH($A1018,'Hoja de Trabajo para listado'!$A$155:$A$1048576,0),MATCH((CUADRO!N$5&amp;$E1018),'Hoja de Trabajo para listado'!$A$151:$Z$151,0)),0)+IFERROR(INDEX('Hoja de Trabajo para listado'!$AB$155:$BA$1048576,MATCH($A1018,'Hoja de Trabajo para listado'!$AB$155:$AB$1048576,0),MATCH((CUADRO!N$5&amp;$E1018),'Hoja de Trabajo para listado'!$AB$151:$BA$151,0)),0)+IFERROR(INDEX('Hoja de Trabajo para listado'!$BC$155:$CB$1048576,MATCH($A1018,'Hoja de Trabajo para listado'!$BC$155:$BC$1048576,0),MATCH((CUADRO!N$5&amp;$E1018),'Hoja de Trabajo para listado'!$BC$151:$CB$151,0)),0)+IFERROR(INDEX('Hoja de Trabajo para listado'!$DE$153:$DG$274,MATCH($A1018,'Hoja de Trabajo para listado'!$DE$153:$DE$1048576,0),MATCH((CUADRO!N$5&amp;$E1018),'Hoja de Trabajo para listado'!$DE$151:$DG$151,0)),0)+IFERROR(INDEX('Hoja de Trabajo para listado'!$CD$155:$DC$1048576,MATCH($A1018,'Hoja de Trabajo para listado'!$CD$155:$CD$1048576,0),MATCH((CUADRO!N$5&amp;$E1018),'Hoja de Trabajo para listado'!$CD$151:$DC$151,0)),0)</f>
        <v>0</v>
      </c>
      <c r="O1018" s="243">
        <f ca="1">+IFERROR(INDEX('Hoja de Trabajo para listado'!$A$155:$Z$1048576,MATCH($A1018,'Hoja de Trabajo para listado'!$A$155:$A$1048576,0),MATCH((CUADRO!O$5&amp;$E1018),'Hoja de Trabajo para listado'!$A$151:$Z$151,0)),0)+IFERROR(INDEX('Hoja de Trabajo para listado'!$AB$155:$BA$1048576,MATCH($A1018,'Hoja de Trabajo para listado'!$AB$155:$AB$1048576,0),MATCH((CUADRO!O$5&amp;$E1018),'Hoja de Trabajo para listado'!$AB$151:$BA$151,0)),0)+IFERROR(INDEX('Hoja de Trabajo para listado'!$BC$155:$CB$1048576,MATCH($A1018,'Hoja de Trabajo para listado'!$BC$155:$BC$1048576,0),MATCH((CUADRO!O$5&amp;$E1018),'Hoja de Trabajo para listado'!$BC$151:$CB$151,0)),0)+IFERROR(INDEX('Hoja de Trabajo para listado'!$DE$153:$DG$274,MATCH($A1018,'Hoja de Trabajo para listado'!$DE$153:$DE$1048576,0),MATCH((CUADRO!O$5&amp;$E1018),'Hoja de Trabajo para listado'!$DE$151:$DG$151,0)),0)+IFERROR(INDEX('Hoja de Trabajo para listado'!$CD$155:$DC$1048576,MATCH($A1018,'Hoja de Trabajo para listado'!$CD$155:$CD$1048576,0),MATCH((CUADRO!O$5&amp;$E1018),'Hoja de Trabajo para listado'!$CD$151:$DC$151,0)),0)</f>
        <v>0</v>
      </c>
      <c r="P1018" s="243">
        <f ca="1">+IFERROR(INDEX('Hoja de Trabajo para listado'!$A$155:$Z$1048576,MATCH($A1018,'Hoja de Trabajo para listado'!$A$155:$A$1048576,0),MATCH((CUADRO!P$5&amp;$E1018),'Hoja de Trabajo para listado'!$A$151:$Z$151,0)),0)+IFERROR(INDEX('Hoja de Trabajo para listado'!$AB$155:$BA$1048576,MATCH($A1018,'Hoja de Trabajo para listado'!$AB$155:$AB$1048576,0),MATCH((CUADRO!P$5&amp;$E1018),'Hoja de Trabajo para listado'!$AB$151:$BA$151,0)),0)+IFERROR(INDEX('Hoja de Trabajo para listado'!$BC$155:$CB$1048576,MATCH($A1018,'Hoja de Trabajo para listado'!$BC$155:$BC$1048576,0),MATCH((CUADRO!P$5&amp;$E1018),'Hoja de Trabajo para listado'!$BC$151:$CB$151,0)),0)+IFERROR(INDEX('Hoja de Trabajo para listado'!$DE$153:$DG$274,MATCH($A1018,'Hoja de Trabajo para listado'!$DE$153:$DE$1048576,0),MATCH((CUADRO!P$5&amp;$E1018),'Hoja de Trabajo para listado'!$DE$151:$DG$151,0)),0)+IFERROR(INDEX('Hoja de Trabajo para listado'!$CD$155:$DC$1048576,MATCH($A1018,'Hoja de Trabajo para listado'!$CD$155:$CD$1048576,0),MATCH((CUADRO!P$5&amp;$E1018),'Hoja de Trabajo para listado'!$CD$151:$DC$151,0)),0)</f>
        <v>0</v>
      </c>
      <c r="Q1018" s="243">
        <f ca="1">+IFERROR(INDEX('Hoja de Trabajo para listado'!$A$155:$Z$1048576,MATCH($A1018,'Hoja de Trabajo para listado'!$A$155:$A$1048576,0),MATCH((CUADRO!Q$5&amp;$E1018),'Hoja de Trabajo para listado'!$A$151:$Z$151,0)),0)+IFERROR(INDEX('Hoja de Trabajo para listado'!$AB$155:$BA$1048576,MATCH($A1018,'Hoja de Trabajo para listado'!$AB$155:$AB$1048576,0),MATCH((CUADRO!Q$5&amp;$E1018),'Hoja de Trabajo para listado'!$AB$151:$BA$151,0)),0)+IFERROR(INDEX('Hoja de Trabajo para listado'!$BC$155:$CB$1048576,MATCH($A1018,'Hoja de Trabajo para listado'!$BC$155:$BC$1048576,0),MATCH((CUADRO!Q$5&amp;$E1018),'Hoja de Trabajo para listado'!$BC$151:$CB$151,0)),0)+IFERROR(INDEX('Hoja de Trabajo para listado'!$DE$153:$DG$274,MATCH($A1018,'Hoja de Trabajo para listado'!$DE$153:$DE$1048576,0),MATCH((CUADRO!Q$5&amp;$E1018),'Hoja de Trabajo para listado'!$DE$151:$DG$151,0)),0)+IFERROR(INDEX('Hoja de Trabajo para listado'!$CD$155:$DC$1048576,MATCH($A1018,'Hoja de Trabajo para listado'!$CD$155:$CD$1048576,0),MATCH((CUADRO!Q$5&amp;$E1018),'Hoja de Trabajo para listado'!$CD$151:$DC$151,0)),0)</f>
        <v>0</v>
      </c>
      <c r="R1018" s="243">
        <f t="shared" ca="1" si="33"/>
        <v>0</v>
      </c>
      <c r="S1018" s="249"/>
      <c r="T1018" s="243">
        <f ca="1">+T1019</f>
        <v>0</v>
      </c>
      <c r="U1018" s="242">
        <f t="shared" si="34"/>
        <v>1</v>
      </c>
      <c r="V1018" s="333" t="str">
        <f>+VLOOKUP(A1018,bd_lista!$A$3:$E$590,5,FALSE)</f>
        <v>Gobiernos Autonomos Municipales</v>
      </c>
      <c r="W1018" s="383" t="str">
        <f>+V1018</f>
        <v>Gobiernos Autonomos Municipales</v>
      </c>
      <c r="X1018" s="242">
        <f>+VLOOKUP(A1018,[3]Sheet1!$A$13:$D$744,4,FALSE)</f>
        <v>0</v>
      </c>
      <c r="Y1018" s="242" t="e">
        <f>+VLOOKUP(X1018,bd_lista!$A$3:$C$590,3,FALSE)</f>
        <v>#N/A</v>
      </c>
      <c r="Z1018" s="294">
        <f>+X1018</f>
        <v>0</v>
      </c>
      <c r="AA1018" s="295" t="e">
        <f>+Y1018</f>
        <v>#N/A</v>
      </c>
    </row>
    <row r="1019" spans="1:27" customFormat="1" ht="15" hidden="1" customHeight="1">
      <c r="A1019" s="32">
        <v>1743</v>
      </c>
      <c r="B1019" s="389"/>
      <c r="C1019" s="247" t="str">
        <f>+VLOOKUP(A1019,bd_lista!$A$3:$C$590,3,FALSE)</f>
        <v>Gobierno Autónomo Municipal de Puerto Suárez</v>
      </c>
      <c r="D1019" s="386"/>
      <c r="E1019" s="244" t="s">
        <v>1305</v>
      </c>
      <c r="F1019" s="245">
        <f ca="1">+IFERROR(INDEX('Hoja de Trabajo para listado'!$A$155:$Z$1048576,MATCH($A1019,'Hoja de Trabajo para listado'!$A$155:$A$1048576,0),MATCH((CUADRO!F$5&amp;$E1019),'Hoja de Trabajo para listado'!$A$151:$Z$151,0)),0)+IFERROR(INDEX('Hoja de Trabajo para listado'!$AB$155:$BA$1048576,MATCH($A1019,'Hoja de Trabajo para listado'!$AB$155:$AB$1048576,0),MATCH((CUADRO!F$5&amp;$E1019),'Hoja de Trabajo para listado'!$AB$151:$BA$151,0)),0)+IFERROR(INDEX('Hoja de Trabajo para listado'!$BC$155:$CB$1048576,MATCH($A1019,'Hoja de Trabajo para listado'!$BC$155:$BC$1048576,0),MATCH((CUADRO!F$5&amp;$E1019),'Hoja de Trabajo para listado'!$BC$151:$CB$151,0)),0)+IFERROR(INDEX('Hoja de Trabajo para listado'!$DE$153:$DG$274,MATCH($A1019,'Hoja de Trabajo para listado'!$DE$153:$DE$1048576,0),MATCH((CUADRO!F$5&amp;$E1019),'Hoja de Trabajo para listado'!$DE$151:$DG$151,0)),0)+IFERROR(INDEX('Hoja de Trabajo para listado'!$CD$155:$DC$1048576,MATCH($A1019,'Hoja de Trabajo para listado'!$CD$155:$CD$1048576,0),MATCH((CUADRO!F$5&amp;$E1019),'Hoja de Trabajo para listado'!$CD$151:$DC$151,0)),0)</f>
        <v>0</v>
      </c>
      <c r="G1019" s="245">
        <f ca="1">+IFERROR(INDEX('Hoja de Trabajo para listado'!$A$155:$Z$1048576,MATCH($A1019,'Hoja de Trabajo para listado'!$A$155:$A$1048576,0),MATCH((CUADRO!G$5&amp;$E1019),'Hoja de Trabajo para listado'!$A$151:$Z$151,0)),0)+IFERROR(INDEX('Hoja de Trabajo para listado'!$AB$155:$BA$1048576,MATCH($A1019,'Hoja de Trabajo para listado'!$AB$155:$AB$1048576,0),MATCH((CUADRO!G$5&amp;$E1019),'Hoja de Trabajo para listado'!$AB$151:$BA$151,0)),0)+IFERROR(INDEX('Hoja de Trabajo para listado'!$BC$155:$CB$1048576,MATCH($A1019,'Hoja de Trabajo para listado'!$BC$155:$BC$1048576,0),MATCH((CUADRO!G$5&amp;$E1019),'Hoja de Trabajo para listado'!$BC$151:$CB$151,0)),0)+IFERROR(INDEX('Hoja de Trabajo para listado'!$DE$153:$DG$274,MATCH($A1019,'Hoja de Trabajo para listado'!$DE$153:$DE$1048576,0),MATCH((CUADRO!G$5&amp;$E1019),'Hoja de Trabajo para listado'!$DE$151:$DG$151,0)),0)+IFERROR(INDEX('Hoja de Trabajo para listado'!$CD$155:$DC$1048576,MATCH($A1019,'Hoja de Trabajo para listado'!$CD$155:$CD$1048576,0),MATCH((CUADRO!G$5&amp;$E1019),'Hoja de Trabajo para listado'!$CD$151:$DC$151,0)),0)</f>
        <v>0</v>
      </c>
      <c r="H1019" s="245">
        <f ca="1">+IFERROR(INDEX('Hoja de Trabajo para listado'!$A$155:$Z$1048576,MATCH($A1019,'Hoja de Trabajo para listado'!$A$155:$A$1048576,0),MATCH((CUADRO!H$5&amp;$E1019),'Hoja de Trabajo para listado'!$A$151:$Z$151,0)),0)+IFERROR(INDEX('Hoja de Trabajo para listado'!$AB$155:$BA$1048576,MATCH($A1019,'Hoja de Trabajo para listado'!$AB$155:$AB$1048576,0),MATCH((CUADRO!H$5&amp;$E1019),'Hoja de Trabajo para listado'!$AB$151:$BA$151,0)),0)+IFERROR(INDEX('Hoja de Trabajo para listado'!$BC$155:$CB$1048576,MATCH($A1019,'Hoja de Trabajo para listado'!$BC$155:$BC$1048576,0),MATCH((CUADRO!H$5&amp;$E1019),'Hoja de Trabajo para listado'!$BC$151:$CB$151,0)),0)+IFERROR(INDEX('Hoja de Trabajo para listado'!$DE$153:$DG$274,MATCH($A1019,'Hoja de Trabajo para listado'!$DE$153:$DE$1048576,0),MATCH((CUADRO!H$5&amp;$E1019),'Hoja de Trabajo para listado'!$DE$151:$DG$151,0)),0)+IFERROR(INDEX('Hoja de Trabajo para listado'!$CD$155:$DC$1048576,MATCH($A1019,'Hoja de Trabajo para listado'!$CD$155:$CD$1048576,0),MATCH((CUADRO!H$5&amp;$E1019),'Hoja de Trabajo para listado'!$CD$151:$DC$151,0)),0)</f>
        <v>0</v>
      </c>
      <c r="I1019" s="245">
        <f ca="1">+IFERROR(INDEX('Hoja de Trabajo para listado'!$A$155:$Z$1048576,MATCH($A1019,'Hoja de Trabajo para listado'!$A$155:$A$1048576,0),MATCH((CUADRO!I$5&amp;$E1019),'Hoja de Trabajo para listado'!$A$151:$Z$151,0)),0)+IFERROR(INDEX('Hoja de Trabajo para listado'!$AB$155:$BA$1048576,MATCH($A1019,'Hoja de Trabajo para listado'!$AB$155:$AB$1048576,0),MATCH((CUADRO!I$5&amp;$E1019),'Hoja de Trabajo para listado'!$AB$151:$BA$151,0)),0)+IFERROR(INDEX('Hoja de Trabajo para listado'!$BC$155:$CB$1048576,MATCH($A1019,'Hoja de Trabajo para listado'!$BC$155:$BC$1048576,0),MATCH((CUADRO!I$5&amp;$E1019),'Hoja de Trabajo para listado'!$BC$151:$CB$151,0)),0)+IFERROR(INDEX('Hoja de Trabajo para listado'!$DE$153:$DG$274,MATCH($A1019,'Hoja de Trabajo para listado'!$DE$153:$DE$1048576,0),MATCH((CUADRO!I$5&amp;$E1019),'Hoja de Trabajo para listado'!$DE$151:$DG$151,0)),0)+IFERROR(INDEX('Hoja de Trabajo para listado'!$CD$155:$DC$1048576,MATCH($A1019,'Hoja de Trabajo para listado'!$CD$155:$CD$1048576,0),MATCH((CUADRO!I$5&amp;$E1019),'Hoja de Trabajo para listado'!$CD$151:$DC$151,0)),0)</f>
        <v>0</v>
      </c>
      <c r="J1019" s="245">
        <f ca="1">+IFERROR(INDEX('Hoja de Trabajo para listado'!$A$155:$Z$1048576,MATCH($A1019,'Hoja de Trabajo para listado'!$A$155:$A$1048576,0),MATCH((CUADRO!J$5&amp;$E1019),'Hoja de Trabajo para listado'!$A$151:$Z$151,0)),0)+IFERROR(INDEX('Hoja de Trabajo para listado'!$AB$155:$BA$1048576,MATCH($A1019,'Hoja de Trabajo para listado'!$AB$155:$AB$1048576,0),MATCH((CUADRO!J$5&amp;$E1019),'Hoja de Trabajo para listado'!$AB$151:$BA$151,0)),0)+IFERROR(INDEX('Hoja de Trabajo para listado'!$BC$155:$CB$1048576,MATCH($A1019,'Hoja de Trabajo para listado'!$BC$155:$BC$1048576,0),MATCH((CUADRO!J$5&amp;$E1019),'Hoja de Trabajo para listado'!$BC$151:$CB$151,0)),0)+IFERROR(INDEX('Hoja de Trabajo para listado'!$DE$153:$DG$274,MATCH($A1019,'Hoja de Trabajo para listado'!$DE$153:$DE$1048576,0),MATCH((CUADRO!J$5&amp;$E1019),'Hoja de Trabajo para listado'!$DE$151:$DG$151,0)),0)+IFERROR(INDEX('Hoja de Trabajo para listado'!$CD$155:$DC$1048576,MATCH($A1019,'Hoja de Trabajo para listado'!$CD$155:$CD$1048576,0),MATCH((CUADRO!J$5&amp;$E1019),'Hoja de Trabajo para listado'!$CD$151:$DC$151,0)),0)</f>
        <v>0</v>
      </c>
      <c r="K1019" s="245">
        <f ca="1">+IFERROR(INDEX('Hoja de Trabajo para listado'!$A$155:$Z$1048576,MATCH($A1019,'Hoja de Trabajo para listado'!$A$155:$A$1048576,0),MATCH((CUADRO!K$5&amp;$E1019),'Hoja de Trabajo para listado'!$A$151:$Z$151,0)),0)+IFERROR(INDEX('Hoja de Trabajo para listado'!$AB$155:$BA$1048576,MATCH($A1019,'Hoja de Trabajo para listado'!$AB$155:$AB$1048576,0),MATCH((CUADRO!K$5&amp;$E1019),'Hoja de Trabajo para listado'!$AB$151:$BA$151,0)),0)+IFERROR(INDEX('Hoja de Trabajo para listado'!$BC$155:$CB$1048576,MATCH($A1019,'Hoja de Trabajo para listado'!$BC$155:$BC$1048576,0),MATCH((CUADRO!K$5&amp;$E1019),'Hoja de Trabajo para listado'!$BC$151:$CB$151,0)),0)+IFERROR(INDEX('Hoja de Trabajo para listado'!$DE$153:$DG$274,MATCH($A1019,'Hoja de Trabajo para listado'!$DE$153:$DE$1048576,0),MATCH((CUADRO!K$5&amp;$E1019),'Hoja de Trabajo para listado'!$DE$151:$DG$151,0)),0)+IFERROR(INDEX('Hoja de Trabajo para listado'!$CD$155:$DC$1048576,MATCH($A1019,'Hoja de Trabajo para listado'!$CD$155:$CD$1048576,0),MATCH((CUADRO!K$5&amp;$E1019),'Hoja de Trabajo para listado'!$CD$151:$DC$151,0)),0)</f>
        <v>0</v>
      </c>
      <c r="L1019" s="245">
        <f ca="1">+IFERROR(INDEX('Hoja de Trabajo para listado'!$A$155:$Z$1048576,MATCH($A1019,'Hoja de Trabajo para listado'!$A$155:$A$1048576,0),MATCH((CUADRO!L$5&amp;$E1019),'Hoja de Trabajo para listado'!$A$151:$Z$151,0)),0)+IFERROR(INDEX('Hoja de Trabajo para listado'!$AB$155:$BA$1048576,MATCH($A1019,'Hoja de Trabajo para listado'!$AB$155:$AB$1048576,0),MATCH((CUADRO!L$5&amp;$E1019),'Hoja de Trabajo para listado'!$AB$151:$BA$151,0)),0)+IFERROR(INDEX('Hoja de Trabajo para listado'!$BC$155:$CB$1048576,MATCH($A1019,'Hoja de Trabajo para listado'!$BC$155:$BC$1048576,0),MATCH((CUADRO!L$5&amp;$E1019),'Hoja de Trabajo para listado'!$BC$151:$CB$151,0)),0)+IFERROR(INDEX('Hoja de Trabajo para listado'!$DE$153:$DG$274,MATCH($A1019,'Hoja de Trabajo para listado'!$DE$153:$DE$1048576,0),MATCH((CUADRO!L$5&amp;$E1019),'Hoja de Trabajo para listado'!$DE$151:$DG$151,0)),0)+IFERROR(INDEX('Hoja de Trabajo para listado'!$CD$155:$DC$1048576,MATCH($A1019,'Hoja de Trabajo para listado'!$CD$155:$CD$1048576,0),MATCH((CUADRO!L$5&amp;$E1019),'Hoja de Trabajo para listado'!$CD$151:$DC$151,0)),0)</f>
        <v>0</v>
      </c>
      <c r="M1019" s="245">
        <f ca="1">+IFERROR(INDEX('Hoja de Trabajo para listado'!$A$155:$Z$1048576,MATCH($A1019,'Hoja de Trabajo para listado'!$A$155:$A$1048576,0),MATCH((CUADRO!M$5&amp;$E1019),'Hoja de Trabajo para listado'!$A$151:$Z$151,0)),0)+IFERROR(INDEX('Hoja de Trabajo para listado'!$AB$155:$BA$1048576,MATCH($A1019,'Hoja de Trabajo para listado'!$AB$155:$AB$1048576,0),MATCH((CUADRO!M$5&amp;$E1019),'Hoja de Trabajo para listado'!$AB$151:$BA$151,0)),0)+IFERROR(INDEX('Hoja de Trabajo para listado'!$BC$155:$CB$1048576,MATCH($A1019,'Hoja de Trabajo para listado'!$BC$155:$BC$1048576,0),MATCH((CUADRO!M$5&amp;$E1019),'Hoja de Trabajo para listado'!$BC$151:$CB$151,0)),0)+IFERROR(INDEX('Hoja de Trabajo para listado'!$DE$153:$DG$274,MATCH($A1019,'Hoja de Trabajo para listado'!$DE$153:$DE$1048576,0),MATCH((CUADRO!M$5&amp;$E1019),'Hoja de Trabajo para listado'!$DE$151:$DG$151,0)),0)+IFERROR(INDEX('Hoja de Trabajo para listado'!$CD$155:$DC$1048576,MATCH($A1019,'Hoja de Trabajo para listado'!$CD$155:$CD$1048576,0),MATCH((CUADRO!M$5&amp;$E1019),'Hoja de Trabajo para listado'!$CD$151:$DC$151,0)),0)</f>
        <v>0</v>
      </c>
      <c r="N1019" s="245">
        <f ca="1">+IFERROR(INDEX('Hoja de Trabajo para listado'!$A$155:$Z$1048576,MATCH($A1019,'Hoja de Trabajo para listado'!$A$155:$A$1048576,0),MATCH((CUADRO!N$5&amp;$E1019),'Hoja de Trabajo para listado'!$A$151:$Z$151,0)),0)+IFERROR(INDEX('Hoja de Trabajo para listado'!$AB$155:$BA$1048576,MATCH($A1019,'Hoja de Trabajo para listado'!$AB$155:$AB$1048576,0),MATCH((CUADRO!N$5&amp;$E1019),'Hoja de Trabajo para listado'!$AB$151:$BA$151,0)),0)+IFERROR(INDEX('Hoja de Trabajo para listado'!$BC$155:$CB$1048576,MATCH($A1019,'Hoja de Trabajo para listado'!$BC$155:$BC$1048576,0),MATCH((CUADRO!N$5&amp;$E1019),'Hoja de Trabajo para listado'!$BC$151:$CB$151,0)),0)+IFERROR(INDEX('Hoja de Trabajo para listado'!$DE$153:$DG$274,MATCH($A1019,'Hoja de Trabajo para listado'!$DE$153:$DE$1048576,0),MATCH((CUADRO!N$5&amp;$E1019),'Hoja de Trabajo para listado'!$DE$151:$DG$151,0)),0)+IFERROR(INDEX('Hoja de Trabajo para listado'!$CD$155:$DC$1048576,MATCH($A1019,'Hoja de Trabajo para listado'!$CD$155:$CD$1048576,0),MATCH((CUADRO!N$5&amp;$E1019),'Hoja de Trabajo para listado'!$CD$151:$DC$151,0)),0)</f>
        <v>0</v>
      </c>
      <c r="O1019" s="245">
        <f ca="1">+IFERROR(INDEX('Hoja de Trabajo para listado'!$A$155:$Z$1048576,MATCH($A1019,'Hoja de Trabajo para listado'!$A$155:$A$1048576,0),MATCH((CUADRO!O$5&amp;$E1019),'Hoja de Trabajo para listado'!$A$151:$Z$151,0)),0)+IFERROR(INDEX('Hoja de Trabajo para listado'!$AB$155:$BA$1048576,MATCH($A1019,'Hoja de Trabajo para listado'!$AB$155:$AB$1048576,0),MATCH((CUADRO!O$5&amp;$E1019),'Hoja de Trabajo para listado'!$AB$151:$BA$151,0)),0)+IFERROR(INDEX('Hoja de Trabajo para listado'!$BC$155:$CB$1048576,MATCH($A1019,'Hoja de Trabajo para listado'!$BC$155:$BC$1048576,0),MATCH((CUADRO!O$5&amp;$E1019),'Hoja de Trabajo para listado'!$BC$151:$CB$151,0)),0)+IFERROR(INDEX('Hoja de Trabajo para listado'!$DE$153:$DG$274,MATCH($A1019,'Hoja de Trabajo para listado'!$DE$153:$DE$1048576,0),MATCH((CUADRO!O$5&amp;$E1019),'Hoja de Trabajo para listado'!$DE$151:$DG$151,0)),0)+IFERROR(INDEX('Hoja de Trabajo para listado'!$CD$155:$DC$1048576,MATCH($A1019,'Hoja de Trabajo para listado'!$CD$155:$CD$1048576,0),MATCH((CUADRO!O$5&amp;$E1019),'Hoja de Trabajo para listado'!$CD$151:$DC$151,0)),0)</f>
        <v>0</v>
      </c>
      <c r="P1019" s="245">
        <f ca="1">+IFERROR(INDEX('Hoja de Trabajo para listado'!$A$155:$Z$1048576,MATCH($A1019,'Hoja de Trabajo para listado'!$A$155:$A$1048576,0),MATCH((CUADRO!P$5&amp;$E1019),'Hoja de Trabajo para listado'!$A$151:$Z$151,0)),0)+IFERROR(INDEX('Hoja de Trabajo para listado'!$AB$155:$BA$1048576,MATCH($A1019,'Hoja de Trabajo para listado'!$AB$155:$AB$1048576,0),MATCH((CUADRO!P$5&amp;$E1019),'Hoja de Trabajo para listado'!$AB$151:$BA$151,0)),0)+IFERROR(INDEX('Hoja de Trabajo para listado'!$BC$155:$CB$1048576,MATCH($A1019,'Hoja de Trabajo para listado'!$BC$155:$BC$1048576,0),MATCH((CUADRO!P$5&amp;$E1019),'Hoja de Trabajo para listado'!$BC$151:$CB$151,0)),0)+IFERROR(INDEX('Hoja de Trabajo para listado'!$DE$153:$DG$274,MATCH($A1019,'Hoja de Trabajo para listado'!$DE$153:$DE$1048576,0),MATCH((CUADRO!P$5&amp;$E1019),'Hoja de Trabajo para listado'!$DE$151:$DG$151,0)),0)+IFERROR(INDEX('Hoja de Trabajo para listado'!$CD$155:$DC$1048576,MATCH($A1019,'Hoja de Trabajo para listado'!$CD$155:$CD$1048576,0),MATCH((CUADRO!P$5&amp;$E1019),'Hoja de Trabajo para listado'!$CD$151:$DC$151,0)),0)</f>
        <v>0</v>
      </c>
      <c r="Q1019" s="245">
        <f ca="1">+IFERROR(INDEX('Hoja de Trabajo para listado'!$A$155:$Z$1048576,MATCH($A1019,'Hoja de Trabajo para listado'!$A$155:$A$1048576,0),MATCH((CUADRO!Q$5&amp;$E1019),'Hoja de Trabajo para listado'!$A$151:$Z$151,0)),0)+IFERROR(INDEX('Hoja de Trabajo para listado'!$AB$155:$BA$1048576,MATCH($A1019,'Hoja de Trabajo para listado'!$AB$155:$AB$1048576,0),MATCH((CUADRO!Q$5&amp;$E1019),'Hoja de Trabajo para listado'!$AB$151:$BA$151,0)),0)+IFERROR(INDEX('Hoja de Trabajo para listado'!$BC$155:$CB$1048576,MATCH($A1019,'Hoja de Trabajo para listado'!$BC$155:$BC$1048576,0),MATCH((CUADRO!Q$5&amp;$E1019),'Hoja de Trabajo para listado'!$BC$151:$CB$151,0)),0)+IFERROR(INDEX('Hoja de Trabajo para listado'!$DE$153:$DG$274,MATCH($A1019,'Hoja de Trabajo para listado'!$DE$153:$DE$1048576,0),MATCH((CUADRO!Q$5&amp;$E1019),'Hoja de Trabajo para listado'!$DE$151:$DG$151,0)),0)+IFERROR(INDEX('Hoja de Trabajo para listado'!$CD$155:$DC$1048576,MATCH($A1019,'Hoja de Trabajo para listado'!$CD$155:$CD$1048576,0),MATCH((CUADRO!Q$5&amp;$E1019),'Hoja de Trabajo para listado'!$CD$151:$DC$151,0)),0)</f>
        <v>0</v>
      </c>
      <c r="R1019" s="245">
        <f t="shared" ca="1" si="33"/>
        <v>0</v>
      </c>
      <c r="S1019" s="259">
        <f ca="1">+R1018+R1019</f>
        <v>0</v>
      </c>
      <c r="T1019" s="245">
        <f ca="1">+S1019</f>
        <v>0</v>
      </c>
      <c r="U1019" s="244">
        <f t="shared" si="34"/>
        <v>2</v>
      </c>
      <c r="V1019" s="333" t="str">
        <f>+VLOOKUP(A1019,bd_lista!$A$3:$E$590,5,FALSE)</f>
        <v>Gobiernos Autonomos Municipales</v>
      </c>
      <c r="W1019" s="384"/>
      <c r="X1019" s="242">
        <f>+VLOOKUP(A1019,[3]Sheet1!$A$13:$D$744,4,FALSE)</f>
        <v>0</v>
      </c>
      <c r="Y1019" s="242" t="e">
        <f>+VLOOKUP(X1019,bd_lista!$A$3:$C$590,3,FALSE)</f>
        <v>#N/A</v>
      </c>
      <c r="Z1019" s="292"/>
      <c r="AA1019" s="293"/>
    </row>
    <row r="1020" spans="1:27" customFormat="1" ht="15" hidden="1" customHeight="1">
      <c r="A1020" s="32">
        <v>1744</v>
      </c>
      <c r="B1020" s="388">
        <f>+A1020</f>
        <v>1744</v>
      </c>
      <c r="C1020" s="247" t="str">
        <f>+VLOOKUP(A1020,bd_lista!$A$3:$C$590,3,FALSE)</f>
        <v>Gobierno Autónomo Municipal de Puerto Quijarro</v>
      </c>
      <c r="D1020" s="385" t="str">
        <f>+C1020</f>
        <v>Gobierno Autónomo Municipal de Puerto Quijarro</v>
      </c>
      <c r="E1020" s="242" t="s">
        <v>1304</v>
      </c>
      <c r="F1020" s="243">
        <f ca="1">+IFERROR(INDEX('Hoja de Trabajo para listado'!$A$155:$Z$1048576,MATCH($A1020,'Hoja de Trabajo para listado'!$A$155:$A$1048576,0),MATCH((CUADRO!F$5&amp;$E1020),'Hoja de Trabajo para listado'!$A$151:$Z$151,0)),0)+IFERROR(INDEX('Hoja de Trabajo para listado'!$AB$155:$BA$1048576,MATCH($A1020,'Hoja de Trabajo para listado'!$AB$155:$AB$1048576,0),MATCH((CUADRO!F$5&amp;$E1020),'Hoja de Trabajo para listado'!$AB$151:$BA$151,0)),0)+IFERROR(INDEX('Hoja de Trabajo para listado'!$BC$155:$CB$1048576,MATCH($A1020,'Hoja de Trabajo para listado'!$BC$155:$BC$1048576,0),MATCH((CUADRO!F$5&amp;$E1020),'Hoja de Trabajo para listado'!$BC$151:$CB$151,0)),0)+IFERROR(INDEX('Hoja de Trabajo para listado'!$DE$153:$DG$274,MATCH($A1020,'Hoja de Trabajo para listado'!$DE$153:$DE$1048576,0),MATCH((CUADRO!F$5&amp;$E1020),'Hoja de Trabajo para listado'!$DE$151:$DG$151,0)),0)+IFERROR(INDEX('Hoja de Trabajo para listado'!$CD$155:$DC$1048576,MATCH($A1020,'Hoja de Trabajo para listado'!$CD$155:$CD$1048576,0),MATCH((CUADRO!F$5&amp;$E1020),'Hoja de Trabajo para listado'!$CD$151:$DC$151,0)),0)</f>
        <v>0</v>
      </c>
      <c r="G1020" s="243">
        <f ca="1">+IFERROR(INDEX('Hoja de Trabajo para listado'!$A$155:$Z$1048576,MATCH($A1020,'Hoja de Trabajo para listado'!$A$155:$A$1048576,0),MATCH((CUADRO!G$5&amp;$E1020),'Hoja de Trabajo para listado'!$A$151:$Z$151,0)),0)+IFERROR(INDEX('Hoja de Trabajo para listado'!$AB$155:$BA$1048576,MATCH($A1020,'Hoja de Trabajo para listado'!$AB$155:$AB$1048576,0),MATCH((CUADRO!G$5&amp;$E1020),'Hoja de Trabajo para listado'!$AB$151:$BA$151,0)),0)+IFERROR(INDEX('Hoja de Trabajo para listado'!$BC$155:$CB$1048576,MATCH($A1020,'Hoja de Trabajo para listado'!$BC$155:$BC$1048576,0),MATCH((CUADRO!G$5&amp;$E1020),'Hoja de Trabajo para listado'!$BC$151:$CB$151,0)),0)+IFERROR(INDEX('Hoja de Trabajo para listado'!$DE$153:$DG$274,MATCH($A1020,'Hoja de Trabajo para listado'!$DE$153:$DE$1048576,0),MATCH((CUADRO!G$5&amp;$E1020),'Hoja de Trabajo para listado'!$DE$151:$DG$151,0)),0)+IFERROR(INDEX('Hoja de Trabajo para listado'!$CD$155:$DC$1048576,MATCH($A1020,'Hoja de Trabajo para listado'!$CD$155:$CD$1048576,0),MATCH((CUADRO!G$5&amp;$E1020),'Hoja de Trabajo para listado'!$CD$151:$DC$151,0)),0)</f>
        <v>0</v>
      </c>
      <c r="H1020" s="243">
        <f ca="1">+IFERROR(INDEX('Hoja de Trabajo para listado'!$A$155:$Z$1048576,MATCH($A1020,'Hoja de Trabajo para listado'!$A$155:$A$1048576,0),MATCH((CUADRO!H$5&amp;$E1020),'Hoja de Trabajo para listado'!$A$151:$Z$151,0)),0)+IFERROR(INDEX('Hoja de Trabajo para listado'!$AB$155:$BA$1048576,MATCH($A1020,'Hoja de Trabajo para listado'!$AB$155:$AB$1048576,0),MATCH((CUADRO!H$5&amp;$E1020),'Hoja de Trabajo para listado'!$AB$151:$BA$151,0)),0)+IFERROR(INDEX('Hoja de Trabajo para listado'!$BC$155:$CB$1048576,MATCH($A1020,'Hoja de Trabajo para listado'!$BC$155:$BC$1048576,0),MATCH((CUADRO!H$5&amp;$E1020),'Hoja de Trabajo para listado'!$BC$151:$CB$151,0)),0)+IFERROR(INDEX('Hoja de Trabajo para listado'!$DE$153:$DG$274,MATCH($A1020,'Hoja de Trabajo para listado'!$DE$153:$DE$1048576,0),MATCH((CUADRO!H$5&amp;$E1020),'Hoja de Trabajo para listado'!$DE$151:$DG$151,0)),0)+IFERROR(INDEX('Hoja de Trabajo para listado'!$CD$155:$DC$1048576,MATCH($A1020,'Hoja de Trabajo para listado'!$CD$155:$CD$1048576,0),MATCH((CUADRO!H$5&amp;$E1020),'Hoja de Trabajo para listado'!$CD$151:$DC$151,0)),0)</f>
        <v>0</v>
      </c>
      <c r="I1020" s="243">
        <f ca="1">+IFERROR(INDEX('Hoja de Trabajo para listado'!$A$155:$Z$1048576,MATCH($A1020,'Hoja de Trabajo para listado'!$A$155:$A$1048576,0),MATCH((CUADRO!I$5&amp;$E1020),'Hoja de Trabajo para listado'!$A$151:$Z$151,0)),0)+IFERROR(INDEX('Hoja de Trabajo para listado'!$AB$155:$BA$1048576,MATCH($A1020,'Hoja de Trabajo para listado'!$AB$155:$AB$1048576,0),MATCH((CUADRO!I$5&amp;$E1020),'Hoja de Trabajo para listado'!$AB$151:$BA$151,0)),0)+IFERROR(INDEX('Hoja de Trabajo para listado'!$BC$155:$CB$1048576,MATCH($A1020,'Hoja de Trabajo para listado'!$BC$155:$BC$1048576,0),MATCH((CUADRO!I$5&amp;$E1020),'Hoja de Trabajo para listado'!$BC$151:$CB$151,0)),0)+IFERROR(INDEX('Hoja de Trabajo para listado'!$DE$153:$DG$274,MATCH($A1020,'Hoja de Trabajo para listado'!$DE$153:$DE$1048576,0),MATCH((CUADRO!I$5&amp;$E1020),'Hoja de Trabajo para listado'!$DE$151:$DG$151,0)),0)+IFERROR(INDEX('Hoja de Trabajo para listado'!$CD$155:$DC$1048576,MATCH($A1020,'Hoja de Trabajo para listado'!$CD$155:$CD$1048576,0),MATCH((CUADRO!I$5&amp;$E1020),'Hoja de Trabajo para listado'!$CD$151:$DC$151,0)),0)</f>
        <v>0</v>
      </c>
      <c r="J1020" s="243">
        <f ca="1">+IFERROR(INDEX('Hoja de Trabajo para listado'!$A$155:$Z$1048576,MATCH($A1020,'Hoja de Trabajo para listado'!$A$155:$A$1048576,0),MATCH((CUADRO!J$5&amp;$E1020),'Hoja de Trabajo para listado'!$A$151:$Z$151,0)),0)+IFERROR(INDEX('Hoja de Trabajo para listado'!$AB$155:$BA$1048576,MATCH($A1020,'Hoja de Trabajo para listado'!$AB$155:$AB$1048576,0),MATCH((CUADRO!J$5&amp;$E1020),'Hoja de Trabajo para listado'!$AB$151:$BA$151,0)),0)+IFERROR(INDEX('Hoja de Trabajo para listado'!$BC$155:$CB$1048576,MATCH($A1020,'Hoja de Trabajo para listado'!$BC$155:$BC$1048576,0),MATCH((CUADRO!J$5&amp;$E1020),'Hoja de Trabajo para listado'!$BC$151:$CB$151,0)),0)+IFERROR(INDEX('Hoja de Trabajo para listado'!$DE$153:$DG$274,MATCH($A1020,'Hoja de Trabajo para listado'!$DE$153:$DE$1048576,0),MATCH((CUADRO!J$5&amp;$E1020),'Hoja de Trabajo para listado'!$DE$151:$DG$151,0)),0)+IFERROR(INDEX('Hoja de Trabajo para listado'!$CD$155:$DC$1048576,MATCH($A1020,'Hoja de Trabajo para listado'!$CD$155:$CD$1048576,0),MATCH((CUADRO!J$5&amp;$E1020),'Hoja de Trabajo para listado'!$CD$151:$DC$151,0)),0)</f>
        <v>0</v>
      </c>
      <c r="K1020" s="243">
        <f ca="1">+IFERROR(INDEX('Hoja de Trabajo para listado'!$A$155:$Z$1048576,MATCH($A1020,'Hoja de Trabajo para listado'!$A$155:$A$1048576,0),MATCH((CUADRO!K$5&amp;$E1020),'Hoja de Trabajo para listado'!$A$151:$Z$151,0)),0)+IFERROR(INDEX('Hoja de Trabajo para listado'!$AB$155:$BA$1048576,MATCH($A1020,'Hoja de Trabajo para listado'!$AB$155:$AB$1048576,0),MATCH((CUADRO!K$5&amp;$E1020),'Hoja de Trabajo para listado'!$AB$151:$BA$151,0)),0)+IFERROR(INDEX('Hoja de Trabajo para listado'!$BC$155:$CB$1048576,MATCH($A1020,'Hoja de Trabajo para listado'!$BC$155:$BC$1048576,0),MATCH((CUADRO!K$5&amp;$E1020),'Hoja de Trabajo para listado'!$BC$151:$CB$151,0)),0)+IFERROR(INDEX('Hoja de Trabajo para listado'!$DE$153:$DG$274,MATCH($A1020,'Hoja de Trabajo para listado'!$DE$153:$DE$1048576,0),MATCH((CUADRO!K$5&amp;$E1020),'Hoja de Trabajo para listado'!$DE$151:$DG$151,0)),0)+IFERROR(INDEX('Hoja de Trabajo para listado'!$CD$155:$DC$1048576,MATCH($A1020,'Hoja de Trabajo para listado'!$CD$155:$CD$1048576,0),MATCH((CUADRO!K$5&amp;$E1020),'Hoja de Trabajo para listado'!$CD$151:$DC$151,0)),0)</f>
        <v>0</v>
      </c>
      <c r="L1020" s="243">
        <f ca="1">+IFERROR(INDEX('Hoja de Trabajo para listado'!$A$155:$Z$1048576,MATCH($A1020,'Hoja de Trabajo para listado'!$A$155:$A$1048576,0),MATCH((CUADRO!L$5&amp;$E1020),'Hoja de Trabajo para listado'!$A$151:$Z$151,0)),0)+IFERROR(INDEX('Hoja de Trabajo para listado'!$AB$155:$BA$1048576,MATCH($A1020,'Hoja de Trabajo para listado'!$AB$155:$AB$1048576,0),MATCH((CUADRO!L$5&amp;$E1020),'Hoja de Trabajo para listado'!$AB$151:$BA$151,0)),0)+IFERROR(INDEX('Hoja de Trabajo para listado'!$BC$155:$CB$1048576,MATCH($A1020,'Hoja de Trabajo para listado'!$BC$155:$BC$1048576,0),MATCH((CUADRO!L$5&amp;$E1020),'Hoja de Trabajo para listado'!$BC$151:$CB$151,0)),0)+IFERROR(INDEX('Hoja de Trabajo para listado'!$DE$153:$DG$274,MATCH($A1020,'Hoja de Trabajo para listado'!$DE$153:$DE$1048576,0),MATCH((CUADRO!L$5&amp;$E1020),'Hoja de Trabajo para listado'!$DE$151:$DG$151,0)),0)+IFERROR(INDEX('Hoja de Trabajo para listado'!$CD$155:$DC$1048576,MATCH($A1020,'Hoja de Trabajo para listado'!$CD$155:$CD$1048576,0),MATCH((CUADRO!L$5&amp;$E1020),'Hoja de Trabajo para listado'!$CD$151:$DC$151,0)),0)</f>
        <v>0</v>
      </c>
      <c r="M1020" s="243">
        <f ca="1">+IFERROR(INDEX('Hoja de Trabajo para listado'!$A$155:$Z$1048576,MATCH($A1020,'Hoja de Trabajo para listado'!$A$155:$A$1048576,0),MATCH((CUADRO!M$5&amp;$E1020),'Hoja de Trabajo para listado'!$A$151:$Z$151,0)),0)+IFERROR(INDEX('Hoja de Trabajo para listado'!$AB$155:$BA$1048576,MATCH($A1020,'Hoja de Trabajo para listado'!$AB$155:$AB$1048576,0),MATCH((CUADRO!M$5&amp;$E1020),'Hoja de Trabajo para listado'!$AB$151:$BA$151,0)),0)+IFERROR(INDEX('Hoja de Trabajo para listado'!$BC$155:$CB$1048576,MATCH($A1020,'Hoja de Trabajo para listado'!$BC$155:$BC$1048576,0),MATCH((CUADRO!M$5&amp;$E1020),'Hoja de Trabajo para listado'!$BC$151:$CB$151,0)),0)+IFERROR(INDEX('Hoja de Trabajo para listado'!$DE$153:$DG$274,MATCH($A1020,'Hoja de Trabajo para listado'!$DE$153:$DE$1048576,0),MATCH((CUADRO!M$5&amp;$E1020),'Hoja de Trabajo para listado'!$DE$151:$DG$151,0)),0)+IFERROR(INDEX('Hoja de Trabajo para listado'!$CD$155:$DC$1048576,MATCH($A1020,'Hoja de Trabajo para listado'!$CD$155:$CD$1048576,0),MATCH((CUADRO!M$5&amp;$E1020),'Hoja de Trabajo para listado'!$CD$151:$DC$151,0)),0)</f>
        <v>0</v>
      </c>
      <c r="N1020" s="243">
        <f ca="1">+IFERROR(INDEX('Hoja de Trabajo para listado'!$A$155:$Z$1048576,MATCH($A1020,'Hoja de Trabajo para listado'!$A$155:$A$1048576,0),MATCH((CUADRO!N$5&amp;$E1020),'Hoja de Trabajo para listado'!$A$151:$Z$151,0)),0)+IFERROR(INDEX('Hoja de Trabajo para listado'!$AB$155:$BA$1048576,MATCH($A1020,'Hoja de Trabajo para listado'!$AB$155:$AB$1048576,0),MATCH((CUADRO!N$5&amp;$E1020),'Hoja de Trabajo para listado'!$AB$151:$BA$151,0)),0)+IFERROR(INDEX('Hoja de Trabajo para listado'!$BC$155:$CB$1048576,MATCH($A1020,'Hoja de Trabajo para listado'!$BC$155:$BC$1048576,0),MATCH((CUADRO!N$5&amp;$E1020),'Hoja de Trabajo para listado'!$BC$151:$CB$151,0)),0)+IFERROR(INDEX('Hoja de Trabajo para listado'!$DE$153:$DG$274,MATCH($A1020,'Hoja de Trabajo para listado'!$DE$153:$DE$1048576,0),MATCH((CUADRO!N$5&amp;$E1020),'Hoja de Trabajo para listado'!$DE$151:$DG$151,0)),0)+IFERROR(INDEX('Hoja de Trabajo para listado'!$CD$155:$DC$1048576,MATCH($A1020,'Hoja de Trabajo para listado'!$CD$155:$CD$1048576,0),MATCH((CUADRO!N$5&amp;$E1020),'Hoja de Trabajo para listado'!$CD$151:$DC$151,0)),0)</f>
        <v>0</v>
      </c>
      <c r="O1020" s="243">
        <f ca="1">+IFERROR(INDEX('Hoja de Trabajo para listado'!$A$155:$Z$1048576,MATCH($A1020,'Hoja de Trabajo para listado'!$A$155:$A$1048576,0),MATCH((CUADRO!O$5&amp;$E1020),'Hoja de Trabajo para listado'!$A$151:$Z$151,0)),0)+IFERROR(INDEX('Hoja de Trabajo para listado'!$AB$155:$BA$1048576,MATCH($A1020,'Hoja de Trabajo para listado'!$AB$155:$AB$1048576,0),MATCH((CUADRO!O$5&amp;$E1020),'Hoja de Trabajo para listado'!$AB$151:$BA$151,0)),0)+IFERROR(INDEX('Hoja de Trabajo para listado'!$BC$155:$CB$1048576,MATCH($A1020,'Hoja de Trabajo para listado'!$BC$155:$BC$1048576,0),MATCH((CUADRO!O$5&amp;$E1020),'Hoja de Trabajo para listado'!$BC$151:$CB$151,0)),0)+IFERROR(INDEX('Hoja de Trabajo para listado'!$DE$153:$DG$274,MATCH($A1020,'Hoja de Trabajo para listado'!$DE$153:$DE$1048576,0),MATCH((CUADRO!O$5&amp;$E1020),'Hoja de Trabajo para listado'!$DE$151:$DG$151,0)),0)+IFERROR(INDEX('Hoja de Trabajo para listado'!$CD$155:$DC$1048576,MATCH($A1020,'Hoja de Trabajo para listado'!$CD$155:$CD$1048576,0),MATCH((CUADRO!O$5&amp;$E1020),'Hoja de Trabajo para listado'!$CD$151:$DC$151,0)),0)</f>
        <v>0</v>
      </c>
      <c r="P1020" s="243">
        <f ca="1">+IFERROR(INDEX('Hoja de Trabajo para listado'!$A$155:$Z$1048576,MATCH($A1020,'Hoja de Trabajo para listado'!$A$155:$A$1048576,0),MATCH((CUADRO!P$5&amp;$E1020),'Hoja de Trabajo para listado'!$A$151:$Z$151,0)),0)+IFERROR(INDEX('Hoja de Trabajo para listado'!$AB$155:$BA$1048576,MATCH($A1020,'Hoja de Trabajo para listado'!$AB$155:$AB$1048576,0),MATCH((CUADRO!P$5&amp;$E1020),'Hoja de Trabajo para listado'!$AB$151:$BA$151,0)),0)+IFERROR(INDEX('Hoja de Trabajo para listado'!$BC$155:$CB$1048576,MATCH($A1020,'Hoja de Trabajo para listado'!$BC$155:$BC$1048576,0),MATCH((CUADRO!P$5&amp;$E1020),'Hoja de Trabajo para listado'!$BC$151:$CB$151,0)),0)+IFERROR(INDEX('Hoja de Trabajo para listado'!$DE$153:$DG$274,MATCH($A1020,'Hoja de Trabajo para listado'!$DE$153:$DE$1048576,0),MATCH((CUADRO!P$5&amp;$E1020),'Hoja de Trabajo para listado'!$DE$151:$DG$151,0)),0)+IFERROR(INDEX('Hoja de Trabajo para listado'!$CD$155:$DC$1048576,MATCH($A1020,'Hoja de Trabajo para listado'!$CD$155:$CD$1048576,0),MATCH((CUADRO!P$5&amp;$E1020),'Hoja de Trabajo para listado'!$CD$151:$DC$151,0)),0)</f>
        <v>0</v>
      </c>
      <c r="Q1020" s="243">
        <f ca="1">+IFERROR(INDEX('Hoja de Trabajo para listado'!$A$155:$Z$1048576,MATCH($A1020,'Hoja de Trabajo para listado'!$A$155:$A$1048576,0),MATCH((CUADRO!Q$5&amp;$E1020),'Hoja de Trabajo para listado'!$A$151:$Z$151,0)),0)+IFERROR(INDEX('Hoja de Trabajo para listado'!$AB$155:$BA$1048576,MATCH($A1020,'Hoja de Trabajo para listado'!$AB$155:$AB$1048576,0),MATCH((CUADRO!Q$5&amp;$E1020),'Hoja de Trabajo para listado'!$AB$151:$BA$151,0)),0)+IFERROR(INDEX('Hoja de Trabajo para listado'!$BC$155:$CB$1048576,MATCH($A1020,'Hoja de Trabajo para listado'!$BC$155:$BC$1048576,0),MATCH((CUADRO!Q$5&amp;$E1020),'Hoja de Trabajo para listado'!$BC$151:$CB$151,0)),0)+IFERROR(INDEX('Hoja de Trabajo para listado'!$DE$153:$DG$274,MATCH($A1020,'Hoja de Trabajo para listado'!$DE$153:$DE$1048576,0),MATCH((CUADRO!Q$5&amp;$E1020),'Hoja de Trabajo para listado'!$DE$151:$DG$151,0)),0)+IFERROR(INDEX('Hoja de Trabajo para listado'!$CD$155:$DC$1048576,MATCH($A1020,'Hoja de Trabajo para listado'!$CD$155:$CD$1048576,0),MATCH((CUADRO!Q$5&amp;$E1020),'Hoja de Trabajo para listado'!$CD$151:$DC$151,0)),0)</f>
        <v>0</v>
      </c>
      <c r="R1020" s="243">
        <f t="shared" ca="1" si="33"/>
        <v>0</v>
      </c>
      <c r="S1020" s="249"/>
      <c r="T1020" s="243">
        <f ca="1">+T1021</f>
        <v>0</v>
      </c>
      <c r="U1020" s="242">
        <f t="shared" si="34"/>
        <v>1</v>
      </c>
      <c r="V1020" s="333" t="str">
        <f>+VLOOKUP(A1020,bd_lista!$A$3:$E$590,5,FALSE)</f>
        <v>Gobiernos Autonomos Municipales</v>
      </c>
      <c r="W1020" s="383" t="str">
        <f>+V1020</f>
        <v>Gobiernos Autonomos Municipales</v>
      </c>
      <c r="X1020" s="242">
        <f>+VLOOKUP(A1020,[3]Sheet1!$A$13:$D$744,4,FALSE)</f>
        <v>0</v>
      </c>
      <c r="Y1020" s="242" t="e">
        <f>+VLOOKUP(X1020,bd_lista!$A$3:$C$590,3,FALSE)</f>
        <v>#N/A</v>
      </c>
      <c r="Z1020" s="294">
        <f>+X1020</f>
        <v>0</v>
      </c>
      <c r="AA1020" s="295" t="e">
        <f>+Y1020</f>
        <v>#N/A</v>
      </c>
    </row>
    <row r="1021" spans="1:27" customFormat="1" ht="15" hidden="1" customHeight="1">
      <c r="A1021" s="32">
        <v>1744</v>
      </c>
      <c r="B1021" s="389"/>
      <c r="C1021" s="247" t="str">
        <f>+VLOOKUP(A1021,bd_lista!$A$3:$C$590,3,FALSE)</f>
        <v>Gobierno Autónomo Municipal de Puerto Quijarro</v>
      </c>
      <c r="D1021" s="386"/>
      <c r="E1021" s="244" t="s">
        <v>1305</v>
      </c>
      <c r="F1021" s="243">
        <f ca="1">+IFERROR(INDEX('Hoja de Trabajo para listado'!$A$155:$Z$1048576,MATCH($A1021,'Hoja de Trabajo para listado'!$A$155:$A$1048576,0),MATCH((CUADRO!F$5&amp;$E1021),'Hoja de Trabajo para listado'!$A$151:$Z$151,0)),0)+IFERROR(INDEX('Hoja de Trabajo para listado'!$AB$155:$BA$1048576,MATCH($A1021,'Hoja de Trabajo para listado'!$AB$155:$AB$1048576,0),MATCH((CUADRO!F$5&amp;$E1021),'Hoja de Trabajo para listado'!$AB$151:$BA$151,0)),0)+IFERROR(INDEX('Hoja de Trabajo para listado'!$BC$155:$CB$1048576,MATCH($A1021,'Hoja de Trabajo para listado'!$BC$155:$BC$1048576,0),MATCH((CUADRO!F$5&amp;$E1021),'Hoja de Trabajo para listado'!$BC$151:$CB$151,0)),0)+IFERROR(INDEX('Hoja de Trabajo para listado'!$DE$153:$DG$274,MATCH($A1021,'Hoja de Trabajo para listado'!$DE$153:$DE$1048576,0),MATCH((CUADRO!F$5&amp;$E1021),'Hoja de Trabajo para listado'!$DE$151:$DG$151,0)),0)+IFERROR(INDEX('Hoja de Trabajo para listado'!$CD$155:$DC$1048576,MATCH($A1021,'Hoja de Trabajo para listado'!$CD$155:$CD$1048576,0),MATCH((CUADRO!F$5&amp;$E1021),'Hoja de Trabajo para listado'!$CD$151:$DC$151,0)),0)</f>
        <v>0</v>
      </c>
      <c r="G1021" s="243">
        <f ca="1">+IFERROR(INDEX('Hoja de Trabajo para listado'!$A$155:$Z$1048576,MATCH($A1021,'Hoja de Trabajo para listado'!$A$155:$A$1048576,0),MATCH((CUADRO!G$5&amp;$E1021),'Hoja de Trabajo para listado'!$A$151:$Z$151,0)),0)+IFERROR(INDEX('Hoja de Trabajo para listado'!$AB$155:$BA$1048576,MATCH($A1021,'Hoja de Trabajo para listado'!$AB$155:$AB$1048576,0),MATCH((CUADRO!G$5&amp;$E1021),'Hoja de Trabajo para listado'!$AB$151:$BA$151,0)),0)+IFERROR(INDEX('Hoja de Trabajo para listado'!$BC$155:$CB$1048576,MATCH($A1021,'Hoja de Trabajo para listado'!$BC$155:$BC$1048576,0),MATCH((CUADRO!G$5&amp;$E1021),'Hoja de Trabajo para listado'!$BC$151:$CB$151,0)),0)+IFERROR(INDEX('Hoja de Trabajo para listado'!$DE$153:$DG$274,MATCH($A1021,'Hoja de Trabajo para listado'!$DE$153:$DE$1048576,0),MATCH((CUADRO!G$5&amp;$E1021),'Hoja de Trabajo para listado'!$DE$151:$DG$151,0)),0)+IFERROR(INDEX('Hoja de Trabajo para listado'!$CD$155:$DC$1048576,MATCH($A1021,'Hoja de Trabajo para listado'!$CD$155:$CD$1048576,0),MATCH((CUADRO!G$5&amp;$E1021),'Hoja de Trabajo para listado'!$CD$151:$DC$151,0)),0)</f>
        <v>0</v>
      </c>
      <c r="H1021" s="243">
        <f ca="1">+IFERROR(INDEX('Hoja de Trabajo para listado'!$A$155:$Z$1048576,MATCH($A1021,'Hoja de Trabajo para listado'!$A$155:$A$1048576,0),MATCH((CUADRO!H$5&amp;$E1021),'Hoja de Trabajo para listado'!$A$151:$Z$151,0)),0)+IFERROR(INDEX('Hoja de Trabajo para listado'!$AB$155:$BA$1048576,MATCH($A1021,'Hoja de Trabajo para listado'!$AB$155:$AB$1048576,0),MATCH((CUADRO!H$5&amp;$E1021),'Hoja de Trabajo para listado'!$AB$151:$BA$151,0)),0)+IFERROR(INDEX('Hoja de Trabajo para listado'!$BC$155:$CB$1048576,MATCH($A1021,'Hoja de Trabajo para listado'!$BC$155:$BC$1048576,0),MATCH((CUADRO!H$5&amp;$E1021),'Hoja de Trabajo para listado'!$BC$151:$CB$151,0)),0)+IFERROR(INDEX('Hoja de Trabajo para listado'!$DE$153:$DG$274,MATCH($A1021,'Hoja de Trabajo para listado'!$DE$153:$DE$1048576,0),MATCH((CUADRO!H$5&amp;$E1021),'Hoja de Trabajo para listado'!$DE$151:$DG$151,0)),0)+IFERROR(INDEX('Hoja de Trabajo para listado'!$CD$155:$DC$1048576,MATCH($A1021,'Hoja de Trabajo para listado'!$CD$155:$CD$1048576,0),MATCH((CUADRO!H$5&amp;$E1021),'Hoja de Trabajo para listado'!$CD$151:$DC$151,0)),0)</f>
        <v>0</v>
      </c>
      <c r="I1021" s="243">
        <f ca="1">+IFERROR(INDEX('Hoja de Trabajo para listado'!$A$155:$Z$1048576,MATCH($A1021,'Hoja de Trabajo para listado'!$A$155:$A$1048576,0),MATCH((CUADRO!I$5&amp;$E1021),'Hoja de Trabajo para listado'!$A$151:$Z$151,0)),0)+IFERROR(INDEX('Hoja de Trabajo para listado'!$AB$155:$BA$1048576,MATCH($A1021,'Hoja de Trabajo para listado'!$AB$155:$AB$1048576,0),MATCH((CUADRO!I$5&amp;$E1021),'Hoja de Trabajo para listado'!$AB$151:$BA$151,0)),0)+IFERROR(INDEX('Hoja de Trabajo para listado'!$BC$155:$CB$1048576,MATCH($A1021,'Hoja de Trabajo para listado'!$BC$155:$BC$1048576,0),MATCH((CUADRO!I$5&amp;$E1021),'Hoja de Trabajo para listado'!$BC$151:$CB$151,0)),0)+IFERROR(INDEX('Hoja de Trabajo para listado'!$DE$153:$DG$274,MATCH($A1021,'Hoja de Trabajo para listado'!$DE$153:$DE$1048576,0),MATCH((CUADRO!I$5&amp;$E1021),'Hoja de Trabajo para listado'!$DE$151:$DG$151,0)),0)+IFERROR(INDEX('Hoja de Trabajo para listado'!$CD$155:$DC$1048576,MATCH($A1021,'Hoja de Trabajo para listado'!$CD$155:$CD$1048576,0),MATCH((CUADRO!I$5&amp;$E1021),'Hoja de Trabajo para listado'!$CD$151:$DC$151,0)),0)</f>
        <v>0</v>
      </c>
      <c r="J1021" s="243">
        <f ca="1">+IFERROR(INDEX('Hoja de Trabajo para listado'!$A$155:$Z$1048576,MATCH($A1021,'Hoja de Trabajo para listado'!$A$155:$A$1048576,0),MATCH((CUADRO!J$5&amp;$E1021),'Hoja de Trabajo para listado'!$A$151:$Z$151,0)),0)+IFERROR(INDEX('Hoja de Trabajo para listado'!$AB$155:$BA$1048576,MATCH($A1021,'Hoja de Trabajo para listado'!$AB$155:$AB$1048576,0),MATCH((CUADRO!J$5&amp;$E1021),'Hoja de Trabajo para listado'!$AB$151:$BA$151,0)),0)+IFERROR(INDEX('Hoja de Trabajo para listado'!$BC$155:$CB$1048576,MATCH($A1021,'Hoja de Trabajo para listado'!$BC$155:$BC$1048576,0),MATCH((CUADRO!J$5&amp;$E1021),'Hoja de Trabajo para listado'!$BC$151:$CB$151,0)),0)+IFERROR(INDEX('Hoja de Trabajo para listado'!$DE$153:$DG$274,MATCH($A1021,'Hoja de Trabajo para listado'!$DE$153:$DE$1048576,0),MATCH((CUADRO!J$5&amp;$E1021),'Hoja de Trabajo para listado'!$DE$151:$DG$151,0)),0)+IFERROR(INDEX('Hoja de Trabajo para listado'!$CD$155:$DC$1048576,MATCH($A1021,'Hoja de Trabajo para listado'!$CD$155:$CD$1048576,0),MATCH((CUADRO!J$5&amp;$E1021),'Hoja de Trabajo para listado'!$CD$151:$DC$151,0)),0)</f>
        <v>0</v>
      </c>
      <c r="K1021" s="243">
        <f ca="1">+IFERROR(INDEX('Hoja de Trabajo para listado'!$A$155:$Z$1048576,MATCH($A1021,'Hoja de Trabajo para listado'!$A$155:$A$1048576,0),MATCH((CUADRO!K$5&amp;$E1021),'Hoja de Trabajo para listado'!$A$151:$Z$151,0)),0)+IFERROR(INDEX('Hoja de Trabajo para listado'!$AB$155:$BA$1048576,MATCH($A1021,'Hoja de Trabajo para listado'!$AB$155:$AB$1048576,0),MATCH((CUADRO!K$5&amp;$E1021),'Hoja de Trabajo para listado'!$AB$151:$BA$151,0)),0)+IFERROR(INDEX('Hoja de Trabajo para listado'!$BC$155:$CB$1048576,MATCH($A1021,'Hoja de Trabajo para listado'!$BC$155:$BC$1048576,0),MATCH((CUADRO!K$5&amp;$E1021),'Hoja de Trabajo para listado'!$BC$151:$CB$151,0)),0)+IFERROR(INDEX('Hoja de Trabajo para listado'!$DE$153:$DG$274,MATCH($A1021,'Hoja de Trabajo para listado'!$DE$153:$DE$1048576,0),MATCH((CUADRO!K$5&amp;$E1021),'Hoja de Trabajo para listado'!$DE$151:$DG$151,0)),0)+IFERROR(INDEX('Hoja de Trabajo para listado'!$CD$155:$DC$1048576,MATCH($A1021,'Hoja de Trabajo para listado'!$CD$155:$CD$1048576,0),MATCH((CUADRO!K$5&amp;$E1021),'Hoja de Trabajo para listado'!$CD$151:$DC$151,0)),0)</f>
        <v>0</v>
      </c>
      <c r="L1021" s="243">
        <f ca="1">+IFERROR(INDEX('Hoja de Trabajo para listado'!$A$155:$Z$1048576,MATCH($A1021,'Hoja de Trabajo para listado'!$A$155:$A$1048576,0),MATCH((CUADRO!L$5&amp;$E1021),'Hoja de Trabajo para listado'!$A$151:$Z$151,0)),0)+IFERROR(INDEX('Hoja de Trabajo para listado'!$AB$155:$BA$1048576,MATCH($A1021,'Hoja de Trabajo para listado'!$AB$155:$AB$1048576,0),MATCH((CUADRO!L$5&amp;$E1021),'Hoja de Trabajo para listado'!$AB$151:$BA$151,0)),0)+IFERROR(INDEX('Hoja de Trabajo para listado'!$BC$155:$CB$1048576,MATCH($A1021,'Hoja de Trabajo para listado'!$BC$155:$BC$1048576,0),MATCH((CUADRO!L$5&amp;$E1021),'Hoja de Trabajo para listado'!$BC$151:$CB$151,0)),0)+IFERROR(INDEX('Hoja de Trabajo para listado'!$DE$153:$DG$274,MATCH($A1021,'Hoja de Trabajo para listado'!$DE$153:$DE$1048576,0),MATCH((CUADRO!L$5&amp;$E1021),'Hoja de Trabajo para listado'!$DE$151:$DG$151,0)),0)+IFERROR(INDEX('Hoja de Trabajo para listado'!$CD$155:$DC$1048576,MATCH($A1021,'Hoja de Trabajo para listado'!$CD$155:$CD$1048576,0),MATCH((CUADRO!L$5&amp;$E1021),'Hoja de Trabajo para listado'!$CD$151:$DC$151,0)),0)</f>
        <v>0</v>
      </c>
      <c r="M1021" s="243">
        <f ca="1">+IFERROR(INDEX('Hoja de Trabajo para listado'!$A$155:$Z$1048576,MATCH($A1021,'Hoja de Trabajo para listado'!$A$155:$A$1048576,0),MATCH((CUADRO!M$5&amp;$E1021),'Hoja de Trabajo para listado'!$A$151:$Z$151,0)),0)+IFERROR(INDEX('Hoja de Trabajo para listado'!$AB$155:$BA$1048576,MATCH($A1021,'Hoja de Trabajo para listado'!$AB$155:$AB$1048576,0),MATCH((CUADRO!M$5&amp;$E1021),'Hoja de Trabajo para listado'!$AB$151:$BA$151,0)),0)+IFERROR(INDEX('Hoja de Trabajo para listado'!$BC$155:$CB$1048576,MATCH($A1021,'Hoja de Trabajo para listado'!$BC$155:$BC$1048576,0),MATCH((CUADRO!M$5&amp;$E1021),'Hoja de Trabajo para listado'!$BC$151:$CB$151,0)),0)+IFERROR(INDEX('Hoja de Trabajo para listado'!$DE$153:$DG$274,MATCH($A1021,'Hoja de Trabajo para listado'!$DE$153:$DE$1048576,0),MATCH((CUADRO!M$5&amp;$E1021),'Hoja de Trabajo para listado'!$DE$151:$DG$151,0)),0)+IFERROR(INDEX('Hoja de Trabajo para listado'!$CD$155:$DC$1048576,MATCH($A1021,'Hoja de Trabajo para listado'!$CD$155:$CD$1048576,0),MATCH((CUADRO!M$5&amp;$E1021),'Hoja de Trabajo para listado'!$CD$151:$DC$151,0)),0)</f>
        <v>0</v>
      </c>
      <c r="N1021" s="243">
        <f ca="1">+IFERROR(INDEX('Hoja de Trabajo para listado'!$A$155:$Z$1048576,MATCH($A1021,'Hoja de Trabajo para listado'!$A$155:$A$1048576,0),MATCH((CUADRO!N$5&amp;$E1021),'Hoja de Trabajo para listado'!$A$151:$Z$151,0)),0)+IFERROR(INDEX('Hoja de Trabajo para listado'!$AB$155:$BA$1048576,MATCH($A1021,'Hoja de Trabajo para listado'!$AB$155:$AB$1048576,0),MATCH((CUADRO!N$5&amp;$E1021),'Hoja de Trabajo para listado'!$AB$151:$BA$151,0)),0)+IFERROR(INDEX('Hoja de Trabajo para listado'!$BC$155:$CB$1048576,MATCH($A1021,'Hoja de Trabajo para listado'!$BC$155:$BC$1048576,0),MATCH((CUADRO!N$5&amp;$E1021),'Hoja de Trabajo para listado'!$BC$151:$CB$151,0)),0)+IFERROR(INDEX('Hoja de Trabajo para listado'!$DE$153:$DG$274,MATCH($A1021,'Hoja de Trabajo para listado'!$DE$153:$DE$1048576,0),MATCH((CUADRO!N$5&amp;$E1021),'Hoja de Trabajo para listado'!$DE$151:$DG$151,0)),0)+IFERROR(INDEX('Hoja de Trabajo para listado'!$CD$155:$DC$1048576,MATCH($A1021,'Hoja de Trabajo para listado'!$CD$155:$CD$1048576,0),MATCH((CUADRO!N$5&amp;$E1021),'Hoja de Trabajo para listado'!$CD$151:$DC$151,0)),0)</f>
        <v>0</v>
      </c>
      <c r="O1021" s="243">
        <f ca="1">+IFERROR(INDEX('Hoja de Trabajo para listado'!$A$155:$Z$1048576,MATCH($A1021,'Hoja de Trabajo para listado'!$A$155:$A$1048576,0),MATCH((CUADRO!O$5&amp;$E1021),'Hoja de Trabajo para listado'!$A$151:$Z$151,0)),0)+IFERROR(INDEX('Hoja de Trabajo para listado'!$AB$155:$BA$1048576,MATCH($A1021,'Hoja de Trabajo para listado'!$AB$155:$AB$1048576,0),MATCH((CUADRO!O$5&amp;$E1021),'Hoja de Trabajo para listado'!$AB$151:$BA$151,0)),0)+IFERROR(INDEX('Hoja de Trabajo para listado'!$BC$155:$CB$1048576,MATCH($A1021,'Hoja de Trabajo para listado'!$BC$155:$BC$1048576,0),MATCH((CUADRO!O$5&amp;$E1021),'Hoja de Trabajo para listado'!$BC$151:$CB$151,0)),0)+IFERROR(INDEX('Hoja de Trabajo para listado'!$DE$153:$DG$274,MATCH($A1021,'Hoja de Trabajo para listado'!$DE$153:$DE$1048576,0),MATCH((CUADRO!O$5&amp;$E1021),'Hoja de Trabajo para listado'!$DE$151:$DG$151,0)),0)+IFERROR(INDEX('Hoja de Trabajo para listado'!$CD$155:$DC$1048576,MATCH($A1021,'Hoja de Trabajo para listado'!$CD$155:$CD$1048576,0),MATCH((CUADRO!O$5&amp;$E1021),'Hoja de Trabajo para listado'!$CD$151:$DC$151,0)),0)</f>
        <v>0</v>
      </c>
      <c r="P1021" s="243">
        <f ca="1">+IFERROR(INDEX('Hoja de Trabajo para listado'!$A$155:$Z$1048576,MATCH($A1021,'Hoja de Trabajo para listado'!$A$155:$A$1048576,0),MATCH((CUADRO!P$5&amp;$E1021),'Hoja de Trabajo para listado'!$A$151:$Z$151,0)),0)+IFERROR(INDEX('Hoja de Trabajo para listado'!$AB$155:$BA$1048576,MATCH($A1021,'Hoja de Trabajo para listado'!$AB$155:$AB$1048576,0),MATCH((CUADRO!P$5&amp;$E1021),'Hoja de Trabajo para listado'!$AB$151:$BA$151,0)),0)+IFERROR(INDEX('Hoja de Trabajo para listado'!$BC$155:$CB$1048576,MATCH($A1021,'Hoja de Trabajo para listado'!$BC$155:$BC$1048576,0),MATCH((CUADRO!P$5&amp;$E1021),'Hoja de Trabajo para listado'!$BC$151:$CB$151,0)),0)+IFERROR(INDEX('Hoja de Trabajo para listado'!$DE$153:$DG$274,MATCH($A1021,'Hoja de Trabajo para listado'!$DE$153:$DE$1048576,0),MATCH((CUADRO!P$5&amp;$E1021),'Hoja de Trabajo para listado'!$DE$151:$DG$151,0)),0)+IFERROR(INDEX('Hoja de Trabajo para listado'!$CD$155:$DC$1048576,MATCH($A1021,'Hoja de Trabajo para listado'!$CD$155:$CD$1048576,0),MATCH((CUADRO!P$5&amp;$E1021),'Hoja de Trabajo para listado'!$CD$151:$DC$151,0)),0)</f>
        <v>0</v>
      </c>
      <c r="Q1021" s="243">
        <f ca="1">+IFERROR(INDEX('Hoja de Trabajo para listado'!$A$155:$Z$1048576,MATCH($A1021,'Hoja de Trabajo para listado'!$A$155:$A$1048576,0),MATCH((CUADRO!Q$5&amp;$E1021),'Hoja de Trabajo para listado'!$A$151:$Z$151,0)),0)+IFERROR(INDEX('Hoja de Trabajo para listado'!$AB$155:$BA$1048576,MATCH($A1021,'Hoja de Trabajo para listado'!$AB$155:$AB$1048576,0),MATCH((CUADRO!Q$5&amp;$E1021),'Hoja de Trabajo para listado'!$AB$151:$BA$151,0)),0)+IFERROR(INDEX('Hoja de Trabajo para listado'!$BC$155:$CB$1048576,MATCH($A1021,'Hoja de Trabajo para listado'!$BC$155:$BC$1048576,0),MATCH((CUADRO!Q$5&amp;$E1021),'Hoja de Trabajo para listado'!$BC$151:$CB$151,0)),0)+IFERROR(INDEX('Hoja de Trabajo para listado'!$DE$153:$DG$274,MATCH($A1021,'Hoja de Trabajo para listado'!$DE$153:$DE$1048576,0),MATCH((CUADRO!Q$5&amp;$E1021),'Hoja de Trabajo para listado'!$DE$151:$DG$151,0)),0)+IFERROR(INDEX('Hoja de Trabajo para listado'!$CD$155:$DC$1048576,MATCH($A1021,'Hoja de Trabajo para listado'!$CD$155:$CD$1048576,0),MATCH((CUADRO!Q$5&amp;$E1021),'Hoja de Trabajo para listado'!$CD$151:$DC$151,0)),0)</f>
        <v>0</v>
      </c>
      <c r="R1021" s="243">
        <f t="shared" ca="1" si="33"/>
        <v>0</v>
      </c>
      <c r="S1021" s="249">
        <f ca="1">+R1020+R1021</f>
        <v>0</v>
      </c>
      <c r="T1021" s="243">
        <f ca="1">+S1021</f>
        <v>0</v>
      </c>
      <c r="U1021" s="242">
        <f t="shared" si="34"/>
        <v>2</v>
      </c>
      <c r="V1021" s="333" t="str">
        <f>+VLOOKUP(A1021,bd_lista!$A$3:$E$590,5,FALSE)</f>
        <v>Gobiernos Autonomos Municipales</v>
      </c>
      <c r="W1021" s="384"/>
      <c r="X1021" s="242">
        <f>+VLOOKUP(A1021,[3]Sheet1!$A$13:$D$744,4,FALSE)</f>
        <v>0</v>
      </c>
      <c r="Y1021" s="242" t="e">
        <f>+VLOOKUP(X1021,bd_lista!$A$3:$C$590,3,FALSE)</f>
        <v>#N/A</v>
      </c>
      <c r="Z1021" s="292"/>
      <c r="AA1021" s="293"/>
    </row>
    <row r="1022" spans="1:27" customFormat="1" ht="15" hidden="1" customHeight="1">
      <c r="A1022" s="32">
        <v>1745</v>
      </c>
      <c r="B1022" s="388">
        <f>+A1022</f>
        <v>1745</v>
      </c>
      <c r="C1022" s="247" t="str">
        <f>+VLOOKUP(A1022,bd_lista!$A$3:$C$590,3,FALSE)</f>
        <v>Gobierno Autónomo Municipal de Ascención de Guarayos</v>
      </c>
      <c r="D1022" s="385" t="str">
        <f>+C1022</f>
        <v>Gobierno Autónomo Municipal de Ascención de Guarayos</v>
      </c>
      <c r="E1022" s="242" t="s">
        <v>1304</v>
      </c>
      <c r="F1022" s="243">
        <f ca="1">+IFERROR(INDEX('Hoja de Trabajo para listado'!$A$155:$Z$1048576,MATCH($A1022,'Hoja de Trabajo para listado'!$A$155:$A$1048576,0),MATCH((CUADRO!F$5&amp;$E1022),'Hoja de Trabajo para listado'!$A$151:$Z$151,0)),0)+IFERROR(INDEX('Hoja de Trabajo para listado'!$AB$155:$BA$1048576,MATCH($A1022,'Hoja de Trabajo para listado'!$AB$155:$AB$1048576,0),MATCH((CUADRO!F$5&amp;$E1022),'Hoja de Trabajo para listado'!$AB$151:$BA$151,0)),0)+IFERROR(INDEX('Hoja de Trabajo para listado'!$BC$155:$CB$1048576,MATCH($A1022,'Hoja de Trabajo para listado'!$BC$155:$BC$1048576,0),MATCH((CUADRO!F$5&amp;$E1022),'Hoja de Trabajo para listado'!$BC$151:$CB$151,0)),0)+IFERROR(INDEX('Hoja de Trabajo para listado'!$DE$153:$DG$274,MATCH($A1022,'Hoja de Trabajo para listado'!$DE$153:$DE$1048576,0),MATCH((CUADRO!F$5&amp;$E1022),'Hoja de Trabajo para listado'!$DE$151:$DG$151,0)),0)+IFERROR(INDEX('Hoja de Trabajo para listado'!$CD$155:$DC$1048576,MATCH($A1022,'Hoja de Trabajo para listado'!$CD$155:$CD$1048576,0),MATCH((CUADRO!F$5&amp;$E1022),'Hoja de Trabajo para listado'!$CD$151:$DC$151,0)),0)</f>
        <v>0</v>
      </c>
      <c r="G1022" s="243">
        <f ca="1">+IFERROR(INDEX('Hoja de Trabajo para listado'!$A$155:$Z$1048576,MATCH($A1022,'Hoja de Trabajo para listado'!$A$155:$A$1048576,0),MATCH((CUADRO!G$5&amp;$E1022),'Hoja de Trabajo para listado'!$A$151:$Z$151,0)),0)+IFERROR(INDEX('Hoja de Trabajo para listado'!$AB$155:$BA$1048576,MATCH($A1022,'Hoja de Trabajo para listado'!$AB$155:$AB$1048576,0),MATCH((CUADRO!G$5&amp;$E1022),'Hoja de Trabajo para listado'!$AB$151:$BA$151,0)),0)+IFERROR(INDEX('Hoja de Trabajo para listado'!$BC$155:$CB$1048576,MATCH($A1022,'Hoja de Trabajo para listado'!$BC$155:$BC$1048576,0),MATCH((CUADRO!G$5&amp;$E1022),'Hoja de Trabajo para listado'!$BC$151:$CB$151,0)),0)+IFERROR(INDEX('Hoja de Trabajo para listado'!$DE$153:$DG$274,MATCH($A1022,'Hoja de Trabajo para listado'!$DE$153:$DE$1048576,0),MATCH((CUADRO!G$5&amp;$E1022),'Hoja de Trabajo para listado'!$DE$151:$DG$151,0)),0)+IFERROR(INDEX('Hoja de Trabajo para listado'!$CD$155:$DC$1048576,MATCH($A1022,'Hoja de Trabajo para listado'!$CD$155:$CD$1048576,0),MATCH((CUADRO!G$5&amp;$E1022),'Hoja de Trabajo para listado'!$CD$151:$DC$151,0)),0)</f>
        <v>0</v>
      </c>
      <c r="H1022" s="243">
        <f ca="1">+IFERROR(INDEX('Hoja de Trabajo para listado'!$A$155:$Z$1048576,MATCH($A1022,'Hoja de Trabajo para listado'!$A$155:$A$1048576,0),MATCH((CUADRO!H$5&amp;$E1022),'Hoja de Trabajo para listado'!$A$151:$Z$151,0)),0)+IFERROR(INDEX('Hoja de Trabajo para listado'!$AB$155:$BA$1048576,MATCH($A1022,'Hoja de Trabajo para listado'!$AB$155:$AB$1048576,0),MATCH((CUADRO!H$5&amp;$E1022),'Hoja de Trabajo para listado'!$AB$151:$BA$151,0)),0)+IFERROR(INDEX('Hoja de Trabajo para listado'!$BC$155:$CB$1048576,MATCH($A1022,'Hoja de Trabajo para listado'!$BC$155:$BC$1048576,0),MATCH((CUADRO!H$5&amp;$E1022),'Hoja de Trabajo para listado'!$BC$151:$CB$151,0)),0)+IFERROR(INDEX('Hoja de Trabajo para listado'!$DE$153:$DG$274,MATCH($A1022,'Hoja de Trabajo para listado'!$DE$153:$DE$1048576,0),MATCH((CUADRO!H$5&amp;$E1022),'Hoja de Trabajo para listado'!$DE$151:$DG$151,0)),0)+IFERROR(INDEX('Hoja de Trabajo para listado'!$CD$155:$DC$1048576,MATCH($A1022,'Hoja de Trabajo para listado'!$CD$155:$CD$1048576,0),MATCH((CUADRO!H$5&amp;$E1022),'Hoja de Trabajo para listado'!$CD$151:$DC$151,0)),0)</f>
        <v>0</v>
      </c>
      <c r="I1022" s="243">
        <f ca="1">+IFERROR(INDEX('Hoja de Trabajo para listado'!$A$155:$Z$1048576,MATCH($A1022,'Hoja de Trabajo para listado'!$A$155:$A$1048576,0),MATCH((CUADRO!I$5&amp;$E1022),'Hoja de Trabajo para listado'!$A$151:$Z$151,0)),0)+IFERROR(INDEX('Hoja de Trabajo para listado'!$AB$155:$BA$1048576,MATCH($A1022,'Hoja de Trabajo para listado'!$AB$155:$AB$1048576,0),MATCH((CUADRO!I$5&amp;$E1022),'Hoja de Trabajo para listado'!$AB$151:$BA$151,0)),0)+IFERROR(INDEX('Hoja de Trabajo para listado'!$BC$155:$CB$1048576,MATCH($A1022,'Hoja de Trabajo para listado'!$BC$155:$BC$1048576,0),MATCH((CUADRO!I$5&amp;$E1022),'Hoja de Trabajo para listado'!$BC$151:$CB$151,0)),0)+IFERROR(INDEX('Hoja de Trabajo para listado'!$DE$153:$DG$274,MATCH($A1022,'Hoja de Trabajo para listado'!$DE$153:$DE$1048576,0),MATCH((CUADRO!I$5&amp;$E1022),'Hoja de Trabajo para listado'!$DE$151:$DG$151,0)),0)+IFERROR(INDEX('Hoja de Trabajo para listado'!$CD$155:$DC$1048576,MATCH($A1022,'Hoja de Trabajo para listado'!$CD$155:$CD$1048576,0),MATCH((CUADRO!I$5&amp;$E1022),'Hoja de Trabajo para listado'!$CD$151:$DC$151,0)),0)</f>
        <v>0</v>
      </c>
      <c r="J1022" s="243">
        <f ca="1">+IFERROR(INDEX('Hoja de Trabajo para listado'!$A$155:$Z$1048576,MATCH($A1022,'Hoja de Trabajo para listado'!$A$155:$A$1048576,0),MATCH((CUADRO!J$5&amp;$E1022),'Hoja de Trabajo para listado'!$A$151:$Z$151,0)),0)+IFERROR(INDEX('Hoja de Trabajo para listado'!$AB$155:$BA$1048576,MATCH($A1022,'Hoja de Trabajo para listado'!$AB$155:$AB$1048576,0),MATCH((CUADRO!J$5&amp;$E1022),'Hoja de Trabajo para listado'!$AB$151:$BA$151,0)),0)+IFERROR(INDEX('Hoja de Trabajo para listado'!$BC$155:$CB$1048576,MATCH($A1022,'Hoja de Trabajo para listado'!$BC$155:$BC$1048576,0),MATCH((CUADRO!J$5&amp;$E1022),'Hoja de Trabajo para listado'!$BC$151:$CB$151,0)),0)+IFERROR(INDEX('Hoja de Trabajo para listado'!$DE$153:$DG$274,MATCH($A1022,'Hoja de Trabajo para listado'!$DE$153:$DE$1048576,0),MATCH((CUADRO!J$5&amp;$E1022),'Hoja de Trabajo para listado'!$DE$151:$DG$151,0)),0)+IFERROR(INDEX('Hoja de Trabajo para listado'!$CD$155:$DC$1048576,MATCH($A1022,'Hoja de Trabajo para listado'!$CD$155:$CD$1048576,0),MATCH((CUADRO!J$5&amp;$E1022),'Hoja de Trabajo para listado'!$CD$151:$DC$151,0)),0)</f>
        <v>0</v>
      </c>
      <c r="K1022" s="243">
        <f ca="1">+IFERROR(INDEX('Hoja de Trabajo para listado'!$A$155:$Z$1048576,MATCH($A1022,'Hoja de Trabajo para listado'!$A$155:$A$1048576,0),MATCH((CUADRO!K$5&amp;$E1022),'Hoja de Trabajo para listado'!$A$151:$Z$151,0)),0)+IFERROR(INDEX('Hoja de Trabajo para listado'!$AB$155:$BA$1048576,MATCH($A1022,'Hoja de Trabajo para listado'!$AB$155:$AB$1048576,0),MATCH((CUADRO!K$5&amp;$E1022),'Hoja de Trabajo para listado'!$AB$151:$BA$151,0)),0)+IFERROR(INDEX('Hoja de Trabajo para listado'!$BC$155:$CB$1048576,MATCH($A1022,'Hoja de Trabajo para listado'!$BC$155:$BC$1048576,0),MATCH((CUADRO!K$5&amp;$E1022),'Hoja de Trabajo para listado'!$BC$151:$CB$151,0)),0)+IFERROR(INDEX('Hoja de Trabajo para listado'!$DE$153:$DG$274,MATCH($A1022,'Hoja de Trabajo para listado'!$DE$153:$DE$1048576,0),MATCH((CUADRO!K$5&amp;$E1022),'Hoja de Trabajo para listado'!$DE$151:$DG$151,0)),0)+IFERROR(INDEX('Hoja de Trabajo para listado'!$CD$155:$DC$1048576,MATCH($A1022,'Hoja de Trabajo para listado'!$CD$155:$CD$1048576,0),MATCH((CUADRO!K$5&amp;$E1022),'Hoja de Trabajo para listado'!$CD$151:$DC$151,0)),0)</f>
        <v>0</v>
      </c>
      <c r="L1022" s="243">
        <f ca="1">+IFERROR(INDEX('Hoja de Trabajo para listado'!$A$155:$Z$1048576,MATCH($A1022,'Hoja de Trabajo para listado'!$A$155:$A$1048576,0),MATCH((CUADRO!L$5&amp;$E1022),'Hoja de Trabajo para listado'!$A$151:$Z$151,0)),0)+IFERROR(INDEX('Hoja de Trabajo para listado'!$AB$155:$BA$1048576,MATCH($A1022,'Hoja de Trabajo para listado'!$AB$155:$AB$1048576,0),MATCH((CUADRO!L$5&amp;$E1022),'Hoja de Trabajo para listado'!$AB$151:$BA$151,0)),0)+IFERROR(INDEX('Hoja de Trabajo para listado'!$BC$155:$CB$1048576,MATCH($A1022,'Hoja de Trabajo para listado'!$BC$155:$BC$1048576,0),MATCH((CUADRO!L$5&amp;$E1022),'Hoja de Trabajo para listado'!$BC$151:$CB$151,0)),0)+IFERROR(INDEX('Hoja de Trabajo para listado'!$DE$153:$DG$274,MATCH($A1022,'Hoja de Trabajo para listado'!$DE$153:$DE$1048576,0),MATCH((CUADRO!L$5&amp;$E1022),'Hoja de Trabajo para listado'!$DE$151:$DG$151,0)),0)+IFERROR(INDEX('Hoja de Trabajo para listado'!$CD$155:$DC$1048576,MATCH($A1022,'Hoja de Trabajo para listado'!$CD$155:$CD$1048576,0),MATCH((CUADRO!L$5&amp;$E1022),'Hoja de Trabajo para listado'!$CD$151:$DC$151,0)),0)</f>
        <v>0</v>
      </c>
      <c r="M1022" s="243">
        <f ca="1">+IFERROR(INDEX('Hoja de Trabajo para listado'!$A$155:$Z$1048576,MATCH($A1022,'Hoja de Trabajo para listado'!$A$155:$A$1048576,0),MATCH((CUADRO!M$5&amp;$E1022),'Hoja de Trabajo para listado'!$A$151:$Z$151,0)),0)+IFERROR(INDEX('Hoja de Trabajo para listado'!$AB$155:$BA$1048576,MATCH($A1022,'Hoja de Trabajo para listado'!$AB$155:$AB$1048576,0),MATCH((CUADRO!M$5&amp;$E1022),'Hoja de Trabajo para listado'!$AB$151:$BA$151,0)),0)+IFERROR(INDEX('Hoja de Trabajo para listado'!$BC$155:$CB$1048576,MATCH($A1022,'Hoja de Trabajo para listado'!$BC$155:$BC$1048576,0),MATCH((CUADRO!M$5&amp;$E1022),'Hoja de Trabajo para listado'!$BC$151:$CB$151,0)),0)+IFERROR(INDEX('Hoja de Trabajo para listado'!$DE$153:$DG$274,MATCH($A1022,'Hoja de Trabajo para listado'!$DE$153:$DE$1048576,0),MATCH((CUADRO!M$5&amp;$E1022),'Hoja de Trabajo para listado'!$DE$151:$DG$151,0)),0)+IFERROR(INDEX('Hoja de Trabajo para listado'!$CD$155:$DC$1048576,MATCH($A1022,'Hoja de Trabajo para listado'!$CD$155:$CD$1048576,0),MATCH((CUADRO!M$5&amp;$E1022),'Hoja de Trabajo para listado'!$CD$151:$DC$151,0)),0)</f>
        <v>0</v>
      </c>
      <c r="N1022" s="243">
        <f ca="1">+IFERROR(INDEX('Hoja de Trabajo para listado'!$A$155:$Z$1048576,MATCH($A1022,'Hoja de Trabajo para listado'!$A$155:$A$1048576,0),MATCH((CUADRO!N$5&amp;$E1022),'Hoja de Trabajo para listado'!$A$151:$Z$151,0)),0)+IFERROR(INDEX('Hoja de Trabajo para listado'!$AB$155:$BA$1048576,MATCH($A1022,'Hoja de Trabajo para listado'!$AB$155:$AB$1048576,0),MATCH((CUADRO!N$5&amp;$E1022),'Hoja de Trabajo para listado'!$AB$151:$BA$151,0)),0)+IFERROR(INDEX('Hoja de Trabajo para listado'!$BC$155:$CB$1048576,MATCH($A1022,'Hoja de Trabajo para listado'!$BC$155:$BC$1048576,0),MATCH((CUADRO!N$5&amp;$E1022),'Hoja de Trabajo para listado'!$BC$151:$CB$151,0)),0)+IFERROR(INDEX('Hoja de Trabajo para listado'!$DE$153:$DG$274,MATCH($A1022,'Hoja de Trabajo para listado'!$DE$153:$DE$1048576,0),MATCH((CUADRO!N$5&amp;$E1022),'Hoja de Trabajo para listado'!$DE$151:$DG$151,0)),0)+IFERROR(INDEX('Hoja de Trabajo para listado'!$CD$155:$DC$1048576,MATCH($A1022,'Hoja de Trabajo para listado'!$CD$155:$CD$1048576,0),MATCH((CUADRO!N$5&amp;$E1022),'Hoja de Trabajo para listado'!$CD$151:$DC$151,0)),0)</f>
        <v>0</v>
      </c>
      <c r="O1022" s="243">
        <f ca="1">+IFERROR(INDEX('Hoja de Trabajo para listado'!$A$155:$Z$1048576,MATCH($A1022,'Hoja de Trabajo para listado'!$A$155:$A$1048576,0),MATCH((CUADRO!O$5&amp;$E1022),'Hoja de Trabajo para listado'!$A$151:$Z$151,0)),0)+IFERROR(INDEX('Hoja de Trabajo para listado'!$AB$155:$BA$1048576,MATCH($A1022,'Hoja de Trabajo para listado'!$AB$155:$AB$1048576,0),MATCH((CUADRO!O$5&amp;$E1022),'Hoja de Trabajo para listado'!$AB$151:$BA$151,0)),0)+IFERROR(INDEX('Hoja de Trabajo para listado'!$BC$155:$CB$1048576,MATCH($A1022,'Hoja de Trabajo para listado'!$BC$155:$BC$1048576,0),MATCH((CUADRO!O$5&amp;$E1022),'Hoja de Trabajo para listado'!$BC$151:$CB$151,0)),0)+IFERROR(INDEX('Hoja de Trabajo para listado'!$DE$153:$DG$274,MATCH($A1022,'Hoja de Trabajo para listado'!$DE$153:$DE$1048576,0),MATCH((CUADRO!O$5&amp;$E1022),'Hoja de Trabajo para listado'!$DE$151:$DG$151,0)),0)+IFERROR(INDEX('Hoja de Trabajo para listado'!$CD$155:$DC$1048576,MATCH($A1022,'Hoja de Trabajo para listado'!$CD$155:$CD$1048576,0),MATCH((CUADRO!O$5&amp;$E1022),'Hoja de Trabajo para listado'!$CD$151:$DC$151,0)),0)</f>
        <v>0</v>
      </c>
      <c r="P1022" s="243">
        <f ca="1">+IFERROR(INDEX('Hoja de Trabajo para listado'!$A$155:$Z$1048576,MATCH($A1022,'Hoja de Trabajo para listado'!$A$155:$A$1048576,0),MATCH((CUADRO!P$5&amp;$E1022),'Hoja de Trabajo para listado'!$A$151:$Z$151,0)),0)+IFERROR(INDEX('Hoja de Trabajo para listado'!$AB$155:$BA$1048576,MATCH($A1022,'Hoja de Trabajo para listado'!$AB$155:$AB$1048576,0),MATCH((CUADRO!P$5&amp;$E1022),'Hoja de Trabajo para listado'!$AB$151:$BA$151,0)),0)+IFERROR(INDEX('Hoja de Trabajo para listado'!$BC$155:$CB$1048576,MATCH($A1022,'Hoja de Trabajo para listado'!$BC$155:$BC$1048576,0),MATCH((CUADRO!P$5&amp;$E1022),'Hoja de Trabajo para listado'!$BC$151:$CB$151,0)),0)+IFERROR(INDEX('Hoja de Trabajo para listado'!$DE$153:$DG$274,MATCH($A1022,'Hoja de Trabajo para listado'!$DE$153:$DE$1048576,0),MATCH((CUADRO!P$5&amp;$E1022),'Hoja de Trabajo para listado'!$DE$151:$DG$151,0)),0)+IFERROR(INDEX('Hoja de Trabajo para listado'!$CD$155:$DC$1048576,MATCH($A1022,'Hoja de Trabajo para listado'!$CD$155:$CD$1048576,0),MATCH((CUADRO!P$5&amp;$E1022),'Hoja de Trabajo para listado'!$CD$151:$DC$151,0)),0)</f>
        <v>0</v>
      </c>
      <c r="Q1022" s="243">
        <f ca="1">+IFERROR(INDEX('Hoja de Trabajo para listado'!$A$155:$Z$1048576,MATCH($A1022,'Hoja de Trabajo para listado'!$A$155:$A$1048576,0),MATCH((CUADRO!Q$5&amp;$E1022),'Hoja de Trabajo para listado'!$A$151:$Z$151,0)),0)+IFERROR(INDEX('Hoja de Trabajo para listado'!$AB$155:$BA$1048576,MATCH($A1022,'Hoja de Trabajo para listado'!$AB$155:$AB$1048576,0),MATCH((CUADRO!Q$5&amp;$E1022),'Hoja de Trabajo para listado'!$AB$151:$BA$151,0)),0)+IFERROR(INDEX('Hoja de Trabajo para listado'!$BC$155:$CB$1048576,MATCH($A1022,'Hoja de Trabajo para listado'!$BC$155:$BC$1048576,0),MATCH((CUADRO!Q$5&amp;$E1022),'Hoja de Trabajo para listado'!$BC$151:$CB$151,0)),0)+IFERROR(INDEX('Hoja de Trabajo para listado'!$DE$153:$DG$274,MATCH($A1022,'Hoja de Trabajo para listado'!$DE$153:$DE$1048576,0),MATCH((CUADRO!Q$5&amp;$E1022),'Hoja de Trabajo para listado'!$DE$151:$DG$151,0)),0)+IFERROR(INDEX('Hoja de Trabajo para listado'!$CD$155:$DC$1048576,MATCH($A1022,'Hoja de Trabajo para listado'!$CD$155:$CD$1048576,0),MATCH((CUADRO!Q$5&amp;$E1022),'Hoja de Trabajo para listado'!$CD$151:$DC$151,0)),0)</f>
        <v>0</v>
      </c>
      <c r="R1022" s="243">
        <f t="shared" ca="1" si="33"/>
        <v>0</v>
      </c>
      <c r="S1022" s="249"/>
      <c r="T1022" s="243">
        <f ca="1">+T1023</f>
        <v>0</v>
      </c>
      <c r="U1022" s="242">
        <f t="shared" si="34"/>
        <v>1</v>
      </c>
      <c r="V1022" s="333" t="str">
        <f>+VLOOKUP(A1022,bd_lista!$A$3:$E$590,5,FALSE)</f>
        <v>Gobiernos Autonomos Municipales</v>
      </c>
      <c r="W1022" s="383" t="str">
        <f>+V1022</f>
        <v>Gobiernos Autonomos Municipales</v>
      </c>
      <c r="X1022" s="242">
        <f>+VLOOKUP(A1022,[3]Sheet1!$A$13:$D$744,4,FALSE)</f>
        <v>0</v>
      </c>
      <c r="Y1022" s="242" t="e">
        <f>+VLOOKUP(X1022,bd_lista!$A$3:$C$590,3,FALSE)</f>
        <v>#N/A</v>
      </c>
      <c r="Z1022" s="294">
        <f>+X1022</f>
        <v>0</v>
      </c>
      <c r="AA1022" s="295" t="e">
        <f>+Y1022</f>
        <v>#N/A</v>
      </c>
    </row>
    <row r="1023" spans="1:27" customFormat="1" ht="15" hidden="1" customHeight="1">
      <c r="A1023" s="32">
        <v>1745</v>
      </c>
      <c r="B1023" s="389"/>
      <c r="C1023" s="247" t="str">
        <f>+VLOOKUP(A1023,bd_lista!$A$3:$C$590,3,FALSE)</f>
        <v>Gobierno Autónomo Municipal de Ascención de Guarayos</v>
      </c>
      <c r="D1023" s="386"/>
      <c r="E1023" s="244" t="s">
        <v>1305</v>
      </c>
      <c r="F1023" s="243">
        <f ca="1">+IFERROR(INDEX('Hoja de Trabajo para listado'!$A$155:$Z$1048576,MATCH($A1023,'Hoja de Trabajo para listado'!$A$155:$A$1048576,0),MATCH((CUADRO!F$5&amp;$E1023),'Hoja de Trabajo para listado'!$A$151:$Z$151,0)),0)+IFERROR(INDEX('Hoja de Trabajo para listado'!$AB$155:$BA$1048576,MATCH($A1023,'Hoja de Trabajo para listado'!$AB$155:$AB$1048576,0),MATCH((CUADRO!F$5&amp;$E1023),'Hoja de Trabajo para listado'!$AB$151:$BA$151,0)),0)+IFERROR(INDEX('Hoja de Trabajo para listado'!$BC$155:$CB$1048576,MATCH($A1023,'Hoja de Trabajo para listado'!$BC$155:$BC$1048576,0),MATCH((CUADRO!F$5&amp;$E1023),'Hoja de Trabajo para listado'!$BC$151:$CB$151,0)),0)+IFERROR(INDEX('Hoja de Trabajo para listado'!$DE$153:$DG$274,MATCH($A1023,'Hoja de Trabajo para listado'!$DE$153:$DE$1048576,0),MATCH((CUADRO!F$5&amp;$E1023),'Hoja de Trabajo para listado'!$DE$151:$DG$151,0)),0)+IFERROR(INDEX('Hoja de Trabajo para listado'!$CD$155:$DC$1048576,MATCH($A1023,'Hoja de Trabajo para listado'!$CD$155:$CD$1048576,0),MATCH((CUADRO!F$5&amp;$E1023),'Hoja de Trabajo para listado'!$CD$151:$DC$151,0)),0)</f>
        <v>0</v>
      </c>
      <c r="G1023" s="243">
        <f ca="1">+IFERROR(INDEX('Hoja de Trabajo para listado'!$A$155:$Z$1048576,MATCH($A1023,'Hoja de Trabajo para listado'!$A$155:$A$1048576,0),MATCH((CUADRO!G$5&amp;$E1023),'Hoja de Trabajo para listado'!$A$151:$Z$151,0)),0)+IFERROR(INDEX('Hoja de Trabajo para listado'!$AB$155:$BA$1048576,MATCH($A1023,'Hoja de Trabajo para listado'!$AB$155:$AB$1048576,0),MATCH((CUADRO!G$5&amp;$E1023),'Hoja de Trabajo para listado'!$AB$151:$BA$151,0)),0)+IFERROR(INDEX('Hoja de Trabajo para listado'!$BC$155:$CB$1048576,MATCH($A1023,'Hoja de Trabajo para listado'!$BC$155:$BC$1048576,0),MATCH((CUADRO!G$5&amp;$E1023),'Hoja de Trabajo para listado'!$BC$151:$CB$151,0)),0)+IFERROR(INDEX('Hoja de Trabajo para listado'!$DE$153:$DG$274,MATCH($A1023,'Hoja de Trabajo para listado'!$DE$153:$DE$1048576,0),MATCH((CUADRO!G$5&amp;$E1023),'Hoja de Trabajo para listado'!$DE$151:$DG$151,0)),0)+IFERROR(INDEX('Hoja de Trabajo para listado'!$CD$155:$DC$1048576,MATCH($A1023,'Hoja de Trabajo para listado'!$CD$155:$CD$1048576,0),MATCH((CUADRO!G$5&amp;$E1023),'Hoja de Trabajo para listado'!$CD$151:$DC$151,0)),0)</f>
        <v>0</v>
      </c>
      <c r="H1023" s="243">
        <f ca="1">+IFERROR(INDEX('Hoja de Trabajo para listado'!$A$155:$Z$1048576,MATCH($A1023,'Hoja de Trabajo para listado'!$A$155:$A$1048576,0),MATCH((CUADRO!H$5&amp;$E1023),'Hoja de Trabajo para listado'!$A$151:$Z$151,0)),0)+IFERROR(INDEX('Hoja de Trabajo para listado'!$AB$155:$BA$1048576,MATCH($A1023,'Hoja de Trabajo para listado'!$AB$155:$AB$1048576,0),MATCH((CUADRO!H$5&amp;$E1023),'Hoja de Trabajo para listado'!$AB$151:$BA$151,0)),0)+IFERROR(INDEX('Hoja de Trabajo para listado'!$BC$155:$CB$1048576,MATCH($A1023,'Hoja de Trabajo para listado'!$BC$155:$BC$1048576,0),MATCH((CUADRO!H$5&amp;$E1023),'Hoja de Trabajo para listado'!$BC$151:$CB$151,0)),0)+IFERROR(INDEX('Hoja de Trabajo para listado'!$DE$153:$DG$274,MATCH($A1023,'Hoja de Trabajo para listado'!$DE$153:$DE$1048576,0),MATCH((CUADRO!H$5&amp;$E1023),'Hoja de Trabajo para listado'!$DE$151:$DG$151,0)),0)+IFERROR(INDEX('Hoja de Trabajo para listado'!$CD$155:$DC$1048576,MATCH($A1023,'Hoja de Trabajo para listado'!$CD$155:$CD$1048576,0),MATCH((CUADRO!H$5&amp;$E1023),'Hoja de Trabajo para listado'!$CD$151:$DC$151,0)),0)</f>
        <v>0</v>
      </c>
      <c r="I1023" s="243">
        <f ca="1">+IFERROR(INDEX('Hoja de Trabajo para listado'!$A$155:$Z$1048576,MATCH($A1023,'Hoja de Trabajo para listado'!$A$155:$A$1048576,0),MATCH((CUADRO!I$5&amp;$E1023),'Hoja de Trabajo para listado'!$A$151:$Z$151,0)),0)+IFERROR(INDEX('Hoja de Trabajo para listado'!$AB$155:$BA$1048576,MATCH($A1023,'Hoja de Trabajo para listado'!$AB$155:$AB$1048576,0),MATCH((CUADRO!I$5&amp;$E1023),'Hoja de Trabajo para listado'!$AB$151:$BA$151,0)),0)+IFERROR(INDEX('Hoja de Trabajo para listado'!$BC$155:$CB$1048576,MATCH($A1023,'Hoja de Trabajo para listado'!$BC$155:$BC$1048576,0),MATCH((CUADRO!I$5&amp;$E1023),'Hoja de Trabajo para listado'!$BC$151:$CB$151,0)),0)+IFERROR(INDEX('Hoja de Trabajo para listado'!$DE$153:$DG$274,MATCH($A1023,'Hoja de Trabajo para listado'!$DE$153:$DE$1048576,0),MATCH((CUADRO!I$5&amp;$E1023),'Hoja de Trabajo para listado'!$DE$151:$DG$151,0)),0)+IFERROR(INDEX('Hoja de Trabajo para listado'!$CD$155:$DC$1048576,MATCH($A1023,'Hoja de Trabajo para listado'!$CD$155:$CD$1048576,0),MATCH((CUADRO!I$5&amp;$E1023),'Hoja de Trabajo para listado'!$CD$151:$DC$151,0)),0)</f>
        <v>0</v>
      </c>
      <c r="J1023" s="243">
        <f ca="1">+IFERROR(INDEX('Hoja de Trabajo para listado'!$A$155:$Z$1048576,MATCH($A1023,'Hoja de Trabajo para listado'!$A$155:$A$1048576,0),MATCH((CUADRO!J$5&amp;$E1023),'Hoja de Trabajo para listado'!$A$151:$Z$151,0)),0)+IFERROR(INDEX('Hoja de Trabajo para listado'!$AB$155:$BA$1048576,MATCH($A1023,'Hoja de Trabajo para listado'!$AB$155:$AB$1048576,0),MATCH((CUADRO!J$5&amp;$E1023),'Hoja de Trabajo para listado'!$AB$151:$BA$151,0)),0)+IFERROR(INDEX('Hoja de Trabajo para listado'!$BC$155:$CB$1048576,MATCH($A1023,'Hoja de Trabajo para listado'!$BC$155:$BC$1048576,0),MATCH((CUADRO!J$5&amp;$E1023),'Hoja de Trabajo para listado'!$BC$151:$CB$151,0)),0)+IFERROR(INDEX('Hoja de Trabajo para listado'!$DE$153:$DG$274,MATCH($A1023,'Hoja de Trabajo para listado'!$DE$153:$DE$1048576,0),MATCH((CUADRO!J$5&amp;$E1023),'Hoja de Trabajo para listado'!$DE$151:$DG$151,0)),0)+IFERROR(INDEX('Hoja de Trabajo para listado'!$CD$155:$DC$1048576,MATCH($A1023,'Hoja de Trabajo para listado'!$CD$155:$CD$1048576,0),MATCH((CUADRO!J$5&amp;$E1023),'Hoja de Trabajo para listado'!$CD$151:$DC$151,0)),0)</f>
        <v>0</v>
      </c>
      <c r="K1023" s="243">
        <f ca="1">+IFERROR(INDEX('Hoja de Trabajo para listado'!$A$155:$Z$1048576,MATCH($A1023,'Hoja de Trabajo para listado'!$A$155:$A$1048576,0),MATCH((CUADRO!K$5&amp;$E1023),'Hoja de Trabajo para listado'!$A$151:$Z$151,0)),0)+IFERROR(INDEX('Hoja de Trabajo para listado'!$AB$155:$BA$1048576,MATCH($A1023,'Hoja de Trabajo para listado'!$AB$155:$AB$1048576,0),MATCH((CUADRO!K$5&amp;$E1023),'Hoja de Trabajo para listado'!$AB$151:$BA$151,0)),0)+IFERROR(INDEX('Hoja de Trabajo para listado'!$BC$155:$CB$1048576,MATCH($A1023,'Hoja de Trabajo para listado'!$BC$155:$BC$1048576,0),MATCH((CUADRO!K$5&amp;$E1023),'Hoja de Trabajo para listado'!$BC$151:$CB$151,0)),0)+IFERROR(INDEX('Hoja de Trabajo para listado'!$DE$153:$DG$274,MATCH($A1023,'Hoja de Trabajo para listado'!$DE$153:$DE$1048576,0),MATCH((CUADRO!K$5&amp;$E1023),'Hoja de Trabajo para listado'!$DE$151:$DG$151,0)),0)+IFERROR(INDEX('Hoja de Trabajo para listado'!$CD$155:$DC$1048576,MATCH($A1023,'Hoja de Trabajo para listado'!$CD$155:$CD$1048576,0),MATCH((CUADRO!K$5&amp;$E1023),'Hoja de Trabajo para listado'!$CD$151:$DC$151,0)),0)</f>
        <v>0</v>
      </c>
      <c r="L1023" s="243">
        <f ca="1">+IFERROR(INDEX('Hoja de Trabajo para listado'!$A$155:$Z$1048576,MATCH($A1023,'Hoja de Trabajo para listado'!$A$155:$A$1048576,0),MATCH((CUADRO!L$5&amp;$E1023),'Hoja de Trabajo para listado'!$A$151:$Z$151,0)),0)+IFERROR(INDEX('Hoja de Trabajo para listado'!$AB$155:$BA$1048576,MATCH($A1023,'Hoja de Trabajo para listado'!$AB$155:$AB$1048576,0),MATCH((CUADRO!L$5&amp;$E1023),'Hoja de Trabajo para listado'!$AB$151:$BA$151,0)),0)+IFERROR(INDEX('Hoja de Trabajo para listado'!$BC$155:$CB$1048576,MATCH($A1023,'Hoja de Trabajo para listado'!$BC$155:$BC$1048576,0),MATCH((CUADRO!L$5&amp;$E1023),'Hoja de Trabajo para listado'!$BC$151:$CB$151,0)),0)+IFERROR(INDEX('Hoja de Trabajo para listado'!$DE$153:$DG$274,MATCH($A1023,'Hoja de Trabajo para listado'!$DE$153:$DE$1048576,0),MATCH((CUADRO!L$5&amp;$E1023),'Hoja de Trabajo para listado'!$DE$151:$DG$151,0)),0)+IFERROR(INDEX('Hoja de Trabajo para listado'!$CD$155:$DC$1048576,MATCH($A1023,'Hoja de Trabajo para listado'!$CD$155:$CD$1048576,0),MATCH((CUADRO!L$5&amp;$E1023),'Hoja de Trabajo para listado'!$CD$151:$DC$151,0)),0)</f>
        <v>0</v>
      </c>
      <c r="M1023" s="243">
        <f ca="1">+IFERROR(INDEX('Hoja de Trabajo para listado'!$A$155:$Z$1048576,MATCH($A1023,'Hoja de Trabajo para listado'!$A$155:$A$1048576,0),MATCH((CUADRO!M$5&amp;$E1023),'Hoja de Trabajo para listado'!$A$151:$Z$151,0)),0)+IFERROR(INDEX('Hoja de Trabajo para listado'!$AB$155:$BA$1048576,MATCH($A1023,'Hoja de Trabajo para listado'!$AB$155:$AB$1048576,0),MATCH((CUADRO!M$5&amp;$E1023),'Hoja de Trabajo para listado'!$AB$151:$BA$151,0)),0)+IFERROR(INDEX('Hoja de Trabajo para listado'!$BC$155:$CB$1048576,MATCH($A1023,'Hoja de Trabajo para listado'!$BC$155:$BC$1048576,0),MATCH((CUADRO!M$5&amp;$E1023),'Hoja de Trabajo para listado'!$BC$151:$CB$151,0)),0)+IFERROR(INDEX('Hoja de Trabajo para listado'!$DE$153:$DG$274,MATCH($A1023,'Hoja de Trabajo para listado'!$DE$153:$DE$1048576,0),MATCH((CUADRO!M$5&amp;$E1023),'Hoja de Trabajo para listado'!$DE$151:$DG$151,0)),0)+IFERROR(INDEX('Hoja de Trabajo para listado'!$CD$155:$DC$1048576,MATCH($A1023,'Hoja de Trabajo para listado'!$CD$155:$CD$1048576,0),MATCH((CUADRO!M$5&amp;$E1023),'Hoja de Trabajo para listado'!$CD$151:$DC$151,0)),0)</f>
        <v>0</v>
      </c>
      <c r="N1023" s="243">
        <f ca="1">+IFERROR(INDEX('Hoja de Trabajo para listado'!$A$155:$Z$1048576,MATCH($A1023,'Hoja de Trabajo para listado'!$A$155:$A$1048576,0),MATCH((CUADRO!N$5&amp;$E1023),'Hoja de Trabajo para listado'!$A$151:$Z$151,0)),0)+IFERROR(INDEX('Hoja de Trabajo para listado'!$AB$155:$BA$1048576,MATCH($A1023,'Hoja de Trabajo para listado'!$AB$155:$AB$1048576,0),MATCH((CUADRO!N$5&amp;$E1023),'Hoja de Trabajo para listado'!$AB$151:$BA$151,0)),0)+IFERROR(INDEX('Hoja de Trabajo para listado'!$BC$155:$CB$1048576,MATCH($A1023,'Hoja de Trabajo para listado'!$BC$155:$BC$1048576,0),MATCH((CUADRO!N$5&amp;$E1023),'Hoja de Trabajo para listado'!$BC$151:$CB$151,0)),0)+IFERROR(INDEX('Hoja de Trabajo para listado'!$DE$153:$DG$274,MATCH($A1023,'Hoja de Trabajo para listado'!$DE$153:$DE$1048576,0),MATCH((CUADRO!N$5&amp;$E1023),'Hoja de Trabajo para listado'!$DE$151:$DG$151,0)),0)+IFERROR(INDEX('Hoja de Trabajo para listado'!$CD$155:$DC$1048576,MATCH($A1023,'Hoja de Trabajo para listado'!$CD$155:$CD$1048576,0),MATCH((CUADRO!N$5&amp;$E1023),'Hoja de Trabajo para listado'!$CD$151:$DC$151,0)),0)</f>
        <v>0</v>
      </c>
      <c r="O1023" s="243">
        <f ca="1">+IFERROR(INDEX('Hoja de Trabajo para listado'!$A$155:$Z$1048576,MATCH($A1023,'Hoja de Trabajo para listado'!$A$155:$A$1048576,0),MATCH((CUADRO!O$5&amp;$E1023),'Hoja de Trabajo para listado'!$A$151:$Z$151,0)),0)+IFERROR(INDEX('Hoja de Trabajo para listado'!$AB$155:$BA$1048576,MATCH($A1023,'Hoja de Trabajo para listado'!$AB$155:$AB$1048576,0),MATCH((CUADRO!O$5&amp;$E1023),'Hoja de Trabajo para listado'!$AB$151:$BA$151,0)),0)+IFERROR(INDEX('Hoja de Trabajo para listado'!$BC$155:$CB$1048576,MATCH($A1023,'Hoja de Trabajo para listado'!$BC$155:$BC$1048576,0),MATCH((CUADRO!O$5&amp;$E1023),'Hoja de Trabajo para listado'!$BC$151:$CB$151,0)),0)+IFERROR(INDEX('Hoja de Trabajo para listado'!$DE$153:$DG$274,MATCH($A1023,'Hoja de Trabajo para listado'!$DE$153:$DE$1048576,0),MATCH((CUADRO!O$5&amp;$E1023),'Hoja de Trabajo para listado'!$DE$151:$DG$151,0)),0)+IFERROR(INDEX('Hoja de Trabajo para listado'!$CD$155:$DC$1048576,MATCH($A1023,'Hoja de Trabajo para listado'!$CD$155:$CD$1048576,0),MATCH((CUADRO!O$5&amp;$E1023),'Hoja de Trabajo para listado'!$CD$151:$DC$151,0)),0)</f>
        <v>0</v>
      </c>
      <c r="P1023" s="243">
        <f ca="1">+IFERROR(INDEX('Hoja de Trabajo para listado'!$A$155:$Z$1048576,MATCH($A1023,'Hoja de Trabajo para listado'!$A$155:$A$1048576,0),MATCH((CUADRO!P$5&amp;$E1023),'Hoja de Trabajo para listado'!$A$151:$Z$151,0)),0)+IFERROR(INDEX('Hoja de Trabajo para listado'!$AB$155:$BA$1048576,MATCH($A1023,'Hoja de Trabajo para listado'!$AB$155:$AB$1048576,0),MATCH((CUADRO!P$5&amp;$E1023),'Hoja de Trabajo para listado'!$AB$151:$BA$151,0)),0)+IFERROR(INDEX('Hoja de Trabajo para listado'!$BC$155:$CB$1048576,MATCH($A1023,'Hoja de Trabajo para listado'!$BC$155:$BC$1048576,0),MATCH((CUADRO!P$5&amp;$E1023),'Hoja de Trabajo para listado'!$BC$151:$CB$151,0)),0)+IFERROR(INDEX('Hoja de Trabajo para listado'!$DE$153:$DG$274,MATCH($A1023,'Hoja de Trabajo para listado'!$DE$153:$DE$1048576,0),MATCH((CUADRO!P$5&amp;$E1023),'Hoja de Trabajo para listado'!$DE$151:$DG$151,0)),0)+IFERROR(INDEX('Hoja de Trabajo para listado'!$CD$155:$DC$1048576,MATCH($A1023,'Hoja de Trabajo para listado'!$CD$155:$CD$1048576,0),MATCH((CUADRO!P$5&amp;$E1023),'Hoja de Trabajo para listado'!$CD$151:$DC$151,0)),0)</f>
        <v>0</v>
      </c>
      <c r="Q1023" s="243">
        <f ca="1">+IFERROR(INDEX('Hoja de Trabajo para listado'!$A$155:$Z$1048576,MATCH($A1023,'Hoja de Trabajo para listado'!$A$155:$A$1048576,0),MATCH((CUADRO!Q$5&amp;$E1023),'Hoja de Trabajo para listado'!$A$151:$Z$151,0)),0)+IFERROR(INDEX('Hoja de Trabajo para listado'!$AB$155:$BA$1048576,MATCH($A1023,'Hoja de Trabajo para listado'!$AB$155:$AB$1048576,0),MATCH((CUADRO!Q$5&amp;$E1023),'Hoja de Trabajo para listado'!$AB$151:$BA$151,0)),0)+IFERROR(INDEX('Hoja de Trabajo para listado'!$BC$155:$CB$1048576,MATCH($A1023,'Hoja de Trabajo para listado'!$BC$155:$BC$1048576,0),MATCH((CUADRO!Q$5&amp;$E1023),'Hoja de Trabajo para listado'!$BC$151:$CB$151,0)),0)+IFERROR(INDEX('Hoja de Trabajo para listado'!$DE$153:$DG$274,MATCH($A1023,'Hoja de Trabajo para listado'!$DE$153:$DE$1048576,0),MATCH((CUADRO!Q$5&amp;$E1023),'Hoja de Trabajo para listado'!$DE$151:$DG$151,0)),0)+IFERROR(INDEX('Hoja de Trabajo para listado'!$CD$155:$DC$1048576,MATCH($A1023,'Hoja de Trabajo para listado'!$CD$155:$CD$1048576,0),MATCH((CUADRO!Q$5&amp;$E1023),'Hoja de Trabajo para listado'!$CD$151:$DC$151,0)),0)</f>
        <v>0</v>
      </c>
      <c r="R1023" s="243">
        <f t="shared" ca="1" si="33"/>
        <v>0</v>
      </c>
      <c r="S1023" s="249">
        <f ca="1">+R1022+R1023</f>
        <v>0</v>
      </c>
      <c r="T1023" s="243">
        <f ca="1">+S1023</f>
        <v>0</v>
      </c>
      <c r="U1023" s="242">
        <f t="shared" si="34"/>
        <v>2</v>
      </c>
      <c r="V1023" s="333" t="str">
        <f>+VLOOKUP(A1023,bd_lista!$A$3:$E$590,5,FALSE)</f>
        <v>Gobiernos Autonomos Municipales</v>
      </c>
      <c r="W1023" s="384"/>
      <c r="X1023" s="242">
        <f>+VLOOKUP(A1023,[3]Sheet1!$A$13:$D$744,4,FALSE)</f>
        <v>0</v>
      </c>
      <c r="Y1023" s="242" t="e">
        <f>+VLOOKUP(X1023,bd_lista!$A$3:$C$590,3,FALSE)</f>
        <v>#N/A</v>
      </c>
      <c r="Z1023" s="292"/>
      <c r="AA1023" s="293"/>
    </row>
    <row r="1024" spans="1:27" customFormat="1" ht="15" hidden="1" customHeight="1">
      <c r="A1024" s="32">
        <v>1746</v>
      </c>
      <c r="B1024" s="388">
        <f>+A1024</f>
        <v>1746</v>
      </c>
      <c r="C1024" s="247" t="str">
        <f>+VLOOKUP(A1024,bd_lista!$A$3:$C$590,3,FALSE)</f>
        <v>Gobierno Autónomo Municipal de Urubicha</v>
      </c>
      <c r="D1024" s="385" t="str">
        <f>+C1024</f>
        <v>Gobierno Autónomo Municipal de Urubicha</v>
      </c>
      <c r="E1024" s="242" t="s">
        <v>1304</v>
      </c>
      <c r="F1024" s="243">
        <f ca="1">+IFERROR(INDEX('Hoja de Trabajo para listado'!$A$155:$Z$1048576,MATCH($A1024,'Hoja de Trabajo para listado'!$A$155:$A$1048576,0),MATCH((CUADRO!F$5&amp;$E1024),'Hoja de Trabajo para listado'!$A$151:$Z$151,0)),0)+IFERROR(INDEX('Hoja de Trabajo para listado'!$AB$155:$BA$1048576,MATCH($A1024,'Hoja de Trabajo para listado'!$AB$155:$AB$1048576,0),MATCH((CUADRO!F$5&amp;$E1024),'Hoja de Trabajo para listado'!$AB$151:$BA$151,0)),0)+IFERROR(INDEX('Hoja de Trabajo para listado'!$BC$155:$CB$1048576,MATCH($A1024,'Hoja de Trabajo para listado'!$BC$155:$BC$1048576,0),MATCH((CUADRO!F$5&amp;$E1024),'Hoja de Trabajo para listado'!$BC$151:$CB$151,0)),0)+IFERROR(INDEX('Hoja de Trabajo para listado'!$DE$153:$DG$274,MATCH($A1024,'Hoja de Trabajo para listado'!$DE$153:$DE$1048576,0),MATCH((CUADRO!F$5&amp;$E1024),'Hoja de Trabajo para listado'!$DE$151:$DG$151,0)),0)+IFERROR(INDEX('Hoja de Trabajo para listado'!$CD$155:$DC$1048576,MATCH($A1024,'Hoja de Trabajo para listado'!$CD$155:$CD$1048576,0),MATCH((CUADRO!F$5&amp;$E1024),'Hoja de Trabajo para listado'!$CD$151:$DC$151,0)),0)</f>
        <v>0</v>
      </c>
      <c r="G1024" s="243">
        <f ca="1">+IFERROR(INDEX('Hoja de Trabajo para listado'!$A$155:$Z$1048576,MATCH($A1024,'Hoja de Trabajo para listado'!$A$155:$A$1048576,0),MATCH((CUADRO!G$5&amp;$E1024),'Hoja de Trabajo para listado'!$A$151:$Z$151,0)),0)+IFERROR(INDEX('Hoja de Trabajo para listado'!$AB$155:$BA$1048576,MATCH($A1024,'Hoja de Trabajo para listado'!$AB$155:$AB$1048576,0),MATCH((CUADRO!G$5&amp;$E1024),'Hoja de Trabajo para listado'!$AB$151:$BA$151,0)),0)+IFERROR(INDEX('Hoja de Trabajo para listado'!$BC$155:$CB$1048576,MATCH($A1024,'Hoja de Trabajo para listado'!$BC$155:$BC$1048576,0),MATCH((CUADRO!G$5&amp;$E1024),'Hoja de Trabajo para listado'!$BC$151:$CB$151,0)),0)+IFERROR(INDEX('Hoja de Trabajo para listado'!$DE$153:$DG$274,MATCH($A1024,'Hoja de Trabajo para listado'!$DE$153:$DE$1048576,0),MATCH((CUADRO!G$5&amp;$E1024),'Hoja de Trabajo para listado'!$DE$151:$DG$151,0)),0)+IFERROR(INDEX('Hoja de Trabajo para listado'!$CD$155:$DC$1048576,MATCH($A1024,'Hoja de Trabajo para listado'!$CD$155:$CD$1048576,0),MATCH((CUADRO!G$5&amp;$E1024),'Hoja de Trabajo para listado'!$CD$151:$DC$151,0)),0)</f>
        <v>0</v>
      </c>
      <c r="H1024" s="243">
        <f ca="1">+IFERROR(INDEX('Hoja de Trabajo para listado'!$A$155:$Z$1048576,MATCH($A1024,'Hoja de Trabajo para listado'!$A$155:$A$1048576,0),MATCH((CUADRO!H$5&amp;$E1024),'Hoja de Trabajo para listado'!$A$151:$Z$151,0)),0)+IFERROR(INDEX('Hoja de Trabajo para listado'!$AB$155:$BA$1048576,MATCH($A1024,'Hoja de Trabajo para listado'!$AB$155:$AB$1048576,0),MATCH((CUADRO!H$5&amp;$E1024),'Hoja de Trabajo para listado'!$AB$151:$BA$151,0)),0)+IFERROR(INDEX('Hoja de Trabajo para listado'!$BC$155:$CB$1048576,MATCH($A1024,'Hoja de Trabajo para listado'!$BC$155:$BC$1048576,0),MATCH((CUADRO!H$5&amp;$E1024),'Hoja de Trabajo para listado'!$BC$151:$CB$151,0)),0)+IFERROR(INDEX('Hoja de Trabajo para listado'!$DE$153:$DG$274,MATCH($A1024,'Hoja de Trabajo para listado'!$DE$153:$DE$1048576,0),MATCH((CUADRO!H$5&amp;$E1024),'Hoja de Trabajo para listado'!$DE$151:$DG$151,0)),0)+IFERROR(INDEX('Hoja de Trabajo para listado'!$CD$155:$DC$1048576,MATCH($A1024,'Hoja de Trabajo para listado'!$CD$155:$CD$1048576,0),MATCH((CUADRO!H$5&amp;$E1024),'Hoja de Trabajo para listado'!$CD$151:$DC$151,0)),0)</f>
        <v>0</v>
      </c>
      <c r="I1024" s="243">
        <f ca="1">+IFERROR(INDEX('Hoja de Trabajo para listado'!$A$155:$Z$1048576,MATCH($A1024,'Hoja de Trabajo para listado'!$A$155:$A$1048576,0),MATCH((CUADRO!I$5&amp;$E1024),'Hoja de Trabajo para listado'!$A$151:$Z$151,0)),0)+IFERROR(INDEX('Hoja de Trabajo para listado'!$AB$155:$BA$1048576,MATCH($A1024,'Hoja de Trabajo para listado'!$AB$155:$AB$1048576,0),MATCH((CUADRO!I$5&amp;$E1024),'Hoja de Trabajo para listado'!$AB$151:$BA$151,0)),0)+IFERROR(INDEX('Hoja de Trabajo para listado'!$BC$155:$CB$1048576,MATCH($A1024,'Hoja de Trabajo para listado'!$BC$155:$BC$1048576,0),MATCH((CUADRO!I$5&amp;$E1024),'Hoja de Trabajo para listado'!$BC$151:$CB$151,0)),0)+IFERROR(INDEX('Hoja de Trabajo para listado'!$DE$153:$DG$274,MATCH($A1024,'Hoja de Trabajo para listado'!$DE$153:$DE$1048576,0),MATCH((CUADRO!I$5&amp;$E1024),'Hoja de Trabajo para listado'!$DE$151:$DG$151,0)),0)+IFERROR(INDEX('Hoja de Trabajo para listado'!$CD$155:$DC$1048576,MATCH($A1024,'Hoja de Trabajo para listado'!$CD$155:$CD$1048576,0),MATCH((CUADRO!I$5&amp;$E1024),'Hoja de Trabajo para listado'!$CD$151:$DC$151,0)),0)</f>
        <v>0</v>
      </c>
      <c r="J1024" s="243">
        <f ca="1">+IFERROR(INDEX('Hoja de Trabajo para listado'!$A$155:$Z$1048576,MATCH($A1024,'Hoja de Trabajo para listado'!$A$155:$A$1048576,0),MATCH((CUADRO!J$5&amp;$E1024),'Hoja de Trabajo para listado'!$A$151:$Z$151,0)),0)+IFERROR(INDEX('Hoja de Trabajo para listado'!$AB$155:$BA$1048576,MATCH($A1024,'Hoja de Trabajo para listado'!$AB$155:$AB$1048576,0),MATCH((CUADRO!J$5&amp;$E1024),'Hoja de Trabajo para listado'!$AB$151:$BA$151,0)),0)+IFERROR(INDEX('Hoja de Trabajo para listado'!$BC$155:$CB$1048576,MATCH($A1024,'Hoja de Trabajo para listado'!$BC$155:$BC$1048576,0),MATCH((CUADRO!J$5&amp;$E1024),'Hoja de Trabajo para listado'!$BC$151:$CB$151,0)),0)+IFERROR(INDEX('Hoja de Trabajo para listado'!$DE$153:$DG$274,MATCH($A1024,'Hoja de Trabajo para listado'!$DE$153:$DE$1048576,0),MATCH((CUADRO!J$5&amp;$E1024),'Hoja de Trabajo para listado'!$DE$151:$DG$151,0)),0)+IFERROR(INDEX('Hoja de Trabajo para listado'!$CD$155:$DC$1048576,MATCH($A1024,'Hoja de Trabajo para listado'!$CD$155:$CD$1048576,0),MATCH((CUADRO!J$5&amp;$E1024),'Hoja de Trabajo para listado'!$CD$151:$DC$151,0)),0)</f>
        <v>0</v>
      </c>
      <c r="K1024" s="243">
        <f ca="1">+IFERROR(INDEX('Hoja de Trabajo para listado'!$A$155:$Z$1048576,MATCH($A1024,'Hoja de Trabajo para listado'!$A$155:$A$1048576,0),MATCH((CUADRO!K$5&amp;$E1024),'Hoja de Trabajo para listado'!$A$151:$Z$151,0)),0)+IFERROR(INDEX('Hoja de Trabajo para listado'!$AB$155:$BA$1048576,MATCH($A1024,'Hoja de Trabajo para listado'!$AB$155:$AB$1048576,0),MATCH((CUADRO!K$5&amp;$E1024),'Hoja de Trabajo para listado'!$AB$151:$BA$151,0)),0)+IFERROR(INDEX('Hoja de Trabajo para listado'!$BC$155:$CB$1048576,MATCH($A1024,'Hoja de Trabajo para listado'!$BC$155:$BC$1048576,0),MATCH((CUADRO!K$5&amp;$E1024),'Hoja de Trabajo para listado'!$BC$151:$CB$151,0)),0)+IFERROR(INDEX('Hoja de Trabajo para listado'!$DE$153:$DG$274,MATCH($A1024,'Hoja de Trabajo para listado'!$DE$153:$DE$1048576,0),MATCH((CUADRO!K$5&amp;$E1024),'Hoja de Trabajo para listado'!$DE$151:$DG$151,0)),0)+IFERROR(INDEX('Hoja de Trabajo para listado'!$CD$155:$DC$1048576,MATCH($A1024,'Hoja de Trabajo para listado'!$CD$155:$CD$1048576,0),MATCH((CUADRO!K$5&amp;$E1024),'Hoja de Trabajo para listado'!$CD$151:$DC$151,0)),0)</f>
        <v>0</v>
      </c>
      <c r="L1024" s="243">
        <f ca="1">+IFERROR(INDEX('Hoja de Trabajo para listado'!$A$155:$Z$1048576,MATCH($A1024,'Hoja de Trabajo para listado'!$A$155:$A$1048576,0),MATCH((CUADRO!L$5&amp;$E1024),'Hoja de Trabajo para listado'!$A$151:$Z$151,0)),0)+IFERROR(INDEX('Hoja de Trabajo para listado'!$AB$155:$BA$1048576,MATCH($A1024,'Hoja de Trabajo para listado'!$AB$155:$AB$1048576,0),MATCH((CUADRO!L$5&amp;$E1024),'Hoja de Trabajo para listado'!$AB$151:$BA$151,0)),0)+IFERROR(INDEX('Hoja de Trabajo para listado'!$BC$155:$CB$1048576,MATCH($A1024,'Hoja de Trabajo para listado'!$BC$155:$BC$1048576,0),MATCH((CUADRO!L$5&amp;$E1024),'Hoja de Trabajo para listado'!$BC$151:$CB$151,0)),0)+IFERROR(INDEX('Hoja de Trabajo para listado'!$DE$153:$DG$274,MATCH($A1024,'Hoja de Trabajo para listado'!$DE$153:$DE$1048576,0),MATCH((CUADRO!L$5&amp;$E1024),'Hoja de Trabajo para listado'!$DE$151:$DG$151,0)),0)+IFERROR(INDEX('Hoja de Trabajo para listado'!$CD$155:$DC$1048576,MATCH($A1024,'Hoja de Trabajo para listado'!$CD$155:$CD$1048576,0),MATCH((CUADRO!L$5&amp;$E1024),'Hoja de Trabajo para listado'!$CD$151:$DC$151,0)),0)</f>
        <v>0</v>
      </c>
      <c r="M1024" s="243">
        <f ca="1">+IFERROR(INDEX('Hoja de Trabajo para listado'!$A$155:$Z$1048576,MATCH($A1024,'Hoja de Trabajo para listado'!$A$155:$A$1048576,0),MATCH((CUADRO!M$5&amp;$E1024),'Hoja de Trabajo para listado'!$A$151:$Z$151,0)),0)+IFERROR(INDEX('Hoja de Trabajo para listado'!$AB$155:$BA$1048576,MATCH($A1024,'Hoja de Trabajo para listado'!$AB$155:$AB$1048576,0),MATCH((CUADRO!M$5&amp;$E1024),'Hoja de Trabajo para listado'!$AB$151:$BA$151,0)),0)+IFERROR(INDEX('Hoja de Trabajo para listado'!$BC$155:$CB$1048576,MATCH($A1024,'Hoja de Trabajo para listado'!$BC$155:$BC$1048576,0),MATCH((CUADRO!M$5&amp;$E1024),'Hoja de Trabajo para listado'!$BC$151:$CB$151,0)),0)+IFERROR(INDEX('Hoja de Trabajo para listado'!$DE$153:$DG$274,MATCH($A1024,'Hoja de Trabajo para listado'!$DE$153:$DE$1048576,0),MATCH((CUADRO!M$5&amp;$E1024),'Hoja de Trabajo para listado'!$DE$151:$DG$151,0)),0)+IFERROR(INDEX('Hoja de Trabajo para listado'!$CD$155:$DC$1048576,MATCH($A1024,'Hoja de Trabajo para listado'!$CD$155:$CD$1048576,0),MATCH((CUADRO!M$5&amp;$E1024),'Hoja de Trabajo para listado'!$CD$151:$DC$151,0)),0)</f>
        <v>0</v>
      </c>
      <c r="N1024" s="243">
        <f ca="1">+IFERROR(INDEX('Hoja de Trabajo para listado'!$A$155:$Z$1048576,MATCH($A1024,'Hoja de Trabajo para listado'!$A$155:$A$1048576,0),MATCH((CUADRO!N$5&amp;$E1024),'Hoja de Trabajo para listado'!$A$151:$Z$151,0)),0)+IFERROR(INDEX('Hoja de Trabajo para listado'!$AB$155:$BA$1048576,MATCH($A1024,'Hoja de Trabajo para listado'!$AB$155:$AB$1048576,0),MATCH((CUADRO!N$5&amp;$E1024),'Hoja de Trabajo para listado'!$AB$151:$BA$151,0)),0)+IFERROR(INDEX('Hoja de Trabajo para listado'!$BC$155:$CB$1048576,MATCH($A1024,'Hoja de Trabajo para listado'!$BC$155:$BC$1048576,0),MATCH((CUADRO!N$5&amp;$E1024),'Hoja de Trabajo para listado'!$BC$151:$CB$151,0)),0)+IFERROR(INDEX('Hoja de Trabajo para listado'!$DE$153:$DG$274,MATCH($A1024,'Hoja de Trabajo para listado'!$DE$153:$DE$1048576,0),MATCH((CUADRO!N$5&amp;$E1024),'Hoja de Trabajo para listado'!$DE$151:$DG$151,0)),0)+IFERROR(INDEX('Hoja de Trabajo para listado'!$CD$155:$DC$1048576,MATCH($A1024,'Hoja de Trabajo para listado'!$CD$155:$CD$1048576,0),MATCH((CUADRO!N$5&amp;$E1024),'Hoja de Trabajo para listado'!$CD$151:$DC$151,0)),0)</f>
        <v>0</v>
      </c>
      <c r="O1024" s="243">
        <f ca="1">+IFERROR(INDEX('Hoja de Trabajo para listado'!$A$155:$Z$1048576,MATCH($A1024,'Hoja de Trabajo para listado'!$A$155:$A$1048576,0),MATCH((CUADRO!O$5&amp;$E1024),'Hoja de Trabajo para listado'!$A$151:$Z$151,0)),0)+IFERROR(INDEX('Hoja de Trabajo para listado'!$AB$155:$BA$1048576,MATCH($A1024,'Hoja de Trabajo para listado'!$AB$155:$AB$1048576,0),MATCH((CUADRO!O$5&amp;$E1024),'Hoja de Trabajo para listado'!$AB$151:$BA$151,0)),0)+IFERROR(INDEX('Hoja de Trabajo para listado'!$BC$155:$CB$1048576,MATCH($A1024,'Hoja de Trabajo para listado'!$BC$155:$BC$1048576,0),MATCH((CUADRO!O$5&amp;$E1024),'Hoja de Trabajo para listado'!$BC$151:$CB$151,0)),0)+IFERROR(INDEX('Hoja de Trabajo para listado'!$DE$153:$DG$274,MATCH($A1024,'Hoja de Trabajo para listado'!$DE$153:$DE$1048576,0),MATCH((CUADRO!O$5&amp;$E1024),'Hoja de Trabajo para listado'!$DE$151:$DG$151,0)),0)+IFERROR(INDEX('Hoja de Trabajo para listado'!$CD$155:$DC$1048576,MATCH($A1024,'Hoja de Trabajo para listado'!$CD$155:$CD$1048576,0),MATCH((CUADRO!O$5&amp;$E1024),'Hoja de Trabajo para listado'!$CD$151:$DC$151,0)),0)</f>
        <v>0</v>
      </c>
      <c r="P1024" s="243">
        <f ca="1">+IFERROR(INDEX('Hoja de Trabajo para listado'!$A$155:$Z$1048576,MATCH($A1024,'Hoja de Trabajo para listado'!$A$155:$A$1048576,0),MATCH((CUADRO!P$5&amp;$E1024),'Hoja de Trabajo para listado'!$A$151:$Z$151,0)),0)+IFERROR(INDEX('Hoja de Trabajo para listado'!$AB$155:$BA$1048576,MATCH($A1024,'Hoja de Trabajo para listado'!$AB$155:$AB$1048576,0),MATCH((CUADRO!P$5&amp;$E1024),'Hoja de Trabajo para listado'!$AB$151:$BA$151,0)),0)+IFERROR(INDEX('Hoja de Trabajo para listado'!$BC$155:$CB$1048576,MATCH($A1024,'Hoja de Trabajo para listado'!$BC$155:$BC$1048576,0),MATCH((CUADRO!P$5&amp;$E1024),'Hoja de Trabajo para listado'!$BC$151:$CB$151,0)),0)+IFERROR(INDEX('Hoja de Trabajo para listado'!$DE$153:$DG$274,MATCH($A1024,'Hoja de Trabajo para listado'!$DE$153:$DE$1048576,0),MATCH((CUADRO!P$5&amp;$E1024),'Hoja de Trabajo para listado'!$DE$151:$DG$151,0)),0)+IFERROR(INDEX('Hoja de Trabajo para listado'!$CD$155:$DC$1048576,MATCH($A1024,'Hoja de Trabajo para listado'!$CD$155:$CD$1048576,0),MATCH((CUADRO!P$5&amp;$E1024),'Hoja de Trabajo para listado'!$CD$151:$DC$151,0)),0)</f>
        <v>0</v>
      </c>
      <c r="Q1024" s="243">
        <f ca="1">+IFERROR(INDEX('Hoja de Trabajo para listado'!$A$155:$Z$1048576,MATCH($A1024,'Hoja de Trabajo para listado'!$A$155:$A$1048576,0),MATCH((CUADRO!Q$5&amp;$E1024),'Hoja de Trabajo para listado'!$A$151:$Z$151,0)),0)+IFERROR(INDEX('Hoja de Trabajo para listado'!$AB$155:$BA$1048576,MATCH($A1024,'Hoja de Trabajo para listado'!$AB$155:$AB$1048576,0),MATCH((CUADRO!Q$5&amp;$E1024),'Hoja de Trabajo para listado'!$AB$151:$BA$151,0)),0)+IFERROR(INDEX('Hoja de Trabajo para listado'!$BC$155:$CB$1048576,MATCH($A1024,'Hoja de Trabajo para listado'!$BC$155:$BC$1048576,0),MATCH((CUADRO!Q$5&amp;$E1024),'Hoja de Trabajo para listado'!$BC$151:$CB$151,0)),0)+IFERROR(INDEX('Hoja de Trabajo para listado'!$DE$153:$DG$274,MATCH($A1024,'Hoja de Trabajo para listado'!$DE$153:$DE$1048576,0),MATCH((CUADRO!Q$5&amp;$E1024),'Hoja de Trabajo para listado'!$DE$151:$DG$151,0)),0)+IFERROR(INDEX('Hoja de Trabajo para listado'!$CD$155:$DC$1048576,MATCH($A1024,'Hoja de Trabajo para listado'!$CD$155:$CD$1048576,0),MATCH((CUADRO!Q$5&amp;$E1024),'Hoja de Trabajo para listado'!$CD$151:$DC$151,0)),0)</f>
        <v>0</v>
      </c>
      <c r="R1024" s="243">
        <f t="shared" ca="1" si="33"/>
        <v>0</v>
      </c>
      <c r="S1024" s="249"/>
      <c r="T1024" s="243">
        <f ca="1">+T1025</f>
        <v>0</v>
      </c>
      <c r="U1024" s="242">
        <f t="shared" si="34"/>
        <v>1</v>
      </c>
      <c r="V1024" s="333" t="str">
        <f>+VLOOKUP(A1024,bd_lista!$A$3:$E$590,5,FALSE)</f>
        <v>Gobiernos Autonomos Municipales</v>
      </c>
      <c r="W1024" s="383" t="str">
        <f>+V1024</f>
        <v>Gobiernos Autonomos Municipales</v>
      </c>
      <c r="X1024" s="242">
        <f>+VLOOKUP(A1024,[3]Sheet1!$A$13:$D$744,4,FALSE)</f>
        <v>0</v>
      </c>
      <c r="Y1024" s="242" t="e">
        <f>+VLOOKUP(X1024,bd_lista!$A$3:$C$590,3,FALSE)</f>
        <v>#N/A</v>
      </c>
      <c r="Z1024" s="294">
        <f>+X1024</f>
        <v>0</v>
      </c>
      <c r="AA1024" s="295" t="e">
        <f>+Y1024</f>
        <v>#N/A</v>
      </c>
    </row>
    <row r="1025" spans="1:27" customFormat="1" ht="15" hidden="1" customHeight="1">
      <c r="A1025" s="32">
        <v>1746</v>
      </c>
      <c r="B1025" s="389"/>
      <c r="C1025" s="247" t="str">
        <f>+VLOOKUP(A1025,bd_lista!$A$3:$C$590,3,FALSE)</f>
        <v>Gobierno Autónomo Municipal de Urubicha</v>
      </c>
      <c r="D1025" s="386"/>
      <c r="E1025" s="244" t="s">
        <v>1305</v>
      </c>
      <c r="F1025" s="245">
        <f ca="1">+IFERROR(INDEX('Hoja de Trabajo para listado'!$A$155:$Z$1048576,MATCH($A1025,'Hoja de Trabajo para listado'!$A$155:$A$1048576,0),MATCH((CUADRO!F$5&amp;$E1025),'Hoja de Trabajo para listado'!$A$151:$Z$151,0)),0)+IFERROR(INDEX('Hoja de Trabajo para listado'!$AB$155:$BA$1048576,MATCH($A1025,'Hoja de Trabajo para listado'!$AB$155:$AB$1048576,0),MATCH((CUADRO!F$5&amp;$E1025),'Hoja de Trabajo para listado'!$AB$151:$BA$151,0)),0)+IFERROR(INDEX('Hoja de Trabajo para listado'!$BC$155:$CB$1048576,MATCH($A1025,'Hoja de Trabajo para listado'!$BC$155:$BC$1048576,0),MATCH((CUADRO!F$5&amp;$E1025),'Hoja de Trabajo para listado'!$BC$151:$CB$151,0)),0)+IFERROR(INDEX('Hoja de Trabajo para listado'!$DE$153:$DG$274,MATCH($A1025,'Hoja de Trabajo para listado'!$DE$153:$DE$1048576,0),MATCH((CUADRO!F$5&amp;$E1025),'Hoja de Trabajo para listado'!$DE$151:$DG$151,0)),0)+IFERROR(INDEX('Hoja de Trabajo para listado'!$CD$155:$DC$1048576,MATCH($A1025,'Hoja de Trabajo para listado'!$CD$155:$CD$1048576,0),MATCH((CUADRO!F$5&amp;$E1025),'Hoja de Trabajo para listado'!$CD$151:$DC$151,0)),0)</f>
        <v>0</v>
      </c>
      <c r="G1025" s="245">
        <f ca="1">+IFERROR(INDEX('Hoja de Trabajo para listado'!$A$155:$Z$1048576,MATCH($A1025,'Hoja de Trabajo para listado'!$A$155:$A$1048576,0),MATCH((CUADRO!G$5&amp;$E1025),'Hoja de Trabajo para listado'!$A$151:$Z$151,0)),0)+IFERROR(INDEX('Hoja de Trabajo para listado'!$AB$155:$BA$1048576,MATCH($A1025,'Hoja de Trabajo para listado'!$AB$155:$AB$1048576,0),MATCH((CUADRO!G$5&amp;$E1025),'Hoja de Trabajo para listado'!$AB$151:$BA$151,0)),0)+IFERROR(INDEX('Hoja de Trabajo para listado'!$BC$155:$CB$1048576,MATCH($A1025,'Hoja de Trabajo para listado'!$BC$155:$BC$1048576,0),MATCH((CUADRO!G$5&amp;$E1025),'Hoja de Trabajo para listado'!$BC$151:$CB$151,0)),0)+IFERROR(INDEX('Hoja de Trabajo para listado'!$DE$153:$DG$274,MATCH($A1025,'Hoja de Trabajo para listado'!$DE$153:$DE$1048576,0),MATCH((CUADRO!G$5&amp;$E1025),'Hoja de Trabajo para listado'!$DE$151:$DG$151,0)),0)+IFERROR(INDEX('Hoja de Trabajo para listado'!$CD$155:$DC$1048576,MATCH($A1025,'Hoja de Trabajo para listado'!$CD$155:$CD$1048576,0),MATCH((CUADRO!G$5&amp;$E1025),'Hoja de Trabajo para listado'!$CD$151:$DC$151,0)),0)</f>
        <v>0</v>
      </c>
      <c r="H1025" s="245">
        <f ca="1">+IFERROR(INDEX('Hoja de Trabajo para listado'!$A$155:$Z$1048576,MATCH($A1025,'Hoja de Trabajo para listado'!$A$155:$A$1048576,0),MATCH((CUADRO!H$5&amp;$E1025),'Hoja de Trabajo para listado'!$A$151:$Z$151,0)),0)+IFERROR(INDEX('Hoja de Trabajo para listado'!$AB$155:$BA$1048576,MATCH($A1025,'Hoja de Trabajo para listado'!$AB$155:$AB$1048576,0),MATCH((CUADRO!H$5&amp;$E1025),'Hoja de Trabajo para listado'!$AB$151:$BA$151,0)),0)+IFERROR(INDEX('Hoja de Trabajo para listado'!$BC$155:$CB$1048576,MATCH($A1025,'Hoja de Trabajo para listado'!$BC$155:$BC$1048576,0),MATCH((CUADRO!H$5&amp;$E1025),'Hoja de Trabajo para listado'!$BC$151:$CB$151,0)),0)+IFERROR(INDEX('Hoja de Trabajo para listado'!$DE$153:$DG$274,MATCH($A1025,'Hoja de Trabajo para listado'!$DE$153:$DE$1048576,0),MATCH((CUADRO!H$5&amp;$E1025),'Hoja de Trabajo para listado'!$DE$151:$DG$151,0)),0)+IFERROR(INDEX('Hoja de Trabajo para listado'!$CD$155:$DC$1048576,MATCH($A1025,'Hoja de Trabajo para listado'!$CD$155:$CD$1048576,0),MATCH((CUADRO!H$5&amp;$E1025),'Hoja de Trabajo para listado'!$CD$151:$DC$151,0)),0)</f>
        <v>0</v>
      </c>
      <c r="I1025" s="245">
        <f ca="1">+IFERROR(INDEX('Hoja de Trabajo para listado'!$A$155:$Z$1048576,MATCH($A1025,'Hoja de Trabajo para listado'!$A$155:$A$1048576,0),MATCH((CUADRO!I$5&amp;$E1025),'Hoja de Trabajo para listado'!$A$151:$Z$151,0)),0)+IFERROR(INDEX('Hoja de Trabajo para listado'!$AB$155:$BA$1048576,MATCH($A1025,'Hoja de Trabajo para listado'!$AB$155:$AB$1048576,0),MATCH((CUADRO!I$5&amp;$E1025),'Hoja de Trabajo para listado'!$AB$151:$BA$151,0)),0)+IFERROR(INDEX('Hoja de Trabajo para listado'!$BC$155:$CB$1048576,MATCH($A1025,'Hoja de Trabajo para listado'!$BC$155:$BC$1048576,0),MATCH((CUADRO!I$5&amp;$E1025),'Hoja de Trabajo para listado'!$BC$151:$CB$151,0)),0)+IFERROR(INDEX('Hoja de Trabajo para listado'!$DE$153:$DG$274,MATCH($A1025,'Hoja de Trabajo para listado'!$DE$153:$DE$1048576,0),MATCH((CUADRO!I$5&amp;$E1025),'Hoja de Trabajo para listado'!$DE$151:$DG$151,0)),0)+IFERROR(INDEX('Hoja de Trabajo para listado'!$CD$155:$DC$1048576,MATCH($A1025,'Hoja de Trabajo para listado'!$CD$155:$CD$1048576,0),MATCH((CUADRO!I$5&amp;$E1025),'Hoja de Trabajo para listado'!$CD$151:$DC$151,0)),0)</f>
        <v>0</v>
      </c>
      <c r="J1025" s="245">
        <f ca="1">+IFERROR(INDEX('Hoja de Trabajo para listado'!$A$155:$Z$1048576,MATCH($A1025,'Hoja de Trabajo para listado'!$A$155:$A$1048576,0),MATCH((CUADRO!J$5&amp;$E1025),'Hoja de Trabajo para listado'!$A$151:$Z$151,0)),0)+IFERROR(INDEX('Hoja de Trabajo para listado'!$AB$155:$BA$1048576,MATCH($A1025,'Hoja de Trabajo para listado'!$AB$155:$AB$1048576,0),MATCH((CUADRO!J$5&amp;$E1025),'Hoja de Trabajo para listado'!$AB$151:$BA$151,0)),0)+IFERROR(INDEX('Hoja de Trabajo para listado'!$BC$155:$CB$1048576,MATCH($A1025,'Hoja de Trabajo para listado'!$BC$155:$BC$1048576,0),MATCH((CUADRO!J$5&amp;$E1025),'Hoja de Trabajo para listado'!$BC$151:$CB$151,0)),0)+IFERROR(INDEX('Hoja de Trabajo para listado'!$DE$153:$DG$274,MATCH($A1025,'Hoja de Trabajo para listado'!$DE$153:$DE$1048576,0),MATCH((CUADRO!J$5&amp;$E1025),'Hoja de Trabajo para listado'!$DE$151:$DG$151,0)),0)+IFERROR(INDEX('Hoja de Trabajo para listado'!$CD$155:$DC$1048576,MATCH($A1025,'Hoja de Trabajo para listado'!$CD$155:$CD$1048576,0),MATCH((CUADRO!J$5&amp;$E1025),'Hoja de Trabajo para listado'!$CD$151:$DC$151,0)),0)</f>
        <v>0</v>
      </c>
      <c r="K1025" s="245">
        <f ca="1">+IFERROR(INDEX('Hoja de Trabajo para listado'!$A$155:$Z$1048576,MATCH($A1025,'Hoja de Trabajo para listado'!$A$155:$A$1048576,0),MATCH((CUADRO!K$5&amp;$E1025),'Hoja de Trabajo para listado'!$A$151:$Z$151,0)),0)+IFERROR(INDEX('Hoja de Trabajo para listado'!$AB$155:$BA$1048576,MATCH($A1025,'Hoja de Trabajo para listado'!$AB$155:$AB$1048576,0),MATCH((CUADRO!K$5&amp;$E1025),'Hoja de Trabajo para listado'!$AB$151:$BA$151,0)),0)+IFERROR(INDEX('Hoja de Trabajo para listado'!$BC$155:$CB$1048576,MATCH($A1025,'Hoja de Trabajo para listado'!$BC$155:$BC$1048576,0),MATCH((CUADRO!K$5&amp;$E1025),'Hoja de Trabajo para listado'!$BC$151:$CB$151,0)),0)+IFERROR(INDEX('Hoja de Trabajo para listado'!$DE$153:$DG$274,MATCH($A1025,'Hoja de Trabajo para listado'!$DE$153:$DE$1048576,0),MATCH((CUADRO!K$5&amp;$E1025),'Hoja de Trabajo para listado'!$DE$151:$DG$151,0)),0)+IFERROR(INDEX('Hoja de Trabajo para listado'!$CD$155:$DC$1048576,MATCH($A1025,'Hoja de Trabajo para listado'!$CD$155:$CD$1048576,0),MATCH((CUADRO!K$5&amp;$E1025),'Hoja de Trabajo para listado'!$CD$151:$DC$151,0)),0)</f>
        <v>0</v>
      </c>
      <c r="L1025" s="245">
        <f ca="1">+IFERROR(INDEX('Hoja de Trabajo para listado'!$A$155:$Z$1048576,MATCH($A1025,'Hoja de Trabajo para listado'!$A$155:$A$1048576,0),MATCH((CUADRO!L$5&amp;$E1025),'Hoja de Trabajo para listado'!$A$151:$Z$151,0)),0)+IFERROR(INDEX('Hoja de Trabajo para listado'!$AB$155:$BA$1048576,MATCH($A1025,'Hoja de Trabajo para listado'!$AB$155:$AB$1048576,0),MATCH((CUADRO!L$5&amp;$E1025),'Hoja de Trabajo para listado'!$AB$151:$BA$151,0)),0)+IFERROR(INDEX('Hoja de Trabajo para listado'!$BC$155:$CB$1048576,MATCH($A1025,'Hoja de Trabajo para listado'!$BC$155:$BC$1048576,0),MATCH((CUADRO!L$5&amp;$E1025),'Hoja de Trabajo para listado'!$BC$151:$CB$151,0)),0)+IFERROR(INDEX('Hoja de Trabajo para listado'!$DE$153:$DG$274,MATCH($A1025,'Hoja de Trabajo para listado'!$DE$153:$DE$1048576,0),MATCH((CUADRO!L$5&amp;$E1025),'Hoja de Trabajo para listado'!$DE$151:$DG$151,0)),0)+IFERROR(INDEX('Hoja de Trabajo para listado'!$CD$155:$DC$1048576,MATCH($A1025,'Hoja de Trabajo para listado'!$CD$155:$CD$1048576,0),MATCH((CUADRO!L$5&amp;$E1025),'Hoja de Trabajo para listado'!$CD$151:$DC$151,0)),0)</f>
        <v>0</v>
      </c>
      <c r="M1025" s="245">
        <f ca="1">+IFERROR(INDEX('Hoja de Trabajo para listado'!$A$155:$Z$1048576,MATCH($A1025,'Hoja de Trabajo para listado'!$A$155:$A$1048576,0),MATCH((CUADRO!M$5&amp;$E1025),'Hoja de Trabajo para listado'!$A$151:$Z$151,0)),0)+IFERROR(INDEX('Hoja de Trabajo para listado'!$AB$155:$BA$1048576,MATCH($A1025,'Hoja de Trabajo para listado'!$AB$155:$AB$1048576,0),MATCH((CUADRO!M$5&amp;$E1025),'Hoja de Trabajo para listado'!$AB$151:$BA$151,0)),0)+IFERROR(INDEX('Hoja de Trabajo para listado'!$BC$155:$CB$1048576,MATCH($A1025,'Hoja de Trabajo para listado'!$BC$155:$BC$1048576,0),MATCH((CUADRO!M$5&amp;$E1025),'Hoja de Trabajo para listado'!$BC$151:$CB$151,0)),0)+IFERROR(INDEX('Hoja de Trabajo para listado'!$DE$153:$DG$274,MATCH($A1025,'Hoja de Trabajo para listado'!$DE$153:$DE$1048576,0),MATCH((CUADRO!M$5&amp;$E1025),'Hoja de Trabajo para listado'!$DE$151:$DG$151,0)),0)+IFERROR(INDEX('Hoja de Trabajo para listado'!$CD$155:$DC$1048576,MATCH($A1025,'Hoja de Trabajo para listado'!$CD$155:$CD$1048576,0),MATCH((CUADRO!M$5&amp;$E1025),'Hoja de Trabajo para listado'!$CD$151:$DC$151,0)),0)</f>
        <v>0</v>
      </c>
      <c r="N1025" s="245">
        <f ca="1">+IFERROR(INDEX('Hoja de Trabajo para listado'!$A$155:$Z$1048576,MATCH($A1025,'Hoja de Trabajo para listado'!$A$155:$A$1048576,0),MATCH((CUADRO!N$5&amp;$E1025),'Hoja de Trabajo para listado'!$A$151:$Z$151,0)),0)+IFERROR(INDEX('Hoja de Trabajo para listado'!$AB$155:$BA$1048576,MATCH($A1025,'Hoja de Trabajo para listado'!$AB$155:$AB$1048576,0),MATCH((CUADRO!N$5&amp;$E1025),'Hoja de Trabajo para listado'!$AB$151:$BA$151,0)),0)+IFERROR(INDEX('Hoja de Trabajo para listado'!$BC$155:$CB$1048576,MATCH($A1025,'Hoja de Trabajo para listado'!$BC$155:$BC$1048576,0),MATCH((CUADRO!N$5&amp;$E1025),'Hoja de Trabajo para listado'!$BC$151:$CB$151,0)),0)+IFERROR(INDEX('Hoja de Trabajo para listado'!$DE$153:$DG$274,MATCH($A1025,'Hoja de Trabajo para listado'!$DE$153:$DE$1048576,0),MATCH((CUADRO!N$5&amp;$E1025),'Hoja de Trabajo para listado'!$DE$151:$DG$151,0)),0)+IFERROR(INDEX('Hoja de Trabajo para listado'!$CD$155:$DC$1048576,MATCH($A1025,'Hoja de Trabajo para listado'!$CD$155:$CD$1048576,0),MATCH((CUADRO!N$5&amp;$E1025),'Hoja de Trabajo para listado'!$CD$151:$DC$151,0)),0)</f>
        <v>0</v>
      </c>
      <c r="O1025" s="245">
        <f ca="1">+IFERROR(INDEX('Hoja de Trabajo para listado'!$A$155:$Z$1048576,MATCH($A1025,'Hoja de Trabajo para listado'!$A$155:$A$1048576,0),MATCH((CUADRO!O$5&amp;$E1025),'Hoja de Trabajo para listado'!$A$151:$Z$151,0)),0)+IFERROR(INDEX('Hoja de Trabajo para listado'!$AB$155:$BA$1048576,MATCH($A1025,'Hoja de Trabajo para listado'!$AB$155:$AB$1048576,0),MATCH((CUADRO!O$5&amp;$E1025),'Hoja de Trabajo para listado'!$AB$151:$BA$151,0)),0)+IFERROR(INDEX('Hoja de Trabajo para listado'!$BC$155:$CB$1048576,MATCH($A1025,'Hoja de Trabajo para listado'!$BC$155:$BC$1048576,0),MATCH((CUADRO!O$5&amp;$E1025),'Hoja de Trabajo para listado'!$BC$151:$CB$151,0)),0)+IFERROR(INDEX('Hoja de Trabajo para listado'!$DE$153:$DG$274,MATCH($A1025,'Hoja de Trabajo para listado'!$DE$153:$DE$1048576,0),MATCH((CUADRO!O$5&amp;$E1025),'Hoja de Trabajo para listado'!$DE$151:$DG$151,0)),0)+IFERROR(INDEX('Hoja de Trabajo para listado'!$CD$155:$DC$1048576,MATCH($A1025,'Hoja de Trabajo para listado'!$CD$155:$CD$1048576,0),MATCH((CUADRO!O$5&amp;$E1025),'Hoja de Trabajo para listado'!$CD$151:$DC$151,0)),0)</f>
        <v>0</v>
      </c>
      <c r="P1025" s="245">
        <f ca="1">+IFERROR(INDEX('Hoja de Trabajo para listado'!$A$155:$Z$1048576,MATCH($A1025,'Hoja de Trabajo para listado'!$A$155:$A$1048576,0),MATCH((CUADRO!P$5&amp;$E1025),'Hoja de Trabajo para listado'!$A$151:$Z$151,0)),0)+IFERROR(INDEX('Hoja de Trabajo para listado'!$AB$155:$BA$1048576,MATCH($A1025,'Hoja de Trabajo para listado'!$AB$155:$AB$1048576,0),MATCH((CUADRO!P$5&amp;$E1025),'Hoja de Trabajo para listado'!$AB$151:$BA$151,0)),0)+IFERROR(INDEX('Hoja de Trabajo para listado'!$BC$155:$CB$1048576,MATCH($A1025,'Hoja de Trabajo para listado'!$BC$155:$BC$1048576,0),MATCH((CUADRO!P$5&amp;$E1025),'Hoja de Trabajo para listado'!$BC$151:$CB$151,0)),0)+IFERROR(INDEX('Hoja de Trabajo para listado'!$DE$153:$DG$274,MATCH($A1025,'Hoja de Trabajo para listado'!$DE$153:$DE$1048576,0),MATCH((CUADRO!P$5&amp;$E1025),'Hoja de Trabajo para listado'!$DE$151:$DG$151,0)),0)+IFERROR(INDEX('Hoja de Trabajo para listado'!$CD$155:$DC$1048576,MATCH($A1025,'Hoja de Trabajo para listado'!$CD$155:$CD$1048576,0),MATCH((CUADRO!P$5&amp;$E1025),'Hoja de Trabajo para listado'!$CD$151:$DC$151,0)),0)</f>
        <v>0</v>
      </c>
      <c r="Q1025" s="245">
        <f ca="1">+IFERROR(INDEX('Hoja de Trabajo para listado'!$A$155:$Z$1048576,MATCH($A1025,'Hoja de Trabajo para listado'!$A$155:$A$1048576,0),MATCH((CUADRO!Q$5&amp;$E1025),'Hoja de Trabajo para listado'!$A$151:$Z$151,0)),0)+IFERROR(INDEX('Hoja de Trabajo para listado'!$AB$155:$BA$1048576,MATCH($A1025,'Hoja de Trabajo para listado'!$AB$155:$AB$1048576,0),MATCH((CUADRO!Q$5&amp;$E1025),'Hoja de Trabajo para listado'!$AB$151:$BA$151,0)),0)+IFERROR(INDEX('Hoja de Trabajo para listado'!$BC$155:$CB$1048576,MATCH($A1025,'Hoja de Trabajo para listado'!$BC$155:$BC$1048576,0),MATCH((CUADRO!Q$5&amp;$E1025),'Hoja de Trabajo para listado'!$BC$151:$CB$151,0)),0)+IFERROR(INDEX('Hoja de Trabajo para listado'!$DE$153:$DG$274,MATCH($A1025,'Hoja de Trabajo para listado'!$DE$153:$DE$1048576,0),MATCH((CUADRO!Q$5&amp;$E1025),'Hoja de Trabajo para listado'!$DE$151:$DG$151,0)),0)+IFERROR(INDEX('Hoja de Trabajo para listado'!$CD$155:$DC$1048576,MATCH($A1025,'Hoja de Trabajo para listado'!$CD$155:$CD$1048576,0),MATCH((CUADRO!Q$5&amp;$E1025),'Hoja de Trabajo para listado'!$CD$151:$DC$151,0)),0)</f>
        <v>0</v>
      </c>
      <c r="R1025" s="245">
        <f t="shared" ca="1" si="33"/>
        <v>0</v>
      </c>
      <c r="S1025" s="259">
        <f ca="1">+R1024+R1025</f>
        <v>0</v>
      </c>
      <c r="T1025" s="243">
        <f ca="1">+S1025</f>
        <v>0</v>
      </c>
      <c r="U1025" s="244">
        <f t="shared" si="34"/>
        <v>2</v>
      </c>
      <c r="V1025" s="333" t="str">
        <f>+VLOOKUP(A1025,bd_lista!$A$3:$E$590,5,FALSE)</f>
        <v>Gobiernos Autonomos Municipales</v>
      </c>
      <c r="W1025" s="384"/>
      <c r="X1025" s="242">
        <f>+VLOOKUP(A1025,[3]Sheet1!$A$13:$D$744,4,FALSE)</f>
        <v>0</v>
      </c>
      <c r="Y1025" s="242" t="e">
        <f>+VLOOKUP(X1025,bd_lista!$A$3:$C$590,3,FALSE)</f>
        <v>#N/A</v>
      </c>
      <c r="Z1025" s="292"/>
      <c r="AA1025" s="293"/>
    </row>
    <row r="1026" spans="1:27" customFormat="1" ht="15" hidden="1" customHeight="1">
      <c r="A1026" s="32">
        <v>1747</v>
      </c>
      <c r="B1026" s="388">
        <f>+A1026</f>
        <v>1747</v>
      </c>
      <c r="C1026" s="247" t="str">
        <f>+VLOOKUP(A1026,bd_lista!$A$3:$C$590,3,FALSE)</f>
        <v>Gobierno Autónomo Municipal de El Puente</v>
      </c>
      <c r="D1026" s="385" t="str">
        <f>+C1026</f>
        <v>Gobierno Autónomo Municipal de El Puente</v>
      </c>
      <c r="E1026" s="242" t="s">
        <v>1304</v>
      </c>
      <c r="F1026" s="243">
        <f ca="1">+IFERROR(INDEX('Hoja de Trabajo para listado'!$A$155:$Z$1048576,MATCH($A1026,'Hoja de Trabajo para listado'!$A$155:$A$1048576,0),MATCH((CUADRO!F$5&amp;$E1026),'Hoja de Trabajo para listado'!$A$151:$Z$151,0)),0)+IFERROR(INDEX('Hoja de Trabajo para listado'!$AB$155:$BA$1048576,MATCH($A1026,'Hoja de Trabajo para listado'!$AB$155:$AB$1048576,0),MATCH((CUADRO!F$5&amp;$E1026),'Hoja de Trabajo para listado'!$AB$151:$BA$151,0)),0)+IFERROR(INDEX('Hoja de Trabajo para listado'!$BC$155:$CB$1048576,MATCH($A1026,'Hoja de Trabajo para listado'!$BC$155:$BC$1048576,0),MATCH((CUADRO!F$5&amp;$E1026),'Hoja de Trabajo para listado'!$BC$151:$CB$151,0)),0)+IFERROR(INDEX('Hoja de Trabajo para listado'!$DE$153:$DG$274,MATCH($A1026,'Hoja de Trabajo para listado'!$DE$153:$DE$1048576,0),MATCH((CUADRO!F$5&amp;$E1026),'Hoja de Trabajo para listado'!$DE$151:$DG$151,0)),0)+IFERROR(INDEX('Hoja de Trabajo para listado'!$CD$155:$DC$1048576,MATCH($A1026,'Hoja de Trabajo para listado'!$CD$155:$CD$1048576,0),MATCH((CUADRO!F$5&amp;$E1026),'Hoja de Trabajo para listado'!$CD$151:$DC$151,0)),0)</f>
        <v>0</v>
      </c>
      <c r="G1026" s="243">
        <f ca="1">+IFERROR(INDEX('Hoja de Trabajo para listado'!$A$155:$Z$1048576,MATCH($A1026,'Hoja de Trabajo para listado'!$A$155:$A$1048576,0),MATCH((CUADRO!G$5&amp;$E1026),'Hoja de Trabajo para listado'!$A$151:$Z$151,0)),0)+IFERROR(INDEX('Hoja de Trabajo para listado'!$AB$155:$BA$1048576,MATCH($A1026,'Hoja de Trabajo para listado'!$AB$155:$AB$1048576,0),MATCH((CUADRO!G$5&amp;$E1026),'Hoja de Trabajo para listado'!$AB$151:$BA$151,0)),0)+IFERROR(INDEX('Hoja de Trabajo para listado'!$BC$155:$CB$1048576,MATCH($A1026,'Hoja de Trabajo para listado'!$BC$155:$BC$1048576,0),MATCH((CUADRO!G$5&amp;$E1026),'Hoja de Trabajo para listado'!$BC$151:$CB$151,0)),0)+IFERROR(INDEX('Hoja de Trabajo para listado'!$DE$153:$DG$274,MATCH($A1026,'Hoja de Trabajo para listado'!$DE$153:$DE$1048576,0),MATCH((CUADRO!G$5&amp;$E1026),'Hoja de Trabajo para listado'!$DE$151:$DG$151,0)),0)+IFERROR(INDEX('Hoja de Trabajo para listado'!$CD$155:$DC$1048576,MATCH($A1026,'Hoja de Trabajo para listado'!$CD$155:$CD$1048576,0),MATCH((CUADRO!G$5&amp;$E1026),'Hoja de Trabajo para listado'!$CD$151:$DC$151,0)),0)</f>
        <v>0</v>
      </c>
      <c r="H1026" s="243">
        <f ca="1">+IFERROR(INDEX('Hoja de Trabajo para listado'!$A$155:$Z$1048576,MATCH($A1026,'Hoja de Trabajo para listado'!$A$155:$A$1048576,0),MATCH((CUADRO!H$5&amp;$E1026),'Hoja de Trabajo para listado'!$A$151:$Z$151,0)),0)+IFERROR(INDEX('Hoja de Trabajo para listado'!$AB$155:$BA$1048576,MATCH($A1026,'Hoja de Trabajo para listado'!$AB$155:$AB$1048576,0),MATCH((CUADRO!H$5&amp;$E1026),'Hoja de Trabajo para listado'!$AB$151:$BA$151,0)),0)+IFERROR(INDEX('Hoja de Trabajo para listado'!$BC$155:$CB$1048576,MATCH($A1026,'Hoja de Trabajo para listado'!$BC$155:$BC$1048576,0),MATCH((CUADRO!H$5&amp;$E1026),'Hoja de Trabajo para listado'!$BC$151:$CB$151,0)),0)+IFERROR(INDEX('Hoja de Trabajo para listado'!$DE$153:$DG$274,MATCH($A1026,'Hoja de Trabajo para listado'!$DE$153:$DE$1048576,0),MATCH((CUADRO!H$5&amp;$E1026),'Hoja de Trabajo para listado'!$DE$151:$DG$151,0)),0)+IFERROR(INDEX('Hoja de Trabajo para listado'!$CD$155:$DC$1048576,MATCH($A1026,'Hoja de Trabajo para listado'!$CD$155:$CD$1048576,0),MATCH((CUADRO!H$5&amp;$E1026),'Hoja de Trabajo para listado'!$CD$151:$DC$151,0)),0)</f>
        <v>0</v>
      </c>
      <c r="I1026" s="243">
        <f ca="1">+IFERROR(INDEX('Hoja de Trabajo para listado'!$A$155:$Z$1048576,MATCH($A1026,'Hoja de Trabajo para listado'!$A$155:$A$1048576,0),MATCH((CUADRO!I$5&amp;$E1026),'Hoja de Trabajo para listado'!$A$151:$Z$151,0)),0)+IFERROR(INDEX('Hoja de Trabajo para listado'!$AB$155:$BA$1048576,MATCH($A1026,'Hoja de Trabajo para listado'!$AB$155:$AB$1048576,0),MATCH((CUADRO!I$5&amp;$E1026),'Hoja de Trabajo para listado'!$AB$151:$BA$151,0)),0)+IFERROR(INDEX('Hoja de Trabajo para listado'!$BC$155:$CB$1048576,MATCH($A1026,'Hoja de Trabajo para listado'!$BC$155:$BC$1048576,0),MATCH((CUADRO!I$5&amp;$E1026),'Hoja de Trabajo para listado'!$BC$151:$CB$151,0)),0)+IFERROR(INDEX('Hoja de Trabajo para listado'!$DE$153:$DG$274,MATCH($A1026,'Hoja de Trabajo para listado'!$DE$153:$DE$1048576,0),MATCH((CUADRO!I$5&amp;$E1026),'Hoja de Trabajo para listado'!$DE$151:$DG$151,0)),0)+IFERROR(INDEX('Hoja de Trabajo para listado'!$CD$155:$DC$1048576,MATCH($A1026,'Hoja de Trabajo para listado'!$CD$155:$CD$1048576,0),MATCH((CUADRO!I$5&amp;$E1026),'Hoja de Trabajo para listado'!$CD$151:$DC$151,0)),0)</f>
        <v>0</v>
      </c>
      <c r="J1026" s="243">
        <f ca="1">+IFERROR(INDEX('Hoja de Trabajo para listado'!$A$155:$Z$1048576,MATCH($A1026,'Hoja de Trabajo para listado'!$A$155:$A$1048576,0),MATCH((CUADRO!J$5&amp;$E1026),'Hoja de Trabajo para listado'!$A$151:$Z$151,0)),0)+IFERROR(INDEX('Hoja de Trabajo para listado'!$AB$155:$BA$1048576,MATCH($A1026,'Hoja de Trabajo para listado'!$AB$155:$AB$1048576,0),MATCH((CUADRO!J$5&amp;$E1026),'Hoja de Trabajo para listado'!$AB$151:$BA$151,0)),0)+IFERROR(INDEX('Hoja de Trabajo para listado'!$BC$155:$CB$1048576,MATCH($A1026,'Hoja de Trabajo para listado'!$BC$155:$BC$1048576,0),MATCH((CUADRO!J$5&amp;$E1026),'Hoja de Trabajo para listado'!$BC$151:$CB$151,0)),0)+IFERROR(INDEX('Hoja de Trabajo para listado'!$DE$153:$DG$274,MATCH($A1026,'Hoja de Trabajo para listado'!$DE$153:$DE$1048576,0),MATCH((CUADRO!J$5&amp;$E1026),'Hoja de Trabajo para listado'!$DE$151:$DG$151,0)),0)+IFERROR(INDEX('Hoja de Trabajo para listado'!$CD$155:$DC$1048576,MATCH($A1026,'Hoja de Trabajo para listado'!$CD$155:$CD$1048576,0),MATCH((CUADRO!J$5&amp;$E1026),'Hoja de Trabajo para listado'!$CD$151:$DC$151,0)),0)</f>
        <v>0</v>
      </c>
      <c r="K1026" s="243">
        <f ca="1">+IFERROR(INDEX('Hoja de Trabajo para listado'!$A$155:$Z$1048576,MATCH($A1026,'Hoja de Trabajo para listado'!$A$155:$A$1048576,0),MATCH((CUADRO!K$5&amp;$E1026),'Hoja de Trabajo para listado'!$A$151:$Z$151,0)),0)+IFERROR(INDEX('Hoja de Trabajo para listado'!$AB$155:$BA$1048576,MATCH($A1026,'Hoja de Trabajo para listado'!$AB$155:$AB$1048576,0),MATCH((CUADRO!K$5&amp;$E1026),'Hoja de Trabajo para listado'!$AB$151:$BA$151,0)),0)+IFERROR(INDEX('Hoja de Trabajo para listado'!$BC$155:$CB$1048576,MATCH($A1026,'Hoja de Trabajo para listado'!$BC$155:$BC$1048576,0),MATCH((CUADRO!K$5&amp;$E1026),'Hoja de Trabajo para listado'!$BC$151:$CB$151,0)),0)+IFERROR(INDEX('Hoja de Trabajo para listado'!$DE$153:$DG$274,MATCH($A1026,'Hoja de Trabajo para listado'!$DE$153:$DE$1048576,0),MATCH((CUADRO!K$5&amp;$E1026),'Hoja de Trabajo para listado'!$DE$151:$DG$151,0)),0)+IFERROR(INDEX('Hoja de Trabajo para listado'!$CD$155:$DC$1048576,MATCH($A1026,'Hoja de Trabajo para listado'!$CD$155:$CD$1048576,0),MATCH((CUADRO!K$5&amp;$E1026),'Hoja de Trabajo para listado'!$CD$151:$DC$151,0)),0)</f>
        <v>0</v>
      </c>
      <c r="L1026" s="243">
        <f ca="1">+IFERROR(INDEX('Hoja de Trabajo para listado'!$A$155:$Z$1048576,MATCH($A1026,'Hoja de Trabajo para listado'!$A$155:$A$1048576,0),MATCH((CUADRO!L$5&amp;$E1026),'Hoja de Trabajo para listado'!$A$151:$Z$151,0)),0)+IFERROR(INDEX('Hoja de Trabajo para listado'!$AB$155:$BA$1048576,MATCH($A1026,'Hoja de Trabajo para listado'!$AB$155:$AB$1048576,0),MATCH((CUADRO!L$5&amp;$E1026),'Hoja de Trabajo para listado'!$AB$151:$BA$151,0)),0)+IFERROR(INDEX('Hoja de Trabajo para listado'!$BC$155:$CB$1048576,MATCH($A1026,'Hoja de Trabajo para listado'!$BC$155:$BC$1048576,0),MATCH((CUADRO!L$5&amp;$E1026),'Hoja de Trabajo para listado'!$BC$151:$CB$151,0)),0)+IFERROR(INDEX('Hoja de Trabajo para listado'!$DE$153:$DG$274,MATCH($A1026,'Hoja de Trabajo para listado'!$DE$153:$DE$1048576,0),MATCH((CUADRO!L$5&amp;$E1026),'Hoja de Trabajo para listado'!$DE$151:$DG$151,0)),0)+IFERROR(INDEX('Hoja de Trabajo para listado'!$CD$155:$DC$1048576,MATCH($A1026,'Hoja de Trabajo para listado'!$CD$155:$CD$1048576,0),MATCH((CUADRO!L$5&amp;$E1026),'Hoja de Trabajo para listado'!$CD$151:$DC$151,0)),0)</f>
        <v>0</v>
      </c>
      <c r="M1026" s="243">
        <f ca="1">+IFERROR(INDEX('Hoja de Trabajo para listado'!$A$155:$Z$1048576,MATCH($A1026,'Hoja de Trabajo para listado'!$A$155:$A$1048576,0),MATCH((CUADRO!M$5&amp;$E1026),'Hoja de Trabajo para listado'!$A$151:$Z$151,0)),0)+IFERROR(INDEX('Hoja de Trabajo para listado'!$AB$155:$BA$1048576,MATCH($A1026,'Hoja de Trabajo para listado'!$AB$155:$AB$1048576,0),MATCH((CUADRO!M$5&amp;$E1026),'Hoja de Trabajo para listado'!$AB$151:$BA$151,0)),0)+IFERROR(INDEX('Hoja de Trabajo para listado'!$BC$155:$CB$1048576,MATCH($A1026,'Hoja de Trabajo para listado'!$BC$155:$BC$1048576,0),MATCH((CUADRO!M$5&amp;$E1026),'Hoja de Trabajo para listado'!$BC$151:$CB$151,0)),0)+IFERROR(INDEX('Hoja de Trabajo para listado'!$DE$153:$DG$274,MATCH($A1026,'Hoja de Trabajo para listado'!$DE$153:$DE$1048576,0),MATCH((CUADRO!M$5&amp;$E1026),'Hoja de Trabajo para listado'!$DE$151:$DG$151,0)),0)+IFERROR(INDEX('Hoja de Trabajo para listado'!$CD$155:$DC$1048576,MATCH($A1026,'Hoja de Trabajo para listado'!$CD$155:$CD$1048576,0),MATCH((CUADRO!M$5&amp;$E1026),'Hoja de Trabajo para listado'!$CD$151:$DC$151,0)),0)</f>
        <v>0</v>
      </c>
      <c r="N1026" s="243">
        <f ca="1">+IFERROR(INDEX('Hoja de Trabajo para listado'!$A$155:$Z$1048576,MATCH($A1026,'Hoja de Trabajo para listado'!$A$155:$A$1048576,0),MATCH((CUADRO!N$5&amp;$E1026),'Hoja de Trabajo para listado'!$A$151:$Z$151,0)),0)+IFERROR(INDEX('Hoja de Trabajo para listado'!$AB$155:$BA$1048576,MATCH($A1026,'Hoja de Trabajo para listado'!$AB$155:$AB$1048576,0),MATCH((CUADRO!N$5&amp;$E1026),'Hoja de Trabajo para listado'!$AB$151:$BA$151,0)),0)+IFERROR(INDEX('Hoja de Trabajo para listado'!$BC$155:$CB$1048576,MATCH($A1026,'Hoja de Trabajo para listado'!$BC$155:$BC$1048576,0),MATCH((CUADRO!N$5&amp;$E1026),'Hoja de Trabajo para listado'!$BC$151:$CB$151,0)),0)+IFERROR(INDEX('Hoja de Trabajo para listado'!$DE$153:$DG$274,MATCH($A1026,'Hoja de Trabajo para listado'!$DE$153:$DE$1048576,0),MATCH((CUADRO!N$5&amp;$E1026),'Hoja de Trabajo para listado'!$DE$151:$DG$151,0)),0)+IFERROR(INDEX('Hoja de Trabajo para listado'!$CD$155:$DC$1048576,MATCH($A1026,'Hoja de Trabajo para listado'!$CD$155:$CD$1048576,0),MATCH((CUADRO!N$5&amp;$E1026),'Hoja de Trabajo para listado'!$CD$151:$DC$151,0)),0)</f>
        <v>0</v>
      </c>
      <c r="O1026" s="243">
        <f ca="1">+IFERROR(INDEX('Hoja de Trabajo para listado'!$A$155:$Z$1048576,MATCH($A1026,'Hoja de Trabajo para listado'!$A$155:$A$1048576,0),MATCH((CUADRO!O$5&amp;$E1026),'Hoja de Trabajo para listado'!$A$151:$Z$151,0)),0)+IFERROR(INDEX('Hoja de Trabajo para listado'!$AB$155:$BA$1048576,MATCH($A1026,'Hoja de Trabajo para listado'!$AB$155:$AB$1048576,0),MATCH((CUADRO!O$5&amp;$E1026),'Hoja de Trabajo para listado'!$AB$151:$BA$151,0)),0)+IFERROR(INDEX('Hoja de Trabajo para listado'!$BC$155:$CB$1048576,MATCH($A1026,'Hoja de Trabajo para listado'!$BC$155:$BC$1048576,0),MATCH((CUADRO!O$5&amp;$E1026),'Hoja de Trabajo para listado'!$BC$151:$CB$151,0)),0)+IFERROR(INDEX('Hoja de Trabajo para listado'!$DE$153:$DG$274,MATCH($A1026,'Hoja de Trabajo para listado'!$DE$153:$DE$1048576,0),MATCH((CUADRO!O$5&amp;$E1026),'Hoja de Trabajo para listado'!$DE$151:$DG$151,0)),0)+IFERROR(INDEX('Hoja de Trabajo para listado'!$CD$155:$DC$1048576,MATCH($A1026,'Hoja de Trabajo para listado'!$CD$155:$CD$1048576,0),MATCH((CUADRO!O$5&amp;$E1026),'Hoja de Trabajo para listado'!$CD$151:$DC$151,0)),0)</f>
        <v>0</v>
      </c>
      <c r="P1026" s="243">
        <f ca="1">+IFERROR(INDEX('Hoja de Trabajo para listado'!$A$155:$Z$1048576,MATCH($A1026,'Hoja de Trabajo para listado'!$A$155:$A$1048576,0),MATCH((CUADRO!P$5&amp;$E1026),'Hoja de Trabajo para listado'!$A$151:$Z$151,0)),0)+IFERROR(INDEX('Hoja de Trabajo para listado'!$AB$155:$BA$1048576,MATCH($A1026,'Hoja de Trabajo para listado'!$AB$155:$AB$1048576,0),MATCH((CUADRO!P$5&amp;$E1026),'Hoja de Trabajo para listado'!$AB$151:$BA$151,0)),0)+IFERROR(INDEX('Hoja de Trabajo para listado'!$BC$155:$CB$1048576,MATCH($A1026,'Hoja de Trabajo para listado'!$BC$155:$BC$1048576,0),MATCH((CUADRO!P$5&amp;$E1026),'Hoja de Trabajo para listado'!$BC$151:$CB$151,0)),0)+IFERROR(INDEX('Hoja de Trabajo para listado'!$DE$153:$DG$274,MATCH($A1026,'Hoja de Trabajo para listado'!$DE$153:$DE$1048576,0),MATCH((CUADRO!P$5&amp;$E1026),'Hoja de Trabajo para listado'!$DE$151:$DG$151,0)),0)+IFERROR(INDEX('Hoja de Trabajo para listado'!$CD$155:$DC$1048576,MATCH($A1026,'Hoja de Trabajo para listado'!$CD$155:$CD$1048576,0),MATCH((CUADRO!P$5&amp;$E1026),'Hoja de Trabajo para listado'!$CD$151:$DC$151,0)),0)</f>
        <v>0</v>
      </c>
      <c r="Q1026" s="243">
        <f ca="1">+IFERROR(INDEX('Hoja de Trabajo para listado'!$A$155:$Z$1048576,MATCH($A1026,'Hoja de Trabajo para listado'!$A$155:$A$1048576,0),MATCH((CUADRO!Q$5&amp;$E1026),'Hoja de Trabajo para listado'!$A$151:$Z$151,0)),0)+IFERROR(INDEX('Hoja de Trabajo para listado'!$AB$155:$BA$1048576,MATCH($A1026,'Hoja de Trabajo para listado'!$AB$155:$AB$1048576,0),MATCH((CUADRO!Q$5&amp;$E1026),'Hoja de Trabajo para listado'!$AB$151:$BA$151,0)),0)+IFERROR(INDEX('Hoja de Trabajo para listado'!$BC$155:$CB$1048576,MATCH($A1026,'Hoja de Trabajo para listado'!$BC$155:$BC$1048576,0),MATCH((CUADRO!Q$5&amp;$E1026),'Hoja de Trabajo para listado'!$BC$151:$CB$151,0)),0)+IFERROR(INDEX('Hoja de Trabajo para listado'!$DE$153:$DG$274,MATCH($A1026,'Hoja de Trabajo para listado'!$DE$153:$DE$1048576,0),MATCH((CUADRO!Q$5&amp;$E1026),'Hoja de Trabajo para listado'!$DE$151:$DG$151,0)),0)+IFERROR(INDEX('Hoja de Trabajo para listado'!$CD$155:$DC$1048576,MATCH($A1026,'Hoja de Trabajo para listado'!$CD$155:$CD$1048576,0),MATCH((CUADRO!Q$5&amp;$E1026),'Hoja de Trabajo para listado'!$CD$151:$DC$151,0)),0)</f>
        <v>0</v>
      </c>
      <c r="R1026" s="243">
        <f t="shared" ca="1" si="33"/>
        <v>0</v>
      </c>
      <c r="S1026" s="249"/>
      <c r="T1026" s="268">
        <f ca="1">+T1027</f>
        <v>0</v>
      </c>
      <c r="U1026" s="242">
        <f t="shared" si="34"/>
        <v>1</v>
      </c>
      <c r="V1026" s="333" t="str">
        <f>+VLOOKUP(A1026,bd_lista!$A$3:$E$590,5,FALSE)</f>
        <v>Gobiernos Autonomos Municipales</v>
      </c>
      <c r="W1026" s="383" t="str">
        <f>+V1026</f>
        <v>Gobiernos Autonomos Municipales</v>
      </c>
      <c r="X1026" s="242">
        <f>+VLOOKUP(A1026,[3]Sheet1!$A$13:$D$744,4,FALSE)</f>
        <v>0</v>
      </c>
      <c r="Y1026" s="242" t="e">
        <f>+VLOOKUP(X1026,bd_lista!$A$3:$C$590,3,FALSE)</f>
        <v>#N/A</v>
      </c>
      <c r="Z1026" s="294">
        <f>+X1026</f>
        <v>0</v>
      </c>
      <c r="AA1026" s="295" t="e">
        <f>+Y1026</f>
        <v>#N/A</v>
      </c>
    </row>
    <row r="1027" spans="1:27" customFormat="1" ht="15" hidden="1" customHeight="1">
      <c r="A1027" s="32">
        <v>1747</v>
      </c>
      <c r="B1027" s="389"/>
      <c r="C1027" s="247" t="str">
        <f>+VLOOKUP(A1027,bd_lista!$A$3:$C$590,3,FALSE)</f>
        <v>Gobierno Autónomo Municipal de El Puente</v>
      </c>
      <c r="D1027" s="386"/>
      <c r="E1027" s="244" t="s">
        <v>1305</v>
      </c>
      <c r="F1027" s="245">
        <f ca="1">+IFERROR(INDEX('Hoja de Trabajo para listado'!$A$155:$Z$1048576,MATCH($A1027,'Hoja de Trabajo para listado'!$A$155:$A$1048576,0),MATCH((CUADRO!F$5&amp;$E1027),'Hoja de Trabajo para listado'!$A$151:$Z$151,0)),0)+IFERROR(INDEX('Hoja de Trabajo para listado'!$AB$155:$BA$1048576,MATCH($A1027,'Hoja de Trabajo para listado'!$AB$155:$AB$1048576,0),MATCH((CUADRO!F$5&amp;$E1027),'Hoja de Trabajo para listado'!$AB$151:$BA$151,0)),0)+IFERROR(INDEX('Hoja de Trabajo para listado'!$BC$155:$CB$1048576,MATCH($A1027,'Hoja de Trabajo para listado'!$BC$155:$BC$1048576,0),MATCH((CUADRO!F$5&amp;$E1027),'Hoja de Trabajo para listado'!$BC$151:$CB$151,0)),0)+IFERROR(INDEX('Hoja de Trabajo para listado'!$DE$153:$DG$274,MATCH($A1027,'Hoja de Trabajo para listado'!$DE$153:$DE$1048576,0),MATCH((CUADRO!F$5&amp;$E1027),'Hoja de Trabajo para listado'!$DE$151:$DG$151,0)),0)+IFERROR(INDEX('Hoja de Trabajo para listado'!$CD$155:$DC$1048576,MATCH($A1027,'Hoja de Trabajo para listado'!$CD$155:$CD$1048576,0),MATCH((CUADRO!F$5&amp;$E1027),'Hoja de Trabajo para listado'!$CD$151:$DC$151,0)),0)</f>
        <v>0</v>
      </c>
      <c r="G1027" s="245">
        <f ca="1">+IFERROR(INDEX('Hoja de Trabajo para listado'!$A$155:$Z$1048576,MATCH($A1027,'Hoja de Trabajo para listado'!$A$155:$A$1048576,0),MATCH((CUADRO!G$5&amp;$E1027),'Hoja de Trabajo para listado'!$A$151:$Z$151,0)),0)+IFERROR(INDEX('Hoja de Trabajo para listado'!$AB$155:$BA$1048576,MATCH($A1027,'Hoja de Trabajo para listado'!$AB$155:$AB$1048576,0),MATCH((CUADRO!G$5&amp;$E1027),'Hoja de Trabajo para listado'!$AB$151:$BA$151,0)),0)+IFERROR(INDEX('Hoja de Trabajo para listado'!$BC$155:$CB$1048576,MATCH($A1027,'Hoja de Trabajo para listado'!$BC$155:$BC$1048576,0),MATCH((CUADRO!G$5&amp;$E1027),'Hoja de Trabajo para listado'!$BC$151:$CB$151,0)),0)+IFERROR(INDEX('Hoja de Trabajo para listado'!$DE$153:$DG$274,MATCH($A1027,'Hoja de Trabajo para listado'!$DE$153:$DE$1048576,0),MATCH((CUADRO!G$5&amp;$E1027),'Hoja de Trabajo para listado'!$DE$151:$DG$151,0)),0)+IFERROR(INDEX('Hoja de Trabajo para listado'!$CD$155:$DC$1048576,MATCH($A1027,'Hoja de Trabajo para listado'!$CD$155:$CD$1048576,0),MATCH((CUADRO!G$5&amp;$E1027),'Hoja de Trabajo para listado'!$CD$151:$DC$151,0)),0)</f>
        <v>0</v>
      </c>
      <c r="H1027" s="245">
        <f ca="1">+IFERROR(INDEX('Hoja de Trabajo para listado'!$A$155:$Z$1048576,MATCH($A1027,'Hoja de Trabajo para listado'!$A$155:$A$1048576,0),MATCH((CUADRO!H$5&amp;$E1027),'Hoja de Trabajo para listado'!$A$151:$Z$151,0)),0)+IFERROR(INDEX('Hoja de Trabajo para listado'!$AB$155:$BA$1048576,MATCH($A1027,'Hoja de Trabajo para listado'!$AB$155:$AB$1048576,0),MATCH((CUADRO!H$5&amp;$E1027),'Hoja de Trabajo para listado'!$AB$151:$BA$151,0)),0)+IFERROR(INDEX('Hoja de Trabajo para listado'!$BC$155:$CB$1048576,MATCH($A1027,'Hoja de Trabajo para listado'!$BC$155:$BC$1048576,0),MATCH((CUADRO!H$5&amp;$E1027),'Hoja de Trabajo para listado'!$BC$151:$CB$151,0)),0)+IFERROR(INDEX('Hoja de Trabajo para listado'!$DE$153:$DG$274,MATCH($A1027,'Hoja de Trabajo para listado'!$DE$153:$DE$1048576,0),MATCH((CUADRO!H$5&amp;$E1027),'Hoja de Trabajo para listado'!$DE$151:$DG$151,0)),0)+IFERROR(INDEX('Hoja de Trabajo para listado'!$CD$155:$DC$1048576,MATCH($A1027,'Hoja de Trabajo para listado'!$CD$155:$CD$1048576,0),MATCH((CUADRO!H$5&amp;$E1027),'Hoja de Trabajo para listado'!$CD$151:$DC$151,0)),0)</f>
        <v>0</v>
      </c>
      <c r="I1027" s="245">
        <f ca="1">+IFERROR(INDEX('Hoja de Trabajo para listado'!$A$155:$Z$1048576,MATCH($A1027,'Hoja de Trabajo para listado'!$A$155:$A$1048576,0),MATCH((CUADRO!I$5&amp;$E1027),'Hoja de Trabajo para listado'!$A$151:$Z$151,0)),0)+IFERROR(INDEX('Hoja de Trabajo para listado'!$AB$155:$BA$1048576,MATCH($A1027,'Hoja de Trabajo para listado'!$AB$155:$AB$1048576,0),MATCH((CUADRO!I$5&amp;$E1027),'Hoja de Trabajo para listado'!$AB$151:$BA$151,0)),0)+IFERROR(INDEX('Hoja de Trabajo para listado'!$BC$155:$CB$1048576,MATCH($A1027,'Hoja de Trabajo para listado'!$BC$155:$BC$1048576,0),MATCH((CUADRO!I$5&amp;$E1027),'Hoja de Trabajo para listado'!$BC$151:$CB$151,0)),0)+IFERROR(INDEX('Hoja de Trabajo para listado'!$DE$153:$DG$274,MATCH($A1027,'Hoja de Trabajo para listado'!$DE$153:$DE$1048576,0),MATCH((CUADRO!I$5&amp;$E1027),'Hoja de Trabajo para listado'!$DE$151:$DG$151,0)),0)+IFERROR(INDEX('Hoja de Trabajo para listado'!$CD$155:$DC$1048576,MATCH($A1027,'Hoja de Trabajo para listado'!$CD$155:$CD$1048576,0),MATCH((CUADRO!I$5&amp;$E1027),'Hoja de Trabajo para listado'!$CD$151:$DC$151,0)),0)</f>
        <v>0</v>
      </c>
      <c r="J1027" s="245">
        <f ca="1">+IFERROR(INDEX('Hoja de Trabajo para listado'!$A$155:$Z$1048576,MATCH($A1027,'Hoja de Trabajo para listado'!$A$155:$A$1048576,0),MATCH((CUADRO!J$5&amp;$E1027),'Hoja de Trabajo para listado'!$A$151:$Z$151,0)),0)+IFERROR(INDEX('Hoja de Trabajo para listado'!$AB$155:$BA$1048576,MATCH($A1027,'Hoja de Trabajo para listado'!$AB$155:$AB$1048576,0),MATCH((CUADRO!J$5&amp;$E1027),'Hoja de Trabajo para listado'!$AB$151:$BA$151,0)),0)+IFERROR(INDEX('Hoja de Trabajo para listado'!$BC$155:$CB$1048576,MATCH($A1027,'Hoja de Trabajo para listado'!$BC$155:$BC$1048576,0),MATCH((CUADRO!J$5&amp;$E1027),'Hoja de Trabajo para listado'!$BC$151:$CB$151,0)),0)+IFERROR(INDEX('Hoja de Trabajo para listado'!$DE$153:$DG$274,MATCH($A1027,'Hoja de Trabajo para listado'!$DE$153:$DE$1048576,0),MATCH((CUADRO!J$5&amp;$E1027),'Hoja de Trabajo para listado'!$DE$151:$DG$151,0)),0)+IFERROR(INDEX('Hoja de Trabajo para listado'!$CD$155:$DC$1048576,MATCH($A1027,'Hoja de Trabajo para listado'!$CD$155:$CD$1048576,0),MATCH((CUADRO!J$5&amp;$E1027),'Hoja de Trabajo para listado'!$CD$151:$DC$151,0)),0)</f>
        <v>0</v>
      </c>
      <c r="K1027" s="245">
        <f ca="1">+IFERROR(INDEX('Hoja de Trabajo para listado'!$A$155:$Z$1048576,MATCH($A1027,'Hoja de Trabajo para listado'!$A$155:$A$1048576,0),MATCH((CUADRO!K$5&amp;$E1027),'Hoja de Trabajo para listado'!$A$151:$Z$151,0)),0)+IFERROR(INDEX('Hoja de Trabajo para listado'!$AB$155:$BA$1048576,MATCH($A1027,'Hoja de Trabajo para listado'!$AB$155:$AB$1048576,0),MATCH((CUADRO!K$5&amp;$E1027),'Hoja de Trabajo para listado'!$AB$151:$BA$151,0)),0)+IFERROR(INDEX('Hoja de Trabajo para listado'!$BC$155:$CB$1048576,MATCH($A1027,'Hoja de Trabajo para listado'!$BC$155:$BC$1048576,0),MATCH((CUADRO!K$5&amp;$E1027),'Hoja de Trabajo para listado'!$BC$151:$CB$151,0)),0)+IFERROR(INDEX('Hoja de Trabajo para listado'!$DE$153:$DG$274,MATCH($A1027,'Hoja de Trabajo para listado'!$DE$153:$DE$1048576,0),MATCH((CUADRO!K$5&amp;$E1027),'Hoja de Trabajo para listado'!$DE$151:$DG$151,0)),0)+IFERROR(INDEX('Hoja de Trabajo para listado'!$CD$155:$DC$1048576,MATCH($A1027,'Hoja de Trabajo para listado'!$CD$155:$CD$1048576,0),MATCH((CUADRO!K$5&amp;$E1027),'Hoja de Trabajo para listado'!$CD$151:$DC$151,0)),0)</f>
        <v>0</v>
      </c>
      <c r="L1027" s="245">
        <f ca="1">+IFERROR(INDEX('Hoja de Trabajo para listado'!$A$155:$Z$1048576,MATCH($A1027,'Hoja de Trabajo para listado'!$A$155:$A$1048576,0),MATCH((CUADRO!L$5&amp;$E1027),'Hoja de Trabajo para listado'!$A$151:$Z$151,0)),0)+IFERROR(INDEX('Hoja de Trabajo para listado'!$AB$155:$BA$1048576,MATCH($A1027,'Hoja de Trabajo para listado'!$AB$155:$AB$1048576,0),MATCH((CUADRO!L$5&amp;$E1027),'Hoja de Trabajo para listado'!$AB$151:$BA$151,0)),0)+IFERROR(INDEX('Hoja de Trabajo para listado'!$BC$155:$CB$1048576,MATCH($A1027,'Hoja de Trabajo para listado'!$BC$155:$BC$1048576,0),MATCH((CUADRO!L$5&amp;$E1027),'Hoja de Trabajo para listado'!$BC$151:$CB$151,0)),0)+IFERROR(INDEX('Hoja de Trabajo para listado'!$DE$153:$DG$274,MATCH($A1027,'Hoja de Trabajo para listado'!$DE$153:$DE$1048576,0),MATCH((CUADRO!L$5&amp;$E1027),'Hoja de Trabajo para listado'!$DE$151:$DG$151,0)),0)+IFERROR(INDEX('Hoja de Trabajo para listado'!$CD$155:$DC$1048576,MATCH($A1027,'Hoja de Trabajo para listado'!$CD$155:$CD$1048576,0),MATCH((CUADRO!L$5&amp;$E1027),'Hoja de Trabajo para listado'!$CD$151:$DC$151,0)),0)</f>
        <v>0</v>
      </c>
      <c r="M1027" s="245">
        <f ca="1">+IFERROR(INDEX('Hoja de Trabajo para listado'!$A$155:$Z$1048576,MATCH($A1027,'Hoja de Trabajo para listado'!$A$155:$A$1048576,0),MATCH((CUADRO!M$5&amp;$E1027),'Hoja de Trabajo para listado'!$A$151:$Z$151,0)),0)+IFERROR(INDEX('Hoja de Trabajo para listado'!$AB$155:$BA$1048576,MATCH($A1027,'Hoja de Trabajo para listado'!$AB$155:$AB$1048576,0),MATCH((CUADRO!M$5&amp;$E1027),'Hoja de Trabajo para listado'!$AB$151:$BA$151,0)),0)+IFERROR(INDEX('Hoja de Trabajo para listado'!$BC$155:$CB$1048576,MATCH($A1027,'Hoja de Trabajo para listado'!$BC$155:$BC$1048576,0),MATCH((CUADRO!M$5&amp;$E1027),'Hoja de Trabajo para listado'!$BC$151:$CB$151,0)),0)+IFERROR(INDEX('Hoja de Trabajo para listado'!$DE$153:$DG$274,MATCH($A1027,'Hoja de Trabajo para listado'!$DE$153:$DE$1048576,0),MATCH((CUADRO!M$5&amp;$E1027),'Hoja de Trabajo para listado'!$DE$151:$DG$151,0)),0)+IFERROR(INDEX('Hoja de Trabajo para listado'!$CD$155:$DC$1048576,MATCH($A1027,'Hoja de Trabajo para listado'!$CD$155:$CD$1048576,0),MATCH((CUADRO!M$5&amp;$E1027),'Hoja de Trabajo para listado'!$CD$151:$DC$151,0)),0)</f>
        <v>0</v>
      </c>
      <c r="N1027" s="245">
        <f ca="1">+IFERROR(INDEX('Hoja de Trabajo para listado'!$A$155:$Z$1048576,MATCH($A1027,'Hoja de Trabajo para listado'!$A$155:$A$1048576,0),MATCH((CUADRO!N$5&amp;$E1027),'Hoja de Trabajo para listado'!$A$151:$Z$151,0)),0)+IFERROR(INDEX('Hoja de Trabajo para listado'!$AB$155:$BA$1048576,MATCH($A1027,'Hoja de Trabajo para listado'!$AB$155:$AB$1048576,0),MATCH((CUADRO!N$5&amp;$E1027),'Hoja de Trabajo para listado'!$AB$151:$BA$151,0)),0)+IFERROR(INDEX('Hoja de Trabajo para listado'!$BC$155:$CB$1048576,MATCH($A1027,'Hoja de Trabajo para listado'!$BC$155:$BC$1048576,0),MATCH((CUADRO!N$5&amp;$E1027),'Hoja de Trabajo para listado'!$BC$151:$CB$151,0)),0)+IFERROR(INDEX('Hoja de Trabajo para listado'!$DE$153:$DG$274,MATCH($A1027,'Hoja de Trabajo para listado'!$DE$153:$DE$1048576,0),MATCH((CUADRO!N$5&amp;$E1027),'Hoja de Trabajo para listado'!$DE$151:$DG$151,0)),0)+IFERROR(INDEX('Hoja de Trabajo para listado'!$CD$155:$DC$1048576,MATCH($A1027,'Hoja de Trabajo para listado'!$CD$155:$CD$1048576,0),MATCH((CUADRO!N$5&amp;$E1027),'Hoja de Trabajo para listado'!$CD$151:$DC$151,0)),0)</f>
        <v>0</v>
      </c>
      <c r="O1027" s="245">
        <f ca="1">+IFERROR(INDEX('Hoja de Trabajo para listado'!$A$155:$Z$1048576,MATCH($A1027,'Hoja de Trabajo para listado'!$A$155:$A$1048576,0),MATCH((CUADRO!O$5&amp;$E1027),'Hoja de Trabajo para listado'!$A$151:$Z$151,0)),0)+IFERROR(INDEX('Hoja de Trabajo para listado'!$AB$155:$BA$1048576,MATCH($A1027,'Hoja de Trabajo para listado'!$AB$155:$AB$1048576,0),MATCH((CUADRO!O$5&amp;$E1027),'Hoja de Trabajo para listado'!$AB$151:$BA$151,0)),0)+IFERROR(INDEX('Hoja de Trabajo para listado'!$BC$155:$CB$1048576,MATCH($A1027,'Hoja de Trabajo para listado'!$BC$155:$BC$1048576,0),MATCH((CUADRO!O$5&amp;$E1027),'Hoja de Trabajo para listado'!$BC$151:$CB$151,0)),0)+IFERROR(INDEX('Hoja de Trabajo para listado'!$DE$153:$DG$274,MATCH($A1027,'Hoja de Trabajo para listado'!$DE$153:$DE$1048576,0),MATCH((CUADRO!O$5&amp;$E1027),'Hoja de Trabajo para listado'!$DE$151:$DG$151,0)),0)+IFERROR(INDEX('Hoja de Trabajo para listado'!$CD$155:$DC$1048576,MATCH($A1027,'Hoja de Trabajo para listado'!$CD$155:$CD$1048576,0),MATCH((CUADRO!O$5&amp;$E1027),'Hoja de Trabajo para listado'!$CD$151:$DC$151,0)),0)</f>
        <v>0</v>
      </c>
      <c r="P1027" s="245">
        <f ca="1">+IFERROR(INDEX('Hoja de Trabajo para listado'!$A$155:$Z$1048576,MATCH($A1027,'Hoja de Trabajo para listado'!$A$155:$A$1048576,0),MATCH((CUADRO!P$5&amp;$E1027),'Hoja de Trabajo para listado'!$A$151:$Z$151,0)),0)+IFERROR(INDEX('Hoja de Trabajo para listado'!$AB$155:$BA$1048576,MATCH($A1027,'Hoja de Trabajo para listado'!$AB$155:$AB$1048576,0),MATCH((CUADRO!P$5&amp;$E1027),'Hoja de Trabajo para listado'!$AB$151:$BA$151,0)),0)+IFERROR(INDEX('Hoja de Trabajo para listado'!$BC$155:$CB$1048576,MATCH($A1027,'Hoja de Trabajo para listado'!$BC$155:$BC$1048576,0),MATCH((CUADRO!P$5&amp;$E1027),'Hoja de Trabajo para listado'!$BC$151:$CB$151,0)),0)+IFERROR(INDEX('Hoja de Trabajo para listado'!$DE$153:$DG$274,MATCH($A1027,'Hoja de Trabajo para listado'!$DE$153:$DE$1048576,0),MATCH((CUADRO!P$5&amp;$E1027),'Hoja de Trabajo para listado'!$DE$151:$DG$151,0)),0)+IFERROR(INDEX('Hoja de Trabajo para listado'!$CD$155:$DC$1048576,MATCH($A1027,'Hoja de Trabajo para listado'!$CD$155:$CD$1048576,0),MATCH((CUADRO!P$5&amp;$E1027),'Hoja de Trabajo para listado'!$CD$151:$DC$151,0)),0)</f>
        <v>0</v>
      </c>
      <c r="Q1027" s="245">
        <f ca="1">+IFERROR(INDEX('Hoja de Trabajo para listado'!$A$155:$Z$1048576,MATCH($A1027,'Hoja de Trabajo para listado'!$A$155:$A$1048576,0),MATCH((CUADRO!Q$5&amp;$E1027),'Hoja de Trabajo para listado'!$A$151:$Z$151,0)),0)+IFERROR(INDEX('Hoja de Trabajo para listado'!$AB$155:$BA$1048576,MATCH($A1027,'Hoja de Trabajo para listado'!$AB$155:$AB$1048576,0),MATCH((CUADRO!Q$5&amp;$E1027),'Hoja de Trabajo para listado'!$AB$151:$BA$151,0)),0)+IFERROR(INDEX('Hoja de Trabajo para listado'!$BC$155:$CB$1048576,MATCH($A1027,'Hoja de Trabajo para listado'!$BC$155:$BC$1048576,0),MATCH((CUADRO!Q$5&amp;$E1027),'Hoja de Trabajo para listado'!$BC$151:$CB$151,0)),0)+IFERROR(INDEX('Hoja de Trabajo para listado'!$DE$153:$DG$274,MATCH($A1027,'Hoja de Trabajo para listado'!$DE$153:$DE$1048576,0),MATCH((CUADRO!Q$5&amp;$E1027),'Hoja de Trabajo para listado'!$DE$151:$DG$151,0)),0)+IFERROR(INDEX('Hoja de Trabajo para listado'!$CD$155:$DC$1048576,MATCH($A1027,'Hoja de Trabajo para listado'!$CD$155:$CD$1048576,0),MATCH((CUADRO!Q$5&amp;$E1027),'Hoja de Trabajo para listado'!$CD$151:$DC$151,0)),0)</f>
        <v>0</v>
      </c>
      <c r="R1027" s="245">
        <f t="shared" ca="1" si="33"/>
        <v>0</v>
      </c>
      <c r="S1027" s="249">
        <f ca="1">+R1026+R1027</f>
        <v>0</v>
      </c>
      <c r="T1027" s="243">
        <f ca="1">+S1027</f>
        <v>0</v>
      </c>
      <c r="U1027" s="244">
        <f t="shared" si="34"/>
        <v>2</v>
      </c>
      <c r="V1027" s="333" t="str">
        <f>+VLOOKUP(A1027,bd_lista!$A$3:$E$590,5,FALSE)</f>
        <v>Gobiernos Autonomos Municipales</v>
      </c>
      <c r="W1027" s="384"/>
      <c r="X1027" s="242">
        <f>+VLOOKUP(A1027,[3]Sheet1!$A$13:$D$744,4,FALSE)</f>
        <v>0</v>
      </c>
      <c r="Y1027" s="242" t="e">
        <f>+VLOOKUP(X1027,bd_lista!$A$3:$C$590,3,FALSE)</f>
        <v>#N/A</v>
      </c>
      <c r="Z1027" s="292"/>
      <c r="AA1027" s="293"/>
    </row>
    <row r="1028" spans="1:27" customFormat="1" ht="27" hidden="1" customHeight="1">
      <c r="A1028" s="32">
        <v>1748</v>
      </c>
      <c r="B1028" s="388">
        <f>+A1028</f>
        <v>1748</v>
      </c>
      <c r="C1028" s="247" t="str">
        <f>+VLOOKUP(A1028,bd_lista!$A$3:$C$590,3,FALSE)</f>
        <v>Gobierno Autónomo Municipal de Okinawa Uno</v>
      </c>
      <c r="D1028" s="385" t="str">
        <f>+C1028</f>
        <v>Gobierno Autónomo Municipal de Okinawa Uno</v>
      </c>
      <c r="E1028" s="242" t="s">
        <v>1304</v>
      </c>
      <c r="F1028" s="243">
        <f ca="1">+IFERROR(INDEX('Hoja de Trabajo para listado'!$A$155:$Z$1048576,MATCH($A1028,'Hoja de Trabajo para listado'!$A$155:$A$1048576,0),MATCH((CUADRO!F$5&amp;$E1028),'Hoja de Trabajo para listado'!$A$151:$Z$151,0)),0)+IFERROR(INDEX('Hoja de Trabajo para listado'!$AB$155:$BA$1048576,MATCH($A1028,'Hoja de Trabajo para listado'!$AB$155:$AB$1048576,0),MATCH((CUADRO!F$5&amp;$E1028),'Hoja de Trabajo para listado'!$AB$151:$BA$151,0)),0)+IFERROR(INDEX('Hoja de Trabajo para listado'!$BC$155:$CB$1048576,MATCH($A1028,'Hoja de Trabajo para listado'!$BC$155:$BC$1048576,0),MATCH((CUADRO!F$5&amp;$E1028),'Hoja de Trabajo para listado'!$BC$151:$CB$151,0)),0)+IFERROR(INDEX('Hoja de Trabajo para listado'!$DE$153:$DG$274,MATCH($A1028,'Hoja de Trabajo para listado'!$DE$153:$DE$1048576,0),MATCH((CUADRO!F$5&amp;$E1028),'Hoja de Trabajo para listado'!$DE$151:$DG$151,0)),0)+IFERROR(INDEX('Hoja de Trabajo para listado'!$CD$155:$DC$1048576,MATCH($A1028,'Hoja de Trabajo para listado'!$CD$155:$CD$1048576,0),MATCH((CUADRO!F$5&amp;$E1028),'Hoja de Trabajo para listado'!$CD$151:$DC$151,0)),0)</f>
        <v>0</v>
      </c>
      <c r="G1028" s="243">
        <f ca="1">+IFERROR(INDEX('Hoja de Trabajo para listado'!$A$155:$Z$1048576,MATCH($A1028,'Hoja de Trabajo para listado'!$A$155:$A$1048576,0),MATCH((CUADRO!G$5&amp;$E1028),'Hoja de Trabajo para listado'!$A$151:$Z$151,0)),0)+IFERROR(INDEX('Hoja de Trabajo para listado'!$AB$155:$BA$1048576,MATCH($A1028,'Hoja de Trabajo para listado'!$AB$155:$AB$1048576,0),MATCH((CUADRO!G$5&amp;$E1028),'Hoja de Trabajo para listado'!$AB$151:$BA$151,0)),0)+IFERROR(INDEX('Hoja de Trabajo para listado'!$BC$155:$CB$1048576,MATCH($A1028,'Hoja de Trabajo para listado'!$BC$155:$BC$1048576,0),MATCH((CUADRO!G$5&amp;$E1028),'Hoja de Trabajo para listado'!$BC$151:$CB$151,0)),0)+IFERROR(INDEX('Hoja de Trabajo para listado'!$DE$153:$DG$274,MATCH($A1028,'Hoja de Trabajo para listado'!$DE$153:$DE$1048576,0),MATCH((CUADRO!G$5&amp;$E1028),'Hoja de Trabajo para listado'!$DE$151:$DG$151,0)),0)+IFERROR(INDEX('Hoja de Trabajo para listado'!$CD$155:$DC$1048576,MATCH($A1028,'Hoja de Trabajo para listado'!$CD$155:$CD$1048576,0),MATCH((CUADRO!G$5&amp;$E1028),'Hoja de Trabajo para listado'!$CD$151:$DC$151,0)),0)</f>
        <v>0</v>
      </c>
      <c r="H1028" s="243">
        <f ca="1">+IFERROR(INDEX('Hoja de Trabajo para listado'!$A$155:$Z$1048576,MATCH($A1028,'Hoja de Trabajo para listado'!$A$155:$A$1048576,0),MATCH((CUADRO!H$5&amp;$E1028),'Hoja de Trabajo para listado'!$A$151:$Z$151,0)),0)+IFERROR(INDEX('Hoja de Trabajo para listado'!$AB$155:$BA$1048576,MATCH($A1028,'Hoja de Trabajo para listado'!$AB$155:$AB$1048576,0),MATCH((CUADRO!H$5&amp;$E1028),'Hoja de Trabajo para listado'!$AB$151:$BA$151,0)),0)+IFERROR(INDEX('Hoja de Trabajo para listado'!$BC$155:$CB$1048576,MATCH($A1028,'Hoja de Trabajo para listado'!$BC$155:$BC$1048576,0),MATCH((CUADRO!H$5&amp;$E1028),'Hoja de Trabajo para listado'!$BC$151:$CB$151,0)),0)+IFERROR(INDEX('Hoja de Trabajo para listado'!$DE$153:$DG$274,MATCH($A1028,'Hoja de Trabajo para listado'!$DE$153:$DE$1048576,0),MATCH((CUADRO!H$5&amp;$E1028),'Hoja de Trabajo para listado'!$DE$151:$DG$151,0)),0)+IFERROR(INDEX('Hoja de Trabajo para listado'!$CD$155:$DC$1048576,MATCH($A1028,'Hoja de Trabajo para listado'!$CD$155:$CD$1048576,0),MATCH((CUADRO!H$5&amp;$E1028),'Hoja de Trabajo para listado'!$CD$151:$DC$151,0)),0)</f>
        <v>0</v>
      </c>
      <c r="I1028" s="243">
        <f ca="1">+IFERROR(INDEX('Hoja de Trabajo para listado'!$A$155:$Z$1048576,MATCH($A1028,'Hoja de Trabajo para listado'!$A$155:$A$1048576,0),MATCH((CUADRO!I$5&amp;$E1028),'Hoja de Trabajo para listado'!$A$151:$Z$151,0)),0)+IFERROR(INDEX('Hoja de Trabajo para listado'!$AB$155:$BA$1048576,MATCH($A1028,'Hoja de Trabajo para listado'!$AB$155:$AB$1048576,0),MATCH((CUADRO!I$5&amp;$E1028),'Hoja de Trabajo para listado'!$AB$151:$BA$151,0)),0)+IFERROR(INDEX('Hoja de Trabajo para listado'!$BC$155:$CB$1048576,MATCH($A1028,'Hoja de Trabajo para listado'!$BC$155:$BC$1048576,0),MATCH((CUADRO!I$5&amp;$E1028),'Hoja de Trabajo para listado'!$BC$151:$CB$151,0)),0)+IFERROR(INDEX('Hoja de Trabajo para listado'!$DE$153:$DG$274,MATCH($A1028,'Hoja de Trabajo para listado'!$DE$153:$DE$1048576,0),MATCH((CUADRO!I$5&amp;$E1028),'Hoja de Trabajo para listado'!$DE$151:$DG$151,0)),0)+IFERROR(INDEX('Hoja de Trabajo para listado'!$CD$155:$DC$1048576,MATCH($A1028,'Hoja de Trabajo para listado'!$CD$155:$CD$1048576,0),MATCH((CUADRO!I$5&amp;$E1028),'Hoja de Trabajo para listado'!$CD$151:$DC$151,0)),0)</f>
        <v>0</v>
      </c>
      <c r="J1028" s="243">
        <f ca="1">+IFERROR(INDEX('Hoja de Trabajo para listado'!$A$155:$Z$1048576,MATCH($A1028,'Hoja de Trabajo para listado'!$A$155:$A$1048576,0),MATCH((CUADRO!J$5&amp;$E1028),'Hoja de Trabajo para listado'!$A$151:$Z$151,0)),0)+IFERROR(INDEX('Hoja de Trabajo para listado'!$AB$155:$BA$1048576,MATCH($A1028,'Hoja de Trabajo para listado'!$AB$155:$AB$1048576,0),MATCH((CUADRO!J$5&amp;$E1028),'Hoja de Trabajo para listado'!$AB$151:$BA$151,0)),0)+IFERROR(INDEX('Hoja de Trabajo para listado'!$BC$155:$CB$1048576,MATCH($A1028,'Hoja de Trabajo para listado'!$BC$155:$BC$1048576,0),MATCH((CUADRO!J$5&amp;$E1028),'Hoja de Trabajo para listado'!$BC$151:$CB$151,0)),0)+IFERROR(INDEX('Hoja de Trabajo para listado'!$DE$153:$DG$274,MATCH($A1028,'Hoja de Trabajo para listado'!$DE$153:$DE$1048576,0),MATCH((CUADRO!J$5&amp;$E1028),'Hoja de Trabajo para listado'!$DE$151:$DG$151,0)),0)+IFERROR(INDEX('Hoja de Trabajo para listado'!$CD$155:$DC$1048576,MATCH($A1028,'Hoja de Trabajo para listado'!$CD$155:$CD$1048576,0),MATCH((CUADRO!J$5&amp;$E1028),'Hoja de Trabajo para listado'!$CD$151:$DC$151,0)),0)</f>
        <v>0</v>
      </c>
      <c r="K1028" s="243">
        <f ca="1">+IFERROR(INDEX('Hoja de Trabajo para listado'!$A$155:$Z$1048576,MATCH($A1028,'Hoja de Trabajo para listado'!$A$155:$A$1048576,0),MATCH((CUADRO!K$5&amp;$E1028),'Hoja de Trabajo para listado'!$A$151:$Z$151,0)),0)+IFERROR(INDEX('Hoja de Trabajo para listado'!$AB$155:$BA$1048576,MATCH($A1028,'Hoja de Trabajo para listado'!$AB$155:$AB$1048576,0),MATCH((CUADRO!K$5&amp;$E1028),'Hoja de Trabajo para listado'!$AB$151:$BA$151,0)),0)+IFERROR(INDEX('Hoja de Trabajo para listado'!$BC$155:$CB$1048576,MATCH($A1028,'Hoja de Trabajo para listado'!$BC$155:$BC$1048576,0),MATCH((CUADRO!K$5&amp;$E1028),'Hoja de Trabajo para listado'!$BC$151:$CB$151,0)),0)+IFERROR(INDEX('Hoja de Trabajo para listado'!$DE$153:$DG$274,MATCH($A1028,'Hoja de Trabajo para listado'!$DE$153:$DE$1048576,0),MATCH((CUADRO!K$5&amp;$E1028),'Hoja de Trabajo para listado'!$DE$151:$DG$151,0)),0)+IFERROR(INDEX('Hoja de Trabajo para listado'!$CD$155:$DC$1048576,MATCH($A1028,'Hoja de Trabajo para listado'!$CD$155:$CD$1048576,0),MATCH((CUADRO!K$5&amp;$E1028),'Hoja de Trabajo para listado'!$CD$151:$DC$151,0)),0)</f>
        <v>0</v>
      </c>
      <c r="L1028" s="243">
        <f ca="1">+IFERROR(INDEX('Hoja de Trabajo para listado'!$A$155:$Z$1048576,MATCH($A1028,'Hoja de Trabajo para listado'!$A$155:$A$1048576,0),MATCH((CUADRO!L$5&amp;$E1028),'Hoja de Trabajo para listado'!$A$151:$Z$151,0)),0)+IFERROR(INDEX('Hoja de Trabajo para listado'!$AB$155:$BA$1048576,MATCH($A1028,'Hoja de Trabajo para listado'!$AB$155:$AB$1048576,0),MATCH((CUADRO!L$5&amp;$E1028),'Hoja de Trabajo para listado'!$AB$151:$BA$151,0)),0)+IFERROR(INDEX('Hoja de Trabajo para listado'!$BC$155:$CB$1048576,MATCH($A1028,'Hoja de Trabajo para listado'!$BC$155:$BC$1048576,0),MATCH((CUADRO!L$5&amp;$E1028),'Hoja de Trabajo para listado'!$BC$151:$CB$151,0)),0)+IFERROR(INDEX('Hoja de Trabajo para listado'!$DE$153:$DG$274,MATCH($A1028,'Hoja de Trabajo para listado'!$DE$153:$DE$1048576,0),MATCH((CUADRO!L$5&amp;$E1028),'Hoja de Trabajo para listado'!$DE$151:$DG$151,0)),0)+IFERROR(INDEX('Hoja de Trabajo para listado'!$CD$155:$DC$1048576,MATCH($A1028,'Hoja de Trabajo para listado'!$CD$155:$CD$1048576,0),MATCH((CUADRO!L$5&amp;$E1028),'Hoja de Trabajo para listado'!$CD$151:$DC$151,0)),0)</f>
        <v>0</v>
      </c>
      <c r="M1028" s="243">
        <f ca="1">+IFERROR(INDEX('Hoja de Trabajo para listado'!$A$155:$Z$1048576,MATCH($A1028,'Hoja de Trabajo para listado'!$A$155:$A$1048576,0),MATCH((CUADRO!M$5&amp;$E1028),'Hoja de Trabajo para listado'!$A$151:$Z$151,0)),0)+IFERROR(INDEX('Hoja de Trabajo para listado'!$AB$155:$BA$1048576,MATCH($A1028,'Hoja de Trabajo para listado'!$AB$155:$AB$1048576,0),MATCH((CUADRO!M$5&amp;$E1028),'Hoja de Trabajo para listado'!$AB$151:$BA$151,0)),0)+IFERROR(INDEX('Hoja de Trabajo para listado'!$BC$155:$CB$1048576,MATCH($A1028,'Hoja de Trabajo para listado'!$BC$155:$BC$1048576,0),MATCH((CUADRO!M$5&amp;$E1028),'Hoja de Trabajo para listado'!$BC$151:$CB$151,0)),0)+IFERROR(INDEX('Hoja de Trabajo para listado'!$DE$153:$DG$274,MATCH($A1028,'Hoja de Trabajo para listado'!$DE$153:$DE$1048576,0),MATCH((CUADRO!M$5&amp;$E1028),'Hoja de Trabajo para listado'!$DE$151:$DG$151,0)),0)+IFERROR(INDEX('Hoja de Trabajo para listado'!$CD$155:$DC$1048576,MATCH($A1028,'Hoja de Trabajo para listado'!$CD$155:$CD$1048576,0),MATCH((CUADRO!M$5&amp;$E1028),'Hoja de Trabajo para listado'!$CD$151:$DC$151,0)),0)</f>
        <v>0</v>
      </c>
      <c r="N1028" s="243">
        <f ca="1">+IFERROR(INDEX('Hoja de Trabajo para listado'!$A$155:$Z$1048576,MATCH($A1028,'Hoja de Trabajo para listado'!$A$155:$A$1048576,0),MATCH((CUADRO!N$5&amp;$E1028),'Hoja de Trabajo para listado'!$A$151:$Z$151,0)),0)+IFERROR(INDEX('Hoja de Trabajo para listado'!$AB$155:$BA$1048576,MATCH($A1028,'Hoja de Trabajo para listado'!$AB$155:$AB$1048576,0),MATCH((CUADRO!N$5&amp;$E1028),'Hoja de Trabajo para listado'!$AB$151:$BA$151,0)),0)+IFERROR(INDEX('Hoja de Trabajo para listado'!$BC$155:$CB$1048576,MATCH($A1028,'Hoja de Trabajo para listado'!$BC$155:$BC$1048576,0),MATCH((CUADRO!N$5&amp;$E1028),'Hoja de Trabajo para listado'!$BC$151:$CB$151,0)),0)+IFERROR(INDEX('Hoja de Trabajo para listado'!$DE$153:$DG$274,MATCH($A1028,'Hoja de Trabajo para listado'!$DE$153:$DE$1048576,0),MATCH((CUADRO!N$5&amp;$E1028),'Hoja de Trabajo para listado'!$DE$151:$DG$151,0)),0)+IFERROR(INDEX('Hoja de Trabajo para listado'!$CD$155:$DC$1048576,MATCH($A1028,'Hoja de Trabajo para listado'!$CD$155:$CD$1048576,0),MATCH((CUADRO!N$5&amp;$E1028),'Hoja de Trabajo para listado'!$CD$151:$DC$151,0)),0)</f>
        <v>0</v>
      </c>
      <c r="O1028" s="243">
        <f ca="1">+IFERROR(INDEX('Hoja de Trabajo para listado'!$A$155:$Z$1048576,MATCH($A1028,'Hoja de Trabajo para listado'!$A$155:$A$1048576,0),MATCH((CUADRO!O$5&amp;$E1028),'Hoja de Trabajo para listado'!$A$151:$Z$151,0)),0)+IFERROR(INDEX('Hoja de Trabajo para listado'!$AB$155:$BA$1048576,MATCH($A1028,'Hoja de Trabajo para listado'!$AB$155:$AB$1048576,0),MATCH((CUADRO!O$5&amp;$E1028),'Hoja de Trabajo para listado'!$AB$151:$BA$151,0)),0)+IFERROR(INDEX('Hoja de Trabajo para listado'!$BC$155:$CB$1048576,MATCH($A1028,'Hoja de Trabajo para listado'!$BC$155:$BC$1048576,0),MATCH((CUADRO!O$5&amp;$E1028),'Hoja de Trabajo para listado'!$BC$151:$CB$151,0)),0)+IFERROR(INDEX('Hoja de Trabajo para listado'!$DE$153:$DG$274,MATCH($A1028,'Hoja de Trabajo para listado'!$DE$153:$DE$1048576,0),MATCH((CUADRO!O$5&amp;$E1028),'Hoja de Trabajo para listado'!$DE$151:$DG$151,0)),0)+IFERROR(INDEX('Hoja de Trabajo para listado'!$CD$155:$DC$1048576,MATCH($A1028,'Hoja de Trabajo para listado'!$CD$155:$CD$1048576,0),MATCH((CUADRO!O$5&amp;$E1028),'Hoja de Trabajo para listado'!$CD$151:$DC$151,0)),0)</f>
        <v>0</v>
      </c>
      <c r="P1028" s="243">
        <f ca="1">+IFERROR(INDEX('Hoja de Trabajo para listado'!$A$155:$Z$1048576,MATCH($A1028,'Hoja de Trabajo para listado'!$A$155:$A$1048576,0),MATCH((CUADRO!P$5&amp;$E1028),'Hoja de Trabajo para listado'!$A$151:$Z$151,0)),0)+IFERROR(INDEX('Hoja de Trabajo para listado'!$AB$155:$BA$1048576,MATCH($A1028,'Hoja de Trabajo para listado'!$AB$155:$AB$1048576,0),MATCH((CUADRO!P$5&amp;$E1028),'Hoja de Trabajo para listado'!$AB$151:$BA$151,0)),0)+IFERROR(INDEX('Hoja de Trabajo para listado'!$BC$155:$CB$1048576,MATCH($A1028,'Hoja de Trabajo para listado'!$BC$155:$BC$1048576,0),MATCH((CUADRO!P$5&amp;$E1028),'Hoja de Trabajo para listado'!$BC$151:$CB$151,0)),0)+IFERROR(INDEX('Hoja de Trabajo para listado'!$DE$153:$DG$274,MATCH($A1028,'Hoja de Trabajo para listado'!$DE$153:$DE$1048576,0),MATCH((CUADRO!P$5&amp;$E1028),'Hoja de Trabajo para listado'!$DE$151:$DG$151,0)),0)+IFERROR(INDEX('Hoja de Trabajo para listado'!$CD$155:$DC$1048576,MATCH($A1028,'Hoja de Trabajo para listado'!$CD$155:$CD$1048576,0),MATCH((CUADRO!P$5&amp;$E1028),'Hoja de Trabajo para listado'!$CD$151:$DC$151,0)),0)</f>
        <v>0</v>
      </c>
      <c r="Q1028" s="243">
        <f ca="1">+IFERROR(INDEX('Hoja de Trabajo para listado'!$A$155:$Z$1048576,MATCH($A1028,'Hoja de Trabajo para listado'!$A$155:$A$1048576,0),MATCH((CUADRO!Q$5&amp;$E1028),'Hoja de Trabajo para listado'!$A$151:$Z$151,0)),0)+IFERROR(INDEX('Hoja de Trabajo para listado'!$AB$155:$BA$1048576,MATCH($A1028,'Hoja de Trabajo para listado'!$AB$155:$AB$1048576,0),MATCH((CUADRO!Q$5&amp;$E1028),'Hoja de Trabajo para listado'!$AB$151:$BA$151,0)),0)+IFERROR(INDEX('Hoja de Trabajo para listado'!$BC$155:$CB$1048576,MATCH($A1028,'Hoja de Trabajo para listado'!$BC$155:$BC$1048576,0),MATCH((CUADRO!Q$5&amp;$E1028),'Hoja de Trabajo para listado'!$BC$151:$CB$151,0)),0)+IFERROR(INDEX('Hoja de Trabajo para listado'!$DE$153:$DG$274,MATCH($A1028,'Hoja de Trabajo para listado'!$DE$153:$DE$1048576,0),MATCH((CUADRO!Q$5&amp;$E1028),'Hoja de Trabajo para listado'!$DE$151:$DG$151,0)),0)+IFERROR(INDEX('Hoja de Trabajo para listado'!$CD$155:$DC$1048576,MATCH($A1028,'Hoja de Trabajo para listado'!$CD$155:$CD$1048576,0),MATCH((CUADRO!Q$5&amp;$E1028),'Hoja de Trabajo para listado'!$CD$151:$DC$151,0)),0)</f>
        <v>0</v>
      </c>
      <c r="R1028" s="243">
        <f t="shared" ca="1" si="33"/>
        <v>0</v>
      </c>
      <c r="S1028" s="249"/>
      <c r="T1028" s="243">
        <f ca="1">+T1029</f>
        <v>0</v>
      </c>
      <c r="U1028" s="242">
        <f t="shared" si="34"/>
        <v>1</v>
      </c>
      <c r="V1028" s="333" t="str">
        <f>+VLOOKUP(A1028,bd_lista!$A$3:$E$590,5,FALSE)</f>
        <v>Gobiernos Autonomos Municipales</v>
      </c>
      <c r="W1028" s="383" t="str">
        <f>+V1028</f>
        <v>Gobiernos Autonomos Municipales</v>
      </c>
      <c r="X1028" s="242">
        <f>+VLOOKUP(A1028,[3]Sheet1!$A$13:$D$744,4,FALSE)</f>
        <v>0</v>
      </c>
      <c r="Y1028" s="242" t="e">
        <f>+VLOOKUP(X1028,bd_lista!$A$3:$C$590,3,FALSE)</f>
        <v>#N/A</v>
      </c>
      <c r="Z1028" s="294">
        <f>+X1028</f>
        <v>0</v>
      </c>
      <c r="AA1028" s="295" t="e">
        <f>+Y1028</f>
        <v>#N/A</v>
      </c>
    </row>
    <row r="1029" spans="1:27" customFormat="1" ht="27" hidden="1" customHeight="1">
      <c r="A1029" s="32">
        <v>1748</v>
      </c>
      <c r="B1029" s="389"/>
      <c r="C1029" s="247" t="str">
        <f>+VLOOKUP(A1029,bd_lista!$A$3:$C$590,3,FALSE)</f>
        <v>Gobierno Autónomo Municipal de Okinawa Uno</v>
      </c>
      <c r="D1029" s="386"/>
      <c r="E1029" s="244" t="s">
        <v>1305</v>
      </c>
      <c r="F1029" s="243">
        <f ca="1">+IFERROR(INDEX('Hoja de Trabajo para listado'!$A$155:$Z$1048576,MATCH($A1029,'Hoja de Trabajo para listado'!$A$155:$A$1048576,0),MATCH((CUADRO!F$5&amp;$E1029),'Hoja de Trabajo para listado'!$A$151:$Z$151,0)),0)+IFERROR(INDEX('Hoja de Trabajo para listado'!$AB$155:$BA$1048576,MATCH($A1029,'Hoja de Trabajo para listado'!$AB$155:$AB$1048576,0),MATCH((CUADRO!F$5&amp;$E1029),'Hoja de Trabajo para listado'!$AB$151:$BA$151,0)),0)+IFERROR(INDEX('Hoja de Trabajo para listado'!$BC$155:$CB$1048576,MATCH($A1029,'Hoja de Trabajo para listado'!$BC$155:$BC$1048576,0),MATCH((CUADRO!F$5&amp;$E1029),'Hoja de Trabajo para listado'!$BC$151:$CB$151,0)),0)+IFERROR(INDEX('Hoja de Trabajo para listado'!$DE$153:$DG$274,MATCH($A1029,'Hoja de Trabajo para listado'!$DE$153:$DE$1048576,0),MATCH((CUADRO!F$5&amp;$E1029),'Hoja de Trabajo para listado'!$DE$151:$DG$151,0)),0)+IFERROR(INDEX('Hoja de Trabajo para listado'!$CD$155:$DC$1048576,MATCH($A1029,'Hoja de Trabajo para listado'!$CD$155:$CD$1048576,0),MATCH((CUADRO!F$5&amp;$E1029),'Hoja de Trabajo para listado'!$CD$151:$DC$151,0)),0)</f>
        <v>0</v>
      </c>
      <c r="G1029" s="243">
        <f ca="1">+IFERROR(INDEX('Hoja de Trabajo para listado'!$A$155:$Z$1048576,MATCH($A1029,'Hoja de Trabajo para listado'!$A$155:$A$1048576,0),MATCH((CUADRO!G$5&amp;$E1029),'Hoja de Trabajo para listado'!$A$151:$Z$151,0)),0)+IFERROR(INDEX('Hoja de Trabajo para listado'!$AB$155:$BA$1048576,MATCH($A1029,'Hoja de Trabajo para listado'!$AB$155:$AB$1048576,0),MATCH((CUADRO!G$5&amp;$E1029),'Hoja de Trabajo para listado'!$AB$151:$BA$151,0)),0)+IFERROR(INDEX('Hoja de Trabajo para listado'!$BC$155:$CB$1048576,MATCH($A1029,'Hoja de Trabajo para listado'!$BC$155:$BC$1048576,0),MATCH((CUADRO!G$5&amp;$E1029),'Hoja de Trabajo para listado'!$BC$151:$CB$151,0)),0)+IFERROR(INDEX('Hoja de Trabajo para listado'!$DE$153:$DG$274,MATCH($A1029,'Hoja de Trabajo para listado'!$DE$153:$DE$1048576,0),MATCH((CUADRO!G$5&amp;$E1029),'Hoja de Trabajo para listado'!$DE$151:$DG$151,0)),0)+IFERROR(INDEX('Hoja de Trabajo para listado'!$CD$155:$DC$1048576,MATCH($A1029,'Hoja de Trabajo para listado'!$CD$155:$CD$1048576,0),MATCH((CUADRO!G$5&amp;$E1029),'Hoja de Trabajo para listado'!$CD$151:$DC$151,0)),0)</f>
        <v>0</v>
      </c>
      <c r="H1029" s="243">
        <f ca="1">+IFERROR(INDEX('Hoja de Trabajo para listado'!$A$155:$Z$1048576,MATCH($A1029,'Hoja de Trabajo para listado'!$A$155:$A$1048576,0),MATCH((CUADRO!H$5&amp;$E1029),'Hoja de Trabajo para listado'!$A$151:$Z$151,0)),0)+IFERROR(INDEX('Hoja de Trabajo para listado'!$AB$155:$BA$1048576,MATCH($A1029,'Hoja de Trabajo para listado'!$AB$155:$AB$1048576,0),MATCH((CUADRO!H$5&amp;$E1029),'Hoja de Trabajo para listado'!$AB$151:$BA$151,0)),0)+IFERROR(INDEX('Hoja de Trabajo para listado'!$BC$155:$CB$1048576,MATCH($A1029,'Hoja de Trabajo para listado'!$BC$155:$BC$1048576,0),MATCH((CUADRO!H$5&amp;$E1029),'Hoja de Trabajo para listado'!$BC$151:$CB$151,0)),0)+IFERROR(INDEX('Hoja de Trabajo para listado'!$DE$153:$DG$274,MATCH($A1029,'Hoja de Trabajo para listado'!$DE$153:$DE$1048576,0),MATCH((CUADRO!H$5&amp;$E1029),'Hoja de Trabajo para listado'!$DE$151:$DG$151,0)),0)+IFERROR(INDEX('Hoja de Trabajo para listado'!$CD$155:$DC$1048576,MATCH($A1029,'Hoja de Trabajo para listado'!$CD$155:$CD$1048576,0),MATCH((CUADRO!H$5&amp;$E1029),'Hoja de Trabajo para listado'!$CD$151:$DC$151,0)),0)</f>
        <v>0</v>
      </c>
      <c r="I1029" s="243">
        <f ca="1">+IFERROR(INDEX('Hoja de Trabajo para listado'!$A$155:$Z$1048576,MATCH($A1029,'Hoja de Trabajo para listado'!$A$155:$A$1048576,0),MATCH((CUADRO!I$5&amp;$E1029),'Hoja de Trabajo para listado'!$A$151:$Z$151,0)),0)+IFERROR(INDEX('Hoja de Trabajo para listado'!$AB$155:$BA$1048576,MATCH($A1029,'Hoja de Trabajo para listado'!$AB$155:$AB$1048576,0),MATCH((CUADRO!I$5&amp;$E1029),'Hoja de Trabajo para listado'!$AB$151:$BA$151,0)),0)+IFERROR(INDEX('Hoja de Trabajo para listado'!$BC$155:$CB$1048576,MATCH($A1029,'Hoja de Trabajo para listado'!$BC$155:$BC$1048576,0),MATCH((CUADRO!I$5&amp;$E1029),'Hoja de Trabajo para listado'!$BC$151:$CB$151,0)),0)+IFERROR(INDEX('Hoja de Trabajo para listado'!$DE$153:$DG$274,MATCH($A1029,'Hoja de Trabajo para listado'!$DE$153:$DE$1048576,0),MATCH((CUADRO!I$5&amp;$E1029),'Hoja de Trabajo para listado'!$DE$151:$DG$151,0)),0)+IFERROR(INDEX('Hoja de Trabajo para listado'!$CD$155:$DC$1048576,MATCH($A1029,'Hoja de Trabajo para listado'!$CD$155:$CD$1048576,0),MATCH((CUADRO!I$5&amp;$E1029),'Hoja de Trabajo para listado'!$CD$151:$DC$151,0)),0)</f>
        <v>0</v>
      </c>
      <c r="J1029" s="243">
        <f ca="1">+IFERROR(INDEX('Hoja de Trabajo para listado'!$A$155:$Z$1048576,MATCH($A1029,'Hoja de Trabajo para listado'!$A$155:$A$1048576,0),MATCH((CUADRO!J$5&amp;$E1029),'Hoja de Trabajo para listado'!$A$151:$Z$151,0)),0)+IFERROR(INDEX('Hoja de Trabajo para listado'!$AB$155:$BA$1048576,MATCH($A1029,'Hoja de Trabajo para listado'!$AB$155:$AB$1048576,0),MATCH((CUADRO!J$5&amp;$E1029),'Hoja de Trabajo para listado'!$AB$151:$BA$151,0)),0)+IFERROR(INDEX('Hoja de Trabajo para listado'!$BC$155:$CB$1048576,MATCH($A1029,'Hoja de Trabajo para listado'!$BC$155:$BC$1048576,0),MATCH((CUADRO!J$5&amp;$E1029),'Hoja de Trabajo para listado'!$BC$151:$CB$151,0)),0)+IFERROR(INDEX('Hoja de Trabajo para listado'!$DE$153:$DG$274,MATCH($A1029,'Hoja de Trabajo para listado'!$DE$153:$DE$1048576,0),MATCH((CUADRO!J$5&amp;$E1029),'Hoja de Trabajo para listado'!$DE$151:$DG$151,0)),0)+IFERROR(INDEX('Hoja de Trabajo para listado'!$CD$155:$DC$1048576,MATCH($A1029,'Hoja de Trabajo para listado'!$CD$155:$CD$1048576,0),MATCH((CUADRO!J$5&amp;$E1029),'Hoja de Trabajo para listado'!$CD$151:$DC$151,0)),0)</f>
        <v>0</v>
      </c>
      <c r="K1029" s="243">
        <f ca="1">+IFERROR(INDEX('Hoja de Trabajo para listado'!$A$155:$Z$1048576,MATCH($A1029,'Hoja de Trabajo para listado'!$A$155:$A$1048576,0),MATCH((CUADRO!K$5&amp;$E1029),'Hoja de Trabajo para listado'!$A$151:$Z$151,0)),0)+IFERROR(INDEX('Hoja de Trabajo para listado'!$AB$155:$BA$1048576,MATCH($A1029,'Hoja de Trabajo para listado'!$AB$155:$AB$1048576,0),MATCH((CUADRO!K$5&amp;$E1029),'Hoja de Trabajo para listado'!$AB$151:$BA$151,0)),0)+IFERROR(INDEX('Hoja de Trabajo para listado'!$BC$155:$CB$1048576,MATCH($A1029,'Hoja de Trabajo para listado'!$BC$155:$BC$1048576,0),MATCH((CUADRO!K$5&amp;$E1029),'Hoja de Trabajo para listado'!$BC$151:$CB$151,0)),0)+IFERROR(INDEX('Hoja de Trabajo para listado'!$DE$153:$DG$274,MATCH($A1029,'Hoja de Trabajo para listado'!$DE$153:$DE$1048576,0),MATCH((CUADRO!K$5&amp;$E1029),'Hoja de Trabajo para listado'!$DE$151:$DG$151,0)),0)+IFERROR(INDEX('Hoja de Trabajo para listado'!$CD$155:$DC$1048576,MATCH($A1029,'Hoja de Trabajo para listado'!$CD$155:$CD$1048576,0),MATCH((CUADRO!K$5&amp;$E1029),'Hoja de Trabajo para listado'!$CD$151:$DC$151,0)),0)</f>
        <v>0</v>
      </c>
      <c r="L1029" s="243">
        <f ca="1">+IFERROR(INDEX('Hoja de Trabajo para listado'!$A$155:$Z$1048576,MATCH($A1029,'Hoja de Trabajo para listado'!$A$155:$A$1048576,0),MATCH((CUADRO!L$5&amp;$E1029),'Hoja de Trabajo para listado'!$A$151:$Z$151,0)),0)+IFERROR(INDEX('Hoja de Trabajo para listado'!$AB$155:$BA$1048576,MATCH($A1029,'Hoja de Trabajo para listado'!$AB$155:$AB$1048576,0),MATCH((CUADRO!L$5&amp;$E1029),'Hoja de Trabajo para listado'!$AB$151:$BA$151,0)),0)+IFERROR(INDEX('Hoja de Trabajo para listado'!$BC$155:$CB$1048576,MATCH($A1029,'Hoja de Trabajo para listado'!$BC$155:$BC$1048576,0),MATCH((CUADRO!L$5&amp;$E1029),'Hoja de Trabajo para listado'!$BC$151:$CB$151,0)),0)+IFERROR(INDEX('Hoja de Trabajo para listado'!$DE$153:$DG$274,MATCH($A1029,'Hoja de Trabajo para listado'!$DE$153:$DE$1048576,0),MATCH((CUADRO!L$5&amp;$E1029),'Hoja de Trabajo para listado'!$DE$151:$DG$151,0)),0)+IFERROR(INDEX('Hoja de Trabajo para listado'!$CD$155:$DC$1048576,MATCH($A1029,'Hoja de Trabajo para listado'!$CD$155:$CD$1048576,0),MATCH((CUADRO!L$5&amp;$E1029),'Hoja de Trabajo para listado'!$CD$151:$DC$151,0)),0)</f>
        <v>0</v>
      </c>
      <c r="M1029" s="243">
        <f ca="1">+IFERROR(INDEX('Hoja de Trabajo para listado'!$A$155:$Z$1048576,MATCH($A1029,'Hoja de Trabajo para listado'!$A$155:$A$1048576,0),MATCH((CUADRO!M$5&amp;$E1029),'Hoja de Trabajo para listado'!$A$151:$Z$151,0)),0)+IFERROR(INDEX('Hoja de Trabajo para listado'!$AB$155:$BA$1048576,MATCH($A1029,'Hoja de Trabajo para listado'!$AB$155:$AB$1048576,0),MATCH((CUADRO!M$5&amp;$E1029),'Hoja de Trabajo para listado'!$AB$151:$BA$151,0)),0)+IFERROR(INDEX('Hoja de Trabajo para listado'!$BC$155:$CB$1048576,MATCH($A1029,'Hoja de Trabajo para listado'!$BC$155:$BC$1048576,0),MATCH((CUADRO!M$5&amp;$E1029),'Hoja de Trabajo para listado'!$BC$151:$CB$151,0)),0)+IFERROR(INDEX('Hoja de Trabajo para listado'!$DE$153:$DG$274,MATCH($A1029,'Hoja de Trabajo para listado'!$DE$153:$DE$1048576,0),MATCH((CUADRO!M$5&amp;$E1029),'Hoja de Trabajo para listado'!$DE$151:$DG$151,0)),0)+IFERROR(INDEX('Hoja de Trabajo para listado'!$CD$155:$DC$1048576,MATCH($A1029,'Hoja de Trabajo para listado'!$CD$155:$CD$1048576,0),MATCH((CUADRO!M$5&amp;$E1029),'Hoja de Trabajo para listado'!$CD$151:$DC$151,0)),0)</f>
        <v>0</v>
      </c>
      <c r="N1029" s="243">
        <f ca="1">+IFERROR(INDEX('Hoja de Trabajo para listado'!$A$155:$Z$1048576,MATCH($A1029,'Hoja de Trabajo para listado'!$A$155:$A$1048576,0),MATCH((CUADRO!N$5&amp;$E1029),'Hoja de Trabajo para listado'!$A$151:$Z$151,0)),0)+IFERROR(INDEX('Hoja de Trabajo para listado'!$AB$155:$BA$1048576,MATCH($A1029,'Hoja de Trabajo para listado'!$AB$155:$AB$1048576,0),MATCH((CUADRO!N$5&amp;$E1029),'Hoja de Trabajo para listado'!$AB$151:$BA$151,0)),0)+IFERROR(INDEX('Hoja de Trabajo para listado'!$BC$155:$CB$1048576,MATCH($A1029,'Hoja de Trabajo para listado'!$BC$155:$BC$1048576,0),MATCH((CUADRO!N$5&amp;$E1029),'Hoja de Trabajo para listado'!$BC$151:$CB$151,0)),0)+IFERROR(INDEX('Hoja de Trabajo para listado'!$DE$153:$DG$274,MATCH($A1029,'Hoja de Trabajo para listado'!$DE$153:$DE$1048576,0),MATCH((CUADRO!N$5&amp;$E1029),'Hoja de Trabajo para listado'!$DE$151:$DG$151,0)),0)+IFERROR(INDEX('Hoja de Trabajo para listado'!$CD$155:$DC$1048576,MATCH($A1029,'Hoja de Trabajo para listado'!$CD$155:$CD$1048576,0),MATCH((CUADRO!N$5&amp;$E1029),'Hoja de Trabajo para listado'!$CD$151:$DC$151,0)),0)</f>
        <v>0</v>
      </c>
      <c r="O1029" s="243">
        <f ca="1">+IFERROR(INDEX('Hoja de Trabajo para listado'!$A$155:$Z$1048576,MATCH($A1029,'Hoja de Trabajo para listado'!$A$155:$A$1048576,0),MATCH((CUADRO!O$5&amp;$E1029),'Hoja de Trabajo para listado'!$A$151:$Z$151,0)),0)+IFERROR(INDEX('Hoja de Trabajo para listado'!$AB$155:$BA$1048576,MATCH($A1029,'Hoja de Trabajo para listado'!$AB$155:$AB$1048576,0),MATCH((CUADRO!O$5&amp;$E1029),'Hoja de Trabajo para listado'!$AB$151:$BA$151,0)),0)+IFERROR(INDEX('Hoja de Trabajo para listado'!$BC$155:$CB$1048576,MATCH($A1029,'Hoja de Trabajo para listado'!$BC$155:$BC$1048576,0),MATCH((CUADRO!O$5&amp;$E1029),'Hoja de Trabajo para listado'!$BC$151:$CB$151,0)),0)+IFERROR(INDEX('Hoja de Trabajo para listado'!$DE$153:$DG$274,MATCH($A1029,'Hoja de Trabajo para listado'!$DE$153:$DE$1048576,0),MATCH((CUADRO!O$5&amp;$E1029),'Hoja de Trabajo para listado'!$DE$151:$DG$151,0)),0)+IFERROR(INDEX('Hoja de Trabajo para listado'!$CD$155:$DC$1048576,MATCH($A1029,'Hoja de Trabajo para listado'!$CD$155:$CD$1048576,0),MATCH((CUADRO!O$5&amp;$E1029),'Hoja de Trabajo para listado'!$CD$151:$DC$151,0)),0)</f>
        <v>0</v>
      </c>
      <c r="P1029" s="243">
        <f ca="1">+IFERROR(INDEX('Hoja de Trabajo para listado'!$A$155:$Z$1048576,MATCH($A1029,'Hoja de Trabajo para listado'!$A$155:$A$1048576,0),MATCH((CUADRO!P$5&amp;$E1029),'Hoja de Trabajo para listado'!$A$151:$Z$151,0)),0)+IFERROR(INDEX('Hoja de Trabajo para listado'!$AB$155:$BA$1048576,MATCH($A1029,'Hoja de Trabajo para listado'!$AB$155:$AB$1048576,0),MATCH((CUADRO!P$5&amp;$E1029),'Hoja de Trabajo para listado'!$AB$151:$BA$151,0)),0)+IFERROR(INDEX('Hoja de Trabajo para listado'!$BC$155:$CB$1048576,MATCH($A1029,'Hoja de Trabajo para listado'!$BC$155:$BC$1048576,0),MATCH((CUADRO!P$5&amp;$E1029),'Hoja de Trabajo para listado'!$BC$151:$CB$151,0)),0)+IFERROR(INDEX('Hoja de Trabajo para listado'!$DE$153:$DG$274,MATCH($A1029,'Hoja de Trabajo para listado'!$DE$153:$DE$1048576,0),MATCH((CUADRO!P$5&amp;$E1029),'Hoja de Trabajo para listado'!$DE$151:$DG$151,0)),0)+IFERROR(INDEX('Hoja de Trabajo para listado'!$CD$155:$DC$1048576,MATCH($A1029,'Hoja de Trabajo para listado'!$CD$155:$CD$1048576,0),MATCH((CUADRO!P$5&amp;$E1029),'Hoja de Trabajo para listado'!$CD$151:$DC$151,0)),0)</f>
        <v>0</v>
      </c>
      <c r="Q1029" s="243">
        <f ca="1">+IFERROR(INDEX('Hoja de Trabajo para listado'!$A$155:$Z$1048576,MATCH($A1029,'Hoja de Trabajo para listado'!$A$155:$A$1048576,0),MATCH((CUADRO!Q$5&amp;$E1029),'Hoja de Trabajo para listado'!$A$151:$Z$151,0)),0)+IFERROR(INDEX('Hoja de Trabajo para listado'!$AB$155:$BA$1048576,MATCH($A1029,'Hoja de Trabajo para listado'!$AB$155:$AB$1048576,0),MATCH((CUADRO!Q$5&amp;$E1029),'Hoja de Trabajo para listado'!$AB$151:$BA$151,0)),0)+IFERROR(INDEX('Hoja de Trabajo para listado'!$BC$155:$CB$1048576,MATCH($A1029,'Hoja de Trabajo para listado'!$BC$155:$BC$1048576,0),MATCH((CUADRO!Q$5&amp;$E1029),'Hoja de Trabajo para listado'!$BC$151:$CB$151,0)),0)+IFERROR(INDEX('Hoja de Trabajo para listado'!$DE$153:$DG$274,MATCH($A1029,'Hoja de Trabajo para listado'!$DE$153:$DE$1048576,0),MATCH((CUADRO!Q$5&amp;$E1029),'Hoja de Trabajo para listado'!$DE$151:$DG$151,0)),0)+IFERROR(INDEX('Hoja de Trabajo para listado'!$CD$155:$DC$1048576,MATCH($A1029,'Hoja de Trabajo para listado'!$CD$155:$CD$1048576,0),MATCH((CUADRO!Q$5&amp;$E1029),'Hoja de Trabajo para listado'!$CD$151:$DC$151,0)),0)</f>
        <v>0</v>
      </c>
      <c r="R1029" s="243">
        <f t="shared" ca="1" si="33"/>
        <v>0</v>
      </c>
      <c r="S1029" s="249">
        <f ca="1">+R1028+R1029</f>
        <v>0</v>
      </c>
      <c r="T1029" s="243">
        <f ca="1">+S1029</f>
        <v>0</v>
      </c>
      <c r="U1029" s="242">
        <f t="shared" si="34"/>
        <v>2</v>
      </c>
      <c r="V1029" s="333" t="str">
        <f>+VLOOKUP(A1029,bd_lista!$A$3:$E$590,5,FALSE)</f>
        <v>Gobiernos Autonomos Municipales</v>
      </c>
      <c r="W1029" s="384"/>
      <c r="X1029" s="242">
        <f>+VLOOKUP(A1029,[3]Sheet1!$A$13:$D$744,4,FALSE)</f>
        <v>0</v>
      </c>
      <c r="Y1029" s="242" t="e">
        <f>+VLOOKUP(X1029,bd_lista!$A$3:$C$590,3,FALSE)</f>
        <v>#N/A</v>
      </c>
      <c r="Z1029" s="292"/>
      <c r="AA1029" s="293"/>
    </row>
    <row r="1030" spans="1:27" customFormat="1" ht="15" hidden="1" customHeight="1">
      <c r="A1030" s="32">
        <v>1749</v>
      </c>
      <c r="B1030" s="388">
        <f>+A1030</f>
        <v>1749</v>
      </c>
      <c r="C1030" s="247" t="str">
        <f>+VLOOKUP(A1030,bd_lista!$A$3:$C$590,3,FALSE)</f>
        <v>Gobierno Autónomo Municipal de San Antonio de Lomerio</v>
      </c>
      <c r="D1030" s="385" t="str">
        <f>+C1030</f>
        <v>Gobierno Autónomo Municipal de San Antonio de Lomerio</v>
      </c>
      <c r="E1030" s="242" t="s">
        <v>1304</v>
      </c>
      <c r="F1030" s="243">
        <f ca="1">+IFERROR(INDEX('Hoja de Trabajo para listado'!$A$155:$Z$1048576,MATCH($A1030,'Hoja de Trabajo para listado'!$A$155:$A$1048576,0),MATCH((CUADRO!F$5&amp;$E1030),'Hoja de Trabajo para listado'!$A$151:$Z$151,0)),0)+IFERROR(INDEX('Hoja de Trabajo para listado'!$AB$155:$BA$1048576,MATCH($A1030,'Hoja de Trabajo para listado'!$AB$155:$AB$1048576,0),MATCH((CUADRO!F$5&amp;$E1030),'Hoja de Trabajo para listado'!$AB$151:$BA$151,0)),0)+IFERROR(INDEX('Hoja de Trabajo para listado'!$BC$155:$CB$1048576,MATCH($A1030,'Hoja de Trabajo para listado'!$BC$155:$BC$1048576,0),MATCH((CUADRO!F$5&amp;$E1030),'Hoja de Trabajo para listado'!$BC$151:$CB$151,0)),0)+IFERROR(INDEX('Hoja de Trabajo para listado'!$DE$153:$DG$274,MATCH($A1030,'Hoja de Trabajo para listado'!$DE$153:$DE$1048576,0),MATCH((CUADRO!F$5&amp;$E1030),'Hoja de Trabajo para listado'!$DE$151:$DG$151,0)),0)+IFERROR(INDEX('Hoja de Trabajo para listado'!$CD$155:$DC$1048576,MATCH($A1030,'Hoja de Trabajo para listado'!$CD$155:$CD$1048576,0),MATCH((CUADRO!F$5&amp;$E1030),'Hoja de Trabajo para listado'!$CD$151:$DC$151,0)),0)</f>
        <v>0</v>
      </c>
      <c r="G1030" s="243">
        <f ca="1">+IFERROR(INDEX('Hoja de Trabajo para listado'!$A$155:$Z$1048576,MATCH($A1030,'Hoja de Trabajo para listado'!$A$155:$A$1048576,0),MATCH((CUADRO!G$5&amp;$E1030),'Hoja de Trabajo para listado'!$A$151:$Z$151,0)),0)+IFERROR(INDEX('Hoja de Trabajo para listado'!$AB$155:$BA$1048576,MATCH($A1030,'Hoja de Trabajo para listado'!$AB$155:$AB$1048576,0),MATCH((CUADRO!G$5&amp;$E1030),'Hoja de Trabajo para listado'!$AB$151:$BA$151,0)),0)+IFERROR(INDEX('Hoja de Trabajo para listado'!$BC$155:$CB$1048576,MATCH($A1030,'Hoja de Trabajo para listado'!$BC$155:$BC$1048576,0),MATCH((CUADRO!G$5&amp;$E1030),'Hoja de Trabajo para listado'!$BC$151:$CB$151,0)),0)+IFERROR(INDEX('Hoja de Trabajo para listado'!$DE$153:$DG$274,MATCH($A1030,'Hoja de Trabajo para listado'!$DE$153:$DE$1048576,0),MATCH((CUADRO!G$5&amp;$E1030),'Hoja de Trabajo para listado'!$DE$151:$DG$151,0)),0)+IFERROR(INDEX('Hoja de Trabajo para listado'!$CD$155:$DC$1048576,MATCH($A1030,'Hoja de Trabajo para listado'!$CD$155:$CD$1048576,0),MATCH((CUADRO!G$5&amp;$E1030),'Hoja de Trabajo para listado'!$CD$151:$DC$151,0)),0)</f>
        <v>0</v>
      </c>
      <c r="H1030" s="243">
        <f ca="1">+IFERROR(INDEX('Hoja de Trabajo para listado'!$A$155:$Z$1048576,MATCH($A1030,'Hoja de Trabajo para listado'!$A$155:$A$1048576,0),MATCH((CUADRO!H$5&amp;$E1030),'Hoja de Trabajo para listado'!$A$151:$Z$151,0)),0)+IFERROR(INDEX('Hoja de Trabajo para listado'!$AB$155:$BA$1048576,MATCH($A1030,'Hoja de Trabajo para listado'!$AB$155:$AB$1048576,0),MATCH((CUADRO!H$5&amp;$E1030),'Hoja de Trabajo para listado'!$AB$151:$BA$151,0)),0)+IFERROR(INDEX('Hoja de Trabajo para listado'!$BC$155:$CB$1048576,MATCH($A1030,'Hoja de Trabajo para listado'!$BC$155:$BC$1048576,0),MATCH((CUADRO!H$5&amp;$E1030),'Hoja de Trabajo para listado'!$BC$151:$CB$151,0)),0)+IFERROR(INDEX('Hoja de Trabajo para listado'!$DE$153:$DG$274,MATCH($A1030,'Hoja de Trabajo para listado'!$DE$153:$DE$1048576,0),MATCH((CUADRO!H$5&amp;$E1030),'Hoja de Trabajo para listado'!$DE$151:$DG$151,0)),0)+IFERROR(INDEX('Hoja de Trabajo para listado'!$CD$155:$DC$1048576,MATCH($A1030,'Hoja de Trabajo para listado'!$CD$155:$CD$1048576,0),MATCH((CUADRO!H$5&amp;$E1030),'Hoja de Trabajo para listado'!$CD$151:$DC$151,0)),0)</f>
        <v>0</v>
      </c>
      <c r="I1030" s="243">
        <f ca="1">+IFERROR(INDEX('Hoja de Trabajo para listado'!$A$155:$Z$1048576,MATCH($A1030,'Hoja de Trabajo para listado'!$A$155:$A$1048576,0),MATCH((CUADRO!I$5&amp;$E1030),'Hoja de Trabajo para listado'!$A$151:$Z$151,0)),0)+IFERROR(INDEX('Hoja de Trabajo para listado'!$AB$155:$BA$1048576,MATCH($A1030,'Hoja de Trabajo para listado'!$AB$155:$AB$1048576,0),MATCH((CUADRO!I$5&amp;$E1030),'Hoja de Trabajo para listado'!$AB$151:$BA$151,0)),0)+IFERROR(INDEX('Hoja de Trabajo para listado'!$BC$155:$CB$1048576,MATCH($A1030,'Hoja de Trabajo para listado'!$BC$155:$BC$1048576,0),MATCH((CUADRO!I$5&amp;$E1030),'Hoja de Trabajo para listado'!$BC$151:$CB$151,0)),0)+IFERROR(INDEX('Hoja de Trabajo para listado'!$DE$153:$DG$274,MATCH($A1030,'Hoja de Trabajo para listado'!$DE$153:$DE$1048576,0),MATCH((CUADRO!I$5&amp;$E1030),'Hoja de Trabajo para listado'!$DE$151:$DG$151,0)),0)+IFERROR(INDEX('Hoja de Trabajo para listado'!$CD$155:$DC$1048576,MATCH($A1030,'Hoja de Trabajo para listado'!$CD$155:$CD$1048576,0),MATCH((CUADRO!I$5&amp;$E1030),'Hoja de Trabajo para listado'!$CD$151:$DC$151,0)),0)</f>
        <v>0</v>
      </c>
      <c r="J1030" s="243">
        <f ca="1">+IFERROR(INDEX('Hoja de Trabajo para listado'!$A$155:$Z$1048576,MATCH($A1030,'Hoja de Trabajo para listado'!$A$155:$A$1048576,0),MATCH((CUADRO!J$5&amp;$E1030),'Hoja de Trabajo para listado'!$A$151:$Z$151,0)),0)+IFERROR(INDEX('Hoja de Trabajo para listado'!$AB$155:$BA$1048576,MATCH($A1030,'Hoja de Trabajo para listado'!$AB$155:$AB$1048576,0),MATCH((CUADRO!J$5&amp;$E1030),'Hoja de Trabajo para listado'!$AB$151:$BA$151,0)),0)+IFERROR(INDEX('Hoja de Trabajo para listado'!$BC$155:$CB$1048576,MATCH($A1030,'Hoja de Trabajo para listado'!$BC$155:$BC$1048576,0),MATCH((CUADRO!J$5&amp;$E1030),'Hoja de Trabajo para listado'!$BC$151:$CB$151,0)),0)+IFERROR(INDEX('Hoja de Trabajo para listado'!$DE$153:$DG$274,MATCH($A1030,'Hoja de Trabajo para listado'!$DE$153:$DE$1048576,0),MATCH((CUADRO!J$5&amp;$E1030),'Hoja de Trabajo para listado'!$DE$151:$DG$151,0)),0)+IFERROR(INDEX('Hoja de Trabajo para listado'!$CD$155:$DC$1048576,MATCH($A1030,'Hoja de Trabajo para listado'!$CD$155:$CD$1048576,0),MATCH((CUADRO!J$5&amp;$E1030),'Hoja de Trabajo para listado'!$CD$151:$DC$151,0)),0)</f>
        <v>0</v>
      </c>
      <c r="K1030" s="243">
        <f ca="1">+IFERROR(INDEX('Hoja de Trabajo para listado'!$A$155:$Z$1048576,MATCH($A1030,'Hoja de Trabajo para listado'!$A$155:$A$1048576,0),MATCH((CUADRO!K$5&amp;$E1030),'Hoja de Trabajo para listado'!$A$151:$Z$151,0)),0)+IFERROR(INDEX('Hoja de Trabajo para listado'!$AB$155:$BA$1048576,MATCH($A1030,'Hoja de Trabajo para listado'!$AB$155:$AB$1048576,0),MATCH((CUADRO!K$5&amp;$E1030),'Hoja de Trabajo para listado'!$AB$151:$BA$151,0)),0)+IFERROR(INDEX('Hoja de Trabajo para listado'!$BC$155:$CB$1048576,MATCH($A1030,'Hoja de Trabajo para listado'!$BC$155:$BC$1048576,0),MATCH((CUADRO!K$5&amp;$E1030),'Hoja de Trabajo para listado'!$BC$151:$CB$151,0)),0)+IFERROR(INDEX('Hoja de Trabajo para listado'!$DE$153:$DG$274,MATCH($A1030,'Hoja de Trabajo para listado'!$DE$153:$DE$1048576,0),MATCH((CUADRO!K$5&amp;$E1030),'Hoja de Trabajo para listado'!$DE$151:$DG$151,0)),0)+IFERROR(INDEX('Hoja de Trabajo para listado'!$CD$155:$DC$1048576,MATCH($A1030,'Hoja de Trabajo para listado'!$CD$155:$CD$1048576,0),MATCH((CUADRO!K$5&amp;$E1030),'Hoja de Trabajo para listado'!$CD$151:$DC$151,0)),0)</f>
        <v>0</v>
      </c>
      <c r="L1030" s="243">
        <f ca="1">+IFERROR(INDEX('Hoja de Trabajo para listado'!$A$155:$Z$1048576,MATCH($A1030,'Hoja de Trabajo para listado'!$A$155:$A$1048576,0),MATCH((CUADRO!L$5&amp;$E1030),'Hoja de Trabajo para listado'!$A$151:$Z$151,0)),0)+IFERROR(INDEX('Hoja de Trabajo para listado'!$AB$155:$BA$1048576,MATCH($A1030,'Hoja de Trabajo para listado'!$AB$155:$AB$1048576,0),MATCH((CUADRO!L$5&amp;$E1030),'Hoja de Trabajo para listado'!$AB$151:$BA$151,0)),0)+IFERROR(INDEX('Hoja de Trabajo para listado'!$BC$155:$CB$1048576,MATCH($A1030,'Hoja de Trabajo para listado'!$BC$155:$BC$1048576,0),MATCH((CUADRO!L$5&amp;$E1030),'Hoja de Trabajo para listado'!$BC$151:$CB$151,0)),0)+IFERROR(INDEX('Hoja de Trabajo para listado'!$DE$153:$DG$274,MATCH($A1030,'Hoja de Trabajo para listado'!$DE$153:$DE$1048576,0),MATCH((CUADRO!L$5&amp;$E1030),'Hoja de Trabajo para listado'!$DE$151:$DG$151,0)),0)+IFERROR(INDEX('Hoja de Trabajo para listado'!$CD$155:$DC$1048576,MATCH($A1030,'Hoja de Trabajo para listado'!$CD$155:$CD$1048576,0),MATCH((CUADRO!L$5&amp;$E1030),'Hoja de Trabajo para listado'!$CD$151:$DC$151,0)),0)</f>
        <v>0</v>
      </c>
      <c r="M1030" s="243">
        <f ca="1">+IFERROR(INDEX('Hoja de Trabajo para listado'!$A$155:$Z$1048576,MATCH($A1030,'Hoja de Trabajo para listado'!$A$155:$A$1048576,0),MATCH((CUADRO!M$5&amp;$E1030),'Hoja de Trabajo para listado'!$A$151:$Z$151,0)),0)+IFERROR(INDEX('Hoja de Trabajo para listado'!$AB$155:$BA$1048576,MATCH($A1030,'Hoja de Trabajo para listado'!$AB$155:$AB$1048576,0),MATCH((CUADRO!M$5&amp;$E1030),'Hoja de Trabajo para listado'!$AB$151:$BA$151,0)),0)+IFERROR(INDEX('Hoja de Trabajo para listado'!$BC$155:$CB$1048576,MATCH($A1030,'Hoja de Trabajo para listado'!$BC$155:$BC$1048576,0),MATCH((CUADRO!M$5&amp;$E1030),'Hoja de Trabajo para listado'!$BC$151:$CB$151,0)),0)+IFERROR(INDEX('Hoja de Trabajo para listado'!$DE$153:$DG$274,MATCH($A1030,'Hoja de Trabajo para listado'!$DE$153:$DE$1048576,0),MATCH((CUADRO!M$5&amp;$E1030),'Hoja de Trabajo para listado'!$DE$151:$DG$151,0)),0)+IFERROR(INDEX('Hoja de Trabajo para listado'!$CD$155:$DC$1048576,MATCH($A1030,'Hoja de Trabajo para listado'!$CD$155:$CD$1048576,0),MATCH((CUADRO!M$5&amp;$E1030),'Hoja de Trabajo para listado'!$CD$151:$DC$151,0)),0)</f>
        <v>0</v>
      </c>
      <c r="N1030" s="243">
        <f ca="1">+IFERROR(INDEX('Hoja de Trabajo para listado'!$A$155:$Z$1048576,MATCH($A1030,'Hoja de Trabajo para listado'!$A$155:$A$1048576,0),MATCH((CUADRO!N$5&amp;$E1030),'Hoja de Trabajo para listado'!$A$151:$Z$151,0)),0)+IFERROR(INDEX('Hoja de Trabajo para listado'!$AB$155:$BA$1048576,MATCH($A1030,'Hoja de Trabajo para listado'!$AB$155:$AB$1048576,0),MATCH((CUADRO!N$5&amp;$E1030),'Hoja de Trabajo para listado'!$AB$151:$BA$151,0)),0)+IFERROR(INDEX('Hoja de Trabajo para listado'!$BC$155:$CB$1048576,MATCH($A1030,'Hoja de Trabajo para listado'!$BC$155:$BC$1048576,0),MATCH((CUADRO!N$5&amp;$E1030),'Hoja de Trabajo para listado'!$BC$151:$CB$151,0)),0)+IFERROR(INDEX('Hoja de Trabajo para listado'!$DE$153:$DG$274,MATCH($A1030,'Hoja de Trabajo para listado'!$DE$153:$DE$1048576,0),MATCH((CUADRO!N$5&amp;$E1030),'Hoja de Trabajo para listado'!$DE$151:$DG$151,0)),0)+IFERROR(INDEX('Hoja de Trabajo para listado'!$CD$155:$DC$1048576,MATCH($A1030,'Hoja de Trabajo para listado'!$CD$155:$CD$1048576,0),MATCH((CUADRO!N$5&amp;$E1030),'Hoja de Trabajo para listado'!$CD$151:$DC$151,0)),0)</f>
        <v>0</v>
      </c>
      <c r="O1030" s="243">
        <f ca="1">+IFERROR(INDEX('Hoja de Trabajo para listado'!$A$155:$Z$1048576,MATCH($A1030,'Hoja de Trabajo para listado'!$A$155:$A$1048576,0),MATCH((CUADRO!O$5&amp;$E1030),'Hoja de Trabajo para listado'!$A$151:$Z$151,0)),0)+IFERROR(INDEX('Hoja de Trabajo para listado'!$AB$155:$BA$1048576,MATCH($A1030,'Hoja de Trabajo para listado'!$AB$155:$AB$1048576,0),MATCH((CUADRO!O$5&amp;$E1030),'Hoja de Trabajo para listado'!$AB$151:$BA$151,0)),0)+IFERROR(INDEX('Hoja de Trabajo para listado'!$BC$155:$CB$1048576,MATCH($A1030,'Hoja de Trabajo para listado'!$BC$155:$BC$1048576,0),MATCH((CUADRO!O$5&amp;$E1030),'Hoja de Trabajo para listado'!$BC$151:$CB$151,0)),0)+IFERROR(INDEX('Hoja de Trabajo para listado'!$DE$153:$DG$274,MATCH($A1030,'Hoja de Trabajo para listado'!$DE$153:$DE$1048576,0),MATCH((CUADRO!O$5&amp;$E1030),'Hoja de Trabajo para listado'!$DE$151:$DG$151,0)),0)+IFERROR(INDEX('Hoja de Trabajo para listado'!$CD$155:$DC$1048576,MATCH($A1030,'Hoja de Trabajo para listado'!$CD$155:$CD$1048576,0),MATCH((CUADRO!O$5&amp;$E1030),'Hoja de Trabajo para listado'!$CD$151:$DC$151,0)),0)</f>
        <v>0</v>
      </c>
      <c r="P1030" s="243">
        <f ca="1">+IFERROR(INDEX('Hoja de Trabajo para listado'!$A$155:$Z$1048576,MATCH($A1030,'Hoja de Trabajo para listado'!$A$155:$A$1048576,0),MATCH((CUADRO!P$5&amp;$E1030),'Hoja de Trabajo para listado'!$A$151:$Z$151,0)),0)+IFERROR(INDEX('Hoja de Trabajo para listado'!$AB$155:$BA$1048576,MATCH($A1030,'Hoja de Trabajo para listado'!$AB$155:$AB$1048576,0),MATCH((CUADRO!P$5&amp;$E1030),'Hoja de Trabajo para listado'!$AB$151:$BA$151,0)),0)+IFERROR(INDEX('Hoja de Trabajo para listado'!$BC$155:$CB$1048576,MATCH($A1030,'Hoja de Trabajo para listado'!$BC$155:$BC$1048576,0),MATCH((CUADRO!P$5&amp;$E1030),'Hoja de Trabajo para listado'!$BC$151:$CB$151,0)),0)+IFERROR(INDEX('Hoja de Trabajo para listado'!$DE$153:$DG$274,MATCH($A1030,'Hoja de Trabajo para listado'!$DE$153:$DE$1048576,0),MATCH((CUADRO!P$5&amp;$E1030),'Hoja de Trabajo para listado'!$DE$151:$DG$151,0)),0)+IFERROR(INDEX('Hoja de Trabajo para listado'!$CD$155:$DC$1048576,MATCH($A1030,'Hoja de Trabajo para listado'!$CD$155:$CD$1048576,0),MATCH((CUADRO!P$5&amp;$E1030),'Hoja de Trabajo para listado'!$CD$151:$DC$151,0)),0)</f>
        <v>0</v>
      </c>
      <c r="Q1030" s="243">
        <f ca="1">+IFERROR(INDEX('Hoja de Trabajo para listado'!$A$155:$Z$1048576,MATCH($A1030,'Hoja de Trabajo para listado'!$A$155:$A$1048576,0),MATCH((CUADRO!Q$5&amp;$E1030),'Hoja de Trabajo para listado'!$A$151:$Z$151,0)),0)+IFERROR(INDEX('Hoja de Trabajo para listado'!$AB$155:$BA$1048576,MATCH($A1030,'Hoja de Trabajo para listado'!$AB$155:$AB$1048576,0),MATCH((CUADRO!Q$5&amp;$E1030),'Hoja de Trabajo para listado'!$AB$151:$BA$151,0)),0)+IFERROR(INDEX('Hoja de Trabajo para listado'!$BC$155:$CB$1048576,MATCH($A1030,'Hoja de Trabajo para listado'!$BC$155:$BC$1048576,0),MATCH((CUADRO!Q$5&amp;$E1030),'Hoja de Trabajo para listado'!$BC$151:$CB$151,0)),0)+IFERROR(INDEX('Hoja de Trabajo para listado'!$DE$153:$DG$274,MATCH($A1030,'Hoja de Trabajo para listado'!$DE$153:$DE$1048576,0),MATCH((CUADRO!Q$5&amp;$E1030),'Hoja de Trabajo para listado'!$DE$151:$DG$151,0)),0)+IFERROR(INDEX('Hoja de Trabajo para listado'!$CD$155:$DC$1048576,MATCH($A1030,'Hoja de Trabajo para listado'!$CD$155:$CD$1048576,0),MATCH((CUADRO!Q$5&amp;$E1030),'Hoja de Trabajo para listado'!$CD$151:$DC$151,0)),0)</f>
        <v>0</v>
      </c>
      <c r="R1030" s="243">
        <f t="shared" ref="R1030:R1093" ca="1" si="35">+SUM(F1030:Q1030)</f>
        <v>0</v>
      </c>
      <c r="S1030" s="249"/>
      <c r="T1030" s="243">
        <f ca="1">+T1031</f>
        <v>0</v>
      </c>
      <c r="U1030" s="242">
        <f t="shared" ref="U1030:U1093" si="36">+IF(E1030="Débitos",1,2)</f>
        <v>1</v>
      </c>
      <c r="V1030" s="333" t="str">
        <f>+VLOOKUP(A1030,bd_lista!$A$3:$E$590,5,FALSE)</f>
        <v>Gobiernos Autonomos Municipales</v>
      </c>
      <c r="W1030" s="383" t="str">
        <f>+V1030</f>
        <v>Gobiernos Autonomos Municipales</v>
      </c>
      <c r="X1030" s="242">
        <f>+VLOOKUP(A1030,[3]Sheet1!$A$13:$D$744,4,FALSE)</f>
        <v>0</v>
      </c>
      <c r="Y1030" s="242" t="e">
        <f>+VLOOKUP(X1030,bd_lista!$A$3:$C$590,3,FALSE)</f>
        <v>#N/A</v>
      </c>
      <c r="Z1030" s="294">
        <f>+X1030</f>
        <v>0</v>
      </c>
      <c r="AA1030" s="295" t="e">
        <f>+Y1030</f>
        <v>#N/A</v>
      </c>
    </row>
    <row r="1031" spans="1:27" customFormat="1" ht="15" hidden="1" customHeight="1">
      <c r="A1031" s="32">
        <v>1749</v>
      </c>
      <c r="B1031" s="389"/>
      <c r="C1031" s="247" t="str">
        <f>+VLOOKUP(A1031,bd_lista!$A$3:$C$590,3,FALSE)</f>
        <v>Gobierno Autónomo Municipal de San Antonio de Lomerio</v>
      </c>
      <c r="D1031" s="386"/>
      <c r="E1031" s="244" t="s">
        <v>1305</v>
      </c>
      <c r="F1031" s="245">
        <f ca="1">+IFERROR(INDEX('Hoja de Trabajo para listado'!$A$155:$Z$1048576,MATCH($A1031,'Hoja de Trabajo para listado'!$A$155:$A$1048576,0),MATCH((CUADRO!F$5&amp;$E1031),'Hoja de Trabajo para listado'!$A$151:$Z$151,0)),0)+IFERROR(INDEX('Hoja de Trabajo para listado'!$AB$155:$BA$1048576,MATCH($A1031,'Hoja de Trabajo para listado'!$AB$155:$AB$1048576,0),MATCH((CUADRO!F$5&amp;$E1031),'Hoja de Trabajo para listado'!$AB$151:$BA$151,0)),0)+IFERROR(INDEX('Hoja de Trabajo para listado'!$BC$155:$CB$1048576,MATCH($A1031,'Hoja de Trabajo para listado'!$BC$155:$BC$1048576,0),MATCH((CUADRO!F$5&amp;$E1031),'Hoja de Trabajo para listado'!$BC$151:$CB$151,0)),0)+IFERROR(INDEX('Hoja de Trabajo para listado'!$DE$153:$DG$274,MATCH($A1031,'Hoja de Trabajo para listado'!$DE$153:$DE$1048576,0),MATCH((CUADRO!F$5&amp;$E1031),'Hoja de Trabajo para listado'!$DE$151:$DG$151,0)),0)+IFERROR(INDEX('Hoja de Trabajo para listado'!$CD$155:$DC$1048576,MATCH($A1031,'Hoja de Trabajo para listado'!$CD$155:$CD$1048576,0),MATCH((CUADRO!F$5&amp;$E1031),'Hoja de Trabajo para listado'!$CD$151:$DC$151,0)),0)</f>
        <v>0</v>
      </c>
      <c r="G1031" s="245">
        <f ca="1">+IFERROR(INDEX('Hoja de Trabajo para listado'!$A$155:$Z$1048576,MATCH($A1031,'Hoja de Trabajo para listado'!$A$155:$A$1048576,0),MATCH((CUADRO!G$5&amp;$E1031),'Hoja de Trabajo para listado'!$A$151:$Z$151,0)),0)+IFERROR(INDEX('Hoja de Trabajo para listado'!$AB$155:$BA$1048576,MATCH($A1031,'Hoja de Trabajo para listado'!$AB$155:$AB$1048576,0),MATCH((CUADRO!G$5&amp;$E1031),'Hoja de Trabajo para listado'!$AB$151:$BA$151,0)),0)+IFERROR(INDEX('Hoja de Trabajo para listado'!$BC$155:$CB$1048576,MATCH($A1031,'Hoja de Trabajo para listado'!$BC$155:$BC$1048576,0),MATCH((CUADRO!G$5&amp;$E1031),'Hoja de Trabajo para listado'!$BC$151:$CB$151,0)),0)+IFERROR(INDEX('Hoja de Trabajo para listado'!$DE$153:$DG$274,MATCH($A1031,'Hoja de Trabajo para listado'!$DE$153:$DE$1048576,0),MATCH((CUADRO!G$5&amp;$E1031),'Hoja de Trabajo para listado'!$DE$151:$DG$151,0)),0)+IFERROR(INDEX('Hoja de Trabajo para listado'!$CD$155:$DC$1048576,MATCH($A1031,'Hoja de Trabajo para listado'!$CD$155:$CD$1048576,0),MATCH((CUADRO!G$5&amp;$E1031),'Hoja de Trabajo para listado'!$CD$151:$DC$151,0)),0)</f>
        <v>0</v>
      </c>
      <c r="H1031" s="245">
        <f ca="1">+IFERROR(INDEX('Hoja de Trabajo para listado'!$A$155:$Z$1048576,MATCH($A1031,'Hoja de Trabajo para listado'!$A$155:$A$1048576,0),MATCH((CUADRO!H$5&amp;$E1031),'Hoja de Trabajo para listado'!$A$151:$Z$151,0)),0)+IFERROR(INDEX('Hoja de Trabajo para listado'!$AB$155:$BA$1048576,MATCH($A1031,'Hoja de Trabajo para listado'!$AB$155:$AB$1048576,0),MATCH((CUADRO!H$5&amp;$E1031),'Hoja de Trabajo para listado'!$AB$151:$BA$151,0)),0)+IFERROR(INDEX('Hoja de Trabajo para listado'!$BC$155:$CB$1048576,MATCH($A1031,'Hoja de Trabajo para listado'!$BC$155:$BC$1048576,0),MATCH((CUADRO!H$5&amp;$E1031),'Hoja de Trabajo para listado'!$BC$151:$CB$151,0)),0)+IFERROR(INDEX('Hoja de Trabajo para listado'!$DE$153:$DG$274,MATCH($A1031,'Hoja de Trabajo para listado'!$DE$153:$DE$1048576,0),MATCH((CUADRO!H$5&amp;$E1031),'Hoja de Trabajo para listado'!$DE$151:$DG$151,0)),0)+IFERROR(INDEX('Hoja de Trabajo para listado'!$CD$155:$DC$1048576,MATCH($A1031,'Hoja de Trabajo para listado'!$CD$155:$CD$1048576,0),MATCH((CUADRO!H$5&amp;$E1031),'Hoja de Trabajo para listado'!$CD$151:$DC$151,0)),0)</f>
        <v>0</v>
      </c>
      <c r="I1031" s="245">
        <f ca="1">+IFERROR(INDEX('Hoja de Trabajo para listado'!$A$155:$Z$1048576,MATCH($A1031,'Hoja de Trabajo para listado'!$A$155:$A$1048576,0),MATCH((CUADRO!I$5&amp;$E1031),'Hoja de Trabajo para listado'!$A$151:$Z$151,0)),0)+IFERROR(INDEX('Hoja de Trabajo para listado'!$AB$155:$BA$1048576,MATCH($A1031,'Hoja de Trabajo para listado'!$AB$155:$AB$1048576,0),MATCH((CUADRO!I$5&amp;$E1031),'Hoja de Trabajo para listado'!$AB$151:$BA$151,0)),0)+IFERROR(INDEX('Hoja de Trabajo para listado'!$BC$155:$CB$1048576,MATCH($A1031,'Hoja de Trabajo para listado'!$BC$155:$BC$1048576,0),MATCH((CUADRO!I$5&amp;$E1031),'Hoja de Trabajo para listado'!$BC$151:$CB$151,0)),0)+IFERROR(INDEX('Hoja de Trabajo para listado'!$DE$153:$DG$274,MATCH($A1031,'Hoja de Trabajo para listado'!$DE$153:$DE$1048576,0),MATCH((CUADRO!I$5&amp;$E1031),'Hoja de Trabajo para listado'!$DE$151:$DG$151,0)),0)+IFERROR(INDEX('Hoja de Trabajo para listado'!$CD$155:$DC$1048576,MATCH($A1031,'Hoja de Trabajo para listado'!$CD$155:$CD$1048576,0),MATCH((CUADRO!I$5&amp;$E1031),'Hoja de Trabajo para listado'!$CD$151:$DC$151,0)),0)</f>
        <v>0</v>
      </c>
      <c r="J1031" s="245">
        <f ca="1">+IFERROR(INDEX('Hoja de Trabajo para listado'!$A$155:$Z$1048576,MATCH($A1031,'Hoja de Trabajo para listado'!$A$155:$A$1048576,0),MATCH((CUADRO!J$5&amp;$E1031),'Hoja de Trabajo para listado'!$A$151:$Z$151,0)),0)+IFERROR(INDEX('Hoja de Trabajo para listado'!$AB$155:$BA$1048576,MATCH($A1031,'Hoja de Trabajo para listado'!$AB$155:$AB$1048576,0),MATCH((CUADRO!J$5&amp;$E1031),'Hoja de Trabajo para listado'!$AB$151:$BA$151,0)),0)+IFERROR(INDEX('Hoja de Trabajo para listado'!$BC$155:$CB$1048576,MATCH($A1031,'Hoja de Trabajo para listado'!$BC$155:$BC$1048576,0),MATCH((CUADRO!J$5&amp;$E1031),'Hoja de Trabajo para listado'!$BC$151:$CB$151,0)),0)+IFERROR(INDEX('Hoja de Trabajo para listado'!$DE$153:$DG$274,MATCH($A1031,'Hoja de Trabajo para listado'!$DE$153:$DE$1048576,0),MATCH((CUADRO!J$5&amp;$E1031),'Hoja de Trabajo para listado'!$DE$151:$DG$151,0)),0)+IFERROR(INDEX('Hoja de Trabajo para listado'!$CD$155:$DC$1048576,MATCH($A1031,'Hoja de Trabajo para listado'!$CD$155:$CD$1048576,0),MATCH((CUADRO!J$5&amp;$E1031),'Hoja de Trabajo para listado'!$CD$151:$DC$151,0)),0)</f>
        <v>0</v>
      </c>
      <c r="K1031" s="245">
        <f ca="1">+IFERROR(INDEX('Hoja de Trabajo para listado'!$A$155:$Z$1048576,MATCH($A1031,'Hoja de Trabajo para listado'!$A$155:$A$1048576,0),MATCH((CUADRO!K$5&amp;$E1031),'Hoja de Trabajo para listado'!$A$151:$Z$151,0)),0)+IFERROR(INDEX('Hoja de Trabajo para listado'!$AB$155:$BA$1048576,MATCH($A1031,'Hoja de Trabajo para listado'!$AB$155:$AB$1048576,0),MATCH((CUADRO!K$5&amp;$E1031),'Hoja de Trabajo para listado'!$AB$151:$BA$151,0)),0)+IFERROR(INDEX('Hoja de Trabajo para listado'!$BC$155:$CB$1048576,MATCH($A1031,'Hoja de Trabajo para listado'!$BC$155:$BC$1048576,0),MATCH((CUADRO!K$5&amp;$E1031),'Hoja de Trabajo para listado'!$BC$151:$CB$151,0)),0)+IFERROR(INDEX('Hoja de Trabajo para listado'!$DE$153:$DG$274,MATCH($A1031,'Hoja de Trabajo para listado'!$DE$153:$DE$1048576,0),MATCH((CUADRO!K$5&amp;$E1031),'Hoja de Trabajo para listado'!$DE$151:$DG$151,0)),0)+IFERROR(INDEX('Hoja de Trabajo para listado'!$CD$155:$DC$1048576,MATCH($A1031,'Hoja de Trabajo para listado'!$CD$155:$CD$1048576,0),MATCH((CUADRO!K$5&amp;$E1031),'Hoja de Trabajo para listado'!$CD$151:$DC$151,0)),0)</f>
        <v>0</v>
      </c>
      <c r="L1031" s="245">
        <f ca="1">+IFERROR(INDEX('Hoja de Trabajo para listado'!$A$155:$Z$1048576,MATCH($A1031,'Hoja de Trabajo para listado'!$A$155:$A$1048576,0),MATCH((CUADRO!L$5&amp;$E1031),'Hoja de Trabajo para listado'!$A$151:$Z$151,0)),0)+IFERROR(INDEX('Hoja de Trabajo para listado'!$AB$155:$BA$1048576,MATCH($A1031,'Hoja de Trabajo para listado'!$AB$155:$AB$1048576,0),MATCH((CUADRO!L$5&amp;$E1031),'Hoja de Trabajo para listado'!$AB$151:$BA$151,0)),0)+IFERROR(INDEX('Hoja de Trabajo para listado'!$BC$155:$CB$1048576,MATCH($A1031,'Hoja de Trabajo para listado'!$BC$155:$BC$1048576,0),MATCH((CUADRO!L$5&amp;$E1031),'Hoja de Trabajo para listado'!$BC$151:$CB$151,0)),0)+IFERROR(INDEX('Hoja de Trabajo para listado'!$DE$153:$DG$274,MATCH($A1031,'Hoja de Trabajo para listado'!$DE$153:$DE$1048576,0),MATCH((CUADRO!L$5&amp;$E1031),'Hoja de Trabajo para listado'!$DE$151:$DG$151,0)),0)+IFERROR(INDEX('Hoja de Trabajo para listado'!$CD$155:$DC$1048576,MATCH($A1031,'Hoja de Trabajo para listado'!$CD$155:$CD$1048576,0),MATCH((CUADRO!L$5&amp;$E1031),'Hoja de Trabajo para listado'!$CD$151:$DC$151,0)),0)</f>
        <v>0</v>
      </c>
      <c r="M1031" s="245">
        <f ca="1">+IFERROR(INDEX('Hoja de Trabajo para listado'!$A$155:$Z$1048576,MATCH($A1031,'Hoja de Trabajo para listado'!$A$155:$A$1048576,0),MATCH((CUADRO!M$5&amp;$E1031),'Hoja de Trabajo para listado'!$A$151:$Z$151,0)),0)+IFERROR(INDEX('Hoja de Trabajo para listado'!$AB$155:$BA$1048576,MATCH($A1031,'Hoja de Trabajo para listado'!$AB$155:$AB$1048576,0),MATCH((CUADRO!M$5&amp;$E1031),'Hoja de Trabajo para listado'!$AB$151:$BA$151,0)),0)+IFERROR(INDEX('Hoja de Trabajo para listado'!$BC$155:$CB$1048576,MATCH($A1031,'Hoja de Trabajo para listado'!$BC$155:$BC$1048576,0),MATCH((CUADRO!M$5&amp;$E1031),'Hoja de Trabajo para listado'!$BC$151:$CB$151,0)),0)+IFERROR(INDEX('Hoja de Trabajo para listado'!$DE$153:$DG$274,MATCH($A1031,'Hoja de Trabajo para listado'!$DE$153:$DE$1048576,0),MATCH((CUADRO!M$5&amp;$E1031),'Hoja de Trabajo para listado'!$DE$151:$DG$151,0)),0)+IFERROR(INDEX('Hoja de Trabajo para listado'!$CD$155:$DC$1048576,MATCH($A1031,'Hoja de Trabajo para listado'!$CD$155:$CD$1048576,0),MATCH((CUADRO!M$5&amp;$E1031),'Hoja de Trabajo para listado'!$CD$151:$DC$151,0)),0)</f>
        <v>0</v>
      </c>
      <c r="N1031" s="245">
        <f ca="1">+IFERROR(INDEX('Hoja de Trabajo para listado'!$A$155:$Z$1048576,MATCH($A1031,'Hoja de Trabajo para listado'!$A$155:$A$1048576,0),MATCH((CUADRO!N$5&amp;$E1031),'Hoja de Trabajo para listado'!$A$151:$Z$151,0)),0)+IFERROR(INDEX('Hoja de Trabajo para listado'!$AB$155:$BA$1048576,MATCH($A1031,'Hoja de Trabajo para listado'!$AB$155:$AB$1048576,0),MATCH((CUADRO!N$5&amp;$E1031),'Hoja de Trabajo para listado'!$AB$151:$BA$151,0)),0)+IFERROR(INDEX('Hoja de Trabajo para listado'!$BC$155:$CB$1048576,MATCH($A1031,'Hoja de Trabajo para listado'!$BC$155:$BC$1048576,0),MATCH((CUADRO!N$5&amp;$E1031),'Hoja de Trabajo para listado'!$BC$151:$CB$151,0)),0)+IFERROR(INDEX('Hoja de Trabajo para listado'!$DE$153:$DG$274,MATCH($A1031,'Hoja de Trabajo para listado'!$DE$153:$DE$1048576,0),MATCH((CUADRO!N$5&amp;$E1031),'Hoja de Trabajo para listado'!$DE$151:$DG$151,0)),0)+IFERROR(INDEX('Hoja de Trabajo para listado'!$CD$155:$DC$1048576,MATCH($A1031,'Hoja de Trabajo para listado'!$CD$155:$CD$1048576,0),MATCH((CUADRO!N$5&amp;$E1031),'Hoja de Trabajo para listado'!$CD$151:$DC$151,0)),0)</f>
        <v>0</v>
      </c>
      <c r="O1031" s="245">
        <f ca="1">+IFERROR(INDEX('Hoja de Trabajo para listado'!$A$155:$Z$1048576,MATCH($A1031,'Hoja de Trabajo para listado'!$A$155:$A$1048576,0),MATCH((CUADRO!O$5&amp;$E1031),'Hoja de Trabajo para listado'!$A$151:$Z$151,0)),0)+IFERROR(INDEX('Hoja de Trabajo para listado'!$AB$155:$BA$1048576,MATCH($A1031,'Hoja de Trabajo para listado'!$AB$155:$AB$1048576,0),MATCH((CUADRO!O$5&amp;$E1031),'Hoja de Trabajo para listado'!$AB$151:$BA$151,0)),0)+IFERROR(INDEX('Hoja de Trabajo para listado'!$BC$155:$CB$1048576,MATCH($A1031,'Hoja de Trabajo para listado'!$BC$155:$BC$1048576,0),MATCH((CUADRO!O$5&amp;$E1031),'Hoja de Trabajo para listado'!$BC$151:$CB$151,0)),0)+IFERROR(INDEX('Hoja de Trabajo para listado'!$DE$153:$DG$274,MATCH($A1031,'Hoja de Trabajo para listado'!$DE$153:$DE$1048576,0),MATCH((CUADRO!O$5&amp;$E1031),'Hoja de Trabajo para listado'!$DE$151:$DG$151,0)),0)+IFERROR(INDEX('Hoja de Trabajo para listado'!$CD$155:$DC$1048576,MATCH($A1031,'Hoja de Trabajo para listado'!$CD$155:$CD$1048576,0),MATCH((CUADRO!O$5&amp;$E1031),'Hoja de Trabajo para listado'!$CD$151:$DC$151,0)),0)</f>
        <v>0</v>
      </c>
      <c r="P1031" s="245">
        <f ca="1">+IFERROR(INDEX('Hoja de Trabajo para listado'!$A$155:$Z$1048576,MATCH($A1031,'Hoja de Trabajo para listado'!$A$155:$A$1048576,0),MATCH((CUADRO!P$5&amp;$E1031),'Hoja de Trabajo para listado'!$A$151:$Z$151,0)),0)+IFERROR(INDEX('Hoja de Trabajo para listado'!$AB$155:$BA$1048576,MATCH($A1031,'Hoja de Trabajo para listado'!$AB$155:$AB$1048576,0),MATCH((CUADRO!P$5&amp;$E1031),'Hoja de Trabajo para listado'!$AB$151:$BA$151,0)),0)+IFERROR(INDEX('Hoja de Trabajo para listado'!$BC$155:$CB$1048576,MATCH($A1031,'Hoja de Trabajo para listado'!$BC$155:$BC$1048576,0),MATCH((CUADRO!P$5&amp;$E1031),'Hoja de Trabajo para listado'!$BC$151:$CB$151,0)),0)+IFERROR(INDEX('Hoja de Trabajo para listado'!$DE$153:$DG$274,MATCH($A1031,'Hoja de Trabajo para listado'!$DE$153:$DE$1048576,0),MATCH((CUADRO!P$5&amp;$E1031),'Hoja de Trabajo para listado'!$DE$151:$DG$151,0)),0)+IFERROR(INDEX('Hoja de Trabajo para listado'!$CD$155:$DC$1048576,MATCH($A1031,'Hoja de Trabajo para listado'!$CD$155:$CD$1048576,0),MATCH((CUADRO!P$5&amp;$E1031),'Hoja de Trabajo para listado'!$CD$151:$DC$151,0)),0)</f>
        <v>0</v>
      </c>
      <c r="Q1031" s="245">
        <f ca="1">+IFERROR(INDEX('Hoja de Trabajo para listado'!$A$155:$Z$1048576,MATCH($A1031,'Hoja de Trabajo para listado'!$A$155:$A$1048576,0),MATCH((CUADRO!Q$5&amp;$E1031),'Hoja de Trabajo para listado'!$A$151:$Z$151,0)),0)+IFERROR(INDEX('Hoja de Trabajo para listado'!$AB$155:$BA$1048576,MATCH($A1031,'Hoja de Trabajo para listado'!$AB$155:$AB$1048576,0),MATCH((CUADRO!Q$5&amp;$E1031),'Hoja de Trabajo para listado'!$AB$151:$BA$151,0)),0)+IFERROR(INDEX('Hoja de Trabajo para listado'!$BC$155:$CB$1048576,MATCH($A1031,'Hoja de Trabajo para listado'!$BC$155:$BC$1048576,0),MATCH((CUADRO!Q$5&amp;$E1031),'Hoja de Trabajo para listado'!$BC$151:$CB$151,0)),0)+IFERROR(INDEX('Hoja de Trabajo para listado'!$DE$153:$DG$274,MATCH($A1031,'Hoja de Trabajo para listado'!$DE$153:$DE$1048576,0),MATCH((CUADRO!Q$5&amp;$E1031),'Hoja de Trabajo para listado'!$DE$151:$DG$151,0)),0)+IFERROR(INDEX('Hoja de Trabajo para listado'!$CD$155:$DC$1048576,MATCH($A1031,'Hoja de Trabajo para listado'!$CD$155:$CD$1048576,0),MATCH((CUADRO!Q$5&amp;$E1031),'Hoja de Trabajo para listado'!$CD$151:$DC$151,0)),0)</f>
        <v>0</v>
      </c>
      <c r="R1031" s="245">
        <f t="shared" ca="1" si="35"/>
        <v>0</v>
      </c>
      <c r="S1031" s="249">
        <f ca="1">+R1030+R1031</f>
        <v>0</v>
      </c>
      <c r="T1031" s="243">
        <f ca="1">+S1031</f>
        <v>0</v>
      </c>
      <c r="U1031" s="242">
        <f t="shared" si="36"/>
        <v>2</v>
      </c>
      <c r="V1031" s="333" t="str">
        <f>+VLOOKUP(A1031,bd_lista!$A$3:$E$590,5,FALSE)</f>
        <v>Gobiernos Autonomos Municipales</v>
      </c>
      <c r="W1031" s="384"/>
      <c r="X1031" s="242">
        <f>+VLOOKUP(A1031,[3]Sheet1!$A$13:$D$744,4,FALSE)</f>
        <v>0</v>
      </c>
      <c r="Y1031" s="242" t="e">
        <f>+VLOOKUP(X1031,bd_lista!$A$3:$C$590,3,FALSE)</f>
        <v>#N/A</v>
      </c>
      <c r="Z1031" s="292"/>
      <c r="AA1031" s="293"/>
    </row>
    <row r="1032" spans="1:27" customFormat="1" ht="15" hidden="1" customHeight="1">
      <c r="A1032" s="32">
        <v>1750</v>
      </c>
      <c r="B1032" s="388">
        <f>+A1032</f>
        <v>1750</v>
      </c>
      <c r="C1032" s="247" t="str">
        <f>+VLOOKUP(A1032,bd_lista!$A$3:$C$590,3,FALSE)</f>
        <v>Gobierno Autónomo Municipal de San Ramón</v>
      </c>
      <c r="D1032" s="385" t="str">
        <f>+C1032</f>
        <v>Gobierno Autónomo Municipal de San Ramón</v>
      </c>
      <c r="E1032" s="242" t="s">
        <v>1304</v>
      </c>
      <c r="F1032" s="243">
        <f ca="1">+IFERROR(INDEX('Hoja de Trabajo para listado'!$A$155:$Z$1048576,MATCH($A1032,'Hoja de Trabajo para listado'!$A$155:$A$1048576,0),MATCH((CUADRO!F$5&amp;$E1032),'Hoja de Trabajo para listado'!$A$151:$Z$151,0)),0)+IFERROR(INDEX('Hoja de Trabajo para listado'!$AB$155:$BA$1048576,MATCH($A1032,'Hoja de Trabajo para listado'!$AB$155:$AB$1048576,0),MATCH((CUADRO!F$5&amp;$E1032),'Hoja de Trabajo para listado'!$AB$151:$BA$151,0)),0)+IFERROR(INDEX('Hoja de Trabajo para listado'!$BC$155:$CB$1048576,MATCH($A1032,'Hoja de Trabajo para listado'!$BC$155:$BC$1048576,0),MATCH((CUADRO!F$5&amp;$E1032),'Hoja de Trabajo para listado'!$BC$151:$CB$151,0)),0)+IFERROR(INDEX('Hoja de Trabajo para listado'!$DE$153:$DG$274,MATCH($A1032,'Hoja de Trabajo para listado'!$DE$153:$DE$1048576,0),MATCH((CUADRO!F$5&amp;$E1032),'Hoja de Trabajo para listado'!$DE$151:$DG$151,0)),0)+IFERROR(INDEX('Hoja de Trabajo para listado'!$CD$155:$DC$1048576,MATCH($A1032,'Hoja de Trabajo para listado'!$CD$155:$CD$1048576,0),MATCH((CUADRO!F$5&amp;$E1032),'Hoja de Trabajo para listado'!$CD$151:$DC$151,0)),0)</f>
        <v>0</v>
      </c>
      <c r="G1032" s="243">
        <f ca="1">+IFERROR(INDEX('Hoja de Trabajo para listado'!$A$155:$Z$1048576,MATCH($A1032,'Hoja de Trabajo para listado'!$A$155:$A$1048576,0),MATCH((CUADRO!G$5&amp;$E1032),'Hoja de Trabajo para listado'!$A$151:$Z$151,0)),0)+IFERROR(INDEX('Hoja de Trabajo para listado'!$AB$155:$BA$1048576,MATCH($A1032,'Hoja de Trabajo para listado'!$AB$155:$AB$1048576,0),MATCH((CUADRO!G$5&amp;$E1032),'Hoja de Trabajo para listado'!$AB$151:$BA$151,0)),0)+IFERROR(INDEX('Hoja de Trabajo para listado'!$BC$155:$CB$1048576,MATCH($A1032,'Hoja de Trabajo para listado'!$BC$155:$BC$1048576,0),MATCH((CUADRO!G$5&amp;$E1032),'Hoja de Trabajo para listado'!$BC$151:$CB$151,0)),0)+IFERROR(INDEX('Hoja de Trabajo para listado'!$DE$153:$DG$274,MATCH($A1032,'Hoja de Trabajo para listado'!$DE$153:$DE$1048576,0),MATCH((CUADRO!G$5&amp;$E1032),'Hoja de Trabajo para listado'!$DE$151:$DG$151,0)),0)+IFERROR(INDEX('Hoja de Trabajo para listado'!$CD$155:$DC$1048576,MATCH($A1032,'Hoja de Trabajo para listado'!$CD$155:$CD$1048576,0),MATCH((CUADRO!G$5&amp;$E1032),'Hoja de Trabajo para listado'!$CD$151:$DC$151,0)),0)</f>
        <v>0</v>
      </c>
      <c r="H1032" s="243">
        <f ca="1">+IFERROR(INDEX('Hoja de Trabajo para listado'!$A$155:$Z$1048576,MATCH($A1032,'Hoja de Trabajo para listado'!$A$155:$A$1048576,0),MATCH((CUADRO!H$5&amp;$E1032),'Hoja de Trabajo para listado'!$A$151:$Z$151,0)),0)+IFERROR(INDEX('Hoja de Trabajo para listado'!$AB$155:$BA$1048576,MATCH($A1032,'Hoja de Trabajo para listado'!$AB$155:$AB$1048576,0),MATCH((CUADRO!H$5&amp;$E1032),'Hoja de Trabajo para listado'!$AB$151:$BA$151,0)),0)+IFERROR(INDEX('Hoja de Trabajo para listado'!$BC$155:$CB$1048576,MATCH($A1032,'Hoja de Trabajo para listado'!$BC$155:$BC$1048576,0),MATCH((CUADRO!H$5&amp;$E1032),'Hoja de Trabajo para listado'!$BC$151:$CB$151,0)),0)+IFERROR(INDEX('Hoja de Trabajo para listado'!$DE$153:$DG$274,MATCH($A1032,'Hoja de Trabajo para listado'!$DE$153:$DE$1048576,0),MATCH((CUADRO!H$5&amp;$E1032),'Hoja de Trabajo para listado'!$DE$151:$DG$151,0)),0)+IFERROR(INDEX('Hoja de Trabajo para listado'!$CD$155:$DC$1048576,MATCH($A1032,'Hoja de Trabajo para listado'!$CD$155:$CD$1048576,0),MATCH((CUADRO!H$5&amp;$E1032),'Hoja de Trabajo para listado'!$CD$151:$DC$151,0)),0)</f>
        <v>0</v>
      </c>
      <c r="I1032" s="243">
        <f ca="1">+IFERROR(INDEX('Hoja de Trabajo para listado'!$A$155:$Z$1048576,MATCH($A1032,'Hoja de Trabajo para listado'!$A$155:$A$1048576,0),MATCH((CUADRO!I$5&amp;$E1032),'Hoja de Trabajo para listado'!$A$151:$Z$151,0)),0)+IFERROR(INDEX('Hoja de Trabajo para listado'!$AB$155:$BA$1048576,MATCH($A1032,'Hoja de Trabajo para listado'!$AB$155:$AB$1048576,0),MATCH((CUADRO!I$5&amp;$E1032),'Hoja de Trabajo para listado'!$AB$151:$BA$151,0)),0)+IFERROR(INDEX('Hoja de Trabajo para listado'!$BC$155:$CB$1048576,MATCH($A1032,'Hoja de Trabajo para listado'!$BC$155:$BC$1048576,0),MATCH((CUADRO!I$5&amp;$E1032),'Hoja de Trabajo para listado'!$BC$151:$CB$151,0)),0)+IFERROR(INDEX('Hoja de Trabajo para listado'!$DE$153:$DG$274,MATCH($A1032,'Hoja de Trabajo para listado'!$DE$153:$DE$1048576,0),MATCH((CUADRO!I$5&amp;$E1032),'Hoja de Trabajo para listado'!$DE$151:$DG$151,0)),0)+IFERROR(INDEX('Hoja de Trabajo para listado'!$CD$155:$DC$1048576,MATCH($A1032,'Hoja de Trabajo para listado'!$CD$155:$CD$1048576,0),MATCH((CUADRO!I$5&amp;$E1032),'Hoja de Trabajo para listado'!$CD$151:$DC$151,0)),0)</f>
        <v>0</v>
      </c>
      <c r="J1032" s="243">
        <f ca="1">+IFERROR(INDEX('Hoja de Trabajo para listado'!$A$155:$Z$1048576,MATCH($A1032,'Hoja de Trabajo para listado'!$A$155:$A$1048576,0),MATCH((CUADRO!J$5&amp;$E1032),'Hoja de Trabajo para listado'!$A$151:$Z$151,0)),0)+IFERROR(INDEX('Hoja de Trabajo para listado'!$AB$155:$BA$1048576,MATCH($A1032,'Hoja de Trabajo para listado'!$AB$155:$AB$1048576,0),MATCH((CUADRO!J$5&amp;$E1032),'Hoja de Trabajo para listado'!$AB$151:$BA$151,0)),0)+IFERROR(INDEX('Hoja de Trabajo para listado'!$BC$155:$CB$1048576,MATCH($A1032,'Hoja de Trabajo para listado'!$BC$155:$BC$1048576,0),MATCH((CUADRO!J$5&amp;$E1032),'Hoja de Trabajo para listado'!$BC$151:$CB$151,0)),0)+IFERROR(INDEX('Hoja de Trabajo para listado'!$DE$153:$DG$274,MATCH($A1032,'Hoja de Trabajo para listado'!$DE$153:$DE$1048576,0),MATCH((CUADRO!J$5&amp;$E1032),'Hoja de Trabajo para listado'!$DE$151:$DG$151,0)),0)+IFERROR(INDEX('Hoja de Trabajo para listado'!$CD$155:$DC$1048576,MATCH($A1032,'Hoja de Trabajo para listado'!$CD$155:$CD$1048576,0),MATCH((CUADRO!J$5&amp;$E1032),'Hoja de Trabajo para listado'!$CD$151:$DC$151,0)),0)</f>
        <v>0</v>
      </c>
      <c r="K1032" s="243">
        <f ca="1">+IFERROR(INDEX('Hoja de Trabajo para listado'!$A$155:$Z$1048576,MATCH($A1032,'Hoja de Trabajo para listado'!$A$155:$A$1048576,0),MATCH((CUADRO!K$5&amp;$E1032),'Hoja de Trabajo para listado'!$A$151:$Z$151,0)),0)+IFERROR(INDEX('Hoja de Trabajo para listado'!$AB$155:$BA$1048576,MATCH($A1032,'Hoja de Trabajo para listado'!$AB$155:$AB$1048576,0),MATCH((CUADRO!K$5&amp;$E1032),'Hoja de Trabajo para listado'!$AB$151:$BA$151,0)),0)+IFERROR(INDEX('Hoja de Trabajo para listado'!$BC$155:$CB$1048576,MATCH($A1032,'Hoja de Trabajo para listado'!$BC$155:$BC$1048576,0),MATCH((CUADRO!K$5&amp;$E1032),'Hoja de Trabajo para listado'!$BC$151:$CB$151,0)),0)+IFERROR(INDEX('Hoja de Trabajo para listado'!$DE$153:$DG$274,MATCH($A1032,'Hoja de Trabajo para listado'!$DE$153:$DE$1048576,0),MATCH((CUADRO!K$5&amp;$E1032),'Hoja de Trabajo para listado'!$DE$151:$DG$151,0)),0)+IFERROR(INDEX('Hoja de Trabajo para listado'!$CD$155:$DC$1048576,MATCH($A1032,'Hoja de Trabajo para listado'!$CD$155:$CD$1048576,0),MATCH((CUADRO!K$5&amp;$E1032),'Hoja de Trabajo para listado'!$CD$151:$DC$151,0)),0)</f>
        <v>0</v>
      </c>
      <c r="L1032" s="243">
        <f ca="1">+IFERROR(INDEX('Hoja de Trabajo para listado'!$A$155:$Z$1048576,MATCH($A1032,'Hoja de Trabajo para listado'!$A$155:$A$1048576,0),MATCH((CUADRO!L$5&amp;$E1032),'Hoja de Trabajo para listado'!$A$151:$Z$151,0)),0)+IFERROR(INDEX('Hoja de Trabajo para listado'!$AB$155:$BA$1048576,MATCH($A1032,'Hoja de Trabajo para listado'!$AB$155:$AB$1048576,0),MATCH((CUADRO!L$5&amp;$E1032),'Hoja de Trabajo para listado'!$AB$151:$BA$151,0)),0)+IFERROR(INDEX('Hoja de Trabajo para listado'!$BC$155:$CB$1048576,MATCH($A1032,'Hoja de Trabajo para listado'!$BC$155:$BC$1048576,0),MATCH((CUADRO!L$5&amp;$E1032),'Hoja de Trabajo para listado'!$BC$151:$CB$151,0)),0)+IFERROR(INDEX('Hoja de Trabajo para listado'!$DE$153:$DG$274,MATCH($A1032,'Hoja de Trabajo para listado'!$DE$153:$DE$1048576,0),MATCH((CUADRO!L$5&amp;$E1032),'Hoja de Trabajo para listado'!$DE$151:$DG$151,0)),0)+IFERROR(INDEX('Hoja de Trabajo para listado'!$CD$155:$DC$1048576,MATCH($A1032,'Hoja de Trabajo para listado'!$CD$155:$CD$1048576,0),MATCH((CUADRO!L$5&amp;$E1032),'Hoja de Trabajo para listado'!$CD$151:$DC$151,0)),0)</f>
        <v>0</v>
      </c>
      <c r="M1032" s="243">
        <f ca="1">+IFERROR(INDEX('Hoja de Trabajo para listado'!$A$155:$Z$1048576,MATCH($A1032,'Hoja de Trabajo para listado'!$A$155:$A$1048576,0),MATCH((CUADRO!M$5&amp;$E1032),'Hoja de Trabajo para listado'!$A$151:$Z$151,0)),0)+IFERROR(INDEX('Hoja de Trabajo para listado'!$AB$155:$BA$1048576,MATCH($A1032,'Hoja de Trabajo para listado'!$AB$155:$AB$1048576,0),MATCH((CUADRO!M$5&amp;$E1032),'Hoja de Trabajo para listado'!$AB$151:$BA$151,0)),0)+IFERROR(INDEX('Hoja de Trabajo para listado'!$BC$155:$CB$1048576,MATCH($A1032,'Hoja de Trabajo para listado'!$BC$155:$BC$1048576,0),MATCH((CUADRO!M$5&amp;$E1032),'Hoja de Trabajo para listado'!$BC$151:$CB$151,0)),0)+IFERROR(INDEX('Hoja de Trabajo para listado'!$DE$153:$DG$274,MATCH($A1032,'Hoja de Trabajo para listado'!$DE$153:$DE$1048576,0),MATCH((CUADRO!M$5&amp;$E1032),'Hoja de Trabajo para listado'!$DE$151:$DG$151,0)),0)+IFERROR(INDEX('Hoja de Trabajo para listado'!$CD$155:$DC$1048576,MATCH($A1032,'Hoja de Trabajo para listado'!$CD$155:$CD$1048576,0),MATCH((CUADRO!M$5&amp;$E1032),'Hoja de Trabajo para listado'!$CD$151:$DC$151,0)),0)</f>
        <v>0</v>
      </c>
      <c r="N1032" s="243">
        <f ca="1">+IFERROR(INDEX('Hoja de Trabajo para listado'!$A$155:$Z$1048576,MATCH($A1032,'Hoja de Trabajo para listado'!$A$155:$A$1048576,0),MATCH((CUADRO!N$5&amp;$E1032),'Hoja de Trabajo para listado'!$A$151:$Z$151,0)),0)+IFERROR(INDEX('Hoja de Trabajo para listado'!$AB$155:$BA$1048576,MATCH($A1032,'Hoja de Trabajo para listado'!$AB$155:$AB$1048576,0),MATCH((CUADRO!N$5&amp;$E1032),'Hoja de Trabajo para listado'!$AB$151:$BA$151,0)),0)+IFERROR(INDEX('Hoja de Trabajo para listado'!$BC$155:$CB$1048576,MATCH($A1032,'Hoja de Trabajo para listado'!$BC$155:$BC$1048576,0),MATCH((CUADRO!N$5&amp;$E1032),'Hoja de Trabajo para listado'!$BC$151:$CB$151,0)),0)+IFERROR(INDEX('Hoja de Trabajo para listado'!$DE$153:$DG$274,MATCH($A1032,'Hoja de Trabajo para listado'!$DE$153:$DE$1048576,0),MATCH((CUADRO!N$5&amp;$E1032),'Hoja de Trabajo para listado'!$DE$151:$DG$151,0)),0)+IFERROR(INDEX('Hoja de Trabajo para listado'!$CD$155:$DC$1048576,MATCH($A1032,'Hoja de Trabajo para listado'!$CD$155:$CD$1048576,0),MATCH((CUADRO!N$5&amp;$E1032),'Hoja de Trabajo para listado'!$CD$151:$DC$151,0)),0)</f>
        <v>0</v>
      </c>
      <c r="O1032" s="243">
        <f ca="1">+IFERROR(INDEX('Hoja de Trabajo para listado'!$A$155:$Z$1048576,MATCH($A1032,'Hoja de Trabajo para listado'!$A$155:$A$1048576,0),MATCH((CUADRO!O$5&amp;$E1032),'Hoja de Trabajo para listado'!$A$151:$Z$151,0)),0)+IFERROR(INDEX('Hoja de Trabajo para listado'!$AB$155:$BA$1048576,MATCH($A1032,'Hoja de Trabajo para listado'!$AB$155:$AB$1048576,0),MATCH((CUADRO!O$5&amp;$E1032),'Hoja de Trabajo para listado'!$AB$151:$BA$151,0)),0)+IFERROR(INDEX('Hoja de Trabajo para listado'!$BC$155:$CB$1048576,MATCH($A1032,'Hoja de Trabajo para listado'!$BC$155:$BC$1048576,0),MATCH((CUADRO!O$5&amp;$E1032),'Hoja de Trabajo para listado'!$BC$151:$CB$151,0)),0)+IFERROR(INDEX('Hoja de Trabajo para listado'!$DE$153:$DG$274,MATCH($A1032,'Hoja de Trabajo para listado'!$DE$153:$DE$1048576,0),MATCH((CUADRO!O$5&amp;$E1032),'Hoja de Trabajo para listado'!$DE$151:$DG$151,0)),0)+IFERROR(INDEX('Hoja de Trabajo para listado'!$CD$155:$DC$1048576,MATCH($A1032,'Hoja de Trabajo para listado'!$CD$155:$CD$1048576,0),MATCH((CUADRO!O$5&amp;$E1032),'Hoja de Trabajo para listado'!$CD$151:$DC$151,0)),0)</f>
        <v>0</v>
      </c>
      <c r="P1032" s="243">
        <f ca="1">+IFERROR(INDEX('Hoja de Trabajo para listado'!$A$155:$Z$1048576,MATCH($A1032,'Hoja de Trabajo para listado'!$A$155:$A$1048576,0),MATCH((CUADRO!P$5&amp;$E1032),'Hoja de Trabajo para listado'!$A$151:$Z$151,0)),0)+IFERROR(INDEX('Hoja de Trabajo para listado'!$AB$155:$BA$1048576,MATCH($A1032,'Hoja de Trabajo para listado'!$AB$155:$AB$1048576,0),MATCH((CUADRO!P$5&amp;$E1032),'Hoja de Trabajo para listado'!$AB$151:$BA$151,0)),0)+IFERROR(INDEX('Hoja de Trabajo para listado'!$BC$155:$CB$1048576,MATCH($A1032,'Hoja de Trabajo para listado'!$BC$155:$BC$1048576,0),MATCH((CUADRO!P$5&amp;$E1032),'Hoja de Trabajo para listado'!$BC$151:$CB$151,0)),0)+IFERROR(INDEX('Hoja de Trabajo para listado'!$DE$153:$DG$274,MATCH($A1032,'Hoja de Trabajo para listado'!$DE$153:$DE$1048576,0),MATCH((CUADRO!P$5&amp;$E1032),'Hoja de Trabajo para listado'!$DE$151:$DG$151,0)),0)+IFERROR(INDEX('Hoja de Trabajo para listado'!$CD$155:$DC$1048576,MATCH($A1032,'Hoja de Trabajo para listado'!$CD$155:$CD$1048576,0),MATCH((CUADRO!P$5&amp;$E1032),'Hoja de Trabajo para listado'!$CD$151:$DC$151,0)),0)</f>
        <v>0</v>
      </c>
      <c r="Q1032" s="243">
        <f ca="1">+IFERROR(INDEX('Hoja de Trabajo para listado'!$A$155:$Z$1048576,MATCH($A1032,'Hoja de Trabajo para listado'!$A$155:$A$1048576,0),MATCH((CUADRO!Q$5&amp;$E1032),'Hoja de Trabajo para listado'!$A$151:$Z$151,0)),0)+IFERROR(INDEX('Hoja de Trabajo para listado'!$AB$155:$BA$1048576,MATCH($A1032,'Hoja de Trabajo para listado'!$AB$155:$AB$1048576,0),MATCH((CUADRO!Q$5&amp;$E1032),'Hoja de Trabajo para listado'!$AB$151:$BA$151,0)),0)+IFERROR(INDEX('Hoja de Trabajo para listado'!$BC$155:$CB$1048576,MATCH($A1032,'Hoja de Trabajo para listado'!$BC$155:$BC$1048576,0),MATCH((CUADRO!Q$5&amp;$E1032),'Hoja de Trabajo para listado'!$BC$151:$CB$151,0)),0)+IFERROR(INDEX('Hoja de Trabajo para listado'!$DE$153:$DG$274,MATCH($A1032,'Hoja de Trabajo para listado'!$DE$153:$DE$1048576,0),MATCH((CUADRO!Q$5&amp;$E1032),'Hoja de Trabajo para listado'!$DE$151:$DG$151,0)),0)+IFERROR(INDEX('Hoja de Trabajo para listado'!$CD$155:$DC$1048576,MATCH($A1032,'Hoja de Trabajo para listado'!$CD$155:$CD$1048576,0),MATCH((CUADRO!Q$5&amp;$E1032),'Hoja de Trabajo para listado'!$CD$151:$DC$151,0)),0)</f>
        <v>0</v>
      </c>
      <c r="R1032" s="243">
        <f t="shared" ca="1" si="35"/>
        <v>0</v>
      </c>
      <c r="S1032" s="249"/>
      <c r="T1032" s="243">
        <f ca="1">+T1033</f>
        <v>0</v>
      </c>
      <c r="U1032" s="242">
        <f t="shared" si="36"/>
        <v>1</v>
      </c>
      <c r="V1032" s="333" t="str">
        <f>+VLOOKUP(A1032,bd_lista!$A$3:$E$590,5,FALSE)</f>
        <v>Gobiernos Autonomos Municipales</v>
      </c>
      <c r="W1032" s="383" t="str">
        <f>+V1032</f>
        <v>Gobiernos Autonomos Municipales</v>
      </c>
      <c r="X1032" s="242">
        <f>+VLOOKUP(A1032,[3]Sheet1!$A$13:$D$744,4,FALSE)</f>
        <v>0</v>
      </c>
      <c r="Y1032" s="242" t="e">
        <f>+VLOOKUP(X1032,bd_lista!$A$3:$C$590,3,FALSE)</f>
        <v>#N/A</v>
      </c>
      <c r="Z1032" s="294">
        <f>+X1032</f>
        <v>0</v>
      </c>
      <c r="AA1032" s="295" t="e">
        <f>+Y1032</f>
        <v>#N/A</v>
      </c>
    </row>
    <row r="1033" spans="1:27" customFormat="1" ht="15" hidden="1" customHeight="1">
      <c r="A1033" s="32">
        <v>1750</v>
      </c>
      <c r="B1033" s="389"/>
      <c r="C1033" s="247" t="str">
        <f>+VLOOKUP(A1033,bd_lista!$A$3:$C$590,3,FALSE)</f>
        <v>Gobierno Autónomo Municipal de San Ramón</v>
      </c>
      <c r="D1033" s="386"/>
      <c r="E1033" s="244" t="s">
        <v>1305</v>
      </c>
      <c r="F1033" s="243">
        <f ca="1">+IFERROR(INDEX('Hoja de Trabajo para listado'!$A$155:$Z$1048576,MATCH($A1033,'Hoja de Trabajo para listado'!$A$155:$A$1048576,0),MATCH((CUADRO!F$5&amp;$E1033),'Hoja de Trabajo para listado'!$A$151:$Z$151,0)),0)+IFERROR(INDEX('Hoja de Trabajo para listado'!$AB$155:$BA$1048576,MATCH($A1033,'Hoja de Trabajo para listado'!$AB$155:$AB$1048576,0),MATCH((CUADRO!F$5&amp;$E1033),'Hoja de Trabajo para listado'!$AB$151:$BA$151,0)),0)+IFERROR(INDEX('Hoja de Trabajo para listado'!$BC$155:$CB$1048576,MATCH($A1033,'Hoja de Trabajo para listado'!$BC$155:$BC$1048576,0),MATCH((CUADRO!F$5&amp;$E1033),'Hoja de Trabajo para listado'!$BC$151:$CB$151,0)),0)+IFERROR(INDEX('Hoja de Trabajo para listado'!$DE$153:$DG$274,MATCH($A1033,'Hoja de Trabajo para listado'!$DE$153:$DE$1048576,0),MATCH((CUADRO!F$5&amp;$E1033),'Hoja de Trabajo para listado'!$DE$151:$DG$151,0)),0)+IFERROR(INDEX('Hoja de Trabajo para listado'!$CD$155:$DC$1048576,MATCH($A1033,'Hoja de Trabajo para listado'!$CD$155:$CD$1048576,0),MATCH((CUADRO!F$5&amp;$E1033),'Hoja de Trabajo para listado'!$CD$151:$DC$151,0)),0)</f>
        <v>0</v>
      </c>
      <c r="G1033" s="243">
        <f ca="1">+IFERROR(INDEX('Hoja de Trabajo para listado'!$A$155:$Z$1048576,MATCH($A1033,'Hoja de Trabajo para listado'!$A$155:$A$1048576,0),MATCH((CUADRO!G$5&amp;$E1033),'Hoja de Trabajo para listado'!$A$151:$Z$151,0)),0)+IFERROR(INDEX('Hoja de Trabajo para listado'!$AB$155:$BA$1048576,MATCH($A1033,'Hoja de Trabajo para listado'!$AB$155:$AB$1048576,0),MATCH((CUADRO!G$5&amp;$E1033),'Hoja de Trabajo para listado'!$AB$151:$BA$151,0)),0)+IFERROR(INDEX('Hoja de Trabajo para listado'!$BC$155:$CB$1048576,MATCH($A1033,'Hoja de Trabajo para listado'!$BC$155:$BC$1048576,0),MATCH((CUADRO!G$5&amp;$E1033),'Hoja de Trabajo para listado'!$BC$151:$CB$151,0)),0)+IFERROR(INDEX('Hoja de Trabajo para listado'!$DE$153:$DG$274,MATCH($A1033,'Hoja de Trabajo para listado'!$DE$153:$DE$1048576,0),MATCH((CUADRO!G$5&amp;$E1033),'Hoja de Trabajo para listado'!$DE$151:$DG$151,0)),0)+IFERROR(INDEX('Hoja de Trabajo para listado'!$CD$155:$DC$1048576,MATCH($A1033,'Hoja de Trabajo para listado'!$CD$155:$CD$1048576,0),MATCH((CUADRO!G$5&amp;$E1033),'Hoja de Trabajo para listado'!$CD$151:$DC$151,0)),0)</f>
        <v>0</v>
      </c>
      <c r="H1033" s="243">
        <f ca="1">+IFERROR(INDEX('Hoja de Trabajo para listado'!$A$155:$Z$1048576,MATCH($A1033,'Hoja de Trabajo para listado'!$A$155:$A$1048576,0),MATCH((CUADRO!H$5&amp;$E1033),'Hoja de Trabajo para listado'!$A$151:$Z$151,0)),0)+IFERROR(INDEX('Hoja de Trabajo para listado'!$AB$155:$BA$1048576,MATCH($A1033,'Hoja de Trabajo para listado'!$AB$155:$AB$1048576,0),MATCH((CUADRO!H$5&amp;$E1033),'Hoja de Trabajo para listado'!$AB$151:$BA$151,0)),0)+IFERROR(INDEX('Hoja de Trabajo para listado'!$BC$155:$CB$1048576,MATCH($A1033,'Hoja de Trabajo para listado'!$BC$155:$BC$1048576,0),MATCH((CUADRO!H$5&amp;$E1033),'Hoja de Trabajo para listado'!$BC$151:$CB$151,0)),0)+IFERROR(INDEX('Hoja de Trabajo para listado'!$DE$153:$DG$274,MATCH($A1033,'Hoja de Trabajo para listado'!$DE$153:$DE$1048576,0),MATCH((CUADRO!H$5&amp;$E1033),'Hoja de Trabajo para listado'!$DE$151:$DG$151,0)),0)+IFERROR(INDEX('Hoja de Trabajo para listado'!$CD$155:$DC$1048576,MATCH($A1033,'Hoja de Trabajo para listado'!$CD$155:$CD$1048576,0),MATCH((CUADRO!H$5&amp;$E1033),'Hoja de Trabajo para listado'!$CD$151:$DC$151,0)),0)</f>
        <v>0</v>
      </c>
      <c r="I1033" s="243">
        <f ca="1">+IFERROR(INDEX('Hoja de Trabajo para listado'!$A$155:$Z$1048576,MATCH($A1033,'Hoja de Trabajo para listado'!$A$155:$A$1048576,0),MATCH((CUADRO!I$5&amp;$E1033),'Hoja de Trabajo para listado'!$A$151:$Z$151,0)),0)+IFERROR(INDEX('Hoja de Trabajo para listado'!$AB$155:$BA$1048576,MATCH($A1033,'Hoja de Trabajo para listado'!$AB$155:$AB$1048576,0),MATCH((CUADRO!I$5&amp;$E1033),'Hoja de Trabajo para listado'!$AB$151:$BA$151,0)),0)+IFERROR(INDEX('Hoja de Trabajo para listado'!$BC$155:$CB$1048576,MATCH($A1033,'Hoja de Trabajo para listado'!$BC$155:$BC$1048576,0),MATCH((CUADRO!I$5&amp;$E1033),'Hoja de Trabajo para listado'!$BC$151:$CB$151,0)),0)+IFERROR(INDEX('Hoja de Trabajo para listado'!$DE$153:$DG$274,MATCH($A1033,'Hoja de Trabajo para listado'!$DE$153:$DE$1048576,0),MATCH((CUADRO!I$5&amp;$E1033),'Hoja de Trabajo para listado'!$DE$151:$DG$151,0)),0)+IFERROR(INDEX('Hoja de Trabajo para listado'!$CD$155:$DC$1048576,MATCH($A1033,'Hoja de Trabajo para listado'!$CD$155:$CD$1048576,0),MATCH((CUADRO!I$5&amp;$E1033),'Hoja de Trabajo para listado'!$CD$151:$DC$151,0)),0)</f>
        <v>0</v>
      </c>
      <c r="J1033" s="243">
        <f ca="1">+IFERROR(INDEX('Hoja de Trabajo para listado'!$A$155:$Z$1048576,MATCH($A1033,'Hoja de Trabajo para listado'!$A$155:$A$1048576,0),MATCH((CUADRO!J$5&amp;$E1033),'Hoja de Trabajo para listado'!$A$151:$Z$151,0)),0)+IFERROR(INDEX('Hoja de Trabajo para listado'!$AB$155:$BA$1048576,MATCH($A1033,'Hoja de Trabajo para listado'!$AB$155:$AB$1048576,0),MATCH((CUADRO!J$5&amp;$E1033),'Hoja de Trabajo para listado'!$AB$151:$BA$151,0)),0)+IFERROR(INDEX('Hoja de Trabajo para listado'!$BC$155:$CB$1048576,MATCH($A1033,'Hoja de Trabajo para listado'!$BC$155:$BC$1048576,0),MATCH((CUADRO!J$5&amp;$E1033),'Hoja de Trabajo para listado'!$BC$151:$CB$151,0)),0)+IFERROR(INDEX('Hoja de Trabajo para listado'!$DE$153:$DG$274,MATCH($A1033,'Hoja de Trabajo para listado'!$DE$153:$DE$1048576,0),MATCH((CUADRO!J$5&amp;$E1033),'Hoja de Trabajo para listado'!$DE$151:$DG$151,0)),0)+IFERROR(INDEX('Hoja de Trabajo para listado'!$CD$155:$DC$1048576,MATCH($A1033,'Hoja de Trabajo para listado'!$CD$155:$CD$1048576,0),MATCH((CUADRO!J$5&amp;$E1033),'Hoja de Trabajo para listado'!$CD$151:$DC$151,0)),0)</f>
        <v>0</v>
      </c>
      <c r="K1033" s="243">
        <f ca="1">+IFERROR(INDEX('Hoja de Trabajo para listado'!$A$155:$Z$1048576,MATCH($A1033,'Hoja de Trabajo para listado'!$A$155:$A$1048576,0),MATCH((CUADRO!K$5&amp;$E1033),'Hoja de Trabajo para listado'!$A$151:$Z$151,0)),0)+IFERROR(INDEX('Hoja de Trabajo para listado'!$AB$155:$BA$1048576,MATCH($A1033,'Hoja de Trabajo para listado'!$AB$155:$AB$1048576,0),MATCH((CUADRO!K$5&amp;$E1033),'Hoja de Trabajo para listado'!$AB$151:$BA$151,0)),0)+IFERROR(INDEX('Hoja de Trabajo para listado'!$BC$155:$CB$1048576,MATCH($A1033,'Hoja de Trabajo para listado'!$BC$155:$BC$1048576,0),MATCH((CUADRO!K$5&amp;$E1033),'Hoja de Trabajo para listado'!$BC$151:$CB$151,0)),0)+IFERROR(INDEX('Hoja de Trabajo para listado'!$DE$153:$DG$274,MATCH($A1033,'Hoja de Trabajo para listado'!$DE$153:$DE$1048576,0),MATCH((CUADRO!K$5&amp;$E1033),'Hoja de Trabajo para listado'!$DE$151:$DG$151,0)),0)+IFERROR(INDEX('Hoja de Trabajo para listado'!$CD$155:$DC$1048576,MATCH($A1033,'Hoja de Trabajo para listado'!$CD$155:$CD$1048576,0),MATCH((CUADRO!K$5&amp;$E1033),'Hoja de Trabajo para listado'!$CD$151:$DC$151,0)),0)</f>
        <v>0</v>
      </c>
      <c r="L1033" s="243">
        <f ca="1">+IFERROR(INDEX('Hoja de Trabajo para listado'!$A$155:$Z$1048576,MATCH($A1033,'Hoja de Trabajo para listado'!$A$155:$A$1048576,0),MATCH((CUADRO!L$5&amp;$E1033),'Hoja de Trabajo para listado'!$A$151:$Z$151,0)),0)+IFERROR(INDEX('Hoja de Trabajo para listado'!$AB$155:$BA$1048576,MATCH($A1033,'Hoja de Trabajo para listado'!$AB$155:$AB$1048576,0),MATCH((CUADRO!L$5&amp;$E1033),'Hoja de Trabajo para listado'!$AB$151:$BA$151,0)),0)+IFERROR(INDEX('Hoja de Trabajo para listado'!$BC$155:$CB$1048576,MATCH($A1033,'Hoja de Trabajo para listado'!$BC$155:$BC$1048576,0),MATCH((CUADRO!L$5&amp;$E1033),'Hoja de Trabajo para listado'!$BC$151:$CB$151,0)),0)+IFERROR(INDEX('Hoja de Trabajo para listado'!$DE$153:$DG$274,MATCH($A1033,'Hoja de Trabajo para listado'!$DE$153:$DE$1048576,0),MATCH((CUADRO!L$5&amp;$E1033),'Hoja de Trabajo para listado'!$DE$151:$DG$151,0)),0)+IFERROR(INDEX('Hoja de Trabajo para listado'!$CD$155:$DC$1048576,MATCH($A1033,'Hoja de Trabajo para listado'!$CD$155:$CD$1048576,0),MATCH((CUADRO!L$5&amp;$E1033),'Hoja de Trabajo para listado'!$CD$151:$DC$151,0)),0)</f>
        <v>0</v>
      </c>
      <c r="M1033" s="243">
        <f ca="1">+IFERROR(INDEX('Hoja de Trabajo para listado'!$A$155:$Z$1048576,MATCH($A1033,'Hoja de Trabajo para listado'!$A$155:$A$1048576,0),MATCH((CUADRO!M$5&amp;$E1033),'Hoja de Trabajo para listado'!$A$151:$Z$151,0)),0)+IFERROR(INDEX('Hoja de Trabajo para listado'!$AB$155:$BA$1048576,MATCH($A1033,'Hoja de Trabajo para listado'!$AB$155:$AB$1048576,0),MATCH((CUADRO!M$5&amp;$E1033),'Hoja de Trabajo para listado'!$AB$151:$BA$151,0)),0)+IFERROR(INDEX('Hoja de Trabajo para listado'!$BC$155:$CB$1048576,MATCH($A1033,'Hoja de Trabajo para listado'!$BC$155:$BC$1048576,0),MATCH((CUADRO!M$5&amp;$E1033),'Hoja de Trabajo para listado'!$BC$151:$CB$151,0)),0)+IFERROR(INDEX('Hoja de Trabajo para listado'!$DE$153:$DG$274,MATCH($A1033,'Hoja de Trabajo para listado'!$DE$153:$DE$1048576,0),MATCH((CUADRO!M$5&amp;$E1033),'Hoja de Trabajo para listado'!$DE$151:$DG$151,0)),0)+IFERROR(INDEX('Hoja de Trabajo para listado'!$CD$155:$DC$1048576,MATCH($A1033,'Hoja de Trabajo para listado'!$CD$155:$CD$1048576,0),MATCH((CUADRO!M$5&amp;$E1033),'Hoja de Trabajo para listado'!$CD$151:$DC$151,0)),0)</f>
        <v>0</v>
      </c>
      <c r="N1033" s="243">
        <f ca="1">+IFERROR(INDEX('Hoja de Trabajo para listado'!$A$155:$Z$1048576,MATCH($A1033,'Hoja de Trabajo para listado'!$A$155:$A$1048576,0),MATCH((CUADRO!N$5&amp;$E1033),'Hoja de Trabajo para listado'!$A$151:$Z$151,0)),0)+IFERROR(INDEX('Hoja de Trabajo para listado'!$AB$155:$BA$1048576,MATCH($A1033,'Hoja de Trabajo para listado'!$AB$155:$AB$1048576,0),MATCH((CUADRO!N$5&amp;$E1033),'Hoja de Trabajo para listado'!$AB$151:$BA$151,0)),0)+IFERROR(INDEX('Hoja de Trabajo para listado'!$BC$155:$CB$1048576,MATCH($A1033,'Hoja de Trabajo para listado'!$BC$155:$BC$1048576,0),MATCH((CUADRO!N$5&amp;$E1033),'Hoja de Trabajo para listado'!$BC$151:$CB$151,0)),0)+IFERROR(INDEX('Hoja de Trabajo para listado'!$DE$153:$DG$274,MATCH($A1033,'Hoja de Trabajo para listado'!$DE$153:$DE$1048576,0),MATCH((CUADRO!N$5&amp;$E1033),'Hoja de Trabajo para listado'!$DE$151:$DG$151,0)),0)+IFERROR(INDEX('Hoja de Trabajo para listado'!$CD$155:$DC$1048576,MATCH($A1033,'Hoja de Trabajo para listado'!$CD$155:$CD$1048576,0),MATCH((CUADRO!N$5&amp;$E1033),'Hoja de Trabajo para listado'!$CD$151:$DC$151,0)),0)</f>
        <v>0</v>
      </c>
      <c r="O1033" s="243">
        <f ca="1">+IFERROR(INDEX('Hoja de Trabajo para listado'!$A$155:$Z$1048576,MATCH($A1033,'Hoja de Trabajo para listado'!$A$155:$A$1048576,0),MATCH((CUADRO!O$5&amp;$E1033),'Hoja de Trabajo para listado'!$A$151:$Z$151,0)),0)+IFERROR(INDEX('Hoja de Trabajo para listado'!$AB$155:$BA$1048576,MATCH($A1033,'Hoja de Trabajo para listado'!$AB$155:$AB$1048576,0),MATCH((CUADRO!O$5&amp;$E1033),'Hoja de Trabajo para listado'!$AB$151:$BA$151,0)),0)+IFERROR(INDEX('Hoja de Trabajo para listado'!$BC$155:$CB$1048576,MATCH($A1033,'Hoja de Trabajo para listado'!$BC$155:$BC$1048576,0),MATCH((CUADRO!O$5&amp;$E1033),'Hoja de Trabajo para listado'!$BC$151:$CB$151,0)),0)+IFERROR(INDEX('Hoja de Trabajo para listado'!$DE$153:$DG$274,MATCH($A1033,'Hoja de Trabajo para listado'!$DE$153:$DE$1048576,0),MATCH((CUADRO!O$5&amp;$E1033),'Hoja de Trabajo para listado'!$DE$151:$DG$151,0)),0)+IFERROR(INDEX('Hoja de Trabajo para listado'!$CD$155:$DC$1048576,MATCH($A1033,'Hoja de Trabajo para listado'!$CD$155:$CD$1048576,0),MATCH((CUADRO!O$5&amp;$E1033),'Hoja de Trabajo para listado'!$CD$151:$DC$151,0)),0)</f>
        <v>0</v>
      </c>
      <c r="P1033" s="243">
        <f ca="1">+IFERROR(INDEX('Hoja de Trabajo para listado'!$A$155:$Z$1048576,MATCH($A1033,'Hoja de Trabajo para listado'!$A$155:$A$1048576,0),MATCH((CUADRO!P$5&amp;$E1033),'Hoja de Trabajo para listado'!$A$151:$Z$151,0)),0)+IFERROR(INDEX('Hoja de Trabajo para listado'!$AB$155:$BA$1048576,MATCH($A1033,'Hoja de Trabajo para listado'!$AB$155:$AB$1048576,0),MATCH((CUADRO!P$5&amp;$E1033),'Hoja de Trabajo para listado'!$AB$151:$BA$151,0)),0)+IFERROR(INDEX('Hoja de Trabajo para listado'!$BC$155:$CB$1048576,MATCH($A1033,'Hoja de Trabajo para listado'!$BC$155:$BC$1048576,0),MATCH((CUADRO!P$5&amp;$E1033),'Hoja de Trabajo para listado'!$BC$151:$CB$151,0)),0)+IFERROR(INDEX('Hoja de Trabajo para listado'!$DE$153:$DG$274,MATCH($A1033,'Hoja de Trabajo para listado'!$DE$153:$DE$1048576,0),MATCH((CUADRO!P$5&amp;$E1033),'Hoja de Trabajo para listado'!$DE$151:$DG$151,0)),0)+IFERROR(INDEX('Hoja de Trabajo para listado'!$CD$155:$DC$1048576,MATCH($A1033,'Hoja de Trabajo para listado'!$CD$155:$CD$1048576,0),MATCH((CUADRO!P$5&amp;$E1033),'Hoja de Trabajo para listado'!$CD$151:$DC$151,0)),0)</f>
        <v>0</v>
      </c>
      <c r="Q1033" s="243">
        <f ca="1">+IFERROR(INDEX('Hoja de Trabajo para listado'!$A$155:$Z$1048576,MATCH($A1033,'Hoja de Trabajo para listado'!$A$155:$A$1048576,0),MATCH((CUADRO!Q$5&amp;$E1033),'Hoja de Trabajo para listado'!$A$151:$Z$151,0)),0)+IFERROR(INDEX('Hoja de Trabajo para listado'!$AB$155:$BA$1048576,MATCH($A1033,'Hoja de Trabajo para listado'!$AB$155:$AB$1048576,0),MATCH((CUADRO!Q$5&amp;$E1033),'Hoja de Trabajo para listado'!$AB$151:$BA$151,0)),0)+IFERROR(INDEX('Hoja de Trabajo para listado'!$BC$155:$CB$1048576,MATCH($A1033,'Hoja de Trabajo para listado'!$BC$155:$BC$1048576,0),MATCH((CUADRO!Q$5&amp;$E1033),'Hoja de Trabajo para listado'!$BC$151:$CB$151,0)),0)+IFERROR(INDEX('Hoja de Trabajo para listado'!$DE$153:$DG$274,MATCH($A1033,'Hoja de Trabajo para listado'!$DE$153:$DE$1048576,0),MATCH((CUADRO!Q$5&amp;$E1033),'Hoja de Trabajo para listado'!$DE$151:$DG$151,0)),0)+IFERROR(INDEX('Hoja de Trabajo para listado'!$CD$155:$DC$1048576,MATCH($A1033,'Hoja de Trabajo para listado'!$CD$155:$CD$1048576,0),MATCH((CUADRO!Q$5&amp;$E1033),'Hoja de Trabajo para listado'!$CD$151:$DC$151,0)),0)</f>
        <v>0</v>
      </c>
      <c r="R1033" s="243">
        <f t="shared" ca="1" si="35"/>
        <v>0</v>
      </c>
      <c r="S1033" s="249">
        <f ca="1">+R1032+R1033</f>
        <v>0</v>
      </c>
      <c r="T1033" s="243">
        <f ca="1">+S1033</f>
        <v>0</v>
      </c>
      <c r="U1033" s="242">
        <f t="shared" si="36"/>
        <v>2</v>
      </c>
      <c r="V1033" s="333" t="str">
        <f>+VLOOKUP(A1033,bd_lista!$A$3:$E$590,5,FALSE)</f>
        <v>Gobiernos Autonomos Municipales</v>
      </c>
      <c r="W1033" s="384"/>
      <c r="X1033" s="242">
        <f>+VLOOKUP(A1033,[3]Sheet1!$A$13:$D$744,4,FALSE)</f>
        <v>0</v>
      </c>
      <c r="Y1033" s="242" t="e">
        <f>+VLOOKUP(X1033,bd_lista!$A$3:$C$590,3,FALSE)</f>
        <v>#N/A</v>
      </c>
      <c r="Z1033" s="292"/>
      <c r="AA1033" s="293"/>
    </row>
    <row r="1034" spans="1:27" customFormat="1" ht="15" hidden="1" customHeight="1">
      <c r="A1034" s="32">
        <v>1751</v>
      </c>
      <c r="B1034" s="388">
        <f>+A1034</f>
        <v>1751</v>
      </c>
      <c r="C1034" s="247" t="str">
        <f>+VLOOKUP(A1034,bd_lista!$A$3:$C$590,3,FALSE)</f>
        <v>Gobierno Autónomo Municipal de El Carmen Rivero Tórrez</v>
      </c>
      <c r="D1034" s="385" t="str">
        <f>+C1034</f>
        <v>Gobierno Autónomo Municipal de El Carmen Rivero Tórrez</v>
      </c>
      <c r="E1034" s="242" t="s">
        <v>1304</v>
      </c>
      <c r="F1034" s="243">
        <f ca="1">+IFERROR(INDEX('Hoja de Trabajo para listado'!$A$155:$Z$1048576,MATCH($A1034,'Hoja de Trabajo para listado'!$A$155:$A$1048576,0),MATCH((CUADRO!F$5&amp;$E1034),'Hoja de Trabajo para listado'!$A$151:$Z$151,0)),0)+IFERROR(INDEX('Hoja de Trabajo para listado'!$AB$155:$BA$1048576,MATCH($A1034,'Hoja de Trabajo para listado'!$AB$155:$AB$1048576,0),MATCH((CUADRO!F$5&amp;$E1034),'Hoja de Trabajo para listado'!$AB$151:$BA$151,0)),0)+IFERROR(INDEX('Hoja de Trabajo para listado'!$BC$155:$CB$1048576,MATCH($A1034,'Hoja de Trabajo para listado'!$BC$155:$BC$1048576,0),MATCH((CUADRO!F$5&amp;$E1034),'Hoja de Trabajo para listado'!$BC$151:$CB$151,0)),0)+IFERROR(INDEX('Hoja de Trabajo para listado'!$DE$153:$DG$274,MATCH($A1034,'Hoja de Trabajo para listado'!$DE$153:$DE$1048576,0),MATCH((CUADRO!F$5&amp;$E1034),'Hoja de Trabajo para listado'!$DE$151:$DG$151,0)),0)+IFERROR(INDEX('Hoja de Trabajo para listado'!$CD$155:$DC$1048576,MATCH($A1034,'Hoja de Trabajo para listado'!$CD$155:$CD$1048576,0),MATCH((CUADRO!F$5&amp;$E1034),'Hoja de Trabajo para listado'!$CD$151:$DC$151,0)),0)</f>
        <v>0</v>
      </c>
      <c r="G1034" s="243">
        <f ca="1">+IFERROR(INDEX('Hoja de Trabajo para listado'!$A$155:$Z$1048576,MATCH($A1034,'Hoja de Trabajo para listado'!$A$155:$A$1048576,0),MATCH((CUADRO!G$5&amp;$E1034),'Hoja de Trabajo para listado'!$A$151:$Z$151,0)),0)+IFERROR(INDEX('Hoja de Trabajo para listado'!$AB$155:$BA$1048576,MATCH($A1034,'Hoja de Trabajo para listado'!$AB$155:$AB$1048576,0),MATCH((CUADRO!G$5&amp;$E1034),'Hoja de Trabajo para listado'!$AB$151:$BA$151,0)),0)+IFERROR(INDEX('Hoja de Trabajo para listado'!$BC$155:$CB$1048576,MATCH($A1034,'Hoja de Trabajo para listado'!$BC$155:$BC$1048576,0),MATCH((CUADRO!G$5&amp;$E1034),'Hoja de Trabajo para listado'!$BC$151:$CB$151,0)),0)+IFERROR(INDEX('Hoja de Trabajo para listado'!$DE$153:$DG$274,MATCH($A1034,'Hoja de Trabajo para listado'!$DE$153:$DE$1048576,0),MATCH((CUADRO!G$5&amp;$E1034),'Hoja de Trabajo para listado'!$DE$151:$DG$151,0)),0)+IFERROR(INDEX('Hoja de Trabajo para listado'!$CD$155:$DC$1048576,MATCH($A1034,'Hoja de Trabajo para listado'!$CD$155:$CD$1048576,0),MATCH((CUADRO!G$5&amp;$E1034),'Hoja de Trabajo para listado'!$CD$151:$DC$151,0)),0)</f>
        <v>0</v>
      </c>
      <c r="H1034" s="243">
        <f ca="1">+IFERROR(INDEX('Hoja de Trabajo para listado'!$A$155:$Z$1048576,MATCH($A1034,'Hoja de Trabajo para listado'!$A$155:$A$1048576,0),MATCH((CUADRO!H$5&amp;$E1034),'Hoja de Trabajo para listado'!$A$151:$Z$151,0)),0)+IFERROR(INDEX('Hoja de Trabajo para listado'!$AB$155:$BA$1048576,MATCH($A1034,'Hoja de Trabajo para listado'!$AB$155:$AB$1048576,0),MATCH((CUADRO!H$5&amp;$E1034),'Hoja de Trabajo para listado'!$AB$151:$BA$151,0)),0)+IFERROR(INDEX('Hoja de Trabajo para listado'!$BC$155:$CB$1048576,MATCH($A1034,'Hoja de Trabajo para listado'!$BC$155:$BC$1048576,0),MATCH((CUADRO!H$5&amp;$E1034),'Hoja de Trabajo para listado'!$BC$151:$CB$151,0)),0)+IFERROR(INDEX('Hoja de Trabajo para listado'!$DE$153:$DG$274,MATCH($A1034,'Hoja de Trabajo para listado'!$DE$153:$DE$1048576,0),MATCH((CUADRO!H$5&amp;$E1034),'Hoja de Trabajo para listado'!$DE$151:$DG$151,0)),0)+IFERROR(INDEX('Hoja de Trabajo para listado'!$CD$155:$DC$1048576,MATCH($A1034,'Hoja de Trabajo para listado'!$CD$155:$CD$1048576,0),MATCH((CUADRO!H$5&amp;$E1034),'Hoja de Trabajo para listado'!$CD$151:$DC$151,0)),0)</f>
        <v>0</v>
      </c>
      <c r="I1034" s="243">
        <f ca="1">+IFERROR(INDEX('Hoja de Trabajo para listado'!$A$155:$Z$1048576,MATCH($A1034,'Hoja de Trabajo para listado'!$A$155:$A$1048576,0),MATCH((CUADRO!I$5&amp;$E1034),'Hoja de Trabajo para listado'!$A$151:$Z$151,0)),0)+IFERROR(INDEX('Hoja de Trabajo para listado'!$AB$155:$BA$1048576,MATCH($A1034,'Hoja de Trabajo para listado'!$AB$155:$AB$1048576,0),MATCH((CUADRO!I$5&amp;$E1034),'Hoja de Trabajo para listado'!$AB$151:$BA$151,0)),0)+IFERROR(INDEX('Hoja de Trabajo para listado'!$BC$155:$CB$1048576,MATCH($A1034,'Hoja de Trabajo para listado'!$BC$155:$BC$1048576,0),MATCH((CUADRO!I$5&amp;$E1034),'Hoja de Trabajo para listado'!$BC$151:$CB$151,0)),0)+IFERROR(INDEX('Hoja de Trabajo para listado'!$DE$153:$DG$274,MATCH($A1034,'Hoja de Trabajo para listado'!$DE$153:$DE$1048576,0),MATCH((CUADRO!I$5&amp;$E1034),'Hoja de Trabajo para listado'!$DE$151:$DG$151,0)),0)+IFERROR(INDEX('Hoja de Trabajo para listado'!$CD$155:$DC$1048576,MATCH($A1034,'Hoja de Trabajo para listado'!$CD$155:$CD$1048576,0),MATCH((CUADRO!I$5&amp;$E1034),'Hoja de Trabajo para listado'!$CD$151:$DC$151,0)),0)</f>
        <v>0</v>
      </c>
      <c r="J1034" s="243">
        <f ca="1">+IFERROR(INDEX('Hoja de Trabajo para listado'!$A$155:$Z$1048576,MATCH($A1034,'Hoja de Trabajo para listado'!$A$155:$A$1048576,0),MATCH((CUADRO!J$5&amp;$E1034),'Hoja de Trabajo para listado'!$A$151:$Z$151,0)),0)+IFERROR(INDEX('Hoja de Trabajo para listado'!$AB$155:$BA$1048576,MATCH($A1034,'Hoja de Trabajo para listado'!$AB$155:$AB$1048576,0),MATCH((CUADRO!J$5&amp;$E1034),'Hoja de Trabajo para listado'!$AB$151:$BA$151,0)),0)+IFERROR(INDEX('Hoja de Trabajo para listado'!$BC$155:$CB$1048576,MATCH($A1034,'Hoja de Trabajo para listado'!$BC$155:$BC$1048576,0),MATCH((CUADRO!J$5&amp;$E1034),'Hoja de Trabajo para listado'!$BC$151:$CB$151,0)),0)+IFERROR(INDEX('Hoja de Trabajo para listado'!$DE$153:$DG$274,MATCH($A1034,'Hoja de Trabajo para listado'!$DE$153:$DE$1048576,0),MATCH((CUADRO!J$5&amp;$E1034),'Hoja de Trabajo para listado'!$DE$151:$DG$151,0)),0)+IFERROR(INDEX('Hoja de Trabajo para listado'!$CD$155:$DC$1048576,MATCH($A1034,'Hoja de Trabajo para listado'!$CD$155:$CD$1048576,0),MATCH((CUADRO!J$5&amp;$E1034),'Hoja de Trabajo para listado'!$CD$151:$DC$151,0)),0)</f>
        <v>0</v>
      </c>
      <c r="K1034" s="243">
        <f ca="1">+IFERROR(INDEX('Hoja de Trabajo para listado'!$A$155:$Z$1048576,MATCH($A1034,'Hoja de Trabajo para listado'!$A$155:$A$1048576,0),MATCH((CUADRO!K$5&amp;$E1034),'Hoja de Trabajo para listado'!$A$151:$Z$151,0)),0)+IFERROR(INDEX('Hoja de Trabajo para listado'!$AB$155:$BA$1048576,MATCH($A1034,'Hoja de Trabajo para listado'!$AB$155:$AB$1048576,0),MATCH((CUADRO!K$5&amp;$E1034),'Hoja de Trabajo para listado'!$AB$151:$BA$151,0)),0)+IFERROR(INDEX('Hoja de Trabajo para listado'!$BC$155:$CB$1048576,MATCH($A1034,'Hoja de Trabajo para listado'!$BC$155:$BC$1048576,0),MATCH((CUADRO!K$5&amp;$E1034),'Hoja de Trabajo para listado'!$BC$151:$CB$151,0)),0)+IFERROR(INDEX('Hoja de Trabajo para listado'!$DE$153:$DG$274,MATCH($A1034,'Hoja de Trabajo para listado'!$DE$153:$DE$1048576,0),MATCH((CUADRO!K$5&amp;$E1034),'Hoja de Trabajo para listado'!$DE$151:$DG$151,0)),0)+IFERROR(INDEX('Hoja de Trabajo para listado'!$CD$155:$DC$1048576,MATCH($A1034,'Hoja de Trabajo para listado'!$CD$155:$CD$1048576,0),MATCH((CUADRO!K$5&amp;$E1034),'Hoja de Trabajo para listado'!$CD$151:$DC$151,0)),0)</f>
        <v>0</v>
      </c>
      <c r="L1034" s="243">
        <f ca="1">+IFERROR(INDEX('Hoja de Trabajo para listado'!$A$155:$Z$1048576,MATCH($A1034,'Hoja de Trabajo para listado'!$A$155:$A$1048576,0),MATCH((CUADRO!L$5&amp;$E1034),'Hoja de Trabajo para listado'!$A$151:$Z$151,0)),0)+IFERROR(INDEX('Hoja de Trabajo para listado'!$AB$155:$BA$1048576,MATCH($A1034,'Hoja de Trabajo para listado'!$AB$155:$AB$1048576,0),MATCH((CUADRO!L$5&amp;$E1034),'Hoja de Trabajo para listado'!$AB$151:$BA$151,0)),0)+IFERROR(INDEX('Hoja de Trabajo para listado'!$BC$155:$CB$1048576,MATCH($A1034,'Hoja de Trabajo para listado'!$BC$155:$BC$1048576,0),MATCH((CUADRO!L$5&amp;$E1034),'Hoja de Trabajo para listado'!$BC$151:$CB$151,0)),0)+IFERROR(INDEX('Hoja de Trabajo para listado'!$DE$153:$DG$274,MATCH($A1034,'Hoja de Trabajo para listado'!$DE$153:$DE$1048576,0),MATCH((CUADRO!L$5&amp;$E1034),'Hoja de Trabajo para listado'!$DE$151:$DG$151,0)),0)+IFERROR(INDEX('Hoja de Trabajo para listado'!$CD$155:$DC$1048576,MATCH($A1034,'Hoja de Trabajo para listado'!$CD$155:$CD$1048576,0),MATCH((CUADRO!L$5&amp;$E1034),'Hoja de Trabajo para listado'!$CD$151:$DC$151,0)),0)</f>
        <v>0</v>
      </c>
      <c r="M1034" s="243">
        <f ca="1">+IFERROR(INDEX('Hoja de Trabajo para listado'!$A$155:$Z$1048576,MATCH($A1034,'Hoja de Trabajo para listado'!$A$155:$A$1048576,0),MATCH((CUADRO!M$5&amp;$E1034),'Hoja de Trabajo para listado'!$A$151:$Z$151,0)),0)+IFERROR(INDEX('Hoja de Trabajo para listado'!$AB$155:$BA$1048576,MATCH($A1034,'Hoja de Trabajo para listado'!$AB$155:$AB$1048576,0),MATCH((CUADRO!M$5&amp;$E1034),'Hoja de Trabajo para listado'!$AB$151:$BA$151,0)),0)+IFERROR(INDEX('Hoja de Trabajo para listado'!$BC$155:$CB$1048576,MATCH($A1034,'Hoja de Trabajo para listado'!$BC$155:$BC$1048576,0),MATCH((CUADRO!M$5&amp;$E1034),'Hoja de Trabajo para listado'!$BC$151:$CB$151,0)),0)+IFERROR(INDEX('Hoja de Trabajo para listado'!$DE$153:$DG$274,MATCH($A1034,'Hoja de Trabajo para listado'!$DE$153:$DE$1048576,0),MATCH((CUADRO!M$5&amp;$E1034),'Hoja de Trabajo para listado'!$DE$151:$DG$151,0)),0)+IFERROR(INDEX('Hoja de Trabajo para listado'!$CD$155:$DC$1048576,MATCH($A1034,'Hoja de Trabajo para listado'!$CD$155:$CD$1048576,0),MATCH((CUADRO!M$5&amp;$E1034),'Hoja de Trabajo para listado'!$CD$151:$DC$151,0)),0)</f>
        <v>0</v>
      </c>
      <c r="N1034" s="243">
        <f ca="1">+IFERROR(INDEX('Hoja de Trabajo para listado'!$A$155:$Z$1048576,MATCH($A1034,'Hoja de Trabajo para listado'!$A$155:$A$1048576,0),MATCH((CUADRO!N$5&amp;$E1034),'Hoja de Trabajo para listado'!$A$151:$Z$151,0)),0)+IFERROR(INDEX('Hoja de Trabajo para listado'!$AB$155:$BA$1048576,MATCH($A1034,'Hoja de Trabajo para listado'!$AB$155:$AB$1048576,0),MATCH((CUADRO!N$5&amp;$E1034),'Hoja de Trabajo para listado'!$AB$151:$BA$151,0)),0)+IFERROR(INDEX('Hoja de Trabajo para listado'!$BC$155:$CB$1048576,MATCH($A1034,'Hoja de Trabajo para listado'!$BC$155:$BC$1048576,0),MATCH((CUADRO!N$5&amp;$E1034),'Hoja de Trabajo para listado'!$BC$151:$CB$151,0)),0)+IFERROR(INDEX('Hoja de Trabajo para listado'!$DE$153:$DG$274,MATCH($A1034,'Hoja de Trabajo para listado'!$DE$153:$DE$1048576,0),MATCH((CUADRO!N$5&amp;$E1034),'Hoja de Trabajo para listado'!$DE$151:$DG$151,0)),0)+IFERROR(INDEX('Hoja de Trabajo para listado'!$CD$155:$DC$1048576,MATCH($A1034,'Hoja de Trabajo para listado'!$CD$155:$CD$1048576,0),MATCH((CUADRO!N$5&amp;$E1034),'Hoja de Trabajo para listado'!$CD$151:$DC$151,0)),0)</f>
        <v>0</v>
      </c>
      <c r="O1034" s="243">
        <f ca="1">+IFERROR(INDEX('Hoja de Trabajo para listado'!$A$155:$Z$1048576,MATCH($A1034,'Hoja de Trabajo para listado'!$A$155:$A$1048576,0),MATCH((CUADRO!O$5&amp;$E1034),'Hoja de Trabajo para listado'!$A$151:$Z$151,0)),0)+IFERROR(INDEX('Hoja de Trabajo para listado'!$AB$155:$BA$1048576,MATCH($A1034,'Hoja de Trabajo para listado'!$AB$155:$AB$1048576,0),MATCH((CUADRO!O$5&amp;$E1034),'Hoja de Trabajo para listado'!$AB$151:$BA$151,0)),0)+IFERROR(INDEX('Hoja de Trabajo para listado'!$BC$155:$CB$1048576,MATCH($A1034,'Hoja de Trabajo para listado'!$BC$155:$BC$1048576,0),MATCH((CUADRO!O$5&amp;$E1034),'Hoja de Trabajo para listado'!$BC$151:$CB$151,0)),0)+IFERROR(INDEX('Hoja de Trabajo para listado'!$DE$153:$DG$274,MATCH($A1034,'Hoja de Trabajo para listado'!$DE$153:$DE$1048576,0),MATCH((CUADRO!O$5&amp;$E1034),'Hoja de Trabajo para listado'!$DE$151:$DG$151,0)),0)+IFERROR(INDEX('Hoja de Trabajo para listado'!$CD$155:$DC$1048576,MATCH($A1034,'Hoja de Trabajo para listado'!$CD$155:$CD$1048576,0),MATCH((CUADRO!O$5&amp;$E1034),'Hoja de Trabajo para listado'!$CD$151:$DC$151,0)),0)</f>
        <v>0</v>
      </c>
      <c r="P1034" s="243">
        <f ca="1">+IFERROR(INDEX('Hoja de Trabajo para listado'!$A$155:$Z$1048576,MATCH($A1034,'Hoja de Trabajo para listado'!$A$155:$A$1048576,0),MATCH((CUADRO!P$5&amp;$E1034),'Hoja de Trabajo para listado'!$A$151:$Z$151,0)),0)+IFERROR(INDEX('Hoja de Trabajo para listado'!$AB$155:$BA$1048576,MATCH($A1034,'Hoja de Trabajo para listado'!$AB$155:$AB$1048576,0),MATCH((CUADRO!P$5&amp;$E1034),'Hoja de Trabajo para listado'!$AB$151:$BA$151,0)),0)+IFERROR(INDEX('Hoja de Trabajo para listado'!$BC$155:$CB$1048576,MATCH($A1034,'Hoja de Trabajo para listado'!$BC$155:$BC$1048576,0),MATCH((CUADRO!P$5&amp;$E1034),'Hoja de Trabajo para listado'!$BC$151:$CB$151,0)),0)+IFERROR(INDEX('Hoja de Trabajo para listado'!$DE$153:$DG$274,MATCH($A1034,'Hoja de Trabajo para listado'!$DE$153:$DE$1048576,0),MATCH((CUADRO!P$5&amp;$E1034),'Hoja de Trabajo para listado'!$DE$151:$DG$151,0)),0)+IFERROR(INDEX('Hoja de Trabajo para listado'!$CD$155:$DC$1048576,MATCH($A1034,'Hoja de Trabajo para listado'!$CD$155:$CD$1048576,0),MATCH((CUADRO!P$5&amp;$E1034),'Hoja de Trabajo para listado'!$CD$151:$DC$151,0)),0)</f>
        <v>0</v>
      </c>
      <c r="Q1034" s="243">
        <f ca="1">+IFERROR(INDEX('Hoja de Trabajo para listado'!$A$155:$Z$1048576,MATCH($A1034,'Hoja de Trabajo para listado'!$A$155:$A$1048576,0),MATCH((CUADRO!Q$5&amp;$E1034),'Hoja de Trabajo para listado'!$A$151:$Z$151,0)),0)+IFERROR(INDEX('Hoja de Trabajo para listado'!$AB$155:$BA$1048576,MATCH($A1034,'Hoja de Trabajo para listado'!$AB$155:$AB$1048576,0),MATCH((CUADRO!Q$5&amp;$E1034),'Hoja de Trabajo para listado'!$AB$151:$BA$151,0)),0)+IFERROR(INDEX('Hoja de Trabajo para listado'!$BC$155:$CB$1048576,MATCH($A1034,'Hoja de Trabajo para listado'!$BC$155:$BC$1048576,0),MATCH((CUADRO!Q$5&amp;$E1034),'Hoja de Trabajo para listado'!$BC$151:$CB$151,0)),0)+IFERROR(INDEX('Hoja de Trabajo para listado'!$DE$153:$DG$274,MATCH($A1034,'Hoja de Trabajo para listado'!$DE$153:$DE$1048576,0),MATCH((CUADRO!Q$5&amp;$E1034),'Hoja de Trabajo para listado'!$DE$151:$DG$151,0)),0)+IFERROR(INDEX('Hoja de Trabajo para listado'!$CD$155:$DC$1048576,MATCH($A1034,'Hoja de Trabajo para listado'!$CD$155:$CD$1048576,0),MATCH((CUADRO!Q$5&amp;$E1034),'Hoja de Trabajo para listado'!$CD$151:$DC$151,0)),0)</f>
        <v>0</v>
      </c>
      <c r="R1034" s="243">
        <f t="shared" ca="1" si="35"/>
        <v>0</v>
      </c>
      <c r="S1034" s="249"/>
      <c r="T1034" s="243">
        <f ca="1">+T1035</f>
        <v>0</v>
      </c>
      <c r="U1034" s="242">
        <f t="shared" si="36"/>
        <v>1</v>
      </c>
      <c r="V1034" s="333" t="str">
        <f>+VLOOKUP(A1034,bd_lista!$A$3:$E$590,5,FALSE)</f>
        <v>Gobiernos Autonomos Municipales</v>
      </c>
      <c r="W1034" s="383" t="str">
        <f>+V1034</f>
        <v>Gobiernos Autonomos Municipales</v>
      </c>
      <c r="X1034" s="242">
        <f>+VLOOKUP(A1034,[3]Sheet1!$A$13:$D$744,4,FALSE)</f>
        <v>0</v>
      </c>
      <c r="Y1034" s="242" t="e">
        <f>+VLOOKUP(X1034,bd_lista!$A$3:$C$590,3,FALSE)</f>
        <v>#N/A</v>
      </c>
      <c r="Z1034" s="294">
        <f>+X1034</f>
        <v>0</v>
      </c>
      <c r="AA1034" s="295" t="e">
        <f>+Y1034</f>
        <v>#N/A</v>
      </c>
    </row>
    <row r="1035" spans="1:27" customFormat="1" ht="15" hidden="1" customHeight="1">
      <c r="A1035" s="32">
        <v>1751</v>
      </c>
      <c r="B1035" s="389"/>
      <c r="C1035" s="247" t="str">
        <f>+VLOOKUP(A1035,bd_lista!$A$3:$C$590,3,FALSE)</f>
        <v>Gobierno Autónomo Municipal de El Carmen Rivero Tórrez</v>
      </c>
      <c r="D1035" s="386"/>
      <c r="E1035" s="244" t="s">
        <v>1305</v>
      </c>
      <c r="F1035" s="243">
        <f ca="1">+IFERROR(INDEX('Hoja de Trabajo para listado'!$A$155:$Z$1048576,MATCH($A1035,'Hoja de Trabajo para listado'!$A$155:$A$1048576,0),MATCH((CUADRO!F$5&amp;$E1035),'Hoja de Trabajo para listado'!$A$151:$Z$151,0)),0)+IFERROR(INDEX('Hoja de Trabajo para listado'!$AB$155:$BA$1048576,MATCH($A1035,'Hoja de Trabajo para listado'!$AB$155:$AB$1048576,0),MATCH((CUADRO!F$5&amp;$E1035),'Hoja de Trabajo para listado'!$AB$151:$BA$151,0)),0)+IFERROR(INDEX('Hoja de Trabajo para listado'!$BC$155:$CB$1048576,MATCH($A1035,'Hoja de Trabajo para listado'!$BC$155:$BC$1048576,0),MATCH((CUADRO!F$5&amp;$E1035),'Hoja de Trabajo para listado'!$BC$151:$CB$151,0)),0)+IFERROR(INDEX('Hoja de Trabajo para listado'!$DE$153:$DG$274,MATCH($A1035,'Hoja de Trabajo para listado'!$DE$153:$DE$1048576,0),MATCH((CUADRO!F$5&amp;$E1035),'Hoja de Trabajo para listado'!$DE$151:$DG$151,0)),0)+IFERROR(INDEX('Hoja de Trabajo para listado'!$CD$155:$DC$1048576,MATCH($A1035,'Hoja de Trabajo para listado'!$CD$155:$CD$1048576,0),MATCH((CUADRO!F$5&amp;$E1035),'Hoja de Trabajo para listado'!$CD$151:$DC$151,0)),0)</f>
        <v>0</v>
      </c>
      <c r="G1035" s="243">
        <f ca="1">+IFERROR(INDEX('Hoja de Trabajo para listado'!$A$155:$Z$1048576,MATCH($A1035,'Hoja de Trabajo para listado'!$A$155:$A$1048576,0),MATCH((CUADRO!G$5&amp;$E1035),'Hoja de Trabajo para listado'!$A$151:$Z$151,0)),0)+IFERROR(INDEX('Hoja de Trabajo para listado'!$AB$155:$BA$1048576,MATCH($A1035,'Hoja de Trabajo para listado'!$AB$155:$AB$1048576,0),MATCH((CUADRO!G$5&amp;$E1035),'Hoja de Trabajo para listado'!$AB$151:$BA$151,0)),0)+IFERROR(INDEX('Hoja de Trabajo para listado'!$BC$155:$CB$1048576,MATCH($A1035,'Hoja de Trabajo para listado'!$BC$155:$BC$1048576,0),MATCH((CUADRO!G$5&amp;$E1035),'Hoja de Trabajo para listado'!$BC$151:$CB$151,0)),0)+IFERROR(INDEX('Hoja de Trabajo para listado'!$DE$153:$DG$274,MATCH($A1035,'Hoja de Trabajo para listado'!$DE$153:$DE$1048576,0),MATCH((CUADRO!G$5&amp;$E1035),'Hoja de Trabajo para listado'!$DE$151:$DG$151,0)),0)+IFERROR(INDEX('Hoja de Trabajo para listado'!$CD$155:$DC$1048576,MATCH($A1035,'Hoja de Trabajo para listado'!$CD$155:$CD$1048576,0),MATCH((CUADRO!G$5&amp;$E1035),'Hoja de Trabajo para listado'!$CD$151:$DC$151,0)),0)</f>
        <v>0</v>
      </c>
      <c r="H1035" s="243">
        <f ca="1">+IFERROR(INDEX('Hoja de Trabajo para listado'!$A$155:$Z$1048576,MATCH($A1035,'Hoja de Trabajo para listado'!$A$155:$A$1048576,0),MATCH((CUADRO!H$5&amp;$E1035),'Hoja de Trabajo para listado'!$A$151:$Z$151,0)),0)+IFERROR(INDEX('Hoja de Trabajo para listado'!$AB$155:$BA$1048576,MATCH($A1035,'Hoja de Trabajo para listado'!$AB$155:$AB$1048576,0),MATCH((CUADRO!H$5&amp;$E1035),'Hoja de Trabajo para listado'!$AB$151:$BA$151,0)),0)+IFERROR(INDEX('Hoja de Trabajo para listado'!$BC$155:$CB$1048576,MATCH($A1035,'Hoja de Trabajo para listado'!$BC$155:$BC$1048576,0),MATCH((CUADRO!H$5&amp;$E1035),'Hoja de Trabajo para listado'!$BC$151:$CB$151,0)),0)+IFERROR(INDEX('Hoja de Trabajo para listado'!$DE$153:$DG$274,MATCH($A1035,'Hoja de Trabajo para listado'!$DE$153:$DE$1048576,0),MATCH((CUADRO!H$5&amp;$E1035),'Hoja de Trabajo para listado'!$DE$151:$DG$151,0)),0)+IFERROR(INDEX('Hoja de Trabajo para listado'!$CD$155:$DC$1048576,MATCH($A1035,'Hoja de Trabajo para listado'!$CD$155:$CD$1048576,0),MATCH((CUADRO!H$5&amp;$E1035),'Hoja de Trabajo para listado'!$CD$151:$DC$151,0)),0)</f>
        <v>0</v>
      </c>
      <c r="I1035" s="243">
        <f ca="1">+IFERROR(INDEX('Hoja de Trabajo para listado'!$A$155:$Z$1048576,MATCH($A1035,'Hoja de Trabajo para listado'!$A$155:$A$1048576,0),MATCH((CUADRO!I$5&amp;$E1035),'Hoja de Trabajo para listado'!$A$151:$Z$151,0)),0)+IFERROR(INDEX('Hoja de Trabajo para listado'!$AB$155:$BA$1048576,MATCH($A1035,'Hoja de Trabajo para listado'!$AB$155:$AB$1048576,0),MATCH((CUADRO!I$5&amp;$E1035),'Hoja de Trabajo para listado'!$AB$151:$BA$151,0)),0)+IFERROR(INDEX('Hoja de Trabajo para listado'!$BC$155:$CB$1048576,MATCH($A1035,'Hoja de Trabajo para listado'!$BC$155:$BC$1048576,0),MATCH((CUADRO!I$5&amp;$E1035),'Hoja de Trabajo para listado'!$BC$151:$CB$151,0)),0)+IFERROR(INDEX('Hoja de Trabajo para listado'!$DE$153:$DG$274,MATCH($A1035,'Hoja de Trabajo para listado'!$DE$153:$DE$1048576,0),MATCH((CUADRO!I$5&amp;$E1035),'Hoja de Trabajo para listado'!$DE$151:$DG$151,0)),0)+IFERROR(INDEX('Hoja de Trabajo para listado'!$CD$155:$DC$1048576,MATCH($A1035,'Hoja de Trabajo para listado'!$CD$155:$CD$1048576,0),MATCH((CUADRO!I$5&amp;$E1035),'Hoja de Trabajo para listado'!$CD$151:$DC$151,0)),0)</f>
        <v>0</v>
      </c>
      <c r="J1035" s="243">
        <f ca="1">+IFERROR(INDEX('Hoja de Trabajo para listado'!$A$155:$Z$1048576,MATCH($A1035,'Hoja de Trabajo para listado'!$A$155:$A$1048576,0),MATCH((CUADRO!J$5&amp;$E1035),'Hoja de Trabajo para listado'!$A$151:$Z$151,0)),0)+IFERROR(INDEX('Hoja de Trabajo para listado'!$AB$155:$BA$1048576,MATCH($A1035,'Hoja de Trabajo para listado'!$AB$155:$AB$1048576,0),MATCH((CUADRO!J$5&amp;$E1035),'Hoja de Trabajo para listado'!$AB$151:$BA$151,0)),0)+IFERROR(INDEX('Hoja de Trabajo para listado'!$BC$155:$CB$1048576,MATCH($A1035,'Hoja de Trabajo para listado'!$BC$155:$BC$1048576,0),MATCH((CUADRO!J$5&amp;$E1035),'Hoja de Trabajo para listado'!$BC$151:$CB$151,0)),0)+IFERROR(INDEX('Hoja de Trabajo para listado'!$DE$153:$DG$274,MATCH($A1035,'Hoja de Trabajo para listado'!$DE$153:$DE$1048576,0),MATCH((CUADRO!J$5&amp;$E1035),'Hoja de Trabajo para listado'!$DE$151:$DG$151,0)),0)+IFERROR(INDEX('Hoja de Trabajo para listado'!$CD$155:$DC$1048576,MATCH($A1035,'Hoja de Trabajo para listado'!$CD$155:$CD$1048576,0),MATCH((CUADRO!J$5&amp;$E1035),'Hoja de Trabajo para listado'!$CD$151:$DC$151,0)),0)</f>
        <v>0</v>
      </c>
      <c r="K1035" s="243">
        <f ca="1">+IFERROR(INDEX('Hoja de Trabajo para listado'!$A$155:$Z$1048576,MATCH($A1035,'Hoja de Trabajo para listado'!$A$155:$A$1048576,0),MATCH((CUADRO!K$5&amp;$E1035),'Hoja de Trabajo para listado'!$A$151:$Z$151,0)),0)+IFERROR(INDEX('Hoja de Trabajo para listado'!$AB$155:$BA$1048576,MATCH($A1035,'Hoja de Trabajo para listado'!$AB$155:$AB$1048576,0),MATCH((CUADRO!K$5&amp;$E1035),'Hoja de Trabajo para listado'!$AB$151:$BA$151,0)),0)+IFERROR(INDEX('Hoja de Trabajo para listado'!$BC$155:$CB$1048576,MATCH($A1035,'Hoja de Trabajo para listado'!$BC$155:$BC$1048576,0),MATCH((CUADRO!K$5&amp;$E1035),'Hoja de Trabajo para listado'!$BC$151:$CB$151,0)),0)+IFERROR(INDEX('Hoja de Trabajo para listado'!$DE$153:$DG$274,MATCH($A1035,'Hoja de Trabajo para listado'!$DE$153:$DE$1048576,0),MATCH((CUADRO!K$5&amp;$E1035),'Hoja de Trabajo para listado'!$DE$151:$DG$151,0)),0)+IFERROR(INDEX('Hoja de Trabajo para listado'!$CD$155:$DC$1048576,MATCH($A1035,'Hoja de Trabajo para listado'!$CD$155:$CD$1048576,0),MATCH((CUADRO!K$5&amp;$E1035),'Hoja de Trabajo para listado'!$CD$151:$DC$151,0)),0)</f>
        <v>0</v>
      </c>
      <c r="L1035" s="243">
        <f ca="1">+IFERROR(INDEX('Hoja de Trabajo para listado'!$A$155:$Z$1048576,MATCH($A1035,'Hoja de Trabajo para listado'!$A$155:$A$1048576,0),MATCH((CUADRO!L$5&amp;$E1035),'Hoja de Trabajo para listado'!$A$151:$Z$151,0)),0)+IFERROR(INDEX('Hoja de Trabajo para listado'!$AB$155:$BA$1048576,MATCH($A1035,'Hoja de Trabajo para listado'!$AB$155:$AB$1048576,0),MATCH((CUADRO!L$5&amp;$E1035),'Hoja de Trabajo para listado'!$AB$151:$BA$151,0)),0)+IFERROR(INDEX('Hoja de Trabajo para listado'!$BC$155:$CB$1048576,MATCH($A1035,'Hoja de Trabajo para listado'!$BC$155:$BC$1048576,0),MATCH((CUADRO!L$5&amp;$E1035),'Hoja de Trabajo para listado'!$BC$151:$CB$151,0)),0)+IFERROR(INDEX('Hoja de Trabajo para listado'!$DE$153:$DG$274,MATCH($A1035,'Hoja de Trabajo para listado'!$DE$153:$DE$1048576,0),MATCH((CUADRO!L$5&amp;$E1035),'Hoja de Trabajo para listado'!$DE$151:$DG$151,0)),0)+IFERROR(INDEX('Hoja de Trabajo para listado'!$CD$155:$DC$1048576,MATCH($A1035,'Hoja de Trabajo para listado'!$CD$155:$CD$1048576,0),MATCH((CUADRO!L$5&amp;$E1035),'Hoja de Trabajo para listado'!$CD$151:$DC$151,0)),0)</f>
        <v>0</v>
      </c>
      <c r="M1035" s="243">
        <f ca="1">+IFERROR(INDEX('Hoja de Trabajo para listado'!$A$155:$Z$1048576,MATCH($A1035,'Hoja de Trabajo para listado'!$A$155:$A$1048576,0),MATCH((CUADRO!M$5&amp;$E1035),'Hoja de Trabajo para listado'!$A$151:$Z$151,0)),0)+IFERROR(INDEX('Hoja de Trabajo para listado'!$AB$155:$BA$1048576,MATCH($A1035,'Hoja de Trabajo para listado'!$AB$155:$AB$1048576,0),MATCH((CUADRO!M$5&amp;$E1035),'Hoja de Trabajo para listado'!$AB$151:$BA$151,0)),0)+IFERROR(INDEX('Hoja de Trabajo para listado'!$BC$155:$CB$1048576,MATCH($A1035,'Hoja de Trabajo para listado'!$BC$155:$BC$1048576,0),MATCH((CUADRO!M$5&amp;$E1035),'Hoja de Trabajo para listado'!$BC$151:$CB$151,0)),0)+IFERROR(INDEX('Hoja de Trabajo para listado'!$DE$153:$DG$274,MATCH($A1035,'Hoja de Trabajo para listado'!$DE$153:$DE$1048576,0),MATCH((CUADRO!M$5&amp;$E1035),'Hoja de Trabajo para listado'!$DE$151:$DG$151,0)),0)+IFERROR(INDEX('Hoja de Trabajo para listado'!$CD$155:$DC$1048576,MATCH($A1035,'Hoja de Trabajo para listado'!$CD$155:$CD$1048576,0),MATCH((CUADRO!M$5&amp;$E1035),'Hoja de Trabajo para listado'!$CD$151:$DC$151,0)),0)</f>
        <v>0</v>
      </c>
      <c r="N1035" s="243">
        <f ca="1">+IFERROR(INDEX('Hoja de Trabajo para listado'!$A$155:$Z$1048576,MATCH($A1035,'Hoja de Trabajo para listado'!$A$155:$A$1048576,0),MATCH((CUADRO!N$5&amp;$E1035),'Hoja de Trabajo para listado'!$A$151:$Z$151,0)),0)+IFERROR(INDEX('Hoja de Trabajo para listado'!$AB$155:$BA$1048576,MATCH($A1035,'Hoja de Trabajo para listado'!$AB$155:$AB$1048576,0),MATCH((CUADRO!N$5&amp;$E1035),'Hoja de Trabajo para listado'!$AB$151:$BA$151,0)),0)+IFERROR(INDEX('Hoja de Trabajo para listado'!$BC$155:$CB$1048576,MATCH($A1035,'Hoja de Trabajo para listado'!$BC$155:$BC$1048576,0),MATCH((CUADRO!N$5&amp;$E1035),'Hoja de Trabajo para listado'!$BC$151:$CB$151,0)),0)+IFERROR(INDEX('Hoja de Trabajo para listado'!$DE$153:$DG$274,MATCH($A1035,'Hoja de Trabajo para listado'!$DE$153:$DE$1048576,0),MATCH((CUADRO!N$5&amp;$E1035),'Hoja de Trabajo para listado'!$DE$151:$DG$151,0)),0)+IFERROR(INDEX('Hoja de Trabajo para listado'!$CD$155:$DC$1048576,MATCH($A1035,'Hoja de Trabajo para listado'!$CD$155:$CD$1048576,0),MATCH((CUADRO!N$5&amp;$E1035),'Hoja de Trabajo para listado'!$CD$151:$DC$151,0)),0)</f>
        <v>0</v>
      </c>
      <c r="O1035" s="243">
        <f ca="1">+IFERROR(INDEX('Hoja de Trabajo para listado'!$A$155:$Z$1048576,MATCH($A1035,'Hoja de Trabajo para listado'!$A$155:$A$1048576,0),MATCH((CUADRO!O$5&amp;$E1035),'Hoja de Trabajo para listado'!$A$151:$Z$151,0)),0)+IFERROR(INDEX('Hoja de Trabajo para listado'!$AB$155:$BA$1048576,MATCH($A1035,'Hoja de Trabajo para listado'!$AB$155:$AB$1048576,0),MATCH((CUADRO!O$5&amp;$E1035),'Hoja de Trabajo para listado'!$AB$151:$BA$151,0)),0)+IFERROR(INDEX('Hoja de Trabajo para listado'!$BC$155:$CB$1048576,MATCH($A1035,'Hoja de Trabajo para listado'!$BC$155:$BC$1048576,0),MATCH((CUADRO!O$5&amp;$E1035),'Hoja de Trabajo para listado'!$BC$151:$CB$151,0)),0)+IFERROR(INDEX('Hoja de Trabajo para listado'!$DE$153:$DG$274,MATCH($A1035,'Hoja de Trabajo para listado'!$DE$153:$DE$1048576,0),MATCH((CUADRO!O$5&amp;$E1035),'Hoja de Trabajo para listado'!$DE$151:$DG$151,0)),0)+IFERROR(INDEX('Hoja de Trabajo para listado'!$CD$155:$DC$1048576,MATCH($A1035,'Hoja de Trabajo para listado'!$CD$155:$CD$1048576,0),MATCH((CUADRO!O$5&amp;$E1035),'Hoja de Trabajo para listado'!$CD$151:$DC$151,0)),0)</f>
        <v>0</v>
      </c>
      <c r="P1035" s="243">
        <f ca="1">+IFERROR(INDEX('Hoja de Trabajo para listado'!$A$155:$Z$1048576,MATCH($A1035,'Hoja de Trabajo para listado'!$A$155:$A$1048576,0),MATCH((CUADRO!P$5&amp;$E1035),'Hoja de Trabajo para listado'!$A$151:$Z$151,0)),0)+IFERROR(INDEX('Hoja de Trabajo para listado'!$AB$155:$BA$1048576,MATCH($A1035,'Hoja de Trabajo para listado'!$AB$155:$AB$1048576,0),MATCH((CUADRO!P$5&amp;$E1035),'Hoja de Trabajo para listado'!$AB$151:$BA$151,0)),0)+IFERROR(INDEX('Hoja de Trabajo para listado'!$BC$155:$CB$1048576,MATCH($A1035,'Hoja de Trabajo para listado'!$BC$155:$BC$1048576,0),MATCH((CUADRO!P$5&amp;$E1035),'Hoja de Trabajo para listado'!$BC$151:$CB$151,0)),0)+IFERROR(INDEX('Hoja de Trabajo para listado'!$DE$153:$DG$274,MATCH($A1035,'Hoja de Trabajo para listado'!$DE$153:$DE$1048576,0),MATCH((CUADRO!P$5&amp;$E1035),'Hoja de Trabajo para listado'!$DE$151:$DG$151,0)),0)+IFERROR(INDEX('Hoja de Trabajo para listado'!$CD$155:$DC$1048576,MATCH($A1035,'Hoja de Trabajo para listado'!$CD$155:$CD$1048576,0),MATCH((CUADRO!P$5&amp;$E1035),'Hoja de Trabajo para listado'!$CD$151:$DC$151,0)),0)</f>
        <v>0</v>
      </c>
      <c r="Q1035" s="243">
        <f ca="1">+IFERROR(INDEX('Hoja de Trabajo para listado'!$A$155:$Z$1048576,MATCH($A1035,'Hoja de Trabajo para listado'!$A$155:$A$1048576,0),MATCH((CUADRO!Q$5&amp;$E1035),'Hoja de Trabajo para listado'!$A$151:$Z$151,0)),0)+IFERROR(INDEX('Hoja de Trabajo para listado'!$AB$155:$BA$1048576,MATCH($A1035,'Hoja de Trabajo para listado'!$AB$155:$AB$1048576,0),MATCH((CUADRO!Q$5&amp;$E1035),'Hoja de Trabajo para listado'!$AB$151:$BA$151,0)),0)+IFERROR(INDEX('Hoja de Trabajo para listado'!$BC$155:$CB$1048576,MATCH($A1035,'Hoja de Trabajo para listado'!$BC$155:$BC$1048576,0),MATCH((CUADRO!Q$5&amp;$E1035),'Hoja de Trabajo para listado'!$BC$151:$CB$151,0)),0)+IFERROR(INDEX('Hoja de Trabajo para listado'!$DE$153:$DG$274,MATCH($A1035,'Hoja de Trabajo para listado'!$DE$153:$DE$1048576,0),MATCH((CUADRO!Q$5&amp;$E1035),'Hoja de Trabajo para listado'!$DE$151:$DG$151,0)),0)+IFERROR(INDEX('Hoja de Trabajo para listado'!$CD$155:$DC$1048576,MATCH($A1035,'Hoja de Trabajo para listado'!$CD$155:$CD$1048576,0),MATCH((CUADRO!Q$5&amp;$E1035),'Hoja de Trabajo para listado'!$CD$151:$DC$151,0)),0)</f>
        <v>0</v>
      </c>
      <c r="R1035" s="243">
        <f t="shared" ca="1" si="35"/>
        <v>0</v>
      </c>
      <c r="S1035" s="249">
        <f ca="1">+R1034+R1035</f>
        <v>0</v>
      </c>
      <c r="T1035" s="243">
        <f ca="1">+S1035</f>
        <v>0</v>
      </c>
      <c r="U1035" s="242">
        <f t="shared" si="36"/>
        <v>2</v>
      </c>
      <c r="V1035" s="333" t="str">
        <f>+VLOOKUP(A1035,bd_lista!$A$3:$E$590,5,FALSE)</f>
        <v>Gobiernos Autonomos Municipales</v>
      </c>
      <c r="W1035" s="384"/>
      <c r="X1035" s="242">
        <f>+VLOOKUP(A1035,[3]Sheet1!$A$13:$D$744,4,FALSE)</f>
        <v>0</v>
      </c>
      <c r="Y1035" s="242" t="e">
        <f>+VLOOKUP(X1035,bd_lista!$A$3:$C$590,3,FALSE)</f>
        <v>#N/A</v>
      </c>
      <c r="Z1035" s="292"/>
      <c r="AA1035" s="293"/>
    </row>
    <row r="1036" spans="1:27" customFormat="1" ht="27" hidden="1" customHeight="1">
      <c r="A1036" s="32">
        <v>1752</v>
      </c>
      <c r="B1036" s="388">
        <f>+A1036</f>
        <v>1752</v>
      </c>
      <c r="C1036" s="247" t="str">
        <f>+VLOOKUP(A1036,bd_lista!$A$3:$C$590,3,FALSE)</f>
        <v>Gobierno Autónomo Municipal de San Juan</v>
      </c>
      <c r="D1036" s="385" t="str">
        <f>+C1036</f>
        <v>Gobierno Autónomo Municipal de San Juan</v>
      </c>
      <c r="E1036" s="242" t="s">
        <v>1304</v>
      </c>
      <c r="F1036" s="243">
        <f ca="1">+IFERROR(INDEX('Hoja de Trabajo para listado'!$A$155:$Z$1048576,MATCH($A1036,'Hoja de Trabajo para listado'!$A$155:$A$1048576,0),MATCH((CUADRO!F$5&amp;$E1036),'Hoja de Trabajo para listado'!$A$151:$Z$151,0)),0)+IFERROR(INDEX('Hoja de Trabajo para listado'!$AB$155:$BA$1048576,MATCH($A1036,'Hoja de Trabajo para listado'!$AB$155:$AB$1048576,0),MATCH((CUADRO!F$5&amp;$E1036),'Hoja de Trabajo para listado'!$AB$151:$BA$151,0)),0)+IFERROR(INDEX('Hoja de Trabajo para listado'!$BC$155:$CB$1048576,MATCH($A1036,'Hoja de Trabajo para listado'!$BC$155:$BC$1048576,0),MATCH((CUADRO!F$5&amp;$E1036),'Hoja de Trabajo para listado'!$BC$151:$CB$151,0)),0)+IFERROR(INDEX('Hoja de Trabajo para listado'!$DE$153:$DG$274,MATCH($A1036,'Hoja de Trabajo para listado'!$DE$153:$DE$1048576,0),MATCH((CUADRO!F$5&amp;$E1036),'Hoja de Trabajo para listado'!$DE$151:$DG$151,0)),0)+IFERROR(INDEX('Hoja de Trabajo para listado'!$CD$155:$DC$1048576,MATCH($A1036,'Hoja de Trabajo para listado'!$CD$155:$CD$1048576,0),MATCH((CUADRO!F$5&amp;$E1036),'Hoja de Trabajo para listado'!$CD$151:$DC$151,0)),0)</f>
        <v>0</v>
      </c>
      <c r="G1036" s="243">
        <f ca="1">+IFERROR(INDEX('Hoja de Trabajo para listado'!$A$155:$Z$1048576,MATCH($A1036,'Hoja de Trabajo para listado'!$A$155:$A$1048576,0),MATCH((CUADRO!G$5&amp;$E1036),'Hoja de Trabajo para listado'!$A$151:$Z$151,0)),0)+IFERROR(INDEX('Hoja de Trabajo para listado'!$AB$155:$BA$1048576,MATCH($A1036,'Hoja de Trabajo para listado'!$AB$155:$AB$1048576,0),MATCH((CUADRO!G$5&amp;$E1036),'Hoja de Trabajo para listado'!$AB$151:$BA$151,0)),0)+IFERROR(INDEX('Hoja de Trabajo para listado'!$BC$155:$CB$1048576,MATCH($A1036,'Hoja de Trabajo para listado'!$BC$155:$BC$1048576,0),MATCH((CUADRO!G$5&amp;$E1036),'Hoja de Trabajo para listado'!$BC$151:$CB$151,0)),0)+IFERROR(INDEX('Hoja de Trabajo para listado'!$DE$153:$DG$274,MATCH($A1036,'Hoja de Trabajo para listado'!$DE$153:$DE$1048576,0),MATCH((CUADRO!G$5&amp;$E1036),'Hoja de Trabajo para listado'!$DE$151:$DG$151,0)),0)+IFERROR(INDEX('Hoja de Trabajo para listado'!$CD$155:$DC$1048576,MATCH($A1036,'Hoja de Trabajo para listado'!$CD$155:$CD$1048576,0),MATCH((CUADRO!G$5&amp;$E1036),'Hoja de Trabajo para listado'!$CD$151:$DC$151,0)),0)</f>
        <v>0</v>
      </c>
      <c r="H1036" s="243">
        <f ca="1">+IFERROR(INDEX('Hoja de Trabajo para listado'!$A$155:$Z$1048576,MATCH($A1036,'Hoja de Trabajo para listado'!$A$155:$A$1048576,0),MATCH((CUADRO!H$5&amp;$E1036),'Hoja de Trabajo para listado'!$A$151:$Z$151,0)),0)+IFERROR(INDEX('Hoja de Trabajo para listado'!$AB$155:$BA$1048576,MATCH($A1036,'Hoja de Trabajo para listado'!$AB$155:$AB$1048576,0),MATCH((CUADRO!H$5&amp;$E1036),'Hoja de Trabajo para listado'!$AB$151:$BA$151,0)),0)+IFERROR(INDEX('Hoja de Trabajo para listado'!$BC$155:$CB$1048576,MATCH($A1036,'Hoja de Trabajo para listado'!$BC$155:$BC$1048576,0),MATCH((CUADRO!H$5&amp;$E1036),'Hoja de Trabajo para listado'!$BC$151:$CB$151,0)),0)+IFERROR(INDEX('Hoja de Trabajo para listado'!$DE$153:$DG$274,MATCH($A1036,'Hoja de Trabajo para listado'!$DE$153:$DE$1048576,0),MATCH((CUADRO!H$5&amp;$E1036),'Hoja de Trabajo para listado'!$DE$151:$DG$151,0)),0)+IFERROR(INDEX('Hoja de Trabajo para listado'!$CD$155:$DC$1048576,MATCH($A1036,'Hoja de Trabajo para listado'!$CD$155:$CD$1048576,0),MATCH((CUADRO!H$5&amp;$E1036),'Hoja de Trabajo para listado'!$CD$151:$DC$151,0)),0)</f>
        <v>0</v>
      </c>
      <c r="I1036" s="243">
        <f ca="1">+IFERROR(INDEX('Hoja de Trabajo para listado'!$A$155:$Z$1048576,MATCH($A1036,'Hoja de Trabajo para listado'!$A$155:$A$1048576,0),MATCH((CUADRO!I$5&amp;$E1036),'Hoja de Trabajo para listado'!$A$151:$Z$151,0)),0)+IFERROR(INDEX('Hoja de Trabajo para listado'!$AB$155:$BA$1048576,MATCH($A1036,'Hoja de Trabajo para listado'!$AB$155:$AB$1048576,0),MATCH((CUADRO!I$5&amp;$E1036),'Hoja de Trabajo para listado'!$AB$151:$BA$151,0)),0)+IFERROR(INDEX('Hoja de Trabajo para listado'!$BC$155:$CB$1048576,MATCH($A1036,'Hoja de Trabajo para listado'!$BC$155:$BC$1048576,0),MATCH((CUADRO!I$5&amp;$E1036),'Hoja de Trabajo para listado'!$BC$151:$CB$151,0)),0)+IFERROR(INDEX('Hoja de Trabajo para listado'!$DE$153:$DG$274,MATCH($A1036,'Hoja de Trabajo para listado'!$DE$153:$DE$1048576,0),MATCH((CUADRO!I$5&amp;$E1036),'Hoja de Trabajo para listado'!$DE$151:$DG$151,0)),0)+IFERROR(INDEX('Hoja de Trabajo para listado'!$CD$155:$DC$1048576,MATCH($A1036,'Hoja de Trabajo para listado'!$CD$155:$CD$1048576,0),MATCH((CUADRO!I$5&amp;$E1036),'Hoja de Trabajo para listado'!$CD$151:$DC$151,0)),0)</f>
        <v>0</v>
      </c>
      <c r="J1036" s="243">
        <f ca="1">+IFERROR(INDEX('Hoja de Trabajo para listado'!$A$155:$Z$1048576,MATCH($A1036,'Hoja de Trabajo para listado'!$A$155:$A$1048576,0),MATCH((CUADRO!J$5&amp;$E1036),'Hoja de Trabajo para listado'!$A$151:$Z$151,0)),0)+IFERROR(INDEX('Hoja de Trabajo para listado'!$AB$155:$BA$1048576,MATCH($A1036,'Hoja de Trabajo para listado'!$AB$155:$AB$1048576,0),MATCH((CUADRO!J$5&amp;$E1036),'Hoja de Trabajo para listado'!$AB$151:$BA$151,0)),0)+IFERROR(INDEX('Hoja de Trabajo para listado'!$BC$155:$CB$1048576,MATCH($A1036,'Hoja de Trabajo para listado'!$BC$155:$BC$1048576,0),MATCH((CUADRO!J$5&amp;$E1036),'Hoja de Trabajo para listado'!$BC$151:$CB$151,0)),0)+IFERROR(INDEX('Hoja de Trabajo para listado'!$DE$153:$DG$274,MATCH($A1036,'Hoja de Trabajo para listado'!$DE$153:$DE$1048576,0),MATCH((CUADRO!J$5&amp;$E1036),'Hoja de Trabajo para listado'!$DE$151:$DG$151,0)),0)+IFERROR(INDEX('Hoja de Trabajo para listado'!$CD$155:$DC$1048576,MATCH($A1036,'Hoja de Trabajo para listado'!$CD$155:$CD$1048576,0),MATCH((CUADRO!J$5&amp;$E1036),'Hoja de Trabajo para listado'!$CD$151:$DC$151,0)),0)</f>
        <v>0</v>
      </c>
      <c r="K1036" s="243">
        <f ca="1">+IFERROR(INDEX('Hoja de Trabajo para listado'!$A$155:$Z$1048576,MATCH($A1036,'Hoja de Trabajo para listado'!$A$155:$A$1048576,0),MATCH((CUADRO!K$5&amp;$E1036),'Hoja de Trabajo para listado'!$A$151:$Z$151,0)),0)+IFERROR(INDEX('Hoja de Trabajo para listado'!$AB$155:$BA$1048576,MATCH($A1036,'Hoja de Trabajo para listado'!$AB$155:$AB$1048576,0),MATCH((CUADRO!K$5&amp;$E1036),'Hoja de Trabajo para listado'!$AB$151:$BA$151,0)),0)+IFERROR(INDEX('Hoja de Trabajo para listado'!$BC$155:$CB$1048576,MATCH($A1036,'Hoja de Trabajo para listado'!$BC$155:$BC$1048576,0),MATCH((CUADRO!K$5&amp;$E1036),'Hoja de Trabajo para listado'!$BC$151:$CB$151,0)),0)+IFERROR(INDEX('Hoja de Trabajo para listado'!$DE$153:$DG$274,MATCH($A1036,'Hoja de Trabajo para listado'!$DE$153:$DE$1048576,0),MATCH((CUADRO!K$5&amp;$E1036),'Hoja de Trabajo para listado'!$DE$151:$DG$151,0)),0)+IFERROR(INDEX('Hoja de Trabajo para listado'!$CD$155:$DC$1048576,MATCH($A1036,'Hoja de Trabajo para listado'!$CD$155:$CD$1048576,0),MATCH((CUADRO!K$5&amp;$E1036),'Hoja de Trabajo para listado'!$CD$151:$DC$151,0)),0)</f>
        <v>0</v>
      </c>
      <c r="L1036" s="243">
        <f ca="1">+IFERROR(INDEX('Hoja de Trabajo para listado'!$A$155:$Z$1048576,MATCH($A1036,'Hoja de Trabajo para listado'!$A$155:$A$1048576,0),MATCH((CUADRO!L$5&amp;$E1036),'Hoja de Trabajo para listado'!$A$151:$Z$151,0)),0)+IFERROR(INDEX('Hoja de Trabajo para listado'!$AB$155:$BA$1048576,MATCH($A1036,'Hoja de Trabajo para listado'!$AB$155:$AB$1048576,0),MATCH((CUADRO!L$5&amp;$E1036),'Hoja de Trabajo para listado'!$AB$151:$BA$151,0)),0)+IFERROR(INDEX('Hoja de Trabajo para listado'!$BC$155:$CB$1048576,MATCH($A1036,'Hoja de Trabajo para listado'!$BC$155:$BC$1048576,0),MATCH((CUADRO!L$5&amp;$E1036),'Hoja de Trabajo para listado'!$BC$151:$CB$151,0)),0)+IFERROR(INDEX('Hoja de Trabajo para listado'!$DE$153:$DG$274,MATCH($A1036,'Hoja de Trabajo para listado'!$DE$153:$DE$1048576,0),MATCH((CUADRO!L$5&amp;$E1036),'Hoja de Trabajo para listado'!$DE$151:$DG$151,0)),0)+IFERROR(INDEX('Hoja de Trabajo para listado'!$CD$155:$DC$1048576,MATCH($A1036,'Hoja de Trabajo para listado'!$CD$155:$CD$1048576,0),MATCH((CUADRO!L$5&amp;$E1036),'Hoja de Trabajo para listado'!$CD$151:$DC$151,0)),0)</f>
        <v>0</v>
      </c>
      <c r="M1036" s="243">
        <f ca="1">+IFERROR(INDEX('Hoja de Trabajo para listado'!$A$155:$Z$1048576,MATCH($A1036,'Hoja de Trabajo para listado'!$A$155:$A$1048576,0),MATCH((CUADRO!M$5&amp;$E1036),'Hoja de Trabajo para listado'!$A$151:$Z$151,0)),0)+IFERROR(INDEX('Hoja de Trabajo para listado'!$AB$155:$BA$1048576,MATCH($A1036,'Hoja de Trabajo para listado'!$AB$155:$AB$1048576,0),MATCH((CUADRO!M$5&amp;$E1036),'Hoja de Trabajo para listado'!$AB$151:$BA$151,0)),0)+IFERROR(INDEX('Hoja de Trabajo para listado'!$BC$155:$CB$1048576,MATCH($A1036,'Hoja de Trabajo para listado'!$BC$155:$BC$1048576,0),MATCH((CUADRO!M$5&amp;$E1036),'Hoja de Trabajo para listado'!$BC$151:$CB$151,0)),0)+IFERROR(INDEX('Hoja de Trabajo para listado'!$DE$153:$DG$274,MATCH($A1036,'Hoja de Trabajo para listado'!$DE$153:$DE$1048576,0),MATCH((CUADRO!M$5&amp;$E1036),'Hoja de Trabajo para listado'!$DE$151:$DG$151,0)),0)+IFERROR(INDEX('Hoja de Trabajo para listado'!$CD$155:$DC$1048576,MATCH($A1036,'Hoja de Trabajo para listado'!$CD$155:$CD$1048576,0),MATCH((CUADRO!M$5&amp;$E1036),'Hoja de Trabajo para listado'!$CD$151:$DC$151,0)),0)</f>
        <v>0</v>
      </c>
      <c r="N1036" s="243">
        <f ca="1">+IFERROR(INDEX('Hoja de Trabajo para listado'!$A$155:$Z$1048576,MATCH($A1036,'Hoja de Trabajo para listado'!$A$155:$A$1048576,0),MATCH((CUADRO!N$5&amp;$E1036),'Hoja de Trabajo para listado'!$A$151:$Z$151,0)),0)+IFERROR(INDEX('Hoja de Trabajo para listado'!$AB$155:$BA$1048576,MATCH($A1036,'Hoja de Trabajo para listado'!$AB$155:$AB$1048576,0),MATCH((CUADRO!N$5&amp;$E1036),'Hoja de Trabajo para listado'!$AB$151:$BA$151,0)),0)+IFERROR(INDEX('Hoja de Trabajo para listado'!$BC$155:$CB$1048576,MATCH($A1036,'Hoja de Trabajo para listado'!$BC$155:$BC$1048576,0),MATCH((CUADRO!N$5&amp;$E1036),'Hoja de Trabajo para listado'!$BC$151:$CB$151,0)),0)+IFERROR(INDEX('Hoja de Trabajo para listado'!$DE$153:$DG$274,MATCH($A1036,'Hoja de Trabajo para listado'!$DE$153:$DE$1048576,0),MATCH((CUADRO!N$5&amp;$E1036),'Hoja de Trabajo para listado'!$DE$151:$DG$151,0)),0)+IFERROR(INDEX('Hoja de Trabajo para listado'!$CD$155:$DC$1048576,MATCH($A1036,'Hoja de Trabajo para listado'!$CD$155:$CD$1048576,0),MATCH((CUADRO!N$5&amp;$E1036),'Hoja de Trabajo para listado'!$CD$151:$DC$151,0)),0)</f>
        <v>0</v>
      </c>
      <c r="O1036" s="243">
        <f ca="1">+IFERROR(INDEX('Hoja de Trabajo para listado'!$A$155:$Z$1048576,MATCH($A1036,'Hoja de Trabajo para listado'!$A$155:$A$1048576,0),MATCH((CUADRO!O$5&amp;$E1036),'Hoja de Trabajo para listado'!$A$151:$Z$151,0)),0)+IFERROR(INDEX('Hoja de Trabajo para listado'!$AB$155:$BA$1048576,MATCH($A1036,'Hoja de Trabajo para listado'!$AB$155:$AB$1048576,0),MATCH((CUADRO!O$5&amp;$E1036),'Hoja de Trabajo para listado'!$AB$151:$BA$151,0)),0)+IFERROR(INDEX('Hoja de Trabajo para listado'!$BC$155:$CB$1048576,MATCH($A1036,'Hoja de Trabajo para listado'!$BC$155:$BC$1048576,0),MATCH((CUADRO!O$5&amp;$E1036),'Hoja de Trabajo para listado'!$BC$151:$CB$151,0)),0)+IFERROR(INDEX('Hoja de Trabajo para listado'!$DE$153:$DG$274,MATCH($A1036,'Hoja de Trabajo para listado'!$DE$153:$DE$1048576,0),MATCH((CUADRO!O$5&amp;$E1036),'Hoja de Trabajo para listado'!$DE$151:$DG$151,0)),0)+IFERROR(INDEX('Hoja de Trabajo para listado'!$CD$155:$DC$1048576,MATCH($A1036,'Hoja de Trabajo para listado'!$CD$155:$CD$1048576,0),MATCH((CUADRO!O$5&amp;$E1036),'Hoja de Trabajo para listado'!$CD$151:$DC$151,0)),0)</f>
        <v>0</v>
      </c>
      <c r="P1036" s="243">
        <f ca="1">+IFERROR(INDEX('Hoja de Trabajo para listado'!$A$155:$Z$1048576,MATCH($A1036,'Hoja de Trabajo para listado'!$A$155:$A$1048576,0),MATCH((CUADRO!P$5&amp;$E1036),'Hoja de Trabajo para listado'!$A$151:$Z$151,0)),0)+IFERROR(INDEX('Hoja de Trabajo para listado'!$AB$155:$BA$1048576,MATCH($A1036,'Hoja de Trabajo para listado'!$AB$155:$AB$1048576,0),MATCH((CUADRO!P$5&amp;$E1036),'Hoja de Trabajo para listado'!$AB$151:$BA$151,0)),0)+IFERROR(INDEX('Hoja de Trabajo para listado'!$BC$155:$CB$1048576,MATCH($A1036,'Hoja de Trabajo para listado'!$BC$155:$BC$1048576,0),MATCH((CUADRO!P$5&amp;$E1036),'Hoja de Trabajo para listado'!$BC$151:$CB$151,0)),0)+IFERROR(INDEX('Hoja de Trabajo para listado'!$DE$153:$DG$274,MATCH($A1036,'Hoja de Trabajo para listado'!$DE$153:$DE$1048576,0),MATCH((CUADRO!P$5&amp;$E1036),'Hoja de Trabajo para listado'!$DE$151:$DG$151,0)),0)+IFERROR(INDEX('Hoja de Trabajo para listado'!$CD$155:$DC$1048576,MATCH($A1036,'Hoja de Trabajo para listado'!$CD$155:$CD$1048576,0),MATCH((CUADRO!P$5&amp;$E1036),'Hoja de Trabajo para listado'!$CD$151:$DC$151,0)),0)</f>
        <v>0</v>
      </c>
      <c r="Q1036" s="243">
        <f ca="1">+IFERROR(INDEX('Hoja de Trabajo para listado'!$A$155:$Z$1048576,MATCH($A1036,'Hoja de Trabajo para listado'!$A$155:$A$1048576,0),MATCH((CUADRO!Q$5&amp;$E1036),'Hoja de Trabajo para listado'!$A$151:$Z$151,0)),0)+IFERROR(INDEX('Hoja de Trabajo para listado'!$AB$155:$BA$1048576,MATCH($A1036,'Hoja de Trabajo para listado'!$AB$155:$AB$1048576,0),MATCH((CUADRO!Q$5&amp;$E1036),'Hoja de Trabajo para listado'!$AB$151:$BA$151,0)),0)+IFERROR(INDEX('Hoja de Trabajo para listado'!$BC$155:$CB$1048576,MATCH($A1036,'Hoja de Trabajo para listado'!$BC$155:$BC$1048576,0),MATCH((CUADRO!Q$5&amp;$E1036),'Hoja de Trabajo para listado'!$BC$151:$CB$151,0)),0)+IFERROR(INDEX('Hoja de Trabajo para listado'!$DE$153:$DG$274,MATCH($A1036,'Hoja de Trabajo para listado'!$DE$153:$DE$1048576,0),MATCH((CUADRO!Q$5&amp;$E1036),'Hoja de Trabajo para listado'!$DE$151:$DG$151,0)),0)+IFERROR(INDEX('Hoja de Trabajo para listado'!$CD$155:$DC$1048576,MATCH($A1036,'Hoja de Trabajo para listado'!$CD$155:$CD$1048576,0),MATCH((CUADRO!Q$5&amp;$E1036),'Hoja de Trabajo para listado'!$CD$151:$DC$151,0)),0)</f>
        <v>0</v>
      </c>
      <c r="R1036" s="243">
        <f t="shared" ca="1" si="35"/>
        <v>0</v>
      </c>
      <c r="S1036" s="249"/>
      <c r="T1036" s="243">
        <f ca="1">+T1037</f>
        <v>0</v>
      </c>
      <c r="U1036" s="242">
        <f t="shared" si="36"/>
        <v>1</v>
      </c>
      <c r="V1036" s="333" t="str">
        <f>+VLOOKUP(A1036,bd_lista!$A$3:$E$590,5,FALSE)</f>
        <v>Gobiernos Autonomos Municipales</v>
      </c>
      <c r="W1036" s="383" t="str">
        <f>+V1036</f>
        <v>Gobiernos Autonomos Municipales</v>
      </c>
      <c r="X1036" s="242">
        <f>+VLOOKUP(A1036,[3]Sheet1!$A$13:$D$744,4,FALSE)</f>
        <v>0</v>
      </c>
      <c r="Y1036" s="242" t="e">
        <f>+VLOOKUP(X1036,bd_lista!$A$3:$C$590,3,FALSE)</f>
        <v>#N/A</v>
      </c>
      <c r="Z1036" s="294">
        <f>+X1036</f>
        <v>0</v>
      </c>
      <c r="AA1036" s="295" t="e">
        <f>+Y1036</f>
        <v>#N/A</v>
      </c>
    </row>
    <row r="1037" spans="1:27" customFormat="1" ht="27" hidden="1" customHeight="1">
      <c r="A1037" s="32">
        <v>1752</v>
      </c>
      <c r="B1037" s="389"/>
      <c r="C1037" s="247" t="str">
        <f>+VLOOKUP(A1037,bd_lista!$A$3:$C$590,3,FALSE)</f>
        <v>Gobierno Autónomo Municipal de San Juan</v>
      </c>
      <c r="D1037" s="386"/>
      <c r="E1037" s="244" t="s">
        <v>1305</v>
      </c>
      <c r="F1037" s="243">
        <f ca="1">+IFERROR(INDEX('Hoja de Trabajo para listado'!$A$155:$Z$1048576,MATCH($A1037,'Hoja de Trabajo para listado'!$A$155:$A$1048576,0),MATCH((CUADRO!F$5&amp;$E1037),'Hoja de Trabajo para listado'!$A$151:$Z$151,0)),0)+IFERROR(INDEX('Hoja de Trabajo para listado'!$AB$155:$BA$1048576,MATCH($A1037,'Hoja de Trabajo para listado'!$AB$155:$AB$1048576,0),MATCH((CUADRO!F$5&amp;$E1037),'Hoja de Trabajo para listado'!$AB$151:$BA$151,0)),0)+IFERROR(INDEX('Hoja de Trabajo para listado'!$BC$155:$CB$1048576,MATCH($A1037,'Hoja de Trabajo para listado'!$BC$155:$BC$1048576,0),MATCH((CUADRO!F$5&amp;$E1037),'Hoja de Trabajo para listado'!$BC$151:$CB$151,0)),0)+IFERROR(INDEX('Hoja de Trabajo para listado'!$DE$153:$DG$274,MATCH($A1037,'Hoja de Trabajo para listado'!$DE$153:$DE$1048576,0),MATCH((CUADRO!F$5&amp;$E1037),'Hoja de Trabajo para listado'!$DE$151:$DG$151,0)),0)+IFERROR(INDEX('Hoja de Trabajo para listado'!$CD$155:$DC$1048576,MATCH($A1037,'Hoja de Trabajo para listado'!$CD$155:$CD$1048576,0),MATCH((CUADRO!F$5&amp;$E1037),'Hoja de Trabajo para listado'!$CD$151:$DC$151,0)),0)</f>
        <v>0</v>
      </c>
      <c r="G1037" s="243">
        <f ca="1">+IFERROR(INDEX('Hoja de Trabajo para listado'!$A$155:$Z$1048576,MATCH($A1037,'Hoja de Trabajo para listado'!$A$155:$A$1048576,0),MATCH((CUADRO!G$5&amp;$E1037),'Hoja de Trabajo para listado'!$A$151:$Z$151,0)),0)+IFERROR(INDEX('Hoja de Trabajo para listado'!$AB$155:$BA$1048576,MATCH($A1037,'Hoja de Trabajo para listado'!$AB$155:$AB$1048576,0),MATCH((CUADRO!G$5&amp;$E1037),'Hoja de Trabajo para listado'!$AB$151:$BA$151,0)),0)+IFERROR(INDEX('Hoja de Trabajo para listado'!$BC$155:$CB$1048576,MATCH($A1037,'Hoja de Trabajo para listado'!$BC$155:$BC$1048576,0),MATCH((CUADRO!G$5&amp;$E1037),'Hoja de Trabajo para listado'!$BC$151:$CB$151,0)),0)+IFERROR(INDEX('Hoja de Trabajo para listado'!$DE$153:$DG$274,MATCH($A1037,'Hoja de Trabajo para listado'!$DE$153:$DE$1048576,0),MATCH((CUADRO!G$5&amp;$E1037),'Hoja de Trabajo para listado'!$DE$151:$DG$151,0)),0)+IFERROR(INDEX('Hoja de Trabajo para listado'!$CD$155:$DC$1048576,MATCH($A1037,'Hoja de Trabajo para listado'!$CD$155:$CD$1048576,0),MATCH((CUADRO!G$5&amp;$E1037),'Hoja de Trabajo para listado'!$CD$151:$DC$151,0)),0)</f>
        <v>0</v>
      </c>
      <c r="H1037" s="243">
        <f ca="1">+IFERROR(INDEX('Hoja de Trabajo para listado'!$A$155:$Z$1048576,MATCH($A1037,'Hoja de Trabajo para listado'!$A$155:$A$1048576,0),MATCH((CUADRO!H$5&amp;$E1037),'Hoja de Trabajo para listado'!$A$151:$Z$151,0)),0)+IFERROR(INDEX('Hoja de Trabajo para listado'!$AB$155:$BA$1048576,MATCH($A1037,'Hoja de Trabajo para listado'!$AB$155:$AB$1048576,0),MATCH((CUADRO!H$5&amp;$E1037),'Hoja de Trabajo para listado'!$AB$151:$BA$151,0)),0)+IFERROR(INDEX('Hoja de Trabajo para listado'!$BC$155:$CB$1048576,MATCH($A1037,'Hoja de Trabajo para listado'!$BC$155:$BC$1048576,0),MATCH((CUADRO!H$5&amp;$E1037),'Hoja de Trabajo para listado'!$BC$151:$CB$151,0)),0)+IFERROR(INDEX('Hoja de Trabajo para listado'!$DE$153:$DG$274,MATCH($A1037,'Hoja de Trabajo para listado'!$DE$153:$DE$1048576,0),MATCH((CUADRO!H$5&amp;$E1037),'Hoja de Trabajo para listado'!$DE$151:$DG$151,0)),0)+IFERROR(INDEX('Hoja de Trabajo para listado'!$CD$155:$DC$1048576,MATCH($A1037,'Hoja de Trabajo para listado'!$CD$155:$CD$1048576,0),MATCH((CUADRO!H$5&amp;$E1037),'Hoja de Trabajo para listado'!$CD$151:$DC$151,0)),0)</f>
        <v>0</v>
      </c>
      <c r="I1037" s="243">
        <f ca="1">+IFERROR(INDEX('Hoja de Trabajo para listado'!$A$155:$Z$1048576,MATCH($A1037,'Hoja de Trabajo para listado'!$A$155:$A$1048576,0),MATCH((CUADRO!I$5&amp;$E1037),'Hoja de Trabajo para listado'!$A$151:$Z$151,0)),0)+IFERROR(INDEX('Hoja de Trabajo para listado'!$AB$155:$BA$1048576,MATCH($A1037,'Hoja de Trabajo para listado'!$AB$155:$AB$1048576,0),MATCH((CUADRO!I$5&amp;$E1037),'Hoja de Trabajo para listado'!$AB$151:$BA$151,0)),0)+IFERROR(INDEX('Hoja de Trabajo para listado'!$BC$155:$CB$1048576,MATCH($A1037,'Hoja de Trabajo para listado'!$BC$155:$BC$1048576,0),MATCH((CUADRO!I$5&amp;$E1037),'Hoja de Trabajo para listado'!$BC$151:$CB$151,0)),0)+IFERROR(INDEX('Hoja de Trabajo para listado'!$DE$153:$DG$274,MATCH($A1037,'Hoja de Trabajo para listado'!$DE$153:$DE$1048576,0),MATCH((CUADRO!I$5&amp;$E1037),'Hoja de Trabajo para listado'!$DE$151:$DG$151,0)),0)+IFERROR(INDEX('Hoja de Trabajo para listado'!$CD$155:$DC$1048576,MATCH($A1037,'Hoja de Trabajo para listado'!$CD$155:$CD$1048576,0),MATCH((CUADRO!I$5&amp;$E1037),'Hoja de Trabajo para listado'!$CD$151:$DC$151,0)),0)</f>
        <v>0</v>
      </c>
      <c r="J1037" s="243">
        <f ca="1">+IFERROR(INDEX('Hoja de Trabajo para listado'!$A$155:$Z$1048576,MATCH($A1037,'Hoja de Trabajo para listado'!$A$155:$A$1048576,0),MATCH((CUADRO!J$5&amp;$E1037),'Hoja de Trabajo para listado'!$A$151:$Z$151,0)),0)+IFERROR(INDEX('Hoja de Trabajo para listado'!$AB$155:$BA$1048576,MATCH($A1037,'Hoja de Trabajo para listado'!$AB$155:$AB$1048576,0),MATCH((CUADRO!J$5&amp;$E1037),'Hoja de Trabajo para listado'!$AB$151:$BA$151,0)),0)+IFERROR(INDEX('Hoja de Trabajo para listado'!$BC$155:$CB$1048576,MATCH($A1037,'Hoja de Trabajo para listado'!$BC$155:$BC$1048576,0),MATCH((CUADRO!J$5&amp;$E1037),'Hoja de Trabajo para listado'!$BC$151:$CB$151,0)),0)+IFERROR(INDEX('Hoja de Trabajo para listado'!$DE$153:$DG$274,MATCH($A1037,'Hoja de Trabajo para listado'!$DE$153:$DE$1048576,0),MATCH((CUADRO!J$5&amp;$E1037),'Hoja de Trabajo para listado'!$DE$151:$DG$151,0)),0)+IFERROR(INDEX('Hoja de Trabajo para listado'!$CD$155:$DC$1048576,MATCH($A1037,'Hoja de Trabajo para listado'!$CD$155:$CD$1048576,0),MATCH((CUADRO!J$5&amp;$E1037),'Hoja de Trabajo para listado'!$CD$151:$DC$151,0)),0)</f>
        <v>0</v>
      </c>
      <c r="K1037" s="243">
        <f ca="1">+IFERROR(INDEX('Hoja de Trabajo para listado'!$A$155:$Z$1048576,MATCH($A1037,'Hoja de Trabajo para listado'!$A$155:$A$1048576,0),MATCH((CUADRO!K$5&amp;$E1037),'Hoja de Trabajo para listado'!$A$151:$Z$151,0)),0)+IFERROR(INDEX('Hoja de Trabajo para listado'!$AB$155:$BA$1048576,MATCH($A1037,'Hoja de Trabajo para listado'!$AB$155:$AB$1048576,0),MATCH((CUADRO!K$5&amp;$E1037),'Hoja de Trabajo para listado'!$AB$151:$BA$151,0)),0)+IFERROR(INDEX('Hoja de Trabajo para listado'!$BC$155:$CB$1048576,MATCH($A1037,'Hoja de Trabajo para listado'!$BC$155:$BC$1048576,0),MATCH((CUADRO!K$5&amp;$E1037),'Hoja de Trabajo para listado'!$BC$151:$CB$151,0)),0)+IFERROR(INDEX('Hoja de Trabajo para listado'!$DE$153:$DG$274,MATCH($A1037,'Hoja de Trabajo para listado'!$DE$153:$DE$1048576,0),MATCH((CUADRO!K$5&amp;$E1037),'Hoja de Trabajo para listado'!$DE$151:$DG$151,0)),0)+IFERROR(INDEX('Hoja de Trabajo para listado'!$CD$155:$DC$1048576,MATCH($A1037,'Hoja de Trabajo para listado'!$CD$155:$CD$1048576,0),MATCH((CUADRO!K$5&amp;$E1037),'Hoja de Trabajo para listado'!$CD$151:$DC$151,0)),0)</f>
        <v>0</v>
      </c>
      <c r="L1037" s="243">
        <f ca="1">+IFERROR(INDEX('Hoja de Trabajo para listado'!$A$155:$Z$1048576,MATCH($A1037,'Hoja de Trabajo para listado'!$A$155:$A$1048576,0),MATCH((CUADRO!L$5&amp;$E1037),'Hoja de Trabajo para listado'!$A$151:$Z$151,0)),0)+IFERROR(INDEX('Hoja de Trabajo para listado'!$AB$155:$BA$1048576,MATCH($A1037,'Hoja de Trabajo para listado'!$AB$155:$AB$1048576,0),MATCH((CUADRO!L$5&amp;$E1037),'Hoja de Trabajo para listado'!$AB$151:$BA$151,0)),0)+IFERROR(INDEX('Hoja de Trabajo para listado'!$BC$155:$CB$1048576,MATCH($A1037,'Hoja de Trabajo para listado'!$BC$155:$BC$1048576,0),MATCH((CUADRO!L$5&amp;$E1037),'Hoja de Trabajo para listado'!$BC$151:$CB$151,0)),0)+IFERROR(INDEX('Hoja de Trabajo para listado'!$DE$153:$DG$274,MATCH($A1037,'Hoja de Trabajo para listado'!$DE$153:$DE$1048576,0),MATCH((CUADRO!L$5&amp;$E1037),'Hoja de Trabajo para listado'!$DE$151:$DG$151,0)),0)+IFERROR(INDEX('Hoja de Trabajo para listado'!$CD$155:$DC$1048576,MATCH($A1037,'Hoja de Trabajo para listado'!$CD$155:$CD$1048576,0),MATCH((CUADRO!L$5&amp;$E1037),'Hoja de Trabajo para listado'!$CD$151:$DC$151,0)),0)</f>
        <v>0</v>
      </c>
      <c r="M1037" s="243">
        <f ca="1">+IFERROR(INDEX('Hoja de Trabajo para listado'!$A$155:$Z$1048576,MATCH($A1037,'Hoja de Trabajo para listado'!$A$155:$A$1048576,0),MATCH((CUADRO!M$5&amp;$E1037),'Hoja de Trabajo para listado'!$A$151:$Z$151,0)),0)+IFERROR(INDEX('Hoja de Trabajo para listado'!$AB$155:$BA$1048576,MATCH($A1037,'Hoja de Trabajo para listado'!$AB$155:$AB$1048576,0),MATCH((CUADRO!M$5&amp;$E1037),'Hoja de Trabajo para listado'!$AB$151:$BA$151,0)),0)+IFERROR(INDEX('Hoja de Trabajo para listado'!$BC$155:$CB$1048576,MATCH($A1037,'Hoja de Trabajo para listado'!$BC$155:$BC$1048576,0),MATCH((CUADRO!M$5&amp;$E1037),'Hoja de Trabajo para listado'!$BC$151:$CB$151,0)),0)+IFERROR(INDEX('Hoja de Trabajo para listado'!$DE$153:$DG$274,MATCH($A1037,'Hoja de Trabajo para listado'!$DE$153:$DE$1048576,0),MATCH((CUADRO!M$5&amp;$E1037),'Hoja de Trabajo para listado'!$DE$151:$DG$151,0)),0)+IFERROR(INDEX('Hoja de Trabajo para listado'!$CD$155:$DC$1048576,MATCH($A1037,'Hoja de Trabajo para listado'!$CD$155:$CD$1048576,0),MATCH((CUADRO!M$5&amp;$E1037),'Hoja de Trabajo para listado'!$CD$151:$DC$151,0)),0)</f>
        <v>0</v>
      </c>
      <c r="N1037" s="243">
        <f ca="1">+IFERROR(INDEX('Hoja de Trabajo para listado'!$A$155:$Z$1048576,MATCH($A1037,'Hoja de Trabajo para listado'!$A$155:$A$1048576,0),MATCH((CUADRO!N$5&amp;$E1037),'Hoja de Trabajo para listado'!$A$151:$Z$151,0)),0)+IFERROR(INDEX('Hoja de Trabajo para listado'!$AB$155:$BA$1048576,MATCH($A1037,'Hoja de Trabajo para listado'!$AB$155:$AB$1048576,0),MATCH((CUADRO!N$5&amp;$E1037),'Hoja de Trabajo para listado'!$AB$151:$BA$151,0)),0)+IFERROR(INDEX('Hoja de Trabajo para listado'!$BC$155:$CB$1048576,MATCH($A1037,'Hoja de Trabajo para listado'!$BC$155:$BC$1048576,0),MATCH((CUADRO!N$5&amp;$E1037),'Hoja de Trabajo para listado'!$BC$151:$CB$151,0)),0)+IFERROR(INDEX('Hoja de Trabajo para listado'!$DE$153:$DG$274,MATCH($A1037,'Hoja de Trabajo para listado'!$DE$153:$DE$1048576,0),MATCH((CUADRO!N$5&amp;$E1037),'Hoja de Trabajo para listado'!$DE$151:$DG$151,0)),0)+IFERROR(INDEX('Hoja de Trabajo para listado'!$CD$155:$DC$1048576,MATCH($A1037,'Hoja de Trabajo para listado'!$CD$155:$CD$1048576,0),MATCH((CUADRO!N$5&amp;$E1037),'Hoja de Trabajo para listado'!$CD$151:$DC$151,0)),0)</f>
        <v>0</v>
      </c>
      <c r="O1037" s="243">
        <f ca="1">+IFERROR(INDEX('Hoja de Trabajo para listado'!$A$155:$Z$1048576,MATCH($A1037,'Hoja de Trabajo para listado'!$A$155:$A$1048576,0),MATCH((CUADRO!O$5&amp;$E1037),'Hoja de Trabajo para listado'!$A$151:$Z$151,0)),0)+IFERROR(INDEX('Hoja de Trabajo para listado'!$AB$155:$BA$1048576,MATCH($A1037,'Hoja de Trabajo para listado'!$AB$155:$AB$1048576,0),MATCH((CUADRO!O$5&amp;$E1037),'Hoja de Trabajo para listado'!$AB$151:$BA$151,0)),0)+IFERROR(INDEX('Hoja de Trabajo para listado'!$BC$155:$CB$1048576,MATCH($A1037,'Hoja de Trabajo para listado'!$BC$155:$BC$1048576,0),MATCH((CUADRO!O$5&amp;$E1037),'Hoja de Trabajo para listado'!$BC$151:$CB$151,0)),0)+IFERROR(INDEX('Hoja de Trabajo para listado'!$DE$153:$DG$274,MATCH($A1037,'Hoja de Trabajo para listado'!$DE$153:$DE$1048576,0),MATCH((CUADRO!O$5&amp;$E1037),'Hoja de Trabajo para listado'!$DE$151:$DG$151,0)),0)+IFERROR(INDEX('Hoja de Trabajo para listado'!$CD$155:$DC$1048576,MATCH($A1037,'Hoja de Trabajo para listado'!$CD$155:$CD$1048576,0),MATCH((CUADRO!O$5&amp;$E1037),'Hoja de Trabajo para listado'!$CD$151:$DC$151,0)),0)</f>
        <v>0</v>
      </c>
      <c r="P1037" s="243">
        <f ca="1">+IFERROR(INDEX('Hoja de Trabajo para listado'!$A$155:$Z$1048576,MATCH($A1037,'Hoja de Trabajo para listado'!$A$155:$A$1048576,0),MATCH((CUADRO!P$5&amp;$E1037),'Hoja de Trabajo para listado'!$A$151:$Z$151,0)),0)+IFERROR(INDEX('Hoja de Trabajo para listado'!$AB$155:$BA$1048576,MATCH($A1037,'Hoja de Trabajo para listado'!$AB$155:$AB$1048576,0),MATCH((CUADRO!P$5&amp;$E1037),'Hoja de Trabajo para listado'!$AB$151:$BA$151,0)),0)+IFERROR(INDEX('Hoja de Trabajo para listado'!$BC$155:$CB$1048576,MATCH($A1037,'Hoja de Trabajo para listado'!$BC$155:$BC$1048576,0),MATCH((CUADRO!P$5&amp;$E1037),'Hoja de Trabajo para listado'!$BC$151:$CB$151,0)),0)+IFERROR(INDEX('Hoja de Trabajo para listado'!$DE$153:$DG$274,MATCH($A1037,'Hoja de Trabajo para listado'!$DE$153:$DE$1048576,0),MATCH((CUADRO!P$5&amp;$E1037),'Hoja de Trabajo para listado'!$DE$151:$DG$151,0)),0)+IFERROR(INDEX('Hoja de Trabajo para listado'!$CD$155:$DC$1048576,MATCH($A1037,'Hoja de Trabajo para listado'!$CD$155:$CD$1048576,0),MATCH((CUADRO!P$5&amp;$E1037),'Hoja de Trabajo para listado'!$CD$151:$DC$151,0)),0)</f>
        <v>0</v>
      </c>
      <c r="Q1037" s="243">
        <f ca="1">+IFERROR(INDEX('Hoja de Trabajo para listado'!$A$155:$Z$1048576,MATCH($A1037,'Hoja de Trabajo para listado'!$A$155:$A$1048576,0),MATCH((CUADRO!Q$5&amp;$E1037),'Hoja de Trabajo para listado'!$A$151:$Z$151,0)),0)+IFERROR(INDEX('Hoja de Trabajo para listado'!$AB$155:$BA$1048576,MATCH($A1037,'Hoja de Trabajo para listado'!$AB$155:$AB$1048576,0),MATCH((CUADRO!Q$5&amp;$E1037),'Hoja de Trabajo para listado'!$AB$151:$BA$151,0)),0)+IFERROR(INDEX('Hoja de Trabajo para listado'!$BC$155:$CB$1048576,MATCH($A1037,'Hoja de Trabajo para listado'!$BC$155:$BC$1048576,0),MATCH((CUADRO!Q$5&amp;$E1037),'Hoja de Trabajo para listado'!$BC$151:$CB$151,0)),0)+IFERROR(INDEX('Hoja de Trabajo para listado'!$DE$153:$DG$274,MATCH($A1037,'Hoja de Trabajo para listado'!$DE$153:$DE$1048576,0),MATCH((CUADRO!Q$5&amp;$E1037),'Hoja de Trabajo para listado'!$DE$151:$DG$151,0)),0)+IFERROR(INDEX('Hoja de Trabajo para listado'!$CD$155:$DC$1048576,MATCH($A1037,'Hoja de Trabajo para listado'!$CD$155:$CD$1048576,0),MATCH((CUADRO!Q$5&amp;$E1037),'Hoja de Trabajo para listado'!$CD$151:$DC$151,0)),0)</f>
        <v>0</v>
      </c>
      <c r="R1037" s="243">
        <f t="shared" ca="1" si="35"/>
        <v>0</v>
      </c>
      <c r="S1037" s="249">
        <f ca="1">+R1036+R1037</f>
        <v>0</v>
      </c>
      <c r="T1037" s="243">
        <f ca="1">+S1037</f>
        <v>0</v>
      </c>
      <c r="U1037" s="242">
        <f t="shared" si="36"/>
        <v>2</v>
      </c>
      <c r="V1037" s="333" t="str">
        <f>+VLOOKUP(A1037,bd_lista!$A$3:$E$590,5,FALSE)</f>
        <v>Gobiernos Autonomos Municipales</v>
      </c>
      <c r="W1037" s="384"/>
      <c r="X1037" s="242">
        <f>+VLOOKUP(A1037,[3]Sheet1!$A$13:$D$744,4,FALSE)</f>
        <v>0</v>
      </c>
      <c r="Y1037" s="242" t="e">
        <f>+VLOOKUP(X1037,bd_lista!$A$3:$C$590,3,FALSE)</f>
        <v>#N/A</v>
      </c>
      <c r="Z1037" s="292"/>
      <c r="AA1037" s="293"/>
    </row>
    <row r="1038" spans="1:27" customFormat="1" ht="15" hidden="1" customHeight="1">
      <c r="A1038" s="32">
        <v>1753</v>
      </c>
      <c r="B1038" s="388">
        <f>+A1038</f>
        <v>1753</v>
      </c>
      <c r="C1038" s="247" t="str">
        <f>+VLOOKUP(A1038,bd_lista!$A$3:$C$590,3,FALSE)</f>
        <v>Gobierno Autónomo Municipal de Fernández Alonso</v>
      </c>
      <c r="D1038" s="385" t="str">
        <f>+C1038</f>
        <v>Gobierno Autónomo Municipal de Fernández Alonso</v>
      </c>
      <c r="E1038" s="242" t="s">
        <v>1304</v>
      </c>
      <c r="F1038" s="243">
        <f ca="1">+IFERROR(INDEX('Hoja de Trabajo para listado'!$A$155:$Z$1048576,MATCH($A1038,'Hoja de Trabajo para listado'!$A$155:$A$1048576,0),MATCH((CUADRO!F$5&amp;$E1038),'Hoja de Trabajo para listado'!$A$151:$Z$151,0)),0)+IFERROR(INDEX('Hoja de Trabajo para listado'!$AB$155:$BA$1048576,MATCH($A1038,'Hoja de Trabajo para listado'!$AB$155:$AB$1048576,0),MATCH((CUADRO!F$5&amp;$E1038),'Hoja de Trabajo para listado'!$AB$151:$BA$151,0)),0)+IFERROR(INDEX('Hoja de Trabajo para listado'!$BC$155:$CB$1048576,MATCH($A1038,'Hoja de Trabajo para listado'!$BC$155:$BC$1048576,0),MATCH((CUADRO!F$5&amp;$E1038),'Hoja de Trabajo para listado'!$BC$151:$CB$151,0)),0)+IFERROR(INDEX('Hoja de Trabajo para listado'!$DE$153:$DG$274,MATCH($A1038,'Hoja de Trabajo para listado'!$DE$153:$DE$1048576,0),MATCH((CUADRO!F$5&amp;$E1038),'Hoja de Trabajo para listado'!$DE$151:$DG$151,0)),0)+IFERROR(INDEX('Hoja de Trabajo para listado'!$CD$155:$DC$1048576,MATCH($A1038,'Hoja de Trabajo para listado'!$CD$155:$CD$1048576,0),MATCH((CUADRO!F$5&amp;$E1038),'Hoja de Trabajo para listado'!$CD$151:$DC$151,0)),0)</f>
        <v>0</v>
      </c>
      <c r="G1038" s="243">
        <f ca="1">+IFERROR(INDEX('Hoja de Trabajo para listado'!$A$155:$Z$1048576,MATCH($A1038,'Hoja de Trabajo para listado'!$A$155:$A$1048576,0),MATCH((CUADRO!G$5&amp;$E1038),'Hoja de Trabajo para listado'!$A$151:$Z$151,0)),0)+IFERROR(INDEX('Hoja de Trabajo para listado'!$AB$155:$BA$1048576,MATCH($A1038,'Hoja de Trabajo para listado'!$AB$155:$AB$1048576,0),MATCH((CUADRO!G$5&amp;$E1038),'Hoja de Trabajo para listado'!$AB$151:$BA$151,0)),0)+IFERROR(INDEX('Hoja de Trabajo para listado'!$BC$155:$CB$1048576,MATCH($A1038,'Hoja de Trabajo para listado'!$BC$155:$BC$1048576,0),MATCH((CUADRO!G$5&amp;$E1038),'Hoja de Trabajo para listado'!$BC$151:$CB$151,0)),0)+IFERROR(INDEX('Hoja de Trabajo para listado'!$DE$153:$DG$274,MATCH($A1038,'Hoja de Trabajo para listado'!$DE$153:$DE$1048576,0),MATCH((CUADRO!G$5&amp;$E1038),'Hoja de Trabajo para listado'!$DE$151:$DG$151,0)),0)+IFERROR(INDEX('Hoja de Trabajo para listado'!$CD$155:$DC$1048576,MATCH($A1038,'Hoja de Trabajo para listado'!$CD$155:$CD$1048576,0),MATCH((CUADRO!G$5&amp;$E1038),'Hoja de Trabajo para listado'!$CD$151:$DC$151,0)),0)</f>
        <v>0</v>
      </c>
      <c r="H1038" s="243">
        <f ca="1">+IFERROR(INDEX('Hoja de Trabajo para listado'!$A$155:$Z$1048576,MATCH($A1038,'Hoja de Trabajo para listado'!$A$155:$A$1048576,0),MATCH((CUADRO!H$5&amp;$E1038),'Hoja de Trabajo para listado'!$A$151:$Z$151,0)),0)+IFERROR(INDEX('Hoja de Trabajo para listado'!$AB$155:$BA$1048576,MATCH($A1038,'Hoja de Trabajo para listado'!$AB$155:$AB$1048576,0),MATCH((CUADRO!H$5&amp;$E1038),'Hoja de Trabajo para listado'!$AB$151:$BA$151,0)),0)+IFERROR(INDEX('Hoja de Trabajo para listado'!$BC$155:$CB$1048576,MATCH($A1038,'Hoja de Trabajo para listado'!$BC$155:$BC$1048576,0),MATCH((CUADRO!H$5&amp;$E1038),'Hoja de Trabajo para listado'!$BC$151:$CB$151,0)),0)+IFERROR(INDEX('Hoja de Trabajo para listado'!$DE$153:$DG$274,MATCH($A1038,'Hoja de Trabajo para listado'!$DE$153:$DE$1048576,0),MATCH((CUADRO!H$5&amp;$E1038),'Hoja de Trabajo para listado'!$DE$151:$DG$151,0)),0)+IFERROR(INDEX('Hoja de Trabajo para listado'!$CD$155:$DC$1048576,MATCH($A1038,'Hoja de Trabajo para listado'!$CD$155:$CD$1048576,0),MATCH((CUADRO!H$5&amp;$E1038),'Hoja de Trabajo para listado'!$CD$151:$DC$151,0)),0)</f>
        <v>0</v>
      </c>
      <c r="I1038" s="243">
        <f ca="1">+IFERROR(INDEX('Hoja de Trabajo para listado'!$A$155:$Z$1048576,MATCH($A1038,'Hoja de Trabajo para listado'!$A$155:$A$1048576,0),MATCH((CUADRO!I$5&amp;$E1038),'Hoja de Trabajo para listado'!$A$151:$Z$151,0)),0)+IFERROR(INDEX('Hoja de Trabajo para listado'!$AB$155:$BA$1048576,MATCH($A1038,'Hoja de Trabajo para listado'!$AB$155:$AB$1048576,0),MATCH((CUADRO!I$5&amp;$E1038),'Hoja de Trabajo para listado'!$AB$151:$BA$151,0)),0)+IFERROR(INDEX('Hoja de Trabajo para listado'!$BC$155:$CB$1048576,MATCH($A1038,'Hoja de Trabajo para listado'!$BC$155:$BC$1048576,0),MATCH((CUADRO!I$5&amp;$E1038),'Hoja de Trabajo para listado'!$BC$151:$CB$151,0)),0)+IFERROR(INDEX('Hoja de Trabajo para listado'!$DE$153:$DG$274,MATCH($A1038,'Hoja de Trabajo para listado'!$DE$153:$DE$1048576,0),MATCH((CUADRO!I$5&amp;$E1038),'Hoja de Trabajo para listado'!$DE$151:$DG$151,0)),0)+IFERROR(INDEX('Hoja de Trabajo para listado'!$CD$155:$DC$1048576,MATCH($A1038,'Hoja de Trabajo para listado'!$CD$155:$CD$1048576,0),MATCH((CUADRO!I$5&amp;$E1038),'Hoja de Trabajo para listado'!$CD$151:$DC$151,0)),0)</f>
        <v>0</v>
      </c>
      <c r="J1038" s="243">
        <f ca="1">+IFERROR(INDEX('Hoja de Trabajo para listado'!$A$155:$Z$1048576,MATCH($A1038,'Hoja de Trabajo para listado'!$A$155:$A$1048576,0),MATCH((CUADRO!J$5&amp;$E1038),'Hoja de Trabajo para listado'!$A$151:$Z$151,0)),0)+IFERROR(INDEX('Hoja de Trabajo para listado'!$AB$155:$BA$1048576,MATCH($A1038,'Hoja de Trabajo para listado'!$AB$155:$AB$1048576,0),MATCH((CUADRO!J$5&amp;$E1038),'Hoja de Trabajo para listado'!$AB$151:$BA$151,0)),0)+IFERROR(INDEX('Hoja de Trabajo para listado'!$BC$155:$CB$1048576,MATCH($A1038,'Hoja de Trabajo para listado'!$BC$155:$BC$1048576,0),MATCH((CUADRO!J$5&amp;$E1038),'Hoja de Trabajo para listado'!$BC$151:$CB$151,0)),0)+IFERROR(INDEX('Hoja de Trabajo para listado'!$DE$153:$DG$274,MATCH($A1038,'Hoja de Trabajo para listado'!$DE$153:$DE$1048576,0),MATCH((CUADRO!J$5&amp;$E1038),'Hoja de Trabajo para listado'!$DE$151:$DG$151,0)),0)+IFERROR(INDEX('Hoja de Trabajo para listado'!$CD$155:$DC$1048576,MATCH($A1038,'Hoja de Trabajo para listado'!$CD$155:$CD$1048576,0),MATCH((CUADRO!J$5&amp;$E1038),'Hoja de Trabajo para listado'!$CD$151:$DC$151,0)),0)</f>
        <v>0</v>
      </c>
      <c r="K1038" s="243">
        <f ca="1">+IFERROR(INDEX('Hoja de Trabajo para listado'!$A$155:$Z$1048576,MATCH($A1038,'Hoja de Trabajo para listado'!$A$155:$A$1048576,0),MATCH((CUADRO!K$5&amp;$E1038),'Hoja de Trabajo para listado'!$A$151:$Z$151,0)),0)+IFERROR(INDEX('Hoja de Trabajo para listado'!$AB$155:$BA$1048576,MATCH($A1038,'Hoja de Trabajo para listado'!$AB$155:$AB$1048576,0),MATCH((CUADRO!K$5&amp;$E1038),'Hoja de Trabajo para listado'!$AB$151:$BA$151,0)),0)+IFERROR(INDEX('Hoja de Trabajo para listado'!$BC$155:$CB$1048576,MATCH($A1038,'Hoja de Trabajo para listado'!$BC$155:$BC$1048576,0),MATCH((CUADRO!K$5&amp;$E1038),'Hoja de Trabajo para listado'!$BC$151:$CB$151,0)),0)+IFERROR(INDEX('Hoja de Trabajo para listado'!$DE$153:$DG$274,MATCH($A1038,'Hoja de Trabajo para listado'!$DE$153:$DE$1048576,0),MATCH((CUADRO!K$5&amp;$E1038),'Hoja de Trabajo para listado'!$DE$151:$DG$151,0)),0)+IFERROR(INDEX('Hoja de Trabajo para listado'!$CD$155:$DC$1048576,MATCH($A1038,'Hoja de Trabajo para listado'!$CD$155:$CD$1048576,0),MATCH((CUADRO!K$5&amp;$E1038),'Hoja de Trabajo para listado'!$CD$151:$DC$151,0)),0)</f>
        <v>0</v>
      </c>
      <c r="L1038" s="243">
        <f ca="1">+IFERROR(INDEX('Hoja de Trabajo para listado'!$A$155:$Z$1048576,MATCH($A1038,'Hoja de Trabajo para listado'!$A$155:$A$1048576,0),MATCH((CUADRO!L$5&amp;$E1038),'Hoja de Trabajo para listado'!$A$151:$Z$151,0)),0)+IFERROR(INDEX('Hoja de Trabajo para listado'!$AB$155:$BA$1048576,MATCH($A1038,'Hoja de Trabajo para listado'!$AB$155:$AB$1048576,0),MATCH((CUADRO!L$5&amp;$E1038),'Hoja de Trabajo para listado'!$AB$151:$BA$151,0)),0)+IFERROR(INDEX('Hoja de Trabajo para listado'!$BC$155:$CB$1048576,MATCH($A1038,'Hoja de Trabajo para listado'!$BC$155:$BC$1048576,0),MATCH((CUADRO!L$5&amp;$E1038),'Hoja de Trabajo para listado'!$BC$151:$CB$151,0)),0)+IFERROR(INDEX('Hoja de Trabajo para listado'!$DE$153:$DG$274,MATCH($A1038,'Hoja de Trabajo para listado'!$DE$153:$DE$1048576,0),MATCH((CUADRO!L$5&amp;$E1038),'Hoja de Trabajo para listado'!$DE$151:$DG$151,0)),0)+IFERROR(INDEX('Hoja de Trabajo para listado'!$CD$155:$DC$1048576,MATCH($A1038,'Hoja de Trabajo para listado'!$CD$155:$CD$1048576,0),MATCH((CUADRO!L$5&amp;$E1038),'Hoja de Trabajo para listado'!$CD$151:$DC$151,0)),0)</f>
        <v>0</v>
      </c>
      <c r="M1038" s="243">
        <f ca="1">+IFERROR(INDEX('Hoja de Trabajo para listado'!$A$155:$Z$1048576,MATCH($A1038,'Hoja de Trabajo para listado'!$A$155:$A$1048576,0),MATCH((CUADRO!M$5&amp;$E1038),'Hoja de Trabajo para listado'!$A$151:$Z$151,0)),0)+IFERROR(INDEX('Hoja de Trabajo para listado'!$AB$155:$BA$1048576,MATCH($A1038,'Hoja de Trabajo para listado'!$AB$155:$AB$1048576,0),MATCH((CUADRO!M$5&amp;$E1038),'Hoja de Trabajo para listado'!$AB$151:$BA$151,0)),0)+IFERROR(INDEX('Hoja de Trabajo para listado'!$BC$155:$CB$1048576,MATCH($A1038,'Hoja de Trabajo para listado'!$BC$155:$BC$1048576,0),MATCH((CUADRO!M$5&amp;$E1038),'Hoja de Trabajo para listado'!$BC$151:$CB$151,0)),0)+IFERROR(INDEX('Hoja de Trabajo para listado'!$DE$153:$DG$274,MATCH($A1038,'Hoja de Trabajo para listado'!$DE$153:$DE$1048576,0),MATCH((CUADRO!M$5&amp;$E1038),'Hoja de Trabajo para listado'!$DE$151:$DG$151,0)),0)+IFERROR(INDEX('Hoja de Trabajo para listado'!$CD$155:$DC$1048576,MATCH($A1038,'Hoja de Trabajo para listado'!$CD$155:$CD$1048576,0),MATCH((CUADRO!M$5&amp;$E1038),'Hoja de Trabajo para listado'!$CD$151:$DC$151,0)),0)</f>
        <v>0</v>
      </c>
      <c r="N1038" s="243">
        <f ca="1">+IFERROR(INDEX('Hoja de Trabajo para listado'!$A$155:$Z$1048576,MATCH($A1038,'Hoja de Trabajo para listado'!$A$155:$A$1048576,0),MATCH((CUADRO!N$5&amp;$E1038),'Hoja de Trabajo para listado'!$A$151:$Z$151,0)),0)+IFERROR(INDEX('Hoja de Trabajo para listado'!$AB$155:$BA$1048576,MATCH($A1038,'Hoja de Trabajo para listado'!$AB$155:$AB$1048576,0),MATCH((CUADRO!N$5&amp;$E1038),'Hoja de Trabajo para listado'!$AB$151:$BA$151,0)),0)+IFERROR(INDEX('Hoja de Trabajo para listado'!$BC$155:$CB$1048576,MATCH($A1038,'Hoja de Trabajo para listado'!$BC$155:$BC$1048576,0),MATCH((CUADRO!N$5&amp;$E1038),'Hoja de Trabajo para listado'!$BC$151:$CB$151,0)),0)+IFERROR(INDEX('Hoja de Trabajo para listado'!$DE$153:$DG$274,MATCH($A1038,'Hoja de Trabajo para listado'!$DE$153:$DE$1048576,0),MATCH((CUADRO!N$5&amp;$E1038),'Hoja de Trabajo para listado'!$DE$151:$DG$151,0)),0)+IFERROR(INDEX('Hoja de Trabajo para listado'!$CD$155:$DC$1048576,MATCH($A1038,'Hoja de Trabajo para listado'!$CD$155:$CD$1048576,0),MATCH((CUADRO!N$5&amp;$E1038),'Hoja de Trabajo para listado'!$CD$151:$DC$151,0)),0)</f>
        <v>0</v>
      </c>
      <c r="O1038" s="243">
        <f ca="1">+IFERROR(INDEX('Hoja de Trabajo para listado'!$A$155:$Z$1048576,MATCH($A1038,'Hoja de Trabajo para listado'!$A$155:$A$1048576,0),MATCH((CUADRO!O$5&amp;$E1038),'Hoja de Trabajo para listado'!$A$151:$Z$151,0)),0)+IFERROR(INDEX('Hoja de Trabajo para listado'!$AB$155:$BA$1048576,MATCH($A1038,'Hoja de Trabajo para listado'!$AB$155:$AB$1048576,0),MATCH((CUADRO!O$5&amp;$E1038),'Hoja de Trabajo para listado'!$AB$151:$BA$151,0)),0)+IFERROR(INDEX('Hoja de Trabajo para listado'!$BC$155:$CB$1048576,MATCH($A1038,'Hoja de Trabajo para listado'!$BC$155:$BC$1048576,0),MATCH((CUADRO!O$5&amp;$E1038),'Hoja de Trabajo para listado'!$BC$151:$CB$151,0)),0)+IFERROR(INDEX('Hoja de Trabajo para listado'!$DE$153:$DG$274,MATCH($A1038,'Hoja de Trabajo para listado'!$DE$153:$DE$1048576,0),MATCH((CUADRO!O$5&amp;$E1038),'Hoja de Trabajo para listado'!$DE$151:$DG$151,0)),0)+IFERROR(INDEX('Hoja de Trabajo para listado'!$CD$155:$DC$1048576,MATCH($A1038,'Hoja de Trabajo para listado'!$CD$155:$CD$1048576,0),MATCH((CUADRO!O$5&amp;$E1038),'Hoja de Trabajo para listado'!$CD$151:$DC$151,0)),0)</f>
        <v>0</v>
      </c>
      <c r="P1038" s="243">
        <f ca="1">+IFERROR(INDEX('Hoja de Trabajo para listado'!$A$155:$Z$1048576,MATCH($A1038,'Hoja de Trabajo para listado'!$A$155:$A$1048576,0),MATCH((CUADRO!P$5&amp;$E1038),'Hoja de Trabajo para listado'!$A$151:$Z$151,0)),0)+IFERROR(INDEX('Hoja de Trabajo para listado'!$AB$155:$BA$1048576,MATCH($A1038,'Hoja de Trabajo para listado'!$AB$155:$AB$1048576,0),MATCH((CUADRO!P$5&amp;$E1038),'Hoja de Trabajo para listado'!$AB$151:$BA$151,0)),0)+IFERROR(INDEX('Hoja de Trabajo para listado'!$BC$155:$CB$1048576,MATCH($A1038,'Hoja de Trabajo para listado'!$BC$155:$BC$1048576,0),MATCH((CUADRO!P$5&amp;$E1038),'Hoja de Trabajo para listado'!$BC$151:$CB$151,0)),0)+IFERROR(INDEX('Hoja de Trabajo para listado'!$DE$153:$DG$274,MATCH($A1038,'Hoja de Trabajo para listado'!$DE$153:$DE$1048576,0),MATCH((CUADRO!P$5&amp;$E1038),'Hoja de Trabajo para listado'!$DE$151:$DG$151,0)),0)+IFERROR(INDEX('Hoja de Trabajo para listado'!$CD$155:$DC$1048576,MATCH($A1038,'Hoja de Trabajo para listado'!$CD$155:$CD$1048576,0),MATCH((CUADRO!P$5&amp;$E1038),'Hoja de Trabajo para listado'!$CD$151:$DC$151,0)),0)</f>
        <v>0</v>
      </c>
      <c r="Q1038" s="243">
        <f ca="1">+IFERROR(INDEX('Hoja de Trabajo para listado'!$A$155:$Z$1048576,MATCH($A1038,'Hoja de Trabajo para listado'!$A$155:$A$1048576,0),MATCH((CUADRO!Q$5&amp;$E1038),'Hoja de Trabajo para listado'!$A$151:$Z$151,0)),0)+IFERROR(INDEX('Hoja de Trabajo para listado'!$AB$155:$BA$1048576,MATCH($A1038,'Hoja de Trabajo para listado'!$AB$155:$AB$1048576,0),MATCH((CUADRO!Q$5&amp;$E1038),'Hoja de Trabajo para listado'!$AB$151:$BA$151,0)),0)+IFERROR(INDEX('Hoja de Trabajo para listado'!$BC$155:$CB$1048576,MATCH($A1038,'Hoja de Trabajo para listado'!$BC$155:$BC$1048576,0),MATCH((CUADRO!Q$5&amp;$E1038),'Hoja de Trabajo para listado'!$BC$151:$CB$151,0)),0)+IFERROR(INDEX('Hoja de Trabajo para listado'!$DE$153:$DG$274,MATCH($A1038,'Hoja de Trabajo para listado'!$DE$153:$DE$1048576,0),MATCH((CUADRO!Q$5&amp;$E1038),'Hoja de Trabajo para listado'!$DE$151:$DG$151,0)),0)+IFERROR(INDEX('Hoja de Trabajo para listado'!$CD$155:$DC$1048576,MATCH($A1038,'Hoja de Trabajo para listado'!$CD$155:$CD$1048576,0),MATCH((CUADRO!Q$5&amp;$E1038),'Hoja de Trabajo para listado'!$CD$151:$DC$151,0)),0)</f>
        <v>0</v>
      </c>
      <c r="R1038" s="243">
        <f t="shared" ca="1" si="35"/>
        <v>0</v>
      </c>
      <c r="S1038" s="270"/>
      <c r="T1038" s="268">
        <f ca="1">+T1039</f>
        <v>0</v>
      </c>
      <c r="U1038" s="242">
        <f t="shared" si="36"/>
        <v>1</v>
      </c>
      <c r="V1038" s="333" t="str">
        <f>+VLOOKUP(A1038,bd_lista!$A$3:$E$590,5,FALSE)</f>
        <v>Gobiernos Autonomos Municipales</v>
      </c>
      <c r="W1038" s="383" t="str">
        <f>+V1038</f>
        <v>Gobiernos Autonomos Municipales</v>
      </c>
      <c r="X1038" s="242">
        <f>+VLOOKUP(A1038,[3]Sheet1!$A$13:$D$744,4,FALSE)</f>
        <v>0</v>
      </c>
      <c r="Y1038" s="242" t="e">
        <f>+VLOOKUP(X1038,bd_lista!$A$3:$C$590,3,FALSE)</f>
        <v>#N/A</v>
      </c>
      <c r="Z1038" s="294">
        <f>+X1038</f>
        <v>0</v>
      </c>
      <c r="AA1038" s="295" t="e">
        <f>+Y1038</f>
        <v>#N/A</v>
      </c>
    </row>
    <row r="1039" spans="1:27" customFormat="1" ht="15" hidden="1" customHeight="1">
      <c r="A1039" s="32">
        <v>1753</v>
      </c>
      <c r="B1039" s="389"/>
      <c r="C1039" s="247" t="str">
        <f>+VLOOKUP(A1039,bd_lista!$A$3:$C$590,3,FALSE)</f>
        <v>Gobierno Autónomo Municipal de Fernández Alonso</v>
      </c>
      <c r="D1039" s="386"/>
      <c r="E1039" s="244" t="s">
        <v>1305</v>
      </c>
      <c r="F1039" s="245">
        <f ca="1">+IFERROR(INDEX('Hoja de Trabajo para listado'!$A$155:$Z$1048576,MATCH($A1039,'Hoja de Trabajo para listado'!$A$155:$A$1048576,0),MATCH((CUADRO!F$5&amp;$E1039),'Hoja de Trabajo para listado'!$A$151:$Z$151,0)),0)+IFERROR(INDEX('Hoja de Trabajo para listado'!$AB$155:$BA$1048576,MATCH($A1039,'Hoja de Trabajo para listado'!$AB$155:$AB$1048576,0),MATCH((CUADRO!F$5&amp;$E1039),'Hoja de Trabajo para listado'!$AB$151:$BA$151,0)),0)+IFERROR(INDEX('Hoja de Trabajo para listado'!$BC$155:$CB$1048576,MATCH($A1039,'Hoja de Trabajo para listado'!$BC$155:$BC$1048576,0),MATCH((CUADRO!F$5&amp;$E1039),'Hoja de Trabajo para listado'!$BC$151:$CB$151,0)),0)+IFERROR(INDEX('Hoja de Trabajo para listado'!$DE$153:$DG$274,MATCH($A1039,'Hoja de Trabajo para listado'!$DE$153:$DE$1048576,0),MATCH((CUADRO!F$5&amp;$E1039),'Hoja de Trabajo para listado'!$DE$151:$DG$151,0)),0)+IFERROR(INDEX('Hoja de Trabajo para listado'!$CD$155:$DC$1048576,MATCH($A1039,'Hoja de Trabajo para listado'!$CD$155:$CD$1048576,0),MATCH((CUADRO!F$5&amp;$E1039),'Hoja de Trabajo para listado'!$CD$151:$DC$151,0)),0)</f>
        <v>0</v>
      </c>
      <c r="G1039" s="245">
        <f ca="1">+IFERROR(INDEX('Hoja de Trabajo para listado'!$A$155:$Z$1048576,MATCH($A1039,'Hoja de Trabajo para listado'!$A$155:$A$1048576,0),MATCH((CUADRO!G$5&amp;$E1039),'Hoja de Trabajo para listado'!$A$151:$Z$151,0)),0)+IFERROR(INDEX('Hoja de Trabajo para listado'!$AB$155:$BA$1048576,MATCH($A1039,'Hoja de Trabajo para listado'!$AB$155:$AB$1048576,0),MATCH((CUADRO!G$5&amp;$E1039),'Hoja de Trabajo para listado'!$AB$151:$BA$151,0)),0)+IFERROR(INDEX('Hoja de Trabajo para listado'!$BC$155:$CB$1048576,MATCH($A1039,'Hoja de Trabajo para listado'!$BC$155:$BC$1048576,0),MATCH((CUADRO!G$5&amp;$E1039),'Hoja de Trabajo para listado'!$BC$151:$CB$151,0)),0)+IFERROR(INDEX('Hoja de Trabajo para listado'!$DE$153:$DG$274,MATCH($A1039,'Hoja de Trabajo para listado'!$DE$153:$DE$1048576,0),MATCH((CUADRO!G$5&amp;$E1039),'Hoja de Trabajo para listado'!$DE$151:$DG$151,0)),0)+IFERROR(INDEX('Hoja de Trabajo para listado'!$CD$155:$DC$1048576,MATCH($A1039,'Hoja de Trabajo para listado'!$CD$155:$CD$1048576,0),MATCH((CUADRO!G$5&amp;$E1039),'Hoja de Trabajo para listado'!$CD$151:$DC$151,0)),0)</f>
        <v>0</v>
      </c>
      <c r="H1039" s="245">
        <f ca="1">+IFERROR(INDEX('Hoja de Trabajo para listado'!$A$155:$Z$1048576,MATCH($A1039,'Hoja de Trabajo para listado'!$A$155:$A$1048576,0),MATCH((CUADRO!H$5&amp;$E1039),'Hoja de Trabajo para listado'!$A$151:$Z$151,0)),0)+IFERROR(INDEX('Hoja de Trabajo para listado'!$AB$155:$BA$1048576,MATCH($A1039,'Hoja de Trabajo para listado'!$AB$155:$AB$1048576,0),MATCH((CUADRO!H$5&amp;$E1039),'Hoja de Trabajo para listado'!$AB$151:$BA$151,0)),0)+IFERROR(INDEX('Hoja de Trabajo para listado'!$BC$155:$CB$1048576,MATCH($A1039,'Hoja de Trabajo para listado'!$BC$155:$BC$1048576,0),MATCH((CUADRO!H$5&amp;$E1039),'Hoja de Trabajo para listado'!$BC$151:$CB$151,0)),0)+IFERROR(INDEX('Hoja de Trabajo para listado'!$DE$153:$DG$274,MATCH($A1039,'Hoja de Trabajo para listado'!$DE$153:$DE$1048576,0),MATCH((CUADRO!H$5&amp;$E1039),'Hoja de Trabajo para listado'!$DE$151:$DG$151,0)),0)+IFERROR(INDEX('Hoja de Trabajo para listado'!$CD$155:$DC$1048576,MATCH($A1039,'Hoja de Trabajo para listado'!$CD$155:$CD$1048576,0),MATCH((CUADRO!H$5&amp;$E1039),'Hoja de Trabajo para listado'!$CD$151:$DC$151,0)),0)</f>
        <v>0</v>
      </c>
      <c r="I1039" s="245">
        <f ca="1">+IFERROR(INDEX('Hoja de Trabajo para listado'!$A$155:$Z$1048576,MATCH($A1039,'Hoja de Trabajo para listado'!$A$155:$A$1048576,0),MATCH((CUADRO!I$5&amp;$E1039),'Hoja de Trabajo para listado'!$A$151:$Z$151,0)),0)+IFERROR(INDEX('Hoja de Trabajo para listado'!$AB$155:$BA$1048576,MATCH($A1039,'Hoja de Trabajo para listado'!$AB$155:$AB$1048576,0),MATCH((CUADRO!I$5&amp;$E1039),'Hoja de Trabajo para listado'!$AB$151:$BA$151,0)),0)+IFERROR(INDEX('Hoja de Trabajo para listado'!$BC$155:$CB$1048576,MATCH($A1039,'Hoja de Trabajo para listado'!$BC$155:$BC$1048576,0),MATCH((CUADRO!I$5&amp;$E1039),'Hoja de Trabajo para listado'!$BC$151:$CB$151,0)),0)+IFERROR(INDEX('Hoja de Trabajo para listado'!$DE$153:$DG$274,MATCH($A1039,'Hoja de Trabajo para listado'!$DE$153:$DE$1048576,0),MATCH((CUADRO!I$5&amp;$E1039),'Hoja de Trabajo para listado'!$DE$151:$DG$151,0)),0)+IFERROR(INDEX('Hoja de Trabajo para listado'!$CD$155:$DC$1048576,MATCH($A1039,'Hoja de Trabajo para listado'!$CD$155:$CD$1048576,0),MATCH((CUADRO!I$5&amp;$E1039),'Hoja de Trabajo para listado'!$CD$151:$DC$151,0)),0)</f>
        <v>0</v>
      </c>
      <c r="J1039" s="245">
        <f ca="1">+IFERROR(INDEX('Hoja de Trabajo para listado'!$A$155:$Z$1048576,MATCH($A1039,'Hoja de Trabajo para listado'!$A$155:$A$1048576,0),MATCH((CUADRO!J$5&amp;$E1039),'Hoja de Trabajo para listado'!$A$151:$Z$151,0)),0)+IFERROR(INDEX('Hoja de Trabajo para listado'!$AB$155:$BA$1048576,MATCH($A1039,'Hoja de Trabajo para listado'!$AB$155:$AB$1048576,0),MATCH((CUADRO!J$5&amp;$E1039),'Hoja de Trabajo para listado'!$AB$151:$BA$151,0)),0)+IFERROR(INDEX('Hoja de Trabajo para listado'!$BC$155:$CB$1048576,MATCH($A1039,'Hoja de Trabajo para listado'!$BC$155:$BC$1048576,0),MATCH((CUADRO!J$5&amp;$E1039),'Hoja de Trabajo para listado'!$BC$151:$CB$151,0)),0)+IFERROR(INDEX('Hoja de Trabajo para listado'!$DE$153:$DG$274,MATCH($A1039,'Hoja de Trabajo para listado'!$DE$153:$DE$1048576,0),MATCH((CUADRO!J$5&amp;$E1039),'Hoja de Trabajo para listado'!$DE$151:$DG$151,0)),0)+IFERROR(INDEX('Hoja de Trabajo para listado'!$CD$155:$DC$1048576,MATCH($A1039,'Hoja de Trabajo para listado'!$CD$155:$CD$1048576,0),MATCH((CUADRO!J$5&amp;$E1039),'Hoja de Trabajo para listado'!$CD$151:$DC$151,0)),0)</f>
        <v>0</v>
      </c>
      <c r="K1039" s="245">
        <f ca="1">+IFERROR(INDEX('Hoja de Trabajo para listado'!$A$155:$Z$1048576,MATCH($A1039,'Hoja de Trabajo para listado'!$A$155:$A$1048576,0),MATCH((CUADRO!K$5&amp;$E1039),'Hoja de Trabajo para listado'!$A$151:$Z$151,0)),0)+IFERROR(INDEX('Hoja de Trabajo para listado'!$AB$155:$BA$1048576,MATCH($A1039,'Hoja de Trabajo para listado'!$AB$155:$AB$1048576,0),MATCH((CUADRO!K$5&amp;$E1039),'Hoja de Trabajo para listado'!$AB$151:$BA$151,0)),0)+IFERROR(INDEX('Hoja de Trabajo para listado'!$BC$155:$CB$1048576,MATCH($A1039,'Hoja de Trabajo para listado'!$BC$155:$BC$1048576,0),MATCH((CUADRO!K$5&amp;$E1039),'Hoja de Trabajo para listado'!$BC$151:$CB$151,0)),0)+IFERROR(INDEX('Hoja de Trabajo para listado'!$DE$153:$DG$274,MATCH($A1039,'Hoja de Trabajo para listado'!$DE$153:$DE$1048576,0),MATCH((CUADRO!K$5&amp;$E1039),'Hoja de Trabajo para listado'!$DE$151:$DG$151,0)),0)+IFERROR(INDEX('Hoja de Trabajo para listado'!$CD$155:$DC$1048576,MATCH($A1039,'Hoja de Trabajo para listado'!$CD$155:$CD$1048576,0),MATCH((CUADRO!K$5&amp;$E1039),'Hoja de Trabajo para listado'!$CD$151:$DC$151,0)),0)</f>
        <v>0</v>
      </c>
      <c r="L1039" s="245">
        <f ca="1">+IFERROR(INDEX('Hoja de Trabajo para listado'!$A$155:$Z$1048576,MATCH($A1039,'Hoja de Trabajo para listado'!$A$155:$A$1048576,0),MATCH((CUADRO!L$5&amp;$E1039),'Hoja de Trabajo para listado'!$A$151:$Z$151,0)),0)+IFERROR(INDEX('Hoja de Trabajo para listado'!$AB$155:$BA$1048576,MATCH($A1039,'Hoja de Trabajo para listado'!$AB$155:$AB$1048576,0),MATCH((CUADRO!L$5&amp;$E1039),'Hoja de Trabajo para listado'!$AB$151:$BA$151,0)),0)+IFERROR(INDEX('Hoja de Trabajo para listado'!$BC$155:$CB$1048576,MATCH($A1039,'Hoja de Trabajo para listado'!$BC$155:$BC$1048576,0),MATCH((CUADRO!L$5&amp;$E1039),'Hoja de Trabajo para listado'!$BC$151:$CB$151,0)),0)+IFERROR(INDEX('Hoja de Trabajo para listado'!$DE$153:$DG$274,MATCH($A1039,'Hoja de Trabajo para listado'!$DE$153:$DE$1048576,0),MATCH((CUADRO!L$5&amp;$E1039),'Hoja de Trabajo para listado'!$DE$151:$DG$151,0)),0)+IFERROR(INDEX('Hoja de Trabajo para listado'!$CD$155:$DC$1048576,MATCH($A1039,'Hoja de Trabajo para listado'!$CD$155:$CD$1048576,0),MATCH((CUADRO!L$5&amp;$E1039),'Hoja de Trabajo para listado'!$CD$151:$DC$151,0)),0)</f>
        <v>0</v>
      </c>
      <c r="M1039" s="245">
        <f ca="1">+IFERROR(INDEX('Hoja de Trabajo para listado'!$A$155:$Z$1048576,MATCH($A1039,'Hoja de Trabajo para listado'!$A$155:$A$1048576,0),MATCH((CUADRO!M$5&amp;$E1039),'Hoja de Trabajo para listado'!$A$151:$Z$151,0)),0)+IFERROR(INDEX('Hoja de Trabajo para listado'!$AB$155:$BA$1048576,MATCH($A1039,'Hoja de Trabajo para listado'!$AB$155:$AB$1048576,0),MATCH((CUADRO!M$5&amp;$E1039),'Hoja de Trabajo para listado'!$AB$151:$BA$151,0)),0)+IFERROR(INDEX('Hoja de Trabajo para listado'!$BC$155:$CB$1048576,MATCH($A1039,'Hoja de Trabajo para listado'!$BC$155:$BC$1048576,0),MATCH((CUADRO!M$5&amp;$E1039),'Hoja de Trabajo para listado'!$BC$151:$CB$151,0)),0)+IFERROR(INDEX('Hoja de Trabajo para listado'!$DE$153:$DG$274,MATCH($A1039,'Hoja de Trabajo para listado'!$DE$153:$DE$1048576,0),MATCH((CUADRO!M$5&amp;$E1039),'Hoja de Trabajo para listado'!$DE$151:$DG$151,0)),0)+IFERROR(INDEX('Hoja de Trabajo para listado'!$CD$155:$DC$1048576,MATCH($A1039,'Hoja de Trabajo para listado'!$CD$155:$CD$1048576,0),MATCH((CUADRO!M$5&amp;$E1039),'Hoja de Trabajo para listado'!$CD$151:$DC$151,0)),0)</f>
        <v>0</v>
      </c>
      <c r="N1039" s="245">
        <f ca="1">+IFERROR(INDEX('Hoja de Trabajo para listado'!$A$155:$Z$1048576,MATCH($A1039,'Hoja de Trabajo para listado'!$A$155:$A$1048576,0),MATCH((CUADRO!N$5&amp;$E1039),'Hoja de Trabajo para listado'!$A$151:$Z$151,0)),0)+IFERROR(INDEX('Hoja de Trabajo para listado'!$AB$155:$BA$1048576,MATCH($A1039,'Hoja de Trabajo para listado'!$AB$155:$AB$1048576,0),MATCH((CUADRO!N$5&amp;$E1039),'Hoja de Trabajo para listado'!$AB$151:$BA$151,0)),0)+IFERROR(INDEX('Hoja de Trabajo para listado'!$BC$155:$CB$1048576,MATCH($A1039,'Hoja de Trabajo para listado'!$BC$155:$BC$1048576,0),MATCH((CUADRO!N$5&amp;$E1039),'Hoja de Trabajo para listado'!$BC$151:$CB$151,0)),0)+IFERROR(INDEX('Hoja de Trabajo para listado'!$DE$153:$DG$274,MATCH($A1039,'Hoja de Trabajo para listado'!$DE$153:$DE$1048576,0),MATCH((CUADRO!N$5&amp;$E1039),'Hoja de Trabajo para listado'!$DE$151:$DG$151,0)),0)+IFERROR(INDEX('Hoja de Trabajo para listado'!$CD$155:$DC$1048576,MATCH($A1039,'Hoja de Trabajo para listado'!$CD$155:$CD$1048576,0),MATCH((CUADRO!N$5&amp;$E1039),'Hoja de Trabajo para listado'!$CD$151:$DC$151,0)),0)</f>
        <v>0</v>
      </c>
      <c r="O1039" s="245">
        <f ca="1">+IFERROR(INDEX('Hoja de Trabajo para listado'!$A$155:$Z$1048576,MATCH($A1039,'Hoja de Trabajo para listado'!$A$155:$A$1048576,0),MATCH((CUADRO!O$5&amp;$E1039),'Hoja de Trabajo para listado'!$A$151:$Z$151,0)),0)+IFERROR(INDEX('Hoja de Trabajo para listado'!$AB$155:$BA$1048576,MATCH($A1039,'Hoja de Trabajo para listado'!$AB$155:$AB$1048576,0),MATCH((CUADRO!O$5&amp;$E1039),'Hoja de Trabajo para listado'!$AB$151:$BA$151,0)),0)+IFERROR(INDEX('Hoja de Trabajo para listado'!$BC$155:$CB$1048576,MATCH($A1039,'Hoja de Trabajo para listado'!$BC$155:$BC$1048576,0),MATCH((CUADRO!O$5&amp;$E1039),'Hoja de Trabajo para listado'!$BC$151:$CB$151,0)),0)+IFERROR(INDEX('Hoja de Trabajo para listado'!$DE$153:$DG$274,MATCH($A1039,'Hoja de Trabajo para listado'!$DE$153:$DE$1048576,0),MATCH((CUADRO!O$5&amp;$E1039),'Hoja de Trabajo para listado'!$DE$151:$DG$151,0)),0)+IFERROR(INDEX('Hoja de Trabajo para listado'!$CD$155:$DC$1048576,MATCH($A1039,'Hoja de Trabajo para listado'!$CD$155:$CD$1048576,0),MATCH((CUADRO!O$5&amp;$E1039),'Hoja de Trabajo para listado'!$CD$151:$DC$151,0)),0)</f>
        <v>0</v>
      </c>
      <c r="P1039" s="245">
        <f ca="1">+IFERROR(INDEX('Hoja de Trabajo para listado'!$A$155:$Z$1048576,MATCH($A1039,'Hoja de Trabajo para listado'!$A$155:$A$1048576,0),MATCH((CUADRO!P$5&amp;$E1039),'Hoja de Trabajo para listado'!$A$151:$Z$151,0)),0)+IFERROR(INDEX('Hoja de Trabajo para listado'!$AB$155:$BA$1048576,MATCH($A1039,'Hoja de Trabajo para listado'!$AB$155:$AB$1048576,0),MATCH((CUADRO!P$5&amp;$E1039),'Hoja de Trabajo para listado'!$AB$151:$BA$151,0)),0)+IFERROR(INDEX('Hoja de Trabajo para listado'!$BC$155:$CB$1048576,MATCH($A1039,'Hoja de Trabajo para listado'!$BC$155:$BC$1048576,0),MATCH((CUADRO!P$5&amp;$E1039),'Hoja de Trabajo para listado'!$BC$151:$CB$151,0)),0)+IFERROR(INDEX('Hoja de Trabajo para listado'!$DE$153:$DG$274,MATCH($A1039,'Hoja de Trabajo para listado'!$DE$153:$DE$1048576,0),MATCH((CUADRO!P$5&amp;$E1039),'Hoja de Trabajo para listado'!$DE$151:$DG$151,0)),0)+IFERROR(INDEX('Hoja de Trabajo para listado'!$CD$155:$DC$1048576,MATCH($A1039,'Hoja de Trabajo para listado'!$CD$155:$CD$1048576,0),MATCH((CUADRO!P$5&amp;$E1039),'Hoja de Trabajo para listado'!$CD$151:$DC$151,0)),0)</f>
        <v>0</v>
      </c>
      <c r="Q1039" s="245">
        <f ca="1">+IFERROR(INDEX('Hoja de Trabajo para listado'!$A$155:$Z$1048576,MATCH($A1039,'Hoja de Trabajo para listado'!$A$155:$A$1048576,0),MATCH((CUADRO!Q$5&amp;$E1039),'Hoja de Trabajo para listado'!$A$151:$Z$151,0)),0)+IFERROR(INDEX('Hoja de Trabajo para listado'!$AB$155:$BA$1048576,MATCH($A1039,'Hoja de Trabajo para listado'!$AB$155:$AB$1048576,0),MATCH((CUADRO!Q$5&amp;$E1039),'Hoja de Trabajo para listado'!$AB$151:$BA$151,0)),0)+IFERROR(INDEX('Hoja de Trabajo para listado'!$BC$155:$CB$1048576,MATCH($A1039,'Hoja de Trabajo para listado'!$BC$155:$BC$1048576,0),MATCH((CUADRO!Q$5&amp;$E1039),'Hoja de Trabajo para listado'!$BC$151:$CB$151,0)),0)+IFERROR(INDEX('Hoja de Trabajo para listado'!$DE$153:$DG$274,MATCH($A1039,'Hoja de Trabajo para listado'!$DE$153:$DE$1048576,0),MATCH((CUADRO!Q$5&amp;$E1039),'Hoja de Trabajo para listado'!$DE$151:$DG$151,0)),0)+IFERROR(INDEX('Hoja de Trabajo para listado'!$CD$155:$DC$1048576,MATCH($A1039,'Hoja de Trabajo para listado'!$CD$155:$CD$1048576,0),MATCH((CUADRO!Q$5&amp;$E1039),'Hoja de Trabajo para listado'!$CD$151:$DC$151,0)),0)</f>
        <v>0</v>
      </c>
      <c r="R1039" s="245">
        <f t="shared" ca="1" si="35"/>
        <v>0</v>
      </c>
      <c r="S1039" s="249">
        <f ca="1">+R1038+R1039</f>
        <v>0</v>
      </c>
      <c r="T1039" s="245">
        <f ca="1">+S1039</f>
        <v>0</v>
      </c>
      <c r="U1039" s="242">
        <f t="shared" si="36"/>
        <v>2</v>
      </c>
      <c r="V1039" s="333" t="str">
        <f>+VLOOKUP(A1039,bd_lista!$A$3:$E$590,5,FALSE)</f>
        <v>Gobiernos Autonomos Municipales</v>
      </c>
      <c r="W1039" s="384"/>
      <c r="X1039" s="242">
        <f>+VLOOKUP(A1039,[3]Sheet1!$A$13:$D$744,4,FALSE)</f>
        <v>0</v>
      </c>
      <c r="Y1039" s="242" t="e">
        <f>+VLOOKUP(X1039,bd_lista!$A$3:$C$590,3,FALSE)</f>
        <v>#N/A</v>
      </c>
      <c r="Z1039" s="292"/>
      <c r="AA1039" s="293"/>
    </row>
    <row r="1040" spans="1:27" customFormat="1" ht="27" hidden="1" customHeight="1">
      <c r="A1040" s="32">
        <v>1754</v>
      </c>
      <c r="B1040" s="388">
        <f>+A1040</f>
        <v>1754</v>
      </c>
      <c r="C1040" s="247" t="str">
        <f>+VLOOKUP(A1040,bd_lista!$A$3:$C$590,3,FALSE)</f>
        <v>Gobierno Autónomo Municipal de San Pedro</v>
      </c>
      <c r="D1040" s="385" t="str">
        <f>+C1040</f>
        <v>Gobierno Autónomo Municipal de San Pedro</v>
      </c>
      <c r="E1040" s="242" t="s">
        <v>1304</v>
      </c>
      <c r="F1040" s="243">
        <f ca="1">+IFERROR(INDEX('Hoja de Trabajo para listado'!$A$155:$Z$1048576,MATCH($A1040,'Hoja de Trabajo para listado'!$A$155:$A$1048576,0),MATCH((CUADRO!F$5&amp;$E1040),'Hoja de Trabajo para listado'!$A$151:$Z$151,0)),0)+IFERROR(INDEX('Hoja de Trabajo para listado'!$AB$155:$BA$1048576,MATCH($A1040,'Hoja de Trabajo para listado'!$AB$155:$AB$1048576,0),MATCH((CUADRO!F$5&amp;$E1040),'Hoja de Trabajo para listado'!$AB$151:$BA$151,0)),0)+IFERROR(INDEX('Hoja de Trabajo para listado'!$BC$155:$CB$1048576,MATCH($A1040,'Hoja de Trabajo para listado'!$BC$155:$BC$1048576,0),MATCH((CUADRO!F$5&amp;$E1040),'Hoja de Trabajo para listado'!$BC$151:$CB$151,0)),0)+IFERROR(INDEX('Hoja de Trabajo para listado'!$DE$153:$DG$274,MATCH($A1040,'Hoja de Trabajo para listado'!$DE$153:$DE$1048576,0),MATCH((CUADRO!F$5&amp;$E1040),'Hoja de Trabajo para listado'!$DE$151:$DG$151,0)),0)+IFERROR(INDEX('Hoja de Trabajo para listado'!$CD$155:$DC$1048576,MATCH($A1040,'Hoja de Trabajo para listado'!$CD$155:$CD$1048576,0),MATCH((CUADRO!F$5&amp;$E1040),'Hoja de Trabajo para listado'!$CD$151:$DC$151,0)),0)</f>
        <v>0</v>
      </c>
      <c r="G1040" s="243">
        <f ca="1">+IFERROR(INDEX('Hoja de Trabajo para listado'!$A$155:$Z$1048576,MATCH($A1040,'Hoja de Trabajo para listado'!$A$155:$A$1048576,0),MATCH((CUADRO!G$5&amp;$E1040),'Hoja de Trabajo para listado'!$A$151:$Z$151,0)),0)+IFERROR(INDEX('Hoja de Trabajo para listado'!$AB$155:$BA$1048576,MATCH($A1040,'Hoja de Trabajo para listado'!$AB$155:$AB$1048576,0),MATCH((CUADRO!G$5&amp;$E1040),'Hoja de Trabajo para listado'!$AB$151:$BA$151,0)),0)+IFERROR(INDEX('Hoja de Trabajo para listado'!$BC$155:$CB$1048576,MATCH($A1040,'Hoja de Trabajo para listado'!$BC$155:$BC$1048576,0),MATCH((CUADRO!G$5&amp;$E1040),'Hoja de Trabajo para listado'!$BC$151:$CB$151,0)),0)+IFERROR(INDEX('Hoja de Trabajo para listado'!$DE$153:$DG$274,MATCH($A1040,'Hoja de Trabajo para listado'!$DE$153:$DE$1048576,0),MATCH((CUADRO!G$5&amp;$E1040),'Hoja de Trabajo para listado'!$DE$151:$DG$151,0)),0)+IFERROR(INDEX('Hoja de Trabajo para listado'!$CD$155:$DC$1048576,MATCH($A1040,'Hoja de Trabajo para listado'!$CD$155:$CD$1048576,0),MATCH((CUADRO!G$5&amp;$E1040),'Hoja de Trabajo para listado'!$CD$151:$DC$151,0)),0)</f>
        <v>0</v>
      </c>
      <c r="H1040" s="243">
        <f ca="1">+IFERROR(INDEX('Hoja de Trabajo para listado'!$A$155:$Z$1048576,MATCH($A1040,'Hoja de Trabajo para listado'!$A$155:$A$1048576,0),MATCH((CUADRO!H$5&amp;$E1040),'Hoja de Trabajo para listado'!$A$151:$Z$151,0)),0)+IFERROR(INDEX('Hoja de Trabajo para listado'!$AB$155:$BA$1048576,MATCH($A1040,'Hoja de Trabajo para listado'!$AB$155:$AB$1048576,0),MATCH((CUADRO!H$5&amp;$E1040),'Hoja de Trabajo para listado'!$AB$151:$BA$151,0)),0)+IFERROR(INDEX('Hoja de Trabajo para listado'!$BC$155:$CB$1048576,MATCH($A1040,'Hoja de Trabajo para listado'!$BC$155:$BC$1048576,0),MATCH((CUADRO!H$5&amp;$E1040),'Hoja de Trabajo para listado'!$BC$151:$CB$151,0)),0)+IFERROR(INDEX('Hoja de Trabajo para listado'!$DE$153:$DG$274,MATCH($A1040,'Hoja de Trabajo para listado'!$DE$153:$DE$1048576,0),MATCH((CUADRO!H$5&amp;$E1040),'Hoja de Trabajo para listado'!$DE$151:$DG$151,0)),0)+IFERROR(INDEX('Hoja de Trabajo para listado'!$CD$155:$DC$1048576,MATCH($A1040,'Hoja de Trabajo para listado'!$CD$155:$CD$1048576,0),MATCH((CUADRO!H$5&amp;$E1040),'Hoja de Trabajo para listado'!$CD$151:$DC$151,0)),0)</f>
        <v>0</v>
      </c>
      <c r="I1040" s="243">
        <f ca="1">+IFERROR(INDEX('Hoja de Trabajo para listado'!$A$155:$Z$1048576,MATCH($A1040,'Hoja de Trabajo para listado'!$A$155:$A$1048576,0),MATCH((CUADRO!I$5&amp;$E1040),'Hoja de Trabajo para listado'!$A$151:$Z$151,0)),0)+IFERROR(INDEX('Hoja de Trabajo para listado'!$AB$155:$BA$1048576,MATCH($A1040,'Hoja de Trabajo para listado'!$AB$155:$AB$1048576,0),MATCH((CUADRO!I$5&amp;$E1040),'Hoja de Trabajo para listado'!$AB$151:$BA$151,0)),0)+IFERROR(INDEX('Hoja de Trabajo para listado'!$BC$155:$CB$1048576,MATCH($A1040,'Hoja de Trabajo para listado'!$BC$155:$BC$1048576,0),MATCH((CUADRO!I$5&amp;$E1040),'Hoja de Trabajo para listado'!$BC$151:$CB$151,0)),0)+IFERROR(INDEX('Hoja de Trabajo para listado'!$DE$153:$DG$274,MATCH($A1040,'Hoja de Trabajo para listado'!$DE$153:$DE$1048576,0),MATCH((CUADRO!I$5&amp;$E1040),'Hoja de Trabajo para listado'!$DE$151:$DG$151,0)),0)+IFERROR(INDEX('Hoja de Trabajo para listado'!$CD$155:$DC$1048576,MATCH($A1040,'Hoja de Trabajo para listado'!$CD$155:$CD$1048576,0),MATCH((CUADRO!I$5&amp;$E1040),'Hoja de Trabajo para listado'!$CD$151:$DC$151,0)),0)</f>
        <v>0</v>
      </c>
      <c r="J1040" s="243">
        <f ca="1">+IFERROR(INDEX('Hoja de Trabajo para listado'!$A$155:$Z$1048576,MATCH($A1040,'Hoja de Trabajo para listado'!$A$155:$A$1048576,0),MATCH((CUADRO!J$5&amp;$E1040),'Hoja de Trabajo para listado'!$A$151:$Z$151,0)),0)+IFERROR(INDEX('Hoja de Trabajo para listado'!$AB$155:$BA$1048576,MATCH($A1040,'Hoja de Trabajo para listado'!$AB$155:$AB$1048576,0),MATCH((CUADRO!J$5&amp;$E1040),'Hoja de Trabajo para listado'!$AB$151:$BA$151,0)),0)+IFERROR(INDEX('Hoja de Trabajo para listado'!$BC$155:$CB$1048576,MATCH($A1040,'Hoja de Trabajo para listado'!$BC$155:$BC$1048576,0),MATCH((CUADRO!J$5&amp;$E1040),'Hoja de Trabajo para listado'!$BC$151:$CB$151,0)),0)+IFERROR(INDEX('Hoja de Trabajo para listado'!$DE$153:$DG$274,MATCH($A1040,'Hoja de Trabajo para listado'!$DE$153:$DE$1048576,0),MATCH((CUADRO!J$5&amp;$E1040),'Hoja de Trabajo para listado'!$DE$151:$DG$151,0)),0)+IFERROR(INDEX('Hoja de Trabajo para listado'!$CD$155:$DC$1048576,MATCH($A1040,'Hoja de Trabajo para listado'!$CD$155:$CD$1048576,0),MATCH((CUADRO!J$5&amp;$E1040),'Hoja de Trabajo para listado'!$CD$151:$DC$151,0)),0)</f>
        <v>0</v>
      </c>
      <c r="K1040" s="243">
        <f ca="1">+IFERROR(INDEX('Hoja de Trabajo para listado'!$A$155:$Z$1048576,MATCH($A1040,'Hoja de Trabajo para listado'!$A$155:$A$1048576,0),MATCH((CUADRO!K$5&amp;$E1040),'Hoja de Trabajo para listado'!$A$151:$Z$151,0)),0)+IFERROR(INDEX('Hoja de Trabajo para listado'!$AB$155:$BA$1048576,MATCH($A1040,'Hoja de Trabajo para listado'!$AB$155:$AB$1048576,0),MATCH((CUADRO!K$5&amp;$E1040),'Hoja de Trabajo para listado'!$AB$151:$BA$151,0)),0)+IFERROR(INDEX('Hoja de Trabajo para listado'!$BC$155:$CB$1048576,MATCH($A1040,'Hoja de Trabajo para listado'!$BC$155:$BC$1048576,0),MATCH((CUADRO!K$5&amp;$E1040),'Hoja de Trabajo para listado'!$BC$151:$CB$151,0)),0)+IFERROR(INDEX('Hoja de Trabajo para listado'!$DE$153:$DG$274,MATCH($A1040,'Hoja de Trabajo para listado'!$DE$153:$DE$1048576,0),MATCH((CUADRO!K$5&amp;$E1040),'Hoja de Trabajo para listado'!$DE$151:$DG$151,0)),0)+IFERROR(INDEX('Hoja de Trabajo para listado'!$CD$155:$DC$1048576,MATCH($A1040,'Hoja de Trabajo para listado'!$CD$155:$CD$1048576,0),MATCH((CUADRO!K$5&amp;$E1040),'Hoja de Trabajo para listado'!$CD$151:$DC$151,0)),0)</f>
        <v>0</v>
      </c>
      <c r="L1040" s="243">
        <f ca="1">+IFERROR(INDEX('Hoja de Trabajo para listado'!$A$155:$Z$1048576,MATCH($A1040,'Hoja de Trabajo para listado'!$A$155:$A$1048576,0),MATCH((CUADRO!L$5&amp;$E1040),'Hoja de Trabajo para listado'!$A$151:$Z$151,0)),0)+IFERROR(INDEX('Hoja de Trabajo para listado'!$AB$155:$BA$1048576,MATCH($A1040,'Hoja de Trabajo para listado'!$AB$155:$AB$1048576,0),MATCH((CUADRO!L$5&amp;$E1040),'Hoja de Trabajo para listado'!$AB$151:$BA$151,0)),0)+IFERROR(INDEX('Hoja de Trabajo para listado'!$BC$155:$CB$1048576,MATCH($A1040,'Hoja de Trabajo para listado'!$BC$155:$BC$1048576,0),MATCH((CUADRO!L$5&amp;$E1040),'Hoja de Trabajo para listado'!$BC$151:$CB$151,0)),0)+IFERROR(INDEX('Hoja de Trabajo para listado'!$DE$153:$DG$274,MATCH($A1040,'Hoja de Trabajo para listado'!$DE$153:$DE$1048576,0),MATCH((CUADRO!L$5&amp;$E1040),'Hoja de Trabajo para listado'!$DE$151:$DG$151,0)),0)+IFERROR(INDEX('Hoja de Trabajo para listado'!$CD$155:$DC$1048576,MATCH($A1040,'Hoja de Trabajo para listado'!$CD$155:$CD$1048576,0),MATCH((CUADRO!L$5&amp;$E1040),'Hoja de Trabajo para listado'!$CD$151:$DC$151,0)),0)</f>
        <v>0</v>
      </c>
      <c r="M1040" s="243">
        <f ca="1">+IFERROR(INDEX('Hoja de Trabajo para listado'!$A$155:$Z$1048576,MATCH($A1040,'Hoja de Trabajo para listado'!$A$155:$A$1048576,0),MATCH((CUADRO!M$5&amp;$E1040),'Hoja de Trabajo para listado'!$A$151:$Z$151,0)),0)+IFERROR(INDEX('Hoja de Trabajo para listado'!$AB$155:$BA$1048576,MATCH($A1040,'Hoja de Trabajo para listado'!$AB$155:$AB$1048576,0),MATCH((CUADRO!M$5&amp;$E1040),'Hoja de Trabajo para listado'!$AB$151:$BA$151,0)),0)+IFERROR(INDEX('Hoja de Trabajo para listado'!$BC$155:$CB$1048576,MATCH($A1040,'Hoja de Trabajo para listado'!$BC$155:$BC$1048576,0),MATCH((CUADRO!M$5&amp;$E1040),'Hoja de Trabajo para listado'!$BC$151:$CB$151,0)),0)+IFERROR(INDEX('Hoja de Trabajo para listado'!$DE$153:$DG$274,MATCH($A1040,'Hoja de Trabajo para listado'!$DE$153:$DE$1048576,0),MATCH((CUADRO!M$5&amp;$E1040),'Hoja de Trabajo para listado'!$DE$151:$DG$151,0)),0)+IFERROR(INDEX('Hoja de Trabajo para listado'!$CD$155:$DC$1048576,MATCH($A1040,'Hoja de Trabajo para listado'!$CD$155:$CD$1048576,0),MATCH((CUADRO!M$5&amp;$E1040),'Hoja de Trabajo para listado'!$CD$151:$DC$151,0)),0)</f>
        <v>0</v>
      </c>
      <c r="N1040" s="243">
        <f ca="1">+IFERROR(INDEX('Hoja de Trabajo para listado'!$A$155:$Z$1048576,MATCH($A1040,'Hoja de Trabajo para listado'!$A$155:$A$1048576,0),MATCH((CUADRO!N$5&amp;$E1040),'Hoja de Trabajo para listado'!$A$151:$Z$151,0)),0)+IFERROR(INDEX('Hoja de Trabajo para listado'!$AB$155:$BA$1048576,MATCH($A1040,'Hoja de Trabajo para listado'!$AB$155:$AB$1048576,0),MATCH((CUADRO!N$5&amp;$E1040),'Hoja de Trabajo para listado'!$AB$151:$BA$151,0)),0)+IFERROR(INDEX('Hoja de Trabajo para listado'!$BC$155:$CB$1048576,MATCH($A1040,'Hoja de Trabajo para listado'!$BC$155:$BC$1048576,0),MATCH((CUADRO!N$5&amp;$E1040),'Hoja de Trabajo para listado'!$BC$151:$CB$151,0)),0)+IFERROR(INDEX('Hoja de Trabajo para listado'!$DE$153:$DG$274,MATCH($A1040,'Hoja de Trabajo para listado'!$DE$153:$DE$1048576,0),MATCH((CUADRO!N$5&amp;$E1040),'Hoja de Trabajo para listado'!$DE$151:$DG$151,0)),0)+IFERROR(INDEX('Hoja de Trabajo para listado'!$CD$155:$DC$1048576,MATCH($A1040,'Hoja de Trabajo para listado'!$CD$155:$CD$1048576,0),MATCH((CUADRO!N$5&amp;$E1040),'Hoja de Trabajo para listado'!$CD$151:$DC$151,0)),0)</f>
        <v>0</v>
      </c>
      <c r="O1040" s="243">
        <f ca="1">+IFERROR(INDEX('Hoja de Trabajo para listado'!$A$155:$Z$1048576,MATCH($A1040,'Hoja de Trabajo para listado'!$A$155:$A$1048576,0),MATCH((CUADRO!O$5&amp;$E1040),'Hoja de Trabajo para listado'!$A$151:$Z$151,0)),0)+IFERROR(INDEX('Hoja de Trabajo para listado'!$AB$155:$BA$1048576,MATCH($A1040,'Hoja de Trabajo para listado'!$AB$155:$AB$1048576,0),MATCH((CUADRO!O$5&amp;$E1040),'Hoja de Trabajo para listado'!$AB$151:$BA$151,0)),0)+IFERROR(INDEX('Hoja de Trabajo para listado'!$BC$155:$CB$1048576,MATCH($A1040,'Hoja de Trabajo para listado'!$BC$155:$BC$1048576,0),MATCH((CUADRO!O$5&amp;$E1040),'Hoja de Trabajo para listado'!$BC$151:$CB$151,0)),0)+IFERROR(INDEX('Hoja de Trabajo para listado'!$DE$153:$DG$274,MATCH($A1040,'Hoja de Trabajo para listado'!$DE$153:$DE$1048576,0),MATCH((CUADRO!O$5&amp;$E1040),'Hoja de Trabajo para listado'!$DE$151:$DG$151,0)),0)+IFERROR(INDEX('Hoja de Trabajo para listado'!$CD$155:$DC$1048576,MATCH($A1040,'Hoja de Trabajo para listado'!$CD$155:$CD$1048576,0),MATCH((CUADRO!O$5&amp;$E1040),'Hoja de Trabajo para listado'!$CD$151:$DC$151,0)),0)</f>
        <v>0</v>
      </c>
      <c r="P1040" s="243">
        <f ca="1">+IFERROR(INDEX('Hoja de Trabajo para listado'!$A$155:$Z$1048576,MATCH($A1040,'Hoja de Trabajo para listado'!$A$155:$A$1048576,0),MATCH((CUADRO!P$5&amp;$E1040),'Hoja de Trabajo para listado'!$A$151:$Z$151,0)),0)+IFERROR(INDEX('Hoja de Trabajo para listado'!$AB$155:$BA$1048576,MATCH($A1040,'Hoja de Trabajo para listado'!$AB$155:$AB$1048576,0),MATCH((CUADRO!P$5&amp;$E1040),'Hoja de Trabajo para listado'!$AB$151:$BA$151,0)),0)+IFERROR(INDEX('Hoja de Trabajo para listado'!$BC$155:$CB$1048576,MATCH($A1040,'Hoja de Trabajo para listado'!$BC$155:$BC$1048576,0),MATCH((CUADRO!P$5&amp;$E1040),'Hoja de Trabajo para listado'!$BC$151:$CB$151,0)),0)+IFERROR(INDEX('Hoja de Trabajo para listado'!$DE$153:$DG$274,MATCH($A1040,'Hoja de Trabajo para listado'!$DE$153:$DE$1048576,0),MATCH((CUADRO!P$5&amp;$E1040),'Hoja de Trabajo para listado'!$DE$151:$DG$151,0)),0)+IFERROR(INDEX('Hoja de Trabajo para listado'!$CD$155:$DC$1048576,MATCH($A1040,'Hoja de Trabajo para listado'!$CD$155:$CD$1048576,0),MATCH((CUADRO!P$5&amp;$E1040),'Hoja de Trabajo para listado'!$CD$151:$DC$151,0)),0)</f>
        <v>0</v>
      </c>
      <c r="Q1040" s="243">
        <f ca="1">+IFERROR(INDEX('Hoja de Trabajo para listado'!$A$155:$Z$1048576,MATCH($A1040,'Hoja de Trabajo para listado'!$A$155:$A$1048576,0),MATCH((CUADRO!Q$5&amp;$E1040),'Hoja de Trabajo para listado'!$A$151:$Z$151,0)),0)+IFERROR(INDEX('Hoja de Trabajo para listado'!$AB$155:$BA$1048576,MATCH($A1040,'Hoja de Trabajo para listado'!$AB$155:$AB$1048576,0),MATCH((CUADRO!Q$5&amp;$E1040),'Hoja de Trabajo para listado'!$AB$151:$BA$151,0)),0)+IFERROR(INDEX('Hoja de Trabajo para listado'!$BC$155:$CB$1048576,MATCH($A1040,'Hoja de Trabajo para listado'!$BC$155:$BC$1048576,0),MATCH((CUADRO!Q$5&amp;$E1040),'Hoja de Trabajo para listado'!$BC$151:$CB$151,0)),0)+IFERROR(INDEX('Hoja de Trabajo para listado'!$DE$153:$DG$274,MATCH($A1040,'Hoja de Trabajo para listado'!$DE$153:$DE$1048576,0),MATCH((CUADRO!Q$5&amp;$E1040),'Hoja de Trabajo para listado'!$DE$151:$DG$151,0)),0)+IFERROR(INDEX('Hoja de Trabajo para listado'!$CD$155:$DC$1048576,MATCH($A1040,'Hoja de Trabajo para listado'!$CD$155:$CD$1048576,0),MATCH((CUADRO!Q$5&amp;$E1040),'Hoja de Trabajo para listado'!$CD$151:$DC$151,0)),0)</f>
        <v>0</v>
      </c>
      <c r="R1040" s="243">
        <f t="shared" ca="1" si="35"/>
        <v>0</v>
      </c>
      <c r="S1040" s="249"/>
      <c r="T1040" s="243">
        <f ca="1">+T1041</f>
        <v>0</v>
      </c>
      <c r="U1040" s="242">
        <f t="shared" si="36"/>
        <v>1</v>
      </c>
      <c r="V1040" s="333" t="str">
        <f>+VLOOKUP(A1040,bd_lista!$A$3:$E$590,5,FALSE)</f>
        <v>Gobiernos Autonomos Municipales</v>
      </c>
      <c r="W1040" s="383" t="str">
        <f>+V1040</f>
        <v>Gobiernos Autonomos Municipales</v>
      </c>
      <c r="X1040" s="242">
        <f>+VLOOKUP(A1040,[3]Sheet1!$A$13:$D$744,4,FALSE)</f>
        <v>0</v>
      </c>
      <c r="Y1040" s="242" t="e">
        <f>+VLOOKUP(X1040,bd_lista!$A$3:$C$590,3,FALSE)</f>
        <v>#N/A</v>
      </c>
      <c r="Z1040" s="294">
        <f>+X1040</f>
        <v>0</v>
      </c>
      <c r="AA1040" s="295" t="e">
        <f>+Y1040</f>
        <v>#N/A</v>
      </c>
    </row>
    <row r="1041" spans="1:27" customFormat="1" ht="27" hidden="1" customHeight="1">
      <c r="A1041" s="32">
        <v>1754</v>
      </c>
      <c r="B1041" s="389"/>
      <c r="C1041" s="247" t="str">
        <f>+VLOOKUP(A1041,bd_lista!$A$3:$C$590,3,FALSE)</f>
        <v>Gobierno Autónomo Municipal de San Pedro</v>
      </c>
      <c r="D1041" s="386"/>
      <c r="E1041" s="244" t="s">
        <v>1305</v>
      </c>
      <c r="F1041" s="243">
        <f ca="1">+IFERROR(INDEX('Hoja de Trabajo para listado'!$A$155:$Z$1048576,MATCH($A1041,'Hoja de Trabajo para listado'!$A$155:$A$1048576,0),MATCH((CUADRO!F$5&amp;$E1041),'Hoja de Trabajo para listado'!$A$151:$Z$151,0)),0)+IFERROR(INDEX('Hoja de Trabajo para listado'!$AB$155:$BA$1048576,MATCH($A1041,'Hoja de Trabajo para listado'!$AB$155:$AB$1048576,0),MATCH((CUADRO!F$5&amp;$E1041),'Hoja de Trabajo para listado'!$AB$151:$BA$151,0)),0)+IFERROR(INDEX('Hoja de Trabajo para listado'!$BC$155:$CB$1048576,MATCH($A1041,'Hoja de Trabajo para listado'!$BC$155:$BC$1048576,0),MATCH((CUADRO!F$5&amp;$E1041),'Hoja de Trabajo para listado'!$BC$151:$CB$151,0)),0)+IFERROR(INDEX('Hoja de Trabajo para listado'!$DE$153:$DG$274,MATCH($A1041,'Hoja de Trabajo para listado'!$DE$153:$DE$1048576,0),MATCH((CUADRO!F$5&amp;$E1041),'Hoja de Trabajo para listado'!$DE$151:$DG$151,0)),0)+IFERROR(INDEX('Hoja de Trabajo para listado'!$CD$155:$DC$1048576,MATCH($A1041,'Hoja de Trabajo para listado'!$CD$155:$CD$1048576,0),MATCH((CUADRO!F$5&amp;$E1041),'Hoja de Trabajo para listado'!$CD$151:$DC$151,0)),0)</f>
        <v>0</v>
      </c>
      <c r="G1041" s="243">
        <f ca="1">+IFERROR(INDEX('Hoja de Trabajo para listado'!$A$155:$Z$1048576,MATCH($A1041,'Hoja de Trabajo para listado'!$A$155:$A$1048576,0),MATCH((CUADRO!G$5&amp;$E1041),'Hoja de Trabajo para listado'!$A$151:$Z$151,0)),0)+IFERROR(INDEX('Hoja de Trabajo para listado'!$AB$155:$BA$1048576,MATCH($A1041,'Hoja de Trabajo para listado'!$AB$155:$AB$1048576,0),MATCH((CUADRO!G$5&amp;$E1041),'Hoja de Trabajo para listado'!$AB$151:$BA$151,0)),0)+IFERROR(INDEX('Hoja de Trabajo para listado'!$BC$155:$CB$1048576,MATCH($A1041,'Hoja de Trabajo para listado'!$BC$155:$BC$1048576,0),MATCH((CUADRO!G$5&amp;$E1041),'Hoja de Trabajo para listado'!$BC$151:$CB$151,0)),0)+IFERROR(INDEX('Hoja de Trabajo para listado'!$DE$153:$DG$274,MATCH($A1041,'Hoja de Trabajo para listado'!$DE$153:$DE$1048576,0),MATCH((CUADRO!G$5&amp;$E1041),'Hoja de Trabajo para listado'!$DE$151:$DG$151,0)),0)+IFERROR(INDEX('Hoja de Trabajo para listado'!$CD$155:$DC$1048576,MATCH($A1041,'Hoja de Trabajo para listado'!$CD$155:$CD$1048576,0),MATCH((CUADRO!G$5&amp;$E1041),'Hoja de Trabajo para listado'!$CD$151:$DC$151,0)),0)</f>
        <v>0</v>
      </c>
      <c r="H1041" s="243">
        <f ca="1">+IFERROR(INDEX('Hoja de Trabajo para listado'!$A$155:$Z$1048576,MATCH($A1041,'Hoja de Trabajo para listado'!$A$155:$A$1048576,0),MATCH((CUADRO!H$5&amp;$E1041),'Hoja de Trabajo para listado'!$A$151:$Z$151,0)),0)+IFERROR(INDEX('Hoja de Trabajo para listado'!$AB$155:$BA$1048576,MATCH($A1041,'Hoja de Trabajo para listado'!$AB$155:$AB$1048576,0),MATCH((CUADRO!H$5&amp;$E1041),'Hoja de Trabajo para listado'!$AB$151:$BA$151,0)),0)+IFERROR(INDEX('Hoja de Trabajo para listado'!$BC$155:$CB$1048576,MATCH($A1041,'Hoja de Trabajo para listado'!$BC$155:$BC$1048576,0),MATCH((CUADRO!H$5&amp;$E1041),'Hoja de Trabajo para listado'!$BC$151:$CB$151,0)),0)+IFERROR(INDEX('Hoja de Trabajo para listado'!$DE$153:$DG$274,MATCH($A1041,'Hoja de Trabajo para listado'!$DE$153:$DE$1048576,0),MATCH((CUADRO!H$5&amp;$E1041),'Hoja de Trabajo para listado'!$DE$151:$DG$151,0)),0)+IFERROR(INDEX('Hoja de Trabajo para listado'!$CD$155:$DC$1048576,MATCH($A1041,'Hoja de Trabajo para listado'!$CD$155:$CD$1048576,0),MATCH((CUADRO!H$5&amp;$E1041),'Hoja de Trabajo para listado'!$CD$151:$DC$151,0)),0)</f>
        <v>0</v>
      </c>
      <c r="I1041" s="243">
        <f ca="1">+IFERROR(INDEX('Hoja de Trabajo para listado'!$A$155:$Z$1048576,MATCH($A1041,'Hoja de Trabajo para listado'!$A$155:$A$1048576,0),MATCH((CUADRO!I$5&amp;$E1041),'Hoja de Trabajo para listado'!$A$151:$Z$151,0)),0)+IFERROR(INDEX('Hoja de Trabajo para listado'!$AB$155:$BA$1048576,MATCH($A1041,'Hoja de Trabajo para listado'!$AB$155:$AB$1048576,0),MATCH((CUADRO!I$5&amp;$E1041),'Hoja de Trabajo para listado'!$AB$151:$BA$151,0)),0)+IFERROR(INDEX('Hoja de Trabajo para listado'!$BC$155:$CB$1048576,MATCH($A1041,'Hoja de Trabajo para listado'!$BC$155:$BC$1048576,0),MATCH((CUADRO!I$5&amp;$E1041),'Hoja de Trabajo para listado'!$BC$151:$CB$151,0)),0)+IFERROR(INDEX('Hoja de Trabajo para listado'!$DE$153:$DG$274,MATCH($A1041,'Hoja de Trabajo para listado'!$DE$153:$DE$1048576,0),MATCH((CUADRO!I$5&amp;$E1041),'Hoja de Trabajo para listado'!$DE$151:$DG$151,0)),0)+IFERROR(INDEX('Hoja de Trabajo para listado'!$CD$155:$DC$1048576,MATCH($A1041,'Hoja de Trabajo para listado'!$CD$155:$CD$1048576,0),MATCH((CUADRO!I$5&amp;$E1041),'Hoja de Trabajo para listado'!$CD$151:$DC$151,0)),0)</f>
        <v>0</v>
      </c>
      <c r="J1041" s="243">
        <f ca="1">+IFERROR(INDEX('Hoja de Trabajo para listado'!$A$155:$Z$1048576,MATCH($A1041,'Hoja de Trabajo para listado'!$A$155:$A$1048576,0),MATCH((CUADRO!J$5&amp;$E1041),'Hoja de Trabajo para listado'!$A$151:$Z$151,0)),0)+IFERROR(INDEX('Hoja de Trabajo para listado'!$AB$155:$BA$1048576,MATCH($A1041,'Hoja de Trabajo para listado'!$AB$155:$AB$1048576,0),MATCH((CUADRO!J$5&amp;$E1041),'Hoja de Trabajo para listado'!$AB$151:$BA$151,0)),0)+IFERROR(INDEX('Hoja de Trabajo para listado'!$BC$155:$CB$1048576,MATCH($A1041,'Hoja de Trabajo para listado'!$BC$155:$BC$1048576,0),MATCH((CUADRO!J$5&amp;$E1041),'Hoja de Trabajo para listado'!$BC$151:$CB$151,0)),0)+IFERROR(INDEX('Hoja de Trabajo para listado'!$DE$153:$DG$274,MATCH($A1041,'Hoja de Trabajo para listado'!$DE$153:$DE$1048576,0),MATCH((CUADRO!J$5&amp;$E1041),'Hoja de Trabajo para listado'!$DE$151:$DG$151,0)),0)+IFERROR(INDEX('Hoja de Trabajo para listado'!$CD$155:$DC$1048576,MATCH($A1041,'Hoja de Trabajo para listado'!$CD$155:$CD$1048576,0),MATCH((CUADRO!J$5&amp;$E1041),'Hoja de Trabajo para listado'!$CD$151:$DC$151,0)),0)</f>
        <v>0</v>
      </c>
      <c r="K1041" s="243">
        <f ca="1">+IFERROR(INDEX('Hoja de Trabajo para listado'!$A$155:$Z$1048576,MATCH($A1041,'Hoja de Trabajo para listado'!$A$155:$A$1048576,0),MATCH((CUADRO!K$5&amp;$E1041),'Hoja de Trabajo para listado'!$A$151:$Z$151,0)),0)+IFERROR(INDEX('Hoja de Trabajo para listado'!$AB$155:$BA$1048576,MATCH($A1041,'Hoja de Trabajo para listado'!$AB$155:$AB$1048576,0),MATCH((CUADRO!K$5&amp;$E1041),'Hoja de Trabajo para listado'!$AB$151:$BA$151,0)),0)+IFERROR(INDEX('Hoja de Trabajo para listado'!$BC$155:$CB$1048576,MATCH($A1041,'Hoja de Trabajo para listado'!$BC$155:$BC$1048576,0),MATCH((CUADRO!K$5&amp;$E1041),'Hoja de Trabajo para listado'!$BC$151:$CB$151,0)),0)+IFERROR(INDEX('Hoja de Trabajo para listado'!$DE$153:$DG$274,MATCH($A1041,'Hoja de Trabajo para listado'!$DE$153:$DE$1048576,0),MATCH((CUADRO!K$5&amp;$E1041),'Hoja de Trabajo para listado'!$DE$151:$DG$151,0)),0)+IFERROR(INDEX('Hoja de Trabajo para listado'!$CD$155:$DC$1048576,MATCH($A1041,'Hoja de Trabajo para listado'!$CD$155:$CD$1048576,0),MATCH((CUADRO!K$5&amp;$E1041),'Hoja de Trabajo para listado'!$CD$151:$DC$151,0)),0)</f>
        <v>0</v>
      </c>
      <c r="L1041" s="243">
        <f ca="1">+IFERROR(INDEX('Hoja de Trabajo para listado'!$A$155:$Z$1048576,MATCH($A1041,'Hoja de Trabajo para listado'!$A$155:$A$1048576,0),MATCH((CUADRO!L$5&amp;$E1041),'Hoja de Trabajo para listado'!$A$151:$Z$151,0)),0)+IFERROR(INDEX('Hoja de Trabajo para listado'!$AB$155:$BA$1048576,MATCH($A1041,'Hoja de Trabajo para listado'!$AB$155:$AB$1048576,0),MATCH((CUADRO!L$5&amp;$E1041),'Hoja de Trabajo para listado'!$AB$151:$BA$151,0)),0)+IFERROR(INDEX('Hoja de Trabajo para listado'!$BC$155:$CB$1048576,MATCH($A1041,'Hoja de Trabajo para listado'!$BC$155:$BC$1048576,0),MATCH((CUADRO!L$5&amp;$E1041),'Hoja de Trabajo para listado'!$BC$151:$CB$151,0)),0)+IFERROR(INDEX('Hoja de Trabajo para listado'!$DE$153:$DG$274,MATCH($A1041,'Hoja de Trabajo para listado'!$DE$153:$DE$1048576,0),MATCH((CUADRO!L$5&amp;$E1041),'Hoja de Trabajo para listado'!$DE$151:$DG$151,0)),0)+IFERROR(INDEX('Hoja de Trabajo para listado'!$CD$155:$DC$1048576,MATCH($A1041,'Hoja de Trabajo para listado'!$CD$155:$CD$1048576,0),MATCH((CUADRO!L$5&amp;$E1041),'Hoja de Trabajo para listado'!$CD$151:$DC$151,0)),0)</f>
        <v>0</v>
      </c>
      <c r="M1041" s="243">
        <f ca="1">+IFERROR(INDEX('Hoja de Trabajo para listado'!$A$155:$Z$1048576,MATCH($A1041,'Hoja de Trabajo para listado'!$A$155:$A$1048576,0),MATCH((CUADRO!M$5&amp;$E1041),'Hoja de Trabajo para listado'!$A$151:$Z$151,0)),0)+IFERROR(INDEX('Hoja de Trabajo para listado'!$AB$155:$BA$1048576,MATCH($A1041,'Hoja de Trabajo para listado'!$AB$155:$AB$1048576,0),MATCH((CUADRO!M$5&amp;$E1041),'Hoja de Trabajo para listado'!$AB$151:$BA$151,0)),0)+IFERROR(INDEX('Hoja de Trabajo para listado'!$BC$155:$CB$1048576,MATCH($A1041,'Hoja de Trabajo para listado'!$BC$155:$BC$1048576,0),MATCH((CUADRO!M$5&amp;$E1041),'Hoja de Trabajo para listado'!$BC$151:$CB$151,0)),0)+IFERROR(INDEX('Hoja de Trabajo para listado'!$DE$153:$DG$274,MATCH($A1041,'Hoja de Trabajo para listado'!$DE$153:$DE$1048576,0),MATCH((CUADRO!M$5&amp;$E1041),'Hoja de Trabajo para listado'!$DE$151:$DG$151,0)),0)+IFERROR(INDEX('Hoja de Trabajo para listado'!$CD$155:$DC$1048576,MATCH($A1041,'Hoja de Trabajo para listado'!$CD$155:$CD$1048576,0),MATCH((CUADRO!M$5&amp;$E1041),'Hoja de Trabajo para listado'!$CD$151:$DC$151,0)),0)</f>
        <v>0</v>
      </c>
      <c r="N1041" s="243">
        <f ca="1">+IFERROR(INDEX('Hoja de Trabajo para listado'!$A$155:$Z$1048576,MATCH($A1041,'Hoja de Trabajo para listado'!$A$155:$A$1048576,0),MATCH((CUADRO!N$5&amp;$E1041),'Hoja de Trabajo para listado'!$A$151:$Z$151,0)),0)+IFERROR(INDEX('Hoja de Trabajo para listado'!$AB$155:$BA$1048576,MATCH($A1041,'Hoja de Trabajo para listado'!$AB$155:$AB$1048576,0),MATCH((CUADRO!N$5&amp;$E1041),'Hoja de Trabajo para listado'!$AB$151:$BA$151,0)),0)+IFERROR(INDEX('Hoja de Trabajo para listado'!$BC$155:$CB$1048576,MATCH($A1041,'Hoja de Trabajo para listado'!$BC$155:$BC$1048576,0),MATCH((CUADRO!N$5&amp;$E1041),'Hoja de Trabajo para listado'!$BC$151:$CB$151,0)),0)+IFERROR(INDEX('Hoja de Trabajo para listado'!$DE$153:$DG$274,MATCH($A1041,'Hoja de Trabajo para listado'!$DE$153:$DE$1048576,0),MATCH((CUADRO!N$5&amp;$E1041),'Hoja de Trabajo para listado'!$DE$151:$DG$151,0)),0)+IFERROR(INDEX('Hoja de Trabajo para listado'!$CD$155:$DC$1048576,MATCH($A1041,'Hoja de Trabajo para listado'!$CD$155:$CD$1048576,0),MATCH((CUADRO!N$5&amp;$E1041),'Hoja de Trabajo para listado'!$CD$151:$DC$151,0)),0)</f>
        <v>0</v>
      </c>
      <c r="O1041" s="243">
        <f ca="1">+IFERROR(INDEX('Hoja de Trabajo para listado'!$A$155:$Z$1048576,MATCH($A1041,'Hoja de Trabajo para listado'!$A$155:$A$1048576,0),MATCH((CUADRO!O$5&amp;$E1041),'Hoja de Trabajo para listado'!$A$151:$Z$151,0)),0)+IFERROR(INDEX('Hoja de Trabajo para listado'!$AB$155:$BA$1048576,MATCH($A1041,'Hoja de Trabajo para listado'!$AB$155:$AB$1048576,0),MATCH((CUADRO!O$5&amp;$E1041),'Hoja de Trabajo para listado'!$AB$151:$BA$151,0)),0)+IFERROR(INDEX('Hoja de Trabajo para listado'!$BC$155:$CB$1048576,MATCH($A1041,'Hoja de Trabajo para listado'!$BC$155:$BC$1048576,0),MATCH((CUADRO!O$5&amp;$E1041),'Hoja de Trabajo para listado'!$BC$151:$CB$151,0)),0)+IFERROR(INDEX('Hoja de Trabajo para listado'!$DE$153:$DG$274,MATCH($A1041,'Hoja de Trabajo para listado'!$DE$153:$DE$1048576,0),MATCH((CUADRO!O$5&amp;$E1041),'Hoja de Trabajo para listado'!$DE$151:$DG$151,0)),0)+IFERROR(INDEX('Hoja de Trabajo para listado'!$CD$155:$DC$1048576,MATCH($A1041,'Hoja de Trabajo para listado'!$CD$155:$CD$1048576,0),MATCH((CUADRO!O$5&amp;$E1041),'Hoja de Trabajo para listado'!$CD$151:$DC$151,0)),0)</f>
        <v>0</v>
      </c>
      <c r="P1041" s="243">
        <f ca="1">+IFERROR(INDEX('Hoja de Trabajo para listado'!$A$155:$Z$1048576,MATCH($A1041,'Hoja de Trabajo para listado'!$A$155:$A$1048576,0),MATCH((CUADRO!P$5&amp;$E1041),'Hoja de Trabajo para listado'!$A$151:$Z$151,0)),0)+IFERROR(INDEX('Hoja de Trabajo para listado'!$AB$155:$BA$1048576,MATCH($A1041,'Hoja de Trabajo para listado'!$AB$155:$AB$1048576,0),MATCH((CUADRO!P$5&amp;$E1041),'Hoja de Trabajo para listado'!$AB$151:$BA$151,0)),0)+IFERROR(INDEX('Hoja de Trabajo para listado'!$BC$155:$CB$1048576,MATCH($A1041,'Hoja de Trabajo para listado'!$BC$155:$BC$1048576,0),MATCH((CUADRO!P$5&amp;$E1041),'Hoja de Trabajo para listado'!$BC$151:$CB$151,0)),0)+IFERROR(INDEX('Hoja de Trabajo para listado'!$DE$153:$DG$274,MATCH($A1041,'Hoja de Trabajo para listado'!$DE$153:$DE$1048576,0),MATCH((CUADRO!P$5&amp;$E1041),'Hoja de Trabajo para listado'!$DE$151:$DG$151,0)),0)+IFERROR(INDEX('Hoja de Trabajo para listado'!$CD$155:$DC$1048576,MATCH($A1041,'Hoja de Trabajo para listado'!$CD$155:$CD$1048576,0),MATCH((CUADRO!P$5&amp;$E1041),'Hoja de Trabajo para listado'!$CD$151:$DC$151,0)),0)</f>
        <v>0</v>
      </c>
      <c r="Q1041" s="243">
        <f ca="1">+IFERROR(INDEX('Hoja de Trabajo para listado'!$A$155:$Z$1048576,MATCH($A1041,'Hoja de Trabajo para listado'!$A$155:$A$1048576,0),MATCH((CUADRO!Q$5&amp;$E1041),'Hoja de Trabajo para listado'!$A$151:$Z$151,0)),0)+IFERROR(INDEX('Hoja de Trabajo para listado'!$AB$155:$BA$1048576,MATCH($A1041,'Hoja de Trabajo para listado'!$AB$155:$AB$1048576,0),MATCH((CUADRO!Q$5&amp;$E1041),'Hoja de Trabajo para listado'!$AB$151:$BA$151,0)),0)+IFERROR(INDEX('Hoja de Trabajo para listado'!$BC$155:$CB$1048576,MATCH($A1041,'Hoja de Trabajo para listado'!$BC$155:$BC$1048576,0),MATCH((CUADRO!Q$5&amp;$E1041),'Hoja de Trabajo para listado'!$BC$151:$CB$151,0)),0)+IFERROR(INDEX('Hoja de Trabajo para listado'!$DE$153:$DG$274,MATCH($A1041,'Hoja de Trabajo para listado'!$DE$153:$DE$1048576,0),MATCH((CUADRO!Q$5&amp;$E1041),'Hoja de Trabajo para listado'!$DE$151:$DG$151,0)),0)+IFERROR(INDEX('Hoja de Trabajo para listado'!$CD$155:$DC$1048576,MATCH($A1041,'Hoja de Trabajo para listado'!$CD$155:$CD$1048576,0),MATCH((CUADRO!Q$5&amp;$E1041),'Hoja de Trabajo para listado'!$CD$151:$DC$151,0)),0)</f>
        <v>0</v>
      </c>
      <c r="R1041" s="243">
        <f t="shared" ca="1" si="35"/>
        <v>0</v>
      </c>
      <c r="S1041" s="249">
        <f ca="1">+R1040+R1041</f>
        <v>0</v>
      </c>
      <c r="T1041" s="243">
        <f ca="1">+S1041</f>
        <v>0</v>
      </c>
      <c r="U1041" s="242">
        <f t="shared" si="36"/>
        <v>2</v>
      </c>
      <c r="V1041" s="333" t="str">
        <f>+VLOOKUP(A1041,bd_lista!$A$3:$E$590,5,FALSE)</f>
        <v>Gobiernos Autonomos Municipales</v>
      </c>
      <c r="W1041" s="384"/>
      <c r="X1041" s="242">
        <f>+VLOOKUP(A1041,[3]Sheet1!$A$13:$D$744,4,FALSE)</f>
        <v>0</v>
      </c>
      <c r="Y1041" s="242" t="e">
        <f>+VLOOKUP(X1041,bd_lista!$A$3:$C$590,3,FALSE)</f>
        <v>#N/A</v>
      </c>
      <c r="Z1041" s="292"/>
      <c r="AA1041" s="293"/>
    </row>
    <row r="1042" spans="1:27" customFormat="1" ht="15" hidden="1" customHeight="1">
      <c r="A1042" s="32">
        <v>1755</v>
      </c>
      <c r="B1042" s="388">
        <f>+A1042</f>
        <v>1755</v>
      </c>
      <c r="C1042" s="247" t="str">
        <f>+VLOOKUP(A1042,bd_lista!$A$3:$C$590,3,FALSE)</f>
        <v>Gobierno Autónomo Municipal de Cuatro Cañadas</v>
      </c>
      <c r="D1042" s="385" t="str">
        <f>+C1042</f>
        <v>Gobierno Autónomo Municipal de Cuatro Cañadas</v>
      </c>
      <c r="E1042" s="242" t="s">
        <v>1304</v>
      </c>
      <c r="F1042" s="243">
        <f ca="1">+IFERROR(INDEX('Hoja de Trabajo para listado'!$A$155:$Z$1048576,MATCH($A1042,'Hoja de Trabajo para listado'!$A$155:$A$1048576,0),MATCH((CUADRO!F$5&amp;$E1042),'Hoja de Trabajo para listado'!$A$151:$Z$151,0)),0)+IFERROR(INDEX('Hoja de Trabajo para listado'!$AB$155:$BA$1048576,MATCH($A1042,'Hoja de Trabajo para listado'!$AB$155:$AB$1048576,0),MATCH((CUADRO!F$5&amp;$E1042),'Hoja de Trabajo para listado'!$AB$151:$BA$151,0)),0)+IFERROR(INDEX('Hoja de Trabajo para listado'!$BC$155:$CB$1048576,MATCH($A1042,'Hoja de Trabajo para listado'!$BC$155:$BC$1048576,0),MATCH((CUADRO!F$5&amp;$E1042),'Hoja de Trabajo para listado'!$BC$151:$CB$151,0)),0)+IFERROR(INDEX('Hoja de Trabajo para listado'!$DE$153:$DG$274,MATCH($A1042,'Hoja de Trabajo para listado'!$DE$153:$DE$1048576,0),MATCH((CUADRO!F$5&amp;$E1042),'Hoja de Trabajo para listado'!$DE$151:$DG$151,0)),0)+IFERROR(INDEX('Hoja de Trabajo para listado'!$CD$155:$DC$1048576,MATCH($A1042,'Hoja de Trabajo para listado'!$CD$155:$CD$1048576,0),MATCH((CUADRO!F$5&amp;$E1042),'Hoja de Trabajo para listado'!$CD$151:$DC$151,0)),0)</f>
        <v>0</v>
      </c>
      <c r="G1042" s="243">
        <f ca="1">+IFERROR(INDEX('Hoja de Trabajo para listado'!$A$155:$Z$1048576,MATCH($A1042,'Hoja de Trabajo para listado'!$A$155:$A$1048576,0),MATCH((CUADRO!G$5&amp;$E1042),'Hoja de Trabajo para listado'!$A$151:$Z$151,0)),0)+IFERROR(INDEX('Hoja de Trabajo para listado'!$AB$155:$BA$1048576,MATCH($A1042,'Hoja de Trabajo para listado'!$AB$155:$AB$1048576,0),MATCH((CUADRO!G$5&amp;$E1042),'Hoja de Trabajo para listado'!$AB$151:$BA$151,0)),0)+IFERROR(INDEX('Hoja de Trabajo para listado'!$BC$155:$CB$1048576,MATCH($A1042,'Hoja de Trabajo para listado'!$BC$155:$BC$1048576,0),MATCH((CUADRO!G$5&amp;$E1042),'Hoja de Trabajo para listado'!$BC$151:$CB$151,0)),0)+IFERROR(INDEX('Hoja de Trabajo para listado'!$DE$153:$DG$274,MATCH($A1042,'Hoja de Trabajo para listado'!$DE$153:$DE$1048576,0),MATCH((CUADRO!G$5&amp;$E1042),'Hoja de Trabajo para listado'!$DE$151:$DG$151,0)),0)+IFERROR(INDEX('Hoja de Trabajo para listado'!$CD$155:$DC$1048576,MATCH($A1042,'Hoja de Trabajo para listado'!$CD$155:$CD$1048576,0),MATCH((CUADRO!G$5&amp;$E1042),'Hoja de Trabajo para listado'!$CD$151:$DC$151,0)),0)</f>
        <v>0</v>
      </c>
      <c r="H1042" s="243">
        <f ca="1">+IFERROR(INDEX('Hoja de Trabajo para listado'!$A$155:$Z$1048576,MATCH($A1042,'Hoja de Trabajo para listado'!$A$155:$A$1048576,0),MATCH((CUADRO!H$5&amp;$E1042),'Hoja de Trabajo para listado'!$A$151:$Z$151,0)),0)+IFERROR(INDEX('Hoja de Trabajo para listado'!$AB$155:$BA$1048576,MATCH($A1042,'Hoja de Trabajo para listado'!$AB$155:$AB$1048576,0),MATCH((CUADRO!H$5&amp;$E1042),'Hoja de Trabajo para listado'!$AB$151:$BA$151,0)),0)+IFERROR(INDEX('Hoja de Trabajo para listado'!$BC$155:$CB$1048576,MATCH($A1042,'Hoja de Trabajo para listado'!$BC$155:$BC$1048576,0),MATCH((CUADRO!H$5&amp;$E1042),'Hoja de Trabajo para listado'!$BC$151:$CB$151,0)),0)+IFERROR(INDEX('Hoja de Trabajo para listado'!$DE$153:$DG$274,MATCH($A1042,'Hoja de Trabajo para listado'!$DE$153:$DE$1048576,0),MATCH((CUADRO!H$5&amp;$E1042),'Hoja de Trabajo para listado'!$DE$151:$DG$151,0)),0)+IFERROR(INDEX('Hoja de Trabajo para listado'!$CD$155:$DC$1048576,MATCH($A1042,'Hoja de Trabajo para listado'!$CD$155:$CD$1048576,0),MATCH((CUADRO!H$5&amp;$E1042),'Hoja de Trabajo para listado'!$CD$151:$DC$151,0)),0)</f>
        <v>0</v>
      </c>
      <c r="I1042" s="243">
        <f ca="1">+IFERROR(INDEX('Hoja de Trabajo para listado'!$A$155:$Z$1048576,MATCH($A1042,'Hoja de Trabajo para listado'!$A$155:$A$1048576,0),MATCH((CUADRO!I$5&amp;$E1042),'Hoja de Trabajo para listado'!$A$151:$Z$151,0)),0)+IFERROR(INDEX('Hoja de Trabajo para listado'!$AB$155:$BA$1048576,MATCH($A1042,'Hoja de Trabajo para listado'!$AB$155:$AB$1048576,0),MATCH((CUADRO!I$5&amp;$E1042),'Hoja de Trabajo para listado'!$AB$151:$BA$151,0)),0)+IFERROR(INDEX('Hoja de Trabajo para listado'!$BC$155:$CB$1048576,MATCH($A1042,'Hoja de Trabajo para listado'!$BC$155:$BC$1048576,0),MATCH((CUADRO!I$5&amp;$E1042),'Hoja de Trabajo para listado'!$BC$151:$CB$151,0)),0)+IFERROR(INDEX('Hoja de Trabajo para listado'!$DE$153:$DG$274,MATCH($A1042,'Hoja de Trabajo para listado'!$DE$153:$DE$1048576,0),MATCH((CUADRO!I$5&amp;$E1042),'Hoja de Trabajo para listado'!$DE$151:$DG$151,0)),0)+IFERROR(INDEX('Hoja de Trabajo para listado'!$CD$155:$DC$1048576,MATCH($A1042,'Hoja de Trabajo para listado'!$CD$155:$CD$1048576,0),MATCH((CUADRO!I$5&amp;$E1042),'Hoja de Trabajo para listado'!$CD$151:$DC$151,0)),0)</f>
        <v>0</v>
      </c>
      <c r="J1042" s="243">
        <f ca="1">+IFERROR(INDEX('Hoja de Trabajo para listado'!$A$155:$Z$1048576,MATCH($A1042,'Hoja de Trabajo para listado'!$A$155:$A$1048576,0),MATCH((CUADRO!J$5&amp;$E1042),'Hoja de Trabajo para listado'!$A$151:$Z$151,0)),0)+IFERROR(INDEX('Hoja de Trabajo para listado'!$AB$155:$BA$1048576,MATCH($A1042,'Hoja de Trabajo para listado'!$AB$155:$AB$1048576,0),MATCH((CUADRO!J$5&amp;$E1042),'Hoja de Trabajo para listado'!$AB$151:$BA$151,0)),0)+IFERROR(INDEX('Hoja de Trabajo para listado'!$BC$155:$CB$1048576,MATCH($A1042,'Hoja de Trabajo para listado'!$BC$155:$BC$1048576,0),MATCH((CUADRO!J$5&amp;$E1042),'Hoja de Trabajo para listado'!$BC$151:$CB$151,0)),0)+IFERROR(INDEX('Hoja de Trabajo para listado'!$DE$153:$DG$274,MATCH($A1042,'Hoja de Trabajo para listado'!$DE$153:$DE$1048576,0),MATCH((CUADRO!J$5&amp;$E1042),'Hoja de Trabajo para listado'!$DE$151:$DG$151,0)),0)+IFERROR(INDEX('Hoja de Trabajo para listado'!$CD$155:$DC$1048576,MATCH($A1042,'Hoja de Trabajo para listado'!$CD$155:$CD$1048576,0),MATCH((CUADRO!J$5&amp;$E1042),'Hoja de Trabajo para listado'!$CD$151:$DC$151,0)),0)</f>
        <v>0</v>
      </c>
      <c r="K1042" s="243">
        <f ca="1">+IFERROR(INDEX('Hoja de Trabajo para listado'!$A$155:$Z$1048576,MATCH($A1042,'Hoja de Trabajo para listado'!$A$155:$A$1048576,0),MATCH((CUADRO!K$5&amp;$E1042),'Hoja de Trabajo para listado'!$A$151:$Z$151,0)),0)+IFERROR(INDEX('Hoja de Trabajo para listado'!$AB$155:$BA$1048576,MATCH($A1042,'Hoja de Trabajo para listado'!$AB$155:$AB$1048576,0),MATCH((CUADRO!K$5&amp;$E1042),'Hoja de Trabajo para listado'!$AB$151:$BA$151,0)),0)+IFERROR(INDEX('Hoja de Trabajo para listado'!$BC$155:$CB$1048576,MATCH($A1042,'Hoja de Trabajo para listado'!$BC$155:$BC$1048576,0),MATCH((CUADRO!K$5&amp;$E1042),'Hoja de Trabajo para listado'!$BC$151:$CB$151,0)),0)+IFERROR(INDEX('Hoja de Trabajo para listado'!$DE$153:$DG$274,MATCH($A1042,'Hoja de Trabajo para listado'!$DE$153:$DE$1048576,0),MATCH((CUADRO!K$5&amp;$E1042),'Hoja de Trabajo para listado'!$DE$151:$DG$151,0)),0)+IFERROR(INDEX('Hoja de Trabajo para listado'!$CD$155:$DC$1048576,MATCH($A1042,'Hoja de Trabajo para listado'!$CD$155:$CD$1048576,0),MATCH((CUADRO!K$5&amp;$E1042),'Hoja de Trabajo para listado'!$CD$151:$DC$151,0)),0)</f>
        <v>0</v>
      </c>
      <c r="L1042" s="243">
        <f ca="1">+IFERROR(INDEX('Hoja de Trabajo para listado'!$A$155:$Z$1048576,MATCH($A1042,'Hoja de Trabajo para listado'!$A$155:$A$1048576,0),MATCH((CUADRO!L$5&amp;$E1042),'Hoja de Trabajo para listado'!$A$151:$Z$151,0)),0)+IFERROR(INDEX('Hoja de Trabajo para listado'!$AB$155:$BA$1048576,MATCH($A1042,'Hoja de Trabajo para listado'!$AB$155:$AB$1048576,0),MATCH((CUADRO!L$5&amp;$E1042),'Hoja de Trabajo para listado'!$AB$151:$BA$151,0)),0)+IFERROR(INDEX('Hoja de Trabajo para listado'!$BC$155:$CB$1048576,MATCH($A1042,'Hoja de Trabajo para listado'!$BC$155:$BC$1048576,0),MATCH((CUADRO!L$5&amp;$E1042),'Hoja de Trabajo para listado'!$BC$151:$CB$151,0)),0)+IFERROR(INDEX('Hoja de Trabajo para listado'!$DE$153:$DG$274,MATCH($A1042,'Hoja de Trabajo para listado'!$DE$153:$DE$1048576,0),MATCH((CUADRO!L$5&amp;$E1042),'Hoja de Trabajo para listado'!$DE$151:$DG$151,0)),0)+IFERROR(INDEX('Hoja de Trabajo para listado'!$CD$155:$DC$1048576,MATCH($A1042,'Hoja de Trabajo para listado'!$CD$155:$CD$1048576,0),MATCH((CUADRO!L$5&amp;$E1042),'Hoja de Trabajo para listado'!$CD$151:$DC$151,0)),0)</f>
        <v>0</v>
      </c>
      <c r="M1042" s="243">
        <f ca="1">+IFERROR(INDEX('Hoja de Trabajo para listado'!$A$155:$Z$1048576,MATCH($A1042,'Hoja de Trabajo para listado'!$A$155:$A$1048576,0),MATCH((CUADRO!M$5&amp;$E1042),'Hoja de Trabajo para listado'!$A$151:$Z$151,0)),0)+IFERROR(INDEX('Hoja de Trabajo para listado'!$AB$155:$BA$1048576,MATCH($A1042,'Hoja de Trabajo para listado'!$AB$155:$AB$1048576,0),MATCH((CUADRO!M$5&amp;$E1042),'Hoja de Trabajo para listado'!$AB$151:$BA$151,0)),0)+IFERROR(INDEX('Hoja de Trabajo para listado'!$BC$155:$CB$1048576,MATCH($A1042,'Hoja de Trabajo para listado'!$BC$155:$BC$1048576,0),MATCH((CUADRO!M$5&amp;$E1042),'Hoja de Trabajo para listado'!$BC$151:$CB$151,0)),0)+IFERROR(INDEX('Hoja de Trabajo para listado'!$DE$153:$DG$274,MATCH($A1042,'Hoja de Trabajo para listado'!$DE$153:$DE$1048576,0),MATCH((CUADRO!M$5&amp;$E1042),'Hoja de Trabajo para listado'!$DE$151:$DG$151,0)),0)+IFERROR(INDEX('Hoja de Trabajo para listado'!$CD$155:$DC$1048576,MATCH($A1042,'Hoja de Trabajo para listado'!$CD$155:$CD$1048576,0),MATCH((CUADRO!M$5&amp;$E1042),'Hoja de Trabajo para listado'!$CD$151:$DC$151,0)),0)</f>
        <v>0</v>
      </c>
      <c r="N1042" s="243">
        <f ca="1">+IFERROR(INDEX('Hoja de Trabajo para listado'!$A$155:$Z$1048576,MATCH($A1042,'Hoja de Trabajo para listado'!$A$155:$A$1048576,0),MATCH((CUADRO!N$5&amp;$E1042),'Hoja de Trabajo para listado'!$A$151:$Z$151,0)),0)+IFERROR(INDEX('Hoja de Trabajo para listado'!$AB$155:$BA$1048576,MATCH($A1042,'Hoja de Trabajo para listado'!$AB$155:$AB$1048576,0),MATCH((CUADRO!N$5&amp;$E1042),'Hoja de Trabajo para listado'!$AB$151:$BA$151,0)),0)+IFERROR(INDEX('Hoja de Trabajo para listado'!$BC$155:$CB$1048576,MATCH($A1042,'Hoja de Trabajo para listado'!$BC$155:$BC$1048576,0),MATCH((CUADRO!N$5&amp;$E1042),'Hoja de Trabajo para listado'!$BC$151:$CB$151,0)),0)+IFERROR(INDEX('Hoja de Trabajo para listado'!$DE$153:$DG$274,MATCH($A1042,'Hoja de Trabajo para listado'!$DE$153:$DE$1048576,0),MATCH((CUADRO!N$5&amp;$E1042),'Hoja de Trabajo para listado'!$DE$151:$DG$151,0)),0)+IFERROR(INDEX('Hoja de Trabajo para listado'!$CD$155:$DC$1048576,MATCH($A1042,'Hoja de Trabajo para listado'!$CD$155:$CD$1048576,0),MATCH((CUADRO!N$5&amp;$E1042),'Hoja de Trabajo para listado'!$CD$151:$DC$151,0)),0)</f>
        <v>0</v>
      </c>
      <c r="O1042" s="243">
        <f ca="1">+IFERROR(INDEX('Hoja de Trabajo para listado'!$A$155:$Z$1048576,MATCH($A1042,'Hoja de Trabajo para listado'!$A$155:$A$1048576,0),MATCH((CUADRO!O$5&amp;$E1042),'Hoja de Trabajo para listado'!$A$151:$Z$151,0)),0)+IFERROR(INDEX('Hoja de Trabajo para listado'!$AB$155:$BA$1048576,MATCH($A1042,'Hoja de Trabajo para listado'!$AB$155:$AB$1048576,0),MATCH((CUADRO!O$5&amp;$E1042),'Hoja de Trabajo para listado'!$AB$151:$BA$151,0)),0)+IFERROR(INDEX('Hoja de Trabajo para listado'!$BC$155:$CB$1048576,MATCH($A1042,'Hoja de Trabajo para listado'!$BC$155:$BC$1048576,0),MATCH((CUADRO!O$5&amp;$E1042),'Hoja de Trabajo para listado'!$BC$151:$CB$151,0)),0)+IFERROR(INDEX('Hoja de Trabajo para listado'!$DE$153:$DG$274,MATCH($A1042,'Hoja de Trabajo para listado'!$DE$153:$DE$1048576,0),MATCH((CUADRO!O$5&amp;$E1042),'Hoja de Trabajo para listado'!$DE$151:$DG$151,0)),0)+IFERROR(INDEX('Hoja de Trabajo para listado'!$CD$155:$DC$1048576,MATCH($A1042,'Hoja de Trabajo para listado'!$CD$155:$CD$1048576,0),MATCH((CUADRO!O$5&amp;$E1042),'Hoja de Trabajo para listado'!$CD$151:$DC$151,0)),0)</f>
        <v>0</v>
      </c>
      <c r="P1042" s="243">
        <f ca="1">+IFERROR(INDEX('Hoja de Trabajo para listado'!$A$155:$Z$1048576,MATCH($A1042,'Hoja de Trabajo para listado'!$A$155:$A$1048576,0),MATCH((CUADRO!P$5&amp;$E1042),'Hoja de Trabajo para listado'!$A$151:$Z$151,0)),0)+IFERROR(INDEX('Hoja de Trabajo para listado'!$AB$155:$BA$1048576,MATCH($A1042,'Hoja de Trabajo para listado'!$AB$155:$AB$1048576,0),MATCH((CUADRO!P$5&amp;$E1042),'Hoja de Trabajo para listado'!$AB$151:$BA$151,0)),0)+IFERROR(INDEX('Hoja de Trabajo para listado'!$BC$155:$CB$1048576,MATCH($A1042,'Hoja de Trabajo para listado'!$BC$155:$BC$1048576,0),MATCH((CUADRO!P$5&amp;$E1042),'Hoja de Trabajo para listado'!$BC$151:$CB$151,0)),0)+IFERROR(INDEX('Hoja de Trabajo para listado'!$DE$153:$DG$274,MATCH($A1042,'Hoja de Trabajo para listado'!$DE$153:$DE$1048576,0),MATCH((CUADRO!P$5&amp;$E1042),'Hoja de Trabajo para listado'!$DE$151:$DG$151,0)),0)+IFERROR(INDEX('Hoja de Trabajo para listado'!$CD$155:$DC$1048576,MATCH($A1042,'Hoja de Trabajo para listado'!$CD$155:$CD$1048576,0),MATCH((CUADRO!P$5&amp;$E1042),'Hoja de Trabajo para listado'!$CD$151:$DC$151,0)),0)</f>
        <v>0</v>
      </c>
      <c r="Q1042" s="243">
        <f ca="1">+IFERROR(INDEX('Hoja de Trabajo para listado'!$A$155:$Z$1048576,MATCH($A1042,'Hoja de Trabajo para listado'!$A$155:$A$1048576,0),MATCH((CUADRO!Q$5&amp;$E1042),'Hoja de Trabajo para listado'!$A$151:$Z$151,0)),0)+IFERROR(INDEX('Hoja de Trabajo para listado'!$AB$155:$BA$1048576,MATCH($A1042,'Hoja de Trabajo para listado'!$AB$155:$AB$1048576,0),MATCH((CUADRO!Q$5&amp;$E1042),'Hoja de Trabajo para listado'!$AB$151:$BA$151,0)),0)+IFERROR(INDEX('Hoja de Trabajo para listado'!$BC$155:$CB$1048576,MATCH($A1042,'Hoja de Trabajo para listado'!$BC$155:$BC$1048576,0),MATCH((CUADRO!Q$5&amp;$E1042),'Hoja de Trabajo para listado'!$BC$151:$CB$151,0)),0)+IFERROR(INDEX('Hoja de Trabajo para listado'!$DE$153:$DG$274,MATCH($A1042,'Hoja de Trabajo para listado'!$DE$153:$DE$1048576,0),MATCH((CUADRO!Q$5&amp;$E1042),'Hoja de Trabajo para listado'!$DE$151:$DG$151,0)),0)+IFERROR(INDEX('Hoja de Trabajo para listado'!$CD$155:$DC$1048576,MATCH($A1042,'Hoja de Trabajo para listado'!$CD$155:$CD$1048576,0),MATCH((CUADRO!Q$5&amp;$E1042),'Hoja de Trabajo para listado'!$CD$151:$DC$151,0)),0)</f>
        <v>0</v>
      </c>
      <c r="R1042" s="243">
        <f t="shared" ca="1" si="35"/>
        <v>0</v>
      </c>
      <c r="S1042" s="249"/>
      <c r="T1042" s="243">
        <f ca="1">+T1043</f>
        <v>0</v>
      </c>
      <c r="U1042" s="242">
        <f t="shared" si="36"/>
        <v>1</v>
      </c>
      <c r="V1042" s="333" t="str">
        <f>+VLOOKUP(A1042,bd_lista!$A$3:$E$590,5,FALSE)</f>
        <v>Gobiernos Autonomos Municipales</v>
      </c>
      <c r="W1042" s="383" t="str">
        <f>+V1042</f>
        <v>Gobiernos Autonomos Municipales</v>
      </c>
      <c r="X1042" s="242">
        <f>+VLOOKUP(A1042,[3]Sheet1!$A$13:$D$744,4,FALSE)</f>
        <v>0</v>
      </c>
      <c r="Y1042" s="242" t="e">
        <f>+VLOOKUP(X1042,bd_lista!$A$3:$C$590,3,FALSE)</f>
        <v>#N/A</v>
      </c>
      <c r="Z1042" s="294">
        <f>+X1042</f>
        <v>0</v>
      </c>
      <c r="AA1042" s="295" t="e">
        <f>+Y1042</f>
        <v>#N/A</v>
      </c>
    </row>
    <row r="1043" spans="1:27" customFormat="1" ht="15" hidden="1" customHeight="1">
      <c r="A1043" s="32">
        <v>1755</v>
      </c>
      <c r="B1043" s="389"/>
      <c r="C1043" s="247" t="str">
        <f>+VLOOKUP(A1043,bd_lista!$A$3:$C$590,3,FALSE)</f>
        <v>Gobierno Autónomo Municipal de Cuatro Cañadas</v>
      </c>
      <c r="D1043" s="386"/>
      <c r="E1043" s="244" t="s">
        <v>1305</v>
      </c>
      <c r="F1043" s="243">
        <f ca="1">+IFERROR(INDEX('Hoja de Trabajo para listado'!$A$155:$Z$1048576,MATCH($A1043,'Hoja de Trabajo para listado'!$A$155:$A$1048576,0),MATCH((CUADRO!F$5&amp;$E1043),'Hoja de Trabajo para listado'!$A$151:$Z$151,0)),0)+IFERROR(INDEX('Hoja de Trabajo para listado'!$AB$155:$BA$1048576,MATCH($A1043,'Hoja de Trabajo para listado'!$AB$155:$AB$1048576,0),MATCH((CUADRO!F$5&amp;$E1043),'Hoja de Trabajo para listado'!$AB$151:$BA$151,0)),0)+IFERROR(INDEX('Hoja de Trabajo para listado'!$BC$155:$CB$1048576,MATCH($A1043,'Hoja de Trabajo para listado'!$BC$155:$BC$1048576,0),MATCH((CUADRO!F$5&amp;$E1043),'Hoja de Trabajo para listado'!$BC$151:$CB$151,0)),0)+IFERROR(INDEX('Hoja de Trabajo para listado'!$DE$153:$DG$274,MATCH($A1043,'Hoja de Trabajo para listado'!$DE$153:$DE$1048576,0),MATCH((CUADRO!F$5&amp;$E1043),'Hoja de Trabajo para listado'!$DE$151:$DG$151,0)),0)+IFERROR(INDEX('Hoja de Trabajo para listado'!$CD$155:$DC$1048576,MATCH($A1043,'Hoja de Trabajo para listado'!$CD$155:$CD$1048576,0),MATCH((CUADRO!F$5&amp;$E1043),'Hoja de Trabajo para listado'!$CD$151:$DC$151,0)),0)</f>
        <v>0</v>
      </c>
      <c r="G1043" s="243">
        <f ca="1">+IFERROR(INDEX('Hoja de Trabajo para listado'!$A$155:$Z$1048576,MATCH($A1043,'Hoja de Trabajo para listado'!$A$155:$A$1048576,0),MATCH((CUADRO!G$5&amp;$E1043),'Hoja de Trabajo para listado'!$A$151:$Z$151,0)),0)+IFERROR(INDEX('Hoja de Trabajo para listado'!$AB$155:$BA$1048576,MATCH($A1043,'Hoja de Trabajo para listado'!$AB$155:$AB$1048576,0),MATCH((CUADRO!G$5&amp;$E1043),'Hoja de Trabajo para listado'!$AB$151:$BA$151,0)),0)+IFERROR(INDEX('Hoja de Trabajo para listado'!$BC$155:$CB$1048576,MATCH($A1043,'Hoja de Trabajo para listado'!$BC$155:$BC$1048576,0),MATCH((CUADRO!G$5&amp;$E1043),'Hoja de Trabajo para listado'!$BC$151:$CB$151,0)),0)+IFERROR(INDEX('Hoja de Trabajo para listado'!$DE$153:$DG$274,MATCH($A1043,'Hoja de Trabajo para listado'!$DE$153:$DE$1048576,0),MATCH((CUADRO!G$5&amp;$E1043),'Hoja de Trabajo para listado'!$DE$151:$DG$151,0)),0)+IFERROR(INDEX('Hoja de Trabajo para listado'!$CD$155:$DC$1048576,MATCH($A1043,'Hoja de Trabajo para listado'!$CD$155:$CD$1048576,0),MATCH((CUADRO!G$5&amp;$E1043),'Hoja de Trabajo para listado'!$CD$151:$DC$151,0)),0)</f>
        <v>0</v>
      </c>
      <c r="H1043" s="243">
        <f ca="1">+IFERROR(INDEX('Hoja de Trabajo para listado'!$A$155:$Z$1048576,MATCH($A1043,'Hoja de Trabajo para listado'!$A$155:$A$1048576,0),MATCH((CUADRO!H$5&amp;$E1043),'Hoja de Trabajo para listado'!$A$151:$Z$151,0)),0)+IFERROR(INDEX('Hoja de Trabajo para listado'!$AB$155:$BA$1048576,MATCH($A1043,'Hoja de Trabajo para listado'!$AB$155:$AB$1048576,0),MATCH((CUADRO!H$5&amp;$E1043),'Hoja de Trabajo para listado'!$AB$151:$BA$151,0)),0)+IFERROR(INDEX('Hoja de Trabajo para listado'!$BC$155:$CB$1048576,MATCH($A1043,'Hoja de Trabajo para listado'!$BC$155:$BC$1048576,0),MATCH((CUADRO!H$5&amp;$E1043),'Hoja de Trabajo para listado'!$BC$151:$CB$151,0)),0)+IFERROR(INDEX('Hoja de Trabajo para listado'!$DE$153:$DG$274,MATCH($A1043,'Hoja de Trabajo para listado'!$DE$153:$DE$1048576,0),MATCH((CUADRO!H$5&amp;$E1043),'Hoja de Trabajo para listado'!$DE$151:$DG$151,0)),0)+IFERROR(INDEX('Hoja de Trabajo para listado'!$CD$155:$DC$1048576,MATCH($A1043,'Hoja de Trabajo para listado'!$CD$155:$CD$1048576,0),MATCH((CUADRO!H$5&amp;$E1043),'Hoja de Trabajo para listado'!$CD$151:$DC$151,0)),0)</f>
        <v>0</v>
      </c>
      <c r="I1043" s="243">
        <f ca="1">+IFERROR(INDEX('Hoja de Trabajo para listado'!$A$155:$Z$1048576,MATCH($A1043,'Hoja de Trabajo para listado'!$A$155:$A$1048576,0),MATCH((CUADRO!I$5&amp;$E1043),'Hoja de Trabajo para listado'!$A$151:$Z$151,0)),0)+IFERROR(INDEX('Hoja de Trabajo para listado'!$AB$155:$BA$1048576,MATCH($A1043,'Hoja de Trabajo para listado'!$AB$155:$AB$1048576,0),MATCH((CUADRO!I$5&amp;$E1043),'Hoja de Trabajo para listado'!$AB$151:$BA$151,0)),0)+IFERROR(INDEX('Hoja de Trabajo para listado'!$BC$155:$CB$1048576,MATCH($A1043,'Hoja de Trabajo para listado'!$BC$155:$BC$1048576,0),MATCH((CUADRO!I$5&amp;$E1043),'Hoja de Trabajo para listado'!$BC$151:$CB$151,0)),0)+IFERROR(INDEX('Hoja de Trabajo para listado'!$DE$153:$DG$274,MATCH($A1043,'Hoja de Trabajo para listado'!$DE$153:$DE$1048576,0),MATCH((CUADRO!I$5&amp;$E1043),'Hoja de Trabajo para listado'!$DE$151:$DG$151,0)),0)+IFERROR(INDEX('Hoja de Trabajo para listado'!$CD$155:$DC$1048576,MATCH($A1043,'Hoja de Trabajo para listado'!$CD$155:$CD$1048576,0),MATCH((CUADRO!I$5&amp;$E1043),'Hoja de Trabajo para listado'!$CD$151:$DC$151,0)),0)</f>
        <v>0</v>
      </c>
      <c r="J1043" s="243">
        <f ca="1">+IFERROR(INDEX('Hoja de Trabajo para listado'!$A$155:$Z$1048576,MATCH($A1043,'Hoja de Trabajo para listado'!$A$155:$A$1048576,0),MATCH((CUADRO!J$5&amp;$E1043),'Hoja de Trabajo para listado'!$A$151:$Z$151,0)),0)+IFERROR(INDEX('Hoja de Trabajo para listado'!$AB$155:$BA$1048576,MATCH($A1043,'Hoja de Trabajo para listado'!$AB$155:$AB$1048576,0),MATCH((CUADRO!J$5&amp;$E1043),'Hoja de Trabajo para listado'!$AB$151:$BA$151,0)),0)+IFERROR(INDEX('Hoja de Trabajo para listado'!$BC$155:$CB$1048576,MATCH($A1043,'Hoja de Trabajo para listado'!$BC$155:$BC$1048576,0),MATCH((CUADRO!J$5&amp;$E1043),'Hoja de Trabajo para listado'!$BC$151:$CB$151,0)),0)+IFERROR(INDEX('Hoja de Trabajo para listado'!$DE$153:$DG$274,MATCH($A1043,'Hoja de Trabajo para listado'!$DE$153:$DE$1048576,0),MATCH((CUADRO!J$5&amp;$E1043),'Hoja de Trabajo para listado'!$DE$151:$DG$151,0)),0)+IFERROR(INDEX('Hoja de Trabajo para listado'!$CD$155:$DC$1048576,MATCH($A1043,'Hoja de Trabajo para listado'!$CD$155:$CD$1048576,0),MATCH((CUADRO!J$5&amp;$E1043),'Hoja de Trabajo para listado'!$CD$151:$DC$151,0)),0)</f>
        <v>0</v>
      </c>
      <c r="K1043" s="243">
        <f ca="1">+IFERROR(INDEX('Hoja de Trabajo para listado'!$A$155:$Z$1048576,MATCH($A1043,'Hoja de Trabajo para listado'!$A$155:$A$1048576,0),MATCH((CUADRO!K$5&amp;$E1043),'Hoja de Trabajo para listado'!$A$151:$Z$151,0)),0)+IFERROR(INDEX('Hoja de Trabajo para listado'!$AB$155:$BA$1048576,MATCH($A1043,'Hoja de Trabajo para listado'!$AB$155:$AB$1048576,0),MATCH((CUADRO!K$5&amp;$E1043),'Hoja de Trabajo para listado'!$AB$151:$BA$151,0)),0)+IFERROR(INDEX('Hoja de Trabajo para listado'!$BC$155:$CB$1048576,MATCH($A1043,'Hoja de Trabajo para listado'!$BC$155:$BC$1048576,0),MATCH((CUADRO!K$5&amp;$E1043),'Hoja de Trabajo para listado'!$BC$151:$CB$151,0)),0)+IFERROR(INDEX('Hoja de Trabajo para listado'!$DE$153:$DG$274,MATCH($A1043,'Hoja de Trabajo para listado'!$DE$153:$DE$1048576,0),MATCH((CUADRO!K$5&amp;$E1043),'Hoja de Trabajo para listado'!$DE$151:$DG$151,0)),0)+IFERROR(INDEX('Hoja de Trabajo para listado'!$CD$155:$DC$1048576,MATCH($A1043,'Hoja de Trabajo para listado'!$CD$155:$CD$1048576,0),MATCH((CUADRO!K$5&amp;$E1043),'Hoja de Trabajo para listado'!$CD$151:$DC$151,0)),0)</f>
        <v>0</v>
      </c>
      <c r="L1043" s="243">
        <f ca="1">+IFERROR(INDEX('Hoja de Trabajo para listado'!$A$155:$Z$1048576,MATCH($A1043,'Hoja de Trabajo para listado'!$A$155:$A$1048576,0),MATCH((CUADRO!L$5&amp;$E1043),'Hoja de Trabajo para listado'!$A$151:$Z$151,0)),0)+IFERROR(INDEX('Hoja de Trabajo para listado'!$AB$155:$BA$1048576,MATCH($A1043,'Hoja de Trabajo para listado'!$AB$155:$AB$1048576,0),MATCH((CUADRO!L$5&amp;$E1043),'Hoja de Trabajo para listado'!$AB$151:$BA$151,0)),0)+IFERROR(INDEX('Hoja de Trabajo para listado'!$BC$155:$CB$1048576,MATCH($A1043,'Hoja de Trabajo para listado'!$BC$155:$BC$1048576,0),MATCH((CUADRO!L$5&amp;$E1043),'Hoja de Trabajo para listado'!$BC$151:$CB$151,0)),0)+IFERROR(INDEX('Hoja de Trabajo para listado'!$DE$153:$DG$274,MATCH($A1043,'Hoja de Trabajo para listado'!$DE$153:$DE$1048576,0),MATCH((CUADRO!L$5&amp;$E1043),'Hoja de Trabajo para listado'!$DE$151:$DG$151,0)),0)+IFERROR(INDEX('Hoja de Trabajo para listado'!$CD$155:$DC$1048576,MATCH($A1043,'Hoja de Trabajo para listado'!$CD$155:$CD$1048576,0),MATCH((CUADRO!L$5&amp;$E1043),'Hoja de Trabajo para listado'!$CD$151:$DC$151,0)),0)</f>
        <v>0</v>
      </c>
      <c r="M1043" s="243">
        <f ca="1">+IFERROR(INDEX('Hoja de Trabajo para listado'!$A$155:$Z$1048576,MATCH($A1043,'Hoja de Trabajo para listado'!$A$155:$A$1048576,0),MATCH((CUADRO!M$5&amp;$E1043),'Hoja de Trabajo para listado'!$A$151:$Z$151,0)),0)+IFERROR(INDEX('Hoja de Trabajo para listado'!$AB$155:$BA$1048576,MATCH($A1043,'Hoja de Trabajo para listado'!$AB$155:$AB$1048576,0),MATCH((CUADRO!M$5&amp;$E1043),'Hoja de Trabajo para listado'!$AB$151:$BA$151,0)),0)+IFERROR(INDEX('Hoja de Trabajo para listado'!$BC$155:$CB$1048576,MATCH($A1043,'Hoja de Trabajo para listado'!$BC$155:$BC$1048576,0),MATCH((CUADRO!M$5&amp;$E1043),'Hoja de Trabajo para listado'!$BC$151:$CB$151,0)),0)+IFERROR(INDEX('Hoja de Trabajo para listado'!$DE$153:$DG$274,MATCH($A1043,'Hoja de Trabajo para listado'!$DE$153:$DE$1048576,0),MATCH((CUADRO!M$5&amp;$E1043),'Hoja de Trabajo para listado'!$DE$151:$DG$151,0)),0)+IFERROR(INDEX('Hoja de Trabajo para listado'!$CD$155:$DC$1048576,MATCH($A1043,'Hoja de Trabajo para listado'!$CD$155:$CD$1048576,0),MATCH((CUADRO!M$5&amp;$E1043),'Hoja de Trabajo para listado'!$CD$151:$DC$151,0)),0)</f>
        <v>0</v>
      </c>
      <c r="N1043" s="243">
        <f ca="1">+IFERROR(INDEX('Hoja de Trabajo para listado'!$A$155:$Z$1048576,MATCH($A1043,'Hoja de Trabajo para listado'!$A$155:$A$1048576,0),MATCH((CUADRO!N$5&amp;$E1043),'Hoja de Trabajo para listado'!$A$151:$Z$151,0)),0)+IFERROR(INDEX('Hoja de Trabajo para listado'!$AB$155:$BA$1048576,MATCH($A1043,'Hoja de Trabajo para listado'!$AB$155:$AB$1048576,0),MATCH((CUADRO!N$5&amp;$E1043),'Hoja de Trabajo para listado'!$AB$151:$BA$151,0)),0)+IFERROR(INDEX('Hoja de Trabajo para listado'!$BC$155:$CB$1048576,MATCH($A1043,'Hoja de Trabajo para listado'!$BC$155:$BC$1048576,0),MATCH((CUADRO!N$5&amp;$E1043),'Hoja de Trabajo para listado'!$BC$151:$CB$151,0)),0)+IFERROR(INDEX('Hoja de Trabajo para listado'!$DE$153:$DG$274,MATCH($A1043,'Hoja de Trabajo para listado'!$DE$153:$DE$1048576,0),MATCH((CUADRO!N$5&amp;$E1043),'Hoja de Trabajo para listado'!$DE$151:$DG$151,0)),0)+IFERROR(INDEX('Hoja de Trabajo para listado'!$CD$155:$DC$1048576,MATCH($A1043,'Hoja de Trabajo para listado'!$CD$155:$CD$1048576,0),MATCH((CUADRO!N$5&amp;$E1043),'Hoja de Trabajo para listado'!$CD$151:$DC$151,0)),0)</f>
        <v>0</v>
      </c>
      <c r="O1043" s="243">
        <f ca="1">+IFERROR(INDEX('Hoja de Trabajo para listado'!$A$155:$Z$1048576,MATCH($A1043,'Hoja de Trabajo para listado'!$A$155:$A$1048576,0),MATCH((CUADRO!O$5&amp;$E1043),'Hoja de Trabajo para listado'!$A$151:$Z$151,0)),0)+IFERROR(INDEX('Hoja de Trabajo para listado'!$AB$155:$BA$1048576,MATCH($A1043,'Hoja de Trabajo para listado'!$AB$155:$AB$1048576,0),MATCH((CUADRO!O$5&amp;$E1043),'Hoja de Trabajo para listado'!$AB$151:$BA$151,0)),0)+IFERROR(INDEX('Hoja de Trabajo para listado'!$BC$155:$CB$1048576,MATCH($A1043,'Hoja de Trabajo para listado'!$BC$155:$BC$1048576,0),MATCH((CUADRO!O$5&amp;$E1043),'Hoja de Trabajo para listado'!$BC$151:$CB$151,0)),0)+IFERROR(INDEX('Hoja de Trabajo para listado'!$DE$153:$DG$274,MATCH($A1043,'Hoja de Trabajo para listado'!$DE$153:$DE$1048576,0),MATCH((CUADRO!O$5&amp;$E1043),'Hoja de Trabajo para listado'!$DE$151:$DG$151,0)),0)+IFERROR(INDEX('Hoja de Trabajo para listado'!$CD$155:$DC$1048576,MATCH($A1043,'Hoja de Trabajo para listado'!$CD$155:$CD$1048576,0),MATCH((CUADRO!O$5&amp;$E1043),'Hoja de Trabajo para listado'!$CD$151:$DC$151,0)),0)</f>
        <v>0</v>
      </c>
      <c r="P1043" s="243">
        <f ca="1">+IFERROR(INDEX('Hoja de Trabajo para listado'!$A$155:$Z$1048576,MATCH($A1043,'Hoja de Trabajo para listado'!$A$155:$A$1048576,0),MATCH((CUADRO!P$5&amp;$E1043),'Hoja de Trabajo para listado'!$A$151:$Z$151,0)),0)+IFERROR(INDEX('Hoja de Trabajo para listado'!$AB$155:$BA$1048576,MATCH($A1043,'Hoja de Trabajo para listado'!$AB$155:$AB$1048576,0),MATCH((CUADRO!P$5&amp;$E1043),'Hoja de Trabajo para listado'!$AB$151:$BA$151,0)),0)+IFERROR(INDEX('Hoja de Trabajo para listado'!$BC$155:$CB$1048576,MATCH($A1043,'Hoja de Trabajo para listado'!$BC$155:$BC$1048576,0),MATCH((CUADRO!P$5&amp;$E1043),'Hoja de Trabajo para listado'!$BC$151:$CB$151,0)),0)+IFERROR(INDEX('Hoja de Trabajo para listado'!$DE$153:$DG$274,MATCH($A1043,'Hoja de Trabajo para listado'!$DE$153:$DE$1048576,0),MATCH((CUADRO!P$5&amp;$E1043),'Hoja de Trabajo para listado'!$DE$151:$DG$151,0)),0)+IFERROR(INDEX('Hoja de Trabajo para listado'!$CD$155:$DC$1048576,MATCH($A1043,'Hoja de Trabajo para listado'!$CD$155:$CD$1048576,0),MATCH((CUADRO!P$5&amp;$E1043),'Hoja de Trabajo para listado'!$CD$151:$DC$151,0)),0)</f>
        <v>0</v>
      </c>
      <c r="Q1043" s="243">
        <f ca="1">+IFERROR(INDEX('Hoja de Trabajo para listado'!$A$155:$Z$1048576,MATCH($A1043,'Hoja de Trabajo para listado'!$A$155:$A$1048576,0),MATCH((CUADRO!Q$5&amp;$E1043),'Hoja de Trabajo para listado'!$A$151:$Z$151,0)),0)+IFERROR(INDEX('Hoja de Trabajo para listado'!$AB$155:$BA$1048576,MATCH($A1043,'Hoja de Trabajo para listado'!$AB$155:$AB$1048576,0),MATCH((CUADRO!Q$5&amp;$E1043),'Hoja de Trabajo para listado'!$AB$151:$BA$151,0)),0)+IFERROR(INDEX('Hoja de Trabajo para listado'!$BC$155:$CB$1048576,MATCH($A1043,'Hoja de Trabajo para listado'!$BC$155:$BC$1048576,0),MATCH((CUADRO!Q$5&amp;$E1043),'Hoja de Trabajo para listado'!$BC$151:$CB$151,0)),0)+IFERROR(INDEX('Hoja de Trabajo para listado'!$DE$153:$DG$274,MATCH($A1043,'Hoja de Trabajo para listado'!$DE$153:$DE$1048576,0),MATCH((CUADRO!Q$5&amp;$E1043),'Hoja de Trabajo para listado'!$DE$151:$DG$151,0)),0)+IFERROR(INDEX('Hoja de Trabajo para listado'!$CD$155:$DC$1048576,MATCH($A1043,'Hoja de Trabajo para listado'!$CD$155:$CD$1048576,0),MATCH((CUADRO!Q$5&amp;$E1043),'Hoja de Trabajo para listado'!$CD$151:$DC$151,0)),0)</f>
        <v>0</v>
      </c>
      <c r="R1043" s="243">
        <f t="shared" ca="1" si="35"/>
        <v>0</v>
      </c>
      <c r="S1043" s="249">
        <f ca="1">+R1042+R1043</f>
        <v>0</v>
      </c>
      <c r="T1043" s="243">
        <f ca="1">+S1043</f>
        <v>0</v>
      </c>
      <c r="U1043" s="242">
        <f t="shared" si="36"/>
        <v>2</v>
      </c>
      <c r="V1043" s="333" t="str">
        <f>+VLOOKUP(A1043,bd_lista!$A$3:$E$590,5,FALSE)</f>
        <v>Gobiernos Autonomos Municipales</v>
      </c>
      <c r="W1043" s="384"/>
      <c r="X1043" s="242">
        <f>+VLOOKUP(A1043,[3]Sheet1!$A$13:$D$744,4,FALSE)</f>
        <v>0</v>
      </c>
      <c r="Y1043" s="242" t="e">
        <f>+VLOOKUP(X1043,bd_lista!$A$3:$C$590,3,FALSE)</f>
        <v>#N/A</v>
      </c>
      <c r="Z1043" s="292"/>
      <c r="AA1043" s="293"/>
    </row>
    <row r="1044" spans="1:27" customFormat="1" ht="15" hidden="1" customHeight="1">
      <c r="A1044" s="32">
        <v>1756</v>
      </c>
      <c r="B1044" s="388">
        <f>+A1044</f>
        <v>1756</v>
      </c>
      <c r="C1044" s="247" t="str">
        <f>+VLOOKUP(A1044,bd_lista!$A$3:$C$590,3,FALSE)</f>
        <v>Gobierno Autónomo Municipal de Colpa Bélgica</v>
      </c>
      <c r="D1044" s="385" t="str">
        <f>+C1044</f>
        <v>Gobierno Autónomo Municipal de Colpa Bélgica</v>
      </c>
      <c r="E1044" s="242" t="s">
        <v>1304</v>
      </c>
      <c r="F1044" s="243">
        <f ca="1">+IFERROR(INDEX('Hoja de Trabajo para listado'!$A$155:$Z$1048576,MATCH($A1044,'Hoja de Trabajo para listado'!$A$155:$A$1048576,0),MATCH((CUADRO!F$5&amp;$E1044),'Hoja de Trabajo para listado'!$A$151:$Z$151,0)),0)+IFERROR(INDEX('Hoja de Trabajo para listado'!$AB$155:$BA$1048576,MATCH($A1044,'Hoja de Trabajo para listado'!$AB$155:$AB$1048576,0),MATCH((CUADRO!F$5&amp;$E1044),'Hoja de Trabajo para listado'!$AB$151:$BA$151,0)),0)+IFERROR(INDEX('Hoja de Trabajo para listado'!$BC$155:$CB$1048576,MATCH($A1044,'Hoja de Trabajo para listado'!$BC$155:$BC$1048576,0),MATCH((CUADRO!F$5&amp;$E1044),'Hoja de Trabajo para listado'!$BC$151:$CB$151,0)),0)+IFERROR(INDEX('Hoja de Trabajo para listado'!$DE$153:$DG$274,MATCH($A1044,'Hoja de Trabajo para listado'!$DE$153:$DE$1048576,0),MATCH((CUADRO!F$5&amp;$E1044),'Hoja de Trabajo para listado'!$DE$151:$DG$151,0)),0)+IFERROR(INDEX('Hoja de Trabajo para listado'!$CD$155:$DC$1048576,MATCH($A1044,'Hoja de Trabajo para listado'!$CD$155:$CD$1048576,0),MATCH((CUADRO!F$5&amp;$E1044),'Hoja de Trabajo para listado'!$CD$151:$DC$151,0)),0)</f>
        <v>0</v>
      </c>
      <c r="G1044" s="243">
        <f ca="1">+IFERROR(INDEX('Hoja de Trabajo para listado'!$A$155:$Z$1048576,MATCH($A1044,'Hoja de Trabajo para listado'!$A$155:$A$1048576,0),MATCH((CUADRO!G$5&amp;$E1044),'Hoja de Trabajo para listado'!$A$151:$Z$151,0)),0)+IFERROR(INDEX('Hoja de Trabajo para listado'!$AB$155:$BA$1048576,MATCH($A1044,'Hoja de Trabajo para listado'!$AB$155:$AB$1048576,0),MATCH((CUADRO!G$5&amp;$E1044),'Hoja de Trabajo para listado'!$AB$151:$BA$151,0)),0)+IFERROR(INDEX('Hoja de Trabajo para listado'!$BC$155:$CB$1048576,MATCH($A1044,'Hoja de Trabajo para listado'!$BC$155:$BC$1048576,0),MATCH((CUADRO!G$5&amp;$E1044),'Hoja de Trabajo para listado'!$BC$151:$CB$151,0)),0)+IFERROR(INDEX('Hoja de Trabajo para listado'!$DE$153:$DG$274,MATCH($A1044,'Hoja de Trabajo para listado'!$DE$153:$DE$1048576,0),MATCH((CUADRO!G$5&amp;$E1044),'Hoja de Trabajo para listado'!$DE$151:$DG$151,0)),0)+IFERROR(INDEX('Hoja de Trabajo para listado'!$CD$155:$DC$1048576,MATCH($A1044,'Hoja de Trabajo para listado'!$CD$155:$CD$1048576,0),MATCH((CUADRO!G$5&amp;$E1044),'Hoja de Trabajo para listado'!$CD$151:$DC$151,0)),0)</f>
        <v>0</v>
      </c>
      <c r="H1044" s="243">
        <f ca="1">+IFERROR(INDEX('Hoja de Trabajo para listado'!$A$155:$Z$1048576,MATCH($A1044,'Hoja de Trabajo para listado'!$A$155:$A$1048576,0),MATCH((CUADRO!H$5&amp;$E1044),'Hoja de Trabajo para listado'!$A$151:$Z$151,0)),0)+IFERROR(INDEX('Hoja de Trabajo para listado'!$AB$155:$BA$1048576,MATCH($A1044,'Hoja de Trabajo para listado'!$AB$155:$AB$1048576,0),MATCH((CUADRO!H$5&amp;$E1044),'Hoja de Trabajo para listado'!$AB$151:$BA$151,0)),0)+IFERROR(INDEX('Hoja de Trabajo para listado'!$BC$155:$CB$1048576,MATCH($A1044,'Hoja de Trabajo para listado'!$BC$155:$BC$1048576,0),MATCH((CUADRO!H$5&amp;$E1044),'Hoja de Trabajo para listado'!$BC$151:$CB$151,0)),0)+IFERROR(INDEX('Hoja de Trabajo para listado'!$DE$153:$DG$274,MATCH($A1044,'Hoja de Trabajo para listado'!$DE$153:$DE$1048576,0),MATCH((CUADRO!H$5&amp;$E1044),'Hoja de Trabajo para listado'!$DE$151:$DG$151,0)),0)+IFERROR(INDEX('Hoja de Trabajo para listado'!$CD$155:$DC$1048576,MATCH($A1044,'Hoja de Trabajo para listado'!$CD$155:$CD$1048576,0),MATCH((CUADRO!H$5&amp;$E1044),'Hoja de Trabajo para listado'!$CD$151:$DC$151,0)),0)</f>
        <v>0</v>
      </c>
      <c r="I1044" s="243">
        <f ca="1">+IFERROR(INDEX('Hoja de Trabajo para listado'!$A$155:$Z$1048576,MATCH($A1044,'Hoja de Trabajo para listado'!$A$155:$A$1048576,0),MATCH((CUADRO!I$5&amp;$E1044),'Hoja de Trabajo para listado'!$A$151:$Z$151,0)),0)+IFERROR(INDEX('Hoja de Trabajo para listado'!$AB$155:$BA$1048576,MATCH($A1044,'Hoja de Trabajo para listado'!$AB$155:$AB$1048576,0),MATCH((CUADRO!I$5&amp;$E1044),'Hoja de Trabajo para listado'!$AB$151:$BA$151,0)),0)+IFERROR(INDEX('Hoja de Trabajo para listado'!$BC$155:$CB$1048576,MATCH($A1044,'Hoja de Trabajo para listado'!$BC$155:$BC$1048576,0),MATCH((CUADRO!I$5&amp;$E1044),'Hoja de Trabajo para listado'!$BC$151:$CB$151,0)),0)+IFERROR(INDEX('Hoja de Trabajo para listado'!$DE$153:$DG$274,MATCH($A1044,'Hoja de Trabajo para listado'!$DE$153:$DE$1048576,0),MATCH((CUADRO!I$5&amp;$E1044),'Hoja de Trabajo para listado'!$DE$151:$DG$151,0)),0)+IFERROR(INDEX('Hoja de Trabajo para listado'!$CD$155:$DC$1048576,MATCH($A1044,'Hoja de Trabajo para listado'!$CD$155:$CD$1048576,0),MATCH((CUADRO!I$5&amp;$E1044),'Hoja de Trabajo para listado'!$CD$151:$DC$151,0)),0)</f>
        <v>0</v>
      </c>
      <c r="J1044" s="243">
        <f ca="1">+IFERROR(INDEX('Hoja de Trabajo para listado'!$A$155:$Z$1048576,MATCH($A1044,'Hoja de Trabajo para listado'!$A$155:$A$1048576,0),MATCH((CUADRO!J$5&amp;$E1044),'Hoja de Trabajo para listado'!$A$151:$Z$151,0)),0)+IFERROR(INDEX('Hoja de Trabajo para listado'!$AB$155:$BA$1048576,MATCH($A1044,'Hoja de Trabajo para listado'!$AB$155:$AB$1048576,0),MATCH((CUADRO!J$5&amp;$E1044),'Hoja de Trabajo para listado'!$AB$151:$BA$151,0)),0)+IFERROR(INDEX('Hoja de Trabajo para listado'!$BC$155:$CB$1048576,MATCH($A1044,'Hoja de Trabajo para listado'!$BC$155:$BC$1048576,0),MATCH((CUADRO!J$5&amp;$E1044),'Hoja de Trabajo para listado'!$BC$151:$CB$151,0)),0)+IFERROR(INDEX('Hoja de Trabajo para listado'!$DE$153:$DG$274,MATCH($A1044,'Hoja de Trabajo para listado'!$DE$153:$DE$1048576,0),MATCH((CUADRO!J$5&amp;$E1044),'Hoja de Trabajo para listado'!$DE$151:$DG$151,0)),0)+IFERROR(INDEX('Hoja de Trabajo para listado'!$CD$155:$DC$1048576,MATCH($A1044,'Hoja de Trabajo para listado'!$CD$155:$CD$1048576,0),MATCH((CUADRO!J$5&amp;$E1044),'Hoja de Trabajo para listado'!$CD$151:$DC$151,0)),0)</f>
        <v>0</v>
      </c>
      <c r="K1044" s="243">
        <f ca="1">+IFERROR(INDEX('Hoja de Trabajo para listado'!$A$155:$Z$1048576,MATCH($A1044,'Hoja de Trabajo para listado'!$A$155:$A$1048576,0),MATCH((CUADRO!K$5&amp;$E1044),'Hoja de Trabajo para listado'!$A$151:$Z$151,0)),0)+IFERROR(INDEX('Hoja de Trabajo para listado'!$AB$155:$BA$1048576,MATCH($A1044,'Hoja de Trabajo para listado'!$AB$155:$AB$1048576,0),MATCH((CUADRO!K$5&amp;$E1044),'Hoja de Trabajo para listado'!$AB$151:$BA$151,0)),0)+IFERROR(INDEX('Hoja de Trabajo para listado'!$BC$155:$CB$1048576,MATCH($A1044,'Hoja de Trabajo para listado'!$BC$155:$BC$1048576,0),MATCH((CUADRO!K$5&amp;$E1044),'Hoja de Trabajo para listado'!$BC$151:$CB$151,0)),0)+IFERROR(INDEX('Hoja de Trabajo para listado'!$DE$153:$DG$274,MATCH($A1044,'Hoja de Trabajo para listado'!$DE$153:$DE$1048576,0),MATCH((CUADRO!K$5&amp;$E1044),'Hoja de Trabajo para listado'!$DE$151:$DG$151,0)),0)+IFERROR(INDEX('Hoja de Trabajo para listado'!$CD$155:$DC$1048576,MATCH($A1044,'Hoja de Trabajo para listado'!$CD$155:$CD$1048576,0),MATCH((CUADRO!K$5&amp;$E1044),'Hoja de Trabajo para listado'!$CD$151:$DC$151,0)),0)</f>
        <v>0</v>
      </c>
      <c r="L1044" s="243">
        <f ca="1">+IFERROR(INDEX('Hoja de Trabajo para listado'!$A$155:$Z$1048576,MATCH($A1044,'Hoja de Trabajo para listado'!$A$155:$A$1048576,0),MATCH((CUADRO!L$5&amp;$E1044),'Hoja de Trabajo para listado'!$A$151:$Z$151,0)),0)+IFERROR(INDEX('Hoja de Trabajo para listado'!$AB$155:$BA$1048576,MATCH($A1044,'Hoja de Trabajo para listado'!$AB$155:$AB$1048576,0),MATCH((CUADRO!L$5&amp;$E1044),'Hoja de Trabajo para listado'!$AB$151:$BA$151,0)),0)+IFERROR(INDEX('Hoja de Trabajo para listado'!$BC$155:$CB$1048576,MATCH($A1044,'Hoja de Trabajo para listado'!$BC$155:$BC$1048576,0),MATCH((CUADRO!L$5&amp;$E1044),'Hoja de Trabajo para listado'!$BC$151:$CB$151,0)),0)+IFERROR(INDEX('Hoja de Trabajo para listado'!$DE$153:$DG$274,MATCH($A1044,'Hoja de Trabajo para listado'!$DE$153:$DE$1048576,0),MATCH((CUADRO!L$5&amp;$E1044),'Hoja de Trabajo para listado'!$DE$151:$DG$151,0)),0)+IFERROR(INDEX('Hoja de Trabajo para listado'!$CD$155:$DC$1048576,MATCH($A1044,'Hoja de Trabajo para listado'!$CD$155:$CD$1048576,0),MATCH((CUADRO!L$5&amp;$E1044),'Hoja de Trabajo para listado'!$CD$151:$DC$151,0)),0)</f>
        <v>0</v>
      </c>
      <c r="M1044" s="243">
        <f ca="1">+IFERROR(INDEX('Hoja de Trabajo para listado'!$A$155:$Z$1048576,MATCH($A1044,'Hoja de Trabajo para listado'!$A$155:$A$1048576,0),MATCH((CUADRO!M$5&amp;$E1044),'Hoja de Trabajo para listado'!$A$151:$Z$151,0)),0)+IFERROR(INDEX('Hoja de Trabajo para listado'!$AB$155:$BA$1048576,MATCH($A1044,'Hoja de Trabajo para listado'!$AB$155:$AB$1048576,0),MATCH((CUADRO!M$5&amp;$E1044),'Hoja de Trabajo para listado'!$AB$151:$BA$151,0)),0)+IFERROR(INDEX('Hoja de Trabajo para listado'!$BC$155:$CB$1048576,MATCH($A1044,'Hoja de Trabajo para listado'!$BC$155:$BC$1048576,0),MATCH((CUADRO!M$5&amp;$E1044),'Hoja de Trabajo para listado'!$BC$151:$CB$151,0)),0)+IFERROR(INDEX('Hoja de Trabajo para listado'!$DE$153:$DG$274,MATCH($A1044,'Hoja de Trabajo para listado'!$DE$153:$DE$1048576,0),MATCH((CUADRO!M$5&amp;$E1044),'Hoja de Trabajo para listado'!$DE$151:$DG$151,0)),0)+IFERROR(INDEX('Hoja de Trabajo para listado'!$CD$155:$DC$1048576,MATCH($A1044,'Hoja de Trabajo para listado'!$CD$155:$CD$1048576,0),MATCH((CUADRO!M$5&amp;$E1044),'Hoja de Trabajo para listado'!$CD$151:$DC$151,0)),0)</f>
        <v>0</v>
      </c>
      <c r="N1044" s="243">
        <f ca="1">+IFERROR(INDEX('Hoja de Trabajo para listado'!$A$155:$Z$1048576,MATCH($A1044,'Hoja de Trabajo para listado'!$A$155:$A$1048576,0),MATCH((CUADRO!N$5&amp;$E1044),'Hoja de Trabajo para listado'!$A$151:$Z$151,0)),0)+IFERROR(INDEX('Hoja de Trabajo para listado'!$AB$155:$BA$1048576,MATCH($A1044,'Hoja de Trabajo para listado'!$AB$155:$AB$1048576,0),MATCH((CUADRO!N$5&amp;$E1044),'Hoja de Trabajo para listado'!$AB$151:$BA$151,0)),0)+IFERROR(INDEX('Hoja de Trabajo para listado'!$BC$155:$CB$1048576,MATCH($A1044,'Hoja de Trabajo para listado'!$BC$155:$BC$1048576,0),MATCH((CUADRO!N$5&amp;$E1044),'Hoja de Trabajo para listado'!$BC$151:$CB$151,0)),0)+IFERROR(INDEX('Hoja de Trabajo para listado'!$DE$153:$DG$274,MATCH($A1044,'Hoja de Trabajo para listado'!$DE$153:$DE$1048576,0),MATCH((CUADRO!N$5&amp;$E1044),'Hoja de Trabajo para listado'!$DE$151:$DG$151,0)),0)+IFERROR(INDEX('Hoja de Trabajo para listado'!$CD$155:$DC$1048576,MATCH($A1044,'Hoja de Trabajo para listado'!$CD$155:$CD$1048576,0),MATCH((CUADRO!N$5&amp;$E1044),'Hoja de Trabajo para listado'!$CD$151:$DC$151,0)),0)</f>
        <v>0</v>
      </c>
      <c r="O1044" s="243">
        <f ca="1">+IFERROR(INDEX('Hoja de Trabajo para listado'!$A$155:$Z$1048576,MATCH($A1044,'Hoja de Trabajo para listado'!$A$155:$A$1048576,0),MATCH((CUADRO!O$5&amp;$E1044),'Hoja de Trabajo para listado'!$A$151:$Z$151,0)),0)+IFERROR(INDEX('Hoja de Trabajo para listado'!$AB$155:$BA$1048576,MATCH($A1044,'Hoja de Trabajo para listado'!$AB$155:$AB$1048576,0),MATCH((CUADRO!O$5&amp;$E1044),'Hoja de Trabajo para listado'!$AB$151:$BA$151,0)),0)+IFERROR(INDEX('Hoja de Trabajo para listado'!$BC$155:$CB$1048576,MATCH($A1044,'Hoja de Trabajo para listado'!$BC$155:$BC$1048576,0),MATCH((CUADRO!O$5&amp;$E1044),'Hoja de Trabajo para listado'!$BC$151:$CB$151,0)),0)+IFERROR(INDEX('Hoja de Trabajo para listado'!$DE$153:$DG$274,MATCH($A1044,'Hoja de Trabajo para listado'!$DE$153:$DE$1048576,0),MATCH((CUADRO!O$5&amp;$E1044),'Hoja de Trabajo para listado'!$DE$151:$DG$151,0)),0)+IFERROR(INDEX('Hoja de Trabajo para listado'!$CD$155:$DC$1048576,MATCH($A1044,'Hoja de Trabajo para listado'!$CD$155:$CD$1048576,0),MATCH((CUADRO!O$5&amp;$E1044),'Hoja de Trabajo para listado'!$CD$151:$DC$151,0)),0)</f>
        <v>0</v>
      </c>
      <c r="P1044" s="243">
        <f ca="1">+IFERROR(INDEX('Hoja de Trabajo para listado'!$A$155:$Z$1048576,MATCH($A1044,'Hoja de Trabajo para listado'!$A$155:$A$1048576,0),MATCH((CUADRO!P$5&amp;$E1044),'Hoja de Trabajo para listado'!$A$151:$Z$151,0)),0)+IFERROR(INDEX('Hoja de Trabajo para listado'!$AB$155:$BA$1048576,MATCH($A1044,'Hoja de Trabajo para listado'!$AB$155:$AB$1048576,0),MATCH((CUADRO!P$5&amp;$E1044),'Hoja de Trabajo para listado'!$AB$151:$BA$151,0)),0)+IFERROR(INDEX('Hoja de Trabajo para listado'!$BC$155:$CB$1048576,MATCH($A1044,'Hoja de Trabajo para listado'!$BC$155:$BC$1048576,0),MATCH((CUADRO!P$5&amp;$E1044),'Hoja de Trabajo para listado'!$BC$151:$CB$151,0)),0)+IFERROR(INDEX('Hoja de Trabajo para listado'!$DE$153:$DG$274,MATCH($A1044,'Hoja de Trabajo para listado'!$DE$153:$DE$1048576,0),MATCH((CUADRO!P$5&amp;$E1044),'Hoja de Trabajo para listado'!$DE$151:$DG$151,0)),0)+IFERROR(INDEX('Hoja de Trabajo para listado'!$CD$155:$DC$1048576,MATCH($A1044,'Hoja de Trabajo para listado'!$CD$155:$CD$1048576,0),MATCH((CUADRO!P$5&amp;$E1044),'Hoja de Trabajo para listado'!$CD$151:$DC$151,0)),0)</f>
        <v>0</v>
      </c>
      <c r="Q1044" s="243">
        <f ca="1">+IFERROR(INDEX('Hoja de Trabajo para listado'!$A$155:$Z$1048576,MATCH($A1044,'Hoja de Trabajo para listado'!$A$155:$A$1048576,0),MATCH((CUADRO!Q$5&amp;$E1044),'Hoja de Trabajo para listado'!$A$151:$Z$151,0)),0)+IFERROR(INDEX('Hoja de Trabajo para listado'!$AB$155:$BA$1048576,MATCH($A1044,'Hoja de Trabajo para listado'!$AB$155:$AB$1048576,0),MATCH((CUADRO!Q$5&amp;$E1044),'Hoja de Trabajo para listado'!$AB$151:$BA$151,0)),0)+IFERROR(INDEX('Hoja de Trabajo para listado'!$BC$155:$CB$1048576,MATCH($A1044,'Hoja de Trabajo para listado'!$BC$155:$BC$1048576,0),MATCH((CUADRO!Q$5&amp;$E1044),'Hoja de Trabajo para listado'!$BC$151:$CB$151,0)),0)+IFERROR(INDEX('Hoja de Trabajo para listado'!$DE$153:$DG$274,MATCH($A1044,'Hoja de Trabajo para listado'!$DE$153:$DE$1048576,0),MATCH((CUADRO!Q$5&amp;$E1044),'Hoja de Trabajo para listado'!$DE$151:$DG$151,0)),0)+IFERROR(INDEX('Hoja de Trabajo para listado'!$CD$155:$DC$1048576,MATCH($A1044,'Hoja de Trabajo para listado'!$CD$155:$CD$1048576,0),MATCH((CUADRO!Q$5&amp;$E1044),'Hoja de Trabajo para listado'!$CD$151:$DC$151,0)),0)</f>
        <v>0</v>
      </c>
      <c r="R1044" s="243">
        <f t="shared" ca="1" si="35"/>
        <v>0</v>
      </c>
      <c r="S1044" s="249"/>
      <c r="T1044" s="243">
        <f ca="1">+T1045</f>
        <v>0</v>
      </c>
      <c r="U1044" s="242">
        <f t="shared" si="36"/>
        <v>1</v>
      </c>
      <c r="V1044" s="333" t="str">
        <f>+VLOOKUP(A1044,bd_lista!$A$3:$E$590,5,FALSE)</f>
        <v>Gobiernos Autonomos Municipales</v>
      </c>
      <c r="W1044" s="383" t="str">
        <f>+V1044</f>
        <v>Gobiernos Autonomos Municipales</v>
      </c>
      <c r="X1044" s="242">
        <f>+VLOOKUP(A1044,[3]Sheet1!$A$13:$D$744,4,FALSE)</f>
        <v>0</v>
      </c>
      <c r="Y1044" s="242" t="e">
        <f>+VLOOKUP(X1044,bd_lista!$A$3:$C$590,3,FALSE)</f>
        <v>#N/A</v>
      </c>
      <c r="Z1044" s="294">
        <f>+X1044</f>
        <v>0</v>
      </c>
      <c r="AA1044" s="295" t="e">
        <f>+Y1044</f>
        <v>#N/A</v>
      </c>
    </row>
    <row r="1045" spans="1:27" customFormat="1" ht="15" hidden="1" customHeight="1">
      <c r="A1045" s="32">
        <v>1756</v>
      </c>
      <c r="B1045" s="389"/>
      <c r="C1045" s="247" t="str">
        <f>+VLOOKUP(A1045,bd_lista!$A$3:$C$590,3,FALSE)</f>
        <v>Gobierno Autónomo Municipal de Colpa Bélgica</v>
      </c>
      <c r="D1045" s="386"/>
      <c r="E1045" s="244" t="s">
        <v>1305</v>
      </c>
      <c r="F1045" s="243">
        <f ca="1">+IFERROR(INDEX('Hoja de Trabajo para listado'!$A$155:$Z$1048576,MATCH($A1045,'Hoja de Trabajo para listado'!$A$155:$A$1048576,0),MATCH((CUADRO!F$5&amp;$E1045),'Hoja de Trabajo para listado'!$A$151:$Z$151,0)),0)+IFERROR(INDEX('Hoja de Trabajo para listado'!$AB$155:$BA$1048576,MATCH($A1045,'Hoja de Trabajo para listado'!$AB$155:$AB$1048576,0),MATCH((CUADRO!F$5&amp;$E1045),'Hoja de Trabajo para listado'!$AB$151:$BA$151,0)),0)+IFERROR(INDEX('Hoja de Trabajo para listado'!$BC$155:$CB$1048576,MATCH($A1045,'Hoja de Trabajo para listado'!$BC$155:$BC$1048576,0),MATCH((CUADRO!F$5&amp;$E1045),'Hoja de Trabajo para listado'!$BC$151:$CB$151,0)),0)+IFERROR(INDEX('Hoja de Trabajo para listado'!$DE$153:$DG$274,MATCH($A1045,'Hoja de Trabajo para listado'!$DE$153:$DE$1048576,0),MATCH((CUADRO!F$5&amp;$E1045),'Hoja de Trabajo para listado'!$DE$151:$DG$151,0)),0)+IFERROR(INDEX('Hoja de Trabajo para listado'!$CD$155:$DC$1048576,MATCH($A1045,'Hoja de Trabajo para listado'!$CD$155:$CD$1048576,0),MATCH((CUADRO!F$5&amp;$E1045),'Hoja de Trabajo para listado'!$CD$151:$DC$151,0)),0)</f>
        <v>0</v>
      </c>
      <c r="G1045" s="243">
        <f ca="1">+IFERROR(INDEX('Hoja de Trabajo para listado'!$A$155:$Z$1048576,MATCH($A1045,'Hoja de Trabajo para listado'!$A$155:$A$1048576,0),MATCH((CUADRO!G$5&amp;$E1045),'Hoja de Trabajo para listado'!$A$151:$Z$151,0)),0)+IFERROR(INDEX('Hoja de Trabajo para listado'!$AB$155:$BA$1048576,MATCH($A1045,'Hoja de Trabajo para listado'!$AB$155:$AB$1048576,0),MATCH((CUADRO!G$5&amp;$E1045),'Hoja de Trabajo para listado'!$AB$151:$BA$151,0)),0)+IFERROR(INDEX('Hoja de Trabajo para listado'!$BC$155:$CB$1048576,MATCH($A1045,'Hoja de Trabajo para listado'!$BC$155:$BC$1048576,0),MATCH((CUADRO!G$5&amp;$E1045),'Hoja de Trabajo para listado'!$BC$151:$CB$151,0)),0)+IFERROR(INDEX('Hoja de Trabajo para listado'!$DE$153:$DG$274,MATCH($A1045,'Hoja de Trabajo para listado'!$DE$153:$DE$1048576,0),MATCH((CUADRO!G$5&amp;$E1045),'Hoja de Trabajo para listado'!$DE$151:$DG$151,0)),0)+IFERROR(INDEX('Hoja de Trabajo para listado'!$CD$155:$DC$1048576,MATCH($A1045,'Hoja de Trabajo para listado'!$CD$155:$CD$1048576,0),MATCH((CUADRO!G$5&amp;$E1045),'Hoja de Trabajo para listado'!$CD$151:$DC$151,0)),0)</f>
        <v>0</v>
      </c>
      <c r="H1045" s="243">
        <f ca="1">+IFERROR(INDEX('Hoja de Trabajo para listado'!$A$155:$Z$1048576,MATCH($A1045,'Hoja de Trabajo para listado'!$A$155:$A$1048576,0),MATCH((CUADRO!H$5&amp;$E1045),'Hoja de Trabajo para listado'!$A$151:$Z$151,0)),0)+IFERROR(INDEX('Hoja de Trabajo para listado'!$AB$155:$BA$1048576,MATCH($A1045,'Hoja de Trabajo para listado'!$AB$155:$AB$1048576,0),MATCH((CUADRO!H$5&amp;$E1045),'Hoja de Trabajo para listado'!$AB$151:$BA$151,0)),0)+IFERROR(INDEX('Hoja de Trabajo para listado'!$BC$155:$CB$1048576,MATCH($A1045,'Hoja de Trabajo para listado'!$BC$155:$BC$1048576,0),MATCH((CUADRO!H$5&amp;$E1045),'Hoja de Trabajo para listado'!$BC$151:$CB$151,0)),0)+IFERROR(INDEX('Hoja de Trabajo para listado'!$DE$153:$DG$274,MATCH($A1045,'Hoja de Trabajo para listado'!$DE$153:$DE$1048576,0),MATCH((CUADRO!H$5&amp;$E1045),'Hoja de Trabajo para listado'!$DE$151:$DG$151,0)),0)+IFERROR(INDEX('Hoja de Trabajo para listado'!$CD$155:$DC$1048576,MATCH($A1045,'Hoja de Trabajo para listado'!$CD$155:$CD$1048576,0),MATCH((CUADRO!H$5&amp;$E1045),'Hoja de Trabajo para listado'!$CD$151:$DC$151,0)),0)</f>
        <v>0</v>
      </c>
      <c r="I1045" s="243">
        <f ca="1">+IFERROR(INDEX('Hoja de Trabajo para listado'!$A$155:$Z$1048576,MATCH($A1045,'Hoja de Trabajo para listado'!$A$155:$A$1048576,0),MATCH((CUADRO!I$5&amp;$E1045),'Hoja de Trabajo para listado'!$A$151:$Z$151,0)),0)+IFERROR(INDEX('Hoja de Trabajo para listado'!$AB$155:$BA$1048576,MATCH($A1045,'Hoja de Trabajo para listado'!$AB$155:$AB$1048576,0),MATCH((CUADRO!I$5&amp;$E1045),'Hoja de Trabajo para listado'!$AB$151:$BA$151,0)),0)+IFERROR(INDEX('Hoja de Trabajo para listado'!$BC$155:$CB$1048576,MATCH($A1045,'Hoja de Trabajo para listado'!$BC$155:$BC$1048576,0),MATCH((CUADRO!I$5&amp;$E1045),'Hoja de Trabajo para listado'!$BC$151:$CB$151,0)),0)+IFERROR(INDEX('Hoja de Trabajo para listado'!$DE$153:$DG$274,MATCH($A1045,'Hoja de Trabajo para listado'!$DE$153:$DE$1048576,0),MATCH((CUADRO!I$5&amp;$E1045),'Hoja de Trabajo para listado'!$DE$151:$DG$151,0)),0)+IFERROR(INDEX('Hoja de Trabajo para listado'!$CD$155:$DC$1048576,MATCH($A1045,'Hoja de Trabajo para listado'!$CD$155:$CD$1048576,0),MATCH((CUADRO!I$5&amp;$E1045),'Hoja de Trabajo para listado'!$CD$151:$DC$151,0)),0)</f>
        <v>0</v>
      </c>
      <c r="J1045" s="243">
        <f ca="1">+IFERROR(INDEX('Hoja de Trabajo para listado'!$A$155:$Z$1048576,MATCH($A1045,'Hoja de Trabajo para listado'!$A$155:$A$1048576,0),MATCH((CUADRO!J$5&amp;$E1045),'Hoja de Trabajo para listado'!$A$151:$Z$151,0)),0)+IFERROR(INDEX('Hoja de Trabajo para listado'!$AB$155:$BA$1048576,MATCH($A1045,'Hoja de Trabajo para listado'!$AB$155:$AB$1048576,0),MATCH((CUADRO!J$5&amp;$E1045),'Hoja de Trabajo para listado'!$AB$151:$BA$151,0)),0)+IFERROR(INDEX('Hoja de Trabajo para listado'!$BC$155:$CB$1048576,MATCH($A1045,'Hoja de Trabajo para listado'!$BC$155:$BC$1048576,0),MATCH((CUADRO!J$5&amp;$E1045),'Hoja de Trabajo para listado'!$BC$151:$CB$151,0)),0)+IFERROR(INDEX('Hoja de Trabajo para listado'!$DE$153:$DG$274,MATCH($A1045,'Hoja de Trabajo para listado'!$DE$153:$DE$1048576,0),MATCH((CUADRO!J$5&amp;$E1045),'Hoja de Trabajo para listado'!$DE$151:$DG$151,0)),0)+IFERROR(INDEX('Hoja de Trabajo para listado'!$CD$155:$DC$1048576,MATCH($A1045,'Hoja de Trabajo para listado'!$CD$155:$CD$1048576,0),MATCH((CUADRO!J$5&amp;$E1045),'Hoja de Trabajo para listado'!$CD$151:$DC$151,0)),0)</f>
        <v>0</v>
      </c>
      <c r="K1045" s="243">
        <f ca="1">+IFERROR(INDEX('Hoja de Trabajo para listado'!$A$155:$Z$1048576,MATCH($A1045,'Hoja de Trabajo para listado'!$A$155:$A$1048576,0),MATCH((CUADRO!K$5&amp;$E1045),'Hoja de Trabajo para listado'!$A$151:$Z$151,0)),0)+IFERROR(INDEX('Hoja de Trabajo para listado'!$AB$155:$BA$1048576,MATCH($A1045,'Hoja de Trabajo para listado'!$AB$155:$AB$1048576,0),MATCH((CUADRO!K$5&amp;$E1045),'Hoja de Trabajo para listado'!$AB$151:$BA$151,0)),0)+IFERROR(INDEX('Hoja de Trabajo para listado'!$BC$155:$CB$1048576,MATCH($A1045,'Hoja de Trabajo para listado'!$BC$155:$BC$1048576,0),MATCH((CUADRO!K$5&amp;$E1045),'Hoja de Trabajo para listado'!$BC$151:$CB$151,0)),0)+IFERROR(INDEX('Hoja de Trabajo para listado'!$DE$153:$DG$274,MATCH($A1045,'Hoja de Trabajo para listado'!$DE$153:$DE$1048576,0),MATCH((CUADRO!K$5&amp;$E1045),'Hoja de Trabajo para listado'!$DE$151:$DG$151,0)),0)+IFERROR(INDEX('Hoja de Trabajo para listado'!$CD$155:$DC$1048576,MATCH($A1045,'Hoja de Trabajo para listado'!$CD$155:$CD$1048576,0),MATCH((CUADRO!K$5&amp;$E1045),'Hoja de Trabajo para listado'!$CD$151:$DC$151,0)),0)</f>
        <v>0</v>
      </c>
      <c r="L1045" s="243">
        <f ca="1">+IFERROR(INDEX('Hoja de Trabajo para listado'!$A$155:$Z$1048576,MATCH($A1045,'Hoja de Trabajo para listado'!$A$155:$A$1048576,0),MATCH((CUADRO!L$5&amp;$E1045),'Hoja de Trabajo para listado'!$A$151:$Z$151,0)),0)+IFERROR(INDEX('Hoja de Trabajo para listado'!$AB$155:$BA$1048576,MATCH($A1045,'Hoja de Trabajo para listado'!$AB$155:$AB$1048576,0),MATCH((CUADRO!L$5&amp;$E1045),'Hoja de Trabajo para listado'!$AB$151:$BA$151,0)),0)+IFERROR(INDEX('Hoja de Trabajo para listado'!$BC$155:$CB$1048576,MATCH($A1045,'Hoja de Trabajo para listado'!$BC$155:$BC$1048576,0),MATCH((CUADRO!L$5&amp;$E1045),'Hoja de Trabajo para listado'!$BC$151:$CB$151,0)),0)+IFERROR(INDEX('Hoja de Trabajo para listado'!$DE$153:$DG$274,MATCH($A1045,'Hoja de Trabajo para listado'!$DE$153:$DE$1048576,0),MATCH((CUADRO!L$5&amp;$E1045),'Hoja de Trabajo para listado'!$DE$151:$DG$151,0)),0)+IFERROR(INDEX('Hoja de Trabajo para listado'!$CD$155:$DC$1048576,MATCH($A1045,'Hoja de Trabajo para listado'!$CD$155:$CD$1048576,0),MATCH((CUADRO!L$5&amp;$E1045),'Hoja de Trabajo para listado'!$CD$151:$DC$151,0)),0)</f>
        <v>0</v>
      </c>
      <c r="M1045" s="243">
        <f ca="1">+IFERROR(INDEX('Hoja de Trabajo para listado'!$A$155:$Z$1048576,MATCH($A1045,'Hoja de Trabajo para listado'!$A$155:$A$1048576,0),MATCH((CUADRO!M$5&amp;$E1045),'Hoja de Trabajo para listado'!$A$151:$Z$151,0)),0)+IFERROR(INDEX('Hoja de Trabajo para listado'!$AB$155:$BA$1048576,MATCH($A1045,'Hoja de Trabajo para listado'!$AB$155:$AB$1048576,0),MATCH((CUADRO!M$5&amp;$E1045),'Hoja de Trabajo para listado'!$AB$151:$BA$151,0)),0)+IFERROR(INDEX('Hoja de Trabajo para listado'!$BC$155:$CB$1048576,MATCH($A1045,'Hoja de Trabajo para listado'!$BC$155:$BC$1048576,0),MATCH((CUADRO!M$5&amp;$E1045),'Hoja de Trabajo para listado'!$BC$151:$CB$151,0)),0)+IFERROR(INDEX('Hoja de Trabajo para listado'!$DE$153:$DG$274,MATCH($A1045,'Hoja de Trabajo para listado'!$DE$153:$DE$1048576,0),MATCH((CUADRO!M$5&amp;$E1045),'Hoja de Trabajo para listado'!$DE$151:$DG$151,0)),0)+IFERROR(INDEX('Hoja de Trabajo para listado'!$CD$155:$DC$1048576,MATCH($A1045,'Hoja de Trabajo para listado'!$CD$155:$CD$1048576,0),MATCH((CUADRO!M$5&amp;$E1045),'Hoja de Trabajo para listado'!$CD$151:$DC$151,0)),0)</f>
        <v>0</v>
      </c>
      <c r="N1045" s="243">
        <f ca="1">+IFERROR(INDEX('Hoja de Trabajo para listado'!$A$155:$Z$1048576,MATCH($A1045,'Hoja de Trabajo para listado'!$A$155:$A$1048576,0),MATCH((CUADRO!N$5&amp;$E1045),'Hoja de Trabajo para listado'!$A$151:$Z$151,0)),0)+IFERROR(INDEX('Hoja de Trabajo para listado'!$AB$155:$BA$1048576,MATCH($A1045,'Hoja de Trabajo para listado'!$AB$155:$AB$1048576,0),MATCH((CUADRO!N$5&amp;$E1045),'Hoja de Trabajo para listado'!$AB$151:$BA$151,0)),0)+IFERROR(INDEX('Hoja de Trabajo para listado'!$BC$155:$CB$1048576,MATCH($A1045,'Hoja de Trabajo para listado'!$BC$155:$BC$1048576,0),MATCH((CUADRO!N$5&amp;$E1045),'Hoja de Trabajo para listado'!$BC$151:$CB$151,0)),0)+IFERROR(INDEX('Hoja de Trabajo para listado'!$DE$153:$DG$274,MATCH($A1045,'Hoja de Trabajo para listado'!$DE$153:$DE$1048576,0),MATCH((CUADRO!N$5&amp;$E1045),'Hoja de Trabajo para listado'!$DE$151:$DG$151,0)),0)+IFERROR(INDEX('Hoja de Trabajo para listado'!$CD$155:$DC$1048576,MATCH($A1045,'Hoja de Trabajo para listado'!$CD$155:$CD$1048576,0),MATCH((CUADRO!N$5&amp;$E1045),'Hoja de Trabajo para listado'!$CD$151:$DC$151,0)),0)</f>
        <v>0</v>
      </c>
      <c r="O1045" s="243">
        <f ca="1">+IFERROR(INDEX('Hoja de Trabajo para listado'!$A$155:$Z$1048576,MATCH($A1045,'Hoja de Trabajo para listado'!$A$155:$A$1048576,0),MATCH((CUADRO!O$5&amp;$E1045),'Hoja de Trabajo para listado'!$A$151:$Z$151,0)),0)+IFERROR(INDEX('Hoja de Trabajo para listado'!$AB$155:$BA$1048576,MATCH($A1045,'Hoja de Trabajo para listado'!$AB$155:$AB$1048576,0),MATCH((CUADRO!O$5&amp;$E1045),'Hoja de Trabajo para listado'!$AB$151:$BA$151,0)),0)+IFERROR(INDEX('Hoja de Trabajo para listado'!$BC$155:$CB$1048576,MATCH($A1045,'Hoja de Trabajo para listado'!$BC$155:$BC$1048576,0),MATCH((CUADRO!O$5&amp;$E1045),'Hoja de Trabajo para listado'!$BC$151:$CB$151,0)),0)+IFERROR(INDEX('Hoja de Trabajo para listado'!$DE$153:$DG$274,MATCH($A1045,'Hoja de Trabajo para listado'!$DE$153:$DE$1048576,0),MATCH((CUADRO!O$5&amp;$E1045),'Hoja de Trabajo para listado'!$DE$151:$DG$151,0)),0)+IFERROR(INDEX('Hoja de Trabajo para listado'!$CD$155:$DC$1048576,MATCH($A1045,'Hoja de Trabajo para listado'!$CD$155:$CD$1048576,0),MATCH((CUADRO!O$5&amp;$E1045),'Hoja de Trabajo para listado'!$CD$151:$DC$151,0)),0)</f>
        <v>0</v>
      </c>
      <c r="P1045" s="243">
        <f ca="1">+IFERROR(INDEX('Hoja de Trabajo para listado'!$A$155:$Z$1048576,MATCH($A1045,'Hoja de Trabajo para listado'!$A$155:$A$1048576,0),MATCH((CUADRO!P$5&amp;$E1045),'Hoja de Trabajo para listado'!$A$151:$Z$151,0)),0)+IFERROR(INDEX('Hoja de Trabajo para listado'!$AB$155:$BA$1048576,MATCH($A1045,'Hoja de Trabajo para listado'!$AB$155:$AB$1048576,0),MATCH((CUADRO!P$5&amp;$E1045),'Hoja de Trabajo para listado'!$AB$151:$BA$151,0)),0)+IFERROR(INDEX('Hoja de Trabajo para listado'!$BC$155:$CB$1048576,MATCH($A1045,'Hoja de Trabajo para listado'!$BC$155:$BC$1048576,0),MATCH((CUADRO!P$5&amp;$E1045),'Hoja de Trabajo para listado'!$BC$151:$CB$151,0)),0)+IFERROR(INDEX('Hoja de Trabajo para listado'!$DE$153:$DG$274,MATCH($A1045,'Hoja de Trabajo para listado'!$DE$153:$DE$1048576,0),MATCH((CUADRO!P$5&amp;$E1045),'Hoja de Trabajo para listado'!$DE$151:$DG$151,0)),0)+IFERROR(INDEX('Hoja de Trabajo para listado'!$CD$155:$DC$1048576,MATCH($A1045,'Hoja de Trabajo para listado'!$CD$155:$CD$1048576,0),MATCH((CUADRO!P$5&amp;$E1045),'Hoja de Trabajo para listado'!$CD$151:$DC$151,0)),0)</f>
        <v>0</v>
      </c>
      <c r="Q1045" s="243">
        <f ca="1">+IFERROR(INDEX('Hoja de Trabajo para listado'!$A$155:$Z$1048576,MATCH($A1045,'Hoja de Trabajo para listado'!$A$155:$A$1048576,0),MATCH((CUADRO!Q$5&amp;$E1045),'Hoja de Trabajo para listado'!$A$151:$Z$151,0)),0)+IFERROR(INDEX('Hoja de Trabajo para listado'!$AB$155:$BA$1048576,MATCH($A1045,'Hoja de Trabajo para listado'!$AB$155:$AB$1048576,0),MATCH((CUADRO!Q$5&amp;$E1045),'Hoja de Trabajo para listado'!$AB$151:$BA$151,0)),0)+IFERROR(INDEX('Hoja de Trabajo para listado'!$BC$155:$CB$1048576,MATCH($A1045,'Hoja de Trabajo para listado'!$BC$155:$BC$1048576,0),MATCH((CUADRO!Q$5&amp;$E1045),'Hoja de Trabajo para listado'!$BC$151:$CB$151,0)),0)+IFERROR(INDEX('Hoja de Trabajo para listado'!$DE$153:$DG$274,MATCH($A1045,'Hoja de Trabajo para listado'!$DE$153:$DE$1048576,0),MATCH((CUADRO!Q$5&amp;$E1045),'Hoja de Trabajo para listado'!$DE$151:$DG$151,0)),0)+IFERROR(INDEX('Hoja de Trabajo para listado'!$CD$155:$DC$1048576,MATCH($A1045,'Hoja de Trabajo para listado'!$CD$155:$CD$1048576,0),MATCH((CUADRO!Q$5&amp;$E1045),'Hoja de Trabajo para listado'!$CD$151:$DC$151,0)),0)</f>
        <v>0</v>
      </c>
      <c r="R1045" s="243">
        <f t="shared" ca="1" si="35"/>
        <v>0</v>
      </c>
      <c r="S1045" s="249">
        <f ca="1">+R1044+R1045</f>
        <v>0</v>
      </c>
      <c r="T1045" s="243">
        <f ca="1">+S1045</f>
        <v>0</v>
      </c>
      <c r="U1045" s="242">
        <f t="shared" si="36"/>
        <v>2</v>
      </c>
      <c r="V1045" s="333" t="str">
        <f>+VLOOKUP(A1045,bd_lista!$A$3:$E$590,5,FALSE)</f>
        <v>Gobiernos Autonomos Municipales</v>
      </c>
      <c r="W1045" s="384"/>
      <c r="X1045" s="242">
        <f>+VLOOKUP(A1045,[3]Sheet1!$A$13:$D$744,4,FALSE)</f>
        <v>0</v>
      </c>
      <c r="Y1045" s="242" t="e">
        <f>+VLOOKUP(X1045,bd_lista!$A$3:$C$590,3,FALSE)</f>
        <v>#N/A</v>
      </c>
      <c r="Z1045" s="292"/>
      <c r="AA1045" s="293"/>
    </row>
    <row r="1046" spans="1:27" customFormat="1" ht="15" hidden="1" customHeight="1">
      <c r="A1046" s="32">
        <v>1801</v>
      </c>
      <c r="B1046" s="388">
        <f>+A1046</f>
        <v>1801</v>
      </c>
      <c r="C1046" s="247" t="str">
        <f>+VLOOKUP(A1046,bd_lista!$A$3:$C$590,3,FALSE)</f>
        <v>Gobierno Autónomo Municipal de Trinidad</v>
      </c>
      <c r="D1046" s="385" t="str">
        <f>+C1046</f>
        <v>Gobierno Autónomo Municipal de Trinidad</v>
      </c>
      <c r="E1046" s="242" t="s">
        <v>1304</v>
      </c>
      <c r="F1046" s="243">
        <f ca="1">+IFERROR(INDEX('Hoja de Trabajo para listado'!$A$155:$Z$1048576,MATCH($A1046,'Hoja de Trabajo para listado'!$A$155:$A$1048576,0),MATCH((CUADRO!F$5&amp;$E1046),'Hoja de Trabajo para listado'!$A$151:$Z$151,0)),0)+IFERROR(INDEX('Hoja de Trabajo para listado'!$AB$155:$BA$1048576,MATCH($A1046,'Hoja de Trabajo para listado'!$AB$155:$AB$1048576,0),MATCH((CUADRO!F$5&amp;$E1046),'Hoja de Trabajo para listado'!$AB$151:$BA$151,0)),0)+IFERROR(INDEX('Hoja de Trabajo para listado'!$BC$155:$CB$1048576,MATCH($A1046,'Hoja de Trabajo para listado'!$BC$155:$BC$1048576,0),MATCH((CUADRO!F$5&amp;$E1046),'Hoja de Trabajo para listado'!$BC$151:$CB$151,0)),0)+IFERROR(INDEX('Hoja de Trabajo para listado'!$DE$153:$DG$274,MATCH($A1046,'Hoja de Trabajo para listado'!$DE$153:$DE$1048576,0),MATCH((CUADRO!F$5&amp;$E1046),'Hoja de Trabajo para listado'!$DE$151:$DG$151,0)),0)+IFERROR(INDEX('Hoja de Trabajo para listado'!$CD$155:$DC$1048576,MATCH($A1046,'Hoja de Trabajo para listado'!$CD$155:$CD$1048576,0),MATCH((CUADRO!F$5&amp;$E1046),'Hoja de Trabajo para listado'!$CD$151:$DC$151,0)),0)</f>
        <v>0</v>
      </c>
      <c r="G1046" s="243">
        <f ca="1">+IFERROR(INDEX('Hoja de Trabajo para listado'!$A$155:$Z$1048576,MATCH($A1046,'Hoja de Trabajo para listado'!$A$155:$A$1048576,0),MATCH((CUADRO!G$5&amp;$E1046),'Hoja de Trabajo para listado'!$A$151:$Z$151,0)),0)+IFERROR(INDEX('Hoja de Trabajo para listado'!$AB$155:$BA$1048576,MATCH($A1046,'Hoja de Trabajo para listado'!$AB$155:$AB$1048576,0),MATCH((CUADRO!G$5&amp;$E1046),'Hoja de Trabajo para listado'!$AB$151:$BA$151,0)),0)+IFERROR(INDEX('Hoja de Trabajo para listado'!$BC$155:$CB$1048576,MATCH($A1046,'Hoja de Trabajo para listado'!$BC$155:$BC$1048576,0),MATCH((CUADRO!G$5&amp;$E1046),'Hoja de Trabajo para listado'!$BC$151:$CB$151,0)),0)+IFERROR(INDEX('Hoja de Trabajo para listado'!$DE$153:$DG$274,MATCH($A1046,'Hoja de Trabajo para listado'!$DE$153:$DE$1048576,0),MATCH((CUADRO!G$5&amp;$E1046),'Hoja de Trabajo para listado'!$DE$151:$DG$151,0)),0)+IFERROR(INDEX('Hoja de Trabajo para listado'!$CD$155:$DC$1048576,MATCH($A1046,'Hoja de Trabajo para listado'!$CD$155:$CD$1048576,0),MATCH((CUADRO!G$5&amp;$E1046),'Hoja de Trabajo para listado'!$CD$151:$DC$151,0)),0)</f>
        <v>0</v>
      </c>
      <c r="H1046" s="243">
        <f ca="1">+IFERROR(INDEX('Hoja de Trabajo para listado'!$A$155:$Z$1048576,MATCH($A1046,'Hoja de Trabajo para listado'!$A$155:$A$1048576,0),MATCH((CUADRO!H$5&amp;$E1046),'Hoja de Trabajo para listado'!$A$151:$Z$151,0)),0)+IFERROR(INDEX('Hoja de Trabajo para listado'!$AB$155:$BA$1048576,MATCH($A1046,'Hoja de Trabajo para listado'!$AB$155:$AB$1048576,0),MATCH((CUADRO!H$5&amp;$E1046),'Hoja de Trabajo para listado'!$AB$151:$BA$151,0)),0)+IFERROR(INDEX('Hoja de Trabajo para listado'!$BC$155:$CB$1048576,MATCH($A1046,'Hoja de Trabajo para listado'!$BC$155:$BC$1048576,0),MATCH((CUADRO!H$5&amp;$E1046),'Hoja de Trabajo para listado'!$BC$151:$CB$151,0)),0)+IFERROR(INDEX('Hoja de Trabajo para listado'!$DE$153:$DG$274,MATCH($A1046,'Hoja de Trabajo para listado'!$DE$153:$DE$1048576,0),MATCH((CUADRO!H$5&amp;$E1046),'Hoja de Trabajo para listado'!$DE$151:$DG$151,0)),0)+IFERROR(INDEX('Hoja de Trabajo para listado'!$CD$155:$DC$1048576,MATCH($A1046,'Hoja de Trabajo para listado'!$CD$155:$CD$1048576,0),MATCH((CUADRO!H$5&amp;$E1046),'Hoja de Trabajo para listado'!$CD$151:$DC$151,0)),0)</f>
        <v>0</v>
      </c>
      <c r="I1046" s="243">
        <f ca="1">+IFERROR(INDEX('Hoja de Trabajo para listado'!$A$155:$Z$1048576,MATCH($A1046,'Hoja de Trabajo para listado'!$A$155:$A$1048576,0),MATCH((CUADRO!I$5&amp;$E1046),'Hoja de Trabajo para listado'!$A$151:$Z$151,0)),0)+IFERROR(INDEX('Hoja de Trabajo para listado'!$AB$155:$BA$1048576,MATCH($A1046,'Hoja de Trabajo para listado'!$AB$155:$AB$1048576,0),MATCH((CUADRO!I$5&amp;$E1046),'Hoja de Trabajo para listado'!$AB$151:$BA$151,0)),0)+IFERROR(INDEX('Hoja de Trabajo para listado'!$BC$155:$CB$1048576,MATCH($A1046,'Hoja de Trabajo para listado'!$BC$155:$BC$1048576,0),MATCH((CUADRO!I$5&amp;$E1046),'Hoja de Trabajo para listado'!$BC$151:$CB$151,0)),0)+IFERROR(INDEX('Hoja de Trabajo para listado'!$DE$153:$DG$274,MATCH($A1046,'Hoja de Trabajo para listado'!$DE$153:$DE$1048576,0),MATCH((CUADRO!I$5&amp;$E1046),'Hoja de Trabajo para listado'!$DE$151:$DG$151,0)),0)+IFERROR(INDEX('Hoja de Trabajo para listado'!$CD$155:$DC$1048576,MATCH($A1046,'Hoja de Trabajo para listado'!$CD$155:$CD$1048576,0),MATCH((CUADRO!I$5&amp;$E1046),'Hoja de Trabajo para listado'!$CD$151:$DC$151,0)),0)</f>
        <v>0</v>
      </c>
      <c r="J1046" s="243">
        <f ca="1">+IFERROR(INDEX('Hoja de Trabajo para listado'!$A$155:$Z$1048576,MATCH($A1046,'Hoja de Trabajo para listado'!$A$155:$A$1048576,0),MATCH((CUADRO!J$5&amp;$E1046),'Hoja de Trabajo para listado'!$A$151:$Z$151,0)),0)+IFERROR(INDEX('Hoja de Trabajo para listado'!$AB$155:$BA$1048576,MATCH($A1046,'Hoja de Trabajo para listado'!$AB$155:$AB$1048576,0),MATCH((CUADRO!J$5&amp;$E1046),'Hoja de Trabajo para listado'!$AB$151:$BA$151,0)),0)+IFERROR(INDEX('Hoja de Trabajo para listado'!$BC$155:$CB$1048576,MATCH($A1046,'Hoja de Trabajo para listado'!$BC$155:$BC$1048576,0),MATCH((CUADRO!J$5&amp;$E1046),'Hoja de Trabajo para listado'!$BC$151:$CB$151,0)),0)+IFERROR(INDEX('Hoja de Trabajo para listado'!$DE$153:$DG$274,MATCH($A1046,'Hoja de Trabajo para listado'!$DE$153:$DE$1048576,0),MATCH((CUADRO!J$5&amp;$E1046),'Hoja de Trabajo para listado'!$DE$151:$DG$151,0)),0)+IFERROR(INDEX('Hoja de Trabajo para listado'!$CD$155:$DC$1048576,MATCH($A1046,'Hoja de Trabajo para listado'!$CD$155:$CD$1048576,0),MATCH((CUADRO!J$5&amp;$E1046),'Hoja de Trabajo para listado'!$CD$151:$DC$151,0)),0)</f>
        <v>0</v>
      </c>
      <c r="K1046" s="243">
        <f ca="1">+IFERROR(INDEX('Hoja de Trabajo para listado'!$A$155:$Z$1048576,MATCH($A1046,'Hoja de Trabajo para listado'!$A$155:$A$1048576,0),MATCH((CUADRO!K$5&amp;$E1046),'Hoja de Trabajo para listado'!$A$151:$Z$151,0)),0)+IFERROR(INDEX('Hoja de Trabajo para listado'!$AB$155:$BA$1048576,MATCH($A1046,'Hoja de Trabajo para listado'!$AB$155:$AB$1048576,0),MATCH((CUADRO!K$5&amp;$E1046),'Hoja de Trabajo para listado'!$AB$151:$BA$151,0)),0)+IFERROR(INDEX('Hoja de Trabajo para listado'!$BC$155:$CB$1048576,MATCH($A1046,'Hoja de Trabajo para listado'!$BC$155:$BC$1048576,0),MATCH((CUADRO!K$5&amp;$E1046),'Hoja de Trabajo para listado'!$BC$151:$CB$151,0)),0)+IFERROR(INDEX('Hoja de Trabajo para listado'!$DE$153:$DG$274,MATCH($A1046,'Hoja de Trabajo para listado'!$DE$153:$DE$1048576,0),MATCH((CUADRO!K$5&amp;$E1046),'Hoja de Trabajo para listado'!$DE$151:$DG$151,0)),0)+IFERROR(INDEX('Hoja de Trabajo para listado'!$CD$155:$DC$1048576,MATCH($A1046,'Hoja de Trabajo para listado'!$CD$155:$CD$1048576,0),MATCH((CUADRO!K$5&amp;$E1046),'Hoja de Trabajo para listado'!$CD$151:$DC$151,0)),0)</f>
        <v>0</v>
      </c>
      <c r="L1046" s="243">
        <f ca="1">+IFERROR(INDEX('Hoja de Trabajo para listado'!$A$155:$Z$1048576,MATCH($A1046,'Hoja de Trabajo para listado'!$A$155:$A$1048576,0),MATCH((CUADRO!L$5&amp;$E1046),'Hoja de Trabajo para listado'!$A$151:$Z$151,0)),0)+IFERROR(INDEX('Hoja de Trabajo para listado'!$AB$155:$BA$1048576,MATCH($A1046,'Hoja de Trabajo para listado'!$AB$155:$AB$1048576,0),MATCH((CUADRO!L$5&amp;$E1046),'Hoja de Trabajo para listado'!$AB$151:$BA$151,0)),0)+IFERROR(INDEX('Hoja de Trabajo para listado'!$BC$155:$CB$1048576,MATCH($A1046,'Hoja de Trabajo para listado'!$BC$155:$BC$1048576,0),MATCH((CUADRO!L$5&amp;$E1046),'Hoja de Trabajo para listado'!$BC$151:$CB$151,0)),0)+IFERROR(INDEX('Hoja de Trabajo para listado'!$DE$153:$DG$274,MATCH($A1046,'Hoja de Trabajo para listado'!$DE$153:$DE$1048576,0),MATCH((CUADRO!L$5&amp;$E1046),'Hoja de Trabajo para listado'!$DE$151:$DG$151,0)),0)+IFERROR(INDEX('Hoja de Trabajo para listado'!$CD$155:$DC$1048576,MATCH($A1046,'Hoja de Trabajo para listado'!$CD$155:$CD$1048576,0),MATCH((CUADRO!L$5&amp;$E1046),'Hoja de Trabajo para listado'!$CD$151:$DC$151,0)),0)</f>
        <v>0</v>
      </c>
      <c r="M1046" s="243">
        <f ca="1">+IFERROR(INDEX('Hoja de Trabajo para listado'!$A$155:$Z$1048576,MATCH($A1046,'Hoja de Trabajo para listado'!$A$155:$A$1048576,0),MATCH((CUADRO!M$5&amp;$E1046),'Hoja de Trabajo para listado'!$A$151:$Z$151,0)),0)+IFERROR(INDEX('Hoja de Trabajo para listado'!$AB$155:$BA$1048576,MATCH($A1046,'Hoja de Trabajo para listado'!$AB$155:$AB$1048576,0),MATCH((CUADRO!M$5&amp;$E1046),'Hoja de Trabajo para listado'!$AB$151:$BA$151,0)),0)+IFERROR(INDEX('Hoja de Trabajo para listado'!$BC$155:$CB$1048576,MATCH($A1046,'Hoja de Trabajo para listado'!$BC$155:$BC$1048576,0),MATCH((CUADRO!M$5&amp;$E1046),'Hoja de Trabajo para listado'!$BC$151:$CB$151,0)),0)+IFERROR(INDEX('Hoja de Trabajo para listado'!$DE$153:$DG$274,MATCH($A1046,'Hoja de Trabajo para listado'!$DE$153:$DE$1048576,0),MATCH((CUADRO!M$5&amp;$E1046),'Hoja de Trabajo para listado'!$DE$151:$DG$151,0)),0)+IFERROR(INDEX('Hoja de Trabajo para listado'!$CD$155:$DC$1048576,MATCH($A1046,'Hoja de Trabajo para listado'!$CD$155:$CD$1048576,0),MATCH((CUADRO!M$5&amp;$E1046),'Hoja de Trabajo para listado'!$CD$151:$DC$151,0)),0)</f>
        <v>0</v>
      </c>
      <c r="N1046" s="243">
        <f ca="1">+IFERROR(INDEX('Hoja de Trabajo para listado'!$A$155:$Z$1048576,MATCH($A1046,'Hoja de Trabajo para listado'!$A$155:$A$1048576,0),MATCH((CUADRO!N$5&amp;$E1046),'Hoja de Trabajo para listado'!$A$151:$Z$151,0)),0)+IFERROR(INDEX('Hoja de Trabajo para listado'!$AB$155:$BA$1048576,MATCH($A1046,'Hoja de Trabajo para listado'!$AB$155:$AB$1048576,0),MATCH((CUADRO!N$5&amp;$E1046),'Hoja de Trabajo para listado'!$AB$151:$BA$151,0)),0)+IFERROR(INDEX('Hoja de Trabajo para listado'!$BC$155:$CB$1048576,MATCH($A1046,'Hoja de Trabajo para listado'!$BC$155:$BC$1048576,0),MATCH((CUADRO!N$5&amp;$E1046),'Hoja de Trabajo para listado'!$BC$151:$CB$151,0)),0)+IFERROR(INDEX('Hoja de Trabajo para listado'!$DE$153:$DG$274,MATCH($A1046,'Hoja de Trabajo para listado'!$DE$153:$DE$1048576,0),MATCH((CUADRO!N$5&amp;$E1046),'Hoja de Trabajo para listado'!$DE$151:$DG$151,0)),0)+IFERROR(INDEX('Hoja de Trabajo para listado'!$CD$155:$DC$1048576,MATCH($A1046,'Hoja de Trabajo para listado'!$CD$155:$CD$1048576,0),MATCH((CUADRO!N$5&amp;$E1046),'Hoja de Trabajo para listado'!$CD$151:$DC$151,0)),0)</f>
        <v>0</v>
      </c>
      <c r="O1046" s="243">
        <f ca="1">+IFERROR(INDEX('Hoja de Trabajo para listado'!$A$155:$Z$1048576,MATCH($A1046,'Hoja de Trabajo para listado'!$A$155:$A$1048576,0),MATCH((CUADRO!O$5&amp;$E1046),'Hoja de Trabajo para listado'!$A$151:$Z$151,0)),0)+IFERROR(INDEX('Hoja de Trabajo para listado'!$AB$155:$BA$1048576,MATCH($A1046,'Hoja de Trabajo para listado'!$AB$155:$AB$1048576,0),MATCH((CUADRO!O$5&amp;$E1046),'Hoja de Trabajo para listado'!$AB$151:$BA$151,0)),0)+IFERROR(INDEX('Hoja de Trabajo para listado'!$BC$155:$CB$1048576,MATCH($A1046,'Hoja de Trabajo para listado'!$BC$155:$BC$1048576,0),MATCH((CUADRO!O$5&amp;$E1046),'Hoja de Trabajo para listado'!$BC$151:$CB$151,0)),0)+IFERROR(INDEX('Hoja de Trabajo para listado'!$DE$153:$DG$274,MATCH($A1046,'Hoja de Trabajo para listado'!$DE$153:$DE$1048576,0),MATCH((CUADRO!O$5&amp;$E1046),'Hoja de Trabajo para listado'!$DE$151:$DG$151,0)),0)+IFERROR(INDEX('Hoja de Trabajo para listado'!$CD$155:$DC$1048576,MATCH($A1046,'Hoja de Trabajo para listado'!$CD$155:$CD$1048576,0),MATCH((CUADRO!O$5&amp;$E1046),'Hoja de Trabajo para listado'!$CD$151:$DC$151,0)),0)</f>
        <v>0</v>
      </c>
      <c r="P1046" s="243">
        <f ca="1">+IFERROR(INDEX('Hoja de Trabajo para listado'!$A$155:$Z$1048576,MATCH($A1046,'Hoja de Trabajo para listado'!$A$155:$A$1048576,0),MATCH((CUADRO!P$5&amp;$E1046),'Hoja de Trabajo para listado'!$A$151:$Z$151,0)),0)+IFERROR(INDEX('Hoja de Trabajo para listado'!$AB$155:$BA$1048576,MATCH($A1046,'Hoja de Trabajo para listado'!$AB$155:$AB$1048576,0),MATCH((CUADRO!P$5&amp;$E1046),'Hoja de Trabajo para listado'!$AB$151:$BA$151,0)),0)+IFERROR(INDEX('Hoja de Trabajo para listado'!$BC$155:$CB$1048576,MATCH($A1046,'Hoja de Trabajo para listado'!$BC$155:$BC$1048576,0),MATCH((CUADRO!P$5&amp;$E1046),'Hoja de Trabajo para listado'!$BC$151:$CB$151,0)),0)+IFERROR(INDEX('Hoja de Trabajo para listado'!$DE$153:$DG$274,MATCH($A1046,'Hoja de Trabajo para listado'!$DE$153:$DE$1048576,0),MATCH((CUADRO!P$5&amp;$E1046),'Hoja de Trabajo para listado'!$DE$151:$DG$151,0)),0)+IFERROR(INDEX('Hoja de Trabajo para listado'!$CD$155:$DC$1048576,MATCH($A1046,'Hoja de Trabajo para listado'!$CD$155:$CD$1048576,0),MATCH((CUADRO!P$5&amp;$E1046),'Hoja de Trabajo para listado'!$CD$151:$DC$151,0)),0)</f>
        <v>0</v>
      </c>
      <c r="Q1046" s="243">
        <f ca="1">+IFERROR(INDEX('Hoja de Trabajo para listado'!$A$155:$Z$1048576,MATCH($A1046,'Hoja de Trabajo para listado'!$A$155:$A$1048576,0),MATCH((CUADRO!Q$5&amp;$E1046),'Hoja de Trabajo para listado'!$A$151:$Z$151,0)),0)+IFERROR(INDEX('Hoja de Trabajo para listado'!$AB$155:$BA$1048576,MATCH($A1046,'Hoja de Trabajo para listado'!$AB$155:$AB$1048576,0),MATCH((CUADRO!Q$5&amp;$E1046),'Hoja de Trabajo para listado'!$AB$151:$BA$151,0)),0)+IFERROR(INDEX('Hoja de Trabajo para listado'!$BC$155:$CB$1048576,MATCH($A1046,'Hoja de Trabajo para listado'!$BC$155:$BC$1048576,0),MATCH((CUADRO!Q$5&amp;$E1046),'Hoja de Trabajo para listado'!$BC$151:$CB$151,0)),0)+IFERROR(INDEX('Hoja de Trabajo para listado'!$DE$153:$DG$274,MATCH($A1046,'Hoja de Trabajo para listado'!$DE$153:$DE$1048576,0),MATCH((CUADRO!Q$5&amp;$E1046),'Hoja de Trabajo para listado'!$DE$151:$DG$151,0)),0)+IFERROR(INDEX('Hoja de Trabajo para listado'!$CD$155:$DC$1048576,MATCH($A1046,'Hoja de Trabajo para listado'!$CD$155:$CD$1048576,0),MATCH((CUADRO!Q$5&amp;$E1046),'Hoja de Trabajo para listado'!$CD$151:$DC$151,0)),0)</f>
        <v>0</v>
      </c>
      <c r="R1046" s="243">
        <f t="shared" ca="1" si="35"/>
        <v>0</v>
      </c>
      <c r="S1046" s="249"/>
      <c r="T1046" s="243">
        <f ca="1">+T1047</f>
        <v>0</v>
      </c>
      <c r="U1046" s="242">
        <f t="shared" si="36"/>
        <v>1</v>
      </c>
      <c r="V1046" s="333" t="str">
        <f>+VLOOKUP(A1046,bd_lista!$A$3:$E$590,5,FALSE)</f>
        <v>Gobiernos Autonomos Municipales</v>
      </c>
      <c r="W1046" s="383" t="str">
        <f>+V1046</f>
        <v>Gobiernos Autonomos Municipales</v>
      </c>
      <c r="X1046" s="242">
        <f>+VLOOKUP(A1046,[3]Sheet1!$A$13:$D$744,4,FALSE)</f>
        <v>0</v>
      </c>
      <c r="Y1046" s="242" t="e">
        <f>+VLOOKUP(X1046,bd_lista!$A$3:$C$590,3,FALSE)</f>
        <v>#N/A</v>
      </c>
      <c r="Z1046" s="294">
        <f>+X1046</f>
        <v>0</v>
      </c>
      <c r="AA1046" s="295" t="e">
        <f>+Y1046</f>
        <v>#N/A</v>
      </c>
    </row>
    <row r="1047" spans="1:27" customFormat="1" ht="15" hidden="1" customHeight="1">
      <c r="A1047" s="32">
        <v>1801</v>
      </c>
      <c r="B1047" s="389"/>
      <c r="C1047" s="247" t="str">
        <f>+VLOOKUP(A1047,bd_lista!$A$3:$C$590,3,FALSE)</f>
        <v>Gobierno Autónomo Municipal de Trinidad</v>
      </c>
      <c r="D1047" s="386"/>
      <c r="E1047" s="244" t="s">
        <v>1305</v>
      </c>
      <c r="F1047" s="243">
        <f ca="1">+IFERROR(INDEX('Hoja de Trabajo para listado'!$A$155:$Z$1048576,MATCH($A1047,'Hoja de Trabajo para listado'!$A$155:$A$1048576,0),MATCH((CUADRO!F$5&amp;$E1047),'Hoja de Trabajo para listado'!$A$151:$Z$151,0)),0)+IFERROR(INDEX('Hoja de Trabajo para listado'!$AB$155:$BA$1048576,MATCH($A1047,'Hoja de Trabajo para listado'!$AB$155:$AB$1048576,0),MATCH((CUADRO!F$5&amp;$E1047),'Hoja de Trabajo para listado'!$AB$151:$BA$151,0)),0)+IFERROR(INDEX('Hoja de Trabajo para listado'!$BC$155:$CB$1048576,MATCH($A1047,'Hoja de Trabajo para listado'!$BC$155:$BC$1048576,0),MATCH((CUADRO!F$5&amp;$E1047),'Hoja de Trabajo para listado'!$BC$151:$CB$151,0)),0)+IFERROR(INDEX('Hoja de Trabajo para listado'!$DE$153:$DG$274,MATCH($A1047,'Hoja de Trabajo para listado'!$DE$153:$DE$1048576,0),MATCH((CUADRO!F$5&amp;$E1047),'Hoja de Trabajo para listado'!$DE$151:$DG$151,0)),0)+IFERROR(INDEX('Hoja de Trabajo para listado'!$CD$155:$DC$1048576,MATCH($A1047,'Hoja de Trabajo para listado'!$CD$155:$CD$1048576,0),MATCH((CUADRO!F$5&amp;$E1047),'Hoja de Trabajo para listado'!$CD$151:$DC$151,0)),0)</f>
        <v>0</v>
      </c>
      <c r="G1047" s="243">
        <f ca="1">+IFERROR(INDEX('Hoja de Trabajo para listado'!$A$155:$Z$1048576,MATCH($A1047,'Hoja de Trabajo para listado'!$A$155:$A$1048576,0),MATCH((CUADRO!G$5&amp;$E1047),'Hoja de Trabajo para listado'!$A$151:$Z$151,0)),0)+IFERROR(INDEX('Hoja de Trabajo para listado'!$AB$155:$BA$1048576,MATCH($A1047,'Hoja de Trabajo para listado'!$AB$155:$AB$1048576,0),MATCH((CUADRO!G$5&amp;$E1047),'Hoja de Trabajo para listado'!$AB$151:$BA$151,0)),0)+IFERROR(INDEX('Hoja de Trabajo para listado'!$BC$155:$CB$1048576,MATCH($A1047,'Hoja de Trabajo para listado'!$BC$155:$BC$1048576,0),MATCH((CUADRO!G$5&amp;$E1047),'Hoja de Trabajo para listado'!$BC$151:$CB$151,0)),0)+IFERROR(INDEX('Hoja de Trabajo para listado'!$DE$153:$DG$274,MATCH($A1047,'Hoja de Trabajo para listado'!$DE$153:$DE$1048576,0),MATCH((CUADRO!G$5&amp;$E1047),'Hoja de Trabajo para listado'!$DE$151:$DG$151,0)),0)+IFERROR(INDEX('Hoja de Trabajo para listado'!$CD$155:$DC$1048576,MATCH($A1047,'Hoja de Trabajo para listado'!$CD$155:$CD$1048576,0),MATCH((CUADRO!G$5&amp;$E1047),'Hoja de Trabajo para listado'!$CD$151:$DC$151,0)),0)</f>
        <v>0</v>
      </c>
      <c r="H1047" s="243">
        <f ca="1">+IFERROR(INDEX('Hoja de Trabajo para listado'!$A$155:$Z$1048576,MATCH($A1047,'Hoja de Trabajo para listado'!$A$155:$A$1048576,0),MATCH((CUADRO!H$5&amp;$E1047),'Hoja de Trabajo para listado'!$A$151:$Z$151,0)),0)+IFERROR(INDEX('Hoja de Trabajo para listado'!$AB$155:$BA$1048576,MATCH($A1047,'Hoja de Trabajo para listado'!$AB$155:$AB$1048576,0),MATCH((CUADRO!H$5&amp;$E1047),'Hoja de Trabajo para listado'!$AB$151:$BA$151,0)),0)+IFERROR(INDEX('Hoja de Trabajo para listado'!$BC$155:$CB$1048576,MATCH($A1047,'Hoja de Trabajo para listado'!$BC$155:$BC$1048576,0),MATCH((CUADRO!H$5&amp;$E1047),'Hoja de Trabajo para listado'!$BC$151:$CB$151,0)),0)+IFERROR(INDEX('Hoja de Trabajo para listado'!$DE$153:$DG$274,MATCH($A1047,'Hoja de Trabajo para listado'!$DE$153:$DE$1048576,0),MATCH((CUADRO!H$5&amp;$E1047),'Hoja de Trabajo para listado'!$DE$151:$DG$151,0)),0)+IFERROR(INDEX('Hoja de Trabajo para listado'!$CD$155:$DC$1048576,MATCH($A1047,'Hoja de Trabajo para listado'!$CD$155:$CD$1048576,0),MATCH((CUADRO!H$5&amp;$E1047),'Hoja de Trabajo para listado'!$CD$151:$DC$151,0)),0)</f>
        <v>0</v>
      </c>
      <c r="I1047" s="243">
        <f ca="1">+IFERROR(INDEX('Hoja de Trabajo para listado'!$A$155:$Z$1048576,MATCH($A1047,'Hoja de Trabajo para listado'!$A$155:$A$1048576,0),MATCH((CUADRO!I$5&amp;$E1047),'Hoja de Trabajo para listado'!$A$151:$Z$151,0)),0)+IFERROR(INDEX('Hoja de Trabajo para listado'!$AB$155:$BA$1048576,MATCH($A1047,'Hoja de Trabajo para listado'!$AB$155:$AB$1048576,0),MATCH((CUADRO!I$5&amp;$E1047),'Hoja de Trabajo para listado'!$AB$151:$BA$151,0)),0)+IFERROR(INDEX('Hoja de Trabajo para listado'!$BC$155:$CB$1048576,MATCH($A1047,'Hoja de Trabajo para listado'!$BC$155:$BC$1048576,0),MATCH((CUADRO!I$5&amp;$E1047),'Hoja de Trabajo para listado'!$BC$151:$CB$151,0)),0)+IFERROR(INDEX('Hoja de Trabajo para listado'!$DE$153:$DG$274,MATCH($A1047,'Hoja de Trabajo para listado'!$DE$153:$DE$1048576,0),MATCH((CUADRO!I$5&amp;$E1047),'Hoja de Trabajo para listado'!$DE$151:$DG$151,0)),0)+IFERROR(INDEX('Hoja de Trabajo para listado'!$CD$155:$DC$1048576,MATCH($A1047,'Hoja de Trabajo para listado'!$CD$155:$CD$1048576,0),MATCH((CUADRO!I$5&amp;$E1047),'Hoja de Trabajo para listado'!$CD$151:$DC$151,0)),0)</f>
        <v>0</v>
      </c>
      <c r="J1047" s="243">
        <f ca="1">+IFERROR(INDEX('Hoja de Trabajo para listado'!$A$155:$Z$1048576,MATCH($A1047,'Hoja de Trabajo para listado'!$A$155:$A$1048576,0),MATCH((CUADRO!J$5&amp;$E1047),'Hoja de Trabajo para listado'!$A$151:$Z$151,0)),0)+IFERROR(INDEX('Hoja de Trabajo para listado'!$AB$155:$BA$1048576,MATCH($A1047,'Hoja de Trabajo para listado'!$AB$155:$AB$1048576,0),MATCH((CUADRO!J$5&amp;$E1047),'Hoja de Trabajo para listado'!$AB$151:$BA$151,0)),0)+IFERROR(INDEX('Hoja de Trabajo para listado'!$BC$155:$CB$1048576,MATCH($A1047,'Hoja de Trabajo para listado'!$BC$155:$BC$1048576,0),MATCH((CUADRO!J$5&amp;$E1047),'Hoja de Trabajo para listado'!$BC$151:$CB$151,0)),0)+IFERROR(INDEX('Hoja de Trabajo para listado'!$DE$153:$DG$274,MATCH($A1047,'Hoja de Trabajo para listado'!$DE$153:$DE$1048576,0),MATCH((CUADRO!J$5&amp;$E1047),'Hoja de Trabajo para listado'!$DE$151:$DG$151,0)),0)+IFERROR(INDEX('Hoja de Trabajo para listado'!$CD$155:$DC$1048576,MATCH($A1047,'Hoja de Trabajo para listado'!$CD$155:$CD$1048576,0),MATCH((CUADRO!J$5&amp;$E1047),'Hoja de Trabajo para listado'!$CD$151:$DC$151,0)),0)</f>
        <v>0</v>
      </c>
      <c r="K1047" s="243">
        <f ca="1">+IFERROR(INDEX('Hoja de Trabajo para listado'!$A$155:$Z$1048576,MATCH($A1047,'Hoja de Trabajo para listado'!$A$155:$A$1048576,0),MATCH((CUADRO!K$5&amp;$E1047),'Hoja de Trabajo para listado'!$A$151:$Z$151,0)),0)+IFERROR(INDEX('Hoja de Trabajo para listado'!$AB$155:$BA$1048576,MATCH($A1047,'Hoja de Trabajo para listado'!$AB$155:$AB$1048576,0),MATCH((CUADRO!K$5&amp;$E1047),'Hoja de Trabajo para listado'!$AB$151:$BA$151,0)),0)+IFERROR(INDEX('Hoja de Trabajo para listado'!$BC$155:$CB$1048576,MATCH($A1047,'Hoja de Trabajo para listado'!$BC$155:$BC$1048576,0),MATCH((CUADRO!K$5&amp;$E1047),'Hoja de Trabajo para listado'!$BC$151:$CB$151,0)),0)+IFERROR(INDEX('Hoja de Trabajo para listado'!$DE$153:$DG$274,MATCH($A1047,'Hoja de Trabajo para listado'!$DE$153:$DE$1048576,0),MATCH((CUADRO!K$5&amp;$E1047),'Hoja de Trabajo para listado'!$DE$151:$DG$151,0)),0)+IFERROR(INDEX('Hoja de Trabajo para listado'!$CD$155:$DC$1048576,MATCH($A1047,'Hoja de Trabajo para listado'!$CD$155:$CD$1048576,0),MATCH((CUADRO!K$5&amp;$E1047),'Hoja de Trabajo para listado'!$CD$151:$DC$151,0)),0)</f>
        <v>0</v>
      </c>
      <c r="L1047" s="243">
        <f ca="1">+IFERROR(INDEX('Hoja de Trabajo para listado'!$A$155:$Z$1048576,MATCH($A1047,'Hoja de Trabajo para listado'!$A$155:$A$1048576,0),MATCH((CUADRO!L$5&amp;$E1047),'Hoja de Trabajo para listado'!$A$151:$Z$151,0)),0)+IFERROR(INDEX('Hoja de Trabajo para listado'!$AB$155:$BA$1048576,MATCH($A1047,'Hoja de Trabajo para listado'!$AB$155:$AB$1048576,0),MATCH((CUADRO!L$5&amp;$E1047),'Hoja de Trabajo para listado'!$AB$151:$BA$151,0)),0)+IFERROR(INDEX('Hoja de Trabajo para listado'!$BC$155:$CB$1048576,MATCH($A1047,'Hoja de Trabajo para listado'!$BC$155:$BC$1048576,0),MATCH((CUADRO!L$5&amp;$E1047),'Hoja de Trabajo para listado'!$BC$151:$CB$151,0)),0)+IFERROR(INDEX('Hoja de Trabajo para listado'!$DE$153:$DG$274,MATCH($A1047,'Hoja de Trabajo para listado'!$DE$153:$DE$1048576,0),MATCH((CUADRO!L$5&amp;$E1047),'Hoja de Trabajo para listado'!$DE$151:$DG$151,0)),0)+IFERROR(INDEX('Hoja de Trabajo para listado'!$CD$155:$DC$1048576,MATCH($A1047,'Hoja de Trabajo para listado'!$CD$155:$CD$1048576,0),MATCH((CUADRO!L$5&amp;$E1047),'Hoja de Trabajo para listado'!$CD$151:$DC$151,0)),0)</f>
        <v>0</v>
      </c>
      <c r="M1047" s="243">
        <f ca="1">+IFERROR(INDEX('Hoja de Trabajo para listado'!$A$155:$Z$1048576,MATCH($A1047,'Hoja de Trabajo para listado'!$A$155:$A$1048576,0),MATCH((CUADRO!M$5&amp;$E1047),'Hoja de Trabajo para listado'!$A$151:$Z$151,0)),0)+IFERROR(INDEX('Hoja de Trabajo para listado'!$AB$155:$BA$1048576,MATCH($A1047,'Hoja de Trabajo para listado'!$AB$155:$AB$1048576,0),MATCH((CUADRO!M$5&amp;$E1047),'Hoja de Trabajo para listado'!$AB$151:$BA$151,0)),0)+IFERROR(INDEX('Hoja de Trabajo para listado'!$BC$155:$CB$1048576,MATCH($A1047,'Hoja de Trabajo para listado'!$BC$155:$BC$1048576,0),MATCH((CUADRO!M$5&amp;$E1047),'Hoja de Trabajo para listado'!$BC$151:$CB$151,0)),0)+IFERROR(INDEX('Hoja de Trabajo para listado'!$DE$153:$DG$274,MATCH($A1047,'Hoja de Trabajo para listado'!$DE$153:$DE$1048576,0),MATCH((CUADRO!M$5&amp;$E1047),'Hoja de Trabajo para listado'!$DE$151:$DG$151,0)),0)+IFERROR(INDEX('Hoja de Trabajo para listado'!$CD$155:$DC$1048576,MATCH($A1047,'Hoja de Trabajo para listado'!$CD$155:$CD$1048576,0),MATCH((CUADRO!M$5&amp;$E1047),'Hoja de Trabajo para listado'!$CD$151:$DC$151,0)),0)</f>
        <v>0</v>
      </c>
      <c r="N1047" s="243">
        <f ca="1">+IFERROR(INDEX('Hoja de Trabajo para listado'!$A$155:$Z$1048576,MATCH($A1047,'Hoja de Trabajo para listado'!$A$155:$A$1048576,0),MATCH((CUADRO!N$5&amp;$E1047),'Hoja de Trabajo para listado'!$A$151:$Z$151,0)),0)+IFERROR(INDEX('Hoja de Trabajo para listado'!$AB$155:$BA$1048576,MATCH($A1047,'Hoja de Trabajo para listado'!$AB$155:$AB$1048576,0),MATCH((CUADRO!N$5&amp;$E1047),'Hoja de Trabajo para listado'!$AB$151:$BA$151,0)),0)+IFERROR(INDEX('Hoja de Trabajo para listado'!$BC$155:$CB$1048576,MATCH($A1047,'Hoja de Trabajo para listado'!$BC$155:$BC$1048576,0),MATCH((CUADRO!N$5&amp;$E1047),'Hoja de Trabajo para listado'!$BC$151:$CB$151,0)),0)+IFERROR(INDEX('Hoja de Trabajo para listado'!$DE$153:$DG$274,MATCH($A1047,'Hoja de Trabajo para listado'!$DE$153:$DE$1048576,0),MATCH((CUADRO!N$5&amp;$E1047),'Hoja de Trabajo para listado'!$DE$151:$DG$151,0)),0)+IFERROR(INDEX('Hoja de Trabajo para listado'!$CD$155:$DC$1048576,MATCH($A1047,'Hoja de Trabajo para listado'!$CD$155:$CD$1048576,0),MATCH((CUADRO!N$5&amp;$E1047),'Hoja de Trabajo para listado'!$CD$151:$DC$151,0)),0)</f>
        <v>0</v>
      </c>
      <c r="O1047" s="243">
        <f ca="1">+IFERROR(INDEX('Hoja de Trabajo para listado'!$A$155:$Z$1048576,MATCH($A1047,'Hoja de Trabajo para listado'!$A$155:$A$1048576,0),MATCH((CUADRO!O$5&amp;$E1047),'Hoja de Trabajo para listado'!$A$151:$Z$151,0)),0)+IFERROR(INDEX('Hoja de Trabajo para listado'!$AB$155:$BA$1048576,MATCH($A1047,'Hoja de Trabajo para listado'!$AB$155:$AB$1048576,0),MATCH((CUADRO!O$5&amp;$E1047),'Hoja de Trabajo para listado'!$AB$151:$BA$151,0)),0)+IFERROR(INDEX('Hoja de Trabajo para listado'!$BC$155:$CB$1048576,MATCH($A1047,'Hoja de Trabajo para listado'!$BC$155:$BC$1048576,0),MATCH((CUADRO!O$5&amp;$E1047),'Hoja de Trabajo para listado'!$BC$151:$CB$151,0)),0)+IFERROR(INDEX('Hoja de Trabajo para listado'!$DE$153:$DG$274,MATCH($A1047,'Hoja de Trabajo para listado'!$DE$153:$DE$1048576,0),MATCH((CUADRO!O$5&amp;$E1047),'Hoja de Trabajo para listado'!$DE$151:$DG$151,0)),0)+IFERROR(INDEX('Hoja de Trabajo para listado'!$CD$155:$DC$1048576,MATCH($A1047,'Hoja de Trabajo para listado'!$CD$155:$CD$1048576,0),MATCH((CUADRO!O$5&amp;$E1047),'Hoja de Trabajo para listado'!$CD$151:$DC$151,0)),0)</f>
        <v>0</v>
      </c>
      <c r="P1047" s="243">
        <f ca="1">+IFERROR(INDEX('Hoja de Trabajo para listado'!$A$155:$Z$1048576,MATCH($A1047,'Hoja de Trabajo para listado'!$A$155:$A$1048576,0),MATCH((CUADRO!P$5&amp;$E1047),'Hoja de Trabajo para listado'!$A$151:$Z$151,0)),0)+IFERROR(INDEX('Hoja de Trabajo para listado'!$AB$155:$BA$1048576,MATCH($A1047,'Hoja de Trabajo para listado'!$AB$155:$AB$1048576,0),MATCH((CUADRO!P$5&amp;$E1047),'Hoja de Trabajo para listado'!$AB$151:$BA$151,0)),0)+IFERROR(INDEX('Hoja de Trabajo para listado'!$BC$155:$CB$1048576,MATCH($A1047,'Hoja de Trabajo para listado'!$BC$155:$BC$1048576,0),MATCH((CUADRO!P$5&amp;$E1047),'Hoja de Trabajo para listado'!$BC$151:$CB$151,0)),0)+IFERROR(INDEX('Hoja de Trabajo para listado'!$DE$153:$DG$274,MATCH($A1047,'Hoja de Trabajo para listado'!$DE$153:$DE$1048576,0),MATCH((CUADRO!P$5&amp;$E1047),'Hoja de Trabajo para listado'!$DE$151:$DG$151,0)),0)+IFERROR(INDEX('Hoja de Trabajo para listado'!$CD$155:$DC$1048576,MATCH($A1047,'Hoja de Trabajo para listado'!$CD$155:$CD$1048576,0),MATCH((CUADRO!P$5&amp;$E1047),'Hoja de Trabajo para listado'!$CD$151:$DC$151,0)),0)</f>
        <v>0</v>
      </c>
      <c r="Q1047" s="243">
        <f ca="1">+IFERROR(INDEX('Hoja de Trabajo para listado'!$A$155:$Z$1048576,MATCH($A1047,'Hoja de Trabajo para listado'!$A$155:$A$1048576,0),MATCH((CUADRO!Q$5&amp;$E1047),'Hoja de Trabajo para listado'!$A$151:$Z$151,0)),0)+IFERROR(INDEX('Hoja de Trabajo para listado'!$AB$155:$BA$1048576,MATCH($A1047,'Hoja de Trabajo para listado'!$AB$155:$AB$1048576,0),MATCH((CUADRO!Q$5&amp;$E1047),'Hoja de Trabajo para listado'!$AB$151:$BA$151,0)),0)+IFERROR(INDEX('Hoja de Trabajo para listado'!$BC$155:$CB$1048576,MATCH($A1047,'Hoja de Trabajo para listado'!$BC$155:$BC$1048576,0),MATCH((CUADRO!Q$5&amp;$E1047),'Hoja de Trabajo para listado'!$BC$151:$CB$151,0)),0)+IFERROR(INDEX('Hoja de Trabajo para listado'!$DE$153:$DG$274,MATCH($A1047,'Hoja de Trabajo para listado'!$DE$153:$DE$1048576,0),MATCH((CUADRO!Q$5&amp;$E1047),'Hoja de Trabajo para listado'!$DE$151:$DG$151,0)),0)+IFERROR(INDEX('Hoja de Trabajo para listado'!$CD$155:$DC$1048576,MATCH($A1047,'Hoja de Trabajo para listado'!$CD$155:$CD$1048576,0),MATCH((CUADRO!Q$5&amp;$E1047),'Hoja de Trabajo para listado'!$CD$151:$DC$151,0)),0)</f>
        <v>0</v>
      </c>
      <c r="R1047" s="243">
        <f t="shared" ca="1" si="35"/>
        <v>0</v>
      </c>
      <c r="S1047" s="249">
        <f ca="1">+R1046+R1047</f>
        <v>0</v>
      </c>
      <c r="T1047" s="243">
        <f ca="1">+S1047</f>
        <v>0</v>
      </c>
      <c r="U1047" s="242">
        <f t="shared" si="36"/>
        <v>2</v>
      </c>
      <c r="V1047" s="333" t="str">
        <f>+VLOOKUP(A1047,bd_lista!$A$3:$E$590,5,FALSE)</f>
        <v>Gobiernos Autonomos Municipales</v>
      </c>
      <c r="W1047" s="384"/>
      <c r="X1047" s="242">
        <f>+VLOOKUP(A1047,[3]Sheet1!$A$13:$D$744,4,FALSE)</f>
        <v>0</v>
      </c>
      <c r="Y1047" s="242" t="e">
        <f>+VLOOKUP(X1047,bd_lista!$A$3:$C$590,3,FALSE)</f>
        <v>#N/A</v>
      </c>
      <c r="Z1047" s="292"/>
      <c r="AA1047" s="293"/>
    </row>
    <row r="1048" spans="1:27" customFormat="1" ht="15" hidden="1" customHeight="1">
      <c r="A1048" s="32">
        <v>1802</v>
      </c>
      <c r="B1048" s="388">
        <f>+A1048</f>
        <v>1802</v>
      </c>
      <c r="C1048" s="247" t="str">
        <f>+VLOOKUP(A1048,bd_lista!$A$3:$C$590,3,FALSE)</f>
        <v>Gobierno Autónomo Municipal de San Javier</v>
      </c>
      <c r="D1048" s="385" t="str">
        <f>+C1048</f>
        <v>Gobierno Autónomo Municipal de San Javier</v>
      </c>
      <c r="E1048" s="242" t="s">
        <v>1304</v>
      </c>
      <c r="F1048" s="243">
        <f ca="1">+IFERROR(INDEX('Hoja de Trabajo para listado'!$A$155:$Z$1048576,MATCH($A1048,'Hoja de Trabajo para listado'!$A$155:$A$1048576,0),MATCH((CUADRO!F$5&amp;$E1048),'Hoja de Trabajo para listado'!$A$151:$Z$151,0)),0)+IFERROR(INDEX('Hoja de Trabajo para listado'!$AB$155:$BA$1048576,MATCH($A1048,'Hoja de Trabajo para listado'!$AB$155:$AB$1048576,0),MATCH((CUADRO!F$5&amp;$E1048),'Hoja de Trabajo para listado'!$AB$151:$BA$151,0)),0)+IFERROR(INDEX('Hoja de Trabajo para listado'!$BC$155:$CB$1048576,MATCH($A1048,'Hoja de Trabajo para listado'!$BC$155:$BC$1048576,0),MATCH((CUADRO!F$5&amp;$E1048),'Hoja de Trabajo para listado'!$BC$151:$CB$151,0)),0)+IFERROR(INDEX('Hoja de Trabajo para listado'!$DE$153:$DG$274,MATCH($A1048,'Hoja de Trabajo para listado'!$DE$153:$DE$1048576,0),MATCH((CUADRO!F$5&amp;$E1048),'Hoja de Trabajo para listado'!$DE$151:$DG$151,0)),0)+IFERROR(INDEX('Hoja de Trabajo para listado'!$CD$155:$DC$1048576,MATCH($A1048,'Hoja de Trabajo para listado'!$CD$155:$CD$1048576,0),MATCH((CUADRO!F$5&amp;$E1048),'Hoja de Trabajo para listado'!$CD$151:$DC$151,0)),0)</f>
        <v>0</v>
      </c>
      <c r="G1048" s="243">
        <f ca="1">+IFERROR(INDEX('Hoja de Trabajo para listado'!$A$155:$Z$1048576,MATCH($A1048,'Hoja de Trabajo para listado'!$A$155:$A$1048576,0),MATCH((CUADRO!G$5&amp;$E1048),'Hoja de Trabajo para listado'!$A$151:$Z$151,0)),0)+IFERROR(INDEX('Hoja de Trabajo para listado'!$AB$155:$BA$1048576,MATCH($A1048,'Hoja de Trabajo para listado'!$AB$155:$AB$1048576,0),MATCH((CUADRO!G$5&amp;$E1048),'Hoja de Trabajo para listado'!$AB$151:$BA$151,0)),0)+IFERROR(INDEX('Hoja de Trabajo para listado'!$BC$155:$CB$1048576,MATCH($A1048,'Hoja de Trabajo para listado'!$BC$155:$BC$1048576,0),MATCH((CUADRO!G$5&amp;$E1048),'Hoja de Trabajo para listado'!$BC$151:$CB$151,0)),0)+IFERROR(INDEX('Hoja de Trabajo para listado'!$DE$153:$DG$274,MATCH($A1048,'Hoja de Trabajo para listado'!$DE$153:$DE$1048576,0),MATCH((CUADRO!G$5&amp;$E1048),'Hoja de Trabajo para listado'!$DE$151:$DG$151,0)),0)+IFERROR(INDEX('Hoja de Trabajo para listado'!$CD$155:$DC$1048576,MATCH($A1048,'Hoja de Trabajo para listado'!$CD$155:$CD$1048576,0),MATCH((CUADRO!G$5&amp;$E1048),'Hoja de Trabajo para listado'!$CD$151:$DC$151,0)),0)</f>
        <v>0</v>
      </c>
      <c r="H1048" s="243">
        <f ca="1">+IFERROR(INDEX('Hoja de Trabajo para listado'!$A$155:$Z$1048576,MATCH($A1048,'Hoja de Trabajo para listado'!$A$155:$A$1048576,0),MATCH((CUADRO!H$5&amp;$E1048),'Hoja de Trabajo para listado'!$A$151:$Z$151,0)),0)+IFERROR(INDEX('Hoja de Trabajo para listado'!$AB$155:$BA$1048576,MATCH($A1048,'Hoja de Trabajo para listado'!$AB$155:$AB$1048576,0),MATCH((CUADRO!H$5&amp;$E1048),'Hoja de Trabajo para listado'!$AB$151:$BA$151,0)),0)+IFERROR(INDEX('Hoja de Trabajo para listado'!$BC$155:$CB$1048576,MATCH($A1048,'Hoja de Trabajo para listado'!$BC$155:$BC$1048576,0),MATCH((CUADRO!H$5&amp;$E1048),'Hoja de Trabajo para listado'!$BC$151:$CB$151,0)),0)+IFERROR(INDEX('Hoja de Trabajo para listado'!$DE$153:$DG$274,MATCH($A1048,'Hoja de Trabajo para listado'!$DE$153:$DE$1048576,0),MATCH((CUADRO!H$5&amp;$E1048),'Hoja de Trabajo para listado'!$DE$151:$DG$151,0)),0)+IFERROR(INDEX('Hoja de Trabajo para listado'!$CD$155:$DC$1048576,MATCH($A1048,'Hoja de Trabajo para listado'!$CD$155:$CD$1048576,0),MATCH((CUADRO!H$5&amp;$E1048),'Hoja de Trabajo para listado'!$CD$151:$DC$151,0)),0)</f>
        <v>0</v>
      </c>
      <c r="I1048" s="243">
        <f ca="1">+IFERROR(INDEX('Hoja de Trabajo para listado'!$A$155:$Z$1048576,MATCH($A1048,'Hoja de Trabajo para listado'!$A$155:$A$1048576,0),MATCH((CUADRO!I$5&amp;$E1048),'Hoja de Trabajo para listado'!$A$151:$Z$151,0)),0)+IFERROR(INDEX('Hoja de Trabajo para listado'!$AB$155:$BA$1048576,MATCH($A1048,'Hoja de Trabajo para listado'!$AB$155:$AB$1048576,0),MATCH((CUADRO!I$5&amp;$E1048),'Hoja de Trabajo para listado'!$AB$151:$BA$151,0)),0)+IFERROR(INDEX('Hoja de Trabajo para listado'!$BC$155:$CB$1048576,MATCH($A1048,'Hoja de Trabajo para listado'!$BC$155:$BC$1048576,0),MATCH((CUADRO!I$5&amp;$E1048),'Hoja de Trabajo para listado'!$BC$151:$CB$151,0)),0)+IFERROR(INDEX('Hoja de Trabajo para listado'!$DE$153:$DG$274,MATCH($A1048,'Hoja de Trabajo para listado'!$DE$153:$DE$1048576,0),MATCH((CUADRO!I$5&amp;$E1048),'Hoja de Trabajo para listado'!$DE$151:$DG$151,0)),0)+IFERROR(INDEX('Hoja de Trabajo para listado'!$CD$155:$DC$1048576,MATCH($A1048,'Hoja de Trabajo para listado'!$CD$155:$CD$1048576,0),MATCH((CUADRO!I$5&amp;$E1048),'Hoja de Trabajo para listado'!$CD$151:$DC$151,0)),0)</f>
        <v>0</v>
      </c>
      <c r="J1048" s="243">
        <f ca="1">+IFERROR(INDEX('Hoja de Trabajo para listado'!$A$155:$Z$1048576,MATCH($A1048,'Hoja de Trabajo para listado'!$A$155:$A$1048576,0),MATCH((CUADRO!J$5&amp;$E1048),'Hoja de Trabajo para listado'!$A$151:$Z$151,0)),0)+IFERROR(INDEX('Hoja de Trabajo para listado'!$AB$155:$BA$1048576,MATCH($A1048,'Hoja de Trabajo para listado'!$AB$155:$AB$1048576,0),MATCH((CUADRO!J$5&amp;$E1048),'Hoja de Trabajo para listado'!$AB$151:$BA$151,0)),0)+IFERROR(INDEX('Hoja de Trabajo para listado'!$BC$155:$CB$1048576,MATCH($A1048,'Hoja de Trabajo para listado'!$BC$155:$BC$1048576,0),MATCH((CUADRO!J$5&amp;$E1048),'Hoja de Trabajo para listado'!$BC$151:$CB$151,0)),0)+IFERROR(INDEX('Hoja de Trabajo para listado'!$DE$153:$DG$274,MATCH($A1048,'Hoja de Trabajo para listado'!$DE$153:$DE$1048576,0),MATCH((CUADRO!J$5&amp;$E1048),'Hoja de Trabajo para listado'!$DE$151:$DG$151,0)),0)+IFERROR(INDEX('Hoja de Trabajo para listado'!$CD$155:$DC$1048576,MATCH($A1048,'Hoja de Trabajo para listado'!$CD$155:$CD$1048576,0),MATCH((CUADRO!J$5&amp;$E1048),'Hoja de Trabajo para listado'!$CD$151:$DC$151,0)),0)</f>
        <v>0</v>
      </c>
      <c r="K1048" s="243">
        <f ca="1">+IFERROR(INDEX('Hoja de Trabajo para listado'!$A$155:$Z$1048576,MATCH($A1048,'Hoja de Trabajo para listado'!$A$155:$A$1048576,0),MATCH((CUADRO!K$5&amp;$E1048),'Hoja de Trabajo para listado'!$A$151:$Z$151,0)),0)+IFERROR(INDEX('Hoja de Trabajo para listado'!$AB$155:$BA$1048576,MATCH($A1048,'Hoja de Trabajo para listado'!$AB$155:$AB$1048576,0),MATCH((CUADRO!K$5&amp;$E1048),'Hoja de Trabajo para listado'!$AB$151:$BA$151,0)),0)+IFERROR(INDEX('Hoja de Trabajo para listado'!$BC$155:$CB$1048576,MATCH($A1048,'Hoja de Trabajo para listado'!$BC$155:$BC$1048576,0),MATCH((CUADRO!K$5&amp;$E1048),'Hoja de Trabajo para listado'!$BC$151:$CB$151,0)),0)+IFERROR(INDEX('Hoja de Trabajo para listado'!$DE$153:$DG$274,MATCH($A1048,'Hoja de Trabajo para listado'!$DE$153:$DE$1048576,0),MATCH((CUADRO!K$5&amp;$E1048),'Hoja de Trabajo para listado'!$DE$151:$DG$151,0)),0)+IFERROR(INDEX('Hoja de Trabajo para listado'!$CD$155:$DC$1048576,MATCH($A1048,'Hoja de Trabajo para listado'!$CD$155:$CD$1048576,0),MATCH((CUADRO!K$5&amp;$E1048),'Hoja de Trabajo para listado'!$CD$151:$DC$151,0)),0)</f>
        <v>0</v>
      </c>
      <c r="L1048" s="243">
        <f ca="1">+IFERROR(INDEX('Hoja de Trabajo para listado'!$A$155:$Z$1048576,MATCH($A1048,'Hoja de Trabajo para listado'!$A$155:$A$1048576,0),MATCH((CUADRO!L$5&amp;$E1048),'Hoja de Trabajo para listado'!$A$151:$Z$151,0)),0)+IFERROR(INDEX('Hoja de Trabajo para listado'!$AB$155:$BA$1048576,MATCH($A1048,'Hoja de Trabajo para listado'!$AB$155:$AB$1048576,0),MATCH((CUADRO!L$5&amp;$E1048),'Hoja de Trabajo para listado'!$AB$151:$BA$151,0)),0)+IFERROR(INDEX('Hoja de Trabajo para listado'!$BC$155:$CB$1048576,MATCH($A1048,'Hoja de Trabajo para listado'!$BC$155:$BC$1048576,0),MATCH((CUADRO!L$5&amp;$E1048),'Hoja de Trabajo para listado'!$BC$151:$CB$151,0)),0)+IFERROR(INDEX('Hoja de Trabajo para listado'!$DE$153:$DG$274,MATCH($A1048,'Hoja de Trabajo para listado'!$DE$153:$DE$1048576,0),MATCH((CUADRO!L$5&amp;$E1048),'Hoja de Trabajo para listado'!$DE$151:$DG$151,0)),0)+IFERROR(INDEX('Hoja de Trabajo para listado'!$CD$155:$DC$1048576,MATCH($A1048,'Hoja de Trabajo para listado'!$CD$155:$CD$1048576,0),MATCH((CUADRO!L$5&amp;$E1048),'Hoja de Trabajo para listado'!$CD$151:$DC$151,0)),0)</f>
        <v>0</v>
      </c>
      <c r="M1048" s="243">
        <f ca="1">+IFERROR(INDEX('Hoja de Trabajo para listado'!$A$155:$Z$1048576,MATCH($A1048,'Hoja de Trabajo para listado'!$A$155:$A$1048576,0),MATCH((CUADRO!M$5&amp;$E1048),'Hoja de Trabajo para listado'!$A$151:$Z$151,0)),0)+IFERROR(INDEX('Hoja de Trabajo para listado'!$AB$155:$BA$1048576,MATCH($A1048,'Hoja de Trabajo para listado'!$AB$155:$AB$1048576,0),MATCH((CUADRO!M$5&amp;$E1048),'Hoja de Trabajo para listado'!$AB$151:$BA$151,0)),0)+IFERROR(INDEX('Hoja de Trabajo para listado'!$BC$155:$CB$1048576,MATCH($A1048,'Hoja de Trabajo para listado'!$BC$155:$BC$1048576,0),MATCH((CUADRO!M$5&amp;$E1048),'Hoja de Trabajo para listado'!$BC$151:$CB$151,0)),0)+IFERROR(INDEX('Hoja de Trabajo para listado'!$DE$153:$DG$274,MATCH($A1048,'Hoja de Trabajo para listado'!$DE$153:$DE$1048576,0),MATCH((CUADRO!M$5&amp;$E1048),'Hoja de Trabajo para listado'!$DE$151:$DG$151,0)),0)+IFERROR(INDEX('Hoja de Trabajo para listado'!$CD$155:$DC$1048576,MATCH($A1048,'Hoja de Trabajo para listado'!$CD$155:$CD$1048576,0),MATCH((CUADRO!M$5&amp;$E1048),'Hoja de Trabajo para listado'!$CD$151:$DC$151,0)),0)</f>
        <v>0</v>
      </c>
      <c r="N1048" s="243">
        <f ca="1">+IFERROR(INDEX('Hoja de Trabajo para listado'!$A$155:$Z$1048576,MATCH($A1048,'Hoja de Trabajo para listado'!$A$155:$A$1048576,0),MATCH((CUADRO!N$5&amp;$E1048),'Hoja de Trabajo para listado'!$A$151:$Z$151,0)),0)+IFERROR(INDEX('Hoja de Trabajo para listado'!$AB$155:$BA$1048576,MATCH($A1048,'Hoja de Trabajo para listado'!$AB$155:$AB$1048576,0),MATCH((CUADRO!N$5&amp;$E1048),'Hoja de Trabajo para listado'!$AB$151:$BA$151,0)),0)+IFERROR(INDEX('Hoja de Trabajo para listado'!$BC$155:$CB$1048576,MATCH($A1048,'Hoja de Trabajo para listado'!$BC$155:$BC$1048576,0),MATCH((CUADRO!N$5&amp;$E1048),'Hoja de Trabajo para listado'!$BC$151:$CB$151,0)),0)+IFERROR(INDEX('Hoja de Trabajo para listado'!$DE$153:$DG$274,MATCH($A1048,'Hoja de Trabajo para listado'!$DE$153:$DE$1048576,0),MATCH((CUADRO!N$5&amp;$E1048),'Hoja de Trabajo para listado'!$DE$151:$DG$151,0)),0)+IFERROR(INDEX('Hoja de Trabajo para listado'!$CD$155:$DC$1048576,MATCH($A1048,'Hoja de Trabajo para listado'!$CD$155:$CD$1048576,0),MATCH((CUADRO!N$5&amp;$E1048),'Hoja de Trabajo para listado'!$CD$151:$DC$151,0)),0)</f>
        <v>0</v>
      </c>
      <c r="O1048" s="243">
        <f ca="1">+IFERROR(INDEX('Hoja de Trabajo para listado'!$A$155:$Z$1048576,MATCH($A1048,'Hoja de Trabajo para listado'!$A$155:$A$1048576,0),MATCH((CUADRO!O$5&amp;$E1048),'Hoja de Trabajo para listado'!$A$151:$Z$151,0)),0)+IFERROR(INDEX('Hoja de Trabajo para listado'!$AB$155:$BA$1048576,MATCH($A1048,'Hoja de Trabajo para listado'!$AB$155:$AB$1048576,0),MATCH((CUADRO!O$5&amp;$E1048),'Hoja de Trabajo para listado'!$AB$151:$BA$151,0)),0)+IFERROR(INDEX('Hoja de Trabajo para listado'!$BC$155:$CB$1048576,MATCH($A1048,'Hoja de Trabajo para listado'!$BC$155:$BC$1048576,0),MATCH((CUADRO!O$5&amp;$E1048),'Hoja de Trabajo para listado'!$BC$151:$CB$151,0)),0)+IFERROR(INDEX('Hoja de Trabajo para listado'!$DE$153:$DG$274,MATCH($A1048,'Hoja de Trabajo para listado'!$DE$153:$DE$1048576,0),MATCH((CUADRO!O$5&amp;$E1048),'Hoja de Trabajo para listado'!$DE$151:$DG$151,0)),0)+IFERROR(INDEX('Hoja de Trabajo para listado'!$CD$155:$DC$1048576,MATCH($A1048,'Hoja de Trabajo para listado'!$CD$155:$CD$1048576,0),MATCH((CUADRO!O$5&amp;$E1048),'Hoja de Trabajo para listado'!$CD$151:$DC$151,0)),0)</f>
        <v>0</v>
      </c>
      <c r="P1048" s="243">
        <f ca="1">+IFERROR(INDEX('Hoja de Trabajo para listado'!$A$155:$Z$1048576,MATCH($A1048,'Hoja de Trabajo para listado'!$A$155:$A$1048576,0),MATCH((CUADRO!P$5&amp;$E1048),'Hoja de Trabajo para listado'!$A$151:$Z$151,0)),0)+IFERROR(INDEX('Hoja de Trabajo para listado'!$AB$155:$BA$1048576,MATCH($A1048,'Hoja de Trabajo para listado'!$AB$155:$AB$1048576,0),MATCH((CUADRO!P$5&amp;$E1048),'Hoja de Trabajo para listado'!$AB$151:$BA$151,0)),0)+IFERROR(INDEX('Hoja de Trabajo para listado'!$BC$155:$CB$1048576,MATCH($A1048,'Hoja de Trabajo para listado'!$BC$155:$BC$1048576,0),MATCH((CUADRO!P$5&amp;$E1048),'Hoja de Trabajo para listado'!$BC$151:$CB$151,0)),0)+IFERROR(INDEX('Hoja de Trabajo para listado'!$DE$153:$DG$274,MATCH($A1048,'Hoja de Trabajo para listado'!$DE$153:$DE$1048576,0),MATCH((CUADRO!P$5&amp;$E1048),'Hoja de Trabajo para listado'!$DE$151:$DG$151,0)),0)+IFERROR(INDEX('Hoja de Trabajo para listado'!$CD$155:$DC$1048576,MATCH($A1048,'Hoja de Trabajo para listado'!$CD$155:$CD$1048576,0),MATCH((CUADRO!P$5&amp;$E1048),'Hoja de Trabajo para listado'!$CD$151:$DC$151,0)),0)</f>
        <v>0</v>
      </c>
      <c r="Q1048" s="243">
        <f ca="1">+IFERROR(INDEX('Hoja de Trabajo para listado'!$A$155:$Z$1048576,MATCH($A1048,'Hoja de Trabajo para listado'!$A$155:$A$1048576,0),MATCH((CUADRO!Q$5&amp;$E1048),'Hoja de Trabajo para listado'!$A$151:$Z$151,0)),0)+IFERROR(INDEX('Hoja de Trabajo para listado'!$AB$155:$BA$1048576,MATCH($A1048,'Hoja de Trabajo para listado'!$AB$155:$AB$1048576,0),MATCH((CUADRO!Q$5&amp;$E1048),'Hoja de Trabajo para listado'!$AB$151:$BA$151,0)),0)+IFERROR(INDEX('Hoja de Trabajo para listado'!$BC$155:$CB$1048576,MATCH($A1048,'Hoja de Trabajo para listado'!$BC$155:$BC$1048576,0),MATCH((CUADRO!Q$5&amp;$E1048),'Hoja de Trabajo para listado'!$BC$151:$CB$151,0)),0)+IFERROR(INDEX('Hoja de Trabajo para listado'!$DE$153:$DG$274,MATCH($A1048,'Hoja de Trabajo para listado'!$DE$153:$DE$1048576,0),MATCH((CUADRO!Q$5&amp;$E1048),'Hoja de Trabajo para listado'!$DE$151:$DG$151,0)),0)+IFERROR(INDEX('Hoja de Trabajo para listado'!$CD$155:$DC$1048576,MATCH($A1048,'Hoja de Trabajo para listado'!$CD$155:$CD$1048576,0),MATCH((CUADRO!Q$5&amp;$E1048),'Hoja de Trabajo para listado'!$CD$151:$DC$151,0)),0)</f>
        <v>0</v>
      </c>
      <c r="R1048" s="243">
        <f t="shared" ca="1" si="35"/>
        <v>0</v>
      </c>
      <c r="S1048" s="249"/>
      <c r="T1048" s="243">
        <f ca="1">+T1049</f>
        <v>0</v>
      </c>
      <c r="U1048" s="242">
        <f t="shared" si="36"/>
        <v>1</v>
      </c>
      <c r="V1048" s="333" t="str">
        <f>+VLOOKUP(A1048,bd_lista!$A$3:$E$590,5,FALSE)</f>
        <v>Gobiernos Autonomos Municipales</v>
      </c>
      <c r="W1048" s="383" t="str">
        <f>+V1048</f>
        <v>Gobiernos Autonomos Municipales</v>
      </c>
      <c r="X1048" s="242">
        <f>+VLOOKUP(A1048,[3]Sheet1!$A$13:$D$744,4,FALSE)</f>
        <v>0</v>
      </c>
      <c r="Y1048" s="242" t="e">
        <f>+VLOOKUP(X1048,bd_lista!$A$3:$C$590,3,FALSE)</f>
        <v>#N/A</v>
      </c>
      <c r="Z1048" s="294">
        <f>+X1048</f>
        <v>0</v>
      </c>
      <c r="AA1048" s="295" t="e">
        <f>+Y1048</f>
        <v>#N/A</v>
      </c>
    </row>
    <row r="1049" spans="1:27" customFormat="1" ht="15" hidden="1" customHeight="1">
      <c r="A1049" s="32">
        <v>1802</v>
      </c>
      <c r="B1049" s="389"/>
      <c r="C1049" s="247" t="str">
        <f>+VLOOKUP(A1049,bd_lista!$A$3:$C$590,3,FALSE)</f>
        <v>Gobierno Autónomo Municipal de San Javier</v>
      </c>
      <c r="D1049" s="386"/>
      <c r="E1049" s="244" t="s">
        <v>1305</v>
      </c>
      <c r="F1049" s="243">
        <f ca="1">+IFERROR(INDEX('Hoja de Trabajo para listado'!$A$155:$Z$1048576,MATCH($A1049,'Hoja de Trabajo para listado'!$A$155:$A$1048576,0),MATCH((CUADRO!F$5&amp;$E1049),'Hoja de Trabajo para listado'!$A$151:$Z$151,0)),0)+IFERROR(INDEX('Hoja de Trabajo para listado'!$AB$155:$BA$1048576,MATCH($A1049,'Hoja de Trabajo para listado'!$AB$155:$AB$1048576,0),MATCH((CUADRO!F$5&amp;$E1049),'Hoja de Trabajo para listado'!$AB$151:$BA$151,0)),0)+IFERROR(INDEX('Hoja de Trabajo para listado'!$BC$155:$CB$1048576,MATCH($A1049,'Hoja de Trabajo para listado'!$BC$155:$BC$1048576,0),MATCH((CUADRO!F$5&amp;$E1049),'Hoja de Trabajo para listado'!$BC$151:$CB$151,0)),0)+IFERROR(INDEX('Hoja de Trabajo para listado'!$DE$153:$DG$274,MATCH($A1049,'Hoja de Trabajo para listado'!$DE$153:$DE$1048576,0),MATCH((CUADRO!F$5&amp;$E1049),'Hoja de Trabajo para listado'!$DE$151:$DG$151,0)),0)+IFERROR(INDEX('Hoja de Trabajo para listado'!$CD$155:$DC$1048576,MATCH($A1049,'Hoja de Trabajo para listado'!$CD$155:$CD$1048576,0),MATCH((CUADRO!F$5&amp;$E1049),'Hoja de Trabajo para listado'!$CD$151:$DC$151,0)),0)</f>
        <v>0</v>
      </c>
      <c r="G1049" s="243">
        <f ca="1">+IFERROR(INDEX('Hoja de Trabajo para listado'!$A$155:$Z$1048576,MATCH($A1049,'Hoja de Trabajo para listado'!$A$155:$A$1048576,0),MATCH((CUADRO!G$5&amp;$E1049),'Hoja de Trabajo para listado'!$A$151:$Z$151,0)),0)+IFERROR(INDEX('Hoja de Trabajo para listado'!$AB$155:$BA$1048576,MATCH($A1049,'Hoja de Trabajo para listado'!$AB$155:$AB$1048576,0),MATCH((CUADRO!G$5&amp;$E1049),'Hoja de Trabajo para listado'!$AB$151:$BA$151,0)),0)+IFERROR(INDEX('Hoja de Trabajo para listado'!$BC$155:$CB$1048576,MATCH($A1049,'Hoja de Trabajo para listado'!$BC$155:$BC$1048576,0),MATCH((CUADRO!G$5&amp;$E1049),'Hoja de Trabajo para listado'!$BC$151:$CB$151,0)),0)+IFERROR(INDEX('Hoja de Trabajo para listado'!$DE$153:$DG$274,MATCH($A1049,'Hoja de Trabajo para listado'!$DE$153:$DE$1048576,0),MATCH((CUADRO!G$5&amp;$E1049),'Hoja de Trabajo para listado'!$DE$151:$DG$151,0)),0)+IFERROR(INDEX('Hoja de Trabajo para listado'!$CD$155:$DC$1048576,MATCH($A1049,'Hoja de Trabajo para listado'!$CD$155:$CD$1048576,0),MATCH((CUADRO!G$5&amp;$E1049),'Hoja de Trabajo para listado'!$CD$151:$DC$151,0)),0)</f>
        <v>0</v>
      </c>
      <c r="H1049" s="243">
        <f ca="1">+IFERROR(INDEX('Hoja de Trabajo para listado'!$A$155:$Z$1048576,MATCH($A1049,'Hoja de Trabajo para listado'!$A$155:$A$1048576,0),MATCH((CUADRO!H$5&amp;$E1049),'Hoja de Trabajo para listado'!$A$151:$Z$151,0)),0)+IFERROR(INDEX('Hoja de Trabajo para listado'!$AB$155:$BA$1048576,MATCH($A1049,'Hoja de Trabajo para listado'!$AB$155:$AB$1048576,0),MATCH((CUADRO!H$5&amp;$E1049),'Hoja de Trabajo para listado'!$AB$151:$BA$151,0)),0)+IFERROR(INDEX('Hoja de Trabajo para listado'!$BC$155:$CB$1048576,MATCH($A1049,'Hoja de Trabajo para listado'!$BC$155:$BC$1048576,0),MATCH((CUADRO!H$5&amp;$E1049),'Hoja de Trabajo para listado'!$BC$151:$CB$151,0)),0)+IFERROR(INDEX('Hoja de Trabajo para listado'!$DE$153:$DG$274,MATCH($A1049,'Hoja de Trabajo para listado'!$DE$153:$DE$1048576,0),MATCH((CUADRO!H$5&amp;$E1049),'Hoja de Trabajo para listado'!$DE$151:$DG$151,0)),0)+IFERROR(INDEX('Hoja de Trabajo para listado'!$CD$155:$DC$1048576,MATCH($A1049,'Hoja de Trabajo para listado'!$CD$155:$CD$1048576,0),MATCH((CUADRO!H$5&amp;$E1049),'Hoja de Trabajo para listado'!$CD$151:$DC$151,0)),0)</f>
        <v>0</v>
      </c>
      <c r="I1049" s="243">
        <f ca="1">+IFERROR(INDEX('Hoja de Trabajo para listado'!$A$155:$Z$1048576,MATCH($A1049,'Hoja de Trabajo para listado'!$A$155:$A$1048576,0),MATCH((CUADRO!I$5&amp;$E1049),'Hoja de Trabajo para listado'!$A$151:$Z$151,0)),0)+IFERROR(INDEX('Hoja de Trabajo para listado'!$AB$155:$BA$1048576,MATCH($A1049,'Hoja de Trabajo para listado'!$AB$155:$AB$1048576,0),MATCH((CUADRO!I$5&amp;$E1049),'Hoja de Trabajo para listado'!$AB$151:$BA$151,0)),0)+IFERROR(INDEX('Hoja de Trabajo para listado'!$BC$155:$CB$1048576,MATCH($A1049,'Hoja de Trabajo para listado'!$BC$155:$BC$1048576,0),MATCH((CUADRO!I$5&amp;$E1049),'Hoja de Trabajo para listado'!$BC$151:$CB$151,0)),0)+IFERROR(INDEX('Hoja de Trabajo para listado'!$DE$153:$DG$274,MATCH($A1049,'Hoja de Trabajo para listado'!$DE$153:$DE$1048576,0),MATCH((CUADRO!I$5&amp;$E1049),'Hoja de Trabajo para listado'!$DE$151:$DG$151,0)),0)+IFERROR(INDEX('Hoja de Trabajo para listado'!$CD$155:$DC$1048576,MATCH($A1049,'Hoja de Trabajo para listado'!$CD$155:$CD$1048576,0),MATCH((CUADRO!I$5&amp;$E1049),'Hoja de Trabajo para listado'!$CD$151:$DC$151,0)),0)</f>
        <v>0</v>
      </c>
      <c r="J1049" s="243">
        <f ca="1">+IFERROR(INDEX('Hoja de Trabajo para listado'!$A$155:$Z$1048576,MATCH($A1049,'Hoja de Trabajo para listado'!$A$155:$A$1048576,0),MATCH((CUADRO!J$5&amp;$E1049),'Hoja de Trabajo para listado'!$A$151:$Z$151,0)),0)+IFERROR(INDEX('Hoja de Trabajo para listado'!$AB$155:$BA$1048576,MATCH($A1049,'Hoja de Trabajo para listado'!$AB$155:$AB$1048576,0),MATCH((CUADRO!J$5&amp;$E1049),'Hoja de Trabajo para listado'!$AB$151:$BA$151,0)),0)+IFERROR(INDEX('Hoja de Trabajo para listado'!$BC$155:$CB$1048576,MATCH($A1049,'Hoja de Trabajo para listado'!$BC$155:$BC$1048576,0),MATCH((CUADRO!J$5&amp;$E1049),'Hoja de Trabajo para listado'!$BC$151:$CB$151,0)),0)+IFERROR(INDEX('Hoja de Trabajo para listado'!$DE$153:$DG$274,MATCH($A1049,'Hoja de Trabajo para listado'!$DE$153:$DE$1048576,0),MATCH((CUADRO!J$5&amp;$E1049),'Hoja de Trabajo para listado'!$DE$151:$DG$151,0)),0)+IFERROR(INDEX('Hoja de Trabajo para listado'!$CD$155:$DC$1048576,MATCH($A1049,'Hoja de Trabajo para listado'!$CD$155:$CD$1048576,0),MATCH((CUADRO!J$5&amp;$E1049),'Hoja de Trabajo para listado'!$CD$151:$DC$151,0)),0)</f>
        <v>0</v>
      </c>
      <c r="K1049" s="243">
        <f ca="1">+IFERROR(INDEX('Hoja de Trabajo para listado'!$A$155:$Z$1048576,MATCH($A1049,'Hoja de Trabajo para listado'!$A$155:$A$1048576,0),MATCH((CUADRO!K$5&amp;$E1049),'Hoja de Trabajo para listado'!$A$151:$Z$151,0)),0)+IFERROR(INDEX('Hoja de Trabajo para listado'!$AB$155:$BA$1048576,MATCH($A1049,'Hoja de Trabajo para listado'!$AB$155:$AB$1048576,0),MATCH((CUADRO!K$5&amp;$E1049),'Hoja de Trabajo para listado'!$AB$151:$BA$151,0)),0)+IFERROR(INDEX('Hoja de Trabajo para listado'!$BC$155:$CB$1048576,MATCH($A1049,'Hoja de Trabajo para listado'!$BC$155:$BC$1048576,0),MATCH((CUADRO!K$5&amp;$E1049),'Hoja de Trabajo para listado'!$BC$151:$CB$151,0)),0)+IFERROR(INDEX('Hoja de Trabajo para listado'!$DE$153:$DG$274,MATCH($A1049,'Hoja de Trabajo para listado'!$DE$153:$DE$1048576,0),MATCH((CUADRO!K$5&amp;$E1049),'Hoja de Trabajo para listado'!$DE$151:$DG$151,0)),0)+IFERROR(INDEX('Hoja de Trabajo para listado'!$CD$155:$DC$1048576,MATCH($A1049,'Hoja de Trabajo para listado'!$CD$155:$CD$1048576,0),MATCH((CUADRO!K$5&amp;$E1049),'Hoja de Trabajo para listado'!$CD$151:$DC$151,0)),0)</f>
        <v>0</v>
      </c>
      <c r="L1049" s="243">
        <f ca="1">+IFERROR(INDEX('Hoja de Trabajo para listado'!$A$155:$Z$1048576,MATCH($A1049,'Hoja de Trabajo para listado'!$A$155:$A$1048576,0),MATCH((CUADRO!L$5&amp;$E1049),'Hoja de Trabajo para listado'!$A$151:$Z$151,0)),0)+IFERROR(INDEX('Hoja de Trabajo para listado'!$AB$155:$BA$1048576,MATCH($A1049,'Hoja de Trabajo para listado'!$AB$155:$AB$1048576,0),MATCH((CUADRO!L$5&amp;$E1049),'Hoja de Trabajo para listado'!$AB$151:$BA$151,0)),0)+IFERROR(INDEX('Hoja de Trabajo para listado'!$BC$155:$CB$1048576,MATCH($A1049,'Hoja de Trabajo para listado'!$BC$155:$BC$1048576,0),MATCH((CUADRO!L$5&amp;$E1049),'Hoja de Trabajo para listado'!$BC$151:$CB$151,0)),0)+IFERROR(INDEX('Hoja de Trabajo para listado'!$DE$153:$DG$274,MATCH($A1049,'Hoja de Trabajo para listado'!$DE$153:$DE$1048576,0),MATCH((CUADRO!L$5&amp;$E1049),'Hoja de Trabajo para listado'!$DE$151:$DG$151,0)),0)+IFERROR(INDEX('Hoja de Trabajo para listado'!$CD$155:$DC$1048576,MATCH($A1049,'Hoja de Trabajo para listado'!$CD$155:$CD$1048576,0),MATCH((CUADRO!L$5&amp;$E1049),'Hoja de Trabajo para listado'!$CD$151:$DC$151,0)),0)</f>
        <v>0</v>
      </c>
      <c r="M1049" s="243">
        <f ca="1">+IFERROR(INDEX('Hoja de Trabajo para listado'!$A$155:$Z$1048576,MATCH($A1049,'Hoja de Trabajo para listado'!$A$155:$A$1048576,0),MATCH((CUADRO!M$5&amp;$E1049),'Hoja de Trabajo para listado'!$A$151:$Z$151,0)),0)+IFERROR(INDEX('Hoja de Trabajo para listado'!$AB$155:$BA$1048576,MATCH($A1049,'Hoja de Trabajo para listado'!$AB$155:$AB$1048576,0),MATCH((CUADRO!M$5&amp;$E1049),'Hoja de Trabajo para listado'!$AB$151:$BA$151,0)),0)+IFERROR(INDEX('Hoja de Trabajo para listado'!$BC$155:$CB$1048576,MATCH($A1049,'Hoja de Trabajo para listado'!$BC$155:$BC$1048576,0),MATCH((CUADRO!M$5&amp;$E1049),'Hoja de Trabajo para listado'!$BC$151:$CB$151,0)),0)+IFERROR(INDEX('Hoja de Trabajo para listado'!$DE$153:$DG$274,MATCH($A1049,'Hoja de Trabajo para listado'!$DE$153:$DE$1048576,0),MATCH((CUADRO!M$5&amp;$E1049),'Hoja de Trabajo para listado'!$DE$151:$DG$151,0)),0)+IFERROR(INDEX('Hoja de Trabajo para listado'!$CD$155:$DC$1048576,MATCH($A1049,'Hoja de Trabajo para listado'!$CD$155:$CD$1048576,0),MATCH((CUADRO!M$5&amp;$E1049),'Hoja de Trabajo para listado'!$CD$151:$DC$151,0)),0)</f>
        <v>0</v>
      </c>
      <c r="N1049" s="243">
        <f ca="1">+IFERROR(INDEX('Hoja de Trabajo para listado'!$A$155:$Z$1048576,MATCH($A1049,'Hoja de Trabajo para listado'!$A$155:$A$1048576,0),MATCH((CUADRO!N$5&amp;$E1049),'Hoja de Trabajo para listado'!$A$151:$Z$151,0)),0)+IFERROR(INDEX('Hoja de Trabajo para listado'!$AB$155:$BA$1048576,MATCH($A1049,'Hoja de Trabajo para listado'!$AB$155:$AB$1048576,0),MATCH((CUADRO!N$5&amp;$E1049),'Hoja de Trabajo para listado'!$AB$151:$BA$151,0)),0)+IFERROR(INDEX('Hoja de Trabajo para listado'!$BC$155:$CB$1048576,MATCH($A1049,'Hoja de Trabajo para listado'!$BC$155:$BC$1048576,0),MATCH((CUADRO!N$5&amp;$E1049),'Hoja de Trabajo para listado'!$BC$151:$CB$151,0)),0)+IFERROR(INDEX('Hoja de Trabajo para listado'!$DE$153:$DG$274,MATCH($A1049,'Hoja de Trabajo para listado'!$DE$153:$DE$1048576,0),MATCH((CUADRO!N$5&amp;$E1049),'Hoja de Trabajo para listado'!$DE$151:$DG$151,0)),0)+IFERROR(INDEX('Hoja de Trabajo para listado'!$CD$155:$DC$1048576,MATCH($A1049,'Hoja de Trabajo para listado'!$CD$155:$CD$1048576,0),MATCH((CUADRO!N$5&amp;$E1049),'Hoja de Trabajo para listado'!$CD$151:$DC$151,0)),0)</f>
        <v>0</v>
      </c>
      <c r="O1049" s="243">
        <f ca="1">+IFERROR(INDEX('Hoja de Trabajo para listado'!$A$155:$Z$1048576,MATCH($A1049,'Hoja de Trabajo para listado'!$A$155:$A$1048576,0),MATCH((CUADRO!O$5&amp;$E1049),'Hoja de Trabajo para listado'!$A$151:$Z$151,0)),0)+IFERROR(INDEX('Hoja de Trabajo para listado'!$AB$155:$BA$1048576,MATCH($A1049,'Hoja de Trabajo para listado'!$AB$155:$AB$1048576,0),MATCH((CUADRO!O$5&amp;$E1049),'Hoja de Trabajo para listado'!$AB$151:$BA$151,0)),0)+IFERROR(INDEX('Hoja de Trabajo para listado'!$BC$155:$CB$1048576,MATCH($A1049,'Hoja de Trabajo para listado'!$BC$155:$BC$1048576,0),MATCH((CUADRO!O$5&amp;$E1049),'Hoja de Trabajo para listado'!$BC$151:$CB$151,0)),0)+IFERROR(INDEX('Hoja de Trabajo para listado'!$DE$153:$DG$274,MATCH($A1049,'Hoja de Trabajo para listado'!$DE$153:$DE$1048576,0),MATCH((CUADRO!O$5&amp;$E1049),'Hoja de Trabajo para listado'!$DE$151:$DG$151,0)),0)+IFERROR(INDEX('Hoja de Trabajo para listado'!$CD$155:$DC$1048576,MATCH($A1049,'Hoja de Trabajo para listado'!$CD$155:$CD$1048576,0),MATCH((CUADRO!O$5&amp;$E1049),'Hoja de Trabajo para listado'!$CD$151:$DC$151,0)),0)</f>
        <v>0</v>
      </c>
      <c r="P1049" s="243">
        <f ca="1">+IFERROR(INDEX('Hoja de Trabajo para listado'!$A$155:$Z$1048576,MATCH($A1049,'Hoja de Trabajo para listado'!$A$155:$A$1048576,0),MATCH((CUADRO!P$5&amp;$E1049),'Hoja de Trabajo para listado'!$A$151:$Z$151,0)),0)+IFERROR(INDEX('Hoja de Trabajo para listado'!$AB$155:$BA$1048576,MATCH($A1049,'Hoja de Trabajo para listado'!$AB$155:$AB$1048576,0),MATCH((CUADRO!P$5&amp;$E1049),'Hoja de Trabajo para listado'!$AB$151:$BA$151,0)),0)+IFERROR(INDEX('Hoja de Trabajo para listado'!$BC$155:$CB$1048576,MATCH($A1049,'Hoja de Trabajo para listado'!$BC$155:$BC$1048576,0),MATCH((CUADRO!P$5&amp;$E1049),'Hoja de Trabajo para listado'!$BC$151:$CB$151,0)),0)+IFERROR(INDEX('Hoja de Trabajo para listado'!$DE$153:$DG$274,MATCH($A1049,'Hoja de Trabajo para listado'!$DE$153:$DE$1048576,0),MATCH((CUADRO!P$5&amp;$E1049),'Hoja de Trabajo para listado'!$DE$151:$DG$151,0)),0)+IFERROR(INDEX('Hoja de Trabajo para listado'!$CD$155:$DC$1048576,MATCH($A1049,'Hoja de Trabajo para listado'!$CD$155:$CD$1048576,0),MATCH((CUADRO!P$5&amp;$E1049),'Hoja de Trabajo para listado'!$CD$151:$DC$151,0)),0)</f>
        <v>0</v>
      </c>
      <c r="Q1049" s="243">
        <f ca="1">+IFERROR(INDEX('Hoja de Trabajo para listado'!$A$155:$Z$1048576,MATCH($A1049,'Hoja de Trabajo para listado'!$A$155:$A$1048576,0),MATCH((CUADRO!Q$5&amp;$E1049),'Hoja de Trabajo para listado'!$A$151:$Z$151,0)),0)+IFERROR(INDEX('Hoja de Trabajo para listado'!$AB$155:$BA$1048576,MATCH($A1049,'Hoja de Trabajo para listado'!$AB$155:$AB$1048576,0),MATCH((CUADRO!Q$5&amp;$E1049),'Hoja de Trabajo para listado'!$AB$151:$BA$151,0)),0)+IFERROR(INDEX('Hoja de Trabajo para listado'!$BC$155:$CB$1048576,MATCH($A1049,'Hoja de Trabajo para listado'!$BC$155:$BC$1048576,0),MATCH((CUADRO!Q$5&amp;$E1049),'Hoja de Trabajo para listado'!$BC$151:$CB$151,0)),0)+IFERROR(INDEX('Hoja de Trabajo para listado'!$DE$153:$DG$274,MATCH($A1049,'Hoja de Trabajo para listado'!$DE$153:$DE$1048576,0),MATCH((CUADRO!Q$5&amp;$E1049),'Hoja de Trabajo para listado'!$DE$151:$DG$151,0)),0)+IFERROR(INDEX('Hoja de Trabajo para listado'!$CD$155:$DC$1048576,MATCH($A1049,'Hoja de Trabajo para listado'!$CD$155:$CD$1048576,0),MATCH((CUADRO!Q$5&amp;$E1049),'Hoja de Trabajo para listado'!$CD$151:$DC$151,0)),0)</f>
        <v>0</v>
      </c>
      <c r="R1049" s="243">
        <f t="shared" ca="1" si="35"/>
        <v>0</v>
      </c>
      <c r="S1049" s="249">
        <f ca="1">+R1048+R1049</f>
        <v>0</v>
      </c>
      <c r="T1049" s="243">
        <f ca="1">+S1049</f>
        <v>0</v>
      </c>
      <c r="U1049" s="242">
        <f t="shared" si="36"/>
        <v>2</v>
      </c>
      <c r="V1049" s="333" t="str">
        <f>+VLOOKUP(A1049,bd_lista!$A$3:$E$590,5,FALSE)</f>
        <v>Gobiernos Autonomos Municipales</v>
      </c>
      <c r="W1049" s="384"/>
      <c r="X1049" s="242">
        <f>+VLOOKUP(A1049,[3]Sheet1!$A$13:$D$744,4,FALSE)</f>
        <v>0</v>
      </c>
      <c r="Y1049" s="242" t="e">
        <f>+VLOOKUP(X1049,bd_lista!$A$3:$C$590,3,FALSE)</f>
        <v>#N/A</v>
      </c>
      <c r="Z1049" s="292"/>
      <c r="AA1049" s="293"/>
    </row>
    <row r="1050" spans="1:27" customFormat="1" ht="15" hidden="1" customHeight="1">
      <c r="A1050" s="32">
        <v>1803</v>
      </c>
      <c r="B1050" s="388">
        <f>+A1050</f>
        <v>1803</v>
      </c>
      <c r="C1050" s="247" t="str">
        <f>+VLOOKUP(A1050,bd_lista!$A$3:$C$590,3,FALSE)</f>
        <v>Gobierno Autónomo Municipal de Riberalta</v>
      </c>
      <c r="D1050" s="385" t="str">
        <f>+C1050</f>
        <v>Gobierno Autónomo Municipal de Riberalta</v>
      </c>
      <c r="E1050" s="242" t="s">
        <v>1304</v>
      </c>
      <c r="F1050" s="243">
        <f ca="1">+IFERROR(INDEX('Hoja de Trabajo para listado'!$A$155:$Z$1048576,MATCH($A1050,'Hoja de Trabajo para listado'!$A$155:$A$1048576,0),MATCH((CUADRO!F$5&amp;$E1050),'Hoja de Trabajo para listado'!$A$151:$Z$151,0)),0)+IFERROR(INDEX('Hoja de Trabajo para listado'!$AB$155:$BA$1048576,MATCH($A1050,'Hoja de Trabajo para listado'!$AB$155:$AB$1048576,0),MATCH((CUADRO!F$5&amp;$E1050),'Hoja de Trabajo para listado'!$AB$151:$BA$151,0)),0)+IFERROR(INDEX('Hoja de Trabajo para listado'!$BC$155:$CB$1048576,MATCH($A1050,'Hoja de Trabajo para listado'!$BC$155:$BC$1048576,0),MATCH((CUADRO!F$5&amp;$E1050),'Hoja de Trabajo para listado'!$BC$151:$CB$151,0)),0)+IFERROR(INDEX('Hoja de Trabajo para listado'!$DE$153:$DG$274,MATCH($A1050,'Hoja de Trabajo para listado'!$DE$153:$DE$1048576,0),MATCH((CUADRO!F$5&amp;$E1050),'Hoja de Trabajo para listado'!$DE$151:$DG$151,0)),0)+IFERROR(INDEX('Hoja de Trabajo para listado'!$CD$155:$DC$1048576,MATCH($A1050,'Hoja de Trabajo para listado'!$CD$155:$CD$1048576,0),MATCH((CUADRO!F$5&amp;$E1050),'Hoja de Trabajo para listado'!$CD$151:$DC$151,0)),0)</f>
        <v>0</v>
      </c>
      <c r="G1050" s="243">
        <f ca="1">+IFERROR(INDEX('Hoja de Trabajo para listado'!$A$155:$Z$1048576,MATCH($A1050,'Hoja de Trabajo para listado'!$A$155:$A$1048576,0),MATCH((CUADRO!G$5&amp;$E1050),'Hoja de Trabajo para listado'!$A$151:$Z$151,0)),0)+IFERROR(INDEX('Hoja de Trabajo para listado'!$AB$155:$BA$1048576,MATCH($A1050,'Hoja de Trabajo para listado'!$AB$155:$AB$1048576,0),MATCH((CUADRO!G$5&amp;$E1050),'Hoja de Trabajo para listado'!$AB$151:$BA$151,0)),0)+IFERROR(INDEX('Hoja de Trabajo para listado'!$BC$155:$CB$1048576,MATCH($A1050,'Hoja de Trabajo para listado'!$BC$155:$BC$1048576,0),MATCH((CUADRO!G$5&amp;$E1050),'Hoja de Trabajo para listado'!$BC$151:$CB$151,0)),0)+IFERROR(INDEX('Hoja de Trabajo para listado'!$DE$153:$DG$274,MATCH($A1050,'Hoja de Trabajo para listado'!$DE$153:$DE$1048576,0),MATCH((CUADRO!G$5&amp;$E1050),'Hoja de Trabajo para listado'!$DE$151:$DG$151,0)),0)+IFERROR(INDEX('Hoja de Trabajo para listado'!$CD$155:$DC$1048576,MATCH($A1050,'Hoja de Trabajo para listado'!$CD$155:$CD$1048576,0),MATCH((CUADRO!G$5&amp;$E1050),'Hoja de Trabajo para listado'!$CD$151:$DC$151,0)),0)</f>
        <v>0</v>
      </c>
      <c r="H1050" s="243">
        <f ca="1">+IFERROR(INDEX('Hoja de Trabajo para listado'!$A$155:$Z$1048576,MATCH($A1050,'Hoja de Trabajo para listado'!$A$155:$A$1048576,0),MATCH((CUADRO!H$5&amp;$E1050),'Hoja de Trabajo para listado'!$A$151:$Z$151,0)),0)+IFERROR(INDEX('Hoja de Trabajo para listado'!$AB$155:$BA$1048576,MATCH($A1050,'Hoja de Trabajo para listado'!$AB$155:$AB$1048576,0),MATCH((CUADRO!H$5&amp;$E1050),'Hoja de Trabajo para listado'!$AB$151:$BA$151,0)),0)+IFERROR(INDEX('Hoja de Trabajo para listado'!$BC$155:$CB$1048576,MATCH($A1050,'Hoja de Trabajo para listado'!$BC$155:$BC$1048576,0),MATCH((CUADRO!H$5&amp;$E1050),'Hoja de Trabajo para listado'!$BC$151:$CB$151,0)),0)+IFERROR(INDEX('Hoja de Trabajo para listado'!$DE$153:$DG$274,MATCH($A1050,'Hoja de Trabajo para listado'!$DE$153:$DE$1048576,0),MATCH((CUADRO!H$5&amp;$E1050),'Hoja de Trabajo para listado'!$DE$151:$DG$151,0)),0)+IFERROR(INDEX('Hoja de Trabajo para listado'!$CD$155:$DC$1048576,MATCH($A1050,'Hoja de Trabajo para listado'!$CD$155:$CD$1048576,0),MATCH((CUADRO!H$5&amp;$E1050),'Hoja de Trabajo para listado'!$CD$151:$DC$151,0)),0)</f>
        <v>0</v>
      </c>
      <c r="I1050" s="243">
        <f ca="1">+IFERROR(INDEX('Hoja de Trabajo para listado'!$A$155:$Z$1048576,MATCH($A1050,'Hoja de Trabajo para listado'!$A$155:$A$1048576,0),MATCH((CUADRO!I$5&amp;$E1050),'Hoja de Trabajo para listado'!$A$151:$Z$151,0)),0)+IFERROR(INDEX('Hoja de Trabajo para listado'!$AB$155:$BA$1048576,MATCH($A1050,'Hoja de Trabajo para listado'!$AB$155:$AB$1048576,0),MATCH((CUADRO!I$5&amp;$E1050),'Hoja de Trabajo para listado'!$AB$151:$BA$151,0)),0)+IFERROR(INDEX('Hoja de Trabajo para listado'!$BC$155:$CB$1048576,MATCH($A1050,'Hoja de Trabajo para listado'!$BC$155:$BC$1048576,0),MATCH((CUADRO!I$5&amp;$E1050),'Hoja de Trabajo para listado'!$BC$151:$CB$151,0)),0)+IFERROR(INDEX('Hoja de Trabajo para listado'!$DE$153:$DG$274,MATCH($A1050,'Hoja de Trabajo para listado'!$DE$153:$DE$1048576,0),MATCH((CUADRO!I$5&amp;$E1050),'Hoja de Trabajo para listado'!$DE$151:$DG$151,0)),0)+IFERROR(INDEX('Hoja de Trabajo para listado'!$CD$155:$DC$1048576,MATCH($A1050,'Hoja de Trabajo para listado'!$CD$155:$CD$1048576,0),MATCH((CUADRO!I$5&amp;$E1050),'Hoja de Trabajo para listado'!$CD$151:$DC$151,0)),0)</f>
        <v>0</v>
      </c>
      <c r="J1050" s="243">
        <f ca="1">+IFERROR(INDEX('Hoja de Trabajo para listado'!$A$155:$Z$1048576,MATCH($A1050,'Hoja de Trabajo para listado'!$A$155:$A$1048576,0),MATCH((CUADRO!J$5&amp;$E1050),'Hoja de Trabajo para listado'!$A$151:$Z$151,0)),0)+IFERROR(INDEX('Hoja de Trabajo para listado'!$AB$155:$BA$1048576,MATCH($A1050,'Hoja de Trabajo para listado'!$AB$155:$AB$1048576,0),MATCH((CUADRO!J$5&amp;$E1050),'Hoja de Trabajo para listado'!$AB$151:$BA$151,0)),0)+IFERROR(INDEX('Hoja de Trabajo para listado'!$BC$155:$CB$1048576,MATCH($A1050,'Hoja de Trabajo para listado'!$BC$155:$BC$1048576,0),MATCH((CUADRO!J$5&amp;$E1050),'Hoja de Trabajo para listado'!$BC$151:$CB$151,0)),0)+IFERROR(INDEX('Hoja de Trabajo para listado'!$DE$153:$DG$274,MATCH($A1050,'Hoja de Trabajo para listado'!$DE$153:$DE$1048576,0),MATCH((CUADRO!J$5&amp;$E1050),'Hoja de Trabajo para listado'!$DE$151:$DG$151,0)),0)+IFERROR(INDEX('Hoja de Trabajo para listado'!$CD$155:$DC$1048576,MATCH($A1050,'Hoja de Trabajo para listado'!$CD$155:$CD$1048576,0),MATCH((CUADRO!J$5&amp;$E1050),'Hoja de Trabajo para listado'!$CD$151:$DC$151,0)),0)</f>
        <v>0</v>
      </c>
      <c r="K1050" s="243">
        <f ca="1">+IFERROR(INDEX('Hoja de Trabajo para listado'!$A$155:$Z$1048576,MATCH($A1050,'Hoja de Trabajo para listado'!$A$155:$A$1048576,0),MATCH((CUADRO!K$5&amp;$E1050),'Hoja de Trabajo para listado'!$A$151:$Z$151,0)),0)+IFERROR(INDEX('Hoja de Trabajo para listado'!$AB$155:$BA$1048576,MATCH($A1050,'Hoja de Trabajo para listado'!$AB$155:$AB$1048576,0),MATCH((CUADRO!K$5&amp;$E1050),'Hoja de Trabajo para listado'!$AB$151:$BA$151,0)),0)+IFERROR(INDEX('Hoja de Trabajo para listado'!$BC$155:$CB$1048576,MATCH($A1050,'Hoja de Trabajo para listado'!$BC$155:$BC$1048576,0),MATCH((CUADRO!K$5&amp;$E1050),'Hoja de Trabajo para listado'!$BC$151:$CB$151,0)),0)+IFERROR(INDEX('Hoja de Trabajo para listado'!$DE$153:$DG$274,MATCH($A1050,'Hoja de Trabajo para listado'!$DE$153:$DE$1048576,0),MATCH((CUADRO!K$5&amp;$E1050),'Hoja de Trabajo para listado'!$DE$151:$DG$151,0)),0)+IFERROR(INDEX('Hoja de Trabajo para listado'!$CD$155:$DC$1048576,MATCH($A1050,'Hoja de Trabajo para listado'!$CD$155:$CD$1048576,0),MATCH((CUADRO!K$5&amp;$E1050),'Hoja de Trabajo para listado'!$CD$151:$DC$151,0)),0)</f>
        <v>0</v>
      </c>
      <c r="L1050" s="243">
        <f ca="1">+IFERROR(INDEX('Hoja de Trabajo para listado'!$A$155:$Z$1048576,MATCH($A1050,'Hoja de Trabajo para listado'!$A$155:$A$1048576,0),MATCH((CUADRO!L$5&amp;$E1050),'Hoja de Trabajo para listado'!$A$151:$Z$151,0)),0)+IFERROR(INDEX('Hoja de Trabajo para listado'!$AB$155:$BA$1048576,MATCH($A1050,'Hoja de Trabajo para listado'!$AB$155:$AB$1048576,0),MATCH((CUADRO!L$5&amp;$E1050),'Hoja de Trabajo para listado'!$AB$151:$BA$151,0)),0)+IFERROR(INDEX('Hoja de Trabajo para listado'!$BC$155:$CB$1048576,MATCH($A1050,'Hoja de Trabajo para listado'!$BC$155:$BC$1048576,0),MATCH((CUADRO!L$5&amp;$E1050),'Hoja de Trabajo para listado'!$BC$151:$CB$151,0)),0)+IFERROR(INDEX('Hoja de Trabajo para listado'!$DE$153:$DG$274,MATCH($A1050,'Hoja de Trabajo para listado'!$DE$153:$DE$1048576,0),MATCH((CUADRO!L$5&amp;$E1050),'Hoja de Trabajo para listado'!$DE$151:$DG$151,0)),0)+IFERROR(INDEX('Hoja de Trabajo para listado'!$CD$155:$DC$1048576,MATCH($A1050,'Hoja de Trabajo para listado'!$CD$155:$CD$1048576,0),MATCH((CUADRO!L$5&amp;$E1050),'Hoja de Trabajo para listado'!$CD$151:$DC$151,0)),0)</f>
        <v>0</v>
      </c>
      <c r="M1050" s="243">
        <f ca="1">+IFERROR(INDEX('Hoja de Trabajo para listado'!$A$155:$Z$1048576,MATCH($A1050,'Hoja de Trabajo para listado'!$A$155:$A$1048576,0),MATCH((CUADRO!M$5&amp;$E1050),'Hoja de Trabajo para listado'!$A$151:$Z$151,0)),0)+IFERROR(INDEX('Hoja de Trabajo para listado'!$AB$155:$BA$1048576,MATCH($A1050,'Hoja de Trabajo para listado'!$AB$155:$AB$1048576,0),MATCH((CUADRO!M$5&amp;$E1050),'Hoja de Trabajo para listado'!$AB$151:$BA$151,0)),0)+IFERROR(INDEX('Hoja de Trabajo para listado'!$BC$155:$CB$1048576,MATCH($A1050,'Hoja de Trabajo para listado'!$BC$155:$BC$1048576,0),MATCH((CUADRO!M$5&amp;$E1050),'Hoja de Trabajo para listado'!$BC$151:$CB$151,0)),0)+IFERROR(INDEX('Hoja de Trabajo para listado'!$DE$153:$DG$274,MATCH($A1050,'Hoja de Trabajo para listado'!$DE$153:$DE$1048576,0),MATCH((CUADRO!M$5&amp;$E1050),'Hoja de Trabajo para listado'!$DE$151:$DG$151,0)),0)+IFERROR(INDEX('Hoja de Trabajo para listado'!$CD$155:$DC$1048576,MATCH($A1050,'Hoja de Trabajo para listado'!$CD$155:$CD$1048576,0),MATCH((CUADRO!M$5&amp;$E1050),'Hoja de Trabajo para listado'!$CD$151:$DC$151,0)),0)</f>
        <v>0</v>
      </c>
      <c r="N1050" s="243">
        <f ca="1">+IFERROR(INDEX('Hoja de Trabajo para listado'!$A$155:$Z$1048576,MATCH($A1050,'Hoja de Trabajo para listado'!$A$155:$A$1048576,0),MATCH((CUADRO!N$5&amp;$E1050),'Hoja de Trabajo para listado'!$A$151:$Z$151,0)),0)+IFERROR(INDEX('Hoja de Trabajo para listado'!$AB$155:$BA$1048576,MATCH($A1050,'Hoja de Trabajo para listado'!$AB$155:$AB$1048576,0),MATCH((CUADRO!N$5&amp;$E1050),'Hoja de Trabajo para listado'!$AB$151:$BA$151,0)),0)+IFERROR(INDEX('Hoja de Trabajo para listado'!$BC$155:$CB$1048576,MATCH($A1050,'Hoja de Trabajo para listado'!$BC$155:$BC$1048576,0),MATCH((CUADRO!N$5&amp;$E1050),'Hoja de Trabajo para listado'!$BC$151:$CB$151,0)),0)+IFERROR(INDEX('Hoja de Trabajo para listado'!$DE$153:$DG$274,MATCH($A1050,'Hoja de Trabajo para listado'!$DE$153:$DE$1048576,0),MATCH((CUADRO!N$5&amp;$E1050),'Hoja de Trabajo para listado'!$DE$151:$DG$151,0)),0)+IFERROR(INDEX('Hoja de Trabajo para listado'!$CD$155:$DC$1048576,MATCH($A1050,'Hoja de Trabajo para listado'!$CD$155:$CD$1048576,0),MATCH((CUADRO!N$5&amp;$E1050),'Hoja de Trabajo para listado'!$CD$151:$DC$151,0)),0)</f>
        <v>0</v>
      </c>
      <c r="O1050" s="243">
        <f ca="1">+IFERROR(INDEX('Hoja de Trabajo para listado'!$A$155:$Z$1048576,MATCH($A1050,'Hoja de Trabajo para listado'!$A$155:$A$1048576,0),MATCH((CUADRO!O$5&amp;$E1050),'Hoja de Trabajo para listado'!$A$151:$Z$151,0)),0)+IFERROR(INDEX('Hoja de Trabajo para listado'!$AB$155:$BA$1048576,MATCH($A1050,'Hoja de Trabajo para listado'!$AB$155:$AB$1048576,0),MATCH((CUADRO!O$5&amp;$E1050),'Hoja de Trabajo para listado'!$AB$151:$BA$151,0)),0)+IFERROR(INDEX('Hoja de Trabajo para listado'!$BC$155:$CB$1048576,MATCH($A1050,'Hoja de Trabajo para listado'!$BC$155:$BC$1048576,0),MATCH((CUADRO!O$5&amp;$E1050),'Hoja de Trabajo para listado'!$BC$151:$CB$151,0)),0)+IFERROR(INDEX('Hoja de Trabajo para listado'!$DE$153:$DG$274,MATCH($A1050,'Hoja de Trabajo para listado'!$DE$153:$DE$1048576,0),MATCH((CUADRO!O$5&amp;$E1050),'Hoja de Trabajo para listado'!$DE$151:$DG$151,0)),0)+IFERROR(INDEX('Hoja de Trabajo para listado'!$CD$155:$DC$1048576,MATCH($A1050,'Hoja de Trabajo para listado'!$CD$155:$CD$1048576,0),MATCH((CUADRO!O$5&amp;$E1050),'Hoja de Trabajo para listado'!$CD$151:$DC$151,0)),0)</f>
        <v>0</v>
      </c>
      <c r="P1050" s="243">
        <f ca="1">+IFERROR(INDEX('Hoja de Trabajo para listado'!$A$155:$Z$1048576,MATCH($A1050,'Hoja de Trabajo para listado'!$A$155:$A$1048576,0),MATCH((CUADRO!P$5&amp;$E1050),'Hoja de Trabajo para listado'!$A$151:$Z$151,0)),0)+IFERROR(INDEX('Hoja de Trabajo para listado'!$AB$155:$BA$1048576,MATCH($A1050,'Hoja de Trabajo para listado'!$AB$155:$AB$1048576,0),MATCH((CUADRO!P$5&amp;$E1050),'Hoja de Trabajo para listado'!$AB$151:$BA$151,0)),0)+IFERROR(INDEX('Hoja de Trabajo para listado'!$BC$155:$CB$1048576,MATCH($A1050,'Hoja de Trabajo para listado'!$BC$155:$BC$1048576,0),MATCH((CUADRO!P$5&amp;$E1050),'Hoja de Trabajo para listado'!$BC$151:$CB$151,0)),0)+IFERROR(INDEX('Hoja de Trabajo para listado'!$DE$153:$DG$274,MATCH($A1050,'Hoja de Trabajo para listado'!$DE$153:$DE$1048576,0),MATCH((CUADRO!P$5&amp;$E1050),'Hoja de Trabajo para listado'!$DE$151:$DG$151,0)),0)+IFERROR(INDEX('Hoja de Trabajo para listado'!$CD$155:$DC$1048576,MATCH($A1050,'Hoja de Trabajo para listado'!$CD$155:$CD$1048576,0),MATCH((CUADRO!P$5&amp;$E1050),'Hoja de Trabajo para listado'!$CD$151:$DC$151,0)),0)</f>
        <v>0</v>
      </c>
      <c r="Q1050" s="243">
        <f ca="1">+IFERROR(INDEX('Hoja de Trabajo para listado'!$A$155:$Z$1048576,MATCH($A1050,'Hoja de Trabajo para listado'!$A$155:$A$1048576,0),MATCH((CUADRO!Q$5&amp;$E1050),'Hoja de Trabajo para listado'!$A$151:$Z$151,0)),0)+IFERROR(INDEX('Hoja de Trabajo para listado'!$AB$155:$BA$1048576,MATCH($A1050,'Hoja de Trabajo para listado'!$AB$155:$AB$1048576,0),MATCH((CUADRO!Q$5&amp;$E1050),'Hoja de Trabajo para listado'!$AB$151:$BA$151,0)),0)+IFERROR(INDEX('Hoja de Trabajo para listado'!$BC$155:$CB$1048576,MATCH($A1050,'Hoja de Trabajo para listado'!$BC$155:$BC$1048576,0),MATCH((CUADRO!Q$5&amp;$E1050),'Hoja de Trabajo para listado'!$BC$151:$CB$151,0)),0)+IFERROR(INDEX('Hoja de Trabajo para listado'!$DE$153:$DG$274,MATCH($A1050,'Hoja de Trabajo para listado'!$DE$153:$DE$1048576,0),MATCH((CUADRO!Q$5&amp;$E1050),'Hoja de Trabajo para listado'!$DE$151:$DG$151,0)),0)+IFERROR(INDEX('Hoja de Trabajo para listado'!$CD$155:$DC$1048576,MATCH($A1050,'Hoja de Trabajo para listado'!$CD$155:$CD$1048576,0),MATCH((CUADRO!Q$5&amp;$E1050),'Hoja de Trabajo para listado'!$CD$151:$DC$151,0)),0)</f>
        <v>0</v>
      </c>
      <c r="R1050" s="243">
        <f t="shared" ca="1" si="35"/>
        <v>0</v>
      </c>
      <c r="S1050" s="249"/>
      <c r="T1050" s="243">
        <f ca="1">+T1051</f>
        <v>0</v>
      </c>
      <c r="U1050" s="242">
        <f t="shared" si="36"/>
        <v>1</v>
      </c>
      <c r="V1050" s="333" t="str">
        <f>+VLOOKUP(A1050,bd_lista!$A$3:$E$590,5,FALSE)</f>
        <v>Gobiernos Autonomos Municipales</v>
      </c>
      <c r="W1050" s="383" t="str">
        <f>+V1050</f>
        <v>Gobiernos Autonomos Municipales</v>
      </c>
      <c r="X1050" s="242">
        <f>+VLOOKUP(A1050,[3]Sheet1!$A$13:$D$744,4,FALSE)</f>
        <v>0</v>
      </c>
      <c r="Y1050" s="242" t="e">
        <f>+VLOOKUP(X1050,bd_lista!$A$3:$C$590,3,FALSE)</f>
        <v>#N/A</v>
      </c>
      <c r="Z1050" s="294">
        <f>+X1050</f>
        <v>0</v>
      </c>
      <c r="AA1050" s="295" t="e">
        <f>+Y1050</f>
        <v>#N/A</v>
      </c>
    </row>
    <row r="1051" spans="1:27" customFormat="1" ht="15" hidden="1" customHeight="1">
      <c r="A1051" s="32">
        <v>1803</v>
      </c>
      <c r="B1051" s="389"/>
      <c r="C1051" s="247" t="str">
        <f>+VLOOKUP(A1051,bd_lista!$A$3:$C$590,3,FALSE)</f>
        <v>Gobierno Autónomo Municipal de Riberalta</v>
      </c>
      <c r="D1051" s="386"/>
      <c r="E1051" s="244" t="s">
        <v>1305</v>
      </c>
      <c r="F1051" s="243">
        <f ca="1">+IFERROR(INDEX('Hoja de Trabajo para listado'!$A$155:$Z$1048576,MATCH($A1051,'Hoja de Trabajo para listado'!$A$155:$A$1048576,0),MATCH((CUADRO!F$5&amp;$E1051),'Hoja de Trabajo para listado'!$A$151:$Z$151,0)),0)+IFERROR(INDEX('Hoja de Trabajo para listado'!$AB$155:$BA$1048576,MATCH($A1051,'Hoja de Trabajo para listado'!$AB$155:$AB$1048576,0),MATCH((CUADRO!F$5&amp;$E1051),'Hoja de Trabajo para listado'!$AB$151:$BA$151,0)),0)+IFERROR(INDEX('Hoja de Trabajo para listado'!$BC$155:$CB$1048576,MATCH($A1051,'Hoja de Trabajo para listado'!$BC$155:$BC$1048576,0),MATCH((CUADRO!F$5&amp;$E1051),'Hoja de Trabajo para listado'!$BC$151:$CB$151,0)),0)+IFERROR(INDEX('Hoja de Trabajo para listado'!$DE$153:$DG$274,MATCH($A1051,'Hoja de Trabajo para listado'!$DE$153:$DE$1048576,0),MATCH((CUADRO!F$5&amp;$E1051),'Hoja de Trabajo para listado'!$DE$151:$DG$151,0)),0)+IFERROR(INDEX('Hoja de Trabajo para listado'!$CD$155:$DC$1048576,MATCH($A1051,'Hoja de Trabajo para listado'!$CD$155:$CD$1048576,0),MATCH((CUADRO!F$5&amp;$E1051),'Hoja de Trabajo para listado'!$CD$151:$DC$151,0)),0)</f>
        <v>0</v>
      </c>
      <c r="G1051" s="243">
        <f ca="1">+IFERROR(INDEX('Hoja de Trabajo para listado'!$A$155:$Z$1048576,MATCH($A1051,'Hoja de Trabajo para listado'!$A$155:$A$1048576,0),MATCH((CUADRO!G$5&amp;$E1051),'Hoja de Trabajo para listado'!$A$151:$Z$151,0)),0)+IFERROR(INDEX('Hoja de Trabajo para listado'!$AB$155:$BA$1048576,MATCH($A1051,'Hoja de Trabajo para listado'!$AB$155:$AB$1048576,0),MATCH((CUADRO!G$5&amp;$E1051),'Hoja de Trabajo para listado'!$AB$151:$BA$151,0)),0)+IFERROR(INDEX('Hoja de Trabajo para listado'!$BC$155:$CB$1048576,MATCH($A1051,'Hoja de Trabajo para listado'!$BC$155:$BC$1048576,0),MATCH((CUADRO!G$5&amp;$E1051),'Hoja de Trabajo para listado'!$BC$151:$CB$151,0)),0)+IFERROR(INDEX('Hoja de Trabajo para listado'!$DE$153:$DG$274,MATCH($A1051,'Hoja de Trabajo para listado'!$DE$153:$DE$1048576,0),MATCH((CUADRO!G$5&amp;$E1051),'Hoja de Trabajo para listado'!$DE$151:$DG$151,0)),0)+IFERROR(INDEX('Hoja de Trabajo para listado'!$CD$155:$DC$1048576,MATCH($A1051,'Hoja de Trabajo para listado'!$CD$155:$CD$1048576,0),MATCH((CUADRO!G$5&amp;$E1051),'Hoja de Trabajo para listado'!$CD$151:$DC$151,0)),0)</f>
        <v>0</v>
      </c>
      <c r="H1051" s="243">
        <f ca="1">+IFERROR(INDEX('Hoja de Trabajo para listado'!$A$155:$Z$1048576,MATCH($A1051,'Hoja de Trabajo para listado'!$A$155:$A$1048576,0),MATCH((CUADRO!H$5&amp;$E1051),'Hoja de Trabajo para listado'!$A$151:$Z$151,0)),0)+IFERROR(INDEX('Hoja de Trabajo para listado'!$AB$155:$BA$1048576,MATCH($A1051,'Hoja de Trabajo para listado'!$AB$155:$AB$1048576,0),MATCH((CUADRO!H$5&amp;$E1051),'Hoja de Trabajo para listado'!$AB$151:$BA$151,0)),0)+IFERROR(INDEX('Hoja de Trabajo para listado'!$BC$155:$CB$1048576,MATCH($A1051,'Hoja de Trabajo para listado'!$BC$155:$BC$1048576,0),MATCH((CUADRO!H$5&amp;$E1051),'Hoja de Trabajo para listado'!$BC$151:$CB$151,0)),0)+IFERROR(INDEX('Hoja de Trabajo para listado'!$DE$153:$DG$274,MATCH($A1051,'Hoja de Trabajo para listado'!$DE$153:$DE$1048576,0),MATCH((CUADRO!H$5&amp;$E1051),'Hoja de Trabajo para listado'!$DE$151:$DG$151,0)),0)+IFERROR(INDEX('Hoja de Trabajo para listado'!$CD$155:$DC$1048576,MATCH($A1051,'Hoja de Trabajo para listado'!$CD$155:$CD$1048576,0),MATCH((CUADRO!H$5&amp;$E1051),'Hoja de Trabajo para listado'!$CD$151:$DC$151,0)),0)</f>
        <v>0</v>
      </c>
      <c r="I1051" s="243">
        <f ca="1">+IFERROR(INDEX('Hoja de Trabajo para listado'!$A$155:$Z$1048576,MATCH($A1051,'Hoja de Trabajo para listado'!$A$155:$A$1048576,0),MATCH((CUADRO!I$5&amp;$E1051),'Hoja de Trabajo para listado'!$A$151:$Z$151,0)),0)+IFERROR(INDEX('Hoja de Trabajo para listado'!$AB$155:$BA$1048576,MATCH($A1051,'Hoja de Trabajo para listado'!$AB$155:$AB$1048576,0),MATCH((CUADRO!I$5&amp;$E1051),'Hoja de Trabajo para listado'!$AB$151:$BA$151,0)),0)+IFERROR(INDEX('Hoja de Trabajo para listado'!$BC$155:$CB$1048576,MATCH($A1051,'Hoja de Trabajo para listado'!$BC$155:$BC$1048576,0),MATCH((CUADRO!I$5&amp;$E1051),'Hoja de Trabajo para listado'!$BC$151:$CB$151,0)),0)+IFERROR(INDEX('Hoja de Trabajo para listado'!$DE$153:$DG$274,MATCH($A1051,'Hoja de Trabajo para listado'!$DE$153:$DE$1048576,0),MATCH((CUADRO!I$5&amp;$E1051),'Hoja de Trabajo para listado'!$DE$151:$DG$151,0)),0)+IFERROR(INDEX('Hoja de Trabajo para listado'!$CD$155:$DC$1048576,MATCH($A1051,'Hoja de Trabajo para listado'!$CD$155:$CD$1048576,0),MATCH((CUADRO!I$5&amp;$E1051),'Hoja de Trabajo para listado'!$CD$151:$DC$151,0)),0)</f>
        <v>0</v>
      </c>
      <c r="J1051" s="243">
        <f ca="1">+IFERROR(INDEX('Hoja de Trabajo para listado'!$A$155:$Z$1048576,MATCH($A1051,'Hoja de Trabajo para listado'!$A$155:$A$1048576,0),MATCH((CUADRO!J$5&amp;$E1051),'Hoja de Trabajo para listado'!$A$151:$Z$151,0)),0)+IFERROR(INDEX('Hoja de Trabajo para listado'!$AB$155:$BA$1048576,MATCH($A1051,'Hoja de Trabajo para listado'!$AB$155:$AB$1048576,0),MATCH((CUADRO!J$5&amp;$E1051),'Hoja de Trabajo para listado'!$AB$151:$BA$151,0)),0)+IFERROR(INDEX('Hoja de Trabajo para listado'!$BC$155:$CB$1048576,MATCH($A1051,'Hoja de Trabajo para listado'!$BC$155:$BC$1048576,0),MATCH((CUADRO!J$5&amp;$E1051),'Hoja de Trabajo para listado'!$BC$151:$CB$151,0)),0)+IFERROR(INDEX('Hoja de Trabajo para listado'!$DE$153:$DG$274,MATCH($A1051,'Hoja de Trabajo para listado'!$DE$153:$DE$1048576,0),MATCH((CUADRO!J$5&amp;$E1051),'Hoja de Trabajo para listado'!$DE$151:$DG$151,0)),0)+IFERROR(INDEX('Hoja de Trabajo para listado'!$CD$155:$DC$1048576,MATCH($A1051,'Hoja de Trabajo para listado'!$CD$155:$CD$1048576,0),MATCH((CUADRO!J$5&amp;$E1051),'Hoja de Trabajo para listado'!$CD$151:$DC$151,0)),0)</f>
        <v>0</v>
      </c>
      <c r="K1051" s="243">
        <f ca="1">+IFERROR(INDEX('Hoja de Trabajo para listado'!$A$155:$Z$1048576,MATCH($A1051,'Hoja de Trabajo para listado'!$A$155:$A$1048576,0),MATCH((CUADRO!K$5&amp;$E1051),'Hoja de Trabajo para listado'!$A$151:$Z$151,0)),0)+IFERROR(INDEX('Hoja de Trabajo para listado'!$AB$155:$BA$1048576,MATCH($A1051,'Hoja de Trabajo para listado'!$AB$155:$AB$1048576,0),MATCH((CUADRO!K$5&amp;$E1051),'Hoja de Trabajo para listado'!$AB$151:$BA$151,0)),0)+IFERROR(INDEX('Hoja de Trabajo para listado'!$BC$155:$CB$1048576,MATCH($A1051,'Hoja de Trabajo para listado'!$BC$155:$BC$1048576,0),MATCH((CUADRO!K$5&amp;$E1051),'Hoja de Trabajo para listado'!$BC$151:$CB$151,0)),0)+IFERROR(INDEX('Hoja de Trabajo para listado'!$DE$153:$DG$274,MATCH($A1051,'Hoja de Trabajo para listado'!$DE$153:$DE$1048576,0),MATCH((CUADRO!K$5&amp;$E1051),'Hoja de Trabajo para listado'!$DE$151:$DG$151,0)),0)+IFERROR(INDEX('Hoja de Trabajo para listado'!$CD$155:$DC$1048576,MATCH($A1051,'Hoja de Trabajo para listado'!$CD$155:$CD$1048576,0),MATCH((CUADRO!K$5&amp;$E1051),'Hoja de Trabajo para listado'!$CD$151:$DC$151,0)),0)</f>
        <v>0</v>
      </c>
      <c r="L1051" s="243">
        <f ca="1">+IFERROR(INDEX('Hoja de Trabajo para listado'!$A$155:$Z$1048576,MATCH($A1051,'Hoja de Trabajo para listado'!$A$155:$A$1048576,0),MATCH((CUADRO!L$5&amp;$E1051),'Hoja de Trabajo para listado'!$A$151:$Z$151,0)),0)+IFERROR(INDEX('Hoja de Trabajo para listado'!$AB$155:$BA$1048576,MATCH($A1051,'Hoja de Trabajo para listado'!$AB$155:$AB$1048576,0),MATCH((CUADRO!L$5&amp;$E1051),'Hoja de Trabajo para listado'!$AB$151:$BA$151,0)),0)+IFERROR(INDEX('Hoja de Trabajo para listado'!$BC$155:$CB$1048576,MATCH($A1051,'Hoja de Trabajo para listado'!$BC$155:$BC$1048576,0),MATCH((CUADRO!L$5&amp;$E1051),'Hoja de Trabajo para listado'!$BC$151:$CB$151,0)),0)+IFERROR(INDEX('Hoja de Trabajo para listado'!$DE$153:$DG$274,MATCH($A1051,'Hoja de Trabajo para listado'!$DE$153:$DE$1048576,0),MATCH((CUADRO!L$5&amp;$E1051),'Hoja de Trabajo para listado'!$DE$151:$DG$151,0)),0)+IFERROR(INDEX('Hoja de Trabajo para listado'!$CD$155:$DC$1048576,MATCH($A1051,'Hoja de Trabajo para listado'!$CD$155:$CD$1048576,0),MATCH((CUADRO!L$5&amp;$E1051),'Hoja de Trabajo para listado'!$CD$151:$DC$151,0)),0)</f>
        <v>0</v>
      </c>
      <c r="M1051" s="243">
        <f ca="1">+IFERROR(INDEX('Hoja de Trabajo para listado'!$A$155:$Z$1048576,MATCH($A1051,'Hoja de Trabajo para listado'!$A$155:$A$1048576,0),MATCH((CUADRO!M$5&amp;$E1051),'Hoja de Trabajo para listado'!$A$151:$Z$151,0)),0)+IFERROR(INDEX('Hoja de Trabajo para listado'!$AB$155:$BA$1048576,MATCH($A1051,'Hoja de Trabajo para listado'!$AB$155:$AB$1048576,0),MATCH((CUADRO!M$5&amp;$E1051),'Hoja de Trabajo para listado'!$AB$151:$BA$151,0)),0)+IFERROR(INDEX('Hoja de Trabajo para listado'!$BC$155:$CB$1048576,MATCH($A1051,'Hoja de Trabajo para listado'!$BC$155:$BC$1048576,0),MATCH((CUADRO!M$5&amp;$E1051),'Hoja de Trabajo para listado'!$BC$151:$CB$151,0)),0)+IFERROR(INDEX('Hoja de Trabajo para listado'!$DE$153:$DG$274,MATCH($A1051,'Hoja de Trabajo para listado'!$DE$153:$DE$1048576,0),MATCH((CUADRO!M$5&amp;$E1051),'Hoja de Trabajo para listado'!$DE$151:$DG$151,0)),0)+IFERROR(INDEX('Hoja de Trabajo para listado'!$CD$155:$DC$1048576,MATCH($A1051,'Hoja de Trabajo para listado'!$CD$155:$CD$1048576,0),MATCH((CUADRO!M$5&amp;$E1051),'Hoja de Trabajo para listado'!$CD$151:$DC$151,0)),0)</f>
        <v>0</v>
      </c>
      <c r="N1051" s="243">
        <f ca="1">+IFERROR(INDEX('Hoja de Trabajo para listado'!$A$155:$Z$1048576,MATCH($A1051,'Hoja de Trabajo para listado'!$A$155:$A$1048576,0),MATCH((CUADRO!N$5&amp;$E1051),'Hoja de Trabajo para listado'!$A$151:$Z$151,0)),0)+IFERROR(INDEX('Hoja de Trabajo para listado'!$AB$155:$BA$1048576,MATCH($A1051,'Hoja de Trabajo para listado'!$AB$155:$AB$1048576,0),MATCH((CUADRO!N$5&amp;$E1051),'Hoja de Trabajo para listado'!$AB$151:$BA$151,0)),0)+IFERROR(INDEX('Hoja de Trabajo para listado'!$BC$155:$CB$1048576,MATCH($A1051,'Hoja de Trabajo para listado'!$BC$155:$BC$1048576,0),MATCH((CUADRO!N$5&amp;$E1051),'Hoja de Trabajo para listado'!$BC$151:$CB$151,0)),0)+IFERROR(INDEX('Hoja de Trabajo para listado'!$DE$153:$DG$274,MATCH($A1051,'Hoja de Trabajo para listado'!$DE$153:$DE$1048576,0),MATCH((CUADRO!N$5&amp;$E1051),'Hoja de Trabajo para listado'!$DE$151:$DG$151,0)),0)+IFERROR(INDEX('Hoja de Trabajo para listado'!$CD$155:$DC$1048576,MATCH($A1051,'Hoja de Trabajo para listado'!$CD$155:$CD$1048576,0),MATCH((CUADRO!N$5&amp;$E1051),'Hoja de Trabajo para listado'!$CD$151:$DC$151,0)),0)</f>
        <v>0</v>
      </c>
      <c r="O1051" s="243">
        <f ca="1">+IFERROR(INDEX('Hoja de Trabajo para listado'!$A$155:$Z$1048576,MATCH($A1051,'Hoja de Trabajo para listado'!$A$155:$A$1048576,0),MATCH((CUADRO!O$5&amp;$E1051),'Hoja de Trabajo para listado'!$A$151:$Z$151,0)),0)+IFERROR(INDEX('Hoja de Trabajo para listado'!$AB$155:$BA$1048576,MATCH($A1051,'Hoja de Trabajo para listado'!$AB$155:$AB$1048576,0),MATCH((CUADRO!O$5&amp;$E1051),'Hoja de Trabajo para listado'!$AB$151:$BA$151,0)),0)+IFERROR(INDEX('Hoja de Trabajo para listado'!$BC$155:$CB$1048576,MATCH($A1051,'Hoja de Trabajo para listado'!$BC$155:$BC$1048576,0),MATCH((CUADRO!O$5&amp;$E1051),'Hoja de Trabajo para listado'!$BC$151:$CB$151,0)),0)+IFERROR(INDEX('Hoja de Trabajo para listado'!$DE$153:$DG$274,MATCH($A1051,'Hoja de Trabajo para listado'!$DE$153:$DE$1048576,0),MATCH((CUADRO!O$5&amp;$E1051),'Hoja de Trabajo para listado'!$DE$151:$DG$151,0)),0)+IFERROR(INDEX('Hoja de Trabajo para listado'!$CD$155:$DC$1048576,MATCH($A1051,'Hoja de Trabajo para listado'!$CD$155:$CD$1048576,0),MATCH((CUADRO!O$5&amp;$E1051),'Hoja de Trabajo para listado'!$CD$151:$DC$151,0)),0)</f>
        <v>0</v>
      </c>
      <c r="P1051" s="243">
        <f ca="1">+IFERROR(INDEX('Hoja de Trabajo para listado'!$A$155:$Z$1048576,MATCH($A1051,'Hoja de Trabajo para listado'!$A$155:$A$1048576,0),MATCH((CUADRO!P$5&amp;$E1051),'Hoja de Trabajo para listado'!$A$151:$Z$151,0)),0)+IFERROR(INDEX('Hoja de Trabajo para listado'!$AB$155:$BA$1048576,MATCH($A1051,'Hoja de Trabajo para listado'!$AB$155:$AB$1048576,0),MATCH((CUADRO!P$5&amp;$E1051),'Hoja de Trabajo para listado'!$AB$151:$BA$151,0)),0)+IFERROR(INDEX('Hoja de Trabajo para listado'!$BC$155:$CB$1048576,MATCH($A1051,'Hoja de Trabajo para listado'!$BC$155:$BC$1048576,0),MATCH((CUADRO!P$5&amp;$E1051),'Hoja de Trabajo para listado'!$BC$151:$CB$151,0)),0)+IFERROR(INDEX('Hoja de Trabajo para listado'!$DE$153:$DG$274,MATCH($A1051,'Hoja de Trabajo para listado'!$DE$153:$DE$1048576,0),MATCH((CUADRO!P$5&amp;$E1051),'Hoja de Trabajo para listado'!$DE$151:$DG$151,0)),0)+IFERROR(INDEX('Hoja de Trabajo para listado'!$CD$155:$DC$1048576,MATCH($A1051,'Hoja de Trabajo para listado'!$CD$155:$CD$1048576,0),MATCH((CUADRO!P$5&amp;$E1051),'Hoja de Trabajo para listado'!$CD$151:$DC$151,0)),0)</f>
        <v>0</v>
      </c>
      <c r="Q1051" s="243">
        <f ca="1">+IFERROR(INDEX('Hoja de Trabajo para listado'!$A$155:$Z$1048576,MATCH($A1051,'Hoja de Trabajo para listado'!$A$155:$A$1048576,0),MATCH((CUADRO!Q$5&amp;$E1051),'Hoja de Trabajo para listado'!$A$151:$Z$151,0)),0)+IFERROR(INDEX('Hoja de Trabajo para listado'!$AB$155:$BA$1048576,MATCH($A1051,'Hoja de Trabajo para listado'!$AB$155:$AB$1048576,0),MATCH((CUADRO!Q$5&amp;$E1051),'Hoja de Trabajo para listado'!$AB$151:$BA$151,0)),0)+IFERROR(INDEX('Hoja de Trabajo para listado'!$BC$155:$CB$1048576,MATCH($A1051,'Hoja de Trabajo para listado'!$BC$155:$BC$1048576,0),MATCH((CUADRO!Q$5&amp;$E1051),'Hoja de Trabajo para listado'!$BC$151:$CB$151,0)),0)+IFERROR(INDEX('Hoja de Trabajo para listado'!$DE$153:$DG$274,MATCH($A1051,'Hoja de Trabajo para listado'!$DE$153:$DE$1048576,0),MATCH((CUADRO!Q$5&amp;$E1051),'Hoja de Trabajo para listado'!$DE$151:$DG$151,0)),0)+IFERROR(INDEX('Hoja de Trabajo para listado'!$CD$155:$DC$1048576,MATCH($A1051,'Hoja de Trabajo para listado'!$CD$155:$CD$1048576,0),MATCH((CUADRO!Q$5&amp;$E1051),'Hoja de Trabajo para listado'!$CD$151:$DC$151,0)),0)</f>
        <v>0</v>
      </c>
      <c r="R1051" s="243">
        <f t="shared" ca="1" si="35"/>
        <v>0</v>
      </c>
      <c r="S1051" s="249">
        <f ca="1">+R1050+R1051</f>
        <v>0</v>
      </c>
      <c r="T1051" s="243">
        <f ca="1">+S1051</f>
        <v>0</v>
      </c>
      <c r="U1051" s="242">
        <f t="shared" si="36"/>
        <v>2</v>
      </c>
      <c r="V1051" s="333" t="str">
        <f>+VLOOKUP(A1051,bd_lista!$A$3:$E$590,5,FALSE)</f>
        <v>Gobiernos Autonomos Municipales</v>
      </c>
      <c r="W1051" s="384"/>
      <c r="X1051" s="242">
        <f>+VLOOKUP(A1051,[3]Sheet1!$A$13:$D$744,4,FALSE)</f>
        <v>0</v>
      </c>
      <c r="Y1051" s="242" t="e">
        <f>+VLOOKUP(X1051,bd_lista!$A$3:$C$590,3,FALSE)</f>
        <v>#N/A</v>
      </c>
      <c r="Z1051" s="292"/>
      <c r="AA1051" s="293"/>
    </row>
    <row r="1052" spans="1:27" customFormat="1" ht="15" hidden="1" customHeight="1">
      <c r="A1052" s="32">
        <v>1805</v>
      </c>
      <c r="B1052" s="388">
        <f>+A1052</f>
        <v>1805</v>
      </c>
      <c r="C1052" s="247" t="str">
        <f>+VLOOKUP(A1052,bd_lista!$A$3:$C$590,3,FALSE)</f>
        <v>Gobierno Autónomo Municipal de Puerto Guayaramerín</v>
      </c>
      <c r="D1052" s="385" t="str">
        <f>+C1052</f>
        <v>Gobierno Autónomo Municipal de Puerto Guayaramerín</v>
      </c>
      <c r="E1052" s="242" t="s">
        <v>1304</v>
      </c>
      <c r="F1052" s="243">
        <f ca="1">+IFERROR(INDEX('Hoja de Trabajo para listado'!$A$155:$Z$1048576,MATCH($A1052,'Hoja de Trabajo para listado'!$A$155:$A$1048576,0),MATCH((CUADRO!F$5&amp;$E1052),'Hoja de Trabajo para listado'!$A$151:$Z$151,0)),0)+IFERROR(INDEX('Hoja de Trabajo para listado'!$AB$155:$BA$1048576,MATCH($A1052,'Hoja de Trabajo para listado'!$AB$155:$AB$1048576,0),MATCH((CUADRO!F$5&amp;$E1052),'Hoja de Trabajo para listado'!$AB$151:$BA$151,0)),0)+IFERROR(INDEX('Hoja de Trabajo para listado'!$BC$155:$CB$1048576,MATCH($A1052,'Hoja de Trabajo para listado'!$BC$155:$BC$1048576,0),MATCH((CUADRO!F$5&amp;$E1052),'Hoja de Trabajo para listado'!$BC$151:$CB$151,0)),0)+IFERROR(INDEX('Hoja de Trabajo para listado'!$DE$153:$DG$274,MATCH($A1052,'Hoja de Trabajo para listado'!$DE$153:$DE$1048576,0),MATCH((CUADRO!F$5&amp;$E1052),'Hoja de Trabajo para listado'!$DE$151:$DG$151,0)),0)+IFERROR(INDEX('Hoja de Trabajo para listado'!$CD$155:$DC$1048576,MATCH($A1052,'Hoja de Trabajo para listado'!$CD$155:$CD$1048576,0),MATCH((CUADRO!F$5&amp;$E1052),'Hoja de Trabajo para listado'!$CD$151:$DC$151,0)),0)</f>
        <v>0</v>
      </c>
      <c r="G1052" s="243">
        <f ca="1">+IFERROR(INDEX('Hoja de Trabajo para listado'!$A$155:$Z$1048576,MATCH($A1052,'Hoja de Trabajo para listado'!$A$155:$A$1048576,0),MATCH((CUADRO!G$5&amp;$E1052),'Hoja de Trabajo para listado'!$A$151:$Z$151,0)),0)+IFERROR(INDEX('Hoja de Trabajo para listado'!$AB$155:$BA$1048576,MATCH($A1052,'Hoja de Trabajo para listado'!$AB$155:$AB$1048576,0),MATCH((CUADRO!G$5&amp;$E1052),'Hoja de Trabajo para listado'!$AB$151:$BA$151,0)),0)+IFERROR(INDEX('Hoja de Trabajo para listado'!$BC$155:$CB$1048576,MATCH($A1052,'Hoja de Trabajo para listado'!$BC$155:$BC$1048576,0),MATCH((CUADRO!G$5&amp;$E1052),'Hoja de Trabajo para listado'!$BC$151:$CB$151,0)),0)+IFERROR(INDEX('Hoja de Trabajo para listado'!$DE$153:$DG$274,MATCH($A1052,'Hoja de Trabajo para listado'!$DE$153:$DE$1048576,0),MATCH((CUADRO!G$5&amp;$E1052),'Hoja de Trabajo para listado'!$DE$151:$DG$151,0)),0)+IFERROR(INDEX('Hoja de Trabajo para listado'!$CD$155:$DC$1048576,MATCH($A1052,'Hoja de Trabajo para listado'!$CD$155:$CD$1048576,0),MATCH((CUADRO!G$5&amp;$E1052),'Hoja de Trabajo para listado'!$CD$151:$DC$151,0)),0)</f>
        <v>0</v>
      </c>
      <c r="H1052" s="243">
        <f ca="1">+IFERROR(INDEX('Hoja de Trabajo para listado'!$A$155:$Z$1048576,MATCH($A1052,'Hoja de Trabajo para listado'!$A$155:$A$1048576,0),MATCH((CUADRO!H$5&amp;$E1052),'Hoja de Trabajo para listado'!$A$151:$Z$151,0)),0)+IFERROR(INDEX('Hoja de Trabajo para listado'!$AB$155:$BA$1048576,MATCH($A1052,'Hoja de Trabajo para listado'!$AB$155:$AB$1048576,0),MATCH((CUADRO!H$5&amp;$E1052),'Hoja de Trabajo para listado'!$AB$151:$BA$151,0)),0)+IFERROR(INDEX('Hoja de Trabajo para listado'!$BC$155:$CB$1048576,MATCH($A1052,'Hoja de Trabajo para listado'!$BC$155:$BC$1048576,0),MATCH((CUADRO!H$5&amp;$E1052),'Hoja de Trabajo para listado'!$BC$151:$CB$151,0)),0)+IFERROR(INDEX('Hoja de Trabajo para listado'!$DE$153:$DG$274,MATCH($A1052,'Hoja de Trabajo para listado'!$DE$153:$DE$1048576,0),MATCH((CUADRO!H$5&amp;$E1052),'Hoja de Trabajo para listado'!$DE$151:$DG$151,0)),0)+IFERROR(INDEX('Hoja de Trabajo para listado'!$CD$155:$DC$1048576,MATCH($A1052,'Hoja de Trabajo para listado'!$CD$155:$CD$1048576,0),MATCH((CUADRO!H$5&amp;$E1052),'Hoja de Trabajo para listado'!$CD$151:$DC$151,0)),0)</f>
        <v>0</v>
      </c>
      <c r="I1052" s="243">
        <f ca="1">+IFERROR(INDEX('Hoja de Trabajo para listado'!$A$155:$Z$1048576,MATCH($A1052,'Hoja de Trabajo para listado'!$A$155:$A$1048576,0),MATCH((CUADRO!I$5&amp;$E1052),'Hoja de Trabajo para listado'!$A$151:$Z$151,0)),0)+IFERROR(INDEX('Hoja de Trabajo para listado'!$AB$155:$BA$1048576,MATCH($A1052,'Hoja de Trabajo para listado'!$AB$155:$AB$1048576,0),MATCH((CUADRO!I$5&amp;$E1052),'Hoja de Trabajo para listado'!$AB$151:$BA$151,0)),0)+IFERROR(INDEX('Hoja de Trabajo para listado'!$BC$155:$CB$1048576,MATCH($A1052,'Hoja de Trabajo para listado'!$BC$155:$BC$1048576,0),MATCH((CUADRO!I$5&amp;$E1052),'Hoja de Trabajo para listado'!$BC$151:$CB$151,0)),0)+IFERROR(INDEX('Hoja de Trabajo para listado'!$DE$153:$DG$274,MATCH($A1052,'Hoja de Trabajo para listado'!$DE$153:$DE$1048576,0),MATCH((CUADRO!I$5&amp;$E1052),'Hoja de Trabajo para listado'!$DE$151:$DG$151,0)),0)+IFERROR(INDEX('Hoja de Trabajo para listado'!$CD$155:$DC$1048576,MATCH($A1052,'Hoja de Trabajo para listado'!$CD$155:$CD$1048576,0),MATCH((CUADRO!I$5&amp;$E1052),'Hoja de Trabajo para listado'!$CD$151:$DC$151,0)),0)</f>
        <v>0</v>
      </c>
      <c r="J1052" s="243">
        <f ca="1">+IFERROR(INDEX('Hoja de Trabajo para listado'!$A$155:$Z$1048576,MATCH($A1052,'Hoja de Trabajo para listado'!$A$155:$A$1048576,0),MATCH((CUADRO!J$5&amp;$E1052),'Hoja de Trabajo para listado'!$A$151:$Z$151,0)),0)+IFERROR(INDEX('Hoja de Trabajo para listado'!$AB$155:$BA$1048576,MATCH($A1052,'Hoja de Trabajo para listado'!$AB$155:$AB$1048576,0),MATCH((CUADRO!J$5&amp;$E1052),'Hoja de Trabajo para listado'!$AB$151:$BA$151,0)),0)+IFERROR(INDEX('Hoja de Trabajo para listado'!$BC$155:$CB$1048576,MATCH($A1052,'Hoja de Trabajo para listado'!$BC$155:$BC$1048576,0),MATCH((CUADRO!J$5&amp;$E1052),'Hoja de Trabajo para listado'!$BC$151:$CB$151,0)),0)+IFERROR(INDEX('Hoja de Trabajo para listado'!$DE$153:$DG$274,MATCH($A1052,'Hoja de Trabajo para listado'!$DE$153:$DE$1048576,0),MATCH((CUADRO!J$5&amp;$E1052),'Hoja de Trabajo para listado'!$DE$151:$DG$151,0)),0)+IFERROR(INDEX('Hoja de Trabajo para listado'!$CD$155:$DC$1048576,MATCH($A1052,'Hoja de Trabajo para listado'!$CD$155:$CD$1048576,0),MATCH((CUADRO!J$5&amp;$E1052),'Hoja de Trabajo para listado'!$CD$151:$DC$151,0)),0)</f>
        <v>0</v>
      </c>
      <c r="K1052" s="243">
        <f ca="1">+IFERROR(INDEX('Hoja de Trabajo para listado'!$A$155:$Z$1048576,MATCH($A1052,'Hoja de Trabajo para listado'!$A$155:$A$1048576,0),MATCH((CUADRO!K$5&amp;$E1052),'Hoja de Trabajo para listado'!$A$151:$Z$151,0)),0)+IFERROR(INDEX('Hoja de Trabajo para listado'!$AB$155:$BA$1048576,MATCH($A1052,'Hoja de Trabajo para listado'!$AB$155:$AB$1048576,0),MATCH((CUADRO!K$5&amp;$E1052),'Hoja de Trabajo para listado'!$AB$151:$BA$151,0)),0)+IFERROR(INDEX('Hoja de Trabajo para listado'!$BC$155:$CB$1048576,MATCH($A1052,'Hoja de Trabajo para listado'!$BC$155:$BC$1048576,0),MATCH((CUADRO!K$5&amp;$E1052),'Hoja de Trabajo para listado'!$BC$151:$CB$151,0)),0)+IFERROR(INDEX('Hoja de Trabajo para listado'!$DE$153:$DG$274,MATCH($A1052,'Hoja de Trabajo para listado'!$DE$153:$DE$1048576,0),MATCH((CUADRO!K$5&amp;$E1052),'Hoja de Trabajo para listado'!$DE$151:$DG$151,0)),0)+IFERROR(INDEX('Hoja de Trabajo para listado'!$CD$155:$DC$1048576,MATCH($A1052,'Hoja de Trabajo para listado'!$CD$155:$CD$1048576,0),MATCH((CUADRO!K$5&amp;$E1052),'Hoja de Trabajo para listado'!$CD$151:$DC$151,0)),0)</f>
        <v>0</v>
      </c>
      <c r="L1052" s="243">
        <f ca="1">+IFERROR(INDEX('Hoja de Trabajo para listado'!$A$155:$Z$1048576,MATCH($A1052,'Hoja de Trabajo para listado'!$A$155:$A$1048576,0),MATCH((CUADRO!L$5&amp;$E1052),'Hoja de Trabajo para listado'!$A$151:$Z$151,0)),0)+IFERROR(INDEX('Hoja de Trabajo para listado'!$AB$155:$BA$1048576,MATCH($A1052,'Hoja de Trabajo para listado'!$AB$155:$AB$1048576,0),MATCH((CUADRO!L$5&amp;$E1052),'Hoja de Trabajo para listado'!$AB$151:$BA$151,0)),0)+IFERROR(INDEX('Hoja de Trabajo para listado'!$BC$155:$CB$1048576,MATCH($A1052,'Hoja de Trabajo para listado'!$BC$155:$BC$1048576,0),MATCH((CUADRO!L$5&amp;$E1052),'Hoja de Trabajo para listado'!$BC$151:$CB$151,0)),0)+IFERROR(INDEX('Hoja de Trabajo para listado'!$DE$153:$DG$274,MATCH($A1052,'Hoja de Trabajo para listado'!$DE$153:$DE$1048576,0),MATCH((CUADRO!L$5&amp;$E1052),'Hoja de Trabajo para listado'!$DE$151:$DG$151,0)),0)+IFERROR(INDEX('Hoja de Trabajo para listado'!$CD$155:$DC$1048576,MATCH($A1052,'Hoja de Trabajo para listado'!$CD$155:$CD$1048576,0),MATCH((CUADRO!L$5&amp;$E1052),'Hoja de Trabajo para listado'!$CD$151:$DC$151,0)),0)</f>
        <v>0</v>
      </c>
      <c r="M1052" s="243">
        <f ca="1">+IFERROR(INDEX('Hoja de Trabajo para listado'!$A$155:$Z$1048576,MATCH($A1052,'Hoja de Trabajo para listado'!$A$155:$A$1048576,0),MATCH((CUADRO!M$5&amp;$E1052),'Hoja de Trabajo para listado'!$A$151:$Z$151,0)),0)+IFERROR(INDEX('Hoja de Trabajo para listado'!$AB$155:$BA$1048576,MATCH($A1052,'Hoja de Trabajo para listado'!$AB$155:$AB$1048576,0),MATCH((CUADRO!M$5&amp;$E1052),'Hoja de Trabajo para listado'!$AB$151:$BA$151,0)),0)+IFERROR(INDEX('Hoja de Trabajo para listado'!$BC$155:$CB$1048576,MATCH($A1052,'Hoja de Trabajo para listado'!$BC$155:$BC$1048576,0),MATCH((CUADRO!M$5&amp;$E1052),'Hoja de Trabajo para listado'!$BC$151:$CB$151,0)),0)+IFERROR(INDEX('Hoja de Trabajo para listado'!$DE$153:$DG$274,MATCH($A1052,'Hoja de Trabajo para listado'!$DE$153:$DE$1048576,0),MATCH((CUADRO!M$5&amp;$E1052),'Hoja de Trabajo para listado'!$DE$151:$DG$151,0)),0)+IFERROR(INDEX('Hoja de Trabajo para listado'!$CD$155:$DC$1048576,MATCH($A1052,'Hoja de Trabajo para listado'!$CD$155:$CD$1048576,0),MATCH((CUADRO!M$5&amp;$E1052),'Hoja de Trabajo para listado'!$CD$151:$DC$151,0)),0)</f>
        <v>0</v>
      </c>
      <c r="N1052" s="243">
        <f ca="1">+IFERROR(INDEX('Hoja de Trabajo para listado'!$A$155:$Z$1048576,MATCH($A1052,'Hoja de Trabajo para listado'!$A$155:$A$1048576,0),MATCH((CUADRO!N$5&amp;$E1052),'Hoja de Trabajo para listado'!$A$151:$Z$151,0)),0)+IFERROR(INDEX('Hoja de Trabajo para listado'!$AB$155:$BA$1048576,MATCH($A1052,'Hoja de Trabajo para listado'!$AB$155:$AB$1048576,0),MATCH((CUADRO!N$5&amp;$E1052),'Hoja de Trabajo para listado'!$AB$151:$BA$151,0)),0)+IFERROR(INDEX('Hoja de Trabajo para listado'!$BC$155:$CB$1048576,MATCH($A1052,'Hoja de Trabajo para listado'!$BC$155:$BC$1048576,0),MATCH((CUADRO!N$5&amp;$E1052),'Hoja de Trabajo para listado'!$BC$151:$CB$151,0)),0)+IFERROR(INDEX('Hoja de Trabajo para listado'!$DE$153:$DG$274,MATCH($A1052,'Hoja de Trabajo para listado'!$DE$153:$DE$1048576,0),MATCH((CUADRO!N$5&amp;$E1052),'Hoja de Trabajo para listado'!$DE$151:$DG$151,0)),0)+IFERROR(INDEX('Hoja de Trabajo para listado'!$CD$155:$DC$1048576,MATCH($A1052,'Hoja de Trabajo para listado'!$CD$155:$CD$1048576,0),MATCH((CUADRO!N$5&amp;$E1052),'Hoja de Trabajo para listado'!$CD$151:$DC$151,0)),0)</f>
        <v>0</v>
      </c>
      <c r="O1052" s="243">
        <f ca="1">+IFERROR(INDEX('Hoja de Trabajo para listado'!$A$155:$Z$1048576,MATCH($A1052,'Hoja de Trabajo para listado'!$A$155:$A$1048576,0),MATCH((CUADRO!O$5&amp;$E1052),'Hoja de Trabajo para listado'!$A$151:$Z$151,0)),0)+IFERROR(INDEX('Hoja de Trabajo para listado'!$AB$155:$BA$1048576,MATCH($A1052,'Hoja de Trabajo para listado'!$AB$155:$AB$1048576,0),MATCH((CUADRO!O$5&amp;$E1052),'Hoja de Trabajo para listado'!$AB$151:$BA$151,0)),0)+IFERROR(INDEX('Hoja de Trabajo para listado'!$BC$155:$CB$1048576,MATCH($A1052,'Hoja de Trabajo para listado'!$BC$155:$BC$1048576,0),MATCH((CUADRO!O$5&amp;$E1052),'Hoja de Trabajo para listado'!$BC$151:$CB$151,0)),0)+IFERROR(INDEX('Hoja de Trabajo para listado'!$DE$153:$DG$274,MATCH($A1052,'Hoja de Trabajo para listado'!$DE$153:$DE$1048576,0),MATCH((CUADRO!O$5&amp;$E1052),'Hoja de Trabajo para listado'!$DE$151:$DG$151,0)),0)+IFERROR(INDEX('Hoja de Trabajo para listado'!$CD$155:$DC$1048576,MATCH($A1052,'Hoja de Trabajo para listado'!$CD$155:$CD$1048576,0),MATCH((CUADRO!O$5&amp;$E1052),'Hoja de Trabajo para listado'!$CD$151:$DC$151,0)),0)</f>
        <v>0</v>
      </c>
      <c r="P1052" s="243">
        <f ca="1">+IFERROR(INDEX('Hoja de Trabajo para listado'!$A$155:$Z$1048576,MATCH($A1052,'Hoja de Trabajo para listado'!$A$155:$A$1048576,0),MATCH((CUADRO!P$5&amp;$E1052),'Hoja de Trabajo para listado'!$A$151:$Z$151,0)),0)+IFERROR(INDEX('Hoja de Trabajo para listado'!$AB$155:$BA$1048576,MATCH($A1052,'Hoja de Trabajo para listado'!$AB$155:$AB$1048576,0),MATCH((CUADRO!P$5&amp;$E1052),'Hoja de Trabajo para listado'!$AB$151:$BA$151,0)),0)+IFERROR(INDEX('Hoja de Trabajo para listado'!$BC$155:$CB$1048576,MATCH($A1052,'Hoja de Trabajo para listado'!$BC$155:$BC$1048576,0),MATCH((CUADRO!P$5&amp;$E1052),'Hoja de Trabajo para listado'!$BC$151:$CB$151,0)),0)+IFERROR(INDEX('Hoja de Trabajo para listado'!$DE$153:$DG$274,MATCH($A1052,'Hoja de Trabajo para listado'!$DE$153:$DE$1048576,0),MATCH((CUADRO!P$5&amp;$E1052),'Hoja de Trabajo para listado'!$DE$151:$DG$151,0)),0)+IFERROR(INDEX('Hoja de Trabajo para listado'!$CD$155:$DC$1048576,MATCH($A1052,'Hoja de Trabajo para listado'!$CD$155:$CD$1048576,0),MATCH((CUADRO!P$5&amp;$E1052),'Hoja de Trabajo para listado'!$CD$151:$DC$151,0)),0)</f>
        <v>0</v>
      </c>
      <c r="Q1052" s="243">
        <f ca="1">+IFERROR(INDEX('Hoja de Trabajo para listado'!$A$155:$Z$1048576,MATCH($A1052,'Hoja de Trabajo para listado'!$A$155:$A$1048576,0),MATCH((CUADRO!Q$5&amp;$E1052),'Hoja de Trabajo para listado'!$A$151:$Z$151,0)),0)+IFERROR(INDEX('Hoja de Trabajo para listado'!$AB$155:$BA$1048576,MATCH($A1052,'Hoja de Trabajo para listado'!$AB$155:$AB$1048576,0),MATCH((CUADRO!Q$5&amp;$E1052),'Hoja de Trabajo para listado'!$AB$151:$BA$151,0)),0)+IFERROR(INDEX('Hoja de Trabajo para listado'!$BC$155:$CB$1048576,MATCH($A1052,'Hoja de Trabajo para listado'!$BC$155:$BC$1048576,0),MATCH((CUADRO!Q$5&amp;$E1052),'Hoja de Trabajo para listado'!$BC$151:$CB$151,0)),0)+IFERROR(INDEX('Hoja de Trabajo para listado'!$DE$153:$DG$274,MATCH($A1052,'Hoja de Trabajo para listado'!$DE$153:$DE$1048576,0),MATCH((CUADRO!Q$5&amp;$E1052),'Hoja de Trabajo para listado'!$DE$151:$DG$151,0)),0)+IFERROR(INDEX('Hoja de Trabajo para listado'!$CD$155:$DC$1048576,MATCH($A1052,'Hoja de Trabajo para listado'!$CD$155:$CD$1048576,0),MATCH((CUADRO!Q$5&amp;$E1052),'Hoja de Trabajo para listado'!$CD$151:$DC$151,0)),0)</f>
        <v>0</v>
      </c>
      <c r="R1052" s="243">
        <f t="shared" ca="1" si="35"/>
        <v>0</v>
      </c>
      <c r="S1052" s="249"/>
      <c r="T1052" s="243">
        <f ca="1">+T1053</f>
        <v>0</v>
      </c>
      <c r="U1052" s="242">
        <f t="shared" si="36"/>
        <v>1</v>
      </c>
      <c r="V1052" s="333" t="str">
        <f>+VLOOKUP(A1052,bd_lista!$A$3:$E$590,5,FALSE)</f>
        <v>Gobiernos Autonomos Municipales</v>
      </c>
      <c r="W1052" s="383" t="str">
        <f>+V1052</f>
        <v>Gobiernos Autonomos Municipales</v>
      </c>
      <c r="X1052" s="242">
        <f>+VLOOKUP(A1052,[3]Sheet1!$A$13:$D$744,4,FALSE)</f>
        <v>0</v>
      </c>
      <c r="Y1052" s="242" t="e">
        <f>+VLOOKUP(X1052,bd_lista!$A$3:$C$590,3,FALSE)</f>
        <v>#N/A</v>
      </c>
      <c r="Z1052" s="294">
        <f>+X1052</f>
        <v>0</v>
      </c>
      <c r="AA1052" s="295" t="e">
        <f>+Y1052</f>
        <v>#N/A</v>
      </c>
    </row>
    <row r="1053" spans="1:27" customFormat="1" ht="15" hidden="1" customHeight="1">
      <c r="A1053" s="32">
        <v>1805</v>
      </c>
      <c r="B1053" s="389"/>
      <c r="C1053" s="247" t="str">
        <f>+VLOOKUP(A1053,bd_lista!$A$3:$C$590,3,FALSE)</f>
        <v>Gobierno Autónomo Municipal de Puerto Guayaramerín</v>
      </c>
      <c r="D1053" s="386"/>
      <c r="E1053" s="244" t="s">
        <v>1305</v>
      </c>
      <c r="F1053" s="243">
        <f ca="1">+IFERROR(INDEX('Hoja de Trabajo para listado'!$A$155:$Z$1048576,MATCH($A1053,'Hoja de Trabajo para listado'!$A$155:$A$1048576,0),MATCH((CUADRO!F$5&amp;$E1053),'Hoja de Trabajo para listado'!$A$151:$Z$151,0)),0)+IFERROR(INDEX('Hoja de Trabajo para listado'!$AB$155:$BA$1048576,MATCH($A1053,'Hoja de Trabajo para listado'!$AB$155:$AB$1048576,0),MATCH((CUADRO!F$5&amp;$E1053),'Hoja de Trabajo para listado'!$AB$151:$BA$151,0)),0)+IFERROR(INDEX('Hoja de Trabajo para listado'!$BC$155:$CB$1048576,MATCH($A1053,'Hoja de Trabajo para listado'!$BC$155:$BC$1048576,0),MATCH((CUADRO!F$5&amp;$E1053),'Hoja de Trabajo para listado'!$BC$151:$CB$151,0)),0)+IFERROR(INDEX('Hoja de Trabajo para listado'!$DE$153:$DG$274,MATCH($A1053,'Hoja de Trabajo para listado'!$DE$153:$DE$1048576,0),MATCH((CUADRO!F$5&amp;$E1053),'Hoja de Trabajo para listado'!$DE$151:$DG$151,0)),0)+IFERROR(INDEX('Hoja de Trabajo para listado'!$CD$155:$DC$1048576,MATCH($A1053,'Hoja de Trabajo para listado'!$CD$155:$CD$1048576,0),MATCH((CUADRO!F$5&amp;$E1053),'Hoja de Trabajo para listado'!$CD$151:$DC$151,0)),0)</f>
        <v>0</v>
      </c>
      <c r="G1053" s="243">
        <f ca="1">+IFERROR(INDEX('Hoja de Trabajo para listado'!$A$155:$Z$1048576,MATCH($A1053,'Hoja de Trabajo para listado'!$A$155:$A$1048576,0),MATCH((CUADRO!G$5&amp;$E1053),'Hoja de Trabajo para listado'!$A$151:$Z$151,0)),0)+IFERROR(INDEX('Hoja de Trabajo para listado'!$AB$155:$BA$1048576,MATCH($A1053,'Hoja de Trabajo para listado'!$AB$155:$AB$1048576,0),MATCH((CUADRO!G$5&amp;$E1053),'Hoja de Trabajo para listado'!$AB$151:$BA$151,0)),0)+IFERROR(INDEX('Hoja de Trabajo para listado'!$BC$155:$CB$1048576,MATCH($A1053,'Hoja de Trabajo para listado'!$BC$155:$BC$1048576,0),MATCH((CUADRO!G$5&amp;$E1053),'Hoja de Trabajo para listado'!$BC$151:$CB$151,0)),0)+IFERROR(INDEX('Hoja de Trabajo para listado'!$DE$153:$DG$274,MATCH($A1053,'Hoja de Trabajo para listado'!$DE$153:$DE$1048576,0),MATCH((CUADRO!G$5&amp;$E1053),'Hoja de Trabajo para listado'!$DE$151:$DG$151,0)),0)+IFERROR(INDEX('Hoja de Trabajo para listado'!$CD$155:$DC$1048576,MATCH($A1053,'Hoja de Trabajo para listado'!$CD$155:$CD$1048576,0),MATCH((CUADRO!G$5&amp;$E1053),'Hoja de Trabajo para listado'!$CD$151:$DC$151,0)),0)</f>
        <v>0</v>
      </c>
      <c r="H1053" s="243">
        <f ca="1">+IFERROR(INDEX('Hoja de Trabajo para listado'!$A$155:$Z$1048576,MATCH($A1053,'Hoja de Trabajo para listado'!$A$155:$A$1048576,0),MATCH((CUADRO!H$5&amp;$E1053),'Hoja de Trabajo para listado'!$A$151:$Z$151,0)),0)+IFERROR(INDEX('Hoja de Trabajo para listado'!$AB$155:$BA$1048576,MATCH($A1053,'Hoja de Trabajo para listado'!$AB$155:$AB$1048576,0),MATCH((CUADRO!H$5&amp;$E1053),'Hoja de Trabajo para listado'!$AB$151:$BA$151,0)),0)+IFERROR(INDEX('Hoja de Trabajo para listado'!$BC$155:$CB$1048576,MATCH($A1053,'Hoja de Trabajo para listado'!$BC$155:$BC$1048576,0),MATCH((CUADRO!H$5&amp;$E1053),'Hoja de Trabajo para listado'!$BC$151:$CB$151,0)),0)+IFERROR(INDEX('Hoja de Trabajo para listado'!$DE$153:$DG$274,MATCH($A1053,'Hoja de Trabajo para listado'!$DE$153:$DE$1048576,0),MATCH((CUADRO!H$5&amp;$E1053),'Hoja de Trabajo para listado'!$DE$151:$DG$151,0)),0)+IFERROR(INDEX('Hoja de Trabajo para listado'!$CD$155:$DC$1048576,MATCH($A1053,'Hoja de Trabajo para listado'!$CD$155:$CD$1048576,0),MATCH((CUADRO!H$5&amp;$E1053),'Hoja de Trabajo para listado'!$CD$151:$DC$151,0)),0)</f>
        <v>0</v>
      </c>
      <c r="I1053" s="243">
        <f ca="1">+IFERROR(INDEX('Hoja de Trabajo para listado'!$A$155:$Z$1048576,MATCH($A1053,'Hoja de Trabajo para listado'!$A$155:$A$1048576,0),MATCH((CUADRO!I$5&amp;$E1053),'Hoja de Trabajo para listado'!$A$151:$Z$151,0)),0)+IFERROR(INDEX('Hoja de Trabajo para listado'!$AB$155:$BA$1048576,MATCH($A1053,'Hoja de Trabajo para listado'!$AB$155:$AB$1048576,0),MATCH((CUADRO!I$5&amp;$E1053),'Hoja de Trabajo para listado'!$AB$151:$BA$151,0)),0)+IFERROR(INDEX('Hoja de Trabajo para listado'!$BC$155:$CB$1048576,MATCH($A1053,'Hoja de Trabajo para listado'!$BC$155:$BC$1048576,0),MATCH((CUADRO!I$5&amp;$E1053),'Hoja de Trabajo para listado'!$BC$151:$CB$151,0)),0)+IFERROR(INDEX('Hoja de Trabajo para listado'!$DE$153:$DG$274,MATCH($A1053,'Hoja de Trabajo para listado'!$DE$153:$DE$1048576,0),MATCH((CUADRO!I$5&amp;$E1053),'Hoja de Trabajo para listado'!$DE$151:$DG$151,0)),0)+IFERROR(INDEX('Hoja de Trabajo para listado'!$CD$155:$DC$1048576,MATCH($A1053,'Hoja de Trabajo para listado'!$CD$155:$CD$1048576,0),MATCH((CUADRO!I$5&amp;$E1053),'Hoja de Trabajo para listado'!$CD$151:$DC$151,0)),0)</f>
        <v>0</v>
      </c>
      <c r="J1053" s="243">
        <f ca="1">+IFERROR(INDEX('Hoja de Trabajo para listado'!$A$155:$Z$1048576,MATCH($A1053,'Hoja de Trabajo para listado'!$A$155:$A$1048576,0),MATCH((CUADRO!J$5&amp;$E1053),'Hoja de Trabajo para listado'!$A$151:$Z$151,0)),0)+IFERROR(INDEX('Hoja de Trabajo para listado'!$AB$155:$BA$1048576,MATCH($A1053,'Hoja de Trabajo para listado'!$AB$155:$AB$1048576,0),MATCH((CUADRO!J$5&amp;$E1053),'Hoja de Trabajo para listado'!$AB$151:$BA$151,0)),0)+IFERROR(INDEX('Hoja de Trabajo para listado'!$BC$155:$CB$1048576,MATCH($A1053,'Hoja de Trabajo para listado'!$BC$155:$BC$1048576,0),MATCH((CUADRO!J$5&amp;$E1053),'Hoja de Trabajo para listado'!$BC$151:$CB$151,0)),0)+IFERROR(INDEX('Hoja de Trabajo para listado'!$DE$153:$DG$274,MATCH($A1053,'Hoja de Trabajo para listado'!$DE$153:$DE$1048576,0),MATCH((CUADRO!J$5&amp;$E1053),'Hoja de Trabajo para listado'!$DE$151:$DG$151,0)),0)+IFERROR(INDEX('Hoja de Trabajo para listado'!$CD$155:$DC$1048576,MATCH($A1053,'Hoja de Trabajo para listado'!$CD$155:$CD$1048576,0),MATCH((CUADRO!J$5&amp;$E1053),'Hoja de Trabajo para listado'!$CD$151:$DC$151,0)),0)</f>
        <v>0</v>
      </c>
      <c r="K1053" s="243">
        <f ca="1">+IFERROR(INDEX('Hoja de Trabajo para listado'!$A$155:$Z$1048576,MATCH($A1053,'Hoja de Trabajo para listado'!$A$155:$A$1048576,0),MATCH((CUADRO!K$5&amp;$E1053),'Hoja de Trabajo para listado'!$A$151:$Z$151,0)),0)+IFERROR(INDEX('Hoja de Trabajo para listado'!$AB$155:$BA$1048576,MATCH($A1053,'Hoja de Trabajo para listado'!$AB$155:$AB$1048576,0),MATCH((CUADRO!K$5&amp;$E1053),'Hoja de Trabajo para listado'!$AB$151:$BA$151,0)),0)+IFERROR(INDEX('Hoja de Trabajo para listado'!$BC$155:$CB$1048576,MATCH($A1053,'Hoja de Trabajo para listado'!$BC$155:$BC$1048576,0),MATCH((CUADRO!K$5&amp;$E1053),'Hoja de Trabajo para listado'!$BC$151:$CB$151,0)),0)+IFERROR(INDEX('Hoja de Trabajo para listado'!$DE$153:$DG$274,MATCH($A1053,'Hoja de Trabajo para listado'!$DE$153:$DE$1048576,0),MATCH((CUADRO!K$5&amp;$E1053),'Hoja de Trabajo para listado'!$DE$151:$DG$151,0)),0)+IFERROR(INDEX('Hoja de Trabajo para listado'!$CD$155:$DC$1048576,MATCH($A1053,'Hoja de Trabajo para listado'!$CD$155:$CD$1048576,0),MATCH((CUADRO!K$5&amp;$E1053),'Hoja de Trabajo para listado'!$CD$151:$DC$151,0)),0)</f>
        <v>0</v>
      </c>
      <c r="L1053" s="243">
        <f ca="1">+IFERROR(INDEX('Hoja de Trabajo para listado'!$A$155:$Z$1048576,MATCH($A1053,'Hoja de Trabajo para listado'!$A$155:$A$1048576,0),MATCH((CUADRO!L$5&amp;$E1053),'Hoja de Trabajo para listado'!$A$151:$Z$151,0)),0)+IFERROR(INDEX('Hoja de Trabajo para listado'!$AB$155:$BA$1048576,MATCH($A1053,'Hoja de Trabajo para listado'!$AB$155:$AB$1048576,0),MATCH((CUADRO!L$5&amp;$E1053),'Hoja de Trabajo para listado'!$AB$151:$BA$151,0)),0)+IFERROR(INDEX('Hoja de Trabajo para listado'!$BC$155:$CB$1048576,MATCH($A1053,'Hoja de Trabajo para listado'!$BC$155:$BC$1048576,0),MATCH((CUADRO!L$5&amp;$E1053),'Hoja de Trabajo para listado'!$BC$151:$CB$151,0)),0)+IFERROR(INDEX('Hoja de Trabajo para listado'!$DE$153:$DG$274,MATCH($A1053,'Hoja de Trabajo para listado'!$DE$153:$DE$1048576,0),MATCH((CUADRO!L$5&amp;$E1053),'Hoja de Trabajo para listado'!$DE$151:$DG$151,0)),0)+IFERROR(INDEX('Hoja de Trabajo para listado'!$CD$155:$DC$1048576,MATCH($A1053,'Hoja de Trabajo para listado'!$CD$155:$CD$1048576,0),MATCH((CUADRO!L$5&amp;$E1053),'Hoja de Trabajo para listado'!$CD$151:$DC$151,0)),0)</f>
        <v>0</v>
      </c>
      <c r="M1053" s="243">
        <f ca="1">+IFERROR(INDEX('Hoja de Trabajo para listado'!$A$155:$Z$1048576,MATCH($A1053,'Hoja de Trabajo para listado'!$A$155:$A$1048576,0),MATCH((CUADRO!M$5&amp;$E1053),'Hoja de Trabajo para listado'!$A$151:$Z$151,0)),0)+IFERROR(INDEX('Hoja de Trabajo para listado'!$AB$155:$BA$1048576,MATCH($A1053,'Hoja de Trabajo para listado'!$AB$155:$AB$1048576,0),MATCH((CUADRO!M$5&amp;$E1053),'Hoja de Trabajo para listado'!$AB$151:$BA$151,0)),0)+IFERROR(INDEX('Hoja de Trabajo para listado'!$BC$155:$CB$1048576,MATCH($A1053,'Hoja de Trabajo para listado'!$BC$155:$BC$1048576,0),MATCH((CUADRO!M$5&amp;$E1053),'Hoja de Trabajo para listado'!$BC$151:$CB$151,0)),0)+IFERROR(INDEX('Hoja de Trabajo para listado'!$DE$153:$DG$274,MATCH($A1053,'Hoja de Trabajo para listado'!$DE$153:$DE$1048576,0),MATCH((CUADRO!M$5&amp;$E1053),'Hoja de Trabajo para listado'!$DE$151:$DG$151,0)),0)+IFERROR(INDEX('Hoja de Trabajo para listado'!$CD$155:$DC$1048576,MATCH($A1053,'Hoja de Trabajo para listado'!$CD$155:$CD$1048576,0),MATCH((CUADRO!M$5&amp;$E1053),'Hoja de Trabajo para listado'!$CD$151:$DC$151,0)),0)</f>
        <v>0</v>
      </c>
      <c r="N1053" s="243">
        <f ca="1">+IFERROR(INDEX('Hoja de Trabajo para listado'!$A$155:$Z$1048576,MATCH($A1053,'Hoja de Trabajo para listado'!$A$155:$A$1048576,0),MATCH((CUADRO!N$5&amp;$E1053),'Hoja de Trabajo para listado'!$A$151:$Z$151,0)),0)+IFERROR(INDEX('Hoja de Trabajo para listado'!$AB$155:$BA$1048576,MATCH($A1053,'Hoja de Trabajo para listado'!$AB$155:$AB$1048576,0),MATCH((CUADRO!N$5&amp;$E1053),'Hoja de Trabajo para listado'!$AB$151:$BA$151,0)),0)+IFERROR(INDEX('Hoja de Trabajo para listado'!$BC$155:$CB$1048576,MATCH($A1053,'Hoja de Trabajo para listado'!$BC$155:$BC$1048576,0),MATCH((CUADRO!N$5&amp;$E1053),'Hoja de Trabajo para listado'!$BC$151:$CB$151,0)),0)+IFERROR(INDEX('Hoja de Trabajo para listado'!$DE$153:$DG$274,MATCH($A1053,'Hoja de Trabajo para listado'!$DE$153:$DE$1048576,0),MATCH((CUADRO!N$5&amp;$E1053),'Hoja de Trabajo para listado'!$DE$151:$DG$151,0)),0)+IFERROR(INDEX('Hoja de Trabajo para listado'!$CD$155:$DC$1048576,MATCH($A1053,'Hoja de Trabajo para listado'!$CD$155:$CD$1048576,0),MATCH((CUADRO!N$5&amp;$E1053),'Hoja de Trabajo para listado'!$CD$151:$DC$151,0)),0)</f>
        <v>0</v>
      </c>
      <c r="O1053" s="243">
        <f ca="1">+IFERROR(INDEX('Hoja de Trabajo para listado'!$A$155:$Z$1048576,MATCH($A1053,'Hoja de Trabajo para listado'!$A$155:$A$1048576,0),MATCH((CUADRO!O$5&amp;$E1053),'Hoja de Trabajo para listado'!$A$151:$Z$151,0)),0)+IFERROR(INDEX('Hoja de Trabajo para listado'!$AB$155:$BA$1048576,MATCH($A1053,'Hoja de Trabajo para listado'!$AB$155:$AB$1048576,0),MATCH((CUADRO!O$5&amp;$E1053),'Hoja de Trabajo para listado'!$AB$151:$BA$151,0)),0)+IFERROR(INDEX('Hoja de Trabajo para listado'!$BC$155:$CB$1048576,MATCH($A1053,'Hoja de Trabajo para listado'!$BC$155:$BC$1048576,0),MATCH((CUADRO!O$5&amp;$E1053),'Hoja de Trabajo para listado'!$BC$151:$CB$151,0)),0)+IFERROR(INDEX('Hoja de Trabajo para listado'!$DE$153:$DG$274,MATCH($A1053,'Hoja de Trabajo para listado'!$DE$153:$DE$1048576,0),MATCH((CUADRO!O$5&amp;$E1053),'Hoja de Trabajo para listado'!$DE$151:$DG$151,0)),0)+IFERROR(INDEX('Hoja de Trabajo para listado'!$CD$155:$DC$1048576,MATCH($A1053,'Hoja de Trabajo para listado'!$CD$155:$CD$1048576,0),MATCH((CUADRO!O$5&amp;$E1053),'Hoja de Trabajo para listado'!$CD$151:$DC$151,0)),0)</f>
        <v>0</v>
      </c>
      <c r="P1053" s="243">
        <f ca="1">+IFERROR(INDEX('Hoja de Trabajo para listado'!$A$155:$Z$1048576,MATCH($A1053,'Hoja de Trabajo para listado'!$A$155:$A$1048576,0),MATCH((CUADRO!P$5&amp;$E1053),'Hoja de Trabajo para listado'!$A$151:$Z$151,0)),0)+IFERROR(INDEX('Hoja de Trabajo para listado'!$AB$155:$BA$1048576,MATCH($A1053,'Hoja de Trabajo para listado'!$AB$155:$AB$1048576,0),MATCH((CUADRO!P$5&amp;$E1053),'Hoja de Trabajo para listado'!$AB$151:$BA$151,0)),0)+IFERROR(INDEX('Hoja de Trabajo para listado'!$BC$155:$CB$1048576,MATCH($A1053,'Hoja de Trabajo para listado'!$BC$155:$BC$1048576,0),MATCH((CUADRO!P$5&amp;$E1053),'Hoja de Trabajo para listado'!$BC$151:$CB$151,0)),0)+IFERROR(INDEX('Hoja de Trabajo para listado'!$DE$153:$DG$274,MATCH($A1053,'Hoja de Trabajo para listado'!$DE$153:$DE$1048576,0),MATCH((CUADRO!P$5&amp;$E1053),'Hoja de Trabajo para listado'!$DE$151:$DG$151,0)),0)+IFERROR(INDEX('Hoja de Trabajo para listado'!$CD$155:$DC$1048576,MATCH($A1053,'Hoja de Trabajo para listado'!$CD$155:$CD$1048576,0),MATCH((CUADRO!P$5&amp;$E1053),'Hoja de Trabajo para listado'!$CD$151:$DC$151,0)),0)</f>
        <v>0</v>
      </c>
      <c r="Q1053" s="243">
        <f ca="1">+IFERROR(INDEX('Hoja de Trabajo para listado'!$A$155:$Z$1048576,MATCH($A1053,'Hoja de Trabajo para listado'!$A$155:$A$1048576,0),MATCH((CUADRO!Q$5&amp;$E1053),'Hoja de Trabajo para listado'!$A$151:$Z$151,0)),0)+IFERROR(INDEX('Hoja de Trabajo para listado'!$AB$155:$BA$1048576,MATCH($A1053,'Hoja de Trabajo para listado'!$AB$155:$AB$1048576,0),MATCH((CUADRO!Q$5&amp;$E1053),'Hoja de Trabajo para listado'!$AB$151:$BA$151,0)),0)+IFERROR(INDEX('Hoja de Trabajo para listado'!$BC$155:$CB$1048576,MATCH($A1053,'Hoja de Trabajo para listado'!$BC$155:$BC$1048576,0),MATCH((CUADRO!Q$5&amp;$E1053),'Hoja de Trabajo para listado'!$BC$151:$CB$151,0)),0)+IFERROR(INDEX('Hoja de Trabajo para listado'!$DE$153:$DG$274,MATCH($A1053,'Hoja de Trabajo para listado'!$DE$153:$DE$1048576,0),MATCH((CUADRO!Q$5&amp;$E1053),'Hoja de Trabajo para listado'!$DE$151:$DG$151,0)),0)+IFERROR(INDEX('Hoja de Trabajo para listado'!$CD$155:$DC$1048576,MATCH($A1053,'Hoja de Trabajo para listado'!$CD$155:$CD$1048576,0),MATCH((CUADRO!Q$5&amp;$E1053),'Hoja de Trabajo para listado'!$CD$151:$DC$151,0)),0)</f>
        <v>0</v>
      </c>
      <c r="R1053" s="243">
        <f t="shared" ca="1" si="35"/>
        <v>0</v>
      </c>
      <c r="S1053" s="249">
        <f ca="1">+R1052+R1053</f>
        <v>0</v>
      </c>
      <c r="T1053" s="243">
        <f ca="1">+S1053</f>
        <v>0</v>
      </c>
      <c r="U1053" s="242">
        <f t="shared" si="36"/>
        <v>2</v>
      </c>
      <c r="V1053" s="333" t="str">
        <f>+VLOOKUP(A1053,bd_lista!$A$3:$E$590,5,FALSE)</f>
        <v>Gobiernos Autonomos Municipales</v>
      </c>
      <c r="W1053" s="384"/>
      <c r="X1053" s="242">
        <f>+VLOOKUP(A1053,[3]Sheet1!$A$13:$D$744,4,FALSE)</f>
        <v>0</v>
      </c>
      <c r="Y1053" s="242" t="e">
        <f>+VLOOKUP(X1053,bd_lista!$A$3:$C$590,3,FALSE)</f>
        <v>#N/A</v>
      </c>
      <c r="Z1053" s="292"/>
      <c r="AA1053" s="293"/>
    </row>
    <row r="1054" spans="1:27" customFormat="1" ht="15" hidden="1" customHeight="1">
      <c r="A1054" s="32">
        <v>1806</v>
      </c>
      <c r="B1054" s="388">
        <f>+A1054</f>
        <v>1806</v>
      </c>
      <c r="C1054" s="247" t="str">
        <f>+VLOOKUP(A1054,bd_lista!$A$3:$C$590,3,FALSE)</f>
        <v>Gobierno Autónomo Municipal de Reyes</v>
      </c>
      <c r="D1054" s="385" t="str">
        <f>+C1054</f>
        <v>Gobierno Autónomo Municipal de Reyes</v>
      </c>
      <c r="E1054" s="242" t="s">
        <v>1304</v>
      </c>
      <c r="F1054" s="243">
        <f ca="1">+IFERROR(INDEX('Hoja de Trabajo para listado'!$A$155:$Z$1048576,MATCH($A1054,'Hoja de Trabajo para listado'!$A$155:$A$1048576,0),MATCH((CUADRO!F$5&amp;$E1054),'Hoja de Trabajo para listado'!$A$151:$Z$151,0)),0)+IFERROR(INDEX('Hoja de Trabajo para listado'!$AB$155:$BA$1048576,MATCH($A1054,'Hoja de Trabajo para listado'!$AB$155:$AB$1048576,0),MATCH((CUADRO!F$5&amp;$E1054),'Hoja de Trabajo para listado'!$AB$151:$BA$151,0)),0)+IFERROR(INDEX('Hoja de Trabajo para listado'!$BC$155:$CB$1048576,MATCH($A1054,'Hoja de Trabajo para listado'!$BC$155:$BC$1048576,0),MATCH((CUADRO!F$5&amp;$E1054),'Hoja de Trabajo para listado'!$BC$151:$CB$151,0)),0)+IFERROR(INDEX('Hoja de Trabajo para listado'!$DE$153:$DG$274,MATCH($A1054,'Hoja de Trabajo para listado'!$DE$153:$DE$1048576,0),MATCH((CUADRO!F$5&amp;$E1054),'Hoja de Trabajo para listado'!$DE$151:$DG$151,0)),0)+IFERROR(INDEX('Hoja de Trabajo para listado'!$CD$155:$DC$1048576,MATCH($A1054,'Hoja de Trabajo para listado'!$CD$155:$CD$1048576,0),MATCH((CUADRO!F$5&amp;$E1054),'Hoja de Trabajo para listado'!$CD$151:$DC$151,0)),0)</f>
        <v>0</v>
      </c>
      <c r="G1054" s="243">
        <f ca="1">+IFERROR(INDEX('Hoja de Trabajo para listado'!$A$155:$Z$1048576,MATCH($A1054,'Hoja de Trabajo para listado'!$A$155:$A$1048576,0),MATCH((CUADRO!G$5&amp;$E1054),'Hoja de Trabajo para listado'!$A$151:$Z$151,0)),0)+IFERROR(INDEX('Hoja de Trabajo para listado'!$AB$155:$BA$1048576,MATCH($A1054,'Hoja de Trabajo para listado'!$AB$155:$AB$1048576,0),MATCH((CUADRO!G$5&amp;$E1054),'Hoja de Trabajo para listado'!$AB$151:$BA$151,0)),0)+IFERROR(INDEX('Hoja de Trabajo para listado'!$BC$155:$CB$1048576,MATCH($A1054,'Hoja de Trabajo para listado'!$BC$155:$BC$1048576,0),MATCH((CUADRO!G$5&amp;$E1054),'Hoja de Trabajo para listado'!$BC$151:$CB$151,0)),0)+IFERROR(INDEX('Hoja de Trabajo para listado'!$DE$153:$DG$274,MATCH($A1054,'Hoja de Trabajo para listado'!$DE$153:$DE$1048576,0),MATCH((CUADRO!G$5&amp;$E1054),'Hoja de Trabajo para listado'!$DE$151:$DG$151,0)),0)+IFERROR(INDEX('Hoja de Trabajo para listado'!$CD$155:$DC$1048576,MATCH($A1054,'Hoja de Trabajo para listado'!$CD$155:$CD$1048576,0),MATCH((CUADRO!G$5&amp;$E1054),'Hoja de Trabajo para listado'!$CD$151:$DC$151,0)),0)</f>
        <v>0</v>
      </c>
      <c r="H1054" s="243">
        <f ca="1">+IFERROR(INDEX('Hoja de Trabajo para listado'!$A$155:$Z$1048576,MATCH($A1054,'Hoja de Trabajo para listado'!$A$155:$A$1048576,0),MATCH((CUADRO!H$5&amp;$E1054),'Hoja de Trabajo para listado'!$A$151:$Z$151,0)),0)+IFERROR(INDEX('Hoja de Trabajo para listado'!$AB$155:$BA$1048576,MATCH($A1054,'Hoja de Trabajo para listado'!$AB$155:$AB$1048576,0),MATCH((CUADRO!H$5&amp;$E1054),'Hoja de Trabajo para listado'!$AB$151:$BA$151,0)),0)+IFERROR(INDEX('Hoja de Trabajo para listado'!$BC$155:$CB$1048576,MATCH($A1054,'Hoja de Trabajo para listado'!$BC$155:$BC$1048576,0),MATCH((CUADRO!H$5&amp;$E1054),'Hoja de Trabajo para listado'!$BC$151:$CB$151,0)),0)+IFERROR(INDEX('Hoja de Trabajo para listado'!$DE$153:$DG$274,MATCH($A1054,'Hoja de Trabajo para listado'!$DE$153:$DE$1048576,0),MATCH((CUADRO!H$5&amp;$E1054),'Hoja de Trabajo para listado'!$DE$151:$DG$151,0)),0)+IFERROR(INDEX('Hoja de Trabajo para listado'!$CD$155:$DC$1048576,MATCH($A1054,'Hoja de Trabajo para listado'!$CD$155:$CD$1048576,0),MATCH((CUADRO!H$5&amp;$E1054),'Hoja de Trabajo para listado'!$CD$151:$DC$151,0)),0)</f>
        <v>0</v>
      </c>
      <c r="I1054" s="243">
        <f ca="1">+IFERROR(INDEX('Hoja de Trabajo para listado'!$A$155:$Z$1048576,MATCH($A1054,'Hoja de Trabajo para listado'!$A$155:$A$1048576,0),MATCH((CUADRO!I$5&amp;$E1054),'Hoja de Trabajo para listado'!$A$151:$Z$151,0)),0)+IFERROR(INDEX('Hoja de Trabajo para listado'!$AB$155:$BA$1048576,MATCH($A1054,'Hoja de Trabajo para listado'!$AB$155:$AB$1048576,0),MATCH((CUADRO!I$5&amp;$E1054),'Hoja de Trabajo para listado'!$AB$151:$BA$151,0)),0)+IFERROR(INDEX('Hoja de Trabajo para listado'!$BC$155:$CB$1048576,MATCH($A1054,'Hoja de Trabajo para listado'!$BC$155:$BC$1048576,0),MATCH((CUADRO!I$5&amp;$E1054),'Hoja de Trabajo para listado'!$BC$151:$CB$151,0)),0)+IFERROR(INDEX('Hoja de Trabajo para listado'!$DE$153:$DG$274,MATCH($A1054,'Hoja de Trabajo para listado'!$DE$153:$DE$1048576,0),MATCH((CUADRO!I$5&amp;$E1054),'Hoja de Trabajo para listado'!$DE$151:$DG$151,0)),0)+IFERROR(INDEX('Hoja de Trabajo para listado'!$CD$155:$DC$1048576,MATCH($A1054,'Hoja de Trabajo para listado'!$CD$155:$CD$1048576,0),MATCH((CUADRO!I$5&amp;$E1054),'Hoja de Trabajo para listado'!$CD$151:$DC$151,0)),0)</f>
        <v>0</v>
      </c>
      <c r="J1054" s="243">
        <f ca="1">+IFERROR(INDEX('Hoja de Trabajo para listado'!$A$155:$Z$1048576,MATCH($A1054,'Hoja de Trabajo para listado'!$A$155:$A$1048576,0),MATCH((CUADRO!J$5&amp;$E1054),'Hoja de Trabajo para listado'!$A$151:$Z$151,0)),0)+IFERROR(INDEX('Hoja de Trabajo para listado'!$AB$155:$BA$1048576,MATCH($A1054,'Hoja de Trabajo para listado'!$AB$155:$AB$1048576,0),MATCH((CUADRO!J$5&amp;$E1054),'Hoja de Trabajo para listado'!$AB$151:$BA$151,0)),0)+IFERROR(INDEX('Hoja de Trabajo para listado'!$BC$155:$CB$1048576,MATCH($A1054,'Hoja de Trabajo para listado'!$BC$155:$BC$1048576,0),MATCH((CUADRO!J$5&amp;$E1054),'Hoja de Trabajo para listado'!$BC$151:$CB$151,0)),0)+IFERROR(INDEX('Hoja de Trabajo para listado'!$DE$153:$DG$274,MATCH($A1054,'Hoja de Trabajo para listado'!$DE$153:$DE$1048576,0),MATCH((CUADRO!J$5&amp;$E1054),'Hoja de Trabajo para listado'!$DE$151:$DG$151,0)),0)+IFERROR(INDEX('Hoja de Trabajo para listado'!$CD$155:$DC$1048576,MATCH($A1054,'Hoja de Trabajo para listado'!$CD$155:$CD$1048576,0),MATCH((CUADRO!J$5&amp;$E1054),'Hoja de Trabajo para listado'!$CD$151:$DC$151,0)),0)</f>
        <v>0</v>
      </c>
      <c r="K1054" s="243">
        <f ca="1">+IFERROR(INDEX('Hoja de Trabajo para listado'!$A$155:$Z$1048576,MATCH($A1054,'Hoja de Trabajo para listado'!$A$155:$A$1048576,0),MATCH((CUADRO!K$5&amp;$E1054),'Hoja de Trabajo para listado'!$A$151:$Z$151,0)),0)+IFERROR(INDEX('Hoja de Trabajo para listado'!$AB$155:$BA$1048576,MATCH($A1054,'Hoja de Trabajo para listado'!$AB$155:$AB$1048576,0),MATCH((CUADRO!K$5&amp;$E1054),'Hoja de Trabajo para listado'!$AB$151:$BA$151,0)),0)+IFERROR(INDEX('Hoja de Trabajo para listado'!$BC$155:$CB$1048576,MATCH($A1054,'Hoja de Trabajo para listado'!$BC$155:$BC$1048576,0),MATCH((CUADRO!K$5&amp;$E1054),'Hoja de Trabajo para listado'!$BC$151:$CB$151,0)),0)+IFERROR(INDEX('Hoja de Trabajo para listado'!$DE$153:$DG$274,MATCH($A1054,'Hoja de Trabajo para listado'!$DE$153:$DE$1048576,0),MATCH((CUADRO!K$5&amp;$E1054),'Hoja de Trabajo para listado'!$DE$151:$DG$151,0)),0)+IFERROR(INDEX('Hoja de Trabajo para listado'!$CD$155:$DC$1048576,MATCH($A1054,'Hoja de Trabajo para listado'!$CD$155:$CD$1048576,0),MATCH((CUADRO!K$5&amp;$E1054),'Hoja de Trabajo para listado'!$CD$151:$DC$151,0)),0)</f>
        <v>0</v>
      </c>
      <c r="L1054" s="243">
        <f ca="1">+IFERROR(INDEX('Hoja de Trabajo para listado'!$A$155:$Z$1048576,MATCH($A1054,'Hoja de Trabajo para listado'!$A$155:$A$1048576,0),MATCH((CUADRO!L$5&amp;$E1054),'Hoja de Trabajo para listado'!$A$151:$Z$151,0)),0)+IFERROR(INDEX('Hoja de Trabajo para listado'!$AB$155:$BA$1048576,MATCH($A1054,'Hoja de Trabajo para listado'!$AB$155:$AB$1048576,0),MATCH((CUADRO!L$5&amp;$E1054),'Hoja de Trabajo para listado'!$AB$151:$BA$151,0)),0)+IFERROR(INDEX('Hoja de Trabajo para listado'!$BC$155:$CB$1048576,MATCH($A1054,'Hoja de Trabajo para listado'!$BC$155:$BC$1048576,0),MATCH((CUADRO!L$5&amp;$E1054),'Hoja de Trabajo para listado'!$BC$151:$CB$151,0)),0)+IFERROR(INDEX('Hoja de Trabajo para listado'!$DE$153:$DG$274,MATCH($A1054,'Hoja de Trabajo para listado'!$DE$153:$DE$1048576,0),MATCH((CUADRO!L$5&amp;$E1054),'Hoja de Trabajo para listado'!$DE$151:$DG$151,0)),0)+IFERROR(INDEX('Hoja de Trabajo para listado'!$CD$155:$DC$1048576,MATCH($A1054,'Hoja de Trabajo para listado'!$CD$155:$CD$1048576,0),MATCH((CUADRO!L$5&amp;$E1054),'Hoja de Trabajo para listado'!$CD$151:$DC$151,0)),0)</f>
        <v>0</v>
      </c>
      <c r="M1054" s="243">
        <f ca="1">+IFERROR(INDEX('Hoja de Trabajo para listado'!$A$155:$Z$1048576,MATCH($A1054,'Hoja de Trabajo para listado'!$A$155:$A$1048576,0),MATCH((CUADRO!M$5&amp;$E1054),'Hoja de Trabajo para listado'!$A$151:$Z$151,0)),0)+IFERROR(INDEX('Hoja de Trabajo para listado'!$AB$155:$BA$1048576,MATCH($A1054,'Hoja de Trabajo para listado'!$AB$155:$AB$1048576,0),MATCH((CUADRO!M$5&amp;$E1054),'Hoja de Trabajo para listado'!$AB$151:$BA$151,0)),0)+IFERROR(INDEX('Hoja de Trabajo para listado'!$BC$155:$CB$1048576,MATCH($A1054,'Hoja de Trabajo para listado'!$BC$155:$BC$1048576,0),MATCH((CUADRO!M$5&amp;$E1054),'Hoja de Trabajo para listado'!$BC$151:$CB$151,0)),0)+IFERROR(INDEX('Hoja de Trabajo para listado'!$DE$153:$DG$274,MATCH($A1054,'Hoja de Trabajo para listado'!$DE$153:$DE$1048576,0),MATCH((CUADRO!M$5&amp;$E1054),'Hoja de Trabajo para listado'!$DE$151:$DG$151,0)),0)+IFERROR(INDEX('Hoja de Trabajo para listado'!$CD$155:$DC$1048576,MATCH($A1054,'Hoja de Trabajo para listado'!$CD$155:$CD$1048576,0),MATCH((CUADRO!M$5&amp;$E1054),'Hoja de Trabajo para listado'!$CD$151:$DC$151,0)),0)</f>
        <v>0</v>
      </c>
      <c r="N1054" s="243">
        <f ca="1">+IFERROR(INDEX('Hoja de Trabajo para listado'!$A$155:$Z$1048576,MATCH($A1054,'Hoja de Trabajo para listado'!$A$155:$A$1048576,0),MATCH((CUADRO!N$5&amp;$E1054),'Hoja de Trabajo para listado'!$A$151:$Z$151,0)),0)+IFERROR(INDEX('Hoja de Trabajo para listado'!$AB$155:$BA$1048576,MATCH($A1054,'Hoja de Trabajo para listado'!$AB$155:$AB$1048576,0),MATCH((CUADRO!N$5&amp;$E1054),'Hoja de Trabajo para listado'!$AB$151:$BA$151,0)),0)+IFERROR(INDEX('Hoja de Trabajo para listado'!$BC$155:$CB$1048576,MATCH($A1054,'Hoja de Trabajo para listado'!$BC$155:$BC$1048576,0),MATCH((CUADRO!N$5&amp;$E1054),'Hoja de Trabajo para listado'!$BC$151:$CB$151,0)),0)+IFERROR(INDEX('Hoja de Trabajo para listado'!$DE$153:$DG$274,MATCH($A1054,'Hoja de Trabajo para listado'!$DE$153:$DE$1048576,0),MATCH((CUADRO!N$5&amp;$E1054),'Hoja de Trabajo para listado'!$DE$151:$DG$151,0)),0)+IFERROR(INDEX('Hoja de Trabajo para listado'!$CD$155:$DC$1048576,MATCH($A1054,'Hoja de Trabajo para listado'!$CD$155:$CD$1048576,0),MATCH((CUADRO!N$5&amp;$E1054),'Hoja de Trabajo para listado'!$CD$151:$DC$151,0)),0)</f>
        <v>0</v>
      </c>
      <c r="O1054" s="243">
        <f ca="1">+IFERROR(INDEX('Hoja de Trabajo para listado'!$A$155:$Z$1048576,MATCH($A1054,'Hoja de Trabajo para listado'!$A$155:$A$1048576,0),MATCH((CUADRO!O$5&amp;$E1054),'Hoja de Trabajo para listado'!$A$151:$Z$151,0)),0)+IFERROR(INDEX('Hoja de Trabajo para listado'!$AB$155:$BA$1048576,MATCH($A1054,'Hoja de Trabajo para listado'!$AB$155:$AB$1048576,0),MATCH((CUADRO!O$5&amp;$E1054),'Hoja de Trabajo para listado'!$AB$151:$BA$151,0)),0)+IFERROR(INDEX('Hoja de Trabajo para listado'!$BC$155:$CB$1048576,MATCH($A1054,'Hoja de Trabajo para listado'!$BC$155:$BC$1048576,0),MATCH((CUADRO!O$5&amp;$E1054),'Hoja de Trabajo para listado'!$BC$151:$CB$151,0)),0)+IFERROR(INDEX('Hoja de Trabajo para listado'!$DE$153:$DG$274,MATCH($A1054,'Hoja de Trabajo para listado'!$DE$153:$DE$1048576,0),MATCH((CUADRO!O$5&amp;$E1054),'Hoja de Trabajo para listado'!$DE$151:$DG$151,0)),0)+IFERROR(INDEX('Hoja de Trabajo para listado'!$CD$155:$DC$1048576,MATCH($A1054,'Hoja de Trabajo para listado'!$CD$155:$CD$1048576,0),MATCH((CUADRO!O$5&amp;$E1054),'Hoja de Trabajo para listado'!$CD$151:$DC$151,0)),0)</f>
        <v>0</v>
      </c>
      <c r="P1054" s="243">
        <f ca="1">+IFERROR(INDEX('Hoja de Trabajo para listado'!$A$155:$Z$1048576,MATCH($A1054,'Hoja de Trabajo para listado'!$A$155:$A$1048576,0),MATCH((CUADRO!P$5&amp;$E1054),'Hoja de Trabajo para listado'!$A$151:$Z$151,0)),0)+IFERROR(INDEX('Hoja de Trabajo para listado'!$AB$155:$BA$1048576,MATCH($A1054,'Hoja de Trabajo para listado'!$AB$155:$AB$1048576,0),MATCH((CUADRO!P$5&amp;$E1054),'Hoja de Trabajo para listado'!$AB$151:$BA$151,0)),0)+IFERROR(INDEX('Hoja de Trabajo para listado'!$BC$155:$CB$1048576,MATCH($A1054,'Hoja de Trabajo para listado'!$BC$155:$BC$1048576,0),MATCH((CUADRO!P$5&amp;$E1054),'Hoja de Trabajo para listado'!$BC$151:$CB$151,0)),0)+IFERROR(INDEX('Hoja de Trabajo para listado'!$DE$153:$DG$274,MATCH($A1054,'Hoja de Trabajo para listado'!$DE$153:$DE$1048576,0),MATCH((CUADRO!P$5&amp;$E1054),'Hoja de Trabajo para listado'!$DE$151:$DG$151,0)),0)+IFERROR(INDEX('Hoja de Trabajo para listado'!$CD$155:$DC$1048576,MATCH($A1054,'Hoja de Trabajo para listado'!$CD$155:$CD$1048576,0),MATCH((CUADRO!P$5&amp;$E1054),'Hoja de Trabajo para listado'!$CD$151:$DC$151,0)),0)</f>
        <v>0</v>
      </c>
      <c r="Q1054" s="243">
        <f ca="1">+IFERROR(INDEX('Hoja de Trabajo para listado'!$A$155:$Z$1048576,MATCH($A1054,'Hoja de Trabajo para listado'!$A$155:$A$1048576,0),MATCH((CUADRO!Q$5&amp;$E1054),'Hoja de Trabajo para listado'!$A$151:$Z$151,0)),0)+IFERROR(INDEX('Hoja de Trabajo para listado'!$AB$155:$BA$1048576,MATCH($A1054,'Hoja de Trabajo para listado'!$AB$155:$AB$1048576,0),MATCH((CUADRO!Q$5&amp;$E1054),'Hoja de Trabajo para listado'!$AB$151:$BA$151,0)),0)+IFERROR(INDEX('Hoja de Trabajo para listado'!$BC$155:$CB$1048576,MATCH($A1054,'Hoja de Trabajo para listado'!$BC$155:$BC$1048576,0),MATCH((CUADRO!Q$5&amp;$E1054),'Hoja de Trabajo para listado'!$BC$151:$CB$151,0)),0)+IFERROR(INDEX('Hoja de Trabajo para listado'!$DE$153:$DG$274,MATCH($A1054,'Hoja de Trabajo para listado'!$DE$153:$DE$1048576,0),MATCH((CUADRO!Q$5&amp;$E1054),'Hoja de Trabajo para listado'!$DE$151:$DG$151,0)),0)+IFERROR(INDEX('Hoja de Trabajo para listado'!$CD$155:$DC$1048576,MATCH($A1054,'Hoja de Trabajo para listado'!$CD$155:$CD$1048576,0),MATCH((CUADRO!Q$5&amp;$E1054),'Hoja de Trabajo para listado'!$CD$151:$DC$151,0)),0)</f>
        <v>0</v>
      </c>
      <c r="R1054" s="243">
        <f t="shared" ca="1" si="35"/>
        <v>0</v>
      </c>
      <c r="S1054" s="249"/>
      <c r="T1054" s="243">
        <f ca="1">+T1055</f>
        <v>0</v>
      </c>
      <c r="U1054" s="242">
        <f t="shared" si="36"/>
        <v>1</v>
      </c>
      <c r="V1054" s="333" t="str">
        <f>+VLOOKUP(A1054,bd_lista!$A$3:$E$590,5,FALSE)</f>
        <v>Gobiernos Autonomos Municipales</v>
      </c>
      <c r="W1054" s="383" t="str">
        <f>+V1054</f>
        <v>Gobiernos Autonomos Municipales</v>
      </c>
      <c r="X1054" s="242">
        <f>+VLOOKUP(A1054,[3]Sheet1!$A$13:$D$744,4,FALSE)</f>
        <v>0</v>
      </c>
      <c r="Y1054" s="242" t="e">
        <f>+VLOOKUP(X1054,bd_lista!$A$3:$C$590,3,FALSE)</f>
        <v>#N/A</v>
      </c>
      <c r="Z1054" s="294">
        <f>+X1054</f>
        <v>0</v>
      </c>
      <c r="AA1054" s="295" t="e">
        <f>+Y1054</f>
        <v>#N/A</v>
      </c>
    </row>
    <row r="1055" spans="1:27" customFormat="1" ht="15" hidden="1" customHeight="1">
      <c r="A1055" s="32">
        <v>1806</v>
      </c>
      <c r="B1055" s="389"/>
      <c r="C1055" s="247" t="str">
        <f>+VLOOKUP(A1055,bd_lista!$A$3:$C$590,3,FALSE)</f>
        <v>Gobierno Autónomo Municipal de Reyes</v>
      </c>
      <c r="D1055" s="386"/>
      <c r="E1055" s="244" t="s">
        <v>1305</v>
      </c>
      <c r="F1055" s="243">
        <f ca="1">+IFERROR(INDEX('Hoja de Trabajo para listado'!$A$155:$Z$1048576,MATCH($A1055,'Hoja de Trabajo para listado'!$A$155:$A$1048576,0),MATCH((CUADRO!F$5&amp;$E1055),'Hoja de Trabajo para listado'!$A$151:$Z$151,0)),0)+IFERROR(INDEX('Hoja de Trabajo para listado'!$AB$155:$BA$1048576,MATCH($A1055,'Hoja de Trabajo para listado'!$AB$155:$AB$1048576,0),MATCH((CUADRO!F$5&amp;$E1055),'Hoja de Trabajo para listado'!$AB$151:$BA$151,0)),0)+IFERROR(INDEX('Hoja de Trabajo para listado'!$BC$155:$CB$1048576,MATCH($A1055,'Hoja de Trabajo para listado'!$BC$155:$BC$1048576,0),MATCH((CUADRO!F$5&amp;$E1055),'Hoja de Trabajo para listado'!$BC$151:$CB$151,0)),0)+IFERROR(INDEX('Hoja de Trabajo para listado'!$DE$153:$DG$274,MATCH($A1055,'Hoja de Trabajo para listado'!$DE$153:$DE$1048576,0),MATCH((CUADRO!F$5&amp;$E1055),'Hoja de Trabajo para listado'!$DE$151:$DG$151,0)),0)+IFERROR(INDEX('Hoja de Trabajo para listado'!$CD$155:$DC$1048576,MATCH($A1055,'Hoja de Trabajo para listado'!$CD$155:$CD$1048576,0),MATCH((CUADRO!F$5&amp;$E1055),'Hoja de Trabajo para listado'!$CD$151:$DC$151,0)),0)</f>
        <v>0</v>
      </c>
      <c r="G1055" s="243">
        <f ca="1">+IFERROR(INDEX('Hoja de Trabajo para listado'!$A$155:$Z$1048576,MATCH($A1055,'Hoja de Trabajo para listado'!$A$155:$A$1048576,0),MATCH((CUADRO!G$5&amp;$E1055),'Hoja de Trabajo para listado'!$A$151:$Z$151,0)),0)+IFERROR(INDEX('Hoja de Trabajo para listado'!$AB$155:$BA$1048576,MATCH($A1055,'Hoja de Trabajo para listado'!$AB$155:$AB$1048576,0),MATCH((CUADRO!G$5&amp;$E1055),'Hoja de Trabajo para listado'!$AB$151:$BA$151,0)),0)+IFERROR(INDEX('Hoja de Trabajo para listado'!$BC$155:$CB$1048576,MATCH($A1055,'Hoja de Trabajo para listado'!$BC$155:$BC$1048576,0),MATCH((CUADRO!G$5&amp;$E1055),'Hoja de Trabajo para listado'!$BC$151:$CB$151,0)),0)+IFERROR(INDEX('Hoja de Trabajo para listado'!$DE$153:$DG$274,MATCH($A1055,'Hoja de Trabajo para listado'!$DE$153:$DE$1048576,0),MATCH((CUADRO!G$5&amp;$E1055),'Hoja de Trabajo para listado'!$DE$151:$DG$151,0)),0)+IFERROR(INDEX('Hoja de Trabajo para listado'!$CD$155:$DC$1048576,MATCH($A1055,'Hoja de Trabajo para listado'!$CD$155:$CD$1048576,0),MATCH((CUADRO!G$5&amp;$E1055),'Hoja de Trabajo para listado'!$CD$151:$DC$151,0)),0)</f>
        <v>0</v>
      </c>
      <c r="H1055" s="243">
        <f ca="1">+IFERROR(INDEX('Hoja de Trabajo para listado'!$A$155:$Z$1048576,MATCH($A1055,'Hoja de Trabajo para listado'!$A$155:$A$1048576,0),MATCH((CUADRO!H$5&amp;$E1055),'Hoja de Trabajo para listado'!$A$151:$Z$151,0)),0)+IFERROR(INDEX('Hoja de Trabajo para listado'!$AB$155:$BA$1048576,MATCH($A1055,'Hoja de Trabajo para listado'!$AB$155:$AB$1048576,0),MATCH((CUADRO!H$5&amp;$E1055),'Hoja de Trabajo para listado'!$AB$151:$BA$151,0)),0)+IFERROR(INDEX('Hoja de Trabajo para listado'!$BC$155:$CB$1048576,MATCH($A1055,'Hoja de Trabajo para listado'!$BC$155:$BC$1048576,0),MATCH((CUADRO!H$5&amp;$E1055),'Hoja de Trabajo para listado'!$BC$151:$CB$151,0)),0)+IFERROR(INDEX('Hoja de Trabajo para listado'!$DE$153:$DG$274,MATCH($A1055,'Hoja de Trabajo para listado'!$DE$153:$DE$1048576,0),MATCH((CUADRO!H$5&amp;$E1055),'Hoja de Trabajo para listado'!$DE$151:$DG$151,0)),0)+IFERROR(INDEX('Hoja de Trabajo para listado'!$CD$155:$DC$1048576,MATCH($A1055,'Hoja de Trabajo para listado'!$CD$155:$CD$1048576,0),MATCH((CUADRO!H$5&amp;$E1055),'Hoja de Trabajo para listado'!$CD$151:$DC$151,0)),0)</f>
        <v>0</v>
      </c>
      <c r="I1055" s="243">
        <f ca="1">+IFERROR(INDEX('Hoja de Trabajo para listado'!$A$155:$Z$1048576,MATCH($A1055,'Hoja de Trabajo para listado'!$A$155:$A$1048576,0),MATCH((CUADRO!I$5&amp;$E1055),'Hoja de Trabajo para listado'!$A$151:$Z$151,0)),0)+IFERROR(INDEX('Hoja de Trabajo para listado'!$AB$155:$BA$1048576,MATCH($A1055,'Hoja de Trabajo para listado'!$AB$155:$AB$1048576,0),MATCH((CUADRO!I$5&amp;$E1055),'Hoja de Trabajo para listado'!$AB$151:$BA$151,0)),0)+IFERROR(INDEX('Hoja de Trabajo para listado'!$BC$155:$CB$1048576,MATCH($A1055,'Hoja de Trabajo para listado'!$BC$155:$BC$1048576,0),MATCH((CUADRO!I$5&amp;$E1055),'Hoja de Trabajo para listado'!$BC$151:$CB$151,0)),0)+IFERROR(INDEX('Hoja de Trabajo para listado'!$DE$153:$DG$274,MATCH($A1055,'Hoja de Trabajo para listado'!$DE$153:$DE$1048576,0),MATCH((CUADRO!I$5&amp;$E1055),'Hoja de Trabajo para listado'!$DE$151:$DG$151,0)),0)+IFERROR(INDEX('Hoja de Trabajo para listado'!$CD$155:$DC$1048576,MATCH($A1055,'Hoja de Trabajo para listado'!$CD$155:$CD$1048576,0),MATCH((CUADRO!I$5&amp;$E1055),'Hoja de Trabajo para listado'!$CD$151:$DC$151,0)),0)</f>
        <v>0</v>
      </c>
      <c r="J1055" s="243">
        <f ca="1">+IFERROR(INDEX('Hoja de Trabajo para listado'!$A$155:$Z$1048576,MATCH($A1055,'Hoja de Trabajo para listado'!$A$155:$A$1048576,0),MATCH((CUADRO!J$5&amp;$E1055),'Hoja de Trabajo para listado'!$A$151:$Z$151,0)),0)+IFERROR(INDEX('Hoja de Trabajo para listado'!$AB$155:$BA$1048576,MATCH($A1055,'Hoja de Trabajo para listado'!$AB$155:$AB$1048576,0),MATCH((CUADRO!J$5&amp;$E1055),'Hoja de Trabajo para listado'!$AB$151:$BA$151,0)),0)+IFERROR(INDEX('Hoja de Trabajo para listado'!$BC$155:$CB$1048576,MATCH($A1055,'Hoja de Trabajo para listado'!$BC$155:$BC$1048576,0),MATCH((CUADRO!J$5&amp;$E1055),'Hoja de Trabajo para listado'!$BC$151:$CB$151,0)),0)+IFERROR(INDEX('Hoja de Trabajo para listado'!$DE$153:$DG$274,MATCH($A1055,'Hoja de Trabajo para listado'!$DE$153:$DE$1048576,0),MATCH((CUADRO!J$5&amp;$E1055),'Hoja de Trabajo para listado'!$DE$151:$DG$151,0)),0)+IFERROR(INDEX('Hoja de Trabajo para listado'!$CD$155:$DC$1048576,MATCH($A1055,'Hoja de Trabajo para listado'!$CD$155:$CD$1048576,0),MATCH((CUADRO!J$5&amp;$E1055),'Hoja de Trabajo para listado'!$CD$151:$DC$151,0)),0)</f>
        <v>0</v>
      </c>
      <c r="K1055" s="243">
        <f ca="1">+IFERROR(INDEX('Hoja de Trabajo para listado'!$A$155:$Z$1048576,MATCH($A1055,'Hoja de Trabajo para listado'!$A$155:$A$1048576,0),MATCH((CUADRO!K$5&amp;$E1055),'Hoja de Trabajo para listado'!$A$151:$Z$151,0)),0)+IFERROR(INDEX('Hoja de Trabajo para listado'!$AB$155:$BA$1048576,MATCH($A1055,'Hoja de Trabajo para listado'!$AB$155:$AB$1048576,0),MATCH((CUADRO!K$5&amp;$E1055),'Hoja de Trabajo para listado'!$AB$151:$BA$151,0)),0)+IFERROR(INDEX('Hoja de Trabajo para listado'!$BC$155:$CB$1048576,MATCH($A1055,'Hoja de Trabajo para listado'!$BC$155:$BC$1048576,0),MATCH((CUADRO!K$5&amp;$E1055),'Hoja de Trabajo para listado'!$BC$151:$CB$151,0)),0)+IFERROR(INDEX('Hoja de Trabajo para listado'!$DE$153:$DG$274,MATCH($A1055,'Hoja de Trabajo para listado'!$DE$153:$DE$1048576,0),MATCH((CUADRO!K$5&amp;$E1055),'Hoja de Trabajo para listado'!$DE$151:$DG$151,0)),0)+IFERROR(INDEX('Hoja de Trabajo para listado'!$CD$155:$DC$1048576,MATCH($A1055,'Hoja de Trabajo para listado'!$CD$155:$CD$1048576,0),MATCH((CUADRO!K$5&amp;$E1055),'Hoja de Trabajo para listado'!$CD$151:$DC$151,0)),0)</f>
        <v>0</v>
      </c>
      <c r="L1055" s="243">
        <f ca="1">+IFERROR(INDEX('Hoja de Trabajo para listado'!$A$155:$Z$1048576,MATCH($A1055,'Hoja de Trabajo para listado'!$A$155:$A$1048576,0),MATCH((CUADRO!L$5&amp;$E1055),'Hoja de Trabajo para listado'!$A$151:$Z$151,0)),0)+IFERROR(INDEX('Hoja de Trabajo para listado'!$AB$155:$BA$1048576,MATCH($A1055,'Hoja de Trabajo para listado'!$AB$155:$AB$1048576,0),MATCH((CUADRO!L$5&amp;$E1055),'Hoja de Trabajo para listado'!$AB$151:$BA$151,0)),0)+IFERROR(INDEX('Hoja de Trabajo para listado'!$BC$155:$CB$1048576,MATCH($A1055,'Hoja de Trabajo para listado'!$BC$155:$BC$1048576,0),MATCH((CUADRO!L$5&amp;$E1055),'Hoja de Trabajo para listado'!$BC$151:$CB$151,0)),0)+IFERROR(INDEX('Hoja de Trabajo para listado'!$DE$153:$DG$274,MATCH($A1055,'Hoja de Trabajo para listado'!$DE$153:$DE$1048576,0),MATCH((CUADRO!L$5&amp;$E1055),'Hoja de Trabajo para listado'!$DE$151:$DG$151,0)),0)+IFERROR(INDEX('Hoja de Trabajo para listado'!$CD$155:$DC$1048576,MATCH($A1055,'Hoja de Trabajo para listado'!$CD$155:$CD$1048576,0),MATCH((CUADRO!L$5&amp;$E1055),'Hoja de Trabajo para listado'!$CD$151:$DC$151,0)),0)</f>
        <v>0</v>
      </c>
      <c r="M1055" s="243">
        <f ca="1">+IFERROR(INDEX('Hoja de Trabajo para listado'!$A$155:$Z$1048576,MATCH($A1055,'Hoja de Trabajo para listado'!$A$155:$A$1048576,0),MATCH((CUADRO!M$5&amp;$E1055),'Hoja de Trabajo para listado'!$A$151:$Z$151,0)),0)+IFERROR(INDEX('Hoja de Trabajo para listado'!$AB$155:$BA$1048576,MATCH($A1055,'Hoja de Trabajo para listado'!$AB$155:$AB$1048576,0),MATCH((CUADRO!M$5&amp;$E1055),'Hoja de Trabajo para listado'!$AB$151:$BA$151,0)),0)+IFERROR(INDEX('Hoja de Trabajo para listado'!$BC$155:$CB$1048576,MATCH($A1055,'Hoja de Trabajo para listado'!$BC$155:$BC$1048576,0),MATCH((CUADRO!M$5&amp;$E1055),'Hoja de Trabajo para listado'!$BC$151:$CB$151,0)),0)+IFERROR(INDEX('Hoja de Trabajo para listado'!$DE$153:$DG$274,MATCH($A1055,'Hoja de Trabajo para listado'!$DE$153:$DE$1048576,0),MATCH((CUADRO!M$5&amp;$E1055),'Hoja de Trabajo para listado'!$DE$151:$DG$151,0)),0)+IFERROR(INDEX('Hoja de Trabajo para listado'!$CD$155:$DC$1048576,MATCH($A1055,'Hoja de Trabajo para listado'!$CD$155:$CD$1048576,0),MATCH((CUADRO!M$5&amp;$E1055),'Hoja de Trabajo para listado'!$CD$151:$DC$151,0)),0)</f>
        <v>0</v>
      </c>
      <c r="N1055" s="243">
        <f ca="1">+IFERROR(INDEX('Hoja de Trabajo para listado'!$A$155:$Z$1048576,MATCH($A1055,'Hoja de Trabajo para listado'!$A$155:$A$1048576,0),MATCH((CUADRO!N$5&amp;$E1055),'Hoja de Trabajo para listado'!$A$151:$Z$151,0)),0)+IFERROR(INDEX('Hoja de Trabajo para listado'!$AB$155:$BA$1048576,MATCH($A1055,'Hoja de Trabajo para listado'!$AB$155:$AB$1048576,0),MATCH((CUADRO!N$5&amp;$E1055),'Hoja de Trabajo para listado'!$AB$151:$BA$151,0)),0)+IFERROR(INDEX('Hoja de Trabajo para listado'!$BC$155:$CB$1048576,MATCH($A1055,'Hoja de Trabajo para listado'!$BC$155:$BC$1048576,0),MATCH((CUADRO!N$5&amp;$E1055),'Hoja de Trabajo para listado'!$BC$151:$CB$151,0)),0)+IFERROR(INDEX('Hoja de Trabajo para listado'!$DE$153:$DG$274,MATCH($A1055,'Hoja de Trabajo para listado'!$DE$153:$DE$1048576,0),MATCH((CUADRO!N$5&amp;$E1055),'Hoja de Trabajo para listado'!$DE$151:$DG$151,0)),0)+IFERROR(INDEX('Hoja de Trabajo para listado'!$CD$155:$DC$1048576,MATCH($A1055,'Hoja de Trabajo para listado'!$CD$155:$CD$1048576,0),MATCH((CUADRO!N$5&amp;$E1055),'Hoja de Trabajo para listado'!$CD$151:$DC$151,0)),0)</f>
        <v>0</v>
      </c>
      <c r="O1055" s="243">
        <f ca="1">+IFERROR(INDEX('Hoja de Trabajo para listado'!$A$155:$Z$1048576,MATCH($A1055,'Hoja de Trabajo para listado'!$A$155:$A$1048576,0),MATCH((CUADRO!O$5&amp;$E1055),'Hoja de Trabajo para listado'!$A$151:$Z$151,0)),0)+IFERROR(INDEX('Hoja de Trabajo para listado'!$AB$155:$BA$1048576,MATCH($A1055,'Hoja de Trabajo para listado'!$AB$155:$AB$1048576,0),MATCH((CUADRO!O$5&amp;$E1055),'Hoja de Trabajo para listado'!$AB$151:$BA$151,0)),0)+IFERROR(INDEX('Hoja de Trabajo para listado'!$BC$155:$CB$1048576,MATCH($A1055,'Hoja de Trabajo para listado'!$BC$155:$BC$1048576,0),MATCH((CUADRO!O$5&amp;$E1055),'Hoja de Trabajo para listado'!$BC$151:$CB$151,0)),0)+IFERROR(INDEX('Hoja de Trabajo para listado'!$DE$153:$DG$274,MATCH($A1055,'Hoja de Trabajo para listado'!$DE$153:$DE$1048576,0),MATCH((CUADRO!O$5&amp;$E1055),'Hoja de Trabajo para listado'!$DE$151:$DG$151,0)),0)+IFERROR(INDEX('Hoja de Trabajo para listado'!$CD$155:$DC$1048576,MATCH($A1055,'Hoja de Trabajo para listado'!$CD$155:$CD$1048576,0),MATCH((CUADRO!O$5&amp;$E1055),'Hoja de Trabajo para listado'!$CD$151:$DC$151,0)),0)</f>
        <v>0</v>
      </c>
      <c r="P1055" s="243">
        <f ca="1">+IFERROR(INDEX('Hoja de Trabajo para listado'!$A$155:$Z$1048576,MATCH($A1055,'Hoja de Trabajo para listado'!$A$155:$A$1048576,0),MATCH((CUADRO!P$5&amp;$E1055),'Hoja de Trabajo para listado'!$A$151:$Z$151,0)),0)+IFERROR(INDEX('Hoja de Trabajo para listado'!$AB$155:$BA$1048576,MATCH($A1055,'Hoja de Trabajo para listado'!$AB$155:$AB$1048576,0),MATCH((CUADRO!P$5&amp;$E1055),'Hoja de Trabajo para listado'!$AB$151:$BA$151,0)),0)+IFERROR(INDEX('Hoja de Trabajo para listado'!$BC$155:$CB$1048576,MATCH($A1055,'Hoja de Trabajo para listado'!$BC$155:$BC$1048576,0),MATCH((CUADRO!P$5&amp;$E1055),'Hoja de Trabajo para listado'!$BC$151:$CB$151,0)),0)+IFERROR(INDEX('Hoja de Trabajo para listado'!$DE$153:$DG$274,MATCH($A1055,'Hoja de Trabajo para listado'!$DE$153:$DE$1048576,0),MATCH((CUADRO!P$5&amp;$E1055),'Hoja de Trabajo para listado'!$DE$151:$DG$151,0)),0)+IFERROR(INDEX('Hoja de Trabajo para listado'!$CD$155:$DC$1048576,MATCH($A1055,'Hoja de Trabajo para listado'!$CD$155:$CD$1048576,0),MATCH((CUADRO!P$5&amp;$E1055),'Hoja de Trabajo para listado'!$CD$151:$DC$151,0)),0)</f>
        <v>0</v>
      </c>
      <c r="Q1055" s="243">
        <f ca="1">+IFERROR(INDEX('Hoja de Trabajo para listado'!$A$155:$Z$1048576,MATCH($A1055,'Hoja de Trabajo para listado'!$A$155:$A$1048576,0),MATCH((CUADRO!Q$5&amp;$E1055),'Hoja de Trabajo para listado'!$A$151:$Z$151,0)),0)+IFERROR(INDEX('Hoja de Trabajo para listado'!$AB$155:$BA$1048576,MATCH($A1055,'Hoja de Trabajo para listado'!$AB$155:$AB$1048576,0),MATCH((CUADRO!Q$5&amp;$E1055),'Hoja de Trabajo para listado'!$AB$151:$BA$151,0)),0)+IFERROR(INDEX('Hoja de Trabajo para listado'!$BC$155:$CB$1048576,MATCH($A1055,'Hoja de Trabajo para listado'!$BC$155:$BC$1048576,0),MATCH((CUADRO!Q$5&amp;$E1055),'Hoja de Trabajo para listado'!$BC$151:$CB$151,0)),0)+IFERROR(INDEX('Hoja de Trabajo para listado'!$DE$153:$DG$274,MATCH($A1055,'Hoja de Trabajo para listado'!$DE$153:$DE$1048576,0),MATCH((CUADRO!Q$5&amp;$E1055),'Hoja de Trabajo para listado'!$DE$151:$DG$151,0)),0)+IFERROR(INDEX('Hoja de Trabajo para listado'!$CD$155:$DC$1048576,MATCH($A1055,'Hoja de Trabajo para listado'!$CD$155:$CD$1048576,0),MATCH((CUADRO!Q$5&amp;$E1055),'Hoja de Trabajo para listado'!$CD$151:$DC$151,0)),0)</f>
        <v>0</v>
      </c>
      <c r="R1055" s="243">
        <f t="shared" ca="1" si="35"/>
        <v>0</v>
      </c>
      <c r="S1055" s="249">
        <f ca="1">+R1054+R1055</f>
        <v>0</v>
      </c>
      <c r="T1055" s="243">
        <f ca="1">+S1055</f>
        <v>0</v>
      </c>
      <c r="U1055" s="242">
        <f t="shared" si="36"/>
        <v>2</v>
      </c>
      <c r="V1055" s="333" t="str">
        <f>+VLOOKUP(A1055,bd_lista!$A$3:$E$590,5,FALSE)</f>
        <v>Gobiernos Autonomos Municipales</v>
      </c>
      <c r="W1055" s="384"/>
      <c r="X1055" s="242">
        <f>+VLOOKUP(A1055,[3]Sheet1!$A$13:$D$744,4,FALSE)</f>
        <v>0</v>
      </c>
      <c r="Y1055" s="242" t="e">
        <f>+VLOOKUP(X1055,bd_lista!$A$3:$C$590,3,FALSE)</f>
        <v>#N/A</v>
      </c>
      <c r="Z1055" s="292"/>
      <c r="AA1055" s="293"/>
    </row>
    <row r="1056" spans="1:27" customFormat="1" ht="15" hidden="1" customHeight="1">
      <c r="A1056" s="32">
        <v>1807</v>
      </c>
      <c r="B1056" s="388">
        <f>+A1056</f>
        <v>1807</v>
      </c>
      <c r="C1056" s="247" t="str">
        <f>+VLOOKUP(A1056,bd_lista!$A$3:$C$590,3,FALSE)</f>
        <v>Gobierno Autónomo Municipal de Puerto Rurrenabaque</v>
      </c>
      <c r="D1056" s="385" t="str">
        <f>+C1056</f>
        <v>Gobierno Autónomo Municipal de Puerto Rurrenabaque</v>
      </c>
      <c r="E1056" s="242" t="s">
        <v>1304</v>
      </c>
      <c r="F1056" s="243">
        <f ca="1">+IFERROR(INDEX('Hoja de Trabajo para listado'!$A$155:$Z$1048576,MATCH($A1056,'Hoja de Trabajo para listado'!$A$155:$A$1048576,0),MATCH((CUADRO!F$5&amp;$E1056),'Hoja de Trabajo para listado'!$A$151:$Z$151,0)),0)+IFERROR(INDEX('Hoja de Trabajo para listado'!$AB$155:$BA$1048576,MATCH($A1056,'Hoja de Trabajo para listado'!$AB$155:$AB$1048576,0),MATCH((CUADRO!F$5&amp;$E1056),'Hoja de Trabajo para listado'!$AB$151:$BA$151,0)),0)+IFERROR(INDEX('Hoja de Trabajo para listado'!$BC$155:$CB$1048576,MATCH($A1056,'Hoja de Trabajo para listado'!$BC$155:$BC$1048576,0),MATCH((CUADRO!F$5&amp;$E1056),'Hoja de Trabajo para listado'!$BC$151:$CB$151,0)),0)+IFERROR(INDEX('Hoja de Trabajo para listado'!$DE$153:$DG$274,MATCH($A1056,'Hoja de Trabajo para listado'!$DE$153:$DE$1048576,0),MATCH((CUADRO!F$5&amp;$E1056),'Hoja de Trabajo para listado'!$DE$151:$DG$151,0)),0)+IFERROR(INDEX('Hoja de Trabajo para listado'!$CD$155:$DC$1048576,MATCH($A1056,'Hoja de Trabajo para listado'!$CD$155:$CD$1048576,0),MATCH((CUADRO!F$5&amp;$E1056),'Hoja de Trabajo para listado'!$CD$151:$DC$151,0)),0)</f>
        <v>0</v>
      </c>
      <c r="G1056" s="243">
        <f ca="1">+IFERROR(INDEX('Hoja de Trabajo para listado'!$A$155:$Z$1048576,MATCH($A1056,'Hoja de Trabajo para listado'!$A$155:$A$1048576,0),MATCH((CUADRO!G$5&amp;$E1056),'Hoja de Trabajo para listado'!$A$151:$Z$151,0)),0)+IFERROR(INDEX('Hoja de Trabajo para listado'!$AB$155:$BA$1048576,MATCH($A1056,'Hoja de Trabajo para listado'!$AB$155:$AB$1048576,0),MATCH((CUADRO!G$5&amp;$E1056),'Hoja de Trabajo para listado'!$AB$151:$BA$151,0)),0)+IFERROR(INDEX('Hoja de Trabajo para listado'!$BC$155:$CB$1048576,MATCH($A1056,'Hoja de Trabajo para listado'!$BC$155:$BC$1048576,0),MATCH((CUADRO!G$5&amp;$E1056),'Hoja de Trabajo para listado'!$BC$151:$CB$151,0)),0)+IFERROR(INDEX('Hoja de Trabajo para listado'!$DE$153:$DG$274,MATCH($A1056,'Hoja de Trabajo para listado'!$DE$153:$DE$1048576,0),MATCH((CUADRO!G$5&amp;$E1056),'Hoja de Trabajo para listado'!$DE$151:$DG$151,0)),0)+IFERROR(INDEX('Hoja de Trabajo para listado'!$CD$155:$DC$1048576,MATCH($A1056,'Hoja de Trabajo para listado'!$CD$155:$CD$1048576,0),MATCH((CUADRO!G$5&amp;$E1056),'Hoja de Trabajo para listado'!$CD$151:$DC$151,0)),0)</f>
        <v>0</v>
      </c>
      <c r="H1056" s="243">
        <f ca="1">+IFERROR(INDEX('Hoja de Trabajo para listado'!$A$155:$Z$1048576,MATCH($A1056,'Hoja de Trabajo para listado'!$A$155:$A$1048576,0),MATCH((CUADRO!H$5&amp;$E1056),'Hoja de Trabajo para listado'!$A$151:$Z$151,0)),0)+IFERROR(INDEX('Hoja de Trabajo para listado'!$AB$155:$BA$1048576,MATCH($A1056,'Hoja de Trabajo para listado'!$AB$155:$AB$1048576,0),MATCH((CUADRO!H$5&amp;$E1056),'Hoja de Trabajo para listado'!$AB$151:$BA$151,0)),0)+IFERROR(INDEX('Hoja de Trabajo para listado'!$BC$155:$CB$1048576,MATCH($A1056,'Hoja de Trabajo para listado'!$BC$155:$BC$1048576,0),MATCH((CUADRO!H$5&amp;$E1056),'Hoja de Trabajo para listado'!$BC$151:$CB$151,0)),0)+IFERROR(INDEX('Hoja de Trabajo para listado'!$DE$153:$DG$274,MATCH($A1056,'Hoja de Trabajo para listado'!$DE$153:$DE$1048576,0),MATCH((CUADRO!H$5&amp;$E1056),'Hoja de Trabajo para listado'!$DE$151:$DG$151,0)),0)+IFERROR(INDEX('Hoja de Trabajo para listado'!$CD$155:$DC$1048576,MATCH($A1056,'Hoja de Trabajo para listado'!$CD$155:$CD$1048576,0),MATCH((CUADRO!H$5&amp;$E1056),'Hoja de Trabajo para listado'!$CD$151:$DC$151,0)),0)</f>
        <v>0</v>
      </c>
      <c r="I1056" s="243">
        <f ca="1">+IFERROR(INDEX('Hoja de Trabajo para listado'!$A$155:$Z$1048576,MATCH($A1056,'Hoja de Trabajo para listado'!$A$155:$A$1048576,0),MATCH((CUADRO!I$5&amp;$E1056),'Hoja de Trabajo para listado'!$A$151:$Z$151,0)),0)+IFERROR(INDEX('Hoja de Trabajo para listado'!$AB$155:$BA$1048576,MATCH($A1056,'Hoja de Trabajo para listado'!$AB$155:$AB$1048576,0),MATCH((CUADRO!I$5&amp;$E1056),'Hoja de Trabajo para listado'!$AB$151:$BA$151,0)),0)+IFERROR(INDEX('Hoja de Trabajo para listado'!$BC$155:$CB$1048576,MATCH($A1056,'Hoja de Trabajo para listado'!$BC$155:$BC$1048576,0),MATCH((CUADRO!I$5&amp;$E1056),'Hoja de Trabajo para listado'!$BC$151:$CB$151,0)),0)+IFERROR(INDEX('Hoja de Trabajo para listado'!$DE$153:$DG$274,MATCH($A1056,'Hoja de Trabajo para listado'!$DE$153:$DE$1048576,0),MATCH((CUADRO!I$5&amp;$E1056),'Hoja de Trabajo para listado'!$DE$151:$DG$151,0)),0)+IFERROR(INDEX('Hoja de Trabajo para listado'!$CD$155:$DC$1048576,MATCH($A1056,'Hoja de Trabajo para listado'!$CD$155:$CD$1048576,0),MATCH((CUADRO!I$5&amp;$E1056),'Hoja de Trabajo para listado'!$CD$151:$DC$151,0)),0)</f>
        <v>0</v>
      </c>
      <c r="J1056" s="243">
        <f ca="1">+IFERROR(INDEX('Hoja de Trabajo para listado'!$A$155:$Z$1048576,MATCH($A1056,'Hoja de Trabajo para listado'!$A$155:$A$1048576,0),MATCH((CUADRO!J$5&amp;$E1056),'Hoja de Trabajo para listado'!$A$151:$Z$151,0)),0)+IFERROR(INDEX('Hoja de Trabajo para listado'!$AB$155:$BA$1048576,MATCH($A1056,'Hoja de Trabajo para listado'!$AB$155:$AB$1048576,0),MATCH((CUADRO!J$5&amp;$E1056),'Hoja de Trabajo para listado'!$AB$151:$BA$151,0)),0)+IFERROR(INDEX('Hoja de Trabajo para listado'!$BC$155:$CB$1048576,MATCH($A1056,'Hoja de Trabajo para listado'!$BC$155:$BC$1048576,0),MATCH((CUADRO!J$5&amp;$E1056),'Hoja de Trabajo para listado'!$BC$151:$CB$151,0)),0)+IFERROR(INDEX('Hoja de Trabajo para listado'!$DE$153:$DG$274,MATCH($A1056,'Hoja de Trabajo para listado'!$DE$153:$DE$1048576,0),MATCH((CUADRO!J$5&amp;$E1056),'Hoja de Trabajo para listado'!$DE$151:$DG$151,0)),0)+IFERROR(INDEX('Hoja de Trabajo para listado'!$CD$155:$DC$1048576,MATCH($A1056,'Hoja de Trabajo para listado'!$CD$155:$CD$1048576,0),MATCH((CUADRO!J$5&amp;$E1056),'Hoja de Trabajo para listado'!$CD$151:$DC$151,0)),0)</f>
        <v>0</v>
      </c>
      <c r="K1056" s="243">
        <f ca="1">+IFERROR(INDEX('Hoja de Trabajo para listado'!$A$155:$Z$1048576,MATCH($A1056,'Hoja de Trabajo para listado'!$A$155:$A$1048576,0),MATCH((CUADRO!K$5&amp;$E1056),'Hoja de Trabajo para listado'!$A$151:$Z$151,0)),0)+IFERROR(INDEX('Hoja de Trabajo para listado'!$AB$155:$BA$1048576,MATCH($A1056,'Hoja de Trabajo para listado'!$AB$155:$AB$1048576,0),MATCH((CUADRO!K$5&amp;$E1056),'Hoja de Trabajo para listado'!$AB$151:$BA$151,0)),0)+IFERROR(INDEX('Hoja de Trabajo para listado'!$BC$155:$CB$1048576,MATCH($A1056,'Hoja de Trabajo para listado'!$BC$155:$BC$1048576,0),MATCH((CUADRO!K$5&amp;$E1056),'Hoja de Trabajo para listado'!$BC$151:$CB$151,0)),0)+IFERROR(INDEX('Hoja de Trabajo para listado'!$DE$153:$DG$274,MATCH($A1056,'Hoja de Trabajo para listado'!$DE$153:$DE$1048576,0),MATCH((CUADRO!K$5&amp;$E1056),'Hoja de Trabajo para listado'!$DE$151:$DG$151,0)),0)+IFERROR(INDEX('Hoja de Trabajo para listado'!$CD$155:$DC$1048576,MATCH($A1056,'Hoja de Trabajo para listado'!$CD$155:$CD$1048576,0),MATCH((CUADRO!K$5&amp;$E1056),'Hoja de Trabajo para listado'!$CD$151:$DC$151,0)),0)</f>
        <v>0</v>
      </c>
      <c r="L1056" s="243">
        <f ca="1">+IFERROR(INDEX('Hoja de Trabajo para listado'!$A$155:$Z$1048576,MATCH($A1056,'Hoja de Trabajo para listado'!$A$155:$A$1048576,0),MATCH((CUADRO!L$5&amp;$E1056),'Hoja de Trabajo para listado'!$A$151:$Z$151,0)),0)+IFERROR(INDEX('Hoja de Trabajo para listado'!$AB$155:$BA$1048576,MATCH($A1056,'Hoja de Trabajo para listado'!$AB$155:$AB$1048576,0),MATCH((CUADRO!L$5&amp;$E1056),'Hoja de Trabajo para listado'!$AB$151:$BA$151,0)),0)+IFERROR(INDEX('Hoja de Trabajo para listado'!$BC$155:$CB$1048576,MATCH($A1056,'Hoja de Trabajo para listado'!$BC$155:$BC$1048576,0),MATCH((CUADRO!L$5&amp;$E1056),'Hoja de Trabajo para listado'!$BC$151:$CB$151,0)),0)+IFERROR(INDEX('Hoja de Trabajo para listado'!$DE$153:$DG$274,MATCH($A1056,'Hoja de Trabajo para listado'!$DE$153:$DE$1048576,0),MATCH((CUADRO!L$5&amp;$E1056),'Hoja de Trabajo para listado'!$DE$151:$DG$151,0)),0)+IFERROR(INDEX('Hoja de Trabajo para listado'!$CD$155:$DC$1048576,MATCH($A1056,'Hoja de Trabajo para listado'!$CD$155:$CD$1048576,0),MATCH((CUADRO!L$5&amp;$E1056),'Hoja de Trabajo para listado'!$CD$151:$DC$151,0)),0)</f>
        <v>0</v>
      </c>
      <c r="M1056" s="243">
        <f ca="1">+IFERROR(INDEX('Hoja de Trabajo para listado'!$A$155:$Z$1048576,MATCH($A1056,'Hoja de Trabajo para listado'!$A$155:$A$1048576,0),MATCH((CUADRO!M$5&amp;$E1056),'Hoja de Trabajo para listado'!$A$151:$Z$151,0)),0)+IFERROR(INDEX('Hoja de Trabajo para listado'!$AB$155:$BA$1048576,MATCH($A1056,'Hoja de Trabajo para listado'!$AB$155:$AB$1048576,0),MATCH((CUADRO!M$5&amp;$E1056),'Hoja de Trabajo para listado'!$AB$151:$BA$151,0)),0)+IFERROR(INDEX('Hoja de Trabajo para listado'!$BC$155:$CB$1048576,MATCH($A1056,'Hoja de Trabajo para listado'!$BC$155:$BC$1048576,0),MATCH((CUADRO!M$5&amp;$E1056),'Hoja de Trabajo para listado'!$BC$151:$CB$151,0)),0)+IFERROR(INDEX('Hoja de Trabajo para listado'!$DE$153:$DG$274,MATCH($A1056,'Hoja de Trabajo para listado'!$DE$153:$DE$1048576,0),MATCH((CUADRO!M$5&amp;$E1056),'Hoja de Trabajo para listado'!$DE$151:$DG$151,0)),0)+IFERROR(INDEX('Hoja de Trabajo para listado'!$CD$155:$DC$1048576,MATCH($A1056,'Hoja de Trabajo para listado'!$CD$155:$CD$1048576,0),MATCH((CUADRO!M$5&amp;$E1056),'Hoja de Trabajo para listado'!$CD$151:$DC$151,0)),0)</f>
        <v>0</v>
      </c>
      <c r="N1056" s="243">
        <f ca="1">+IFERROR(INDEX('Hoja de Trabajo para listado'!$A$155:$Z$1048576,MATCH($A1056,'Hoja de Trabajo para listado'!$A$155:$A$1048576,0),MATCH((CUADRO!N$5&amp;$E1056),'Hoja de Trabajo para listado'!$A$151:$Z$151,0)),0)+IFERROR(INDEX('Hoja de Trabajo para listado'!$AB$155:$BA$1048576,MATCH($A1056,'Hoja de Trabajo para listado'!$AB$155:$AB$1048576,0),MATCH((CUADRO!N$5&amp;$E1056),'Hoja de Trabajo para listado'!$AB$151:$BA$151,0)),0)+IFERROR(INDEX('Hoja de Trabajo para listado'!$BC$155:$CB$1048576,MATCH($A1056,'Hoja de Trabajo para listado'!$BC$155:$BC$1048576,0),MATCH((CUADRO!N$5&amp;$E1056),'Hoja de Trabajo para listado'!$BC$151:$CB$151,0)),0)+IFERROR(INDEX('Hoja de Trabajo para listado'!$DE$153:$DG$274,MATCH($A1056,'Hoja de Trabajo para listado'!$DE$153:$DE$1048576,0),MATCH((CUADRO!N$5&amp;$E1056),'Hoja de Trabajo para listado'!$DE$151:$DG$151,0)),0)+IFERROR(INDEX('Hoja de Trabajo para listado'!$CD$155:$DC$1048576,MATCH($A1056,'Hoja de Trabajo para listado'!$CD$155:$CD$1048576,0),MATCH((CUADRO!N$5&amp;$E1056),'Hoja de Trabajo para listado'!$CD$151:$DC$151,0)),0)</f>
        <v>0</v>
      </c>
      <c r="O1056" s="243">
        <f ca="1">+IFERROR(INDEX('Hoja de Trabajo para listado'!$A$155:$Z$1048576,MATCH($A1056,'Hoja de Trabajo para listado'!$A$155:$A$1048576,0),MATCH((CUADRO!O$5&amp;$E1056),'Hoja de Trabajo para listado'!$A$151:$Z$151,0)),0)+IFERROR(INDEX('Hoja de Trabajo para listado'!$AB$155:$BA$1048576,MATCH($A1056,'Hoja de Trabajo para listado'!$AB$155:$AB$1048576,0),MATCH((CUADRO!O$5&amp;$E1056),'Hoja de Trabajo para listado'!$AB$151:$BA$151,0)),0)+IFERROR(INDEX('Hoja de Trabajo para listado'!$BC$155:$CB$1048576,MATCH($A1056,'Hoja de Trabajo para listado'!$BC$155:$BC$1048576,0),MATCH((CUADRO!O$5&amp;$E1056),'Hoja de Trabajo para listado'!$BC$151:$CB$151,0)),0)+IFERROR(INDEX('Hoja de Trabajo para listado'!$DE$153:$DG$274,MATCH($A1056,'Hoja de Trabajo para listado'!$DE$153:$DE$1048576,0),MATCH((CUADRO!O$5&amp;$E1056),'Hoja de Trabajo para listado'!$DE$151:$DG$151,0)),0)+IFERROR(INDEX('Hoja de Trabajo para listado'!$CD$155:$DC$1048576,MATCH($A1056,'Hoja de Trabajo para listado'!$CD$155:$CD$1048576,0),MATCH((CUADRO!O$5&amp;$E1056),'Hoja de Trabajo para listado'!$CD$151:$DC$151,0)),0)</f>
        <v>0</v>
      </c>
      <c r="P1056" s="243">
        <f ca="1">+IFERROR(INDEX('Hoja de Trabajo para listado'!$A$155:$Z$1048576,MATCH($A1056,'Hoja de Trabajo para listado'!$A$155:$A$1048576,0),MATCH((CUADRO!P$5&amp;$E1056),'Hoja de Trabajo para listado'!$A$151:$Z$151,0)),0)+IFERROR(INDEX('Hoja de Trabajo para listado'!$AB$155:$BA$1048576,MATCH($A1056,'Hoja de Trabajo para listado'!$AB$155:$AB$1048576,0),MATCH((CUADRO!P$5&amp;$E1056),'Hoja de Trabajo para listado'!$AB$151:$BA$151,0)),0)+IFERROR(INDEX('Hoja de Trabajo para listado'!$BC$155:$CB$1048576,MATCH($A1056,'Hoja de Trabajo para listado'!$BC$155:$BC$1048576,0),MATCH((CUADRO!P$5&amp;$E1056),'Hoja de Trabajo para listado'!$BC$151:$CB$151,0)),0)+IFERROR(INDEX('Hoja de Trabajo para listado'!$DE$153:$DG$274,MATCH($A1056,'Hoja de Trabajo para listado'!$DE$153:$DE$1048576,0),MATCH((CUADRO!P$5&amp;$E1056),'Hoja de Trabajo para listado'!$DE$151:$DG$151,0)),0)+IFERROR(INDEX('Hoja de Trabajo para listado'!$CD$155:$DC$1048576,MATCH($A1056,'Hoja de Trabajo para listado'!$CD$155:$CD$1048576,0),MATCH((CUADRO!P$5&amp;$E1056),'Hoja de Trabajo para listado'!$CD$151:$DC$151,0)),0)</f>
        <v>0</v>
      </c>
      <c r="Q1056" s="243">
        <f ca="1">+IFERROR(INDEX('Hoja de Trabajo para listado'!$A$155:$Z$1048576,MATCH($A1056,'Hoja de Trabajo para listado'!$A$155:$A$1048576,0),MATCH((CUADRO!Q$5&amp;$E1056),'Hoja de Trabajo para listado'!$A$151:$Z$151,0)),0)+IFERROR(INDEX('Hoja de Trabajo para listado'!$AB$155:$BA$1048576,MATCH($A1056,'Hoja de Trabajo para listado'!$AB$155:$AB$1048576,0),MATCH((CUADRO!Q$5&amp;$E1056),'Hoja de Trabajo para listado'!$AB$151:$BA$151,0)),0)+IFERROR(INDEX('Hoja de Trabajo para listado'!$BC$155:$CB$1048576,MATCH($A1056,'Hoja de Trabajo para listado'!$BC$155:$BC$1048576,0),MATCH((CUADRO!Q$5&amp;$E1056),'Hoja de Trabajo para listado'!$BC$151:$CB$151,0)),0)+IFERROR(INDEX('Hoja de Trabajo para listado'!$DE$153:$DG$274,MATCH($A1056,'Hoja de Trabajo para listado'!$DE$153:$DE$1048576,0),MATCH((CUADRO!Q$5&amp;$E1056),'Hoja de Trabajo para listado'!$DE$151:$DG$151,0)),0)+IFERROR(INDEX('Hoja de Trabajo para listado'!$CD$155:$DC$1048576,MATCH($A1056,'Hoja de Trabajo para listado'!$CD$155:$CD$1048576,0),MATCH((CUADRO!Q$5&amp;$E1056),'Hoja de Trabajo para listado'!$CD$151:$DC$151,0)),0)</f>
        <v>0</v>
      </c>
      <c r="R1056" s="243">
        <f t="shared" ca="1" si="35"/>
        <v>0</v>
      </c>
      <c r="S1056" s="249"/>
      <c r="T1056" s="243">
        <f ca="1">+T1057</f>
        <v>0</v>
      </c>
      <c r="U1056" s="242">
        <f t="shared" si="36"/>
        <v>1</v>
      </c>
      <c r="V1056" s="333" t="str">
        <f>+VLOOKUP(A1056,bd_lista!$A$3:$E$590,5,FALSE)</f>
        <v>Gobiernos Autonomos Municipales</v>
      </c>
      <c r="W1056" s="383" t="str">
        <f>+V1056</f>
        <v>Gobiernos Autonomos Municipales</v>
      </c>
      <c r="X1056" s="242">
        <f>+VLOOKUP(A1056,[3]Sheet1!$A$13:$D$744,4,FALSE)</f>
        <v>0</v>
      </c>
      <c r="Y1056" s="242" t="e">
        <f>+VLOOKUP(X1056,bd_lista!$A$3:$C$590,3,FALSE)</f>
        <v>#N/A</v>
      </c>
      <c r="Z1056" s="294">
        <f>+X1056</f>
        <v>0</v>
      </c>
      <c r="AA1056" s="295" t="e">
        <f>+Y1056</f>
        <v>#N/A</v>
      </c>
    </row>
    <row r="1057" spans="1:27" customFormat="1" ht="15" hidden="1" customHeight="1">
      <c r="A1057" s="32">
        <v>1807</v>
      </c>
      <c r="B1057" s="389"/>
      <c r="C1057" s="247" t="str">
        <f>+VLOOKUP(A1057,bd_lista!$A$3:$C$590,3,FALSE)</f>
        <v>Gobierno Autónomo Municipal de Puerto Rurrenabaque</v>
      </c>
      <c r="D1057" s="386"/>
      <c r="E1057" s="244" t="s">
        <v>1305</v>
      </c>
      <c r="F1057" s="243">
        <f ca="1">+IFERROR(INDEX('Hoja de Trabajo para listado'!$A$155:$Z$1048576,MATCH($A1057,'Hoja de Trabajo para listado'!$A$155:$A$1048576,0),MATCH((CUADRO!F$5&amp;$E1057),'Hoja de Trabajo para listado'!$A$151:$Z$151,0)),0)+IFERROR(INDEX('Hoja de Trabajo para listado'!$AB$155:$BA$1048576,MATCH($A1057,'Hoja de Trabajo para listado'!$AB$155:$AB$1048576,0),MATCH((CUADRO!F$5&amp;$E1057),'Hoja de Trabajo para listado'!$AB$151:$BA$151,0)),0)+IFERROR(INDEX('Hoja de Trabajo para listado'!$BC$155:$CB$1048576,MATCH($A1057,'Hoja de Trabajo para listado'!$BC$155:$BC$1048576,0),MATCH((CUADRO!F$5&amp;$E1057),'Hoja de Trabajo para listado'!$BC$151:$CB$151,0)),0)+IFERROR(INDEX('Hoja de Trabajo para listado'!$DE$153:$DG$274,MATCH($A1057,'Hoja de Trabajo para listado'!$DE$153:$DE$1048576,0),MATCH((CUADRO!F$5&amp;$E1057),'Hoja de Trabajo para listado'!$DE$151:$DG$151,0)),0)+IFERROR(INDEX('Hoja de Trabajo para listado'!$CD$155:$DC$1048576,MATCH($A1057,'Hoja de Trabajo para listado'!$CD$155:$CD$1048576,0),MATCH((CUADRO!F$5&amp;$E1057),'Hoja de Trabajo para listado'!$CD$151:$DC$151,0)),0)</f>
        <v>0</v>
      </c>
      <c r="G1057" s="243">
        <f ca="1">+IFERROR(INDEX('Hoja de Trabajo para listado'!$A$155:$Z$1048576,MATCH($A1057,'Hoja de Trabajo para listado'!$A$155:$A$1048576,0),MATCH((CUADRO!G$5&amp;$E1057),'Hoja de Trabajo para listado'!$A$151:$Z$151,0)),0)+IFERROR(INDEX('Hoja de Trabajo para listado'!$AB$155:$BA$1048576,MATCH($A1057,'Hoja de Trabajo para listado'!$AB$155:$AB$1048576,0),MATCH((CUADRO!G$5&amp;$E1057),'Hoja de Trabajo para listado'!$AB$151:$BA$151,0)),0)+IFERROR(INDEX('Hoja de Trabajo para listado'!$BC$155:$CB$1048576,MATCH($A1057,'Hoja de Trabajo para listado'!$BC$155:$BC$1048576,0),MATCH((CUADRO!G$5&amp;$E1057),'Hoja de Trabajo para listado'!$BC$151:$CB$151,0)),0)+IFERROR(INDEX('Hoja de Trabajo para listado'!$DE$153:$DG$274,MATCH($A1057,'Hoja de Trabajo para listado'!$DE$153:$DE$1048576,0),MATCH((CUADRO!G$5&amp;$E1057),'Hoja de Trabajo para listado'!$DE$151:$DG$151,0)),0)+IFERROR(INDEX('Hoja de Trabajo para listado'!$CD$155:$DC$1048576,MATCH($A1057,'Hoja de Trabajo para listado'!$CD$155:$CD$1048576,0),MATCH((CUADRO!G$5&amp;$E1057),'Hoja de Trabajo para listado'!$CD$151:$DC$151,0)),0)</f>
        <v>0</v>
      </c>
      <c r="H1057" s="243">
        <f ca="1">+IFERROR(INDEX('Hoja de Trabajo para listado'!$A$155:$Z$1048576,MATCH($A1057,'Hoja de Trabajo para listado'!$A$155:$A$1048576,0),MATCH((CUADRO!H$5&amp;$E1057),'Hoja de Trabajo para listado'!$A$151:$Z$151,0)),0)+IFERROR(INDEX('Hoja de Trabajo para listado'!$AB$155:$BA$1048576,MATCH($A1057,'Hoja de Trabajo para listado'!$AB$155:$AB$1048576,0),MATCH((CUADRO!H$5&amp;$E1057),'Hoja de Trabajo para listado'!$AB$151:$BA$151,0)),0)+IFERROR(INDEX('Hoja de Trabajo para listado'!$BC$155:$CB$1048576,MATCH($A1057,'Hoja de Trabajo para listado'!$BC$155:$BC$1048576,0),MATCH((CUADRO!H$5&amp;$E1057),'Hoja de Trabajo para listado'!$BC$151:$CB$151,0)),0)+IFERROR(INDEX('Hoja de Trabajo para listado'!$DE$153:$DG$274,MATCH($A1057,'Hoja de Trabajo para listado'!$DE$153:$DE$1048576,0),MATCH((CUADRO!H$5&amp;$E1057),'Hoja de Trabajo para listado'!$DE$151:$DG$151,0)),0)+IFERROR(INDEX('Hoja de Trabajo para listado'!$CD$155:$DC$1048576,MATCH($A1057,'Hoja de Trabajo para listado'!$CD$155:$CD$1048576,0),MATCH((CUADRO!H$5&amp;$E1057),'Hoja de Trabajo para listado'!$CD$151:$DC$151,0)),0)</f>
        <v>0</v>
      </c>
      <c r="I1057" s="243">
        <f ca="1">+IFERROR(INDEX('Hoja de Trabajo para listado'!$A$155:$Z$1048576,MATCH($A1057,'Hoja de Trabajo para listado'!$A$155:$A$1048576,0),MATCH((CUADRO!I$5&amp;$E1057),'Hoja de Trabajo para listado'!$A$151:$Z$151,0)),0)+IFERROR(INDEX('Hoja de Trabajo para listado'!$AB$155:$BA$1048576,MATCH($A1057,'Hoja de Trabajo para listado'!$AB$155:$AB$1048576,0),MATCH((CUADRO!I$5&amp;$E1057),'Hoja de Trabajo para listado'!$AB$151:$BA$151,0)),0)+IFERROR(INDEX('Hoja de Trabajo para listado'!$BC$155:$CB$1048576,MATCH($A1057,'Hoja de Trabajo para listado'!$BC$155:$BC$1048576,0),MATCH((CUADRO!I$5&amp;$E1057),'Hoja de Trabajo para listado'!$BC$151:$CB$151,0)),0)+IFERROR(INDEX('Hoja de Trabajo para listado'!$DE$153:$DG$274,MATCH($A1057,'Hoja de Trabajo para listado'!$DE$153:$DE$1048576,0),MATCH((CUADRO!I$5&amp;$E1057),'Hoja de Trabajo para listado'!$DE$151:$DG$151,0)),0)+IFERROR(INDEX('Hoja de Trabajo para listado'!$CD$155:$DC$1048576,MATCH($A1057,'Hoja de Trabajo para listado'!$CD$155:$CD$1048576,0),MATCH((CUADRO!I$5&amp;$E1057),'Hoja de Trabajo para listado'!$CD$151:$DC$151,0)),0)</f>
        <v>0</v>
      </c>
      <c r="J1057" s="243">
        <f ca="1">+IFERROR(INDEX('Hoja de Trabajo para listado'!$A$155:$Z$1048576,MATCH($A1057,'Hoja de Trabajo para listado'!$A$155:$A$1048576,0),MATCH((CUADRO!J$5&amp;$E1057),'Hoja de Trabajo para listado'!$A$151:$Z$151,0)),0)+IFERROR(INDEX('Hoja de Trabajo para listado'!$AB$155:$BA$1048576,MATCH($A1057,'Hoja de Trabajo para listado'!$AB$155:$AB$1048576,0),MATCH((CUADRO!J$5&amp;$E1057),'Hoja de Trabajo para listado'!$AB$151:$BA$151,0)),0)+IFERROR(INDEX('Hoja de Trabajo para listado'!$BC$155:$CB$1048576,MATCH($A1057,'Hoja de Trabajo para listado'!$BC$155:$BC$1048576,0),MATCH((CUADRO!J$5&amp;$E1057),'Hoja de Trabajo para listado'!$BC$151:$CB$151,0)),0)+IFERROR(INDEX('Hoja de Trabajo para listado'!$DE$153:$DG$274,MATCH($A1057,'Hoja de Trabajo para listado'!$DE$153:$DE$1048576,0),MATCH((CUADRO!J$5&amp;$E1057),'Hoja de Trabajo para listado'!$DE$151:$DG$151,0)),0)+IFERROR(INDEX('Hoja de Trabajo para listado'!$CD$155:$DC$1048576,MATCH($A1057,'Hoja de Trabajo para listado'!$CD$155:$CD$1048576,0),MATCH((CUADRO!J$5&amp;$E1057),'Hoja de Trabajo para listado'!$CD$151:$DC$151,0)),0)</f>
        <v>0</v>
      </c>
      <c r="K1057" s="243">
        <f ca="1">+IFERROR(INDEX('Hoja de Trabajo para listado'!$A$155:$Z$1048576,MATCH($A1057,'Hoja de Trabajo para listado'!$A$155:$A$1048576,0),MATCH((CUADRO!K$5&amp;$E1057),'Hoja de Trabajo para listado'!$A$151:$Z$151,0)),0)+IFERROR(INDEX('Hoja de Trabajo para listado'!$AB$155:$BA$1048576,MATCH($A1057,'Hoja de Trabajo para listado'!$AB$155:$AB$1048576,0),MATCH((CUADRO!K$5&amp;$E1057),'Hoja de Trabajo para listado'!$AB$151:$BA$151,0)),0)+IFERROR(INDEX('Hoja de Trabajo para listado'!$BC$155:$CB$1048576,MATCH($A1057,'Hoja de Trabajo para listado'!$BC$155:$BC$1048576,0),MATCH((CUADRO!K$5&amp;$E1057),'Hoja de Trabajo para listado'!$BC$151:$CB$151,0)),0)+IFERROR(INDEX('Hoja de Trabajo para listado'!$DE$153:$DG$274,MATCH($A1057,'Hoja de Trabajo para listado'!$DE$153:$DE$1048576,0),MATCH((CUADRO!K$5&amp;$E1057),'Hoja de Trabajo para listado'!$DE$151:$DG$151,0)),0)+IFERROR(INDEX('Hoja de Trabajo para listado'!$CD$155:$DC$1048576,MATCH($A1057,'Hoja de Trabajo para listado'!$CD$155:$CD$1048576,0),MATCH((CUADRO!K$5&amp;$E1057),'Hoja de Trabajo para listado'!$CD$151:$DC$151,0)),0)</f>
        <v>0</v>
      </c>
      <c r="L1057" s="243">
        <f ca="1">+IFERROR(INDEX('Hoja de Trabajo para listado'!$A$155:$Z$1048576,MATCH($A1057,'Hoja de Trabajo para listado'!$A$155:$A$1048576,0),MATCH((CUADRO!L$5&amp;$E1057),'Hoja de Trabajo para listado'!$A$151:$Z$151,0)),0)+IFERROR(INDEX('Hoja de Trabajo para listado'!$AB$155:$BA$1048576,MATCH($A1057,'Hoja de Trabajo para listado'!$AB$155:$AB$1048576,0),MATCH((CUADRO!L$5&amp;$E1057),'Hoja de Trabajo para listado'!$AB$151:$BA$151,0)),0)+IFERROR(INDEX('Hoja de Trabajo para listado'!$BC$155:$CB$1048576,MATCH($A1057,'Hoja de Trabajo para listado'!$BC$155:$BC$1048576,0),MATCH((CUADRO!L$5&amp;$E1057),'Hoja de Trabajo para listado'!$BC$151:$CB$151,0)),0)+IFERROR(INDEX('Hoja de Trabajo para listado'!$DE$153:$DG$274,MATCH($A1057,'Hoja de Trabajo para listado'!$DE$153:$DE$1048576,0),MATCH((CUADRO!L$5&amp;$E1057),'Hoja de Trabajo para listado'!$DE$151:$DG$151,0)),0)+IFERROR(INDEX('Hoja de Trabajo para listado'!$CD$155:$DC$1048576,MATCH($A1057,'Hoja de Trabajo para listado'!$CD$155:$CD$1048576,0),MATCH((CUADRO!L$5&amp;$E1057),'Hoja de Trabajo para listado'!$CD$151:$DC$151,0)),0)</f>
        <v>0</v>
      </c>
      <c r="M1057" s="243">
        <f ca="1">+IFERROR(INDEX('Hoja de Trabajo para listado'!$A$155:$Z$1048576,MATCH($A1057,'Hoja de Trabajo para listado'!$A$155:$A$1048576,0),MATCH((CUADRO!M$5&amp;$E1057),'Hoja de Trabajo para listado'!$A$151:$Z$151,0)),0)+IFERROR(INDEX('Hoja de Trabajo para listado'!$AB$155:$BA$1048576,MATCH($A1057,'Hoja de Trabajo para listado'!$AB$155:$AB$1048576,0),MATCH((CUADRO!M$5&amp;$E1057),'Hoja de Trabajo para listado'!$AB$151:$BA$151,0)),0)+IFERROR(INDEX('Hoja de Trabajo para listado'!$BC$155:$CB$1048576,MATCH($A1057,'Hoja de Trabajo para listado'!$BC$155:$BC$1048576,0),MATCH((CUADRO!M$5&amp;$E1057),'Hoja de Trabajo para listado'!$BC$151:$CB$151,0)),0)+IFERROR(INDEX('Hoja de Trabajo para listado'!$DE$153:$DG$274,MATCH($A1057,'Hoja de Trabajo para listado'!$DE$153:$DE$1048576,0),MATCH((CUADRO!M$5&amp;$E1057),'Hoja de Trabajo para listado'!$DE$151:$DG$151,0)),0)+IFERROR(INDEX('Hoja de Trabajo para listado'!$CD$155:$DC$1048576,MATCH($A1057,'Hoja de Trabajo para listado'!$CD$155:$CD$1048576,0),MATCH((CUADRO!M$5&amp;$E1057),'Hoja de Trabajo para listado'!$CD$151:$DC$151,0)),0)</f>
        <v>0</v>
      </c>
      <c r="N1057" s="243">
        <f ca="1">+IFERROR(INDEX('Hoja de Trabajo para listado'!$A$155:$Z$1048576,MATCH($A1057,'Hoja de Trabajo para listado'!$A$155:$A$1048576,0),MATCH((CUADRO!N$5&amp;$E1057),'Hoja de Trabajo para listado'!$A$151:$Z$151,0)),0)+IFERROR(INDEX('Hoja de Trabajo para listado'!$AB$155:$BA$1048576,MATCH($A1057,'Hoja de Trabajo para listado'!$AB$155:$AB$1048576,0),MATCH((CUADRO!N$5&amp;$E1057),'Hoja de Trabajo para listado'!$AB$151:$BA$151,0)),0)+IFERROR(INDEX('Hoja de Trabajo para listado'!$BC$155:$CB$1048576,MATCH($A1057,'Hoja de Trabajo para listado'!$BC$155:$BC$1048576,0),MATCH((CUADRO!N$5&amp;$E1057),'Hoja de Trabajo para listado'!$BC$151:$CB$151,0)),0)+IFERROR(INDEX('Hoja de Trabajo para listado'!$DE$153:$DG$274,MATCH($A1057,'Hoja de Trabajo para listado'!$DE$153:$DE$1048576,0),MATCH((CUADRO!N$5&amp;$E1057),'Hoja de Trabajo para listado'!$DE$151:$DG$151,0)),0)+IFERROR(INDEX('Hoja de Trabajo para listado'!$CD$155:$DC$1048576,MATCH($A1057,'Hoja de Trabajo para listado'!$CD$155:$CD$1048576,0),MATCH((CUADRO!N$5&amp;$E1057),'Hoja de Trabajo para listado'!$CD$151:$DC$151,0)),0)</f>
        <v>0</v>
      </c>
      <c r="O1057" s="243">
        <f ca="1">+IFERROR(INDEX('Hoja de Trabajo para listado'!$A$155:$Z$1048576,MATCH($A1057,'Hoja de Trabajo para listado'!$A$155:$A$1048576,0),MATCH((CUADRO!O$5&amp;$E1057),'Hoja de Trabajo para listado'!$A$151:$Z$151,0)),0)+IFERROR(INDEX('Hoja de Trabajo para listado'!$AB$155:$BA$1048576,MATCH($A1057,'Hoja de Trabajo para listado'!$AB$155:$AB$1048576,0),MATCH((CUADRO!O$5&amp;$E1057),'Hoja de Trabajo para listado'!$AB$151:$BA$151,0)),0)+IFERROR(INDEX('Hoja de Trabajo para listado'!$BC$155:$CB$1048576,MATCH($A1057,'Hoja de Trabajo para listado'!$BC$155:$BC$1048576,0),MATCH((CUADRO!O$5&amp;$E1057),'Hoja de Trabajo para listado'!$BC$151:$CB$151,0)),0)+IFERROR(INDEX('Hoja de Trabajo para listado'!$DE$153:$DG$274,MATCH($A1057,'Hoja de Trabajo para listado'!$DE$153:$DE$1048576,0),MATCH((CUADRO!O$5&amp;$E1057),'Hoja de Trabajo para listado'!$DE$151:$DG$151,0)),0)+IFERROR(INDEX('Hoja de Trabajo para listado'!$CD$155:$DC$1048576,MATCH($A1057,'Hoja de Trabajo para listado'!$CD$155:$CD$1048576,0),MATCH((CUADRO!O$5&amp;$E1057),'Hoja de Trabajo para listado'!$CD$151:$DC$151,0)),0)</f>
        <v>0</v>
      </c>
      <c r="P1057" s="243">
        <f ca="1">+IFERROR(INDEX('Hoja de Trabajo para listado'!$A$155:$Z$1048576,MATCH($A1057,'Hoja de Trabajo para listado'!$A$155:$A$1048576,0),MATCH((CUADRO!P$5&amp;$E1057),'Hoja de Trabajo para listado'!$A$151:$Z$151,0)),0)+IFERROR(INDEX('Hoja de Trabajo para listado'!$AB$155:$BA$1048576,MATCH($A1057,'Hoja de Trabajo para listado'!$AB$155:$AB$1048576,0),MATCH((CUADRO!P$5&amp;$E1057),'Hoja de Trabajo para listado'!$AB$151:$BA$151,0)),0)+IFERROR(INDEX('Hoja de Trabajo para listado'!$BC$155:$CB$1048576,MATCH($A1057,'Hoja de Trabajo para listado'!$BC$155:$BC$1048576,0),MATCH((CUADRO!P$5&amp;$E1057),'Hoja de Trabajo para listado'!$BC$151:$CB$151,0)),0)+IFERROR(INDEX('Hoja de Trabajo para listado'!$DE$153:$DG$274,MATCH($A1057,'Hoja de Trabajo para listado'!$DE$153:$DE$1048576,0),MATCH((CUADRO!P$5&amp;$E1057),'Hoja de Trabajo para listado'!$DE$151:$DG$151,0)),0)+IFERROR(INDEX('Hoja de Trabajo para listado'!$CD$155:$DC$1048576,MATCH($A1057,'Hoja de Trabajo para listado'!$CD$155:$CD$1048576,0),MATCH((CUADRO!P$5&amp;$E1057),'Hoja de Trabajo para listado'!$CD$151:$DC$151,0)),0)</f>
        <v>0</v>
      </c>
      <c r="Q1057" s="243">
        <f ca="1">+IFERROR(INDEX('Hoja de Trabajo para listado'!$A$155:$Z$1048576,MATCH($A1057,'Hoja de Trabajo para listado'!$A$155:$A$1048576,0),MATCH((CUADRO!Q$5&amp;$E1057),'Hoja de Trabajo para listado'!$A$151:$Z$151,0)),0)+IFERROR(INDEX('Hoja de Trabajo para listado'!$AB$155:$BA$1048576,MATCH($A1057,'Hoja de Trabajo para listado'!$AB$155:$AB$1048576,0),MATCH((CUADRO!Q$5&amp;$E1057),'Hoja de Trabajo para listado'!$AB$151:$BA$151,0)),0)+IFERROR(INDEX('Hoja de Trabajo para listado'!$BC$155:$CB$1048576,MATCH($A1057,'Hoja de Trabajo para listado'!$BC$155:$BC$1048576,0),MATCH((CUADRO!Q$5&amp;$E1057),'Hoja de Trabajo para listado'!$BC$151:$CB$151,0)),0)+IFERROR(INDEX('Hoja de Trabajo para listado'!$DE$153:$DG$274,MATCH($A1057,'Hoja de Trabajo para listado'!$DE$153:$DE$1048576,0),MATCH((CUADRO!Q$5&amp;$E1057),'Hoja de Trabajo para listado'!$DE$151:$DG$151,0)),0)+IFERROR(INDEX('Hoja de Trabajo para listado'!$CD$155:$DC$1048576,MATCH($A1057,'Hoja de Trabajo para listado'!$CD$155:$CD$1048576,0),MATCH((CUADRO!Q$5&amp;$E1057),'Hoja de Trabajo para listado'!$CD$151:$DC$151,0)),0)</f>
        <v>0</v>
      </c>
      <c r="R1057" s="243">
        <f t="shared" ca="1" si="35"/>
        <v>0</v>
      </c>
      <c r="S1057" s="249">
        <f ca="1">+R1056+R1057</f>
        <v>0</v>
      </c>
      <c r="T1057" s="243">
        <f ca="1">+S1057</f>
        <v>0</v>
      </c>
      <c r="U1057" s="242">
        <f t="shared" si="36"/>
        <v>2</v>
      </c>
      <c r="V1057" s="333" t="str">
        <f>+VLOOKUP(A1057,bd_lista!$A$3:$E$590,5,FALSE)</f>
        <v>Gobiernos Autonomos Municipales</v>
      </c>
      <c r="W1057" s="384"/>
      <c r="X1057" s="242">
        <f>+VLOOKUP(A1057,[3]Sheet1!$A$13:$D$744,4,FALSE)</f>
        <v>0</v>
      </c>
      <c r="Y1057" s="242" t="e">
        <f>+VLOOKUP(X1057,bd_lista!$A$3:$C$590,3,FALSE)</f>
        <v>#N/A</v>
      </c>
      <c r="Z1057" s="292"/>
      <c r="AA1057" s="293"/>
    </row>
    <row r="1058" spans="1:27" customFormat="1" ht="15" hidden="1" customHeight="1">
      <c r="A1058" s="32">
        <v>1808</v>
      </c>
      <c r="B1058" s="388">
        <f>+A1058</f>
        <v>1808</v>
      </c>
      <c r="C1058" s="247" t="str">
        <f>+VLOOKUP(A1058,bd_lista!$A$3:$C$590,3,FALSE)</f>
        <v>Gobierno Autónomo Municipal de San Borja</v>
      </c>
      <c r="D1058" s="385" t="str">
        <f>+C1058</f>
        <v>Gobierno Autónomo Municipal de San Borja</v>
      </c>
      <c r="E1058" s="242" t="s">
        <v>1304</v>
      </c>
      <c r="F1058" s="243">
        <f ca="1">+IFERROR(INDEX('Hoja de Trabajo para listado'!$A$155:$Z$1048576,MATCH($A1058,'Hoja de Trabajo para listado'!$A$155:$A$1048576,0),MATCH((CUADRO!F$5&amp;$E1058),'Hoja de Trabajo para listado'!$A$151:$Z$151,0)),0)+IFERROR(INDEX('Hoja de Trabajo para listado'!$AB$155:$BA$1048576,MATCH($A1058,'Hoja de Trabajo para listado'!$AB$155:$AB$1048576,0),MATCH((CUADRO!F$5&amp;$E1058),'Hoja de Trabajo para listado'!$AB$151:$BA$151,0)),0)+IFERROR(INDEX('Hoja de Trabajo para listado'!$BC$155:$CB$1048576,MATCH($A1058,'Hoja de Trabajo para listado'!$BC$155:$BC$1048576,0),MATCH((CUADRO!F$5&amp;$E1058),'Hoja de Trabajo para listado'!$BC$151:$CB$151,0)),0)+IFERROR(INDEX('Hoja de Trabajo para listado'!$DE$153:$DG$274,MATCH($A1058,'Hoja de Trabajo para listado'!$DE$153:$DE$1048576,0),MATCH((CUADRO!F$5&amp;$E1058),'Hoja de Trabajo para listado'!$DE$151:$DG$151,0)),0)+IFERROR(INDEX('Hoja de Trabajo para listado'!$CD$155:$DC$1048576,MATCH($A1058,'Hoja de Trabajo para listado'!$CD$155:$CD$1048576,0),MATCH((CUADRO!F$5&amp;$E1058),'Hoja de Trabajo para listado'!$CD$151:$DC$151,0)),0)</f>
        <v>0</v>
      </c>
      <c r="G1058" s="243">
        <f ca="1">+IFERROR(INDEX('Hoja de Trabajo para listado'!$A$155:$Z$1048576,MATCH($A1058,'Hoja de Trabajo para listado'!$A$155:$A$1048576,0),MATCH((CUADRO!G$5&amp;$E1058),'Hoja de Trabajo para listado'!$A$151:$Z$151,0)),0)+IFERROR(INDEX('Hoja de Trabajo para listado'!$AB$155:$BA$1048576,MATCH($A1058,'Hoja de Trabajo para listado'!$AB$155:$AB$1048576,0),MATCH((CUADRO!G$5&amp;$E1058),'Hoja de Trabajo para listado'!$AB$151:$BA$151,0)),0)+IFERROR(INDEX('Hoja de Trabajo para listado'!$BC$155:$CB$1048576,MATCH($A1058,'Hoja de Trabajo para listado'!$BC$155:$BC$1048576,0),MATCH((CUADRO!G$5&amp;$E1058),'Hoja de Trabajo para listado'!$BC$151:$CB$151,0)),0)+IFERROR(INDEX('Hoja de Trabajo para listado'!$DE$153:$DG$274,MATCH($A1058,'Hoja de Trabajo para listado'!$DE$153:$DE$1048576,0),MATCH((CUADRO!G$5&amp;$E1058),'Hoja de Trabajo para listado'!$DE$151:$DG$151,0)),0)+IFERROR(INDEX('Hoja de Trabajo para listado'!$CD$155:$DC$1048576,MATCH($A1058,'Hoja de Trabajo para listado'!$CD$155:$CD$1048576,0),MATCH((CUADRO!G$5&amp;$E1058),'Hoja de Trabajo para listado'!$CD$151:$DC$151,0)),0)</f>
        <v>0</v>
      </c>
      <c r="H1058" s="243">
        <f ca="1">+IFERROR(INDEX('Hoja de Trabajo para listado'!$A$155:$Z$1048576,MATCH($A1058,'Hoja de Trabajo para listado'!$A$155:$A$1048576,0),MATCH((CUADRO!H$5&amp;$E1058),'Hoja de Trabajo para listado'!$A$151:$Z$151,0)),0)+IFERROR(INDEX('Hoja de Trabajo para listado'!$AB$155:$BA$1048576,MATCH($A1058,'Hoja de Trabajo para listado'!$AB$155:$AB$1048576,0),MATCH((CUADRO!H$5&amp;$E1058),'Hoja de Trabajo para listado'!$AB$151:$BA$151,0)),0)+IFERROR(INDEX('Hoja de Trabajo para listado'!$BC$155:$CB$1048576,MATCH($A1058,'Hoja de Trabajo para listado'!$BC$155:$BC$1048576,0),MATCH((CUADRO!H$5&amp;$E1058),'Hoja de Trabajo para listado'!$BC$151:$CB$151,0)),0)+IFERROR(INDEX('Hoja de Trabajo para listado'!$DE$153:$DG$274,MATCH($A1058,'Hoja de Trabajo para listado'!$DE$153:$DE$1048576,0),MATCH((CUADRO!H$5&amp;$E1058),'Hoja de Trabajo para listado'!$DE$151:$DG$151,0)),0)+IFERROR(INDEX('Hoja de Trabajo para listado'!$CD$155:$DC$1048576,MATCH($A1058,'Hoja de Trabajo para listado'!$CD$155:$CD$1048576,0),MATCH((CUADRO!H$5&amp;$E1058),'Hoja de Trabajo para listado'!$CD$151:$DC$151,0)),0)</f>
        <v>0</v>
      </c>
      <c r="I1058" s="243">
        <f ca="1">+IFERROR(INDEX('Hoja de Trabajo para listado'!$A$155:$Z$1048576,MATCH($A1058,'Hoja de Trabajo para listado'!$A$155:$A$1048576,0),MATCH((CUADRO!I$5&amp;$E1058),'Hoja de Trabajo para listado'!$A$151:$Z$151,0)),0)+IFERROR(INDEX('Hoja de Trabajo para listado'!$AB$155:$BA$1048576,MATCH($A1058,'Hoja de Trabajo para listado'!$AB$155:$AB$1048576,0),MATCH((CUADRO!I$5&amp;$E1058),'Hoja de Trabajo para listado'!$AB$151:$BA$151,0)),0)+IFERROR(INDEX('Hoja de Trabajo para listado'!$BC$155:$CB$1048576,MATCH($A1058,'Hoja de Trabajo para listado'!$BC$155:$BC$1048576,0),MATCH((CUADRO!I$5&amp;$E1058),'Hoja de Trabajo para listado'!$BC$151:$CB$151,0)),0)+IFERROR(INDEX('Hoja de Trabajo para listado'!$DE$153:$DG$274,MATCH($A1058,'Hoja de Trabajo para listado'!$DE$153:$DE$1048576,0),MATCH((CUADRO!I$5&amp;$E1058),'Hoja de Trabajo para listado'!$DE$151:$DG$151,0)),0)+IFERROR(INDEX('Hoja de Trabajo para listado'!$CD$155:$DC$1048576,MATCH($A1058,'Hoja de Trabajo para listado'!$CD$155:$CD$1048576,0),MATCH((CUADRO!I$5&amp;$E1058),'Hoja de Trabajo para listado'!$CD$151:$DC$151,0)),0)</f>
        <v>0</v>
      </c>
      <c r="J1058" s="243">
        <f ca="1">+IFERROR(INDEX('Hoja de Trabajo para listado'!$A$155:$Z$1048576,MATCH($A1058,'Hoja de Trabajo para listado'!$A$155:$A$1048576,0),MATCH((CUADRO!J$5&amp;$E1058),'Hoja de Trabajo para listado'!$A$151:$Z$151,0)),0)+IFERROR(INDEX('Hoja de Trabajo para listado'!$AB$155:$BA$1048576,MATCH($A1058,'Hoja de Trabajo para listado'!$AB$155:$AB$1048576,0),MATCH((CUADRO!J$5&amp;$E1058),'Hoja de Trabajo para listado'!$AB$151:$BA$151,0)),0)+IFERROR(INDEX('Hoja de Trabajo para listado'!$BC$155:$CB$1048576,MATCH($A1058,'Hoja de Trabajo para listado'!$BC$155:$BC$1048576,0),MATCH((CUADRO!J$5&amp;$E1058),'Hoja de Trabajo para listado'!$BC$151:$CB$151,0)),0)+IFERROR(INDEX('Hoja de Trabajo para listado'!$DE$153:$DG$274,MATCH($A1058,'Hoja de Trabajo para listado'!$DE$153:$DE$1048576,0),MATCH((CUADRO!J$5&amp;$E1058),'Hoja de Trabajo para listado'!$DE$151:$DG$151,0)),0)+IFERROR(INDEX('Hoja de Trabajo para listado'!$CD$155:$DC$1048576,MATCH($A1058,'Hoja de Trabajo para listado'!$CD$155:$CD$1048576,0),MATCH((CUADRO!J$5&amp;$E1058),'Hoja de Trabajo para listado'!$CD$151:$DC$151,0)),0)</f>
        <v>0</v>
      </c>
      <c r="K1058" s="243">
        <f ca="1">+IFERROR(INDEX('Hoja de Trabajo para listado'!$A$155:$Z$1048576,MATCH($A1058,'Hoja de Trabajo para listado'!$A$155:$A$1048576,0),MATCH((CUADRO!K$5&amp;$E1058),'Hoja de Trabajo para listado'!$A$151:$Z$151,0)),0)+IFERROR(INDEX('Hoja de Trabajo para listado'!$AB$155:$BA$1048576,MATCH($A1058,'Hoja de Trabajo para listado'!$AB$155:$AB$1048576,0),MATCH((CUADRO!K$5&amp;$E1058),'Hoja de Trabajo para listado'!$AB$151:$BA$151,0)),0)+IFERROR(INDEX('Hoja de Trabajo para listado'!$BC$155:$CB$1048576,MATCH($A1058,'Hoja de Trabajo para listado'!$BC$155:$BC$1048576,0),MATCH((CUADRO!K$5&amp;$E1058),'Hoja de Trabajo para listado'!$BC$151:$CB$151,0)),0)+IFERROR(INDEX('Hoja de Trabajo para listado'!$DE$153:$DG$274,MATCH($A1058,'Hoja de Trabajo para listado'!$DE$153:$DE$1048576,0),MATCH((CUADRO!K$5&amp;$E1058),'Hoja de Trabajo para listado'!$DE$151:$DG$151,0)),0)+IFERROR(INDEX('Hoja de Trabajo para listado'!$CD$155:$DC$1048576,MATCH($A1058,'Hoja de Trabajo para listado'!$CD$155:$CD$1048576,0),MATCH((CUADRO!K$5&amp;$E1058),'Hoja de Trabajo para listado'!$CD$151:$DC$151,0)),0)</f>
        <v>0</v>
      </c>
      <c r="L1058" s="243">
        <f ca="1">+IFERROR(INDEX('Hoja de Trabajo para listado'!$A$155:$Z$1048576,MATCH($A1058,'Hoja de Trabajo para listado'!$A$155:$A$1048576,0),MATCH((CUADRO!L$5&amp;$E1058),'Hoja de Trabajo para listado'!$A$151:$Z$151,0)),0)+IFERROR(INDEX('Hoja de Trabajo para listado'!$AB$155:$BA$1048576,MATCH($A1058,'Hoja de Trabajo para listado'!$AB$155:$AB$1048576,0),MATCH((CUADRO!L$5&amp;$E1058),'Hoja de Trabajo para listado'!$AB$151:$BA$151,0)),0)+IFERROR(INDEX('Hoja de Trabajo para listado'!$BC$155:$CB$1048576,MATCH($A1058,'Hoja de Trabajo para listado'!$BC$155:$BC$1048576,0),MATCH((CUADRO!L$5&amp;$E1058),'Hoja de Trabajo para listado'!$BC$151:$CB$151,0)),0)+IFERROR(INDEX('Hoja de Trabajo para listado'!$DE$153:$DG$274,MATCH($A1058,'Hoja de Trabajo para listado'!$DE$153:$DE$1048576,0),MATCH((CUADRO!L$5&amp;$E1058),'Hoja de Trabajo para listado'!$DE$151:$DG$151,0)),0)+IFERROR(INDEX('Hoja de Trabajo para listado'!$CD$155:$DC$1048576,MATCH($A1058,'Hoja de Trabajo para listado'!$CD$155:$CD$1048576,0),MATCH((CUADRO!L$5&amp;$E1058),'Hoja de Trabajo para listado'!$CD$151:$DC$151,0)),0)</f>
        <v>0</v>
      </c>
      <c r="M1058" s="243">
        <f ca="1">+IFERROR(INDEX('Hoja de Trabajo para listado'!$A$155:$Z$1048576,MATCH($A1058,'Hoja de Trabajo para listado'!$A$155:$A$1048576,0),MATCH((CUADRO!M$5&amp;$E1058),'Hoja de Trabajo para listado'!$A$151:$Z$151,0)),0)+IFERROR(INDEX('Hoja de Trabajo para listado'!$AB$155:$BA$1048576,MATCH($A1058,'Hoja de Trabajo para listado'!$AB$155:$AB$1048576,0),MATCH((CUADRO!M$5&amp;$E1058),'Hoja de Trabajo para listado'!$AB$151:$BA$151,0)),0)+IFERROR(INDEX('Hoja de Trabajo para listado'!$BC$155:$CB$1048576,MATCH($A1058,'Hoja de Trabajo para listado'!$BC$155:$BC$1048576,0),MATCH((CUADRO!M$5&amp;$E1058),'Hoja de Trabajo para listado'!$BC$151:$CB$151,0)),0)+IFERROR(INDEX('Hoja de Trabajo para listado'!$DE$153:$DG$274,MATCH($A1058,'Hoja de Trabajo para listado'!$DE$153:$DE$1048576,0),MATCH((CUADRO!M$5&amp;$E1058),'Hoja de Trabajo para listado'!$DE$151:$DG$151,0)),0)+IFERROR(INDEX('Hoja de Trabajo para listado'!$CD$155:$DC$1048576,MATCH($A1058,'Hoja de Trabajo para listado'!$CD$155:$CD$1048576,0),MATCH((CUADRO!M$5&amp;$E1058),'Hoja de Trabajo para listado'!$CD$151:$DC$151,0)),0)</f>
        <v>0</v>
      </c>
      <c r="N1058" s="243">
        <f ca="1">+IFERROR(INDEX('Hoja de Trabajo para listado'!$A$155:$Z$1048576,MATCH($A1058,'Hoja de Trabajo para listado'!$A$155:$A$1048576,0),MATCH((CUADRO!N$5&amp;$E1058),'Hoja de Trabajo para listado'!$A$151:$Z$151,0)),0)+IFERROR(INDEX('Hoja de Trabajo para listado'!$AB$155:$BA$1048576,MATCH($A1058,'Hoja de Trabajo para listado'!$AB$155:$AB$1048576,0),MATCH((CUADRO!N$5&amp;$E1058),'Hoja de Trabajo para listado'!$AB$151:$BA$151,0)),0)+IFERROR(INDEX('Hoja de Trabajo para listado'!$BC$155:$CB$1048576,MATCH($A1058,'Hoja de Trabajo para listado'!$BC$155:$BC$1048576,0),MATCH((CUADRO!N$5&amp;$E1058),'Hoja de Trabajo para listado'!$BC$151:$CB$151,0)),0)+IFERROR(INDEX('Hoja de Trabajo para listado'!$DE$153:$DG$274,MATCH($A1058,'Hoja de Trabajo para listado'!$DE$153:$DE$1048576,0),MATCH((CUADRO!N$5&amp;$E1058),'Hoja de Trabajo para listado'!$DE$151:$DG$151,0)),0)+IFERROR(INDEX('Hoja de Trabajo para listado'!$CD$155:$DC$1048576,MATCH($A1058,'Hoja de Trabajo para listado'!$CD$155:$CD$1048576,0),MATCH((CUADRO!N$5&amp;$E1058),'Hoja de Trabajo para listado'!$CD$151:$DC$151,0)),0)</f>
        <v>0</v>
      </c>
      <c r="O1058" s="243">
        <f ca="1">+IFERROR(INDEX('Hoja de Trabajo para listado'!$A$155:$Z$1048576,MATCH($A1058,'Hoja de Trabajo para listado'!$A$155:$A$1048576,0),MATCH((CUADRO!O$5&amp;$E1058),'Hoja de Trabajo para listado'!$A$151:$Z$151,0)),0)+IFERROR(INDEX('Hoja de Trabajo para listado'!$AB$155:$BA$1048576,MATCH($A1058,'Hoja de Trabajo para listado'!$AB$155:$AB$1048576,0),MATCH((CUADRO!O$5&amp;$E1058),'Hoja de Trabajo para listado'!$AB$151:$BA$151,0)),0)+IFERROR(INDEX('Hoja de Trabajo para listado'!$BC$155:$CB$1048576,MATCH($A1058,'Hoja de Trabajo para listado'!$BC$155:$BC$1048576,0),MATCH((CUADRO!O$5&amp;$E1058),'Hoja de Trabajo para listado'!$BC$151:$CB$151,0)),0)+IFERROR(INDEX('Hoja de Trabajo para listado'!$DE$153:$DG$274,MATCH($A1058,'Hoja de Trabajo para listado'!$DE$153:$DE$1048576,0),MATCH((CUADRO!O$5&amp;$E1058),'Hoja de Trabajo para listado'!$DE$151:$DG$151,0)),0)+IFERROR(INDEX('Hoja de Trabajo para listado'!$CD$155:$DC$1048576,MATCH($A1058,'Hoja de Trabajo para listado'!$CD$155:$CD$1048576,0),MATCH((CUADRO!O$5&amp;$E1058),'Hoja de Trabajo para listado'!$CD$151:$DC$151,0)),0)</f>
        <v>0</v>
      </c>
      <c r="P1058" s="243">
        <f ca="1">+IFERROR(INDEX('Hoja de Trabajo para listado'!$A$155:$Z$1048576,MATCH($A1058,'Hoja de Trabajo para listado'!$A$155:$A$1048576,0),MATCH((CUADRO!P$5&amp;$E1058),'Hoja de Trabajo para listado'!$A$151:$Z$151,0)),0)+IFERROR(INDEX('Hoja de Trabajo para listado'!$AB$155:$BA$1048576,MATCH($A1058,'Hoja de Trabajo para listado'!$AB$155:$AB$1048576,0),MATCH((CUADRO!P$5&amp;$E1058),'Hoja de Trabajo para listado'!$AB$151:$BA$151,0)),0)+IFERROR(INDEX('Hoja de Trabajo para listado'!$BC$155:$CB$1048576,MATCH($A1058,'Hoja de Trabajo para listado'!$BC$155:$BC$1048576,0),MATCH((CUADRO!P$5&amp;$E1058),'Hoja de Trabajo para listado'!$BC$151:$CB$151,0)),0)+IFERROR(INDEX('Hoja de Trabajo para listado'!$DE$153:$DG$274,MATCH($A1058,'Hoja de Trabajo para listado'!$DE$153:$DE$1048576,0),MATCH((CUADRO!P$5&amp;$E1058),'Hoja de Trabajo para listado'!$DE$151:$DG$151,0)),0)+IFERROR(INDEX('Hoja de Trabajo para listado'!$CD$155:$DC$1048576,MATCH($A1058,'Hoja de Trabajo para listado'!$CD$155:$CD$1048576,0),MATCH((CUADRO!P$5&amp;$E1058),'Hoja de Trabajo para listado'!$CD$151:$DC$151,0)),0)</f>
        <v>0</v>
      </c>
      <c r="Q1058" s="243">
        <f ca="1">+IFERROR(INDEX('Hoja de Trabajo para listado'!$A$155:$Z$1048576,MATCH($A1058,'Hoja de Trabajo para listado'!$A$155:$A$1048576,0),MATCH((CUADRO!Q$5&amp;$E1058),'Hoja de Trabajo para listado'!$A$151:$Z$151,0)),0)+IFERROR(INDEX('Hoja de Trabajo para listado'!$AB$155:$BA$1048576,MATCH($A1058,'Hoja de Trabajo para listado'!$AB$155:$AB$1048576,0),MATCH((CUADRO!Q$5&amp;$E1058),'Hoja de Trabajo para listado'!$AB$151:$BA$151,0)),0)+IFERROR(INDEX('Hoja de Trabajo para listado'!$BC$155:$CB$1048576,MATCH($A1058,'Hoja de Trabajo para listado'!$BC$155:$BC$1048576,0),MATCH((CUADRO!Q$5&amp;$E1058),'Hoja de Trabajo para listado'!$BC$151:$CB$151,0)),0)+IFERROR(INDEX('Hoja de Trabajo para listado'!$DE$153:$DG$274,MATCH($A1058,'Hoja de Trabajo para listado'!$DE$153:$DE$1048576,0),MATCH((CUADRO!Q$5&amp;$E1058),'Hoja de Trabajo para listado'!$DE$151:$DG$151,0)),0)+IFERROR(INDEX('Hoja de Trabajo para listado'!$CD$155:$DC$1048576,MATCH($A1058,'Hoja de Trabajo para listado'!$CD$155:$CD$1048576,0),MATCH((CUADRO!Q$5&amp;$E1058),'Hoja de Trabajo para listado'!$CD$151:$DC$151,0)),0)</f>
        <v>0</v>
      </c>
      <c r="R1058" s="243">
        <f t="shared" ca="1" si="35"/>
        <v>0</v>
      </c>
      <c r="S1058" s="270"/>
      <c r="T1058" s="243">
        <f ca="1">+T1059</f>
        <v>0</v>
      </c>
      <c r="U1058" s="275">
        <f t="shared" si="36"/>
        <v>1</v>
      </c>
      <c r="V1058" s="247" t="str">
        <f>+VLOOKUP(A1058,bd_lista!$A$3:$E$590,5,FALSE)</f>
        <v>Gobiernos Autonomos Municipales</v>
      </c>
      <c r="W1058" s="383" t="str">
        <f>+V1058</f>
        <v>Gobiernos Autonomos Municipales</v>
      </c>
      <c r="X1058" s="242">
        <f>+VLOOKUP(A1058,[3]Sheet1!$A$13:$D$744,4,FALSE)</f>
        <v>0</v>
      </c>
      <c r="Y1058" s="242" t="e">
        <f>+VLOOKUP(X1058,bd_lista!$A$3:$C$590,3,FALSE)</f>
        <v>#N/A</v>
      </c>
      <c r="Z1058" s="294">
        <f>+X1058</f>
        <v>0</v>
      </c>
      <c r="AA1058" s="295" t="e">
        <f>+Y1058</f>
        <v>#N/A</v>
      </c>
    </row>
    <row r="1059" spans="1:27" customFormat="1" hidden="1">
      <c r="A1059" s="32">
        <v>1808</v>
      </c>
      <c r="B1059" s="389"/>
      <c r="C1059" s="247" t="str">
        <f>+VLOOKUP(A1059,bd_lista!$A$3:$C$590,3,FALSE)</f>
        <v>Gobierno Autónomo Municipal de San Borja</v>
      </c>
      <c r="D1059" s="386"/>
      <c r="E1059" s="244" t="s">
        <v>1305</v>
      </c>
      <c r="F1059" s="245">
        <f ca="1">+IFERROR(INDEX('Hoja de Trabajo para listado'!$A$155:$Z$1048576,MATCH($A1059,'Hoja de Trabajo para listado'!$A$155:$A$1048576,0),MATCH((CUADRO!F$5&amp;$E1059),'Hoja de Trabajo para listado'!$A$151:$Z$151,0)),0)+IFERROR(INDEX('Hoja de Trabajo para listado'!$AB$155:$BA$1048576,MATCH($A1059,'Hoja de Trabajo para listado'!$AB$155:$AB$1048576,0),MATCH((CUADRO!F$5&amp;$E1059),'Hoja de Trabajo para listado'!$AB$151:$BA$151,0)),0)+IFERROR(INDEX('Hoja de Trabajo para listado'!$BC$155:$CB$1048576,MATCH($A1059,'Hoja de Trabajo para listado'!$BC$155:$BC$1048576,0),MATCH((CUADRO!F$5&amp;$E1059),'Hoja de Trabajo para listado'!$BC$151:$CB$151,0)),0)+IFERROR(INDEX('Hoja de Trabajo para listado'!$DE$153:$DG$274,MATCH($A1059,'Hoja de Trabajo para listado'!$DE$153:$DE$1048576,0),MATCH((CUADRO!F$5&amp;$E1059),'Hoja de Trabajo para listado'!$DE$151:$DG$151,0)),0)+IFERROR(INDEX('Hoja de Trabajo para listado'!$CD$155:$DC$1048576,MATCH($A1059,'Hoja de Trabajo para listado'!$CD$155:$CD$1048576,0),MATCH((CUADRO!F$5&amp;$E1059),'Hoja de Trabajo para listado'!$CD$151:$DC$151,0)),0)</f>
        <v>0</v>
      </c>
      <c r="G1059" s="245">
        <f ca="1">+IFERROR(INDEX('Hoja de Trabajo para listado'!$A$155:$Z$1048576,MATCH($A1059,'Hoja de Trabajo para listado'!$A$155:$A$1048576,0),MATCH((CUADRO!G$5&amp;$E1059),'Hoja de Trabajo para listado'!$A$151:$Z$151,0)),0)+IFERROR(INDEX('Hoja de Trabajo para listado'!$AB$155:$BA$1048576,MATCH($A1059,'Hoja de Trabajo para listado'!$AB$155:$AB$1048576,0),MATCH((CUADRO!G$5&amp;$E1059),'Hoja de Trabajo para listado'!$AB$151:$BA$151,0)),0)+IFERROR(INDEX('Hoja de Trabajo para listado'!$BC$155:$CB$1048576,MATCH($A1059,'Hoja de Trabajo para listado'!$BC$155:$BC$1048576,0),MATCH((CUADRO!G$5&amp;$E1059),'Hoja de Trabajo para listado'!$BC$151:$CB$151,0)),0)+IFERROR(INDEX('Hoja de Trabajo para listado'!$DE$153:$DG$274,MATCH($A1059,'Hoja de Trabajo para listado'!$DE$153:$DE$1048576,0),MATCH((CUADRO!G$5&amp;$E1059),'Hoja de Trabajo para listado'!$DE$151:$DG$151,0)),0)+IFERROR(INDEX('Hoja de Trabajo para listado'!$CD$155:$DC$1048576,MATCH($A1059,'Hoja de Trabajo para listado'!$CD$155:$CD$1048576,0),MATCH((CUADRO!G$5&amp;$E1059),'Hoja de Trabajo para listado'!$CD$151:$DC$151,0)),0)</f>
        <v>0</v>
      </c>
      <c r="H1059" s="245">
        <f ca="1">+IFERROR(INDEX('Hoja de Trabajo para listado'!$A$155:$Z$1048576,MATCH($A1059,'Hoja de Trabajo para listado'!$A$155:$A$1048576,0),MATCH((CUADRO!H$5&amp;$E1059),'Hoja de Trabajo para listado'!$A$151:$Z$151,0)),0)+IFERROR(INDEX('Hoja de Trabajo para listado'!$AB$155:$BA$1048576,MATCH($A1059,'Hoja de Trabajo para listado'!$AB$155:$AB$1048576,0),MATCH((CUADRO!H$5&amp;$E1059),'Hoja de Trabajo para listado'!$AB$151:$BA$151,0)),0)+IFERROR(INDEX('Hoja de Trabajo para listado'!$BC$155:$CB$1048576,MATCH($A1059,'Hoja de Trabajo para listado'!$BC$155:$BC$1048576,0),MATCH((CUADRO!H$5&amp;$E1059),'Hoja de Trabajo para listado'!$BC$151:$CB$151,0)),0)+IFERROR(INDEX('Hoja de Trabajo para listado'!$DE$153:$DG$274,MATCH($A1059,'Hoja de Trabajo para listado'!$DE$153:$DE$1048576,0),MATCH((CUADRO!H$5&amp;$E1059),'Hoja de Trabajo para listado'!$DE$151:$DG$151,0)),0)+IFERROR(INDEX('Hoja de Trabajo para listado'!$CD$155:$DC$1048576,MATCH($A1059,'Hoja de Trabajo para listado'!$CD$155:$CD$1048576,0),MATCH((CUADRO!H$5&amp;$E1059),'Hoja de Trabajo para listado'!$CD$151:$DC$151,0)),0)</f>
        <v>0</v>
      </c>
      <c r="I1059" s="245">
        <f ca="1">+IFERROR(INDEX('Hoja de Trabajo para listado'!$A$155:$Z$1048576,MATCH($A1059,'Hoja de Trabajo para listado'!$A$155:$A$1048576,0),MATCH((CUADRO!I$5&amp;$E1059),'Hoja de Trabajo para listado'!$A$151:$Z$151,0)),0)+IFERROR(INDEX('Hoja de Trabajo para listado'!$AB$155:$BA$1048576,MATCH($A1059,'Hoja de Trabajo para listado'!$AB$155:$AB$1048576,0),MATCH((CUADRO!I$5&amp;$E1059),'Hoja de Trabajo para listado'!$AB$151:$BA$151,0)),0)+IFERROR(INDEX('Hoja de Trabajo para listado'!$BC$155:$CB$1048576,MATCH($A1059,'Hoja de Trabajo para listado'!$BC$155:$BC$1048576,0),MATCH((CUADRO!I$5&amp;$E1059),'Hoja de Trabajo para listado'!$BC$151:$CB$151,0)),0)+IFERROR(INDEX('Hoja de Trabajo para listado'!$DE$153:$DG$274,MATCH($A1059,'Hoja de Trabajo para listado'!$DE$153:$DE$1048576,0),MATCH((CUADRO!I$5&amp;$E1059),'Hoja de Trabajo para listado'!$DE$151:$DG$151,0)),0)+IFERROR(INDEX('Hoja de Trabajo para listado'!$CD$155:$DC$1048576,MATCH($A1059,'Hoja de Trabajo para listado'!$CD$155:$CD$1048576,0),MATCH((CUADRO!I$5&amp;$E1059),'Hoja de Trabajo para listado'!$CD$151:$DC$151,0)),0)</f>
        <v>0</v>
      </c>
      <c r="J1059" s="245">
        <f ca="1">+IFERROR(INDEX('Hoja de Trabajo para listado'!$A$155:$Z$1048576,MATCH($A1059,'Hoja de Trabajo para listado'!$A$155:$A$1048576,0),MATCH((CUADRO!J$5&amp;$E1059),'Hoja de Trabajo para listado'!$A$151:$Z$151,0)),0)+IFERROR(INDEX('Hoja de Trabajo para listado'!$AB$155:$BA$1048576,MATCH($A1059,'Hoja de Trabajo para listado'!$AB$155:$AB$1048576,0),MATCH((CUADRO!J$5&amp;$E1059),'Hoja de Trabajo para listado'!$AB$151:$BA$151,0)),0)+IFERROR(INDEX('Hoja de Trabajo para listado'!$BC$155:$CB$1048576,MATCH($A1059,'Hoja de Trabajo para listado'!$BC$155:$BC$1048576,0),MATCH((CUADRO!J$5&amp;$E1059),'Hoja de Trabajo para listado'!$BC$151:$CB$151,0)),0)+IFERROR(INDEX('Hoja de Trabajo para listado'!$DE$153:$DG$274,MATCH($A1059,'Hoja de Trabajo para listado'!$DE$153:$DE$1048576,0),MATCH((CUADRO!J$5&amp;$E1059),'Hoja de Trabajo para listado'!$DE$151:$DG$151,0)),0)+IFERROR(INDEX('Hoja de Trabajo para listado'!$CD$155:$DC$1048576,MATCH($A1059,'Hoja de Trabajo para listado'!$CD$155:$CD$1048576,0),MATCH((CUADRO!J$5&amp;$E1059),'Hoja de Trabajo para listado'!$CD$151:$DC$151,0)),0)</f>
        <v>0</v>
      </c>
      <c r="K1059" s="245">
        <f ca="1">+IFERROR(INDEX('Hoja de Trabajo para listado'!$A$155:$Z$1048576,MATCH($A1059,'Hoja de Trabajo para listado'!$A$155:$A$1048576,0),MATCH((CUADRO!K$5&amp;$E1059),'Hoja de Trabajo para listado'!$A$151:$Z$151,0)),0)+IFERROR(INDEX('Hoja de Trabajo para listado'!$AB$155:$BA$1048576,MATCH($A1059,'Hoja de Trabajo para listado'!$AB$155:$AB$1048576,0),MATCH((CUADRO!K$5&amp;$E1059),'Hoja de Trabajo para listado'!$AB$151:$BA$151,0)),0)+IFERROR(INDEX('Hoja de Trabajo para listado'!$BC$155:$CB$1048576,MATCH($A1059,'Hoja de Trabajo para listado'!$BC$155:$BC$1048576,0),MATCH((CUADRO!K$5&amp;$E1059),'Hoja de Trabajo para listado'!$BC$151:$CB$151,0)),0)+IFERROR(INDEX('Hoja de Trabajo para listado'!$DE$153:$DG$274,MATCH($A1059,'Hoja de Trabajo para listado'!$DE$153:$DE$1048576,0),MATCH((CUADRO!K$5&amp;$E1059),'Hoja de Trabajo para listado'!$DE$151:$DG$151,0)),0)+IFERROR(INDEX('Hoja de Trabajo para listado'!$CD$155:$DC$1048576,MATCH($A1059,'Hoja de Trabajo para listado'!$CD$155:$CD$1048576,0),MATCH((CUADRO!K$5&amp;$E1059),'Hoja de Trabajo para listado'!$CD$151:$DC$151,0)),0)</f>
        <v>0</v>
      </c>
      <c r="L1059" s="245">
        <f ca="1">+IFERROR(INDEX('Hoja de Trabajo para listado'!$A$155:$Z$1048576,MATCH($A1059,'Hoja de Trabajo para listado'!$A$155:$A$1048576,0),MATCH((CUADRO!L$5&amp;$E1059),'Hoja de Trabajo para listado'!$A$151:$Z$151,0)),0)+IFERROR(INDEX('Hoja de Trabajo para listado'!$AB$155:$BA$1048576,MATCH($A1059,'Hoja de Trabajo para listado'!$AB$155:$AB$1048576,0),MATCH((CUADRO!L$5&amp;$E1059),'Hoja de Trabajo para listado'!$AB$151:$BA$151,0)),0)+IFERROR(INDEX('Hoja de Trabajo para listado'!$BC$155:$CB$1048576,MATCH($A1059,'Hoja de Trabajo para listado'!$BC$155:$BC$1048576,0),MATCH((CUADRO!L$5&amp;$E1059),'Hoja de Trabajo para listado'!$BC$151:$CB$151,0)),0)+IFERROR(INDEX('Hoja de Trabajo para listado'!$DE$153:$DG$274,MATCH($A1059,'Hoja de Trabajo para listado'!$DE$153:$DE$1048576,0),MATCH((CUADRO!L$5&amp;$E1059),'Hoja de Trabajo para listado'!$DE$151:$DG$151,0)),0)+IFERROR(INDEX('Hoja de Trabajo para listado'!$CD$155:$DC$1048576,MATCH($A1059,'Hoja de Trabajo para listado'!$CD$155:$CD$1048576,0),MATCH((CUADRO!L$5&amp;$E1059),'Hoja de Trabajo para listado'!$CD$151:$DC$151,0)),0)</f>
        <v>0</v>
      </c>
      <c r="M1059" s="245">
        <f ca="1">+IFERROR(INDEX('Hoja de Trabajo para listado'!$A$155:$Z$1048576,MATCH($A1059,'Hoja de Trabajo para listado'!$A$155:$A$1048576,0),MATCH((CUADRO!M$5&amp;$E1059),'Hoja de Trabajo para listado'!$A$151:$Z$151,0)),0)+IFERROR(INDEX('Hoja de Trabajo para listado'!$AB$155:$BA$1048576,MATCH($A1059,'Hoja de Trabajo para listado'!$AB$155:$AB$1048576,0),MATCH((CUADRO!M$5&amp;$E1059),'Hoja de Trabajo para listado'!$AB$151:$BA$151,0)),0)+IFERROR(INDEX('Hoja de Trabajo para listado'!$BC$155:$CB$1048576,MATCH($A1059,'Hoja de Trabajo para listado'!$BC$155:$BC$1048576,0),MATCH((CUADRO!M$5&amp;$E1059),'Hoja de Trabajo para listado'!$BC$151:$CB$151,0)),0)+IFERROR(INDEX('Hoja de Trabajo para listado'!$DE$153:$DG$274,MATCH($A1059,'Hoja de Trabajo para listado'!$DE$153:$DE$1048576,0),MATCH((CUADRO!M$5&amp;$E1059),'Hoja de Trabajo para listado'!$DE$151:$DG$151,0)),0)+IFERROR(INDEX('Hoja de Trabajo para listado'!$CD$155:$DC$1048576,MATCH($A1059,'Hoja de Trabajo para listado'!$CD$155:$CD$1048576,0),MATCH((CUADRO!M$5&amp;$E1059),'Hoja de Trabajo para listado'!$CD$151:$DC$151,0)),0)</f>
        <v>0</v>
      </c>
      <c r="N1059" s="245">
        <f ca="1">+IFERROR(INDEX('Hoja de Trabajo para listado'!$A$155:$Z$1048576,MATCH($A1059,'Hoja de Trabajo para listado'!$A$155:$A$1048576,0),MATCH((CUADRO!N$5&amp;$E1059),'Hoja de Trabajo para listado'!$A$151:$Z$151,0)),0)+IFERROR(INDEX('Hoja de Trabajo para listado'!$AB$155:$BA$1048576,MATCH($A1059,'Hoja de Trabajo para listado'!$AB$155:$AB$1048576,0),MATCH((CUADRO!N$5&amp;$E1059),'Hoja de Trabajo para listado'!$AB$151:$BA$151,0)),0)+IFERROR(INDEX('Hoja de Trabajo para listado'!$BC$155:$CB$1048576,MATCH($A1059,'Hoja de Trabajo para listado'!$BC$155:$BC$1048576,0),MATCH((CUADRO!N$5&amp;$E1059),'Hoja de Trabajo para listado'!$BC$151:$CB$151,0)),0)+IFERROR(INDEX('Hoja de Trabajo para listado'!$DE$153:$DG$274,MATCH($A1059,'Hoja de Trabajo para listado'!$DE$153:$DE$1048576,0),MATCH((CUADRO!N$5&amp;$E1059),'Hoja de Trabajo para listado'!$DE$151:$DG$151,0)),0)+IFERROR(INDEX('Hoja de Trabajo para listado'!$CD$155:$DC$1048576,MATCH($A1059,'Hoja de Trabajo para listado'!$CD$155:$CD$1048576,0),MATCH((CUADRO!N$5&amp;$E1059),'Hoja de Trabajo para listado'!$CD$151:$DC$151,0)),0)</f>
        <v>0</v>
      </c>
      <c r="O1059" s="245">
        <f ca="1">+IFERROR(INDEX('Hoja de Trabajo para listado'!$A$155:$Z$1048576,MATCH($A1059,'Hoja de Trabajo para listado'!$A$155:$A$1048576,0),MATCH((CUADRO!O$5&amp;$E1059),'Hoja de Trabajo para listado'!$A$151:$Z$151,0)),0)+IFERROR(INDEX('Hoja de Trabajo para listado'!$AB$155:$BA$1048576,MATCH($A1059,'Hoja de Trabajo para listado'!$AB$155:$AB$1048576,0),MATCH((CUADRO!O$5&amp;$E1059),'Hoja de Trabajo para listado'!$AB$151:$BA$151,0)),0)+IFERROR(INDEX('Hoja de Trabajo para listado'!$BC$155:$CB$1048576,MATCH($A1059,'Hoja de Trabajo para listado'!$BC$155:$BC$1048576,0),MATCH((CUADRO!O$5&amp;$E1059),'Hoja de Trabajo para listado'!$BC$151:$CB$151,0)),0)+IFERROR(INDEX('Hoja de Trabajo para listado'!$DE$153:$DG$274,MATCH($A1059,'Hoja de Trabajo para listado'!$DE$153:$DE$1048576,0),MATCH((CUADRO!O$5&amp;$E1059),'Hoja de Trabajo para listado'!$DE$151:$DG$151,0)),0)+IFERROR(INDEX('Hoja de Trabajo para listado'!$CD$155:$DC$1048576,MATCH($A1059,'Hoja de Trabajo para listado'!$CD$155:$CD$1048576,0),MATCH((CUADRO!O$5&amp;$E1059),'Hoja de Trabajo para listado'!$CD$151:$DC$151,0)),0)</f>
        <v>0</v>
      </c>
      <c r="P1059" s="245">
        <f ca="1">+IFERROR(INDEX('Hoja de Trabajo para listado'!$A$155:$Z$1048576,MATCH($A1059,'Hoja de Trabajo para listado'!$A$155:$A$1048576,0),MATCH((CUADRO!P$5&amp;$E1059),'Hoja de Trabajo para listado'!$A$151:$Z$151,0)),0)+IFERROR(INDEX('Hoja de Trabajo para listado'!$AB$155:$BA$1048576,MATCH($A1059,'Hoja de Trabajo para listado'!$AB$155:$AB$1048576,0),MATCH((CUADRO!P$5&amp;$E1059),'Hoja de Trabajo para listado'!$AB$151:$BA$151,0)),0)+IFERROR(INDEX('Hoja de Trabajo para listado'!$BC$155:$CB$1048576,MATCH($A1059,'Hoja de Trabajo para listado'!$BC$155:$BC$1048576,0),MATCH((CUADRO!P$5&amp;$E1059),'Hoja de Trabajo para listado'!$BC$151:$CB$151,0)),0)+IFERROR(INDEX('Hoja de Trabajo para listado'!$DE$153:$DG$274,MATCH($A1059,'Hoja de Trabajo para listado'!$DE$153:$DE$1048576,0),MATCH((CUADRO!P$5&amp;$E1059),'Hoja de Trabajo para listado'!$DE$151:$DG$151,0)),0)+IFERROR(INDEX('Hoja de Trabajo para listado'!$CD$155:$DC$1048576,MATCH($A1059,'Hoja de Trabajo para listado'!$CD$155:$CD$1048576,0),MATCH((CUADRO!P$5&amp;$E1059),'Hoja de Trabajo para listado'!$CD$151:$DC$151,0)),0)</f>
        <v>0</v>
      </c>
      <c r="Q1059" s="245">
        <f ca="1">+IFERROR(INDEX('Hoja de Trabajo para listado'!$A$155:$Z$1048576,MATCH($A1059,'Hoja de Trabajo para listado'!$A$155:$A$1048576,0),MATCH((CUADRO!Q$5&amp;$E1059),'Hoja de Trabajo para listado'!$A$151:$Z$151,0)),0)+IFERROR(INDEX('Hoja de Trabajo para listado'!$AB$155:$BA$1048576,MATCH($A1059,'Hoja de Trabajo para listado'!$AB$155:$AB$1048576,0),MATCH((CUADRO!Q$5&amp;$E1059),'Hoja de Trabajo para listado'!$AB$151:$BA$151,0)),0)+IFERROR(INDEX('Hoja de Trabajo para listado'!$BC$155:$CB$1048576,MATCH($A1059,'Hoja de Trabajo para listado'!$BC$155:$BC$1048576,0),MATCH((CUADRO!Q$5&amp;$E1059),'Hoja de Trabajo para listado'!$BC$151:$CB$151,0)),0)+IFERROR(INDEX('Hoja de Trabajo para listado'!$DE$153:$DG$274,MATCH($A1059,'Hoja de Trabajo para listado'!$DE$153:$DE$1048576,0),MATCH((CUADRO!Q$5&amp;$E1059),'Hoja de Trabajo para listado'!$DE$151:$DG$151,0)),0)+IFERROR(INDEX('Hoja de Trabajo para listado'!$CD$155:$DC$1048576,MATCH($A1059,'Hoja de Trabajo para listado'!$CD$155:$CD$1048576,0),MATCH((CUADRO!Q$5&amp;$E1059),'Hoja de Trabajo para listado'!$CD$151:$DC$151,0)),0)</f>
        <v>0</v>
      </c>
      <c r="R1059" s="245">
        <f t="shared" ca="1" si="35"/>
        <v>0</v>
      </c>
      <c r="S1059" s="259">
        <f ca="1">+R1058+R1059</f>
        <v>0</v>
      </c>
      <c r="T1059" s="245">
        <f ca="1">+S1059</f>
        <v>0</v>
      </c>
      <c r="U1059" s="244">
        <f t="shared" si="36"/>
        <v>2</v>
      </c>
      <c r="V1059" s="333" t="str">
        <f>+VLOOKUP(A1059,bd_lista!$A$3:$E$590,5,FALSE)</f>
        <v>Gobiernos Autonomos Municipales</v>
      </c>
      <c r="W1059" s="384"/>
      <c r="X1059" s="242">
        <f>+VLOOKUP(A1059,[3]Sheet1!$A$13:$D$744,4,FALSE)</f>
        <v>0</v>
      </c>
      <c r="Y1059" s="242" t="e">
        <f>+VLOOKUP(X1059,bd_lista!$A$3:$C$590,3,FALSE)</f>
        <v>#N/A</v>
      </c>
      <c r="Z1059" s="292"/>
      <c r="AA1059" s="293"/>
    </row>
    <row r="1060" spans="1:27" customFormat="1" ht="15" hidden="1" customHeight="1">
      <c r="A1060" s="32">
        <v>1809</v>
      </c>
      <c r="B1060" s="388">
        <f>+A1060</f>
        <v>1809</v>
      </c>
      <c r="C1060" s="247" t="str">
        <f>+VLOOKUP(A1060,bd_lista!$A$3:$C$590,3,FALSE)</f>
        <v>Gobierno Autónomo Municipal de Santa Rosa</v>
      </c>
      <c r="D1060" s="385" t="str">
        <f>+C1060</f>
        <v>Gobierno Autónomo Municipal de Santa Rosa</v>
      </c>
      <c r="E1060" s="242" t="s">
        <v>1304</v>
      </c>
      <c r="F1060" s="243">
        <f ca="1">+IFERROR(INDEX('Hoja de Trabajo para listado'!$A$155:$Z$1048576,MATCH($A1060,'Hoja de Trabajo para listado'!$A$155:$A$1048576,0),MATCH((CUADRO!F$5&amp;$E1060),'Hoja de Trabajo para listado'!$A$151:$Z$151,0)),0)+IFERROR(INDEX('Hoja de Trabajo para listado'!$AB$155:$BA$1048576,MATCH($A1060,'Hoja de Trabajo para listado'!$AB$155:$AB$1048576,0),MATCH((CUADRO!F$5&amp;$E1060),'Hoja de Trabajo para listado'!$AB$151:$BA$151,0)),0)+IFERROR(INDEX('Hoja de Trabajo para listado'!$BC$155:$CB$1048576,MATCH($A1060,'Hoja de Trabajo para listado'!$BC$155:$BC$1048576,0),MATCH((CUADRO!F$5&amp;$E1060),'Hoja de Trabajo para listado'!$BC$151:$CB$151,0)),0)+IFERROR(INDEX('Hoja de Trabajo para listado'!$DE$153:$DG$274,MATCH($A1060,'Hoja de Trabajo para listado'!$DE$153:$DE$1048576,0),MATCH((CUADRO!F$5&amp;$E1060),'Hoja de Trabajo para listado'!$DE$151:$DG$151,0)),0)+IFERROR(INDEX('Hoja de Trabajo para listado'!$CD$155:$DC$1048576,MATCH($A1060,'Hoja de Trabajo para listado'!$CD$155:$CD$1048576,0),MATCH((CUADRO!F$5&amp;$E1060),'Hoja de Trabajo para listado'!$CD$151:$DC$151,0)),0)</f>
        <v>0</v>
      </c>
      <c r="G1060" s="243">
        <f ca="1">+IFERROR(INDEX('Hoja de Trabajo para listado'!$A$155:$Z$1048576,MATCH($A1060,'Hoja de Trabajo para listado'!$A$155:$A$1048576,0),MATCH((CUADRO!G$5&amp;$E1060),'Hoja de Trabajo para listado'!$A$151:$Z$151,0)),0)+IFERROR(INDEX('Hoja de Trabajo para listado'!$AB$155:$BA$1048576,MATCH($A1060,'Hoja de Trabajo para listado'!$AB$155:$AB$1048576,0),MATCH((CUADRO!G$5&amp;$E1060),'Hoja de Trabajo para listado'!$AB$151:$BA$151,0)),0)+IFERROR(INDEX('Hoja de Trabajo para listado'!$BC$155:$CB$1048576,MATCH($A1060,'Hoja de Trabajo para listado'!$BC$155:$BC$1048576,0),MATCH((CUADRO!G$5&amp;$E1060),'Hoja de Trabajo para listado'!$BC$151:$CB$151,0)),0)+IFERROR(INDEX('Hoja de Trabajo para listado'!$DE$153:$DG$274,MATCH($A1060,'Hoja de Trabajo para listado'!$DE$153:$DE$1048576,0),MATCH((CUADRO!G$5&amp;$E1060),'Hoja de Trabajo para listado'!$DE$151:$DG$151,0)),0)+IFERROR(INDEX('Hoja de Trabajo para listado'!$CD$155:$DC$1048576,MATCH($A1060,'Hoja de Trabajo para listado'!$CD$155:$CD$1048576,0),MATCH((CUADRO!G$5&amp;$E1060),'Hoja de Trabajo para listado'!$CD$151:$DC$151,0)),0)</f>
        <v>0</v>
      </c>
      <c r="H1060" s="243">
        <f ca="1">+IFERROR(INDEX('Hoja de Trabajo para listado'!$A$155:$Z$1048576,MATCH($A1060,'Hoja de Trabajo para listado'!$A$155:$A$1048576,0),MATCH((CUADRO!H$5&amp;$E1060),'Hoja de Trabajo para listado'!$A$151:$Z$151,0)),0)+IFERROR(INDEX('Hoja de Trabajo para listado'!$AB$155:$BA$1048576,MATCH($A1060,'Hoja de Trabajo para listado'!$AB$155:$AB$1048576,0),MATCH((CUADRO!H$5&amp;$E1060),'Hoja de Trabajo para listado'!$AB$151:$BA$151,0)),0)+IFERROR(INDEX('Hoja de Trabajo para listado'!$BC$155:$CB$1048576,MATCH($A1060,'Hoja de Trabajo para listado'!$BC$155:$BC$1048576,0),MATCH((CUADRO!H$5&amp;$E1060),'Hoja de Trabajo para listado'!$BC$151:$CB$151,0)),0)+IFERROR(INDEX('Hoja de Trabajo para listado'!$DE$153:$DG$274,MATCH($A1060,'Hoja de Trabajo para listado'!$DE$153:$DE$1048576,0),MATCH((CUADRO!H$5&amp;$E1060),'Hoja de Trabajo para listado'!$DE$151:$DG$151,0)),0)+IFERROR(INDEX('Hoja de Trabajo para listado'!$CD$155:$DC$1048576,MATCH($A1060,'Hoja de Trabajo para listado'!$CD$155:$CD$1048576,0),MATCH((CUADRO!H$5&amp;$E1060),'Hoja de Trabajo para listado'!$CD$151:$DC$151,0)),0)</f>
        <v>0</v>
      </c>
      <c r="I1060" s="243">
        <f ca="1">+IFERROR(INDEX('Hoja de Trabajo para listado'!$A$155:$Z$1048576,MATCH($A1060,'Hoja de Trabajo para listado'!$A$155:$A$1048576,0),MATCH((CUADRO!I$5&amp;$E1060),'Hoja de Trabajo para listado'!$A$151:$Z$151,0)),0)+IFERROR(INDEX('Hoja de Trabajo para listado'!$AB$155:$BA$1048576,MATCH($A1060,'Hoja de Trabajo para listado'!$AB$155:$AB$1048576,0),MATCH((CUADRO!I$5&amp;$E1060),'Hoja de Trabajo para listado'!$AB$151:$BA$151,0)),0)+IFERROR(INDEX('Hoja de Trabajo para listado'!$BC$155:$CB$1048576,MATCH($A1060,'Hoja de Trabajo para listado'!$BC$155:$BC$1048576,0),MATCH((CUADRO!I$5&amp;$E1060),'Hoja de Trabajo para listado'!$BC$151:$CB$151,0)),0)+IFERROR(INDEX('Hoja de Trabajo para listado'!$DE$153:$DG$274,MATCH($A1060,'Hoja de Trabajo para listado'!$DE$153:$DE$1048576,0),MATCH((CUADRO!I$5&amp;$E1060),'Hoja de Trabajo para listado'!$DE$151:$DG$151,0)),0)+IFERROR(INDEX('Hoja de Trabajo para listado'!$CD$155:$DC$1048576,MATCH($A1060,'Hoja de Trabajo para listado'!$CD$155:$CD$1048576,0),MATCH((CUADRO!I$5&amp;$E1060),'Hoja de Trabajo para listado'!$CD$151:$DC$151,0)),0)</f>
        <v>0</v>
      </c>
      <c r="J1060" s="243">
        <f ca="1">+IFERROR(INDEX('Hoja de Trabajo para listado'!$A$155:$Z$1048576,MATCH($A1060,'Hoja de Trabajo para listado'!$A$155:$A$1048576,0),MATCH((CUADRO!J$5&amp;$E1060),'Hoja de Trabajo para listado'!$A$151:$Z$151,0)),0)+IFERROR(INDEX('Hoja de Trabajo para listado'!$AB$155:$BA$1048576,MATCH($A1060,'Hoja de Trabajo para listado'!$AB$155:$AB$1048576,0),MATCH((CUADRO!J$5&amp;$E1060),'Hoja de Trabajo para listado'!$AB$151:$BA$151,0)),0)+IFERROR(INDEX('Hoja de Trabajo para listado'!$BC$155:$CB$1048576,MATCH($A1060,'Hoja de Trabajo para listado'!$BC$155:$BC$1048576,0),MATCH((CUADRO!J$5&amp;$E1060),'Hoja de Trabajo para listado'!$BC$151:$CB$151,0)),0)+IFERROR(INDEX('Hoja de Trabajo para listado'!$DE$153:$DG$274,MATCH($A1060,'Hoja de Trabajo para listado'!$DE$153:$DE$1048576,0),MATCH((CUADRO!J$5&amp;$E1060),'Hoja de Trabajo para listado'!$DE$151:$DG$151,0)),0)+IFERROR(INDEX('Hoja de Trabajo para listado'!$CD$155:$DC$1048576,MATCH($A1060,'Hoja de Trabajo para listado'!$CD$155:$CD$1048576,0),MATCH((CUADRO!J$5&amp;$E1060),'Hoja de Trabajo para listado'!$CD$151:$DC$151,0)),0)</f>
        <v>0</v>
      </c>
      <c r="K1060" s="243">
        <f ca="1">+IFERROR(INDEX('Hoja de Trabajo para listado'!$A$155:$Z$1048576,MATCH($A1060,'Hoja de Trabajo para listado'!$A$155:$A$1048576,0),MATCH((CUADRO!K$5&amp;$E1060),'Hoja de Trabajo para listado'!$A$151:$Z$151,0)),0)+IFERROR(INDEX('Hoja de Trabajo para listado'!$AB$155:$BA$1048576,MATCH($A1060,'Hoja de Trabajo para listado'!$AB$155:$AB$1048576,0),MATCH((CUADRO!K$5&amp;$E1060),'Hoja de Trabajo para listado'!$AB$151:$BA$151,0)),0)+IFERROR(INDEX('Hoja de Trabajo para listado'!$BC$155:$CB$1048576,MATCH($A1060,'Hoja de Trabajo para listado'!$BC$155:$BC$1048576,0),MATCH((CUADRO!K$5&amp;$E1060),'Hoja de Trabajo para listado'!$BC$151:$CB$151,0)),0)+IFERROR(INDEX('Hoja de Trabajo para listado'!$DE$153:$DG$274,MATCH($A1060,'Hoja de Trabajo para listado'!$DE$153:$DE$1048576,0),MATCH((CUADRO!K$5&amp;$E1060),'Hoja de Trabajo para listado'!$DE$151:$DG$151,0)),0)+IFERROR(INDEX('Hoja de Trabajo para listado'!$CD$155:$DC$1048576,MATCH($A1060,'Hoja de Trabajo para listado'!$CD$155:$CD$1048576,0),MATCH((CUADRO!K$5&amp;$E1060),'Hoja de Trabajo para listado'!$CD$151:$DC$151,0)),0)</f>
        <v>0</v>
      </c>
      <c r="L1060" s="243">
        <f ca="1">+IFERROR(INDEX('Hoja de Trabajo para listado'!$A$155:$Z$1048576,MATCH($A1060,'Hoja de Trabajo para listado'!$A$155:$A$1048576,0),MATCH((CUADRO!L$5&amp;$E1060),'Hoja de Trabajo para listado'!$A$151:$Z$151,0)),0)+IFERROR(INDEX('Hoja de Trabajo para listado'!$AB$155:$BA$1048576,MATCH($A1060,'Hoja de Trabajo para listado'!$AB$155:$AB$1048576,0),MATCH((CUADRO!L$5&amp;$E1060),'Hoja de Trabajo para listado'!$AB$151:$BA$151,0)),0)+IFERROR(INDEX('Hoja de Trabajo para listado'!$BC$155:$CB$1048576,MATCH($A1060,'Hoja de Trabajo para listado'!$BC$155:$BC$1048576,0),MATCH((CUADRO!L$5&amp;$E1060),'Hoja de Trabajo para listado'!$BC$151:$CB$151,0)),0)+IFERROR(INDEX('Hoja de Trabajo para listado'!$DE$153:$DG$274,MATCH($A1060,'Hoja de Trabajo para listado'!$DE$153:$DE$1048576,0),MATCH((CUADRO!L$5&amp;$E1060),'Hoja de Trabajo para listado'!$DE$151:$DG$151,0)),0)+IFERROR(INDEX('Hoja de Trabajo para listado'!$CD$155:$DC$1048576,MATCH($A1060,'Hoja de Trabajo para listado'!$CD$155:$CD$1048576,0),MATCH((CUADRO!L$5&amp;$E1060),'Hoja de Trabajo para listado'!$CD$151:$DC$151,0)),0)</f>
        <v>0</v>
      </c>
      <c r="M1060" s="243">
        <f ca="1">+IFERROR(INDEX('Hoja de Trabajo para listado'!$A$155:$Z$1048576,MATCH($A1060,'Hoja de Trabajo para listado'!$A$155:$A$1048576,0),MATCH((CUADRO!M$5&amp;$E1060),'Hoja de Trabajo para listado'!$A$151:$Z$151,0)),0)+IFERROR(INDEX('Hoja de Trabajo para listado'!$AB$155:$BA$1048576,MATCH($A1060,'Hoja de Trabajo para listado'!$AB$155:$AB$1048576,0),MATCH((CUADRO!M$5&amp;$E1060),'Hoja de Trabajo para listado'!$AB$151:$BA$151,0)),0)+IFERROR(INDEX('Hoja de Trabajo para listado'!$BC$155:$CB$1048576,MATCH($A1060,'Hoja de Trabajo para listado'!$BC$155:$BC$1048576,0),MATCH((CUADRO!M$5&amp;$E1060),'Hoja de Trabajo para listado'!$BC$151:$CB$151,0)),0)+IFERROR(INDEX('Hoja de Trabajo para listado'!$DE$153:$DG$274,MATCH($A1060,'Hoja de Trabajo para listado'!$DE$153:$DE$1048576,0),MATCH((CUADRO!M$5&amp;$E1060),'Hoja de Trabajo para listado'!$DE$151:$DG$151,0)),0)+IFERROR(INDEX('Hoja de Trabajo para listado'!$CD$155:$DC$1048576,MATCH($A1060,'Hoja de Trabajo para listado'!$CD$155:$CD$1048576,0),MATCH((CUADRO!M$5&amp;$E1060),'Hoja de Trabajo para listado'!$CD$151:$DC$151,0)),0)</f>
        <v>0</v>
      </c>
      <c r="N1060" s="243">
        <f ca="1">+IFERROR(INDEX('Hoja de Trabajo para listado'!$A$155:$Z$1048576,MATCH($A1060,'Hoja de Trabajo para listado'!$A$155:$A$1048576,0),MATCH((CUADRO!N$5&amp;$E1060),'Hoja de Trabajo para listado'!$A$151:$Z$151,0)),0)+IFERROR(INDEX('Hoja de Trabajo para listado'!$AB$155:$BA$1048576,MATCH($A1060,'Hoja de Trabajo para listado'!$AB$155:$AB$1048576,0),MATCH((CUADRO!N$5&amp;$E1060),'Hoja de Trabajo para listado'!$AB$151:$BA$151,0)),0)+IFERROR(INDEX('Hoja de Trabajo para listado'!$BC$155:$CB$1048576,MATCH($A1060,'Hoja de Trabajo para listado'!$BC$155:$BC$1048576,0),MATCH((CUADRO!N$5&amp;$E1060),'Hoja de Trabajo para listado'!$BC$151:$CB$151,0)),0)+IFERROR(INDEX('Hoja de Trabajo para listado'!$DE$153:$DG$274,MATCH($A1060,'Hoja de Trabajo para listado'!$DE$153:$DE$1048576,0),MATCH((CUADRO!N$5&amp;$E1060),'Hoja de Trabajo para listado'!$DE$151:$DG$151,0)),0)+IFERROR(INDEX('Hoja de Trabajo para listado'!$CD$155:$DC$1048576,MATCH($A1060,'Hoja de Trabajo para listado'!$CD$155:$CD$1048576,0),MATCH((CUADRO!N$5&amp;$E1060),'Hoja de Trabajo para listado'!$CD$151:$DC$151,0)),0)</f>
        <v>0</v>
      </c>
      <c r="O1060" s="243">
        <f ca="1">+IFERROR(INDEX('Hoja de Trabajo para listado'!$A$155:$Z$1048576,MATCH($A1060,'Hoja de Trabajo para listado'!$A$155:$A$1048576,0),MATCH((CUADRO!O$5&amp;$E1060),'Hoja de Trabajo para listado'!$A$151:$Z$151,0)),0)+IFERROR(INDEX('Hoja de Trabajo para listado'!$AB$155:$BA$1048576,MATCH($A1060,'Hoja de Trabajo para listado'!$AB$155:$AB$1048576,0),MATCH((CUADRO!O$5&amp;$E1060),'Hoja de Trabajo para listado'!$AB$151:$BA$151,0)),0)+IFERROR(INDEX('Hoja de Trabajo para listado'!$BC$155:$CB$1048576,MATCH($A1060,'Hoja de Trabajo para listado'!$BC$155:$BC$1048576,0),MATCH((CUADRO!O$5&amp;$E1060),'Hoja de Trabajo para listado'!$BC$151:$CB$151,0)),0)+IFERROR(INDEX('Hoja de Trabajo para listado'!$DE$153:$DG$274,MATCH($A1060,'Hoja de Trabajo para listado'!$DE$153:$DE$1048576,0),MATCH((CUADRO!O$5&amp;$E1060),'Hoja de Trabajo para listado'!$DE$151:$DG$151,0)),0)+IFERROR(INDEX('Hoja de Trabajo para listado'!$CD$155:$DC$1048576,MATCH($A1060,'Hoja de Trabajo para listado'!$CD$155:$CD$1048576,0),MATCH((CUADRO!O$5&amp;$E1060),'Hoja de Trabajo para listado'!$CD$151:$DC$151,0)),0)</f>
        <v>0</v>
      </c>
      <c r="P1060" s="243">
        <f ca="1">+IFERROR(INDEX('Hoja de Trabajo para listado'!$A$155:$Z$1048576,MATCH($A1060,'Hoja de Trabajo para listado'!$A$155:$A$1048576,0),MATCH((CUADRO!P$5&amp;$E1060),'Hoja de Trabajo para listado'!$A$151:$Z$151,0)),0)+IFERROR(INDEX('Hoja de Trabajo para listado'!$AB$155:$BA$1048576,MATCH($A1060,'Hoja de Trabajo para listado'!$AB$155:$AB$1048576,0),MATCH((CUADRO!P$5&amp;$E1060),'Hoja de Trabajo para listado'!$AB$151:$BA$151,0)),0)+IFERROR(INDEX('Hoja de Trabajo para listado'!$BC$155:$CB$1048576,MATCH($A1060,'Hoja de Trabajo para listado'!$BC$155:$BC$1048576,0),MATCH((CUADRO!P$5&amp;$E1060),'Hoja de Trabajo para listado'!$BC$151:$CB$151,0)),0)+IFERROR(INDEX('Hoja de Trabajo para listado'!$DE$153:$DG$274,MATCH($A1060,'Hoja de Trabajo para listado'!$DE$153:$DE$1048576,0),MATCH((CUADRO!P$5&amp;$E1060),'Hoja de Trabajo para listado'!$DE$151:$DG$151,0)),0)+IFERROR(INDEX('Hoja de Trabajo para listado'!$CD$155:$DC$1048576,MATCH($A1060,'Hoja de Trabajo para listado'!$CD$155:$CD$1048576,0),MATCH((CUADRO!P$5&amp;$E1060),'Hoja de Trabajo para listado'!$CD$151:$DC$151,0)),0)</f>
        <v>0</v>
      </c>
      <c r="Q1060" s="243">
        <f ca="1">+IFERROR(INDEX('Hoja de Trabajo para listado'!$A$155:$Z$1048576,MATCH($A1060,'Hoja de Trabajo para listado'!$A$155:$A$1048576,0),MATCH((CUADRO!Q$5&amp;$E1060),'Hoja de Trabajo para listado'!$A$151:$Z$151,0)),0)+IFERROR(INDEX('Hoja de Trabajo para listado'!$AB$155:$BA$1048576,MATCH($A1060,'Hoja de Trabajo para listado'!$AB$155:$AB$1048576,0),MATCH((CUADRO!Q$5&amp;$E1060),'Hoja de Trabajo para listado'!$AB$151:$BA$151,0)),0)+IFERROR(INDEX('Hoja de Trabajo para listado'!$BC$155:$CB$1048576,MATCH($A1060,'Hoja de Trabajo para listado'!$BC$155:$BC$1048576,0),MATCH((CUADRO!Q$5&amp;$E1060),'Hoja de Trabajo para listado'!$BC$151:$CB$151,0)),0)+IFERROR(INDEX('Hoja de Trabajo para listado'!$DE$153:$DG$274,MATCH($A1060,'Hoja de Trabajo para listado'!$DE$153:$DE$1048576,0),MATCH((CUADRO!Q$5&amp;$E1060),'Hoja de Trabajo para listado'!$DE$151:$DG$151,0)),0)+IFERROR(INDEX('Hoja de Trabajo para listado'!$CD$155:$DC$1048576,MATCH($A1060,'Hoja de Trabajo para listado'!$CD$155:$CD$1048576,0),MATCH((CUADRO!Q$5&amp;$E1060),'Hoja de Trabajo para listado'!$CD$151:$DC$151,0)),0)</f>
        <v>0</v>
      </c>
      <c r="R1060" s="243">
        <f t="shared" ca="1" si="35"/>
        <v>0</v>
      </c>
      <c r="S1060" s="249"/>
      <c r="T1060" s="243">
        <f ca="1">+T1061</f>
        <v>0</v>
      </c>
      <c r="U1060" s="242">
        <f t="shared" si="36"/>
        <v>1</v>
      </c>
      <c r="V1060" s="333" t="str">
        <f>+VLOOKUP(A1060,bd_lista!$A$3:$E$590,5,FALSE)</f>
        <v>Gobiernos Autonomos Municipales</v>
      </c>
      <c r="W1060" s="383" t="str">
        <f>+V1060</f>
        <v>Gobiernos Autonomos Municipales</v>
      </c>
      <c r="X1060" s="242">
        <f>+VLOOKUP(A1060,[3]Sheet1!$A$13:$D$744,4,FALSE)</f>
        <v>0</v>
      </c>
      <c r="Y1060" s="242" t="e">
        <f>+VLOOKUP(X1060,bd_lista!$A$3:$C$590,3,FALSE)</f>
        <v>#N/A</v>
      </c>
      <c r="Z1060" s="294">
        <f>+X1060</f>
        <v>0</v>
      </c>
      <c r="AA1060" s="295" t="e">
        <f>+Y1060</f>
        <v>#N/A</v>
      </c>
    </row>
    <row r="1061" spans="1:27" customFormat="1" ht="15" hidden="1" customHeight="1">
      <c r="A1061" s="32">
        <v>1809</v>
      </c>
      <c r="B1061" s="389"/>
      <c r="C1061" s="247" t="str">
        <f>+VLOOKUP(A1061,bd_lista!$A$3:$C$590,3,FALSE)</f>
        <v>Gobierno Autónomo Municipal de Santa Rosa</v>
      </c>
      <c r="D1061" s="386"/>
      <c r="E1061" s="244" t="s">
        <v>1305</v>
      </c>
      <c r="F1061" s="243">
        <f ca="1">+IFERROR(INDEX('Hoja de Trabajo para listado'!$A$155:$Z$1048576,MATCH($A1061,'Hoja de Trabajo para listado'!$A$155:$A$1048576,0),MATCH((CUADRO!F$5&amp;$E1061),'Hoja de Trabajo para listado'!$A$151:$Z$151,0)),0)+IFERROR(INDEX('Hoja de Trabajo para listado'!$AB$155:$BA$1048576,MATCH($A1061,'Hoja de Trabajo para listado'!$AB$155:$AB$1048576,0),MATCH((CUADRO!F$5&amp;$E1061),'Hoja de Trabajo para listado'!$AB$151:$BA$151,0)),0)+IFERROR(INDEX('Hoja de Trabajo para listado'!$BC$155:$CB$1048576,MATCH($A1061,'Hoja de Trabajo para listado'!$BC$155:$BC$1048576,0),MATCH((CUADRO!F$5&amp;$E1061),'Hoja de Trabajo para listado'!$BC$151:$CB$151,0)),0)+IFERROR(INDEX('Hoja de Trabajo para listado'!$DE$153:$DG$274,MATCH($A1061,'Hoja de Trabajo para listado'!$DE$153:$DE$1048576,0),MATCH((CUADRO!F$5&amp;$E1061),'Hoja de Trabajo para listado'!$DE$151:$DG$151,0)),0)+IFERROR(INDEX('Hoja de Trabajo para listado'!$CD$155:$DC$1048576,MATCH($A1061,'Hoja de Trabajo para listado'!$CD$155:$CD$1048576,0),MATCH((CUADRO!F$5&amp;$E1061),'Hoja de Trabajo para listado'!$CD$151:$DC$151,0)),0)</f>
        <v>0</v>
      </c>
      <c r="G1061" s="243">
        <f ca="1">+IFERROR(INDEX('Hoja de Trabajo para listado'!$A$155:$Z$1048576,MATCH($A1061,'Hoja de Trabajo para listado'!$A$155:$A$1048576,0),MATCH((CUADRO!G$5&amp;$E1061),'Hoja de Trabajo para listado'!$A$151:$Z$151,0)),0)+IFERROR(INDEX('Hoja de Trabajo para listado'!$AB$155:$BA$1048576,MATCH($A1061,'Hoja de Trabajo para listado'!$AB$155:$AB$1048576,0),MATCH((CUADRO!G$5&amp;$E1061),'Hoja de Trabajo para listado'!$AB$151:$BA$151,0)),0)+IFERROR(INDEX('Hoja de Trabajo para listado'!$BC$155:$CB$1048576,MATCH($A1061,'Hoja de Trabajo para listado'!$BC$155:$BC$1048576,0),MATCH((CUADRO!G$5&amp;$E1061),'Hoja de Trabajo para listado'!$BC$151:$CB$151,0)),0)+IFERROR(INDEX('Hoja de Trabajo para listado'!$DE$153:$DG$274,MATCH($A1061,'Hoja de Trabajo para listado'!$DE$153:$DE$1048576,0),MATCH((CUADRO!G$5&amp;$E1061),'Hoja de Trabajo para listado'!$DE$151:$DG$151,0)),0)+IFERROR(INDEX('Hoja de Trabajo para listado'!$CD$155:$DC$1048576,MATCH($A1061,'Hoja de Trabajo para listado'!$CD$155:$CD$1048576,0),MATCH((CUADRO!G$5&amp;$E1061),'Hoja de Trabajo para listado'!$CD$151:$DC$151,0)),0)</f>
        <v>0</v>
      </c>
      <c r="H1061" s="243">
        <f ca="1">+IFERROR(INDEX('Hoja de Trabajo para listado'!$A$155:$Z$1048576,MATCH($A1061,'Hoja de Trabajo para listado'!$A$155:$A$1048576,0),MATCH((CUADRO!H$5&amp;$E1061),'Hoja de Trabajo para listado'!$A$151:$Z$151,0)),0)+IFERROR(INDEX('Hoja de Trabajo para listado'!$AB$155:$BA$1048576,MATCH($A1061,'Hoja de Trabajo para listado'!$AB$155:$AB$1048576,0),MATCH((CUADRO!H$5&amp;$E1061),'Hoja de Trabajo para listado'!$AB$151:$BA$151,0)),0)+IFERROR(INDEX('Hoja de Trabajo para listado'!$BC$155:$CB$1048576,MATCH($A1061,'Hoja de Trabajo para listado'!$BC$155:$BC$1048576,0),MATCH((CUADRO!H$5&amp;$E1061),'Hoja de Trabajo para listado'!$BC$151:$CB$151,0)),0)+IFERROR(INDEX('Hoja de Trabajo para listado'!$DE$153:$DG$274,MATCH($A1061,'Hoja de Trabajo para listado'!$DE$153:$DE$1048576,0),MATCH((CUADRO!H$5&amp;$E1061),'Hoja de Trabajo para listado'!$DE$151:$DG$151,0)),0)+IFERROR(INDEX('Hoja de Trabajo para listado'!$CD$155:$DC$1048576,MATCH($A1061,'Hoja de Trabajo para listado'!$CD$155:$CD$1048576,0),MATCH((CUADRO!H$5&amp;$E1061),'Hoja de Trabajo para listado'!$CD$151:$DC$151,0)),0)</f>
        <v>0</v>
      </c>
      <c r="I1061" s="243">
        <f ca="1">+IFERROR(INDEX('Hoja de Trabajo para listado'!$A$155:$Z$1048576,MATCH($A1061,'Hoja de Trabajo para listado'!$A$155:$A$1048576,0),MATCH((CUADRO!I$5&amp;$E1061),'Hoja de Trabajo para listado'!$A$151:$Z$151,0)),0)+IFERROR(INDEX('Hoja de Trabajo para listado'!$AB$155:$BA$1048576,MATCH($A1061,'Hoja de Trabajo para listado'!$AB$155:$AB$1048576,0),MATCH((CUADRO!I$5&amp;$E1061),'Hoja de Trabajo para listado'!$AB$151:$BA$151,0)),0)+IFERROR(INDEX('Hoja de Trabajo para listado'!$BC$155:$CB$1048576,MATCH($A1061,'Hoja de Trabajo para listado'!$BC$155:$BC$1048576,0),MATCH((CUADRO!I$5&amp;$E1061),'Hoja de Trabajo para listado'!$BC$151:$CB$151,0)),0)+IFERROR(INDEX('Hoja de Trabajo para listado'!$DE$153:$DG$274,MATCH($A1061,'Hoja de Trabajo para listado'!$DE$153:$DE$1048576,0),MATCH((CUADRO!I$5&amp;$E1061),'Hoja de Trabajo para listado'!$DE$151:$DG$151,0)),0)+IFERROR(INDEX('Hoja de Trabajo para listado'!$CD$155:$DC$1048576,MATCH($A1061,'Hoja de Trabajo para listado'!$CD$155:$CD$1048576,0),MATCH((CUADRO!I$5&amp;$E1061),'Hoja de Trabajo para listado'!$CD$151:$DC$151,0)),0)</f>
        <v>0</v>
      </c>
      <c r="J1061" s="243">
        <f ca="1">+IFERROR(INDEX('Hoja de Trabajo para listado'!$A$155:$Z$1048576,MATCH($A1061,'Hoja de Trabajo para listado'!$A$155:$A$1048576,0),MATCH((CUADRO!J$5&amp;$E1061),'Hoja de Trabajo para listado'!$A$151:$Z$151,0)),0)+IFERROR(INDEX('Hoja de Trabajo para listado'!$AB$155:$BA$1048576,MATCH($A1061,'Hoja de Trabajo para listado'!$AB$155:$AB$1048576,0),MATCH((CUADRO!J$5&amp;$E1061),'Hoja de Trabajo para listado'!$AB$151:$BA$151,0)),0)+IFERROR(INDEX('Hoja de Trabajo para listado'!$BC$155:$CB$1048576,MATCH($A1061,'Hoja de Trabajo para listado'!$BC$155:$BC$1048576,0),MATCH((CUADRO!J$5&amp;$E1061),'Hoja de Trabajo para listado'!$BC$151:$CB$151,0)),0)+IFERROR(INDEX('Hoja de Trabajo para listado'!$DE$153:$DG$274,MATCH($A1061,'Hoja de Trabajo para listado'!$DE$153:$DE$1048576,0),MATCH((CUADRO!J$5&amp;$E1061),'Hoja de Trabajo para listado'!$DE$151:$DG$151,0)),0)+IFERROR(INDEX('Hoja de Trabajo para listado'!$CD$155:$DC$1048576,MATCH($A1061,'Hoja de Trabajo para listado'!$CD$155:$CD$1048576,0),MATCH((CUADRO!J$5&amp;$E1061),'Hoja de Trabajo para listado'!$CD$151:$DC$151,0)),0)</f>
        <v>0</v>
      </c>
      <c r="K1061" s="243">
        <f ca="1">+IFERROR(INDEX('Hoja de Trabajo para listado'!$A$155:$Z$1048576,MATCH($A1061,'Hoja de Trabajo para listado'!$A$155:$A$1048576,0),MATCH((CUADRO!K$5&amp;$E1061),'Hoja de Trabajo para listado'!$A$151:$Z$151,0)),0)+IFERROR(INDEX('Hoja de Trabajo para listado'!$AB$155:$BA$1048576,MATCH($A1061,'Hoja de Trabajo para listado'!$AB$155:$AB$1048576,0),MATCH((CUADRO!K$5&amp;$E1061),'Hoja de Trabajo para listado'!$AB$151:$BA$151,0)),0)+IFERROR(INDEX('Hoja de Trabajo para listado'!$BC$155:$CB$1048576,MATCH($A1061,'Hoja de Trabajo para listado'!$BC$155:$BC$1048576,0),MATCH((CUADRO!K$5&amp;$E1061),'Hoja de Trabajo para listado'!$BC$151:$CB$151,0)),0)+IFERROR(INDEX('Hoja de Trabajo para listado'!$DE$153:$DG$274,MATCH($A1061,'Hoja de Trabajo para listado'!$DE$153:$DE$1048576,0),MATCH((CUADRO!K$5&amp;$E1061),'Hoja de Trabajo para listado'!$DE$151:$DG$151,0)),0)+IFERROR(INDEX('Hoja de Trabajo para listado'!$CD$155:$DC$1048576,MATCH($A1061,'Hoja de Trabajo para listado'!$CD$155:$CD$1048576,0),MATCH((CUADRO!K$5&amp;$E1061),'Hoja de Trabajo para listado'!$CD$151:$DC$151,0)),0)</f>
        <v>0</v>
      </c>
      <c r="L1061" s="243">
        <f ca="1">+IFERROR(INDEX('Hoja de Trabajo para listado'!$A$155:$Z$1048576,MATCH($A1061,'Hoja de Trabajo para listado'!$A$155:$A$1048576,0),MATCH((CUADRO!L$5&amp;$E1061),'Hoja de Trabajo para listado'!$A$151:$Z$151,0)),0)+IFERROR(INDEX('Hoja de Trabajo para listado'!$AB$155:$BA$1048576,MATCH($A1061,'Hoja de Trabajo para listado'!$AB$155:$AB$1048576,0),MATCH((CUADRO!L$5&amp;$E1061),'Hoja de Trabajo para listado'!$AB$151:$BA$151,0)),0)+IFERROR(INDEX('Hoja de Trabajo para listado'!$BC$155:$CB$1048576,MATCH($A1061,'Hoja de Trabajo para listado'!$BC$155:$BC$1048576,0),MATCH((CUADRO!L$5&amp;$E1061),'Hoja de Trabajo para listado'!$BC$151:$CB$151,0)),0)+IFERROR(INDEX('Hoja de Trabajo para listado'!$DE$153:$DG$274,MATCH($A1061,'Hoja de Trabajo para listado'!$DE$153:$DE$1048576,0),MATCH((CUADRO!L$5&amp;$E1061),'Hoja de Trabajo para listado'!$DE$151:$DG$151,0)),0)+IFERROR(INDEX('Hoja de Trabajo para listado'!$CD$155:$DC$1048576,MATCH($A1061,'Hoja de Trabajo para listado'!$CD$155:$CD$1048576,0),MATCH((CUADRO!L$5&amp;$E1061),'Hoja de Trabajo para listado'!$CD$151:$DC$151,0)),0)</f>
        <v>0</v>
      </c>
      <c r="M1061" s="243">
        <f ca="1">+IFERROR(INDEX('Hoja de Trabajo para listado'!$A$155:$Z$1048576,MATCH($A1061,'Hoja de Trabajo para listado'!$A$155:$A$1048576,0),MATCH((CUADRO!M$5&amp;$E1061),'Hoja de Trabajo para listado'!$A$151:$Z$151,0)),0)+IFERROR(INDEX('Hoja de Trabajo para listado'!$AB$155:$BA$1048576,MATCH($A1061,'Hoja de Trabajo para listado'!$AB$155:$AB$1048576,0),MATCH((CUADRO!M$5&amp;$E1061),'Hoja de Trabajo para listado'!$AB$151:$BA$151,0)),0)+IFERROR(INDEX('Hoja de Trabajo para listado'!$BC$155:$CB$1048576,MATCH($A1061,'Hoja de Trabajo para listado'!$BC$155:$BC$1048576,0),MATCH((CUADRO!M$5&amp;$E1061),'Hoja de Trabajo para listado'!$BC$151:$CB$151,0)),0)+IFERROR(INDEX('Hoja de Trabajo para listado'!$DE$153:$DG$274,MATCH($A1061,'Hoja de Trabajo para listado'!$DE$153:$DE$1048576,0),MATCH((CUADRO!M$5&amp;$E1061),'Hoja de Trabajo para listado'!$DE$151:$DG$151,0)),0)+IFERROR(INDEX('Hoja de Trabajo para listado'!$CD$155:$DC$1048576,MATCH($A1061,'Hoja de Trabajo para listado'!$CD$155:$CD$1048576,0),MATCH((CUADRO!M$5&amp;$E1061),'Hoja de Trabajo para listado'!$CD$151:$DC$151,0)),0)</f>
        <v>0</v>
      </c>
      <c r="N1061" s="243">
        <f ca="1">+IFERROR(INDEX('Hoja de Trabajo para listado'!$A$155:$Z$1048576,MATCH($A1061,'Hoja de Trabajo para listado'!$A$155:$A$1048576,0),MATCH((CUADRO!N$5&amp;$E1061),'Hoja de Trabajo para listado'!$A$151:$Z$151,0)),0)+IFERROR(INDEX('Hoja de Trabajo para listado'!$AB$155:$BA$1048576,MATCH($A1061,'Hoja de Trabajo para listado'!$AB$155:$AB$1048576,0),MATCH((CUADRO!N$5&amp;$E1061),'Hoja de Trabajo para listado'!$AB$151:$BA$151,0)),0)+IFERROR(INDEX('Hoja de Trabajo para listado'!$BC$155:$CB$1048576,MATCH($A1061,'Hoja de Trabajo para listado'!$BC$155:$BC$1048576,0),MATCH((CUADRO!N$5&amp;$E1061),'Hoja de Trabajo para listado'!$BC$151:$CB$151,0)),0)+IFERROR(INDEX('Hoja de Trabajo para listado'!$DE$153:$DG$274,MATCH($A1061,'Hoja de Trabajo para listado'!$DE$153:$DE$1048576,0),MATCH((CUADRO!N$5&amp;$E1061),'Hoja de Trabajo para listado'!$DE$151:$DG$151,0)),0)+IFERROR(INDEX('Hoja de Trabajo para listado'!$CD$155:$DC$1048576,MATCH($A1061,'Hoja de Trabajo para listado'!$CD$155:$CD$1048576,0),MATCH((CUADRO!N$5&amp;$E1061),'Hoja de Trabajo para listado'!$CD$151:$DC$151,0)),0)</f>
        <v>0</v>
      </c>
      <c r="O1061" s="243">
        <f ca="1">+IFERROR(INDEX('Hoja de Trabajo para listado'!$A$155:$Z$1048576,MATCH($A1061,'Hoja de Trabajo para listado'!$A$155:$A$1048576,0),MATCH((CUADRO!O$5&amp;$E1061),'Hoja de Trabajo para listado'!$A$151:$Z$151,0)),0)+IFERROR(INDEX('Hoja de Trabajo para listado'!$AB$155:$BA$1048576,MATCH($A1061,'Hoja de Trabajo para listado'!$AB$155:$AB$1048576,0),MATCH((CUADRO!O$5&amp;$E1061),'Hoja de Trabajo para listado'!$AB$151:$BA$151,0)),0)+IFERROR(INDEX('Hoja de Trabajo para listado'!$BC$155:$CB$1048576,MATCH($A1061,'Hoja de Trabajo para listado'!$BC$155:$BC$1048576,0),MATCH((CUADRO!O$5&amp;$E1061),'Hoja de Trabajo para listado'!$BC$151:$CB$151,0)),0)+IFERROR(INDEX('Hoja de Trabajo para listado'!$DE$153:$DG$274,MATCH($A1061,'Hoja de Trabajo para listado'!$DE$153:$DE$1048576,0),MATCH((CUADRO!O$5&amp;$E1061),'Hoja de Trabajo para listado'!$DE$151:$DG$151,0)),0)+IFERROR(INDEX('Hoja de Trabajo para listado'!$CD$155:$DC$1048576,MATCH($A1061,'Hoja de Trabajo para listado'!$CD$155:$CD$1048576,0),MATCH((CUADRO!O$5&amp;$E1061),'Hoja de Trabajo para listado'!$CD$151:$DC$151,0)),0)</f>
        <v>0</v>
      </c>
      <c r="P1061" s="243">
        <f ca="1">+IFERROR(INDEX('Hoja de Trabajo para listado'!$A$155:$Z$1048576,MATCH($A1061,'Hoja de Trabajo para listado'!$A$155:$A$1048576,0),MATCH((CUADRO!P$5&amp;$E1061),'Hoja de Trabajo para listado'!$A$151:$Z$151,0)),0)+IFERROR(INDEX('Hoja de Trabajo para listado'!$AB$155:$BA$1048576,MATCH($A1061,'Hoja de Trabajo para listado'!$AB$155:$AB$1048576,0),MATCH((CUADRO!P$5&amp;$E1061),'Hoja de Trabajo para listado'!$AB$151:$BA$151,0)),0)+IFERROR(INDEX('Hoja de Trabajo para listado'!$BC$155:$CB$1048576,MATCH($A1061,'Hoja de Trabajo para listado'!$BC$155:$BC$1048576,0),MATCH((CUADRO!P$5&amp;$E1061),'Hoja de Trabajo para listado'!$BC$151:$CB$151,0)),0)+IFERROR(INDEX('Hoja de Trabajo para listado'!$DE$153:$DG$274,MATCH($A1061,'Hoja de Trabajo para listado'!$DE$153:$DE$1048576,0),MATCH((CUADRO!P$5&amp;$E1061),'Hoja de Trabajo para listado'!$DE$151:$DG$151,0)),0)+IFERROR(INDEX('Hoja de Trabajo para listado'!$CD$155:$DC$1048576,MATCH($A1061,'Hoja de Trabajo para listado'!$CD$155:$CD$1048576,0),MATCH((CUADRO!P$5&amp;$E1061),'Hoja de Trabajo para listado'!$CD$151:$DC$151,0)),0)</f>
        <v>0</v>
      </c>
      <c r="Q1061" s="243">
        <f ca="1">+IFERROR(INDEX('Hoja de Trabajo para listado'!$A$155:$Z$1048576,MATCH($A1061,'Hoja de Trabajo para listado'!$A$155:$A$1048576,0),MATCH((CUADRO!Q$5&amp;$E1061),'Hoja de Trabajo para listado'!$A$151:$Z$151,0)),0)+IFERROR(INDEX('Hoja de Trabajo para listado'!$AB$155:$BA$1048576,MATCH($A1061,'Hoja de Trabajo para listado'!$AB$155:$AB$1048576,0),MATCH((CUADRO!Q$5&amp;$E1061),'Hoja de Trabajo para listado'!$AB$151:$BA$151,0)),0)+IFERROR(INDEX('Hoja de Trabajo para listado'!$BC$155:$CB$1048576,MATCH($A1061,'Hoja de Trabajo para listado'!$BC$155:$BC$1048576,0),MATCH((CUADRO!Q$5&amp;$E1061),'Hoja de Trabajo para listado'!$BC$151:$CB$151,0)),0)+IFERROR(INDEX('Hoja de Trabajo para listado'!$DE$153:$DG$274,MATCH($A1061,'Hoja de Trabajo para listado'!$DE$153:$DE$1048576,0),MATCH((CUADRO!Q$5&amp;$E1061),'Hoja de Trabajo para listado'!$DE$151:$DG$151,0)),0)+IFERROR(INDEX('Hoja de Trabajo para listado'!$CD$155:$DC$1048576,MATCH($A1061,'Hoja de Trabajo para listado'!$CD$155:$CD$1048576,0),MATCH((CUADRO!Q$5&amp;$E1061),'Hoja de Trabajo para listado'!$CD$151:$DC$151,0)),0)</f>
        <v>0</v>
      </c>
      <c r="R1061" s="243">
        <f t="shared" ca="1" si="35"/>
        <v>0</v>
      </c>
      <c r="S1061" s="249">
        <f ca="1">+R1060+R1061</f>
        <v>0</v>
      </c>
      <c r="T1061" s="243">
        <f ca="1">+S1061</f>
        <v>0</v>
      </c>
      <c r="U1061" s="242">
        <f t="shared" si="36"/>
        <v>2</v>
      </c>
      <c r="V1061" s="333" t="str">
        <f>+VLOOKUP(A1061,bd_lista!$A$3:$E$590,5,FALSE)</f>
        <v>Gobiernos Autonomos Municipales</v>
      </c>
      <c r="W1061" s="384"/>
      <c r="X1061" s="242">
        <f>+VLOOKUP(A1061,[3]Sheet1!$A$13:$D$744,4,FALSE)</f>
        <v>0</v>
      </c>
      <c r="Y1061" s="242" t="e">
        <f>+VLOOKUP(X1061,bd_lista!$A$3:$C$590,3,FALSE)</f>
        <v>#N/A</v>
      </c>
      <c r="Z1061" s="292"/>
      <c r="AA1061" s="293"/>
    </row>
    <row r="1062" spans="1:27" customFormat="1" ht="27" hidden="1" customHeight="1">
      <c r="A1062" s="32">
        <v>1810</v>
      </c>
      <c r="B1062" s="388">
        <f>+A1062</f>
        <v>1810</v>
      </c>
      <c r="C1062" s="247" t="str">
        <f>+VLOOKUP(A1062,bd_lista!$A$3:$C$590,3,FALSE)</f>
        <v>Gobierno Autónomo Municipal de Santa Ana</v>
      </c>
      <c r="D1062" s="385" t="str">
        <f>+C1062</f>
        <v>Gobierno Autónomo Municipal de Santa Ana</v>
      </c>
      <c r="E1062" s="242" t="s">
        <v>1304</v>
      </c>
      <c r="F1062" s="243">
        <f ca="1">+IFERROR(INDEX('Hoja de Trabajo para listado'!$A$155:$Z$1048576,MATCH($A1062,'Hoja de Trabajo para listado'!$A$155:$A$1048576,0),MATCH((CUADRO!F$5&amp;$E1062),'Hoja de Trabajo para listado'!$A$151:$Z$151,0)),0)+IFERROR(INDEX('Hoja de Trabajo para listado'!$AB$155:$BA$1048576,MATCH($A1062,'Hoja de Trabajo para listado'!$AB$155:$AB$1048576,0),MATCH((CUADRO!F$5&amp;$E1062),'Hoja de Trabajo para listado'!$AB$151:$BA$151,0)),0)+IFERROR(INDEX('Hoja de Trabajo para listado'!$BC$155:$CB$1048576,MATCH($A1062,'Hoja de Trabajo para listado'!$BC$155:$BC$1048576,0),MATCH((CUADRO!F$5&amp;$E1062),'Hoja de Trabajo para listado'!$BC$151:$CB$151,0)),0)+IFERROR(INDEX('Hoja de Trabajo para listado'!$DE$153:$DG$274,MATCH($A1062,'Hoja de Trabajo para listado'!$DE$153:$DE$1048576,0),MATCH((CUADRO!F$5&amp;$E1062),'Hoja de Trabajo para listado'!$DE$151:$DG$151,0)),0)+IFERROR(INDEX('Hoja de Trabajo para listado'!$CD$155:$DC$1048576,MATCH($A1062,'Hoja de Trabajo para listado'!$CD$155:$CD$1048576,0),MATCH((CUADRO!F$5&amp;$E1062),'Hoja de Trabajo para listado'!$CD$151:$DC$151,0)),0)</f>
        <v>0</v>
      </c>
      <c r="G1062" s="243">
        <f ca="1">+IFERROR(INDEX('Hoja de Trabajo para listado'!$A$155:$Z$1048576,MATCH($A1062,'Hoja de Trabajo para listado'!$A$155:$A$1048576,0),MATCH((CUADRO!G$5&amp;$E1062),'Hoja de Trabajo para listado'!$A$151:$Z$151,0)),0)+IFERROR(INDEX('Hoja de Trabajo para listado'!$AB$155:$BA$1048576,MATCH($A1062,'Hoja de Trabajo para listado'!$AB$155:$AB$1048576,0),MATCH((CUADRO!G$5&amp;$E1062),'Hoja de Trabajo para listado'!$AB$151:$BA$151,0)),0)+IFERROR(INDEX('Hoja de Trabajo para listado'!$BC$155:$CB$1048576,MATCH($A1062,'Hoja de Trabajo para listado'!$BC$155:$BC$1048576,0),MATCH((CUADRO!G$5&amp;$E1062),'Hoja de Trabajo para listado'!$BC$151:$CB$151,0)),0)+IFERROR(INDEX('Hoja de Trabajo para listado'!$DE$153:$DG$274,MATCH($A1062,'Hoja de Trabajo para listado'!$DE$153:$DE$1048576,0),MATCH((CUADRO!G$5&amp;$E1062),'Hoja de Trabajo para listado'!$DE$151:$DG$151,0)),0)+IFERROR(INDEX('Hoja de Trabajo para listado'!$CD$155:$DC$1048576,MATCH($A1062,'Hoja de Trabajo para listado'!$CD$155:$CD$1048576,0),MATCH((CUADRO!G$5&amp;$E1062),'Hoja de Trabajo para listado'!$CD$151:$DC$151,0)),0)</f>
        <v>0</v>
      </c>
      <c r="H1062" s="243">
        <f ca="1">+IFERROR(INDEX('Hoja de Trabajo para listado'!$A$155:$Z$1048576,MATCH($A1062,'Hoja de Trabajo para listado'!$A$155:$A$1048576,0),MATCH((CUADRO!H$5&amp;$E1062),'Hoja de Trabajo para listado'!$A$151:$Z$151,0)),0)+IFERROR(INDEX('Hoja de Trabajo para listado'!$AB$155:$BA$1048576,MATCH($A1062,'Hoja de Trabajo para listado'!$AB$155:$AB$1048576,0),MATCH((CUADRO!H$5&amp;$E1062),'Hoja de Trabajo para listado'!$AB$151:$BA$151,0)),0)+IFERROR(INDEX('Hoja de Trabajo para listado'!$BC$155:$CB$1048576,MATCH($A1062,'Hoja de Trabajo para listado'!$BC$155:$BC$1048576,0),MATCH((CUADRO!H$5&amp;$E1062),'Hoja de Trabajo para listado'!$BC$151:$CB$151,0)),0)+IFERROR(INDEX('Hoja de Trabajo para listado'!$DE$153:$DG$274,MATCH($A1062,'Hoja de Trabajo para listado'!$DE$153:$DE$1048576,0),MATCH((CUADRO!H$5&amp;$E1062),'Hoja de Trabajo para listado'!$DE$151:$DG$151,0)),0)+IFERROR(INDEX('Hoja de Trabajo para listado'!$CD$155:$DC$1048576,MATCH($A1062,'Hoja de Trabajo para listado'!$CD$155:$CD$1048576,0),MATCH((CUADRO!H$5&amp;$E1062),'Hoja de Trabajo para listado'!$CD$151:$DC$151,0)),0)</f>
        <v>0</v>
      </c>
      <c r="I1062" s="243">
        <f ca="1">+IFERROR(INDEX('Hoja de Trabajo para listado'!$A$155:$Z$1048576,MATCH($A1062,'Hoja de Trabajo para listado'!$A$155:$A$1048576,0),MATCH((CUADRO!I$5&amp;$E1062),'Hoja de Trabajo para listado'!$A$151:$Z$151,0)),0)+IFERROR(INDEX('Hoja de Trabajo para listado'!$AB$155:$BA$1048576,MATCH($A1062,'Hoja de Trabajo para listado'!$AB$155:$AB$1048576,0),MATCH((CUADRO!I$5&amp;$E1062),'Hoja de Trabajo para listado'!$AB$151:$BA$151,0)),0)+IFERROR(INDEX('Hoja de Trabajo para listado'!$BC$155:$CB$1048576,MATCH($A1062,'Hoja de Trabajo para listado'!$BC$155:$BC$1048576,0),MATCH((CUADRO!I$5&amp;$E1062),'Hoja de Trabajo para listado'!$BC$151:$CB$151,0)),0)+IFERROR(INDEX('Hoja de Trabajo para listado'!$DE$153:$DG$274,MATCH($A1062,'Hoja de Trabajo para listado'!$DE$153:$DE$1048576,0),MATCH((CUADRO!I$5&amp;$E1062),'Hoja de Trabajo para listado'!$DE$151:$DG$151,0)),0)+IFERROR(INDEX('Hoja de Trabajo para listado'!$CD$155:$DC$1048576,MATCH($A1062,'Hoja de Trabajo para listado'!$CD$155:$CD$1048576,0),MATCH((CUADRO!I$5&amp;$E1062),'Hoja de Trabajo para listado'!$CD$151:$DC$151,0)),0)</f>
        <v>0</v>
      </c>
      <c r="J1062" s="243">
        <f ca="1">+IFERROR(INDEX('Hoja de Trabajo para listado'!$A$155:$Z$1048576,MATCH($A1062,'Hoja de Trabajo para listado'!$A$155:$A$1048576,0),MATCH((CUADRO!J$5&amp;$E1062),'Hoja de Trabajo para listado'!$A$151:$Z$151,0)),0)+IFERROR(INDEX('Hoja de Trabajo para listado'!$AB$155:$BA$1048576,MATCH($A1062,'Hoja de Trabajo para listado'!$AB$155:$AB$1048576,0),MATCH((CUADRO!J$5&amp;$E1062),'Hoja de Trabajo para listado'!$AB$151:$BA$151,0)),0)+IFERROR(INDEX('Hoja de Trabajo para listado'!$BC$155:$CB$1048576,MATCH($A1062,'Hoja de Trabajo para listado'!$BC$155:$BC$1048576,0),MATCH((CUADRO!J$5&amp;$E1062),'Hoja de Trabajo para listado'!$BC$151:$CB$151,0)),0)+IFERROR(INDEX('Hoja de Trabajo para listado'!$DE$153:$DG$274,MATCH($A1062,'Hoja de Trabajo para listado'!$DE$153:$DE$1048576,0),MATCH((CUADRO!J$5&amp;$E1062),'Hoja de Trabajo para listado'!$DE$151:$DG$151,0)),0)+IFERROR(INDEX('Hoja de Trabajo para listado'!$CD$155:$DC$1048576,MATCH($A1062,'Hoja de Trabajo para listado'!$CD$155:$CD$1048576,0),MATCH((CUADRO!J$5&amp;$E1062),'Hoja de Trabajo para listado'!$CD$151:$DC$151,0)),0)</f>
        <v>0</v>
      </c>
      <c r="K1062" s="243">
        <f ca="1">+IFERROR(INDEX('Hoja de Trabajo para listado'!$A$155:$Z$1048576,MATCH($A1062,'Hoja de Trabajo para listado'!$A$155:$A$1048576,0),MATCH((CUADRO!K$5&amp;$E1062),'Hoja de Trabajo para listado'!$A$151:$Z$151,0)),0)+IFERROR(INDEX('Hoja de Trabajo para listado'!$AB$155:$BA$1048576,MATCH($A1062,'Hoja de Trabajo para listado'!$AB$155:$AB$1048576,0),MATCH((CUADRO!K$5&amp;$E1062),'Hoja de Trabajo para listado'!$AB$151:$BA$151,0)),0)+IFERROR(INDEX('Hoja de Trabajo para listado'!$BC$155:$CB$1048576,MATCH($A1062,'Hoja de Trabajo para listado'!$BC$155:$BC$1048576,0),MATCH((CUADRO!K$5&amp;$E1062),'Hoja de Trabajo para listado'!$BC$151:$CB$151,0)),0)+IFERROR(INDEX('Hoja de Trabajo para listado'!$DE$153:$DG$274,MATCH($A1062,'Hoja de Trabajo para listado'!$DE$153:$DE$1048576,0),MATCH((CUADRO!K$5&amp;$E1062),'Hoja de Trabajo para listado'!$DE$151:$DG$151,0)),0)+IFERROR(INDEX('Hoja de Trabajo para listado'!$CD$155:$DC$1048576,MATCH($A1062,'Hoja de Trabajo para listado'!$CD$155:$CD$1048576,0),MATCH((CUADRO!K$5&amp;$E1062),'Hoja de Trabajo para listado'!$CD$151:$DC$151,0)),0)</f>
        <v>0</v>
      </c>
      <c r="L1062" s="243">
        <f ca="1">+IFERROR(INDEX('Hoja de Trabajo para listado'!$A$155:$Z$1048576,MATCH($A1062,'Hoja de Trabajo para listado'!$A$155:$A$1048576,0),MATCH((CUADRO!L$5&amp;$E1062),'Hoja de Trabajo para listado'!$A$151:$Z$151,0)),0)+IFERROR(INDEX('Hoja de Trabajo para listado'!$AB$155:$BA$1048576,MATCH($A1062,'Hoja de Trabajo para listado'!$AB$155:$AB$1048576,0),MATCH((CUADRO!L$5&amp;$E1062),'Hoja de Trabajo para listado'!$AB$151:$BA$151,0)),0)+IFERROR(INDEX('Hoja de Trabajo para listado'!$BC$155:$CB$1048576,MATCH($A1062,'Hoja de Trabajo para listado'!$BC$155:$BC$1048576,0),MATCH((CUADRO!L$5&amp;$E1062),'Hoja de Trabajo para listado'!$BC$151:$CB$151,0)),0)+IFERROR(INDEX('Hoja de Trabajo para listado'!$DE$153:$DG$274,MATCH($A1062,'Hoja de Trabajo para listado'!$DE$153:$DE$1048576,0),MATCH((CUADRO!L$5&amp;$E1062),'Hoja de Trabajo para listado'!$DE$151:$DG$151,0)),0)+IFERROR(INDEX('Hoja de Trabajo para listado'!$CD$155:$DC$1048576,MATCH($A1062,'Hoja de Trabajo para listado'!$CD$155:$CD$1048576,0),MATCH((CUADRO!L$5&amp;$E1062),'Hoja de Trabajo para listado'!$CD$151:$DC$151,0)),0)</f>
        <v>0</v>
      </c>
      <c r="M1062" s="243">
        <f ca="1">+IFERROR(INDEX('Hoja de Trabajo para listado'!$A$155:$Z$1048576,MATCH($A1062,'Hoja de Trabajo para listado'!$A$155:$A$1048576,0),MATCH((CUADRO!M$5&amp;$E1062),'Hoja de Trabajo para listado'!$A$151:$Z$151,0)),0)+IFERROR(INDEX('Hoja de Trabajo para listado'!$AB$155:$BA$1048576,MATCH($A1062,'Hoja de Trabajo para listado'!$AB$155:$AB$1048576,0),MATCH((CUADRO!M$5&amp;$E1062),'Hoja de Trabajo para listado'!$AB$151:$BA$151,0)),0)+IFERROR(INDEX('Hoja de Trabajo para listado'!$BC$155:$CB$1048576,MATCH($A1062,'Hoja de Trabajo para listado'!$BC$155:$BC$1048576,0),MATCH((CUADRO!M$5&amp;$E1062),'Hoja de Trabajo para listado'!$BC$151:$CB$151,0)),0)+IFERROR(INDEX('Hoja de Trabajo para listado'!$DE$153:$DG$274,MATCH($A1062,'Hoja de Trabajo para listado'!$DE$153:$DE$1048576,0),MATCH((CUADRO!M$5&amp;$E1062),'Hoja de Trabajo para listado'!$DE$151:$DG$151,0)),0)+IFERROR(INDEX('Hoja de Trabajo para listado'!$CD$155:$DC$1048576,MATCH($A1062,'Hoja de Trabajo para listado'!$CD$155:$CD$1048576,0),MATCH((CUADRO!M$5&amp;$E1062),'Hoja de Trabajo para listado'!$CD$151:$DC$151,0)),0)</f>
        <v>0</v>
      </c>
      <c r="N1062" s="243">
        <f ca="1">+IFERROR(INDEX('Hoja de Trabajo para listado'!$A$155:$Z$1048576,MATCH($A1062,'Hoja de Trabajo para listado'!$A$155:$A$1048576,0),MATCH((CUADRO!N$5&amp;$E1062),'Hoja de Trabajo para listado'!$A$151:$Z$151,0)),0)+IFERROR(INDEX('Hoja de Trabajo para listado'!$AB$155:$BA$1048576,MATCH($A1062,'Hoja de Trabajo para listado'!$AB$155:$AB$1048576,0),MATCH((CUADRO!N$5&amp;$E1062),'Hoja de Trabajo para listado'!$AB$151:$BA$151,0)),0)+IFERROR(INDEX('Hoja de Trabajo para listado'!$BC$155:$CB$1048576,MATCH($A1062,'Hoja de Trabajo para listado'!$BC$155:$BC$1048576,0),MATCH((CUADRO!N$5&amp;$E1062),'Hoja de Trabajo para listado'!$BC$151:$CB$151,0)),0)+IFERROR(INDEX('Hoja de Trabajo para listado'!$DE$153:$DG$274,MATCH($A1062,'Hoja de Trabajo para listado'!$DE$153:$DE$1048576,0),MATCH((CUADRO!N$5&amp;$E1062),'Hoja de Trabajo para listado'!$DE$151:$DG$151,0)),0)+IFERROR(INDEX('Hoja de Trabajo para listado'!$CD$155:$DC$1048576,MATCH($A1062,'Hoja de Trabajo para listado'!$CD$155:$CD$1048576,0),MATCH((CUADRO!N$5&amp;$E1062),'Hoja de Trabajo para listado'!$CD$151:$DC$151,0)),0)</f>
        <v>0</v>
      </c>
      <c r="O1062" s="243">
        <f ca="1">+IFERROR(INDEX('Hoja de Trabajo para listado'!$A$155:$Z$1048576,MATCH($A1062,'Hoja de Trabajo para listado'!$A$155:$A$1048576,0),MATCH((CUADRO!O$5&amp;$E1062),'Hoja de Trabajo para listado'!$A$151:$Z$151,0)),0)+IFERROR(INDEX('Hoja de Trabajo para listado'!$AB$155:$BA$1048576,MATCH($A1062,'Hoja de Trabajo para listado'!$AB$155:$AB$1048576,0),MATCH((CUADRO!O$5&amp;$E1062),'Hoja de Trabajo para listado'!$AB$151:$BA$151,0)),0)+IFERROR(INDEX('Hoja de Trabajo para listado'!$BC$155:$CB$1048576,MATCH($A1062,'Hoja de Trabajo para listado'!$BC$155:$BC$1048576,0),MATCH((CUADRO!O$5&amp;$E1062),'Hoja de Trabajo para listado'!$BC$151:$CB$151,0)),0)+IFERROR(INDEX('Hoja de Trabajo para listado'!$DE$153:$DG$274,MATCH($A1062,'Hoja de Trabajo para listado'!$DE$153:$DE$1048576,0),MATCH((CUADRO!O$5&amp;$E1062),'Hoja de Trabajo para listado'!$DE$151:$DG$151,0)),0)+IFERROR(INDEX('Hoja de Trabajo para listado'!$CD$155:$DC$1048576,MATCH($A1062,'Hoja de Trabajo para listado'!$CD$155:$CD$1048576,0),MATCH((CUADRO!O$5&amp;$E1062),'Hoja de Trabajo para listado'!$CD$151:$DC$151,0)),0)</f>
        <v>0</v>
      </c>
      <c r="P1062" s="243">
        <f ca="1">+IFERROR(INDEX('Hoja de Trabajo para listado'!$A$155:$Z$1048576,MATCH($A1062,'Hoja de Trabajo para listado'!$A$155:$A$1048576,0),MATCH((CUADRO!P$5&amp;$E1062),'Hoja de Trabajo para listado'!$A$151:$Z$151,0)),0)+IFERROR(INDEX('Hoja de Trabajo para listado'!$AB$155:$BA$1048576,MATCH($A1062,'Hoja de Trabajo para listado'!$AB$155:$AB$1048576,0),MATCH((CUADRO!P$5&amp;$E1062),'Hoja de Trabajo para listado'!$AB$151:$BA$151,0)),0)+IFERROR(INDEX('Hoja de Trabajo para listado'!$BC$155:$CB$1048576,MATCH($A1062,'Hoja de Trabajo para listado'!$BC$155:$BC$1048576,0),MATCH((CUADRO!P$5&amp;$E1062),'Hoja de Trabajo para listado'!$BC$151:$CB$151,0)),0)+IFERROR(INDEX('Hoja de Trabajo para listado'!$DE$153:$DG$274,MATCH($A1062,'Hoja de Trabajo para listado'!$DE$153:$DE$1048576,0),MATCH((CUADRO!P$5&amp;$E1062),'Hoja de Trabajo para listado'!$DE$151:$DG$151,0)),0)+IFERROR(INDEX('Hoja de Trabajo para listado'!$CD$155:$DC$1048576,MATCH($A1062,'Hoja de Trabajo para listado'!$CD$155:$CD$1048576,0),MATCH((CUADRO!P$5&amp;$E1062),'Hoja de Trabajo para listado'!$CD$151:$DC$151,0)),0)</f>
        <v>0</v>
      </c>
      <c r="Q1062" s="243">
        <f ca="1">+IFERROR(INDEX('Hoja de Trabajo para listado'!$A$155:$Z$1048576,MATCH($A1062,'Hoja de Trabajo para listado'!$A$155:$A$1048576,0),MATCH((CUADRO!Q$5&amp;$E1062),'Hoja de Trabajo para listado'!$A$151:$Z$151,0)),0)+IFERROR(INDEX('Hoja de Trabajo para listado'!$AB$155:$BA$1048576,MATCH($A1062,'Hoja de Trabajo para listado'!$AB$155:$AB$1048576,0),MATCH((CUADRO!Q$5&amp;$E1062),'Hoja de Trabajo para listado'!$AB$151:$BA$151,0)),0)+IFERROR(INDEX('Hoja de Trabajo para listado'!$BC$155:$CB$1048576,MATCH($A1062,'Hoja de Trabajo para listado'!$BC$155:$BC$1048576,0),MATCH((CUADRO!Q$5&amp;$E1062),'Hoja de Trabajo para listado'!$BC$151:$CB$151,0)),0)+IFERROR(INDEX('Hoja de Trabajo para listado'!$DE$153:$DG$274,MATCH($A1062,'Hoja de Trabajo para listado'!$DE$153:$DE$1048576,0),MATCH((CUADRO!Q$5&amp;$E1062),'Hoja de Trabajo para listado'!$DE$151:$DG$151,0)),0)+IFERROR(INDEX('Hoja de Trabajo para listado'!$CD$155:$DC$1048576,MATCH($A1062,'Hoja de Trabajo para listado'!$CD$155:$CD$1048576,0),MATCH((CUADRO!Q$5&amp;$E1062),'Hoja de Trabajo para listado'!$CD$151:$DC$151,0)),0)</f>
        <v>0</v>
      </c>
      <c r="R1062" s="243">
        <f t="shared" ca="1" si="35"/>
        <v>0</v>
      </c>
      <c r="S1062" s="249"/>
      <c r="T1062" s="243">
        <f ca="1">+T1063</f>
        <v>0</v>
      </c>
      <c r="U1062" s="242">
        <f t="shared" si="36"/>
        <v>1</v>
      </c>
      <c r="V1062" s="333" t="str">
        <f>+VLOOKUP(A1062,bd_lista!$A$3:$E$590,5,FALSE)</f>
        <v>Gobiernos Autonomos Municipales</v>
      </c>
      <c r="W1062" s="383" t="str">
        <f>+V1062</f>
        <v>Gobiernos Autonomos Municipales</v>
      </c>
      <c r="X1062" s="242">
        <f>+VLOOKUP(A1062,[3]Sheet1!$A$13:$D$744,4,FALSE)</f>
        <v>0</v>
      </c>
      <c r="Y1062" s="242" t="e">
        <f>+VLOOKUP(X1062,bd_lista!$A$3:$C$590,3,FALSE)</f>
        <v>#N/A</v>
      </c>
      <c r="Z1062" s="294">
        <f>+X1062</f>
        <v>0</v>
      </c>
      <c r="AA1062" s="295" t="e">
        <f>+Y1062</f>
        <v>#N/A</v>
      </c>
    </row>
    <row r="1063" spans="1:27" customFormat="1" ht="27" hidden="1" customHeight="1">
      <c r="A1063" s="32">
        <v>1810</v>
      </c>
      <c r="B1063" s="389"/>
      <c r="C1063" s="247" t="str">
        <f>+VLOOKUP(A1063,bd_lista!$A$3:$C$590,3,FALSE)</f>
        <v>Gobierno Autónomo Municipal de Santa Ana</v>
      </c>
      <c r="D1063" s="386"/>
      <c r="E1063" s="244" t="s">
        <v>1305</v>
      </c>
      <c r="F1063" s="243">
        <f ca="1">+IFERROR(INDEX('Hoja de Trabajo para listado'!$A$155:$Z$1048576,MATCH($A1063,'Hoja de Trabajo para listado'!$A$155:$A$1048576,0),MATCH((CUADRO!F$5&amp;$E1063),'Hoja de Trabajo para listado'!$A$151:$Z$151,0)),0)+IFERROR(INDEX('Hoja de Trabajo para listado'!$AB$155:$BA$1048576,MATCH($A1063,'Hoja de Trabajo para listado'!$AB$155:$AB$1048576,0),MATCH((CUADRO!F$5&amp;$E1063),'Hoja de Trabajo para listado'!$AB$151:$BA$151,0)),0)+IFERROR(INDEX('Hoja de Trabajo para listado'!$BC$155:$CB$1048576,MATCH($A1063,'Hoja de Trabajo para listado'!$BC$155:$BC$1048576,0),MATCH((CUADRO!F$5&amp;$E1063),'Hoja de Trabajo para listado'!$BC$151:$CB$151,0)),0)+IFERROR(INDEX('Hoja de Trabajo para listado'!$DE$153:$DG$274,MATCH($A1063,'Hoja de Trabajo para listado'!$DE$153:$DE$1048576,0),MATCH((CUADRO!F$5&amp;$E1063),'Hoja de Trabajo para listado'!$DE$151:$DG$151,0)),0)+IFERROR(INDEX('Hoja de Trabajo para listado'!$CD$155:$DC$1048576,MATCH($A1063,'Hoja de Trabajo para listado'!$CD$155:$CD$1048576,0),MATCH((CUADRO!F$5&amp;$E1063),'Hoja de Trabajo para listado'!$CD$151:$DC$151,0)),0)</f>
        <v>0</v>
      </c>
      <c r="G1063" s="243">
        <f ca="1">+IFERROR(INDEX('Hoja de Trabajo para listado'!$A$155:$Z$1048576,MATCH($A1063,'Hoja de Trabajo para listado'!$A$155:$A$1048576,0),MATCH((CUADRO!G$5&amp;$E1063),'Hoja de Trabajo para listado'!$A$151:$Z$151,0)),0)+IFERROR(INDEX('Hoja de Trabajo para listado'!$AB$155:$BA$1048576,MATCH($A1063,'Hoja de Trabajo para listado'!$AB$155:$AB$1048576,0),MATCH((CUADRO!G$5&amp;$E1063),'Hoja de Trabajo para listado'!$AB$151:$BA$151,0)),0)+IFERROR(INDEX('Hoja de Trabajo para listado'!$BC$155:$CB$1048576,MATCH($A1063,'Hoja de Trabajo para listado'!$BC$155:$BC$1048576,0),MATCH((CUADRO!G$5&amp;$E1063),'Hoja de Trabajo para listado'!$BC$151:$CB$151,0)),0)+IFERROR(INDEX('Hoja de Trabajo para listado'!$DE$153:$DG$274,MATCH($A1063,'Hoja de Trabajo para listado'!$DE$153:$DE$1048576,0),MATCH((CUADRO!G$5&amp;$E1063),'Hoja de Trabajo para listado'!$DE$151:$DG$151,0)),0)+IFERROR(INDEX('Hoja de Trabajo para listado'!$CD$155:$DC$1048576,MATCH($A1063,'Hoja de Trabajo para listado'!$CD$155:$CD$1048576,0),MATCH((CUADRO!G$5&amp;$E1063),'Hoja de Trabajo para listado'!$CD$151:$DC$151,0)),0)</f>
        <v>0</v>
      </c>
      <c r="H1063" s="243">
        <f ca="1">+IFERROR(INDEX('Hoja de Trabajo para listado'!$A$155:$Z$1048576,MATCH($A1063,'Hoja de Trabajo para listado'!$A$155:$A$1048576,0),MATCH((CUADRO!H$5&amp;$E1063),'Hoja de Trabajo para listado'!$A$151:$Z$151,0)),0)+IFERROR(INDEX('Hoja de Trabajo para listado'!$AB$155:$BA$1048576,MATCH($A1063,'Hoja de Trabajo para listado'!$AB$155:$AB$1048576,0),MATCH((CUADRO!H$5&amp;$E1063),'Hoja de Trabajo para listado'!$AB$151:$BA$151,0)),0)+IFERROR(INDEX('Hoja de Trabajo para listado'!$BC$155:$CB$1048576,MATCH($A1063,'Hoja de Trabajo para listado'!$BC$155:$BC$1048576,0),MATCH((CUADRO!H$5&amp;$E1063),'Hoja de Trabajo para listado'!$BC$151:$CB$151,0)),0)+IFERROR(INDEX('Hoja de Trabajo para listado'!$DE$153:$DG$274,MATCH($A1063,'Hoja de Trabajo para listado'!$DE$153:$DE$1048576,0),MATCH((CUADRO!H$5&amp;$E1063),'Hoja de Trabajo para listado'!$DE$151:$DG$151,0)),0)+IFERROR(INDEX('Hoja de Trabajo para listado'!$CD$155:$DC$1048576,MATCH($A1063,'Hoja de Trabajo para listado'!$CD$155:$CD$1048576,0),MATCH((CUADRO!H$5&amp;$E1063),'Hoja de Trabajo para listado'!$CD$151:$DC$151,0)),0)</f>
        <v>0</v>
      </c>
      <c r="I1063" s="243">
        <f ca="1">+IFERROR(INDEX('Hoja de Trabajo para listado'!$A$155:$Z$1048576,MATCH($A1063,'Hoja de Trabajo para listado'!$A$155:$A$1048576,0),MATCH((CUADRO!I$5&amp;$E1063),'Hoja de Trabajo para listado'!$A$151:$Z$151,0)),0)+IFERROR(INDEX('Hoja de Trabajo para listado'!$AB$155:$BA$1048576,MATCH($A1063,'Hoja de Trabajo para listado'!$AB$155:$AB$1048576,0),MATCH((CUADRO!I$5&amp;$E1063),'Hoja de Trabajo para listado'!$AB$151:$BA$151,0)),0)+IFERROR(INDEX('Hoja de Trabajo para listado'!$BC$155:$CB$1048576,MATCH($A1063,'Hoja de Trabajo para listado'!$BC$155:$BC$1048576,0),MATCH((CUADRO!I$5&amp;$E1063),'Hoja de Trabajo para listado'!$BC$151:$CB$151,0)),0)+IFERROR(INDEX('Hoja de Trabajo para listado'!$DE$153:$DG$274,MATCH($A1063,'Hoja de Trabajo para listado'!$DE$153:$DE$1048576,0),MATCH((CUADRO!I$5&amp;$E1063),'Hoja de Trabajo para listado'!$DE$151:$DG$151,0)),0)+IFERROR(INDEX('Hoja de Trabajo para listado'!$CD$155:$DC$1048576,MATCH($A1063,'Hoja de Trabajo para listado'!$CD$155:$CD$1048576,0),MATCH((CUADRO!I$5&amp;$E1063),'Hoja de Trabajo para listado'!$CD$151:$DC$151,0)),0)</f>
        <v>0</v>
      </c>
      <c r="J1063" s="243">
        <f ca="1">+IFERROR(INDEX('Hoja de Trabajo para listado'!$A$155:$Z$1048576,MATCH($A1063,'Hoja de Trabajo para listado'!$A$155:$A$1048576,0),MATCH((CUADRO!J$5&amp;$E1063),'Hoja de Trabajo para listado'!$A$151:$Z$151,0)),0)+IFERROR(INDEX('Hoja de Trabajo para listado'!$AB$155:$BA$1048576,MATCH($A1063,'Hoja de Trabajo para listado'!$AB$155:$AB$1048576,0),MATCH((CUADRO!J$5&amp;$E1063),'Hoja de Trabajo para listado'!$AB$151:$BA$151,0)),0)+IFERROR(INDEX('Hoja de Trabajo para listado'!$BC$155:$CB$1048576,MATCH($A1063,'Hoja de Trabajo para listado'!$BC$155:$BC$1048576,0),MATCH((CUADRO!J$5&amp;$E1063),'Hoja de Trabajo para listado'!$BC$151:$CB$151,0)),0)+IFERROR(INDEX('Hoja de Trabajo para listado'!$DE$153:$DG$274,MATCH($A1063,'Hoja de Trabajo para listado'!$DE$153:$DE$1048576,0),MATCH((CUADRO!J$5&amp;$E1063),'Hoja de Trabajo para listado'!$DE$151:$DG$151,0)),0)+IFERROR(INDEX('Hoja de Trabajo para listado'!$CD$155:$DC$1048576,MATCH($A1063,'Hoja de Trabajo para listado'!$CD$155:$CD$1048576,0),MATCH((CUADRO!J$5&amp;$E1063),'Hoja de Trabajo para listado'!$CD$151:$DC$151,0)),0)</f>
        <v>0</v>
      </c>
      <c r="K1063" s="243">
        <f ca="1">+IFERROR(INDEX('Hoja de Trabajo para listado'!$A$155:$Z$1048576,MATCH($A1063,'Hoja de Trabajo para listado'!$A$155:$A$1048576,0),MATCH((CUADRO!K$5&amp;$E1063),'Hoja de Trabajo para listado'!$A$151:$Z$151,0)),0)+IFERROR(INDEX('Hoja de Trabajo para listado'!$AB$155:$BA$1048576,MATCH($A1063,'Hoja de Trabajo para listado'!$AB$155:$AB$1048576,0),MATCH((CUADRO!K$5&amp;$E1063),'Hoja de Trabajo para listado'!$AB$151:$BA$151,0)),0)+IFERROR(INDEX('Hoja de Trabajo para listado'!$BC$155:$CB$1048576,MATCH($A1063,'Hoja de Trabajo para listado'!$BC$155:$BC$1048576,0),MATCH((CUADRO!K$5&amp;$E1063),'Hoja de Trabajo para listado'!$BC$151:$CB$151,0)),0)+IFERROR(INDEX('Hoja de Trabajo para listado'!$DE$153:$DG$274,MATCH($A1063,'Hoja de Trabajo para listado'!$DE$153:$DE$1048576,0),MATCH((CUADRO!K$5&amp;$E1063),'Hoja de Trabajo para listado'!$DE$151:$DG$151,0)),0)+IFERROR(INDEX('Hoja de Trabajo para listado'!$CD$155:$DC$1048576,MATCH($A1063,'Hoja de Trabajo para listado'!$CD$155:$CD$1048576,0),MATCH((CUADRO!K$5&amp;$E1063),'Hoja de Trabajo para listado'!$CD$151:$DC$151,0)),0)</f>
        <v>0</v>
      </c>
      <c r="L1063" s="243">
        <f ca="1">+IFERROR(INDEX('Hoja de Trabajo para listado'!$A$155:$Z$1048576,MATCH($A1063,'Hoja de Trabajo para listado'!$A$155:$A$1048576,0),MATCH((CUADRO!L$5&amp;$E1063),'Hoja de Trabajo para listado'!$A$151:$Z$151,0)),0)+IFERROR(INDEX('Hoja de Trabajo para listado'!$AB$155:$BA$1048576,MATCH($A1063,'Hoja de Trabajo para listado'!$AB$155:$AB$1048576,0),MATCH((CUADRO!L$5&amp;$E1063),'Hoja de Trabajo para listado'!$AB$151:$BA$151,0)),0)+IFERROR(INDEX('Hoja de Trabajo para listado'!$BC$155:$CB$1048576,MATCH($A1063,'Hoja de Trabajo para listado'!$BC$155:$BC$1048576,0),MATCH((CUADRO!L$5&amp;$E1063),'Hoja de Trabajo para listado'!$BC$151:$CB$151,0)),0)+IFERROR(INDEX('Hoja de Trabajo para listado'!$DE$153:$DG$274,MATCH($A1063,'Hoja de Trabajo para listado'!$DE$153:$DE$1048576,0),MATCH((CUADRO!L$5&amp;$E1063),'Hoja de Trabajo para listado'!$DE$151:$DG$151,0)),0)+IFERROR(INDEX('Hoja de Trabajo para listado'!$CD$155:$DC$1048576,MATCH($A1063,'Hoja de Trabajo para listado'!$CD$155:$CD$1048576,0),MATCH((CUADRO!L$5&amp;$E1063),'Hoja de Trabajo para listado'!$CD$151:$DC$151,0)),0)</f>
        <v>0</v>
      </c>
      <c r="M1063" s="243">
        <f ca="1">+IFERROR(INDEX('Hoja de Trabajo para listado'!$A$155:$Z$1048576,MATCH($A1063,'Hoja de Trabajo para listado'!$A$155:$A$1048576,0),MATCH((CUADRO!M$5&amp;$E1063),'Hoja de Trabajo para listado'!$A$151:$Z$151,0)),0)+IFERROR(INDEX('Hoja de Trabajo para listado'!$AB$155:$BA$1048576,MATCH($A1063,'Hoja de Trabajo para listado'!$AB$155:$AB$1048576,0),MATCH((CUADRO!M$5&amp;$E1063),'Hoja de Trabajo para listado'!$AB$151:$BA$151,0)),0)+IFERROR(INDEX('Hoja de Trabajo para listado'!$BC$155:$CB$1048576,MATCH($A1063,'Hoja de Trabajo para listado'!$BC$155:$BC$1048576,0),MATCH((CUADRO!M$5&amp;$E1063),'Hoja de Trabajo para listado'!$BC$151:$CB$151,0)),0)+IFERROR(INDEX('Hoja de Trabajo para listado'!$DE$153:$DG$274,MATCH($A1063,'Hoja de Trabajo para listado'!$DE$153:$DE$1048576,0),MATCH((CUADRO!M$5&amp;$E1063),'Hoja de Trabajo para listado'!$DE$151:$DG$151,0)),0)+IFERROR(INDEX('Hoja de Trabajo para listado'!$CD$155:$DC$1048576,MATCH($A1063,'Hoja de Trabajo para listado'!$CD$155:$CD$1048576,0),MATCH((CUADRO!M$5&amp;$E1063),'Hoja de Trabajo para listado'!$CD$151:$DC$151,0)),0)</f>
        <v>0</v>
      </c>
      <c r="N1063" s="243">
        <f ca="1">+IFERROR(INDEX('Hoja de Trabajo para listado'!$A$155:$Z$1048576,MATCH($A1063,'Hoja de Trabajo para listado'!$A$155:$A$1048576,0),MATCH((CUADRO!N$5&amp;$E1063),'Hoja de Trabajo para listado'!$A$151:$Z$151,0)),0)+IFERROR(INDEX('Hoja de Trabajo para listado'!$AB$155:$BA$1048576,MATCH($A1063,'Hoja de Trabajo para listado'!$AB$155:$AB$1048576,0),MATCH((CUADRO!N$5&amp;$E1063),'Hoja de Trabajo para listado'!$AB$151:$BA$151,0)),0)+IFERROR(INDEX('Hoja de Trabajo para listado'!$BC$155:$CB$1048576,MATCH($A1063,'Hoja de Trabajo para listado'!$BC$155:$BC$1048576,0),MATCH((CUADRO!N$5&amp;$E1063),'Hoja de Trabajo para listado'!$BC$151:$CB$151,0)),0)+IFERROR(INDEX('Hoja de Trabajo para listado'!$DE$153:$DG$274,MATCH($A1063,'Hoja de Trabajo para listado'!$DE$153:$DE$1048576,0),MATCH((CUADRO!N$5&amp;$E1063),'Hoja de Trabajo para listado'!$DE$151:$DG$151,0)),0)+IFERROR(INDEX('Hoja de Trabajo para listado'!$CD$155:$DC$1048576,MATCH($A1063,'Hoja de Trabajo para listado'!$CD$155:$CD$1048576,0),MATCH((CUADRO!N$5&amp;$E1063),'Hoja de Trabajo para listado'!$CD$151:$DC$151,0)),0)</f>
        <v>0</v>
      </c>
      <c r="O1063" s="243">
        <f ca="1">+IFERROR(INDEX('Hoja de Trabajo para listado'!$A$155:$Z$1048576,MATCH($A1063,'Hoja de Trabajo para listado'!$A$155:$A$1048576,0),MATCH((CUADRO!O$5&amp;$E1063),'Hoja de Trabajo para listado'!$A$151:$Z$151,0)),0)+IFERROR(INDEX('Hoja de Trabajo para listado'!$AB$155:$BA$1048576,MATCH($A1063,'Hoja de Trabajo para listado'!$AB$155:$AB$1048576,0),MATCH((CUADRO!O$5&amp;$E1063),'Hoja de Trabajo para listado'!$AB$151:$BA$151,0)),0)+IFERROR(INDEX('Hoja de Trabajo para listado'!$BC$155:$CB$1048576,MATCH($A1063,'Hoja de Trabajo para listado'!$BC$155:$BC$1048576,0),MATCH((CUADRO!O$5&amp;$E1063),'Hoja de Trabajo para listado'!$BC$151:$CB$151,0)),0)+IFERROR(INDEX('Hoja de Trabajo para listado'!$DE$153:$DG$274,MATCH($A1063,'Hoja de Trabajo para listado'!$DE$153:$DE$1048576,0),MATCH((CUADRO!O$5&amp;$E1063),'Hoja de Trabajo para listado'!$DE$151:$DG$151,0)),0)+IFERROR(INDEX('Hoja de Trabajo para listado'!$CD$155:$DC$1048576,MATCH($A1063,'Hoja de Trabajo para listado'!$CD$155:$CD$1048576,0),MATCH((CUADRO!O$5&amp;$E1063),'Hoja de Trabajo para listado'!$CD$151:$DC$151,0)),0)</f>
        <v>0</v>
      </c>
      <c r="P1063" s="243">
        <f ca="1">+IFERROR(INDEX('Hoja de Trabajo para listado'!$A$155:$Z$1048576,MATCH($A1063,'Hoja de Trabajo para listado'!$A$155:$A$1048576,0),MATCH((CUADRO!P$5&amp;$E1063),'Hoja de Trabajo para listado'!$A$151:$Z$151,0)),0)+IFERROR(INDEX('Hoja de Trabajo para listado'!$AB$155:$BA$1048576,MATCH($A1063,'Hoja de Trabajo para listado'!$AB$155:$AB$1048576,0),MATCH((CUADRO!P$5&amp;$E1063),'Hoja de Trabajo para listado'!$AB$151:$BA$151,0)),0)+IFERROR(INDEX('Hoja de Trabajo para listado'!$BC$155:$CB$1048576,MATCH($A1063,'Hoja de Trabajo para listado'!$BC$155:$BC$1048576,0),MATCH((CUADRO!P$5&amp;$E1063),'Hoja de Trabajo para listado'!$BC$151:$CB$151,0)),0)+IFERROR(INDEX('Hoja de Trabajo para listado'!$DE$153:$DG$274,MATCH($A1063,'Hoja de Trabajo para listado'!$DE$153:$DE$1048576,0),MATCH((CUADRO!P$5&amp;$E1063),'Hoja de Trabajo para listado'!$DE$151:$DG$151,0)),0)+IFERROR(INDEX('Hoja de Trabajo para listado'!$CD$155:$DC$1048576,MATCH($A1063,'Hoja de Trabajo para listado'!$CD$155:$CD$1048576,0),MATCH((CUADRO!P$5&amp;$E1063),'Hoja de Trabajo para listado'!$CD$151:$DC$151,0)),0)</f>
        <v>0</v>
      </c>
      <c r="Q1063" s="243">
        <f ca="1">+IFERROR(INDEX('Hoja de Trabajo para listado'!$A$155:$Z$1048576,MATCH($A1063,'Hoja de Trabajo para listado'!$A$155:$A$1048576,0),MATCH((CUADRO!Q$5&amp;$E1063),'Hoja de Trabajo para listado'!$A$151:$Z$151,0)),0)+IFERROR(INDEX('Hoja de Trabajo para listado'!$AB$155:$BA$1048576,MATCH($A1063,'Hoja de Trabajo para listado'!$AB$155:$AB$1048576,0),MATCH((CUADRO!Q$5&amp;$E1063),'Hoja de Trabajo para listado'!$AB$151:$BA$151,0)),0)+IFERROR(INDEX('Hoja de Trabajo para listado'!$BC$155:$CB$1048576,MATCH($A1063,'Hoja de Trabajo para listado'!$BC$155:$BC$1048576,0),MATCH((CUADRO!Q$5&amp;$E1063),'Hoja de Trabajo para listado'!$BC$151:$CB$151,0)),0)+IFERROR(INDEX('Hoja de Trabajo para listado'!$DE$153:$DG$274,MATCH($A1063,'Hoja de Trabajo para listado'!$DE$153:$DE$1048576,0),MATCH((CUADRO!Q$5&amp;$E1063),'Hoja de Trabajo para listado'!$DE$151:$DG$151,0)),0)+IFERROR(INDEX('Hoja de Trabajo para listado'!$CD$155:$DC$1048576,MATCH($A1063,'Hoja de Trabajo para listado'!$CD$155:$CD$1048576,0),MATCH((CUADRO!Q$5&amp;$E1063),'Hoja de Trabajo para listado'!$CD$151:$DC$151,0)),0)</f>
        <v>0</v>
      </c>
      <c r="R1063" s="243">
        <f t="shared" ca="1" si="35"/>
        <v>0</v>
      </c>
      <c r="S1063" s="249">
        <f ca="1">+R1062+R1063</f>
        <v>0</v>
      </c>
      <c r="T1063" s="243">
        <f ca="1">+S1063</f>
        <v>0</v>
      </c>
      <c r="U1063" s="242">
        <f t="shared" si="36"/>
        <v>2</v>
      </c>
      <c r="V1063" s="333" t="str">
        <f>+VLOOKUP(A1063,bd_lista!$A$3:$E$590,5,FALSE)</f>
        <v>Gobiernos Autonomos Municipales</v>
      </c>
      <c r="W1063" s="384"/>
      <c r="X1063" s="242">
        <f>+VLOOKUP(A1063,[3]Sheet1!$A$13:$D$744,4,FALSE)</f>
        <v>0</v>
      </c>
      <c r="Y1063" s="242" t="e">
        <f>+VLOOKUP(X1063,bd_lista!$A$3:$C$590,3,FALSE)</f>
        <v>#N/A</v>
      </c>
      <c r="Z1063" s="292"/>
      <c r="AA1063" s="293"/>
    </row>
    <row r="1064" spans="1:27" customFormat="1" ht="15" hidden="1" customHeight="1">
      <c r="A1064" s="32">
        <v>1811</v>
      </c>
      <c r="B1064" s="388">
        <f>+A1064</f>
        <v>1811</v>
      </c>
      <c r="C1064" s="247" t="str">
        <f>+VLOOKUP(A1064,bd_lista!$A$3:$C$590,3,FALSE)</f>
        <v>Gobierno Autónomo Municipal de San Ignacio</v>
      </c>
      <c r="D1064" s="385" t="str">
        <f>+C1064</f>
        <v>Gobierno Autónomo Municipal de San Ignacio</v>
      </c>
      <c r="E1064" s="242" t="s">
        <v>1304</v>
      </c>
      <c r="F1064" s="243">
        <f ca="1">+IFERROR(INDEX('Hoja de Trabajo para listado'!$A$155:$Z$1048576,MATCH($A1064,'Hoja de Trabajo para listado'!$A$155:$A$1048576,0),MATCH((CUADRO!F$5&amp;$E1064),'Hoja de Trabajo para listado'!$A$151:$Z$151,0)),0)+IFERROR(INDEX('Hoja de Trabajo para listado'!$AB$155:$BA$1048576,MATCH($A1064,'Hoja de Trabajo para listado'!$AB$155:$AB$1048576,0),MATCH((CUADRO!F$5&amp;$E1064),'Hoja de Trabajo para listado'!$AB$151:$BA$151,0)),0)+IFERROR(INDEX('Hoja de Trabajo para listado'!$BC$155:$CB$1048576,MATCH($A1064,'Hoja de Trabajo para listado'!$BC$155:$BC$1048576,0),MATCH((CUADRO!F$5&amp;$E1064),'Hoja de Trabajo para listado'!$BC$151:$CB$151,0)),0)+IFERROR(INDEX('Hoja de Trabajo para listado'!$DE$153:$DG$274,MATCH($A1064,'Hoja de Trabajo para listado'!$DE$153:$DE$1048576,0),MATCH((CUADRO!F$5&amp;$E1064),'Hoja de Trabajo para listado'!$DE$151:$DG$151,0)),0)+IFERROR(INDEX('Hoja de Trabajo para listado'!$CD$155:$DC$1048576,MATCH($A1064,'Hoja de Trabajo para listado'!$CD$155:$CD$1048576,0),MATCH((CUADRO!F$5&amp;$E1064),'Hoja de Trabajo para listado'!$CD$151:$DC$151,0)),0)</f>
        <v>0</v>
      </c>
      <c r="G1064" s="243">
        <f ca="1">+IFERROR(INDEX('Hoja de Trabajo para listado'!$A$155:$Z$1048576,MATCH($A1064,'Hoja de Trabajo para listado'!$A$155:$A$1048576,0),MATCH((CUADRO!G$5&amp;$E1064),'Hoja de Trabajo para listado'!$A$151:$Z$151,0)),0)+IFERROR(INDEX('Hoja de Trabajo para listado'!$AB$155:$BA$1048576,MATCH($A1064,'Hoja de Trabajo para listado'!$AB$155:$AB$1048576,0),MATCH((CUADRO!G$5&amp;$E1064),'Hoja de Trabajo para listado'!$AB$151:$BA$151,0)),0)+IFERROR(INDEX('Hoja de Trabajo para listado'!$BC$155:$CB$1048576,MATCH($A1064,'Hoja de Trabajo para listado'!$BC$155:$BC$1048576,0),MATCH((CUADRO!G$5&amp;$E1064),'Hoja de Trabajo para listado'!$BC$151:$CB$151,0)),0)+IFERROR(INDEX('Hoja de Trabajo para listado'!$DE$153:$DG$274,MATCH($A1064,'Hoja de Trabajo para listado'!$DE$153:$DE$1048576,0),MATCH((CUADRO!G$5&amp;$E1064),'Hoja de Trabajo para listado'!$DE$151:$DG$151,0)),0)+IFERROR(INDEX('Hoja de Trabajo para listado'!$CD$155:$DC$1048576,MATCH($A1064,'Hoja de Trabajo para listado'!$CD$155:$CD$1048576,0),MATCH((CUADRO!G$5&amp;$E1064),'Hoja de Trabajo para listado'!$CD$151:$DC$151,0)),0)</f>
        <v>0</v>
      </c>
      <c r="H1064" s="243">
        <f ca="1">+IFERROR(INDEX('Hoja de Trabajo para listado'!$A$155:$Z$1048576,MATCH($A1064,'Hoja de Trabajo para listado'!$A$155:$A$1048576,0),MATCH((CUADRO!H$5&amp;$E1064),'Hoja de Trabajo para listado'!$A$151:$Z$151,0)),0)+IFERROR(INDEX('Hoja de Trabajo para listado'!$AB$155:$BA$1048576,MATCH($A1064,'Hoja de Trabajo para listado'!$AB$155:$AB$1048576,0),MATCH((CUADRO!H$5&amp;$E1064),'Hoja de Trabajo para listado'!$AB$151:$BA$151,0)),0)+IFERROR(INDEX('Hoja de Trabajo para listado'!$BC$155:$CB$1048576,MATCH($A1064,'Hoja de Trabajo para listado'!$BC$155:$BC$1048576,0),MATCH((CUADRO!H$5&amp;$E1064),'Hoja de Trabajo para listado'!$BC$151:$CB$151,0)),0)+IFERROR(INDEX('Hoja de Trabajo para listado'!$DE$153:$DG$274,MATCH($A1064,'Hoja de Trabajo para listado'!$DE$153:$DE$1048576,0),MATCH((CUADRO!H$5&amp;$E1064),'Hoja de Trabajo para listado'!$DE$151:$DG$151,0)),0)+IFERROR(INDEX('Hoja de Trabajo para listado'!$CD$155:$DC$1048576,MATCH($A1064,'Hoja de Trabajo para listado'!$CD$155:$CD$1048576,0),MATCH((CUADRO!H$5&amp;$E1064),'Hoja de Trabajo para listado'!$CD$151:$DC$151,0)),0)</f>
        <v>0</v>
      </c>
      <c r="I1064" s="243">
        <f ca="1">+IFERROR(INDEX('Hoja de Trabajo para listado'!$A$155:$Z$1048576,MATCH($A1064,'Hoja de Trabajo para listado'!$A$155:$A$1048576,0),MATCH((CUADRO!I$5&amp;$E1064),'Hoja de Trabajo para listado'!$A$151:$Z$151,0)),0)+IFERROR(INDEX('Hoja de Trabajo para listado'!$AB$155:$BA$1048576,MATCH($A1064,'Hoja de Trabajo para listado'!$AB$155:$AB$1048576,0),MATCH((CUADRO!I$5&amp;$E1064),'Hoja de Trabajo para listado'!$AB$151:$BA$151,0)),0)+IFERROR(INDEX('Hoja de Trabajo para listado'!$BC$155:$CB$1048576,MATCH($A1064,'Hoja de Trabajo para listado'!$BC$155:$BC$1048576,0),MATCH((CUADRO!I$5&amp;$E1064),'Hoja de Trabajo para listado'!$BC$151:$CB$151,0)),0)+IFERROR(INDEX('Hoja de Trabajo para listado'!$DE$153:$DG$274,MATCH($A1064,'Hoja de Trabajo para listado'!$DE$153:$DE$1048576,0),MATCH((CUADRO!I$5&amp;$E1064),'Hoja de Trabajo para listado'!$DE$151:$DG$151,0)),0)+IFERROR(INDEX('Hoja de Trabajo para listado'!$CD$155:$DC$1048576,MATCH($A1064,'Hoja de Trabajo para listado'!$CD$155:$CD$1048576,0),MATCH((CUADRO!I$5&amp;$E1064),'Hoja de Trabajo para listado'!$CD$151:$DC$151,0)),0)</f>
        <v>0</v>
      </c>
      <c r="J1064" s="243">
        <f ca="1">+IFERROR(INDEX('Hoja de Trabajo para listado'!$A$155:$Z$1048576,MATCH($A1064,'Hoja de Trabajo para listado'!$A$155:$A$1048576,0),MATCH((CUADRO!J$5&amp;$E1064),'Hoja de Trabajo para listado'!$A$151:$Z$151,0)),0)+IFERROR(INDEX('Hoja de Trabajo para listado'!$AB$155:$BA$1048576,MATCH($A1064,'Hoja de Trabajo para listado'!$AB$155:$AB$1048576,0),MATCH((CUADRO!J$5&amp;$E1064),'Hoja de Trabajo para listado'!$AB$151:$BA$151,0)),0)+IFERROR(INDEX('Hoja de Trabajo para listado'!$BC$155:$CB$1048576,MATCH($A1064,'Hoja de Trabajo para listado'!$BC$155:$BC$1048576,0),MATCH((CUADRO!J$5&amp;$E1064),'Hoja de Trabajo para listado'!$BC$151:$CB$151,0)),0)+IFERROR(INDEX('Hoja de Trabajo para listado'!$DE$153:$DG$274,MATCH($A1064,'Hoja de Trabajo para listado'!$DE$153:$DE$1048576,0),MATCH((CUADRO!J$5&amp;$E1064),'Hoja de Trabajo para listado'!$DE$151:$DG$151,0)),0)+IFERROR(INDEX('Hoja de Trabajo para listado'!$CD$155:$DC$1048576,MATCH($A1064,'Hoja de Trabajo para listado'!$CD$155:$CD$1048576,0),MATCH((CUADRO!J$5&amp;$E1064),'Hoja de Trabajo para listado'!$CD$151:$DC$151,0)),0)</f>
        <v>0</v>
      </c>
      <c r="K1064" s="243">
        <f ca="1">+IFERROR(INDEX('Hoja de Trabajo para listado'!$A$155:$Z$1048576,MATCH($A1064,'Hoja de Trabajo para listado'!$A$155:$A$1048576,0),MATCH((CUADRO!K$5&amp;$E1064),'Hoja de Trabajo para listado'!$A$151:$Z$151,0)),0)+IFERROR(INDEX('Hoja de Trabajo para listado'!$AB$155:$BA$1048576,MATCH($A1064,'Hoja de Trabajo para listado'!$AB$155:$AB$1048576,0),MATCH((CUADRO!K$5&amp;$E1064),'Hoja de Trabajo para listado'!$AB$151:$BA$151,0)),0)+IFERROR(INDEX('Hoja de Trabajo para listado'!$BC$155:$CB$1048576,MATCH($A1064,'Hoja de Trabajo para listado'!$BC$155:$BC$1048576,0),MATCH((CUADRO!K$5&amp;$E1064),'Hoja de Trabajo para listado'!$BC$151:$CB$151,0)),0)+IFERROR(INDEX('Hoja de Trabajo para listado'!$DE$153:$DG$274,MATCH($A1064,'Hoja de Trabajo para listado'!$DE$153:$DE$1048576,0),MATCH((CUADRO!K$5&amp;$E1064),'Hoja de Trabajo para listado'!$DE$151:$DG$151,0)),0)+IFERROR(INDEX('Hoja de Trabajo para listado'!$CD$155:$DC$1048576,MATCH($A1064,'Hoja de Trabajo para listado'!$CD$155:$CD$1048576,0),MATCH((CUADRO!K$5&amp;$E1064),'Hoja de Trabajo para listado'!$CD$151:$DC$151,0)),0)</f>
        <v>0</v>
      </c>
      <c r="L1064" s="243">
        <f ca="1">+IFERROR(INDEX('Hoja de Trabajo para listado'!$A$155:$Z$1048576,MATCH($A1064,'Hoja de Trabajo para listado'!$A$155:$A$1048576,0),MATCH((CUADRO!L$5&amp;$E1064),'Hoja de Trabajo para listado'!$A$151:$Z$151,0)),0)+IFERROR(INDEX('Hoja de Trabajo para listado'!$AB$155:$BA$1048576,MATCH($A1064,'Hoja de Trabajo para listado'!$AB$155:$AB$1048576,0),MATCH((CUADRO!L$5&amp;$E1064),'Hoja de Trabajo para listado'!$AB$151:$BA$151,0)),0)+IFERROR(INDEX('Hoja de Trabajo para listado'!$BC$155:$CB$1048576,MATCH($A1064,'Hoja de Trabajo para listado'!$BC$155:$BC$1048576,0),MATCH((CUADRO!L$5&amp;$E1064),'Hoja de Trabajo para listado'!$BC$151:$CB$151,0)),0)+IFERROR(INDEX('Hoja de Trabajo para listado'!$DE$153:$DG$274,MATCH($A1064,'Hoja de Trabajo para listado'!$DE$153:$DE$1048576,0),MATCH((CUADRO!L$5&amp;$E1064),'Hoja de Trabajo para listado'!$DE$151:$DG$151,0)),0)+IFERROR(INDEX('Hoja de Trabajo para listado'!$CD$155:$DC$1048576,MATCH($A1064,'Hoja de Trabajo para listado'!$CD$155:$CD$1048576,0),MATCH((CUADRO!L$5&amp;$E1064),'Hoja de Trabajo para listado'!$CD$151:$DC$151,0)),0)</f>
        <v>0</v>
      </c>
      <c r="M1064" s="243">
        <f ca="1">+IFERROR(INDEX('Hoja de Trabajo para listado'!$A$155:$Z$1048576,MATCH($A1064,'Hoja de Trabajo para listado'!$A$155:$A$1048576,0),MATCH((CUADRO!M$5&amp;$E1064),'Hoja de Trabajo para listado'!$A$151:$Z$151,0)),0)+IFERROR(INDEX('Hoja de Trabajo para listado'!$AB$155:$BA$1048576,MATCH($A1064,'Hoja de Trabajo para listado'!$AB$155:$AB$1048576,0),MATCH((CUADRO!M$5&amp;$E1064),'Hoja de Trabajo para listado'!$AB$151:$BA$151,0)),0)+IFERROR(INDEX('Hoja de Trabajo para listado'!$BC$155:$CB$1048576,MATCH($A1064,'Hoja de Trabajo para listado'!$BC$155:$BC$1048576,0),MATCH((CUADRO!M$5&amp;$E1064),'Hoja de Trabajo para listado'!$BC$151:$CB$151,0)),0)+IFERROR(INDEX('Hoja de Trabajo para listado'!$DE$153:$DG$274,MATCH($A1064,'Hoja de Trabajo para listado'!$DE$153:$DE$1048576,0),MATCH((CUADRO!M$5&amp;$E1064),'Hoja de Trabajo para listado'!$DE$151:$DG$151,0)),0)+IFERROR(INDEX('Hoja de Trabajo para listado'!$CD$155:$DC$1048576,MATCH($A1064,'Hoja de Trabajo para listado'!$CD$155:$CD$1048576,0),MATCH((CUADRO!M$5&amp;$E1064),'Hoja de Trabajo para listado'!$CD$151:$DC$151,0)),0)</f>
        <v>0</v>
      </c>
      <c r="N1064" s="243">
        <f ca="1">+IFERROR(INDEX('Hoja de Trabajo para listado'!$A$155:$Z$1048576,MATCH($A1064,'Hoja de Trabajo para listado'!$A$155:$A$1048576,0),MATCH((CUADRO!N$5&amp;$E1064),'Hoja de Trabajo para listado'!$A$151:$Z$151,0)),0)+IFERROR(INDEX('Hoja de Trabajo para listado'!$AB$155:$BA$1048576,MATCH($A1064,'Hoja de Trabajo para listado'!$AB$155:$AB$1048576,0),MATCH((CUADRO!N$5&amp;$E1064),'Hoja de Trabajo para listado'!$AB$151:$BA$151,0)),0)+IFERROR(INDEX('Hoja de Trabajo para listado'!$BC$155:$CB$1048576,MATCH($A1064,'Hoja de Trabajo para listado'!$BC$155:$BC$1048576,0),MATCH((CUADRO!N$5&amp;$E1064),'Hoja de Trabajo para listado'!$BC$151:$CB$151,0)),0)+IFERROR(INDEX('Hoja de Trabajo para listado'!$DE$153:$DG$274,MATCH($A1064,'Hoja de Trabajo para listado'!$DE$153:$DE$1048576,0),MATCH((CUADRO!N$5&amp;$E1064),'Hoja de Trabajo para listado'!$DE$151:$DG$151,0)),0)+IFERROR(INDEX('Hoja de Trabajo para listado'!$CD$155:$DC$1048576,MATCH($A1064,'Hoja de Trabajo para listado'!$CD$155:$CD$1048576,0),MATCH((CUADRO!N$5&amp;$E1064),'Hoja de Trabajo para listado'!$CD$151:$DC$151,0)),0)</f>
        <v>0</v>
      </c>
      <c r="O1064" s="243">
        <f ca="1">+IFERROR(INDEX('Hoja de Trabajo para listado'!$A$155:$Z$1048576,MATCH($A1064,'Hoja de Trabajo para listado'!$A$155:$A$1048576,0),MATCH((CUADRO!O$5&amp;$E1064),'Hoja de Trabajo para listado'!$A$151:$Z$151,0)),0)+IFERROR(INDEX('Hoja de Trabajo para listado'!$AB$155:$BA$1048576,MATCH($A1064,'Hoja de Trabajo para listado'!$AB$155:$AB$1048576,0),MATCH((CUADRO!O$5&amp;$E1064),'Hoja de Trabajo para listado'!$AB$151:$BA$151,0)),0)+IFERROR(INDEX('Hoja de Trabajo para listado'!$BC$155:$CB$1048576,MATCH($A1064,'Hoja de Trabajo para listado'!$BC$155:$BC$1048576,0),MATCH((CUADRO!O$5&amp;$E1064),'Hoja de Trabajo para listado'!$BC$151:$CB$151,0)),0)+IFERROR(INDEX('Hoja de Trabajo para listado'!$DE$153:$DG$274,MATCH($A1064,'Hoja de Trabajo para listado'!$DE$153:$DE$1048576,0),MATCH((CUADRO!O$5&amp;$E1064),'Hoja de Trabajo para listado'!$DE$151:$DG$151,0)),0)+IFERROR(INDEX('Hoja de Trabajo para listado'!$CD$155:$DC$1048576,MATCH($A1064,'Hoja de Trabajo para listado'!$CD$155:$CD$1048576,0),MATCH((CUADRO!O$5&amp;$E1064),'Hoja de Trabajo para listado'!$CD$151:$DC$151,0)),0)</f>
        <v>0</v>
      </c>
      <c r="P1064" s="243">
        <f ca="1">+IFERROR(INDEX('Hoja de Trabajo para listado'!$A$155:$Z$1048576,MATCH($A1064,'Hoja de Trabajo para listado'!$A$155:$A$1048576,0),MATCH((CUADRO!P$5&amp;$E1064),'Hoja de Trabajo para listado'!$A$151:$Z$151,0)),0)+IFERROR(INDEX('Hoja de Trabajo para listado'!$AB$155:$BA$1048576,MATCH($A1064,'Hoja de Trabajo para listado'!$AB$155:$AB$1048576,0),MATCH((CUADRO!P$5&amp;$E1064),'Hoja de Trabajo para listado'!$AB$151:$BA$151,0)),0)+IFERROR(INDEX('Hoja de Trabajo para listado'!$BC$155:$CB$1048576,MATCH($A1064,'Hoja de Trabajo para listado'!$BC$155:$BC$1048576,0),MATCH((CUADRO!P$5&amp;$E1064),'Hoja de Trabajo para listado'!$BC$151:$CB$151,0)),0)+IFERROR(INDEX('Hoja de Trabajo para listado'!$DE$153:$DG$274,MATCH($A1064,'Hoja de Trabajo para listado'!$DE$153:$DE$1048576,0),MATCH((CUADRO!P$5&amp;$E1064),'Hoja de Trabajo para listado'!$DE$151:$DG$151,0)),0)+IFERROR(INDEX('Hoja de Trabajo para listado'!$CD$155:$DC$1048576,MATCH($A1064,'Hoja de Trabajo para listado'!$CD$155:$CD$1048576,0),MATCH((CUADRO!P$5&amp;$E1064),'Hoja de Trabajo para listado'!$CD$151:$DC$151,0)),0)</f>
        <v>0</v>
      </c>
      <c r="Q1064" s="243">
        <f ca="1">+IFERROR(INDEX('Hoja de Trabajo para listado'!$A$155:$Z$1048576,MATCH($A1064,'Hoja de Trabajo para listado'!$A$155:$A$1048576,0),MATCH((CUADRO!Q$5&amp;$E1064),'Hoja de Trabajo para listado'!$A$151:$Z$151,0)),0)+IFERROR(INDEX('Hoja de Trabajo para listado'!$AB$155:$BA$1048576,MATCH($A1064,'Hoja de Trabajo para listado'!$AB$155:$AB$1048576,0),MATCH((CUADRO!Q$5&amp;$E1064),'Hoja de Trabajo para listado'!$AB$151:$BA$151,0)),0)+IFERROR(INDEX('Hoja de Trabajo para listado'!$BC$155:$CB$1048576,MATCH($A1064,'Hoja de Trabajo para listado'!$BC$155:$BC$1048576,0),MATCH((CUADRO!Q$5&amp;$E1064),'Hoja de Trabajo para listado'!$BC$151:$CB$151,0)),0)+IFERROR(INDEX('Hoja de Trabajo para listado'!$DE$153:$DG$274,MATCH($A1064,'Hoja de Trabajo para listado'!$DE$153:$DE$1048576,0),MATCH((CUADRO!Q$5&amp;$E1064),'Hoja de Trabajo para listado'!$DE$151:$DG$151,0)),0)+IFERROR(INDEX('Hoja de Trabajo para listado'!$CD$155:$DC$1048576,MATCH($A1064,'Hoja de Trabajo para listado'!$CD$155:$CD$1048576,0),MATCH((CUADRO!Q$5&amp;$E1064),'Hoja de Trabajo para listado'!$CD$151:$DC$151,0)),0)</f>
        <v>0</v>
      </c>
      <c r="R1064" s="243">
        <f t="shared" ca="1" si="35"/>
        <v>0</v>
      </c>
      <c r="S1064" s="249"/>
      <c r="T1064" s="243">
        <f ca="1">+T1065</f>
        <v>0</v>
      </c>
      <c r="U1064" s="242">
        <f t="shared" si="36"/>
        <v>1</v>
      </c>
      <c r="V1064" s="333" t="str">
        <f>+VLOOKUP(A1064,bd_lista!$A$3:$E$590,5,FALSE)</f>
        <v>Gobiernos Autonomos Municipales</v>
      </c>
      <c r="W1064" s="383" t="str">
        <f>+V1064</f>
        <v>Gobiernos Autonomos Municipales</v>
      </c>
      <c r="X1064" s="242">
        <f>+VLOOKUP(A1064,[3]Sheet1!$A$13:$D$744,4,FALSE)</f>
        <v>0</v>
      </c>
      <c r="Y1064" s="242" t="e">
        <f>+VLOOKUP(X1064,bd_lista!$A$3:$C$590,3,FALSE)</f>
        <v>#N/A</v>
      </c>
      <c r="Z1064" s="294">
        <f>+X1064</f>
        <v>0</v>
      </c>
      <c r="AA1064" s="295" t="e">
        <f>+Y1064</f>
        <v>#N/A</v>
      </c>
    </row>
    <row r="1065" spans="1:27" customFormat="1" ht="15" hidden="1" customHeight="1">
      <c r="A1065" s="32">
        <v>1811</v>
      </c>
      <c r="B1065" s="389"/>
      <c r="C1065" s="247" t="str">
        <f>+VLOOKUP(A1065,bd_lista!$A$3:$C$590,3,FALSE)</f>
        <v>Gobierno Autónomo Municipal de San Ignacio</v>
      </c>
      <c r="D1065" s="386"/>
      <c r="E1065" s="244" t="s">
        <v>1305</v>
      </c>
      <c r="F1065" s="245">
        <f ca="1">+IFERROR(INDEX('Hoja de Trabajo para listado'!$A$155:$Z$1048576,MATCH($A1065,'Hoja de Trabajo para listado'!$A$155:$A$1048576,0),MATCH((CUADRO!F$5&amp;$E1065),'Hoja de Trabajo para listado'!$A$151:$Z$151,0)),0)+IFERROR(INDEX('Hoja de Trabajo para listado'!$AB$155:$BA$1048576,MATCH($A1065,'Hoja de Trabajo para listado'!$AB$155:$AB$1048576,0),MATCH((CUADRO!F$5&amp;$E1065),'Hoja de Trabajo para listado'!$AB$151:$BA$151,0)),0)+IFERROR(INDEX('Hoja de Trabajo para listado'!$BC$155:$CB$1048576,MATCH($A1065,'Hoja de Trabajo para listado'!$BC$155:$BC$1048576,0),MATCH((CUADRO!F$5&amp;$E1065),'Hoja de Trabajo para listado'!$BC$151:$CB$151,0)),0)+IFERROR(INDEX('Hoja de Trabajo para listado'!$DE$153:$DG$274,MATCH($A1065,'Hoja de Trabajo para listado'!$DE$153:$DE$1048576,0),MATCH((CUADRO!F$5&amp;$E1065),'Hoja de Trabajo para listado'!$DE$151:$DG$151,0)),0)+IFERROR(INDEX('Hoja de Trabajo para listado'!$CD$155:$DC$1048576,MATCH($A1065,'Hoja de Trabajo para listado'!$CD$155:$CD$1048576,0),MATCH((CUADRO!F$5&amp;$E1065),'Hoja de Trabajo para listado'!$CD$151:$DC$151,0)),0)</f>
        <v>0</v>
      </c>
      <c r="G1065" s="245">
        <f ca="1">+IFERROR(INDEX('Hoja de Trabajo para listado'!$A$155:$Z$1048576,MATCH($A1065,'Hoja de Trabajo para listado'!$A$155:$A$1048576,0),MATCH((CUADRO!G$5&amp;$E1065),'Hoja de Trabajo para listado'!$A$151:$Z$151,0)),0)+IFERROR(INDEX('Hoja de Trabajo para listado'!$AB$155:$BA$1048576,MATCH($A1065,'Hoja de Trabajo para listado'!$AB$155:$AB$1048576,0),MATCH((CUADRO!G$5&amp;$E1065),'Hoja de Trabajo para listado'!$AB$151:$BA$151,0)),0)+IFERROR(INDEX('Hoja de Trabajo para listado'!$BC$155:$CB$1048576,MATCH($A1065,'Hoja de Trabajo para listado'!$BC$155:$BC$1048576,0),MATCH((CUADRO!G$5&amp;$E1065),'Hoja de Trabajo para listado'!$BC$151:$CB$151,0)),0)+IFERROR(INDEX('Hoja de Trabajo para listado'!$DE$153:$DG$274,MATCH($A1065,'Hoja de Trabajo para listado'!$DE$153:$DE$1048576,0),MATCH((CUADRO!G$5&amp;$E1065),'Hoja de Trabajo para listado'!$DE$151:$DG$151,0)),0)+IFERROR(INDEX('Hoja de Trabajo para listado'!$CD$155:$DC$1048576,MATCH($A1065,'Hoja de Trabajo para listado'!$CD$155:$CD$1048576,0),MATCH((CUADRO!G$5&amp;$E1065),'Hoja de Trabajo para listado'!$CD$151:$DC$151,0)),0)</f>
        <v>0</v>
      </c>
      <c r="H1065" s="245">
        <f ca="1">+IFERROR(INDEX('Hoja de Trabajo para listado'!$A$155:$Z$1048576,MATCH($A1065,'Hoja de Trabajo para listado'!$A$155:$A$1048576,0),MATCH((CUADRO!H$5&amp;$E1065),'Hoja de Trabajo para listado'!$A$151:$Z$151,0)),0)+IFERROR(INDEX('Hoja de Trabajo para listado'!$AB$155:$BA$1048576,MATCH($A1065,'Hoja de Trabajo para listado'!$AB$155:$AB$1048576,0),MATCH((CUADRO!H$5&amp;$E1065),'Hoja de Trabajo para listado'!$AB$151:$BA$151,0)),0)+IFERROR(INDEX('Hoja de Trabajo para listado'!$BC$155:$CB$1048576,MATCH($A1065,'Hoja de Trabajo para listado'!$BC$155:$BC$1048576,0),MATCH((CUADRO!H$5&amp;$E1065),'Hoja de Trabajo para listado'!$BC$151:$CB$151,0)),0)+IFERROR(INDEX('Hoja de Trabajo para listado'!$DE$153:$DG$274,MATCH($A1065,'Hoja de Trabajo para listado'!$DE$153:$DE$1048576,0),MATCH((CUADRO!H$5&amp;$E1065),'Hoja de Trabajo para listado'!$DE$151:$DG$151,0)),0)+IFERROR(INDEX('Hoja de Trabajo para listado'!$CD$155:$DC$1048576,MATCH($A1065,'Hoja de Trabajo para listado'!$CD$155:$CD$1048576,0),MATCH((CUADRO!H$5&amp;$E1065),'Hoja de Trabajo para listado'!$CD$151:$DC$151,0)),0)</f>
        <v>0</v>
      </c>
      <c r="I1065" s="245">
        <f ca="1">+IFERROR(INDEX('Hoja de Trabajo para listado'!$A$155:$Z$1048576,MATCH($A1065,'Hoja de Trabajo para listado'!$A$155:$A$1048576,0),MATCH((CUADRO!I$5&amp;$E1065),'Hoja de Trabajo para listado'!$A$151:$Z$151,0)),0)+IFERROR(INDEX('Hoja de Trabajo para listado'!$AB$155:$BA$1048576,MATCH($A1065,'Hoja de Trabajo para listado'!$AB$155:$AB$1048576,0),MATCH((CUADRO!I$5&amp;$E1065),'Hoja de Trabajo para listado'!$AB$151:$BA$151,0)),0)+IFERROR(INDEX('Hoja de Trabajo para listado'!$BC$155:$CB$1048576,MATCH($A1065,'Hoja de Trabajo para listado'!$BC$155:$BC$1048576,0),MATCH((CUADRO!I$5&amp;$E1065),'Hoja de Trabajo para listado'!$BC$151:$CB$151,0)),0)+IFERROR(INDEX('Hoja de Trabajo para listado'!$DE$153:$DG$274,MATCH($A1065,'Hoja de Trabajo para listado'!$DE$153:$DE$1048576,0),MATCH((CUADRO!I$5&amp;$E1065),'Hoja de Trabajo para listado'!$DE$151:$DG$151,0)),0)+IFERROR(INDEX('Hoja de Trabajo para listado'!$CD$155:$DC$1048576,MATCH($A1065,'Hoja de Trabajo para listado'!$CD$155:$CD$1048576,0),MATCH((CUADRO!I$5&amp;$E1065),'Hoja de Trabajo para listado'!$CD$151:$DC$151,0)),0)</f>
        <v>0</v>
      </c>
      <c r="J1065" s="245">
        <f ca="1">+IFERROR(INDEX('Hoja de Trabajo para listado'!$A$155:$Z$1048576,MATCH($A1065,'Hoja de Trabajo para listado'!$A$155:$A$1048576,0),MATCH((CUADRO!J$5&amp;$E1065),'Hoja de Trabajo para listado'!$A$151:$Z$151,0)),0)+IFERROR(INDEX('Hoja de Trabajo para listado'!$AB$155:$BA$1048576,MATCH($A1065,'Hoja de Trabajo para listado'!$AB$155:$AB$1048576,0),MATCH((CUADRO!J$5&amp;$E1065),'Hoja de Trabajo para listado'!$AB$151:$BA$151,0)),0)+IFERROR(INDEX('Hoja de Trabajo para listado'!$BC$155:$CB$1048576,MATCH($A1065,'Hoja de Trabajo para listado'!$BC$155:$BC$1048576,0),MATCH((CUADRO!J$5&amp;$E1065),'Hoja de Trabajo para listado'!$BC$151:$CB$151,0)),0)+IFERROR(INDEX('Hoja de Trabajo para listado'!$DE$153:$DG$274,MATCH($A1065,'Hoja de Trabajo para listado'!$DE$153:$DE$1048576,0),MATCH((CUADRO!J$5&amp;$E1065),'Hoja de Trabajo para listado'!$DE$151:$DG$151,0)),0)+IFERROR(INDEX('Hoja de Trabajo para listado'!$CD$155:$DC$1048576,MATCH($A1065,'Hoja de Trabajo para listado'!$CD$155:$CD$1048576,0),MATCH((CUADRO!J$5&amp;$E1065),'Hoja de Trabajo para listado'!$CD$151:$DC$151,0)),0)</f>
        <v>0</v>
      </c>
      <c r="K1065" s="245">
        <f ca="1">+IFERROR(INDEX('Hoja de Trabajo para listado'!$A$155:$Z$1048576,MATCH($A1065,'Hoja de Trabajo para listado'!$A$155:$A$1048576,0),MATCH((CUADRO!K$5&amp;$E1065),'Hoja de Trabajo para listado'!$A$151:$Z$151,0)),0)+IFERROR(INDEX('Hoja de Trabajo para listado'!$AB$155:$BA$1048576,MATCH($A1065,'Hoja de Trabajo para listado'!$AB$155:$AB$1048576,0),MATCH((CUADRO!K$5&amp;$E1065),'Hoja de Trabajo para listado'!$AB$151:$BA$151,0)),0)+IFERROR(INDEX('Hoja de Trabajo para listado'!$BC$155:$CB$1048576,MATCH($A1065,'Hoja de Trabajo para listado'!$BC$155:$BC$1048576,0),MATCH((CUADRO!K$5&amp;$E1065),'Hoja de Trabajo para listado'!$BC$151:$CB$151,0)),0)+IFERROR(INDEX('Hoja de Trabajo para listado'!$DE$153:$DG$274,MATCH($A1065,'Hoja de Trabajo para listado'!$DE$153:$DE$1048576,0),MATCH((CUADRO!K$5&amp;$E1065),'Hoja de Trabajo para listado'!$DE$151:$DG$151,0)),0)+IFERROR(INDEX('Hoja de Trabajo para listado'!$CD$155:$DC$1048576,MATCH($A1065,'Hoja de Trabajo para listado'!$CD$155:$CD$1048576,0),MATCH((CUADRO!K$5&amp;$E1065),'Hoja de Trabajo para listado'!$CD$151:$DC$151,0)),0)</f>
        <v>0</v>
      </c>
      <c r="L1065" s="245">
        <f ca="1">+IFERROR(INDEX('Hoja de Trabajo para listado'!$A$155:$Z$1048576,MATCH($A1065,'Hoja de Trabajo para listado'!$A$155:$A$1048576,0),MATCH((CUADRO!L$5&amp;$E1065),'Hoja de Trabajo para listado'!$A$151:$Z$151,0)),0)+IFERROR(INDEX('Hoja de Trabajo para listado'!$AB$155:$BA$1048576,MATCH($A1065,'Hoja de Trabajo para listado'!$AB$155:$AB$1048576,0),MATCH((CUADRO!L$5&amp;$E1065),'Hoja de Trabajo para listado'!$AB$151:$BA$151,0)),0)+IFERROR(INDEX('Hoja de Trabajo para listado'!$BC$155:$CB$1048576,MATCH($A1065,'Hoja de Trabajo para listado'!$BC$155:$BC$1048576,0),MATCH((CUADRO!L$5&amp;$E1065),'Hoja de Trabajo para listado'!$BC$151:$CB$151,0)),0)+IFERROR(INDEX('Hoja de Trabajo para listado'!$DE$153:$DG$274,MATCH($A1065,'Hoja de Trabajo para listado'!$DE$153:$DE$1048576,0),MATCH((CUADRO!L$5&amp;$E1065),'Hoja de Trabajo para listado'!$DE$151:$DG$151,0)),0)+IFERROR(INDEX('Hoja de Trabajo para listado'!$CD$155:$DC$1048576,MATCH($A1065,'Hoja de Trabajo para listado'!$CD$155:$CD$1048576,0),MATCH((CUADRO!L$5&amp;$E1065),'Hoja de Trabajo para listado'!$CD$151:$DC$151,0)),0)</f>
        <v>0</v>
      </c>
      <c r="M1065" s="245">
        <f ca="1">+IFERROR(INDEX('Hoja de Trabajo para listado'!$A$155:$Z$1048576,MATCH($A1065,'Hoja de Trabajo para listado'!$A$155:$A$1048576,0),MATCH((CUADRO!M$5&amp;$E1065),'Hoja de Trabajo para listado'!$A$151:$Z$151,0)),0)+IFERROR(INDEX('Hoja de Trabajo para listado'!$AB$155:$BA$1048576,MATCH($A1065,'Hoja de Trabajo para listado'!$AB$155:$AB$1048576,0),MATCH((CUADRO!M$5&amp;$E1065),'Hoja de Trabajo para listado'!$AB$151:$BA$151,0)),0)+IFERROR(INDEX('Hoja de Trabajo para listado'!$BC$155:$CB$1048576,MATCH($A1065,'Hoja de Trabajo para listado'!$BC$155:$BC$1048576,0),MATCH((CUADRO!M$5&amp;$E1065),'Hoja de Trabajo para listado'!$BC$151:$CB$151,0)),0)+IFERROR(INDEX('Hoja de Trabajo para listado'!$DE$153:$DG$274,MATCH($A1065,'Hoja de Trabajo para listado'!$DE$153:$DE$1048576,0),MATCH((CUADRO!M$5&amp;$E1065),'Hoja de Trabajo para listado'!$DE$151:$DG$151,0)),0)+IFERROR(INDEX('Hoja de Trabajo para listado'!$CD$155:$DC$1048576,MATCH($A1065,'Hoja de Trabajo para listado'!$CD$155:$CD$1048576,0),MATCH((CUADRO!M$5&amp;$E1065),'Hoja de Trabajo para listado'!$CD$151:$DC$151,0)),0)</f>
        <v>0</v>
      </c>
      <c r="N1065" s="245">
        <f ca="1">+IFERROR(INDEX('Hoja de Trabajo para listado'!$A$155:$Z$1048576,MATCH($A1065,'Hoja de Trabajo para listado'!$A$155:$A$1048576,0),MATCH((CUADRO!N$5&amp;$E1065),'Hoja de Trabajo para listado'!$A$151:$Z$151,0)),0)+IFERROR(INDEX('Hoja de Trabajo para listado'!$AB$155:$BA$1048576,MATCH($A1065,'Hoja de Trabajo para listado'!$AB$155:$AB$1048576,0),MATCH((CUADRO!N$5&amp;$E1065),'Hoja de Trabajo para listado'!$AB$151:$BA$151,0)),0)+IFERROR(INDEX('Hoja de Trabajo para listado'!$BC$155:$CB$1048576,MATCH($A1065,'Hoja de Trabajo para listado'!$BC$155:$BC$1048576,0),MATCH((CUADRO!N$5&amp;$E1065),'Hoja de Trabajo para listado'!$BC$151:$CB$151,0)),0)+IFERROR(INDEX('Hoja de Trabajo para listado'!$DE$153:$DG$274,MATCH($A1065,'Hoja de Trabajo para listado'!$DE$153:$DE$1048576,0),MATCH((CUADRO!N$5&amp;$E1065),'Hoja de Trabajo para listado'!$DE$151:$DG$151,0)),0)+IFERROR(INDEX('Hoja de Trabajo para listado'!$CD$155:$DC$1048576,MATCH($A1065,'Hoja de Trabajo para listado'!$CD$155:$CD$1048576,0),MATCH((CUADRO!N$5&amp;$E1065),'Hoja de Trabajo para listado'!$CD$151:$DC$151,0)),0)</f>
        <v>0</v>
      </c>
      <c r="O1065" s="245">
        <f ca="1">+IFERROR(INDEX('Hoja de Trabajo para listado'!$A$155:$Z$1048576,MATCH($A1065,'Hoja de Trabajo para listado'!$A$155:$A$1048576,0),MATCH((CUADRO!O$5&amp;$E1065),'Hoja de Trabajo para listado'!$A$151:$Z$151,0)),0)+IFERROR(INDEX('Hoja de Trabajo para listado'!$AB$155:$BA$1048576,MATCH($A1065,'Hoja de Trabajo para listado'!$AB$155:$AB$1048576,0),MATCH((CUADRO!O$5&amp;$E1065),'Hoja de Trabajo para listado'!$AB$151:$BA$151,0)),0)+IFERROR(INDEX('Hoja de Trabajo para listado'!$BC$155:$CB$1048576,MATCH($A1065,'Hoja de Trabajo para listado'!$BC$155:$BC$1048576,0),MATCH((CUADRO!O$5&amp;$E1065),'Hoja de Trabajo para listado'!$BC$151:$CB$151,0)),0)+IFERROR(INDEX('Hoja de Trabajo para listado'!$DE$153:$DG$274,MATCH($A1065,'Hoja de Trabajo para listado'!$DE$153:$DE$1048576,0),MATCH((CUADRO!O$5&amp;$E1065),'Hoja de Trabajo para listado'!$DE$151:$DG$151,0)),0)+IFERROR(INDEX('Hoja de Trabajo para listado'!$CD$155:$DC$1048576,MATCH($A1065,'Hoja de Trabajo para listado'!$CD$155:$CD$1048576,0),MATCH((CUADRO!O$5&amp;$E1065),'Hoja de Trabajo para listado'!$CD$151:$DC$151,0)),0)</f>
        <v>0</v>
      </c>
      <c r="P1065" s="245">
        <f ca="1">+IFERROR(INDEX('Hoja de Trabajo para listado'!$A$155:$Z$1048576,MATCH($A1065,'Hoja de Trabajo para listado'!$A$155:$A$1048576,0),MATCH((CUADRO!P$5&amp;$E1065),'Hoja de Trabajo para listado'!$A$151:$Z$151,0)),0)+IFERROR(INDEX('Hoja de Trabajo para listado'!$AB$155:$BA$1048576,MATCH($A1065,'Hoja de Trabajo para listado'!$AB$155:$AB$1048576,0),MATCH((CUADRO!P$5&amp;$E1065),'Hoja de Trabajo para listado'!$AB$151:$BA$151,0)),0)+IFERROR(INDEX('Hoja de Trabajo para listado'!$BC$155:$CB$1048576,MATCH($A1065,'Hoja de Trabajo para listado'!$BC$155:$BC$1048576,0),MATCH((CUADRO!P$5&amp;$E1065),'Hoja de Trabajo para listado'!$BC$151:$CB$151,0)),0)+IFERROR(INDEX('Hoja de Trabajo para listado'!$DE$153:$DG$274,MATCH($A1065,'Hoja de Trabajo para listado'!$DE$153:$DE$1048576,0),MATCH((CUADRO!P$5&amp;$E1065),'Hoja de Trabajo para listado'!$DE$151:$DG$151,0)),0)+IFERROR(INDEX('Hoja de Trabajo para listado'!$CD$155:$DC$1048576,MATCH($A1065,'Hoja de Trabajo para listado'!$CD$155:$CD$1048576,0),MATCH((CUADRO!P$5&amp;$E1065),'Hoja de Trabajo para listado'!$CD$151:$DC$151,0)),0)</f>
        <v>0</v>
      </c>
      <c r="Q1065" s="245">
        <f ca="1">+IFERROR(INDEX('Hoja de Trabajo para listado'!$A$155:$Z$1048576,MATCH($A1065,'Hoja de Trabajo para listado'!$A$155:$A$1048576,0),MATCH((CUADRO!Q$5&amp;$E1065),'Hoja de Trabajo para listado'!$A$151:$Z$151,0)),0)+IFERROR(INDEX('Hoja de Trabajo para listado'!$AB$155:$BA$1048576,MATCH($A1065,'Hoja de Trabajo para listado'!$AB$155:$AB$1048576,0),MATCH((CUADRO!Q$5&amp;$E1065),'Hoja de Trabajo para listado'!$AB$151:$BA$151,0)),0)+IFERROR(INDEX('Hoja de Trabajo para listado'!$BC$155:$CB$1048576,MATCH($A1065,'Hoja de Trabajo para listado'!$BC$155:$BC$1048576,0),MATCH((CUADRO!Q$5&amp;$E1065),'Hoja de Trabajo para listado'!$BC$151:$CB$151,0)),0)+IFERROR(INDEX('Hoja de Trabajo para listado'!$DE$153:$DG$274,MATCH($A1065,'Hoja de Trabajo para listado'!$DE$153:$DE$1048576,0),MATCH((CUADRO!Q$5&amp;$E1065),'Hoja de Trabajo para listado'!$DE$151:$DG$151,0)),0)+IFERROR(INDEX('Hoja de Trabajo para listado'!$CD$155:$DC$1048576,MATCH($A1065,'Hoja de Trabajo para listado'!$CD$155:$CD$1048576,0),MATCH((CUADRO!Q$5&amp;$E1065),'Hoja de Trabajo para listado'!$CD$151:$DC$151,0)),0)</f>
        <v>0</v>
      </c>
      <c r="R1065" s="245">
        <f t="shared" ca="1" si="35"/>
        <v>0</v>
      </c>
      <c r="S1065" s="259">
        <f ca="1">+R1064+R1065</f>
        <v>0</v>
      </c>
      <c r="T1065" s="243">
        <f ca="1">+S1065</f>
        <v>0</v>
      </c>
      <c r="U1065" s="242">
        <f t="shared" si="36"/>
        <v>2</v>
      </c>
      <c r="V1065" s="333" t="str">
        <f>+VLOOKUP(A1065,bd_lista!$A$3:$E$590,5,FALSE)</f>
        <v>Gobiernos Autonomos Municipales</v>
      </c>
      <c r="W1065" s="384"/>
      <c r="X1065" s="242">
        <f>+VLOOKUP(A1065,[3]Sheet1!$A$13:$D$744,4,FALSE)</f>
        <v>0</v>
      </c>
      <c r="Y1065" s="242" t="e">
        <f>+VLOOKUP(X1065,bd_lista!$A$3:$C$590,3,FALSE)</f>
        <v>#N/A</v>
      </c>
      <c r="Z1065" s="292"/>
      <c r="AA1065" s="293"/>
    </row>
    <row r="1066" spans="1:27" customFormat="1" ht="15" hidden="1" customHeight="1">
      <c r="A1066" s="32">
        <v>1812</v>
      </c>
      <c r="B1066" s="388">
        <f>+A1066</f>
        <v>1812</v>
      </c>
      <c r="C1066" s="247" t="str">
        <f>+VLOOKUP(A1066,bd_lista!$A$3:$C$590,3,FALSE)</f>
        <v>Gobierno Autónomo Municipal de Loreto</v>
      </c>
      <c r="D1066" s="385" t="str">
        <f>+C1066</f>
        <v>Gobierno Autónomo Municipal de Loreto</v>
      </c>
      <c r="E1066" s="242" t="s">
        <v>1304</v>
      </c>
      <c r="F1066" s="243">
        <f ca="1">+IFERROR(INDEX('Hoja de Trabajo para listado'!$A$155:$Z$1048576,MATCH($A1066,'Hoja de Trabajo para listado'!$A$155:$A$1048576,0),MATCH((CUADRO!F$5&amp;$E1066),'Hoja de Trabajo para listado'!$A$151:$Z$151,0)),0)+IFERROR(INDEX('Hoja de Trabajo para listado'!$AB$155:$BA$1048576,MATCH($A1066,'Hoja de Trabajo para listado'!$AB$155:$AB$1048576,0),MATCH((CUADRO!F$5&amp;$E1066),'Hoja de Trabajo para listado'!$AB$151:$BA$151,0)),0)+IFERROR(INDEX('Hoja de Trabajo para listado'!$BC$155:$CB$1048576,MATCH($A1066,'Hoja de Trabajo para listado'!$BC$155:$BC$1048576,0),MATCH((CUADRO!F$5&amp;$E1066),'Hoja de Trabajo para listado'!$BC$151:$CB$151,0)),0)+IFERROR(INDEX('Hoja de Trabajo para listado'!$DE$153:$DG$274,MATCH($A1066,'Hoja de Trabajo para listado'!$DE$153:$DE$1048576,0),MATCH((CUADRO!F$5&amp;$E1066),'Hoja de Trabajo para listado'!$DE$151:$DG$151,0)),0)+IFERROR(INDEX('Hoja de Trabajo para listado'!$CD$155:$DC$1048576,MATCH($A1066,'Hoja de Trabajo para listado'!$CD$155:$CD$1048576,0),MATCH((CUADRO!F$5&amp;$E1066),'Hoja de Trabajo para listado'!$CD$151:$DC$151,0)),0)</f>
        <v>0</v>
      </c>
      <c r="G1066" s="243">
        <f ca="1">+IFERROR(INDEX('Hoja de Trabajo para listado'!$A$155:$Z$1048576,MATCH($A1066,'Hoja de Trabajo para listado'!$A$155:$A$1048576,0),MATCH((CUADRO!G$5&amp;$E1066),'Hoja de Trabajo para listado'!$A$151:$Z$151,0)),0)+IFERROR(INDEX('Hoja de Trabajo para listado'!$AB$155:$BA$1048576,MATCH($A1066,'Hoja de Trabajo para listado'!$AB$155:$AB$1048576,0),MATCH((CUADRO!G$5&amp;$E1066),'Hoja de Trabajo para listado'!$AB$151:$BA$151,0)),0)+IFERROR(INDEX('Hoja de Trabajo para listado'!$BC$155:$CB$1048576,MATCH($A1066,'Hoja de Trabajo para listado'!$BC$155:$BC$1048576,0),MATCH((CUADRO!G$5&amp;$E1066),'Hoja de Trabajo para listado'!$BC$151:$CB$151,0)),0)+IFERROR(INDEX('Hoja de Trabajo para listado'!$DE$153:$DG$274,MATCH($A1066,'Hoja de Trabajo para listado'!$DE$153:$DE$1048576,0),MATCH((CUADRO!G$5&amp;$E1066),'Hoja de Trabajo para listado'!$DE$151:$DG$151,0)),0)+IFERROR(INDEX('Hoja de Trabajo para listado'!$CD$155:$DC$1048576,MATCH($A1066,'Hoja de Trabajo para listado'!$CD$155:$CD$1048576,0),MATCH((CUADRO!G$5&amp;$E1066),'Hoja de Trabajo para listado'!$CD$151:$DC$151,0)),0)</f>
        <v>0</v>
      </c>
      <c r="H1066" s="243">
        <f ca="1">+IFERROR(INDEX('Hoja de Trabajo para listado'!$A$155:$Z$1048576,MATCH($A1066,'Hoja de Trabajo para listado'!$A$155:$A$1048576,0),MATCH((CUADRO!H$5&amp;$E1066),'Hoja de Trabajo para listado'!$A$151:$Z$151,0)),0)+IFERROR(INDEX('Hoja de Trabajo para listado'!$AB$155:$BA$1048576,MATCH($A1066,'Hoja de Trabajo para listado'!$AB$155:$AB$1048576,0),MATCH((CUADRO!H$5&amp;$E1066),'Hoja de Trabajo para listado'!$AB$151:$BA$151,0)),0)+IFERROR(INDEX('Hoja de Trabajo para listado'!$BC$155:$CB$1048576,MATCH($A1066,'Hoja de Trabajo para listado'!$BC$155:$BC$1048576,0),MATCH((CUADRO!H$5&amp;$E1066),'Hoja de Trabajo para listado'!$BC$151:$CB$151,0)),0)+IFERROR(INDEX('Hoja de Trabajo para listado'!$DE$153:$DG$274,MATCH($A1066,'Hoja de Trabajo para listado'!$DE$153:$DE$1048576,0),MATCH((CUADRO!H$5&amp;$E1066),'Hoja de Trabajo para listado'!$DE$151:$DG$151,0)),0)+IFERROR(INDEX('Hoja de Trabajo para listado'!$CD$155:$DC$1048576,MATCH($A1066,'Hoja de Trabajo para listado'!$CD$155:$CD$1048576,0),MATCH((CUADRO!H$5&amp;$E1066),'Hoja de Trabajo para listado'!$CD$151:$DC$151,0)),0)</f>
        <v>0</v>
      </c>
      <c r="I1066" s="243">
        <f ca="1">+IFERROR(INDEX('Hoja de Trabajo para listado'!$A$155:$Z$1048576,MATCH($A1066,'Hoja de Trabajo para listado'!$A$155:$A$1048576,0),MATCH((CUADRO!I$5&amp;$E1066),'Hoja de Trabajo para listado'!$A$151:$Z$151,0)),0)+IFERROR(INDEX('Hoja de Trabajo para listado'!$AB$155:$BA$1048576,MATCH($A1066,'Hoja de Trabajo para listado'!$AB$155:$AB$1048576,0),MATCH((CUADRO!I$5&amp;$E1066),'Hoja de Trabajo para listado'!$AB$151:$BA$151,0)),0)+IFERROR(INDEX('Hoja de Trabajo para listado'!$BC$155:$CB$1048576,MATCH($A1066,'Hoja de Trabajo para listado'!$BC$155:$BC$1048576,0),MATCH((CUADRO!I$5&amp;$E1066),'Hoja de Trabajo para listado'!$BC$151:$CB$151,0)),0)+IFERROR(INDEX('Hoja de Trabajo para listado'!$DE$153:$DG$274,MATCH($A1066,'Hoja de Trabajo para listado'!$DE$153:$DE$1048576,0),MATCH((CUADRO!I$5&amp;$E1066),'Hoja de Trabajo para listado'!$DE$151:$DG$151,0)),0)+IFERROR(INDEX('Hoja de Trabajo para listado'!$CD$155:$DC$1048576,MATCH($A1066,'Hoja de Trabajo para listado'!$CD$155:$CD$1048576,0),MATCH((CUADRO!I$5&amp;$E1066),'Hoja de Trabajo para listado'!$CD$151:$DC$151,0)),0)</f>
        <v>0</v>
      </c>
      <c r="J1066" s="243">
        <f ca="1">+IFERROR(INDEX('Hoja de Trabajo para listado'!$A$155:$Z$1048576,MATCH($A1066,'Hoja de Trabajo para listado'!$A$155:$A$1048576,0),MATCH((CUADRO!J$5&amp;$E1066),'Hoja de Trabajo para listado'!$A$151:$Z$151,0)),0)+IFERROR(INDEX('Hoja de Trabajo para listado'!$AB$155:$BA$1048576,MATCH($A1066,'Hoja de Trabajo para listado'!$AB$155:$AB$1048576,0),MATCH((CUADRO!J$5&amp;$E1066),'Hoja de Trabajo para listado'!$AB$151:$BA$151,0)),0)+IFERROR(INDEX('Hoja de Trabajo para listado'!$BC$155:$CB$1048576,MATCH($A1066,'Hoja de Trabajo para listado'!$BC$155:$BC$1048576,0),MATCH((CUADRO!J$5&amp;$E1066),'Hoja de Trabajo para listado'!$BC$151:$CB$151,0)),0)+IFERROR(INDEX('Hoja de Trabajo para listado'!$DE$153:$DG$274,MATCH($A1066,'Hoja de Trabajo para listado'!$DE$153:$DE$1048576,0),MATCH((CUADRO!J$5&amp;$E1066),'Hoja de Trabajo para listado'!$DE$151:$DG$151,0)),0)+IFERROR(INDEX('Hoja de Trabajo para listado'!$CD$155:$DC$1048576,MATCH($A1066,'Hoja de Trabajo para listado'!$CD$155:$CD$1048576,0),MATCH((CUADRO!J$5&amp;$E1066),'Hoja de Trabajo para listado'!$CD$151:$DC$151,0)),0)</f>
        <v>0</v>
      </c>
      <c r="K1066" s="243">
        <f ca="1">+IFERROR(INDEX('Hoja de Trabajo para listado'!$A$155:$Z$1048576,MATCH($A1066,'Hoja de Trabajo para listado'!$A$155:$A$1048576,0),MATCH((CUADRO!K$5&amp;$E1066),'Hoja de Trabajo para listado'!$A$151:$Z$151,0)),0)+IFERROR(INDEX('Hoja de Trabajo para listado'!$AB$155:$BA$1048576,MATCH($A1066,'Hoja de Trabajo para listado'!$AB$155:$AB$1048576,0),MATCH((CUADRO!K$5&amp;$E1066),'Hoja de Trabajo para listado'!$AB$151:$BA$151,0)),0)+IFERROR(INDEX('Hoja de Trabajo para listado'!$BC$155:$CB$1048576,MATCH($A1066,'Hoja de Trabajo para listado'!$BC$155:$BC$1048576,0),MATCH((CUADRO!K$5&amp;$E1066),'Hoja de Trabajo para listado'!$BC$151:$CB$151,0)),0)+IFERROR(INDEX('Hoja de Trabajo para listado'!$DE$153:$DG$274,MATCH($A1066,'Hoja de Trabajo para listado'!$DE$153:$DE$1048576,0),MATCH((CUADRO!K$5&amp;$E1066),'Hoja de Trabajo para listado'!$DE$151:$DG$151,0)),0)+IFERROR(INDEX('Hoja de Trabajo para listado'!$CD$155:$DC$1048576,MATCH($A1066,'Hoja de Trabajo para listado'!$CD$155:$CD$1048576,0),MATCH((CUADRO!K$5&amp;$E1066),'Hoja de Trabajo para listado'!$CD$151:$DC$151,0)),0)</f>
        <v>0</v>
      </c>
      <c r="L1066" s="243">
        <f ca="1">+IFERROR(INDEX('Hoja de Trabajo para listado'!$A$155:$Z$1048576,MATCH($A1066,'Hoja de Trabajo para listado'!$A$155:$A$1048576,0),MATCH((CUADRO!L$5&amp;$E1066),'Hoja de Trabajo para listado'!$A$151:$Z$151,0)),0)+IFERROR(INDEX('Hoja de Trabajo para listado'!$AB$155:$BA$1048576,MATCH($A1066,'Hoja de Trabajo para listado'!$AB$155:$AB$1048576,0),MATCH((CUADRO!L$5&amp;$E1066),'Hoja de Trabajo para listado'!$AB$151:$BA$151,0)),0)+IFERROR(INDEX('Hoja de Trabajo para listado'!$BC$155:$CB$1048576,MATCH($A1066,'Hoja de Trabajo para listado'!$BC$155:$BC$1048576,0),MATCH((CUADRO!L$5&amp;$E1066),'Hoja de Trabajo para listado'!$BC$151:$CB$151,0)),0)+IFERROR(INDEX('Hoja de Trabajo para listado'!$DE$153:$DG$274,MATCH($A1066,'Hoja de Trabajo para listado'!$DE$153:$DE$1048576,0),MATCH((CUADRO!L$5&amp;$E1066),'Hoja de Trabajo para listado'!$DE$151:$DG$151,0)),0)+IFERROR(INDEX('Hoja de Trabajo para listado'!$CD$155:$DC$1048576,MATCH($A1066,'Hoja de Trabajo para listado'!$CD$155:$CD$1048576,0),MATCH((CUADRO!L$5&amp;$E1066),'Hoja de Trabajo para listado'!$CD$151:$DC$151,0)),0)</f>
        <v>0</v>
      </c>
      <c r="M1066" s="243">
        <f ca="1">+IFERROR(INDEX('Hoja de Trabajo para listado'!$A$155:$Z$1048576,MATCH($A1066,'Hoja de Trabajo para listado'!$A$155:$A$1048576,0),MATCH((CUADRO!M$5&amp;$E1066),'Hoja de Trabajo para listado'!$A$151:$Z$151,0)),0)+IFERROR(INDEX('Hoja de Trabajo para listado'!$AB$155:$BA$1048576,MATCH($A1066,'Hoja de Trabajo para listado'!$AB$155:$AB$1048576,0),MATCH((CUADRO!M$5&amp;$E1066),'Hoja de Trabajo para listado'!$AB$151:$BA$151,0)),0)+IFERROR(INDEX('Hoja de Trabajo para listado'!$BC$155:$CB$1048576,MATCH($A1066,'Hoja de Trabajo para listado'!$BC$155:$BC$1048576,0),MATCH((CUADRO!M$5&amp;$E1066),'Hoja de Trabajo para listado'!$BC$151:$CB$151,0)),0)+IFERROR(INDEX('Hoja de Trabajo para listado'!$DE$153:$DG$274,MATCH($A1066,'Hoja de Trabajo para listado'!$DE$153:$DE$1048576,0),MATCH((CUADRO!M$5&amp;$E1066),'Hoja de Trabajo para listado'!$DE$151:$DG$151,0)),0)+IFERROR(INDEX('Hoja de Trabajo para listado'!$CD$155:$DC$1048576,MATCH($A1066,'Hoja de Trabajo para listado'!$CD$155:$CD$1048576,0),MATCH((CUADRO!M$5&amp;$E1066),'Hoja de Trabajo para listado'!$CD$151:$DC$151,0)),0)</f>
        <v>0</v>
      </c>
      <c r="N1066" s="243">
        <f ca="1">+IFERROR(INDEX('Hoja de Trabajo para listado'!$A$155:$Z$1048576,MATCH($A1066,'Hoja de Trabajo para listado'!$A$155:$A$1048576,0),MATCH((CUADRO!N$5&amp;$E1066),'Hoja de Trabajo para listado'!$A$151:$Z$151,0)),0)+IFERROR(INDEX('Hoja de Trabajo para listado'!$AB$155:$BA$1048576,MATCH($A1066,'Hoja de Trabajo para listado'!$AB$155:$AB$1048576,0),MATCH((CUADRO!N$5&amp;$E1066),'Hoja de Trabajo para listado'!$AB$151:$BA$151,0)),0)+IFERROR(INDEX('Hoja de Trabajo para listado'!$BC$155:$CB$1048576,MATCH($A1066,'Hoja de Trabajo para listado'!$BC$155:$BC$1048576,0),MATCH((CUADRO!N$5&amp;$E1066),'Hoja de Trabajo para listado'!$BC$151:$CB$151,0)),0)+IFERROR(INDEX('Hoja de Trabajo para listado'!$DE$153:$DG$274,MATCH($A1066,'Hoja de Trabajo para listado'!$DE$153:$DE$1048576,0),MATCH((CUADRO!N$5&amp;$E1066),'Hoja de Trabajo para listado'!$DE$151:$DG$151,0)),0)+IFERROR(INDEX('Hoja de Trabajo para listado'!$CD$155:$DC$1048576,MATCH($A1066,'Hoja de Trabajo para listado'!$CD$155:$CD$1048576,0),MATCH((CUADRO!N$5&amp;$E1066),'Hoja de Trabajo para listado'!$CD$151:$DC$151,0)),0)</f>
        <v>0</v>
      </c>
      <c r="O1066" s="243">
        <f ca="1">+IFERROR(INDEX('Hoja de Trabajo para listado'!$A$155:$Z$1048576,MATCH($A1066,'Hoja de Trabajo para listado'!$A$155:$A$1048576,0),MATCH((CUADRO!O$5&amp;$E1066),'Hoja de Trabajo para listado'!$A$151:$Z$151,0)),0)+IFERROR(INDEX('Hoja de Trabajo para listado'!$AB$155:$BA$1048576,MATCH($A1066,'Hoja de Trabajo para listado'!$AB$155:$AB$1048576,0),MATCH((CUADRO!O$5&amp;$E1066),'Hoja de Trabajo para listado'!$AB$151:$BA$151,0)),0)+IFERROR(INDEX('Hoja de Trabajo para listado'!$BC$155:$CB$1048576,MATCH($A1066,'Hoja de Trabajo para listado'!$BC$155:$BC$1048576,0),MATCH((CUADRO!O$5&amp;$E1066),'Hoja de Trabajo para listado'!$BC$151:$CB$151,0)),0)+IFERROR(INDEX('Hoja de Trabajo para listado'!$DE$153:$DG$274,MATCH($A1066,'Hoja de Trabajo para listado'!$DE$153:$DE$1048576,0),MATCH((CUADRO!O$5&amp;$E1066),'Hoja de Trabajo para listado'!$DE$151:$DG$151,0)),0)+IFERROR(INDEX('Hoja de Trabajo para listado'!$CD$155:$DC$1048576,MATCH($A1066,'Hoja de Trabajo para listado'!$CD$155:$CD$1048576,0),MATCH((CUADRO!O$5&amp;$E1066),'Hoja de Trabajo para listado'!$CD$151:$DC$151,0)),0)</f>
        <v>0</v>
      </c>
      <c r="P1066" s="243">
        <f ca="1">+IFERROR(INDEX('Hoja de Trabajo para listado'!$A$155:$Z$1048576,MATCH($A1066,'Hoja de Trabajo para listado'!$A$155:$A$1048576,0),MATCH((CUADRO!P$5&amp;$E1066),'Hoja de Trabajo para listado'!$A$151:$Z$151,0)),0)+IFERROR(INDEX('Hoja de Trabajo para listado'!$AB$155:$BA$1048576,MATCH($A1066,'Hoja de Trabajo para listado'!$AB$155:$AB$1048576,0),MATCH((CUADRO!P$5&amp;$E1066),'Hoja de Trabajo para listado'!$AB$151:$BA$151,0)),0)+IFERROR(INDEX('Hoja de Trabajo para listado'!$BC$155:$CB$1048576,MATCH($A1066,'Hoja de Trabajo para listado'!$BC$155:$BC$1048576,0),MATCH((CUADRO!P$5&amp;$E1066),'Hoja de Trabajo para listado'!$BC$151:$CB$151,0)),0)+IFERROR(INDEX('Hoja de Trabajo para listado'!$DE$153:$DG$274,MATCH($A1066,'Hoja de Trabajo para listado'!$DE$153:$DE$1048576,0),MATCH((CUADRO!P$5&amp;$E1066),'Hoja de Trabajo para listado'!$DE$151:$DG$151,0)),0)+IFERROR(INDEX('Hoja de Trabajo para listado'!$CD$155:$DC$1048576,MATCH($A1066,'Hoja de Trabajo para listado'!$CD$155:$CD$1048576,0),MATCH((CUADRO!P$5&amp;$E1066),'Hoja de Trabajo para listado'!$CD$151:$DC$151,0)),0)</f>
        <v>0</v>
      </c>
      <c r="Q1066" s="243">
        <f ca="1">+IFERROR(INDEX('Hoja de Trabajo para listado'!$A$155:$Z$1048576,MATCH($A1066,'Hoja de Trabajo para listado'!$A$155:$A$1048576,0),MATCH((CUADRO!Q$5&amp;$E1066),'Hoja de Trabajo para listado'!$A$151:$Z$151,0)),0)+IFERROR(INDEX('Hoja de Trabajo para listado'!$AB$155:$BA$1048576,MATCH($A1066,'Hoja de Trabajo para listado'!$AB$155:$AB$1048576,0),MATCH((CUADRO!Q$5&amp;$E1066),'Hoja de Trabajo para listado'!$AB$151:$BA$151,0)),0)+IFERROR(INDEX('Hoja de Trabajo para listado'!$BC$155:$CB$1048576,MATCH($A1066,'Hoja de Trabajo para listado'!$BC$155:$BC$1048576,0),MATCH((CUADRO!Q$5&amp;$E1066),'Hoja de Trabajo para listado'!$BC$151:$CB$151,0)),0)+IFERROR(INDEX('Hoja de Trabajo para listado'!$DE$153:$DG$274,MATCH($A1066,'Hoja de Trabajo para listado'!$DE$153:$DE$1048576,0),MATCH((CUADRO!Q$5&amp;$E1066),'Hoja de Trabajo para listado'!$DE$151:$DG$151,0)),0)+IFERROR(INDEX('Hoja de Trabajo para listado'!$CD$155:$DC$1048576,MATCH($A1066,'Hoja de Trabajo para listado'!$CD$155:$CD$1048576,0),MATCH((CUADRO!Q$5&amp;$E1066),'Hoja de Trabajo para listado'!$CD$151:$DC$151,0)),0)</f>
        <v>0</v>
      </c>
      <c r="R1066" s="243">
        <f t="shared" ca="1" si="35"/>
        <v>0</v>
      </c>
      <c r="S1066" s="249"/>
      <c r="T1066" s="243">
        <f ca="1">+T1067</f>
        <v>0</v>
      </c>
      <c r="U1066" s="242">
        <f t="shared" si="36"/>
        <v>1</v>
      </c>
      <c r="V1066" s="333" t="str">
        <f>+VLOOKUP(A1066,bd_lista!$A$3:$E$590,5,FALSE)</f>
        <v>Gobiernos Autonomos Municipales</v>
      </c>
      <c r="W1066" s="383" t="str">
        <f>+V1066</f>
        <v>Gobiernos Autonomos Municipales</v>
      </c>
      <c r="X1066" s="242">
        <f>+VLOOKUP(A1066,[3]Sheet1!$A$13:$D$744,4,FALSE)</f>
        <v>0</v>
      </c>
      <c r="Y1066" s="242" t="e">
        <f>+VLOOKUP(X1066,bd_lista!$A$3:$C$590,3,FALSE)</f>
        <v>#N/A</v>
      </c>
      <c r="Z1066" s="294">
        <f>+X1066</f>
        <v>0</v>
      </c>
      <c r="AA1066" s="295" t="e">
        <f>+Y1066</f>
        <v>#N/A</v>
      </c>
    </row>
    <row r="1067" spans="1:27" customFormat="1" ht="15" hidden="1" customHeight="1">
      <c r="A1067" s="32">
        <v>1812</v>
      </c>
      <c r="B1067" s="389"/>
      <c r="C1067" s="247" t="str">
        <f>+VLOOKUP(A1067,bd_lista!$A$3:$C$590,3,FALSE)</f>
        <v>Gobierno Autónomo Municipal de Loreto</v>
      </c>
      <c r="D1067" s="386"/>
      <c r="E1067" s="244" t="s">
        <v>1305</v>
      </c>
      <c r="F1067" s="243">
        <f ca="1">+IFERROR(INDEX('Hoja de Trabajo para listado'!$A$155:$Z$1048576,MATCH($A1067,'Hoja de Trabajo para listado'!$A$155:$A$1048576,0),MATCH((CUADRO!F$5&amp;$E1067),'Hoja de Trabajo para listado'!$A$151:$Z$151,0)),0)+IFERROR(INDEX('Hoja de Trabajo para listado'!$AB$155:$BA$1048576,MATCH($A1067,'Hoja de Trabajo para listado'!$AB$155:$AB$1048576,0),MATCH((CUADRO!F$5&amp;$E1067),'Hoja de Trabajo para listado'!$AB$151:$BA$151,0)),0)+IFERROR(INDEX('Hoja de Trabajo para listado'!$BC$155:$CB$1048576,MATCH($A1067,'Hoja de Trabajo para listado'!$BC$155:$BC$1048576,0),MATCH((CUADRO!F$5&amp;$E1067),'Hoja de Trabajo para listado'!$BC$151:$CB$151,0)),0)+IFERROR(INDEX('Hoja de Trabajo para listado'!$DE$153:$DG$274,MATCH($A1067,'Hoja de Trabajo para listado'!$DE$153:$DE$1048576,0),MATCH((CUADRO!F$5&amp;$E1067),'Hoja de Trabajo para listado'!$DE$151:$DG$151,0)),0)+IFERROR(INDEX('Hoja de Trabajo para listado'!$CD$155:$DC$1048576,MATCH($A1067,'Hoja de Trabajo para listado'!$CD$155:$CD$1048576,0),MATCH((CUADRO!F$5&amp;$E1067),'Hoja de Trabajo para listado'!$CD$151:$DC$151,0)),0)</f>
        <v>0</v>
      </c>
      <c r="G1067" s="243">
        <f ca="1">+IFERROR(INDEX('Hoja de Trabajo para listado'!$A$155:$Z$1048576,MATCH($A1067,'Hoja de Trabajo para listado'!$A$155:$A$1048576,0),MATCH((CUADRO!G$5&amp;$E1067),'Hoja de Trabajo para listado'!$A$151:$Z$151,0)),0)+IFERROR(INDEX('Hoja de Trabajo para listado'!$AB$155:$BA$1048576,MATCH($A1067,'Hoja de Trabajo para listado'!$AB$155:$AB$1048576,0),MATCH((CUADRO!G$5&amp;$E1067),'Hoja de Trabajo para listado'!$AB$151:$BA$151,0)),0)+IFERROR(INDEX('Hoja de Trabajo para listado'!$BC$155:$CB$1048576,MATCH($A1067,'Hoja de Trabajo para listado'!$BC$155:$BC$1048576,0),MATCH((CUADRO!G$5&amp;$E1067),'Hoja de Trabajo para listado'!$BC$151:$CB$151,0)),0)+IFERROR(INDEX('Hoja de Trabajo para listado'!$DE$153:$DG$274,MATCH($A1067,'Hoja de Trabajo para listado'!$DE$153:$DE$1048576,0),MATCH((CUADRO!G$5&amp;$E1067),'Hoja de Trabajo para listado'!$DE$151:$DG$151,0)),0)+IFERROR(INDEX('Hoja de Trabajo para listado'!$CD$155:$DC$1048576,MATCH($A1067,'Hoja de Trabajo para listado'!$CD$155:$CD$1048576,0),MATCH((CUADRO!G$5&amp;$E1067),'Hoja de Trabajo para listado'!$CD$151:$DC$151,0)),0)</f>
        <v>0</v>
      </c>
      <c r="H1067" s="243">
        <f ca="1">+IFERROR(INDEX('Hoja de Trabajo para listado'!$A$155:$Z$1048576,MATCH($A1067,'Hoja de Trabajo para listado'!$A$155:$A$1048576,0),MATCH((CUADRO!H$5&amp;$E1067),'Hoja de Trabajo para listado'!$A$151:$Z$151,0)),0)+IFERROR(INDEX('Hoja de Trabajo para listado'!$AB$155:$BA$1048576,MATCH($A1067,'Hoja de Trabajo para listado'!$AB$155:$AB$1048576,0),MATCH((CUADRO!H$5&amp;$E1067),'Hoja de Trabajo para listado'!$AB$151:$BA$151,0)),0)+IFERROR(INDEX('Hoja de Trabajo para listado'!$BC$155:$CB$1048576,MATCH($A1067,'Hoja de Trabajo para listado'!$BC$155:$BC$1048576,0),MATCH((CUADRO!H$5&amp;$E1067),'Hoja de Trabajo para listado'!$BC$151:$CB$151,0)),0)+IFERROR(INDEX('Hoja de Trabajo para listado'!$DE$153:$DG$274,MATCH($A1067,'Hoja de Trabajo para listado'!$DE$153:$DE$1048576,0),MATCH((CUADRO!H$5&amp;$E1067),'Hoja de Trabajo para listado'!$DE$151:$DG$151,0)),0)+IFERROR(INDEX('Hoja de Trabajo para listado'!$CD$155:$DC$1048576,MATCH($A1067,'Hoja de Trabajo para listado'!$CD$155:$CD$1048576,0),MATCH((CUADRO!H$5&amp;$E1067),'Hoja de Trabajo para listado'!$CD$151:$DC$151,0)),0)</f>
        <v>0</v>
      </c>
      <c r="I1067" s="243">
        <f ca="1">+IFERROR(INDEX('Hoja de Trabajo para listado'!$A$155:$Z$1048576,MATCH($A1067,'Hoja de Trabajo para listado'!$A$155:$A$1048576,0),MATCH((CUADRO!I$5&amp;$E1067),'Hoja de Trabajo para listado'!$A$151:$Z$151,0)),0)+IFERROR(INDEX('Hoja de Trabajo para listado'!$AB$155:$BA$1048576,MATCH($A1067,'Hoja de Trabajo para listado'!$AB$155:$AB$1048576,0),MATCH((CUADRO!I$5&amp;$E1067),'Hoja de Trabajo para listado'!$AB$151:$BA$151,0)),0)+IFERROR(INDEX('Hoja de Trabajo para listado'!$BC$155:$CB$1048576,MATCH($A1067,'Hoja de Trabajo para listado'!$BC$155:$BC$1048576,0),MATCH((CUADRO!I$5&amp;$E1067),'Hoja de Trabajo para listado'!$BC$151:$CB$151,0)),0)+IFERROR(INDEX('Hoja de Trabajo para listado'!$DE$153:$DG$274,MATCH($A1067,'Hoja de Trabajo para listado'!$DE$153:$DE$1048576,0),MATCH((CUADRO!I$5&amp;$E1067),'Hoja de Trabajo para listado'!$DE$151:$DG$151,0)),0)+IFERROR(INDEX('Hoja de Trabajo para listado'!$CD$155:$DC$1048576,MATCH($A1067,'Hoja de Trabajo para listado'!$CD$155:$CD$1048576,0),MATCH((CUADRO!I$5&amp;$E1067),'Hoja de Trabajo para listado'!$CD$151:$DC$151,0)),0)</f>
        <v>0</v>
      </c>
      <c r="J1067" s="243">
        <f ca="1">+IFERROR(INDEX('Hoja de Trabajo para listado'!$A$155:$Z$1048576,MATCH($A1067,'Hoja de Trabajo para listado'!$A$155:$A$1048576,0),MATCH((CUADRO!J$5&amp;$E1067),'Hoja de Trabajo para listado'!$A$151:$Z$151,0)),0)+IFERROR(INDEX('Hoja de Trabajo para listado'!$AB$155:$BA$1048576,MATCH($A1067,'Hoja de Trabajo para listado'!$AB$155:$AB$1048576,0),MATCH((CUADRO!J$5&amp;$E1067),'Hoja de Trabajo para listado'!$AB$151:$BA$151,0)),0)+IFERROR(INDEX('Hoja de Trabajo para listado'!$BC$155:$CB$1048576,MATCH($A1067,'Hoja de Trabajo para listado'!$BC$155:$BC$1048576,0),MATCH((CUADRO!J$5&amp;$E1067),'Hoja de Trabajo para listado'!$BC$151:$CB$151,0)),0)+IFERROR(INDEX('Hoja de Trabajo para listado'!$DE$153:$DG$274,MATCH($A1067,'Hoja de Trabajo para listado'!$DE$153:$DE$1048576,0),MATCH((CUADRO!J$5&amp;$E1067),'Hoja de Trabajo para listado'!$DE$151:$DG$151,0)),0)+IFERROR(INDEX('Hoja de Trabajo para listado'!$CD$155:$DC$1048576,MATCH($A1067,'Hoja de Trabajo para listado'!$CD$155:$CD$1048576,0),MATCH((CUADRO!J$5&amp;$E1067),'Hoja de Trabajo para listado'!$CD$151:$DC$151,0)),0)</f>
        <v>0</v>
      </c>
      <c r="K1067" s="243">
        <f ca="1">+IFERROR(INDEX('Hoja de Trabajo para listado'!$A$155:$Z$1048576,MATCH($A1067,'Hoja de Trabajo para listado'!$A$155:$A$1048576,0),MATCH((CUADRO!K$5&amp;$E1067),'Hoja de Trabajo para listado'!$A$151:$Z$151,0)),0)+IFERROR(INDEX('Hoja de Trabajo para listado'!$AB$155:$BA$1048576,MATCH($A1067,'Hoja de Trabajo para listado'!$AB$155:$AB$1048576,0),MATCH((CUADRO!K$5&amp;$E1067),'Hoja de Trabajo para listado'!$AB$151:$BA$151,0)),0)+IFERROR(INDEX('Hoja de Trabajo para listado'!$BC$155:$CB$1048576,MATCH($A1067,'Hoja de Trabajo para listado'!$BC$155:$BC$1048576,0),MATCH((CUADRO!K$5&amp;$E1067),'Hoja de Trabajo para listado'!$BC$151:$CB$151,0)),0)+IFERROR(INDEX('Hoja de Trabajo para listado'!$DE$153:$DG$274,MATCH($A1067,'Hoja de Trabajo para listado'!$DE$153:$DE$1048576,0),MATCH((CUADRO!K$5&amp;$E1067),'Hoja de Trabajo para listado'!$DE$151:$DG$151,0)),0)+IFERROR(INDEX('Hoja de Trabajo para listado'!$CD$155:$DC$1048576,MATCH($A1067,'Hoja de Trabajo para listado'!$CD$155:$CD$1048576,0),MATCH((CUADRO!K$5&amp;$E1067),'Hoja de Trabajo para listado'!$CD$151:$DC$151,0)),0)</f>
        <v>0</v>
      </c>
      <c r="L1067" s="243">
        <f ca="1">+IFERROR(INDEX('Hoja de Trabajo para listado'!$A$155:$Z$1048576,MATCH($A1067,'Hoja de Trabajo para listado'!$A$155:$A$1048576,0),MATCH((CUADRO!L$5&amp;$E1067),'Hoja de Trabajo para listado'!$A$151:$Z$151,0)),0)+IFERROR(INDEX('Hoja de Trabajo para listado'!$AB$155:$BA$1048576,MATCH($A1067,'Hoja de Trabajo para listado'!$AB$155:$AB$1048576,0),MATCH((CUADRO!L$5&amp;$E1067),'Hoja de Trabajo para listado'!$AB$151:$BA$151,0)),0)+IFERROR(INDEX('Hoja de Trabajo para listado'!$BC$155:$CB$1048576,MATCH($A1067,'Hoja de Trabajo para listado'!$BC$155:$BC$1048576,0),MATCH((CUADRO!L$5&amp;$E1067),'Hoja de Trabajo para listado'!$BC$151:$CB$151,0)),0)+IFERROR(INDEX('Hoja de Trabajo para listado'!$DE$153:$DG$274,MATCH($A1067,'Hoja de Trabajo para listado'!$DE$153:$DE$1048576,0),MATCH((CUADRO!L$5&amp;$E1067),'Hoja de Trabajo para listado'!$DE$151:$DG$151,0)),0)+IFERROR(INDEX('Hoja de Trabajo para listado'!$CD$155:$DC$1048576,MATCH($A1067,'Hoja de Trabajo para listado'!$CD$155:$CD$1048576,0),MATCH((CUADRO!L$5&amp;$E1067),'Hoja de Trabajo para listado'!$CD$151:$DC$151,0)),0)</f>
        <v>0</v>
      </c>
      <c r="M1067" s="243">
        <f ca="1">+IFERROR(INDEX('Hoja de Trabajo para listado'!$A$155:$Z$1048576,MATCH($A1067,'Hoja de Trabajo para listado'!$A$155:$A$1048576,0),MATCH((CUADRO!M$5&amp;$E1067),'Hoja de Trabajo para listado'!$A$151:$Z$151,0)),0)+IFERROR(INDEX('Hoja de Trabajo para listado'!$AB$155:$BA$1048576,MATCH($A1067,'Hoja de Trabajo para listado'!$AB$155:$AB$1048576,0),MATCH((CUADRO!M$5&amp;$E1067),'Hoja de Trabajo para listado'!$AB$151:$BA$151,0)),0)+IFERROR(INDEX('Hoja de Trabajo para listado'!$BC$155:$CB$1048576,MATCH($A1067,'Hoja de Trabajo para listado'!$BC$155:$BC$1048576,0),MATCH((CUADRO!M$5&amp;$E1067),'Hoja de Trabajo para listado'!$BC$151:$CB$151,0)),0)+IFERROR(INDEX('Hoja de Trabajo para listado'!$DE$153:$DG$274,MATCH($A1067,'Hoja de Trabajo para listado'!$DE$153:$DE$1048576,0),MATCH((CUADRO!M$5&amp;$E1067),'Hoja de Trabajo para listado'!$DE$151:$DG$151,0)),0)+IFERROR(INDEX('Hoja de Trabajo para listado'!$CD$155:$DC$1048576,MATCH($A1067,'Hoja de Trabajo para listado'!$CD$155:$CD$1048576,0),MATCH((CUADRO!M$5&amp;$E1067),'Hoja de Trabajo para listado'!$CD$151:$DC$151,0)),0)</f>
        <v>0</v>
      </c>
      <c r="N1067" s="243">
        <f ca="1">+IFERROR(INDEX('Hoja de Trabajo para listado'!$A$155:$Z$1048576,MATCH($A1067,'Hoja de Trabajo para listado'!$A$155:$A$1048576,0),MATCH((CUADRO!N$5&amp;$E1067),'Hoja de Trabajo para listado'!$A$151:$Z$151,0)),0)+IFERROR(INDEX('Hoja de Trabajo para listado'!$AB$155:$BA$1048576,MATCH($A1067,'Hoja de Trabajo para listado'!$AB$155:$AB$1048576,0),MATCH((CUADRO!N$5&amp;$E1067),'Hoja de Trabajo para listado'!$AB$151:$BA$151,0)),0)+IFERROR(INDEX('Hoja de Trabajo para listado'!$BC$155:$CB$1048576,MATCH($A1067,'Hoja de Trabajo para listado'!$BC$155:$BC$1048576,0),MATCH((CUADRO!N$5&amp;$E1067),'Hoja de Trabajo para listado'!$BC$151:$CB$151,0)),0)+IFERROR(INDEX('Hoja de Trabajo para listado'!$DE$153:$DG$274,MATCH($A1067,'Hoja de Trabajo para listado'!$DE$153:$DE$1048576,0),MATCH((CUADRO!N$5&amp;$E1067),'Hoja de Trabajo para listado'!$DE$151:$DG$151,0)),0)+IFERROR(INDEX('Hoja de Trabajo para listado'!$CD$155:$DC$1048576,MATCH($A1067,'Hoja de Trabajo para listado'!$CD$155:$CD$1048576,0),MATCH((CUADRO!N$5&amp;$E1067),'Hoja de Trabajo para listado'!$CD$151:$DC$151,0)),0)</f>
        <v>0</v>
      </c>
      <c r="O1067" s="243">
        <f ca="1">+IFERROR(INDEX('Hoja de Trabajo para listado'!$A$155:$Z$1048576,MATCH($A1067,'Hoja de Trabajo para listado'!$A$155:$A$1048576,0),MATCH((CUADRO!O$5&amp;$E1067),'Hoja de Trabajo para listado'!$A$151:$Z$151,0)),0)+IFERROR(INDEX('Hoja de Trabajo para listado'!$AB$155:$BA$1048576,MATCH($A1067,'Hoja de Trabajo para listado'!$AB$155:$AB$1048576,0),MATCH((CUADRO!O$5&amp;$E1067),'Hoja de Trabajo para listado'!$AB$151:$BA$151,0)),0)+IFERROR(INDEX('Hoja de Trabajo para listado'!$BC$155:$CB$1048576,MATCH($A1067,'Hoja de Trabajo para listado'!$BC$155:$BC$1048576,0),MATCH((CUADRO!O$5&amp;$E1067),'Hoja de Trabajo para listado'!$BC$151:$CB$151,0)),0)+IFERROR(INDEX('Hoja de Trabajo para listado'!$DE$153:$DG$274,MATCH($A1067,'Hoja de Trabajo para listado'!$DE$153:$DE$1048576,0),MATCH((CUADRO!O$5&amp;$E1067),'Hoja de Trabajo para listado'!$DE$151:$DG$151,0)),0)+IFERROR(INDEX('Hoja de Trabajo para listado'!$CD$155:$DC$1048576,MATCH($A1067,'Hoja de Trabajo para listado'!$CD$155:$CD$1048576,0),MATCH((CUADRO!O$5&amp;$E1067),'Hoja de Trabajo para listado'!$CD$151:$DC$151,0)),0)</f>
        <v>0</v>
      </c>
      <c r="P1067" s="243">
        <f ca="1">+IFERROR(INDEX('Hoja de Trabajo para listado'!$A$155:$Z$1048576,MATCH($A1067,'Hoja de Trabajo para listado'!$A$155:$A$1048576,0),MATCH((CUADRO!P$5&amp;$E1067),'Hoja de Trabajo para listado'!$A$151:$Z$151,0)),0)+IFERROR(INDEX('Hoja de Trabajo para listado'!$AB$155:$BA$1048576,MATCH($A1067,'Hoja de Trabajo para listado'!$AB$155:$AB$1048576,0),MATCH((CUADRO!P$5&amp;$E1067),'Hoja de Trabajo para listado'!$AB$151:$BA$151,0)),0)+IFERROR(INDEX('Hoja de Trabajo para listado'!$BC$155:$CB$1048576,MATCH($A1067,'Hoja de Trabajo para listado'!$BC$155:$BC$1048576,0),MATCH((CUADRO!P$5&amp;$E1067),'Hoja de Trabajo para listado'!$BC$151:$CB$151,0)),0)+IFERROR(INDEX('Hoja de Trabajo para listado'!$DE$153:$DG$274,MATCH($A1067,'Hoja de Trabajo para listado'!$DE$153:$DE$1048576,0),MATCH((CUADRO!P$5&amp;$E1067),'Hoja de Trabajo para listado'!$DE$151:$DG$151,0)),0)+IFERROR(INDEX('Hoja de Trabajo para listado'!$CD$155:$DC$1048576,MATCH($A1067,'Hoja de Trabajo para listado'!$CD$155:$CD$1048576,0),MATCH((CUADRO!P$5&amp;$E1067),'Hoja de Trabajo para listado'!$CD$151:$DC$151,0)),0)</f>
        <v>0</v>
      </c>
      <c r="Q1067" s="243">
        <f ca="1">+IFERROR(INDEX('Hoja de Trabajo para listado'!$A$155:$Z$1048576,MATCH($A1067,'Hoja de Trabajo para listado'!$A$155:$A$1048576,0),MATCH((CUADRO!Q$5&amp;$E1067),'Hoja de Trabajo para listado'!$A$151:$Z$151,0)),0)+IFERROR(INDEX('Hoja de Trabajo para listado'!$AB$155:$BA$1048576,MATCH($A1067,'Hoja de Trabajo para listado'!$AB$155:$AB$1048576,0),MATCH((CUADRO!Q$5&amp;$E1067),'Hoja de Trabajo para listado'!$AB$151:$BA$151,0)),0)+IFERROR(INDEX('Hoja de Trabajo para listado'!$BC$155:$CB$1048576,MATCH($A1067,'Hoja de Trabajo para listado'!$BC$155:$BC$1048576,0),MATCH((CUADRO!Q$5&amp;$E1067),'Hoja de Trabajo para listado'!$BC$151:$CB$151,0)),0)+IFERROR(INDEX('Hoja de Trabajo para listado'!$DE$153:$DG$274,MATCH($A1067,'Hoja de Trabajo para listado'!$DE$153:$DE$1048576,0),MATCH((CUADRO!Q$5&amp;$E1067),'Hoja de Trabajo para listado'!$DE$151:$DG$151,0)),0)+IFERROR(INDEX('Hoja de Trabajo para listado'!$CD$155:$DC$1048576,MATCH($A1067,'Hoja de Trabajo para listado'!$CD$155:$CD$1048576,0),MATCH((CUADRO!Q$5&amp;$E1067),'Hoja de Trabajo para listado'!$CD$151:$DC$151,0)),0)</f>
        <v>0</v>
      </c>
      <c r="R1067" s="243">
        <f t="shared" ca="1" si="35"/>
        <v>0</v>
      </c>
      <c r="S1067" s="249">
        <f ca="1">+R1066+R1067</f>
        <v>0</v>
      </c>
      <c r="T1067" s="243">
        <f ca="1">+S1067</f>
        <v>0</v>
      </c>
      <c r="U1067" s="242">
        <f t="shared" si="36"/>
        <v>2</v>
      </c>
      <c r="V1067" s="333" t="str">
        <f>+VLOOKUP(A1067,bd_lista!$A$3:$E$590,5,FALSE)</f>
        <v>Gobiernos Autonomos Municipales</v>
      </c>
      <c r="W1067" s="384"/>
      <c r="X1067" s="242">
        <f>+VLOOKUP(A1067,[3]Sheet1!$A$13:$D$744,4,FALSE)</f>
        <v>0</v>
      </c>
      <c r="Y1067" s="242" t="e">
        <f>+VLOOKUP(X1067,bd_lista!$A$3:$C$590,3,FALSE)</f>
        <v>#N/A</v>
      </c>
      <c r="Z1067" s="292"/>
      <c r="AA1067" s="293"/>
    </row>
    <row r="1068" spans="1:27" customFormat="1" ht="15" hidden="1" customHeight="1">
      <c r="A1068" s="32">
        <v>1813</v>
      </c>
      <c r="B1068" s="388">
        <f>+A1068</f>
        <v>1813</v>
      </c>
      <c r="C1068" s="247" t="str">
        <f>+VLOOKUP(A1068,bd_lista!$A$3:$C$590,3,FALSE)</f>
        <v>Gobierno Autónomo Municipal de San Andrés</v>
      </c>
      <c r="D1068" s="385" t="str">
        <f>+C1068</f>
        <v>Gobierno Autónomo Municipal de San Andrés</v>
      </c>
      <c r="E1068" s="242" t="s">
        <v>1304</v>
      </c>
      <c r="F1068" s="243">
        <f ca="1">+IFERROR(INDEX('Hoja de Trabajo para listado'!$A$155:$Z$1048576,MATCH($A1068,'Hoja de Trabajo para listado'!$A$155:$A$1048576,0),MATCH((CUADRO!F$5&amp;$E1068),'Hoja de Trabajo para listado'!$A$151:$Z$151,0)),0)+IFERROR(INDEX('Hoja de Trabajo para listado'!$AB$155:$BA$1048576,MATCH($A1068,'Hoja de Trabajo para listado'!$AB$155:$AB$1048576,0),MATCH((CUADRO!F$5&amp;$E1068),'Hoja de Trabajo para listado'!$AB$151:$BA$151,0)),0)+IFERROR(INDEX('Hoja de Trabajo para listado'!$BC$155:$CB$1048576,MATCH($A1068,'Hoja de Trabajo para listado'!$BC$155:$BC$1048576,0),MATCH((CUADRO!F$5&amp;$E1068),'Hoja de Trabajo para listado'!$BC$151:$CB$151,0)),0)+IFERROR(INDEX('Hoja de Trabajo para listado'!$DE$153:$DG$274,MATCH($A1068,'Hoja de Trabajo para listado'!$DE$153:$DE$1048576,0),MATCH((CUADRO!F$5&amp;$E1068),'Hoja de Trabajo para listado'!$DE$151:$DG$151,0)),0)+IFERROR(INDEX('Hoja de Trabajo para listado'!$CD$155:$DC$1048576,MATCH($A1068,'Hoja de Trabajo para listado'!$CD$155:$CD$1048576,0),MATCH((CUADRO!F$5&amp;$E1068),'Hoja de Trabajo para listado'!$CD$151:$DC$151,0)),0)</f>
        <v>0</v>
      </c>
      <c r="G1068" s="243">
        <f ca="1">+IFERROR(INDEX('Hoja de Trabajo para listado'!$A$155:$Z$1048576,MATCH($A1068,'Hoja de Trabajo para listado'!$A$155:$A$1048576,0),MATCH((CUADRO!G$5&amp;$E1068),'Hoja de Trabajo para listado'!$A$151:$Z$151,0)),0)+IFERROR(INDEX('Hoja de Trabajo para listado'!$AB$155:$BA$1048576,MATCH($A1068,'Hoja de Trabajo para listado'!$AB$155:$AB$1048576,0),MATCH((CUADRO!G$5&amp;$E1068),'Hoja de Trabajo para listado'!$AB$151:$BA$151,0)),0)+IFERROR(INDEX('Hoja de Trabajo para listado'!$BC$155:$CB$1048576,MATCH($A1068,'Hoja de Trabajo para listado'!$BC$155:$BC$1048576,0),MATCH((CUADRO!G$5&amp;$E1068),'Hoja de Trabajo para listado'!$BC$151:$CB$151,0)),0)+IFERROR(INDEX('Hoja de Trabajo para listado'!$DE$153:$DG$274,MATCH($A1068,'Hoja de Trabajo para listado'!$DE$153:$DE$1048576,0),MATCH((CUADRO!G$5&amp;$E1068),'Hoja de Trabajo para listado'!$DE$151:$DG$151,0)),0)+IFERROR(INDEX('Hoja de Trabajo para listado'!$CD$155:$DC$1048576,MATCH($A1068,'Hoja de Trabajo para listado'!$CD$155:$CD$1048576,0),MATCH((CUADRO!G$5&amp;$E1068),'Hoja de Trabajo para listado'!$CD$151:$DC$151,0)),0)</f>
        <v>0</v>
      </c>
      <c r="H1068" s="243">
        <f ca="1">+IFERROR(INDEX('Hoja de Trabajo para listado'!$A$155:$Z$1048576,MATCH($A1068,'Hoja de Trabajo para listado'!$A$155:$A$1048576,0),MATCH((CUADRO!H$5&amp;$E1068),'Hoja de Trabajo para listado'!$A$151:$Z$151,0)),0)+IFERROR(INDEX('Hoja de Trabajo para listado'!$AB$155:$BA$1048576,MATCH($A1068,'Hoja de Trabajo para listado'!$AB$155:$AB$1048576,0),MATCH((CUADRO!H$5&amp;$E1068),'Hoja de Trabajo para listado'!$AB$151:$BA$151,0)),0)+IFERROR(INDEX('Hoja de Trabajo para listado'!$BC$155:$CB$1048576,MATCH($A1068,'Hoja de Trabajo para listado'!$BC$155:$BC$1048576,0),MATCH((CUADRO!H$5&amp;$E1068),'Hoja de Trabajo para listado'!$BC$151:$CB$151,0)),0)+IFERROR(INDEX('Hoja de Trabajo para listado'!$DE$153:$DG$274,MATCH($A1068,'Hoja de Trabajo para listado'!$DE$153:$DE$1048576,0),MATCH((CUADRO!H$5&amp;$E1068),'Hoja de Trabajo para listado'!$DE$151:$DG$151,0)),0)+IFERROR(INDEX('Hoja de Trabajo para listado'!$CD$155:$DC$1048576,MATCH($A1068,'Hoja de Trabajo para listado'!$CD$155:$CD$1048576,0),MATCH((CUADRO!H$5&amp;$E1068),'Hoja de Trabajo para listado'!$CD$151:$DC$151,0)),0)</f>
        <v>0</v>
      </c>
      <c r="I1068" s="243">
        <f ca="1">+IFERROR(INDEX('Hoja de Trabajo para listado'!$A$155:$Z$1048576,MATCH($A1068,'Hoja de Trabajo para listado'!$A$155:$A$1048576,0),MATCH((CUADRO!I$5&amp;$E1068),'Hoja de Trabajo para listado'!$A$151:$Z$151,0)),0)+IFERROR(INDEX('Hoja de Trabajo para listado'!$AB$155:$BA$1048576,MATCH($A1068,'Hoja de Trabajo para listado'!$AB$155:$AB$1048576,0),MATCH((CUADRO!I$5&amp;$E1068),'Hoja de Trabajo para listado'!$AB$151:$BA$151,0)),0)+IFERROR(INDEX('Hoja de Trabajo para listado'!$BC$155:$CB$1048576,MATCH($A1068,'Hoja de Trabajo para listado'!$BC$155:$BC$1048576,0),MATCH((CUADRO!I$5&amp;$E1068),'Hoja de Trabajo para listado'!$BC$151:$CB$151,0)),0)+IFERROR(INDEX('Hoja de Trabajo para listado'!$DE$153:$DG$274,MATCH($A1068,'Hoja de Trabajo para listado'!$DE$153:$DE$1048576,0),MATCH((CUADRO!I$5&amp;$E1068),'Hoja de Trabajo para listado'!$DE$151:$DG$151,0)),0)+IFERROR(INDEX('Hoja de Trabajo para listado'!$CD$155:$DC$1048576,MATCH($A1068,'Hoja de Trabajo para listado'!$CD$155:$CD$1048576,0),MATCH((CUADRO!I$5&amp;$E1068),'Hoja de Trabajo para listado'!$CD$151:$DC$151,0)),0)</f>
        <v>0</v>
      </c>
      <c r="J1068" s="243">
        <f ca="1">+IFERROR(INDEX('Hoja de Trabajo para listado'!$A$155:$Z$1048576,MATCH($A1068,'Hoja de Trabajo para listado'!$A$155:$A$1048576,0),MATCH((CUADRO!J$5&amp;$E1068),'Hoja de Trabajo para listado'!$A$151:$Z$151,0)),0)+IFERROR(INDEX('Hoja de Trabajo para listado'!$AB$155:$BA$1048576,MATCH($A1068,'Hoja de Trabajo para listado'!$AB$155:$AB$1048576,0),MATCH((CUADRO!J$5&amp;$E1068),'Hoja de Trabajo para listado'!$AB$151:$BA$151,0)),0)+IFERROR(INDEX('Hoja de Trabajo para listado'!$BC$155:$CB$1048576,MATCH($A1068,'Hoja de Trabajo para listado'!$BC$155:$BC$1048576,0),MATCH((CUADRO!J$5&amp;$E1068),'Hoja de Trabajo para listado'!$BC$151:$CB$151,0)),0)+IFERROR(INDEX('Hoja de Trabajo para listado'!$DE$153:$DG$274,MATCH($A1068,'Hoja de Trabajo para listado'!$DE$153:$DE$1048576,0),MATCH((CUADRO!J$5&amp;$E1068),'Hoja de Trabajo para listado'!$DE$151:$DG$151,0)),0)+IFERROR(INDEX('Hoja de Trabajo para listado'!$CD$155:$DC$1048576,MATCH($A1068,'Hoja de Trabajo para listado'!$CD$155:$CD$1048576,0),MATCH((CUADRO!J$5&amp;$E1068),'Hoja de Trabajo para listado'!$CD$151:$DC$151,0)),0)</f>
        <v>0</v>
      </c>
      <c r="K1068" s="243">
        <f ca="1">+IFERROR(INDEX('Hoja de Trabajo para listado'!$A$155:$Z$1048576,MATCH($A1068,'Hoja de Trabajo para listado'!$A$155:$A$1048576,0),MATCH((CUADRO!K$5&amp;$E1068),'Hoja de Trabajo para listado'!$A$151:$Z$151,0)),0)+IFERROR(INDEX('Hoja de Trabajo para listado'!$AB$155:$BA$1048576,MATCH($A1068,'Hoja de Trabajo para listado'!$AB$155:$AB$1048576,0),MATCH((CUADRO!K$5&amp;$E1068),'Hoja de Trabajo para listado'!$AB$151:$BA$151,0)),0)+IFERROR(INDEX('Hoja de Trabajo para listado'!$BC$155:$CB$1048576,MATCH($A1068,'Hoja de Trabajo para listado'!$BC$155:$BC$1048576,0),MATCH((CUADRO!K$5&amp;$E1068),'Hoja de Trabajo para listado'!$BC$151:$CB$151,0)),0)+IFERROR(INDEX('Hoja de Trabajo para listado'!$DE$153:$DG$274,MATCH($A1068,'Hoja de Trabajo para listado'!$DE$153:$DE$1048576,0),MATCH((CUADRO!K$5&amp;$E1068),'Hoja de Trabajo para listado'!$DE$151:$DG$151,0)),0)+IFERROR(INDEX('Hoja de Trabajo para listado'!$CD$155:$DC$1048576,MATCH($A1068,'Hoja de Trabajo para listado'!$CD$155:$CD$1048576,0),MATCH((CUADRO!K$5&amp;$E1068),'Hoja de Trabajo para listado'!$CD$151:$DC$151,0)),0)</f>
        <v>0</v>
      </c>
      <c r="L1068" s="243">
        <f ca="1">+IFERROR(INDEX('Hoja de Trabajo para listado'!$A$155:$Z$1048576,MATCH($A1068,'Hoja de Trabajo para listado'!$A$155:$A$1048576,0),MATCH((CUADRO!L$5&amp;$E1068),'Hoja de Trabajo para listado'!$A$151:$Z$151,0)),0)+IFERROR(INDEX('Hoja de Trabajo para listado'!$AB$155:$BA$1048576,MATCH($A1068,'Hoja de Trabajo para listado'!$AB$155:$AB$1048576,0),MATCH((CUADRO!L$5&amp;$E1068),'Hoja de Trabajo para listado'!$AB$151:$BA$151,0)),0)+IFERROR(INDEX('Hoja de Trabajo para listado'!$BC$155:$CB$1048576,MATCH($A1068,'Hoja de Trabajo para listado'!$BC$155:$BC$1048576,0),MATCH((CUADRO!L$5&amp;$E1068),'Hoja de Trabajo para listado'!$BC$151:$CB$151,0)),0)+IFERROR(INDEX('Hoja de Trabajo para listado'!$DE$153:$DG$274,MATCH($A1068,'Hoja de Trabajo para listado'!$DE$153:$DE$1048576,0),MATCH((CUADRO!L$5&amp;$E1068),'Hoja de Trabajo para listado'!$DE$151:$DG$151,0)),0)+IFERROR(INDEX('Hoja de Trabajo para listado'!$CD$155:$DC$1048576,MATCH($A1068,'Hoja de Trabajo para listado'!$CD$155:$CD$1048576,0),MATCH((CUADRO!L$5&amp;$E1068),'Hoja de Trabajo para listado'!$CD$151:$DC$151,0)),0)</f>
        <v>0</v>
      </c>
      <c r="M1068" s="243">
        <f ca="1">+IFERROR(INDEX('Hoja de Trabajo para listado'!$A$155:$Z$1048576,MATCH($A1068,'Hoja de Trabajo para listado'!$A$155:$A$1048576,0),MATCH((CUADRO!M$5&amp;$E1068),'Hoja de Trabajo para listado'!$A$151:$Z$151,0)),0)+IFERROR(INDEX('Hoja de Trabajo para listado'!$AB$155:$BA$1048576,MATCH($A1068,'Hoja de Trabajo para listado'!$AB$155:$AB$1048576,0),MATCH((CUADRO!M$5&amp;$E1068),'Hoja de Trabajo para listado'!$AB$151:$BA$151,0)),0)+IFERROR(INDEX('Hoja de Trabajo para listado'!$BC$155:$CB$1048576,MATCH($A1068,'Hoja de Trabajo para listado'!$BC$155:$BC$1048576,0),MATCH((CUADRO!M$5&amp;$E1068),'Hoja de Trabajo para listado'!$BC$151:$CB$151,0)),0)+IFERROR(INDEX('Hoja de Trabajo para listado'!$DE$153:$DG$274,MATCH($A1068,'Hoja de Trabajo para listado'!$DE$153:$DE$1048576,0),MATCH((CUADRO!M$5&amp;$E1068),'Hoja de Trabajo para listado'!$DE$151:$DG$151,0)),0)+IFERROR(INDEX('Hoja de Trabajo para listado'!$CD$155:$DC$1048576,MATCH($A1068,'Hoja de Trabajo para listado'!$CD$155:$CD$1048576,0),MATCH((CUADRO!M$5&amp;$E1068),'Hoja de Trabajo para listado'!$CD$151:$DC$151,0)),0)</f>
        <v>0</v>
      </c>
      <c r="N1068" s="243">
        <f ca="1">+IFERROR(INDEX('Hoja de Trabajo para listado'!$A$155:$Z$1048576,MATCH($A1068,'Hoja de Trabajo para listado'!$A$155:$A$1048576,0),MATCH((CUADRO!N$5&amp;$E1068),'Hoja de Trabajo para listado'!$A$151:$Z$151,0)),0)+IFERROR(INDEX('Hoja de Trabajo para listado'!$AB$155:$BA$1048576,MATCH($A1068,'Hoja de Trabajo para listado'!$AB$155:$AB$1048576,0),MATCH((CUADRO!N$5&amp;$E1068),'Hoja de Trabajo para listado'!$AB$151:$BA$151,0)),0)+IFERROR(INDEX('Hoja de Trabajo para listado'!$BC$155:$CB$1048576,MATCH($A1068,'Hoja de Trabajo para listado'!$BC$155:$BC$1048576,0),MATCH((CUADRO!N$5&amp;$E1068),'Hoja de Trabajo para listado'!$BC$151:$CB$151,0)),0)+IFERROR(INDEX('Hoja de Trabajo para listado'!$DE$153:$DG$274,MATCH($A1068,'Hoja de Trabajo para listado'!$DE$153:$DE$1048576,0),MATCH((CUADRO!N$5&amp;$E1068),'Hoja de Trabajo para listado'!$DE$151:$DG$151,0)),0)+IFERROR(INDEX('Hoja de Trabajo para listado'!$CD$155:$DC$1048576,MATCH($A1068,'Hoja de Trabajo para listado'!$CD$155:$CD$1048576,0),MATCH((CUADRO!N$5&amp;$E1068),'Hoja de Trabajo para listado'!$CD$151:$DC$151,0)),0)</f>
        <v>0</v>
      </c>
      <c r="O1068" s="243">
        <f ca="1">+IFERROR(INDEX('Hoja de Trabajo para listado'!$A$155:$Z$1048576,MATCH($A1068,'Hoja de Trabajo para listado'!$A$155:$A$1048576,0),MATCH((CUADRO!O$5&amp;$E1068),'Hoja de Trabajo para listado'!$A$151:$Z$151,0)),0)+IFERROR(INDEX('Hoja de Trabajo para listado'!$AB$155:$BA$1048576,MATCH($A1068,'Hoja de Trabajo para listado'!$AB$155:$AB$1048576,0),MATCH((CUADRO!O$5&amp;$E1068),'Hoja de Trabajo para listado'!$AB$151:$BA$151,0)),0)+IFERROR(INDEX('Hoja de Trabajo para listado'!$BC$155:$CB$1048576,MATCH($A1068,'Hoja de Trabajo para listado'!$BC$155:$BC$1048576,0),MATCH((CUADRO!O$5&amp;$E1068),'Hoja de Trabajo para listado'!$BC$151:$CB$151,0)),0)+IFERROR(INDEX('Hoja de Trabajo para listado'!$DE$153:$DG$274,MATCH($A1068,'Hoja de Trabajo para listado'!$DE$153:$DE$1048576,0),MATCH((CUADRO!O$5&amp;$E1068),'Hoja de Trabajo para listado'!$DE$151:$DG$151,0)),0)+IFERROR(INDEX('Hoja de Trabajo para listado'!$CD$155:$DC$1048576,MATCH($A1068,'Hoja de Trabajo para listado'!$CD$155:$CD$1048576,0),MATCH((CUADRO!O$5&amp;$E1068),'Hoja de Trabajo para listado'!$CD$151:$DC$151,0)),0)</f>
        <v>0</v>
      </c>
      <c r="P1068" s="243">
        <f ca="1">+IFERROR(INDEX('Hoja de Trabajo para listado'!$A$155:$Z$1048576,MATCH($A1068,'Hoja de Trabajo para listado'!$A$155:$A$1048576,0),MATCH((CUADRO!P$5&amp;$E1068),'Hoja de Trabajo para listado'!$A$151:$Z$151,0)),0)+IFERROR(INDEX('Hoja de Trabajo para listado'!$AB$155:$BA$1048576,MATCH($A1068,'Hoja de Trabajo para listado'!$AB$155:$AB$1048576,0),MATCH((CUADRO!P$5&amp;$E1068),'Hoja de Trabajo para listado'!$AB$151:$BA$151,0)),0)+IFERROR(INDEX('Hoja de Trabajo para listado'!$BC$155:$CB$1048576,MATCH($A1068,'Hoja de Trabajo para listado'!$BC$155:$BC$1048576,0),MATCH((CUADRO!P$5&amp;$E1068),'Hoja de Trabajo para listado'!$BC$151:$CB$151,0)),0)+IFERROR(INDEX('Hoja de Trabajo para listado'!$DE$153:$DG$274,MATCH($A1068,'Hoja de Trabajo para listado'!$DE$153:$DE$1048576,0),MATCH((CUADRO!P$5&amp;$E1068),'Hoja de Trabajo para listado'!$DE$151:$DG$151,0)),0)+IFERROR(INDEX('Hoja de Trabajo para listado'!$CD$155:$DC$1048576,MATCH($A1068,'Hoja de Trabajo para listado'!$CD$155:$CD$1048576,0),MATCH((CUADRO!P$5&amp;$E1068),'Hoja de Trabajo para listado'!$CD$151:$DC$151,0)),0)</f>
        <v>0</v>
      </c>
      <c r="Q1068" s="243">
        <f ca="1">+IFERROR(INDEX('Hoja de Trabajo para listado'!$A$155:$Z$1048576,MATCH($A1068,'Hoja de Trabajo para listado'!$A$155:$A$1048576,0),MATCH((CUADRO!Q$5&amp;$E1068),'Hoja de Trabajo para listado'!$A$151:$Z$151,0)),0)+IFERROR(INDEX('Hoja de Trabajo para listado'!$AB$155:$BA$1048576,MATCH($A1068,'Hoja de Trabajo para listado'!$AB$155:$AB$1048576,0),MATCH((CUADRO!Q$5&amp;$E1068),'Hoja de Trabajo para listado'!$AB$151:$BA$151,0)),0)+IFERROR(INDEX('Hoja de Trabajo para listado'!$BC$155:$CB$1048576,MATCH($A1068,'Hoja de Trabajo para listado'!$BC$155:$BC$1048576,0),MATCH((CUADRO!Q$5&amp;$E1068),'Hoja de Trabajo para listado'!$BC$151:$CB$151,0)),0)+IFERROR(INDEX('Hoja de Trabajo para listado'!$DE$153:$DG$274,MATCH($A1068,'Hoja de Trabajo para listado'!$DE$153:$DE$1048576,0),MATCH((CUADRO!Q$5&amp;$E1068),'Hoja de Trabajo para listado'!$DE$151:$DG$151,0)),0)+IFERROR(INDEX('Hoja de Trabajo para listado'!$CD$155:$DC$1048576,MATCH($A1068,'Hoja de Trabajo para listado'!$CD$155:$CD$1048576,0),MATCH((CUADRO!Q$5&amp;$E1068),'Hoja de Trabajo para listado'!$CD$151:$DC$151,0)),0)</f>
        <v>0</v>
      </c>
      <c r="R1068" s="243">
        <f t="shared" ca="1" si="35"/>
        <v>0</v>
      </c>
      <c r="S1068" s="249"/>
      <c r="T1068" s="243">
        <f ca="1">+T1069</f>
        <v>0</v>
      </c>
      <c r="U1068" s="242">
        <f t="shared" si="36"/>
        <v>1</v>
      </c>
      <c r="V1068" s="333" t="str">
        <f>+VLOOKUP(A1068,bd_lista!$A$3:$E$590,5,FALSE)</f>
        <v>Gobiernos Autonomos Municipales</v>
      </c>
      <c r="W1068" s="383" t="str">
        <f>+V1068</f>
        <v>Gobiernos Autonomos Municipales</v>
      </c>
      <c r="X1068" s="242">
        <f>+VLOOKUP(A1068,[3]Sheet1!$A$13:$D$744,4,FALSE)</f>
        <v>0</v>
      </c>
      <c r="Y1068" s="242" t="e">
        <f>+VLOOKUP(X1068,bd_lista!$A$3:$C$590,3,FALSE)</f>
        <v>#N/A</v>
      </c>
      <c r="Z1068" s="294">
        <f>+X1068</f>
        <v>0</v>
      </c>
      <c r="AA1068" s="295" t="e">
        <f>+Y1068</f>
        <v>#N/A</v>
      </c>
    </row>
    <row r="1069" spans="1:27" customFormat="1" ht="15" hidden="1" customHeight="1">
      <c r="A1069" s="32">
        <v>1813</v>
      </c>
      <c r="B1069" s="389"/>
      <c r="C1069" s="247" t="str">
        <f>+VLOOKUP(A1069,bd_lista!$A$3:$C$590,3,FALSE)</f>
        <v>Gobierno Autónomo Municipal de San Andrés</v>
      </c>
      <c r="D1069" s="386"/>
      <c r="E1069" s="244" t="s">
        <v>1305</v>
      </c>
      <c r="F1069" s="243">
        <f ca="1">+IFERROR(INDEX('Hoja de Trabajo para listado'!$A$155:$Z$1048576,MATCH($A1069,'Hoja de Trabajo para listado'!$A$155:$A$1048576,0),MATCH((CUADRO!F$5&amp;$E1069),'Hoja de Trabajo para listado'!$A$151:$Z$151,0)),0)+IFERROR(INDEX('Hoja de Trabajo para listado'!$AB$155:$BA$1048576,MATCH($A1069,'Hoja de Trabajo para listado'!$AB$155:$AB$1048576,0),MATCH((CUADRO!F$5&amp;$E1069),'Hoja de Trabajo para listado'!$AB$151:$BA$151,0)),0)+IFERROR(INDEX('Hoja de Trabajo para listado'!$BC$155:$CB$1048576,MATCH($A1069,'Hoja de Trabajo para listado'!$BC$155:$BC$1048576,0),MATCH((CUADRO!F$5&amp;$E1069),'Hoja de Trabajo para listado'!$BC$151:$CB$151,0)),0)+IFERROR(INDEX('Hoja de Trabajo para listado'!$DE$153:$DG$274,MATCH($A1069,'Hoja de Trabajo para listado'!$DE$153:$DE$1048576,0),MATCH((CUADRO!F$5&amp;$E1069),'Hoja de Trabajo para listado'!$DE$151:$DG$151,0)),0)+IFERROR(INDEX('Hoja de Trabajo para listado'!$CD$155:$DC$1048576,MATCH($A1069,'Hoja de Trabajo para listado'!$CD$155:$CD$1048576,0),MATCH((CUADRO!F$5&amp;$E1069),'Hoja de Trabajo para listado'!$CD$151:$DC$151,0)),0)</f>
        <v>0</v>
      </c>
      <c r="G1069" s="243">
        <f ca="1">+IFERROR(INDEX('Hoja de Trabajo para listado'!$A$155:$Z$1048576,MATCH($A1069,'Hoja de Trabajo para listado'!$A$155:$A$1048576,0),MATCH((CUADRO!G$5&amp;$E1069),'Hoja de Trabajo para listado'!$A$151:$Z$151,0)),0)+IFERROR(INDEX('Hoja de Trabajo para listado'!$AB$155:$BA$1048576,MATCH($A1069,'Hoja de Trabajo para listado'!$AB$155:$AB$1048576,0),MATCH((CUADRO!G$5&amp;$E1069),'Hoja de Trabajo para listado'!$AB$151:$BA$151,0)),0)+IFERROR(INDEX('Hoja de Trabajo para listado'!$BC$155:$CB$1048576,MATCH($A1069,'Hoja de Trabajo para listado'!$BC$155:$BC$1048576,0),MATCH((CUADRO!G$5&amp;$E1069),'Hoja de Trabajo para listado'!$BC$151:$CB$151,0)),0)+IFERROR(INDEX('Hoja de Trabajo para listado'!$DE$153:$DG$274,MATCH($A1069,'Hoja de Trabajo para listado'!$DE$153:$DE$1048576,0),MATCH((CUADRO!G$5&amp;$E1069),'Hoja de Trabajo para listado'!$DE$151:$DG$151,0)),0)+IFERROR(INDEX('Hoja de Trabajo para listado'!$CD$155:$DC$1048576,MATCH($A1069,'Hoja de Trabajo para listado'!$CD$155:$CD$1048576,0),MATCH((CUADRO!G$5&amp;$E1069),'Hoja de Trabajo para listado'!$CD$151:$DC$151,0)),0)</f>
        <v>0</v>
      </c>
      <c r="H1069" s="243">
        <f ca="1">+IFERROR(INDEX('Hoja de Trabajo para listado'!$A$155:$Z$1048576,MATCH($A1069,'Hoja de Trabajo para listado'!$A$155:$A$1048576,0),MATCH((CUADRO!H$5&amp;$E1069),'Hoja de Trabajo para listado'!$A$151:$Z$151,0)),0)+IFERROR(INDEX('Hoja de Trabajo para listado'!$AB$155:$BA$1048576,MATCH($A1069,'Hoja de Trabajo para listado'!$AB$155:$AB$1048576,0),MATCH((CUADRO!H$5&amp;$E1069),'Hoja de Trabajo para listado'!$AB$151:$BA$151,0)),0)+IFERROR(INDEX('Hoja de Trabajo para listado'!$BC$155:$CB$1048576,MATCH($A1069,'Hoja de Trabajo para listado'!$BC$155:$BC$1048576,0),MATCH((CUADRO!H$5&amp;$E1069),'Hoja de Trabajo para listado'!$BC$151:$CB$151,0)),0)+IFERROR(INDEX('Hoja de Trabajo para listado'!$DE$153:$DG$274,MATCH($A1069,'Hoja de Trabajo para listado'!$DE$153:$DE$1048576,0),MATCH((CUADRO!H$5&amp;$E1069),'Hoja de Trabajo para listado'!$DE$151:$DG$151,0)),0)+IFERROR(INDEX('Hoja de Trabajo para listado'!$CD$155:$DC$1048576,MATCH($A1069,'Hoja de Trabajo para listado'!$CD$155:$CD$1048576,0),MATCH((CUADRO!H$5&amp;$E1069),'Hoja de Trabajo para listado'!$CD$151:$DC$151,0)),0)</f>
        <v>0</v>
      </c>
      <c r="I1069" s="243">
        <f ca="1">+IFERROR(INDEX('Hoja de Trabajo para listado'!$A$155:$Z$1048576,MATCH($A1069,'Hoja de Trabajo para listado'!$A$155:$A$1048576,0),MATCH((CUADRO!I$5&amp;$E1069),'Hoja de Trabajo para listado'!$A$151:$Z$151,0)),0)+IFERROR(INDEX('Hoja de Trabajo para listado'!$AB$155:$BA$1048576,MATCH($A1069,'Hoja de Trabajo para listado'!$AB$155:$AB$1048576,0),MATCH((CUADRO!I$5&amp;$E1069),'Hoja de Trabajo para listado'!$AB$151:$BA$151,0)),0)+IFERROR(INDEX('Hoja de Trabajo para listado'!$BC$155:$CB$1048576,MATCH($A1069,'Hoja de Trabajo para listado'!$BC$155:$BC$1048576,0),MATCH((CUADRO!I$5&amp;$E1069),'Hoja de Trabajo para listado'!$BC$151:$CB$151,0)),0)+IFERROR(INDEX('Hoja de Trabajo para listado'!$DE$153:$DG$274,MATCH($A1069,'Hoja de Trabajo para listado'!$DE$153:$DE$1048576,0),MATCH((CUADRO!I$5&amp;$E1069),'Hoja de Trabajo para listado'!$DE$151:$DG$151,0)),0)+IFERROR(INDEX('Hoja de Trabajo para listado'!$CD$155:$DC$1048576,MATCH($A1069,'Hoja de Trabajo para listado'!$CD$155:$CD$1048576,0),MATCH((CUADRO!I$5&amp;$E1069),'Hoja de Trabajo para listado'!$CD$151:$DC$151,0)),0)</f>
        <v>0</v>
      </c>
      <c r="J1069" s="243">
        <f ca="1">+IFERROR(INDEX('Hoja de Trabajo para listado'!$A$155:$Z$1048576,MATCH($A1069,'Hoja de Trabajo para listado'!$A$155:$A$1048576,0),MATCH((CUADRO!J$5&amp;$E1069),'Hoja de Trabajo para listado'!$A$151:$Z$151,0)),0)+IFERROR(INDEX('Hoja de Trabajo para listado'!$AB$155:$BA$1048576,MATCH($A1069,'Hoja de Trabajo para listado'!$AB$155:$AB$1048576,0),MATCH((CUADRO!J$5&amp;$E1069),'Hoja de Trabajo para listado'!$AB$151:$BA$151,0)),0)+IFERROR(INDEX('Hoja de Trabajo para listado'!$BC$155:$CB$1048576,MATCH($A1069,'Hoja de Trabajo para listado'!$BC$155:$BC$1048576,0),MATCH((CUADRO!J$5&amp;$E1069),'Hoja de Trabajo para listado'!$BC$151:$CB$151,0)),0)+IFERROR(INDEX('Hoja de Trabajo para listado'!$DE$153:$DG$274,MATCH($A1069,'Hoja de Trabajo para listado'!$DE$153:$DE$1048576,0),MATCH((CUADRO!J$5&amp;$E1069),'Hoja de Trabajo para listado'!$DE$151:$DG$151,0)),0)+IFERROR(INDEX('Hoja de Trabajo para listado'!$CD$155:$DC$1048576,MATCH($A1069,'Hoja de Trabajo para listado'!$CD$155:$CD$1048576,0),MATCH((CUADRO!J$5&amp;$E1069),'Hoja de Trabajo para listado'!$CD$151:$DC$151,0)),0)</f>
        <v>0</v>
      </c>
      <c r="K1069" s="243">
        <f ca="1">+IFERROR(INDEX('Hoja de Trabajo para listado'!$A$155:$Z$1048576,MATCH($A1069,'Hoja de Trabajo para listado'!$A$155:$A$1048576,0),MATCH((CUADRO!K$5&amp;$E1069),'Hoja de Trabajo para listado'!$A$151:$Z$151,0)),0)+IFERROR(INDEX('Hoja de Trabajo para listado'!$AB$155:$BA$1048576,MATCH($A1069,'Hoja de Trabajo para listado'!$AB$155:$AB$1048576,0),MATCH((CUADRO!K$5&amp;$E1069),'Hoja de Trabajo para listado'!$AB$151:$BA$151,0)),0)+IFERROR(INDEX('Hoja de Trabajo para listado'!$BC$155:$CB$1048576,MATCH($A1069,'Hoja de Trabajo para listado'!$BC$155:$BC$1048576,0),MATCH((CUADRO!K$5&amp;$E1069),'Hoja de Trabajo para listado'!$BC$151:$CB$151,0)),0)+IFERROR(INDEX('Hoja de Trabajo para listado'!$DE$153:$DG$274,MATCH($A1069,'Hoja de Trabajo para listado'!$DE$153:$DE$1048576,0),MATCH((CUADRO!K$5&amp;$E1069),'Hoja de Trabajo para listado'!$DE$151:$DG$151,0)),0)+IFERROR(INDEX('Hoja de Trabajo para listado'!$CD$155:$DC$1048576,MATCH($A1069,'Hoja de Trabajo para listado'!$CD$155:$CD$1048576,0),MATCH((CUADRO!K$5&amp;$E1069),'Hoja de Trabajo para listado'!$CD$151:$DC$151,0)),0)</f>
        <v>0</v>
      </c>
      <c r="L1069" s="243">
        <f ca="1">+IFERROR(INDEX('Hoja de Trabajo para listado'!$A$155:$Z$1048576,MATCH($A1069,'Hoja de Trabajo para listado'!$A$155:$A$1048576,0),MATCH((CUADRO!L$5&amp;$E1069),'Hoja de Trabajo para listado'!$A$151:$Z$151,0)),0)+IFERROR(INDEX('Hoja de Trabajo para listado'!$AB$155:$BA$1048576,MATCH($A1069,'Hoja de Trabajo para listado'!$AB$155:$AB$1048576,0),MATCH((CUADRO!L$5&amp;$E1069),'Hoja de Trabajo para listado'!$AB$151:$BA$151,0)),0)+IFERROR(INDEX('Hoja de Trabajo para listado'!$BC$155:$CB$1048576,MATCH($A1069,'Hoja de Trabajo para listado'!$BC$155:$BC$1048576,0),MATCH((CUADRO!L$5&amp;$E1069),'Hoja de Trabajo para listado'!$BC$151:$CB$151,0)),0)+IFERROR(INDEX('Hoja de Trabajo para listado'!$DE$153:$DG$274,MATCH($A1069,'Hoja de Trabajo para listado'!$DE$153:$DE$1048576,0),MATCH((CUADRO!L$5&amp;$E1069),'Hoja de Trabajo para listado'!$DE$151:$DG$151,0)),0)+IFERROR(INDEX('Hoja de Trabajo para listado'!$CD$155:$DC$1048576,MATCH($A1069,'Hoja de Trabajo para listado'!$CD$155:$CD$1048576,0),MATCH((CUADRO!L$5&amp;$E1069),'Hoja de Trabajo para listado'!$CD$151:$DC$151,0)),0)</f>
        <v>0</v>
      </c>
      <c r="M1069" s="243">
        <f ca="1">+IFERROR(INDEX('Hoja de Trabajo para listado'!$A$155:$Z$1048576,MATCH($A1069,'Hoja de Trabajo para listado'!$A$155:$A$1048576,0),MATCH((CUADRO!M$5&amp;$E1069),'Hoja de Trabajo para listado'!$A$151:$Z$151,0)),0)+IFERROR(INDEX('Hoja de Trabajo para listado'!$AB$155:$BA$1048576,MATCH($A1069,'Hoja de Trabajo para listado'!$AB$155:$AB$1048576,0),MATCH((CUADRO!M$5&amp;$E1069),'Hoja de Trabajo para listado'!$AB$151:$BA$151,0)),0)+IFERROR(INDEX('Hoja de Trabajo para listado'!$BC$155:$CB$1048576,MATCH($A1069,'Hoja de Trabajo para listado'!$BC$155:$BC$1048576,0),MATCH((CUADRO!M$5&amp;$E1069),'Hoja de Trabajo para listado'!$BC$151:$CB$151,0)),0)+IFERROR(INDEX('Hoja de Trabajo para listado'!$DE$153:$DG$274,MATCH($A1069,'Hoja de Trabajo para listado'!$DE$153:$DE$1048576,0),MATCH((CUADRO!M$5&amp;$E1069),'Hoja de Trabajo para listado'!$DE$151:$DG$151,0)),0)+IFERROR(INDEX('Hoja de Trabajo para listado'!$CD$155:$DC$1048576,MATCH($A1069,'Hoja de Trabajo para listado'!$CD$155:$CD$1048576,0),MATCH((CUADRO!M$5&amp;$E1069),'Hoja de Trabajo para listado'!$CD$151:$DC$151,0)),0)</f>
        <v>0</v>
      </c>
      <c r="N1069" s="243">
        <f ca="1">+IFERROR(INDEX('Hoja de Trabajo para listado'!$A$155:$Z$1048576,MATCH($A1069,'Hoja de Trabajo para listado'!$A$155:$A$1048576,0),MATCH((CUADRO!N$5&amp;$E1069),'Hoja de Trabajo para listado'!$A$151:$Z$151,0)),0)+IFERROR(INDEX('Hoja de Trabajo para listado'!$AB$155:$BA$1048576,MATCH($A1069,'Hoja de Trabajo para listado'!$AB$155:$AB$1048576,0),MATCH((CUADRO!N$5&amp;$E1069),'Hoja de Trabajo para listado'!$AB$151:$BA$151,0)),0)+IFERROR(INDEX('Hoja de Trabajo para listado'!$BC$155:$CB$1048576,MATCH($A1069,'Hoja de Trabajo para listado'!$BC$155:$BC$1048576,0),MATCH((CUADRO!N$5&amp;$E1069),'Hoja de Trabajo para listado'!$BC$151:$CB$151,0)),0)+IFERROR(INDEX('Hoja de Trabajo para listado'!$DE$153:$DG$274,MATCH($A1069,'Hoja de Trabajo para listado'!$DE$153:$DE$1048576,0),MATCH((CUADRO!N$5&amp;$E1069),'Hoja de Trabajo para listado'!$DE$151:$DG$151,0)),0)+IFERROR(INDEX('Hoja de Trabajo para listado'!$CD$155:$DC$1048576,MATCH($A1069,'Hoja de Trabajo para listado'!$CD$155:$CD$1048576,0),MATCH((CUADRO!N$5&amp;$E1069),'Hoja de Trabajo para listado'!$CD$151:$DC$151,0)),0)</f>
        <v>0</v>
      </c>
      <c r="O1069" s="243">
        <f ca="1">+IFERROR(INDEX('Hoja de Trabajo para listado'!$A$155:$Z$1048576,MATCH($A1069,'Hoja de Trabajo para listado'!$A$155:$A$1048576,0),MATCH((CUADRO!O$5&amp;$E1069),'Hoja de Trabajo para listado'!$A$151:$Z$151,0)),0)+IFERROR(INDEX('Hoja de Trabajo para listado'!$AB$155:$BA$1048576,MATCH($A1069,'Hoja de Trabajo para listado'!$AB$155:$AB$1048576,0),MATCH((CUADRO!O$5&amp;$E1069),'Hoja de Trabajo para listado'!$AB$151:$BA$151,0)),0)+IFERROR(INDEX('Hoja de Trabajo para listado'!$BC$155:$CB$1048576,MATCH($A1069,'Hoja de Trabajo para listado'!$BC$155:$BC$1048576,0),MATCH((CUADRO!O$5&amp;$E1069),'Hoja de Trabajo para listado'!$BC$151:$CB$151,0)),0)+IFERROR(INDEX('Hoja de Trabajo para listado'!$DE$153:$DG$274,MATCH($A1069,'Hoja de Trabajo para listado'!$DE$153:$DE$1048576,0),MATCH((CUADRO!O$5&amp;$E1069),'Hoja de Trabajo para listado'!$DE$151:$DG$151,0)),0)+IFERROR(INDEX('Hoja de Trabajo para listado'!$CD$155:$DC$1048576,MATCH($A1069,'Hoja de Trabajo para listado'!$CD$155:$CD$1048576,0),MATCH((CUADRO!O$5&amp;$E1069),'Hoja de Trabajo para listado'!$CD$151:$DC$151,0)),0)</f>
        <v>0</v>
      </c>
      <c r="P1069" s="243">
        <f ca="1">+IFERROR(INDEX('Hoja de Trabajo para listado'!$A$155:$Z$1048576,MATCH($A1069,'Hoja de Trabajo para listado'!$A$155:$A$1048576,0),MATCH((CUADRO!P$5&amp;$E1069),'Hoja de Trabajo para listado'!$A$151:$Z$151,0)),0)+IFERROR(INDEX('Hoja de Trabajo para listado'!$AB$155:$BA$1048576,MATCH($A1069,'Hoja de Trabajo para listado'!$AB$155:$AB$1048576,0),MATCH((CUADRO!P$5&amp;$E1069),'Hoja de Trabajo para listado'!$AB$151:$BA$151,0)),0)+IFERROR(INDEX('Hoja de Trabajo para listado'!$BC$155:$CB$1048576,MATCH($A1069,'Hoja de Trabajo para listado'!$BC$155:$BC$1048576,0),MATCH((CUADRO!P$5&amp;$E1069),'Hoja de Trabajo para listado'!$BC$151:$CB$151,0)),0)+IFERROR(INDEX('Hoja de Trabajo para listado'!$DE$153:$DG$274,MATCH($A1069,'Hoja de Trabajo para listado'!$DE$153:$DE$1048576,0),MATCH((CUADRO!P$5&amp;$E1069),'Hoja de Trabajo para listado'!$DE$151:$DG$151,0)),0)+IFERROR(INDEX('Hoja de Trabajo para listado'!$CD$155:$DC$1048576,MATCH($A1069,'Hoja de Trabajo para listado'!$CD$155:$CD$1048576,0),MATCH((CUADRO!P$5&amp;$E1069),'Hoja de Trabajo para listado'!$CD$151:$DC$151,0)),0)</f>
        <v>0</v>
      </c>
      <c r="Q1069" s="243">
        <f ca="1">+IFERROR(INDEX('Hoja de Trabajo para listado'!$A$155:$Z$1048576,MATCH($A1069,'Hoja de Trabajo para listado'!$A$155:$A$1048576,0),MATCH((CUADRO!Q$5&amp;$E1069),'Hoja de Trabajo para listado'!$A$151:$Z$151,0)),0)+IFERROR(INDEX('Hoja de Trabajo para listado'!$AB$155:$BA$1048576,MATCH($A1069,'Hoja de Trabajo para listado'!$AB$155:$AB$1048576,0),MATCH((CUADRO!Q$5&amp;$E1069),'Hoja de Trabajo para listado'!$AB$151:$BA$151,0)),0)+IFERROR(INDEX('Hoja de Trabajo para listado'!$BC$155:$CB$1048576,MATCH($A1069,'Hoja de Trabajo para listado'!$BC$155:$BC$1048576,0),MATCH((CUADRO!Q$5&amp;$E1069),'Hoja de Trabajo para listado'!$BC$151:$CB$151,0)),0)+IFERROR(INDEX('Hoja de Trabajo para listado'!$DE$153:$DG$274,MATCH($A1069,'Hoja de Trabajo para listado'!$DE$153:$DE$1048576,0),MATCH((CUADRO!Q$5&amp;$E1069),'Hoja de Trabajo para listado'!$DE$151:$DG$151,0)),0)+IFERROR(INDEX('Hoja de Trabajo para listado'!$CD$155:$DC$1048576,MATCH($A1069,'Hoja de Trabajo para listado'!$CD$155:$CD$1048576,0),MATCH((CUADRO!Q$5&amp;$E1069),'Hoja de Trabajo para listado'!$CD$151:$DC$151,0)),0)</f>
        <v>0</v>
      </c>
      <c r="R1069" s="243">
        <f t="shared" ca="1" si="35"/>
        <v>0</v>
      </c>
      <c r="S1069" s="249">
        <f ca="1">+R1068+R1069</f>
        <v>0</v>
      </c>
      <c r="T1069" s="243">
        <f ca="1">+S1069</f>
        <v>0</v>
      </c>
      <c r="U1069" s="242">
        <f t="shared" si="36"/>
        <v>2</v>
      </c>
      <c r="V1069" s="333" t="str">
        <f>+VLOOKUP(A1069,bd_lista!$A$3:$E$590,5,FALSE)</f>
        <v>Gobiernos Autonomos Municipales</v>
      </c>
      <c r="W1069" s="384"/>
      <c r="X1069" s="242">
        <f>+VLOOKUP(A1069,[3]Sheet1!$A$13:$D$744,4,FALSE)</f>
        <v>0</v>
      </c>
      <c r="Y1069" s="242" t="e">
        <f>+VLOOKUP(X1069,bd_lista!$A$3:$C$590,3,FALSE)</f>
        <v>#N/A</v>
      </c>
      <c r="Z1069" s="292"/>
      <c r="AA1069" s="293"/>
    </row>
    <row r="1070" spans="1:27" customFormat="1" ht="15" hidden="1" customHeight="1">
      <c r="A1070" s="32">
        <v>1814</v>
      </c>
      <c r="B1070" s="388">
        <f>+A1070</f>
        <v>1814</v>
      </c>
      <c r="C1070" s="247" t="str">
        <f>+VLOOKUP(A1070,bd_lista!$A$3:$C$590,3,FALSE)</f>
        <v>Gobierno Autónomo Municipal de San Joaquín</v>
      </c>
      <c r="D1070" s="385" t="str">
        <f>+C1070</f>
        <v>Gobierno Autónomo Municipal de San Joaquín</v>
      </c>
      <c r="E1070" s="242" t="s">
        <v>1304</v>
      </c>
      <c r="F1070" s="243">
        <f ca="1">+IFERROR(INDEX('Hoja de Trabajo para listado'!$A$155:$Z$1048576,MATCH($A1070,'Hoja de Trabajo para listado'!$A$155:$A$1048576,0),MATCH((CUADRO!F$5&amp;$E1070),'Hoja de Trabajo para listado'!$A$151:$Z$151,0)),0)+IFERROR(INDEX('Hoja de Trabajo para listado'!$AB$155:$BA$1048576,MATCH($A1070,'Hoja de Trabajo para listado'!$AB$155:$AB$1048576,0),MATCH((CUADRO!F$5&amp;$E1070),'Hoja de Trabajo para listado'!$AB$151:$BA$151,0)),0)+IFERROR(INDEX('Hoja de Trabajo para listado'!$BC$155:$CB$1048576,MATCH($A1070,'Hoja de Trabajo para listado'!$BC$155:$BC$1048576,0),MATCH((CUADRO!F$5&amp;$E1070),'Hoja de Trabajo para listado'!$BC$151:$CB$151,0)),0)+IFERROR(INDEX('Hoja de Trabajo para listado'!$DE$153:$DG$274,MATCH($A1070,'Hoja de Trabajo para listado'!$DE$153:$DE$1048576,0),MATCH((CUADRO!F$5&amp;$E1070),'Hoja de Trabajo para listado'!$DE$151:$DG$151,0)),0)+IFERROR(INDEX('Hoja de Trabajo para listado'!$CD$155:$DC$1048576,MATCH($A1070,'Hoja de Trabajo para listado'!$CD$155:$CD$1048576,0),MATCH((CUADRO!F$5&amp;$E1070),'Hoja de Trabajo para listado'!$CD$151:$DC$151,0)),0)</f>
        <v>0</v>
      </c>
      <c r="G1070" s="243">
        <f ca="1">+IFERROR(INDEX('Hoja de Trabajo para listado'!$A$155:$Z$1048576,MATCH($A1070,'Hoja de Trabajo para listado'!$A$155:$A$1048576,0),MATCH((CUADRO!G$5&amp;$E1070),'Hoja de Trabajo para listado'!$A$151:$Z$151,0)),0)+IFERROR(INDEX('Hoja de Trabajo para listado'!$AB$155:$BA$1048576,MATCH($A1070,'Hoja de Trabajo para listado'!$AB$155:$AB$1048576,0),MATCH((CUADRO!G$5&amp;$E1070),'Hoja de Trabajo para listado'!$AB$151:$BA$151,0)),0)+IFERROR(INDEX('Hoja de Trabajo para listado'!$BC$155:$CB$1048576,MATCH($A1070,'Hoja de Trabajo para listado'!$BC$155:$BC$1048576,0),MATCH((CUADRO!G$5&amp;$E1070),'Hoja de Trabajo para listado'!$BC$151:$CB$151,0)),0)+IFERROR(INDEX('Hoja de Trabajo para listado'!$DE$153:$DG$274,MATCH($A1070,'Hoja de Trabajo para listado'!$DE$153:$DE$1048576,0),MATCH((CUADRO!G$5&amp;$E1070),'Hoja de Trabajo para listado'!$DE$151:$DG$151,0)),0)+IFERROR(INDEX('Hoja de Trabajo para listado'!$CD$155:$DC$1048576,MATCH($A1070,'Hoja de Trabajo para listado'!$CD$155:$CD$1048576,0),MATCH((CUADRO!G$5&amp;$E1070),'Hoja de Trabajo para listado'!$CD$151:$DC$151,0)),0)</f>
        <v>0</v>
      </c>
      <c r="H1070" s="243">
        <f ca="1">+IFERROR(INDEX('Hoja de Trabajo para listado'!$A$155:$Z$1048576,MATCH($A1070,'Hoja de Trabajo para listado'!$A$155:$A$1048576,0),MATCH((CUADRO!H$5&amp;$E1070),'Hoja de Trabajo para listado'!$A$151:$Z$151,0)),0)+IFERROR(INDEX('Hoja de Trabajo para listado'!$AB$155:$BA$1048576,MATCH($A1070,'Hoja de Trabajo para listado'!$AB$155:$AB$1048576,0),MATCH((CUADRO!H$5&amp;$E1070),'Hoja de Trabajo para listado'!$AB$151:$BA$151,0)),0)+IFERROR(INDEX('Hoja de Trabajo para listado'!$BC$155:$CB$1048576,MATCH($A1070,'Hoja de Trabajo para listado'!$BC$155:$BC$1048576,0),MATCH((CUADRO!H$5&amp;$E1070),'Hoja de Trabajo para listado'!$BC$151:$CB$151,0)),0)+IFERROR(INDEX('Hoja de Trabajo para listado'!$DE$153:$DG$274,MATCH($A1070,'Hoja de Trabajo para listado'!$DE$153:$DE$1048576,0),MATCH((CUADRO!H$5&amp;$E1070),'Hoja de Trabajo para listado'!$DE$151:$DG$151,0)),0)+IFERROR(INDEX('Hoja de Trabajo para listado'!$CD$155:$DC$1048576,MATCH($A1070,'Hoja de Trabajo para listado'!$CD$155:$CD$1048576,0),MATCH((CUADRO!H$5&amp;$E1070),'Hoja de Trabajo para listado'!$CD$151:$DC$151,0)),0)</f>
        <v>0</v>
      </c>
      <c r="I1070" s="243">
        <f ca="1">+IFERROR(INDEX('Hoja de Trabajo para listado'!$A$155:$Z$1048576,MATCH($A1070,'Hoja de Trabajo para listado'!$A$155:$A$1048576,0),MATCH((CUADRO!I$5&amp;$E1070),'Hoja de Trabajo para listado'!$A$151:$Z$151,0)),0)+IFERROR(INDEX('Hoja de Trabajo para listado'!$AB$155:$BA$1048576,MATCH($A1070,'Hoja de Trabajo para listado'!$AB$155:$AB$1048576,0),MATCH((CUADRO!I$5&amp;$E1070),'Hoja de Trabajo para listado'!$AB$151:$BA$151,0)),0)+IFERROR(INDEX('Hoja de Trabajo para listado'!$BC$155:$CB$1048576,MATCH($A1070,'Hoja de Trabajo para listado'!$BC$155:$BC$1048576,0),MATCH((CUADRO!I$5&amp;$E1070),'Hoja de Trabajo para listado'!$BC$151:$CB$151,0)),0)+IFERROR(INDEX('Hoja de Trabajo para listado'!$DE$153:$DG$274,MATCH($A1070,'Hoja de Trabajo para listado'!$DE$153:$DE$1048576,0),MATCH((CUADRO!I$5&amp;$E1070),'Hoja de Trabajo para listado'!$DE$151:$DG$151,0)),0)+IFERROR(INDEX('Hoja de Trabajo para listado'!$CD$155:$DC$1048576,MATCH($A1070,'Hoja de Trabajo para listado'!$CD$155:$CD$1048576,0),MATCH((CUADRO!I$5&amp;$E1070),'Hoja de Trabajo para listado'!$CD$151:$DC$151,0)),0)</f>
        <v>0</v>
      </c>
      <c r="J1070" s="243">
        <f ca="1">+IFERROR(INDEX('Hoja de Trabajo para listado'!$A$155:$Z$1048576,MATCH($A1070,'Hoja de Trabajo para listado'!$A$155:$A$1048576,0),MATCH((CUADRO!J$5&amp;$E1070),'Hoja de Trabajo para listado'!$A$151:$Z$151,0)),0)+IFERROR(INDEX('Hoja de Trabajo para listado'!$AB$155:$BA$1048576,MATCH($A1070,'Hoja de Trabajo para listado'!$AB$155:$AB$1048576,0),MATCH((CUADRO!J$5&amp;$E1070),'Hoja de Trabajo para listado'!$AB$151:$BA$151,0)),0)+IFERROR(INDEX('Hoja de Trabajo para listado'!$BC$155:$CB$1048576,MATCH($A1070,'Hoja de Trabajo para listado'!$BC$155:$BC$1048576,0),MATCH((CUADRO!J$5&amp;$E1070),'Hoja de Trabajo para listado'!$BC$151:$CB$151,0)),0)+IFERROR(INDEX('Hoja de Trabajo para listado'!$DE$153:$DG$274,MATCH($A1070,'Hoja de Trabajo para listado'!$DE$153:$DE$1048576,0),MATCH((CUADRO!J$5&amp;$E1070),'Hoja de Trabajo para listado'!$DE$151:$DG$151,0)),0)+IFERROR(INDEX('Hoja de Trabajo para listado'!$CD$155:$DC$1048576,MATCH($A1070,'Hoja de Trabajo para listado'!$CD$155:$CD$1048576,0),MATCH((CUADRO!J$5&amp;$E1070),'Hoja de Trabajo para listado'!$CD$151:$DC$151,0)),0)</f>
        <v>0</v>
      </c>
      <c r="K1070" s="243">
        <f ca="1">+IFERROR(INDEX('Hoja de Trabajo para listado'!$A$155:$Z$1048576,MATCH($A1070,'Hoja de Trabajo para listado'!$A$155:$A$1048576,0),MATCH((CUADRO!K$5&amp;$E1070),'Hoja de Trabajo para listado'!$A$151:$Z$151,0)),0)+IFERROR(INDEX('Hoja de Trabajo para listado'!$AB$155:$BA$1048576,MATCH($A1070,'Hoja de Trabajo para listado'!$AB$155:$AB$1048576,0),MATCH((CUADRO!K$5&amp;$E1070),'Hoja de Trabajo para listado'!$AB$151:$BA$151,0)),0)+IFERROR(INDEX('Hoja de Trabajo para listado'!$BC$155:$CB$1048576,MATCH($A1070,'Hoja de Trabajo para listado'!$BC$155:$BC$1048576,0),MATCH((CUADRO!K$5&amp;$E1070),'Hoja de Trabajo para listado'!$BC$151:$CB$151,0)),0)+IFERROR(INDEX('Hoja de Trabajo para listado'!$DE$153:$DG$274,MATCH($A1070,'Hoja de Trabajo para listado'!$DE$153:$DE$1048576,0),MATCH((CUADRO!K$5&amp;$E1070),'Hoja de Trabajo para listado'!$DE$151:$DG$151,0)),0)+IFERROR(INDEX('Hoja de Trabajo para listado'!$CD$155:$DC$1048576,MATCH($A1070,'Hoja de Trabajo para listado'!$CD$155:$CD$1048576,0),MATCH((CUADRO!K$5&amp;$E1070),'Hoja de Trabajo para listado'!$CD$151:$DC$151,0)),0)</f>
        <v>0</v>
      </c>
      <c r="L1070" s="243">
        <f ca="1">+IFERROR(INDEX('Hoja de Trabajo para listado'!$A$155:$Z$1048576,MATCH($A1070,'Hoja de Trabajo para listado'!$A$155:$A$1048576,0),MATCH((CUADRO!L$5&amp;$E1070),'Hoja de Trabajo para listado'!$A$151:$Z$151,0)),0)+IFERROR(INDEX('Hoja de Trabajo para listado'!$AB$155:$BA$1048576,MATCH($A1070,'Hoja de Trabajo para listado'!$AB$155:$AB$1048576,0),MATCH((CUADRO!L$5&amp;$E1070),'Hoja de Trabajo para listado'!$AB$151:$BA$151,0)),0)+IFERROR(INDEX('Hoja de Trabajo para listado'!$BC$155:$CB$1048576,MATCH($A1070,'Hoja de Trabajo para listado'!$BC$155:$BC$1048576,0),MATCH((CUADRO!L$5&amp;$E1070),'Hoja de Trabajo para listado'!$BC$151:$CB$151,0)),0)+IFERROR(INDEX('Hoja de Trabajo para listado'!$DE$153:$DG$274,MATCH($A1070,'Hoja de Trabajo para listado'!$DE$153:$DE$1048576,0),MATCH((CUADRO!L$5&amp;$E1070),'Hoja de Trabajo para listado'!$DE$151:$DG$151,0)),0)+IFERROR(INDEX('Hoja de Trabajo para listado'!$CD$155:$DC$1048576,MATCH($A1070,'Hoja de Trabajo para listado'!$CD$155:$CD$1048576,0),MATCH((CUADRO!L$5&amp;$E1070),'Hoja de Trabajo para listado'!$CD$151:$DC$151,0)),0)</f>
        <v>0</v>
      </c>
      <c r="M1070" s="243">
        <f ca="1">+IFERROR(INDEX('Hoja de Trabajo para listado'!$A$155:$Z$1048576,MATCH($A1070,'Hoja de Trabajo para listado'!$A$155:$A$1048576,0),MATCH((CUADRO!M$5&amp;$E1070),'Hoja de Trabajo para listado'!$A$151:$Z$151,0)),0)+IFERROR(INDEX('Hoja de Trabajo para listado'!$AB$155:$BA$1048576,MATCH($A1070,'Hoja de Trabajo para listado'!$AB$155:$AB$1048576,0),MATCH((CUADRO!M$5&amp;$E1070),'Hoja de Trabajo para listado'!$AB$151:$BA$151,0)),0)+IFERROR(INDEX('Hoja de Trabajo para listado'!$BC$155:$CB$1048576,MATCH($A1070,'Hoja de Trabajo para listado'!$BC$155:$BC$1048576,0),MATCH((CUADRO!M$5&amp;$E1070),'Hoja de Trabajo para listado'!$BC$151:$CB$151,0)),0)+IFERROR(INDEX('Hoja de Trabajo para listado'!$DE$153:$DG$274,MATCH($A1070,'Hoja de Trabajo para listado'!$DE$153:$DE$1048576,0),MATCH((CUADRO!M$5&amp;$E1070),'Hoja de Trabajo para listado'!$DE$151:$DG$151,0)),0)+IFERROR(INDEX('Hoja de Trabajo para listado'!$CD$155:$DC$1048576,MATCH($A1070,'Hoja de Trabajo para listado'!$CD$155:$CD$1048576,0),MATCH((CUADRO!M$5&amp;$E1070),'Hoja de Trabajo para listado'!$CD$151:$DC$151,0)),0)</f>
        <v>0</v>
      </c>
      <c r="N1070" s="243">
        <f ca="1">+IFERROR(INDEX('Hoja de Trabajo para listado'!$A$155:$Z$1048576,MATCH($A1070,'Hoja de Trabajo para listado'!$A$155:$A$1048576,0),MATCH((CUADRO!N$5&amp;$E1070),'Hoja de Trabajo para listado'!$A$151:$Z$151,0)),0)+IFERROR(INDEX('Hoja de Trabajo para listado'!$AB$155:$BA$1048576,MATCH($A1070,'Hoja de Trabajo para listado'!$AB$155:$AB$1048576,0),MATCH((CUADRO!N$5&amp;$E1070),'Hoja de Trabajo para listado'!$AB$151:$BA$151,0)),0)+IFERROR(INDEX('Hoja de Trabajo para listado'!$BC$155:$CB$1048576,MATCH($A1070,'Hoja de Trabajo para listado'!$BC$155:$BC$1048576,0),MATCH((CUADRO!N$5&amp;$E1070),'Hoja de Trabajo para listado'!$BC$151:$CB$151,0)),0)+IFERROR(INDEX('Hoja de Trabajo para listado'!$DE$153:$DG$274,MATCH($A1070,'Hoja de Trabajo para listado'!$DE$153:$DE$1048576,0),MATCH((CUADRO!N$5&amp;$E1070),'Hoja de Trabajo para listado'!$DE$151:$DG$151,0)),0)+IFERROR(INDEX('Hoja de Trabajo para listado'!$CD$155:$DC$1048576,MATCH($A1070,'Hoja de Trabajo para listado'!$CD$155:$CD$1048576,0),MATCH((CUADRO!N$5&amp;$E1070),'Hoja de Trabajo para listado'!$CD$151:$DC$151,0)),0)</f>
        <v>0</v>
      </c>
      <c r="O1070" s="243">
        <f ca="1">+IFERROR(INDEX('Hoja de Trabajo para listado'!$A$155:$Z$1048576,MATCH($A1070,'Hoja de Trabajo para listado'!$A$155:$A$1048576,0),MATCH((CUADRO!O$5&amp;$E1070),'Hoja de Trabajo para listado'!$A$151:$Z$151,0)),0)+IFERROR(INDEX('Hoja de Trabajo para listado'!$AB$155:$BA$1048576,MATCH($A1070,'Hoja de Trabajo para listado'!$AB$155:$AB$1048576,0),MATCH((CUADRO!O$5&amp;$E1070),'Hoja de Trabajo para listado'!$AB$151:$BA$151,0)),0)+IFERROR(INDEX('Hoja de Trabajo para listado'!$BC$155:$CB$1048576,MATCH($A1070,'Hoja de Trabajo para listado'!$BC$155:$BC$1048576,0),MATCH((CUADRO!O$5&amp;$E1070),'Hoja de Trabajo para listado'!$BC$151:$CB$151,0)),0)+IFERROR(INDEX('Hoja de Trabajo para listado'!$DE$153:$DG$274,MATCH($A1070,'Hoja de Trabajo para listado'!$DE$153:$DE$1048576,0),MATCH((CUADRO!O$5&amp;$E1070),'Hoja de Trabajo para listado'!$DE$151:$DG$151,0)),0)+IFERROR(INDEX('Hoja de Trabajo para listado'!$CD$155:$DC$1048576,MATCH($A1070,'Hoja de Trabajo para listado'!$CD$155:$CD$1048576,0),MATCH((CUADRO!O$5&amp;$E1070),'Hoja de Trabajo para listado'!$CD$151:$DC$151,0)),0)</f>
        <v>0</v>
      </c>
      <c r="P1070" s="243">
        <f ca="1">+IFERROR(INDEX('Hoja de Trabajo para listado'!$A$155:$Z$1048576,MATCH($A1070,'Hoja de Trabajo para listado'!$A$155:$A$1048576,0),MATCH((CUADRO!P$5&amp;$E1070),'Hoja de Trabajo para listado'!$A$151:$Z$151,0)),0)+IFERROR(INDEX('Hoja de Trabajo para listado'!$AB$155:$BA$1048576,MATCH($A1070,'Hoja de Trabajo para listado'!$AB$155:$AB$1048576,0),MATCH((CUADRO!P$5&amp;$E1070),'Hoja de Trabajo para listado'!$AB$151:$BA$151,0)),0)+IFERROR(INDEX('Hoja de Trabajo para listado'!$BC$155:$CB$1048576,MATCH($A1070,'Hoja de Trabajo para listado'!$BC$155:$BC$1048576,0),MATCH((CUADRO!P$5&amp;$E1070),'Hoja de Trabajo para listado'!$BC$151:$CB$151,0)),0)+IFERROR(INDEX('Hoja de Trabajo para listado'!$DE$153:$DG$274,MATCH($A1070,'Hoja de Trabajo para listado'!$DE$153:$DE$1048576,0),MATCH((CUADRO!P$5&amp;$E1070),'Hoja de Trabajo para listado'!$DE$151:$DG$151,0)),0)+IFERROR(INDEX('Hoja de Trabajo para listado'!$CD$155:$DC$1048576,MATCH($A1070,'Hoja de Trabajo para listado'!$CD$155:$CD$1048576,0),MATCH((CUADRO!P$5&amp;$E1070),'Hoja de Trabajo para listado'!$CD$151:$DC$151,0)),0)</f>
        <v>0</v>
      </c>
      <c r="Q1070" s="243">
        <f ca="1">+IFERROR(INDEX('Hoja de Trabajo para listado'!$A$155:$Z$1048576,MATCH($A1070,'Hoja de Trabajo para listado'!$A$155:$A$1048576,0),MATCH((CUADRO!Q$5&amp;$E1070),'Hoja de Trabajo para listado'!$A$151:$Z$151,0)),0)+IFERROR(INDEX('Hoja de Trabajo para listado'!$AB$155:$BA$1048576,MATCH($A1070,'Hoja de Trabajo para listado'!$AB$155:$AB$1048576,0),MATCH((CUADRO!Q$5&amp;$E1070),'Hoja de Trabajo para listado'!$AB$151:$BA$151,0)),0)+IFERROR(INDEX('Hoja de Trabajo para listado'!$BC$155:$CB$1048576,MATCH($A1070,'Hoja de Trabajo para listado'!$BC$155:$BC$1048576,0),MATCH((CUADRO!Q$5&amp;$E1070),'Hoja de Trabajo para listado'!$BC$151:$CB$151,0)),0)+IFERROR(INDEX('Hoja de Trabajo para listado'!$DE$153:$DG$274,MATCH($A1070,'Hoja de Trabajo para listado'!$DE$153:$DE$1048576,0),MATCH((CUADRO!Q$5&amp;$E1070),'Hoja de Trabajo para listado'!$DE$151:$DG$151,0)),0)+IFERROR(INDEX('Hoja de Trabajo para listado'!$CD$155:$DC$1048576,MATCH($A1070,'Hoja de Trabajo para listado'!$CD$155:$CD$1048576,0),MATCH((CUADRO!Q$5&amp;$E1070),'Hoja de Trabajo para listado'!$CD$151:$DC$151,0)),0)</f>
        <v>0</v>
      </c>
      <c r="R1070" s="243">
        <f t="shared" ca="1" si="35"/>
        <v>0</v>
      </c>
      <c r="S1070" s="249"/>
      <c r="T1070" s="243">
        <f ca="1">+T1071</f>
        <v>0</v>
      </c>
      <c r="U1070" s="242">
        <f t="shared" si="36"/>
        <v>1</v>
      </c>
      <c r="V1070" s="333" t="str">
        <f>+VLOOKUP(A1070,bd_lista!$A$3:$E$590,5,FALSE)</f>
        <v>Gobiernos Autonomos Municipales</v>
      </c>
      <c r="W1070" s="383" t="str">
        <f>+V1070</f>
        <v>Gobiernos Autonomos Municipales</v>
      </c>
      <c r="X1070" s="242">
        <f>+VLOOKUP(A1070,[3]Sheet1!$A$13:$D$744,4,FALSE)</f>
        <v>0</v>
      </c>
      <c r="Y1070" s="242" t="e">
        <f>+VLOOKUP(X1070,bd_lista!$A$3:$C$590,3,FALSE)</f>
        <v>#N/A</v>
      </c>
      <c r="Z1070" s="294">
        <f>+X1070</f>
        <v>0</v>
      </c>
      <c r="AA1070" s="295" t="e">
        <f>+Y1070</f>
        <v>#N/A</v>
      </c>
    </row>
    <row r="1071" spans="1:27" customFormat="1" ht="15" hidden="1" customHeight="1">
      <c r="A1071" s="32">
        <v>1814</v>
      </c>
      <c r="B1071" s="389"/>
      <c r="C1071" s="247" t="str">
        <f>+VLOOKUP(A1071,bd_lista!$A$3:$C$590,3,FALSE)</f>
        <v>Gobierno Autónomo Municipal de San Joaquín</v>
      </c>
      <c r="D1071" s="386"/>
      <c r="E1071" s="244" t="s">
        <v>1305</v>
      </c>
      <c r="F1071" s="243">
        <f ca="1">+IFERROR(INDEX('Hoja de Trabajo para listado'!$A$155:$Z$1048576,MATCH($A1071,'Hoja de Trabajo para listado'!$A$155:$A$1048576,0),MATCH((CUADRO!F$5&amp;$E1071),'Hoja de Trabajo para listado'!$A$151:$Z$151,0)),0)+IFERROR(INDEX('Hoja de Trabajo para listado'!$AB$155:$BA$1048576,MATCH($A1071,'Hoja de Trabajo para listado'!$AB$155:$AB$1048576,0),MATCH((CUADRO!F$5&amp;$E1071),'Hoja de Trabajo para listado'!$AB$151:$BA$151,0)),0)+IFERROR(INDEX('Hoja de Trabajo para listado'!$BC$155:$CB$1048576,MATCH($A1071,'Hoja de Trabajo para listado'!$BC$155:$BC$1048576,0),MATCH((CUADRO!F$5&amp;$E1071),'Hoja de Trabajo para listado'!$BC$151:$CB$151,0)),0)+IFERROR(INDEX('Hoja de Trabajo para listado'!$DE$153:$DG$274,MATCH($A1071,'Hoja de Trabajo para listado'!$DE$153:$DE$1048576,0),MATCH((CUADRO!F$5&amp;$E1071),'Hoja de Trabajo para listado'!$DE$151:$DG$151,0)),0)+IFERROR(INDEX('Hoja de Trabajo para listado'!$CD$155:$DC$1048576,MATCH($A1071,'Hoja de Trabajo para listado'!$CD$155:$CD$1048576,0),MATCH((CUADRO!F$5&amp;$E1071),'Hoja de Trabajo para listado'!$CD$151:$DC$151,0)),0)</f>
        <v>0</v>
      </c>
      <c r="G1071" s="243">
        <f ca="1">+IFERROR(INDEX('Hoja de Trabajo para listado'!$A$155:$Z$1048576,MATCH($A1071,'Hoja de Trabajo para listado'!$A$155:$A$1048576,0),MATCH((CUADRO!G$5&amp;$E1071),'Hoja de Trabajo para listado'!$A$151:$Z$151,0)),0)+IFERROR(INDEX('Hoja de Trabajo para listado'!$AB$155:$BA$1048576,MATCH($A1071,'Hoja de Trabajo para listado'!$AB$155:$AB$1048576,0),MATCH((CUADRO!G$5&amp;$E1071),'Hoja de Trabajo para listado'!$AB$151:$BA$151,0)),0)+IFERROR(INDEX('Hoja de Trabajo para listado'!$BC$155:$CB$1048576,MATCH($A1071,'Hoja de Trabajo para listado'!$BC$155:$BC$1048576,0),MATCH((CUADRO!G$5&amp;$E1071),'Hoja de Trabajo para listado'!$BC$151:$CB$151,0)),0)+IFERROR(INDEX('Hoja de Trabajo para listado'!$DE$153:$DG$274,MATCH($A1071,'Hoja de Trabajo para listado'!$DE$153:$DE$1048576,0),MATCH((CUADRO!G$5&amp;$E1071),'Hoja de Trabajo para listado'!$DE$151:$DG$151,0)),0)+IFERROR(INDEX('Hoja de Trabajo para listado'!$CD$155:$DC$1048576,MATCH($A1071,'Hoja de Trabajo para listado'!$CD$155:$CD$1048576,0),MATCH((CUADRO!G$5&amp;$E1071),'Hoja de Trabajo para listado'!$CD$151:$DC$151,0)),0)</f>
        <v>0</v>
      </c>
      <c r="H1071" s="243">
        <f ca="1">+IFERROR(INDEX('Hoja de Trabajo para listado'!$A$155:$Z$1048576,MATCH($A1071,'Hoja de Trabajo para listado'!$A$155:$A$1048576,0),MATCH((CUADRO!H$5&amp;$E1071),'Hoja de Trabajo para listado'!$A$151:$Z$151,0)),0)+IFERROR(INDEX('Hoja de Trabajo para listado'!$AB$155:$BA$1048576,MATCH($A1071,'Hoja de Trabajo para listado'!$AB$155:$AB$1048576,0),MATCH((CUADRO!H$5&amp;$E1071),'Hoja de Trabajo para listado'!$AB$151:$BA$151,0)),0)+IFERROR(INDEX('Hoja de Trabajo para listado'!$BC$155:$CB$1048576,MATCH($A1071,'Hoja de Trabajo para listado'!$BC$155:$BC$1048576,0),MATCH((CUADRO!H$5&amp;$E1071),'Hoja de Trabajo para listado'!$BC$151:$CB$151,0)),0)+IFERROR(INDEX('Hoja de Trabajo para listado'!$DE$153:$DG$274,MATCH($A1071,'Hoja de Trabajo para listado'!$DE$153:$DE$1048576,0),MATCH((CUADRO!H$5&amp;$E1071),'Hoja de Trabajo para listado'!$DE$151:$DG$151,0)),0)+IFERROR(INDEX('Hoja de Trabajo para listado'!$CD$155:$DC$1048576,MATCH($A1071,'Hoja de Trabajo para listado'!$CD$155:$CD$1048576,0),MATCH((CUADRO!H$5&amp;$E1071),'Hoja de Trabajo para listado'!$CD$151:$DC$151,0)),0)</f>
        <v>0</v>
      </c>
      <c r="I1071" s="243">
        <f ca="1">+IFERROR(INDEX('Hoja de Trabajo para listado'!$A$155:$Z$1048576,MATCH($A1071,'Hoja de Trabajo para listado'!$A$155:$A$1048576,0),MATCH((CUADRO!I$5&amp;$E1071),'Hoja de Trabajo para listado'!$A$151:$Z$151,0)),0)+IFERROR(INDEX('Hoja de Trabajo para listado'!$AB$155:$BA$1048576,MATCH($A1071,'Hoja de Trabajo para listado'!$AB$155:$AB$1048576,0),MATCH((CUADRO!I$5&amp;$E1071),'Hoja de Trabajo para listado'!$AB$151:$BA$151,0)),0)+IFERROR(INDEX('Hoja de Trabajo para listado'!$BC$155:$CB$1048576,MATCH($A1071,'Hoja de Trabajo para listado'!$BC$155:$BC$1048576,0),MATCH((CUADRO!I$5&amp;$E1071),'Hoja de Trabajo para listado'!$BC$151:$CB$151,0)),0)+IFERROR(INDEX('Hoja de Trabajo para listado'!$DE$153:$DG$274,MATCH($A1071,'Hoja de Trabajo para listado'!$DE$153:$DE$1048576,0),MATCH((CUADRO!I$5&amp;$E1071),'Hoja de Trabajo para listado'!$DE$151:$DG$151,0)),0)+IFERROR(INDEX('Hoja de Trabajo para listado'!$CD$155:$DC$1048576,MATCH($A1071,'Hoja de Trabajo para listado'!$CD$155:$CD$1048576,0),MATCH((CUADRO!I$5&amp;$E1071),'Hoja de Trabajo para listado'!$CD$151:$DC$151,0)),0)</f>
        <v>0</v>
      </c>
      <c r="J1071" s="243">
        <f ca="1">+IFERROR(INDEX('Hoja de Trabajo para listado'!$A$155:$Z$1048576,MATCH($A1071,'Hoja de Trabajo para listado'!$A$155:$A$1048576,0),MATCH((CUADRO!J$5&amp;$E1071),'Hoja de Trabajo para listado'!$A$151:$Z$151,0)),0)+IFERROR(INDEX('Hoja de Trabajo para listado'!$AB$155:$BA$1048576,MATCH($A1071,'Hoja de Trabajo para listado'!$AB$155:$AB$1048576,0),MATCH((CUADRO!J$5&amp;$E1071),'Hoja de Trabajo para listado'!$AB$151:$BA$151,0)),0)+IFERROR(INDEX('Hoja de Trabajo para listado'!$BC$155:$CB$1048576,MATCH($A1071,'Hoja de Trabajo para listado'!$BC$155:$BC$1048576,0),MATCH((CUADRO!J$5&amp;$E1071),'Hoja de Trabajo para listado'!$BC$151:$CB$151,0)),0)+IFERROR(INDEX('Hoja de Trabajo para listado'!$DE$153:$DG$274,MATCH($A1071,'Hoja de Trabajo para listado'!$DE$153:$DE$1048576,0),MATCH((CUADRO!J$5&amp;$E1071),'Hoja de Trabajo para listado'!$DE$151:$DG$151,0)),0)+IFERROR(INDEX('Hoja de Trabajo para listado'!$CD$155:$DC$1048576,MATCH($A1071,'Hoja de Trabajo para listado'!$CD$155:$CD$1048576,0),MATCH((CUADRO!J$5&amp;$E1071),'Hoja de Trabajo para listado'!$CD$151:$DC$151,0)),0)</f>
        <v>0</v>
      </c>
      <c r="K1071" s="243">
        <f ca="1">+IFERROR(INDEX('Hoja de Trabajo para listado'!$A$155:$Z$1048576,MATCH($A1071,'Hoja de Trabajo para listado'!$A$155:$A$1048576,0),MATCH((CUADRO!K$5&amp;$E1071),'Hoja de Trabajo para listado'!$A$151:$Z$151,0)),0)+IFERROR(INDEX('Hoja de Trabajo para listado'!$AB$155:$BA$1048576,MATCH($A1071,'Hoja de Trabajo para listado'!$AB$155:$AB$1048576,0),MATCH((CUADRO!K$5&amp;$E1071),'Hoja de Trabajo para listado'!$AB$151:$BA$151,0)),0)+IFERROR(INDEX('Hoja de Trabajo para listado'!$BC$155:$CB$1048576,MATCH($A1071,'Hoja de Trabajo para listado'!$BC$155:$BC$1048576,0),MATCH((CUADRO!K$5&amp;$E1071),'Hoja de Trabajo para listado'!$BC$151:$CB$151,0)),0)+IFERROR(INDEX('Hoja de Trabajo para listado'!$DE$153:$DG$274,MATCH($A1071,'Hoja de Trabajo para listado'!$DE$153:$DE$1048576,0),MATCH((CUADRO!K$5&amp;$E1071),'Hoja de Trabajo para listado'!$DE$151:$DG$151,0)),0)+IFERROR(INDEX('Hoja de Trabajo para listado'!$CD$155:$DC$1048576,MATCH($A1071,'Hoja de Trabajo para listado'!$CD$155:$CD$1048576,0),MATCH((CUADRO!K$5&amp;$E1071),'Hoja de Trabajo para listado'!$CD$151:$DC$151,0)),0)</f>
        <v>0</v>
      </c>
      <c r="L1071" s="243">
        <f ca="1">+IFERROR(INDEX('Hoja de Trabajo para listado'!$A$155:$Z$1048576,MATCH($A1071,'Hoja de Trabajo para listado'!$A$155:$A$1048576,0),MATCH((CUADRO!L$5&amp;$E1071),'Hoja de Trabajo para listado'!$A$151:$Z$151,0)),0)+IFERROR(INDEX('Hoja de Trabajo para listado'!$AB$155:$BA$1048576,MATCH($A1071,'Hoja de Trabajo para listado'!$AB$155:$AB$1048576,0),MATCH((CUADRO!L$5&amp;$E1071),'Hoja de Trabajo para listado'!$AB$151:$BA$151,0)),0)+IFERROR(INDEX('Hoja de Trabajo para listado'!$BC$155:$CB$1048576,MATCH($A1071,'Hoja de Trabajo para listado'!$BC$155:$BC$1048576,0),MATCH((CUADRO!L$5&amp;$E1071),'Hoja de Trabajo para listado'!$BC$151:$CB$151,0)),0)+IFERROR(INDEX('Hoja de Trabajo para listado'!$DE$153:$DG$274,MATCH($A1071,'Hoja de Trabajo para listado'!$DE$153:$DE$1048576,0),MATCH((CUADRO!L$5&amp;$E1071),'Hoja de Trabajo para listado'!$DE$151:$DG$151,0)),0)+IFERROR(INDEX('Hoja de Trabajo para listado'!$CD$155:$DC$1048576,MATCH($A1071,'Hoja de Trabajo para listado'!$CD$155:$CD$1048576,0),MATCH((CUADRO!L$5&amp;$E1071),'Hoja de Trabajo para listado'!$CD$151:$DC$151,0)),0)</f>
        <v>0</v>
      </c>
      <c r="M1071" s="243">
        <f ca="1">+IFERROR(INDEX('Hoja de Trabajo para listado'!$A$155:$Z$1048576,MATCH($A1071,'Hoja de Trabajo para listado'!$A$155:$A$1048576,0),MATCH((CUADRO!M$5&amp;$E1071),'Hoja de Trabajo para listado'!$A$151:$Z$151,0)),0)+IFERROR(INDEX('Hoja de Trabajo para listado'!$AB$155:$BA$1048576,MATCH($A1071,'Hoja de Trabajo para listado'!$AB$155:$AB$1048576,0),MATCH((CUADRO!M$5&amp;$E1071),'Hoja de Trabajo para listado'!$AB$151:$BA$151,0)),0)+IFERROR(INDEX('Hoja de Trabajo para listado'!$BC$155:$CB$1048576,MATCH($A1071,'Hoja de Trabajo para listado'!$BC$155:$BC$1048576,0),MATCH((CUADRO!M$5&amp;$E1071),'Hoja de Trabajo para listado'!$BC$151:$CB$151,0)),0)+IFERROR(INDEX('Hoja de Trabajo para listado'!$DE$153:$DG$274,MATCH($A1071,'Hoja de Trabajo para listado'!$DE$153:$DE$1048576,0),MATCH((CUADRO!M$5&amp;$E1071),'Hoja de Trabajo para listado'!$DE$151:$DG$151,0)),0)+IFERROR(INDEX('Hoja de Trabajo para listado'!$CD$155:$DC$1048576,MATCH($A1071,'Hoja de Trabajo para listado'!$CD$155:$CD$1048576,0),MATCH((CUADRO!M$5&amp;$E1071),'Hoja de Trabajo para listado'!$CD$151:$DC$151,0)),0)</f>
        <v>0</v>
      </c>
      <c r="N1071" s="243">
        <f ca="1">+IFERROR(INDEX('Hoja de Trabajo para listado'!$A$155:$Z$1048576,MATCH($A1071,'Hoja de Trabajo para listado'!$A$155:$A$1048576,0),MATCH((CUADRO!N$5&amp;$E1071),'Hoja de Trabajo para listado'!$A$151:$Z$151,0)),0)+IFERROR(INDEX('Hoja de Trabajo para listado'!$AB$155:$BA$1048576,MATCH($A1071,'Hoja de Trabajo para listado'!$AB$155:$AB$1048576,0),MATCH((CUADRO!N$5&amp;$E1071),'Hoja de Trabajo para listado'!$AB$151:$BA$151,0)),0)+IFERROR(INDEX('Hoja de Trabajo para listado'!$BC$155:$CB$1048576,MATCH($A1071,'Hoja de Trabajo para listado'!$BC$155:$BC$1048576,0),MATCH((CUADRO!N$5&amp;$E1071),'Hoja de Trabajo para listado'!$BC$151:$CB$151,0)),0)+IFERROR(INDEX('Hoja de Trabajo para listado'!$DE$153:$DG$274,MATCH($A1071,'Hoja de Trabajo para listado'!$DE$153:$DE$1048576,0),MATCH((CUADRO!N$5&amp;$E1071),'Hoja de Trabajo para listado'!$DE$151:$DG$151,0)),0)+IFERROR(INDEX('Hoja de Trabajo para listado'!$CD$155:$DC$1048576,MATCH($A1071,'Hoja de Trabajo para listado'!$CD$155:$CD$1048576,0),MATCH((CUADRO!N$5&amp;$E1071),'Hoja de Trabajo para listado'!$CD$151:$DC$151,0)),0)</f>
        <v>0</v>
      </c>
      <c r="O1071" s="243">
        <f ca="1">+IFERROR(INDEX('Hoja de Trabajo para listado'!$A$155:$Z$1048576,MATCH($A1071,'Hoja de Trabajo para listado'!$A$155:$A$1048576,0),MATCH((CUADRO!O$5&amp;$E1071),'Hoja de Trabajo para listado'!$A$151:$Z$151,0)),0)+IFERROR(INDEX('Hoja de Trabajo para listado'!$AB$155:$BA$1048576,MATCH($A1071,'Hoja de Trabajo para listado'!$AB$155:$AB$1048576,0),MATCH((CUADRO!O$5&amp;$E1071),'Hoja de Trabajo para listado'!$AB$151:$BA$151,0)),0)+IFERROR(INDEX('Hoja de Trabajo para listado'!$BC$155:$CB$1048576,MATCH($A1071,'Hoja de Trabajo para listado'!$BC$155:$BC$1048576,0),MATCH((CUADRO!O$5&amp;$E1071),'Hoja de Trabajo para listado'!$BC$151:$CB$151,0)),0)+IFERROR(INDEX('Hoja de Trabajo para listado'!$DE$153:$DG$274,MATCH($A1071,'Hoja de Trabajo para listado'!$DE$153:$DE$1048576,0),MATCH((CUADRO!O$5&amp;$E1071),'Hoja de Trabajo para listado'!$DE$151:$DG$151,0)),0)+IFERROR(INDEX('Hoja de Trabajo para listado'!$CD$155:$DC$1048576,MATCH($A1071,'Hoja de Trabajo para listado'!$CD$155:$CD$1048576,0),MATCH((CUADRO!O$5&amp;$E1071),'Hoja de Trabajo para listado'!$CD$151:$DC$151,0)),0)</f>
        <v>0</v>
      </c>
      <c r="P1071" s="243">
        <f ca="1">+IFERROR(INDEX('Hoja de Trabajo para listado'!$A$155:$Z$1048576,MATCH($A1071,'Hoja de Trabajo para listado'!$A$155:$A$1048576,0),MATCH((CUADRO!P$5&amp;$E1071),'Hoja de Trabajo para listado'!$A$151:$Z$151,0)),0)+IFERROR(INDEX('Hoja de Trabajo para listado'!$AB$155:$BA$1048576,MATCH($A1071,'Hoja de Trabajo para listado'!$AB$155:$AB$1048576,0),MATCH((CUADRO!P$5&amp;$E1071),'Hoja de Trabajo para listado'!$AB$151:$BA$151,0)),0)+IFERROR(INDEX('Hoja de Trabajo para listado'!$BC$155:$CB$1048576,MATCH($A1071,'Hoja de Trabajo para listado'!$BC$155:$BC$1048576,0),MATCH((CUADRO!P$5&amp;$E1071),'Hoja de Trabajo para listado'!$BC$151:$CB$151,0)),0)+IFERROR(INDEX('Hoja de Trabajo para listado'!$DE$153:$DG$274,MATCH($A1071,'Hoja de Trabajo para listado'!$DE$153:$DE$1048576,0),MATCH((CUADRO!P$5&amp;$E1071),'Hoja de Trabajo para listado'!$DE$151:$DG$151,0)),0)+IFERROR(INDEX('Hoja de Trabajo para listado'!$CD$155:$DC$1048576,MATCH($A1071,'Hoja de Trabajo para listado'!$CD$155:$CD$1048576,0),MATCH((CUADRO!P$5&amp;$E1071),'Hoja de Trabajo para listado'!$CD$151:$DC$151,0)),0)</f>
        <v>0</v>
      </c>
      <c r="Q1071" s="243">
        <f ca="1">+IFERROR(INDEX('Hoja de Trabajo para listado'!$A$155:$Z$1048576,MATCH($A1071,'Hoja de Trabajo para listado'!$A$155:$A$1048576,0),MATCH((CUADRO!Q$5&amp;$E1071),'Hoja de Trabajo para listado'!$A$151:$Z$151,0)),0)+IFERROR(INDEX('Hoja de Trabajo para listado'!$AB$155:$BA$1048576,MATCH($A1071,'Hoja de Trabajo para listado'!$AB$155:$AB$1048576,0),MATCH((CUADRO!Q$5&amp;$E1071),'Hoja de Trabajo para listado'!$AB$151:$BA$151,0)),0)+IFERROR(INDEX('Hoja de Trabajo para listado'!$BC$155:$CB$1048576,MATCH($A1071,'Hoja de Trabajo para listado'!$BC$155:$BC$1048576,0),MATCH((CUADRO!Q$5&amp;$E1071),'Hoja de Trabajo para listado'!$BC$151:$CB$151,0)),0)+IFERROR(INDEX('Hoja de Trabajo para listado'!$DE$153:$DG$274,MATCH($A1071,'Hoja de Trabajo para listado'!$DE$153:$DE$1048576,0),MATCH((CUADRO!Q$5&amp;$E1071),'Hoja de Trabajo para listado'!$DE$151:$DG$151,0)),0)+IFERROR(INDEX('Hoja de Trabajo para listado'!$CD$155:$DC$1048576,MATCH($A1071,'Hoja de Trabajo para listado'!$CD$155:$CD$1048576,0),MATCH((CUADRO!Q$5&amp;$E1071),'Hoja de Trabajo para listado'!$CD$151:$DC$151,0)),0)</f>
        <v>0</v>
      </c>
      <c r="R1071" s="243">
        <f t="shared" ca="1" si="35"/>
        <v>0</v>
      </c>
      <c r="S1071" s="249">
        <f ca="1">+R1070+R1071</f>
        <v>0</v>
      </c>
      <c r="T1071" s="243">
        <f ca="1">+S1071</f>
        <v>0</v>
      </c>
      <c r="U1071" s="242">
        <f t="shared" si="36"/>
        <v>2</v>
      </c>
      <c r="V1071" s="333" t="str">
        <f>+VLOOKUP(A1071,bd_lista!$A$3:$E$590,5,FALSE)</f>
        <v>Gobiernos Autonomos Municipales</v>
      </c>
      <c r="W1071" s="384"/>
      <c r="X1071" s="242">
        <f>+VLOOKUP(A1071,[3]Sheet1!$A$13:$D$744,4,FALSE)</f>
        <v>0</v>
      </c>
      <c r="Y1071" s="242" t="e">
        <f>+VLOOKUP(X1071,bd_lista!$A$3:$C$590,3,FALSE)</f>
        <v>#N/A</v>
      </c>
      <c r="Z1071" s="292"/>
      <c r="AA1071" s="293"/>
    </row>
    <row r="1072" spans="1:27" customFormat="1" ht="15" hidden="1" customHeight="1">
      <c r="A1072" s="32">
        <v>1815</v>
      </c>
      <c r="B1072" s="388">
        <f>+A1072</f>
        <v>1815</v>
      </c>
      <c r="C1072" s="247" t="str">
        <f>+VLOOKUP(A1072,bd_lista!$A$3:$C$590,3,FALSE)</f>
        <v>Gobierno Autónomo Municipal de San Ramón</v>
      </c>
      <c r="D1072" s="385" t="str">
        <f>+C1072</f>
        <v>Gobierno Autónomo Municipal de San Ramón</v>
      </c>
      <c r="E1072" s="242" t="s">
        <v>1304</v>
      </c>
      <c r="F1072" s="243">
        <f ca="1">+IFERROR(INDEX('Hoja de Trabajo para listado'!$A$155:$Z$1048576,MATCH($A1072,'Hoja de Trabajo para listado'!$A$155:$A$1048576,0),MATCH((CUADRO!F$5&amp;$E1072),'Hoja de Trabajo para listado'!$A$151:$Z$151,0)),0)+IFERROR(INDEX('Hoja de Trabajo para listado'!$AB$155:$BA$1048576,MATCH($A1072,'Hoja de Trabajo para listado'!$AB$155:$AB$1048576,0),MATCH((CUADRO!F$5&amp;$E1072),'Hoja de Trabajo para listado'!$AB$151:$BA$151,0)),0)+IFERROR(INDEX('Hoja de Trabajo para listado'!$BC$155:$CB$1048576,MATCH($A1072,'Hoja de Trabajo para listado'!$BC$155:$BC$1048576,0),MATCH((CUADRO!F$5&amp;$E1072),'Hoja de Trabajo para listado'!$BC$151:$CB$151,0)),0)+IFERROR(INDEX('Hoja de Trabajo para listado'!$DE$153:$DG$274,MATCH($A1072,'Hoja de Trabajo para listado'!$DE$153:$DE$1048576,0),MATCH((CUADRO!F$5&amp;$E1072),'Hoja de Trabajo para listado'!$DE$151:$DG$151,0)),0)+IFERROR(INDEX('Hoja de Trabajo para listado'!$CD$155:$DC$1048576,MATCH($A1072,'Hoja de Trabajo para listado'!$CD$155:$CD$1048576,0),MATCH((CUADRO!F$5&amp;$E1072),'Hoja de Trabajo para listado'!$CD$151:$DC$151,0)),0)</f>
        <v>0</v>
      </c>
      <c r="G1072" s="243">
        <f ca="1">+IFERROR(INDEX('Hoja de Trabajo para listado'!$A$155:$Z$1048576,MATCH($A1072,'Hoja de Trabajo para listado'!$A$155:$A$1048576,0),MATCH((CUADRO!G$5&amp;$E1072),'Hoja de Trabajo para listado'!$A$151:$Z$151,0)),0)+IFERROR(INDEX('Hoja de Trabajo para listado'!$AB$155:$BA$1048576,MATCH($A1072,'Hoja de Trabajo para listado'!$AB$155:$AB$1048576,0),MATCH((CUADRO!G$5&amp;$E1072),'Hoja de Trabajo para listado'!$AB$151:$BA$151,0)),0)+IFERROR(INDEX('Hoja de Trabajo para listado'!$BC$155:$CB$1048576,MATCH($A1072,'Hoja de Trabajo para listado'!$BC$155:$BC$1048576,0),MATCH((CUADRO!G$5&amp;$E1072),'Hoja de Trabajo para listado'!$BC$151:$CB$151,0)),0)+IFERROR(INDEX('Hoja de Trabajo para listado'!$DE$153:$DG$274,MATCH($A1072,'Hoja de Trabajo para listado'!$DE$153:$DE$1048576,0),MATCH((CUADRO!G$5&amp;$E1072),'Hoja de Trabajo para listado'!$DE$151:$DG$151,0)),0)+IFERROR(INDEX('Hoja de Trabajo para listado'!$CD$155:$DC$1048576,MATCH($A1072,'Hoja de Trabajo para listado'!$CD$155:$CD$1048576,0),MATCH((CUADRO!G$5&amp;$E1072),'Hoja de Trabajo para listado'!$CD$151:$DC$151,0)),0)</f>
        <v>0</v>
      </c>
      <c r="H1072" s="243">
        <f ca="1">+IFERROR(INDEX('Hoja de Trabajo para listado'!$A$155:$Z$1048576,MATCH($A1072,'Hoja de Trabajo para listado'!$A$155:$A$1048576,0),MATCH((CUADRO!H$5&amp;$E1072),'Hoja de Trabajo para listado'!$A$151:$Z$151,0)),0)+IFERROR(INDEX('Hoja de Trabajo para listado'!$AB$155:$BA$1048576,MATCH($A1072,'Hoja de Trabajo para listado'!$AB$155:$AB$1048576,0),MATCH((CUADRO!H$5&amp;$E1072),'Hoja de Trabajo para listado'!$AB$151:$BA$151,0)),0)+IFERROR(INDEX('Hoja de Trabajo para listado'!$BC$155:$CB$1048576,MATCH($A1072,'Hoja de Trabajo para listado'!$BC$155:$BC$1048576,0),MATCH((CUADRO!H$5&amp;$E1072),'Hoja de Trabajo para listado'!$BC$151:$CB$151,0)),0)+IFERROR(INDEX('Hoja de Trabajo para listado'!$DE$153:$DG$274,MATCH($A1072,'Hoja de Trabajo para listado'!$DE$153:$DE$1048576,0),MATCH((CUADRO!H$5&amp;$E1072),'Hoja de Trabajo para listado'!$DE$151:$DG$151,0)),0)+IFERROR(INDEX('Hoja de Trabajo para listado'!$CD$155:$DC$1048576,MATCH($A1072,'Hoja de Trabajo para listado'!$CD$155:$CD$1048576,0),MATCH((CUADRO!H$5&amp;$E1072),'Hoja de Trabajo para listado'!$CD$151:$DC$151,0)),0)</f>
        <v>0</v>
      </c>
      <c r="I1072" s="243">
        <f ca="1">+IFERROR(INDEX('Hoja de Trabajo para listado'!$A$155:$Z$1048576,MATCH($A1072,'Hoja de Trabajo para listado'!$A$155:$A$1048576,0),MATCH((CUADRO!I$5&amp;$E1072),'Hoja de Trabajo para listado'!$A$151:$Z$151,0)),0)+IFERROR(INDEX('Hoja de Trabajo para listado'!$AB$155:$BA$1048576,MATCH($A1072,'Hoja de Trabajo para listado'!$AB$155:$AB$1048576,0),MATCH((CUADRO!I$5&amp;$E1072),'Hoja de Trabajo para listado'!$AB$151:$BA$151,0)),0)+IFERROR(INDEX('Hoja de Trabajo para listado'!$BC$155:$CB$1048576,MATCH($A1072,'Hoja de Trabajo para listado'!$BC$155:$BC$1048576,0),MATCH((CUADRO!I$5&amp;$E1072),'Hoja de Trabajo para listado'!$BC$151:$CB$151,0)),0)+IFERROR(INDEX('Hoja de Trabajo para listado'!$DE$153:$DG$274,MATCH($A1072,'Hoja de Trabajo para listado'!$DE$153:$DE$1048576,0),MATCH((CUADRO!I$5&amp;$E1072),'Hoja de Trabajo para listado'!$DE$151:$DG$151,0)),0)+IFERROR(INDEX('Hoja de Trabajo para listado'!$CD$155:$DC$1048576,MATCH($A1072,'Hoja de Trabajo para listado'!$CD$155:$CD$1048576,0),MATCH((CUADRO!I$5&amp;$E1072),'Hoja de Trabajo para listado'!$CD$151:$DC$151,0)),0)</f>
        <v>0</v>
      </c>
      <c r="J1072" s="243">
        <f ca="1">+IFERROR(INDEX('Hoja de Trabajo para listado'!$A$155:$Z$1048576,MATCH($A1072,'Hoja de Trabajo para listado'!$A$155:$A$1048576,0),MATCH((CUADRO!J$5&amp;$E1072),'Hoja de Trabajo para listado'!$A$151:$Z$151,0)),0)+IFERROR(INDEX('Hoja de Trabajo para listado'!$AB$155:$BA$1048576,MATCH($A1072,'Hoja de Trabajo para listado'!$AB$155:$AB$1048576,0),MATCH((CUADRO!J$5&amp;$E1072),'Hoja de Trabajo para listado'!$AB$151:$BA$151,0)),0)+IFERROR(INDEX('Hoja de Trabajo para listado'!$BC$155:$CB$1048576,MATCH($A1072,'Hoja de Trabajo para listado'!$BC$155:$BC$1048576,0),MATCH((CUADRO!J$5&amp;$E1072),'Hoja de Trabajo para listado'!$BC$151:$CB$151,0)),0)+IFERROR(INDEX('Hoja de Trabajo para listado'!$DE$153:$DG$274,MATCH($A1072,'Hoja de Trabajo para listado'!$DE$153:$DE$1048576,0),MATCH((CUADRO!J$5&amp;$E1072),'Hoja de Trabajo para listado'!$DE$151:$DG$151,0)),0)+IFERROR(INDEX('Hoja de Trabajo para listado'!$CD$155:$DC$1048576,MATCH($A1072,'Hoja de Trabajo para listado'!$CD$155:$CD$1048576,0),MATCH((CUADRO!J$5&amp;$E1072),'Hoja de Trabajo para listado'!$CD$151:$DC$151,0)),0)</f>
        <v>0</v>
      </c>
      <c r="K1072" s="243">
        <f ca="1">+IFERROR(INDEX('Hoja de Trabajo para listado'!$A$155:$Z$1048576,MATCH($A1072,'Hoja de Trabajo para listado'!$A$155:$A$1048576,0),MATCH((CUADRO!K$5&amp;$E1072),'Hoja de Trabajo para listado'!$A$151:$Z$151,0)),0)+IFERROR(INDEX('Hoja de Trabajo para listado'!$AB$155:$BA$1048576,MATCH($A1072,'Hoja de Trabajo para listado'!$AB$155:$AB$1048576,0),MATCH((CUADRO!K$5&amp;$E1072),'Hoja de Trabajo para listado'!$AB$151:$BA$151,0)),0)+IFERROR(INDEX('Hoja de Trabajo para listado'!$BC$155:$CB$1048576,MATCH($A1072,'Hoja de Trabajo para listado'!$BC$155:$BC$1048576,0),MATCH((CUADRO!K$5&amp;$E1072),'Hoja de Trabajo para listado'!$BC$151:$CB$151,0)),0)+IFERROR(INDEX('Hoja de Trabajo para listado'!$DE$153:$DG$274,MATCH($A1072,'Hoja de Trabajo para listado'!$DE$153:$DE$1048576,0),MATCH((CUADRO!K$5&amp;$E1072),'Hoja de Trabajo para listado'!$DE$151:$DG$151,0)),0)+IFERROR(INDEX('Hoja de Trabajo para listado'!$CD$155:$DC$1048576,MATCH($A1072,'Hoja de Trabajo para listado'!$CD$155:$CD$1048576,0),MATCH((CUADRO!K$5&amp;$E1072),'Hoja de Trabajo para listado'!$CD$151:$DC$151,0)),0)</f>
        <v>0</v>
      </c>
      <c r="L1072" s="243">
        <f ca="1">+IFERROR(INDEX('Hoja de Trabajo para listado'!$A$155:$Z$1048576,MATCH($A1072,'Hoja de Trabajo para listado'!$A$155:$A$1048576,0),MATCH((CUADRO!L$5&amp;$E1072),'Hoja de Trabajo para listado'!$A$151:$Z$151,0)),0)+IFERROR(INDEX('Hoja de Trabajo para listado'!$AB$155:$BA$1048576,MATCH($A1072,'Hoja de Trabajo para listado'!$AB$155:$AB$1048576,0),MATCH((CUADRO!L$5&amp;$E1072),'Hoja de Trabajo para listado'!$AB$151:$BA$151,0)),0)+IFERROR(INDEX('Hoja de Trabajo para listado'!$BC$155:$CB$1048576,MATCH($A1072,'Hoja de Trabajo para listado'!$BC$155:$BC$1048576,0),MATCH((CUADRO!L$5&amp;$E1072),'Hoja de Trabajo para listado'!$BC$151:$CB$151,0)),0)+IFERROR(INDEX('Hoja de Trabajo para listado'!$DE$153:$DG$274,MATCH($A1072,'Hoja de Trabajo para listado'!$DE$153:$DE$1048576,0),MATCH((CUADRO!L$5&amp;$E1072),'Hoja de Trabajo para listado'!$DE$151:$DG$151,0)),0)+IFERROR(INDEX('Hoja de Trabajo para listado'!$CD$155:$DC$1048576,MATCH($A1072,'Hoja de Trabajo para listado'!$CD$155:$CD$1048576,0),MATCH((CUADRO!L$5&amp;$E1072),'Hoja de Trabajo para listado'!$CD$151:$DC$151,0)),0)</f>
        <v>0</v>
      </c>
      <c r="M1072" s="243">
        <f ca="1">+IFERROR(INDEX('Hoja de Trabajo para listado'!$A$155:$Z$1048576,MATCH($A1072,'Hoja de Trabajo para listado'!$A$155:$A$1048576,0),MATCH((CUADRO!M$5&amp;$E1072),'Hoja de Trabajo para listado'!$A$151:$Z$151,0)),0)+IFERROR(INDEX('Hoja de Trabajo para listado'!$AB$155:$BA$1048576,MATCH($A1072,'Hoja de Trabajo para listado'!$AB$155:$AB$1048576,0),MATCH((CUADRO!M$5&amp;$E1072),'Hoja de Trabajo para listado'!$AB$151:$BA$151,0)),0)+IFERROR(INDEX('Hoja de Trabajo para listado'!$BC$155:$CB$1048576,MATCH($A1072,'Hoja de Trabajo para listado'!$BC$155:$BC$1048576,0),MATCH((CUADRO!M$5&amp;$E1072),'Hoja de Trabajo para listado'!$BC$151:$CB$151,0)),0)+IFERROR(INDEX('Hoja de Trabajo para listado'!$DE$153:$DG$274,MATCH($A1072,'Hoja de Trabajo para listado'!$DE$153:$DE$1048576,0),MATCH((CUADRO!M$5&amp;$E1072),'Hoja de Trabajo para listado'!$DE$151:$DG$151,0)),0)+IFERROR(INDEX('Hoja de Trabajo para listado'!$CD$155:$DC$1048576,MATCH($A1072,'Hoja de Trabajo para listado'!$CD$155:$CD$1048576,0),MATCH((CUADRO!M$5&amp;$E1072),'Hoja de Trabajo para listado'!$CD$151:$DC$151,0)),0)</f>
        <v>0</v>
      </c>
      <c r="N1072" s="243">
        <f ca="1">+IFERROR(INDEX('Hoja de Trabajo para listado'!$A$155:$Z$1048576,MATCH($A1072,'Hoja de Trabajo para listado'!$A$155:$A$1048576,0),MATCH((CUADRO!N$5&amp;$E1072),'Hoja de Trabajo para listado'!$A$151:$Z$151,0)),0)+IFERROR(INDEX('Hoja de Trabajo para listado'!$AB$155:$BA$1048576,MATCH($A1072,'Hoja de Trabajo para listado'!$AB$155:$AB$1048576,0),MATCH((CUADRO!N$5&amp;$E1072),'Hoja de Trabajo para listado'!$AB$151:$BA$151,0)),0)+IFERROR(INDEX('Hoja de Trabajo para listado'!$BC$155:$CB$1048576,MATCH($A1072,'Hoja de Trabajo para listado'!$BC$155:$BC$1048576,0),MATCH((CUADRO!N$5&amp;$E1072),'Hoja de Trabajo para listado'!$BC$151:$CB$151,0)),0)+IFERROR(INDEX('Hoja de Trabajo para listado'!$DE$153:$DG$274,MATCH($A1072,'Hoja de Trabajo para listado'!$DE$153:$DE$1048576,0),MATCH((CUADRO!N$5&amp;$E1072),'Hoja de Trabajo para listado'!$DE$151:$DG$151,0)),0)+IFERROR(INDEX('Hoja de Trabajo para listado'!$CD$155:$DC$1048576,MATCH($A1072,'Hoja de Trabajo para listado'!$CD$155:$CD$1048576,0),MATCH((CUADRO!N$5&amp;$E1072),'Hoja de Trabajo para listado'!$CD$151:$DC$151,0)),0)</f>
        <v>0</v>
      </c>
      <c r="O1072" s="243">
        <f ca="1">+IFERROR(INDEX('Hoja de Trabajo para listado'!$A$155:$Z$1048576,MATCH($A1072,'Hoja de Trabajo para listado'!$A$155:$A$1048576,0),MATCH((CUADRO!O$5&amp;$E1072),'Hoja de Trabajo para listado'!$A$151:$Z$151,0)),0)+IFERROR(INDEX('Hoja de Trabajo para listado'!$AB$155:$BA$1048576,MATCH($A1072,'Hoja de Trabajo para listado'!$AB$155:$AB$1048576,0),MATCH((CUADRO!O$5&amp;$E1072),'Hoja de Trabajo para listado'!$AB$151:$BA$151,0)),0)+IFERROR(INDEX('Hoja de Trabajo para listado'!$BC$155:$CB$1048576,MATCH($A1072,'Hoja de Trabajo para listado'!$BC$155:$BC$1048576,0),MATCH((CUADRO!O$5&amp;$E1072),'Hoja de Trabajo para listado'!$BC$151:$CB$151,0)),0)+IFERROR(INDEX('Hoja de Trabajo para listado'!$DE$153:$DG$274,MATCH($A1072,'Hoja de Trabajo para listado'!$DE$153:$DE$1048576,0),MATCH((CUADRO!O$5&amp;$E1072),'Hoja de Trabajo para listado'!$DE$151:$DG$151,0)),0)+IFERROR(INDEX('Hoja de Trabajo para listado'!$CD$155:$DC$1048576,MATCH($A1072,'Hoja de Trabajo para listado'!$CD$155:$CD$1048576,0),MATCH((CUADRO!O$5&amp;$E1072),'Hoja de Trabajo para listado'!$CD$151:$DC$151,0)),0)</f>
        <v>0</v>
      </c>
      <c r="P1072" s="243">
        <f ca="1">+IFERROR(INDEX('Hoja de Trabajo para listado'!$A$155:$Z$1048576,MATCH($A1072,'Hoja de Trabajo para listado'!$A$155:$A$1048576,0),MATCH((CUADRO!P$5&amp;$E1072),'Hoja de Trabajo para listado'!$A$151:$Z$151,0)),0)+IFERROR(INDEX('Hoja de Trabajo para listado'!$AB$155:$BA$1048576,MATCH($A1072,'Hoja de Trabajo para listado'!$AB$155:$AB$1048576,0),MATCH((CUADRO!P$5&amp;$E1072),'Hoja de Trabajo para listado'!$AB$151:$BA$151,0)),0)+IFERROR(INDEX('Hoja de Trabajo para listado'!$BC$155:$CB$1048576,MATCH($A1072,'Hoja de Trabajo para listado'!$BC$155:$BC$1048576,0),MATCH((CUADRO!P$5&amp;$E1072),'Hoja de Trabajo para listado'!$BC$151:$CB$151,0)),0)+IFERROR(INDEX('Hoja de Trabajo para listado'!$DE$153:$DG$274,MATCH($A1072,'Hoja de Trabajo para listado'!$DE$153:$DE$1048576,0),MATCH((CUADRO!P$5&amp;$E1072),'Hoja de Trabajo para listado'!$DE$151:$DG$151,0)),0)+IFERROR(INDEX('Hoja de Trabajo para listado'!$CD$155:$DC$1048576,MATCH($A1072,'Hoja de Trabajo para listado'!$CD$155:$CD$1048576,0),MATCH((CUADRO!P$5&amp;$E1072),'Hoja de Trabajo para listado'!$CD$151:$DC$151,0)),0)</f>
        <v>0</v>
      </c>
      <c r="Q1072" s="243">
        <f ca="1">+IFERROR(INDEX('Hoja de Trabajo para listado'!$A$155:$Z$1048576,MATCH($A1072,'Hoja de Trabajo para listado'!$A$155:$A$1048576,0),MATCH((CUADRO!Q$5&amp;$E1072),'Hoja de Trabajo para listado'!$A$151:$Z$151,0)),0)+IFERROR(INDEX('Hoja de Trabajo para listado'!$AB$155:$BA$1048576,MATCH($A1072,'Hoja de Trabajo para listado'!$AB$155:$AB$1048576,0),MATCH((CUADRO!Q$5&amp;$E1072),'Hoja de Trabajo para listado'!$AB$151:$BA$151,0)),0)+IFERROR(INDEX('Hoja de Trabajo para listado'!$BC$155:$CB$1048576,MATCH($A1072,'Hoja de Trabajo para listado'!$BC$155:$BC$1048576,0),MATCH((CUADRO!Q$5&amp;$E1072),'Hoja de Trabajo para listado'!$BC$151:$CB$151,0)),0)+IFERROR(INDEX('Hoja de Trabajo para listado'!$DE$153:$DG$274,MATCH($A1072,'Hoja de Trabajo para listado'!$DE$153:$DE$1048576,0),MATCH((CUADRO!Q$5&amp;$E1072),'Hoja de Trabajo para listado'!$DE$151:$DG$151,0)),0)+IFERROR(INDEX('Hoja de Trabajo para listado'!$CD$155:$DC$1048576,MATCH($A1072,'Hoja de Trabajo para listado'!$CD$155:$CD$1048576,0),MATCH((CUADRO!Q$5&amp;$E1072),'Hoja de Trabajo para listado'!$CD$151:$DC$151,0)),0)</f>
        <v>0</v>
      </c>
      <c r="R1072" s="243">
        <f t="shared" ca="1" si="35"/>
        <v>0</v>
      </c>
      <c r="S1072" s="249"/>
      <c r="T1072" s="243">
        <f ca="1">+T1073</f>
        <v>0</v>
      </c>
      <c r="U1072" s="242">
        <f t="shared" si="36"/>
        <v>1</v>
      </c>
      <c r="V1072" s="333" t="str">
        <f>+VLOOKUP(A1072,bd_lista!$A$3:$E$590,5,FALSE)</f>
        <v>Gobiernos Autonomos Municipales</v>
      </c>
      <c r="W1072" s="383" t="str">
        <f>+V1072</f>
        <v>Gobiernos Autonomos Municipales</v>
      </c>
      <c r="X1072" s="242">
        <f>+VLOOKUP(A1072,[3]Sheet1!$A$13:$D$744,4,FALSE)</f>
        <v>0</v>
      </c>
      <c r="Y1072" s="242" t="e">
        <f>+VLOOKUP(X1072,bd_lista!$A$3:$C$590,3,FALSE)</f>
        <v>#N/A</v>
      </c>
      <c r="Z1072" s="294">
        <f>+X1072</f>
        <v>0</v>
      </c>
      <c r="AA1072" s="295" t="e">
        <f>+Y1072</f>
        <v>#N/A</v>
      </c>
    </row>
    <row r="1073" spans="1:27" customFormat="1" ht="15" hidden="1" customHeight="1">
      <c r="A1073" s="32">
        <v>1815</v>
      </c>
      <c r="B1073" s="389"/>
      <c r="C1073" s="247" t="str">
        <f>+VLOOKUP(A1073,bd_lista!$A$3:$C$590,3,FALSE)</f>
        <v>Gobierno Autónomo Municipal de San Ramón</v>
      </c>
      <c r="D1073" s="386"/>
      <c r="E1073" s="244" t="s">
        <v>1305</v>
      </c>
      <c r="F1073" s="245">
        <f ca="1">+IFERROR(INDEX('Hoja de Trabajo para listado'!$A$155:$Z$1048576,MATCH($A1073,'Hoja de Trabajo para listado'!$A$155:$A$1048576,0),MATCH((CUADRO!F$5&amp;$E1073),'Hoja de Trabajo para listado'!$A$151:$Z$151,0)),0)+IFERROR(INDEX('Hoja de Trabajo para listado'!$AB$155:$BA$1048576,MATCH($A1073,'Hoja de Trabajo para listado'!$AB$155:$AB$1048576,0),MATCH((CUADRO!F$5&amp;$E1073),'Hoja de Trabajo para listado'!$AB$151:$BA$151,0)),0)+IFERROR(INDEX('Hoja de Trabajo para listado'!$BC$155:$CB$1048576,MATCH($A1073,'Hoja de Trabajo para listado'!$BC$155:$BC$1048576,0),MATCH((CUADRO!F$5&amp;$E1073),'Hoja de Trabajo para listado'!$BC$151:$CB$151,0)),0)+IFERROR(INDEX('Hoja de Trabajo para listado'!$DE$153:$DG$274,MATCH($A1073,'Hoja de Trabajo para listado'!$DE$153:$DE$1048576,0),MATCH((CUADRO!F$5&amp;$E1073),'Hoja de Trabajo para listado'!$DE$151:$DG$151,0)),0)+IFERROR(INDEX('Hoja de Trabajo para listado'!$CD$155:$DC$1048576,MATCH($A1073,'Hoja de Trabajo para listado'!$CD$155:$CD$1048576,0),MATCH((CUADRO!F$5&amp;$E1073),'Hoja de Trabajo para listado'!$CD$151:$DC$151,0)),0)</f>
        <v>0</v>
      </c>
      <c r="G1073" s="245">
        <f ca="1">+IFERROR(INDEX('Hoja de Trabajo para listado'!$A$155:$Z$1048576,MATCH($A1073,'Hoja de Trabajo para listado'!$A$155:$A$1048576,0),MATCH((CUADRO!G$5&amp;$E1073),'Hoja de Trabajo para listado'!$A$151:$Z$151,0)),0)+IFERROR(INDEX('Hoja de Trabajo para listado'!$AB$155:$BA$1048576,MATCH($A1073,'Hoja de Trabajo para listado'!$AB$155:$AB$1048576,0),MATCH((CUADRO!G$5&amp;$E1073),'Hoja de Trabajo para listado'!$AB$151:$BA$151,0)),0)+IFERROR(INDEX('Hoja de Trabajo para listado'!$BC$155:$CB$1048576,MATCH($A1073,'Hoja de Trabajo para listado'!$BC$155:$BC$1048576,0),MATCH((CUADRO!G$5&amp;$E1073),'Hoja de Trabajo para listado'!$BC$151:$CB$151,0)),0)+IFERROR(INDEX('Hoja de Trabajo para listado'!$DE$153:$DG$274,MATCH($A1073,'Hoja de Trabajo para listado'!$DE$153:$DE$1048576,0),MATCH((CUADRO!G$5&amp;$E1073),'Hoja de Trabajo para listado'!$DE$151:$DG$151,0)),0)+IFERROR(INDEX('Hoja de Trabajo para listado'!$CD$155:$DC$1048576,MATCH($A1073,'Hoja de Trabajo para listado'!$CD$155:$CD$1048576,0),MATCH((CUADRO!G$5&amp;$E1073),'Hoja de Trabajo para listado'!$CD$151:$DC$151,0)),0)</f>
        <v>0</v>
      </c>
      <c r="H1073" s="245">
        <f ca="1">+IFERROR(INDEX('Hoja de Trabajo para listado'!$A$155:$Z$1048576,MATCH($A1073,'Hoja de Trabajo para listado'!$A$155:$A$1048576,0),MATCH((CUADRO!H$5&amp;$E1073),'Hoja de Trabajo para listado'!$A$151:$Z$151,0)),0)+IFERROR(INDEX('Hoja de Trabajo para listado'!$AB$155:$BA$1048576,MATCH($A1073,'Hoja de Trabajo para listado'!$AB$155:$AB$1048576,0),MATCH((CUADRO!H$5&amp;$E1073),'Hoja de Trabajo para listado'!$AB$151:$BA$151,0)),0)+IFERROR(INDEX('Hoja de Trabajo para listado'!$BC$155:$CB$1048576,MATCH($A1073,'Hoja de Trabajo para listado'!$BC$155:$BC$1048576,0),MATCH((CUADRO!H$5&amp;$E1073),'Hoja de Trabajo para listado'!$BC$151:$CB$151,0)),0)+IFERROR(INDEX('Hoja de Trabajo para listado'!$DE$153:$DG$274,MATCH($A1073,'Hoja de Trabajo para listado'!$DE$153:$DE$1048576,0),MATCH((CUADRO!H$5&amp;$E1073),'Hoja de Trabajo para listado'!$DE$151:$DG$151,0)),0)+IFERROR(INDEX('Hoja de Trabajo para listado'!$CD$155:$DC$1048576,MATCH($A1073,'Hoja de Trabajo para listado'!$CD$155:$CD$1048576,0),MATCH((CUADRO!H$5&amp;$E1073),'Hoja de Trabajo para listado'!$CD$151:$DC$151,0)),0)</f>
        <v>0</v>
      </c>
      <c r="I1073" s="245">
        <f ca="1">+IFERROR(INDEX('Hoja de Trabajo para listado'!$A$155:$Z$1048576,MATCH($A1073,'Hoja de Trabajo para listado'!$A$155:$A$1048576,0),MATCH((CUADRO!I$5&amp;$E1073),'Hoja de Trabajo para listado'!$A$151:$Z$151,0)),0)+IFERROR(INDEX('Hoja de Trabajo para listado'!$AB$155:$BA$1048576,MATCH($A1073,'Hoja de Trabajo para listado'!$AB$155:$AB$1048576,0),MATCH((CUADRO!I$5&amp;$E1073),'Hoja de Trabajo para listado'!$AB$151:$BA$151,0)),0)+IFERROR(INDEX('Hoja de Trabajo para listado'!$BC$155:$CB$1048576,MATCH($A1073,'Hoja de Trabajo para listado'!$BC$155:$BC$1048576,0),MATCH((CUADRO!I$5&amp;$E1073),'Hoja de Trabajo para listado'!$BC$151:$CB$151,0)),0)+IFERROR(INDEX('Hoja de Trabajo para listado'!$DE$153:$DG$274,MATCH($A1073,'Hoja de Trabajo para listado'!$DE$153:$DE$1048576,0),MATCH((CUADRO!I$5&amp;$E1073),'Hoja de Trabajo para listado'!$DE$151:$DG$151,0)),0)+IFERROR(INDEX('Hoja de Trabajo para listado'!$CD$155:$DC$1048576,MATCH($A1073,'Hoja de Trabajo para listado'!$CD$155:$CD$1048576,0),MATCH((CUADRO!I$5&amp;$E1073),'Hoja de Trabajo para listado'!$CD$151:$DC$151,0)),0)</f>
        <v>0</v>
      </c>
      <c r="J1073" s="245">
        <f ca="1">+IFERROR(INDEX('Hoja de Trabajo para listado'!$A$155:$Z$1048576,MATCH($A1073,'Hoja de Trabajo para listado'!$A$155:$A$1048576,0),MATCH((CUADRO!J$5&amp;$E1073),'Hoja de Trabajo para listado'!$A$151:$Z$151,0)),0)+IFERROR(INDEX('Hoja de Trabajo para listado'!$AB$155:$BA$1048576,MATCH($A1073,'Hoja de Trabajo para listado'!$AB$155:$AB$1048576,0),MATCH((CUADRO!J$5&amp;$E1073),'Hoja de Trabajo para listado'!$AB$151:$BA$151,0)),0)+IFERROR(INDEX('Hoja de Trabajo para listado'!$BC$155:$CB$1048576,MATCH($A1073,'Hoja de Trabajo para listado'!$BC$155:$BC$1048576,0),MATCH((CUADRO!J$5&amp;$E1073),'Hoja de Trabajo para listado'!$BC$151:$CB$151,0)),0)+IFERROR(INDEX('Hoja de Trabajo para listado'!$DE$153:$DG$274,MATCH($A1073,'Hoja de Trabajo para listado'!$DE$153:$DE$1048576,0),MATCH((CUADRO!J$5&amp;$E1073),'Hoja de Trabajo para listado'!$DE$151:$DG$151,0)),0)+IFERROR(INDEX('Hoja de Trabajo para listado'!$CD$155:$DC$1048576,MATCH($A1073,'Hoja de Trabajo para listado'!$CD$155:$CD$1048576,0),MATCH((CUADRO!J$5&amp;$E1073),'Hoja de Trabajo para listado'!$CD$151:$DC$151,0)),0)</f>
        <v>0</v>
      </c>
      <c r="K1073" s="245">
        <f ca="1">+IFERROR(INDEX('Hoja de Trabajo para listado'!$A$155:$Z$1048576,MATCH($A1073,'Hoja de Trabajo para listado'!$A$155:$A$1048576,0),MATCH((CUADRO!K$5&amp;$E1073),'Hoja de Trabajo para listado'!$A$151:$Z$151,0)),0)+IFERROR(INDEX('Hoja de Trabajo para listado'!$AB$155:$BA$1048576,MATCH($A1073,'Hoja de Trabajo para listado'!$AB$155:$AB$1048576,0),MATCH((CUADRO!K$5&amp;$E1073),'Hoja de Trabajo para listado'!$AB$151:$BA$151,0)),0)+IFERROR(INDEX('Hoja de Trabajo para listado'!$BC$155:$CB$1048576,MATCH($A1073,'Hoja de Trabajo para listado'!$BC$155:$BC$1048576,0),MATCH((CUADRO!K$5&amp;$E1073),'Hoja de Trabajo para listado'!$BC$151:$CB$151,0)),0)+IFERROR(INDEX('Hoja de Trabajo para listado'!$DE$153:$DG$274,MATCH($A1073,'Hoja de Trabajo para listado'!$DE$153:$DE$1048576,0),MATCH((CUADRO!K$5&amp;$E1073),'Hoja de Trabajo para listado'!$DE$151:$DG$151,0)),0)+IFERROR(INDEX('Hoja de Trabajo para listado'!$CD$155:$DC$1048576,MATCH($A1073,'Hoja de Trabajo para listado'!$CD$155:$CD$1048576,0),MATCH((CUADRO!K$5&amp;$E1073),'Hoja de Trabajo para listado'!$CD$151:$DC$151,0)),0)</f>
        <v>0</v>
      </c>
      <c r="L1073" s="245">
        <f ca="1">+IFERROR(INDEX('Hoja de Trabajo para listado'!$A$155:$Z$1048576,MATCH($A1073,'Hoja de Trabajo para listado'!$A$155:$A$1048576,0),MATCH((CUADRO!L$5&amp;$E1073),'Hoja de Trabajo para listado'!$A$151:$Z$151,0)),0)+IFERROR(INDEX('Hoja de Trabajo para listado'!$AB$155:$BA$1048576,MATCH($A1073,'Hoja de Trabajo para listado'!$AB$155:$AB$1048576,0),MATCH((CUADRO!L$5&amp;$E1073),'Hoja de Trabajo para listado'!$AB$151:$BA$151,0)),0)+IFERROR(INDEX('Hoja de Trabajo para listado'!$BC$155:$CB$1048576,MATCH($A1073,'Hoja de Trabajo para listado'!$BC$155:$BC$1048576,0),MATCH((CUADRO!L$5&amp;$E1073),'Hoja de Trabajo para listado'!$BC$151:$CB$151,0)),0)+IFERROR(INDEX('Hoja de Trabajo para listado'!$DE$153:$DG$274,MATCH($A1073,'Hoja de Trabajo para listado'!$DE$153:$DE$1048576,0),MATCH((CUADRO!L$5&amp;$E1073),'Hoja de Trabajo para listado'!$DE$151:$DG$151,0)),0)+IFERROR(INDEX('Hoja de Trabajo para listado'!$CD$155:$DC$1048576,MATCH($A1073,'Hoja de Trabajo para listado'!$CD$155:$CD$1048576,0),MATCH((CUADRO!L$5&amp;$E1073),'Hoja de Trabajo para listado'!$CD$151:$DC$151,0)),0)</f>
        <v>0</v>
      </c>
      <c r="M1073" s="245">
        <f ca="1">+IFERROR(INDEX('Hoja de Trabajo para listado'!$A$155:$Z$1048576,MATCH($A1073,'Hoja de Trabajo para listado'!$A$155:$A$1048576,0),MATCH((CUADRO!M$5&amp;$E1073),'Hoja de Trabajo para listado'!$A$151:$Z$151,0)),0)+IFERROR(INDEX('Hoja de Trabajo para listado'!$AB$155:$BA$1048576,MATCH($A1073,'Hoja de Trabajo para listado'!$AB$155:$AB$1048576,0),MATCH((CUADRO!M$5&amp;$E1073),'Hoja de Trabajo para listado'!$AB$151:$BA$151,0)),0)+IFERROR(INDEX('Hoja de Trabajo para listado'!$BC$155:$CB$1048576,MATCH($A1073,'Hoja de Trabajo para listado'!$BC$155:$BC$1048576,0),MATCH((CUADRO!M$5&amp;$E1073),'Hoja de Trabajo para listado'!$BC$151:$CB$151,0)),0)+IFERROR(INDEX('Hoja de Trabajo para listado'!$DE$153:$DG$274,MATCH($A1073,'Hoja de Trabajo para listado'!$DE$153:$DE$1048576,0),MATCH((CUADRO!M$5&amp;$E1073),'Hoja de Trabajo para listado'!$DE$151:$DG$151,0)),0)+IFERROR(INDEX('Hoja de Trabajo para listado'!$CD$155:$DC$1048576,MATCH($A1073,'Hoja de Trabajo para listado'!$CD$155:$CD$1048576,0),MATCH((CUADRO!M$5&amp;$E1073),'Hoja de Trabajo para listado'!$CD$151:$DC$151,0)),0)</f>
        <v>0</v>
      </c>
      <c r="N1073" s="245">
        <f ca="1">+IFERROR(INDEX('Hoja de Trabajo para listado'!$A$155:$Z$1048576,MATCH($A1073,'Hoja de Trabajo para listado'!$A$155:$A$1048576,0),MATCH((CUADRO!N$5&amp;$E1073),'Hoja de Trabajo para listado'!$A$151:$Z$151,0)),0)+IFERROR(INDEX('Hoja de Trabajo para listado'!$AB$155:$BA$1048576,MATCH($A1073,'Hoja de Trabajo para listado'!$AB$155:$AB$1048576,0),MATCH((CUADRO!N$5&amp;$E1073),'Hoja de Trabajo para listado'!$AB$151:$BA$151,0)),0)+IFERROR(INDEX('Hoja de Trabajo para listado'!$BC$155:$CB$1048576,MATCH($A1073,'Hoja de Trabajo para listado'!$BC$155:$BC$1048576,0),MATCH((CUADRO!N$5&amp;$E1073),'Hoja de Trabajo para listado'!$BC$151:$CB$151,0)),0)+IFERROR(INDEX('Hoja de Trabajo para listado'!$DE$153:$DG$274,MATCH($A1073,'Hoja de Trabajo para listado'!$DE$153:$DE$1048576,0),MATCH((CUADRO!N$5&amp;$E1073),'Hoja de Trabajo para listado'!$DE$151:$DG$151,0)),0)+IFERROR(INDEX('Hoja de Trabajo para listado'!$CD$155:$DC$1048576,MATCH($A1073,'Hoja de Trabajo para listado'!$CD$155:$CD$1048576,0),MATCH((CUADRO!N$5&amp;$E1073),'Hoja de Trabajo para listado'!$CD$151:$DC$151,0)),0)</f>
        <v>0</v>
      </c>
      <c r="O1073" s="245">
        <f ca="1">+IFERROR(INDEX('Hoja de Trabajo para listado'!$A$155:$Z$1048576,MATCH($A1073,'Hoja de Trabajo para listado'!$A$155:$A$1048576,0),MATCH((CUADRO!O$5&amp;$E1073),'Hoja de Trabajo para listado'!$A$151:$Z$151,0)),0)+IFERROR(INDEX('Hoja de Trabajo para listado'!$AB$155:$BA$1048576,MATCH($A1073,'Hoja de Trabajo para listado'!$AB$155:$AB$1048576,0),MATCH((CUADRO!O$5&amp;$E1073),'Hoja de Trabajo para listado'!$AB$151:$BA$151,0)),0)+IFERROR(INDEX('Hoja de Trabajo para listado'!$BC$155:$CB$1048576,MATCH($A1073,'Hoja de Trabajo para listado'!$BC$155:$BC$1048576,0),MATCH((CUADRO!O$5&amp;$E1073),'Hoja de Trabajo para listado'!$BC$151:$CB$151,0)),0)+IFERROR(INDEX('Hoja de Trabajo para listado'!$DE$153:$DG$274,MATCH($A1073,'Hoja de Trabajo para listado'!$DE$153:$DE$1048576,0),MATCH((CUADRO!O$5&amp;$E1073),'Hoja de Trabajo para listado'!$DE$151:$DG$151,0)),0)+IFERROR(INDEX('Hoja de Trabajo para listado'!$CD$155:$DC$1048576,MATCH($A1073,'Hoja de Trabajo para listado'!$CD$155:$CD$1048576,0),MATCH((CUADRO!O$5&amp;$E1073),'Hoja de Trabajo para listado'!$CD$151:$DC$151,0)),0)</f>
        <v>0</v>
      </c>
      <c r="P1073" s="245">
        <f ca="1">+IFERROR(INDEX('Hoja de Trabajo para listado'!$A$155:$Z$1048576,MATCH($A1073,'Hoja de Trabajo para listado'!$A$155:$A$1048576,0),MATCH((CUADRO!P$5&amp;$E1073),'Hoja de Trabajo para listado'!$A$151:$Z$151,0)),0)+IFERROR(INDEX('Hoja de Trabajo para listado'!$AB$155:$BA$1048576,MATCH($A1073,'Hoja de Trabajo para listado'!$AB$155:$AB$1048576,0),MATCH((CUADRO!P$5&amp;$E1073),'Hoja de Trabajo para listado'!$AB$151:$BA$151,0)),0)+IFERROR(INDEX('Hoja de Trabajo para listado'!$BC$155:$CB$1048576,MATCH($A1073,'Hoja de Trabajo para listado'!$BC$155:$BC$1048576,0),MATCH((CUADRO!P$5&amp;$E1073),'Hoja de Trabajo para listado'!$BC$151:$CB$151,0)),0)+IFERROR(INDEX('Hoja de Trabajo para listado'!$DE$153:$DG$274,MATCH($A1073,'Hoja de Trabajo para listado'!$DE$153:$DE$1048576,0),MATCH((CUADRO!P$5&amp;$E1073),'Hoja de Trabajo para listado'!$DE$151:$DG$151,0)),0)+IFERROR(INDEX('Hoja de Trabajo para listado'!$CD$155:$DC$1048576,MATCH($A1073,'Hoja de Trabajo para listado'!$CD$155:$CD$1048576,0),MATCH((CUADRO!P$5&amp;$E1073),'Hoja de Trabajo para listado'!$CD$151:$DC$151,0)),0)</f>
        <v>0</v>
      </c>
      <c r="Q1073" s="245">
        <f ca="1">+IFERROR(INDEX('Hoja de Trabajo para listado'!$A$155:$Z$1048576,MATCH($A1073,'Hoja de Trabajo para listado'!$A$155:$A$1048576,0),MATCH((CUADRO!Q$5&amp;$E1073),'Hoja de Trabajo para listado'!$A$151:$Z$151,0)),0)+IFERROR(INDEX('Hoja de Trabajo para listado'!$AB$155:$BA$1048576,MATCH($A1073,'Hoja de Trabajo para listado'!$AB$155:$AB$1048576,0),MATCH((CUADRO!Q$5&amp;$E1073),'Hoja de Trabajo para listado'!$AB$151:$BA$151,0)),0)+IFERROR(INDEX('Hoja de Trabajo para listado'!$BC$155:$CB$1048576,MATCH($A1073,'Hoja de Trabajo para listado'!$BC$155:$BC$1048576,0),MATCH((CUADRO!Q$5&amp;$E1073),'Hoja de Trabajo para listado'!$BC$151:$CB$151,0)),0)+IFERROR(INDEX('Hoja de Trabajo para listado'!$DE$153:$DG$274,MATCH($A1073,'Hoja de Trabajo para listado'!$DE$153:$DE$1048576,0),MATCH((CUADRO!Q$5&amp;$E1073),'Hoja de Trabajo para listado'!$DE$151:$DG$151,0)),0)+IFERROR(INDEX('Hoja de Trabajo para listado'!$CD$155:$DC$1048576,MATCH($A1073,'Hoja de Trabajo para listado'!$CD$155:$CD$1048576,0),MATCH((CUADRO!Q$5&amp;$E1073),'Hoja de Trabajo para listado'!$CD$151:$DC$151,0)),0)</f>
        <v>0</v>
      </c>
      <c r="R1073" s="245">
        <f t="shared" ca="1" si="35"/>
        <v>0</v>
      </c>
      <c r="S1073" s="259">
        <f ca="1">+R1072+R1073</f>
        <v>0</v>
      </c>
      <c r="T1073" s="243">
        <f ca="1">+S1073</f>
        <v>0</v>
      </c>
      <c r="U1073" s="242">
        <f t="shared" si="36"/>
        <v>2</v>
      </c>
      <c r="V1073" s="333" t="str">
        <f>+VLOOKUP(A1073,bd_lista!$A$3:$E$590,5,FALSE)</f>
        <v>Gobiernos Autonomos Municipales</v>
      </c>
      <c r="W1073" s="384"/>
      <c r="X1073" s="242">
        <f>+VLOOKUP(A1073,[3]Sheet1!$A$13:$D$744,4,FALSE)</f>
        <v>0</v>
      </c>
      <c r="Y1073" s="242" t="e">
        <f>+VLOOKUP(X1073,bd_lista!$A$3:$C$590,3,FALSE)</f>
        <v>#N/A</v>
      </c>
      <c r="Z1073" s="292"/>
      <c r="AA1073" s="293"/>
    </row>
    <row r="1074" spans="1:27" customFormat="1" ht="15" hidden="1" customHeight="1">
      <c r="A1074" s="32">
        <v>1816</v>
      </c>
      <c r="B1074" s="388">
        <f>+A1074</f>
        <v>1816</v>
      </c>
      <c r="C1074" s="247" t="str">
        <f>+VLOOKUP(A1074,bd_lista!$A$3:$C$590,3,FALSE)</f>
        <v>Gobierno Autónomo Municipal de Puerto Síles</v>
      </c>
      <c r="D1074" s="385" t="str">
        <f>+C1074</f>
        <v>Gobierno Autónomo Municipal de Puerto Síles</v>
      </c>
      <c r="E1074" s="242" t="s">
        <v>1304</v>
      </c>
      <c r="F1074" s="243">
        <f ca="1">+IFERROR(INDEX('Hoja de Trabajo para listado'!$A$155:$Z$1048576,MATCH($A1074,'Hoja de Trabajo para listado'!$A$155:$A$1048576,0),MATCH((CUADRO!F$5&amp;$E1074),'Hoja de Trabajo para listado'!$A$151:$Z$151,0)),0)+IFERROR(INDEX('Hoja de Trabajo para listado'!$AB$155:$BA$1048576,MATCH($A1074,'Hoja de Trabajo para listado'!$AB$155:$AB$1048576,0),MATCH((CUADRO!F$5&amp;$E1074),'Hoja de Trabajo para listado'!$AB$151:$BA$151,0)),0)+IFERROR(INDEX('Hoja de Trabajo para listado'!$BC$155:$CB$1048576,MATCH($A1074,'Hoja de Trabajo para listado'!$BC$155:$BC$1048576,0),MATCH((CUADRO!F$5&amp;$E1074),'Hoja de Trabajo para listado'!$BC$151:$CB$151,0)),0)+IFERROR(INDEX('Hoja de Trabajo para listado'!$DE$153:$DG$274,MATCH($A1074,'Hoja de Trabajo para listado'!$DE$153:$DE$1048576,0),MATCH((CUADRO!F$5&amp;$E1074),'Hoja de Trabajo para listado'!$DE$151:$DG$151,0)),0)+IFERROR(INDEX('Hoja de Trabajo para listado'!$CD$155:$DC$1048576,MATCH($A1074,'Hoja de Trabajo para listado'!$CD$155:$CD$1048576,0),MATCH((CUADRO!F$5&amp;$E1074),'Hoja de Trabajo para listado'!$CD$151:$DC$151,0)),0)</f>
        <v>0</v>
      </c>
      <c r="G1074" s="243">
        <f ca="1">+IFERROR(INDEX('Hoja de Trabajo para listado'!$A$155:$Z$1048576,MATCH($A1074,'Hoja de Trabajo para listado'!$A$155:$A$1048576,0),MATCH((CUADRO!G$5&amp;$E1074),'Hoja de Trabajo para listado'!$A$151:$Z$151,0)),0)+IFERROR(INDEX('Hoja de Trabajo para listado'!$AB$155:$BA$1048576,MATCH($A1074,'Hoja de Trabajo para listado'!$AB$155:$AB$1048576,0),MATCH((CUADRO!G$5&amp;$E1074),'Hoja de Trabajo para listado'!$AB$151:$BA$151,0)),0)+IFERROR(INDEX('Hoja de Trabajo para listado'!$BC$155:$CB$1048576,MATCH($A1074,'Hoja de Trabajo para listado'!$BC$155:$BC$1048576,0),MATCH((CUADRO!G$5&amp;$E1074),'Hoja de Trabajo para listado'!$BC$151:$CB$151,0)),0)+IFERROR(INDEX('Hoja de Trabajo para listado'!$DE$153:$DG$274,MATCH($A1074,'Hoja de Trabajo para listado'!$DE$153:$DE$1048576,0),MATCH((CUADRO!G$5&amp;$E1074),'Hoja de Trabajo para listado'!$DE$151:$DG$151,0)),0)+IFERROR(INDEX('Hoja de Trabajo para listado'!$CD$155:$DC$1048576,MATCH($A1074,'Hoja de Trabajo para listado'!$CD$155:$CD$1048576,0),MATCH((CUADRO!G$5&amp;$E1074),'Hoja de Trabajo para listado'!$CD$151:$DC$151,0)),0)</f>
        <v>0</v>
      </c>
      <c r="H1074" s="243">
        <f ca="1">+IFERROR(INDEX('Hoja de Trabajo para listado'!$A$155:$Z$1048576,MATCH($A1074,'Hoja de Trabajo para listado'!$A$155:$A$1048576,0),MATCH((CUADRO!H$5&amp;$E1074),'Hoja de Trabajo para listado'!$A$151:$Z$151,0)),0)+IFERROR(INDEX('Hoja de Trabajo para listado'!$AB$155:$BA$1048576,MATCH($A1074,'Hoja de Trabajo para listado'!$AB$155:$AB$1048576,0),MATCH((CUADRO!H$5&amp;$E1074),'Hoja de Trabajo para listado'!$AB$151:$BA$151,0)),0)+IFERROR(INDEX('Hoja de Trabajo para listado'!$BC$155:$CB$1048576,MATCH($A1074,'Hoja de Trabajo para listado'!$BC$155:$BC$1048576,0),MATCH((CUADRO!H$5&amp;$E1074),'Hoja de Trabajo para listado'!$BC$151:$CB$151,0)),0)+IFERROR(INDEX('Hoja de Trabajo para listado'!$DE$153:$DG$274,MATCH($A1074,'Hoja de Trabajo para listado'!$DE$153:$DE$1048576,0),MATCH((CUADRO!H$5&amp;$E1074),'Hoja de Trabajo para listado'!$DE$151:$DG$151,0)),0)+IFERROR(INDEX('Hoja de Trabajo para listado'!$CD$155:$DC$1048576,MATCH($A1074,'Hoja de Trabajo para listado'!$CD$155:$CD$1048576,0),MATCH((CUADRO!H$5&amp;$E1074),'Hoja de Trabajo para listado'!$CD$151:$DC$151,0)),0)</f>
        <v>0</v>
      </c>
      <c r="I1074" s="243">
        <f ca="1">+IFERROR(INDEX('Hoja de Trabajo para listado'!$A$155:$Z$1048576,MATCH($A1074,'Hoja de Trabajo para listado'!$A$155:$A$1048576,0),MATCH((CUADRO!I$5&amp;$E1074),'Hoja de Trabajo para listado'!$A$151:$Z$151,0)),0)+IFERROR(INDEX('Hoja de Trabajo para listado'!$AB$155:$BA$1048576,MATCH($A1074,'Hoja de Trabajo para listado'!$AB$155:$AB$1048576,0),MATCH((CUADRO!I$5&amp;$E1074),'Hoja de Trabajo para listado'!$AB$151:$BA$151,0)),0)+IFERROR(INDEX('Hoja de Trabajo para listado'!$BC$155:$CB$1048576,MATCH($A1074,'Hoja de Trabajo para listado'!$BC$155:$BC$1048576,0),MATCH((CUADRO!I$5&amp;$E1074),'Hoja de Trabajo para listado'!$BC$151:$CB$151,0)),0)+IFERROR(INDEX('Hoja de Trabajo para listado'!$DE$153:$DG$274,MATCH($A1074,'Hoja de Trabajo para listado'!$DE$153:$DE$1048576,0),MATCH((CUADRO!I$5&amp;$E1074),'Hoja de Trabajo para listado'!$DE$151:$DG$151,0)),0)+IFERROR(INDEX('Hoja de Trabajo para listado'!$CD$155:$DC$1048576,MATCH($A1074,'Hoja de Trabajo para listado'!$CD$155:$CD$1048576,0),MATCH((CUADRO!I$5&amp;$E1074),'Hoja de Trabajo para listado'!$CD$151:$DC$151,0)),0)</f>
        <v>0</v>
      </c>
      <c r="J1074" s="243">
        <f ca="1">+IFERROR(INDEX('Hoja de Trabajo para listado'!$A$155:$Z$1048576,MATCH($A1074,'Hoja de Trabajo para listado'!$A$155:$A$1048576,0),MATCH((CUADRO!J$5&amp;$E1074),'Hoja de Trabajo para listado'!$A$151:$Z$151,0)),0)+IFERROR(INDEX('Hoja de Trabajo para listado'!$AB$155:$BA$1048576,MATCH($A1074,'Hoja de Trabajo para listado'!$AB$155:$AB$1048576,0),MATCH((CUADRO!J$5&amp;$E1074),'Hoja de Trabajo para listado'!$AB$151:$BA$151,0)),0)+IFERROR(INDEX('Hoja de Trabajo para listado'!$BC$155:$CB$1048576,MATCH($A1074,'Hoja de Trabajo para listado'!$BC$155:$BC$1048576,0),MATCH((CUADRO!J$5&amp;$E1074),'Hoja de Trabajo para listado'!$BC$151:$CB$151,0)),0)+IFERROR(INDEX('Hoja de Trabajo para listado'!$DE$153:$DG$274,MATCH($A1074,'Hoja de Trabajo para listado'!$DE$153:$DE$1048576,0),MATCH((CUADRO!J$5&amp;$E1074),'Hoja de Trabajo para listado'!$DE$151:$DG$151,0)),0)+IFERROR(INDEX('Hoja de Trabajo para listado'!$CD$155:$DC$1048576,MATCH($A1074,'Hoja de Trabajo para listado'!$CD$155:$CD$1048576,0),MATCH((CUADRO!J$5&amp;$E1074),'Hoja de Trabajo para listado'!$CD$151:$DC$151,0)),0)</f>
        <v>0</v>
      </c>
      <c r="K1074" s="243">
        <f ca="1">+IFERROR(INDEX('Hoja de Trabajo para listado'!$A$155:$Z$1048576,MATCH($A1074,'Hoja de Trabajo para listado'!$A$155:$A$1048576,0),MATCH((CUADRO!K$5&amp;$E1074),'Hoja de Trabajo para listado'!$A$151:$Z$151,0)),0)+IFERROR(INDEX('Hoja de Trabajo para listado'!$AB$155:$BA$1048576,MATCH($A1074,'Hoja de Trabajo para listado'!$AB$155:$AB$1048576,0),MATCH((CUADRO!K$5&amp;$E1074),'Hoja de Trabajo para listado'!$AB$151:$BA$151,0)),0)+IFERROR(INDEX('Hoja de Trabajo para listado'!$BC$155:$CB$1048576,MATCH($A1074,'Hoja de Trabajo para listado'!$BC$155:$BC$1048576,0),MATCH((CUADRO!K$5&amp;$E1074),'Hoja de Trabajo para listado'!$BC$151:$CB$151,0)),0)+IFERROR(INDEX('Hoja de Trabajo para listado'!$DE$153:$DG$274,MATCH($A1074,'Hoja de Trabajo para listado'!$DE$153:$DE$1048576,0),MATCH((CUADRO!K$5&amp;$E1074),'Hoja de Trabajo para listado'!$DE$151:$DG$151,0)),0)+IFERROR(INDEX('Hoja de Trabajo para listado'!$CD$155:$DC$1048576,MATCH($A1074,'Hoja de Trabajo para listado'!$CD$155:$CD$1048576,0),MATCH((CUADRO!K$5&amp;$E1074),'Hoja de Trabajo para listado'!$CD$151:$DC$151,0)),0)</f>
        <v>0</v>
      </c>
      <c r="L1074" s="243">
        <f ca="1">+IFERROR(INDEX('Hoja de Trabajo para listado'!$A$155:$Z$1048576,MATCH($A1074,'Hoja de Trabajo para listado'!$A$155:$A$1048576,0),MATCH((CUADRO!L$5&amp;$E1074),'Hoja de Trabajo para listado'!$A$151:$Z$151,0)),0)+IFERROR(INDEX('Hoja de Trabajo para listado'!$AB$155:$BA$1048576,MATCH($A1074,'Hoja de Trabajo para listado'!$AB$155:$AB$1048576,0),MATCH((CUADRO!L$5&amp;$E1074),'Hoja de Trabajo para listado'!$AB$151:$BA$151,0)),0)+IFERROR(INDEX('Hoja de Trabajo para listado'!$BC$155:$CB$1048576,MATCH($A1074,'Hoja de Trabajo para listado'!$BC$155:$BC$1048576,0),MATCH((CUADRO!L$5&amp;$E1074),'Hoja de Trabajo para listado'!$BC$151:$CB$151,0)),0)+IFERROR(INDEX('Hoja de Trabajo para listado'!$DE$153:$DG$274,MATCH($A1074,'Hoja de Trabajo para listado'!$DE$153:$DE$1048576,0),MATCH((CUADRO!L$5&amp;$E1074),'Hoja de Trabajo para listado'!$DE$151:$DG$151,0)),0)+IFERROR(INDEX('Hoja de Trabajo para listado'!$CD$155:$DC$1048576,MATCH($A1074,'Hoja de Trabajo para listado'!$CD$155:$CD$1048576,0),MATCH((CUADRO!L$5&amp;$E1074),'Hoja de Trabajo para listado'!$CD$151:$DC$151,0)),0)</f>
        <v>0</v>
      </c>
      <c r="M1074" s="243">
        <f ca="1">+IFERROR(INDEX('Hoja de Trabajo para listado'!$A$155:$Z$1048576,MATCH($A1074,'Hoja de Trabajo para listado'!$A$155:$A$1048576,0),MATCH((CUADRO!M$5&amp;$E1074),'Hoja de Trabajo para listado'!$A$151:$Z$151,0)),0)+IFERROR(INDEX('Hoja de Trabajo para listado'!$AB$155:$BA$1048576,MATCH($A1074,'Hoja de Trabajo para listado'!$AB$155:$AB$1048576,0),MATCH((CUADRO!M$5&amp;$E1074),'Hoja de Trabajo para listado'!$AB$151:$BA$151,0)),0)+IFERROR(INDEX('Hoja de Trabajo para listado'!$BC$155:$CB$1048576,MATCH($A1074,'Hoja de Trabajo para listado'!$BC$155:$BC$1048576,0),MATCH((CUADRO!M$5&amp;$E1074),'Hoja de Trabajo para listado'!$BC$151:$CB$151,0)),0)+IFERROR(INDEX('Hoja de Trabajo para listado'!$DE$153:$DG$274,MATCH($A1074,'Hoja de Trabajo para listado'!$DE$153:$DE$1048576,0),MATCH((CUADRO!M$5&amp;$E1074),'Hoja de Trabajo para listado'!$DE$151:$DG$151,0)),0)+IFERROR(INDEX('Hoja de Trabajo para listado'!$CD$155:$DC$1048576,MATCH($A1074,'Hoja de Trabajo para listado'!$CD$155:$CD$1048576,0),MATCH((CUADRO!M$5&amp;$E1074),'Hoja de Trabajo para listado'!$CD$151:$DC$151,0)),0)</f>
        <v>0</v>
      </c>
      <c r="N1074" s="243">
        <f ca="1">+IFERROR(INDEX('Hoja de Trabajo para listado'!$A$155:$Z$1048576,MATCH($A1074,'Hoja de Trabajo para listado'!$A$155:$A$1048576,0),MATCH((CUADRO!N$5&amp;$E1074),'Hoja de Trabajo para listado'!$A$151:$Z$151,0)),0)+IFERROR(INDEX('Hoja de Trabajo para listado'!$AB$155:$BA$1048576,MATCH($A1074,'Hoja de Trabajo para listado'!$AB$155:$AB$1048576,0),MATCH((CUADRO!N$5&amp;$E1074),'Hoja de Trabajo para listado'!$AB$151:$BA$151,0)),0)+IFERROR(INDEX('Hoja de Trabajo para listado'!$BC$155:$CB$1048576,MATCH($A1074,'Hoja de Trabajo para listado'!$BC$155:$BC$1048576,0),MATCH((CUADRO!N$5&amp;$E1074),'Hoja de Trabajo para listado'!$BC$151:$CB$151,0)),0)+IFERROR(INDEX('Hoja de Trabajo para listado'!$DE$153:$DG$274,MATCH($A1074,'Hoja de Trabajo para listado'!$DE$153:$DE$1048576,0),MATCH((CUADRO!N$5&amp;$E1074),'Hoja de Trabajo para listado'!$DE$151:$DG$151,0)),0)+IFERROR(INDEX('Hoja de Trabajo para listado'!$CD$155:$DC$1048576,MATCH($A1074,'Hoja de Trabajo para listado'!$CD$155:$CD$1048576,0),MATCH((CUADRO!N$5&amp;$E1074),'Hoja de Trabajo para listado'!$CD$151:$DC$151,0)),0)</f>
        <v>0</v>
      </c>
      <c r="O1074" s="243">
        <f ca="1">+IFERROR(INDEX('Hoja de Trabajo para listado'!$A$155:$Z$1048576,MATCH($A1074,'Hoja de Trabajo para listado'!$A$155:$A$1048576,0),MATCH((CUADRO!O$5&amp;$E1074),'Hoja de Trabajo para listado'!$A$151:$Z$151,0)),0)+IFERROR(INDEX('Hoja de Trabajo para listado'!$AB$155:$BA$1048576,MATCH($A1074,'Hoja de Trabajo para listado'!$AB$155:$AB$1048576,0),MATCH((CUADRO!O$5&amp;$E1074),'Hoja de Trabajo para listado'!$AB$151:$BA$151,0)),0)+IFERROR(INDEX('Hoja de Trabajo para listado'!$BC$155:$CB$1048576,MATCH($A1074,'Hoja de Trabajo para listado'!$BC$155:$BC$1048576,0),MATCH((CUADRO!O$5&amp;$E1074),'Hoja de Trabajo para listado'!$BC$151:$CB$151,0)),0)+IFERROR(INDEX('Hoja de Trabajo para listado'!$DE$153:$DG$274,MATCH($A1074,'Hoja de Trabajo para listado'!$DE$153:$DE$1048576,0),MATCH((CUADRO!O$5&amp;$E1074),'Hoja de Trabajo para listado'!$DE$151:$DG$151,0)),0)+IFERROR(INDEX('Hoja de Trabajo para listado'!$CD$155:$DC$1048576,MATCH($A1074,'Hoja de Trabajo para listado'!$CD$155:$CD$1048576,0),MATCH((CUADRO!O$5&amp;$E1074),'Hoja de Trabajo para listado'!$CD$151:$DC$151,0)),0)</f>
        <v>0</v>
      </c>
      <c r="P1074" s="243">
        <f ca="1">+IFERROR(INDEX('Hoja de Trabajo para listado'!$A$155:$Z$1048576,MATCH($A1074,'Hoja de Trabajo para listado'!$A$155:$A$1048576,0),MATCH((CUADRO!P$5&amp;$E1074),'Hoja de Trabajo para listado'!$A$151:$Z$151,0)),0)+IFERROR(INDEX('Hoja de Trabajo para listado'!$AB$155:$BA$1048576,MATCH($A1074,'Hoja de Trabajo para listado'!$AB$155:$AB$1048576,0),MATCH((CUADRO!P$5&amp;$E1074),'Hoja de Trabajo para listado'!$AB$151:$BA$151,0)),0)+IFERROR(INDEX('Hoja de Trabajo para listado'!$BC$155:$CB$1048576,MATCH($A1074,'Hoja de Trabajo para listado'!$BC$155:$BC$1048576,0),MATCH((CUADRO!P$5&amp;$E1074),'Hoja de Trabajo para listado'!$BC$151:$CB$151,0)),0)+IFERROR(INDEX('Hoja de Trabajo para listado'!$DE$153:$DG$274,MATCH($A1074,'Hoja de Trabajo para listado'!$DE$153:$DE$1048576,0),MATCH((CUADRO!P$5&amp;$E1074),'Hoja de Trabajo para listado'!$DE$151:$DG$151,0)),0)+IFERROR(INDEX('Hoja de Trabajo para listado'!$CD$155:$DC$1048576,MATCH($A1074,'Hoja de Trabajo para listado'!$CD$155:$CD$1048576,0),MATCH((CUADRO!P$5&amp;$E1074),'Hoja de Trabajo para listado'!$CD$151:$DC$151,0)),0)</f>
        <v>0</v>
      </c>
      <c r="Q1074" s="243">
        <f ca="1">+IFERROR(INDEX('Hoja de Trabajo para listado'!$A$155:$Z$1048576,MATCH($A1074,'Hoja de Trabajo para listado'!$A$155:$A$1048576,0),MATCH((CUADRO!Q$5&amp;$E1074),'Hoja de Trabajo para listado'!$A$151:$Z$151,0)),0)+IFERROR(INDEX('Hoja de Trabajo para listado'!$AB$155:$BA$1048576,MATCH($A1074,'Hoja de Trabajo para listado'!$AB$155:$AB$1048576,0),MATCH((CUADRO!Q$5&amp;$E1074),'Hoja de Trabajo para listado'!$AB$151:$BA$151,0)),0)+IFERROR(INDEX('Hoja de Trabajo para listado'!$BC$155:$CB$1048576,MATCH($A1074,'Hoja de Trabajo para listado'!$BC$155:$BC$1048576,0),MATCH((CUADRO!Q$5&amp;$E1074),'Hoja de Trabajo para listado'!$BC$151:$CB$151,0)),0)+IFERROR(INDEX('Hoja de Trabajo para listado'!$DE$153:$DG$274,MATCH($A1074,'Hoja de Trabajo para listado'!$DE$153:$DE$1048576,0),MATCH((CUADRO!Q$5&amp;$E1074),'Hoja de Trabajo para listado'!$DE$151:$DG$151,0)),0)+IFERROR(INDEX('Hoja de Trabajo para listado'!$CD$155:$DC$1048576,MATCH($A1074,'Hoja de Trabajo para listado'!$CD$155:$CD$1048576,0),MATCH((CUADRO!Q$5&amp;$E1074),'Hoja de Trabajo para listado'!$CD$151:$DC$151,0)),0)</f>
        <v>0</v>
      </c>
      <c r="R1074" s="243">
        <f t="shared" ca="1" si="35"/>
        <v>0</v>
      </c>
      <c r="S1074" s="249"/>
      <c r="T1074" s="243">
        <f ca="1">+T1075</f>
        <v>0</v>
      </c>
      <c r="U1074" s="242">
        <f t="shared" si="36"/>
        <v>1</v>
      </c>
      <c r="V1074" s="333" t="str">
        <f>+VLOOKUP(A1074,bd_lista!$A$3:$E$590,5,FALSE)</f>
        <v>Gobiernos Autonomos Municipales</v>
      </c>
      <c r="W1074" s="383" t="str">
        <f>+V1074</f>
        <v>Gobiernos Autonomos Municipales</v>
      </c>
      <c r="X1074" s="242">
        <f>+VLOOKUP(A1074,[3]Sheet1!$A$13:$D$744,4,FALSE)</f>
        <v>0</v>
      </c>
      <c r="Y1074" s="242" t="e">
        <f>+VLOOKUP(X1074,bd_lista!$A$3:$C$590,3,FALSE)</f>
        <v>#N/A</v>
      </c>
      <c r="Z1074" s="294">
        <f>+X1074</f>
        <v>0</v>
      </c>
      <c r="AA1074" s="295" t="e">
        <f>+Y1074</f>
        <v>#N/A</v>
      </c>
    </row>
    <row r="1075" spans="1:27" customFormat="1" ht="15" hidden="1" customHeight="1">
      <c r="A1075" s="32">
        <v>1816</v>
      </c>
      <c r="B1075" s="389"/>
      <c r="C1075" s="247" t="str">
        <f>+VLOOKUP(A1075,bd_lista!$A$3:$C$590,3,FALSE)</f>
        <v>Gobierno Autónomo Municipal de Puerto Síles</v>
      </c>
      <c r="D1075" s="386"/>
      <c r="E1075" s="244" t="s">
        <v>1305</v>
      </c>
      <c r="F1075" s="243">
        <f ca="1">+IFERROR(INDEX('Hoja de Trabajo para listado'!$A$155:$Z$1048576,MATCH($A1075,'Hoja de Trabajo para listado'!$A$155:$A$1048576,0),MATCH((CUADRO!F$5&amp;$E1075),'Hoja de Trabajo para listado'!$A$151:$Z$151,0)),0)+IFERROR(INDEX('Hoja de Trabajo para listado'!$AB$155:$BA$1048576,MATCH($A1075,'Hoja de Trabajo para listado'!$AB$155:$AB$1048576,0),MATCH((CUADRO!F$5&amp;$E1075),'Hoja de Trabajo para listado'!$AB$151:$BA$151,0)),0)+IFERROR(INDEX('Hoja de Trabajo para listado'!$BC$155:$CB$1048576,MATCH($A1075,'Hoja de Trabajo para listado'!$BC$155:$BC$1048576,0),MATCH((CUADRO!F$5&amp;$E1075),'Hoja de Trabajo para listado'!$BC$151:$CB$151,0)),0)+IFERROR(INDEX('Hoja de Trabajo para listado'!$DE$153:$DG$274,MATCH($A1075,'Hoja de Trabajo para listado'!$DE$153:$DE$1048576,0),MATCH((CUADRO!F$5&amp;$E1075),'Hoja de Trabajo para listado'!$DE$151:$DG$151,0)),0)+IFERROR(INDEX('Hoja de Trabajo para listado'!$CD$155:$DC$1048576,MATCH($A1075,'Hoja de Trabajo para listado'!$CD$155:$CD$1048576,0),MATCH((CUADRO!F$5&amp;$E1075),'Hoja de Trabajo para listado'!$CD$151:$DC$151,0)),0)</f>
        <v>0</v>
      </c>
      <c r="G1075" s="243">
        <f ca="1">+IFERROR(INDEX('Hoja de Trabajo para listado'!$A$155:$Z$1048576,MATCH($A1075,'Hoja de Trabajo para listado'!$A$155:$A$1048576,0),MATCH((CUADRO!G$5&amp;$E1075),'Hoja de Trabajo para listado'!$A$151:$Z$151,0)),0)+IFERROR(INDEX('Hoja de Trabajo para listado'!$AB$155:$BA$1048576,MATCH($A1075,'Hoja de Trabajo para listado'!$AB$155:$AB$1048576,0),MATCH((CUADRO!G$5&amp;$E1075),'Hoja de Trabajo para listado'!$AB$151:$BA$151,0)),0)+IFERROR(INDEX('Hoja de Trabajo para listado'!$BC$155:$CB$1048576,MATCH($A1075,'Hoja de Trabajo para listado'!$BC$155:$BC$1048576,0),MATCH((CUADRO!G$5&amp;$E1075),'Hoja de Trabajo para listado'!$BC$151:$CB$151,0)),0)+IFERROR(INDEX('Hoja de Trabajo para listado'!$DE$153:$DG$274,MATCH($A1075,'Hoja de Trabajo para listado'!$DE$153:$DE$1048576,0),MATCH((CUADRO!G$5&amp;$E1075),'Hoja de Trabajo para listado'!$DE$151:$DG$151,0)),0)+IFERROR(INDEX('Hoja de Trabajo para listado'!$CD$155:$DC$1048576,MATCH($A1075,'Hoja de Trabajo para listado'!$CD$155:$CD$1048576,0),MATCH((CUADRO!G$5&amp;$E1075),'Hoja de Trabajo para listado'!$CD$151:$DC$151,0)),0)</f>
        <v>0</v>
      </c>
      <c r="H1075" s="243">
        <f ca="1">+IFERROR(INDEX('Hoja de Trabajo para listado'!$A$155:$Z$1048576,MATCH($A1075,'Hoja de Trabajo para listado'!$A$155:$A$1048576,0),MATCH((CUADRO!H$5&amp;$E1075),'Hoja de Trabajo para listado'!$A$151:$Z$151,0)),0)+IFERROR(INDEX('Hoja de Trabajo para listado'!$AB$155:$BA$1048576,MATCH($A1075,'Hoja de Trabajo para listado'!$AB$155:$AB$1048576,0),MATCH((CUADRO!H$5&amp;$E1075),'Hoja de Trabajo para listado'!$AB$151:$BA$151,0)),0)+IFERROR(INDEX('Hoja de Trabajo para listado'!$BC$155:$CB$1048576,MATCH($A1075,'Hoja de Trabajo para listado'!$BC$155:$BC$1048576,0),MATCH((CUADRO!H$5&amp;$E1075),'Hoja de Trabajo para listado'!$BC$151:$CB$151,0)),0)+IFERROR(INDEX('Hoja de Trabajo para listado'!$DE$153:$DG$274,MATCH($A1075,'Hoja de Trabajo para listado'!$DE$153:$DE$1048576,0),MATCH((CUADRO!H$5&amp;$E1075),'Hoja de Trabajo para listado'!$DE$151:$DG$151,0)),0)+IFERROR(INDEX('Hoja de Trabajo para listado'!$CD$155:$DC$1048576,MATCH($A1075,'Hoja de Trabajo para listado'!$CD$155:$CD$1048576,0),MATCH((CUADRO!H$5&amp;$E1075),'Hoja de Trabajo para listado'!$CD$151:$DC$151,0)),0)</f>
        <v>0</v>
      </c>
      <c r="I1075" s="243">
        <f ca="1">+IFERROR(INDEX('Hoja de Trabajo para listado'!$A$155:$Z$1048576,MATCH($A1075,'Hoja de Trabajo para listado'!$A$155:$A$1048576,0),MATCH((CUADRO!I$5&amp;$E1075),'Hoja de Trabajo para listado'!$A$151:$Z$151,0)),0)+IFERROR(INDEX('Hoja de Trabajo para listado'!$AB$155:$BA$1048576,MATCH($A1075,'Hoja de Trabajo para listado'!$AB$155:$AB$1048576,0),MATCH((CUADRO!I$5&amp;$E1075),'Hoja de Trabajo para listado'!$AB$151:$BA$151,0)),0)+IFERROR(INDEX('Hoja de Trabajo para listado'!$BC$155:$CB$1048576,MATCH($A1075,'Hoja de Trabajo para listado'!$BC$155:$BC$1048576,0),MATCH((CUADRO!I$5&amp;$E1075),'Hoja de Trabajo para listado'!$BC$151:$CB$151,0)),0)+IFERROR(INDEX('Hoja de Trabajo para listado'!$DE$153:$DG$274,MATCH($A1075,'Hoja de Trabajo para listado'!$DE$153:$DE$1048576,0),MATCH((CUADRO!I$5&amp;$E1075),'Hoja de Trabajo para listado'!$DE$151:$DG$151,0)),0)+IFERROR(INDEX('Hoja de Trabajo para listado'!$CD$155:$DC$1048576,MATCH($A1075,'Hoja de Trabajo para listado'!$CD$155:$CD$1048576,0),MATCH((CUADRO!I$5&amp;$E1075),'Hoja de Trabajo para listado'!$CD$151:$DC$151,0)),0)</f>
        <v>0</v>
      </c>
      <c r="J1075" s="243">
        <f ca="1">+IFERROR(INDEX('Hoja de Trabajo para listado'!$A$155:$Z$1048576,MATCH($A1075,'Hoja de Trabajo para listado'!$A$155:$A$1048576,0),MATCH((CUADRO!J$5&amp;$E1075),'Hoja de Trabajo para listado'!$A$151:$Z$151,0)),0)+IFERROR(INDEX('Hoja de Trabajo para listado'!$AB$155:$BA$1048576,MATCH($A1075,'Hoja de Trabajo para listado'!$AB$155:$AB$1048576,0),MATCH((CUADRO!J$5&amp;$E1075),'Hoja de Trabajo para listado'!$AB$151:$BA$151,0)),0)+IFERROR(INDEX('Hoja de Trabajo para listado'!$BC$155:$CB$1048576,MATCH($A1075,'Hoja de Trabajo para listado'!$BC$155:$BC$1048576,0),MATCH((CUADRO!J$5&amp;$E1075),'Hoja de Trabajo para listado'!$BC$151:$CB$151,0)),0)+IFERROR(INDEX('Hoja de Trabajo para listado'!$DE$153:$DG$274,MATCH($A1075,'Hoja de Trabajo para listado'!$DE$153:$DE$1048576,0),MATCH((CUADRO!J$5&amp;$E1075),'Hoja de Trabajo para listado'!$DE$151:$DG$151,0)),0)+IFERROR(INDEX('Hoja de Trabajo para listado'!$CD$155:$DC$1048576,MATCH($A1075,'Hoja de Trabajo para listado'!$CD$155:$CD$1048576,0),MATCH((CUADRO!J$5&amp;$E1075),'Hoja de Trabajo para listado'!$CD$151:$DC$151,0)),0)</f>
        <v>0</v>
      </c>
      <c r="K1075" s="243">
        <f ca="1">+IFERROR(INDEX('Hoja de Trabajo para listado'!$A$155:$Z$1048576,MATCH($A1075,'Hoja de Trabajo para listado'!$A$155:$A$1048576,0),MATCH((CUADRO!K$5&amp;$E1075),'Hoja de Trabajo para listado'!$A$151:$Z$151,0)),0)+IFERROR(INDEX('Hoja de Trabajo para listado'!$AB$155:$BA$1048576,MATCH($A1075,'Hoja de Trabajo para listado'!$AB$155:$AB$1048576,0),MATCH((CUADRO!K$5&amp;$E1075),'Hoja de Trabajo para listado'!$AB$151:$BA$151,0)),0)+IFERROR(INDEX('Hoja de Trabajo para listado'!$BC$155:$CB$1048576,MATCH($A1075,'Hoja de Trabajo para listado'!$BC$155:$BC$1048576,0),MATCH((CUADRO!K$5&amp;$E1075),'Hoja de Trabajo para listado'!$BC$151:$CB$151,0)),0)+IFERROR(INDEX('Hoja de Trabajo para listado'!$DE$153:$DG$274,MATCH($A1075,'Hoja de Trabajo para listado'!$DE$153:$DE$1048576,0),MATCH((CUADRO!K$5&amp;$E1075),'Hoja de Trabajo para listado'!$DE$151:$DG$151,0)),0)+IFERROR(INDEX('Hoja de Trabajo para listado'!$CD$155:$DC$1048576,MATCH($A1075,'Hoja de Trabajo para listado'!$CD$155:$CD$1048576,0),MATCH((CUADRO!K$5&amp;$E1075),'Hoja de Trabajo para listado'!$CD$151:$DC$151,0)),0)</f>
        <v>0</v>
      </c>
      <c r="L1075" s="243">
        <f ca="1">+IFERROR(INDEX('Hoja de Trabajo para listado'!$A$155:$Z$1048576,MATCH($A1075,'Hoja de Trabajo para listado'!$A$155:$A$1048576,0),MATCH((CUADRO!L$5&amp;$E1075),'Hoja de Trabajo para listado'!$A$151:$Z$151,0)),0)+IFERROR(INDEX('Hoja de Trabajo para listado'!$AB$155:$BA$1048576,MATCH($A1075,'Hoja de Trabajo para listado'!$AB$155:$AB$1048576,0),MATCH((CUADRO!L$5&amp;$E1075),'Hoja de Trabajo para listado'!$AB$151:$BA$151,0)),0)+IFERROR(INDEX('Hoja de Trabajo para listado'!$BC$155:$CB$1048576,MATCH($A1075,'Hoja de Trabajo para listado'!$BC$155:$BC$1048576,0),MATCH((CUADRO!L$5&amp;$E1075),'Hoja de Trabajo para listado'!$BC$151:$CB$151,0)),0)+IFERROR(INDEX('Hoja de Trabajo para listado'!$DE$153:$DG$274,MATCH($A1075,'Hoja de Trabajo para listado'!$DE$153:$DE$1048576,0),MATCH((CUADRO!L$5&amp;$E1075),'Hoja de Trabajo para listado'!$DE$151:$DG$151,0)),0)+IFERROR(INDEX('Hoja de Trabajo para listado'!$CD$155:$DC$1048576,MATCH($A1075,'Hoja de Trabajo para listado'!$CD$155:$CD$1048576,0),MATCH((CUADRO!L$5&amp;$E1075),'Hoja de Trabajo para listado'!$CD$151:$DC$151,0)),0)</f>
        <v>0</v>
      </c>
      <c r="M1075" s="243">
        <f ca="1">+IFERROR(INDEX('Hoja de Trabajo para listado'!$A$155:$Z$1048576,MATCH($A1075,'Hoja de Trabajo para listado'!$A$155:$A$1048576,0),MATCH((CUADRO!M$5&amp;$E1075),'Hoja de Trabajo para listado'!$A$151:$Z$151,0)),0)+IFERROR(INDEX('Hoja de Trabajo para listado'!$AB$155:$BA$1048576,MATCH($A1075,'Hoja de Trabajo para listado'!$AB$155:$AB$1048576,0),MATCH((CUADRO!M$5&amp;$E1075),'Hoja de Trabajo para listado'!$AB$151:$BA$151,0)),0)+IFERROR(INDEX('Hoja de Trabajo para listado'!$BC$155:$CB$1048576,MATCH($A1075,'Hoja de Trabajo para listado'!$BC$155:$BC$1048576,0),MATCH((CUADRO!M$5&amp;$E1075),'Hoja de Trabajo para listado'!$BC$151:$CB$151,0)),0)+IFERROR(INDEX('Hoja de Trabajo para listado'!$DE$153:$DG$274,MATCH($A1075,'Hoja de Trabajo para listado'!$DE$153:$DE$1048576,0),MATCH((CUADRO!M$5&amp;$E1075),'Hoja de Trabajo para listado'!$DE$151:$DG$151,0)),0)+IFERROR(INDEX('Hoja de Trabajo para listado'!$CD$155:$DC$1048576,MATCH($A1075,'Hoja de Trabajo para listado'!$CD$155:$CD$1048576,0),MATCH((CUADRO!M$5&amp;$E1075),'Hoja de Trabajo para listado'!$CD$151:$DC$151,0)),0)</f>
        <v>0</v>
      </c>
      <c r="N1075" s="243">
        <f ca="1">+IFERROR(INDEX('Hoja de Trabajo para listado'!$A$155:$Z$1048576,MATCH($A1075,'Hoja de Trabajo para listado'!$A$155:$A$1048576,0),MATCH((CUADRO!N$5&amp;$E1075),'Hoja de Trabajo para listado'!$A$151:$Z$151,0)),0)+IFERROR(INDEX('Hoja de Trabajo para listado'!$AB$155:$BA$1048576,MATCH($A1075,'Hoja de Trabajo para listado'!$AB$155:$AB$1048576,0),MATCH((CUADRO!N$5&amp;$E1075),'Hoja de Trabajo para listado'!$AB$151:$BA$151,0)),0)+IFERROR(INDEX('Hoja de Trabajo para listado'!$BC$155:$CB$1048576,MATCH($A1075,'Hoja de Trabajo para listado'!$BC$155:$BC$1048576,0),MATCH((CUADRO!N$5&amp;$E1075),'Hoja de Trabajo para listado'!$BC$151:$CB$151,0)),0)+IFERROR(INDEX('Hoja de Trabajo para listado'!$DE$153:$DG$274,MATCH($A1075,'Hoja de Trabajo para listado'!$DE$153:$DE$1048576,0),MATCH((CUADRO!N$5&amp;$E1075),'Hoja de Trabajo para listado'!$DE$151:$DG$151,0)),0)+IFERROR(INDEX('Hoja de Trabajo para listado'!$CD$155:$DC$1048576,MATCH($A1075,'Hoja de Trabajo para listado'!$CD$155:$CD$1048576,0),MATCH((CUADRO!N$5&amp;$E1075),'Hoja de Trabajo para listado'!$CD$151:$DC$151,0)),0)</f>
        <v>0</v>
      </c>
      <c r="O1075" s="243">
        <f ca="1">+IFERROR(INDEX('Hoja de Trabajo para listado'!$A$155:$Z$1048576,MATCH($A1075,'Hoja de Trabajo para listado'!$A$155:$A$1048576,0),MATCH((CUADRO!O$5&amp;$E1075),'Hoja de Trabajo para listado'!$A$151:$Z$151,0)),0)+IFERROR(INDEX('Hoja de Trabajo para listado'!$AB$155:$BA$1048576,MATCH($A1075,'Hoja de Trabajo para listado'!$AB$155:$AB$1048576,0),MATCH((CUADRO!O$5&amp;$E1075),'Hoja de Trabajo para listado'!$AB$151:$BA$151,0)),0)+IFERROR(INDEX('Hoja de Trabajo para listado'!$BC$155:$CB$1048576,MATCH($A1075,'Hoja de Trabajo para listado'!$BC$155:$BC$1048576,0),MATCH((CUADRO!O$5&amp;$E1075),'Hoja de Trabajo para listado'!$BC$151:$CB$151,0)),0)+IFERROR(INDEX('Hoja de Trabajo para listado'!$DE$153:$DG$274,MATCH($A1075,'Hoja de Trabajo para listado'!$DE$153:$DE$1048576,0),MATCH((CUADRO!O$5&amp;$E1075),'Hoja de Trabajo para listado'!$DE$151:$DG$151,0)),0)+IFERROR(INDEX('Hoja de Trabajo para listado'!$CD$155:$DC$1048576,MATCH($A1075,'Hoja de Trabajo para listado'!$CD$155:$CD$1048576,0),MATCH((CUADRO!O$5&amp;$E1075),'Hoja de Trabajo para listado'!$CD$151:$DC$151,0)),0)</f>
        <v>0</v>
      </c>
      <c r="P1075" s="243">
        <f ca="1">+IFERROR(INDEX('Hoja de Trabajo para listado'!$A$155:$Z$1048576,MATCH($A1075,'Hoja de Trabajo para listado'!$A$155:$A$1048576,0),MATCH((CUADRO!P$5&amp;$E1075),'Hoja de Trabajo para listado'!$A$151:$Z$151,0)),0)+IFERROR(INDEX('Hoja de Trabajo para listado'!$AB$155:$BA$1048576,MATCH($A1075,'Hoja de Trabajo para listado'!$AB$155:$AB$1048576,0),MATCH((CUADRO!P$5&amp;$E1075),'Hoja de Trabajo para listado'!$AB$151:$BA$151,0)),0)+IFERROR(INDEX('Hoja de Trabajo para listado'!$BC$155:$CB$1048576,MATCH($A1075,'Hoja de Trabajo para listado'!$BC$155:$BC$1048576,0),MATCH((CUADRO!P$5&amp;$E1075),'Hoja de Trabajo para listado'!$BC$151:$CB$151,0)),0)+IFERROR(INDEX('Hoja de Trabajo para listado'!$DE$153:$DG$274,MATCH($A1075,'Hoja de Trabajo para listado'!$DE$153:$DE$1048576,0),MATCH((CUADRO!P$5&amp;$E1075),'Hoja de Trabajo para listado'!$DE$151:$DG$151,0)),0)+IFERROR(INDEX('Hoja de Trabajo para listado'!$CD$155:$DC$1048576,MATCH($A1075,'Hoja de Trabajo para listado'!$CD$155:$CD$1048576,0),MATCH((CUADRO!P$5&amp;$E1075),'Hoja de Trabajo para listado'!$CD$151:$DC$151,0)),0)</f>
        <v>0</v>
      </c>
      <c r="Q1075" s="243">
        <f ca="1">+IFERROR(INDEX('Hoja de Trabajo para listado'!$A$155:$Z$1048576,MATCH($A1075,'Hoja de Trabajo para listado'!$A$155:$A$1048576,0),MATCH((CUADRO!Q$5&amp;$E1075),'Hoja de Trabajo para listado'!$A$151:$Z$151,0)),0)+IFERROR(INDEX('Hoja de Trabajo para listado'!$AB$155:$BA$1048576,MATCH($A1075,'Hoja de Trabajo para listado'!$AB$155:$AB$1048576,0),MATCH((CUADRO!Q$5&amp;$E1075),'Hoja de Trabajo para listado'!$AB$151:$BA$151,0)),0)+IFERROR(INDEX('Hoja de Trabajo para listado'!$BC$155:$CB$1048576,MATCH($A1075,'Hoja de Trabajo para listado'!$BC$155:$BC$1048576,0),MATCH((CUADRO!Q$5&amp;$E1075),'Hoja de Trabajo para listado'!$BC$151:$CB$151,0)),0)+IFERROR(INDEX('Hoja de Trabajo para listado'!$DE$153:$DG$274,MATCH($A1075,'Hoja de Trabajo para listado'!$DE$153:$DE$1048576,0),MATCH((CUADRO!Q$5&amp;$E1075),'Hoja de Trabajo para listado'!$DE$151:$DG$151,0)),0)+IFERROR(INDEX('Hoja de Trabajo para listado'!$CD$155:$DC$1048576,MATCH($A1075,'Hoja de Trabajo para listado'!$CD$155:$CD$1048576,0),MATCH((CUADRO!Q$5&amp;$E1075),'Hoja de Trabajo para listado'!$CD$151:$DC$151,0)),0)</f>
        <v>0</v>
      </c>
      <c r="R1075" s="243">
        <f t="shared" ca="1" si="35"/>
        <v>0</v>
      </c>
      <c r="S1075" s="249">
        <f ca="1">+R1074+R1075</f>
        <v>0</v>
      </c>
      <c r="T1075" s="243">
        <f ca="1">+S1075</f>
        <v>0</v>
      </c>
      <c r="U1075" s="242">
        <f t="shared" si="36"/>
        <v>2</v>
      </c>
      <c r="V1075" s="333" t="str">
        <f>+VLOOKUP(A1075,bd_lista!$A$3:$E$590,5,FALSE)</f>
        <v>Gobiernos Autonomos Municipales</v>
      </c>
      <c r="W1075" s="384"/>
      <c r="X1075" s="242">
        <f>+VLOOKUP(A1075,[3]Sheet1!$A$13:$D$744,4,FALSE)</f>
        <v>0</v>
      </c>
      <c r="Y1075" s="242" t="e">
        <f>+VLOOKUP(X1075,bd_lista!$A$3:$C$590,3,FALSE)</f>
        <v>#N/A</v>
      </c>
      <c r="Z1075" s="292"/>
      <c r="AA1075" s="293"/>
    </row>
    <row r="1076" spans="1:27" customFormat="1" ht="15" hidden="1" customHeight="1">
      <c r="A1076" s="32">
        <v>1817</v>
      </c>
      <c r="B1076" s="388">
        <f>+A1076</f>
        <v>1817</v>
      </c>
      <c r="C1076" s="247" t="str">
        <f>+VLOOKUP(A1076,bd_lista!$A$3:$C$590,3,FALSE)</f>
        <v>Gobierno Autónomo Municipal de Magdalena</v>
      </c>
      <c r="D1076" s="385" t="str">
        <f>+C1076</f>
        <v>Gobierno Autónomo Municipal de Magdalena</v>
      </c>
      <c r="E1076" s="242" t="s">
        <v>1304</v>
      </c>
      <c r="F1076" s="243">
        <f ca="1">+IFERROR(INDEX('Hoja de Trabajo para listado'!$A$155:$Z$1048576,MATCH($A1076,'Hoja de Trabajo para listado'!$A$155:$A$1048576,0),MATCH((CUADRO!F$5&amp;$E1076),'Hoja de Trabajo para listado'!$A$151:$Z$151,0)),0)+IFERROR(INDEX('Hoja de Trabajo para listado'!$AB$155:$BA$1048576,MATCH($A1076,'Hoja de Trabajo para listado'!$AB$155:$AB$1048576,0),MATCH((CUADRO!F$5&amp;$E1076),'Hoja de Trabajo para listado'!$AB$151:$BA$151,0)),0)+IFERROR(INDEX('Hoja de Trabajo para listado'!$BC$155:$CB$1048576,MATCH($A1076,'Hoja de Trabajo para listado'!$BC$155:$BC$1048576,0),MATCH((CUADRO!F$5&amp;$E1076),'Hoja de Trabajo para listado'!$BC$151:$CB$151,0)),0)+IFERROR(INDEX('Hoja de Trabajo para listado'!$DE$153:$DG$274,MATCH($A1076,'Hoja de Trabajo para listado'!$DE$153:$DE$1048576,0),MATCH((CUADRO!F$5&amp;$E1076),'Hoja de Trabajo para listado'!$DE$151:$DG$151,0)),0)+IFERROR(INDEX('Hoja de Trabajo para listado'!$CD$155:$DC$1048576,MATCH($A1076,'Hoja de Trabajo para listado'!$CD$155:$CD$1048576,0),MATCH((CUADRO!F$5&amp;$E1076),'Hoja de Trabajo para listado'!$CD$151:$DC$151,0)),0)</f>
        <v>0</v>
      </c>
      <c r="G1076" s="243">
        <f ca="1">+IFERROR(INDEX('Hoja de Trabajo para listado'!$A$155:$Z$1048576,MATCH($A1076,'Hoja de Trabajo para listado'!$A$155:$A$1048576,0),MATCH((CUADRO!G$5&amp;$E1076),'Hoja de Trabajo para listado'!$A$151:$Z$151,0)),0)+IFERROR(INDEX('Hoja de Trabajo para listado'!$AB$155:$BA$1048576,MATCH($A1076,'Hoja de Trabajo para listado'!$AB$155:$AB$1048576,0),MATCH((CUADRO!G$5&amp;$E1076),'Hoja de Trabajo para listado'!$AB$151:$BA$151,0)),0)+IFERROR(INDEX('Hoja de Trabajo para listado'!$BC$155:$CB$1048576,MATCH($A1076,'Hoja de Trabajo para listado'!$BC$155:$BC$1048576,0),MATCH((CUADRO!G$5&amp;$E1076),'Hoja de Trabajo para listado'!$BC$151:$CB$151,0)),0)+IFERROR(INDEX('Hoja de Trabajo para listado'!$DE$153:$DG$274,MATCH($A1076,'Hoja de Trabajo para listado'!$DE$153:$DE$1048576,0),MATCH((CUADRO!G$5&amp;$E1076),'Hoja de Trabajo para listado'!$DE$151:$DG$151,0)),0)+IFERROR(INDEX('Hoja de Trabajo para listado'!$CD$155:$DC$1048576,MATCH($A1076,'Hoja de Trabajo para listado'!$CD$155:$CD$1048576,0),MATCH((CUADRO!G$5&amp;$E1076),'Hoja de Trabajo para listado'!$CD$151:$DC$151,0)),0)</f>
        <v>0</v>
      </c>
      <c r="H1076" s="243">
        <f ca="1">+IFERROR(INDEX('Hoja de Trabajo para listado'!$A$155:$Z$1048576,MATCH($A1076,'Hoja de Trabajo para listado'!$A$155:$A$1048576,0),MATCH((CUADRO!H$5&amp;$E1076),'Hoja de Trabajo para listado'!$A$151:$Z$151,0)),0)+IFERROR(INDEX('Hoja de Trabajo para listado'!$AB$155:$BA$1048576,MATCH($A1076,'Hoja de Trabajo para listado'!$AB$155:$AB$1048576,0),MATCH((CUADRO!H$5&amp;$E1076),'Hoja de Trabajo para listado'!$AB$151:$BA$151,0)),0)+IFERROR(INDEX('Hoja de Trabajo para listado'!$BC$155:$CB$1048576,MATCH($A1076,'Hoja de Trabajo para listado'!$BC$155:$BC$1048576,0),MATCH((CUADRO!H$5&amp;$E1076),'Hoja de Trabajo para listado'!$BC$151:$CB$151,0)),0)+IFERROR(INDEX('Hoja de Trabajo para listado'!$DE$153:$DG$274,MATCH($A1076,'Hoja de Trabajo para listado'!$DE$153:$DE$1048576,0),MATCH((CUADRO!H$5&amp;$E1076),'Hoja de Trabajo para listado'!$DE$151:$DG$151,0)),0)+IFERROR(INDEX('Hoja de Trabajo para listado'!$CD$155:$DC$1048576,MATCH($A1076,'Hoja de Trabajo para listado'!$CD$155:$CD$1048576,0),MATCH((CUADRO!H$5&amp;$E1076),'Hoja de Trabajo para listado'!$CD$151:$DC$151,0)),0)</f>
        <v>0</v>
      </c>
      <c r="I1076" s="243">
        <f ca="1">+IFERROR(INDEX('Hoja de Trabajo para listado'!$A$155:$Z$1048576,MATCH($A1076,'Hoja de Trabajo para listado'!$A$155:$A$1048576,0),MATCH((CUADRO!I$5&amp;$E1076),'Hoja de Trabajo para listado'!$A$151:$Z$151,0)),0)+IFERROR(INDEX('Hoja de Trabajo para listado'!$AB$155:$BA$1048576,MATCH($A1076,'Hoja de Trabajo para listado'!$AB$155:$AB$1048576,0),MATCH((CUADRO!I$5&amp;$E1076),'Hoja de Trabajo para listado'!$AB$151:$BA$151,0)),0)+IFERROR(INDEX('Hoja de Trabajo para listado'!$BC$155:$CB$1048576,MATCH($A1076,'Hoja de Trabajo para listado'!$BC$155:$BC$1048576,0),MATCH((CUADRO!I$5&amp;$E1076),'Hoja de Trabajo para listado'!$BC$151:$CB$151,0)),0)+IFERROR(INDEX('Hoja de Trabajo para listado'!$DE$153:$DG$274,MATCH($A1076,'Hoja de Trabajo para listado'!$DE$153:$DE$1048576,0),MATCH((CUADRO!I$5&amp;$E1076),'Hoja de Trabajo para listado'!$DE$151:$DG$151,0)),0)+IFERROR(INDEX('Hoja de Trabajo para listado'!$CD$155:$DC$1048576,MATCH($A1076,'Hoja de Trabajo para listado'!$CD$155:$CD$1048576,0),MATCH((CUADRO!I$5&amp;$E1076),'Hoja de Trabajo para listado'!$CD$151:$DC$151,0)),0)</f>
        <v>0</v>
      </c>
      <c r="J1076" s="243">
        <f ca="1">+IFERROR(INDEX('Hoja de Trabajo para listado'!$A$155:$Z$1048576,MATCH($A1076,'Hoja de Trabajo para listado'!$A$155:$A$1048576,0),MATCH((CUADRO!J$5&amp;$E1076),'Hoja de Trabajo para listado'!$A$151:$Z$151,0)),0)+IFERROR(INDEX('Hoja de Trabajo para listado'!$AB$155:$BA$1048576,MATCH($A1076,'Hoja de Trabajo para listado'!$AB$155:$AB$1048576,0),MATCH((CUADRO!J$5&amp;$E1076),'Hoja de Trabajo para listado'!$AB$151:$BA$151,0)),0)+IFERROR(INDEX('Hoja de Trabajo para listado'!$BC$155:$CB$1048576,MATCH($A1076,'Hoja de Trabajo para listado'!$BC$155:$BC$1048576,0),MATCH((CUADRO!J$5&amp;$E1076),'Hoja de Trabajo para listado'!$BC$151:$CB$151,0)),0)+IFERROR(INDEX('Hoja de Trabajo para listado'!$DE$153:$DG$274,MATCH($A1076,'Hoja de Trabajo para listado'!$DE$153:$DE$1048576,0),MATCH((CUADRO!J$5&amp;$E1076),'Hoja de Trabajo para listado'!$DE$151:$DG$151,0)),0)+IFERROR(INDEX('Hoja de Trabajo para listado'!$CD$155:$DC$1048576,MATCH($A1076,'Hoja de Trabajo para listado'!$CD$155:$CD$1048576,0),MATCH((CUADRO!J$5&amp;$E1076),'Hoja de Trabajo para listado'!$CD$151:$DC$151,0)),0)</f>
        <v>0</v>
      </c>
      <c r="K1076" s="243">
        <f ca="1">+IFERROR(INDEX('Hoja de Trabajo para listado'!$A$155:$Z$1048576,MATCH($A1076,'Hoja de Trabajo para listado'!$A$155:$A$1048576,0),MATCH((CUADRO!K$5&amp;$E1076),'Hoja de Trabajo para listado'!$A$151:$Z$151,0)),0)+IFERROR(INDEX('Hoja de Trabajo para listado'!$AB$155:$BA$1048576,MATCH($A1076,'Hoja de Trabajo para listado'!$AB$155:$AB$1048576,0),MATCH((CUADRO!K$5&amp;$E1076),'Hoja de Trabajo para listado'!$AB$151:$BA$151,0)),0)+IFERROR(INDEX('Hoja de Trabajo para listado'!$BC$155:$CB$1048576,MATCH($A1076,'Hoja de Trabajo para listado'!$BC$155:$BC$1048576,0),MATCH((CUADRO!K$5&amp;$E1076),'Hoja de Trabajo para listado'!$BC$151:$CB$151,0)),0)+IFERROR(INDEX('Hoja de Trabajo para listado'!$DE$153:$DG$274,MATCH($A1076,'Hoja de Trabajo para listado'!$DE$153:$DE$1048576,0),MATCH((CUADRO!K$5&amp;$E1076),'Hoja de Trabajo para listado'!$DE$151:$DG$151,0)),0)+IFERROR(INDEX('Hoja de Trabajo para listado'!$CD$155:$DC$1048576,MATCH($A1076,'Hoja de Trabajo para listado'!$CD$155:$CD$1048576,0),MATCH((CUADRO!K$5&amp;$E1076),'Hoja de Trabajo para listado'!$CD$151:$DC$151,0)),0)</f>
        <v>0</v>
      </c>
      <c r="L1076" s="243">
        <f ca="1">+IFERROR(INDEX('Hoja de Trabajo para listado'!$A$155:$Z$1048576,MATCH($A1076,'Hoja de Trabajo para listado'!$A$155:$A$1048576,0),MATCH((CUADRO!L$5&amp;$E1076),'Hoja de Trabajo para listado'!$A$151:$Z$151,0)),0)+IFERROR(INDEX('Hoja de Trabajo para listado'!$AB$155:$BA$1048576,MATCH($A1076,'Hoja de Trabajo para listado'!$AB$155:$AB$1048576,0),MATCH((CUADRO!L$5&amp;$E1076),'Hoja de Trabajo para listado'!$AB$151:$BA$151,0)),0)+IFERROR(INDEX('Hoja de Trabajo para listado'!$BC$155:$CB$1048576,MATCH($A1076,'Hoja de Trabajo para listado'!$BC$155:$BC$1048576,0),MATCH((CUADRO!L$5&amp;$E1076),'Hoja de Trabajo para listado'!$BC$151:$CB$151,0)),0)+IFERROR(INDEX('Hoja de Trabajo para listado'!$DE$153:$DG$274,MATCH($A1076,'Hoja de Trabajo para listado'!$DE$153:$DE$1048576,0),MATCH((CUADRO!L$5&amp;$E1076),'Hoja de Trabajo para listado'!$DE$151:$DG$151,0)),0)+IFERROR(INDEX('Hoja de Trabajo para listado'!$CD$155:$DC$1048576,MATCH($A1076,'Hoja de Trabajo para listado'!$CD$155:$CD$1048576,0),MATCH((CUADRO!L$5&amp;$E1076),'Hoja de Trabajo para listado'!$CD$151:$DC$151,0)),0)</f>
        <v>0</v>
      </c>
      <c r="M1076" s="243">
        <f ca="1">+IFERROR(INDEX('Hoja de Trabajo para listado'!$A$155:$Z$1048576,MATCH($A1076,'Hoja de Trabajo para listado'!$A$155:$A$1048576,0),MATCH((CUADRO!M$5&amp;$E1076),'Hoja de Trabajo para listado'!$A$151:$Z$151,0)),0)+IFERROR(INDEX('Hoja de Trabajo para listado'!$AB$155:$BA$1048576,MATCH($A1076,'Hoja de Trabajo para listado'!$AB$155:$AB$1048576,0),MATCH((CUADRO!M$5&amp;$E1076),'Hoja de Trabajo para listado'!$AB$151:$BA$151,0)),0)+IFERROR(INDEX('Hoja de Trabajo para listado'!$BC$155:$CB$1048576,MATCH($A1076,'Hoja de Trabajo para listado'!$BC$155:$BC$1048576,0),MATCH((CUADRO!M$5&amp;$E1076),'Hoja de Trabajo para listado'!$BC$151:$CB$151,0)),0)+IFERROR(INDEX('Hoja de Trabajo para listado'!$DE$153:$DG$274,MATCH($A1076,'Hoja de Trabajo para listado'!$DE$153:$DE$1048576,0),MATCH((CUADRO!M$5&amp;$E1076),'Hoja de Trabajo para listado'!$DE$151:$DG$151,0)),0)+IFERROR(INDEX('Hoja de Trabajo para listado'!$CD$155:$DC$1048576,MATCH($A1076,'Hoja de Trabajo para listado'!$CD$155:$CD$1048576,0),MATCH((CUADRO!M$5&amp;$E1076),'Hoja de Trabajo para listado'!$CD$151:$DC$151,0)),0)</f>
        <v>0</v>
      </c>
      <c r="N1076" s="243">
        <f ca="1">+IFERROR(INDEX('Hoja de Trabajo para listado'!$A$155:$Z$1048576,MATCH($A1076,'Hoja de Trabajo para listado'!$A$155:$A$1048576,0),MATCH((CUADRO!N$5&amp;$E1076),'Hoja de Trabajo para listado'!$A$151:$Z$151,0)),0)+IFERROR(INDEX('Hoja de Trabajo para listado'!$AB$155:$BA$1048576,MATCH($A1076,'Hoja de Trabajo para listado'!$AB$155:$AB$1048576,0),MATCH((CUADRO!N$5&amp;$E1076),'Hoja de Trabajo para listado'!$AB$151:$BA$151,0)),0)+IFERROR(INDEX('Hoja de Trabajo para listado'!$BC$155:$CB$1048576,MATCH($A1076,'Hoja de Trabajo para listado'!$BC$155:$BC$1048576,0),MATCH((CUADRO!N$5&amp;$E1076),'Hoja de Trabajo para listado'!$BC$151:$CB$151,0)),0)+IFERROR(INDEX('Hoja de Trabajo para listado'!$DE$153:$DG$274,MATCH($A1076,'Hoja de Trabajo para listado'!$DE$153:$DE$1048576,0),MATCH((CUADRO!N$5&amp;$E1076),'Hoja de Trabajo para listado'!$DE$151:$DG$151,0)),0)+IFERROR(INDEX('Hoja de Trabajo para listado'!$CD$155:$DC$1048576,MATCH($A1076,'Hoja de Trabajo para listado'!$CD$155:$CD$1048576,0),MATCH((CUADRO!N$5&amp;$E1076),'Hoja de Trabajo para listado'!$CD$151:$DC$151,0)),0)</f>
        <v>0</v>
      </c>
      <c r="O1076" s="243">
        <f ca="1">+IFERROR(INDEX('Hoja de Trabajo para listado'!$A$155:$Z$1048576,MATCH($A1076,'Hoja de Trabajo para listado'!$A$155:$A$1048576,0),MATCH((CUADRO!O$5&amp;$E1076),'Hoja de Trabajo para listado'!$A$151:$Z$151,0)),0)+IFERROR(INDEX('Hoja de Trabajo para listado'!$AB$155:$BA$1048576,MATCH($A1076,'Hoja de Trabajo para listado'!$AB$155:$AB$1048576,0),MATCH((CUADRO!O$5&amp;$E1076),'Hoja de Trabajo para listado'!$AB$151:$BA$151,0)),0)+IFERROR(INDEX('Hoja de Trabajo para listado'!$BC$155:$CB$1048576,MATCH($A1076,'Hoja de Trabajo para listado'!$BC$155:$BC$1048576,0),MATCH((CUADRO!O$5&amp;$E1076),'Hoja de Trabajo para listado'!$BC$151:$CB$151,0)),0)+IFERROR(INDEX('Hoja de Trabajo para listado'!$DE$153:$DG$274,MATCH($A1076,'Hoja de Trabajo para listado'!$DE$153:$DE$1048576,0),MATCH((CUADRO!O$5&amp;$E1076),'Hoja de Trabajo para listado'!$DE$151:$DG$151,0)),0)+IFERROR(INDEX('Hoja de Trabajo para listado'!$CD$155:$DC$1048576,MATCH($A1076,'Hoja de Trabajo para listado'!$CD$155:$CD$1048576,0),MATCH((CUADRO!O$5&amp;$E1076),'Hoja de Trabajo para listado'!$CD$151:$DC$151,0)),0)</f>
        <v>0</v>
      </c>
      <c r="P1076" s="243">
        <f ca="1">+IFERROR(INDEX('Hoja de Trabajo para listado'!$A$155:$Z$1048576,MATCH($A1076,'Hoja de Trabajo para listado'!$A$155:$A$1048576,0),MATCH((CUADRO!P$5&amp;$E1076),'Hoja de Trabajo para listado'!$A$151:$Z$151,0)),0)+IFERROR(INDEX('Hoja de Trabajo para listado'!$AB$155:$BA$1048576,MATCH($A1076,'Hoja de Trabajo para listado'!$AB$155:$AB$1048576,0),MATCH((CUADRO!P$5&amp;$E1076),'Hoja de Trabajo para listado'!$AB$151:$BA$151,0)),0)+IFERROR(INDEX('Hoja de Trabajo para listado'!$BC$155:$CB$1048576,MATCH($A1076,'Hoja de Trabajo para listado'!$BC$155:$BC$1048576,0),MATCH((CUADRO!P$5&amp;$E1076),'Hoja de Trabajo para listado'!$BC$151:$CB$151,0)),0)+IFERROR(INDEX('Hoja de Trabajo para listado'!$DE$153:$DG$274,MATCH($A1076,'Hoja de Trabajo para listado'!$DE$153:$DE$1048576,0),MATCH((CUADRO!P$5&amp;$E1076),'Hoja de Trabajo para listado'!$DE$151:$DG$151,0)),0)+IFERROR(INDEX('Hoja de Trabajo para listado'!$CD$155:$DC$1048576,MATCH($A1076,'Hoja de Trabajo para listado'!$CD$155:$CD$1048576,0),MATCH((CUADRO!P$5&amp;$E1076),'Hoja de Trabajo para listado'!$CD$151:$DC$151,0)),0)</f>
        <v>0</v>
      </c>
      <c r="Q1076" s="243">
        <f ca="1">+IFERROR(INDEX('Hoja de Trabajo para listado'!$A$155:$Z$1048576,MATCH($A1076,'Hoja de Trabajo para listado'!$A$155:$A$1048576,0),MATCH((CUADRO!Q$5&amp;$E1076),'Hoja de Trabajo para listado'!$A$151:$Z$151,0)),0)+IFERROR(INDEX('Hoja de Trabajo para listado'!$AB$155:$BA$1048576,MATCH($A1076,'Hoja de Trabajo para listado'!$AB$155:$AB$1048576,0),MATCH((CUADRO!Q$5&amp;$E1076),'Hoja de Trabajo para listado'!$AB$151:$BA$151,0)),0)+IFERROR(INDEX('Hoja de Trabajo para listado'!$BC$155:$CB$1048576,MATCH($A1076,'Hoja de Trabajo para listado'!$BC$155:$BC$1048576,0),MATCH((CUADRO!Q$5&amp;$E1076),'Hoja de Trabajo para listado'!$BC$151:$CB$151,0)),0)+IFERROR(INDEX('Hoja de Trabajo para listado'!$DE$153:$DG$274,MATCH($A1076,'Hoja de Trabajo para listado'!$DE$153:$DE$1048576,0),MATCH((CUADRO!Q$5&amp;$E1076),'Hoja de Trabajo para listado'!$DE$151:$DG$151,0)),0)+IFERROR(INDEX('Hoja de Trabajo para listado'!$CD$155:$DC$1048576,MATCH($A1076,'Hoja de Trabajo para listado'!$CD$155:$CD$1048576,0),MATCH((CUADRO!Q$5&amp;$E1076),'Hoja de Trabajo para listado'!$CD$151:$DC$151,0)),0)</f>
        <v>0</v>
      </c>
      <c r="R1076" s="243">
        <f t="shared" ca="1" si="35"/>
        <v>0</v>
      </c>
      <c r="S1076" s="249"/>
      <c r="T1076" s="243">
        <f ca="1">+T1077</f>
        <v>0</v>
      </c>
      <c r="U1076" s="242">
        <f t="shared" si="36"/>
        <v>1</v>
      </c>
      <c r="V1076" s="333" t="str">
        <f>+VLOOKUP(A1076,bd_lista!$A$3:$E$590,5,FALSE)</f>
        <v>Gobiernos Autonomos Municipales</v>
      </c>
      <c r="W1076" s="383" t="str">
        <f>+V1076</f>
        <v>Gobiernos Autonomos Municipales</v>
      </c>
      <c r="X1076" s="242">
        <f>+VLOOKUP(A1076,[3]Sheet1!$A$13:$D$744,4,FALSE)</f>
        <v>0</v>
      </c>
      <c r="Y1076" s="242" t="e">
        <f>+VLOOKUP(X1076,bd_lista!$A$3:$C$590,3,FALSE)</f>
        <v>#N/A</v>
      </c>
      <c r="Z1076" s="294">
        <f>+X1076</f>
        <v>0</v>
      </c>
      <c r="AA1076" s="295" t="e">
        <f>+Y1076</f>
        <v>#N/A</v>
      </c>
    </row>
    <row r="1077" spans="1:27" customFormat="1" ht="15" hidden="1" customHeight="1">
      <c r="A1077" s="32">
        <v>1817</v>
      </c>
      <c r="B1077" s="389"/>
      <c r="C1077" s="247" t="str">
        <f>+VLOOKUP(A1077,bd_lista!$A$3:$C$590,3,FALSE)</f>
        <v>Gobierno Autónomo Municipal de Magdalena</v>
      </c>
      <c r="D1077" s="386"/>
      <c r="E1077" s="244" t="s">
        <v>1305</v>
      </c>
      <c r="F1077" s="245">
        <f ca="1">+IFERROR(INDEX('Hoja de Trabajo para listado'!$A$155:$Z$1048576,MATCH($A1077,'Hoja de Trabajo para listado'!$A$155:$A$1048576,0),MATCH((CUADRO!F$5&amp;$E1077),'Hoja de Trabajo para listado'!$A$151:$Z$151,0)),0)+IFERROR(INDEX('Hoja de Trabajo para listado'!$AB$155:$BA$1048576,MATCH($A1077,'Hoja de Trabajo para listado'!$AB$155:$AB$1048576,0),MATCH((CUADRO!F$5&amp;$E1077),'Hoja de Trabajo para listado'!$AB$151:$BA$151,0)),0)+IFERROR(INDEX('Hoja de Trabajo para listado'!$BC$155:$CB$1048576,MATCH($A1077,'Hoja de Trabajo para listado'!$BC$155:$BC$1048576,0),MATCH((CUADRO!F$5&amp;$E1077),'Hoja de Trabajo para listado'!$BC$151:$CB$151,0)),0)+IFERROR(INDEX('Hoja de Trabajo para listado'!$DE$153:$DG$274,MATCH($A1077,'Hoja de Trabajo para listado'!$DE$153:$DE$1048576,0),MATCH((CUADRO!F$5&amp;$E1077),'Hoja de Trabajo para listado'!$DE$151:$DG$151,0)),0)+IFERROR(INDEX('Hoja de Trabajo para listado'!$CD$155:$DC$1048576,MATCH($A1077,'Hoja de Trabajo para listado'!$CD$155:$CD$1048576,0),MATCH((CUADRO!F$5&amp;$E1077),'Hoja de Trabajo para listado'!$CD$151:$DC$151,0)),0)</f>
        <v>0</v>
      </c>
      <c r="G1077" s="245">
        <f ca="1">+IFERROR(INDEX('Hoja de Trabajo para listado'!$A$155:$Z$1048576,MATCH($A1077,'Hoja de Trabajo para listado'!$A$155:$A$1048576,0),MATCH((CUADRO!G$5&amp;$E1077),'Hoja de Trabajo para listado'!$A$151:$Z$151,0)),0)+IFERROR(INDEX('Hoja de Trabajo para listado'!$AB$155:$BA$1048576,MATCH($A1077,'Hoja de Trabajo para listado'!$AB$155:$AB$1048576,0),MATCH((CUADRO!G$5&amp;$E1077),'Hoja de Trabajo para listado'!$AB$151:$BA$151,0)),0)+IFERROR(INDEX('Hoja de Trabajo para listado'!$BC$155:$CB$1048576,MATCH($A1077,'Hoja de Trabajo para listado'!$BC$155:$BC$1048576,0),MATCH((CUADRO!G$5&amp;$E1077),'Hoja de Trabajo para listado'!$BC$151:$CB$151,0)),0)+IFERROR(INDEX('Hoja de Trabajo para listado'!$DE$153:$DG$274,MATCH($A1077,'Hoja de Trabajo para listado'!$DE$153:$DE$1048576,0),MATCH((CUADRO!G$5&amp;$E1077),'Hoja de Trabajo para listado'!$DE$151:$DG$151,0)),0)+IFERROR(INDEX('Hoja de Trabajo para listado'!$CD$155:$DC$1048576,MATCH($A1077,'Hoja de Trabajo para listado'!$CD$155:$CD$1048576,0),MATCH((CUADRO!G$5&amp;$E1077),'Hoja de Trabajo para listado'!$CD$151:$DC$151,0)),0)</f>
        <v>0</v>
      </c>
      <c r="H1077" s="245">
        <f ca="1">+IFERROR(INDEX('Hoja de Trabajo para listado'!$A$155:$Z$1048576,MATCH($A1077,'Hoja de Trabajo para listado'!$A$155:$A$1048576,0),MATCH((CUADRO!H$5&amp;$E1077),'Hoja de Trabajo para listado'!$A$151:$Z$151,0)),0)+IFERROR(INDEX('Hoja de Trabajo para listado'!$AB$155:$BA$1048576,MATCH($A1077,'Hoja de Trabajo para listado'!$AB$155:$AB$1048576,0),MATCH((CUADRO!H$5&amp;$E1077),'Hoja de Trabajo para listado'!$AB$151:$BA$151,0)),0)+IFERROR(INDEX('Hoja de Trabajo para listado'!$BC$155:$CB$1048576,MATCH($A1077,'Hoja de Trabajo para listado'!$BC$155:$BC$1048576,0),MATCH((CUADRO!H$5&amp;$E1077),'Hoja de Trabajo para listado'!$BC$151:$CB$151,0)),0)+IFERROR(INDEX('Hoja de Trabajo para listado'!$DE$153:$DG$274,MATCH($A1077,'Hoja de Trabajo para listado'!$DE$153:$DE$1048576,0),MATCH((CUADRO!H$5&amp;$E1077),'Hoja de Trabajo para listado'!$DE$151:$DG$151,0)),0)+IFERROR(INDEX('Hoja de Trabajo para listado'!$CD$155:$DC$1048576,MATCH($A1077,'Hoja de Trabajo para listado'!$CD$155:$CD$1048576,0),MATCH((CUADRO!H$5&amp;$E1077),'Hoja de Trabajo para listado'!$CD$151:$DC$151,0)),0)</f>
        <v>0</v>
      </c>
      <c r="I1077" s="245">
        <f ca="1">+IFERROR(INDEX('Hoja de Trabajo para listado'!$A$155:$Z$1048576,MATCH($A1077,'Hoja de Trabajo para listado'!$A$155:$A$1048576,0),MATCH((CUADRO!I$5&amp;$E1077),'Hoja de Trabajo para listado'!$A$151:$Z$151,0)),0)+IFERROR(INDEX('Hoja de Trabajo para listado'!$AB$155:$BA$1048576,MATCH($A1077,'Hoja de Trabajo para listado'!$AB$155:$AB$1048576,0),MATCH((CUADRO!I$5&amp;$E1077),'Hoja de Trabajo para listado'!$AB$151:$BA$151,0)),0)+IFERROR(INDEX('Hoja de Trabajo para listado'!$BC$155:$CB$1048576,MATCH($A1077,'Hoja de Trabajo para listado'!$BC$155:$BC$1048576,0),MATCH((CUADRO!I$5&amp;$E1077),'Hoja de Trabajo para listado'!$BC$151:$CB$151,0)),0)+IFERROR(INDEX('Hoja de Trabajo para listado'!$DE$153:$DG$274,MATCH($A1077,'Hoja de Trabajo para listado'!$DE$153:$DE$1048576,0),MATCH((CUADRO!I$5&amp;$E1077),'Hoja de Trabajo para listado'!$DE$151:$DG$151,0)),0)+IFERROR(INDEX('Hoja de Trabajo para listado'!$CD$155:$DC$1048576,MATCH($A1077,'Hoja de Trabajo para listado'!$CD$155:$CD$1048576,0),MATCH((CUADRO!I$5&amp;$E1077),'Hoja de Trabajo para listado'!$CD$151:$DC$151,0)),0)</f>
        <v>0</v>
      </c>
      <c r="J1077" s="245">
        <f ca="1">+IFERROR(INDEX('Hoja de Trabajo para listado'!$A$155:$Z$1048576,MATCH($A1077,'Hoja de Trabajo para listado'!$A$155:$A$1048576,0),MATCH((CUADRO!J$5&amp;$E1077),'Hoja de Trabajo para listado'!$A$151:$Z$151,0)),0)+IFERROR(INDEX('Hoja de Trabajo para listado'!$AB$155:$BA$1048576,MATCH($A1077,'Hoja de Trabajo para listado'!$AB$155:$AB$1048576,0),MATCH((CUADRO!J$5&amp;$E1077),'Hoja de Trabajo para listado'!$AB$151:$BA$151,0)),0)+IFERROR(INDEX('Hoja de Trabajo para listado'!$BC$155:$CB$1048576,MATCH($A1077,'Hoja de Trabajo para listado'!$BC$155:$BC$1048576,0),MATCH((CUADRO!J$5&amp;$E1077),'Hoja de Trabajo para listado'!$BC$151:$CB$151,0)),0)+IFERROR(INDEX('Hoja de Trabajo para listado'!$DE$153:$DG$274,MATCH($A1077,'Hoja de Trabajo para listado'!$DE$153:$DE$1048576,0),MATCH((CUADRO!J$5&amp;$E1077),'Hoja de Trabajo para listado'!$DE$151:$DG$151,0)),0)+IFERROR(INDEX('Hoja de Trabajo para listado'!$CD$155:$DC$1048576,MATCH($A1077,'Hoja de Trabajo para listado'!$CD$155:$CD$1048576,0),MATCH((CUADRO!J$5&amp;$E1077),'Hoja de Trabajo para listado'!$CD$151:$DC$151,0)),0)</f>
        <v>0</v>
      </c>
      <c r="K1077" s="245">
        <f ca="1">+IFERROR(INDEX('Hoja de Trabajo para listado'!$A$155:$Z$1048576,MATCH($A1077,'Hoja de Trabajo para listado'!$A$155:$A$1048576,0),MATCH((CUADRO!K$5&amp;$E1077),'Hoja de Trabajo para listado'!$A$151:$Z$151,0)),0)+IFERROR(INDEX('Hoja de Trabajo para listado'!$AB$155:$BA$1048576,MATCH($A1077,'Hoja de Trabajo para listado'!$AB$155:$AB$1048576,0),MATCH((CUADRO!K$5&amp;$E1077),'Hoja de Trabajo para listado'!$AB$151:$BA$151,0)),0)+IFERROR(INDEX('Hoja de Trabajo para listado'!$BC$155:$CB$1048576,MATCH($A1077,'Hoja de Trabajo para listado'!$BC$155:$BC$1048576,0),MATCH((CUADRO!K$5&amp;$E1077),'Hoja de Trabajo para listado'!$BC$151:$CB$151,0)),0)+IFERROR(INDEX('Hoja de Trabajo para listado'!$DE$153:$DG$274,MATCH($A1077,'Hoja de Trabajo para listado'!$DE$153:$DE$1048576,0),MATCH((CUADRO!K$5&amp;$E1077),'Hoja de Trabajo para listado'!$DE$151:$DG$151,0)),0)+IFERROR(INDEX('Hoja de Trabajo para listado'!$CD$155:$DC$1048576,MATCH($A1077,'Hoja de Trabajo para listado'!$CD$155:$CD$1048576,0),MATCH((CUADRO!K$5&amp;$E1077),'Hoja de Trabajo para listado'!$CD$151:$DC$151,0)),0)</f>
        <v>0</v>
      </c>
      <c r="L1077" s="245">
        <f ca="1">+IFERROR(INDEX('Hoja de Trabajo para listado'!$A$155:$Z$1048576,MATCH($A1077,'Hoja de Trabajo para listado'!$A$155:$A$1048576,0),MATCH((CUADRO!L$5&amp;$E1077),'Hoja de Trabajo para listado'!$A$151:$Z$151,0)),0)+IFERROR(INDEX('Hoja de Trabajo para listado'!$AB$155:$BA$1048576,MATCH($A1077,'Hoja de Trabajo para listado'!$AB$155:$AB$1048576,0),MATCH((CUADRO!L$5&amp;$E1077),'Hoja de Trabajo para listado'!$AB$151:$BA$151,0)),0)+IFERROR(INDEX('Hoja de Trabajo para listado'!$BC$155:$CB$1048576,MATCH($A1077,'Hoja de Trabajo para listado'!$BC$155:$BC$1048576,0),MATCH((CUADRO!L$5&amp;$E1077),'Hoja de Trabajo para listado'!$BC$151:$CB$151,0)),0)+IFERROR(INDEX('Hoja de Trabajo para listado'!$DE$153:$DG$274,MATCH($A1077,'Hoja de Trabajo para listado'!$DE$153:$DE$1048576,0),MATCH((CUADRO!L$5&amp;$E1077),'Hoja de Trabajo para listado'!$DE$151:$DG$151,0)),0)+IFERROR(INDEX('Hoja de Trabajo para listado'!$CD$155:$DC$1048576,MATCH($A1077,'Hoja de Trabajo para listado'!$CD$155:$CD$1048576,0),MATCH((CUADRO!L$5&amp;$E1077),'Hoja de Trabajo para listado'!$CD$151:$DC$151,0)),0)</f>
        <v>0</v>
      </c>
      <c r="M1077" s="245">
        <f ca="1">+IFERROR(INDEX('Hoja de Trabajo para listado'!$A$155:$Z$1048576,MATCH($A1077,'Hoja de Trabajo para listado'!$A$155:$A$1048576,0),MATCH((CUADRO!M$5&amp;$E1077),'Hoja de Trabajo para listado'!$A$151:$Z$151,0)),0)+IFERROR(INDEX('Hoja de Trabajo para listado'!$AB$155:$BA$1048576,MATCH($A1077,'Hoja de Trabajo para listado'!$AB$155:$AB$1048576,0),MATCH((CUADRO!M$5&amp;$E1077),'Hoja de Trabajo para listado'!$AB$151:$BA$151,0)),0)+IFERROR(INDEX('Hoja de Trabajo para listado'!$BC$155:$CB$1048576,MATCH($A1077,'Hoja de Trabajo para listado'!$BC$155:$BC$1048576,0),MATCH((CUADRO!M$5&amp;$E1077),'Hoja de Trabajo para listado'!$BC$151:$CB$151,0)),0)+IFERROR(INDEX('Hoja de Trabajo para listado'!$DE$153:$DG$274,MATCH($A1077,'Hoja de Trabajo para listado'!$DE$153:$DE$1048576,0),MATCH((CUADRO!M$5&amp;$E1077),'Hoja de Trabajo para listado'!$DE$151:$DG$151,0)),0)+IFERROR(INDEX('Hoja de Trabajo para listado'!$CD$155:$DC$1048576,MATCH($A1077,'Hoja de Trabajo para listado'!$CD$155:$CD$1048576,0),MATCH((CUADRO!M$5&amp;$E1077),'Hoja de Trabajo para listado'!$CD$151:$DC$151,0)),0)</f>
        <v>0</v>
      </c>
      <c r="N1077" s="245">
        <f ca="1">+IFERROR(INDEX('Hoja de Trabajo para listado'!$A$155:$Z$1048576,MATCH($A1077,'Hoja de Trabajo para listado'!$A$155:$A$1048576,0),MATCH((CUADRO!N$5&amp;$E1077),'Hoja de Trabajo para listado'!$A$151:$Z$151,0)),0)+IFERROR(INDEX('Hoja de Trabajo para listado'!$AB$155:$BA$1048576,MATCH($A1077,'Hoja de Trabajo para listado'!$AB$155:$AB$1048576,0),MATCH((CUADRO!N$5&amp;$E1077),'Hoja de Trabajo para listado'!$AB$151:$BA$151,0)),0)+IFERROR(INDEX('Hoja de Trabajo para listado'!$BC$155:$CB$1048576,MATCH($A1077,'Hoja de Trabajo para listado'!$BC$155:$BC$1048576,0),MATCH((CUADRO!N$5&amp;$E1077),'Hoja de Trabajo para listado'!$BC$151:$CB$151,0)),0)+IFERROR(INDEX('Hoja de Trabajo para listado'!$DE$153:$DG$274,MATCH($A1077,'Hoja de Trabajo para listado'!$DE$153:$DE$1048576,0),MATCH((CUADRO!N$5&amp;$E1077),'Hoja de Trabajo para listado'!$DE$151:$DG$151,0)),0)+IFERROR(INDEX('Hoja de Trabajo para listado'!$CD$155:$DC$1048576,MATCH($A1077,'Hoja de Trabajo para listado'!$CD$155:$CD$1048576,0),MATCH((CUADRO!N$5&amp;$E1077),'Hoja de Trabajo para listado'!$CD$151:$DC$151,0)),0)</f>
        <v>0</v>
      </c>
      <c r="O1077" s="245">
        <f ca="1">+IFERROR(INDEX('Hoja de Trabajo para listado'!$A$155:$Z$1048576,MATCH($A1077,'Hoja de Trabajo para listado'!$A$155:$A$1048576,0),MATCH((CUADRO!O$5&amp;$E1077),'Hoja de Trabajo para listado'!$A$151:$Z$151,0)),0)+IFERROR(INDEX('Hoja de Trabajo para listado'!$AB$155:$BA$1048576,MATCH($A1077,'Hoja de Trabajo para listado'!$AB$155:$AB$1048576,0),MATCH((CUADRO!O$5&amp;$E1077),'Hoja de Trabajo para listado'!$AB$151:$BA$151,0)),0)+IFERROR(INDEX('Hoja de Trabajo para listado'!$BC$155:$CB$1048576,MATCH($A1077,'Hoja de Trabajo para listado'!$BC$155:$BC$1048576,0),MATCH((CUADRO!O$5&amp;$E1077),'Hoja de Trabajo para listado'!$BC$151:$CB$151,0)),0)+IFERROR(INDEX('Hoja de Trabajo para listado'!$DE$153:$DG$274,MATCH($A1077,'Hoja de Trabajo para listado'!$DE$153:$DE$1048576,0),MATCH((CUADRO!O$5&amp;$E1077),'Hoja de Trabajo para listado'!$DE$151:$DG$151,0)),0)+IFERROR(INDEX('Hoja de Trabajo para listado'!$CD$155:$DC$1048576,MATCH($A1077,'Hoja de Trabajo para listado'!$CD$155:$CD$1048576,0),MATCH((CUADRO!O$5&amp;$E1077),'Hoja de Trabajo para listado'!$CD$151:$DC$151,0)),0)</f>
        <v>0</v>
      </c>
      <c r="P1077" s="245">
        <f ca="1">+IFERROR(INDEX('Hoja de Trabajo para listado'!$A$155:$Z$1048576,MATCH($A1077,'Hoja de Trabajo para listado'!$A$155:$A$1048576,0),MATCH((CUADRO!P$5&amp;$E1077),'Hoja de Trabajo para listado'!$A$151:$Z$151,0)),0)+IFERROR(INDEX('Hoja de Trabajo para listado'!$AB$155:$BA$1048576,MATCH($A1077,'Hoja de Trabajo para listado'!$AB$155:$AB$1048576,0),MATCH((CUADRO!P$5&amp;$E1077),'Hoja de Trabajo para listado'!$AB$151:$BA$151,0)),0)+IFERROR(INDEX('Hoja de Trabajo para listado'!$BC$155:$CB$1048576,MATCH($A1077,'Hoja de Trabajo para listado'!$BC$155:$BC$1048576,0),MATCH((CUADRO!P$5&amp;$E1077),'Hoja de Trabajo para listado'!$BC$151:$CB$151,0)),0)+IFERROR(INDEX('Hoja de Trabajo para listado'!$DE$153:$DG$274,MATCH($A1077,'Hoja de Trabajo para listado'!$DE$153:$DE$1048576,0),MATCH((CUADRO!P$5&amp;$E1077),'Hoja de Trabajo para listado'!$DE$151:$DG$151,0)),0)+IFERROR(INDEX('Hoja de Trabajo para listado'!$CD$155:$DC$1048576,MATCH($A1077,'Hoja de Trabajo para listado'!$CD$155:$CD$1048576,0),MATCH((CUADRO!P$5&amp;$E1077),'Hoja de Trabajo para listado'!$CD$151:$DC$151,0)),0)</f>
        <v>0</v>
      </c>
      <c r="Q1077" s="245">
        <f ca="1">+IFERROR(INDEX('Hoja de Trabajo para listado'!$A$155:$Z$1048576,MATCH($A1077,'Hoja de Trabajo para listado'!$A$155:$A$1048576,0),MATCH((CUADRO!Q$5&amp;$E1077),'Hoja de Trabajo para listado'!$A$151:$Z$151,0)),0)+IFERROR(INDEX('Hoja de Trabajo para listado'!$AB$155:$BA$1048576,MATCH($A1077,'Hoja de Trabajo para listado'!$AB$155:$AB$1048576,0),MATCH((CUADRO!Q$5&amp;$E1077),'Hoja de Trabajo para listado'!$AB$151:$BA$151,0)),0)+IFERROR(INDEX('Hoja de Trabajo para listado'!$BC$155:$CB$1048576,MATCH($A1077,'Hoja de Trabajo para listado'!$BC$155:$BC$1048576,0),MATCH((CUADRO!Q$5&amp;$E1077),'Hoja de Trabajo para listado'!$BC$151:$CB$151,0)),0)+IFERROR(INDEX('Hoja de Trabajo para listado'!$DE$153:$DG$274,MATCH($A1077,'Hoja de Trabajo para listado'!$DE$153:$DE$1048576,0),MATCH((CUADRO!Q$5&amp;$E1077),'Hoja de Trabajo para listado'!$DE$151:$DG$151,0)),0)+IFERROR(INDEX('Hoja de Trabajo para listado'!$CD$155:$DC$1048576,MATCH($A1077,'Hoja de Trabajo para listado'!$CD$155:$CD$1048576,0),MATCH((CUADRO!Q$5&amp;$E1077),'Hoja de Trabajo para listado'!$CD$151:$DC$151,0)),0)</f>
        <v>0</v>
      </c>
      <c r="R1077" s="245">
        <f t="shared" ca="1" si="35"/>
        <v>0</v>
      </c>
      <c r="S1077" s="259">
        <f ca="1">+R1076+R1077</f>
        <v>0</v>
      </c>
      <c r="T1077" s="243">
        <f ca="1">+S1077</f>
        <v>0</v>
      </c>
      <c r="U1077" s="242">
        <f t="shared" si="36"/>
        <v>2</v>
      </c>
      <c r="V1077" s="333" t="str">
        <f>+VLOOKUP(A1077,bd_lista!$A$3:$E$590,5,FALSE)</f>
        <v>Gobiernos Autonomos Municipales</v>
      </c>
      <c r="W1077" s="384"/>
      <c r="X1077" s="242">
        <f>+VLOOKUP(A1077,[3]Sheet1!$A$13:$D$744,4,FALSE)</f>
        <v>0</v>
      </c>
      <c r="Y1077" s="242" t="e">
        <f>+VLOOKUP(X1077,bd_lista!$A$3:$C$590,3,FALSE)</f>
        <v>#N/A</v>
      </c>
      <c r="Z1077" s="292"/>
      <c r="AA1077" s="293"/>
    </row>
    <row r="1078" spans="1:27" customFormat="1" ht="15" hidden="1" customHeight="1">
      <c r="A1078" s="32">
        <v>1818</v>
      </c>
      <c r="B1078" s="388">
        <f>+A1078</f>
        <v>1818</v>
      </c>
      <c r="C1078" s="247" t="str">
        <f>+VLOOKUP(A1078,bd_lista!$A$3:$C$590,3,FALSE)</f>
        <v>Gobierno Autónomo Municipal de Baures</v>
      </c>
      <c r="D1078" s="385" t="str">
        <f>+C1078</f>
        <v>Gobierno Autónomo Municipal de Baures</v>
      </c>
      <c r="E1078" s="242" t="s">
        <v>1304</v>
      </c>
      <c r="F1078" s="243">
        <f ca="1">+IFERROR(INDEX('Hoja de Trabajo para listado'!$A$155:$Z$1048576,MATCH($A1078,'Hoja de Trabajo para listado'!$A$155:$A$1048576,0),MATCH((CUADRO!F$5&amp;$E1078),'Hoja de Trabajo para listado'!$A$151:$Z$151,0)),0)+IFERROR(INDEX('Hoja de Trabajo para listado'!$AB$155:$BA$1048576,MATCH($A1078,'Hoja de Trabajo para listado'!$AB$155:$AB$1048576,0),MATCH((CUADRO!F$5&amp;$E1078),'Hoja de Trabajo para listado'!$AB$151:$BA$151,0)),0)+IFERROR(INDEX('Hoja de Trabajo para listado'!$BC$155:$CB$1048576,MATCH($A1078,'Hoja de Trabajo para listado'!$BC$155:$BC$1048576,0),MATCH((CUADRO!F$5&amp;$E1078),'Hoja de Trabajo para listado'!$BC$151:$CB$151,0)),0)+IFERROR(INDEX('Hoja de Trabajo para listado'!$DE$153:$DG$274,MATCH($A1078,'Hoja de Trabajo para listado'!$DE$153:$DE$1048576,0),MATCH((CUADRO!F$5&amp;$E1078),'Hoja de Trabajo para listado'!$DE$151:$DG$151,0)),0)+IFERROR(INDEX('Hoja de Trabajo para listado'!$CD$155:$DC$1048576,MATCH($A1078,'Hoja de Trabajo para listado'!$CD$155:$CD$1048576,0),MATCH((CUADRO!F$5&amp;$E1078),'Hoja de Trabajo para listado'!$CD$151:$DC$151,0)),0)</f>
        <v>0</v>
      </c>
      <c r="G1078" s="243">
        <f ca="1">+IFERROR(INDEX('Hoja de Trabajo para listado'!$A$155:$Z$1048576,MATCH($A1078,'Hoja de Trabajo para listado'!$A$155:$A$1048576,0),MATCH((CUADRO!G$5&amp;$E1078),'Hoja de Trabajo para listado'!$A$151:$Z$151,0)),0)+IFERROR(INDEX('Hoja de Trabajo para listado'!$AB$155:$BA$1048576,MATCH($A1078,'Hoja de Trabajo para listado'!$AB$155:$AB$1048576,0),MATCH((CUADRO!G$5&amp;$E1078),'Hoja de Trabajo para listado'!$AB$151:$BA$151,0)),0)+IFERROR(INDEX('Hoja de Trabajo para listado'!$BC$155:$CB$1048576,MATCH($A1078,'Hoja de Trabajo para listado'!$BC$155:$BC$1048576,0),MATCH((CUADRO!G$5&amp;$E1078),'Hoja de Trabajo para listado'!$BC$151:$CB$151,0)),0)+IFERROR(INDEX('Hoja de Trabajo para listado'!$DE$153:$DG$274,MATCH($A1078,'Hoja de Trabajo para listado'!$DE$153:$DE$1048576,0),MATCH((CUADRO!G$5&amp;$E1078),'Hoja de Trabajo para listado'!$DE$151:$DG$151,0)),0)+IFERROR(INDEX('Hoja de Trabajo para listado'!$CD$155:$DC$1048576,MATCH($A1078,'Hoja de Trabajo para listado'!$CD$155:$CD$1048576,0),MATCH((CUADRO!G$5&amp;$E1078),'Hoja de Trabajo para listado'!$CD$151:$DC$151,0)),0)</f>
        <v>0</v>
      </c>
      <c r="H1078" s="243">
        <f ca="1">+IFERROR(INDEX('Hoja de Trabajo para listado'!$A$155:$Z$1048576,MATCH($A1078,'Hoja de Trabajo para listado'!$A$155:$A$1048576,0),MATCH((CUADRO!H$5&amp;$E1078),'Hoja de Trabajo para listado'!$A$151:$Z$151,0)),0)+IFERROR(INDEX('Hoja de Trabajo para listado'!$AB$155:$BA$1048576,MATCH($A1078,'Hoja de Trabajo para listado'!$AB$155:$AB$1048576,0),MATCH((CUADRO!H$5&amp;$E1078),'Hoja de Trabajo para listado'!$AB$151:$BA$151,0)),0)+IFERROR(INDEX('Hoja de Trabajo para listado'!$BC$155:$CB$1048576,MATCH($A1078,'Hoja de Trabajo para listado'!$BC$155:$BC$1048576,0),MATCH((CUADRO!H$5&amp;$E1078),'Hoja de Trabajo para listado'!$BC$151:$CB$151,0)),0)+IFERROR(INDEX('Hoja de Trabajo para listado'!$DE$153:$DG$274,MATCH($A1078,'Hoja de Trabajo para listado'!$DE$153:$DE$1048576,0),MATCH((CUADRO!H$5&amp;$E1078),'Hoja de Trabajo para listado'!$DE$151:$DG$151,0)),0)+IFERROR(INDEX('Hoja de Trabajo para listado'!$CD$155:$DC$1048576,MATCH($A1078,'Hoja de Trabajo para listado'!$CD$155:$CD$1048576,0),MATCH((CUADRO!H$5&amp;$E1078),'Hoja de Trabajo para listado'!$CD$151:$DC$151,0)),0)</f>
        <v>0</v>
      </c>
      <c r="I1078" s="243">
        <f ca="1">+IFERROR(INDEX('Hoja de Trabajo para listado'!$A$155:$Z$1048576,MATCH($A1078,'Hoja de Trabajo para listado'!$A$155:$A$1048576,0),MATCH((CUADRO!I$5&amp;$E1078),'Hoja de Trabajo para listado'!$A$151:$Z$151,0)),0)+IFERROR(INDEX('Hoja de Trabajo para listado'!$AB$155:$BA$1048576,MATCH($A1078,'Hoja de Trabajo para listado'!$AB$155:$AB$1048576,0),MATCH((CUADRO!I$5&amp;$E1078),'Hoja de Trabajo para listado'!$AB$151:$BA$151,0)),0)+IFERROR(INDEX('Hoja de Trabajo para listado'!$BC$155:$CB$1048576,MATCH($A1078,'Hoja de Trabajo para listado'!$BC$155:$BC$1048576,0),MATCH((CUADRO!I$5&amp;$E1078),'Hoja de Trabajo para listado'!$BC$151:$CB$151,0)),0)+IFERROR(INDEX('Hoja de Trabajo para listado'!$DE$153:$DG$274,MATCH($A1078,'Hoja de Trabajo para listado'!$DE$153:$DE$1048576,0),MATCH((CUADRO!I$5&amp;$E1078),'Hoja de Trabajo para listado'!$DE$151:$DG$151,0)),0)+IFERROR(INDEX('Hoja de Trabajo para listado'!$CD$155:$DC$1048576,MATCH($A1078,'Hoja de Trabajo para listado'!$CD$155:$CD$1048576,0),MATCH((CUADRO!I$5&amp;$E1078),'Hoja de Trabajo para listado'!$CD$151:$DC$151,0)),0)</f>
        <v>0</v>
      </c>
      <c r="J1078" s="243">
        <f ca="1">+IFERROR(INDEX('Hoja de Trabajo para listado'!$A$155:$Z$1048576,MATCH($A1078,'Hoja de Trabajo para listado'!$A$155:$A$1048576,0),MATCH((CUADRO!J$5&amp;$E1078),'Hoja de Trabajo para listado'!$A$151:$Z$151,0)),0)+IFERROR(INDEX('Hoja de Trabajo para listado'!$AB$155:$BA$1048576,MATCH($A1078,'Hoja de Trabajo para listado'!$AB$155:$AB$1048576,0),MATCH((CUADRO!J$5&amp;$E1078),'Hoja de Trabajo para listado'!$AB$151:$BA$151,0)),0)+IFERROR(INDEX('Hoja de Trabajo para listado'!$BC$155:$CB$1048576,MATCH($A1078,'Hoja de Trabajo para listado'!$BC$155:$BC$1048576,0),MATCH((CUADRO!J$5&amp;$E1078),'Hoja de Trabajo para listado'!$BC$151:$CB$151,0)),0)+IFERROR(INDEX('Hoja de Trabajo para listado'!$DE$153:$DG$274,MATCH($A1078,'Hoja de Trabajo para listado'!$DE$153:$DE$1048576,0),MATCH((CUADRO!J$5&amp;$E1078),'Hoja de Trabajo para listado'!$DE$151:$DG$151,0)),0)+IFERROR(INDEX('Hoja de Trabajo para listado'!$CD$155:$DC$1048576,MATCH($A1078,'Hoja de Trabajo para listado'!$CD$155:$CD$1048576,0),MATCH((CUADRO!J$5&amp;$E1078),'Hoja de Trabajo para listado'!$CD$151:$DC$151,0)),0)</f>
        <v>0</v>
      </c>
      <c r="K1078" s="243">
        <f ca="1">+IFERROR(INDEX('Hoja de Trabajo para listado'!$A$155:$Z$1048576,MATCH($A1078,'Hoja de Trabajo para listado'!$A$155:$A$1048576,0),MATCH((CUADRO!K$5&amp;$E1078),'Hoja de Trabajo para listado'!$A$151:$Z$151,0)),0)+IFERROR(INDEX('Hoja de Trabajo para listado'!$AB$155:$BA$1048576,MATCH($A1078,'Hoja de Trabajo para listado'!$AB$155:$AB$1048576,0),MATCH((CUADRO!K$5&amp;$E1078),'Hoja de Trabajo para listado'!$AB$151:$BA$151,0)),0)+IFERROR(INDEX('Hoja de Trabajo para listado'!$BC$155:$CB$1048576,MATCH($A1078,'Hoja de Trabajo para listado'!$BC$155:$BC$1048576,0),MATCH((CUADRO!K$5&amp;$E1078),'Hoja de Trabajo para listado'!$BC$151:$CB$151,0)),0)+IFERROR(INDEX('Hoja de Trabajo para listado'!$DE$153:$DG$274,MATCH($A1078,'Hoja de Trabajo para listado'!$DE$153:$DE$1048576,0),MATCH((CUADRO!K$5&amp;$E1078),'Hoja de Trabajo para listado'!$DE$151:$DG$151,0)),0)+IFERROR(INDEX('Hoja de Trabajo para listado'!$CD$155:$DC$1048576,MATCH($A1078,'Hoja de Trabajo para listado'!$CD$155:$CD$1048576,0),MATCH((CUADRO!K$5&amp;$E1078),'Hoja de Trabajo para listado'!$CD$151:$DC$151,0)),0)</f>
        <v>0</v>
      </c>
      <c r="L1078" s="243">
        <f ca="1">+IFERROR(INDEX('Hoja de Trabajo para listado'!$A$155:$Z$1048576,MATCH($A1078,'Hoja de Trabajo para listado'!$A$155:$A$1048576,0),MATCH((CUADRO!L$5&amp;$E1078),'Hoja de Trabajo para listado'!$A$151:$Z$151,0)),0)+IFERROR(INDEX('Hoja de Trabajo para listado'!$AB$155:$BA$1048576,MATCH($A1078,'Hoja de Trabajo para listado'!$AB$155:$AB$1048576,0),MATCH((CUADRO!L$5&amp;$E1078),'Hoja de Trabajo para listado'!$AB$151:$BA$151,0)),0)+IFERROR(INDEX('Hoja de Trabajo para listado'!$BC$155:$CB$1048576,MATCH($A1078,'Hoja de Trabajo para listado'!$BC$155:$BC$1048576,0),MATCH((CUADRO!L$5&amp;$E1078),'Hoja de Trabajo para listado'!$BC$151:$CB$151,0)),0)+IFERROR(INDEX('Hoja de Trabajo para listado'!$DE$153:$DG$274,MATCH($A1078,'Hoja de Trabajo para listado'!$DE$153:$DE$1048576,0),MATCH((CUADRO!L$5&amp;$E1078),'Hoja de Trabajo para listado'!$DE$151:$DG$151,0)),0)+IFERROR(INDEX('Hoja de Trabajo para listado'!$CD$155:$DC$1048576,MATCH($A1078,'Hoja de Trabajo para listado'!$CD$155:$CD$1048576,0),MATCH((CUADRO!L$5&amp;$E1078),'Hoja de Trabajo para listado'!$CD$151:$DC$151,0)),0)</f>
        <v>0</v>
      </c>
      <c r="M1078" s="243">
        <f ca="1">+IFERROR(INDEX('Hoja de Trabajo para listado'!$A$155:$Z$1048576,MATCH($A1078,'Hoja de Trabajo para listado'!$A$155:$A$1048576,0),MATCH((CUADRO!M$5&amp;$E1078),'Hoja de Trabajo para listado'!$A$151:$Z$151,0)),0)+IFERROR(INDEX('Hoja de Trabajo para listado'!$AB$155:$BA$1048576,MATCH($A1078,'Hoja de Trabajo para listado'!$AB$155:$AB$1048576,0),MATCH((CUADRO!M$5&amp;$E1078),'Hoja de Trabajo para listado'!$AB$151:$BA$151,0)),0)+IFERROR(INDEX('Hoja de Trabajo para listado'!$BC$155:$CB$1048576,MATCH($A1078,'Hoja de Trabajo para listado'!$BC$155:$BC$1048576,0),MATCH((CUADRO!M$5&amp;$E1078),'Hoja de Trabajo para listado'!$BC$151:$CB$151,0)),0)+IFERROR(INDEX('Hoja de Trabajo para listado'!$DE$153:$DG$274,MATCH($A1078,'Hoja de Trabajo para listado'!$DE$153:$DE$1048576,0),MATCH((CUADRO!M$5&amp;$E1078),'Hoja de Trabajo para listado'!$DE$151:$DG$151,0)),0)+IFERROR(INDEX('Hoja de Trabajo para listado'!$CD$155:$DC$1048576,MATCH($A1078,'Hoja de Trabajo para listado'!$CD$155:$CD$1048576,0),MATCH((CUADRO!M$5&amp;$E1078),'Hoja de Trabajo para listado'!$CD$151:$DC$151,0)),0)</f>
        <v>0</v>
      </c>
      <c r="N1078" s="243">
        <f ca="1">+IFERROR(INDEX('Hoja de Trabajo para listado'!$A$155:$Z$1048576,MATCH($A1078,'Hoja de Trabajo para listado'!$A$155:$A$1048576,0),MATCH((CUADRO!N$5&amp;$E1078),'Hoja de Trabajo para listado'!$A$151:$Z$151,0)),0)+IFERROR(INDEX('Hoja de Trabajo para listado'!$AB$155:$BA$1048576,MATCH($A1078,'Hoja de Trabajo para listado'!$AB$155:$AB$1048576,0),MATCH((CUADRO!N$5&amp;$E1078),'Hoja de Trabajo para listado'!$AB$151:$BA$151,0)),0)+IFERROR(INDEX('Hoja de Trabajo para listado'!$BC$155:$CB$1048576,MATCH($A1078,'Hoja de Trabajo para listado'!$BC$155:$BC$1048576,0),MATCH((CUADRO!N$5&amp;$E1078),'Hoja de Trabajo para listado'!$BC$151:$CB$151,0)),0)+IFERROR(INDEX('Hoja de Trabajo para listado'!$DE$153:$DG$274,MATCH($A1078,'Hoja de Trabajo para listado'!$DE$153:$DE$1048576,0),MATCH((CUADRO!N$5&amp;$E1078),'Hoja de Trabajo para listado'!$DE$151:$DG$151,0)),0)+IFERROR(INDEX('Hoja de Trabajo para listado'!$CD$155:$DC$1048576,MATCH($A1078,'Hoja de Trabajo para listado'!$CD$155:$CD$1048576,0),MATCH((CUADRO!N$5&amp;$E1078),'Hoja de Trabajo para listado'!$CD$151:$DC$151,0)),0)</f>
        <v>0</v>
      </c>
      <c r="O1078" s="243">
        <f ca="1">+IFERROR(INDEX('Hoja de Trabajo para listado'!$A$155:$Z$1048576,MATCH($A1078,'Hoja de Trabajo para listado'!$A$155:$A$1048576,0),MATCH((CUADRO!O$5&amp;$E1078),'Hoja de Trabajo para listado'!$A$151:$Z$151,0)),0)+IFERROR(INDEX('Hoja de Trabajo para listado'!$AB$155:$BA$1048576,MATCH($A1078,'Hoja de Trabajo para listado'!$AB$155:$AB$1048576,0),MATCH((CUADRO!O$5&amp;$E1078),'Hoja de Trabajo para listado'!$AB$151:$BA$151,0)),0)+IFERROR(INDEX('Hoja de Trabajo para listado'!$BC$155:$CB$1048576,MATCH($A1078,'Hoja de Trabajo para listado'!$BC$155:$BC$1048576,0),MATCH((CUADRO!O$5&amp;$E1078),'Hoja de Trabajo para listado'!$BC$151:$CB$151,0)),0)+IFERROR(INDEX('Hoja de Trabajo para listado'!$DE$153:$DG$274,MATCH($A1078,'Hoja de Trabajo para listado'!$DE$153:$DE$1048576,0),MATCH((CUADRO!O$5&amp;$E1078),'Hoja de Trabajo para listado'!$DE$151:$DG$151,0)),0)+IFERROR(INDEX('Hoja de Trabajo para listado'!$CD$155:$DC$1048576,MATCH($A1078,'Hoja de Trabajo para listado'!$CD$155:$CD$1048576,0),MATCH((CUADRO!O$5&amp;$E1078),'Hoja de Trabajo para listado'!$CD$151:$DC$151,0)),0)</f>
        <v>0</v>
      </c>
      <c r="P1078" s="243">
        <f ca="1">+IFERROR(INDEX('Hoja de Trabajo para listado'!$A$155:$Z$1048576,MATCH($A1078,'Hoja de Trabajo para listado'!$A$155:$A$1048576,0),MATCH((CUADRO!P$5&amp;$E1078),'Hoja de Trabajo para listado'!$A$151:$Z$151,0)),0)+IFERROR(INDEX('Hoja de Trabajo para listado'!$AB$155:$BA$1048576,MATCH($A1078,'Hoja de Trabajo para listado'!$AB$155:$AB$1048576,0),MATCH((CUADRO!P$5&amp;$E1078),'Hoja de Trabajo para listado'!$AB$151:$BA$151,0)),0)+IFERROR(INDEX('Hoja de Trabajo para listado'!$BC$155:$CB$1048576,MATCH($A1078,'Hoja de Trabajo para listado'!$BC$155:$BC$1048576,0),MATCH((CUADRO!P$5&amp;$E1078),'Hoja de Trabajo para listado'!$BC$151:$CB$151,0)),0)+IFERROR(INDEX('Hoja de Trabajo para listado'!$DE$153:$DG$274,MATCH($A1078,'Hoja de Trabajo para listado'!$DE$153:$DE$1048576,0),MATCH((CUADRO!P$5&amp;$E1078),'Hoja de Trabajo para listado'!$DE$151:$DG$151,0)),0)+IFERROR(INDEX('Hoja de Trabajo para listado'!$CD$155:$DC$1048576,MATCH($A1078,'Hoja de Trabajo para listado'!$CD$155:$CD$1048576,0),MATCH((CUADRO!P$5&amp;$E1078),'Hoja de Trabajo para listado'!$CD$151:$DC$151,0)),0)</f>
        <v>0</v>
      </c>
      <c r="Q1078" s="243">
        <f ca="1">+IFERROR(INDEX('Hoja de Trabajo para listado'!$A$155:$Z$1048576,MATCH($A1078,'Hoja de Trabajo para listado'!$A$155:$A$1048576,0),MATCH((CUADRO!Q$5&amp;$E1078),'Hoja de Trabajo para listado'!$A$151:$Z$151,0)),0)+IFERROR(INDEX('Hoja de Trabajo para listado'!$AB$155:$BA$1048576,MATCH($A1078,'Hoja de Trabajo para listado'!$AB$155:$AB$1048576,0),MATCH((CUADRO!Q$5&amp;$E1078),'Hoja de Trabajo para listado'!$AB$151:$BA$151,0)),0)+IFERROR(INDEX('Hoja de Trabajo para listado'!$BC$155:$CB$1048576,MATCH($A1078,'Hoja de Trabajo para listado'!$BC$155:$BC$1048576,0),MATCH((CUADRO!Q$5&amp;$E1078),'Hoja de Trabajo para listado'!$BC$151:$CB$151,0)),0)+IFERROR(INDEX('Hoja de Trabajo para listado'!$DE$153:$DG$274,MATCH($A1078,'Hoja de Trabajo para listado'!$DE$153:$DE$1048576,0),MATCH((CUADRO!Q$5&amp;$E1078),'Hoja de Trabajo para listado'!$DE$151:$DG$151,0)),0)+IFERROR(INDEX('Hoja de Trabajo para listado'!$CD$155:$DC$1048576,MATCH($A1078,'Hoja de Trabajo para listado'!$CD$155:$CD$1048576,0),MATCH((CUADRO!Q$5&amp;$E1078),'Hoja de Trabajo para listado'!$CD$151:$DC$151,0)),0)</f>
        <v>0</v>
      </c>
      <c r="R1078" s="243">
        <f t="shared" ca="1" si="35"/>
        <v>0</v>
      </c>
      <c r="S1078" s="249"/>
      <c r="T1078" s="243">
        <f ca="1">+T1079</f>
        <v>0</v>
      </c>
      <c r="U1078" s="242">
        <f t="shared" si="36"/>
        <v>1</v>
      </c>
      <c r="V1078" s="333" t="str">
        <f>+VLOOKUP(A1078,bd_lista!$A$3:$E$590,5,FALSE)</f>
        <v>Gobiernos Autonomos Municipales</v>
      </c>
      <c r="W1078" s="383" t="str">
        <f>+V1078</f>
        <v>Gobiernos Autonomos Municipales</v>
      </c>
      <c r="X1078" s="242">
        <f>+VLOOKUP(A1078,[3]Sheet1!$A$13:$D$744,4,FALSE)</f>
        <v>0</v>
      </c>
      <c r="Y1078" s="242" t="e">
        <f>+VLOOKUP(X1078,bd_lista!$A$3:$C$590,3,FALSE)</f>
        <v>#N/A</v>
      </c>
      <c r="Z1078" s="294">
        <f>+X1078</f>
        <v>0</v>
      </c>
      <c r="AA1078" s="295" t="e">
        <f>+Y1078</f>
        <v>#N/A</v>
      </c>
    </row>
    <row r="1079" spans="1:27" customFormat="1" ht="15" hidden="1" customHeight="1">
      <c r="A1079" s="32">
        <v>1818</v>
      </c>
      <c r="B1079" s="389"/>
      <c r="C1079" s="247" t="str">
        <f>+VLOOKUP(A1079,bd_lista!$A$3:$C$590,3,FALSE)</f>
        <v>Gobierno Autónomo Municipal de Baures</v>
      </c>
      <c r="D1079" s="386"/>
      <c r="E1079" s="244" t="s">
        <v>1305</v>
      </c>
      <c r="F1079" s="245">
        <f ca="1">+IFERROR(INDEX('Hoja de Trabajo para listado'!$A$155:$Z$1048576,MATCH($A1079,'Hoja de Trabajo para listado'!$A$155:$A$1048576,0),MATCH((CUADRO!F$5&amp;$E1079),'Hoja de Trabajo para listado'!$A$151:$Z$151,0)),0)+IFERROR(INDEX('Hoja de Trabajo para listado'!$AB$155:$BA$1048576,MATCH($A1079,'Hoja de Trabajo para listado'!$AB$155:$AB$1048576,0),MATCH((CUADRO!F$5&amp;$E1079),'Hoja de Trabajo para listado'!$AB$151:$BA$151,0)),0)+IFERROR(INDEX('Hoja de Trabajo para listado'!$BC$155:$CB$1048576,MATCH($A1079,'Hoja de Trabajo para listado'!$BC$155:$BC$1048576,0),MATCH((CUADRO!F$5&amp;$E1079),'Hoja de Trabajo para listado'!$BC$151:$CB$151,0)),0)+IFERROR(INDEX('Hoja de Trabajo para listado'!$DE$153:$DG$274,MATCH($A1079,'Hoja de Trabajo para listado'!$DE$153:$DE$1048576,0),MATCH((CUADRO!F$5&amp;$E1079),'Hoja de Trabajo para listado'!$DE$151:$DG$151,0)),0)+IFERROR(INDEX('Hoja de Trabajo para listado'!$CD$155:$DC$1048576,MATCH($A1079,'Hoja de Trabajo para listado'!$CD$155:$CD$1048576,0),MATCH((CUADRO!F$5&amp;$E1079),'Hoja de Trabajo para listado'!$CD$151:$DC$151,0)),0)</f>
        <v>0</v>
      </c>
      <c r="G1079" s="245">
        <f ca="1">+IFERROR(INDEX('Hoja de Trabajo para listado'!$A$155:$Z$1048576,MATCH($A1079,'Hoja de Trabajo para listado'!$A$155:$A$1048576,0),MATCH((CUADRO!G$5&amp;$E1079),'Hoja de Trabajo para listado'!$A$151:$Z$151,0)),0)+IFERROR(INDEX('Hoja de Trabajo para listado'!$AB$155:$BA$1048576,MATCH($A1079,'Hoja de Trabajo para listado'!$AB$155:$AB$1048576,0),MATCH((CUADRO!G$5&amp;$E1079),'Hoja de Trabajo para listado'!$AB$151:$BA$151,0)),0)+IFERROR(INDEX('Hoja de Trabajo para listado'!$BC$155:$CB$1048576,MATCH($A1079,'Hoja de Trabajo para listado'!$BC$155:$BC$1048576,0),MATCH((CUADRO!G$5&amp;$E1079),'Hoja de Trabajo para listado'!$BC$151:$CB$151,0)),0)+IFERROR(INDEX('Hoja de Trabajo para listado'!$DE$153:$DG$274,MATCH($A1079,'Hoja de Trabajo para listado'!$DE$153:$DE$1048576,0),MATCH((CUADRO!G$5&amp;$E1079),'Hoja de Trabajo para listado'!$DE$151:$DG$151,0)),0)+IFERROR(INDEX('Hoja de Trabajo para listado'!$CD$155:$DC$1048576,MATCH($A1079,'Hoja de Trabajo para listado'!$CD$155:$CD$1048576,0),MATCH((CUADRO!G$5&amp;$E1079),'Hoja de Trabajo para listado'!$CD$151:$DC$151,0)),0)</f>
        <v>0</v>
      </c>
      <c r="H1079" s="245">
        <f ca="1">+IFERROR(INDEX('Hoja de Trabajo para listado'!$A$155:$Z$1048576,MATCH($A1079,'Hoja de Trabajo para listado'!$A$155:$A$1048576,0),MATCH((CUADRO!H$5&amp;$E1079),'Hoja de Trabajo para listado'!$A$151:$Z$151,0)),0)+IFERROR(INDEX('Hoja de Trabajo para listado'!$AB$155:$BA$1048576,MATCH($A1079,'Hoja de Trabajo para listado'!$AB$155:$AB$1048576,0),MATCH((CUADRO!H$5&amp;$E1079),'Hoja de Trabajo para listado'!$AB$151:$BA$151,0)),0)+IFERROR(INDEX('Hoja de Trabajo para listado'!$BC$155:$CB$1048576,MATCH($A1079,'Hoja de Trabajo para listado'!$BC$155:$BC$1048576,0),MATCH((CUADRO!H$5&amp;$E1079),'Hoja de Trabajo para listado'!$BC$151:$CB$151,0)),0)+IFERROR(INDEX('Hoja de Trabajo para listado'!$DE$153:$DG$274,MATCH($A1079,'Hoja de Trabajo para listado'!$DE$153:$DE$1048576,0),MATCH((CUADRO!H$5&amp;$E1079),'Hoja de Trabajo para listado'!$DE$151:$DG$151,0)),0)+IFERROR(INDEX('Hoja de Trabajo para listado'!$CD$155:$DC$1048576,MATCH($A1079,'Hoja de Trabajo para listado'!$CD$155:$CD$1048576,0),MATCH((CUADRO!H$5&amp;$E1079),'Hoja de Trabajo para listado'!$CD$151:$DC$151,0)),0)</f>
        <v>0</v>
      </c>
      <c r="I1079" s="245">
        <f ca="1">+IFERROR(INDEX('Hoja de Trabajo para listado'!$A$155:$Z$1048576,MATCH($A1079,'Hoja de Trabajo para listado'!$A$155:$A$1048576,0),MATCH((CUADRO!I$5&amp;$E1079),'Hoja de Trabajo para listado'!$A$151:$Z$151,0)),0)+IFERROR(INDEX('Hoja de Trabajo para listado'!$AB$155:$BA$1048576,MATCH($A1079,'Hoja de Trabajo para listado'!$AB$155:$AB$1048576,0),MATCH((CUADRO!I$5&amp;$E1079),'Hoja de Trabajo para listado'!$AB$151:$BA$151,0)),0)+IFERROR(INDEX('Hoja de Trabajo para listado'!$BC$155:$CB$1048576,MATCH($A1079,'Hoja de Trabajo para listado'!$BC$155:$BC$1048576,0),MATCH((CUADRO!I$5&amp;$E1079),'Hoja de Trabajo para listado'!$BC$151:$CB$151,0)),0)+IFERROR(INDEX('Hoja de Trabajo para listado'!$DE$153:$DG$274,MATCH($A1079,'Hoja de Trabajo para listado'!$DE$153:$DE$1048576,0),MATCH((CUADRO!I$5&amp;$E1079),'Hoja de Trabajo para listado'!$DE$151:$DG$151,0)),0)+IFERROR(INDEX('Hoja de Trabajo para listado'!$CD$155:$DC$1048576,MATCH($A1079,'Hoja de Trabajo para listado'!$CD$155:$CD$1048576,0),MATCH((CUADRO!I$5&amp;$E1079),'Hoja de Trabajo para listado'!$CD$151:$DC$151,0)),0)</f>
        <v>0</v>
      </c>
      <c r="J1079" s="245">
        <f ca="1">+IFERROR(INDEX('Hoja de Trabajo para listado'!$A$155:$Z$1048576,MATCH($A1079,'Hoja de Trabajo para listado'!$A$155:$A$1048576,0),MATCH((CUADRO!J$5&amp;$E1079),'Hoja de Trabajo para listado'!$A$151:$Z$151,0)),0)+IFERROR(INDEX('Hoja de Trabajo para listado'!$AB$155:$BA$1048576,MATCH($A1079,'Hoja de Trabajo para listado'!$AB$155:$AB$1048576,0),MATCH((CUADRO!J$5&amp;$E1079),'Hoja de Trabajo para listado'!$AB$151:$BA$151,0)),0)+IFERROR(INDEX('Hoja de Trabajo para listado'!$BC$155:$CB$1048576,MATCH($A1079,'Hoja de Trabajo para listado'!$BC$155:$BC$1048576,0),MATCH((CUADRO!J$5&amp;$E1079),'Hoja de Trabajo para listado'!$BC$151:$CB$151,0)),0)+IFERROR(INDEX('Hoja de Trabajo para listado'!$DE$153:$DG$274,MATCH($A1079,'Hoja de Trabajo para listado'!$DE$153:$DE$1048576,0),MATCH((CUADRO!J$5&amp;$E1079),'Hoja de Trabajo para listado'!$DE$151:$DG$151,0)),0)+IFERROR(INDEX('Hoja de Trabajo para listado'!$CD$155:$DC$1048576,MATCH($A1079,'Hoja de Trabajo para listado'!$CD$155:$CD$1048576,0),MATCH((CUADRO!J$5&amp;$E1079),'Hoja de Trabajo para listado'!$CD$151:$DC$151,0)),0)</f>
        <v>0</v>
      </c>
      <c r="K1079" s="245">
        <f ca="1">+IFERROR(INDEX('Hoja de Trabajo para listado'!$A$155:$Z$1048576,MATCH($A1079,'Hoja de Trabajo para listado'!$A$155:$A$1048576,0),MATCH((CUADRO!K$5&amp;$E1079),'Hoja de Trabajo para listado'!$A$151:$Z$151,0)),0)+IFERROR(INDEX('Hoja de Trabajo para listado'!$AB$155:$BA$1048576,MATCH($A1079,'Hoja de Trabajo para listado'!$AB$155:$AB$1048576,0),MATCH((CUADRO!K$5&amp;$E1079),'Hoja de Trabajo para listado'!$AB$151:$BA$151,0)),0)+IFERROR(INDEX('Hoja de Trabajo para listado'!$BC$155:$CB$1048576,MATCH($A1079,'Hoja de Trabajo para listado'!$BC$155:$BC$1048576,0),MATCH((CUADRO!K$5&amp;$E1079),'Hoja de Trabajo para listado'!$BC$151:$CB$151,0)),0)+IFERROR(INDEX('Hoja de Trabajo para listado'!$DE$153:$DG$274,MATCH($A1079,'Hoja de Trabajo para listado'!$DE$153:$DE$1048576,0),MATCH((CUADRO!K$5&amp;$E1079),'Hoja de Trabajo para listado'!$DE$151:$DG$151,0)),0)+IFERROR(INDEX('Hoja de Trabajo para listado'!$CD$155:$DC$1048576,MATCH($A1079,'Hoja de Trabajo para listado'!$CD$155:$CD$1048576,0),MATCH((CUADRO!K$5&amp;$E1079),'Hoja de Trabajo para listado'!$CD$151:$DC$151,0)),0)</f>
        <v>0</v>
      </c>
      <c r="L1079" s="245">
        <f ca="1">+IFERROR(INDEX('Hoja de Trabajo para listado'!$A$155:$Z$1048576,MATCH($A1079,'Hoja de Trabajo para listado'!$A$155:$A$1048576,0),MATCH((CUADRO!L$5&amp;$E1079),'Hoja de Trabajo para listado'!$A$151:$Z$151,0)),0)+IFERROR(INDEX('Hoja de Trabajo para listado'!$AB$155:$BA$1048576,MATCH($A1079,'Hoja de Trabajo para listado'!$AB$155:$AB$1048576,0),MATCH((CUADRO!L$5&amp;$E1079),'Hoja de Trabajo para listado'!$AB$151:$BA$151,0)),0)+IFERROR(INDEX('Hoja de Trabajo para listado'!$BC$155:$CB$1048576,MATCH($A1079,'Hoja de Trabajo para listado'!$BC$155:$BC$1048576,0),MATCH((CUADRO!L$5&amp;$E1079),'Hoja de Trabajo para listado'!$BC$151:$CB$151,0)),0)+IFERROR(INDEX('Hoja de Trabajo para listado'!$DE$153:$DG$274,MATCH($A1079,'Hoja de Trabajo para listado'!$DE$153:$DE$1048576,0),MATCH((CUADRO!L$5&amp;$E1079),'Hoja de Trabajo para listado'!$DE$151:$DG$151,0)),0)+IFERROR(INDEX('Hoja de Trabajo para listado'!$CD$155:$DC$1048576,MATCH($A1079,'Hoja de Trabajo para listado'!$CD$155:$CD$1048576,0),MATCH((CUADRO!L$5&amp;$E1079),'Hoja de Trabajo para listado'!$CD$151:$DC$151,0)),0)</f>
        <v>0</v>
      </c>
      <c r="M1079" s="245">
        <f ca="1">+IFERROR(INDEX('Hoja de Trabajo para listado'!$A$155:$Z$1048576,MATCH($A1079,'Hoja de Trabajo para listado'!$A$155:$A$1048576,0),MATCH((CUADRO!M$5&amp;$E1079),'Hoja de Trabajo para listado'!$A$151:$Z$151,0)),0)+IFERROR(INDEX('Hoja de Trabajo para listado'!$AB$155:$BA$1048576,MATCH($A1079,'Hoja de Trabajo para listado'!$AB$155:$AB$1048576,0),MATCH((CUADRO!M$5&amp;$E1079),'Hoja de Trabajo para listado'!$AB$151:$BA$151,0)),0)+IFERROR(INDEX('Hoja de Trabajo para listado'!$BC$155:$CB$1048576,MATCH($A1079,'Hoja de Trabajo para listado'!$BC$155:$BC$1048576,0),MATCH((CUADRO!M$5&amp;$E1079),'Hoja de Trabajo para listado'!$BC$151:$CB$151,0)),0)+IFERROR(INDEX('Hoja de Trabajo para listado'!$DE$153:$DG$274,MATCH($A1079,'Hoja de Trabajo para listado'!$DE$153:$DE$1048576,0),MATCH((CUADRO!M$5&amp;$E1079),'Hoja de Trabajo para listado'!$DE$151:$DG$151,0)),0)+IFERROR(INDEX('Hoja de Trabajo para listado'!$CD$155:$DC$1048576,MATCH($A1079,'Hoja de Trabajo para listado'!$CD$155:$CD$1048576,0),MATCH((CUADRO!M$5&amp;$E1079),'Hoja de Trabajo para listado'!$CD$151:$DC$151,0)),0)</f>
        <v>0</v>
      </c>
      <c r="N1079" s="245">
        <f ca="1">+IFERROR(INDEX('Hoja de Trabajo para listado'!$A$155:$Z$1048576,MATCH($A1079,'Hoja de Trabajo para listado'!$A$155:$A$1048576,0),MATCH((CUADRO!N$5&amp;$E1079),'Hoja de Trabajo para listado'!$A$151:$Z$151,0)),0)+IFERROR(INDEX('Hoja de Trabajo para listado'!$AB$155:$BA$1048576,MATCH($A1079,'Hoja de Trabajo para listado'!$AB$155:$AB$1048576,0),MATCH((CUADRO!N$5&amp;$E1079),'Hoja de Trabajo para listado'!$AB$151:$BA$151,0)),0)+IFERROR(INDEX('Hoja de Trabajo para listado'!$BC$155:$CB$1048576,MATCH($A1079,'Hoja de Trabajo para listado'!$BC$155:$BC$1048576,0),MATCH((CUADRO!N$5&amp;$E1079),'Hoja de Trabajo para listado'!$BC$151:$CB$151,0)),0)+IFERROR(INDEX('Hoja de Trabajo para listado'!$DE$153:$DG$274,MATCH($A1079,'Hoja de Trabajo para listado'!$DE$153:$DE$1048576,0),MATCH((CUADRO!N$5&amp;$E1079),'Hoja de Trabajo para listado'!$DE$151:$DG$151,0)),0)+IFERROR(INDEX('Hoja de Trabajo para listado'!$CD$155:$DC$1048576,MATCH($A1079,'Hoja de Trabajo para listado'!$CD$155:$CD$1048576,0),MATCH((CUADRO!N$5&amp;$E1079),'Hoja de Trabajo para listado'!$CD$151:$DC$151,0)),0)</f>
        <v>0</v>
      </c>
      <c r="O1079" s="245">
        <f ca="1">+IFERROR(INDEX('Hoja de Trabajo para listado'!$A$155:$Z$1048576,MATCH($A1079,'Hoja de Trabajo para listado'!$A$155:$A$1048576,0),MATCH((CUADRO!O$5&amp;$E1079),'Hoja de Trabajo para listado'!$A$151:$Z$151,0)),0)+IFERROR(INDEX('Hoja de Trabajo para listado'!$AB$155:$BA$1048576,MATCH($A1079,'Hoja de Trabajo para listado'!$AB$155:$AB$1048576,0),MATCH((CUADRO!O$5&amp;$E1079),'Hoja de Trabajo para listado'!$AB$151:$BA$151,0)),0)+IFERROR(INDEX('Hoja de Trabajo para listado'!$BC$155:$CB$1048576,MATCH($A1079,'Hoja de Trabajo para listado'!$BC$155:$BC$1048576,0),MATCH((CUADRO!O$5&amp;$E1079),'Hoja de Trabajo para listado'!$BC$151:$CB$151,0)),0)+IFERROR(INDEX('Hoja de Trabajo para listado'!$DE$153:$DG$274,MATCH($A1079,'Hoja de Trabajo para listado'!$DE$153:$DE$1048576,0),MATCH((CUADRO!O$5&amp;$E1079),'Hoja de Trabajo para listado'!$DE$151:$DG$151,0)),0)+IFERROR(INDEX('Hoja de Trabajo para listado'!$CD$155:$DC$1048576,MATCH($A1079,'Hoja de Trabajo para listado'!$CD$155:$CD$1048576,0),MATCH((CUADRO!O$5&amp;$E1079),'Hoja de Trabajo para listado'!$CD$151:$DC$151,0)),0)</f>
        <v>0</v>
      </c>
      <c r="P1079" s="245">
        <f ca="1">+IFERROR(INDEX('Hoja de Trabajo para listado'!$A$155:$Z$1048576,MATCH($A1079,'Hoja de Trabajo para listado'!$A$155:$A$1048576,0),MATCH((CUADRO!P$5&amp;$E1079),'Hoja de Trabajo para listado'!$A$151:$Z$151,0)),0)+IFERROR(INDEX('Hoja de Trabajo para listado'!$AB$155:$BA$1048576,MATCH($A1079,'Hoja de Trabajo para listado'!$AB$155:$AB$1048576,0),MATCH((CUADRO!P$5&amp;$E1079),'Hoja de Trabajo para listado'!$AB$151:$BA$151,0)),0)+IFERROR(INDEX('Hoja de Trabajo para listado'!$BC$155:$CB$1048576,MATCH($A1079,'Hoja de Trabajo para listado'!$BC$155:$BC$1048576,0),MATCH((CUADRO!P$5&amp;$E1079),'Hoja de Trabajo para listado'!$BC$151:$CB$151,0)),0)+IFERROR(INDEX('Hoja de Trabajo para listado'!$DE$153:$DG$274,MATCH($A1079,'Hoja de Trabajo para listado'!$DE$153:$DE$1048576,0),MATCH((CUADRO!P$5&amp;$E1079),'Hoja de Trabajo para listado'!$DE$151:$DG$151,0)),0)+IFERROR(INDEX('Hoja de Trabajo para listado'!$CD$155:$DC$1048576,MATCH($A1079,'Hoja de Trabajo para listado'!$CD$155:$CD$1048576,0),MATCH((CUADRO!P$5&amp;$E1079),'Hoja de Trabajo para listado'!$CD$151:$DC$151,0)),0)</f>
        <v>0</v>
      </c>
      <c r="Q1079" s="245">
        <f ca="1">+IFERROR(INDEX('Hoja de Trabajo para listado'!$A$155:$Z$1048576,MATCH($A1079,'Hoja de Trabajo para listado'!$A$155:$A$1048576,0),MATCH((CUADRO!Q$5&amp;$E1079),'Hoja de Trabajo para listado'!$A$151:$Z$151,0)),0)+IFERROR(INDEX('Hoja de Trabajo para listado'!$AB$155:$BA$1048576,MATCH($A1079,'Hoja de Trabajo para listado'!$AB$155:$AB$1048576,0),MATCH((CUADRO!Q$5&amp;$E1079),'Hoja de Trabajo para listado'!$AB$151:$BA$151,0)),0)+IFERROR(INDEX('Hoja de Trabajo para listado'!$BC$155:$CB$1048576,MATCH($A1079,'Hoja de Trabajo para listado'!$BC$155:$BC$1048576,0),MATCH((CUADRO!Q$5&amp;$E1079),'Hoja de Trabajo para listado'!$BC$151:$CB$151,0)),0)+IFERROR(INDEX('Hoja de Trabajo para listado'!$DE$153:$DG$274,MATCH($A1079,'Hoja de Trabajo para listado'!$DE$153:$DE$1048576,0),MATCH((CUADRO!Q$5&amp;$E1079),'Hoja de Trabajo para listado'!$DE$151:$DG$151,0)),0)+IFERROR(INDEX('Hoja de Trabajo para listado'!$CD$155:$DC$1048576,MATCH($A1079,'Hoja de Trabajo para listado'!$CD$155:$CD$1048576,0),MATCH((CUADRO!Q$5&amp;$E1079),'Hoja de Trabajo para listado'!$CD$151:$DC$151,0)),0)</f>
        <v>0</v>
      </c>
      <c r="R1079" s="245">
        <f t="shared" ca="1" si="35"/>
        <v>0</v>
      </c>
      <c r="S1079" s="259">
        <f ca="1">+R1078+R1079</f>
        <v>0</v>
      </c>
      <c r="T1079" s="243">
        <f ca="1">+S1079</f>
        <v>0</v>
      </c>
      <c r="U1079" s="242">
        <f t="shared" si="36"/>
        <v>2</v>
      </c>
      <c r="V1079" s="333" t="str">
        <f>+VLOOKUP(A1079,bd_lista!$A$3:$E$590,5,FALSE)</f>
        <v>Gobiernos Autonomos Municipales</v>
      </c>
      <c r="W1079" s="384"/>
      <c r="X1079" s="242">
        <f>+VLOOKUP(A1079,[3]Sheet1!$A$13:$D$744,4,FALSE)</f>
        <v>0</v>
      </c>
      <c r="Y1079" s="242" t="e">
        <f>+VLOOKUP(X1079,bd_lista!$A$3:$C$590,3,FALSE)</f>
        <v>#N/A</v>
      </c>
      <c r="Z1079" s="292"/>
      <c r="AA1079" s="293"/>
    </row>
    <row r="1080" spans="1:27" customFormat="1" ht="15" hidden="1" customHeight="1">
      <c r="A1080" s="32">
        <v>1819</v>
      </c>
      <c r="B1080" s="388">
        <f>+A1080</f>
        <v>1819</v>
      </c>
      <c r="C1080" s="247" t="str">
        <f>+VLOOKUP(A1080,bd_lista!$A$3:$C$590,3,FALSE)</f>
        <v>Gobierno Autónomo Municipal de Huacaraje</v>
      </c>
      <c r="D1080" s="385" t="str">
        <f>+C1080</f>
        <v>Gobierno Autónomo Municipal de Huacaraje</v>
      </c>
      <c r="E1080" s="242" t="s">
        <v>1304</v>
      </c>
      <c r="F1080" s="243">
        <f ca="1">+IFERROR(INDEX('Hoja de Trabajo para listado'!$A$155:$Z$1048576,MATCH($A1080,'Hoja de Trabajo para listado'!$A$155:$A$1048576,0),MATCH((CUADRO!F$5&amp;$E1080),'Hoja de Trabajo para listado'!$A$151:$Z$151,0)),0)+IFERROR(INDEX('Hoja de Trabajo para listado'!$AB$155:$BA$1048576,MATCH($A1080,'Hoja de Trabajo para listado'!$AB$155:$AB$1048576,0),MATCH((CUADRO!F$5&amp;$E1080),'Hoja de Trabajo para listado'!$AB$151:$BA$151,0)),0)+IFERROR(INDEX('Hoja de Trabajo para listado'!$BC$155:$CB$1048576,MATCH($A1080,'Hoja de Trabajo para listado'!$BC$155:$BC$1048576,0),MATCH((CUADRO!F$5&amp;$E1080),'Hoja de Trabajo para listado'!$BC$151:$CB$151,0)),0)+IFERROR(INDEX('Hoja de Trabajo para listado'!$DE$153:$DG$274,MATCH($A1080,'Hoja de Trabajo para listado'!$DE$153:$DE$1048576,0),MATCH((CUADRO!F$5&amp;$E1080),'Hoja de Trabajo para listado'!$DE$151:$DG$151,0)),0)+IFERROR(INDEX('Hoja de Trabajo para listado'!$CD$155:$DC$1048576,MATCH($A1080,'Hoja de Trabajo para listado'!$CD$155:$CD$1048576,0),MATCH((CUADRO!F$5&amp;$E1080),'Hoja de Trabajo para listado'!$CD$151:$DC$151,0)),0)</f>
        <v>0</v>
      </c>
      <c r="G1080" s="243">
        <f ca="1">+IFERROR(INDEX('Hoja de Trabajo para listado'!$A$155:$Z$1048576,MATCH($A1080,'Hoja de Trabajo para listado'!$A$155:$A$1048576,0),MATCH((CUADRO!G$5&amp;$E1080),'Hoja de Trabajo para listado'!$A$151:$Z$151,0)),0)+IFERROR(INDEX('Hoja de Trabajo para listado'!$AB$155:$BA$1048576,MATCH($A1080,'Hoja de Trabajo para listado'!$AB$155:$AB$1048576,0),MATCH((CUADRO!G$5&amp;$E1080),'Hoja de Trabajo para listado'!$AB$151:$BA$151,0)),0)+IFERROR(INDEX('Hoja de Trabajo para listado'!$BC$155:$CB$1048576,MATCH($A1080,'Hoja de Trabajo para listado'!$BC$155:$BC$1048576,0),MATCH((CUADRO!G$5&amp;$E1080),'Hoja de Trabajo para listado'!$BC$151:$CB$151,0)),0)+IFERROR(INDEX('Hoja de Trabajo para listado'!$DE$153:$DG$274,MATCH($A1080,'Hoja de Trabajo para listado'!$DE$153:$DE$1048576,0),MATCH((CUADRO!G$5&amp;$E1080),'Hoja de Trabajo para listado'!$DE$151:$DG$151,0)),0)+IFERROR(INDEX('Hoja de Trabajo para listado'!$CD$155:$DC$1048576,MATCH($A1080,'Hoja de Trabajo para listado'!$CD$155:$CD$1048576,0),MATCH((CUADRO!G$5&amp;$E1080),'Hoja de Trabajo para listado'!$CD$151:$DC$151,0)),0)</f>
        <v>0</v>
      </c>
      <c r="H1080" s="243">
        <f ca="1">+IFERROR(INDEX('Hoja de Trabajo para listado'!$A$155:$Z$1048576,MATCH($A1080,'Hoja de Trabajo para listado'!$A$155:$A$1048576,0),MATCH((CUADRO!H$5&amp;$E1080),'Hoja de Trabajo para listado'!$A$151:$Z$151,0)),0)+IFERROR(INDEX('Hoja de Trabajo para listado'!$AB$155:$BA$1048576,MATCH($A1080,'Hoja de Trabajo para listado'!$AB$155:$AB$1048576,0),MATCH((CUADRO!H$5&amp;$E1080),'Hoja de Trabajo para listado'!$AB$151:$BA$151,0)),0)+IFERROR(INDEX('Hoja de Trabajo para listado'!$BC$155:$CB$1048576,MATCH($A1080,'Hoja de Trabajo para listado'!$BC$155:$BC$1048576,0),MATCH((CUADRO!H$5&amp;$E1080),'Hoja de Trabajo para listado'!$BC$151:$CB$151,0)),0)+IFERROR(INDEX('Hoja de Trabajo para listado'!$DE$153:$DG$274,MATCH($A1080,'Hoja de Trabajo para listado'!$DE$153:$DE$1048576,0),MATCH((CUADRO!H$5&amp;$E1080),'Hoja de Trabajo para listado'!$DE$151:$DG$151,0)),0)+IFERROR(INDEX('Hoja de Trabajo para listado'!$CD$155:$DC$1048576,MATCH($A1080,'Hoja de Trabajo para listado'!$CD$155:$CD$1048576,0),MATCH((CUADRO!H$5&amp;$E1080),'Hoja de Trabajo para listado'!$CD$151:$DC$151,0)),0)</f>
        <v>0</v>
      </c>
      <c r="I1080" s="243">
        <f ca="1">+IFERROR(INDEX('Hoja de Trabajo para listado'!$A$155:$Z$1048576,MATCH($A1080,'Hoja de Trabajo para listado'!$A$155:$A$1048576,0),MATCH((CUADRO!I$5&amp;$E1080),'Hoja de Trabajo para listado'!$A$151:$Z$151,0)),0)+IFERROR(INDEX('Hoja de Trabajo para listado'!$AB$155:$BA$1048576,MATCH($A1080,'Hoja de Trabajo para listado'!$AB$155:$AB$1048576,0),MATCH((CUADRO!I$5&amp;$E1080),'Hoja de Trabajo para listado'!$AB$151:$BA$151,0)),0)+IFERROR(INDEX('Hoja de Trabajo para listado'!$BC$155:$CB$1048576,MATCH($A1080,'Hoja de Trabajo para listado'!$BC$155:$BC$1048576,0),MATCH((CUADRO!I$5&amp;$E1080),'Hoja de Trabajo para listado'!$BC$151:$CB$151,0)),0)+IFERROR(INDEX('Hoja de Trabajo para listado'!$DE$153:$DG$274,MATCH($A1080,'Hoja de Trabajo para listado'!$DE$153:$DE$1048576,0),MATCH((CUADRO!I$5&amp;$E1080),'Hoja de Trabajo para listado'!$DE$151:$DG$151,0)),0)+IFERROR(INDEX('Hoja de Trabajo para listado'!$CD$155:$DC$1048576,MATCH($A1080,'Hoja de Trabajo para listado'!$CD$155:$CD$1048576,0),MATCH((CUADRO!I$5&amp;$E1080),'Hoja de Trabajo para listado'!$CD$151:$DC$151,0)),0)</f>
        <v>0</v>
      </c>
      <c r="J1080" s="243">
        <f ca="1">+IFERROR(INDEX('Hoja de Trabajo para listado'!$A$155:$Z$1048576,MATCH($A1080,'Hoja de Trabajo para listado'!$A$155:$A$1048576,0),MATCH((CUADRO!J$5&amp;$E1080),'Hoja de Trabajo para listado'!$A$151:$Z$151,0)),0)+IFERROR(INDEX('Hoja de Trabajo para listado'!$AB$155:$BA$1048576,MATCH($A1080,'Hoja de Trabajo para listado'!$AB$155:$AB$1048576,0),MATCH((CUADRO!J$5&amp;$E1080),'Hoja de Trabajo para listado'!$AB$151:$BA$151,0)),0)+IFERROR(INDEX('Hoja de Trabajo para listado'!$BC$155:$CB$1048576,MATCH($A1080,'Hoja de Trabajo para listado'!$BC$155:$BC$1048576,0),MATCH((CUADRO!J$5&amp;$E1080),'Hoja de Trabajo para listado'!$BC$151:$CB$151,0)),0)+IFERROR(INDEX('Hoja de Trabajo para listado'!$DE$153:$DG$274,MATCH($A1080,'Hoja de Trabajo para listado'!$DE$153:$DE$1048576,0),MATCH((CUADRO!J$5&amp;$E1080),'Hoja de Trabajo para listado'!$DE$151:$DG$151,0)),0)+IFERROR(INDEX('Hoja de Trabajo para listado'!$CD$155:$DC$1048576,MATCH($A1080,'Hoja de Trabajo para listado'!$CD$155:$CD$1048576,0),MATCH((CUADRO!J$5&amp;$E1080),'Hoja de Trabajo para listado'!$CD$151:$DC$151,0)),0)</f>
        <v>0</v>
      </c>
      <c r="K1080" s="243">
        <f ca="1">+IFERROR(INDEX('Hoja de Trabajo para listado'!$A$155:$Z$1048576,MATCH($A1080,'Hoja de Trabajo para listado'!$A$155:$A$1048576,0),MATCH((CUADRO!K$5&amp;$E1080),'Hoja de Trabajo para listado'!$A$151:$Z$151,0)),0)+IFERROR(INDEX('Hoja de Trabajo para listado'!$AB$155:$BA$1048576,MATCH($A1080,'Hoja de Trabajo para listado'!$AB$155:$AB$1048576,0),MATCH((CUADRO!K$5&amp;$E1080),'Hoja de Trabajo para listado'!$AB$151:$BA$151,0)),0)+IFERROR(INDEX('Hoja de Trabajo para listado'!$BC$155:$CB$1048576,MATCH($A1080,'Hoja de Trabajo para listado'!$BC$155:$BC$1048576,0),MATCH((CUADRO!K$5&amp;$E1080),'Hoja de Trabajo para listado'!$BC$151:$CB$151,0)),0)+IFERROR(INDEX('Hoja de Trabajo para listado'!$DE$153:$DG$274,MATCH($A1080,'Hoja de Trabajo para listado'!$DE$153:$DE$1048576,0),MATCH((CUADRO!K$5&amp;$E1080),'Hoja de Trabajo para listado'!$DE$151:$DG$151,0)),0)+IFERROR(INDEX('Hoja de Trabajo para listado'!$CD$155:$DC$1048576,MATCH($A1080,'Hoja de Trabajo para listado'!$CD$155:$CD$1048576,0),MATCH((CUADRO!K$5&amp;$E1080),'Hoja de Trabajo para listado'!$CD$151:$DC$151,0)),0)</f>
        <v>0</v>
      </c>
      <c r="L1080" s="243">
        <f ca="1">+IFERROR(INDEX('Hoja de Trabajo para listado'!$A$155:$Z$1048576,MATCH($A1080,'Hoja de Trabajo para listado'!$A$155:$A$1048576,0),MATCH((CUADRO!L$5&amp;$E1080),'Hoja de Trabajo para listado'!$A$151:$Z$151,0)),0)+IFERROR(INDEX('Hoja de Trabajo para listado'!$AB$155:$BA$1048576,MATCH($A1080,'Hoja de Trabajo para listado'!$AB$155:$AB$1048576,0),MATCH((CUADRO!L$5&amp;$E1080),'Hoja de Trabajo para listado'!$AB$151:$BA$151,0)),0)+IFERROR(INDEX('Hoja de Trabajo para listado'!$BC$155:$CB$1048576,MATCH($A1080,'Hoja de Trabajo para listado'!$BC$155:$BC$1048576,0),MATCH((CUADRO!L$5&amp;$E1080),'Hoja de Trabajo para listado'!$BC$151:$CB$151,0)),0)+IFERROR(INDEX('Hoja de Trabajo para listado'!$DE$153:$DG$274,MATCH($A1080,'Hoja de Trabajo para listado'!$DE$153:$DE$1048576,0),MATCH((CUADRO!L$5&amp;$E1080),'Hoja de Trabajo para listado'!$DE$151:$DG$151,0)),0)+IFERROR(INDEX('Hoja de Trabajo para listado'!$CD$155:$DC$1048576,MATCH($A1080,'Hoja de Trabajo para listado'!$CD$155:$CD$1048576,0),MATCH((CUADRO!L$5&amp;$E1080),'Hoja de Trabajo para listado'!$CD$151:$DC$151,0)),0)</f>
        <v>0</v>
      </c>
      <c r="M1080" s="243">
        <f ca="1">+IFERROR(INDEX('Hoja de Trabajo para listado'!$A$155:$Z$1048576,MATCH($A1080,'Hoja de Trabajo para listado'!$A$155:$A$1048576,0),MATCH((CUADRO!M$5&amp;$E1080),'Hoja de Trabajo para listado'!$A$151:$Z$151,0)),0)+IFERROR(INDEX('Hoja de Trabajo para listado'!$AB$155:$BA$1048576,MATCH($A1080,'Hoja de Trabajo para listado'!$AB$155:$AB$1048576,0),MATCH((CUADRO!M$5&amp;$E1080),'Hoja de Trabajo para listado'!$AB$151:$BA$151,0)),0)+IFERROR(INDEX('Hoja de Trabajo para listado'!$BC$155:$CB$1048576,MATCH($A1080,'Hoja de Trabajo para listado'!$BC$155:$BC$1048576,0),MATCH((CUADRO!M$5&amp;$E1080),'Hoja de Trabajo para listado'!$BC$151:$CB$151,0)),0)+IFERROR(INDEX('Hoja de Trabajo para listado'!$DE$153:$DG$274,MATCH($A1080,'Hoja de Trabajo para listado'!$DE$153:$DE$1048576,0),MATCH((CUADRO!M$5&amp;$E1080),'Hoja de Trabajo para listado'!$DE$151:$DG$151,0)),0)+IFERROR(INDEX('Hoja de Trabajo para listado'!$CD$155:$DC$1048576,MATCH($A1080,'Hoja de Trabajo para listado'!$CD$155:$CD$1048576,0),MATCH((CUADRO!M$5&amp;$E1080),'Hoja de Trabajo para listado'!$CD$151:$DC$151,0)),0)</f>
        <v>0</v>
      </c>
      <c r="N1080" s="243">
        <f ca="1">+IFERROR(INDEX('Hoja de Trabajo para listado'!$A$155:$Z$1048576,MATCH($A1080,'Hoja de Trabajo para listado'!$A$155:$A$1048576,0),MATCH((CUADRO!N$5&amp;$E1080),'Hoja de Trabajo para listado'!$A$151:$Z$151,0)),0)+IFERROR(INDEX('Hoja de Trabajo para listado'!$AB$155:$BA$1048576,MATCH($A1080,'Hoja de Trabajo para listado'!$AB$155:$AB$1048576,0),MATCH((CUADRO!N$5&amp;$E1080),'Hoja de Trabajo para listado'!$AB$151:$BA$151,0)),0)+IFERROR(INDEX('Hoja de Trabajo para listado'!$BC$155:$CB$1048576,MATCH($A1080,'Hoja de Trabajo para listado'!$BC$155:$BC$1048576,0),MATCH((CUADRO!N$5&amp;$E1080),'Hoja de Trabajo para listado'!$BC$151:$CB$151,0)),0)+IFERROR(INDEX('Hoja de Trabajo para listado'!$DE$153:$DG$274,MATCH($A1080,'Hoja de Trabajo para listado'!$DE$153:$DE$1048576,0),MATCH((CUADRO!N$5&amp;$E1080),'Hoja de Trabajo para listado'!$DE$151:$DG$151,0)),0)+IFERROR(INDEX('Hoja de Trabajo para listado'!$CD$155:$DC$1048576,MATCH($A1080,'Hoja de Trabajo para listado'!$CD$155:$CD$1048576,0),MATCH((CUADRO!N$5&amp;$E1080),'Hoja de Trabajo para listado'!$CD$151:$DC$151,0)),0)</f>
        <v>0</v>
      </c>
      <c r="O1080" s="243">
        <f ca="1">+IFERROR(INDEX('Hoja de Trabajo para listado'!$A$155:$Z$1048576,MATCH($A1080,'Hoja de Trabajo para listado'!$A$155:$A$1048576,0),MATCH((CUADRO!O$5&amp;$E1080),'Hoja de Trabajo para listado'!$A$151:$Z$151,0)),0)+IFERROR(INDEX('Hoja de Trabajo para listado'!$AB$155:$BA$1048576,MATCH($A1080,'Hoja de Trabajo para listado'!$AB$155:$AB$1048576,0),MATCH((CUADRO!O$5&amp;$E1080),'Hoja de Trabajo para listado'!$AB$151:$BA$151,0)),0)+IFERROR(INDEX('Hoja de Trabajo para listado'!$BC$155:$CB$1048576,MATCH($A1080,'Hoja de Trabajo para listado'!$BC$155:$BC$1048576,0),MATCH((CUADRO!O$5&amp;$E1080),'Hoja de Trabajo para listado'!$BC$151:$CB$151,0)),0)+IFERROR(INDEX('Hoja de Trabajo para listado'!$DE$153:$DG$274,MATCH($A1080,'Hoja de Trabajo para listado'!$DE$153:$DE$1048576,0),MATCH((CUADRO!O$5&amp;$E1080),'Hoja de Trabajo para listado'!$DE$151:$DG$151,0)),0)+IFERROR(INDEX('Hoja de Trabajo para listado'!$CD$155:$DC$1048576,MATCH($A1080,'Hoja de Trabajo para listado'!$CD$155:$CD$1048576,0),MATCH((CUADRO!O$5&amp;$E1080),'Hoja de Trabajo para listado'!$CD$151:$DC$151,0)),0)</f>
        <v>0</v>
      </c>
      <c r="P1080" s="243">
        <f ca="1">+IFERROR(INDEX('Hoja de Trabajo para listado'!$A$155:$Z$1048576,MATCH($A1080,'Hoja de Trabajo para listado'!$A$155:$A$1048576,0),MATCH((CUADRO!P$5&amp;$E1080),'Hoja de Trabajo para listado'!$A$151:$Z$151,0)),0)+IFERROR(INDEX('Hoja de Trabajo para listado'!$AB$155:$BA$1048576,MATCH($A1080,'Hoja de Trabajo para listado'!$AB$155:$AB$1048576,0),MATCH((CUADRO!P$5&amp;$E1080),'Hoja de Trabajo para listado'!$AB$151:$BA$151,0)),0)+IFERROR(INDEX('Hoja de Trabajo para listado'!$BC$155:$CB$1048576,MATCH($A1080,'Hoja de Trabajo para listado'!$BC$155:$BC$1048576,0),MATCH((CUADRO!P$5&amp;$E1080),'Hoja de Trabajo para listado'!$BC$151:$CB$151,0)),0)+IFERROR(INDEX('Hoja de Trabajo para listado'!$DE$153:$DG$274,MATCH($A1080,'Hoja de Trabajo para listado'!$DE$153:$DE$1048576,0),MATCH((CUADRO!P$5&amp;$E1080),'Hoja de Trabajo para listado'!$DE$151:$DG$151,0)),0)+IFERROR(INDEX('Hoja de Trabajo para listado'!$CD$155:$DC$1048576,MATCH($A1080,'Hoja de Trabajo para listado'!$CD$155:$CD$1048576,0),MATCH((CUADRO!P$5&amp;$E1080),'Hoja de Trabajo para listado'!$CD$151:$DC$151,0)),0)</f>
        <v>0</v>
      </c>
      <c r="Q1080" s="243">
        <f ca="1">+IFERROR(INDEX('Hoja de Trabajo para listado'!$A$155:$Z$1048576,MATCH($A1080,'Hoja de Trabajo para listado'!$A$155:$A$1048576,0),MATCH((CUADRO!Q$5&amp;$E1080),'Hoja de Trabajo para listado'!$A$151:$Z$151,0)),0)+IFERROR(INDEX('Hoja de Trabajo para listado'!$AB$155:$BA$1048576,MATCH($A1080,'Hoja de Trabajo para listado'!$AB$155:$AB$1048576,0),MATCH((CUADRO!Q$5&amp;$E1080),'Hoja de Trabajo para listado'!$AB$151:$BA$151,0)),0)+IFERROR(INDEX('Hoja de Trabajo para listado'!$BC$155:$CB$1048576,MATCH($A1080,'Hoja de Trabajo para listado'!$BC$155:$BC$1048576,0),MATCH((CUADRO!Q$5&amp;$E1080),'Hoja de Trabajo para listado'!$BC$151:$CB$151,0)),0)+IFERROR(INDEX('Hoja de Trabajo para listado'!$DE$153:$DG$274,MATCH($A1080,'Hoja de Trabajo para listado'!$DE$153:$DE$1048576,0),MATCH((CUADRO!Q$5&amp;$E1080),'Hoja de Trabajo para listado'!$DE$151:$DG$151,0)),0)+IFERROR(INDEX('Hoja de Trabajo para listado'!$CD$155:$DC$1048576,MATCH($A1080,'Hoja de Trabajo para listado'!$CD$155:$CD$1048576,0),MATCH((CUADRO!Q$5&amp;$E1080),'Hoja de Trabajo para listado'!$CD$151:$DC$151,0)),0)</f>
        <v>0</v>
      </c>
      <c r="R1080" s="243">
        <f t="shared" ca="1" si="35"/>
        <v>0</v>
      </c>
      <c r="S1080" s="249"/>
      <c r="T1080" s="243">
        <f ca="1">+T1081</f>
        <v>0</v>
      </c>
      <c r="U1080" s="242">
        <f t="shared" si="36"/>
        <v>1</v>
      </c>
      <c r="V1080" s="333" t="str">
        <f>+VLOOKUP(A1080,bd_lista!$A$3:$E$590,5,FALSE)</f>
        <v>Gobiernos Autonomos Municipales</v>
      </c>
      <c r="W1080" s="383" t="str">
        <f>+V1080</f>
        <v>Gobiernos Autonomos Municipales</v>
      </c>
      <c r="X1080" s="242">
        <f>+VLOOKUP(A1080,[3]Sheet1!$A$13:$D$744,4,FALSE)</f>
        <v>0</v>
      </c>
      <c r="Y1080" s="242" t="e">
        <f>+VLOOKUP(X1080,bd_lista!$A$3:$C$590,3,FALSE)</f>
        <v>#N/A</v>
      </c>
      <c r="Z1080" s="294">
        <f>+X1080</f>
        <v>0</v>
      </c>
      <c r="AA1080" s="295" t="e">
        <f>+Y1080</f>
        <v>#N/A</v>
      </c>
    </row>
    <row r="1081" spans="1:27" customFormat="1" ht="15" hidden="1" customHeight="1">
      <c r="A1081" s="32">
        <v>1819</v>
      </c>
      <c r="B1081" s="389"/>
      <c r="C1081" s="247" t="str">
        <f>+VLOOKUP(A1081,bd_lista!$A$3:$C$590,3,FALSE)</f>
        <v>Gobierno Autónomo Municipal de Huacaraje</v>
      </c>
      <c r="D1081" s="386"/>
      <c r="E1081" s="244" t="s">
        <v>1305</v>
      </c>
      <c r="F1081" s="245">
        <f ca="1">+IFERROR(INDEX('Hoja de Trabajo para listado'!$A$155:$Z$1048576,MATCH($A1081,'Hoja de Trabajo para listado'!$A$155:$A$1048576,0),MATCH((CUADRO!F$5&amp;$E1081),'Hoja de Trabajo para listado'!$A$151:$Z$151,0)),0)+IFERROR(INDEX('Hoja de Trabajo para listado'!$AB$155:$BA$1048576,MATCH($A1081,'Hoja de Trabajo para listado'!$AB$155:$AB$1048576,0),MATCH((CUADRO!F$5&amp;$E1081),'Hoja de Trabajo para listado'!$AB$151:$BA$151,0)),0)+IFERROR(INDEX('Hoja de Trabajo para listado'!$BC$155:$CB$1048576,MATCH($A1081,'Hoja de Trabajo para listado'!$BC$155:$BC$1048576,0),MATCH((CUADRO!F$5&amp;$E1081),'Hoja de Trabajo para listado'!$BC$151:$CB$151,0)),0)+IFERROR(INDEX('Hoja de Trabajo para listado'!$DE$153:$DG$274,MATCH($A1081,'Hoja de Trabajo para listado'!$DE$153:$DE$1048576,0),MATCH((CUADRO!F$5&amp;$E1081),'Hoja de Trabajo para listado'!$DE$151:$DG$151,0)),0)+IFERROR(INDEX('Hoja de Trabajo para listado'!$CD$155:$DC$1048576,MATCH($A1081,'Hoja de Trabajo para listado'!$CD$155:$CD$1048576,0),MATCH((CUADRO!F$5&amp;$E1081),'Hoja de Trabajo para listado'!$CD$151:$DC$151,0)),0)</f>
        <v>0</v>
      </c>
      <c r="G1081" s="245">
        <f ca="1">+IFERROR(INDEX('Hoja de Trabajo para listado'!$A$155:$Z$1048576,MATCH($A1081,'Hoja de Trabajo para listado'!$A$155:$A$1048576,0),MATCH((CUADRO!G$5&amp;$E1081),'Hoja de Trabajo para listado'!$A$151:$Z$151,0)),0)+IFERROR(INDEX('Hoja de Trabajo para listado'!$AB$155:$BA$1048576,MATCH($A1081,'Hoja de Trabajo para listado'!$AB$155:$AB$1048576,0),MATCH((CUADRO!G$5&amp;$E1081),'Hoja de Trabajo para listado'!$AB$151:$BA$151,0)),0)+IFERROR(INDEX('Hoja de Trabajo para listado'!$BC$155:$CB$1048576,MATCH($A1081,'Hoja de Trabajo para listado'!$BC$155:$BC$1048576,0),MATCH((CUADRO!G$5&amp;$E1081),'Hoja de Trabajo para listado'!$BC$151:$CB$151,0)),0)+IFERROR(INDEX('Hoja de Trabajo para listado'!$DE$153:$DG$274,MATCH($A1081,'Hoja de Trabajo para listado'!$DE$153:$DE$1048576,0),MATCH((CUADRO!G$5&amp;$E1081),'Hoja de Trabajo para listado'!$DE$151:$DG$151,0)),0)+IFERROR(INDEX('Hoja de Trabajo para listado'!$CD$155:$DC$1048576,MATCH($A1081,'Hoja de Trabajo para listado'!$CD$155:$CD$1048576,0),MATCH((CUADRO!G$5&amp;$E1081),'Hoja de Trabajo para listado'!$CD$151:$DC$151,0)),0)</f>
        <v>0</v>
      </c>
      <c r="H1081" s="245">
        <f ca="1">+IFERROR(INDEX('Hoja de Trabajo para listado'!$A$155:$Z$1048576,MATCH($A1081,'Hoja de Trabajo para listado'!$A$155:$A$1048576,0),MATCH((CUADRO!H$5&amp;$E1081),'Hoja de Trabajo para listado'!$A$151:$Z$151,0)),0)+IFERROR(INDEX('Hoja de Trabajo para listado'!$AB$155:$BA$1048576,MATCH($A1081,'Hoja de Trabajo para listado'!$AB$155:$AB$1048576,0),MATCH((CUADRO!H$5&amp;$E1081),'Hoja de Trabajo para listado'!$AB$151:$BA$151,0)),0)+IFERROR(INDEX('Hoja de Trabajo para listado'!$BC$155:$CB$1048576,MATCH($A1081,'Hoja de Trabajo para listado'!$BC$155:$BC$1048576,0),MATCH((CUADRO!H$5&amp;$E1081),'Hoja de Trabajo para listado'!$BC$151:$CB$151,0)),0)+IFERROR(INDEX('Hoja de Trabajo para listado'!$DE$153:$DG$274,MATCH($A1081,'Hoja de Trabajo para listado'!$DE$153:$DE$1048576,0),MATCH((CUADRO!H$5&amp;$E1081),'Hoja de Trabajo para listado'!$DE$151:$DG$151,0)),0)+IFERROR(INDEX('Hoja de Trabajo para listado'!$CD$155:$DC$1048576,MATCH($A1081,'Hoja de Trabajo para listado'!$CD$155:$CD$1048576,0),MATCH((CUADRO!H$5&amp;$E1081),'Hoja de Trabajo para listado'!$CD$151:$DC$151,0)),0)</f>
        <v>0</v>
      </c>
      <c r="I1081" s="245">
        <f ca="1">+IFERROR(INDEX('Hoja de Trabajo para listado'!$A$155:$Z$1048576,MATCH($A1081,'Hoja de Trabajo para listado'!$A$155:$A$1048576,0),MATCH((CUADRO!I$5&amp;$E1081),'Hoja de Trabajo para listado'!$A$151:$Z$151,0)),0)+IFERROR(INDEX('Hoja de Trabajo para listado'!$AB$155:$BA$1048576,MATCH($A1081,'Hoja de Trabajo para listado'!$AB$155:$AB$1048576,0),MATCH((CUADRO!I$5&amp;$E1081),'Hoja de Trabajo para listado'!$AB$151:$BA$151,0)),0)+IFERROR(INDEX('Hoja de Trabajo para listado'!$BC$155:$CB$1048576,MATCH($A1081,'Hoja de Trabajo para listado'!$BC$155:$BC$1048576,0),MATCH((CUADRO!I$5&amp;$E1081),'Hoja de Trabajo para listado'!$BC$151:$CB$151,0)),0)+IFERROR(INDEX('Hoja de Trabajo para listado'!$DE$153:$DG$274,MATCH($A1081,'Hoja de Trabajo para listado'!$DE$153:$DE$1048576,0),MATCH((CUADRO!I$5&amp;$E1081),'Hoja de Trabajo para listado'!$DE$151:$DG$151,0)),0)+IFERROR(INDEX('Hoja de Trabajo para listado'!$CD$155:$DC$1048576,MATCH($A1081,'Hoja de Trabajo para listado'!$CD$155:$CD$1048576,0),MATCH((CUADRO!I$5&amp;$E1081),'Hoja de Trabajo para listado'!$CD$151:$DC$151,0)),0)</f>
        <v>0</v>
      </c>
      <c r="J1081" s="245">
        <f ca="1">+IFERROR(INDEX('Hoja de Trabajo para listado'!$A$155:$Z$1048576,MATCH($A1081,'Hoja de Trabajo para listado'!$A$155:$A$1048576,0),MATCH((CUADRO!J$5&amp;$E1081),'Hoja de Trabajo para listado'!$A$151:$Z$151,0)),0)+IFERROR(INDEX('Hoja de Trabajo para listado'!$AB$155:$BA$1048576,MATCH($A1081,'Hoja de Trabajo para listado'!$AB$155:$AB$1048576,0),MATCH((CUADRO!J$5&amp;$E1081),'Hoja de Trabajo para listado'!$AB$151:$BA$151,0)),0)+IFERROR(INDEX('Hoja de Trabajo para listado'!$BC$155:$CB$1048576,MATCH($A1081,'Hoja de Trabajo para listado'!$BC$155:$BC$1048576,0),MATCH((CUADRO!J$5&amp;$E1081),'Hoja de Trabajo para listado'!$BC$151:$CB$151,0)),0)+IFERROR(INDEX('Hoja de Trabajo para listado'!$DE$153:$DG$274,MATCH($A1081,'Hoja de Trabajo para listado'!$DE$153:$DE$1048576,0),MATCH((CUADRO!J$5&amp;$E1081),'Hoja de Trabajo para listado'!$DE$151:$DG$151,0)),0)+IFERROR(INDEX('Hoja de Trabajo para listado'!$CD$155:$DC$1048576,MATCH($A1081,'Hoja de Trabajo para listado'!$CD$155:$CD$1048576,0),MATCH((CUADRO!J$5&amp;$E1081),'Hoja de Trabajo para listado'!$CD$151:$DC$151,0)),0)</f>
        <v>0</v>
      </c>
      <c r="K1081" s="245">
        <f ca="1">+IFERROR(INDEX('Hoja de Trabajo para listado'!$A$155:$Z$1048576,MATCH($A1081,'Hoja de Trabajo para listado'!$A$155:$A$1048576,0),MATCH((CUADRO!K$5&amp;$E1081),'Hoja de Trabajo para listado'!$A$151:$Z$151,0)),0)+IFERROR(INDEX('Hoja de Trabajo para listado'!$AB$155:$BA$1048576,MATCH($A1081,'Hoja de Trabajo para listado'!$AB$155:$AB$1048576,0),MATCH((CUADRO!K$5&amp;$E1081),'Hoja de Trabajo para listado'!$AB$151:$BA$151,0)),0)+IFERROR(INDEX('Hoja de Trabajo para listado'!$BC$155:$CB$1048576,MATCH($A1081,'Hoja de Trabajo para listado'!$BC$155:$BC$1048576,0),MATCH((CUADRO!K$5&amp;$E1081),'Hoja de Trabajo para listado'!$BC$151:$CB$151,0)),0)+IFERROR(INDEX('Hoja de Trabajo para listado'!$DE$153:$DG$274,MATCH($A1081,'Hoja de Trabajo para listado'!$DE$153:$DE$1048576,0),MATCH((CUADRO!K$5&amp;$E1081),'Hoja de Trabajo para listado'!$DE$151:$DG$151,0)),0)+IFERROR(INDEX('Hoja de Trabajo para listado'!$CD$155:$DC$1048576,MATCH($A1081,'Hoja de Trabajo para listado'!$CD$155:$CD$1048576,0),MATCH((CUADRO!K$5&amp;$E1081),'Hoja de Trabajo para listado'!$CD$151:$DC$151,0)),0)</f>
        <v>0</v>
      </c>
      <c r="L1081" s="245">
        <f ca="1">+IFERROR(INDEX('Hoja de Trabajo para listado'!$A$155:$Z$1048576,MATCH($A1081,'Hoja de Trabajo para listado'!$A$155:$A$1048576,0),MATCH((CUADRO!L$5&amp;$E1081),'Hoja de Trabajo para listado'!$A$151:$Z$151,0)),0)+IFERROR(INDEX('Hoja de Trabajo para listado'!$AB$155:$BA$1048576,MATCH($A1081,'Hoja de Trabajo para listado'!$AB$155:$AB$1048576,0),MATCH((CUADRO!L$5&amp;$E1081),'Hoja de Trabajo para listado'!$AB$151:$BA$151,0)),0)+IFERROR(INDEX('Hoja de Trabajo para listado'!$BC$155:$CB$1048576,MATCH($A1081,'Hoja de Trabajo para listado'!$BC$155:$BC$1048576,0),MATCH((CUADRO!L$5&amp;$E1081),'Hoja de Trabajo para listado'!$BC$151:$CB$151,0)),0)+IFERROR(INDEX('Hoja de Trabajo para listado'!$DE$153:$DG$274,MATCH($A1081,'Hoja de Trabajo para listado'!$DE$153:$DE$1048576,0),MATCH((CUADRO!L$5&amp;$E1081),'Hoja de Trabajo para listado'!$DE$151:$DG$151,0)),0)+IFERROR(INDEX('Hoja de Trabajo para listado'!$CD$155:$DC$1048576,MATCH($A1081,'Hoja de Trabajo para listado'!$CD$155:$CD$1048576,0),MATCH((CUADRO!L$5&amp;$E1081),'Hoja de Trabajo para listado'!$CD$151:$DC$151,0)),0)</f>
        <v>0</v>
      </c>
      <c r="M1081" s="245">
        <f ca="1">+IFERROR(INDEX('Hoja de Trabajo para listado'!$A$155:$Z$1048576,MATCH($A1081,'Hoja de Trabajo para listado'!$A$155:$A$1048576,0),MATCH((CUADRO!M$5&amp;$E1081),'Hoja de Trabajo para listado'!$A$151:$Z$151,0)),0)+IFERROR(INDEX('Hoja de Trabajo para listado'!$AB$155:$BA$1048576,MATCH($A1081,'Hoja de Trabajo para listado'!$AB$155:$AB$1048576,0),MATCH((CUADRO!M$5&amp;$E1081),'Hoja de Trabajo para listado'!$AB$151:$BA$151,0)),0)+IFERROR(INDEX('Hoja de Trabajo para listado'!$BC$155:$CB$1048576,MATCH($A1081,'Hoja de Trabajo para listado'!$BC$155:$BC$1048576,0),MATCH((CUADRO!M$5&amp;$E1081),'Hoja de Trabajo para listado'!$BC$151:$CB$151,0)),0)+IFERROR(INDEX('Hoja de Trabajo para listado'!$DE$153:$DG$274,MATCH($A1081,'Hoja de Trabajo para listado'!$DE$153:$DE$1048576,0),MATCH((CUADRO!M$5&amp;$E1081),'Hoja de Trabajo para listado'!$DE$151:$DG$151,0)),0)+IFERROR(INDEX('Hoja de Trabajo para listado'!$CD$155:$DC$1048576,MATCH($A1081,'Hoja de Trabajo para listado'!$CD$155:$CD$1048576,0),MATCH((CUADRO!M$5&amp;$E1081),'Hoja de Trabajo para listado'!$CD$151:$DC$151,0)),0)</f>
        <v>0</v>
      </c>
      <c r="N1081" s="245">
        <f ca="1">+IFERROR(INDEX('Hoja de Trabajo para listado'!$A$155:$Z$1048576,MATCH($A1081,'Hoja de Trabajo para listado'!$A$155:$A$1048576,0),MATCH((CUADRO!N$5&amp;$E1081),'Hoja de Trabajo para listado'!$A$151:$Z$151,0)),0)+IFERROR(INDEX('Hoja de Trabajo para listado'!$AB$155:$BA$1048576,MATCH($A1081,'Hoja de Trabajo para listado'!$AB$155:$AB$1048576,0),MATCH((CUADRO!N$5&amp;$E1081),'Hoja de Trabajo para listado'!$AB$151:$BA$151,0)),0)+IFERROR(INDEX('Hoja de Trabajo para listado'!$BC$155:$CB$1048576,MATCH($A1081,'Hoja de Trabajo para listado'!$BC$155:$BC$1048576,0),MATCH((CUADRO!N$5&amp;$E1081),'Hoja de Trabajo para listado'!$BC$151:$CB$151,0)),0)+IFERROR(INDEX('Hoja de Trabajo para listado'!$DE$153:$DG$274,MATCH($A1081,'Hoja de Trabajo para listado'!$DE$153:$DE$1048576,0),MATCH((CUADRO!N$5&amp;$E1081),'Hoja de Trabajo para listado'!$DE$151:$DG$151,0)),0)+IFERROR(INDEX('Hoja de Trabajo para listado'!$CD$155:$DC$1048576,MATCH($A1081,'Hoja de Trabajo para listado'!$CD$155:$CD$1048576,0),MATCH((CUADRO!N$5&amp;$E1081),'Hoja de Trabajo para listado'!$CD$151:$DC$151,0)),0)</f>
        <v>0</v>
      </c>
      <c r="O1081" s="245">
        <f ca="1">+IFERROR(INDEX('Hoja de Trabajo para listado'!$A$155:$Z$1048576,MATCH($A1081,'Hoja de Trabajo para listado'!$A$155:$A$1048576,0),MATCH((CUADRO!O$5&amp;$E1081),'Hoja de Trabajo para listado'!$A$151:$Z$151,0)),0)+IFERROR(INDEX('Hoja de Trabajo para listado'!$AB$155:$BA$1048576,MATCH($A1081,'Hoja de Trabajo para listado'!$AB$155:$AB$1048576,0),MATCH((CUADRO!O$5&amp;$E1081),'Hoja de Trabajo para listado'!$AB$151:$BA$151,0)),0)+IFERROR(INDEX('Hoja de Trabajo para listado'!$BC$155:$CB$1048576,MATCH($A1081,'Hoja de Trabajo para listado'!$BC$155:$BC$1048576,0),MATCH((CUADRO!O$5&amp;$E1081),'Hoja de Trabajo para listado'!$BC$151:$CB$151,0)),0)+IFERROR(INDEX('Hoja de Trabajo para listado'!$DE$153:$DG$274,MATCH($A1081,'Hoja de Trabajo para listado'!$DE$153:$DE$1048576,0),MATCH((CUADRO!O$5&amp;$E1081),'Hoja de Trabajo para listado'!$DE$151:$DG$151,0)),0)+IFERROR(INDEX('Hoja de Trabajo para listado'!$CD$155:$DC$1048576,MATCH($A1081,'Hoja de Trabajo para listado'!$CD$155:$CD$1048576,0),MATCH((CUADRO!O$5&amp;$E1081),'Hoja de Trabajo para listado'!$CD$151:$DC$151,0)),0)</f>
        <v>0</v>
      </c>
      <c r="P1081" s="245">
        <f ca="1">+IFERROR(INDEX('Hoja de Trabajo para listado'!$A$155:$Z$1048576,MATCH($A1081,'Hoja de Trabajo para listado'!$A$155:$A$1048576,0),MATCH((CUADRO!P$5&amp;$E1081),'Hoja de Trabajo para listado'!$A$151:$Z$151,0)),0)+IFERROR(INDEX('Hoja de Trabajo para listado'!$AB$155:$BA$1048576,MATCH($A1081,'Hoja de Trabajo para listado'!$AB$155:$AB$1048576,0),MATCH((CUADRO!P$5&amp;$E1081),'Hoja de Trabajo para listado'!$AB$151:$BA$151,0)),0)+IFERROR(INDEX('Hoja de Trabajo para listado'!$BC$155:$CB$1048576,MATCH($A1081,'Hoja de Trabajo para listado'!$BC$155:$BC$1048576,0),MATCH((CUADRO!P$5&amp;$E1081),'Hoja de Trabajo para listado'!$BC$151:$CB$151,0)),0)+IFERROR(INDEX('Hoja de Trabajo para listado'!$DE$153:$DG$274,MATCH($A1081,'Hoja de Trabajo para listado'!$DE$153:$DE$1048576,0),MATCH((CUADRO!P$5&amp;$E1081),'Hoja de Trabajo para listado'!$DE$151:$DG$151,0)),0)+IFERROR(INDEX('Hoja de Trabajo para listado'!$CD$155:$DC$1048576,MATCH($A1081,'Hoja de Trabajo para listado'!$CD$155:$CD$1048576,0),MATCH((CUADRO!P$5&amp;$E1081),'Hoja de Trabajo para listado'!$CD$151:$DC$151,0)),0)</f>
        <v>0</v>
      </c>
      <c r="Q1081" s="245">
        <f ca="1">+IFERROR(INDEX('Hoja de Trabajo para listado'!$A$155:$Z$1048576,MATCH($A1081,'Hoja de Trabajo para listado'!$A$155:$A$1048576,0),MATCH((CUADRO!Q$5&amp;$E1081),'Hoja de Trabajo para listado'!$A$151:$Z$151,0)),0)+IFERROR(INDEX('Hoja de Trabajo para listado'!$AB$155:$BA$1048576,MATCH($A1081,'Hoja de Trabajo para listado'!$AB$155:$AB$1048576,0),MATCH((CUADRO!Q$5&amp;$E1081),'Hoja de Trabajo para listado'!$AB$151:$BA$151,0)),0)+IFERROR(INDEX('Hoja de Trabajo para listado'!$BC$155:$CB$1048576,MATCH($A1081,'Hoja de Trabajo para listado'!$BC$155:$BC$1048576,0),MATCH((CUADRO!Q$5&amp;$E1081),'Hoja de Trabajo para listado'!$BC$151:$CB$151,0)),0)+IFERROR(INDEX('Hoja de Trabajo para listado'!$DE$153:$DG$274,MATCH($A1081,'Hoja de Trabajo para listado'!$DE$153:$DE$1048576,0),MATCH((CUADRO!Q$5&amp;$E1081),'Hoja de Trabajo para listado'!$DE$151:$DG$151,0)),0)+IFERROR(INDEX('Hoja de Trabajo para listado'!$CD$155:$DC$1048576,MATCH($A1081,'Hoja de Trabajo para listado'!$CD$155:$CD$1048576,0),MATCH((CUADRO!Q$5&amp;$E1081),'Hoja de Trabajo para listado'!$CD$151:$DC$151,0)),0)</f>
        <v>0</v>
      </c>
      <c r="R1081" s="245">
        <f t="shared" ca="1" si="35"/>
        <v>0</v>
      </c>
      <c r="S1081" s="259">
        <f ca="1">+R1080+R1081</f>
        <v>0</v>
      </c>
      <c r="T1081" s="245">
        <f ca="1">+S1081</f>
        <v>0</v>
      </c>
      <c r="U1081" s="244">
        <f t="shared" si="36"/>
        <v>2</v>
      </c>
      <c r="V1081" s="333" t="str">
        <f>+VLOOKUP(A1081,bd_lista!$A$3:$E$590,5,FALSE)</f>
        <v>Gobiernos Autonomos Municipales</v>
      </c>
      <c r="W1081" s="384"/>
      <c r="X1081" s="242">
        <f>+VLOOKUP(A1081,[3]Sheet1!$A$13:$D$744,4,FALSE)</f>
        <v>0</v>
      </c>
      <c r="Y1081" s="242" t="e">
        <f>+VLOOKUP(X1081,bd_lista!$A$3:$C$590,3,FALSE)</f>
        <v>#N/A</v>
      </c>
      <c r="Z1081" s="292"/>
      <c r="AA1081" s="293"/>
    </row>
    <row r="1082" spans="1:27" customFormat="1" ht="15" hidden="1" customHeight="1">
      <c r="A1082" s="32">
        <v>1820</v>
      </c>
      <c r="B1082" s="388">
        <f>+A1082</f>
        <v>1820</v>
      </c>
      <c r="C1082" s="247" t="str">
        <f>+VLOOKUP(A1082,bd_lista!$A$3:$C$590,3,FALSE)</f>
        <v>Gobierno Autónomo Municipal de Exaltación</v>
      </c>
      <c r="D1082" s="385" t="str">
        <f>+C1082</f>
        <v>Gobierno Autónomo Municipal de Exaltación</v>
      </c>
      <c r="E1082" s="242" t="s">
        <v>1304</v>
      </c>
      <c r="F1082" s="243">
        <f ca="1">+IFERROR(INDEX('Hoja de Trabajo para listado'!$A$155:$Z$1048576,MATCH($A1082,'Hoja de Trabajo para listado'!$A$155:$A$1048576,0),MATCH((CUADRO!F$5&amp;$E1082),'Hoja de Trabajo para listado'!$A$151:$Z$151,0)),0)+IFERROR(INDEX('Hoja de Trabajo para listado'!$AB$155:$BA$1048576,MATCH($A1082,'Hoja de Trabajo para listado'!$AB$155:$AB$1048576,0),MATCH((CUADRO!F$5&amp;$E1082),'Hoja de Trabajo para listado'!$AB$151:$BA$151,0)),0)+IFERROR(INDEX('Hoja de Trabajo para listado'!$BC$155:$CB$1048576,MATCH($A1082,'Hoja de Trabajo para listado'!$BC$155:$BC$1048576,0),MATCH((CUADRO!F$5&amp;$E1082),'Hoja de Trabajo para listado'!$BC$151:$CB$151,0)),0)+IFERROR(INDEX('Hoja de Trabajo para listado'!$DE$153:$DG$274,MATCH($A1082,'Hoja de Trabajo para listado'!$DE$153:$DE$1048576,0),MATCH((CUADRO!F$5&amp;$E1082),'Hoja de Trabajo para listado'!$DE$151:$DG$151,0)),0)+IFERROR(INDEX('Hoja de Trabajo para listado'!$CD$155:$DC$1048576,MATCH($A1082,'Hoja de Trabajo para listado'!$CD$155:$CD$1048576,0),MATCH((CUADRO!F$5&amp;$E1082),'Hoja de Trabajo para listado'!$CD$151:$DC$151,0)),0)</f>
        <v>0</v>
      </c>
      <c r="G1082" s="243">
        <f ca="1">+IFERROR(INDEX('Hoja de Trabajo para listado'!$A$155:$Z$1048576,MATCH($A1082,'Hoja de Trabajo para listado'!$A$155:$A$1048576,0),MATCH((CUADRO!G$5&amp;$E1082),'Hoja de Trabajo para listado'!$A$151:$Z$151,0)),0)+IFERROR(INDEX('Hoja de Trabajo para listado'!$AB$155:$BA$1048576,MATCH($A1082,'Hoja de Trabajo para listado'!$AB$155:$AB$1048576,0),MATCH((CUADRO!G$5&amp;$E1082),'Hoja de Trabajo para listado'!$AB$151:$BA$151,0)),0)+IFERROR(INDEX('Hoja de Trabajo para listado'!$BC$155:$CB$1048576,MATCH($A1082,'Hoja de Trabajo para listado'!$BC$155:$BC$1048576,0),MATCH((CUADRO!G$5&amp;$E1082),'Hoja de Trabajo para listado'!$BC$151:$CB$151,0)),0)+IFERROR(INDEX('Hoja de Trabajo para listado'!$DE$153:$DG$274,MATCH($A1082,'Hoja de Trabajo para listado'!$DE$153:$DE$1048576,0),MATCH((CUADRO!G$5&amp;$E1082),'Hoja de Trabajo para listado'!$DE$151:$DG$151,0)),0)+IFERROR(INDEX('Hoja de Trabajo para listado'!$CD$155:$DC$1048576,MATCH($A1082,'Hoja de Trabajo para listado'!$CD$155:$CD$1048576,0),MATCH((CUADRO!G$5&amp;$E1082),'Hoja de Trabajo para listado'!$CD$151:$DC$151,0)),0)</f>
        <v>0</v>
      </c>
      <c r="H1082" s="243">
        <f ca="1">+IFERROR(INDEX('Hoja de Trabajo para listado'!$A$155:$Z$1048576,MATCH($A1082,'Hoja de Trabajo para listado'!$A$155:$A$1048576,0),MATCH((CUADRO!H$5&amp;$E1082),'Hoja de Trabajo para listado'!$A$151:$Z$151,0)),0)+IFERROR(INDEX('Hoja de Trabajo para listado'!$AB$155:$BA$1048576,MATCH($A1082,'Hoja de Trabajo para listado'!$AB$155:$AB$1048576,0),MATCH((CUADRO!H$5&amp;$E1082),'Hoja de Trabajo para listado'!$AB$151:$BA$151,0)),0)+IFERROR(INDEX('Hoja de Trabajo para listado'!$BC$155:$CB$1048576,MATCH($A1082,'Hoja de Trabajo para listado'!$BC$155:$BC$1048576,0),MATCH((CUADRO!H$5&amp;$E1082),'Hoja de Trabajo para listado'!$BC$151:$CB$151,0)),0)+IFERROR(INDEX('Hoja de Trabajo para listado'!$DE$153:$DG$274,MATCH($A1082,'Hoja de Trabajo para listado'!$DE$153:$DE$1048576,0),MATCH((CUADRO!H$5&amp;$E1082),'Hoja de Trabajo para listado'!$DE$151:$DG$151,0)),0)+IFERROR(INDEX('Hoja de Trabajo para listado'!$CD$155:$DC$1048576,MATCH($A1082,'Hoja de Trabajo para listado'!$CD$155:$CD$1048576,0),MATCH((CUADRO!H$5&amp;$E1082),'Hoja de Trabajo para listado'!$CD$151:$DC$151,0)),0)</f>
        <v>0</v>
      </c>
      <c r="I1082" s="243">
        <f ca="1">+IFERROR(INDEX('Hoja de Trabajo para listado'!$A$155:$Z$1048576,MATCH($A1082,'Hoja de Trabajo para listado'!$A$155:$A$1048576,0),MATCH((CUADRO!I$5&amp;$E1082),'Hoja de Trabajo para listado'!$A$151:$Z$151,0)),0)+IFERROR(INDEX('Hoja de Trabajo para listado'!$AB$155:$BA$1048576,MATCH($A1082,'Hoja de Trabajo para listado'!$AB$155:$AB$1048576,0),MATCH((CUADRO!I$5&amp;$E1082),'Hoja de Trabajo para listado'!$AB$151:$BA$151,0)),0)+IFERROR(INDEX('Hoja de Trabajo para listado'!$BC$155:$CB$1048576,MATCH($A1082,'Hoja de Trabajo para listado'!$BC$155:$BC$1048576,0),MATCH((CUADRO!I$5&amp;$E1082),'Hoja de Trabajo para listado'!$BC$151:$CB$151,0)),0)+IFERROR(INDEX('Hoja de Trabajo para listado'!$DE$153:$DG$274,MATCH($A1082,'Hoja de Trabajo para listado'!$DE$153:$DE$1048576,0),MATCH((CUADRO!I$5&amp;$E1082),'Hoja de Trabajo para listado'!$DE$151:$DG$151,0)),0)+IFERROR(INDEX('Hoja de Trabajo para listado'!$CD$155:$DC$1048576,MATCH($A1082,'Hoja de Trabajo para listado'!$CD$155:$CD$1048576,0),MATCH((CUADRO!I$5&amp;$E1082),'Hoja de Trabajo para listado'!$CD$151:$DC$151,0)),0)</f>
        <v>0</v>
      </c>
      <c r="J1082" s="243">
        <f ca="1">+IFERROR(INDEX('Hoja de Trabajo para listado'!$A$155:$Z$1048576,MATCH($A1082,'Hoja de Trabajo para listado'!$A$155:$A$1048576,0),MATCH((CUADRO!J$5&amp;$E1082),'Hoja de Trabajo para listado'!$A$151:$Z$151,0)),0)+IFERROR(INDEX('Hoja de Trabajo para listado'!$AB$155:$BA$1048576,MATCH($A1082,'Hoja de Trabajo para listado'!$AB$155:$AB$1048576,0),MATCH((CUADRO!J$5&amp;$E1082),'Hoja de Trabajo para listado'!$AB$151:$BA$151,0)),0)+IFERROR(INDEX('Hoja de Trabajo para listado'!$BC$155:$CB$1048576,MATCH($A1082,'Hoja de Trabajo para listado'!$BC$155:$BC$1048576,0),MATCH((CUADRO!J$5&amp;$E1082),'Hoja de Trabajo para listado'!$BC$151:$CB$151,0)),0)+IFERROR(INDEX('Hoja de Trabajo para listado'!$DE$153:$DG$274,MATCH($A1082,'Hoja de Trabajo para listado'!$DE$153:$DE$1048576,0),MATCH((CUADRO!J$5&amp;$E1082),'Hoja de Trabajo para listado'!$DE$151:$DG$151,0)),0)+IFERROR(INDEX('Hoja de Trabajo para listado'!$CD$155:$DC$1048576,MATCH($A1082,'Hoja de Trabajo para listado'!$CD$155:$CD$1048576,0),MATCH((CUADRO!J$5&amp;$E1082),'Hoja de Trabajo para listado'!$CD$151:$DC$151,0)),0)</f>
        <v>0</v>
      </c>
      <c r="K1082" s="243">
        <f ca="1">+IFERROR(INDEX('Hoja de Trabajo para listado'!$A$155:$Z$1048576,MATCH($A1082,'Hoja de Trabajo para listado'!$A$155:$A$1048576,0),MATCH((CUADRO!K$5&amp;$E1082),'Hoja de Trabajo para listado'!$A$151:$Z$151,0)),0)+IFERROR(INDEX('Hoja de Trabajo para listado'!$AB$155:$BA$1048576,MATCH($A1082,'Hoja de Trabajo para listado'!$AB$155:$AB$1048576,0),MATCH((CUADRO!K$5&amp;$E1082),'Hoja de Trabajo para listado'!$AB$151:$BA$151,0)),0)+IFERROR(INDEX('Hoja de Trabajo para listado'!$BC$155:$CB$1048576,MATCH($A1082,'Hoja de Trabajo para listado'!$BC$155:$BC$1048576,0),MATCH((CUADRO!K$5&amp;$E1082),'Hoja de Trabajo para listado'!$BC$151:$CB$151,0)),0)+IFERROR(INDEX('Hoja de Trabajo para listado'!$DE$153:$DG$274,MATCH($A1082,'Hoja de Trabajo para listado'!$DE$153:$DE$1048576,0),MATCH((CUADRO!K$5&amp;$E1082),'Hoja de Trabajo para listado'!$DE$151:$DG$151,0)),0)+IFERROR(INDEX('Hoja de Trabajo para listado'!$CD$155:$DC$1048576,MATCH($A1082,'Hoja de Trabajo para listado'!$CD$155:$CD$1048576,0),MATCH((CUADRO!K$5&amp;$E1082),'Hoja de Trabajo para listado'!$CD$151:$DC$151,0)),0)</f>
        <v>0</v>
      </c>
      <c r="L1082" s="243">
        <f ca="1">+IFERROR(INDEX('Hoja de Trabajo para listado'!$A$155:$Z$1048576,MATCH($A1082,'Hoja de Trabajo para listado'!$A$155:$A$1048576,0),MATCH((CUADRO!L$5&amp;$E1082),'Hoja de Trabajo para listado'!$A$151:$Z$151,0)),0)+IFERROR(INDEX('Hoja de Trabajo para listado'!$AB$155:$BA$1048576,MATCH($A1082,'Hoja de Trabajo para listado'!$AB$155:$AB$1048576,0),MATCH((CUADRO!L$5&amp;$E1082),'Hoja de Trabajo para listado'!$AB$151:$BA$151,0)),0)+IFERROR(INDEX('Hoja de Trabajo para listado'!$BC$155:$CB$1048576,MATCH($A1082,'Hoja de Trabajo para listado'!$BC$155:$BC$1048576,0),MATCH((CUADRO!L$5&amp;$E1082),'Hoja de Trabajo para listado'!$BC$151:$CB$151,0)),0)+IFERROR(INDEX('Hoja de Trabajo para listado'!$DE$153:$DG$274,MATCH($A1082,'Hoja de Trabajo para listado'!$DE$153:$DE$1048576,0),MATCH((CUADRO!L$5&amp;$E1082),'Hoja de Trabajo para listado'!$DE$151:$DG$151,0)),0)+IFERROR(INDEX('Hoja de Trabajo para listado'!$CD$155:$DC$1048576,MATCH($A1082,'Hoja de Trabajo para listado'!$CD$155:$CD$1048576,0),MATCH((CUADRO!L$5&amp;$E1082),'Hoja de Trabajo para listado'!$CD$151:$DC$151,0)),0)</f>
        <v>0</v>
      </c>
      <c r="M1082" s="243">
        <f ca="1">+IFERROR(INDEX('Hoja de Trabajo para listado'!$A$155:$Z$1048576,MATCH($A1082,'Hoja de Trabajo para listado'!$A$155:$A$1048576,0),MATCH((CUADRO!M$5&amp;$E1082),'Hoja de Trabajo para listado'!$A$151:$Z$151,0)),0)+IFERROR(INDEX('Hoja de Trabajo para listado'!$AB$155:$BA$1048576,MATCH($A1082,'Hoja de Trabajo para listado'!$AB$155:$AB$1048576,0),MATCH((CUADRO!M$5&amp;$E1082),'Hoja de Trabajo para listado'!$AB$151:$BA$151,0)),0)+IFERROR(INDEX('Hoja de Trabajo para listado'!$BC$155:$CB$1048576,MATCH($A1082,'Hoja de Trabajo para listado'!$BC$155:$BC$1048576,0),MATCH((CUADRO!M$5&amp;$E1082),'Hoja de Trabajo para listado'!$BC$151:$CB$151,0)),0)+IFERROR(INDEX('Hoja de Trabajo para listado'!$DE$153:$DG$274,MATCH($A1082,'Hoja de Trabajo para listado'!$DE$153:$DE$1048576,0),MATCH((CUADRO!M$5&amp;$E1082),'Hoja de Trabajo para listado'!$DE$151:$DG$151,0)),0)+IFERROR(INDEX('Hoja de Trabajo para listado'!$CD$155:$DC$1048576,MATCH($A1082,'Hoja de Trabajo para listado'!$CD$155:$CD$1048576,0),MATCH((CUADRO!M$5&amp;$E1082),'Hoja de Trabajo para listado'!$CD$151:$DC$151,0)),0)</f>
        <v>0</v>
      </c>
      <c r="N1082" s="243">
        <f ca="1">+IFERROR(INDEX('Hoja de Trabajo para listado'!$A$155:$Z$1048576,MATCH($A1082,'Hoja de Trabajo para listado'!$A$155:$A$1048576,0),MATCH((CUADRO!N$5&amp;$E1082),'Hoja de Trabajo para listado'!$A$151:$Z$151,0)),0)+IFERROR(INDEX('Hoja de Trabajo para listado'!$AB$155:$BA$1048576,MATCH($A1082,'Hoja de Trabajo para listado'!$AB$155:$AB$1048576,0),MATCH((CUADRO!N$5&amp;$E1082),'Hoja de Trabajo para listado'!$AB$151:$BA$151,0)),0)+IFERROR(INDEX('Hoja de Trabajo para listado'!$BC$155:$CB$1048576,MATCH($A1082,'Hoja de Trabajo para listado'!$BC$155:$BC$1048576,0),MATCH((CUADRO!N$5&amp;$E1082),'Hoja de Trabajo para listado'!$BC$151:$CB$151,0)),0)+IFERROR(INDEX('Hoja de Trabajo para listado'!$DE$153:$DG$274,MATCH($A1082,'Hoja de Trabajo para listado'!$DE$153:$DE$1048576,0),MATCH((CUADRO!N$5&amp;$E1082),'Hoja de Trabajo para listado'!$DE$151:$DG$151,0)),0)+IFERROR(INDEX('Hoja de Trabajo para listado'!$CD$155:$DC$1048576,MATCH($A1082,'Hoja de Trabajo para listado'!$CD$155:$CD$1048576,0),MATCH((CUADRO!N$5&amp;$E1082),'Hoja de Trabajo para listado'!$CD$151:$DC$151,0)),0)</f>
        <v>0</v>
      </c>
      <c r="O1082" s="243">
        <f ca="1">+IFERROR(INDEX('Hoja de Trabajo para listado'!$A$155:$Z$1048576,MATCH($A1082,'Hoja de Trabajo para listado'!$A$155:$A$1048576,0),MATCH((CUADRO!O$5&amp;$E1082),'Hoja de Trabajo para listado'!$A$151:$Z$151,0)),0)+IFERROR(INDEX('Hoja de Trabajo para listado'!$AB$155:$BA$1048576,MATCH($A1082,'Hoja de Trabajo para listado'!$AB$155:$AB$1048576,0),MATCH((CUADRO!O$5&amp;$E1082),'Hoja de Trabajo para listado'!$AB$151:$BA$151,0)),0)+IFERROR(INDEX('Hoja de Trabajo para listado'!$BC$155:$CB$1048576,MATCH($A1082,'Hoja de Trabajo para listado'!$BC$155:$BC$1048576,0),MATCH((CUADRO!O$5&amp;$E1082),'Hoja de Trabajo para listado'!$BC$151:$CB$151,0)),0)+IFERROR(INDEX('Hoja de Trabajo para listado'!$DE$153:$DG$274,MATCH($A1082,'Hoja de Trabajo para listado'!$DE$153:$DE$1048576,0),MATCH((CUADRO!O$5&amp;$E1082),'Hoja de Trabajo para listado'!$DE$151:$DG$151,0)),0)+IFERROR(INDEX('Hoja de Trabajo para listado'!$CD$155:$DC$1048576,MATCH($A1082,'Hoja de Trabajo para listado'!$CD$155:$CD$1048576,0),MATCH((CUADRO!O$5&amp;$E1082),'Hoja de Trabajo para listado'!$CD$151:$DC$151,0)),0)</f>
        <v>0</v>
      </c>
      <c r="P1082" s="243">
        <f ca="1">+IFERROR(INDEX('Hoja de Trabajo para listado'!$A$155:$Z$1048576,MATCH($A1082,'Hoja de Trabajo para listado'!$A$155:$A$1048576,0),MATCH((CUADRO!P$5&amp;$E1082),'Hoja de Trabajo para listado'!$A$151:$Z$151,0)),0)+IFERROR(INDEX('Hoja de Trabajo para listado'!$AB$155:$BA$1048576,MATCH($A1082,'Hoja de Trabajo para listado'!$AB$155:$AB$1048576,0),MATCH((CUADRO!P$5&amp;$E1082),'Hoja de Trabajo para listado'!$AB$151:$BA$151,0)),0)+IFERROR(INDEX('Hoja de Trabajo para listado'!$BC$155:$CB$1048576,MATCH($A1082,'Hoja de Trabajo para listado'!$BC$155:$BC$1048576,0),MATCH((CUADRO!P$5&amp;$E1082),'Hoja de Trabajo para listado'!$BC$151:$CB$151,0)),0)+IFERROR(INDEX('Hoja de Trabajo para listado'!$DE$153:$DG$274,MATCH($A1082,'Hoja de Trabajo para listado'!$DE$153:$DE$1048576,0),MATCH((CUADRO!P$5&amp;$E1082),'Hoja de Trabajo para listado'!$DE$151:$DG$151,0)),0)+IFERROR(INDEX('Hoja de Trabajo para listado'!$CD$155:$DC$1048576,MATCH($A1082,'Hoja de Trabajo para listado'!$CD$155:$CD$1048576,0),MATCH((CUADRO!P$5&amp;$E1082),'Hoja de Trabajo para listado'!$CD$151:$DC$151,0)),0)</f>
        <v>0</v>
      </c>
      <c r="Q1082" s="243">
        <f ca="1">+IFERROR(INDEX('Hoja de Trabajo para listado'!$A$155:$Z$1048576,MATCH($A1082,'Hoja de Trabajo para listado'!$A$155:$A$1048576,0),MATCH((CUADRO!Q$5&amp;$E1082),'Hoja de Trabajo para listado'!$A$151:$Z$151,0)),0)+IFERROR(INDEX('Hoja de Trabajo para listado'!$AB$155:$BA$1048576,MATCH($A1082,'Hoja de Trabajo para listado'!$AB$155:$AB$1048576,0),MATCH((CUADRO!Q$5&amp;$E1082),'Hoja de Trabajo para listado'!$AB$151:$BA$151,0)),0)+IFERROR(INDEX('Hoja de Trabajo para listado'!$BC$155:$CB$1048576,MATCH($A1082,'Hoja de Trabajo para listado'!$BC$155:$BC$1048576,0),MATCH((CUADRO!Q$5&amp;$E1082),'Hoja de Trabajo para listado'!$BC$151:$CB$151,0)),0)+IFERROR(INDEX('Hoja de Trabajo para listado'!$DE$153:$DG$274,MATCH($A1082,'Hoja de Trabajo para listado'!$DE$153:$DE$1048576,0),MATCH((CUADRO!Q$5&amp;$E1082),'Hoja de Trabajo para listado'!$DE$151:$DG$151,0)),0)+IFERROR(INDEX('Hoja de Trabajo para listado'!$CD$155:$DC$1048576,MATCH($A1082,'Hoja de Trabajo para listado'!$CD$155:$CD$1048576,0),MATCH((CUADRO!Q$5&amp;$E1082),'Hoja de Trabajo para listado'!$CD$151:$DC$151,0)),0)</f>
        <v>0</v>
      </c>
      <c r="R1082" s="243">
        <f t="shared" ca="1" si="35"/>
        <v>0</v>
      </c>
      <c r="S1082" s="249"/>
      <c r="T1082" s="243">
        <f ca="1">+T1083</f>
        <v>0</v>
      </c>
      <c r="U1082" s="242">
        <f t="shared" si="36"/>
        <v>1</v>
      </c>
      <c r="V1082" s="333" t="str">
        <f>+VLOOKUP(A1082,bd_lista!$A$3:$E$590,5,FALSE)</f>
        <v>Gobiernos Autonomos Municipales</v>
      </c>
      <c r="W1082" s="383" t="str">
        <f>+V1082</f>
        <v>Gobiernos Autonomos Municipales</v>
      </c>
      <c r="X1082" s="242">
        <f>+VLOOKUP(A1082,[3]Sheet1!$A$13:$D$744,4,FALSE)</f>
        <v>0</v>
      </c>
      <c r="Y1082" s="242" t="e">
        <f>+VLOOKUP(X1082,bd_lista!$A$3:$C$590,3,FALSE)</f>
        <v>#N/A</v>
      </c>
      <c r="Z1082" s="294">
        <f>+X1082</f>
        <v>0</v>
      </c>
      <c r="AA1082" s="295" t="e">
        <f>+Y1082</f>
        <v>#N/A</v>
      </c>
    </row>
    <row r="1083" spans="1:27" customFormat="1" ht="15" hidden="1" customHeight="1">
      <c r="A1083" s="32">
        <v>1820</v>
      </c>
      <c r="B1083" s="389"/>
      <c r="C1083" s="247" t="str">
        <f>+VLOOKUP(A1083,bd_lista!$A$3:$C$590,3,FALSE)</f>
        <v>Gobierno Autónomo Municipal de Exaltación</v>
      </c>
      <c r="D1083" s="386"/>
      <c r="E1083" s="244" t="s">
        <v>1305</v>
      </c>
      <c r="F1083" s="245">
        <f ca="1">+IFERROR(INDEX('Hoja de Trabajo para listado'!$A$155:$Z$1048576,MATCH($A1083,'Hoja de Trabajo para listado'!$A$155:$A$1048576,0),MATCH((CUADRO!F$5&amp;$E1083),'Hoja de Trabajo para listado'!$A$151:$Z$151,0)),0)+IFERROR(INDEX('Hoja de Trabajo para listado'!$AB$155:$BA$1048576,MATCH($A1083,'Hoja de Trabajo para listado'!$AB$155:$AB$1048576,0),MATCH((CUADRO!F$5&amp;$E1083),'Hoja de Trabajo para listado'!$AB$151:$BA$151,0)),0)+IFERROR(INDEX('Hoja de Trabajo para listado'!$BC$155:$CB$1048576,MATCH($A1083,'Hoja de Trabajo para listado'!$BC$155:$BC$1048576,0),MATCH((CUADRO!F$5&amp;$E1083),'Hoja de Trabajo para listado'!$BC$151:$CB$151,0)),0)+IFERROR(INDEX('Hoja de Trabajo para listado'!$DE$153:$DG$274,MATCH($A1083,'Hoja de Trabajo para listado'!$DE$153:$DE$1048576,0),MATCH((CUADRO!F$5&amp;$E1083),'Hoja de Trabajo para listado'!$DE$151:$DG$151,0)),0)+IFERROR(INDEX('Hoja de Trabajo para listado'!$CD$155:$DC$1048576,MATCH($A1083,'Hoja de Trabajo para listado'!$CD$155:$CD$1048576,0),MATCH((CUADRO!F$5&amp;$E1083),'Hoja de Trabajo para listado'!$CD$151:$DC$151,0)),0)</f>
        <v>0</v>
      </c>
      <c r="G1083" s="245">
        <f ca="1">+IFERROR(INDEX('Hoja de Trabajo para listado'!$A$155:$Z$1048576,MATCH($A1083,'Hoja de Trabajo para listado'!$A$155:$A$1048576,0),MATCH((CUADRO!G$5&amp;$E1083),'Hoja de Trabajo para listado'!$A$151:$Z$151,0)),0)+IFERROR(INDEX('Hoja de Trabajo para listado'!$AB$155:$BA$1048576,MATCH($A1083,'Hoja de Trabajo para listado'!$AB$155:$AB$1048576,0),MATCH((CUADRO!G$5&amp;$E1083),'Hoja de Trabajo para listado'!$AB$151:$BA$151,0)),0)+IFERROR(INDEX('Hoja de Trabajo para listado'!$BC$155:$CB$1048576,MATCH($A1083,'Hoja de Trabajo para listado'!$BC$155:$BC$1048576,0),MATCH((CUADRO!G$5&amp;$E1083),'Hoja de Trabajo para listado'!$BC$151:$CB$151,0)),0)+IFERROR(INDEX('Hoja de Trabajo para listado'!$DE$153:$DG$274,MATCH($A1083,'Hoja de Trabajo para listado'!$DE$153:$DE$1048576,0),MATCH((CUADRO!G$5&amp;$E1083),'Hoja de Trabajo para listado'!$DE$151:$DG$151,0)),0)+IFERROR(INDEX('Hoja de Trabajo para listado'!$CD$155:$DC$1048576,MATCH($A1083,'Hoja de Trabajo para listado'!$CD$155:$CD$1048576,0),MATCH((CUADRO!G$5&amp;$E1083),'Hoja de Trabajo para listado'!$CD$151:$DC$151,0)),0)</f>
        <v>0</v>
      </c>
      <c r="H1083" s="245">
        <f ca="1">+IFERROR(INDEX('Hoja de Trabajo para listado'!$A$155:$Z$1048576,MATCH($A1083,'Hoja de Trabajo para listado'!$A$155:$A$1048576,0),MATCH((CUADRO!H$5&amp;$E1083),'Hoja de Trabajo para listado'!$A$151:$Z$151,0)),0)+IFERROR(INDEX('Hoja de Trabajo para listado'!$AB$155:$BA$1048576,MATCH($A1083,'Hoja de Trabajo para listado'!$AB$155:$AB$1048576,0),MATCH((CUADRO!H$5&amp;$E1083),'Hoja de Trabajo para listado'!$AB$151:$BA$151,0)),0)+IFERROR(INDEX('Hoja de Trabajo para listado'!$BC$155:$CB$1048576,MATCH($A1083,'Hoja de Trabajo para listado'!$BC$155:$BC$1048576,0),MATCH((CUADRO!H$5&amp;$E1083),'Hoja de Trabajo para listado'!$BC$151:$CB$151,0)),0)+IFERROR(INDEX('Hoja de Trabajo para listado'!$DE$153:$DG$274,MATCH($A1083,'Hoja de Trabajo para listado'!$DE$153:$DE$1048576,0),MATCH((CUADRO!H$5&amp;$E1083),'Hoja de Trabajo para listado'!$DE$151:$DG$151,0)),0)+IFERROR(INDEX('Hoja de Trabajo para listado'!$CD$155:$DC$1048576,MATCH($A1083,'Hoja de Trabajo para listado'!$CD$155:$CD$1048576,0),MATCH((CUADRO!H$5&amp;$E1083),'Hoja de Trabajo para listado'!$CD$151:$DC$151,0)),0)</f>
        <v>0</v>
      </c>
      <c r="I1083" s="245">
        <f ca="1">+IFERROR(INDEX('Hoja de Trabajo para listado'!$A$155:$Z$1048576,MATCH($A1083,'Hoja de Trabajo para listado'!$A$155:$A$1048576,0),MATCH((CUADRO!I$5&amp;$E1083),'Hoja de Trabajo para listado'!$A$151:$Z$151,0)),0)+IFERROR(INDEX('Hoja de Trabajo para listado'!$AB$155:$BA$1048576,MATCH($A1083,'Hoja de Trabajo para listado'!$AB$155:$AB$1048576,0),MATCH((CUADRO!I$5&amp;$E1083),'Hoja de Trabajo para listado'!$AB$151:$BA$151,0)),0)+IFERROR(INDEX('Hoja de Trabajo para listado'!$BC$155:$CB$1048576,MATCH($A1083,'Hoja de Trabajo para listado'!$BC$155:$BC$1048576,0),MATCH((CUADRO!I$5&amp;$E1083),'Hoja de Trabajo para listado'!$BC$151:$CB$151,0)),0)+IFERROR(INDEX('Hoja de Trabajo para listado'!$DE$153:$DG$274,MATCH($A1083,'Hoja de Trabajo para listado'!$DE$153:$DE$1048576,0),MATCH((CUADRO!I$5&amp;$E1083),'Hoja de Trabajo para listado'!$DE$151:$DG$151,0)),0)+IFERROR(INDEX('Hoja de Trabajo para listado'!$CD$155:$DC$1048576,MATCH($A1083,'Hoja de Trabajo para listado'!$CD$155:$CD$1048576,0),MATCH((CUADRO!I$5&amp;$E1083),'Hoja de Trabajo para listado'!$CD$151:$DC$151,0)),0)</f>
        <v>0</v>
      </c>
      <c r="J1083" s="245">
        <f ca="1">+IFERROR(INDEX('Hoja de Trabajo para listado'!$A$155:$Z$1048576,MATCH($A1083,'Hoja de Trabajo para listado'!$A$155:$A$1048576,0),MATCH((CUADRO!J$5&amp;$E1083),'Hoja de Trabajo para listado'!$A$151:$Z$151,0)),0)+IFERROR(INDEX('Hoja de Trabajo para listado'!$AB$155:$BA$1048576,MATCH($A1083,'Hoja de Trabajo para listado'!$AB$155:$AB$1048576,0),MATCH((CUADRO!J$5&amp;$E1083),'Hoja de Trabajo para listado'!$AB$151:$BA$151,0)),0)+IFERROR(INDEX('Hoja de Trabajo para listado'!$BC$155:$CB$1048576,MATCH($A1083,'Hoja de Trabajo para listado'!$BC$155:$BC$1048576,0),MATCH((CUADRO!J$5&amp;$E1083),'Hoja de Trabajo para listado'!$BC$151:$CB$151,0)),0)+IFERROR(INDEX('Hoja de Trabajo para listado'!$DE$153:$DG$274,MATCH($A1083,'Hoja de Trabajo para listado'!$DE$153:$DE$1048576,0),MATCH((CUADRO!J$5&amp;$E1083),'Hoja de Trabajo para listado'!$DE$151:$DG$151,0)),0)+IFERROR(INDEX('Hoja de Trabajo para listado'!$CD$155:$DC$1048576,MATCH($A1083,'Hoja de Trabajo para listado'!$CD$155:$CD$1048576,0),MATCH((CUADRO!J$5&amp;$E1083),'Hoja de Trabajo para listado'!$CD$151:$DC$151,0)),0)</f>
        <v>0</v>
      </c>
      <c r="K1083" s="245">
        <f ca="1">+IFERROR(INDEX('Hoja de Trabajo para listado'!$A$155:$Z$1048576,MATCH($A1083,'Hoja de Trabajo para listado'!$A$155:$A$1048576,0),MATCH((CUADRO!K$5&amp;$E1083),'Hoja de Trabajo para listado'!$A$151:$Z$151,0)),0)+IFERROR(INDEX('Hoja de Trabajo para listado'!$AB$155:$BA$1048576,MATCH($A1083,'Hoja de Trabajo para listado'!$AB$155:$AB$1048576,0),MATCH((CUADRO!K$5&amp;$E1083),'Hoja de Trabajo para listado'!$AB$151:$BA$151,0)),0)+IFERROR(INDEX('Hoja de Trabajo para listado'!$BC$155:$CB$1048576,MATCH($A1083,'Hoja de Trabajo para listado'!$BC$155:$BC$1048576,0),MATCH((CUADRO!K$5&amp;$E1083),'Hoja de Trabajo para listado'!$BC$151:$CB$151,0)),0)+IFERROR(INDEX('Hoja de Trabajo para listado'!$DE$153:$DG$274,MATCH($A1083,'Hoja de Trabajo para listado'!$DE$153:$DE$1048576,0),MATCH((CUADRO!K$5&amp;$E1083),'Hoja de Trabajo para listado'!$DE$151:$DG$151,0)),0)+IFERROR(INDEX('Hoja de Trabajo para listado'!$CD$155:$DC$1048576,MATCH($A1083,'Hoja de Trabajo para listado'!$CD$155:$CD$1048576,0),MATCH((CUADRO!K$5&amp;$E1083),'Hoja de Trabajo para listado'!$CD$151:$DC$151,0)),0)</f>
        <v>0</v>
      </c>
      <c r="L1083" s="245">
        <f ca="1">+IFERROR(INDEX('Hoja de Trabajo para listado'!$A$155:$Z$1048576,MATCH($A1083,'Hoja de Trabajo para listado'!$A$155:$A$1048576,0),MATCH((CUADRO!L$5&amp;$E1083),'Hoja de Trabajo para listado'!$A$151:$Z$151,0)),0)+IFERROR(INDEX('Hoja de Trabajo para listado'!$AB$155:$BA$1048576,MATCH($A1083,'Hoja de Trabajo para listado'!$AB$155:$AB$1048576,0),MATCH((CUADRO!L$5&amp;$E1083),'Hoja de Trabajo para listado'!$AB$151:$BA$151,0)),0)+IFERROR(INDEX('Hoja de Trabajo para listado'!$BC$155:$CB$1048576,MATCH($A1083,'Hoja de Trabajo para listado'!$BC$155:$BC$1048576,0),MATCH((CUADRO!L$5&amp;$E1083),'Hoja de Trabajo para listado'!$BC$151:$CB$151,0)),0)+IFERROR(INDEX('Hoja de Trabajo para listado'!$DE$153:$DG$274,MATCH($A1083,'Hoja de Trabajo para listado'!$DE$153:$DE$1048576,0),MATCH((CUADRO!L$5&amp;$E1083),'Hoja de Trabajo para listado'!$DE$151:$DG$151,0)),0)+IFERROR(INDEX('Hoja de Trabajo para listado'!$CD$155:$DC$1048576,MATCH($A1083,'Hoja de Trabajo para listado'!$CD$155:$CD$1048576,0),MATCH((CUADRO!L$5&amp;$E1083),'Hoja de Trabajo para listado'!$CD$151:$DC$151,0)),0)</f>
        <v>0</v>
      </c>
      <c r="M1083" s="245">
        <f ca="1">+IFERROR(INDEX('Hoja de Trabajo para listado'!$A$155:$Z$1048576,MATCH($A1083,'Hoja de Trabajo para listado'!$A$155:$A$1048576,0),MATCH((CUADRO!M$5&amp;$E1083),'Hoja de Trabajo para listado'!$A$151:$Z$151,0)),0)+IFERROR(INDEX('Hoja de Trabajo para listado'!$AB$155:$BA$1048576,MATCH($A1083,'Hoja de Trabajo para listado'!$AB$155:$AB$1048576,0),MATCH((CUADRO!M$5&amp;$E1083),'Hoja de Trabajo para listado'!$AB$151:$BA$151,0)),0)+IFERROR(INDEX('Hoja de Trabajo para listado'!$BC$155:$CB$1048576,MATCH($A1083,'Hoja de Trabajo para listado'!$BC$155:$BC$1048576,0),MATCH((CUADRO!M$5&amp;$E1083),'Hoja de Trabajo para listado'!$BC$151:$CB$151,0)),0)+IFERROR(INDEX('Hoja de Trabajo para listado'!$DE$153:$DG$274,MATCH($A1083,'Hoja de Trabajo para listado'!$DE$153:$DE$1048576,0),MATCH((CUADRO!M$5&amp;$E1083),'Hoja de Trabajo para listado'!$DE$151:$DG$151,0)),0)+IFERROR(INDEX('Hoja de Trabajo para listado'!$CD$155:$DC$1048576,MATCH($A1083,'Hoja de Trabajo para listado'!$CD$155:$CD$1048576,0),MATCH((CUADRO!M$5&amp;$E1083),'Hoja de Trabajo para listado'!$CD$151:$DC$151,0)),0)</f>
        <v>0</v>
      </c>
      <c r="N1083" s="245">
        <f ca="1">+IFERROR(INDEX('Hoja de Trabajo para listado'!$A$155:$Z$1048576,MATCH($A1083,'Hoja de Trabajo para listado'!$A$155:$A$1048576,0),MATCH((CUADRO!N$5&amp;$E1083),'Hoja de Trabajo para listado'!$A$151:$Z$151,0)),0)+IFERROR(INDEX('Hoja de Trabajo para listado'!$AB$155:$BA$1048576,MATCH($A1083,'Hoja de Trabajo para listado'!$AB$155:$AB$1048576,0),MATCH((CUADRO!N$5&amp;$E1083),'Hoja de Trabajo para listado'!$AB$151:$BA$151,0)),0)+IFERROR(INDEX('Hoja de Trabajo para listado'!$BC$155:$CB$1048576,MATCH($A1083,'Hoja de Trabajo para listado'!$BC$155:$BC$1048576,0),MATCH((CUADRO!N$5&amp;$E1083),'Hoja de Trabajo para listado'!$BC$151:$CB$151,0)),0)+IFERROR(INDEX('Hoja de Trabajo para listado'!$DE$153:$DG$274,MATCH($A1083,'Hoja de Trabajo para listado'!$DE$153:$DE$1048576,0),MATCH((CUADRO!N$5&amp;$E1083),'Hoja de Trabajo para listado'!$DE$151:$DG$151,0)),0)+IFERROR(INDEX('Hoja de Trabajo para listado'!$CD$155:$DC$1048576,MATCH($A1083,'Hoja de Trabajo para listado'!$CD$155:$CD$1048576,0),MATCH((CUADRO!N$5&amp;$E1083),'Hoja de Trabajo para listado'!$CD$151:$DC$151,0)),0)</f>
        <v>0</v>
      </c>
      <c r="O1083" s="245">
        <f ca="1">+IFERROR(INDEX('Hoja de Trabajo para listado'!$A$155:$Z$1048576,MATCH($A1083,'Hoja de Trabajo para listado'!$A$155:$A$1048576,0),MATCH((CUADRO!O$5&amp;$E1083),'Hoja de Trabajo para listado'!$A$151:$Z$151,0)),0)+IFERROR(INDEX('Hoja de Trabajo para listado'!$AB$155:$BA$1048576,MATCH($A1083,'Hoja de Trabajo para listado'!$AB$155:$AB$1048576,0),MATCH((CUADRO!O$5&amp;$E1083),'Hoja de Trabajo para listado'!$AB$151:$BA$151,0)),0)+IFERROR(INDEX('Hoja de Trabajo para listado'!$BC$155:$CB$1048576,MATCH($A1083,'Hoja de Trabajo para listado'!$BC$155:$BC$1048576,0),MATCH((CUADRO!O$5&amp;$E1083),'Hoja de Trabajo para listado'!$BC$151:$CB$151,0)),0)+IFERROR(INDEX('Hoja de Trabajo para listado'!$DE$153:$DG$274,MATCH($A1083,'Hoja de Trabajo para listado'!$DE$153:$DE$1048576,0),MATCH((CUADRO!O$5&amp;$E1083),'Hoja de Trabajo para listado'!$DE$151:$DG$151,0)),0)+IFERROR(INDEX('Hoja de Trabajo para listado'!$CD$155:$DC$1048576,MATCH($A1083,'Hoja de Trabajo para listado'!$CD$155:$CD$1048576,0),MATCH((CUADRO!O$5&amp;$E1083),'Hoja de Trabajo para listado'!$CD$151:$DC$151,0)),0)</f>
        <v>0</v>
      </c>
      <c r="P1083" s="245">
        <f ca="1">+IFERROR(INDEX('Hoja de Trabajo para listado'!$A$155:$Z$1048576,MATCH($A1083,'Hoja de Trabajo para listado'!$A$155:$A$1048576,0),MATCH((CUADRO!P$5&amp;$E1083),'Hoja de Trabajo para listado'!$A$151:$Z$151,0)),0)+IFERROR(INDEX('Hoja de Trabajo para listado'!$AB$155:$BA$1048576,MATCH($A1083,'Hoja de Trabajo para listado'!$AB$155:$AB$1048576,0),MATCH((CUADRO!P$5&amp;$E1083),'Hoja de Trabajo para listado'!$AB$151:$BA$151,0)),0)+IFERROR(INDEX('Hoja de Trabajo para listado'!$BC$155:$CB$1048576,MATCH($A1083,'Hoja de Trabajo para listado'!$BC$155:$BC$1048576,0),MATCH((CUADRO!P$5&amp;$E1083),'Hoja de Trabajo para listado'!$BC$151:$CB$151,0)),0)+IFERROR(INDEX('Hoja de Trabajo para listado'!$DE$153:$DG$274,MATCH($A1083,'Hoja de Trabajo para listado'!$DE$153:$DE$1048576,0),MATCH((CUADRO!P$5&amp;$E1083),'Hoja de Trabajo para listado'!$DE$151:$DG$151,0)),0)+IFERROR(INDEX('Hoja de Trabajo para listado'!$CD$155:$DC$1048576,MATCH($A1083,'Hoja de Trabajo para listado'!$CD$155:$CD$1048576,0),MATCH((CUADRO!P$5&amp;$E1083),'Hoja de Trabajo para listado'!$CD$151:$DC$151,0)),0)</f>
        <v>0</v>
      </c>
      <c r="Q1083" s="245">
        <f ca="1">+IFERROR(INDEX('Hoja de Trabajo para listado'!$A$155:$Z$1048576,MATCH($A1083,'Hoja de Trabajo para listado'!$A$155:$A$1048576,0),MATCH((CUADRO!Q$5&amp;$E1083),'Hoja de Trabajo para listado'!$A$151:$Z$151,0)),0)+IFERROR(INDEX('Hoja de Trabajo para listado'!$AB$155:$BA$1048576,MATCH($A1083,'Hoja de Trabajo para listado'!$AB$155:$AB$1048576,0),MATCH((CUADRO!Q$5&amp;$E1083),'Hoja de Trabajo para listado'!$AB$151:$BA$151,0)),0)+IFERROR(INDEX('Hoja de Trabajo para listado'!$BC$155:$CB$1048576,MATCH($A1083,'Hoja de Trabajo para listado'!$BC$155:$BC$1048576,0),MATCH((CUADRO!Q$5&amp;$E1083),'Hoja de Trabajo para listado'!$BC$151:$CB$151,0)),0)+IFERROR(INDEX('Hoja de Trabajo para listado'!$DE$153:$DG$274,MATCH($A1083,'Hoja de Trabajo para listado'!$DE$153:$DE$1048576,0),MATCH((CUADRO!Q$5&amp;$E1083),'Hoja de Trabajo para listado'!$DE$151:$DG$151,0)),0)+IFERROR(INDEX('Hoja de Trabajo para listado'!$CD$155:$DC$1048576,MATCH($A1083,'Hoja de Trabajo para listado'!$CD$155:$CD$1048576,0),MATCH((CUADRO!Q$5&amp;$E1083),'Hoja de Trabajo para listado'!$CD$151:$DC$151,0)),0)</f>
        <v>0</v>
      </c>
      <c r="R1083" s="243">
        <f t="shared" ca="1" si="35"/>
        <v>0</v>
      </c>
      <c r="S1083" s="249">
        <f ca="1">+R1082+R1083</f>
        <v>0</v>
      </c>
      <c r="T1083" s="243">
        <f ca="1">+S1083</f>
        <v>0</v>
      </c>
      <c r="U1083" s="242">
        <f t="shared" si="36"/>
        <v>2</v>
      </c>
      <c r="V1083" s="333" t="str">
        <f>+VLOOKUP(A1083,bd_lista!$A$3:$E$590,5,FALSE)</f>
        <v>Gobiernos Autonomos Municipales</v>
      </c>
      <c r="W1083" s="384"/>
      <c r="X1083" s="242">
        <f>+VLOOKUP(A1083,[3]Sheet1!$A$13:$D$744,4,FALSE)</f>
        <v>0</v>
      </c>
      <c r="Y1083" s="242" t="e">
        <f>+VLOOKUP(X1083,bd_lista!$A$3:$C$590,3,FALSE)</f>
        <v>#N/A</v>
      </c>
      <c r="Z1083" s="292"/>
      <c r="AA1083" s="293"/>
    </row>
    <row r="1084" spans="1:27" customFormat="1" ht="15" hidden="1" customHeight="1">
      <c r="A1084" s="32">
        <v>1901</v>
      </c>
      <c r="B1084" s="388">
        <f>+A1084</f>
        <v>1901</v>
      </c>
      <c r="C1084" s="247" t="str">
        <f>+VLOOKUP(A1084,bd_lista!$A$3:$C$590,3,FALSE)</f>
        <v>Gobierno Autónomo Municipal de Cobija</v>
      </c>
      <c r="D1084" s="385" t="str">
        <f>+C1084</f>
        <v>Gobierno Autónomo Municipal de Cobija</v>
      </c>
      <c r="E1084" s="242" t="s">
        <v>1304</v>
      </c>
      <c r="F1084" s="268">
        <f ca="1">+IFERROR(INDEX('Hoja de Trabajo para listado'!$A$155:$Z$1048576,MATCH($A1084,'Hoja de Trabajo para listado'!$A$155:$A$1048576,0),MATCH((CUADRO!F$5&amp;$E1084),'Hoja de Trabajo para listado'!$A$151:$Z$151,0)),0)+IFERROR(INDEX('Hoja de Trabajo para listado'!$AB$155:$BA$1048576,MATCH($A1084,'Hoja de Trabajo para listado'!$AB$155:$AB$1048576,0),MATCH((CUADRO!F$5&amp;$E1084),'Hoja de Trabajo para listado'!$AB$151:$BA$151,0)),0)+IFERROR(INDEX('Hoja de Trabajo para listado'!$BC$155:$CB$1048576,MATCH($A1084,'Hoja de Trabajo para listado'!$BC$155:$BC$1048576,0),MATCH((CUADRO!F$5&amp;$E1084),'Hoja de Trabajo para listado'!$BC$151:$CB$151,0)),0)+IFERROR(INDEX('Hoja de Trabajo para listado'!$DE$153:$DG$274,MATCH($A1084,'Hoja de Trabajo para listado'!$DE$153:$DE$1048576,0),MATCH((CUADRO!F$5&amp;$E1084),'Hoja de Trabajo para listado'!$DE$151:$DG$151,0)),0)+IFERROR(INDEX('Hoja de Trabajo para listado'!$CD$155:$DC$1048576,MATCH($A1084,'Hoja de Trabajo para listado'!$CD$155:$CD$1048576,0),MATCH((CUADRO!F$5&amp;$E1084),'Hoja de Trabajo para listado'!$CD$151:$DC$151,0)),0)</f>
        <v>0</v>
      </c>
      <c r="G1084" s="268">
        <f ca="1">+IFERROR(INDEX('Hoja de Trabajo para listado'!$A$155:$Z$1048576,MATCH($A1084,'Hoja de Trabajo para listado'!$A$155:$A$1048576,0),MATCH((CUADRO!G$5&amp;$E1084),'Hoja de Trabajo para listado'!$A$151:$Z$151,0)),0)+IFERROR(INDEX('Hoja de Trabajo para listado'!$AB$155:$BA$1048576,MATCH($A1084,'Hoja de Trabajo para listado'!$AB$155:$AB$1048576,0),MATCH((CUADRO!G$5&amp;$E1084),'Hoja de Trabajo para listado'!$AB$151:$BA$151,0)),0)+IFERROR(INDEX('Hoja de Trabajo para listado'!$BC$155:$CB$1048576,MATCH($A1084,'Hoja de Trabajo para listado'!$BC$155:$BC$1048576,0),MATCH((CUADRO!G$5&amp;$E1084),'Hoja de Trabajo para listado'!$BC$151:$CB$151,0)),0)+IFERROR(INDEX('Hoja de Trabajo para listado'!$DE$153:$DG$274,MATCH($A1084,'Hoja de Trabajo para listado'!$DE$153:$DE$1048576,0),MATCH((CUADRO!G$5&amp;$E1084),'Hoja de Trabajo para listado'!$DE$151:$DG$151,0)),0)+IFERROR(INDEX('Hoja de Trabajo para listado'!$CD$155:$DC$1048576,MATCH($A1084,'Hoja de Trabajo para listado'!$CD$155:$CD$1048576,0),MATCH((CUADRO!G$5&amp;$E1084),'Hoja de Trabajo para listado'!$CD$151:$DC$151,0)),0)</f>
        <v>0</v>
      </c>
      <c r="H1084" s="268">
        <f ca="1">+IFERROR(INDEX('Hoja de Trabajo para listado'!$A$155:$Z$1048576,MATCH($A1084,'Hoja de Trabajo para listado'!$A$155:$A$1048576,0),MATCH((CUADRO!H$5&amp;$E1084),'Hoja de Trabajo para listado'!$A$151:$Z$151,0)),0)+IFERROR(INDEX('Hoja de Trabajo para listado'!$AB$155:$BA$1048576,MATCH($A1084,'Hoja de Trabajo para listado'!$AB$155:$AB$1048576,0),MATCH((CUADRO!H$5&amp;$E1084),'Hoja de Trabajo para listado'!$AB$151:$BA$151,0)),0)+IFERROR(INDEX('Hoja de Trabajo para listado'!$BC$155:$CB$1048576,MATCH($A1084,'Hoja de Trabajo para listado'!$BC$155:$BC$1048576,0),MATCH((CUADRO!H$5&amp;$E1084),'Hoja de Trabajo para listado'!$BC$151:$CB$151,0)),0)+IFERROR(INDEX('Hoja de Trabajo para listado'!$DE$153:$DG$274,MATCH($A1084,'Hoja de Trabajo para listado'!$DE$153:$DE$1048576,0),MATCH((CUADRO!H$5&amp;$E1084),'Hoja de Trabajo para listado'!$DE$151:$DG$151,0)),0)+IFERROR(INDEX('Hoja de Trabajo para listado'!$CD$155:$DC$1048576,MATCH($A1084,'Hoja de Trabajo para listado'!$CD$155:$CD$1048576,0),MATCH((CUADRO!H$5&amp;$E1084),'Hoja de Trabajo para listado'!$CD$151:$DC$151,0)),0)</f>
        <v>0</v>
      </c>
      <c r="I1084" s="268">
        <f ca="1">+IFERROR(INDEX('Hoja de Trabajo para listado'!$A$155:$Z$1048576,MATCH($A1084,'Hoja de Trabajo para listado'!$A$155:$A$1048576,0),MATCH((CUADRO!I$5&amp;$E1084),'Hoja de Trabajo para listado'!$A$151:$Z$151,0)),0)+IFERROR(INDEX('Hoja de Trabajo para listado'!$AB$155:$BA$1048576,MATCH($A1084,'Hoja de Trabajo para listado'!$AB$155:$AB$1048576,0),MATCH((CUADRO!I$5&amp;$E1084),'Hoja de Trabajo para listado'!$AB$151:$BA$151,0)),0)+IFERROR(INDEX('Hoja de Trabajo para listado'!$BC$155:$CB$1048576,MATCH($A1084,'Hoja de Trabajo para listado'!$BC$155:$BC$1048576,0),MATCH((CUADRO!I$5&amp;$E1084),'Hoja de Trabajo para listado'!$BC$151:$CB$151,0)),0)+IFERROR(INDEX('Hoja de Trabajo para listado'!$DE$153:$DG$274,MATCH($A1084,'Hoja de Trabajo para listado'!$DE$153:$DE$1048576,0),MATCH((CUADRO!I$5&amp;$E1084),'Hoja de Trabajo para listado'!$DE$151:$DG$151,0)),0)+IFERROR(INDEX('Hoja de Trabajo para listado'!$CD$155:$DC$1048576,MATCH($A1084,'Hoja de Trabajo para listado'!$CD$155:$CD$1048576,0),MATCH((CUADRO!I$5&amp;$E1084),'Hoja de Trabajo para listado'!$CD$151:$DC$151,0)),0)</f>
        <v>0</v>
      </c>
      <c r="J1084" s="268">
        <f ca="1">+IFERROR(INDEX('Hoja de Trabajo para listado'!$A$155:$Z$1048576,MATCH($A1084,'Hoja de Trabajo para listado'!$A$155:$A$1048576,0),MATCH((CUADRO!J$5&amp;$E1084),'Hoja de Trabajo para listado'!$A$151:$Z$151,0)),0)+IFERROR(INDEX('Hoja de Trabajo para listado'!$AB$155:$BA$1048576,MATCH($A1084,'Hoja de Trabajo para listado'!$AB$155:$AB$1048576,0),MATCH((CUADRO!J$5&amp;$E1084),'Hoja de Trabajo para listado'!$AB$151:$BA$151,0)),0)+IFERROR(INDEX('Hoja de Trabajo para listado'!$BC$155:$CB$1048576,MATCH($A1084,'Hoja de Trabajo para listado'!$BC$155:$BC$1048576,0),MATCH((CUADRO!J$5&amp;$E1084),'Hoja de Trabajo para listado'!$BC$151:$CB$151,0)),0)+IFERROR(INDEX('Hoja de Trabajo para listado'!$DE$153:$DG$274,MATCH($A1084,'Hoja de Trabajo para listado'!$DE$153:$DE$1048576,0),MATCH((CUADRO!J$5&amp;$E1084),'Hoja de Trabajo para listado'!$DE$151:$DG$151,0)),0)+IFERROR(INDEX('Hoja de Trabajo para listado'!$CD$155:$DC$1048576,MATCH($A1084,'Hoja de Trabajo para listado'!$CD$155:$CD$1048576,0),MATCH((CUADRO!J$5&amp;$E1084),'Hoja de Trabajo para listado'!$CD$151:$DC$151,0)),0)</f>
        <v>0</v>
      </c>
      <c r="K1084" s="268">
        <f ca="1">+IFERROR(INDEX('Hoja de Trabajo para listado'!$A$155:$Z$1048576,MATCH($A1084,'Hoja de Trabajo para listado'!$A$155:$A$1048576,0),MATCH((CUADRO!K$5&amp;$E1084),'Hoja de Trabajo para listado'!$A$151:$Z$151,0)),0)+IFERROR(INDEX('Hoja de Trabajo para listado'!$AB$155:$BA$1048576,MATCH($A1084,'Hoja de Trabajo para listado'!$AB$155:$AB$1048576,0),MATCH((CUADRO!K$5&amp;$E1084),'Hoja de Trabajo para listado'!$AB$151:$BA$151,0)),0)+IFERROR(INDEX('Hoja de Trabajo para listado'!$BC$155:$CB$1048576,MATCH($A1084,'Hoja de Trabajo para listado'!$BC$155:$BC$1048576,0),MATCH((CUADRO!K$5&amp;$E1084),'Hoja de Trabajo para listado'!$BC$151:$CB$151,0)),0)+IFERROR(INDEX('Hoja de Trabajo para listado'!$DE$153:$DG$274,MATCH($A1084,'Hoja de Trabajo para listado'!$DE$153:$DE$1048576,0),MATCH((CUADRO!K$5&amp;$E1084),'Hoja de Trabajo para listado'!$DE$151:$DG$151,0)),0)+IFERROR(INDEX('Hoja de Trabajo para listado'!$CD$155:$DC$1048576,MATCH($A1084,'Hoja de Trabajo para listado'!$CD$155:$CD$1048576,0),MATCH((CUADRO!K$5&amp;$E1084),'Hoja de Trabajo para listado'!$CD$151:$DC$151,0)),0)</f>
        <v>0</v>
      </c>
      <c r="L1084" s="268">
        <f ca="1">+IFERROR(INDEX('Hoja de Trabajo para listado'!$A$155:$Z$1048576,MATCH($A1084,'Hoja de Trabajo para listado'!$A$155:$A$1048576,0),MATCH((CUADRO!L$5&amp;$E1084),'Hoja de Trabajo para listado'!$A$151:$Z$151,0)),0)+IFERROR(INDEX('Hoja de Trabajo para listado'!$AB$155:$BA$1048576,MATCH($A1084,'Hoja de Trabajo para listado'!$AB$155:$AB$1048576,0),MATCH((CUADRO!L$5&amp;$E1084),'Hoja de Trabajo para listado'!$AB$151:$BA$151,0)),0)+IFERROR(INDEX('Hoja de Trabajo para listado'!$BC$155:$CB$1048576,MATCH($A1084,'Hoja de Trabajo para listado'!$BC$155:$BC$1048576,0),MATCH((CUADRO!L$5&amp;$E1084),'Hoja de Trabajo para listado'!$BC$151:$CB$151,0)),0)+IFERROR(INDEX('Hoja de Trabajo para listado'!$DE$153:$DG$274,MATCH($A1084,'Hoja de Trabajo para listado'!$DE$153:$DE$1048576,0),MATCH((CUADRO!L$5&amp;$E1084),'Hoja de Trabajo para listado'!$DE$151:$DG$151,0)),0)+IFERROR(INDEX('Hoja de Trabajo para listado'!$CD$155:$DC$1048576,MATCH($A1084,'Hoja de Trabajo para listado'!$CD$155:$CD$1048576,0),MATCH((CUADRO!L$5&amp;$E1084),'Hoja de Trabajo para listado'!$CD$151:$DC$151,0)),0)</f>
        <v>0</v>
      </c>
      <c r="M1084" s="268">
        <f ca="1">+IFERROR(INDEX('Hoja de Trabajo para listado'!$A$155:$Z$1048576,MATCH($A1084,'Hoja de Trabajo para listado'!$A$155:$A$1048576,0),MATCH((CUADRO!M$5&amp;$E1084),'Hoja de Trabajo para listado'!$A$151:$Z$151,0)),0)+IFERROR(INDEX('Hoja de Trabajo para listado'!$AB$155:$BA$1048576,MATCH($A1084,'Hoja de Trabajo para listado'!$AB$155:$AB$1048576,0),MATCH((CUADRO!M$5&amp;$E1084),'Hoja de Trabajo para listado'!$AB$151:$BA$151,0)),0)+IFERROR(INDEX('Hoja de Trabajo para listado'!$BC$155:$CB$1048576,MATCH($A1084,'Hoja de Trabajo para listado'!$BC$155:$BC$1048576,0),MATCH((CUADRO!M$5&amp;$E1084),'Hoja de Trabajo para listado'!$BC$151:$CB$151,0)),0)+IFERROR(INDEX('Hoja de Trabajo para listado'!$DE$153:$DG$274,MATCH($A1084,'Hoja de Trabajo para listado'!$DE$153:$DE$1048576,0),MATCH((CUADRO!M$5&amp;$E1084),'Hoja de Trabajo para listado'!$DE$151:$DG$151,0)),0)+IFERROR(INDEX('Hoja de Trabajo para listado'!$CD$155:$DC$1048576,MATCH($A1084,'Hoja de Trabajo para listado'!$CD$155:$CD$1048576,0),MATCH((CUADRO!M$5&amp;$E1084),'Hoja de Trabajo para listado'!$CD$151:$DC$151,0)),0)</f>
        <v>0</v>
      </c>
      <c r="N1084" s="268">
        <f ca="1">+IFERROR(INDEX('Hoja de Trabajo para listado'!$A$155:$Z$1048576,MATCH($A1084,'Hoja de Trabajo para listado'!$A$155:$A$1048576,0),MATCH((CUADRO!N$5&amp;$E1084),'Hoja de Trabajo para listado'!$A$151:$Z$151,0)),0)+IFERROR(INDEX('Hoja de Trabajo para listado'!$AB$155:$BA$1048576,MATCH($A1084,'Hoja de Trabajo para listado'!$AB$155:$AB$1048576,0),MATCH((CUADRO!N$5&amp;$E1084),'Hoja de Trabajo para listado'!$AB$151:$BA$151,0)),0)+IFERROR(INDEX('Hoja de Trabajo para listado'!$BC$155:$CB$1048576,MATCH($A1084,'Hoja de Trabajo para listado'!$BC$155:$BC$1048576,0),MATCH((CUADRO!N$5&amp;$E1084),'Hoja de Trabajo para listado'!$BC$151:$CB$151,0)),0)+IFERROR(INDEX('Hoja de Trabajo para listado'!$DE$153:$DG$274,MATCH($A1084,'Hoja de Trabajo para listado'!$DE$153:$DE$1048576,0),MATCH((CUADRO!N$5&amp;$E1084),'Hoja de Trabajo para listado'!$DE$151:$DG$151,0)),0)+IFERROR(INDEX('Hoja de Trabajo para listado'!$CD$155:$DC$1048576,MATCH($A1084,'Hoja de Trabajo para listado'!$CD$155:$CD$1048576,0),MATCH((CUADRO!N$5&amp;$E1084),'Hoja de Trabajo para listado'!$CD$151:$DC$151,0)),0)</f>
        <v>0</v>
      </c>
      <c r="O1084" s="268">
        <f ca="1">+IFERROR(INDEX('Hoja de Trabajo para listado'!$A$155:$Z$1048576,MATCH($A1084,'Hoja de Trabajo para listado'!$A$155:$A$1048576,0),MATCH((CUADRO!O$5&amp;$E1084),'Hoja de Trabajo para listado'!$A$151:$Z$151,0)),0)+IFERROR(INDEX('Hoja de Trabajo para listado'!$AB$155:$BA$1048576,MATCH($A1084,'Hoja de Trabajo para listado'!$AB$155:$AB$1048576,0),MATCH((CUADRO!O$5&amp;$E1084),'Hoja de Trabajo para listado'!$AB$151:$BA$151,0)),0)+IFERROR(INDEX('Hoja de Trabajo para listado'!$BC$155:$CB$1048576,MATCH($A1084,'Hoja de Trabajo para listado'!$BC$155:$BC$1048576,0),MATCH((CUADRO!O$5&amp;$E1084),'Hoja de Trabajo para listado'!$BC$151:$CB$151,0)),0)+IFERROR(INDEX('Hoja de Trabajo para listado'!$DE$153:$DG$274,MATCH($A1084,'Hoja de Trabajo para listado'!$DE$153:$DE$1048576,0),MATCH((CUADRO!O$5&amp;$E1084),'Hoja de Trabajo para listado'!$DE$151:$DG$151,0)),0)+IFERROR(INDEX('Hoja de Trabajo para listado'!$CD$155:$DC$1048576,MATCH($A1084,'Hoja de Trabajo para listado'!$CD$155:$CD$1048576,0),MATCH((CUADRO!O$5&amp;$E1084),'Hoja de Trabajo para listado'!$CD$151:$DC$151,0)),0)</f>
        <v>0</v>
      </c>
      <c r="P1084" s="243">
        <f ca="1">+IFERROR(INDEX('Hoja de Trabajo para listado'!$A$155:$Z$1048576,MATCH($A1084,'Hoja de Trabajo para listado'!$A$155:$A$1048576,0),MATCH((CUADRO!P$5&amp;$E1084),'Hoja de Trabajo para listado'!$A$151:$Z$151,0)),0)+IFERROR(INDEX('Hoja de Trabajo para listado'!$AB$155:$BA$1048576,MATCH($A1084,'Hoja de Trabajo para listado'!$AB$155:$AB$1048576,0),MATCH((CUADRO!P$5&amp;$E1084),'Hoja de Trabajo para listado'!$AB$151:$BA$151,0)),0)+IFERROR(INDEX('Hoja de Trabajo para listado'!$BC$155:$CB$1048576,MATCH($A1084,'Hoja de Trabajo para listado'!$BC$155:$BC$1048576,0),MATCH((CUADRO!P$5&amp;$E1084),'Hoja de Trabajo para listado'!$BC$151:$CB$151,0)),0)+IFERROR(INDEX('Hoja de Trabajo para listado'!$DE$153:$DG$274,MATCH($A1084,'Hoja de Trabajo para listado'!$DE$153:$DE$1048576,0),MATCH((CUADRO!P$5&amp;$E1084),'Hoja de Trabajo para listado'!$DE$151:$DG$151,0)),0)+IFERROR(INDEX('Hoja de Trabajo para listado'!$CD$155:$DC$1048576,MATCH($A1084,'Hoja de Trabajo para listado'!$CD$155:$CD$1048576,0),MATCH((CUADRO!P$5&amp;$E1084),'Hoja de Trabajo para listado'!$CD$151:$DC$151,0)),0)</f>
        <v>0</v>
      </c>
      <c r="Q1084" s="243">
        <f ca="1">+IFERROR(INDEX('Hoja de Trabajo para listado'!$A$155:$Z$1048576,MATCH($A1084,'Hoja de Trabajo para listado'!$A$155:$A$1048576,0),MATCH((CUADRO!Q$5&amp;$E1084),'Hoja de Trabajo para listado'!$A$151:$Z$151,0)),0)+IFERROR(INDEX('Hoja de Trabajo para listado'!$AB$155:$BA$1048576,MATCH($A1084,'Hoja de Trabajo para listado'!$AB$155:$AB$1048576,0),MATCH((CUADRO!Q$5&amp;$E1084),'Hoja de Trabajo para listado'!$AB$151:$BA$151,0)),0)+IFERROR(INDEX('Hoja de Trabajo para listado'!$BC$155:$CB$1048576,MATCH($A1084,'Hoja de Trabajo para listado'!$BC$155:$BC$1048576,0),MATCH((CUADRO!Q$5&amp;$E1084),'Hoja de Trabajo para listado'!$BC$151:$CB$151,0)),0)+IFERROR(INDEX('Hoja de Trabajo para listado'!$DE$153:$DG$274,MATCH($A1084,'Hoja de Trabajo para listado'!$DE$153:$DE$1048576,0),MATCH((CUADRO!Q$5&amp;$E1084),'Hoja de Trabajo para listado'!$DE$151:$DG$151,0)),0)+IFERROR(INDEX('Hoja de Trabajo para listado'!$CD$155:$DC$1048576,MATCH($A1084,'Hoja de Trabajo para listado'!$CD$155:$CD$1048576,0),MATCH((CUADRO!Q$5&amp;$E1084),'Hoja de Trabajo para listado'!$CD$151:$DC$151,0)),0)</f>
        <v>0</v>
      </c>
      <c r="R1084" s="268">
        <f t="shared" ca="1" si="35"/>
        <v>0</v>
      </c>
      <c r="S1084" s="270"/>
      <c r="T1084" s="243">
        <f ca="1">+T1085</f>
        <v>0</v>
      </c>
      <c r="U1084" s="242">
        <f t="shared" si="36"/>
        <v>1</v>
      </c>
      <c r="V1084" s="333" t="str">
        <f>+VLOOKUP(A1084,bd_lista!$A$3:$E$590,5,FALSE)</f>
        <v>Gobiernos Autonomos Municipales</v>
      </c>
      <c r="W1084" s="383" t="str">
        <f>+V1084</f>
        <v>Gobiernos Autonomos Municipales</v>
      </c>
      <c r="X1084" s="242">
        <f>+VLOOKUP(A1084,[3]Sheet1!$A$13:$D$744,4,FALSE)</f>
        <v>0</v>
      </c>
      <c r="Y1084" s="242" t="e">
        <f>+VLOOKUP(X1084,bd_lista!$A$3:$C$590,3,FALSE)</f>
        <v>#N/A</v>
      </c>
      <c r="Z1084" s="294">
        <f>+X1084</f>
        <v>0</v>
      </c>
      <c r="AA1084" s="295" t="e">
        <f>+Y1084</f>
        <v>#N/A</v>
      </c>
    </row>
    <row r="1085" spans="1:27" customFormat="1" ht="15" hidden="1" customHeight="1">
      <c r="A1085" s="32">
        <v>1901</v>
      </c>
      <c r="B1085" s="389"/>
      <c r="C1085" s="247" t="str">
        <f>+VLOOKUP(A1085,bd_lista!$A$3:$C$590,3,FALSE)</f>
        <v>Gobierno Autónomo Municipal de Cobija</v>
      </c>
      <c r="D1085" s="386"/>
      <c r="E1085" s="244" t="s">
        <v>1305</v>
      </c>
      <c r="F1085" s="245">
        <f ca="1">+IFERROR(INDEX('Hoja de Trabajo para listado'!$A$155:$Z$1048576,MATCH($A1085,'Hoja de Trabajo para listado'!$A$155:$A$1048576,0),MATCH((CUADRO!F$5&amp;$E1085),'Hoja de Trabajo para listado'!$A$151:$Z$151,0)),0)+IFERROR(INDEX('Hoja de Trabajo para listado'!$AB$155:$BA$1048576,MATCH($A1085,'Hoja de Trabajo para listado'!$AB$155:$AB$1048576,0),MATCH((CUADRO!F$5&amp;$E1085),'Hoja de Trabajo para listado'!$AB$151:$BA$151,0)),0)+IFERROR(INDEX('Hoja de Trabajo para listado'!$BC$155:$CB$1048576,MATCH($A1085,'Hoja de Trabajo para listado'!$BC$155:$BC$1048576,0),MATCH((CUADRO!F$5&amp;$E1085),'Hoja de Trabajo para listado'!$BC$151:$CB$151,0)),0)+IFERROR(INDEX('Hoja de Trabajo para listado'!$DE$153:$DG$274,MATCH($A1085,'Hoja de Trabajo para listado'!$DE$153:$DE$1048576,0),MATCH((CUADRO!F$5&amp;$E1085),'Hoja de Trabajo para listado'!$DE$151:$DG$151,0)),0)+IFERROR(INDEX('Hoja de Trabajo para listado'!$CD$155:$DC$1048576,MATCH($A1085,'Hoja de Trabajo para listado'!$CD$155:$CD$1048576,0),MATCH((CUADRO!F$5&amp;$E1085),'Hoja de Trabajo para listado'!$CD$151:$DC$151,0)),0)</f>
        <v>0</v>
      </c>
      <c r="G1085" s="245">
        <f ca="1">+IFERROR(INDEX('Hoja de Trabajo para listado'!$A$155:$Z$1048576,MATCH($A1085,'Hoja de Trabajo para listado'!$A$155:$A$1048576,0),MATCH((CUADRO!G$5&amp;$E1085),'Hoja de Trabajo para listado'!$A$151:$Z$151,0)),0)+IFERROR(INDEX('Hoja de Trabajo para listado'!$AB$155:$BA$1048576,MATCH($A1085,'Hoja de Trabajo para listado'!$AB$155:$AB$1048576,0),MATCH((CUADRO!G$5&amp;$E1085),'Hoja de Trabajo para listado'!$AB$151:$BA$151,0)),0)+IFERROR(INDEX('Hoja de Trabajo para listado'!$BC$155:$CB$1048576,MATCH($A1085,'Hoja de Trabajo para listado'!$BC$155:$BC$1048576,0),MATCH((CUADRO!G$5&amp;$E1085),'Hoja de Trabajo para listado'!$BC$151:$CB$151,0)),0)+IFERROR(INDEX('Hoja de Trabajo para listado'!$DE$153:$DG$274,MATCH($A1085,'Hoja de Trabajo para listado'!$DE$153:$DE$1048576,0),MATCH((CUADRO!G$5&amp;$E1085),'Hoja de Trabajo para listado'!$DE$151:$DG$151,0)),0)+IFERROR(INDEX('Hoja de Trabajo para listado'!$CD$155:$DC$1048576,MATCH($A1085,'Hoja de Trabajo para listado'!$CD$155:$CD$1048576,0),MATCH((CUADRO!G$5&amp;$E1085),'Hoja de Trabajo para listado'!$CD$151:$DC$151,0)),0)</f>
        <v>0</v>
      </c>
      <c r="H1085" s="245">
        <f ca="1">+IFERROR(INDEX('Hoja de Trabajo para listado'!$A$155:$Z$1048576,MATCH($A1085,'Hoja de Trabajo para listado'!$A$155:$A$1048576,0),MATCH((CUADRO!H$5&amp;$E1085),'Hoja de Trabajo para listado'!$A$151:$Z$151,0)),0)+IFERROR(INDEX('Hoja de Trabajo para listado'!$AB$155:$BA$1048576,MATCH($A1085,'Hoja de Trabajo para listado'!$AB$155:$AB$1048576,0),MATCH((CUADRO!H$5&amp;$E1085),'Hoja de Trabajo para listado'!$AB$151:$BA$151,0)),0)+IFERROR(INDEX('Hoja de Trabajo para listado'!$BC$155:$CB$1048576,MATCH($A1085,'Hoja de Trabajo para listado'!$BC$155:$BC$1048576,0),MATCH((CUADRO!H$5&amp;$E1085),'Hoja de Trabajo para listado'!$BC$151:$CB$151,0)),0)+IFERROR(INDEX('Hoja de Trabajo para listado'!$DE$153:$DG$274,MATCH($A1085,'Hoja de Trabajo para listado'!$DE$153:$DE$1048576,0),MATCH((CUADRO!H$5&amp;$E1085),'Hoja de Trabajo para listado'!$DE$151:$DG$151,0)),0)+IFERROR(INDEX('Hoja de Trabajo para listado'!$CD$155:$DC$1048576,MATCH($A1085,'Hoja de Trabajo para listado'!$CD$155:$CD$1048576,0),MATCH((CUADRO!H$5&amp;$E1085),'Hoja de Trabajo para listado'!$CD$151:$DC$151,0)),0)</f>
        <v>0</v>
      </c>
      <c r="I1085" s="245">
        <f ca="1">+IFERROR(INDEX('Hoja de Trabajo para listado'!$A$155:$Z$1048576,MATCH($A1085,'Hoja de Trabajo para listado'!$A$155:$A$1048576,0),MATCH((CUADRO!I$5&amp;$E1085),'Hoja de Trabajo para listado'!$A$151:$Z$151,0)),0)+IFERROR(INDEX('Hoja de Trabajo para listado'!$AB$155:$BA$1048576,MATCH($A1085,'Hoja de Trabajo para listado'!$AB$155:$AB$1048576,0),MATCH((CUADRO!I$5&amp;$E1085),'Hoja de Trabajo para listado'!$AB$151:$BA$151,0)),0)+IFERROR(INDEX('Hoja de Trabajo para listado'!$BC$155:$CB$1048576,MATCH($A1085,'Hoja de Trabajo para listado'!$BC$155:$BC$1048576,0),MATCH((CUADRO!I$5&amp;$E1085),'Hoja de Trabajo para listado'!$BC$151:$CB$151,0)),0)+IFERROR(INDEX('Hoja de Trabajo para listado'!$DE$153:$DG$274,MATCH($A1085,'Hoja de Trabajo para listado'!$DE$153:$DE$1048576,0),MATCH((CUADRO!I$5&amp;$E1085),'Hoja de Trabajo para listado'!$DE$151:$DG$151,0)),0)+IFERROR(INDEX('Hoja de Trabajo para listado'!$CD$155:$DC$1048576,MATCH($A1085,'Hoja de Trabajo para listado'!$CD$155:$CD$1048576,0),MATCH((CUADRO!I$5&amp;$E1085),'Hoja de Trabajo para listado'!$CD$151:$DC$151,0)),0)</f>
        <v>0</v>
      </c>
      <c r="J1085" s="245">
        <f ca="1">+IFERROR(INDEX('Hoja de Trabajo para listado'!$A$155:$Z$1048576,MATCH($A1085,'Hoja de Trabajo para listado'!$A$155:$A$1048576,0),MATCH((CUADRO!J$5&amp;$E1085),'Hoja de Trabajo para listado'!$A$151:$Z$151,0)),0)+IFERROR(INDEX('Hoja de Trabajo para listado'!$AB$155:$BA$1048576,MATCH($A1085,'Hoja de Trabajo para listado'!$AB$155:$AB$1048576,0),MATCH((CUADRO!J$5&amp;$E1085),'Hoja de Trabajo para listado'!$AB$151:$BA$151,0)),0)+IFERROR(INDEX('Hoja de Trabajo para listado'!$BC$155:$CB$1048576,MATCH($A1085,'Hoja de Trabajo para listado'!$BC$155:$BC$1048576,0),MATCH((CUADRO!J$5&amp;$E1085),'Hoja de Trabajo para listado'!$BC$151:$CB$151,0)),0)+IFERROR(INDEX('Hoja de Trabajo para listado'!$DE$153:$DG$274,MATCH($A1085,'Hoja de Trabajo para listado'!$DE$153:$DE$1048576,0),MATCH((CUADRO!J$5&amp;$E1085),'Hoja de Trabajo para listado'!$DE$151:$DG$151,0)),0)+IFERROR(INDEX('Hoja de Trabajo para listado'!$CD$155:$DC$1048576,MATCH($A1085,'Hoja de Trabajo para listado'!$CD$155:$CD$1048576,0),MATCH((CUADRO!J$5&amp;$E1085),'Hoja de Trabajo para listado'!$CD$151:$DC$151,0)),0)</f>
        <v>0</v>
      </c>
      <c r="K1085" s="245">
        <f ca="1">+IFERROR(INDEX('Hoja de Trabajo para listado'!$A$155:$Z$1048576,MATCH($A1085,'Hoja de Trabajo para listado'!$A$155:$A$1048576,0),MATCH((CUADRO!K$5&amp;$E1085),'Hoja de Trabajo para listado'!$A$151:$Z$151,0)),0)+IFERROR(INDEX('Hoja de Trabajo para listado'!$AB$155:$BA$1048576,MATCH($A1085,'Hoja de Trabajo para listado'!$AB$155:$AB$1048576,0),MATCH((CUADRO!K$5&amp;$E1085),'Hoja de Trabajo para listado'!$AB$151:$BA$151,0)),0)+IFERROR(INDEX('Hoja de Trabajo para listado'!$BC$155:$CB$1048576,MATCH($A1085,'Hoja de Trabajo para listado'!$BC$155:$BC$1048576,0),MATCH((CUADRO!K$5&amp;$E1085),'Hoja de Trabajo para listado'!$BC$151:$CB$151,0)),0)+IFERROR(INDEX('Hoja de Trabajo para listado'!$DE$153:$DG$274,MATCH($A1085,'Hoja de Trabajo para listado'!$DE$153:$DE$1048576,0),MATCH((CUADRO!K$5&amp;$E1085),'Hoja de Trabajo para listado'!$DE$151:$DG$151,0)),0)+IFERROR(INDEX('Hoja de Trabajo para listado'!$CD$155:$DC$1048576,MATCH($A1085,'Hoja de Trabajo para listado'!$CD$155:$CD$1048576,0),MATCH((CUADRO!K$5&amp;$E1085),'Hoja de Trabajo para listado'!$CD$151:$DC$151,0)),0)</f>
        <v>0</v>
      </c>
      <c r="L1085" s="245">
        <f ca="1">+IFERROR(INDEX('Hoja de Trabajo para listado'!$A$155:$Z$1048576,MATCH($A1085,'Hoja de Trabajo para listado'!$A$155:$A$1048576,0),MATCH((CUADRO!L$5&amp;$E1085),'Hoja de Trabajo para listado'!$A$151:$Z$151,0)),0)+IFERROR(INDEX('Hoja de Trabajo para listado'!$AB$155:$BA$1048576,MATCH($A1085,'Hoja de Trabajo para listado'!$AB$155:$AB$1048576,0),MATCH((CUADRO!L$5&amp;$E1085),'Hoja de Trabajo para listado'!$AB$151:$BA$151,0)),0)+IFERROR(INDEX('Hoja de Trabajo para listado'!$BC$155:$CB$1048576,MATCH($A1085,'Hoja de Trabajo para listado'!$BC$155:$BC$1048576,0),MATCH((CUADRO!L$5&amp;$E1085),'Hoja de Trabajo para listado'!$BC$151:$CB$151,0)),0)+IFERROR(INDEX('Hoja de Trabajo para listado'!$DE$153:$DG$274,MATCH($A1085,'Hoja de Trabajo para listado'!$DE$153:$DE$1048576,0),MATCH((CUADRO!L$5&amp;$E1085),'Hoja de Trabajo para listado'!$DE$151:$DG$151,0)),0)+IFERROR(INDEX('Hoja de Trabajo para listado'!$CD$155:$DC$1048576,MATCH($A1085,'Hoja de Trabajo para listado'!$CD$155:$CD$1048576,0),MATCH((CUADRO!L$5&amp;$E1085),'Hoja de Trabajo para listado'!$CD$151:$DC$151,0)),0)</f>
        <v>0</v>
      </c>
      <c r="M1085" s="245">
        <f ca="1">+IFERROR(INDEX('Hoja de Trabajo para listado'!$A$155:$Z$1048576,MATCH($A1085,'Hoja de Trabajo para listado'!$A$155:$A$1048576,0),MATCH((CUADRO!M$5&amp;$E1085),'Hoja de Trabajo para listado'!$A$151:$Z$151,0)),0)+IFERROR(INDEX('Hoja de Trabajo para listado'!$AB$155:$BA$1048576,MATCH($A1085,'Hoja de Trabajo para listado'!$AB$155:$AB$1048576,0),MATCH((CUADRO!M$5&amp;$E1085),'Hoja de Trabajo para listado'!$AB$151:$BA$151,0)),0)+IFERROR(INDEX('Hoja de Trabajo para listado'!$BC$155:$CB$1048576,MATCH($A1085,'Hoja de Trabajo para listado'!$BC$155:$BC$1048576,0),MATCH((CUADRO!M$5&amp;$E1085),'Hoja de Trabajo para listado'!$BC$151:$CB$151,0)),0)+IFERROR(INDEX('Hoja de Trabajo para listado'!$DE$153:$DG$274,MATCH($A1085,'Hoja de Trabajo para listado'!$DE$153:$DE$1048576,0),MATCH((CUADRO!M$5&amp;$E1085),'Hoja de Trabajo para listado'!$DE$151:$DG$151,0)),0)+IFERROR(INDEX('Hoja de Trabajo para listado'!$CD$155:$DC$1048576,MATCH($A1085,'Hoja de Trabajo para listado'!$CD$155:$CD$1048576,0),MATCH((CUADRO!M$5&amp;$E1085),'Hoja de Trabajo para listado'!$CD$151:$DC$151,0)),0)</f>
        <v>0</v>
      </c>
      <c r="N1085" s="245">
        <f ca="1">+IFERROR(INDEX('Hoja de Trabajo para listado'!$A$155:$Z$1048576,MATCH($A1085,'Hoja de Trabajo para listado'!$A$155:$A$1048576,0),MATCH((CUADRO!N$5&amp;$E1085),'Hoja de Trabajo para listado'!$A$151:$Z$151,0)),0)+IFERROR(INDEX('Hoja de Trabajo para listado'!$AB$155:$BA$1048576,MATCH($A1085,'Hoja de Trabajo para listado'!$AB$155:$AB$1048576,0),MATCH((CUADRO!N$5&amp;$E1085),'Hoja de Trabajo para listado'!$AB$151:$BA$151,0)),0)+IFERROR(INDEX('Hoja de Trabajo para listado'!$BC$155:$CB$1048576,MATCH($A1085,'Hoja de Trabajo para listado'!$BC$155:$BC$1048576,0),MATCH((CUADRO!N$5&amp;$E1085),'Hoja de Trabajo para listado'!$BC$151:$CB$151,0)),0)+IFERROR(INDEX('Hoja de Trabajo para listado'!$DE$153:$DG$274,MATCH($A1085,'Hoja de Trabajo para listado'!$DE$153:$DE$1048576,0),MATCH((CUADRO!N$5&amp;$E1085),'Hoja de Trabajo para listado'!$DE$151:$DG$151,0)),0)+IFERROR(INDEX('Hoja de Trabajo para listado'!$CD$155:$DC$1048576,MATCH($A1085,'Hoja de Trabajo para listado'!$CD$155:$CD$1048576,0),MATCH((CUADRO!N$5&amp;$E1085),'Hoja de Trabajo para listado'!$CD$151:$DC$151,0)),0)</f>
        <v>0</v>
      </c>
      <c r="O1085" s="245">
        <f ca="1">+IFERROR(INDEX('Hoja de Trabajo para listado'!$A$155:$Z$1048576,MATCH($A1085,'Hoja de Trabajo para listado'!$A$155:$A$1048576,0),MATCH((CUADRO!O$5&amp;$E1085),'Hoja de Trabajo para listado'!$A$151:$Z$151,0)),0)+IFERROR(INDEX('Hoja de Trabajo para listado'!$AB$155:$BA$1048576,MATCH($A1085,'Hoja de Trabajo para listado'!$AB$155:$AB$1048576,0),MATCH((CUADRO!O$5&amp;$E1085),'Hoja de Trabajo para listado'!$AB$151:$BA$151,0)),0)+IFERROR(INDEX('Hoja de Trabajo para listado'!$BC$155:$CB$1048576,MATCH($A1085,'Hoja de Trabajo para listado'!$BC$155:$BC$1048576,0),MATCH((CUADRO!O$5&amp;$E1085),'Hoja de Trabajo para listado'!$BC$151:$CB$151,0)),0)+IFERROR(INDEX('Hoja de Trabajo para listado'!$DE$153:$DG$274,MATCH($A1085,'Hoja de Trabajo para listado'!$DE$153:$DE$1048576,0),MATCH((CUADRO!O$5&amp;$E1085),'Hoja de Trabajo para listado'!$DE$151:$DG$151,0)),0)+IFERROR(INDEX('Hoja de Trabajo para listado'!$CD$155:$DC$1048576,MATCH($A1085,'Hoja de Trabajo para listado'!$CD$155:$CD$1048576,0),MATCH((CUADRO!O$5&amp;$E1085),'Hoja de Trabajo para listado'!$CD$151:$DC$151,0)),0)</f>
        <v>0</v>
      </c>
      <c r="P1085" s="245">
        <f ca="1">+IFERROR(INDEX('Hoja de Trabajo para listado'!$A$155:$Z$1048576,MATCH($A1085,'Hoja de Trabajo para listado'!$A$155:$A$1048576,0),MATCH((CUADRO!P$5&amp;$E1085),'Hoja de Trabajo para listado'!$A$151:$Z$151,0)),0)+IFERROR(INDEX('Hoja de Trabajo para listado'!$AB$155:$BA$1048576,MATCH($A1085,'Hoja de Trabajo para listado'!$AB$155:$AB$1048576,0),MATCH((CUADRO!P$5&amp;$E1085),'Hoja de Trabajo para listado'!$AB$151:$BA$151,0)),0)+IFERROR(INDEX('Hoja de Trabajo para listado'!$BC$155:$CB$1048576,MATCH($A1085,'Hoja de Trabajo para listado'!$BC$155:$BC$1048576,0),MATCH((CUADRO!P$5&amp;$E1085),'Hoja de Trabajo para listado'!$BC$151:$CB$151,0)),0)+IFERROR(INDEX('Hoja de Trabajo para listado'!$DE$153:$DG$274,MATCH($A1085,'Hoja de Trabajo para listado'!$DE$153:$DE$1048576,0),MATCH((CUADRO!P$5&amp;$E1085),'Hoja de Trabajo para listado'!$DE$151:$DG$151,0)),0)+IFERROR(INDEX('Hoja de Trabajo para listado'!$CD$155:$DC$1048576,MATCH($A1085,'Hoja de Trabajo para listado'!$CD$155:$CD$1048576,0),MATCH((CUADRO!P$5&amp;$E1085),'Hoja de Trabajo para listado'!$CD$151:$DC$151,0)),0)</f>
        <v>0</v>
      </c>
      <c r="Q1085" s="245">
        <f ca="1">+IFERROR(INDEX('Hoja de Trabajo para listado'!$A$155:$Z$1048576,MATCH($A1085,'Hoja de Trabajo para listado'!$A$155:$A$1048576,0),MATCH((CUADRO!Q$5&amp;$E1085),'Hoja de Trabajo para listado'!$A$151:$Z$151,0)),0)+IFERROR(INDEX('Hoja de Trabajo para listado'!$AB$155:$BA$1048576,MATCH($A1085,'Hoja de Trabajo para listado'!$AB$155:$AB$1048576,0),MATCH((CUADRO!Q$5&amp;$E1085),'Hoja de Trabajo para listado'!$AB$151:$BA$151,0)),0)+IFERROR(INDEX('Hoja de Trabajo para listado'!$BC$155:$CB$1048576,MATCH($A1085,'Hoja de Trabajo para listado'!$BC$155:$BC$1048576,0),MATCH((CUADRO!Q$5&amp;$E1085),'Hoja de Trabajo para listado'!$BC$151:$CB$151,0)),0)+IFERROR(INDEX('Hoja de Trabajo para listado'!$DE$153:$DG$274,MATCH($A1085,'Hoja de Trabajo para listado'!$DE$153:$DE$1048576,0),MATCH((CUADRO!Q$5&amp;$E1085),'Hoja de Trabajo para listado'!$DE$151:$DG$151,0)),0)+IFERROR(INDEX('Hoja de Trabajo para listado'!$CD$155:$DC$1048576,MATCH($A1085,'Hoja de Trabajo para listado'!$CD$155:$CD$1048576,0),MATCH((CUADRO!Q$5&amp;$E1085),'Hoja de Trabajo para listado'!$CD$151:$DC$151,0)),0)</f>
        <v>0</v>
      </c>
      <c r="R1085" s="245">
        <f t="shared" ca="1" si="35"/>
        <v>0</v>
      </c>
      <c r="S1085" s="259">
        <f ca="1">+R1084+R1085</f>
        <v>0</v>
      </c>
      <c r="T1085" s="245">
        <f ca="1">+S1085</f>
        <v>0</v>
      </c>
      <c r="U1085" s="244">
        <f t="shared" si="36"/>
        <v>2</v>
      </c>
      <c r="V1085" s="333" t="str">
        <f>+VLOOKUP(A1085,bd_lista!$A$3:$E$590,5,FALSE)</f>
        <v>Gobiernos Autonomos Municipales</v>
      </c>
      <c r="W1085" s="384"/>
      <c r="X1085" s="242">
        <f>+VLOOKUP(A1085,[3]Sheet1!$A$13:$D$744,4,FALSE)</f>
        <v>0</v>
      </c>
      <c r="Y1085" s="242" t="e">
        <f>+VLOOKUP(X1085,bd_lista!$A$3:$C$590,3,FALSE)</f>
        <v>#N/A</v>
      </c>
      <c r="Z1085" s="292"/>
      <c r="AA1085" s="293"/>
    </row>
    <row r="1086" spans="1:27" customFormat="1" ht="15" hidden="1" customHeight="1">
      <c r="A1086" s="32">
        <v>1902</v>
      </c>
      <c r="B1086" s="388">
        <f>+A1086</f>
        <v>1902</v>
      </c>
      <c r="C1086" s="247" t="str">
        <f>+VLOOKUP(A1086,bd_lista!$A$3:$C$590,3,FALSE)</f>
        <v>Gobierno Autónomo Municipal de Porvenir</v>
      </c>
      <c r="D1086" s="385" t="str">
        <f>+C1086</f>
        <v>Gobierno Autónomo Municipal de Porvenir</v>
      </c>
      <c r="E1086" s="242" t="s">
        <v>1304</v>
      </c>
      <c r="F1086" s="268">
        <f ca="1">+IFERROR(INDEX('Hoja de Trabajo para listado'!$A$155:$Z$1048576,MATCH($A1086,'Hoja de Trabajo para listado'!$A$155:$A$1048576,0),MATCH((CUADRO!F$5&amp;$E1086),'Hoja de Trabajo para listado'!$A$151:$Z$151,0)),0)+IFERROR(INDEX('Hoja de Trabajo para listado'!$AB$155:$BA$1048576,MATCH($A1086,'Hoja de Trabajo para listado'!$AB$155:$AB$1048576,0),MATCH((CUADRO!F$5&amp;$E1086),'Hoja de Trabajo para listado'!$AB$151:$BA$151,0)),0)+IFERROR(INDEX('Hoja de Trabajo para listado'!$BC$155:$CB$1048576,MATCH($A1086,'Hoja de Trabajo para listado'!$BC$155:$BC$1048576,0),MATCH((CUADRO!F$5&amp;$E1086),'Hoja de Trabajo para listado'!$BC$151:$CB$151,0)),0)+IFERROR(INDEX('Hoja de Trabajo para listado'!$DE$153:$DG$274,MATCH($A1086,'Hoja de Trabajo para listado'!$DE$153:$DE$1048576,0),MATCH((CUADRO!F$5&amp;$E1086),'Hoja de Trabajo para listado'!$DE$151:$DG$151,0)),0)+IFERROR(INDEX('Hoja de Trabajo para listado'!$CD$155:$DC$1048576,MATCH($A1086,'Hoja de Trabajo para listado'!$CD$155:$CD$1048576,0),MATCH((CUADRO!F$5&amp;$E1086),'Hoja de Trabajo para listado'!$CD$151:$DC$151,0)),0)</f>
        <v>0</v>
      </c>
      <c r="G1086" s="268">
        <f ca="1">+IFERROR(INDEX('Hoja de Trabajo para listado'!$A$155:$Z$1048576,MATCH($A1086,'Hoja de Trabajo para listado'!$A$155:$A$1048576,0),MATCH((CUADRO!G$5&amp;$E1086),'Hoja de Trabajo para listado'!$A$151:$Z$151,0)),0)+IFERROR(INDEX('Hoja de Trabajo para listado'!$AB$155:$BA$1048576,MATCH($A1086,'Hoja de Trabajo para listado'!$AB$155:$AB$1048576,0),MATCH((CUADRO!G$5&amp;$E1086),'Hoja de Trabajo para listado'!$AB$151:$BA$151,0)),0)+IFERROR(INDEX('Hoja de Trabajo para listado'!$BC$155:$CB$1048576,MATCH($A1086,'Hoja de Trabajo para listado'!$BC$155:$BC$1048576,0),MATCH((CUADRO!G$5&amp;$E1086),'Hoja de Trabajo para listado'!$BC$151:$CB$151,0)),0)+IFERROR(INDEX('Hoja de Trabajo para listado'!$DE$153:$DG$274,MATCH($A1086,'Hoja de Trabajo para listado'!$DE$153:$DE$1048576,0),MATCH((CUADRO!G$5&amp;$E1086),'Hoja de Trabajo para listado'!$DE$151:$DG$151,0)),0)+IFERROR(INDEX('Hoja de Trabajo para listado'!$CD$155:$DC$1048576,MATCH($A1086,'Hoja de Trabajo para listado'!$CD$155:$CD$1048576,0),MATCH((CUADRO!G$5&amp;$E1086),'Hoja de Trabajo para listado'!$CD$151:$DC$151,0)),0)</f>
        <v>0</v>
      </c>
      <c r="H1086" s="268">
        <f ca="1">+IFERROR(INDEX('Hoja de Trabajo para listado'!$A$155:$Z$1048576,MATCH($A1086,'Hoja de Trabajo para listado'!$A$155:$A$1048576,0),MATCH((CUADRO!H$5&amp;$E1086),'Hoja de Trabajo para listado'!$A$151:$Z$151,0)),0)+IFERROR(INDEX('Hoja de Trabajo para listado'!$AB$155:$BA$1048576,MATCH($A1086,'Hoja de Trabajo para listado'!$AB$155:$AB$1048576,0),MATCH((CUADRO!H$5&amp;$E1086),'Hoja de Trabajo para listado'!$AB$151:$BA$151,0)),0)+IFERROR(INDEX('Hoja de Trabajo para listado'!$BC$155:$CB$1048576,MATCH($A1086,'Hoja de Trabajo para listado'!$BC$155:$BC$1048576,0),MATCH((CUADRO!H$5&amp;$E1086),'Hoja de Trabajo para listado'!$BC$151:$CB$151,0)),0)+IFERROR(INDEX('Hoja de Trabajo para listado'!$DE$153:$DG$274,MATCH($A1086,'Hoja de Trabajo para listado'!$DE$153:$DE$1048576,0),MATCH((CUADRO!H$5&amp;$E1086),'Hoja de Trabajo para listado'!$DE$151:$DG$151,0)),0)+IFERROR(INDEX('Hoja de Trabajo para listado'!$CD$155:$DC$1048576,MATCH($A1086,'Hoja de Trabajo para listado'!$CD$155:$CD$1048576,0),MATCH((CUADRO!H$5&amp;$E1086),'Hoja de Trabajo para listado'!$CD$151:$DC$151,0)),0)</f>
        <v>0</v>
      </c>
      <c r="I1086" s="268">
        <f ca="1">+IFERROR(INDEX('Hoja de Trabajo para listado'!$A$155:$Z$1048576,MATCH($A1086,'Hoja de Trabajo para listado'!$A$155:$A$1048576,0),MATCH((CUADRO!I$5&amp;$E1086),'Hoja de Trabajo para listado'!$A$151:$Z$151,0)),0)+IFERROR(INDEX('Hoja de Trabajo para listado'!$AB$155:$BA$1048576,MATCH($A1086,'Hoja de Trabajo para listado'!$AB$155:$AB$1048576,0),MATCH((CUADRO!I$5&amp;$E1086),'Hoja de Trabajo para listado'!$AB$151:$BA$151,0)),0)+IFERROR(INDEX('Hoja de Trabajo para listado'!$BC$155:$CB$1048576,MATCH($A1086,'Hoja de Trabajo para listado'!$BC$155:$BC$1048576,0),MATCH((CUADRO!I$5&amp;$E1086),'Hoja de Trabajo para listado'!$BC$151:$CB$151,0)),0)+IFERROR(INDEX('Hoja de Trabajo para listado'!$DE$153:$DG$274,MATCH($A1086,'Hoja de Trabajo para listado'!$DE$153:$DE$1048576,0),MATCH((CUADRO!I$5&amp;$E1086),'Hoja de Trabajo para listado'!$DE$151:$DG$151,0)),0)+IFERROR(INDEX('Hoja de Trabajo para listado'!$CD$155:$DC$1048576,MATCH($A1086,'Hoja de Trabajo para listado'!$CD$155:$CD$1048576,0),MATCH((CUADRO!I$5&amp;$E1086),'Hoja de Trabajo para listado'!$CD$151:$DC$151,0)),0)</f>
        <v>0</v>
      </c>
      <c r="J1086" s="268">
        <f ca="1">+IFERROR(INDEX('Hoja de Trabajo para listado'!$A$155:$Z$1048576,MATCH($A1086,'Hoja de Trabajo para listado'!$A$155:$A$1048576,0),MATCH((CUADRO!J$5&amp;$E1086),'Hoja de Trabajo para listado'!$A$151:$Z$151,0)),0)+IFERROR(INDEX('Hoja de Trabajo para listado'!$AB$155:$BA$1048576,MATCH($A1086,'Hoja de Trabajo para listado'!$AB$155:$AB$1048576,0),MATCH((CUADRO!J$5&amp;$E1086),'Hoja de Trabajo para listado'!$AB$151:$BA$151,0)),0)+IFERROR(INDEX('Hoja de Trabajo para listado'!$BC$155:$CB$1048576,MATCH($A1086,'Hoja de Trabajo para listado'!$BC$155:$BC$1048576,0),MATCH((CUADRO!J$5&amp;$E1086),'Hoja de Trabajo para listado'!$BC$151:$CB$151,0)),0)+IFERROR(INDEX('Hoja de Trabajo para listado'!$DE$153:$DG$274,MATCH($A1086,'Hoja de Trabajo para listado'!$DE$153:$DE$1048576,0),MATCH((CUADRO!J$5&amp;$E1086),'Hoja de Trabajo para listado'!$DE$151:$DG$151,0)),0)+IFERROR(INDEX('Hoja de Trabajo para listado'!$CD$155:$DC$1048576,MATCH($A1086,'Hoja de Trabajo para listado'!$CD$155:$CD$1048576,0),MATCH((CUADRO!J$5&amp;$E1086),'Hoja de Trabajo para listado'!$CD$151:$DC$151,0)),0)</f>
        <v>0</v>
      </c>
      <c r="K1086" s="268">
        <f ca="1">+IFERROR(INDEX('Hoja de Trabajo para listado'!$A$155:$Z$1048576,MATCH($A1086,'Hoja de Trabajo para listado'!$A$155:$A$1048576,0),MATCH((CUADRO!K$5&amp;$E1086),'Hoja de Trabajo para listado'!$A$151:$Z$151,0)),0)+IFERROR(INDEX('Hoja de Trabajo para listado'!$AB$155:$BA$1048576,MATCH($A1086,'Hoja de Trabajo para listado'!$AB$155:$AB$1048576,0),MATCH((CUADRO!K$5&amp;$E1086),'Hoja de Trabajo para listado'!$AB$151:$BA$151,0)),0)+IFERROR(INDEX('Hoja de Trabajo para listado'!$BC$155:$CB$1048576,MATCH($A1086,'Hoja de Trabajo para listado'!$BC$155:$BC$1048576,0),MATCH((CUADRO!K$5&amp;$E1086),'Hoja de Trabajo para listado'!$BC$151:$CB$151,0)),0)+IFERROR(INDEX('Hoja de Trabajo para listado'!$DE$153:$DG$274,MATCH($A1086,'Hoja de Trabajo para listado'!$DE$153:$DE$1048576,0),MATCH((CUADRO!K$5&amp;$E1086),'Hoja de Trabajo para listado'!$DE$151:$DG$151,0)),0)+IFERROR(INDEX('Hoja de Trabajo para listado'!$CD$155:$DC$1048576,MATCH($A1086,'Hoja de Trabajo para listado'!$CD$155:$CD$1048576,0),MATCH((CUADRO!K$5&amp;$E1086),'Hoja de Trabajo para listado'!$CD$151:$DC$151,0)),0)</f>
        <v>0</v>
      </c>
      <c r="L1086" s="268">
        <f ca="1">+IFERROR(INDEX('Hoja de Trabajo para listado'!$A$155:$Z$1048576,MATCH($A1086,'Hoja de Trabajo para listado'!$A$155:$A$1048576,0),MATCH((CUADRO!L$5&amp;$E1086),'Hoja de Trabajo para listado'!$A$151:$Z$151,0)),0)+IFERROR(INDEX('Hoja de Trabajo para listado'!$AB$155:$BA$1048576,MATCH($A1086,'Hoja de Trabajo para listado'!$AB$155:$AB$1048576,0),MATCH((CUADRO!L$5&amp;$E1086),'Hoja de Trabajo para listado'!$AB$151:$BA$151,0)),0)+IFERROR(INDEX('Hoja de Trabajo para listado'!$BC$155:$CB$1048576,MATCH($A1086,'Hoja de Trabajo para listado'!$BC$155:$BC$1048576,0),MATCH((CUADRO!L$5&amp;$E1086),'Hoja de Trabajo para listado'!$BC$151:$CB$151,0)),0)+IFERROR(INDEX('Hoja de Trabajo para listado'!$DE$153:$DG$274,MATCH($A1086,'Hoja de Trabajo para listado'!$DE$153:$DE$1048576,0),MATCH((CUADRO!L$5&amp;$E1086),'Hoja de Trabajo para listado'!$DE$151:$DG$151,0)),0)+IFERROR(INDEX('Hoja de Trabajo para listado'!$CD$155:$DC$1048576,MATCH($A1086,'Hoja de Trabajo para listado'!$CD$155:$CD$1048576,0),MATCH((CUADRO!L$5&amp;$E1086),'Hoja de Trabajo para listado'!$CD$151:$DC$151,0)),0)</f>
        <v>0</v>
      </c>
      <c r="M1086" s="268">
        <f ca="1">+IFERROR(INDEX('Hoja de Trabajo para listado'!$A$155:$Z$1048576,MATCH($A1086,'Hoja de Trabajo para listado'!$A$155:$A$1048576,0),MATCH((CUADRO!M$5&amp;$E1086),'Hoja de Trabajo para listado'!$A$151:$Z$151,0)),0)+IFERROR(INDEX('Hoja de Trabajo para listado'!$AB$155:$BA$1048576,MATCH($A1086,'Hoja de Trabajo para listado'!$AB$155:$AB$1048576,0),MATCH((CUADRO!M$5&amp;$E1086),'Hoja de Trabajo para listado'!$AB$151:$BA$151,0)),0)+IFERROR(INDEX('Hoja de Trabajo para listado'!$BC$155:$CB$1048576,MATCH($A1086,'Hoja de Trabajo para listado'!$BC$155:$BC$1048576,0),MATCH((CUADRO!M$5&amp;$E1086),'Hoja de Trabajo para listado'!$BC$151:$CB$151,0)),0)+IFERROR(INDEX('Hoja de Trabajo para listado'!$DE$153:$DG$274,MATCH($A1086,'Hoja de Trabajo para listado'!$DE$153:$DE$1048576,0),MATCH((CUADRO!M$5&amp;$E1086),'Hoja de Trabajo para listado'!$DE$151:$DG$151,0)),0)+IFERROR(INDEX('Hoja de Trabajo para listado'!$CD$155:$DC$1048576,MATCH($A1086,'Hoja de Trabajo para listado'!$CD$155:$CD$1048576,0),MATCH((CUADRO!M$5&amp;$E1086),'Hoja de Trabajo para listado'!$CD$151:$DC$151,0)),0)</f>
        <v>0</v>
      </c>
      <c r="N1086" s="268">
        <f ca="1">+IFERROR(INDEX('Hoja de Trabajo para listado'!$A$155:$Z$1048576,MATCH($A1086,'Hoja de Trabajo para listado'!$A$155:$A$1048576,0),MATCH((CUADRO!N$5&amp;$E1086),'Hoja de Trabajo para listado'!$A$151:$Z$151,0)),0)+IFERROR(INDEX('Hoja de Trabajo para listado'!$AB$155:$BA$1048576,MATCH($A1086,'Hoja de Trabajo para listado'!$AB$155:$AB$1048576,0),MATCH((CUADRO!N$5&amp;$E1086),'Hoja de Trabajo para listado'!$AB$151:$BA$151,0)),0)+IFERROR(INDEX('Hoja de Trabajo para listado'!$BC$155:$CB$1048576,MATCH($A1086,'Hoja de Trabajo para listado'!$BC$155:$BC$1048576,0),MATCH((CUADRO!N$5&amp;$E1086),'Hoja de Trabajo para listado'!$BC$151:$CB$151,0)),0)+IFERROR(INDEX('Hoja de Trabajo para listado'!$DE$153:$DG$274,MATCH($A1086,'Hoja de Trabajo para listado'!$DE$153:$DE$1048576,0),MATCH((CUADRO!N$5&amp;$E1086),'Hoja de Trabajo para listado'!$DE$151:$DG$151,0)),0)+IFERROR(INDEX('Hoja de Trabajo para listado'!$CD$155:$DC$1048576,MATCH($A1086,'Hoja de Trabajo para listado'!$CD$155:$CD$1048576,0),MATCH((CUADRO!N$5&amp;$E1086),'Hoja de Trabajo para listado'!$CD$151:$DC$151,0)),0)</f>
        <v>0</v>
      </c>
      <c r="O1086" s="268">
        <f ca="1">+IFERROR(INDEX('Hoja de Trabajo para listado'!$A$155:$Z$1048576,MATCH($A1086,'Hoja de Trabajo para listado'!$A$155:$A$1048576,0),MATCH((CUADRO!O$5&amp;$E1086),'Hoja de Trabajo para listado'!$A$151:$Z$151,0)),0)+IFERROR(INDEX('Hoja de Trabajo para listado'!$AB$155:$BA$1048576,MATCH($A1086,'Hoja de Trabajo para listado'!$AB$155:$AB$1048576,0),MATCH((CUADRO!O$5&amp;$E1086),'Hoja de Trabajo para listado'!$AB$151:$BA$151,0)),0)+IFERROR(INDEX('Hoja de Trabajo para listado'!$BC$155:$CB$1048576,MATCH($A1086,'Hoja de Trabajo para listado'!$BC$155:$BC$1048576,0),MATCH((CUADRO!O$5&amp;$E1086),'Hoja de Trabajo para listado'!$BC$151:$CB$151,0)),0)+IFERROR(INDEX('Hoja de Trabajo para listado'!$DE$153:$DG$274,MATCH($A1086,'Hoja de Trabajo para listado'!$DE$153:$DE$1048576,0),MATCH((CUADRO!O$5&amp;$E1086),'Hoja de Trabajo para listado'!$DE$151:$DG$151,0)),0)+IFERROR(INDEX('Hoja de Trabajo para listado'!$CD$155:$DC$1048576,MATCH($A1086,'Hoja de Trabajo para listado'!$CD$155:$CD$1048576,0),MATCH((CUADRO!O$5&amp;$E1086),'Hoja de Trabajo para listado'!$CD$151:$DC$151,0)),0)</f>
        <v>0</v>
      </c>
      <c r="P1086" s="268">
        <f ca="1">+IFERROR(INDEX('Hoja de Trabajo para listado'!$A$155:$Z$1048576,MATCH($A1086,'Hoja de Trabajo para listado'!$A$155:$A$1048576,0),MATCH((CUADRO!P$5&amp;$E1086),'Hoja de Trabajo para listado'!$A$151:$Z$151,0)),0)+IFERROR(INDEX('Hoja de Trabajo para listado'!$AB$155:$BA$1048576,MATCH($A1086,'Hoja de Trabajo para listado'!$AB$155:$AB$1048576,0),MATCH((CUADRO!P$5&amp;$E1086),'Hoja de Trabajo para listado'!$AB$151:$BA$151,0)),0)+IFERROR(INDEX('Hoja de Trabajo para listado'!$BC$155:$CB$1048576,MATCH($A1086,'Hoja de Trabajo para listado'!$BC$155:$BC$1048576,0),MATCH((CUADRO!P$5&amp;$E1086),'Hoja de Trabajo para listado'!$BC$151:$CB$151,0)),0)+IFERROR(INDEX('Hoja de Trabajo para listado'!$DE$153:$DG$274,MATCH($A1086,'Hoja de Trabajo para listado'!$DE$153:$DE$1048576,0),MATCH((CUADRO!P$5&amp;$E1086),'Hoja de Trabajo para listado'!$DE$151:$DG$151,0)),0)+IFERROR(INDEX('Hoja de Trabajo para listado'!$CD$155:$DC$1048576,MATCH($A1086,'Hoja de Trabajo para listado'!$CD$155:$CD$1048576,0),MATCH((CUADRO!P$5&amp;$E1086),'Hoja de Trabajo para listado'!$CD$151:$DC$151,0)),0)</f>
        <v>0</v>
      </c>
      <c r="Q1086" s="268">
        <f ca="1">+IFERROR(INDEX('Hoja de Trabajo para listado'!$A$155:$Z$1048576,MATCH($A1086,'Hoja de Trabajo para listado'!$A$155:$A$1048576,0),MATCH((CUADRO!Q$5&amp;$E1086),'Hoja de Trabajo para listado'!$A$151:$Z$151,0)),0)+IFERROR(INDEX('Hoja de Trabajo para listado'!$AB$155:$BA$1048576,MATCH($A1086,'Hoja de Trabajo para listado'!$AB$155:$AB$1048576,0),MATCH((CUADRO!Q$5&amp;$E1086),'Hoja de Trabajo para listado'!$AB$151:$BA$151,0)),0)+IFERROR(INDEX('Hoja de Trabajo para listado'!$BC$155:$CB$1048576,MATCH($A1086,'Hoja de Trabajo para listado'!$BC$155:$BC$1048576,0),MATCH((CUADRO!Q$5&amp;$E1086),'Hoja de Trabajo para listado'!$BC$151:$CB$151,0)),0)+IFERROR(INDEX('Hoja de Trabajo para listado'!$DE$153:$DG$274,MATCH($A1086,'Hoja de Trabajo para listado'!$DE$153:$DE$1048576,0),MATCH((CUADRO!Q$5&amp;$E1086),'Hoja de Trabajo para listado'!$DE$151:$DG$151,0)),0)+IFERROR(INDEX('Hoja de Trabajo para listado'!$CD$155:$DC$1048576,MATCH($A1086,'Hoja de Trabajo para listado'!$CD$155:$CD$1048576,0),MATCH((CUADRO!Q$5&amp;$E1086),'Hoja de Trabajo para listado'!$CD$151:$DC$151,0)),0)</f>
        <v>0</v>
      </c>
      <c r="R1086" s="268">
        <f t="shared" ca="1" si="35"/>
        <v>0</v>
      </c>
      <c r="S1086" s="270"/>
      <c r="T1086" s="268">
        <f ca="1">+T1087</f>
        <v>0</v>
      </c>
      <c r="U1086" s="275">
        <f t="shared" si="36"/>
        <v>1</v>
      </c>
      <c r="V1086" s="333" t="str">
        <f>+VLOOKUP(A1086,bd_lista!$A$3:$E$590,5,FALSE)</f>
        <v>Gobiernos Autonomos Municipales</v>
      </c>
      <c r="W1086" s="383" t="str">
        <f>+V1086</f>
        <v>Gobiernos Autonomos Municipales</v>
      </c>
      <c r="X1086" s="242">
        <f>+VLOOKUP(A1086,[3]Sheet1!$A$13:$D$744,4,FALSE)</f>
        <v>0</v>
      </c>
      <c r="Y1086" s="242" t="e">
        <f>+VLOOKUP(X1086,bd_lista!$A$3:$C$590,3,FALSE)</f>
        <v>#N/A</v>
      </c>
      <c r="Z1086" s="294">
        <f>+X1086</f>
        <v>0</v>
      </c>
      <c r="AA1086" s="295" t="e">
        <f>+Y1086</f>
        <v>#N/A</v>
      </c>
    </row>
    <row r="1087" spans="1:27" customFormat="1" ht="15" hidden="1" customHeight="1">
      <c r="A1087" s="32">
        <v>1902</v>
      </c>
      <c r="B1087" s="389"/>
      <c r="C1087" s="247" t="str">
        <f>+VLOOKUP(A1087,bd_lista!$A$3:$C$590,3,FALSE)</f>
        <v>Gobierno Autónomo Municipal de Porvenir</v>
      </c>
      <c r="D1087" s="386"/>
      <c r="E1087" s="244" t="s">
        <v>1305</v>
      </c>
      <c r="F1087" s="245">
        <f ca="1">+IFERROR(INDEX('Hoja de Trabajo para listado'!$A$155:$Z$1048576,MATCH($A1087,'Hoja de Trabajo para listado'!$A$155:$A$1048576,0),MATCH((CUADRO!F$5&amp;$E1087),'Hoja de Trabajo para listado'!$A$151:$Z$151,0)),0)+IFERROR(INDEX('Hoja de Trabajo para listado'!$AB$155:$BA$1048576,MATCH($A1087,'Hoja de Trabajo para listado'!$AB$155:$AB$1048576,0),MATCH((CUADRO!F$5&amp;$E1087),'Hoja de Trabajo para listado'!$AB$151:$BA$151,0)),0)+IFERROR(INDEX('Hoja de Trabajo para listado'!$BC$155:$CB$1048576,MATCH($A1087,'Hoja de Trabajo para listado'!$BC$155:$BC$1048576,0),MATCH((CUADRO!F$5&amp;$E1087),'Hoja de Trabajo para listado'!$BC$151:$CB$151,0)),0)+IFERROR(INDEX('Hoja de Trabajo para listado'!$DE$153:$DG$274,MATCH($A1087,'Hoja de Trabajo para listado'!$DE$153:$DE$1048576,0),MATCH((CUADRO!F$5&amp;$E1087),'Hoja de Trabajo para listado'!$DE$151:$DG$151,0)),0)+IFERROR(INDEX('Hoja de Trabajo para listado'!$CD$155:$DC$1048576,MATCH($A1087,'Hoja de Trabajo para listado'!$CD$155:$CD$1048576,0),MATCH((CUADRO!F$5&amp;$E1087),'Hoja de Trabajo para listado'!$CD$151:$DC$151,0)),0)</f>
        <v>0</v>
      </c>
      <c r="G1087" s="245">
        <f ca="1">+IFERROR(INDEX('Hoja de Trabajo para listado'!$A$155:$Z$1048576,MATCH($A1087,'Hoja de Trabajo para listado'!$A$155:$A$1048576,0),MATCH((CUADRO!G$5&amp;$E1087),'Hoja de Trabajo para listado'!$A$151:$Z$151,0)),0)+IFERROR(INDEX('Hoja de Trabajo para listado'!$AB$155:$BA$1048576,MATCH($A1087,'Hoja de Trabajo para listado'!$AB$155:$AB$1048576,0),MATCH((CUADRO!G$5&amp;$E1087),'Hoja de Trabajo para listado'!$AB$151:$BA$151,0)),0)+IFERROR(INDEX('Hoja de Trabajo para listado'!$BC$155:$CB$1048576,MATCH($A1087,'Hoja de Trabajo para listado'!$BC$155:$BC$1048576,0),MATCH((CUADRO!G$5&amp;$E1087),'Hoja de Trabajo para listado'!$BC$151:$CB$151,0)),0)+IFERROR(INDEX('Hoja de Trabajo para listado'!$DE$153:$DG$274,MATCH($A1087,'Hoja de Trabajo para listado'!$DE$153:$DE$1048576,0),MATCH((CUADRO!G$5&amp;$E1087),'Hoja de Trabajo para listado'!$DE$151:$DG$151,0)),0)+IFERROR(INDEX('Hoja de Trabajo para listado'!$CD$155:$DC$1048576,MATCH($A1087,'Hoja de Trabajo para listado'!$CD$155:$CD$1048576,0),MATCH((CUADRO!G$5&amp;$E1087),'Hoja de Trabajo para listado'!$CD$151:$DC$151,0)),0)</f>
        <v>0</v>
      </c>
      <c r="H1087" s="245">
        <f ca="1">+IFERROR(INDEX('Hoja de Trabajo para listado'!$A$155:$Z$1048576,MATCH($A1087,'Hoja de Trabajo para listado'!$A$155:$A$1048576,0),MATCH((CUADRO!H$5&amp;$E1087),'Hoja de Trabajo para listado'!$A$151:$Z$151,0)),0)+IFERROR(INDEX('Hoja de Trabajo para listado'!$AB$155:$BA$1048576,MATCH($A1087,'Hoja de Trabajo para listado'!$AB$155:$AB$1048576,0),MATCH((CUADRO!H$5&amp;$E1087),'Hoja de Trabajo para listado'!$AB$151:$BA$151,0)),0)+IFERROR(INDEX('Hoja de Trabajo para listado'!$BC$155:$CB$1048576,MATCH($A1087,'Hoja de Trabajo para listado'!$BC$155:$BC$1048576,0),MATCH((CUADRO!H$5&amp;$E1087),'Hoja de Trabajo para listado'!$BC$151:$CB$151,0)),0)+IFERROR(INDEX('Hoja de Trabajo para listado'!$DE$153:$DG$274,MATCH($A1087,'Hoja de Trabajo para listado'!$DE$153:$DE$1048576,0),MATCH((CUADRO!H$5&amp;$E1087),'Hoja de Trabajo para listado'!$DE$151:$DG$151,0)),0)+IFERROR(INDEX('Hoja de Trabajo para listado'!$CD$155:$DC$1048576,MATCH($A1087,'Hoja de Trabajo para listado'!$CD$155:$CD$1048576,0),MATCH((CUADRO!H$5&amp;$E1087),'Hoja de Trabajo para listado'!$CD$151:$DC$151,0)),0)</f>
        <v>0</v>
      </c>
      <c r="I1087" s="245">
        <f ca="1">+IFERROR(INDEX('Hoja de Trabajo para listado'!$A$155:$Z$1048576,MATCH($A1087,'Hoja de Trabajo para listado'!$A$155:$A$1048576,0),MATCH((CUADRO!I$5&amp;$E1087),'Hoja de Trabajo para listado'!$A$151:$Z$151,0)),0)+IFERROR(INDEX('Hoja de Trabajo para listado'!$AB$155:$BA$1048576,MATCH($A1087,'Hoja de Trabajo para listado'!$AB$155:$AB$1048576,0),MATCH((CUADRO!I$5&amp;$E1087),'Hoja de Trabajo para listado'!$AB$151:$BA$151,0)),0)+IFERROR(INDEX('Hoja de Trabajo para listado'!$BC$155:$CB$1048576,MATCH($A1087,'Hoja de Trabajo para listado'!$BC$155:$BC$1048576,0),MATCH((CUADRO!I$5&amp;$E1087),'Hoja de Trabajo para listado'!$BC$151:$CB$151,0)),0)+IFERROR(INDEX('Hoja de Trabajo para listado'!$DE$153:$DG$274,MATCH($A1087,'Hoja de Trabajo para listado'!$DE$153:$DE$1048576,0),MATCH((CUADRO!I$5&amp;$E1087),'Hoja de Trabajo para listado'!$DE$151:$DG$151,0)),0)+IFERROR(INDEX('Hoja de Trabajo para listado'!$CD$155:$DC$1048576,MATCH($A1087,'Hoja de Trabajo para listado'!$CD$155:$CD$1048576,0),MATCH((CUADRO!I$5&amp;$E1087),'Hoja de Trabajo para listado'!$CD$151:$DC$151,0)),0)</f>
        <v>0</v>
      </c>
      <c r="J1087" s="245">
        <f ca="1">+IFERROR(INDEX('Hoja de Trabajo para listado'!$A$155:$Z$1048576,MATCH($A1087,'Hoja de Trabajo para listado'!$A$155:$A$1048576,0),MATCH((CUADRO!J$5&amp;$E1087),'Hoja de Trabajo para listado'!$A$151:$Z$151,0)),0)+IFERROR(INDEX('Hoja de Trabajo para listado'!$AB$155:$BA$1048576,MATCH($A1087,'Hoja de Trabajo para listado'!$AB$155:$AB$1048576,0),MATCH((CUADRO!J$5&amp;$E1087),'Hoja de Trabajo para listado'!$AB$151:$BA$151,0)),0)+IFERROR(INDEX('Hoja de Trabajo para listado'!$BC$155:$CB$1048576,MATCH($A1087,'Hoja de Trabajo para listado'!$BC$155:$BC$1048576,0),MATCH((CUADRO!J$5&amp;$E1087),'Hoja de Trabajo para listado'!$BC$151:$CB$151,0)),0)+IFERROR(INDEX('Hoja de Trabajo para listado'!$DE$153:$DG$274,MATCH($A1087,'Hoja de Trabajo para listado'!$DE$153:$DE$1048576,0),MATCH((CUADRO!J$5&amp;$E1087),'Hoja de Trabajo para listado'!$DE$151:$DG$151,0)),0)+IFERROR(INDEX('Hoja de Trabajo para listado'!$CD$155:$DC$1048576,MATCH($A1087,'Hoja de Trabajo para listado'!$CD$155:$CD$1048576,0),MATCH((CUADRO!J$5&amp;$E1087),'Hoja de Trabajo para listado'!$CD$151:$DC$151,0)),0)</f>
        <v>0</v>
      </c>
      <c r="K1087" s="245">
        <f ca="1">+IFERROR(INDEX('Hoja de Trabajo para listado'!$A$155:$Z$1048576,MATCH($A1087,'Hoja de Trabajo para listado'!$A$155:$A$1048576,0),MATCH((CUADRO!K$5&amp;$E1087),'Hoja de Trabajo para listado'!$A$151:$Z$151,0)),0)+IFERROR(INDEX('Hoja de Trabajo para listado'!$AB$155:$BA$1048576,MATCH($A1087,'Hoja de Trabajo para listado'!$AB$155:$AB$1048576,0),MATCH((CUADRO!K$5&amp;$E1087),'Hoja de Trabajo para listado'!$AB$151:$BA$151,0)),0)+IFERROR(INDEX('Hoja de Trabajo para listado'!$BC$155:$CB$1048576,MATCH($A1087,'Hoja de Trabajo para listado'!$BC$155:$BC$1048576,0),MATCH((CUADRO!K$5&amp;$E1087),'Hoja de Trabajo para listado'!$BC$151:$CB$151,0)),0)+IFERROR(INDEX('Hoja de Trabajo para listado'!$DE$153:$DG$274,MATCH($A1087,'Hoja de Trabajo para listado'!$DE$153:$DE$1048576,0),MATCH((CUADRO!K$5&amp;$E1087),'Hoja de Trabajo para listado'!$DE$151:$DG$151,0)),0)+IFERROR(INDEX('Hoja de Trabajo para listado'!$CD$155:$DC$1048576,MATCH($A1087,'Hoja de Trabajo para listado'!$CD$155:$CD$1048576,0),MATCH((CUADRO!K$5&amp;$E1087),'Hoja de Trabajo para listado'!$CD$151:$DC$151,0)),0)</f>
        <v>0</v>
      </c>
      <c r="L1087" s="245">
        <f ca="1">+IFERROR(INDEX('Hoja de Trabajo para listado'!$A$155:$Z$1048576,MATCH($A1087,'Hoja de Trabajo para listado'!$A$155:$A$1048576,0),MATCH((CUADRO!L$5&amp;$E1087),'Hoja de Trabajo para listado'!$A$151:$Z$151,0)),0)+IFERROR(INDEX('Hoja de Trabajo para listado'!$AB$155:$BA$1048576,MATCH($A1087,'Hoja de Trabajo para listado'!$AB$155:$AB$1048576,0),MATCH((CUADRO!L$5&amp;$E1087),'Hoja de Trabajo para listado'!$AB$151:$BA$151,0)),0)+IFERROR(INDEX('Hoja de Trabajo para listado'!$BC$155:$CB$1048576,MATCH($A1087,'Hoja de Trabajo para listado'!$BC$155:$BC$1048576,0),MATCH((CUADRO!L$5&amp;$E1087),'Hoja de Trabajo para listado'!$BC$151:$CB$151,0)),0)+IFERROR(INDEX('Hoja de Trabajo para listado'!$DE$153:$DG$274,MATCH($A1087,'Hoja de Trabajo para listado'!$DE$153:$DE$1048576,0),MATCH((CUADRO!L$5&amp;$E1087),'Hoja de Trabajo para listado'!$DE$151:$DG$151,0)),0)+IFERROR(INDEX('Hoja de Trabajo para listado'!$CD$155:$DC$1048576,MATCH($A1087,'Hoja de Trabajo para listado'!$CD$155:$CD$1048576,0),MATCH((CUADRO!L$5&amp;$E1087),'Hoja de Trabajo para listado'!$CD$151:$DC$151,0)),0)</f>
        <v>0</v>
      </c>
      <c r="M1087" s="245">
        <f ca="1">+IFERROR(INDEX('Hoja de Trabajo para listado'!$A$155:$Z$1048576,MATCH($A1087,'Hoja de Trabajo para listado'!$A$155:$A$1048576,0),MATCH((CUADRO!M$5&amp;$E1087),'Hoja de Trabajo para listado'!$A$151:$Z$151,0)),0)+IFERROR(INDEX('Hoja de Trabajo para listado'!$AB$155:$BA$1048576,MATCH($A1087,'Hoja de Trabajo para listado'!$AB$155:$AB$1048576,0),MATCH((CUADRO!M$5&amp;$E1087),'Hoja de Trabajo para listado'!$AB$151:$BA$151,0)),0)+IFERROR(INDEX('Hoja de Trabajo para listado'!$BC$155:$CB$1048576,MATCH($A1087,'Hoja de Trabajo para listado'!$BC$155:$BC$1048576,0),MATCH((CUADRO!M$5&amp;$E1087),'Hoja de Trabajo para listado'!$BC$151:$CB$151,0)),0)+IFERROR(INDEX('Hoja de Trabajo para listado'!$DE$153:$DG$274,MATCH($A1087,'Hoja de Trabajo para listado'!$DE$153:$DE$1048576,0),MATCH((CUADRO!M$5&amp;$E1087),'Hoja de Trabajo para listado'!$DE$151:$DG$151,0)),0)+IFERROR(INDEX('Hoja de Trabajo para listado'!$CD$155:$DC$1048576,MATCH($A1087,'Hoja de Trabajo para listado'!$CD$155:$CD$1048576,0),MATCH((CUADRO!M$5&amp;$E1087),'Hoja de Trabajo para listado'!$CD$151:$DC$151,0)),0)</f>
        <v>0</v>
      </c>
      <c r="N1087" s="245">
        <f ca="1">+IFERROR(INDEX('Hoja de Trabajo para listado'!$A$155:$Z$1048576,MATCH($A1087,'Hoja de Trabajo para listado'!$A$155:$A$1048576,0),MATCH((CUADRO!N$5&amp;$E1087),'Hoja de Trabajo para listado'!$A$151:$Z$151,0)),0)+IFERROR(INDEX('Hoja de Trabajo para listado'!$AB$155:$BA$1048576,MATCH($A1087,'Hoja de Trabajo para listado'!$AB$155:$AB$1048576,0),MATCH((CUADRO!N$5&amp;$E1087),'Hoja de Trabajo para listado'!$AB$151:$BA$151,0)),0)+IFERROR(INDEX('Hoja de Trabajo para listado'!$BC$155:$CB$1048576,MATCH($A1087,'Hoja de Trabajo para listado'!$BC$155:$BC$1048576,0),MATCH((CUADRO!N$5&amp;$E1087),'Hoja de Trabajo para listado'!$BC$151:$CB$151,0)),0)+IFERROR(INDEX('Hoja de Trabajo para listado'!$DE$153:$DG$274,MATCH($A1087,'Hoja de Trabajo para listado'!$DE$153:$DE$1048576,0),MATCH((CUADRO!N$5&amp;$E1087),'Hoja de Trabajo para listado'!$DE$151:$DG$151,0)),0)+IFERROR(INDEX('Hoja de Trabajo para listado'!$CD$155:$DC$1048576,MATCH($A1087,'Hoja de Trabajo para listado'!$CD$155:$CD$1048576,0),MATCH((CUADRO!N$5&amp;$E1087),'Hoja de Trabajo para listado'!$CD$151:$DC$151,0)),0)</f>
        <v>0</v>
      </c>
      <c r="O1087" s="245">
        <f ca="1">+IFERROR(INDEX('Hoja de Trabajo para listado'!$A$155:$Z$1048576,MATCH($A1087,'Hoja de Trabajo para listado'!$A$155:$A$1048576,0),MATCH((CUADRO!O$5&amp;$E1087),'Hoja de Trabajo para listado'!$A$151:$Z$151,0)),0)+IFERROR(INDEX('Hoja de Trabajo para listado'!$AB$155:$BA$1048576,MATCH($A1087,'Hoja de Trabajo para listado'!$AB$155:$AB$1048576,0),MATCH((CUADRO!O$5&amp;$E1087),'Hoja de Trabajo para listado'!$AB$151:$BA$151,0)),0)+IFERROR(INDEX('Hoja de Trabajo para listado'!$BC$155:$CB$1048576,MATCH($A1087,'Hoja de Trabajo para listado'!$BC$155:$BC$1048576,0),MATCH((CUADRO!O$5&amp;$E1087),'Hoja de Trabajo para listado'!$BC$151:$CB$151,0)),0)+IFERROR(INDEX('Hoja de Trabajo para listado'!$DE$153:$DG$274,MATCH($A1087,'Hoja de Trabajo para listado'!$DE$153:$DE$1048576,0),MATCH((CUADRO!O$5&amp;$E1087),'Hoja de Trabajo para listado'!$DE$151:$DG$151,0)),0)+IFERROR(INDEX('Hoja de Trabajo para listado'!$CD$155:$DC$1048576,MATCH($A1087,'Hoja de Trabajo para listado'!$CD$155:$CD$1048576,0),MATCH((CUADRO!O$5&amp;$E1087),'Hoja de Trabajo para listado'!$CD$151:$DC$151,0)),0)</f>
        <v>0</v>
      </c>
      <c r="P1087" s="245">
        <f ca="1">+IFERROR(INDEX('Hoja de Trabajo para listado'!$A$155:$Z$1048576,MATCH($A1087,'Hoja de Trabajo para listado'!$A$155:$A$1048576,0),MATCH((CUADRO!P$5&amp;$E1087),'Hoja de Trabajo para listado'!$A$151:$Z$151,0)),0)+IFERROR(INDEX('Hoja de Trabajo para listado'!$AB$155:$BA$1048576,MATCH($A1087,'Hoja de Trabajo para listado'!$AB$155:$AB$1048576,0),MATCH((CUADRO!P$5&amp;$E1087),'Hoja de Trabajo para listado'!$AB$151:$BA$151,0)),0)+IFERROR(INDEX('Hoja de Trabajo para listado'!$BC$155:$CB$1048576,MATCH($A1087,'Hoja de Trabajo para listado'!$BC$155:$BC$1048576,0),MATCH((CUADRO!P$5&amp;$E1087),'Hoja de Trabajo para listado'!$BC$151:$CB$151,0)),0)+IFERROR(INDEX('Hoja de Trabajo para listado'!$DE$153:$DG$274,MATCH($A1087,'Hoja de Trabajo para listado'!$DE$153:$DE$1048576,0),MATCH((CUADRO!P$5&amp;$E1087),'Hoja de Trabajo para listado'!$DE$151:$DG$151,0)),0)+IFERROR(INDEX('Hoja de Trabajo para listado'!$CD$155:$DC$1048576,MATCH($A1087,'Hoja de Trabajo para listado'!$CD$155:$CD$1048576,0),MATCH((CUADRO!P$5&amp;$E1087),'Hoja de Trabajo para listado'!$CD$151:$DC$151,0)),0)</f>
        <v>0</v>
      </c>
      <c r="Q1087" s="245">
        <f ca="1">+IFERROR(INDEX('Hoja de Trabajo para listado'!$A$155:$Z$1048576,MATCH($A1087,'Hoja de Trabajo para listado'!$A$155:$A$1048576,0),MATCH((CUADRO!Q$5&amp;$E1087),'Hoja de Trabajo para listado'!$A$151:$Z$151,0)),0)+IFERROR(INDEX('Hoja de Trabajo para listado'!$AB$155:$BA$1048576,MATCH($A1087,'Hoja de Trabajo para listado'!$AB$155:$AB$1048576,0),MATCH((CUADRO!Q$5&amp;$E1087),'Hoja de Trabajo para listado'!$AB$151:$BA$151,0)),0)+IFERROR(INDEX('Hoja de Trabajo para listado'!$BC$155:$CB$1048576,MATCH($A1087,'Hoja de Trabajo para listado'!$BC$155:$BC$1048576,0),MATCH((CUADRO!Q$5&amp;$E1087),'Hoja de Trabajo para listado'!$BC$151:$CB$151,0)),0)+IFERROR(INDEX('Hoja de Trabajo para listado'!$DE$153:$DG$274,MATCH($A1087,'Hoja de Trabajo para listado'!$DE$153:$DE$1048576,0),MATCH((CUADRO!Q$5&amp;$E1087),'Hoja de Trabajo para listado'!$DE$151:$DG$151,0)),0)+IFERROR(INDEX('Hoja de Trabajo para listado'!$CD$155:$DC$1048576,MATCH($A1087,'Hoja de Trabajo para listado'!$CD$155:$CD$1048576,0),MATCH((CUADRO!Q$5&amp;$E1087),'Hoja de Trabajo para listado'!$CD$151:$DC$151,0)),0)</f>
        <v>0</v>
      </c>
      <c r="R1087" s="245">
        <f t="shared" ca="1" si="35"/>
        <v>0</v>
      </c>
      <c r="S1087" s="259">
        <f ca="1">+R1086+R1087</f>
        <v>0</v>
      </c>
      <c r="T1087" s="245">
        <f ca="1">+S1087</f>
        <v>0</v>
      </c>
      <c r="U1087" s="244">
        <f t="shared" si="36"/>
        <v>2</v>
      </c>
      <c r="V1087" s="333" t="str">
        <f>+VLOOKUP(A1087,bd_lista!$A$3:$E$590,5,FALSE)</f>
        <v>Gobiernos Autonomos Municipales</v>
      </c>
      <c r="W1087" s="384"/>
      <c r="X1087" s="242">
        <f>+VLOOKUP(A1087,[3]Sheet1!$A$13:$D$744,4,FALSE)</f>
        <v>0</v>
      </c>
      <c r="Y1087" s="242" t="e">
        <f>+VLOOKUP(X1087,bd_lista!$A$3:$C$590,3,FALSE)</f>
        <v>#N/A</v>
      </c>
      <c r="Z1087" s="292"/>
      <c r="AA1087" s="293"/>
    </row>
    <row r="1088" spans="1:27" customFormat="1" ht="15" hidden="1" customHeight="1">
      <c r="A1088" s="32">
        <v>1903</v>
      </c>
      <c r="B1088" s="388">
        <f>+A1088</f>
        <v>1903</v>
      </c>
      <c r="C1088" s="247" t="str">
        <f>+VLOOKUP(A1088,bd_lista!$A$3:$C$590,3,FALSE)</f>
        <v>Gobierno Autónomo Municipal de Bolpebra</v>
      </c>
      <c r="D1088" s="385" t="str">
        <f>+C1088</f>
        <v>Gobierno Autónomo Municipal de Bolpebra</v>
      </c>
      <c r="E1088" s="242" t="s">
        <v>1304</v>
      </c>
      <c r="F1088" s="243">
        <f ca="1">+IFERROR(INDEX('Hoja de Trabajo para listado'!$A$155:$Z$1048576,MATCH($A1088,'Hoja de Trabajo para listado'!$A$155:$A$1048576,0),MATCH((CUADRO!F$5&amp;$E1088),'Hoja de Trabajo para listado'!$A$151:$Z$151,0)),0)+IFERROR(INDEX('Hoja de Trabajo para listado'!$AB$155:$BA$1048576,MATCH($A1088,'Hoja de Trabajo para listado'!$AB$155:$AB$1048576,0),MATCH((CUADRO!F$5&amp;$E1088),'Hoja de Trabajo para listado'!$AB$151:$BA$151,0)),0)+IFERROR(INDEX('Hoja de Trabajo para listado'!$BC$155:$CB$1048576,MATCH($A1088,'Hoja de Trabajo para listado'!$BC$155:$BC$1048576,0),MATCH((CUADRO!F$5&amp;$E1088),'Hoja de Trabajo para listado'!$BC$151:$CB$151,0)),0)+IFERROR(INDEX('Hoja de Trabajo para listado'!$DE$153:$DG$274,MATCH($A1088,'Hoja de Trabajo para listado'!$DE$153:$DE$1048576,0),MATCH((CUADRO!F$5&amp;$E1088),'Hoja de Trabajo para listado'!$DE$151:$DG$151,0)),0)+IFERROR(INDEX('Hoja de Trabajo para listado'!$CD$155:$DC$1048576,MATCH($A1088,'Hoja de Trabajo para listado'!$CD$155:$CD$1048576,0),MATCH((CUADRO!F$5&amp;$E1088),'Hoja de Trabajo para listado'!$CD$151:$DC$151,0)),0)</f>
        <v>0</v>
      </c>
      <c r="G1088" s="243">
        <f ca="1">+IFERROR(INDEX('Hoja de Trabajo para listado'!$A$155:$Z$1048576,MATCH($A1088,'Hoja de Trabajo para listado'!$A$155:$A$1048576,0),MATCH((CUADRO!G$5&amp;$E1088),'Hoja de Trabajo para listado'!$A$151:$Z$151,0)),0)+IFERROR(INDEX('Hoja de Trabajo para listado'!$AB$155:$BA$1048576,MATCH($A1088,'Hoja de Trabajo para listado'!$AB$155:$AB$1048576,0),MATCH((CUADRO!G$5&amp;$E1088),'Hoja de Trabajo para listado'!$AB$151:$BA$151,0)),0)+IFERROR(INDEX('Hoja de Trabajo para listado'!$BC$155:$CB$1048576,MATCH($A1088,'Hoja de Trabajo para listado'!$BC$155:$BC$1048576,0),MATCH((CUADRO!G$5&amp;$E1088),'Hoja de Trabajo para listado'!$BC$151:$CB$151,0)),0)+IFERROR(INDEX('Hoja de Trabajo para listado'!$DE$153:$DG$274,MATCH($A1088,'Hoja de Trabajo para listado'!$DE$153:$DE$1048576,0),MATCH((CUADRO!G$5&amp;$E1088),'Hoja de Trabajo para listado'!$DE$151:$DG$151,0)),0)+IFERROR(INDEX('Hoja de Trabajo para listado'!$CD$155:$DC$1048576,MATCH($A1088,'Hoja de Trabajo para listado'!$CD$155:$CD$1048576,0),MATCH((CUADRO!G$5&amp;$E1088),'Hoja de Trabajo para listado'!$CD$151:$DC$151,0)),0)</f>
        <v>0</v>
      </c>
      <c r="H1088" s="243">
        <f ca="1">+IFERROR(INDEX('Hoja de Trabajo para listado'!$A$155:$Z$1048576,MATCH($A1088,'Hoja de Trabajo para listado'!$A$155:$A$1048576,0),MATCH((CUADRO!H$5&amp;$E1088),'Hoja de Trabajo para listado'!$A$151:$Z$151,0)),0)+IFERROR(INDEX('Hoja de Trabajo para listado'!$AB$155:$BA$1048576,MATCH($A1088,'Hoja de Trabajo para listado'!$AB$155:$AB$1048576,0),MATCH((CUADRO!H$5&amp;$E1088),'Hoja de Trabajo para listado'!$AB$151:$BA$151,0)),0)+IFERROR(INDEX('Hoja de Trabajo para listado'!$BC$155:$CB$1048576,MATCH($A1088,'Hoja de Trabajo para listado'!$BC$155:$BC$1048576,0),MATCH((CUADRO!H$5&amp;$E1088),'Hoja de Trabajo para listado'!$BC$151:$CB$151,0)),0)+IFERROR(INDEX('Hoja de Trabajo para listado'!$DE$153:$DG$274,MATCH($A1088,'Hoja de Trabajo para listado'!$DE$153:$DE$1048576,0),MATCH((CUADRO!H$5&amp;$E1088),'Hoja de Trabajo para listado'!$DE$151:$DG$151,0)),0)+IFERROR(INDEX('Hoja de Trabajo para listado'!$CD$155:$DC$1048576,MATCH($A1088,'Hoja de Trabajo para listado'!$CD$155:$CD$1048576,0),MATCH((CUADRO!H$5&amp;$E1088),'Hoja de Trabajo para listado'!$CD$151:$DC$151,0)),0)</f>
        <v>0</v>
      </c>
      <c r="I1088" s="243">
        <f ca="1">+IFERROR(INDEX('Hoja de Trabajo para listado'!$A$155:$Z$1048576,MATCH($A1088,'Hoja de Trabajo para listado'!$A$155:$A$1048576,0),MATCH((CUADRO!I$5&amp;$E1088),'Hoja de Trabajo para listado'!$A$151:$Z$151,0)),0)+IFERROR(INDEX('Hoja de Trabajo para listado'!$AB$155:$BA$1048576,MATCH($A1088,'Hoja de Trabajo para listado'!$AB$155:$AB$1048576,0),MATCH((CUADRO!I$5&amp;$E1088),'Hoja de Trabajo para listado'!$AB$151:$BA$151,0)),0)+IFERROR(INDEX('Hoja de Trabajo para listado'!$BC$155:$CB$1048576,MATCH($A1088,'Hoja de Trabajo para listado'!$BC$155:$BC$1048576,0),MATCH((CUADRO!I$5&amp;$E1088),'Hoja de Trabajo para listado'!$BC$151:$CB$151,0)),0)+IFERROR(INDEX('Hoja de Trabajo para listado'!$DE$153:$DG$274,MATCH($A1088,'Hoja de Trabajo para listado'!$DE$153:$DE$1048576,0),MATCH((CUADRO!I$5&amp;$E1088),'Hoja de Trabajo para listado'!$DE$151:$DG$151,0)),0)+IFERROR(INDEX('Hoja de Trabajo para listado'!$CD$155:$DC$1048576,MATCH($A1088,'Hoja de Trabajo para listado'!$CD$155:$CD$1048576,0),MATCH((CUADRO!I$5&amp;$E1088),'Hoja de Trabajo para listado'!$CD$151:$DC$151,0)),0)</f>
        <v>0</v>
      </c>
      <c r="J1088" s="243">
        <f ca="1">+IFERROR(INDEX('Hoja de Trabajo para listado'!$A$155:$Z$1048576,MATCH($A1088,'Hoja de Trabajo para listado'!$A$155:$A$1048576,0),MATCH((CUADRO!J$5&amp;$E1088),'Hoja de Trabajo para listado'!$A$151:$Z$151,0)),0)+IFERROR(INDEX('Hoja de Trabajo para listado'!$AB$155:$BA$1048576,MATCH($A1088,'Hoja de Trabajo para listado'!$AB$155:$AB$1048576,0),MATCH((CUADRO!J$5&amp;$E1088),'Hoja de Trabajo para listado'!$AB$151:$BA$151,0)),0)+IFERROR(INDEX('Hoja de Trabajo para listado'!$BC$155:$CB$1048576,MATCH($A1088,'Hoja de Trabajo para listado'!$BC$155:$BC$1048576,0),MATCH((CUADRO!J$5&amp;$E1088),'Hoja de Trabajo para listado'!$BC$151:$CB$151,0)),0)+IFERROR(INDEX('Hoja de Trabajo para listado'!$DE$153:$DG$274,MATCH($A1088,'Hoja de Trabajo para listado'!$DE$153:$DE$1048576,0),MATCH((CUADRO!J$5&amp;$E1088),'Hoja de Trabajo para listado'!$DE$151:$DG$151,0)),0)+IFERROR(INDEX('Hoja de Trabajo para listado'!$CD$155:$DC$1048576,MATCH($A1088,'Hoja de Trabajo para listado'!$CD$155:$CD$1048576,0),MATCH((CUADRO!J$5&amp;$E1088),'Hoja de Trabajo para listado'!$CD$151:$DC$151,0)),0)</f>
        <v>0</v>
      </c>
      <c r="K1088" s="243">
        <f ca="1">+IFERROR(INDEX('Hoja de Trabajo para listado'!$A$155:$Z$1048576,MATCH($A1088,'Hoja de Trabajo para listado'!$A$155:$A$1048576,0),MATCH((CUADRO!K$5&amp;$E1088),'Hoja de Trabajo para listado'!$A$151:$Z$151,0)),0)+IFERROR(INDEX('Hoja de Trabajo para listado'!$AB$155:$BA$1048576,MATCH($A1088,'Hoja de Trabajo para listado'!$AB$155:$AB$1048576,0),MATCH((CUADRO!K$5&amp;$E1088),'Hoja de Trabajo para listado'!$AB$151:$BA$151,0)),0)+IFERROR(INDEX('Hoja de Trabajo para listado'!$BC$155:$CB$1048576,MATCH($A1088,'Hoja de Trabajo para listado'!$BC$155:$BC$1048576,0),MATCH((CUADRO!K$5&amp;$E1088),'Hoja de Trabajo para listado'!$BC$151:$CB$151,0)),0)+IFERROR(INDEX('Hoja de Trabajo para listado'!$DE$153:$DG$274,MATCH($A1088,'Hoja de Trabajo para listado'!$DE$153:$DE$1048576,0),MATCH((CUADRO!K$5&amp;$E1088),'Hoja de Trabajo para listado'!$DE$151:$DG$151,0)),0)+IFERROR(INDEX('Hoja de Trabajo para listado'!$CD$155:$DC$1048576,MATCH($A1088,'Hoja de Trabajo para listado'!$CD$155:$CD$1048576,0),MATCH((CUADRO!K$5&amp;$E1088),'Hoja de Trabajo para listado'!$CD$151:$DC$151,0)),0)</f>
        <v>0</v>
      </c>
      <c r="L1088" s="243">
        <f ca="1">+IFERROR(INDEX('Hoja de Trabajo para listado'!$A$155:$Z$1048576,MATCH($A1088,'Hoja de Trabajo para listado'!$A$155:$A$1048576,0),MATCH((CUADRO!L$5&amp;$E1088),'Hoja de Trabajo para listado'!$A$151:$Z$151,0)),0)+IFERROR(INDEX('Hoja de Trabajo para listado'!$AB$155:$BA$1048576,MATCH($A1088,'Hoja de Trabajo para listado'!$AB$155:$AB$1048576,0),MATCH((CUADRO!L$5&amp;$E1088),'Hoja de Trabajo para listado'!$AB$151:$BA$151,0)),0)+IFERROR(INDEX('Hoja de Trabajo para listado'!$BC$155:$CB$1048576,MATCH($A1088,'Hoja de Trabajo para listado'!$BC$155:$BC$1048576,0),MATCH((CUADRO!L$5&amp;$E1088),'Hoja de Trabajo para listado'!$BC$151:$CB$151,0)),0)+IFERROR(INDEX('Hoja de Trabajo para listado'!$DE$153:$DG$274,MATCH($A1088,'Hoja de Trabajo para listado'!$DE$153:$DE$1048576,0),MATCH((CUADRO!L$5&amp;$E1088),'Hoja de Trabajo para listado'!$DE$151:$DG$151,0)),0)+IFERROR(INDEX('Hoja de Trabajo para listado'!$CD$155:$DC$1048576,MATCH($A1088,'Hoja de Trabajo para listado'!$CD$155:$CD$1048576,0),MATCH((CUADRO!L$5&amp;$E1088),'Hoja de Trabajo para listado'!$CD$151:$DC$151,0)),0)</f>
        <v>0</v>
      </c>
      <c r="M1088" s="243">
        <f ca="1">+IFERROR(INDEX('Hoja de Trabajo para listado'!$A$155:$Z$1048576,MATCH($A1088,'Hoja de Trabajo para listado'!$A$155:$A$1048576,0),MATCH((CUADRO!M$5&amp;$E1088),'Hoja de Trabajo para listado'!$A$151:$Z$151,0)),0)+IFERROR(INDEX('Hoja de Trabajo para listado'!$AB$155:$BA$1048576,MATCH($A1088,'Hoja de Trabajo para listado'!$AB$155:$AB$1048576,0),MATCH((CUADRO!M$5&amp;$E1088),'Hoja de Trabajo para listado'!$AB$151:$BA$151,0)),0)+IFERROR(INDEX('Hoja de Trabajo para listado'!$BC$155:$CB$1048576,MATCH($A1088,'Hoja de Trabajo para listado'!$BC$155:$BC$1048576,0),MATCH((CUADRO!M$5&amp;$E1088),'Hoja de Trabajo para listado'!$BC$151:$CB$151,0)),0)+IFERROR(INDEX('Hoja de Trabajo para listado'!$DE$153:$DG$274,MATCH($A1088,'Hoja de Trabajo para listado'!$DE$153:$DE$1048576,0),MATCH((CUADRO!M$5&amp;$E1088),'Hoja de Trabajo para listado'!$DE$151:$DG$151,0)),0)+IFERROR(INDEX('Hoja de Trabajo para listado'!$CD$155:$DC$1048576,MATCH($A1088,'Hoja de Trabajo para listado'!$CD$155:$CD$1048576,0),MATCH((CUADRO!M$5&amp;$E1088),'Hoja de Trabajo para listado'!$CD$151:$DC$151,0)),0)</f>
        <v>0</v>
      </c>
      <c r="N1088" s="243">
        <f ca="1">+IFERROR(INDEX('Hoja de Trabajo para listado'!$A$155:$Z$1048576,MATCH($A1088,'Hoja de Trabajo para listado'!$A$155:$A$1048576,0),MATCH((CUADRO!N$5&amp;$E1088),'Hoja de Trabajo para listado'!$A$151:$Z$151,0)),0)+IFERROR(INDEX('Hoja de Trabajo para listado'!$AB$155:$BA$1048576,MATCH($A1088,'Hoja de Trabajo para listado'!$AB$155:$AB$1048576,0),MATCH((CUADRO!N$5&amp;$E1088),'Hoja de Trabajo para listado'!$AB$151:$BA$151,0)),0)+IFERROR(INDEX('Hoja de Trabajo para listado'!$BC$155:$CB$1048576,MATCH($A1088,'Hoja de Trabajo para listado'!$BC$155:$BC$1048576,0),MATCH((CUADRO!N$5&amp;$E1088),'Hoja de Trabajo para listado'!$BC$151:$CB$151,0)),0)+IFERROR(INDEX('Hoja de Trabajo para listado'!$DE$153:$DG$274,MATCH($A1088,'Hoja de Trabajo para listado'!$DE$153:$DE$1048576,0),MATCH((CUADRO!N$5&amp;$E1088),'Hoja de Trabajo para listado'!$DE$151:$DG$151,0)),0)+IFERROR(INDEX('Hoja de Trabajo para listado'!$CD$155:$DC$1048576,MATCH($A1088,'Hoja de Trabajo para listado'!$CD$155:$CD$1048576,0),MATCH((CUADRO!N$5&amp;$E1088),'Hoja de Trabajo para listado'!$CD$151:$DC$151,0)),0)</f>
        <v>0</v>
      </c>
      <c r="O1088" s="243">
        <f ca="1">+IFERROR(INDEX('Hoja de Trabajo para listado'!$A$155:$Z$1048576,MATCH($A1088,'Hoja de Trabajo para listado'!$A$155:$A$1048576,0),MATCH((CUADRO!O$5&amp;$E1088),'Hoja de Trabajo para listado'!$A$151:$Z$151,0)),0)+IFERROR(INDEX('Hoja de Trabajo para listado'!$AB$155:$BA$1048576,MATCH($A1088,'Hoja de Trabajo para listado'!$AB$155:$AB$1048576,0),MATCH((CUADRO!O$5&amp;$E1088),'Hoja de Trabajo para listado'!$AB$151:$BA$151,0)),0)+IFERROR(INDEX('Hoja de Trabajo para listado'!$BC$155:$CB$1048576,MATCH($A1088,'Hoja de Trabajo para listado'!$BC$155:$BC$1048576,0),MATCH((CUADRO!O$5&amp;$E1088),'Hoja de Trabajo para listado'!$BC$151:$CB$151,0)),0)+IFERROR(INDEX('Hoja de Trabajo para listado'!$DE$153:$DG$274,MATCH($A1088,'Hoja de Trabajo para listado'!$DE$153:$DE$1048576,0),MATCH((CUADRO!O$5&amp;$E1088),'Hoja de Trabajo para listado'!$DE$151:$DG$151,0)),0)+IFERROR(INDEX('Hoja de Trabajo para listado'!$CD$155:$DC$1048576,MATCH($A1088,'Hoja de Trabajo para listado'!$CD$155:$CD$1048576,0),MATCH((CUADRO!O$5&amp;$E1088),'Hoja de Trabajo para listado'!$CD$151:$DC$151,0)),0)</f>
        <v>0</v>
      </c>
      <c r="P1088" s="243">
        <f ca="1">+IFERROR(INDEX('Hoja de Trabajo para listado'!$A$155:$Z$1048576,MATCH($A1088,'Hoja de Trabajo para listado'!$A$155:$A$1048576,0),MATCH((CUADRO!P$5&amp;$E1088),'Hoja de Trabajo para listado'!$A$151:$Z$151,0)),0)+IFERROR(INDEX('Hoja de Trabajo para listado'!$AB$155:$BA$1048576,MATCH($A1088,'Hoja de Trabajo para listado'!$AB$155:$AB$1048576,0),MATCH((CUADRO!P$5&amp;$E1088),'Hoja de Trabajo para listado'!$AB$151:$BA$151,0)),0)+IFERROR(INDEX('Hoja de Trabajo para listado'!$BC$155:$CB$1048576,MATCH($A1088,'Hoja de Trabajo para listado'!$BC$155:$BC$1048576,0),MATCH((CUADRO!P$5&amp;$E1088),'Hoja de Trabajo para listado'!$BC$151:$CB$151,0)),0)+IFERROR(INDEX('Hoja de Trabajo para listado'!$DE$153:$DG$274,MATCH($A1088,'Hoja de Trabajo para listado'!$DE$153:$DE$1048576,0),MATCH((CUADRO!P$5&amp;$E1088),'Hoja de Trabajo para listado'!$DE$151:$DG$151,0)),0)+IFERROR(INDEX('Hoja de Trabajo para listado'!$CD$155:$DC$1048576,MATCH($A1088,'Hoja de Trabajo para listado'!$CD$155:$CD$1048576,0),MATCH((CUADRO!P$5&amp;$E1088),'Hoja de Trabajo para listado'!$CD$151:$DC$151,0)),0)</f>
        <v>0</v>
      </c>
      <c r="Q1088" s="243">
        <f ca="1">+IFERROR(INDEX('Hoja de Trabajo para listado'!$A$155:$Z$1048576,MATCH($A1088,'Hoja de Trabajo para listado'!$A$155:$A$1048576,0),MATCH((CUADRO!Q$5&amp;$E1088),'Hoja de Trabajo para listado'!$A$151:$Z$151,0)),0)+IFERROR(INDEX('Hoja de Trabajo para listado'!$AB$155:$BA$1048576,MATCH($A1088,'Hoja de Trabajo para listado'!$AB$155:$AB$1048576,0),MATCH((CUADRO!Q$5&amp;$E1088),'Hoja de Trabajo para listado'!$AB$151:$BA$151,0)),0)+IFERROR(INDEX('Hoja de Trabajo para listado'!$BC$155:$CB$1048576,MATCH($A1088,'Hoja de Trabajo para listado'!$BC$155:$BC$1048576,0),MATCH((CUADRO!Q$5&amp;$E1088),'Hoja de Trabajo para listado'!$BC$151:$CB$151,0)),0)+IFERROR(INDEX('Hoja de Trabajo para listado'!$DE$153:$DG$274,MATCH($A1088,'Hoja de Trabajo para listado'!$DE$153:$DE$1048576,0),MATCH((CUADRO!Q$5&amp;$E1088),'Hoja de Trabajo para listado'!$DE$151:$DG$151,0)),0)+IFERROR(INDEX('Hoja de Trabajo para listado'!$CD$155:$DC$1048576,MATCH($A1088,'Hoja de Trabajo para listado'!$CD$155:$CD$1048576,0),MATCH((CUADRO!Q$5&amp;$E1088),'Hoja de Trabajo para listado'!$CD$151:$DC$151,0)),0)</f>
        <v>0</v>
      </c>
      <c r="R1088" s="243">
        <f t="shared" ca="1" si="35"/>
        <v>0</v>
      </c>
      <c r="S1088" s="249"/>
      <c r="T1088" s="243">
        <f ca="1">+T1089</f>
        <v>0</v>
      </c>
      <c r="U1088" s="242">
        <f t="shared" si="36"/>
        <v>1</v>
      </c>
      <c r="V1088" s="333" t="str">
        <f>+VLOOKUP(A1088,bd_lista!$A$3:$E$590,5,FALSE)</f>
        <v>Gobiernos Autonomos Municipales</v>
      </c>
      <c r="W1088" s="383" t="str">
        <f>+V1088</f>
        <v>Gobiernos Autonomos Municipales</v>
      </c>
      <c r="X1088" s="242">
        <f>+VLOOKUP(A1088,[3]Sheet1!$A$13:$D$744,4,FALSE)</f>
        <v>0</v>
      </c>
      <c r="Y1088" s="242" t="e">
        <f>+VLOOKUP(X1088,bd_lista!$A$3:$C$590,3,FALSE)</f>
        <v>#N/A</v>
      </c>
      <c r="Z1088" s="294">
        <f>+X1088</f>
        <v>0</v>
      </c>
      <c r="AA1088" s="295" t="e">
        <f>+Y1088</f>
        <v>#N/A</v>
      </c>
    </row>
    <row r="1089" spans="1:27" customFormat="1" ht="15" hidden="1" customHeight="1">
      <c r="A1089" s="32">
        <v>1903</v>
      </c>
      <c r="B1089" s="389"/>
      <c r="C1089" s="247" t="str">
        <f>+VLOOKUP(A1089,bd_lista!$A$3:$C$590,3,FALSE)</f>
        <v>Gobierno Autónomo Municipal de Bolpebra</v>
      </c>
      <c r="D1089" s="386"/>
      <c r="E1089" s="244" t="s">
        <v>1305</v>
      </c>
      <c r="F1089" s="245">
        <f ca="1">+IFERROR(INDEX('Hoja de Trabajo para listado'!$A$155:$Z$1048576,MATCH($A1089,'Hoja de Trabajo para listado'!$A$155:$A$1048576,0),MATCH((CUADRO!F$5&amp;$E1089),'Hoja de Trabajo para listado'!$A$151:$Z$151,0)),0)+IFERROR(INDEX('Hoja de Trabajo para listado'!$AB$155:$BA$1048576,MATCH($A1089,'Hoja de Trabajo para listado'!$AB$155:$AB$1048576,0),MATCH((CUADRO!F$5&amp;$E1089),'Hoja de Trabajo para listado'!$AB$151:$BA$151,0)),0)+IFERROR(INDEX('Hoja de Trabajo para listado'!$BC$155:$CB$1048576,MATCH($A1089,'Hoja de Trabajo para listado'!$BC$155:$BC$1048576,0),MATCH((CUADRO!F$5&amp;$E1089),'Hoja de Trabajo para listado'!$BC$151:$CB$151,0)),0)+IFERROR(INDEX('Hoja de Trabajo para listado'!$DE$153:$DG$274,MATCH($A1089,'Hoja de Trabajo para listado'!$DE$153:$DE$1048576,0),MATCH((CUADRO!F$5&amp;$E1089),'Hoja de Trabajo para listado'!$DE$151:$DG$151,0)),0)+IFERROR(INDEX('Hoja de Trabajo para listado'!$CD$155:$DC$1048576,MATCH($A1089,'Hoja de Trabajo para listado'!$CD$155:$CD$1048576,0),MATCH((CUADRO!F$5&amp;$E1089),'Hoja de Trabajo para listado'!$CD$151:$DC$151,0)),0)</f>
        <v>0</v>
      </c>
      <c r="G1089" s="245">
        <f ca="1">+IFERROR(INDEX('Hoja de Trabajo para listado'!$A$155:$Z$1048576,MATCH($A1089,'Hoja de Trabajo para listado'!$A$155:$A$1048576,0),MATCH((CUADRO!G$5&amp;$E1089),'Hoja de Trabajo para listado'!$A$151:$Z$151,0)),0)+IFERROR(INDEX('Hoja de Trabajo para listado'!$AB$155:$BA$1048576,MATCH($A1089,'Hoja de Trabajo para listado'!$AB$155:$AB$1048576,0),MATCH((CUADRO!G$5&amp;$E1089),'Hoja de Trabajo para listado'!$AB$151:$BA$151,0)),0)+IFERROR(INDEX('Hoja de Trabajo para listado'!$BC$155:$CB$1048576,MATCH($A1089,'Hoja de Trabajo para listado'!$BC$155:$BC$1048576,0),MATCH((CUADRO!G$5&amp;$E1089),'Hoja de Trabajo para listado'!$BC$151:$CB$151,0)),0)+IFERROR(INDEX('Hoja de Trabajo para listado'!$DE$153:$DG$274,MATCH($A1089,'Hoja de Trabajo para listado'!$DE$153:$DE$1048576,0),MATCH((CUADRO!G$5&amp;$E1089),'Hoja de Trabajo para listado'!$DE$151:$DG$151,0)),0)+IFERROR(INDEX('Hoja de Trabajo para listado'!$CD$155:$DC$1048576,MATCH($A1089,'Hoja de Trabajo para listado'!$CD$155:$CD$1048576,0),MATCH((CUADRO!G$5&amp;$E1089),'Hoja de Trabajo para listado'!$CD$151:$DC$151,0)),0)</f>
        <v>0</v>
      </c>
      <c r="H1089" s="245">
        <f ca="1">+IFERROR(INDEX('Hoja de Trabajo para listado'!$A$155:$Z$1048576,MATCH($A1089,'Hoja de Trabajo para listado'!$A$155:$A$1048576,0),MATCH((CUADRO!H$5&amp;$E1089),'Hoja de Trabajo para listado'!$A$151:$Z$151,0)),0)+IFERROR(INDEX('Hoja de Trabajo para listado'!$AB$155:$BA$1048576,MATCH($A1089,'Hoja de Trabajo para listado'!$AB$155:$AB$1048576,0),MATCH((CUADRO!H$5&amp;$E1089),'Hoja de Trabajo para listado'!$AB$151:$BA$151,0)),0)+IFERROR(INDEX('Hoja de Trabajo para listado'!$BC$155:$CB$1048576,MATCH($A1089,'Hoja de Trabajo para listado'!$BC$155:$BC$1048576,0),MATCH((CUADRO!H$5&amp;$E1089),'Hoja de Trabajo para listado'!$BC$151:$CB$151,0)),0)+IFERROR(INDEX('Hoja de Trabajo para listado'!$DE$153:$DG$274,MATCH($A1089,'Hoja de Trabajo para listado'!$DE$153:$DE$1048576,0),MATCH((CUADRO!H$5&amp;$E1089),'Hoja de Trabajo para listado'!$DE$151:$DG$151,0)),0)+IFERROR(INDEX('Hoja de Trabajo para listado'!$CD$155:$DC$1048576,MATCH($A1089,'Hoja de Trabajo para listado'!$CD$155:$CD$1048576,0),MATCH((CUADRO!H$5&amp;$E1089),'Hoja de Trabajo para listado'!$CD$151:$DC$151,0)),0)</f>
        <v>0</v>
      </c>
      <c r="I1089" s="245">
        <f ca="1">+IFERROR(INDEX('Hoja de Trabajo para listado'!$A$155:$Z$1048576,MATCH($A1089,'Hoja de Trabajo para listado'!$A$155:$A$1048576,0),MATCH((CUADRO!I$5&amp;$E1089),'Hoja de Trabajo para listado'!$A$151:$Z$151,0)),0)+IFERROR(INDEX('Hoja de Trabajo para listado'!$AB$155:$BA$1048576,MATCH($A1089,'Hoja de Trabajo para listado'!$AB$155:$AB$1048576,0),MATCH((CUADRO!I$5&amp;$E1089),'Hoja de Trabajo para listado'!$AB$151:$BA$151,0)),0)+IFERROR(INDEX('Hoja de Trabajo para listado'!$BC$155:$CB$1048576,MATCH($A1089,'Hoja de Trabajo para listado'!$BC$155:$BC$1048576,0),MATCH((CUADRO!I$5&amp;$E1089),'Hoja de Trabajo para listado'!$BC$151:$CB$151,0)),0)+IFERROR(INDEX('Hoja de Trabajo para listado'!$DE$153:$DG$274,MATCH($A1089,'Hoja de Trabajo para listado'!$DE$153:$DE$1048576,0),MATCH((CUADRO!I$5&amp;$E1089),'Hoja de Trabajo para listado'!$DE$151:$DG$151,0)),0)+IFERROR(INDEX('Hoja de Trabajo para listado'!$CD$155:$DC$1048576,MATCH($A1089,'Hoja de Trabajo para listado'!$CD$155:$CD$1048576,0),MATCH((CUADRO!I$5&amp;$E1089),'Hoja de Trabajo para listado'!$CD$151:$DC$151,0)),0)</f>
        <v>0</v>
      </c>
      <c r="J1089" s="245">
        <f ca="1">+IFERROR(INDEX('Hoja de Trabajo para listado'!$A$155:$Z$1048576,MATCH($A1089,'Hoja de Trabajo para listado'!$A$155:$A$1048576,0),MATCH((CUADRO!J$5&amp;$E1089),'Hoja de Trabajo para listado'!$A$151:$Z$151,0)),0)+IFERROR(INDEX('Hoja de Trabajo para listado'!$AB$155:$BA$1048576,MATCH($A1089,'Hoja de Trabajo para listado'!$AB$155:$AB$1048576,0),MATCH((CUADRO!J$5&amp;$E1089),'Hoja de Trabajo para listado'!$AB$151:$BA$151,0)),0)+IFERROR(INDEX('Hoja de Trabajo para listado'!$BC$155:$CB$1048576,MATCH($A1089,'Hoja de Trabajo para listado'!$BC$155:$BC$1048576,0),MATCH((CUADRO!J$5&amp;$E1089),'Hoja de Trabajo para listado'!$BC$151:$CB$151,0)),0)+IFERROR(INDEX('Hoja de Trabajo para listado'!$DE$153:$DG$274,MATCH($A1089,'Hoja de Trabajo para listado'!$DE$153:$DE$1048576,0),MATCH((CUADRO!J$5&amp;$E1089),'Hoja de Trabajo para listado'!$DE$151:$DG$151,0)),0)+IFERROR(INDEX('Hoja de Trabajo para listado'!$CD$155:$DC$1048576,MATCH($A1089,'Hoja de Trabajo para listado'!$CD$155:$CD$1048576,0),MATCH((CUADRO!J$5&amp;$E1089),'Hoja de Trabajo para listado'!$CD$151:$DC$151,0)),0)</f>
        <v>0</v>
      </c>
      <c r="K1089" s="245">
        <f ca="1">+IFERROR(INDEX('Hoja de Trabajo para listado'!$A$155:$Z$1048576,MATCH($A1089,'Hoja de Trabajo para listado'!$A$155:$A$1048576,0),MATCH((CUADRO!K$5&amp;$E1089),'Hoja de Trabajo para listado'!$A$151:$Z$151,0)),0)+IFERROR(INDEX('Hoja de Trabajo para listado'!$AB$155:$BA$1048576,MATCH($A1089,'Hoja de Trabajo para listado'!$AB$155:$AB$1048576,0),MATCH((CUADRO!K$5&amp;$E1089),'Hoja de Trabajo para listado'!$AB$151:$BA$151,0)),0)+IFERROR(INDEX('Hoja de Trabajo para listado'!$BC$155:$CB$1048576,MATCH($A1089,'Hoja de Trabajo para listado'!$BC$155:$BC$1048576,0),MATCH((CUADRO!K$5&amp;$E1089),'Hoja de Trabajo para listado'!$BC$151:$CB$151,0)),0)+IFERROR(INDEX('Hoja de Trabajo para listado'!$DE$153:$DG$274,MATCH($A1089,'Hoja de Trabajo para listado'!$DE$153:$DE$1048576,0),MATCH((CUADRO!K$5&amp;$E1089),'Hoja de Trabajo para listado'!$DE$151:$DG$151,0)),0)+IFERROR(INDEX('Hoja de Trabajo para listado'!$CD$155:$DC$1048576,MATCH($A1089,'Hoja de Trabajo para listado'!$CD$155:$CD$1048576,0),MATCH((CUADRO!K$5&amp;$E1089),'Hoja de Trabajo para listado'!$CD$151:$DC$151,0)),0)</f>
        <v>0</v>
      </c>
      <c r="L1089" s="245">
        <f ca="1">+IFERROR(INDEX('Hoja de Trabajo para listado'!$A$155:$Z$1048576,MATCH($A1089,'Hoja de Trabajo para listado'!$A$155:$A$1048576,0),MATCH((CUADRO!L$5&amp;$E1089),'Hoja de Trabajo para listado'!$A$151:$Z$151,0)),0)+IFERROR(INDEX('Hoja de Trabajo para listado'!$AB$155:$BA$1048576,MATCH($A1089,'Hoja de Trabajo para listado'!$AB$155:$AB$1048576,0),MATCH((CUADRO!L$5&amp;$E1089),'Hoja de Trabajo para listado'!$AB$151:$BA$151,0)),0)+IFERROR(INDEX('Hoja de Trabajo para listado'!$BC$155:$CB$1048576,MATCH($A1089,'Hoja de Trabajo para listado'!$BC$155:$BC$1048576,0),MATCH((CUADRO!L$5&amp;$E1089),'Hoja de Trabajo para listado'!$BC$151:$CB$151,0)),0)+IFERROR(INDEX('Hoja de Trabajo para listado'!$DE$153:$DG$274,MATCH($A1089,'Hoja de Trabajo para listado'!$DE$153:$DE$1048576,0),MATCH((CUADRO!L$5&amp;$E1089),'Hoja de Trabajo para listado'!$DE$151:$DG$151,0)),0)+IFERROR(INDEX('Hoja de Trabajo para listado'!$CD$155:$DC$1048576,MATCH($A1089,'Hoja de Trabajo para listado'!$CD$155:$CD$1048576,0),MATCH((CUADRO!L$5&amp;$E1089),'Hoja de Trabajo para listado'!$CD$151:$DC$151,0)),0)</f>
        <v>0</v>
      </c>
      <c r="M1089" s="245">
        <f ca="1">+IFERROR(INDEX('Hoja de Trabajo para listado'!$A$155:$Z$1048576,MATCH($A1089,'Hoja de Trabajo para listado'!$A$155:$A$1048576,0),MATCH((CUADRO!M$5&amp;$E1089),'Hoja de Trabajo para listado'!$A$151:$Z$151,0)),0)+IFERROR(INDEX('Hoja de Trabajo para listado'!$AB$155:$BA$1048576,MATCH($A1089,'Hoja de Trabajo para listado'!$AB$155:$AB$1048576,0),MATCH((CUADRO!M$5&amp;$E1089),'Hoja de Trabajo para listado'!$AB$151:$BA$151,0)),0)+IFERROR(INDEX('Hoja de Trabajo para listado'!$BC$155:$CB$1048576,MATCH($A1089,'Hoja de Trabajo para listado'!$BC$155:$BC$1048576,0),MATCH((CUADRO!M$5&amp;$E1089),'Hoja de Trabajo para listado'!$BC$151:$CB$151,0)),0)+IFERROR(INDEX('Hoja de Trabajo para listado'!$DE$153:$DG$274,MATCH($A1089,'Hoja de Trabajo para listado'!$DE$153:$DE$1048576,0),MATCH((CUADRO!M$5&amp;$E1089),'Hoja de Trabajo para listado'!$DE$151:$DG$151,0)),0)+IFERROR(INDEX('Hoja de Trabajo para listado'!$CD$155:$DC$1048576,MATCH($A1089,'Hoja de Trabajo para listado'!$CD$155:$CD$1048576,0),MATCH((CUADRO!M$5&amp;$E1089),'Hoja de Trabajo para listado'!$CD$151:$DC$151,0)),0)</f>
        <v>0</v>
      </c>
      <c r="N1089" s="245">
        <f ca="1">+IFERROR(INDEX('Hoja de Trabajo para listado'!$A$155:$Z$1048576,MATCH($A1089,'Hoja de Trabajo para listado'!$A$155:$A$1048576,0),MATCH((CUADRO!N$5&amp;$E1089),'Hoja de Trabajo para listado'!$A$151:$Z$151,0)),0)+IFERROR(INDEX('Hoja de Trabajo para listado'!$AB$155:$BA$1048576,MATCH($A1089,'Hoja de Trabajo para listado'!$AB$155:$AB$1048576,0),MATCH((CUADRO!N$5&amp;$E1089),'Hoja de Trabajo para listado'!$AB$151:$BA$151,0)),0)+IFERROR(INDEX('Hoja de Trabajo para listado'!$BC$155:$CB$1048576,MATCH($A1089,'Hoja de Trabajo para listado'!$BC$155:$BC$1048576,0),MATCH((CUADRO!N$5&amp;$E1089),'Hoja de Trabajo para listado'!$BC$151:$CB$151,0)),0)+IFERROR(INDEX('Hoja de Trabajo para listado'!$DE$153:$DG$274,MATCH($A1089,'Hoja de Trabajo para listado'!$DE$153:$DE$1048576,0),MATCH((CUADRO!N$5&amp;$E1089),'Hoja de Trabajo para listado'!$DE$151:$DG$151,0)),0)+IFERROR(INDEX('Hoja de Trabajo para listado'!$CD$155:$DC$1048576,MATCH($A1089,'Hoja de Trabajo para listado'!$CD$155:$CD$1048576,0),MATCH((CUADRO!N$5&amp;$E1089),'Hoja de Trabajo para listado'!$CD$151:$DC$151,0)),0)</f>
        <v>0</v>
      </c>
      <c r="O1089" s="245">
        <f ca="1">+IFERROR(INDEX('Hoja de Trabajo para listado'!$A$155:$Z$1048576,MATCH($A1089,'Hoja de Trabajo para listado'!$A$155:$A$1048576,0),MATCH((CUADRO!O$5&amp;$E1089),'Hoja de Trabajo para listado'!$A$151:$Z$151,0)),0)+IFERROR(INDEX('Hoja de Trabajo para listado'!$AB$155:$BA$1048576,MATCH($A1089,'Hoja de Trabajo para listado'!$AB$155:$AB$1048576,0),MATCH((CUADRO!O$5&amp;$E1089),'Hoja de Trabajo para listado'!$AB$151:$BA$151,0)),0)+IFERROR(INDEX('Hoja de Trabajo para listado'!$BC$155:$CB$1048576,MATCH($A1089,'Hoja de Trabajo para listado'!$BC$155:$BC$1048576,0),MATCH((CUADRO!O$5&amp;$E1089),'Hoja de Trabajo para listado'!$BC$151:$CB$151,0)),0)+IFERROR(INDEX('Hoja de Trabajo para listado'!$DE$153:$DG$274,MATCH($A1089,'Hoja de Trabajo para listado'!$DE$153:$DE$1048576,0),MATCH((CUADRO!O$5&amp;$E1089),'Hoja de Trabajo para listado'!$DE$151:$DG$151,0)),0)+IFERROR(INDEX('Hoja de Trabajo para listado'!$CD$155:$DC$1048576,MATCH($A1089,'Hoja de Trabajo para listado'!$CD$155:$CD$1048576,0),MATCH((CUADRO!O$5&amp;$E1089),'Hoja de Trabajo para listado'!$CD$151:$DC$151,0)),0)</f>
        <v>0</v>
      </c>
      <c r="P1089" s="245">
        <f ca="1">+IFERROR(INDEX('Hoja de Trabajo para listado'!$A$155:$Z$1048576,MATCH($A1089,'Hoja de Trabajo para listado'!$A$155:$A$1048576,0),MATCH((CUADRO!P$5&amp;$E1089),'Hoja de Trabajo para listado'!$A$151:$Z$151,0)),0)+IFERROR(INDEX('Hoja de Trabajo para listado'!$AB$155:$BA$1048576,MATCH($A1089,'Hoja de Trabajo para listado'!$AB$155:$AB$1048576,0),MATCH((CUADRO!P$5&amp;$E1089),'Hoja de Trabajo para listado'!$AB$151:$BA$151,0)),0)+IFERROR(INDEX('Hoja de Trabajo para listado'!$BC$155:$CB$1048576,MATCH($A1089,'Hoja de Trabajo para listado'!$BC$155:$BC$1048576,0),MATCH((CUADRO!P$5&amp;$E1089),'Hoja de Trabajo para listado'!$BC$151:$CB$151,0)),0)+IFERROR(INDEX('Hoja de Trabajo para listado'!$DE$153:$DG$274,MATCH($A1089,'Hoja de Trabajo para listado'!$DE$153:$DE$1048576,0),MATCH((CUADRO!P$5&amp;$E1089),'Hoja de Trabajo para listado'!$DE$151:$DG$151,0)),0)+IFERROR(INDEX('Hoja de Trabajo para listado'!$CD$155:$DC$1048576,MATCH($A1089,'Hoja de Trabajo para listado'!$CD$155:$CD$1048576,0),MATCH((CUADRO!P$5&amp;$E1089),'Hoja de Trabajo para listado'!$CD$151:$DC$151,0)),0)</f>
        <v>0</v>
      </c>
      <c r="Q1089" s="245">
        <f ca="1">+IFERROR(INDEX('Hoja de Trabajo para listado'!$A$155:$Z$1048576,MATCH($A1089,'Hoja de Trabajo para listado'!$A$155:$A$1048576,0),MATCH((CUADRO!Q$5&amp;$E1089),'Hoja de Trabajo para listado'!$A$151:$Z$151,0)),0)+IFERROR(INDEX('Hoja de Trabajo para listado'!$AB$155:$BA$1048576,MATCH($A1089,'Hoja de Trabajo para listado'!$AB$155:$AB$1048576,0),MATCH((CUADRO!Q$5&amp;$E1089),'Hoja de Trabajo para listado'!$AB$151:$BA$151,0)),0)+IFERROR(INDEX('Hoja de Trabajo para listado'!$BC$155:$CB$1048576,MATCH($A1089,'Hoja de Trabajo para listado'!$BC$155:$BC$1048576,0),MATCH((CUADRO!Q$5&amp;$E1089),'Hoja de Trabajo para listado'!$BC$151:$CB$151,0)),0)+IFERROR(INDEX('Hoja de Trabajo para listado'!$DE$153:$DG$274,MATCH($A1089,'Hoja de Trabajo para listado'!$DE$153:$DE$1048576,0),MATCH((CUADRO!Q$5&amp;$E1089),'Hoja de Trabajo para listado'!$DE$151:$DG$151,0)),0)+IFERROR(INDEX('Hoja de Trabajo para listado'!$CD$155:$DC$1048576,MATCH($A1089,'Hoja de Trabajo para listado'!$CD$155:$CD$1048576,0),MATCH((CUADRO!Q$5&amp;$E1089),'Hoja de Trabajo para listado'!$CD$151:$DC$151,0)),0)</f>
        <v>0</v>
      </c>
      <c r="R1089" s="245">
        <f t="shared" ca="1" si="35"/>
        <v>0</v>
      </c>
      <c r="S1089" s="259">
        <f ca="1">+R1088+R1089</f>
        <v>0</v>
      </c>
      <c r="T1089" s="245">
        <f ca="1">+S1089</f>
        <v>0</v>
      </c>
      <c r="U1089" s="244">
        <f t="shared" si="36"/>
        <v>2</v>
      </c>
      <c r="V1089" s="333" t="str">
        <f>+VLOOKUP(A1089,bd_lista!$A$3:$E$590,5,FALSE)</f>
        <v>Gobiernos Autonomos Municipales</v>
      </c>
      <c r="W1089" s="384"/>
      <c r="X1089" s="242">
        <f>+VLOOKUP(A1089,[3]Sheet1!$A$13:$D$744,4,FALSE)</f>
        <v>0</v>
      </c>
      <c r="Y1089" s="242" t="e">
        <f>+VLOOKUP(X1089,bd_lista!$A$3:$C$590,3,FALSE)</f>
        <v>#N/A</v>
      </c>
      <c r="Z1089" s="292"/>
      <c r="AA1089" s="293"/>
    </row>
    <row r="1090" spans="1:27" customFormat="1" ht="15" hidden="1" customHeight="1">
      <c r="A1090" s="32">
        <v>1904</v>
      </c>
      <c r="B1090" s="388">
        <f>+A1090</f>
        <v>1904</v>
      </c>
      <c r="C1090" s="247" t="str">
        <f>+VLOOKUP(A1090,bd_lista!$A$3:$C$590,3,FALSE)</f>
        <v>Gobierno Autónomo Municipal de Bella Flor</v>
      </c>
      <c r="D1090" s="385" t="str">
        <f>+C1090</f>
        <v>Gobierno Autónomo Municipal de Bella Flor</v>
      </c>
      <c r="E1090" s="242" t="s">
        <v>1304</v>
      </c>
      <c r="F1090" s="243">
        <f ca="1">+IFERROR(INDEX('Hoja de Trabajo para listado'!$A$155:$Z$1048576,MATCH($A1090,'Hoja de Trabajo para listado'!$A$155:$A$1048576,0),MATCH((CUADRO!F$5&amp;$E1090),'Hoja de Trabajo para listado'!$A$151:$Z$151,0)),0)+IFERROR(INDEX('Hoja de Trabajo para listado'!$AB$155:$BA$1048576,MATCH($A1090,'Hoja de Trabajo para listado'!$AB$155:$AB$1048576,0),MATCH((CUADRO!F$5&amp;$E1090),'Hoja de Trabajo para listado'!$AB$151:$BA$151,0)),0)+IFERROR(INDEX('Hoja de Trabajo para listado'!$BC$155:$CB$1048576,MATCH($A1090,'Hoja de Trabajo para listado'!$BC$155:$BC$1048576,0),MATCH((CUADRO!F$5&amp;$E1090),'Hoja de Trabajo para listado'!$BC$151:$CB$151,0)),0)+IFERROR(INDEX('Hoja de Trabajo para listado'!$DE$153:$DG$274,MATCH($A1090,'Hoja de Trabajo para listado'!$DE$153:$DE$1048576,0),MATCH((CUADRO!F$5&amp;$E1090),'Hoja de Trabajo para listado'!$DE$151:$DG$151,0)),0)+IFERROR(INDEX('Hoja de Trabajo para listado'!$CD$155:$DC$1048576,MATCH($A1090,'Hoja de Trabajo para listado'!$CD$155:$CD$1048576,0),MATCH((CUADRO!F$5&amp;$E1090),'Hoja de Trabajo para listado'!$CD$151:$DC$151,0)),0)</f>
        <v>0</v>
      </c>
      <c r="G1090" s="243">
        <f ca="1">+IFERROR(INDEX('Hoja de Trabajo para listado'!$A$155:$Z$1048576,MATCH($A1090,'Hoja de Trabajo para listado'!$A$155:$A$1048576,0),MATCH((CUADRO!G$5&amp;$E1090),'Hoja de Trabajo para listado'!$A$151:$Z$151,0)),0)+IFERROR(INDEX('Hoja de Trabajo para listado'!$AB$155:$BA$1048576,MATCH($A1090,'Hoja de Trabajo para listado'!$AB$155:$AB$1048576,0),MATCH((CUADRO!G$5&amp;$E1090),'Hoja de Trabajo para listado'!$AB$151:$BA$151,0)),0)+IFERROR(INDEX('Hoja de Trabajo para listado'!$BC$155:$CB$1048576,MATCH($A1090,'Hoja de Trabajo para listado'!$BC$155:$BC$1048576,0),MATCH((CUADRO!G$5&amp;$E1090),'Hoja de Trabajo para listado'!$BC$151:$CB$151,0)),0)+IFERROR(INDEX('Hoja de Trabajo para listado'!$DE$153:$DG$274,MATCH($A1090,'Hoja de Trabajo para listado'!$DE$153:$DE$1048576,0),MATCH((CUADRO!G$5&amp;$E1090),'Hoja de Trabajo para listado'!$DE$151:$DG$151,0)),0)+IFERROR(INDEX('Hoja de Trabajo para listado'!$CD$155:$DC$1048576,MATCH($A1090,'Hoja de Trabajo para listado'!$CD$155:$CD$1048576,0),MATCH((CUADRO!G$5&amp;$E1090),'Hoja de Trabajo para listado'!$CD$151:$DC$151,0)),0)</f>
        <v>0</v>
      </c>
      <c r="H1090" s="243">
        <f ca="1">+IFERROR(INDEX('Hoja de Trabajo para listado'!$A$155:$Z$1048576,MATCH($A1090,'Hoja de Trabajo para listado'!$A$155:$A$1048576,0),MATCH((CUADRO!H$5&amp;$E1090),'Hoja de Trabajo para listado'!$A$151:$Z$151,0)),0)+IFERROR(INDEX('Hoja de Trabajo para listado'!$AB$155:$BA$1048576,MATCH($A1090,'Hoja de Trabajo para listado'!$AB$155:$AB$1048576,0),MATCH((CUADRO!H$5&amp;$E1090),'Hoja de Trabajo para listado'!$AB$151:$BA$151,0)),0)+IFERROR(INDEX('Hoja de Trabajo para listado'!$BC$155:$CB$1048576,MATCH($A1090,'Hoja de Trabajo para listado'!$BC$155:$BC$1048576,0),MATCH((CUADRO!H$5&amp;$E1090),'Hoja de Trabajo para listado'!$BC$151:$CB$151,0)),0)+IFERROR(INDEX('Hoja de Trabajo para listado'!$DE$153:$DG$274,MATCH($A1090,'Hoja de Trabajo para listado'!$DE$153:$DE$1048576,0),MATCH((CUADRO!H$5&amp;$E1090),'Hoja de Trabajo para listado'!$DE$151:$DG$151,0)),0)+IFERROR(INDEX('Hoja de Trabajo para listado'!$CD$155:$DC$1048576,MATCH($A1090,'Hoja de Trabajo para listado'!$CD$155:$CD$1048576,0),MATCH((CUADRO!H$5&amp;$E1090),'Hoja de Trabajo para listado'!$CD$151:$DC$151,0)),0)</f>
        <v>0</v>
      </c>
      <c r="I1090" s="243">
        <f ca="1">+IFERROR(INDEX('Hoja de Trabajo para listado'!$A$155:$Z$1048576,MATCH($A1090,'Hoja de Trabajo para listado'!$A$155:$A$1048576,0),MATCH((CUADRO!I$5&amp;$E1090),'Hoja de Trabajo para listado'!$A$151:$Z$151,0)),0)+IFERROR(INDEX('Hoja de Trabajo para listado'!$AB$155:$BA$1048576,MATCH($A1090,'Hoja de Trabajo para listado'!$AB$155:$AB$1048576,0),MATCH((CUADRO!I$5&amp;$E1090),'Hoja de Trabajo para listado'!$AB$151:$BA$151,0)),0)+IFERROR(INDEX('Hoja de Trabajo para listado'!$BC$155:$CB$1048576,MATCH($A1090,'Hoja de Trabajo para listado'!$BC$155:$BC$1048576,0),MATCH((CUADRO!I$5&amp;$E1090),'Hoja de Trabajo para listado'!$BC$151:$CB$151,0)),0)+IFERROR(INDEX('Hoja de Trabajo para listado'!$DE$153:$DG$274,MATCH($A1090,'Hoja de Trabajo para listado'!$DE$153:$DE$1048576,0),MATCH((CUADRO!I$5&amp;$E1090),'Hoja de Trabajo para listado'!$DE$151:$DG$151,0)),0)+IFERROR(INDEX('Hoja de Trabajo para listado'!$CD$155:$DC$1048576,MATCH($A1090,'Hoja de Trabajo para listado'!$CD$155:$CD$1048576,0),MATCH((CUADRO!I$5&amp;$E1090),'Hoja de Trabajo para listado'!$CD$151:$DC$151,0)),0)</f>
        <v>0</v>
      </c>
      <c r="J1090" s="243">
        <f ca="1">+IFERROR(INDEX('Hoja de Trabajo para listado'!$A$155:$Z$1048576,MATCH($A1090,'Hoja de Trabajo para listado'!$A$155:$A$1048576,0),MATCH((CUADRO!J$5&amp;$E1090),'Hoja de Trabajo para listado'!$A$151:$Z$151,0)),0)+IFERROR(INDEX('Hoja de Trabajo para listado'!$AB$155:$BA$1048576,MATCH($A1090,'Hoja de Trabajo para listado'!$AB$155:$AB$1048576,0),MATCH((CUADRO!J$5&amp;$E1090),'Hoja de Trabajo para listado'!$AB$151:$BA$151,0)),0)+IFERROR(INDEX('Hoja de Trabajo para listado'!$BC$155:$CB$1048576,MATCH($A1090,'Hoja de Trabajo para listado'!$BC$155:$BC$1048576,0),MATCH((CUADRO!J$5&amp;$E1090),'Hoja de Trabajo para listado'!$BC$151:$CB$151,0)),0)+IFERROR(INDEX('Hoja de Trabajo para listado'!$DE$153:$DG$274,MATCH($A1090,'Hoja de Trabajo para listado'!$DE$153:$DE$1048576,0),MATCH((CUADRO!J$5&amp;$E1090),'Hoja de Trabajo para listado'!$DE$151:$DG$151,0)),0)+IFERROR(INDEX('Hoja de Trabajo para listado'!$CD$155:$DC$1048576,MATCH($A1090,'Hoja de Trabajo para listado'!$CD$155:$CD$1048576,0),MATCH((CUADRO!J$5&amp;$E1090),'Hoja de Trabajo para listado'!$CD$151:$DC$151,0)),0)</f>
        <v>0</v>
      </c>
      <c r="K1090" s="243">
        <f ca="1">+IFERROR(INDEX('Hoja de Trabajo para listado'!$A$155:$Z$1048576,MATCH($A1090,'Hoja de Trabajo para listado'!$A$155:$A$1048576,0),MATCH((CUADRO!K$5&amp;$E1090),'Hoja de Trabajo para listado'!$A$151:$Z$151,0)),0)+IFERROR(INDEX('Hoja de Trabajo para listado'!$AB$155:$BA$1048576,MATCH($A1090,'Hoja de Trabajo para listado'!$AB$155:$AB$1048576,0),MATCH((CUADRO!K$5&amp;$E1090),'Hoja de Trabajo para listado'!$AB$151:$BA$151,0)),0)+IFERROR(INDEX('Hoja de Trabajo para listado'!$BC$155:$CB$1048576,MATCH($A1090,'Hoja de Trabajo para listado'!$BC$155:$BC$1048576,0),MATCH((CUADRO!K$5&amp;$E1090),'Hoja de Trabajo para listado'!$BC$151:$CB$151,0)),0)+IFERROR(INDEX('Hoja de Trabajo para listado'!$DE$153:$DG$274,MATCH($A1090,'Hoja de Trabajo para listado'!$DE$153:$DE$1048576,0),MATCH((CUADRO!K$5&amp;$E1090),'Hoja de Trabajo para listado'!$DE$151:$DG$151,0)),0)+IFERROR(INDEX('Hoja de Trabajo para listado'!$CD$155:$DC$1048576,MATCH($A1090,'Hoja de Trabajo para listado'!$CD$155:$CD$1048576,0),MATCH((CUADRO!K$5&amp;$E1090),'Hoja de Trabajo para listado'!$CD$151:$DC$151,0)),0)</f>
        <v>0</v>
      </c>
      <c r="L1090" s="243">
        <f ca="1">+IFERROR(INDEX('Hoja de Trabajo para listado'!$A$155:$Z$1048576,MATCH($A1090,'Hoja de Trabajo para listado'!$A$155:$A$1048576,0),MATCH((CUADRO!L$5&amp;$E1090),'Hoja de Trabajo para listado'!$A$151:$Z$151,0)),0)+IFERROR(INDEX('Hoja de Trabajo para listado'!$AB$155:$BA$1048576,MATCH($A1090,'Hoja de Trabajo para listado'!$AB$155:$AB$1048576,0),MATCH((CUADRO!L$5&amp;$E1090),'Hoja de Trabajo para listado'!$AB$151:$BA$151,0)),0)+IFERROR(INDEX('Hoja de Trabajo para listado'!$BC$155:$CB$1048576,MATCH($A1090,'Hoja de Trabajo para listado'!$BC$155:$BC$1048576,0),MATCH((CUADRO!L$5&amp;$E1090),'Hoja de Trabajo para listado'!$BC$151:$CB$151,0)),0)+IFERROR(INDEX('Hoja de Trabajo para listado'!$DE$153:$DG$274,MATCH($A1090,'Hoja de Trabajo para listado'!$DE$153:$DE$1048576,0),MATCH((CUADRO!L$5&amp;$E1090),'Hoja de Trabajo para listado'!$DE$151:$DG$151,0)),0)+IFERROR(INDEX('Hoja de Trabajo para listado'!$CD$155:$DC$1048576,MATCH($A1090,'Hoja de Trabajo para listado'!$CD$155:$CD$1048576,0),MATCH((CUADRO!L$5&amp;$E1090),'Hoja de Trabajo para listado'!$CD$151:$DC$151,0)),0)</f>
        <v>0</v>
      </c>
      <c r="M1090" s="243">
        <f ca="1">+IFERROR(INDEX('Hoja de Trabajo para listado'!$A$155:$Z$1048576,MATCH($A1090,'Hoja de Trabajo para listado'!$A$155:$A$1048576,0),MATCH((CUADRO!M$5&amp;$E1090),'Hoja de Trabajo para listado'!$A$151:$Z$151,0)),0)+IFERROR(INDEX('Hoja de Trabajo para listado'!$AB$155:$BA$1048576,MATCH($A1090,'Hoja de Trabajo para listado'!$AB$155:$AB$1048576,0),MATCH((CUADRO!M$5&amp;$E1090),'Hoja de Trabajo para listado'!$AB$151:$BA$151,0)),0)+IFERROR(INDEX('Hoja de Trabajo para listado'!$BC$155:$CB$1048576,MATCH($A1090,'Hoja de Trabajo para listado'!$BC$155:$BC$1048576,0),MATCH((CUADRO!M$5&amp;$E1090),'Hoja de Trabajo para listado'!$BC$151:$CB$151,0)),0)+IFERROR(INDEX('Hoja de Trabajo para listado'!$DE$153:$DG$274,MATCH($A1090,'Hoja de Trabajo para listado'!$DE$153:$DE$1048576,0),MATCH((CUADRO!M$5&amp;$E1090),'Hoja de Trabajo para listado'!$DE$151:$DG$151,0)),0)+IFERROR(INDEX('Hoja de Trabajo para listado'!$CD$155:$DC$1048576,MATCH($A1090,'Hoja de Trabajo para listado'!$CD$155:$CD$1048576,0),MATCH((CUADRO!M$5&amp;$E1090),'Hoja de Trabajo para listado'!$CD$151:$DC$151,0)),0)</f>
        <v>0</v>
      </c>
      <c r="N1090" s="243">
        <f ca="1">+IFERROR(INDEX('Hoja de Trabajo para listado'!$A$155:$Z$1048576,MATCH($A1090,'Hoja de Trabajo para listado'!$A$155:$A$1048576,0),MATCH((CUADRO!N$5&amp;$E1090),'Hoja de Trabajo para listado'!$A$151:$Z$151,0)),0)+IFERROR(INDEX('Hoja de Trabajo para listado'!$AB$155:$BA$1048576,MATCH($A1090,'Hoja de Trabajo para listado'!$AB$155:$AB$1048576,0),MATCH((CUADRO!N$5&amp;$E1090),'Hoja de Trabajo para listado'!$AB$151:$BA$151,0)),0)+IFERROR(INDEX('Hoja de Trabajo para listado'!$BC$155:$CB$1048576,MATCH($A1090,'Hoja de Trabajo para listado'!$BC$155:$BC$1048576,0),MATCH((CUADRO!N$5&amp;$E1090),'Hoja de Trabajo para listado'!$BC$151:$CB$151,0)),0)+IFERROR(INDEX('Hoja de Trabajo para listado'!$DE$153:$DG$274,MATCH($A1090,'Hoja de Trabajo para listado'!$DE$153:$DE$1048576,0),MATCH((CUADRO!N$5&amp;$E1090),'Hoja de Trabajo para listado'!$DE$151:$DG$151,0)),0)+IFERROR(INDEX('Hoja de Trabajo para listado'!$CD$155:$DC$1048576,MATCH($A1090,'Hoja de Trabajo para listado'!$CD$155:$CD$1048576,0),MATCH((CUADRO!N$5&amp;$E1090),'Hoja de Trabajo para listado'!$CD$151:$DC$151,0)),0)</f>
        <v>0</v>
      </c>
      <c r="O1090" s="243">
        <f ca="1">+IFERROR(INDEX('Hoja de Trabajo para listado'!$A$155:$Z$1048576,MATCH($A1090,'Hoja de Trabajo para listado'!$A$155:$A$1048576,0),MATCH((CUADRO!O$5&amp;$E1090),'Hoja de Trabajo para listado'!$A$151:$Z$151,0)),0)+IFERROR(INDEX('Hoja de Trabajo para listado'!$AB$155:$BA$1048576,MATCH($A1090,'Hoja de Trabajo para listado'!$AB$155:$AB$1048576,0),MATCH((CUADRO!O$5&amp;$E1090),'Hoja de Trabajo para listado'!$AB$151:$BA$151,0)),0)+IFERROR(INDEX('Hoja de Trabajo para listado'!$BC$155:$CB$1048576,MATCH($A1090,'Hoja de Trabajo para listado'!$BC$155:$BC$1048576,0),MATCH((CUADRO!O$5&amp;$E1090),'Hoja de Trabajo para listado'!$BC$151:$CB$151,0)),0)+IFERROR(INDEX('Hoja de Trabajo para listado'!$DE$153:$DG$274,MATCH($A1090,'Hoja de Trabajo para listado'!$DE$153:$DE$1048576,0),MATCH((CUADRO!O$5&amp;$E1090),'Hoja de Trabajo para listado'!$DE$151:$DG$151,0)),0)+IFERROR(INDEX('Hoja de Trabajo para listado'!$CD$155:$DC$1048576,MATCH($A1090,'Hoja de Trabajo para listado'!$CD$155:$CD$1048576,0),MATCH((CUADRO!O$5&amp;$E1090),'Hoja de Trabajo para listado'!$CD$151:$DC$151,0)),0)</f>
        <v>0</v>
      </c>
      <c r="P1090" s="243">
        <f ca="1">+IFERROR(INDEX('Hoja de Trabajo para listado'!$A$155:$Z$1048576,MATCH($A1090,'Hoja de Trabajo para listado'!$A$155:$A$1048576,0),MATCH((CUADRO!P$5&amp;$E1090),'Hoja de Trabajo para listado'!$A$151:$Z$151,0)),0)+IFERROR(INDEX('Hoja de Trabajo para listado'!$AB$155:$BA$1048576,MATCH($A1090,'Hoja de Trabajo para listado'!$AB$155:$AB$1048576,0),MATCH((CUADRO!P$5&amp;$E1090),'Hoja de Trabajo para listado'!$AB$151:$BA$151,0)),0)+IFERROR(INDEX('Hoja de Trabajo para listado'!$BC$155:$CB$1048576,MATCH($A1090,'Hoja de Trabajo para listado'!$BC$155:$BC$1048576,0),MATCH((CUADRO!P$5&amp;$E1090),'Hoja de Trabajo para listado'!$BC$151:$CB$151,0)),0)+IFERROR(INDEX('Hoja de Trabajo para listado'!$DE$153:$DG$274,MATCH($A1090,'Hoja de Trabajo para listado'!$DE$153:$DE$1048576,0),MATCH((CUADRO!P$5&amp;$E1090),'Hoja de Trabajo para listado'!$DE$151:$DG$151,0)),0)+IFERROR(INDEX('Hoja de Trabajo para listado'!$CD$155:$DC$1048576,MATCH($A1090,'Hoja de Trabajo para listado'!$CD$155:$CD$1048576,0),MATCH((CUADRO!P$5&amp;$E1090),'Hoja de Trabajo para listado'!$CD$151:$DC$151,0)),0)</f>
        <v>0</v>
      </c>
      <c r="Q1090" s="243">
        <f ca="1">+IFERROR(INDEX('Hoja de Trabajo para listado'!$A$155:$Z$1048576,MATCH($A1090,'Hoja de Trabajo para listado'!$A$155:$A$1048576,0),MATCH((CUADRO!Q$5&amp;$E1090),'Hoja de Trabajo para listado'!$A$151:$Z$151,0)),0)+IFERROR(INDEX('Hoja de Trabajo para listado'!$AB$155:$BA$1048576,MATCH($A1090,'Hoja de Trabajo para listado'!$AB$155:$AB$1048576,0),MATCH((CUADRO!Q$5&amp;$E1090),'Hoja de Trabajo para listado'!$AB$151:$BA$151,0)),0)+IFERROR(INDEX('Hoja de Trabajo para listado'!$BC$155:$CB$1048576,MATCH($A1090,'Hoja de Trabajo para listado'!$BC$155:$BC$1048576,0),MATCH((CUADRO!Q$5&amp;$E1090),'Hoja de Trabajo para listado'!$BC$151:$CB$151,0)),0)+IFERROR(INDEX('Hoja de Trabajo para listado'!$DE$153:$DG$274,MATCH($A1090,'Hoja de Trabajo para listado'!$DE$153:$DE$1048576,0),MATCH((CUADRO!Q$5&amp;$E1090),'Hoja de Trabajo para listado'!$DE$151:$DG$151,0)),0)+IFERROR(INDEX('Hoja de Trabajo para listado'!$CD$155:$DC$1048576,MATCH($A1090,'Hoja de Trabajo para listado'!$CD$155:$CD$1048576,0),MATCH((CUADRO!Q$5&amp;$E1090),'Hoja de Trabajo para listado'!$CD$151:$DC$151,0)),0)</f>
        <v>0</v>
      </c>
      <c r="R1090" s="268">
        <f t="shared" ca="1" si="35"/>
        <v>0</v>
      </c>
      <c r="S1090" s="270"/>
      <c r="T1090" s="243">
        <f ca="1">+T1091</f>
        <v>0</v>
      </c>
      <c r="U1090" s="242">
        <f t="shared" si="36"/>
        <v>1</v>
      </c>
      <c r="V1090" s="333" t="str">
        <f>+VLOOKUP(A1090,bd_lista!$A$3:$E$590,5,FALSE)</f>
        <v>Gobiernos Autonomos Municipales</v>
      </c>
      <c r="W1090" s="383" t="str">
        <f>+V1090</f>
        <v>Gobiernos Autonomos Municipales</v>
      </c>
      <c r="X1090" s="242">
        <f>+VLOOKUP(A1090,[3]Sheet1!$A$13:$D$744,4,FALSE)</f>
        <v>0</v>
      </c>
      <c r="Y1090" s="242" t="e">
        <f>+VLOOKUP(X1090,bd_lista!$A$3:$C$590,3,FALSE)</f>
        <v>#N/A</v>
      </c>
      <c r="Z1090" s="294">
        <f>+X1090</f>
        <v>0</v>
      </c>
      <c r="AA1090" s="295" t="e">
        <f>+Y1090</f>
        <v>#N/A</v>
      </c>
    </row>
    <row r="1091" spans="1:27" customFormat="1" ht="15" hidden="1" customHeight="1">
      <c r="A1091" s="32">
        <v>1904</v>
      </c>
      <c r="B1091" s="389"/>
      <c r="C1091" s="247" t="str">
        <f>+VLOOKUP(A1091,bd_lista!$A$3:$C$590,3,FALSE)</f>
        <v>Gobierno Autónomo Municipal de Bella Flor</v>
      </c>
      <c r="D1091" s="386"/>
      <c r="E1091" s="244" t="s">
        <v>1305</v>
      </c>
      <c r="F1091" s="245">
        <f ca="1">+IFERROR(INDEX('Hoja de Trabajo para listado'!$A$155:$Z$1048576,MATCH($A1091,'Hoja de Trabajo para listado'!$A$155:$A$1048576,0),MATCH((CUADRO!F$5&amp;$E1091),'Hoja de Trabajo para listado'!$A$151:$Z$151,0)),0)+IFERROR(INDEX('Hoja de Trabajo para listado'!$AB$155:$BA$1048576,MATCH($A1091,'Hoja de Trabajo para listado'!$AB$155:$AB$1048576,0),MATCH((CUADRO!F$5&amp;$E1091),'Hoja de Trabajo para listado'!$AB$151:$BA$151,0)),0)+IFERROR(INDEX('Hoja de Trabajo para listado'!$BC$155:$CB$1048576,MATCH($A1091,'Hoja de Trabajo para listado'!$BC$155:$BC$1048576,0),MATCH((CUADRO!F$5&amp;$E1091),'Hoja de Trabajo para listado'!$BC$151:$CB$151,0)),0)+IFERROR(INDEX('Hoja de Trabajo para listado'!$DE$153:$DG$274,MATCH($A1091,'Hoja de Trabajo para listado'!$DE$153:$DE$1048576,0),MATCH((CUADRO!F$5&amp;$E1091),'Hoja de Trabajo para listado'!$DE$151:$DG$151,0)),0)+IFERROR(INDEX('Hoja de Trabajo para listado'!$CD$155:$DC$1048576,MATCH($A1091,'Hoja de Trabajo para listado'!$CD$155:$CD$1048576,0),MATCH((CUADRO!F$5&amp;$E1091),'Hoja de Trabajo para listado'!$CD$151:$DC$151,0)),0)</f>
        <v>0</v>
      </c>
      <c r="G1091" s="245">
        <f ca="1">+IFERROR(INDEX('Hoja de Trabajo para listado'!$A$155:$Z$1048576,MATCH($A1091,'Hoja de Trabajo para listado'!$A$155:$A$1048576,0),MATCH((CUADRO!G$5&amp;$E1091),'Hoja de Trabajo para listado'!$A$151:$Z$151,0)),0)+IFERROR(INDEX('Hoja de Trabajo para listado'!$AB$155:$BA$1048576,MATCH($A1091,'Hoja de Trabajo para listado'!$AB$155:$AB$1048576,0),MATCH((CUADRO!G$5&amp;$E1091),'Hoja de Trabajo para listado'!$AB$151:$BA$151,0)),0)+IFERROR(INDEX('Hoja de Trabajo para listado'!$BC$155:$CB$1048576,MATCH($A1091,'Hoja de Trabajo para listado'!$BC$155:$BC$1048576,0),MATCH((CUADRO!G$5&amp;$E1091),'Hoja de Trabajo para listado'!$BC$151:$CB$151,0)),0)+IFERROR(INDEX('Hoja de Trabajo para listado'!$DE$153:$DG$274,MATCH($A1091,'Hoja de Trabajo para listado'!$DE$153:$DE$1048576,0),MATCH((CUADRO!G$5&amp;$E1091),'Hoja de Trabajo para listado'!$DE$151:$DG$151,0)),0)+IFERROR(INDEX('Hoja de Trabajo para listado'!$CD$155:$DC$1048576,MATCH($A1091,'Hoja de Trabajo para listado'!$CD$155:$CD$1048576,0),MATCH((CUADRO!G$5&amp;$E1091),'Hoja de Trabajo para listado'!$CD$151:$DC$151,0)),0)</f>
        <v>0</v>
      </c>
      <c r="H1091" s="245">
        <f ca="1">+IFERROR(INDEX('Hoja de Trabajo para listado'!$A$155:$Z$1048576,MATCH($A1091,'Hoja de Trabajo para listado'!$A$155:$A$1048576,0),MATCH((CUADRO!H$5&amp;$E1091),'Hoja de Trabajo para listado'!$A$151:$Z$151,0)),0)+IFERROR(INDEX('Hoja de Trabajo para listado'!$AB$155:$BA$1048576,MATCH($A1091,'Hoja de Trabajo para listado'!$AB$155:$AB$1048576,0),MATCH((CUADRO!H$5&amp;$E1091),'Hoja de Trabajo para listado'!$AB$151:$BA$151,0)),0)+IFERROR(INDEX('Hoja de Trabajo para listado'!$BC$155:$CB$1048576,MATCH($A1091,'Hoja de Trabajo para listado'!$BC$155:$BC$1048576,0),MATCH((CUADRO!H$5&amp;$E1091),'Hoja de Trabajo para listado'!$BC$151:$CB$151,0)),0)+IFERROR(INDEX('Hoja de Trabajo para listado'!$DE$153:$DG$274,MATCH($A1091,'Hoja de Trabajo para listado'!$DE$153:$DE$1048576,0),MATCH((CUADRO!H$5&amp;$E1091),'Hoja de Trabajo para listado'!$DE$151:$DG$151,0)),0)+IFERROR(INDEX('Hoja de Trabajo para listado'!$CD$155:$DC$1048576,MATCH($A1091,'Hoja de Trabajo para listado'!$CD$155:$CD$1048576,0),MATCH((CUADRO!H$5&amp;$E1091),'Hoja de Trabajo para listado'!$CD$151:$DC$151,0)),0)</f>
        <v>0</v>
      </c>
      <c r="I1091" s="245">
        <f ca="1">+IFERROR(INDEX('Hoja de Trabajo para listado'!$A$155:$Z$1048576,MATCH($A1091,'Hoja de Trabajo para listado'!$A$155:$A$1048576,0),MATCH((CUADRO!I$5&amp;$E1091),'Hoja de Trabajo para listado'!$A$151:$Z$151,0)),0)+IFERROR(INDEX('Hoja de Trabajo para listado'!$AB$155:$BA$1048576,MATCH($A1091,'Hoja de Trabajo para listado'!$AB$155:$AB$1048576,0),MATCH((CUADRO!I$5&amp;$E1091),'Hoja de Trabajo para listado'!$AB$151:$BA$151,0)),0)+IFERROR(INDEX('Hoja de Trabajo para listado'!$BC$155:$CB$1048576,MATCH($A1091,'Hoja de Trabajo para listado'!$BC$155:$BC$1048576,0),MATCH((CUADRO!I$5&amp;$E1091),'Hoja de Trabajo para listado'!$BC$151:$CB$151,0)),0)+IFERROR(INDEX('Hoja de Trabajo para listado'!$DE$153:$DG$274,MATCH($A1091,'Hoja de Trabajo para listado'!$DE$153:$DE$1048576,0),MATCH((CUADRO!I$5&amp;$E1091),'Hoja de Trabajo para listado'!$DE$151:$DG$151,0)),0)+IFERROR(INDEX('Hoja de Trabajo para listado'!$CD$155:$DC$1048576,MATCH($A1091,'Hoja de Trabajo para listado'!$CD$155:$CD$1048576,0),MATCH((CUADRO!I$5&amp;$E1091),'Hoja de Trabajo para listado'!$CD$151:$DC$151,0)),0)</f>
        <v>0</v>
      </c>
      <c r="J1091" s="245">
        <f ca="1">+IFERROR(INDEX('Hoja de Trabajo para listado'!$A$155:$Z$1048576,MATCH($A1091,'Hoja de Trabajo para listado'!$A$155:$A$1048576,0),MATCH((CUADRO!J$5&amp;$E1091),'Hoja de Trabajo para listado'!$A$151:$Z$151,0)),0)+IFERROR(INDEX('Hoja de Trabajo para listado'!$AB$155:$BA$1048576,MATCH($A1091,'Hoja de Trabajo para listado'!$AB$155:$AB$1048576,0),MATCH((CUADRO!J$5&amp;$E1091),'Hoja de Trabajo para listado'!$AB$151:$BA$151,0)),0)+IFERROR(INDEX('Hoja de Trabajo para listado'!$BC$155:$CB$1048576,MATCH($A1091,'Hoja de Trabajo para listado'!$BC$155:$BC$1048576,0),MATCH((CUADRO!J$5&amp;$E1091),'Hoja de Trabajo para listado'!$BC$151:$CB$151,0)),0)+IFERROR(INDEX('Hoja de Trabajo para listado'!$DE$153:$DG$274,MATCH($A1091,'Hoja de Trabajo para listado'!$DE$153:$DE$1048576,0),MATCH((CUADRO!J$5&amp;$E1091),'Hoja de Trabajo para listado'!$DE$151:$DG$151,0)),0)+IFERROR(INDEX('Hoja de Trabajo para listado'!$CD$155:$DC$1048576,MATCH($A1091,'Hoja de Trabajo para listado'!$CD$155:$CD$1048576,0),MATCH((CUADRO!J$5&amp;$E1091),'Hoja de Trabajo para listado'!$CD$151:$DC$151,0)),0)</f>
        <v>0</v>
      </c>
      <c r="K1091" s="245">
        <f ca="1">+IFERROR(INDEX('Hoja de Trabajo para listado'!$A$155:$Z$1048576,MATCH($A1091,'Hoja de Trabajo para listado'!$A$155:$A$1048576,0),MATCH((CUADRO!K$5&amp;$E1091),'Hoja de Trabajo para listado'!$A$151:$Z$151,0)),0)+IFERROR(INDEX('Hoja de Trabajo para listado'!$AB$155:$BA$1048576,MATCH($A1091,'Hoja de Trabajo para listado'!$AB$155:$AB$1048576,0),MATCH((CUADRO!K$5&amp;$E1091),'Hoja de Trabajo para listado'!$AB$151:$BA$151,0)),0)+IFERROR(INDEX('Hoja de Trabajo para listado'!$BC$155:$CB$1048576,MATCH($A1091,'Hoja de Trabajo para listado'!$BC$155:$BC$1048576,0),MATCH((CUADRO!K$5&amp;$E1091),'Hoja de Trabajo para listado'!$BC$151:$CB$151,0)),0)+IFERROR(INDEX('Hoja de Trabajo para listado'!$DE$153:$DG$274,MATCH($A1091,'Hoja de Trabajo para listado'!$DE$153:$DE$1048576,0),MATCH((CUADRO!K$5&amp;$E1091),'Hoja de Trabajo para listado'!$DE$151:$DG$151,0)),0)+IFERROR(INDEX('Hoja de Trabajo para listado'!$CD$155:$DC$1048576,MATCH($A1091,'Hoja de Trabajo para listado'!$CD$155:$CD$1048576,0),MATCH((CUADRO!K$5&amp;$E1091),'Hoja de Trabajo para listado'!$CD$151:$DC$151,0)),0)</f>
        <v>0</v>
      </c>
      <c r="L1091" s="245">
        <f ca="1">+IFERROR(INDEX('Hoja de Trabajo para listado'!$A$155:$Z$1048576,MATCH($A1091,'Hoja de Trabajo para listado'!$A$155:$A$1048576,0),MATCH((CUADRO!L$5&amp;$E1091),'Hoja de Trabajo para listado'!$A$151:$Z$151,0)),0)+IFERROR(INDEX('Hoja de Trabajo para listado'!$AB$155:$BA$1048576,MATCH($A1091,'Hoja de Trabajo para listado'!$AB$155:$AB$1048576,0),MATCH((CUADRO!L$5&amp;$E1091),'Hoja de Trabajo para listado'!$AB$151:$BA$151,0)),0)+IFERROR(INDEX('Hoja de Trabajo para listado'!$BC$155:$CB$1048576,MATCH($A1091,'Hoja de Trabajo para listado'!$BC$155:$BC$1048576,0),MATCH((CUADRO!L$5&amp;$E1091),'Hoja de Trabajo para listado'!$BC$151:$CB$151,0)),0)+IFERROR(INDEX('Hoja de Trabajo para listado'!$DE$153:$DG$274,MATCH($A1091,'Hoja de Trabajo para listado'!$DE$153:$DE$1048576,0),MATCH((CUADRO!L$5&amp;$E1091),'Hoja de Trabajo para listado'!$DE$151:$DG$151,0)),0)+IFERROR(INDEX('Hoja de Trabajo para listado'!$CD$155:$DC$1048576,MATCH($A1091,'Hoja de Trabajo para listado'!$CD$155:$CD$1048576,0),MATCH((CUADRO!L$5&amp;$E1091),'Hoja de Trabajo para listado'!$CD$151:$DC$151,0)),0)</f>
        <v>0</v>
      </c>
      <c r="M1091" s="245">
        <f ca="1">+IFERROR(INDEX('Hoja de Trabajo para listado'!$A$155:$Z$1048576,MATCH($A1091,'Hoja de Trabajo para listado'!$A$155:$A$1048576,0),MATCH((CUADRO!M$5&amp;$E1091),'Hoja de Trabajo para listado'!$A$151:$Z$151,0)),0)+IFERROR(INDEX('Hoja de Trabajo para listado'!$AB$155:$BA$1048576,MATCH($A1091,'Hoja de Trabajo para listado'!$AB$155:$AB$1048576,0),MATCH((CUADRO!M$5&amp;$E1091),'Hoja de Trabajo para listado'!$AB$151:$BA$151,0)),0)+IFERROR(INDEX('Hoja de Trabajo para listado'!$BC$155:$CB$1048576,MATCH($A1091,'Hoja de Trabajo para listado'!$BC$155:$BC$1048576,0),MATCH((CUADRO!M$5&amp;$E1091),'Hoja de Trabajo para listado'!$BC$151:$CB$151,0)),0)+IFERROR(INDEX('Hoja de Trabajo para listado'!$DE$153:$DG$274,MATCH($A1091,'Hoja de Trabajo para listado'!$DE$153:$DE$1048576,0),MATCH((CUADRO!M$5&amp;$E1091),'Hoja de Trabajo para listado'!$DE$151:$DG$151,0)),0)+IFERROR(INDEX('Hoja de Trabajo para listado'!$CD$155:$DC$1048576,MATCH($A1091,'Hoja de Trabajo para listado'!$CD$155:$CD$1048576,0),MATCH((CUADRO!M$5&amp;$E1091),'Hoja de Trabajo para listado'!$CD$151:$DC$151,0)),0)</f>
        <v>0</v>
      </c>
      <c r="N1091" s="245">
        <f ca="1">+IFERROR(INDEX('Hoja de Trabajo para listado'!$A$155:$Z$1048576,MATCH($A1091,'Hoja de Trabajo para listado'!$A$155:$A$1048576,0),MATCH((CUADRO!N$5&amp;$E1091),'Hoja de Trabajo para listado'!$A$151:$Z$151,0)),0)+IFERROR(INDEX('Hoja de Trabajo para listado'!$AB$155:$BA$1048576,MATCH($A1091,'Hoja de Trabajo para listado'!$AB$155:$AB$1048576,0),MATCH((CUADRO!N$5&amp;$E1091),'Hoja de Trabajo para listado'!$AB$151:$BA$151,0)),0)+IFERROR(INDEX('Hoja de Trabajo para listado'!$BC$155:$CB$1048576,MATCH($A1091,'Hoja de Trabajo para listado'!$BC$155:$BC$1048576,0),MATCH((CUADRO!N$5&amp;$E1091),'Hoja de Trabajo para listado'!$BC$151:$CB$151,0)),0)+IFERROR(INDEX('Hoja de Trabajo para listado'!$DE$153:$DG$274,MATCH($A1091,'Hoja de Trabajo para listado'!$DE$153:$DE$1048576,0),MATCH((CUADRO!N$5&amp;$E1091),'Hoja de Trabajo para listado'!$DE$151:$DG$151,0)),0)+IFERROR(INDEX('Hoja de Trabajo para listado'!$CD$155:$DC$1048576,MATCH($A1091,'Hoja de Trabajo para listado'!$CD$155:$CD$1048576,0),MATCH((CUADRO!N$5&amp;$E1091),'Hoja de Trabajo para listado'!$CD$151:$DC$151,0)),0)</f>
        <v>0</v>
      </c>
      <c r="O1091" s="245">
        <f ca="1">+IFERROR(INDEX('Hoja de Trabajo para listado'!$A$155:$Z$1048576,MATCH($A1091,'Hoja de Trabajo para listado'!$A$155:$A$1048576,0),MATCH((CUADRO!O$5&amp;$E1091),'Hoja de Trabajo para listado'!$A$151:$Z$151,0)),0)+IFERROR(INDEX('Hoja de Trabajo para listado'!$AB$155:$BA$1048576,MATCH($A1091,'Hoja de Trabajo para listado'!$AB$155:$AB$1048576,0),MATCH((CUADRO!O$5&amp;$E1091),'Hoja de Trabajo para listado'!$AB$151:$BA$151,0)),0)+IFERROR(INDEX('Hoja de Trabajo para listado'!$BC$155:$CB$1048576,MATCH($A1091,'Hoja de Trabajo para listado'!$BC$155:$BC$1048576,0),MATCH((CUADRO!O$5&amp;$E1091),'Hoja de Trabajo para listado'!$BC$151:$CB$151,0)),0)+IFERROR(INDEX('Hoja de Trabajo para listado'!$DE$153:$DG$274,MATCH($A1091,'Hoja de Trabajo para listado'!$DE$153:$DE$1048576,0),MATCH((CUADRO!O$5&amp;$E1091),'Hoja de Trabajo para listado'!$DE$151:$DG$151,0)),0)+IFERROR(INDEX('Hoja de Trabajo para listado'!$CD$155:$DC$1048576,MATCH($A1091,'Hoja de Trabajo para listado'!$CD$155:$CD$1048576,0),MATCH((CUADRO!O$5&amp;$E1091),'Hoja de Trabajo para listado'!$CD$151:$DC$151,0)),0)</f>
        <v>0</v>
      </c>
      <c r="P1091" s="245">
        <f ca="1">+IFERROR(INDEX('Hoja de Trabajo para listado'!$A$155:$Z$1048576,MATCH($A1091,'Hoja de Trabajo para listado'!$A$155:$A$1048576,0),MATCH((CUADRO!P$5&amp;$E1091),'Hoja de Trabajo para listado'!$A$151:$Z$151,0)),0)+IFERROR(INDEX('Hoja de Trabajo para listado'!$AB$155:$BA$1048576,MATCH($A1091,'Hoja de Trabajo para listado'!$AB$155:$AB$1048576,0),MATCH((CUADRO!P$5&amp;$E1091),'Hoja de Trabajo para listado'!$AB$151:$BA$151,0)),0)+IFERROR(INDEX('Hoja de Trabajo para listado'!$BC$155:$CB$1048576,MATCH($A1091,'Hoja de Trabajo para listado'!$BC$155:$BC$1048576,0),MATCH((CUADRO!P$5&amp;$E1091),'Hoja de Trabajo para listado'!$BC$151:$CB$151,0)),0)+IFERROR(INDEX('Hoja de Trabajo para listado'!$DE$153:$DG$274,MATCH($A1091,'Hoja de Trabajo para listado'!$DE$153:$DE$1048576,0),MATCH((CUADRO!P$5&amp;$E1091),'Hoja de Trabajo para listado'!$DE$151:$DG$151,0)),0)+IFERROR(INDEX('Hoja de Trabajo para listado'!$CD$155:$DC$1048576,MATCH($A1091,'Hoja de Trabajo para listado'!$CD$155:$CD$1048576,0),MATCH((CUADRO!P$5&amp;$E1091),'Hoja de Trabajo para listado'!$CD$151:$DC$151,0)),0)</f>
        <v>0</v>
      </c>
      <c r="Q1091" s="245">
        <f ca="1">+IFERROR(INDEX('Hoja de Trabajo para listado'!$A$155:$Z$1048576,MATCH($A1091,'Hoja de Trabajo para listado'!$A$155:$A$1048576,0),MATCH((CUADRO!Q$5&amp;$E1091),'Hoja de Trabajo para listado'!$A$151:$Z$151,0)),0)+IFERROR(INDEX('Hoja de Trabajo para listado'!$AB$155:$BA$1048576,MATCH($A1091,'Hoja de Trabajo para listado'!$AB$155:$AB$1048576,0),MATCH((CUADRO!Q$5&amp;$E1091),'Hoja de Trabajo para listado'!$AB$151:$BA$151,0)),0)+IFERROR(INDEX('Hoja de Trabajo para listado'!$BC$155:$CB$1048576,MATCH($A1091,'Hoja de Trabajo para listado'!$BC$155:$BC$1048576,0),MATCH((CUADRO!Q$5&amp;$E1091),'Hoja de Trabajo para listado'!$BC$151:$CB$151,0)),0)+IFERROR(INDEX('Hoja de Trabajo para listado'!$DE$153:$DG$274,MATCH($A1091,'Hoja de Trabajo para listado'!$DE$153:$DE$1048576,0),MATCH((CUADRO!Q$5&amp;$E1091),'Hoja de Trabajo para listado'!$DE$151:$DG$151,0)),0)+IFERROR(INDEX('Hoja de Trabajo para listado'!$CD$155:$DC$1048576,MATCH($A1091,'Hoja de Trabajo para listado'!$CD$155:$CD$1048576,0),MATCH((CUADRO!Q$5&amp;$E1091),'Hoja de Trabajo para listado'!$CD$151:$DC$151,0)),0)</f>
        <v>0</v>
      </c>
      <c r="R1091" s="245">
        <f t="shared" ca="1" si="35"/>
        <v>0</v>
      </c>
      <c r="S1091" s="259">
        <f ca="1">+R1090+R1091</f>
        <v>0</v>
      </c>
      <c r="T1091" s="245">
        <f ca="1">+S1091</f>
        <v>0</v>
      </c>
      <c r="U1091" s="244">
        <f t="shared" si="36"/>
        <v>2</v>
      </c>
      <c r="V1091" s="333" t="str">
        <f>+VLOOKUP(A1091,bd_lista!$A$3:$E$590,5,FALSE)</f>
        <v>Gobiernos Autonomos Municipales</v>
      </c>
      <c r="W1091" s="384"/>
      <c r="X1091" s="242">
        <f>+VLOOKUP(A1091,[3]Sheet1!$A$13:$D$744,4,FALSE)</f>
        <v>0</v>
      </c>
      <c r="Y1091" s="242" t="e">
        <f>+VLOOKUP(X1091,bd_lista!$A$3:$C$590,3,FALSE)</f>
        <v>#N/A</v>
      </c>
      <c r="Z1091" s="292"/>
      <c r="AA1091" s="293"/>
    </row>
    <row r="1092" spans="1:27" customFormat="1" ht="15" hidden="1" customHeight="1">
      <c r="A1092" s="32">
        <v>1905</v>
      </c>
      <c r="B1092" s="388">
        <f>+A1092</f>
        <v>1905</v>
      </c>
      <c r="C1092" s="247" t="str">
        <f>+VLOOKUP(A1092,bd_lista!$A$3:$C$590,3,FALSE)</f>
        <v>Gobierno Autónomo Municipal de Puerto Rico</v>
      </c>
      <c r="D1092" s="385" t="str">
        <f>+C1092</f>
        <v>Gobierno Autónomo Municipal de Puerto Rico</v>
      </c>
      <c r="E1092" s="242" t="s">
        <v>1304</v>
      </c>
      <c r="F1092" s="243">
        <f ca="1">+IFERROR(INDEX('Hoja de Trabajo para listado'!$A$155:$Z$1048576,MATCH($A1092,'Hoja de Trabajo para listado'!$A$155:$A$1048576,0),MATCH((CUADRO!F$5&amp;$E1092),'Hoja de Trabajo para listado'!$A$151:$Z$151,0)),0)+IFERROR(INDEX('Hoja de Trabajo para listado'!$AB$155:$BA$1048576,MATCH($A1092,'Hoja de Trabajo para listado'!$AB$155:$AB$1048576,0),MATCH((CUADRO!F$5&amp;$E1092),'Hoja de Trabajo para listado'!$AB$151:$BA$151,0)),0)+IFERROR(INDEX('Hoja de Trabajo para listado'!$BC$155:$CB$1048576,MATCH($A1092,'Hoja de Trabajo para listado'!$BC$155:$BC$1048576,0),MATCH((CUADRO!F$5&amp;$E1092),'Hoja de Trabajo para listado'!$BC$151:$CB$151,0)),0)+IFERROR(INDEX('Hoja de Trabajo para listado'!$DE$153:$DG$274,MATCH($A1092,'Hoja de Trabajo para listado'!$DE$153:$DE$1048576,0),MATCH((CUADRO!F$5&amp;$E1092),'Hoja de Trabajo para listado'!$DE$151:$DG$151,0)),0)+IFERROR(INDEX('Hoja de Trabajo para listado'!$CD$155:$DC$1048576,MATCH($A1092,'Hoja de Trabajo para listado'!$CD$155:$CD$1048576,0),MATCH((CUADRO!F$5&amp;$E1092),'Hoja de Trabajo para listado'!$CD$151:$DC$151,0)),0)</f>
        <v>0</v>
      </c>
      <c r="G1092" s="243">
        <f ca="1">+IFERROR(INDEX('Hoja de Trabajo para listado'!$A$155:$Z$1048576,MATCH($A1092,'Hoja de Trabajo para listado'!$A$155:$A$1048576,0),MATCH((CUADRO!G$5&amp;$E1092),'Hoja de Trabajo para listado'!$A$151:$Z$151,0)),0)+IFERROR(INDEX('Hoja de Trabajo para listado'!$AB$155:$BA$1048576,MATCH($A1092,'Hoja de Trabajo para listado'!$AB$155:$AB$1048576,0),MATCH((CUADRO!G$5&amp;$E1092),'Hoja de Trabajo para listado'!$AB$151:$BA$151,0)),0)+IFERROR(INDEX('Hoja de Trabajo para listado'!$BC$155:$CB$1048576,MATCH($A1092,'Hoja de Trabajo para listado'!$BC$155:$BC$1048576,0),MATCH((CUADRO!G$5&amp;$E1092),'Hoja de Trabajo para listado'!$BC$151:$CB$151,0)),0)+IFERROR(INDEX('Hoja de Trabajo para listado'!$DE$153:$DG$274,MATCH($A1092,'Hoja de Trabajo para listado'!$DE$153:$DE$1048576,0),MATCH((CUADRO!G$5&amp;$E1092),'Hoja de Trabajo para listado'!$DE$151:$DG$151,0)),0)+IFERROR(INDEX('Hoja de Trabajo para listado'!$CD$155:$DC$1048576,MATCH($A1092,'Hoja de Trabajo para listado'!$CD$155:$CD$1048576,0),MATCH((CUADRO!G$5&amp;$E1092),'Hoja de Trabajo para listado'!$CD$151:$DC$151,0)),0)</f>
        <v>0</v>
      </c>
      <c r="H1092" s="243">
        <f ca="1">+IFERROR(INDEX('Hoja de Trabajo para listado'!$A$155:$Z$1048576,MATCH($A1092,'Hoja de Trabajo para listado'!$A$155:$A$1048576,0),MATCH((CUADRO!H$5&amp;$E1092),'Hoja de Trabajo para listado'!$A$151:$Z$151,0)),0)+IFERROR(INDEX('Hoja de Trabajo para listado'!$AB$155:$BA$1048576,MATCH($A1092,'Hoja de Trabajo para listado'!$AB$155:$AB$1048576,0),MATCH((CUADRO!H$5&amp;$E1092),'Hoja de Trabajo para listado'!$AB$151:$BA$151,0)),0)+IFERROR(INDEX('Hoja de Trabajo para listado'!$BC$155:$CB$1048576,MATCH($A1092,'Hoja de Trabajo para listado'!$BC$155:$BC$1048576,0),MATCH((CUADRO!H$5&amp;$E1092),'Hoja de Trabajo para listado'!$BC$151:$CB$151,0)),0)+IFERROR(INDEX('Hoja de Trabajo para listado'!$DE$153:$DG$274,MATCH($A1092,'Hoja de Trabajo para listado'!$DE$153:$DE$1048576,0),MATCH((CUADRO!H$5&amp;$E1092),'Hoja de Trabajo para listado'!$DE$151:$DG$151,0)),0)+IFERROR(INDEX('Hoja de Trabajo para listado'!$CD$155:$DC$1048576,MATCH($A1092,'Hoja de Trabajo para listado'!$CD$155:$CD$1048576,0),MATCH((CUADRO!H$5&amp;$E1092),'Hoja de Trabajo para listado'!$CD$151:$DC$151,0)),0)</f>
        <v>0</v>
      </c>
      <c r="I1092" s="243">
        <f ca="1">+IFERROR(INDEX('Hoja de Trabajo para listado'!$A$155:$Z$1048576,MATCH($A1092,'Hoja de Trabajo para listado'!$A$155:$A$1048576,0),MATCH((CUADRO!I$5&amp;$E1092),'Hoja de Trabajo para listado'!$A$151:$Z$151,0)),0)+IFERROR(INDEX('Hoja de Trabajo para listado'!$AB$155:$BA$1048576,MATCH($A1092,'Hoja de Trabajo para listado'!$AB$155:$AB$1048576,0),MATCH((CUADRO!I$5&amp;$E1092),'Hoja de Trabajo para listado'!$AB$151:$BA$151,0)),0)+IFERROR(INDEX('Hoja de Trabajo para listado'!$BC$155:$CB$1048576,MATCH($A1092,'Hoja de Trabajo para listado'!$BC$155:$BC$1048576,0),MATCH((CUADRO!I$5&amp;$E1092),'Hoja de Trabajo para listado'!$BC$151:$CB$151,0)),0)+IFERROR(INDEX('Hoja de Trabajo para listado'!$DE$153:$DG$274,MATCH($A1092,'Hoja de Trabajo para listado'!$DE$153:$DE$1048576,0),MATCH((CUADRO!I$5&amp;$E1092),'Hoja de Trabajo para listado'!$DE$151:$DG$151,0)),0)+IFERROR(INDEX('Hoja de Trabajo para listado'!$CD$155:$DC$1048576,MATCH($A1092,'Hoja de Trabajo para listado'!$CD$155:$CD$1048576,0),MATCH((CUADRO!I$5&amp;$E1092),'Hoja de Trabajo para listado'!$CD$151:$DC$151,0)),0)</f>
        <v>0</v>
      </c>
      <c r="J1092" s="243">
        <f ca="1">+IFERROR(INDEX('Hoja de Trabajo para listado'!$A$155:$Z$1048576,MATCH($A1092,'Hoja de Trabajo para listado'!$A$155:$A$1048576,0),MATCH((CUADRO!J$5&amp;$E1092),'Hoja de Trabajo para listado'!$A$151:$Z$151,0)),0)+IFERROR(INDEX('Hoja de Trabajo para listado'!$AB$155:$BA$1048576,MATCH($A1092,'Hoja de Trabajo para listado'!$AB$155:$AB$1048576,0),MATCH((CUADRO!J$5&amp;$E1092),'Hoja de Trabajo para listado'!$AB$151:$BA$151,0)),0)+IFERROR(INDEX('Hoja de Trabajo para listado'!$BC$155:$CB$1048576,MATCH($A1092,'Hoja de Trabajo para listado'!$BC$155:$BC$1048576,0),MATCH((CUADRO!J$5&amp;$E1092),'Hoja de Trabajo para listado'!$BC$151:$CB$151,0)),0)+IFERROR(INDEX('Hoja de Trabajo para listado'!$DE$153:$DG$274,MATCH($A1092,'Hoja de Trabajo para listado'!$DE$153:$DE$1048576,0),MATCH((CUADRO!J$5&amp;$E1092),'Hoja de Trabajo para listado'!$DE$151:$DG$151,0)),0)+IFERROR(INDEX('Hoja de Trabajo para listado'!$CD$155:$DC$1048576,MATCH($A1092,'Hoja de Trabajo para listado'!$CD$155:$CD$1048576,0),MATCH((CUADRO!J$5&amp;$E1092),'Hoja de Trabajo para listado'!$CD$151:$DC$151,0)),0)</f>
        <v>0</v>
      </c>
      <c r="K1092" s="243">
        <f ca="1">+IFERROR(INDEX('Hoja de Trabajo para listado'!$A$155:$Z$1048576,MATCH($A1092,'Hoja de Trabajo para listado'!$A$155:$A$1048576,0),MATCH((CUADRO!K$5&amp;$E1092),'Hoja de Trabajo para listado'!$A$151:$Z$151,0)),0)+IFERROR(INDEX('Hoja de Trabajo para listado'!$AB$155:$BA$1048576,MATCH($A1092,'Hoja de Trabajo para listado'!$AB$155:$AB$1048576,0),MATCH((CUADRO!K$5&amp;$E1092),'Hoja de Trabajo para listado'!$AB$151:$BA$151,0)),0)+IFERROR(INDEX('Hoja de Trabajo para listado'!$BC$155:$CB$1048576,MATCH($A1092,'Hoja de Trabajo para listado'!$BC$155:$BC$1048576,0),MATCH((CUADRO!K$5&amp;$E1092),'Hoja de Trabajo para listado'!$BC$151:$CB$151,0)),0)+IFERROR(INDEX('Hoja de Trabajo para listado'!$DE$153:$DG$274,MATCH($A1092,'Hoja de Trabajo para listado'!$DE$153:$DE$1048576,0),MATCH((CUADRO!K$5&amp;$E1092),'Hoja de Trabajo para listado'!$DE$151:$DG$151,0)),0)+IFERROR(INDEX('Hoja de Trabajo para listado'!$CD$155:$DC$1048576,MATCH($A1092,'Hoja de Trabajo para listado'!$CD$155:$CD$1048576,0),MATCH((CUADRO!K$5&amp;$E1092),'Hoja de Trabajo para listado'!$CD$151:$DC$151,0)),0)</f>
        <v>0</v>
      </c>
      <c r="L1092" s="268">
        <f ca="1">+IFERROR(INDEX('Hoja de Trabajo para listado'!$A$155:$Z$1048576,MATCH($A1092,'Hoja de Trabajo para listado'!$A$155:$A$1048576,0),MATCH((CUADRO!L$5&amp;$E1092),'Hoja de Trabajo para listado'!$A$151:$Z$151,0)),0)+IFERROR(INDEX('Hoja de Trabajo para listado'!$AB$155:$BA$1048576,MATCH($A1092,'Hoja de Trabajo para listado'!$AB$155:$AB$1048576,0),MATCH((CUADRO!L$5&amp;$E1092),'Hoja de Trabajo para listado'!$AB$151:$BA$151,0)),0)+IFERROR(INDEX('Hoja de Trabajo para listado'!$BC$155:$CB$1048576,MATCH($A1092,'Hoja de Trabajo para listado'!$BC$155:$BC$1048576,0),MATCH((CUADRO!L$5&amp;$E1092),'Hoja de Trabajo para listado'!$BC$151:$CB$151,0)),0)+IFERROR(INDEX('Hoja de Trabajo para listado'!$DE$153:$DG$274,MATCH($A1092,'Hoja de Trabajo para listado'!$DE$153:$DE$1048576,0),MATCH((CUADRO!L$5&amp;$E1092),'Hoja de Trabajo para listado'!$DE$151:$DG$151,0)),0)+IFERROR(INDEX('Hoja de Trabajo para listado'!$CD$155:$DC$1048576,MATCH($A1092,'Hoja de Trabajo para listado'!$CD$155:$CD$1048576,0),MATCH((CUADRO!L$5&amp;$E1092),'Hoja de Trabajo para listado'!$CD$151:$DC$151,0)),0)</f>
        <v>0</v>
      </c>
      <c r="M1092" s="243">
        <f ca="1">+IFERROR(INDEX('Hoja de Trabajo para listado'!$A$155:$Z$1048576,MATCH($A1092,'Hoja de Trabajo para listado'!$A$155:$A$1048576,0),MATCH((CUADRO!M$5&amp;$E1092),'Hoja de Trabajo para listado'!$A$151:$Z$151,0)),0)+IFERROR(INDEX('Hoja de Trabajo para listado'!$AB$155:$BA$1048576,MATCH($A1092,'Hoja de Trabajo para listado'!$AB$155:$AB$1048576,0),MATCH((CUADRO!M$5&amp;$E1092),'Hoja de Trabajo para listado'!$AB$151:$BA$151,0)),0)+IFERROR(INDEX('Hoja de Trabajo para listado'!$BC$155:$CB$1048576,MATCH($A1092,'Hoja de Trabajo para listado'!$BC$155:$BC$1048576,0),MATCH((CUADRO!M$5&amp;$E1092),'Hoja de Trabajo para listado'!$BC$151:$CB$151,0)),0)+IFERROR(INDEX('Hoja de Trabajo para listado'!$DE$153:$DG$274,MATCH($A1092,'Hoja de Trabajo para listado'!$DE$153:$DE$1048576,0),MATCH((CUADRO!M$5&amp;$E1092),'Hoja de Trabajo para listado'!$DE$151:$DG$151,0)),0)+IFERROR(INDEX('Hoja de Trabajo para listado'!$CD$155:$DC$1048576,MATCH($A1092,'Hoja de Trabajo para listado'!$CD$155:$CD$1048576,0),MATCH((CUADRO!M$5&amp;$E1092),'Hoja de Trabajo para listado'!$CD$151:$DC$151,0)),0)</f>
        <v>0</v>
      </c>
      <c r="N1092" s="243">
        <f ca="1">+IFERROR(INDEX('Hoja de Trabajo para listado'!$A$155:$Z$1048576,MATCH($A1092,'Hoja de Trabajo para listado'!$A$155:$A$1048576,0),MATCH((CUADRO!N$5&amp;$E1092),'Hoja de Trabajo para listado'!$A$151:$Z$151,0)),0)+IFERROR(INDEX('Hoja de Trabajo para listado'!$AB$155:$BA$1048576,MATCH($A1092,'Hoja de Trabajo para listado'!$AB$155:$AB$1048576,0),MATCH((CUADRO!N$5&amp;$E1092),'Hoja de Trabajo para listado'!$AB$151:$BA$151,0)),0)+IFERROR(INDEX('Hoja de Trabajo para listado'!$BC$155:$CB$1048576,MATCH($A1092,'Hoja de Trabajo para listado'!$BC$155:$BC$1048576,0),MATCH((CUADRO!N$5&amp;$E1092),'Hoja de Trabajo para listado'!$BC$151:$CB$151,0)),0)+IFERROR(INDEX('Hoja de Trabajo para listado'!$DE$153:$DG$274,MATCH($A1092,'Hoja de Trabajo para listado'!$DE$153:$DE$1048576,0),MATCH((CUADRO!N$5&amp;$E1092),'Hoja de Trabajo para listado'!$DE$151:$DG$151,0)),0)+IFERROR(INDEX('Hoja de Trabajo para listado'!$CD$155:$DC$1048576,MATCH($A1092,'Hoja de Trabajo para listado'!$CD$155:$CD$1048576,0),MATCH((CUADRO!N$5&amp;$E1092),'Hoja de Trabajo para listado'!$CD$151:$DC$151,0)),0)</f>
        <v>0</v>
      </c>
      <c r="O1092" s="243">
        <f ca="1">+IFERROR(INDEX('Hoja de Trabajo para listado'!$A$155:$Z$1048576,MATCH($A1092,'Hoja de Trabajo para listado'!$A$155:$A$1048576,0),MATCH((CUADRO!O$5&amp;$E1092),'Hoja de Trabajo para listado'!$A$151:$Z$151,0)),0)+IFERROR(INDEX('Hoja de Trabajo para listado'!$AB$155:$BA$1048576,MATCH($A1092,'Hoja de Trabajo para listado'!$AB$155:$AB$1048576,0),MATCH((CUADRO!O$5&amp;$E1092),'Hoja de Trabajo para listado'!$AB$151:$BA$151,0)),0)+IFERROR(INDEX('Hoja de Trabajo para listado'!$BC$155:$CB$1048576,MATCH($A1092,'Hoja de Trabajo para listado'!$BC$155:$BC$1048576,0),MATCH((CUADRO!O$5&amp;$E1092),'Hoja de Trabajo para listado'!$BC$151:$CB$151,0)),0)+IFERROR(INDEX('Hoja de Trabajo para listado'!$DE$153:$DG$274,MATCH($A1092,'Hoja de Trabajo para listado'!$DE$153:$DE$1048576,0),MATCH((CUADRO!O$5&amp;$E1092),'Hoja de Trabajo para listado'!$DE$151:$DG$151,0)),0)+IFERROR(INDEX('Hoja de Trabajo para listado'!$CD$155:$DC$1048576,MATCH($A1092,'Hoja de Trabajo para listado'!$CD$155:$CD$1048576,0),MATCH((CUADRO!O$5&amp;$E1092),'Hoja de Trabajo para listado'!$CD$151:$DC$151,0)),0)</f>
        <v>0</v>
      </c>
      <c r="P1092" s="243">
        <f ca="1">+IFERROR(INDEX('Hoja de Trabajo para listado'!$A$155:$Z$1048576,MATCH($A1092,'Hoja de Trabajo para listado'!$A$155:$A$1048576,0),MATCH((CUADRO!P$5&amp;$E1092),'Hoja de Trabajo para listado'!$A$151:$Z$151,0)),0)+IFERROR(INDEX('Hoja de Trabajo para listado'!$AB$155:$BA$1048576,MATCH($A1092,'Hoja de Trabajo para listado'!$AB$155:$AB$1048576,0),MATCH((CUADRO!P$5&amp;$E1092),'Hoja de Trabajo para listado'!$AB$151:$BA$151,0)),0)+IFERROR(INDEX('Hoja de Trabajo para listado'!$BC$155:$CB$1048576,MATCH($A1092,'Hoja de Trabajo para listado'!$BC$155:$BC$1048576,0),MATCH((CUADRO!P$5&amp;$E1092),'Hoja de Trabajo para listado'!$BC$151:$CB$151,0)),0)+IFERROR(INDEX('Hoja de Trabajo para listado'!$DE$153:$DG$274,MATCH($A1092,'Hoja de Trabajo para listado'!$DE$153:$DE$1048576,0),MATCH((CUADRO!P$5&amp;$E1092),'Hoja de Trabajo para listado'!$DE$151:$DG$151,0)),0)+IFERROR(INDEX('Hoja de Trabajo para listado'!$CD$155:$DC$1048576,MATCH($A1092,'Hoja de Trabajo para listado'!$CD$155:$CD$1048576,0),MATCH((CUADRO!P$5&amp;$E1092),'Hoja de Trabajo para listado'!$CD$151:$DC$151,0)),0)</f>
        <v>0</v>
      </c>
      <c r="Q1092" s="243">
        <f ca="1">+IFERROR(INDEX('Hoja de Trabajo para listado'!$A$155:$Z$1048576,MATCH($A1092,'Hoja de Trabajo para listado'!$A$155:$A$1048576,0),MATCH((CUADRO!Q$5&amp;$E1092),'Hoja de Trabajo para listado'!$A$151:$Z$151,0)),0)+IFERROR(INDEX('Hoja de Trabajo para listado'!$AB$155:$BA$1048576,MATCH($A1092,'Hoja de Trabajo para listado'!$AB$155:$AB$1048576,0),MATCH((CUADRO!Q$5&amp;$E1092),'Hoja de Trabajo para listado'!$AB$151:$BA$151,0)),0)+IFERROR(INDEX('Hoja de Trabajo para listado'!$BC$155:$CB$1048576,MATCH($A1092,'Hoja de Trabajo para listado'!$BC$155:$BC$1048576,0),MATCH((CUADRO!Q$5&amp;$E1092),'Hoja de Trabajo para listado'!$BC$151:$CB$151,0)),0)+IFERROR(INDEX('Hoja de Trabajo para listado'!$DE$153:$DG$274,MATCH($A1092,'Hoja de Trabajo para listado'!$DE$153:$DE$1048576,0),MATCH((CUADRO!Q$5&amp;$E1092),'Hoja de Trabajo para listado'!$DE$151:$DG$151,0)),0)+IFERROR(INDEX('Hoja de Trabajo para listado'!$CD$155:$DC$1048576,MATCH($A1092,'Hoja de Trabajo para listado'!$CD$155:$CD$1048576,0),MATCH((CUADRO!Q$5&amp;$E1092),'Hoja de Trabajo para listado'!$CD$151:$DC$151,0)),0)</f>
        <v>0</v>
      </c>
      <c r="R1092" s="243">
        <f t="shared" ca="1" si="35"/>
        <v>0</v>
      </c>
      <c r="S1092" s="249"/>
      <c r="T1092" s="243">
        <f ca="1">+T1093</f>
        <v>0</v>
      </c>
      <c r="U1092" s="242">
        <f t="shared" si="36"/>
        <v>1</v>
      </c>
      <c r="V1092" s="333" t="str">
        <f>+VLOOKUP(A1092,bd_lista!$A$3:$E$590,5,FALSE)</f>
        <v>Gobiernos Autonomos Municipales</v>
      </c>
      <c r="W1092" s="383" t="str">
        <f>+V1092</f>
        <v>Gobiernos Autonomos Municipales</v>
      </c>
      <c r="X1092" s="242">
        <f>+VLOOKUP(A1092,[3]Sheet1!$A$13:$D$744,4,FALSE)</f>
        <v>0</v>
      </c>
      <c r="Y1092" s="242" t="e">
        <f>+VLOOKUP(X1092,bd_lista!$A$3:$C$590,3,FALSE)</f>
        <v>#N/A</v>
      </c>
      <c r="Z1092" s="294">
        <f>+X1092</f>
        <v>0</v>
      </c>
      <c r="AA1092" s="295" t="e">
        <f>+Y1092</f>
        <v>#N/A</v>
      </c>
    </row>
    <row r="1093" spans="1:27" customFormat="1" ht="15" hidden="1" customHeight="1">
      <c r="A1093" s="32">
        <v>1905</v>
      </c>
      <c r="B1093" s="389"/>
      <c r="C1093" s="247" t="str">
        <f>+VLOOKUP(A1093,bd_lista!$A$3:$C$590,3,FALSE)</f>
        <v>Gobierno Autónomo Municipal de Puerto Rico</v>
      </c>
      <c r="D1093" s="386"/>
      <c r="E1093" s="244" t="s">
        <v>1305</v>
      </c>
      <c r="F1093" s="245">
        <f ca="1">+IFERROR(INDEX('Hoja de Trabajo para listado'!$A$155:$Z$1048576,MATCH($A1093,'Hoja de Trabajo para listado'!$A$155:$A$1048576,0),MATCH((CUADRO!F$5&amp;$E1093),'Hoja de Trabajo para listado'!$A$151:$Z$151,0)),0)+IFERROR(INDEX('Hoja de Trabajo para listado'!$AB$155:$BA$1048576,MATCH($A1093,'Hoja de Trabajo para listado'!$AB$155:$AB$1048576,0),MATCH((CUADRO!F$5&amp;$E1093),'Hoja de Trabajo para listado'!$AB$151:$BA$151,0)),0)+IFERROR(INDEX('Hoja de Trabajo para listado'!$BC$155:$CB$1048576,MATCH($A1093,'Hoja de Trabajo para listado'!$BC$155:$BC$1048576,0),MATCH((CUADRO!F$5&amp;$E1093),'Hoja de Trabajo para listado'!$BC$151:$CB$151,0)),0)+IFERROR(INDEX('Hoja de Trabajo para listado'!$DE$153:$DG$274,MATCH($A1093,'Hoja de Trabajo para listado'!$DE$153:$DE$1048576,0),MATCH((CUADRO!F$5&amp;$E1093),'Hoja de Trabajo para listado'!$DE$151:$DG$151,0)),0)+IFERROR(INDEX('Hoja de Trabajo para listado'!$CD$155:$DC$1048576,MATCH($A1093,'Hoja de Trabajo para listado'!$CD$155:$CD$1048576,0),MATCH((CUADRO!F$5&amp;$E1093),'Hoja de Trabajo para listado'!$CD$151:$DC$151,0)),0)</f>
        <v>0</v>
      </c>
      <c r="G1093" s="245">
        <f ca="1">+IFERROR(INDEX('Hoja de Trabajo para listado'!$A$155:$Z$1048576,MATCH($A1093,'Hoja de Trabajo para listado'!$A$155:$A$1048576,0),MATCH((CUADRO!G$5&amp;$E1093),'Hoja de Trabajo para listado'!$A$151:$Z$151,0)),0)+IFERROR(INDEX('Hoja de Trabajo para listado'!$AB$155:$BA$1048576,MATCH($A1093,'Hoja de Trabajo para listado'!$AB$155:$AB$1048576,0),MATCH((CUADRO!G$5&amp;$E1093),'Hoja de Trabajo para listado'!$AB$151:$BA$151,0)),0)+IFERROR(INDEX('Hoja de Trabajo para listado'!$BC$155:$CB$1048576,MATCH($A1093,'Hoja de Trabajo para listado'!$BC$155:$BC$1048576,0),MATCH((CUADRO!G$5&amp;$E1093),'Hoja de Trabajo para listado'!$BC$151:$CB$151,0)),0)+IFERROR(INDEX('Hoja de Trabajo para listado'!$DE$153:$DG$274,MATCH($A1093,'Hoja de Trabajo para listado'!$DE$153:$DE$1048576,0),MATCH((CUADRO!G$5&amp;$E1093),'Hoja de Trabajo para listado'!$DE$151:$DG$151,0)),0)+IFERROR(INDEX('Hoja de Trabajo para listado'!$CD$155:$DC$1048576,MATCH($A1093,'Hoja de Trabajo para listado'!$CD$155:$CD$1048576,0),MATCH((CUADRO!G$5&amp;$E1093),'Hoja de Trabajo para listado'!$CD$151:$DC$151,0)),0)</f>
        <v>0</v>
      </c>
      <c r="H1093" s="245">
        <f ca="1">+IFERROR(INDEX('Hoja de Trabajo para listado'!$A$155:$Z$1048576,MATCH($A1093,'Hoja de Trabajo para listado'!$A$155:$A$1048576,0),MATCH((CUADRO!H$5&amp;$E1093),'Hoja de Trabajo para listado'!$A$151:$Z$151,0)),0)+IFERROR(INDEX('Hoja de Trabajo para listado'!$AB$155:$BA$1048576,MATCH($A1093,'Hoja de Trabajo para listado'!$AB$155:$AB$1048576,0),MATCH((CUADRO!H$5&amp;$E1093),'Hoja de Trabajo para listado'!$AB$151:$BA$151,0)),0)+IFERROR(INDEX('Hoja de Trabajo para listado'!$BC$155:$CB$1048576,MATCH($A1093,'Hoja de Trabajo para listado'!$BC$155:$BC$1048576,0),MATCH((CUADRO!H$5&amp;$E1093),'Hoja de Trabajo para listado'!$BC$151:$CB$151,0)),0)+IFERROR(INDEX('Hoja de Trabajo para listado'!$DE$153:$DG$274,MATCH($A1093,'Hoja de Trabajo para listado'!$DE$153:$DE$1048576,0),MATCH((CUADRO!H$5&amp;$E1093),'Hoja de Trabajo para listado'!$DE$151:$DG$151,0)),0)+IFERROR(INDEX('Hoja de Trabajo para listado'!$CD$155:$DC$1048576,MATCH($A1093,'Hoja de Trabajo para listado'!$CD$155:$CD$1048576,0),MATCH((CUADRO!H$5&amp;$E1093),'Hoja de Trabajo para listado'!$CD$151:$DC$151,0)),0)</f>
        <v>0</v>
      </c>
      <c r="I1093" s="245">
        <f ca="1">+IFERROR(INDEX('Hoja de Trabajo para listado'!$A$155:$Z$1048576,MATCH($A1093,'Hoja de Trabajo para listado'!$A$155:$A$1048576,0),MATCH((CUADRO!I$5&amp;$E1093),'Hoja de Trabajo para listado'!$A$151:$Z$151,0)),0)+IFERROR(INDEX('Hoja de Trabajo para listado'!$AB$155:$BA$1048576,MATCH($A1093,'Hoja de Trabajo para listado'!$AB$155:$AB$1048576,0),MATCH((CUADRO!I$5&amp;$E1093),'Hoja de Trabajo para listado'!$AB$151:$BA$151,0)),0)+IFERROR(INDEX('Hoja de Trabajo para listado'!$BC$155:$CB$1048576,MATCH($A1093,'Hoja de Trabajo para listado'!$BC$155:$BC$1048576,0),MATCH((CUADRO!I$5&amp;$E1093),'Hoja de Trabajo para listado'!$BC$151:$CB$151,0)),0)+IFERROR(INDEX('Hoja de Trabajo para listado'!$DE$153:$DG$274,MATCH($A1093,'Hoja de Trabajo para listado'!$DE$153:$DE$1048576,0),MATCH((CUADRO!I$5&amp;$E1093),'Hoja de Trabajo para listado'!$DE$151:$DG$151,0)),0)+IFERROR(INDEX('Hoja de Trabajo para listado'!$CD$155:$DC$1048576,MATCH($A1093,'Hoja de Trabajo para listado'!$CD$155:$CD$1048576,0),MATCH((CUADRO!I$5&amp;$E1093),'Hoja de Trabajo para listado'!$CD$151:$DC$151,0)),0)</f>
        <v>0</v>
      </c>
      <c r="J1093" s="245">
        <f ca="1">+IFERROR(INDEX('Hoja de Trabajo para listado'!$A$155:$Z$1048576,MATCH($A1093,'Hoja de Trabajo para listado'!$A$155:$A$1048576,0),MATCH((CUADRO!J$5&amp;$E1093),'Hoja de Trabajo para listado'!$A$151:$Z$151,0)),0)+IFERROR(INDEX('Hoja de Trabajo para listado'!$AB$155:$BA$1048576,MATCH($A1093,'Hoja de Trabajo para listado'!$AB$155:$AB$1048576,0),MATCH((CUADRO!J$5&amp;$E1093),'Hoja de Trabajo para listado'!$AB$151:$BA$151,0)),0)+IFERROR(INDEX('Hoja de Trabajo para listado'!$BC$155:$CB$1048576,MATCH($A1093,'Hoja de Trabajo para listado'!$BC$155:$BC$1048576,0),MATCH((CUADRO!J$5&amp;$E1093),'Hoja de Trabajo para listado'!$BC$151:$CB$151,0)),0)+IFERROR(INDEX('Hoja de Trabajo para listado'!$DE$153:$DG$274,MATCH($A1093,'Hoja de Trabajo para listado'!$DE$153:$DE$1048576,0),MATCH((CUADRO!J$5&amp;$E1093),'Hoja de Trabajo para listado'!$DE$151:$DG$151,0)),0)+IFERROR(INDEX('Hoja de Trabajo para listado'!$CD$155:$DC$1048576,MATCH($A1093,'Hoja de Trabajo para listado'!$CD$155:$CD$1048576,0),MATCH((CUADRO!J$5&amp;$E1093),'Hoja de Trabajo para listado'!$CD$151:$DC$151,0)),0)</f>
        <v>0</v>
      </c>
      <c r="K1093" s="245">
        <f ca="1">+IFERROR(INDEX('Hoja de Trabajo para listado'!$A$155:$Z$1048576,MATCH($A1093,'Hoja de Trabajo para listado'!$A$155:$A$1048576,0),MATCH((CUADRO!K$5&amp;$E1093),'Hoja de Trabajo para listado'!$A$151:$Z$151,0)),0)+IFERROR(INDEX('Hoja de Trabajo para listado'!$AB$155:$BA$1048576,MATCH($A1093,'Hoja de Trabajo para listado'!$AB$155:$AB$1048576,0),MATCH((CUADRO!K$5&amp;$E1093),'Hoja de Trabajo para listado'!$AB$151:$BA$151,0)),0)+IFERROR(INDEX('Hoja de Trabajo para listado'!$BC$155:$CB$1048576,MATCH($A1093,'Hoja de Trabajo para listado'!$BC$155:$BC$1048576,0),MATCH((CUADRO!K$5&amp;$E1093),'Hoja de Trabajo para listado'!$BC$151:$CB$151,0)),0)+IFERROR(INDEX('Hoja de Trabajo para listado'!$DE$153:$DG$274,MATCH($A1093,'Hoja de Trabajo para listado'!$DE$153:$DE$1048576,0),MATCH((CUADRO!K$5&amp;$E1093),'Hoja de Trabajo para listado'!$DE$151:$DG$151,0)),0)+IFERROR(INDEX('Hoja de Trabajo para listado'!$CD$155:$DC$1048576,MATCH($A1093,'Hoja de Trabajo para listado'!$CD$155:$CD$1048576,0),MATCH((CUADRO!K$5&amp;$E1093),'Hoja de Trabajo para listado'!$CD$151:$DC$151,0)),0)</f>
        <v>0</v>
      </c>
      <c r="L1093" s="245">
        <f ca="1">+IFERROR(INDEX('Hoja de Trabajo para listado'!$A$155:$Z$1048576,MATCH($A1093,'Hoja de Trabajo para listado'!$A$155:$A$1048576,0),MATCH((CUADRO!L$5&amp;$E1093),'Hoja de Trabajo para listado'!$A$151:$Z$151,0)),0)+IFERROR(INDEX('Hoja de Trabajo para listado'!$AB$155:$BA$1048576,MATCH($A1093,'Hoja de Trabajo para listado'!$AB$155:$AB$1048576,0),MATCH((CUADRO!L$5&amp;$E1093),'Hoja de Trabajo para listado'!$AB$151:$BA$151,0)),0)+IFERROR(INDEX('Hoja de Trabajo para listado'!$BC$155:$CB$1048576,MATCH($A1093,'Hoja de Trabajo para listado'!$BC$155:$BC$1048576,0),MATCH((CUADRO!L$5&amp;$E1093),'Hoja de Trabajo para listado'!$BC$151:$CB$151,0)),0)+IFERROR(INDEX('Hoja de Trabajo para listado'!$DE$153:$DG$274,MATCH($A1093,'Hoja de Trabajo para listado'!$DE$153:$DE$1048576,0),MATCH((CUADRO!L$5&amp;$E1093),'Hoja de Trabajo para listado'!$DE$151:$DG$151,0)),0)+IFERROR(INDEX('Hoja de Trabajo para listado'!$CD$155:$DC$1048576,MATCH($A1093,'Hoja de Trabajo para listado'!$CD$155:$CD$1048576,0),MATCH((CUADRO!L$5&amp;$E1093),'Hoja de Trabajo para listado'!$CD$151:$DC$151,0)),0)</f>
        <v>0</v>
      </c>
      <c r="M1093" s="245">
        <f ca="1">+IFERROR(INDEX('Hoja de Trabajo para listado'!$A$155:$Z$1048576,MATCH($A1093,'Hoja de Trabajo para listado'!$A$155:$A$1048576,0),MATCH((CUADRO!M$5&amp;$E1093),'Hoja de Trabajo para listado'!$A$151:$Z$151,0)),0)+IFERROR(INDEX('Hoja de Trabajo para listado'!$AB$155:$BA$1048576,MATCH($A1093,'Hoja de Trabajo para listado'!$AB$155:$AB$1048576,0),MATCH((CUADRO!M$5&amp;$E1093),'Hoja de Trabajo para listado'!$AB$151:$BA$151,0)),0)+IFERROR(INDEX('Hoja de Trabajo para listado'!$BC$155:$CB$1048576,MATCH($A1093,'Hoja de Trabajo para listado'!$BC$155:$BC$1048576,0),MATCH((CUADRO!M$5&amp;$E1093),'Hoja de Trabajo para listado'!$BC$151:$CB$151,0)),0)+IFERROR(INDEX('Hoja de Trabajo para listado'!$DE$153:$DG$274,MATCH($A1093,'Hoja de Trabajo para listado'!$DE$153:$DE$1048576,0),MATCH((CUADRO!M$5&amp;$E1093),'Hoja de Trabajo para listado'!$DE$151:$DG$151,0)),0)+IFERROR(INDEX('Hoja de Trabajo para listado'!$CD$155:$DC$1048576,MATCH($A1093,'Hoja de Trabajo para listado'!$CD$155:$CD$1048576,0),MATCH((CUADRO!M$5&amp;$E1093),'Hoja de Trabajo para listado'!$CD$151:$DC$151,0)),0)</f>
        <v>0</v>
      </c>
      <c r="N1093" s="245">
        <f ca="1">+IFERROR(INDEX('Hoja de Trabajo para listado'!$A$155:$Z$1048576,MATCH($A1093,'Hoja de Trabajo para listado'!$A$155:$A$1048576,0),MATCH((CUADRO!N$5&amp;$E1093),'Hoja de Trabajo para listado'!$A$151:$Z$151,0)),0)+IFERROR(INDEX('Hoja de Trabajo para listado'!$AB$155:$BA$1048576,MATCH($A1093,'Hoja de Trabajo para listado'!$AB$155:$AB$1048576,0),MATCH((CUADRO!N$5&amp;$E1093),'Hoja de Trabajo para listado'!$AB$151:$BA$151,0)),0)+IFERROR(INDEX('Hoja de Trabajo para listado'!$BC$155:$CB$1048576,MATCH($A1093,'Hoja de Trabajo para listado'!$BC$155:$BC$1048576,0),MATCH((CUADRO!N$5&amp;$E1093),'Hoja de Trabajo para listado'!$BC$151:$CB$151,0)),0)+IFERROR(INDEX('Hoja de Trabajo para listado'!$DE$153:$DG$274,MATCH($A1093,'Hoja de Trabajo para listado'!$DE$153:$DE$1048576,0),MATCH((CUADRO!N$5&amp;$E1093),'Hoja de Trabajo para listado'!$DE$151:$DG$151,0)),0)+IFERROR(INDEX('Hoja de Trabajo para listado'!$CD$155:$DC$1048576,MATCH($A1093,'Hoja de Trabajo para listado'!$CD$155:$CD$1048576,0),MATCH((CUADRO!N$5&amp;$E1093),'Hoja de Trabajo para listado'!$CD$151:$DC$151,0)),0)</f>
        <v>0</v>
      </c>
      <c r="O1093" s="245">
        <f ca="1">+IFERROR(INDEX('Hoja de Trabajo para listado'!$A$155:$Z$1048576,MATCH($A1093,'Hoja de Trabajo para listado'!$A$155:$A$1048576,0),MATCH((CUADRO!O$5&amp;$E1093),'Hoja de Trabajo para listado'!$A$151:$Z$151,0)),0)+IFERROR(INDEX('Hoja de Trabajo para listado'!$AB$155:$BA$1048576,MATCH($A1093,'Hoja de Trabajo para listado'!$AB$155:$AB$1048576,0),MATCH((CUADRO!O$5&amp;$E1093),'Hoja de Trabajo para listado'!$AB$151:$BA$151,0)),0)+IFERROR(INDEX('Hoja de Trabajo para listado'!$BC$155:$CB$1048576,MATCH($A1093,'Hoja de Trabajo para listado'!$BC$155:$BC$1048576,0),MATCH((CUADRO!O$5&amp;$E1093),'Hoja de Trabajo para listado'!$BC$151:$CB$151,0)),0)+IFERROR(INDEX('Hoja de Trabajo para listado'!$DE$153:$DG$274,MATCH($A1093,'Hoja de Trabajo para listado'!$DE$153:$DE$1048576,0),MATCH((CUADRO!O$5&amp;$E1093),'Hoja de Trabajo para listado'!$DE$151:$DG$151,0)),0)+IFERROR(INDEX('Hoja de Trabajo para listado'!$CD$155:$DC$1048576,MATCH($A1093,'Hoja de Trabajo para listado'!$CD$155:$CD$1048576,0),MATCH((CUADRO!O$5&amp;$E1093),'Hoja de Trabajo para listado'!$CD$151:$DC$151,0)),0)</f>
        <v>0</v>
      </c>
      <c r="P1093" s="245">
        <f ca="1">+IFERROR(INDEX('Hoja de Trabajo para listado'!$A$155:$Z$1048576,MATCH($A1093,'Hoja de Trabajo para listado'!$A$155:$A$1048576,0),MATCH((CUADRO!P$5&amp;$E1093),'Hoja de Trabajo para listado'!$A$151:$Z$151,0)),0)+IFERROR(INDEX('Hoja de Trabajo para listado'!$AB$155:$BA$1048576,MATCH($A1093,'Hoja de Trabajo para listado'!$AB$155:$AB$1048576,0),MATCH((CUADRO!P$5&amp;$E1093),'Hoja de Trabajo para listado'!$AB$151:$BA$151,0)),0)+IFERROR(INDEX('Hoja de Trabajo para listado'!$BC$155:$CB$1048576,MATCH($A1093,'Hoja de Trabajo para listado'!$BC$155:$BC$1048576,0),MATCH((CUADRO!P$5&amp;$E1093),'Hoja de Trabajo para listado'!$BC$151:$CB$151,0)),0)+IFERROR(INDEX('Hoja de Trabajo para listado'!$DE$153:$DG$274,MATCH($A1093,'Hoja de Trabajo para listado'!$DE$153:$DE$1048576,0),MATCH((CUADRO!P$5&amp;$E1093),'Hoja de Trabajo para listado'!$DE$151:$DG$151,0)),0)+IFERROR(INDEX('Hoja de Trabajo para listado'!$CD$155:$DC$1048576,MATCH($A1093,'Hoja de Trabajo para listado'!$CD$155:$CD$1048576,0),MATCH((CUADRO!P$5&amp;$E1093),'Hoja de Trabajo para listado'!$CD$151:$DC$151,0)),0)</f>
        <v>0</v>
      </c>
      <c r="Q1093" s="245">
        <f ca="1">+IFERROR(INDEX('Hoja de Trabajo para listado'!$A$155:$Z$1048576,MATCH($A1093,'Hoja de Trabajo para listado'!$A$155:$A$1048576,0),MATCH((CUADRO!Q$5&amp;$E1093),'Hoja de Trabajo para listado'!$A$151:$Z$151,0)),0)+IFERROR(INDEX('Hoja de Trabajo para listado'!$AB$155:$BA$1048576,MATCH($A1093,'Hoja de Trabajo para listado'!$AB$155:$AB$1048576,0),MATCH((CUADRO!Q$5&amp;$E1093),'Hoja de Trabajo para listado'!$AB$151:$BA$151,0)),0)+IFERROR(INDEX('Hoja de Trabajo para listado'!$BC$155:$CB$1048576,MATCH($A1093,'Hoja de Trabajo para listado'!$BC$155:$BC$1048576,0),MATCH((CUADRO!Q$5&amp;$E1093),'Hoja de Trabajo para listado'!$BC$151:$CB$151,0)),0)+IFERROR(INDEX('Hoja de Trabajo para listado'!$DE$153:$DG$274,MATCH($A1093,'Hoja de Trabajo para listado'!$DE$153:$DE$1048576,0),MATCH((CUADRO!Q$5&amp;$E1093),'Hoja de Trabajo para listado'!$DE$151:$DG$151,0)),0)+IFERROR(INDEX('Hoja de Trabajo para listado'!$CD$155:$DC$1048576,MATCH($A1093,'Hoja de Trabajo para listado'!$CD$155:$CD$1048576,0),MATCH((CUADRO!Q$5&amp;$E1093),'Hoja de Trabajo para listado'!$CD$151:$DC$151,0)),0)</f>
        <v>0</v>
      </c>
      <c r="R1093" s="245">
        <f t="shared" ca="1" si="35"/>
        <v>0</v>
      </c>
      <c r="S1093" s="259">
        <f ca="1">+R1092+R1093</f>
        <v>0</v>
      </c>
      <c r="T1093" s="245">
        <f ca="1">+S1093</f>
        <v>0</v>
      </c>
      <c r="U1093" s="244">
        <f t="shared" si="36"/>
        <v>2</v>
      </c>
      <c r="V1093" s="333" t="str">
        <f>+VLOOKUP(A1093,bd_lista!$A$3:$E$590,5,FALSE)</f>
        <v>Gobiernos Autonomos Municipales</v>
      </c>
      <c r="W1093" s="384"/>
      <c r="X1093" s="242">
        <f>+VLOOKUP(A1093,[3]Sheet1!$A$13:$D$744,4,FALSE)</f>
        <v>0</v>
      </c>
      <c r="Y1093" s="242" t="e">
        <f>+VLOOKUP(X1093,bd_lista!$A$3:$C$590,3,FALSE)</f>
        <v>#N/A</v>
      </c>
      <c r="Z1093" s="292"/>
      <c r="AA1093" s="293"/>
    </row>
    <row r="1094" spans="1:27" customFormat="1" ht="15" hidden="1" customHeight="1">
      <c r="A1094" s="32">
        <v>1906</v>
      </c>
      <c r="B1094" s="388">
        <f>+A1094</f>
        <v>1906</v>
      </c>
      <c r="C1094" s="247" t="str">
        <f>+VLOOKUP(A1094,bd_lista!$A$3:$C$590,3,FALSE)</f>
        <v>Gobierno Autónomo Municipal de San Pedro</v>
      </c>
      <c r="D1094" s="385" t="str">
        <f>+C1094</f>
        <v>Gobierno Autónomo Municipal de San Pedro</v>
      </c>
      <c r="E1094" s="242" t="s">
        <v>1304</v>
      </c>
      <c r="F1094" s="243">
        <f ca="1">+IFERROR(INDEX('Hoja de Trabajo para listado'!$A$155:$Z$1048576,MATCH($A1094,'Hoja de Trabajo para listado'!$A$155:$A$1048576,0),MATCH((CUADRO!F$5&amp;$E1094),'Hoja de Trabajo para listado'!$A$151:$Z$151,0)),0)+IFERROR(INDEX('Hoja de Trabajo para listado'!$AB$155:$BA$1048576,MATCH($A1094,'Hoja de Trabajo para listado'!$AB$155:$AB$1048576,0),MATCH((CUADRO!F$5&amp;$E1094),'Hoja de Trabajo para listado'!$AB$151:$BA$151,0)),0)+IFERROR(INDEX('Hoja de Trabajo para listado'!$BC$155:$CB$1048576,MATCH($A1094,'Hoja de Trabajo para listado'!$BC$155:$BC$1048576,0),MATCH((CUADRO!F$5&amp;$E1094),'Hoja de Trabajo para listado'!$BC$151:$CB$151,0)),0)+IFERROR(INDEX('Hoja de Trabajo para listado'!$DE$153:$DG$274,MATCH($A1094,'Hoja de Trabajo para listado'!$DE$153:$DE$1048576,0),MATCH((CUADRO!F$5&amp;$E1094),'Hoja de Trabajo para listado'!$DE$151:$DG$151,0)),0)+IFERROR(INDEX('Hoja de Trabajo para listado'!$CD$155:$DC$1048576,MATCH($A1094,'Hoja de Trabajo para listado'!$CD$155:$CD$1048576,0),MATCH((CUADRO!F$5&amp;$E1094),'Hoja de Trabajo para listado'!$CD$151:$DC$151,0)),0)</f>
        <v>0</v>
      </c>
      <c r="G1094" s="243">
        <f ca="1">+IFERROR(INDEX('Hoja de Trabajo para listado'!$A$155:$Z$1048576,MATCH($A1094,'Hoja de Trabajo para listado'!$A$155:$A$1048576,0),MATCH((CUADRO!G$5&amp;$E1094),'Hoja de Trabajo para listado'!$A$151:$Z$151,0)),0)+IFERROR(INDEX('Hoja de Trabajo para listado'!$AB$155:$BA$1048576,MATCH($A1094,'Hoja de Trabajo para listado'!$AB$155:$AB$1048576,0),MATCH((CUADRO!G$5&amp;$E1094),'Hoja de Trabajo para listado'!$AB$151:$BA$151,0)),0)+IFERROR(INDEX('Hoja de Trabajo para listado'!$BC$155:$CB$1048576,MATCH($A1094,'Hoja de Trabajo para listado'!$BC$155:$BC$1048576,0),MATCH((CUADRO!G$5&amp;$E1094),'Hoja de Trabajo para listado'!$BC$151:$CB$151,0)),0)+IFERROR(INDEX('Hoja de Trabajo para listado'!$DE$153:$DG$274,MATCH($A1094,'Hoja de Trabajo para listado'!$DE$153:$DE$1048576,0),MATCH((CUADRO!G$5&amp;$E1094),'Hoja de Trabajo para listado'!$DE$151:$DG$151,0)),0)+IFERROR(INDEX('Hoja de Trabajo para listado'!$CD$155:$DC$1048576,MATCH($A1094,'Hoja de Trabajo para listado'!$CD$155:$CD$1048576,0),MATCH((CUADRO!G$5&amp;$E1094),'Hoja de Trabajo para listado'!$CD$151:$DC$151,0)),0)</f>
        <v>0</v>
      </c>
      <c r="H1094" s="243">
        <f ca="1">+IFERROR(INDEX('Hoja de Trabajo para listado'!$A$155:$Z$1048576,MATCH($A1094,'Hoja de Trabajo para listado'!$A$155:$A$1048576,0),MATCH((CUADRO!H$5&amp;$E1094),'Hoja de Trabajo para listado'!$A$151:$Z$151,0)),0)+IFERROR(INDEX('Hoja de Trabajo para listado'!$AB$155:$BA$1048576,MATCH($A1094,'Hoja de Trabajo para listado'!$AB$155:$AB$1048576,0),MATCH((CUADRO!H$5&amp;$E1094),'Hoja de Trabajo para listado'!$AB$151:$BA$151,0)),0)+IFERROR(INDEX('Hoja de Trabajo para listado'!$BC$155:$CB$1048576,MATCH($A1094,'Hoja de Trabajo para listado'!$BC$155:$BC$1048576,0),MATCH((CUADRO!H$5&amp;$E1094),'Hoja de Trabajo para listado'!$BC$151:$CB$151,0)),0)+IFERROR(INDEX('Hoja de Trabajo para listado'!$DE$153:$DG$274,MATCH($A1094,'Hoja de Trabajo para listado'!$DE$153:$DE$1048576,0),MATCH((CUADRO!H$5&amp;$E1094),'Hoja de Trabajo para listado'!$DE$151:$DG$151,0)),0)+IFERROR(INDEX('Hoja de Trabajo para listado'!$CD$155:$DC$1048576,MATCH($A1094,'Hoja de Trabajo para listado'!$CD$155:$CD$1048576,0),MATCH((CUADRO!H$5&amp;$E1094),'Hoja de Trabajo para listado'!$CD$151:$DC$151,0)),0)</f>
        <v>0</v>
      </c>
      <c r="I1094" s="243">
        <f ca="1">+IFERROR(INDEX('Hoja de Trabajo para listado'!$A$155:$Z$1048576,MATCH($A1094,'Hoja de Trabajo para listado'!$A$155:$A$1048576,0),MATCH((CUADRO!I$5&amp;$E1094),'Hoja de Trabajo para listado'!$A$151:$Z$151,0)),0)+IFERROR(INDEX('Hoja de Trabajo para listado'!$AB$155:$BA$1048576,MATCH($A1094,'Hoja de Trabajo para listado'!$AB$155:$AB$1048576,0),MATCH((CUADRO!I$5&amp;$E1094),'Hoja de Trabajo para listado'!$AB$151:$BA$151,0)),0)+IFERROR(INDEX('Hoja de Trabajo para listado'!$BC$155:$CB$1048576,MATCH($A1094,'Hoja de Trabajo para listado'!$BC$155:$BC$1048576,0),MATCH((CUADRO!I$5&amp;$E1094),'Hoja de Trabajo para listado'!$BC$151:$CB$151,0)),0)+IFERROR(INDEX('Hoja de Trabajo para listado'!$DE$153:$DG$274,MATCH($A1094,'Hoja de Trabajo para listado'!$DE$153:$DE$1048576,0),MATCH((CUADRO!I$5&amp;$E1094),'Hoja de Trabajo para listado'!$DE$151:$DG$151,0)),0)+IFERROR(INDEX('Hoja de Trabajo para listado'!$CD$155:$DC$1048576,MATCH($A1094,'Hoja de Trabajo para listado'!$CD$155:$CD$1048576,0),MATCH((CUADRO!I$5&amp;$E1094),'Hoja de Trabajo para listado'!$CD$151:$DC$151,0)),0)</f>
        <v>0</v>
      </c>
      <c r="J1094" s="243">
        <f ca="1">+IFERROR(INDEX('Hoja de Trabajo para listado'!$A$155:$Z$1048576,MATCH($A1094,'Hoja de Trabajo para listado'!$A$155:$A$1048576,0),MATCH((CUADRO!J$5&amp;$E1094),'Hoja de Trabajo para listado'!$A$151:$Z$151,0)),0)+IFERROR(INDEX('Hoja de Trabajo para listado'!$AB$155:$BA$1048576,MATCH($A1094,'Hoja de Trabajo para listado'!$AB$155:$AB$1048576,0),MATCH((CUADRO!J$5&amp;$E1094),'Hoja de Trabajo para listado'!$AB$151:$BA$151,0)),0)+IFERROR(INDEX('Hoja de Trabajo para listado'!$BC$155:$CB$1048576,MATCH($A1094,'Hoja de Trabajo para listado'!$BC$155:$BC$1048576,0),MATCH((CUADRO!J$5&amp;$E1094),'Hoja de Trabajo para listado'!$BC$151:$CB$151,0)),0)+IFERROR(INDEX('Hoja de Trabajo para listado'!$DE$153:$DG$274,MATCH($A1094,'Hoja de Trabajo para listado'!$DE$153:$DE$1048576,0),MATCH((CUADRO!J$5&amp;$E1094),'Hoja de Trabajo para listado'!$DE$151:$DG$151,0)),0)+IFERROR(INDEX('Hoja de Trabajo para listado'!$CD$155:$DC$1048576,MATCH($A1094,'Hoja de Trabajo para listado'!$CD$155:$CD$1048576,0),MATCH((CUADRO!J$5&amp;$E1094),'Hoja de Trabajo para listado'!$CD$151:$DC$151,0)),0)</f>
        <v>0</v>
      </c>
      <c r="K1094" s="243">
        <f ca="1">+IFERROR(INDEX('Hoja de Trabajo para listado'!$A$155:$Z$1048576,MATCH($A1094,'Hoja de Trabajo para listado'!$A$155:$A$1048576,0),MATCH((CUADRO!K$5&amp;$E1094),'Hoja de Trabajo para listado'!$A$151:$Z$151,0)),0)+IFERROR(INDEX('Hoja de Trabajo para listado'!$AB$155:$BA$1048576,MATCH($A1094,'Hoja de Trabajo para listado'!$AB$155:$AB$1048576,0),MATCH((CUADRO!K$5&amp;$E1094),'Hoja de Trabajo para listado'!$AB$151:$BA$151,0)),0)+IFERROR(INDEX('Hoja de Trabajo para listado'!$BC$155:$CB$1048576,MATCH($A1094,'Hoja de Trabajo para listado'!$BC$155:$BC$1048576,0),MATCH((CUADRO!K$5&amp;$E1094),'Hoja de Trabajo para listado'!$BC$151:$CB$151,0)),0)+IFERROR(INDEX('Hoja de Trabajo para listado'!$DE$153:$DG$274,MATCH($A1094,'Hoja de Trabajo para listado'!$DE$153:$DE$1048576,0),MATCH((CUADRO!K$5&amp;$E1094),'Hoja de Trabajo para listado'!$DE$151:$DG$151,0)),0)+IFERROR(INDEX('Hoja de Trabajo para listado'!$CD$155:$DC$1048576,MATCH($A1094,'Hoja de Trabajo para listado'!$CD$155:$CD$1048576,0),MATCH((CUADRO!K$5&amp;$E1094),'Hoja de Trabajo para listado'!$CD$151:$DC$151,0)),0)</f>
        <v>0</v>
      </c>
      <c r="L1094" s="243">
        <f ca="1">+IFERROR(INDEX('Hoja de Trabajo para listado'!$A$155:$Z$1048576,MATCH($A1094,'Hoja de Trabajo para listado'!$A$155:$A$1048576,0),MATCH((CUADRO!L$5&amp;$E1094),'Hoja de Trabajo para listado'!$A$151:$Z$151,0)),0)+IFERROR(INDEX('Hoja de Trabajo para listado'!$AB$155:$BA$1048576,MATCH($A1094,'Hoja de Trabajo para listado'!$AB$155:$AB$1048576,0),MATCH((CUADRO!L$5&amp;$E1094),'Hoja de Trabajo para listado'!$AB$151:$BA$151,0)),0)+IFERROR(INDEX('Hoja de Trabajo para listado'!$BC$155:$CB$1048576,MATCH($A1094,'Hoja de Trabajo para listado'!$BC$155:$BC$1048576,0),MATCH((CUADRO!L$5&amp;$E1094),'Hoja de Trabajo para listado'!$BC$151:$CB$151,0)),0)+IFERROR(INDEX('Hoja de Trabajo para listado'!$DE$153:$DG$274,MATCH($A1094,'Hoja de Trabajo para listado'!$DE$153:$DE$1048576,0),MATCH((CUADRO!L$5&amp;$E1094),'Hoja de Trabajo para listado'!$DE$151:$DG$151,0)),0)+IFERROR(INDEX('Hoja de Trabajo para listado'!$CD$155:$DC$1048576,MATCH($A1094,'Hoja de Trabajo para listado'!$CD$155:$CD$1048576,0),MATCH((CUADRO!L$5&amp;$E1094),'Hoja de Trabajo para listado'!$CD$151:$DC$151,0)),0)</f>
        <v>0</v>
      </c>
      <c r="M1094" s="243">
        <f ca="1">+IFERROR(INDEX('Hoja de Trabajo para listado'!$A$155:$Z$1048576,MATCH($A1094,'Hoja de Trabajo para listado'!$A$155:$A$1048576,0),MATCH((CUADRO!M$5&amp;$E1094),'Hoja de Trabajo para listado'!$A$151:$Z$151,0)),0)+IFERROR(INDEX('Hoja de Trabajo para listado'!$AB$155:$BA$1048576,MATCH($A1094,'Hoja de Trabajo para listado'!$AB$155:$AB$1048576,0),MATCH((CUADRO!M$5&amp;$E1094),'Hoja de Trabajo para listado'!$AB$151:$BA$151,0)),0)+IFERROR(INDEX('Hoja de Trabajo para listado'!$BC$155:$CB$1048576,MATCH($A1094,'Hoja de Trabajo para listado'!$BC$155:$BC$1048576,0),MATCH((CUADRO!M$5&amp;$E1094),'Hoja de Trabajo para listado'!$BC$151:$CB$151,0)),0)+IFERROR(INDEX('Hoja de Trabajo para listado'!$DE$153:$DG$274,MATCH($A1094,'Hoja de Trabajo para listado'!$DE$153:$DE$1048576,0),MATCH((CUADRO!M$5&amp;$E1094),'Hoja de Trabajo para listado'!$DE$151:$DG$151,0)),0)+IFERROR(INDEX('Hoja de Trabajo para listado'!$CD$155:$DC$1048576,MATCH($A1094,'Hoja de Trabajo para listado'!$CD$155:$CD$1048576,0),MATCH((CUADRO!M$5&amp;$E1094),'Hoja de Trabajo para listado'!$CD$151:$DC$151,0)),0)</f>
        <v>0</v>
      </c>
      <c r="N1094" s="243">
        <f ca="1">+IFERROR(INDEX('Hoja de Trabajo para listado'!$A$155:$Z$1048576,MATCH($A1094,'Hoja de Trabajo para listado'!$A$155:$A$1048576,0),MATCH((CUADRO!N$5&amp;$E1094),'Hoja de Trabajo para listado'!$A$151:$Z$151,0)),0)+IFERROR(INDEX('Hoja de Trabajo para listado'!$AB$155:$BA$1048576,MATCH($A1094,'Hoja de Trabajo para listado'!$AB$155:$AB$1048576,0),MATCH((CUADRO!N$5&amp;$E1094),'Hoja de Trabajo para listado'!$AB$151:$BA$151,0)),0)+IFERROR(INDEX('Hoja de Trabajo para listado'!$BC$155:$CB$1048576,MATCH($A1094,'Hoja de Trabajo para listado'!$BC$155:$BC$1048576,0),MATCH((CUADRO!N$5&amp;$E1094),'Hoja de Trabajo para listado'!$BC$151:$CB$151,0)),0)+IFERROR(INDEX('Hoja de Trabajo para listado'!$DE$153:$DG$274,MATCH($A1094,'Hoja de Trabajo para listado'!$DE$153:$DE$1048576,0),MATCH((CUADRO!N$5&amp;$E1094),'Hoja de Trabajo para listado'!$DE$151:$DG$151,0)),0)+IFERROR(INDEX('Hoja de Trabajo para listado'!$CD$155:$DC$1048576,MATCH($A1094,'Hoja de Trabajo para listado'!$CD$155:$CD$1048576,0),MATCH((CUADRO!N$5&amp;$E1094),'Hoja de Trabajo para listado'!$CD$151:$DC$151,0)),0)</f>
        <v>0</v>
      </c>
      <c r="O1094" s="243">
        <f ca="1">+IFERROR(INDEX('Hoja de Trabajo para listado'!$A$155:$Z$1048576,MATCH($A1094,'Hoja de Trabajo para listado'!$A$155:$A$1048576,0),MATCH((CUADRO!O$5&amp;$E1094),'Hoja de Trabajo para listado'!$A$151:$Z$151,0)),0)+IFERROR(INDEX('Hoja de Trabajo para listado'!$AB$155:$BA$1048576,MATCH($A1094,'Hoja de Trabajo para listado'!$AB$155:$AB$1048576,0),MATCH((CUADRO!O$5&amp;$E1094),'Hoja de Trabajo para listado'!$AB$151:$BA$151,0)),0)+IFERROR(INDEX('Hoja de Trabajo para listado'!$BC$155:$CB$1048576,MATCH($A1094,'Hoja de Trabajo para listado'!$BC$155:$BC$1048576,0),MATCH((CUADRO!O$5&amp;$E1094),'Hoja de Trabajo para listado'!$BC$151:$CB$151,0)),0)+IFERROR(INDEX('Hoja de Trabajo para listado'!$DE$153:$DG$274,MATCH($A1094,'Hoja de Trabajo para listado'!$DE$153:$DE$1048576,0),MATCH((CUADRO!O$5&amp;$E1094),'Hoja de Trabajo para listado'!$DE$151:$DG$151,0)),0)+IFERROR(INDEX('Hoja de Trabajo para listado'!$CD$155:$DC$1048576,MATCH($A1094,'Hoja de Trabajo para listado'!$CD$155:$CD$1048576,0),MATCH((CUADRO!O$5&amp;$E1094),'Hoja de Trabajo para listado'!$CD$151:$DC$151,0)),0)</f>
        <v>0</v>
      </c>
      <c r="P1094" s="243">
        <f ca="1">+IFERROR(INDEX('Hoja de Trabajo para listado'!$A$155:$Z$1048576,MATCH($A1094,'Hoja de Trabajo para listado'!$A$155:$A$1048576,0),MATCH((CUADRO!P$5&amp;$E1094),'Hoja de Trabajo para listado'!$A$151:$Z$151,0)),0)+IFERROR(INDEX('Hoja de Trabajo para listado'!$AB$155:$BA$1048576,MATCH($A1094,'Hoja de Trabajo para listado'!$AB$155:$AB$1048576,0),MATCH((CUADRO!P$5&amp;$E1094),'Hoja de Trabajo para listado'!$AB$151:$BA$151,0)),0)+IFERROR(INDEX('Hoja de Trabajo para listado'!$BC$155:$CB$1048576,MATCH($A1094,'Hoja de Trabajo para listado'!$BC$155:$BC$1048576,0),MATCH((CUADRO!P$5&amp;$E1094),'Hoja de Trabajo para listado'!$BC$151:$CB$151,0)),0)+IFERROR(INDEX('Hoja de Trabajo para listado'!$DE$153:$DG$274,MATCH($A1094,'Hoja de Trabajo para listado'!$DE$153:$DE$1048576,0),MATCH((CUADRO!P$5&amp;$E1094),'Hoja de Trabajo para listado'!$DE$151:$DG$151,0)),0)+IFERROR(INDEX('Hoja de Trabajo para listado'!$CD$155:$DC$1048576,MATCH($A1094,'Hoja de Trabajo para listado'!$CD$155:$CD$1048576,0),MATCH((CUADRO!P$5&amp;$E1094),'Hoja de Trabajo para listado'!$CD$151:$DC$151,0)),0)</f>
        <v>0</v>
      </c>
      <c r="Q1094" s="243">
        <f ca="1">+IFERROR(INDEX('Hoja de Trabajo para listado'!$A$155:$Z$1048576,MATCH($A1094,'Hoja de Trabajo para listado'!$A$155:$A$1048576,0),MATCH((CUADRO!Q$5&amp;$E1094),'Hoja de Trabajo para listado'!$A$151:$Z$151,0)),0)+IFERROR(INDEX('Hoja de Trabajo para listado'!$AB$155:$BA$1048576,MATCH($A1094,'Hoja de Trabajo para listado'!$AB$155:$AB$1048576,0),MATCH((CUADRO!Q$5&amp;$E1094),'Hoja de Trabajo para listado'!$AB$151:$BA$151,0)),0)+IFERROR(INDEX('Hoja de Trabajo para listado'!$BC$155:$CB$1048576,MATCH($A1094,'Hoja de Trabajo para listado'!$BC$155:$BC$1048576,0),MATCH((CUADRO!Q$5&amp;$E1094),'Hoja de Trabajo para listado'!$BC$151:$CB$151,0)),0)+IFERROR(INDEX('Hoja de Trabajo para listado'!$DE$153:$DG$274,MATCH($A1094,'Hoja de Trabajo para listado'!$DE$153:$DE$1048576,0),MATCH((CUADRO!Q$5&amp;$E1094),'Hoja de Trabajo para listado'!$DE$151:$DG$151,0)),0)+IFERROR(INDEX('Hoja de Trabajo para listado'!$CD$155:$DC$1048576,MATCH($A1094,'Hoja de Trabajo para listado'!$CD$155:$CD$1048576,0),MATCH((CUADRO!Q$5&amp;$E1094),'Hoja de Trabajo para listado'!$CD$151:$DC$151,0)),0)</f>
        <v>0</v>
      </c>
      <c r="R1094" s="243">
        <f t="shared" ref="R1094:R1157" ca="1" si="37">+SUM(F1094:Q1094)</f>
        <v>0</v>
      </c>
      <c r="S1094" s="249"/>
      <c r="T1094" s="243">
        <f ca="1">+T1095</f>
        <v>0</v>
      </c>
      <c r="U1094" s="242">
        <f t="shared" ref="U1094:U1157" si="38">+IF(E1094="Débitos",1,2)</f>
        <v>1</v>
      </c>
      <c r="V1094" s="333" t="str">
        <f>+VLOOKUP(A1094,bd_lista!$A$3:$E$590,5,FALSE)</f>
        <v>Gobiernos Autonomos Municipales</v>
      </c>
      <c r="W1094" s="383" t="str">
        <f>+V1094</f>
        <v>Gobiernos Autonomos Municipales</v>
      </c>
      <c r="X1094" s="242">
        <f>+VLOOKUP(A1094,[3]Sheet1!$A$13:$D$744,4,FALSE)</f>
        <v>0</v>
      </c>
      <c r="Y1094" s="242" t="e">
        <f>+VLOOKUP(X1094,bd_lista!$A$3:$C$590,3,FALSE)</f>
        <v>#N/A</v>
      </c>
      <c r="Z1094" s="294">
        <f>+X1094</f>
        <v>0</v>
      </c>
      <c r="AA1094" s="295" t="e">
        <f>+Y1094</f>
        <v>#N/A</v>
      </c>
    </row>
    <row r="1095" spans="1:27" customFormat="1" ht="15" hidden="1" customHeight="1">
      <c r="A1095" s="32">
        <v>1906</v>
      </c>
      <c r="B1095" s="389"/>
      <c r="C1095" s="247" t="str">
        <f>+VLOOKUP(A1095,bd_lista!$A$3:$C$590,3,FALSE)</f>
        <v>Gobierno Autónomo Municipal de San Pedro</v>
      </c>
      <c r="D1095" s="386"/>
      <c r="E1095" s="244" t="s">
        <v>1305</v>
      </c>
      <c r="F1095" s="245">
        <f ca="1">+IFERROR(INDEX('Hoja de Trabajo para listado'!$A$155:$Z$1048576,MATCH($A1095,'Hoja de Trabajo para listado'!$A$155:$A$1048576,0),MATCH((CUADRO!F$5&amp;$E1095),'Hoja de Trabajo para listado'!$A$151:$Z$151,0)),0)+IFERROR(INDEX('Hoja de Trabajo para listado'!$AB$155:$BA$1048576,MATCH($A1095,'Hoja de Trabajo para listado'!$AB$155:$AB$1048576,0),MATCH((CUADRO!F$5&amp;$E1095),'Hoja de Trabajo para listado'!$AB$151:$BA$151,0)),0)+IFERROR(INDEX('Hoja de Trabajo para listado'!$BC$155:$CB$1048576,MATCH($A1095,'Hoja de Trabajo para listado'!$BC$155:$BC$1048576,0),MATCH((CUADRO!F$5&amp;$E1095),'Hoja de Trabajo para listado'!$BC$151:$CB$151,0)),0)+IFERROR(INDEX('Hoja de Trabajo para listado'!$DE$153:$DG$274,MATCH($A1095,'Hoja de Trabajo para listado'!$DE$153:$DE$1048576,0),MATCH((CUADRO!F$5&amp;$E1095),'Hoja de Trabajo para listado'!$DE$151:$DG$151,0)),0)+IFERROR(INDEX('Hoja de Trabajo para listado'!$CD$155:$DC$1048576,MATCH($A1095,'Hoja de Trabajo para listado'!$CD$155:$CD$1048576,0),MATCH((CUADRO!F$5&amp;$E1095),'Hoja de Trabajo para listado'!$CD$151:$DC$151,0)),0)</f>
        <v>0</v>
      </c>
      <c r="G1095" s="245">
        <f ca="1">+IFERROR(INDEX('Hoja de Trabajo para listado'!$A$155:$Z$1048576,MATCH($A1095,'Hoja de Trabajo para listado'!$A$155:$A$1048576,0),MATCH((CUADRO!G$5&amp;$E1095),'Hoja de Trabajo para listado'!$A$151:$Z$151,0)),0)+IFERROR(INDEX('Hoja de Trabajo para listado'!$AB$155:$BA$1048576,MATCH($A1095,'Hoja de Trabajo para listado'!$AB$155:$AB$1048576,0),MATCH((CUADRO!G$5&amp;$E1095),'Hoja de Trabajo para listado'!$AB$151:$BA$151,0)),0)+IFERROR(INDEX('Hoja de Trabajo para listado'!$BC$155:$CB$1048576,MATCH($A1095,'Hoja de Trabajo para listado'!$BC$155:$BC$1048576,0),MATCH((CUADRO!G$5&amp;$E1095),'Hoja de Trabajo para listado'!$BC$151:$CB$151,0)),0)+IFERROR(INDEX('Hoja de Trabajo para listado'!$DE$153:$DG$274,MATCH($A1095,'Hoja de Trabajo para listado'!$DE$153:$DE$1048576,0),MATCH((CUADRO!G$5&amp;$E1095),'Hoja de Trabajo para listado'!$DE$151:$DG$151,0)),0)+IFERROR(INDEX('Hoja de Trabajo para listado'!$CD$155:$DC$1048576,MATCH($A1095,'Hoja de Trabajo para listado'!$CD$155:$CD$1048576,0),MATCH((CUADRO!G$5&amp;$E1095),'Hoja de Trabajo para listado'!$CD$151:$DC$151,0)),0)</f>
        <v>0</v>
      </c>
      <c r="H1095" s="245">
        <f ca="1">+IFERROR(INDEX('Hoja de Trabajo para listado'!$A$155:$Z$1048576,MATCH($A1095,'Hoja de Trabajo para listado'!$A$155:$A$1048576,0),MATCH((CUADRO!H$5&amp;$E1095),'Hoja de Trabajo para listado'!$A$151:$Z$151,0)),0)+IFERROR(INDEX('Hoja de Trabajo para listado'!$AB$155:$BA$1048576,MATCH($A1095,'Hoja de Trabajo para listado'!$AB$155:$AB$1048576,0),MATCH((CUADRO!H$5&amp;$E1095),'Hoja de Trabajo para listado'!$AB$151:$BA$151,0)),0)+IFERROR(INDEX('Hoja de Trabajo para listado'!$BC$155:$CB$1048576,MATCH($A1095,'Hoja de Trabajo para listado'!$BC$155:$BC$1048576,0),MATCH((CUADRO!H$5&amp;$E1095),'Hoja de Trabajo para listado'!$BC$151:$CB$151,0)),0)+IFERROR(INDEX('Hoja de Trabajo para listado'!$DE$153:$DG$274,MATCH($A1095,'Hoja de Trabajo para listado'!$DE$153:$DE$1048576,0),MATCH((CUADRO!H$5&amp;$E1095),'Hoja de Trabajo para listado'!$DE$151:$DG$151,0)),0)+IFERROR(INDEX('Hoja de Trabajo para listado'!$CD$155:$DC$1048576,MATCH($A1095,'Hoja de Trabajo para listado'!$CD$155:$CD$1048576,0),MATCH((CUADRO!H$5&amp;$E1095),'Hoja de Trabajo para listado'!$CD$151:$DC$151,0)),0)</f>
        <v>0</v>
      </c>
      <c r="I1095" s="245">
        <f ca="1">+IFERROR(INDEX('Hoja de Trabajo para listado'!$A$155:$Z$1048576,MATCH($A1095,'Hoja de Trabajo para listado'!$A$155:$A$1048576,0),MATCH((CUADRO!I$5&amp;$E1095),'Hoja de Trabajo para listado'!$A$151:$Z$151,0)),0)+IFERROR(INDEX('Hoja de Trabajo para listado'!$AB$155:$BA$1048576,MATCH($A1095,'Hoja de Trabajo para listado'!$AB$155:$AB$1048576,0),MATCH((CUADRO!I$5&amp;$E1095),'Hoja de Trabajo para listado'!$AB$151:$BA$151,0)),0)+IFERROR(INDEX('Hoja de Trabajo para listado'!$BC$155:$CB$1048576,MATCH($A1095,'Hoja de Trabajo para listado'!$BC$155:$BC$1048576,0),MATCH((CUADRO!I$5&amp;$E1095),'Hoja de Trabajo para listado'!$BC$151:$CB$151,0)),0)+IFERROR(INDEX('Hoja de Trabajo para listado'!$DE$153:$DG$274,MATCH($A1095,'Hoja de Trabajo para listado'!$DE$153:$DE$1048576,0),MATCH((CUADRO!I$5&amp;$E1095),'Hoja de Trabajo para listado'!$DE$151:$DG$151,0)),0)+IFERROR(INDEX('Hoja de Trabajo para listado'!$CD$155:$DC$1048576,MATCH($A1095,'Hoja de Trabajo para listado'!$CD$155:$CD$1048576,0),MATCH((CUADRO!I$5&amp;$E1095),'Hoja de Trabajo para listado'!$CD$151:$DC$151,0)),0)</f>
        <v>0</v>
      </c>
      <c r="J1095" s="245">
        <f ca="1">+IFERROR(INDEX('Hoja de Trabajo para listado'!$A$155:$Z$1048576,MATCH($A1095,'Hoja de Trabajo para listado'!$A$155:$A$1048576,0),MATCH((CUADRO!J$5&amp;$E1095),'Hoja de Trabajo para listado'!$A$151:$Z$151,0)),0)+IFERROR(INDEX('Hoja de Trabajo para listado'!$AB$155:$BA$1048576,MATCH($A1095,'Hoja de Trabajo para listado'!$AB$155:$AB$1048576,0),MATCH((CUADRO!J$5&amp;$E1095),'Hoja de Trabajo para listado'!$AB$151:$BA$151,0)),0)+IFERROR(INDEX('Hoja de Trabajo para listado'!$BC$155:$CB$1048576,MATCH($A1095,'Hoja de Trabajo para listado'!$BC$155:$BC$1048576,0),MATCH((CUADRO!J$5&amp;$E1095),'Hoja de Trabajo para listado'!$BC$151:$CB$151,0)),0)+IFERROR(INDEX('Hoja de Trabajo para listado'!$DE$153:$DG$274,MATCH($A1095,'Hoja de Trabajo para listado'!$DE$153:$DE$1048576,0),MATCH((CUADRO!J$5&amp;$E1095),'Hoja de Trabajo para listado'!$DE$151:$DG$151,0)),0)+IFERROR(INDEX('Hoja de Trabajo para listado'!$CD$155:$DC$1048576,MATCH($A1095,'Hoja de Trabajo para listado'!$CD$155:$CD$1048576,0),MATCH((CUADRO!J$5&amp;$E1095),'Hoja de Trabajo para listado'!$CD$151:$DC$151,0)),0)</f>
        <v>0</v>
      </c>
      <c r="K1095" s="245">
        <f ca="1">+IFERROR(INDEX('Hoja de Trabajo para listado'!$A$155:$Z$1048576,MATCH($A1095,'Hoja de Trabajo para listado'!$A$155:$A$1048576,0),MATCH((CUADRO!K$5&amp;$E1095),'Hoja de Trabajo para listado'!$A$151:$Z$151,0)),0)+IFERROR(INDEX('Hoja de Trabajo para listado'!$AB$155:$BA$1048576,MATCH($A1095,'Hoja de Trabajo para listado'!$AB$155:$AB$1048576,0),MATCH((CUADRO!K$5&amp;$E1095),'Hoja de Trabajo para listado'!$AB$151:$BA$151,0)),0)+IFERROR(INDEX('Hoja de Trabajo para listado'!$BC$155:$CB$1048576,MATCH($A1095,'Hoja de Trabajo para listado'!$BC$155:$BC$1048576,0),MATCH((CUADRO!K$5&amp;$E1095),'Hoja de Trabajo para listado'!$BC$151:$CB$151,0)),0)+IFERROR(INDEX('Hoja de Trabajo para listado'!$DE$153:$DG$274,MATCH($A1095,'Hoja de Trabajo para listado'!$DE$153:$DE$1048576,0),MATCH((CUADRO!K$5&amp;$E1095),'Hoja de Trabajo para listado'!$DE$151:$DG$151,0)),0)+IFERROR(INDEX('Hoja de Trabajo para listado'!$CD$155:$DC$1048576,MATCH($A1095,'Hoja de Trabajo para listado'!$CD$155:$CD$1048576,0),MATCH((CUADRO!K$5&amp;$E1095),'Hoja de Trabajo para listado'!$CD$151:$DC$151,0)),0)</f>
        <v>0</v>
      </c>
      <c r="L1095" s="245">
        <f ca="1">+IFERROR(INDEX('Hoja de Trabajo para listado'!$A$155:$Z$1048576,MATCH($A1095,'Hoja de Trabajo para listado'!$A$155:$A$1048576,0),MATCH((CUADRO!L$5&amp;$E1095),'Hoja de Trabajo para listado'!$A$151:$Z$151,0)),0)+IFERROR(INDEX('Hoja de Trabajo para listado'!$AB$155:$BA$1048576,MATCH($A1095,'Hoja de Trabajo para listado'!$AB$155:$AB$1048576,0),MATCH((CUADRO!L$5&amp;$E1095),'Hoja de Trabajo para listado'!$AB$151:$BA$151,0)),0)+IFERROR(INDEX('Hoja de Trabajo para listado'!$BC$155:$CB$1048576,MATCH($A1095,'Hoja de Trabajo para listado'!$BC$155:$BC$1048576,0),MATCH((CUADRO!L$5&amp;$E1095),'Hoja de Trabajo para listado'!$BC$151:$CB$151,0)),0)+IFERROR(INDEX('Hoja de Trabajo para listado'!$DE$153:$DG$274,MATCH($A1095,'Hoja de Trabajo para listado'!$DE$153:$DE$1048576,0),MATCH((CUADRO!L$5&amp;$E1095),'Hoja de Trabajo para listado'!$DE$151:$DG$151,0)),0)+IFERROR(INDEX('Hoja de Trabajo para listado'!$CD$155:$DC$1048576,MATCH($A1095,'Hoja de Trabajo para listado'!$CD$155:$CD$1048576,0),MATCH((CUADRO!L$5&amp;$E1095),'Hoja de Trabajo para listado'!$CD$151:$DC$151,0)),0)</f>
        <v>0</v>
      </c>
      <c r="M1095" s="245">
        <f ca="1">+IFERROR(INDEX('Hoja de Trabajo para listado'!$A$155:$Z$1048576,MATCH($A1095,'Hoja de Trabajo para listado'!$A$155:$A$1048576,0),MATCH((CUADRO!M$5&amp;$E1095),'Hoja de Trabajo para listado'!$A$151:$Z$151,0)),0)+IFERROR(INDEX('Hoja de Trabajo para listado'!$AB$155:$BA$1048576,MATCH($A1095,'Hoja de Trabajo para listado'!$AB$155:$AB$1048576,0),MATCH((CUADRO!M$5&amp;$E1095),'Hoja de Trabajo para listado'!$AB$151:$BA$151,0)),0)+IFERROR(INDEX('Hoja de Trabajo para listado'!$BC$155:$CB$1048576,MATCH($A1095,'Hoja de Trabajo para listado'!$BC$155:$BC$1048576,0),MATCH((CUADRO!M$5&amp;$E1095),'Hoja de Trabajo para listado'!$BC$151:$CB$151,0)),0)+IFERROR(INDEX('Hoja de Trabajo para listado'!$DE$153:$DG$274,MATCH($A1095,'Hoja de Trabajo para listado'!$DE$153:$DE$1048576,0),MATCH((CUADRO!M$5&amp;$E1095),'Hoja de Trabajo para listado'!$DE$151:$DG$151,0)),0)+IFERROR(INDEX('Hoja de Trabajo para listado'!$CD$155:$DC$1048576,MATCH($A1095,'Hoja de Trabajo para listado'!$CD$155:$CD$1048576,0),MATCH((CUADRO!M$5&amp;$E1095),'Hoja de Trabajo para listado'!$CD$151:$DC$151,0)),0)</f>
        <v>0</v>
      </c>
      <c r="N1095" s="245">
        <f ca="1">+IFERROR(INDEX('Hoja de Trabajo para listado'!$A$155:$Z$1048576,MATCH($A1095,'Hoja de Trabajo para listado'!$A$155:$A$1048576,0),MATCH((CUADRO!N$5&amp;$E1095),'Hoja de Trabajo para listado'!$A$151:$Z$151,0)),0)+IFERROR(INDEX('Hoja de Trabajo para listado'!$AB$155:$BA$1048576,MATCH($A1095,'Hoja de Trabajo para listado'!$AB$155:$AB$1048576,0),MATCH((CUADRO!N$5&amp;$E1095),'Hoja de Trabajo para listado'!$AB$151:$BA$151,0)),0)+IFERROR(INDEX('Hoja de Trabajo para listado'!$BC$155:$CB$1048576,MATCH($A1095,'Hoja de Trabajo para listado'!$BC$155:$BC$1048576,0),MATCH((CUADRO!N$5&amp;$E1095),'Hoja de Trabajo para listado'!$BC$151:$CB$151,0)),0)+IFERROR(INDEX('Hoja de Trabajo para listado'!$DE$153:$DG$274,MATCH($A1095,'Hoja de Trabajo para listado'!$DE$153:$DE$1048576,0),MATCH((CUADRO!N$5&amp;$E1095),'Hoja de Trabajo para listado'!$DE$151:$DG$151,0)),0)+IFERROR(INDEX('Hoja de Trabajo para listado'!$CD$155:$DC$1048576,MATCH($A1095,'Hoja de Trabajo para listado'!$CD$155:$CD$1048576,0),MATCH((CUADRO!N$5&amp;$E1095),'Hoja de Trabajo para listado'!$CD$151:$DC$151,0)),0)</f>
        <v>0</v>
      </c>
      <c r="O1095" s="245">
        <f ca="1">+IFERROR(INDEX('Hoja de Trabajo para listado'!$A$155:$Z$1048576,MATCH($A1095,'Hoja de Trabajo para listado'!$A$155:$A$1048576,0),MATCH((CUADRO!O$5&amp;$E1095),'Hoja de Trabajo para listado'!$A$151:$Z$151,0)),0)+IFERROR(INDEX('Hoja de Trabajo para listado'!$AB$155:$BA$1048576,MATCH($A1095,'Hoja de Trabajo para listado'!$AB$155:$AB$1048576,0),MATCH((CUADRO!O$5&amp;$E1095),'Hoja de Trabajo para listado'!$AB$151:$BA$151,0)),0)+IFERROR(INDEX('Hoja de Trabajo para listado'!$BC$155:$CB$1048576,MATCH($A1095,'Hoja de Trabajo para listado'!$BC$155:$BC$1048576,0),MATCH((CUADRO!O$5&amp;$E1095),'Hoja de Trabajo para listado'!$BC$151:$CB$151,0)),0)+IFERROR(INDEX('Hoja de Trabajo para listado'!$DE$153:$DG$274,MATCH($A1095,'Hoja de Trabajo para listado'!$DE$153:$DE$1048576,0),MATCH((CUADRO!O$5&amp;$E1095),'Hoja de Trabajo para listado'!$DE$151:$DG$151,0)),0)+IFERROR(INDEX('Hoja de Trabajo para listado'!$CD$155:$DC$1048576,MATCH($A1095,'Hoja de Trabajo para listado'!$CD$155:$CD$1048576,0),MATCH((CUADRO!O$5&amp;$E1095),'Hoja de Trabajo para listado'!$CD$151:$DC$151,0)),0)</f>
        <v>0</v>
      </c>
      <c r="P1095" s="245">
        <f ca="1">+IFERROR(INDEX('Hoja de Trabajo para listado'!$A$155:$Z$1048576,MATCH($A1095,'Hoja de Trabajo para listado'!$A$155:$A$1048576,0),MATCH((CUADRO!P$5&amp;$E1095),'Hoja de Trabajo para listado'!$A$151:$Z$151,0)),0)+IFERROR(INDEX('Hoja de Trabajo para listado'!$AB$155:$BA$1048576,MATCH($A1095,'Hoja de Trabajo para listado'!$AB$155:$AB$1048576,0),MATCH((CUADRO!P$5&amp;$E1095),'Hoja de Trabajo para listado'!$AB$151:$BA$151,0)),0)+IFERROR(INDEX('Hoja de Trabajo para listado'!$BC$155:$CB$1048576,MATCH($A1095,'Hoja de Trabajo para listado'!$BC$155:$BC$1048576,0),MATCH((CUADRO!P$5&amp;$E1095),'Hoja de Trabajo para listado'!$BC$151:$CB$151,0)),0)+IFERROR(INDEX('Hoja de Trabajo para listado'!$DE$153:$DG$274,MATCH($A1095,'Hoja de Trabajo para listado'!$DE$153:$DE$1048576,0),MATCH((CUADRO!P$5&amp;$E1095),'Hoja de Trabajo para listado'!$DE$151:$DG$151,0)),0)+IFERROR(INDEX('Hoja de Trabajo para listado'!$CD$155:$DC$1048576,MATCH($A1095,'Hoja de Trabajo para listado'!$CD$155:$CD$1048576,0),MATCH((CUADRO!P$5&amp;$E1095),'Hoja de Trabajo para listado'!$CD$151:$DC$151,0)),0)</f>
        <v>0</v>
      </c>
      <c r="Q1095" s="245">
        <f ca="1">+IFERROR(INDEX('Hoja de Trabajo para listado'!$A$155:$Z$1048576,MATCH($A1095,'Hoja de Trabajo para listado'!$A$155:$A$1048576,0),MATCH((CUADRO!Q$5&amp;$E1095),'Hoja de Trabajo para listado'!$A$151:$Z$151,0)),0)+IFERROR(INDEX('Hoja de Trabajo para listado'!$AB$155:$BA$1048576,MATCH($A1095,'Hoja de Trabajo para listado'!$AB$155:$AB$1048576,0),MATCH((CUADRO!Q$5&amp;$E1095),'Hoja de Trabajo para listado'!$AB$151:$BA$151,0)),0)+IFERROR(INDEX('Hoja de Trabajo para listado'!$BC$155:$CB$1048576,MATCH($A1095,'Hoja de Trabajo para listado'!$BC$155:$BC$1048576,0),MATCH((CUADRO!Q$5&amp;$E1095),'Hoja de Trabajo para listado'!$BC$151:$CB$151,0)),0)+IFERROR(INDEX('Hoja de Trabajo para listado'!$DE$153:$DG$274,MATCH($A1095,'Hoja de Trabajo para listado'!$DE$153:$DE$1048576,0),MATCH((CUADRO!Q$5&amp;$E1095),'Hoja de Trabajo para listado'!$DE$151:$DG$151,0)),0)+IFERROR(INDEX('Hoja de Trabajo para listado'!$CD$155:$DC$1048576,MATCH($A1095,'Hoja de Trabajo para listado'!$CD$155:$CD$1048576,0),MATCH((CUADRO!Q$5&amp;$E1095),'Hoja de Trabajo para listado'!$CD$151:$DC$151,0)),0)</f>
        <v>0</v>
      </c>
      <c r="R1095" s="245">
        <f t="shared" ca="1" si="37"/>
        <v>0</v>
      </c>
      <c r="S1095" s="259">
        <f ca="1">+R1094+R1095</f>
        <v>0</v>
      </c>
      <c r="T1095" s="245">
        <f ca="1">+S1095</f>
        <v>0</v>
      </c>
      <c r="U1095" s="244">
        <f t="shared" si="38"/>
        <v>2</v>
      </c>
      <c r="V1095" s="333" t="str">
        <f>+VLOOKUP(A1095,bd_lista!$A$3:$E$590,5,FALSE)</f>
        <v>Gobiernos Autonomos Municipales</v>
      </c>
      <c r="W1095" s="384"/>
      <c r="X1095" s="242">
        <f>+VLOOKUP(A1095,[3]Sheet1!$A$13:$D$744,4,FALSE)</f>
        <v>0</v>
      </c>
      <c r="Y1095" s="242" t="e">
        <f>+VLOOKUP(X1095,bd_lista!$A$3:$C$590,3,FALSE)</f>
        <v>#N/A</v>
      </c>
      <c r="Z1095" s="292"/>
      <c r="AA1095" s="293"/>
    </row>
    <row r="1096" spans="1:27" customFormat="1" ht="15" hidden="1" customHeight="1">
      <c r="A1096" s="32">
        <v>1907</v>
      </c>
      <c r="B1096" s="388">
        <f>+A1096</f>
        <v>1907</v>
      </c>
      <c r="C1096" s="247" t="str">
        <f>+VLOOKUP(A1096,bd_lista!$A$3:$C$590,3,FALSE)</f>
        <v>Gobierno Autónomo Municipal de Filadelfia</v>
      </c>
      <c r="D1096" s="385" t="str">
        <f>+C1096</f>
        <v>Gobierno Autónomo Municipal de Filadelfia</v>
      </c>
      <c r="E1096" s="242" t="s">
        <v>1304</v>
      </c>
      <c r="F1096" s="243">
        <f ca="1">+IFERROR(INDEX('Hoja de Trabajo para listado'!$A$155:$Z$1048576,MATCH($A1096,'Hoja de Trabajo para listado'!$A$155:$A$1048576,0),MATCH((CUADRO!F$5&amp;$E1096),'Hoja de Trabajo para listado'!$A$151:$Z$151,0)),0)+IFERROR(INDEX('Hoja de Trabajo para listado'!$AB$155:$BA$1048576,MATCH($A1096,'Hoja de Trabajo para listado'!$AB$155:$AB$1048576,0),MATCH((CUADRO!F$5&amp;$E1096),'Hoja de Trabajo para listado'!$AB$151:$BA$151,0)),0)+IFERROR(INDEX('Hoja de Trabajo para listado'!$BC$155:$CB$1048576,MATCH($A1096,'Hoja de Trabajo para listado'!$BC$155:$BC$1048576,0),MATCH((CUADRO!F$5&amp;$E1096),'Hoja de Trabajo para listado'!$BC$151:$CB$151,0)),0)+IFERROR(INDEX('Hoja de Trabajo para listado'!$DE$153:$DG$274,MATCH($A1096,'Hoja de Trabajo para listado'!$DE$153:$DE$1048576,0),MATCH((CUADRO!F$5&amp;$E1096),'Hoja de Trabajo para listado'!$DE$151:$DG$151,0)),0)+IFERROR(INDEX('Hoja de Trabajo para listado'!$CD$155:$DC$1048576,MATCH($A1096,'Hoja de Trabajo para listado'!$CD$155:$CD$1048576,0),MATCH((CUADRO!F$5&amp;$E1096),'Hoja de Trabajo para listado'!$CD$151:$DC$151,0)),0)</f>
        <v>0</v>
      </c>
      <c r="G1096" s="243">
        <f ca="1">+IFERROR(INDEX('Hoja de Trabajo para listado'!$A$155:$Z$1048576,MATCH($A1096,'Hoja de Trabajo para listado'!$A$155:$A$1048576,0),MATCH((CUADRO!G$5&amp;$E1096),'Hoja de Trabajo para listado'!$A$151:$Z$151,0)),0)+IFERROR(INDEX('Hoja de Trabajo para listado'!$AB$155:$BA$1048576,MATCH($A1096,'Hoja de Trabajo para listado'!$AB$155:$AB$1048576,0),MATCH((CUADRO!G$5&amp;$E1096),'Hoja de Trabajo para listado'!$AB$151:$BA$151,0)),0)+IFERROR(INDEX('Hoja de Trabajo para listado'!$BC$155:$CB$1048576,MATCH($A1096,'Hoja de Trabajo para listado'!$BC$155:$BC$1048576,0),MATCH((CUADRO!G$5&amp;$E1096),'Hoja de Trabajo para listado'!$BC$151:$CB$151,0)),0)+IFERROR(INDEX('Hoja de Trabajo para listado'!$DE$153:$DG$274,MATCH($A1096,'Hoja de Trabajo para listado'!$DE$153:$DE$1048576,0),MATCH((CUADRO!G$5&amp;$E1096),'Hoja de Trabajo para listado'!$DE$151:$DG$151,0)),0)+IFERROR(INDEX('Hoja de Trabajo para listado'!$CD$155:$DC$1048576,MATCH($A1096,'Hoja de Trabajo para listado'!$CD$155:$CD$1048576,0),MATCH((CUADRO!G$5&amp;$E1096),'Hoja de Trabajo para listado'!$CD$151:$DC$151,0)),0)</f>
        <v>0</v>
      </c>
      <c r="H1096" s="243">
        <f ca="1">+IFERROR(INDEX('Hoja de Trabajo para listado'!$A$155:$Z$1048576,MATCH($A1096,'Hoja de Trabajo para listado'!$A$155:$A$1048576,0),MATCH((CUADRO!H$5&amp;$E1096),'Hoja de Trabajo para listado'!$A$151:$Z$151,0)),0)+IFERROR(INDEX('Hoja de Trabajo para listado'!$AB$155:$BA$1048576,MATCH($A1096,'Hoja de Trabajo para listado'!$AB$155:$AB$1048576,0),MATCH((CUADRO!H$5&amp;$E1096),'Hoja de Trabajo para listado'!$AB$151:$BA$151,0)),0)+IFERROR(INDEX('Hoja de Trabajo para listado'!$BC$155:$CB$1048576,MATCH($A1096,'Hoja de Trabajo para listado'!$BC$155:$BC$1048576,0),MATCH((CUADRO!H$5&amp;$E1096),'Hoja de Trabajo para listado'!$BC$151:$CB$151,0)),0)+IFERROR(INDEX('Hoja de Trabajo para listado'!$DE$153:$DG$274,MATCH($A1096,'Hoja de Trabajo para listado'!$DE$153:$DE$1048576,0),MATCH((CUADRO!H$5&amp;$E1096),'Hoja de Trabajo para listado'!$DE$151:$DG$151,0)),0)+IFERROR(INDEX('Hoja de Trabajo para listado'!$CD$155:$DC$1048576,MATCH($A1096,'Hoja de Trabajo para listado'!$CD$155:$CD$1048576,0),MATCH((CUADRO!H$5&amp;$E1096),'Hoja de Trabajo para listado'!$CD$151:$DC$151,0)),0)</f>
        <v>0</v>
      </c>
      <c r="I1096" s="243">
        <f ca="1">+IFERROR(INDEX('Hoja de Trabajo para listado'!$A$155:$Z$1048576,MATCH($A1096,'Hoja de Trabajo para listado'!$A$155:$A$1048576,0),MATCH((CUADRO!I$5&amp;$E1096),'Hoja de Trabajo para listado'!$A$151:$Z$151,0)),0)+IFERROR(INDEX('Hoja de Trabajo para listado'!$AB$155:$BA$1048576,MATCH($A1096,'Hoja de Trabajo para listado'!$AB$155:$AB$1048576,0),MATCH((CUADRO!I$5&amp;$E1096),'Hoja de Trabajo para listado'!$AB$151:$BA$151,0)),0)+IFERROR(INDEX('Hoja de Trabajo para listado'!$BC$155:$CB$1048576,MATCH($A1096,'Hoja de Trabajo para listado'!$BC$155:$BC$1048576,0),MATCH((CUADRO!I$5&amp;$E1096),'Hoja de Trabajo para listado'!$BC$151:$CB$151,0)),0)+IFERROR(INDEX('Hoja de Trabajo para listado'!$DE$153:$DG$274,MATCH($A1096,'Hoja de Trabajo para listado'!$DE$153:$DE$1048576,0),MATCH((CUADRO!I$5&amp;$E1096),'Hoja de Trabajo para listado'!$DE$151:$DG$151,0)),0)+IFERROR(INDEX('Hoja de Trabajo para listado'!$CD$155:$DC$1048576,MATCH($A1096,'Hoja de Trabajo para listado'!$CD$155:$CD$1048576,0),MATCH((CUADRO!I$5&amp;$E1096),'Hoja de Trabajo para listado'!$CD$151:$DC$151,0)),0)</f>
        <v>0</v>
      </c>
      <c r="J1096" s="243">
        <f ca="1">+IFERROR(INDEX('Hoja de Trabajo para listado'!$A$155:$Z$1048576,MATCH($A1096,'Hoja de Trabajo para listado'!$A$155:$A$1048576,0),MATCH((CUADRO!J$5&amp;$E1096),'Hoja de Trabajo para listado'!$A$151:$Z$151,0)),0)+IFERROR(INDEX('Hoja de Trabajo para listado'!$AB$155:$BA$1048576,MATCH($A1096,'Hoja de Trabajo para listado'!$AB$155:$AB$1048576,0),MATCH((CUADRO!J$5&amp;$E1096),'Hoja de Trabajo para listado'!$AB$151:$BA$151,0)),0)+IFERROR(INDEX('Hoja de Trabajo para listado'!$BC$155:$CB$1048576,MATCH($A1096,'Hoja de Trabajo para listado'!$BC$155:$BC$1048576,0),MATCH((CUADRO!J$5&amp;$E1096),'Hoja de Trabajo para listado'!$BC$151:$CB$151,0)),0)+IFERROR(INDEX('Hoja de Trabajo para listado'!$DE$153:$DG$274,MATCH($A1096,'Hoja de Trabajo para listado'!$DE$153:$DE$1048576,0),MATCH((CUADRO!J$5&amp;$E1096),'Hoja de Trabajo para listado'!$DE$151:$DG$151,0)),0)+IFERROR(INDEX('Hoja de Trabajo para listado'!$CD$155:$DC$1048576,MATCH($A1096,'Hoja de Trabajo para listado'!$CD$155:$CD$1048576,0),MATCH((CUADRO!J$5&amp;$E1096),'Hoja de Trabajo para listado'!$CD$151:$DC$151,0)),0)</f>
        <v>0</v>
      </c>
      <c r="K1096" s="243">
        <f ca="1">+IFERROR(INDEX('Hoja de Trabajo para listado'!$A$155:$Z$1048576,MATCH($A1096,'Hoja de Trabajo para listado'!$A$155:$A$1048576,0),MATCH((CUADRO!K$5&amp;$E1096),'Hoja de Trabajo para listado'!$A$151:$Z$151,0)),0)+IFERROR(INDEX('Hoja de Trabajo para listado'!$AB$155:$BA$1048576,MATCH($A1096,'Hoja de Trabajo para listado'!$AB$155:$AB$1048576,0),MATCH((CUADRO!K$5&amp;$E1096),'Hoja de Trabajo para listado'!$AB$151:$BA$151,0)),0)+IFERROR(INDEX('Hoja de Trabajo para listado'!$BC$155:$CB$1048576,MATCH($A1096,'Hoja de Trabajo para listado'!$BC$155:$BC$1048576,0),MATCH((CUADRO!K$5&amp;$E1096),'Hoja de Trabajo para listado'!$BC$151:$CB$151,0)),0)+IFERROR(INDEX('Hoja de Trabajo para listado'!$DE$153:$DG$274,MATCH($A1096,'Hoja de Trabajo para listado'!$DE$153:$DE$1048576,0),MATCH((CUADRO!K$5&amp;$E1096),'Hoja de Trabajo para listado'!$DE$151:$DG$151,0)),0)+IFERROR(INDEX('Hoja de Trabajo para listado'!$CD$155:$DC$1048576,MATCH($A1096,'Hoja de Trabajo para listado'!$CD$155:$CD$1048576,0),MATCH((CUADRO!K$5&amp;$E1096),'Hoja de Trabajo para listado'!$CD$151:$DC$151,0)),0)</f>
        <v>0</v>
      </c>
      <c r="L1096" s="243">
        <f ca="1">+IFERROR(INDEX('Hoja de Trabajo para listado'!$A$155:$Z$1048576,MATCH($A1096,'Hoja de Trabajo para listado'!$A$155:$A$1048576,0),MATCH((CUADRO!L$5&amp;$E1096),'Hoja de Trabajo para listado'!$A$151:$Z$151,0)),0)+IFERROR(INDEX('Hoja de Trabajo para listado'!$AB$155:$BA$1048576,MATCH($A1096,'Hoja de Trabajo para listado'!$AB$155:$AB$1048576,0),MATCH((CUADRO!L$5&amp;$E1096),'Hoja de Trabajo para listado'!$AB$151:$BA$151,0)),0)+IFERROR(INDEX('Hoja de Trabajo para listado'!$BC$155:$CB$1048576,MATCH($A1096,'Hoja de Trabajo para listado'!$BC$155:$BC$1048576,0),MATCH((CUADRO!L$5&amp;$E1096),'Hoja de Trabajo para listado'!$BC$151:$CB$151,0)),0)+IFERROR(INDEX('Hoja de Trabajo para listado'!$DE$153:$DG$274,MATCH($A1096,'Hoja de Trabajo para listado'!$DE$153:$DE$1048576,0),MATCH((CUADRO!L$5&amp;$E1096),'Hoja de Trabajo para listado'!$DE$151:$DG$151,0)),0)+IFERROR(INDEX('Hoja de Trabajo para listado'!$CD$155:$DC$1048576,MATCH($A1096,'Hoja de Trabajo para listado'!$CD$155:$CD$1048576,0),MATCH((CUADRO!L$5&amp;$E1096),'Hoja de Trabajo para listado'!$CD$151:$DC$151,0)),0)</f>
        <v>0</v>
      </c>
      <c r="M1096" s="243">
        <f ca="1">+IFERROR(INDEX('Hoja de Trabajo para listado'!$A$155:$Z$1048576,MATCH($A1096,'Hoja de Trabajo para listado'!$A$155:$A$1048576,0),MATCH((CUADRO!M$5&amp;$E1096),'Hoja de Trabajo para listado'!$A$151:$Z$151,0)),0)+IFERROR(INDEX('Hoja de Trabajo para listado'!$AB$155:$BA$1048576,MATCH($A1096,'Hoja de Trabajo para listado'!$AB$155:$AB$1048576,0),MATCH((CUADRO!M$5&amp;$E1096),'Hoja de Trabajo para listado'!$AB$151:$BA$151,0)),0)+IFERROR(INDEX('Hoja de Trabajo para listado'!$BC$155:$CB$1048576,MATCH($A1096,'Hoja de Trabajo para listado'!$BC$155:$BC$1048576,0),MATCH((CUADRO!M$5&amp;$E1096),'Hoja de Trabajo para listado'!$BC$151:$CB$151,0)),0)+IFERROR(INDEX('Hoja de Trabajo para listado'!$DE$153:$DG$274,MATCH($A1096,'Hoja de Trabajo para listado'!$DE$153:$DE$1048576,0),MATCH((CUADRO!M$5&amp;$E1096),'Hoja de Trabajo para listado'!$DE$151:$DG$151,0)),0)+IFERROR(INDEX('Hoja de Trabajo para listado'!$CD$155:$DC$1048576,MATCH($A1096,'Hoja de Trabajo para listado'!$CD$155:$CD$1048576,0),MATCH((CUADRO!M$5&amp;$E1096),'Hoja de Trabajo para listado'!$CD$151:$DC$151,0)),0)</f>
        <v>0</v>
      </c>
      <c r="N1096" s="243">
        <f ca="1">+IFERROR(INDEX('Hoja de Trabajo para listado'!$A$155:$Z$1048576,MATCH($A1096,'Hoja de Trabajo para listado'!$A$155:$A$1048576,0),MATCH((CUADRO!N$5&amp;$E1096),'Hoja de Trabajo para listado'!$A$151:$Z$151,0)),0)+IFERROR(INDEX('Hoja de Trabajo para listado'!$AB$155:$BA$1048576,MATCH($A1096,'Hoja de Trabajo para listado'!$AB$155:$AB$1048576,0),MATCH((CUADRO!N$5&amp;$E1096),'Hoja de Trabajo para listado'!$AB$151:$BA$151,0)),0)+IFERROR(INDEX('Hoja de Trabajo para listado'!$BC$155:$CB$1048576,MATCH($A1096,'Hoja de Trabajo para listado'!$BC$155:$BC$1048576,0),MATCH((CUADRO!N$5&amp;$E1096),'Hoja de Trabajo para listado'!$BC$151:$CB$151,0)),0)+IFERROR(INDEX('Hoja de Trabajo para listado'!$DE$153:$DG$274,MATCH($A1096,'Hoja de Trabajo para listado'!$DE$153:$DE$1048576,0),MATCH((CUADRO!N$5&amp;$E1096),'Hoja de Trabajo para listado'!$DE$151:$DG$151,0)),0)+IFERROR(INDEX('Hoja de Trabajo para listado'!$CD$155:$DC$1048576,MATCH($A1096,'Hoja de Trabajo para listado'!$CD$155:$CD$1048576,0),MATCH((CUADRO!N$5&amp;$E1096),'Hoja de Trabajo para listado'!$CD$151:$DC$151,0)),0)</f>
        <v>0</v>
      </c>
      <c r="O1096" s="243">
        <f ca="1">+IFERROR(INDEX('Hoja de Trabajo para listado'!$A$155:$Z$1048576,MATCH($A1096,'Hoja de Trabajo para listado'!$A$155:$A$1048576,0),MATCH((CUADRO!O$5&amp;$E1096),'Hoja de Trabajo para listado'!$A$151:$Z$151,0)),0)+IFERROR(INDEX('Hoja de Trabajo para listado'!$AB$155:$BA$1048576,MATCH($A1096,'Hoja de Trabajo para listado'!$AB$155:$AB$1048576,0),MATCH((CUADRO!O$5&amp;$E1096),'Hoja de Trabajo para listado'!$AB$151:$BA$151,0)),0)+IFERROR(INDEX('Hoja de Trabajo para listado'!$BC$155:$CB$1048576,MATCH($A1096,'Hoja de Trabajo para listado'!$BC$155:$BC$1048576,0),MATCH((CUADRO!O$5&amp;$E1096),'Hoja de Trabajo para listado'!$BC$151:$CB$151,0)),0)+IFERROR(INDEX('Hoja de Trabajo para listado'!$DE$153:$DG$274,MATCH($A1096,'Hoja de Trabajo para listado'!$DE$153:$DE$1048576,0),MATCH((CUADRO!O$5&amp;$E1096),'Hoja de Trabajo para listado'!$DE$151:$DG$151,0)),0)+IFERROR(INDEX('Hoja de Trabajo para listado'!$CD$155:$DC$1048576,MATCH($A1096,'Hoja de Trabajo para listado'!$CD$155:$CD$1048576,0),MATCH((CUADRO!O$5&amp;$E1096),'Hoja de Trabajo para listado'!$CD$151:$DC$151,0)),0)</f>
        <v>0</v>
      </c>
      <c r="P1096" s="243">
        <f ca="1">+IFERROR(INDEX('Hoja de Trabajo para listado'!$A$155:$Z$1048576,MATCH($A1096,'Hoja de Trabajo para listado'!$A$155:$A$1048576,0),MATCH((CUADRO!P$5&amp;$E1096),'Hoja de Trabajo para listado'!$A$151:$Z$151,0)),0)+IFERROR(INDEX('Hoja de Trabajo para listado'!$AB$155:$BA$1048576,MATCH($A1096,'Hoja de Trabajo para listado'!$AB$155:$AB$1048576,0),MATCH((CUADRO!P$5&amp;$E1096),'Hoja de Trabajo para listado'!$AB$151:$BA$151,0)),0)+IFERROR(INDEX('Hoja de Trabajo para listado'!$BC$155:$CB$1048576,MATCH($A1096,'Hoja de Trabajo para listado'!$BC$155:$BC$1048576,0),MATCH((CUADRO!P$5&amp;$E1096),'Hoja de Trabajo para listado'!$BC$151:$CB$151,0)),0)+IFERROR(INDEX('Hoja de Trabajo para listado'!$DE$153:$DG$274,MATCH($A1096,'Hoja de Trabajo para listado'!$DE$153:$DE$1048576,0),MATCH((CUADRO!P$5&amp;$E1096),'Hoja de Trabajo para listado'!$DE$151:$DG$151,0)),0)+IFERROR(INDEX('Hoja de Trabajo para listado'!$CD$155:$DC$1048576,MATCH($A1096,'Hoja de Trabajo para listado'!$CD$155:$CD$1048576,0),MATCH((CUADRO!P$5&amp;$E1096),'Hoja de Trabajo para listado'!$CD$151:$DC$151,0)),0)</f>
        <v>0</v>
      </c>
      <c r="Q1096" s="243">
        <f ca="1">+IFERROR(INDEX('Hoja de Trabajo para listado'!$A$155:$Z$1048576,MATCH($A1096,'Hoja de Trabajo para listado'!$A$155:$A$1048576,0),MATCH((CUADRO!Q$5&amp;$E1096),'Hoja de Trabajo para listado'!$A$151:$Z$151,0)),0)+IFERROR(INDEX('Hoja de Trabajo para listado'!$AB$155:$BA$1048576,MATCH($A1096,'Hoja de Trabajo para listado'!$AB$155:$AB$1048576,0),MATCH((CUADRO!Q$5&amp;$E1096),'Hoja de Trabajo para listado'!$AB$151:$BA$151,0)),0)+IFERROR(INDEX('Hoja de Trabajo para listado'!$BC$155:$CB$1048576,MATCH($A1096,'Hoja de Trabajo para listado'!$BC$155:$BC$1048576,0),MATCH((CUADRO!Q$5&amp;$E1096),'Hoja de Trabajo para listado'!$BC$151:$CB$151,0)),0)+IFERROR(INDEX('Hoja de Trabajo para listado'!$DE$153:$DG$274,MATCH($A1096,'Hoja de Trabajo para listado'!$DE$153:$DE$1048576,0),MATCH((CUADRO!Q$5&amp;$E1096),'Hoja de Trabajo para listado'!$DE$151:$DG$151,0)),0)+IFERROR(INDEX('Hoja de Trabajo para listado'!$CD$155:$DC$1048576,MATCH($A1096,'Hoja de Trabajo para listado'!$CD$155:$CD$1048576,0),MATCH((CUADRO!Q$5&amp;$E1096),'Hoja de Trabajo para listado'!$CD$151:$DC$151,0)),0)</f>
        <v>0</v>
      </c>
      <c r="R1096" s="243">
        <f t="shared" ca="1" si="37"/>
        <v>0</v>
      </c>
      <c r="S1096" s="249"/>
      <c r="T1096" s="243">
        <f ca="1">+T1097</f>
        <v>0</v>
      </c>
      <c r="U1096" s="242">
        <f t="shared" si="38"/>
        <v>1</v>
      </c>
      <c r="V1096" s="333" t="str">
        <f>+VLOOKUP(A1096,bd_lista!$A$3:$E$590,5,FALSE)</f>
        <v>Gobiernos Autonomos Municipales</v>
      </c>
      <c r="W1096" s="383" t="str">
        <f>+V1096</f>
        <v>Gobiernos Autonomos Municipales</v>
      </c>
      <c r="X1096" s="242">
        <f>+VLOOKUP(A1096,[3]Sheet1!$A$13:$D$744,4,FALSE)</f>
        <v>0</v>
      </c>
      <c r="Y1096" s="242" t="e">
        <f>+VLOOKUP(X1096,bd_lista!$A$3:$C$590,3,FALSE)</f>
        <v>#N/A</v>
      </c>
      <c r="Z1096" s="294">
        <f>+X1096</f>
        <v>0</v>
      </c>
      <c r="AA1096" s="295" t="e">
        <f>+Y1096</f>
        <v>#N/A</v>
      </c>
    </row>
    <row r="1097" spans="1:27" customFormat="1" ht="15" hidden="1" customHeight="1">
      <c r="A1097" s="32">
        <v>1907</v>
      </c>
      <c r="B1097" s="389"/>
      <c r="C1097" s="247" t="str">
        <f>+VLOOKUP(A1097,bd_lista!$A$3:$C$590,3,FALSE)</f>
        <v>Gobierno Autónomo Municipal de Filadelfia</v>
      </c>
      <c r="D1097" s="386"/>
      <c r="E1097" s="244" t="s">
        <v>1305</v>
      </c>
      <c r="F1097" s="245">
        <f ca="1">+IFERROR(INDEX('Hoja de Trabajo para listado'!$A$155:$Z$1048576,MATCH($A1097,'Hoja de Trabajo para listado'!$A$155:$A$1048576,0),MATCH((CUADRO!F$5&amp;$E1097),'Hoja de Trabajo para listado'!$A$151:$Z$151,0)),0)+IFERROR(INDEX('Hoja de Trabajo para listado'!$AB$155:$BA$1048576,MATCH($A1097,'Hoja de Trabajo para listado'!$AB$155:$AB$1048576,0),MATCH((CUADRO!F$5&amp;$E1097),'Hoja de Trabajo para listado'!$AB$151:$BA$151,0)),0)+IFERROR(INDEX('Hoja de Trabajo para listado'!$BC$155:$CB$1048576,MATCH($A1097,'Hoja de Trabajo para listado'!$BC$155:$BC$1048576,0),MATCH((CUADRO!F$5&amp;$E1097),'Hoja de Trabajo para listado'!$BC$151:$CB$151,0)),0)+IFERROR(INDEX('Hoja de Trabajo para listado'!$DE$153:$DG$274,MATCH($A1097,'Hoja de Trabajo para listado'!$DE$153:$DE$1048576,0),MATCH((CUADRO!F$5&amp;$E1097),'Hoja de Trabajo para listado'!$DE$151:$DG$151,0)),0)+IFERROR(INDEX('Hoja de Trabajo para listado'!$CD$155:$DC$1048576,MATCH($A1097,'Hoja de Trabajo para listado'!$CD$155:$CD$1048576,0),MATCH((CUADRO!F$5&amp;$E1097),'Hoja de Trabajo para listado'!$CD$151:$DC$151,0)),0)</f>
        <v>0</v>
      </c>
      <c r="G1097" s="245">
        <f ca="1">+IFERROR(INDEX('Hoja de Trabajo para listado'!$A$155:$Z$1048576,MATCH($A1097,'Hoja de Trabajo para listado'!$A$155:$A$1048576,0),MATCH((CUADRO!G$5&amp;$E1097),'Hoja de Trabajo para listado'!$A$151:$Z$151,0)),0)+IFERROR(INDEX('Hoja de Trabajo para listado'!$AB$155:$BA$1048576,MATCH($A1097,'Hoja de Trabajo para listado'!$AB$155:$AB$1048576,0),MATCH((CUADRO!G$5&amp;$E1097),'Hoja de Trabajo para listado'!$AB$151:$BA$151,0)),0)+IFERROR(INDEX('Hoja de Trabajo para listado'!$BC$155:$CB$1048576,MATCH($A1097,'Hoja de Trabajo para listado'!$BC$155:$BC$1048576,0),MATCH((CUADRO!G$5&amp;$E1097),'Hoja de Trabajo para listado'!$BC$151:$CB$151,0)),0)+IFERROR(INDEX('Hoja de Trabajo para listado'!$DE$153:$DG$274,MATCH($A1097,'Hoja de Trabajo para listado'!$DE$153:$DE$1048576,0),MATCH((CUADRO!G$5&amp;$E1097),'Hoja de Trabajo para listado'!$DE$151:$DG$151,0)),0)+IFERROR(INDEX('Hoja de Trabajo para listado'!$CD$155:$DC$1048576,MATCH($A1097,'Hoja de Trabajo para listado'!$CD$155:$CD$1048576,0),MATCH((CUADRO!G$5&amp;$E1097),'Hoja de Trabajo para listado'!$CD$151:$DC$151,0)),0)</f>
        <v>0</v>
      </c>
      <c r="H1097" s="245">
        <f ca="1">+IFERROR(INDEX('Hoja de Trabajo para listado'!$A$155:$Z$1048576,MATCH($A1097,'Hoja de Trabajo para listado'!$A$155:$A$1048576,0),MATCH((CUADRO!H$5&amp;$E1097),'Hoja de Trabajo para listado'!$A$151:$Z$151,0)),0)+IFERROR(INDEX('Hoja de Trabajo para listado'!$AB$155:$BA$1048576,MATCH($A1097,'Hoja de Trabajo para listado'!$AB$155:$AB$1048576,0),MATCH((CUADRO!H$5&amp;$E1097),'Hoja de Trabajo para listado'!$AB$151:$BA$151,0)),0)+IFERROR(INDEX('Hoja de Trabajo para listado'!$BC$155:$CB$1048576,MATCH($A1097,'Hoja de Trabajo para listado'!$BC$155:$BC$1048576,0),MATCH((CUADRO!H$5&amp;$E1097),'Hoja de Trabajo para listado'!$BC$151:$CB$151,0)),0)+IFERROR(INDEX('Hoja de Trabajo para listado'!$DE$153:$DG$274,MATCH($A1097,'Hoja de Trabajo para listado'!$DE$153:$DE$1048576,0),MATCH((CUADRO!H$5&amp;$E1097),'Hoja de Trabajo para listado'!$DE$151:$DG$151,0)),0)+IFERROR(INDEX('Hoja de Trabajo para listado'!$CD$155:$DC$1048576,MATCH($A1097,'Hoja de Trabajo para listado'!$CD$155:$CD$1048576,0),MATCH((CUADRO!H$5&amp;$E1097),'Hoja de Trabajo para listado'!$CD$151:$DC$151,0)),0)</f>
        <v>0</v>
      </c>
      <c r="I1097" s="245">
        <f ca="1">+IFERROR(INDEX('Hoja de Trabajo para listado'!$A$155:$Z$1048576,MATCH($A1097,'Hoja de Trabajo para listado'!$A$155:$A$1048576,0),MATCH((CUADRO!I$5&amp;$E1097),'Hoja de Trabajo para listado'!$A$151:$Z$151,0)),0)+IFERROR(INDEX('Hoja de Trabajo para listado'!$AB$155:$BA$1048576,MATCH($A1097,'Hoja de Trabajo para listado'!$AB$155:$AB$1048576,0),MATCH((CUADRO!I$5&amp;$E1097),'Hoja de Trabajo para listado'!$AB$151:$BA$151,0)),0)+IFERROR(INDEX('Hoja de Trabajo para listado'!$BC$155:$CB$1048576,MATCH($A1097,'Hoja de Trabajo para listado'!$BC$155:$BC$1048576,0),MATCH((CUADRO!I$5&amp;$E1097),'Hoja de Trabajo para listado'!$BC$151:$CB$151,0)),0)+IFERROR(INDEX('Hoja de Trabajo para listado'!$DE$153:$DG$274,MATCH($A1097,'Hoja de Trabajo para listado'!$DE$153:$DE$1048576,0),MATCH((CUADRO!I$5&amp;$E1097),'Hoja de Trabajo para listado'!$DE$151:$DG$151,0)),0)+IFERROR(INDEX('Hoja de Trabajo para listado'!$CD$155:$DC$1048576,MATCH($A1097,'Hoja de Trabajo para listado'!$CD$155:$CD$1048576,0),MATCH((CUADRO!I$5&amp;$E1097),'Hoja de Trabajo para listado'!$CD$151:$DC$151,0)),0)</f>
        <v>0</v>
      </c>
      <c r="J1097" s="245">
        <f ca="1">+IFERROR(INDEX('Hoja de Trabajo para listado'!$A$155:$Z$1048576,MATCH($A1097,'Hoja de Trabajo para listado'!$A$155:$A$1048576,0),MATCH((CUADRO!J$5&amp;$E1097),'Hoja de Trabajo para listado'!$A$151:$Z$151,0)),0)+IFERROR(INDEX('Hoja de Trabajo para listado'!$AB$155:$BA$1048576,MATCH($A1097,'Hoja de Trabajo para listado'!$AB$155:$AB$1048576,0),MATCH((CUADRO!J$5&amp;$E1097),'Hoja de Trabajo para listado'!$AB$151:$BA$151,0)),0)+IFERROR(INDEX('Hoja de Trabajo para listado'!$BC$155:$CB$1048576,MATCH($A1097,'Hoja de Trabajo para listado'!$BC$155:$BC$1048576,0),MATCH((CUADRO!J$5&amp;$E1097),'Hoja de Trabajo para listado'!$BC$151:$CB$151,0)),0)+IFERROR(INDEX('Hoja de Trabajo para listado'!$DE$153:$DG$274,MATCH($A1097,'Hoja de Trabajo para listado'!$DE$153:$DE$1048576,0),MATCH((CUADRO!J$5&amp;$E1097),'Hoja de Trabajo para listado'!$DE$151:$DG$151,0)),0)+IFERROR(INDEX('Hoja de Trabajo para listado'!$CD$155:$DC$1048576,MATCH($A1097,'Hoja de Trabajo para listado'!$CD$155:$CD$1048576,0),MATCH((CUADRO!J$5&amp;$E1097),'Hoja de Trabajo para listado'!$CD$151:$DC$151,0)),0)</f>
        <v>0</v>
      </c>
      <c r="K1097" s="245">
        <f ca="1">+IFERROR(INDEX('Hoja de Trabajo para listado'!$A$155:$Z$1048576,MATCH($A1097,'Hoja de Trabajo para listado'!$A$155:$A$1048576,0),MATCH((CUADRO!K$5&amp;$E1097),'Hoja de Trabajo para listado'!$A$151:$Z$151,0)),0)+IFERROR(INDEX('Hoja de Trabajo para listado'!$AB$155:$BA$1048576,MATCH($A1097,'Hoja de Trabajo para listado'!$AB$155:$AB$1048576,0),MATCH((CUADRO!K$5&amp;$E1097),'Hoja de Trabajo para listado'!$AB$151:$BA$151,0)),0)+IFERROR(INDEX('Hoja de Trabajo para listado'!$BC$155:$CB$1048576,MATCH($A1097,'Hoja de Trabajo para listado'!$BC$155:$BC$1048576,0),MATCH((CUADRO!K$5&amp;$E1097),'Hoja de Trabajo para listado'!$BC$151:$CB$151,0)),0)+IFERROR(INDEX('Hoja de Trabajo para listado'!$DE$153:$DG$274,MATCH($A1097,'Hoja de Trabajo para listado'!$DE$153:$DE$1048576,0),MATCH((CUADRO!K$5&amp;$E1097),'Hoja de Trabajo para listado'!$DE$151:$DG$151,0)),0)+IFERROR(INDEX('Hoja de Trabajo para listado'!$CD$155:$DC$1048576,MATCH($A1097,'Hoja de Trabajo para listado'!$CD$155:$CD$1048576,0),MATCH((CUADRO!K$5&amp;$E1097),'Hoja de Trabajo para listado'!$CD$151:$DC$151,0)),0)</f>
        <v>0</v>
      </c>
      <c r="L1097" s="245">
        <f ca="1">+IFERROR(INDEX('Hoja de Trabajo para listado'!$A$155:$Z$1048576,MATCH($A1097,'Hoja de Trabajo para listado'!$A$155:$A$1048576,0),MATCH((CUADRO!L$5&amp;$E1097),'Hoja de Trabajo para listado'!$A$151:$Z$151,0)),0)+IFERROR(INDEX('Hoja de Trabajo para listado'!$AB$155:$BA$1048576,MATCH($A1097,'Hoja de Trabajo para listado'!$AB$155:$AB$1048576,0),MATCH((CUADRO!L$5&amp;$E1097),'Hoja de Trabajo para listado'!$AB$151:$BA$151,0)),0)+IFERROR(INDEX('Hoja de Trabajo para listado'!$BC$155:$CB$1048576,MATCH($A1097,'Hoja de Trabajo para listado'!$BC$155:$BC$1048576,0),MATCH((CUADRO!L$5&amp;$E1097),'Hoja de Trabajo para listado'!$BC$151:$CB$151,0)),0)+IFERROR(INDEX('Hoja de Trabajo para listado'!$DE$153:$DG$274,MATCH($A1097,'Hoja de Trabajo para listado'!$DE$153:$DE$1048576,0),MATCH((CUADRO!L$5&amp;$E1097),'Hoja de Trabajo para listado'!$DE$151:$DG$151,0)),0)+IFERROR(INDEX('Hoja de Trabajo para listado'!$CD$155:$DC$1048576,MATCH($A1097,'Hoja de Trabajo para listado'!$CD$155:$CD$1048576,0),MATCH((CUADRO!L$5&amp;$E1097),'Hoja de Trabajo para listado'!$CD$151:$DC$151,0)),0)</f>
        <v>0</v>
      </c>
      <c r="M1097" s="245">
        <f ca="1">+IFERROR(INDEX('Hoja de Trabajo para listado'!$A$155:$Z$1048576,MATCH($A1097,'Hoja de Trabajo para listado'!$A$155:$A$1048576,0),MATCH((CUADRO!M$5&amp;$E1097),'Hoja de Trabajo para listado'!$A$151:$Z$151,0)),0)+IFERROR(INDEX('Hoja de Trabajo para listado'!$AB$155:$BA$1048576,MATCH($A1097,'Hoja de Trabajo para listado'!$AB$155:$AB$1048576,0),MATCH((CUADRO!M$5&amp;$E1097),'Hoja de Trabajo para listado'!$AB$151:$BA$151,0)),0)+IFERROR(INDEX('Hoja de Trabajo para listado'!$BC$155:$CB$1048576,MATCH($A1097,'Hoja de Trabajo para listado'!$BC$155:$BC$1048576,0),MATCH((CUADRO!M$5&amp;$E1097),'Hoja de Trabajo para listado'!$BC$151:$CB$151,0)),0)+IFERROR(INDEX('Hoja de Trabajo para listado'!$DE$153:$DG$274,MATCH($A1097,'Hoja de Trabajo para listado'!$DE$153:$DE$1048576,0),MATCH((CUADRO!M$5&amp;$E1097),'Hoja de Trabajo para listado'!$DE$151:$DG$151,0)),0)+IFERROR(INDEX('Hoja de Trabajo para listado'!$CD$155:$DC$1048576,MATCH($A1097,'Hoja de Trabajo para listado'!$CD$155:$CD$1048576,0),MATCH((CUADRO!M$5&amp;$E1097),'Hoja de Trabajo para listado'!$CD$151:$DC$151,0)),0)</f>
        <v>0</v>
      </c>
      <c r="N1097" s="245">
        <f ca="1">+IFERROR(INDEX('Hoja de Trabajo para listado'!$A$155:$Z$1048576,MATCH($A1097,'Hoja de Trabajo para listado'!$A$155:$A$1048576,0),MATCH((CUADRO!N$5&amp;$E1097),'Hoja de Trabajo para listado'!$A$151:$Z$151,0)),0)+IFERROR(INDEX('Hoja de Trabajo para listado'!$AB$155:$BA$1048576,MATCH($A1097,'Hoja de Trabajo para listado'!$AB$155:$AB$1048576,0),MATCH((CUADRO!N$5&amp;$E1097),'Hoja de Trabajo para listado'!$AB$151:$BA$151,0)),0)+IFERROR(INDEX('Hoja de Trabajo para listado'!$BC$155:$CB$1048576,MATCH($A1097,'Hoja de Trabajo para listado'!$BC$155:$BC$1048576,0),MATCH((CUADRO!N$5&amp;$E1097),'Hoja de Trabajo para listado'!$BC$151:$CB$151,0)),0)+IFERROR(INDEX('Hoja de Trabajo para listado'!$DE$153:$DG$274,MATCH($A1097,'Hoja de Trabajo para listado'!$DE$153:$DE$1048576,0),MATCH((CUADRO!N$5&amp;$E1097),'Hoja de Trabajo para listado'!$DE$151:$DG$151,0)),0)+IFERROR(INDEX('Hoja de Trabajo para listado'!$CD$155:$DC$1048576,MATCH($A1097,'Hoja de Trabajo para listado'!$CD$155:$CD$1048576,0),MATCH((CUADRO!N$5&amp;$E1097),'Hoja de Trabajo para listado'!$CD$151:$DC$151,0)),0)</f>
        <v>0</v>
      </c>
      <c r="O1097" s="245">
        <f ca="1">+IFERROR(INDEX('Hoja de Trabajo para listado'!$A$155:$Z$1048576,MATCH($A1097,'Hoja de Trabajo para listado'!$A$155:$A$1048576,0),MATCH((CUADRO!O$5&amp;$E1097),'Hoja de Trabajo para listado'!$A$151:$Z$151,0)),0)+IFERROR(INDEX('Hoja de Trabajo para listado'!$AB$155:$BA$1048576,MATCH($A1097,'Hoja de Trabajo para listado'!$AB$155:$AB$1048576,0),MATCH((CUADRO!O$5&amp;$E1097),'Hoja de Trabajo para listado'!$AB$151:$BA$151,0)),0)+IFERROR(INDEX('Hoja de Trabajo para listado'!$BC$155:$CB$1048576,MATCH($A1097,'Hoja de Trabajo para listado'!$BC$155:$BC$1048576,0),MATCH((CUADRO!O$5&amp;$E1097),'Hoja de Trabajo para listado'!$BC$151:$CB$151,0)),0)+IFERROR(INDEX('Hoja de Trabajo para listado'!$DE$153:$DG$274,MATCH($A1097,'Hoja de Trabajo para listado'!$DE$153:$DE$1048576,0),MATCH((CUADRO!O$5&amp;$E1097),'Hoja de Trabajo para listado'!$DE$151:$DG$151,0)),0)+IFERROR(INDEX('Hoja de Trabajo para listado'!$CD$155:$DC$1048576,MATCH($A1097,'Hoja de Trabajo para listado'!$CD$155:$CD$1048576,0),MATCH((CUADRO!O$5&amp;$E1097),'Hoja de Trabajo para listado'!$CD$151:$DC$151,0)),0)</f>
        <v>0</v>
      </c>
      <c r="P1097" s="245">
        <f ca="1">+IFERROR(INDEX('Hoja de Trabajo para listado'!$A$155:$Z$1048576,MATCH($A1097,'Hoja de Trabajo para listado'!$A$155:$A$1048576,0),MATCH((CUADRO!P$5&amp;$E1097),'Hoja de Trabajo para listado'!$A$151:$Z$151,0)),0)+IFERROR(INDEX('Hoja de Trabajo para listado'!$AB$155:$BA$1048576,MATCH($A1097,'Hoja de Trabajo para listado'!$AB$155:$AB$1048576,0),MATCH((CUADRO!P$5&amp;$E1097),'Hoja de Trabajo para listado'!$AB$151:$BA$151,0)),0)+IFERROR(INDEX('Hoja de Trabajo para listado'!$BC$155:$CB$1048576,MATCH($A1097,'Hoja de Trabajo para listado'!$BC$155:$BC$1048576,0),MATCH((CUADRO!P$5&amp;$E1097),'Hoja de Trabajo para listado'!$BC$151:$CB$151,0)),0)+IFERROR(INDEX('Hoja de Trabajo para listado'!$DE$153:$DG$274,MATCH($A1097,'Hoja de Trabajo para listado'!$DE$153:$DE$1048576,0),MATCH((CUADRO!P$5&amp;$E1097),'Hoja de Trabajo para listado'!$DE$151:$DG$151,0)),0)+IFERROR(INDEX('Hoja de Trabajo para listado'!$CD$155:$DC$1048576,MATCH($A1097,'Hoja de Trabajo para listado'!$CD$155:$CD$1048576,0),MATCH((CUADRO!P$5&amp;$E1097),'Hoja de Trabajo para listado'!$CD$151:$DC$151,0)),0)</f>
        <v>0</v>
      </c>
      <c r="Q1097" s="245">
        <f ca="1">+IFERROR(INDEX('Hoja de Trabajo para listado'!$A$155:$Z$1048576,MATCH($A1097,'Hoja de Trabajo para listado'!$A$155:$A$1048576,0),MATCH((CUADRO!Q$5&amp;$E1097),'Hoja de Trabajo para listado'!$A$151:$Z$151,0)),0)+IFERROR(INDEX('Hoja de Trabajo para listado'!$AB$155:$BA$1048576,MATCH($A1097,'Hoja de Trabajo para listado'!$AB$155:$AB$1048576,0),MATCH((CUADRO!Q$5&amp;$E1097),'Hoja de Trabajo para listado'!$AB$151:$BA$151,0)),0)+IFERROR(INDEX('Hoja de Trabajo para listado'!$BC$155:$CB$1048576,MATCH($A1097,'Hoja de Trabajo para listado'!$BC$155:$BC$1048576,0),MATCH((CUADRO!Q$5&amp;$E1097),'Hoja de Trabajo para listado'!$BC$151:$CB$151,0)),0)+IFERROR(INDEX('Hoja de Trabajo para listado'!$DE$153:$DG$274,MATCH($A1097,'Hoja de Trabajo para listado'!$DE$153:$DE$1048576,0),MATCH((CUADRO!Q$5&amp;$E1097),'Hoja de Trabajo para listado'!$DE$151:$DG$151,0)),0)+IFERROR(INDEX('Hoja de Trabajo para listado'!$CD$155:$DC$1048576,MATCH($A1097,'Hoja de Trabajo para listado'!$CD$155:$CD$1048576,0),MATCH((CUADRO!Q$5&amp;$E1097),'Hoja de Trabajo para listado'!$CD$151:$DC$151,0)),0)</f>
        <v>0</v>
      </c>
      <c r="R1097" s="245">
        <f t="shared" ca="1" si="37"/>
        <v>0</v>
      </c>
      <c r="S1097" s="259">
        <f ca="1">+R1096+R1097</f>
        <v>0</v>
      </c>
      <c r="T1097" s="245">
        <f ca="1">+S1097</f>
        <v>0</v>
      </c>
      <c r="U1097" s="244">
        <f t="shared" si="38"/>
        <v>2</v>
      </c>
      <c r="V1097" s="333" t="str">
        <f>+VLOOKUP(A1097,bd_lista!$A$3:$E$590,5,FALSE)</f>
        <v>Gobiernos Autonomos Municipales</v>
      </c>
      <c r="W1097" s="384"/>
      <c r="X1097" s="242">
        <f>+VLOOKUP(A1097,[3]Sheet1!$A$13:$D$744,4,FALSE)</f>
        <v>0</v>
      </c>
      <c r="Y1097" s="242" t="e">
        <f>+VLOOKUP(X1097,bd_lista!$A$3:$C$590,3,FALSE)</f>
        <v>#N/A</v>
      </c>
      <c r="Z1097" s="292"/>
      <c r="AA1097" s="293"/>
    </row>
    <row r="1098" spans="1:27" customFormat="1" ht="15" hidden="1" customHeight="1">
      <c r="A1098" s="32">
        <v>1908</v>
      </c>
      <c r="B1098" s="388">
        <f>+A1098</f>
        <v>1908</v>
      </c>
      <c r="C1098" s="247" t="str">
        <f>+VLOOKUP(A1098,bd_lista!$A$3:$C$590,3,FALSE)</f>
        <v>Gobierno Autónomo Municipal de Puerto Gonzalo Moreno</v>
      </c>
      <c r="D1098" s="385" t="str">
        <f>+C1098</f>
        <v>Gobierno Autónomo Municipal de Puerto Gonzalo Moreno</v>
      </c>
      <c r="E1098" s="242" t="s">
        <v>1304</v>
      </c>
      <c r="F1098" s="243">
        <f ca="1">+IFERROR(INDEX('Hoja de Trabajo para listado'!$A$155:$Z$1048576,MATCH($A1098,'Hoja de Trabajo para listado'!$A$155:$A$1048576,0),MATCH((CUADRO!F$5&amp;$E1098),'Hoja de Trabajo para listado'!$A$151:$Z$151,0)),0)+IFERROR(INDEX('Hoja de Trabajo para listado'!$AB$155:$BA$1048576,MATCH($A1098,'Hoja de Trabajo para listado'!$AB$155:$AB$1048576,0),MATCH((CUADRO!F$5&amp;$E1098),'Hoja de Trabajo para listado'!$AB$151:$BA$151,0)),0)+IFERROR(INDEX('Hoja de Trabajo para listado'!$BC$155:$CB$1048576,MATCH($A1098,'Hoja de Trabajo para listado'!$BC$155:$BC$1048576,0),MATCH((CUADRO!F$5&amp;$E1098),'Hoja de Trabajo para listado'!$BC$151:$CB$151,0)),0)+IFERROR(INDEX('Hoja de Trabajo para listado'!$DE$153:$DG$274,MATCH($A1098,'Hoja de Trabajo para listado'!$DE$153:$DE$1048576,0),MATCH((CUADRO!F$5&amp;$E1098),'Hoja de Trabajo para listado'!$DE$151:$DG$151,0)),0)+IFERROR(INDEX('Hoja de Trabajo para listado'!$CD$155:$DC$1048576,MATCH($A1098,'Hoja de Trabajo para listado'!$CD$155:$CD$1048576,0),MATCH((CUADRO!F$5&amp;$E1098),'Hoja de Trabajo para listado'!$CD$151:$DC$151,0)),0)</f>
        <v>0</v>
      </c>
      <c r="G1098" s="243">
        <f ca="1">+IFERROR(INDEX('Hoja de Trabajo para listado'!$A$155:$Z$1048576,MATCH($A1098,'Hoja de Trabajo para listado'!$A$155:$A$1048576,0),MATCH((CUADRO!G$5&amp;$E1098),'Hoja de Trabajo para listado'!$A$151:$Z$151,0)),0)+IFERROR(INDEX('Hoja de Trabajo para listado'!$AB$155:$BA$1048576,MATCH($A1098,'Hoja de Trabajo para listado'!$AB$155:$AB$1048576,0),MATCH((CUADRO!G$5&amp;$E1098),'Hoja de Trabajo para listado'!$AB$151:$BA$151,0)),0)+IFERROR(INDEX('Hoja de Trabajo para listado'!$BC$155:$CB$1048576,MATCH($A1098,'Hoja de Trabajo para listado'!$BC$155:$BC$1048576,0),MATCH((CUADRO!G$5&amp;$E1098),'Hoja de Trabajo para listado'!$BC$151:$CB$151,0)),0)+IFERROR(INDEX('Hoja de Trabajo para listado'!$DE$153:$DG$274,MATCH($A1098,'Hoja de Trabajo para listado'!$DE$153:$DE$1048576,0),MATCH((CUADRO!G$5&amp;$E1098),'Hoja de Trabajo para listado'!$DE$151:$DG$151,0)),0)+IFERROR(INDEX('Hoja de Trabajo para listado'!$CD$155:$DC$1048576,MATCH($A1098,'Hoja de Trabajo para listado'!$CD$155:$CD$1048576,0),MATCH((CUADRO!G$5&amp;$E1098),'Hoja de Trabajo para listado'!$CD$151:$DC$151,0)),0)</f>
        <v>0</v>
      </c>
      <c r="H1098" s="243">
        <f ca="1">+IFERROR(INDEX('Hoja de Trabajo para listado'!$A$155:$Z$1048576,MATCH($A1098,'Hoja de Trabajo para listado'!$A$155:$A$1048576,0),MATCH((CUADRO!H$5&amp;$E1098),'Hoja de Trabajo para listado'!$A$151:$Z$151,0)),0)+IFERROR(INDEX('Hoja de Trabajo para listado'!$AB$155:$BA$1048576,MATCH($A1098,'Hoja de Trabajo para listado'!$AB$155:$AB$1048576,0),MATCH((CUADRO!H$5&amp;$E1098),'Hoja de Trabajo para listado'!$AB$151:$BA$151,0)),0)+IFERROR(INDEX('Hoja de Trabajo para listado'!$BC$155:$CB$1048576,MATCH($A1098,'Hoja de Trabajo para listado'!$BC$155:$BC$1048576,0),MATCH((CUADRO!H$5&amp;$E1098),'Hoja de Trabajo para listado'!$BC$151:$CB$151,0)),0)+IFERROR(INDEX('Hoja de Trabajo para listado'!$DE$153:$DG$274,MATCH($A1098,'Hoja de Trabajo para listado'!$DE$153:$DE$1048576,0),MATCH((CUADRO!H$5&amp;$E1098),'Hoja de Trabajo para listado'!$DE$151:$DG$151,0)),0)+IFERROR(INDEX('Hoja de Trabajo para listado'!$CD$155:$DC$1048576,MATCH($A1098,'Hoja de Trabajo para listado'!$CD$155:$CD$1048576,0),MATCH((CUADRO!H$5&amp;$E1098),'Hoja de Trabajo para listado'!$CD$151:$DC$151,0)),0)</f>
        <v>0</v>
      </c>
      <c r="I1098" s="243">
        <f ca="1">+IFERROR(INDEX('Hoja de Trabajo para listado'!$A$155:$Z$1048576,MATCH($A1098,'Hoja de Trabajo para listado'!$A$155:$A$1048576,0),MATCH((CUADRO!I$5&amp;$E1098),'Hoja de Trabajo para listado'!$A$151:$Z$151,0)),0)+IFERROR(INDEX('Hoja de Trabajo para listado'!$AB$155:$BA$1048576,MATCH($A1098,'Hoja de Trabajo para listado'!$AB$155:$AB$1048576,0),MATCH((CUADRO!I$5&amp;$E1098),'Hoja de Trabajo para listado'!$AB$151:$BA$151,0)),0)+IFERROR(INDEX('Hoja de Trabajo para listado'!$BC$155:$CB$1048576,MATCH($A1098,'Hoja de Trabajo para listado'!$BC$155:$BC$1048576,0),MATCH((CUADRO!I$5&amp;$E1098),'Hoja de Trabajo para listado'!$BC$151:$CB$151,0)),0)+IFERROR(INDEX('Hoja de Trabajo para listado'!$DE$153:$DG$274,MATCH($A1098,'Hoja de Trabajo para listado'!$DE$153:$DE$1048576,0),MATCH((CUADRO!I$5&amp;$E1098),'Hoja de Trabajo para listado'!$DE$151:$DG$151,0)),0)+IFERROR(INDEX('Hoja de Trabajo para listado'!$CD$155:$DC$1048576,MATCH($A1098,'Hoja de Trabajo para listado'!$CD$155:$CD$1048576,0),MATCH((CUADRO!I$5&amp;$E1098),'Hoja de Trabajo para listado'!$CD$151:$DC$151,0)),0)</f>
        <v>0</v>
      </c>
      <c r="J1098" s="243">
        <f ca="1">+IFERROR(INDEX('Hoja de Trabajo para listado'!$A$155:$Z$1048576,MATCH($A1098,'Hoja de Trabajo para listado'!$A$155:$A$1048576,0),MATCH((CUADRO!J$5&amp;$E1098),'Hoja de Trabajo para listado'!$A$151:$Z$151,0)),0)+IFERROR(INDEX('Hoja de Trabajo para listado'!$AB$155:$BA$1048576,MATCH($A1098,'Hoja de Trabajo para listado'!$AB$155:$AB$1048576,0),MATCH((CUADRO!J$5&amp;$E1098),'Hoja de Trabajo para listado'!$AB$151:$BA$151,0)),0)+IFERROR(INDEX('Hoja de Trabajo para listado'!$BC$155:$CB$1048576,MATCH($A1098,'Hoja de Trabajo para listado'!$BC$155:$BC$1048576,0),MATCH((CUADRO!J$5&amp;$E1098),'Hoja de Trabajo para listado'!$BC$151:$CB$151,0)),0)+IFERROR(INDEX('Hoja de Trabajo para listado'!$DE$153:$DG$274,MATCH($A1098,'Hoja de Trabajo para listado'!$DE$153:$DE$1048576,0),MATCH((CUADRO!J$5&amp;$E1098),'Hoja de Trabajo para listado'!$DE$151:$DG$151,0)),0)+IFERROR(INDEX('Hoja de Trabajo para listado'!$CD$155:$DC$1048576,MATCH($A1098,'Hoja de Trabajo para listado'!$CD$155:$CD$1048576,0),MATCH((CUADRO!J$5&amp;$E1098),'Hoja de Trabajo para listado'!$CD$151:$DC$151,0)),0)</f>
        <v>0</v>
      </c>
      <c r="K1098" s="243">
        <f ca="1">+IFERROR(INDEX('Hoja de Trabajo para listado'!$A$155:$Z$1048576,MATCH($A1098,'Hoja de Trabajo para listado'!$A$155:$A$1048576,0),MATCH((CUADRO!K$5&amp;$E1098),'Hoja de Trabajo para listado'!$A$151:$Z$151,0)),0)+IFERROR(INDEX('Hoja de Trabajo para listado'!$AB$155:$BA$1048576,MATCH($A1098,'Hoja de Trabajo para listado'!$AB$155:$AB$1048576,0),MATCH((CUADRO!K$5&amp;$E1098),'Hoja de Trabajo para listado'!$AB$151:$BA$151,0)),0)+IFERROR(INDEX('Hoja de Trabajo para listado'!$BC$155:$CB$1048576,MATCH($A1098,'Hoja de Trabajo para listado'!$BC$155:$BC$1048576,0),MATCH((CUADRO!K$5&amp;$E1098),'Hoja de Trabajo para listado'!$BC$151:$CB$151,0)),0)+IFERROR(INDEX('Hoja de Trabajo para listado'!$DE$153:$DG$274,MATCH($A1098,'Hoja de Trabajo para listado'!$DE$153:$DE$1048576,0),MATCH((CUADRO!K$5&amp;$E1098),'Hoja de Trabajo para listado'!$DE$151:$DG$151,0)),0)+IFERROR(INDEX('Hoja de Trabajo para listado'!$CD$155:$DC$1048576,MATCH($A1098,'Hoja de Trabajo para listado'!$CD$155:$CD$1048576,0),MATCH((CUADRO!K$5&amp;$E1098),'Hoja de Trabajo para listado'!$CD$151:$DC$151,0)),0)</f>
        <v>0</v>
      </c>
      <c r="L1098" s="243">
        <f ca="1">+IFERROR(INDEX('Hoja de Trabajo para listado'!$A$155:$Z$1048576,MATCH($A1098,'Hoja de Trabajo para listado'!$A$155:$A$1048576,0),MATCH((CUADRO!L$5&amp;$E1098),'Hoja de Trabajo para listado'!$A$151:$Z$151,0)),0)+IFERROR(INDEX('Hoja de Trabajo para listado'!$AB$155:$BA$1048576,MATCH($A1098,'Hoja de Trabajo para listado'!$AB$155:$AB$1048576,0),MATCH((CUADRO!L$5&amp;$E1098),'Hoja de Trabajo para listado'!$AB$151:$BA$151,0)),0)+IFERROR(INDEX('Hoja de Trabajo para listado'!$BC$155:$CB$1048576,MATCH($A1098,'Hoja de Trabajo para listado'!$BC$155:$BC$1048576,0),MATCH((CUADRO!L$5&amp;$E1098),'Hoja de Trabajo para listado'!$BC$151:$CB$151,0)),0)+IFERROR(INDEX('Hoja de Trabajo para listado'!$DE$153:$DG$274,MATCH($A1098,'Hoja de Trabajo para listado'!$DE$153:$DE$1048576,0),MATCH((CUADRO!L$5&amp;$E1098),'Hoja de Trabajo para listado'!$DE$151:$DG$151,0)),0)+IFERROR(INDEX('Hoja de Trabajo para listado'!$CD$155:$DC$1048576,MATCH($A1098,'Hoja de Trabajo para listado'!$CD$155:$CD$1048576,0),MATCH((CUADRO!L$5&amp;$E1098),'Hoja de Trabajo para listado'!$CD$151:$DC$151,0)),0)</f>
        <v>0</v>
      </c>
      <c r="M1098" s="243">
        <f ca="1">+IFERROR(INDEX('Hoja de Trabajo para listado'!$A$155:$Z$1048576,MATCH($A1098,'Hoja de Trabajo para listado'!$A$155:$A$1048576,0),MATCH((CUADRO!M$5&amp;$E1098),'Hoja de Trabajo para listado'!$A$151:$Z$151,0)),0)+IFERROR(INDEX('Hoja de Trabajo para listado'!$AB$155:$BA$1048576,MATCH($A1098,'Hoja de Trabajo para listado'!$AB$155:$AB$1048576,0),MATCH((CUADRO!M$5&amp;$E1098),'Hoja de Trabajo para listado'!$AB$151:$BA$151,0)),0)+IFERROR(INDEX('Hoja de Trabajo para listado'!$BC$155:$CB$1048576,MATCH($A1098,'Hoja de Trabajo para listado'!$BC$155:$BC$1048576,0),MATCH((CUADRO!M$5&amp;$E1098),'Hoja de Trabajo para listado'!$BC$151:$CB$151,0)),0)+IFERROR(INDEX('Hoja de Trabajo para listado'!$DE$153:$DG$274,MATCH($A1098,'Hoja de Trabajo para listado'!$DE$153:$DE$1048576,0),MATCH((CUADRO!M$5&amp;$E1098),'Hoja de Trabajo para listado'!$DE$151:$DG$151,0)),0)+IFERROR(INDEX('Hoja de Trabajo para listado'!$CD$155:$DC$1048576,MATCH($A1098,'Hoja de Trabajo para listado'!$CD$155:$CD$1048576,0),MATCH((CUADRO!M$5&amp;$E1098),'Hoja de Trabajo para listado'!$CD$151:$DC$151,0)),0)</f>
        <v>0</v>
      </c>
      <c r="N1098" s="243">
        <f ca="1">+IFERROR(INDEX('Hoja de Trabajo para listado'!$A$155:$Z$1048576,MATCH($A1098,'Hoja de Trabajo para listado'!$A$155:$A$1048576,0),MATCH((CUADRO!N$5&amp;$E1098),'Hoja de Trabajo para listado'!$A$151:$Z$151,0)),0)+IFERROR(INDEX('Hoja de Trabajo para listado'!$AB$155:$BA$1048576,MATCH($A1098,'Hoja de Trabajo para listado'!$AB$155:$AB$1048576,0),MATCH((CUADRO!N$5&amp;$E1098),'Hoja de Trabajo para listado'!$AB$151:$BA$151,0)),0)+IFERROR(INDEX('Hoja de Trabajo para listado'!$BC$155:$CB$1048576,MATCH($A1098,'Hoja de Trabajo para listado'!$BC$155:$BC$1048576,0),MATCH((CUADRO!N$5&amp;$E1098),'Hoja de Trabajo para listado'!$BC$151:$CB$151,0)),0)+IFERROR(INDEX('Hoja de Trabajo para listado'!$DE$153:$DG$274,MATCH($A1098,'Hoja de Trabajo para listado'!$DE$153:$DE$1048576,0),MATCH((CUADRO!N$5&amp;$E1098),'Hoja de Trabajo para listado'!$DE$151:$DG$151,0)),0)+IFERROR(INDEX('Hoja de Trabajo para listado'!$CD$155:$DC$1048576,MATCH($A1098,'Hoja de Trabajo para listado'!$CD$155:$CD$1048576,0),MATCH((CUADRO!N$5&amp;$E1098),'Hoja de Trabajo para listado'!$CD$151:$DC$151,0)),0)</f>
        <v>0</v>
      </c>
      <c r="O1098" s="243">
        <f ca="1">+IFERROR(INDEX('Hoja de Trabajo para listado'!$A$155:$Z$1048576,MATCH($A1098,'Hoja de Trabajo para listado'!$A$155:$A$1048576,0),MATCH((CUADRO!O$5&amp;$E1098),'Hoja de Trabajo para listado'!$A$151:$Z$151,0)),0)+IFERROR(INDEX('Hoja de Trabajo para listado'!$AB$155:$BA$1048576,MATCH($A1098,'Hoja de Trabajo para listado'!$AB$155:$AB$1048576,0),MATCH((CUADRO!O$5&amp;$E1098),'Hoja de Trabajo para listado'!$AB$151:$BA$151,0)),0)+IFERROR(INDEX('Hoja de Trabajo para listado'!$BC$155:$CB$1048576,MATCH($A1098,'Hoja de Trabajo para listado'!$BC$155:$BC$1048576,0),MATCH((CUADRO!O$5&amp;$E1098),'Hoja de Trabajo para listado'!$BC$151:$CB$151,0)),0)+IFERROR(INDEX('Hoja de Trabajo para listado'!$DE$153:$DG$274,MATCH($A1098,'Hoja de Trabajo para listado'!$DE$153:$DE$1048576,0),MATCH((CUADRO!O$5&amp;$E1098),'Hoja de Trabajo para listado'!$DE$151:$DG$151,0)),0)+IFERROR(INDEX('Hoja de Trabajo para listado'!$CD$155:$DC$1048576,MATCH($A1098,'Hoja de Trabajo para listado'!$CD$155:$CD$1048576,0),MATCH((CUADRO!O$5&amp;$E1098),'Hoja de Trabajo para listado'!$CD$151:$DC$151,0)),0)</f>
        <v>0</v>
      </c>
      <c r="P1098" s="243">
        <f ca="1">+IFERROR(INDEX('Hoja de Trabajo para listado'!$A$155:$Z$1048576,MATCH($A1098,'Hoja de Trabajo para listado'!$A$155:$A$1048576,0),MATCH((CUADRO!P$5&amp;$E1098),'Hoja de Trabajo para listado'!$A$151:$Z$151,0)),0)+IFERROR(INDEX('Hoja de Trabajo para listado'!$AB$155:$BA$1048576,MATCH($A1098,'Hoja de Trabajo para listado'!$AB$155:$AB$1048576,0),MATCH((CUADRO!P$5&amp;$E1098),'Hoja de Trabajo para listado'!$AB$151:$BA$151,0)),0)+IFERROR(INDEX('Hoja de Trabajo para listado'!$BC$155:$CB$1048576,MATCH($A1098,'Hoja de Trabajo para listado'!$BC$155:$BC$1048576,0),MATCH((CUADRO!P$5&amp;$E1098),'Hoja de Trabajo para listado'!$BC$151:$CB$151,0)),0)+IFERROR(INDEX('Hoja de Trabajo para listado'!$DE$153:$DG$274,MATCH($A1098,'Hoja de Trabajo para listado'!$DE$153:$DE$1048576,0),MATCH((CUADRO!P$5&amp;$E1098),'Hoja de Trabajo para listado'!$DE$151:$DG$151,0)),0)+IFERROR(INDEX('Hoja de Trabajo para listado'!$CD$155:$DC$1048576,MATCH($A1098,'Hoja de Trabajo para listado'!$CD$155:$CD$1048576,0),MATCH((CUADRO!P$5&amp;$E1098),'Hoja de Trabajo para listado'!$CD$151:$DC$151,0)),0)</f>
        <v>0</v>
      </c>
      <c r="Q1098" s="243">
        <f ca="1">+IFERROR(INDEX('Hoja de Trabajo para listado'!$A$155:$Z$1048576,MATCH($A1098,'Hoja de Trabajo para listado'!$A$155:$A$1048576,0),MATCH((CUADRO!Q$5&amp;$E1098),'Hoja de Trabajo para listado'!$A$151:$Z$151,0)),0)+IFERROR(INDEX('Hoja de Trabajo para listado'!$AB$155:$BA$1048576,MATCH($A1098,'Hoja de Trabajo para listado'!$AB$155:$AB$1048576,0),MATCH((CUADRO!Q$5&amp;$E1098),'Hoja de Trabajo para listado'!$AB$151:$BA$151,0)),0)+IFERROR(INDEX('Hoja de Trabajo para listado'!$BC$155:$CB$1048576,MATCH($A1098,'Hoja de Trabajo para listado'!$BC$155:$BC$1048576,0),MATCH((CUADRO!Q$5&amp;$E1098),'Hoja de Trabajo para listado'!$BC$151:$CB$151,0)),0)+IFERROR(INDEX('Hoja de Trabajo para listado'!$DE$153:$DG$274,MATCH($A1098,'Hoja de Trabajo para listado'!$DE$153:$DE$1048576,0),MATCH((CUADRO!Q$5&amp;$E1098),'Hoja de Trabajo para listado'!$DE$151:$DG$151,0)),0)+IFERROR(INDEX('Hoja de Trabajo para listado'!$CD$155:$DC$1048576,MATCH($A1098,'Hoja de Trabajo para listado'!$CD$155:$CD$1048576,0),MATCH((CUADRO!Q$5&amp;$E1098),'Hoja de Trabajo para listado'!$CD$151:$DC$151,0)),0)</f>
        <v>0</v>
      </c>
      <c r="R1098" s="243">
        <f t="shared" ca="1" si="37"/>
        <v>0</v>
      </c>
      <c r="S1098" s="249"/>
      <c r="T1098" s="243">
        <f ca="1">+T1099</f>
        <v>0</v>
      </c>
      <c r="U1098" s="242">
        <f t="shared" si="38"/>
        <v>1</v>
      </c>
      <c r="V1098" s="333" t="str">
        <f>+VLOOKUP(A1098,bd_lista!$A$3:$E$590,5,FALSE)</f>
        <v>Gobiernos Autonomos Municipales</v>
      </c>
      <c r="W1098" s="383" t="str">
        <f>+V1098</f>
        <v>Gobiernos Autonomos Municipales</v>
      </c>
      <c r="X1098" s="242">
        <f>+VLOOKUP(A1098,[3]Sheet1!$A$13:$D$744,4,FALSE)</f>
        <v>0</v>
      </c>
      <c r="Y1098" s="242" t="e">
        <f>+VLOOKUP(X1098,bd_lista!$A$3:$C$590,3,FALSE)</f>
        <v>#N/A</v>
      </c>
      <c r="Z1098" s="294">
        <f>+X1098</f>
        <v>0</v>
      </c>
      <c r="AA1098" s="295" t="e">
        <f>+Y1098</f>
        <v>#N/A</v>
      </c>
    </row>
    <row r="1099" spans="1:27" customFormat="1" ht="15" hidden="1" customHeight="1">
      <c r="A1099" s="32">
        <v>1908</v>
      </c>
      <c r="B1099" s="389"/>
      <c r="C1099" s="247" t="str">
        <f>+VLOOKUP(A1099,bd_lista!$A$3:$C$590,3,FALSE)</f>
        <v>Gobierno Autónomo Municipal de Puerto Gonzalo Moreno</v>
      </c>
      <c r="D1099" s="386"/>
      <c r="E1099" s="244" t="s">
        <v>1305</v>
      </c>
      <c r="F1099" s="245">
        <f ca="1">+IFERROR(INDEX('Hoja de Trabajo para listado'!$A$155:$Z$1048576,MATCH($A1099,'Hoja de Trabajo para listado'!$A$155:$A$1048576,0),MATCH((CUADRO!F$5&amp;$E1099),'Hoja de Trabajo para listado'!$A$151:$Z$151,0)),0)+IFERROR(INDEX('Hoja de Trabajo para listado'!$AB$155:$BA$1048576,MATCH($A1099,'Hoja de Trabajo para listado'!$AB$155:$AB$1048576,0),MATCH((CUADRO!F$5&amp;$E1099),'Hoja de Trabajo para listado'!$AB$151:$BA$151,0)),0)+IFERROR(INDEX('Hoja de Trabajo para listado'!$BC$155:$CB$1048576,MATCH($A1099,'Hoja de Trabajo para listado'!$BC$155:$BC$1048576,0),MATCH((CUADRO!F$5&amp;$E1099),'Hoja de Trabajo para listado'!$BC$151:$CB$151,0)),0)+IFERROR(INDEX('Hoja de Trabajo para listado'!$DE$153:$DG$274,MATCH($A1099,'Hoja de Trabajo para listado'!$DE$153:$DE$1048576,0),MATCH((CUADRO!F$5&amp;$E1099),'Hoja de Trabajo para listado'!$DE$151:$DG$151,0)),0)+IFERROR(INDEX('Hoja de Trabajo para listado'!$CD$155:$DC$1048576,MATCH($A1099,'Hoja de Trabajo para listado'!$CD$155:$CD$1048576,0),MATCH((CUADRO!F$5&amp;$E1099),'Hoja de Trabajo para listado'!$CD$151:$DC$151,0)),0)</f>
        <v>0</v>
      </c>
      <c r="G1099" s="245">
        <f ca="1">+IFERROR(INDEX('Hoja de Trabajo para listado'!$A$155:$Z$1048576,MATCH($A1099,'Hoja de Trabajo para listado'!$A$155:$A$1048576,0),MATCH((CUADRO!G$5&amp;$E1099),'Hoja de Trabajo para listado'!$A$151:$Z$151,0)),0)+IFERROR(INDEX('Hoja de Trabajo para listado'!$AB$155:$BA$1048576,MATCH($A1099,'Hoja de Trabajo para listado'!$AB$155:$AB$1048576,0),MATCH((CUADRO!G$5&amp;$E1099),'Hoja de Trabajo para listado'!$AB$151:$BA$151,0)),0)+IFERROR(INDEX('Hoja de Trabajo para listado'!$BC$155:$CB$1048576,MATCH($A1099,'Hoja de Trabajo para listado'!$BC$155:$BC$1048576,0),MATCH((CUADRO!G$5&amp;$E1099),'Hoja de Trabajo para listado'!$BC$151:$CB$151,0)),0)+IFERROR(INDEX('Hoja de Trabajo para listado'!$DE$153:$DG$274,MATCH($A1099,'Hoja de Trabajo para listado'!$DE$153:$DE$1048576,0),MATCH((CUADRO!G$5&amp;$E1099),'Hoja de Trabajo para listado'!$DE$151:$DG$151,0)),0)+IFERROR(INDEX('Hoja de Trabajo para listado'!$CD$155:$DC$1048576,MATCH($A1099,'Hoja de Trabajo para listado'!$CD$155:$CD$1048576,0),MATCH((CUADRO!G$5&amp;$E1099),'Hoja de Trabajo para listado'!$CD$151:$DC$151,0)),0)</f>
        <v>0</v>
      </c>
      <c r="H1099" s="245">
        <f ca="1">+IFERROR(INDEX('Hoja de Trabajo para listado'!$A$155:$Z$1048576,MATCH($A1099,'Hoja de Trabajo para listado'!$A$155:$A$1048576,0),MATCH((CUADRO!H$5&amp;$E1099),'Hoja de Trabajo para listado'!$A$151:$Z$151,0)),0)+IFERROR(INDEX('Hoja de Trabajo para listado'!$AB$155:$BA$1048576,MATCH($A1099,'Hoja de Trabajo para listado'!$AB$155:$AB$1048576,0),MATCH((CUADRO!H$5&amp;$E1099),'Hoja de Trabajo para listado'!$AB$151:$BA$151,0)),0)+IFERROR(INDEX('Hoja de Trabajo para listado'!$BC$155:$CB$1048576,MATCH($A1099,'Hoja de Trabajo para listado'!$BC$155:$BC$1048576,0),MATCH((CUADRO!H$5&amp;$E1099),'Hoja de Trabajo para listado'!$BC$151:$CB$151,0)),0)+IFERROR(INDEX('Hoja de Trabajo para listado'!$DE$153:$DG$274,MATCH($A1099,'Hoja de Trabajo para listado'!$DE$153:$DE$1048576,0),MATCH((CUADRO!H$5&amp;$E1099),'Hoja de Trabajo para listado'!$DE$151:$DG$151,0)),0)+IFERROR(INDEX('Hoja de Trabajo para listado'!$CD$155:$DC$1048576,MATCH($A1099,'Hoja de Trabajo para listado'!$CD$155:$CD$1048576,0),MATCH((CUADRO!H$5&amp;$E1099),'Hoja de Trabajo para listado'!$CD$151:$DC$151,0)),0)</f>
        <v>0</v>
      </c>
      <c r="I1099" s="245">
        <f ca="1">+IFERROR(INDEX('Hoja de Trabajo para listado'!$A$155:$Z$1048576,MATCH($A1099,'Hoja de Trabajo para listado'!$A$155:$A$1048576,0),MATCH((CUADRO!I$5&amp;$E1099),'Hoja de Trabajo para listado'!$A$151:$Z$151,0)),0)+IFERROR(INDEX('Hoja de Trabajo para listado'!$AB$155:$BA$1048576,MATCH($A1099,'Hoja de Trabajo para listado'!$AB$155:$AB$1048576,0),MATCH((CUADRO!I$5&amp;$E1099),'Hoja de Trabajo para listado'!$AB$151:$BA$151,0)),0)+IFERROR(INDEX('Hoja de Trabajo para listado'!$BC$155:$CB$1048576,MATCH($A1099,'Hoja de Trabajo para listado'!$BC$155:$BC$1048576,0),MATCH((CUADRO!I$5&amp;$E1099),'Hoja de Trabajo para listado'!$BC$151:$CB$151,0)),0)+IFERROR(INDEX('Hoja de Trabajo para listado'!$DE$153:$DG$274,MATCH($A1099,'Hoja de Trabajo para listado'!$DE$153:$DE$1048576,0),MATCH((CUADRO!I$5&amp;$E1099),'Hoja de Trabajo para listado'!$DE$151:$DG$151,0)),0)+IFERROR(INDEX('Hoja de Trabajo para listado'!$CD$155:$DC$1048576,MATCH($A1099,'Hoja de Trabajo para listado'!$CD$155:$CD$1048576,0),MATCH((CUADRO!I$5&amp;$E1099),'Hoja de Trabajo para listado'!$CD$151:$DC$151,0)),0)</f>
        <v>0</v>
      </c>
      <c r="J1099" s="245">
        <f ca="1">+IFERROR(INDEX('Hoja de Trabajo para listado'!$A$155:$Z$1048576,MATCH($A1099,'Hoja de Trabajo para listado'!$A$155:$A$1048576,0),MATCH((CUADRO!J$5&amp;$E1099),'Hoja de Trabajo para listado'!$A$151:$Z$151,0)),0)+IFERROR(INDEX('Hoja de Trabajo para listado'!$AB$155:$BA$1048576,MATCH($A1099,'Hoja de Trabajo para listado'!$AB$155:$AB$1048576,0),MATCH((CUADRO!J$5&amp;$E1099),'Hoja de Trabajo para listado'!$AB$151:$BA$151,0)),0)+IFERROR(INDEX('Hoja de Trabajo para listado'!$BC$155:$CB$1048576,MATCH($A1099,'Hoja de Trabajo para listado'!$BC$155:$BC$1048576,0),MATCH((CUADRO!J$5&amp;$E1099),'Hoja de Trabajo para listado'!$BC$151:$CB$151,0)),0)+IFERROR(INDEX('Hoja de Trabajo para listado'!$DE$153:$DG$274,MATCH($A1099,'Hoja de Trabajo para listado'!$DE$153:$DE$1048576,0),MATCH((CUADRO!J$5&amp;$E1099),'Hoja de Trabajo para listado'!$DE$151:$DG$151,0)),0)+IFERROR(INDEX('Hoja de Trabajo para listado'!$CD$155:$DC$1048576,MATCH($A1099,'Hoja de Trabajo para listado'!$CD$155:$CD$1048576,0),MATCH((CUADRO!J$5&amp;$E1099),'Hoja de Trabajo para listado'!$CD$151:$DC$151,0)),0)</f>
        <v>0</v>
      </c>
      <c r="K1099" s="245">
        <f ca="1">+IFERROR(INDEX('Hoja de Trabajo para listado'!$A$155:$Z$1048576,MATCH($A1099,'Hoja de Trabajo para listado'!$A$155:$A$1048576,0),MATCH((CUADRO!K$5&amp;$E1099),'Hoja de Trabajo para listado'!$A$151:$Z$151,0)),0)+IFERROR(INDEX('Hoja de Trabajo para listado'!$AB$155:$BA$1048576,MATCH($A1099,'Hoja de Trabajo para listado'!$AB$155:$AB$1048576,0),MATCH((CUADRO!K$5&amp;$E1099),'Hoja de Trabajo para listado'!$AB$151:$BA$151,0)),0)+IFERROR(INDEX('Hoja de Trabajo para listado'!$BC$155:$CB$1048576,MATCH($A1099,'Hoja de Trabajo para listado'!$BC$155:$BC$1048576,0),MATCH((CUADRO!K$5&amp;$E1099),'Hoja de Trabajo para listado'!$BC$151:$CB$151,0)),0)+IFERROR(INDEX('Hoja de Trabajo para listado'!$DE$153:$DG$274,MATCH($A1099,'Hoja de Trabajo para listado'!$DE$153:$DE$1048576,0),MATCH((CUADRO!K$5&amp;$E1099),'Hoja de Trabajo para listado'!$DE$151:$DG$151,0)),0)+IFERROR(INDEX('Hoja de Trabajo para listado'!$CD$155:$DC$1048576,MATCH($A1099,'Hoja de Trabajo para listado'!$CD$155:$CD$1048576,0),MATCH((CUADRO!K$5&amp;$E1099),'Hoja de Trabajo para listado'!$CD$151:$DC$151,0)),0)</f>
        <v>0</v>
      </c>
      <c r="L1099" s="245">
        <f ca="1">+IFERROR(INDEX('Hoja de Trabajo para listado'!$A$155:$Z$1048576,MATCH($A1099,'Hoja de Trabajo para listado'!$A$155:$A$1048576,0),MATCH((CUADRO!L$5&amp;$E1099),'Hoja de Trabajo para listado'!$A$151:$Z$151,0)),0)+IFERROR(INDEX('Hoja de Trabajo para listado'!$AB$155:$BA$1048576,MATCH($A1099,'Hoja de Trabajo para listado'!$AB$155:$AB$1048576,0),MATCH((CUADRO!L$5&amp;$E1099),'Hoja de Trabajo para listado'!$AB$151:$BA$151,0)),0)+IFERROR(INDEX('Hoja de Trabajo para listado'!$BC$155:$CB$1048576,MATCH($A1099,'Hoja de Trabajo para listado'!$BC$155:$BC$1048576,0),MATCH((CUADRO!L$5&amp;$E1099),'Hoja de Trabajo para listado'!$BC$151:$CB$151,0)),0)+IFERROR(INDEX('Hoja de Trabajo para listado'!$DE$153:$DG$274,MATCH($A1099,'Hoja de Trabajo para listado'!$DE$153:$DE$1048576,0),MATCH((CUADRO!L$5&amp;$E1099),'Hoja de Trabajo para listado'!$DE$151:$DG$151,0)),0)+IFERROR(INDEX('Hoja de Trabajo para listado'!$CD$155:$DC$1048576,MATCH($A1099,'Hoja de Trabajo para listado'!$CD$155:$CD$1048576,0),MATCH((CUADRO!L$5&amp;$E1099),'Hoja de Trabajo para listado'!$CD$151:$DC$151,0)),0)</f>
        <v>0</v>
      </c>
      <c r="M1099" s="245">
        <f ca="1">+IFERROR(INDEX('Hoja de Trabajo para listado'!$A$155:$Z$1048576,MATCH($A1099,'Hoja de Trabajo para listado'!$A$155:$A$1048576,0),MATCH((CUADRO!M$5&amp;$E1099),'Hoja de Trabajo para listado'!$A$151:$Z$151,0)),0)+IFERROR(INDEX('Hoja de Trabajo para listado'!$AB$155:$BA$1048576,MATCH($A1099,'Hoja de Trabajo para listado'!$AB$155:$AB$1048576,0),MATCH((CUADRO!M$5&amp;$E1099),'Hoja de Trabajo para listado'!$AB$151:$BA$151,0)),0)+IFERROR(INDEX('Hoja de Trabajo para listado'!$BC$155:$CB$1048576,MATCH($A1099,'Hoja de Trabajo para listado'!$BC$155:$BC$1048576,0),MATCH((CUADRO!M$5&amp;$E1099),'Hoja de Trabajo para listado'!$BC$151:$CB$151,0)),0)+IFERROR(INDEX('Hoja de Trabajo para listado'!$DE$153:$DG$274,MATCH($A1099,'Hoja de Trabajo para listado'!$DE$153:$DE$1048576,0),MATCH((CUADRO!M$5&amp;$E1099),'Hoja de Trabajo para listado'!$DE$151:$DG$151,0)),0)+IFERROR(INDEX('Hoja de Trabajo para listado'!$CD$155:$DC$1048576,MATCH($A1099,'Hoja de Trabajo para listado'!$CD$155:$CD$1048576,0),MATCH((CUADRO!M$5&amp;$E1099),'Hoja de Trabajo para listado'!$CD$151:$DC$151,0)),0)</f>
        <v>0</v>
      </c>
      <c r="N1099" s="245">
        <f ca="1">+IFERROR(INDEX('Hoja de Trabajo para listado'!$A$155:$Z$1048576,MATCH($A1099,'Hoja de Trabajo para listado'!$A$155:$A$1048576,0),MATCH((CUADRO!N$5&amp;$E1099),'Hoja de Trabajo para listado'!$A$151:$Z$151,0)),0)+IFERROR(INDEX('Hoja de Trabajo para listado'!$AB$155:$BA$1048576,MATCH($A1099,'Hoja de Trabajo para listado'!$AB$155:$AB$1048576,0),MATCH((CUADRO!N$5&amp;$E1099),'Hoja de Trabajo para listado'!$AB$151:$BA$151,0)),0)+IFERROR(INDEX('Hoja de Trabajo para listado'!$BC$155:$CB$1048576,MATCH($A1099,'Hoja de Trabajo para listado'!$BC$155:$BC$1048576,0),MATCH((CUADRO!N$5&amp;$E1099),'Hoja de Trabajo para listado'!$BC$151:$CB$151,0)),0)+IFERROR(INDEX('Hoja de Trabajo para listado'!$DE$153:$DG$274,MATCH($A1099,'Hoja de Trabajo para listado'!$DE$153:$DE$1048576,0),MATCH((CUADRO!N$5&amp;$E1099),'Hoja de Trabajo para listado'!$DE$151:$DG$151,0)),0)+IFERROR(INDEX('Hoja de Trabajo para listado'!$CD$155:$DC$1048576,MATCH($A1099,'Hoja de Trabajo para listado'!$CD$155:$CD$1048576,0),MATCH((CUADRO!N$5&amp;$E1099),'Hoja de Trabajo para listado'!$CD$151:$DC$151,0)),0)</f>
        <v>0</v>
      </c>
      <c r="O1099" s="245">
        <f ca="1">+IFERROR(INDEX('Hoja de Trabajo para listado'!$A$155:$Z$1048576,MATCH($A1099,'Hoja de Trabajo para listado'!$A$155:$A$1048576,0),MATCH((CUADRO!O$5&amp;$E1099),'Hoja de Trabajo para listado'!$A$151:$Z$151,0)),0)+IFERROR(INDEX('Hoja de Trabajo para listado'!$AB$155:$BA$1048576,MATCH($A1099,'Hoja de Trabajo para listado'!$AB$155:$AB$1048576,0),MATCH((CUADRO!O$5&amp;$E1099),'Hoja de Trabajo para listado'!$AB$151:$BA$151,0)),0)+IFERROR(INDEX('Hoja de Trabajo para listado'!$BC$155:$CB$1048576,MATCH($A1099,'Hoja de Trabajo para listado'!$BC$155:$BC$1048576,0),MATCH((CUADRO!O$5&amp;$E1099),'Hoja de Trabajo para listado'!$BC$151:$CB$151,0)),0)+IFERROR(INDEX('Hoja de Trabajo para listado'!$DE$153:$DG$274,MATCH($A1099,'Hoja de Trabajo para listado'!$DE$153:$DE$1048576,0),MATCH((CUADRO!O$5&amp;$E1099),'Hoja de Trabajo para listado'!$DE$151:$DG$151,0)),0)+IFERROR(INDEX('Hoja de Trabajo para listado'!$CD$155:$DC$1048576,MATCH($A1099,'Hoja de Trabajo para listado'!$CD$155:$CD$1048576,0),MATCH((CUADRO!O$5&amp;$E1099),'Hoja de Trabajo para listado'!$CD$151:$DC$151,0)),0)</f>
        <v>0</v>
      </c>
      <c r="P1099" s="245">
        <f ca="1">+IFERROR(INDEX('Hoja de Trabajo para listado'!$A$155:$Z$1048576,MATCH($A1099,'Hoja de Trabajo para listado'!$A$155:$A$1048576,0),MATCH((CUADRO!P$5&amp;$E1099),'Hoja de Trabajo para listado'!$A$151:$Z$151,0)),0)+IFERROR(INDEX('Hoja de Trabajo para listado'!$AB$155:$BA$1048576,MATCH($A1099,'Hoja de Trabajo para listado'!$AB$155:$AB$1048576,0),MATCH((CUADRO!P$5&amp;$E1099),'Hoja de Trabajo para listado'!$AB$151:$BA$151,0)),0)+IFERROR(INDEX('Hoja de Trabajo para listado'!$BC$155:$CB$1048576,MATCH($A1099,'Hoja de Trabajo para listado'!$BC$155:$BC$1048576,0),MATCH((CUADRO!P$5&amp;$E1099),'Hoja de Trabajo para listado'!$BC$151:$CB$151,0)),0)+IFERROR(INDEX('Hoja de Trabajo para listado'!$DE$153:$DG$274,MATCH($A1099,'Hoja de Trabajo para listado'!$DE$153:$DE$1048576,0),MATCH((CUADRO!P$5&amp;$E1099),'Hoja de Trabajo para listado'!$DE$151:$DG$151,0)),0)+IFERROR(INDEX('Hoja de Trabajo para listado'!$CD$155:$DC$1048576,MATCH($A1099,'Hoja de Trabajo para listado'!$CD$155:$CD$1048576,0),MATCH((CUADRO!P$5&amp;$E1099),'Hoja de Trabajo para listado'!$CD$151:$DC$151,0)),0)</f>
        <v>0</v>
      </c>
      <c r="Q1099" s="245">
        <f ca="1">+IFERROR(INDEX('Hoja de Trabajo para listado'!$A$155:$Z$1048576,MATCH($A1099,'Hoja de Trabajo para listado'!$A$155:$A$1048576,0),MATCH((CUADRO!Q$5&amp;$E1099),'Hoja de Trabajo para listado'!$A$151:$Z$151,0)),0)+IFERROR(INDEX('Hoja de Trabajo para listado'!$AB$155:$BA$1048576,MATCH($A1099,'Hoja de Trabajo para listado'!$AB$155:$AB$1048576,0),MATCH((CUADRO!Q$5&amp;$E1099),'Hoja de Trabajo para listado'!$AB$151:$BA$151,0)),0)+IFERROR(INDEX('Hoja de Trabajo para listado'!$BC$155:$CB$1048576,MATCH($A1099,'Hoja de Trabajo para listado'!$BC$155:$BC$1048576,0),MATCH((CUADRO!Q$5&amp;$E1099),'Hoja de Trabajo para listado'!$BC$151:$CB$151,0)),0)+IFERROR(INDEX('Hoja de Trabajo para listado'!$DE$153:$DG$274,MATCH($A1099,'Hoja de Trabajo para listado'!$DE$153:$DE$1048576,0),MATCH((CUADRO!Q$5&amp;$E1099),'Hoja de Trabajo para listado'!$DE$151:$DG$151,0)),0)+IFERROR(INDEX('Hoja de Trabajo para listado'!$CD$155:$DC$1048576,MATCH($A1099,'Hoja de Trabajo para listado'!$CD$155:$CD$1048576,0),MATCH((CUADRO!Q$5&amp;$E1099),'Hoja de Trabajo para listado'!$CD$151:$DC$151,0)),0)</f>
        <v>0</v>
      </c>
      <c r="R1099" s="245">
        <f t="shared" ca="1" si="37"/>
        <v>0</v>
      </c>
      <c r="S1099" s="259">
        <f ca="1">+R1098+R1099</f>
        <v>0</v>
      </c>
      <c r="T1099" s="245">
        <f ca="1">+S1099</f>
        <v>0</v>
      </c>
      <c r="U1099" s="244">
        <f t="shared" si="38"/>
        <v>2</v>
      </c>
      <c r="V1099" s="333" t="str">
        <f>+VLOOKUP(A1099,bd_lista!$A$3:$E$590,5,FALSE)</f>
        <v>Gobiernos Autonomos Municipales</v>
      </c>
      <c r="W1099" s="384"/>
      <c r="X1099" s="242">
        <f>+VLOOKUP(A1099,[3]Sheet1!$A$13:$D$744,4,FALSE)</f>
        <v>0</v>
      </c>
      <c r="Y1099" s="242" t="e">
        <f>+VLOOKUP(X1099,bd_lista!$A$3:$C$590,3,FALSE)</f>
        <v>#N/A</v>
      </c>
      <c r="Z1099" s="292"/>
      <c r="AA1099" s="293"/>
    </row>
    <row r="1100" spans="1:27" customFormat="1" ht="15" hidden="1" customHeight="1">
      <c r="A1100" s="32">
        <v>1909</v>
      </c>
      <c r="B1100" s="388">
        <f>+A1100</f>
        <v>1909</v>
      </c>
      <c r="C1100" s="247" t="str">
        <f>+VLOOKUP(A1100,bd_lista!$A$3:$C$590,3,FALSE)</f>
        <v>Gobierno Autónomo Municipal de San Lorenzo</v>
      </c>
      <c r="D1100" s="385" t="str">
        <f>+C1100</f>
        <v>Gobierno Autónomo Municipal de San Lorenzo</v>
      </c>
      <c r="E1100" s="242" t="s">
        <v>1304</v>
      </c>
      <c r="F1100" s="243">
        <f ca="1">+IFERROR(INDEX('Hoja de Trabajo para listado'!$A$155:$Z$1048576,MATCH($A1100,'Hoja de Trabajo para listado'!$A$155:$A$1048576,0),MATCH((CUADRO!F$5&amp;$E1100),'Hoja de Trabajo para listado'!$A$151:$Z$151,0)),0)+IFERROR(INDEX('Hoja de Trabajo para listado'!$AB$155:$BA$1048576,MATCH($A1100,'Hoja de Trabajo para listado'!$AB$155:$AB$1048576,0),MATCH((CUADRO!F$5&amp;$E1100),'Hoja de Trabajo para listado'!$AB$151:$BA$151,0)),0)+IFERROR(INDEX('Hoja de Trabajo para listado'!$BC$155:$CB$1048576,MATCH($A1100,'Hoja de Trabajo para listado'!$BC$155:$BC$1048576,0),MATCH((CUADRO!F$5&amp;$E1100),'Hoja de Trabajo para listado'!$BC$151:$CB$151,0)),0)+IFERROR(INDEX('Hoja de Trabajo para listado'!$DE$153:$DG$274,MATCH($A1100,'Hoja de Trabajo para listado'!$DE$153:$DE$1048576,0),MATCH((CUADRO!F$5&amp;$E1100),'Hoja de Trabajo para listado'!$DE$151:$DG$151,0)),0)+IFERROR(INDEX('Hoja de Trabajo para listado'!$CD$155:$DC$1048576,MATCH($A1100,'Hoja de Trabajo para listado'!$CD$155:$CD$1048576,0),MATCH((CUADRO!F$5&amp;$E1100),'Hoja de Trabajo para listado'!$CD$151:$DC$151,0)),0)</f>
        <v>0</v>
      </c>
      <c r="G1100" s="243">
        <f ca="1">+IFERROR(INDEX('Hoja de Trabajo para listado'!$A$155:$Z$1048576,MATCH($A1100,'Hoja de Trabajo para listado'!$A$155:$A$1048576,0),MATCH((CUADRO!G$5&amp;$E1100),'Hoja de Trabajo para listado'!$A$151:$Z$151,0)),0)+IFERROR(INDEX('Hoja de Trabajo para listado'!$AB$155:$BA$1048576,MATCH($A1100,'Hoja de Trabajo para listado'!$AB$155:$AB$1048576,0),MATCH((CUADRO!G$5&amp;$E1100),'Hoja de Trabajo para listado'!$AB$151:$BA$151,0)),0)+IFERROR(INDEX('Hoja de Trabajo para listado'!$BC$155:$CB$1048576,MATCH($A1100,'Hoja de Trabajo para listado'!$BC$155:$BC$1048576,0),MATCH((CUADRO!G$5&amp;$E1100),'Hoja de Trabajo para listado'!$BC$151:$CB$151,0)),0)+IFERROR(INDEX('Hoja de Trabajo para listado'!$DE$153:$DG$274,MATCH($A1100,'Hoja de Trabajo para listado'!$DE$153:$DE$1048576,0),MATCH((CUADRO!G$5&amp;$E1100),'Hoja de Trabajo para listado'!$DE$151:$DG$151,0)),0)+IFERROR(INDEX('Hoja de Trabajo para listado'!$CD$155:$DC$1048576,MATCH($A1100,'Hoja de Trabajo para listado'!$CD$155:$CD$1048576,0),MATCH((CUADRO!G$5&amp;$E1100),'Hoja de Trabajo para listado'!$CD$151:$DC$151,0)),0)</f>
        <v>0</v>
      </c>
      <c r="H1100" s="243">
        <f ca="1">+IFERROR(INDEX('Hoja de Trabajo para listado'!$A$155:$Z$1048576,MATCH($A1100,'Hoja de Trabajo para listado'!$A$155:$A$1048576,0),MATCH((CUADRO!H$5&amp;$E1100),'Hoja de Trabajo para listado'!$A$151:$Z$151,0)),0)+IFERROR(INDEX('Hoja de Trabajo para listado'!$AB$155:$BA$1048576,MATCH($A1100,'Hoja de Trabajo para listado'!$AB$155:$AB$1048576,0),MATCH((CUADRO!H$5&amp;$E1100),'Hoja de Trabajo para listado'!$AB$151:$BA$151,0)),0)+IFERROR(INDEX('Hoja de Trabajo para listado'!$BC$155:$CB$1048576,MATCH($A1100,'Hoja de Trabajo para listado'!$BC$155:$BC$1048576,0),MATCH((CUADRO!H$5&amp;$E1100),'Hoja de Trabajo para listado'!$BC$151:$CB$151,0)),0)+IFERROR(INDEX('Hoja de Trabajo para listado'!$DE$153:$DG$274,MATCH($A1100,'Hoja de Trabajo para listado'!$DE$153:$DE$1048576,0),MATCH((CUADRO!H$5&amp;$E1100),'Hoja de Trabajo para listado'!$DE$151:$DG$151,0)),0)+IFERROR(INDEX('Hoja de Trabajo para listado'!$CD$155:$DC$1048576,MATCH($A1100,'Hoja de Trabajo para listado'!$CD$155:$CD$1048576,0),MATCH((CUADRO!H$5&amp;$E1100),'Hoja de Trabajo para listado'!$CD$151:$DC$151,0)),0)</f>
        <v>0</v>
      </c>
      <c r="I1100" s="243">
        <f ca="1">+IFERROR(INDEX('Hoja de Trabajo para listado'!$A$155:$Z$1048576,MATCH($A1100,'Hoja de Trabajo para listado'!$A$155:$A$1048576,0),MATCH((CUADRO!I$5&amp;$E1100),'Hoja de Trabajo para listado'!$A$151:$Z$151,0)),0)+IFERROR(INDEX('Hoja de Trabajo para listado'!$AB$155:$BA$1048576,MATCH($A1100,'Hoja de Trabajo para listado'!$AB$155:$AB$1048576,0),MATCH((CUADRO!I$5&amp;$E1100),'Hoja de Trabajo para listado'!$AB$151:$BA$151,0)),0)+IFERROR(INDEX('Hoja de Trabajo para listado'!$BC$155:$CB$1048576,MATCH($A1100,'Hoja de Trabajo para listado'!$BC$155:$BC$1048576,0),MATCH((CUADRO!I$5&amp;$E1100),'Hoja de Trabajo para listado'!$BC$151:$CB$151,0)),0)+IFERROR(INDEX('Hoja de Trabajo para listado'!$DE$153:$DG$274,MATCH($A1100,'Hoja de Trabajo para listado'!$DE$153:$DE$1048576,0),MATCH((CUADRO!I$5&amp;$E1100),'Hoja de Trabajo para listado'!$DE$151:$DG$151,0)),0)+IFERROR(INDEX('Hoja de Trabajo para listado'!$CD$155:$DC$1048576,MATCH($A1100,'Hoja de Trabajo para listado'!$CD$155:$CD$1048576,0),MATCH((CUADRO!I$5&amp;$E1100),'Hoja de Trabajo para listado'!$CD$151:$DC$151,0)),0)</f>
        <v>0</v>
      </c>
      <c r="J1100" s="243">
        <f ca="1">+IFERROR(INDEX('Hoja de Trabajo para listado'!$A$155:$Z$1048576,MATCH($A1100,'Hoja de Trabajo para listado'!$A$155:$A$1048576,0),MATCH((CUADRO!J$5&amp;$E1100),'Hoja de Trabajo para listado'!$A$151:$Z$151,0)),0)+IFERROR(INDEX('Hoja de Trabajo para listado'!$AB$155:$BA$1048576,MATCH($A1100,'Hoja de Trabajo para listado'!$AB$155:$AB$1048576,0),MATCH((CUADRO!J$5&amp;$E1100),'Hoja de Trabajo para listado'!$AB$151:$BA$151,0)),0)+IFERROR(INDEX('Hoja de Trabajo para listado'!$BC$155:$CB$1048576,MATCH($A1100,'Hoja de Trabajo para listado'!$BC$155:$BC$1048576,0),MATCH((CUADRO!J$5&amp;$E1100),'Hoja de Trabajo para listado'!$BC$151:$CB$151,0)),0)+IFERROR(INDEX('Hoja de Trabajo para listado'!$DE$153:$DG$274,MATCH($A1100,'Hoja de Trabajo para listado'!$DE$153:$DE$1048576,0),MATCH((CUADRO!J$5&amp;$E1100),'Hoja de Trabajo para listado'!$DE$151:$DG$151,0)),0)+IFERROR(INDEX('Hoja de Trabajo para listado'!$CD$155:$DC$1048576,MATCH($A1100,'Hoja de Trabajo para listado'!$CD$155:$CD$1048576,0),MATCH((CUADRO!J$5&amp;$E1100),'Hoja de Trabajo para listado'!$CD$151:$DC$151,0)),0)</f>
        <v>0</v>
      </c>
      <c r="K1100" s="243">
        <f ca="1">+IFERROR(INDEX('Hoja de Trabajo para listado'!$A$155:$Z$1048576,MATCH($A1100,'Hoja de Trabajo para listado'!$A$155:$A$1048576,0),MATCH((CUADRO!K$5&amp;$E1100),'Hoja de Trabajo para listado'!$A$151:$Z$151,0)),0)+IFERROR(INDEX('Hoja de Trabajo para listado'!$AB$155:$BA$1048576,MATCH($A1100,'Hoja de Trabajo para listado'!$AB$155:$AB$1048576,0),MATCH((CUADRO!K$5&amp;$E1100),'Hoja de Trabajo para listado'!$AB$151:$BA$151,0)),0)+IFERROR(INDEX('Hoja de Trabajo para listado'!$BC$155:$CB$1048576,MATCH($A1100,'Hoja de Trabajo para listado'!$BC$155:$BC$1048576,0),MATCH((CUADRO!K$5&amp;$E1100),'Hoja de Trabajo para listado'!$BC$151:$CB$151,0)),0)+IFERROR(INDEX('Hoja de Trabajo para listado'!$DE$153:$DG$274,MATCH($A1100,'Hoja de Trabajo para listado'!$DE$153:$DE$1048576,0),MATCH((CUADRO!K$5&amp;$E1100),'Hoja de Trabajo para listado'!$DE$151:$DG$151,0)),0)+IFERROR(INDEX('Hoja de Trabajo para listado'!$CD$155:$DC$1048576,MATCH($A1100,'Hoja de Trabajo para listado'!$CD$155:$CD$1048576,0),MATCH((CUADRO!K$5&amp;$E1100),'Hoja de Trabajo para listado'!$CD$151:$DC$151,0)),0)</f>
        <v>0</v>
      </c>
      <c r="L1100" s="243">
        <f ca="1">+IFERROR(INDEX('Hoja de Trabajo para listado'!$A$155:$Z$1048576,MATCH($A1100,'Hoja de Trabajo para listado'!$A$155:$A$1048576,0),MATCH((CUADRO!L$5&amp;$E1100),'Hoja de Trabajo para listado'!$A$151:$Z$151,0)),0)+IFERROR(INDEX('Hoja de Trabajo para listado'!$AB$155:$BA$1048576,MATCH($A1100,'Hoja de Trabajo para listado'!$AB$155:$AB$1048576,0),MATCH((CUADRO!L$5&amp;$E1100),'Hoja de Trabajo para listado'!$AB$151:$BA$151,0)),0)+IFERROR(INDEX('Hoja de Trabajo para listado'!$BC$155:$CB$1048576,MATCH($A1100,'Hoja de Trabajo para listado'!$BC$155:$BC$1048576,0),MATCH((CUADRO!L$5&amp;$E1100),'Hoja de Trabajo para listado'!$BC$151:$CB$151,0)),0)+IFERROR(INDEX('Hoja de Trabajo para listado'!$DE$153:$DG$274,MATCH($A1100,'Hoja de Trabajo para listado'!$DE$153:$DE$1048576,0),MATCH((CUADRO!L$5&amp;$E1100),'Hoja de Trabajo para listado'!$DE$151:$DG$151,0)),0)+IFERROR(INDEX('Hoja de Trabajo para listado'!$CD$155:$DC$1048576,MATCH($A1100,'Hoja de Trabajo para listado'!$CD$155:$CD$1048576,0),MATCH((CUADRO!L$5&amp;$E1100),'Hoja de Trabajo para listado'!$CD$151:$DC$151,0)),0)</f>
        <v>0</v>
      </c>
      <c r="M1100" s="243">
        <f ca="1">+IFERROR(INDEX('Hoja de Trabajo para listado'!$A$155:$Z$1048576,MATCH($A1100,'Hoja de Trabajo para listado'!$A$155:$A$1048576,0),MATCH((CUADRO!M$5&amp;$E1100),'Hoja de Trabajo para listado'!$A$151:$Z$151,0)),0)+IFERROR(INDEX('Hoja de Trabajo para listado'!$AB$155:$BA$1048576,MATCH($A1100,'Hoja de Trabajo para listado'!$AB$155:$AB$1048576,0),MATCH((CUADRO!M$5&amp;$E1100),'Hoja de Trabajo para listado'!$AB$151:$BA$151,0)),0)+IFERROR(INDEX('Hoja de Trabajo para listado'!$BC$155:$CB$1048576,MATCH($A1100,'Hoja de Trabajo para listado'!$BC$155:$BC$1048576,0),MATCH((CUADRO!M$5&amp;$E1100),'Hoja de Trabajo para listado'!$BC$151:$CB$151,0)),0)+IFERROR(INDEX('Hoja de Trabajo para listado'!$DE$153:$DG$274,MATCH($A1100,'Hoja de Trabajo para listado'!$DE$153:$DE$1048576,0),MATCH((CUADRO!M$5&amp;$E1100),'Hoja de Trabajo para listado'!$DE$151:$DG$151,0)),0)+IFERROR(INDEX('Hoja de Trabajo para listado'!$CD$155:$DC$1048576,MATCH($A1100,'Hoja de Trabajo para listado'!$CD$155:$CD$1048576,0),MATCH((CUADRO!M$5&amp;$E1100),'Hoja de Trabajo para listado'!$CD$151:$DC$151,0)),0)</f>
        <v>0</v>
      </c>
      <c r="N1100" s="243">
        <f ca="1">+IFERROR(INDEX('Hoja de Trabajo para listado'!$A$155:$Z$1048576,MATCH($A1100,'Hoja de Trabajo para listado'!$A$155:$A$1048576,0),MATCH((CUADRO!N$5&amp;$E1100),'Hoja de Trabajo para listado'!$A$151:$Z$151,0)),0)+IFERROR(INDEX('Hoja de Trabajo para listado'!$AB$155:$BA$1048576,MATCH($A1100,'Hoja de Trabajo para listado'!$AB$155:$AB$1048576,0),MATCH((CUADRO!N$5&amp;$E1100),'Hoja de Trabajo para listado'!$AB$151:$BA$151,0)),0)+IFERROR(INDEX('Hoja de Trabajo para listado'!$BC$155:$CB$1048576,MATCH($A1100,'Hoja de Trabajo para listado'!$BC$155:$BC$1048576,0),MATCH((CUADRO!N$5&amp;$E1100),'Hoja de Trabajo para listado'!$BC$151:$CB$151,0)),0)+IFERROR(INDEX('Hoja de Trabajo para listado'!$DE$153:$DG$274,MATCH($A1100,'Hoja de Trabajo para listado'!$DE$153:$DE$1048576,0),MATCH((CUADRO!N$5&amp;$E1100),'Hoja de Trabajo para listado'!$DE$151:$DG$151,0)),0)+IFERROR(INDEX('Hoja de Trabajo para listado'!$CD$155:$DC$1048576,MATCH($A1100,'Hoja de Trabajo para listado'!$CD$155:$CD$1048576,0),MATCH((CUADRO!N$5&amp;$E1100),'Hoja de Trabajo para listado'!$CD$151:$DC$151,0)),0)</f>
        <v>0</v>
      </c>
      <c r="O1100" s="243">
        <f ca="1">+IFERROR(INDEX('Hoja de Trabajo para listado'!$A$155:$Z$1048576,MATCH($A1100,'Hoja de Trabajo para listado'!$A$155:$A$1048576,0),MATCH((CUADRO!O$5&amp;$E1100),'Hoja de Trabajo para listado'!$A$151:$Z$151,0)),0)+IFERROR(INDEX('Hoja de Trabajo para listado'!$AB$155:$BA$1048576,MATCH($A1100,'Hoja de Trabajo para listado'!$AB$155:$AB$1048576,0),MATCH((CUADRO!O$5&amp;$E1100),'Hoja de Trabajo para listado'!$AB$151:$BA$151,0)),0)+IFERROR(INDEX('Hoja de Trabajo para listado'!$BC$155:$CB$1048576,MATCH($A1100,'Hoja de Trabajo para listado'!$BC$155:$BC$1048576,0),MATCH((CUADRO!O$5&amp;$E1100),'Hoja de Trabajo para listado'!$BC$151:$CB$151,0)),0)+IFERROR(INDEX('Hoja de Trabajo para listado'!$DE$153:$DG$274,MATCH($A1100,'Hoja de Trabajo para listado'!$DE$153:$DE$1048576,0),MATCH((CUADRO!O$5&amp;$E1100),'Hoja de Trabajo para listado'!$DE$151:$DG$151,0)),0)+IFERROR(INDEX('Hoja de Trabajo para listado'!$CD$155:$DC$1048576,MATCH($A1100,'Hoja de Trabajo para listado'!$CD$155:$CD$1048576,0),MATCH((CUADRO!O$5&amp;$E1100),'Hoja de Trabajo para listado'!$CD$151:$DC$151,0)),0)</f>
        <v>0</v>
      </c>
      <c r="P1100" s="243">
        <f ca="1">+IFERROR(INDEX('Hoja de Trabajo para listado'!$A$155:$Z$1048576,MATCH($A1100,'Hoja de Trabajo para listado'!$A$155:$A$1048576,0),MATCH((CUADRO!P$5&amp;$E1100),'Hoja de Trabajo para listado'!$A$151:$Z$151,0)),0)+IFERROR(INDEX('Hoja de Trabajo para listado'!$AB$155:$BA$1048576,MATCH($A1100,'Hoja de Trabajo para listado'!$AB$155:$AB$1048576,0),MATCH((CUADRO!P$5&amp;$E1100),'Hoja de Trabajo para listado'!$AB$151:$BA$151,0)),0)+IFERROR(INDEX('Hoja de Trabajo para listado'!$BC$155:$CB$1048576,MATCH($A1100,'Hoja de Trabajo para listado'!$BC$155:$BC$1048576,0),MATCH((CUADRO!P$5&amp;$E1100),'Hoja de Trabajo para listado'!$BC$151:$CB$151,0)),0)+IFERROR(INDEX('Hoja de Trabajo para listado'!$DE$153:$DG$274,MATCH($A1100,'Hoja de Trabajo para listado'!$DE$153:$DE$1048576,0),MATCH((CUADRO!P$5&amp;$E1100),'Hoja de Trabajo para listado'!$DE$151:$DG$151,0)),0)+IFERROR(INDEX('Hoja de Trabajo para listado'!$CD$155:$DC$1048576,MATCH($A1100,'Hoja de Trabajo para listado'!$CD$155:$CD$1048576,0),MATCH((CUADRO!P$5&amp;$E1100),'Hoja de Trabajo para listado'!$CD$151:$DC$151,0)),0)</f>
        <v>0</v>
      </c>
      <c r="Q1100" s="243">
        <f ca="1">+IFERROR(INDEX('Hoja de Trabajo para listado'!$A$155:$Z$1048576,MATCH($A1100,'Hoja de Trabajo para listado'!$A$155:$A$1048576,0),MATCH((CUADRO!Q$5&amp;$E1100),'Hoja de Trabajo para listado'!$A$151:$Z$151,0)),0)+IFERROR(INDEX('Hoja de Trabajo para listado'!$AB$155:$BA$1048576,MATCH($A1100,'Hoja de Trabajo para listado'!$AB$155:$AB$1048576,0),MATCH((CUADRO!Q$5&amp;$E1100),'Hoja de Trabajo para listado'!$AB$151:$BA$151,0)),0)+IFERROR(INDEX('Hoja de Trabajo para listado'!$BC$155:$CB$1048576,MATCH($A1100,'Hoja de Trabajo para listado'!$BC$155:$BC$1048576,0),MATCH((CUADRO!Q$5&amp;$E1100),'Hoja de Trabajo para listado'!$BC$151:$CB$151,0)),0)+IFERROR(INDEX('Hoja de Trabajo para listado'!$DE$153:$DG$274,MATCH($A1100,'Hoja de Trabajo para listado'!$DE$153:$DE$1048576,0),MATCH((CUADRO!Q$5&amp;$E1100),'Hoja de Trabajo para listado'!$DE$151:$DG$151,0)),0)+IFERROR(INDEX('Hoja de Trabajo para listado'!$CD$155:$DC$1048576,MATCH($A1100,'Hoja de Trabajo para listado'!$CD$155:$CD$1048576,0),MATCH((CUADRO!Q$5&amp;$E1100),'Hoja de Trabajo para listado'!$CD$151:$DC$151,0)),0)</f>
        <v>0</v>
      </c>
      <c r="R1100" s="243">
        <f t="shared" ca="1" si="37"/>
        <v>0</v>
      </c>
      <c r="S1100" s="249"/>
      <c r="T1100" s="243">
        <f ca="1">+T1101</f>
        <v>0</v>
      </c>
      <c r="U1100" s="242">
        <f t="shared" si="38"/>
        <v>1</v>
      </c>
      <c r="V1100" s="333" t="str">
        <f>+VLOOKUP(A1100,bd_lista!$A$3:$E$590,5,FALSE)</f>
        <v>Gobiernos Autonomos Municipales</v>
      </c>
      <c r="W1100" s="383" t="str">
        <f>+V1100</f>
        <v>Gobiernos Autonomos Municipales</v>
      </c>
      <c r="X1100" s="242">
        <f>+VLOOKUP(A1100,[3]Sheet1!$A$13:$D$744,4,FALSE)</f>
        <v>0</v>
      </c>
      <c r="Y1100" s="242" t="e">
        <f>+VLOOKUP(X1100,bd_lista!$A$3:$C$590,3,FALSE)</f>
        <v>#N/A</v>
      </c>
      <c r="Z1100" s="294">
        <f>+X1100</f>
        <v>0</v>
      </c>
      <c r="AA1100" s="295" t="e">
        <f>+Y1100</f>
        <v>#N/A</v>
      </c>
    </row>
    <row r="1101" spans="1:27" customFormat="1" ht="15" hidden="1" customHeight="1">
      <c r="A1101" s="32">
        <v>1909</v>
      </c>
      <c r="B1101" s="389"/>
      <c r="C1101" s="247" t="str">
        <f>+VLOOKUP(A1101,bd_lista!$A$3:$C$590,3,FALSE)</f>
        <v>Gobierno Autónomo Municipal de San Lorenzo</v>
      </c>
      <c r="D1101" s="386"/>
      <c r="E1101" s="244" t="s">
        <v>1305</v>
      </c>
      <c r="F1101" s="245">
        <f ca="1">+IFERROR(INDEX('Hoja de Trabajo para listado'!$A$155:$Z$1048576,MATCH($A1101,'Hoja de Trabajo para listado'!$A$155:$A$1048576,0),MATCH((CUADRO!F$5&amp;$E1101),'Hoja de Trabajo para listado'!$A$151:$Z$151,0)),0)+IFERROR(INDEX('Hoja de Trabajo para listado'!$AB$155:$BA$1048576,MATCH($A1101,'Hoja de Trabajo para listado'!$AB$155:$AB$1048576,0),MATCH((CUADRO!F$5&amp;$E1101),'Hoja de Trabajo para listado'!$AB$151:$BA$151,0)),0)+IFERROR(INDEX('Hoja de Trabajo para listado'!$BC$155:$CB$1048576,MATCH($A1101,'Hoja de Trabajo para listado'!$BC$155:$BC$1048576,0),MATCH((CUADRO!F$5&amp;$E1101),'Hoja de Trabajo para listado'!$BC$151:$CB$151,0)),0)+IFERROR(INDEX('Hoja de Trabajo para listado'!$DE$153:$DG$274,MATCH($A1101,'Hoja de Trabajo para listado'!$DE$153:$DE$1048576,0),MATCH((CUADRO!F$5&amp;$E1101),'Hoja de Trabajo para listado'!$DE$151:$DG$151,0)),0)+IFERROR(INDEX('Hoja de Trabajo para listado'!$CD$155:$DC$1048576,MATCH($A1101,'Hoja de Trabajo para listado'!$CD$155:$CD$1048576,0),MATCH((CUADRO!F$5&amp;$E1101),'Hoja de Trabajo para listado'!$CD$151:$DC$151,0)),0)</f>
        <v>0</v>
      </c>
      <c r="G1101" s="245">
        <f ca="1">+IFERROR(INDEX('Hoja de Trabajo para listado'!$A$155:$Z$1048576,MATCH($A1101,'Hoja de Trabajo para listado'!$A$155:$A$1048576,0),MATCH((CUADRO!G$5&amp;$E1101),'Hoja de Trabajo para listado'!$A$151:$Z$151,0)),0)+IFERROR(INDEX('Hoja de Trabajo para listado'!$AB$155:$BA$1048576,MATCH($A1101,'Hoja de Trabajo para listado'!$AB$155:$AB$1048576,0),MATCH((CUADRO!G$5&amp;$E1101),'Hoja de Trabajo para listado'!$AB$151:$BA$151,0)),0)+IFERROR(INDEX('Hoja de Trabajo para listado'!$BC$155:$CB$1048576,MATCH($A1101,'Hoja de Trabajo para listado'!$BC$155:$BC$1048576,0),MATCH((CUADRO!G$5&amp;$E1101),'Hoja de Trabajo para listado'!$BC$151:$CB$151,0)),0)+IFERROR(INDEX('Hoja de Trabajo para listado'!$DE$153:$DG$274,MATCH($A1101,'Hoja de Trabajo para listado'!$DE$153:$DE$1048576,0),MATCH((CUADRO!G$5&amp;$E1101),'Hoja de Trabajo para listado'!$DE$151:$DG$151,0)),0)+IFERROR(INDEX('Hoja de Trabajo para listado'!$CD$155:$DC$1048576,MATCH($A1101,'Hoja de Trabajo para listado'!$CD$155:$CD$1048576,0),MATCH((CUADRO!G$5&amp;$E1101),'Hoja de Trabajo para listado'!$CD$151:$DC$151,0)),0)</f>
        <v>0</v>
      </c>
      <c r="H1101" s="245">
        <f ca="1">+IFERROR(INDEX('Hoja de Trabajo para listado'!$A$155:$Z$1048576,MATCH($A1101,'Hoja de Trabajo para listado'!$A$155:$A$1048576,0),MATCH((CUADRO!H$5&amp;$E1101),'Hoja de Trabajo para listado'!$A$151:$Z$151,0)),0)+IFERROR(INDEX('Hoja de Trabajo para listado'!$AB$155:$BA$1048576,MATCH($A1101,'Hoja de Trabajo para listado'!$AB$155:$AB$1048576,0),MATCH((CUADRO!H$5&amp;$E1101),'Hoja de Trabajo para listado'!$AB$151:$BA$151,0)),0)+IFERROR(INDEX('Hoja de Trabajo para listado'!$BC$155:$CB$1048576,MATCH($A1101,'Hoja de Trabajo para listado'!$BC$155:$BC$1048576,0),MATCH((CUADRO!H$5&amp;$E1101),'Hoja de Trabajo para listado'!$BC$151:$CB$151,0)),0)+IFERROR(INDEX('Hoja de Trabajo para listado'!$DE$153:$DG$274,MATCH($A1101,'Hoja de Trabajo para listado'!$DE$153:$DE$1048576,0),MATCH((CUADRO!H$5&amp;$E1101),'Hoja de Trabajo para listado'!$DE$151:$DG$151,0)),0)+IFERROR(INDEX('Hoja de Trabajo para listado'!$CD$155:$DC$1048576,MATCH($A1101,'Hoja de Trabajo para listado'!$CD$155:$CD$1048576,0),MATCH((CUADRO!H$5&amp;$E1101),'Hoja de Trabajo para listado'!$CD$151:$DC$151,0)),0)</f>
        <v>0</v>
      </c>
      <c r="I1101" s="245">
        <f ca="1">+IFERROR(INDEX('Hoja de Trabajo para listado'!$A$155:$Z$1048576,MATCH($A1101,'Hoja de Trabajo para listado'!$A$155:$A$1048576,0),MATCH((CUADRO!I$5&amp;$E1101),'Hoja de Trabajo para listado'!$A$151:$Z$151,0)),0)+IFERROR(INDEX('Hoja de Trabajo para listado'!$AB$155:$BA$1048576,MATCH($A1101,'Hoja de Trabajo para listado'!$AB$155:$AB$1048576,0),MATCH((CUADRO!I$5&amp;$E1101),'Hoja de Trabajo para listado'!$AB$151:$BA$151,0)),0)+IFERROR(INDEX('Hoja de Trabajo para listado'!$BC$155:$CB$1048576,MATCH($A1101,'Hoja de Trabajo para listado'!$BC$155:$BC$1048576,0),MATCH((CUADRO!I$5&amp;$E1101),'Hoja de Trabajo para listado'!$BC$151:$CB$151,0)),0)+IFERROR(INDEX('Hoja de Trabajo para listado'!$DE$153:$DG$274,MATCH($A1101,'Hoja de Trabajo para listado'!$DE$153:$DE$1048576,0),MATCH((CUADRO!I$5&amp;$E1101),'Hoja de Trabajo para listado'!$DE$151:$DG$151,0)),0)+IFERROR(INDEX('Hoja de Trabajo para listado'!$CD$155:$DC$1048576,MATCH($A1101,'Hoja de Trabajo para listado'!$CD$155:$CD$1048576,0),MATCH((CUADRO!I$5&amp;$E1101),'Hoja de Trabajo para listado'!$CD$151:$DC$151,0)),0)</f>
        <v>0</v>
      </c>
      <c r="J1101" s="245">
        <f ca="1">+IFERROR(INDEX('Hoja de Trabajo para listado'!$A$155:$Z$1048576,MATCH($A1101,'Hoja de Trabajo para listado'!$A$155:$A$1048576,0),MATCH((CUADRO!J$5&amp;$E1101),'Hoja de Trabajo para listado'!$A$151:$Z$151,0)),0)+IFERROR(INDEX('Hoja de Trabajo para listado'!$AB$155:$BA$1048576,MATCH($A1101,'Hoja de Trabajo para listado'!$AB$155:$AB$1048576,0),MATCH((CUADRO!J$5&amp;$E1101),'Hoja de Trabajo para listado'!$AB$151:$BA$151,0)),0)+IFERROR(INDEX('Hoja de Trabajo para listado'!$BC$155:$CB$1048576,MATCH($A1101,'Hoja de Trabajo para listado'!$BC$155:$BC$1048576,0),MATCH((CUADRO!J$5&amp;$E1101),'Hoja de Trabajo para listado'!$BC$151:$CB$151,0)),0)+IFERROR(INDEX('Hoja de Trabajo para listado'!$DE$153:$DG$274,MATCH($A1101,'Hoja de Trabajo para listado'!$DE$153:$DE$1048576,0),MATCH((CUADRO!J$5&amp;$E1101),'Hoja de Trabajo para listado'!$DE$151:$DG$151,0)),0)+IFERROR(INDEX('Hoja de Trabajo para listado'!$CD$155:$DC$1048576,MATCH($A1101,'Hoja de Trabajo para listado'!$CD$155:$CD$1048576,0),MATCH((CUADRO!J$5&amp;$E1101),'Hoja de Trabajo para listado'!$CD$151:$DC$151,0)),0)</f>
        <v>0</v>
      </c>
      <c r="K1101" s="245">
        <f ca="1">+IFERROR(INDEX('Hoja de Trabajo para listado'!$A$155:$Z$1048576,MATCH($A1101,'Hoja de Trabajo para listado'!$A$155:$A$1048576,0),MATCH((CUADRO!K$5&amp;$E1101),'Hoja de Trabajo para listado'!$A$151:$Z$151,0)),0)+IFERROR(INDEX('Hoja de Trabajo para listado'!$AB$155:$BA$1048576,MATCH($A1101,'Hoja de Trabajo para listado'!$AB$155:$AB$1048576,0),MATCH((CUADRO!K$5&amp;$E1101),'Hoja de Trabajo para listado'!$AB$151:$BA$151,0)),0)+IFERROR(INDEX('Hoja de Trabajo para listado'!$BC$155:$CB$1048576,MATCH($A1101,'Hoja de Trabajo para listado'!$BC$155:$BC$1048576,0),MATCH((CUADRO!K$5&amp;$E1101),'Hoja de Trabajo para listado'!$BC$151:$CB$151,0)),0)+IFERROR(INDEX('Hoja de Trabajo para listado'!$DE$153:$DG$274,MATCH($A1101,'Hoja de Trabajo para listado'!$DE$153:$DE$1048576,0),MATCH((CUADRO!K$5&amp;$E1101),'Hoja de Trabajo para listado'!$DE$151:$DG$151,0)),0)+IFERROR(INDEX('Hoja de Trabajo para listado'!$CD$155:$DC$1048576,MATCH($A1101,'Hoja de Trabajo para listado'!$CD$155:$CD$1048576,0),MATCH((CUADRO!K$5&amp;$E1101),'Hoja de Trabajo para listado'!$CD$151:$DC$151,0)),0)</f>
        <v>0</v>
      </c>
      <c r="L1101" s="245">
        <f ca="1">+IFERROR(INDEX('Hoja de Trabajo para listado'!$A$155:$Z$1048576,MATCH($A1101,'Hoja de Trabajo para listado'!$A$155:$A$1048576,0),MATCH((CUADRO!L$5&amp;$E1101),'Hoja de Trabajo para listado'!$A$151:$Z$151,0)),0)+IFERROR(INDEX('Hoja de Trabajo para listado'!$AB$155:$BA$1048576,MATCH($A1101,'Hoja de Trabajo para listado'!$AB$155:$AB$1048576,0),MATCH((CUADRO!L$5&amp;$E1101),'Hoja de Trabajo para listado'!$AB$151:$BA$151,0)),0)+IFERROR(INDEX('Hoja de Trabajo para listado'!$BC$155:$CB$1048576,MATCH($A1101,'Hoja de Trabajo para listado'!$BC$155:$BC$1048576,0),MATCH((CUADRO!L$5&amp;$E1101),'Hoja de Trabajo para listado'!$BC$151:$CB$151,0)),0)+IFERROR(INDEX('Hoja de Trabajo para listado'!$DE$153:$DG$274,MATCH($A1101,'Hoja de Trabajo para listado'!$DE$153:$DE$1048576,0),MATCH((CUADRO!L$5&amp;$E1101),'Hoja de Trabajo para listado'!$DE$151:$DG$151,0)),0)+IFERROR(INDEX('Hoja de Trabajo para listado'!$CD$155:$DC$1048576,MATCH($A1101,'Hoja de Trabajo para listado'!$CD$155:$CD$1048576,0),MATCH((CUADRO!L$5&amp;$E1101),'Hoja de Trabajo para listado'!$CD$151:$DC$151,0)),0)</f>
        <v>0</v>
      </c>
      <c r="M1101" s="245">
        <f ca="1">+IFERROR(INDEX('Hoja de Trabajo para listado'!$A$155:$Z$1048576,MATCH($A1101,'Hoja de Trabajo para listado'!$A$155:$A$1048576,0),MATCH((CUADRO!M$5&amp;$E1101),'Hoja de Trabajo para listado'!$A$151:$Z$151,0)),0)+IFERROR(INDEX('Hoja de Trabajo para listado'!$AB$155:$BA$1048576,MATCH($A1101,'Hoja de Trabajo para listado'!$AB$155:$AB$1048576,0),MATCH((CUADRO!M$5&amp;$E1101),'Hoja de Trabajo para listado'!$AB$151:$BA$151,0)),0)+IFERROR(INDEX('Hoja de Trabajo para listado'!$BC$155:$CB$1048576,MATCH($A1101,'Hoja de Trabajo para listado'!$BC$155:$BC$1048576,0),MATCH((CUADRO!M$5&amp;$E1101),'Hoja de Trabajo para listado'!$BC$151:$CB$151,0)),0)+IFERROR(INDEX('Hoja de Trabajo para listado'!$DE$153:$DG$274,MATCH($A1101,'Hoja de Trabajo para listado'!$DE$153:$DE$1048576,0),MATCH((CUADRO!M$5&amp;$E1101),'Hoja de Trabajo para listado'!$DE$151:$DG$151,0)),0)+IFERROR(INDEX('Hoja de Trabajo para listado'!$CD$155:$DC$1048576,MATCH($A1101,'Hoja de Trabajo para listado'!$CD$155:$CD$1048576,0),MATCH((CUADRO!M$5&amp;$E1101),'Hoja de Trabajo para listado'!$CD$151:$DC$151,0)),0)</f>
        <v>0</v>
      </c>
      <c r="N1101" s="245">
        <f ca="1">+IFERROR(INDEX('Hoja de Trabajo para listado'!$A$155:$Z$1048576,MATCH($A1101,'Hoja de Trabajo para listado'!$A$155:$A$1048576,0),MATCH((CUADRO!N$5&amp;$E1101),'Hoja de Trabajo para listado'!$A$151:$Z$151,0)),0)+IFERROR(INDEX('Hoja de Trabajo para listado'!$AB$155:$BA$1048576,MATCH($A1101,'Hoja de Trabajo para listado'!$AB$155:$AB$1048576,0),MATCH((CUADRO!N$5&amp;$E1101),'Hoja de Trabajo para listado'!$AB$151:$BA$151,0)),0)+IFERROR(INDEX('Hoja de Trabajo para listado'!$BC$155:$CB$1048576,MATCH($A1101,'Hoja de Trabajo para listado'!$BC$155:$BC$1048576,0),MATCH((CUADRO!N$5&amp;$E1101),'Hoja de Trabajo para listado'!$BC$151:$CB$151,0)),0)+IFERROR(INDEX('Hoja de Trabajo para listado'!$DE$153:$DG$274,MATCH($A1101,'Hoja de Trabajo para listado'!$DE$153:$DE$1048576,0),MATCH((CUADRO!N$5&amp;$E1101),'Hoja de Trabajo para listado'!$DE$151:$DG$151,0)),0)+IFERROR(INDEX('Hoja de Trabajo para listado'!$CD$155:$DC$1048576,MATCH($A1101,'Hoja de Trabajo para listado'!$CD$155:$CD$1048576,0),MATCH((CUADRO!N$5&amp;$E1101),'Hoja de Trabajo para listado'!$CD$151:$DC$151,0)),0)</f>
        <v>0</v>
      </c>
      <c r="O1101" s="245">
        <f ca="1">+IFERROR(INDEX('Hoja de Trabajo para listado'!$A$155:$Z$1048576,MATCH($A1101,'Hoja de Trabajo para listado'!$A$155:$A$1048576,0),MATCH((CUADRO!O$5&amp;$E1101),'Hoja de Trabajo para listado'!$A$151:$Z$151,0)),0)+IFERROR(INDEX('Hoja de Trabajo para listado'!$AB$155:$BA$1048576,MATCH($A1101,'Hoja de Trabajo para listado'!$AB$155:$AB$1048576,0),MATCH((CUADRO!O$5&amp;$E1101),'Hoja de Trabajo para listado'!$AB$151:$BA$151,0)),0)+IFERROR(INDEX('Hoja de Trabajo para listado'!$BC$155:$CB$1048576,MATCH($A1101,'Hoja de Trabajo para listado'!$BC$155:$BC$1048576,0),MATCH((CUADRO!O$5&amp;$E1101),'Hoja de Trabajo para listado'!$BC$151:$CB$151,0)),0)+IFERROR(INDEX('Hoja de Trabajo para listado'!$DE$153:$DG$274,MATCH($A1101,'Hoja de Trabajo para listado'!$DE$153:$DE$1048576,0),MATCH((CUADRO!O$5&amp;$E1101),'Hoja de Trabajo para listado'!$DE$151:$DG$151,0)),0)+IFERROR(INDEX('Hoja de Trabajo para listado'!$CD$155:$DC$1048576,MATCH($A1101,'Hoja de Trabajo para listado'!$CD$155:$CD$1048576,0),MATCH((CUADRO!O$5&amp;$E1101),'Hoja de Trabajo para listado'!$CD$151:$DC$151,0)),0)</f>
        <v>0</v>
      </c>
      <c r="P1101" s="245">
        <f ca="1">+IFERROR(INDEX('Hoja de Trabajo para listado'!$A$155:$Z$1048576,MATCH($A1101,'Hoja de Trabajo para listado'!$A$155:$A$1048576,0),MATCH((CUADRO!P$5&amp;$E1101),'Hoja de Trabajo para listado'!$A$151:$Z$151,0)),0)+IFERROR(INDEX('Hoja de Trabajo para listado'!$AB$155:$BA$1048576,MATCH($A1101,'Hoja de Trabajo para listado'!$AB$155:$AB$1048576,0),MATCH((CUADRO!P$5&amp;$E1101),'Hoja de Trabajo para listado'!$AB$151:$BA$151,0)),0)+IFERROR(INDEX('Hoja de Trabajo para listado'!$BC$155:$CB$1048576,MATCH($A1101,'Hoja de Trabajo para listado'!$BC$155:$BC$1048576,0),MATCH((CUADRO!P$5&amp;$E1101),'Hoja de Trabajo para listado'!$BC$151:$CB$151,0)),0)+IFERROR(INDEX('Hoja de Trabajo para listado'!$DE$153:$DG$274,MATCH($A1101,'Hoja de Trabajo para listado'!$DE$153:$DE$1048576,0),MATCH((CUADRO!P$5&amp;$E1101),'Hoja de Trabajo para listado'!$DE$151:$DG$151,0)),0)+IFERROR(INDEX('Hoja de Trabajo para listado'!$CD$155:$DC$1048576,MATCH($A1101,'Hoja de Trabajo para listado'!$CD$155:$CD$1048576,0),MATCH((CUADRO!P$5&amp;$E1101),'Hoja de Trabajo para listado'!$CD$151:$DC$151,0)),0)</f>
        <v>0</v>
      </c>
      <c r="Q1101" s="245">
        <f ca="1">+IFERROR(INDEX('Hoja de Trabajo para listado'!$A$155:$Z$1048576,MATCH($A1101,'Hoja de Trabajo para listado'!$A$155:$A$1048576,0),MATCH((CUADRO!Q$5&amp;$E1101),'Hoja de Trabajo para listado'!$A$151:$Z$151,0)),0)+IFERROR(INDEX('Hoja de Trabajo para listado'!$AB$155:$BA$1048576,MATCH($A1101,'Hoja de Trabajo para listado'!$AB$155:$AB$1048576,0),MATCH((CUADRO!Q$5&amp;$E1101),'Hoja de Trabajo para listado'!$AB$151:$BA$151,0)),0)+IFERROR(INDEX('Hoja de Trabajo para listado'!$BC$155:$CB$1048576,MATCH($A1101,'Hoja de Trabajo para listado'!$BC$155:$BC$1048576,0),MATCH((CUADRO!Q$5&amp;$E1101),'Hoja de Trabajo para listado'!$BC$151:$CB$151,0)),0)+IFERROR(INDEX('Hoja de Trabajo para listado'!$DE$153:$DG$274,MATCH($A1101,'Hoja de Trabajo para listado'!$DE$153:$DE$1048576,0),MATCH((CUADRO!Q$5&amp;$E1101),'Hoja de Trabajo para listado'!$DE$151:$DG$151,0)),0)+IFERROR(INDEX('Hoja de Trabajo para listado'!$CD$155:$DC$1048576,MATCH($A1101,'Hoja de Trabajo para listado'!$CD$155:$CD$1048576,0),MATCH((CUADRO!Q$5&amp;$E1101),'Hoja de Trabajo para listado'!$CD$151:$DC$151,0)),0)</f>
        <v>0</v>
      </c>
      <c r="R1101" s="245">
        <f t="shared" ca="1" si="37"/>
        <v>0</v>
      </c>
      <c r="S1101" s="259">
        <f ca="1">+R1100+R1101</f>
        <v>0</v>
      </c>
      <c r="T1101" s="245">
        <f ca="1">+S1101</f>
        <v>0</v>
      </c>
      <c r="U1101" s="244">
        <f t="shared" si="38"/>
        <v>2</v>
      </c>
      <c r="V1101" s="333" t="str">
        <f>+VLOOKUP(A1101,bd_lista!$A$3:$E$590,5,FALSE)</f>
        <v>Gobiernos Autonomos Municipales</v>
      </c>
      <c r="W1101" s="384"/>
      <c r="X1101" s="242">
        <f>+VLOOKUP(A1101,[3]Sheet1!$A$13:$D$744,4,FALSE)</f>
        <v>0</v>
      </c>
      <c r="Y1101" s="242" t="e">
        <f>+VLOOKUP(X1101,bd_lista!$A$3:$C$590,3,FALSE)</f>
        <v>#N/A</v>
      </c>
      <c r="Z1101" s="292"/>
      <c r="AA1101" s="293"/>
    </row>
    <row r="1102" spans="1:27" customFormat="1" ht="15" hidden="1" customHeight="1">
      <c r="A1102" s="32">
        <v>1910</v>
      </c>
      <c r="B1102" s="388">
        <f>+A1102</f>
        <v>1910</v>
      </c>
      <c r="C1102" s="247" t="str">
        <f>+VLOOKUP(A1102,bd_lista!$A$3:$C$590,3,FALSE)</f>
        <v>Gobierno Autónomo Municipal de Sena</v>
      </c>
      <c r="D1102" s="385" t="str">
        <f>+C1102</f>
        <v>Gobierno Autónomo Municipal de Sena</v>
      </c>
      <c r="E1102" s="242" t="s">
        <v>1304</v>
      </c>
      <c r="F1102" s="243">
        <f ca="1">+IFERROR(INDEX('Hoja de Trabajo para listado'!$A$155:$Z$1048576,MATCH($A1102,'Hoja de Trabajo para listado'!$A$155:$A$1048576,0),MATCH((CUADRO!F$5&amp;$E1102),'Hoja de Trabajo para listado'!$A$151:$Z$151,0)),0)+IFERROR(INDEX('Hoja de Trabajo para listado'!$AB$155:$BA$1048576,MATCH($A1102,'Hoja de Trabajo para listado'!$AB$155:$AB$1048576,0),MATCH((CUADRO!F$5&amp;$E1102),'Hoja de Trabajo para listado'!$AB$151:$BA$151,0)),0)+IFERROR(INDEX('Hoja de Trabajo para listado'!$BC$155:$CB$1048576,MATCH($A1102,'Hoja de Trabajo para listado'!$BC$155:$BC$1048576,0),MATCH((CUADRO!F$5&amp;$E1102),'Hoja de Trabajo para listado'!$BC$151:$CB$151,0)),0)+IFERROR(INDEX('Hoja de Trabajo para listado'!$DE$153:$DG$274,MATCH($A1102,'Hoja de Trabajo para listado'!$DE$153:$DE$1048576,0),MATCH((CUADRO!F$5&amp;$E1102),'Hoja de Trabajo para listado'!$DE$151:$DG$151,0)),0)+IFERROR(INDEX('Hoja de Trabajo para listado'!$CD$155:$DC$1048576,MATCH($A1102,'Hoja de Trabajo para listado'!$CD$155:$CD$1048576,0),MATCH((CUADRO!F$5&amp;$E1102),'Hoja de Trabajo para listado'!$CD$151:$DC$151,0)),0)</f>
        <v>0</v>
      </c>
      <c r="G1102" s="243">
        <f ca="1">+IFERROR(INDEX('Hoja de Trabajo para listado'!$A$155:$Z$1048576,MATCH($A1102,'Hoja de Trabajo para listado'!$A$155:$A$1048576,0),MATCH((CUADRO!G$5&amp;$E1102),'Hoja de Trabajo para listado'!$A$151:$Z$151,0)),0)+IFERROR(INDEX('Hoja de Trabajo para listado'!$AB$155:$BA$1048576,MATCH($A1102,'Hoja de Trabajo para listado'!$AB$155:$AB$1048576,0),MATCH((CUADRO!G$5&amp;$E1102),'Hoja de Trabajo para listado'!$AB$151:$BA$151,0)),0)+IFERROR(INDEX('Hoja de Trabajo para listado'!$BC$155:$CB$1048576,MATCH($A1102,'Hoja de Trabajo para listado'!$BC$155:$BC$1048576,0),MATCH((CUADRO!G$5&amp;$E1102),'Hoja de Trabajo para listado'!$BC$151:$CB$151,0)),0)+IFERROR(INDEX('Hoja de Trabajo para listado'!$DE$153:$DG$274,MATCH($A1102,'Hoja de Trabajo para listado'!$DE$153:$DE$1048576,0),MATCH((CUADRO!G$5&amp;$E1102),'Hoja de Trabajo para listado'!$DE$151:$DG$151,0)),0)+IFERROR(INDEX('Hoja de Trabajo para listado'!$CD$155:$DC$1048576,MATCH($A1102,'Hoja de Trabajo para listado'!$CD$155:$CD$1048576,0),MATCH((CUADRO!G$5&amp;$E1102),'Hoja de Trabajo para listado'!$CD$151:$DC$151,0)),0)</f>
        <v>0</v>
      </c>
      <c r="H1102" s="243">
        <f ca="1">+IFERROR(INDEX('Hoja de Trabajo para listado'!$A$155:$Z$1048576,MATCH($A1102,'Hoja de Trabajo para listado'!$A$155:$A$1048576,0),MATCH((CUADRO!H$5&amp;$E1102),'Hoja de Trabajo para listado'!$A$151:$Z$151,0)),0)+IFERROR(INDEX('Hoja de Trabajo para listado'!$AB$155:$BA$1048576,MATCH($A1102,'Hoja de Trabajo para listado'!$AB$155:$AB$1048576,0),MATCH((CUADRO!H$5&amp;$E1102),'Hoja de Trabajo para listado'!$AB$151:$BA$151,0)),0)+IFERROR(INDEX('Hoja de Trabajo para listado'!$BC$155:$CB$1048576,MATCH($A1102,'Hoja de Trabajo para listado'!$BC$155:$BC$1048576,0),MATCH((CUADRO!H$5&amp;$E1102),'Hoja de Trabajo para listado'!$BC$151:$CB$151,0)),0)+IFERROR(INDEX('Hoja de Trabajo para listado'!$DE$153:$DG$274,MATCH($A1102,'Hoja de Trabajo para listado'!$DE$153:$DE$1048576,0),MATCH((CUADRO!H$5&amp;$E1102),'Hoja de Trabajo para listado'!$DE$151:$DG$151,0)),0)+IFERROR(INDEX('Hoja de Trabajo para listado'!$CD$155:$DC$1048576,MATCH($A1102,'Hoja de Trabajo para listado'!$CD$155:$CD$1048576,0),MATCH((CUADRO!H$5&amp;$E1102),'Hoja de Trabajo para listado'!$CD$151:$DC$151,0)),0)</f>
        <v>0</v>
      </c>
      <c r="I1102" s="243">
        <f ca="1">+IFERROR(INDEX('Hoja de Trabajo para listado'!$A$155:$Z$1048576,MATCH($A1102,'Hoja de Trabajo para listado'!$A$155:$A$1048576,0),MATCH((CUADRO!I$5&amp;$E1102),'Hoja de Trabajo para listado'!$A$151:$Z$151,0)),0)+IFERROR(INDEX('Hoja de Trabajo para listado'!$AB$155:$BA$1048576,MATCH($A1102,'Hoja de Trabajo para listado'!$AB$155:$AB$1048576,0),MATCH((CUADRO!I$5&amp;$E1102),'Hoja de Trabajo para listado'!$AB$151:$BA$151,0)),0)+IFERROR(INDEX('Hoja de Trabajo para listado'!$BC$155:$CB$1048576,MATCH($A1102,'Hoja de Trabajo para listado'!$BC$155:$BC$1048576,0),MATCH((CUADRO!I$5&amp;$E1102),'Hoja de Trabajo para listado'!$BC$151:$CB$151,0)),0)+IFERROR(INDEX('Hoja de Trabajo para listado'!$DE$153:$DG$274,MATCH($A1102,'Hoja de Trabajo para listado'!$DE$153:$DE$1048576,0),MATCH((CUADRO!I$5&amp;$E1102),'Hoja de Trabajo para listado'!$DE$151:$DG$151,0)),0)+IFERROR(INDEX('Hoja de Trabajo para listado'!$CD$155:$DC$1048576,MATCH($A1102,'Hoja de Trabajo para listado'!$CD$155:$CD$1048576,0),MATCH((CUADRO!I$5&amp;$E1102),'Hoja de Trabajo para listado'!$CD$151:$DC$151,0)),0)</f>
        <v>0</v>
      </c>
      <c r="J1102" s="243">
        <f ca="1">+IFERROR(INDEX('Hoja de Trabajo para listado'!$A$155:$Z$1048576,MATCH($A1102,'Hoja de Trabajo para listado'!$A$155:$A$1048576,0),MATCH((CUADRO!J$5&amp;$E1102),'Hoja de Trabajo para listado'!$A$151:$Z$151,0)),0)+IFERROR(INDEX('Hoja de Trabajo para listado'!$AB$155:$BA$1048576,MATCH($A1102,'Hoja de Trabajo para listado'!$AB$155:$AB$1048576,0),MATCH((CUADRO!J$5&amp;$E1102),'Hoja de Trabajo para listado'!$AB$151:$BA$151,0)),0)+IFERROR(INDEX('Hoja de Trabajo para listado'!$BC$155:$CB$1048576,MATCH($A1102,'Hoja de Trabajo para listado'!$BC$155:$BC$1048576,0),MATCH((CUADRO!J$5&amp;$E1102),'Hoja de Trabajo para listado'!$BC$151:$CB$151,0)),0)+IFERROR(INDEX('Hoja de Trabajo para listado'!$DE$153:$DG$274,MATCH($A1102,'Hoja de Trabajo para listado'!$DE$153:$DE$1048576,0),MATCH((CUADRO!J$5&amp;$E1102),'Hoja de Trabajo para listado'!$DE$151:$DG$151,0)),0)+IFERROR(INDEX('Hoja de Trabajo para listado'!$CD$155:$DC$1048576,MATCH($A1102,'Hoja de Trabajo para listado'!$CD$155:$CD$1048576,0),MATCH((CUADRO!J$5&amp;$E1102),'Hoja de Trabajo para listado'!$CD$151:$DC$151,0)),0)</f>
        <v>0</v>
      </c>
      <c r="K1102" s="243">
        <f ca="1">+IFERROR(INDEX('Hoja de Trabajo para listado'!$A$155:$Z$1048576,MATCH($A1102,'Hoja de Trabajo para listado'!$A$155:$A$1048576,0),MATCH((CUADRO!K$5&amp;$E1102),'Hoja de Trabajo para listado'!$A$151:$Z$151,0)),0)+IFERROR(INDEX('Hoja de Trabajo para listado'!$AB$155:$BA$1048576,MATCH($A1102,'Hoja de Trabajo para listado'!$AB$155:$AB$1048576,0),MATCH((CUADRO!K$5&amp;$E1102),'Hoja de Trabajo para listado'!$AB$151:$BA$151,0)),0)+IFERROR(INDEX('Hoja de Trabajo para listado'!$BC$155:$CB$1048576,MATCH($A1102,'Hoja de Trabajo para listado'!$BC$155:$BC$1048576,0),MATCH((CUADRO!K$5&amp;$E1102),'Hoja de Trabajo para listado'!$BC$151:$CB$151,0)),0)+IFERROR(INDEX('Hoja de Trabajo para listado'!$DE$153:$DG$274,MATCH($A1102,'Hoja de Trabajo para listado'!$DE$153:$DE$1048576,0),MATCH((CUADRO!K$5&amp;$E1102),'Hoja de Trabajo para listado'!$DE$151:$DG$151,0)),0)+IFERROR(INDEX('Hoja de Trabajo para listado'!$CD$155:$DC$1048576,MATCH($A1102,'Hoja de Trabajo para listado'!$CD$155:$CD$1048576,0),MATCH((CUADRO!K$5&amp;$E1102),'Hoja de Trabajo para listado'!$CD$151:$DC$151,0)),0)</f>
        <v>0</v>
      </c>
      <c r="L1102" s="243">
        <f ca="1">+IFERROR(INDEX('Hoja de Trabajo para listado'!$A$155:$Z$1048576,MATCH($A1102,'Hoja de Trabajo para listado'!$A$155:$A$1048576,0),MATCH((CUADRO!L$5&amp;$E1102),'Hoja de Trabajo para listado'!$A$151:$Z$151,0)),0)+IFERROR(INDEX('Hoja de Trabajo para listado'!$AB$155:$BA$1048576,MATCH($A1102,'Hoja de Trabajo para listado'!$AB$155:$AB$1048576,0),MATCH((CUADRO!L$5&amp;$E1102),'Hoja de Trabajo para listado'!$AB$151:$BA$151,0)),0)+IFERROR(INDEX('Hoja de Trabajo para listado'!$BC$155:$CB$1048576,MATCH($A1102,'Hoja de Trabajo para listado'!$BC$155:$BC$1048576,0),MATCH((CUADRO!L$5&amp;$E1102),'Hoja de Trabajo para listado'!$BC$151:$CB$151,0)),0)+IFERROR(INDEX('Hoja de Trabajo para listado'!$DE$153:$DG$274,MATCH($A1102,'Hoja de Trabajo para listado'!$DE$153:$DE$1048576,0),MATCH((CUADRO!L$5&amp;$E1102),'Hoja de Trabajo para listado'!$DE$151:$DG$151,0)),0)+IFERROR(INDEX('Hoja de Trabajo para listado'!$CD$155:$DC$1048576,MATCH($A1102,'Hoja de Trabajo para listado'!$CD$155:$CD$1048576,0),MATCH((CUADRO!L$5&amp;$E1102),'Hoja de Trabajo para listado'!$CD$151:$DC$151,0)),0)</f>
        <v>0</v>
      </c>
      <c r="M1102" s="243">
        <f ca="1">+IFERROR(INDEX('Hoja de Trabajo para listado'!$A$155:$Z$1048576,MATCH($A1102,'Hoja de Trabajo para listado'!$A$155:$A$1048576,0),MATCH((CUADRO!M$5&amp;$E1102),'Hoja de Trabajo para listado'!$A$151:$Z$151,0)),0)+IFERROR(INDEX('Hoja de Trabajo para listado'!$AB$155:$BA$1048576,MATCH($A1102,'Hoja de Trabajo para listado'!$AB$155:$AB$1048576,0),MATCH((CUADRO!M$5&amp;$E1102),'Hoja de Trabajo para listado'!$AB$151:$BA$151,0)),0)+IFERROR(INDEX('Hoja de Trabajo para listado'!$BC$155:$CB$1048576,MATCH($A1102,'Hoja de Trabajo para listado'!$BC$155:$BC$1048576,0),MATCH((CUADRO!M$5&amp;$E1102),'Hoja de Trabajo para listado'!$BC$151:$CB$151,0)),0)+IFERROR(INDEX('Hoja de Trabajo para listado'!$DE$153:$DG$274,MATCH($A1102,'Hoja de Trabajo para listado'!$DE$153:$DE$1048576,0),MATCH((CUADRO!M$5&amp;$E1102),'Hoja de Trabajo para listado'!$DE$151:$DG$151,0)),0)+IFERROR(INDEX('Hoja de Trabajo para listado'!$CD$155:$DC$1048576,MATCH($A1102,'Hoja de Trabajo para listado'!$CD$155:$CD$1048576,0),MATCH((CUADRO!M$5&amp;$E1102),'Hoja de Trabajo para listado'!$CD$151:$DC$151,0)),0)</f>
        <v>0</v>
      </c>
      <c r="N1102" s="243">
        <f ca="1">+IFERROR(INDEX('Hoja de Trabajo para listado'!$A$155:$Z$1048576,MATCH($A1102,'Hoja de Trabajo para listado'!$A$155:$A$1048576,0),MATCH((CUADRO!N$5&amp;$E1102),'Hoja de Trabajo para listado'!$A$151:$Z$151,0)),0)+IFERROR(INDEX('Hoja de Trabajo para listado'!$AB$155:$BA$1048576,MATCH($A1102,'Hoja de Trabajo para listado'!$AB$155:$AB$1048576,0),MATCH((CUADRO!N$5&amp;$E1102),'Hoja de Trabajo para listado'!$AB$151:$BA$151,0)),0)+IFERROR(INDEX('Hoja de Trabajo para listado'!$BC$155:$CB$1048576,MATCH($A1102,'Hoja de Trabajo para listado'!$BC$155:$BC$1048576,0),MATCH((CUADRO!N$5&amp;$E1102),'Hoja de Trabajo para listado'!$BC$151:$CB$151,0)),0)+IFERROR(INDEX('Hoja de Trabajo para listado'!$DE$153:$DG$274,MATCH($A1102,'Hoja de Trabajo para listado'!$DE$153:$DE$1048576,0),MATCH((CUADRO!N$5&amp;$E1102),'Hoja de Trabajo para listado'!$DE$151:$DG$151,0)),0)+IFERROR(INDEX('Hoja de Trabajo para listado'!$CD$155:$DC$1048576,MATCH($A1102,'Hoja de Trabajo para listado'!$CD$155:$CD$1048576,0),MATCH((CUADRO!N$5&amp;$E1102),'Hoja de Trabajo para listado'!$CD$151:$DC$151,0)),0)</f>
        <v>0</v>
      </c>
      <c r="O1102" s="243">
        <f ca="1">+IFERROR(INDEX('Hoja de Trabajo para listado'!$A$155:$Z$1048576,MATCH($A1102,'Hoja de Trabajo para listado'!$A$155:$A$1048576,0),MATCH((CUADRO!O$5&amp;$E1102),'Hoja de Trabajo para listado'!$A$151:$Z$151,0)),0)+IFERROR(INDEX('Hoja de Trabajo para listado'!$AB$155:$BA$1048576,MATCH($A1102,'Hoja de Trabajo para listado'!$AB$155:$AB$1048576,0),MATCH((CUADRO!O$5&amp;$E1102),'Hoja de Trabajo para listado'!$AB$151:$BA$151,0)),0)+IFERROR(INDEX('Hoja de Trabajo para listado'!$BC$155:$CB$1048576,MATCH($A1102,'Hoja de Trabajo para listado'!$BC$155:$BC$1048576,0),MATCH((CUADRO!O$5&amp;$E1102),'Hoja de Trabajo para listado'!$BC$151:$CB$151,0)),0)+IFERROR(INDEX('Hoja de Trabajo para listado'!$DE$153:$DG$274,MATCH($A1102,'Hoja de Trabajo para listado'!$DE$153:$DE$1048576,0),MATCH((CUADRO!O$5&amp;$E1102),'Hoja de Trabajo para listado'!$DE$151:$DG$151,0)),0)+IFERROR(INDEX('Hoja de Trabajo para listado'!$CD$155:$DC$1048576,MATCH($A1102,'Hoja de Trabajo para listado'!$CD$155:$CD$1048576,0),MATCH((CUADRO!O$5&amp;$E1102),'Hoja de Trabajo para listado'!$CD$151:$DC$151,0)),0)</f>
        <v>0</v>
      </c>
      <c r="P1102" s="243">
        <f ca="1">+IFERROR(INDEX('Hoja de Trabajo para listado'!$A$155:$Z$1048576,MATCH($A1102,'Hoja de Trabajo para listado'!$A$155:$A$1048576,0),MATCH((CUADRO!P$5&amp;$E1102),'Hoja de Trabajo para listado'!$A$151:$Z$151,0)),0)+IFERROR(INDEX('Hoja de Trabajo para listado'!$AB$155:$BA$1048576,MATCH($A1102,'Hoja de Trabajo para listado'!$AB$155:$AB$1048576,0),MATCH((CUADRO!P$5&amp;$E1102),'Hoja de Trabajo para listado'!$AB$151:$BA$151,0)),0)+IFERROR(INDEX('Hoja de Trabajo para listado'!$BC$155:$CB$1048576,MATCH($A1102,'Hoja de Trabajo para listado'!$BC$155:$BC$1048576,0),MATCH((CUADRO!P$5&amp;$E1102),'Hoja de Trabajo para listado'!$BC$151:$CB$151,0)),0)+IFERROR(INDEX('Hoja de Trabajo para listado'!$DE$153:$DG$274,MATCH($A1102,'Hoja de Trabajo para listado'!$DE$153:$DE$1048576,0),MATCH((CUADRO!P$5&amp;$E1102),'Hoja de Trabajo para listado'!$DE$151:$DG$151,0)),0)+IFERROR(INDEX('Hoja de Trabajo para listado'!$CD$155:$DC$1048576,MATCH($A1102,'Hoja de Trabajo para listado'!$CD$155:$CD$1048576,0),MATCH((CUADRO!P$5&amp;$E1102),'Hoja de Trabajo para listado'!$CD$151:$DC$151,0)),0)</f>
        <v>0</v>
      </c>
      <c r="Q1102" s="243">
        <f ca="1">+IFERROR(INDEX('Hoja de Trabajo para listado'!$A$155:$Z$1048576,MATCH($A1102,'Hoja de Trabajo para listado'!$A$155:$A$1048576,0),MATCH((CUADRO!Q$5&amp;$E1102),'Hoja de Trabajo para listado'!$A$151:$Z$151,0)),0)+IFERROR(INDEX('Hoja de Trabajo para listado'!$AB$155:$BA$1048576,MATCH($A1102,'Hoja de Trabajo para listado'!$AB$155:$AB$1048576,0),MATCH((CUADRO!Q$5&amp;$E1102),'Hoja de Trabajo para listado'!$AB$151:$BA$151,0)),0)+IFERROR(INDEX('Hoja de Trabajo para listado'!$BC$155:$CB$1048576,MATCH($A1102,'Hoja de Trabajo para listado'!$BC$155:$BC$1048576,0),MATCH((CUADRO!Q$5&amp;$E1102),'Hoja de Trabajo para listado'!$BC$151:$CB$151,0)),0)+IFERROR(INDEX('Hoja de Trabajo para listado'!$DE$153:$DG$274,MATCH($A1102,'Hoja de Trabajo para listado'!$DE$153:$DE$1048576,0),MATCH((CUADRO!Q$5&amp;$E1102),'Hoja de Trabajo para listado'!$DE$151:$DG$151,0)),0)+IFERROR(INDEX('Hoja de Trabajo para listado'!$CD$155:$DC$1048576,MATCH($A1102,'Hoja de Trabajo para listado'!$CD$155:$CD$1048576,0),MATCH((CUADRO!Q$5&amp;$E1102),'Hoja de Trabajo para listado'!$CD$151:$DC$151,0)),0)</f>
        <v>0</v>
      </c>
      <c r="R1102" s="243">
        <f t="shared" ca="1" si="37"/>
        <v>0</v>
      </c>
      <c r="S1102" s="249"/>
      <c r="T1102" s="243">
        <f ca="1">+T1103</f>
        <v>0</v>
      </c>
      <c r="U1102" s="242">
        <f t="shared" si="38"/>
        <v>1</v>
      </c>
      <c r="V1102" s="333" t="str">
        <f>+VLOOKUP(A1102,bd_lista!$A$3:$E$590,5,FALSE)</f>
        <v>Gobiernos Autonomos Municipales</v>
      </c>
      <c r="W1102" s="383" t="str">
        <f>+V1102</f>
        <v>Gobiernos Autonomos Municipales</v>
      </c>
      <c r="X1102" s="242">
        <f>+VLOOKUP(A1102,[3]Sheet1!$A$13:$D$744,4,FALSE)</f>
        <v>0</v>
      </c>
      <c r="Y1102" s="242" t="e">
        <f>+VLOOKUP(X1102,bd_lista!$A$3:$C$590,3,FALSE)</f>
        <v>#N/A</v>
      </c>
      <c r="Z1102" s="294">
        <f>+X1102</f>
        <v>0</v>
      </c>
      <c r="AA1102" s="295" t="e">
        <f>+Y1102</f>
        <v>#N/A</v>
      </c>
    </row>
    <row r="1103" spans="1:27" customFormat="1" ht="15" hidden="1" customHeight="1">
      <c r="A1103" s="32">
        <v>1910</v>
      </c>
      <c r="B1103" s="389"/>
      <c r="C1103" s="247" t="str">
        <f>+VLOOKUP(A1103,bd_lista!$A$3:$C$590,3,FALSE)</f>
        <v>Gobierno Autónomo Municipal de Sena</v>
      </c>
      <c r="D1103" s="386"/>
      <c r="E1103" s="244" t="s">
        <v>1305</v>
      </c>
      <c r="F1103" s="245">
        <f ca="1">+IFERROR(INDEX('Hoja de Trabajo para listado'!$A$155:$Z$1048576,MATCH($A1103,'Hoja de Trabajo para listado'!$A$155:$A$1048576,0),MATCH((CUADRO!F$5&amp;$E1103),'Hoja de Trabajo para listado'!$A$151:$Z$151,0)),0)+IFERROR(INDEX('Hoja de Trabajo para listado'!$AB$155:$BA$1048576,MATCH($A1103,'Hoja de Trabajo para listado'!$AB$155:$AB$1048576,0),MATCH((CUADRO!F$5&amp;$E1103),'Hoja de Trabajo para listado'!$AB$151:$BA$151,0)),0)+IFERROR(INDEX('Hoja de Trabajo para listado'!$BC$155:$CB$1048576,MATCH($A1103,'Hoja de Trabajo para listado'!$BC$155:$BC$1048576,0),MATCH((CUADRO!F$5&amp;$E1103),'Hoja de Trabajo para listado'!$BC$151:$CB$151,0)),0)+IFERROR(INDEX('Hoja de Trabajo para listado'!$DE$153:$DG$274,MATCH($A1103,'Hoja de Trabajo para listado'!$DE$153:$DE$1048576,0),MATCH((CUADRO!F$5&amp;$E1103),'Hoja de Trabajo para listado'!$DE$151:$DG$151,0)),0)+IFERROR(INDEX('Hoja de Trabajo para listado'!$CD$155:$DC$1048576,MATCH($A1103,'Hoja de Trabajo para listado'!$CD$155:$CD$1048576,0),MATCH((CUADRO!F$5&amp;$E1103),'Hoja de Trabajo para listado'!$CD$151:$DC$151,0)),0)</f>
        <v>0</v>
      </c>
      <c r="G1103" s="245">
        <f ca="1">+IFERROR(INDEX('Hoja de Trabajo para listado'!$A$155:$Z$1048576,MATCH($A1103,'Hoja de Trabajo para listado'!$A$155:$A$1048576,0),MATCH((CUADRO!G$5&amp;$E1103),'Hoja de Trabajo para listado'!$A$151:$Z$151,0)),0)+IFERROR(INDEX('Hoja de Trabajo para listado'!$AB$155:$BA$1048576,MATCH($A1103,'Hoja de Trabajo para listado'!$AB$155:$AB$1048576,0),MATCH((CUADRO!G$5&amp;$E1103),'Hoja de Trabajo para listado'!$AB$151:$BA$151,0)),0)+IFERROR(INDEX('Hoja de Trabajo para listado'!$BC$155:$CB$1048576,MATCH($A1103,'Hoja de Trabajo para listado'!$BC$155:$BC$1048576,0),MATCH((CUADRO!G$5&amp;$E1103),'Hoja de Trabajo para listado'!$BC$151:$CB$151,0)),0)+IFERROR(INDEX('Hoja de Trabajo para listado'!$DE$153:$DG$274,MATCH($A1103,'Hoja de Trabajo para listado'!$DE$153:$DE$1048576,0),MATCH((CUADRO!G$5&amp;$E1103),'Hoja de Trabajo para listado'!$DE$151:$DG$151,0)),0)+IFERROR(INDEX('Hoja de Trabajo para listado'!$CD$155:$DC$1048576,MATCH($A1103,'Hoja de Trabajo para listado'!$CD$155:$CD$1048576,0),MATCH((CUADRO!G$5&amp;$E1103),'Hoja de Trabajo para listado'!$CD$151:$DC$151,0)),0)</f>
        <v>0</v>
      </c>
      <c r="H1103" s="245">
        <f ca="1">+IFERROR(INDEX('Hoja de Trabajo para listado'!$A$155:$Z$1048576,MATCH($A1103,'Hoja de Trabajo para listado'!$A$155:$A$1048576,0),MATCH((CUADRO!H$5&amp;$E1103),'Hoja de Trabajo para listado'!$A$151:$Z$151,0)),0)+IFERROR(INDEX('Hoja de Trabajo para listado'!$AB$155:$BA$1048576,MATCH($A1103,'Hoja de Trabajo para listado'!$AB$155:$AB$1048576,0),MATCH((CUADRO!H$5&amp;$E1103),'Hoja de Trabajo para listado'!$AB$151:$BA$151,0)),0)+IFERROR(INDEX('Hoja de Trabajo para listado'!$BC$155:$CB$1048576,MATCH($A1103,'Hoja de Trabajo para listado'!$BC$155:$BC$1048576,0),MATCH((CUADRO!H$5&amp;$E1103),'Hoja de Trabajo para listado'!$BC$151:$CB$151,0)),0)+IFERROR(INDEX('Hoja de Trabajo para listado'!$DE$153:$DG$274,MATCH($A1103,'Hoja de Trabajo para listado'!$DE$153:$DE$1048576,0),MATCH((CUADRO!H$5&amp;$E1103),'Hoja de Trabajo para listado'!$DE$151:$DG$151,0)),0)+IFERROR(INDEX('Hoja de Trabajo para listado'!$CD$155:$DC$1048576,MATCH($A1103,'Hoja de Trabajo para listado'!$CD$155:$CD$1048576,0),MATCH((CUADRO!H$5&amp;$E1103),'Hoja de Trabajo para listado'!$CD$151:$DC$151,0)),0)</f>
        <v>0</v>
      </c>
      <c r="I1103" s="245">
        <f ca="1">+IFERROR(INDEX('Hoja de Trabajo para listado'!$A$155:$Z$1048576,MATCH($A1103,'Hoja de Trabajo para listado'!$A$155:$A$1048576,0),MATCH((CUADRO!I$5&amp;$E1103),'Hoja de Trabajo para listado'!$A$151:$Z$151,0)),0)+IFERROR(INDEX('Hoja de Trabajo para listado'!$AB$155:$BA$1048576,MATCH($A1103,'Hoja de Trabajo para listado'!$AB$155:$AB$1048576,0),MATCH((CUADRO!I$5&amp;$E1103),'Hoja de Trabajo para listado'!$AB$151:$BA$151,0)),0)+IFERROR(INDEX('Hoja de Trabajo para listado'!$BC$155:$CB$1048576,MATCH($A1103,'Hoja de Trabajo para listado'!$BC$155:$BC$1048576,0),MATCH((CUADRO!I$5&amp;$E1103),'Hoja de Trabajo para listado'!$BC$151:$CB$151,0)),0)+IFERROR(INDEX('Hoja de Trabajo para listado'!$DE$153:$DG$274,MATCH($A1103,'Hoja de Trabajo para listado'!$DE$153:$DE$1048576,0),MATCH((CUADRO!I$5&amp;$E1103),'Hoja de Trabajo para listado'!$DE$151:$DG$151,0)),0)+IFERROR(INDEX('Hoja de Trabajo para listado'!$CD$155:$DC$1048576,MATCH($A1103,'Hoja de Trabajo para listado'!$CD$155:$CD$1048576,0),MATCH((CUADRO!I$5&amp;$E1103),'Hoja de Trabajo para listado'!$CD$151:$DC$151,0)),0)</f>
        <v>0</v>
      </c>
      <c r="J1103" s="245">
        <f ca="1">+IFERROR(INDEX('Hoja de Trabajo para listado'!$A$155:$Z$1048576,MATCH($A1103,'Hoja de Trabajo para listado'!$A$155:$A$1048576,0),MATCH((CUADRO!J$5&amp;$E1103),'Hoja de Trabajo para listado'!$A$151:$Z$151,0)),0)+IFERROR(INDEX('Hoja de Trabajo para listado'!$AB$155:$BA$1048576,MATCH($A1103,'Hoja de Trabajo para listado'!$AB$155:$AB$1048576,0),MATCH((CUADRO!J$5&amp;$E1103),'Hoja de Trabajo para listado'!$AB$151:$BA$151,0)),0)+IFERROR(INDEX('Hoja de Trabajo para listado'!$BC$155:$CB$1048576,MATCH($A1103,'Hoja de Trabajo para listado'!$BC$155:$BC$1048576,0),MATCH((CUADRO!J$5&amp;$E1103),'Hoja de Trabajo para listado'!$BC$151:$CB$151,0)),0)+IFERROR(INDEX('Hoja de Trabajo para listado'!$DE$153:$DG$274,MATCH($A1103,'Hoja de Trabajo para listado'!$DE$153:$DE$1048576,0),MATCH((CUADRO!J$5&amp;$E1103),'Hoja de Trabajo para listado'!$DE$151:$DG$151,0)),0)+IFERROR(INDEX('Hoja de Trabajo para listado'!$CD$155:$DC$1048576,MATCH($A1103,'Hoja de Trabajo para listado'!$CD$155:$CD$1048576,0),MATCH((CUADRO!J$5&amp;$E1103),'Hoja de Trabajo para listado'!$CD$151:$DC$151,0)),0)</f>
        <v>0</v>
      </c>
      <c r="K1103" s="245">
        <f ca="1">+IFERROR(INDEX('Hoja de Trabajo para listado'!$A$155:$Z$1048576,MATCH($A1103,'Hoja de Trabajo para listado'!$A$155:$A$1048576,0),MATCH((CUADRO!K$5&amp;$E1103),'Hoja de Trabajo para listado'!$A$151:$Z$151,0)),0)+IFERROR(INDEX('Hoja de Trabajo para listado'!$AB$155:$BA$1048576,MATCH($A1103,'Hoja de Trabajo para listado'!$AB$155:$AB$1048576,0),MATCH((CUADRO!K$5&amp;$E1103),'Hoja de Trabajo para listado'!$AB$151:$BA$151,0)),0)+IFERROR(INDEX('Hoja de Trabajo para listado'!$BC$155:$CB$1048576,MATCH($A1103,'Hoja de Trabajo para listado'!$BC$155:$BC$1048576,0),MATCH((CUADRO!K$5&amp;$E1103),'Hoja de Trabajo para listado'!$BC$151:$CB$151,0)),0)+IFERROR(INDEX('Hoja de Trabajo para listado'!$DE$153:$DG$274,MATCH($A1103,'Hoja de Trabajo para listado'!$DE$153:$DE$1048576,0),MATCH((CUADRO!K$5&amp;$E1103),'Hoja de Trabajo para listado'!$DE$151:$DG$151,0)),0)+IFERROR(INDEX('Hoja de Trabajo para listado'!$CD$155:$DC$1048576,MATCH($A1103,'Hoja de Trabajo para listado'!$CD$155:$CD$1048576,0),MATCH((CUADRO!K$5&amp;$E1103),'Hoja de Trabajo para listado'!$CD$151:$DC$151,0)),0)</f>
        <v>0</v>
      </c>
      <c r="L1103" s="245">
        <f ca="1">+IFERROR(INDEX('Hoja de Trabajo para listado'!$A$155:$Z$1048576,MATCH($A1103,'Hoja de Trabajo para listado'!$A$155:$A$1048576,0),MATCH((CUADRO!L$5&amp;$E1103),'Hoja de Trabajo para listado'!$A$151:$Z$151,0)),0)+IFERROR(INDEX('Hoja de Trabajo para listado'!$AB$155:$BA$1048576,MATCH($A1103,'Hoja de Trabajo para listado'!$AB$155:$AB$1048576,0),MATCH((CUADRO!L$5&amp;$E1103),'Hoja de Trabajo para listado'!$AB$151:$BA$151,0)),0)+IFERROR(INDEX('Hoja de Trabajo para listado'!$BC$155:$CB$1048576,MATCH($A1103,'Hoja de Trabajo para listado'!$BC$155:$BC$1048576,0),MATCH((CUADRO!L$5&amp;$E1103),'Hoja de Trabajo para listado'!$BC$151:$CB$151,0)),0)+IFERROR(INDEX('Hoja de Trabajo para listado'!$DE$153:$DG$274,MATCH($A1103,'Hoja de Trabajo para listado'!$DE$153:$DE$1048576,0),MATCH((CUADRO!L$5&amp;$E1103),'Hoja de Trabajo para listado'!$DE$151:$DG$151,0)),0)+IFERROR(INDEX('Hoja de Trabajo para listado'!$CD$155:$DC$1048576,MATCH($A1103,'Hoja de Trabajo para listado'!$CD$155:$CD$1048576,0),MATCH((CUADRO!L$5&amp;$E1103),'Hoja de Trabajo para listado'!$CD$151:$DC$151,0)),0)</f>
        <v>0</v>
      </c>
      <c r="M1103" s="245">
        <f ca="1">+IFERROR(INDEX('Hoja de Trabajo para listado'!$A$155:$Z$1048576,MATCH($A1103,'Hoja de Trabajo para listado'!$A$155:$A$1048576,0),MATCH((CUADRO!M$5&amp;$E1103),'Hoja de Trabajo para listado'!$A$151:$Z$151,0)),0)+IFERROR(INDEX('Hoja de Trabajo para listado'!$AB$155:$BA$1048576,MATCH($A1103,'Hoja de Trabajo para listado'!$AB$155:$AB$1048576,0),MATCH((CUADRO!M$5&amp;$E1103),'Hoja de Trabajo para listado'!$AB$151:$BA$151,0)),0)+IFERROR(INDEX('Hoja de Trabajo para listado'!$BC$155:$CB$1048576,MATCH($A1103,'Hoja de Trabajo para listado'!$BC$155:$BC$1048576,0),MATCH((CUADRO!M$5&amp;$E1103),'Hoja de Trabajo para listado'!$BC$151:$CB$151,0)),0)+IFERROR(INDEX('Hoja de Trabajo para listado'!$DE$153:$DG$274,MATCH($A1103,'Hoja de Trabajo para listado'!$DE$153:$DE$1048576,0),MATCH((CUADRO!M$5&amp;$E1103),'Hoja de Trabajo para listado'!$DE$151:$DG$151,0)),0)+IFERROR(INDEX('Hoja de Trabajo para listado'!$CD$155:$DC$1048576,MATCH($A1103,'Hoja de Trabajo para listado'!$CD$155:$CD$1048576,0),MATCH((CUADRO!M$5&amp;$E1103),'Hoja de Trabajo para listado'!$CD$151:$DC$151,0)),0)</f>
        <v>0</v>
      </c>
      <c r="N1103" s="245">
        <f ca="1">+IFERROR(INDEX('Hoja de Trabajo para listado'!$A$155:$Z$1048576,MATCH($A1103,'Hoja de Trabajo para listado'!$A$155:$A$1048576,0),MATCH((CUADRO!N$5&amp;$E1103),'Hoja de Trabajo para listado'!$A$151:$Z$151,0)),0)+IFERROR(INDEX('Hoja de Trabajo para listado'!$AB$155:$BA$1048576,MATCH($A1103,'Hoja de Trabajo para listado'!$AB$155:$AB$1048576,0),MATCH((CUADRO!N$5&amp;$E1103),'Hoja de Trabajo para listado'!$AB$151:$BA$151,0)),0)+IFERROR(INDEX('Hoja de Trabajo para listado'!$BC$155:$CB$1048576,MATCH($A1103,'Hoja de Trabajo para listado'!$BC$155:$BC$1048576,0),MATCH((CUADRO!N$5&amp;$E1103),'Hoja de Trabajo para listado'!$BC$151:$CB$151,0)),0)+IFERROR(INDEX('Hoja de Trabajo para listado'!$DE$153:$DG$274,MATCH($A1103,'Hoja de Trabajo para listado'!$DE$153:$DE$1048576,0),MATCH((CUADRO!N$5&amp;$E1103),'Hoja de Trabajo para listado'!$DE$151:$DG$151,0)),0)+IFERROR(INDEX('Hoja de Trabajo para listado'!$CD$155:$DC$1048576,MATCH($A1103,'Hoja de Trabajo para listado'!$CD$155:$CD$1048576,0),MATCH((CUADRO!N$5&amp;$E1103),'Hoja de Trabajo para listado'!$CD$151:$DC$151,0)),0)</f>
        <v>0</v>
      </c>
      <c r="O1103" s="245">
        <f ca="1">+IFERROR(INDEX('Hoja de Trabajo para listado'!$A$155:$Z$1048576,MATCH($A1103,'Hoja de Trabajo para listado'!$A$155:$A$1048576,0),MATCH((CUADRO!O$5&amp;$E1103),'Hoja de Trabajo para listado'!$A$151:$Z$151,0)),0)+IFERROR(INDEX('Hoja de Trabajo para listado'!$AB$155:$BA$1048576,MATCH($A1103,'Hoja de Trabajo para listado'!$AB$155:$AB$1048576,0),MATCH((CUADRO!O$5&amp;$E1103),'Hoja de Trabajo para listado'!$AB$151:$BA$151,0)),0)+IFERROR(INDEX('Hoja de Trabajo para listado'!$BC$155:$CB$1048576,MATCH($A1103,'Hoja de Trabajo para listado'!$BC$155:$BC$1048576,0),MATCH((CUADRO!O$5&amp;$E1103),'Hoja de Trabajo para listado'!$BC$151:$CB$151,0)),0)+IFERROR(INDEX('Hoja de Trabajo para listado'!$DE$153:$DG$274,MATCH($A1103,'Hoja de Trabajo para listado'!$DE$153:$DE$1048576,0),MATCH((CUADRO!O$5&amp;$E1103),'Hoja de Trabajo para listado'!$DE$151:$DG$151,0)),0)+IFERROR(INDEX('Hoja de Trabajo para listado'!$CD$155:$DC$1048576,MATCH($A1103,'Hoja de Trabajo para listado'!$CD$155:$CD$1048576,0),MATCH((CUADRO!O$5&amp;$E1103),'Hoja de Trabajo para listado'!$CD$151:$DC$151,0)),0)</f>
        <v>0</v>
      </c>
      <c r="P1103" s="245">
        <f ca="1">+IFERROR(INDEX('Hoja de Trabajo para listado'!$A$155:$Z$1048576,MATCH($A1103,'Hoja de Trabajo para listado'!$A$155:$A$1048576,0),MATCH((CUADRO!P$5&amp;$E1103),'Hoja de Trabajo para listado'!$A$151:$Z$151,0)),0)+IFERROR(INDEX('Hoja de Trabajo para listado'!$AB$155:$BA$1048576,MATCH($A1103,'Hoja de Trabajo para listado'!$AB$155:$AB$1048576,0),MATCH((CUADRO!P$5&amp;$E1103),'Hoja de Trabajo para listado'!$AB$151:$BA$151,0)),0)+IFERROR(INDEX('Hoja de Trabajo para listado'!$BC$155:$CB$1048576,MATCH($A1103,'Hoja de Trabajo para listado'!$BC$155:$BC$1048576,0),MATCH((CUADRO!P$5&amp;$E1103),'Hoja de Trabajo para listado'!$BC$151:$CB$151,0)),0)+IFERROR(INDEX('Hoja de Trabajo para listado'!$DE$153:$DG$274,MATCH($A1103,'Hoja de Trabajo para listado'!$DE$153:$DE$1048576,0),MATCH((CUADRO!P$5&amp;$E1103),'Hoja de Trabajo para listado'!$DE$151:$DG$151,0)),0)+IFERROR(INDEX('Hoja de Trabajo para listado'!$CD$155:$DC$1048576,MATCH($A1103,'Hoja de Trabajo para listado'!$CD$155:$CD$1048576,0),MATCH((CUADRO!P$5&amp;$E1103),'Hoja de Trabajo para listado'!$CD$151:$DC$151,0)),0)</f>
        <v>0</v>
      </c>
      <c r="Q1103" s="245">
        <f ca="1">+IFERROR(INDEX('Hoja de Trabajo para listado'!$A$155:$Z$1048576,MATCH($A1103,'Hoja de Trabajo para listado'!$A$155:$A$1048576,0),MATCH((CUADRO!Q$5&amp;$E1103),'Hoja de Trabajo para listado'!$A$151:$Z$151,0)),0)+IFERROR(INDEX('Hoja de Trabajo para listado'!$AB$155:$BA$1048576,MATCH($A1103,'Hoja de Trabajo para listado'!$AB$155:$AB$1048576,0),MATCH((CUADRO!Q$5&amp;$E1103),'Hoja de Trabajo para listado'!$AB$151:$BA$151,0)),0)+IFERROR(INDEX('Hoja de Trabajo para listado'!$BC$155:$CB$1048576,MATCH($A1103,'Hoja de Trabajo para listado'!$BC$155:$BC$1048576,0),MATCH((CUADRO!Q$5&amp;$E1103),'Hoja de Trabajo para listado'!$BC$151:$CB$151,0)),0)+IFERROR(INDEX('Hoja de Trabajo para listado'!$DE$153:$DG$274,MATCH($A1103,'Hoja de Trabajo para listado'!$DE$153:$DE$1048576,0),MATCH((CUADRO!Q$5&amp;$E1103),'Hoja de Trabajo para listado'!$DE$151:$DG$151,0)),0)+IFERROR(INDEX('Hoja de Trabajo para listado'!$CD$155:$DC$1048576,MATCH($A1103,'Hoja de Trabajo para listado'!$CD$155:$CD$1048576,0),MATCH((CUADRO!Q$5&amp;$E1103),'Hoja de Trabajo para listado'!$CD$151:$DC$151,0)),0)</f>
        <v>0</v>
      </c>
      <c r="R1103" s="245">
        <f t="shared" ca="1" si="37"/>
        <v>0</v>
      </c>
      <c r="S1103" s="259">
        <f ca="1">+R1102+R1103</f>
        <v>0</v>
      </c>
      <c r="T1103" s="245">
        <f ca="1">+S1103</f>
        <v>0</v>
      </c>
      <c r="U1103" s="244">
        <f t="shared" si="38"/>
        <v>2</v>
      </c>
      <c r="V1103" s="333" t="str">
        <f>+VLOOKUP(A1103,bd_lista!$A$3:$E$590,5,FALSE)</f>
        <v>Gobiernos Autonomos Municipales</v>
      </c>
      <c r="W1103" s="384"/>
      <c r="X1103" s="242">
        <f>+VLOOKUP(A1103,[3]Sheet1!$A$13:$D$744,4,FALSE)</f>
        <v>0</v>
      </c>
      <c r="Y1103" s="242" t="e">
        <f>+VLOOKUP(X1103,bd_lista!$A$3:$C$590,3,FALSE)</f>
        <v>#N/A</v>
      </c>
      <c r="Z1103" s="292"/>
      <c r="AA1103" s="293"/>
    </row>
    <row r="1104" spans="1:27" customFormat="1" ht="15" hidden="1" customHeight="1">
      <c r="A1104" s="32">
        <v>1911</v>
      </c>
      <c r="B1104" s="388">
        <f>+A1104</f>
        <v>1911</v>
      </c>
      <c r="C1104" s="247" t="str">
        <f>+VLOOKUP(A1104,bd_lista!$A$3:$C$590,3,FALSE)</f>
        <v>Gobierno Autónomo Municipal de Santa Rosa del Abuná</v>
      </c>
      <c r="D1104" s="385" t="str">
        <f>+C1104</f>
        <v>Gobierno Autónomo Municipal de Santa Rosa del Abuná</v>
      </c>
      <c r="E1104" s="242" t="s">
        <v>1304</v>
      </c>
      <c r="F1104" s="243">
        <f ca="1">+IFERROR(INDEX('Hoja de Trabajo para listado'!$A$155:$Z$1048576,MATCH($A1104,'Hoja de Trabajo para listado'!$A$155:$A$1048576,0),MATCH((CUADRO!F$5&amp;$E1104),'Hoja de Trabajo para listado'!$A$151:$Z$151,0)),0)+IFERROR(INDEX('Hoja de Trabajo para listado'!$AB$155:$BA$1048576,MATCH($A1104,'Hoja de Trabajo para listado'!$AB$155:$AB$1048576,0),MATCH((CUADRO!F$5&amp;$E1104),'Hoja de Trabajo para listado'!$AB$151:$BA$151,0)),0)+IFERROR(INDEX('Hoja de Trabajo para listado'!$BC$155:$CB$1048576,MATCH($A1104,'Hoja de Trabajo para listado'!$BC$155:$BC$1048576,0),MATCH((CUADRO!F$5&amp;$E1104),'Hoja de Trabajo para listado'!$BC$151:$CB$151,0)),0)+IFERROR(INDEX('Hoja de Trabajo para listado'!$DE$153:$DG$274,MATCH($A1104,'Hoja de Trabajo para listado'!$DE$153:$DE$1048576,0),MATCH((CUADRO!F$5&amp;$E1104),'Hoja de Trabajo para listado'!$DE$151:$DG$151,0)),0)+IFERROR(INDEX('Hoja de Trabajo para listado'!$CD$155:$DC$1048576,MATCH($A1104,'Hoja de Trabajo para listado'!$CD$155:$CD$1048576,0),MATCH((CUADRO!F$5&amp;$E1104),'Hoja de Trabajo para listado'!$CD$151:$DC$151,0)),0)</f>
        <v>0</v>
      </c>
      <c r="G1104" s="243">
        <f ca="1">+IFERROR(INDEX('Hoja de Trabajo para listado'!$A$155:$Z$1048576,MATCH($A1104,'Hoja de Trabajo para listado'!$A$155:$A$1048576,0),MATCH((CUADRO!G$5&amp;$E1104),'Hoja de Trabajo para listado'!$A$151:$Z$151,0)),0)+IFERROR(INDEX('Hoja de Trabajo para listado'!$AB$155:$BA$1048576,MATCH($A1104,'Hoja de Trabajo para listado'!$AB$155:$AB$1048576,0),MATCH((CUADRO!G$5&amp;$E1104),'Hoja de Trabajo para listado'!$AB$151:$BA$151,0)),0)+IFERROR(INDEX('Hoja de Trabajo para listado'!$BC$155:$CB$1048576,MATCH($A1104,'Hoja de Trabajo para listado'!$BC$155:$BC$1048576,0),MATCH((CUADRO!G$5&amp;$E1104),'Hoja de Trabajo para listado'!$BC$151:$CB$151,0)),0)+IFERROR(INDEX('Hoja de Trabajo para listado'!$DE$153:$DG$274,MATCH($A1104,'Hoja de Trabajo para listado'!$DE$153:$DE$1048576,0),MATCH((CUADRO!G$5&amp;$E1104),'Hoja de Trabajo para listado'!$DE$151:$DG$151,0)),0)+IFERROR(INDEX('Hoja de Trabajo para listado'!$CD$155:$DC$1048576,MATCH($A1104,'Hoja de Trabajo para listado'!$CD$155:$CD$1048576,0),MATCH((CUADRO!G$5&amp;$E1104),'Hoja de Trabajo para listado'!$CD$151:$DC$151,0)),0)</f>
        <v>0</v>
      </c>
      <c r="H1104" s="243">
        <f ca="1">+IFERROR(INDEX('Hoja de Trabajo para listado'!$A$155:$Z$1048576,MATCH($A1104,'Hoja de Trabajo para listado'!$A$155:$A$1048576,0),MATCH((CUADRO!H$5&amp;$E1104),'Hoja de Trabajo para listado'!$A$151:$Z$151,0)),0)+IFERROR(INDEX('Hoja de Trabajo para listado'!$AB$155:$BA$1048576,MATCH($A1104,'Hoja de Trabajo para listado'!$AB$155:$AB$1048576,0),MATCH((CUADRO!H$5&amp;$E1104),'Hoja de Trabajo para listado'!$AB$151:$BA$151,0)),0)+IFERROR(INDEX('Hoja de Trabajo para listado'!$BC$155:$CB$1048576,MATCH($A1104,'Hoja de Trabajo para listado'!$BC$155:$BC$1048576,0),MATCH((CUADRO!H$5&amp;$E1104),'Hoja de Trabajo para listado'!$BC$151:$CB$151,0)),0)+IFERROR(INDEX('Hoja de Trabajo para listado'!$DE$153:$DG$274,MATCH($A1104,'Hoja de Trabajo para listado'!$DE$153:$DE$1048576,0),MATCH((CUADRO!H$5&amp;$E1104),'Hoja de Trabajo para listado'!$DE$151:$DG$151,0)),0)+IFERROR(INDEX('Hoja de Trabajo para listado'!$CD$155:$DC$1048576,MATCH($A1104,'Hoja de Trabajo para listado'!$CD$155:$CD$1048576,0),MATCH((CUADRO!H$5&amp;$E1104),'Hoja de Trabajo para listado'!$CD$151:$DC$151,0)),0)</f>
        <v>0</v>
      </c>
      <c r="I1104" s="243">
        <f ca="1">+IFERROR(INDEX('Hoja de Trabajo para listado'!$A$155:$Z$1048576,MATCH($A1104,'Hoja de Trabajo para listado'!$A$155:$A$1048576,0),MATCH((CUADRO!I$5&amp;$E1104),'Hoja de Trabajo para listado'!$A$151:$Z$151,0)),0)+IFERROR(INDEX('Hoja de Trabajo para listado'!$AB$155:$BA$1048576,MATCH($A1104,'Hoja de Trabajo para listado'!$AB$155:$AB$1048576,0),MATCH((CUADRO!I$5&amp;$E1104),'Hoja de Trabajo para listado'!$AB$151:$BA$151,0)),0)+IFERROR(INDEX('Hoja de Trabajo para listado'!$BC$155:$CB$1048576,MATCH($A1104,'Hoja de Trabajo para listado'!$BC$155:$BC$1048576,0),MATCH((CUADRO!I$5&amp;$E1104),'Hoja de Trabajo para listado'!$BC$151:$CB$151,0)),0)+IFERROR(INDEX('Hoja de Trabajo para listado'!$DE$153:$DG$274,MATCH($A1104,'Hoja de Trabajo para listado'!$DE$153:$DE$1048576,0),MATCH((CUADRO!I$5&amp;$E1104),'Hoja de Trabajo para listado'!$DE$151:$DG$151,0)),0)+IFERROR(INDEX('Hoja de Trabajo para listado'!$CD$155:$DC$1048576,MATCH($A1104,'Hoja de Trabajo para listado'!$CD$155:$CD$1048576,0),MATCH((CUADRO!I$5&amp;$E1104),'Hoja de Trabajo para listado'!$CD$151:$DC$151,0)),0)</f>
        <v>0</v>
      </c>
      <c r="J1104" s="243">
        <f ca="1">+IFERROR(INDEX('Hoja de Trabajo para listado'!$A$155:$Z$1048576,MATCH($A1104,'Hoja de Trabajo para listado'!$A$155:$A$1048576,0),MATCH((CUADRO!J$5&amp;$E1104),'Hoja de Trabajo para listado'!$A$151:$Z$151,0)),0)+IFERROR(INDEX('Hoja de Trabajo para listado'!$AB$155:$BA$1048576,MATCH($A1104,'Hoja de Trabajo para listado'!$AB$155:$AB$1048576,0),MATCH((CUADRO!J$5&amp;$E1104),'Hoja de Trabajo para listado'!$AB$151:$BA$151,0)),0)+IFERROR(INDEX('Hoja de Trabajo para listado'!$BC$155:$CB$1048576,MATCH($A1104,'Hoja de Trabajo para listado'!$BC$155:$BC$1048576,0),MATCH((CUADRO!J$5&amp;$E1104),'Hoja de Trabajo para listado'!$BC$151:$CB$151,0)),0)+IFERROR(INDEX('Hoja de Trabajo para listado'!$DE$153:$DG$274,MATCH($A1104,'Hoja de Trabajo para listado'!$DE$153:$DE$1048576,0),MATCH((CUADRO!J$5&amp;$E1104),'Hoja de Trabajo para listado'!$DE$151:$DG$151,0)),0)+IFERROR(INDEX('Hoja de Trabajo para listado'!$CD$155:$DC$1048576,MATCH($A1104,'Hoja de Trabajo para listado'!$CD$155:$CD$1048576,0),MATCH((CUADRO!J$5&amp;$E1104),'Hoja de Trabajo para listado'!$CD$151:$DC$151,0)),0)</f>
        <v>0</v>
      </c>
      <c r="K1104" s="243">
        <f ca="1">+IFERROR(INDEX('Hoja de Trabajo para listado'!$A$155:$Z$1048576,MATCH($A1104,'Hoja de Trabajo para listado'!$A$155:$A$1048576,0),MATCH((CUADRO!K$5&amp;$E1104),'Hoja de Trabajo para listado'!$A$151:$Z$151,0)),0)+IFERROR(INDEX('Hoja de Trabajo para listado'!$AB$155:$BA$1048576,MATCH($A1104,'Hoja de Trabajo para listado'!$AB$155:$AB$1048576,0),MATCH((CUADRO!K$5&amp;$E1104),'Hoja de Trabajo para listado'!$AB$151:$BA$151,0)),0)+IFERROR(INDEX('Hoja de Trabajo para listado'!$BC$155:$CB$1048576,MATCH($A1104,'Hoja de Trabajo para listado'!$BC$155:$BC$1048576,0),MATCH((CUADRO!K$5&amp;$E1104),'Hoja de Trabajo para listado'!$BC$151:$CB$151,0)),0)+IFERROR(INDEX('Hoja de Trabajo para listado'!$DE$153:$DG$274,MATCH($A1104,'Hoja de Trabajo para listado'!$DE$153:$DE$1048576,0),MATCH((CUADRO!K$5&amp;$E1104),'Hoja de Trabajo para listado'!$DE$151:$DG$151,0)),0)+IFERROR(INDEX('Hoja de Trabajo para listado'!$CD$155:$DC$1048576,MATCH($A1104,'Hoja de Trabajo para listado'!$CD$155:$CD$1048576,0),MATCH((CUADRO!K$5&amp;$E1104),'Hoja de Trabajo para listado'!$CD$151:$DC$151,0)),0)</f>
        <v>0</v>
      </c>
      <c r="L1104" s="243">
        <f ca="1">+IFERROR(INDEX('Hoja de Trabajo para listado'!$A$155:$Z$1048576,MATCH($A1104,'Hoja de Trabajo para listado'!$A$155:$A$1048576,0),MATCH((CUADRO!L$5&amp;$E1104),'Hoja de Trabajo para listado'!$A$151:$Z$151,0)),0)+IFERROR(INDEX('Hoja de Trabajo para listado'!$AB$155:$BA$1048576,MATCH($A1104,'Hoja de Trabajo para listado'!$AB$155:$AB$1048576,0),MATCH((CUADRO!L$5&amp;$E1104),'Hoja de Trabajo para listado'!$AB$151:$BA$151,0)),0)+IFERROR(INDEX('Hoja de Trabajo para listado'!$BC$155:$CB$1048576,MATCH($A1104,'Hoja de Trabajo para listado'!$BC$155:$BC$1048576,0),MATCH((CUADRO!L$5&amp;$E1104),'Hoja de Trabajo para listado'!$BC$151:$CB$151,0)),0)+IFERROR(INDEX('Hoja de Trabajo para listado'!$DE$153:$DG$274,MATCH($A1104,'Hoja de Trabajo para listado'!$DE$153:$DE$1048576,0),MATCH((CUADRO!L$5&amp;$E1104),'Hoja de Trabajo para listado'!$DE$151:$DG$151,0)),0)+IFERROR(INDEX('Hoja de Trabajo para listado'!$CD$155:$DC$1048576,MATCH($A1104,'Hoja de Trabajo para listado'!$CD$155:$CD$1048576,0),MATCH((CUADRO!L$5&amp;$E1104),'Hoja de Trabajo para listado'!$CD$151:$DC$151,0)),0)</f>
        <v>0</v>
      </c>
      <c r="M1104" s="243">
        <f ca="1">+IFERROR(INDEX('Hoja de Trabajo para listado'!$A$155:$Z$1048576,MATCH($A1104,'Hoja de Trabajo para listado'!$A$155:$A$1048576,0),MATCH((CUADRO!M$5&amp;$E1104),'Hoja de Trabajo para listado'!$A$151:$Z$151,0)),0)+IFERROR(INDEX('Hoja de Trabajo para listado'!$AB$155:$BA$1048576,MATCH($A1104,'Hoja de Trabajo para listado'!$AB$155:$AB$1048576,0),MATCH((CUADRO!M$5&amp;$E1104),'Hoja de Trabajo para listado'!$AB$151:$BA$151,0)),0)+IFERROR(INDEX('Hoja de Trabajo para listado'!$BC$155:$CB$1048576,MATCH($A1104,'Hoja de Trabajo para listado'!$BC$155:$BC$1048576,0),MATCH((CUADRO!M$5&amp;$E1104),'Hoja de Trabajo para listado'!$BC$151:$CB$151,0)),0)+IFERROR(INDEX('Hoja de Trabajo para listado'!$DE$153:$DG$274,MATCH($A1104,'Hoja de Trabajo para listado'!$DE$153:$DE$1048576,0),MATCH((CUADRO!M$5&amp;$E1104),'Hoja de Trabajo para listado'!$DE$151:$DG$151,0)),0)+IFERROR(INDEX('Hoja de Trabajo para listado'!$CD$155:$DC$1048576,MATCH($A1104,'Hoja de Trabajo para listado'!$CD$155:$CD$1048576,0),MATCH((CUADRO!M$5&amp;$E1104),'Hoja de Trabajo para listado'!$CD$151:$DC$151,0)),0)</f>
        <v>0</v>
      </c>
      <c r="N1104" s="243">
        <f ca="1">+IFERROR(INDEX('Hoja de Trabajo para listado'!$A$155:$Z$1048576,MATCH($A1104,'Hoja de Trabajo para listado'!$A$155:$A$1048576,0),MATCH((CUADRO!N$5&amp;$E1104),'Hoja de Trabajo para listado'!$A$151:$Z$151,0)),0)+IFERROR(INDEX('Hoja de Trabajo para listado'!$AB$155:$BA$1048576,MATCH($A1104,'Hoja de Trabajo para listado'!$AB$155:$AB$1048576,0),MATCH((CUADRO!N$5&amp;$E1104),'Hoja de Trabajo para listado'!$AB$151:$BA$151,0)),0)+IFERROR(INDEX('Hoja de Trabajo para listado'!$BC$155:$CB$1048576,MATCH($A1104,'Hoja de Trabajo para listado'!$BC$155:$BC$1048576,0),MATCH((CUADRO!N$5&amp;$E1104),'Hoja de Trabajo para listado'!$BC$151:$CB$151,0)),0)+IFERROR(INDEX('Hoja de Trabajo para listado'!$DE$153:$DG$274,MATCH($A1104,'Hoja de Trabajo para listado'!$DE$153:$DE$1048576,0),MATCH((CUADRO!N$5&amp;$E1104),'Hoja de Trabajo para listado'!$DE$151:$DG$151,0)),0)+IFERROR(INDEX('Hoja de Trabajo para listado'!$CD$155:$DC$1048576,MATCH($A1104,'Hoja de Trabajo para listado'!$CD$155:$CD$1048576,0),MATCH((CUADRO!N$5&amp;$E1104),'Hoja de Trabajo para listado'!$CD$151:$DC$151,0)),0)</f>
        <v>0</v>
      </c>
      <c r="O1104" s="243">
        <f ca="1">+IFERROR(INDEX('Hoja de Trabajo para listado'!$A$155:$Z$1048576,MATCH($A1104,'Hoja de Trabajo para listado'!$A$155:$A$1048576,0),MATCH((CUADRO!O$5&amp;$E1104),'Hoja de Trabajo para listado'!$A$151:$Z$151,0)),0)+IFERROR(INDEX('Hoja de Trabajo para listado'!$AB$155:$BA$1048576,MATCH($A1104,'Hoja de Trabajo para listado'!$AB$155:$AB$1048576,0),MATCH((CUADRO!O$5&amp;$E1104),'Hoja de Trabajo para listado'!$AB$151:$BA$151,0)),0)+IFERROR(INDEX('Hoja de Trabajo para listado'!$BC$155:$CB$1048576,MATCH($A1104,'Hoja de Trabajo para listado'!$BC$155:$BC$1048576,0),MATCH((CUADRO!O$5&amp;$E1104),'Hoja de Trabajo para listado'!$BC$151:$CB$151,0)),0)+IFERROR(INDEX('Hoja de Trabajo para listado'!$DE$153:$DG$274,MATCH($A1104,'Hoja de Trabajo para listado'!$DE$153:$DE$1048576,0),MATCH((CUADRO!O$5&amp;$E1104),'Hoja de Trabajo para listado'!$DE$151:$DG$151,0)),0)+IFERROR(INDEX('Hoja de Trabajo para listado'!$CD$155:$DC$1048576,MATCH($A1104,'Hoja de Trabajo para listado'!$CD$155:$CD$1048576,0),MATCH((CUADRO!O$5&amp;$E1104),'Hoja de Trabajo para listado'!$CD$151:$DC$151,0)),0)</f>
        <v>0</v>
      </c>
      <c r="P1104" s="243">
        <f ca="1">+IFERROR(INDEX('Hoja de Trabajo para listado'!$A$155:$Z$1048576,MATCH($A1104,'Hoja de Trabajo para listado'!$A$155:$A$1048576,0),MATCH((CUADRO!P$5&amp;$E1104),'Hoja de Trabajo para listado'!$A$151:$Z$151,0)),0)+IFERROR(INDEX('Hoja de Trabajo para listado'!$AB$155:$BA$1048576,MATCH($A1104,'Hoja de Trabajo para listado'!$AB$155:$AB$1048576,0),MATCH((CUADRO!P$5&amp;$E1104),'Hoja de Trabajo para listado'!$AB$151:$BA$151,0)),0)+IFERROR(INDEX('Hoja de Trabajo para listado'!$BC$155:$CB$1048576,MATCH($A1104,'Hoja de Trabajo para listado'!$BC$155:$BC$1048576,0),MATCH((CUADRO!P$5&amp;$E1104),'Hoja de Trabajo para listado'!$BC$151:$CB$151,0)),0)+IFERROR(INDEX('Hoja de Trabajo para listado'!$DE$153:$DG$274,MATCH($A1104,'Hoja de Trabajo para listado'!$DE$153:$DE$1048576,0),MATCH((CUADRO!P$5&amp;$E1104),'Hoja de Trabajo para listado'!$DE$151:$DG$151,0)),0)+IFERROR(INDEX('Hoja de Trabajo para listado'!$CD$155:$DC$1048576,MATCH($A1104,'Hoja de Trabajo para listado'!$CD$155:$CD$1048576,0),MATCH((CUADRO!P$5&amp;$E1104),'Hoja de Trabajo para listado'!$CD$151:$DC$151,0)),0)</f>
        <v>0</v>
      </c>
      <c r="Q1104" s="243">
        <f ca="1">+IFERROR(INDEX('Hoja de Trabajo para listado'!$A$155:$Z$1048576,MATCH($A1104,'Hoja de Trabajo para listado'!$A$155:$A$1048576,0),MATCH((CUADRO!Q$5&amp;$E1104),'Hoja de Trabajo para listado'!$A$151:$Z$151,0)),0)+IFERROR(INDEX('Hoja de Trabajo para listado'!$AB$155:$BA$1048576,MATCH($A1104,'Hoja de Trabajo para listado'!$AB$155:$AB$1048576,0),MATCH((CUADRO!Q$5&amp;$E1104),'Hoja de Trabajo para listado'!$AB$151:$BA$151,0)),0)+IFERROR(INDEX('Hoja de Trabajo para listado'!$BC$155:$CB$1048576,MATCH($A1104,'Hoja de Trabajo para listado'!$BC$155:$BC$1048576,0),MATCH((CUADRO!Q$5&amp;$E1104),'Hoja de Trabajo para listado'!$BC$151:$CB$151,0)),0)+IFERROR(INDEX('Hoja de Trabajo para listado'!$DE$153:$DG$274,MATCH($A1104,'Hoja de Trabajo para listado'!$DE$153:$DE$1048576,0),MATCH((CUADRO!Q$5&amp;$E1104),'Hoja de Trabajo para listado'!$DE$151:$DG$151,0)),0)+IFERROR(INDEX('Hoja de Trabajo para listado'!$CD$155:$DC$1048576,MATCH($A1104,'Hoja de Trabajo para listado'!$CD$155:$CD$1048576,0),MATCH((CUADRO!Q$5&amp;$E1104),'Hoja de Trabajo para listado'!$CD$151:$DC$151,0)),0)</f>
        <v>0</v>
      </c>
      <c r="R1104" s="243">
        <f t="shared" ca="1" si="37"/>
        <v>0</v>
      </c>
      <c r="S1104" s="249"/>
      <c r="T1104" s="243">
        <f ca="1">+T1105</f>
        <v>0</v>
      </c>
      <c r="U1104" s="242">
        <f t="shared" si="38"/>
        <v>1</v>
      </c>
      <c r="V1104" s="333" t="str">
        <f>+VLOOKUP(A1104,bd_lista!$A$3:$E$590,5,FALSE)</f>
        <v>Gobiernos Autonomos Municipales</v>
      </c>
      <c r="W1104" s="383" t="str">
        <f>+V1104</f>
        <v>Gobiernos Autonomos Municipales</v>
      </c>
      <c r="X1104" s="242">
        <f>+VLOOKUP(A1104,[3]Sheet1!$A$13:$D$744,4,FALSE)</f>
        <v>0</v>
      </c>
      <c r="Y1104" s="242" t="e">
        <f>+VLOOKUP(X1104,bd_lista!$A$3:$C$590,3,FALSE)</f>
        <v>#N/A</v>
      </c>
      <c r="Z1104" s="294">
        <f>+X1104</f>
        <v>0</v>
      </c>
      <c r="AA1104" s="295" t="e">
        <f>+Y1104</f>
        <v>#N/A</v>
      </c>
    </row>
    <row r="1105" spans="1:27" customFormat="1" ht="15" hidden="1" customHeight="1">
      <c r="A1105" s="32">
        <v>1911</v>
      </c>
      <c r="B1105" s="389"/>
      <c r="C1105" s="247" t="str">
        <f>+VLOOKUP(A1105,bd_lista!$A$3:$C$590,3,FALSE)</f>
        <v>Gobierno Autónomo Municipal de Santa Rosa del Abuná</v>
      </c>
      <c r="D1105" s="386"/>
      <c r="E1105" s="244" t="s">
        <v>1305</v>
      </c>
      <c r="F1105" s="245">
        <f ca="1">+IFERROR(INDEX('Hoja de Trabajo para listado'!$A$155:$Z$1048576,MATCH($A1105,'Hoja de Trabajo para listado'!$A$155:$A$1048576,0),MATCH((CUADRO!F$5&amp;$E1105),'Hoja de Trabajo para listado'!$A$151:$Z$151,0)),0)+IFERROR(INDEX('Hoja de Trabajo para listado'!$AB$155:$BA$1048576,MATCH($A1105,'Hoja de Trabajo para listado'!$AB$155:$AB$1048576,0),MATCH((CUADRO!F$5&amp;$E1105),'Hoja de Trabajo para listado'!$AB$151:$BA$151,0)),0)+IFERROR(INDEX('Hoja de Trabajo para listado'!$BC$155:$CB$1048576,MATCH($A1105,'Hoja de Trabajo para listado'!$BC$155:$BC$1048576,0),MATCH((CUADRO!F$5&amp;$E1105),'Hoja de Trabajo para listado'!$BC$151:$CB$151,0)),0)+IFERROR(INDEX('Hoja de Trabajo para listado'!$DE$153:$DG$274,MATCH($A1105,'Hoja de Trabajo para listado'!$DE$153:$DE$1048576,0),MATCH((CUADRO!F$5&amp;$E1105),'Hoja de Trabajo para listado'!$DE$151:$DG$151,0)),0)+IFERROR(INDEX('Hoja de Trabajo para listado'!$CD$155:$DC$1048576,MATCH($A1105,'Hoja de Trabajo para listado'!$CD$155:$CD$1048576,0),MATCH((CUADRO!F$5&amp;$E1105),'Hoja de Trabajo para listado'!$CD$151:$DC$151,0)),0)</f>
        <v>0</v>
      </c>
      <c r="G1105" s="245">
        <f ca="1">+IFERROR(INDEX('Hoja de Trabajo para listado'!$A$155:$Z$1048576,MATCH($A1105,'Hoja de Trabajo para listado'!$A$155:$A$1048576,0),MATCH((CUADRO!G$5&amp;$E1105),'Hoja de Trabajo para listado'!$A$151:$Z$151,0)),0)+IFERROR(INDEX('Hoja de Trabajo para listado'!$AB$155:$BA$1048576,MATCH($A1105,'Hoja de Trabajo para listado'!$AB$155:$AB$1048576,0),MATCH((CUADRO!G$5&amp;$E1105),'Hoja de Trabajo para listado'!$AB$151:$BA$151,0)),0)+IFERROR(INDEX('Hoja de Trabajo para listado'!$BC$155:$CB$1048576,MATCH($A1105,'Hoja de Trabajo para listado'!$BC$155:$BC$1048576,0),MATCH((CUADRO!G$5&amp;$E1105),'Hoja de Trabajo para listado'!$BC$151:$CB$151,0)),0)+IFERROR(INDEX('Hoja de Trabajo para listado'!$DE$153:$DG$274,MATCH($A1105,'Hoja de Trabajo para listado'!$DE$153:$DE$1048576,0),MATCH((CUADRO!G$5&amp;$E1105),'Hoja de Trabajo para listado'!$DE$151:$DG$151,0)),0)+IFERROR(INDEX('Hoja de Trabajo para listado'!$CD$155:$DC$1048576,MATCH($A1105,'Hoja de Trabajo para listado'!$CD$155:$CD$1048576,0),MATCH((CUADRO!G$5&amp;$E1105),'Hoja de Trabajo para listado'!$CD$151:$DC$151,0)),0)</f>
        <v>0</v>
      </c>
      <c r="H1105" s="245">
        <f ca="1">+IFERROR(INDEX('Hoja de Trabajo para listado'!$A$155:$Z$1048576,MATCH($A1105,'Hoja de Trabajo para listado'!$A$155:$A$1048576,0),MATCH((CUADRO!H$5&amp;$E1105),'Hoja de Trabajo para listado'!$A$151:$Z$151,0)),0)+IFERROR(INDEX('Hoja de Trabajo para listado'!$AB$155:$BA$1048576,MATCH($A1105,'Hoja de Trabajo para listado'!$AB$155:$AB$1048576,0),MATCH((CUADRO!H$5&amp;$E1105),'Hoja de Trabajo para listado'!$AB$151:$BA$151,0)),0)+IFERROR(INDEX('Hoja de Trabajo para listado'!$BC$155:$CB$1048576,MATCH($A1105,'Hoja de Trabajo para listado'!$BC$155:$BC$1048576,0),MATCH((CUADRO!H$5&amp;$E1105),'Hoja de Trabajo para listado'!$BC$151:$CB$151,0)),0)+IFERROR(INDEX('Hoja de Trabajo para listado'!$DE$153:$DG$274,MATCH($A1105,'Hoja de Trabajo para listado'!$DE$153:$DE$1048576,0),MATCH((CUADRO!H$5&amp;$E1105),'Hoja de Trabajo para listado'!$DE$151:$DG$151,0)),0)+IFERROR(INDEX('Hoja de Trabajo para listado'!$CD$155:$DC$1048576,MATCH($A1105,'Hoja de Trabajo para listado'!$CD$155:$CD$1048576,0),MATCH((CUADRO!H$5&amp;$E1105),'Hoja de Trabajo para listado'!$CD$151:$DC$151,0)),0)</f>
        <v>0</v>
      </c>
      <c r="I1105" s="245">
        <f ca="1">+IFERROR(INDEX('Hoja de Trabajo para listado'!$A$155:$Z$1048576,MATCH($A1105,'Hoja de Trabajo para listado'!$A$155:$A$1048576,0),MATCH((CUADRO!I$5&amp;$E1105),'Hoja de Trabajo para listado'!$A$151:$Z$151,0)),0)+IFERROR(INDEX('Hoja de Trabajo para listado'!$AB$155:$BA$1048576,MATCH($A1105,'Hoja de Trabajo para listado'!$AB$155:$AB$1048576,0),MATCH((CUADRO!I$5&amp;$E1105),'Hoja de Trabajo para listado'!$AB$151:$BA$151,0)),0)+IFERROR(INDEX('Hoja de Trabajo para listado'!$BC$155:$CB$1048576,MATCH($A1105,'Hoja de Trabajo para listado'!$BC$155:$BC$1048576,0),MATCH((CUADRO!I$5&amp;$E1105),'Hoja de Trabajo para listado'!$BC$151:$CB$151,0)),0)+IFERROR(INDEX('Hoja de Trabajo para listado'!$DE$153:$DG$274,MATCH($A1105,'Hoja de Trabajo para listado'!$DE$153:$DE$1048576,0),MATCH((CUADRO!I$5&amp;$E1105),'Hoja de Trabajo para listado'!$DE$151:$DG$151,0)),0)+IFERROR(INDEX('Hoja de Trabajo para listado'!$CD$155:$DC$1048576,MATCH($A1105,'Hoja de Trabajo para listado'!$CD$155:$CD$1048576,0),MATCH((CUADRO!I$5&amp;$E1105),'Hoja de Trabajo para listado'!$CD$151:$DC$151,0)),0)</f>
        <v>0</v>
      </c>
      <c r="J1105" s="245">
        <f ca="1">+IFERROR(INDEX('Hoja de Trabajo para listado'!$A$155:$Z$1048576,MATCH($A1105,'Hoja de Trabajo para listado'!$A$155:$A$1048576,0),MATCH((CUADRO!J$5&amp;$E1105),'Hoja de Trabajo para listado'!$A$151:$Z$151,0)),0)+IFERROR(INDEX('Hoja de Trabajo para listado'!$AB$155:$BA$1048576,MATCH($A1105,'Hoja de Trabajo para listado'!$AB$155:$AB$1048576,0),MATCH((CUADRO!J$5&amp;$E1105),'Hoja de Trabajo para listado'!$AB$151:$BA$151,0)),0)+IFERROR(INDEX('Hoja de Trabajo para listado'!$BC$155:$CB$1048576,MATCH($A1105,'Hoja de Trabajo para listado'!$BC$155:$BC$1048576,0),MATCH((CUADRO!J$5&amp;$E1105),'Hoja de Trabajo para listado'!$BC$151:$CB$151,0)),0)+IFERROR(INDEX('Hoja de Trabajo para listado'!$DE$153:$DG$274,MATCH($A1105,'Hoja de Trabajo para listado'!$DE$153:$DE$1048576,0),MATCH((CUADRO!J$5&amp;$E1105),'Hoja de Trabajo para listado'!$DE$151:$DG$151,0)),0)+IFERROR(INDEX('Hoja de Trabajo para listado'!$CD$155:$DC$1048576,MATCH($A1105,'Hoja de Trabajo para listado'!$CD$155:$CD$1048576,0),MATCH((CUADRO!J$5&amp;$E1105),'Hoja de Trabajo para listado'!$CD$151:$DC$151,0)),0)</f>
        <v>0</v>
      </c>
      <c r="K1105" s="245">
        <f ca="1">+IFERROR(INDEX('Hoja de Trabajo para listado'!$A$155:$Z$1048576,MATCH($A1105,'Hoja de Trabajo para listado'!$A$155:$A$1048576,0),MATCH((CUADRO!K$5&amp;$E1105),'Hoja de Trabajo para listado'!$A$151:$Z$151,0)),0)+IFERROR(INDEX('Hoja de Trabajo para listado'!$AB$155:$BA$1048576,MATCH($A1105,'Hoja de Trabajo para listado'!$AB$155:$AB$1048576,0),MATCH((CUADRO!K$5&amp;$E1105),'Hoja de Trabajo para listado'!$AB$151:$BA$151,0)),0)+IFERROR(INDEX('Hoja de Trabajo para listado'!$BC$155:$CB$1048576,MATCH($A1105,'Hoja de Trabajo para listado'!$BC$155:$BC$1048576,0),MATCH((CUADRO!K$5&amp;$E1105),'Hoja de Trabajo para listado'!$BC$151:$CB$151,0)),0)+IFERROR(INDEX('Hoja de Trabajo para listado'!$DE$153:$DG$274,MATCH($A1105,'Hoja de Trabajo para listado'!$DE$153:$DE$1048576,0),MATCH((CUADRO!K$5&amp;$E1105),'Hoja de Trabajo para listado'!$DE$151:$DG$151,0)),0)+IFERROR(INDEX('Hoja de Trabajo para listado'!$CD$155:$DC$1048576,MATCH($A1105,'Hoja de Trabajo para listado'!$CD$155:$CD$1048576,0),MATCH((CUADRO!K$5&amp;$E1105),'Hoja de Trabajo para listado'!$CD$151:$DC$151,0)),0)</f>
        <v>0</v>
      </c>
      <c r="L1105" s="245">
        <f ca="1">+IFERROR(INDEX('Hoja de Trabajo para listado'!$A$155:$Z$1048576,MATCH($A1105,'Hoja de Trabajo para listado'!$A$155:$A$1048576,0),MATCH((CUADRO!L$5&amp;$E1105),'Hoja de Trabajo para listado'!$A$151:$Z$151,0)),0)+IFERROR(INDEX('Hoja de Trabajo para listado'!$AB$155:$BA$1048576,MATCH($A1105,'Hoja de Trabajo para listado'!$AB$155:$AB$1048576,0),MATCH((CUADRO!L$5&amp;$E1105),'Hoja de Trabajo para listado'!$AB$151:$BA$151,0)),0)+IFERROR(INDEX('Hoja de Trabajo para listado'!$BC$155:$CB$1048576,MATCH($A1105,'Hoja de Trabajo para listado'!$BC$155:$BC$1048576,0),MATCH((CUADRO!L$5&amp;$E1105),'Hoja de Trabajo para listado'!$BC$151:$CB$151,0)),0)+IFERROR(INDEX('Hoja de Trabajo para listado'!$DE$153:$DG$274,MATCH($A1105,'Hoja de Trabajo para listado'!$DE$153:$DE$1048576,0),MATCH((CUADRO!L$5&amp;$E1105),'Hoja de Trabajo para listado'!$DE$151:$DG$151,0)),0)+IFERROR(INDEX('Hoja de Trabajo para listado'!$CD$155:$DC$1048576,MATCH($A1105,'Hoja de Trabajo para listado'!$CD$155:$CD$1048576,0),MATCH((CUADRO!L$5&amp;$E1105),'Hoja de Trabajo para listado'!$CD$151:$DC$151,0)),0)</f>
        <v>0</v>
      </c>
      <c r="M1105" s="245">
        <f ca="1">+IFERROR(INDEX('Hoja de Trabajo para listado'!$A$155:$Z$1048576,MATCH($A1105,'Hoja de Trabajo para listado'!$A$155:$A$1048576,0),MATCH((CUADRO!M$5&amp;$E1105),'Hoja de Trabajo para listado'!$A$151:$Z$151,0)),0)+IFERROR(INDEX('Hoja de Trabajo para listado'!$AB$155:$BA$1048576,MATCH($A1105,'Hoja de Trabajo para listado'!$AB$155:$AB$1048576,0),MATCH((CUADRO!M$5&amp;$E1105),'Hoja de Trabajo para listado'!$AB$151:$BA$151,0)),0)+IFERROR(INDEX('Hoja de Trabajo para listado'!$BC$155:$CB$1048576,MATCH($A1105,'Hoja de Trabajo para listado'!$BC$155:$BC$1048576,0),MATCH((CUADRO!M$5&amp;$E1105),'Hoja de Trabajo para listado'!$BC$151:$CB$151,0)),0)+IFERROR(INDEX('Hoja de Trabajo para listado'!$DE$153:$DG$274,MATCH($A1105,'Hoja de Trabajo para listado'!$DE$153:$DE$1048576,0),MATCH((CUADRO!M$5&amp;$E1105),'Hoja de Trabajo para listado'!$DE$151:$DG$151,0)),0)+IFERROR(INDEX('Hoja de Trabajo para listado'!$CD$155:$DC$1048576,MATCH($A1105,'Hoja de Trabajo para listado'!$CD$155:$CD$1048576,0),MATCH((CUADRO!M$5&amp;$E1105),'Hoja de Trabajo para listado'!$CD$151:$DC$151,0)),0)</f>
        <v>0</v>
      </c>
      <c r="N1105" s="245">
        <f ca="1">+IFERROR(INDEX('Hoja de Trabajo para listado'!$A$155:$Z$1048576,MATCH($A1105,'Hoja de Trabajo para listado'!$A$155:$A$1048576,0),MATCH((CUADRO!N$5&amp;$E1105),'Hoja de Trabajo para listado'!$A$151:$Z$151,0)),0)+IFERROR(INDEX('Hoja de Trabajo para listado'!$AB$155:$BA$1048576,MATCH($A1105,'Hoja de Trabajo para listado'!$AB$155:$AB$1048576,0),MATCH((CUADRO!N$5&amp;$E1105),'Hoja de Trabajo para listado'!$AB$151:$BA$151,0)),0)+IFERROR(INDEX('Hoja de Trabajo para listado'!$BC$155:$CB$1048576,MATCH($A1105,'Hoja de Trabajo para listado'!$BC$155:$BC$1048576,0),MATCH((CUADRO!N$5&amp;$E1105),'Hoja de Trabajo para listado'!$BC$151:$CB$151,0)),0)+IFERROR(INDEX('Hoja de Trabajo para listado'!$DE$153:$DG$274,MATCH($A1105,'Hoja de Trabajo para listado'!$DE$153:$DE$1048576,0),MATCH((CUADRO!N$5&amp;$E1105),'Hoja de Trabajo para listado'!$DE$151:$DG$151,0)),0)+IFERROR(INDEX('Hoja de Trabajo para listado'!$CD$155:$DC$1048576,MATCH($A1105,'Hoja de Trabajo para listado'!$CD$155:$CD$1048576,0),MATCH((CUADRO!N$5&amp;$E1105),'Hoja de Trabajo para listado'!$CD$151:$DC$151,0)),0)</f>
        <v>0</v>
      </c>
      <c r="O1105" s="245">
        <f ca="1">+IFERROR(INDEX('Hoja de Trabajo para listado'!$A$155:$Z$1048576,MATCH($A1105,'Hoja de Trabajo para listado'!$A$155:$A$1048576,0),MATCH((CUADRO!O$5&amp;$E1105),'Hoja de Trabajo para listado'!$A$151:$Z$151,0)),0)+IFERROR(INDEX('Hoja de Trabajo para listado'!$AB$155:$BA$1048576,MATCH($A1105,'Hoja de Trabajo para listado'!$AB$155:$AB$1048576,0),MATCH((CUADRO!O$5&amp;$E1105),'Hoja de Trabajo para listado'!$AB$151:$BA$151,0)),0)+IFERROR(INDEX('Hoja de Trabajo para listado'!$BC$155:$CB$1048576,MATCH($A1105,'Hoja de Trabajo para listado'!$BC$155:$BC$1048576,0),MATCH((CUADRO!O$5&amp;$E1105),'Hoja de Trabajo para listado'!$BC$151:$CB$151,0)),0)+IFERROR(INDEX('Hoja de Trabajo para listado'!$DE$153:$DG$274,MATCH($A1105,'Hoja de Trabajo para listado'!$DE$153:$DE$1048576,0),MATCH((CUADRO!O$5&amp;$E1105),'Hoja de Trabajo para listado'!$DE$151:$DG$151,0)),0)+IFERROR(INDEX('Hoja de Trabajo para listado'!$CD$155:$DC$1048576,MATCH($A1105,'Hoja de Trabajo para listado'!$CD$155:$CD$1048576,0),MATCH((CUADRO!O$5&amp;$E1105),'Hoja de Trabajo para listado'!$CD$151:$DC$151,0)),0)</f>
        <v>0</v>
      </c>
      <c r="P1105" s="245">
        <f ca="1">+IFERROR(INDEX('Hoja de Trabajo para listado'!$A$155:$Z$1048576,MATCH($A1105,'Hoja de Trabajo para listado'!$A$155:$A$1048576,0),MATCH((CUADRO!P$5&amp;$E1105),'Hoja de Trabajo para listado'!$A$151:$Z$151,0)),0)+IFERROR(INDEX('Hoja de Trabajo para listado'!$AB$155:$BA$1048576,MATCH($A1105,'Hoja de Trabajo para listado'!$AB$155:$AB$1048576,0),MATCH((CUADRO!P$5&amp;$E1105),'Hoja de Trabajo para listado'!$AB$151:$BA$151,0)),0)+IFERROR(INDEX('Hoja de Trabajo para listado'!$BC$155:$CB$1048576,MATCH($A1105,'Hoja de Trabajo para listado'!$BC$155:$BC$1048576,0),MATCH((CUADRO!P$5&amp;$E1105),'Hoja de Trabajo para listado'!$BC$151:$CB$151,0)),0)+IFERROR(INDEX('Hoja de Trabajo para listado'!$DE$153:$DG$274,MATCH($A1105,'Hoja de Trabajo para listado'!$DE$153:$DE$1048576,0),MATCH((CUADRO!P$5&amp;$E1105),'Hoja de Trabajo para listado'!$DE$151:$DG$151,0)),0)+IFERROR(INDEX('Hoja de Trabajo para listado'!$CD$155:$DC$1048576,MATCH($A1105,'Hoja de Trabajo para listado'!$CD$155:$CD$1048576,0),MATCH((CUADRO!P$5&amp;$E1105),'Hoja de Trabajo para listado'!$CD$151:$DC$151,0)),0)</f>
        <v>0</v>
      </c>
      <c r="Q1105" s="245">
        <f ca="1">+IFERROR(INDEX('Hoja de Trabajo para listado'!$A$155:$Z$1048576,MATCH($A1105,'Hoja de Trabajo para listado'!$A$155:$A$1048576,0),MATCH((CUADRO!Q$5&amp;$E1105),'Hoja de Trabajo para listado'!$A$151:$Z$151,0)),0)+IFERROR(INDEX('Hoja de Trabajo para listado'!$AB$155:$BA$1048576,MATCH($A1105,'Hoja de Trabajo para listado'!$AB$155:$AB$1048576,0),MATCH((CUADRO!Q$5&amp;$E1105),'Hoja de Trabajo para listado'!$AB$151:$BA$151,0)),0)+IFERROR(INDEX('Hoja de Trabajo para listado'!$BC$155:$CB$1048576,MATCH($A1105,'Hoja de Trabajo para listado'!$BC$155:$BC$1048576,0),MATCH((CUADRO!Q$5&amp;$E1105),'Hoja de Trabajo para listado'!$BC$151:$CB$151,0)),0)+IFERROR(INDEX('Hoja de Trabajo para listado'!$DE$153:$DG$274,MATCH($A1105,'Hoja de Trabajo para listado'!$DE$153:$DE$1048576,0),MATCH((CUADRO!Q$5&amp;$E1105),'Hoja de Trabajo para listado'!$DE$151:$DG$151,0)),0)+IFERROR(INDEX('Hoja de Trabajo para listado'!$CD$155:$DC$1048576,MATCH($A1105,'Hoja de Trabajo para listado'!$CD$155:$CD$1048576,0),MATCH((CUADRO!Q$5&amp;$E1105),'Hoja de Trabajo para listado'!$CD$151:$DC$151,0)),0)</f>
        <v>0</v>
      </c>
      <c r="R1105" s="245">
        <f t="shared" ca="1" si="37"/>
        <v>0</v>
      </c>
      <c r="S1105" s="259">
        <f ca="1">+R1104+R1105</f>
        <v>0</v>
      </c>
      <c r="T1105" s="245">
        <f ca="1">+S1105</f>
        <v>0</v>
      </c>
      <c r="U1105" s="244">
        <f t="shared" si="38"/>
        <v>2</v>
      </c>
      <c r="V1105" s="333" t="str">
        <f>+VLOOKUP(A1105,bd_lista!$A$3:$E$590,5,FALSE)</f>
        <v>Gobiernos Autonomos Municipales</v>
      </c>
      <c r="W1105" s="384"/>
      <c r="X1105" s="242">
        <f>+VLOOKUP(A1105,[3]Sheet1!$A$13:$D$744,4,FALSE)</f>
        <v>0</v>
      </c>
      <c r="Y1105" s="242" t="e">
        <f>+VLOOKUP(X1105,bd_lista!$A$3:$C$590,3,FALSE)</f>
        <v>#N/A</v>
      </c>
      <c r="Z1105" s="292"/>
      <c r="AA1105" s="293"/>
    </row>
    <row r="1106" spans="1:27" customFormat="1" ht="15" hidden="1" customHeight="1">
      <c r="A1106" s="32">
        <v>1912</v>
      </c>
      <c r="B1106" s="388">
        <f>+A1106</f>
        <v>1912</v>
      </c>
      <c r="C1106" s="247" t="str">
        <f>+VLOOKUP(A1106,bd_lista!$A$3:$C$590,3,FALSE)</f>
        <v>Gobierno Autónomo Municipal de Ingavi (Humaita)</v>
      </c>
      <c r="D1106" s="385" t="str">
        <f>+C1106</f>
        <v>Gobierno Autónomo Municipal de Ingavi (Humaita)</v>
      </c>
      <c r="E1106" s="242" t="s">
        <v>1304</v>
      </c>
      <c r="F1106" s="243">
        <f ca="1">+IFERROR(INDEX('Hoja de Trabajo para listado'!$A$155:$Z$1048576,MATCH($A1106,'Hoja de Trabajo para listado'!$A$155:$A$1048576,0),MATCH((CUADRO!F$5&amp;$E1106),'Hoja de Trabajo para listado'!$A$151:$Z$151,0)),0)+IFERROR(INDEX('Hoja de Trabajo para listado'!$AB$155:$BA$1048576,MATCH($A1106,'Hoja de Trabajo para listado'!$AB$155:$AB$1048576,0),MATCH((CUADRO!F$5&amp;$E1106),'Hoja de Trabajo para listado'!$AB$151:$BA$151,0)),0)+IFERROR(INDEX('Hoja de Trabajo para listado'!$BC$155:$CB$1048576,MATCH($A1106,'Hoja de Trabajo para listado'!$BC$155:$BC$1048576,0),MATCH((CUADRO!F$5&amp;$E1106),'Hoja de Trabajo para listado'!$BC$151:$CB$151,0)),0)+IFERROR(INDEX('Hoja de Trabajo para listado'!$DE$153:$DG$274,MATCH($A1106,'Hoja de Trabajo para listado'!$DE$153:$DE$1048576,0),MATCH((CUADRO!F$5&amp;$E1106),'Hoja de Trabajo para listado'!$DE$151:$DG$151,0)),0)+IFERROR(INDEX('Hoja de Trabajo para listado'!$CD$155:$DC$1048576,MATCH($A1106,'Hoja de Trabajo para listado'!$CD$155:$CD$1048576,0),MATCH((CUADRO!F$5&amp;$E1106),'Hoja de Trabajo para listado'!$CD$151:$DC$151,0)),0)</f>
        <v>0</v>
      </c>
      <c r="G1106" s="243">
        <f ca="1">+IFERROR(INDEX('Hoja de Trabajo para listado'!$A$155:$Z$1048576,MATCH($A1106,'Hoja de Trabajo para listado'!$A$155:$A$1048576,0),MATCH((CUADRO!G$5&amp;$E1106),'Hoja de Trabajo para listado'!$A$151:$Z$151,0)),0)+IFERROR(INDEX('Hoja de Trabajo para listado'!$AB$155:$BA$1048576,MATCH($A1106,'Hoja de Trabajo para listado'!$AB$155:$AB$1048576,0),MATCH((CUADRO!G$5&amp;$E1106),'Hoja de Trabajo para listado'!$AB$151:$BA$151,0)),0)+IFERROR(INDEX('Hoja de Trabajo para listado'!$BC$155:$CB$1048576,MATCH($A1106,'Hoja de Trabajo para listado'!$BC$155:$BC$1048576,0),MATCH((CUADRO!G$5&amp;$E1106),'Hoja de Trabajo para listado'!$BC$151:$CB$151,0)),0)+IFERROR(INDEX('Hoja de Trabajo para listado'!$DE$153:$DG$274,MATCH($A1106,'Hoja de Trabajo para listado'!$DE$153:$DE$1048576,0),MATCH((CUADRO!G$5&amp;$E1106),'Hoja de Trabajo para listado'!$DE$151:$DG$151,0)),0)+IFERROR(INDEX('Hoja de Trabajo para listado'!$CD$155:$DC$1048576,MATCH($A1106,'Hoja de Trabajo para listado'!$CD$155:$CD$1048576,0),MATCH((CUADRO!G$5&amp;$E1106),'Hoja de Trabajo para listado'!$CD$151:$DC$151,0)),0)</f>
        <v>0</v>
      </c>
      <c r="H1106" s="243">
        <f ca="1">+IFERROR(INDEX('Hoja de Trabajo para listado'!$A$155:$Z$1048576,MATCH($A1106,'Hoja de Trabajo para listado'!$A$155:$A$1048576,0),MATCH((CUADRO!H$5&amp;$E1106),'Hoja de Trabajo para listado'!$A$151:$Z$151,0)),0)+IFERROR(INDEX('Hoja de Trabajo para listado'!$AB$155:$BA$1048576,MATCH($A1106,'Hoja de Trabajo para listado'!$AB$155:$AB$1048576,0),MATCH((CUADRO!H$5&amp;$E1106),'Hoja de Trabajo para listado'!$AB$151:$BA$151,0)),0)+IFERROR(INDEX('Hoja de Trabajo para listado'!$BC$155:$CB$1048576,MATCH($A1106,'Hoja de Trabajo para listado'!$BC$155:$BC$1048576,0),MATCH((CUADRO!H$5&amp;$E1106),'Hoja de Trabajo para listado'!$BC$151:$CB$151,0)),0)+IFERROR(INDEX('Hoja de Trabajo para listado'!$DE$153:$DG$274,MATCH($A1106,'Hoja de Trabajo para listado'!$DE$153:$DE$1048576,0),MATCH((CUADRO!H$5&amp;$E1106),'Hoja de Trabajo para listado'!$DE$151:$DG$151,0)),0)+IFERROR(INDEX('Hoja de Trabajo para listado'!$CD$155:$DC$1048576,MATCH($A1106,'Hoja de Trabajo para listado'!$CD$155:$CD$1048576,0),MATCH((CUADRO!H$5&amp;$E1106),'Hoja de Trabajo para listado'!$CD$151:$DC$151,0)),0)</f>
        <v>0</v>
      </c>
      <c r="I1106" s="243">
        <f ca="1">+IFERROR(INDEX('Hoja de Trabajo para listado'!$A$155:$Z$1048576,MATCH($A1106,'Hoja de Trabajo para listado'!$A$155:$A$1048576,0),MATCH((CUADRO!I$5&amp;$E1106),'Hoja de Trabajo para listado'!$A$151:$Z$151,0)),0)+IFERROR(INDEX('Hoja de Trabajo para listado'!$AB$155:$BA$1048576,MATCH($A1106,'Hoja de Trabajo para listado'!$AB$155:$AB$1048576,0),MATCH((CUADRO!I$5&amp;$E1106),'Hoja de Trabajo para listado'!$AB$151:$BA$151,0)),0)+IFERROR(INDEX('Hoja de Trabajo para listado'!$BC$155:$CB$1048576,MATCH($A1106,'Hoja de Trabajo para listado'!$BC$155:$BC$1048576,0),MATCH((CUADRO!I$5&amp;$E1106),'Hoja de Trabajo para listado'!$BC$151:$CB$151,0)),0)+IFERROR(INDEX('Hoja de Trabajo para listado'!$DE$153:$DG$274,MATCH($A1106,'Hoja de Trabajo para listado'!$DE$153:$DE$1048576,0),MATCH((CUADRO!I$5&amp;$E1106),'Hoja de Trabajo para listado'!$DE$151:$DG$151,0)),0)+IFERROR(INDEX('Hoja de Trabajo para listado'!$CD$155:$DC$1048576,MATCH($A1106,'Hoja de Trabajo para listado'!$CD$155:$CD$1048576,0),MATCH((CUADRO!I$5&amp;$E1106),'Hoja de Trabajo para listado'!$CD$151:$DC$151,0)),0)</f>
        <v>0</v>
      </c>
      <c r="J1106" s="243">
        <f ca="1">+IFERROR(INDEX('Hoja de Trabajo para listado'!$A$155:$Z$1048576,MATCH($A1106,'Hoja de Trabajo para listado'!$A$155:$A$1048576,0),MATCH((CUADRO!J$5&amp;$E1106),'Hoja de Trabajo para listado'!$A$151:$Z$151,0)),0)+IFERROR(INDEX('Hoja de Trabajo para listado'!$AB$155:$BA$1048576,MATCH($A1106,'Hoja de Trabajo para listado'!$AB$155:$AB$1048576,0),MATCH((CUADRO!J$5&amp;$E1106),'Hoja de Trabajo para listado'!$AB$151:$BA$151,0)),0)+IFERROR(INDEX('Hoja de Trabajo para listado'!$BC$155:$CB$1048576,MATCH($A1106,'Hoja de Trabajo para listado'!$BC$155:$BC$1048576,0),MATCH((CUADRO!J$5&amp;$E1106),'Hoja de Trabajo para listado'!$BC$151:$CB$151,0)),0)+IFERROR(INDEX('Hoja de Trabajo para listado'!$DE$153:$DG$274,MATCH($A1106,'Hoja de Trabajo para listado'!$DE$153:$DE$1048576,0),MATCH((CUADRO!J$5&amp;$E1106),'Hoja de Trabajo para listado'!$DE$151:$DG$151,0)),0)+IFERROR(INDEX('Hoja de Trabajo para listado'!$CD$155:$DC$1048576,MATCH($A1106,'Hoja de Trabajo para listado'!$CD$155:$CD$1048576,0),MATCH((CUADRO!J$5&amp;$E1106),'Hoja de Trabajo para listado'!$CD$151:$DC$151,0)),0)</f>
        <v>0</v>
      </c>
      <c r="K1106" s="243">
        <f ca="1">+IFERROR(INDEX('Hoja de Trabajo para listado'!$A$155:$Z$1048576,MATCH($A1106,'Hoja de Trabajo para listado'!$A$155:$A$1048576,0),MATCH((CUADRO!K$5&amp;$E1106),'Hoja de Trabajo para listado'!$A$151:$Z$151,0)),0)+IFERROR(INDEX('Hoja de Trabajo para listado'!$AB$155:$BA$1048576,MATCH($A1106,'Hoja de Trabajo para listado'!$AB$155:$AB$1048576,0),MATCH((CUADRO!K$5&amp;$E1106),'Hoja de Trabajo para listado'!$AB$151:$BA$151,0)),0)+IFERROR(INDEX('Hoja de Trabajo para listado'!$BC$155:$CB$1048576,MATCH($A1106,'Hoja de Trabajo para listado'!$BC$155:$BC$1048576,0),MATCH((CUADRO!K$5&amp;$E1106),'Hoja de Trabajo para listado'!$BC$151:$CB$151,0)),0)+IFERROR(INDEX('Hoja de Trabajo para listado'!$DE$153:$DG$274,MATCH($A1106,'Hoja de Trabajo para listado'!$DE$153:$DE$1048576,0),MATCH((CUADRO!K$5&amp;$E1106),'Hoja de Trabajo para listado'!$DE$151:$DG$151,0)),0)+IFERROR(INDEX('Hoja de Trabajo para listado'!$CD$155:$DC$1048576,MATCH($A1106,'Hoja de Trabajo para listado'!$CD$155:$CD$1048576,0),MATCH((CUADRO!K$5&amp;$E1106),'Hoja de Trabajo para listado'!$CD$151:$DC$151,0)),0)</f>
        <v>0</v>
      </c>
      <c r="L1106" s="243">
        <f ca="1">+IFERROR(INDEX('Hoja de Trabajo para listado'!$A$155:$Z$1048576,MATCH($A1106,'Hoja de Trabajo para listado'!$A$155:$A$1048576,0),MATCH((CUADRO!L$5&amp;$E1106),'Hoja de Trabajo para listado'!$A$151:$Z$151,0)),0)+IFERROR(INDEX('Hoja de Trabajo para listado'!$AB$155:$BA$1048576,MATCH($A1106,'Hoja de Trabajo para listado'!$AB$155:$AB$1048576,0),MATCH((CUADRO!L$5&amp;$E1106),'Hoja de Trabajo para listado'!$AB$151:$BA$151,0)),0)+IFERROR(INDEX('Hoja de Trabajo para listado'!$BC$155:$CB$1048576,MATCH($A1106,'Hoja de Trabajo para listado'!$BC$155:$BC$1048576,0),MATCH((CUADRO!L$5&amp;$E1106),'Hoja de Trabajo para listado'!$BC$151:$CB$151,0)),0)+IFERROR(INDEX('Hoja de Trabajo para listado'!$DE$153:$DG$274,MATCH($A1106,'Hoja de Trabajo para listado'!$DE$153:$DE$1048576,0),MATCH((CUADRO!L$5&amp;$E1106),'Hoja de Trabajo para listado'!$DE$151:$DG$151,0)),0)+IFERROR(INDEX('Hoja de Trabajo para listado'!$CD$155:$DC$1048576,MATCH($A1106,'Hoja de Trabajo para listado'!$CD$155:$CD$1048576,0),MATCH((CUADRO!L$5&amp;$E1106),'Hoja de Trabajo para listado'!$CD$151:$DC$151,0)),0)</f>
        <v>0</v>
      </c>
      <c r="M1106" s="243">
        <f ca="1">+IFERROR(INDEX('Hoja de Trabajo para listado'!$A$155:$Z$1048576,MATCH($A1106,'Hoja de Trabajo para listado'!$A$155:$A$1048576,0),MATCH((CUADRO!M$5&amp;$E1106),'Hoja de Trabajo para listado'!$A$151:$Z$151,0)),0)+IFERROR(INDEX('Hoja de Trabajo para listado'!$AB$155:$BA$1048576,MATCH($A1106,'Hoja de Trabajo para listado'!$AB$155:$AB$1048576,0),MATCH((CUADRO!M$5&amp;$E1106),'Hoja de Trabajo para listado'!$AB$151:$BA$151,0)),0)+IFERROR(INDEX('Hoja de Trabajo para listado'!$BC$155:$CB$1048576,MATCH($A1106,'Hoja de Trabajo para listado'!$BC$155:$BC$1048576,0),MATCH((CUADRO!M$5&amp;$E1106),'Hoja de Trabajo para listado'!$BC$151:$CB$151,0)),0)+IFERROR(INDEX('Hoja de Trabajo para listado'!$DE$153:$DG$274,MATCH($A1106,'Hoja de Trabajo para listado'!$DE$153:$DE$1048576,0),MATCH((CUADRO!M$5&amp;$E1106),'Hoja de Trabajo para listado'!$DE$151:$DG$151,0)),0)+IFERROR(INDEX('Hoja de Trabajo para listado'!$CD$155:$DC$1048576,MATCH($A1106,'Hoja de Trabajo para listado'!$CD$155:$CD$1048576,0),MATCH((CUADRO!M$5&amp;$E1106),'Hoja de Trabajo para listado'!$CD$151:$DC$151,0)),0)</f>
        <v>0</v>
      </c>
      <c r="N1106" s="243">
        <f ca="1">+IFERROR(INDEX('Hoja de Trabajo para listado'!$A$155:$Z$1048576,MATCH($A1106,'Hoja de Trabajo para listado'!$A$155:$A$1048576,0),MATCH((CUADRO!N$5&amp;$E1106),'Hoja de Trabajo para listado'!$A$151:$Z$151,0)),0)+IFERROR(INDEX('Hoja de Trabajo para listado'!$AB$155:$BA$1048576,MATCH($A1106,'Hoja de Trabajo para listado'!$AB$155:$AB$1048576,0),MATCH((CUADRO!N$5&amp;$E1106),'Hoja de Trabajo para listado'!$AB$151:$BA$151,0)),0)+IFERROR(INDEX('Hoja de Trabajo para listado'!$BC$155:$CB$1048576,MATCH($A1106,'Hoja de Trabajo para listado'!$BC$155:$BC$1048576,0),MATCH((CUADRO!N$5&amp;$E1106),'Hoja de Trabajo para listado'!$BC$151:$CB$151,0)),0)+IFERROR(INDEX('Hoja de Trabajo para listado'!$DE$153:$DG$274,MATCH($A1106,'Hoja de Trabajo para listado'!$DE$153:$DE$1048576,0),MATCH((CUADRO!N$5&amp;$E1106),'Hoja de Trabajo para listado'!$DE$151:$DG$151,0)),0)+IFERROR(INDEX('Hoja de Trabajo para listado'!$CD$155:$DC$1048576,MATCH($A1106,'Hoja de Trabajo para listado'!$CD$155:$CD$1048576,0),MATCH((CUADRO!N$5&amp;$E1106),'Hoja de Trabajo para listado'!$CD$151:$DC$151,0)),0)</f>
        <v>0</v>
      </c>
      <c r="O1106" s="243">
        <f ca="1">+IFERROR(INDEX('Hoja de Trabajo para listado'!$A$155:$Z$1048576,MATCH($A1106,'Hoja de Trabajo para listado'!$A$155:$A$1048576,0),MATCH((CUADRO!O$5&amp;$E1106),'Hoja de Trabajo para listado'!$A$151:$Z$151,0)),0)+IFERROR(INDEX('Hoja de Trabajo para listado'!$AB$155:$BA$1048576,MATCH($A1106,'Hoja de Trabajo para listado'!$AB$155:$AB$1048576,0),MATCH((CUADRO!O$5&amp;$E1106),'Hoja de Trabajo para listado'!$AB$151:$BA$151,0)),0)+IFERROR(INDEX('Hoja de Trabajo para listado'!$BC$155:$CB$1048576,MATCH($A1106,'Hoja de Trabajo para listado'!$BC$155:$BC$1048576,0),MATCH((CUADRO!O$5&amp;$E1106),'Hoja de Trabajo para listado'!$BC$151:$CB$151,0)),0)+IFERROR(INDEX('Hoja de Trabajo para listado'!$DE$153:$DG$274,MATCH($A1106,'Hoja de Trabajo para listado'!$DE$153:$DE$1048576,0),MATCH((CUADRO!O$5&amp;$E1106),'Hoja de Trabajo para listado'!$DE$151:$DG$151,0)),0)+IFERROR(INDEX('Hoja de Trabajo para listado'!$CD$155:$DC$1048576,MATCH($A1106,'Hoja de Trabajo para listado'!$CD$155:$CD$1048576,0),MATCH((CUADRO!O$5&amp;$E1106),'Hoja de Trabajo para listado'!$CD$151:$DC$151,0)),0)</f>
        <v>0</v>
      </c>
      <c r="P1106" s="243">
        <f ca="1">+IFERROR(INDEX('Hoja de Trabajo para listado'!$A$155:$Z$1048576,MATCH($A1106,'Hoja de Trabajo para listado'!$A$155:$A$1048576,0),MATCH((CUADRO!P$5&amp;$E1106),'Hoja de Trabajo para listado'!$A$151:$Z$151,0)),0)+IFERROR(INDEX('Hoja de Trabajo para listado'!$AB$155:$BA$1048576,MATCH($A1106,'Hoja de Trabajo para listado'!$AB$155:$AB$1048576,0),MATCH((CUADRO!P$5&amp;$E1106),'Hoja de Trabajo para listado'!$AB$151:$BA$151,0)),0)+IFERROR(INDEX('Hoja de Trabajo para listado'!$BC$155:$CB$1048576,MATCH($A1106,'Hoja de Trabajo para listado'!$BC$155:$BC$1048576,0),MATCH((CUADRO!P$5&amp;$E1106),'Hoja de Trabajo para listado'!$BC$151:$CB$151,0)),0)+IFERROR(INDEX('Hoja de Trabajo para listado'!$DE$153:$DG$274,MATCH($A1106,'Hoja de Trabajo para listado'!$DE$153:$DE$1048576,0),MATCH((CUADRO!P$5&amp;$E1106),'Hoja de Trabajo para listado'!$DE$151:$DG$151,0)),0)+IFERROR(INDEX('Hoja de Trabajo para listado'!$CD$155:$DC$1048576,MATCH($A1106,'Hoja de Trabajo para listado'!$CD$155:$CD$1048576,0),MATCH((CUADRO!P$5&amp;$E1106),'Hoja de Trabajo para listado'!$CD$151:$DC$151,0)),0)</f>
        <v>0</v>
      </c>
      <c r="Q1106" s="243">
        <f ca="1">+IFERROR(INDEX('Hoja de Trabajo para listado'!$A$155:$Z$1048576,MATCH($A1106,'Hoja de Trabajo para listado'!$A$155:$A$1048576,0),MATCH((CUADRO!Q$5&amp;$E1106),'Hoja de Trabajo para listado'!$A$151:$Z$151,0)),0)+IFERROR(INDEX('Hoja de Trabajo para listado'!$AB$155:$BA$1048576,MATCH($A1106,'Hoja de Trabajo para listado'!$AB$155:$AB$1048576,0),MATCH((CUADRO!Q$5&amp;$E1106),'Hoja de Trabajo para listado'!$AB$151:$BA$151,0)),0)+IFERROR(INDEX('Hoja de Trabajo para listado'!$BC$155:$CB$1048576,MATCH($A1106,'Hoja de Trabajo para listado'!$BC$155:$BC$1048576,0),MATCH((CUADRO!Q$5&amp;$E1106),'Hoja de Trabajo para listado'!$BC$151:$CB$151,0)),0)+IFERROR(INDEX('Hoja de Trabajo para listado'!$DE$153:$DG$274,MATCH($A1106,'Hoja de Trabajo para listado'!$DE$153:$DE$1048576,0),MATCH((CUADRO!Q$5&amp;$E1106),'Hoja de Trabajo para listado'!$DE$151:$DG$151,0)),0)+IFERROR(INDEX('Hoja de Trabajo para listado'!$CD$155:$DC$1048576,MATCH($A1106,'Hoja de Trabajo para listado'!$CD$155:$CD$1048576,0),MATCH((CUADRO!Q$5&amp;$E1106),'Hoja de Trabajo para listado'!$CD$151:$DC$151,0)),0)</f>
        <v>0</v>
      </c>
      <c r="R1106" s="243">
        <f t="shared" ca="1" si="37"/>
        <v>0</v>
      </c>
      <c r="S1106" s="249"/>
      <c r="T1106" s="243">
        <f ca="1">+T1107</f>
        <v>0</v>
      </c>
      <c r="U1106" s="242">
        <f t="shared" si="38"/>
        <v>1</v>
      </c>
      <c r="V1106" s="333" t="str">
        <f>+VLOOKUP(A1106,bd_lista!$A$3:$E$590,5,FALSE)</f>
        <v>Gobiernos Autonomos Municipales</v>
      </c>
      <c r="W1106" s="383" t="str">
        <f>+V1106</f>
        <v>Gobiernos Autonomos Municipales</v>
      </c>
      <c r="X1106" s="242">
        <f>+VLOOKUP(A1106,[3]Sheet1!$A$13:$D$744,4,FALSE)</f>
        <v>0</v>
      </c>
      <c r="Y1106" s="242" t="e">
        <f>+VLOOKUP(X1106,bd_lista!$A$3:$C$590,3,FALSE)</f>
        <v>#N/A</v>
      </c>
      <c r="Z1106" s="294">
        <f>+X1106</f>
        <v>0</v>
      </c>
      <c r="AA1106" s="295" t="e">
        <f>+Y1106</f>
        <v>#N/A</v>
      </c>
    </row>
    <row r="1107" spans="1:27" customFormat="1" ht="15" hidden="1" customHeight="1">
      <c r="A1107" s="32">
        <v>1912</v>
      </c>
      <c r="B1107" s="389"/>
      <c r="C1107" s="247" t="str">
        <f>+VLOOKUP(A1107,bd_lista!$A$3:$C$590,3,FALSE)</f>
        <v>Gobierno Autónomo Municipal de Ingavi (Humaita)</v>
      </c>
      <c r="D1107" s="386"/>
      <c r="E1107" s="244" t="s">
        <v>1305</v>
      </c>
      <c r="F1107" s="245">
        <f ca="1">+IFERROR(INDEX('Hoja de Trabajo para listado'!$A$155:$Z$1048576,MATCH($A1107,'Hoja de Trabajo para listado'!$A$155:$A$1048576,0),MATCH((CUADRO!F$5&amp;$E1107),'Hoja de Trabajo para listado'!$A$151:$Z$151,0)),0)+IFERROR(INDEX('Hoja de Trabajo para listado'!$AB$155:$BA$1048576,MATCH($A1107,'Hoja de Trabajo para listado'!$AB$155:$AB$1048576,0),MATCH((CUADRO!F$5&amp;$E1107),'Hoja de Trabajo para listado'!$AB$151:$BA$151,0)),0)+IFERROR(INDEX('Hoja de Trabajo para listado'!$BC$155:$CB$1048576,MATCH($A1107,'Hoja de Trabajo para listado'!$BC$155:$BC$1048576,0),MATCH((CUADRO!F$5&amp;$E1107),'Hoja de Trabajo para listado'!$BC$151:$CB$151,0)),0)+IFERROR(INDEX('Hoja de Trabajo para listado'!$DE$153:$DG$274,MATCH($A1107,'Hoja de Trabajo para listado'!$DE$153:$DE$1048576,0),MATCH((CUADRO!F$5&amp;$E1107),'Hoja de Trabajo para listado'!$DE$151:$DG$151,0)),0)+IFERROR(INDEX('Hoja de Trabajo para listado'!$CD$155:$DC$1048576,MATCH($A1107,'Hoja de Trabajo para listado'!$CD$155:$CD$1048576,0),MATCH((CUADRO!F$5&amp;$E1107),'Hoja de Trabajo para listado'!$CD$151:$DC$151,0)),0)</f>
        <v>0</v>
      </c>
      <c r="G1107" s="245">
        <f ca="1">+IFERROR(INDEX('Hoja de Trabajo para listado'!$A$155:$Z$1048576,MATCH($A1107,'Hoja de Trabajo para listado'!$A$155:$A$1048576,0),MATCH((CUADRO!G$5&amp;$E1107),'Hoja de Trabajo para listado'!$A$151:$Z$151,0)),0)+IFERROR(INDEX('Hoja de Trabajo para listado'!$AB$155:$BA$1048576,MATCH($A1107,'Hoja de Trabajo para listado'!$AB$155:$AB$1048576,0),MATCH((CUADRO!G$5&amp;$E1107),'Hoja de Trabajo para listado'!$AB$151:$BA$151,0)),0)+IFERROR(INDEX('Hoja de Trabajo para listado'!$BC$155:$CB$1048576,MATCH($A1107,'Hoja de Trabajo para listado'!$BC$155:$BC$1048576,0),MATCH((CUADRO!G$5&amp;$E1107),'Hoja de Trabajo para listado'!$BC$151:$CB$151,0)),0)+IFERROR(INDEX('Hoja de Trabajo para listado'!$DE$153:$DG$274,MATCH($A1107,'Hoja de Trabajo para listado'!$DE$153:$DE$1048576,0),MATCH((CUADRO!G$5&amp;$E1107),'Hoja de Trabajo para listado'!$DE$151:$DG$151,0)),0)+IFERROR(INDEX('Hoja de Trabajo para listado'!$CD$155:$DC$1048576,MATCH($A1107,'Hoja de Trabajo para listado'!$CD$155:$CD$1048576,0),MATCH((CUADRO!G$5&amp;$E1107),'Hoja de Trabajo para listado'!$CD$151:$DC$151,0)),0)</f>
        <v>0</v>
      </c>
      <c r="H1107" s="245">
        <f ca="1">+IFERROR(INDEX('Hoja de Trabajo para listado'!$A$155:$Z$1048576,MATCH($A1107,'Hoja de Trabajo para listado'!$A$155:$A$1048576,0),MATCH((CUADRO!H$5&amp;$E1107),'Hoja de Trabajo para listado'!$A$151:$Z$151,0)),0)+IFERROR(INDEX('Hoja de Trabajo para listado'!$AB$155:$BA$1048576,MATCH($A1107,'Hoja de Trabajo para listado'!$AB$155:$AB$1048576,0),MATCH((CUADRO!H$5&amp;$E1107),'Hoja de Trabajo para listado'!$AB$151:$BA$151,0)),0)+IFERROR(INDEX('Hoja de Trabajo para listado'!$BC$155:$CB$1048576,MATCH($A1107,'Hoja de Trabajo para listado'!$BC$155:$BC$1048576,0),MATCH((CUADRO!H$5&amp;$E1107),'Hoja de Trabajo para listado'!$BC$151:$CB$151,0)),0)+IFERROR(INDEX('Hoja de Trabajo para listado'!$DE$153:$DG$274,MATCH($A1107,'Hoja de Trabajo para listado'!$DE$153:$DE$1048576,0),MATCH((CUADRO!H$5&amp;$E1107),'Hoja de Trabajo para listado'!$DE$151:$DG$151,0)),0)+IFERROR(INDEX('Hoja de Trabajo para listado'!$CD$155:$DC$1048576,MATCH($A1107,'Hoja de Trabajo para listado'!$CD$155:$CD$1048576,0),MATCH((CUADRO!H$5&amp;$E1107),'Hoja de Trabajo para listado'!$CD$151:$DC$151,0)),0)</f>
        <v>0</v>
      </c>
      <c r="I1107" s="245">
        <f ca="1">+IFERROR(INDEX('Hoja de Trabajo para listado'!$A$155:$Z$1048576,MATCH($A1107,'Hoja de Trabajo para listado'!$A$155:$A$1048576,0),MATCH((CUADRO!I$5&amp;$E1107),'Hoja de Trabajo para listado'!$A$151:$Z$151,0)),0)+IFERROR(INDEX('Hoja de Trabajo para listado'!$AB$155:$BA$1048576,MATCH($A1107,'Hoja de Trabajo para listado'!$AB$155:$AB$1048576,0),MATCH((CUADRO!I$5&amp;$E1107),'Hoja de Trabajo para listado'!$AB$151:$BA$151,0)),0)+IFERROR(INDEX('Hoja de Trabajo para listado'!$BC$155:$CB$1048576,MATCH($A1107,'Hoja de Trabajo para listado'!$BC$155:$BC$1048576,0),MATCH((CUADRO!I$5&amp;$E1107),'Hoja de Trabajo para listado'!$BC$151:$CB$151,0)),0)+IFERROR(INDEX('Hoja de Trabajo para listado'!$DE$153:$DG$274,MATCH($A1107,'Hoja de Trabajo para listado'!$DE$153:$DE$1048576,0),MATCH((CUADRO!I$5&amp;$E1107),'Hoja de Trabajo para listado'!$DE$151:$DG$151,0)),0)+IFERROR(INDEX('Hoja de Trabajo para listado'!$CD$155:$DC$1048576,MATCH($A1107,'Hoja de Trabajo para listado'!$CD$155:$CD$1048576,0),MATCH((CUADRO!I$5&amp;$E1107),'Hoja de Trabajo para listado'!$CD$151:$DC$151,0)),0)</f>
        <v>0</v>
      </c>
      <c r="J1107" s="245">
        <f ca="1">+IFERROR(INDEX('Hoja de Trabajo para listado'!$A$155:$Z$1048576,MATCH($A1107,'Hoja de Trabajo para listado'!$A$155:$A$1048576,0),MATCH((CUADRO!J$5&amp;$E1107),'Hoja de Trabajo para listado'!$A$151:$Z$151,0)),0)+IFERROR(INDEX('Hoja de Trabajo para listado'!$AB$155:$BA$1048576,MATCH($A1107,'Hoja de Trabajo para listado'!$AB$155:$AB$1048576,0),MATCH((CUADRO!J$5&amp;$E1107),'Hoja de Trabajo para listado'!$AB$151:$BA$151,0)),0)+IFERROR(INDEX('Hoja de Trabajo para listado'!$BC$155:$CB$1048576,MATCH($A1107,'Hoja de Trabajo para listado'!$BC$155:$BC$1048576,0),MATCH((CUADRO!J$5&amp;$E1107),'Hoja de Trabajo para listado'!$BC$151:$CB$151,0)),0)+IFERROR(INDEX('Hoja de Trabajo para listado'!$DE$153:$DG$274,MATCH($A1107,'Hoja de Trabajo para listado'!$DE$153:$DE$1048576,0),MATCH((CUADRO!J$5&amp;$E1107),'Hoja de Trabajo para listado'!$DE$151:$DG$151,0)),0)+IFERROR(INDEX('Hoja de Trabajo para listado'!$CD$155:$DC$1048576,MATCH($A1107,'Hoja de Trabajo para listado'!$CD$155:$CD$1048576,0),MATCH((CUADRO!J$5&amp;$E1107),'Hoja de Trabajo para listado'!$CD$151:$DC$151,0)),0)</f>
        <v>0</v>
      </c>
      <c r="K1107" s="245">
        <f ca="1">+IFERROR(INDEX('Hoja de Trabajo para listado'!$A$155:$Z$1048576,MATCH($A1107,'Hoja de Trabajo para listado'!$A$155:$A$1048576,0),MATCH((CUADRO!K$5&amp;$E1107),'Hoja de Trabajo para listado'!$A$151:$Z$151,0)),0)+IFERROR(INDEX('Hoja de Trabajo para listado'!$AB$155:$BA$1048576,MATCH($A1107,'Hoja de Trabajo para listado'!$AB$155:$AB$1048576,0),MATCH((CUADRO!K$5&amp;$E1107),'Hoja de Trabajo para listado'!$AB$151:$BA$151,0)),0)+IFERROR(INDEX('Hoja de Trabajo para listado'!$BC$155:$CB$1048576,MATCH($A1107,'Hoja de Trabajo para listado'!$BC$155:$BC$1048576,0),MATCH((CUADRO!K$5&amp;$E1107),'Hoja de Trabajo para listado'!$BC$151:$CB$151,0)),0)+IFERROR(INDEX('Hoja de Trabajo para listado'!$DE$153:$DG$274,MATCH($A1107,'Hoja de Trabajo para listado'!$DE$153:$DE$1048576,0),MATCH((CUADRO!K$5&amp;$E1107),'Hoja de Trabajo para listado'!$DE$151:$DG$151,0)),0)+IFERROR(INDEX('Hoja de Trabajo para listado'!$CD$155:$DC$1048576,MATCH($A1107,'Hoja de Trabajo para listado'!$CD$155:$CD$1048576,0),MATCH((CUADRO!K$5&amp;$E1107),'Hoja de Trabajo para listado'!$CD$151:$DC$151,0)),0)</f>
        <v>0</v>
      </c>
      <c r="L1107" s="245">
        <f ca="1">+IFERROR(INDEX('Hoja de Trabajo para listado'!$A$155:$Z$1048576,MATCH($A1107,'Hoja de Trabajo para listado'!$A$155:$A$1048576,0),MATCH((CUADRO!L$5&amp;$E1107),'Hoja de Trabajo para listado'!$A$151:$Z$151,0)),0)+IFERROR(INDEX('Hoja de Trabajo para listado'!$AB$155:$BA$1048576,MATCH($A1107,'Hoja de Trabajo para listado'!$AB$155:$AB$1048576,0),MATCH((CUADRO!L$5&amp;$E1107),'Hoja de Trabajo para listado'!$AB$151:$BA$151,0)),0)+IFERROR(INDEX('Hoja de Trabajo para listado'!$BC$155:$CB$1048576,MATCH($A1107,'Hoja de Trabajo para listado'!$BC$155:$BC$1048576,0),MATCH((CUADRO!L$5&amp;$E1107),'Hoja de Trabajo para listado'!$BC$151:$CB$151,0)),0)+IFERROR(INDEX('Hoja de Trabajo para listado'!$DE$153:$DG$274,MATCH($A1107,'Hoja de Trabajo para listado'!$DE$153:$DE$1048576,0),MATCH((CUADRO!L$5&amp;$E1107),'Hoja de Trabajo para listado'!$DE$151:$DG$151,0)),0)+IFERROR(INDEX('Hoja de Trabajo para listado'!$CD$155:$DC$1048576,MATCH($A1107,'Hoja de Trabajo para listado'!$CD$155:$CD$1048576,0),MATCH((CUADRO!L$5&amp;$E1107),'Hoja de Trabajo para listado'!$CD$151:$DC$151,0)),0)</f>
        <v>0</v>
      </c>
      <c r="M1107" s="245">
        <f ca="1">+IFERROR(INDEX('Hoja de Trabajo para listado'!$A$155:$Z$1048576,MATCH($A1107,'Hoja de Trabajo para listado'!$A$155:$A$1048576,0),MATCH((CUADRO!M$5&amp;$E1107),'Hoja de Trabajo para listado'!$A$151:$Z$151,0)),0)+IFERROR(INDEX('Hoja de Trabajo para listado'!$AB$155:$BA$1048576,MATCH($A1107,'Hoja de Trabajo para listado'!$AB$155:$AB$1048576,0),MATCH((CUADRO!M$5&amp;$E1107),'Hoja de Trabajo para listado'!$AB$151:$BA$151,0)),0)+IFERROR(INDEX('Hoja de Trabajo para listado'!$BC$155:$CB$1048576,MATCH($A1107,'Hoja de Trabajo para listado'!$BC$155:$BC$1048576,0),MATCH((CUADRO!M$5&amp;$E1107),'Hoja de Trabajo para listado'!$BC$151:$CB$151,0)),0)+IFERROR(INDEX('Hoja de Trabajo para listado'!$DE$153:$DG$274,MATCH($A1107,'Hoja de Trabajo para listado'!$DE$153:$DE$1048576,0),MATCH((CUADRO!M$5&amp;$E1107),'Hoja de Trabajo para listado'!$DE$151:$DG$151,0)),0)+IFERROR(INDEX('Hoja de Trabajo para listado'!$CD$155:$DC$1048576,MATCH($A1107,'Hoja de Trabajo para listado'!$CD$155:$CD$1048576,0),MATCH((CUADRO!M$5&amp;$E1107),'Hoja de Trabajo para listado'!$CD$151:$DC$151,0)),0)</f>
        <v>0</v>
      </c>
      <c r="N1107" s="245">
        <f ca="1">+IFERROR(INDEX('Hoja de Trabajo para listado'!$A$155:$Z$1048576,MATCH($A1107,'Hoja de Trabajo para listado'!$A$155:$A$1048576,0),MATCH((CUADRO!N$5&amp;$E1107),'Hoja de Trabajo para listado'!$A$151:$Z$151,0)),0)+IFERROR(INDEX('Hoja de Trabajo para listado'!$AB$155:$BA$1048576,MATCH($A1107,'Hoja de Trabajo para listado'!$AB$155:$AB$1048576,0),MATCH((CUADRO!N$5&amp;$E1107),'Hoja de Trabajo para listado'!$AB$151:$BA$151,0)),0)+IFERROR(INDEX('Hoja de Trabajo para listado'!$BC$155:$CB$1048576,MATCH($A1107,'Hoja de Trabajo para listado'!$BC$155:$BC$1048576,0),MATCH((CUADRO!N$5&amp;$E1107),'Hoja de Trabajo para listado'!$BC$151:$CB$151,0)),0)+IFERROR(INDEX('Hoja de Trabajo para listado'!$DE$153:$DG$274,MATCH($A1107,'Hoja de Trabajo para listado'!$DE$153:$DE$1048576,0),MATCH((CUADRO!N$5&amp;$E1107),'Hoja de Trabajo para listado'!$DE$151:$DG$151,0)),0)+IFERROR(INDEX('Hoja de Trabajo para listado'!$CD$155:$DC$1048576,MATCH($A1107,'Hoja de Trabajo para listado'!$CD$155:$CD$1048576,0),MATCH((CUADRO!N$5&amp;$E1107),'Hoja de Trabajo para listado'!$CD$151:$DC$151,0)),0)</f>
        <v>0</v>
      </c>
      <c r="O1107" s="245">
        <f ca="1">+IFERROR(INDEX('Hoja de Trabajo para listado'!$A$155:$Z$1048576,MATCH($A1107,'Hoja de Trabajo para listado'!$A$155:$A$1048576,0),MATCH((CUADRO!O$5&amp;$E1107),'Hoja de Trabajo para listado'!$A$151:$Z$151,0)),0)+IFERROR(INDEX('Hoja de Trabajo para listado'!$AB$155:$BA$1048576,MATCH($A1107,'Hoja de Trabajo para listado'!$AB$155:$AB$1048576,0),MATCH((CUADRO!O$5&amp;$E1107),'Hoja de Trabajo para listado'!$AB$151:$BA$151,0)),0)+IFERROR(INDEX('Hoja de Trabajo para listado'!$BC$155:$CB$1048576,MATCH($A1107,'Hoja de Trabajo para listado'!$BC$155:$BC$1048576,0),MATCH((CUADRO!O$5&amp;$E1107),'Hoja de Trabajo para listado'!$BC$151:$CB$151,0)),0)+IFERROR(INDEX('Hoja de Trabajo para listado'!$DE$153:$DG$274,MATCH($A1107,'Hoja de Trabajo para listado'!$DE$153:$DE$1048576,0),MATCH((CUADRO!O$5&amp;$E1107),'Hoja de Trabajo para listado'!$DE$151:$DG$151,0)),0)+IFERROR(INDEX('Hoja de Trabajo para listado'!$CD$155:$DC$1048576,MATCH($A1107,'Hoja de Trabajo para listado'!$CD$155:$CD$1048576,0),MATCH((CUADRO!O$5&amp;$E1107),'Hoja de Trabajo para listado'!$CD$151:$DC$151,0)),0)</f>
        <v>0</v>
      </c>
      <c r="P1107" s="245">
        <f ca="1">+IFERROR(INDEX('Hoja de Trabajo para listado'!$A$155:$Z$1048576,MATCH($A1107,'Hoja de Trabajo para listado'!$A$155:$A$1048576,0),MATCH((CUADRO!P$5&amp;$E1107),'Hoja de Trabajo para listado'!$A$151:$Z$151,0)),0)+IFERROR(INDEX('Hoja de Trabajo para listado'!$AB$155:$BA$1048576,MATCH($A1107,'Hoja de Trabajo para listado'!$AB$155:$AB$1048576,0),MATCH((CUADRO!P$5&amp;$E1107),'Hoja de Trabajo para listado'!$AB$151:$BA$151,0)),0)+IFERROR(INDEX('Hoja de Trabajo para listado'!$BC$155:$CB$1048576,MATCH($A1107,'Hoja de Trabajo para listado'!$BC$155:$BC$1048576,0),MATCH((CUADRO!P$5&amp;$E1107),'Hoja de Trabajo para listado'!$BC$151:$CB$151,0)),0)+IFERROR(INDEX('Hoja de Trabajo para listado'!$DE$153:$DG$274,MATCH($A1107,'Hoja de Trabajo para listado'!$DE$153:$DE$1048576,0),MATCH((CUADRO!P$5&amp;$E1107),'Hoja de Trabajo para listado'!$DE$151:$DG$151,0)),0)+IFERROR(INDEX('Hoja de Trabajo para listado'!$CD$155:$DC$1048576,MATCH($A1107,'Hoja de Trabajo para listado'!$CD$155:$CD$1048576,0),MATCH((CUADRO!P$5&amp;$E1107),'Hoja de Trabajo para listado'!$CD$151:$DC$151,0)),0)</f>
        <v>0</v>
      </c>
      <c r="Q1107" s="245">
        <f ca="1">+IFERROR(INDEX('Hoja de Trabajo para listado'!$A$155:$Z$1048576,MATCH($A1107,'Hoja de Trabajo para listado'!$A$155:$A$1048576,0),MATCH((CUADRO!Q$5&amp;$E1107),'Hoja de Trabajo para listado'!$A$151:$Z$151,0)),0)+IFERROR(INDEX('Hoja de Trabajo para listado'!$AB$155:$BA$1048576,MATCH($A1107,'Hoja de Trabajo para listado'!$AB$155:$AB$1048576,0),MATCH((CUADRO!Q$5&amp;$E1107),'Hoja de Trabajo para listado'!$AB$151:$BA$151,0)),0)+IFERROR(INDEX('Hoja de Trabajo para listado'!$BC$155:$CB$1048576,MATCH($A1107,'Hoja de Trabajo para listado'!$BC$155:$BC$1048576,0),MATCH((CUADRO!Q$5&amp;$E1107),'Hoja de Trabajo para listado'!$BC$151:$CB$151,0)),0)+IFERROR(INDEX('Hoja de Trabajo para listado'!$DE$153:$DG$274,MATCH($A1107,'Hoja de Trabajo para listado'!$DE$153:$DE$1048576,0),MATCH((CUADRO!Q$5&amp;$E1107),'Hoja de Trabajo para listado'!$DE$151:$DG$151,0)),0)+IFERROR(INDEX('Hoja de Trabajo para listado'!$CD$155:$DC$1048576,MATCH($A1107,'Hoja de Trabajo para listado'!$CD$155:$CD$1048576,0),MATCH((CUADRO!Q$5&amp;$E1107),'Hoja de Trabajo para listado'!$CD$151:$DC$151,0)),0)</f>
        <v>0</v>
      </c>
      <c r="R1107" s="245">
        <f t="shared" ca="1" si="37"/>
        <v>0</v>
      </c>
      <c r="S1107" s="259">
        <f ca="1">+R1106+R1107</f>
        <v>0</v>
      </c>
      <c r="T1107" s="245">
        <f ca="1">+S1107</f>
        <v>0</v>
      </c>
      <c r="U1107" s="244">
        <f t="shared" si="38"/>
        <v>2</v>
      </c>
      <c r="V1107" s="333" t="str">
        <f>+VLOOKUP(A1107,bd_lista!$A$3:$E$590,5,FALSE)</f>
        <v>Gobiernos Autonomos Municipales</v>
      </c>
      <c r="W1107" s="384"/>
      <c r="X1107" s="242">
        <f>+VLOOKUP(A1107,[3]Sheet1!$A$13:$D$744,4,FALSE)</f>
        <v>0</v>
      </c>
      <c r="Y1107" s="242" t="e">
        <f>+VLOOKUP(X1107,bd_lista!$A$3:$C$590,3,FALSE)</f>
        <v>#N/A</v>
      </c>
      <c r="Z1107" s="292"/>
      <c r="AA1107" s="293"/>
    </row>
    <row r="1108" spans="1:27" customFormat="1" ht="15" hidden="1" customHeight="1">
      <c r="A1108" s="32">
        <v>1913</v>
      </c>
      <c r="B1108" s="388">
        <f>+A1108</f>
        <v>1913</v>
      </c>
      <c r="C1108" s="247" t="str">
        <f>+VLOOKUP(A1108,bd_lista!$A$3:$C$590,3,FALSE)</f>
        <v>Gobierno Autónomo Municipal de Nueva Esperanza</v>
      </c>
      <c r="D1108" s="385" t="str">
        <f>+C1108</f>
        <v>Gobierno Autónomo Municipal de Nueva Esperanza</v>
      </c>
      <c r="E1108" s="242" t="s">
        <v>1304</v>
      </c>
      <c r="F1108" s="243">
        <f ca="1">+IFERROR(INDEX('Hoja de Trabajo para listado'!$A$155:$Z$1048576,MATCH($A1108,'Hoja de Trabajo para listado'!$A$155:$A$1048576,0),MATCH((CUADRO!F$5&amp;$E1108),'Hoja de Trabajo para listado'!$A$151:$Z$151,0)),0)+IFERROR(INDEX('Hoja de Trabajo para listado'!$AB$155:$BA$1048576,MATCH($A1108,'Hoja de Trabajo para listado'!$AB$155:$AB$1048576,0),MATCH((CUADRO!F$5&amp;$E1108),'Hoja de Trabajo para listado'!$AB$151:$BA$151,0)),0)+IFERROR(INDEX('Hoja de Trabajo para listado'!$BC$155:$CB$1048576,MATCH($A1108,'Hoja de Trabajo para listado'!$BC$155:$BC$1048576,0),MATCH((CUADRO!F$5&amp;$E1108),'Hoja de Trabajo para listado'!$BC$151:$CB$151,0)),0)+IFERROR(INDEX('Hoja de Trabajo para listado'!$DE$153:$DG$274,MATCH($A1108,'Hoja de Trabajo para listado'!$DE$153:$DE$1048576,0),MATCH((CUADRO!F$5&amp;$E1108),'Hoja de Trabajo para listado'!$DE$151:$DG$151,0)),0)+IFERROR(INDEX('Hoja de Trabajo para listado'!$CD$155:$DC$1048576,MATCH($A1108,'Hoja de Trabajo para listado'!$CD$155:$CD$1048576,0),MATCH((CUADRO!F$5&amp;$E1108),'Hoja de Trabajo para listado'!$CD$151:$DC$151,0)),0)</f>
        <v>0</v>
      </c>
      <c r="G1108" s="243">
        <f ca="1">+IFERROR(INDEX('Hoja de Trabajo para listado'!$A$155:$Z$1048576,MATCH($A1108,'Hoja de Trabajo para listado'!$A$155:$A$1048576,0),MATCH((CUADRO!G$5&amp;$E1108),'Hoja de Trabajo para listado'!$A$151:$Z$151,0)),0)+IFERROR(INDEX('Hoja de Trabajo para listado'!$AB$155:$BA$1048576,MATCH($A1108,'Hoja de Trabajo para listado'!$AB$155:$AB$1048576,0),MATCH((CUADRO!G$5&amp;$E1108),'Hoja de Trabajo para listado'!$AB$151:$BA$151,0)),0)+IFERROR(INDEX('Hoja de Trabajo para listado'!$BC$155:$CB$1048576,MATCH($A1108,'Hoja de Trabajo para listado'!$BC$155:$BC$1048576,0),MATCH((CUADRO!G$5&amp;$E1108),'Hoja de Trabajo para listado'!$BC$151:$CB$151,0)),0)+IFERROR(INDEX('Hoja de Trabajo para listado'!$DE$153:$DG$274,MATCH($A1108,'Hoja de Trabajo para listado'!$DE$153:$DE$1048576,0),MATCH((CUADRO!G$5&amp;$E1108),'Hoja de Trabajo para listado'!$DE$151:$DG$151,0)),0)+IFERROR(INDEX('Hoja de Trabajo para listado'!$CD$155:$DC$1048576,MATCH($A1108,'Hoja de Trabajo para listado'!$CD$155:$CD$1048576,0),MATCH((CUADRO!G$5&amp;$E1108),'Hoja de Trabajo para listado'!$CD$151:$DC$151,0)),0)</f>
        <v>0</v>
      </c>
      <c r="H1108" s="243">
        <f ca="1">+IFERROR(INDEX('Hoja de Trabajo para listado'!$A$155:$Z$1048576,MATCH($A1108,'Hoja de Trabajo para listado'!$A$155:$A$1048576,0),MATCH((CUADRO!H$5&amp;$E1108),'Hoja de Trabajo para listado'!$A$151:$Z$151,0)),0)+IFERROR(INDEX('Hoja de Trabajo para listado'!$AB$155:$BA$1048576,MATCH($A1108,'Hoja de Trabajo para listado'!$AB$155:$AB$1048576,0),MATCH((CUADRO!H$5&amp;$E1108),'Hoja de Trabajo para listado'!$AB$151:$BA$151,0)),0)+IFERROR(INDEX('Hoja de Trabajo para listado'!$BC$155:$CB$1048576,MATCH($A1108,'Hoja de Trabajo para listado'!$BC$155:$BC$1048576,0),MATCH((CUADRO!H$5&amp;$E1108),'Hoja de Trabajo para listado'!$BC$151:$CB$151,0)),0)+IFERROR(INDEX('Hoja de Trabajo para listado'!$DE$153:$DG$274,MATCH($A1108,'Hoja de Trabajo para listado'!$DE$153:$DE$1048576,0),MATCH((CUADRO!H$5&amp;$E1108),'Hoja de Trabajo para listado'!$DE$151:$DG$151,0)),0)+IFERROR(INDEX('Hoja de Trabajo para listado'!$CD$155:$DC$1048576,MATCH($A1108,'Hoja de Trabajo para listado'!$CD$155:$CD$1048576,0),MATCH((CUADRO!H$5&amp;$E1108),'Hoja de Trabajo para listado'!$CD$151:$DC$151,0)),0)</f>
        <v>0</v>
      </c>
      <c r="I1108" s="243">
        <f ca="1">+IFERROR(INDEX('Hoja de Trabajo para listado'!$A$155:$Z$1048576,MATCH($A1108,'Hoja de Trabajo para listado'!$A$155:$A$1048576,0),MATCH((CUADRO!I$5&amp;$E1108),'Hoja de Trabajo para listado'!$A$151:$Z$151,0)),0)+IFERROR(INDEX('Hoja de Trabajo para listado'!$AB$155:$BA$1048576,MATCH($A1108,'Hoja de Trabajo para listado'!$AB$155:$AB$1048576,0),MATCH((CUADRO!I$5&amp;$E1108),'Hoja de Trabajo para listado'!$AB$151:$BA$151,0)),0)+IFERROR(INDEX('Hoja de Trabajo para listado'!$BC$155:$CB$1048576,MATCH($A1108,'Hoja de Trabajo para listado'!$BC$155:$BC$1048576,0),MATCH((CUADRO!I$5&amp;$E1108),'Hoja de Trabajo para listado'!$BC$151:$CB$151,0)),0)+IFERROR(INDEX('Hoja de Trabajo para listado'!$DE$153:$DG$274,MATCH($A1108,'Hoja de Trabajo para listado'!$DE$153:$DE$1048576,0),MATCH((CUADRO!I$5&amp;$E1108),'Hoja de Trabajo para listado'!$DE$151:$DG$151,0)),0)+IFERROR(INDEX('Hoja de Trabajo para listado'!$CD$155:$DC$1048576,MATCH($A1108,'Hoja de Trabajo para listado'!$CD$155:$CD$1048576,0),MATCH((CUADRO!I$5&amp;$E1108),'Hoja de Trabajo para listado'!$CD$151:$DC$151,0)),0)</f>
        <v>0</v>
      </c>
      <c r="J1108" s="243">
        <f ca="1">+IFERROR(INDEX('Hoja de Trabajo para listado'!$A$155:$Z$1048576,MATCH($A1108,'Hoja de Trabajo para listado'!$A$155:$A$1048576,0),MATCH((CUADRO!J$5&amp;$E1108),'Hoja de Trabajo para listado'!$A$151:$Z$151,0)),0)+IFERROR(INDEX('Hoja de Trabajo para listado'!$AB$155:$BA$1048576,MATCH($A1108,'Hoja de Trabajo para listado'!$AB$155:$AB$1048576,0),MATCH((CUADRO!J$5&amp;$E1108),'Hoja de Trabajo para listado'!$AB$151:$BA$151,0)),0)+IFERROR(INDEX('Hoja de Trabajo para listado'!$BC$155:$CB$1048576,MATCH($A1108,'Hoja de Trabajo para listado'!$BC$155:$BC$1048576,0),MATCH((CUADRO!J$5&amp;$E1108),'Hoja de Trabajo para listado'!$BC$151:$CB$151,0)),0)+IFERROR(INDEX('Hoja de Trabajo para listado'!$DE$153:$DG$274,MATCH($A1108,'Hoja de Trabajo para listado'!$DE$153:$DE$1048576,0),MATCH((CUADRO!J$5&amp;$E1108),'Hoja de Trabajo para listado'!$DE$151:$DG$151,0)),0)+IFERROR(INDEX('Hoja de Trabajo para listado'!$CD$155:$DC$1048576,MATCH($A1108,'Hoja de Trabajo para listado'!$CD$155:$CD$1048576,0),MATCH((CUADRO!J$5&amp;$E1108),'Hoja de Trabajo para listado'!$CD$151:$DC$151,0)),0)</f>
        <v>0</v>
      </c>
      <c r="K1108" s="243">
        <f ca="1">+IFERROR(INDEX('Hoja de Trabajo para listado'!$A$155:$Z$1048576,MATCH($A1108,'Hoja de Trabajo para listado'!$A$155:$A$1048576,0),MATCH((CUADRO!K$5&amp;$E1108),'Hoja de Trabajo para listado'!$A$151:$Z$151,0)),0)+IFERROR(INDEX('Hoja de Trabajo para listado'!$AB$155:$BA$1048576,MATCH($A1108,'Hoja de Trabajo para listado'!$AB$155:$AB$1048576,0),MATCH((CUADRO!K$5&amp;$E1108),'Hoja de Trabajo para listado'!$AB$151:$BA$151,0)),0)+IFERROR(INDEX('Hoja de Trabajo para listado'!$BC$155:$CB$1048576,MATCH($A1108,'Hoja de Trabajo para listado'!$BC$155:$BC$1048576,0),MATCH((CUADRO!K$5&amp;$E1108),'Hoja de Trabajo para listado'!$BC$151:$CB$151,0)),0)+IFERROR(INDEX('Hoja de Trabajo para listado'!$DE$153:$DG$274,MATCH($A1108,'Hoja de Trabajo para listado'!$DE$153:$DE$1048576,0),MATCH((CUADRO!K$5&amp;$E1108),'Hoja de Trabajo para listado'!$DE$151:$DG$151,0)),0)+IFERROR(INDEX('Hoja de Trabajo para listado'!$CD$155:$DC$1048576,MATCH($A1108,'Hoja de Trabajo para listado'!$CD$155:$CD$1048576,0),MATCH((CUADRO!K$5&amp;$E1108),'Hoja de Trabajo para listado'!$CD$151:$DC$151,0)),0)</f>
        <v>0</v>
      </c>
      <c r="L1108" s="243">
        <f ca="1">+IFERROR(INDEX('Hoja de Trabajo para listado'!$A$155:$Z$1048576,MATCH($A1108,'Hoja de Trabajo para listado'!$A$155:$A$1048576,0),MATCH((CUADRO!L$5&amp;$E1108),'Hoja de Trabajo para listado'!$A$151:$Z$151,0)),0)+IFERROR(INDEX('Hoja de Trabajo para listado'!$AB$155:$BA$1048576,MATCH($A1108,'Hoja de Trabajo para listado'!$AB$155:$AB$1048576,0),MATCH((CUADRO!L$5&amp;$E1108),'Hoja de Trabajo para listado'!$AB$151:$BA$151,0)),0)+IFERROR(INDEX('Hoja de Trabajo para listado'!$BC$155:$CB$1048576,MATCH($A1108,'Hoja de Trabajo para listado'!$BC$155:$BC$1048576,0),MATCH((CUADRO!L$5&amp;$E1108),'Hoja de Trabajo para listado'!$BC$151:$CB$151,0)),0)+IFERROR(INDEX('Hoja de Trabajo para listado'!$DE$153:$DG$274,MATCH($A1108,'Hoja de Trabajo para listado'!$DE$153:$DE$1048576,0),MATCH((CUADRO!L$5&amp;$E1108),'Hoja de Trabajo para listado'!$DE$151:$DG$151,0)),0)+IFERROR(INDEX('Hoja de Trabajo para listado'!$CD$155:$DC$1048576,MATCH($A1108,'Hoja de Trabajo para listado'!$CD$155:$CD$1048576,0),MATCH((CUADRO!L$5&amp;$E1108),'Hoja de Trabajo para listado'!$CD$151:$DC$151,0)),0)</f>
        <v>0</v>
      </c>
      <c r="M1108" s="243">
        <f ca="1">+IFERROR(INDEX('Hoja de Trabajo para listado'!$A$155:$Z$1048576,MATCH($A1108,'Hoja de Trabajo para listado'!$A$155:$A$1048576,0),MATCH((CUADRO!M$5&amp;$E1108),'Hoja de Trabajo para listado'!$A$151:$Z$151,0)),0)+IFERROR(INDEX('Hoja de Trabajo para listado'!$AB$155:$BA$1048576,MATCH($A1108,'Hoja de Trabajo para listado'!$AB$155:$AB$1048576,0),MATCH((CUADRO!M$5&amp;$E1108),'Hoja de Trabajo para listado'!$AB$151:$BA$151,0)),0)+IFERROR(INDEX('Hoja de Trabajo para listado'!$BC$155:$CB$1048576,MATCH($A1108,'Hoja de Trabajo para listado'!$BC$155:$BC$1048576,0),MATCH((CUADRO!M$5&amp;$E1108),'Hoja de Trabajo para listado'!$BC$151:$CB$151,0)),0)+IFERROR(INDEX('Hoja de Trabajo para listado'!$DE$153:$DG$274,MATCH($A1108,'Hoja de Trabajo para listado'!$DE$153:$DE$1048576,0),MATCH((CUADRO!M$5&amp;$E1108),'Hoja de Trabajo para listado'!$DE$151:$DG$151,0)),0)+IFERROR(INDEX('Hoja de Trabajo para listado'!$CD$155:$DC$1048576,MATCH($A1108,'Hoja de Trabajo para listado'!$CD$155:$CD$1048576,0),MATCH((CUADRO!M$5&amp;$E1108),'Hoja de Trabajo para listado'!$CD$151:$DC$151,0)),0)</f>
        <v>0</v>
      </c>
      <c r="N1108" s="243">
        <f ca="1">+IFERROR(INDEX('Hoja de Trabajo para listado'!$A$155:$Z$1048576,MATCH($A1108,'Hoja de Trabajo para listado'!$A$155:$A$1048576,0),MATCH((CUADRO!N$5&amp;$E1108),'Hoja de Trabajo para listado'!$A$151:$Z$151,0)),0)+IFERROR(INDEX('Hoja de Trabajo para listado'!$AB$155:$BA$1048576,MATCH($A1108,'Hoja de Trabajo para listado'!$AB$155:$AB$1048576,0),MATCH((CUADRO!N$5&amp;$E1108),'Hoja de Trabajo para listado'!$AB$151:$BA$151,0)),0)+IFERROR(INDEX('Hoja de Trabajo para listado'!$BC$155:$CB$1048576,MATCH($A1108,'Hoja de Trabajo para listado'!$BC$155:$BC$1048576,0),MATCH((CUADRO!N$5&amp;$E1108),'Hoja de Trabajo para listado'!$BC$151:$CB$151,0)),0)+IFERROR(INDEX('Hoja de Trabajo para listado'!$DE$153:$DG$274,MATCH($A1108,'Hoja de Trabajo para listado'!$DE$153:$DE$1048576,0),MATCH((CUADRO!N$5&amp;$E1108),'Hoja de Trabajo para listado'!$DE$151:$DG$151,0)),0)+IFERROR(INDEX('Hoja de Trabajo para listado'!$CD$155:$DC$1048576,MATCH($A1108,'Hoja de Trabajo para listado'!$CD$155:$CD$1048576,0),MATCH((CUADRO!N$5&amp;$E1108),'Hoja de Trabajo para listado'!$CD$151:$DC$151,0)),0)</f>
        <v>0</v>
      </c>
      <c r="O1108" s="243">
        <f ca="1">+IFERROR(INDEX('Hoja de Trabajo para listado'!$A$155:$Z$1048576,MATCH($A1108,'Hoja de Trabajo para listado'!$A$155:$A$1048576,0),MATCH((CUADRO!O$5&amp;$E1108),'Hoja de Trabajo para listado'!$A$151:$Z$151,0)),0)+IFERROR(INDEX('Hoja de Trabajo para listado'!$AB$155:$BA$1048576,MATCH($A1108,'Hoja de Trabajo para listado'!$AB$155:$AB$1048576,0),MATCH((CUADRO!O$5&amp;$E1108),'Hoja de Trabajo para listado'!$AB$151:$BA$151,0)),0)+IFERROR(INDEX('Hoja de Trabajo para listado'!$BC$155:$CB$1048576,MATCH($A1108,'Hoja de Trabajo para listado'!$BC$155:$BC$1048576,0),MATCH((CUADRO!O$5&amp;$E1108),'Hoja de Trabajo para listado'!$BC$151:$CB$151,0)),0)+IFERROR(INDEX('Hoja de Trabajo para listado'!$DE$153:$DG$274,MATCH($A1108,'Hoja de Trabajo para listado'!$DE$153:$DE$1048576,0),MATCH((CUADRO!O$5&amp;$E1108),'Hoja de Trabajo para listado'!$DE$151:$DG$151,0)),0)+IFERROR(INDEX('Hoja de Trabajo para listado'!$CD$155:$DC$1048576,MATCH($A1108,'Hoja de Trabajo para listado'!$CD$155:$CD$1048576,0),MATCH((CUADRO!O$5&amp;$E1108),'Hoja de Trabajo para listado'!$CD$151:$DC$151,0)),0)</f>
        <v>0</v>
      </c>
      <c r="P1108" s="243">
        <f ca="1">+IFERROR(INDEX('Hoja de Trabajo para listado'!$A$155:$Z$1048576,MATCH($A1108,'Hoja de Trabajo para listado'!$A$155:$A$1048576,0),MATCH((CUADRO!P$5&amp;$E1108),'Hoja de Trabajo para listado'!$A$151:$Z$151,0)),0)+IFERROR(INDEX('Hoja de Trabajo para listado'!$AB$155:$BA$1048576,MATCH($A1108,'Hoja de Trabajo para listado'!$AB$155:$AB$1048576,0),MATCH((CUADRO!P$5&amp;$E1108),'Hoja de Trabajo para listado'!$AB$151:$BA$151,0)),0)+IFERROR(INDEX('Hoja de Trabajo para listado'!$BC$155:$CB$1048576,MATCH($A1108,'Hoja de Trabajo para listado'!$BC$155:$BC$1048576,0),MATCH((CUADRO!P$5&amp;$E1108),'Hoja de Trabajo para listado'!$BC$151:$CB$151,0)),0)+IFERROR(INDEX('Hoja de Trabajo para listado'!$DE$153:$DG$274,MATCH($A1108,'Hoja de Trabajo para listado'!$DE$153:$DE$1048576,0),MATCH((CUADRO!P$5&amp;$E1108),'Hoja de Trabajo para listado'!$DE$151:$DG$151,0)),0)+IFERROR(INDEX('Hoja de Trabajo para listado'!$CD$155:$DC$1048576,MATCH($A1108,'Hoja de Trabajo para listado'!$CD$155:$CD$1048576,0),MATCH((CUADRO!P$5&amp;$E1108),'Hoja de Trabajo para listado'!$CD$151:$DC$151,0)),0)</f>
        <v>0</v>
      </c>
      <c r="Q1108" s="243">
        <f ca="1">+IFERROR(INDEX('Hoja de Trabajo para listado'!$A$155:$Z$1048576,MATCH($A1108,'Hoja de Trabajo para listado'!$A$155:$A$1048576,0),MATCH((CUADRO!Q$5&amp;$E1108),'Hoja de Trabajo para listado'!$A$151:$Z$151,0)),0)+IFERROR(INDEX('Hoja de Trabajo para listado'!$AB$155:$BA$1048576,MATCH($A1108,'Hoja de Trabajo para listado'!$AB$155:$AB$1048576,0),MATCH((CUADRO!Q$5&amp;$E1108),'Hoja de Trabajo para listado'!$AB$151:$BA$151,0)),0)+IFERROR(INDEX('Hoja de Trabajo para listado'!$BC$155:$CB$1048576,MATCH($A1108,'Hoja de Trabajo para listado'!$BC$155:$BC$1048576,0),MATCH((CUADRO!Q$5&amp;$E1108),'Hoja de Trabajo para listado'!$BC$151:$CB$151,0)),0)+IFERROR(INDEX('Hoja de Trabajo para listado'!$DE$153:$DG$274,MATCH($A1108,'Hoja de Trabajo para listado'!$DE$153:$DE$1048576,0),MATCH((CUADRO!Q$5&amp;$E1108),'Hoja de Trabajo para listado'!$DE$151:$DG$151,0)),0)+IFERROR(INDEX('Hoja de Trabajo para listado'!$CD$155:$DC$1048576,MATCH($A1108,'Hoja de Trabajo para listado'!$CD$155:$CD$1048576,0),MATCH((CUADRO!Q$5&amp;$E1108),'Hoja de Trabajo para listado'!$CD$151:$DC$151,0)),0)</f>
        <v>0</v>
      </c>
      <c r="R1108" s="243">
        <f t="shared" ca="1" si="37"/>
        <v>0</v>
      </c>
      <c r="S1108" s="249"/>
      <c r="T1108" s="268">
        <f ca="1">+T1109</f>
        <v>0</v>
      </c>
      <c r="U1108" s="275">
        <f t="shared" si="38"/>
        <v>1</v>
      </c>
      <c r="V1108" s="333" t="str">
        <f>+VLOOKUP(A1108,bd_lista!$A$3:$E$590,5,FALSE)</f>
        <v>Gobiernos Autonomos Municipales</v>
      </c>
      <c r="W1108" s="383" t="str">
        <f>+V1108</f>
        <v>Gobiernos Autonomos Municipales</v>
      </c>
      <c r="X1108" s="242">
        <f>+VLOOKUP(A1108,[3]Sheet1!$A$13:$D$744,4,FALSE)</f>
        <v>0</v>
      </c>
      <c r="Y1108" s="242" t="e">
        <f>+VLOOKUP(X1108,bd_lista!$A$3:$C$590,3,FALSE)</f>
        <v>#N/A</v>
      </c>
      <c r="Z1108" s="294">
        <f>+X1108</f>
        <v>0</v>
      </c>
      <c r="AA1108" s="295" t="e">
        <f>+Y1108</f>
        <v>#N/A</v>
      </c>
    </row>
    <row r="1109" spans="1:27" customFormat="1" ht="15" hidden="1" customHeight="1">
      <c r="A1109" s="32">
        <v>1913</v>
      </c>
      <c r="B1109" s="389"/>
      <c r="C1109" s="247" t="str">
        <f>+VLOOKUP(A1109,bd_lista!$A$3:$C$590,3,FALSE)</f>
        <v>Gobierno Autónomo Municipal de Nueva Esperanza</v>
      </c>
      <c r="D1109" s="386"/>
      <c r="E1109" s="244" t="s">
        <v>1305</v>
      </c>
      <c r="F1109" s="245">
        <f ca="1">+IFERROR(INDEX('Hoja de Trabajo para listado'!$A$155:$Z$1048576,MATCH($A1109,'Hoja de Trabajo para listado'!$A$155:$A$1048576,0),MATCH((CUADRO!F$5&amp;$E1109),'Hoja de Trabajo para listado'!$A$151:$Z$151,0)),0)+IFERROR(INDEX('Hoja de Trabajo para listado'!$AB$155:$BA$1048576,MATCH($A1109,'Hoja de Trabajo para listado'!$AB$155:$AB$1048576,0),MATCH((CUADRO!F$5&amp;$E1109),'Hoja de Trabajo para listado'!$AB$151:$BA$151,0)),0)+IFERROR(INDEX('Hoja de Trabajo para listado'!$BC$155:$CB$1048576,MATCH($A1109,'Hoja de Trabajo para listado'!$BC$155:$BC$1048576,0),MATCH((CUADRO!F$5&amp;$E1109),'Hoja de Trabajo para listado'!$BC$151:$CB$151,0)),0)+IFERROR(INDEX('Hoja de Trabajo para listado'!$DE$153:$DG$274,MATCH($A1109,'Hoja de Trabajo para listado'!$DE$153:$DE$1048576,0),MATCH((CUADRO!F$5&amp;$E1109),'Hoja de Trabajo para listado'!$DE$151:$DG$151,0)),0)+IFERROR(INDEX('Hoja de Trabajo para listado'!$CD$155:$DC$1048576,MATCH($A1109,'Hoja de Trabajo para listado'!$CD$155:$CD$1048576,0),MATCH((CUADRO!F$5&amp;$E1109),'Hoja de Trabajo para listado'!$CD$151:$DC$151,0)),0)</f>
        <v>0</v>
      </c>
      <c r="G1109" s="245">
        <f ca="1">+IFERROR(INDEX('Hoja de Trabajo para listado'!$A$155:$Z$1048576,MATCH($A1109,'Hoja de Trabajo para listado'!$A$155:$A$1048576,0),MATCH((CUADRO!G$5&amp;$E1109),'Hoja de Trabajo para listado'!$A$151:$Z$151,0)),0)+IFERROR(INDEX('Hoja de Trabajo para listado'!$AB$155:$BA$1048576,MATCH($A1109,'Hoja de Trabajo para listado'!$AB$155:$AB$1048576,0),MATCH((CUADRO!G$5&amp;$E1109),'Hoja de Trabajo para listado'!$AB$151:$BA$151,0)),0)+IFERROR(INDEX('Hoja de Trabajo para listado'!$BC$155:$CB$1048576,MATCH($A1109,'Hoja de Trabajo para listado'!$BC$155:$BC$1048576,0),MATCH((CUADRO!G$5&amp;$E1109),'Hoja de Trabajo para listado'!$BC$151:$CB$151,0)),0)+IFERROR(INDEX('Hoja de Trabajo para listado'!$DE$153:$DG$274,MATCH($A1109,'Hoja de Trabajo para listado'!$DE$153:$DE$1048576,0),MATCH((CUADRO!G$5&amp;$E1109),'Hoja de Trabajo para listado'!$DE$151:$DG$151,0)),0)+IFERROR(INDEX('Hoja de Trabajo para listado'!$CD$155:$DC$1048576,MATCH($A1109,'Hoja de Trabajo para listado'!$CD$155:$CD$1048576,0),MATCH((CUADRO!G$5&amp;$E1109),'Hoja de Trabajo para listado'!$CD$151:$DC$151,0)),0)</f>
        <v>0</v>
      </c>
      <c r="H1109" s="245">
        <f ca="1">+IFERROR(INDEX('Hoja de Trabajo para listado'!$A$155:$Z$1048576,MATCH($A1109,'Hoja de Trabajo para listado'!$A$155:$A$1048576,0),MATCH((CUADRO!H$5&amp;$E1109),'Hoja de Trabajo para listado'!$A$151:$Z$151,0)),0)+IFERROR(INDEX('Hoja de Trabajo para listado'!$AB$155:$BA$1048576,MATCH($A1109,'Hoja de Trabajo para listado'!$AB$155:$AB$1048576,0),MATCH((CUADRO!H$5&amp;$E1109),'Hoja de Trabajo para listado'!$AB$151:$BA$151,0)),0)+IFERROR(INDEX('Hoja de Trabajo para listado'!$BC$155:$CB$1048576,MATCH($A1109,'Hoja de Trabajo para listado'!$BC$155:$BC$1048576,0),MATCH((CUADRO!H$5&amp;$E1109),'Hoja de Trabajo para listado'!$BC$151:$CB$151,0)),0)+IFERROR(INDEX('Hoja de Trabajo para listado'!$DE$153:$DG$274,MATCH($A1109,'Hoja de Trabajo para listado'!$DE$153:$DE$1048576,0),MATCH((CUADRO!H$5&amp;$E1109),'Hoja de Trabajo para listado'!$DE$151:$DG$151,0)),0)+IFERROR(INDEX('Hoja de Trabajo para listado'!$CD$155:$DC$1048576,MATCH($A1109,'Hoja de Trabajo para listado'!$CD$155:$CD$1048576,0),MATCH((CUADRO!H$5&amp;$E1109),'Hoja de Trabajo para listado'!$CD$151:$DC$151,0)),0)</f>
        <v>0</v>
      </c>
      <c r="I1109" s="245">
        <f ca="1">+IFERROR(INDEX('Hoja de Trabajo para listado'!$A$155:$Z$1048576,MATCH($A1109,'Hoja de Trabajo para listado'!$A$155:$A$1048576,0),MATCH((CUADRO!I$5&amp;$E1109),'Hoja de Trabajo para listado'!$A$151:$Z$151,0)),0)+IFERROR(INDEX('Hoja de Trabajo para listado'!$AB$155:$BA$1048576,MATCH($A1109,'Hoja de Trabajo para listado'!$AB$155:$AB$1048576,0),MATCH((CUADRO!I$5&amp;$E1109),'Hoja de Trabajo para listado'!$AB$151:$BA$151,0)),0)+IFERROR(INDEX('Hoja de Trabajo para listado'!$BC$155:$CB$1048576,MATCH($A1109,'Hoja de Trabajo para listado'!$BC$155:$BC$1048576,0),MATCH((CUADRO!I$5&amp;$E1109),'Hoja de Trabajo para listado'!$BC$151:$CB$151,0)),0)+IFERROR(INDEX('Hoja de Trabajo para listado'!$DE$153:$DG$274,MATCH($A1109,'Hoja de Trabajo para listado'!$DE$153:$DE$1048576,0),MATCH((CUADRO!I$5&amp;$E1109),'Hoja de Trabajo para listado'!$DE$151:$DG$151,0)),0)+IFERROR(INDEX('Hoja de Trabajo para listado'!$CD$155:$DC$1048576,MATCH($A1109,'Hoja de Trabajo para listado'!$CD$155:$CD$1048576,0),MATCH((CUADRO!I$5&amp;$E1109),'Hoja de Trabajo para listado'!$CD$151:$DC$151,0)),0)</f>
        <v>0</v>
      </c>
      <c r="J1109" s="245">
        <f ca="1">+IFERROR(INDEX('Hoja de Trabajo para listado'!$A$155:$Z$1048576,MATCH($A1109,'Hoja de Trabajo para listado'!$A$155:$A$1048576,0),MATCH((CUADRO!J$5&amp;$E1109),'Hoja de Trabajo para listado'!$A$151:$Z$151,0)),0)+IFERROR(INDEX('Hoja de Trabajo para listado'!$AB$155:$BA$1048576,MATCH($A1109,'Hoja de Trabajo para listado'!$AB$155:$AB$1048576,0),MATCH((CUADRO!J$5&amp;$E1109),'Hoja de Trabajo para listado'!$AB$151:$BA$151,0)),0)+IFERROR(INDEX('Hoja de Trabajo para listado'!$BC$155:$CB$1048576,MATCH($A1109,'Hoja de Trabajo para listado'!$BC$155:$BC$1048576,0),MATCH((CUADRO!J$5&amp;$E1109),'Hoja de Trabajo para listado'!$BC$151:$CB$151,0)),0)+IFERROR(INDEX('Hoja de Trabajo para listado'!$DE$153:$DG$274,MATCH($A1109,'Hoja de Trabajo para listado'!$DE$153:$DE$1048576,0),MATCH((CUADRO!J$5&amp;$E1109),'Hoja de Trabajo para listado'!$DE$151:$DG$151,0)),0)+IFERROR(INDEX('Hoja de Trabajo para listado'!$CD$155:$DC$1048576,MATCH($A1109,'Hoja de Trabajo para listado'!$CD$155:$CD$1048576,0),MATCH((CUADRO!J$5&amp;$E1109),'Hoja de Trabajo para listado'!$CD$151:$DC$151,0)),0)</f>
        <v>0</v>
      </c>
      <c r="K1109" s="245">
        <f ca="1">+IFERROR(INDEX('Hoja de Trabajo para listado'!$A$155:$Z$1048576,MATCH($A1109,'Hoja de Trabajo para listado'!$A$155:$A$1048576,0),MATCH((CUADRO!K$5&amp;$E1109),'Hoja de Trabajo para listado'!$A$151:$Z$151,0)),0)+IFERROR(INDEX('Hoja de Trabajo para listado'!$AB$155:$BA$1048576,MATCH($A1109,'Hoja de Trabajo para listado'!$AB$155:$AB$1048576,0),MATCH((CUADRO!K$5&amp;$E1109),'Hoja de Trabajo para listado'!$AB$151:$BA$151,0)),0)+IFERROR(INDEX('Hoja de Trabajo para listado'!$BC$155:$CB$1048576,MATCH($A1109,'Hoja de Trabajo para listado'!$BC$155:$BC$1048576,0),MATCH((CUADRO!K$5&amp;$E1109),'Hoja de Trabajo para listado'!$BC$151:$CB$151,0)),0)+IFERROR(INDEX('Hoja de Trabajo para listado'!$DE$153:$DG$274,MATCH($A1109,'Hoja de Trabajo para listado'!$DE$153:$DE$1048576,0),MATCH((CUADRO!K$5&amp;$E1109),'Hoja de Trabajo para listado'!$DE$151:$DG$151,0)),0)+IFERROR(INDEX('Hoja de Trabajo para listado'!$CD$155:$DC$1048576,MATCH($A1109,'Hoja de Trabajo para listado'!$CD$155:$CD$1048576,0),MATCH((CUADRO!K$5&amp;$E1109),'Hoja de Trabajo para listado'!$CD$151:$DC$151,0)),0)</f>
        <v>0</v>
      </c>
      <c r="L1109" s="245">
        <f ca="1">+IFERROR(INDEX('Hoja de Trabajo para listado'!$A$155:$Z$1048576,MATCH($A1109,'Hoja de Trabajo para listado'!$A$155:$A$1048576,0),MATCH((CUADRO!L$5&amp;$E1109),'Hoja de Trabajo para listado'!$A$151:$Z$151,0)),0)+IFERROR(INDEX('Hoja de Trabajo para listado'!$AB$155:$BA$1048576,MATCH($A1109,'Hoja de Trabajo para listado'!$AB$155:$AB$1048576,0),MATCH((CUADRO!L$5&amp;$E1109),'Hoja de Trabajo para listado'!$AB$151:$BA$151,0)),0)+IFERROR(INDEX('Hoja de Trabajo para listado'!$BC$155:$CB$1048576,MATCH($A1109,'Hoja de Trabajo para listado'!$BC$155:$BC$1048576,0),MATCH((CUADRO!L$5&amp;$E1109),'Hoja de Trabajo para listado'!$BC$151:$CB$151,0)),0)+IFERROR(INDEX('Hoja de Trabajo para listado'!$DE$153:$DG$274,MATCH($A1109,'Hoja de Trabajo para listado'!$DE$153:$DE$1048576,0),MATCH((CUADRO!L$5&amp;$E1109),'Hoja de Trabajo para listado'!$DE$151:$DG$151,0)),0)+IFERROR(INDEX('Hoja de Trabajo para listado'!$CD$155:$DC$1048576,MATCH($A1109,'Hoja de Trabajo para listado'!$CD$155:$CD$1048576,0),MATCH((CUADRO!L$5&amp;$E1109),'Hoja de Trabajo para listado'!$CD$151:$DC$151,0)),0)</f>
        <v>0</v>
      </c>
      <c r="M1109" s="245">
        <f ca="1">+IFERROR(INDEX('Hoja de Trabajo para listado'!$A$155:$Z$1048576,MATCH($A1109,'Hoja de Trabajo para listado'!$A$155:$A$1048576,0),MATCH((CUADRO!M$5&amp;$E1109),'Hoja de Trabajo para listado'!$A$151:$Z$151,0)),0)+IFERROR(INDEX('Hoja de Trabajo para listado'!$AB$155:$BA$1048576,MATCH($A1109,'Hoja de Trabajo para listado'!$AB$155:$AB$1048576,0),MATCH((CUADRO!M$5&amp;$E1109),'Hoja de Trabajo para listado'!$AB$151:$BA$151,0)),0)+IFERROR(INDEX('Hoja de Trabajo para listado'!$BC$155:$CB$1048576,MATCH($A1109,'Hoja de Trabajo para listado'!$BC$155:$BC$1048576,0),MATCH((CUADRO!M$5&amp;$E1109),'Hoja de Trabajo para listado'!$BC$151:$CB$151,0)),0)+IFERROR(INDEX('Hoja de Trabajo para listado'!$DE$153:$DG$274,MATCH($A1109,'Hoja de Trabajo para listado'!$DE$153:$DE$1048576,0),MATCH((CUADRO!M$5&amp;$E1109),'Hoja de Trabajo para listado'!$DE$151:$DG$151,0)),0)+IFERROR(INDEX('Hoja de Trabajo para listado'!$CD$155:$DC$1048576,MATCH($A1109,'Hoja de Trabajo para listado'!$CD$155:$CD$1048576,0),MATCH((CUADRO!M$5&amp;$E1109),'Hoja de Trabajo para listado'!$CD$151:$DC$151,0)),0)</f>
        <v>0</v>
      </c>
      <c r="N1109" s="245">
        <f ca="1">+IFERROR(INDEX('Hoja de Trabajo para listado'!$A$155:$Z$1048576,MATCH($A1109,'Hoja de Trabajo para listado'!$A$155:$A$1048576,0),MATCH((CUADRO!N$5&amp;$E1109),'Hoja de Trabajo para listado'!$A$151:$Z$151,0)),0)+IFERROR(INDEX('Hoja de Trabajo para listado'!$AB$155:$BA$1048576,MATCH($A1109,'Hoja de Trabajo para listado'!$AB$155:$AB$1048576,0),MATCH((CUADRO!N$5&amp;$E1109),'Hoja de Trabajo para listado'!$AB$151:$BA$151,0)),0)+IFERROR(INDEX('Hoja de Trabajo para listado'!$BC$155:$CB$1048576,MATCH($A1109,'Hoja de Trabajo para listado'!$BC$155:$BC$1048576,0),MATCH((CUADRO!N$5&amp;$E1109),'Hoja de Trabajo para listado'!$BC$151:$CB$151,0)),0)+IFERROR(INDEX('Hoja de Trabajo para listado'!$DE$153:$DG$274,MATCH($A1109,'Hoja de Trabajo para listado'!$DE$153:$DE$1048576,0),MATCH((CUADRO!N$5&amp;$E1109),'Hoja de Trabajo para listado'!$DE$151:$DG$151,0)),0)+IFERROR(INDEX('Hoja de Trabajo para listado'!$CD$155:$DC$1048576,MATCH($A1109,'Hoja de Trabajo para listado'!$CD$155:$CD$1048576,0),MATCH((CUADRO!N$5&amp;$E1109),'Hoja de Trabajo para listado'!$CD$151:$DC$151,0)),0)</f>
        <v>0</v>
      </c>
      <c r="O1109" s="245">
        <f ca="1">+IFERROR(INDEX('Hoja de Trabajo para listado'!$A$155:$Z$1048576,MATCH($A1109,'Hoja de Trabajo para listado'!$A$155:$A$1048576,0),MATCH((CUADRO!O$5&amp;$E1109),'Hoja de Trabajo para listado'!$A$151:$Z$151,0)),0)+IFERROR(INDEX('Hoja de Trabajo para listado'!$AB$155:$BA$1048576,MATCH($A1109,'Hoja de Trabajo para listado'!$AB$155:$AB$1048576,0),MATCH((CUADRO!O$5&amp;$E1109),'Hoja de Trabajo para listado'!$AB$151:$BA$151,0)),0)+IFERROR(INDEX('Hoja de Trabajo para listado'!$BC$155:$CB$1048576,MATCH($A1109,'Hoja de Trabajo para listado'!$BC$155:$BC$1048576,0),MATCH((CUADRO!O$5&amp;$E1109),'Hoja de Trabajo para listado'!$BC$151:$CB$151,0)),0)+IFERROR(INDEX('Hoja de Trabajo para listado'!$DE$153:$DG$274,MATCH($A1109,'Hoja de Trabajo para listado'!$DE$153:$DE$1048576,0),MATCH((CUADRO!O$5&amp;$E1109),'Hoja de Trabajo para listado'!$DE$151:$DG$151,0)),0)+IFERROR(INDEX('Hoja de Trabajo para listado'!$CD$155:$DC$1048576,MATCH($A1109,'Hoja de Trabajo para listado'!$CD$155:$CD$1048576,0),MATCH((CUADRO!O$5&amp;$E1109),'Hoja de Trabajo para listado'!$CD$151:$DC$151,0)),0)</f>
        <v>0</v>
      </c>
      <c r="P1109" s="245">
        <f ca="1">+IFERROR(INDEX('Hoja de Trabajo para listado'!$A$155:$Z$1048576,MATCH($A1109,'Hoja de Trabajo para listado'!$A$155:$A$1048576,0),MATCH((CUADRO!P$5&amp;$E1109),'Hoja de Trabajo para listado'!$A$151:$Z$151,0)),0)+IFERROR(INDEX('Hoja de Trabajo para listado'!$AB$155:$BA$1048576,MATCH($A1109,'Hoja de Trabajo para listado'!$AB$155:$AB$1048576,0),MATCH((CUADRO!P$5&amp;$E1109),'Hoja de Trabajo para listado'!$AB$151:$BA$151,0)),0)+IFERROR(INDEX('Hoja de Trabajo para listado'!$BC$155:$CB$1048576,MATCH($A1109,'Hoja de Trabajo para listado'!$BC$155:$BC$1048576,0),MATCH((CUADRO!P$5&amp;$E1109),'Hoja de Trabajo para listado'!$BC$151:$CB$151,0)),0)+IFERROR(INDEX('Hoja de Trabajo para listado'!$DE$153:$DG$274,MATCH($A1109,'Hoja de Trabajo para listado'!$DE$153:$DE$1048576,0),MATCH((CUADRO!P$5&amp;$E1109),'Hoja de Trabajo para listado'!$DE$151:$DG$151,0)),0)+IFERROR(INDEX('Hoja de Trabajo para listado'!$CD$155:$DC$1048576,MATCH($A1109,'Hoja de Trabajo para listado'!$CD$155:$CD$1048576,0),MATCH((CUADRO!P$5&amp;$E1109),'Hoja de Trabajo para listado'!$CD$151:$DC$151,0)),0)</f>
        <v>0</v>
      </c>
      <c r="Q1109" s="245">
        <f ca="1">+IFERROR(INDEX('Hoja de Trabajo para listado'!$A$155:$Z$1048576,MATCH($A1109,'Hoja de Trabajo para listado'!$A$155:$A$1048576,0),MATCH((CUADRO!Q$5&amp;$E1109),'Hoja de Trabajo para listado'!$A$151:$Z$151,0)),0)+IFERROR(INDEX('Hoja de Trabajo para listado'!$AB$155:$BA$1048576,MATCH($A1109,'Hoja de Trabajo para listado'!$AB$155:$AB$1048576,0),MATCH((CUADRO!Q$5&amp;$E1109),'Hoja de Trabajo para listado'!$AB$151:$BA$151,0)),0)+IFERROR(INDEX('Hoja de Trabajo para listado'!$BC$155:$CB$1048576,MATCH($A1109,'Hoja de Trabajo para listado'!$BC$155:$BC$1048576,0),MATCH((CUADRO!Q$5&amp;$E1109),'Hoja de Trabajo para listado'!$BC$151:$CB$151,0)),0)+IFERROR(INDEX('Hoja de Trabajo para listado'!$DE$153:$DG$274,MATCH($A1109,'Hoja de Trabajo para listado'!$DE$153:$DE$1048576,0),MATCH((CUADRO!Q$5&amp;$E1109),'Hoja de Trabajo para listado'!$DE$151:$DG$151,0)),0)+IFERROR(INDEX('Hoja de Trabajo para listado'!$CD$155:$DC$1048576,MATCH($A1109,'Hoja de Trabajo para listado'!$CD$155:$CD$1048576,0),MATCH((CUADRO!Q$5&amp;$E1109),'Hoja de Trabajo para listado'!$CD$151:$DC$151,0)),0)</f>
        <v>0</v>
      </c>
      <c r="R1109" s="245">
        <f t="shared" ca="1" si="37"/>
        <v>0</v>
      </c>
      <c r="S1109" s="259">
        <f ca="1">+R1108+R1109</f>
        <v>0</v>
      </c>
      <c r="T1109" s="245">
        <f ca="1">+S1109</f>
        <v>0</v>
      </c>
      <c r="U1109" s="244">
        <f t="shared" si="38"/>
        <v>2</v>
      </c>
      <c r="V1109" s="333" t="str">
        <f>+VLOOKUP(A1109,bd_lista!$A$3:$E$590,5,FALSE)</f>
        <v>Gobiernos Autonomos Municipales</v>
      </c>
      <c r="W1109" s="384"/>
      <c r="X1109" s="242">
        <f>+VLOOKUP(A1109,[3]Sheet1!$A$13:$D$744,4,FALSE)</f>
        <v>0</v>
      </c>
      <c r="Y1109" s="242" t="e">
        <f>+VLOOKUP(X1109,bd_lista!$A$3:$C$590,3,FALSE)</f>
        <v>#N/A</v>
      </c>
      <c r="Z1109" s="292"/>
      <c r="AA1109" s="293"/>
    </row>
    <row r="1110" spans="1:27" customFormat="1" ht="15" hidden="1" customHeight="1">
      <c r="A1110" s="32">
        <v>1914</v>
      </c>
      <c r="B1110" s="388">
        <f>+A1110</f>
        <v>1914</v>
      </c>
      <c r="C1110" s="247" t="str">
        <f>+VLOOKUP(A1110,bd_lista!$A$3:$C$590,3,FALSE)</f>
        <v>Gobierno Autónomo Municipal de Villa Nueva (Loma Alta)</v>
      </c>
      <c r="D1110" s="385" t="str">
        <f>+C1110</f>
        <v>Gobierno Autónomo Municipal de Villa Nueva (Loma Alta)</v>
      </c>
      <c r="E1110" s="242" t="s">
        <v>1304</v>
      </c>
      <c r="F1110" s="243">
        <f ca="1">+IFERROR(INDEX('Hoja de Trabajo para listado'!$A$155:$Z$1048576,MATCH($A1110,'Hoja de Trabajo para listado'!$A$155:$A$1048576,0),MATCH((CUADRO!F$5&amp;$E1110),'Hoja de Trabajo para listado'!$A$151:$Z$151,0)),0)+IFERROR(INDEX('Hoja de Trabajo para listado'!$AB$155:$BA$1048576,MATCH($A1110,'Hoja de Trabajo para listado'!$AB$155:$AB$1048576,0),MATCH((CUADRO!F$5&amp;$E1110),'Hoja de Trabajo para listado'!$AB$151:$BA$151,0)),0)+IFERROR(INDEX('Hoja de Trabajo para listado'!$BC$155:$CB$1048576,MATCH($A1110,'Hoja de Trabajo para listado'!$BC$155:$BC$1048576,0),MATCH((CUADRO!F$5&amp;$E1110),'Hoja de Trabajo para listado'!$BC$151:$CB$151,0)),0)+IFERROR(INDEX('Hoja de Trabajo para listado'!$DE$153:$DG$274,MATCH($A1110,'Hoja de Trabajo para listado'!$DE$153:$DE$1048576,0),MATCH((CUADRO!F$5&amp;$E1110),'Hoja de Trabajo para listado'!$DE$151:$DG$151,0)),0)+IFERROR(INDEX('Hoja de Trabajo para listado'!$CD$155:$DC$1048576,MATCH($A1110,'Hoja de Trabajo para listado'!$CD$155:$CD$1048576,0),MATCH((CUADRO!F$5&amp;$E1110),'Hoja de Trabajo para listado'!$CD$151:$DC$151,0)),0)</f>
        <v>0</v>
      </c>
      <c r="G1110" s="243">
        <f ca="1">+IFERROR(INDEX('Hoja de Trabajo para listado'!$A$155:$Z$1048576,MATCH($A1110,'Hoja de Trabajo para listado'!$A$155:$A$1048576,0),MATCH((CUADRO!G$5&amp;$E1110),'Hoja de Trabajo para listado'!$A$151:$Z$151,0)),0)+IFERROR(INDEX('Hoja de Trabajo para listado'!$AB$155:$BA$1048576,MATCH($A1110,'Hoja de Trabajo para listado'!$AB$155:$AB$1048576,0),MATCH((CUADRO!G$5&amp;$E1110),'Hoja de Trabajo para listado'!$AB$151:$BA$151,0)),0)+IFERROR(INDEX('Hoja de Trabajo para listado'!$BC$155:$CB$1048576,MATCH($A1110,'Hoja de Trabajo para listado'!$BC$155:$BC$1048576,0),MATCH((CUADRO!G$5&amp;$E1110),'Hoja de Trabajo para listado'!$BC$151:$CB$151,0)),0)+IFERROR(INDEX('Hoja de Trabajo para listado'!$DE$153:$DG$274,MATCH($A1110,'Hoja de Trabajo para listado'!$DE$153:$DE$1048576,0),MATCH((CUADRO!G$5&amp;$E1110),'Hoja de Trabajo para listado'!$DE$151:$DG$151,0)),0)+IFERROR(INDEX('Hoja de Trabajo para listado'!$CD$155:$DC$1048576,MATCH($A1110,'Hoja de Trabajo para listado'!$CD$155:$CD$1048576,0),MATCH((CUADRO!G$5&amp;$E1110),'Hoja de Trabajo para listado'!$CD$151:$DC$151,0)),0)</f>
        <v>0</v>
      </c>
      <c r="H1110" s="243">
        <f ca="1">+IFERROR(INDEX('Hoja de Trabajo para listado'!$A$155:$Z$1048576,MATCH($A1110,'Hoja de Trabajo para listado'!$A$155:$A$1048576,0),MATCH((CUADRO!H$5&amp;$E1110),'Hoja de Trabajo para listado'!$A$151:$Z$151,0)),0)+IFERROR(INDEX('Hoja de Trabajo para listado'!$AB$155:$BA$1048576,MATCH($A1110,'Hoja de Trabajo para listado'!$AB$155:$AB$1048576,0),MATCH((CUADRO!H$5&amp;$E1110),'Hoja de Trabajo para listado'!$AB$151:$BA$151,0)),0)+IFERROR(INDEX('Hoja de Trabajo para listado'!$BC$155:$CB$1048576,MATCH($A1110,'Hoja de Trabajo para listado'!$BC$155:$BC$1048576,0),MATCH((CUADRO!H$5&amp;$E1110),'Hoja de Trabajo para listado'!$BC$151:$CB$151,0)),0)+IFERROR(INDEX('Hoja de Trabajo para listado'!$DE$153:$DG$274,MATCH($A1110,'Hoja de Trabajo para listado'!$DE$153:$DE$1048576,0),MATCH((CUADRO!H$5&amp;$E1110),'Hoja de Trabajo para listado'!$DE$151:$DG$151,0)),0)+IFERROR(INDEX('Hoja de Trabajo para listado'!$CD$155:$DC$1048576,MATCH($A1110,'Hoja de Trabajo para listado'!$CD$155:$CD$1048576,0),MATCH((CUADRO!H$5&amp;$E1110),'Hoja de Trabajo para listado'!$CD$151:$DC$151,0)),0)</f>
        <v>0</v>
      </c>
      <c r="I1110" s="243">
        <f ca="1">+IFERROR(INDEX('Hoja de Trabajo para listado'!$A$155:$Z$1048576,MATCH($A1110,'Hoja de Trabajo para listado'!$A$155:$A$1048576,0),MATCH((CUADRO!I$5&amp;$E1110),'Hoja de Trabajo para listado'!$A$151:$Z$151,0)),0)+IFERROR(INDEX('Hoja de Trabajo para listado'!$AB$155:$BA$1048576,MATCH($A1110,'Hoja de Trabajo para listado'!$AB$155:$AB$1048576,0),MATCH((CUADRO!I$5&amp;$E1110),'Hoja de Trabajo para listado'!$AB$151:$BA$151,0)),0)+IFERROR(INDEX('Hoja de Trabajo para listado'!$BC$155:$CB$1048576,MATCH($A1110,'Hoja de Trabajo para listado'!$BC$155:$BC$1048576,0),MATCH((CUADRO!I$5&amp;$E1110),'Hoja de Trabajo para listado'!$BC$151:$CB$151,0)),0)+IFERROR(INDEX('Hoja de Trabajo para listado'!$DE$153:$DG$274,MATCH($A1110,'Hoja de Trabajo para listado'!$DE$153:$DE$1048576,0),MATCH((CUADRO!I$5&amp;$E1110),'Hoja de Trabajo para listado'!$DE$151:$DG$151,0)),0)+IFERROR(INDEX('Hoja de Trabajo para listado'!$CD$155:$DC$1048576,MATCH($A1110,'Hoja de Trabajo para listado'!$CD$155:$CD$1048576,0),MATCH((CUADRO!I$5&amp;$E1110),'Hoja de Trabajo para listado'!$CD$151:$DC$151,0)),0)</f>
        <v>0</v>
      </c>
      <c r="J1110" s="243">
        <f ca="1">+IFERROR(INDEX('Hoja de Trabajo para listado'!$A$155:$Z$1048576,MATCH($A1110,'Hoja de Trabajo para listado'!$A$155:$A$1048576,0),MATCH((CUADRO!J$5&amp;$E1110),'Hoja de Trabajo para listado'!$A$151:$Z$151,0)),0)+IFERROR(INDEX('Hoja de Trabajo para listado'!$AB$155:$BA$1048576,MATCH($A1110,'Hoja de Trabajo para listado'!$AB$155:$AB$1048576,0),MATCH((CUADRO!J$5&amp;$E1110),'Hoja de Trabajo para listado'!$AB$151:$BA$151,0)),0)+IFERROR(INDEX('Hoja de Trabajo para listado'!$BC$155:$CB$1048576,MATCH($A1110,'Hoja de Trabajo para listado'!$BC$155:$BC$1048576,0),MATCH((CUADRO!J$5&amp;$E1110),'Hoja de Trabajo para listado'!$BC$151:$CB$151,0)),0)+IFERROR(INDEX('Hoja de Trabajo para listado'!$DE$153:$DG$274,MATCH($A1110,'Hoja de Trabajo para listado'!$DE$153:$DE$1048576,0),MATCH((CUADRO!J$5&amp;$E1110),'Hoja de Trabajo para listado'!$DE$151:$DG$151,0)),0)+IFERROR(INDEX('Hoja de Trabajo para listado'!$CD$155:$DC$1048576,MATCH($A1110,'Hoja de Trabajo para listado'!$CD$155:$CD$1048576,0),MATCH((CUADRO!J$5&amp;$E1110),'Hoja de Trabajo para listado'!$CD$151:$DC$151,0)),0)</f>
        <v>0</v>
      </c>
      <c r="K1110" s="243">
        <f ca="1">+IFERROR(INDEX('Hoja de Trabajo para listado'!$A$155:$Z$1048576,MATCH($A1110,'Hoja de Trabajo para listado'!$A$155:$A$1048576,0),MATCH((CUADRO!K$5&amp;$E1110),'Hoja de Trabajo para listado'!$A$151:$Z$151,0)),0)+IFERROR(INDEX('Hoja de Trabajo para listado'!$AB$155:$BA$1048576,MATCH($A1110,'Hoja de Trabajo para listado'!$AB$155:$AB$1048576,0),MATCH((CUADRO!K$5&amp;$E1110),'Hoja de Trabajo para listado'!$AB$151:$BA$151,0)),0)+IFERROR(INDEX('Hoja de Trabajo para listado'!$BC$155:$CB$1048576,MATCH($A1110,'Hoja de Trabajo para listado'!$BC$155:$BC$1048576,0),MATCH((CUADRO!K$5&amp;$E1110),'Hoja de Trabajo para listado'!$BC$151:$CB$151,0)),0)+IFERROR(INDEX('Hoja de Trabajo para listado'!$DE$153:$DG$274,MATCH($A1110,'Hoja de Trabajo para listado'!$DE$153:$DE$1048576,0),MATCH((CUADRO!K$5&amp;$E1110),'Hoja de Trabajo para listado'!$DE$151:$DG$151,0)),0)+IFERROR(INDEX('Hoja de Trabajo para listado'!$CD$155:$DC$1048576,MATCH($A1110,'Hoja de Trabajo para listado'!$CD$155:$CD$1048576,0),MATCH((CUADRO!K$5&amp;$E1110),'Hoja de Trabajo para listado'!$CD$151:$DC$151,0)),0)</f>
        <v>0</v>
      </c>
      <c r="L1110" s="243">
        <f ca="1">+IFERROR(INDEX('Hoja de Trabajo para listado'!$A$155:$Z$1048576,MATCH($A1110,'Hoja de Trabajo para listado'!$A$155:$A$1048576,0),MATCH((CUADRO!L$5&amp;$E1110),'Hoja de Trabajo para listado'!$A$151:$Z$151,0)),0)+IFERROR(INDEX('Hoja de Trabajo para listado'!$AB$155:$BA$1048576,MATCH($A1110,'Hoja de Trabajo para listado'!$AB$155:$AB$1048576,0),MATCH((CUADRO!L$5&amp;$E1110),'Hoja de Trabajo para listado'!$AB$151:$BA$151,0)),0)+IFERROR(INDEX('Hoja de Trabajo para listado'!$BC$155:$CB$1048576,MATCH($A1110,'Hoja de Trabajo para listado'!$BC$155:$BC$1048576,0),MATCH((CUADRO!L$5&amp;$E1110),'Hoja de Trabajo para listado'!$BC$151:$CB$151,0)),0)+IFERROR(INDEX('Hoja de Trabajo para listado'!$DE$153:$DG$274,MATCH($A1110,'Hoja de Trabajo para listado'!$DE$153:$DE$1048576,0),MATCH((CUADRO!L$5&amp;$E1110),'Hoja de Trabajo para listado'!$DE$151:$DG$151,0)),0)+IFERROR(INDEX('Hoja de Trabajo para listado'!$CD$155:$DC$1048576,MATCH($A1110,'Hoja de Trabajo para listado'!$CD$155:$CD$1048576,0),MATCH((CUADRO!L$5&amp;$E1110),'Hoja de Trabajo para listado'!$CD$151:$DC$151,0)),0)</f>
        <v>0</v>
      </c>
      <c r="M1110" s="243">
        <f ca="1">+IFERROR(INDEX('Hoja de Trabajo para listado'!$A$155:$Z$1048576,MATCH($A1110,'Hoja de Trabajo para listado'!$A$155:$A$1048576,0),MATCH((CUADRO!M$5&amp;$E1110),'Hoja de Trabajo para listado'!$A$151:$Z$151,0)),0)+IFERROR(INDEX('Hoja de Trabajo para listado'!$AB$155:$BA$1048576,MATCH($A1110,'Hoja de Trabajo para listado'!$AB$155:$AB$1048576,0),MATCH((CUADRO!M$5&amp;$E1110),'Hoja de Trabajo para listado'!$AB$151:$BA$151,0)),0)+IFERROR(INDEX('Hoja de Trabajo para listado'!$BC$155:$CB$1048576,MATCH($A1110,'Hoja de Trabajo para listado'!$BC$155:$BC$1048576,0),MATCH((CUADRO!M$5&amp;$E1110),'Hoja de Trabajo para listado'!$BC$151:$CB$151,0)),0)+IFERROR(INDEX('Hoja de Trabajo para listado'!$DE$153:$DG$274,MATCH($A1110,'Hoja de Trabajo para listado'!$DE$153:$DE$1048576,0),MATCH((CUADRO!M$5&amp;$E1110),'Hoja de Trabajo para listado'!$DE$151:$DG$151,0)),0)+IFERROR(INDEX('Hoja de Trabajo para listado'!$CD$155:$DC$1048576,MATCH($A1110,'Hoja de Trabajo para listado'!$CD$155:$CD$1048576,0),MATCH((CUADRO!M$5&amp;$E1110),'Hoja de Trabajo para listado'!$CD$151:$DC$151,0)),0)</f>
        <v>0</v>
      </c>
      <c r="N1110" s="243">
        <f ca="1">+IFERROR(INDEX('Hoja de Trabajo para listado'!$A$155:$Z$1048576,MATCH($A1110,'Hoja de Trabajo para listado'!$A$155:$A$1048576,0),MATCH((CUADRO!N$5&amp;$E1110),'Hoja de Trabajo para listado'!$A$151:$Z$151,0)),0)+IFERROR(INDEX('Hoja de Trabajo para listado'!$AB$155:$BA$1048576,MATCH($A1110,'Hoja de Trabajo para listado'!$AB$155:$AB$1048576,0),MATCH((CUADRO!N$5&amp;$E1110),'Hoja de Trabajo para listado'!$AB$151:$BA$151,0)),0)+IFERROR(INDEX('Hoja de Trabajo para listado'!$BC$155:$CB$1048576,MATCH($A1110,'Hoja de Trabajo para listado'!$BC$155:$BC$1048576,0),MATCH((CUADRO!N$5&amp;$E1110),'Hoja de Trabajo para listado'!$BC$151:$CB$151,0)),0)+IFERROR(INDEX('Hoja de Trabajo para listado'!$DE$153:$DG$274,MATCH($A1110,'Hoja de Trabajo para listado'!$DE$153:$DE$1048576,0),MATCH((CUADRO!N$5&amp;$E1110),'Hoja de Trabajo para listado'!$DE$151:$DG$151,0)),0)+IFERROR(INDEX('Hoja de Trabajo para listado'!$CD$155:$DC$1048576,MATCH($A1110,'Hoja de Trabajo para listado'!$CD$155:$CD$1048576,0),MATCH((CUADRO!N$5&amp;$E1110),'Hoja de Trabajo para listado'!$CD$151:$DC$151,0)),0)</f>
        <v>0</v>
      </c>
      <c r="O1110" s="243">
        <f ca="1">+IFERROR(INDEX('Hoja de Trabajo para listado'!$A$155:$Z$1048576,MATCH($A1110,'Hoja de Trabajo para listado'!$A$155:$A$1048576,0),MATCH((CUADRO!O$5&amp;$E1110),'Hoja de Trabajo para listado'!$A$151:$Z$151,0)),0)+IFERROR(INDEX('Hoja de Trabajo para listado'!$AB$155:$BA$1048576,MATCH($A1110,'Hoja de Trabajo para listado'!$AB$155:$AB$1048576,0),MATCH((CUADRO!O$5&amp;$E1110),'Hoja de Trabajo para listado'!$AB$151:$BA$151,0)),0)+IFERROR(INDEX('Hoja de Trabajo para listado'!$BC$155:$CB$1048576,MATCH($A1110,'Hoja de Trabajo para listado'!$BC$155:$BC$1048576,0),MATCH((CUADRO!O$5&amp;$E1110),'Hoja de Trabajo para listado'!$BC$151:$CB$151,0)),0)+IFERROR(INDEX('Hoja de Trabajo para listado'!$DE$153:$DG$274,MATCH($A1110,'Hoja de Trabajo para listado'!$DE$153:$DE$1048576,0),MATCH((CUADRO!O$5&amp;$E1110),'Hoja de Trabajo para listado'!$DE$151:$DG$151,0)),0)+IFERROR(INDEX('Hoja de Trabajo para listado'!$CD$155:$DC$1048576,MATCH($A1110,'Hoja de Trabajo para listado'!$CD$155:$CD$1048576,0),MATCH((CUADRO!O$5&amp;$E1110),'Hoja de Trabajo para listado'!$CD$151:$DC$151,0)),0)</f>
        <v>0</v>
      </c>
      <c r="P1110" s="243">
        <f ca="1">+IFERROR(INDEX('Hoja de Trabajo para listado'!$A$155:$Z$1048576,MATCH($A1110,'Hoja de Trabajo para listado'!$A$155:$A$1048576,0),MATCH((CUADRO!P$5&amp;$E1110),'Hoja de Trabajo para listado'!$A$151:$Z$151,0)),0)+IFERROR(INDEX('Hoja de Trabajo para listado'!$AB$155:$BA$1048576,MATCH($A1110,'Hoja de Trabajo para listado'!$AB$155:$AB$1048576,0),MATCH((CUADRO!P$5&amp;$E1110),'Hoja de Trabajo para listado'!$AB$151:$BA$151,0)),0)+IFERROR(INDEX('Hoja de Trabajo para listado'!$BC$155:$CB$1048576,MATCH($A1110,'Hoja de Trabajo para listado'!$BC$155:$BC$1048576,0),MATCH((CUADRO!P$5&amp;$E1110),'Hoja de Trabajo para listado'!$BC$151:$CB$151,0)),0)+IFERROR(INDEX('Hoja de Trabajo para listado'!$DE$153:$DG$274,MATCH($A1110,'Hoja de Trabajo para listado'!$DE$153:$DE$1048576,0),MATCH((CUADRO!P$5&amp;$E1110),'Hoja de Trabajo para listado'!$DE$151:$DG$151,0)),0)+IFERROR(INDEX('Hoja de Trabajo para listado'!$CD$155:$DC$1048576,MATCH($A1110,'Hoja de Trabajo para listado'!$CD$155:$CD$1048576,0),MATCH((CUADRO!P$5&amp;$E1110),'Hoja de Trabajo para listado'!$CD$151:$DC$151,0)),0)</f>
        <v>0</v>
      </c>
      <c r="Q1110" s="243">
        <f ca="1">+IFERROR(INDEX('Hoja de Trabajo para listado'!$A$155:$Z$1048576,MATCH($A1110,'Hoja de Trabajo para listado'!$A$155:$A$1048576,0),MATCH((CUADRO!Q$5&amp;$E1110),'Hoja de Trabajo para listado'!$A$151:$Z$151,0)),0)+IFERROR(INDEX('Hoja de Trabajo para listado'!$AB$155:$BA$1048576,MATCH($A1110,'Hoja de Trabajo para listado'!$AB$155:$AB$1048576,0),MATCH((CUADRO!Q$5&amp;$E1110),'Hoja de Trabajo para listado'!$AB$151:$BA$151,0)),0)+IFERROR(INDEX('Hoja de Trabajo para listado'!$BC$155:$CB$1048576,MATCH($A1110,'Hoja de Trabajo para listado'!$BC$155:$BC$1048576,0),MATCH((CUADRO!Q$5&amp;$E1110),'Hoja de Trabajo para listado'!$BC$151:$CB$151,0)),0)+IFERROR(INDEX('Hoja de Trabajo para listado'!$DE$153:$DG$274,MATCH($A1110,'Hoja de Trabajo para listado'!$DE$153:$DE$1048576,0),MATCH((CUADRO!Q$5&amp;$E1110),'Hoja de Trabajo para listado'!$DE$151:$DG$151,0)),0)+IFERROR(INDEX('Hoja de Trabajo para listado'!$CD$155:$DC$1048576,MATCH($A1110,'Hoja de Trabajo para listado'!$CD$155:$CD$1048576,0),MATCH((CUADRO!Q$5&amp;$E1110),'Hoja de Trabajo para listado'!$CD$151:$DC$151,0)),0)</f>
        <v>0</v>
      </c>
      <c r="R1110" s="243">
        <f t="shared" ca="1" si="37"/>
        <v>0</v>
      </c>
      <c r="S1110" s="249"/>
      <c r="T1110" s="243">
        <f ca="1">+T1111</f>
        <v>0</v>
      </c>
      <c r="U1110" s="242">
        <f t="shared" si="38"/>
        <v>1</v>
      </c>
      <c r="V1110" s="333" t="str">
        <f>+VLOOKUP(A1110,bd_lista!$A$3:$E$590,5,FALSE)</f>
        <v>Gobiernos Autonomos Municipales</v>
      </c>
      <c r="W1110" s="383" t="str">
        <f>+V1110</f>
        <v>Gobiernos Autonomos Municipales</v>
      </c>
      <c r="X1110" s="242">
        <f>+VLOOKUP(A1110,[3]Sheet1!$A$13:$D$744,4,FALSE)</f>
        <v>0</v>
      </c>
      <c r="Y1110" s="242" t="e">
        <f>+VLOOKUP(X1110,bd_lista!$A$3:$C$590,3,FALSE)</f>
        <v>#N/A</v>
      </c>
      <c r="Z1110" s="294">
        <f>+X1110</f>
        <v>0</v>
      </c>
      <c r="AA1110" s="295" t="e">
        <f>+Y1110</f>
        <v>#N/A</v>
      </c>
    </row>
    <row r="1111" spans="1:27" customFormat="1" ht="15" hidden="1" customHeight="1">
      <c r="A1111" s="32">
        <v>1914</v>
      </c>
      <c r="B1111" s="389"/>
      <c r="C1111" s="247" t="str">
        <f>+VLOOKUP(A1111,bd_lista!$A$3:$C$590,3,FALSE)</f>
        <v>Gobierno Autónomo Municipal de Villa Nueva (Loma Alta)</v>
      </c>
      <c r="D1111" s="386"/>
      <c r="E1111" s="244" t="s">
        <v>1305</v>
      </c>
      <c r="F1111" s="245">
        <f ca="1">+IFERROR(INDEX('Hoja de Trabajo para listado'!$A$155:$Z$1048576,MATCH($A1111,'Hoja de Trabajo para listado'!$A$155:$A$1048576,0),MATCH((CUADRO!F$5&amp;$E1111),'Hoja de Trabajo para listado'!$A$151:$Z$151,0)),0)+IFERROR(INDEX('Hoja de Trabajo para listado'!$AB$155:$BA$1048576,MATCH($A1111,'Hoja de Trabajo para listado'!$AB$155:$AB$1048576,0),MATCH((CUADRO!F$5&amp;$E1111),'Hoja de Trabajo para listado'!$AB$151:$BA$151,0)),0)+IFERROR(INDEX('Hoja de Trabajo para listado'!$BC$155:$CB$1048576,MATCH($A1111,'Hoja de Trabajo para listado'!$BC$155:$BC$1048576,0),MATCH((CUADRO!F$5&amp;$E1111),'Hoja de Trabajo para listado'!$BC$151:$CB$151,0)),0)+IFERROR(INDEX('Hoja de Trabajo para listado'!$DE$153:$DG$274,MATCH($A1111,'Hoja de Trabajo para listado'!$DE$153:$DE$1048576,0),MATCH((CUADRO!F$5&amp;$E1111),'Hoja de Trabajo para listado'!$DE$151:$DG$151,0)),0)+IFERROR(INDEX('Hoja de Trabajo para listado'!$CD$155:$DC$1048576,MATCH($A1111,'Hoja de Trabajo para listado'!$CD$155:$CD$1048576,0),MATCH((CUADRO!F$5&amp;$E1111),'Hoja de Trabajo para listado'!$CD$151:$DC$151,0)),0)</f>
        <v>0</v>
      </c>
      <c r="G1111" s="245">
        <f ca="1">+IFERROR(INDEX('Hoja de Trabajo para listado'!$A$155:$Z$1048576,MATCH($A1111,'Hoja de Trabajo para listado'!$A$155:$A$1048576,0),MATCH((CUADRO!G$5&amp;$E1111),'Hoja de Trabajo para listado'!$A$151:$Z$151,0)),0)+IFERROR(INDEX('Hoja de Trabajo para listado'!$AB$155:$BA$1048576,MATCH($A1111,'Hoja de Trabajo para listado'!$AB$155:$AB$1048576,0),MATCH((CUADRO!G$5&amp;$E1111),'Hoja de Trabajo para listado'!$AB$151:$BA$151,0)),0)+IFERROR(INDEX('Hoja de Trabajo para listado'!$BC$155:$CB$1048576,MATCH($A1111,'Hoja de Trabajo para listado'!$BC$155:$BC$1048576,0),MATCH((CUADRO!G$5&amp;$E1111),'Hoja de Trabajo para listado'!$BC$151:$CB$151,0)),0)+IFERROR(INDEX('Hoja de Trabajo para listado'!$DE$153:$DG$274,MATCH($A1111,'Hoja de Trabajo para listado'!$DE$153:$DE$1048576,0),MATCH((CUADRO!G$5&amp;$E1111),'Hoja de Trabajo para listado'!$DE$151:$DG$151,0)),0)+IFERROR(INDEX('Hoja de Trabajo para listado'!$CD$155:$DC$1048576,MATCH($A1111,'Hoja de Trabajo para listado'!$CD$155:$CD$1048576,0),MATCH((CUADRO!G$5&amp;$E1111),'Hoja de Trabajo para listado'!$CD$151:$DC$151,0)),0)</f>
        <v>0</v>
      </c>
      <c r="H1111" s="245">
        <f ca="1">+IFERROR(INDEX('Hoja de Trabajo para listado'!$A$155:$Z$1048576,MATCH($A1111,'Hoja de Trabajo para listado'!$A$155:$A$1048576,0),MATCH((CUADRO!H$5&amp;$E1111),'Hoja de Trabajo para listado'!$A$151:$Z$151,0)),0)+IFERROR(INDEX('Hoja de Trabajo para listado'!$AB$155:$BA$1048576,MATCH($A1111,'Hoja de Trabajo para listado'!$AB$155:$AB$1048576,0),MATCH((CUADRO!H$5&amp;$E1111),'Hoja de Trabajo para listado'!$AB$151:$BA$151,0)),0)+IFERROR(INDEX('Hoja de Trabajo para listado'!$BC$155:$CB$1048576,MATCH($A1111,'Hoja de Trabajo para listado'!$BC$155:$BC$1048576,0),MATCH((CUADRO!H$5&amp;$E1111),'Hoja de Trabajo para listado'!$BC$151:$CB$151,0)),0)+IFERROR(INDEX('Hoja de Trabajo para listado'!$DE$153:$DG$274,MATCH($A1111,'Hoja de Trabajo para listado'!$DE$153:$DE$1048576,0),MATCH((CUADRO!H$5&amp;$E1111),'Hoja de Trabajo para listado'!$DE$151:$DG$151,0)),0)+IFERROR(INDEX('Hoja de Trabajo para listado'!$CD$155:$DC$1048576,MATCH($A1111,'Hoja de Trabajo para listado'!$CD$155:$CD$1048576,0),MATCH((CUADRO!H$5&amp;$E1111),'Hoja de Trabajo para listado'!$CD$151:$DC$151,0)),0)</f>
        <v>0</v>
      </c>
      <c r="I1111" s="245">
        <f ca="1">+IFERROR(INDEX('Hoja de Trabajo para listado'!$A$155:$Z$1048576,MATCH($A1111,'Hoja de Trabajo para listado'!$A$155:$A$1048576,0),MATCH((CUADRO!I$5&amp;$E1111),'Hoja de Trabajo para listado'!$A$151:$Z$151,0)),0)+IFERROR(INDEX('Hoja de Trabajo para listado'!$AB$155:$BA$1048576,MATCH($A1111,'Hoja de Trabajo para listado'!$AB$155:$AB$1048576,0),MATCH((CUADRO!I$5&amp;$E1111),'Hoja de Trabajo para listado'!$AB$151:$BA$151,0)),0)+IFERROR(INDEX('Hoja de Trabajo para listado'!$BC$155:$CB$1048576,MATCH($A1111,'Hoja de Trabajo para listado'!$BC$155:$BC$1048576,0),MATCH((CUADRO!I$5&amp;$E1111),'Hoja de Trabajo para listado'!$BC$151:$CB$151,0)),0)+IFERROR(INDEX('Hoja de Trabajo para listado'!$DE$153:$DG$274,MATCH($A1111,'Hoja de Trabajo para listado'!$DE$153:$DE$1048576,0),MATCH((CUADRO!I$5&amp;$E1111),'Hoja de Trabajo para listado'!$DE$151:$DG$151,0)),0)+IFERROR(INDEX('Hoja de Trabajo para listado'!$CD$155:$DC$1048576,MATCH($A1111,'Hoja de Trabajo para listado'!$CD$155:$CD$1048576,0),MATCH((CUADRO!I$5&amp;$E1111),'Hoja de Trabajo para listado'!$CD$151:$DC$151,0)),0)</f>
        <v>0</v>
      </c>
      <c r="J1111" s="245">
        <f ca="1">+IFERROR(INDEX('Hoja de Trabajo para listado'!$A$155:$Z$1048576,MATCH($A1111,'Hoja de Trabajo para listado'!$A$155:$A$1048576,0),MATCH((CUADRO!J$5&amp;$E1111),'Hoja de Trabajo para listado'!$A$151:$Z$151,0)),0)+IFERROR(INDEX('Hoja de Trabajo para listado'!$AB$155:$BA$1048576,MATCH($A1111,'Hoja de Trabajo para listado'!$AB$155:$AB$1048576,0),MATCH((CUADRO!J$5&amp;$E1111),'Hoja de Trabajo para listado'!$AB$151:$BA$151,0)),0)+IFERROR(INDEX('Hoja de Trabajo para listado'!$BC$155:$CB$1048576,MATCH($A1111,'Hoja de Trabajo para listado'!$BC$155:$BC$1048576,0),MATCH((CUADRO!J$5&amp;$E1111),'Hoja de Trabajo para listado'!$BC$151:$CB$151,0)),0)+IFERROR(INDEX('Hoja de Trabajo para listado'!$DE$153:$DG$274,MATCH($A1111,'Hoja de Trabajo para listado'!$DE$153:$DE$1048576,0),MATCH((CUADRO!J$5&amp;$E1111),'Hoja de Trabajo para listado'!$DE$151:$DG$151,0)),0)+IFERROR(INDEX('Hoja de Trabajo para listado'!$CD$155:$DC$1048576,MATCH($A1111,'Hoja de Trabajo para listado'!$CD$155:$CD$1048576,0),MATCH((CUADRO!J$5&amp;$E1111),'Hoja de Trabajo para listado'!$CD$151:$DC$151,0)),0)</f>
        <v>0</v>
      </c>
      <c r="K1111" s="245">
        <f ca="1">+IFERROR(INDEX('Hoja de Trabajo para listado'!$A$155:$Z$1048576,MATCH($A1111,'Hoja de Trabajo para listado'!$A$155:$A$1048576,0),MATCH((CUADRO!K$5&amp;$E1111),'Hoja de Trabajo para listado'!$A$151:$Z$151,0)),0)+IFERROR(INDEX('Hoja de Trabajo para listado'!$AB$155:$BA$1048576,MATCH($A1111,'Hoja de Trabajo para listado'!$AB$155:$AB$1048576,0),MATCH((CUADRO!K$5&amp;$E1111),'Hoja de Trabajo para listado'!$AB$151:$BA$151,0)),0)+IFERROR(INDEX('Hoja de Trabajo para listado'!$BC$155:$CB$1048576,MATCH($A1111,'Hoja de Trabajo para listado'!$BC$155:$BC$1048576,0),MATCH((CUADRO!K$5&amp;$E1111),'Hoja de Trabajo para listado'!$BC$151:$CB$151,0)),0)+IFERROR(INDEX('Hoja de Trabajo para listado'!$DE$153:$DG$274,MATCH($A1111,'Hoja de Trabajo para listado'!$DE$153:$DE$1048576,0),MATCH((CUADRO!K$5&amp;$E1111),'Hoja de Trabajo para listado'!$DE$151:$DG$151,0)),0)+IFERROR(INDEX('Hoja de Trabajo para listado'!$CD$155:$DC$1048576,MATCH($A1111,'Hoja de Trabajo para listado'!$CD$155:$CD$1048576,0),MATCH((CUADRO!K$5&amp;$E1111),'Hoja de Trabajo para listado'!$CD$151:$DC$151,0)),0)</f>
        <v>0</v>
      </c>
      <c r="L1111" s="245">
        <f ca="1">+IFERROR(INDEX('Hoja de Trabajo para listado'!$A$155:$Z$1048576,MATCH($A1111,'Hoja de Trabajo para listado'!$A$155:$A$1048576,0),MATCH((CUADRO!L$5&amp;$E1111),'Hoja de Trabajo para listado'!$A$151:$Z$151,0)),0)+IFERROR(INDEX('Hoja de Trabajo para listado'!$AB$155:$BA$1048576,MATCH($A1111,'Hoja de Trabajo para listado'!$AB$155:$AB$1048576,0),MATCH((CUADRO!L$5&amp;$E1111),'Hoja de Trabajo para listado'!$AB$151:$BA$151,0)),0)+IFERROR(INDEX('Hoja de Trabajo para listado'!$BC$155:$CB$1048576,MATCH($A1111,'Hoja de Trabajo para listado'!$BC$155:$BC$1048576,0),MATCH((CUADRO!L$5&amp;$E1111),'Hoja de Trabajo para listado'!$BC$151:$CB$151,0)),0)+IFERROR(INDEX('Hoja de Trabajo para listado'!$DE$153:$DG$274,MATCH($A1111,'Hoja de Trabajo para listado'!$DE$153:$DE$1048576,0),MATCH((CUADRO!L$5&amp;$E1111),'Hoja de Trabajo para listado'!$DE$151:$DG$151,0)),0)+IFERROR(INDEX('Hoja de Trabajo para listado'!$CD$155:$DC$1048576,MATCH($A1111,'Hoja de Trabajo para listado'!$CD$155:$CD$1048576,0),MATCH((CUADRO!L$5&amp;$E1111),'Hoja de Trabajo para listado'!$CD$151:$DC$151,0)),0)</f>
        <v>0</v>
      </c>
      <c r="M1111" s="245">
        <f ca="1">+IFERROR(INDEX('Hoja de Trabajo para listado'!$A$155:$Z$1048576,MATCH($A1111,'Hoja de Trabajo para listado'!$A$155:$A$1048576,0),MATCH((CUADRO!M$5&amp;$E1111),'Hoja de Trabajo para listado'!$A$151:$Z$151,0)),0)+IFERROR(INDEX('Hoja de Trabajo para listado'!$AB$155:$BA$1048576,MATCH($A1111,'Hoja de Trabajo para listado'!$AB$155:$AB$1048576,0),MATCH((CUADRO!M$5&amp;$E1111),'Hoja de Trabajo para listado'!$AB$151:$BA$151,0)),0)+IFERROR(INDEX('Hoja de Trabajo para listado'!$BC$155:$CB$1048576,MATCH($A1111,'Hoja de Trabajo para listado'!$BC$155:$BC$1048576,0),MATCH((CUADRO!M$5&amp;$E1111),'Hoja de Trabajo para listado'!$BC$151:$CB$151,0)),0)+IFERROR(INDEX('Hoja de Trabajo para listado'!$DE$153:$DG$274,MATCH($A1111,'Hoja de Trabajo para listado'!$DE$153:$DE$1048576,0),MATCH((CUADRO!M$5&amp;$E1111),'Hoja de Trabajo para listado'!$DE$151:$DG$151,0)),0)+IFERROR(INDEX('Hoja de Trabajo para listado'!$CD$155:$DC$1048576,MATCH($A1111,'Hoja de Trabajo para listado'!$CD$155:$CD$1048576,0),MATCH((CUADRO!M$5&amp;$E1111),'Hoja de Trabajo para listado'!$CD$151:$DC$151,0)),0)</f>
        <v>0</v>
      </c>
      <c r="N1111" s="245">
        <f ca="1">+IFERROR(INDEX('Hoja de Trabajo para listado'!$A$155:$Z$1048576,MATCH($A1111,'Hoja de Trabajo para listado'!$A$155:$A$1048576,0),MATCH((CUADRO!N$5&amp;$E1111),'Hoja de Trabajo para listado'!$A$151:$Z$151,0)),0)+IFERROR(INDEX('Hoja de Trabajo para listado'!$AB$155:$BA$1048576,MATCH($A1111,'Hoja de Trabajo para listado'!$AB$155:$AB$1048576,0),MATCH((CUADRO!N$5&amp;$E1111),'Hoja de Trabajo para listado'!$AB$151:$BA$151,0)),0)+IFERROR(INDEX('Hoja de Trabajo para listado'!$BC$155:$CB$1048576,MATCH($A1111,'Hoja de Trabajo para listado'!$BC$155:$BC$1048576,0),MATCH((CUADRO!N$5&amp;$E1111),'Hoja de Trabajo para listado'!$BC$151:$CB$151,0)),0)+IFERROR(INDEX('Hoja de Trabajo para listado'!$DE$153:$DG$274,MATCH($A1111,'Hoja de Trabajo para listado'!$DE$153:$DE$1048576,0),MATCH((CUADRO!N$5&amp;$E1111),'Hoja de Trabajo para listado'!$DE$151:$DG$151,0)),0)+IFERROR(INDEX('Hoja de Trabajo para listado'!$CD$155:$DC$1048576,MATCH($A1111,'Hoja de Trabajo para listado'!$CD$155:$CD$1048576,0),MATCH((CUADRO!N$5&amp;$E1111),'Hoja de Trabajo para listado'!$CD$151:$DC$151,0)),0)</f>
        <v>0</v>
      </c>
      <c r="O1111" s="245">
        <f ca="1">+IFERROR(INDEX('Hoja de Trabajo para listado'!$A$155:$Z$1048576,MATCH($A1111,'Hoja de Trabajo para listado'!$A$155:$A$1048576,0),MATCH((CUADRO!O$5&amp;$E1111),'Hoja de Trabajo para listado'!$A$151:$Z$151,0)),0)+IFERROR(INDEX('Hoja de Trabajo para listado'!$AB$155:$BA$1048576,MATCH($A1111,'Hoja de Trabajo para listado'!$AB$155:$AB$1048576,0),MATCH((CUADRO!O$5&amp;$E1111),'Hoja de Trabajo para listado'!$AB$151:$BA$151,0)),0)+IFERROR(INDEX('Hoja de Trabajo para listado'!$BC$155:$CB$1048576,MATCH($A1111,'Hoja de Trabajo para listado'!$BC$155:$BC$1048576,0),MATCH((CUADRO!O$5&amp;$E1111),'Hoja de Trabajo para listado'!$BC$151:$CB$151,0)),0)+IFERROR(INDEX('Hoja de Trabajo para listado'!$DE$153:$DG$274,MATCH($A1111,'Hoja de Trabajo para listado'!$DE$153:$DE$1048576,0),MATCH((CUADRO!O$5&amp;$E1111),'Hoja de Trabajo para listado'!$DE$151:$DG$151,0)),0)+IFERROR(INDEX('Hoja de Trabajo para listado'!$CD$155:$DC$1048576,MATCH($A1111,'Hoja de Trabajo para listado'!$CD$155:$CD$1048576,0),MATCH((CUADRO!O$5&amp;$E1111),'Hoja de Trabajo para listado'!$CD$151:$DC$151,0)),0)</f>
        <v>0</v>
      </c>
      <c r="P1111" s="245">
        <f ca="1">+IFERROR(INDEX('Hoja de Trabajo para listado'!$A$155:$Z$1048576,MATCH($A1111,'Hoja de Trabajo para listado'!$A$155:$A$1048576,0),MATCH((CUADRO!P$5&amp;$E1111),'Hoja de Trabajo para listado'!$A$151:$Z$151,0)),0)+IFERROR(INDEX('Hoja de Trabajo para listado'!$AB$155:$BA$1048576,MATCH($A1111,'Hoja de Trabajo para listado'!$AB$155:$AB$1048576,0),MATCH((CUADRO!P$5&amp;$E1111),'Hoja de Trabajo para listado'!$AB$151:$BA$151,0)),0)+IFERROR(INDEX('Hoja de Trabajo para listado'!$BC$155:$CB$1048576,MATCH($A1111,'Hoja de Trabajo para listado'!$BC$155:$BC$1048576,0),MATCH((CUADRO!P$5&amp;$E1111),'Hoja de Trabajo para listado'!$BC$151:$CB$151,0)),0)+IFERROR(INDEX('Hoja de Trabajo para listado'!$DE$153:$DG$274,MATCH($A1111,'Hoja de Trabajo para listado'!$DE$153:$DE$1048576,0),MATCH((CUADRO!P$5&amp;$E1111),'Hoja de Trabajo para listado'!$DE$151:$DG$151,0)),0)+IFERROR(INDEX('Hoja de Trabajo para listado'!$CD$155:$DC$1048576,MATCH($A1111,'Hoja de Trabajo para listado'!$CD$155:$CD$1048576,0),MATCH((CUADRO!P$5&amp;$E1111),'Hoja de Trabajo para listado'!$CD$151:$DC$151,0)),0)</f>
        <v>0</v>
      </c>
      <c r="Q1111" s="245">
        <f ca="1">+IFERROR(INDEX('Hoja de Trabajo para listado'!$A$155:$Z$1048576,MATCH($A1111,'Hoja de Trabajo para listado'!$A$155:$A$1048576,0),MATCH((CUADRO!Q$5&amp;$E1111),'Hoja de Trabajo para listado'!$A$151:$Z$151,0)),0)+IFERROR(INDEX('Hoja de Trabajo para listado'!$AB$155:$BA$1048576,MATCH($A1111,'Hoja de Trabajo para listado'!$AB$155:$AB$1048576,0),MATCH((CUADRO!Q$5&amp;$E1111),'Hoja de Trabajo para listado'!$AB$151:$BA$151,0)),0)+IFERROR(INDEX('Hoja de Trabajo para listado'!$BC$155:$CB$1048576,MATCH($A1111,'Hoja de Trabajo para listado'!$BC$155:$BC$1048576,0),MATCH((CUADRO!Q$5&amp;$E1111),'Hoja de Trabajo para listado'!$BC$151:$CB$151,0)),0)+IFERROR(INDEX('Hoja de Trabajo para listado'!$DE$153:$DG$274,MATCH($A1111,'Hoja de Trabajo para listado'!$DE$153:$DE$1048576,0),MATCH((CUADRO!Q$5&amp;$E1111),'Hoja de Trabajo para listado'!$DE$151:$DG$151,0)),0)+IFERROR(INDEX('Hoja de Trabajo para listado'!$CD$155:$DC$1048576,MATCH($A1111,'Hoja de Trabajo para listado'!$CD$155:$CD$1048576,0),MATCH((CUADRO!Q$5&amp;$E1111),'Hoja de Trabajo para listado'!$CD$151:$DC$151,0)),0)</f>
        <v>0</v>
      </c>
      <c r="R1111" s="245">
        <f t="shared" ca="1" si="37"/>
        <v>0</v>
      </c>
      <c r="S1111" s="259">
        <f ca="1">+R1110+R1111</f>
        <v>0</v>
      </c>
      <c r="T1111" s="245">
        <f ca="1">+S1111</f>
        <v>0</v>
      </c>
      <c r="U1111" s="244">
        <f t="shared" si="38"/>
        <v>2</v>
      </c>
      <c r="V1111" s="333" t="str">
        <f>+VLOOKUP(A1111,bd_lista!$A$3:$E$590,5,FALSE)</f>
        <v>Gobiernos Autonomos Municipales</v>
      </c>
      <c r="W1111" s="384"/>
      <c r="X1111" s="242">
        <f>+VLOOKUP(A1111,[3]Sheet1!$A$13:$D$744,4,FALSE)</f>
        <v>0</v>
      </c>
      <c r="Y1111" s="242" t="e">
        <f>+VLOOKUP(X1111,bd_lista!$A$3:$C$590,3,FALSE)</f>
        <v>#N/A</v>
      </c>
      <c r="Z1111" s="292"/>
      <c r="AA1111" s="293"/>
    </row>
    <row r="1112" spans="1:27" customFormat="1" ht="15" hidden="1" customHeight="1">
      <c r="A1112" s="32">
        <v>1915</v>
      </c>
      <c r="B1112" s="388">
        <f>+A1112</f>
        <v>1915</v>
      </c>
      <c r="C1112" s="247" t="str">
        <f>+VLOOKUP(A1112,bd_lista!$A$3:$C$590,3,FALSE)</f>
        <v>Gobierno Autónomo Municipal de Santos Mercado</v>
      </c>
      <c r="D1112" s="385" t="str">
        <f>+C1112</f>
        <v>Gobierno Autónomo Municipal de Santos Mercado</v>
      </c>
      <c r="E1112" s="242" t="s">
        <v>1304</v>
      </c>
      <c r="F1112" s="243">
        <f ca="1">+IFERROR(INDEX('Hoja de Trabajo para listado'!$A$155:$Z$1048576,MATCH($A1112,'Hoja de Trabajo para listado'!$A$155:$A$1048576,0),MATCH((CUADRO!F$5&amp;$E1112),'Hoja de Trabajo para listado'!$A$151:$Z$151,0)),0)+IFERROR(INDEX('Hoja de Trabajo para listado'!$AB$155:$BA$1048576,MATCH($A1112,'Hoja de Trabajo para listado'!$AB$155:$AB$1048576,0),MATCH((CUADRO!F$5&amp;$E1112),'Hoja de Trabajo para listado'!$AB$151:$BA$151,0)),0)+IFERROR(INDEX('Hoja de Trabajo para listado'!$BC$155:$CB$1048576,MATCH($A1112,'Hoja de Trabajo para listado'!$BC$155:$BC$1048576,0),MATCH((CUADRO!F$5&amp;$E1112),'Hoja de Trabajo para listado'!$BC$151:$CB$151,0)),0)+IFERROR(INDEX('Hoja de Trabajo para listado'!$DE$153:$DG$274,MATCH($A1112,'Hoja de Trabajo para listado'!$DE$153:$DE$1048576,0),MATCH((CUADRO!F$5&amp;$E1112),'Hoja de Trabajo para listado'!$DE$151:$DG$151,0)),0)+IFERROR(INDEX('Hoja de Trabajo para listado'!$CD$155:$DC$1048576,MATCH($A1112,'Hoja de Trabajo para listado'!$CD$155:$CD$1048576,0),MATCH((CUADRO!F$5&amp;$E1112),'Hoja de Trabajo para listado'!$CD$151:$DC$151,0)),0)</f>
        <v>0</v>
      </c>
      <c r="G1112" s="243">
        <f ca="1">+IFERROR(INDEX('Hoja de Trabajo para listado'!$A$155:$Z$1048576,MATCH($A1112,'Hoja de Trabajo para listado'!$A$155:$A$1048576,0),MATCH((CUADRO!G$5&amp;$E1112),'Hoja de Trabajo para listado'!$A$151:$Z$151,0)),0)+IFERROR(INDEX('Hoja de Trabajo para listado'!$AB$155:$BA$1048576,MATCH($A1112,'Hoja de Trabajo para listado'!$AB$155:$AB$1048576,0),MATCH((CUADRO!G$5&amp;$E1112),'Hoja de Trabajo para listado'!$AB$151:$BA$151,0)),0)+IFERROR(INDEX('Hoja de Trabajo para listado'!$BC$155:$CB$1048576,MATCH($A1112,'Hoja de Trabajo para listado'!$BC$155:$BC$1048576,0),MATCH((CUADRO!G$5&amp;$E1112),'Hoja de Trabajo para listado'!$BC$151:$CB$151,0)),0)+IFERROR(INDEX('Hoja de Trabajo para listado'!$DE$153:$DG$274,MATCH($A1112,'Hoja de Trabajo para listado'!$DE$153:$DE$1048576,0),MATCH((CUADRO!G$5&amp;$E1112),'Hoja de Trabajo para listado'!$DE$151:$DG$151,0)),0)+IFERROR(INDEX('Hoja de Trabajo para listado'!$CD$155:$DC$1048576,MATCH($A1112,'Hoja de Trabajo para listado'!$CD$155:$CD$1048576,0),MATCH((CUADRO!G$5&amp;$E1112),'Hoja de Trabajo para listado'!$CD$151:$DC$151,0)),0)</f>
        <v>0</v>
      </c>
      <c r="H1112" s="243">
        <f ca="1">+IFERROR(INDEX('Hoja de Trabajo para listado'!$A$155:$Z$1048576,MATCH($A1112,'Hoja de Trabajo para listado'!$A$155:$A$1048576,0),MATCH((CUADRO!H$5&amp;$E1112),'Hoja de Trabajo para listado'!$A$151:$Z$151,0)),0)+IFERROR(INDEX('Hoja de Trabajo para listado'!$AB$155:$BA$1048576,MATCH($A1112,'Hoja de Trabajo para listado'!$AB$155:$AB$1048576,0),MATCH((CUADRO!H$5&amp;$E1112),'Hoja de Trabajo para listado'!$AB$151:$BA$151,0)),0)+IFERROR(INDEX('Hoja de Trabajo para listado'!$BC$155:$CB$1048576,MATCH($A1112,'Hoja de Trabajo para listado'!$BC$155:$BC$1048576,0),MATCH((CUADRO!H$5&amp;$E1112),'Hoja de Trabajo para listado'!$BC$151:$CB$151,0)),0)+IFERROR(INDEX('Hoja de Trabajo para listado'!$DE$153:$DG$274,MATCH($A1112,'Hoja de Trabajo para listado'!$DE$153:$DE$1048576,0),MATCH((CUADRO!H$5&amp;$E1112),'Hoja de Trabajo para listado'!$DE$151:$DG$151,0)),0)+IFERROR(INDEX('Hoja de Trabajo para listado'!$CD$155:$DC$1048576,MATCH($A1112,'Hoja de Trabajo para listado'!$CD$155:$CD$1048576,0),MATCH((CUADRO!H$5&amp;$E1112),'Hoja de Trabajo para listado'!$CD$151:$DC$151,0)),0)</f>
        <v>0</v>
      </c>
      <c r="I1112" s="243">
        <f ca="1">+IFERROR(INDEX('Hoja de Trabajo para listado'!$A$155:$Z$1048576,MATCH($A1112,'Hoja de Trabajo para listado'!$A$155:$A$1048576,0),MATCH((CUADRO!I$5&amp;$E1112),'Hoja de Trabajo para listado'!$A$151:$Z$151,0)),0)+IFERROR(INDEX('Hoja de Trabajo para listado'!$AB$155:$BA$1048576,MATCH($A1112,'Hoja de Trabajo para listado'!$AB$155:$AB$1048576,0),MATCH((CUADRO!I$5&amp;$E1112),'Hoja de Trabajo para listado'!$AB$151:$BA$151,0)),0)+IFERROR(INDEX('Hoja de Trabajo para listado'!$BC$155:$CB$1048576,MATCH($A1112,'Hoja de Trabajo para listado'!$BC$155:$BC$1048576,0),MATCH((CUADRO!I$5&amp;$E1112),'Hoja de Trabajo para listado'!$BC$151:$CB$151,0)),0)+IFERROR(INDEX('Hoja de Trabajo para listado'!$DE$153:$DG$274,MATCH($A1112,'Hoja de Trabajo para listado'!$DE$153:$DE$1048576,0),MATCH((CUADRO!I$5&amp;$E1112),'Hoja de Trabajo para listado'!$DE$151:$DG$151,0)),0)+IFERROR(INDEX('Hoja de Trabajo para listado'!$CD$155:$DC$1048576,MATCH($A1112,'Hoja de Trabajo para listado'!$CD$155:$CD$1048576,0),MATCH((CUADRO!I$5&amp;$E1112),'Hoja de Trabajo para listado'!$CD$151:$DC$151,0)),0)</f>
        <v>0</v>
      </c>
      <c r="J1112" s="243">
        <f ca="1">+IFERROR(INDEX('Hoja de Trabajo para listado'!$A$155:$Z$1048576,MATCH($A1112,'Hoja de Trabajo para listado'!$A$155:$A$1048576,0),MATCH((CUADRO!J$5&amp;$E1112),'Hoja de Trabajo para listado'!$A$151:$Z$151,0)),0)+IFERROR(INDEX('Hoja de Trabajo para listado'!$AB$155:$BA$1048576,MATCH($A1112,'Hoja de Trabajo para listado'!$AB$155:$AB$1048576,0),MATCH((CUADRO!J$5&amp;$E1112),'Hoja de Trabajo para listado'!$AB$151:$BA$151,0)),0)+IFERROR(INDEX('Hoja de Trabajo para listado'!$BC$155:$CB$1048576,MATCH($A1112,'Hoja de Trabajo para listado'!$BC$155:$BC$1048576,0),MATCH((CUADRO!J$5&amp;$E1112),'Hoja de Trabajo para listado'!$BC$151:$CB$151,0)),0)+IFERROR(INDEX('Hoja de Trabajo para listado'!$DE$153:$DG$274,MATCH($A1112,'Hoja de Trabajo para listado'!$DE$153:$DE$1048576,0),MATCH((CUADRO!J$5&amp;$E1112),'Hoja de Trabajo para listado'!$DE$151:$DG$151,0)),0)+IFERROR(INDEX('Hoja de Trabajo para listado'!$CD$155:$DC$1048576,MATCH($A1112,'Hoja de Trabajo para listado'!$CD$155:$CD$1048576,0),MATCH((CUADRO!J$5&amp;$E1112),'Hoja de Trabajo para listado'!$CD$151:$DC$151,0)),0)</f>
        <v>0</v>
      </c>
      <c r="K1112" s="243">
        <f ca="1">+IFERROR(INDEX('Hoja de Trabajo para listado'!$A$155:$Z$1048576,MATCH($A1112,'Hoja de Trabajo para listado'!$A$155:$A$1048576,0),MATCH((CUADRO!K$5&amp;$E1112),'Hoja de Trabajo para listado'!$A$151:$Z$151,0)),0)+IFERROR(INDEX('Hoja de Trabajo para listado'!$AB$155:$BA$1048576,MATCH($A1112,'Hoja de Trabajo para listado'!$AB$155:$AB$1048576,0),MATCH((CUADRO!K$5&amp;$E1112),'Hoja de Trabajo para listado'!$AB$151:$BA$151,0)),0)+IFERROR(INDEX('Hoja de Trabajo para listado'!$BC$155:$CB$1048576,MATCH($A1112,'Hoja de Trabajo para listado'!$BC$155:$BC$1048576,0),MATCH((CUADRO!K$5&amp;$E1112),'Hoja de Trabajo para listado'!$BC$151:$CB$151,0)),0)+IFERROR(INDEX('Hoja de Trabajo para listado'!$DE$153:$DG$274,MATCH($A1112,'Hoja de Trabajo para listado'!$DE$153:$DE$1048576,0),MATCH((CUADRO!K$5&amp;$E1112),'Hoja de Trabajo para listado'!$DE$151:$DG$151,0)),0)+IFERROR(INDEX('Hoja de Trabajo para listado'!$CD$155:$DC$1048576,MATCH($A1112,'Hoja de Trabajo para listado'!$CD$155:$CD$1048576,0),MATCH((CUADRO!K$5&amp;$E1112),'Hoja de Trabajo para listado'!$CD$151:$DC$151,0)),0)</f>
        <v>0</v>
      </c>
      <c r="L1112" s="243">
        <f ca="1">+IFERROR(INDEX('Hoja de Trabajo para listado'!$A$155:$Z$1048576,MATCH($A1112,'Hoja de Trabajo para listado'!$A$155:$A$1048576,0),MATCH((CUADRO!L$5&amp;$E1112),'Hoja de Trabajo para listado'!$A$151:$Z$151,0)),0)+IFERROR(INDEX('Hoja de Trabajo para listado'!$AB$155:$BA$1048576,MATCH($A1112,'Hoja de Trabajo para listado'!$AB$155:$AB$1048576,0),MATCH((CUADRO!L$5&amp;$E1112),'Hoja de Trabajo para listado'!$AB$151:$BA$151,0)),0)+IFERROR(INDEX('Hoja de Trabajo para listado'!$BC$155:$CB$1048576,MATCH($A1112,'Hoja de Trabajo para listado'!$BC$155:$BC$1048576,0),MATCH((CUADRO!L$5&amp;$E1112),'Hoja de Trabajo para listado'!$BC$151:$CB$151,0)),0)+IFERROR(INDEX('Hoja de Trabajo para listado'!$DE$153:$DG$274,MATCH($A1112,'Hoja de Trabajo para listado'!$DE$153:$DE$1048576,0),MATCH((CUADRO!L$5&amp;$E1112),'Hoja de Trabajo para listado'!$DE$151:$DG$151,0)),0)+IFERROR(INDEX('Hoja de Trabajo para listado'!$CD$155:$DC$1048576,MATCH($A1112,'Hoja de Trabajo para listado'!$CD$155:$CD$1048576,0),MATCH((CUADRO!L$5&amp;$E1112),'Hoja de Trabajo para listado'!$CD$151:$DC$151,0)),0)</f>
        <v>0</v>
      </c>
      <c r="M1112" s="243">
        <f ca="1">+IFERROR(INDEX('Hoja de Trabajo para listado'!$A$155:$Z$1048576,MATCH($A1112,'Hoja de Trabajo para listado'!$A$155:$A$1048576,0),MATCH((CUADRO!M$5&amp;$E1112),'Hoja de Trabajo para listado'!$A$151:$Z$151,0)),0)+IFERROR(INDEX('Hoja de Trabajo para listado'!$AB$155:$BA$1048576,MATCH($A1112,'Hoja de Trabajo para listado'!$AB$155:$AB$1048576,0),MATCH((CUADRO!M$5&amp;$E1112),'Hoja de Trabajo para listado'!$AB$151:$BA$151,0)),0)+IFERROR(INDEX('Hoja de Trabajo para listado'!$BC$155:$CB$1048576,MATCH($A1112,'Hoja de Trabajo para listado'!$BC$155:$BC$1048576,0),MATCH((CUADRO!M$5&amp;$E1112),'Hoja de Trabajo para listado'!$BC$151:$CB$151,0)),0)+IFERROR(INDEX('Hoja de Trabajo para listado'!$DE$153:$DG$274,MATCH($A1112,'Hoja de Trabajo para listado'!$DE$153:$DE$1048576,0),MATCH((CUADRO!M$5&amp;$E1112),'Hoja de Trabajo para listado'!$DE$151:$DG$151,0)),0)+IFERROR(INDEX('Hoja de Trabajo para listado'!$CD$155:$DC$1048576,MATCH($A1112,'Hoja de Trabajo para listado'!$CD$155:$CD$1048576,0),MATCH((CUADRO!M$5&amp;$E1112),'Hoja de Trabajo para listado'!$CD$151:$DC$151,0)),0)</f>
        <v>0</v>
      </c>
      <c r="N1112" s="243">
        <f ca="1">+IFERROR(INDEX('Hoja de Trabajo para listado'!$A$155:$Z$1048576,MATCH($A1112,'Hoja de Trabajo para listado'!$A$155:$A$1048576,0),MATCH((CUADRO!N$5&amp;$E1112),'Hoja de Trabajo para listado'!$A$151:$Z$151,0)),0)+IFERROR(INDEX('Hoja de Trabajo para listado'!$AB$155:$BA$1048576,MATCH($A1112,'Hoja de Trabajo para listado'!$AB$155:$AB$1048576,0),MATCH((CUADRO!N$5&amp;$E1112),'Hoja de Trabajo para listado'!$AB$151:$BA$151,0)),0)+IFERROR(INDEX('Hoja de Trabajo para listado'!$BC$155:$CB$1048576,MATCH($A1112,'Hoja de Trabajo para listado'!$BC$155:$BC$1048576,0),MATCH((CUADRO!N$5&amp;$E1112),'Hoja de Trabajo para listado'!$BC$151:$CB$151,0)),0)+IFERROR(INDEX('Hoja de Trabajo para listado'!$DE$153:$DG$274,MATCH($A1112,'Hoja de Trabajo para listado'!$DE$153:$DE$1048576,0),MATCH((CUADRO!N$5&amp;$E1112),'Hoja de Trabajo para listado'!$DE$151:$DG$151,0)),0)+IFERROR(INDEX('Hoja de Trabajo para listado'!$CD$155:$DC$1048576,MATCH($A1112,'Hoja de Trabajo para listado'!$CD$155:$CD$1048576,0),MATCH((CUADRO!N$5&amp;$E1112),'Hoja de Trabajo para listado'!$CD$151:$DC$151,0)),0)</f>
        <v>0</v>
      </c>
      <c r="O1112" s="243">
        <f ca="1">+IFERROR(INDEX('Hoja de Trabajo para listado'!$A$155:$Z$1048576,MATCH($A1112,'Hoja de Trabajo para listado'!$A$155:$A$1048576,0),MATCH((CUADRO!O$5&amp;$E1112),'Hoja de Trabajo para listado'!$A$151:$Z$151,0)),0)+IFERROR(INDEX('Hoja de Trabajo para listado'!$AB$155:$BA$1048576,MATCH($A1112,'Hoja de Trabajo para listado'!$AB$155:$AB$1048576,0),MATCH((CUADRO!O$5&amp;$E1112),'Hoja de Trabajo para listado'!$AB$151:$BA$151,0)),0)+IFERROR(INDEX('Hoja de Trabajo para listado'!$BC$155:$CB$1048576,MATCH($A1112,'Hoja de Trabajo para listado'!$BC$155:$BC$1048576,0),MATCH((CUADRO!O$5&amp;$E1112),'Hoja de Trabajo para listado'!$BC$151:$CB$151,0)),0)+IFERROR(INDEX('Hoja de Trabajo para listado'!$DE$153:$DG$274,MATCH($A1112,'Hoja de Trabajo para listado'!$DE$153:$DE$1048576,0),MATCH((CUADRO!O$5&amp;$E1112),'Hoja de Trabajo para listado'!$DE$151:$DG$151,0)),0)+IFERROR(INDEX('Hoja de Trabajo para listado'!$CD$155:$DC$1048576,MATCH($A1112,'Hoja de Trabajo para listado'!$CD$155:$CD$1048576,0),MATCH((CUADRO!O$5&amp;$E1112),'Hoja de Trabajo para listado'!$CD$151:$DC$151,0)),0)</f>
        <v>0</v>
      </c>
      <c r="P1112" s="243">
        <f ca="1">+IFERROR(INDEX('Hoja de Trabajo para listado'!$A$155:$Z$1048576,MATCH($A1112,'Hoja de Trabajo para listado'!$A$155:$A$1048576,0),MATCH((CUADRO!P$5&amp;$E1112),'Hoja de Trabajo para listado'!$A$151:$Z$151,0)),0)+IFERROR(INDEX('Hoja de Trabajo para listado'!$AB$155:$BA$1048576,MATCH($A1112,'Hoja de Trabajo para listado'!$AB$155:$AB$1048576,0),MATCH((CUADRO!P$5&amp;$E1112),'Hoja de Trabajo para listado'!$AB$151:$BA$151,0)),0)+IFERROR(INDEX('Hoja de Trabajo para listado'!$BC$155:$CB$1048576,MATCH($A1112,'Hoja de Trabajo para listado'!$BC$155:$BC$1048576,0),MATCH((CUADRO!P$5&amp;$E1112),'Hoja de Trabajo para listado'!$BC$151:$CB$151,0)),0)+IFERROR(INDEX('Hoja de Trabajo para listado'!$DE$153:$DG$274,MATCH($A1112,'Hoja de Trabajo para listado'!$DE$153:$DE$1048576,0),MATCH((CUADRO!P$5&amp;$E1112),'Hoja de Trabajo para listado'!$DE$151:$DG$151,0)),0)+IFERROR(INDEX('Hoja de Trabajo para listado'!$CD$155:$DC$1048576,MATCH($A1112,'Hoja de Trabajo para listado'!$CD$155:$CD$1048576,0),MATCH((CUADRO!P$5&amp;$E1112),'Hoja de Trabajo para listado'!$CD$151:$DC$151,0)),0)</f>
        <v>0</v>
      </c>
      <c r="Q1112" s="243">
        <f ca="1">+IFERROR(INDEX('Hoja de Trabajo para listado'!$A$155:$Z$1048576,MATCH($A1112,'Hoja de Trabajo para listado'!$A$155:$A$1048576,0),MATCH((CUADRO!Q$5&amp;$E1112),'Hoja de Trabajo para listado'!$A$151:$Z$151,0)),0)+IFERROR(INDEX('Hoja de Trabajo para listado'!$AB$155:$BA$1048576,MATCH($A1112,'Hoja de Trabajo para listado'!$AB$155:$AB$1048576,0),MATCH((CUADRO!Q$5&amp;$E1112),'Hoja de Trabajo para listado'!$AB$151:$BA$151,0)),0)+IFERROR(INDEX('Hoja de Trabajo para listado'!$BC$155:$CB$1048576,MATCH($A1112,'Hoja de Trabajo para listado'!$BC$155:$BC$1048576,0),MATCH((CUADRO!Q$5&amp;$E1112),'Hoja de Trabajo para listado'!$BC$151:$CB$151,0)),0)+IFERROR(INDEX('Hoja de Trabajo para listado'!$DE$153:$DG$274,MATCH($A1112,'Hoja de Trabajo para listado'!$DE$153:$DE$1048576,0),MATCH((CUADRO!Q$5&amp;$E1112),'Hoja de Trabajo para listado'!$DE$151:$DG$151,0)),0)+IFERROR(INDEX('Hoja de Trabajo para listado'!$CD$155:$DC$1048576,MATCH($A1112,'Hoja de Trabajo para listado'!$CD$155:$CD$1048576,0),MATCH((CUADRO!Q$5&amp;$E1112),'Hoja de Trabajo para listado'!$CD$151:$DC$151,0)),0)</f>
        <v>0</v>
      </c>
      <c r="R1112" s="243">
        <f t="shared" ca="1" si="37"/>
        <v>0</v>
      </c>
      <c r="S1112" s="249"/>
      <c r="T1112" s="243">
        <f ca="1">+T1113</f>
        <v>0</v>
      </c>
      <c r="U1112" s="242">
        <f t="shared" si="38"/>
        <v>1</v>
      </c>
      <c r="V1112" s="333" t="str">
        <f>+VLOOKUP(A1112,bd_lista!$A$3:$E$590,5,FALSE)</f>
        <v>Gobiernos Autonomos Municipales</v>
      </c>
      <c r="W1112" s="383" t="str">
        <f>+V1112</f>
        <v>Gobiernos Autonomos Municipales</v>
      </c>
      <c r="X1112" s="242">
        <f>+VLOOKUP(A1112,[3]Sheet1!$A$13:$D$744,4,FALSE)</f>
        <v>0</v>
      </c>
      <c r="Y1112" s="242" t="e">
        <f>+VLOOKUP(X1112,bd_lista!$A$3:$C$590,3,FALSE)</f>
        <v>#N/A</v>
      </c>
      <c r="Z1112" s="294">
        <f>+X1112</f>
        <v>0</v>
      </c>
      <c r="AA1112" s="319" t="e">
        <f>+Y1112</f>
        <v>#N/A</v>
      </c>
    </row>
    <row r="1113" spans="1:27" customFormat="1" ht="15" hidden="1" customHeight="1">
      <c r="A1113" s="32">
        <v>1915</v>
      </c>
      <c r="B1113" s="389"/>
      <c r="C1113" s="247" t="str">
        <f>+VLOOKUP(A1113,bd_lista!$A$3:$C$590,3,FALSE)</f>
        <v>Gobierno Autónomo Municipal de Santos Mercado</v>
      </c>
      <c r="D1113" s="386"/>
      <c r="E1113" s="244" t="s">
        <v>1305</v>
      </c>
      <c r="F1113" s="245">
        <f ca="1">+IFERROR(INDEX('Hoja de Trabajo para listado'!$A$155:$Z$1048576,MATCH($A1113,'Hoja de Trabajo para listado'!$A$155:$A$1048576,0),MATCH((CUADRO!F$5&amp;$E1113),'Hoja de Trabajo para listado'!$A$151:$Z$151,0)),0)+IFERROR(INDEX('Hoja de Trabajo para listado'!$AB$155:$BA$1048576,MATCH($A1113,'Hoja de Trabajo para listado'!$AB$155:$AB$1048576,0),MATCH((CUADRO!F$5&amp;$E1113),'Hoja de Trabajo para listado'!$AB$151:$BA$151,0)),0)+IFERROR(INDEX('Hoja de Trabajo para listado'!$BC$155:$CB$1048576,MATCH($A1113,'Hoja de Trabajo para listado'!$BC$155:$BC$1048576,0),MATCH((CUADRO!F$5&amp;$E1113),'Hoja de Trabajo para listado'!$BC$151:$CB$151,0)),0)+IFERROR(INDEX('Hoja de Trabajo para listado'!$DE$153:$DG$274,MATCH($A1113,'Hoja de Trabajo para listado'!$DE$153:$DE$1048576,0),MATCH((CUADRO!F$5&amp;$E1113),'Hoja de Trabajo para listado'!$DE$151:$DG$151,0)),0)+IFERROR(INDEX('Hoja de Trabajo para listado'!$CD$155:$DC$1048576,MATCH($A1113,'Hoja de Trabajo para listado'!$CD$155:$CD$1048576,0),MATCH((CUADRO!F$5&amp;$E1113),'Hoja de Trabajo para listado'!$CD$151:$DC$151,0)),0)</f>
        <v>0</v>
      </c>
      <c r="G1113" s="245">
        <f ca="1">+IFERROR(INDEX('Hoja de Trabajo para listado'!$A$155:$Z$1048576,MATCH($A1113,'Hoja de Trabajo para listado'!$A$155:$A$1048576,0),MATCH((CUADRO!G$5&amp;$E1113),'Hoja de Trabajo para listado'!$A$151:$Z$151,0)),0)+IFERROR(INDEX('Hoja de Trabajo para listado'!$AB$155:$BA$1048576,MATCH($A1113,'Hoja de Trabajo para listado'!$AB$155:$AB$1048576,0),MATCH((CUADRO!G$5&amp;$E1113),'Hoja de Trabajo para listado'!$AB$151:$BA$151,0)),0)+IFERROR(INDEX('Hoja de Trabajo para listado'!$BC$155:$CB$1048576,MATCH($A1113,'Hoja de Trabajo para listado'!$BC$155:$BC$1048576,0),MATCH((CUADRO!G$5&amp;$E1113),'Hoja de Trabajo para listado'!$BC$151:$CB$151,0)),0)+IFERROR(INDEX('Hoja de Trabajo para listado'!$DE$153:$DG$274,MATCH($A1113,'Hoja de Trabajo para listado'!$DE$153:$DE$1048576,0),MATCH((CUADRO!G$5&amp;$E1113),'Hoja de Trabajo para listado'!$DE$151:$DG$151,0)),0)+IFERROR(INDEX('Hoja de Trabajo para listado'!$CD$155:$DC$1048576,MATCH($A1113,'Hoja de Trabajo para listado'!$CD$155:$CD$1048576,0),MATCH((CUADRO!G$5&amp;$E1113),'Hoja de Trabajo para listado'!$CD$151:$DC$151,0)),0)</f>
        <v>0</v>
      </c>
      <c r="H1113" s="245">
        <f ca="1">+IFERROR(INDEX('Hoja de Trabajo para listado'!$A$155:$Z$1048576,MATCH($A1113,'Hoja de Trabajo para listado'!$A$155:$A$1048576,0),MATCH((CUADRO!H$5&amp;$E1113),'Hoja de Trabajo para listado'!$A$151:$Z$151,0)),0)+IFERROR(INDEX('Hoja de Trabajo para listado'!$AB$155:$BA$1048576,MATCH($A1113,'Hoja de Trabajo para listado'!$AB$155:$AB$1048576,0),MATCH((CUADRO!H$5&amp;$E1113),'Hoja de Trabajo para listado'!$AB$151:$BA$151,0)),0)+IFERROR(INDEX('Hoja de Trabajo para listado'!$BC$155:$CB$1048576,MATCH($A1113,'Hoja de Trabajo para listado'!$BC$155:$BC$1048576,0),MATCH((CUADRO!H$5&amp;$E1113),'Hoja de Trabajo para listado'!$BC$151:$CB$151,0)),0)+IFERROR(INDEX('Hoja de Trabajo para listado'!$DE$153:$DG$274,MATCH($A1113,'Hoja de Trabajo para listado'!$DE$153:$DE$1048576,0),MATCH((CUADRO!H$5&amp;$E1113),'Hoja de Trabajo para listado'!$DE$151:$DG$151,0)),0)+IFERROR(INDEX('Hoja de Trabajo para listado'!$CD$155:$DC$1048576,MATCH($A1113,'Hoja de Trabajo para listado'!$CD$155:$CD$1048576,0),MATCH((CUADRO!H$5&amp;$E1113),'Hoja de Trabajo para listado'!$CD$151:$DC$151,0)),0)</f>
        <v>0</v>
      </c>
      <c r="I1113" s="245">
        <f ca="1">+IFERROR(INDEX('Hoja de Trabajo para listado'!$A$155:$Z$1048576,MATCH($A1113,'Hoja de Trabajo para listado'!$A$155:$A$1048576,0),MATCH((CUADRO!I$5&amp;$E1113),'Hoja de Trabajo para listado'!$A$151:$Z$151,0)),0)+IFERROR(INDEX('Hoja de Trabajo para listado'!$AB$155:$BA$1048576,MATCH($A1113,'Hoja de Trabajo para listado'!$AB$155:$AB$1048576,0),MATCH((CUADRO!I$5&amp;$E1113),'Hoja de Trabajo para listado'!$AB$151:$BA$151,0)),0)+IFERROR(INDEX('Hoja de Trabajo para listado'!$BC$155:$CB$1048576,MATCH($A1113,'Hoja de Trabajo para listado'!$BC$155:$BC$1048576,0),MATCH((CUADRO!I$5&amp;$E1113),'Hoja de Trabajo para listado'!$BC$151:$CB$151,0)),0)+IFERROR(INDEX('Hoja de Trabajo para listado'!$DE$153:$DG$274,MATCH($A1113,'Hoja de Trabajo para listado'!$DE$153:$DE$1048576,0),MATCH((CUADRO!I$5&amp;$E1113),'Hoja de Trabajo para listado'!$DE$151:$DG$151,0)),0)+IFERROR(INDEX('Hoja de Trabajo para listado'!$CD$155:$DC$1048576,MATCH($A1113,'Hoja de Trabajo para listado'!$CD$155:$CD$1048576,0),MATCH((CUADRO!I$5&amp;$E1113),'Hoja de Trabajo para listado'!$CD$151:$DC$151,0)),0)</f>
        <v>0</v>
      </c>
      <c r="J1113" s="245">
        <f ca="1">+IFERROR(INDEX('Hoja de Trabajo para listado'!$A$155:$Z$1048576,MATCH($A1113,'Hoja de Trabajo para listado'!$A$155:$A$1048576,0),MATCH((CUADRO!J$5&amp;$E1113),'Hoja de Trabajo para listado'!$A$151:$Z$151,0)),0)+IFERROR(INDEX('Hoja de Trabajo para listado'!$AB$155:$BA$1048576,MATCH($A1113,'Hoja de Trabajo para listado'!$AB$155:$AB$1048576,0),MATCH((CUADRO!J$5&amp;$E1113),'Hoja de Trabajo para listado'!$AB$151:$BA$151,0)),0)+IFERROR(INDEX('Hoja de Trabajo para listado'!$BC$155:$CB$1048576,MATCH($A1113,'Hoja de Trabajo para listado'!$BC$155:$BC$1048576,0),MATCH((CUADRO!J$5&amp;$E1113),'Hoja de Trabajo para listado'!$BC$151:$CB$151,0)),0)+IFERROR(INDEX('Hoja de Trabajo para listado'!$DE$153:$DG$274,MATCH($A1113,'Hoja de Trabajo para listado'!$DE$153:$DE$1048576,0),MATCH((CUADRO!J$5&amp;$E1113),'Hoja de Trabajo para listado'!$DE$151:$DG$151,0)),0)+IFERROR(INDEX('Hoja de Trabajo para listado'!$CD$155:$DC$1048576,MATCH($A1113,'Hoja de Trabajo para listado'!$CD$155:$CD$1048576,0),MATCH((CUADRO!J$5&amp;$E1113),'Hoja de Trabajo para listado'!$CD$151:$DC$151,0)),0)</f>
        <v>0</v>
      </c>
      <c r="K1113" s="245">
        <f ca="1">+IFERROR(INDEX('Hoja de Trabajo para listado'!$A$155:$Z$1048576,MATCH($A1113,'Hoja de Trabajo para listado'!$A$155:$A$1048576,0),MATCH((CUADRO!K$5&amp;$E1113),'Hoja de Trabajo para listado'!$A$151:$Z$151,0)),0)+IFERROR(INDEX('Hoja de Trabajo para listado'!$AB$155:$BA$1048576,MATCH($A1113,'Hoja de Trabajo para listado'!$AB$155:$AB$1048576,0),MATCH((CUADRO!K$5&amp;$E1113),'Hoja de Trabajo para listado'!$AB$151:$BA$151,0)),0)+IFERROR(INDEX('Hoja de Trabajo para listado'!$BC$155:$CB$1048576,MATCH($A1113,'Hoja de Trabajo para listado'!$BC$155:$BC$1048576,0),MATCH((CUADRO!K$5&amp;$E1113),'Hoja de Trabajo para listado'!$BC$151:$CB$151,0)),0)+IFERROR(INDEX('Hoja de Trabajo para listado'!$DE$153:$DG$274,MATCH($A1113,'Hoja de Trabajo para listado'!$DE$153:$DE$1048576,0),MATCH((CUADRO!K$5&amp;$E1113),'Hoja de Trabajo para listado'!$DE$151:$DG$151,0)),0)+IFERROR(INDEX('Hoja de Trabajo para listado'!$CD$155:$DC$1048576,MATCH($A1113,'Hoja de Trabajo para listado'!$CD$155:$CD$1048576,0),MATCH((CUADRO!K$5&amp;$E1113),'Hoja de Trabajo para listado'!$CD$151:$DC$151,0)),0)</f>
        <v>0</v>
      </c>
      <c r="L1113" s="245">
        <f ca="1">+IFERROR(INDEX('Hoja de Trabajo para listado'!$A$155:$Z$1048576,MATCH($A1113,'Hoja de Trabajo para listado'!$A$155:$A$1048576,0),MATCH((CUADRO!L$5&amp;$E1113),'Hoja de Trabajo para listado'!$A$151:$Z$151,0)),0)+IFERROR(INDEX('Hoja de Trabajo para listado'!$AB$155:$BA$1048576,MATCH($A1113,'Hoja de Trabajo para listado'!$AB$155:$AB$1048576,0),MATCH((CUADRO!L$5&amp;$E1113),'Hoja de Trabajo para listado'!$AB$151:$BA$151,0)),0)+IFERROR(INDEX('Hoja de Trabajo para listado'!$BC$155:$CB$1048576,MATCH($A1113,'Hoja de Trabajo para listado'!$BC$155:$BC$1048576,0),MATCH((CUADRO!L$5&amp;$E1113),'Hoja de Trabajo para listado'!$BC$151:$CB$151,0)),0)+IFERROR(INDEX('Hoja de Trabajo para listado'!$DE$153:$DG$274,MATCH($A1113,'Hoja de Trabajo para listado'!$DE$153:$DE$1048576,0),MATCH((CUADRO!L$5&amp;$E1113),'Hoja de Trabajo para listado'!$DE$151:$DG$151,0)),0)+IFERROR(INDEX('Hoja de Trabajo para listado'!$CD$155:$DC$1048576,MATCH($A1113,'Hoja de Trabajo para listado'!$CD$155:$CD$1048576,0),MATCH((CUADRO!L$5&amp;$E1113),'Hoja de Trabajo para listado'!$CD$151:$DC$151,0)),0)</f>
        <v>0</v>
      </c>
      <c r="M1113" s="245">
        <f ca="1">+IFERROR(INDEX('Hoja de Trabajo para listado'!$A$155:$Z$1048576,MATCH($A1113,'Hoja de Trabajo para listado'!$A$155:$A$1048576,0),MATCH((CUADRO!M$5&amp;$E1113),'Hoja de Trabajo para listado'!$A$151:$Z$151,0)),0)+IFERROR(INDEX('Hoja de Trabajo para listado'!$AB$155:$BA$1048576,MATCH($A1113,'Hoja de Trabajo para listado'!$AB$155:$AB$1048576,0),MATCH((CUADRO!M$5&amp;$E1113),'Hoja de Trabajo para listado'!$AB$151:$BA$151,0)),0)+IFERROR(INDEX('Hoja de Trabajo para listado'!$BC$155:$CB$1048576,MATCH($A1113,'Hoja de Trabajo para listado'!$BC$155:$BC$1048576,0),MATCH((CUADRO!M$5&amp;$E1113),'Hoja de Trabajo para listado'!$BC$151:$CB$151,0)),0)+IFERROR(INDEX('Hoja de Trabajo para listado'!$DE$153:$DG$274,MATCH($A1113,'Hoja de Trabajo para listado'!$DE$153:$DE$1048576,0),MATCH((CUADRO!M$5&amp;$E1113),'Hoja de Trabajo para listado'!$DE$151:$DG$151,0)),0)+IFERROR(INDEX('Hoja de Trabajo para listado'!$CD$155:$DC$1048576,MATCH($A1113,'Hoja de Trabajo para listado'!$CD$155:$CD$1048576,0),MATCH((CUADRO!M$5&amp;$E1113),'Hoja de Trabajo para listado'!$CD$151:$DC$151,0)),0)</f>
        <v>0</v>
      </c>
      <c r="N1113" s="245">
        <f ca="1">+IFERROR(INDEX('Hoja de Trabajo para listado'!$A$155:$Z$1048576,MATCH($A1113,'Hoja de Trabajo para listado'!$A$155:$A$1048576,0),MATCH((CUADRO!N$5&amp;$E1113),'Hoja de Trabajo para listado'!$A$151:$Z$151,0)),0)+IFERROR(INDEX('Hoja de Trabajo para listado'!$AB$155:$BA$1048576,MATCH($A1113,'Hoja de Trabajo para listado'!$AB$155:$AB$1048576,0),MATCH((CUADRO!N$5&amp;$E1113),'Hoja de Trabajo para listado'!$AB$151:$BA$151,0)),0)+IFERROR(INDEX('Hoja de Trabajo para listado'!$BC$155:$CB$1048576,MATCH($A1113,'Hoja de Trabajo para listado'!$BC$155:$BC$1048576,0),MATCH((CUADRO!N$5&amp;$E1113),'Hoja de Trabajo para listado'!$BC$151:$CB$151,0)),0)+IFERROR(INDEX('Hoja de Trabajo para listado'!$DE$153:$DG$274,MATCH($A1113,'Hoja de Trabajo para listado'!$DE$153:$DE$1048576,0),MATCH((CUADRO!N$5&amp;$E1113),'Hoja de Trabajo para listado'!$DE$151:$DG$151,0)),0)+IFERROR(INDEX('Hoja de Trabajo para listado'!$CD$155:$DC$1048576,MATCH($A1113,'Hoja de Trabajo para listado'!$CD$155:$CD$1048576,0),MATCH((CUADRO!N$5&amp;$E1113),'Hoja de Trabajo para listado'!$CD$151:$DC$151,0)),0)</f>
        <v>0</v>
      </c>
      <c r="O1113" s="245">
        <f ca="1">+IFERROR(INDEX('Hoja de Trabajo para listado'!$A$155:$Z$1048576,MATCH($A1113,'Hoja de Trabajo para listado'!$A$155:$A$1048576,0),MATCH((CUADRO!O$5&amp;$E1113),'Hoja de Trabajo para listado'!$A$151:$Z$151,0)),0)+IFERROR(INDEX('Hoja de Trabajo para listado'!$AB$155:$BA$1048576,MATCH($A1113,'Hoja de Trabajo para listado'!$AB$155:$AB$1048576,0),MATCH((CUADRO!O$5&amp;$E1113),'Hoja de Trabajo para listado'!$AB$151:$BA$151,0)),0)+IFERROR(INDEX('Hoja de Trabajo para listado'!$BC$155:$CB$1048576,MATCH($A1113,'Hoja de Trabajo para listado'!$BC$155:$BC$1048576,0),MATCH((CUADRO!O$5&amp;$E1113),'Hoja de Trabajo para listado'!$BC$151:$CB$151,0)),0)+IFERROR(INDEX('Hoja de Trabajo para listado'!$DE$153:$DG$274,MATCH($A1113,'Hoja de Trabajo para listado'!$DE$153:$DE$1048576,0),MATCH((CUADRO!O$5&amp;$E1113),'Hoja de Trabajo para listado'!$DE$151:$DG$151,0)),0)+IFERROR(INDEX('Hoja de Trabajo para listado'!$CD$155:$DC$1048576,MATCH($A1113,'Hoja de Trabajo para listado'!$CD$155:$CD$1048576,0),MATCH((CUADRO!O$5&amp;$E1113),'Hoja de Trabajo para listado'!$CD$151:$DC$151,0)),0)</f>
        <v>0</v>
      </c>
      <c r="P1113" s="245">
        <f ca="1">+IFERROR(INDEX('Hoja de Trabajo para listado'!$A$155:$Z$1048576,MATCH($A1113,'Hoja de Trabajo para listado'!$A$155:$A$1048576,0),MATCH((CUADRO!P$5&amp;$E1113),'Hoja de Trabajo para listado'!$A$151:$Z$151,0)),0)+IFERROR(INDEX('Hoja de Trabajo para listado'!$AB$155:$BA$1048576,MATCH($A1113,'Hoja de Trabajo para listado'!$AB$155:$AB$1048576,0),MATCH((CUADRO!P$5&amp;$E1113),'Hoja de Trabajo para listado'!$AB$151:$BA$151,0)),0)+IFERROR(INDEX('Hoja de Trabajo para listado'!$BC$155:$CB$1048576,MATCH($A1113,'Hoja de Trabajo para listado'!$BC$155:$BC$1048576,0),MATCH((CUADRO!P$5&amp;$E1113),'Hoja de Trabajo para listado'!$BC$151:$CB$151,0)),0)+IFERROR(INDEX('Hoja de Trabajo para listado'!$DE$153:$DG$274,MATCH($A1113,'Hoja de Trabajo para listado'!$DE$153:$DE$1048576,0),MATCH((CUADRO!P$5&amp;$E1113),'Hoja de Trabajo para listado'!$DE$151:$DG$151,0)),0)+IFERROR(INDEX('Hoja de Trabajo para listado'!$CD$155:$DC$1048576,MATCH($A1113,'Hoja de Trabajo para listado'!$CD$155:$CD$1048576,0),MATCH((CUADRO!P$5&amp;$E1113),'Hoja de Trabajo para listado'!$CD$151:$DC$151,0)),0)</f>
        <v>0</v>
      </c>
      <c r="Q1113" s="245">
        <f ca="1">+IFERROR(INDEX('Hoja de Trabajo para listado'!$A$155:$Z$1048576,MATCH($A1113,'Hoja de Trabajo para listado'!$A$155:$A$1048576,0),MATCH((CUADRO!Q$5&amp;$E1113),'Hoja de Trabajo para listado'!$A$151:$Z$151,0)),0)+IFERROR(INDEX('Hoja de Trabajo para listado'!$AB$155:$BA$1048576,MATCH($A1113,'Hoja de Trabajo para listado'!$AB$155:$AB$1048576,0),MATCH((CUADRO!Q$5&amp;$E1113),'Hoja de Trabajo para listado'!$AB$151:$BA$151,0)),0)+IFERROR(INDEX('Hoja de Trabajo para listado'!$BC$155:$CB$1048576,MATCH($A1113,'Hoja de Trabajo para listado'!$BC$155:$BC$1048576,0),MATCH((CUADRO!Q$5&amp;$E1113),'Hoja de Trabajo para listado'!$BC$151:$CB$151,0)),0)+IFERROR(INDEX('Hoja de Trabajo para listado'!$DE$153:$DG$274,MATCH($A1113,'Hoja de Trabajo para listado'!$DE$153:$DE$1048576,0),MATCH((CUADRO!Q$5&amp;$E1113),'Hoja de Trabajo para listado'!$DE$151:$DG$151,0)),0)+IFERROR(INDEX('Hoja de Trabajo para listado'!$CD$155:$DC$1048576,MATCH($A1113,'Hoja de Trabajo para listado'!$CD$155:$CD$1048576,0),MATCH((CUADRO!Q$5&amp;$E1113),'Hoja de Trabajo para listado'!$CD$151:$DC$151,0)),0)</f>
        <v>0</v>
      </c>
      <c r="R1113" s="245">
        <f t="shared" ca="1" si="37"/>
        <v>0</v>
      </c>
      <c r="S1113" s="259">
        <f ca="1">+R1112+R1113</f>
        <v>0</v>
      </c>
      <c r="T1113" s="245">
        <f ca="1">+S1113</f>
        <v>0</v>
      </c>
      <c r="U1113" s="244">
        <f t="shared" si="38"/>
        <v>2</v>
      </c>
      <c r="V1113" s="333" t="str">
        <f>+VLOOKUP(A1113,bd_lista!$A$3:$E$590,5,FALSE)</f>
        <v>Gobiernos Autonomos Municipales</v>
      </c>
      <c r="W1113" s="384"/>
      <c r="X1113" s="242">
        <f>+VLOOKUP(A1113,[3]Sheet1!$A$13:$D$744,4,FALSE)</f>
        <v>0</v>
      </c>
      <c r="Y1113" s="242" t="e">
        <f>+VLOOKUP(X1113,bd_lista!$A$3:$C$590,3,FALSE)</f>
        <v>#N/A</v>
      </c>
      <c r="Z1113" s="292"/>
      <c r="AA1113" s="321"/>
    </row>
    <row r="1114" spans="1:27" customFormat="1" ht="15" hidden="1" customHeight="1">
      <c r="A1114" s="32">
        <v>2301</v>
      </c>
      <c r="B1114" s="388">
        <f>+A1114</f>
        <v>2301</v>
      </c>
      <c r="C1114" s="247" t="str">
        <f>+VLOOKUP(A1114,bd_lista!$A$3:$C$590,3,FALSE)</f>
        <v>Empresa Municipal de Gestión de Residuos Sólidos</v>
      </c>
      <c r="D1114" s="385" t="str">
        <f>+C1114</f>
        <v>Empresa Municipal de Gestión de Residuos Sólidos</v>
      </c>
      <c r="E1114" s="242" t="s">
        <v>1304</v>
      </c>
      <c r="F1114" s="243">
        <f ca="1">+IFERROR(INDEX('Hoja de Trabajo para listado'!$A$155:$Z$1048576,MATCH($A1114,'Hoja de Trabajo para listado'!$A$155:$A$1048576,0),MATCH((CUADRO!F$5&amp;$E1114),'Hoja de Trabajo para listado'!$A$151:$Z$151,0)),0)+IFERROR(INDEX('Hoja de Trabajo para listado'!$AB$155:$BA$1048576,MATCH($A1114,'Hoja de Trabajo para listado'!$AB$155:$AB$1048576,0),MATCH((CUADRO!F$5&amp;$E1114),'Hoja de Trabajo para listado'!$AB$151:$BA$151,0)),0)+IFERROR(INDEX('Hoja de Trabajo para listado'!$BC$155:$CB$1048576,MATCH($A1114,'Hoja de Trabajo para listado'!$BC$155:$BC$1048576,0),MATCH((CUADRO!F$5&amp;$E1114),'Hoja de Trabajo para listado'!$BC$151:$CB$151,0)),0)+IFERROR(INDEX('Hoja de Trabajo para listado'!$DE$153:$DG$274,MATCH($A1114,'Hoja de Trabajo para listado'!$DE$153:$DE$1048576,0),MATCH((CUADRO!F$5&amp;$E1114),'Hoja de Trabajo para listado'!$DE$151:$DG$151,0)),0)+IFERROR(INDEX('Hoja de Trabajo para listado'!$CD$155:$DC$1048576,MATCH($A1114,'Hoja de Trabajo para listado'!$CD$155:$CD$1048576,0),MATCH((CUADRO!F$5&amp;$E1114),'Hoja de Trabajo para listado'!$CD$151:$DC$151,0)),0)</f>
        <v>0</v>
      </c>
      <c r="G1114" s="243">
        <f ca="1">+IFERROR(INDEX('Hoja de Trabajo para listado'!$A$155:$Z$1048576,MATCH($A1114,'Hoja de Trabajo para listado'!$A$155:$A$1048576,0),MATCH((CUADRO!G$5&amp;$E1114),'Hoja de Trabajo para listado'!$A$151:$Z$151,0)),0)+IFERROR(INDEX('Hoja de Trabajo para listado'!$AB$155:$BA$1048576,MATCH($A1114,'Hoja de Trabajo para listado'!$AB$155:$AB$1048576,0),MATCH((CUADRO!G$5&amp;$E1114),'Hoja de Trabajo para listado'!$AB$151:$BA$151,0)),0)+IFERROR(INDEX('Hoja de Trabajo para listado'!$BC$155:$CB$1048576,MATCH($A1114,'Hoja de Trabajo para listado'!$BC$155:$BC$1048576,0),MATCH((CUADRO!G$5&amp;$E1114),'Hoja de Trabajo para listado'!$BC$151:$CB$151,0)),0)+IFERROR(INDEX('Hoja de Trabajo para listado'!$DE$153:$DG$274,MATCH($A1114,'Hoja de Trabajo para listado'!$DE$153:$DE$1048576,0),MATCH((CUADRO!G$5&amp;$E1114),'Hoja de Trabajo para listado'!$DE$151:$DG$151,0)),0)+IFERROR(INDEX('Hoja de Trabajo para listado'!$CD$155:$DC$1048576,MATCH($A1114,'Hoja de Trabajo para listado'!$CD$155:$CD$1048576,0),MATCH((CUADRO!G$5&amp;$E1114),'Hoja de Trabajo para listado'!$CD$151:$DC$151,0)),0)</f>
        <v>0</v>
      </c>
      <c r="H1114" s="243">
        <f ca="1">+IFERROR(INDEX('Hoja de Trabajo para listado'!$A$155:$Z$1048576,MATCH($A1114,'Hoja de Trabajo para listado'!$A$155:$A$1048576,0),MATCH((CUADRO!H$5&amp;$E1114),'Hoja de Trabajo para listado'!$A$151:$Z$151,0)),0)+IFERROR(INDEX('Hoja de Trabajo para listado'!$AB$155:$BA$1048576,MATCH($A1114,'Hoja de Trabajo para listado'!$AB$155:$AB$1048576,0),MATCH((CUADRO!H$5&amp;$E1114),'Hoja de Trabajo para listado'!$AB$151:$BA$151,0)),0)+IFERROR(INDEX('Hoja de Trabajo para listado'!$BC$155:$CB$1048576,MATCH($A1114,'Hoja de Trabajo para listado'!$BC$155:$BC$1048576,0),MATCH((CUADRO!H$5&amp;$E1114),'Hoja de Trabajo para listado'!$BC$151:$CB$151,0)),0)+IFERROR(INDEX('Hoja de Trabajo para listado'!$DE$153:$DG$274,MATCH($A1114,'Hoja de Trabajo para listado'!$DE$153:$DE$1048576,0),MATCH((CUADRO!H$5&amp;$E1114),'Hoja de Trabajo para listado'!$DE$151:$DG$151,0)),0)+IFERROR(INDEX('Hoja de Trabajo para listado'!$CD$155:$DC$1048576,MATCH($A1114,'Hoja de Trabajo para listado'!$CD$155:$CD$1048576,0),MATCH((CUADRO!H$5&amp;$E1114),'Hoja de Trabajo para listado'!$CD$151:$DC$151,0)),0)</f>
        <v>0</v>
      </c>
      <c r="I1114" s="243">
        <f ca="1">+IFERROR(INDEX('Hoja de Trabajo para listado'!$A$155:$Z$1048576,MATCH($A1114,'Hoja de Trabajo para listado'!$A$155:$A$1048576,0),MATCH((CUADRO!I$5&amp;$E1114),'Hoja de Trabajo para listado'!$A$151:$Z$151,0)),0)+IFERROR(INDEX('Hoja de Trabajo para listado'!$AB$155:$BA$1048576,MATCH($A1114,'Hoja de Trabajo para listado'!$AB$155:$AB$1048576,0),MATCH((CUADRO!I$5&amp;$E1114),'Hoja de Trabajo para listado'!$AB$151:$BA$151,0)),0)+IFERROR(INDEX('Hoja de Trabajo para listado'!$BC$155:$CB$1048576,MATCH($A1114,'Hoja de Trabajo para listado'!$BC$155:$BC$1048576,0),MATCH((CUADRO!I$5&amp;$E1114),'Hoja de Trabajo para listado'!$BC$151:$CB$151,0)),0)+IFERROR(INDEX('Hoja de Trabajo para listado'!$DE$153:$DG$274,MATCH($A1114,'Hoja de Trabajo para listado'!$DE$153:$DE$1048576,0),MATCH((CUADRO!I$5&amp;$E1114),'Hoja de Trabajo para listado'!$DE$151:$DG$151,0)),0)+IFERROR(INDEX('Hoja de Trabajo para listado'!$CD$155:$DC$1048576,MATCH($A1114,'Hoja de Trabajo para listado'!$CD$155:$CD$1048576,0),MATCH((CUADRO!I$5&amp;$E1114),'Hoja de Trabajo para listado'!$CD$151:$DC$151,0)),0)</f>
        <v>0</v>
      </c>
      <c r="J1114" s="243">
        <f ca="1">+IFERROR(INDEX('Hoja de Trabajo para listado'!$A$155:$Z$1048576,MATCH($A1114,'Hoja de Trabajo para listado'!$A$155:$A$1048576,0),MATCH((CUADRO!J$5&amp;$E1114),'Hoja de Trabajo para listado'!$A$151:$Z$151,0)),0)+IFERROR(INDEX('Hoja de Trabajo para listado'!$AB$155:$BA$1048576,MATCH($A1114,'Hoja de Trabajo para listado'!$AB$155:$AB$1048576,0),MATCH((CUADRO!J$5&amp;$E1114),'Hoja de Trabajo para listado'!$AB$151:$BA$151,0)),0)+IFERROR(INDEX('Hoja de Trabajo para listado'!$BC$155:$CB$1048576,MATCH($A1114,'Hoja de Trabajo para listado'!$BC$155:$BC$1048576,0),MATCH((CUADRO!J$5&amp;$E1114),'Hoja de Trabajo para listado'!$BC$151:$CB$151,0)),0)+IFERROR(INDEX('Hoja de Trabajo para listado'!$DE$153:$DG$274,MATCH($A1114,'Hoja de Trabajo para listado'!$DE$153:$DE$1048576,0),MATCH((CUADRO!J$5&amp;$E1114),'Hoja de Trabajo para listado'!$DE$151:$DG$151,0)),0)+IFERROR(INDEX('Hoja de Trabajo para listado'!$CD$155:$DC$1048576,MATCH($A1114,'Hoja de Trabajo para listado'!$CD$155:$CD$1048576,0),MATCH((CUADRO!J$5&amp;$E1114),'Hoja de Trabajo para listado'!$CD$151:$DC$151,0)),0)</f>
        <v>0</v>
      </c>
      <c r="K1114" s="243">
        <f ca="1">+IFERROR(INDEX('Hoja de Trabajo para listado'!$A$155:$Z$1048576,MATCH($A1114,'Hoja de Trabajo para listado'!$A$155:$A$1048576,0),MATCH((CUADRO!K$5&amp;$E1114),'Hoja de Trabajo para listado'!$A$151:$Z$151,0)),0)+IFERROR(INDEX('Hoja de Trabajo para listado'!$AB$155:$BA$1048576,MATCH($A1114,'Hoja de Trabajo para listado'!$AB$155:$AB$1048576,0),MATCH((CUADRO!K$5&amp;$E1114),'Hoja de Trabajo para listado'!$AB$151:$BA$151,0)),0)+IFERROR(INDEX('Hoja de Trabajo para listado'!$BC$155:$CB$1048576,MATCH($A1114,'Hoja de Trabajo para listado'!$BC$155:$BC$1048576,0),MATCH((CUADRO!K$5&amp;$E1114),'Hoja de Trabajo para listado'!$BC$151:$CB$151,0)),0)+IFERROR(INDEX('Hoja de Trabajo para listado'!$DE$153:$DG$274,MATCH($A1114,'Hoja de Trabajo para listado'!$DE$153:$DE$1048576,0),MATCH((CUADRO!K$5&amp;$E1114),'Hoja de Trabajo para listado'!$DE$151:$DG$151,0)),0)+IFERROR(INDEX('Hoja de Trabajo para listado'!$CD$155:$DC$1048576,MATCH($A1114,'Hoja de Trabajo para listado'!$CD$155:$CD$1048576,0),MATCH((CUADRO!K$5&amp;$E1114),'Hoja de Trabajo para listado'!$CD$151:$DC$151,0)),0)</f>
        <v>0</v>
      </c>
      <c r="L1114" s="243">
        <f ca="1">+IFERROR(INDEX('Hoja de Trabajo para listado'!$A$155:$Z$1048576,MATCH($A1114,'Hoja de Trabajo para listado'!$A$155:$A$1048576,0),MATCH((CUADRO!L$5&amp;$E1114),'Hoja de Trabajo para listado'!$A$151:$Z$151,0)),0)+IFERROR(INDEX('Hoja de Trabajo para listado'!$AB$155:$BA$1048576,MATCH($A1114,'Hoja de Trabajo para listado'!$AB$155:$AB$1048576,0),MATCH((CUADRO!L$5&amp;$E1114),'Hoja de Trabajo para listado'!$AB$151:$BA$151,0)),0)+IFERROR(INDEX('Hoja de Trabajo para listado'!$BC$155:$CB$1048576,MATCH($A1114,'Hoja de Trabajo para listado'!$BC$155:$BC$1048576,0),MATCH((CUADRO!L$5&amp;$E1114),'Hoja de Trabajo para listado'!$BC$151:$CB$151,0)),0)+IFERROR(INDEX('Hoja de Trabajo para listado'!$DE$153:$DG$274,MATCH($A1114,'Hoja de Trabajo para listado'!$DE$153:$DE$1048576,0),MATCH((CUADRO!L$5&amp;$E1114),'Hoja de Trabajo para listado'!$DE$151:$DG$151,0)),0)+IFERROR(INDEX('Hoja de Trabajo para listado'!$CD$155:$DC$1048576,MATCH($A1114,'Hoja de Trabajo para listado'!$CD$155:$CD$1048576,0),MATCH((CUADRO!L$5&amp;$E1114),'Hoja de Trabajo para listado'!$CD$151:$DC$151,0)),0)</f>
        <v>0</v>
      </c>
      <c r="M1114" s="243">
        <f ca="1">+IFERROR(INDEX('Hoja de Trabajo para listado'!$A$155:$Z$1048576,MATCH($A1114,'Hoja de Trabajo para listado'!$A$155:$A$1048576,0),MATCH((CUADRO!M$5&amp;$E1114),'Hoja de Trabajo para listado'!$A$151:$Z$151,0)),0)+IFERROR(INDEX('Hoja de Trabajo para listado'!$AB$155:$BA$1048576,MATCH($A1114,'Hoja de Trabajo para listado'!$AB$155:$AB$1048576,0),MATCH((CUADRO!M$5&amp;$E1114),'Hoja de Trabajo para listado'!$AB$151:$BA$151,0)),0)+IFERROR(INDEX('Hoja de Trabajo para listado'!$BC$155:$CB$1048576,MATCH($A1114,'Hoja de Trabajo para listado'!$BC$155:$BC$1048576,0),MATCH((CUADRO!M$5&amp;$E1114),'Hoja de Trabajo para listado'!$BC$151:$CB$151,0)),0)+IFERROR(INDEX('Hoja de Trabajo para listado'!$DE$153:$DG$274,MATCH($A1114,'Hoja de Trabajo para listado'!$DE$153:$DE$1048576,0),MATCH((CUADRO!M$5&amp;$E1114),'Hoja de Trabajo para listado'!$DE$151:$DG$151,0)),0)+IFERROR(INDEX('Hoja de Trabajo para listado'!$CD$155:$DC$1048576,MATCH($A1114,'Hoja de Trabajo para listado'!$CD$155:$CD$1048576,0),MATCH((CUADRO!M$5&amp;$E1114),'Hoja de Trabajo para listado'!$CD$151:$DC$151,0)),0)</f>
        <v>0</v>
      </c>
      <c r="N1114" s="243">
        <f ca="1">+IFERROR(INDEX('Hoja de Trabajo para listado'!$A$155:$Z$1048576,MATCH($A1114,'Hoja de Trabajo para listado'!$A$155:$A$1048576,0),MATCH((CUADRO!N$5&amp;$E1114),'Hoja de Trabajo para listado'!$A$151:$Z$151,0)),0)+IFERROR(INDEX('Hoja de Trabajo para listado'!$AB$155:$BA$1048576,MATCH($A1114,'Hoja de Trabajo para listado'!$AB$155:$AB$1048576,0),MATCH((CUADRO!N$5&amp;$E1114),'Hoja de Trabajo para listado'!$AB$151:$BA$151,0)),0)+IFERROR(INDEX('Hoja de Trabajo para listado'!$BC$155:$CB$1048576,MATCH($A1114,'Hoja de Trabajo para listado'!$BC$155:$BC$1048576,0),MATCH((CUADRO!N$5&amp;$E1114),'Hoja de Trabajo para listado'!$BC$151:$CB$151,0)),0)+IFERROR(INDEX('Hoja de Trabajo para listado'!$DE$153:$DG$274,MATCH($A1114,'Hoja de Trabajo para listado'!$DE$153:$DE$1048576,0),MATCH((CUADRO!N$5&amp;$E1114),'Hoja de Trabajo para listado'!$DE$151:$DG$151,0)),0)+IFERROR(INDEX('Hoja de Trabajo para listado'!$CD$155:$DC$1048576,MATCH($A1114,'Hoja de Trabajo para listado'!$CD$155:$CD$1048576,0),MATCH((CUADRO!N$5&amp;$E1114),'Hoja de Trabajo para listado'!$CD$151:$DC$151,0)),0)</f>
        <v>0</v>
      </c>
      <c r="O1114" s="243">
        <f ca="1">+IFERROR(INDEX('Hoja de Trabajo para listado'!$A$155:$Z$1048576,MATCH($A1114,'Hoja de Trabajo para listado'!$A$155:$A$1048576,0),MATCH((CUADRO!O$5&amp;$E1114),'Hoja de Trabajo para listado'!$A$151:$Z$151,0)),0)+IFERROR(INDEX('Hoja de Trabajo para listado'!$AB$155:$BA$1048576,MATCH($A1114,'Hoja de Trabajo para listado'!$AB$155:$AB$1048576,0),MATCH((CUADRO!O$5&amp;$E1114),'Hoja de Trabajo para listado'!$AB$151:$BA$151,0)),0)+IFERROR(INDEX('Hoja de Trabajo para listado'!$BC$155:$CB$1048576,MATCH($A1114,'Hoja de Trabajo para listado'!$BC$155:$BC$1048576,0),MATCH((CUADRO!O$5&amp;$E1114),'Hoja de Trabajo para listado'!$BC$151:$CB$151,0)),0)+IFERROR(INDEX('Hoja de Trabajo para listado'!$DE$153:$DG$274,MATCH($A1114,'Hoja de Trabajo para listado'!$DE$153:$DE$1048576,0),MATCH((CUADRO!O$5&amp;$E1114),'Hoja de Trabajo para listado'!$DE$151:$DG$151,0)),0)+IFERROR(INDEX('Hoja de Trabajo para listado'!$CD$155:$DC$1048576,MATCH($A1114,'Hoja de Trabajo para listado'!$CD$155:$CD$1048576,0),MATCH((CUADRO!O$5&amp;$E1114),'Hoja de Trabajo para listado'!$CD$151:$DC$151,0)),0)</f>
        <v>0</v>
      </c>
      <c r="P1114" s="243">
        <f ca="1">+IFERROR(INDEX('Hoja de Trabajo para listado'!$A$155:$Z$1048576,MATCH($A1114,'Hoja de Trabajo para listado'!$A$155:$A$1048576,0),MATCH((CUADRO!P$5&amp;$E1114),'Hoja de Trabajo para listado'!$A$151:$Z$151,0)),0)+IFERROR(INDEX('Hoja de Trabajo para listado'!$AB$155:$BA$1048576,MATCH($A1114,'Hoja de Trabajo para listado'!$AB$155:$AB$1048576,0),MATCH((CUADRO!P$5&amp;$E1114),'Hoja de Trabajo para listado'!$AB$151:$BA$151,0)),0)+IFERROR(INDEX('Hoja de Trabajo para listado'!$BC$155:$CB$1048576,MATCH($A1114,'Hoja de Trabajo para listado'!$BC$155:$BC$1048576,0),MATCH((CUADRO!P$5&amp;$E1114),'Hoja de Trabajo para listado'!$BC$151:$CB$151,0)),0)+IFERROR(INDEX('Hoja de Trabajo para listado'!$DE$153:$DG$274,MATCH($A1114,'Hoja de Trabajo para listado'!$DE$153:$DE$1048576,0),MATCH((CUADRO!P$5&amp;$E1114),'Hoja de Trabajo para listado'!$DE$151:$DG$151,0)),0)+IFERROR(INDEX('Hoja de Trabajo para listado'!$CD$155:$DC$1048576,MATCH($A1114,'Hoja de Trabajo para listado'!$CD$155:$CD$1048576,0),MATCH((CUADRO!P$5&amp;$E1114),'Hoja de Trabajo para listado'!$CD$151:$DC$151,0)),0)</f>
        <v>0</v>
      </c>
      <c r="Q1114" s="243">
        <f ca="1">+IFERROR(INDEX('Hoja de Trabajo para listado'!$A$155:$Z$1048576,MATCH($A1114,'Hoja de Trabajo para listado'!$A$155:$A$1048576,0),MATCH((CUADRO!Q$5&amp;$E1114),'Hoja de Trabajo para listado'!$A$151:$Z$151,0)),0)+IFERROR(INDEX('Hoja de Trabajo para listado'!$AB$155:$BA$1048576,MATCH($A1114,'Hoja de Trabajo para listado'!$AB$155:$AB$1048576,0),MATCH((CUADRO!Q$5&amp;$E1114),'Hoja de Trabajo para listado'!$AB$151:$BA$151,0)),0)+IFERROR(INDEX('Hoja de Trabajo para listado'!$BC$155:$CB$1048576,MATCH($A1114,'Hoja de Trabajo para listado'!$BC$155:$BC$1048576,0),MATCH((CUADRO!Q$5&amp;$E1114),'Hoja de Trabajo para listado'!$BC$151:$CB$151,0)),0)+IFERROR(INDEX('Hoja de Trabajo para listado'!$DE$153:$DG$274,MATCH($A1114,'Hoja de Trabajo para listado'!$DE$153:$DE$1048576,0),MATCH((CUADRO!Q$5&amp;$E1114),'Hoja de Trabajo para listado'!$DE$151:$DG$151,0)),0)+IFERROR(INDEX('Hoja de Trabajo para listado'!$CD$155:$DC$1048576,MATCH($A1114,'Hoja de Trabajo para listado'!$CD$155:$CD$1048576,0),MATCH((CUADRO!Q$5&amp;$E1114),'Hoja de Trabajo para listado'!$CD$151:$DC$151,0)),0)</f>
        <v>0</v>
      </c>
      <c r="R1114" s="243">
        <f t="shared" ca="1" si="37"/>
        <v>0</v>
      </c>
      <c r="S1114" s="249"/>
      <c r="T1114" s="243">
        <f ca="1">+T1115</f>
        <v>0</v>
      </c>
      <c r="U1114" s="242">
        <f t="shared" si="38"/>
        <v>1</v>
      </c>
      <c r="V1114" s="333" t="str">
        <f>+VLOOKUP(A1114,bd_lista!$A$3:$E$590,5,FALSE)</f>
        <v>Empresas Municipales</v>
      </c>
      <c r="W1114" s="383" t="str">
        <f>+V1114</f>
        <v>Empresas Municipales</v>
      </c>
      <c r="X1114" s="242">
        <f>+VLOOKUP(A1114,[3]Sheet1!$A$13:$D$744,4,FALSE)</f>
        <v>0</v>
      </c>
      <c r="Y1114" s="242" t="e">
        <f>+VLOOKUP(X1114,bd_lista!$A$3:$C$590,3,FALSE)</f>
        <v>#N/A</v>
      </c>
      <c r="Z1114" s="294">
        <f>+X1114</f>
        <v>0</v>
      </c>
      <c r="AA1114" s="319" t="e">
        <f>+Y1114</f>
        <v>#N/A</v>
      </c>
    </row>
    <row r="1115" spans="1:27" customFormat="1" ht="15" hidden="1" customHeight="1">
      <c r="A1115" s="32">
        <v>2301</v>
      </c>
      <c r="B1115" s="389"/>
      <c r="C1115" s="247" t="str">
        <f>+VLOOKUP(A1115,bd_lista!$A$3:$C$590,3,FALSE)</f>
        <v>Empresa Municipal de Gestión de Residuos Sólidos</v>
      </c>
      <c r="D1115" s="386"/>
      <c r="E1115" s="244" t="s">
        <v>1305</v>
      </c>
      <c r="F1115" s="245">
        <f ca="1">+IFERROR(INDEX('Hoja de Trabajo para listado'!$A$155:$Z$1048576,MATCH($A1115,'Hoja de Trabajo para listado'!$A$155:$A$1048576,0),MATCH((CUADRO!F$5&amp;$E1115),'Hoja de Trabajo para listado'!$A$151:$Z$151,0)),0)+IFERROR(INDEX('Hoja de Trabajo para listado'!$AB$155:$BA$1048576,MATCH($A1115,'Hoja de Trabajo para listado'!$AB$155:$AB$1048576,0),MATCH((CUADRO!F$5&amp;$E1115),'Hoja de Trabajo para listado'!$AB$151:$BA$151,0)),0)+IFERROR(INDEX('Hoja de Trabajo para listado'!$BC$155:$CB$1048576,MATCH($A1115,'Hoja de Trabajo para listado'!$BC$155:$BC$1048576,0),MATCH((CUADRO!F$5&amp;$E1115),'Hoja de Trabajo para listado'!$BC$151:$CB$151,0)),0)+IFERROR(INDEX('Hoja de Trabajo para listado'!$DE$153:$DG$274,MATCH($A1115,'Hoja de Trabajo para listado'!$DE$153:$DE$1048576,0),MATCH((CUADRO!F$5&amp;$E1115),'Hoja de Trabajo para listado'!$DE$151:$DG$151,0)),0)+IFERROR(INDEX('Hoja de Trabajo para listado'!$CD$155:$DC$1048576,MATCH($A1115,'Hoja de Trabajo para listado'!$CD$155:$CD$1048576,0),MATCH((CUADRO!F$5&amp;$E1115),'Hoja de Trabajo para listado'!$CD$151:$DC$151,0)),0)</f>
        <v>0</v>
      </c>
      <c r="G1115" s="245">
        <f ca="1">+IFERROR(INDEX('Hoja de Trabajo para listado'!$A$155:$Z$1048576,MATCH($A1115,'Hoja de Trabajo para listado'!$A$155:$A$1048576,0),MATCH((CUADRO!G$5&amp;$E1115),'Hoja de Trabajo para listado'!$A$151:$Z$151,0)),0)+IFERROR(INDEX('Hoja de Trabajo para listado'!$AB$155:$BA$1048576,MATCH($A1115,'Hoja de Trabajo para listado'!$AB$155:$AB$1048576,0),MATCH((CUADRO!G$5&amp;$E1115),'Hoja de Trabajo para listado'!$AB$151:$BA$151,0)),0)+IFERROR(INDEX('Hoja de Trabajo para listado'!$BC$155:$CB$1048576,MATCH($A1115,'Hoja de Trabajo para listado'!$BC$155:$BC$1048576,0),MATCH((CUADRO!G$5&amp;$E1115),'Hoja de Trabajo para listado'!$BC$151:$CB$151,0)),0)+IFERROR(INDEX('Hoja de Trabajo para listado'!$DE$153:$DG$274,MATCH($A1115,'Hoja de Trabajo para listado'!$DE$153:$DE$1048576,0),MATCH((CUADRO!G$5&amp;$E1115),'Hoja de Trabajo para listado'!$DE$151:$DG$151,0)),0)+IFERROR(INDEX('Hoja de Trabajo para listado'!$CD$155:$DC$1048576,MATCH($A1115,'Hoja de Trabajo para listado'!$CD$155:$CD$1048576,0),MATCH((CUADRO!G$5&amp;$E1115),'Hoja de Trabajo para listado'!$CD$151:$DC$151,0)),0)</f>
        <v>0</v>
      </c>
      <c r="H1115" s="245">
        <f ca="1">+IFERROR(INDEX('Hoja de Trabajo para listado'!$A$155:$Z$1048576,MATCH($A1115,'Hoja de Trabajo para listado'!$A$155:$A$1048576,0),MATCH((CUADRO!H$5&amp;$E1115),'Hoja de Trabajo para listado'!$A$151:$Z$151,0)),0)+IFERROR(INDEX('Hoja de Trabajo para listado'!$AB$155:$BA$1048576,MATCH($A1115,'Hoja de Trabajo para listado'!$AB$155:$AB$1048576,0),MATCH((CUADRO!H$5&amp;$E1115),'Hoja de Trabajo para listado'!$AB$151:$BA$151,0)),0)+IFERROR(INDEX('Hoja de Trabajo para listado'!$BC$155:$CB$1048576,MATCH($A1115,'Hoja de Trabajo para listado'!$BC$155:$BC$1048576,0),MATCH((CUADRO!H$5&amp;$E1115),'Hoja de Trabajo para listado'!$BC$151:$CB$151,0)),0)+IFERROR(INDEX('Hoja de Trabajo para listado'!$DE$153:$DG$274,MATCH($A1115,'Hoja de Trabajo para listado'!$DE$153:$DE$1048576,0),MATCH((CUADRO!H$5&amp;$E1115),'Hoja de Trabajo para listado'!$DE$151:$DG$151,0)),0)+IFERROR(INDEX('Hoja de Trabajo para listado'!$CD$155:$DC$1048576,MATCH($A1115,'Hoja de Trabajo para listado'!$CD$155:$CD$1048576,0),MATCH((CUADRO!H$5&amp;$E1115),'Hoja de Trabajo para listado'!$CD$151:$DC$151,0)),0)</f>
        <v>0</v>
      </c>
      <c r="I1115" s="245">
        <f ca="1">+IFERROR(INDEX('Hoja de Trabajo para listado'!$A$155:$Z$1048576,MATCH($A1115,'Hoja de Trabajo para listado'!$A$155:$A$1048576,0),MATCH((CUADRO!I$5&amp;$E1115),'Hoja de Trabajo para listado'!$A$151:$Z$151,0)),0)+IFERROR(INDEX('Hoja de Trabajo para listado'!$AB$155:$BA$1048576,MATCH($A1115,'Hoja de Trabajo para listado'!$AB$155:$AB$1048576,0),MATCH((CUADRO!I$5&amp;$E1115),'Hoja de Trabajo para listado'!$AB$151:$BA$151,0)),0)+IFERROR(INDEX('Hoja de Trabajo para listado'!$BC$155:$CB$1048576,MATCH($A1115,'Hoja de Trabajo para listado'!$BC$155:$BC$1048576,0),MATCH((CUADRO!I$5&amp;$E1115),'Hoja de Trabajo para listado'!$BC$151:$CB$151,0)),0)+IFERROR(INDEX('Hoja de Trabajo para listado'!$DE$153:$DG$274,MATCH($A1115,'Hoja de Trabajo para listado'!$DE$153:$DE$1048576,0),MATCH((CUADRO!I$5&amp;$E1115),'Hoja de Trabajo para listado'!$DE$151:$DG$151,0)),0)+IFERROR(INDEX('Hoja de Trabajo para listado'!$CD$155:$DC$1048576,MATCH($A1115,'Hoja de Trabajo para listado'!$CD$155:$CD$1048576,0),MATCH((CUADRO!I$5&amp;$E1115),'Hoja de Trabajo para listado'!$CD$151:$DC$151,0)),0)</f>
        <v>0</v>
      </c>
      <c r="J1115" s="245">
        <f ca="1">+IFERROR(INDEX('Hoja de Trabajo para listado'!$A$155:$Z$1048576,MATCH($A1115,'Hoja de Trabajo para listado'!$A$155:$A$1048576,0),MATCH((CUADRO!J$5&amp;$E1115),'Hoja de Trabajo para listado'!$A$151:$Z$151,0)),0)+IFERROR(INDEX('Hoja de Trabajo para listado'!$AB$155:$BA$1048576,MATCH($A1115,'Hoja de Trabajo para listado'!$AB$155:$AB$1048576,0),MATCH((CUADRO!J$5&amp;$E1115),'Hoja de Trabajo para listado'!$AB$151:$BA$151,0)),0)+IFERROR(INDEX('Hoja de Trabajo para listado'!$BC$155:$CB$1048576,MATCH($A1115,'Hoja de Trabajo para listado'!$BC$155:$BC$1048576,0),MATCH((CUADRO!J$5&amp;$E1115),'Hoja de Trabajo para listado'!$BC$151:$CB$151,0)),0)+IFERROR(INDEX('Hoja de Trabajo para listado'!$DE$153:$DG$274,MATCH($A1115,'Hoja de Trabajo para listado'!$DE$153:$DE$1048576,0),MATCH((CUADRO!J$5&amp;$E1115),'Hoja de Trabajo para listado'!$DE$151:$DG$151,0)),0)+IFERROR(INDEX('Hoja de Trabajo para listado'!$CD$155:$DC$1048576,MATCH($A1115,'Hoja de Trabajo para listado'!$CD$155:$CD$1048576,0),MATCH((CUADRO!J$5&amp;$E1115),'Hoja de Trabajo para listado'!$CD$151:$DC$151,0)),0)</f>
        <v>0</v>
      </c>
      <c r="K1115" s="245">
        <f ca="1">+IFERROR(INDEX('Hoja de Trabajo para listado'!$A$155:$Z$1048576,MATCH($A1115,'Hoja de Trabajo para listado'!$A$155:$A$1048576,0),MATCH((CUADRO!K$5&amp;$E1115),'Hoja de Trabajo para listado'!$A$151:$Z$151,0)),0)+IFERROR(INDEX('Hoja de Trabajo para listado'!$AB$155:$BA$1048576,MATCH($A1115,'Hoja de Trabajo para listado'!$AB$155:$AB$1048576,0),MATCH((CUADRO!K$5&amp;$E1115),'Hoja de Trabajo para listado'!$AB$151:$BA$151,0)),0)+IFERROR(INDEX('Hoja de Trabajo para listado'!$BC$155:$CB$1048576,MATCH($A1115,'Hoja de Trabajo para listado'!$BC$155:$BC$1048576,0),MATCH((CUADRO!K$5&amp;$E1115),'Hoja de Trabajo para listado'!$BC$151:$CB$151,0)),0)+IFERROR(INDEX('Hoja de Trabajo para listado'!$DE$153:$DG$274,MATCH($A1115,'Hoja de Trabajo para listado'!$DE$153:$DE$1048576,0),MATCH((CUADRO!K$5&amp;$E1115),'Hoja de Trabajo para listado'!$DE$151:$DG$151,0)),0)+IFERROR(INDEX('Hoja de Trabajo para listado'!$CD$155:$DC$1048576,MATCH($A1115,'Hoja de Trabajo para listado'!$CD$155:$CD$1048576,0),MATCH((CUADRO!K$5&amp;$E1115),'Hoja de Trabajo para listado'!$CD$151:$DC$151,0)),0)</f>
        <v>0</v>
      </c>
      <c r="L1115" s="245">
        <f ca="1">+IFERROR(INDEX('Hoja de Trabajo para listado'!$A$155:$Z$1048576,MATCH($A1115,'Hoja de Trabajo para listado'!$A$155:$A$1048576,0),MATCH((CUADRO!L$5&amp;$E1115),'Hoja de Trabajo para listado'!$A$151:$Z$151,0)),0)+IFERROR(INDEX('Hoja de Trabajo para listado'!$AB$155:$BA$1048576,MATCH($A1115,'Hoja de Trabajo para listado'!$AB$155:$AB$1048576,0),MATCH((CUADRO!L$5&amp;$E1115),'Hoja de Trabajo para listado'!$AB$151:$BA$151,0)),0)+IFERROR(INDEX('Hoja de Trabajo para listado'!$BC$155:$CB$1048576,MATCH($A1115,'Hoja de Trabajo para listado'!$BC$155:$BC$1048576,0),MATCH((CUADRO!L$5&amp;$E1115),'Hoja de Trabajo para listado'!$BC$151:$CB$151,0)),0)+IFERROR(INDEX('Hoja de Trabajo para listado'!$DE$153:$DG$274,MATCH($A1115,'Hoja de Trabajo para listado'!$DE$153:$DE$1048576,0),MATCH((CUADRO!L$5&amp;$E1115),'Hoja de Trabajo para listado'!$DE$151:$DG$151,0)),0)+IFERROR(INDEX('Hoja de Trabajo para listado'!$CD$155:$DC$1048576,MATCH($A1115,'Hoja de Trabajo para listado'!$CD$155:$CD$1048576,0),MATCH((CUADRO!L$5&amp;$E1115),'Hoja de Trabajo para listado'!$CD$151:$DC$151,0)),0)</f>
        <v>0</v>
      </c>
      <c r="M1115" s="245">
        <f ca="1">+IFERROR(INDEX('Hoja de Trabajo para listado'!$A$155:$Z$1048576,MATCH($A1115,'Hoja de Trabajo para listado'!$A$155:$A$1048576,0),MATCH((CUADRO!M$5&amp;$E1115),'Hoja de Trabajo para listado'!$A$151:$Z$151,0)),0)+IFERROR(INDEX('Hoja de Trabajo para listado'!$AB$155:$BA$1048576,MATCH($A1115,'Hoja de Trabajo para listado'!$AB$155:$AB$1048576,0),MATCH((CUADRO!M$5&amp;$E1115),'Hoja de Trabajo para listado'!$AB$151:$BA$151,0)),0)+IFERROR(INDEX('Hoja de Trabajo para listado'!$BC$155:$CB$1048576,MATCH($A1115,'Hoja de Trabajo para listado'!$BC$155:$BC$1048576,0),MATCH((CUADRO!M$5&amp;$E1115),'Hoja de Trabajo para listado'!$BC$151:$CB$151,0)),0)+IFERROR(INDEX('Hoja de Trabajo para listado'!$DE$153:$DG$274,MATCH($A1115,'Hoja de Trabajo para listado'!$DE$153:$DE$1048576,0),MATCH((CUADRO!M$5&amp;$E1115),'Hoja de Trabajo para listado'!$DE$151:$DG$151,0)),0)+IFERROR(INDEX('Hoja de Trabajo para listado'!$CD$155:$DC$1048576,MATCH($A1115,'Hoja de Trabajo para listado'!$CD$155:$CD$1048576,0),MATCH((CUADRO!M$5&amp;$E1115),'Hoja de Trabajo para listado'!$CD$151:$DC$151,0)),0)</f>
        <v>0</v>
      </c>
      <c r="N1115" s="245">
        <f ca="1">+IFERROR(INDEX('Hoja de Trabajo para listado'!$A$155:$Z$1048576,MATCH($A1115,'Hoja de Trabajo para listado'!$A$155:$A$1048576,0),MATCH((CUADRO!N$5&amp;$E1115),'Hoja de Trabajo para listado'!$A$151:$Z$151,0)),0)+IFERROR(INDEX('Hoja de Trabajo para listado'!$AB$155:$BA$1048576,MATCH($A1115,'Hoja de Trabajo para listado'!$AB$155:$AB$1048576,0),MATCH((CUADRO!N$5&amp;$E1115),'Hoja de Trabajo para listado'!$AB$151:$BA$151,0)),0)+IFERROR(INDEX('Hoja de Trabajo para listado'!$BC$155:$CB$1048576,MATCH($A1115,'Hoja de Trabajo para listado'!$BC$155:$BC$1048576,0),MATCH((CUADRO!N$5&amp;$E1115),'Hoja de Trabajo para listado'!$BC$151:$CB$151,0)),0)+IFERROR(INDEX('Hoja de Trabajo para listado'!$DE$153:$DG$274,MATCH($A1115,'Hoja de Trabajo para listado'!$DE$153:$DE$1048576,0),MATCH((CUADRO!N$5&amp;$E1115),'Hoja de Trabajo para listado'!$DE$151:$DG$151,0)),0)+IFERROR(INDEX('Hoja de Trabajo para listado'!$CD$155:$DC$1048576,MATCH($A1115,'Hoja de Trabajo para listado'!$CD$155:$CD$1048576,0),MATCH((CUADRO!N$5&amp;$E1115),'Hoja de Trabajo para listado'!$CD$151:$DC$151,0)),0)</f>
        <v>0</v>
      </c>
      <c r="O1115" s="245">
        <f ca="1">+IFERROR(INDEX('Hoja de Trabajo para listado'!$A$155:$Z$1048576,MATCH($A1115,'Hoja de Trabajo para listado'!$A$155:$A$1048576,0),MATCH((CUADRO!O$5&amp;$E1115),'Hoja de Trabajo para listado'!$A$151:$Z$151,0)),0)+IFERROR(INDEX('Hoja de Trabajo para listado'!$AB$155:$BA$1048576,MATCH($A1115,'Hoja de Trabajo para listado'!$AB$155:$AB$1048576,0),MATCH((CUADRO!O$5&amp;$E1115),'Hoja de Trabajo para listado'!$AB$151:$BA$151,0)),0)+IFERROR(INDEX('Hoja de Trabajo para listado'!$BC$155:$CB$1048576,MATCH($A1115,'Hoja de Trabajo para listado'!$BC$155:$BC$1048576,0),MATCH((CUADRO!O$5&amp;$E1115),'Hoja de Trabajo para listado'!$BC$151:$CB$151,0)),0)+IFERROR(INDEX('Hoja de Trabajo para listado'!$DE$153:$DG$274,MATCH($A1115,'Hoja de Trabajo para listado'!$DE$153:$DE$1048576,0),MATCH((CUADRO!O$5&amp;$E1115),'Hoja de Trabajo para listado'!$DE$151:$DG$151,0)),0)+IFERROR(INDEX('Hoja de Trabajo para listado'!$CD$155:$DC$1048576,MATCH($A1115,'Hoja de Trabajo para listado'!$CD$155:$CD$1048576,0),MATCH((CUADRO!O$5&amp;$E1115),'Hoja de Trabajo para listado'!$CD$151:$DC$151,0)),0)</f>
        <v>0</v>
      </c>
      <c r="P1115" s="245">
        <f ca="1">+IFERROR(INDEX('Hoja de Trabajo para listado'!$A$155:$Z$1048576,MATCH($A1115,'Hoja de Trabajo para listado'!$A$155:$A$1048576,0),MATCH((CUADRO!P$5&amp;$E1115),'Hoja de Trabajo para listado'!$A$151:$Z$151,0)),0)+IFERROR(INDEX('Hoja de Trabajo para listado'!$AB$155:$BA$1048576,MATCH($A1115,'Hoja de Trabajo para listado'!$AB$155:$AB$1048576,0),MATCH((CUADRO!P$5&amp;$E1115),'Hoja de Trabajo para listado'!$AB$151:$BA$151,0)),0)+IFERROR(INDEX('Hoja de Trabajo para listado'!$BC$155:$CB$1048576,MATCH($A1115,'Hoja de Trabajo para listado'!$BC$155:$BC$1048576,0),MATCH((CUADRO!P$5&amp;$E1115),'Hoja de Trabajo para listado'!$BC$151:$CB$151,0)),0)+IFERROR(INDEX('Hoja de Trabajo para listado'!$DE$153:$DG$274,MATCH($A1115,'Hoja de Trabajo para listado'!$DE$153:$DE$1048576,0),MATCH((CUADRO!P$5&amp;$E1115),'Hoja de Trabajo para listado'!$DE$151:$DG$151,0)),0)+IFERROR(INDEX('Hoja de Trabajo para listado'!$CD$155:$DC$1048576,MATCH($A1115,'Hoja de Trabajo para listado'!$CD$155:$CD$1048576,0),MATCH((CUADRO!P$5&amp;$E1115),'Hoja de Trabajo para listado'!$CD$151:$DC$151,0)),0)</f>
        <v>0</v>
      </c>
      <c r="Q1115" s="245">
        <f ca="1">+IFERROR(INDEX('Hoja de Trabajo para listado'!$A$155:$Z$1048576,MATCH($A1115,'Hoja de Trabajo para listado'!$A$155:$A$1048576,0),MATCH((CUADRO!Q$5&amp;$E1115),'Hoja de Trabajo para listado'!$A$151:$Z$151,0)),0)+IFERROR(INDEX('Hoja de Trabajo para listado'!$AB$155:$BA$1048576,MATCH($A1115,'Hoja de Trabajo para listado'!$AB$155:$AB$1048576,0),MATCH((CUADRO!Q$5&amp;$E1115),'Hoja de Trabajo para listado'!$AB$151:$BA$151,0)),0)+IFERROR(INDEX('Hoja de Trabajo para listado'!$BC$155:$CB$1048576,MATCH($A1115,'Hoja de Trabajo para listado'!$BC$155:$BC$1048576,0),MATCH((CUADRO!Q$5&amp;$E1115),'Hoja de Trabajo para listado'!$BC$151:$CB$151,0)),0)+IFERROR(INDEX('Hoja de Trabajo para listado'!$DE$153:$DG$274,MATCH($A1115,'Hoja de Trabajo para listado'!$DE$153:$DE$1048576,0),MATCH((CUADRO!Q$5&amp;$E1115),'Hoja de Trabajo para listado'!$DE$151:$DG$151,0)),0)+IFERROR(INDEX('Hoja de Trabajo para listado'!$CD$155:$DC$1048576,MATCH($A1115,'Hoja de Trabajo para listado'!$CD$155:$CD$1048576,0),MATCH((CUADRO!Q$5&amp;$E1115),'Hoja de Trabajo para listado'!$CD$151:$DC$151,0)),0)</f>
        <v>0</v>
      </c>
      <c r="R1115" s="245">
        <f t="shared" ca="1" si="37"/>
        <v>0</v>
      </c>
      <c r="S1115" s="259">
        <f ca="1">+R1114+R1115</f>
        <v>0</v>
      </c>
      <c r="T1115" s="245">
        <f ca="1">+S1115</f>
        <v>0</v>
      </c>
      <c r="U1115" s="244">
        <f t="shared" si="38"/>
        <v>2</v>
      </c>
      <c r="V1115" s="333" t="str">
        <f>+VLOOKUP(A1115,bd_lista!$A$3:$E$590,5,FALSE)</f>
        <v>Empresas Municipales</v>
      </c>
      <c r="W1115" s="384"/>
      <c r="X1115" s="242">
        <f>+VLOOKUP(A1115,[3]Sheet1!$A$13:$D$744,4,FALSE)</f>
        <v>0</v>
      </c>
      <c r="Y1115" s="242" t="e">
        <f>+VLOOKUP(X1115,bd_lista!$A$3:$C$590,3,FALSE)</f>
        <v>#N/A</v>
      </c>
      <c r="Z1115" s="292"/>
      <c r="AA1115" s="321"/>
    </row>
    <row r="1116" spans="1:27" customFormat="1" ht="15" hidden="1" customHeight="1">
      <c r="A1116" s="32">
        <v>2302</v>
      </c>
      <c r="B1116" s="388">
        <f>+A1116</f>
        <v>2302</v>
      </c>
      <c r="C1116" s="247" t="str">
        <f>+VLOOKUP(A1116,bd_lista!$A$3:$C$590,3,FALSE)</f>
        <v>Empresa Municipal de Agua Potable y Alcantarillado Sacaba</v>
      </c>
      <c r="D1116" s="385" t="str">
        <f>+C1116</f>
        <v>Empresa Municipal de Agua Potable y Alcantarillado Sacaba</v>
      </c>
      <c r="E1116" s="242" t="s">
        <v>1304</v>
      </c>
      <c r="F1116" s="243">
        <f ca="1">+IFERROR(INDEX('Hoja de Trabajo para listado'!$A$155:$Z$1048576,MATCH($A1116,'Hoja de Trabajo para listado'!$A$155:$A$1048576,0),MATCH((CUADRO!F$5&amp;$E1116),'Hoja de Trabajo para listado'!$A$151:$Z$151,0)),0)+IFERROR(INDEX('Hoja de Trabajo para listado'!$AB$155:$BA$1048576,MATCH($A1116,'Hoja de Trabajo para listado'!$AB$155:$AB$1048576,0),MATCH((CUADRO!F$5&amp;$E1116),'Hoja de Trabajo para listado'!$AB$151:$BA$151,0)),0)+IFERROR(INDEX('Hoja de Trabajo para listado'!$BC$155:$CB$1048576,MATCH($A1116,'Hoja de Trabajo para listado'!$BC$155:$BC$1048576,0),MATCH((CUADRO!F$5&amp;$E1116),'Hoja de Trabajo para listado'!$BC$151:$CB$151,0)),0)+IFERROR(INDEX('Hoja de Trabajo para listado'!$DE$153:$DG$274,MATCH($A1116,'Hoja de Trabajo para listado'!$DE$153:$DE$1048576,0),MATCH((CUADRO!F$5&amp;$E1116),'Hoja de Trabajo para listado'!$DE$151:$DG$151,0)),0)+IFERROR(INDEX('Hoja de Trabajo para listado'!$CD$155:$DC$1048576,MATCH($A1116,'Hoja de Trabajo para listado'!$CD$155:$CD$1048576,0),MATCH((CUADRO!F$5&amp;$E1116),'Hoja de Trabajo para listado'!$CD$151:$DC$151,0)),0)</f>
        <v>0</v>
      </c>
      <c r="G1116" s="243">
        <f ca="1">+IFERROR(INDEX('Hoja de Trabajo para listado'!$A$155:$Z$1048576,MATCH($A1116,'Hoja de Trabajo para listado'!$A$155:$A$1048576,0),MATCH((CUADRO!G$5&amp;$E1116),'Hoja de Trabajo para listado'!$A$151:$Z$151,0)),0)+IFERROR(INDEX('Hoja de Trabajo para listado'!$AB$155:$BA$1048576,MATCH($A1116,'Hoja de Trabajo para listado'!$AB$155:$AB$1048576,0),MATCH((CUADRO!G$5&amp;$E1116),'Hoja de Trabajo para listado'!$AB$151:$BA$151,0)),0)+IFERROR(INDEX('Hoja de Trabajo para listado'!$BC$155:$CB$1048576,MATCH($A1116,'Hoja de Trabajo para listado'!$BC$155:$BC$1048576,0),MATCH((CUADRO!G$5&amp;$E1116),'Hoja de Trabajo para listado'!$BC$151:$CB$151,0)),0)+IFERROR(INDEX('Hoja de Trabajo para listado'!$DE$153:$DG$274,MATCH($A1116,'Hoja de Trabajo para listado'!$DE$153:$DE$1048576,0),MATCH((CUADRO!G$5&amp;$E1116),'Hoja de Trabajo para listado'!$DE$151:$DG$151,0)),0)+IFERROR(INDEX('Hoja de Trabajo para listado'!$CD$155:$DC$1048576,MATCH($A1116,'Hoja de Trabajo para listado'!$CD$155:$CD$1048576,0),MATCH((CUADRO!G$5&amp;$E1116),'Hoja de Trabajo para listado'!$CD$151:$DC$151,0)),0)</f>
        <v>0</v>
      </c>
      <c r="H1116" s="243">
        <f ca="1">+IFERROR(INDEX('Hoja de Trabajo para listado'!$A$155:$Z$1048576,MATCH($A1116,'Hoja de Trabajo para listado'!$A$155:$A$1048576,0),MATCH((CUADRO!H$5&amp;$E1116),'Hoja de Trabajo para listado'!$A$151:$Z$151,0)),0)+IFERROR(INDEX('Hoja de Trabajo para listado'!$AB$155:$BA$1048576,MATCH($A1116,'Hoja de Trabajo para listado'!$AB$155:$AB$1048576,0),MATCH((CUADRO!H$5&amp;$E1116),'Hoja de Trabajo para listado'!$AB$151:$BA$151,0)),0)+IFERROR(INDEX('Hoja de Trabajo para listado'!$BC$155:$CB$1048576,MATCH($A1116,'Hoja de Trabajo para listado'!$BC$155:$BC$1048576,0),MATCH((CUADRO!H$5&amp;$E1116),'Hoja de Trabajo para listado'!$BC$151:$CB$151,0)),0)+IFERROR(INDEX('Hoja de Trabajo para listado'!$DE$153:$DG$274,MATCH($A1116,'Hoja de Trabajo para listado'!$DE$153:$DE$1048576,0),MATCH((CUADRO!H$5&amp;$E1116),'Hoja de Trabajo para listado'!$DE$151:$DG$151,0)),0)+IFERROR(INDEX('Hoja de Trabajo para listado'!$CD$155:$DC$1048576,MATCH($A1116,'Hoja de Trabajo para listado'!$CD$155:$CD$1048576,0),MATCH((CUADRO!H$5&amp;$E1116),'Hoja de Trabajo para listado'!$CD$151:$DC$151,0)),0)</f>
        <v>0</v>
      </c>
      <c r="I1116" s="243">
        <f ca="1">+IFERROR(INDEX('Hoja de Trabajo para listado'!$A$155:$Z$1048576,MATCH($A1116,'Hoja de Trabajo para listado'!$A$155:$A$1048576,0),MATCH((CUADRO!I$5&amp;$E1116),'Hoja de Trabajo para listado'!$A$151:$Z$151,0)),0)+IFERROR(INDEX('Hoja de Trabajo para listado'!$AB$155:$BA$1048576,MATCH($A1116,'Hoja de Trabajo para listado'!$AB$155:$AB$1048576,0),MATCH((CUADRO!I$5&amp;$E1116),'Hoja de Trabajo para listado'!$AB$151:$BA$151,0)),0)+IFERROR(INDEX('Hoja de Trabajo para listado'!$BC$155:$CB$1048576,MATCH($A1116,'Hoja de Trabajo para listado'!$BC$155:$BC$1048576,0),MATCH((CUADRO!I$5&amp;$E1116),'Hoja de Trabajo para listado'!$BC$151:$CB$151,0)),0)+IFERROR(INDEX('Hoja de Trabajo para listado'!$DE$153:$DG$274,MATCH($A1116,'Hoja de Trabajo para listado'!$DE$153:$DE$1048576,0),MATCH((CUADRO!I$5&amp;$E1116),'Hoja de Trabajo para listado'!$DE$151:$DG$151,0)),0)+IFERROR(INDEX('Hoja de Trabajo para listado'!$CD$155:$DC$1048576,MATCH($A1116,'Hoja de Trabajo para listado'!$CD$155:$CD$1048576,0),MATCH((CUADRO!I$5&amp;$E1116),'Hoja de Trabajo para listado'!$CD$151:$DC$151,0)),0)</f>
        <v>0</v>
      </c>
      <c r="J1116" s="243">
        <f ca="1">+IFERROR(INDEX('Hoja de Trabajo para listado'!$A$155:$Z$1048576,MATCH($A1116,'Hoja de Trabajo para listado'!$A$155:$A$1048576,0),MATCH((CUADRO!J$5&amp;$E1116),'Hoja de Trabajo para listado'!$A$151:$Z$151,0)),0)+IFERROR(INDEX('Hoja de Trabajo para listado'!$AB$155:$BA$1048576,MATCH($A1116,'Hoja de Trabajo para listado'!$AB$155:$AB$1048576,0),MATCH((CUADRO!J$5&amp;$E1116),'Hoja de Trabajo para listado'!$AB$151:$BA$151,0)),0)+IFERROR(INDEX('Hoja de Trabajo para listado'!$BC$155:$CB$1048576,MATCH($A1116,'Hoja de Trabajo para listado'!$BC$155:$BC$1048576,0),MATCH((CUADRO!J$5&amp;$E1116),'Hoja de Trabajo para listado'!$BC$151:$CB$151,0)),0)+IFERROR(INDEX('Hoja de Trabajo para listado'!$DE$153:$DG$274,MATCH($A1116,'Hoja de Trabajo para listado'!$DE$153:$DE$1048576,0),MATCH((CUADRO!J$5&amp;$E1116),'Hoja de Trabajo para listado'!$DE$151:$DG$151,0)),0)+IFERROR(INDEX('Hoja de Trabajo para listado'!$CD$155:$DC$1048576,MATCH($A1116,'Hoja de Trabajo para listado'!$CD$155:$CD$1048576,0),MATCH((CUADRO!J$5&amp;$E1116),'Hoja de Trabajo para listado'!$CD$151:$DC$151,0)),0)</f>
        <v>0</v>
      </c>
      <c r="K1116" s="243">
        <f ca="1">+IFERROR(INDEX('Hoja de Trabajo para listado'!$A$155:$Z$1048576,MATCH($A1116,'Hoja de Trabajo para listado'!$A$155:$A$1048576,0),MATCH((CUADRO!K$5&amp;$E1116),'Hoja de Trabajo para listado'!$A$151:$Z$151,0)),0)+IFERROR(INDEX('Hoja de Trabajo para listado'!$AB$155:$BA$1048576,MATCH($A1116,'Hoja de Trabajo para listado'!$AB$155:$AB$1048576,0),MATCH((CUADRO!K$5&amp;$E1116),'Hoja de Trabajo para listado'!$AB$151:$BA$151,0)),0)+IFERROR(INDEX('Hoja de Trabajo para listado'!$BC$155:$CB$1048576,MATCH($A1116,'Hoja de Trabajo para listado'!$BC$155:$BC$1048576,0),MATCH((CUADRO!K$5&amp;$E1116),'Hoja de Trabajo para listado'!$BC$151:$CB$151,0)),0)+IFERROR(INDEX('Hoja de Trabajo para listado'!$DE$153:$DG$274,MATCH($A1116,'Hoja de Trabajo para listado'!$DE$153:$DE$1048576,0),MATCH((CUADRO!K$5&amp;$E1116),'Hoja de Trabajo para listado'!$DE$151:$DG$151,0)),0)+IFERROR(INDEX('Hoja de Trabajo para listado'!$CD$155:$DC$1048576,MATCH($A1116,'Hoja de Trabajo para listado'!$CD$155:$CD$1048576,0),MATCH((CUADRO!K$5&amp;$E1116),'Hoja de Trabajo para listado'!$CD$151:$DC$151,0)),0)</f>
        <v>0</v>
      </c>
      <c r="L1116" s="243">
        <f ca="1">+IFERROR(INDEX('Hoja de Trabajo para listado'!$A$155:$Z$1048576,MATCH($A1116,'Hoja de Trabajo para listado'!$A$155:$A$1048576,0),MATCH((CUADRO!L$5&amp;$E1116),'Hoja de Trabajo para listado'!$A$151:$Z$151,0)),0)+IFERROR(INDEX('Hoja de Trabajo para listado'!$AB$155:$BA$1048576,MATCH($A1116,'Hoja de Trabajo para listado'!$AB$155:$AB$1048576,0),MATCH((CUADRO!L$5&amp;$E1116),'Hoja de Trabajo para listado'!$AB$151:$BA$151,0)),0)+IFERROR(INDEX('Hoja de Trabajo para listado'!$BC$155:$CB$1048576,MATCH($A1116,'Hoja de Trabajo para listado'!$BC$155:$BC$1048576,0),MATCH((CUADRO!L$5&amp;$E1116),'Hoja de Trabajo para listado'!$BC$151:$CB$151,0)),0)+IFERROR(INDEX('Hoja de Trabajo para listado'!$DE$153:$DG$274,MATCH($A1116,'Hoja de Trabajo para listado'!$DE$153:$DE$1048576,0),MATCH((CUADRO!L$5&amp;$E1116),'Hoja de Trabajo para listado'!$DE$151:$DG$151,0)),0)+IFERROR(INDEX('Hoja de Trabajo para listado'!$CD$155:$DC$1048576,MATCH($A1116,'Hoja de Trabajo para listado'!$CD$155:$CD$1048576,0),MATCH((CUADRO!L$5&amp;$E1116),'Hoja de Trabajo para listado'!$CD$151:$DC$151,0)),0)</f>
        <v>0</v>
      </c>
      <c r="M1116" s="243">
        <f ca="1">+IFERROR(INDEX('Hoja de Trabajo para listado'!$A$155:$Z$1048576,MATCH($A1116,'Hoja de Trabajo para listado'!$A$155:$A$1048576,0),MATCH((CUADRO!M$5&amp;$E1116),'Hoja de Trabajo para listado'!$A$151:$Z$151,0)),0)+IFERROR(INDEX('Hoja de Trabajo para listado'!$AB$155:$BA$1048576,MATCH($A1116,'Hoja de Trabajo para listado'!$AB$155:$AB$1048576,0),MATCH((CUADRO!M$5&amp;$E1116),'Hoja de Trabajo para listado'!$AB$151:$BA$151,0)),0)+IFERROR(INDEX('Hoja de Trabajo para listado'!$BC$155:$CB$1048576,MATCH($A1116,'Hoja de Trabajo para listado'!$BC$155:$BC$1048576,0),MATCH((CUADRO!M$5&amp;$E1116),'Hoja de Trabajo para listado'!$BC$151:$CB$151,0)),0)+IFERROR(INDEX('Hoja de Trabajo para listado'!$DE$153:$DG$274,MATCH($A1116,'Hoja de Trabajo para listado'!$DE$153:$DE$1048576,0),MATCH((CUADRO!M$5&amp;$E1116),'Hoja de Trabajo para listado'!$DE$151:$DG$151,0)),0)+IFERROR(INDEX('Hoja de Trabajo para listado'!$CD$155:$DC$1048576,MATCH($A1116,'Hoja de Trabajo para listado'!$CD$155:$CD$1048576,0),MATCH((CUADRO!M$5&amp;$E1116),'Hoja de Trabajo para listado'!$CD$151:$DC$151,0)),0)</f>
        <v>0</v>
      </c>
      <c r="N1116" s="243">
        <f ca="1">+IFERROR(INDEX('Hoja de Trabajo para listado'!$A$155:$Z$1048576,MATCH($A1116,'Hoja de Trabajo para listado'!$A$155:$A$1048576,0),MATCH((CUADRO!N$5&amp;$E1116),'Hoja de Trabajo para listado'!$A$151:$Z$151,0)),0)+IFERROR(INDEX('Hoja de Trabajo para listado'!$AB$155:$BA$1048576,MATCH($A1116,'Hoja de Trabajo para listado'!$AB$155:$AB$1048576,0),MATCH((CUADRO!N$5&amp;$E1116),'Hoja de Trabajo para listado'!$AB$151:$BA$151,0)),0)+IFERROR(INDEX('Hoja de Trabajo para listado'!$BC$155:$CB$1048576,MATCH($A1116,'Hoja de Trabajo para listado'!$BC$155:$BC$1048576,0),MATCH((CUADRO!N$5&amp;$E1116),'Hoja de Trabajo para listado'!$BC$151:$CB$151,0)),0)+IFERROR(INDEX('Hoja de Trabajo para listado'!$DE$153:$DG$274,MATCH($A1116,'Hoja de Trabajo para listado'!$DE$153:$DE$1048576,0),MATCH((CUADRO!N$5&amp;$E1116),'Hoja de Trabajo para listado'!$DE$151:$DG$151,0)),0)+IFERROR(INDEX('Hoja de Trabajo para listado'!$CD$155:$DC$1048576,MATCH($A1116,'Hoja de Trabajo para listado'!$CD$155:$CD$1048576,0),MATCH((CUADRO!N$5&amp;$E1116),'Hoja de Trabajo para listado'!$CD$151:$DC$151,0)),0)</f>
        <v>0</v>
      </c>
      <c r="O1116" s="243">
        <f ca="1">+IFERROR(INDEX('Hoja de Trabajo para listado'!$A$155:$Z$1048576,MATCH($A1116,'Hoja de Trabajo para listado'!$A$155:$A$1048576,0),MATCH((CUADRO!O$5&amp;$E1116),'Hoja de Trabajo para listado'!$A$151:$Z$151,0)),0)+IFERROR(INDEX('Hoja de Trabajo para listado'!$AB$155:$BA$1048576,MATCH($A1116,'Hoja de Trabajo para listado'!$AB$155:$AB$1048576,0),MATCH((CUADRO!O$5&amp;$E1116),'Hoja de Trabajo para listado'!$AB$151:$BA$151,0)),0)+IFERROR(INDEX('Hoja de Trabajo para listado'!$BC$155:$CB$1048576,MATCH($A1116,'Hoja de Trabajo para listado'!$BC$155:$BC$1048576,0),MATCH((CUADRO!O$5&amp;$E1116),'Hoja de Trabajo para listado'!$BC$151:$CB$151,0)),0)+IFERROR(INDEX('Hoja de Trabajo para listado'!$DE$153:$DG$274,MATCH($A1116,'Hoja de Trabajo para listado'!$DE$153:$DE$1048576,0),MATCH((CUADRO!O$5&amp;$E1116),'Hoja de Trabajo para listado'!$DE$151:$DG$151,0)),0)+IFERROR(INDEX('Hoja de Trabajo para listado'!$CD$155:$DC$1048576,MATCH($A1116,'Hoja de Trabajo para listado'!$CD$155:$CD$1048576,0),MATCH((CUADRO!O$5&amp;$E1116),'Hoja de Trabajo para listado'!$CD$151:$DC$151,0)),0)</f>
        <v>0</v>
      </c>
      <c r="P1116" s="243">
        <f ca="1">+IFERROR(INDEX('Hoja de Trabajo para listado'!$A$155:$Z$1048576,MATCH($A1116,'Hoja de Trabajo para listado'!$A$155:$A$1048576,0),MATCH((CUADRO!P$5&amp;$E1116),'Hoja de Trabajo para listado'!$A$151:$Z$151,0)),0)+IFERROR(INDEX('Hoja de Trabajo para listado'!$AB$155:$BA$1048576,MATCH($A1116,'Hoja de Trabajo para listado'!$AB$155:$AB$1048576,0),MATCH((CUADRO!P$5&amp;$E1116),'Hoja de Trabajo para listado'!$AB$151:$BA$151,0)),0)+IFERROR(INDEX('Hoja de Trabajo para listado'!$BC$155:$CB$1048576,MATCH($A1116,'Hoja de Trabajo para listado'!$BC$155:$BC$1048576,0),MATCH((CUADRO!P$5&amp;$E1116),'Hoja de Trabajo para listado'!$BC$151:$CB$151,0)),0)+IFERROR(INDEX('Hoja de Trabajo para listado'!$DE$153:$DG$274,MATCH($A1116,'Hoja de Trabajo para listado'!$DE$153:$DE$1048576,0),MATCH((CUADRO!P$5&amp;$E1116),'Hoja de Trabajo para listado'!$DE$151:$DG$151,0)),0)+IFERROR(INDEX('Hoja de Trabajo para listado'!$CD$155:$DC$1048576,MATCH($A1116,'Hoja de Trabajo para listado'!$CD$155:$CD$1048576,0),MATCH((CUADRO!P$5&amp;$E1116),'Hoja de Trabajo para listado'!$CD$151:$DC$151,0)),0)</f>
        <v>0</v>
      </c>
      <c r="Q1116" s="243">
        <f ca="1">+IFERROR(INDEX('Hoja de Trabajo para listado'!$A$155:$Z$1048576,MATCH($A1116,'Hoja de Trabajo para listado'!$A$155:$A$1048576,0),MATCH((CUADRO!Q$5&amp;$E1116),'Hoja de Trabajo para listado'!$A$151:$Z$151,0)),0)+IFERROR(INDEX('Hoja de Trabajo para listado'!$AB$155:$BA$1048576,MATCH($A1116,'Hoja de Trabajo para listado'!$AB$155:$AB$1048576,0),MATCH((CUADRO!Q$5&amp;$E1116),'Hoja de Trabajo para listado'!$AB$151:$BA$151,0)),0)+IFERROR(INDEX('Hoja de Trabajo para listado'!$BC$155:$CB$1048576,MATCH($A1116,'Hoja de Trabajo para listado'!$BC$155:$BC$1048576,0),MATCH((CUADRO!Q$5&amp;$E1116),'Hoja de Trabajo para listado'!$BC$151:$CB$151,0)),0)+IFERROR(INDEX('Hoja de Trabajo para listado'!$DE$153:$DG$274,MATCH($A1116,'Hoja de Trabajo para listado'!$DE$153:$DE$1048576,0),MATCH((CUADRO!Q$5&amp;$E1116),'Hoja de Trabajo para listado'!$DE$151:$DG$151,0)),0)+IFERROR(INDEX('Hoja de Trabajo para listado'!$CD$155:$DC$1048576,MATCH($A1116,'Hoja de Trabajo para listado'!$CD$155:$CD$1048576,0),MATCH((CUADRO!Q$5&amp;$E1116),'Hoja de Trabajo para listado'!$CD$151:$DC$151,0)),0)</f>
        <v>0</v>
      </c>
      <c r="R1116" s="243">
        <f t="shared" ca="1" si="37"/>
        <v>0</v>
      </c>
      <c r="S1116" s="249"/>
      <c r="T1116" s="243">
        <f ca="1">+T1117</f>
        <v>0</v>
      </c>
      <c r="U1116" s="242">
        <f t="shared" si="38"/>
        <v>1</v>
      </c>
      <c r="V1116" s="333" t="str">
        <f>+VLOOKUP(A1116,bd_lista!$A$3:$E$590,5,FALSE)</f>
        <v>Empresas Municipales</v>
      </c>
      <c r="W1116" s="383" t="str">
        <f>+V1116</f>
        <v>Empresas Municipales</v>
      </c>
      <c r="X1116" s="242">
        <f>+VLOOKUP(A1116,[3]Sheet1!$A$13:$D$744,4,FALSE)</f>
        <v>0</v>
      </c>
      <c r="Y1116" s="242" t="e">
        <f>+VLOOKUP(X1116,bd_lista!$A$3:$C$590,3,FALSE)</f>
        <v>#N/A</v>
      </c>
      <c r="Z1116" s="294">
        <f>+X1116</f>
        <v>0</v>
      </c>
      <c r="AA1116" s="319" t="e">
        <f>+Y1116</f>
        <v>#N/A</v>
      </c>
    </row>
    <row r="1117" spans="1:27" customFormat="1" ht="15" hidden="1" customHeight="1">
      <c r="A1117" s="32">
        <v>2302</v>
      </c>
      <c r="B1117" s="389"/>
      <c r="C1117" s="247" t="str">
        <f>+VLOOKUP(A1117,bd_lista!$A$3:$C$590,3,FALSE)</f>
        <v>Empresa Municipal de Agua Potable y Alcantarillado Sacaba</v>
      </c>
      <c r="D1117" s="386"/>
      <c r="E1117" s="244" t="s">
        <v>1305</v>
      </c>
      <c r="F1117" s="245">
        <f ca="1">+IFERROR(INDEX('Hoja de Trabajo para listado'!$A$155:$Z$1048576,MATCH($A1117,'Hoja de Trabajo para listado'!$A$155:$A$1048576,0),MATCH((CUADRO!F$5&amp;$E1117),'Hoja de Trabajo para listado'!$A$151:$Z$151,0)),0)+IFERROR(INDEX('Hoja de Trabajo para listado'!$AB$155:$BA$1048576,MATCH($A1117,'Hoja de Trabajo para listado'!$AB$155:$AB$1048576,0),MATCH((CUADRO!F$5&amp;$E1117),'Hoja de Trabajo para listado'!$AB$151:$BA$151,0)),0)+IFERROR(INDEX('Hoja de Trabajo para listado'!$BC$155:$CB$1048576,MATCH($A1117,'Hoja de Trabajo para listado'!$BC$155:$BC$1048576,0),MATCH((CUADRO!F$5&amp;$E1117),'Hoja de Trabajo para listado'!$BC$151:$CB$151,0)),0)+IFERROR(INDEX('Hoja de Trabajo para listado'!$DE$153:$DG$274,MATCH($A1117,'Hoja de Trabajo para listado'!$DE$153:$DE$1048576,0),MATCH((CUADRO!F$5&amp;$E1117),'Hoja de Trabajo para listado'!$DE$151:$DG$151,0)),0)+IFERROR(INDEX('Hoja de Trabajo para listado'!$CD$155:$DC$1048576,MATCH($A1117,'Hoja de Trabajo para listado'!$CD$155:$CD$1048576,0),MATCH((CUADRO!F$5&amp;$E1117),'Hoja de Trabajo para listado'!$CD$151:$DC$151,0)),0)</f>
        <v>0</v>
      </c>
      <c r="G1117" s="245">
        <f ca="1">+IFERROR(INDEX('Hoja de Trabajo para listado'!$A$155:$Z$1048576,MATCH($A1117,'Hoja de Trabajo para listado'!$A$155:$A$1048576,0),MATCH((CUADRO!G$5&amp;$E1117),'Hoja de Trabajo para listado'!$A$151:$Z$151,0)),0)+IFERROR(INDEX('Hoja de Trabajo para listado'!$AB$155:$BA$1048576,MATCH($A1117,'Hoja de Trabajo para listado'!$AB$155:$AB$1048576,0),MATCH((CUADRO!G$5&amp;$E1117),'Hoja de Trabajo para listado'!$AB$151:$BA$151,0)),0)+IFERROR(INDEX('Hoja de Trabajo para listado'!$BC$155:$CB$1048576,MATCH($A1117,'Hoja de Trabajo para listado'!$BC$155:$BC$1048576,0),MATCH((CUADRO!G$5&amp;$E1117),'Hoja de Trabajo para listado'!$BC$151:$CB$151,0)),0)+IFERROR(INDEX('Hoja de Trabajo para listado'!$DE$153:$DG$274,MATCH($A1117,'Hoja de Trabajo para listado'!$DE$153:$DE$1048576,0),MATCH((CUADRO!G$5&amp;$E1117),'Hoja de Trabajo para listado'!$DE$151:$DG$151,0)),0)+IFERROR(INDEX('Hoja de Trabajo para listado'!$CD$155:$DC$1048576,MATCH($A1117,'Hoja de Trabajo para listado'!$CD$155:$CD$1048576,0),MATCH((CUADRO!G$5&amp;$E1117),'Hoja de Trabajo para listado'!$CD$151:$DC$151,0)),0)</f>
        <v>0</v>
      </c>
      <c r="H1117" s="245">
        <f ca="1">+IFERROR(INDEX('Hoja de Trabajo para listado'!$A$155:$Z$1048576,MATCH($A1117,'Hoja de Trabajo para listado'!$A$155:$A$1048576,0),MATCH((CUADRO!H$5&amp;$E1117),'Hoja de Trabajo para listado'!$A$151:$Z$151,0)),0)+IFERROR(INDEX('Hoja de Trabajo para listado'!$AB$155:$BA$1048576,MATCH($A1117,'Hoja de Trabajo para listado'!$AB$155:$AB$1048576,0),MATCH((CUADRO!H$5&amp;$E1117),'Hoja de Trabajo para listado'!$AB$151:$BA$151,0)),0)+IFERROR(INDEX('Hoja de Trabajo para listado'!$BC$155:$CB$1048576,MATCH($A1117,'Hoja de Trabajo para listado'!$BC$155:$BC$1048576,0),MATCH((CUADRO!H$5&amp;$E1117),'Hoja de Trabajo para listado'!$BC$151:$CB$151,0)),0)+IFERROR(INDEX('Hoja de Trabajo para listado'!$DE$153:$DG$274,MATCH($A1117,'Hoja de Trabajo para listado'!$DE$153:$DE$1048576,0),MATCH((CUADRO!H$5&amp;$E1117),'Hoja de Trabajo para listado'!$DE$151:$DG$151,0)),0)+IFERROR(INDEX('Hoja de Trabajo para listado'!$CD$155:$DC$1048576,MATCH($A1117,'Hoja de Trabajo para listado'!$CD$155:$CD$1048576,0),MATCH((CUADRO!H$5&amp;$E1117),'Hoja de Trabajo para listado'!$CD$151:$DC$151,0)),0)</f>
        <v>0</v>
      </c>
      <c r="I1117" s="245">
        <f ca="1">+IFERROR(INDEX('Hoja de Trabajo para listado'!$A$155:$Z$1048576,MATCH($A1117,'Hoja de Trabajo para listado'!$A$155:$A$1048576,0),MATCH((CUADRO!I$5&amp;$E1117),'Hoja de Trabajo para listado'!$A$151:$Z$151,0)),0)+IFERROR(INDEX('Hoja de Trabajo para listado'!$AB$155:$BA$1048576,MATCH($A1117,'Hoja de Trabajo para listado'!$AB$155:$AB$1048576,0),MATCH((CUADRO!I$5&amp;$E1117),'Hoja de Trabajo para listado'!$AB$151:$BA$151,0)),0)+IFERROR(INDEX('Hoja de Trabajo para listado'!$BC$155:$CB$1048576,MATCH($A1117,'Hoja de Trabajo para listado'!$BC$155:$BC$1048576,0),MATCH((CUADRO!I$5&amp;$E1117),'Hoja de Trabajo para listado'!$BC$151:$CB$151,0)),0)+IFERROR(INDEX('Hoja de Trabajo para listado'!$DE$153:$DG$274,MATCH($A1117,'Hoja de Trabajo para listado'!$DE$153:$DE$1048576,0),MATCH((CUADRO!I$5&amp;$E1117),'Hoja de Trabajo para listado'!$DE$151:$DG$151,0)),0)+IFERROR(INDEX('Hoja de Trabajo para listado'!$CD$155:$DC$1048576,MATCH($A1117,'Hoja de Trabajo para listado'!$CD$155:$CD$1048576,0),MATCH((CUADRO!I$5&amp;$E1117),'Hoja de Trabajo para listado'!$CD$151:$DC$151,0)),0)</f>
        <v>0</v>
      </c>
      <c r="J1117" s="245">
        <f ca="1">+IFERROR(INDEX('Hoja de Trabajo para listado'!$A$155:$Z$1048576,MATCH($A1117,'Hoja de Trabajo para listado'!$A$155:$A$1048576,0),MATCH((CUADRO!J$5&amp;$E1117),'Hoja de Trabajo para listado'!$A$151:$Z$151,0)),0)+IFERROR(INDEX('Hoja de Trabajo para listado'!$AB$155:$BA$1048576,MATCH($A1117,'Hoja de Trabajo para listado'!$AB$155:$AB$1048576,0),MATCH((CUADRO!J$5&amp;$E1117),'Hoja de Trabajo para listado'!$AB$151:$BA$151,0)),0)+IFERROR(INDEX('Hoja de Trabajo para listado'!$BC$155:$CB$1048576,MATCH($A1117,'Hoja de Trabajo para listado'!$BC$155:$BC$1048576,0),MATCH((CUADRO!J$5&amp;$E1117),'Hoja de Trabajo para listado'!$BC$151:$CB$151,0)),0)+IFERROR(INDEX('Hoja de Trabajo para listado'!$DE$153:$DG$274,MATCH($A1117,'Hoja de Trabajo para listado'!$DE$153:$DE$1048576,0),MATCH((CUADRO!J$5&amp;$E1117),'Hoja de Trabajo para listado'!$DE$151:$DG$151,0)),0)+IFERROR(INDEX('Hoja de Trabajo para listado'!$CD$155:$DC$1048576,MATCH($A1117,'Hoja de Trabajo para listado'!$CD$155:$CD$1048576,0),MATCH((CUADRO!J$5&amp;$E1117),'Hoja de Trabajo para listado'!$CD$151:$DC$151,0)),0)</f>
        <v>0</v>
      </c>
      <c r="K1117" s="245">
        <f ca="1">+IFERROR(INDEX('Hoja de Trabajo para listado'!$A$155:$Z$1048576,MATCH($A1117,'Hoja de Trabajo para listado'!$A$155:$A$1048576,0),MATCH((CUADRO!K$5&amp;$E1117),'Hoja de Trabajo para listado'!$A$151:$Z$151,0)),0)+IFERROR(INDEX('Hoja de Trabajo para listado'!$AB$155:$BA$1048576,MATCH($A1117,'Hoja de Trabajo para listado'!$AB$155:$AB$1048576,0),MATCH((CUADRO!K$5&amp;$E1117),'Hoja de Trabajo para listado'!$AB$151:$BA$151,0)),0)+IFERROR(INDEX('Hoja de Trabajo para listado'!$BC$155:$CB$1048576,MATCH($A1117,'Hoja de Trabajo para listado'!$BC$155:$BC$1048576,0),MATCH((CUADRO!K$5&amp;$E1117),'Hoja de Trabajo para listado'!$BC$151:$CB$151,0)),0)+IFERROR(INDEX('Hoja de Trabajo para listado'!$DE$153:$DG$274,MATCH($A1117,'Hoja de Trabajo para listado'!$DE$153:$DE$1048576,0),MATCH((CUADRO!K$5&amp;$E1117),'Hoja de Trabajo para listado'!$DE$151:$DG$151,0)),0)+IFERROR(INDEX('Hoja de Trabajo para listado'!$CD$155:$DC$1048576,MATCH($A1117,'Hoja de Trabajo para listado'!$CD$155:$CD$1048576,0),MATCH((CUADRO!K$5&amp;$E1117),'Hoja de Trabajo para listado'!$CD$151:$DC$151,0)),0)</f>
        <v>0</v>
      </c>
      <c r="L1117" s="245">
        <f ca="1">+IFERROR(INDEX('Hoja de Trabajo para listado'!$A$155:$Z$1048576,MATCH($A1117,'Hoja de Trabajo para listado'!$A$155:$A$1048576,0),MATCH((CUADRO!L$5&amp;$E1117),'Hoja de Trabajo para listado'!$A$151:$Z$151,0)),0)+IFERROR(INDEX('Hoja de Trabajo para listado'!$AB$155:$BA$1048576,MATCH($A1117,'Hoja de Trabajo para listado'!$AB$155:$AB$1048576,0),MATCH((CUADRO!L$5&amp;$E1117),'Hoja de Trabajo para listado'!$AB$151:$BA$151,0)),0)+IFERROR(INDEX('Hoja de Trabajo para listado'!$BC$155:$CB$1048576,MATCH($A1117,'Hoja de Trabajo para listado'!$BC$155:$BC$1048576,0),MATCH((CUADRO!L$5&amp;$E1117),'Hoja de Trabajo para listado'!$BC$151:$CB$151,0)),0)+IFERROR(INDEX('Hoja de Trabajo para listado'!$DE$153:$DG$274,MATCH($A1117,'Hoja de Trabajo para listado'!$DE$153:$DE$1048576,0),MATCH((CUADRO!L$5&amp;$E1117),'Hoja de Trabajo para listado'!$DE$151:$DG$151,0)),0)+IFERROR(INDEX('Hoja de Trabajo para listado'!$CD$155:$DC$1048576,MATCH($A1117,'Hoja de Trabajo para listado'!$CD$155:$CD$1048576,0),MATCH((CUADRO!L$5&amp;$E1117),'Hoja de Trabajo para listado'!$CD$151:$DC$151,0)),0)</f>
        <v>0</v>
      </c>
      <c r="M1117" s="245">
        <f ca="1">+IFERROR(INDEX('Hoja de Trabajo para listado'!$A$155:$Z$1048576,MATCH($A1117,'Hoja de Trabajo para listado'!$A$155:$A$1048576,0),MATCH((CUADRO!M$5&amp;$E1117),'Hoja de Trabajo para listado'!$A$151:$Z$151,0)),0)+IFERROR(INDEX('Hoja de Trabajo para listado'!$AB$155:$BA$1048576,MATCH($A1117,'Hoja de Trabajo para listado'!$AB$155:$AB$1048576,0),MATCH((CUADRO!M$5&amp;$E1117),'Hoja de Trabajo para listado'!$AB$151:$BA$151,0)),0)+IFERROR(INDEX('Hoja de Trabajo para listado'!$BC$155:$CB$1048576,MATCH($A1117,'Hoja de Trabajo para listado'!$BC$155:$BC$1048576,0),MATCH((CUADRO!M$5&amp;$E1117),'Hoja de Trabajo para listado'!$BC$151:$CB$151,0)),0)+IFERROR(INDEX('Hoja de Trabajo para listado'!$DE$153:$DG$274,MATCH($A1117,'Hoja de Trabajo para listado'!$DE$153:$DE$1048576,0),MATCH((CUADRO!M$5&amp;$E1117),'Hoja de Trabajo para listado'!$DE$151:$DG$151,0)),0)+IFERROR(INDEX('Hoja de Trabajo para listado'!$CD$155:$DC$1048576,MATCH($A1117,'Hoja de Trabajo para listado'!$CD$155:$CD$1048576,0),MATCH((CUADRO!M$5&amp;$E1117),'Hoja de Trabajo para listado'!$CD$151:$DC$151,0)),0)</f>
        <v>0</v>
      </c>
      <c r="N1117" s="245">
        <f ca="1">+IFERROR(INDEX('Hoja de Trabajo para listado'!$A$155:$Z$1048576,MATCH($A1117,'Hoja de Trabajo para listado'!$A$155:$A$1048576,0),MATCH((CUADRO!N$5&amp;$E1117),'Hoja de Trabajo para listado'!$A$151:$Z$151,0)),0)+IFERROR(INDEX('Hoja de Trabajo para listado'!$AB$155:$BA$1048576,MATCH($A1117,'Hoja de Trabajo para listado'!$AB$155:$AB$1048576,0),MATCH((CUADRO!N$5&amp;$E1117),'Hoja de Trabajo para listado'!$AB$151:$BA$151,0)),0)+IFERROR(INDEX('Hoja de Trabajo para listado'!$BC$155:$CB$1048576,MATCH($A1117,'Hoja de Trabajo para listado'!$BC$155:$BC$1048576,0),MATCH((CUADRO!N$5&amp;$E1117),'Hoja de Trabajo para listado'!$BC$151:$CB$151,0)),0)+IFERROR(INDEX('Hoja de Trabajo para listado'!$DE$153:$DG$274,MATCH($A1117,'Hoja de Trabajo para listado'!$DE$153:$DE$1048576,0),MATCH((CUADRO!N$5&amp;$E1117),'Hoja de Trabajo para listado'!$DE$151:$DG$151,0)),0)+IFERROR(INDEX('Hoja de Trabajo para listado'!$CD$155:$DC$1048576,MATCH($A1117,'Hoja de Trabajo para listado'!$CD$155:$CD$1048576,0),MATCH((CUADRO!N$5&amp;$E1117),'Hoja de Trabajo para listado'!$CD$151:$DC$151,0)),0)</f>
        <v>0</v>
      </c>
      <c r="O1117" s="245">
        <f ca="1">+IFERROR(INDEX('Hoja de Trabajo para listado'!$A$155:$Z$1048576,MATCH($A1117,'Hoja de Trabajo para listado'!$A$155:$A$1048576,0),MATCH((CUADRO!O$5&amp;$E1117),'Hoja de Trabajo para listado'!$A$151:$Z$151,0)),0)+IFERROR(INDEX('Hoja de Trabajo para listado'!$AB$155:$BA$1048576,MATCH($A1117,'Hoja de Trabajo para listado'!$AB$155:$AB$1048576,0),MATCH((CUADRO!O$5&amp;$E1117),'Hoja de Trabajo para listado'!$AB$151:$BA$151,0)),0)+IFERROR(INDEX('Hoja de Trabajo para listado'!$BC$155:$CB$1048576,MATCH($A1117,'Hoja de Trabajo para listado'!$BC$155:$BC$1048576,0),MATCH((CUADRO!O$5&amp;$E1117),'Hoja de Trabajo para listado'!$BC$151:$CB$151,0)),0)+IFERROR(INDEX('Hoja de Trabajo para listado'!$DE$153:$DG$274,MATCH($A1117,'Hoja de Trabajo para listado'!$DE$153:$DE$1048576,0),MATCH((CUADRO!O$5&amp;$E1117),'Hoja de Trabajo para listado'!$DE$151:$DG$151,0)),0)+IFERROR(INDEX('Hoja de Trabajo para listado'!$CD$155:$DC$1048576,MATCH($A1117,'Hoja de Trabajo para listado'!$CD$155:$CD$1048576,0),MATCH((CUADRO!O$5&amp;$E1117),'Hoja de Trabajo para listado'!$CD$151:$DC$151,0)),0)</f>
        <v>0</v>
      </c>
      <c r="P1117" s="245">
        <f ca="1">+IFERROR(INDEX('Hoja de Trabajo para listado'!$A$155:$Z$1048576,MATCH($A1117,'Hoja de Trabajo para listado'!$A$155:$A$1048576,0),MATCH((CUADRO!P$5&amp;$E1117),'Hoja de Trabajo para listado'!$A$151:$Z$151,0)),0)+IFERROR(INDEX('Hoja de Trabajo para listado'!$AB$155:$BA$1048576,MATCH($A1117,'Hoja de Trabajo para listado'!$AB$155:$AB$1048576,0),MATCH((CUADRO!P$5&amp;$E1117),'Hoja de Trabajo para listado'!$AB$151:$BA$151,0)),0)+IFERROR(INDEX('Hoja de Trabajo para listado'!$BC$155:$CB$1048576,MATCH($A1117,'Hoja de Trabajo para listado'!$BC$155:$BC$1048576,0),MATCH((CUADRO!P$5&amp;$E1117),'Hoja de Trabajo para listado'!$BC$151:$CB$151,0)),0)+IFERROR(INDEX('Hoja de Trabajo para listado'!$DE$153:$DG$274,MATCH($A1117,'Hoja de Trabajo para listado'!$DE$153:$DE$1048576,0),MATCH((CUADRO!P$5&amp;$E1117),'Hoja de Trabajo para listado'!$DE$151:$DG$151,0)),0)+IFERROR(INDEX('Hoja de Trabajo para listado'!$CD$155:$DC$1048576,MATCH($A1117,'Hoja de Trabajo para listado'!$CD$155:$CD$1048576,0),MATCH((CUADRO!P$5&amp;$E1117),'Hoja de Trabajo para listado'!$CD$151:$DC$151,0)),0)</f>
        <v>0</v>
      </c>
      <c r="Q1117" s="245">
        <f ca="1">+IFERROR(INDEX('Hoja de Trabajo para listado'!$A$155:$Z$1048576,MATCH($A1117,'Hoja de Trabajo para listado'!$A$155:$A$1048576,0),MATCH((CUADRO!Q$5&amp;$E1117),'Hoja de Trabajo para listado'!$A$151:$Z$151,0)),0)+IFERROR(INDEX('Hoja de Trabajo para listado'!$AB$155:$BA$1048576,MATCH($A1117,'Hoja de Trabajo para listado'!$AB$155:$AB$1048576,0),MATCH((CUADRO!Q$5&amp;$E1117),'Hoja de Trabajo para listado'!$AB$151:$BA$151,0)),0)+IFERROR(INDEX('Hoja de Trabajo para listado'!$BC$155:$CB$1048576,MATCH($A1117,'Hoja de Trabajo para listado'!$BC$155:$BC$1048576,0),MATCH((CUADRO!Q$5&amp;$E1117),'Hoja de Trabajo para listado'!$BC$151:$CB$151,0)),0)+IFERROR(INDEX('Hoja de Trabajo para listado'!$DE$153:$DG$274,MATCH($A1117,'Hoja de Trabajo para listado'!$DE$153:$DE$1048576,0),MATCH((CUADRO!Q$5&amp;$E1117),'Hoja de Trabajo para listado'!$DE$151:$DG$151,0)),0)+IFERROR(INDEX('Hoja de Trabajo para listado'!$CD$155:$DC$1048576,MATCH($A1117,'Hoja de Trabajo para listado'!$CD$155:$CD$1048576,0),MATCH((CUADRO!Q$5&amp;$E1117),'Hoja de Trabajo para listado'!$CD$151:$DC$151,0)),0)</f>
        <v>0</v>
      </c>
      <c r="R1117" s="245">
        <f t="shared" ca="1" si="37"/>
        <v>0</v>
      </c>
      <c r="S1117" s="259">
        <f ca="1">+R1116+R1117</f>
        <v>0</v>
      </c>
      <c r="T1117" s="245">
        <f ca="1">+S1117</f>
        <v>0</v>
      </c>
      <c r="U1117" s="244">
        <f t="shared" si="38"/>
        <v>2</v>
      </c>
      <c r="V1117" s="333" t="str">
        <f>+VLOOKUP(A1117,bd_lista!$A$3:$E$590,5,FALSE)</f>
        <v>Empresas Municipales</v>
      </c>
      <c r="W1117" s="384"/>
      <c r="X1117" s="242">
        <f>+VLOOKUP(A1117,[3]Sheet1!$A$13:$D$744,4,FALSE)</f>
        <v>0</v>
      </c>
      <c r="Y1117" s="242" t="e">
        <f>+VLOOKUP(X1117,bd_lista!$A$3:$C$590,3,FALSE)</f>
        <v>#N/A</v>
      </c>
      <c r="Z1117" s="292"/>
      <c r="AA1117" s="321"/>
    </row>
    <row r="1118" spans="1:27" customFormat="1" ht="15" hidden="1" customHeight="1">
      <c r="A1118" s="32">
        <v>2303</v>
      </c>
      <c r="B1118" s="388">
        <f>+A1118</f>
        <v>2303</v>
      </c>
      <c r="C1118" s="247" t="str">
        <f>+VLOOKUP(A1118,bd_lista!$A$3:$C$590,3,FALSE)</f>
        <v>Empresa Municipal de Areas Verdes y Recreación alternativa</v>
      </c>
      <c r="D1118" s="385" t="str">
        <f>+C1118</f>
        <v>Empresa Municipal de Areas Verdes y Recreación alternativa</v>
      </c>
      <c r="E1118" s="242" t="s">
        <v>1304</v>
      </c>
      <c r="F1118" s="243">
        <f ca="1">+IFERROR(INDEX('Hoja de Trabajo para listado'!$A$155:$Z$1048576,MATCH($A1118,'Hoja de Trabajo para listado'!$A$155:$A$1048576,0),MATCH((CUADRO!F$5&amp;$E1118),'Hoja de Trabajo para listado'!$A$151:$Z$151,0)),0)+IFERROR(INDEX('Hoja de Trabajo para listado'!$AB$155:$BA$1048576,MATCH($A1118,'Hoja de Trabajo para listado'!$AB$155:$AB$1048576,0),MATCH((CUADRO!F$5&amp;$E1118),'Hoja de Trabajo para listado'!$AB$151:$BA$151,0)),0)+IFERROR(INDEX('Hoja de Trabajo para listado'!$BC$155:$CB$1048576,MATCH($A1118,'Hoja de Trabajo para listado'!$BC$155:$BC$1048576,0),MATCH((CUADRO!F$5&amp;$E1118),'Hoja de Trabajo para listado'!$BC$151:$CB$151,0)),0)+IFERROR(INDEX('Hoja de Trabajo para listado'!$DE$153:$DG$274,MATCH($A1118,'Hoja de Trabajo para listado'!$DE$153:$DE$1048576,0),MATCH((CUADRO!F$5&amp;$E1118),'Hoja de Trabajo para listado'!$DE$151:$DG$151,0)),0)+IFERROR(INDEX('Hoja de Trabajo para listado'!$CD$155:$DC$1048576,MATCH($A1118,'Hoja de Trabajo para listado'!$CD$155:$CD$1048576,0),MATCH((CUADRO!F$5&amp;$E1118),'Hoja de Trabajo para listado'!$CD$151:$DC$151,0)),0)</f>
        <v>0</v>
      </c>
      <c r="G1118" s="243">
        <f ca="1">+IFERROR(INDEX('Hoja de Trabajo para listado'!$A$155:$Z$1048576,MATCH($A1118,'Hoja de Trabajo para listado'!$A$155:$A$1048576,0),MATCH((CUADRO!G$5&amp;$E1118),'Hoja de Trabajo para listado'!$A$151:$Z$151,0)),0)+IFERROR(INDEX('Hoja de Trabajo para listado'!$AB$155:$BA$1048576,MATCH($A1118,'Hoja de Trabajo para listado'!$AB$155:$AB$1048576,0),MATCH((CUADRO!G$5&amp;$E1118),'Hoja de Trabajo para listado'!$AB$151:$BA$151,0)),0)+IFERROR(INDEX('Hoja de Trabajo para listado'!$BC$155:$CB$1048576,MATCH($A1118,'Hoja de Trabajo para listado'!$BC$155:$BC$1048576,0),MATCH((CUADRO!G$5&amp;$E1118),'Hoja de Trabajo para listado'!$BC$151:$CB$151,0)),0)+IFERROR(INDEX('Hoja de Trabajo para listado'!$DE$153:$DG$274,MATCH($A1118,'Hoja de Trabajo para listado'!$DE$153:$DE$1048576,0),MATCH((CUADRO!G$5&amp;$E1118),'Hoja de Trabajo para listado'!$DE$151:$DG$151,0)),0)+IFERROR(INDEX('Hoja de Trabajo para listado'!$CD$155:$DC$1048576,MATCH($A1118,'Hoja de Trabajo para listado'!$CD$155:$CD$1048576,0),MATCH((CUADRO!G$5&amp;$E1118),'Hoja de Trabajo para listado'!$CD$151:$DC$151,0)),0)</f>
        <v>0</v>
      </c>
      <c r="H1118" s="243">
        <f ca="1">+IFERROR(INDEX('Hoja de Trabajo para listado'!$A$155:$Z$1048576,MATCH($A1118,'Hoja de Trabajo para listado'!$A$155:$A$1048576,0),MATCH((CUADRO!H$5&amp;$E1118),'Hoja de Trabajo para listado'!$A$151:$Z$151,0)),0)+IFERROR(INDEX('Hoja de Trabajo para listado'!$AB$155:$BA$1048576,MATCH($A1118,'Hoja de Trabajo para listado'!$AB$155:$AB$1048576,0),MATCH((CUADRO!H$5&amp;$E1118),'Hoja de Trabajo para listado'!$AB$151:$BA$151,0)),0)+IFERROR(INDEX('Hoja de Trabajo para listado'!$BC$155:$CB$1048576,MATCH($A1118,'Hoja de Trabajo para listado'!$BC$155:$BC$1048576,0),MATCH((CUADRO!H$5&amp;$E1118),'Hoja de Trabajo para listado'!$BC$151:$CB$151,0)),0)+IFERROR(INDEX('Hoja de Trabajo para listado'!$DE$153:$DG$274,MATCH($A1118,'Hoja de Trabajo para listado'!$DE$153:$DE$1048576,0),MATCH((CUADRO!H$5&amp;$E1118),'Hoja de Trabajo para listado'!$DE$151:$DG$151,0)),0)+IFERROR(INDEX('Hoja de Trabajo para listado'!$CD$155:$DC$1048576,MATCH($A1118,'Hoja de Trabajo para listado'!$CD$155:$CD$1048576,0),MATCH((CUADRO!H$5&amp;$E1118),'Hoja de Trabajo para listado'!$CD$151:$DC$151,0)),0)</f>
        <v>0</v>
      </c>
      <c r="I1118" s="243">
        <f ca="1">+IFERROR(INDEX('Hoja de Trabajo para listado'!$A$155:$Z$1048576,MATCH($A1118,'Hoja de Trabajo para listado'!$A$155:$A$1048576,0),MATCH((CUADRO!I$5&amp;$E1118),'Hoja de Trabajo para listado'!$A$151:$Z$151,0)),0)+IFERROR(INDEX('Hoja de Trabajo para listado'!$AB$155:$BA$1048576,MATCH($A1118,'Hoja de Trabajo para listado'!$AB$155:$AB$1048576,0),MATCH((CUADRO!I$5&amp;$E1118),'Hoja de Trabajo para listado'!$AB$151:$BA$151,0)),0)+IFERROR(INDEX('Hoja de Trabajo para listado'!$BC$155:$CB$1048576,MATCH($A1118,'Hoja de Trabajo para listado'!$BC$155:$BC$1048576,0),MATCH((CUADRO!I$5&amp;$E1118),'Hoja de Trabajo para listado'!$BC$151:$CB$151,0)),0)+IFERROR(INDEX('Hoja de Trabajo para listado'!$DE$153:$DG$274,MATCH($A1118,'Hoja de Trabajo para listado'!$DE$153:$DE$1048576,0),MATCH((CUADRO!I$5&amp;$E1118),'Hoja de Trabajo para listado'!$DE$151:$DG$151,0)),0)+IFERROR(INDEX('Hoja de Trabajo para listado'!$CD$155:$DC$1048576,MATCH($A1118,'Hoja de Trabajo para listado'!$CD$155:$CD$1048576,0),MATCH((CUADRO!I$5&amp;$E1118),'Hoja de Trabajo para listado'!$CD$151:$DC$151,0)),0)</f>
        <v>0</v>
      </c>
      <c r="J1118" s="243">
        <f ca="1">+IFERROR(INDEX('Hoja de Trabajo para listado'!$A$155:$Z$1048576,MATCH($A1118,'Hoja de Trabajo para listado'!$A$155:$A$1048576,0),MATCH((CUADRO!J$5&amp;$E1118),'Hoja de Trabajo para listado'!$A$151:$Z$151,0)),0)+IFERROR(INDEX('Hoja de Trabajo para listado'!$AB$155:$BA$1048576,MATCH($A1118,'Hoja de Trabajo para listado'!$AB$155:$AB$1048576,0),MATCH((CUADRO!J$5&amp;$E1118),'Hoja de Trabajo para listado'!$AB$151:$BA$151,0)),0)+IFERROR(INDEX('Hoja de Trabajo para listado'!$BC$155:$CB$1048576,MATCH($A1118,'Hoja de Trabajo para listado'!$BC$155:$BC$1048576,0),MATCH((CUADRO!J$5&amp;$E1118),'Hoja de Trabajo para listado'!$BC$151:$CB$151,0)),0)+IFERROR(INDEX('Hoja de Trabajo para listado'!$DE$153:$DG$274,MATCH($A1118,'Hoja de Trabajo para listado'!$DE$153:$DE$1048576,0),MATCH((CUADRO!J$5&amp;$E1118),'Hoja de Trabajo para listado'!$DE$151:$DG$151,0)),0)+IFERROR(INDEX('Hoja de Trabajo para listado'!$CD$155:$DC$1048576,MATCH($A1118,'Hoja de Trabajo para listado'!$CD$155:$CD$1048576,0),MATCH((CUADRO!J$5&amp;$E1118),'Hoja de Trabajo para listado'!$CD$151:$DC$151,0)),0)</f>
        <v>0</v>
      </c>
      <c r="K1118" s="243">
        <f ca="1">+IFERROR(INDEX('Hoja de Trabajo para listado'!$A$155:$Z$1048576,MATCH($A1118,'Hoja de Trabajo para listado'!$A$155:$A$1048576,0),MATCH((CUADRO!K$5&amp;$E1118),'Hoja de Trabajo para listado'!$A$151:$Z$151,0)),0)+IFERROR(INDEX('Hoja de Trabajo para listado'!$AB$155:$BA$1048576,MATCH($A1118,'Hoja de Trabajo para listado'!$AB$155:$AB$1048576,0),MATCH((CUADRO!K$5&amp;$E1118),'Hoja de Trabajo para listado'!$AB$151:$BA$151,0)),0)+IFERROR(INDEX('Hoja de Trabajo para listado'!$BC$155:$CB$1048576,MATCH($A1118,'Hoja de Trabajo para listado'!$BC$155:$BC$1048576,0),MATCH((CUADRO!K$5&amp;$E1118),'Hoja de Trabajo para listado'!$BC$151:$CB$151,0)),0)+IFERROR(INDEX('Hoja de Trabajo para listado'!$DE$153:$DG$274,MATCH($A1118,'Hoja de Trabajo para listado'!$DE$153:$DE$1048576,0),MATCH((CUADRO!K$5&amp;$E1118),'Hoja de Trabajo para listado'!$DE$151:$DG$151,0)),0)+IFERROR(INDEX('Hoja de Trabajo para listado'!$CD$155:$DC$1048576,MATCH($A1118,'Hoja de Trabajo para listado'!$CD$155:$CD$1048576,0),MATCH((CUADRO!K$5&amp;$E1118),'Hoja de Trabajo para listado'!$CD$151:$DC$151,0)),0)</f>
        <v>0</v>
      </c>
      <c r="L1118" s="243">
        <f ca="1">+IFERROR(INDEX('Hoja de Trabajo para listado'!$A$155:$Z$1048576,MATCH($A1118,'Hoja de Trabajo para listado'!$A$155:$A$1048576,0),MATCH((CUADRO!L$5&amp;$E1118),'Hoja de Trabajo para listado'!$A$151:$Z$151,0)),0)+IFERROR(INDEX('Hoja de Trabajo para listado'!$AB$155:$BA$1048576,MATCH($A1118,'Hoja de Trabajo para listado'!$AB$155:$AB$1048576,0),MATCH((CUADRO!L$5&amp;$E1118),'Hoja de Trabajo para listado'!$AB$151:$BA$151,0)),0)+IFERROR(INDEX('Hoja de Trabajo para listado'!$BC$155:$CB$1048576,MATCH($A1118,'Hoja de Trabajo para listado'!$BC$155:$BC$1048576,0),MATCH((CUADRO!L$5&amp;$E1118),'Hoja de Trabajo para listado'!$BC$151:$CB$151,0)),0)+IFERROR(INDEX('Hoja de Trabajo para listado'!$DE$153:$DG$274,MATCH($A1118,'Hoja de Trabajo para listado'!$DE$153:$DE$1048576,0),MATCH((CUADRO!L$5&amp;$E1118),'Hoja de Trabajo para listado'!$DE$151:$DG$151,0)),0)+IFERROR(INDEX('Hoja de Trabajo para listado'!$CD$155:$DC$1048576,MATCH($A1118,'Hoja de Trabajo para listado'!$CD$155:$CD$1048576,0),MATCH((CUADRO!L$5&amp;$E1118),'Hoja de Trabajo para listado'!$CD$151:$DC$151,0)),0)</f>
        <v>0</v>
      </c>
      <c r="M1118" s="243">
        <f ca="1">+IFERROR(INDEX('Hoja de Trabajo para listado'!$A$155:$Z$1048576,MATCH($A1118,'Hoja de Trabajo para listado'!$A$155:$A$1048576,0),MATCH((CUADRO!M$5&amp;$E1118),'Hoja de Trabajo para listado'!$A$151:$Z$151,0)),0)+IFERROR(INDEX('Hoja de Trabajo para listado'!$AB$155:$BA$1048576,MATCH($A1118,'Hoja de Trabajo para listado'!$AB$155:$AB$1048576,0),MATCH((CUADRO!M$5&amp;$E1118),'Hoja de Trabajo para listado'!$AB$151:$BA$151,0)),0)+IFERROR(INDEX('Hoja de Trabajo para listado'!$BC$155:$CB$1048576,MATCH($A1118,'Hoja de Trabajo para listado'!$BC$155:$BC$1048576,0),MATCH((CUADRO!M$5&amp;$E1118),'Hoja de Trabajo para listado'!$BC$151:$CB$151,0)),0)+IFERROR(INDEX('Hoja de Trabajo para listado'!$DE$153:$DG$274,MATCH($A1118,'Hoja de Trabajo para listado'!$DE$153:$DE$1048576,0),MATCH((CUADRO!M$5&amp;$E1118),'Hoja de Trabajo para listado'!$DE$151:$DG$151,0)),0)+IFERROR(INDEX('Hoja de Trabajo para listado'!$CD$155:$DC$1048576,MATCH($A1118,'Hoja de Trabajo para listado'!$CD$155:$CD$1048576,0),MATCH((CUADRO!M$5&amp;$E1118),'Hoja de Trabajo para listado'!$CD$151:$DC$151,0)),0)</f>
        <v>0</v>
      </c>
      <c r="N1118" s="243">
        <f ca="1">+IFERROR(INDEX('Hoja de Trabajo para listado'!$A$155:$Z$1048576,MATCH($A1118,'Hoja de Trabajo para listado'!$A$155:$A$1048576,0),MATCH((CUADRO!N$5&amp;$E1118),'Hoja de Trabajo para listado'!$A$151:$Z$151,0)),0)+IFERROR(INDEX('Hoja de Trabajo para listado'!$AB$155:$BA$1048576,MATCH($A1118,'Hoja de Trabajo para listado'!$AB$155:$AB$1048576,0),MATCH((CUADRO!N$5&amp;$E1118),'Hoja de Trabajo para listado'!$AB$151:$BA$151,0)),0)+IFERROR(INDEX('Hoja de Trabajo para listado'!$BC$155:$CB$1048576,MATCH($A1118,'Hoja de Trabajo para listado'!$BC$155:$BC$1048576,0),MATCH((CUADRO!N$5&amp;$E1118),'Hoja de Trabajo para listado'!$BC$151:$CB$151,0)),0)+IFERROR(INDEX('Hoja de Trabajo para listado'!$DE$153:$DG$274,MATCH($A1118,'Hoja de Trabajo para listado'!$DE$153:$DE$1048576,0),MATCH((CUADRO!N$5&amp;$E1118),'Hoja de Trabajo para listado'!$DE$151:$DG$151,0)),0)+IFERROR(INDEX('Hoja de Trabajo para listado'!$CD$155:$DC$1048576,MATCH($A1118,'Hoja de Trabajo para listado'!$CD$155:$CD$1048576,0),MATCH((CUADRO!N$5&amp;$E1118),'Hoja de Trabajo para listado'!$CD$151:$DC$151,0)),0)</f>
        <v>0</v>
      </c>
      <c r="O1118" s="243">
        <f ca="1">+IFERROR(INDEX('Hoja de Trabajo para listado'!$A$155:$Z$1048576,MATCH($A1118,'Hoja de Trabajo para listado'!$A$155:$A$1048576,0),MATCH((CUADRO!O$5&amp;$E1118),'Hoja de Trabajo para listado'!$A$151:$Z$151,0)),0)+IFERROR(INDEX('Hoja de Trabajo para listado'!$AB$155:$BA$1048576,MATCH($A1118,'Hoja de Trabajo para listado'!$AB$155:$AB$1048576,0),MATCH((CUADRO!O$5&amp;$E1118),'Hoja de Trabajo para listado'!$AB$151:$BA$151,0)),0)+IFERROR(INDEX('Hoja de Trabajo para listado'!$BC$155:$CB$1048576,MATCH($A1118,'Hoja de Trabajo para listado'!$BC$155:$BC$1048576,0),MATCH((CUADRO!O$5&amp;$E1118),'Hoja de Trabajo para listado'!$BC$151:$CB$151,0)),0)+IFERROR(INDEX('Hoja de Trabajo para listado'!$DE$153:$DG$274,MATCH($A1118,'Hoja de Trabajo para listado'!$DE$153:$DE$1048576,0),MATCH((CUADRO!O$5&amp;$E1118),'Hoja de Trabajo para listado'!$DE$151:$DG$151,0)),0)+IFERROR(INDEX('Hoja de Trabajo para listado'!$CD$155:$DC$1048576,MATCH($A1118,'Hoja de Trabajo para listado'!$CD$155:$CD$1048576,0),MATCH((CUADRO!O$5&amp;$E1118),'Hoja de Trabajo para listado'!$CD$151:$DC$151,0)),0)</f>
        <v>0</v>
      </c>
      <c r="P1118" s="243">
        <f ca="1">+IFERROR(INDEX('Hoja de Trabajo para listado'!$A$155:$Z$1048576,MATCH($A1118,'Hoja de Trabajo para listado'!$A$155:$A$1048576,0),MATCH((CUADRO!P$5&amp;$E1118),'Hoja de Trabajo para listado'!$A$151:$Z$151,0)),0)+IFERROR(INDEX('Hoja de Trabajo para listado'!$AB$155:$BA$1048576,MATCH($A1118,'Hoja de Trabajo para listado'!$AB$155:$AB$1048576,0),MATCH((CUADRO!P$5&amp;$E1118),'Hoja de Trabajo para listado'!$AB$151:$BA$151,0)),0)+IFERROR(INDEX('Hoja de Trabajo para listado'!$BC$155:$CB$1048576,MATCH($A1118,'Hoja de Trabajo para listado'!$BC$155:$BC$1048576,0),MATCH((CUADRO!P$5&amp;$E1118),'Hoja de Trabajo para listado'!$BC$151:$CB$151,0)),0)+IFERROR(INDEX('Hoja de Trabajo para listado'!$DE$153:$DG$274,MATCH($A1118,'Hoja de Trabajo para listado'!$DE$153:$DE$1048576,0),MATCH((CUADRO!P$5&amp;$E1118),'Hoja de Trabajo para listado'!$DE$151:$DG$151,0)),0)+IFERROR(INDEX('Hoja de Trabajo para listado'!$CD$155:$DC$1048576,MATCH($A1118,'Hoja de Trabajo para listado'!$CD$155:$CD$1048576,0),MATCH((CUADRO!P$5&amp;$E1118),'Hoja de Trabajo para listado'!$CD$151:$DC$151,0)),0)</f>
        <v>0</v>
      </c>
      <c r="Q1118" s="243">
        <f ca="1">+IFERROR(INDEX('Hoja de Trabajo para listado'!$A$155:$Z$1048576,MATCH($A1118,'Hoja de Trabajo para listado'!$A$155:$A$1048576,0),MATCH((CUADRO!Q$5&amp;$E1118),'Hoja de Trabajo para listado'!$A$151:$Z$151,0)),0)+IFERROR(INDEX('Hoja de Trabajo para listado'!$AB$155:$BA$1048576,MATCH($A1118,'Hoja de Trabajo para listado'!$AB$155:$AB$1048576,0),MATCH((CUADRO!Q$5&amp;$E1118),'Hoja de Trabajo para listado'!$AB$151:$BA$151,0)),0)+IFERROR(INDEX('Hoja de Trabajo para listado'!$BC$155:$CB$1048576,MATCH($A1118,'Hoja de Trabajo para listado'!$BC$155:$BC$1048576,0),MATCH((CUADRO!Q$5&amp;$E1118),'Hoja de Trabajo para listado'!$BC$151:$CB$151,0)),0)+IFERROR(INDEX('Hoja de Trabajo para listado'!$DE$153:$DG$274,MATCH($A1118,'Hoja de Trabajo para listado'!$DE$153:$DE$1048576,0),MATCH((CUADRO!Q$5&amp;$E1118),'Hoja de Trabajo para listado'!$DE$151:$DG$151,0)),0)+IFERROR(INDEX('Hoja de Trabajo para listado'!$CD$155:$DC$1048576,MATCH($A1118,'Hoja de Trabajo para listado'!$CD$155:$CD$1048576,0),MATCH((CUADRO!Q$5&amp;$E1118),'Hoja de Trabajo para listado'!$CD$151:$DC$151,0)),0)</f>
        <v>0</v>
      </c>
      <c r="R1118" s="243">
        <f t="shared" ca="1" si="37"/>
        <v>0</v>
      </c>
      <c r="S1118" s="249"/>
      <c r="T1118" s="243">
        <f ca="1">+T1119</f>
        <v>0</v>
      </c>
      <c r="U1118" s="242">
        <f t="shared" si="38"/>
        <v>1</v>
      </c>
      <c r="V1118" s="333" t="str">
        <f>+VLOOKUP(A1118,bd_lista!$A$3:$E$590,5,FALSE)</f>
        <v>Empresas Municipales</v>
      </c>
      <c r="W1118" s="383" t="str">
        <f>+V1118</f>
        <v>Empresas Municipales</v>
      </c>
      <c r="X1118" s="242">
        <f>+VLOOKUP(A1118,[3]Sheet1!$A$13:$D$744,4,FALSE)</f>
        <v>0</v>
      </c>
      <c r="Y1118" s="242" t="e">
        <f>+VLOOKUP(X1118,bd_lista!$A$3:$C$590,3,FALSE)</f>
        <v>#N/A</v>
      </c>
      <c r="Z1118" s="294">
        <f>+X1118</f>
        <v>0</v>
      </c>
      <c r="AA1118" s="295" t="e">
        <f>+Y1118</f>
        <v>#N/A</v>
      </c>
    </row>
    <row r="1119" spans="1:27" customFormat="1" ht="15" hidden="1" customHeight="1">
      <c r="A1119" s="32">
        <v>2303</v>
      </c>
      <c r="B1119" s="389"/>
      <c r="C1119" s="247" t="str">
        <f>+VLOOKUP(A1119,bd_lista!$A$3:$C$590,3,FALSE)</f>
        <v>Empresa Municipal de Areas Verdes y Recreación alternativa</v>
      </c>
      <c r="D1119" s="386"/>
      <c r="E1119" s="244" t="s">
        <v>1305</v>
      </c>
      <c r="F1119" s="245">
        <f ca="1">+IFERROR(INDEX('Hoja de Trabajo para listado'!$A$155:$Z$1048576,MATCH($A1119,'Hoja de Trabajo para listado'!$A$155:$A$1048576,0),MATCH((CUADRO!F$5&amp;$E1119),'Hoja de Trabajo para listado'!$A$151:$Z$151,0)),0)+IFERROR(INDEX('Hoja de Trabajo para listado'!$AB$155:$BA$1048576,MATCH($A1119,'Hoja de Trabajo para listado'!$AB$155:$AB$1048576,0),MATCH((CUADRO!F$5&amp;$E1119),'Hoja de Trabajo para listado'!$AB$151:$BA$151,0)),0)+IFERROR(INDEX('Hoja de Trabajo para listado'!$BC$155:$CB$1048576,MATCH($A1119,'Hoja de Trabajo para listado'!$BC$155:$BC$1048576,0),MATCH((CUADRO!F$5&amp;$E1119),'Hoja de Trabajo para listado'!$BC$151:$CB$151,0)),0)+IFERROR(INDEX('Hoja de Trabajo para listado'!$DE$153:$DG$274,MATCH($A1119,'Hoja de Trabajo para listado'!$DE$153:$DE$1048576,0),MATCH((CUADRO!F$5&amp;$E1119),'Hoja de Trabajo para listado'!$DE$151:$DG$151,0)),0)+IFERROR(INDEX('Hoja de Trabajo para listado'!$CD$155:$DC$1048576,MATCH($A1119,'Hoja de Trabajo para listado'!$CD$155:$CD$1048576,0),MATCH((CUADRO!F$5&amp;$E1119),'Hoja de Trabajo para listado'!$CD$151:$DC$151,0)),0)</f>
        <v>0</v>
      </c>
      <c r="G1119" s="245">
        <f ca="1">+IFERROR(INDEX('Hoja de Trabajo para listado'!$A$155:$Z$1048576,MATCH($A1119,'Hoja de Trabajo para listado'!$A$155:$A$1048576,0),MATCH((CUADRO!G$5&amp;$E1119),'Hoja de Trabajo para listado'!$A$151:$Z$151,0)),0)+IFERROR(INDEX('Hoja de Trabajo para listado'!$AB$155:$BA$1048576,MATCH($A1119,'Hoja de Trabajo para listado'!$AB$155:$AB$1048576,0),MATCH((CUADRO!G$5&amp;$E1119),'Hoja de Trabajo para listado'!$AB$151:$BA$151,0)),0)+IFERROR(INDEX('Hoja de Trabajo para listado'!$BC$155:$CB$1048576,MATCH($A1119,'Hoja de Trabajo para listado'!$BC$155:$BC$1048576,0),MATCH((CUADRO!G$5&amp;$E1119),'Hoja de Trabajo para listado'!$BC$151:$CB$151,0)),0)+IFERROR(INDEX('Hoja de Trabajo para listado'!$DE$153:$DG$274,MATCH($A1119,'Hoja de Trabajo para listado'!$DE$153:$DE$1048576,0),MATCH((CUADRO!G$5&amp;$E1119),'Hoja de Trabajo para listado'!$DE$151:$DG$151,0)),0)+IFERROR(INDEX('Hoja de Trabajo para listado'!$CD$155:$DC$1048576,MATCH($A1119,'Hoja de Trabajo para listado'!$CD$155:$CD$1048576,0),MATCH((CUADRO!G$5&amp;$E1119),'Hoja de Trabajo para listado'!$CD$151:$DC$151,0)),0)</f>
        <v>0</v>
      </c>
      <c r="H1119" s="245">
        <f ca="1">+IFERROR(INDEX('Hoja de Trabajo para listado'!$A$155:$Z$1048576,MATCH($A1119,'Hoja de Trabajo para listado'!$A$155:$A$1048576,0),MATCH((CUADRO!H$5&amp;$E1119),'Hoja de Trabajo para listado'!$A$151:$Z$151,0)),0)+IFERROR(INDEX('Hoja de Trabajo para listado'!$AB$155:$BA$1048576,MATCH($A1119,'Hoja de Trabajo para listado'!$AB$155:$AB$1048576,0),MATCH((CUADRO!H$5&amp;$E1119),'Hoja de Trabajo para listado'!$AB$151:$BA$151,0)),0)+IFERROR(INDEX('Hoja de Trabajo para listado'!$BC$155:$CB$1048576,MATCH($A1119,'Hoja de Trabajo para listado'!$BC$155:$BC$1048576,0),MATCH((CUADRO!H$5&amp;$E1119),'Hoja de Trabajo para listado'!$BC$151:$CB$151,0)),0)+IFERROR(INDEX('Hoja de Trabajo para listado'!$DE$153:$DG$274,MATCH($A1119,'Hoja de Trabajo para listado'!$DE$153:$DE$1048576,0),MATCH((CUADRO!H$5&amp;$E1119),'Hoja de Trabajo para listado'!$DE$151:$DG$151,0)),0)+IFERROR(INDEX('Hoja de Trabajo para listado'!$CD$155:$DC$1048576,MATCH($A1119,'Hoja de Trabajo para listado'!$CD$155:$CD$1048576,0),MATCH((CUADRO!H$5&amp;$E1119),'Hoja de Trabajo para listado'!$CD$151:$DC$151,0)),0)</f>
        <v>0</v>
      </c>
      <c r="I1119" s="245">
        <f ca="1">+IFERROR(INDEX('Hoja de Trabajo para listado'!$A$155:$Z$1048576,MATCH($A1119,'Hoja de Trabajo para listado'!$A$155:$A$1048576,0),MATCH((CUADRO!I$5&amp;$E1119),'Hoja de Trabajo para listado'!$A$151:$Z$151,0)),0)+IFERROR(INDEX('Hoja de Trabajo para listado'!$AB$155:$BA$1048576,MATCH($A1119,'Hoja de Trabajo para listado'!$AB$155:$AB$1048576,0),MATCH((CUADRO!I$5&amp;$E1119),'Hoja de Trabajo para listado'!$AB$151:$BA$151,0)),0)+IFERROR(INDEX('Hoja de Trabajo para listado'!$BC$155:$CB$1048576,MATCH($A1119,'Hoja de Trabajo para listado'!$BC$155:$BC$1048576,0),MATCH((CUADRO!I$5&amp;$E1119),'Hoja de Trabajo para listado'!$BC$151:$CB$151,0)),0)+IFERROR(INDEX('Hoja de Trabajo para listado'!$DE$153:$DG$274,MATCH($A1119,'Hoja de Trabajo para listado'!$DE$153:$DE$1048576,0),MATCH((CUADRO!I$5&amp;$E1119),'Hoja de Trabajo para listado'!$DE$151:$DG$151,0)),0)+IFERROR(INDEX('Hoja de Trabajo para listado'!$CD$155:$DC$1048576,MATCH($A1119,'Hoja de Trabajo para listado'!$CD$155:$CD$1048576,0),MATCH((CUADRO!I$5&amp;$E1119),'Hoja de Trabajo para listado'!$CD$151:$DC$151,0)),0)</f>
        <v>0</v>
      </c>
      <c r="J1119" s="245">
        <f ca="1">+IFERROR(INDEX('Hoja de Trabajo para listado'!$A$155:$Z$1048576,MATCH($A1119,'Hoja de Trabajo para listado'!$A$155:$A$1048576,0),MATCH((CUADRO!J$5&amp;$E1119),'Hoja de Trabajo para listado'!$A$151:$Z$151,0)),0)+IFERROR(INDEX('Hoja de Trabajo para listado'!$AB$155:$BA$1048576,MATCH($A1119,'Hoja de Trabajo para listado'!$AB$155:$AB$1048576,0),MATCH((CUADRO!J$5&amp;$E1119),'Hoja de Trabajo para listado'!$AB$151:$BA$151,0)),0)+IFERROR(INDEX('Hoja de Trabajo para listado'!$BC$155:$CB$1048576,MATCH($A1119,'Hoja de Trabajo para listado'!$BC$155:$BC$1048576,0),MATCH((CUADRO!J$5&amp;$E1119),'Hoja de Trabajo para listado'!$BC$151:$CB$151,0)),0)+IFERROR(INDEX('Hoja de Trabajo para listado'!$DE$153:$DG$274,MATCH($A1119,'Hoja de Trabajo para listado'!$DE$153:$DE$1048576,0),MATCH((CUADRO!J$5&amp;$E1119),'Hoja de Trabajo para listado'!$DE$151:$DG$151,0)),0)+IFERROR(INDEX('Hoja de Trabajo para listado'!$CD$155:$DC$1048576,MATCH($A1119,'Hoja de Trabajo para listado'!$CD$155:$CD$1048576,0),MATCH((CUADRO!J$5&amp;$E1119),'Hoja de Trabajo para listado'!$CD$151:$DC$151,0)),0)</f>
        <v>0</v>
      </c>
      <c r="K1119" s="245">
        <f ca="1">+IFERROR(INDEX('Hoja de Trabajo para listado'!$A$155:$Z$1048576,MATCH($A1119,'Hoja de Trabajo para listado'!$A$155:$A$1048576,0),MATCH((CUADRO!K$5&amp;$E1119),'Hoja de Trabajo para listado'!$A$151:$Z$151,0)),0)+IFERROR(INDEX('Hoja de Trabajo para listado'!$AB$155:$BA$1048576,MATCH($A1119,'Hoja de Trabajo para listado'!$AB$155:$AB$1048576,0),MATCH((CUADRO!K$5&amp;$E1119),'Hoja de Trabajo para listado'!$AB$151:$BA$151,0)),0)+IFERROR(INDEX('Hoja de Trabajo para listado'!$BC$155:$CB$1048576,MATCH($A1119,'Hoja de Trabajo para listado'!$BC$155:$BC$1048576,0),MATCH((CUADRO!K$5&amp;$E1119),'Hoja de Trabajo para listado'!$BC$151:$CB$151,0)),0)+IFERROR(INDEX('Hoja de Trabajo para listado'!$DE$153:$DG$274,MATCH($A1119,'Hoja de Trabajo para listado'!$DE$153:$DE$1048576,0),MATCH((CUADRO!K$5&amp;$E1119),'Hoja de Trabajo para listado'!$DE$151:$DG$151,0)),0)+IFERROR(INDEX('Hoja de Trabajo para listado'!$CD$155:$DC$1048576,MATCH($A1119,'Hoja de Trabajo para listado'!$CD$155:$CD$1048576,0),MATCH((CUADRO!K$5&amp;$E1119),'Hoja de Trabajo para listado'!$CD$151:$DC$151,0)),0)</f>
        <v>0</v>
      </c>
      <c r="L1119" s="245">
        <f ca="1">+IFERROR(INDEX('Hoja de Trabajo para listado'!$A$155:$Z$1048576,MATCH($A1119,'Hoja de Trabajo para listado'!$A$155:$A$1048576,0),MATCH((CUADRO!L$5&amp;$E1119),'Hoja de Trabajo para listado'!$A$151:$Z$151,0)),0)+IFERROR(INDEX('Hoja de Trabajo para listado'!$AB$155:$BA$1048576,MATCH($A1119,'Hoja de Trabajo para listado'!$AB$155:$AB$1048576,0),MATCH((CUADRO!L$5&amp;$E1119),'Hoja de Trabajo para listado'!$AB$151:$BA$151,0)),0)+IFERROR(INDEX('Hoja de Trabajo para listado'!$BC$155:$CB$1048576,MATCH($A1119,'Hoja de Trabajo para listado'!$BC$155:$BC$1048576,0),MATCH((CUADRO!L$5&amp;$E1119),'Hoja de Trabajo para listado'!$BC$151:$CB$151,0)),0)+IFERROR(INDEX('Hoja de Trabajo para listado'!$DE$153:$DG$274,MATCH($A1119,'Hoja de Trabajo para listado'!$DE$153:$DE$1048576,0),MATCH((CUADRO!L$5&amp;$E1119),'Hoja de Trabajo para listado'!$DE$151:$DG$151,0)),0)+IFERROR(INDEX('Hoja de Trabajo para listado'!$CD$155:$DC$1048576,MATCH($A1119,'Hoja de Trabajo para listado'!$CD$155:$CD$1048576,0),MATCH((CUADRO!L$5&amp;$E1119),'Hoja de Trabajo para listado'!$CD$151:$DC$151,0)),0)</f>
        <v>0</v>
      </c>
      <c r="M1119" s="245">
        <f ca="1">+IFERROR(INDEX('Hoja de Trabajo para listado'!$A$155:$Z$1048576,MATCH($A1119,'Hoja de Trabajo para listado'!$A$155:$A$1048576,0),MATCH((CUADRO!M$5&amp;$E1119),'Hoja de Trabajo para listado'!$A$151:$Z$151,0)),0)+IFERROR(INDEX('Hoja de Trabajo para listado'!$AB$155:$BA$1048576,MATCH($A1119,'Hoja de Trabajo para listado'!$AB$155:$AB$1048576,0),MATCH((CUADRO!M$5&amp;$E1119),'Hoja de Trabajo para listado'!$AB$151:$BA$151,0)),0)+IFERROR(INDEX('Hoja de Trabajo para listado'!$BC$155:$CB$1048576,MATCH($A1119,'Hoja de Trabajo para listado'!$BC$155:$BC$1048576,0),MATCH((CUADRO!M$5&amp;$E1119),'Hoja de Trabajo para listado'!$BC$151:$CB$151,0)),0)+IFERROR(INDEX('Hoja de Trabajo para listado'!$DE$153:$DG$274,MATCH($A1119,'Hoja de Trabajo para listado'!$DE$153:$DE$1048576,0),MATCH((CUADRO!M$5&amp;$E1119),'Hoja de Trabajo para listado'!$DE$151:$DG$151,0)),0)+IFERROR(INDEX('Hoja de Trabajo para listado'!$CD$155:$DC$1048576,MATCH($A1119,'Hoja de Trabajo para listado'!$CD$155:$CD$1048576,0),MATCH((CUADRO!M$5&amp;$E1119),'Hoja de Trabajo para listado'!$CD$151:$DC$151,0)),0)</f>
        <v>0</v>
      </c>
      <c r="N1119" s="245">
        <f ca="1">+IFERROR(INDEX('Hoja de Trabajo para listado'!$A$155:$Z$1048576,MATCH($A1119,'Hoja de Trabajo para listado'!$A$155:$A$1048576,0),MATCH((CUADRO!N$5&amp;$E1119),'Hoja de Trabajo para listado'!$A$151:$Z$151,0)),0)+IFERROR(INDEX('Hoja de Trabajo para listado'!$AB$155:$BA$1048576,MATCH($A1119,'Hoja de Trabajo para listado'!$AB$155:$AB$1048576,0),MATCH((CUADRO!N$5&amp;$E1119),'Hoja de Trabajo para listado'!$AB$151:$BA$151,0)),0)+IFERROR(INDEX('Hoja de Trabajo para listado'!$BC$155:$CB$1048576,MATCH($A1119,'Hoja de Trabajo para listado'!$BC$155:$BC$1048576,0),MATCH((CUADRO!N$5&amp;$E1119),'Hoja de Trabajo para listado'!$BC$151:$CB$151,0)),0)+IFERROR(INDEX('Hoja de Trabajo para listado'!$DE$153:$DG$274,MATCH($A1119,'Hoja de Trabajo para listado'!$DE$153:$DE$1048576,0),MATCH((CUADRO!N$5&amp;$E1119),'Hoja de Trabajo para listado'!$DE$151:$DG$151,0)),0)+IFERROR(INDEX('Hoja de Trabajo para listado'!$CD$155:$DC$1048576,MATCH($A1119,'Hoja de Trabajo para listado'!$CD$155:$CD$1048576,0),MATCH((CUADRO!N$5&amp;$E1119),'Hoja de Trabajo para listado'!$CD$151:$DC$151,0)),0)</f>
        <v>0</v>
      </c>
      <c r="O1119" s="245">
        <f ca="1">+IFERROR(INDEX('Hoja de Trabajo para listado'!$A$155:$Z$1048576,MATCH($A1119,'Hoja de Trabajo para listado'!$A$155:$A$1048576,0),MATCH((CUADRO!O$5&amp;$E1119),'Hoja de Trabajo para listado'!$A$151:$Z$151,0)),0)+IFERROR(INDEX('Hoja de Trabajo para listado'!$AB$155:$BA$1048576,MATCH($A1119,'Hoja de Trabajo para listado'!$AB$155:$AB$1048576,0),MATCH((CUADRO!O$5&amp;$E1119),'Hoja de Trabajo para listado'!$AB$151:$BA$151,0)),0)+IFERROR(INDEX('Hoja de Trabajo para listado'!$BC$155:$CB$1048576,MATCH($A1119,'Hoja de Trabajo para listado'!$BC$155:$BC$1048576,0),MATCH((CUADRO!O$5&amp;$E1119),'Hoja de Trabajo para listado'!$BC$151:$CB$151,0)),0)+IFERROR(INDEX('Hoja de Trabajo para listado'!$DE$153:$DG$274,MATCH($A1119,'Hoja de Trabajo para listado'!$DE$153:$DE$1048576,0),MATCH((CUADRO!O$5&amp;$E1119),'Hoja de Trabajo para listado'!$DE$151:$DG$151,0)),0)+IFERROR(INDEX('Hoja de Trabajo para listado'!$CD$155:$DC$1048576,MATCH($A1119,'Hoja de Trabajo para listado'!$CD$155:$CD$1048576,0),MATCH((CUADRO!O$5&amp;$E1119),'Hoja de Trabajo para listado'!$CD$151:$DC$151,0)),0)</f>
        <v>0</v>
      </c>
      <c r="P1119" s="245">
        <f ca="1">+IFERROR(INDEX('Hoja de Trabajo para listado'!$A$155:$Z$1048576,MATCH($A1119,'Hoja de Trabajo para listado'!$A$155:$A$1048576,0),MATCH((CUADRO!P$5&amp;$E1119),'Hoja de Trabajo para listado'!$A$151:$Z$151,0)),0)+IFERROR(INDEX('Hoja de Trabajo para listado'!$AB$155:$BA$1048576,MATCH($A1119,'Hoja de Trabajo para listado'!$AB$155:$AB$1048576,0),MATCH((CUADRO!P$5&amp;$E1119),'Hoja de Trabajo para listado'!$AB$151:$BA$151,0)),0)+IFERROR(INDEX('Hoja de Trabajo para listado'!$BC$155:$CB$1048576,MATCH($A1119,'Hoja de Trabajo para listado'!$BC$155:$BC$1048576,0),MATCH((CUADRO!P$5&amp;$E1119),'Hoja de Trabajo para listado'!$BC$151:$CB$151,0)),0)+IFERROR(INDEX('Hoja de Trabajo para listado'!$DE$153:$DG$274,MATCH($A1119,'Hoja de Trabajo para listado'!$DE$153:$DE$1048576,0),MATCH((CUADRO!P$5&amp;$E1119),'Hoja de Trabajo para listado'!$DE$151:$DG$151,0)),0)+IFERROR(INDEX('Hoja de Trabajo para listado'!$CD$155:$DC$1048576,MATCH($A1119,'Hoja de Trabajo para listado'!$CD$155:$CD$1048576,0),MATCH((CUADRO!P$5&amp;$E1119),'Hoja de Trabajo para listado'!$CD$151:$DC$151,0)),0)</f>
        <v>0</v>
      </c>
      <c r="Q1119" s="245">
        <f ca="1">+IFERROR(INDEX('Hoja de Trabajo para listado'!$A$155:$Z$1048576,MATCH($A1119,'Hoja de Trabajo para listado'!$A$155:$A$1048576,0),MATCH((CUADRO!Q$5&amp;$E1119),'Hoja de Trabajo para listado'!$A$151:$Z$151,0)),0)+IFERROR(INDEX('Hoja de Trabajo para listado'!$AB$155:$BA$1048576,MATCH($A1119,'Hoja de Trabajo para listado'!$AB$155:$AB$1048576,0),MATCH((CUADRO!Q$5&amp;$E1119),'Hoja de Trabajo para listado'!$AB$151:$BA$151,0)),0)+IFERROR(INDEX('Hoja de Trabajo para listado'!$BC$155:$CB$1048576,MATCH($A1119,'Hoja de Trabajo para listado'!$BC$155:$BC$1048576,0),MATCH((CUADRO!Q$5&amp;$E1119),'Hoja de Trabajo para listado'!$BC$151:$CB$151,0)),0)+IFERROR(INDEX('Hoja de Trabajo para listado'!$DE$153:$DG$274,MATCH($A1119,'Hoja de Trabajo para listado'!$DE$153:$DE$1048576,0),MATCH((CUADRO!Q$5&amp;$E1119),'Hoja de Trabajo para listado'!$DE$151:$DG$151,0)),0)+IFERROR(INDEX('Hoja de Trabajo para listado'!$CD$155:$DC$1048576,MATCH($A1119,'Hoja de Trabajo para listado'!$CD$155:$CD$1048576,0),MATCH((CUADRO!Q$5&amp;$E1119),'Hoja de Trabajo para listado'!$CD$151:$DC$151,0)),0)</f>
        <v>0</v>
      </c>
      <c r="R1119" s="245">
        <f t="shared" ca="1" si="37"/>
        <v>0</v>
      </c>
      <c r="S1119" s="259">
        <f ca="1">+R1118+R1119</f>
        <v>0</v>
      </c>
      <c r="T1119" s="245">
        <f ca="1">+S1119</f>
        <v>0</v>
      </c>
      <c r="U1119" s="244">
        <f t="shared" si="38"/>
        <v>2</v>
      </c>
      <c r="V1119" s="333" t="str">
        <f>+VLOOKUP(A1119,bd_lista!$A$3:$E$590,5,FALSE)</f>
        <v>Empresas Municipales</v>
      </c>
      <c r="W1119" s="384"/>
      <c r="X1119" s="242">
        <f>+VLOOKUP(A1119,[3]Sheet1!$A$13:$D$744,4,FALSE)</f>
        <v>0</v>
      </c>
      <c r="Y1119" s="242" t="e">
        <f>+VLOOKUP(X1119,bd_lista!$A$3:$C$590,3,FALSE)</f>
        <v>#N/A</v>
      </c>
      <c r="Z1119" s="292"/>
      <c r="AA1119" s="293"/>
    </row>
    <row r="1120" spans="1:27" customFormat="1" ht="15" hidden="1" customHeight="1">
      <c r="A1120" s="32">
        <v>2311</v>
      </c>
      <c r="B1120" s="388">
        <f>+A1120</f>
        <v>2311</v>
      </c>
      <c r="C1120" s="247" t="str">
        <f>+VLOOKUP(A1120,bd_lista!$A$3:$C$590,3,FALSE)</f>
        <v>SERVICIO DE ENCAUZAMIENTO DE RIOS (SEARPI)</v>
      </c>
      <c r="D1120" s="385" t="str">
        <f>+C1120</f>
        <v>SERVICIO DE ENCAUZAMIENTO DE RIOS (SEARPI)</v>
      </c>
      <c r="E1120" s="242" t="s">
        <v>1304</v>
      </c>
      <c r="F1120" s="243">
        <f ca="1">+IFERROR(INDEX('Hoja de Trabajo para listado'!$A$155:$Z$1048576,MATCH($A1120,'Hoja de Trabajo para listado'!$A$155:$A$1048576,0),MATCH((CUADRO!F$5&amp;$E1120),'Hoja de Trabajo para listado'!$A$151:$Z$151,0)),0)+IFERROR(INDEX('Hoja de Trabajo para listado'!$AB$155:$BA$1048576,MATCH($A1120,'Hoja de Trabajo para listado'!$AB$155:$AB$1048576,0),MATCH((CUADRO!F$5&amp;$E1120),'Hoja de Trabajo para listado'!$AB$151:$BA$151,0)),0)+IFERROR(INDEX('Hoja de Trabajo para listado'!$BC$155:$CB$1048576,MATCH($A1120,'Hoja de Trabajo para listado'!$BC$155:$BC$1048576,0),MATCH((CUADRO!F$5&amp;$E1120),'Hoja de Trabajo para listado'!$BC$151:$CB$151,0)),0)+IFERROR(INDEX('Hoja de Trabajo para listado'!$DE$153:$DG$274,MATCH($A1120,'Hoja de Trabajo para listado'!$DE$153:$DE$1048576,0),MATCH((CUADRO!F$5&amp;$E1120),'Hoja de Trabajo para listado'!$DE$151:$DG$151,0)),0)+IFERROR(INDEX('Hoja de Trabajo para listado'!$CD$155:$DC$1048576,MATCH($A1120,'Hoja de Trabajo para listado'!$CD$155:$CD$1048576,0),MATCH((CUADRO!F$5&amp;$E1120),'Hoja de Trabajo para listado'!$CD$151:$DC$151,0)),0)</f>
        <v>0</v>
      </c>
      <c r="G1120" s="243">
        <f ca="1">+IFERROR(INDEX('Hoja de Trabajo para listado'!$A$155:$Z$1048576,MATCH($A1120,'Hoja de Trabajo para listado'!$A$155:$A$1048576,0),MATCH((CUADRO!G$5&amp;$E1120),'Hoja de Trabajo para listado'!$A$151:$Z$151,0)),0)+IFERROR(INDEX('Hoja de Trabajo para listado'!$AB$155:$BA$1048576,MATCH($A1120,'Hoja de Trabajo para listado'!$AB$155:$AB$1048576,0),MATCH((CUADRO!G$5&amp;$E1120),'Hoja de Trabajo para listado'!$AB$151:$BA$151,0)),0)+IFERROR(INDEX('Hoja de Trabajo para listado'!$BC$155:$CB$1048576,MATCH($A1120,'Hoja de Trabajo para listado'!$BC$155:$BC$1048576,0),MATCH((CUADRO!G$5&amp;$E1120),'Hoja de Trabajo para listado'!$BC$151:$CB$151,0)),0)+IFERROR(INDEX('Hoja de Trabajo para listado'!$DE$153:$DG$274,MATCH($A1120,'Hoja de Trabajo para listado'!$DE$153:$DE$1048576,0),MATCH((CUADRO!G$5&amp;$E1120),'Hoja de Trabajo para listado'!$DE$151:$DG$151,0)),0)+IFERROR(INDEX('Hoja de Trabajo para listado'!$CD$155:$DC$1048576,MATCH($A1120,'Hoja de Trabajo para listado'!$CD$155:$CD$1048576,0),MATCH((CUADRO!G$5&amp;$E1120),'Hoja de Trabajo para listado'!$CD$151:$DC$151,0)),0)</f>
        <v>0</v>
      </c>
      <c r="H1120" s="243">
        <f ca="1">+IFERROR(INDEX('Hoja de Trabajo para listado'!$A$155:$Z$1048576,MATCH($A1120,'Hoja de Trabajo para listado'!$A$155:$A$1048576,0),MATCH((CUADRO!H$5&amp;$E1120),'Hoja de Trabajo para listado'!$A$151:$Z$151,0)),0)+IFERROR(INDEX('Hoja de Trabajo para listado'!$AB$155:$BA$1048576,MATCH($A1120,'Hoja de Trabajo para listado'!$AB$155:$AB$1048576,0),MATCH((CUADRO!H$5&amp;$E1120),'Hoja de Trabajo para listado'!$AB$151:$BA$151,0)),0)+IFERROR(INDEX('Hoja de Trabajo para listado'!$BC$155:$CB$1048576,MATCH($A1120,'Hoja de Trabajo para listado'!$BC$155:$BC$1048576,0),MATCH((CUADRO!H$5&amp;$E1120),'Hoja de Trabajo para listado'!$BC$151:$CB$151,0)),0)+IFERROR(INDEX('Hoja de Trabajo para listado'!$DE$153:$DG$274,MATCH($A1120,'Hoja de Trabajo para listado'!$DE$153:$DE$1048576,0),MATCH((CUADRO!H$5&amp;$E1120),'Hoja de Trabajo para listado'!$DE$151:$DG$151,0)),0)+IFERROR(INDEX('Hoja de Trabajo para listado'!$CD$155:$DC$1048576,MATCH($A1120,'Hoja de Trabajo para listado'!$CD$155:$CD$1048576,0),MATCH((CUADRO!H$5&amp;$E1120),'Hoja de Trabajo para listado'!$CD$151:$DC$151,0)),0)</f>
        <v>0</v>
      </c>
      <c r="I1120" s="243">
        <f ca="1">+IFERROR(INDEX('Hoja de Trabajo para listado'!$A$155:$Z$1048576,MATCH($A1120,'Hoja de Trabajo para listado'!$A$155:$A$1048576,0),MATCH((CUADRO!I$5&amp;$E1120),'Hoja de Trabajo para listado'!$A$151:$Z$151,0)),0)+IFERROR(INDEX('Hoja de Trabajo para listado'!$AB$155:$BA$1048576,MATCH($A1120,'Hoja de Trabajo para listado'!$AB$155:$AB$1048576,0),MATCH((CUADRO!I$5&amp;$E1120),'Hoja de Trabajo para listado'!$AB$151:$BA$151,0)),0)+IFERROR(INDEX('Hoja de Trabajo para listado'!$BC$155:$CB$1048576,MATCH($A1120,'Hoja de Trabajo para listado'!$BC$155:$BC$1048576,0),MATCH((CUADRO!I$5&amp;$E1120),'Hoja de Trabajo para listado'!$BC$151:$CB$151,0)),0)+IFERROR(INDEX('Hoja de Trabajo para listado'!$DE$153:$DG$274,MATCH($A1120,'Hoja de Trabajo para listado'!$DE$153:$DE$1048576,0),MATCH((CUADRO!I$5&amp;$E1120),'Hoja de Trabajo para listado'!$DE$151:$DG$151,0)),0)+IFERROR(INDEX('Hoja de Trabajo para listado'!$CD$155:$DC$1048576,MATCH($A1120,'Hoja de Trabajo para listado'!$CD$155:$CD$1048576,0),MATCH((CUADRO!I$5&amp;$E1120),'Hoja de Trabajo para listado'!$CD$151:$DC$151,0)),0)</f>
        <v>0</v>
      </c>
      <c r="J1120" s="243">
        <f ca="1">+IFERROR(INDEX('Hoja de Trabajo para listado'!$A$155:$Z$1048576,MATCH($A1120,'Hoja de Trabajo para listado'!$A$155:$A$1048576,0),MATCH((CUADRO!J$5&amp;$E1120),'Hoja de Trabajo para listado'!$A$151:$Z$151,0)),0)+IFERROR(INDEX('Hoja de Trabajo para listado'!$AB$155:$BA$1048576,MATCH($A1120,'Hoja de Trabajo para listado'!$AB$155:$AB$1048576,0),MATCH((CUADRO!J$5&amp;$E1120),'Hoja de Trabajo para listado'!$AB$151:$BA$151,0)),0)+IFERROR(INDEX('Hoja de Trabajo para listado'!$BC$155:$CB$1048576,MATCH($A1120,'Hoja de Trabajo para listado'!$BC$155:$BC$1048576,0),MATCH((CUADRO!J$5&amp;$E1120),'Hoja de Trabajo para listado'!$BC$151:$CB$151,0)),0)+IFERROR(INDEX('Hoja de Trabajo para listado'!$DE$153:$DG$274,MATCH($A1120,'Hoja de Trabajo para listado'!$DE$153:$DE$1048576,0),MATCH((CUADRO!J$5&amp;$E1120),'Hoja de Trabajo para listado'!$DE$151:$DG$151,0)),0)+IFERROR(INDEX('Hoja de Trabajo para listado'!$CD$155:$DC$1048576,MATCH($A1120,'Hoja de Trabajo para listado'!$CD$155:$CD$1048576,0),MATCH((CUADRO!J$5&amp;$E1120),'Hoja de Trabajo para listado'!$CD$151:$DC$151,0)),0)</f>
        <v>0</v>
      </c>
      <c r="K1120" s="243">
        <f ca="1">+IFERROR(INDEX('Hoja de Trabajo para listado'!$A$155:$Z$1048576,MATCH($A1120,'Hoja de Trabajo para listado'!$A$155:$A$1048576,0),MATCH((CUADRO!K$5&amp;$E1120),'Hoja de Trabajo para listado'!$A$151:$Z$151,0)),0)+IFERROR(INDEX('Hoja de Trabajo para listado'!$AB$155:$BA$1048576,MATCH($A1120,'Hoja de Trabajo para listado'!$AB$155:$AB$1048576,0),MATCH((CUADRO!K$5&amp;$E1120),'Hoja de Trabajo para listado'!$AB$151:$BA$151,0)),0)+IFERROR(INDEX('Hoja de Trabajo para listado'!$BC$155:$CB$1048576,MATCH($A1120,'Hoja de Trabajo para listado'!$BC$155:$BC$1048576,0),MATCH((CUADRO!K$5&amp;$E1120),'Hoja de Trabajo para listado'!$BC$151:$CB$151,0)),0)+IFERROR(INDEX('Hoja de Trabajo para listado'!$DE$153:$DG$274,MATCH($A1120,'Hoja de Trabajo para listado'!$DE$153:$DE$1048576,0),MATCH((CUADRO!K$5&amp;$E1120),'Hoja de Trabajo para listado'!$DE$151:$DG$151,0)),0)+IFERROR(INDEX('Hoja de Trabajo para listado'!$CD$155:$DC$1048576,MATCH($A1120,'Hoja de Trabajo para listado'!$CD$155:$CD$1048576,0),MATCH((CUADRO!K$5&amp;$E1120),'Hoja de Trabajo para listado'!$CD$151:$DC$151,0)),0)</f>
        <v>0</v>
      </c>
      <c r="L1120" s="243">
        <f ca="1">+IFERROR(INDEX('Hoja de Trabajo para listado'!$A$155:$Z$1048576,MATCH($A1120,'Hoja de Trabajo para listado'!$A$155:$A$1048576,0),MATCH((CUADRO!L$5&amp;$E1120),'Hoja de Trabajo para listado'!$A$151:$Z$151,0)),0)+IFERROR(INDEX('Hoja de Trabajo para listado'!$AB$155:$BA$1048576,MATCH($A1120,'Hoja de Trabajo para listado'!$AB$155:$AB$1048576,0),MATCH((CUADRO!L$5&amp;$E1120),'Hoja de Trabajo para listado'!$AB$151:$BA$151,0)),0)+IFERROR(INDEX('Hoja de Trabajo para listado'!$BC$155:$CB$1048576,MATCH($A1120,'Hoja de Trabajo para listado'!$BC$155:$BC$1048576,0),MATCH((CUADRO!L$5&amp;$E1120),'Hoja de Trabajo para listado'!$BC$151:$CB$151,0)),0)+IFERROR(INDEX('Hoja de Trabajo para listado'!$DE$153:$DG$274,MATCH($A1120,'Hoja de Trabajo para listado'!$DE$153:$DE$1048576,0),MATCH((CUADRO!L$5&amp;$E1120),'Hoja de Trabajo para listado'!$DE$151:$DG$151,0)),0)+IFERROR(INDEX('Hoja de Trabajo para listado'!$CD$155:$DC$1048576,MATCH($A1120,'Hoja de Trabajo para listado'!$CD$155:$CD$1048576,0),MATCH((CUADRO!L$5&amp;$E1120),'Hoja de Trabajo para listado'!$CD$151:$DC$151,0)),0)</f>
        <v>0</v>
      </c>
      <c r="M1120" s="243">
        <f ca="1">+IFERROR(INDEX('Hoja de Trabajo para listado'!$A$155:$Z$1048576,MATCH($A1120,'Hoja de Trabajo para listado'!$A$155:$A$1048576,0),MATCH((CUADRO!M$5&amp;$E1120),'Hoja de Trabajo para listado'!$A$151:$Z$151,0)),0)+IFERROR(INDEX('Hoja de Trabajo para listado'!$AB$155:$BA$1048576,MATCH($A1120,'Hoja de Trabajo para listado'!$AB$155:$AB$1048576,0),MATCH((CUADRO!M$5&amp;$E1120),'Hoja de Trabajo para listado'!$AB$151:$BA$151,0)),0)+IFERROR(INDEX('Hoja de Trabajo para listado'!$BC$155:$CB$1048576,MATCH($A1120,'Hoja de Trabajo para listado'!$BC$155:$BC$1048576,0),MATCH((CUADRO!M$5&amp;$E1120),'Hoja de Trabajo para listado'!$BC$151:$CB$151,0)),0)+IFERROR(INDEX('Hoja de Trabajo para listado'!$DE$153:$DG$274,MATCH($A1120,'Hoja de Trabajo para listado'!$DE$153:$DE$1048576,0),MATCH((CUADRO!M$5&amp;$E1120),'Hoja de Trabajo para listado'!$DE$151:$DG$151,0)),0)+IFERROR(INDEX('Hoja de Trabajo para listado'!$CD$155:$DC$1048576,MATCH($A1120,'Hoja de Trabajo para listado'!$CD$155:$CD$1048576,0),MATCH((CUADRO!M$5&amp;$E1120),'Hoja de Trabajo para listado'!$CD$151:$DC$151,0)),0)</f>
        <v>0</v>
      </c>
      <c r="N1120" s="243">
        <f ca="1">+IFERROR(INDEX('Hoja de Trabajo para listado'!$A$155:$Z$1048576,MATCH($A1120,'Hoja de Trabajo para listado'!$A$155:$A$1048576,0),MATCH((CUADRO!N$5&amp;$E1120),'Hoja de Trabajo para listado'!$A$151:$Z$151,0)),0)+IFERROR(INDEX('Hoja de Trabajo para listado'!$AB$155:$BA$1048576,MATCH($A1120,'Hoja de Trabajo para listado'!$AB$155:$AB$1048576,0),MATCH((CUADRO!N$5&amp;$E1120),'Hoja de Trabajo para listado'!$AB$151:$BA$151,0)),0)+IFERROR(INDEX('Hoja de Trabajo para listado'!$BC$155:$CB$1048576,MATCH($A1120,'Hoja de Trabajo para listado'!$BC$155:$BC$1048576,0),MATCH((CUADRO!N$5&amp;$E1120),'Hoja de Trabajo para listado'!$BC$151:$CB$151,0)),0)+IFERROR(INDEX('Hoja de Trabajo para listado'!$DE$153:$DG$274,MATCH($A1120,'Hoja de Trabajo para listado'!$DE$153:$DE$1048576,0),MATCH((CUADRO!N$5&amp;$E1120),'Hoja de Trabajo para listado'!$DE$151:$DG$151,0)),0)+IFERROR(INDEX('Hoja de Trabajo para listado'!$CD$155:$DC$1048576,MATCH($A1120,'Hoja de Trabajo para listado'!$CD$155:$CD$1048576,0),MATCH((CUADRO!N$5&amp;$E1120),'Hoja de Trabajo para listado'!$CD$151:$DC$151,0)),0)</f>
        <v>0</v>
      </c>
      <c r="O1120" s="243">
        <f ca="1">+IFERROR(INDEX('Hoja de Trabajo para listado'!$A$155:$Z$1048576,MATCH($A1120,'Hoja de Trabajo para listado'!$A$155:$A$1048576,0),MATCH((CUADRO!O$5&amp;$E1120),'Hoja de Trabajo para listado'!$A$151:$Z$151,0)),0)+IFERROR(INDEX('Hoja de Trabajo para listado'!$AB$155:$BA$1048576,MATCH($A1120,'Hoja de Trabajo para listado'!$AB$155:$AB$1048576,0),MATCH((CUADRO!O$5&amp;$E1120),'Hoja de Trabajo para listado'!$AB$151:$BA$151,0)),0)+IFERROR(INDEX('Hoja de Trabajo para listado'!$BC$155:$CB$1048576,MATCH($A1120,'Hoja de Trabajo para listado'!$BC$155:$BC$1048576,0),MATCH((CUADRO!O$5&amp;$E1120),'Hoja de Trabajo para listado'!$BC$151:$CB$151,0)),0)+IFERROR(INDEX('Hoja de Trabajo para listado'!$DE$153:$DG$274,MATCH($A1120,'Hoja de Trabajo para listado'!$DE$153:$DE$1048576,0),MATCH((CUADRO!O$5&amp;$E1120),'Hoja de Trabajo para listado'!$DE$151:$DG$151,0)),0)+IFERROR(INDEX('Hoja de Trabajo para listado'!$CD$155:$DC$1048576,MATCH($A1120,'Hoja de Trabajo para listado'!$CD$155:$CD$1048576,0),MATCH((CUADRO!O$5&amp;$E1120),'Hoja de Trabajo para listado'!$CD$151:$DC$151,0)),0)</f>
        <v>0</v>
      </c>
      <c r="P1120" s="243">
        <f ca="1">+IFERROR(INDEX('Hoja de Trabajo para listado'!$A$155:$Z$1048576,MATCH($A1120,'Hoja de Trabajo para listado'!$A$155:$A$1048576,0),MATCH((CUADRO!P$5&amp;$E1120),'Hoja de Trabajo para listado'!$A$151:$Z$151,0)),0)+IFERROR(INDEX('Hoja de Trabajo para listado'!$AB$155:$BA$1048576,MATCH($A1120,'Hoja de Trabajo para listado'!$AB$155:$AB$1048576,0),MATCH((CUADRO!P$5&amp;$E1120),'Hoja de Trabajo para listado'!$AB$151:$BA$151,0)),0)+IFERROR(INDEX('Hoja de Trabajo para listado'!$BC$155:$CB$1048576,MATCH($A1120,'Hoja de Trabajo para listado'!$BC$155:$BC$1048576,0),MATCH((CUADRO!P$5&amp;$E1120),'Hoja de Trabajo para listado'!$BC$151:$CB$151,0)),0)+IFERROR(INDEX('Hoja de Trabajo para listado'!$DE$153:$DG$274,MATCH($A1120,'Hoja de Trabajo para listado'!$DE$153:$DE$1048576,0),MATCH((CUADRO!P$5&amp;$E1120),'Hoja de Trabajo para listado'!$DE$151:$DG$151,0)),0)+IFERROR(INDEX('Hoja de Trabajo para listado'!$CD$155:$DC$1048576,MATCH($A1120,'Hoja de Trabajo para listado'!$CD$155:$CD$1048576,0),MATCH((CUADRO!P$5&amp;$E1120),'Hoja de Trabajo para listado'!$CD$151:$DC$151,0)),0)</f>
        <v>0</v>
      </c>
      <c r="Q1120" s="243">
        <f ca="1">+IFERROR(INDEX('Hoja de Trabajo para listado'!$A$155:$Z$1048576,MATCH($A1120,'Hoja de Trabajo para listado'!$A$155:$A$1048576,0),MATCH((CUADRO!Q$5&amp;$E1120),'Hoja de Trabajo para listado'!$A$151:$Z$151,0)),0)+IFERROR(INDEX('Hoja de Trabajo para listado'!$AB$155:$BA$1048576,MATCH($A1120,'Hoja de Trabajo para listado'!$AB$155:$AB$1048576,0),MATCH((CUADRO!Q$5&amp;$E1120),'Hoja de Trabajo para listado'!$AB$151:$BA$151,0)),0)+IFERROR(INDEX('Hoja de Trabajo para listado'!$BC$155:$CB$1048576,MATCH($A1120,'Hoja de Trabajo para listado'!$BC$155:$BC$1048576,0),MATCH((CUADRO!Q$5&amp;$E1120),'Hoja de Trabajo para listado'!$BC$151:$CB$151,0)),0)+IFERROR(INDEX('Hoja de Trabajo para listado'!$DE$153:$DG$274,MATCH($A1120,'Hoja de Trabajo para listado'!$DE$153:$DE$1048576,0),MATCH((CUADRO!Q$5&amp;$E1120),'Hoja de Trabajo para listado'!$DE$151:$DG$151,0)),0)+IFERROR(INDEX('Hoja de Trabajo para listado'!$CD$155:$DC$1048576,MATCH($A1120,'Hoja de Trabajo para listado'!$CD$155:$CD$1048576,0),MATCH((CUADRO!Q$5&amp;$E1120),'Hoja de Trabajo para listado'!$CD$151:$DC$151,0)),0)</f>
        <v>0</v>
      </c>
      <c r="R1120" s="243">
        <f t="shared" ca="1" si="37"/>
        <v>0</v>
      </c>
      <c r="S1120" s="249"/>
      <c r="T1120" s="243">
        <f ca="1">+T1121</f>
        <v>0</v>
      </c>
      <c r="U1120" s="242">
        <f t="shared" si="38"/>
        <v>1</v>
      </c>
      <c r="V1120" s="333" t="str">
        <f>+VLOOKUP(A1120,bd_lista!$A$3:$E$590,5,FALSE)</f>
        <v>Instituciones Descentralizadas Departamentales</v>
      </c>
      <c r="W1120" s="383" t="str">
        <f>+V1120</f>
        <v>Instituciones Descentralizadas Departamentales</v>
      </c>
      <c r="X1120" s="242">
        <f>+VLOOKUP(A1120,[3]Sheet1!$A$13:$D$744,4,FALSE)</f>
        <v>0</v>
      </c>
      <c r="Y1120" s="242" t="e">
        <f>+VLOOKUP(X1120,bd_lista!$A$3:$C$590,3,FALSE)</f>
        <v>#N/A</v>
      </c>
      <c r="Z1120" s="294">
        <f>+X1120</f>
        <v>0</v>
      </c>
      <c r="AA1120" s="319" t="e">
        <f>+Y1120</f>
        <v>#N/A</v>
      </c>
    </row>
    <row r="1121" spans="1:27" customFormat="1" ht="15" hidden="1" customHeight="1">
      <c r="A1121" s="32">
        <v>2311</v>
      </c>
      <c r="B1121" s="389"/>
      <c r="C1121" s="247" t="str">
        <f>+VLOOKUP(A1121,bd_lista!$A$3:$C$590,3,FALSE)</f>
        <v>SERVICIO DE ENCAUZAMIENTO DE RIOS (SEARPI)</v>
      </c>
      <c r="D1121" s="386"/>
      <c r="E1121" s="244" t="s">
        <v>1305</v>
      </c>
      <c r="F1121" s="245">
        <f ca="1">+IFERROR(INDEX('Hoja de Trabajo para listado'!$A$155:$Z$1048576,MATCH($A1121,'Hoja de Trabajo para listado'!$A$155:$A$1048576,0),MATCH((CUADRO!F$5&amp;$E1121),'Hoja de Trabajo para listado'!$A$151:$Z$151,0)),0)+IFERROR(INDEX('Hoja de Trabajo para listado'!$AB$155:$BA$1048576,MATCH($A1121,'Hoja de Trabajo para listado'!$AB$155:$AB$1048576,0),MATCH((CUADRO!F$5&amp;$E1121),'Hoja de Trabajo para listado'!$AB$151:$BA$151,0)),0)+IFERROR(INDEX('Hoja de Trabajo para listado'!$BC$155:$CB$1048576,MATCH($A1121,'Hoja de Trabajo para listado'!$BC$155:$BC$1048576,0),MATCH((CUADRO!F$5&amp;$E1121),'Hoja de Trabajo para listado'!$BC$151:$CB$151,0)),0)+IFERROR(INDEX('Hoja de Trabajo para listado'!$DE$153:$DG$274,MATCH($A1121,'Hoja de Trabajo para listado'!$DE$153:$DE$1048576,0),MATCH((CUADRO!F$5&amp;$E1121),'Hoja de Trabajo para listado'!$DE$151:$DG$151,0)),0)+IFERROR(INDEX('Hoja de Trabajo para listado'!$CD$155:$DC$1048576,MATCH($A1121,'Hoja de Trabajo para listado'!$CD$155:$CD$1048576,0),MATCH((CUADRO!F$5&amp;$E1121),'Hoja de Trabajo para listado'!$CD$151:$DC$151,0)),0)</f>
        <v>0</v>
      </c>
      <c r="G1121" s="245">
        <f ca="1">+IFERROR(INDEX('Hoja de Trabajo para listado'!$A$155:$Z$1048576,MATCH($A1121,'Hoja de Trabajo para listado'!$A$155:$A$1048576,0),MATCH((CUADRO!G$5&amp;$E1121),'Hoja de Trabajo para listado'!$A$151:$Z$151,0)),0)+IFERROR(INDEX('Hoja de Trabajo para listado'!$AB$155:$BA$1048576,MATCH($A1121,'Hoja de Trabajo para listado'!$AB$155:$AB$1048576,0),MATCH((CUADRO!G$5&amp;$E1121),'Hoja de Trabajo para listado'!$AB$151:$BA$151,0)),0)+IFERROR(INDEX('Hoja de Trabajo para listado'!$BC$155:$CB$1048576,MATCH($A1121,'Hoja de Trabajo para listado'!$BC$155:$BC$1048576,0),MATCH((CUADRO!G$5&amp;$E1121),'Hoja de Trabajo para listado'!$BC$151:$CB$151,0)),0)+IFERROR(INDEX('Hoja de Trabajo para listado'!$DE$153:$DG$274,MATCH($A1121,'Hoja de Trabajo para listado'!$DE$153:$DE$1048576,0),MATCH((CUADRO!G$5&amp;$E1121),'Hoja de Trabajo para listado'!$DE$151:$DG$151,0)),0)+IFERROR(INDEX('Hoja de Trabajo para listado'!$CD$155:$DC$1048576,MATCH($A1121,'Hoja de Trabajo para listado'!$CD$155:$CD$1048576,0),MATCH((CUADRO!G$5&amp;$E1121),'Hoja de Trabajo para listado'!$CD$151:$DC$151,0)),0)</f>
        <v>0</v>
      </c>
      <c r="H1121" s="245">
        <f ca="1">+IFERROR(INDEX('Hoja de Trabajo para listado'!$A$155:$Z$1048576,MATCH($A1121,'Hoja de Trabajo para listado'!$A$155:$A$1048576,0),MATCH((CUADRO!H$5&amp;$E1121),'Hoja de Trabajo para listado'!$A$151:$Z$151,0)),0)+IFERROR(INDEX('Hoja de Trabajo para listado'!$AB$155:$BA$1048576,MATCH($A1121,'Hoja de Trabajo para listado'!$AB$155:$AB$1048576,0),MATCH((CUADRO!H$5&amp;$E1121),'Hoja de Trabajo para listado'!$AB$151:$BA$151,0)),0)+IFERROR(INDEX('Hoja de Trabajo para listado'!$BC$155:$CB$1048576,MATCH($A1121,'Hoja de Trabajo para listado'!$BC$155:$BC$1048576,0),MATCH((CUADRO!H$5&amp;$E1121),'Hoja de Trabajo para listado'!$BC$151:$CB$151,0)),0)+IFERROR(INDEX('Hoja de Trabajo para listado'!$DE$153:$DG$274,MATCH($A1121,'Hoja de Trabajo para listado'!$DE$153:$DE$1048576,0),MATCH((CUADRO!H$5&amp;$E1121),'Hoja de Trabajo para listado'!$DE$151:$DG$151,0)),0)+IFERROR(INDEX('Hoja de Trabajo para listado'!$CD$155:$DC$1048576,MATCH($A1121,'Hoja de Trabajo para listado'!$CD$155:$CD$1048576,0),MATCH((CUADRO!H$5&amp;$E1121),'Hoja de Trabajo para listado'!$CD$151:$DC$151,0)),0)</f>
        <v>0</v>
      </c>
      <c r="I1121" s="245">
        <f ca="1">+IFERROR(INDEX('Hoja de Trabajo para listado'!$A$155:$Z$1048576,MATCH($A1121,'Hoja de Trabajo para listado'!$A$155:$A$1048576,0),MATCH((CUADRO!I$5&amp;$E1121),'Hoja de Trabajo para listado'!$A$151:$Z$151,0)),0)+IFERROR(INDEX('Hoja de Trabajo para listado'!$AB$155:$BA$1048576,MATCH($A1121,'Hoja de Trabajo para listado'!$AB$155:$AB$1048576,0),MATCH((CUADRO!I$5&amp;$E1121),'Hoja de Trabajo para listado'!$AB$151:$BA$151,0)),0)+IFERROR(INDEX('Hoja de Trabajo para listado'!$BC$155:$CB$1048576,MATCH($A1121,'Hoja de Trabajo para listado'!$BC$155:$BC$1048576,0),MATCH((CUADRO!I$5&amp;$E1121),'Hoja de Trabajo para listado'!$BC$151:$CB$151,0)),0)+IFERROR(INDEX('Hoja de Trabajo para listado'!$DE$153:$DG$274,MATCH($A1121,'Hoja de Trabajo para listado'!$DE$153:$DE$1048576,0),MATCH((CUADRO!I$5&amp;$E1121),'Hoja de Trabajo para listado'!$DE$151:$DG$151,0)),0)+IFERROR(INDEX('Hoja de Trabajo para listado'!$CD$155:$DC$1048576,MATCH($A1121,'Hoja de Trabajo para listado'!$CD$155:$CD$1048576,0),MATCH((CUADRO!I$5&amp;$E1121),'Hoja de Trabajo para listado'!$CD$151:$DC$151,0)),0)</f>
        <v>0</v>
      </c>
      <c r="J1121" s="245">
        <f ca="1">+IFERROR(INDEX('Hoja de Trabajo para listado'!$A$155:$Z$1048576,MATCH($A1121,'Hoja de Trabajo para listado'!$A$155:$A$1048576,0),MATCH((CUADRO!J$5&amp;$E1121),'Hoja de Trabajo para listado'!$A$151:$Z$151,0)),0)+IFERROR(INDEX('Hoja de Trabajo para listado'!$AB$155:$BA$1048576,MATCH($A1121,'Hoja de Trabajo para listado'!$AB$155:$AB$1048576,0),MATCH((CUADRO!J$5&amp;$E1121),'Hoja de Trabajo para listado'!$AB$151:$BA$151,0)),0)+IFERROR(INDEX('Hoja de Trabajo para listado'!$BC$155:$CB$1048576,MATCH($A1121,'Hoja de Trabajo para listado'!$BC$155:$BC$1048576,0),MATCH((CUADRO!J$5&amp;$E1121),'Hoja de Trabajo para listado'!$BC$151:$CB$151,0)),0)+IFERROR(INDEX('Hoja de Trabajo para listado'!$DE$153:$DG$274,MATCH($A1121,'Hoja de Trabajo para listado'!$DE$153:$DE$1048576,0),MATCH((CUADRO!J$5&amp;$E1121),'Hoja de Trabajo para listado'!$DE$151:$DG$151,0)),0)+IFERROR(INDEX('Hoja de Trabajo para listado'!$CD$155:$DC$1048576,MATCH($A1121,'Hoja de Trabajo para listado'!$CD$155:$CD$1048576,0),MATCH((CUADRO!J$5&amp;$E1121),'Hoja de Trabajo para listado'!$CD$151:$DC$151,0)),0)</f>
        <v>0</v>
      </c>
      <c r="K1121" s="245">
        <f ca="1">+IFERROR(INDEX('Hoja de Trabajo para listado'!$A$155:$Z$1048576,MATCH($A1121,'Hoja de Trabajo para listado'!$A$155:$A$1048576,0),MATCH((CUADRO!K$5&amp;$E1121),'Hoja de Trabajo para listado'!$A$151:$Z$151,0)),0)+IFERROR(INDEX('Hoja de Trabajo para listado'!$AB$155:$BA$1048576,MATCH($A1121,'Hoja de Trabajo para listado'!$AB$155:$AB$1048576,0),MATCH((CUADRO!K$5&amp;$E1121),'Hoja de Trabajo para listado'!$AB$151:$BA$151,0)),0)+IFERROR(INDEX('Hoja de Trabajo para listado'!$BC$155:$CB$1048576,MATCH($A1121,'Hoja de Trabajo para listado'!$BC$155:$BC$1048576,0),MATCH((CUADRO!K$5&amp;$E1121),'Hoja de Trabajo para listado'!$BC$151:$CB$151,0)),0)+IFERROR(INDEX('Hoja de Trabajo para listado'!$DE$153:$DG$274,MATCH($A1121,'Hoja de Trabajo para listado'!$DE$153:$DE$1048576,0),MATCH((CUADRO!K$5&amp;$E1121),'Hoja de Trabajo para listado'!$DE$151:$DG$151,0)),0)+IFERROR(INDEX('Hoja de Trabajo para listado'!$CD$155:$DC$1048576,MATCH($A1121,'Hoja de Trabajo para listado'!$CD$155:$CD$1048576,0),MATCH((CUADRO!K$5&amp;$E1121),'Hoja de Trabajo para listado'!$CD$151:$DC$151,0)),0)</f>
        <v>0</v>
      </c>
      <c r="L1121" s="245">
        <f ca="1">+IFERROR(INDEX('Hoja de Trabajo para listado'!$A$155:$Z$1048576,MATCH($A1121,'Hoja de Trabajo para listado'!$A$155:$A$1048576,0),MATCH((CUADRO!L$5&amp;$E1121),'Hoja de Trabajo para listado'!$A$151:$Z$151,0)),0)+IFERROR(INDEX('Hoja de Trabajo para listado'!$AB$155:$BA$1048576,MATCH($A1121,'Hoja de Trabajo para listado'!$AB$155:$AB$1048576,0),MATCH((CUADRO!L$5&amp;$E1121),'Hoja de Trabajo para listado'!$AB$151:$BA$151,0)),0)+IFERROR(INDEX('Hoja de Trabajo para listado'!$BC$155:$CB$1048576,MATCH($A1121,'Hoja de Trabajo para listado'!$BC$155:$BC$1048576,0),MATCH((CUADRO!L$5&amp;$E1121),'Hoja de Trabajo para listado'!$BC$151:$CB$151,0)),0)+IFERROR(INDEX('Hoja de Trabajo para listado'!$DE$153:$DG$274,MATCH($A1121,'Hoja de Trabajo para listado'!$DE$153:$DE$1048576,0),MATCH((CUADRO!L$5&amp;$E1121),'Hoja de Trabajo para listado'!$DE$151:$DG$151,0)),0)+IFERROR(INDEX('Hoja de Trabajo para listado'!$CD$155:$DC$1048576,MATCH($A1121,'Hoja de Trabajo para listado'!$CD$155:$CD$1048576,0),MATCH((CUADRO!L$5&amp;$E1121),'Hoja de Trabajo para listado'!$CD$151:$DC$151,0)),0)</f>
        <v>0</v>
      </c>
      <c r="M1121" s="245">
        <f ca="1">+IFERROR(INDEX('Hoja de Trabajo para listado'!$A$155:$Z$1048576,MATCH($A1121,'Hoja de Trabajo para listado'!$A$155:$A$1048576,0),MATCH((CUADRO!M$5&amp;$E1121),'Hoja de Trabajo para listado'!$A$151:$Z$151,0)),0)+IFERROR(INDEX('Hoja de Trabajo para listado'!$AB$155:$BA$1048576,MATCH($A1121,'Hoja de Trabajo para listado'!$AB$155:$AB$1048576,0),MATCH((CUADRO!M$5&amp;$E1121),'Hoja de Trabajo para listado'!$AB$151:$BA$151,0)),0)+IFERROR(INDEX('Hoja de Trabajo para listado'!$BC$155:$CB$1048576,MATCH($A1121,'Hoja de Trabajo para listado'!$BC$155:$BC$1048576,0),MATCH((CUADRO!M$5&amp;$E1121),'Hoja de Trabajo para listado'!$BC$151:$CB$151,0)),0)+IFERROR(INDEX('Hoja de Trabajo para listado'!$DE$153:$DG$274,MATCH($A1121,'Hoja de Trabajo para listado'!$DE$153:$DE$1048576,0),MATCH((CUADRO!M$5&amp;$E1121),'Hoja de Trabajo para listado'!$DE$151:$DG$151,0)),0)+IFERROR(INDEX('Hoja de Trabajo para listado'!$CD$155:$DC$1048576,MATCH($A1121,'Hoja de Trabajo para listado'!$CD$155:$CD$1048576,0),MATCH((CUADRO!M$5&amp;$E1121),'Hoja de Trabajo para listado'!$CD$151:$DC$151,0)),0)</f>
        <v>0</v>
      </c>
      <c r="N1121" s="245">
        <f ca="1">+IFERROR(INDEX('Hoja de Trabajo para listado'!$A$155:$Z$1048576,MATCH($A1121,'Hoja de Trabajo para listado'!$A$155:$A$1048576,0),MATCH((CUADRO!N$5&amp;$E1121),'Hoja de Trabajo para listado'!$A$151:$Z$151,0)),0)+IFERROR(INDEX('Hoja de Trabajo para listado'!$AB$155:$BA$1048576,MATCH($A1121,'Hoja de Trabajo para listado'!$AB$155:$AB$1048576,0),MATCH((CUADRO!N$5&amp;$E1121),'Hoja de Trabajo para listado'!$AB$151:$BA$151,0)),0)+IFERROR(INDEX('Hoja de Trabajo para listado'!$BC$155:$CB$1048576,MATCH($A1121,'Hoja de Trabajo para listado'!$BC$155:$BC$1048576,0),MATCH((CUADRO!N$5&amp;$E1121),'Hoja de Trabajo para listado'!$BC$151:$CB$151,0)),0)+IFERROR(INDEX('Hoja de Trabajo para listado'!$DE$153:$DG$274,MATCH($A1121,'Hoja de Trabajo para listado'!$DE$153:$DE$1048576,0),MATCH((CUADRO!N$5&amp;$E1121),'Hoja de Trabajo para listado'!$DE$151:$DG$151,0)),0)+IFERROR(INDEX('Hoja de Trabajo para listado'!$CD$155:$DC$1048576,MATCH($A1121,'Hoja de Trabajo para listado'!$CD$155:$CD$1048576,0),MATCH((CUADRO!N$5&amp;$E1121),'Hoja de Trabajo para listado'!$CD$151:$DC$151,0)),0)</f>
        <v>0</v>
      </c>
      <c r="O1121" s="245">
        <f ca="1">+IFERROR(INDEX('Hoja de Trabajo para listado'!$A$155:$Z$1048576,MATCH($A1121,'Hoja de Trabajo para listado'!$A$155:$A$1048576,0),MATCH((CUADRO!O$5&amp;$E1121),'Hoja de Trabajo para listado'!$A$151:$Z$151,0)),0)+IFERROR(INDEX('Hoja de Trabajo para listado'!$AB$155:$BA$1048576,MATCH($A1121,'Hoja de Trabajo para listado'!$AB$155:$AB$1048576,0),MATCH((CUADRO!O$5&amp;$E1121),'Hoja de Trabajo para listado'!$AB$151:$BA$151,0)),0)+IFERROR(INDEX('Hoja de Trabajo para listado'!$BC$155:$CB$1048576,MATCH($A1121,'Hoja de Trabajo para listado'!$BC$155:$BC$1048576,0),MATCH((CUADRO!O$5&amp;$E1121),'Hoja de Trabajo para listado'!$BC$151:$CB$151,0)),0)+IFERROR(INDEX('Hoja de Trabajo para listado'!$DE$153:$DG$274,MATCH($A1121,'Hoja de Trabajo para listado'!$DE$153:$DE$1048576,0),MATCH((CUADRO!O$5&amp;$E1121),'Hoja de Trabajo para listado'!$DE$151:$DG$151,0)),0)+IFERROR(INDEX('Hoja de Trabajo para listado'!$CD$155:$DC$1048576,MATCH($A1121,'Hoja de Trabajo para listado'!$CD$155:$CD$1048576,0),MATCH((CUADRO!O$5&amp;$E1121),'Hoja de Trabajo para listado'!$CD$151:$DC$151,0)),0)</f>
        <v>0</v>
      </c>
      <c r="P1121" s="245">
        <f ca="1">+IFERROR(INDEX('Hoja de Trabajo para listado'!$A$155:$Z$1048576,MATCH($A1121,'Hoja de Trabajo para listado'!$A$155:$A$1048576,0),MATCH((CUADRO!P$5&amp;$E1121),'Hoja de Trabajo para listado'!$A$151:$Z$151,0)),0)+IFERROR(INDEX('Hoja de Trabajo para listado'!$AB$155:$BA$1048576,MATCH($A1121,'Hoja de Trabajo para listado'!$AB$155:$AB$1048576,0),MATCH((CUADRO!P$5&amp;$E1121),'Hoja de Trabajo para listado'!$AB$151:$BA$151,0)),0)+IFERROR(INDEX('Hoja de Trabajo para listado'!$BC$155:$CB$1048576,MATCH($A1121,'Hoja de Trabajo para listado'!$BC$155:$BC$1048576,0),MATCH((CUADRO!P$5&amp;$E1121),'Hoja de Trabajo para listado'!$BC$151:$CB$151,0)),0)+IFERROR(INDEX('Hoja de Trabajo para listado'!$DE$153:$DG$274,MATCH($A1121,'Hoja de Trabajo para listado'!$DE$153:$DE$1048576,0),MATCH((CUADRO!P$5&amp;$E1121),'Hoja de Trabajo para listado'!$DE$151:$DG$151,0)),0)+IFERROR(INDEX('Hoja de Trabajo para listado'!$CD$155:$DC$1048576,MATCH($A1121,'Hoja de Trabajo para listado'!$CD$155:$CD$1048576,0),MATCH((CUADRO!P$5&amp;$E1121),'Hoja de Trabajo para listado'!$CD$151:$DC$151,0)),0)</f>
        <v>0</v>
      </c>
      <c r="Q1121" s="245">
        <f ca="1">+IFERROR(INDEX('Hoja de Trabajo para listado'!$A$155:$Z$1048576,MATCH($A1121,'Hoja de Trabajo para listado'!$A$155:$A$1048576,0),MATCH((CUADRO!Q$5&amp;$E1121),'Hoja de Trabajo para listado'!$A$151:$Z$151,0)),0)+IFERROR(INDEX('Hoja de Trabajo para listado'!$AB$155:$BA$1048576,MATCH($A1121,'Hoja de Trabajo para listado'!$AB$155:$AB$1048576,0),MATCH((CUADRO!Q$5&amp;$E1121),'Hoja de Trabajo para listado'!$AB$151:$BA$151,0)),0)+IFERROR(INDEX('Hoja de Trabajo para listado'!$BC$155:$CB$1048576,MATCH($A1121,'Hoja de Trabajo para listado'!$BC$155:$BC$1048576,0),MATCH((CUADRO!Q$5&amp;$E1121),'Hoja de Trabajo para listado'!$BC$151:$CB$151,0)),0)+IFERROR(INDEX('Hoja de Trabajo para listado'!$DE$153:$DG$274,MATCH($A1121,'Hoja de Trabajo para listado'!$DE$153:$DE$1048576,0),MATCH((CUADRO!Q$5&amp;$E1121),'Hoja de Trabajo para listado'!$DE$151:$DG$151,0)),0)+IFERROR(INDEX('Hoja de Trabajo para listado'!$CD$155:$DC$1048576,MATCH($A1121,'Hoja de Trabajo para listado'!$CD$155:$CD$1048576,0),MATCH((CUADRO!Q$5&amp;$E1121),'Hoja de Trabajo para listado'!$CD$151:$DC$151,0)),0)</f>
        <v>0</v>
      </c>
      <c r="R1121" s="245">
        <f t="shared" ca="1" si="37"/>
        <v>0</v>
      </c>
      <c r="S1121" s="259">
        <f ca="1">+R1120+R1121</f>
        <v>0</v>
      </c>
      <c r="T1121" s="245">
        <f ca="1">+S1121</f>
        <v>0</v>
      </c>
      <c r="U1121" s="244">
        <f t="shared" si="38"/>
        <v>2</v>
      </c>
      <c r="V1121" s="333" t="str">
        <f>+VLOOKUP(A1121,bd_lista!$A$3:$E$590,5,FALSE)</f>
        <v>Instituciones Descentralizadas Departamentales</v>
      </c>
      <c r="W1121" s="384"/>
      <c r="X1121" s="242">
        <f>+VLOOKUP(A1121,[3]Sheet1!$A$13:$D$744,4,FALSE)</f>
        <v>0</v>
      </c>
      <c r="Y1121" s="242" t="e">
        <f>+VLOOKUP(X1121,bd_lista!$A$3:$C$590,3,FALSE)</f>
        <v>#N/A</v>
      </c>
      <c r="Z1121" s="292"/>
      <c r="AA1121" s="321"/>
    </row>
    <row r="1122" spans="1:27" customFormat="1" ht="15" hidden="1" customHeight="1">
      <c r="A1122" s="32">
        <v>2312</v>
      </c>
      <c r="B1122" s="388">
        <f>+A1122</f>
        <v>2312</v>
      </c>
      <c r="C1122" s="247" t="str">
        <f>+VLOOKUP(A1122,bd_lista!$A$3:$C$590,3,FALSE)</f>
        <v>EMPRESA MUNICIPAL DE AGUA POTABLE Y ALCANTARILLADO VIACHA</v>
      </c>
      <c r="D1122" s="385" t="str">
        <f>+C1122</f>
        <v>EMPRESA MUNICIPAL DE AGUA POTABLE Y ALCANTARILLADO VIACHA</v>
      </c>
      <c r="E1122" s="242" t="s">
        <v>1304</v>
      </c>
      <c r="F1122" s="243">
        <f ca="1">+IFERROR(INDEX('Hoja de Trabajo para listado'!$A$155:$Z$1048576,MATCH($A1122,'Hoja de Trabajo para listado'!$A$155:$A$1048576,0),MATCH((CUADRO!F$5&amp;$E1122),'Hoja de Trabajo para listado'!$A$151:$Z$151,0)),0)+IFERROR(INDEX('Hoja de Trabajo para listado'!$AB$155:$BA$1048576,MATCH($A1122,'Hoja de Trabajo para listado'!$AB$155:$AB$1048576,0),MATCH((CUADRO!F$5&amp;$E1122),'Hoja de Trabajo para listado'!$AB$151:$BA$151,0)),0)+IFERROR(INDEX('Hoja de Trabajo para listado'!$BC$155:$CB$1048576,MATCH($A1122,'Hoja de Trabajo para listado'!$BC$155:$BC$1048576,0),MATCH((CUADRO!F$5&amp;$E1122),'Hoja de Trabajo para listado'!$BC$151:$CB$151,0)),0)+IFERROR(INDEX('Hoja de Trabajo para listado'!$DE$153:$DG$274,MATCH($A1122,'Hoja de Trabajo para listado'!$DE$153:$DE$1048576,0),MATCH((CUADRO!F$5&amp;$E1122),'Hoja de Trabajo para listado'!$DE$151:$DG$151,0)),0)+IFERROR(INDEX('Hoja de Trabajo para listado'!$CD$155:$DC$1048576,MATCH($A1122,'Hoja de Trabajo para listado'!$CD$155:$CD$1048576,0),MATCH((CUADRO!F$5&amp;$E1122),'Hoja de Trabajo para listado'!$CD$151:$DC$151,0)),0)</f>
        <v>0</v>
      </c>
      <c r="G1122" s="243">
        <f ca="1">+IFERROR(INDEX('Hoja de Trabajo para listado'!$A$155:$Z$1048576,MATCH($A1122,'Hoja de Trabajo para listado'!$A$155:$A$1048576,0),MATCH((CUADRO!G$5&amp;$E1122),'Hoja de Trabajo para listado'!$A$151:$Z$151,0)),0)+IFERROR(INDEX('Hoja de Trabajo para listado'!$AB$155:$BA$1048576,MATCH($A1122,'Hoja de Trabajo para listado'!$AB$155:$AB$1048576,0),MATCH((CUADRO!G$5&amp;$E1122),'Hoja de Trabajo para listado'!$AB$151:$BA$151,0)),0)+IFERROR(INDEX('Hoja de Trabajo para listado'!$BC$155:$CB$1048576,MATCH($A1122,'Hoja de Trabajo para listado'!$BC$155:$BC$1048576,0),MATCH((CUADRO!G$5&amp;$E1122),'Hoja de Trabajo para listado'!$BC$151:$CB$151,0)),0)+IFERROR(INDEX('Hoja de Trabajo para listado'!$DE$153:$DG$274,MATCH($A1122,'Hoja de Trabajo para listado'!$DE$153:$DE$1048576,0),MATCH((CUADRO!G$5&amp;$E1122),'Hoja de Trabajo para listado'!$DE$151:$DG$151,0)),0)+IFERROR(INDEX('Hoja de Trabajo para listado'!$CD$155:$DC$1048576,MATCH($A1122,'Hoja de Trabajo para listado'!$CD$155:$CD$1048576,0),MATCH((CUADRO!G$5&amp;$E1122),'Hoja de Trabajo para listado'!$CD$151:$DC$151,0)),0)</f>
        <v>0</v>
      </c>
      <c r="H1122" s="243">
        <f ca="1">+IFERROR(INDEX('Hoja de Trabajo para listado'!$A$155:$Z$1048576,MATCH($A1122,'Hoja de Trabajo para listado'!$A$155:$A$1048576,0),MATCH((CUADRO!H$5&amp;$E1122),'Hoja de Trabajo para listado'!$A$151:$Z$151,0)),0)+IFERROR(INDEX('Hoja de Trabajo para listado'!$AB$155:$BA$1048576,MATCH($A1122,'Hoja de Trabajo para listado'!$AB$155:$AB$1048576,0),MATCH((CUADRO!H$5&amp;$E1122),'Hoja de Trabajo para listado'!$AB$151:$BA$151,0)),0)+IFERROR(INDEX('Hoja de Trabajo para listado'!$BC$155:$CB$1048576,MATCH($A1122,'Hoja de Trabajo para listado'!$BC$155:$BC$1048576,0),MATCH((CUADRO!H$5&amp;$E1122),'Hoja de Trabajo para listado'!$BC$151:$CB$151,0)),0)+IFERROR(INDEX('Hoja de Trabajo para listado'!$DE$153:$DG$274,MATCH($A1122,'Hoja de Trabajo para listado'!$DE$153:$DE$1048576,0),MATCH((CUADRO!H$5&amp;$E1122),'Hoja de Trabajo para listado'!$DE$151:$DG$151,0)),0)+IFERROR(INDEX('Hoja de Trabajo para listado'!$CD$155:$DC$1048576,MATCH($A1122,'Hoja de Trabajo para listado'!$CD$155:$CD$1048576,0),MATCH((CUADRO!H$5&amp;$E1122),'Hoja de Trabajo para listado'!$CD$151:$DC$151,0)),0)</f>
        <v>0</v>
      </c>
      <c r="I1122" s="243">
        <f ca="1">+IFERROR(INDEX('Hoja de Trabajo para listado'!$A$155:$Z$1048576,MATCH($A1122,'Hoja de Trabajo para listado'!$A$155:$A$1048576,0),MATCH((CUADRO!I$5&amp;$E1122),'Hoja de Trabajo para listado'!$A$151:$Z$151,0)),0)+IFERROR(INDEX('Hoja de Trabajo para listado'!$AB$155:$BA$1048576,MATCH($A1122,'Hoja de Trabajo para listado'!$AB$155:$AB$1048576,0),MATCH((CUADRO!I$5&amp;$E1122),'Hoja de Trabajo para listado'!$AB$151:$BA$151,0)),0)+IFERROR(INDEX('Hoja de Trabajo para listado'!$BC$155:$CB$1048576,MATCH($A1122,'Hoja de Trabajo para listado'!$BC$155:$BC$1048576,0),MATCH((CUADRO!I$5&amp;$E1122),'Hoja de Trabajo para listado'!$BC$151:$CB$151,0)),0)+IFERROR(INDEX('Hoja de Trabajo para listado'!$DE$153:$DG$274,MATCH($A1122,'Hoja de Trabajo para listado'!$DE$153:$DE$1048576,0),MATCH((CUADRO!I$5&amp;$E1122),'Hoja de Trabajo para listado'!$DE$151:$DG$151,0)),0)+IFERROR(INDEX('Hoja de Trabajo para listado'!$CD$155:$DC$1048576,MATCH($A1122,'Hoja de Trabajo para listado'!$CD$155:$CD$1048576,0),MATCH((CUADRO!I$5&amp;$E1122),'Hoja de Trabajo para listado'!$CD$151:$DC$151,0)),0)</f>
        <v>0</v>
      </c>
      <c r="J1122" s="243">
        <f ca="1">+IFERROR(INDEX('Hoja de Trabajo para listado'!$A$155:$Z$1048576,MATCH($A1122,'Hoja de Trabajo para listado'!$A$155:$A$1048576,0),MATCH((CUADRO!J$5&amp;$E1122),'Hoja de Trabajo para listado'!$A$151:$Z$151,0)),0)+IFERROR(INDEX('Hoja de Trabajo para listado'!$AB$155:$BA$1048576,MATCH($A1122,'Hoja de Trabajo para listado'!$AB$155:$AB$1048576,0),MATCH((CUADRO!J$5&amp;$E1122),'Hoja de Trabajo para listado'!$AB$151:$BA$151,0)),0)+IFERROR(INDEX('Hoja de Trabajo para listado'!$BC$155:$CB$1048576,MATCH($A1122,'Hoja de Trabajo para listado'!$BC$155:$BC$1048576,0),MATCH((CUADRO!J$5&amp;$E1122),'Hoja de Trabajo para listado'!$BC$151:$CB$151,0)),0)+IFERROR(INDEX('Hoja de Trabajo para listado'!$DE$153:$DG$274,MATCH($A1122,'Hoja de Trabajo para listado'!$DE$153:$DE$1048576,0),MATCH((CUADRO!J$5&amp;$E1122),'Hoja de Trabajo para listado'!$DE$151:$DG$151,0)),0)+IFERROR(INDEX('Hoja de Trabajo para listado'!$CD$155:$DC$1048576,MATCH($A1122,'Hoja de Trabajo para listado'!$CD$155:$CD$1048576,0),MATCH((CUADRO!J$5&amp;$E1122),'Hoja de Trabajo para listado'!$CD$151:$DC$151,0)),0)</f>
        <v>0</v>
      </c>
      <c r="K1122" s="243">
        <f ca="1">+IFERROR(INDEX('Hoja de Trabajo para listado'!$A$155:$Z$1048576,MATCH($A1122,'Hoja de Trabajo para listado'!$A$155:$A$1048576,0),MATCH((CUADRO!K$5&amp;$E1122),'Hoja de Trabajo para listado'!$A$151:$Z$151,0)),0)+IFERROR(INDEX('Hoja de Trabajo para listado'!$AB$155:$BA$1048576,MATCH($A1122,'Hoja de Trabajo para listado'!$AB$155:$AB$1048576,0),MATCH((CUADRO!K$5&amp;$E1122),'Hoja de Trabajo para listado'!$AB$151:$BA$151,0)),0)+IFERROR(INDEX('Hoja de Trabajo para listado'!$BC$155:$CB$1048576,MATCH($A1122,'Hoja de Trabajo para listado'!$BC$155:$BC$1048576,0),MATCH((CUADRO!K$5&amp;$E1122),'Hoja de Trabajo para listado'!$BC$151:$CB$151,0)),0)+IFERROR(INDEX('Hoja de Trabajo para listado'!$DE$153:$DG$274,MATCH($A1122,'Hoja de Trabajo para listado'!$DE$153:$DE$1048576,0),MATCH((CUADRO!K$5&amp;$E1122),'Hoja de Trabajo para listado'!$DE$151:$DG$151,0)),0)+IFERROR(INDEX('Hoja de Trabajo para listado'!$CD$155:$DC$1048576,MATCH($A1122,'Hoja de Trabajo para listado'!$CD$155:$CD$1048576,0),MATCH((CUADRO!K$5&amp;$E1122),'Hoja de Trabajo para listado'!$CD$151:$DC$151,0)),0)</f>
        <v>0</v>
      </c>
      <c r="L1122" s="243">
        <f ca="1">+IFERROR(INDEX('Hoja de Trabajo para listado'!$A$155:$Z$1048576,MATCH($A1122,'Hoja de Trabajo para listado'!$A$155:$A$1048576,0),MATCH((CUADRO!L$5&amp;$E1122),'Hoja de Trabajo para listado'!$A$151:$Z$151,0)),0)+IFERROR(INDEX('Hoja de Trabajo para listado'!$AB$155:$BA$1048576,MATCH($A1122,'Hoja de Trabajo para listado'!$AB$155:$AB$1048576,0),MATCH((CUADRO!L$5&amp;$E1122),'Hoja de Trabajo para listado'!$AB$151:$BA$151,0)),0)+IFERROR(INDEX('Hoja de Trabajo para listado'!$BC$155:$CB$1048576,MATCH($A1122,'Hoja de Trabajo para listado'!$BC$155:$BC$1048576,0),MATCH((CUADRO!L$5&amp;$E1122),'Hoja de Trabajo para listado'!$BC$151:$CB$151,0)),0)+IFERROR(INDEX('Hoja de Trabajo para listado'!$DE$153:$DG$274,MATCH($A1122,'Hoja de Trabajo para listado'!$DE$153:$DE$1048576,0),MATCH((CUADRO!L$5&amp;$E1122),'Hoja de Trabajo para listado'!$DE$151:$DG$151,0)),0)+IFERROR(INDEX('Hoja de Trabajo para listado'!$CD$155:$DC$1048576,MATCH($A1122,'Hoja de Trabajo para listado'!$CD$155:$CD$1048576,0),MATCH((CUADRO!L$5&amp;$E1122),'Hoja de Trabajo para listado'!$CD$151:$DC$151,0)),0)</f>
        <v>0</v>
      </c>
      <c r="M1122" s="243">
        <f ca="1">+IFERROR(INDEX('Hoja de Trabajo para listado'!$A$155:$Z$1048576,MATCH($A1122,'Hoja de Trabajo para listado'!$A$155:$A$1048576,0),MATCH((CUADRO!M$5&amp;$E1122),'Hoja de Trabajo para listado'!$A$151:$Z$151,0)),0)+IFERROR(INDEX('Hoja de Trabajo para listado'!$AB$155:$BA$1048576,MATCH($A1122,'Hoja de Trabajo para listado'!$AB$155:$AB$1048576,0),MATCH((CUADRO!M$5&amp;$E1122),'Hoja de Trabajo para listado'!$AB$151:$BA$151,0)),0)+IFERROR(INDEX('Hoja de Trabajo para listado'!$BC$155:$CB$1048576,MATCH($A1122,'Hoja de Trabajo para listado'!$BC$155:$BC$1048576,0),MATCH((CUADRO!M$5&amp;$E1122),'Hoja de Trabajo para listado'!$BC$151:$CB$151,0)),0)+IFERROR(INDEX('Hoja de Trabajo para listado'!$DE$153:$DG$274,MATCH($A1122,'Hoja de Trabajo para listado'!$DE$153:$DE$1048576,0),MATCH((CUADRO!M$5&amp;$E1122),'Hoja de Trabajo para listado'!$DE$151:$DG$151,0)),0)+IFERROR(INDEX('Hoja de Trabajo para listado'!$CD$155:$DC$1048576,MATCH($A1122,'Hoja de Trabajo para listado'!$CD$155:$CD$1048576,0),MATCH((CUADRO!M$5&amp;$E1122),'Hoja de Trabajo para listado'!$CD$151:$DC$151,0)),0)</f>
        <v>0</v>
      </c>
      <c r="N1122" s="243">
        <f ca="1">+IFERROR(INDEX('Hoja de Trabajo para listado'!$A$155:$Z$1048576,MATCH($A1122,'Hoja de Trabajo para listado'!$A$155:$A$1048576,0),MATCH((CUADRO!N$5&amp;$E1122),'Hoja de Trabajo para listado'!$A$151:$Z$151,0)),0)+IFERROR(INDEX('Hoja de Trabajo para listado'!$AB$155:$BA$1048576,MATCH($A1122,'Hoja de Trabajo para listado'!$AB$155:$AB$1048576,0),MATCH((CUADRO!N$5&amp;$E1122),'Hoja de Trabajo para listado'!$AB$151:$BA$151,0)),0)+IFERROR(INDEX('Hoja de Trabajo para listado'!$BC$155:$CB$1048576,MATCH($A1122,'Hoja de Trabajo para listado'!$BC$155:$BC$1048576,0),MATCH((CUADRO!N$5&amp;$E1122),'Hoja de Trabajo para listado'!$BC$151:$CB$151,0)),0)+IFERROR(INDEX('Hoja de Trabajo para listado'!$DE$153:$DG$274,MATCH($A1122,'Hoja de Trabajo para listado'!$DE$153:$DE$1048576,0),MATCH((CUADRO!N$5&amp;$E1122),'Hoja de Trabajo para listado'!$DE$151:$DG$151,0)),0)+IFERROR(INDEX('Hoja de Trabajo para listado'!$CD$155:$DC$1048576,MATCH($A1122,'Hoja de Trabajo para listado'!$CD$155:$CD$1048576,0),MATCH((CUADRO!N$5&amp;$E1122),'Hoja de Trabajo para listado'!$CD$151:$DC$151,0)),0)</f>
        <v>0</v>
      </c>
      <c r="O1122" s="243">
        <f ca="1">+IFERROR(INDEX('Hoja de Trabajo para listado'!$A$155:$Z$1048576,MATCH($A1122,'Hoja de Trabajo para listado'!$A$155:$A$1048576,0),MATCH((CUADRO!O$5&amp;$E1122),'Hoja de Trabajo para listado'!$A$151:$Z$151,0)),0)+IFERROR(INDEX('Hoja de Trabajo para listado'!$AB$155:$BA$1048576,MATCH($A1122,'Hoja de Trabajo para listado'!$AB$155:$AB$1048576,0),MATCH((CUADRO!O$5&amp;$E1122),'Hoja de Trabajo para listado'!$AB$151:$BA$151,0)),0)+IFERROR(INDEX('Hoja de Trabajo para listado'!$BC$155:$CB$1048576,MATCH($A1122,'Hoja de Trabajo para listado'!$BC$155:$BC$1048576,0),MATCH((CUADRO!O$5&amp;$E1122),'Hoja de Trabajo para listado'!$BC$151:$CB$151,0)),0)+IFERROR(INDEX('Hoja de Trabajo para listado'!$DE$153:$DG$274,MATCH($A1122,'Hoja de Trabajo para listado'!$DE$153:$DE$1048576,0),MATCH((CUADRO!O$5&amp;$E1122),'Hoja de Trabajo para listado'!$DE$151:$DG$151,0)),0)+IFERROR(INDEX('Hoja de Trabajo para listado'!$CD$155:$DC$1048576,MATCH($A1122,'Hoja de Trabajo para listado'!$CD$155:$CD$1048576,0),MATCH((CUADRO!O$5&amp;$E1122),'Hoja de Trabajo para listado'!$CD$151:$DC$151,0)),0)</f>
        <v>0</v>
      </c>
      <c r="P1122" s="243">
        <f ca="1">+IFERROR(INDEX('Hoja de Trabajo para listado'!$A$155:$Z$1048576,MATCH($A1122,'Hoja de Trabajo para listado'!$A$155:$A$1048576,0),MATCH((CUADRO!P$5&amp;$E1122),'Hoja de Trabajo para listado'!$A$151:$Z$151,0)),0)+IFERROR(INDEX('Hoja de Trabajo para listado'!$AB$155:$BA$1048576,MATCH($A1122,'Hoja de Trabajo para listado'!$AB$155:$AB$1048576,0),MATCH((CUADRO!P$5&amp;$E1122),'Hoja de Trabajo para listado'!$AB$151:$BA$151,0)),0)+IFERROR(INDEX('Hoja de Trabajo para listado'!$BC$155:$CB$1048576,MATCH($A1122,'Hoja de Trabajo para listado'!$BC$155:$BC$1048576,0),MATCH((CUADRO!P$5&amp;$E1122),'Hoja de Trabajo para listado'!$BC$151:$CB$151,0)),0)+IFERROR(INDEX('Hoja de Trabajo para listado'!$DE$153:$DG$274,MATCH($A1122,'Hoja de Trabajo para listado'!$DE$153:$DE$1048576,0),MATCH((CUADRO!P$5&amp;$E1122),'Hoja de Trabajo para listado'!$DE$151:$DG$151,0)),0)+IFERROR(INDEX('Hoja de Trabajo para listado'!$CD$155:$DC$1048576,MATCH($A1122,'Hoja de Trabajo para listado'!$CD$155:$CD$1048576,0),MATCH((CUADRO!P$5&amp;$E1122),'Hoja de Trabajo para listado'!$CD$151:$DC$151,0)),0)</f>
        <v>0</v>
      </c>
      <c r="Q1122" s="243">
        <f ca="1">+IFERROR(INDEX('Hoja de Trabajo para listado'!$A$155:$Z$1048576,MATCH($A1122,'Hoja de Trabajo para listado'!$A$155:$A$1048576,0),MATCH((CUADRO!Q$5&amp;$E1122),'Hoja de Trabajo para listado'!$A$151:$Z$151,0)),0)+IFERROR(INDEX('Hoja de Trabajo para listado'!$AB$155:$BA$1048576,MATCH($A1122,'Hoja de Trabajo para listado'!$AB$155:$AB$1048576,0),MATCH((CUADRO!Q$5&amp;$E1122),'Hoja de Trabajo para listado'!$AB$151:$BA$151,0)),0)+IFERROR(INDEX('Hoja de Trabajo para listado'!$BC$155:$CB$1048576,MATCH($A1122,'Hoja de Trabajo para listado'!$BC$155:$BC$1048576,0),MATCH((CUADRO!Q$5&amp;$E1122),'Hoja de Trabajo para listado'!$BC$151:$CB$151,0)),0)+IFERROR(INDEX('Hoja de Trabajo para listado'!$DE$153:$DG$274,MATCH($A1122,'Hoja de Trabajo para listado'!$DE$153:$DE$1048576,0),MATCH((CUADRO!Q$5&amp;$E1122),'Hoja de Trabajo para listado'!$DE$151:$DG$151,0)),0)+IFERROR(INDEX('Hoja de Trabajo para listado'!$CD$155:$DC$1048576,MATCH($A1122,'Hoja de Trabajo para listado'!$CD$155:$CD$1048576,0),MATCH((CUADRO!Q$5&amp;$E1122),'Hoja de Trabajo para listado'!$CD$151:$DC$151,0)),0)</f>
        <v>0</v>
      </c>
      <c r="R1122" s="243">
        <f t="shared" ca="1" si="37"/>
        <v>0</v>
      </c>
      <c r="S1122" s="249"/>
      <c r="T1122" s="243">
        <f ca="1">+T1123</f>
        <v>0</v>
      </c>
      <c r="U1122" s="242">
        <f t="shared" si="38"/>
        <v>1</v>
      </c>
      <c r="V1122" s="333" t="str">
        <f>+VLOOKUP(A1122,bd_lista!$A$3:$E$590,5,FALSE)</f>
        <v>Empresas Municipales</v>
      </c>
      <c r="W1122" s="383" t="str">
        <f>+V1122</f>
        <v>Empresas Municipales</v>
      </c>
      <c r="X1122" s="242">
        <f>+VLOOKUP(A1122,[3]Sheet1!$A$13:$D$744,4,FALSE)</f>
        <v>0</v>
      </c>
      <c r="Y1122" s="242" t="e">
        <f>+VLOOKUP(X1122,bd_lista!$A$3:$C$590,3,FALSE)</f>
        <v>#N/A</v>
      </c>
      <c r="Z1122" s="294">
        <f>+X1122</f>
        <v>0</v>
      </c>
      <c r="AA1122" s="295" t="e">
        <f>+Y1122</f>
        <v>#N/A</v>
      </c>
    </row>
    <row r="1123" spans="1:27" customFormat="1" ht="15" hidden="1" customHeight="1">
      <c r="A1123" s="32">
        <v>2312</v>
      </c>
      <c r="B1123" s="389"/>
      <c r="C1123" s="247" t="str">
        <f>+VLOOKUP(A1123,bd_lista!$A$3:$C$590,3,FALSE)</f>
        <v>EMPRESA MUNICIPAL DE AGUA POTABLE Y ALCANTARILLADO VIACHA</v>
      </c>
      <c r="D1123" s="386"/>
      <c r="E1123" s="244" t="s">
        <v>1305</v>
      </c>
      <c r="F1123" s="245">
        <f ca="1">+IFERROR(INDEX('Hoja de Trabajo para listado'!$A$155:$Z$1048576,MATCH($A1123,'Hoja de Trabajo para listado'!$A$155:$A$1048576,0),MATCH((CUADRO!F$5&amp;$E1123),'Hoja de Trabajo para listado'!$A$151:$Z$151,0)),0)+IFERROR(INDEX('Hoja de Trabajo para listado'!$AB$155:$BA$1048576,MATCH($A1123,'Hoja de Trabajo para listado'!$AB$155:$AB$1048576,0),MATCH((CUADRO!F$5&amp;$E1123),'Hoja de Trabajo para listado'!$AB$151:$BA$151,0)),0)+IFERROR(INDEX('Hoja de Trabajo para listado'!$BC$155:$CB$1048576,MATCH($A1123,'Hoja de Trabajo para listado'!$BC$155:$BC$1048576,0),MATCH((CUADRO!F$5&amp;$E1123),'Hoja de Trabajo para listado'!$BC$151:$CB$151,0)),0)+IFERROR(INDEX('Hoja de Trabajo para listado'!$DE$153:$DG$274,MATCH($A1123,'Hoja de Trabajo para listado'!$DE$153:$DE$1048576,0),MATCH((CUADRO!F$5&amp;$E1123),'Hoja de Trabajo para listado'!$DE$151:$DG$151,0)),0)+IFERROR(INDEX('Hoja de Trabajo para listado'!$CD$155:$DC$1048576,MATCH($A1123,'Hoja de Trabajo para listado'!$CD$155:$CD$1048576,0),MATCH((CUADRO!F$5&amp;$E1123),'Hoja de Trabajo para listado'!$CD$151:$DC$151,0)),0)</f>
        <v>0</v>
      </c>
      <c r="G1123" s="245">
        <f ca="1">+IFERROR(INDEX('Hoja de Trabajo para listado'!$A$155:$Z$1048576,MATCH($A1123,'Hoja de Trabajo para listado'!$A$155:$A$1048576,0),MATCH((CUADRO!G$5&amp;$E1123),'Hoja de Trabajo para listado'!$A$151:$Z$151,0)),0)+IFERROR(INDEX('Hoja de Trabajo para listado'!$AB$155:$BA$1048576,MATCH($A1123,'Hoja de Trabajo para listado'!$AB$155:$AB$1048576,0),MATCH((CUADRO!G$5&amp;$E1123),'Hoja de Trabajo para listado'!$AB$151:$BA$151,0)),0)+IFERROR(INDEX('Hoja de Trabajo para listado'!$BC$155:$CB$1048576,MATCH($A1123,'Hoja de Trabajo para listado'!$BC$155:$BC$1048576,0),MATCH((CUADRO!G$5&amp;$E1123),'Hoja de Trabajo para listado'!$BC$151:$CB$151,0)),0)+IFERROR(INDEX('Hoja de Trabajo para listado'!$DE$153:$DG$274,MATCH($A1123,'Hoja de Trabajo para listado'!$DE$153:$DE$1048576,0),MATCH((CUADRO!G$5&amp;$E1123),'Hoja de Trabajo para listado'!$DE$151:$DG$151,0)),0)+IFERROR(INDEX('Hoja de Trabajo para listado'!$CD$155:$DC$1048576,MATCH($A1123,'Hoja de Trabajo para listado'!$CD$155:$CD$1048576,0),MATCH((CUADRO!G$5&amp;$E1123),'Hoja de Trabajo para listado'!$CD$151:$DC$151,0)),0)</f>
        <v>0</v>
      </c>
      <c r="H1123" s="245">
        <f ca="1">+IFERROR(INDEX('Hoja de Trabajo para listado'!$A$155:$Z$1048576,MATCH($A1123,'Hoja de Trabajo para listado'!$A$155:$A$1048576,0),MATCH((CUADRO!H$5&amp;$E1123),'Hoja de Trabajo para listado'!$A$151:$Z$151,0)),0)+IFERROR(INDEX('Hoja de Trabajo para listado'!$AB$155:$BA$1048576,MATCH($A1123,'Hoja de Trabajo para listado'!$AB$155:$AB$1048576,0),MATCH((CUADRO!H$5&amp;$E1123),'Hoja de Trabajo para listado'!$AB$151:$BA$151,0)),0)+IFERROR(INDEX('Hoja de Trabajo para listado'!$BC$155:$CB$1048576,MATCH($A1123,'Hoja de Trabajo para listado'!$BC$155:$BC$1048576,0),MATCH((CUADRO!H$5&amp;$E1123),'Hoja de Trabajo para listado'!$BC$151:$CB$151,0)),0)+IFERROR(INDEX('Hoja de Trabajo para listado'!$DE$153:$DG$274,MATCH($A1123,'Hoja de Trabajo para listado'!$DE$153:$DE$1048576,0),MATCH((CUADRO!H$5&amp;$E1123),'Hoja de Trabajo para listado'!$DE$151:$DG$151,0)),0)+IFERROR(INDEX('Hoja de Trabajo para listado'!$CD$155:$DC$1048576,MATCH($A1123,'Hoja de Trabajo para listado'!$CD$155:$CD$1048576,0),MATCH((CUADRO!H$5&amp;$E1123),'Hoja de Trabajo para listado'!$CD$151:$DC$151,0)),0)</f>
        <v>0</v>
      </c>
      <c r="I1123" s="245">
        <f ca="1">+IFERROR(INDEX('Hoja de Trabajo para listado'!$A$155:$Z$1048576,MATCH($A1123,'Hoja de Trabajo para listado'!$A$155:$A$1048576,0),MATCH((CUADRO!I$5&amp;$E1123),'Hoja de Trabajo para listado'!$A$151:$Z$151,0)),0)+IFERROR(INDEX('Hoja de Trabajo para listado'!$AB$155:$BA$1048576,MATCH($A1123,'Hoja de Trabajo para listado'!$AB$155:$AB$1048576,0),MATCH((CUADRO!I$5&amp;$E1123),'Hoja de Trabajo para listado'!$AB$151:$BA$151,0)),0)+IFERROR(INDEX('Hoja de Trabajo para listado'!$BC$155:$CB$1048576,MATCH($A1123,'Hoja de Trabajo para listado'!$BC$155:$BC$1048576,0),MATCH((CUADRO!I$5&amp;$E1123),'Hoja de Trabajo para listado'!$BC$151:$CB$151,0)),0)+IFERROR(INDEX('Hoja de Trabajo para listado'!$DE$153:$DG$274,MATCH($A1123,'Hoja de Trabajo para listado'!$DE$153:$DE$1048576,0),MATCH((CUADRO!I$5&amp;$E1123),'Hoja de Trabajo para listado'!$DE$151:$DG$151,0)),0)+IFERROR(INDEX('Hoja de Trabajo para listado'!$CD$155:$DC$1048576,MATCH($A1123,'Hoja de Trabajo para listado'!$CD$155:$CD$1048576,0),MATCH((CUADRO!I$5&amp;$E1123),'Hoja de Trabajo para listado'!$CD$151:$DC$151,0)),0)</f>
        <v>0</v>
      </c>
      <c r="J1123" s="245">
        <f ca="1">+IFERROR(INDEX('Hoja de Trabajo para listado'!$A$155:$Z$1048576,MATCH($A1123,'Hoja de Trabajo para listado'!$A$155:$A$1048576,0),MATCH((CUADRO!J$5&amp;$E1123),'Hoja de Trabajo para listado'!$A$151:$Z$151,0)),0)+IFERROR(INDEX('Hoja de Trabajo para listado'!$AB$155:$BA$1048576,MATCH($A1123,'Hoja de Trabajo para listado'!$AB$155:$AB$1048576,0),MATCH((CUADRO!J$5&amp;$E1123),'Hoja de Trabajo para listado'!$AB$151:$BA$151,0)),0)+IFERROR(INDEX('Hoja de Trabajo para listado'!$BC$155:$CB$1048576,MATCH($A1123,'Hoja de Trabajo para listado'!$BC$155:$BC$1048576,0),MATCH((CUADRO!J$5&amp;$E1123),'Hoja de Trabajo para listado'!$BC$151:$CB$151,0)),0)+IFERROR(INDEX('Hoja de Trabajo para listado'!$DE$153:$DG$274,MATCH($A1123,'Hoja de Trabajo para listado'!$DE$153:$DE$1048576,0),MATCH((CUADRO!J$5&amp;$E1123),'Hoja de Trabajo para listado'!$DE$151:$DG$151,0)),0)+IFERROR(INDEX('Hoja de Trabajo para listado'!$CD$155:$DC$1048576,MATCH($A1123,'Hoja de Trabajo para listado'!$CD$155:$CD$1048576,0),MATCH((CUADRO!J$5&amp;$E1123),'Hoja de Trabajo para listado'!$CD$151:$DC$151,0)),0)</f>
        <v>0</v>
      </c>
      <c r="K1123" s="245">
        <f ca="1">+IFERROR(INDEX('Hoja de Trabajo para listado'!$A$155:$Z$1048576,MATCH($A1123,'Hoja de Trabajo para listado'!$A$155:$A$1048576,0),MATCH((CUADRO!K$5&amp;$E1123),'Hoja de Trabajo para listado'!$A$151:$Z$151,0)),0)+IFERROR(INDEX('Hoja de Trabajo para listado'!$AB$155:$BA$1048576,MATCH($A1123,'Hoja de Trabajo para listado'!$AB$155:$AB$1048576,0),MATCH((CUADRO!K$5&amp;$E1123),'Hoja de Trabajo para listado'!$AB$151:$BA$151,0)),0)+IFERROR(INDEX('Hoja de Trabajo para listado'!$BC$155:$CB$1048576,MATCH($A1123,'Hoja de Trabajo para listado'!$BC$155:$BC$1048576,0),MATCH((CUADRO!K$5&amp;$E1123),'Hoja de Trabajo para listado'!$BC$151:$CB$151,0)),0)+IFERROR(INDEX('Hoja de Trabajo para listado'!$DE$153:$DG$274,MATCH($A1123,'Hoja de Trabajo para listado'!$DE$153:$DE$1048576,0),MATCH((CUADRO!K$5&amp;$E1123),'Hoja de Trabajo para listado'!$DE$151:$DG$151,0)),0)+IFERROR(INDEX('Hoja de Trabajo para listado'!$CD$155:$DC$1048576,MATCH($A1123,'Hoja de Trabajo para listado'!$CD$155:$CD$1048576,0),MATCH((CUADRO!K$5&amp;$E1123),'Hoja de Trabajo para listado'!$CD$151:$DC$151,0)),0)</f>
        <v>0</v>
      </c>
      <c r="L1123" s="245">
        <f ca="1">+IFERROR(INDEX('Hoja de Trabajo para listado'!$A$155:$Z$1048576,MATCH($A1123,'Hoja de Trabajo para listado'!$A$155:$A$1048576,0),MATCH((CUADRO!L$5&amp;$E1123),'Hoja de Trabajo para listado'!$A$151:$Z$151,0)),0)+IFERROR(INDEX('Hoja de Trabajo para listado'!$AB$155:$BA$1048576,MATCH($A1123,'Hoja de Trabajo para listado'!$AB$155:$AB$1048576,0),MATCH((CUADRO!L$5&amp;$E1123),'Hoja de Trabajo para listado'!$AB$151:$BA$151,0)),0)+IFERROR(INDEX('Hoja de Trabajo para listado'!$BC$155:$CB$1048576,MATCH($A1123,'Hoja de Trabajo para listado'!$BC$155:$BC$1048576,0),MATCH((CUADRO!L$5&amp;$E1123),'Hoja de Trabajo para listado'!$BC$151:$CB$151,0)),0)+IFERROR(INDEX('Hoja de Trabajo para listado'!$DE$153:$DG$274,MATCH($A1123,'Hoja de Trabajo para listado'!$DE$153:$DE$1048576,0),MATCH((CUADRO!L$5&amp;$E1123),'Hoja de Trabajo para listado'!$DE$151:$DG$151,0)),0)+IFERROR(INDEX('Hoja de Trabajo para listado'!$CD$155:$DC$1048576,MATCH($A1123,'Hoja de Trabajo para listado'!$CD$155:$CD$1048576,0),MATCH((CUADRO!L$5&amp;$E1123),'Hoja de Trabajo para listado'!$CD$151:$DC$151,0)),0)</f>
        <v>0</v>
      </c>
      <c r="M1123" s="245">
        <f ca="1">+IFERROR(INDEX('Hoja de Trabajo para listado'!$A$155:$Z$1048576,MATCH($A1123,'Hoja de Trabajo para listado'!$A$155:$A$1048576,0),MATCH((CUADRO!M$5&amp;$E1123),'Hoja de Trabajo para listado'!$A$151:$Z$151,0)),0)+IFERROR(INDEX('Hoja de Trabajo para listado'!$AB$155:$BA$1048576,MATCH($A1123,'Hoja de Trabajo para listado'!$AB$155:$AB$1048576,0),MATCH((CUADRO!M$5&amp;$E1123),'Hoja de Trabajo para listado'!$AB$151:$BA$151,0)),0)+IFERROR(INDEX('Hoja de Trabajo para listado'!$BC$155:$CB$1048576,MATCH($A1123,'Hoja de Trabajo para listado'!$BC$155:$BC$1048576,0),MATCH((CUADRO!M$5&amp;$E1123),'Hoja de Trabajo para listado'!$BC$151:$CB$151,0)),0)+IFERROR(INDEX('Hoja de Trabajo para listado'!$DE$153:$DG$274,MATCH($A1123,'Hoja de Trabajo para listado'!$DE$153:$DE$1048576,0),MATCH((CUADRO!M$5&amp;$E1123),'Hoja de Trabajo para listado'!$DE$151:$DG$151,0)),0)+IFERROR(INDEX('Hoja de Trabajo para listado'!$CD$155:$DC$1048576,MATCH($A1123,'Hoja de Trabajo para listado'!$CD$155:$CD$1048576,0),MATCH((CUADRO!M$5&amp;$E1123),'Hoja de Trabajo para listado'!$CD$151:$DC$151,0)),0)</f>
        <v>0</v>
      </c>
      <c r="N1123" s="245">
        <f ca="1">+IFERROR(INDEX('Hoja de Trabajo para listado'!$A$155:$Z$1048576,MATCH($A1123,'Hoja de Trabajo para listado'!$A$155:$A$1048576,0),MATCH((CUADRO!N$5&amp;$E1123),'Hoja de Trabajo para listado'!$A$151:$Z$151,0)),0)+IFERROR(INDEX('Hoja de Trabajo para listado'!$AB$155:$BA$1048576,MATCH($A1123,'Hoja de Trabajo para listado'!$AB$155:$AB$1048576,0),MATCH((CUADRO!N$5&amp;$E1123),'Hoja de Trabajo para listado'!$AB$151:$BA$151,0)),0)+IFERROR(INDEX('Hoja de Trabajo para listado'!$BC$155:$CB$1048576,MATCH($A1123,'Hoja de Trabajo para listado'!$BC$155:$BC$1048576,0),MATCH((CUADRO!N$5&amp;$E1123),'Hoja de Trabajo para listado'!$BC$151:$CB$151,0)),0)+IFERROR(INDEX('Hoja de Trabajo para listado'!$DE$153:$DG$274,MATCH($A1123,'Hoja de Trabajo para listado'!$DE$153:$DE$1048576,0),MATCH((CUADRO!N$5&amp;$E1123),'Hoja de Trabajo para listado'!$DE$151:$DG$151,0)),0)+IFERROR(INDEX('Hoja de Trabajo para listado'!$CD$155:$DC$1048576,MATCH($A1123,'Hoja de Trabajo para listado'!$CD$155:$CD$1048576,0),MATCH((CUADRO!N$5&amp;$E1123),'Hoja de Trabajo para listado'!$CD$151:$DC$151,0)),0)</f>
        <v>0</v>
      </c>
      <c r="O1123" s="245">
        <f ca="1">+IFERROR(INDEX('Hoja de Trabajo para listado'!$A$155:$Z$1048576,MATCH($A1123,'Hoja de Trabajo para listado'!$A$155:$A$1048576,0),MATCH((CUADRO!O$5&amp;$E1123),'Hoja de Trabajo para listado'!$A$151:$Z$151,0)),0)+IFERROR(INDEX('Hoja de Trabajo para listado'!$AB$155:$BA$1048576,MATCH($A1123,'Hoja de Trabajo para listado'!$AB$155:$AB$1048576,0),MATCH((CUADRO!O$5&amp;$E1123),'Hoja de Trabajo para listado'!$AB$151:$BA$151,0)),0)+IFERROR(INDEX('Hoja de Trabajo para listado'!$BC$155:$CB$1048576,MATCH($A1123,'Hoja de Trabajo para listado'!$BC$155:$BC$1048576,0),MATCH((CUADRO!O$5&amp;$E1123),'Hoja de Trabajo para listado'!$BC$151:$CB$151,0)),0)+IFERROR(INDEX('Hoja de Trabajo para listado'!$DE$153:$DG$274,MATCH($A1123,'Hoja de Trabajo para listado'!$DE$153:$DE$1048576,0),MATCH((CUADRO!O$5&amp;$E1123),'Hoja de Trabajo para listado'!$DE$151:$DG$151,0)),0)+IFERROR(INDEX('Hoja de Trabajo para listado'!$CD$155:$DC$1048576,MATCH($A1123,'Hoja de Trabajo para listado'!$CD$155:$CD$1048576,0),MATCH((CUADRO!O$5&amp;$E1123),'Hoja de Trabajo para listado'!$CD$151:$DC$151,0)),0)</f>
        <v>0</v>
      </c>
      <c r="P1123" s="245">
        <f ca="1">+IFERROR(INDEX('Hoja de Trabajo para listado'!$A$155:$Z$1048576,MATCH($A1123,'Hoja de Trabajo para listado'!$A$155:$A$1048576,0),MATCH((CUADRO!P$5&amp;$E1123),'Hoja de Trabajo para listado'!$A$151:$Z$151,0)),0)+IFERROR(INDEX('Hoja de Trabajo para listado'!$AB$155:$BA$1048576,MATCH($A1123,'Hoja de Trabajo para listado'!$AB$155:$AB$1048576,0),MATCH((CUADRO!P$5&amp;$E1123),'Hoja de Trabajo para listado'!$AB$151:$BA$151,0)),0)+IFERROR(INDEX('Hoja de Trabajo para listado'!$BC$155:$CB$1048576,MATCH($A1123,'Hoja de Trabajo para listado'!$BC$155:$BC$1048576,0),MATCH((CUADRO!P$5&amp;$E1123),'Hoja de Trabajo para listado'!$BC$151:$CB$151,0)),0)+IFERROR(INDEX('Hoja de Trabajo para listado'!$DE$153:$DG$274,MATCH($A1123,'Hoja de Trabajo para listado'!$DE$153:$DE$1048576,0),MATCH((CUADRO!P$5&amp;$E1123),'Hoja de Trabajo para listado'!$DE$151:$DG$151,0)),0)+IFERROR(INDEX('Hoja de Trabajo para listado'!$CD$155:$DC$1048576,MATCH($A1123,'Hoja de Trabajo para listado'!$CD$155:$CD$1048576,0),MATCH((CUADRO!P$5&amp;$E1123),'Hoja de Trabajo para listado'!$CD$151:$DC$151,0)),0)</f>
        <v>0</v>
      </c>
      <c r="Q1123" s="245">
        <f ca="1">+IFERROR(INDEX('Hoja de Trabajo para listado'!$A$155:$Z$1048576,MATCH($A1123,'Hoja de Trabajo para listado'!$A$155:$A$1048576,0),MATCH((CUADRO!Q$5&amp;$E1123),'Hoja de Trabajo para listado'!$A$151:$Z$151,0)),0)+IFERROR(INDEX('Hoja de Trabajo para listado'!$AB$155:$BA$1048576,MATCH($A1123,'Hoja de Trabajo para listado'!$AB$155:$AB$1048576,0),MATCH((CUADRO!Q$5&amp;$E1123),'Hoja de Trabajo para listado'!$AB$151:$BA$151,0)),0)+IFERROR(INDEX('Hoja de Trabajo para listado'!$BC$155:$CB$1048576,MATCH($A1123,'Hoja de Trabajo para listado'!$BC$155:$BC$1048576,0),MATCH((CUADRO!Q$5&amp;$E1123),'Hoja de Trabajo para listado'!$BC$151:$CB$151,0)),0)+IFERROR(INDEX('Hoja de Trabajo para listado'!$DE$153:$DG$274,MATCH($A1123,'Hoja de Trabajo para listado'!$DE$153:$DE$1048576,0),MATCH((CUADRO!Q$5&amp;$E1123),'Hoja de Trabajo para listado'!$DE$151:$DG$151,0)),0)+IFERROR(INDEX('Hoja de Trabajo para listado'!$CD$155:$DC$1048576,MATCH($A1123,'Hoja de Trabajo para listado'!$CD$155:$CD$1048576,0),MATCH((CUADRO!Q$5&amp;$E1123),'Hoja de Trabajo para listado'!$CD$151:$DC$151,0)),0)</f>
        <v>0</v>
      </c>
      <c r="R1123" s="245">
        <f t="shared" ca="1" si="37"/>
        <v>0</v>
      </c>
      <c r="S1123" s="259">
        <f ca="1">+R1122+R1123</f>
        <v>0</v>
      </c>
      <c r="T1123" s="245">
        <f ca="1">+S1123</f>
        <v>0</v>
      </c>
      <c r="U1123" s="244">
        <f t="shared" si="38"/>
        <v>2</v>
      </c>
      <c r="V1123" s="333" t="str">
        <f>+VLOOKUP(A1123,bd_lista!$A$3:$E$590,5,FALSE)</f>
        <v>Empresas Municipales</v>
      </c>
      <c r="W1123" s="384"/>
      <c r="X1123" s="242">
        <f>+VLOOKUP(A1123,[3]Sheet1!$A$13:$D$744,4,FALSE)</f>
        <v>0</v>
      </c>
      <c r="Y1123" s="242" t="e">
        <f>+VLOOKUP(X1123,bd_lista!$A$3:$C$590,3,FALSE)</f>
        <v>#N/A</v>
      </c>
      <c r="Z1123" s="292"/>
      <c r="AA1123" s="293"/>
    </row>
    <row r="1124" spans="1:27" customFormat="1" ht="15" hidden="1" customHeight="1">
      <c r="A1124" s="32">
        <v>2313</v>
      </c>
      <c r="B1124" s="388">
        <f>+A1124</f>
        <v>2313</v>
      </c>
      <c r="C1124" s="247" t="str">
        <f>+VLOOKUP(A1124,bd_lista!$A$3:$C$590,3,FALSE)</f>
        <v>ENTIDAD MUNICIPAL DE ASEO URBANO SUCRE</v>
      </c>
      <c r="D1124" s="385" t="str">
        <f>+C1124</f>
        <v>ENTIDAD MUNICIPAL DE ASEO URBANO SUCRE</v>
      </c>
      <c r="E1124" s="242" t="s">
        <v>1304</v>
      </c>
      <c r="F1124" s="243">
        <f ca="1">+IFERROR(INDEX('Hoja de Trabajo para listado'!$A$155:$Z$1048576,MATCH($A1124,'Hoja de Trabajo para listado'!$A$155:$A$1048576,0),MATCH((CUADRO!F$5&amp;$E1124),'Hoja de Trabajo para listado'!$A$151:$Z$151,0)),0)+IFERROR(INDEX('Hoja de Trabajo para listado'!$AB$155:$BA$1048576,MATCH($A1124,'Hoja de Trabajo para listado'!$AB$155:$AB$1048576,0),MATCH((CUADRO!F$5&amp;$E1124),'Hoja de Trabajo para listado'!$AB$151:$BA$151,0)),0)+IFERROR(INDEX('Hoja de Trabajo para listado'!$BC$155:$CB$1048576,MATCH($A1124,'Hoja de Trabajo para listado'!$BC$155:$BC$1048576,0),MATCH((CUADRO!F$5&amp;$E1124),'Hoja de Trabajo para listado'!$BC$151:$CB$151,0)),0)+IFERROR(INDEX('Hoja de Trabajo para listado'!$DE$153:$DG$274,MATCH($A1124,'Hoja de Trabajo para listado'!$DE$153:$DE$1048576,0),MATCH((CUADRO!F$5&amp;$E1124),'Hoja de Trabajo para listado'!$DE$151:$DG$151,0)),0)+IFERROR(INDEX('Hoja de Trabajo para listado'!$CD$155:$DC$1048576,MATCH($A1124,'Hoja de Trabajo para listado'!$CD$155:$CD$1048576,0),MATCH((CUADRO!F$5&amp;$E1124),'Hoja de Trabajo para listado'!$CD$151:$DC$151,0)),0)</f>
        <v>0</v>
      </c>
      <c r="G1124" s="243">
        <f ca="1">+IFERROR(INDEX('Hoja de Trabajo para listado'!$A$155:$Z$1048576,MATCH($A1124,'Hoja de Trabajo para listado'!$A$155:$A$1048576,0),MATCH((CUADRO!G$5&amp;$E1124),'Hoja de Trabajo para listado'!$A$151:$Z$151,0)),0)+IFERROR(INDEX('Hoja de Trabajo para listado'!$AB$155:$BA$1048576,MATCH($A1124,'Hoja de Trabajo para listado'!$AB$155:$AB$1048576,0),MATCH((CUADRO!G$5&amp;$E1124),'Hoja de Trabajo para listado'!$AB$151:$BA$151,0)),0)+IFERROR(INDEX('Hoja de Trabajo para listado'!$BC$155:$CB$1048576,MATCH($A1124,'Hoja de Trabajo para listado'!$BC$155:$BC$1048576,0),MATCH((CUADRO!G$5&amp;$E1124),'Hoja de Trabajo para listado'!$BC$151:$CB$151,0)),0)+IFERROR(INDEX('Hoja de Trabajo para listado'!$DE$153:$DG$274,MATCH($A1124,'Hoja de Trabajo para listado'!$DE$153:$DE$1048576,0),MATCH((CUADRO!G$5&amp;$E1124),'Hoja de Trabajo para listado'!$DE$151:$DG$151,0)),0)+IFERROR(INDEX('Hoja de Trabajo para listado'!$CD$155:$DC$1048576,MATCH($A1124,'Hoja de Trabajo para listado'!$CD$155:$CD$1048576,0),MATCH((CUADRO!G$5&amp;$E1124),'Hoja de Trabajo para listado'!$CD$151:$DC$151,0)),0)</f>
        <v>0</v>
      </c>
      <c r="H1124" s="243">
        <f ca="1">+IFERROR(INDEX('Hoja de Trabajo para listado'!$A$155:$Z$1048576,MATCH($A1124,'Hoja de Trabajo para listado'!$A$155:$A$1048576,0),MATCH((CUADRO!H$5&amp;$E1124),'Hoja de Trabajo para listado'!$A$151:$Z$151,0)),0)+IFERROR(INDEX('Hoja de Trabajo para listado'!$AB$155:$BA$1048576,MATCH($A1124,'Hoja de Trabajo para listado'!$AB$155:$AB$1048576,0),MATCH((CUADRO!H$5&amp;$E1124),'Hoja de Trabajo para listado'!$AB$151:$BA$151,0)),0)+IFERROR(INDEX('Hoja de Trabajo para listado'!$BC$155:$CB$1048576,MATCH($A1124,'Hoja de Trabajo para listado'!$BC$155:$BC$1048576,0),MATCH((CUADRO!H$5&amp;$E1124),'Hoja de Trabajo para listado'!$BC$151:$CB$151,0)),0)+IFERROR(INDEX('Hoja de Trabajo para listado'!$DE$153:$DG$274,MATCH($A1124,'Hoja de Trabajo para listado'!$DE$153:$DE$1048576,0),MATCH((CUADRO!H$5&amp;$E1124),'Hoja de Trabajo para listado'!$DE$151:$DG$151,0)),0)+IFERROR(INDEX('Hoja de Trabajo para listado'!$CD$155:$DC$1048576,MATCH($A1124,'Hoja de Trabajo para listado'!$CD$155:$CD$1048576,0),MATCH((CUADRO!H$5&amp;$E1124),'Hoja de Trabajo para listado'!$CD$151:$DC$151,0)),0)</f>
        <v>0</v>
      </c>
      <c r="I1124" s="243">
        <f ca="1">+IFERROR(INDEX('Hoja de Trabajo para listado'!$A$155:$Z$1048576,MATCH($A1124,'Hoja de Trabajo para listado'!$A$155:$A$1048576,0),MATCH((CUADRO!I$5&amp;$E1124),'Hoja de Trabajo para listado'!$A$151:$Z$151,0)),0)+IFERROR(INDEX('Hoja de Trabajo para listado'!$AB$155:$BA$1048576,MATCH($A1124,'Hoja de Trabajo para listado'!$AB$155:$AB$1048576,0),MATCH((CUADRO!I$5&amp;$E1124),'Hoja de Trabajo para listado'!$AB$151:$BA$151,0)),0)+IFERROR(INDEX('Hoja de Trabajo para listado'!$BC$155:$CB$1048576,MATCH($A1124,'Hoja de Trabajo para listado'!$BC$155:$BC$1048576,0),MATCH((CUADRO!I$5&amp;$E1124),'Hoja de Trabajo para listado'!$BC$151:$CB$151,0)),0)+IFERROR(INDEX('Hoja de Trabajo para listado'!$DE$153:$DG$274,MATCH($A1124,'Hoja de Trabajo para listado'!$DE$153:$DE$1048576,0),MATCH((CUADRO!I$5&amp;$E1124),'Hoja de Trabajo para listado'!$DE$151:$DG$151,0)),0)+IFERROR(INDEX('Hoja de Trabajo para listado'!$CD$155:$DC$1048576,MATCH($A1124,'Hoja de Trabajo para listado'!$CD$155:$CD$1048576,0),MATCH((CUADRO!I$5&amp;$E1124),'Hoja de Trabajo para listado'!$CD$151:$DC$151,0)),0)</f>
        <v>0</v>
      </c>
      <c r="J1124" s="243">
        <f ca="1">+IFERROR(INDEX('Hoja de Trabajo para listado'!$A$155:$Z$1048576,MATCH($A1124,'Hoja de Trabajo para listado'!$A$155:$A$1048576,0),MATCH((CUADRO!J$5&amp;$E1124),'Hoja de Trabajo para listado'!$A$151:$Z$151,0)),0)+IFERROR(INDEX('Hoja de Trabajo para listado'!$AB$155:$BA$1048576,MATCH($A1124,'Hoja de Trabajo para listado'!$AB$155:$AB$1048576,0),MATCH((CUADRO!J$5&amp;$E1124),'Hoja de Trabajo para listado'!$AB$151:$BA$151,0)),0)+IFERROR(INDEX('Hoja de Trabajo para listado'!$BC$155:$CB$1048576,MATCH($A1124,'Hoja de Trabajo para listado'!$BC$155:$BC$1048576,0),MATCH((CUADRO!J$5&amp;$E1124),'Hoja de Trabajo para listado'!$BC$151:$CB$151,0)),0)+IFERROR(INDEX('Hoja de Trabajo para listado'!$DE$153:$DG$274,MATCH($A1124,'Hoja de Trabajo para listado'!$DE$153:$DE$1048576,0),MATCH((CUADRO!J$5&amp;$E1124),'Hoja de Trabajo para listado'!$DE$151:$DG$151,0)),0)+IFERROR(INDEX('Hoja de Trabajo para listado'!$CD$155:$DC$1048576,MATCH($A1124,'Hoja de Trabajo para listado'!$CD$155:$CD$1048576,0),MATCH((CUADRO!J$5&amp;$E1124),'Hoja de Trabajo para listado'!$CD$151:$DC$151,0)),0)</f>
        <v>0</v>
      </c>
      <c r="K1124" s="243">
        <f ca="1">+IFERROR(INDEX('Hoja de Trabajo para listado'!$A$155:$Z$1048576,MATCH($A1124,'Hoja de Trabajo para listado'!$A$155:$A$1048576,0),MATCH((CUADRO!K$5&amp;$E1124),'Hoja de Trabajo para listado'!$A$151:$Z$151,0)),0)+IFERROR(INDEX('Hoja de Trabajo para listado'!$AB$155:$BA$1048576,MATCH($A1124,'Hoja de Trabajo para listado'!$AB$155:$AB$1048576,0),MATCH((CUADRO!K$5&amp;$E1124),'Hoja de Trabajo para listado'!$AB$151:$BA$151,0)),0)+IFERROR(INDEX('Hoja de Trabajo para listado'!$BC$155:$CB$1048576,MATCH($A1124,'Hoja de Trabajo para listado'!$BC$155:$BC$1048576,0),MATCH((CUADRO!K$5&amp;$E1124),'Hoja de Trabajo para listado'!$BC$151:$CB$151,0)),0)+IFERROR(INDEX('Hoja de Trabajo para listado'!$DE$153:$DG$274,MATCH($A1124,'Hoja de Trabajo para listado'!$DE$153:$DE$1048576,0),MATCH((CUADRO!K$5&amp;$E1124),'Hoja de Trabajo para listado'!$DE$151:$DG$151,0)),0)+IFERROR(INDEX('Hoja de Trabajo para listado'!$CD$155:$DC$1048576,MATCH($A1124,'Hoja de Trabajo para listado'!$CD$155:$CD$1048576,0),MATCH((CUADRO!K$5&amp;$E1124),'Hoja de Trabajo para listado'!$CD$151:$DC$151,0)),0)</f>
        <v>0</v>
      </c>
      <c r="L1124" s="243">
        <f ca="1">+IFERROR(INDEX('Hoja de Trabajo para listado'!$A$155:$Z$1048576,MATCH($A1124,'Hoja de Trabajo para listado'!$A$155:$A$1048576,0),MATCH((CUADRO!L$5&amp;$E1124),'Hoja de Trabajo para listado'!$A$151:$Z$151,0)),0)+IFERROR(INDEX('Hoja de Trabajo para listado'!$AB$155:$BA$1048576,MATCH($A1124,'Hoja de Trabajo para listado'!$AB$155:$AB$1048576,0),MATCH((CUADRO!L$5&amp;$E1124),'Hoja de Trabajo para listado'!$AB$151:$BA$151,0)),0)+IFERROR(INDEX('Hoja de Trabajo para listado'!$BC$155:$CB$1048576,MATCH($A1124,'Hoja de Trabajo para listado'!$BC$155:$BC$1048576,0),MATCH((CUADRO!L$5&amp;$E1124),'Hoja de Trabajo para listado'!$BC$151:$CB$151,0)),0)+IFERROR(INDEX('Hoja de Trabajo para listado'!$DE$153:$DG$274,MATCH($A1124,'Hoja de Trabajo para listado'!$DE$153:$DE$1048576,0),MATCH((CUADRO!L$5&amp;$E1124),'Hoja de Trabajo para listado'!$DE$151:$DG$151,0)),0)+IFERROR(INDEX('Hoja de Trabajo para listado'!$CD$155:$DC$1048576,MATCH($A1124,'Hoja de Trabajo para listado'!$CD$155:$CD$1048576,0),MATCH((CUADRO!L$5&amp;$E1124),'Hoja de Trabajo para listado'!$CD$151:$DC$151,0)),0)</f>
        <v>0</v>
      </c>
      <c r="M1124" s="243">
        <f ca="1">+IFERROR(INDEX('Hoja de Trabajo para listado'!$A$155:$Z$1048576,MATCH($A1124,'Hoja de Trabajo para listado'!$A$155:$A$1048576,0),MATCH((CUADRO!M$5&amp;$E1124),'Hoja de Trabajo para listado'!$A$151:$Z$151,0)),0)+IFERROR(INDEX('Hoja de Trabajo para listado'!$AB$155:$BA$1048576,MATCH($A1124,'Hoja de Trabajo para listado'!$AB$155:$AB$1048576,0),MATCH((CUADRO!M$5&amp;$E1124),'Hoja de Trabajo para listado'!$AB$151:$BA$151,0)),0)+IFERROR(INDEX('Hoja de Trabajo para listado'!$BC$155:$CB$1048576,MATCH($A1124,'Hoja de Trabajo para listado'!$BC$155:$BC$1048576,0),MATCH((CUADRO!M$5&amp;$E1124),'Hoja de Trabajo para listado'!$BC$151:$CB$151,0)),0)+IFERROR(INDEX('Hoja de Trabajo para listado'!$DE$153:$DG$274,MATCH($A1124,'Hoja de Trabajo para listado'!$DE$153:$DE$1048576,0),MATCH((CUADRO!M$5&amp;$E1124),'Hoja de Trabajo para listado'!$DE$151:$DG$151,0)),0)+IFERROR(INDEX('Hoja de Trabajo para listado'!$CD$155:$DC$1048576,MATCH($A1124,'Hoja de Trabajo para listado'!$CD$155:$CD$1048576,0),MATCH((CUADRO!M$5&amp;$E1124),'Hoja de Trabajo para listado'!$CD$151:$DC$151,0)),0)</f>
        <v>0</v>
      </c>
      <c r="N1124" s="243">
        <f ca="1">+IFERROR(INDEX('Hoja de Trabajo para listado'!$A$155:$Z$1048576,MATCH($A1124,'Hoja de Trabajo para listado'!$A$155:$A$1048576,0),MATCH((CUADRO!N$5&amp;$E1124),'Hoja de Trabajo para listado'!$A$151:$Z$151,0)),0)+IFERROR(INDEX('Hoja de Trabajo para listado'!$AB$155:$BA$1048576,MATCH($A1124,'Hoja de Trabajo para listado'!$AB$155:$AB$1048576,0),MATCH((CUADRO!N$5&amp;$E1124),'Hoja de Trabajo para listado'!$AB$151:$BA$151,0)),0)+IFERROR(INDEX('Hoja de Trabajo para listado'!$BC$155:$CB$1048576,MATCH($A1124,'Hoja de Trabajo para listado'!$BC$155:$BC$1048576,0),MATCH((CUADRO!N$5&amp;$E1124),'Hoja de Trabajo para listado'!$BC$151:$CB$151,0)),0)+IFERROR(INDEX('Hoja de Trabajo para listado'!$DE$153:$DG$274,MATCH($A1124,'Hoja de Trabajo para listado'!$DE$153:$DE$1048576,0),MATCH((CUADRO!N$5&amp;$E1124),'Hoja de Trabajo para listado'!$DE$151:$DG$151,0)),0)+IFERROR(INDEX('Hoja de Trabajo para listado'!$CD$155:$DC$1048576,MATCH($A1124,'Hoja de Trabajo para listado'!$CD$155:$CD$1048576,0),MATCH((CUADRO!N$5&amp;$E1124),'Hoja de Trabajo para listado'!$CD$151:$DC$151,0)),0)</f>
        <v>0</v>
      </c>
      <c r="O1124" s="243">
        <f ca="1">+IFERROR(INDEX('Hoja de Trabajo para listado'!$A$155:$Z$1048576,MATCH($A1124,'Hoja de Trabajo para listado'!$A$155:$A$1048576,0),MATCH((CUADRO!O$5&amp;$E1124),'Hoja de Trabajo para listado'!$A$151:$Z$151,0)),0)+IFERROR(INDEX('Hoja de Trabajo para listado'!$AB$155:$BA$1048576,MATCH($A1124,'Hoja de Trabajo para listado'!$AB$155:$AB$1048576,0),MATCH((CUADRO!O$5&amp;$E1124),'Hoja de Trabajo para listado'!$AB$151:$BA$151,0)),0)+IFERROR(INDEX('Hoja de Trabajo para listado'!$BC$155:$CB$1048576,MATCH($A1124,'Hoja de Trabajo para listado'!$BC$155:$BC$1048576,0),MATCH((CUADRO!O$5&amp;$E1124),'Hoja de Trabajo para listado'!$BC$151:$CB$151,0)),0)+IFERROR(INDEX('Hoja de Trabajo para listado'!$DE$153:$DG$274,MATCH($A1124,'Hoja de Trabajo para listado'!$DE$153:$DE$1048576,0),MATCH((CUADRO!O$5&amp;$E1124),'Hoja de Trabajo para listado'!$DE$151:$DG$151,0)),0)+IFERROR(INDEX('Hoja de Trabajo para listado'!$CD$155:$DC$1048576,MATCH($A1124,'Hoja de Trabajo para listado'!$CD$155:$CD$1048576,0),MATCH((CUADRO!O$5&amp;$E1124),'Hoja de Trabajo para listado'!$CD$151:$DC$151,0)),0)</f>
        <v>0</v>
      </c>
      <c r="P1124" s="243">
        <f ca="1">+IFERROR(INDEX('Hoja de Trabajo para listado'!$A$155:$Z$1048576,MATCH($A1124,'Hoja de Trabajo para listado'!$A$155:$A$1048576,0),MATCH((CUADRO!P$5&amp;$E1124),'Hoja de Trabajo para listado'!$A$151:$Z$151,0)),0)+IFERROR(INDEX('Hoja de Trabajo para listado'!$AB$155:$BA$1048576,MATCH($A1124,'Hoja de Trabajo para listado'!$AB$155:$AB$1048576,0),MATCH((CUADRO!P$5&amp;$E1124),'Hoja de Trabajo para listado'!$AB$151:$BA$151,0)),0)+IFERROR(INDEX('Hoja de Trabajo para listado'!$BC$155:$CB$1048576,MATCH($A1124,'Hoja de Trabajo para listado'!$BC$155:$BC$1048576,0),MATCH((CUADRO!P$5&amp;$E1124),'Hoja de Trabajo para listado'!$BC$151:$CB$151,0)),0)+IFERROR(INDEX('Hoja de Trabajo para listado'!$DE$153:$DG$274,MATCH($A1124,'Hoja de Trabajo para listado'!$DE$153:$DE$1048576,0),MATCH((CUADRO!P$5&amp;$E1124),'Hoja de Trabajo para listado'!$DE$151:$DG$151,0)),0)+IFERROR(INDEX('Hoja de Trabajo para listado'!$CD$155:$DC$1048576,MATCH($A1124,'Hoja de Trabajo para listado'!$CD$155:$CD$1048576,0),MATCH((CUADRO!P$5&amp;$E1124),'Hoja de Trabajo para listado'!$CD$151:$DC$151,0)),0)</f>
        <v>0</v>
      </c>
      <c r="Q1124" s="243">
        <f ca="1">+IFERROR(INDEX('Hoja de Trabajo para listado'!$A$155:$Z$1048576,MATCH($A1124,'Hoja de Trabajo para listado'!$A$155:$A$1048576,0),MATCH((CUADRO!Q$5&amp;$E1124),'Hoja de Trabajo para listado'!$A$151:$Z$151,0)),0)+IFERROR(INDEX('Hoja de Trabajo para listado'!$AB$155:$BA$1048576,MATCH($A1124,'Hoja de Trabajo para listado'!$AB$155:$AB$1048576,0),MATCH((CUADRO!Q$5&amp;$E1124),'Hoja de Trabajo para listado'!$AB$151:$BA$151,0)),0)+IFERROR(INDEX('Hoja de Trabajo para listado'!$BC$155:$CB$1048576,MATCH($A1124,'Hoja de Trabajo para listado'!$BC$155:$BC$1048576,0),MATCH((CUADRO!Q$5&amp;$E1124),'Hoja de Trabajo para listado'!$BC$151:$CB$151,0)),0)+IFERROR(INDEX('Hoja de Trabajo para listado'!$DE$153:$DG$274,MATCH($A1124,'Hoja de Trabajo para listado'!$DE$153:$DE$1048576,0),MATCH((CUADRO!Q$5&amp;$E1124),'Hoja de Trabajo para listado'!$DE$151:$DG$151,0)),0)+IFERROR(INDEX('Hoja de Trabajo para listado'!$CD$155:$DC$1048576,MATCH($A1124,'Hoja de Trabajo para listado'!$CD$155:$CD$1048576,0),MATCH((CUADRO!Q$5&amp;$E1124),'Hoja de Trabajo para listado'!$CD$151:$DC$151,0)),0)</f>
        <v>0</v>
      </c>
      <c r="R1124" s="243">
        <f t="shared" ca="1" si="37"/>
        <v>0</v>
      </c>
      <c r="S1124" s="249"/>
      <c r="T1124" s="243">
        <f ca="1">+T1125</f>
        <v>0</v>
      </c>
      <c r="U1124" s="242">
        <f t="shared" si="38"/>
        <v>1</v>
      </c>
      <c r="V1124" s="333" t="str">
        <f>+VLOOKUP(A1124,bd_lista!$A$3:$E$590,5,FALSE)</f>
        <v>Empresas Municipales</v>
      </c>
      <c r="W1124" s="383" t="str">
        <f>+V1124</f>
        <v>Empresas Municipales</v>
      </c>
      <c r="X1124" s="242">
        <f>+VLOOKUP(A1124,[3]Sheet1!$A$13:$D$744,4,FALSE)</f>
        <v>0</v>
      </c>
      <c r="Y1124" s="242" t="e">
        <f>+VLOOKUP(X1124,bd_lista!$A$3:$C$590,3,FALSE)</f>
        <v>#N/A</v>
      </c>
      <c r="Z1124" s="294">
        <f>+X1124</f>
        <v>0</v>
      </c>
      <c r="AA1124" s="319" t="e">
        <f>+Y1124</f>
        <v>#N/A</v>
      </c>
    </row>
    <row r="1125" spans="1:27" customFormat="1" ht="15" hidden="1" customHeight="1">
      <c r="A1125" s="32">
        <v>2313</v>
      </c>
      <c r="B1125" s="389"/>
      <c r="C1125" s="247" t="str">
        <f>+VLOOKUP(A1125,bd_lista!$A$3:$C$590,3,FALSE)</f>
        <v>ENTIDAD MUNICIPAL DE ASEO URBANO SUCRE</v>
      </c>
      <c r="D1125" s="386"/>
      <c r="E1125" s="244" t="s">
        <v>1305</v>
      </c>
      <c r="F1125" s="245">
        <f ca="1">+IFERROR(INDEX('Hoja de Trabajo para listado'!$A$155:$Z$1048576,MATCH($A1125,'Hoja de Trabajo para listado'!$A$155:$A$1048576,0),MATCH((CUADRO!F$5&amp;$E1125),'Hoja de Trabajo para listado'!$A$151:$Z$151,0)),0)+IFERROR(INDEX('Hoja de Trabajo para listado'!$AB$155:$BA$1048576,MATCH($A1125,'Hoja de Trabajo para listado'!$AB$155:$AB$1048576,0),MATCH((CUADRO!F$5&amp;$E1125),'Hoja de Trabajo para listado'!$AB$151:$BA$151,0)),0)+IFERROR(INDEX('Hoja de Trabajo para listado'!$BC$155:$CB$1048576,MATCH($A1125,'Hoja de Trabajo para listado'!$BC$155:$BC$1048576,0),MATCH((CUADRO!F$5&amp;$E1125),'Hoja de Trabajo para listado'!$BC$151:$CB$151,0)),0)+IFERROR(INDEX('Hoja de Trabajo para listado'!$DE$153:$DG$274,MATCH($A1125,'Hoja de Trabajo para listado'!$DE$153:$DE$1048576,0),MATCH((CUADRO!F$5&amp;$E1125),'Hoja de Trabajo para listado'!$DE$151:$DG$151,0)),0)+IFERROR(INDEX('Hoja de Trabajo para listado'!$CD$155:$DC$1048576,MATCH($A1125,'Hoja de Trabajo para listado'!$CD$155:$CD$1048576,0),MATCH((CUADRO!F$5&amp;$E1125),'Hoja de Trabajo para listado'!$CD$151:$DC$151,0)),0)</f>
        <v>0</v>
      </c>
      <c r="G1125" s="245">
        <f ca="1">+IFERROR(INDEX('Hoja de Trabajo para listado'!$A$155:$Z$1048576,MATCH($A1125,'Hoja de Trabajo para listado'!$A$155:$A$1048576,0),MATCH((CUADRO!G$5&amp;$E1125),'Hoja de Trabajo para listado'!$A$151:$Z$151,0)),0)+IFERROR(INDEX('Hoja de Trabajo para listado'!$AB$155:$BA$1048576,MATCH($A1125,'Hoja de Trabajo para listado'!$AB$155:$AB$1048576,0),MATCH((CUADRO!G$5&amp;$E1125),'Hoja de Trabajo para listado'!$AB$151:$BA$151,0)),0)+IFERROR(INDEX('Hoja de Trabajo para listado'!$BC$155:$CB$1048576,MATCH($A1125,'Hoja de Trabajo para listado'!$BC$155:$BC$1048576,0),MATCH((CUADRO!G$5&amp;$E1125),'Hoja de Trabajo para listado'!$BC$151:$CB$151,0)),0)+IFERROR(INDEX('Hoja de Trabajo para listado'!$DE$153:$DG$274,MATCH($A1125,'Hoja de Trabajo para listado'!$DE$153:$DE$1048576,0),MATCH((CUADRO!G$5&amp;$E1125),'Hoja de Trabajo para listado'!$DE$151:$DG$151,0)),0)+IFERROR(INDEX('Hoja de Trabajo para listado'!$CD$155:$DC$1048576,MATCH($A1125,'Hoja de Trabajo para listado'!$CD$155:$CD$1048576,0),MATCH((CUADRO!G$5&amp;$E1125),'Hoja de Trabajo para listado'!$CD$151:$DC$151,0)),0)</f>
        <v>0</v>
      </c>
      <c r="H1125" s="245">
        <f ca="1">+IFERROR(INDEX('Hoja de Trabajo para listado'!$A$155:$Z$1048576,MATCH($A1125,'Hoja de Trabajo para listado'!$A$155:$A$1048576,0),MATCH((CUADRO!H$5&amp;$E1125),'Hoja de Trabajo para listado'!$A$151:$Z$151,0)),0)+IFERROR(INDEX('Hoja de Trabajo para listado'!$AB$155:$BA$1048576,MATCH($A1125,'Hoja de Trabajo para listado'!$AB$155:$AB$1048576,0),MATCH((CUADRO!H$5&amp;$E1125),'Hoja de Trabajo para listado'!$AB$151:$BA$151,0)),0)+IFERROR(INDEX('Hoja de Trabajo para listado'!$BC$155:$CB$1048576,MATCH($A1125,'Hoja de Trabajo para listado'!$BC$155:$BC$1048576,0),MATCH((CUADRO!H$5&amp;$E1125),'Hoja de Trabajo para listado'!$BC$151:$CB$151,0)),0)+IFERROR(INDEX('Hoja de Trabajo para listado'!$DE$153:$DG$274,MATCH($A1125,'Hoja de Trabajo para listado'!$DE$153:$DE$1048576,0),MATCH((CUADRO!H$5&amp;$E1125),'Hoja de Trabajo para listado'!$DE$151:$DG$151,0)),0)+IFERROR(INDEX('Hoja de Trabajo para listado'!$CD$155:$DC$1048576,MATCH($A1125,'Hoja de Trabajo para listado'!$CD$155:$CD$1048576,0),MATCH((CUADRO!H$5&amp;$E1125),'Hoja de Trabajo para listado'!$CD$151:$DC$151,0)),0)</f>
        <v>0</v>
      </c>
      <c r="I1125" s="245">
        <f ca="1">+IFERROR(INDEX('Hoja de Trabajo para listado'!$A$155:$Z$1048576,MATCH($A1125,'Hoja de Trabajo para listado'!$A$155:$A$1048576,0),MATCH((CUADRO!I$5&amp;$E1125),'Hoja de Trabajo para listado'!$A$151:$Z$151,0)),0)+IFERROR(INDEX('Hoja de Trabajo para listado'!$AB$155:$BA$1048576,MATCH($A1125,'Hoja de Trabajo para listado'!$AB$155:$AB$1048576,0),MATCH((CUADRO!I$5&amp;$E1125),'Hoja de Trabajo para listado'!$AB$151:$BA$151,0)),0)+IFERROR(INDEX('Hoja de Trabajo para listado'!$BC$155:$CB$1048576,MATCH($A1125,'Hoja de Trabajo para listado'!$BC$155:$BC$1048576,0),MATCH((CUADRO!I$5&amp;$E1125),'Hoja de Trabajo para listado'!$BC$151:$CB$151,0)),0)+IFERROR(INDEX('Hoja de Trabajo para listado'!$DE$153:$DG$274,MATCH($A1125,'Hoja de Trabajo para listado'!$DE$153:$DE$1048576,0),MATCH((CUADRO!I$5&amp;$E1125),'Hoja de Trabajo para listado'!$DE$151:$DG$151,0)),0)+IFERROR(INDEX('Hoja de Trabajo para listado'!$CD$155:$DC$1048576,MATCH($A1125,'Hoja de Trabajo para listado'!$CD$155:$CD$1048576,0),MATCH((CUADRO!I$5&amp;$E1125),'Hoja de Trabajo para listado'!$CD$151:$DC$151,0)),0)</f>
        <v>0</v>
      </c>
      <c r="J1125" s="245">
        <f ca="1">+IFERROR(INDEX('Hoja de Trabajo para listado'!$A$155:$Z$1048576,MATCH($A1125,'Hoja de Trabajo para listado'!$A$155:$A$1048576,0),MATCH((CUADRO!J$5&amp;$E1125),'Hoja de Trabajo para listado'!$A$151:$Z$151,0)),0)+IFERROR(INDEX('Hoja de Trabajo para listado'!$AB$155:$BA$1048576,MATCH($A1125,'Hoja de Trabajo para listado'!$AB$155:$AB$1048576,0),MATCH((CUADRO!J$5&amp;$E1125),'Hoja de Trabajo para listado'!$AB$151:$BA$151,0)),0)+IFERROR(INDEX('Hoja de Trabajo para listado'!$BC$155:$CB$1048576,MATCH($A1125,'Hoja de Trabajo para listado'!$BC$155:$BC$1048576,0),MATCH((CUADRO!J$5&amp;$E1125),'Hoja de Trabajo para listado'!$BC$151:$CB$151,0)),0)+IFERROR(INDEX('Hoja de Trabajo para listado'!$DE$153:$DG$274,MATCH($A1125,'Hoja de Trabajo para listado'!$DE$153:$DE$1048576,0),MATCH((CUADRO!J$5&amp;$E1125),'Hoja de Trabajo para listado'!$DE$151:$DG$151,0)),0)+IFERROR(INDEX('Hoja de Trabajo para listado'!$CD$155:$DC$1048576,MATCH($A1125,'Hoja de Trabajo para listado'!$CD$155:$CD$1048576,0),MATCH((CUADRO!J$5&amp;$E1125),'Hoja de Trabajo para listado'!$CD$151:$DC$151,0)),0)</f>
        <v>0</v>
      </c>
      <c r="K1125" s="245">
        <f ca="1">+IFERROR(INDEX('Hoja de Trabajo para listado'!$A$155:$Z$1048576,MATCH($A1125,'Hoja de Trabajo para listado'!$A$155:$A$1048576,0),MATCH((CUADRO!K$5&amp;$E1125),'Hoja de Trabajo para listado'!$A$151:$Z$151,0)),0)+IFERROR(INDEX('Hoja de Trabajo para listado'!$AB$155:$BA$1048576,MATCH($A1125,'Hoja de Trabajo para listado'!$AB$155:$AB$1048576,0),MATCH((CUADRO!K$5&amp;$E1125),'Hoja de Trabajo para listado'!$AB$151:$BA$151,0)),0)+IFERROR(INDEX('Hoja de Trabajo para listado'!$BC$155:$CB$1048576,MATCH($A1125,'Hoja de Trabajo para listado'!$BC$155:$BC$1048576,0),MATCH((CUADRO!K$5&amp;$E1125),'Hoja de Trabajo para listado'!$BC$151:$CB$151,0)),0)+IFERROR(INDEX('Hoja de Trabajo para listado'!$DE$153:$DG$274,MATCH($A1125,'Hoja de Trabajo para listado'!$DE$153:$DE$1048576,0),MATCH((CUADRO!K$5&amp;$E1125),'Hoja de Trabajo para listado'!$DE$151:$DG$151,0)),0)+IFERROR(INDEX('Hoja de Trabajo para listado'!$CD$155:$DC$1048576,MATCH($A1125,'Hoja de Trabajo para listado'!$CD$155:$CD$1048576,0),MATCH((CUADRO!K$5&amp;$E1125),'Hoja de Trabajo para listado'!$CD$151:$DC$151,0)),0)</f>
        <v>0</v>
      </c>
      <c r="L1125" s="245">
        <f ca="1">+IFERROR(INDEX('Hoja de Trabajo para listado'!$A$155:$Z$1048576,MATCH($A1125,'Hoja de Trabajo para listado'!$A$155:$A$1048576,0),MATCH((CUADRO!L$5&amp;$E1125),'Hoja de Trabajo para listado'!$A$151:$Z$151,0)),0)+IFERROR(INDEX('Hoja de Trabajo para listado'!$AB$155:$BA$1048576,MATCH($A1125,'Hoja de Trabajo para listado'!$AB$155:$AB$1048576,0),MATCH((CUADRO!L$5&amp;$E1125),'Hoja de Trabajo para listado'!$AB$151:$BA$151,0)),0)+IFERROR(INDEX('Hoja de Trabajo para listado'!$BC$155:$CB$1048576,MATCH($A1125,'Hoja de Trabajo para listado'!$BC$155:$BC$1048576,0),MATCH((CUADRO!L$5&amp;$E1125),'Hoja de Trabajo para listado'!$BC$151:$CB$151,0)),0)+IFERROR(INDEX('Hoja de Trabajo para listado'!$DE$153:$DG$274,MATCH($A1125,'Hoja de Trabajo para listado'!$DE$153:$DE$1048576,0),MATCH((CUADRO!L$5&amp;$E1125),'Hoja de Trabajo para listado'!$DE$151:$DG$151,0)),0)+IFERROR(INDEX('Hoja de Trabajo para listado'!$CD$155:$DC$1048576,MATCH($A1125,'Hoja de Trabajo para listado'!$CD$155:$CD$1048576,0),MATCH((CUADRO!L$5&amp;$E1125),'Hoja de Trabajo para listado'!$CD$151:$DC$151,0)),0)</f>
        <v>0</v>
      </c>
      <c r="M1125" s="245">
        <f ca="1">+IFERROR(INDEX('Hoja de Trabajo para listado'!$A$155:$Z$1048576,MATCH($A1125,'Hoja de Trabajo para listado'!$A$155:$A$1048576,0),MATCH((CUADRO!M$5&amp;$E1125),'Hoja de Trabajo para listado'!$A$151:$Z$151,0)),0)+IFERROR(INDEX('Hoja de Trabajo para listado'!$AB$155:$BA$1048576,MATCH($A1125,'Hoja de Trabajo para listado'!$AB$155:$AB$1048576,0),MATCH((CUADRO!M$5&amp;$E1125),'Hoja de Trabajo para listado'!$AB$151:$BA$151,0)),0)+IFERROR(INDEX('Hoja de Trabajo para listado'!$BC$155:$CB$1048576,MATCH($A1125,'Hoja de Trabajo para listado'!$BC$155:$BC$1048576,0),MATCH((CUADRO!M$5&amp;$E1125),'Hoja de Trabajo para listado'!$BC$151:$CB$151,0)),0)+IFERROR(INDEX('Hoja de Trabajo para listado'!$DE$153:$DG$274,MATCH($A1125,'Hoja de Trabajo para listado'!$DE$153:$DE$1048576,0),MATCH((CUADRO!M$5&amp;$E1125),'Hoja de Trabajo para listado'!$DE$151:$DG$151,0)),0)+IFERROR(INDEX('Hoja de Trabajo para listado'!$CD$155:$DC$1048576,MATCH($A1125,'Hoja de Trabajo para listado'!$CD$155:$CD$1048576,0),MATCH((CUADRO!M$5&amp;$E1125),'Hoja de Trabajo para listado'!$CD$151:$DC$151,0)),0)</f>
        <v>0</v>
      </c>
      <c r="N1125" s="245">
        <f ca="1">+IFERROR(INDEX('Hoja de Trabajo para listado'!$A$155:$Z$1048576,MATCH($A1125,'Hoja de Trabajo para listado'!$A$155:$A$1048576,0),MATCH((CUADRO!N$5&amp;$E1125),'Hoja de Trabajo para listado'!$A$151:$Z$151,0)),0)+IFERROR(INDEX('Hoja de Trabajo para listado'!$AB$155:$BA$1048576,MATCH($A1125,'Hoja de Trabajo para listado'!$AB$155:$AB$1048576,0),MATCH((CUADRO!N$5&amp;$E1125),'Hoja de Trabajo para listado'!$AB$151:$BA$151,0)),0)+IFERROR(INDEX('Hoja de Trabajo para listado'!$BC$155:$CB$1048576,MATCH($A1125,'Hoja de Trabajo para listado'!$BC$155:$BC$1048576,0),MATCH((CUADRO!N$5&amp;$E1125),'Hoja de Trabajo para listado'!$BC$151:$CB$151,0)),0)+IFERROR(INDEX('Hoja de Trabajo para listado'!$DE$153:$DG$274,MATCH($A1125,'Hoja de Trabajo para listado'!$DE$153:$DE$1048576,0),MATCH((CUADRO!N$5&amp;$E1125),'Hoja de Trabajo para listado'!$DE$151:$DG$151,0)),0)+IFERROR(INDEX('Hoja de Trabajo para listado'!$CD$155:$DC$1048576,MATCH($A1125,'Hoja de Trabajo para listado'!$CD$155:$CD$1048576,0),MATCH((CUADRO!N$5&amp;$E1125),'Hoja de Trabajo para listado'!$CD$151:$DC$151,0)),0)</f>
        <v>0</v>
      </c>
      <c r="O1125" s="245">
        <f ca="1">+IFERROR(INDEX('Hoja de Trabajo para listado'!$A$155:$Z$1048576,MATCH($A1125,'Hoja de Trabajo para listado'!$A$155:$A$1048576,0),MATCH((CUADRO!O$5&amp;$E1125),'Hoja de Trabajo para listado'!$A$151:$Z$151,0)),0)+IFERROR(INDEX('Hoja de Trabajo para listado'!$AB$155:$BA$1048576,MATCH($A1125,'Hoja de Trabajo para listado'!$AB$155:$AB$1048576,0),MATCH((CUADRO!O$5&amp;$E1125),'Hoja de Trabajo para listado'!$AB$151:$BA$151,0)),0)+IFERROR(INDEX('Hoja de Trabajo para listado'!$BC$155:$CB$1048576,MATCH($A1125,'Hoja de Trabajo para listado'!$BC$155:$BC$1048576,0),MATCH((CUADRO!O$5&amp;$E1125),'Hoja de Trabajo para listado'!$BC$151:$CB$151,0)),0)+IFERROR(INDEX('Hoja de Trabajo para listado'!$DE$153:$DG$274,MATCH($A1125,'Hoja de Trabajo para listado'!$DE$153:$DE$1048576,0),MATCH((CUADRO!O$5&amp;$E1125),'Hoja de Trabajo para listado'!$DE$151:$DG$151,0)),0)+IFERROR(INDEX('Hoja de Trabajo para listado'!$CD$155:$DC$1048576,MATCH($A1125,'Hoja de Trabajo para listado'!$CD$155:$CD$1048576,0),MATCH((CUADRO!O$5&amp;$E1125),'Hoja de Trabajo para listado'!$CD$151:$DC$151,0)),0)</f>
        <v>0</v>
      </c>
      <c r="P1125" s="245">
        <f ca="1">+IFERROR(INDEX('Hoja de Trabajo para listado'!$A$155:$Z$1048576,MATCH($A1125,'Hoja de Trabajo para listado'!$A$155:$A$1048576,0),MATCH((CUADRO!P$5&amp;$E1125),'Hoja de Trabajo para listado'!$A$151:$Z$151,0)),0)+IFERROR(INDEX('Hoja de Trabajo para listado'!$AB$155:$BA$1048576,MATCH($A1125,'Hoja de Trabajo para listado'!$AB$155:$AB$1048576,0),MATCH((CUADRO!P$5&amp;$E1125),'Hoja de Trabajo para listado'!$AB$151:$BA$151,0)),0)+IFERROR(INDEX('Hoja de Trabajo para listado'!$BC$155:$CB$1048576,MATCH($A1125,'Hoja de Trabajo para listado'!$BC$155:$BC$1048576,0),MATCH((CUADRO!P$5&amp;$E1125),'Hoja de Trabajo para listado'!$BC$151:$CB$151,0)),0)+IFERROR(INDEX('Hoja de Trabajo para listado'!$DE$153:$DG$274,MATCH($A1125,'Hoja de Trabajo para listado'!$DE$153:$DE$1048576,0),MATCH((CUADRO!P$5&amp;$E1125),'Hoja de Trabajo para listado'!$DE$151:$DG$151,0)),0)+IFERROR(INDEX('Hoja de Trabajo para listado'!$CD$155:$DC$1048576,MATCH($A1125,'Hoja de Trabajo para listado'!$CD$155:$CD$1048576,0),MATCH((CUADRO!P$5&amp;$E1125),'Hoja de Trabajo para listado'!$CD$151:$DC$151,0)),0)</f>
        <v>0</v>
      </c>
      <c r="Q1125" s="245">
        <f ca="1">+IFERROR(INDEX('Hoja de Trabajo para listado'!$A$155:$Z$1048576,MATCH($A1125,'Hoja de Trabajo para listado'!$A$155:$A$1048576,0),MATCH((CUADRO!Q$5&amp;$E1125),'Hoja de Trabajo para listado'!$A$151:$Z$151,0)),0)+IFERROR(INDEX('Hoja de Trabajo para listado'!$AB$155:$BA$1048576,MATCH($A1125,'Hoja de Trabajo para listado'!$AB$155:$AB$1048576,0),MATCH((CUADRO!Q$5&amp;$E1125),'Hoja de Trabajo para listado'!$AB$151:$BA$151,0)),0)+IFERROR(INDEX('Hoja de Trabajo para listado'!$BC$155:$CB$1048576,MATCH($A1125,'Hoja de Trabajo para listado'!$BC$155:$BC$1048576,0),MATCH((CUADRO!Q$5&amp;$E1125),'Hoja de Trabajo para listado'!$BC$151:$CB$151,0)),0)+IFERROR(INDEX('Hoja de Trabajo para listado'!$DE$153:$DG$274,MATCH($A1125,'Hoja de Trabajo para listado'!$DE$153:$DE$1048576,0),MATCH((CUADRO!Q$5&amp;$E1125),'Hoja de Trabajo para listado'!$DE$151:$DG$151,0)),0)+IFERROR(INDEX('Hoja de Trabajo para listado'!$CD$155:$DC$1048576,MATCH($A1125,'Hoja de Trabajo para listado'!$CD$155:$CD$1048576,0),MATCH((CUADRO!Q$5&amp;$E1125),'Hoja de Trabajo para listado'!$CD$151:$DC$151,0)),0)</f>
        <v>0</v>
      </c>
      <c r="R1125" s="245">
        <f t="shared" ca="1" si="37"/>
        <v>0</v>
      </c>
      <c r="S1125" s="259">
        <f ca="1">+R1124+R1125</f>
        <v>0</v>
      </c>
      <c r="T1125" s="245">
        <f ca="1">+S1125</f>
        <v>0</v>
      </c>
      <c r="U1125" s="244">
        <f t="shared" si="38"/>
        <v>2</v>
      </c>
      <c r="V1125" s="333" t="str">
        <f>+VLOOKUP(A1125,bd_lista!$A$3:$E$590,5,FALSE)</f>
        <v>Empresas Municipales</v>
      </c>
      <c r="W1125" s="384"/>
      <c r="X1125" s="242">
        <f>+VLOOKUP(A1125,[3]Sheet1!$A$13:$D$744,4,FALSE)</f>
        <v>0</v>
      </c>
      <c r="Y1125" s="242" t="e">
        <f>+VLOOKUP(X1125,bd_lista!$A$3:$C$590,3,FALSE)</f>
        <v>#N/A</v>
      </c>
      <c r="Z1125" s="292"/>
      <c r="AA1125" s="321"/>
    </row>
    <row r="1126" spans="1:27" customFormat="1" ht="15" hidden="1" customHeight="1">
      <c r="A1126" s="32">
        <v>2314</v>
      </c>
      <c r="B1126" s="388">
        <f>+A1126</f>
        <v>2314</v>
      </c>
      <c r="C1126" s="247" t="str">
        <f>+VLOOKUP(A1126,bd_lista!$A$3:$C$590,3,FALSE)</f>
        <v>EMPRESA MUNICIPAL DE AREAS VERDES SUCRE</v>
      </c>
      <c r="D1126" s="385" t="str">
        <f>+C1126</f>
        <v>EMPRESA MUNICIPAL DE AREAS VERDES SUCRE</v>
      </c>
      <c r="E1126" s="242" t="s">
        <v>1304</v>
      </c>
      <c r="F1126" s="243">
        <f ca="1">+IFERROR(INDEX('Hoja de Trabajo para listado'!$A$155:$Z$1048576,MATCH($A1126,'Hoja de Trabajo para listado'!$A$155:$A$1048576,0),MATCH((CUADRO!F$5&amp;$E1126),'Hoja de Trabajo para listado'!$A$151:$Z$151,0)),0)+IFERROR(INDEX('Hoja de Trabajo para listado'!$AB$155:$BA$1048576,MATCH($A1126,'Hoja de Trabajo para listado'!$AB$155:$AB$1048576,0),MATCH((CUADRO!F$5&amp;$E1126),'Hoja de Trabajo para listado'!$AB$151:$BA$151,0)),0)+IFERROR(INDEX('Hoja de Trabajo para listado'!$BC$155:$CB$1048576,MATCH($A1126,'Hoja de Trabajo para listado'!$BC$155:$BC$1048576,0),MATCH((CUADRO!F$5&amp;$E1126),'Hoja de Trabajo para listado'!$BC$151:$CB$151,0)),0)+IFERROR(INDEX('Hoja de Trabajo para listado'!$DE$153:$DG$274,MATCH($A1126,'Hoja de Trabajo para listado'!$DE$153:$DE$1048576,0),MATCH((CUADRO!F$5&amp;$E1126),'Hoja de Trabajo para listado'!$DE$151:$DG$151,0)),0)+IFERROR(INDEX('Hoja de Trabajo para listado'!$CD$155:$DC$1048576,MATCH($A1126,'Hoja de Trabajo para listado'!$CD$155:$CD$1048576,0),MATCH((CUADRO!F$5&amp;$E1126),'Hoja de Trabajo para listado'!$CD$151:$DC$151,0)),0)</f>
        <v>0</v>
      </c>
      <c r="G1126" s="243">
        <f ca="1">+IFERROR(INDEX('Hoja de Trabajo para listado'!$A$155:$Z$1048576,MATCH($A1126,'Hoja de Trabajo para listado'!$A$155:$A$1048576,0),MATCH((CUADRO!G$5&amp;$E1126),'Hoja de Trabajo para listado'!$A$151:$Z$151,0)),0)+IFERROR(INDEX('Hoja de Trabajo para listado'!$AB$155:$BA$1048576,MATCH($A1126,'Hoja de Trabajo para listado'!$AB$155:$AB$1048576,0),MATCH((CUADRO!G$5&amp;$E1126),'Hoja de Trabajo para listado'!$AB$151:$BA$151,0)),0)+IFERROR(INDEX('Hoja de Trabajo para listado'!$BC$155:$CB$1048576,MATCH($A1126,'Hoja de Trabajo para listado'!$BC$155:$BC$1048576,0),MATCH((CUADRO!G$5&amp;$E1126),'Hoja de Trabajo para listado'!$BC$151:$CB$151,0)),0)+IFERROR(INDEX('Hoja de Trabajo para listado'!$DE$153:$DG$274,MATCH($A1126,'Hoja de Trabajo para listado'!$DE$153:$DE$1048576,0),MATCH((CUADRO!G$5&amp;$E1126),'Hoja de Trabajo para listado'!$DE$151:$DG$151,0)),0)+IFERROR(INDEX('Hoja de Trabajo para listado'!$CD$155:$DC$1048576,MATCH($A1126,'Hoja de Trabajo para listado'!$CD$155:$CD$1048576,0),MATCH((CUADRO!G$5&amp;$E1126),'Hoja de Trabajo para listado'!$CD$151:$DC$151,0)),0)</f>
        <v>0</v>
      </c>
      <c r="H1126" s="243">
        <f ca="1">+IFERROR(INDEX('Hoja de Trabajo para listado'!$A$155:$Z$1048576,MATCH($A1126,'Hoja de Trabajo para listado'!$A$155:$A$1048576,0),MATCH((CUADRO!H$5&amp;$E1126),'Hoja de Trabajo para listado'!$A$151:$Z$151,0)),0)+IFERROR(INDEX('Hoja de Trabajo para listado'!$AB$155:$BA$1048576,MATCH($A1126,'Hoja de Trabajo para listado'!$AB$155:$AB$1048576,0),MATCH((CUADRO!H$5&amp;$E1126),'Hoja de Trabajo para listado'!$AB$151:$BA$151,0)),0)+IFERROR(INDEX('Hoja de Trabajo para listado'!$BC$155:$CB$1048576,MATCH($A1126,'Hoja de Trabajo para listado'!$BC$155:$BC$1048576,0),MATCH((CUADRO!H$5&amp;$E1126),'Hoja de Trabajo para listado'!$BC$151:$CB$151,0)),0)+IFERROR(INDEX('Hoja de Trabajo para listado'!$DE$153:$DG$274,MATCH($A1126,'Hoja de Trabajo para listado'!$DE$153:$DE$1048576,0),MATCH((CUADRO!H$5&amp;$E1126),'Hoja de Trabajo para listado'!$DE$151:$DG$151,0)),0)+IFERROR(INDEX('Hoja de Trabajo para listado'!$CD$155:$DC$1048576,MATCH($A1126,'Hoja de Trabajo para listado'!$CD$155:$CD$1048576,0),MATCH((CUADRO!H$5&amp;$E1126),'Hoja de Trabajo para listado'!$CD$151:$DC$151,0)),0)</f>
        <v>0</v>
      </c>
      <c r="I1126" s="243">
        <f ca="1">+IFERROR(INDEX('Hoja de Trabajo para listado'!$A$155:$Z$1048576,MATCH($A1126,'Hoja de Trabajo para listado'!$A$155:$A$1048576,0),MATCH((CUADRO!I$5&amp;$E1126),'Hoja de Trabajo para listado'!$A$151:$Z$151,0)),0)+IFERROR(INDEX('Hoja de Trabajo para listado'!$AB$155:$BA$1048576,MATCH($A1126,'Hoja de Trabajo para listado'!$AB$155:$AB$1048576,0),MATCH((CUADRO!I$5&amp;$E1126),'Hoja de Trabajo para listado'!$AB$151:$BA$151,0)),0)+IFERROR(INDEX('Hoja de Trabajo para listado'!$BC$155:$CB$1048576,MATCH($A1126,'Hoja de Trabajo para listado'!$BC$155:$BC$1048576,0),MATCH((CUADRO!I$5&amp;$E1126),'Hoja de Trabajo para listado'!$BC$151:$CB$151,0)),0)+IFERROR(INDEX('Hoja de Trabajo para listado'!$DE$153:$DG$274,MATCH($A1126,'Hoja de Trabajo para listado'!$DE$153:$DE$1048576,0),MATCH((CUADRO!I$5&amp;$E1126),'Hoja de Trabajo para listado'!$DE$151:$DG$151,0)),0)+IFERROR(INDEX('Hoja de Trabajo para listado'!$CD$155:$DC$1048576,MATCH($A1126,'Hoja de Trabajo para listado'!$CD$155:$CD$1048576,0),MATCH((CUADRO!I$5&amp;$E1126),'Hoja de Trabajo para listado'!$CD$151:$DC$151,0)),0)</f>
        <v>0</v>
      </c>
      <c r="J1126" s="243">
        <f ca="1">+IFERROR(INDEX('Hoja de Trabajo para listado'!$A$155:$Z$1048576,MATCH($A1126,'Hoja de Trabajo para listado'!$A$155:$A$1048576,0),MATCH((CUADRO!J$5&amp;$E1126),'Hoja de Trabajo para listado'!$A$151:$Z$151,0)),0)+IFERROR(INDEX('Hoja de Trabajo para listado'!$AB$155:$BA$1048576,MATCH($A1126,'Hoja de Trabajo para listado'!$AB$155:$AB$1048576,0),MATCH((CUADRO!J$5&amp;$E1126),'Hoja de Trabajo para listado'!$AB$151:$BA$151,0)),0)+IFERROR(INDEX('Hoja de Trabajo para listado'!$BC$155:$CB$1048576,MATCH($A1126,'Hoja de Trabajo para listado'!$BC$155:$BC$1048576,0),MATCH((CUADRO!J$5&amp;$E1126),'Hoja de Trabajo para listado'!$BC$151:$CB$151,0)),0)+IFERROR(INDEX('Hoja de Trabajo para listado'!$DE$153:$DG$274,MATCH($A1126,'Hoja de Trabajo para listado'!$DE$153:$DE$1048576,0),MATCH((CUADRO!J$5&amp;$E1126),'Hoja de Trabajo para listado'!$DE$151:$DG$151,0)),0)+IFERROR(INDEX('Hoja de Trabajo para listado'!$CD$155:$DC$1048576,MATCH($A1126,'Hoja de Trabajo para listado'!$CD$155:$CD$1048576,0),MATCH((CUADRO!J$5&amp;$E1126),'Hoja de Trabajo para listado'!$CD$151:$DC$151,0)),0)</f>
        <v>0</v>
      </c>
      <c r="K1126" s="243">
        <f ca="1">+IFERROR(INDEX('Hoja de Trabajo para listado'!$A$155:$Z$1048576,MATCH($A1126,'Hoja de Trabajo para listado'!$A$155:$A$1048576,0),MATCH((CUADRO!K$5&amp;$E1126),'Hoja de Trabajo para listado'!$A$151:$Z$151,0)),0)+IFERROR(INDEX('Hoja de Trabajo para listado'!$AB$155:$BA$1048576,MATCH($A1126,'Hoja de Trabajo para listado'!$AB$155:$AB$1048576,0),MATCH((CUADRO!K$5&amp;$E1126),'Hoja de Trabajo para listado'!$AB$151:$BA$151,0)),0)+IFERROR(INDEX('Hoja de Trabajo para listado'!$BC$155:$CB$1048576,MATCH($A1126,'Hoja de Trabajo para listado'!$BC$155:$BC$1048576,0),MATCH((CUADRO!K$5&amp;$E1126),'Hoja de Trabajo para listado'!$BC$151:$CB$151,0)),0)+IFERROR(INDEX('Hoja de Trabajo para listado'!$DE$153:$DG$274,MATCH($A1126,'Hoja de Trabajo para listado'!$DE$153:$DE$1048576,0),MATCH((CUADRO!K$5&amp;$E1126),'Hoja de Trabajo para listado'!$DE$151:$DG$151,0)),0)+IFERROR(INDEX('Hoja de Trabajo para listado'!$CD$155:$DC$1048576,MATCH($A1126,'Hoja de Trabajo para listado'!$CD$155:$CD$1048576,0),MATCH((CUADRO!K$5&amp;$E1126),'Hoja de Trabajo para listado'!$CD$151:$DC$151,0)),0)</f>
        <v>0</v>
      </c>
      <c r="L1126" s="243">
        <f ca="1">+IFERROR(INDEX('Hoja de Trabajo para listado'!$A$155:$Z$1048576,MATCH($A1126,'Hoja de Trabajo para listado'!$A$155:$A$1048576,0),MATCH((CUADRO!L$5&amp;$E1126),'Hoja de Trabajo para listado'!$A$151:$Z$151,0)),0)+IFERROR(INDEX('Hoja de Trabajo para listado'!$AB$155:$BA$1048576,MATCH($A1126,'Hoja de Trabajo para listado'!$AB$155:$AB$1048576,0),MATCH((CUADRO!L$5&amp;$E1126),'Hoja de Trabajo para listado'!$AB$151:$BA$151,0)),0)+IFERROR(INDEX('Hoja de Trabajo para listado'!$BC$155:$CB$1048576,MATCH($A1126,'Hoja de Trabajo para listado'!$BC$155:$BC$1048576,0),MATCH((CUADRO!L$5&amp;$E1126),'Hoja de Trabajo para listado'!$BC$151:$CB$151,0)),0)+IFERROR(INDEX('Hoja de Trabajo para listado'!$DE$153:$DG$274,MATCH($A1126,'Hoja de Trabajo para listado'!$DE$153:$DE$1048576,0),MATCH((CUADRO!L$5&amp;$E1126),'Hoja de Trabajo para listado'!$DE$151:$DG$151,0)),0)+IFERROR(INDEX('Hoja de Trabajo para listado'!$CD$155:$DC$1048576,MATCH($A1126,'Hoja de Trabajo para listado'!$CD$155:$CD$1048576,0),MATCH((CUADRO!L$5&amp;$E1126),'Hoja de Trabajo para listado'!$CD$151:$DC$151,0)),0)</f>
        <v>0</v>
      </c>
      <c r="M1126" s="243">
        <f ca="1">+IFERROR(INDEX('Hoja de Trabajo para listado'!$A$155:$Z$1048576,MATCH($A1126,'Hoja de Trabajo para listado'!$A$155:$A$1048576,0),MATCH((CUADRO!M$5&amp;$E1126),'Hoja de Trabajo para listado'!$A$151:$Z$151,0)),0)+IFERROR(INDEX('Hoja de Trabajo para listado'!$AB$155:$BA$1048576,MATCH($A1126,'Hoja de Trabajo para listado'!$AB$155:$AB$1048576,0),MATCH((CUADRO!M$5&amp;$E1126),'Hoja de Trabajo para listado'!$AB$151:$BA$151,0)),0)+IFERROR(INDEX('Hoja de Trabajo para listado'!$BC$155:$CB$1048576,MATCH($A1126,'Hoja de Trabajo para listado'!$BC$155:$BC$1048576,0),MATCH((CUADRO!M$5&amp;$E1126),'Hoja de Trabajo para listado'!$BC$151:$CB$151,0)),0)+IFERROR(INDEX('Hoja de Trabajo para listado'!$DE$153:$DG$274,MATCH($A1126,'Hoja de Trabajo para listado'!$DE$153:$DE$1048576,0),MATCH((CUADRO!M$5&amp;$E1126),'Hoja de Trabajo para listado'!$DE$151:$DG$151,0)),0)+IFERROR(INDEX('Hoja de Trabajo para listado'!$CD$155:$DC$1048576,MATCH($A1126,'Hoja de Trabajo para listado'!$CD$155:$CD$1048576,0),MATCH((CUADRO!M$5&amp;$E1126),'Hoja de Trabajo para listado'!$CD$151:$DC$151,0)),0)</f>
        <v>0</v>
      </c>
      <c r="N1126" s="243">
        <f ca="1">+IFERROR(INDEX('Hoja de Trabajo para listado'!$A$155:$Z$1048576,MATCH($A1126,'Hoja de Trabajo para listado'!$A$155:$A$1048576,0),MATCH((CUADRO!N$5&amp;$E1126),'Hoja de Trabajo para listado'!$A$151:$Z$151,0)),0)+IFERROR(INDEX('Hoja de Trabajo para listado'!$AB$155:$BA$1048576,MATCH($A1126,'Hoja de Trabajo para listado'!$AB$155:$AB$1048576,0),MATCH((CUADRO!N$5&amp;$E1126),'Hoja de Trabajo para listado'!$AB$151:$BA$151,0)),0)+IFERROR(INDEX('Hoja de Trabajo para listado'!$BC$155:$CB$1048576,MATCH($A1126,'Hoja de Trabajo para listado'!$BC$155:$BC$1048576,0),MATCH((CUADRO!N$5&amp;$E1126),'Hoja de Trabajo para listado'!$BC$151:$CB$151,0)),0)+IFERROR(INDEX('Hoja de Trabajo para listado'!$DE$153:$DG$274,MATCH($A1126,'Hoja de Trabajo para listado'!$DE$153:$DE$1048576,0),MATCH((CUADRO!N$5&amp;$E1126),'Hoja de Trabajo para listado'!$DE$151:$DG$151,0)),0)+IFERROR(INDEX('Hoja de Trabajo para listado'!$CD$155:$DC$1048576,MATCH($A1126,'Hoja de Trabajo para listado'!$CD$155:$CD$1048576,0),MATCH((CUADRO!N$5&amp;$E1126),'Hoja de Trabajo para listado'!$CD$151:$DC$151,0)),0)</f>
        <v>0</v>
      </c>
      <c r="O1126" s="243">
        <f ca="1">+IFERROR(INDEX('Hoja de Trabajo para listado'!$A$155:$Z$1048576,MATCH($A1126,'Hoja de Trabajo para listado'!$A$155:$A$1048576,0),MATCH((CUADRO!O$5&amp;$E1126),'Hoja de Trabajo para listado'!$A$151:$Z$151,0)),0)+IFERROR(INDEX('Hoja de Trabajo para listado'!$AB$155:$BA$1048576,MATCH($A1126,'Hoja de Trabajo para listado'!$AB$155:$AB$1048576,0),MATCH((CUADRO!O$5&amp;$E1126),'Hoja de Trabajo para listado'!$AB$151:$BA$151,0)),0)+IFERROR(INDEX('Hoja de Trabajo para listado'!$BC$155:$CB$1048576,MATCH($A1126,'Hoja de Trabajo para listado'!$BC$155:$BC$1048576,0),MATCH((CUADRO!O$5&amp;$E1126),'Hoja de Trabajo para listado'!$BC$151:$CB$151,0)),0)+IFERROR(INDEX('Hoja de Trabajo para listado'!$DE$153:$DG$274,MATCH($A1126,'Hoja de Trabajo para listado'!$DE$153:$DE$1048576,0),MATCH((CUADRO!O$5&amp;$E1126),'Hoja de Trabajo para listado'!$DE$151:$DG$151,0)),0)+IFERROR(INDEX('Hoja de Trabajo para listado'!$CD$155:$DC$1048576,MATCH($A1126,'Hoja de Trabajo para listado'!$CD$155:$CD$1048576,0),MATCH((CUADRO!O$5&amp;$E1126),'Hoja de Trabajo para listado'!$CD$151:$DC$151,0)),0)</f>
        <v>0</v>
      </c>
      <c r="P1126" s="243">
        <f ca="1">+IFERROR(INDEX('Hoja de Trabajo para listado'!$A$155:$Z$1048576,MATCH($A1126,'Hoja de Trabajo para listado'!$A$155:$A$1048576,0),MATCH((CUADRO!P$5&amp;$E1126),'Hoja de Trabajo para listado'!$A$151:$Z$151,0)),0)+IFERROR(INDEX('Hoja de Trabajo para listado'!$AB$155:$BA$1048576,MATCH($A1126,'Hoja de Trabajo para listado'!$AB$155:$AB$1048576,0),MATCH((CUADRO!P$5&amp;$E1126),'Hoja de Trabajo para listado'!$AB$151:$BA$151,0)),0)+IFERROR(INDEX('Hoja de Trabajo para listado'!$BC$155:$CB$1048576,MATCH($A1126,'Hoja de Trabajo para listado'!$BC$155:$BC$1048576,0),MATCH((CUADRO!P$5&amp;$E1126),'Hoja de Trabajo para listado'!$BC$151:$CB$151,0)),0)+IFERROR(INDEX('Hoja de Trabajo para listado'!$DE$153:$DG$274,MATCH($A1126,'Hoja de Trabajo para listado'!$DE$153:$DE$1048576,0),MATCH((CUADRO!P$5&amp;$E1126),'Hoja de Trabajo para listado'!$DE$151:$DG$151,0)),0)+IFERROR(INDEX('Hoja de Trabajo para listado'!$CD$155:$DC$1048576,MATCH($A1126,'Hoja de Trabajo para listado'!$CD$155:$CD$1048576,0),MATCH((CUADRO!P$5&amp;$E1126),'Hoja de Trabajo para listado'!$CD$151:$DC$151,0)),0)</f>
        <v>0</v>
      </c>
      <c r="Q1126" s="243">
        <f ca="1">+IFERROR(INDEX('Hoja de Trabajo para listado'!$A$155:$Z$1048576,MATCH($A1126,'Hoja de Trabajo para listado'!$A$155:$A$1048576,0),MATCH((CUADRO!Q$5&amp;$E1126),'Hoja de Trabajo para listado'!$A$151:$Z$151,0)),0)+IFERROR(INDEX('Hoja de Trabajo para listado'!$AB$155:$BA$1048576,MATCH($A1126,'Hoja de Trabajo para listado'!$AB$155:$AB$1048576,0),MATCH((CUADRO!Q$5&amp;$E1126),'Hoja de Trabajo para listado'!$AB$151:$BA$151,0)),0)+IFERROR(INDEX('Hoja de Trabajo para listado'!$BC$155:$CB$1048576,MATCH($A1126,'Hoja de Trabajo para listado'!$BC$155:$BC$1048576,0),MATCH((CUADRO!Q$5&amp;$E1126),'Hoja de Trabajo para listado'!$BC$151:$CB$151,0)),0)+IFERROR(INDEX('Hoja de Trabajo para listado'!$DE$153:$DG$274,MATCH($A1126,'Hoja de Trabajo para listado'!$DE$153:$DE$1048576,0),MATCH((CUADRO!Q$5&amp;$E1126),'Hoja de Trabajo para listado'!$DE$151:$DG$151,0)),0)+IFERROR(INDEX('Hoja de Trabajo para listado'!$CD$155:$DC$1048576,MATCH($A1126,'Hoja de Trabajo para listado'!$CD$155:$CD$1048576,0),MATCH((CUADRO!Q$5&amp;$E1126),'Hoja de Trabajo para listado'!$CD$151:$DC$151,0)),0)</f>
        <v>0</v>
      </c>
      <c r="R1126" s="243">
        <f t="shared" ca="1" si="37"/>
        <v>0</v>
      </c>
      <c r="S1126" s="249"/>
      <c r="T1126" s="243">
        <f ca="1">+T1127</f>
        <v>0</v>
      </c>
      <c r="U1126" s="242">
        <f t="shared" si="38"/>
        <v>1</v>
      </c>
      <c r="V1126" s="333" t="str">
        <f>+VLOOKUP(A1126,bd_lista!$A$3:$E$590,5,FALSE)</f>
        <v>Empresas Municipales</v>
      </c>
      <c r="W1126" s="383" t="str">
        <f>+V1126</f>
        <v>Empresas Municipales</v>
      </c>
      <c r="X1126" s="242">
        <f>+VLOOKUP(A1126,[3]Sheet1!$A$13:$D$744,4,FALSE)</f>
        <v>0</v>
      </c>
      <c r="Y1126" s="242" t="e">
        <f>+VLOOKUP(X1126,bd_lista!$A$3:$C$590,3,FALSE)</f>
        <v>#N/A</v>
      </c>
      <c r="Z1126" s="294">
        <f>+X1126</f>
        <v>0</v>
      </c>
      <c r="AA1126" s="319" t="e">
        <f>+Y1126</f>
        <v>#N/A</v>
      </c>
    </row>
    <row r="1127" spans="1:27" customFormat="1" ht="15" hidden="1" customHeight="1">
      <c r="A1127" s="32">
        <v>2314</v>
      </c>
      <c r="B1127" s="389"/>
      <c r="C1127" s="247" t="str">
        <f>+VLOOKUP(A1127,bd_lista!$A$3:$C$590,3,FALSE)</f>
        <v>EMPRESA MUNICIPAL DE AREAS VERDES SUCRE</v>
      </c>
      <c r="D1127" s="386"/>
      <c r="E1127" s="244" t="s">
        <v>1305</v>
      </c>
      <c r="F1127" s="245">
        <f ca="1">+IFERROR(INDEX('Hoja de Trabajo para listado'!$A$155:$Z$1048576,MATCH($A1127,'Hoja de Trabajo para listado'!$A$155:$A$1048576,0),MATCH((CUADRO!F$5&amp;$E1127),'Hoja de Trabajo para listado'!$A$151:$Z$151,0)),0)+IFERROR(INDEX('Hoja de Trabajo para listado'!$AB$155:$BA$1048576,MATCH($A1127,'Hoja de Trabajo para listado'!$AB$155:$AB$1048576,0),MATCH((CUADRO!F$5&amp;$E1127),'Hoja de Trabajo para listado'!$AB$151:$BA$151,0)),0)+IFERROR(INDEX('Hoja de Trabajo para listado'!$BC$155:$CB$1048576,MATCH($A1127,'Hoja de Trabajo para listado'!$BC$155:$BC$1048576,0),MATCH((CUADRO!F$5&amp;$E1127),'Hoja de Trabajo para listado'!$BC$151:$CB$151,0)),0)+IFERROR(INDEX('Hoja de Trabajo para listado'!$DE$153:$DG$274,MATCH($A1127,'Hoja de Trabajo para listado'!$DE$153:$DE$1048576,0),MATCH((CUADRO!F$5&amp;$E1127),'Hoja de Trabajo para listado'!$DE$151:$DG$151,0)),0)+IFERROR(INDEX('Hoja de Trabajo para listado'!$CD$155:$DC$1048576,MATCH($A1127,'Hoja de Trabajo para listado'!$CD$155:$CD$1048576,0),MATCH((CUADRO!F$5&amp;$E1127),'Hoja de Trabajo para listado'!$CD$151:$DC$151,0)),0)</f>
        <v>0</v>
      </c>
      <c r="G1127" s="245">
        <f ca="1">+IFERROR(INDEX('Hoja de Trabajo para listado'!$A$155:$Z$1048576,MATCH($A1127,'Hoja de Trabajo para listado'!$A$155:$A$1048576,0),MATCH((CUADRO!G$5&amp;$E1127),'Hoja de Trabajo para listado'!$A$151:$Z$151,0)),0)+IFERROR(INDEX('Hoja de Trabajo para listado'!$AB$155:$BA$1048576,MATCH($A1127,'Hoja de Trabajo para listado'!$AB$155:$AB$1048576,0),MATCH((CUADRO!G$5&amp;$E1127),'Hoja de Trabajo para listado'!$AB$151:$BA$151,0)),0)+IFERROR(INDEX('Hoja de Trabajo para listado'!$BC$155:$CB$1048576,MATCH($A1127,'Hoja de Trabajo para listado'!$BC$155:$BC$1048576,0),MATCH((CUADRO!G$5&amp;$E1127),'Hoja de Trabajo para listado'!$BC$151:$CB$151,0)),0)+IFERROR(INDEX('Hoja de Trabajo para listado'!$DE$153:$DG$274,MATCH($A1127,'Hoja de Trabajo para listado'!$DE$153:$DE$1048576,0),MATCH((CUADRO!G$5&amp;$E1127),'Hoja de Trabajo para listado'!$DE$151:$DG$151,0)),0)+IFERROR(INDEX('Hoja de Trabajo para listado'!$CD$155:$DC$1048576,MATCH($A1127,'Hoja de Trabajo para listado'!$CD$155:$CD$1048576,0),MATCH((CUADRO!G$5&amp;$E1127),'Hoja de Trabajo para listado'!$CD$151:$DC$151,0)),0)</f>
        <v>0</v>
      </c>
      <c r="H1127" s="245">
        <f ca="1">+IFERROR(INDEX('Hoja de Trabajo para listado'!$A$155:$Z$1048576,MATCH($A1127,'Hoja de Trabajo para listado'!$A$155:$A$1048576,0),MATCH((CUADRO!H$5&amp;$E1127),'Hoja de Trabajo para listado'!$A$151:$Z$151,0)),0)+IFERROR(INDEX('Hoja de Trabajo para listado'!$AB$155:$BA$1048576,MATCH($A1127,'Hoja de Trabajo para listado'!$AB$155:$AB$1048576,0),MATCH((CUADRO!H$5&amp;$E1127),'Hoja de Trabajo para listado'!$AB$151:$BA$151,0)),0)+IFERROR(INDEX('Hoja de Trabajo para listado'!$BC$155:$CB$1048576,MATCH($A1127,'Hoja de Trabajo para listado'!$BC$155:$BC$1048576,0),MATCH((CUADRO!H$5&amp;$E1127),'Hoja de Trabajo para listado'!$BC$151:$CB$151,0)),0)+IFERROR(INDEX('Hoja de Trabajo para listado'!$DE$153:$DG$274,MATCH($A1127,'Hoja de Trabajo para listado'!$DE$153:$DE$1048576,0),MATCH((CUADRO!H$5&amp;$E1127),'Hoja de Trabajo para listado'!$DE$151:$DG$151,0)),0)+IFERROR(INDEX('Hoja de Trabajo para listado'!$CD$155:$DC$1048576,MATCH($A1127,'Hoja de Trabajo para listado'!$CD$155:$CD$1048576,0),MATCH((CUADRO!H$5&amp;$E1127),'Hoja de Trabajo para listado'!$CD$151:$DC$151,0)),0)</f>
        <v>0</v>
      </c>
      <c r="I1127" s="245">
        <f ca="1">+IFERROR(INDEX('Hoja de Trabajo para listado'!$A$155:$Z$1048576,MATCH($A1127,'Hoja de Trabajo para listado'!$A$155:$A$1048576,0),MATCH((CUADRO!I$5&amp;$E1127),'Hoja de Trabajo para listado'!$A$151:$Z$151,0)),0)+IFERROR(INDEX('Hoja de Trabajo para listado'!$AB$155:$BA$1048576,MATCH($A1127,'Hoja de Trabajo para listado'!$AB$155:$AB$1048576,0),MATCH((CUADRO!I$5&amp;$E1127),'Hoja de Trabajo para listado'!$AB$151:$BA$151,0)),0)+IFERROR(INDEX('Hoja de Trabajo para listado'!$BC$155:$CB$1048576,MATCH($A1127,'Hoja de Trabajo para listado'!$BC$155:$BC$1048576,0),MATCH((CUADRO!I$5&amp;$E1127),'Hoja de Trabajo para listado'!$BC$151:$CB$151,0)),0)+IFERROR(INDEX('Hoja de Trabajo para listado'!$DE$153:$DG$274,MATCH($A1127,'Hoja de Trabajo para listado'!$DE$153:$DE$1048576,0),MATCH((CUADRO!I$5&amp;$E1127),'Hoja de Trabajo para listado'!$DE$151:$DG$151,0)),0)+IFERROR(INDEX('Hoja de Trabajo para listado'!$CD$155:$DC$1048576,MATCH($A1127,'Hoja de Trabajo para listado'!$CD$155:$CD$1048576,0),MATCH((CUADRO!I$5&amp;$E1127),'Hoja de Trabajo para listado'!$CD$151:$DC$151,0)),0)</f>
        <v>0</v>
      </c>
      <c r="J1127" s="245">
        <f ca="1">+IFERROR(INDEX('Hoja de Trabajo para listado'!$A$155:$Z$1048576,MATCH($A1127,'Hoja de Trabajo para listado'!$A$155:$A$1048576,0),MATCH((CUADRO!J$5&amp;$E1127),'Hoja de Trabajo para listado'!$A$151:$Z$151,0)),0)+IFERROR(INDEX('Hoja de Trabajo para listado'!$AB$155:$BA$1048576,MATCH($A1127,'Hoja de Trabajo para listado'!$AB$155:$AB$1048576,0),MATCH((CUADRO!J$5&amp;$E1127),'Hoja de Trabajo para listado'!$AB$151:$BA$151,0)),0)+IFERROR(INDEX('Hoja de Trabajo para listado'!$BC$155:$CB$1048576,MATCH($A1127,'Hoja de Trabajo para listado'!$BC$155:$BC$1048576,0),MATCH((CUADRO!J$5&amp;$E1127),'Hoja de Trabajo para listado'!$BC$151:$CB$151,0)),0)+IFERROR(INDEX('Hoja de Trabajo para listado'!$DE$153:$DG$274,MATCH($A1127,'Hoja de Trabajo para listado'!$DE$153:$DE$1048576,0),MATCH((CUADRO!J$5&amp;$E1127),'Hoja de Trabajo para listado'!$DE$151:$DG$151,0)),0)+IFERROR(INDEX('Hoja de Trabajo para listado'!$CD$155:$DC$1048576,MATCH($A1127,'Hoja de Trabajo para listado'!$CD$155:$CD$1048576,0),MATCH((CUADRO!J$5&amp;$E1127),'Hoja de Trabajo para listado'!$CD$151:$DC$151,0)),0)</f>
        <v>0</v>
      </c>
      <c r="K1127" s="245">
        <f ca="1">+IFERROR(INDEX('Hoja de Trabajo para listado'!$A$155:$Z$1048576,MATCH($A1127,'Hoja de Trabajo para listado'!$A$155:$A$1048576,0),MATCH((CUADRO!K$5&amp;$E1127),'Hoja de Trabajo para listado'!$A$151:$Z$151,0)),0)+IFERROR(INDEX('Hoja de Trabajo para listado'!$AB$155:$BA$1048576,MATCH($A1127,'Hoja de Trabajo para listado'!$AB$155:$AB$1048576,0),MATCH((CUADRO!K$5&amp;$E1127),'Hoja de Trabajo para listado'!$AB$151:$BA$151,0)),0)+IFERROR(INDEX('Hoja de Trabajo para listado'!$BC$155:$CB$1048576,MATCH($A1127,'Hoja de Trabajo para listado'!$BC$155:$BC$1048576,0),MATCH((CUADRO!K$5&amp;$E1127),'Hoja de Trabajo para listado'!$BC$151:$CB$151,0)),0)+IFERROR(INDEX('Hoja de Trabajo para listado'!$DE$153:$DG$274,MATCH($A1127,'Hoja de Trabajo para listado'!$DE$153:$DE$1048576,0),MATCH((CUADRO!K$5&amp;$E1127),'Hoja de Trabajo para listado'!$DE$151:$DG$151,0)),0)+IFERROR(INDEX('Hoja de Trabajo para listado'!$CD$155:$DC$1048576,MATCH($A1127,'Hoja de Trabajo para listado'!$CD$155:$CD$1048576,0),MATCH((CUADRO!K$5&amp;$E1127),'Hoja de Trabajo para listado'!$CD$151:$DC$151,0)),0)</f>
        <v>0</v>
      </c>
      <c r="L1127" s="245">
        <f ca="1">+IFERROR(INDEX('Hoja de Trabajo para listado'!$A$155:$Z$1048576,MATCH($A1127,'Hoja de Trabajo para listado'!$A$155:$A$1048576,0),MATCH((CUADRO!L$5&amp;$E1127),'Hoja de Trabajo para listado'!$A$151:$Z$151,0)),0)+IFERROR(INDEX('Hoja de Trabajo para listado'!$AB$155:$BA$1048576,MATCH($A1127,'Hoja de Trabajo para listado'!$AB$155:$AB$1048576,0),MATCH((CUADRO!L$5&amp;$E1127),'Hoja de Trabajo para listado'!$AB$151:$BA$151,0)),0)+IFERROR(INDEX('Hoja de Trabajo para listado'!$BC$155:$CB$1048576,MATCH($A1127,'Hoja de Trabajo para listado'!$BC$155:$BC$1048576,0),MATCH((CUADRO!L$5&amp;$E1127),'Hoja de Trabajo para listado'!$BC$151:$CB$151,0)),0)+IFERROR(INDEX('Hoja de Trabajo para listado'!$DE$153:$DG$274,MATCH($A1127,'Hoja de Trabajo para listado'!$DE$153:$DE$1048576,0),MATCH((CUADRO!L$5&amp;$E1127),'Hoja de Trabajo para listado'!$DE$151:$DG$151,0)),0)+IFERROR(INDEX('Hoja de Trabajo para listado'!$CD$155:$DC$1048576,MATCH($A1127,'Hoja de Trabajo para listado'!$CD$155:$CD$1048576,0),MATCH((CUADRO!L$5&amp;$E1127),'Hoja de Trabajo para listado'!$CD$151:$DC$151,0)),0)</f>
        <v>0</v>
      </c>
      <c r="M1127" s="245">
        <f ca="1">+IFERROR(INDEX('Hoja de Trabajo para listado'!$A$155:$Z$1048576,MATCH($A1127,'Hoja de Trabajo para listado'!$A$155:$A$1048576,0),MATCH((CUADRO!M$5&amp;$E1127),'Hoja de Trabajo para listado'!$A$151:$Z$151,0)),0)+IFERROR(INDEX('Hoja de Trabajo para listado'!$AB$155:$BA$1048576,MATCH($A1127,'Hoja de Trabajo para listado'!$AB$155:$AB$1048576,0),MATCH((CUADRO!M$5&amp;$E1127),'Hoja de Trabajo para listado'!$AB$151:$BA$151,0)),0)+IFERROR(INDEX('Hoja de Trabajo para listado'!$BC$155:$CB$1048576,MATCH($A1127,'Hoja de Trabajo para listado'!$BC$155:$BC$1048576,0),MATCH((CUADRO!M$5&amp;$E1127),'Hoja de Trabajo para listado'!$BC$151:$CB$151,0)),0)+IFERROR(INDEX('Hoja de Trabajo para listado'!$DE$153:$DG$274,MATCH($A1127,'Hoja de Trabajo para listado'!$DE$153:$DE$1048576,0),MATCH((CUADRO!M$5&amp;$E1127),'Hoja de Trabajo para listado'!$DE$151:$DG$151,0)),0)+IFERROR(INDEX('Hoja de Trabajo para listado'!$CD$155:$DC$1048576,MATCH($A1127,'Hoja de Trabajo para listado'!$CD$155:$CD$1048576,0),MATCH((CUADRO!M$5&amp;$E1127),'Hoja de Trabajo para listado'!$CD$151:$DC$151,0)),0)</f>
        <v>0</v>
      </c>
      <c r="N1127" s="245">
        <f ca="1">+IFERROR(INDEX('Hoja de Trabajo para listado'!$A$155:$Z$1048576,MATCH($A1127,'Hoja de Trabajo para listado'!$A$155:$A$1048576,0),MATCH((CUADRO!N$5&amp;$E1127),'Hoja de Trabajo para listado'!$A$151:$Z$151,0)),0)+IFERROR(INDEX('Hoja de Trabajo para listado'!$AB$155:$BA$1048576,MATCH($A1127,'Hoja de Trabajo para listado'!$AB$155:$AB$1048576,0),MATCH((CUADRO!N$5&amp;$E1127),'Hoja de Trabajo para listado'!$AB$151:$BA$151,0)),0)+IFERROR(INDEX('Hoja de Trabajo para listado'!$BC$155:$CB$1048576,MATCH($A1127,'Hoja de Trabajo para listado'!$BC$155:$BC$1048576,0),MATCH((CUADRO!N$5&amp;$E1127),'Hoja de Trabajo para listado'!$BC$151:$CB$151,0)),0)+IFERROR(INDEX('Hoja de Trabajo para listado'!$DE$153:$DG$274,MATCH($A1127,'Hoja de Trabajo para listado'!$DE$153:$DE$1048576,0),MATCH((CUADRO!N$5&amp;$E1127),'Hoja de Trabajo para listado'!$DE$151:$DG$151,0)),0)+IFERROR(INDEX('Hoja de Trabajo para listado'!$CD$155:$DC$1048576,MATCH($A1127,'Hoja de Trabajo para listado'!$CD$155:$CD$1048576,0),MATCH((CUADRO!N$5&amp;$E1127),'Hoja de Trabajo para listado'!$CD$151:$DC$151,0)),0)</f>
        <v>0</v>
      </c>
      <c r="O1127" s="245">
        <f ca="1">+IFERROR(INDEX('Hoja de Trabajo para listado'!$A$155:$Z$1048576,MATCH($A1127,'Hoja de Trabajo para listado'!$A$155:$A$1048576,0),MATCH((CUADRO!O$5&amp;$E1127),'Hoja de Trabajo para listado'!$A$151:$Z$151,0)),0)+IFERROR(INDEX('Hoja de Trabajo para listado'!$AB$155:$BA$1048576,MATCH($A1127,'Hoja de Trabajo para listado'!$AB$155:$AB$1048576,0),MATCH((CUADRO!O$5&amp;$E1127),'Hoja de Trabajo para listado'!$AB$151:$BA$151,0)),0)+IFERROR(INDEX('Hoja de Trabajo para listado'!$BC$155:$CB$1048576,MATCH($A1127,'Hoja de Trabajo para listado'!$BC$155:$BC$1048576,0),MATCH((CUADRO!O$5&amp;$E1127),'Hoja de Trabajo para listado'!$BC$151:$CB$151,0)),0)+IFERROR(INDEX('Hoja de Trabajo para listado'!$DE$153:$DG$274,MATCH($A1127,'Hoja de Trabajo para listado'!$DE$153:$DE$1048576,0),MATCH((CUADRO!O$5&amp;$E1127),'Hoja de Trabajo para listado'!$DE$151:$DG$151,0)),0)+IFERROR(INDEX('Hoja de Trabajo para listado'!$CD$155:$DC$1048576,MATCH($A1127,'Hoja de Trabajo para listado'!$CD$155:$CD$1048576,0),MATCH((CUADRO!O$5&amp;$E1127),'Hoja de Trabajo para listado'!$CD$151:$DC$151,0)),0)</f>
        <v>0</v>
      </c>
      <c r="P1127" s="245">
        <f ca="1">+IFERROR(INDEX('Hoja de Trabajo para listado'!$A$155:$Z$1048576,MATCH($A1127,'Hoja de Trabajo para listado'!$A$155:$A$1048576,0),MATCH((CUADRO!P$5&amp;$E1127),'Hoja de Trabajo para listado'!$A$151:$Z$151,0)),0)+IFERROR(INDEX('Hoja de Trabajo para listado'!$AB$155:$BA$1048576,MATCH($A1127,'Hoja de Trabajo para listado'!$AB$155:$AB$1048576,0),MATCH((CUADRO!P$5&amp;$E1127),'Hoja de Trabajo para listado'!$AB$151:$BA$151,0)),0)+IFERROR(INDEX('Hoja de Trabajo para listado'!$BC$155:$CB$1048576,MATCH($A1127,'Hoja de Trabajo para listado'!$BC$155:$BC$1048576,0),MATCH((CUADRO!P$5&amp;$E1127),'Hoja de Trabajo para listado'!$BC$151:$CB$151,0)),0)+IFERROR(INDEX('Hoja de Trabajo para listado'!$DE$153:$DG$274,MATCH($A1127,'Hoja de Trabajo para listado'!$DE$153:$DE$1048576,0),MATCH((CUADRO!P$5&amp;$E1127),'Hoja de Trabajo para listado'!$DE$151:$DG$151,0)),0)+IFERROR(INDEX('Hoja de Trabajo para listado'!$CD$155:$DC$1048576,MATCH($A1127,'Hoja de Trabajo para listado'!$CD$155:$CD$1048576,0),MATCH((CUADRO!P$5&amp;$E1127),'Hoja de Trabajo para listado'!$CD$151:$DC$151,0)),0)</f>
        <v>0</v>
      </c>
      <c r="Q1127" s="245">
        <f ca="1">+IFERROR(INDEX('Hoja de Trabajo para listado'!$A$155:$Z$1048576,MATCH($A1127,'Hoja de Trabajo para listado'!$A$155:$A$1048576,0),MATCH((CUADRO!Q$5&amp;$E1127),'Hoja de Trabajo para listado'!$A$151:$Z$151,0)),0)+IFERROR(INDEX('Hoja de Trabajo para listado'!$AB$155:$BA$1048576,MATCH($A1127,'Hoja de Trabajo para listado'!$AB$155:$AB$1048576,0),MATCH((CUADRO!Q$5&amp;$E1127),'Hoja de Trabajo para listado'!$AB$151:$BA$151,0)),0)+IFERROR(INDEX('Hoja de Trabajo para listado'!$BC$155:$CB$1048576,MATCH($A1127,'Hoja de Trabajo para listado'!$BC$155:$BC$1048576,0),MATCH((CUADRO!Q$5&amp;$E1127),'Hoja de Trabajo para listado'!$BC$151:$CB$151,0)),0)+IFERROR(INDEX('Hoja de Trabajo para listado'!$DE$153:$DG$274,MATCH($A1127,'Hoja de Trabajo para listado'!$DE$153:$DE$1048576,0),MATCH((CUADRO!Q$5&amp;$E1127),'Hoja de Trabajo para listado'!$DE$151:$DG$151,0)),0)+IFERROR(INDEX('Hoja de Trabajo para listado'!$CD$155:$DC$1048576,MATCH($A1127,'Hoja de Trabajo para listado'!$CD$155:$CD$1048576,0),MATCH((CUADRO!Q$5&amp;$E1127),'Hoja de Trabajo para listado'!$CD$151:$DC$151,0)),0)</f>
        <v>0</v>
      </c>
      <c r="R1127" s="245">
        <f t="shared" ca="1" si="37"/>
        <v>0</v>
      </c>
      <c r="S1127" s="259">
        <f ca="1">+R1126+R1127</f>
        <v>0</v>
      </c>
      <c r="T1127" s="245">
        <f ca="1">+S1127</f>
        <v>0</v>
      </c>
      <c r="U1127" s="244">
        <f t="shared" si="38"/>
        <v>2</v>
      </c>
      <c r="V1127" s="333" t="str">
        <f>+VLOOKUP(A1127,bd_lista!$A$3:$E$590,5,FALSE)</f>
        <v>Empresas Municipales</v>
      </c>
      <c r="W1127" s="384"/>
      <c r="X1127" s="242">
        <f>+VLOOKUP(A1127,[3]Sheet1!$A$13:$D$744,4,FALSE)</f>
        <v>0</v>
      </c>
      <c r="Y1127" s="242" t="e">
        <f>+VLOOKUP(X1127,bd_lista!$A$3:$C$590,3,FALSE)</f>
        <v>#N/A</v>
      </c>
      <c r="Z1127" s="292"/>
      <c r="AA1127" s="321"/>
    </row>
    <row r="1128" spans="1:27" customFormat="1" ht="15" hidden="1" customHeight="1">
      <c r="A1128" s="32">
        <v>2315</v>
      </c>
      <c r="B1128" s="388">
        <f>+A1128</f>
        <v>2315</v>
      </c>
      <c r="C1128" s="247" t="str">
        <f>+VLOOKUP(A1128,bd_lista!$A$3:$C$590,3,FALSE)</f>
        <v xml:space="preserve">Empresa Municipal de Servicio de Aseo </v>
      </c>
      <c r="D1128" s="385" t="str">
        <f>+C1128</f>
        <v xml:space="preserve">Empresa Municipal de Servicio de Aseo </v>
      </c>
      <c r="E1128" s="242" t="s">
        <v>1304</v>
      </c>
      <c r="F1128" s="243">
        <f ca="1">+IFERROR(INDEX('Hoja de Trabajo para listado'!$A$155:$Z$1048576,MATCH($A1128,'Hoja de Trabajo para listado'!$A$155:$A$1048576,0),MATCH((CUADRO!F$5&amp;$E1128),'Hoja de Trabajo para listado'!$A$151:$Z$151,0)),0)+IFERROR(INDEX('Hoja de Trabajo para listado'!$AB$155:$BA$1048576,MATCH($A1128,'Hoja de Trabajo para listado'!$AB$155:$AB$1048576,0),MATCH((CUADRO!F$5&amp;$E1128),'Hoja de Trabajo para listado'!$AB$151:$BA$151,0)),0)+IFERROR(INDEX('Hoja de Trabajo para listado'!$BC$155:$CB$1048576,MATCH($A1128,'Hoja de Trabajo para listado'!$BC$155:$BC$1048576,0),MATCH((CUADRO!F$5&amp;$E1128),'Hoja de Trabajo para listado'!$BC$151:$CB$151,0)),0)+IFERROR(INDEX('Hoja de Trabajo para listado'!$DE$153:$DG$274,MATCH($A1128,'Hoja de Trabajo para listado'!$DE$153:$DE$1048576,0),MATCH((CUADRO!F$5&amp;$E1128),'Hoja de Trabajo para listado'!$DE$151:$DG$151,0)),0)+IFERROR(INDEX('Hoja de Trabajo para listado'!$CD$155:$DC$1048576,MATCH($A1128,'Hoja de Trabajo para listado'!$CD$155:$CD$1048576,0),MATCH((CUADRO!F$5&amp;$E1128),'Hoja de Trabajo para listado'!$CD$151:$DC$151,0)),0)</f>
        <v>0</v>
      </c>
      <c r="G1128" s="243">
        <f ca="1">+IFERROR(INDEX('Hoja de Trabajo para listado'!$A$155:$Z$1048576,MATCH($A1128,'Hoja de Trabajo para listado'!$A$155:$A$1048576,0),MATCH((CUADRO!G$5&amp;$E1128),'Hoja de Trabajo para listado'!$A$151:$Z$151,0)),0)+IFERROR(INDEX('Hoja de Trabajo para listado'!$AB$155:$BA$1048576,MATCH($A1128,'Hoja de Trabajo para listado'!$AB$155:$AB$1048576,0),MATCH((CUADRO!G$5&amp;$E1128),'Hoja de Trabajo para listado'!$AB$151:$BA$151,0)),0)+IFERROR(INDEX('Hoja de Trabajo para listado'!$BC$155:$CB$1048576,MATCH($A1128,'Hoja de Trabajo para listado'!$BC$155:$BC$1048576,0),MATCH((CUADRO!G$5&amp;$E1128),'Hoja de Trabajo para listado'!$BC$151:$CB$151,0)),0)+IFERROR(INDEX('Hoja de Trabajo para listado'!$DE$153:$DG$274,MATCH($A1128,'Hoja de Trabajo para listado'!$DE$153:$DE$1048576,0),MATCH((CUADRO!G$5&amp;$E1128),'Hoja de Trabajo para listado'!$DE$151:$DG$151,0)),0)+IFERROR(INDEX('Hoja de Trabajo para listado'!$CD$155:$DC$1048576,MATCH($A1128,'Hoja de Trabajo para listado'!$CD$155:$CD$1048576,0),MATCH((CUADRO!G$5&amp;$E1128),'Hoja de Trabajo para listado'!$CD$151:$DC$151,0)),0)</f>
        <v>0</v>
      </c>
      <c r="H1128" s="243">
        <f ca="1">+IFERROR(INDEX('Hoja de Trabajo para listado'!$A$155:$Z$1048576,MATCH($A1128,'Hoja de Trabajo para listado'!$A$155:$A$1048576,0),MATCH((CUADRO!H$5&amp;$E1128),'Hoja de Trabajo para listado'!$A$151:$Z$151,0)),0)+IFERROR(INDEX('Hoja de Trabajo para listado'!$AB$155:$BA$1048576,MATCH($A1128,'Hoja de Trabajo para listado'!$AB$155:$AB$1048576,0),MATCH((CUADRO!H$5&amp;$E1128),'Hoja de Trabajo para listado'!$AB$151:$BA$151,0)),0)+IFERROR(INDEX('Hoja de Trabajo para listado'!$BC$155:$CB$1048576,MATCH($A1128,'Hoja de Trabajo para listado'!$BC$155:$BC$1048576,0),MATCH((CUADRO!H$5&amp;$E1128),'Hoja de Trabajo para listado'!$BC$151:$CB$151,0)),0)+IFERROR(INDEX('Hoja de Trabajo para listado'!$DE$153:$DG$274,MATCH($A1128,'Hoja de Trabajo para listado'!$DE$153:$DE$1048576,0),MATCH((CUADRO!H$5&amp;$E1128),'Hoja de Trabajo para listado'!$DE$151:$DG$151,0)),0)+IFERROR(INDEX('Hoja de Trabajo para listado'!$CD$155:$DC$1048576,MATCH($A1128,'Hoja de Trabajo para listado'!$CD$155:$CD$1048576,0),MATCH((CUADRO!H$5&amp;$E1128),'Hoja de Trabajo para listado'!$CD$151:$DC$151,0)),0)</f>
        <v>0</v>
      </c>
      <c r="I1128" s="243">
        <f ca="1">+IFERROR(INDEX('Hoja de Trabajo para listado'!$A$155:$Z$1048576,MATCH($A1128,'Hoja de Trabajo para listado'!$A$155:$A$1048576,0),MATCH((CUADRO!I$5&amp;$E1128),'Hoja de Trabajo para listado'!$A$151:$Z$151,0)),0)+IFERROR(INDEX('Hoja de Trabajo para listado'!$AB$155:$BA$1048576,MATCH($A1128,'Hoja de Trabajo para listado'!$AB$155:$AB$1048576,0),MATCH((CUADRO!I$5&amp;$E1128),'Hoja de Trabajo para listado'!$AB$151:$BA$151,0)),0)+IFERROR(INDEX('Hoja de Trabajo para listado'!$BC$155:$CB$1048576,MATCH($A1128,'Hoja de Trabajo para listado'!$BC$155:$BC$1048576,0),MATCH((CUADRO!I$5&amp;$E1128),'Hoja de Trabajo para listado'!$BC$151:$CB$151,0)),0)+IFERROR(INDEX('Hoja de Trabajo para listado'!$DE$153:$DG$274,MATCH($A1128,'Hoja de Trabajo para listado'!$DE$153:$DE$1048576,0),MATCH((CUADRO!I$5&amp;$E1128),'Hoja de Trabajo para listado'!$DE$151:$DG$151,0)),0)+IFERROR(INDEX('Hoja de Trabajo para listado'!$CD$155:$DC$1048576,MATCH($A1128,'Hoja de Trabajo para listado'!$CD$155:$CD$1048576,0),MATCH((CUADRO!I$5&amp;$E1128),'Hoja de Trabajo para listado'!$CD$151:$DC$151,0)),0)</f>
        <v>0</v>
      </c>
      <c r="J1128" s="243">
        <f ca="1">+IFERROR(INDEX('Hoja de Trabajo para listado'!$A$155:$Z$1048576,MATCH($A1128,'Hoja de Trabajo para listado'!$A$155:$A$1048576,0),MATCH((CUADRO!J$5&amp;$E1128),'Hoja de Trabajo para listado'!$A$151:$Z$151,0)),0)+IFERROR(INDEX('Hoja de Trabajo para listado'!$AB$155:$BA$1048576,MATCH($A1128,'Hoja de Trabajo para listado'!$AB$155:$AB$1048576,0),MATCH((CUADRO!J$5&amp;$E1128),'Hoja de Trabajo para listado'!$AB$151:$BA$151,0)),0)+IFERROR(INDEX('Hoja de Trabajo para listado'!$BC$155:$CB$1048576,MATCH($A1128,'Hoja de Trabajo para listado'!$BC$155:$BC$1048576,0),MATCH((CUADRO!J$5&amp;$E1128),'Hoja de Trabajo para listado'!$BC$151:$CB$151,0)),0)+IFERROR(INDEX('Hoja de Trabajo para listado'!$DE$153:$DG$274,MATCH($A1128,'Hoja de Trabajo para listado'!$DE$153:$DE$1048576,0),MATCH((CUADRO!J$5&amp;$E1128),'Hoja de Trabajo para listado'!$DE$151:$DG$151,0)),0)+IFERROR(INDEX('Hoja de Trabajo para listado'!$CD$155:$DC$1048576,MATCH($A1128,'Hoja de Trabajo para listado'!$CD$155:$CD$1048576,0),MATCH((CUADRO!J$5&amp;$E1128),'Hoja de Trabajo para listado'!$CD$151:$DC$151,0)),0)</f>
        <v>0</v>
      </c>
      <c r="K1128" s="243">
        <f ca="1">+IFERROR(INDEX('Hoja de Trabajo para listado'!$A$155:$Z$1048576,MATCH($A1128,'Hoja de Trabajo para listado'!$A$155:$A$1048576,0),MATCH((CUADRO!K$5&amp;$E1128),'Hoja de Trabajo para listado'!$A$151:$Z$151,0)),0)+IFERROR(INDEX('Hoja de Trabajo para listado'!$AB$155:$BA$1048576,MATCH($A1128,'Hoja de Trabajo para listado'!$AB$155:$AB$1048576,0),MATCH((CUADRO!K$5&amp;$E1128),'Hoja de Trabajo para listado'!$AB$151:$BA$151,0)),0)+IFERROR(INDEX('Hoja de Trabajo para listado'!$BC$155:$CB$1048576,MATCH($A1128,'Hoja de Trabajo para listado'!$BC$155:$BC$1048576,0),MATCH((CUADRO!K$5&amp;$E1128),'Hoja de Trabajo para listado'!$BC$151:$CB$151,0)),0)+IFERROR(INDEX('Hoja de Trabajo para listado'!$DE$153:$DG$274,MATCH($A1128,'Hoja de Trabajo para listado'!$DE$153:$DE$1048576,0),MATCH((CUADRO!K$5&amp;$E1128),'Hoja de Trabajo para listado'!$DE$151:$DG$151,0)),0)+IFERROR(INDEX('Hoja de Trabajo para listado'!$CD$155:$DC$1048576,MATCH($A1128,'Hoja de Trabajo para listado'!$CD$155:$CD$1048576,0),MATCH((CUADRO!K$5&amp;$E1128),'Hoja de Trabajo para listado'!$CD$151:$DC$151,0)),0)</f>
        <v>0</v>
      </c>
      <c r="L1128" s="243">
        <f ca="1">+IFERROR(INDEX('Hoja de Trabajo para listado'!$A$155:$Z$1048576,MATCH($A1128,'Hoja de Trabajo para listado'!$A$155:$A$1048576,0),MATCH((CUADRO!L$5&amp;$E1128),'Hoja de Trabajo para listado'!$A$151:$Z$151,0)),0)+IFERROR(INDEX('Hoja de Trabajo para listado'!$AB$155:$BA$1048576,MATCH($A1128,'Hoja de Trabajo para listado'!$AB$155:$AB$1048576,0),MATCH((CUADRO!L$5&amp;$E1128),'Hoja de Trabajo para listado'!$AB$151:$BA$151,0)),0)+IFERROR(INDEX('Hoja de Trabajo para listado'!$BC$155:$CB$1048576,MATCH($A1128,'Hoja de Trabajo para listado'!$BC$155:$BC$1048576,0),MATCH((CUADRO!L$5&amp;$E1128),'Hoja de Trabajo para listado'!$BC$151:$CB$151,0)),0)+IFERROR(INDEX('Hoja de Trabajo para listado'!$DE$153:$DG$274,MATCH($A1128,'Hoja de Trabajo para listado'!$DE$153:$DE$1048576,0),MATCH((CUADRO!L$5&amp;$E1128),'Hoja de Trabajo para listado'!$DE$151:$DG$151,0)),0)+IFERROR(INDEX('Hoja de Trabajo para listado'!$CD$155:$DC$1048576,MATCH($A1128,'Hoja de Trabajo para listado'!$CD$155:$CD$1048576,0),MATCH((CUADRO!L$5&amp;$E1128),'Hoja de Trabajo para listado'!$CD$151:$DC$151,0)),0)</f>
        <v>0</v>
      </c>
      <c r="M1128" s="243">
        <f ca="1">+IFERROR(INDEX('Hoja de Trabajo para listado'!$A$155:$Z$1048576,MATCH($A1128,'Hoja de Trabajo para listado'!$A$155:$A$1048576,0),MATCH((CUADRO!M$5&amp;$E1128),'Hoja de Trabajo para listado'!$A$151:$Z$151,0)),0)+IFERROR(INDEX('Hoja de Trabajo para listado'!$AB$155:$BA$1048576,MATCH($A1128,'Hoja de Trabajo para listado'!$AB$155:$AB$1048576,0),MATCH((CUADRO!M$5&amp;$E1128),'Hoja de Trabajo para listado'!$AB$151:$BA$151,0)),0)+IFERROR(INDEX('Hoja de Trabajo para listado'!$BC$155:$CB$1048576,MATCH($A1128,'Hoja de Trabajo para listado'!$BC$155:$BC$1048576,0),MATCH((CUADRO!M$5&amp;$E1128),'Hoja de Trabajo para listado'!$BC$151:$CB$151,0)),0)+IFERROR(INDEX('Hoja de Trabajo para listado'!$DE$153:$DG$274,MATCH($A1128,'Hoja de Trabajo para listado'!$DE$153:$DE$1048576,0),MATCH((CUADRO!M$5&amp;$E1128),'Hoja de Trabajo para listado'!$DE$151:$DG$151,0)),0)+IFERROR(INDEX('Hoja de Trabajo para listado'!$CD$155:$DC$1048576,MATCH($A1128,'Hoja de Trabajo para listado'!$CD$155:$CD$1048576,0),MATCH((CUADRO!M$5&amp;$E1128),'Hoja de Trabajo para listado'!$CD$151:$DC$151,0)),0)</f>
        <v>0</v>
      </c>
      <c r="N1128" s="243">
        <f ca="1">+IFERROR(INDEX('Hoja de Trabajo para listado'!$A$155:$Z$1048576,MATCH($A1128,'Hoja de Trabajo para listado'!$A$155:$A$1048576,0),MATCH((CUADRO!N$5&amp;$E1128),'Hoja de Trabajo para listado'!$A$151:$Z$151,0)),0)+IFERROR(INDEX('Hoja de Trabajo para listado'!$AB$155:$BA$1048576,MATCH($A1128,'Hoja de Trabajo para listado'!$AB$155:$AB$1048576,0),MATCH((CUADRO!N$5&amp;$E1128),'Hoja de Trabajo para listado'!$AB$151:$BA$151,0)),0)+IFERROR(INDEX('Hoja de Trabajo para listado'!$BC$155:$CB$1048576,MATCH($A1128,'Hoja de Trabajo para listado'!$BC$155:$BC$1048576,0),MATCH((CUADRO!N$5&amp;$E1128),'Hoja de Trabajo para listado'!$BC$151:$CB$151,0)),0)+IFERROR(INDEX('Hoja de Trabajo para listado'!$DE$153:$DG$274,MATCH($A1128,'Hoja de Trabajo para listado'!$DE$153:$DE$1048576,0),MATCH((CUADRO!N$5&amp;$E1128),'Hoja de Trabajo para listado'!$DE$151:$DG$151,0)),0)+IFERROR(INDEX('Hoja de Trabajo para listado'!$CD$155:$DC$1048576,MATCH($A1128,'Hoja de Trabajo para listado'!$CD$155:$CD$1048576,0),MATCH((CUADRO!N$5&amp;$E1128),'Hoja de Trabajo para listado'!$CD$151:$DC$151,0)),0)</f>
        <v>0</v>
      </c>
      <c r="O1128" s="243">
        <f ca="1">+IFERROR(INDEX('Hoja de Trabajo para listado'!$A$155:$Z$1048576,MATCH($A1128,'Hoja de Trabajo para listado'!$A$155:$A$1048576,0),MATCH((CUADRO!O$5&amp;$E1128),'Hoja de Trabajo para listado'!$A$151:$Z$151,0)),0)+IFERROR(INDEX('Hoja de Trabajo para listado'!$AB$155:$BA$1048576,MATCH($A1128,'Hoja de Trabajo para listado'!$AB$155:$AB$1048576,0),MATCH((CUADRO!O$5&amp;$E1128),'Hoja de Trabajo para listado'!$AB$151:$BA$151,0)),0)+IFERROR(INDEX('Hoja de Trabajo para listado'!$BC$155:$CB$1048576,MATCH($A1128,'Hoja de Trabajo para listado'!$BC$155:$BC$1048576,0),MATCH((CUADRO!O$5&amp;$E1128),'Hoja de Trabajo para listado'!$BC$151:$CB$151,0)),0)+IFERROR(INDEX('Hoja de Trabajo para listado'!$DE$153:$DG$274,MATCH($A1128,'Hoja de Trabajo para listado'!$DE$153:$DE$1048576,0),MATCH((CUADRO!O$5&amp;$E1128),'Hoja de Trabajo para listado'!$DE$151:$DG$151,0)),0)+IFERROR(INDEX('Hoja de Trabajo para listado'!$CD$155:$DC$1048576,MATCH($A1128,'Hoja de Trabajo para listado'!$CD$155:$CD$1048576,0),MATCH((CUADRO!O$5&amp;$E1128),'Hoja de Trabajo para listado'!$CD$151:$DC$151,0)),0)</f>
        <v>0</v>
      </c>
      <c r="P1128" s="243">
        <f ca="1">+IFERROR(INDEX('Hoja de Trabajo para listado'!$A$155:$Z$1048576,MATCH($A1128,'Hoja de Trabajo para listado'!$A$155:$A$1048576,0),MATCH((CUADRO!P$5&amp;$E1128),'Hoja de Trabajo para listado'!$A$151:$Z$151,0)),0)+IFERROR(INDEX('Hoja de Trabajo para listado'!$AB$155:$BA$1048576,MATCH($A1128,'Hoja de Trabajo para listado'!$AB$155:$AB$1048576,0),MATCH((CUADRO!P$5&amp;$E1128),'Hoja de Trabajo para listado'!$AB$151:$BA$151,0)),0)+IFERROR(INDEX('Hoja de Trabajo para listado'!$BC$155:$CB$1048576,MATCH($A1128,'Hoja de Trabajo para listado'!$BC$155:$BC$1048576,0),MATCH((CUADRO!P$5&amp;$E1128),'Hoja de Trabajo para listado'!$BC$151:$CB$151,0)),0)+IFERROR(INDEX('Hoja de Trabajo para listado'!$DE$153:$DG$274,MATCH($A1128,'Hoja de Trabajo para listado'!$DE$153:$DE$1048576,0),MATCH((CUADRO!P$5&amp;$E1128),'Hoja de Trabajo para listado'!$DE$151:$DG$151,0)),0)+IFERROR(INDEX('Hoja de Trabajo para listado'!$CD$155:$DC$1048576,MATCH($A1128,'Hoja de Trabajo para listado'!$CD$155:$CD$1048576,0),MATCH((CUADRO!P$5&amp;$E1128),'Hoja de Trabajo para listado'!$CD$151:$DC$151,0)),0)</f>
        <v>0</v>
      </c>
      <c r="Q1128" s="243">
        <f ca="1">+IFERROR(INDEX('Hoja de Trabajo para listado'!$A$155:$Z$1048576,MATCH($A1128,'Hoja de Trabajo para listado'!$A$155:$A$1048576,0),MATCH((CUADRO!Q$5&amp;$E1128),'Hoja de Trabajo para listado'!$A$151:$Z$151,0)),0)+IFERROR(INDEX('Hoja de Trabajo para listado'!$AB$155:$BA$1048576,MATCH($A1128,'Hoja de Trabajo para listado'!$AB$155:$AB$1048576,0),MATCH((CUADRO!Q$5&amp;$E1128),'Hoja de Trabajo para listado'!$AB$151:$BA$151,0)),0)+IFERROR(INDEX('Hoja de Trabajo para listado'!$BC$155:$CB$1048576,MATCH($A1128,'Hoja de Trabajo para listado'!$BC$155:$BC$1048576,0),MATCH((CUADRO!Q$5&amp;$E1128),'Hoja de Trabajo para listado'!$BC$151:$CB$151,0)),0)+IFERROR(INDEX('Hoja de Trabajo para listado'!$DE$153:$DG$274,MATCH($A1128,'Hoja de Trabajo para listado'!$DE$153:$DE$1048576,0),MATCH((CUADRO!Q$5&amp;$E1128),'Hoja de Trabajo para listado'!$DE$151:$DG$151,0)),0)+IFERROR(INDEX('Hoja de Trabajo para listado'!$CD$155:$DC$1048576,MATCH($A1128,'Hoja de Trabajo para listado'!$CD$155:$CD$1048576,0),MATCH((CUADRO!Q$5&amp;$E1128),'Hoja de Trabajo para listado'!$CD$151:$DC$151,0)),0)</f>
        <v>0</v>
      </c>
      <c r="R1128" s="243">
        <f t="shared" ca="1" si="37"/>
        <v>0</v>
      </c>
      <c r="S1128" s="249"/>
      <c r="T1128" s="243">
        <f ca="1">+T1129</f>
        <v>0</v>
      </c>
      <c r="U1128" s="242">
        <f t="shared" si="38"/>
        <v>1</v>
      </c>
      <c r="V1128" s="333" t="str">
        <f>+VLOOKUP(A1128,bd_lista!$A$3:$E$590,5,FALSE)</f>
        <v>Empresas Municipales</v>
      </c>
      <c r="W1128" s="383" t="str">
        <f>+V1128</f>
        <v>Empresas Municipales</v>
      </c>
      <c r="X1128" s="242">
        <f>+VLOOKUP(A1128,[3]Sheet1!$A$13:$D$744,4,FALSE)</f>
        <v>0</v>
      </c>
      <c r="Y1128" s="242" t="e">
        <f>+VLOOKUP(X1128,bd_lista!$A$3:$C$590,3,FALSE)</f>
        <v>#N/A</v>
      </c>
      <c r="Z1128" s="294">
        <f>+X1128</f>
        <v>0</v>
      </c>
      <c r="AA1128" s="319" t="e">
        <f>+Y1128</f>
        <v>#N/A</v>
      </c>
    </row>
    <row r="1129" spans="1:27" customFormat="1" ht="15" hidden="1" customHeight="1">
      <c r="A1129" s="32">
        <v>2315</v>
      </c>
      <c r="B1129" s="389"/>
      <c r="C1129" s="247" t="str">
        <f>+VLOOKUP(A1129,bd_lista!$A$3:$C$590,3,FALSE)</f>
        <v xml:space="preserve">Empresa Municipal de Servicio de Aseo </v>
      </c>
      <c r="D1129" s="386"/>
      <c r="E1129" s="244" t="s">
        <v>1305</v>
      </c>
      <c r="F1129" s="245">
        <f ca="1">+IFERROR(INDEX('Hoja de Trabajo para listado'!$A$155:$Z$1048576,MATCH($A1129,'Hoja de Trabajo para listado'!$A$155:$A$1048576,0),MATCH((CUADRO!F$5&amp;$E1129),'Hoja de Trabajo para listado'!$A$151:$Z$151,0)),0)+IFERROR(INDEX('Hoja de Trabajo para listado'!$AB$155:$BA$1048576,MATCH($A1129,'Hoja de Trabajo para listado'!$AB$155:$AB$1048576,0),MATCH((CUADRO!F$5&amp;$E1129),'Hoja de Trabajo para listado'!$AB$151:$BA$151,0)),0)+IFERROR(INDEX('Hoja de Trabajo para listado'!$BC$155:$CB$1048576,MATCH($A1129,'Hoja de Trabajo para listado'!$BC$155:$BC$1048576,0),MATCH((CUADRO!F$5&amp;$E1129),'Hoja de Trabajo para listado'!$BC$151:$CB$151,0)),0)+IFERROR(INDEX('Hoja de Trabajo para listado'!$DE$153:$DG$274,MATCH($A1129,'Hoja de Trabajo para listado'!$DE$153:$DE$1048576,0),MATCH((CUADRO!F$5&amp;$E1129),'Hoja de Trabajo para listado'!$DE$151:$DG$151,0)),0)+IFERROR(INDEX('Hoja de Trabajo para listado'!$CD$155:$DC$1048576,MATCH($A1129,'Hoja de Trabajo para listado'!$CD$155:$CD$1048576,0),MATCH((CUADRO!F$5&amp;$E1129),'Hoja de Trabajo para listado'!$CD$151:$DC$151,0)),0)</f>
        <v>0</v>
      </c>
      <c r="G1129" s="245">
        <f ca="1">+IFERROR(INDEX('Hoja de Trabajo para listado'!$A$155:$Z$1048576,MATCH($A1129,'Hoja de Trabajo para listado'!$A$155:$A$1048576,0),MATCH((CUADRO!G$5&amp;$E1129),'Hoja de Trabajo para listado'!$A$151:$Z$151,0)),0)+IFERROR(INDEX('Hoja de Trabajo para listado'!$AB$155:$BA$1048576,MATCH($A1129,'Hoja de Trabajo para listado'!$AB$155:$AB$1048576,0),MATCH((CUADRO!G$5&amp;$E1129),'Hoja de Trabajo para listado'!$AB$151:$BA$151,0)),0)+IFERROR(INDEX('Hoja de Trabajo para listado'!$BC$155:$CB$1048576,MATCH($A1129,'Hoja de Trabajo para listado'!$BC$155:$BC$1048576,0),MATCH((CUADRO!G$5&amp;$E1129),'Hoja de Trabajo para listado'!$BC$151:$CB$151,0)),0)+IFERROR(INDEX('Hoja de Trabajo para listado'!$DE$153:$DG$274,MATCH($A1129,'Hoja de Trabajo para listado'!$DE$153:$DE$1048576,0),MATCH((CUADRO!G$5&amp;$E1129),'Hoja de Trabajo para listado'!$DE$151:$DG$151,0)),0)+IFERROR(INDEX('Hoja de Trabajo para listado'!$CD$155:$DC$1048576,MATCH($A1129,'Hoja de Trabajo para listado'!$CD$155:$CD$1048576,0),MATCH((CUADRO!G$5&amp;$E1129),'Hoja de Trabajo para listado'!$CD$151:$DC$151,0)),0)</f>
        <v>0</v>
      </c>
      <c r="H1129" s="245">
        <f ca="1">+IFERROR(INDEX('Hoja de Trabajo para listado'!$A$155:$Z$1048576,MATCH($A1129,'Hoja de Trabajo para listado'!$A$155:$A$1048576,0),MATCH((CUADRO!H$5&amp;$E1129),'Hoja de Trabajo para listado'!$A$151:$Z$151,0)),0)+IFERROR(INDEX('Hoja de Trabajo para listado'!$AB$155:$BA$1048576,MATCH($A1129,'Hoja de Trabajo para listado'!$AB$155:$AB$1048576,0),MATCH((CUADRO!H$5&amp;$E1129),'Hoja de Trabajo para listado'!$AB$151:$BA$151,0)),0)+IFERROR(INDEX('Hoja de Trabajo para listado'!$BC$155:$CB$1048576,MATCH($A1129,'Hoja de Trabajo para listado'!$BC$155:$BC$1048576,0),MATCH((CUADRO!H$5&amp;$E1129),'Hoja de Trabajo para listado'!$BC$151:$CB$151,0)),0)+IFERROR(INDEX('Hoja de Trabajo para listado'!$DE$153:$DG$274,MATCH($A1129,'Hoja de Trabajo para listado'!$DE$153:$DE$1048576,0),MATCH((CUADRO!H$5&amp;$E1129),'Hoja de Trabajo para listado'!$DE$151:$DG$151,0)),0)+IFERROR(INDEX('Hoja de Trabajo para listado'!$CD$155:$DC$1048576,MATCH($A1129,'Hoja de Trabajo para listado'!$CD$155:$CD$1048576,0),MATCH((CUADRO!H$5&amp;$E1129),'Hoja de Trabajo para listado'!$CD$151:$DC$151,0)),0)</f>
        <v>0</v>
      </c>
      <c r="I1129" s="245">
        <f ca="1">+IFERROR(INDEX('Hoja de Trabajo para listado'!$A$155:$Z$1048576,MATCH($A1129,'Hoja de Trabajo para listado'!$A$155:$A$1048576,0),MATCH((CUADRO!I$5&amp;$E1129),'Hoja de Trabajo para listado'!$A$151:$Z$151,0)),0)+IFERROR(INDEX('Hoja de Trabajo para listado'!$AB$155:$BA$1048576,MATCH($A1129,'Hoja de Trabajo para listado'!$AB$155:$AB$1048576,0),MATCH((CUADRO!I$5&amp;$E1129),'Hoja de Trabajo para listado'!$AB$151:$BA$151,0)),0)+IFERROR(INDEX('Hoja de Trabajo para listado'!$BC$155:$CB$1048576,MATCH($A1129,'Hoja de Trabajo para listado'!$BC$155:$BC$1048576,0),MATCH((CUADRO!I$5&amp;$E1129),'Hoja de Trabajo para listado'!$BC$151:$CB$151,0)),0)+IFERROR(INDEX('Hoja de Trabajo para listado'!$DE$153:$DG$274,MATCH($A1129,'Hoja de Trabajo para listado'!$DE$153:$DE$1048576,0),MATCH((CUADRO!I$5&amp;$E1129),'Hoja de Trabajo para listado'!$DE$151:$DG$151,0)),0)+IFERROR(INDEX('Hoja de Trabajo para listado'!$CD$155:$DC$1048576,MATCH($A1129,'Hoja de Trabajo para listado'!$CD$155:$CD$1048576,0),MATCH((CUADRO!I$5&amp;$E1129),'Hoja de Trabajo para listado'!$CD$151:$DC$151,0)),0)</f>
        <v>0</v>
      </c>
      <c r="J1129" s="245">
        <f ca="1">+IFERROR(INDEX('Hoja de Trabajo para listado'!$A$155:$Z$1048576,MATCH($A1129,'Hoja de Trabajo para listado'!$A$155:$A$1048576,0),MATCH((CUADRO!J$5&amp;$E1129),'Hoja de Trabajo para listado'!$A$151:$Z$151,0)),0)+IFERROR(INDEX('Hoja de Trabajo para listado'!$AB$155:$BA$1048576,MATCH($A1129,'Hoja de Trabajo para listado'!$AB$155:$AB$1048576,0),MATCH((CUADRO!J$5&amp;$E1129),'Hoja de Trabajo para listado'!$AB$151:$BA$151,0)),0)+IFERROR(INDEX('Hoja de Trabajo para listado'!$BC$155:$CB$1048576,MATCH($A1129,'Hoja de Trabajo para listado'!$BC$155:$BC$1048576,0),MATCH((CUADRO!J$5&amp;$E1129),'Hoja de Trabajo para listado'!$BC$151:$CB$151,0)),0)+IFERROR(INDEX('Hoja de Trabajo para listado'!$DE$153:$DG$274,MATCH($A1129,'Hoja de Trabajo para listado'!$DE$153:$DE$1048576,0),MATCH((CUADRO!J$5&amp;$E1129),'Hoja de Trabajo para listado'!$DE$151:$DG$151,0)),0)+IFERROR(INDEX('Hoja de Trabajo para listado'!$CD$155:$DC$1048576,MATCH($A1129,'Hoja de Trabajo para listado'!$CD$155:$CD$1048576,0),MATCH((CUADRO!J$5&amp;$E1129),'Hoja de Trabajo para listado'!$CD$151:$DC$151,0)),0)</f>
        <v>0</v>
      </c>
      <c r="K1129" s="245">
        <f ca="1">+IFERROR(INDEX('Hoja de Trabajo para listado'!$A$155:$Z$1048576,MATCH($A1129,'Hoja de Trabajo para listado'!$A$155:$A$1048576,0),MATCH((CUADRO!K$5&amp;$E1129),'Hoja de Trabajo para listado'!$A$151:$Z$151,0)),0)+IFERROR(INDEX('Hoja de Trabajo para listado'!$AB$155:$BA$1048576,MATCH($A1129,'Hoja de Trabajo para listado'!$AB$155:$AB$1048576,0),MATCH((CUADRO!K$5&amp;$E1129),'Hoja de Trabajo para listado'!$AB$151:$BA$151,0)),0)+IFERROR(INDEX('Hoja de Trabajo para listado'!$BC$155:$CB$1048576,MATCH($A1129,'Hoja de Trabajo para listado'!$BC$155:$BC$1048576,0),MATCH((CUADRO!K$5&amp;$E1129),'Hoja de Trabajo para listado'!$BC$151:$CB$151,0)),0)+IFERROR(INDEX('Hoja de Trabajo para listado'!$DE$153:$DG$274,MATCH($A1129,'Hoja de Trabajo para listado'!$DE$153:$DE$1048576,0),MATCH((CUADRO!K$5&amp;$E1129),'Hoja de Trabajo para listado'!$DE$151:$DG$151,0)),0)+IFERROR(INDEX('Hoja de Trabajo para listado'!$CD$155:$DC$1048576,MATCH($A1129,'Hoja de Trabajo para listado'!$CD$155:$CD$1048576,0),MATCH((CUADRO!K$5&amp;$E1129),'Hoja de Trabajo para listado'!$CD$151:$DC$151,0)),0)</f>
        <v>0</v>
      </c>
      <c r="L1129" s="245">
        <f ca="1">+IFERROR(INDEX('Hoja de Trabajo para listado'!$A$155:$Z$1048576,MATCH($A1129,'Hoja de Trabajo para listado'!$A$155:$A$1048576,0),MATCH((CUADRO!L$5&amp;$E1129),'Hoja de Trabajo para listado'!$A$151:$Z$151,0)),0)+IFERROR(INDEX('Hoja de Trabajo para listado'!$AB$155:$BA$1048576,MATCH($A1129,'Hoja de Trabajo para listado'!$AB$155:$AB$1048576,0),MATCH((CUADRO!L$5&amp;$E1129),'Hoja de Trabajo para listado'!$AB$151:$BA$151,0)),0)+IFERROR(INDEX('Hoja de Trabajo para listado'!$BC$155:$CB$1048576,MATCH($A1129,'Hoja de Trabajo para listado'!$BC$155:$BC$1048576,0),MATCH((CUADRO!L$5&amp;$E1129),'Hoja de Trabajo para listado'!$BC$151:$CB$151,0)),0)+IFERROR(INDEX('Hoja de Trabajo para listado'!$DE$153:$DG$274,MATCH($A1129,'Hoja de Trabajo para listado'!$DE$153:$DE$1048576,0),MATCH((CUADRO!L$5&amp;$E1129),'Hoja de Trabajo para listado'!$DE$151:$DG$151,0)),0)+IFERROR(INDEX('Hoja de Trabajo para listado'!$CD$155:$DC$1048576,MATCH($A1129,'Hoja de Trabajo para listado'!$CD$155:$CD$1048576,0),MATCH((CUADRO!L$5&amp;$E1129),'Hoja de Trabajo para listado'!$CD$151:$DC$151,0)),0)</f>
        <v>0</v>
      </c>
      <c r="M1129" s="245">
        <f ca="1">+IFERROR(INDEX('Hoja de Trabajo para listado'!$A$155:$Z$1048576,MATCH($A1129,'Hoja de Trabajo para listado'!$A$155:$A$1048576,0),MATCH((CUADRO!M$5&amp;$E1129),'Hoja de Trabajo para listado'!$A$151:$Z$151,0)),0)+IFERROR(INDEX('Hoja de Trabajo para listado'!$AB$155:$BA$1048576,MATCH($A1129,'Hoja de Trabajo para listado'!$AB$155:$AB$1048576,0),MATCH((CUADRO!M$5&amp;$E1129),'Hoja de Trabajo para listado'!$AB$151:$BA$151,0)),0)+IFERROR(INDEX('Hoja de Trabajo para listado'!$BC$155:$CB$1048576,MATCH($A1129,'Hoja de Trabajo para listado'!$BC$155:$BC$1048576,0),MATCH((CUADRO!M$5&amp;$E1129),'Hoja de Trabajo para listado'!$BC$151:$CB$151,0)),0)+IFERROR(INDEX('Hoja de Trabajo para listado'!$DE$153:$DG$274,MATCH($A1129,'Hoja de Trabajo para listado'!$DE$153:$DE$1048576,0),MATCH((CUADRO!M$5&amp;$E1129),'Hoja de Trabajo para listado'!$DE$151:$DG$151,0)),0)+IFERROR(INDEX('Hoja de Trabajo para listado'!$CD$155:$DC$1048576,MATCH($A1129,'Hoja de Trabajo para listado'!$CD$155:$CD$1048576,0),MATCH((CUADRO!M$5&amp;$E1129),'Hoja de Trabajo para listado'!$CD$151:$DC$151,0)),0)</f>
        <v>0</v>
      </c>
      <c r="N1129" s="245">
        <f ca="1">+IFERROR(INDEX('Hoja de Trabajo para listado'!$A$155:$Z$1048576,MATCH($A1129,'Hoja de Trabajo para listado'!$A$155:$A$1048576,0),MATCH((CUADRO!N$5&amp;$E1129),'Hoja de Trabajo para listado'!$A$151:$Z$151,0)),0)+IFERROR(INDEX('Hoja de Trabajo para listado'!$AB$155:$BA$1048576,MATCH($A1129,'Hoja de Trabajo para listado'!$AB$155:$AB$1048576,0),MATCH((CUADRO!N$5&amp;$E1129),'Hoja de Trabajo para listado'!$AB$151:$BA$151,0)),0)+IFERROR(INDEX('Hoja de Trabajo para listado'!$BC$155:$CB$1048576,MATCH($A1129,'Hoja de Trabajo para listado'!$BC$155:$BC$1048576,0),MATCH((CUADRO!N$5&amp;$E1129),'Hoja de Trabajo para listado'!$BC$151:$CB$151,0)),0)+IFERROR(INDEX('Hoja de Trabajo para listado'!$DE$153:$DG$274,MATCH($A1129,'Hoja de Trabajo para listado'!$DE$153:$DE$1048576,0),MATCH((CUADRO!N$5&amp;$E1129),'Hoja de Trabajo para listado'!$DE$151:$DG$151,0)),0)+IFERROR(INDEX('Hoja de Trabajo para listado'!$CD$155:$DC$1048576,MATCH($A1129,'Hoja de Trabajo para listado'!$CD$155:$CD$1048576,0),MATCH((CUADRO!N$5&amp;$E1129),'Hoja de Trabajo para listado'!$CD$151:$DC$151,0)),0)</f>
        <v>0</v>
      </c>
      <c r="O1129" s="245">
        <f ca="1">+IFERROR(INDEX('Hoja de Trabajo para listado'!$A$155:$Z$1048576,MATCH($A1129,'Hoja de Trabajo para listado'!$A$155:$A$1048576,0),MATCH((CUADRO!O$5&amp;$E1129),'Hoja de Trabajo para listado'!$A$151:$Z$151,0)),0)+IFERROR(INDEX('Hoja de Trabajo para listado'!$AB$155:$BA$1048576,MATCH($A1129,'Hoja de Trabajo para listado'!$AB$155:$AB$1048576,0),MATCH((CUADRO!O$5&amp;$E1129),'Hoja de Trabajo para listado'!$AB$151:$BA$151,0)),0)+IFERROR(INDEX('Hoja de Trabajo para listado'!$BC$155:$CB$1048576,MATCH($A1129,'Hoja de Trabajo para listado'!$BC$155:$BC$1048576,0),MATCH((CUADRO!O$5&amp;$E1129),'Hoja de Trabajo para listado'!$BC$151:$CB$151,0)),0)+IFERROR(INDEX('Hoja de Trabajo para listado'!$DE$153:$DG$274,MATCH($A1129,'Hoja de Trabajo para listado'!$DE$153:$DE$1048576,0),MATCH((CUADRO!O$5&amp;$E1129),'Hoja de Trabajo para listado'!$DE$151:$DG$151,0)),0)+IFERROR(INDEX('Hoja de Trabajo para listado'!$CD$155:$DC$1048576,MATCH($A1129,'Hoja de Trabajo para listado'!$CD$155:$CD$1048576,0),MATCH((CUADRO!O$5&amp;$E1129),'Hoja de Trabajo para listado'!$CD$151:$DC$151,0)),0)</f>
        <v>0</v>
      </c>
      <c r="P1129" s="245">
        <f ca="1">+IFERROR(INDEX('Hoja de Trabajo para listado'!$A$155:$Z$1048576,MATCH($A1129,'Hoja de Trabajo para listado'!$A$155:$A$1048576,0),MATCH((CUADRO!P$5&amp;$E1129),'Hoja de Trabajo para listado'!$A$151:$Z$151,0)),0)+IFERROR(INDEX('Hoja de Trabajo para listado'!$AB$155:$BA$1048576,MATCH($A1129,'Hoja de Trabajo para listado'!$AB$155:$AB$1048576,0),MATCH((CUADRO!P$5&amp;$E1129),'Hoja de Trabajo para listado'!$AB$151:$BA$151,0)),0)+IFERROR(INDEX('Hoja de Trabajo para listado'!$BC$155:$CB$1048576,MATCH($A1129,'Hoja de Trabajo para listado'!$BC$155:$BC$1048576,0),MATCH((CUADRO!P$5&amp;$E1129),'Hoja de Trabajo para listado'!$BC$151:$CB$151,0)),0)+IFERROR(INDEX('Hoja de Trabajo para listado'!$DE$153:$DG$274,MATCH($A1129,'Hoja de Trabajo para listado'!$DE$153:$DE$1048576,0),MATCH((CUADRO!P$5&amp;$E1129),'Hoja de Trabajo para listado'!$DE$151:$DG$151,0)),0)+IFERROR(INDEX('Hoja de Trabajo para listado'!$CD$155:$DC$1048576,MATCH($A1129,'Hoja de Trabajo para listado'!$CD$155:$CD$1048576,0),MATCH((CUADRO!P$5&amp;$E1129),'Hoja de Trabajo para listado'!$CD$151:$DC$151,0)),0)</f>
        <v>0</v>
      </c>
      <c r="Q1129" s="245">
        <f ca="1">+IFERROR(INDEX('Hoja de Trabajo para listado'!$A$155:$Z$1048576,MATCH($A1129,'Hoja de Trabajo para listado'!$A$155:$A$1048576,0),MATCH((CUADRO!Q$5&amp;$E1129),'Hoja de Trabajo para listado'!$A$151:$Z$151,0)),0)+IFERROR(INDEX('Hoja de Trabajo para listado'!$AB$155:$BA$1048576,MATCH($A1129,'Hoja de Trabajo para listado'!$AB$155:$AB$1048576,0),MATCH((CUADRO!Q$5&amp;$E1129),'Hoja de Trabajo para listado'!$AB$151:$BA$151,0)),0)+IFERROR(INDEX('Hoja de Trabajo para listado'!$BC$155:$CB$1048576,MATCH($A1129,'Hoja de Trabajo para listado'!$BC$155:$BC$1048576,0),MATCH((CUADRO!Q$5&amp;$E1129),'Hoja de Trabajo para listado'!$BC$151:$CB$151,0)),0)+IFERROR(INDEX('Hoja de Trabajo para listado'!$DE$153:$DG$274,MATCH($A1129,'Hoja de Trabajo para listado'!$DE$153:$DE$1048576,0),MATCH((CUADRO!Q$5&amp;$E1129),'Hoja de Trabajo para listado'!$DE$151:$DG$151,0)),0)+IFERROR(INDEX('Hoja de Trabajo para listado'!$CD$155:$DC$1048576,MATCH($A1129,'Hoja de Trabajo para listado'!$CD$155:$CD$1048576,0),MATCH((CUADRO!Q$5&amp;$E1129),'Hoja de Trabajo para listado'!$CD$151:$DC$151,0)),0)</f>
        <v>0</v>
      </c>
      <c r="R1129" s="245">
        <f t="shared" ca="1" si="37"/>
        <v>0</v>
      </c>
      <c r="S1129" s="259">
        <f ca="1">+R1128+R1129</f>
        <v>0</v>
      </c>
      <c r="T1129" s="245">
        <f ca="1">+S1129</f>
        <v>0</v>
      </c>
      <c r="U1129" s="244">
        <f t="shared" si="38"/>
        <v>2</v>
      </c>
      <c r="V1129" s="333" t="str">
        <f>+VLOOKUP(A1129,bd_lista!$A$3:$E$590,5,FALSE)</f>
        <v>Empresas Municipales</v>
      </c>
      <c r="W1129" s="384"/>
      <c r="X1129" s="242">
        <f>+VLOOKUP(A1129,[3]Sheet1!$A$13:$D$744,4,FALSE)</f>
        <v>0</v>
      </c>
      <c r="Y1129" s="242" t="e">
        <f>+VLOOKUP(X1129,bd_lista!$A$3:$C$590,3,FALSE)</f>
        <v>#N/A</v>
      </c>
      <c r="Z1129" s="292"/>
      <c r="AA1129" s="321"/>
    </row>
    <row r="1130" spans="1:27" customFormat="1" ht="15" hidden="1" customHeight="1">
      <c r="A1130" s="32">
        <v>2316</v>
      </c>
      <c r="B1130" s="388">
        <f>+A1130</f>
        <v>2316</v>
      </c>
      <c r="C1130" s="247" t="str">
        <f>+VLOOKUP(A1130,bd_lista!$A$3:$C$590,3,FALSE)</f>
        <v>Empresa Municipal de Áreas Verdes, Parques y Forestación</v>
      </c>
      <c r="D1130" s="385" t="str">
        <f>+C1130</f>
        <v>Empresa Municipal de Áreas Verdes, Parques y Forestación</v>
      </c>
      <c r="E1130" s="242" t="s">
        <v>1304</v>
      </c>
      <c r="F1130" s="243">
        <f ca="1">+IFERROR(INDEX('Hoja de Trabajo para listado'!$A$155:$Z$1048576,MATCH($A1130,'Hoja de Trabajo para listado'!$A$155:$A$1048576,0),MATCH((CUADRO!F$5&amp;$E1130),'Hoja de Trabajo para listado'!$A$151:$Z$151,0)),0)+IFERROR(INDEX('Hoja de Trabajo para listado'!$AB$155:$BA$1048576,MATCH($A1130,'Hoja de Trabajo para listado'!$AB$155:$AB$1048576,0),MATCH((CUADRO!F$5&amp;$E1130),'Hoja de Trabajo para listado'!$AB$151:$BA$151,0)),0)+IFERROR(INDEX('Hoja de Trabajo para listado'!$BC$155:$CB$1048576,MATCH($A1130,'Hoja de Trabajo para listado'!$BC$155:$BC$1048576,0),MATCH((CUADRO!F$5&amp;$E1130),'Hoja de Trabajo para listado'!$BC$151:$CB$151,0)),0)+IFERROR(INDEX('Hoja de Trabajo para listado'!$DE$153:$DG$274,MATCH($A1130,'Hoja de Trabajo para listado'!$DE$153:$DE$1048576,0),MATCH((CUADRO!F$5&amp;$E1130),'Hoja de Trabajo para listado'!$DE$151:$DG$151,0)),0)+IFERROR(INDEX('Hoja de Trabajo para listado'!$CD$155:$DC$1048576,MATCH($A1130,'Hoja de Trabajo para listado'!$CD$155:$CD$1048576,0),MATCH((CUADRO!F$5&amp;$E1130),'Hoja de Trabajo para listado'!$CD$151:$DC$151,0)),0)</f>
        <v>0</v>
      </c>
      <c r="G1130" s="243">
        <f ca="1">+IFERROR(INDEX('Hoja de Trabajo para listado'!$A$155:$Z$1048576,MATCH($A1130,'Hoja de Trabajo para listado'!$A$155:$A$1048576,0),MATCH((CUADRO!G$5&amp;$E1130),'Hoja de Trabajo para listado'!$A$151:$Z$151,0)),0)+IFERROR(INDEX('Hoja de Trabajo para listado'!$AB$155:$BA$1048576,MATCH($A1130,'Hoja de Trabajo para listado'!$AB$155:$AB$1048576,0),MATCH((CUADRO!G$5&amp;$E1130),'Hoja de Trabajo para listado'!$AB$151:$BA$151,0)),0)+IFERROR(INDEX('Hoja de Trabajo para listado'!$BC$155:$CB$1048576,MATCH($A1130,'Hoja de Trabajo para listado'!$BC$155:$BC$1048576,0),MATCH((CUADRO!G$5&amp;$E1130),'Hoja de Trabajo para listado'!$BC$151:$CB$151,0)),0)+IFERROR(INDEX('Hoja de Trabajo para listado'!$DE$153:$DG$274,MATCH($A1130,'Hoja de Trabajo para listado'!$DE$153:$DE$1048576,0),MATCH((CUADRO!G$5&amp;$E1130),'Hoja de Trabajo para listado'!$DE$151:$DG$151,0)),0)+IFERROR(INDEX('Hoja de Trabajo para listado'!$CD$155:$DC$1048576,MATCH($A1130,'Hoja de Trabajo para listado'!$CD$155:$CD$1048576,0),MATCH((CUADRO!G$5&amp;$E1130),'Hoja de Trabajo para listado'!$CD$151:$DC$151,0)),0)</f>
        <v>0</v>
      </c>
      <c r="H1130" s="243">
        <f ca="1">+IFERROR(INDEX('Hoja de Trabajo para listado'!$A$155:$Z$1048576,MATCH($A1130,'Hoja de Trabajo para listado'!$A$155:$A$1048576,0),MATCH((CUADRO!H$5&amp;$E1130),'Hoja de Trabajo para listado'!$A$151:$Z$151,0)),0)+IFERROR(INDEX('Hoja de Trabajo para listado'!$AB$155:$BA$1048576,MATCH($A1130,'Hoja de Trabajo para listado'!$AB$155:$AB$1048576,0),MATCH((CUADRO!H$5&amp;$E1130),'Hoja de Trabajo para listado'!$AB$151:$BA$151,0)),0)+IFERROR(INDEX('Hoja de Trabajo para listado'!$BC$155:$CB$1048576,MATCH($A1130,'Hoja de Trabajo para listado'!$BC$155:$BC$1048576,0),MATCH((CUADRO!H$5&amp;$E1130),'Hoja de Trabajo para listado'!$BC$151:$CB$151,0)),0)+IFERROR(INDEX('Hoja de Trabajo para listado'!$DE$153:$DG$274,MATCH($A1130,'Hoja de Trabajo para listado'!$DE$153:$DE$1048576,0),MATCH((CUADRO!H$5&amp;$E1130),'Hoja de Trabajo para listado'!$DE$151:$DG$151,0)),0)+IFERROR(INDEX('Hoja de Trabajo para listado'!$CD$155:$DC$1048576,MATCH($A1130,'Hoja de Trabajo para listado'!$CD$155:$CD$1048576,0),MATCH((CUADRO!H$5&amp;$E1130),'Hoja de Trabajo para listado'!$CD$151:$DC$151,0)),0)</f>
        <v>0</v>
      </c>
      <c r="I1130" s="243">
        <f ca="1">+IFERROR(INDEX('Hoja de Trabajo para listado'!$A$155:$Z$1048576,MATCH($A1130,'Hoja de Trabajo para listado'!$A$155:$A$1048576,0),MATCH((CUADRO!I$5&amp;$E1130),'Hoja de Trabajo para listado'!$A$151:$Z$151,0)),0)+IFERROR(INDEX('Hoja de Trabajo para listado'!$AB$155:$BA$1048576,MATCH($A1130,'Hoja de Trabajo para listado'!$AB$155:$AB$1048576,0),MATCH((CUADRO!I$5&amp;$E1130),'Hoja de Trabajo para listado'!$AB$151:$BA$151,0)),0)+IFERROR(INDEX('Hoja de Trabajo para listado'!$BC$155:$CB$1048576,MATCH($A1130,'Hoja de Trabajo para listado'!$BC$155:$BC$1048576,0),MATCH((CUADRO!I$5&amp;$E1130),'Hoja de Trabajo para listado'!$BC$151:$CB$151,0)),0)+IFERROR(INDEX('Hoja de Trabajo para listado'!$DE$153:$DG$274,MATCH($A1130,'Hoja de Trabajo para listado'!$DE$153:$DE$1048576,0),MATCH((CUADRO!I$5&amp;$E1130),'Hoja de Trabajo para listado'!$DE$151:$DG$151,0)),0)+IFERROR(INDEX('Hoja de Trabajo para listado'!$CD$155:$DC$1048576,MATCH($A1130,'Hoja de Trabajo para listado'!$CD$155:$CD$1048576,0),MATCH((CUADRO!I$5&amp;$E1130),'Hoja de Trabajo para listado'!$CD$151:$DC$151,0)),0)</f>
        <v>0</v>
      </c>
      <c r="J1130" s="243">
        <f ca="1">+IFERROR(INDEX('Hoja de Trabajo para listado'!$A$155:$Z$1048576,MATCH($A1130,'Hoja de Trabajo para listado'!$A$155:$A$1048576,0),MATCH((CUADRO!J$5&amp;$E1130),'Hoja de Trabajo para listado'!$A$151:$Z$151,0)),0)+IFERROR(INDEX('Hoja de Trabajo para listado'!$AB$155:$BA$1048576,MATCH($A1130,'Hoja de Trabajo para listado'!$AB$155:$AB$1048576,0),MATCH((CUADRO!J$5&amp;$E1130),'Hoja de Trabajo para listado'!$AB$151:$BA$151,0)),0)+IFERROR(INDEX('Hoja de Trabajo para listado'!$BC$155:$CB$1048576,MATCH($A1130,'Hoja de Trabajo para listado'!$BC$155:$BC$1048576,0),MATCH((CUADRO!J$5&amp;$E1130),'Hoja de Trabajo para listado'!$BC$151:$CB$151,0)),0)+IFERROR(INDEX('Hoja de Trabajo para listado'!$DE$153:$DG$274,MATCH($A1130,'Hoja de Trabajo para listado'!$DE$153:$DE$1048576,0),MATCH((CUADRO!J$5&amp;$E1130),'Hoja de Trabajo para listado'!$DE$151:$DG$151,0)),0)+IFERROR(INDEX('Hoja de Trabajo para listado'!$CD$155:$DC$1048576,MATCH($A1130,'Hoja de Trabajo para listado'!$CD$155:$CD$1048576,0),MATCH((CUADRO!J$5&amp;$E1130),'Hoja de Trabajo para listado'!$CD$151:$DC$151,0)),0)</f>
        <v>0</v>
      </c>
      <c r="K1130" s="243">
        <f ca="1">+IFERROR(INDEX('Hoja de Trabajo para listado'!$A$155:$Z$1048576,MATCH($A1130,'Hoja de Trabajo para listado'!$A$155:$A$1048576,0),MATCH((CUADRO!K$5&amp;$E1130),'Hoja de Trabajo para listado'!$A$151:$Z$151,0)),0)+IFERROR(INDEX('Hoja de Trabajo para listado'!$AB$155:$BA$1048576,MATCH($A1130,'Hoja de Trabajo para listado'!$AB$155:$AB$1048576,0),MATCH((CUADRO!K$5&amp;$E1130),'Hoja de Trabajo para listado'!$AB$151:$BA$151,0)),0)+IFERROR(INDEX('Hoja de Trabajo para listado'!$BC$155:$CB$1048576,MATCH($A1130,'Hoja de Trabajo para listado'!$BC$155:$BC$1048576,0),MATCH((CUADRO!K$5&amp;$E1130),'Hoja de Trabajo para listado'!$BC$151:$CB$151,0)),0)+IFERROR(INDEX('Hoja de Trabajo para listado'!$DE$153:$DG$274,MATCH($A1130,'Hoja de Trabajo para listado'!$DE$153:$DE$1048576,0),MATCH((CUADRO!K$5&amp;$E1130),'Hoja de Trabajo para listado'!$DE$151:$DG$151,0)),0)+IFERROR(INDEX('Hoja de Trabajo para listado'!$CD$155:$DC$1048576,MATCH($A1130,'Hoja de Trabajo para listado'!$CD$155:$CD$1048576,0),MATCH((CUADRO!K$5&amp;$E1130),'Hoja de Trabajo para listado'!$CD$151:$DC$151,0)),0)</f>
        <v>0</v>
      </c>
      <c r="L1130" s="243">
        <f ca="1">+IFERROR(INDEX('Hoja de Trabajo para listado'!$A$155:$Z$1048576,MATCH($A1130,'Hoja de Trabajo para listado'!$A$155:$A$1048576,0),MATCH((CUADRO!L$5&amp;$E1130),'Hoja de Trabajo para listado'!$A$151:$Z$151,0)),0)+IFERROR(INDEX('Hoja de Trabajo para listado'!$AB$155:$BA$1048576,MATCH($A1130,'Hoja de Trabajo para listado'!$AB$155:$AB$1048576,0),MATCH((CUADRO!L$5&amp;$E1130),'Hoja de Trabajo para listado'!$AB$151:$BA$151,0)),0)+IFERROR(INDEX('Hoja de Trabajo para listado'!$BC$155:$CB$1048576,MATCH($A1130,'Hoja de Trabajo para listado'!$BC$155:$BC$1048576,0),MATCH((CUADRO!L$5&amp;$E1130),'Hoja de Trabajo para listado'!$BC$151:$CB$151,0)),0)+IFERROR(INDEX('Hoja de Trabajo para listado'!$DE$153:$DG$274,MATCH($A1130,'Hoja de Trabajo para listado'!$DE$153:$DE$1048576,0),MATCH((CUADRO!L$5&amp;$E1130),'Hoja de Trabajo para listado'!$DE$151:$DG$151,0)),0)+IFERROR(INDEX('Hoja de Trabajo para listado'!$CD$155:$DC$1048576,MATCH($A1130,'Hoja de Trabajo para listado'!$CD$155:$CD$1048576,0),MATCH((CUADRO!L$5&amp;$E1130),'Hoja de Trabajo para listado'!$CD$151:$DC$151,0)),0)</f>
        <v>0</v>
      </c>
      <c r="M1130" s="243">
        <f ca="1">+IFERROR(INDEX('Hoja de Trabajo para listado'!$A$155:$Z$1048576,MATCH($A1130,'Hoja de Trabajo para listado'!$A$155:$A$1048576,0),MATCH((CUADRO!M$5&amp;$E1130),'Hoja de Trabajo para listado'!$A$151:$Z$151,0)),0)+IFERROR(INDEX('Hoja de Trabajo para listado'!$AB$155:$BA$1048576,MATCH($A1130,'Hoja de Trabajo para listado'!$AB$155:$AB$1048576,0),MATCH((CUADRO!M$5&amp;$E1130),'Hoja de Trabajo para listado'!$AB$151:$BA$151,0)),0)+IFERROR(INDEX('Hoja de Trabajo para listado'!$BC$155:$CB$1048576,MATCH($A1130,'Hoja de Trabajo para listado'!$BC$155:$BC$1048576,0),MATCH((CUADRO!M$5&amp;$E1130),'Hoja de Trabajo para listado'!$BC$151:$CB$151,0)),0)+IFERROR(INDEX('Hoja de Trabajo para listado'!$DE$153:$DG$274,MATCH($A1130,'Hoja de Trabajo para listado'!$DE$153:$DE$1048576,0),MATCH((CUADRO!M$5&amp;$E1130),'Hoja de Trabajo para listado'!$DE$151:$DG$151,0)),0)+IFERROR(INDEX('Hoja de Trabajo para listado'!$CD$155:$DC$1048576,MATCH($A1130,'Hoja de Trabajo para listado'!$CD$155:$CD$1048576,0),MATCH((CUADRO!M$5&amp;$E1130),'Hoja de Trabajo para listado'!$CD$151:$DC$151,0)),0)</f>
        <v>0</v>
      </c>
      <c r="N1130" s="243">
        <f ca="1">+IFERROR(INDEX('Hoja de Trabajo para listado'!$A$155:$Z$1048576,MATCH($A1130,'Hoja de Trabajo para listado'!$A$155:$A$1048576,0),MATCH((CUADRO!N$5&amp;$E1130),'Hoja de Trabajo para listado'!$A$151:$Z$151,0)),0)+IFERROR(INDEX('Hoja de Trabajo para listado'!$AB$155:$BA$1048576,MATCH($A1130,'Hoja de Trabajo para listado'!$AB$155:$AB$1048576,0),MATCH((CUADRO!N$5&amp;$E1130),'Hoja de Trabajo para listado'!$AB$151:$BA$151,0)),0)+IFERROR(INDEX('Hoja de Trabajo para listado'!$BC$155:$CB$1048576,MATCH($A1130,'Hoja de Trabajo para listado'!$BC$155:$BC$1048576,0),MATCH((CUADRO!N$5&amp;$E1130),'Hoja de Trabajo para listado'!$BC$151:$CB$151,0)),0)+IFERROR(INDEX('Hoja de Trabajo para listado'!$DE$153:$DG$274,MATCH($A1130,'Hoja de Trabajo para listado'!$DE$153:$DE$1048576,0),MATCH((CUADRO!N$5&amp;$E1130),'Hoja de Trabajo para listado'!$DE$151:$DG$151,0)),0)+IFERROR(INDEX('Hoja de Trabajo para listado'!$CD$155:$DC$1048576,MATCH($A1130,'Hoja de Trabajo para listado'!$CD$155:$CD$1048576,0),MATCH((CUADRO!N$5&amp;$E1130),'Hoja de Trabajo para listado'!$CD$151:$DC$151,0)),0)</f>
        <v>0</v>
      </c>
      <c r="O1130" s="243">
        <f ca="1">+IFERROR(INDEX('Hoja de Trabajo para listado'!$A$155:$Z$1048576,MATCH($A1130,'Hoja de Trabajo para listado'!$A$155:$A$1048576,0),MATCH((CUADRO!O$5&amp;$E1130),'Hoja de Trabajo para listado'!$A$151:$Z$151,0)),0)+IFERROR(INDEX('Hoja de Trabajo para listado'!$AB$155:$BA$1048576,MATCH($A1130,'Hoja de Trabajo para listado'!$AB$155:$AB$1048576,0),MATCH((CUADRO!O$5&amp;$E1130),'Hoja de Trabajo para listado'!$AB$151:$BA$151,0)),0)+IFERROR(INDEX('Hoja de Trabajo para listado'!$BC$155:$CB$1048576,MATCH($A1130,'Hoja de Trabajo para listado'!$BC$155:$BC$1048576,0),MATCH((CUADRO!O$5&amp;$E1130),'Hoja de Trabajo para listado'!$BC$151:$CB$151,0)),0)+IFERROR(INDEX('Hoja de Trabajo para listado'!$DE$153:$DG$274,MATCH($A1130,'Hoja de Trabajo para listado'!$DE$153:$DE$1048576,0),MATCH((CUADRO!O$5&amp;$E1130),'Hoja de Trabajo para listado'!$DE$151:$DG$151,0)),0)+IFERROR(INDEX('Hoja de Trabajo para listado'!$CD$155:$DC$1048576,MATCH($A1130,'Hoja de Trabajo para listado'!$CD$155:$CD$1048576,0),MATCH((CUADRO!O$5&amp;$E1130),'Hoja de Trabajo para listado'!$CD$151:$DC$151,0)),0)</f>
        <v>0</v>
      </c>
      <c r="P1130" s="243">
        <f ca="1">+IFERROR(INDEX('Hoja de Trabajo para listado'!$A$155:$Z$1048576,MATCH($A1130,'Hoja de Trabajo para listado'!$A$155:$A$1048576,0),MATCH((CUADRO!P$5&amp;$E1130),'Hoja de Trabajo para listado'!$A$151:$Z$151,0)),0)+IFERROR(INDEX('Hoja de Trabajo para listado'!$AB$155:$BA$1048576,MATCH($A1130,'Hoja de Trabajo para listado'!$AB$155:$AB$1048576,0),MATCH((CUADRO!P$5&amp;$E1130),'Hoja de Trabajo para listado'!$AB$151:$BA$151,0)),0)+IFERROR(INDEX('Hoja de Trabajo para listado'!$BC$155:$CB$1048576,MATCH($A1130,'Hoja de Trabajo para listado'!$BC$155:$BC$1048576,0),MATCH((CUADRO!P$5&amp;$E1130),'Hoja de Trabajo para listado'!$BC$151:$CB$151,0)),0)+IFERROR(INDEX('Hoja de Trabajo para listado'!$DE$153:$DG$274,MATCH($A1130,'Hoja de Trabajo para listado'!$DE$153:$DE$1048576,0),MATCH((CUADRO!P$5&amp;$E1130),'Hoja de Trabajo para listado'!$DE$151:$DG$151,0)),0)+IFERROR(INDEX('Hoja de Trabajo para listado'!$CD$155:$DC$1048576,MATCH($A1130,'Hoja de Trabajo para listado'!$CD$155:$CD$1048576,0),MATCH((CUADRO!P$5&amp;$E1130),'Hoja de Trabajo para listado'!$CD$151:$DC$151,0)),0)</f>
        <v>0</v>
      </c>
      <c r="Q1130" s="243">
        <f ca="1">+IFERROR(INDEX('Hoja de Trabajo para listado'!$A$155:$Z$1048576,MATCH($A1130,'Hoja de Trabajo para listado'!$A$155:$A$1048576,0),MATCH((CUADRO!Q$5&amp;$E1130),'Hoja de Trabajo para listado'!$A$151:$Z$151,0)),0)+IFERROR(INDEX('Hoja de Trabajo para listado'!$AB$155:$BA$1048576,MATCH($A1130,'Hoja de Trabajo para listado'!$AB$155:$AB$1048576,0),MATCH((CUADRO!Q$5&amp;$E1130),'Hoja de Trabajo para listado'!$AB$151:$BA$151,0)),0)+IFERROR(INDEX('Hoja de Trabajo para listado'!$BC$155:$CB$1048576,MATCH($A1130,'Hoja de Trabajo para listado'!$BC$155:$BC$1048576,0),MATCH((CUADRO!Q$5&amp;$E1130),'Hoja de Trabajo para listado'!$BC$151:$CB$151,0)),0)+IFERROR(INDEX('Hoja de Trabajo para listado'!$DE$153:$DG$274,MATCH($A1130,'Hoja de Trabajo para listado'!$DE$153:$DE$1048576,0),MATCH((CUADRO!Q$5&amp;$E1130),'Hoja de Trabajo para listado'!$DE$151:$DG$151,0)),0)+IFERROR(INDEX('Hoja de Trabajo para listado'!$CD$155:$DC$1048576,MATCH($A1130,'Hoja de Trabajo para listado'!$CD$155:$CD$1048576,0),MATCH((CUADRO!Q$5&amp;$E1130),'Hoja de Trabajo para listado'!$CD$151:$DC$151,0)),0)</f>
        <v>0</v>
      </c>
      <c r="R1130" s="243">
        <f t="shared" ca="1" si="37"/>
        <v>0</v>
      </c>
      <c r="S1130" s="249"/>
      <c r="T1130" s="243">
        <f ca="1">+T1131</f>
        <v>0</v>
      </c>
      <c r="U1130" s="242">
        <f t="shared" si="38"/>
        <v>1</v>
      </c>
      <c r="V1130" s="333" t="str">
        <f>+VLOOKUP(A1130,bd_lista!$A$3:$E$590,5,FALSE)</f>
        <v>Empresas Municipales</v>
      </c>
      <c r="W1130" s="383" t="str">
        <f>+V1130</f>
        <v>Empresas Municipales</v>
      </c>
      <c r="X1130" s="242">
        <f>+VLOOKUP(A1130,[3]Sheet1!$A$13:$D$744,4,FALSE)</f>
        <v>0</v>
      </c>
      <c r="Y1130" s="242" t="e">
        <f>+VLOOKUP(X1130,bd_lista!$A$3:$C$590,3,FALSE)</f>
        <v>#N/A</v>
      </c>
      <c r="Z1130" s="294">
        <f>+X1130</f>
        <v>0</v>
      </c>
      <c r="AA1130" s="319" t="e">
        <f>+Y1130</f>
        <v>#N/A</v>
      </c>
    </row>
    <row r="1131" spans="1:27" customFormat="1" ht="15" hidden="1" customHeight="1">
      <c r="A1131" s="32">
        <v>2316</v>
      </c>
      <c r="B1131" s="389"/>
      <c r="C1131" s="247" t="str">
        <f>+VLOOKUP(A1131,bd_lista!$A$3:$C$590,3,FALSE)</f>
        <v>Empresa Municipal de Áreas Verdes, Parques y Forestación</v>
      </c>
      <c r="D1131" s="386"/>
      <c r="E1131" s="244" t="s">
        <v>1305</v>
      </c>
      <c r="F1131" s="245">
        <f ca="1">+IFERROR(INDEX('Hoja de Trabajo para listado'!$A$155:$Z$1048576,MATCH($A1131,'Hoja de Trabajo para listado'!$A$155:$A$1048576,0),MATCH((CUADRO!F$5&amp;$E1131),'Hoja de Trabajo para listado'!$A$151:$Z$151,0)),0)+IFERROR(INDEX('Hoja de Trabajo para listado'!$AB$155:$BA$1048576,MATCH($A1131,'Hoja de Trabajo para listado'!$AB$155:$AB$1048576,0),MATCH((CUADRO!F$5&amp;$E1131),'Hoja de Trabajo para listado'!$AB$151:$BA$151,0)),0)+IFERROR(INDEX('Hoja de Trabajo para listado'!$BC$155:$CB$1048576,MATCH($A1131,'Hoja de Trabajo para listado'!$BC$155:$BC$1048576,0),MATCH((CUADRO!F$5&amp;$E1131),'Hoja de Trabajo para listado'!$BC$151:$CB$151,0)),0)+IFERROR(INDEX('Hoja de Trabajo para listado'!$DE$153:$DG$274,MATCH($A1131,'Hoja de Trabajo para listado'!$DE$153:$DE$1048576,0),MATCH((CUADRO!F$5&amp;$E1131),'Hoja de Trabajo para listado'!$DE$151:$DG$151,0)),0)+IFERROR(INDEX('Hoja de Trabajo para listado'!$CD$155:$DC$1048576,MATCH($A1131,'Hoja de Trabajo para listado'!$CD$155:$CD$1048576,0),MATCH((CUADRO!F$5&amp;$E1131),'Hoja de Trabajo para listado'!$CD$151:$DC$151,0)),0)</f>
        <v>0</v>
      </c>
      <c r="G1131" s="245">
        <f ca="1">+IFERROR(INDEX('Hoja de Trabajo para listado'!$A$155:$Z$1048576,MATCH($A1131,'Hoja de Trabajo para listado'!$A$155:$A$1048576,0),MATCH((CUADRO!G$5&amp;$E1131),'Hoja de Trabajo para listado'!$A$151:$Z$151,0)),0)+IFERROR(INDEX('Hoja de Trabajo para listado'!$AB$155:$BA$1048576,MATCH($A1131,'Hoja de Trabajo para listado'!$AB$155:$AB$1048576,0),MATCH((CUADRO!G$5&amp;$E1131),'Hoja de Trabajo para listado'!$AB$151:$BA$151,0)),0)+IFERROR(INDEX('Hoja de Trabajo para listado'!$BC$155:$CB$1048576,MATCH($A1131,'Hoja de Trabajo para listado'!$BC$155:$BC$1048576,0),MATCH((CUADRO!G$5&amp;$E1131),'Hoja de Trabajo para listado'!$BC$151:$CB$151,0)),0)+IFERROR(INDEX('Hoja de Trabajo para listado'!$DE$153:$DG$274,MATCH($A1131,'Hoja de Trabajo para listado'!$DE$153:$DE$1048576,0),MATCH((CUADRO!G$5&amp;$E1131),'Hoja de Trabajo para listado'!$DE$151:$DG$151,0)),0)+IFERROR(INDEX('Hoja de Trabajo para listado'!$CD$155:$DC$1048576,MATCH($A1131,'Hoja de Trabajo para listado'!$CD$155:$CD$1048576,0),MATCH((CUADRO!G$5&amp;$E1131),'Hoja de Trabajo para listado'!$CD$151:$DC$151,0)),0)</f>
        <v>0</v>
      </c>
      <c r="H1131" s="245">
        <f ca="1">+IFERROR(INDEX('Hoja de Trabajo para listado'!$A$155:$Z$1048576,MATCH($A1131,'Hoja de Trabajo para listado'!$A$155:$A$1048576,0),MATCH((CUADRO!H$5&amp;$E1131),'Hoja de Trabajo para listado'!$A$151:$Z$151,0)),0)+IFERROR(INDEX('Hoja de Trabajo para listado'!$AB$155:$BA$1048576,MATCH($A1131,'Hoja de Trabajo para listado'!$AB$155:$AB$1048576,0),MATCH((CUADRO!H$5&amp;$E1131),'Hoja de Trabajo para listado'!$AB$151:$BA$151,0)),0)+IFERROR(INDEX('Hoja de Trabajo para listado'!$BC$155:$CB$1048576,MATCH($A1131,'Hoja de Trabajo para listado'!$BC$155:$BC$1048576,0),MATCH((CUADRO!H$5&amp;$E1131),'Hoja de Trabajo para listado'!$BC$151:$CB$151,0)),0)+IFERROR(INDEX('Hoja de Trabajo para listado'!$DE$153:$DG$274,MATCH($A1131,'Hoja de Trabajo para listado'!$DE$153:$DE$1048576,0),MATCH((CUADRO!H$5&amp;$E1131),'Hoja de Trabajo para listado'!$DE$151:$DG$151,0)),0)+IFERROR(INDEX('Hoja de Trabajo para listado'!$CD$155:$DC$1048576,MATCH($A1131,'Hoja de Trabajo para listado'!$CD$155:$CD$1048576,0),MATCH((CUADRO!H$5&amp;$E1131),'Hoja de Trabajo para listado'!$CD$151:$DC$151,0)),0)</f>
        <v>0</v>
      </c>
      <c r="I1131" s="245">
        <f ca="1">+IFERROR(INDEX('Hoja de Trabajo para listado'!$A$155:$Z$1048576,MATCH($A1131,'Hoja de Trabajo para listado'!$A$155:$A$1048576,0),MATCH((CUADRO!I$5&amp;$E1131),'Hoja de Trabajo para listado'!$A$151:$Z$151,0)),0)+IFERROR(INDEX('Hoja de Trabajo para listado'!$AB$155:$BA$1048576,MATCH($A1131,'Hoja de Trabajo para listado'!$AB$155:$AB$1048576,0),MATCH((CUADRO!I$5&amp;$E1131),'Hoja de Trabajo para listado'!$AB$151:$BA$151,0)),0)+IFERROR(INDEX('Hoja de Trabajo para listado'!$BC$155:$CB$1048576,MATCH($A1131,'Hoja de Trabajo para listado'!$BC$155:$BC$1048576,0),MATCH((CUADRO!I$5&amp;$E1131),'Hoja de Trabajo para listado'!$BC$151:$CB$151,0)),0)+IFERROR(INDEX('Hoja de Trabajo para listado'!$DE$153:$DG$274,MATCH($A1131,'Hoja de Trabajo para listado'!$DE$153:$DE$1048576,0),MATCH((CUADRO!I$5&amp;$E1131),'Hoja de Trabajo para listado'!$DE$151:$DG$151,0)),0)+IFERROR(INDEX('Hoja de Trabajo para listado'!$CD$155:$DC$1048576,MATCH($A1131,'Hoja de Trabajo para listado'!$CD$155:$CD$1048576,0),MATCH((CUADRO!I$5&amp;$E1131),'Hoja de Trabajo para listado'!$CD$151:$DC$151,0)),0)</f>
        <v>0</v>
      </c>
      <c r="J1131" s="245">
        <f ca="1">+IFERROR(INDEX('Hoja de Trabajo para listado'!$A$155:$Z$1048576,MATCH($A1131,'Hoja de Trabajo para listado'!$A$155:$A$1048576,0),MATCH((CUADRO!J$5&amp;$E1131),'Hoja de Trabajo para listado'!$A$151:$Z$151,0)),0)+IFERROR(INDEX('Hoja de Trabajo para listado'!$AB$155:$BA$1048576,MATCH($A1131,'Hoja de Trabajo para listado'!$AB$155:$AB$1048576,0),MATCH((CUADRO!J$5&amp;$E1131),'Hoja de Trabajo para listado'!$AB$151:$BA$151,0)),0)+IFERROR(INDEX('Hoja de Trabajo para listado'!$BC$155:$CB$1048576,MATCH($A1131,'Hoja de Trabajo para listado'!$BC$155:$BC$1048576,0),MATCH((CUADRO!J$5&amp;$E1131),'Hoja de Trabajo para listado'!$BC$151:$CB$151,0)),0)+IFERROR(INDEX('Hoja de Trabajo para listado'!$DE$153:$DG$274,MATCH($A1131,'Hoja de Trabajo para listado'!$DE$153:$DE$1048576,0),MATCH((CUADRO!J$5&amp;$E1131),'Hoja de Trabajo para listado'!$DE$151:$DG$151,0)),0)+IFERROR(INDEX('Hoja de Trabajo para listado'!$CD$155:$DC$1048576,MATCH($A1131,'Hoja de Trabajo para listado'!$CD$155:$CD$1048576,0),MATCH((CUADRO!J$5&amp;$E1131),'Hoja de Trabajo para listado'!$CD$151:$DC$151,0)),0)</f>
        <v>0</v>
      </c>
      <c r="K1131" s="245">
        <f ca="1">+IFERROR(INDEX('Hoja de Trabajo para listado'!$A$155:$Z$1048576,MATCH($A1131,'Hoja de Trabajo para listado'!$A$155:$A$1048576,0),MATCH((CUADRO!K$5&amp;$E1131),'Hoja de Trabajo para listado'!$A$151:$Z$151,0)),0)+IFERROR(INDEX('Hoja de Trabajo para listado'!$AB$155:$BA$1048576,MATCH($A1131,'Hoja de Trabajo para listado'!$AB$155:$AB$1048576,0),MATCH((CUADRO!K$5&amp;$E1131),'Hoja de Trabajo para listado'!$AB$151:$BA$151,0)),0)+IFERROR(INDEX('Hoja de Trabajo para listado'!$BC$155:$CB$1048576,MATCH($A1131,'Hoja de Trabajo para listado'!$BC$155:$BC$1048576,0),MATCH((CUADRO!K$5&amp;$E1131),'Hoja de Trabajo para listado'!$BC$151:$CB$151,0)),0)+IFERROR(INDEX('Hoja de Trabajo para listado'!$DE$153:$DG$274,MATCH($A1131,'Hoja de Trabajo para listado'!$DE$153:$DE$1048576,0),MATCH((CUADRO!K$5&amp;$E1131),'Hoja de Trabajo para listado'!$DE$151:$DG$151,0)),0)+IFERROR(INDEX('Hoja de Trabajo para listado'!$CD$155:$DC$1048576,MATCH($A1131,'Hoja de Trabajo para listado'!$CD$155:$CD$1048576,0),MATCH((CUADRO!K$5&amp;$E1131),'Hoja de Trabajo para listado'!$CD$151:$DC$151,0)),0)</f>
        <v>0</v>
      </c>
      <c r="L1131" s="245">
        <f ca="1">+IFERROR(INDEX('Hoja de Trabajo para listado'!$A$155:$Z$1048576,MATCH($A1131,'Hoja de Trabajo para listado'!$A$155:$A$1048576,0),MATCH((CUADRO!L$5&amp;$E1131),'Hoja de Trabajo para listado'!$A$151:$Z$151,0)),0)+IFERROR(INDEX('Hoja de Trabajo para listado'!$AB$155:$BA$1048576,MATCH($A1131,'Hoja de Trabajo para listado'!$AB$155:$AB$1048576,0),MATCH((CUADRO!L$5&amp;$E1131),'Hoja de Trabajo para listado'!$AB$151:$BA$151,0)),0)+IFERROR(INDEX('Hoja de Trabajo para listado'!$BC$155:$CB$1048576,MATCH($A1131,'Hoja de Trabajo para listado'!$BC$155:$BC$1048576,0),MATCH((CUADRO!L$5&amp;$E1131),'Hoja de Trabajo para listado'!$BC$151:$CB$151,0)),0)+IFERROR(INDEX('Hoja de Trabajo para listado'!$DE$153:$DG$274,MATCH($A1131,'Hoja de Trabajo para listado'!$DE$153:$DE$1048576,0),MATCH((CUADRO!L$5&amp;$E1131),'Hoja de Trabajo para listado'!$DE$151:$DG$151,0)),0)+IFERROR(INDEX('Hoja de Trabajo para listado'!$CD$155:$DC$1048576,MATCH($A1131,'Hoja de Trabajo para listado'!$CD$155:$CD$1048576,0),MATCH((CUADRO!L$5&amp;$E1131),'Hoja de Trabajo para listado'!$CD$151:$DC$151,0)),0)</f>
        <v>0</v>
      </c>
      <c r="M1131" s="245">
        <f ca="1">+IFERROR(INDEX('Hoja de Trabajo para listado'!$A$155:$Z$1048576,MATCH($A1131,'Hoja de Trabajo para listado'!$A$155:$A$1048576,0),MATCH((CUADRO!M$5&amp;$E1131),'Hoja de Trabajo para listado'!$A$151:$Z$151,0)),0)+IFERROR(INDEX('Hoja de Trabajo para listado'!$AB$155:$BA$1048576,MATCH($A1131,'Hoja de Trabajo para listado'!$AB$155:$AB$1048576,0),MATCH((CUADRO!M$5&amp;$E1131),'Hoja de Trabajo para listado'!$AB$151:$BA$151,0)),0)+IFERROR(INDEX('Hoja de Trabajo para listado'!$BC$155:$CB$1048576,MATCH($A1131,'Hoja de Trabajo para listado'!$BC$155:$BC$1048576,0),MATCH((CUADRO!M$5&amp;$E1131),'Hoja de Trabajo para listado'!$BC$151:$CB$151,0)),0)+IFERROR(INDEX('Hoja de Trabajo para listado'!$DE$153:$DG$274,MATCH($A1131,'Hoja de Trabajo para listado'!$DE$153:$DE$1048576,0),MATCH((CUADRO!M$5&amp;$E1131),'Hoja de Trabajo para listado'!$DE$151:$DG$151,0)),0)+IFERROR(INDEX('Hoja de Trabajo para listado'!$CD$155:$DC$1048576,MATCH($A1131,'Hoja de Trabajo para listado'!$CD$155:$CD$1048576,0),MATCH((CUADRO!M$5&amp;$E1131),'Hoja de Trabajo para listado'!$CD$151:$DC$151,0)),0)</f>
        <v>0</v>
      </c>
      <c r="N1131" s="245">
        <f ca="1">+IFERROR(INDEX('Hoja de Trabajo para listado'!$A$155:$Z$1048576,MATCH($A1131,'Hoja de Trabajo para listado'!$A$155:$A$1048576,0),MATCH((CUADRO!N$5&amp;$E1131),'Hoja de Trabajo para listado'!$A$151:$Z$151,0)),0)+IFERROR(INDEX('Hoja de Trabajo para listado'!$AB$155:$BA$1048576,MATCH($A1131,'Hoja de Trabajo para listado'!$AB$155:$AB$1048576,0),MATCH((CUADRO!N$5&amp;$E1131),'Hoja de Trabajo para listado'!$AB$151:$BA$151,0)),0)+IFERROR(INDEX('Hoja de Trabajo para listado'!$BC$155:$CB$1048576,MATCH($A1131,'Hoja de Trabajo para listado'!$BC$155:$BC$1048576,0),MATCH((CUADRO!N$5&amp;$E1131),'Hoja de Trabajo para listado'!$BC$151:$CB$151,0)),0)+IFERROR(INDEX('Hoja de Trabajo para listado'!$DE$153:$DG$274,MATCH($A1131,'Hoja de Trabajo para listado'!$DE$153:$DE$1048576,0),MATCH((CUADRO!N$5&amp;$E1131),'Hoja de Trabajo para listado'!$DE$151:$DG$151,0)),0)+IFERROR(INDEX('Hoja de Trabajo para listado'!$CD$155:$DC$1048576,MATCH($A1131,'Hoja de Trabajo para listado'!$CD$155:$CD$1048576,0),MATCH((CUADRO!N$5&amp;$E1131),'Hoja de Trabajo para listado'!$CD$151:$DC$151,0)),0)</f>
        <v>0</v>
      </c>
      <c r="O1131" s="245">
        <f ca="1">+IFERROR(INDEX('Hoja de Trabajo para listado'!$A$155:$Z$1048576,MATCH($A1131,'Hoja de Trabajo para listado'!$A$155:$A$1048576,0),MATCH((CUADRO!O$5&amp;$E1131),'Hoja de Trabajo para listado'!$A$151:$Z$151,0)),0)+IFERROR(INDEX('Hoja de Trabajo para listado'!$AB$155:$BA$1048576,MATCH($A1131,'Hoja de Trabajo para listado'!$AB$155:$AB$1048576,0),MATCH((CUADRO!O$5&amp;$E1131),'Hoja de Trabajo para listado'!$AB$151:$BA$151,0)),0)+IFERROR(INDEX('Hoja de Trabajo para listado'!$BC$155:$CB$1048576,MATCH($A1131,'Hoja de Trabajo para listado'!$BC$155:$BC$1048576,0),MATCH((CUADRO!O$5&amp;$E1131),'Hoja de Trabajo para listado'!$BC$151:$CB$151,0)),0)+IFERROR(INDEX('Hoja de Trabajo para listado'!$DE$153:$DG$274,MATCH($A1131,'Hoja de Trabajo para listado'!$DE$153:$DE$1048576,0),MATCH((CUADRO!O$5&amp;$E1131),'Hoja de Trabajo para listado'!$DE$151:$DG$151,0)),0)+IFERROR(INDEX('Hoja de Trabajo para listado'!$CD$155:$DC$1048576,MATCH($A1131,'Hoja de Trabajo para listado'!$CD$155:$CD$1048576,0),MATCH((CUADRO!O$5&amp;$E1131),'Hoja de Trabajo para listado'!$CD$151:$DC$151,0)),0)</f>
        <v>0</v>
      </c>
      <c r="P1131" s="245">
        <f ca="1">+IFERROR(INDEX('Hoja de Trabajo para listado'!$A$155:$Z$1048576,MATCH($A1131,'Hoja de Trabajo para listado'!$A$155:$A$1048576,0),MATCH((CUADRO!P$5&amp;$E1131),'Hoja de Trabajo para listado'!$A$151:$Z$151,0)),0)+IFERROR(INDEX('Hoja de Trabajo para listado'!$AB$155:$BA$1048576,MATCH($A1131,'Hoja de Trabajo para listado'!$AB$155:$AB$1048576,0),MATCH((CUADRO!P$5&amp;$E1131),'Hoja de Trabajo para listado'!$AB$151:$BA$151,0)),0)+IFERROR(INDEX('Hoja de Trabajo para listado'!$BC$155:$CB$1048576,MATCH($A1131,'Hoja de Trabajo para listado'!$BC$155:$BC$1048576,0),MATCH((CUADRO!P$5&amp;$E1131),'Hoja de Trabajo para listado'!$BC$151:$CB$151,0)),0)+IFERROR(INDEX('Hoja de Trabajo para listado'!$DE$153:$DG$274,MATCH($A1131,'Hoja de Trabajo para listado'!$DE$153:$DE$1048576,0),MATCH((CUADRO!P$5&amp;$E1131),'Hoja de Trabajo para listado'!$DE$151:$DG$151,0)),0)+IFERROR(INDEX('Hoja de Trabajo para listado'!$CD$155:$DC$1048576,MATCH($A1131,'Hoja de Trabajo para listado'!$CD$155:$CD$1048576,0),MATCH((CUADRO!P$5&amp;$E1131),'Hoja de Trabajo para listado'!$CD$151:$DC$151,0)),0)</f>
        <v>0</v>
      </c>
      <c r="Q1131" s="245">
        <f ca="1">+IFERROR(INDEX('Hoja de Trabajo para listado'!$A$155:$Z$1048576,MATCH($A1131,'Hoja de Trabajo para listado'!$A$155:$A$1048576,0),MATCH((CUADRO!Q$5&amp;$E1131),'Hoja de Trabajo para listado'!$A$151:$Z$151,0)),0)+IFERROR(INDEX('Hoja de Trabajo para listado'!$AB$155:$BA$1048576,MATCH($A1131,'Hoja de Trabajo para listado'!$AB$155:$AB$1048576,0),MATCH((CUADRO!Q$5&amp;$E1131),'Hoja de Trabajo para listado'!$AB$151:$BA$151,0)),0)+IFERROR(INDEX('Hoja de Trabajo para listado'!$BC$155:$CB$1048576,MATCH($A1131,'Hoja de Trabajo para listado'!$BC$155:$BC$1048576,0),MATCH((CUADRO!Q$5&amp;$E1131),'Hoja de Trabajo para listado'!$BC$151:$CB$151,0)),0)+IFERROR(INDEX('Hoja de Trabajo para listado'!$DE$153:$DG$274,MATCH($A1131,'Hoja de Trabajo para listado'!$DE$153:$DE$1048576,0),MATCH((CUADRO!Q$5&amp;$E1131),'Hoja de Trabajo para listado'!$DE$151:$DG$151,0)),0)+IFERROR(INDEX('Hoja de Trabajo para listado'!$CD$155:$DC$1048576,MATCH($A1131,'Hoja de Trabajo para listado'!$CD$155:$CD$1048576,0),MATCH((CUADRO!Q$5&amp;$E1131),'Hoja de Trabajo para listado'!$CD$151:$DC$151,0)),0)</f>
        <v>0</v>
      </c>
      <c r="R1131" s="245">
        <f t="shared" ca="1" si="37"/>
        <v>0</v>
      </c>
      <c r="S1131" s="259">
        <f ca="1">+R1130+R1131</f>
        <v>0</v>
      </c>
      <c r="T1131" s="245">
        <f ca="1">+S1131</f>
        <v>0</v>
      </c>
      <c r="U1131" s="244">
        <f t="shared" si="38"/>
        <v>2</v>
      </c>
      <c r="V1131" s="333" t="str">
        <f>+VLOOKUP(A1131,bd_lista!$A$3:$E$590,5,FALSE)</f>
        <v>Empresas Municipales</v>
      </c>
      <c r="W1131" s="384"/>
      <c r="X1131" s="242">
        <f>+VLOOKUP(A1131,[3]Sheet1!$A$13:$D$744,4,FALSE)</f>
        <v>0</v>
      </c>
      <c r="Y1131" s="242" t="e">
        <f>+VLOOKUP(X1131,bd_lista!$A$3:$C$590,3,FALSE)</f>
        <v>#N/A</v>
      </c>
      <c r="Z1131" s="292"/>
      <c r="AA1131" s="321"/>
    </row>
    <row r="1132" spans="1:27" customFormat="1" ht="15" hidden="1" customHeight="1">
      <c r="A1132" s="32">
        <v>2317</v>
      </c>
      <c r="B1132" s="388">
        <f>+A1132</f>
        <v>2317</v>
      </c>
      <c r="C1132" s="247" t="str">
        <f>+VLOOKUP(A1132,bd_lista!$A$3:$C$590,3,FALSE)</f>
        <v>Empresa Municipal de Asfaltos y Vías</v>
      </c>
      <c r="D1132" s="385" t="str">
        <f>+C1132</f>
        <v>Empresa Municipal de Asfaltos y Vías</v>
      </c>
      <c r="E1132" s="242" t="s">
        <v>1304</v>
      </c>
      <c r="F1132" s="243">
        <f ca="1">+IFERROR(INDEX('Hoja de Trabajo para listado'!$A$155:$Z$1048576,MATCH($A1132,'Hoja de Trabajo para listado'!$A$155:$A$1048576,0),MATCH((CUADRO!F$5&amp;$E1132),'Hoja de Trabajo para listado'!$A$151:$Z$151,0)),0)+IFERROR(INDEX('Hoja de Trabajo para listado'!$AB$155:$BA$1048576,MATCH($A1132,'Hoja de Trabajo para listado'!$AB$155:$AB$1048576,0),MATCH((CUADRO!F$5&amp;$E1132),'Hoja de Trabajo para listado'!$AB$151:$BA$151,0)),0)+IFERROR(INDEX('Hoja de Trabajo para listado'!$BC$155:$CB$1048576,MATCH($A1132,'Hoja de Trabajo para listado'!$BC$155:$BC$1048576,0),MATCH((CUADRO!F$5&amp;$E1132),'Hoja de Trabajo para listado'!$BC$151:$CB$151,0)),0)+IFERROR(INDEX('Hoja de Trabajo para listado'!$DE$153:$DG$274,MATCH($A1132,'Hoja de Trabajo para listado'!$DE$153:$DE$1048576,0),MATCH((CUADRO!F$5&amp;$E1132),'Hoja de Trabajo para listado'!$DE$151:$DG$151,0)),0)+IFERROR(INDEX('Hoja de Trabajo para listado'!$CD$155:$DC$1048576,MATCH($A1132,'Hoja de Trabajo para listado'!$CD$155:$CD$1048576,0),MATCH((CUADRO!F$5&amp;$E1132),'Hoja de Trabajo para listado'!$CD$151:$DC$151,0)),0)</f>
        <v>0</v>
      </c>
      <c r="G1132" s="243">
        <f ca="1">+IFERROR(INDEX('Hoja de Trabajo para listado'!$A$155:$Z$1048576,MATCH($A1132,'Hoja de Trabajo para listado'!$A$155:$A$1048576,0),MATCH((CUADRO!G$5&amp;$E1132),'Hoja de Trabajo para listado'!$A$151:$Z$151,0)),0)+IFERROR(INDEX('Hoja de Trabajo para listado'!$AB$155:$BA$1048576,MATCH($A1132,'Hoja de Trabajo para listado'!$AB$155:$AB$1048576,0),MATCH((CUADRO!G$5&amp;$E1132),'Hoja de Trabajo para listado'!$AB$151:$BA$151,0)),0)+IFERROR(INDEX('Hoja de Trabajo para listado'!$BC$155:$CB$1048576,MATCH($A1132,'Hoja de Trabajo para listado'!$BC$155:$BC$1048576,0),MATCH((CUADRO!G$5&amp;$E1132),'Hoja de Trabajo para listado'!$BC$151:$CB$151,0)),0)+IFERROR(INDEX('Hoja de Trabajo para listado'!$DE$153:$DG$274,MATCH($A1132,'Hoja de Trabajo para listado'!$DE$153:$DE$1048576,0),MATCH((CUADRO!G$5&amp;$E1132),'Hoja de Trabajo para listado'!$DE$151:$DG$151,0)),0)+IFERROR(INDEX('Hoja de Trabajo para listado'!$CD$155:$DC$1048576,MATCH($A1132,'Hoja de Trabajo para listado'!$CD$155:$CD$1048576,0),MATCH((CUADRO!G$5&amp;$E1132),'Hoja de Trabajo para listado'!$CD$151:$DC$151,0)),0)</f>
        <v>0</v>
      </c>
      <c r="H1132" s="243">
        <f ca="1">+IFERROR(INDEX('Hoja de Trabajo para listado'!$A$155:$Z$1048576,MATCH($A1132,'Hoja de Trabajo para listado'!$A$155:$A$1048576,0),MATCH((CUADRO!H$5&amp;$E1132),'Hoja de Trabajo para listado'!$A$151:$Z$151,0)),0)+IFERROR(INDEX('Hoja de Trabajo para listado'!$AB$155:$BA$1048576,MATCH($A1132,'Hoja de Trabajo para listado'!$AB$155:$AB$1048576,0),MATCH((CUADRO!H$5&amp;$E1132),'Hoja de Trabajo para listado'!$AB$151:$BA$151,0)),0)+IFERROR(INDEX('Hoja de Trabajo para listado'!$BC$155:$CB$1048576,MATCH($A1132,'Hoja de Trabajo para listado'!$BC$155:$BC$1048576,0),MATCH((CUADRO!H$5&amp;$E1132),'Hoja de Trabajo para listado'!$BC$151:$CB$151,0)),0)+IFERROR(INDEX('Hoja de Trabajo para listado'!$DE$153:$DG$274,MATCH($A1132,'Hoja de Trabajo para listado'!$DE$153:$DE$1048576,0),MATCH((CUADRO!H$5&amp;$E1132),'Hoja de Trabajo para listado'!$DE$151:$DG$151,0)),0)+IFERROR(INDEX('Hoja de Trabajo para listado'!$CD$155:$DC$1048576,MATCH($A1132,'Hoja de Trabajo para listado'!$CD$155:$CD$1048576,0),MATCH((CUADRO!H$5&amp;$E1132),'Hoja de Trabajo para listado'!$CD$151:$DC$151,0)),0)</f>
        <v>0</v>
      </c>
      <c r="I1132" s="243">
        <f ca="1">+IFERROR(INDEX('Hoja de Trabajo para listado'!$A$155:$Z$1048576,MATCH($A1132,'Hoja de Trabajo para listado'!$A$155:$A$1048576,0),MATCH((CUADRO!I$5&amp;$E1132),'Hoja de Trabajo para listado'!$A$151:$Z$151,0)),0)+IFERROR(INDEX('Hoja de Trabajo para listado'!$AB$155:$BA$1048576,MATCH($A1132,'Hoja de Trabajo para listado'!$AB$155:$AB$1048576,0),MATCH((CUADRO!I$5&amp;$E1132),'Hoja de Trabajo para listado'!$AB$151:$BA$151,0)),0)+IFERROR(INDEX('Hoja de Trabajo para listado'!$BC$155:$CB$1048576,MATCH($A1132,'Hoja de Trabajo para listado'!$BC$155:$BC$1048576,0),MATCH((CUADRO!I$5&amp;$E1132),'Hoja de Trabajo para listado'!$BC$151:$CB$151,0)),0)+IFERROR(INDEX('Hoja de Trabajo para listado'!$DE$153:$DG$274,MATCH($A1132,'Hoja de Trabajo para listado'!$DE$153:$DE$1048576,0),MATCH((CUADRO!I$5&amp;$E1132),'Hoja de Trabajo para listado'!$DE$151:$DG$151,0)),0)+IFERROR(INDEX('Hoja de Trabajo para listado'!$CD$155:$DC$1048576,MATCH($A1132,'Hoja de Trabajo para listado'!$CD$155:$CD$1048576,0),MATCH((CUADRO!I$5&amp;$E1132),'Hoja de Trabajo para listado'!$CD$151:$DC$151,0)),0)</f>
        <v>0</v>
      </c>
      <c r="J1132" s="243">
        <f ca="1">+IFERROR(INDEX('Hoja de Trabajo para listado'!$A$155:$Z$1048576,MATCH($A1132,'Hoja de Trabajo para listado'!$A$155:$A$1048576,0),MATCH((CUADRO!J$5&amp;$E1132),'Hoja de Trabajo para listado'!$A$151:$Z$151,0)),0)+IFERROR(INDEX('Hoja de Trabajo para listado'!$AB$155:$BA$1048576,MATCH($A1132,'Hoja de Trabajo para listado'!$AB$155:$AB$1048576,0),MATCH((CUADRO!J$5&amp;$E1132),'Hoja de Trabajo para listado'!$AB$151:$BA$151,0)),0)+IFERROR(INDEX('Hoja de Trabajo para listado'!$BC$155:$CB$1048576,MATCH($A1132,'Hoja de Trabajo para listado'!$BC$155:$BC$1048576,0),MATCH((CUADRO!J$5&amp;$E1132),'Hoja de Trabajo para listado'!$BC$151:$CB$151,0)),0)+IFERROR(INDEX('Hoja de Trabajo para listado'!$DE$153:$DG$274,MATCH($A1132,'Hoja de Trabajo para listado'!$DE$153:$DE$1048576,0),MATCH((CUADRO!J$5&amp;$E1132),'Hoja de Trabajo para listado'!$DE$151:$DG$151,0)),0)+IFERROR(INDEX('Hoja de Trabajo para listado'!$CD$155:$DC$1048576,MATCH($A1132,'Hoja de Trabajo para listado'!$CD$155:$CD$1048576,0),MATCH((CUADRO!J$5&amp;$E1132),'Hoja de Trabajo para listado'!$CD$151:$DC$151,0)),0)</f>
        <v>0</v>
      </c>
      <c r="K1132" s="243">
        <f ca="1">+IFERROR(INDEX('Hoja de Trabajo para listado'!$A$155:$Z$1048576,MATCH($A1132,'Hoja de Trabajo para listado'!$A$155:$A$1048576,0),MATCH((CUADRO!K$5&amp;$E1132),'Hoja de Trabajo para listado'!$A$151:$Z$151,0)),0)+IFERROR(INDEX('Hoja de Trabajo para listado'!$AB$155:$BA$1048576,MATCH($A1132,'Hoja de Trabajo para listado'!$AB$155:$AB$1048576,0),MATCH((CUADRO!K$5&amp;$E1132),'Hoja de Trabajo para listado'!$AB$151:$BA$151,0)),0)+IFERROR(INDEX('Hoja de Trabajo para listado'!$BC$155:$CB$1048576,MATCH($A1132,'Hoja de Trabajo para listado'!$BC$155:$BC$1048576,0),MATCH((CUADRO!K$5&amp;$E1132),'Hoja de Trabajo para listado'!$BC$151:$CB$151,0)),0)+IFERROR(INDEX('Hoja de Trabajo para listado'!$DE$153:$DG$274,MATCH($A1132,'Hoja de Trabajo para listado'!$DE$153:$DE$1048576,0),MATCH((CUADRO!K$5&amp;$E1132),'Hoja de Trabajo para listado'!$DE$151:$DG$151,0)),0)+IFERROR(INDEX('Hoja de Trabajo para listado'!$CD$155:$DC$1048576,MATCH($A1132,'Hoja de Trabajo para listado'!$CD$155:$CD$1048576,0),MATCH((CUADRO!K$5&amp;$E1132),'Hoja de Trabajo para listado'!$CD$151:$DC$151,0)),0)</f>
        <v>0</v>
      </c>
      <c r="L1132" s="243">
        <f ca="1">+IFERROR(INDEX('Hoja de Trabajo para listado'!$A$155:$Z$1048576,MATCH($A1132,'Hoja de Trabajo para listado'!$A$155:$A$1048576,0),MATCH((CUADRO!L$5&amp;$E1132),'Hoja de Trabajo para listado'!$A$151:$Z$151,0)),0)+IFERROR(INDEX('Hoja de Trabajo para listado'!$AB$155:$BA$1048576,MATCH($A1132,'Hoja de Trabajo para listado'!$AB$155:$AB$1048576,0),MATCH((CUADRO!L$5&amp;$E1132),'Hoja de Trabajo para listado'!$AB$151:$BA$151,0)),0)+IFERROR(INDEX('Hoja de Trabajo para listado'!$BC$155:$CB$1048576,MATCH($A1132,'Hoja de Trabajo para listado'!$BC$155:$BC$1048576,0),MATCH((CUADRO!L$5&amp;$E1132),'Hoja de Trabajo para listado'!$BC$151:$CB$151,0)),0)+IFERROR(INDEX('Hoja de Trabajo para listado'!$DE$153:$DG$274,MATCH($A1132,'Hoja de Trabajo para listado'!$DE$153:$DE$1048576,0),MATCH((CUADRO!L$5&amp;$E1132),'Hoja de Trabajo para listado'!$DE$151:$DG$151,0)),0)+IFERROR(INDEX('Hoja de Trabajo para listado'!$CD$155:$DC$1048576,MATCH($A1132,'Hoja de Trabajo para listado'!$CD$155:$CD$1048576,0),MATCH((CUADRO!L$5&amp;$E1132),'Hoja de Trabajo para listado'!$CD$151:$DC$151,0)),0)</f>
        <v>0</v>
      </c>
      <c r="M1132" s="243">
        <f ca="1">+IFERROR(INDEX('Hoja de Trabajo para listado'!$A$155:$Z$1048576,MATCH($A1132,'Hoja de Trabajo para listado'!$A$155:$A$1048576,0),MATCH((CUADRO!M$5&amp;$E1132),'Hoja de Trabajo para listado'!$A$151:$Z$151,0)),0)+IFERROR(INDEX('Hoja de Trabajo para listado'!$AB$155:$BA$1048576,MATCH($A1132,'Hoja de Trabajo para listado'!$AB$155:$AB$1048576,0),MATCH((CUADRO!M$5&amp;$E1132),'Hoja de Trabajo para listado'!$AB$151:$BA$151,0)),0)+IFERROR(INDEX('Hoja de Trabajo para listado'!$BC$155:$CB$1048576,MATCH($A1132,'Hoja de Trabajo para listado'!$BC$155:$BC$1048576,0),MATCH((CUADRO!M$5&amp;$E1132),'Hoja de Trabajo para listado'!$BC$151:$CB$151,0)),0)+IFERROR(INDEX('Hoja de Trabajo para listado'!$DE$153:$DG$274,MATCH($A1132,'Hoja de Trabajo para listado'!$DE$153:$DE$1048576,0),MATCH((CUADRO!M$5&amp;$E1132),'Hoja de Trabajo para listado'!$DE$151:$DG$151,0)),0)+IFERROR(INDEX('Hoja de Trabajo para listado'!$CD$155:$DC$1048576,MATCH($A1132,'Hoja de Trabajo para listado'!$CD$155:$CD$1048576,0),MATCH((CUADRO!M$5&amp;$E1132),'Hoja de Trabajo para listado'!$CD$151:$DC$151,0)),0)</f>
        <v>0</v>
      </c>
      <c r="N1132" s="243">
        <f ca="1">+IFERROR(INDEX('Hoja de Trabajo para listado'!$A$155:$Z$1048576,MATCH($A1132,'Hoja de Trabajo para listado'!$A$155:$A$1048576,0),MATCH((CUADRO!N$5&amp;$E1132),'Hoja de Trabajo para listado'!$A$151:$Z$151,0)),0)+IFERROR(INDEX('Hoja de Trabajo para listado'!$AB$155:$BA$1048576,MATCH($A1132,'Hoja de Trabajo para listado'!$AB$155:$AB$1048576,0),MATCH((CUADRO!N$5&amp;$E1132),'Hoja de Trabajo para listado'!$AB$151:$BA$151,0)),0)+IFERROR(INDEX('Hoja de Trabajo para listado'!$BC$155:$CB$1048576,MATCH($A1132,'Hoja de Trabajo para listado'!$BC$155:$BC$1048576,0),MATCH((CUADRO!N$5&amp;$E1132),'Hoja de Trabajo para listado'!$BC$151:$CB$151,0)),0)+IFERROR(INDEX('Hoja de Trabajo para listado'!$DE$153:$DG$274,MATCH($A1132,'Hoja de Trabajo para listado'!$DE$153:$DE$1048576,0),MATCH((CUADRO!N$5&amp;$E1132),'Hoja de Trabajo para listado'!$DE$151:$DG$151,0)),0)+IFERROR(INDEX('Hoja de Trabajo para listado'!$CD$155:$DC$1048576,MATCH($A1132,'Hoja de Trabajo para listado'!$CD$155:$CD$1048576,0),MATCH((CUADRO!N$5&amp;$E1132),'Hoja de Trabajo para listado'!$CD$151:$DC$151,0)),0)</f>
        <v>0</v>
      </c>
      <c r="O1132" s="243">
        <f ca="1">+IFERROR(INDEX('Hoja de Trabajo para listado'!$A$155:$Z$1048576,MATCH($A1132,'Hoja de Trabajo para listado'!$A$155:$A$1048576,0),MATCH((CUADRO!O$5&amp;$E1132),'Hoja de Trabajo para listado'!$A$151:$Z$151,0)),0)+IFERROR(INDEX('Hoja de Trabajo para listado'!$AB$155:$BA$1048576,MATCH($A1132,'Hoja de Trabajo para listado'!$AB$155:$AB$1048576,0),MATCH((CUADRO!O$5&amp;$E1132),'Hoja de Trabajo para listado'!$AB$151:$BA$151,0)),0)+IFERROR(INDEX('Hoja de Trabajo para listado'!$BC$155:$CB$1048576,MATCH($A1132,'Hoja de Trabajo para listado'!$BC$155:$BC$1048576,0),MATCH((CUADRO!O$5&amp;$E1132),'Hoja de Trabajo para listado'!$BC$151:$CB$151,0)),0)+IFERROR(INDEX('Hoja de Trabajo para listado'!$DE$153:$DG$274,MATCH($A1132,'Hoja de Trabajo para listado'!$DE$153:$DE$1048576,0),MATCH((CUADRO!O$5&amp;$E1132),'Hoja de Trabajo para listado'!$DE$151:$DG$151,0)),0)+IFERROR(INDEX('Hoja de Trabajo para listado'!$CD$155:$DC$1048576,MATCH($A1132,'Hoja de Trabajo para listado'!$CD$155:$CD$1048576,0),MATCH((CUADRO!O$5&amp;$E1132),'Hoja de Trabajo para listado'!$CD$151:$DC$151,0)),0)</f>
        <v>0</v>
      </c>
      <c r="P1132" s="243">
        <f ca="1">+IFERROR(INDEX('Hoja de Trabajo para listado'!$A$155:$Z$1048576,MATCH($A1132,'Hoja de Trabajo para listado'!$A$155:$A$1048576,0),MATCH((CUADRO!P$5&amp;$E1132),'Hoja de Trabajo para listado'!$A$151:$Z$151,0)),0)+IFERROR(INDEX('Hoja de Trabajo para listado'!$AB$155:$BA$1048576,MATCH($A1132,'Hoja de Trabajo para listado'!$AB$155:$AB$1048576,0),MATCH((CUADRO!P$5&amp;$E1132),'Hoja de Trabajo para listado'!$AB$151:$BA$151,0)),0)+IFERROR(INDEX('Hoja de Trabajo para listado'!$BC$155:$CB$1048576,MATCH($A1132,'Hoja de Trabajo para listado'!$BC$155:$BC$1048576,0),MATCH((CUADRO!P$5&amp;$E1132),'Hoja de Trabajo para listado'!$BC$151:$CB$151,0)),0)+IFERROR(INDEX('Hoja de Trabajo para listado'!$DE$153:$DG$274,MATCH($A1132,'Hoja de Trabajo para listado'!$DE$153:$DE$1048576,0),MATCH((CUADRO!P$5&amp;$E1132),'Hoja de Trabajo para listado'!$DE$151:$DG$151,0)),0)+IFERROR(INDEX('Hoja de Trabajo para listado'!$CD$155:$DC$1048576,MATCH($A1132,'Hoja de Trabajo para listado'!$CD$155:$CD$1048576,0),MATCH((CUADRO!P$5&amp;$E1132),'Hoja de Trabajo para listado'!$CD$151:$DC$151,0)),0)</f>
        <v>0</v>
      </c>
      <c r="Q1132" s="243">
        <f ca="1">+IFERROR(INDEX('Hoja de Trabajo para listado'!$A$155:$Z$1048576,MATCH($A1132,'Hoja de Trabajo para listado'!$A$155:$A$1048576,0),MATCH((CUADRO!Q$5&amp;$E1132),'Hoja de Trabajo para listado'!$A$151:$Z$151,0)),0)+IFERROR(INDEX('Hoja de Trabajo para listado'!$AB$155:$BA$1048576,MATCH($A1132,'Hoja de Trabajo para listado'!$AB$155:$AB$1048576,0),MATCH((CUADRO!Q$5&amp;$E1132),'Hoja de Trabajo para listado'!$AB$151:$BA$151,0)),0)+IFERROR(INDEX('Hoja de Trabajo para listado'!$BC$155:$CB$1048576,MATCH($A1132,'Hoja de Trabajo para listado'!$BC$155:$BC$1048576,0),MATCH((CUADRO!Q$5&amp;$E1132),'Hoja de Trabajo para listado'!$BC$151:$CB$151,0)),0)+IFERROR(INDEX('Hoja de Trabajo para listado'!$DE$153:$DG$274,MATCH($A1132,'Hoja de Trabajo para listado'!$DE$153:$DE$1048576,0),MATCH((CUADRO!Q$5&amp;$E1132),'Hoja de Trabajo para listado'!$DE$151:$DG$151,0)),0)+IFERROR(INDEX('Hoja de Trabajo para listado'!$CD$155:$DC$1048576,MATCH($A1132,'Hoja de Trabajo para listado'!$CD$155:$CD$1048576,0),MATCH((CUADRO!Q$5&amp;$E1132),'Hoja de Trabajo para listado'!$CD$151:$DC$151,0)),0)</f>
        <v>0</v>
      </c>
      <c r="R1132" s="243">
        <f t="shared" ca="1" si="37"/>
        <v>0</v>
      </c>
      <c r="S1132" s="249"/>
      <c r="T1132" s="243">
        <f ca="1">+T1133</f>
        <v>0</v>
      </c>
      <c r="U1132" s="242">
        <f t="shared" si="38"/>
        <v>1</v>
      </c>
      <c r="V1132" s="333" t="str">
        <f>+VLOOKUP(A1132,bd_lista!$A$3:$E$590,5,FALSE)</f>
        <v>Empresas Municipales</v>
      </c>
      <c r="W1132" s="383" t="str">
        <f>+V1132</f>
        <v>Empresas Municipales</v>
      </c>
      <c r="X1132" s="242">
        <f>+VLOOKUP(A1132,[3]Sheet1!$A$13:$D$744,4,FALSE)</f>
        <v>0</v>
      </c>
      <c r="Y1132" s="242" t="e">
        <f>+VLOOKUP(X1132,bd_lista!$A$3:$C$590,3,FALSE)</f>
        <v>#N/A</v>
      </c>
      <c r="Z1132" s="294">
        <f>+X1132</f>
        <v>0</v>
      </c>
      <c r="AA1132" s="295" t="e">
        <f>+Y1132</f>
        <v>#N/A</v>
      </c>
    </row>
    <row r="1133" spans="1:27" customFormat="1" ht="15" hidden="1" customHeight="1">
      <c r="A1133" s="32">
        <v>2317</v>
      </c>
      <c r="B1133" s="389"/>
      <c r="C1133" s="247" t="str">
        <f>+VLOOKUP(A1133,bd_lista!$A$3:$C$590,3,FALSE)</f>
        <v>Empresa Municipal de Asfaltos y Vías</v>
      </c>
      <c r="D1133" s="386"/>
      <c r="E1133" s="244" t="s">
        <v>1305</v>
      </c>
      <c r="F1133" s="245">
        <f ca="1">+IFERROR(INDEX('Hoja de Trabajo para listado'!$A$155:$Z$1048576,MATCH($A1133,'Hoja de Trabajo para listado'!$A$155:$A$1048576,0),MATCH((CUADRO!F$5&amp;$E1133),'Hoja de Trabajo para listado'!$A$151:$Z$151,0)),0)+IFERROR(INDEX('Hoja de Trabajo para listado'!$AB$155:$BA$1048576,MATCH($A1133,'Hoja de Trabajo para listado'!$AB$155:$AB$1048576,0),MATCH((CUADRO!F$5&amp;$E1133),'Hoja de Trabajo para listado'!$AB$151:$BA$151,0)),0)+IFERROR(INDEX('Hoja de Trabajo para listado'!$BC$155:$CB$1048576,MATCH($A1133,'Hoja de Trabajo para listado'!$BC$155:$BC$1048576,0),MATCH((CUADRO!F$5&amp;$E1133),'Hoja de Trabajo para listado'!$BC$151:$CB$151,0)),0)+IFERROR(INDEX('Hoja de Trabajo para listado'!$DE$153:$DG$274,MATCH($A1133,'Hoja de Trabajo para listado'!$DE$153:$DE$1048576,0),MATCH((CUADRO!F$5&amp;$E1133),'Hoja de Trabajo para listado'!$DE$151:$DG$151,0)),0)+IFERROR(INDEX('Hoja de Trabajo para listado'!$CD$155:$DC$1048576,MATCH($A1133,'Hoja de Trabajo para listado'!$CD$155:$CD$1048576,0),MATCH((CUADRO!F$5&amp;$E1133),'Hoja de Trabajo para listado'!$CD$151:$DC$151,0)),0)</f>
        <v>0</v>
      </c>
      <c r="G1133" s="245">
        <f ca="1">+IFERROR(INDEX('Hoja de Trabajo para listado'!$A$155:$Z$1048576,MATCH($A1133,'Hoja de Trabajo para listado'!$A$155:$A$1048576,0),MATCH((CUADRO!G$5&amp;$E1133),'Hoja de Trabajo para listado'!$A$151:$Z$151,0)),0)+IFERROR(INDEX('Hoja de Trabajo para listado'!$AB$155:$BA$1048576,MATCH($A1133,'Hoja de Trabajo para listado'!$AB$155:$AB$1048576,0),MATCH((CUADRO!G$5&amp;$E1133),'Hoja de Trabajo para listado'!$AB$151:$BA$151,0)),0)+IFERROR(INDEX('Hoja de Trabajo para listado'!$BC$155:$CB$1048576,MATCH($A1133,'Hoja de Trabajo para listado'!$BC$155:$BC$1048576,0),MATCH((CUADRO!G$5&amp;$E1133),'Hoja de Trabajo para listado'!$BC$151:$CB$151,0)),0)+IFERROR(INDEX('Hoja de Trabajo para listado'!$DE$153:$DG$274,MATCH($A1133,'Hoja de Trabajo para listado'!$DE$153:$DE$1048576,0),MATCH((CUADRO!G$5&amp;$E1133),'Hoja de Trabajo para listado'!$DE$151:$DG$151,0)),0)+IFERROR(INDEX('Hoja de Trabajo para listado'!$CD$155:$DC$1048576,MATCH($A1133,'Hoja de Trabajo para listado'!$CD$155:$CD$1048576,0),MATCH((CUADRO!G$5&amp;$E1133),'Hoja de Trabajo para listado'!$CD$151:$DC$151,0)),0)</f>
        <v>0</v>
      </c>
      <c r="H1133" s="245">
        <f ca="1">+IFERROR(INDEX('Hoja de Trabajo para listado'!$A$155:$Z$1048576,MATCH($A1133,'Hoja de Trabajo para listado'!$A$155:$A$1048576,0),MATCH((CUADRO!H$5&amp;$E1133),'Hoja de Trabajo para listado'!$A$151:$Z$151,0)),0)+IFERROR(INDEX('Hoja de Trabajo para listado'!$AB$155:$BA$1048576,MATCH($A1133,'Hoja de Trabajo para listado'!$AB$155:$AB$1048576,0),MATCH((CUADRO!H$5&amp;$E1133),'Hoja de Trabajo para listado'!$AB$151:$BA$151,0)),0)+IFERROR(INDEX('Hoja de Trabajo para listado'!$BC$155:$CB$1048576,MATCH($A1133,'Hoja de Trabajo para listado'!$BC$155:$BC$1048576,0),MATCH((CUADRO!H$5&amp;$E1133),'Hoja de Trabajo para listado'!$BC$151:$CB$151,0)),0)+IFERROR(INDEX('Hoja de Trabajo para listado'!$DE$153:$DG$274,MATCH($A1133,'Hoja de Trabajo para listado'!$DE$153:$DE$1048576,0),MATCH((CUADRO!H$5&amp;$E1133),'Hoja de Trabajo para listado'!$DE$151:$DG$151,0)),0)+IFERROR(INDEX('Hoja de Trabajo para listado'!$CD$155:$DC$1048576,MATCH($A1133,'Hoja de Trabajo para listado'!$CD$155:$CD$1048576,0),MATCH((CUADRO!H$5&amp;$E1133),'Hoja de Trabajo para listado'!$CD$151:$DC$151,0)),0)</f>
        <v>0</v>
      </c>
      <c r="I1133" s="245">
        <f ca="1">+IFERROR(INDEX('Hoja de Trabajo para listado'!$A$155:$Z$1048576,MATCH($A1133,'Hoja de Trabajo para listado'!$A$155:$A$1048576,0),MATCH((CUADRO!I$5&amp;$E1133),'Hoja de Trabajo para listado'!$A$151:$Z$151,0)),0)+IFERROR(INDEX('Hoja de Trabajo para listado'!$AB$155:$BA$1048576,MATCH($A1133,'Hoja de Trabajo para listado'!$AB$155:$AB$1048576,0),MATCH((CUADRO!I$5&amp;$E1133),'Hoja de Trabajo para listado'!$AB$151:$BA$151,0)),0)+IFERROR(INDEX('Hoja de Trabajo para listado'!$BC$155:$CB$1048576,MATCH($A1133,'Hoja de Trabajo para listado'!$BC$155:$BC$1048576,0),MATCH((CUADRO!I$5&amp;$E1133),'Hoja de Trabajo para listado'!$BC$151:$CB$151,0)),0)+IFERROR(INDEX('Hoja de Trabajo para listado'!$DE$153:$DG$274,MATCH($A1133,'Hoja de Trabajo para listado'!$DE$153:$DE$1048576,0),MATCH((CUADRO!I$5&amp;$E1133),'Hoja de Trabajo para listado'!$DE$151:$DG$151,0)),0)+IFERROR(INDEX('Hoja de Trabajo para listado'!$CD$155:$DC$1048576,MATCH($A1133,'Hoja de Trabajo para listado'!$CD$155:$CD$1048576,0),MATCH((CUADRO!I$5&amp;$E1133),'Hoja de Trabajo para listado'!$CD$151:$DC$151,0)),0)</f>
        <v>0</v>
      </c>
      <c r="J1133" s="245">
        <f ca="1">+IFERROR(INDEX('Hoja de Trabajo para listado'!$A$155:$Z$1048576,MATCH($A1133,'Hoja de Trabajo para listado'!$A$155:$A$1048576,0),MATCH((CUADRO!J$5&amp;$E1133),'Hoja de Trabajo para listado'!$A$151:$Z$151,0)),0)+IFERROR(INDEX('Hoja de Trabajo para listado'!$AB$155:$BA$1048576,MATCH($A1133,'Hoja de Trabajo para listado'!$AB$155:$AB$1048576,0),MATCH((CUADRO!J$5&amp;$E1133),'Hoja de Trabajo para listado'!$AB$151:$BA$151,0)),0)+IFERROR(INDEX('Hoja de Trabajo para listado'!$BC$155:$CB$1048576,MATCH($A1133,'Hoja de Trabajo para listado'!$BC$155:$BC$1048576,0),MATCH((CUADRO!J$5&amp;$E1133),'Hoja de Trabajo para listado'!$BC$151:$CB$151,0)),0)+IFERROR(INDEX('Hoja de Trabajo para listado'!$DE$153:$DG$274,MATCH($A1133,'Hoja de Trabajo para listado'!$DE$153:$DE$1048576,0),MATCH((CUADRO!J$5&amp;$E1133),'Hoja de Trabajo para listado'!$DE$151:$DG$151,0)),0)+IFERROR(INDEX('Hoja de Trabajo para listado'!$CD$155:$DC$1048576,MATCH($A1133,'Hoja de Trabajo para listado'!$CD$155:$CD$1048576,0),MATCH((CUADRO!J$5&amp;$E1133),'Hoja de Trabajo para listado'!$CD$151:$DC$151,0)),0)</f>
        <v>0</v>
      </c>
      <c r="K1133" s="245">
        <f ca="1">+IFERROR(INDEX('Hoja de Trabajo para listado'!$A$155:$Z$1048576,MATCH($A1133,'Hoja de Trabajo para listado'!$A$155:$A$1048576,0),MATCH((CUADRO!K$5&amp;$E1133),'Hoja de Trabajo para listado'!$A$151:$Z$151,0)),0)+IFERROR(INDEX('Hoja de Trabajo para listado'!$AB$155:$BA$1048576,MATCH($A1133,'Hoja de Trabajo para listado'!$AB$155:$AB$1048576,0),MATCH((CUADRO!K$5&amp;$E1133),'Hoja de Trabajo para listado'!$AB$151:$BA$151,0)),0)+IFERROR(INDEX('Hoja de Trabajo para listado'!$BC$155:$CB$1048576,MATCH($A1133,'Hoja de Trabajo para listado'!$BC$155:$BC$1048576,0),MATCH((CUADRO!K$5&amp;$E1133),'Hoja de Trabajo para listado'!$BC$151:$CB$151,0)),0)+IFERROR(INDEX('Hoja de Trabajo para listado'!$DE$153:$DG$274,MATCH($A1133,'Hoja de Trabajo para listado'!$DE$153:$DE$1048576,0),MATCH((CUADRO!K$5&amp;$E1133),'Hoja de Trabajo para listado'!$DE$151:$DG$151,0)),0)+IFERROR(INDEX('Hoja de Trabajo para listado'!$CD$155:$DC$1048576,MATCH($A1133,'Hoja de Trabajo para listado'!$CD$155:$CD$1048576,0),MATCH((CUADRO!K$5&amp;$E1133),'Hoja de Trabajo para listado'!$CD$151:$DC$151,0)),0)</f>
        <v>0</v>
      </c>
      <c r="L1133" s="245">
        <f ca="1">+IFERROR(INDEX('Hoja de Trabajo para listado'!$A$155:$Z$1048576,MATCH($A1133,'Hoja de Trabajo para listado'!$A$155:$A$1048576,0),MATCH((CUADRO!L$5&amp;$E1133),'Hoja de Trabajo para listado'!$A$151:$Z$151,0)),0)+IFERROR(INDEX('Hoja de Trabajo para listado'!$AB$155:$BA$1048576,MATCH($A1133,'Hoja de Trabajo para listado'!$AB$155:$AB$1048576,0),MATCH((CUADRO!L$5&amp;$E1133),'Hoja de Trabajo para listado'!$AB$151:$BA$151,0)),0)+IFERROR(INDEX('Hoja de Trabajo para listado'!$BC$155:$CB$1048576,MATCH($A1133,'Hoja de Trabajo para listado'!$BC$155:$BC$1048576,0),MATCH((CUADRO!L$5&amp;$E1133),'Hoja de Trabajo para listado'!$BC$151:$CB$151,0)),0)+IFERROR(INDEX('Hoja de Trabajo para listado'!$DE$153:$DG$274,MATCH($A1133,'Hoja de Trabajo para listado'!$DE$153:$DE$1048576,0),MATCH((CUADRO!L$5&amp;$E1133),'Hoja de Trabajo para listado'!$DE$151:$DG$151,0)),0)+IFERROR(INDEX('Hoja de Trabajo para listado'!$CD$155:$DC$1048576,MATCH($A1133,'Hoja de Trabajo para listado'!$CD$155:$CD$1048576,0),MATCH((CUADRO!L$5&amp;$E1133),'Hoja de Trabajo para listado'!$CD$151:$DC$151,0)),0)</f>
        <v>0</v>
      </c>
      <c r="M1133" s="245">
        <f ca="1">+IFERROR(INDEX('Hoja de Trabajo para listado'!$A$155:$Z$1048576,MATCH($A1133,'Hoja de Trabajo para listado'!$A$155:$A$1048576,0),MATCH((CUADRO!M$5&amp;$E1133),'Hoja de Trabajo para listado'!$A$151:$Z$151,0)),0)+IFERROR(INDEX('Hoja de Trabajo para listado'!$AB$155:$BA$1048576,MATCH($A1133,'Hoja de Trabajo para listado'!$AB$155:$AB$1048576,0),MATCH((CUADRO!M$5&amp;$E1133),'Hoja de Trabajo para listado'!$AB$151:$BA$151,0)),0)+IFERROR(INDEX('Hoja de Trabajo para listado'!$BC$155:$CB$1048576,MATCH($A1133,'Hoja de Trabajo para listado'!$BC$155:$BC$1048576,0),MATCH((CUADRO!M$5&amp;$E1133),'Hoja de Trabajo para listado'!$BC$151:$CB$151,0)),0)+IFERROR(INDEX('Hoja de Trabajo para listado'!$DE$153:$DG$274,MATCH($A1133,'Hoja de Trabajo para listado'!$DE$153:$DE$1048576,0),MATCH((CUADRO!M$5&amp;$E1133),'Hoja de Trabajo para listado'!$DE$151:$DG$151,0)),0)+IFERROR(INDEX('Hoja de Trabajo para listado'!$CD$155:$DC$1048576,MATCH($A1133,'Hoja de Trabajo para listado'!$CD$155:$CD$1048576,0),MATCH((CUADRO!M$5&amp;$E1133),'Hoja de Trabajo para listado'!$CD$151:$DC$151,0)),0)</f>
        <v>0</v>
      </c>
      <c r="N1133" s="245">
        <f ca="1">+IFERROR(INDEX('Hoja de Trabajo para listado'!$A$155:$Z$1048576,MATCH($A1133,'Hoja de Trabajo para listado'!$A$155:$A$1048576,0),MATCH((CUADRO!N$5&amp;$E1133),'Hoja de Trabajo para listado'!$A$151:$Z$151,0)),0)+IFERROR(INDEX('Hoja de Trabajo para listado'!$AB$155:$BA$1048576,MATCH($A1133,'Hoja de Trabajo para listado'!$AB$155:$AB$1048576,0),MATCH((CUADRO!N$5&amp;$E1133),'Hoja de Trabajo para listado'!$AB$151:$BA$151,0)),0)+IFERROR(INDEX('Hoja de Trabajo para listado'!$BC$155:$CB$1048576,MATCH($A1133,'Hoja de Trabajo para listado'!$BC$155:$BC$1048576,0),MATCH((CUADRO!N$5&amp;$E1133),'Hoja de Trabajo para listado'!$BC$151:$CB$151,0)),0)+IFERROR(INDEX('Hoja de Trabajo para listado'!$DE$153:$DG$274,MATCH($A1133,'Hoja de Trabajo para listado'!$DE$153:$DE$1048576,0),MATCH((CUADRO!N$5&amp;$E1133),'Hoja de Trabajo para listado'!$DE$151:$DG$151,0)),0)+IFERROR(INDEX('Hoja de Trabajo para listado'!$CD$155:$DC$1048576,MATCH($A1133,'Hoja de Trabajo para listado'!$CD$155:$CD$1048576,0),MATCH((CUADRO!N$5&amp;$E1133),'Hoja de Trabajo para listado'!$CD$151:$DC$151,0)),0)</f>
        <v>0</v>
      </c>
      <c r="O1133" s="245">
        <f ca="1">+IFERROR(INDEX('Hoja de Trabajo para listado'!$A$155:$Z$1048576,MATCH($A1133,'Hoja de Trabajo para listado'!$A$155:$A$1048576,0),MATCH((CUADRO!O$5&amp;$E1133),'Hoja de Trabajo para listado'!$A$151:$Z$151,0)),0)+IFERROR(INDEX('Hoja de Trabajo para listado'!$AB$155:$BA$1048576,MATCH($A1133,'Hoja de Trabajo para listado'!$AB$155:$AB$1048576,0),MATCH((CUADRO!O$5&amp;$E1133),'Hoja de Trabajo para listado'!$AB$151:$BA$151,0)),0)+IFERROR(INDEX('Hoja de Trabajo para listado'!$BC$155:$CB$1048576,MATCH($A1133,'Hoja de Trabajo para listado'!$BC$155:$BC$1048576,0),MATCH((CUADRO!O$5&amp;$E1133),'Hoja de Trabajo para listado'!$BC$151:$CB$151,0)),0)+IFERROR(INDEX('Hoja de Trabajo para listado'!$DE$153:$DG$274,MATCH($A1133,'Hoja de Trabajo para listado'!$DE$153:$DE$1048576,0),MATCH((CUADRO!O$5&amp;$E1133),'Hoja de Trabajo para listado'!$DE$151:$DG$151,0)),0)+IFERROR(INDEX('Hoja de Trabajo para listado'!$CD$155:$DC$1048576,MATCH($A1133,'Hoja de Trabajo para listado'!$CD$155:$CD$1048576,0),MATCH((CUADRO!O$5&amp;$E1133),'Hoja de Trabajo para listado'!$CD$151:$DC$151,0)),0)</f>
        <v>0</v>
      </c>
      <c r="P1133" s="245">
        <f ca="1">+IFERROR(INDEX('Hoja de Trabajo para listado'!$A$155:$Z$1048576,MATCH($A1133,'Hoja de Trabajo para listado'!$A$155:$A$1048576,0),MATCH((CUADRO!P$5&amp;$E1133),'Hoja de Trabajo para listado'!$A$151:$Z$151,0)),0)+IFERROR(INDEX('Hoja de Trabajo para listado'!$AB$155:$BA$1048576,MATCH($A1133,'Hoja de Trabajo para listado'!$AB$155:$AB$1048576,0),MATCH((CUADRO!P$5&amp;$E1133),'Hoja de Trabajo para listado'!$AB$151:$BA$151,0)),0)+IFERROR(INDEX('Hoja de Trabajo para listado'!$BC$155:$CB$1048576,MATCH($A1133,'Hoja de Trabajo para listado'!$BC$155:$BC$1048576,0),MATCH((CUADRO!P$5&amp;$E1133),'Hoja de Trabajo para listado'!$BC$151:$CB$151,0)),0)+IFERROR(INDEX('Hoja de Trabajo para listado'!$DE$153:$DG$274,MATCH($A1133,'Hoja de Trabajo para listado'!$DE$153:$DE$1048576,0),MATCH((CUADRO!P$5&amp;$E1133),'Hoja de Trabajo para listado'!$DE$151:$DG$151,0)),0)+IFERROR(INDEX('Hoja de Trabajo para listado'!$CD$155:$DC$1048576,MATCH($A1133,'Hoja de Trabajo para listado'!$CD$155:$CD$1048576,0),MATCH((CUADRO!P$5&amp;$E1133),'Hoja de Trabajo para listado'!$CD$151:$DC$151,0)),0)</f>
        <v>0</v>
      </c>
      <c r="Q1133" s="245">
        <f ca="1">+IFERROR(INDEX('Hoja de Trabajo para listado'!$A$155:$Z$1048576,MATCH($A1133,'Hoja de Trabajo para listado'!$A$155:$A$1048576,0),MATCH((CUADRO!Q$5&amp;$E1133),'Hoja de Trabajo para listado'!$A$151:$Z$151,0)),0)+IFERROR(INDEX('Hoja de Trabajo para listado'!$AB$155:$BA$1048576,MATCH($A1133,'Hoja de Trabajo para listado'!$AB$155:$AB$1048576,0),MATCH((CUADRO!Q$5&amp;$E1133),'Hoja de Trabajo para listado'!$AB$151:$BA$151,0)),0)+IFERROR(INDEX('Hoja de Trabajo para listado'!$BC$155:$CB$1048576,MATCH($A1133,'Hoja de Trabajo para listado'!$BC$155:$BC$1048576,0),MATCH((CUADRO!Q$5&amp;$E1133),'Hoja de Trabajo para listado'!$BC$151:$CB$151,0)),0)+IFERROR(INDEX('Hoja de Trabajo para listado'!$DE$153:$DG$274,MATCH($A1133,'Hoja de Trabajo para listado'!$DE$153:$DE$1048576,0),MATCH((CUADRO!Q$5&amp;$E1133),'Hoja de Trabajo para listado'!$DE$151:$DG$151,0)),0)+IFERROR(INDEX('Hoja de Trabajo para listado'!$CD$155:$DC$1048576,MATCH($A1133,'Hoja de Trabajo para listado'!$CD$155:$CD$1048576,0),MATCH((CUADRO!Q$5&amp;$E1133),'Hoja de Trabajo para listado'!$CD$151:$DC$151,0)),0)</f>
        <v>0</v>
      </c>
      <c r="R1133" s="245">
        <f t="shared" ca="1" si="37"/>
        <v>0</v>
      </c>
      <c r="S1133" s="259">
        <f ca="1">+R1132+R1133</f>
        <v>0</v>
      </c>
      <c r="T1133" s="245">
        <f ca="1">+S1133</f>
        <v>0</v>
      </c>
      <c r="U1133" s="244">
        <f t="shared" si="38"/>
        <v>2</v>
      </c>
      <c r="V1133" s="333" t="str">
        <f>+VLOOKUP(A1133,bd_lista!$A$3:$E$590,5,FALSE)</f>
        <v>Empresas Municipales</v>
      </c>
      <c r="W1133" s="384"/>
      <c r="X1133" s="242">
        <f>+VLOOKUP(A1133,[3]Sheet1!$A$13:$D$744,4,FALSE)</f>
        <v>0</v>
      </c>
      <c r="Y1133" s="242" t="e">
        <f>+VLOOKUP(X1133,bd_lista!$A$3:$C$590,3,FALSE)</f>
        <v>#N/A</v>
      </c>
      <c r="Z1133" s="292"/>
      <c r="AA1133" s="293"/>
    </row>
    <row r="1134" spans="1:27" customFormat="1" ht="15" hidden="1" customHeight="1">
      <c r="A1134" s="32">
        <v>2318</v>
      </c>
      <c r="B1134" s="388">
        <f>+A1134</f>
        <v>2318</v>
      </c>
      <c r="C1134" s="247" t="str">
        <f>+VLOOKUP(A1134,bd_lista!$A$3:$C$590,3,FALSE)</f>
        <v>Entidad Descentralizada UMMIPRE PROMAN</v>
      </c>
      <c r="D1134" s="385" t="str">
        <f>+C1134</f>
        <v>Entidad Descentralizada UMMIPRE PROMAN</v>
      </c>
      <c r="E1134" s="242" t="s">
        <v>1304</v>
      </c>
      <c r="F1134" s="243">
        <f ca="1">+IFERROR(INDEX('Hoja de Trabajo para listado'!$A$155:$Z$1048576,MATCH($A1134,'Hoja de Trabajo para listado'!$A$155:$A$1048576,0),MATCH((CUADRO!F$5&amp;$E1134),'Hoja de Trabajo para listado'!$A$151:$Z$151,0)),0)+IFERROR(INDEX('Hoja de Trabajo para listado'!$AB$155:$BA$1048576,MATCH($A1134,'Hoja de Trabajo para listado'!$AB$155:$AB$1048576,0),MATCH((CUADRO!F$5&amp;$E1134),'Hoja de Trabajo para listado'!$AB$151:$BA$151,0)),0)+IFERROR(INDEX('Hoja de Trabajo para listado'!$BC$155:$CB$1048576,MATCH($A1134,'Hoja de Trabajo para listado'!$BC$155:$BC$1048576,0),MATCH((CUADRO!F$5&amp;$E1134),'Hoja de Trabajo para listado'!$BC$151:$CB$151,0)),0)+IFERROR(INDEX('Hoja de Trabajo para listado'!$DE$153:$DG$274,MATCH($A1134,'Hoja de Trabajo para listado'!$DE$153:$DE$1048576,0),MATCH((CUADRO!F$5&amp;$E1134),'Hoja de Trabajo para listado'!$DE$151:$DG$151,0)),0)+IFERROR(INDEX('Hoja de Trabajo para listado'!$CD$155:$DC$1048576,MATCH($A1134,'Hoja de Trabajo para listado'!$CD$155:$CD$1048576,0),MATCH((CUADRO!F$5&amp;$E1134),'Hoja de Trabajo para listado'!$CD$151:$DC$151,0)),0)</f>
        <v>0</v>
      </c>
      <c r="G1134" s="243">
        <f ca="1">+IFERROR(INDEX('Hoja de Trabajo para listado'!$A$155:$Z$1048576,MATCH($A1134,'Hoja de Trabajo para listado'!$A$155:$A$1048576,0),MATCH((CUADRO!G$5&amp;$E1134),'Hoja de Trabajo para listado'!$A$151:$Z$151,0)),0)+IFERROR(INDEX('Hoja de Trabajo para listado'!$AB$155:$BA$1048576,MATCH($A1134,'Hoja de Trabajo para listado'!$AB$155:$AB$1048576,0),MATCH((CUADRO!G$5&amp;$E1134),'Hoja de Trabajo para listado'!$AB$151:$BA$151,0)),0)+IFERROR(INDEX('Hoja de Trabajo para listado'!$BC$155:$CB$1048576,MATCH($A1134,'Hoja de Trabajo para listado'!$BC$155:$BC$1048576,0),MATCH((CUADRO!G$5&amp;$E1134),'Hoja de Trabajo para listado'!$BC$151:$CB$151,0)),0)+IFERROR(INDEX('Hoja de Trabajo para listado'!$DE$153:$DG$274,MATCH($A1134,'Hoja de Trabajo para listado'!$DE$153:$DE$1048576,0),MATCH((CUADRO!G$5&amp;$E1134),'Hoja de Trabajo para listado'!$DE$151:$DG$151,0)),0)+IFERROR(INDEX('Hoja de Trabajo para listado'!$CD$155:$DC$1048576,MATCH($A1134,'Hoja de Trabajo para listado'!$CD$155:$CD$1048576,0),MATCH((CUADRO!G$5&amp;$E1134),'Hoja de Trabajo para listado'!$CD$151:$DC$151,0)),0)</f>
        <v>0</v>
      </c>
      <c r="H1134" s="243">
        <f ca="1">+IFERROR(INDEX('Hoja de Trabajo para listado'!$A$155:$Z$1048576,MATCH($A1134,'Hoja de Trabajo para listado'!$A$155:$A$1048576,0),MATCH((CUADRO!H$5&amp;$E1134),'Hoja de Trabajo para listado'!$A$151:$Z$151,0)),0)+IFERROR(INDEX('Hoja de Trabajo para listado'!$AB$155:$BA$1048576,MATCH($A1134,'Hoja de Trabajo para listado'!$AB$155:$AB$1048576,0),MATCH((CUADRO!H$5&amp;$E1134),'Hoja de Trabajo para listado'!$AB$151:$BA$151,0)),0)+IFERROR(INDEX('Hoja de Trabajo para listado'!$BC$155:$CB$1048576,MATCH($A1134,'Hoja de Trabajo para listado'!$BC$155:$BC$1048576,0),MATCH((CUADRO!H$5&amp;$E1134),'Hoja de Trabajo para listado'!$BC$151:$CB$151,0)),0)+IFERROR(INDEX('Hoja de Trabajo para listado'!$DE$153:$DG$274,MATCH($A1134,'Hoja de Trabajo para listado'!$DE$153:$DE$1048576,0),MATCH((CUADRO!H$5&amp;$E1134),'Hoja de Trabajo para listado'!$DE$151:$DG$151,0)),0)+IFERROR(INDEX('Hoja de Trabajo para listado'!$CD$155:$DC$1048576,MATCH($A1134,'Hoja de Trabajo para listado'!$CD$155:$CD$1048576,0),MATCH((CUADRO!H$5&amp;$E1134),'Hoja de Trabajo para listado'!$CD$151:$DC$151,0)),0)</f>
        <v>0</v>
      </c>
      <c r="I1134" s="243">
        <f ca="1">+IFERROR(INDEX('Hoja de Trabajo para listado'!$A$155:$Z$1048576,MATCH($A1134,'Hoja de Trabajo para listado'!$A$155:$A$1048576,0),MATCH((CUADRO!I$5&amp;$E1134),'Hoja de Trabajo para listado'!$A$151:$Z$151,0)),0)+IFERROR(INDEX('Hoja de Trabajo para listado'!$AB$155:$BA$1048576,MATCH($A1134,'Hoja de Trabajo para listado'!$AB$155:$AB$1048576,0),MATCH((CUADRO!I$5&amp;$E1134),'Hoja de Trabajo para listado'!$AB$151:$BA$151,0)),0)+IFERROR(INDEX('Hoja de Trabajo para listado'!$BC$155:$CB$1048576,MATCH($A1134,'Hoja de Trabajo para listado'!$BC$155:$BC$1048576,0),MATCH((CUADRO!I$5&amp;$E1134),'Hoja de Trabajo para listado'!$BC$151:$CB$151,0)),0)+IFERROR(INDEX('Hoja de Trabajo para listado'!$DE$153:$DG$274,MATCH($A1134,'Hoja de Trabajo para listado'!$DE$153:$DE$1048576,0),MATCH((CUADRO!I$5&amp;$E1134),'Hoja de Trabajo para listado'!$DE$151:$DG$151,0)),0)+IFERROR(INDEX('Hoja de Trabajo para listado'!$CD$155:$DC$1048576,MATCH($A1134,'Hoja de Trabajo para listado'!$CD$155:$CD$1048576,0),MATCH((CUADRO!I$5&amp;$E1134),'Hoja de Trabajo para listado'!$CD$151:$DC$151,0)),0)</f>
        <v>0</v>
      </c>
      <c r="J1134" s="243">
        <f ca="1">+IFERROR(INDEX('Hoja de Trabajo para listado'!$A$155:$Z$1048576,MATCH($A1134,'Hoja de Trabajo para listado'!$A$155:$A$1048576,0),MATCH((CUADRO!J$5&amp;$E1134),'Hoja de Trabajo para listado'!$A$151:$Z$151,0)),0)+IFERROR(INDEX('Hoja de Trabajo para listado'!$AB$155:$BA$1048576,MATCH($A1134,'Hoja de Trabajo para listado'!$AB$155:$AB$1048576,0),MATCH((CUADRO!J$5&amp;$E1134),'Hoja de Trabajo para listado'!$AB$151:$BA$151,0)),0)+IFERROR(INDEX('Hoja de Trabajo para listado'!$BC$155:$CB$1048576,MATCH($A1134,'Hoja de Trabajo para listado'!$BC$155:$BC$1048576,0),MATCH((CUADRO!J$5&amp;$E1134),'Hoja de Trabajo para listado'!$BC$151:$CB$151,0)),0)+IFERROR(INDEX('Hoja de Trabajo para listado'!$DE$153:$DG$274,MATCH($A1134,'Hoja de Trabajo para listado'!$DE$153:$DE$1048576,0),MATCH((CUADRO!J$5&amp;$E1134),'Hoja de Trabajo para listado'!$DE$151:$DG$151,0)),0)+IFERROR(INDEX('Hoja de Trabajo para listado'!$CD$155:$DC$1048576,MATCH($A1134,'Hoja de Trabajo para listado'!$CD$155:$CD$1048576,0),MATCH((CUADRO!J$5&amp;$E1134),'Hoja de Trabajo para listado'!$CD$151:$DC$151,0)),0)</f>
        <v>0</v>
      </c>
      <c r="K1134" s="243">
        <f ca="1">+IFERROR(INDEX('Hoja de Trabajo para listado'!$A$155:$Z$1048576,MATCH($A1134,'Hoja de Trabajo para listado'!$A$155:$A$1048576,0),MATCH((CUADRO!K$5&amp;$E1134),'Hoja de Trabajo para listado'!$A$151:$Z$151,0)),0)+IFERROR(INDEX('Hoja de Trabajo para listado'!$AB$155:$BA$1048576,MATCH($A1134,'Hoja de Trabajo para listado'!$AB$155:$AB$1048576,0),MATCH((CUADRO!K$5&amp;$E1134),'Hoja de Trabajo para listado'!$AB$151:$BA$151,0)),0)+IFERROR(INDEX('Hoja de Trabajo para listado'!$BC$155:$CB$1048576,MATCH($A1134,'Hoja de Trabajo para listado'!$BC$155:$BC$1048576,0),MATCH((CUADRO!K$5&amp;$E1134),'Hoja de Trabajo para listado'!$BC$151:$CB$151,0)),0)+IFERROR(INDEX('Hoja de Trabajo para listado'!$DE$153:$DG$274,MATCH($A1134,'Hoja de Trabajo para listado'!$DE$153:$DE$1048576,0),MATCH((CUADRO!K$5&amp;$E1134),'Hoja de Trabajo para listado'!$DE$151:$DG$151,0)),0)+IFERROR(INDEX('Hoja de Trabajo para listado'!$CD$155:$DC$1048576,MATCH($A1134,'Hoja de Trabajo para listado'!$CD$155:$CD$1048576,0),MATCH((CUADRO!K$5&amp;$E1134),'Hoja de Trabajo para listado'!$CD$151:$DC$151,0)),0)</f>
        <v>0</v>
      </c>
      <c r="L1134" s="243">
        <f ca="1">+IFERROR(INDEX('Hoja de Trabajo para listado'!$A$155:$Z$1048576,MATCH($A1134,'Hoja de Trabajo para listado'!$A$155:$A$1048576,0),MATCH((CUADRO!L$5&amp;$E1134),'Hoja de Trabajo para listado'!$A$151:$Z$151,0)),0)+IFERROR(INDEX('Hoja de Trabajo para listado'!$AB$155:$BA$1048576,MATCH($A1134,'Hoja de Trabajo para listado'!$AB$155:$AB$1048576,0),MATCH((CUADRO!L$5&amp;$E1134),'Hoja de Trabajo para listado'!$AB$151:$BA$151,0)),0)+IFERROR(INDEX('Hoja de Trabajo para listado'!$BC$155:$CB$1048576,MATCH($A1134,'Hoja de Trabajo para listado'!$BC$155:$BC$1048576,0),MATCH((CUADRO!L$5&amp;$E1134),'Hoja de Trabajo para listado'!$BC$151:$CB$151,0)),0)+IFERROR(INDEX('Hoja de Trabajo para listado'!$DE$153:$DG$274,MATCH($A1134,'Hoja de Trabajo para listado'!$DE$153:$DE$1048576,0),MATCH((CUADRO!L$5&amp;$E1134),'Hoja de Trabajo para listado'!$DE$151:$DG$151,0)),0)+IFERROR(INDEX('Hoja de Trabajo para listado'!$CD$155:$DC$1048576,MATCH($A1134,'Hoja de Trabajo para listado'!$CD$155:$CD$1048576,0),MATCH((CUADRO!L$5&amp;$E1134),'Hoja de Trabajo para listado'!$CD$151:$DC$151,0)),0)</f>
        <v>0</v>
      </c>
      <c r="M1134" s="243">
        <f ca="1">+IFERROR(INDEX('Hoja de Trabajo para listado'!$A$155:$Z$1048576,MATCH($A1134,'Hoja de Trabajo para listado'!$A$155:$A$1048576,0),MATCH((CUADRO!M$5&amp;$E1134),'Hoja de Trabajo para listado'!$A$151:$Z$151,0)),0)+IFERROR(INDEX('Hoja de Trabajo para listado'!$AB$155:$BA$1048576,MATCH($A1134,'Hoja de Trabajo para listado'!$AB$155:$AB$1048576,0),MATCH((CUADRO!M$5&amp;$E1134),'Hoja de Trabajo para listado'!$AB$151:$BA$151,0)),0)+IFERROR(INDEX('Hoja de Trabajo para listado'!$BC$155:$CB$1048576,MATCH($A1134,'Hoja de Trabajo para listado'!$BC$155:$BC$1048576,0),MATCH((CUADRO!M$5&amp;$E1134),'Hoja de Trabajo para listado'!$BC$151:$CB$151,0)),0)+IFERROR(INDEX('Hoja de Trabajo para listado'!$DE$153:$DG$274,MATCH($A1134,'Hoja de Trabajo para listado'!$DE$153:$DE$1048576,0),MATCH((CUADRO!M$5&amp;$E1134),'Hoja de Trabajo para listado'!$DE$151:$DG$151,0)),0)+IFERROR(INDEX('Hoja de Trabajo para listado'!$CD$155:$DC$1048576,MATCH($A1134,'Hoja de Trabajo para listado'!$CD$155:$CD$1048576,0),MATCH((CUADRO!M$5&amp;$E1134),'Hoja de Trabajo para listado'!$CD$151:$DC$151,0)),0)</f>
        <v>0</v>
      </c>
      <c r="N1134" s="243">
        <f ca="1">+IFERROR(INDEX('Hoja de Trabajo para listado'!$A$155:$Z$1048576,MATCH($A1134,'Hoja de Trabajo para listado'!$A$155:$A$1048576,0),MATCH((CUADRO!N$5&amp;$E1134),'Hoja de Trabajo para listado'!$A$151:$Z$151,0)),0)+IFERROR(INDEX('Hoja de Trabajo para listado'!$AB$155:$BA$1048576,MATCH($A1134,'Hoja de Trabajo para listado'!$AB$155:$AB$1048576,0),MATCH((CUADRO!N$5&amp;$E1134),'Hoja de Trabajo para listado'!$AB$151:$BA$151,0)),0)+IFERROR(INDEX('Hoja de Trabajo para listado'!$BC$155:$CB$1048576,MATCH($A1134,'Hoja de Trabajo para listado'!$BC$155:$BC$1048576,0),MATCH((CUADRO!N$5&amp;$E1134),'Hoja de Trabajo para listado'!$BC$151:$CB$151,0)),0)+IFERROR(INDEX('Hoja de Trabajo para listado'!$DE$153:$DG$274,MATCH($A1134,'Hoja de Trabajo para listado'!$DE$153:$DE$1048576,0),MATCH((CUADRO!N$5&amp;$E1134),'Hoja de Trabajo para listado'!$DE$151:$DG$151,0)),0)+IFERROR(INDEX('Hoja de Trabajo para listado'!$CD$155:$DC$1048576,MATCH($A1134,'Hoja de Trabajo para listado'!$CD$155:$CD$1048576,0),MATCH((CUADRO!N$5&amp;$E1134),'Hoja de Trabajo para listado'!$CD$151:$DC$151,0)),0)</f>
        <v>0</v>
      </c>
      <c r="O1134" s="243">
        <f ca="1">+IFERROR(INDEX('Hoja de Trabajo para listado'!$A$155:$Z$1048576,MATCH($A1134,'Hoja de Trabajo para listado'!$A$155:$A$1048576,0),MATCH((CUADRO!O$5&amp;$E1134),'Hoja de Trabajo para listado'!$A$151:$Z$151,0)),0)+IFERROR(INDEX('Hoja de Trabajo para listado'!$AB$155:$BA$1048576,MATCH($A1134,'Hoja de Trabajo para listado'!$AB$155:$AB$1048576,0),MATCH((CUADRO!O$5&amp;$E1134),'Hoja de Trabajo para listado'!$AB$151:$BA$151,0)),0)+IFERROR(INDEX('Hoja de Trabajo para listado'!$BC$155:$CB$1048576,MATCH($A1134,'Hoja de Trabajo para listado'!$BC$155:$BC$1048576,0),MATCH((CUADRO!O$5&amp;$E1134),'Hoja de Trabajo para listado'!$BC$151:$CB$151,0)),0)+IFERROR(INDEX('Hoja de Trabajo para listado'!$DE$153:$DG$274,MATCH($A1134,'Hoja de Trabajo para listado'!$DE$153:$DE$1048576,0),MATCH((CUADRO!O$5&amp;$E1134),'Hoja de Trabajo para listado'!$DE$151:$DG$151,0)),0)+IFERROR(INDEX('Hoja de Trabajo para listado'!$CD$155:$DC$1048576,MATCH($A1134,'Hoja de Trabajo para listado'!$CD$155:$CD$1048576,0),MATCH((CUADRO!O$5&amp;$E1134),'Hoja de Trabajo para listado'!$CD$151:$DC$151,0)),0)</f>
        <v>0</v>
      </c>
      <c r="P1134" s="243">
        <f ca="1">+IFERROR(INDEX('Hoja de Trabajo para listado'!$A$155:$Z$1048576,MATCH($A1134,'Hoja de Trabajo para listado'!$A$155:$A$1048576,0),MATCH((CUADRO!P$5&amp;$E1134),'Hoja de Trabajo para listado'!$A$151:$Z$151,0)),0)+IFERROR(INDEX('Hoja de Trabajo para listado'!$AB$155:$BA$1048576,MATCH($A1134,'Hoja de Trabajo para listado'!$AB$155:$AB$1048576,0),MATCH((CUADRO!P$5&amp;$E1134),'Hoja de Trabajo para listado'!$AB$151:$BA$151,0)),0)+IFERROR(INDEX('Hoja de Trabajo para listado'!$BC$155:$CB$1048576,MATCH($A1134,'Hoja de Trabajo para listado'!$BC$155:$BC$1048576,0),MATCH((CUADRO!P$5&amp;$E1134),'Hoja de Trabajo para listado'!$BC$151:$CB$151,0)),0)+IFERROR(INDEX('Hoja de Trabajo para listado'!$DE$153:$DG$274,MATCH($A1134,'Hoja de Trabajo para listado'!$DE$153:$DE$1048576,0),MATCH((CUADRO!P$5&amp;$E1134),'Hoja de Trabajo para listado'!$DE$151:$DG$151,0)),0)+IFERROR(INDEX('Hoja de Trabajo para listado'!$CD$155:$DC$1048576,MATCH($A1134,'Hoja de Trabajo para listado'!$CD$155:$CD$1048576,0),MATCH((CUADRO!P$5&amp;$E1134),'Hoja de Trabajo para listado'!$CD$151:$DC$151,0)),0)</f>
        <v>0</v>
      </c>
      <c r="Q1134" s="243">
        <f ca="1">+IFERROR(INDEX('Hoja de Trabajo para listado'!$A$155:$Z$1048576,MATCH($A1134,'Hoja de Trabajo para listado'!$A$155:$A$1048576,0),MATCH((CUADRO!Q$5&amp;$E1134),'Hoja de Trabajo para listado'!$A$151:$Z$151,0)),0)+IFERROR(INDEX('Hoja de Trabajo para listado'!$AB$155:$BA$1048576,MATCH($A1134,'Hoja de Trabajo para listado'!$AB$155:$AB$1048576,0),MATCH((CUADRO!Q$5&amp;$E1134),'Hoja de Trabajo para listado'!$AB$151:$BA$151,0)),0)+IFERROR(INDEX('Hoja de Trabajo para listado'!$BC$155:$CB$1048576,MATCH($A1134,'Hoja de Trabajo para listado'!$BC$155:$BC$1048576,0),MATCH((CUADRO!Q$5&amp;$E1134),'Hoja de Trabajo para listado'!$BC$151:$CB$151,0)),0)+IFERROR(INDEX('Hoja de Trabajo para listado'!$DE$153:$DG$274,MATCH($A1134,'Hoja de Trabajo para listado'!$DE$153:$DE$1048576,0),MATCH((CUADRO!Q$5&amp;$E1134),'Hoja de Trabajo para listado'!$DE$151:$DG$151,0)),0)+IFERROR(INDEX('Hoja de Trabajo para listado'!$CD$155:$DC$1048576,MATCH($A1134,'Hoja de Trabajo para listado'!$CD$155:$CD$1048576,0),MATCH((CUADRO!Q$5&amp;$E1134),'Hoja de Trabajo para listado'!$CD$151:$DC$151,0)),0)</f>
        <v>0</v>
      </c>
      <c r="R1134" s="243">
        <f t="shared" ca="1" si="37"/>
        <v>0</v>
      </c>
      <c r="S1134" s="249"/>
      <c r="T1134" s="243">
        <f ca="1">+T1135</f>
        <v>0</v>
      </c>
      <c r="U1134" s="242">
        <f t="shared" si="38"/>
        <v>1</v>
      </c>
      <c r="V1134" s="333" t="str">
        <f>+VLOOKUP(A1134,bd_lista!$A$3:$E$590,5,FALSE)</f>
        <v>Empresas Municipales</v>
      </c>
      <c r="W1134" s="383" t="str">
        <f>+V1134</f>
        <v>Empresas Municipales</v>
      </c>
      <c r="X1134" s="242">
        <f>+VLOOKUP(A1134,[3]Sheet1!$A$13:$D$744,4,FALSE)</f>
        <v>0</v>
      </c>
      <c r="Y1134" s="242" t="e">
        <f>+VLOOKUP(X1134,bd_lista!$A$3:$C$590,3,FALSE)</f>
        <v>#N/A</v>
      </c>
      <c r="Z1134" s="294">
        <f>+X1134</f>
        <v>0</v>
      </c>
      <c r="AA1134" s="319" t="e">
        <f>+Y1134</f>
        <v>#N/A</v>
      </c>
    </row>
    <row r="1135" spans="1:27" customFormat="1" ht="15" hidden="1" customHeight="1">
      <c r="A1135" s="32">
        <v>2318</v>
      </c>
      <c r="B1135" s="389"/>
      <c r="C1135" s="247" t="str">
        <f>+VLOOKUP(A1135,bd_lista!$A$3:$C$590,3,FALSE)</f>
        <v>Entidad Descentralizada UMMIPRE PROMAN</v>
      </c>
      <c r="D1135" s="386"/>
      <c r="E1135" s="244" t="s">
        <v>1305</v>
      </c>
      <c r="F1135" s="245">
        <f ca="1">+IFERROR(INDEX('Hoja de Trabajo para listado'!$A$155:$Z$1048576,MATCH($A1135,'Hoja de Trabajo para listado'!$A$155:$A$1048576,0),MATCH((CUADRO!F$5&amp;$E1135),'Hoja de Trabajo para listado'!$A$151:$Z$151,0)),0)+IFERROR(INDEX('Hoja de Trabajo para listado'!$AB$155:$BA$1048576,MATCH($A1135,'Hoja de Trabajo para listado'!$AB$155:$AB$1048576,0),MATCH((CUADRO!F$5&amp;$E1135),'Hoja de Trabajo para listado'!$AB$151:$BA$151,0)),0)+IFERROR(INDEX('Hoja de Trabajo para listado'!$BC$155:$CB$1048576,MATCH($A1135,'Hoja de Trabajo para listado'!$BC$155:$BC$1048576,0),MATCH((CUADRO!F$5&amp;$E1135),'Hoja de Trabajo para listado'!$BC$151:$CB$151,0)),0)+IFERROR(INDEX('Hoja de Trabajo para listado'!$DE$153:$DG$274,MATCH($A1135,'Hoja de Trabajo para listado'!$DE$153:$DE$1048576,0),MATCH((CUADRO!F$5&amp;$E1135),'Hoja de Trabajo para listado'!$DE$151:$DG$151,0)),0)+IFERROR(INDEX('Hoja de Trabajo para listado'!$CD$155:$DC$1048576,MATCH($A1135,'Hoja de Trabajo para listado'!$CD$155:$CD$1048576,0),MATCH((CUADRO!F$5&amp;$E1135),'Hoja de Trabajo para listado'!$CD$151:$DC$151,0)),0)</f>
        <v>0</v>
      </c>
      <c r="G1135" s="245">
        <f ca="1">+IFERROR(INDEX('Hoja de Trabajo para listado'!$A$155:$Z$1048576,MATCH($A1135,'Hoja de Trabajo para listado'!$A$155:$A$1048576,0),MATCH((CUADRO!G$5&amp;$E1135),'Hoja de Trabajo para listado'!$A$151:$Z$151,0)),0)+IFERROR(INDEX('Hoja de Trabajo para listado'!$AB$155:$BA$1048576,MATCH($A1135,'Hoja de Trabajo para listado'!$AB$155:$AB$1048576,0),MATCH((CUADRO!G$5&amp;$E1135),'Hoja de Trabajo para listado'!$AB$151:$BA$151,0)),0)+IFERROR(INDEX('Hoja de Trabajo para listado'!$BC$155:$CB$1048576,MATCH($A1135,'Hoja de Trabajo para listado'!$BC$155:$BC$1048576,0),MATCH((CUADRO!G$5&amp;$E1135),'Hoja de Trabajo para listado'!$BC$151:$CB$151,0)),0)+IFERROR(INDEX('Hoja de Trabajo para listado'!$DE$153:$DG$274,MATCH($A1135,'Hoja de Trabajo para listado'!$DE$153:$DE$1048576,0),MATCH((CUADRO!G$5&amp;$E1135),'Hoja de Trabajo para listado'!$DE$151:$DG$151,0)),0)+IFERROR(INDEX('Hoja de Trabajo para listado'!$CD$155:$DC$1048576,MATCH($A1135,'Hoja de Trabajo para listado'!$CD$155:$CD$1048576,0),MATCH((CUADRO!G$5&amp;$E1135),'Hoja de Trabajo para listado'!$CD$151:$DC$151,0)),0)</f>
        <v>0</v>
      </c>
      <c r="H1135" s="245">
        <f ca="1">+IFERROR(INDEX('Hoja de Trabajo para listado'!$A$155:$Z$1048576,MATCH($A1135,'Hoja de Trabajo para listado'!$A$155:$A$1048576,0),MATCH((CUADRO!H$5&amp;$E1135),'Hoja de Trabajo para listado'!$A$151:$Z$151,0)),0)+IFERROR(INDEX('Hoja de Trabajo para listado'!$AB$155:$BA$1048576,MATCH($A1135,'Hoja de Trabajo para listado'!$AB$155:$AB$1048576,0),MATCH((CUADRO!H$5&amp;$E1135),'Hoja de Trabajo para listado'!$AB$151:$BA$151,0)),0)+IFERROR(INDEX('Hoja de Trabajo para listado'!$BC$155:$CB$1048576,MATCH($A1135,'Hoja de Trabajo para listado'!$BC$155:$BC$1048576,0),MATCH((CUADRO!H$5&amp;$E1135),'Hoja de Trabajo para listado'!$BC$151:$CB$151,0)),0)+IFERROR(INDEX('Hoja de Trabajo para listado'!$DE$153:$DG$274,MATCH($A1135,'Hoja de Trabajo para listado'!$DE$153:$DE$1048576,0),MATCH((CUADRO!H$5&amp;$E1135),'Hoja de Trabajo para listado'!$DE$151:$DG$151,0)),0)+IFERROR(INDEX('Hoja de Trabajo para listado'!$CD$155:$DC$1048576,MATCH($A1135,'Hoja de Trabajo para listado'!$CD$155:$CD$1048576,0),MATCH((CUADRO!H$5&amp;$E1135),'Hoja de Trabajo para listado'!$CD$151:$DC$151,0)),0)</f>
        <v>0</v>
      </c>
      <c r="I1135" s="245">
        <f ca="1">+IFERROR(INDEX('Hoja de Trabajo para listado'!$A$155:$Z$1048576,MATCH($A1135,'Hoja de Trabajo para listado'!$A$155:$A$1048576,0),MATCH((CUADRO!I$5&amp;$E1135),'Hoja de Trabajo para listado'!$A$151:$Z$151,0)),0)+IFERROR(INDEX('Hoja de Trabajo para listado'!$AB$155:$BA$1048576,MATCH($A1135,'Hoja de Trabajo para listado'!$AB$155:$AB$1048576,0),MATCH((CUADRO!I$5&amp;$E1135),'Hoja de Trabajo para listado'!$AB$151:$BA$151,0)),0)+IFERROR(INDEX('Hoja de Trabajo para listado'!$BC$155:$CB$1048576,MATCH($A1135,'Hoja de Trabajo para listado'!$BC$155:$BC$1048576,0),MATCH((CUADRO!I$5&amp;$E1135),'Hoja de Trabajo para listado'!$BC$151:$CB$151,0)),0)+IFERROR(INDEX('Hoja de Trabajo para listado'!$DE$153:$DG$274,MATCH($A1135,'Hoja de Trabajo para listado'!$DE$153:$DE$1048576,0),MATCH((CUADRO!I$5&amp;$E1135),'Hoja de Trabajo para listado'!$DE$151:$DG$151,0)),0)+IFERROR(INDEX('Hoja de Trabajo para listado'!$CD$155:$DC$1048576,MATCH($A1135,'Hoja de Trabajo para listado'!$CD$155:$CD$1048576,0),MATCH((CUADRO!I$5&amp;$E1135),'Hoja de Trabajo para listado'!$CD$151:$DC$151,0)),0)</f>
        <v>0</v>
      </c>
      <c r="J1135" s="245">
        <f ca="1">+IFERROR(INDEX('Hoja de Trabajo para listado'!$A$155:$Z$1048576,MATCH($A1135,'Hoja de Trabajo para listado'!$A$155:$A$1048576,0),MATCH((CUADRO!J$5&amp;$E1135),'Hoja de Trabajo para listado'!$A$151:$Z$151,0)),0)+IFERROR(INDEX('Hoja de Trabajo para listado'!$AB$155:$BA$1048576,MATCH($A1135,'Hoja de Trabajo para listado'!$AB$155:$AB$1048576,0),MATCH((CUADRO!J$5&amp;$E1135),'Hoja de Trabajo para listado'!$AB$151:$BA$151,0)),0)+IFERROR(INDEX('Hoja de Trabajo para listado'!$BC$155:$CB$1048576,MATCH($A1135,'Hoja de Trabajo para listado'!$BC$155:$BC$1048576,0),MATCH((CUADRO!J$5&amp;$E1135),'Hoja de Trabajo para listado'!$BC$151:$CB$151,0)),0)+IFERROR(INDEX('Hoja de Trabajo para listado'!$DE$153:$DG$274,MATCH($A1135,'Hoja de Trabajo para listado'!$DE$153:$DE$1048576,0),MATCH((CUADRO!J$5&amp;$E1135),'Hoja de Trabajo para listado'!$DE$151:$DG$151,0)),0)+IFERROR(INDEX('Hoja de Trabajo para listado'!$CD$155:$DC$1048576,MATCH($A1135,'Hoja de Trabajo para listado'!$CD$155:$CD$1048576,0),MATCH((CUADRO!J$5&amp;$E1135),'Hoja de Trabajo para listado'!$CD$151:$DC$151,0)),0)</f>
        <v>0</v>
      </c>
      <c r="K1135" s="245">
        <f ca="1">+IFERROR(INDEX('Hoja de Trabajo para listado'!$A$155:$Z$1048576,MATCH($A1135,'Hoja de Trabajo para listado'!$A$155:$A$1048576,0),MATCH((CUADRO!K$5&amp;$E1135),'Hoja de Trabajo para listado'!$A$151:$Z$151,0)),0)+IFERROR(INDEX('Hoja de Trabajo para listado'!$AB$155:$BA$1048576,MATCH($A1135,'Hoja de Trabajo para listado'!$AB$155:$AB$1048576,0),MATCH((CUADRO!K$5&amp;$E1135),'Hoja de Trabajo para listado'!$AB$151:$BA$151,0)),0)+IFERROR(INDEX('Hoja de Trabajo para listado'!$BC$155:$CB$1048576,MATCH($A1135,'Hoja de Trabajo para listado'!$BC$155:$BC$1048576,0),MATCH((CUADRO!K$5&amp;$E1135),'Hoja de Trabajo para listado'!$BC$151:$CB$151,0)),0)+IFERROR(INDEX('Hoja de Trabajo para listado'!$DE$153:$DG$274,MATCH($A1135,'Hoja de Trabajo para listado'!$DE$153:$DE$1048576,0),MATCH((CUADRO!K$5&amp;$E1135),'Hoja de Trabajo para listado'!$DE$151:$DG$151,0)),0)+IFERROR(INDEX('Hoja de Trabajo para listado'!$CD$155:$DC$1048576,MATCH($A1135,'Hoja de Trabajo para listado'!$CD$155:$CD$1048576,0),MATCH((CUADRO!K$5&amp;$E1135),'Hoja de Trabajo para listado'!$CD$151:$DC$151,0)),0)</f>
        <v>0</v>
      </c>
      <c r="L1135" s="245">
        <f ca="1">+IFERROR(INDEX('Hoja de Trabajo para listado'!$A$155:$Z$1048576,MATCH($A1135,'Hoja de Trabajo para listado'!$A$155:$A$1048576,0),MATCH((CUADRO!L$5&amp;$E1135),'Hoja de Trabajo para listado'!$A$151:$Z$151,0)),0)+IFERROR(INDEX('Hoja de Trabajo para listado'!$AB$155:$BA$1048576,MATCH($A1135,'Hoja de Trabajo para listado'!$AB$155:$AB$1048576,0),MATCH((CUADRO!L$5&amp;$E1135),'Hoja de Trabajo para listado'!$AB$151:$BA$151,0)),0)+IFERROR(INDEX('Hoja de Trabajo para listado'!$BC$155:$CB$1048576,MATCH($A1135,'Hoja de Trabajo para listado'!$BC$155:$BC$1048576,0),MATCH((CUADRO!L$5&amp;$E1135),'Hoja de Trabajo para listado'!$BC$151:$CB$151,0)),0)+IFERROR(INDEX('Hoja de Trabajo para listado'!$DE$153:$DG$274,MATCH($A1135,'Hoja de Trabajo para listado'!$DE$153:$DE$1048576,0),MATCH((CUADRO!L$5&amp;$E1135),'Hoja de Trabajo para listado'!$DE$151:$DG$151,0)),0)+IFERROR(INDEX('Hoja de Trabajo para listado'!$CD$155:$DC$1048576,MATCH($A1135,'Hoja de Trabajo para listado'!$CD$155:$CD$1048576,0),MATCH((CUADRO!L$5&amp;$E1135),'Hoja de Trabajo para listado'!$CD$151:$DC$151,0)),0)</f>
        <v>0</v>
      </c>
      <c r="M1135" s="245">
        <f ca="1">+IFERROR(INDEX('Hoja de Trabajo para listado'!$A$155:$Z$1048576,MATCH($A1135,'Hoja de Trabajo para listado'!$A$155:$A$1048576,0),MATCH((CUADRO!M$5&amp;$E1135),'Hoja de Trabajo para listado'!$A$151:$Z$151,0)),0)+IFERROR(INDEX('Hoja de Trabajo para listado'!$AB$155:$BA$1048576,MATCH($A1135,'Hoja de Trabajo para listado'!$AB$155:$AB$1048576,0),MATCH((CUADRO!M$5&amp;$E1135),'Hoja de Trabajo para listado'!$AB$151:$BA$151,0)),0)+IFERROR(INDEX('Hoja de Trabajo para listado'!$BC$155:$CB$1048576,MATCH($A1135,'Hoja de Trabajo para listado'!$BC$155:$BC$1048576,0),MATCH((CUADRO!M$5&amp;$E1135),'Hoja de Trabajo para listado'!$BC$151:$CB$151,0)),0)+IFERROR(INDEX('Hoja de Trabajo para listado'!$DE$153:$DG$274,MATCH($A1135,'Hoja de Trabajo para listado'!$DE$153:$DE$1048576,0),MATCH((CUADRO!M$5&amp;$E1135),'Hoja de Trabajo para listado'!$DE$151:$DG$151,0)),0)+IFERROR(INDEX('Hoja de Trabajo para listado'!$CD$155:$DC$1048576,MATCH($A1135,'Hoja de Trabajo para listado'!$CD$155:$CD$1048576,0),MATCH((CUADRO!M$5&amp;$E1135),'Hoja de Trabajo para listado'!$CD$151:$DC$151,0)),0)</f>
        <v>0</v>
      </c>
      <c r="N1135" s="245">
        <f ca="1">+IFERROR(INDEX('Hoja de Trabajo para listado'!$A$155:$Z$1048576,MATCH($A1135,'Hoja de Trabajo para listado'!$A$155:$A$1048576,0),MATCH((CUADRO!N$5&amp;$E1135),'Hoja de Trabajo para listado'!$A$151:$Z$151,0)),0)+IFERROR(INDEX('Hoja de Trabajo para listado'!$AB$155:$BA$1048576,MATCH($A1135,'Hoja de Trabajo para listado'!$AB$155:$AB$1048576,0),MATCH((CUADRO!N$5&amp;$E1135),'Hoja de Trabajo para listado'!$AB$151:$BA$151,0)),0)+IFERROR(INDEX('Hoja de Trabajo para listado'!$BC$155:$CB$1048576,MATCH($A1135,'Hoja de Trabajo para listado'!$BC$155:$BC$1048576,0),MATCH((CUADRO!N$5&amp;$E1135),'Hoja de Trabajo para listado'!$BC$151:$CB$151,0)),0)+IFERROR(INDEX('Hoja de Trabajo para listado'!$DE$153:$DG$274,MATCH($A1135,'Hoja de Trabajo para listado'!$DE$153:$DE$1048576,0),MATCH((CUADRO!N$5&amp;$E1135),'Hoja de Trabajo para listado'!$DE$151:$DG$151,0)),0)+IFERROR(INDEX('Hoja de Trabajo para listado'!$CD$155:$DC$1048576,MATCH($A1135,'Hoja de Trabajo para listado'!$CD$155:$CD$1048576,0),MATCH((CUADRO!N$5&amp;$E1135),'Hoja de Trabajo para listado'!$CD$151:$DC$151,0)),0)</f>
        <v>0</v>
      </c>
      <c r="O1135" s="245">
        <f ca="1">+IFERROR(INDEX('Hoja de Trabajo para listado'!$A$155:$Z$1048576,MATCH($A1135,'Hoja de Trabajo para listado'!$A$155:$A$1048576,0),MATCH((CUADRO!O$5&amp;$E1135),'Hoja de Trabajo para listado'!$A$151:$Z$151,0)),0)+IFERROR(INDEX('Hoja de Trabajo para listado'!$AB$155:$BA$1048576,MATCH($A1135,'Hoja de Trabajo para listado'!$AB$155:$AB$1048576,0),MATCH((CUADRO!O$5&amp;$E1135),'Hoja de Trabajo para listado'!$AB$151:$BA$151,0)),0)+IFERROR(INDEX('Hoja de Trabajo para listado'!$BC$155:$CB$1048576,MATCH($A1135,'Hoja de Trabajo para listado'!$BC$155:$BC$1048576,0),MATCH((CUADRO!O$5&amp;$E1135),'Hoja de Trabajo para listado'!$BC$151:$CB$151,0)),0)+IFERROR(INDEX('Hoja de Trabajo para listado'!$DE$153:$DG$274,MATCH($A1135,'Hoja de Trabajo para listado'!$DE$153:$DE$1048576,0),MATCH((CUADRO!O$5&amp;$E1135),'Hoja de Trabajo para listado'!$DE$151:$DG$151,0)),0)+IFERROR(INDEX('Hoja de Trabajo para listado'!$CD$155:$DC$1048576,MATCH($A1135,'Hoja de Trabajo para listado'!$CD$155:$CD$1048576,0),MATCH((CUADRO!O$5&amp;$E1135),'Hoja de Trabajo para listado'!$CD$151:$DC$151,0)),0)</f>
        <v>0</v>
      </c>
      <c r="P1135" s="245">
        <f ca="1">+IFERROR(INDEX('Hoja de Trabajo para listado'!$A$155:$Z$1048576,MATCH($A1135,'Hoja de Trabajo para listado'!$A$155:$A$1048576,0),MATCH((CUADRO!P$5&amp;$E1135),'Hoja de Trabajo para listado'!$A$151:$Z$151,0)),0)+IFERROR(INDEX('Hoja de Trabajo para listado'!$AB$155:$BA$1048576,MATCH($A1135,'Hoja de Trabajo para listado'!$AB$155:$AB$1048576,0),MATCH((CUADRO!P$5&amp;$E1135),'Hoja de Trabajo para listado'!$AB$151:$BA$151,0)),0)+IFERROR(INDEX('Hoja de Trabajo para listado'!$BC$155:$CB$1048576,MATCH($A1135,'Hoja de Trabajo para listado'!$BC$155:$BC$1048576,0),MATCH((CUADRO!P$5&amp;$E1135),'Hoja de Trabajo para listado'!$BC$151:$CB$151,0)),0)+IFERROR(INDEX('Hoja de Trabajo para listado'!$DE$153:$DG$274,MATCH($A1135,'Hoja de Trabajo para listado'!$DE$153:$DE$1048576,0),MATCH((CUADRO!P$5&amp;$E1135),'Hoja de Trabajo para listado'!$DE$151:$DG$151,0)),0)+IFERROR(INDEX('Hoja de Trabajo para listado'!$CD$155:$DC$1048576,MATCH($A1135,'Hoja de Trabajo para listado'!$CD$155:$CD$1048576,0),MATCH((CUADRO!P$5&amp;$E1135),'Hoja de Trabajo para listado'!$CD$151:$DC$151,0)),0)</f>
        <v>0</v>
      </c>
      <c r="Q1135" s="245">
        <f ca="1">+IFERROR(INDEX('Hoja de Trabajo para listado'!$A$155:$Z$1048576,MATCH($A1135,'Hoja de Trabajo para listado'!$A$155:$A$1048576,0),MATCH((CUADRO!Q$5&amp;$E1135),'Hoja de Trabajo para listado'!$A$151:$Z$151,0)),0)+IFERROR(INDEX('Hoja de Trabajo para listado'!$AB$155:$BA$1048576,MATCH($A1135,'Hoja de Trabajo para listado'!$AB$155:$AB$1048576,0),MATCH((CUADRO!Q$5&amp;$E1135),'Hoja de Trabajo para listado'!$AB$151:$BA$151,0)),0)+IFERROR(INDEX('Hoja de Trabajo para listado'!$BC$155:$CB$1048576,MATCH($A1135,'Hoja de Trabajo para listado'!$BC$155:$BC$1048576,0),MATCH((CUADRO!Q$5&amp;$E1135),'Hoja de Trabajo para listado'!$BC$151:$CB$151,0)),0)+IFERROR(INDEX('Hoja de Trabajo para listado'!$DE$153:$DG$274,MATCH($A1135,'Hoja de Trabajo para listado'!$DE$153:$DE$1048576,0),MATCH((CUADRO!Q$5&amp;$E1135),'Hoja de Trabajo para listado'!$DE$151:$DG$151,0)),0)+IFERROR(INDEX('Hoja de Trabajo para listado'!$CD$155:$DC$1048576,MATCH($A1135,'Hoja de Trabajo para listado'!$CD$155:$CD$1048576,0),MATCH((CUADRO!Q$5&amp;$E1135),'Hoja de Trabajo para listado'!$CD$151:$DC$151,0)),0)</f>
        <v>0</v>
      </c>
      <c r="R1135" s="245">
        <f t="shared" ca="1" si="37"/>
        <v>0</v>
      </c>
      <c r="S1135" s="259">
        <f ca="1">+R1134+R1135</f>
        <v>0</v>
      </c>
      <c r="T1135" s="243">
        <f ca="1">+S1135</f>
        <v>0</v>
      </c>
      <c r="U1135" s="242">
        <f t="shared" si="38"/>
        <v>2</v>
      </c>
      <c r="V1135" s="333" t="str">
        <f>+VLOOKUP(A1135,bd_lista!$A$3:$E$590,5,FALSE)</f>
        <v>Empresas Municipales</v>
      </c>
      <c r="W1135" s="384"/>
      <c r="X1135" s="242">
        <f>+VLOOKUP(A1135,[3]Sheet1!$A$13:$D$744,4,FALSE)</f>
        <v>0</v>
      </c>
      <c r="Y1135" s="242" t="e">
        <f>+VLOOKUP(X1135,bd_lista!$A$3:$C$590,3,FALSE)</f>
        <v>#N/A</v>
      </c>
      <c r="Z1135" s="292"/>
      <c r="AA1135" s="321"/>
    </row>
    <row r="1136" spans="1:27" customFormat="1" ht="15" hidden="1" customHeight="1">
      <c r="A1136" s="32">
        <v>2319</v>
      </c>
      <c r="B1136" s="388">
        <f>+A1136</f>
        <v>2319</v>
      </c>
      <c r="C1136" s="247" t="str">
        <f>+VLOOKUP(A1136,bd_lista!$A$3:$C$590,3,FALSE)</f>
        <v>EMPRESA PÚBLICA DEPARTAMENTAL ESTRATÉGICA DE AGUAS - LA PAZ</v>
      </c>
      <c r="D1136" s="385" t="str">
        <f>+C1136</f>
        <v>EMPRESA PÚBLICA DEPARTAMENTAL ESTRATÉGICA DE AGUAS - LA PAZ</v>
      </c>
      <c r="E1136" s="242" t="s">
        <v>1304</v>
      </c>
      <c r="F1136" s="243">
        <f ca="1">+IFERROR(INDEX('Hoja de Trabajo para listado'!$A$155:$Z$1048576,MATCH($A1136,'Hoja de Trabajo para listado'!$A$155:$A$1048576,0),MATCH((CUADRO!F$5&amp;$E1136),'Hoja de Trabajo para listado'!$A$151:$Z$151,0)),0)+IFERROR(INDEX('Hoja de Trabajo para listado'!$AB$155:$BA$1048576,MATCH($A1136,'Hoja de Trabajo para listado'!$AB$155:$AB$1048576,0),MATCH((CUADRO!F$5&amp;$E1136),'Hoja de Trabajo para listado'!$AB$151:$BA$151,0)),0)+IFERROR(INDEX('Hoja de Trabajo para listado'!$BC$155:$CB$1048576,MATCH($A1136,'Hoja de Trabajo para listado'!$BC$155:$BC$1048576,0),MATCH((CUADRO!F$5&amp;$E1136),'Hoja de Trabajo para listado'!$BC$151:$CB$151,0)),0)+IFERROR(INDEX('Hoja de Trabajo para listado'!$DE$153:$DG$274,MATCH($A1136,'Hoja de Trabajo para listado'!$DE$153:$DE$1048576,0),MATCH((CUADRO!F$5&amp;$E1136),'Hoja de Trabajo para listado'!$DE$151:$DG$151,0)),0)+IFERROR(INDEX('Hoja de Trabajo para listado'!$CD$155:$DC$1048576,MATCH($A1136,'Hoja de Trabajo para listado'!$CD$155:$CD$1048576,0),MATCH((CUADRO!F$5&amp;$E1136),'Hoja de Trabajo para listado'!$CD$151:$DC$151,0)),0)</f>
        <v>0</v>
      </c>
      <c r="G1136" s="243">
        <f ca="1">+IFERROR(INDEX('Hoja de Trabajo para listado'!$A$155:$Z$1048576,MATCH($A1136,'Hoja de Trabajo para listado'!$A$155:$A$1048576,0),MATCH((CUADRO!G$5&amp;$E1136),'Hoja de Trabajo para listado'!$A$151:$Z$151,0)),0)+IFERROR(INDEX('Hoja de Trabajo para listado'!$AB$155:$BA$1048576,MATCH($A1136,'Hoja de Trabajo para listado'!$AB$155:$AB$1048576,0),MATCH((CUADRO!G$5&amp;$E1136),'Hoja de Trabajo para listado'!$AB$151:$BA$151,0)),0)+IFERROR(INDEX('Hoja de Trabajo para listado'!$BC$155:$CB$1048576,MATCH($A1136,'Hoja de Trabajo para listado'!$BC$155:$BC$1048576,0),MATCH((CUADRO!G$5&amp;$E1136),'Hoja de Trabajo para listado'!$BC$151:$CB$151,0)),0)+IFERROR(INDEX('Hoja de Trabajo para listado'!$DE$153:$DG$274,MATCH($A1136,'Hoja de Trabajo para listado'!$DE$153:$DE$1048576,0),MATCH((CUADRO!G$5&amp;$E1136),'Hoja de Trabajo para listado'!$DE$151:$DG$151,0)),0)+IFERROR(INDEX('Hoja de Trabajo para listado'!$CD$155:$DC$1048576,MATCH($A1136,'Hoja de Trabajo para listado'!$CD$155:$CD$1048576,0),MATCH((CUADRO!G$5&amp;$E1136),'Hoja de Trabajo para listado'!$CD$151:$DC$151,0)),0)</f>
        <v>0</v>
      </c>
      <c r="H1136" s="243">
        <f ca="1">+IFERROR(INDEX('Hoja de Trabajo para listado'!$A$155:$Z$1048576,MATCH($A1136,'Hoja de Trabajo para listado'!$A$155:$A$1048576,0),MATCH((CUADRO!H$5&amp;$E1136),'Hoja de Trabajo para listado'!$A$151:$Z$151,0)),0)+IFERROR(INDEX('Hoja de Trabajo para listado'!$AB$155:$BA$1048576,MATCH($A1136,'Hoja de Trabajo para listado'!$AB$155:$AB$1048576,0),MATCH((CUADRO!H$5&amp;$E1136),'Hoja de Trabajo para listado'!$AB$151:$BA$151,0)),0)+IFERROR(INDEX('Hoja de Trabajo para listado'!$BC$155:$CB$1048576,MATCH($A1136,'Hoja de Trabajo para listado'!$BC$155:$BC$1048576,0),MATCH((CUADRO!H$5&amp;$E1136),'Hoja de Trabajo para listado'!$BC$151:$CB$151,0)),0)+IFERROR(INDEX('Hoja de Trabajo para listado'!$DE$153:$DG$274,MATCH($A1136,'Hoja de Trabajo para listado'!$DE$153:$DE$1048576,0),MATCH((CUADRO!H$5&amp;$E1136),'Hoja de Trabajo para listado'!$DE$151:$DG$151,0)),0)+IFERROR(INDEX('Hoja de Trabajo para listado'!$CD$155:$DC$1048576,MATCH($A1136,'Hoja de Trabajo para listado'!$CD$155:$CD$1048576,0),MATCH((CUADRO!H$5&amp;$E1136),'Hoja de Trabajo para listado'!$CD$151:$DC$151,0)),0)</f>
        <v>0</v>
      </c>
      <c r="I1136" s="243">
        <f ca="1">+IFERROR(INDEX('Hoja de Trabajo para listado'!$A$155:$Z$1048576,MATCH($A1136,'Hoja de Trabajo para listado'!$A$155:$A$1048576,0),MATCH((CUADRO!I$5&amp;$E1136),'Hoja de Trabajo para listado'!$A$151:$Z$151,0)),0)+IFERROR(INDEX('Hoja de Trabajo para listado'!$AB$155:$BA$1048576,MATCH($A1136,'Hoja de Trabajo para listado'!$AB$155:$AB$1048576,0),MATCH((CUADRO!I$5&amp;$E1136),'Hoja de Trabajo para listado'!$AB$151:$BA$151,0)),0)+IFERROR(INDEX('Hoja de Trabajo para listado'!$BC$155:$CB$1048576,MATCH($A1136,'Hoja de Trabajo para listado'!$BC$155:$BC$1048576,0),MATCH((CUADRO!I$5&amp;$E1136),'Hoja de Trabajo para listado'!$BC$151:$CB$151,0)),0)+IFERROR(INDEX('Hoja de Trabajo para listado'!$DE$153:$DG$274,MATCH($A1136,'Hoja de Trabajo para listado'!$DE$153:$DE$1048576,0),MATCH((CUADRO!I$5&amp;$E1136),'Hoja de Trabajo para listado'!$DE$151:$DG$151,0)),0)+IFERROR(INDEX('Hoja de Trabajo para listado'!$CD$155:$DC$1048576,MATCH($A1136,'Hoja de Trabajo para listado'!$CD$155:$CD$1048576,0),MATCH((CUADRO!I$5&amp;$E1136),'Hoja de Trabajo para listado'!$CD$151:$DC$151,0)),0)</f>
        <v>0</v>
      </c>
      <c r="J1136" s="243">
        <f ca="1">+IFERROR(INDEX('Hoja de Trabajo para listado'!$A$155:$Z$1048576,MATCH($A1136,'Hoja de Trabajo para listado'!$A$155:$A$1048576,0),MATCH((CUADRO!J$5&amp;$E1136),'Hoja de Trabajo para listado'!$A$151:$Z$151,0)),0)+IFERROR(INDEX('Hoja de Trabajo para listado'!$AB$155:$BA$1048576,MATCH($A1136,'Hoja de Trabajo para listado'!$AB$155:$AB$1048576,0),MATCH((CUADRO!J$5&amp;$E1136),'Hoja de Trabajo para listado'!$AB$151:$BA$151,0)),0)+IFERROR(INDEX('Hoja de Trabajo para listado'!$BC$155:$CB$1048576,MATCH($A1136,'Hoja de Trabajo para listado'!$BC$155:$BC$1048576,0),MATCH((CUADRO!J$5&amp;$E1136),'Hoja de Trabajo para listado'!$BC$151:$CB$151,0)),0)+IFERROR(INDEX('Hoja de Trabajo para listado'!$DE$153:$DG$274,MATCH($A1136,'Hoja de Trabajo para listado'!$DE$153:$DE$1048576,0),MATCH((CUADRO!J$5&amp;$E1136),'Hoja de Trabajo para listado'!$DE$151:$DG$151,0)),0)+IFERROR(INDEX('Hoja de Trabajo para listado'!$CD$155:$DC$1048576,MATCH($A1136,'Hoja de Trabajo para listado'!$CD$155:$CD$1048576,0),MATCH((CUADRO!J$5&amp;$E1136),'Hoja de Trabajo para listado'!$CD$151:$DC$151,0)),0)</f>
        <v>0</v>
      </c>
      <c r="K1136" s="243">
        <f ca="1">+IFERROR(INDEX('Hoja de Trabajo para listado'!$A$155:$Z$1048576,MATCH($A1136,'Hoja de Trabajo para listado'!$A$155:$A$1048576,0),MATCH((CUADRO!K$5&amp;$E1136),'Hoja de Trabajo para listado'!$A$151:$Z$151,0)),0)+IFERROR(INDEX('Hoja de Trabajo para listado'!$AB$155:$BA$1048576,MATCH($A1136,'Hoja de Trabajo para listado'!$AB$155:$AB$1048576,0),MATCH((CUADRO!K$5&amp;$E1136),'Hoja de Trabajo para listado'!$AB$151:$BA$151,0)),0)+IFERROR(INDEX('Hoja de Trabajo para listado'!$BC$155:$CB$1048576,MATCH($A1136,'Hoja de Trabajo para listado'!$BC$155:$BC$1048576,0),MATCH((CUADRO!K$5&amp;$E1136),'Hoja de Trabajo para listado'!$BC$151:$CB$151,0)),0)+IFERROR(INDEX('Hoja de Trabajo para listado'!$DE$153:$DG$274,MATCH($A1136,'Hoja de Trabajo para listado'!$DE$153:$DE$1048576,0),MATCH((CUADRO!K$5&amp;$E1136),'Hoja de Trabajo para listado'!$DE$151:$DG$151,0)),0)+IFERROR(INDEX('Hoja de Trabajo para listado'!$CD$155:$DC$1048576,MATCH($A1136,'Hoja de Trabajo para listado'!$CD$155:$CD$1048576,0),MATCH((CUADRO!K$5&amp;$E1136),'Hoja de Trabajo para listado'!$CD$151:$DC$151,0)),0)</f>
        <v>0</v>
      </c>
      <c r="L1136" s="243">
        <f ca="1">+IFERROR(INDEX('Hoja de Trabajo para listado'!$A$155:$Z$1048576,MATCH($A1136,'Hoja de Trabajo para listado'!$A$155:$A$1048576,0),MATCH((CUADRO!L$5&amp;$E1136),'Hoja de Trabajo para listado'!$A$151:$Z$151,0)),0)+IFERROR(INDEX('Hoja de Trabajo para listado'!$AB$155:$BA$1048576,MATCH($A1136,'Hoja de Trabajo para listado'!$AB$155:$AB$1048576,0),MATCH((CUADRO!L$5&amp;$E1136),'Hoja de Trabajo para listado'!$AB$151:$BA$151,0)),0)+IFERROR(INDEX('Hoja de Trabajo para listado'!$BC$155:$CB$1048576,MATCH($A1136,'Hoja de Trabajo para listado'!$BC$155:$BC$1048576,0),MATCH((CUADRO!L$5&amp;$E1136),'Hoja de Trabajo para listado'!$BC$151:$CB$151,0)),0)+IFERROR(INDEX('Hoja de Trabajo para listado'!$DE$153:$DG$274,MATCH($A1136,'Hoja de Trabajo para listado'!$DE$153:$DE$1048576,0),MATCH((CUADRO!L$5&amp;$E1136),'Hoja de Trabajo para listado'!$DE$151:$DG$151,0)),0)+IFERROR(INDEX('Hoja de Trabajo para listado'!$CD$155:$DC$1048576,MATCH($A1136,'Hoja de Trabajo para listado'!$CD$155:$CD$1048576,0),MATCH((CUADRO!L$5&amp;$E1136),'Hoja de Trabajo para listado'!$CD$151:$DC$151,0)),0)</f>
        <v>0</v>
      </c>
      <c r="M1136" s="243">
        <f ca="1">+IFERROR(INDEX('Hoja de Trabajo para listado'!$A$155:$Z$1048576,MATCH($A1136,'Hoja de Trabajo para listado'!$A$155:$A$1048576,0),MATCH((CUADRO!M$5&amp;$E1136),'Hoja de Trabajo para listado'!$A$151:$Z$151,0)),0)+IFERROR(INDEX('Hoja de Trabajo para listado'!$AB$155:$BA$1048576,MATCH($A1136,'Hoja de Trabajo para listado'!$AB$155:$AB$1048576,0),MATCH((CUADRO!M$5&amp;$E1136),'Hoja de Trabajo para listado'!$AB$151:$BA$151,0)),0)+IFERROR(INDEX('Hoja de Trabajo para listado'!$BC$155:$CB$1048576,MATCH($A1136,'Hoja de Trabajo para listado'!$BC$155:$BC$1048576,0),MATCH((CUADRO!M$5&amp;$E1136),'Hoja de Trabajo para listado'!$BC$151:$CB$151,0)),0)+IFERROR(INDEX('Hoja de Trabajo para listado'!$DE$153:$DG$274,MATCH($A1136,'Hoja de Trabajo para listado'!$DE$153:$DE$1048576,0),MATCH((CUADRO!M$5&amp;$E1136),'Hoja de Trabajo para listado'!$DE$151:$DG$151,0)),0)+IFERROR(INDEX('Hoja de Trabajo para listado'!$CD$155:$DC$1048576,MATCH($A1136,'Hoja de Trabajo para listado'!$CD$155:$CD$1048576,0),MATCH((CUADRO!M$5&amp;$E1136),'Hoja de Trabajo para listado'!$CD$151:$DC$151,0)),0)</f>
        <v>0</v>
      </c>
      <c r="N1136" s="243">
        <f ca="1">+IFERROR(INDEX('Hoja de Trabajo para listado'!$A$155:$Z$1048576,MATCH($A1136,'Hoja de Trabajo para listado'!$A$155:$A$1048576,0),MATCH((CUADRO!N$5&amp;$E1136),'Hoja de Trabajo para listado'!$A$151:$Z$151,0)),0)+IFERROR(INDEX('Hoja de Trabajo para listado'!$AB$155:$BA$1048576,MATCH($A1136,'Hoja de Trabajo para listado'!$AB$155:$AB$1048576,0),MATCH((CUADRO!N$5&amp;$E1136),'Hoja de Trabajo para listado'!$AB$151:$BA$151,0)),0)+IFERROR(INDEX('Hoja de Trabajo para listado'!$BC$155:$CB$1048576,MATCH($A1136,'Hoja de Trabajo para listado'!$BC$155:$BC$1048576,0),MATCH((CUADRO!N$5&amp;$E1136),'Hoja de Trabajo para listado'!$BC$151:$CB$151,0)),0)+IFERROR(INDEX('Hoja de Trabajo para listado'!$DE$153:$DG$274,MATCH($A1136,'Hoja de Trabajo para listado'!$DE$153:$DE$1048576,0),MATCH((CUADRO!N$5&amp;$E1136),'Hoja de Trabajo para listado'!$DE$151:$DG$151,0)),0)+IFERROR(INDEX('Hoja de Trabajo para listado'!$CD$155:$DC$1048576,MATCH($A1136,'Hoja de Trabajo para listado'!$CD$155:$CD$1048576,0),MATCH((CUADRO!N$5&amp;$E1136),'Hoja de Trabajo para listado'!$CD$151:$DC$151,0)),0)</f>
        <v>0</v>
      </c>
      <c r="O1136" s="243">
        <f ca="1">+IFERROR(INDEX('Hoja de Trabajo para listado'!$A$155:$Z$1048576,MATCH($A1136,'Hoja de Trabajo para listado'!$A$155:$A$1048576,0),MATCH((CUADRO!O$5&amp;$E1136),'Hoja de Trabajo para listado'!$A$151:$Z$151,0)),0)+IFERROR(INDEX('Hoja de Trabajo para listado'!$AB$155:$BA$1048576,MATCH($A1136,'Hoja de Trabajo para listado'!$AB$155:$AB$1048576,0),MATCH((CUADRO!O$5&amp;$E1136),'Hoja de Trabajo para listado'!$AB$151:$BA$151,0)),0)+IFERROR(INDEX('Hoja de Trabajo para listado'!$BC$155:$CB$1048576,MATCH($A1136,'Hoja de Trabajo para listado'!$BC$155:$BC$1048576,0),MATCH((CUADRO!O$5&amp;$E1136),'Hoja de Trabajo para listado'!$BC$151:$CB$151,0)),0)+IFERROR(INDEX('Hoja de Trabajo para listado'!$DE$153:$DG$274,MATCH($A1136,'Hoja de Trabajo para listado'!$DE$153:$DE$1048576,0),MATCH((CUADRO!O$5&amp;$E1136),'Hoja de Trabajo para listado'!$DE$151:$DG$151,0)),0)+IFERROR(INDEX('Hoja de Trabajo para listado'!$CD$155:$DC$1048576,MATCH($A1136,'Hoja de Trabajo para listado'!$CD$155:$CD$1048576,0),MATCH((CUADRO!O$5&amp;$E1136),'Hoja de Trabajo para listado'!$CD$151:$DC$151,0)),0)</f>
        <v>0</v>
      </c>
      <c r="P1136" s="243">
        <f ca="1">+IFERROR(INDEX('Hoja de Trabajo para listado'!$A$155:$Z$1048576,MATCH($A1136,'Hoja de Trabajo para listado'!$A$155:$A$1048576,0),MATCH((CUADRO!P$5&amp;$E1136),'Hoja de Trabajo para listado'!$A$151:$Z$151,0)),0)+IFERROR(INDEX('Hoja de Trabajo para listado'!$AB$155:$BA$1048576,MATCH($A1136,'Hoja de Trabajo para listado'!$AB$155:$AB$1048576,0),MATCH((CUADRO!P$5&amp;$E1136),'Hoja de Trabajo para listado'!$AB$151:$BA$151,0)),0)+IFERROR(INDEX('Hoja de Trabajo para listado'!$BC$155:$CB$1048576,MATCH($A1136,'Hoja de Trabajo para listado'!$BC$155:$BC$1048576,0),MATCH((CUADRO!P$5&amp;$E1136),'Hoja de Trabajo para listado'!$BC$151:$CB$151,0)),0)+IFERROR(INDEX('Hoja de Trabajo para listado'!$DE$153:$DG$274,MATCH($A1136,'Hoja de Trabajo para listado'!$DE$153:$DE$1048576,0),MATCH((CUADRO!P$5&amp;$E1136),'Hoja de Trabajo para listado'!$DE$151:$DG$151,0)),0)+IFERROR(INDEX('Hoja de Trabajo para listado'!$CD$155:$DC$1048576,MATCH($A1136,'Hoja de Trabajo para listado'!$CD$155:$CD$1048576,0),MATCH((CUADRO!P$5&amp;$E1136),'Hoja de Trabajo para listado'!$CD$151:$DC$151,0)),0)</f>
        <v>0</v>
      </c>
      <c r="Q1136" s="243">
        <f ca="1">+IFERROR(INDEX('Hoja de Trabajo para listado'!$A$155:$Z$1048576,MATCH($A1136,'Hoja de Trabajo para listado'!$A$155:$A$1048576,0),MATCH((CUADRO!Q$5&amp;$E1136),'Hoja de Trabajo para listado'!$A$151:$Z$151,0)),0)+IFERROR(INDEX('Hoja de Trabajo para listado'!$AB$155:$BA$1048576,MATCH($A1136,'Hoja de Trabajo para listado'!$AB$155:$AB$1048576,0),MATCH((CUADRO!Q$5&amp;$E1136),'Hoja de Trabajo para listado'!$AB$151:$BA$151,0)),0)+IFERROR(INDEX('Hoja de Trabajo para listado'!$BC$155:$CB$1048576,MATCH($A1136,'Hoja de Trabajo para listado'!$BC$155:$BC$1048576,0),MATCH((CUADRO!Q$5&amp;$E1136),'Hoja de Trabajo para listado'!$BC$151:$CB$151,0)),0)+IFERROR(INDEX('Hoja de Trabajo para listado'!$DE$153:$DG$274,MATCH($A1136,'Hoja de Trabajo para listado'!$DE$153:$DE$1048576,0),MATCH((CUADRO!Q$5&amp;$E1136),'Hoja de Trabajo para listado'!$DE$151:$DG$151,0)),0)+IFERROR(INDEX('Hoja de Trabajo para listado'!$CD$155:$DC$1048576,MATCH($A1136,'Hoja de Trabajo para listado'!$CD$155:$CD$1048576,0),MATCH((CUADRO!Q$5&amp;$E1136),'Hoja de Trabajo para listado'!$CD$151:$DC$151,0)),0)</f>
        <v>0</v>
      </c>
      <c r="R1136" s="243">
        <f t="shared" ca="1" si="37"/>
        <v>0</v>
      </c>
      <c r="S1136" s="249"/>
      <c r="T1136" s="268">
        <f ca="1">+T1137</f>
        <v>0</v>
      </c>
      <c r="U1136" s="275">
        <f t="shared" si="38"/>
        <v>1</v>
      </c>
      <c r="V1136" s="333" t="str">
        <f>+VLOOKUP(A1136,bd_lista!$A$3:$E$590,5,FALSE)</f>
        <v>Empresas Municipales</v>
      </c>
      <c r="W1136" s="383" t="str">
        <f>+V1136</f>
        <v>Empresas Municipales</v>
      </c>
      <c r="X1136" s="242">
        <f>+VLOOKUP(A1136,[3]Sheet1!$A$13:$D$744,4,FALSE)</f>
        <v>0</v>
      </c>
      <c r="Y1136" s="242" t="e">
        <f>+VLOOKUP(X1136,bd_lista!$A$3:$C$590,3,FALSE)</f>
        <v>#N/A</v>
      </c>
      <c r="Z1136" s="294">
        <f>+X1136</f>
        <v>0</v>
      </c>
      <c r="AA1136" s="319" t="e">
        <f>+Y1136</f>
        <v>#N/A</v>
      </c>
    </row>
    <row r="1137" spans="1:27" customFormat="1" ht="15" hidden="1" customHeight="1">
      <c r="A1137" s="32">
        <v>2319</v>
      </c>
      <c r="B1137" s="389"/>
      <c r="C1137" s="247" t="str">
        <f>+VLOOKUP(A1137,bd_lista!$A$3:$C$590,3,FALSE)</f>
        <v>EMPRESA PÚBLICA DEPARTAMENTAL ESTRATÉGICA DE AGUAS - LA PAZ</v>
      </c>
      <c r="D1137" s="386"/>
      <c r="E1137" s="244" t="s">
        <v>1305</v>
      </c>
      <c r="F1137" s="245">
        <f ca="1">+IFERROR(INDEX('Hoja de Trabajo para listado'!$A$155:$Z$1048576,MATCH($A1137,'Hoja de Trabajo para listado'!$A$155:$A$1048576,0),MATCH((CUADRO!F$5&amp;$E1137),'Hoja de Trabajo para listado'!$A$151:$Z$151,0)),0)+IFERROR(INDEX('Hoja de Trabajo para listado'!$AB$155:$BA$1048576,MATCH($A1137,'Hoja de Trabajo para listado'!$AB$155:$AB$1048576,0),MATCH((CUADRO!F$5&amp;$E1137),'Hoja de Trabajo para listado'!$AB$151:$BA$151,0)),0)+IFERROR(INDEX('Hoja de Trabajo para listado'!$BC$155:$CB$1048576,MATCH($A1137,'Hoja de Trabajo para listado'!$BC$155:$BC$1048576,0),MATCH((CUADRO!F$5&amp;$E1137),'Hoja de Trabajo para listado'!$BC$151:$CB$151,0)),0)+IFERROR(INDEX('Hoja de Trabajo para listado'!$DE$153:$DG$274,MATCH($A1137,'Hoja de Trabajo para listado'!$DE$153:$DE$1048576,0),MATCH((CUADRO!F$5&amp;$E1137),'Hoja de Trabajo para listado'!$DE$151:$DG$151,0)),0)+IFERROR(INDEX('Hoja de Trabajo para listado'!$CD$155:$DC$1048576,MATCH($A1137,'Hoja de Trabajo para listado'!$CD$155:$CD$1048576,0),MATCH((CUADRO!F$5&amp;$E1137),'Hoja de Trabajo para listado'!$CD$151:$DC$151,0)),0)</f>
        <v>0</v>
      </c>
      <c r="G1137" s="245">
        <f ca="1">+IFERROR(INDEX('Hoja de Trabajo para listado'!$A$155:$Z$1048576,MATCH($A1137,'Hoja de Trabajo para listado'!$A$155:$A$1048576,0),MATCH((CUADRO!G$5&amp;$E1137),'Hoja de Trabajo para listado'!$A$151:$Z$151,0)),0)+IFERROR(INDEX('Hoja de Trabajo para listado'!$AB$155:$BA$1048576,MATCH($A1137,'Hoja de Trabajo para listado'!$AB$155:$AB$1048576,0),MATCH((CUADRO!G$5&amp;$E1137),'Hoja de Trabajo para listado'!$AB$151:$BA$151,0)),0)+IFERROR(INDEX('Hoja de Trabajo para listado'!$BC$155:$CB$1048576,MATCH($A1137,'Hoja de Trabajo para listado'!$BC$155:$BC$1048576,0),MATCH((CUADRO!G$5&amp;$E1137),'Hoja de Trabajo para listado'!$BC$151:$CB$151,0)),0)+IFERROR(INDEX('Hoja de Trabajo para listado'!$DE$153:$DG$274,MATCH($A1137,'Hoja de Trabajo para listado'!$DE$153:$DE$1048576,0),MATCH((CUADRO!G$5&amp;$E1137),'Hoja de Trabajo para listado'!$DE$151:$DG$151,0)),0)+IFERROR(INDEX('Hoja de Trabajo para listado'!$CD$155:$DC$1048576,MATCH($A1137,'Hoja de Trabajo para listado'!$CD$155:$CD$1048576,0),MATCH((CUADRO!G$5&amp;$E1137),'Hoja de Trabajo para listado'!$CD$151:$DC$151,0)),0)</f>
        <v>0</v>
      </c>
      <c r="H1137" s="245">
        <f ca="1">+IFERROR(INDEX('Hoja de Trabajo para listado'!$A$155:$Z$1048576,MATCH($A1137,'Hoja de Trabajo para listado'!$A$155:$A$1048576,0),MATCH((CUADRO!H$5&amp;$E1137),'Hoja de Trabajo para listado'!$A$151:$Z$151,0)),0)+IFERROR(INDEX('Hoja de Trabajo para listado'!$AB$155:$BA$1048576,MATCH($A1137,'Hoja de Trabajo para listado'!$AB$155:$AB$1048576,0),MATCH((CUADRO!H$5&amp;$E1137),'Hoja de Trabajo para listado'!$AB$151:$BA$151,0)),0)+IFERROR(INDEX('Hoja de Trabajo para listado'!$BC$155:$CB$1048576,MATCH($A1137,'Hoja de Trabajo para listado'!$BC$155:$BC$1048576,0),MATCH((CUADRO!H$5&amp;$E1137),'Hoja de Trabajo para listado'!$BC$151:$CB$151,0)),0)+IFERROR(INDEX('Hoja de Trabajo para listado'!$DE$153:$DG$274,MATCH($A1137,'Hoja de Trabajo para listado'!$DE$153:$DE$1048576,0),MATCH((CUADRO!H$5&amp;$E1137),'Hoja de Trabajo para listado'!$DE$151:$DG$151,0)),0)+IFERROR(INDEX('Hoja de Trabajo para listado'!$CD$155:$DC$1048576,MATCH($A1137,'Hoja de Trabajo para listado'!$CD$155:$CD$1048576,0),MATCH((CUADRO!H$5&amp;$E1137),'Hoja de Trabajo para listado'!$CD$151:$DC$151,0)),0)</f>
        <v>0</v>
      </c>
      <c r="I1137" s="245">
        <f ca="1">+IFERROR(INDEX('Hoja de Trabajo para listado'!$A$155:$Z$1048576,MATCH($A1137,'Hoja de Trabajo para listado'!$A$155:$A$1048576,0),MATCH((CUADRO!I$5&amp;$E1137),'Hoja de Trabajo para listado'!$A$151:$Z$151,0)),0)+IFERROR(INDEX('Hoja de Trabajo para listado'!$AB$155:$BA$1048576,MATCH($A1137,'Hoja de Trabajo para listado'!$AB$155:$AB$1048576,0),MATCH((CUADRO!I$5&amp;$E1137),'Hoja de Trabajo para listado'!$AB$151:$BA$151,0)),0)+IFERROR(INDEX('Hoja de Trabajo para listado'!$BC$155:$CB$1048576,MATCH($A1137,'Hoja de Trabajo para listado'!$BC$155:$BC$1048576,0),MATCH((CUADRO!I$5&amp;$E1137),'Hoja de Trabajo para listado'!$BC$151:$CB$151,0)),0)+IFERROR(INDEX('Hoja de Trabajo para listado'!$DE$153:$DG$274,MATCH($A1137,'Hoja de Trabajo para listado'!$DE$153:$DE$1048576,0),MATCH((CUADRO!I$5&amp;$E1137),'Hoja de Trabajo para listado'!$DE$151:$DG$151,0)),0)+IFERROR(INDEX('Hoja de Trabajo para listado'!$CD$155:$DC$1048576,MATCH($A1137,'Hoja de Trabajo para listado'!$CD$155:$CD$1048576,0),MATCH((CUADRO!I$5&amp;$E1137),'Hoja de Trabajo para listado'!$CD$151:$DC$151,0)),0)</f>
        <v>0</v>
      </c>
      <c r="J1137" s="245">
        <f ca="1">+IFERROR(INDEX('Hoja de Trabajo para listado'!$A$155:$Z$1048576,MATCH($A1137,'Hoja de Trabajo para listado'!$A$155:$A$1048576,0),MATCH((CUADRO!J$5&amp;$E1137),'Hoja de Trabajo para listado'!$A$151:$Z$151,0)),0)+IFERROR(INDEX('Hoja de Trabajo para listado'!$AB$155:$BA$1048576,MATCH($A1137,'Hoja de Trabajo para listado'!$AB$155:$AB$1048576,0),MATCH((CUADRO!J$5&amp;$E1137),'Hoja de Trabajo para listado'!$AB$151:$BA$151,0)),0)+IFERROR(INDEX('Hoja de Trabajo para listado'!$BC$155:$CB$1048576,MATCH($A1137,'Hoja de Trabajo para listado'!$BC$155:$BC$1048576,0),MATCH((CUADRO!J$5&amp;$E1137),'Hoja de Trabajo para listado'!$BC$151:$CB$151,0)),0)+IFERROR(INDEX('Hoja de Trabajo para listado'!$DE$153:$DG$274,MATCH($A1137,'Hoja de Trabajo para listado'!$DE$153:$DE$1048576,0),MATCH((CUADRO!J$5&amp;$E1137),'Hoja de Trabajo para listado'!$DE$151:$DG$151,0)),0)+IFERROR(INDEX('Hoja de Trabajo para listado'!$CD$155:$DC$1048576,MATCH($A1137,'Hoja de Trabajo para listado'!$CD$155:$CD$1048576,0),MATCH((CUADRO!J$5&amp;$E1137),'Hoja de Trabajo para listado'!$CD$151:$DC$151,0)),0)</f>
        <v>0</v>
      </c>
      <c r="K1137" s="245">
        <f ca="1">+IFERROR(INDEX('Hoja de Trabajo para listado'!$A$155:$Z$1048576,MATCH($A1137,'Hoja de Trabajo para listado'!$A$155:$A$1048576,0),MATCH((CUADRO!K$5&amp;$E1137),'Hoja de Trabajo para listado'!$A$151:$Z$151,0)),0)+IFERROR(INDEX('Hoja de Trabajo para listado'!$AB$155:$BA$1048576,MATCH($A1137,'Hoja de Trabajo para listado'!$AB$155:$AB$1048576,0),MATCH((CUADRO!K$5&amp;$E1137),'Hoja de Trabajo para listado'!$AB$151:$BA$151,0)),0)+IFERROR(INDEX('Hoja de Trabajo para listado'!$BC$155:$CB$1048576,MATCH($A1137,'Hoja de Trabajo para listado'!$BC$155:$BC$1048576,0),MATCH((CUADRO!K$5&amp;$E1137),'Hoja de Trabajo para listado'!$BC$151:$CB$151,0)),0)+IFERROR(INDEX('Hoja de Trabajo para listado'!$DE$153:$DG$274,MATCH($A1137,'Hoja de Trabajo para listado'!$DE$153:$DE$1048576,0),MATCH((CUADRO!K$5&amp;$E1137),'Hoja de Trabajo para listado'!$DE$151:$DG$151,0)),0)+IFERROR(INDEX('Hoja de Trabajo para listado'!$CD$155:$DC$1048576,MATCH($A1137,'Hoja de Trabajo para listado'!$CD$155:$CD$1048576,0),MATCH((CUADRO!K$5&amp;$E1137),'Hoja de Trabajo para listado'!$CD$151:$DC$151,0)),0)</f>
        <v>0</v>
      </c>
      <c r="L1137" s="245">
        <f ca="1">+IFERROR(INDEX('Hoja de Trabajo para listado'!$A$155:$Z$1048576,MATCH($A1137,'Hoja de Trabajo para listado'!$A$155:$A$1048576,0),MATCH((CUADRO!L$5&amp;$E1137),'Hoja de Trabajo para listado'!$A$151:$Z$151,0)),0)+IFERROR(INDEX('Hoja de Trabajo para listado'!$AB$155:$BA$1048576,MATCH($A1137,'Hoja de Trabajo para listado'!$AB$155:$AB$1048576,0),MATCH((CUADRO!L$5&amp;$E1137),'Hoja de Trabajo para listado'!$AB$151:$BA$151,0)),0)+IFERROR(INDEX('Hoja de Trabajo para listado'!$BC$155:$CB$1048576,MATCH($A1137,'Hoja de Trabajo para listado'!$BC$155:$BC$1048576,0),MATCH((CUADRO!L$5&amp;$E1137),'Hoja de Trabajo para listado'!$BC$151:$CB$151,0)),0)+IFERROR(INDEX('Hoja de Trabajo para listado'!$DE$153:$DG$274,MATCH($A1137,'Hoja de Trabajo para listado'!$DE$153:$DE$1048576,0),MATCH((CUADRO!L$5&amp;$E1137),'Hoja de Trabajo para listado'!$DE$151:$DG$151,0)),0)+IFERROR(INDEX('Hoja de Trabajo para listado'!$CD$155:$DC$1048576,MATCH($A1137,'Hoja de Trabajo para listado'!$CD$155:$CD$1048576,0),MATCH((CUADRO!L$5&amp;$E1137),'Hoja de Trabajo para listado'!$CD$151:$DC$151,0)),0)</f>
        <v>0</v>
      </c>
      <c r="M1137" s="245">
        <f ca="1">+IFERROR(INDEX('Hoja de Trabajo para listado'!$A$155:$Z$1048576,MATCH($A1137,'Hoja de Trabajo para listado'!$A$155:$A$1048576,0),MATCH((CUADRO!M$5&amp;$E1137),'Hoja de Trabajo para listado'!$A$151:$Z$151,0)),0)+IFERROR(INDEX('Hoja de Trabajo para listado'!$AB$155:$BA$1048576,MATCH($A1137,'Hoja de Trabajo para listado'!$AB$155:$AB$1048576,0),MATCH((CUADRO!M$5&amp;$E1137),'Hoja de Trabajo para listado'!$AB$151:$BA$151,0)),0)+IFERROR(INDEX('Hoja de Trabajo para listado'!$BC$155:$CB$1048576,MATCH($A1137,'Hoja de Trabajo para listado'!$BC$155:$BC$1048576,0),MATCH((CUADRO!M$5&amp;$E1137),'Hoja de Trabajo para listado'!$BC$151:$CB$151,0)),0)+IFERROR(INDEX('Hoja de Trabajo para listado'!$DE$153:$DG$274,MATCH($A1137,'Hoja de Trabajo para listado'!$DE$153:$DE$1048576,0),MATCH((CUADRO!M$5&amp;$E1137),'Hoja de Trabajo para listado'!$DE$151:$DG$151,0)),0)+IFERROR(INDEX('Hoja de Trabajo para listado'!$CD$155:$DC$1048576,MATCH($A1137,'Hoja de Trabajo para listado'!$CD$155:$CD$1048576,0),MATCH((CUADRO!M$5&amp;$E1137),'Hoja de Trabajo para listado'!$CD$151:$DC$151,0)),0)</f>
        <v>0</v>
      </c>
      <c r="N1137" s="245">
        <f ca="1">+IFERROR(INDEX('Hoja de Trabajo para listado'!$A$155:$Z$1048576,MATCH($A1137,'Hoja de Trabajo para listado'!$A$155:$A$1048576,0),MATCH((CUADRO!N$5&amp;$E1137),'Hoja de Trabajo para listado'!$A$151:$Z$151,0)),0)+IFERROR(INDEX('Hoja de Trabajo para listado'!$AB$155:$BA$1048576,MATCH($A1137,'Hoja de Trabajo para listado'!$AB$155:$AB$1048576,0),MATCH((CUADRO!N$5&amp;$E1137),'Hoja de Trabajo para listado'!$AB$151:$BA$151,0)),0)+IFERROR(INDEX('Hoja de Trabajo para listado'!$BC$155:$CB$1048576,MATCH($A1137,'Hoja de Trabajo para listado'!$BC$155:$BC$1048576,0),MATCH((CUADRO!N$5&amp;$E1137),'Hoja de Trabajo para listado'!$BC$151:$CB$151,0)),0)+IFERROR(INDEX('Hoja de Trabajo para listado'!$DE$153:$DG$274,MATCH($A1137,'Hoja de Trabajo para listado'!$DE$153:$DE$1048576,0),MATCH((CUADRO!N$5&amp;$E1137),'Hoja de Trabajo para listado'!$DE$151:$DG$151,0)),0)+IFERROR(INDEX('Hoja de Trabajo para listado'!$CD$155:$DC$1048576,MATCH($A1137,'Hoja de Trabajo para listado'!$CD$155:$CD$1048576,0),MATCH((CUADRO!N$5&amp;$E1137),'Hoja de Trabajo para listado'!$CD$151:$DC$151,0)),0)</f>
        <v>0</v>
      </c>
      <c r="O1137" s="245">
        <f ca="1">+IFERROR(INDEX('Hoja de Trabajo para listado'!$A$155:$Z$1048576,MATCH($A1137,'Hoja de Trabajo para listado'!$A$155:$A$1048576,0),MATCH((CUADRO!O$5&amp;$E1137),'Hoja de Trabajo para listado'!$A$151:$Z$151,0)),0)+IFERROR(INDEX('Hoja de Trabajo para listado'!$AB$155:$BA$1048576,MATCH($A1137,'Hoja de Trabajo para listado'!$AB$155:$AB$1048576,0),MATCH((CUADRO!O$5&amp;$E1137),'Hoja de Trabajo para listado'!$AB$151:$BA$151,0)),0)+IFERROR(INDEX('Hoja de Trabajo para listado'!$BC$155:$CB$1048576,MATCH($A1137,'Hoja de Trabajo para listado'!$BC$155:$BC$1048576,0),MATCH((CUADRO!O$5&amp;$E1137),'Hoja de Trabajo para listado'!$BC$151:$CB$151,0)),0)+IFERROR(INDEX('Hoja de Trabajo para listado'!$DE$153:$DG$274,MATCH($A1137,'Hoja de Trabajo para listado'!$DE$153:$DE$1048576,0),MATCH((CUADRO!O$5&amp;$E1137),'Hoja de Trabajo para listado'!$DE$151:$DG$151,0)),0)+IFERROR(INDEX('Hoja de Trabajo para listado'!$CD$155:$DC$1048576,MATCH($A1137,'Hoja de Trabajo para listado'!$CD$155:$CD$1048576,0),MATCH((CUADRO!O$5&amp;$E1137),'Hoja de Trabajo para listado'!$CD$151:$DC$151,0)),0)</f>
        <v>0</v>
      </c>
      <c r="P1137" s="245">
        <f ca="1">+IFERROR(INDEX('Hoja de Trabajo para listado'!$A$155:$Z$1048576,MATCH($A1137,'Hoja de Trabajo para listado'!$A$155:$A$1048576,0),MATCH((CUADRO!P$5&amp;$E1137),'Hoja de Trabajo para listado'!$A$151:$Z$151,0)),0)+IFERROR(INDEX('Hoja de Trabajo para listado'!$AB$155:$BA$1048576,MATCH($A1137,'Hoja de Trabajo para listado'!$AB$155:$AB$1048576,0),MATCH((CUADRO!P$5&amp;$E1137),'Hoja de Trabajo para listado'!$AB$151:$BA$151,0)),0)+IFERROR(INDEX('Hoja de Trabajo para listado'!$BC$155:$CB$1048576,MATCH($A1137,'Hoja de Trabajo para listado'!$BC$155:$BC$1048576,0),MATCH((CUADRO!P$5&amp;$E1137),'Hoja de Trabajo para listado'!$BC$151:$CB$151,0)),0)+IFERROR(INDEX('Hoja de Trabajo para listado'!$DE$153:$DG$274,MATCH($A1137,'Hoja de Trabajo para listado'!$DE$153:$DE$1048576,0),MATCH((CUADRO!P$5&amp;$E1137),'Hoja de Trabajo para listado'!$DE$151:$DG$151,0)),0)+IFERROR(INDEX('Hoja de Trabajo para listado'!$CD$155:$DC$1048576,MATCH($A1137,'Hoja de Trabajo para listado'!$CD$155:$CD$1048576,0),MATCH((CUADRO!P$5&amp;$E1137),'Hoja de Trabajo para listado'!$CD$151:$DC$151,0)),0)</f>
        <v>0</v>
      </c>
      <c r="Q1137" s="245">
        <f ca="1">+IFERROR(INDEX('Hoja de Trabajo para listado'!$A$155:$Z$1048576,MATCH($A1137,'Hoja de Trabajo para listado'!$A$155:$A$1048576,0),MATCH((CUADRO!Q$5&amp;$E1137),'Hoja de Trabajo para listado'!$A$151:$Z$151,0)),0)+IFERROR(INDEX('Hoja de Trabajo para listado'!$AB$155:$BA$1048576,MATCH($A1137,'Hoja de Trabajo para listado'!$AB$155:$AB$1048576,0),MATCH((CUADRO!Q$5&amp;$E1137),'Hoja de Trabajo para listado'!$AB$151:$BA$151,0)),0)+IFERROR(INDEX('Hoja de Trabajo para listado'!$BC$155:$CB$1048576,MATCH($A1137,'Hoja de Trabajo para listado'!$BC$155:$BC$1048576,0),MATCH((CUADRO!Q$5&amp;$E1137),'Hoja de Trabajo para listado'!$BC$151:$CB$151,0)),0)+IFERROR(INDEX('Hoja de Trabajo para listado'!$DE$153:$DG$274,MATCH($A1137,'Hoja de Trabajo para listado'!$DE$153:$DE$1048576,0),MATCH((CUADRO!Q$5&amp;$E1137),'Hoja de Trabajo para listado'!$DE$151:$DG$151,0)),0)+IFERROR(INDEX('Hoja de Trabajo para listado'!$CD$155:$DC$1048576,MATCH($A1137,'Hoja de Trabajo para listado'!$CD$155:$CD$1048576,0),MATCH((CUADRO!Q$5&amp;$E1137),'Hoja de Trabajo para listado'!$CD$151:$DC$151,0)),0)</f>
        <v>0</v>
      </c>
      <c r="R1137" s="245">
        <f t="shared" ca="1" si="37"/>
        <v>0</v>
      </c>
      <c r="S1137" s="259">
        <f ca="1">+R1136+R1137</f>
        <v>0</v>
      </c>
      <c r="T1137" s="245">
        <f ca="1">+S1137</f>
        <v>0</v>
      </c>
      <c r="U1137" s="244">
        <f t="shared" si="38"/>
        <v>2</v>
      </c>
      <c r="V1137" s="333" t="str">
        <f>+VLOOKUP(A1137,bd_lista!$A$3:$E$590,5,FALSE)</f>
        <v>Empresas Municipales</v>
      </c>
      <c r="W1137" s="384"/>
      <c r="X1137" s="242">
        <f>+VLOOKUP(A1137,[3]Sheet1!$A$13:$D$744,4,FALSE)</f>
        <v>0</v>
      </c>
      <c r="Y1137" s="242" t="e">
        <f>+VLOOKUP(X1137,bd_lista!$A$3:$C$590,3,FALSE)</f>
        <v>#N/A</v>
      </c>
      <c r="Z1137" s="292"/>
      <c r="AA1137" s="321"/>
    </row>
    <row r="1138" spans="1:27" customFormat="1" ht="15" hidden="1" customHeight="1">
      <c r="A1138" s="32">
        <v>2320</v>
      </c>
      <c r="B1138" s="388">
        <f>+A1138</f>
        <v>2320</v>
      </c>
      <c r="C1138" s="247" t="str">
        <f>+VLOOKUP(A1138,bd_lista!$A$3:$C$590,3,FALSE)</f>
        <v>EMPRESA PUBLICA MUNICIPAL DE SERVICIOS DE AGUA Y ALCANTARRILLADO SANITARIO DE COBIJA</v>
      </c>
      <c r="D1138" s="385" t="str">
        <f>+C1138</f>
        <v>EMPRESA PUBLICA MUNICIPAL DE SERVICIOS DE AGUA Y ALCANTARRILLADO SANITARIO DE COBIJA</v>
      </c>
      <c r="E1138" s="242" t="s">
        <v>1304</v>
      </c>
      <c r="F1138" s="243">
        <f ca="1">+IFERROR(INDEX('Hoja de Trabajo para listado'!$A$155:$Z$1048576,MATCH($A1138,'Hoja de Trabajo para listado'!$A$155:$A$1048576,0),MATCH((CUADRO!F$5&amp;$E1138),'Hoja de Trabajo para listado'!$A$151:$Z$151,0)),0)+IFERROR(INDEX('Hoja de Trabajo para listado'!$AB$155:$BA$1048576,MATCH($A1138,'Hoja de Trabajo para listado'!$AB$155:$AB$1048576,0),MATCH((CUADRO!F$5&amp;$E1138),'Hoja de Trabajo para listado'!$AB$151:$BA$151,0)),0)+IFERROR(INDEX('Hoja de Trabajo para listado'!$BC$155:$CB$1048576,MATCH($A1138,'Hoja de Trabajo para listado'!$BC$155:$BC$1048576,0),MATCH((CUADRO!F$5&amp;$E1138),'Hoja de Trabajo para listado'!$BC$151:$CB$151,0)),0)+IFERROR(INDEX('Hoja de Trabajo para listado'!$DE$153:$DG$274,MATCH($A1138,'Hoja de Trabajo para listado'!$DE$153:$DE$1048576,0),MATCH((CUADRO!F$5&amp;$E1138),'Hoja de Trabajo para listado'!$DE$151:$DG$151,0)),0)+IFERROR(INDEX('Hoja de Trabajo para listado'!$CD$155:$DC$1048576,MATCH($A1138,'Hoja de Trabajo para listado'!$CD$155:$CD$1048576,0),MATCH((CUADRO!F$5&amp;$E1138),'Hoja de Trabajo para listado'!$CD$151:$DC$151,0)),0)</f>
        <v>0</v>
      </c>
      <c r="G1138" s="243">
        <f ca="1">+IFERROR(INDEX('Hoja de Trabajo para listado'!$A$155:$Z$1048576,MATCH($A1138,'Hoja de Trabajo para listado'!$A$155:$A$1048576,0),MATCH((CUADRO!G$5&amp;$E1138),'Hoja de Trabajo para listado'!$A$151:$Z$151,0)),0)+IFERROR(INDEX('Hoja de Trabajo para listado'!$AB$155:$BA$1048576,MATCH($A1138,'Hoja de Trabajo para listado'!$AB$155:$AB$1048576,0),MATCH((CUADRO!G$5&amp;$E1138),'Hoja de Trabajo para listado'!$AB$151:$BA$151,0)),0)+IFERROR(INDEX('Hoja de Trabajo para listado'!$BC$155:$CB$1048576,MATCH($A1138,'Hoja de Trabajo para listado'!$BC$155:$BC$1048576,0),MATCH((CUADRO!G$5&amp;$E1138),'Hoja de Trabajo para listado'!$BC$151:$CB$151,0)),0)+IFERROR(INDEX('Hoja de Trabajo para listado'!$DE$153:$DG$274,MATCH($A1138,'Hoja de Trabajo para listado'!$DE$153:$DE$1048576,0),MATCH((CUADRO!G$5&amp;$E1138),'Hoja de Trabajo para listado'!$DE$151:$DG$151,0)),0)+IFERROR(INDEX('Hoja de Trabajo para listado'!$CD$155:$DC$1048576,MATCH($A1138,'Hoja de Trabajo para listado'!$CD$155:$CD$1048576,0),MATCH((CUADRO!G$5&amp;$E1138),'Hoja de Trabajo para listado'!$CD$151:$DC$151,0)),0)</f>
        <v>0</v>
      </c>
      <c r="H1138" s="243">
        <f ca="1">+IFERROR(INDEX('Hoja de Trabajo para listado'!$A$155:$Z$1048576,MATCH($A1138,'Hoja de Trabajo para listado'!$A$155:$A$1048576,0),MATCH((CUADRO!H$5&amp;$E1138),'Hoja de Trabajo para listado'!$A$151:$Z$151,0)),0)+IFERROR(INDEX('Hoja de Trabajo para listado'!$AB$155:$BA$1048576,MATCH($A1138,'Hoja de Trabajo para listado'!$AB$155:$AB$1048576,0),MATCH((CUADRO!H$5&amp;$E1138),'Hoja de Trabajo para listado'!$AB$151:$BA$151,0)),0)+IFERROR(INDEX('Hoja de Trabajo para listado'!$BC$155:$CB$1048576,MATCH($A1138,'Hoja de Trabajo para listado'!$BC$155:$BC$1048576,0),MATCH((CUADRO!H$5&amp;$E1138),'Hoja de Trabajo para listado'!$BC$151:$CB$151,0)),0)+IFERROR(INDEX('Hoja de Trabajo para listado'!$DE$153:$DG$274,MATCH($A1138,'Hoja de Trabajo para listado'!$DE$153:$DE$1048576,0),MATCH((CUADRO!H$5&amp;$E1138),'Hoja de Trabajo para listado'!$DE$151:$DG$151,0)),0)+IFERROR(INDEX('Hoja de Trabajo para listado'!$CD$155:$DC$1048576,MATCH($A1138,'Hoja de Trabajo para listado'!$CD$155:$CD$1048576,0),MATCH((CUADRO!H$5&amp;$E1138),'Hoja de Trabajo para listado'!$CD$151:$DC$151,0)),0)</f>
        <v>0</v>
      </c>
      <c r="I1138" s="243">
        <f ca="1">+IFERROR(INDEX('Hoja de Trabajo para listado'!$A$155:$Z$1048576,MATCH($A1138,'Hoja de Trabajo para listado'!$A$155:$A$1048576,0),MATCH((CUADRO!I$5&amp;$E1138),'Hoja de Trabajo para listado'!$A$151:$Z$151,0)),0)+IFERROR(INDEX('Hoja de Trabajo para listado'!$AB$155:$BA$1048576,MATCH($A1138,'Hoja de Trabajo para listado'!$AB$155:$AB$1048576,0),MATCH((CUADRO!I$5&amp;$E1138),'Hoja de Trabajo para listado'!$AB$151:$BA$151,0)),0)+IFERROR(INDEX('Hoja de Trabajo para listado'!$BC$155:$CB$1048576,MATCH($A1138,'Hoja de Trabajo para listado'!$BC$155:$BC$1048576,0),MATCH((CUADRO!I$5&amp;$E1138),'Hoja de Trabajo para listado'!$BC$151:$CB$151,0)),0)+IFERROR(INDEX('Hoja de Trabajo para listado'!$DE$153:$DG$274,MATCH($A1138,'Hoja de Trabajo para listado'!$DE$153:$DE$1048576,0),MATCH((CUADRO!I$5&amp;$E1138),'Hoja de Trabajo para listado'!$DE$151:$DG$151,0)),0)+IFERROR(INDEX('Hoja de Trabajo para listado'!$CD$155:$DC$1048576,MATCH($A1138,'Hoja de Trabajo para listado'!$CD$155:$CD$1048576,0),MATCH((CUADRO!I$5&amp;$E1138),'Hoja de Trabajo para listado'!$CD$151:$DC$151,0)),0)</f>
        <v>0</v>
      </c>
      <c r="J1138" s="243">
        <f ca="1">+IFERROR(INDEX('Hoja de Trabajo para listado'!$A$155:$Z$1048576,MATCH($A1138,'Hoja de Trabajo para listado'!$A$155:$A$1048576,0),MATCH((CUADRO!J$5&amp;$E1138),'Hoja de Trabajo para listado'!$A$151:$Z$151,0)),0)+IFERROR(INDEX('Hoja de Trabajo para listado'!$AB$155:$BA$1048576,MATCH($A1138,'Hoja de Trabajo para listado'!$AB$155:$AB$1048576,0),MATCH((CUADRO!J$5&amp;$E1138),'Hoja de Trabajo para listado'!$AB$151:$BA$151,0)),0)+IFERROR(INDEX('Hoja de Trabajo para listado'!$BC$155:$CB$1048576,MATCH($A1138,'Hoja de Trabajo para listado'!$BC$155:$BC$1048576,0),MATCH((CUADRO!J$5&amp;$E1138),'Hoja de Trabajo para listado'!$BC$151:$CB$151,0)),0)+IFERROR(INDEX('Hoja de Trabajo para listado'!$DE$153:$DG$274,MATCH($A1138,'Hoja de Trabajo para listado'!$DE$153:$DE$1048576,0),MATCH((CUADRO!J$5&amp;$E1138),'Hoja de Trabajo para listado'!$DE$151:$DG$151,0)),0)+IFERROR(INDEX('Hoja de Trabajo para listado'!$CD$155:$DC$1048576,MATCH($A1138,'Hoja de Trabajo para listado'!$CD$155:$CD$1048576,0),MATCH((CUADRO!J$5&amp;$E1138),'Hoja de Trabajo para listado'!$CD$151:$DC$151,0)),0)</f>
        <v>0</v>
      </c>
      <c r="K1138" s="243">
        <f ca="1">+IFERROR(INDEX('Hoja de Trabajo para listado'!$A$155:$Z$1048576,MATCH($A1138,'Hoja de Trabajo para listado'!$A$155:$A$1048576,0),MATCH((CUADRO!K$5&amp;$E1138),'Hoja de Trabajo para listado'!$A$151:$Z$151,0)),0)+IFERROR(INDEX('Hoja de Trabajo para listado'!$AB$155:$BA$1048576,MATCH($A1138,'Hoja de Trabajo para listado'!$AB$155:$AB$1048576,0),MATCH((CUADRO!K$5&amp;$E1138),'Hoja de Trabajo para listado'!$AB$151:$BA$151,0)),0)+IFERROR(INDEX('Hoja de Trabajo para listado'!$BC$155:$CB$1048576,MATCH($A1138,'Hoja de Trabajo para listado'!$BC$155:$BC$1048576,0),MATCH((CUADRO!K$5&amp;$E1138),'Hoja de Trabajo para listado'!$BC$151:$CB$151,0)),0)+IFERROR(INDEX('Hoja de Trabajo para listado'!$DE$153:$DG$274,MATCH($A1138,'Hoja de Trabajo para listado'!$DE$153:$DE$1048576,0),MATCH((CUADRO!K$5&amp;$E1138),'Hoja de Trabajo para listado'!$DE$151:$DG$151,0)),0)+IFERROR(INDEX('Hoja de Trabajo para listado'!$CD$155:$DC$1048576,MATCH($A1138,'Hoja de Trabajo para listado'!$CD$155:$CD$1048576,0),MATCH((CUADRO!K$5&amp;$E1138),'Hoja de Trabajo para listado'!$CD$151:$DC$151,0)),0)</f>
        <v>0</v>
      </c>
      <c r="L1138" s="243">
        <f ca="1">+IFERROR(INDEX('Hoja de Trabajo para listado'!$A$155:$Z$1048576,MATCH($A1138,'Hoja de Trabajo para listado'!$A$155:$A$1048576,0),MATCH((CUADRO!L$5&amp;$E1138),'Hoja de Trabajo para listado'!$A$151:$Z$151,0)),0)+IFERROR(INDEX('Hoja de Trabajo para listado'!$AB$155:$BA$1048576,MATCH($A1138,'Hoja de Trabajo para listado'!$AB$155:$AB$1048576,0),MATCH((CUADRO!L$5&amp;$E1138),'Hoja de Trabajo para listado'!$AB$151:$BA$151,0)),0)+IFERROR(INDEX('Hoja de Trabajo para listado'!$BC$155:$CB$1048576,MATCH($A1138,'Hoja de Trabajo para listado'!$BC$155:$BC$1048576,0),MATCH((CUADRO!L$5&amp;$E1138),'Hoja de Trabajo para listado'!$BC$151:$CB$151,0)),0)+IFERROR(INDEX('Hoja de Trabajo para listado'!$DE$153:$DG$274,MATCH($A1138,'Hoja de Trabajo para listado'!$DE$153:$DE$1048576,0),MATCH((CUADRO!L$5&amp;$E1138),'Hoja de Trabajo para listado'!$DE$151:$DG$151,0)),0)+IFERROR(INDEX('Hoja de Trabajo para listado'!$CD$155:$DC$1048576,MATCH($A1138,'Hoja de Trabajo para listado'!$CD$155:$CD$1048576,0),MATCH((CUADRO!L$5&amp;$E1138),'Hoja de Trabajo para listado'!$CD$151:$DC$151,0)),0)</f>
        <v>0</v>
      </c>
      <c r="M1138" s="243">
        <f ca="1">+IFERROR(INDEX('Hoja de Trabajo para listado'!$A$155:$Z$1048576,MATCH($A1138,'Hoja de Trabajo para listado'!$A$155:$A$1048576,0),MATCH((CUADRO!M$5&amp;$E1138),'Hoja de Trabajo para listado'!$A$151:$Z$151,0)),0)+IFERROR(INDEX('Hoja de Trabajo para listado'!$AB$155:$BA$1048576,MATCH($A1138,'Hoja de Trabajo para listado'!$AB$155:$AB$1048576,0),MATCH((CUADRO!M$5&amp;$E1138),'Hoja de Trabajo para listado'!$AB$151:$BA$151,0)),0)+IFERROR(INDEX('Hoja de Trabajo para listado'!$BC$155:$CB$1048576,MATCH($A1138,'Hoja de Trabajo para listado'!$BC$155:$BC$1048576,0),MATCH((CUADRO!M$5&amp;$E1138),'Hoja de Trabajo para listado'!$BC$151:$CB$151,0)),0)+IFERROR(INDEX('Hoja de Trabajo para listado'!$DE$153:$DG$274,MATCH($A1138,'Hoja de Trabajo para listado'!$DE$153:$DE$1048576,0),MATCH((CUADRO!M$5&amp;$E1138),'Hoja de Trabajo para listado'!$DE$151:$DG$151,0)),0)+IFERROR(INDEX('Hoja de Trabajo para listado'!$CD$155:$DC$1048576,MATCH($A1138,'Hoja de Trabajo para listado'!$CD$155:$CD$1048576,0),MATCH((CUADRO!M$5&amp;$E1138),'Hoja de Trabajo para listado'!$CD$151:$DC$151,0)),0)</f>
        <v>0</v>
      </c>
      <c r="N1138" s="243">
        <f ca="1">+IFERROR(INDEX('Hoja de Trabajo para listado'!$A$155:$Z$1048576,MATCH($A1138,'Hoja de Trabajo para listado'!$A$155:$A$1048576,0),MATCH((CUADRO!N$5&amp;$E1138),'Hoja de Trabajo para listado'!$A$151:$Z$151,0)),0)+IFERROR(INDEX('Hoja de Trabajo para listado'!$AB$155:$BA$1048576,MATCH($A1138,'Hoja de Trabajo para listado'!$AB$155:$AB$1048576,0),MATCH((CUADRO!N$5&amp;$E1138),'Hoja de Trabajo para listado'!$AB$151:$BA$151,0)),0)+IFERROR(INDEX('Hoja de Trabajo para listado'!$BC$155:$CB$1048576,MATCH($A1138,'Hoja de Trabajo para listado'!$BC$155:$BC$1048576,0),MATCH((CUADRO!N$5&amp;$E1138),'Hoja de Trabajo para listado'!$BC$151:$CB$151,0)),0)+IFERROR(INDEX('Hoja de Trabajo para listado'!$DE$153:$DG$274,MATCH($A1138,'Hoja de Trabajo para listado'!$DE$153:$DE$1048576,0),MATCH((CUADRO!N$5&amp;$E1138),'Hoja de Trabajo para listado'!$DE$151:$DG$151,0)),0)+IFERROR(INDEX('Hoja de Trabajo para listado'!$CD$155:$DC$1048576,MATCH($A1138,'Hoja de Trabajo para listado'!$CD$155:$CD$1048576,0),MATCH((CUADRO!N$5&amp;$E1138),'Hoja de Trabajo para listado'!$CD$151:$DC$151,0)),0)</f>
        <v>0</v>
      </c>
      <c r="O1138" s="243">
        <f ca="1">+IFERROR(INDEX('Hoja de Trabajo para listado'!$A$155:$Z$1048576,MATCH($A1138,'Hoja de Trabajo para listado'!$A$155:$A$1048576,0),MATCH((CUADRO!O$5&amp;$E1138),'Hoja de Trabajo para listado'!$A$151:$Z$151,0)),0)+IFERROR(INDEX('Hoja de Trabajo para listado'!$AB$155:$BA$1048576,MATCH($A1138,'Hoja de Trabajo para listado'!$AB$155:$AB$1048576,0),MATCH((CUADRO!O$5&amp;$E1138),'Hoja de Trabajo para listado'!$AB$151:$BA$151,0)),0)+IFERROR(INDEX('Hoja de Trabajo para listado'!$BC$155:$CB$1048576,MATCH($A1138,'Hoja de Trabajo para listado'!$BC$155:$BC$1048576,0),MATCH((CUADRO!O$5&amp;$E1138),'Hoja de Trabajo para listado'!$BC$151:$CB$151,0)),0)+IFERROR(INDEX('Hoja de Trabajo para listado'!$DE$153:$DG$274,MATCH($A1138,'Hoja de Trabajo para listado'!$DE$153:$DE$1048576,0),MATCH((CUADRO!O$5&amp;$E1138),'Hoja de Trabajo para listado'!$DE$151:$DG$151,0)),0)+IFERROR(INDEX('Hoja de Trabajo para listado'!$CD$155:$DC$1048576,MATCH($A1138,'Hoja de Trabajo para listado'!$CD$155:$CD$1048576,0),MATCH((CUADRO!O$5&amp;$E1138),'Hoja de Trabajo para listado'!$CD$151:$DC$151,0)),0)</f>
        <v>0</v>
      </c>
      <c r="P1138" s="243">
        <f ca="1">+IFERROR(INDEX('Hoja de Trabajo para listado'!$A$155:$Z$1048576,MATCH($A1138,'Hoja de Trabajo para listado'!$A$155:$A$1048576,0),MATCH((CUADRO!P$5&amp;$E1138),'Hoja de Trabajo para listado'!$A$151:$Z$151,0)),0)+IFERROR(INDEX('Hoja de Trabajo para listado'!$AB$155:$BA$1048576,MATCH($A1138,'Hoja de Trabajo para listado'!$AB$155:$AB$1048576,0),MATCH((CUADRO!P$5&amp;$E1138),'Hoja de Trabajo para listado'!$AB$151:$BA$151,0)),0)+IFERROR(INDEX('Hoja de Trabajo para listado'!$BC$155:$CB$1048576,MATCH($A1138,'Hoja de Trabajo para listado'!$BC$155:$BC$1048576,0),MATCH((CUADRO!P$5&amp;$E1138),'Hoja de Trabajo para listado'!$BC$151:$CB$151,0)),0)+IFERROR(INDEX('Hoja de Trabajo para listado'!$DE$153:$DG$274,MATCH($A1138,'Hoja de Trabajo para listado'!$DE$153:$DE$1048576,0),MATCH((CUADRO!P$5&amp;$E1138),'Hoja de Trabajo para listado'!$DE$151:$DG$151,0)),0)+IFERROR(INDEX('Hoja de Trabajo para listado'!$CD$155:$DC$1048576,MATCH($A1138,'Hoja de Trabajo para listado'!$CD$155:$CD$1048576,0),MATCH((CUADRO!P$5&amp;$E1138),'Hoja de Trabajo para listado'!$CD$151:$DC$151,0)),0)</f>
        <v>0</v>
      </c>
      <c r="Q1138" s="243">
        <f ca="1">+IFERROR(INDEX('Hoja de Trabajo para listado'!$A$155:$Z$1048576,MATCH($A1138,'Hoja de Trabajo para listado'!$A$155:$A$1048576,0),MATCH((CUADRO!Q$5&amp;$E1138),'Hoja de Trabajo para listado'!$A$151:$Z$151,0)),0)+IFERROR(INDEX('Hoja de Trabajo para listado'!$AB$155:$BA$1048576,MATCH($A1138,'Hoja de Trabajo para listado'!$AB$155:$AB$1048576,0),MATCH((CUADRO!Q$5&amp;$E1138),'Hoja de Trabajo para listado'!$AB$151:$BA$151,0)),0)+IFERROR(INDEX('Hoja de Trabajo para listado'!$BC$155:$CB$1048576,MATCH($A1138,'Hoja de Trabajo para listado'!$BC$155:$BC$1048576,0),MATCH((CUADRO!Q$5&amp;$E1138),'Hoja de Trabajo para listado'!$BC$151:$CB$151,0)),0)+IFERROR(INDEX('Hoja de Trabajo para listado'!$DE$153:$DG$274,MATCH($A1138,'Hoja de Trabajo para listado'!$DE$153:$DE$1048576,0),MATCH((CUADRO!Q$5&amp;$E1138),'Hoja de Trabajo para listado'!$DE$151:$DG$151,0)),0)+IFERROR(INDEX('Hoja de Trabajo para listado'!$CD$155:$DC$1048576,MATCH($A1138,'Hoja de Trabajo para listado'!$CD$155:$CD$1048576,0),MATCH((CUADRO!Q$5&amp;$E1138),'Hoja de Trabajo para listado'!$CD$151:$DC$151,0)),0)</f>
        <v>0</v>
      </c>
      <c r="R1138" s="243">
        <f t="shared" ca="1" si="37"/>
        <v>0</v>
      </c>
      <c r="S1138" s="249"/>
      <c r="T1138" s="243">
        <f ca="1">+T1139</f>
        <v>0</v>
      </c>
      <c r="U1138" s="242">
        <f t="shared" si="38"/>
        <v>1</v>
      </c>
      <c r="V1138" s="333" t="str">
        <f>+VLOOKUP(A1138,bd_lista!$A$3:$E$590,5,FALSE)</f>
        <v>Empresas Municipales</v>
      </c>
      <c r="W1138" s="383" t="str">
        <f>+V1138</f>
        <v>Empresas Municipales</v>
      </c>
      <c r="X1138" s="242">
        <f>+VLOOKUP(A1138,[3]Sheet1!$A$13:$D$744,4,FALSE)</f>
        <v>0</v>
      </c>
      <c r="Y1138" s="242" t="e">
        <f>+VLOOKUP(X1138,bd_lista!$A$3:$C$590,3,FALSE)</f>
        <v>#N/A</v>
      </c>
      <c r="Z1138" s="294">
        <f>+X1138</f>
        <v>0</v>
      </c>
      <c r="AA1138" s="295" t="e">
        <f>+Y1138</f>
        <v>#N/A</v>
      </c>
    </row>
    <row r="1139" spans="1:27" customFormat="1" ht="15" hidden="1" customHeight="1">
      <c r="A1139" s="32">
        <v>2320</v>
      </c>
      <c r="B1139" s="389"/>
      <c r="C1139" s="247" t="str">
        <f>+VLOOKUP(A1139,bd_lista!$A$3:$C$590,3,FALSE)</f>
        <v>EMPRESA PUBLICA MUNICIPAL DE SERVICIOS DE AGUA Y ALCANTARRILLADO SANITARIO DE COBIJA</v>
      </c>
      <c r="D1139" s="386"/>
      <c r="E1139" s="244" t="s">
        <v>1305</v>
      </c>
      <c r="F1139" s="245">
        <f ca="1">+IFERROR(INDEX('Hoja de Trabajo para listado'!$A$155:$Z$1048576,MATCH($A1139,'Hoja de Trabajo para listado'!$A$155:$A$1048576,0),MATCH((CUADRO!F$5&amp;$E1139),'Hoja de Trabajo para listado'!$A$151:$Z$151,0)),0)+IFERROR(INDEX('Hoja de Trabajo para listado'!$AB$155:$BA$1048576,MATCH($A1139,'Hoja de Trabajo para listado'!$AB$155:$AB$1048576,0),MATCH((CUADRO!F$5&amp;$E1139),'Hoja de Trabajo para listado'!$AB$151:$BA$151,0)),0)+IFERROR(INDEX('Hoja de Trabajo para listado'!$BC$155:$CB$1048576,MATCH($A1139,'Hoja de Trabajo para listado'!$BC$155:$BC$1048576,0),MATCH((CUADRO!F$5&amp;$E1139),'Hoja de Trabajo para listado'!$BC$151:$CB$151,0)),0)+IFERROR(INDEX('Hoja de Trabajo para listado'!$DE$153:$DG$274,MATCH($A1139,'Hoja de Trabajo para listado'!$DE$153:$DE$1048576,0),MATCH((CUADRO!F$5&amp;$E1139),'Hoja de Trabajo para listado'!$DE$151:$DG$151,0)),0)+IFERROR(INDEX('Hoja de Trabajo para listado'!$CD$155:$DC$1048576,MATCH($A1139,'Hoja de Trabajo para listado'!$CD$155:$CD$1048576,0),MATCH((CUADRO!F$5&amp;$E1139),'Hoja de Trabajo para listado'!$CD$151:$DC$151,0)),0)</f>
        <v>0</v>
      </c>
      <c r="G1139" s="245">
        <f ca="1">+IFERROR(INDEX('Hoja de Trabajo para listado'!$A$155:$Z$1048576,MATCH($A1139,'Hoja de Trabajo para listado'!$A$155:$A$1048576,0),MATCH((CUADRO!G$5&amp;$E1139),'Hoja de Trabajo para listado'!$A$151:$Z$151,0)),0)+IFERROR(INDEX('Hoja de Trabajo para listado'!$AB$155:$BA$1048576,MATCH($A1139,'Hoja de Trabajo para listado'!$AB$155:$AB$1048576,0),MATCH((CUADRO!G$5&amp;$E1139),'Hoja de Trabajo para listado'!$AB$151:$BA$151,0)),0)+IFERROR(INDEX('Hoja de Trabajo para listado'!$BC$155:$CB$1048576,MATCH($A1139,'Hoja de Trabajo para listado'!$BC$155:$BC$1048576,0),MATCH((CUADRO!G$5&amp;$E1139),'Hoja de Trabajo para listado'!$BC$151:$CB$151,0)),0)+IFERROR(INDEX('Hoja de Trabajo para listado'!$DE$153:$DG$274,MATCH($A1139,'Hoja de Trabajo para listado'!$DE$153:$DE$1048576,0),MATCH((CUADRO!G$5&amp;$E1139),'Hoja de Trabajo para listado'!$DE$151:$DG$151,0)),0)+IFERROR(INDEX('Hoja de Trabajo para listado'!$CD$155:$DC$1048576,MATCH($A1139,'Hoja de Trabajo para listado'!$CD$155:$CD$1048576,0),MATCH((CUADRO!G$5&amp;$E1139),'Hoja de Trabajo para listado'!$CD$151:$DC$151,0)),0)</f>
        <v>0</v>
      </c>
      <c r="H1139" s="245">
        <f ca="1">+IFERROR(INDEX('Hoja de Trabajo para listado'!$A$155:$Z$1048576,MATCH($A1139,'Hoja de Trabajo para listado'!$A$155:$A$1048576,0),MATCH((CUADRO!H$5&amp;$E1139),'Hoja de Trabajo para listado'!$A$151:$Z$151,0)),0)+IFERROR(INDEX('Hoja de Trabajo para listado'!$AB$155:$BA$1048576,MATCH($A1139,'Hoja de Trabajo para listado'!$AB$155:$AB$1048576,0),MATCH((CUADRO!H$5&amp;$E1139),'Hoja de Trabajo para listado'!$AB$151:$BA$151,0)),0)+IFERROR(INDEX('Hoja de Trabajo para listado'!$BC$155:$CB$1048576,MATCH($A1139,'Hoja de Trabajo para listado'!$BC$155:$BC$1048576,0),MATCH((CUADRO!H$5&amp;$E1139),'Hoja de Trabajo para listado'!$BC$151:$CB$151,0)),0)+IFERROR(INDEX('Hoja de Trabajo para listado'!$DE$153:$DG$274,MATCH($A1139,'Hoja de Trabajo para listado'!$DE$153:$DE$1048576,0),MATCH((CUADRO!H$5&amp;$E1139),'Hoja de Trabajo para listado'!$DE$151:$DG$151,0)),0)+IFERROR(INDEX('Hoja de Trabajo para listado'!$CD$155:$DC$1048576,MATCH($A1139,'Hoja de Trabajo para listado'!$CD$155:$CD$1048576,0),MATCH((CUADRO!H$5&amp;$E1139),'Hoja de Trabajo para listado'!$CD$151:$DC$151,0)),0)</f>
        <v>0</v>
      </c>
      <c r="I1139" s="245">
        <f ca="1">+IFERROR(INDEX('Hoja de Trabajo para listado'!$A$155:$Z$1048576,MATCH($A1139,'Hoja de Trabajo para listado'!$A$155:$A$1048576,0),MATCH((CUADRO!I$5&amp;$E1139),'Hoja de Trabajo para listado'!$A$151:$Z$151,0)),0)+IFERROR(INDEX('Hoja de Trabajo para listado'!$AB$155:$BA$1048576,MATCH($A1139,'Hoja de Trabajo para listado'!$AB$155:$AB$1048576,0),MATCH((CUADRO!I$5&amp;$E1139),'Hoja de Trabajo para listado'!$AB$151:$BA$151,0)),0)+IFERROR(INDEX('Hoja de Trabajo para listado'!$BC$155:$CB$1048576,MATCH($A1139,'Hoja de Trabajo para listado'!$BC$155:$BC$1048576,0),MATCH((CUADRO!I$5&amp;$E1139),'Hoja de Trabajo para listado'!$BC$151:$CB$151,0)),0)+IFERROR(INDEX('Hoja de Trabajo para listado'!$DE$153:$DG$274,MATCH($A1139,'Hoja de Trabajo para listado'!$DE$153:$DE$1048576,0),MATCH((CUADRO!I$5&amp;$E1139),'Hoja de Trabajo para listado'!$DE$151:$DG$151,0)),0)+IFERROR(INDEX('Hoja de Trabajo para listado'!$CD$155:$DC$1048576,MATCH($A1139,'Hoja de Trabajo para listado'!$CD$155:$CD$1048576,0),MATCH((CUADRO!I$5&amp;$E1139),'Hoja de Trabajo para listado'!$CD$151:$DC$151,0)),0)</f>
        <v>0</v>
      </c>
      <c r="J1139" s="245">
        <f ca="1">+IFERROR(INDEX('Hoja de Trabajo para listado'!$A$155:$Z$1048576,MATCH($A1139,'Hoja de Trabajo para listado'!$A$155:$A$1048576,0),MATCH((CUADRO!J$5&amp;$E1139),'Hoja de Trabajo para listado'!$A$151:$Z$151,0)),0)+IFERROR(INDEX('Hoja de Trabajo para listado'!$AB$155:$BA$1048576,MATCH($A1139,'Hoja de Trabajo para listado'!$AB$155:$AB$1048576,0),MATCH((CUADRO!J$5&amp;$E1139),'Hoja de Trabajo para listado'!$AB$151:$BA$151,0)),0)+IFERROR(INDEX('Hoja de Trabajo para listado'!$BC$155:$CB$1048576,MATCH($A1139,'Hoja de Trabajo para listado'!$BC$155:$BC$1048576,0),MATCH((CUADRO!J$5&amp;$E1139),'Hoja de Trabajo para listado'!$BC$151:$CB$151,0)),0)+IFERROR(INDEX('Hoja de Trabajo para listado'!$DE$153:$DG$274,MATCH($A1139,'Hoja de Trabajo para listado'!$DE$153:$DE$1048576,0),MATCH((CUADRO!J$5&amp;$E1139),'Hoja de Trabajo para listado'!$DE$151:$DG$151,0)),0)+IFERROR(INDEX('Hoja de Trabajo para listado'!$CD$155:$DC$1048576,MATCH($A1139,'Hoja de Trabajo para listado'!$CD$155:$CD$1048576,0),MATCH((CUADRO!J$5&amp;$E1139),'Hoja de Trabajo para listado'!$CD$151:$DC$151,0)),0)</f>
        <v>0</v>
      </c>
      <c r="K1139" s="245">
        <f ca="1">+IFERROR(INDEX('Hoja de Trabajo para listado'!$A$155:$Z$1048576,MATCH($A1139,'Hoja de Trabajo para listado'!$A$155:$A$1048576,0),MATCH((CUADRO!K$5&amp;$E1139),'Hoja de Trabajo para listado'!$A$151:$Z$151,0)),0)+IFERROR(INDEX('Hoja de Trabajo para listado'!$AB$155:$BA$1048576,MATCH($A1139,'Hoja de Trabajo para listado'!$AB$155:$AB$1048576,0),MATCH((CUADRO!K$5&amp;$E1139),'Hoja de Trabajo para listado'!$AB$151:$BA$151,0)),0)+IFERROR(INDEX('Hoja de Trabajo para listado'!$BC$155:$CB$1048576,MATCH($A1139,'Hoja de Trabajo para listado'!$BC$155:$BC$1048576,0),MATCH((CUADRO!K$5&amp;$E1139),'Hoja de Trabajo para listado'!$BC$151:$CB$151,0)),0)+IFERROR(INDEX('Hoja de Trabajo para listado'!$DE$153:$DG$274,MATCH($A1139,'Hoja de Trabajo para listado'!$DE$153:$DE$1048576,0),MATCH((CUADRO!K$5&amp;$E1139),'Hoja de Trabajo para listado'!$DE$151:$DG$151,0)),0)+IFERROR(INDEX('Hoja de Trabajo para listado'!$CD$155:$DC$1048576,MATCH($A1139,'Hoja de Trabajo para listado'!$CD$155:$CD$1048576,0),MATCH((CUADRO!K$5&amp;$E1139),'Hoja de Trabajo para listado'!$CD$151:$DC$151,0)),0)</f>
        <v>0</v>
      </c>
      <c r="L1139" s="245">
        <f ca="1">+IFERROR(INDEX('Hoja de Trabajo para listado'!$A$155:$Z$1048576,MATCH($A1139,'Hoja de Trabajo para listado'!$A$155:$A$1048576,0),MATCH((CUADRO!L$5&amp;$E1139),'Hoja de Trabajo para listado'!$A$151:$Z$151,0)),0)+IFERROR(INDEX('Hoja de Trabajo para listado'!$AB$155:$BA$1048576,MATCH($A1139,'Hoja de Trabajo para listado'!$AB$155:$AB$1048576,0),MATCH((CUADRO!L$5&amp;$E1139),'Hoja de Trabajo para listado'!$AB$151:$BA$151,0)),0)+IFERROR(INDEX('Hoja de Trabajo para listado'!$BC$155:$CB$1048576,MATCH($A1139,'Hoja de Trabajo para listado'!$BC$155:$BC$1048576,0),MATCH((CUADRO!L$5&amp;$E1139),'Hoja de Trabajo para listado'!$BC$151:$CB$151,0)),0)+IFERROR(INDEX('Hoja de Trabajo para listado'!$DE$153:$DG$274,MATCH($A1139,'Hoja de Trabajo para listado'!$DE$153:$DE$1048576,0),MATCH((CUADRO!L$5&amp;$E1139),'Hoja de Trabajo para listado'!$DE$151:$DG$151,0)),0)+IFERROR(INDEX('Hoja de Trabajo para listado'!$CD$155:$DC$1048576,MATCH($A1139,'Hoja de Trabajo para listado'!$CD$155:$CD$1048576,0),MATCH((CUADRO!L$5&amp;$E1139),'Hoja de Trabajo para listado'!$CD$151:$DC$151,0)),0)</f>
        <v>0</v>
      </c>
      <c r="M1139" s="245">
        <f ca="1">+IFERROR(INDEX('Hoja de Trabajo para listado'!$A$155:$Z$1048576,MATCH($A1139,'Hoja de Trabajo para listado'!$A$155:$A$1048576,0),MATCH((CUADRO!M$5&amp;$E1139),'Hoja de Trabajo para listado'!$A$151:$Z$151,0)),0)+IFERROR(INDEX('Hoja de Trabajo para listado'!$AB$155:$BA$1048576,MATCH($A1139,'Hoja de Trabajo para listado'!$AB$155:$AB$1048576,0),MATCH((CUADRO!M$5&amp;$E1139),'Hoja de Trabajo para listado'!$AB$151:$BA$151,0)),0)+IFERROR(INDEX('Hoja de Trabajo para listado'!$BC$155:$CB$1048576,MATCH($A1139,'Hoja de Trabajo para listado'!$BC$155:$BC$1048576,0),MATCH((CUADRO!M$5&amp;$E1139),'Hoja de Trabajo para listado'!$BC$151:$CB$151,0)),0)+IFERROR(INDEX('Hoja de Trabajo para listado'!$DE$153:$DG$274,MATCH($A1139,'Hoja de Trabajo para listado'!$DE$153:$DE$1048576,0),MATCH((CUADRO!M$5&amp;$E1139),'Hoja de Trabajo para listado'!$DE$151:$DG$151,0)),0)+IFERROR(INDEX('Hoja de Trabajo para listado'!$CD$155:$DC$1048576,MATCH($A1139,'Hoja de Trabajo para listado'!$CD$155:$CD$1048576,0),MATCH((CUADRO!M$5&amp;$E1139),'Hoja de Trabajo para listado'!$CD$151:$DC$151,0)),0)</f>
        <v>0</v>
      </c>
      <c r="N1139" s="245">
        <f ca="1">+IFERROR(INDEX('Hoja de Trabajo para listado'!$A$155:$Z$1048576,MATCH($A1139,'Hoja de Trabajo para listado'!$A$155:$A$1048576,0),MATCH((CUADRO!N$5&amp;$E1139),'Hoja de Trabajo para listado'!$A$151:$Z$151,0)),0)+IFERROR(INDEX('Hoja de Trabajo para listado'!$AB$155:$BA$1048576,MATCH($A1139,'Hoja de Trabajo para listado'!$AB$155:$AB$1048576,0),MATCH((CUADRO!N$5&amp;$E1139),'Hoja de Trabajo para listado'!$AB$151:$BA$151,0)),0)+IFERROR(INDEX('Hoja de Trabajo para listado'!$BC$155:$CB$1048576,MATCH($A1139,'Hoja de Trabajo para listado'!$BC$155:$BC$1048576,0),MATCH((CUADRO!N$5&amp;$E1139),'Hoja de Trabajo para listado'!$BC$151:$CB$151,0)),0)+IFERROR(INDEX('Hoja de Trabajo para listado'!$DE$153:$DG$274,MATCH($A1139,'Hoja de Trabajo para listado'!$DE$153:$DE$1048576,0),MATCH((CUADRO!N$5&amp;$E1139),'Hoja de Trabajo para listado'!$DE$151:$DG$151,0)),0)+IFERROR(INDEX('Hoja de Trabajo para listado'!$CD$155:$DC$1048576,MATCH($A1139,'Hoja de Trabajo para listado'!$CD$155:$CD$1048576,0),MATCH((CUADRO!N$5&amp;$E1139),'Hoja de Trabajo para listado'!$CD$151:$DC$151,0)),0)</f>
        <v>0</v>
      </c>
      <c r="O1139" s="245">
        <f ca="1">+IFERROR(INDEX('Hoja de Trabajo para listado'!$A$155:$Z$1048576,MATCH($A1139,'Hoja de Trabajo para listado'!$A$155:$A$1048576,0),MATCH((CUADRO!O$5&amp;$E1139),'Hoja de Trabajo para listado'!$A$151:$Z$151,0)),0)+IFERROR(INDEX('Hoja de Trabajo para listado'!$AB$155:$BA$1048576,MATCH($A1139,'Hoja de Trabajo para listado'!$AB$155:$AB$1048576,0),MATCH((CUADRO!O$5&amp;$E1139),'Hoja de Trabajo para listado'!$AB$151:$BA$151,0)),0)+IFERROR(INDEX('Hoja de Trabajo para listado'!$BC$155:$CB$1048576,MATCH($A1139,'Hoja de Trabajo para listado'!$BC$155:$BC$1048576,0),MATCH((CUADRO!O$5&amp;$E1139),'Hoja de Trabajo para listado'!$BC$151:$CB$151,0)),0)+IFERROR(INDEX('Hoja de Trabajo para listado'!$DE$153:$DG$274,MATCH($A1139,'Hoja de Trabajo para listado'!$DE$153:$DE$1048576,0),MATCH((CUADRO!O$5&amp;$E1139),'Hoja de Trabajo para listado'!$DE$151:$DG$151,0)),0)+IFERROR(INDEX('Hoja de Trabajo para listado'!$CD$155:$DC$1048576,MATCH($A1139,'Hoja de Trabajo para listado'!$CD$155:$CD$1048576,0),MATCH((CUADRO!O$5&amp;$E1139),'Hoja de Trabajo para listado'!$CD$151:$DC$151,0)),0)</f>
        <v>0</v>
      </c>
      <c r="P1139" s="245">
        <f ca="1">+IFERROR(INDEX('Hoja de Trabajo para listado'!$A$155:$Z$1048576,MATCH($A1139,'Hoja de Trabajo para listado'!$A$155:$A$1048576,0),MATCH((CUADRO!P$5&amp;$E1139),'Hoja de Trabajo para listado'!$A$151:$Z$151,0)),0)+IFERROR(INDEX('Hoja de Trabajo para listado'!$AB$155:$BA$1048576,MATCH($A1139,'Hoja de Trabajo para listado'!$AB$155:$AB$1048576,0),MATCH((CUADRO!P$5&amp;$E1139),'Hoja de Trabajo para listado'!$AB$151:$BA$151,0)),0)+IFERROR(INDEX('Hoja de Trabajo para listado'!$BC$155:$CB$1048576,MATCH($A1139,'Hoja de Trabajo para listado'!$BC$155:$BC$1048576,0),MATCH((CUADRO!P$5&amp;$E1139),'Hoja de Trabajo para listado'!$BC$151:$CB$151,0)),0)+IFERROR(INDEX('Hoja de Trabajo para listado'!$DE$153:$DG$274,MATCH($A1139,'Hoja de Trabajo para listado'!$DE$153:$DE$1048576,0),MATCH((CUADRO!P$5&amp;$E1139),'Hoja de Trabajo para listado'!$DE$151:$DG$151,0)),0)+IFERROR(INDEX('Hoja de Trabajo para listado'!$CD$155:$DC$1048576,MATCH($A1139,'Hoja de Trabajo para listado'!$CD$155:$CD$1048576,0),MATCH((CUADRO!P$5&amp;$E1139),'Hoja de Trabajo para listado'!$CD$151:$DC$151,0)),0)</f>
        <v>0</v>
      </c>
      <c r="Q1139" s="245">
        <f ca="1">+IFERROR(INDEX('Hoja de Trabajo para listado'!$A$155:$Z$1048576,MATCH($A1139,'Hoja de Trabajo para listado'!$A$155:$A$1048576,0),MATCH((CUADRO!Q$5&amp;$E1139),'Hoja de Trabajo para listado'!$A$151:$Z$151,0)),0)+IFERROR(INDEX('Hoja de Trabajo para listado'!$AB$155:$BA$1048576,MATCH($A1139,'Hoja de Trabajo para listado'!$AB$155:$AB$1048576,0),MATCH((CUADRO!Q$5&amp;$E1139),'Hoja de Trabajo para listado'!$AB$151:$BA$151,0)),0)+IFERROR(INDEX('Hoja de Trabajo para listado'!$BC$155:$CB$1048576,MATCH($A1139,'Hoja de Trabajo para listado'!$BC$155:$BC$1048576,0),MATCH((CUADRO!Q$5&amp;$E1139),'Hoja de Trabajo para listado'!$BC$151:$CB$151,0)),0)+IFERROR(INDEX('Hoja de Trabajo para listado'!$DE$153:$DG$274,MATCH($A1139,'Hoja de Trabajo para listado'!$DE$153:$DE$1048576,0),MATCH((CUADRO!Q$5&amp;$E1139),'Hoja de Trabajo para listado'!$DE$151:$DG$151,0)),0)+IFERROR(INDEX('Hoja de Trabajo para listado'!$CD$155:$DC$1048576,MATCH($A1139,'Hoja de Trabajo para listado'!$CD$155:$CD$1048576,0),MATCH((CUADRO!Q$5&amp;$E1139),'Hoja de Trabajo para listado'!$CD$151:$DC$151,0)),0)</f>
        <v>0</v>
      </c>
      <c r="R1139" s="245">
        <f t="shared" ca="1" si="37"/>
        <v>0</v>
      </c>
      <c r="S1139" s="259">
        <f ca="1">+R1138+R1139</f>
        <v>0</v>
      </c>
      <c r="T1139" s="245">
        <f ca="1">+S1139</f>
        <v>0</v>
      </c>
      <c r="U1139" s="244">
        <f t="shared" si="38"/>
        <v>2</v>
      </c>
      <c r="V1139" s="333" t="str">
        <f>+VLOOKUP(A1139,bd_lista!$A$3:$E$590,5,FALSE)</f>
        <v>Empresas Municipales</v>
      </c>
      <c r="W1139" s="384"/>
      <c r="X1139" s="242">
        <f>+VLOOKUP(A1139,[3]Sheet1!$A$13:$D$744,4,FALSE)</f>
        <v>0</v>
      </c>
      <c r="Y1139" s="242" t="e">
        <f>+VLOOKUP(X1139,bd_lista!$A$3:$C$590,3,FALSE)</f>
        <v>#N/A</v>
      </c>
      <c r="Z1139" s="292"/>
      <c r="AA1139" s="293"/>
    </row>
    <row r="1140" spans="1:27" customFormat="1" ht="15" hidden="1" customHeight="1">
      <c r="A1140" s="32">
        <v>2322</v>
      </c>
      <c r="B1140" s="388">
        <f>+A1140</f>
        <v>2322</v>
      </c>
      <c r="C1140" s="247" t="str">
        <f>+VLOOKUP(A1140,bd_lista!$A$3:$C$590,3,FALSE)</f>
        <v>ENTIDAD MATADERO FRIGORIFICO MUNICIPAL DE TARIJA</v>
      </c>
      <c r="D1140" s="385" t="str">
        <f>+C1140</f>
        <v>ENTIDAD MATADERO FRIGORIFICO MUNICIPAL DE TARIJA</v>
      </c>
      <c r="E1140" s="242" t="s">
        <v>1304</v>
      </c>
      <c r="F1140" s="243">
        <f ca="1">+IFERROR(INDEX('Hoja de Trabajo para listado'!$A$155:$Z$1048576,MATCH($A1140,'Hoja de Trabajo para listado'!$A$155:$A$1048576,0),MATCH((CUADRO!F$5&amp;$E1140),'Hoja de Trabajo para listado'!$A$151:$Z$151,0)),0)+IFERROR(INDEX('Hoja de Trabajo para listado'!$AB$155:$BA$1048576,MATCH($A1140,'Hoja de Trabajo para listado'!$AB$155:$AB$1048576,0),MATCH((CUADRO!F$5&amp;$E1140),'Hoja de Trabajo para listado'!$AB$151:$BA$151,0)),0)+IFERROR(INDEX('Hoja de Trabajo para listado'!$BC$155:$CB$1048576,MATCH($A1140,'Hoja de Trabajo para listado'!$BC$155:$BC$1048576,0),MATCH((CUADRO!F$5&amp;$E1140),'Hoja de Trabajo para listado'!$BC$151:$CB$151,0)),0)+IFERROR(INDEX('Hoja de Trabajo para listado'!$DE$153:$DG$274,MATCH($A1140,'Hoja de Trabajo para listado'!$DE$153:$DE$1048576,0),MATCH((CUADRO!F$5&amp;$E1140),'Hoja de Trabajo para listado'!$DE$151:$DG$151,0)),0)+IFERROR(INDEX('Hoja de Trabajo para listado'!$CD$155:$DC$1048576,MATCH($A1140,'Hoja de Trabajo para listado'!$CD$155:$CD$1048576,0),MATCH((CUADRO!F$5&amp;$E1140),'Hoja de Trabajo para listado'!$CD$151:$DC$151,0)),0)</f>
        <v>0</v>
      </c>
      <c r="G1140" s="243">
        <f ca="1">+IFERROR(INDEX('Hoja de Trabajo para listado'!$A$155:$Z$1048576,MATCH($A1140,'Hoja de Trabajo para listado'!$A$155:$A$1048576,0),MATCH((CUADRO!G$5&amp;$E1140),'Hoja de Trabajo para listado'!$A$151:$Z$151,0)),0)+IFERROR(INDEX('Hoja de Trabajo para listado'!$AB$155:$BA$1048576,MATCH($A1140,'Hoja de Trabajo para listado'!$AB$155:$AB$1048576,0),MATCH((CUADRO!G$5&amp;$E1140),'Hoja de Trabajo para listado'!$AB$151:$BA$151,0)),0)+IFERROR(INDEX('Hoja de Trabajo para listado'!$BC$155:$CB$1048576,MATCH($A1140,'Hoja de Trabajo para listado'!$BC$155:$BC$1048576,0),MATCH((CUADRO!G$5&amp;$E1140),'Hoja de Trabajo para listado'!$BC$151:$CB$151,0)),0)+IFERROR(INDEX('Hoja de Trabajo para listado'!$DE$153:$DG$274,MATCH($A1140,'Hoja de Trabajo para listado'!$DE$153:$DE$1048576,0),MATCH((CUADRO!G$5&amp;$E1140),'Hoja de Trabajo para listado'!$DE$151:$DG$151,0)),0)+IFERROR(INDEX('Hoja de Trabajo para listado'!$CD$155:$DC$1048576,MATCH($A1140,'Hoja de Trabajo para listado'!$CD$155:$CD$1048576,0),MATCH((CUADRO!G$5&amp;$E1140),'Hoja de Trabajo para listado'!$CD$151:$DC$151,0)),0)</f>
        <v>0</v>
      </c>
      <c r="H1140" s="243">
        <f ca="1">+IFERROR(INDEX('Hoja de Trabajo para listado'!$A$155:$Z$1048576,MATCH($A1140,'Hoja de Trabajo para listado'!$A$155:$A$1048576,0),MATCH((CUADRO!H$5&amp;$E1140),'Hoja de Trabajo para listado'!$A$151:$Z$151,0)),0)+IFERROR(INDEX('Hoja de Trabajo para listado'!$AB$155:$BA$1048576,MATCH($A1140,'Hoja de Trabajo para listado'!$AB$155:$AB$1048576,0),MATCH((CUADRO!H$5&amp;$E1140),'Hoja de Trabajo para listado'!$AB$151:$BA$151,0)),0)+IFERROR(INDEX('Hoja de Trabajo para listado'!$BC$155:$CB$1048576,MATCH($A1140,'Hoja de Trabajo para listado'!$BC$155:$BC$1048576,0),MATCH((CUADRO!H$5&amp;$E1140),'Hoja de Trabajo para listado'!$BC$151:$CB$151,0)),0)+IFERROR(INDEX('Hoja de Trabajo para listado'!$DE$153:$DG$274,MATCH($A1140,'Hoja de Trabajo para listado'!$DE$153:$DE$1048576,0),MATCH((CUADRO!H$5&amp;$E1140),'Hoja de Trabajo para listado'!$DE$151:$DG$151,0)),0)+IFERROR(INDEX('Hoja de Trabajo para listado'!$CD$155:$DC$1048576,MATCH($A1140,'Hoja de Trabajo para listado'!$CD$155:$CD$1048576,0),MATCH((CUADRO!H$5&amp;$E1140),'Hoja de Trabajo para listado'!$CD$151:$DC$151,0)),0)</f>
        <v>0</v>
      </c>
      <c r="I1140" s="243">
        <f ca="1">+IFERROR(INDEX('Hoja de Trabajo para listado'!$A$155:$Z$1048576,MATCH($A1140,'Hoja de Trabajo para listado'!$A$155:$A$1048576,0),MATCH((CUADRO!I$5&amp;$E1140),'Hoja de Trabajo para listado'!$A$151:$Z$151,0)),0)+IFERROR(INDEX('Hoja de Trabajo para listado'!$AB$155:$BA$1048576,MATCH($A1140,'Hoja de Trabajo para listado'!$AB$155:$AB$1048576,0),MATCH((CUADRO!I$5&amp;$E1140),'Hoja de Trabajo para listado'!$AB$151:$BA$151,0)),0)+IFERROR(INDEX('Hoja de Trabajo para listado'!$BC$155:$CB$1048576,MATCH($A1140,'Hoja de Trabajo para listado'!$BC$155:$BC$1048576,0),MATCH((CUADRO!I$5&amp;$E1140),'Hoja de Trabajo para listado'!$BC$151:$CB$151,0)),0)+IFERROR(INDEX('Hoja de Trabajo para listado'!$DE$153:$DG$274,MATCH($A1140,'Hoja de Trabajo para listado'!$DE$153:$DE$1048576,0),MATCH((CUADRO!I$5&amp;$E1140),'Hoja de Trabajo para listado'!$DE$151:$DG$151,0)),0)+IFERROR(INDEX('Hoja de Trabajo para listado'!$CD$155:$DC$1048576,MATCH($A1140,'Hoja de Trabajo para listado'!$CD$155:$CD$1048576,0),MATCH((CUADRO!I$5&amp;$E1140),'Hoja de Trabajo para listado'!$CD$151:$DC$151,0)),0)</f>
        <v>0</v>
      </c>
      <c r="J1140" s="243">
        <f ca="1">+IFERROR(INDEX('Hoja de Trabajo para listado'!$A$155:$Z$1048576,MATCH($A1140,'Hoja de Trabajo para listado'!$A$155:$A$1048576,0),MATCH((CUADRO!J$5&amp;$E1140),'Hoja de Trabajo para listado'!$A$151:$Z$151,0)),0)+IFERROR(INDEX('Hoja de Trabajo para listado'!$AB$155:$BA$1048576,MATCH($A1140,'Hoja de Trabajo para listado'!$AB$155:$AB$1048576,0),MATCH((CUADRO!J$5&amp;$E1140),'Hoja de Trabajo para listado'!$AB$151:$BA$151,0)),0)+IFERROR(INDEX('Hoja de Trabajo para listado'!$BC$155:$CB$1048576,MATCH($A1140,'Hoja de Trabajo para listado'!$BC$155:$BC$1048576,0),MATCH((CUADRO!J$5&amp;$E1140),'Hoja de Trabajo para listado'!$BC$151:$CB$151,0)),0)+IFERROR(INDEX('Hoja de Trabajo para listado'!$DE$153:$DG$274,MATCH($A1140,'Hoja de Trabajo para listado'!$DE$153:$DE$1048576,0),MATCH((CUADRO!J$5&amp;$E1140),'Hoja de Trabajo para listado'!$DE$151:$DG$151,0)),0)+IFERROR(INDEX('Hoja de Trabajo para listado'!$CD$155:$DC$1048576,MATCH($A1140,'Hoja de Trabajo para listado'!$CD$155:$CD$1048576,0),MATCH((CUADRO!J$5&amp;$E1140),'Hoja de Trabajo para listado'!$CD$151:$DC$151,0)),0)</f>
        <v>0</v>
      </c>
      <c r="K1140" s="243">
        <f ca="1">+IFERROR(INDEX('Hoja de Trabajo para listado'!$A$155:$Z$1048576,MATCH($A1140,'Hoja de Trabajo para listado'!$A$155:$A$1048576,0),MATCH((CUADRO!K$5&amp;$E1140),'Hoja de Trabajo para listado'!$A$151:$Z$151,0)),0)+IFERROR(INDEX('Hoja de Trabajo para listado'!$AB$155:$BA$1048576,MATCH($A1140,'Hoja de Trabajo para listado'!$AB$155:$AB$1048576,0),MATCH((CUADRO!K$5&amp;$E1140),'Hoja de Trabajo para listado'!$AB$151:$BA$151,0)),0)+IFERROR(INDEX('Hoja de Trabajo para listado'!$BC$155:$CB$1048576,MATCH($A1140,'Hoja de Trabajo para listado'!$BC$155:$BC$1048576,0),MATCH((CUADRO!K$5&amp;$E1140),'Hoja de Trabajo para listado'!$BC$151:$CB$151,0)),0)+IFERROR(INDEX('Hoja de Trabajo para listado'!$DE$153:$DG$274,MATCH($A1140,'Hoja de Trabajo para listado'!$DE$153:$DE$1048576,0),MATCH((CUADRO!K$5&amp;$E1140),'Hoja de Trabajo para listado'!$DE$151:$DG$151,0)),0)+IFERROR(INDEX('Hoja de Trabajo para listado'!$CD$155:$DC$1048576,MATCH($A1140,'Hoja de Trabajo para listado'!$CD$155:$CD$1048576,0),MATCH((CUADRO!K$5&amp;$E1140),'Hoja de Trabajo para listado'!$CD$151:$DC$151,0)),0)</f>
        <v>0</v>
      </c>
      <c r="L1140" s="243">
        <f ca="1">+IFERROR(INDEX('Hoja de Trabajo para listado'!$A$155:$Z$1048576,MATCH($A1140,'Hoja de Trabajo para listado'!$A$155:$A$1048576,0),MATCH((CUADRO!L$5&amp;$E1140),'Hoja de Trabajo para listado'!$A$151:$Z$151,0)),0)+IFERROR(INDEX('Hoja de Trabajo para listado'!$AB$155:$BA$1048576,MATCH($A1140,'Hoja de Trabajo para listado'!$AB$155:$AB$1048576,0),MATCH((CUADRO!L$5&amp;$E1140),'Hoja de Trabajo para listado'!$AB$151:$BA$151,0)),0)+IFERROR(INDEX('Hoja de Trabajo para listado'!$BC$155:$CB$1048576,MATCH($A1140,'Hoja de Trabajo para listado'!$BC$155:$BC$1048576,0),MATCH((CUADRO!L$5&amp;$E1140),'Hoja de Trabajo para listado'!$BC$151:$CB$151,0)),0)+IFERROR(INDEX('Hoja de Trabajo para listado'!$DE$153:$DG$274,MATCH($A1140,'Hoja de Trabajo para listado'!$DE$153:$DE$1048576,0),MATCH((CUADRO!L$5&amp;$E1140),'Hoja de Trabajo para listado'!$DE$151:$DG$151,0)),0)+IFERROR(INDEX('Hoja de Trabajo para listado'!$CD$155:$DC$1048576,MATCH($A1140,'Hoja de Trabajo para listado'!$CD$155:$CD$1048576,0),MATCH((CUADRO!L$5&amp;$E1140),'Hoja de Trabajo para listado'!$CD$151:$DC$151,0)),0)</f>
        <v>0</v>
      </c>
      <c r="M1140" s="243">
        <f ca="1">+IFERROR(INDEX('Hoja de Trabajo para listado'!$A$155:$Z$1048576,MATCH($A1140,'Hoja de Trabajo para listado'!$A$155:$A$1048576,0),MATCH((CUADRO!M$5&amp;$E1140),'Hoja de Trabajo para listado'!$A$151:$Z$151,0)),0)+IFERROR(INDEX('Hoja de Trabajo para listado'!$AB$155:$BA$1048576,MATCH($A1140,'Hoja de Trabajo para listado'!$AB$155:$AB$1048576,0),MATCH((CUADRO!M$5&amp;$E1140),'Hoja de Trabajo para listado'!$AB$151:$BA$151,0)),0)+IFERROR(INDEX('Hoja de Trabajo para listado'!$BC$155:$CB$1048576,MATCH($A1140,'Hoja de Trabajo para listado'!$BC$155:$BC$1048576,0),MATCH((CUADRO!M$5&amp;$E1140),'Hoja de Trabajo para listado'!$BC$151:$CB$151,0)),0)+IFERROR(INDEX('Hoja de Trabajo para listado'!$DE$153:$DG$274,MATCH($A1140,'Hoja de Trabajo para listado'!$DE$153:$DE$1048576,0),MATCH((CUADRO!M$5&amp;$E1140),'Hoja de Trabajo para listado'!$DE$151:$DG$151,0)),0)+IFERROR(INDEX('Hoja de Trabajo para listado'!$CD$155:$DC$1048576,MATCH($A1140,'Hoja de Trabajo para listado'!$CD$155:$CD$1048576,0),MATCH((CUADRO!M$5&amp;$E1140),'Hoja de Trabajo para listado'!$CD$151:$DC$151,0)),0)</f>
        <v>0</v>
      </c>
      <c r="N1140" s="243">
        <f ca="1">+IFERROR(INDEX('Hoja de Trabajo para listado'!$A$155:$Z$1048576,MATCH($A1140,'Hoja de Trabajo para listado'!$A$155:$A$1048576,0),MATCH((CUADRO!N$5&amp;$E1140),'Hoja de Trabajo para listado'!$A$151:$Z$151,0)),0)+IFERROR(INDEX('Hoja de Trabajo para listado'!$AB$155:$BA$1048576,MATCH($A1140,'Hoja de Trabajo para listado'!$AB$155:$AB$1048576,0),MATCH((CUADRO!N$5&amp;$E1140),'Hoja de Trabajo para listado'!$AB$151:$BA$151,0)),0)+IFERROR(INDEX('Hoja de Trabajo para listado'!$BC$155:$CB$1048576,MATCH($A1140,'Hoja de Trabajo para listado'!$BC$155:$BC$1048576,0),MATCH((CUADRO!N$5&amp;$E1140),'Hoja de Trabajo para listado'!$BC$151:$CB$151,0)),0)+IFERROR(INDEX('Hoja de Trabajo para listado'!$DE$153:$DG$274,MATCH($A1140,'Hoja de Trabajo para listado'!$DE$153:$DE$1048576,0),MATCH((CUADRO!N$5&amp;$E1140),'Hoja de Trabajo para listado'!$DE$151:$DG$151,0)),0)+IFERROR(INDEX('Hoja de Trabajo para listado'!$CD$155:$DC$1048576,MATCH($A1140,'Hoja de Trabajo para listado'!$CD$155:$CD$1048576,0),MATCH((CUADRO!N$5&amp;$E1140),'Hoja de Trabajo para listado'!$CD$151:$DC$151,0)),0)</f>
        <v>0</v>
      </c>
      <c r="O1140" s="243">
        <f ca="1">+IFERROR(INDEX('Hoja de Trabajo para listado'!$A$155:$Z$1048576,MATCH($A1140,'Hoja de Trabajo para listado'!$A$155:$A$1048576,0),MATCH((CUADRO!O$5&amp;$E1140),'Hoja de Trabajo para listado'!$A$151:$Z$151,0)),0)+IFERROR(INDEX('Hoja de Trabajo para listado'!$AB$155:$BA$1048576,MATCH($A1140,'Hoja de Trabajo para listado'!$AB$155:$AB$1048576,0),MATCH((CUADRO!O$5&amp;$E1140),'Hoja de Trabajo para listado'!$AB$151:$BA$151,0)),0)+IFERROR(INDEX('Hoja de Trabajo para listado'!$BC$155:$CB$1048576,MATCH($A1140,'Hoja de Trabajo para listado'!$BC$155:$BC$1048576,0),MATCH((CUADRO!O$5&amp;$E1140),'Hoja de Trabajo para listado'!$BC$151:$CB$151,0)),0)+IFERROR(INDEX('Hoja de Trabajo para listado'!$DE$153:$DG$274,MATCH($A1140,'Hoja de Trabajo para listado'!$DE$153:$DE$1048576,0),MATCH((CUADRO!O$5&amp;$E1140),'Hoja de Trabajo para listado'!$DE$151:$DG$151,0)),0)+IFERROR(INDEX('Hoja de Trabajo para listado'!$CD$155:$DC$1048576,MATCH($A1140,'Hoja de Trabajo para listado'!$CD$155:$CD$1048576,0),MATCH((CUADRO!O$5&amp;$E1140),'Hoja de Trabajo para listado'!$CD$151:$DC$151,0)),0)</f>
        <v>0</v>
      </c>
      <c r="P1140" s="243">
        <f ca="1">+IFERROR(INDEX('Hoja de Trabajo para listado'!$A$155:$Z$1048576,MATCH($A1140,'Hoja de Trabajo para listado'!$A$155:$A$1048576,0),MATCH((CUADRO!P$5&amp;$E1140),'Hoja de Trabajo para listado'!$A$151:$Z$151,0)),0)+IFERROR(INDEX('Hoja de Trabajo para listado'!$AB$155:$BA$1048576,MATCH($A1140,'Hoja de Trabajo para listado'!$AB$155:$AB$1048576,0),MATCH((CUADRO!P$5&amp;$E1140),'Hoja de Trabajo para listado'!$AB$151:$BA$151,0)),0)+IFERROR(INDEX('Hoja de Trabajo para listado'!$BC$155:$CB$1048576,MATCH($A1140,'Hoja de Trabajo para listado'!$BC$155:$BC$1048576,0),MATCH((CUADRO!P$5&amp;$E1140),'Hoja de Trabajo para listado'!$BC$151:$CB$151,0)),0)+IFERROR(INDEX('Hoja de Trabajo para listado'!$DE$153:$DG$274,MATCH($A1140,'Hoja de Trabajo para listado'!$DE$153:$DE$1048576,0),MATCH((CUADRO!P$5&amp;$E1140),'Hoja de Trabajo para listado'!$DE$151:$DG$151,0)),0)+IFERROR(INDEX('Hoja de Trabajo para listado'!$CD$155:$DC$1048576,MATCH($A1140,'Hoja de Trabajo para listado'!$CD$155:$CD$1048576,0),MATCH((CUADRO!P$5&amp;$E1140),'Hoja de Trabajo para listado'!$CD$151:$DC$151,0)),0)</f>
        <v>0</v>
      </c>
      <c r="Q1140" s="243">
        <f ca="1">+IFERROR(INDEX('Hoja de Trabajo para listado'!$A$155:$Z$1048576,MATCH($A1140,'Hoja de Trabajo para listado'!$A$155:$A$1048576,0),MATCH((CUADRO!Q$5&amp;$E1140),'Hoja de Trabajo para listado'!$A$151:$Z$151,0)),0)+IFERROR(INDEX('Hoja de Trabajo para listado'!$AB$155:$BA$1048576,MATCH($A1140,'Hoja de Trabajo para listado'!$AB$155:$AB$1048576,0),MATCH((CUADRO!Q$5&amp;$E1140),'Hoja de Trabajo para listado'!$AB$151:$BA$151,0)),0)+IFERROR(INDEX('Hoja de Trabajo para listado'!$BC$155:$CB$1048576,MATCH($A1140,'Hoja de Trabajo para listado'!$BC$155:$BC$1048576,0),MATCH((CUADRO!Q$5&amp;$E1140),'Hoja de Trabajo para listado'!$BC$151:$CB$151,0)),0)+IFERROR(INDEX('Hoja de Trabajo para listado'!$DE$153:$DG$274,MATCH($A1140,'Hoja de Trabajo para listado'!$DE$153:$DE$1048576,0),MATCH((CUADRO!Q$5&amp;$E1140),'Hoja de Trabajo para listado'!$DE$151:$DG$151,0)),0)+IFERROR(INDEX('Hoja de Trabajo para listado'!$CD$155:$DC$1048576,MATCH($A1140,'Hoja de Trabajo para listado'!$CD$155:$CD$1048576,0),MATCH((CUADRO!Q$5&amp;$E1140),'Hoja de Trabajo para listado'!$CD$151:$DC$151,0)),0)</f>
        <v>0</v>
      </c>
      <c r="R1140" s="243">
        <f t="shared" ca="1" si="37"/>
        <v>0</v>
      </c>
      <c r="S1140" s="249"/>
      <c r="T1140" s="243">
        <f ca="1">+T1141</f>
        <v>0</v>
      </c>
      <c r="U1140" s="242">
        <f t="shared" si="38"/>
        <v>1</v>
      </c>
      <c r="V1140" s="333" t="str">
        <f>+VLOOKUP(A1140,bd_lista!$A$3:$E$590,5,FALSE)</f>
        <v>Instituciones Descentralizadas Municipales</v>
      </c>
      <c r="W1140" s="383" t="str">
        <f>+V1140</f>
        <v>Instituciones Descentralizadas Municipales</v>
      </c>
      <c r="X1140" s="242">
        <f>+VLOOKUP(A1140,[3]Sheet1!$A$13:$D$744,4,FALSE)</f>
        <v>0</v>
      </c>
      <c r="Y1140" s="242" t="e">
        <f>+VLOOKUP(X1140,bd_lista!$A$3:$C$590,3,FALSE)</f>
        <v>#N/A</v>
      </c>
      <c r="Z1140" s="294">
        <f>+X1140</f>
        <v>0</v>
      </c>
      <c r="AA1140" s="295" t="e">
        <f>+Y1140</f>
        <v>#N/A</v>
      </c>
    </row>
    <row r="1141" spans="1:27" customFormat="1" ht="15" hidden="1" customHeight="1">
      <c r="A1141" s="32">
        <v>2322</v>
      </c>
      <c r="B1141" s="389"/>
      <c r="C1141" s="247" t="str">
        <f>+VLOOKUP(A1141,bd_lista!$A$3:$C$590,3,FALSE)</f>
        <v>ENTIDAD MATADERO FRIGORIFICO MUNICIPAL DE TARIJA</v>
      </c>
      <c r="D1141" s="386"/>
      <c r="E1141" s="244" t="s">
        <v>1305</v>
      </c>
      <c r="F1141" s="245">
        <f ca="1">+IFERROR(INDEX('Hoja de Trabajo para listado'!$A$155:$Z$1048576,MATCH($A1141,'Hoja de Trabajo para listado'!$A$155:$A$1048576,0),MATCH((CUADRO!F$5&amp;$E1141),'Hoja de Trabajo para listado'!$A$151:$Z$151,0)),0)+IFERROR(INDEX('Hoja de Trabajo para listado'!$AB$155:$BA$1048576,MATCH($A1141,'Hoja de Trabajo para listado'!$AB$155:$AB$1048576,0),MATCH((CUADRO!F$5&amp;$E1141),'Hoja de Trabajo para listado'!$AB$151:$BA$151,0)),0)+IFERROR(INDEX('Hoja de Trabajo para listado'!$BC$155:$CB$1048576,MATCH($A1141,'Hoja de Trabajo para listado'!$BC$155:$BC$1048576,0),MATCH((CUADRO!F$5&amp;$E1141),'Hoja de Trabajo para listado'!$BC$151:$CB$151,0)),0)+IFERROR(INDEX('Hoja de Trabajo para listado'!$DE$153:$DG$274,MATCH($A1141,'Hoja de Trabajo para listado'!$DE$153:$DE$1048576,0),MATCH((CUADRO!F$5&amp;$E1141),'Hoja de Trabajo para listado'!$DE$151:$DG$151,0)),0)+IFERROR(INDEX('Hoja de Trabajo para listado'!$CD$155:$DC$1048576,MATCH($A1141,'Hoja de Trabajo para listado'!$CD$155:$CD$1048576,0),MATCH((CUADRO!F$5&amp;$E1141),'Hoja de Trabajo para listado'!$CD$151:$DC$151,0)),0)</f>
        <v>0</v>
      </c>
      <c r="G1141" s="245">
        <f ca="1">+IFERROR(INDEX('Hoja de Trabajo para listado'!$A$155:$Z$1048576,MATCH($A1141,'Hoja de Trabajo para listado'!$A$155:$A$1048576,0),MATCH((CUADRO!G$5&amp;$E1141),'Hoja de Trabajo para listado'!$A$151:$Z$151,0)),0)+IFERROR(INDEX('Hoja de Trabajo para listado'!$AB$155:$BA$1048576,MATCH($A1141,'Hoja de Trabajo para listado'!$AB$155:$AB$1048576,0),MATCH((CUADRO!G$5&amp;$E1141),'Hoja de Trabajo para listado'!$AB$151:$BA$151,0)),0)+IFERROR(INDEX('Hoja de Trabajo para listado'!$BC$155:$CB$1048576,MATCH($A1141,'Hoja de Trabajo para listado'!$BC$155:$BC$1048576,0),MATCH((CUADRO!G$5&amp;$E1141),'Hoja de Trabajo para listado'!$BC$151:$CB$151,0)),0)+IFERROR(INDEX('Hoja de Trabajo para listado'!$DE$153:$DG$274,MATCH($A1141,'Hoja de Trabajo para listado'!$DE$153:$DE$1048576,0),MATCH((CUADRO!G$5&amp;$E1141),'Hoja de Trabajo para listado'!$DE$151:$DG$151,0)),0)+IFERROR(INDEX('Hoja de Trabajo para listado'!$CD$155:$DC$1048576,MATCH($A1141,'Hoja de Trabajo para listado'!$CD$155:$CD$1048576,0),MATCH((CUADRO!G$5&amp;$E1141),'Hoja de Trabajo para listado'!$CD$151:$DC$151,0)),0)</f>
        <v>0</v>
      </c>
      <c r="H1141" s="245">
        <f ca="1">+IFERROR(INDEX('Hoja de Trabajo para listado'!$A$155:$Z$1048576,MATCH($A1141,'Hoja de Trabajo para listado'!$A$155:$A$1048576,0),MATCH((CUADRO!H$5&amp;$E1141),'Hoja de Trabajo para listado'!$A$151:$Z$151,0)),0)+IFERROR(INDEX('Hoja de Trabajo para listado'!$AB$155:$BA$1048576,MATCH($A1141,'Hoja de Trabajo para listado'!$AB$155:$AB$1048576,0),MATCH((CUADRO!H$5&amp;$E1141),'Hoja de Trabajo para listado'!$AB$151:$BA$151,0)),0)+IFERROR(INDEX('Hoja de Trabajo para listado'!$BC$155:$CB$1048576,MATCH($A1141,'Hoja de Trabajo para listado'!$BC$155:$BC$1048576,0),MATCH((CUADRO!H$5&amp;$E1141),'Hoja de Trabajo para listado'!$BC$151:$CB$151,0)),0)+IFERROR(INDEX('Hoja de Trabajo para listado'!$DE$153:$DG$274,MATCH($A1141,'Hoja de Trabajo para listado'!$DE$153:$DE$1048576,0),MATCH((CUADRO!H$5&amp;$E1141),'Hoja de Trabajo para listado'!$DE$151:$DG$151,0)),0)+IFERROR(INDEX('Hoja de Trabajo para listado'!$CD$155:$DC$1048576,MATCH($A1141,'Hoja de Trabajo para listado'!$CD$155:$CD$1048576,0),MATCH((CUADRO!H$5&amp;$E1141),'Hoja de Trabajo para listado'!$CD$151:$DC$151,0)),0)</f>
        <v>0</v>
      </c>
      <c r="I1141" s="245">
        <f ca="1">+IFERROR(INDEX('Hoja de Trabajo para listado'!$A$155:$Z$1048576,MATCH($A1141,'Hoja de Trabajo para listado'!$A$155:$A$1048576,0),MATCH((CUADRO!I$5&amp;$E1141),'Hoja de Trabajo para listado'!$A$151:$Z$151,0)),0)+IFERROR(INDEX('Hoja de Trabajo para listado'!$AB$155:$BA$1048576,MATCH($A1141,'Hoja de Trabajo para listado'!$AB$155:$AB$1048576,0),MATCH((CUADRO!I$5&amp;$E1141),'Hoja de Trabajo para listado'!$AB$151:$BA$151,0)),0)+IFERROR(INDEX('Hoja de Trabajo para listado'!$BC$155:$CB$1048576,MATCH($A1141,'Hoja de Trabajo para listado'!$BC$155:$BC$1048576,0),MATCH((CUADRO!I$5&amp;$E1141),'Hoja de Trabajo para listado'!$BC$151:$CB$151,0)),0)+IFERROR(INDEX('Hoja de Trabajo para listado'!$DE$153:$DG$274,MATCH($A1141,'Hoja de Trabajo para listado'!$DE$153:$DE$1048576,0),MATCH((CUADRO!I$5&amp;$E1141),'Hoja de Trabajo para listado'!$DE$151:$DG$151,0)),0)+IFERROR(INDEX('Hoja de Trabajo para listado'!$CD$155:$DC$1048576,MATCH($A1141,'Hoja de Trabajo para listado'!$CD$155:$CD$1048576,0),MATCH((CUADRO!I$5&amp;$E1141),'Hoja de Trabajo para listado'!$CD$151:$DC$151,0)),0)</f>
        <v>0</v>
      </c>
      <c r="J1141" s="245">
        <f ca="1">+IFERROR(INDEX('Hoja de Trabajo para listado'!$A$155:$Z$1048576,MATCH($A1141,'Hoja de Trabajo para listado'!$A$155:$A$1048576,0),MATCH((CUADRO!J$5&amp;$E1141),'Hoja de Trabajo para listado'!$A$151:$Z$151,0)),0)+IFERROR(INDEX('Hoja de Trabajo para listado'!$AB$155:$BA$1048576,MATCH($A1141,'Hoja de Trabajo para listado'!$AB$155:$AB$1048576,0),MATCH((CUADRO!J$5&amp;$E1141),'Hoja de Trabajo para listado'!$AB$151:$BA$151,0)),0)+IFERROR(INDEX('Hoja de Trabajo para listado'!$BC$155:$CB$1048576,MATCH($A1141,'Hoja de Trabajo para listado'!$BC$155:$BC$1048576,0),MATCH((CUADRO!J$5&amp;$E1141),'Hoja de Trabajo para listado'!$BC$151:$CB$151,0)),0)+IFERROR(INDEX('Hoja de Trabajo para listado'!$DE$153:$DG$274,MATCH($A1141,'Hoja de Trabajo para listado'!$DE$153:$DE$1048576,0),MATCH((CUADRO!J$5&amp;$E1141),'Hoja de Trabajo para listado'!$DE$151:$DG$151,0)),0)+IFERROR(INDEX('Hoja de Trabajo para listado'!$CD$155:$DC$1048576,MATCH($A1141,'Hoja de Trabajo para listado'!$CD$155:$CD$1048576,0),MATCH((CUADRO!J$5&amp;$E1141),'Hoja de Trabajo para listado'!$CD$151:$DC$151,0)),0)</f>
        <v>0</v>
      </c>
      <c r="K1141" s="245">
        <f ca="1">+IFERROR(INDEX('Hoja de Trabajo para listado'!$A$155:$Z$1048576,MATCH($A1141,'Hoja de Trabajo para listado'!$A$155:$A$1048576,0),MATCH((CUADRO!K$5&amp;$E1141),'Hoja de Trabajo para listado'!$A$151:$Z$151,0)),0)+IFERROR(INDEX('Hoja de Trabajo para listado'!$AB$155:$BA$1048576,MATCH($A1141,'Hoja de Trabajo para listado'!$AB$155:$AB$1048576,0),MATCH((CUADRO!K$5&amp;$E1141),'Hoja de Trabajo para listado'!$AB$151:$BA$151,0)),0)+IFERROR(INDEX('Hoja de Trabajo para listado'!$BC$155:$CB$1048576,MATCH($A1141,'Hoja de Trabajo para listado'!$BC$155:$BC$1048576,0),MATCH((CUADRO!K$5&amp;$E1141),'Hoja de Trabajo para listado'!$BC$151:$CB$151,0)),0)+IFERROR(INDEX('Hoja de Trabajo para listado'!$DE$153:$DG$274,MATCH($A1141,'Hoja de Trabajo para listado'!$DE$153:$DE$1048576,0),MATCH((CUADRO!K$5&amp;$E1141),'Hoja de Trabajo para listado'!$DE$151:$DG$151,0)),0)+IFERROR(INDEX('Hoja de Trabajo para listado'!$CD$155:$DC$1048576,MATCH($A1141,'Hoja de Trabajo para listado'!$CD$155:$CD$1048576,0),MATCH((CUADRO!K$5&amp;$E1141),'Hoja de Trabajo para listado'!$CD$151:$DC$151,0)),0)</f>
        <v>0</v>
      </c>
      <c r="L1141" s="245">
        <f ca="1">+IFERROR(INDEX('Hoja de Trabajo para listado'!$A$155:$Z$1048576,MATCH($A1141,'Hoja de Trabajo para listado'!$A$155:$A$1048576,0),MATCH((CUADRO!L$5&amp;$E1141),'Hoja de Trabajo para listado'!$A$151:$Z$151,0)),0)+IFERROR(INDEX('Hoja de Trabajo para listado'!$AB$155:$BA$1048576,MATCH($A1141,'Hoja de Trabajo para listado'!$AB$155:$AB$1048576,0),MATCH((CUADRO!L$5&amp;$E1141),'Hoja de Trabajo para listado'!$AB$151:$BA$151,0)),0)+IFERROR(INDEX('Hoja de Trabajo para listado'!$BC$155:$CB$1048576,MATCH($A1141,'Hoja de Trabajo para listado'!$BC$155:$BC$1048576,0),MATCH((CUADRO!L$5&amp;$E1141),'Hoja de Trabajo para listado'!$BC$151:$CB$151,0)),0)+IFERROR(INDEX('Hoja de Trabajo para listado'!$DE$153:$DG$274,MATCH($A1141,'Hoja de Trabajo para listado'!$DE$153:$DE$1048576,0),MATCH((CUADRO!L$5&amp;$E1141),'Hoja de Trabajo para listado'!$DE$151:$DG$151,0)),0)+IFERROR(INDEX('Hoja de Trabajo para listado'!$CD$155:$DC$1048576,MATCH($A1141,'Hoja de Trabajo para listado'!$CD$155:$CD$1048576,0),MATCH((CUADRO!L$5&amp;$E1141),'Hoja de Trabajo para listado'!$CD$151:$DC$151,0)),0)</f>
        <v>0</v>
      </c>
      <c r="M1141" s="245">
        <f ca="1">+IFERROR(INDEX('Hoja de Trabajo para listado'!$A$155:$Z$1048576,MATCH($A1141,'Hoja de Trabajo para listado'!$A$155:$A$1048576,0),MATCH((CUADRO!M$5&amp;$E1141),'Hoja de Trabajo para listado'!$A$151:$Z$151,0)),0)+IFERROR(INDEX('Hoja de Trabajo para listado'!$AB$155:$BA$1048576,MATCH($A1141,'Hoja de Trabajo para listado'!$AB$155:$AB$1048576,0),MATCH((CUADRO!M$5&amp;$E1141),'Hoja de Trabajo para listado'!$AB$151:$BA$151,0)),0)+IFERROR(INDEX('Hoja de Trabajo para listado'!$BC$155:$CB$1048576,MATCH($A1141,'Hoja de Trabajo para listado'!$BC$155:$BC$1048576,0),MATCH((CUADRO!M$5&amp;$E1141),'Hoja de Trabajo para listado'!$BC$151:$CB$151,0)),0)+IFERROR(INDEX('Hoja de Trabajo para listado'!$DE$153:$DG$274,MATCH($A1141,'Hoja de Trabajo para listado'!$DE$153:$DE$1048576,0),MATCH((CUADRO!M$5&amp;$E1141),'Hoja de Trabajo para listado'!$DE$151:$DG$151,0)),0)+IFERROR(INDEX('Hoja de Trabajo para listado'!$CD$155:$DC$1048576,MATCH($A1141,'Hoja de Trabajo para listado'!$CD$155:$CD$1048576,0),MATCH((CUADRO!M$5&amp;$E1141),'Hoja de Trabajo para listado'!$CD$151:$DC$151,0)),0)</f>
        <v>0</v>
      </c>
      <c r="N1141" s="245">
        <f ca="1">+IFERROR(INDEX('Hoja de Trabajo para listado'!$A$155:$Z$1048576,MATCH($A1141,'Hoja de Trabajo para listado'!$A$155:$A$1048576,0),MATCH((CUADRO!N$5&amp;$E1141),'Hoja de Trabajo para listado'!$A$151:$Z$151,0)),0)+IFERROR(INDEX('Hoja de Trabajo para listado'!$AB$155:$BA$1048576,MATCH($A1141,'Hoja de Trabajo para listado'!$AB$155:$AB$1048576,0),MATCH((CUADRO!N$5&amp;$E1141),'Hoja de Trabajo para listado'!$AB$151:$BA$151,0)),0)+IFERROR(INDEX('Hoja de Trabajo para listado'!$BC$155:$CB$1048576,MATCH($A1141,'Hoja de Trabajo para listado'!$BC$155:$BC$1048576,0),MATCH((CUADRO!N$5&amp;$E1141),'Hoja de Trabajo para listado'!$BC$151:$CB$151,0)),0)+IFERROR(INDEX('Hoja de Trabajo para listado'!$DE$153:$DG$274,MATCH($A1141,'Hoja de Trabajo para listado'!$DE$153:$DE$1048576,0),MATCH((CUADRO!N$5&amp;$E1141),'Hoja de Trabajo para listado'!$DE$151:$DG$151,0)),0)+IFERROR(INDEX('Hoja de Trabajo para listado'!$CD$155:$DC$1048576,MATCH($A1141,'Hoja de Trabajo para listado'!$CD$155:$CD$1048576,0),MATCH((CUADRO!N$5&amp;$E1141),'Hoja de Trabajo para listado'!$CD$151:$DC$151,0)),0)</f>
        <v>0</v>
      </c>
      <c r="O1141" s="245">
        <f ca="1">+IFERROR(INDEX('Hoja de Trabajo para listado'!$A$155:$Z$1048576,MATCH($A1141,'Hoja de Trabajo para listado'!$A$155:$A$1048576,0),MATCH((CUADRO!O$5&amp;$E1141),'Hoja de Trabajo para listado'!$A$151:$Z$151,0)),0)+IFERROR(INDEX('Hoja de Trabajo para listado'!$AB$155:$BA$1048576,MATCH($A1141,'Hoja de Trabajo para listado'!$AB$155:$AB$1048576,0),MATCH((CUADRO!O$5&amp;$E1141),'Hoja de Trabajo para listado'!$AB$151:$BA$151,0)),0)+IFERROR(INDEX('Hoja de Trabajo para listado'!$BC$155:$CB$1048576,MATCH($A1141,'Hoja de Trabajo para listado'!$BC$155:$BC$1048576,0),MATCH((CUADRO!O$5&amp;$E1141),'Hoja de Trabajo para listado'!$BC$151:$CB$151,0)),0)+IFERROR(INDEX('Hoja de Trabajo para listado'!$DE$153:$DG$274,MATCH($A1141,'Hoja de Trabajo para listado'!$DE$153:$DE$1048576,0),MATCH((CUADRO!O$5&amp;$E1141),'Hoja de Trabajo para listado'!$DE$151:$DG$151,0)),0)+IFERROR(INDEX('Hoja de Trabajo para listado'!$CD$155:$DC$1048576,MATCH($A1141,'Hoja de Trabajo para listado'!$CD$155:$CD$1048576,0),MATCH((CUADRO!O$5&amp;$E1141),'Hoja de Trabajo para listado'!$CD$151:$DC$151,0)),0)</f>
        <v>0</v>
      </c>
      <c r="P1141" s="245">
        <f ca="1">+IFERROR(INDEX('Hoja de Trabajo para listado'!$A$155:$Z$1048576,MATCH($A1141,'Hoja de Trabajo para listado'!$A$155:$A$1048576,0),MATCH((CUADRO!P$5&amp;$E1141),'Hoja de Trabajo para listado'!$A$151:$Z$151,0)),0)+IFERROR(INDEX('Hoja de Trabajo para listado'!$AB$155:$BA$1048576,MATCH($A1141,'Hoja de Trabajo para listado'!$AB$155:$AB$1048576,0),MATCH((CUADRO!P$5&amp;$E1141),'Hoja de Trabajo para listado'!$AB$151:$BA$151,0)),0)+IFERROR(INDEX('Hoja de Trabajo para listado'!$BC$155:$CB$1048576,MATCH($A1141,'Hoja de Trabajo para listado'!$BC$155:$BC$1048576,0),MATCH((CUADRO!P$5&amp;$E1141),'Hoja de Trabajo para listado'!$BC$151:$CB$151,0)),0)+IFERROR(INDEX('Hoja de Trabajo para listado'!$DE$153:$DG$274,MATCH($A1141,'Hoja de Trabajo para listado'!$DE$153:$DE$1048576,0),MATCH((CUADRO!P$5&amp;$E1141),'Hoja de Trabajo para listado'!$DE$151:$DG$151,0)),0)+IFERROR(INDEX('Hoja de Trabajo para listado'!$CD$155:$DC$1048576,MATCH($A1141,'Hoja de Trabajo para listado'!$CD$155:$CD$1048576,0),MATCH((CUADRO!P$5&amp;$E1141),'Hoja de Trabajo para listado'!$CD$151:$DC$151,0)),0)</f>
        <v>0</v>
      </c>
      <c r="Q1141" s="245">
        <f ca="1">+IFERROR(INDEX('Hoja de Trabajo para listado'!$A$155:$Z$1048576,MATCH($A1141,'Hoja de Trabajo para listado'!$A$155:$A$1048576,0),MATCH((CUADRO!Q$5&amp;$E1141),'Hoja de Trabajo para listado'!$A$151:$Z$151,0)),0)+IFERROR(INDEX('Hoja de Trabajo para listado'!$AB$155:$BA$1048576,MATCH($A1141,'Hoja de Trabajo para listado'!$AB$155:$AB$1048576,0),MATCH((CUADRO!Q$5&amp;$E1141),'Hoja de Trabajo para listado'!$AB$151:$BA$151,0)),0)+IFERROR(INDEX('Hoja de Trabajo para listado'!$BC$155:$CB$1048576,MATCH($A1141,'Hoja de Trabajo para listado'!$BC$155:$BC$1048576,0),MATCH((CUADRO!Q$5&amp;$E1141),'Hoja de Trabajo para listado'!$BC$151:$CB$151,0)),0)+IFERROR(INDEX('Hoja de Trabajo para listado'!$DE$153:$DG$274,MATCH($A1141,'Hoja de Trabajo para listado'!$DE$153:$DE$1048576,0),MATCH((CUADRO!Q$5&amp;$E1141),'Hoja de Trabajo para listado'!$DE$151:$DG$151,0)),0)+IFERROR(INDEX('Hoja de Trabajo para listado'!$CD$155:$DC$1048576,MATCH($A1141,'Hoja de Trabajo para listado'!$CD$155:$CD$1048576,0),MATCH((CUADRO!Q$5&amp;$E1141),'Hoja de Trabajo para listado'!$CD$151:$DC$151,0)),0)</f>
        <v>0</v>
      </c>
      <c r="R1141" s="245">
        <f t="shared" ca="1" si="37"/>
        <v>0</v>
      </c>
      <c r="S1141" s="259">
        <f ca="1">+R1140+R1141</f>
        <v>0</v>
      </c>
      <c r="T1141" s="245">
        <f ca="1">+S1141</f>
        <v>0</v>
      </c>
      <c r="U1141" s="244">
        <f t="shared" si="38"/>
        <v>2</v>
      </c>
      <c r="V1141" s="333" t="str">
        <f>+VLOOKUP(A1141,bd_lista!$A$3:$E$590,5,FALSE)</f>
        <v>Instituciones Descentralizadas Municipales</v>
      </c>
      <c r="W1141" s="384"/>
      <c r="X1141" s="242">
        <f>+VLOOKUP(A1141,[3]Sheet1!$A$13:$D$744,4,FALSE)</f>
        <v>0</v>
      </c>
      <c r="Y1141" s="242" t="e">
        <f>+VLOOKUP(X1141,bd_lista!$A$3:$C$590,3,FALSE)</f>
        <v>#N/A</v>
      </c>
      <c r="Z1141" s="292"/>
      <c r="AA1141" s="293"/>
    </row>
    <row r="1142" spans="1:27" customFormat="1" ht="15" hidden="1" customHeight="1">
      <c r="A1142" s="32">
        <v>2323</v>
      </c>
      <c r="B1142" s="388">
        <f>+A1142</f>
        <v>2323</v>
      </c>
      <c r="C1142" s="247" t="str">
        <f>+VLOOKUP(A1142,bd_lista!$A$3:$C$590,3,FALSE)</f>
        <v>ENTIDAD ASEO MUNICIPAL DE TARIJA</v>
      </c>
      <c r="D1142" s="385" t="str">
        <f>+C1142</f>
        <v>ENTIDAD ASEO MUNICIPAL DE TARIJA</v>
      </c>
      <c r="E1142" s="242" t="s">
        <v>1304</v>
      </c>
      <c r="F1142" s="243">
        <f ca="1">+IFERROR(INDEX('Hoja de Trabajo para listado'!$A$155:$Z$1048576,MATCH($A1142,'Hoja de Trabajo para listado'!$A$155:$A$1048576,0),MATCH((CUADRO!F$5&amp;$E1142),'Hoja de Trabajo para listado'!$A$151:$Z$151,0)),0)+IFERROR(INDEX('Hoja de Trabajo para listado'!$AB$155:$BA$1048576,MATCH($A1142,'Hoja de Trabajo para listado'!$AB$155:$AB$1048576,0),MATCH((CUADRO!F$5&amp;$E1142),'Hoja de Trabajo para listado'!$AB$151:$BA$151,0)),0)+IFERROR(INDEX('Hoja de Trabajo para listado'!$BC$155:$CB$1048576,MATCH($A1142,'Hoja de Trabajo para listado'!$BC$155:$BC$1048576,0),MATCH((CUADRO!F$5&amp;$E1142),'Hoja de Trabajo para listado'!$BC$151:$CB$151,0)),0)+IFERROR(INDEX('Hoja de Trabajo para listado'!$DE$153:$DG$274,MATCH($A1142,'Hoja de Trabajo para listado'!$DE$153:$DE$1048576,0),MATCH((CUADRO!F$5&amp;$E1142),'Hoja de Trabajo para listado'!$DE$151:$DG$151,0)),0)+IFERROR(INDEX('Hoja de Trabajo para listado'!$CD$155:$DC$1048576,MATCH($A1142,'Hoja de Trabajo para listado'!$CD$155:$CD$1048576,0),MATCH((CUADRO!F$5&amp;$E1142),'Hoja de Trabajo para listado'!$CD$151:$DC$151,0)),0)</f>
        <v>0</v>
      </c>
      <c r="G1142" s="243">
        <f ca="1">+IFERROR(INDEX('Hoja de Trabajo para listado'!$A$155:$Z$1048576,MATCH($A1142,'Hoja de Trabajo para listado'!$A$155:$A$1048576,0),MATCH((CUADRO!G$5&amp;$E1142),'Hoja de Trabajo para listado'!$A$151:$Z$151,0)),0)+IFERROR(INDEX('Hoja de Trabajo para listado'!$AB$155:$BA$1048576,MATCH($A1142,'Hoja de Trabajo para listado'!$AB$155:$AB$1048576,0),MATCH((CUADRO!G$5&amp;$E1142),'Hoja de Trabajo para listado'!$AB$151:$BA$151,0)),0)+IFERROR(INDEX('Hoja de Trabajo para listado'!$BC$155:$CB$1048576,MATCH($A1142,'Hoja de Trabajo para listado'!$BC$155:$BC$1048576,0),MATCH((CUADRO!G$5&amp;$E1142),'Hoja de Trabajo para listado'!$BC$151:$CB$151,0)),0)+IFERROR(INDEX('Hoja de Trabajo para listado'!$DE$153:$DG$274,MATCH($A1142,'Hoja de Trabajo para listado'!$DE$153:$DE$1048576,0),MATCH((CUADRO!G$5&amp;$E1142),'Hoja de Trabajo para listado'!$DE$151:$DG$151,0)),0)+IFERROR(INDEX('Hoja de Trabajo para listado'!$CD$155:$DC$1048576,MATCH($A1142,'Hoja de Trabajo para listado'!$CD$155:$CD$1048576,0),MATCH((CUADRO!G$5&amp;$E1142),'Hoja de Trabajo para listado'!$CD$151:$DC$151,0)),0)</f>
        <v>0</v>
      </c>
      <c r="H1142" s="243">
        <f ca="1">+IFERROR(INDEX('Hoja de Trabajo para listado'!$A$155:$Z$1048576,MATCH($A1142,'Hoja de Trabajo para listado'!$A$155:$A$1048576,0),MATCH((CUADRO!H$5&amp;$E1142),'Hoja de Trabajo para listado'!$A$151:$Z$151,0)),0)+IFERROR(INDEX('Hoja de Trabajo para listado'!$AB$155:$BA$1048576,MATCH($A1142,'Hoja de Trabajo para listado'!$AB$155:$AB$1048576,0),MATCH((CUADRO!H$5&amp;$E1142),'Hoja de Trabajo para listado'!$AB$151:$BA$151,0)),0)+IFERROR(INDEX('Hoja de Trabajo para listado'!$BC$155:$CB$1048576,MATCH($A1142,'Hoja de Trabajo para listado'!$BC$155:$BC$1048576,0),MATCH((CUADRO!H$5&amp;$E1142),'Hoja de Trabajo para listado'!$BC$151:$CB$151,0)),0)+IFERROR(INDEX('Hoja de Trabajo para listado'!$DE$153:$DG$274,MATCH($A1142,'Hoja de Trabajo para listado'!$DE$153:$DE$1048576,0),MATCH((CUADRO!H$5&amp;$E1142),'Hoja de Trabajo para listado'!$DE$151:$DG$151,0)),0)+IFERROR(INDEX('Hoja de Trabajo para listado'!$CD$155:$DC$1048576,MATCH($A1142,'Hoja de Trabajo para listado'!$CD$155:$CD$1048576,0),MATCH((CUADRO!H$5&amp;$E1142),'Hoja de Trabajo para listado'!$CD$151:$DC$151,0)),0)</f>
        <v>0</v>
      </c>
      <c r="I1142" s="243">
        <f ca="1">+IFERROR(INDEX('Hoja de Trabajo para listado'!$A$155:$Z$1048576,MATCH($A1142,'Hoja de Trabajo para listado'!$A$155:$A$1048576,0),MATCH((CUADRO!I$5&amp;$E1142),'Hoja de Trabajo para listado'!$A$151:$Z$151,0)),0)+IFERROR(INDEX('Hoja de Trabajo para listado'!$AB$155:$BA$1048576,MATCH($A1142,'Hoja de Trabajo para listado'!$AB$155:$AB$1048576,0),MATCH((CUADRO!I$5&amp;$E1142),'Hoja de Trabajo para listado'!$AB$151:$BA$151,0)),0)+IFERROR(INDEX('Hoja de Trabajo para listado'!$BC$155:$CB$1048576,MATCH($A1142,'Hoja de Trabajo para listado'!$BC$155:$BC$1048576,0),MATCH((CUADRO!I$5&amp;$E1142),'Hoja de Trabajo para listado'!$BC$151:$CB$151,0)),0)+IFERROR(INDEX('Hoja de Trabajo para listado'!$DE$153:$DG$274,MATCH($A1142,'Hoja de Trabajo para listado'!$DE$153:$DE$1048576,0),MATCH((CUADRO!I$5&amp;$E1142),'Hoja de Trabajo para listado'!$DE$151:$DG$151,0)),0)+IFERROR(INDEX('Hoja de Trabajo para listado'!$CD$155:$DC$1048576,MATCH($A1142,'Hoja de Trabajo para listado'!$CD$155:$CD$1048576,0),MATCH((CUADRO!I$5&amp;$E1142),'Hoja de Trabajo para listado'!$CD$151:$DC$151,0)),0)</f>
        <v>0</v>
      </c>
      <c r="J1142" s="243">
        <f ca="1">+IFERROR(INDEX('Hoja de Trabajo para listado'!$A$155:$Z$1048576,MATCH($A1142,'Hoja de Trabajo para listado'!$A$155:$A$1048576,0),MATCH((CUADRO!J$5&amp;$E1142),'Hoja de Trabajo para listado'!$A$151:$Z$151,0)),0)+IFERROR(INDEX('Hoja de Trabajo para listado'!$AB$155:$BA$1048576,MATCH($A1142,'Hoja de Trabajo para listado'!$AB$155:$AB$1048576,0),MATCH((CUADRO!J$5&amp;$E1142),'Hoja de Trabajo para listado'!$AB$151:$BA$151,0)),0)+IFERROR(INDEX('Hoja de Trabajo para listado'!$BC$155:$CB$1048576,MATCH($A1142,'Hoja de Trabajo para listado'!$BC$155:$BC$1048576,0),MATCH((CUADRO!J$5&amp;$E1142),'Hoja de Trabajo para listado'!$BC$151:$CB$151,0)),0)+IFERROR(INDEX('Hoja de Trabajo para listado'!$DE$153:$DG$274,MATCH($A1142,'Hoja de Trabajo para listado'!$DE$153:$DE$1048576,0),MATCH((CUADRO!J$5&amp;$E1142),'Hoja de Trabajo para listado'!$DE$151:$DG$151,0)),0)+IFERROR(INDEX('Hoja de Trabajo para listado'!$CD$155:$DC$1048576,MATCH($A1142,'Hoja de Trabajo para listado'!$CD$155:$CD$1048576,0),MATCH((CUADRO!J$5&amp;$E1142),'Hoja de Trabajo para listado'!$CD$151:$DC$151,0)),0)</f>
        <v>0</v>
      </c>
      <c r="K1142" s="243">
        <f ca="1">+IFERROR(INDEX('Hoja de Trabajo para listado'!$A$155:$Z$1048576,MATCH($A1142,'Hoja de Trabajo para listado'!$A$155:$A$1048576,0),MATCH((CUADRO!K$5&amp;$E1142),'Hoja de Trabajo para listado'!$A$151:$Z$151,0)),0)+IFERROR(INDEX('Hoja de Trabajo para listado'!$AB$155:$BA$1048576,MATCH($A1142,'Hoja de Trabajo para listado'!$AB$155:$AB$1048576,0),MATCH((CUADRO!K$5&amp;$E1142),'Hoja de Trabajo para listado'!$AB$151:$BA$151,0)),0)+IFERROR(INDEX('Hoja de Trabajo para listado'!$BC$155:$CB$1048576,MATCH($A1142,'Hoja de Trabajo para listado'!$BC$155:$BC$1048576,0),MATCH((CUADRO!K$5&amp;$E1142),'Hoja de Trabajo para listado'!$BC$151:$CB$151,0)),0)+IFERROR(INDEX('Hoja de Trabajo para listado'!$DE$153:$DG$274,MATCH($A1142,'Hoja de Trabajo para listado'!$DE$153:$DE$1048576,0),MATCH((CUADRO!K$5&amp;$E1142),'Hoja de Trabajo para listado'!$DE$151:$DG$151,0)),0)+IFERROR(INDEX('Hoja de Trabajo para listado'!$CD$155:$DC$1048576,MATCH($A1142,'Hoja de Trabajo para listado'!$CD$155:$CD$1048576,0),MATCH((CUADRO!K$5&amp;$E1142),'Hoja de Trabajo para listado'!$CD$151:$DC$151,0)),0)</f>
        <v>0</v>
      </c>
      <c r="L1142" s="243">
        <f ca="1">+IFERROR(INDEX('Hoja de Trabajo para listado'!$A$155:$Z$1048576,MATCH($A1142,'Hoja de Trabajo para listado'!$A$155:$A$1048576,0),MATCH((CUADRO!L$5&amp;$E1142),'Hoja de Trabajo para listado'!$A$151:$Z$151,0)),0)+IFERROR(INDEX('Hoja de Trabajo para listado'!$AB$155:$BA$1048576,MATCH($A1142,'Hoja de Trabajo para listado'!$AB$155:$AB$1048576,0),MATCH((CUADRO!L$5&amp;$E1142),'Hoja de Trabajo para listado'!$AB$151:$BA$151,0)),0)+IFERROR(INDEX('Hoja de Trabajo para listado'!$BC$155:$CB$1048576,MATCH($A1142,'Hoja de Trabajo para listado'!$BC$155:$BC$1048576,0),MATCH((CUADRO!L$5&amp;$E1142),'Hoja de Trabajo para listado'!$BC$151:$CB$151,0)),0)+IFERROR(INDEX('Hoja de Trabajo para listado'!$DE$153:$DG$274,MATCH($A1142,'Hoja de Trabajo para listado'!$DE$153:$DE$1048576,0),MATCH((CUADRO!L$5&amp;$E1142),'Hoja de Trabajo para listado'!$DE$151:$DG$151,0)),0)+IFERROR(INDEX('Hoja de Trabajo para listado'!$CD$155:$DC$1048576,MATCH($A1142,'Hoja de Trabajo para listado'!$CD$155:$CD$1048576,0),MATCH((CUADRO!L$5&amp;$E1142),'Hoja de Trabajo para listado'!$CD$151:$DC$151,0)),0)</f>
        <v>0</v>
      </c>
      <c r="M1142" s="243">
        <f ca="1">+IFERROR(INDEX('Hoja de Trabajo para listado'!$A$155:$Z$1048576,MATCH($A1142,'Hoja de Trabajo para listado'!$A$155:$A$1048576,0),MATCH((CUADRO!M$5&amp;$E1142),'Hoja de Trabajo para listado'!$A$151:$Z$151,0)),0)+IFERROR(INDEX('Hoja de Trabajo para listado'!$AB$155:$BA$1048576,MATCH($A1142,'Hoja de Trabajo para listado'!$AB$155:$AB$1048576,0),MATCH((CUADRO!M$5&amp;$E1142),'Hoja de Trabajo para listado'!$AB$151:$BA$151,0)),0)+IFERROR(INDEX('Hoja de Trabajo para listado'!$BC$155:$CB$1048576,MATCH($A1142,'Hoja de Trabajo para listado'!$BC$155:$BC$1048576,0),MATCH((CUADRO!M$5&amp;$E1142),'Hoja de Trabajo para listado'!$BC$151:$CB$151,0)),0)+IFERROR(INDEX('Hoja de Trabajo para listado'!$DE$153:$DG$274,MATCH($A1142,'Hoja de Trabajo para listado'!$DE$153:$DE$1048576,0),MATCH((CUADRO!M$5&amp;$E1142),'Hoja de Trabajo para listado'!$DE$151:$DG$151,0)),0)+IFERROR(INDEX('Hoja de Trabajo para listado'!$CD$155:$DC$1048576,MATCH($A1142,'Hoja de Trabajo para listado'!$CD$155:$CD$1048576,0),MATCH((CUADRO!M$5&amp;$E1142),'Hoja de Trabajo para listado'!$CD$151:$DC$151,0)),0)</f>
        <v>0</v>
      </c>
      <c r="N1142" s="243">
        <f ca="1">+IFERROR(INDEX('Hoja de Trabajo para listado'!$A$155:$Z$1048576,MATCH($A1142,'Hoja de Trabajo para listado'!$A$155:$A$1048576,0),MATCH((CUADRO!N$5&amp;$E1142),'Hoja de Trabajo para listado'!$A$151:$Z$151,0)),0)+IFERROR(INDEX('Hoja de Trabajo para listado'!$AB$155:$BA$1048576,MATCH($A1142,'Hoja de Trabajo para listado'!$AB$155:$AB$1048576,0),MATCH((CUADRO!N$5&amp;$E1142),'Hoja de Trabajo para listado'!$AB$151:$BA$151,0)),0)+IFERROR(INDEX('Hoja de Trabajo para listado'!$BC$155:$CB$1048576,MATCH($A1142,'Hoja de Trabajo para listado'!$BC$155:$BC$1048576,0),MATCH((CUADRO!N$5&amp;$E1142),'Hoja de Trabajo para listado'!$BC$151:$CB$151,0)),0)+IFERROR(INDEX('Hoja de Trabajo para listado'!$DE$153:$DG$274,MATCH($A1142,'Hoja de Trabajo para listado'!$DE$153:$DE$1048576,0),MATCH((CUADRO!N$5&amp;$E1142),'Hoja de Trabajo para listado'!$DE$151:$DG$151,0)),0)+IFERROR(INDEX('Hoja de Trabajo para listado'!$CD$155:$DC$1048576,MATCH($A1142,'Hoja de Trabajo para listado'!$CD$155:$CD$1048576,0),MATCH((CUADRO!N$5&amp;$E1142),'Hoja de Trabajo para listado'!$CD$151:$DC$151,0)),0)</f>
        <v>0</v>
      </c>
      <c r="O1142" s="243">
        <f ca="1">+IFERROR(INDEX('Hoja de Trabajo para listado'!$A$155:$Z$1048576,MATCH($A1142,'Hoja de Trabajo para listado'!$A$155:$A$1048576,0),MATCH((CUADRO!O$5&amp;$E1142),'Hoja de Trabajo para listado'!$A$151:$Z$151,0)),0)+IFERROR(INDEX('Hoja de Trabajo para listado'!$AB$155:$BA$1048576,MATCH($A1142,'Hoja de Trabajo para listado'!$AB$155:$AB$1048576,0),MATCH((CUADRO!O$5&amp;$E1142),'Hoja de Trabajo para listado'!$AB$151:$BA$151,0)),0)+IFERROR(INDEX('Hoja de Trabajo para listado'!$BC$155:$CB$1048576,MATCH($A1142,'Hoja de Trabajo para listado'!$BC$155:$BC$1048576,0),MATCH((CUADRO!O$5&amp;$E1142),'Hoja de Trabajo para listado'!$BC$151:$CB$151,0)),0)+IFERROR(INDEX('Hoja de Trabajo para listado'!$DE$153:$DG$274,MATCH($A1142,'Hoja de Trabajo para listado'!$DE$153:$DE$1048576,0),MATCH((CUADRO!O$5&amp;$E1142),'Hoja de Trabajo para listado'!$DE$151:$DG$151,0)),0)+IFERROR(INDEX('Hoja de Trabajo para listado'!$CD$155:$DC$1048576,MATCH($A1142,'Hoja de Trabajo para listado'!$CD$155:$CD$1048576,0),MATCH((CUADRO!O$5&amp;$E1142),'Hoja de Trabajo para listado'!$CD$151:$DC$151,0)),0)</f>
        <v>0</v>
      </c>
      <c r="P1142" s="243">
        <f ca="1">+IFERROR(INDEX('Hoja de Trabajo para listado'!$A$155:$Z$1048576,MATCH($A1142,'Hoja de Trabajo para listado'!$A$155:$A$1048576,0),MATCH((CUADRO!P$5&amp;$E1142),'Hoja de Trabajo para listado'!$A$151:$Z$151,0)),0)+IFERROR(INDEX('Hoja de Trabajo para listado'!$AB$155:$BA$1048576,MATCH($A1142,'Hoja de Trabajo para listado'!$AB$155:$AB$1048576,0),MATCH((CUADRO!P$5&amp;$E1142),'Hoja de Trabajo para listado'!$AB$151:$BA$151,0)),0)+IFERROR(INDEX('Hoja de Trabajo para listado'!$BC$155:$CB$1048576,MATCH($A1142,'Hoja de Trabajo para listado'!$BC$155:$BC$1048576,0),MATCH((CUADRO!P$5&amp;$E1142),'Hoja de Trabajo para listado'!$BC$151:$CB$151,0)),0)+IFERROR(INDEX('Hoja de Trabajo para listado'!$DE$153:$DG$274,MATCH($A1142,'Hoja de Trabajo para listado'!$DE$153:$DE$1048576,0),MATCH((CUADRO!P$5&amp;$E1142),'Hoja de Trabajo para listado'!$DE$151:$DG$151,0)),0)+IFERROR(INDEX('Hoja de Trabajo para listado'!$CD$155:$DC$1048576,MATCH($A1142,'Hoja de Trabajo para listado'!$CD$155:$CD$1048576,0),MATCH((CUADRO!P$5&amp;$E1142),'Hoja de Trabajo para listado'!$CD$151:$DC$151,0)),0)</f>
        <v>0</v>
      </c>
      <c r="Q1142" s="243">
        <f ca="1">+IFERROR(INDEX('Hoja de Trabajo para listado'!$A$155:$Z$1048576,MATCH($A1142,'Hoja de Trabajo para listado'!$A$155:$A$1048576,0),MATCH((CUADRO!Q$5&amp;$E1142),'Hoja de Trabajo para listado'!$A$151:$Z$151,0)),0)+IFERROR(INDEX('Hoja de Trabajo para listado'!$AB$155:$BA$1048576,MATCH($A1142,'Hoja de Trabajo para listado'!$AB$155:$AB$1048576,0),MATCH((CUADRO!Q$5&amp;$E1142),'Hoja de Trabajo para listado'!$AB$151:$BA$151,0)),0)+IFERROR(INDEX('Hoja de Trabajo para listado'!$BC$155:$CB$1048576,MATCH($A1142,'Hoja de Trabajo para listado'!$BC$155:$BC$1048576,0),MATCH((CUADRO!Q$5&amp;$E1142),'Hoja de Trabajo para listado'!$BC$151:$CB$151,0)),0)+IFERROR(INDEX('Hoja de Trabajo para listado'!$DE$153:$DG$274,MATCH($A1142,'Hoja de Trabajo para listado'!$DE$153:$DE$1048576,0),MATCH((CUADRO!Q$5&amp;$E1142),'Hoja de Trabajo para listado'!$DE$151:$DG$151,0)),0)+IFERROR(INDEX('Hoja de Trabajo para listado'!$CD$155:$DC$1048576,MATCH($A1142,'Hoja de Trabajo para listado'!$CD$155:$CD$1048576,0),MATCH((CUADRO!Q$5&amp;$E1142),'Hoja de Trabajo para listado'!$CD$151:$DC$151,0)),0)</f>
        <v>0</v>
      </c>
      <c r="R1142" s="243">
        <f t="shared" ca="1" si="37"/>
        <v>0</v>
      </c>
      <c r="S1142" s="249"/>
      <c r="T1142" s="243">
        <f ca="1">+T1143</f>
        <v>0</v>
      </c>
      <c r="U1142" s="242">
        <f t="shared" si="38"/>
        <v>1</v>
      </c>
      <c r="V1142" s="333" t="str">
        <f>+VLOOKUP(A1142,bd_lista!$A$3:$E$590,5,FALSE)</f>
        <v>Instituciones Descentralizadas Municipales</v>
      </c>
      <c r="W1142" s="383" t="str">
        <f>+V1142</f>
        <v>Instituciones Descentralizadas Municipales</v>
      </c>
      <c r="X1142" s="242">
        <f>+VLOOKUP(A1142,[3]Sheet1!$A$13:$D$744,4,FALSE)</f>
        <v>0</v>
      </c>
      <c r="Y1142" s="242" t="e">
        <f>+VLOOKUP(X1142,bd_lista!$A$3:$C$590,3,FALSE)</f>
        <v>#N/A</v>
      </c>
      <c r="Z1142" s="294">
        <f>+X1142</f>
        <v>0</v>
      </c>
      <c r="AA1142" s="295" t="e">
        <f>+Y1142</f>
        <v>#N/A</v>
      </c>
    </row>
    <row r="1143" spans="1:27" customFormat="1" ht="15" hidden="1" customHeight="1">
      <c r="A1143" s="32">
        <v>2323</v>
      </c>
      <c r="B1143" s="389"/>
      <c r="C1143" s="247" t="str">
        <f>+VLOOKUP(A1143,bd_lista!$A$3:$C$590,3,FALSE)</f>
        <v>ENTIDAD ASEO MUNICIPAL DE TARIJA</v>
      </c>
      <c r="D1143" s="386"/>
      <c r="E1143" s="244" t="s">
        <v>1305</v>
      </c>
      <c r="F1143" s="245">
        <f ca="1">+IFERROR(INDEX('Hoja de Trabajo para listado'!$A$155:$Z$1048576,MATCH($A1143,'Hoja de Trabajo para listado'!$A$155:$A$1048576,0),MATCH((CUADRO!F$5&amp;$E1143),'Hoja de Trabajo para listado'!$A$151:$Z$151,0)),0)+IFERROR(INDEX('Hoja de Trabajo para listado'!$AB$155:$BA$1048576,MATCH($A1143,'Hoja de Trabajo para listado'!$AB$155:$AB$1048576,0),MATCH((CUADRO!F$5&amp;$E1143),'Hoja de Trabajo para listado'!$AB$151:$BA$151,0)),0)+IFERROR(INDEX('Hoja de Trabajo para listado'!$BC$155:$CB$1048576,MATCH($A1143,'Hoja de Trabajo para listado'!$BC$155:$BC$1048576,0),MATCH((CUADRO!F$5&amp;$E1143),'Hoja de Trabajo para listado'!$BC$151:$CB$151,0)),0)+IFERROR(INDEX('Hoja de Trabajo para listado'!$DE$153:$DG$274,MATCH($A1143,'Hoja de Trabajo para listado'!$DE$153:$DE$1048576,0),MATCH((CUADRO!F$5&amp;$E1143),'Hoja de Trabajo para listado'!$DE$151:$DG$151,0)),0)+IFERROR(INDEX('Hoja de Trabajo para listado'!$CD$155:$DC$1048576,MATCH($A1143,'Hoja de Trabajo para listado'!$CD$155:$CD$1048576,0),MATCH((CUADRO!F$5&amp;$E1143),'Hoja de Trabajo para listado'!$CD$151:$DC$151,0)),0)</f>
        <v>0</v>
      </c>
      <c r="G1143" s="245">
        <f ca="1">+IFERROR(INDEX('Hoja de Trabajo para listado'!$A$155:$Z$1048576,MATCH($A1143,'Hoja de Trabajo para listado'!$A$155:$A$1048576,0),MATCH((CUADRO!G$5&amp;$E1143),'Hoja de Trabajo para listado'!$A$151:$Z$151,0)),0)+IFERROR(INDEX('Hoja de Trabajo para listado'!$AB$155:$BA$1048576,MATCH($A1143,'Hoja de Trabajo para listado'!$AB$155:$AB$1048576,0),MATCH((CUADRO!G$5&amp;$E1143),'Hoja de Trabajo para listado'!$AB$151:$BA$151,0)),0)+IFERROR(INDEX('Hoja de Trabajo para listado'!$BC$155:$CB$1048576,MATCH($A1143,'Hoja de Trabajo para listado'!$BC$155:$BC$1048576,0),MATCH((CUADRO!G$5&amp;$E1143),'Hoja de Trabajo para listado'!$BC$151:$CB$151,0)),0)+IFERROR(INDEX('Hoja de Trabajo para listado'!$DE$153:$DG$274,MATCH($A1143,'Hoja de Trabajo para listado'!$DE$153:$DE$1048576,0),MATCH((CUADRO!G$5&amp;$E1143),'Hoja de Trabajo para listado'!$DE$151:$DG$151,0)),0)+IFERROR(INDEX('Hoja de Trabajo para listado'!$CD$155:$DC$1048576,MATCH($A1143,'Hoja de Trabajo para listado'!$CD$155:$CD$1048576,0),MATCH((CUADRO!G$5&amp;$E1143),'Hoja de Trabajo para listado'!$CD$151:$DC$151,0)),0)</f>
        <v>0</v>
      </c>
      <c r="H1143" s="245">
        <f ca="1">+IFERROR(INDEX('Hoja de Trabajo para listado'!$A$155:$Z$1048576,MATCH($A1143,'Hoja de Trabajo para listado'!$A$155:$A$1048576,0),MATCH((CUADRO!H$5&amp;$E1143),'Hoja de Trabajo para listado'!$A$151:$Z$151,0)),0)+IFERROR(INDEX('Hoja de Trabajo para listado'!$AB$155:$BA$1048576,MATCH($A1143,'Hoja de Trabajo para listado'!$AB$155:$AB$1048576,0),MATCH((CUADRO!H$5&amp;$E1143),'Hoja de Trabajo para listado'!$AB$151:$BA$151,0)),0)+IFERROR(INDEX('Hoja de Trabajo para listado'!$BC$155:$CB$1048576,MATCH($A1143,'Hoja de Trabajo para listado'!$BC$155:$BC$1048576,0),MATCH((CUADRO!H$5&amp;$E1143),'Hoja de Trabajo para listado'!$BC$151:$CB$151,0)),0)+IFERROR(INDEX('Hoja de Trabajo para listado'!$DE$153:$DG$274,MATCH($A1143,'Hoja de Trabajo para listado'!$DE$153:$DE$1048576,0),MATCH((CUADRO!H$5&amp;$E1143),'Hoja de Trabajo para listado'!$DE$151:$DG$151,0)),0)+IFERROR(INDEX('Hoja de Trabajo para listado'!$CD$155:$DC$1048576,MATCH($A1143,'Hoja de Trabajo para listado'!$CD$155:$CD$1048576,0),MATCH((CUADRO!H$5&amp;$E1143),'Hoja de Trabajo para listado'!$CD$151:$DC$151,0)),0)</f>
        <v>0</v>
      </c>
      <c r="I1143" s="245">
        <f ca="1">+IFERROR(INDEX('Hoja de Trabajo para listado'!$A$155:$Z$1048576,MATCH($A1143,'Hoja de Trabajo para listado'!$A$155:$A$1048576,0),MATCH((CUADRO!I$5&amp;$E1143),'Hoja de Trabajo para listado'!$A$151:$Z$151,0)),0)+IFERROR(INDEX('Hoja de Trabajo para listado'!$AB$155:$BA$1048576,MATCH($A1143,'Hoja de Trabajo para listado'!$AB$155:$AB$1048576,0),MATCH((CUADRO!I$5&amp;$E1143),'Hoja de Trabajo para listado'!$AB$151:$BA$151,0)),0)+IFERROR(INDEX('Hoja de Trabajo para listado'!$BC$155:$CB$1048576,MATCH($A1143,'Hoja de Trabajo para listado'!$BC$155:$BC$1048576,0),MATCH((CUADRO!I$5&amp;$E1143),'Hoja de Trabajo para listado'!$BC$151:$CB$151,0)),0)+IFERROR(INDEX('Hoja de Trabajo para listado'!$DE$153:$DG$274,MATCH($A1143,'Hoja de Trabajo para listado'!$DE$153:$DE$1048576,0),MATCH((CUADRO!I$5&amp;$E1143),'Hoja de Trabajo para listado'!$DE$151:$DG$151,0)),0)+IFERROR(INDEX('Hoja de Trabajo para listado'!$CD$155:$DC$1048576,MATCH($A1143,'Hoja de Trabajo para listado'!$CD$155:$CD$1048576,0),MATCH((CUADRO!I$5&amp;$E1143),'Hoja de Trabajo para listado'!$CD$151:$DC$151,0)),0)</f>
        <v>0</v>
      </c>
      <c r="J1143" s="245">
        <f ca="1">+IFERROR(INDEX('Hoja de Trabajo para listado'!$A$155:$Z$1048576,MATCH($A1143,'Hoja de Trabajo para listado'!$A$155:$A$1048576,0),MATCH((CUADRO!J$5&amp;$E1143),'Hoja de Trabajo para listado'!$A$151:$Z$151,0)),0)+IFERROR(INDEX('Hoja de Trabajo para listado'!$AB$155:$BA$1048576,MATCH($A1143,'Hoja de Trabajo para listado'!$AB$155:$AB$1048576,0),MATCH((CUADRO!J$5&amp;$E1143),'Hoja de Trabajo para listado'!$AB$151:$BA$151,0)),0)+IFERROR(INDEX('Hoja de Trabajo para listado'!$BC$155:$CB$1048576,MATCH($A1143,'Hoja de Trabajo para listado'!$BC$155:$BC$1048576,0),MATCH((CUADRO!J$5&amp;$E1143),'Hoja de Trabajo para listado'!$BC$151:$CB$151,0)),0)+IFERROR(INDEX('Hoja de Trabajo para listado'!$DE$153:$DG$274,MATCH($A1143,'Hoja de Trabajo para listado'!$DE$153:$DE$1048576,0),MATCH((CUADRO!J$5&amp;$E1143),'Hoja de Trabajo para listado'!$DE$151:$DG$151,0)),0)+IFERROR(INDEX('Hoja de Trabajo para listado'!$CD$155:$DC$1048576,MATCH($A1143,'Hoja de Trabajo para listado'!$CD$155:$CD$1048576,0),MATCH((CUADRO!J$5&amp;$E1143),'Hoja de Trabajo para listado'!$CD$151:$DC$151,0)),0)</f>
        <v>0</v>
      </c>
      <c r="K1143" s="245">
        <f ca="1">+IFERROR(INDEX('Hoja de Trabajo para listado'!$A$155:$Z$1048576,MATCH($A1143,'Hoja de Trabajo para listado'!$A$155:$A$1048576,0),MATCH((CUADRO!K$5&amp;$E1143),'Hoja de Trabajo para listado'!$A$151:$Z$151,0)),0)+IFERROR(INDEX('Hoja de Trabajo para listado'!$AB$155:$BA$1048576,MATCH($A1143,'Hoja de Trabajo para listado'!$AB$155:$AB$1048576,0),MATCH((CUADRO!K$5&amp;$E1143),'Hoja de Trabajo para listado'!$AB$151:$BA$151,0)),0)+IFERROR(INDEX('Hoja de Trabajo para listado'!$BC$155:$CB$1048576,MATCH($A1143,'Hoja de Trabajo para listado'!$BC$155:$BC$1048576,0),MATCH((CUADRO!K$5&amp;$E1143),'Hoja de Trabajo para listado'!$BC$151:$CB$151,0)),0)+IFERROR(INDEX('Hoja de Trabajo para listado'!$DE$153:$DG$274,MATCH($A1143,'Hoja de Trabajo para listado'!$DE$153:$DE$1048576,0),MATCH((CUADRO!K$5&amp;$E1143),'Hoja de Trabajo para listado'!$DE$151:$DG$151,0)),0)+IFERROR(INDEX('Hoja de Trabajo para listado'!$CD$155:$DC$1048576,MATCH($A1143,'Hoja de Trabajo para listado'!$CD$155:$CD$1048576,0),MATCH((CUADRO!K$5&amp;$E1143),'Hoja de Trabajo para listado'!$CD$151:$DC$151,0)),0)</f>
        <v>0</v>
      </c>
      <c r="L1143" s="245">
        <f ca="1">+IFERROR(INDEX('Hoja de Trabajo para listado'!$A$155:$Z$1048576,MATCH($A1143,'Hoja de Trabajo para listado'!$A$155:$A$1048576,0),MATCH((CUADRO!L$5&amp;$E1143),'Hoja de Trabajo para listado'!$A$151:$Z$151,0)),0)+IFERROR(INDEX('Hoja de Trabajo para listado'!$AB$155:$BA$1048576,MATCH($A1143,'Hoja de Trabajo para listado'!$AB$155:$AB$1048576,0),MATCH((CUADRO!L$5&amp;$E1143),'Hoja de Trabajo para listado'!$AB$151:$BA$151,0)),0)+IFERROR(INDEX('Hoja de Trabajo para listado'!$BC$155:$CB$1048576,MATCH($A1143,'Hoja de Trabajo para listado'!$BC$155:$BC$1048576,0),MATCH((CUADRO!L$5&amp;$E1143),'Hoja de Trabajo para listado'!$BC$151:$CB$151,0)),0)+IFERROR(INDEX('Hoja de Trabajo para listado'!$DE$153:$DG$274,MATCH($A1143,'Hoja de Trabajo para listado'!$DE$153:$DE$1048576,0),MATCH((CUADRO!L$5&amp;$E1143),'Hoja de Trabajo para listado'!$DE$151:$DG$151,0)),0)+IFERROR(INDEX('Hoja de Trabajo para listado'!$CD$155:$DC$1048576,MATCH($A1143,'Hoja de Trabajo para listado'!$CD$155:$CD$1048576,0),MATCH((CUADRO!L$5&amp;$E1143),'Hoja de Trabajo para listado'!$CD$151:$DC$151,0)),0)</f>
        <v>0</v>
      </c>
      <c r="M1143" s="245">
        <f ca="1">+IFERROR(INDEX('Hoja de Trabajo para listado'!$A$155:$Z$1048576,MATCH($A1143,'Hoja de Trabajo para listado'!$A$155:$A$1048576,0),MATCH((CUADRO!M$5&amp;$E1143),'Hoja de Trabajo para listado'!$A$151:$Z$151,0)),0)+IFERROR(INDEX('Hoja de Trabajo para listado'!$AB$155:$BA$1048576,MATCH($A1143,'Hoja de Trabajo para listado'!$AB$155:$AB$1048576,0),MATCH((CUADRO!M$5&amp;$E1143),'Hoja de Trabajo para listado'!$AB$151:$BA$151,0)),0)+IFERROR(INDEX('Hoja de Trabajo para listado'!$BC$155:$CB$1048576,MATCH($A1143,'Hoja de Trabajo para listado'!$BC$155:$BC$1048576,0),MATCH((CUADRO!M$5&amp;$E1143),'Hoja de Trabajo para listado'!$BC$151:$CB$151,0)),0)+IFERROR(INDEX('Hoja de Trabajo para listado'!$DE$153:$DG$274,MATCH($A1143,'Hoja de Trabajo para listado'!$DE$153:$DE$1048576,0),MATCH((CUADRO!M$5&amp;$E1143),'Hoja de Trabajo para listado'!$DE$151:$DG$151,0)),0)+IFERROR(INDEX('Hoja de Trabajo para listado'!$CD$155:$DC$1048576,MATCH($A1143,'Hoja de Trabajo para listado'!$CD$155:$CD$1048576,0),MATCH((CUADRO!M$5&amp;$E1143),'Hoja de Trabajo para listado'!$CD$151:$DC$151,0)),0)</f>
        <v>0</v>
      </c>
      <c r="N1143" s="245">
        <f ca="1">+IFERROR(INDEX('Hoja de Trabajo para listado'!$A$155:$Z$1048576,MATCH($A1143,'Hoja de Trabajo para listado'!$A$155:$A$1048576,0),MATCH((CUADRO!N$5&amp;$E1143),'Hoja de Trabajo para listado'!$A$151:$Z$151,0)),0)+IFERROR(INDEX('Hoja de Trabajo para listado'!$AB$155:$BA$1048576,MATCH($A1143,'Hoja de Trabajo para listado'!$AB$155:$AB$1048576,0),MATCH((CUADRO!N$5&amp;$E1143),'Hoja de Trabajo para listado'!$AB$151:$BA$151,0)),0)+IFERROR(INDEX('Hoja de Trabajo para listado'!$BC$155:$CB$1048576,MATCH($A1143,'Hoja de Trabajo para listado'!$BC$155:$BC$1048576,0),MATCH((CUADRO!N$5&amp;$E1143),'Hoja de Trabajo para listado'!$BC$151:$CB$151,0)),0)+IFERROR(INDEX('Hoja de Trabajo para listado'!$DE$153:$DG$274,MATCH($A1143,'Hoja de Trabajo para listado'!$DE$153:$DE$1048576,0),MATCH((CUADRO!N$5&amp;$E1143),'Hoja de Trabajo para listado'!$DE$151:$DG$151,0)),0)+IFERROR(INDEX('Hoja de Trabajo para listado'!$CD$155:$DC$1048576,MATCH($A1143,'Hoja de Trabajo para listado'!$CD$155:$CD$1048576,0),MATCH((CUADRO!N$5&amp;$E1143),'Hoja de Trabajo para listado'!$CD$151:$DC$151,0)),0)</f>
        <v>0</v>
      </c>
      <c r="O1143" s="245">
        <f ca="1">+IFERROR(INDEX('Hoja de Trabajo para listado'!$A$155:$Z$1048576,MATCH($A1143,'Hoja de Trabajo para listado'!$A$155:$A$1048576,0),MATCH((CUADRO!O$5&amp;$E1143),'Hoja de Trabajo para listado'!$A$151:$Z$151,0)),0)+IFERROR(INDEX('Hoja de Trabajo para listado'!$AB$155:$BA$1048576,MATCH($A1143,'Hoja de Trabajo para listado'!$AB$155:$AB$1048576,0),MATCH((CUADRO!O$5&amp;$E1143),'Hoja de Trabajo para listado'!$AB$151:$BA$151,0)),0)+IFERROR(INDEX('Hoja de Trabajo para listado'!$BC$155:$CB$1048576,MATCH($A1143,'Hoja de Trabajo para listado'!$BC$155:$BC$1048576,0),MATCH((CUADRO!O$5&amp;$E1143),'Hoja de Trabajo para listado'!$BC$151:$CB$151,0)),0)+IFERROR(INDEX('Hoja de Trabajo para listado'!$DE$153:$DG$274,MATCH($A1143,'Hoja de Trabajo para listado'!$DE$153:$DE$1048576,0),MATCH((CUADRO!O$5&amp;$E1143),'Hoja de Trabajo para listado'!$DE$151:$DG$151,0)),0)+IFERROR(INDEX('Hoja de Trabajo para listado'!$CD$155:$DC$1048576,MATCH($A1143,'Hoja de Trabajo para listado'!$CD$155:$CD$1048576,0),MATCH((CUADRO!O$5&amp;$E1143),'Hoja de Trabajo para listado'!$CD$151:$DC$151,0)),0)</f>
        <v>0</v>
      </c>
      <c r="P1143" s="245">
        <f ca="1">+IFERROR(INDEX('Hoja de Trabajo para listado'!$A$155:$Z$1048576,MATCH($A1143,'Hoja de Trabajo para listado'!$A$155:$A$1048576,0),MATCH((CUADRO!P$5&amp;$E1143),'Hoja de Trabajo para listado'!$A$151:$Z$151,0)),0)+IFERROR(INDEX('Hoja de Trabajo para listado'!$AB$155:$BA$1048576,MATCH($A1143,'Hoja de Trabajo para listado'!$AB$155:$AB$1048576,0),MATCH((CUADRO!P$5&amp;$E1143),'Hoja de Trabajo para listado'!$AB$151:$BA$151,0)),0)+IFERROR(INDEX('Hoja de Trabajo para listado'!$BC$155:$CB$1048576,MATCH($A1143,'Hoja de Trabajo para listado'!$BC$155:$BC$1048576,0),MATCH((CUADRO!P$5&amp;$E1143),'Hoja de Trabajo para listado'!$BC$151:$CB$151,0)),0)+IFERROR(INDEX('Hoja de Trabajo para listado'!$DE$153:$DG$274,MATCH($A1143,'Hoja de Trabajo para listado'!$DE$153:$DE$1048576,0),MATCH((CUADRO!P$5&amp;$E1143),'Hoja de Trabajo para listado'!$DE$151:$DG$151,0)),0)+IFERROR(INDEX('Hoja de Trabajo para listado'!$CD$155:$DC$1048576,MATCH($A1143,'Hoja de Trabajo para listado'!$CD$155:$CD$1048576,0),MATCH((CUADRO!P$5&amp;$E1143),'Hoja de Trabajo para listado'!$CD$151:$DC$151,0)),0)</f>
        <v>0</v>
      </c>
      <c r="Q1143" s="245">
        <f ca="1">+IFERROR(INDEX('Hoja de Trabajo para listado'!$A$155:$Z$1048576,MATCH($A1143,'Hoja de Trabajo para listado'!$A$155:$A$1048576,0),MATCH((CUADRO!Q$5&amp;$E1143),'Hoja de Trabajo para listado'!$A$151:$Z$151,0)),0)+IFERROR(INDEX('Hoja de Trabajo para listado'!$AB$155:$BA$1048576,MATCH($A1143,'Hoja de Trabajo para listado'!$AB$155:$AB$1048576,0),MATCH((CUADRO!Q$5&amp;$E1143),'Hoja de Trabajo para listado'!$AB$151:$BA$151,0)),0)+IFERROR(INDEX('Hoja de Trabajo para listado'!$BC$155:$CB$1048576,MATCH($A1143,'Hoja de Trabajo para listado'!$BC$155:$BC$1048576,0),MATCH((CUADRO!Q$5&amp;$E1143),'Hoja de Trabajo para listado'!$BC$151:$CB$151,0)),0)+IFERROR(INDEX('Hoja de Trabajo para listado'!$DE$153:$DG$274,MATCH($A1143,'Hoja de Trabajo para listado'!$DE$153:$DE$1048576,0),MATCH((CUADRO!Q$5&amp;$E1143),'Hoja de Trabajo para listado'!$DE$151:$DG$151,0)),0)+IFERROR(INDEX('Hoja de Trabajo para listado'!$CD$155:$DC$1048576,MATCH($A1143,'Hoja de Trabajo para listado'!$CD$155:$CD$1048576,0),MATCH((CUADRO!Q$5&amp;$E1143),'Hoja de Trabajo para listado'!$CD$151:$DC$151,0)),0)</f>
        <v>0</v>
      </c>
      <c r="R1143" s="245">
        <f t="shared" ca="1" si="37"/>
        <v>0</v>
      </c>
      <c r="S1143" s="259">
        <f ca="1">+R1142+R1143</f>
        <v>0</v>
      </c>
      <c r="T1143" s="245">
        <f ca="1">+S1143</f>
        <v>0</v>
      </c>
      <c r="U1143" s="244">
        <f t="shared" si="38"/>
        <v>2</v>
      </c>
      <c r="V1143" s="333" t="str">
        <f>+VLOOKUP(A1143,bd_lista!$A$3:$E$590,5,FALSE)</f>
        <v>Instituciones Descentralizadas Municipales</v>
      </c>
      <c r="W1143" s="384"/>
      <c r="X1143" s="242">
        <f>+VLOOKUP(A1143,[3]Sheet1!$A$13:$D$744,4,FALSE)</f>
        <v>0</v>
      </c>
      <c r="Y1143" s="242" t="e">
        <f>+VLOOKUP(X1143,bd_lista!$A$3:$C$590,3,FALSE)</f>
        <v>#N/A</v>
      </c>
      <c r="Z1143" s="292"/>
      <c r="AA1143" s="293"/>
    </row>
    <row r="1144" spans="1:27" customFormat="1" ht="27" hidden="1" customHeight="1">
      <c r="A1144" s="32">
        <v>2324</v>
      </c>
      <c r="B1144" s="388">
        <f>+A1144</f>
        <v>2324</v>
      </c>
      <c r="C1144" s="247" t="str">
        <f>+VLOOKUP(A1144,bd_lista!$A$3:$C$590,3,FALSE)</f>
        <v>ENTIDAD OBRAS PUBLICAS MUNICIPALES DE TARIJA</v>
      </c>
      <c r="D1144" s="385" t="str">
        <f>+C1144</f>
        <v>ENTIDAD OBRAS PUBLICAS MUNICIPALES DE TARIJA</v>
      </c>
      <c r="E1144" s="242" t="s">
        <v>1304</v>
      </c>
      <c r="F1144" s="243">
        <f ca="1">+IFERROR(INDEX('Hoja de Trabajo para listado'!$A$155:$Z$1048576,MATCH($A1144,'Hoja de Trabajo para listado'!$A$155:$A$1048576,0),MATCH((CUADRO!F$5&amp;$E1144),'Hoja de Trabajo para listado'!$A$151:$Z$151,0)),0)+IFERROR(INDEX('Hoja de Trabajo para listado'!$AB$155:$BA$1048576,MATCH($A1144,'Hoja de Trabajo para listado'!$AB$155:$AB$1048576,0),MATCH((CUADRO!F$5&amp;$E1144),'Hoja de Trabajo para listado'!$AB$151:$BA$151,0)),0)+IFERROR(INDEX('Hoja de Trabajo para listado'!$BC$155:$CB$1048576,MATCH($A1144,'Hoja de Trabajo para listado'!$BC$155:$BC$1048576,0),MATCH((CUADRO!F$5&amp;$E1144),'Hoja de Trabajo para listado'!$BC$151:$CB$151,0)),0)+IFERROR(INDEX('Hoja de Trabajo para listado'!$DE$153:$DG$274,MATCH($A1144,'Hoja de Trabajo para listado'!$DE$153:$DE$1048576,0),MATCH((CUADRO!F$5&amp;$E1144),'Hoja de Trabajo para listado'!$DE$151:$DG$151,0)),0)+IFERROR(INDEX('Hoja de Trabajo para listado'!$CD$155:$DC$1048576,MATCH($A1144,'Hoja de Trabajo para listado'!$CD$155:$CD$1048576,0),MATCH((CUADRO!F$5&amp;$E1144),'Hoja de Trabajo para listado'!$CD$151:$DC$151,0)),0)</f>
        <v>0</v>
      </c>
      <c r="G1144" s="243">
        <f ca="1">+IFERROR(INDEX('Hoja de Trabajo para listado'!$A$155:$Z$1048576,MATCH($A1144,'Hoja de Trabajo para listado'!$A$155:$A$1048576,0),MATCH((CUADRO!G$5&amp;$E1144),'Hoja de Trabajo para listado'!$A$151:$Z$151,0)),0)+IFERROR(INDEX('Hoja de Trabajo para listado'!$AB$155:$BA$1048576,MATCH($A1144,'Hoja de Trabajo para listado'!$AB$155:$AB$1048576,0),MATCH((CUADRO!G$5&amp;$E1144),'Hoja de Trabajo para listado'!$AB$151:$BA$151,0)),0)+IFERROR(INDEX('Hoja de Trabajo para listado'!$BC$155:$CB$1048576,MATCH($A1144,'Hoja de Trabajo para listado'!$BC$155:$BC$1048576,0),MATCH((CUADRO!G$5&amp;$E1144),'Hoja de Trabajo para listado'!$BC$151:$CB$151,0)),0)+IFERROR(INDEX('Hoja de Trabajo para listado'!$DE$153:$DG$274,MATCH($A1144,'Hoja de Trabajo para listado'!$DE$153:$DE$1048576,0),MATCH((CUADRO!G$5&amp;$E1144),'Hoja de Trabajo para listado'!$DE$151:$DG$151,0)),0)+IFERROR(INDEX('Hoja de Trabajo para listado'!$CD$155:$DC$1048576,MATCH($A1144,'Hoja de Trabajo para listado'!$CD$155:$CD$1048576,0),MATCH((CUADRO!G$5&amp;$E1144),'Hoja de Trabajo para listado'!$CD$151:$DC$151,0)),0)</f>
        <v>0</v>
      </c>
      <c r="H1144" s="243">
        <f ca="1">+IFERROR(INDEX('Hoja de Trabajo para listado'!$A$155:$Z$1048576,MATCH($A1144,'Hoja de Trabajo para listado'!$A$155:$A$1048576,0),MATCH((CUADRO!H$5&amp;$E1144),'Hoja de Trabajo para listado'!$A$151:$Z$151,0)),0)+IFERROR(INDEX('Hoja de Trabajo para listado'!$AB$155:$BA$1048576,MATCH($A1144,'Hoja de Trabajo para listado'!$AB$155:$AB$1048576,0),MATCH((CUADRO!H$5&amp;$E1144),'Hoja de Trabajo para listado'!$AB$151:$BA$151,0)),0)+IFERROR(INDEX('Hoja de Trabajo para listado'!$BC$155:$CB$1048576,MATCH($A1144,'Hoja de Trabajo para listado'!$BC$155:$BC$1048576,0),MATCH((CUADRO!H$5&amp;$E1144),'Hoja de Trabajo para listado'!$BC$151:$CB$151,0)),0)+IFERROR(INDEX('Hoja de Trabajo para listado'!$DE$153:$DG$274,MATCH($A1144,'Hoja de Trabajo para listado'!$DE$153:$DE$1048576,0),MATCH((CUADRO!H$5&amp;$E1144),'Hoja de Trabajo para listado'!$DE$151:$DG$151,0)),0)+IFERROR(INDEX('Hoja de Trabajo para listado'!$CD$155:$DC$1048576,MATCH($A1144,'Hoja de Trabajo para listado'!$CD$155:$CD$1048576,0),MATCH((CUADRO!H$5&amp;$E1144),'Hoja de Trabajo para listado'!$CD$151:$DC$151,0)),0)</f>
        <v>0</v>
      </c>
      <c r="I1144" s="243">
        <f ca="1">+IFERROR(INDEX('Hoja de Trabajo para listado'!$A$155:$Z$1048576,MATCH($A1144,'Hoja de Trabajo para listado'!$A$155:$A$1048576,0),MATCH((CUADRO!I$5&amp;$E1144),'Hoja de Trabajo para listado'!$A$151:$Z$151,0)),0)+IFERROR(INDEX('Hoja de Trabajo para listado'!$AB$155:$BA$1048576,MATCH($A1144,'Hoja de Trabajo para listado'!$AB$155:$AB$1048576,0),MATCH((CUADRO!I$5&amp;$E1144),'Hoja de Trabajo para listado'!$AB$151:$BA$151,0)),0)+IFERROR(INDEX('Hoja de Trabajo para listado'!$BC$155:$CB$1048576,MATCH($A1144,'Hoja de Trabajo para listado'!$BC$155:$BC$1048576,0),MATCH((CUADRO!I$5&amp;$E1144),'Hoja de Trabajo para listado'!$BC$151:$CB$151,0)),0)+IFERROR(INDEX('Hoja de Trabajo para listado'!$DE$153:$DG$274,MATCH($A1144,'Hoja de Trabajo para listado'!$DE$153:$DE$1048576,0),MATCH((CUADRO!I$5&amp;$E1144),'Hoja de Trabajo para listado'!$DE$151:$DG$151,0)),0)+IFERROR(INDEX('Hoja de Trabajo para listado'!$CD$155:$DC$1048576,MATCH($A1144,'Hoja de Trabajo para listado'!$CD$155:$CD$1048576,0),MATCH((CUADRO!I$5&amp;$E1144),'Hoja de Trabajo para listado'!$CD$151:$DC$151,0)),0)</f>
        <v>0</v>
      </c>
      <c r="J1144" s="243">
        <f ca="1">+IFERROR(INDEX('Hoja de Trabajo para listado'!$A$155:$Z$1048576,MATCH($A1144,'Hoja de Trabajo para listado'!$A$155:$A$1048576,0),MATCH((CUADRO!J$5&amp;$E1144),'Hoja de Trabajo para listado'!$A$151:$Z$151,0)),0)+IFERROR(INDEX('Hoja de Trabajo para listado'!$AB$155:$BA$1048576,MATCH($A1144,'Hoja de Trabajo para listado'!$AB$155:$AB$1048576,0),MATCH((CUADRO!J$5&amp;$E1144),'Hoja de Trabajo para listado'!$AB$151:$BA$151,0)),0)+IFERROR(INDEX('Hoja de Trabajo para listado'!$BC$155:$CB$1048576,MATCH($A1144,'Hoja de Trabajo para listado'!$BC$155:$BC$1048576,0),MATCH((CUADRO!J$5&amp;$E1144),'Hoja de Trabajo para listado'!$BC$151:$CB$151,0)),0)+IFERROR(INDEX('Hoja de Trabajo para listado'!$DE$153:$DG$274,MATCH($A1144,'Hoja de Trabajo para listado'!$DE$153:$DE$1048576,0),MATCH((CUADRO!J$5&amp;$E1144),'Hoja de Trabajo para listado'!$DE$151:$DG$151,0)),0)+IFERROR(INDEX('Hoja de Trabajo para listado'!$CD$155:$DC$1048576,MATCH($A1144,'Hoja de Trabajo para listado'!$CD$155:$CD$1048576,0),MATCH((CUADRO!J$5&amp;$E1144),'Hoja de Trabajo para listado'!$CD$151:$DC$151,0)),0)</f>
        <v>0</v>
      </c>
      <c r="K1144" s="243">
        <f ca="1">+IFERROR(INDEX('Hoja de Trabajo para listado'!$A$155:$Z$1048576,MATCH($A1144,'Hoja de Trabajo para listado'!$A$155:$A$1048576,0),MATCH((CUADRO!K$5&amp;$E1144),'Hoja de Trabajo para listado'!$A$151:$Z$151,0)),0)+IFERROR(INDEX('Hoja de Trabajo para listado'!$AB$155:$BA$1048576,MATCH($A1144,'Hoja de Trabajo para listado'!$AB$155:$AB$1048576,0),MATCH((CUADRO!K$5&amp;$E1144),'Hoja de Trabajo para listado'!$AB$151:$BA$151,0)),0)+IFERROR(INDEX('Hoja de Trabajo para listado'!$BC$155:$CB$1048576,MATCH($A1144,'Hoja de Trabajo para listado'!$BC$155:$BC$1048576,0),MATCH((CUADRO!K$5&amp;$E1144),'Hoja de Trabajo para listado'!$BC$151:$CB$151,0)),0)+IFERROR(INDEX('Hoja de Trabajo para listado'!$DE$153:$DG$274,MATCH($A1144,'Hoja de Trabajo para listado'!$DE$153:$DE$1048576,0),MATCH((CUADRO!K$5&amp;$E1144),'Hoja de Trabajo para listado'!$DE$151:$DG$151,0)),0)+IFERROR(INDEX('Hoja de Trabajo para listado'!$CD$155:$DC$1048576,MATCH($A1144,'Hoja de Trabajo para listado'!$CD$155:$CD$1048576,0),MATCH((CUADRO!K$5&amp;$E1144),'Hoja de Trabajo para listado'!$CD$151:$DC$151,0)),0)</f>
        <v>0</v>
      </c>
      <c r="L1144" s="243">
        <f ca="1">+IFERROR(INDEX('Hoja de Trabajo para listado'!$A$155:$Z$1048576,MATCH($A1144,'Hoja de Trabajo para listado'!$A$155:$A$1048576,0),MATCH((CUADRO!L$5&amp;$E1144),'Hoja de Trabajo para listado'!$A$151:$Z$151,0)),0)+IFERROR(INDEX('Hoja de Trabajo para listado'!$AB$155:$BA$1048576,MATCH($A1144,'Hoja de Trabajo para listado'!$AB$155:$AB$1048576,0),MATCH((CUADRO!L$5&amp;$E1144),'Hoja de Trabajo para listado'!$AB$151:$BA$151,0)),0)+IFERROR(INDEX('Hoja de Trabajo para listado'!$BC$155:$CB$1048576,MATCH($A1144,'Hoja de Trabajo para listado'!$BC$155:$BC$1048576,0),MATCH((CUADRO!L$5&amp;$E1144),'Hoja de Trabajo para listado'!$BC$151:$CB$151,0)),0)+IFERROR(INDEX('Hoja de Trabajo para listado'!$DE$153:$DG$274,MATCH($A1144,'Hoja de Trabajo para listado'!$DE$153:$DE$1048576,0),MATCH((CUADRO!L$5&amp;$E1144),'Hoja de Trabajo para listado'!$DE$151:$DG$151,0)),0)+IFERROR(INDEX('Hoja de Trabajo para listado'!$CD$155:$DC$1048576,MATCH($A1144,'Hoja de Trabajo para listado'!$CD$155:$CD$1048576,0),MATCH((CUADRO!L$5&amp;$E1144),'Hoja de Trabajo para listado'!$CD$151:$DC$151,0)),0)</f>
        <v>0</v>
      </c>
      <c r="M1144" s="243">
        <f ca="1">+IFERROR(INDEX('Hoja de Trabajo para listado'!$A$155:$Z$1048576,MATCH($A1144,'Hoja de Trabajo para listado'!$A$155:$A$1048576,0),MATCH((CUADRO!M$5&amp;$E1144),'Hoja de Trabajo para listado'!$A$151:$Z$151,0)),0)+IFERROR(INDEX('Hoja de Trabajo para listado'!$AB$155:$BA$1048576,MATCH($A1144,'Hoja de Trabajo para listado'!$AB$155:$AB$1048576,0),MATCH((CUADRO!M$5&amp;$E1144),'Hoja de Trabajo para listado'!$AB$151:$BA$151,0)),0)+IFERROR(INDEX('Hoja de Trabajo para listado'!$BC$155:$CB$1048576,MATCH($A1144,'Hoja de Trabajo para listado'!$BC$155:$BC$1048576,0),MATCH((CUADRO!M$5&amp;$E1144),'Hoja de Trabajo para listado'!$BC$151:$CB$151,0)),0)+IFERROR(INDEX('Hoja de Trabajo para listado'!$DE$153:$DG$274,MATCH($A1144,'Hoja de Trabajo para listado'!$DE$153:$DE$1048576,0),MATCH((CUADRO!M$5&amp;$E1144),'Hoja de Trabajo para listado'!$DE$151:$DG$151,0)),0)+IFERROR(INDEX('Hoja de Trabajo para listado'!$CD$155:$DC$1048576,MATCH($A1144,'Hoja de Trabajo para listado'!$CD$155:$CD$1048576,0),MATCH((CUADRO!M$5&amp;$E1144),'Hoja de Trabajo para listado'!$CD$151:$DC$151,0)),0)</f>
        <v>0</v>
      </c>
      <c r="N1144" s="243">
        <f ca="1">+IFERROR(INDEX('Hoja de Trabajo para listado'!$A$155:$Z$1048576,MATCH($A1144,'Hoja de Trabajo para listado'!$A$155:$A$1048576,0),MATCH((CUADRO!N$5&amp;$E1144),'Hoja de Trabajo para listado'!$A$151:$Z$151,0)),0)+IFERROR(INDEX('Hoja de Trabajo para listado'!$AB$155:$BA$1048576,MATCH($A1144,'Hoja de Trabajo para listado'!$AB$155:$AB$1048576,0),MATCH((CUADRO!N$5&amp;$E1144),'Hoja de Trabajo para listado'!$AB$151:$BA$151,0)),0)+IFERROR(INDEX('Hoja de Trabajo para listado'!$BC$155:$CB$1048576,MATCH($A1144,'Hoja de Trabajo para listado'!$BC$155:$BC$1048576,0),MATCH((CUADRO!N$5&amp;$E1144),'Hoja de Trabajo para listado'!$BC$151:$CB$151,0)),0)+IFERROR(INDEX('Hoja de Trabajo para listado'!$DE$153:$DG$274,MATCH($A1144,'Hoja de Trabajo para listado'!$DE$153:$DE$1048576,0),MATCH((CUADRO!N$5&amp;$E1144),'Hoja de Trabajo para listado'!$DE$151:$DG$151,0)),0)+IFERROR(INDEX('Hoja de Trabajo para listado'!$CD$155:$DC$1048576,MATCH($A1144,'Hoja de Trabajo para listado'!$CD$155:$CD$1048576,0),MATCH((CUADRO!N$5&amp;$E1144),'Hoja de Trabajo para listado'!$CD$151:$DC$151,0)),0)</f>
        <v>0</v>
      </c>
      <c r="O1144" s="243">
        <f ca="1">+IFERROR(INDEX('Hoja de Trabajo para listado'!$A$155:$Z$1048576,MATCH($A1144,'Hoja de Trabajo para listado'!$A$155:$A$1048576,0),MATCH((CUADRO!O$5&amp;$E1144),'Hoja de Trabajo para listado'!$A$151:$Z$151,0)),0)+IFERROR(INDEX('Hoja de Trabajo para listado'!$AB$155:$BA$1048576,MATCH($A1144,'Hoja de Trabajo para listado'!$AB$155:$AB$1048576,0),MATCH((CUADRO!O$5&amp;$E1144),'Hoja de Trabajo para listado'!$AB$151:$BA$151,0)),0)+IFERROR(INDEX('Hoja de Trabajo para listado'!$BC$155:$CB$1048576,MATCH($A1144,'Hoja de Trabajo para listado'!$BC$155:$BC$1048576,0),MATCH((CUADRO!O$5&amp;$E1144),'Hoja de Trabajo para listado'!$BC$151:$CB$151,0)),0)+IFERROR(INDEX('Hoja de Trabajo para listado'!$DE$153:$DG$274,MATCH($A1144,'Hoja de Trabajo para listado'!$DE$153:$DE$1048576,0),MATCH((CUADRO!O$5&amp;$E1144),'Hoja de Trabajo para listado'!$DE$151:$DG$151,0)),0)+IFERROR(INDEX('Hoja de Trabajo para listado'!$CD$155:$DC$1048576,MATCH($A1144,'Hoja de Trabajo para listado'!$CD$155:$CD$1048576,0),MATCH((CUADRO!O$5&amp;$E1144),'Hoja de Trabajo para listado'!$CD$151:$DC$151,0)),0)</f>
        <v>0</v>
      </c>
      <c r="P1144" s="243">
        <f ca="1">+IFERROR(INDEX('Hoja de Trabajo para listado'!$A$155:$Z$1048576,MATCH($A1144,'Hoja de Trabajo para listado'!$A$155:$A$1048576,0),MATCH((CUADRO!P$5&amp;$E1144),'Hoja de Trabajo para listado'!$A$151:$Z$151,0)),0)+IFERROR(INDEX('Hoja de Trabajo para listado'!$AB$155:$BA$1048576,MATCH($A1144,'Hoja de Trabajo para listado'!$AB$155:$AB$1048576,0),MATCH((CUADRO!P$5&amp;$E1144),'Hoja de Trabajo para listado'!$AB$151:$BA$151,0)),0)+IFERROR(INDEX('Hoja de Trabajo para listado'!$BC$155:$CB$1048576,MATCH($A1144,'Hoja de Trabajo para listado'!$BC$155:$BC$1048576,0),MATCH((CUADRO!P$5&amp;$E1144),'Hoja de Trabajo para listado'!$BC$151:$CB$151,0)),0)+IFERROR(INDEX('Hoja de Trabajo para listado'!$DE$153:$DG$274,MATCH($A1144,'Hoja de Trabajo para listado'!$DE$153:$DE$1048576,0),MATCH((CUADRO!P$5&amp;$E1144),'Hoja de Trabajo para listado'!$DE$151:$DG$151,0)),0)+IFERROR(INDEX('Hoja de Trabajo para listado'!$CD$155:$DC$1048576,MATCH($A1144,'Hoja de Trabajo para listado'!$CD$155:$CD$1048576,0),MATCH((CUADRO!P$5&amp;$E1144),'Hoja de Trabajo para listado'!$CD$151:$DC$151,0)),0)</f>
        <v>0</v>
      </c>
      <c r="Q1144" s="243">
        <f ca="1">+IFERROR(INDEX('Hoja de Trabajo para listado'!$A$155:$Z$1048576,MATCH($A1144,'Hoja de Trabajo para listado'!$A$155:$A$1048576,0),MATCH((CUADRO!Q$5&amp;$E1144),'Hoja de Trabajo para listado'!$A$151:$Z$151,0)),0)+IFERROR(INDEX('Hoja de Trabajo para listado'!$AB$155:$BA$1048576,MATCH($A1144,'Hoja de Trabajo para listado'!$AB$155:$AB$1048576,0),MATCH((CUADRO!Q$5&amp;$E1144),'Hoja de Trabajo para listado'!$AB$151:$BA$151,0)),0)+IFERROR(INDEX('Hoja de Trabajo para listado'!$BC$155:$CB$1048576,MATCH($A1144,'Hoja de Trabajo para listado'!$BC$155:$BC$1048576,0),MATCH((CUADRO!Q$5&amp;$E1144),'Hoja de Trabajo para listado'!$BC$151:$CB$151,0)),0)+IFERROR(INDEX('Hoja de Trabajo para listado'!$DE$153:$DG$274,MATCH($A1144,'Hoja de Trabajo para listado'!$DE$153:$DE$1048576,0),MATCH((CUADRO!Q$5&amp;$E1144),'Hoja de Trabajo para listado'!$DE$151:$DG$151,0)),0)+IFERROR(INDEX('Hoja de Trabajo para listado'!$CD$155:$DC$1048576,MATCH($A1144,'Hoja de Trabajo para listado'!$CD$155:$CD$1048576,0),MATCH((CUADRO!Q$5&amp;$E1144),'Hoja de Trabajo para listado'!$CD$151:$DC$151,0)),0)</f>
        <v>0</v>
      </c>
      <c r="R1144" s="243">
        <f t="shared" ca="1" si="37"/>
        <v>0</v>
      </c>
      <c r="S1144" s="249"/>
      <c r="T1144" s="243">
        <f ca="1">+T1145</f>
        <v>0</v>
      </c>
      <c r="U1144" s="242">
        <f t="shared" si="38"/>
        <v>1</v>
      </c>
      <c r="V1144" s="333" t="str">
        <f>+VLOOKUP(A1144,bd_lista!$A$3:$E$590,5,FALSE)</f>
        <v>Instituciones Descentralizadas Municipales</v>
      </c>
      <c r="W1144" s="383" t="str">
        <f>+V1144</f>
        <v>Instituciones Descentralizadas Municipales</v>
      </c>
      <c r="X1144" s="242">
        <f>+VLOOKUP(A1144,[3]Sheet1!$A$13:$D$744,4,FALSE)</f>
        <v>0</v>
      </c>
      <c r="Y1144" s="242" t="e">
        <f>+VLOOKUP(X1144,bd_lista!$A$3:$C$590,3,FALSE)</f>
        <v>#N/A</v>
      </c>
      <c r="Z1144" s="294">
        <f>+X1144</f>
        <v>0</v>
      </c>
      <c r="AA1144" s="295" t="e">
        <f>+Y1144</f>
        <v>#N/A</v>
      </c>
    </row>
    <row r="1145" spans="1:27" customFormat="1" ht="27" hidden="1" customHeight="1">
      <c r="A1145" s="32">
        <v>2324</v>
      </c>
      <c r="B1145" s="389"/>
      <c r="C1145" s="247" t="str">
        <f>+VLOOKUP(A1145,bd_lista!$A$3:$C$590,3,FALSE)</f>
        <v>ENTIDAD OBRAS PUBLICAS MUNICIPALES DE TARIJA</v>
      </c>
      <c r="D1145" s="386"/>
      <c r="E1145" s="244" t="s">
        <v>1305</v>
      </c>
      <c r="F1145" s="243">
        <f ca="1">+IFERROR(INDEX('Hoja de Trabajo para listado'!$A$155:$Z$1048576,MATCH($A1145,'Hoja de Trabajo para listado'!$A$155:$A$1048576,0),MATCH((CUADRO!F$5&amp;$E1145),'Hoja de Trabajo para listado'!$A$151:$Z$151,0)),0)+IFERROR(INDEX('Hoja de Trabajo para listado'!$AB$155:$BA$1048576,MATCH($A1145,'Hoja de Trabajo para listado'!$AB$155:$AB$1048576,0),MATCH((CUADRO!F$5&amp;$E1145),'Hoja de Trabajo para listado'!$AB$151:$BA$151,0)),0)+IFERROR(INDEX('Hoja de Trabajo para listado'!$BC$155:$CB$1048576,MATCH($A1145,'Hoja de Trabajo para listado'!$BC$155:$BC$1048576,0),MATCH((CUADRO!F$5&amp;$E1145),'Hoja de Trabajo para listado'!$BC$151:$CB$151,0)),0)+IFERROR(INDEX('Hoja de Trabajo para listado'!$DE$153:$DG$274,MATCH($A1145,'Hoja de Trabajo para listado'!$DE$153:$DE$1048576,0),MATCH((CUADRO!F$5&amp;$E1145),'Hoja de Trabajo para listado'!$DE$151:$DG$151,0)),0)+IFERROR(INDEX('Hoja de Trabajo para listado'!$CD$155:$DC$1048576,MATCH($A1145,'Hoja de Trabajo para listado'!$CD$155:$CD$1048576,0),MATCH((CUADRO!F$5&amp;$E1145),'Hoja de Trabajo para listado'!$CD$151:$DC$151,0)),0)</f>
        <v>0</v>
      </c>
      <c r="G1145" s="243">
        <f ca="1">+IFERROR(INDEX('Hoja de Trabajo para listado'!$A$155:$Z$1048576,MATCH($A1145,'Hoja de Trabajo para listado'!$A$155:$A$1048576,0),MATCH((CUADRO!G$5&amp;$E1145),'Hoja de Trabajo para listado'!$A$151:$Z$151,0)),0)+IFERROR(INDEX('Hoja de Trabajo para listado'!$AB$155:$BA$1048576,MATCH($A1145,'Hoja de Trabajo para listado'!$AB$155:$AB$1048576,0),MATCH((CUADRO!G$5&amp;$E1145),'Hoja de Trabajo para listado'!$AB$151:$BA$151,0)),0)+IFERROR(INDEX('Hoja de Trabajo para listado'!$BC$155:$CB$1048576,MATCH($A1145,'Hoja de Trabajo para listado'!$BC$155:$BC$1048576,0),MATCH((CUADRO!G$5&amp;$E1145),'Hoja de Trabajo para listado'!$BC$151:$CB$151,0)),0)+IFERROR(INDEX('Hoja de Trabajo para listado'!$DE$153:$DG$274,MATCH($A1145,'Hoja de Trabajo para listado'!$DE$153:$DE$1048576,0),MATCH((CUADRO!G$5&amp;$E1145),'Hoja de Trabajo para listado'!$DE$151:$DG$151,0)),0)+IFERROR(INDEX('Hoja de Trabajo para listado'!$CD$155:$DC$1048576,MATCH($A1145,'Hoja de Trabajo para listado'!$CD$155:$CD$1048576,0),MATCH((CUADRO!G$5&amp;$E1145),'Hoja de Trabajo para listado'!$CD$151:$DC$151,0)),0)</f>
        <v>0</v>
      </c>
      <c r="H1145" s="243">
        <f ca="1">+IFERROR(INDEX('Hoja de Trabajo para listado'!$A$155:$Z$1048576,MATCH($A1145,'Hoja de Trabajo para listado'!$A$155:$A$1048576,0),MATCH((CUADRO!H$5&amp;$E1145),'Hoja de Trabajo para listado'!$A$151:$Z$151,0)),0)+IFERROR(INDEX('Hoja de Trabajo para listado'!$AB$155:$BA$1048576,MATCH($A1145,'Hoja de Trabajo para listado'!$AB$155:$AB$1048576,0),MATCH((CUADRO!H$5&amp;$E1145),'Hoja de Trabajo para listado'!$AB$151:$BA$151,0)),0)+IFERROR(INDEX('Hoja de Trabajo para listado'!$BC$155:$CB$1048576,MATCH($A1145,'Hoja de Trabajo para listado'!$BC$155:$BC$1048576,0),MATCH((CUADRO!H$5&amp;$E1145),'Hoja de Trabajo para listado'!$BC$151:$CB$151,0)),0)+IFERROR(INDEX('Hoja de Trabajo para listado'!$DE$153:$DG$274,MATCH($A1145,'Hoja de Trabajo para listado'!$DE$153:$DE$1048576,0),MATCH((CUADRO!H$5&amp;$E1145),'Hoja de Trabajo para listado'!$DE$151:$DG$151,0)),0)+IFERROR(INDEX('Hoja de Trabajo para listado'!$CD$155:$DC$1048576,MATCH($A1145,'Hoja de Trabajo para listado'!$CD$155:$CD$1048576,0),MATCH((CUADRO!H$5&amp;$E1145),'Hoja de Trabajo para listado'!$CD$151:$DC$151,0)),0)</f>
        <v>0</v>
      </c>
      <c r="I1145" s="243">
        <f ca="1">+IFERROR(INDEX('Hoja de Trabajo para listado'!$A$155:$Z$1048576,MATCH($A1145,'Hoja de Trabajo para listado'!$A$155:$A$1048576,0),MATCH((CUADRO!I$5&amp;$E1145),'Hoja de Trabajo para listado'!$A$151:$Z$151,0)),0)+IFERROR(INDEX('Hoja de Trabajo para listado'!$AB$155:$BA$1048576,MATCH($A1145,'Hoja de Trabajo para listado'!$AB$155:$AB$1048576,0),MATCH((CUADRO!I$5&amp;$E1145),'Hoja de Trabajo para listado'!$AB$151:$BA$151,0)),0)+IFERROR(INDEX('Hoja de Trabajo para listado'!$BC$155:$CB$1048576,MATCH($A1145,'Hoja de Trabajo para listado'!$BC$155:$BC$1048576,0),MATCH((CUADRO!I$5&amp;$E1145),'Hoja de Trabajo para listado'!$BC$151:$CB$151,0)),0)+IFERROR(INDEX('Hoja de Trabajo para listado'!$DE$153:$DG$274,MATCH($A1145,'Hoja de Trabajo para listado'!$DE$153:$DE$1048576,0),MATCH((CUADRO!I$5&amp;$E1145),'Hoja de Trabajo para listado'!$DE$151:$DG$151,0)),0)+IFERROR(INDEX('Hoja de Trabajo para listado'!$CD$155:$DC$1048576,MATCH($A1145,'Hoja de Trabajo para listado'!$CD$155:$CD$1048576,0),MATCH((CUADRO!I$5&amp;$E1145),'Hoja de Trabajo para listado'!$CD$151:$DC$151,0)),0)</f>
        <v>0</v>
      </c>
      <c r="J1145" s="243">
        <f ca="1">+IFERROR(INDEX('Hoja de Trabajo para listado'!$A$155:$Z$1048576,MATCH($A1145,'Hoja de Trabajo para listado'!$A$155:$A$1048576,0),MATCH((CUADRO!J$5&amp;$E1145),'Hoja de Trabajo para listado'!$A$151:$Z$151,0)),0)+IFERROR(INDEX('Hoja de Trabajo para listado'!$AB$155:$BA$1048576,MATCH($A1145,'Hoja de Trabajo para listado'!$AB$155:$AB$1048576,0),MATCH((CUADRO!J$5&amp;$E1145),'Hoja de Trabajo para listado'!$AB$151:$BA$151,0)),0)+IFERROR(INDEX('Hoja de Trabajo para listado'!$BC$155:$CB$1048576,MATCH($A1145,'Hoja de Trabajo para listado'!$BC$155:$BC$1048576,0),MATCH((CUADRO!J$5&amp;$E1145),'Hoja de Trabajo para listado'!$BC$151:$CB$151,0)),0)+IFERROR(INDEX('Hoja de Trabajo para listado'!$DE$153:$DG$274,MATCH($A1145,'Hoja de Trabajo para listado'!$DE$153:$DE$1048576,0),MATCH((CUADRO!J$5&amp;$E1145),'Hoja de Trabajo para listado'!$DE$151:$DG$151,0)),0)+IFERROR(INDEX('Hoja de Trabajo para listado'!$CD$155:$DC$1048576,MATCH($A1145,'Hoja de Trabajo para listado'!$CD$155:$CD$1048576,0),MATCH((CUADRO!J$5&amp;$E1145),'Hoja de Trabajo para listado'!$CD$151:$DC$151,0)),0)</f>
        <v>0</v>
      </c>
      <c r="K1145" s="243">
        <f ca="1">+IFERROR(INDEX('Hoja de Trabajo para listado'!$A$155:$Z$1048576,MATCH($A1145,'Hoja de Trabajo para listado'!$A$155:$A$1048576,0),MATCH((CUADRO!K$5&amp;$E1145),'Hoja de Trabajo para listado'!$A$151:$Z$151,0)),0)+IFERROR(INDEX('Hoja de Trabajo para listado'!$AB$155:$BA$1048576,MATCH($A1145,'Hoja de Trabajo para listado'!$AB$155:$AB$1048576,0),MATCH((CUADRO!K$5&amp;$E1145),'Hoja de Trabajo para listado'!$AB$151:$BA$151,0)),0)+IFERROR(INDEX('Hoja de Trabajo para listado'!$BC$155:$CB$1048576,MATCH($A1145,'Hoja de Trabajo para listado'!$BC$155:$BC$1048576,0),MATCH((CUADRO!K$5&amp;$E1145),'Hoja de Trabajo para listado'!$BC$151:$CB$151,0)),0)+IFERROR(INDEX('Hoja de Trabajo para listado'!$DE$153:$DG$274,MATCH($A1145,'Hoja de Trabajo para listado'!$DE$153:$DE$1048576,0),MATCH((CUADRO!K$5&amp;$E1145),'Hoja de Trabajo para listado'!$DE$151:$DG$151,0)),0)+IFERROR(INDEX('Hoja de Trabajo para listado'!$CD$155:$DC$1048576,MATCH($A1145,'Hoja de Trabajo para listado'!$CD$155:$CD$1048576,0),MATCH((CUADRO!K$5&amp;$E1145),'Hoja de Trabajo para listado'!$CD$151:$DC$151,0)),0)</f>
        <v>0</v>
      </c>
      <c r="L1145" s="243">
        <f ca="1">+IFERROR(INDEX('Hoja de Trabajo para listado'!$A$155:$Z$1048576,MATCH($A1145,'Hoja de Trabajo para listado'!$A$155:$A$1048576,0),MATCH((CUADRO!L$5&amp;$E1145),'Hoja de Trabajo para listado'!$A$151:$Z$151,0)),0)+IFERROR(INDEX('Hoja de Trabajo para listado'!$AB$155:$BA$1048576,MATCH($A1145,'Hoja de Trabajo para listado'!$AB$155:$AB$1048576,0),MATCH((CUADRO!L$5&amp;$E1145),'Hoja de Trabajo para listado'!$AB$151:$BA$151,0)),0)+IFERROR(INDEX('Hoja de Trabajo para listado'!$BC$155:$CB$1048576,MATCH($A1145,'Hoja de Trabajo para listado'!$BC$155:$BC$1048576,0),MATCH((CUADRO!L$5&amp;$E1145),'Hoja de Trabajo para listado'!$BC$151:$CB$151,0)),0)+IFERROR(INDEX('Hoja de Trabajo para listado'!$DE$153:$DG$274,MATCH($A1145,'Hoja de Trabajo para listado'!$DE$153:$DE$1048576,0),MATCH((CUADRO!L$5&amp;$E1145),'Hoja de Trabajo para listado'!$DE$151:$DG$151,0)),0)+IFERROR(INDEX('Hoja de Trabajo para listado'!$CD$155:$DC$1048576,MATCH($A1145,'Hoja de Trabajo para listado'!$CD$155:$CD$1048576,0),MATCH((CUADRO!L$5&amp;$E1145),'Hoja de Trabajo para listado'!$CD$151:$DC$151,0)),0)</f>
        <v>0</v>
      </c>
      <c r="M1145" s="243">
        <f ca="1">+IFERROR(INDEX('Hoja de Trabajo para listado'!$A$155:$Z$1048576,MATCH($A1145,'Hoja de Trabajo para listado'!$A$155:$A$1048576,0),MATCH((CUADRO!M$5&amp;$E1145),'Hoja de Trabajo para listado'!$A$151:$Z$151,0)),0)+IFERROR(INDEX('Hoja de Trabajo para listado'!$AB$155:$BA$1048576,MATCH($A1145,'Hoja de Trabajo para listado'!$AB$155:$AB$1048576,0),MATCH((CUADRO!M$5&amp;$E1145),'Hoja de Trabajo para listado'!$AB$151:$BA$151,0)),0)+IFERROR(INDEX('Hoja de Trabajo para listado'!$BC$155:$CB$1048576,MATCH($A1145,'Hoja de Trabajo para listado'!$BC$155:$BC$1048576,0),MATCH((CUADRO!M$5&amp;$E1145),'Hoja de Trabajo para listado'!$BC$151:$CB$151,0)),0)+IFERROR(INDEX('Hoja de Trabajo para listado'!$DE$153:$DG$274,MATCH($A1145,'Hoja de Trabajo para listado'!$DE$153:$DE$1048576,0),MATCH((CUADRO!M$5&amp;$E1145),'Hoja de Trabajo para listado'!$DE$151:$DG$151,0)),0)+IFERROR(INDEX('Hoja de Trabajo para listado'!$CD$155:$DC$1048576,MATCH($A1145,'Hoja de Trabajo para listado'!$CD$155:$CD$1048576,0),MATCH((CUADRO!M$5&amp;$E1145),'Hoja de Trabajo para listado'!$CD$151:$DC$151,0)),0)</f>
        <v>0</v>
      </c>
      <c r="N1145" s="243">
        <f ca="1">+IFERROR(INDEX('Hoja de Trabajo para listado'!$A$155:$Z$1048576,MATCH($A1145,'Hoja de Trabajo para listado'!$A$155:$A$1048576,0),MATCH((CUADRO!N$5&amp;$E1145),'Hoja de Trabajo para listado'!$A$151:$Z$151,0)),0)+IFERROR(INDEX('Hoja de Trabajo para listado'!$AB$155:$BA$1048576,MATCH($A1145,'Hoja de Trabajo para listado'!$AB$155:$AB$1048576,0),MATCH((CUADRO!N$5&amp;$E1145),'Hoja de Trabajo para listado'!$AB$151:$BA$151,0)),0)+IFERROR(INDEX('Hoja de Trabajo para listado'!$BC$155:$CB$1048576,MATCH($A1145,'Hoja de Trabajo para listado'!$BC$155:$BC$1048576,0),MATCH((CUADRO!N$5&amp;$E1145),'Hoja de Trabajo para listado'!$BC$151:$CB$151,0)),0)+IFERROR(INDEX('Hoja de Trabajo para listado'!$DE$153:$DG$274,MATCH($A1145,'Hoja de Trabajo para listado'!$DE$153:$DE$1048576,0),MATCH((CUADRO!N$5&amp;$E1145),'Hoja de Trabajo para listado'!$DE$151:$DG$151,0)),0)+IFERROR(INDEX('Hoja de Trabajo para listado'!$CD$155:$DC$1048576,MATCH($A1145,'Hoja de Trabajo para listado'!$CD$155:$CD$1048576,0),MATCH((CUADRO!N$5&amp;$E1145),'Hoja de Trabajo para listado'!$CD$151:$DC$151,0)),0)</f>
        <v>0</v>
      </c>
      <c r="O1145" s="243">
        <f ca="1">+IFERROR(INDEX('Hoja de Trabajo para listado'!$A$155:$Z$1048576,MATCH($A1145,'Hoja de Trabajo para listado'!$A$155:$A$1048576,0),MATCH((CUADRO!O$5&amp;$E1145),'Hoja de Trabajo para listado'!$A$151:$Z$151,0)),0)+IFERROR(INDEX('Hoja de Trabajo para listado'!$AB$155:$BA$1048576,MATCH($A1145,'Hoja de Trabajo para listado'!$AB$155:$AB$1048576,0),MATCH((CUADRO!O$5&amp;$E1145),'Hoja de Trabajo para listado'!$AB$151:$BA$151,0)),0)+IFERROR(INDEX('Hoja de Trabajo para listado'!$BC$155:$CB$1048576,MATCH($A1145,'Hoja de Trabajo para listado'!$BC$155:$BC$1048576,0),MATCH((CUADRO!O$5&amp;$E1145),'Hoja de Trabajo para listado'!$BC$151:$CB$151,0)),0)+IFERROR(INDEX('Hoja de Trabajo para listado'!$DE$153:$DG$274,MATCH($A1145,'Hoja de Trabajo para listado'!$DE$153:$DE$1048576,0),MATCH((CUADRO!O$5&amp;$E1145),'Hoja de Trabajo para listado'!$DE$151:$DG$151,0)),0)+IFERROR(INDEX('Hoja de Trabajo para listado'!$CD$155:$DC$1048576,MATCH($A1145,'Hoja de Trabajo para listado'!$CD$155:$CD$1048576,0),MATCH((CUADRO!O$5&amp;$E1145),'Hoja de Trabajo para listado'!$CD$151:$DC$151,0)),0)</f>
        <v>0</v>
      </c>
      <c r="P1145" s="243">
        <f ca="1">+IFERROR(INDEX('Hoja de Trabajo para listado'!$A$155:$Z$1048576,MATCH($A1145,'Hoja de Trabajo para listado'!$A$155:$A$1048576,0),MATCH((CUADRO!P$5&amp;$E1145),'Hoja de Trabajo para listado'!$A$151:$Z$151,0)),0)+IFERROR(INDEX('Hoja de Trabajo para listado'!$AB$155:$BA$1048576,MATCH($A1145,'Hoja de Trabajo para listado'!$AB$155:$AB$1048576,0),MATCH((CUADRO!P$5&amp;$E1145),'Hoja de Trabajo para listado'!$AB$151:$BA$151,0)),0)+IFERROR(INDEX('Hoja de Trabajo para listado'!$BC$155:$CB$1048576,MATCH($A1145,'Hoja de Trabajo para listado'!$BC$155:$BC$1048576,0),MATCH((CUADRO!P$5&amp;$E1145),'Hoja de Trabajo para listado'!$BC$151:$CB$151,0)),0)+IFERROR(INDEX('Hoja de Trabajo para listado'!$DE$153:$DG$274,MATCH($A1145,'Hoja de Trabajo para listado'!$DE$153:$DE$1048576,0),MATCH((CUADRO!P$5&amp;$E1145),'Hoja de Trabajo para listado'!$DE$151:$DG$151,0)),0)+IFERROR(INDEX('Hoja de Trabajo para listado'!$CD$155:$DC$1048576,MATCH($A1145,'Hoja de Trabajo para listado'!$CD$155:$CD$1048576,0),MATCH((CUADRO!P$5&amp;$E1145),'Hoja de Trabajo para listado'!$CD$151:$DC$151,0)),0)</f>
        <v>0</v>
      </c>
      <c r="Q1145" s="243">
        <f ca="1">+IFERROR(INDEX('Hoja de Trabajo para listado'!$A$155:$Z$1048576,MATCH($A1145,'Hoja de Trabajo para listado'!$A$155:$A$1048576,0),MATCH((CUADRO!Q$5&amp;$E1145),'Hoja de Trabajo para listado'!$A$151:$Z$151,0)),0)+IFERROR(INDEX('Hoja de Trabajo para listado'!$AB$155:$BA$1048576,MATCH($A1145,'Hoja de Trabajo para listado'!$AB$155:$AB$1048576,0),MATCH((CUADRO!Q$5&amp;$E1145),'Hoja de Trabajo para listado'!$AB$151:$BA$151,0)),0)+IFERROR(INDEX('Hoja de Trabajo para listado'!$BC$155:$CB$1048576,MATCH($A1145,'Hoja de Trabajo para listado'!$BC$155:$BC$1048576,0),MATCH((CUADRO!Q$5&amp;$E1145),'Hoja de Trabajo para listado'!$BC$151:$CB$151,0)),0)+IFERROR(INDEX('Hoja de Trabajo para listado'!$DE$153:$DG$274,MATCH($A1145,'Hoja de Trabajo para listado'!$DE$153:$DE$1048576,0),MATCH((CUADRO!Q$5&amp;$E1145),'Hoja de Trabajo para listado'!$DE$151:$DG$151,0)),0)+IFERROR(INDEX('Hoja de Trabajo para listado'!$CD$155:$DC$1048576,MATCH($A1145,'Hoja de Trabajo para listado'!$CD$155:$CD$1048576,0),MATCH((CUADRO!Q$5&amp;$E1145),'Hoja de Trabajo para listado'!$CD$151:$DC$151,0)),0)</f>
        <v>0</v>
      </c>
      <c r="R1145" s="243">
        <f t="shared" ca="1" si="37"/>
        <v>0</v>
      </c>
      <c r="S1145" s="249">
        <f ca="1">+R1144+R1145</f>
        <v>0</v>
      </c>
      <c r="T1145" s="243">
        <f ca="1">+S1145</f>
        <v>0</v>
      </c>
      <c r="U1145" s="242">
        <f t="shared" si="38"/>
        <v>2</v>
      </c>
      <c r="V1145" s="333" t="str">
        <f>+VLOOKUP(A1145,bd_lista!$A$3:$E$590,5,FALSE)</f>
        <v>Instituciones Descentralizadas Municipales</v>
      </c>
      <c r="W1145" s="384"/>
      <c r="X1145" s="242">
        <f>+VLOOKUP(A1145,[3]Sheet1!$A$13:$D$744,4,FALSE)</f>
        <v>0</v>
      </c>
      <c r="Y1145" s="242" t="e">
        <f>+VLOOKUP(X1145,bd_lista!$A$3:$C$590,3,FALSE)</f>
        <v>#N/A</v>
      </c>
      <c r="Z1145" s="292"/>
      <c r="AA1145" s="293"/>
    </row>
    <row r="1146" spans="1:27" customFormat="1" ht="27" hidden="1" customHeight="1">
      <c r="A1146" s="32">
        <v>2325</v>
      </c>
      <c r="B1146" s="388">
        <f>+A1146</f>
        <v>2325</v>
      </c>
      <c r="C1146" s="247" t="str">
        <f>+VLOOKUP(A1146,bd_lista!$A$3:$C$590,3,FALSE)</f>
        <v>ENTIDAD ORDENAMIENTO TERRITORIAL DE TARIJA</v>
      </c>
      <c r="D1146" s="385" t="str">
        <f>+C1146</f>
        <v>ENTIDAD ORDENAMIENTO TERRITORIAL DE TARIJA</v>
      </c>
      <c r="E1146" s="242" t="s">
        <v>1304</v>
      </c>
      <c r="F1146" s="243">
        <f ca="1">+IFERROR(INDEX('Hoja de Trabajo para listado'!$A$155:$Z$1048576,MATCH($A1146,'Hoja de Trabajo para listado'!$A$155:$A$1048576,0),MATCH((CUADRO!F$5&amp;$E1146),'Hoja de Trabajo para listado'!$A$151:$Z$151,0)),0)+IFERROR(INDEX('Hoja de Trabajo para listado'!$AB$155:$BA$1048576,MATCH($A1146,'Hoja de Trabajo para listado'!$AB$155:$AB$1048576,0),MATCH((CUADRO!F$5&amp;$E1146),'Hoja de Trabajo para listado'!$AB$151:$BA$151,0)),0)+IFERROR(INDEX('Hoja de Trabajo para listado'!$BC$155:$CB$1048576,MATCH($A1146,'Hoja de Trabajo para listado'!$BC$155:$BC$1048576,0),MATCH((CUADRO!F$5&amp;$E1146),'Hoja de Trabajo para listado'!$BC$151:$CB$151,0)),0)+IFERROR(INDEX('Hoja de Trabajo para listado'!$DE$153:$DG$274,MATCH($A1146,'Hoja de Trabajo para listado'!$DE$153:$DE$1048576,0),MATCH((CUADRO!F$5&amp;$E1146),'Hoja de Trabajo para listado'!$DE$151:$DG$151,0)),0)+IFERROR(INDEX('Hoja de Trabajo para listado'!$CD$155:$DC$1048576,MATCH($A1146,'Hoja de Trabajo para listado'!$CD$155:$CD$1048576,0),MATCH((CUADRO!F$5&amp;$E1146),'Hoja de Trabajo para listado'!$CD$151:$DC$151,0)),0)</f>
        <v>0</v>
      </c>
      <c r="G1146" s="243">
        <f ca="1">+IFERROR(INDEX('Hoja de Trabajo para listado'!$A$155:$Z$1048576,MATCH($A1146,'Hoja de Trabajo para listado'!$A$155:$A$1048576,0),MATCH((CUADRO!G$5&amp;$E1146),'Hoja de Trabajo para listado'!$A$151:$Z$151,0)),0)+IFERROR(INDEX('Hoja de Trabajo para listado'!$AB$155:$BA$1048576,MATCH($A1146,'Hoja de Trabajo para listado'!$AB$155:$AB$1048576,0),MATCH((CUADRO!G$5&amp;$E1146),'Hoja de Trabajo para listado'!$AB$151:$BA$151,0)),0)+IFERROR(INDEX('Hoja de Trabajo para listado'!$BC$155:$CB$1048576,MATCH($A1146,'Hoja de Trabajo para listado'!$BC$155:$BC$1048576,0),MATCH((CUADRO!G$5&amp;$E1146),'Hoja de Trabajo para listado'!$BC$151:$CB$151,0)),0)+IFERROR(INDEX('Hoja de Trabajo para listado'!$DE$153:$DG$274,MATCH($A1146,'Hoja de Trabajo para listado'!$DE$153:$DE$1048576,0),MATCH((CUADRO!G$5&amp;$E1146),'Hoja de Trabajo para listado'!$DE$151:$DG$151,0)),0)+IFERROR(INDEX('Hoja de Trabajo para listado'!$CD$155:$DC$1048576,MATCH($A1146,'Hoja de Trabajo para listado'!$CD$155:$CD$1048576,0),MATCH((CUADRO!G$5&amp;$E1146),'Hoja de Trabajo para listado'!$CD$151:$DC$151,0)),0)</f>
        <v>0</v>
      </c>
      <c r="H1146" s="243">
        <f ca="1">+IFERROR(INDEX('Hoja de Trabajo para listado'!$A$155:$Z$1048576,MATCH($A1146,'Hoja de Trabajo para listado'!$A$155:$A$1048576,0),MATCH((CUADRO!H$5&amp;$E1146),'Hoja de Trabajo para listado'!$A$151:$Z$151,0)),0)+IFERROR(INDEX('Hoja de Trabajo para listado'!$AB$155:$BA$1048576,MATCH($A1146,'Hoja de Trabajo para listado'!$AB$155:$AB$1048576,0),MATCH((CUADRO!H$5&amp;$E1146),'Hoja de Trabajo para listado'!$AB$151:$BA$151,0)),0)+IFERROR(INDEX('Hoja de Trabajo para listado'!$BC$155:$CB$1048576,MATCH($A1146,'Hoja de Trabajo para listado'!$BC$155:$BC$1048576,0),MATCH((CUADRO!H$5&amp;$E1146),'Hoja de Trabajo para listado'!$BC$151:$CB$151,0)),0)+IFERROR(INDEX('Hoja de Trabajo para listado'!$DE$153:$DG$274,MATCH($A1146,'Hoja de Trabajo para listado'!$DE$153:$DE$1048576,0),MATCH((CUADRO!H$5&amp;$E1146),'Hoja de Trabajo para listado'!$DE$151:$DG$151,0)),0)+IFERROR(INDEX('Hoja de Trabajo para listado'!$CD$155:$DC$1048576,MATCH($A1146,'Hoja de Trabajo para listado'!$CD$155:$CD$1048576,0),MATCH((CUADRO!H$5&amp;$E1146),'Hoja de Trabajo para listado'!$CD$151:$DC$151,0)),0)</f>
        <v>0</v>
      </c>
      <c r="I1146" s="243">
        <f ca="1">+IFERROR(INDEX('Hoja de Trabajo para listado'!$A$155:$Z$1048576,MATCH($A1146,'Hoja de Trabajo para listado'!$A$155:$A$1048576,0),MATCH((CUADRO!I$5&amp;$E1146),'Hoja de Trabajo para listado'!$A$151:$Z$151,0)),0)+IFERROR(INDEX('Hoja de Trabajo para listado'!$AB$155:$BA$1048576,MATCH($A1146,'Hoja de Trabajo para listado'!$AB$155:$AB$1048576,0),MATCH((CUADRO!I$5&amp;$E1146),'Hoja de Trabajo para listado'!$AB$151:$BA$151,0)),0)+IFERROR(INDEX('Hoja de Trabajo para listado'!$BC$155:$CB$1048576,MATCH($A1146,'Hoja de Trabajo para listado'!$BC$155:$BC$1048576,0),MATCH((CUADRO!I$5&amp;$E1146),'Hoja de Trabajo para listado'!$BC$151:$CB$151,0)),0)+IFERROR(INDEX('Hoja de Trabajo para listado'!$DE$153:$DG$274,MATCH($A1146,'Hoja de Trabajo para listado'!$DE$153:$DE$1048576,0),MATCH((CUADRO!I$5&amp;$E1146),'Hoja de Trabajo para listado'!$DE$151:$DG$151,0)),0)+IFERROR(INDEX('Hoja de Trabajo para listado'!$CD$155:$DC$1048576,MATCH($A1146,'Hoja de Trabajo para listado'!$CD$155:$CD$1048576,0),MATCH((CUADRO!I$5&amp;$E1146),'Hoja de Trabajo para listado'!$CD$151:$DC$151,0)),0)</f>
        <v>0</v>
      </c>
      <c r="J1146" s="243">
        <f ca="1">+IFERROR(INDEX('Hoja de Trabajo para listado'!$A$155:$Z$1048576,MATCH($A1146,'Hoja de Trabajo para listado'!$A$155:$A$1048576,0),MATCH((CUADRO!J$5&amp;$E1146),'Hoja de Trabajo para listado'!$A$151:$Z$151,0)),0)+IFERROR(INDEX('Hoja de Trabajo para listado'!$AB$155:$BA$1048576,MATCH($A1146,'Hoja de Trabajo para listado'!$AB$155:$AB$1048576,0),MATCH((CUADRO!J$5&amp;$E1146),'Hoja de Trabajo para listado'!$AB$151:$BA$151,0)),0)+IFERROR(INDEX('Hoja de Trabajo para listado'!$BC$155:$CB$1048576,MATCH($A1146,'Hoja de Trabajo para listado'!$BC$155:$BC$1048576,0),MATCH((CUADRO!J$5&amp;$E1146),'Hoja de Trabajo para listado'!$BC$151:$CB$151,0)),0)+IFERROR(INDEX('Hoja de Trabajo para listado'!$DE$153:$DG$274,MATCH($A1146,'Hoja de Trabajo para listado'!$DE$153:$DE$1048576,0),MATCH((CUADRO!J$5&amp;$E1146),'Hoja de Trabajo para listado'!$DE$151:$DG$151,0)),0)+IFERROR(INDEX('Hoja de Trabajo para listado'!$CD$155:$DC$1048576,MATCH($A1146,'Hoja de Trabajo para listado'!$CD$155:$CD$1048576,0),MATCH((CUADRO!J$5&amp;$E1146),'Hoja de Trabajo para listado'!$CD$151:$DC$151,0)),0)</f>
        <v>0</v>
      </c>
      <c r="K1146" s="243">
        <f ca="1">+IFERROR(INDEX('Hoja de Trabajo para listado'!$A$155:$Z$1048576,MATCH($A1146,'Hoja de Trabajo para listado'!$A$155:$A$1048576,0),MATCH((CUADRO!K$5&amp;$E1146),'Hoja de Trabajo para listado'!$A$151:$Z$151,0)),0)+IFERROR(INDEX('Hoja de Trabajo para listado'!$AB$155:$BA$1048576,MATCH($A1146,'Hoja de Trabajo para listado'!$AB$155:$AB$1048576,0),MATCH((CUADRO!K$5&amp;$E1146),'Hoja de Trabajo para listado'!$AB$151:$BA$151,0)),0)+IFERROR(INDEX('Hoja de Trabajo para listado'!$BC$155:$CB$1048576,MATCH($A1146,'Hoja de Trabajo para listado'!$BC$155:$BC$1048576,0),MATCH((CUADRO!K$5&amp;$E1146),'Hoja de Trabajo para listado'!$BC$151:$CB$151,0)),0)+IFERROR(INDEX('Hoja de Trabajo para listado'!$DE$153:$DG$274,MATCH($A1146,'Hoja de Trabajo para listado'!$DE$153:$DE$1048576,0),MATCH((CUADRO!K$5&amp;$E1146),'Hoja de Trabajo para listado'!$DE$151:$DG$151,0)),0)+IFERROR(INDEX('Hoja de Trabajo para listado'!$CD$155:$DC$1048576,MATCH($A1146,'Hoja de Trabajo para listado'!$CD$155:$CD$1048576,0),MATCH((CUADRO!K$5&amp;$E1146),'Hoja de Trabajo para listado'!$CD$151:$DC$151,0)),0)</f>
        <v>0</v>
      </c>
      <c r="L1146" s="243">
        <f ca="1">+IFERROR(INDEX('Hoja de Trabajo para listado'!$A$155:$Z$1048576,MATCH($A1146,'Hoja de Trabajo para listado'!$A$155:$A$1048576,0),MATCH((CUADRO!L$5&amp;$E1146),'Hoja de Trabajo para listado'!$A$151:$Z$151,0)),0)+IFERROR(INDEX('Hoja de Trabajo para listado'!$AB$155:$BA$1048576,MATCH($A1146,'Hoja de Trabajo para listado'!$AB$155:$AB$1048576,0),MATCH((CUADRO!L$5&amp;$E1146),'Hoja de Trabajo para listado'!$AB$151:$BA$151,0)),0)+IFERROR(INDEX('Hoja de Trabajo para listado'!$BC$155:$CB$1048576,MATCH($A1146,'Hoja de Trabajo para listado'!$BC$155:$BC$1048576,0),MATCH((CUADRO!L$5&amp;$E1146),'Hoja de Trabajo para listado'!$BC$151:$CB$151,0)),0)+IFERROR(INDEX('Hoja de Trabajo para listado'!$DE$153:$DG$274,MATCH($A1146,'Hoja de Trabajo para listado'!$DE$153:$DE$1048576,0),MATCH((CUADRO!L$5&amp;$E1146),'Hoja de Trabajo para listado'!$DE$151:$DG$151,0)),0)+IFERROR(INDEX('Hoja de Trabajo para listado'!$CD$155:$DC$1048576,MATCH($A1146,'Hoja de Trabajo para listado'!$CD$155:$CD$1048576,0),MATCH((CUADRO!L$5&amp;$E1146),'Hoja de Trabajo para listado'!$CD$151:$DC$151,0)),0)</f>
        <v>0</v>
      </c>
      <c r="M1146" s="243">
        <f ca="1">+IFERROR(INDEX('Hoja de Trabajo para listado'!$A$155:$Z$1048576,MATCH($A1146,'Hoja de Trabajo para listado'!$A$155:$A$1048576,0),MATCH((CUADRO!M$5&amp;$E1146),'Hoja de Trabajo para listado'!$A$151:$Z$151,0)),0)+IFERROR(INDEX('Hoja de Trabajo para listado'!$AB$155:$BA$1048576,MATCH($A1146,'Hoja de Trabajo para listado'!$AB$155:$AB$1048576,0),MATCH((CUADRO!M$5&amp;$E1146),'Hoja de Trabajo para listado'!$AB$151:$BA$151,0)),0)+IFERROR(INDEX('Hoja de Trabajo para listado'!$BC$155:$CB$1048576,MATCH($A1146,'Hoja de Trabajo para listado'!$BC$155:$BC$1048576,0),MATCH((CUADRO!M$5&amp;$E1146),'Hoja de Trabajo para listado'!$BC$151:$CB$151,0)),0)+IFERROR(INDEX('Hoja de Trabajo para listado'!$DE$153:$DG$274,MATCH($A1146,'Hoja de Trabajo para listado'!$DE$153:$DE$1048576,0),MATCH((CUADRO!M$5&amp;$E1146),'Hoja de Trabajo para listado'!$DE$151:$DG$151,0)),0)+IFERROR(INDEX('Hoja de Trabajo para listado'!$CD$155:$DC$1048576,MATCH($A1146,'Hoja de Trabajo para listado'!$CD$155:$CD$1048576,0),MATCH((CUADRO!M$5&amp;$E1146),'Hoja de Trabajo para listado'!$CD$151:$DC$151,0)),0)</f>
        <v>0</v>
      </c>
      <c r="N1146" s="243">
        <f ca="1">+IFERROR(INDEX('Hoja de Trabajo para listado'!$A$155:$Z$1048576,MATCH($A1146,'Hoja de Trabajo para listado'!$A$155:$A$1048576,0),MATCH((CUADRO!N$5&amp;$E1146),'Hoja de Trabajo para listado'!$A$151:$Z$151,0)),0)+IFERROR(INDEX('Hoja de Trabajo para listado'!$AB$155:$BA$1048576,MATCH($A1146,'Hoja de Trabajo para listado'!$AB$155:$AB$1048576,0),MATCH((CUADRO!N$5&amp;$E1146),'Hoja de Trabajo para listado'!$AB$151:$BA$151,0)),0)+IFERROR(INDEX('Hoja de Trabajo para listado'!$BC$155:$CB$1048576,MATCH($A1146,'Hoja de Trabajo para listado'!$BC$155:$BC$1048576,0),MATCH((CUADRO!N$5&amp;$E1146),'Hoja de Trabajo para listado'!$BC$151:$CB$151,0)),0)+IFERROR(INDEX('Hoja de Trabajo para listado'!$DE$153:$DG$274,MATCH($A1146,'Hoja de Trabajo para listado'!$DE$153:$DE$1048576,0),MATCH((CUADRO!N$5&amp;$E1146),'Hoja de Trabajo para listado'!$DE$151:$DG$151,0)),0)+IFERROR(INDEX('Hoja de Trabajo para listado'!$CD$155:$DC$1048576,MATCH($A1146,'Hoja de Trabajo para listado'!$CD$155:$CD$1048576,0),MATCH((CUADRO!N$5&amp;$E1146),'Hoja de Trabajo para listado'!$CD$151:$DC$151,0)),0)</f>
        <v>0</v>
      </c>
      <c r="O1146" s="243">
        <f ca="1">+IFERROR(INDEX('Hoja de Trabajo para listado'!$A$155:$Z$1048576,MATCH($A1146,'Hoja de Trabajo para listado'!$A$155:$A$1048576,0),MATCH((CUADRO!O$5&amp;$E1146),'Hoja de Trabajo para listado'!$A$151:$Z$151,0)),0)+IFERROR(INDEX('Hoja de Trabajo para listado'!$AB$155:$BA$1048576,MATCH($A1146,'Hoja de Trabajo para listado'!$AB$155:$AB$1048576,0),MATCH((CUADRO!O$5&amp;$E1146),'Hoja de Trabajo para listado'!$AB$151:$BA$151,0)),0)+IFERROR(INDEX('Hoja de Trabajo para listado'!$BC$155:$CB$1048576,MATCH($A1146,'Hoja de Trabajo para listado'!$BC$155:$BC$1048576,0),MATCH((CUADRO!O$5&amp;$E1146),'Hoja de Trabajo para listado'!$BC$151:$CB$151,0)),0)+IFERROR(INDEX('Hoja de Trabajo para listado'!$DE$153:$DG$274,MATCH($A1146,'Hoja de Trabajo para listado'!$DE$153:$DE$1048576,0),MATCH((CUADRO!O$5&amp;$E1146),'Hoja de Trabajo para listado'!$DE$151:$DG$151,0)),0)+IFERROR(INDEX('Hoja de Trabajo para listado'!$CD$155:$DC$1048576,MATCH($A1146,'Hoja de Trabajo para listado'!$CD$155:$CD$1048576,0),MATCH((CUADRO!O$5&amp;$E1146),'Hoja de Trabajo para listado'!$CD$151:$DC$151,0)),0)</f>
        <v>0</v>
      </c>
      <c r="P1146" s="243">
        <f ca="1">+IFERROR(INDEX('Hoja de Trabajo para listado'!$A$155:$Z$1048576,MATCH($A1146,'Hoja de Trabajo para listado'!$A$155:$A$1048576,0),MATCH((CUADRO!P$5&amp;$E1146),'Hoja de Trabajo para listado'!$A$151:$Z$151,0)),0)+IFERROR(INDEX('Hoja de Trabajo para listado'!$AB$155:$BA$1048576,MATCH($A1146,'Hoja de Trabajo para listado'!$AB$155:$AB$1048576,0),MATCH((CUADRO!P$5&amp;$E1146),'Hoja de Trabajo para listado'!$AB$151:$BA$151,0)),0)+IFERROR(INDEX('Hoja de Trabajo para listado'!$BC$155:$CB$1048576,MATCH($A1146,'Hoja de Trabajo para listado'!$BC$155:$BC$1048576,0),MATCH((CUADRO!P$5&amp;$E1146),'Hoja de Trabajo para listado'!$BC$151:$CB$151,0)),0)+IFERROR(INDEX('Hoja de Trabajo para listado'!$DE$153:$DG$274,MATCH($A1146,'Hoja de Trabajo para listado'!$DE$153:$DE$1048576,0),MATCH((CUADRO!P$5&amp;$E1146),'Hoja de Trabajo para listado'!$DE$151:$DG$151,0)),0)+IFERROR(INDEX('Hoja de Trabajo para listado'!$CD$155:$DC$1048576,MATCH($A1146,'Hoja de Trabajo para listado'!$CD$155:$CD$1048576,0),MATCH((CUADRO!P$5&amp;$E1146),'Hoja de Trabajo para listado'!$CD$151:$DC$151,0)),0)</f>
        <v>0</v>
      </c>
      <c r="Q1146" s="243">
        <f ca="1">+IFERROR(INDEX('Hoja de Trabajo para listado'!$A$155:$Z$1048576,MATCH($A1146,'Hoja de Trabajo para listado'!$A$155:$A$1048576,0),MATCH((CUADRO!Q$5&amp;$E1146),'Hoja de Trabajo para listado'!$A$151:$Z$151,0)),0)+IFERROR(INDEX('Hoja de Trabajo para listado'!$AB$155:$BA$1048576,MATCH($A1146,'Hoja de Trabajo para listado'!$AB$155:$AB$1048576,0),MATCH((CUADRO!Q$5&amp;$E1146),'Hoja de Trabajo para listado'!$AB$151:$BA$151,0)),0)+IFERROR(INDEX('Hoja de Trabajo para listado'!$BC$155:$CB$1048576,MATCH($A1146,'Hoja de Trabajo para listado'!$BC$155:$BC$1048576,0),MATCH((CUADRO!Q$5&amp;$E1146),'Hoja de Trabajo para listado'!$BC$151:$CB$151,0)),0)+IFERROR(INDEX('Hoja de Trabajo para listado'!$DE$153:$DG$274,MATCH($A1146,'Hoja de Trabajo para listado'!$DE$153:$DE$1048576,0),MATCH((CUADRO!Q$5&amp;$E1146),'Hoja de Trabajo para listado'!$DE$151:$DG$151,0)),0)+IFERROR(INDEX('Hoja de Trabajo para listado'!$CD$155:$DC$1048576,MATCH($A1146,'Hoja de Trabajo para listado'!$CD$155:$CD$1048576,0),MATCH((CUADRO!Q$5&amp;$E1146),'Hoja de Trabajo para listado'!$CD$151:$DC$151,0)),0)</f>
        <v>0</v>
      </c>
      <c r="R1146" s="243">
        <f t="shared" ca="1" si="37"/>
        <v>0</v>
      </c>
      <c r="S1146" s="249"/>
      <c r="T1146" s="243">
        <f ca="1">+T1147</f>
        <v>0</v>
      </c>
      <c r="U1146" s="242">
        <f t="shared" si="38"/>
        <v>1</v>
      </c>
      <c r="V1146" s="333" t="str">
        <f>+VLOOKUP(A1146,bd_lista!$A$3:$E$590,5,FALSE)</f>
        <v>Instituciones Descentralizadas Municipales</v>
      </c>
      <c r="W1146" s="383" t="str">
        <f>+V1146</f>
        <v>Instituciones Descentralizadas Municipales</v>
      </c>
      <c r="X1146" s="242">
        <f>+VLOOKUP(A1146,[3]Sheet1!$A$13:$D$744,4,FALSE)</f>
        <v>0</v>
      </c>
      <c r="Y1146" s="242" t="e">
        <f>+VLOOKUP(X1146,bd_lista!$A$3:$C$590,3,FALSE)</f>
        <v>#N/A</v>
      </c>
      <c r="Z1146" s="294">
        <f>+X1146</f>
        <v>0</v>
      </c>
      <c r="AA1146" s="295" t="e">
        <f>+Y1146</f>
        <v>#N/A</v>
      </c>
    </row>
    <row r="1147" spans="1:27" customFormat="1" ht="27" hidden="1" customHeight="1">
      <c r="A1147" s="32">
        <v>2325</v>
      </c>
      <c r="B1147" s="389"/>
      <c r="C1147" s="247" t="str">
        <f>+VLOOKUP(A1147,bd_lista!$A$3:$C$590,3,FALSE)</f>
        <v>ENTIDAD ORDENAMIENTO TERRITORIAL DE TARIJA</v>
      </c>
      <c r="D1147" s="386"/>
      <c r="E1147" s="244" t="s">
        <v>1305</v>
      </c>
      <c r="F1147" s="243">
        <f ca="1">+IFERROR(INDEX('Hoja de Trabajo para listado'!$A$155:$Z$1048576,MATCH($A1147,'Hoja de Trabajo para listado'!$A$155:$A$1048576,0),MATCH((CUADRO!F$5&amp;$E1147),'Hoja de Trabajo para listado'!$A$151:$Z$151,0)),0)+IFERROR(INDEX('Hoja de Trabajo para listado'!$AB$155:$BA$1048576,MATCH($A1147,'Hoja de Trabajo para listado'!$AB$155:$AB$1048576,0),MATCH((CUADRO!F$5&amp;$E1147),'Hoja de Trabajo para listado'!$AB$151:$BA$151,0)),0)+IFERROR(INDEX('Hoja de Trabajo para listado'!$BC$155:$CB$1048576,MATCH($A1147,'Hoja de Trabajo para listado'!$BC$155:$BC$1048576,0),MATCH((CUADRO!F$5&amp;$E1147),'Hoja de Trabajo para listado'!$BC$151:$CB$151,0)),0)+IFERROR(INDEX('Hoja de Trabajo para listado'!$DE$153:$DG$274,MATCH($A1147,'Hoja de Trabajo para listado'!$DE$153:$DE$1048576,0),MATCH((CUADRO!F$5&amp;$E1147),'Hoja de Trabajo para listado'!$DE$151:$DG$151,0)),0)+IFERROR(INDEX('Hoja de Trabajo para listado'!$CD$155:$DC$1048576,MATCH($A1147,'Hoja de Trabajo para listado'!$CD$155:$CD$1048576,0),MATCH((CUADRO!F$5&amp;$E1147),'Hoja de Trabajo para listado'!$CD$151:$DC$151,0)),0)</f>
        <v>0</v>
      </c>
      <c r="G1147" s="243">
        <f ca="1">+IFERROR(INDEX('Hoja de Trabajo para listado'!$A$155:$Z$1048576,MATCH($A1147,'Hoja de Trabajo para listado'!$A$155:$A$1048576,0),MATCH((CUADRO!G$5&amp;$E1147),'Hoja de Trabajo para listado'!$A$151:$Z$151,0)),0)+IFERROR(INDEX('Hoja de Trabajo para listado'!$AB$155:$BA$1048576,MATCH($A1147,'Hoja de Trabajo para listado'!$AB$155:$AB$1048576,0),MATCH((CUADRO!G$5&amp;$E1147),'Hoja de Trabajo para listado'!$AB$151:$BA$151,0)),0)+IFERROR(INDEX('Hoja de Trabajo para listado'!$BC$155:$CB$1048576,MATCH($A1147,'Hoja de Trabajo para listado'!$BC$155:$BC$1048576,0),MATCH((CUADRO!G$5&amp;$E1147),'Hoja de Trabajo para listado'!$BC$151:$CB$151,0)),0)+IFERROR(INDEX('Hoja de Trabajo para listado'!$DE$153:$DG$274,MATCH($A1147,'Hoja de Trabajo para listado'!$DE$153:$DE$1048576,0),MATCH((CUADRO!G$5&amp;$E1147),'Hoja de Trabajo para listado'!$DE$151:$DG$151,0)),0)+IFERROR(INDEX('Hoja de Trabajo para listado'!$CD$155:$DC$1048576,MATCH($A1147,'Hoja de Trabajo para listado'!$CD$155:$CD$1048576,0),MATCH((CUADRO!G$5&amp;$E1147),'Hoja de Trabajo para listado'!$CD$151:$DC$151,0)),0)</f>
        <v>0</v>
      </c>
      <c r="H1147" s="243">
        <f ca="1">+IFERROR(INDEX('Hoja de Trabajo para listado'!$A$155:$Z$1048576,MATCH($A1147,'Hoja de Trabajo para listado'!$A$155:$A$1048576,0),MATCH((CUADRO!H$5&amp;$E1147),'Hoja de Trabajo para listado'!$A$151:$Z$151,0)),0)+IFERROR(INDEX('Hoja de Trabajo para listado'!$AB$155:$BA$1048576,MATCH($A1147,'Hoja de Trabajo para listado'!$AB$155:$AB$1048576,0),MATCH((CUADRO!H$5&amp;$E1147),'Hoja de Trabajo para listado'!$AB$151:$BA$151,0)),0)+IFERROR(INDEX('Hoja de Trabajo para listado'!$BC$155:$CB$1048576,MATCH($A1147,'Hoja de Trabajo para listado'!$BC$155:$BC$1048576,0),MATCH((CUADRO!H$5&amp;$E1147),'Hoja de Trabajo para listado'!$BC$151:$CB$151,0)),0)+IFERROR(INDEX('Hoja de Trabajo para listado'!$DE$153:$DG$274,MATCH($A1147,'Hoja de Trabajo para listado'!$DE$153:$DE$1048576,0),MATCH((CUADRO!H$5&amp;$E1147),'Hoja de Trabajo para listado'!$DE$151:$DG$151,0)),0)+IFERROR(INDEX('Hoja de Trabajo para listado'!$CD$155:$DC$1048576,MATCH($A1147,'Hoja de Trabajo para listado'!$CD$155:$CD$1048576,0),MATCH((CUADRO!H$5&amp;$E1147),'Hoja de Trabajo para listado'!$CD$151:$DC$151,0)),0)</f>
        <v>0</v>
      </c>
      <c r="I1147" s="243">
        <f ca="1">+IFERROR(INDEX('Hoja de Trabajo para listado'!$A$155:$Z$1048576,MATCH($A1147,'Hoja de Trabajo para listado'!$A$155:$A$1048576,0),MATCH((CUADRO!I$5&amp;$E1147),'Hoja de Trabajo para listado'!$A$151:$Z$151,0)),0)+IFERROR(INDEX('Hoja de Trabajo para listado'!$AB$155:$BA$1048576,MATCH($A1147,'Hoja de Trabajo para listado'!$AB$155:$AB$1048576,0),MATCH((CUADRO!I$5&amp;$E1147),'Hoja de Trabajo para listado'!$AB$151:$BA$151,0)),0)+IFERROR(INDEX('Hoja de Trabajo para listado'!$BC$155:$CB$1048576,MATCH($A1147,'Hoja de Trabajo para listado'!$BC$155:$BC$1048576,0),MATCH((CUADRO!I$5&amp;$E1147),'Hoja de Trabajo para listado'!$BC$151:$CB$151,0)),0)+IFERROR(INDEX('Hoja de Trabajo para listado'!$DE$153:$DG$274,MATCH($A1147,'Hoja de Trabajo para listado'!$DE$153:$DE$1048576,0),MATCH((CUADRO!I$5&amp;$E1147),'Hoja de Trabajo para listado'!$DE$151:$DG$151,0)),0)+IFERROR(INDEX('Hoja de Trabajo para listado'!$CD$155:$DC$1048576,MATCH($A1147,'Hoja de Trabajo para listado'!$CD$155:$CD$1048576,0),MATCH((CUADRO!I$5&amp;$E1147),'Hoja de Trabajo para listado'!$CD$151:$DC$151,0)),0)</f>
        <v>0</v>
      </c>
      <c r="J1147" s="243">
        <f ca="1">+IFERROR(INDEX('Hoja de Trabajo para listado'!$A$155:$Z$1048576,MATCH($A1147,'Hoja de Trabajo para listado'!$A$155:$A$1048576,0),MATCH((CUADRO!J$5&amp;$E1147),'Hoja de Trabajo para listado'!$A$151:$Z$151,0)),0)+IFERROR(INDEX('Hoja de Trabajo para listado'!$AB$155:$BA$1048576,MATCH($A1147,'Hoja de Trabajo para listado'!$AB$155:$AB$1048576,0),MATCH((CUADRO!J$5&amp;$E1147),'Hoja de Trabajo para listado'!$AB$151:$BA$151,0)),0)+IFERROR(INDEX('Hoja de Trabajo para listado'!$BC$155:$CB$1048576,MATCH($A1147,'Hoja de Trabajo para listado'!$BC$155:$BC$1048576,0),MATCH((CUADRO!J$5&amp;$E1147),'Hoja de Trabajo para listado'!$BC$151:$CB$151,0)),0)+IFERROR(INDEX('Hoja de Trabajo para listado'!$DE$153:$DG$274,MATCH($A1147,'Hoja de Trabajo para listado'!$DE$153:$DE$1048576,0),MATCH((CUADRO!J$5&amp;$E1147),'Hoja de Trabajo para listado'!$DE$151:$DG$151,0)),0)+IFERROR(INDEX('Hoja de Trabajo para listado'!$CD$155:$DC$1048576,MATCH($A1147,'Hoja de Trabajo para listado'!$CD$155:$CD$1048576,0),MATCH((CUADRO!J$5&amp;$E1147),'Hoja de Trabajo para listado'!$CD$151:$DC$151,0)),0)</f>
        <v>0</v>
      </c>
      <c r="K1147" s="243">
        <f ca="1">+IFERROR(INDEX('Hoja de Trabajo para listado'!$A$155:$Z$1048576,MATCH($A1147,'Hoja de Trabajo para listado'!$A$155:$A$1048576,0),MATCH((CUADRO!K$5&amp;$E1147),'Hoja de Trabajo para listado'!$A$151:$Z$151,0)),0)+IFERROR(INDEX('Hoja de Trabajo para listado'!$AB$155:$BA$1048576,MATCH($A1147,'Hoja de Trabajo para listado'!$AB$155:$AB$1048576,0),MATCH((CUADRO!K$5&amp;$E1147),'Hoja de Trabajo para listado'!$AB$151:$BA$151,0)),0)+IFERROR(INDEX('Hoja de Trabajo para listado'!$BC$155:$CB$1048576,MATCH($A1147,'Hoja de Trabajo para listado'!$BC$155:$BC$1048576,0),MATCH((CUADRO!K$5&amp;$E1147),'Hoja de Trabajo para listado'!$BC$151:$CB$151,0)),0)+IFERROR(INDEX('Hoja de Trabajo para listado'!$DE$153:$DG$274,MATCH($A1147,'Hoja de Trabajo para listado'!$DE$153:$DE$1048576,0),MATCH((CUADRO!K$5&amp;$E1147),'Hoja de Trabajo para listado'!$DE$151:$DG$151,0)),0)+IFERROR(INDEX('Hoja de Trabajo para listado'!$CD$155:$DC$1048576,MATCH($A1147,'Hoja de Trabajo para listado'!$CD$155:$CD$1048576,0),MATCH((CUADRO!K$5&amp;$E1147),'Hoja de Trabajo para listado'!$CD$151:$DC$151,0)),0)</f>
        <v>0</v>
      </c>
      <c r="L1147" s="243">
        <f ca="1">+IFERROR(INDEX('Hoja de Trabajo para listado'!$A$155:$Z$1048576,MATCH($A1147,'Hoja de Trabajo para listado'!$A$155:$A$1048576,0),MATCH((CUADRO!L$5&amp;$E1147),'Hoja de Trabajo para listado'!$A$151:$Z$151,0)),0)+IFERROR(INDEX('Hoja de Trabajo para listado'!$AB$155:$BA$1048576,MATCH($A1147,'Hoja de Trabajo para listado'!$AB$155:$AB$1048576,0),MATCH((CUADRO!L$5&amp;$E1147),'Hoja de Trabajo para listado'!$AB$151:$BA$151,0)),0)+IFERROR(INDEX('Hoja de Trabajo para listado'!$BC$155:$CB$1048576,MATCH($A1147,'Hoja de Trabajo para listado'!$BC$155:$BC$1048576,0),MATCH((CUADRO!L$5&amp;$E1147),'Hoja de Trabajo para listado'!$BC$151:$CB$151,0)),0)+IFERROR(INDEX('Hoja de Trabajo para listado'!$DE$153:$DG$274,MATCH($A1147,'Hoja de Trabajo para listado'!$DE$153:$DE$1048576,0),MATCH((CUADRO!L$5&amp;$E1147),'Hoja de Trabajo para listado'!$DE$151:$DG$151,0)),0)+IFERROR(INDEX('Hoja de Trabajo para listado'!$CD$155:$DC$1048576,MATCH($A1147,'Hoja de Trabajo para listado'!$CD$155:$CD$1048576,0),MATCH((CUADRO!L$5&amp;$E1147),'Hoja de Trabajo para listado'!$CD$151:$DC$151,0)),0)</f>
        <v>0</v>
      </c>
      <c r="M1147" s="243">
        <f ca="1">+IFERROR(INDEX('Hoja de Trabajo para listado'!$A$155:$Z$1048576,MATCH($A1147,'Hoja de Trabajo para listado'!$A$155:$A$1048576,0),MATCH((CUADRO!M$5&amp;$E1147),'Hoja de Trabajo para listado'!$A$151:$Z$151,0)),0)+IFERROR(INDEX('Hoja de Trabajo para listado'!$AB$155:$BA$1048576,MATCH($A1147,'Hoja de Trabajo para listado'!$AB$155:$AB$1048576,0),MATCH((CUADRO!M$5&amp;$E1147),'Hoja de Trabajo para listado'!$AB$151:$BA$151,0)),0)+IFERROR(INDEX('Hoja de Trabajo para listado'!$BC$155:$CB$1048576,MATCH($A1147,'Hoja de Trabajo para listado'!$BC$155:$BC$1048576,0),MATCH((CUADRO!M$5&amp;$E1147),'Hoja de Trabajo para listado'!$BC$151:$CB$151,0)),0)+IFERROR(INDEX('Hoja de Trabajo para listado'!$DE$153:$DG$274,MATCH($A1147,'Hoja de Trabajo para listado'!$DE$153:$DE$1048576,0),MATCH((CUADRO!M$5&amp;$E1147),'Hoja de Trabajo para listado'!$DE$151:$DG$151,0)),0)+IFERROR(INDEX('Hoja de Trabajo para listado'!$CD$155:$DC$1048576,MATCH($A1147,'Hoja de Trabajo para listado'!$CD$155:$CD$1048576,0),MATCH((CUADRO!M$5&amp;$E1147),'Hoja de Trabajo para listado'!$CD$151:$DC$151,0)),0)</f>
        <v>0</v>
      </c>
      <c r="N1147" s="243">
        <f ca="1">+IFERROR(INDEX('Hoja de Trabajo para listado'!$A$155:$Z$1048576,MATCH($A1147,'Hoja de Trabajo para listado'!$A$155:$A$1048576,0),MATCH((CUADRO!N$5&amp;$E1147),'Hoja de Trabajo para listado'!$A$151:$Z$151,0)),0)+IFERROR(INDEX('Hoja de Trabajo para listado'!$AB$155:$BA$1048576,MATCH($A1147,'Hoja de Trabajo para listado'!$AB$155:$AB$1048576,0),MATCH((CUADRO!N$5&amp;$E1147),'Hoja de Trabajo para listado'!$AB$151:$BA$151,0)),0)+IFERROR(INDEX('Hoja de Trabajo para listado'!$BC$155:$CB$1048576,MATCH($A1147,'Hoja de Trabajo para listado'!$BC$155:$BC$1048576,0),MATCH((CUADRO!N$5&amp;$E1147),'Hoja de Trabajo para listado'!$BC$151:$CB$151,0)),0)+IFERROR(INDEX('Hoja de Trabajo para listado'!$DE$153:$DG$274,MATCH($A1147,'Hoja de Trabajo para listado'!$DE$153:$DE$1048576,0),MATCH((CUADRO!N$5&amp;$E1147),'Hoja de Trabajo para listado'!$DE$151:$DG$151,0)),0)+IFERROR(INDEX('Hoja de Trabajo para listado'!$CD$155:$DC$1048576,MATCH($A1147,'Hoja de Trabajo para listado'!$CD$155:$CD$1048576,0),MATCH((CUADRO!N$5&amp;$E1147),'Hoja de Trabajo para listado'!$CD$151:$DC$151,0)),0)</f>
        <v>0</v>
      </c>
      <c r="O1147" s="243">
        <f ca="1">+IFERROR(INDEX('Hoja de Trabajo para listado'!$A$155:$Z$1048576,MATCH($A1147,'Hoja de Trabajo para listado'!$A$155:$A$1048576,0),MATCH((CUADRO!O$5&amp;$E1147),'Hoja de Trabajo para listado'!$A$151:$Z$151,0)),0)+IFERROR(INDEX('Hoja de Trabajo para listado'!$AB$155:$BA$1048576,MATCH($A1147,'Hoja de Trabajo para listado'!$AB$155:$AB$1048576,0),MATCH((CUADRO!O$5&amp;$E1147),'Hoja de Trabajo para listado'!$AB$151:$BA$151,0)),0)+IFERROR(INDEX('Hoja de Trabajo para listado'!$BC$155:$CB$1048576,MATCH($A1147,'Hoja de Trabajo para listado'!$BC$155:$BC$1048576,0),MATCH((CUADRO!O$5&amp;$E1147),'Hoja de Trabajo para listado'!$BC$151:$CB$151,0)),0)+IFERROR(INDEX('Hoja de Trabajo para listado'!$DE$153:$DG$274,MATCH($A1147,'Hoja de Trabajo para listado'!$DE$153:$DE$1048576,0),MATCH((CUADRO!O$5&amp;$E1147),'Hoja de Trabajo para listado'!$DE$151:$DG$151,0)),0)+IFERROR(INDEX('Hoja de Trabajo para listado'!$CD$155:$DC$1048576,MATCH($A1147,'Hoja de Trabajo para listado'!$CD$155:$CD$1048576,0),MATCH((CUADRO!O$5&amp;$E1147),'Hoja de Trabajo para listado'!$CD$151:$DC$151,0)),0)</f>
        <v>0</v>
      </c>
      <c r="P1147" s="243">
        <f ca="1">+IFERROR(INDEX('Hoja de Trabajo para listado'!$A$155:$Z$1048576,MATCH($A1147,'Hoja de Trabajo para listado'!$A$155:$A$1048576,0),MATCH((CUADRO!P$5&amp;$E1147),'Hoja de Trabajo para listado'!$A$151:$Z$151,0)),0)+IFERROR(INDEX('Hoja de Trabajo para listado'!$AB$155:$BA$1048576,MATCH($A1147,'Hoja de Trabajo para listado'!$AB$155:$AB$1048576,0),MATCH((CUADRO!P$5&amp;$E1147),'Hoja de Trabajo para listado'!$AB$151:$BA$151,0)),0)+IFERROR(INDEX('Hoja de Trabajo para listado'!$BC$155:$CB$1048576,MATCH($A1147,'Hoja de Trabajo para listado'!$BC$155:$BC$1048576,0),MATCH((CUADRO!P$5&amp;$E1147),'Hoja de Trabajo para listado'!$BC$151:$CB$151,0)),0)+IFERROR(INDEX('Hoja de Trabajo para listado'!$DE$153:$DG$274,MATCH($A1147,'Hoja de Trabajo para listado'!$DE$153:$DE$1048576,0),MATCH((CUADRO!P$5&amp;$E1147),'Hoja de Trabajo para listado'!$DE$151:$DG$151,0)),0)+IFERROR(INDEX('Hoja de Trabajo para listado'!$CD$155:$DC$1048576,MATCH($A1147,'Hoja de Trabajo para listado'!$CD$155:$CD$1048576,0),MATCH((CUADRO!P$5&amp;$E1147),'Hoja de Trabajo para listado'!$CD$151:$DC$151,0)),0)</f>
        <v>0</v>
      </c>
      <c r="Q1147" s="243">
        <f ca="1">+IFERROR(INDEX('Hoja de Trabajo para listado'!$A$155:$Z$1048576,MATCH($A1147,'Hoja de Trabajo para listado'!$A$155:$A$1048576,0),MATCH((CUADRO!Q$5&amp;$E1147),'Hoja de Trabajo para listado'!$A$151:$Z$151,0)),0)+IFERROR(INDEX('Hoja de Trabajo para listado'!$AB$155:$BA$1048576,MATCH($A1147,'Hoja de Trabajo para listado'!$AB$155:$AB$1048576,0),MATCH((CUADRO!Q$5&amp;$E1147),'Hoja de Trabajo para listado'!$AB$151:$BA$151,0)),0)+IFERROR(INDEX('Hoja de Trabajo para listado'!$BC$155:$CB$1048576,MATCH($A1147,'Hoja de Trabajo para listado'!$BC$155:$BC$1048576,0),MATCH((CUADRO!Q$5&amp;$E1147),'Hoja de Trabajo para listado'!$BC$151:$CB$151,0)),0)+IFERROR(INDEX('Hoja de Trabajo para listado'!$DE$153:$DG$274,MATCH($A1147,'Hoja de Trabajo para listado'!$DE$153:$DE$1048576,0),MATCH((CUADRO!Q$5&amp;$E1147),'Hoja de Trabajo para listado'!$DE$151:$DG$151,0)),0)+IFERROR(INDEX('Hoja de Trabajo para listado'!$CD$155:$DC$1048576,MATCH($A1147,'Hoja de Trabajo para listado'!$CD$155:$CD$1048576,0),MATCH((CUADRO!Q$5&amp;$E1147),'Hoja de Trabajo para listado'!$CD$151:$DC$151,0)),0)</f>
        <v>0</v>
      </c>
      <c r="R1147" s="243">
        <f t="shared" ca="1" si="37"/>
        <v>0</v>
      </c>
      <c r="S1147" s="249">
        <f ca="1">+R1146+R1147</f>
        <v>0</v>
      </c>
      <c r="T1147" s="243">
        <f ca="1">+S1147</f>
        <v>0</v>
      </c>
      <c r="U1147" s="242">
        <f t="shared" si="38"/>
        <v>2</v>
      </c>
      <c r="V1147" s="333" t="str">
        <f>+VLOOKUP(A1147,bd_lista!$A$3:$E$590,5,FALSE)</f>
        <v>Instituciones Descentralizadas Municipales</v>
      </c>
      <c r="W1147" s="384"/>
      <c r="X1147" s="242">
        <f>+VLOOKUP(A1147,[3]Sheet1!$A$13:$D$744,4,FALSE)</f>
        <v>0</v>
      </c>
      <c r="Y1147" s="242" t="e">
        <f>+VLOOKUP(X1147,bd_lista!$A$3:$C$590,3,FALSE)</f>
        <v>#N/A</v>
      </c>
      <c r="Z1147" s="292"/>
      <c r="AA1147" s="293"/>
    </row>
    <row r="1148" spans="1:27" customFormat="1" ht="27" hidden="1" customHeight="1">
      <c r="A1148" s="32">
        <v>2326</v>
      </c>
      <c r="B1148" s="388">
        <f>+A1148</f>
        <v>2326</v>
      </c>
      <c r="C1148" s="247" t="str">
        <f>+VLOOKUP(A1148,bd_lista!$A$3:$C$590,3,FALSE)</f>
        <v>ENTIDAD ORDEN Y SEGURIDAD CIUDADANA MUNICIPAL DE TARIJA</v>
      </c>
      <c r="D1148" s="385" t="str">
        <f>+C1148</f>
        <v>ENTIDAD ORDEN Y SEGURIDAD CIUDADANA MUNICIPAL DE TARIJA</v>
      </c>
      <c r="E1148" s="242" t="s">
        <v>1304</v>
      </c>
      <c r="F1148" s="243">
        <f ca="1">+IFERROR(INDEX('Hoja de Trabajo para listado'!$A$155:$Z$1048576,MATCH($A1148,'Hoja de Trabajo para listado'!$A$155:$A$1048576,0),MATCH((CUADRO!F$5&amp;$E1148),'Hoja de Trabajo para listado'!$A$151:$Z$151,0)),0)+IFERROR(INDEX('Hoja de Trabajo para listado'!$AB$155:$BA$1048576,MATCH($A1148,'Hoja de Trabajo para listado'!$AB$155:$AB$1048576,0),MATCH((CUADRO!F$5&amp;$E1148),'Hoja de Trabajo para listado'!$AB$151:$BA$151,0)),0)+IFERROR(INDEX('Hoja de Trabajo para listado'!$BC$155:$CB$1048576,MATCH($A1148,'Hoja de Trabajo para listado'!$BC$155:$BC$1048576,0),MATCH((CUADRO!F$5&amp;$E1148),'Hoja de Trabajo para listado'!$BC$151:$CB$151,0)),0)+IFERROR(INDEX('Hoja de Trabajo para listado'!$DE$153:$DG$274,MATCH($A1148,'Hoja de Trabajo para listado'!$DE$153:$DE$1048576,0),MATCH((CUADRO!F$5&amp;$E1148),'Hoja de Trabajo para listado'!$DE$151:$DG$151,0)),0)+IFERROR(INDEX('Hoja de Trabajo para listado'!$CD$155:$DC$1048576,MATCH($A1148,'Hoja de Trabajo para listado'!$CD$155:$CD$1048576,0),MATCH((CUADRO!F$5&amp;$E1148),'Hoja de Trabajo para listado'!$CD$151:$DC$151,0)),0)</f>
        <v>0</v>
      </c>
      <c r="G1148" s="243">
        <f ca="1">+IFERROR(INDEX('Hoja de Trabajo para listado'!$A$155:$Z$1048576,MATCH($A1148,'Hoja de Trabajo para listado'!$A$155:$A$1048576,0),MATCH((CUADRO!G$5&amp;$E1148),'Hoja de Trabajo para listado'!$A$151:$Z$151,0)),0)+IFERROR(INDEX('Hoja de Trabajo para listado'!$AB$155:$BA$1048576,MATCH($A1148,'Hoja de Trabajo para listado'!$AB$155:$AB$1048576,0),MATCH((CUADRO!G$5&amp;$E1148),'Hoja de Trabajo para listado'!$AB$151:$BA$151,0)),0)+IFERROR(INDEX('Hoja de Trabajo para listado'!$BC$155:$CB$1048576,MATCH($A1148,'Hoja de Trabajo para listado'!$BC$155:$BC$1048576,0),MATCH((CUADRO!G$5&amp;$E1148),'Hoja de Trabajo para listado'!$BC$151:$CB$151,0)),0)+IFERROR(INDEX('Hoja de Trabajo para listado'!$DE$153:$DG$274,MATCH($A1148,'Hoja de Trabajo para listado'!$DE$153:$DE$1048576,0),MATCH((CUADRO!G$5&amp;$E1148),'Hoja de Trabajo para listado'!$DE$151:$DG$151,0)),0)+IFERROR(INDEX('Hoja de Trabajo para listado'!$CD$155:$DC$1048576,MATCH($A1148,'Hoja de Trabajo para listado'!$CD$155:$CD$1048576,0),MATCH((CUADRO!G$5&amp;$E1148),'Hoja de Trabajo para listado'!$CD$151:$DC$151,0)),0)</f>
        <v>0</v>
      </c>
      <c r="H1148" s="243">
        <f ca="1">+IFERROR(INDEX('Hoja de Trabajo para listado'!$A$155:$Z$1048576,MATCH($A1148,'Hoja de Trabajo para listado'!$A$155:$A$1048576,0),MATCH((CUADRO!H$5&amp;$E1148),'Hoja de Trabajo para listado'!$A$151:$Z$151,0)),0)+IFERROR(INDEX('Hoja de Trabajo para listado'!$AB$155:$BA$1048576,MATCH($A1148,'Hoja de Trabajo para listado'!$AB$155:$AB$1048576,0),MATCH((CUADRO!H$5&amp;$E1148),'Hoja de Trabajo para listado'!$AB$151:$BA$151,0)),0)+IFERROR(INDEX('Hoja de Trabajo para listado'!$BC$155:$CB$1048576,MATCH($A1148,'Hoja de Trabajo para listado'!$BC$155:$BC$1048576,0),MATCH((CUADRO!H$5&amp;$E1148),'Hoja de Trabajo para listado'!$BC$151:$CB$151,0)),0)+IFERROR(INDEX('Hoja de Trabajo para listado'!$DE$153:$DG$274,MATCH($A1148,'Hoja de Trabajo para listado'!$DE$153:$DE$1048576,0),MATCH((CUADRO!H$5&amp;$E1148),'Hoja de Trabajo para listado'!$DE$151:$DG$151,0)),0)+IFERROR(INDEX('Hoja de Trabajo para listado'!$CD$155:$DC$1048576,MATCH($A1148,'Hoja de Trabajo para listado'!$CD$155:$CD$1048576,0),MATCH((CUADRO!H$5&amp;$E1148),'Hoja de Trabajo para listado'!$CD$151:$DC$151,0)),0)</f>
        <v>0</v>
      </c>
      <c r="I1148" s="243">
        <f ca="1">+IFERROR(INDEX('Hoja de Trabajo para listado'!$A$155:$Z$1048576,MATCH($A1148,'Hoja de Trabajo para listado'!$A$155:$A$1048576,0),MATCH((CUADRO!I$5&amp;$E1148),'Hoja de Trabajo para listado'!$A$151:$Z$151,0)),0)+IFERROR(INDEX('Hoja de Trabajo para listado'!$AB$155:$BA$1048576,MATCH($A1148,'Hoja de Trabajo para listado'!$AB$155:$AB$1048576,0),MATCH((CUADRO!I$5&amp;$E1148),'Hoja de Trabajo para listado'!$AB$151:$BA$151,0)),0)+IFERROR(INDEX('Hoja de Trabajo para listado'!$BC$155:$CB$1048576,MATCH($A1148,'Hoja de Trabajo para listado'!$BC$155:$BC$1048576,0),MATCH((CUADRO!I$5&amp;$E1148),'Hoja de Trabajo para listado'!$BC$151:$CB$151,0)),0)+IFERROR(INDEX('Hoja de Trabajo para listado'!$DE$153:$DG$274,MATCH($A1148,'Hoja de Trabajo para listado'!$DE$153:$DE$1048576,0),MATCH((CUADRO!I$5&amp;$E1148),'Hoja de Trabajo para listado'!$DE$151:$DG$151,0)),0)+IFERROR(INDEX('Hoja de Trabajo para listado'!$CD$155:$DC$1048576,MATCH($A1148,'Hoja de Trabajo para listado'!$CD$155:$CD$1048576,0),MATCH((CUADRO!I$5&amp;$E1148),'Hoja de Trabajo para listado'!$CD$151:$DC$151,0)),0)</f>
        <v>0</v>
      </c>
      <c r="J1148" s="243">
        <f ca="1">+IFERROR(INDEX('Hoja de Trabajo para listado'!$A$155:$Z$1048576,MATCH($A1148,'Hoja de Trabajo para listado'!$A$155:$A$1048576,0),MATCH((CUADRO!J$5&amp;$E1148),'Hoja de Trabajo para listado'!$A$151:$Z$151,0)),0)+IFERROR(INDEX('Hoja de Trabajo para listado'!$AB$155:$BA$1048576,MATCH($A1148,'Hoja de Trabajo para listado'!$AB$155:$AB$1048576,0),MATCH((CUADRO!J$5&amp;$E1148),'Hoja de Trabajo para listado'!$AB$151:$BA$151,0)),0)+IFERROR(INDEX('Hoja de Trabajo para listado'!$BC$155:$CB$1048576,MATCH($A1148,'Hoja de Trabajo para listado'!$BC$155:$BC$1048576,0),MATCH((CUADRO!J$5&amp;$E1148),'Hoja de Trabajo para listado'!$BC$151:$CB$151,0)),0)+IFERROR(INDEX('Hoja de Trabajo para listado'!$DE$153:$DG$274,MATCH($A1148,'Hoja de Trabajo para listado'!$DE$153:$DE$1048576,0),MATCH((CUADRO!J$5&amp;$E1148),'Hoja de Trabajo para listado'!$DE$151:$DG$151,0)),0)+IFERROR(INDEX('Hoja de Trabajo para listado'!$CD$155:$DC$1048576,MATCH($A1148,'Hoja de Trabajo para listado'!$CD$155:$CD$1048576,0),MATCH((CUADRO!J$5&amp;$E1148),'Hoja de Trabajo para listado'!$CD$151:$DC$151,0)),0)</f>
        <v>0</v>
      </c>
      <c r="K1148" s="243">
        <f ca="1">+IFERROR(INDEX('Hoja de Trabajo para listado'!$A$155:$Z$1048576,MATCH($A1148,'Hoja de Trabajo para listado'!$A$155:$A$1048576,0),MATCH((CUADRO!K$5&amp;$E1148),'Hoja de Trabajo para listado'!$A$151:$Z$151,0)),0)+IFERROR(INDEX('Hoja de Trabajo para listado'!$AB$155:$BA$1048576,MATCH($A1148,'Hoja de Trabajo para listado'!$AB$155:$AB$1048576,0),MATCH((CUADRO!K$5&amp;$E1148),'Hoja de Trabajo para listado'!$AB$151:$BA$151,0)),0)+IFERROR(INDEX('Hoja de Trabajo para listado'!$BC$155:$CB$1048576,MATCH($A1148,'Hoja de Trabajo para listado'!$BC$155:$BC$1048576,0),MATCH((CUADRO!K$5&amp;$E1148),'Hoja de Trabajo para listado'!$BC$151:$CB$151,0)),0)+IFERROR(INDEX('Hoja de Trabajo para listado'!$DE$153:$DG$274,MATCH($A1148,'Hoja de Trabajo para listado'!$DE$153:$DE$1048576,0),MATCH((CUADRO!K$5&amp;$E1148),'Hoja de Trabajo para listado'!$DE$151:$DG$151,0)),0)+IFERROR(INDEX('Hoja de Trabajo para listado'!$CD$155:$DC$1048576,MATCH($A1148,'Hoja de Trabajo para listado'!$CD$155:$CD$1048576,0),MATCH((CUADRO!K$5&amp;$E1148),'Hoja de Trabajo para listado'!$CD$151:$DC$151,0)),0)</f>
        <v>0</v>
      </c>
      <c r="L1148" s="243">
        <f ca="1">+IFERROR(INDEX('Hoja de Trabajo para listado'!$A$155:$Z$1048576,MATCH($A1148,'Hoja de Trabajo para listado'!$A$155:$A$1048576,0),MATCH((CUADRO!L$5&amp;$E1148),'Hoja de Trabajo para listado'!$A$151:$Z$151,0)),0)+IFERROR(INDEX('Hoja de Trabajo para listado'!$AB$155:$BA$1048576,MATCH($A1148,'Hoja de Trabajo para listado'!$AB$155:$AB$1048576,0),MATCH((CUADRO!L$5&amp;$E1148),'Hoja de Trabajo para listado'!$AB$151:$BA$151,0)),0)+IFERROR(INDEX('Hoja de Trabajo para listado'!$BC$155:$CB$1048576,MATCH($A1148,'Hoja de Trabajo para listado'!$BC$155:$BC$1048576,0),MATCH((CUADRO!L$5&amp;$E1148),'Hoja de Trabajo para listado'!$BC$151:$CB$151,0)),0)+IFERROR(INDEX('Hoja de Trabajo para listado'!$DE$153:$DG$274,MATCH($A1148,'Hoja de Trabajo para listado'!$DE$153:$DE$1048576,0),MATCH((CUADRO!L$5&amp;$E1148),'Hoja de Trabajo para listado'!$DE$151:$DG$151,0)),0)+IFERROR(INDEX('Hoja de Trabajo para listado'!$CD$155:$DC$1048576,MATCH($A1148,'Hoja de Trabajo para listado'!$CD$155:$CD$1048576,0),MATCH((CUADRO!L$5&amp;$E1148),'Hoja de Trabajo para listado'!$CD$151:$DC$151,0)),0)</f>
        <v>0</v>
      </c>
      <c r="M1148" s="243">
        <f ca="1">+IFERROR(INDEX('Hoja de Trabajo para listado'!$A$155:$Z$1048576,MATCH($A1148,'Hoja de Trabajo para listado'!$A$155:$A$1048576,0),MATCH((CUADRO!M$5&amp;$E1148),'Hoja de Trabajo para listado'!$A$151:$Z$151,0)),0)+IFERROR(INDEX('Hoja de Trabajo para listado'!$AB$155:$BA$1048576,MATCH($A1148,'Hoja de Trabajo para listado'!$AB$155:$AB$1048576,0),MATCH((CUADRO!M$5&amp;$E1148),'Hoja de Trabajo para listado'!$AB$151:$BA$151,0)),0)+IFERROR(INDEX('Hoja de Trabajo para listado'!$BC$155:$CB$1048576,MATCH($A1148,'Hoja de Trabajo para listado'!$BC$155:$BC$1048576,0),MATCH((CUADRO!M$5&amp;$E1148),'Hoja de Trabajo para listado'!$BC$151:$CB$151,0)),0)+IFERROR(INDEX('Hoja de Trabajo para listado'!$DE$153:$DG$274,MATCH($A1148,'Hoja de Trabajo para listado'!$DE$153:$DE$1048576,0),MATCH((CUADRO!M$5&amp;$E1148),'Hoja de Trabajo para listado'!$DE$151:$DG$151,0)),0)+IFERROR(INDEX('Hoja de Trabajo para listado'!$CD$155:$DC$1048576,MATCH($A1148,'Hoja de Trabajo para listado'!$CD$155:$CD$1048576,0),MATCH((CUADRO!M$5&amp;$E1148),'Hoja de Trabajo para listado'!$CD$151:$DC$151,0)),0)</f>
        <v>0</v>
      </c>
      <c r="N1148" s="243">
        <f ca="1">+IFERROR(INDEX('Hoja de Trabajo para listado'!$A$155:$Z$1048576,MATCH($A1148,'Hoja de Trabajo para listado'!$A$155:$A$1048576,0),MATCH((CUADRO!N$5&amp;$E1148),'Hoja de Trabajo para listado'!$A$151:$Z$151,0)),0)+IFERROR(INDEX('Hoja de Trabajo para listado'!$AB$155:$BA$1048576,MATCH($A1148,'Hoja de Trabajo para listado'!$AB$155:$AB$1048576,0),MATCH((CUADRO!N$5&amp;$E1148),'Hoja de Trabajo para listado'!$AB$151:$BA$151,0)),0)+IFERROR(INDEX('Hoja de Trabajo para listado'!$BC$155:$CB$1048576,MATCH($A1148,'Hoja de Trabajo para listado'!$BC$155:$BC$1048576,0),MATCH((CUADRO!N$5&amp;$E1148),'Hoja de Trabajo para listado'!$BC$151:$CB$151,0)),0)+IFERROR(INDEX('Hoja de Trabajo para listado'!$DE$153:$DG$274,MATCH($A1148,'Hoja de Trabajo para listado'!$DE$153:$DE$1048576,0),MATCH((CUADRO!N$5&amp;$E1148),'Hoja de Trabajo para listado'!$DE$151:$DG$151,0)),0)+IFERROR(INDEX('Hoja de Trabajo para listado'!$CD$155:$DC$1048576,MATCH($A1148,'Hoja de Trabajo para listado'!$CD$155:$CD$1048576,0),MATCH((CUADRO!N$5&amp;$E1148),'Hoja de Trabajo para listado'!$CD$151:$DC$151,0)),0)</f>
        <v>0</v>
      </c>
      <c r="O1148" s="243">
        <f ca="1">+IFERROR(INDEX('Hoja de Trabajo para listado'!$A$155:$Z$1048576,MATCH($A1148,'Hoja de Trabajo para listado'!$A$155:$A$1048576,0),MATCH((CUADRO!O$5&amp;$E1148),'Hoja de Trabajo para listado'!$A$151:$Z$151,0)),0)+IFERROR(INDEX('Hoja de Trabajo para listado'!$AB$155:$BA$1048576,MATCH($A1148,'Hoja de Trabajo para listado'!$AB$155:$AB$1048576,0),MATCH((CUADRO!O$5&amp;$E1148),'Hoja de Trabajo para listado'!$AB$151:$BA$151,0)),0)+IFERROR(INDEX('Hoja de Trabajo para listado'!$BC$155:$CB$1048576,MATCH($A1148,'Hoja de Trabajo para listado'!$BC$155:$BC$1048576,0),MATCH((CUADRO!O$5&amp;$E1148),'Hoja de Trabajo para listado'!$BC$151:$CB$151,0)),0)+IFERROR(INDEX('Hoja de Trabajo para listado'!$DE$153:$DG$274,MATCH($A1148,'Hoja de Trabajo para listado'!$DE$153:$DE$1048576,0),MATCH((CUADRO!O$5&amp;$E1148),'Hoja de Trabajo para listado'!$DE$151:$DG$151,0)),0)+IFERROR(INDEX('Hoja de Trabajo para listado'!$CD$155:$DC$1048576,MATCH($A1148,'Hoja de Trabajo para listado'!$CD$155:$CD$1048576,0),MATCH((CUADRO!O$5&amp;$E1148),'Hoja de Trabajo para listado'!$CD$151:$DC$151,0)),0)</f>
        <v>0</v>
      </c>
      <c r="P1148" s="243">
        <f ca="1">+IFERROR(INDEX('Hoja de Trabajo para listado'!$A$155:$Z$1048576,MATCH($A1148,'Hoja de Trabajo para listado'!$A$155:$A$1048576,0),MATCH((CUADRO!P$5&amp;$E1148),'Hoja de Trabajo para listado'!$A$151:$Z$151,0)),0)+IFERROR(INDEX('Hoja de Trabajo para listado'!$AB$155:$BA$1048576,MATCH($A1148,'Hoja de Trabajo para listado'!$AB$155:$AB$1048576,0),MATCH((CUADRO!P$5&amp;$E1148),'Hoja de Trabajo para listado'!$AB$151:$BA$151,0)),0)+IFERROR(INDEX('Hoja de Trabajo para listado'!$BC$155:$CB$1048576,MATCH($A1148,'Hoja de Trabajo para listado'!$BC$155:$BC$1048576,0),MATCH((CUADRO!P$5&amp;$E1148),'Hoja de Trabajo para listado'!$BC$151:$CB$151,0)),0)+IFERROR(INDEX('Hoja de Trabajo para listado'!$DE$153:$DG$274,MATCH($A1148,'Hoja de Trabajo para listado'!$DE$153:$DE$1048576,0),MATCH((CUADRO!P$5&amp;$E1148),'Hoja de Trabajo para listado'!$DE$151:$DG$151,0)),0)+IFERROR(INDEX('Hoja de Trabajo para listado'!$CD$155:$DC$1048576,MATCH($A1148,'Hoja de Trabajo para listado'!$CD$155:$CD$1048576,0),MATCH((CUADRO!P$5&amp;$E1148),'Hoja de Trabajo para listado'!$CD$151:$DC$151,0)),0)</f>
        <v>0</v>
      </c>
      <c r="Q1148" s="243">
        <f ca="1">+IFERROR(INDEX('Hoja de Trabajo para listado'!$A$155:$Z$1048576,MATCH($A1148,'Hoja de Trabajo para listado'!$A$155:$A$1048576,0),MATCH((CUADRO!Q$5&amp;$E1148),'Hoja de Trabajo para listado'!$A$151:$Z$151,0)),0)+IFERROR(INDEX('Hoja de Trabajo para listado'!$AB$155:$BA$1048576,MATCH($A1148,'Hoja de Trabajo para listado'!$AB$155:$AB$1048576,0),MATCH((CUADRO!Q$5&amp;$E1148),'Hoja de Trabajo para listado'!$AB$151:$BA$151,0)),0)+IFERROR(INDEX('Hoja de Trabajo para listado'!$BC$155:$CB$1048576,MATCH($A1148,'Hoja de Trabajo para listado'!$BC$155:$BC$1048576,0),MATCH((CUADRO!Q$5&amp;$E1148),'Hoja de Trabajo para listado'!$BC$151:$CB$151,0)),0)+IFERROR(INDEX('Hoja de Trabajo para listado'!$DE$153:$DG$274,MATCH($A1148,'Hoja de Trabajo para listado'!$DE$153:$DE$1048576,0),MATCH((CUADRO!Q$5&amp;$E1148),'Hoja de Trabajo para listado'!$DE$151:$DG$151,0)),0)+IFERROR(INDEX('Hoja de Trabajo para listado'!$CD$155:$DC$1048576,MATCH($A1148,'Hoja de Trabajo para listado'!$CD$155:$CD$1048576,0),MATCH((CUADRO!Q$5&amp;$E1148),'Hoja de Trabajo para listado'!$CD$151:$DC$151,0)),0)</f>
        <v>0</v>
      </c>
      <c r="R1148" s="243">
        <f t="shared" ca="1" si="37"/>
        <v>0</v>
      </c>
      <c r="S1148" s="249"/>
      <c r="T1148" s="243">
        <f ca="1">+T1149</f>
        <v>0</v>
      </c>
      <c r="U1148" s="242">
        <f t="shared" si="38"/>
        <v>1</v>
      </c>
      <c r="V1148" s="333" t="str">
        <f>+VLOOKUP(A1148,bd_lista!$A$3:$E$590,5,FALSE)</f>
        <v>Instituciones Descentralizadas Municipales</v>
      </c>
      <c r="W1148" s="383" t="str">
        <f>+V1148</f>
        <v>Instituciones Descentralizadas Municipales</v>
      </c>
      <c r="X1148" s="242">
        <f>+VLOOKUP(A1148,[3]Sheet1!$A$13:$D$744,4,FALSE)</f>
        <v>0</v>
      </c>
      <c r="Y1148" s="242" t="e">
        <f>+VLOOKUP(X1148,bd_lista!$A$3:$C$590,3,FALSE)</f>
        <v>#N/A</v>
      </c>
      <c r="Z1148" s="294">
        <f>+X1148</f>
        <v>0</v>
      </c>
      <c r="AA1148" s="319" t="e">
        <f>+Y1148</f>
        <v>#N/A</v>
      </c>
    </row>
    <row r="1149" spans="1:27" customFormat="1" ht="27" hidden="1" customHeight="1">
      <c r="A1149" s="32">
        <v>2326</v>
      </c>
      <c r="B1149" s="389"/>
      <c r="C1149" s="247" t="str">
        <f>+VLOOKUP(A1149,bd_lista!$A$3:$C$590,3,FALSE)</f>
        <v>ENTIDAD ORDEN Y SEGURIDAD CIUDADANA MUNICIPAL DE TARIJA</v>
      </c>
      <c r="D1149" s="386"/>
      <c r="E1149" s="244" t="s">
        <v>1305</v>
      </c>
      <c r="F1149" s="243">
        <f ca="1">+IFERROR(INDEX('Hoja de Trabajo para listado'!$A$155:$Z$1048576,MATCH($A1149,'Hoja de Trabajo para listado'!$A$155:$A$1048576,0),MATCH((CUADRO!F$5&amp;$E1149),'Hoja de Trabajo para listado'!$A$151:$Z$151,0)),0)+IFERROR(INDEX('Hoja de Trabajo para listado'!$AB$155:$BA$1048576,MATCH($A1149,'Hoja de Trabajo para listado'!$AB$155:$AB$1048576,0),MATCH((CUADRO!F$5&amp;$E1149),'Hoja de Trabajo para listado'!$AB$151:$BA$151,0)),0)+IFERROR(INDEX('Hoja de Trabajo para listado'!$BC$155:$CB$1048576,MATCH($A1149,'Hoja de Trabajo para listado'!$BC$155:$BC$1048576,0),MATCH((CUADRO!F$5&amp;$E1149),'Hoja de Trabajo para listado'!$BC$151:$CB$151,0)),0)+IFERROR(INDEX('Hoja de Trabajo para listado'!$DE$153:$DG$274,MATCH($A1149,'Hoja de Trabajo para listado'!$DE$153:$DE$1048576,0),MATCH((CUADRO!F$5&amp;$E1149),'Hoja de Trabajo para listado'!$DE$151:$DG$151,0)),0)+IFERROR(INDEX('Hoja de Trabajo para listado'!$CD$155:$DC$1048576,MATCH($A1149,'Hoja de Trabajo para listado'!$CD$155:$CD$1048576,0),MATCH((CUADRO!F$5&amp;$E1149),'Hoja de Trabajo para listado'!$CD$151:$DC$151,0)),0)</f>
        <v>0</v>
      </c>
      <c r="G1149" s="243">
        <f ca="1">+IFERROR(INDEX('Hoja de Trabajo para listado'!$A$155:$Z$1048576,MATCH($A1149,'Hoja de Trabajo para listado'!$A$155:$A$1048576,0),MATCH((CUADRO!G$5&amp;$E1149),'Hoja de Trabajo para listado'!$A$151:$Z$151,0)),0)+IFERROR(INDEX('Hoja de Trabajo para listado'!$AB$155:$BA$1048576,MATCH($A1149,'Hoja de Trabajo para listado'!$AB$155:$AB$1048576,0),MATCH((CUADRO!G$5&amp;$E1149),'Hoja de Trabajo para listado'!$AB$151:$BA$151,0)),0)+IFERROR(INDEX('Hoja de Trabajo para listado'!$BC$155:$CB$1048576,MATCH($A1149,'Hoja de Trabajo para listado'!$BC$155:$BC$1048576,0),MATCH((CUADRO!G$5&amp;$E1149),'Hoja de Trabajo para listado'!$BC$151:$CB$151,0)),0)+IFERROR(INDEX('Hoja de Trabajo para listado'!$DE$153:$DG$274,MATCH($A1149,'Hoja de Trabajo para listado'!$DE$153:$DE$1048576,0),MATCH((CUADRO!G$5&amp;$E1149),'Hoja de Trabajo para listado'!$DE$151:$DG$151,0)),0)+IFERROR(INDEX('Hoja de Trabajo para listado'!$CD$155:$DC$1048576,MATCH($A1149,'Hoja de Trabajo para listado'!$CD$155:$CD$1048576,0),MATCH((CUADRO!G$5&amp;$E1149),'Hoja de Trabajo para listado'!$CD$151:$DC$151,0)),0)</f>
        <v>0</v>
      </c>
      <c r="H1149" s="243">
        <f ca="1">+IFERROR(INDEX('Hoja de Trabajo para listado'!$A$155:$Z$1048576,MATCH($A1149,'Hoja de Trabajo para listado'!$A$155:$A$1048576,0),MATCH((CUADRO!H$5&amp;$E1149),'Hoja de Trabajo para listado'!$A$151:$Z$151,0)),0)+IFERROR(INDEX('Hoja de Trabajo para listado'!$AB$155:$BA$1048576,MATCH($A1149,'Hoja de Trabajo para listado'!$AB$155:$AB$1048576,0),MATCH((CUADRO!H$5&amp;$E1149),'Hoja de Trabajo para listado'!$AB$151:$BA$151,0)),0)+IFERROR(INDEX('Hoja de Trabajo para listado'!$BC$155:$CB$1048576,MATCH($A1149,'Hoja de Trabajo para listado'!$BC$155:$BC$1048576,0),MATCH((CUADRO!H$5&amp;$E1149),'Hoja de Trabajo para listado'!$BC$151:$CB$151,0)),0)+IFERROR(INDEX('Hoja de Trabajo para listado'!$DE$153:$DG$274,MATCH($A1149,'Hoja de Trabajo para listado'!$DE$153:$DE$1048576,0),MATCH((CUADRO!H$5&amp;$E1149),'Hoja de Trabajo para listado'!$DE$151:$DG$151,0)),0)+IFERROR(INDEX('Hoja de Trabajo para listado'!$CD$155:$DC$1048576,MATCH($A1149,'Hoja de Trabajo para listado'!$CD$155:$CD$1048576,0),MATCH((CUADRO!H$5&amp;$E1149),'Hoja de Trabajo para listado'!$CD$151:$DC$151,0)),0)</f>
        <v>0</v>
      </c>
      <c r="I1149" s="243">
        <f ca="1">+IFERROR(INDEX('Hoja de Trabajo para listado'!$A$155:$Z$1048576,MATCH($A1149,'Hoja de Trabajo para listado'!$A$155:$A$1048576,0),MATCH((CUADRO!I$5&amp;$E1149),'Hoja de Trabajo para listado'!$A$151:$Z$151,0)),0)+IFERROR(INDEX('Hoja de Trabajo para listado'!$AB$155:$BA$1048576,MATCH($A1149,'Hoja de Trabajo para listado'!$AB$155:$AB$1048576,0),MATCH((CUADRO!I$5&amp;$E1149),'Hoja de Trabajo para listado'!$AB$151:$BA$151,0)),0)+IFERROR(INDEX('Hoja de Trabajo para listado'!$BC$155:$CB$1048576,MATCH($A1149,'Hoja de Trabajo para listado'!$BC$155:$BC$1048576,0),MATCH((CUADRO!I$5&amp;$E1149),'Hoja de Trabajo para listado'!$BC$151:$CB$151,0)),0)+IFERROR(INDEX('Hoja de Trabajo para listado'!$DE$153:$DG$274,MATCH($A1149,'Hoja de Trabajo para listado'!$DE$153:$DE$1048576,0),MATCH((CUADRO!I$5&amp;$E1149),'Hoja de Trabajo para listado'!$DE$151:$DG$151,0)),0)+IFERROR(INDEX('Hoja de Trabajo para listado'!$CD$155:$DC$1048576,MATCH($A1149,'Hoja de Trabajo para listado'!$CD$155:$CD$1048576,0),MATCH((CUADRO!I$5&amp;$E1149),'Hoja de Trabajo para listado'!$CD$151:$DC$151,0)),0)</f>
        <v>0</v>
      </c>
      <c r="J1149" s="243">
        <f ca="1">+IFERROR(INDEX('Hoja de Trabajo para listado'!$A$155:$Z$1048576,MATCH($A1149,'Hoja de Trabajo para listado'!$A$155:$A$1048576,0),MATCH((CUADRO!J$5&amp;$E1149),'Hoja de Trabajo para listado'!$A$151:$Z$151,0)),0)+IFERROR(INDEX('Hoja de Trabajo para listado'!$AB$155:$BA$1048576,MATCH($A1149,'Hoja de Trabajo para listado'!$AB$155:$AB$1048576,0),MATCH((CUADRO!J$5&amp;$E1149),'Hoja de Trabajo para listado'!$AB$151:$BA$151,0)),0)+IFERROR(INDEX('Hoja de Trabajo para listado'!$BC$155:$CB$1048576,MATCH($A1149,'Hoja de Trabajo para listado'!$BC$155:$BC$1048576,0),MATCH((CUADRO!J$5&amp;$E1149),'Hoja de Trabajo para listado'!$BC$151:$CB$151,0)),0)+IFERROR(INDEX('Hoja de Trabajo para listado'!$DE$153:$DG$274,MATCH($A1149,'Hoja de Trabajo para listado'!$DE$153:$DE$1048576,0),MATCH((CUADRO!J$5&amp;$E1149),'Hoja de Trabajo para listado'!$DE$151:$DG$151,0)),0)+IFERROR(INDEX('Hoja de Trabajo para listado'!$CD$155:$DC$1048576,MATCH($A1149,'Hoja de Trabajo para listado'!$CD$155:$CD$1048576,0),MATCH((CUADRO!J$5&amp;$E1149),'Hoja de Trabajo para listado'!$CD$151:$DC$151,0)),0)</f>
        <v>0</v>
      </c>
      <c r="K1149" s="243">
        <f ca="1">+IFERROR(INDEX('Hoja de Trabajo para listado'!$A$155:$Z$1048576,MATCH($A1149,'Hoja de Trabajo para listado'!$A$155:$A$1048576,0),MATCH((CUADRO!K$5&amp;$E1149),'Hoja de Trabajo para listado'!$A$151:$Z$151,0)),0)+IFERROR(INDEX('Hoja de Trabajo para listado'!$AB$155:$BA$1048576,MATCH($A1149,'Hoja de Trabajo para listado'!$AB$155:$AB$1048576,0),MATCH((CUADRO!K$5&amp;$E1149),'Hoja de Trabajo para listado'!$AB$151:$BA$151,0)),0)+IFERROR(INDEX('Hoja de Trabajo para listado'!$BC$155:$CB$1048576,MATCH($A1149,'Hoja de Trabajo para listado'!$BC$155:$BC$1048576,0),MATCH((CUADRO!K$5&amp;$E1149),'Hoja de Trabajo para listado'!$BC$151:$CB$151,0)),0)+IFERROR(INDEX('Hoja de Trabajo para listado'!$DE$153:$DG$274,MATCH($A1149,'Hoja de Trabajo para listado'!$DE$153:$DE$1048576,0),MATCH((CUADRO!K$5&amp;$E1149),'Hoja de Trabajo para listado'!$DE$151:$DG$151,0)),0)+IFERROR(INDEX('Hoja de Trabajo para listado'!$CD$155:$DC$1048576,MATCH($A1149,'Hoja de Trabajo para listado'!$CD$155:$CD$1048576,0),MATCH((CUADRO!K$5&amp;$E1149),'Hoja de Trabajo para listado'!$CD$151:$DC$151,0)),0)</f>
        <v>0</v>
      </c>
      <c r="L1149" s="243">
        <f ca="1">+IFERROR(INDEX('Hoja de Trabajo para listado'!$A$155:$Z$1048576,MATCH($A1149,'Hoja de Trabajo para listado'!$A$155:$A$1048576,0),MATCH((CUADRO!L$5&amp;$E1149),'Hoja de Trabajo para listado'!$A$151:$Z$151,0)),0)+IFERROR(INDEX('Hoja de Trabajo para listado'!$AB$155:$BA$1048576,MATCH($A1149,'Hoja de Trabajo para listado'!$AB$155:$AB$1048576,0),MATCH((CUADRO!L$5&amp;$E1149),'Hoja de Trabajo para listado'!$AB$151:$BA$151,0)),0)+IFERROR(INDEX('Hoja de Trabajo para listado'!$BC$155:$CB$1048576,MATCH($A1149,'Hoja de Trabajo para listado'!$BC$155:$BC$1048576,0),MATCH((CUADRO!L$5&amp;$E1149),'Hoja de Trabajo para listado'!$BC$151:$CB$151,0)),0)+IFERROR(INDEX('Hoja de Trabajo para listado'!$DE$153:$DG$274,MATCH($A1149,'Hoja de Trabajo para listado'!$DE$153:$DE$1048576,0),MATCH((CUADRO!L$5&amp;$E1149),'Hoja de Trabajo para listado'!$DE$151:$DG$151,0)),0)+IFERROR(INDEX('Hoja de Trabajo para listado'!$CD$155:$DC$1048576,MATCH($A1149,'Hoja de Trabajo para listado'!$CD$155:$CD$1048576,0),MATCH((CUADRO!L$5&amp;$E1149),'Hoja de Trabajo para listado'!$CD$151:$DC$151,0)),0)</f>
        <v>0</v>
      </c>
      <c r="M1149" s="243">
        <f ca="1">+IFERROR(INDEX('Hoja de Trabajo para listado'!$A$155:$Z$1048576,MATCH($A1149,'Hoja de Trabajo para listado'!$A$155:$A$1048576,0),MATCH((CUADRO!M$5&amp;$E1149),'Hoja de Trabajo para listado'!$A$151:$Z$151,0)),0)+IFERROR(INDEX('Hoja de Trabajo para listado'!$AB$155:$BA$1048576,MATCH($A1149,'Hoja de Trabajo para listado'!$AB$155:$AB$1048576,0),MATCH((CUADRO!M$5&amp;$E1149),'Hoja de Trabajo para listado'!$AB$151:$BA$151,0)),0)+IFERROR(INDEX('Hoja de Trabajo para listado'!$BC$155:$CB$1048576,MATCH($A1149,'Hoja de Trabajo para listado'!$BC$155:$BC$1048576,0),MATCH((CUADRO!M$5&amp;$E1149),'Hoja de Trabajo para listado'!$BC$151:$CB$151,0)),0)+IFERROR(INDEX('Hoja de Trabajo para listado'!$DE$153:$DG$274,MATCH($A1149,'Hoja de Trabajo para listado'!$DE$153:$DE$1048576,0),MATCH((CUADRO!M$5&amp;$E1149),'Hoja de Trabajo para listado'!$DE$151:$DG$151,0)),0)+IFERROR(INDEX('Hoja de Trabajo para listado'!$CD$155:$DC$1048576,MATCH($A1149,'Hoja de Trabajo para listado'!$CD$155:$CD$1048576,0),MATCH((CUADRO!M$5&amp;$E1149),'Hoja de Trabajo para listado'!$CD$151:$DC$151,0)),0)</f>
        <v>0</v>
      </c>
      <c r="N1149" s="243">
        <f ca="1">+IFERROR(INDEX('Hoja de Trabajo para listado'!$A$155:$Z$1048576,MATCH($A1149,'Hoja de Trabajo para listado'!$A$155:$A$1048576,0),MATCH((CUADRO!N$5&amp;$E1149),'Hoja de Trabajo para listado'!$A$151:$Z$151,0)),0)+IFERROR(INDEX('Hoja de Trabajo para listado'!$AB$155:$BA$1048576,MATCH($A1149,'Hoja de Trabajo para listado'!$AB$155:$AB$1048576,0),MATCH((CUADRO!N$5&amp;$E1149),'Hoja de Trabajo para listado'!$AB$151:$BA$151,0)),0)+IFERROR(INDEX('Hoja de Trabajo para listado'!$BC$155:$CB$1048576,MATCH($A1149,'Hoja de Trabajo para listado'!$BC$155:$BC$1048576,0),MATCH((CUADRO!N$5&amp;$E1149),'Hoja de Trabajo para listado'!$BC$151:$CB$151,0)),0)+IFERROR(INDEX('Hoja de Trabajo para listado'!$DE$153:$DG$274,MATCH($A1149,'Hoja de Trabajo para listado'!$DE$153:$DE$1048576,0),MATCH((CUADRO!N$5&amp;$E1149),'Hoja de Trabajo para listado'!$DE$151:$DG$151,0)),0)+IFERROR(INDEX('Hoja de Trabajo para listado'!$CD$155:$DC$1048576,MATCH($A1149,'Hoja de Trabajo para listado'!$CD$155:$CD$1048576,0),MATCH((CUADRO!N$5&amp;$E1149),'Hoja de Trabajo para listado'!$CD$151:$DC$151,0)),0)</f>
        <v>0</v>
      </c>
      <c r="O1149" s="243">
        <f ca="1">+IFERROR(INDEX('Hoja de Trabajo para listado'!$A$155:$Z$1048576,MATCH($A1149,'Hoja de Trabajo para listado'!$A$155:$A$1048576,0),MATCH((CUADRO!O$5&amp;$E1149),'Hoja de Trabajo para listado'!$A$151:$Z$151,0)),0)+IFERROR(INDEX('Hoja de Trabajo para listado'!$AB$155:$BA$1048576,MATCH($A1149,'Hoja de Trabajo para listado'!$AB$155:$AB$1048576,0),MATCH((CUADRO!O$5&amp;$E1149),'Hoja de Trabajo para listado'!$AB$151:$BA$151,0)),0)+IFERROR(INDEX('Hoja de Trabajo para listado'!$BC$155:$CB$1048576,MATCH($A1149,'Hoja de Trabajo para listado'!$BC$155:$BC$1048576,0),MATCH((CUADRO!O$5&amp;$E1149),'Hoja de Trabajo para listado'!$BC$151:$CB$151,0)),0)+IFERROR(INDEX('Hoja de Trabajo para listado'!$DE$153:$DG$274,MATCH($A1149,'Hoja de Trabajo para listado'!$DE$153:$DE$1048576,0),MATCH((CUADRO!O$5&amp;$E1149),'Hoja de Trabajo para listado'!$DE$151:$DG$151,0)),0)+IFERROR(INDEX('Hoja de Trabajo para listado'!$CD$155:$DC$1048576,MATCH($A1149,'Hoja de Trabajo para listado'!$CD$155:$CD$1048576,0),MATCH((CUADRO!O$5&amp;$E1149),'Hoja de Trabajo para listado'!$CD$151:$DC$151,0)),0)</f>
        <v>0</v>
      </c>
      <c r="P1149" s="243">
        <f ca="1">+IFERROR(INDEX('Hoja de Trabajo para listado'!$A$155:$Z$1048576,MATCH($A1149,'Hoja de Trabajo para listado'!$A$155:$A$1048576,0),MATCH((CUADRO!P$5&amp;$E1149),'Hoja de Trabajo para listado'!$A$151:$Z$151,0)),0)+IFERROR(INDEX('Hoja de Trabajo para listado'!$AB$155:$BA$1048576,MATCH($A1149,'Hoja de Trabajo para listado'!$AB$155:$AB$1048576,0),MATCH((CUADRO!P$5&amp;$E1149),'Hoja de Trabajo para listado'!$AB$151:$BA$151,0)),0)+IFERROR(INDEX('Hoja de Trabajo para listado'!$BC$155:$CB$1048576,MATCH($A1149,'Hoja de Trabajo para listado'!$BC$155:$BC$1048576,0),MATCH((CUADRO!P$5&amp;$E1149),'Hoja de Trabajo para listado'!$BC$151:$CB$151,0)),0)+IFERROR(INDEX('Hoja de Trabajo para listado'!$DE$153:$DG$274,MATCH($A1149,'Hoja de Trabajo para listado'!$DE$153:$DE$1048576,0),MATCH((CUADRO!P$5&amp;$E1149),'Hoja de Trabajo para listado'!$DE$151:$DG$151,0)),0)+IFERROR(INDEX('Hoja de Trabajo para listado'!$CD$155:$DC$1048576,MATCH($A1149,'Hoja de Trabajo para listado'!$CD$155:$CD$1048576,0),MATCH((CUADRO!P$5&amp;$E1149),'Hoja de Trabajo para listado'!$CD$151:$DC$151,0)),0)</f>
        <v>0</v>
      </c>
      <c r="Q1149" s="243">
        <f ca="1">+IFERROR(INDEX('Hoja de Trabajo para listado'!$A$155:$Z$1048576,MATCH($A1149,'Hoja de Trabajo para listado'!$A$155:$A$1048576,0),MATCH((CUADRO!Q$5&amp;$E1149),'Hoja de Trabajo para listado'!$A$151:$Z$151,0)),0)+IFERROR(INDEX('Hoja de Trabajo para listado'!$AB$155:$BA$1048576,MATCH($A1149,'Hoja de Trabajo para listado'!$AB$155:$AB$1048576,0),MATCH((CUADRO!Q$5&amp;$E1149),'Hoja de Trabajo para listado'!$AB$151:$BA$151,0)),0)+IFERROR(INDEX('Hoja de Trabajo para listado'!$BC$155:$CB$1048576,MATCH($A1149,'Hoja de Trabajo para listado'!$BC$155:$BC$1048576,0),MATCH((CUADRO!Q$5&amp;$E1149),'Hoja de Trabajo para listado'!$BC$151:$CB$151,0)),0)+IFERROR(INDEX('Hoja de Trabajo para listado'!$DE$153:$DG$274,MATCH($A1149,'Hoja de Trabajo para listado'!$DE$153:$DE$1048576,0),MATCH((CUADRO!Q$5&amp;$E1149),'Hoja de Trabajo para listado'!$DE$151:$DG$151,0)),0)+IFERROR(INDEX('Hoja de Trabajo para listado'!$CD$155:$DC$1048576,MATCH($A1149,'Hoja de Trabajo para listado'!$CD$155:$CD$1048576,0),MATCH((CUADRO!Q$5&amp;$E1149),'Hoja de Trabajo para listado'!$CD$151:$DC$151,0)),0)</f>
        <v>0</v>
      </c>
      <c r="R1149" s="243">
        <f t="shared" ca="1" si="37"/>
        <v>0</v>
      </c>
      <c r="S1149" s="249">
        <f ca="1">+R1148+R1149</f>
        <v>0</v>
      </c>
      <c r="T1149" s="243">
        <f ca="1">+S1149</f>
        <v>0</v>
      </c>
      <c r="U1149" s="242">
        <f t="shared" si="38"/>
        <v>2</v>
      </c>
      <c r="V1149" s="333" t="str">
        <f>+VLOOKUP(A1149,bd_lista!$A$3:$E$590,5,FALSE)</f>
        <v>Instituciones Descentralizadas Municipales</v>
      </c>
      <c r="W1149" s="384"/>
      <c r="X1149" s="242">
        <f>+VLOOKUP(A1149,[3]Sheet1!$A$13:$D$744,4,FALSE)</f>
        <v>0</v>
      </c>
      <c r="Y1149" s="242" t="e">
        <f>+VLOOKUP(X1149,bd_lista!$A$3:$C$590,3,FALSE)</f>
        <v>#N/A</v>
      </c>
      <c r="Z1149" s="292"/>
      <c r="AA1149" s="321"/>
    </row>
    <row r="1150" spans="1:27" customFormat="1" ht="15" hidden="1" customHeight="1">
      <c r="A1150" s="32">
        <v>2327</v>
      </c>
      <c r="B1150" s="388">
        <f>+A1150</f>
        <v>2327</v>
      </c>
      <c r="C1150" s="247" t="str">
        <f>+VLOOKUP(A1150,bd_lista!$A$3:$C$590,3,FALSE)</f>
        <v>EMPRESA MUNICIPAL AUTONOMA DE AGUA POTABLE Y ALCANTARILLADO  DE YACUIBA</v>
      </c>
      <c r="D1150" s="385" t="str">
        <f>+C1150</f>
        <v>EMPRESA MUNICIPAL AUTONOMA DE AGUA POTABLE Y ALCANTARILLADO  DE YACUIBA</v>
      </c>
      <c r="E1150" s="242" t="s">
        <v>1304</v>
      </c>
      <c r="F1150" s="243">
        <f ca="1">+IFERROR(INDEX('Hoja de Trabajo para listado'!$A$155:$Z$1048576,MATCH($A1150,'Hoja de Trabajo para listado'!$A$155:$A$1048576,0),MATCH((CUADRO!F$5&amp;$E1150),'Hoja de Trabajo para listado'!$A$151:$Z$151,0)),0)+IFERROR(INDEX('Hoja de Trabajo para listado'!$AB$155:$BA$1048576,MATCH($A1150,'Hoja de Trabajo para listado'!$AB$155:$AB$1048576,0),MATCH((CUADRO!F$5&amp;$E1150),'Hoja de Trabajo para listado'!$AB$151:$BA$151,0)),0)+IFERROR(INDEX('Hoja de Trabajo para listado'!$BC$155:$CB$1048576,MATCH($A1150,'Hoja de Trabajo para listado'!$BC$155:$BC$1048576,0),MATCH((CUADRO!F$5&amp;$E1150),'Hoja de Trabajo para listado'!$BC$151:$CB$151,0)),0)+IFERROR(INDEX('Hoja de Trabajo para listado'!$DE$153:$DG$274,MATCH($A1150,'Hoja de Trabajo para listado'!$DE$153:$DE$1048576,0),MATCH((CUADRO!F$5&amp;$E1150),'Hoja de Trabajo para listado'!$DE$151:$DG$151,0)),0)+IFERROR(INDEX('Hoja de Trabajo para listado'!$CD$155:$DC$1048576,MATCH($A1150,'Hoja de Trabajo para listado'!$CD$155:$CD$1048576,0),MATCH((CUADRO!F$5&amp;$E1150),'Hoja de Trabajo para listado'!$CD$151:$DC$151,0)),0)</f>
        <v>0</v>
      </c>
      <c r="G1150" s="243">
        <f ca="1">+IFERROR(INDEX('Hoja de Trabajo para listado'!$A$155:$Z$1048576,MATCH($A1150,'Hoja de Trabajo para listado'!$A$155:$A$1048576,0),MATCH((CUADRO!G$5&amp;$E1150),'Hoja de Trabajo para listado'!$A$151:$Z$151,0)),0)+IFERROR(INDEX('Hoja de Trabajo para listado'!$AB$155:$BA$1048576,MATCH($A1150,'Hoja de Trabajo para listado'!$AB$155:$AB$1048576,0),MATCH((CUADRO!G$5&amp;$E1150),'Hoja de Trabajo para listado'!$AB$151:$BA$151,0)),0)+IFERROR(INDEX('Hoja de Trabajo para listado'!$BC$155:$CB$1048576,MATCH($A1150,'Hoja de Trabajo para listado'!$BC$155:$BC$1048576,0),MATCH((CUADRO!G$5&amp;$E1150),'Hoja de Trabajo para listado'!$BC$151:$CB$151,0)),0)+IFERROR(INDEX('Hoja de Trabajo para listado'!$DE$153:$DG$274,MATCH($A1150,'Hoja de Trabajo para listado'!$DE$153:$DE$1048576,0),MATCH((CUADRO!G$5&amp;$E1150),'Hoja de Trabajo para listado'!$DE$151:$DG$151,0)),0)+IFERROR(INDEX('Hoja de Trabajo para listado'!$CD$155:$DC$1048576,MATCH($A1150,'Hoja de Trabajo para listado'!$CD$155:$CD$1048576,0),MATCH((CUADRO!G$5&amp;$E1150),'Hoja de Trabajo para listado'!$CD$151:$DC$151,0)),0)</f>
        <v>0</v>
      </c>
      <c r="H1150" s="243">
        <f ca="1">+IFERROR(INDEX('Hoja de Trabajo para listado'!$A$155:$Z$1048576,MATCH($A1150,'Hoja de Trabajo para listado'!$A$155:$A$1048576,0),MATCH((CUADRO!H$5&amp;$E1150),'Hoja de Trabajo para listado'!$A$151:$Z$151,0)),0)+IFERROR(INDEX('Hoja de Trabajo para listado'!$AB$155:$BA$1048576,MATCH($A1150,'Hoja de Trabajo para listado'!$AB$155:$AB$1048576,0),MATCH((CUADRO!H$5&amp;$E1150),'Hoja de Trabajo para listado'!$AB$151:$BA$151,0)),0)+IFERROR(INDEX('Hoja de Trabajo para listado'!$BC$155:$CB$1048576,MATCH($A1150,'Hoja de Trabajo para listado'!$BC$155:$BC$1048576,0),MATCH((CUADRO!H$5&amp;$E1150),'Hoja de Trabajo para listado'!$BC$151:$CB$151,0)),0)+IFERROR(INDEX('Hoja de Trabajo para listado'!$DE$153:$DG$274,MATCH($A1150,'Hoja de Trabajo para listado'!$DE$153:$DE$1048576,0),MATCH((CUADRO!H$5&amp;$E1150),'Hoja de Trabajo para listado'!$DE$151:$DG$151,0)),0)+IFERROR(INDEX('Hoja de Trabajo para listado'!$CD$155:$DC$1048576,MATCH($A1150,'Hoja de Trabajo para listado'!$CD$155:$CD$1048576,0),MATCH((CUADRO!H$5&amp;$E1150),'Hoja de Trabajo para listado'!$CD$151:$DC$151,0)),0)</f>
        <v>0</v>
      </c>
      <c r="I1150" s="243">
        <f ca="1">+IFERROR(INDEX('Hoja de Trabajo para listado'!$A$155:$Z$1048576,MATCH($A1150,'Hoja de Trabajo para listado'!$A$155:$A$1048576,0),MATCH((CUADRO!I$5&amp;$E1150),'Hoja de Trabajo para listado'!$A$151:$Z$151,0)),0)+IFERROR(INDEX('Hoja de Trabajo para listado'!$AB$155:$BA$1048576,MATCH($A1150,'Hoja de Trabajo para listado'!$AB$155:$AB$1048576,0),MATCH((CUADRO!I$5&amp;$E1150),'Hoja de Trabajo para listado'!$AB$151:$BA$151,0)),0)+IFERROR(INDEX('Hoja de Trabajo para listado'!$BC$155:$CB$1048576,MATCH($A1150,'Hoja de Trabajo para listado'!$BC$155:$BC$1048576,0),MATCH((CUADRO!I$5&amp;$E1150),'Hoja de Trabajo para listado'!$BC$151:$CB$151,0)),0)+IFERROR(INDEX('Hoja de Trabajo para listado'!$DE$153:$DG$274,MATCH($A1150,'Hoja de Trabajo para listado'!$DE$153:$DE$1048576,0),MATCH((CUADRO!I$5&amp;$E1150),'Hoja de Trabajo para listado'!$DE$151:$DG$151,0)),0)+IFERROR(INDEX('Hoja de Trabajo para listado'!$CD$155:$DC$1048576,MATCH($A1150,'Hoja de Trabajo para listado'!$CD$155:$CD$1048576,0),MATCH((CUADRO!I$5&amp;$E1150),'Hoja de Trabajo para listado'!$CD$151:$DC$151,0)),0)</f>
        <v>0</v>
      </c>
      <c r="J1150" s="243">
        <f ca="1">+IFERROR(INDEX('Hoja de Trabajo para listado'!$A$155:$Z$1048576,MATCH($A1150,'Hoja de Trabajo para listado'!$A$155:$A$1048576,0),MATCH((CUADRO!J$5&amp;$E1150),'Hoja de Trabajo para listado'!$A$151:$Z$151,0)),0)+IFERROR(INDEX('Hoja de Trabajo para listado'!$AB$155:$BA$1048576,MATCH($A1150,'Hoja de Trabajo para listado'!$AB$155:$AB$1048576,0),MATCH((CUADRO!J$5&amp;$E1150),'Hoja de Trabajo para listado'!$AB$151:$BA$151,0)),0)+IFERROR(INDEX('Hoja de Trabajo para listado'!$BC$155:$CB$1048576,MATCH($A1150,'Hoja de Trabajo para listado'!$BC$155:$BC$1048576,0),MATCH((CUADRO!J$5&amp;$E1150),'Hoja de Trabajo para listado'!$BC$151:$CB$151,0)),0)+IFERROR(INDEX('Hoja de Trabajo para listado'!$DE$153:$DG$274,MATCH($A1150,'Hoja de Trabajo para listado'!$DE$153:$DE$1048576,0),MATCH((CUADRO!J$5&amp;$E1150),'Hoja de Trabajo para listado'!$DE$151:$DG$151,0)),0)+IFERROR(INDEX('Hoja de Trabajo para listado'!$CD$155:$DC$1048576,MATCH($A1150,'Hoja de Trabajo para listado'!$CD$155:$CD$1048576,0),MATCH((CUADRO!J$5&amp;$E1150),'Hoja de Trabajo para listado'!$CD$151:$DC$151,0)),0)</f>
        <v>0</v>
      </c>
      <c r="K1150" s="243">
        <f ca="1">+IFERROR(INDEX('Hoja de Trabajo para listado'!$A$155:$Z$1048576,MATCH($A1150,'Hoja de Trabajo para listado'!$A$155:$A$1048576,0),MATCH((CUADRO!K$5&amp;$E1150),'Hoja de Trabajo para listado'!$A$151:$Z$151,0)),0)+IFERROR(INDEX('Hoja de Trabajo para listado'!$AB$155:$BA$1048576,MATCH($A1150,'Hoja de Trabajo para listado'!$AB$155:$AB$1048576,0),MATCH((CUADRO!K$5&amp;$E1150),'Hoja de Trabajo para listado'!$AB$151:$BA$151,0)),0)+IFERROR(INDEX('Hoja de Trabajo para listado'!$BC$155:$CB$1048576,MATCH($A1150,'Hoja de Trabajo para listado'!$BC$155:$BC$1048576,0),MATCH((CUADRO!K$5&amp;$E1150),'Hoja de Trabajo para listado'!$BC$151:$CB$151,0)),0)+IFERROR(INDEX('Hoja de Trabajo para listado'!$DE$153:$DG$274,MATCH($A1150,'Hoja de Trabajo para listado'!$DE$153:$DE$1048576,0),MATCH((CUADRO!K$5&amp;$E1150),'Hoja de Trabajo para listado'!$DE$151:$DG$151,0)),0)+IFERROR(INDEX('Hoja de Trabajo para listado'!$CD$155:$DC$1048576,MATCH($A1150,'Hoja de Trabajo para listado'!$CD$155:$CD$1048576,0),MATCH((CUADRO!K$5&amp;$E1150),'Hoja de Trabajo para listado'!$CD$151:$DC$151,0)),0)</f>
        <v>0</v>
      </c>
      <c r="L1150" s="243">
        <f ca="1">+IFERROR(INDEX('Hoja de Trabajo para listado'!$A$155:$Z$1048576,MATCH($A1150,'Hoja de Trabajo para listado'!$A$155:$A$1048576,0),MATCH((CUADRO!L$5&amp;$E1150),'Hoja de Trabajo para listado'!$A$151:$Z$151,0)),0)+IFERROR(INDEX('Hoja de Trabajo para listado'!$AB$155:$BA$1048576,MATCH($A1150,'Hoja de Trabajo para listado'!$AB$155:$AB$1048576,0),MATCH((CUADRO!L$5&amp;$E1150),'Hoja de Trabajo para listado'!$AB$151:$BA$151,0)),0)+IFERROR(INDEX('Hoja de Trabajo para listado'!$BC$155:$CB$1048576,MATCH($A1150,'Hoja de Trabajo para listado'!$BC$155:$BC$1048576,0),MATCH((CUADRO!L$5&amp;$E1150),'Hoja de Trabajo para listado'!$BC$151:$CB$151,0)),0)+IFERROR(INDEX('Hoja de Trabajo para listado'!$DE$153:$DG$274,MATCH($A1150,'Hoja de Trabajo para listado'!$DE$153:$DE$1048576,0),MATCH((CUADRO!L$5&amp;$E1150),'Hoja de Trabajo para listado'!$DE$151:$DG$151,0)),0)+IFERROR(INDEX('Hoja de Trabajo para listado'!$CD$155:$DC$1048576,MATCH($A1150,'Hoja de Trabajo para listado'!$CD$155:$CD$1048576,0),MATCH((CUADRO!L$5&amp;$E1150),'Hoja de Trabajo para listado'!$CD$151:$DC$151,0)),0)</f>
        <v>0</v>
      </c>
      <c r="M1150" s="243">
        <f ca="1">+IFERROR(INDEX('Hoja de Trabajo para listado'!$A$155:$Z$1048576,MATCH($A1150,'Hoja de Trabajo para listado'!$A$155:$A$1048576,0),MATCH((CUADRO!M$5&amp;$E1150),'Hoja de Trabajo para listado'!$A$151:$Z$151,0)),0)+IFERROR(INDEX('Hoja de Trabajo para listado'!$AB$155:$BA$1048576,MATCH($A1150,'Hoja de Trabajo para listado'!$AB$155:$AB$1048576,0),MATCH((CUADRO!M$5&amp;$E1150),'Hoja de Trabajo para listado'!$AB$151:$BA$151,0)),0)+IFERROR(INDEX('Hoja de Trabajo para listado'!$BC$155:$CB$1048576,MATCH($A1150,'Hoja de Trabajo para listado'!$BC$155:$BC$1048576,0),MATCH((CUADRO!M$5&amp;$E1150),'Hoja de Trabajo para listado'!$BC$151:$CB$151,0)),0)+IFERROR(INDEX('Hoja de Trabajo para listado'!$DE$153:$DG$274,MATCH($A1150,'Hoja de Trabajo para listado'!$DE$153:$DE$1048576,0),MATCH((CUADRO!M$5&amp;$E1150),'Hoja de Trabajo para listado'!$DE$151:$DG$151,0)),0)+IFERROR(INDEX('Hoja de Trabajo para listado'!$CD$155:$DC$1048576,MATCH($A1150,'Hoja de Trabajo para listado'!$CD$155:$CD$1048576,0),MATCH((CUADRO!M$5&amp;$E1150),'Hoja de Trabajo para listado'!$CD$151:$DC$151,0)),0)</f>
        <v>0</v>
      </c>
      <c r="N1150" s="243">
        <f ca="1">+IFERROR(INDEX('Hoja de Trabajo para listado'!$A$155:$Z$1048576,MATCH($A1150,'Hoja de Trabajo para listado'!$A$155:$A$1048576,0),MATCH((CUADRO!N$5&amp;$E1150),'Hoja de Trabajo para listado'!$A$151:$Z$151,0)),0)+IFERROR(INDEX('Hoja de Trabajo para listado'!$AB$155:$BA$1048576,MATCH($A1150,'Hoja de Trabajo para listado'!$AB$155:$AB$1048576,0),MATCH((CUADRO!N$5&amp;$E1150),'Hoja de Trabajo para listado'!$AB$151:$BA$151,0)),0)+IFERROR(INDEX('Hoja de Trabajo para listado'!$BC$155:$CB$1048576,MATCH($A1150,'Hoja de Trabajo para listado'!$BC$155:$BC$1048576,0),MATCH((CUADRO!N$5&amp;$E1150),'Hoja de Trabajo para listado'!$BC$151:$CB$151,0)),0)+IFERROR(INDEX('Hoja de Trabajo para listado'!$DE$153:$DG$274,MATCH($A1150,'Hoja de Trabajo para listado'!$DE$153:$DE$1048576,0),MATCH((CUADRO!N$5&amp;$E1150),'Hoja de Trabajo para listado'!$DE$151:$DG$151,0)),0)+IFERROR(INDEX('Hoja de Trabajo para listado'!$CD$155:$DC$1048576,MATCH($A1150,'Hoja de Trabajo para listado'!$CD$155:$CD$1048576,0),MATCH((CUADRO!N$5&amp;$E1150),'Hoja de Trabajo para listado'!$CD$151:$DC$151,0)),0)</f>
        <v>0</v>
      </c>
      <c r="O1150" s="243">
        <f ca="1">+IFERROR(INDEX('Hoja de Trabajo para listado'!$A$155:$Z$1048576,MATCH($A1150,'Hoja de Trabajo para listado'!$A$155:$A$1048576,0),MATCH((CUADRO!O$5&amp;$E1150),'Hoja de Trabajo para listado'!$A$151:$Z$151,0)),0)+IFERROR(INDEX('Hoja de Trabajo para listado'!$AB$155:$BA$1048576,MATCH($A1150,'Hoja de Trabajo para listado'!$AB$155:$AB$1048576,0),MATCH((CUADRO!O$5&amp;$E1150),'Hoja de Trabajo para listado'!$AB$151:$BA$151,0)),0)+IFERROR(INDEX('Hoja de Trabajo para listado'!$BC$155:$CB$1048576,MATCH($A1150,'Hoja de Trabajo para listado'!$BC$155:$BC$1048576,0),MATCH((CUADRO!O$5&amp;$E1150),'Hoja de Trabajo para listado'!$BC$151:$CB$151,0)),0)+IFERROR(INDEX('Hoja de Trabajo para listado'!$DE$153:$DG$274,MATCH($A1150,'Hoja de Trabajo para listado'!$DE$153:$DE$1048576,0),MATCH((CUADRO!O$5&amp;$E1150),'Hoja de Trabajo para listado'!$DE$151:$DG$151,0)),0)+IFERROR(INDEX('Hoja de Trabajo para listado'!$CD$155:$DC$1048576,MATCH($A1150,'Hoja de Trabajo para listado'!$CD$155:$CD$1048576,0),MATCH((CUADRO!O$5&amp;$E1150),'Hoja de Trabajo para listado'!$CD$151:$DC$151,0)),0)</f>
        <v>0</v>
      </c>
      <c r="P1150" s="243">
        <f ca="1">+IFERROR(INDEX('Hoja de Trabajo para listado'!$A$155:$Z$1048576,MATCH($A1150,'Hoja de Trabajo para listado'!$A$155:$A$1048576,0),MATCH((CUADRO!P$5&amp;$E1150),'Hoja de Trabajo para listado'!$A$151:$Z$151,0)),0)+IFERROR(INDEX('Hoja de Trabajo para listado'!$AB$155:$BA$1048576,MATCH($A1150,'Hoja de Trabajo para listado'!$AB$155:$AB$1048576,0),MATCH((CUADRO!P$5&amp;$E1150),'Hoja de Trabajo para listado'!$AB$151:$BA$151,0)),0)+IFERROR(INDEX('Hoja de Trabajo para listado'!$BC$155:$CB$1048576,MATCH($A1150,'Hoja de Trabajo para listado'!$BC$155:$BC$1048576,0),MATCH((CUADRO!P$5&amp;$E1150),'Hoja de Trabajo para listado'!$BC$151:$CB$151,0)),0)+IFERROR(INDEX('Hoja de Trabajo para listado'!$DE$153:$DG$274,MATCH($A1150,'Hoja de Trabajo para listado'!$DE$153:$DE$1048576,0),MATCH((CUADRO!P$5&amp;$E1150),'Hoja de Trabajo para listado'!$DE$151:$DG$151,0)),0)+IFERROR(INDEX('Hoja de Trabajo para listado'!$CD$155:$DC$1048576,MATCH($A1150,'Hoja de Trabajo para listado'!$CD$155:$CD$1048576,0),MATCH((CUADRO!P$5&amp;$E1150),'Hoja de Trabajo para listado'!$CD$151:$DC$151,0)),0)</f>
        <v>0</v>
      </c>
      <c r="Q1150" s="243">
        <f ca="1">+IFERROR(INDEX('Hoja de Trabajo para listado'!$A$155:$Z$1048576,MATCH($A1150,'Hoja de Trabajo para listado'!$A$155:$A$1048576,0),MATCH((CUADRO!Q$5&amp;$E1150),'Hoja de Trabajo para listado'!$A$151:$Z$151,0)),0)+IFERROR(INDEX('Hoja de Trabajo para listado'!$AB$155:$BA$1048576,MATCH($A1150,'Hoja de Trabajo para listado'!$AB$155:$AB$1048576,0),MATCH((CUADRO!Q$5&amp;$E1150),'Hoja de Trabajo para listado'!$AB$151:$BA$151,0)),0)+IFERROR(INDEX('Hoja de Trabajo para listado'!$BC$155:$CB$1048576,MATCH($A1150,'Hoja de Trabajo para listado'!$BC$155:$BC$1048576,0),MATCH((CUADRO!Q$5&amp;$E1150),'Hoja de Trabajo para listado'!$BC$151:$CB$151,0)),0)+IFERROR(INDEX('Hoja de Trabajo para listado'!$DE$153:$DG$274,MATCH($A1150,'Hoja de Trabajo para listado'!$DE$153:$DE$1048576,0),MATCH((CUADRO!Q$5&amp;$E1150),'Hoja de Trabajo para listado'!$DE$151:$DG$151,0)),0)+IFERROR(INDEX('Hoja de Trabajo para listado'!$CD$155:$DC$1048576,MATCH($A1150,'Hoja de Trabajo para listado'!$CD$155:$CD$1048576,0),MATCH((CUADRO!Q$5&amp;$E1150),'Hoja de Trabajo para listado'!$CD$151:$DC$151,0)),0)</f>
        <v>0</v>
      </c>
      <c r="R1150" s="243">
        <f t="shared" ca="1" si="37"/>
        <v>0</v>
      </c>
      <c r="S1150" s="249"/>
      <c r="T1150" s="243">
        <f ca="1">+T1151</f>
        <v>0</v>
      </c>
      <c r="U1150" s="242">
        <f t="shared" si="38"/>
        <v>1</v>
      </c>
      <c r="V1150" s="333" t="str">
        <f>+VLOOKUP(A1150,bd_lista!$A$3:$E$590,5,FALSE)</f>
        <v>Instituciones Descentralizadas Municipales</v>
      </c>
      <c r="W1150" s="383" t="str">
        <f>+V1150</f>
        <v>Instituciones Descentralizadas Municipales</v>
      </c>
      <c r="X1150" s="242">
        <f>+VLOOKUP(A1150,[3]Sheet1!$A$13:$D$744,4,FALSE)</f>
        <v>0</v>
      </c>
      <c r="Y1150" s="242" t="e">
        <f>+VLOOKUP(X1150,bd_lista!$A$3:$C$590,3,FALSE)</f>
        <v>#N/A</v>
      </c>
      <c r="Z1150" s="294">
        <f>+X1150</f>
        <v>0</v>
      </c>
      <c r="AA1150" s="319" t="e">
        <f>+Y1150</f>
        <v>#N/A</v>
      </c>
    </row>
    <row r="1151" spans="1:27" customFormat="1" ht="15" hidden="1" customHeight="1">
      <c r="A1151" s="32">
        <v>2327</v>
      </c>
      <c r="B1151" s="389"/>
      <c r="C1151" s="247" t="str">
        <f>+VLOOKUP(A1151,bd_lista!$A$3:$C$590,3,FALSE)</f>
        <v>EMPRESA MUNICIPAL AUTONOMA DE AGUA POTABLE Y ALCANTARILLADO  DE YACUIBA</v>
      </c>
      <c r="D1151" s="386"/>
      <c r="E1151" s="244" t="s">
        <v>1305</v>
      </c>
      <c r="F1151" s="243">
        <f ca="1">+IFERROR(INDEX('Hoja de Trabajo para listado'!$A$155:$Z$1048576,MATCH($A1151,'Hoja de Trabajo para listado'!$A$155:$A$1048576,0),MATCH((CUADRO!F$5&amp;$E1151),'Hoja de Trabajo para listado'!$A$151:$Z$151,0)),0)+IFERROR(INDEX('Hoja de Trabajo para listado'!$AB$155:$BA$1048576,MATCH($A1151,'Hoja de Trabajo para listado'!$AB$155:$AB$1048576,0),MATCH((CUADRO!F$5&amp;$E1151),'Hoja de Trabajo para listado'!$AB$151:$BA$151,0)),0)+IFERROR(INDEX('Hoja de Trabajo para listado'!$BC$155:$CB$1048576,MATCH($A1151,'Hoja de Trabajo para listado'!$BC$155:$BC$1048576,0),MATCH((CUADRO!F$5&amp;$E1151),'Hoja de Trabajo para listado'!$BC$151:$CB$151,0)),0)+IFERROR(INDEX('Hoja de Trabajo para listado'!$DE$153:$DG$274,MATCH($A1151,'Hoja de Trabajo para listado'!$DE$153:$DE$1048576,0),MATCH((CUADRO!F$5&amp;$E1151),'Hoja de Trabajo para listado'!$DE$151:$DG$151,0)),0)+IFERROR(INDEX('Hoja de Trabajo para listado'!$CD$155:$DC$1048576,MATCH($A1151,'Hoja de Trabajo para listado'!$CD$155:$CD$1048576,0),MATCH((CUADRO!F$5&amp;$E1151),'Hoja de Trabajo para listado'!$CD$151:$DC$151,0)),0)</f>
        <v>0</v>
      </c>
      <c r="G1151" s="243">
        <f ca="1">+IFERROR(INDEX('Hoja de Trabajo para listado'!$A$155:$Z$1048576,MATCH($A1151,'Hoja de Trabajo para listado'!$A$155:$A$1048576,0),MATCH((CUADRO!G$5&amp;$E1151),'Hoja de Trabajo para listado'!$A$151:$Z$151,0)),0)+IFERROR(INDEX('Hoja de Trabajo para listado'!$AB$155:$BA$1048576,MATCH($A1151,'Hoja de Trabajo para listado'!$AB$155:$AB$1048576,0),MATCH((CUADRO!G$5&amp;$E1151),'Hoja de Trabajo para listado'!$AB$151:$BA$151,0)),0)+IFERROR(INDEX('Hoja de Trabajo para listado'!$BC$155:$CB$1048576,MATCH($A1151,'Hoja de Trabajo para listado'!$BC$155:$BC$1048576,0),MATCH((CUADRO!G$5&amp;$E1151),'Hoja de Trabajo para listado'!$BC$151:$CB$151,0)),0)+IFERROR(INDEX('Hoja de Trabajo para listado'!$DE$153:$DG$274,MATCH($A1151,'Hoja de Trabajo para listado'!$DE$153:$DE$1048576,0),MATCH((CUADRO!G$5&amp;$E1151),'Hoja de Trabajo para listado'!$DE$151:$DG$151,0)),0)+IFERROR(INDEX('Hoja de Trabajo para listado'!$CD$155:$DC$1048576,MATCH($A1151,'Hoja de Trabajo para listado'!$CD$155:$CD$1048576,0),MATCH((CUADRO!G$5&amp;$E1151),'Hoja de Trabajo para listado'!$CD$151:$DC$151,0)),0)</f>
        <v>0</v>
      </c>
      <c r="H1151" s="243">
        <f ca="1">+IFERROR(INDEX('Hoja de Trabajo para listado'!$A$155:$Z$1048576,MATCH($A1151,'Hoja de Trabajo para listado'!$A$155:$A$1048576,0),MATCH((CUADRO!H$5&amp;$E1151),'Hoja de Trabajo para listado'!$A$151:$Z$151,0)),0)+IFERROR(INDEX('Hoja de Trabajo para listado'!$AB$155:$BA$1048576,MATCH($A1151,'Hoja de Trabajo para listado'!$AB$155:$AB$1048576,0),MATCH((CUADRO!H$5&amp;$E1151),'Hoja de Trabajo para listado'!$AB$151:$BA$151,0)),0)+IFERROR(INDEX('Hoja de Trabajo para listado'!$BC$155:$CB$1048576,MATCH($A1151,'Hoja de Trabajo para listado'!$BC$155:$BC$1048576,0),MATCH((CUADRO!H$5&amp;$E1151),'Hoja de Trabajo para listado'!$BC$151:$CB$151,0)),0)+IFERROR(INDEX('Hoja de Trabajo para listado'!$DE$153:$DG$274,MATCH($A1151,'Hoja de Trabajo para listado'!$DE$153:$DE$1048576,0),MATCH((CUADRO!H$5&amp;$E1151),'Hoja de Trabajo para listado'!$DE$151:$DG$151,0)),0)+IFERROR(INDEX('Hoja de Trabajo para listado'!$CD$155:$DC$1048576,MATCH($A1151,'Hoja de Trabajo para listado'!$CD$155:$CD$1048576,0),MATCH((CUADRO!H$5&amp;$E1151),'Hoja de Trabajo para listado'!$CD$151:$DC$151,0)),0)</f>
        <v>0</v>
      </c>
      <c r="I1151" s="243">
        <f ca="1">+IFERROR(INDEX('Hoja de Trabajo para listado'!$A$155:$Z$1048576,MATCH($A1151,'Hoja de Trabajo para listado'!$A$155:$A$1048576,0),MATCH((CUADRO!I$5&amp;$E1151),'Hoja de Trabajo para listado'!$A$151:$Z$151,0)),0)+IFERROR(INDEX('Hoja de Trabajo para listado'!$AB$155:$BA$1048576,MATCH($A1151,'Hoja de Trabajo para listado'!$AB$155:$AB$1048576,0),MATCH((CUADRO!I$5&amp;$E1151),'Hoja de Trabajo para listado'!$AB$151:$BA$151,0)),0)+IFERROR(INDEX('Hoja de Trabajo para listado'!$BC$155:$CB$1048576,MATCH($A1151,'Hoja de Trabajo para listado'!$BC$155:$BC$1048576,0),MATCH((CUADRO!I$5&amp;$E1151),'Hoja de Trabajo para listado'!$BC$151:$CB$151,0)),0)+IFERROR(INDEX('Hoja de Trabajo para listado'!$DE$153:$DG$274,MATCH($A1151,'Hoja de Trabajo para listado'!$DE$153:$DE$1048576,0),MATCH((CUADRO!I$5&amp;$E1151),'Hoja de Trabajo para listado'!$DE$151:$DG$151,0)),0)+IFERROR(INDEX('Hoja de Trabajo para listado'!$CD$155:$DC$1048576,MATCH($A1151,'Hoja de Trabajo para listado'!$CD$155:$CD$1048576,0),MATCH((CUADRO!I$5&amp;$E1151),'Hoja de Trabajo para listado'!$CD$151:$DC$151,0)),0)</f>
        <v>0</v>
      </c>
      <c r="J1151" s="243">
        <f ca="1">+IFERROR(INDEX('Hoja de Trabajo para listado'!$A$155:$Z$1048576,MATCH($A1151,'Hoja de Trabajo para listado'!$A$155:$A$1048576,0),MATCH((CUADRO!J$5&amp;$E1151),'Hoja de Trabajo para listado'!$A$151:$Z$151,0)),0)+IFERROR(INDEX('Hoja de Trabajo para listado'!$AB$155:$BA$1048576,MATCH($A1151,'Hoja de Trabajo para listado'!$AB$155:$AB$1048576,0),MATCH((CUADRO!J$5&amp;$E1151),'Hoja de Trabajo para listado'!$AB$151:$BA$151,0)),0)+IFERROR(INDEX('Hoja de Trabajo para listado'!$BC$155:$CB$1048576,MATCH($A1151,'Hoja de Trabajo para listado'!$BC$155:$BC$1048576,0),MATCH((CUADRO!J$5&amp;$E1151),'Hoja de Trabajo para listado'!$BC$151:$CB$151,0)),0)+IFERROR(INDEX('Hoja de Trabajo para listado'!$DE$153:$DG$274,MATCH($A1151,'Hoja de Trabajo para listado'!$DE$153:$DE$1048576,0),MATCH((CUADRO!J$5&amp;$E1151),'Hoja de Trabajo para listado'!$DE$151:$DG$151,0)),0)+IFERROR(INDEX('Hoja de Trabajo para listado'!$CD$155:$DC$1048576,MATCH($A1151,'Hoja de Trabajo para listado'!$CD$155:$CD$1048576,0),MATCH((CUADRO!J$5&amp;$E1151),'Hoja de Trabajo para listado'!$CD$151:$DC$151,0)),0)</f>
        <v>0</v>
      </c>
      <c r="K1151" s="243">
        <f ca="1">+IFERROR(INDEX('Hoja de Trabajo para listado'!$A$155:$Z$1048576,MATCH($A1151,'Hoja de Trabajo para listado'!$A$155:$A$1048576,0),MATCH((CUADRO!K$5&amp;$E1151),'Hoja de Trabajo para listado'!$A$151:$Z$151,0)),0)+IFERROR(INDEX('Hoja de Trabajo para listado'!$AB$155:$BA$1048576,MATCH($A1151,'Hoja de Trabajo para listado'!$AB$155:$AB$1048576,0),MATCH((CUADRO!K$5&amp;$E1151),'Hoja de Trabajo para listado'!$AB$151:$BA$151,0)),0)+IFERROR(INDEX('Hoja de Trabajo para listado'!$BC$155:$CB$1048576,MATCH($A1151,'Hoja de Trabajo para listado'!$BC$155:$BC$1048576,0),MATCH((CUADRO!K$5&amp;$E1151),'Hoja de Trabajo para listado'!$BC$151:$CB$151,0)),0)+IFERROR(INDEX('Hoja de Trabajo para listado'!$DE$153:$DG$274,MATCH($A1151,'Hoja de Trabajo para listado'!$DE$153:$DE$1048576,0),MATCH((CUADRO!K$5&amp;$E1151),'Hoja de Trabajo para listado'!$DE$151:$DG$151,0)),0)+IFERROR(INDEX('Hoja de Trabajo para listado'!$CD$155:$DC$1048576,MATCH($A1151,'Hoja de Trabajo para listado'!$CD$155:$CD$1048576,0),MATCH((CUADRO!K$5&amp;$E1151),'Hoja de Trabajo para listado'!$CD$151:$DC$151,0)),0)</f>
        <v>0</v>
      </c>
      <c r="L1151" s="243">
        <f ca="1">+IFERROR(INDEX('Hoja de Trabajo para listado'!$A$155:$Z$1048576,MATCH($A1151,'Hoja de Trabajo para listado'!$A$155:$A$1048576,0),MATCH((CUADRO!L$5&amp;$E1151),'Hoja de Trabajo para listado'!$A$151:$Z$151,0)),0)+IFERROR(INDEX('Hoja de Trabajo para listado'!$AB$155:$BA$1048576,MATCH($A1151,'Hoja de Trabajo para listado'!$AB$155:$AB$1048576,0),MATCH((CUADRO!L$5&amp;$E1151),'Hoja de Trabajo para listado'!$AB$151:$BA$151,0)),0)+IFERROR(INDEX('Hoja de Trabajo para listado'!$BC$155:$CB$1048576,MATCH($A1151,'Hoja de Trabajo para listado'!$BC$155:$BC$1048576,0),MATCH((CUADRO!L$5&amp;$E1151),'Hoja de Trabajo para listado'!$BC$151:$CB$151,0)),0)+IFERROR(INDEX('Hoja de Trabajo para listado'!$DE$153:$DG$274,MATCH($A1151,'Hoja de Trabajo para listado'!$DE$153:$DE$1048576,0),MATCH((CUADRO!L$5&amp;$E1151),'Hoja de Trabajo para listado'!$DE$151:$DG$151,0)),0)+IFERROR(INDEX('Hoja de Trabajo para listado'!$CD$155:$DC$1048576,MATCH($A1151,'Hoja de Trabajo para listado'!$CD$155:$CD$1048576,0),MATCH((CUADRO!L$5&amp;$E1151),'Hoja de Trabajo para listado'!$CD$151:$DC$151,0)),0)</f>
        <v>0</v>
      </c>
      <c r="M1151" s="243">
        <f ca="1">+IFERROR(INDEX('Hoja de Trabajo para listado'!$A$155:$Z$1048576,MATCH($A1151,'Hoja de Trabajo para listado'!$A$155:$A$1048576,0),MATCH((CUADRO!M$5&amp;$E1151),'Hoja de Trabajo para listado'!$A$151:$Z$151,0)),0)+IFERROR(INDEX('Hoja de Trabajo para listado'!$AB$155:$BA$1048576,MATCH($A1151,'Hoja de Trabajo para listado'!$AB$155:$AB$1048576,0),MATCH((CUADRO!M$5&amp;$E1151),'Hoja de Trabajo para listado'!$AB$151:$BA$151,0)),0)+IFERROR(INDEX('Hoja de Trabajo para listado'!$BC$155:$CB$1048576,MATCH($A1151,'Hoja de Trabajo para listado'!$BC$155:$BC$1048576,0),MATCH((CUADRO!M$5&amp;$E1151),'Hoja de Trabajo para listado'!$BC$151:$CB$151,0)),0)+IFERROR(INDEX('Hoja de Trabajo para listado'!$DE$153:$DG$274,MATCH($A1151,'Hoja de Trabajo para listado'!$DE$153:$DE$1048576,0),MATCH((CUADRO!M$5&amp;$E1151),'Hoja de Trabajo para listado'!$DE$151:$DG$151,0)),0)+IFERROR(INDEX('Hoja de Trabajo para listado'!$CD$155:$DC$1048576,MATCH($A1151,'Hoja de Trabajo para listado'!$CD$155:$CD$1048576,0),MATCH((CUADRO!M$5&amp;$E1151),'Hoja de Trabajo para listado'!$CD$151:$DC$151,0)),0)</f>
        <v>0</v>
      </c>
      <c r="N1151" s="243">
        <f ca="1">+IFERROR(INDEX('Hoja de Trabajo para listado'!$A$155:$Z$1048576,MATCH($A1151,'Hoja de Trabajo para listado'!$A$155:$A$1048576,0),MATCH((CUADRO!N$5&amp;$E1151),'Hoja de Trabajo para listado'!$A$151:$Z$151,0)),0)+IFERROR(INDEX('Hoja de Trabajo para listado'!$AB$155:$BA$1048576,MATCH($A1151,'Hoja de Trabajo para listado'!$AB$155:$AB$1048576,0),MATCH((CUADRO!N$5&amp;$E1151),'Hoja de Trabajo para listado'!$AB$151:$BA$151,0)),0)+IFERROR(INDEX('Hoja de Trabajo para listado'!$BC$155:$CB$1048576,MATCH($A1151,'Hoja de Trabajo para listado'!$BC$155:$BC$1048576,0),MATCH((CUADRO!N$5&amp;$E1151),'Hoja de Trabajo para listado'!$BC$151:$CB$151,0)),0)+IFERROR(INDEX('Hoja de Trabajo para listado'!$DE$153:$DG$274,MATCH($A1151,'Hoja de Trabajo para listado'!$DE$153:$DE$1048576,0),MATCH((CUADRO!N$5&amp;$E1151),'Hoja de Trabajo para listado'!$DE$151:$DG$151,0)),0)+IFERROR(INDEX('Hoja de Trabajo para listado'!$CD$155:$DC$1048576,MATCH($A1151,'Hoja de Trabajo para listado'!$CD$155:$CD$1048576,0),MATCH((CUADRO!N$5&amp;$E1151),'Hoja de Trabajo para listado'!$CD$151:$DC$151,0)),0)</f>
        <v>0</v>
      </c>
      <c r="O1151" s="243">
        <f ca="1">+IFERROR(INDEX('Hoja de Trabajo para listado'!$A$155:$Z$1048576,MATCH($A1151,'Hoja de Trabajo para listado'!$A$155:$A$1048576,0),MATCH((CUADRO!O$5&amp;$E1151),'Hoja de Trabajo para listado'!$A$151:$Z$151,0)),0)+IFERROR(INDEX('Hoja de Trabajo para listado'!$AB$155:$BA$1048576,MATCH($A1151,'Hoja de Trabajo para listado'!$AB$155:$AB$1048576,0),MATCH((CUADRO!O$5&amp;$E1151),'Hoja de Trabajo para listado'!$AB$151:$BA$151,0)),0)+IFERROR(INDEX('Hoja de Trabajo para listado'!$BC$155:$CB$1048576,MATCH($A1151,'Hoja de Trabajo para listado'!$BC$155:$BC$1048576,0),MATCH((CUADRO!O$5&amp;$E1151),'Hoja de Trabajo para listado'!$BC$151:$CB$151,0)),0)+IFERROR(INDEX('Hoja de Trabajo para listado'!$DE$153:$DG$274,MATCH($A1151,'Hoja de Trabajo para listado'!$DE$153:$DE$1048576,0),MATCH((CUADRO!O$5&amp;$E1151),'Hoja de Trabajo para listado'!$DE$151:$DG$151,0)),0)+IFERROR(INDEX('Hoja de Trabajo para listado'!$CD$155:$DC$1048576,MATCH($A1151,'Hoja de Trabajo para listado'!$CD$155:$CD$1048576,0),MATCH((CUADRO!O$5&amp;$E1151),'Hoja de Trabajo para listado'!$CD$151:$DC$151,0)),0)</f>
        <v>0</v>
      </c>
      <c r="P1151" s="243">
        <f ca="1">+IFERROR(INDEX('Hoja de Trabajo para listado'!$A$155:$Z$1048576,MATCH($A1151,'Hoja de Trabajo para listado'!$A$155:$A$1048576,0),MATCH((CUADRO!P$5&amp;$E1151),'Hoja de Trabajo para listado'!$A$151:$Z$151,0)),0)+IFERROR(INDEX('Hoja de Trabajo para listado'!$AB$155:$BA$1048576,MATCH($A1151,'Hoja de Trabajo para listado'!$AB$155:$AB$1048576,0),MATCH((CUADRO!P$5&amp;$E1151),'Hoja de Trabajo para listado'!$AB$151:$BA$151,0)),0)+IFERROR(INDEX('Hoja de Trabajo para listado'!$BC$155:$CB$1048576,MATCH($A1151,'Hoja de Trabajo para listado'!$BC$155:$BC$1048576,0),MATCH((CUADRO!P$5&amp;$E1151),'Hoja de Trabajo para listado'!$BC$151:$CB$151,0)),0)+IFERROR(INDEX('Hoja de Trabajo para listado'!$DE$153:$DG$274,MATCH($A1151,'Hoja de Trabajo para listado'!$DE$153:$DE$1048576,0),MATCH((CUADRO!P$5&amp;$E1151),'Hoja de Trabajo para listado'!$DE$151:$DG$151,0)),0)+IFERROR(INDEX('Hoja de Trabajo para listado'!$CD$155:$DC$1048576,MATCH($A1151,'Hoja de Trabajo para listado'!$CD$155:$CD$1048576,0),MATCH((CUADRO!P$5&amp;$E1151),'Hoja de Trabajo para listado'!$CD$151:$DC$151,0)),0)</f>
        <v>0</v>
      </c>
      <c r="Q1151" s="243">
        <f ca="1">+IFERROR(INDEX('Hoja de Trabajo para listado'!$A$155:$Z$1048576,MATCH($A1151,'Hoja de Trabajo para listado'!$A$155:$A$1048576,0),MATCH((CUADRO!Q$5&amp;$E1151),'Hoja de Trabajo para listado'!$A$151:$Z$151,0)),0)+IFERROR(INDEX('Hoja de Trabajo para listado'!$AB$155:$BA$1048576,MATCH($A1151,'Hoja de Trabajo para listado'!$AB$155:$AB$1048576,0),MATCH((CUADRO!Q$5&amp;$E1151),'Hoja de Trabajo para listado'!$AB$151:$BA$151,0)),0)+IFERROR(INDEX('Hoja de Trabajo para listado'!$BC$155:$CB$1048576,MATCH($A1151,'Hoja de Trabajo para listado'!$BC$155:$BC$1048576,0),MATCH((CUADRO!Q$5&amp;$E1151),'Hoja de Trabajo para listado'!$BC$151:$CB$151,0)),0)+IFERROR(INDEX('Hoja de Trabajo para listado'!$DE$153:$DG$274,MATCH($A1151,'Hoja de Trabajo para listado'!$DE$153:$DE$1048576,0),MATCH((CUADRO!Q$5&amp;$E1151),'Hoja de Trabajo para listado'!$DE$151:$DG$151,0)),0)+IFERROR(INDEX('Hoja de Trabajo para listado'!$CD$155:$DC$1048576,MATCH($A1151,'Hoja de Trabajo para listado'!$CD$155:$CD$1048576,0),MATCH((CUADRO!Q$5&amp;$E1151),'Hoja de Trabajo para listado'!$CD$151:$DC$151,0)),0)</f>
        <v>0</v>
      </c>
      <c r="R1151" s="243">
        <f t="shared" ca="1" si="37"/>
        <v>0</v>
      </c>
      <c r="S1151" s="249">
        <f ca="1">+R1150+R1151</f>
        <v>0</v>
      </c>
      <c r="T1151" s="243">
        <f ca="1">+S1151</f>
        <v>0</v>
      </c>
      <c r="U1151" s="242">
        <f t="shared" si="38"/>
        <v>2</v>
      </c>
      <c r="V1151" s="333" t="str">
        <f>+VLOOKUP(A1151,bd_lista!$A$3:$E$590,5,FALSE)</f>
        <v>Instituciones Descentralizadas Municipales</v>
      </c>
      <c r="W1151" s="384"/>
      <c r="X1151" s="242">
        <f>+VLOOKUP(A1151,[3]Sheet1!$A$13:$D$744,4,FALSE)</f>
        <v>0</v>
      </c>
      <c r="Y1151" s="242" t="e">
        <f>+VLOOKUP(X1151,bd_lista!$A$3:$C$590,3,FALSE)</f>
        <v>#N/A</v>
      </c>
      <c r="Z1151" s="292"/>
      <c r="AA1151" s="321"/>
    </row>
    <row r="1152" spans="1:27" customFormat="1" ht="27" hidden="1" customHeight="1">
      <c r="A1152" s="32">
        <v>2328</v>
      </c>
      <c r="B1152" s="388">
        <f>+A1152</f>
        <v>2328</v>
      </c>
      <c r="C1152" s="247" t="str">
        <f>+VLOOKUP(A1152,bd_lista!$A$3:$C$590,3,FALSE)</f>
        <v>EMPRESA MUNICIPAL DE AGUA POTABLE Y ALCANTARILLADO SANITARIO DE URIONDO</v>
      </c>
      <c r="D1152" s="385" t="str">
        <f>+C1152</f>
        <v>EMPRESA MUNICIPAL DE AGUA POTABLE Y ALCANTARILLADO SANITARIO DE URIONDO</v>
      </c>
      <c r="E1152" s="242" t="s">
        <v>1304</v>
      </c>
      <c r="F1152" s="243">
        <f ca="1">+IFERROR(INDEX('Hoja de Trabajo para listado'!$A$155:$Z$1048576,MATCH($A1152,'Hoja de Trabajo para listado'!$A$155:$A$1048576,0),MATCH((CUADRO!F$5&amp;$E1152),'Hoja de Trabajo para listado'!$A$151:$Z$151,0)),0)+IFERROR(INDEX('Hoja de Trabajo para listado'!$AB$155:$BA$1048576,MATCH($A1152,'Hoja de Trabajo para listado'!$AB$155:$AB$1048576,0),MATCH((CUADRO!F$5&amp;$E1152),'Hoja de Trabajo para listado'!$AB$151:$BA$151,0)),0)+IFERROR(INDEX('Hoja de Trabajo para listado'!$BC$155:$CB$1048576,MATCH($A1152,'Hoja de Trabajo para listado'!$BC$155:$BC$1048576,0),MATCH((CUADRO!F$5&amp;$E1152),'Hoja de Trabajo para listado'!$BC$151:$CB$151,0)),0)+IFERROR(INDEX('Hoja de Trabajo para listado'!$DE$153:$DG$274,MATCH($A1152,'Hoja de Trabajo para listado'!$DE$153:$DE$1048576,0),MATCH((CUADRO!F$5&amp;$E1152),'Hoja de Trabajo para listado'!$DE$151:$DG$151,0)),0)+IFERROR(INDEX('Hoja de Trabajo para listado'!$CD$155:$DC$1048576,MATCH($A1152,'Hoja de Trabajo para listado'!$CD$155:$CD$1048576,0),MATCH((CUADRO!F$5&amp;$E1152),'Hoja de Trabajo para listado'!$CD$151:$DC$151,0)),0)</f>
        <v>0</v>
      </c>
      <c r="G1152" s="243">
        <f ca="1">+IFERROR(INDEX('Hoja de Trabajo para listado'!$A$155:$Z$1048576,MATCH($A1152,'Hoja de Trabajo para listado'!$A$155:$A$1048576,0),MATCH((CUADRO!G$5&amp;$E1152),'Hoja de Trabajo para listado'!$A$151:$Z$151,0)),0)+IFERROR(INDEX('Hoja de Trabajo para listado'!$AB$155:$BA$1048576,MATCH($A1152,'Hoja de Trabajo para listado'!$AB$155:$AB$1048576,0),MATCH((CUADRO!G$5&amp;$E1152),'Hoja de Trabajo para listado'!$AB$151:$BA$151,0)),0)+IFERROR(INDEX('Hoja de Trabajo para listado'!$BC$155:$CB$1048576,MATCH($A1152,'Hoja de Trabajo para listado'!$BC$155:$BC$1048576,0),MATCH((CUADRO!G$5&amp;$E1152),'Hoja de Trabajo para listado'!$BC$151:$CB$151,0)),0)+IFERROR(INDEX('Hoja de Trabajo para listado'!$DE$153:$DG$274,MATCH($A1152,'Hoja de Trabajo para listado'!$DE$153:$DE$1048576,0),MATCH((CUADRO!G$5&amp;$E1152),'Hoja de Trabajo para listado'!$DE$151:$DG$151,0)),0)+IFERROR(INDEX('Hoja de Trabajo para listado'!$CD$155:$DC$1048576,MATCH($A1152,'Hoja de Trabajo para listado'!$CD$155:$CD$1048576,0),MATCH((CUADRO!G$5&amp;$E1152),'Hoja de Trabajo para listado'!$CD$151:$DC$151,0)),0)</f>
        <v>0</v>
      </c>
      <c r="H1152" s="243">
        <f ca="1">+IFERROR(INDEX('Hoja de Trabajo para listado'!$A$155:$Z$1048576,MATCH($A1152,'Hoja de Trabajo para listado'!$A$155:$A$1048576,0),MATCH((CUADRO!H$5&amp;$E1152),'Hoja de Trabajo para listado'!$A$151:$Z$151,0)),0)+IFERROR(INDEX('Hoja de Trabajo para listado'!$AB$155:$BA$1048576,MATCH($A1152,'Hoja de Trabajo para listado'!$AB$155:$AB$1048576,0),MATCH((CUADRO!H$5&amp;$E1152),'Hoja de Trabajo para listado'!$AB$151:$BA$151,0)),0)+IFERROR(INDEX('Hoja de Trabajo para listado'!$BC$155:$CB$1048576,MATCH($A1152,'Hoja de Trabajo para listado'!$BC$155:$BC$1048576,0),MATCH((CUADRO!H$5&amp;$E1152),'Hoja de Trabajo para listado'!$BC$151:$CB$151,0)),0)+IFERROR(INDEX('Hoja de Trabajo para listado'!$DE$153:$DG$274,MATCH($A1152,'Hoja de Trabajo para listado'!$DE$153:$DE$1048576,0),MATCH((CUADRO!H$5&amp;$E1152),'Hoja de Trabajo para listado'!$DE$151:$DG$151,0)),0)+IFERROR(INDEX('Hoja de Trabajo para listado'!$CD$155:$DC$1048576,MATCH($A1152,'Hoja de Trabajo para listado'!$CD$155:$CD$1048576,0),MATCH((CUADRO!H$5&amp;$E1152),'Hoja de Trabajo para listado'!$CD$151:$DC$151,0)),0)</f>
        <v>0</v>
      </c>
      <c r="I1152" s="243">
        <f ca="1">+IFERROR(INDEX('Hoja de Trabajo para listado'!$A$155:$Z$1048576,MATCH($A1152,'Hoja de Trabajo para listado'!$A$155:$A$1048576,0),MATCH((CUADRO!I$5&amp;$E1152),'Hoja de Trabajo para listado'!$A$151:$Z$151,0)),0)+IFERROR(INDEX('Hoja de Trabajo para listado'!$AB$155:$BA$1048576,MATCH($A1152,'Hoja de Trabajo para listado'!$AB$155:$AB$1048576,0),MATCH((CUADRO!I$5&amp;$E1152),'Hoja de Trabajo para listado'!$AB$151:$BA$151,0)),0)+IFERROR(INDEX('Hoja de Trabajo para listado'!$BC$155:$CB$1048576,MATCH($A1152,'Hoja de Trabajo para listado'!$BC$155:$BC$1048576,0),MATCH((CUADRO!I$5&amp;$E1152),'Hoja de Trabajo para listado'!$BC$151:$CB$151,0)),0)+IFERROR(INDEX('Hoja de Trabajo para listado'!$DE$153:$DG$274,MATCH($A1152,'Hoja de Trabajo para listado'!$DE$153:$DE$1048576,0),MATCH((CUADRO!I$5&amp;$E1152),'Hoja de Trabajo para listado'!$DE$151:$DG$151,0)),0)+IFERROR(INDEX('Hoja de Trabajo para listado'!$CD$155:$DC$1048576,MATCH($A1152,'Hoja de Trabajo para listado'!$CD$155:$CD$1048576,0),MATCH((CUADRO!I$5&amp;$E1152),'Hoja de Trabajo para listado'!$CD$151:$DC$151,0)),0)</f>
        <v>0</v>
      </c>
      <c r="J1152" s="243">
        <f ca="1">+IFERROR(INDEX('Hoja de Trabajo para listado'!$A$155:$Z$1048576,MATCH($A1152,'Hoja de Trabajo para listado'!$A$155:$A$1048576,0),MATCH((CUADRO!J$5&amp;$E1152),'Hoja de Trabajo para listado'!$A$151:$Z$151,0)),0)+IFERROR(INDEX('Hoja de Trabajo para listado'!$AB$155:$BA$1048576,MATCH($A1152,'Hoja de Trabajo para listado'!$AB$155:$AB$1048576,0),MATCH((CUADRO!J$5&amp;$E1152),'Hoja de Trabajo para listado'!$AB$151:$BA$151,0)),0)+IFERROR(INDEX('Hoja de Trabajo para listado'!$BC$155:$CB$1048576,MATCH($A1152,'Hoja de Trabajo para listado'!$BC$155:$BC$1048576,0),MATCH((CUADRO!J$5&amp;$E1152),'Hoja de Trabajo para listado'!$BC$151:$CB$151,0)),0)+IFERROR(INDEX('Hoja de Trabajo para listado'!$DE$153:$DG$274,MATCH($A1152,'Hoja de Trabajo para listado'!$DE$153:$DE$1048576,0),MATCH((CUADRO!J$5&amp;$E1152),'Hoja de Trabajo para listado'!$DE$151:$DG$151,0)),0)+IFERROR(INDEX('Hoja de Trabajo para listado'!$CD$155:$DC$1048576,MATCH($A1152,'Hoja de Trabajo para listado'!$CD$155:$CD$1048576,0),MATCH((CUADRO!J$5&amp;$E1152),'Hoja de Trabajo para listado'!$CD$151:$DC$151,0)),0)</f>
        <v>0</v>
      </c>
      <c r="K1152" s="243">
        <f ca="1">+IFERROR(INDEX('Hoja de Trabajo para listado'!$A$155:$Z$1048576,MATCH($A1152,'Hoja de Trabajo para listado'!$A$155:$A$1048576,0),MATCH((CUADRO!K$5&amp;$E1152),'Hoja de Trabajo para listado'!$A$151:$Z$151,0)),0)+IFERROR(INDEX('Hoja de Trabajo para listado'!$AB$155:$BA$1048576,MATCH($A1152,'Hoja de Trabajo para listado'!$AB$155:$AB$1048576,0),MATCH((CUADRO!K$5&amp;$E1152),'Hoja de Trabajo para listado'!$AB$151:$BA$151,0)),0)+IFERROR(INDEX('Hoja de Trabajo para listado'!$BC$155:$CB$1048576,MATCH($A1152,'Hoja de Trabajo para listado'!$BC$155:$BC$1048576,0),MATCH((CUADRO!K$5&amp;$E1152),'Hoja de Trabajo para listado'!$BC$151:$CB$151,0)),0)+IFERROR(INDEX('Hoja de Trabajo para listado'!$DE$153:$DG$274,MATCH($A1152,'Hoja de Trabajo para listado'!$DE$153:$DE$1048576,0),MATCH((CUADRO!K$5&amp;$E1152),'Hoja de Trabajo para listado'!$DE$151:$DG$151,0)),0)+IFERROR(INDEX('Hoja de Trabajo para listado'!$CD$155:$DC$1048576,MATCH($A1152,'Hoja de Trabajo para listado'!$CD$155:$CD$1048576,0),MATCH((CUADRO!K$5&amp;$E1152),'Hoja de Trabajo para listado'!$CD$151:$DC$151,0)),0)</f>
        <v>0</v>
      </c>
      <c r="L1152" s="243">
        <f ca="1">+IFERROR(INDEX('Hoja de Trabajo para listado'!$A$155:$Z$1048576,MATCH($A1152,'Hoja de Trabajo para listado'!$A$155:$A$1048576,0),MATCH((CUADRO!L$5&amp;$E1152),'Hoja de Trabajo para listado'!$A$151:$Z$151,0)),0)+IFERROR(INDEX('Hoja de Trabajo para listado'!$AB$155:$BA$1048576,MATCH($A1152,'Hoja de Trabajo para listado'!$AB$155:$AB$1048576,0),MATCH((CUADRO!L$5&amp;$E1152),'Hoja de Trabajo para listado'!$AB$151:$BA$151,0)),0)+IFERROR(INDEX('Hoja de Trabajo para listado'!$BC$155:$CB$1048576,MATCH($A1152,'Hoja de Trabajo para listado'!$BC$155:$BC$1048576,0),MATCH((CUADRO!L$5&amp;$E1152),'Hoja de Trabajo para listado'!$BC$151:$CB$151,0)),0)+IFERROR(INDEX('Hoja de Trabajo para listado'!$DE$153:$DG$274,MATCH($A1152,'Hoja de Trabajo para listado'!$DE$153:$DE$1048576,0),MATCH((CUADRO!L$5&amp;$E1152),'Hoja de Trabajo para listado'!$DE$151:$DG$151,0)),0)+IFERROR(INDEX('Hoja de Trabajo para listado'!$CD$155:$DC$1048576,MATCH($A1152,'Hoja de Trabajo para listado'!$CD$155:$CD$1048576,0),MATCH((CUADRO!L$5&amp;$E1152),'Hoja de Trabajo para listado'!$CD$151:$DC$151,0)),0)</f>
        <v>0</v>
      </c>
      <c r="M1152" s="243">
        <f ca="1">+IFERROR(INDEX('Hoja de Trabajo para listado'!$A$155:$Z$1048576,MATCH($A1152,'Hoja de Trabajo para listado'!$A$155:$A$1048576,0),MATCH((CUADRO!M$5&amp;$E1152),'Hoja de Trabajo para listado'!$A$151:$Z$151,0)),0)+IFERROR(INDEX('Hoja de Trabajo para listado'!$AB$155:$BA$1048576,MATCH($A1152,'Hoja de Trabajo para listado'!$AB$155:$AB$1048576,0),MATCH((CUADRO!M$5&amp;$E1152),'Hoja de Trabajo para listado'!$AB$151:$BA$151,0)),0)+IFERROR(INDEX('Hoja de Trabajo para listado'!$BC$155:$CB$1048576,MATCH($A1152,'Hoja de Trabajo para listado'!$BC$155:$BC$1048576,0),MATCH((CUADRO!M$5&amp;$E1152),'Hoja de Trabajo para listado'!$BC$151:$CB$151,0)),0)+IFERROR(INDEX('Hoja de Trabajo para listado'!$DE$153:$DG$274,MATCH($A1152,'Hoja de Trabajo para listado'!$DE$153:$DE$1048576,0),MATCH((CUADRO!M$5&amp;$E1152),'Hoja de Trabajo para listado'!$DE$151:$DG$151,0)),0)+IFERROR(INDEX('Hoja de Trabajo para listado'!$CD$155:$DC$1048576,MATCH($A1152,'Hoja de Trabajo para listado'!$CD$155:$CD$1048576,0),MATCH((CUADRO!M$5&amp;$E1152),'Hoja de Trabajo para listado'!$CD$151:$DC$151,0)),0)</f>
        <v>0</v>
      </c>
      <c r="N1152" s="243">
        <f ca="1">+IFERROR(INDEX('Hoja de Trabajo para listado'!$A$155:$Z$1048576,MATCH($A1152,'Hoja de Trabajo para listado'!$A$155:$A$1048576,0),MATCH((CUADRO!N$5&amp;$E1152),'Hoja de Trabajo para listado'!$A$151:$Z$151,0)),0)+IFERROR(INDEX('Hoja de Trabajo para listado'!$AB$155:$BA$1048576,MATCH($A1152,'Hoja de Trabajo para listado'!$AB$155:$AB$1048576,0),MATCH((CUADRO!N$5&amp;$E1152),'Hoja de Trabajo para listado'!$AB$151:$BA$151,0)),0)+IFERROR(INDEX('Hoja de Trabajo para listado'!$BC$155:$CB$1048576,MATCH($A1152,'Hoja de Trabajo para listado'!$BC$155:$BC$1048576,0),MATCH((CUADRO!N$5&amp;$E1152),'Hoja de Trabajo para listado'!$BC$151:$CB$151,0)),0)+IFERROR(INDEX('Hoja de Trabajo para listado'!$DE$153:$DG$274,MATCH($A1152,'Hoja de Trabajo para listado'!$DE$153:$DE$1048576,0),MATCH((CUADRO!N$5&amp;$E1152),'Hoja de Trabajo para listado'!$DE$151:$DG$151,0)),0)+IFERROR(INDEX('Hoja de Trabajo para listado'!$CD$155:$DC$1048576,MATCH($A1152,'Hoja de Trabajo para listado'!$CD$155:$CD$1048576,0),MATCH((CUADRO!N$5&amp;$E1152),'Hoja de Trabajo para listado'!$CD$151:$DC$151,0)),0)</f>
        <v>0</v>
      </c>
      <c r="O1152" s="243">
        <f ca="1">+IFERROR(INDEX('Hoja de Trabajo para listado'!$A$155:$Z$1048576,MATCH($A1152,'Hoja de Trabajo para listado'!$A$155:$A$1048576,0),MATCH((CUADRO!O$5&amp;$E1152),'Hoja de Trabajo para listado'!$A$151:$Z$151,0)),0)+IFERROR(INDEX('Hoja de Trabajo para listado'!$AB$155:$BA$1048576,MATCH($A1152,'Hoja de Trabajo para listado'!$AB$155:$AB$1048576,0),MATCH((CUADRO!O$5&amp;$E1152),'Hoja de Trabajo para listado'!$AB$151:$BA$151,0)),0)+IFERROR(INDEX('Hoja de Trabajo para listado'!$BC$155:$CB$1048576,MATCH($A1152,'Hoja de Trabajo para listado'!$BC$155:$BC$1048576,0),MATCH((CUADRO!O$5&amp;$E1152),'Hoja de Trabajo para listado'!$BC$151:$CB$151,0)),0)+IFERROR(INDEX('Hoja de Trabajo para listado'!$DE$153:$DG$274,MATCH($A1152,'Hoja de Trabajo para listado'!$DE$153:$DE$1048576,0),MATCH((CUADRO!O$5&amp;$E1152),'Hoja de Trabajo para listado'!$DE$151:$DG$151,0)),0)+IFERROR(INDEX('Hoja de Trabajo para listado'!$CD$155:$DC$1048576,MATCH($A1152,'Hoja de Trabajo para listado'!$CD$155:$CD$1048576,0),MATCH((CUADRO!O$5&amp;$E1152),'Hoja de Trabajo para listado'!$CD$151:$DC$151,0)),0)</f>
        <v>0</v>
      </c>
      <c r="P1152" s="243">
        <f ca="1">+IFERROR(INDEX('Hoja de Trabajo para listado'!$A$155:$Z$1048576,MATCH($A1152,'Hoja de Trabajo para listado'!$A$155:$A$1048576,0),MATCH((CUADRO!P$5&amp;$E1152),'Hoja de Trabajo para listado'!$A$151:$Z$151,0)),0)+IFERROR(INDEX('Hoja de Trabajo para listado'!$AB$155:$BA$1048576,MATCH($A1152,'Hoja de Trabajo para listado'!$AB$155:$AB$1048576,0),MATCH((CUADRO!P$5&amp;$E1152),'Hoja de Trabajo para listado'!$AB$151:$BA$151,0)),0)+IFERROR(INDEX('Hoja de Trabajo para listado'!$BC$155:$CB$1048576,MATCH($A1152,'Hoja de Trabajo para listado'!$BC$155:$BC$1048576,0),MATCH((CUADRO!P$5&amp;$E1152),'Hoja de Trabajo para listado'!$BC$151:$CB$151,0)),0)+IFERROR(INDEX('Hoja de Trabajo para listado'!$DE$153:$DG$274,MATCH($A1152,'Hoja de Trabajo para listado'!$DE$153:$DE$1048576,0),MATCH((CUADRO!P$5&amp;$E1152),'Hoja de Trabajo para listado'!$DE$151:$DG$151,0)),0)+IFERROR(INDEX('Hoja de Trabajo para listado'!$CD$155:$DC$1048576,MATCH($A1152,'Hoja de Trabajo para listado'!$CD$155:$CD$1048576,0),MATCH((CUADRO!P$5&amp;$E1152),'Hoja de Trabajo para listado'!$CD$151:$DC$151,0)),0)</f>
        <v>0</v>
      </c>
      <c r="Q1152" s="243">
        <f ca="1">+IFERROR(INDEX('Hoja de Trabajo para listado'!$A$155:$Z$1048576,MATCH($A1152,'Hoja de Trabajo para listado'!$A$155:$A$1048576,0),MATCH((CUADRO!Q$5&amp;$E1152),'Hoja de Trabajo para listado'!$A$151:$Z$151,0)),0)+IFERROR(INDEX('Hoja de Trabajo para listado'!$AB$155:$BA$1048576,MATCH($A1152,'Hoja de Trabajo para listado'!$AB$155:$AB$1048576,0),MATCH((CUADRO!Q$5&amp;$E1152),'Hoja de Trabajo para listado'!$AB$151:$BA$151,0)),0)+IFERROR(INDEX('Hoja de Trabajo para listado'!$BC$155:$CB$1048576,MATCH($A1152,'Hoja de Trabajo para listado'!$BC$155:$BC$1048576,0),MATCH((CUADRO!Q$5&amp;$E1152),'Hoja de Trabajo para listado'!$BC$151:$CB$151,0)),0)+IFERROR(INDEX('Hoja de Trabajo para listado'!$DE$153:$DG$274,MATCH($A1152,'Hoja de Trabajo para listado'!$DE$153:$DE$1048576,0),MATCH((CUADRO!Q$5&amp;$E1152),'Hoja de Trabajo para listado'!$DE$151:$DG$151,0)),0)+IFERROR(INDEX('Hoja de Trabajo para listado'!$CD$155:$DC$1048576,MATCH($A1152,'Hoja de Trabajo para listado'!$CD$155:$CD$1048576,0),MATCH((CUADRO!Q$5&amp;$E1152),'Hoja de Trabajo para listado'!$CD$151:$DC$151,0)),0)</f>
        <v>0</v>
      </c>
      <c r="R1152" s="243">
        <f t="shared" ca="1" si="37"/>
        <v>0</v>
      </c>
      <c r="S1152" s="249"/>
      <c r="T1152" s="243">
        <f ca="1">+T1153</f>
        <v>0</v>
      </c>
      <c r="U1152" s="242">
        <f t="shared" si="38"/>
        <v>1</v>
      </c>
      <c r="V1152" s="333" t="str">
        <f>+VLOOKUP(A1152,bd_lista!$A$3:$E$590,5,FALSE)</f>
        <v>Instituciones Descentralizadas Municipales</v>
      </c>
      <c r="W1152" s="383" t="str">
        <f>+V1152</f>
        <v>Instituciones Descentralizadas Municipales</v>
      </c>
      <c r="X1152" s="242">
        <f>+VLOOKUP(A1152,[3]Sheet1!$A$13:$D$744,4,FALSE)</f>
        <v>0</v>
      </c>
      <c r="Y1152" s="242" t="e">
        <f>+VLOOKUP(X1152,bd_lista!$A$3:$C$590,3,FALSE)</f>
        <v>#N/A</v>
      </c>
      <c r="Z1152" s="294">
        <f>+X1152</f>
        <v>0</v>
      </c>
      <c r="AA1152" s="319" t="e">
        <f>+Y1152</f>
        <v>#N/A</v>
      </c>
    </row>
    <row r="1153" spans="1:27" customFormat="1" ht="15" hidden="1" customHeight="1">
      <c r="A1153" s="32">
        <v>2328</v>
      </c>
      <c r="B1153" s="389"/>
      <c r="C1153" s="247" t="str">
        <f>+VLOOKUP(A1153,bd_lista!$A$3:$C$590,3,FALSE)</f>
        <v>EMPRESA MUNICIPAL DE AGUA POTABLE Y ALCANTARILLADO SANITARIO DE URIONDO</v>
      </c>
      <c r="D1153" s="386"/>
      <c r="E1153" s="244" t="s">
        <v>1305</v>
      </c>
      <c r="F1153" s="243">
        <f ca="1">+IFERROR(INDEX('Hoja de Trabajo para listado'!$A$155:$Z$1048576,MATCH($A1153,'Hoja de Trabajo para listado'!$A$155:$A$1048576,0),MATCH((CUADRO!F$5&amp;$E1153),'Hoja de Trabajo para listado'!$A$151:$Z$151,0)),0)+IFERROR(INDEX('Hoja de Trabajo para listado'!$AB$155:$BA$1048576,MATCH($A1153,'Hoja de Trabajo para listado'!$AB$155:$AB$1048576,0),MATCH((CUADRO!F$5&amp;$E1153),'Hoja de Trabajo para listado'!$AB$151:$BA$151,0)),0)+IFERROR(INDEX('Hoja de Trabajo para listado'!$BC$155:$CB$1048576,MATCH($A1153,'Hoja de Trabajo para listado'!$BC$155:$BC$1048576,0),MATCH((CUADRO!F$5&amp;$E1153),'Hoja de Trabajo para listado'!$BC$151:$CB$151,0)),0)+IFERROR(INDEX('Hoja de Trabajo para listado'!$DE$153:$DG$274,MATCH($A1153,'Hoja de Trabajo para listado'!$DE$153:$DE$1048576,0),MATCH((CUADRO!F$5&amp;$E1153),'Hoja de Trabajo para listado'!$DE$151:$DG$151,0)),0)+IFERROR(INDEX('Hoja de Trabajo para listado'!$CD$155:$DC$1048576,MATCH($A1153,'Hoja de Trabajo para listado'!$CD$155:$CD$1048576,0),MATCH((CUADRO!F$5&amp;$E1153),'Hoja de Trabajo para listado'!$CD$151:$DC$151,0)),0)</f>
        <v>0</v>
      </c>
      <c r="G1153" s="243">
        <f ca="1">+IFERROR(INDEX('Hoja de Trabajo para listado'!$A$155:$Z$1048576,MATCH($A1153,'Hoja de Trabajo para listado'!$A$155:$A$1048576,0),MATCH((CUADRO!G$5&amp;$E1153),'Hoja de Trabajo para listado'!$A$151:$Z$151,0)),0)+IFERROR(INDEX('Hoja de Trabajo para listado'!$AB$155:$BA$1048576,MATCH($A1153,'Hoja de Trabajo para listado'!$AB$155:$AB$1048576,0),MATCH((CUADRO!G$5&amp;$E1153),'Hoja de Trabajo para listado'!$AB$151:$BA$151,0)),0)+IFERROR(INDEX('Hoja de Trabajo para listado'!$BC$155:$CB$1048576,MATCH($A1153,'Hoja de Trabajo para listado'!$BC$155:$BC$1048576,0),MATCH((CUADRO!G$5&amp;$E1153),'Hoja de Trabajo para listado'!$BC$151:$CB$151,0)),0)+IFERROR(INDEX('Hoja de Trabajo para listado'!$DE$153:$DG$274,MATCH($A1153,'Hoja de Trabajo para listado'!$DE$153:$DE$1048576,0),MATCH((CUADRO!G$5&amp;$E1153),'Hoja de Trabajo para listado'!$DE$151:$DG$151,0)),0)+IFERROR(INDEX('Hoja de Trabajo para listado'!$CD$155:$DC$1048576,MATCH($A1153,'Hoja de Trabajo para listado'!$CD$155:$CD$1048576,0),MATCH((CUADRO!G$5&amp;$E1153),'Hoja de Trabajo para listado'!$CD$151:$DC$151,0)),0)</f>
        <v>0</v>
      </c>
      <c r="H1153" s="243">
        <f ca="1">+IFERROR(INDEX('Hoja de Trabajo para listado'!$A$155:$Z$1048576,MATCH($A1153,'Hoja de Trabajo para listado'!$A$155:$A$1048576,0),MATCH((CUADRO!H$5&amp;$E1153),'Hoja de Trabajo para listado'!$A$151:$Z$151,0)),0)+IFERROR(INDEX('Hoja de Trabajo para listado'!$AB$155:$BA$1048576,MATCH($A1153,'Hoja de Trabajo para listado'!$AB$155:$AB$1048576,0),MATCH((CUADRO!H$5&amp;$E1153),'Hoja de Trabajo para listado'!$AB$151:$BA$151,0)),0)+IFERROR(INDEX('Hoja de Trabajo para listado'!$BC$155:$CB$1048576,MATCH($A1153,'Hoja de Trabajo para listado'!$BC$155:$BC$1048576,0),MATCH((CUADRO!H$5&amp;$E1153),'Hoja de Trabajo para listado'!$BC$151:$CB$151,0)),0)+IFERROR(INDEX('Hoja de Trabajo para listado'!$DE$153:$DG$274,MATCH($A1153,'Hoja de Trabajo para listado'!$DE$153:$DE$1048576,0),MATCH((CUADRO!H$5&amp;$E1153),'Hoja de Trabajo para listado'!$DE$151:$DG$151,0)),0)+IFERROR(INDEX('Hoja de Trabajo para listado'!$CD$155:$DC$1048576,MATCH($A1153,'Hoja de Trabajo para listado'!$CD$155:$CD$1048576,0),MATCH((CUADRO!H$5&amp;$E1153),'Hoja de Trabajo para listado'!$CD$151:$DC$151,0)),0)</f>
        <v>0</v>
      </c>
      <c r="I1153" s="243">
        <f ca="1">+IFERROR(INDEX('Hoja de Trabajo para listado'!$A$155:$Z$1048576,MATCH($A1153,'Hoja de Trabajo para listado'!$A$155:$A$1048576,0),MATCH((CUADRO!I$5&amp;$E1153),'Hoja de Trabajo para listado'!$A$151:$Z$151,0)),0)+IFERROR(INDEX('Hoja de Trabajo para listado'!$AB$155:$BA$1048576,MATCH($A1153,'Hoja de Trabajo para listado'!$AB$155:$AB$1048576,0),MATCH((CUADRO!I$5&amp;$E1153),'Hoja de Trabajo para listado'!$AB$151:$BA$151,0)),0)+IFERROR(INDEX('Hoja de Trabajo para listado'!$BC$155:$CB$1048576,MATCH($A1153,'Hoja de Trabajo para listado'!$BC$155:$BC$1048576,0),MATCH((CUADRO!I$5&amp;$E1153),'Hoja de Trabajo para listado'!$BC$151:$CB$151,0)),0)+IFERROR(INDEX('Hoja de Trabajo para listado'!$DE$153:$DG$274,MATCH($A1153,'Hoja de Trabajo para listado'!$DE$153:$DE$1048576,0),MATCH((CUADRO!I$5&amp;$E1153),'Hoja de Trabajo para listado'!$DE$151:$DG$151,0)),0)+IFERROR(INDEX('Hoja de Trabajo para listado'!$CD$155:$DC$1048576,MATCH($A1153,'Hoja de Trabajo para listado'!$CD$155:$CD$1048576,0),MATCH((CUADRO!I$5&amp;$E1153),'Hoja de Trabajo para listado'!$CD$151:$DC$151,0)),0)</f>
        <v>0</v>
      </c>
      <c r="J1153" s="243">
        <f ca="1">+IFERROR(INDEX('Hoja de Trabajo para listado'!$A$155:$Z$1048576,MATCH($A1153,'Hoja de Trabajo para listado'!$A$155:$A$1048576,0),MATCH((CUADRO!J$5&amp;$E1153),'Hoja de Trabajo para listado'!$A$151:$Z$151,0)),0)+IFERROR(INDEX('Hoja de Trabajo para listado'!$AB$155:$BA$1048576,MATCH($A1153,'Hoja de Trabajo para listado'!$AB$155:$AB$1048576,0),MATCH((CUADRO!J$5&amp;$E1153),'Hoja de Trabajo para listado'!$AB$151:$BA$151,0)),0)+IFERROR(INDEX('Hoja de Trabajo para listado'!$BC$155:$CB$1048576,MATCH($A1153,'Hoja de Trabajo para listado'!$BC$155:$BC$1048576,0),MATCH((CUADRO!J$5&amp;$E1153),'Hoja de Trabajo para listado'!$BC$151:$CB$151,0)),0)+IFERROR(INDEX('Hoja de Trabajo para listado'!$DE$153:$DG$274,MATCH($A1153,'Hoja de Trabajo para listado'!$DE$153:$DE$1048576,0),MATCH((CUADRO!J$5&amp;$E1153),'Hoja de Trabajo para listado'!$DE$151:$DG$151,0)),0)+IFERROR(INDEX('Hoja de Trabajo para listado'!$CD$155:$DC$1048576,MATCH($A1153,'Hoja de Trabajo para listado'!$CD$155:$CD$1048576,0),MATCH((CUADRO!J$5&amp;$E1153),'Hoja de Trabajo para listado'!$CD$151:$DC$151,0)),0)</f>
        <v>0</v>
      </c>
      <c r="K1153" s="243">
        <f ca="1">+IFERROR(INDEX('Hoja de Trabajo para listado'!$A$155:$Z$1048576,MATCH($A1153,'Hoja de Trabajo para listado'!$A$155:$A$1048576,0),MATCH((CUADRO!K$5&amp;$E1153),'Hoja de Trabajo para listado'!$A$151:$Z$151,0)),0)+IFERROR(INDEX('Hoja de Trabajo para listado'!$AB$155:$BA$1048576,MATCH($A1153,'Hoja de Trabajo para listado'!$AB$155:$AB$1048576,0),MATCH((CUADRO!K$5&amp;$E1153),'Hoja de Trabajo para listado'!$AB$151:$BA$151,0)),0)+IFERROR(INDEX('Hoja de Trabajo para listado'!$BC$155:$CB$1048576,MATCH($A1153,'Hoja de Trabajo para listado'!$BC$155:$BC$1048576,0),MATCH((CUADRO!K$5&amp;$E1153),'Hoja de Trabajo para listado'!$BC$151:$CB$151,0)),0)+IFERROR(INDEX('Hoja de Trabajo para listado'!$DE$153:$DG$274,MATCH($A1153,'Hoja de Trabajo para listado'!$DE$153:$DE$1048576,0),MATCH((CUADRO!K$5&amp;$E1153),'Hoja de Trabajo para listado'!$DE$151:$DG$151,0)),0)+IFERROR(INDEX('Hoja de Trabajo para listado'!$CD$155:$DC$1048576,MATCH($A1153,'Hoja de Trabajo para listado'!$CD$155:$CD$1048576,0),MATCH((CUADRO!K$5&amp;$E1153),'Hoja de Trabajo para listado'!$CD$151:$DC$151,0)),0)</f>
        <v>0</v>
      </c>
      <c r="L1153" s="243">
        <f ca="1">+IFERROR(INDEX('Hoja de Trabajo para listado'!$A$155:$Z$1048576,MATCH($A1153,'Hoja de Trabajo para listado'!$A$155:$A$1048576,0),MATCH((CUADRO!L$5&amp;$E1153),'Hoja de Trabajo para listado'!$A$151:$Z$151,0)),0)+IFERROR(INDEX('Hoja de Trabajo para listado'!$AB$155:$BA$1048576,MATCH($A1153,'Hoja de Trabajo para listado'!$AB$155:$AB$1048576,0),MATCH((CUADRO!L$5&amp;$E1153),'Hoja de Trabajo para listado'!$AB$151:$BA$151,0)),0)+IFERROR(INDEX('Hoja de Trabajo para listado'!$BC$155:$CB$1048576,MATCH($A1153,'Hoja de Trabajo para listado'!$BC$155:$BC$1048576,0),MATCH((CUADRO!L$5&amp;$E1153),'Hoja de Trabajo para listado'!$BC$151:$CB$151,0)),0)+IFERROR(INDEX('Hoja de Trabajo para listado'!$DE$153:$DG$274,MATCH($A1153,'Hoja de Trabajo para listado'!$DE$153:$DE$1048576,0),MATCH((CUADRO!L$5&amp;$E1153),'Hoja de Trabajo para listado'!$DE$151:$DG$151,0)),0)+IFERROR(INDEX('Hoja de Trabajo para listado'!$CD$155:$DC$1048576,MATCH($A1153,'Hoja de Trabajo para listado'!$CD$155:$CD$1048576,0),MATCH((CUADRO!L$5&amp;$E1153),'Hoja de Trabajo para listado'!$CD$151:$DC$151,0)),0)</f>
        <v>0</v>
      </c>
      <c r="M1153" s="243">
        <f ca="1">+IFERROR(INDEX('Hoja de Trabajo para listado'!$A$155:$Z$1048576,MATCH($A1153,'Hoja de Trabajo para listado'!$A$155:$A$1048576,0),MATCH((CUADRO!M$5&amp;$E1153),'Hoja de Trabajo para listado'!$A$151:$Z$151,0)),0)+IFERROR(INDEX('Hoja de Trabajo para listado'!$AB$155:$BA$1048576,MATCH($A1153,'Hoja de Trabajo para listado'!$AB$155:$AB$1048576,0),MATCH((CUADRO!M$5&amp;$E1153),'Hoja de Trabajo para listado'!$AB$151:$BA$151,0)),0)+IFERROR(INDEX('Hoja de Trabajo para listado'!$BC$155:$CB$1048576,MATCH($A1153,'Hoja de Trabajo para listado'!$BC$155:$BC$1048576,0),MATCH((CUADRO!M$5&amp;$E1153),'Hoja de Trabajo para listado'!$BC$151:$CB$151,0)),0)+IFERROR(INDEX('Hoja de Trabajo para listado'!$DE$153:$DG$274,MATCH($A1153,'Hoja de Trabajo para listado'!$DE$153:$DE$1048576,0),MATCH((CUADRO!M$5&amp;$E1153),'Hoja de Trabajo para listado'!$DE$151:$DG$151,0)),0)+IFERROR(INDEX('Hoja de Trabajo para listado'!$CD$155:$DC$1048576,MATCH($A1153,'Hoja de Trabajo para listado'!$CD$155:$CD$1048576,0),MATCH((CUADRO!M$5&amp;$E1153),'Hoja de Trabajo para listado'!$CD$151:$DC$151,0)),0)</f>
        <v>0</v>
      </c>
      <c r="N1153" s="243">
        <f ca="1">+IFERROR(INDEX('Hoja de Trabajo para listado'!$A$155:$Z$1048576,MATCH($A1153,'Hoja de Trabajo para listado'!$A$155:$A$1048576,0),MATCH((CUADRO!N$5&amp;$E1153),'Hoja de Trabajo para listado'!$A$151:$Z$151,0)),0)+IFERROR(INDEX('Hoja de Trabajo para listado'!$AB$155:$BA$1048576,MATCH($A1153,'Hoja de Trabajo para listado'!$AB$155:$AB$1048576,0),MATCH((CUADRO!N$5&amp;$E1153),'Hoja de Trabajo para listado'!$AB$151:$BA$151,0)),0)+IFERROR(INDEX('Hoja de Trabajo para listado'!$BC$155:$CB$1048576,MATCH($A1153,'Hoja de Trabajo para listado'!$BC$155:$BC$1048576,0),MATCH((CUADRO!N$5&amp;$E1153),'Hoja de Trabajo para listado'!$BC$151:$CB$151,0)),0)+IFERROR(INDEX('Hoja de Trabajo para listado'!$DE$153:$DG$274,MATCH($A1153,'Hoja de Trabajo para listado'!$DE$153:$DE$1048576,0),MATCH((CUADRO!N$5&amp;$E1153),'Hoja de Trabajo para listado'!$DE$151:$DG$151,0)),0)+IFERROR(INDEX('Hoja de Trabajo para listado'!$CD$155:$DC$1048576,MATCH($A1153,'Hoja de Trabajo para listado'!$CD$155:$CD$1048576,0),MATCH((CUADRO!N$5&amp;$E1153),'Hoja de Trabajo para listado'!$CD$151:$DC$151,0)),0)</f>
        <v>0</v>
      </c>
      <c r="O1153" s="243">
        <f ca="1">+IFERROR(INDEX('Hoja de Trabajo para listado'!$A$155:$Z$1048576,MATCH($A1153,'Hoja de Trabajo para listado'!$A$155:$A$1048576,0),MATCH((CUADRO!O$5&amp;$E1153),'Hoja de Trabajo para listado'!$A$151:$Z$151,0)),0)+IFERROR(INDEX('Hoja de Trabajo para listado'!$AB$155:$BA$1048576,MATCH($A1153,'Hoja de Trabajo para listado'!$AB$155:$AB$1048576,0),MATCH((CUADRO!O$5&amp;$E1153),'Hoja de Trabajo para listado'!$AB$151:$BA$151,0)),0)+IFERROR(INDEX('Hoja de Trabajo para listado'!$BC$155:$CB$1048576,MATCH($A1153,'Hoja de Trabajo para listado'!$BC$155:$BC$1048576,0),MATCH((CUADRO!O$5&amp;$E1153),'Hoja de Trabajo para listado'!$BC$151:$CB$151,0)),0)+IFERROR(INDEX('Hoja de Trabajo para listado'!$DE$153:$DG$274,MATCH($A1153,'Hoja de Trabajo para listado'!$DE$153:$DE$1048576,0),MATCH((CUADRO!O$5&amp;$E1153),'Hoja de Trabajo para listado'!$DE$151:$DG$151,0)),0)+IFERROR(INDEX('Hoja de Trabajo para listado'!$CD$155:$DC$1048576,MATCH($A1153,'Hoja de Trabajo para listado'!$CD$155:$CD$1048576,0),MATCH((CUADRO!O$5&amp;$E1153),'Hoja de Trabajo para listado'!$CD$151:$DC$151,0)),0)</f>
        <v>0</v>
      </c>
      <c r="P1153" s="243">
        <f ca="1">+IFERROR(INDEX('Hoja de Trabajo para listado'!$A$155:$Z$1048576,MATCH($A1153,'Hoja de Trabajo para listado'!$A$155:$A$1048576,0),MATCH((CUADRO!P$5&amp;$E1153),'Hoja de Trabajo para listado'!$A$151:$Z$151,0)),0)+IFERROR(INDEX('Hoja de Trabajo para listado'!$AB$155:$BA$1048576,MATCH($A1153,'Hoja de Trabajo para listado'!$AB$155:$AB$1048576,0),MATCH((CUADRO!P$5&amp;$E1153),'Hoja de Trabajo para listado'!$AB$151:$BA$151,0)),0)+IFERROR(INDEX('Hoja de Trabajo para listado'!$BC$155:$CB$1048576,MATCH($A1153,'Hoja de Trabajo para listado'!$BC$155:$BC$1048576,0),MATCH((CUADRO!P$5&amp;$E1153),'Hoja de Trabajo para listado'!$BC$151:$CB$151,0)),0)+IFERROR(INDEX('Hoja de Trabajo para listado'!$DE$153:$DG$274,MATCH($A1153,'Hoja de Trabajo para listado'!$DE$153:$DE$1048576,0),MATCH((CUADRO!P$5&amp;$E1153),'Hoja de Trabajo para listado'!$DE$151:$DG$151,0)),0)+IFERROR(INDEX('Hoja de Trabajo para listado'!$CD$155:$DC$1048576,MATCH($A1153,'Hoja de Trabajo para listado'!$CD$155:$CD$1048576,0),MATCH((CUADRO!P$5&amp;$E1153),'Hoja de Trabajo para listado'!$CD$151:$DC$151,0)),0)</f>
        <v>0</v>
      </c>
      <c r="Q1153" s="243">
        <f ca="1">+IFERROR(INDEX('Hoja de Trabajo para listado'!$A$155:$Z$1048576,MATCH($A1153,'Hoja de Trabajo para listado'!$A$155:$A$1048576,0),MATCH((CUADRO!Q$5&amp;$E1153),'Hoja de Trabajo para listado'!$A$151:$Z$151,0)),0)+IFERROR(INDEX('Hoja de Trabajo para listado'!$AB$155:$BA$1048576,MATCH($A1153,'Hoja de Trabajo para listado'!$AB$155:$AB$1048576,0),MATCH((CUADRO!Q$5&amp;$E1153),'Hoja de Trabajo para listado'!$AB$151:$BA$151,0)),0)+IFERROR(INDEX('Hoja de Trabajo para listado'!$BC$155:$CB$1048576,MATCH($A1153,'Hoja de Trabajo para listado'!$BC$155:$BC$1048576,0),MATCH((CUADRO!Q$5&amp;$E1153),'Hoja de Trabajo para listado'!$BC$151:$CB$151,0)),0)+IFERROR(INDEX('Hoja de Trabajo para listado'!$DE$153:$DG$274,MATCH($A1153,'Hoja de Trabajo para listado'!$DE$153:$DE$1048576,0),MATCH((CUADRO!Q$5&amp;$E1153),'Hoja de Trabajo para listado'!$DE$151:$DG$151,0)),0)+IFERROR(INDEX('Hoja de Trabajo para listado'!$CD$155:$DC$1048576,MATCH($A1153,'Hoja de Trabajo para listado'!$CD$155:$CD$1048576,0),MATCH((CUADRO!Q$5&amp;$E1153),'Hoja de Trabajo para listado'!$CD$151:$DC$151,0)),0)</f>
        <v>0</v>
      </c>
      <c r="R1153" s="243">
        <f t="shared" ca="1" si="37"/>
        <v>0</v>
      </c>
      <c r="S1153" s="249">
        <f ca="1">+R1152+R1153</f>
        <v>0</v>
      </c>
      <c r="T1153" s="243">
        <f ca="1">+S1153</f>
        <v>0</v>
      </c>
      <c r="U1153" s="242">
        <f t="shared" si="38"/>
        <v>2</v>
      </c>
      <c r="V1153" s="333" t="str">
        <f>+VLOOKUP(A1153,bd_lista!$A$3:$E$590,5,FALSE)</f>
        <v>Instituciones Descentralizadas Municipales</v>
      </c>
      <c r="W1153" s="384"/>
      <c r="X1153" s="242">
        <f>+VLOOKUP(A1153,[3]Sheet1!$A$13:$D$744,4,FALSE)</f>
        <v>0</v>
      </c>
      <c r="Y1153" s="242" t="e">
        <f>+VLOOKUP(X1153,bd_lista!$A$3:$C$590,3,FALSE)</f>
        <v>#N/A</v>
      </c>
      <c r="Z1153" s="292"/>
      <c r="AA1153" s="321"/>
    </row>
    <row r="1154" spans="1:27" customFormat="1" ht="15" hidden="1" customHeight="1">
      <c r="A1154" s="32">
        <v>2330</v>
      </c>
      <c r="B1154" s="388">
        <f>+A1154</f>
        <v>2330</v>
      </c>
      <c r="C1154" s="247" t="str">
        <f>+VLOOKUP(A1154,bd_lista!$A$3:$C$590,3,FALSE)</f>
        <v>EMPRESA PÚBLICA DEPARTAMENTAL DE SERVICIOS ELECTRICOS TARIJA - SETAR</v>
      </c>
      <c r="D1154" s="385" t="str">
        <f>+C1154</f>
        <v>EMPRESA PÚBLICA DEPARTAMENTAL DE SERVICIOS ELECTRICOS TARIJA - SETAR</v>
      </c>
      <c r="E1154" s="242" t="s">
        <v>1304</v>
      </c>
      <c r="F1154" s="243">
        <f ca="1">+IFERROR(INDEX('Hoja de Trabajo para listado'!$A$155:$Z$1048576,MATCH($A1154,'Hoja de Trabajo para listado'!$A$155:$A$1048576,0),MATCH((CUADRO!F$5&amp;$E1154),'Hoja de Trabajo para listado'!$A$151:$Z$151,0)),0)+IFERROR(INDEX('Hoja de Trabajo para listado'!$AB$155:$BA$1048576,MATCH($A1154,'Hoja de Trabajo para listado'!$AB$155:$AB$1048576,0),MATCH((CUADRO!F$5&amp;$E1154),'Hoja de Trabajo para listado'!$AB$151:$BA$151,0)),0)+IFERROR(INDEX('Hoja de Trabajo para listado'!$BC$155:$CB$1048576,MATCH($A1154,'Hoja de Trabajo para listado'!$BC$155:$BC$1048576,0),MATCH((CUADRO!F$5&amp;$E1154),'Hoja de Trabajo para listado'!$BC$151:$CB$151,0)),0)+IFERROR(INDEX('Hoja de Trabajo para listado'!$DE$153:$DG$274,MATCH($A1154,'Hoja de Trabajo para listado'!$DE$153:$DE$1048576,0),MATCH((CUADRO!F$5&amp;$E1154),'Hoja de Trabajo para listado'!$DE$151:$DG$151,0)),0)+IFERROR(INDEX('Hoja de Trabajo para listado'!$CD$155:$DC$1048576,MATCH($A1154,'Hoja de Trabajo para listado'!$CD$155:$CD$1048576,0),MATCH((CUADRO!F$5&amp;$E1154),'Hoja de Trabajo para listado'!$CD$151:$DC$151,0)),0)</f>
        <v>0</v>
      </c>
      <c r="G1154" s="243">
        <f ca="1">+IFERROR(INDEX('Hoja de Trabajo para listado'!$A$155:$Z$1048576,MATCH($A1154,'Hoja de Trabajo para listado'!$A$155:$A$1048576,0),MATCH((CUADRO!G$5&amp;$E1154),'Hoja de Trabajo para listado'!$A$151:$Z$151,0)),0)+IFERROR(INDEX('Hoja de Trabajo para listado'!$AB$155:$BA$1048576,MATCH($A1154,'Hoja de Trabajo para listado'!$AB$155:$AB$1048576,0),MATCH((CUADRO!G$5&amp;$E1154),'Hoja de Trabajo para listado'!$AB$151:$BA$151,0)),0)+IFERROR(INDEX('Hoja de Trabajo para listado'!$BC$155:$CB$1048576,MATCH($A1154,'Hoja de Trabajo para listado'!$BC$155:$BC$1048576,0),MATCH((CUADRO!G$5&amp;$E1154),'Hoja de Trabajo para listado'!$BC$151:$CB$151,0)),0)+IFERROR(INDEX('Hoja de Trabajo para listado'!$DE$153:$DG$274,MATCH($A1154,'Hoja de Trabajo para listado'!$DE$153:$DE$1048576,0),MATCH((CUADRO!G$5&amp;$E1154),'Hoja de Trabajo para listado'!$DE$151:$DG$151,0)),0)+IFERROR(INDEX('Hoja de Trabajo para listado'!$CD$155:$DC$1048576,MATCH($A1154,'Hoja de Trabajo para listado'!$CD$155:$CD$1048576,0),MATCH((CUADRO!G$5&amp;$E1154),'Hoja de Trabajo para listado'!$CD$151:$DC$151,0)),0)</f>
        <v>0</v>
      </c>
      <c r="H1154" s="243">
        <f ca="1">+IFERROR(INDEX('Hoja de Trabajo para listado'!$A$155:$Z$1048576,MATCH($A1154,'Hoja de Trabajo para listado'!$A$155:$A$1048576,0),MATCH((CUADRO!H$5&amp;$E1154),'Hoja de Trabajo para listado'!$A$151:$Z$151,0)),0)+IFERROR(INDEX('Hoja de Trabajo para listado'!$AB$155:$BA$1048576,MATCH($A1154,'Hoja de Trabajo para listado'!$AB$155:$AB$1048576,0),MATCH((CUADRO!H$5&amp;$E1154),'Hoja de Trabajo para listado'!$AB$151:$BA$151,0)),0)+IFERROR(INDEX('Hoja de Trabajo para listado'!$BC$155:$CB$1048576,MATCH($A1154,'Hoja de Trabajo para listado'!$BC$155:$BC$1048576,0),MATCH((CUADRO!H$5&amp;$E1154),'Hoja de Trabajo para listado'!$BC$151:$CB$151,0)),0)+IFERROR(INDEX('Hoja de Trabajo para listado'!$DE$153:$DG$274,MATCH($A1154,'Hoja de Trabajo para listado'!$DE$153:$DE$1048576,0),MATCH((CUADRO!H$5&amp;$E1154),'Hoja de Trabajo para listado'!$DE$151:$DG$151,0)),0)+IFERROR(INDEX('Hoja de Trabajo para listado'!$CD$155:$DC$1048576,MATCH($A1154,'Hoja de Trabajo para listado'!$CD$155:$CD$1048576,0),MATCH((CUADRO!H$5&amp;$E1154),'Hoja de Trabajo para listado'!$CD$151:$DC$151,0)),0)</f>
        <v>0</v>
      </c>
      <c r="I1154" s="243">
        <f ca="1">+IFERROR(INDEX('Hoja de Trabajo para listado'!$A$155:$Z$1048576,MATCH($A1154,'Hoja de Trabajo para listado'!$A$155:$A$1048576,0),MATCH((CUADRO!I$5&amp;$E1154),'Hoja de Trabajo para listado'!$A$151:$Z$151,0)),0)+IFERROR(INDEX('Hoja de Trabajo para listado'!$AB$155:$BA$1048576,MATCH($A1154,'Hoja de Trabajo para listado'!$AB$155:$AB$1048576,0),MATCH((CUADRO!I$5&amp;$E1154),'Hoja de Trabajo para listado'!$AB$151:$BA$151,0)),0)+IFERROR(INDEX('Hoja de Trabajo para listado'!$BC$155:$CB$1048576,MATCH($A1154,'Hoja de Trabajo para listado'!$BC$155:$BC$1048576,0),MATCH((CUADRO!I$5&amp;$E1154),'Hoja de Trabajo para listado'!$BC$151:$CB$151,0)),0)+IFERROR(INDEX('Hoja de Trabajo para listado'!$DE$153:$DG$274,MATCH($A1154,'Hoja de Trabajo para listado'!$DE$153:$DE$1048576,0),MATCH((CUADRO!I$5&amp;$E1154),'Hoja de Trabajo para listado'!$DE$151:$DG$151,0)),0)+IFERROR(INDEX('Hoja de Trabajo para listado'!$CD$155:$DC$1048576,MATCH($A1154,'Hoja de Trabajo para listado'!$CD$155:$CD$1048576,0),MATCH((CUADRO!I$5&amp;$E1154),'Hoja de Trabajo para listado'!$CD$151:$DC$151,0)),0)</f>
        <v>0</v>
      </c>
      <c r="J1154" s="243">
        <f ca="1">+IFERROR(INDEX('Hoja de Trabajo para listado'!$A$155:$Z$1048576,MATCH($A1154,'Hoja de Trabajo para listado'!$A$155:$A$1048576,0),MATCH((CUADRO!J$5&amp;$E1154),'Hoja de Trabajo para listado'!$A$151:$Z$151,0)),0)+IFERROR(INDEX('Hoja de Trabajo para listado'!$AB$155:$BA$1048576,MATCH($A1154,'Hoja de Trabajo para listado'!$AB$155:$AB$1048576,0),MATCH((CUADRO!J$5&amp;$E1154),'Hoja de Trabajo para listado'!$AB$151:$BA$151,0)),0)+IFERROR(INDEX('Hoja de Trabajo para listado'!$BC$155:$CB$1048576,MATCH($A1154,'Hoja de Trabajo para listado'!$BC$155:$BC$1048576,0),MATCH((CUADRO!J$5&amp;$E1154),'Hoja de Trabajo para listado'!$BC$151:$CB$151,0)),0)+IFERROR(INDEX('Hoja de Trabajo para listado'!$DE$153:$DG$274,MATCH($A1154,'Hoja de Trabajo para listado'!$DE$153:$DE$1048576,0),MATCH((CUADRO!J$5&amp;$E1154),'Hoja de Trabajo para listado'!$DE$151:$DG$151,0)),0)+IFERROR(INDEX('Hoja de Trabajo para listado'!$CD$155:$DC$1048576,MATCH($A1154,'Hoja de Trabajo para listado'!$CD$155:$CD$1048576,0),MATCH((CUADRO!J$5&amp;$E1154),'Hoja de Trabajo para listado'!$CD$151:$DC$151,0)),0)</f>
        <v>0</v>
      </c>
      <c r="K1154" s="243">
        <f ca="1">+IFERROR(INDEX('Hoja de Trabajo para listado'!$A$155:$Z$1048576,MATCH($A1154,'Hoja de Trabajo para listado'!$A$155:$A$1048576,0),MATCH((CUADRO!K$5&amp;$E1154),'Hoja de Trabajo para listado'!$A$151:$Z$151,0)),0)+IFERROR(INDEX('Hoja de Trabajo para listado'!$AB$155:$BA$1048576,MATCH($A1154,'Hoja de Trabajo para listado'!$AB$155:$AB$1048576,0),MATCH((CUADRO!K$5&amp;$E1154),'Hoja de Trabajo para listado'!$AB$151:$BA$151,0)),0)+IFERROR(INDEX('Hoja de Trabajo para listado'!$BC$155:$CB$1048576,MATCH($A1154,'Hoja de Trabajo para listado'!$BC$155:$BC$1048576,0),MATCH((CUADRO!K$5&amp;$E1154),'Hoja de Trabajo para listado'!$BC$151:$CB$151,0)),0)+IFERROR(INDEX('Hoja de Trabajo para listado'!$DE$153:$DG$274,MATCH($A1154,'Hoja de Trabajo para listado'!$DE$153:$DE$1048576,0),MATCH((CUADRO!K$5&amp;$E1154),'Hoja de Trabajo para listado'!$DE$151:$DG$151,0)),0)+IFERROR(INDEX('Hoja de Trabajo para listado'!$CD$155:$DC$1048576,MATCH($A1154,'Hoja de Trabajo para listado'!$CD$155:$CD$1048576,0),MATCH((CUADRO!K$5&amp;$E1154),'Hoja de Trabajo para listado'!$CD$151:$DC$151,0)),0)</f>
        <v>0</v>
      </c>
      <c r="L1154" s="243">
        <f ca="1">+IFERROR(INDEX('Hoja de Trabajo para listado'!$A$155:$Z$1048576,MATCH($A1154,'Hoja de Trabajo para listado'!$A$155:$A$1048576,0),MATCH((CUADRO!L$5&amp;$E1154),'Hoja de Trabajo para listado'!$A$151:$Z$151,0)),0)+IFERROR(INDEX('Hoja de Trabajo para listado'!$AB$155:$BA$1048576,MATCH($A1154,'Hoja de Trabajo para listado'!$AB$155:$AB$1048576,0),MATCH((CUADRO!L$5&amp;$E1154),'Hoja de Trabajo para listado'!$AB$151:$BA$151,0)),0)+IFERROR(INDEX('Hoja de Trabajo para listado'!$BC$155:$CB$1048576,MATCH($A1154,'Hoja de Trabajo para listado'!$BC$155:$BC$1048576,0),MATCH((CUADRO!L$5&amp;$E1154),'Hoja de Trabajo para listado'!$BC$151:$CB$151,0)),0)+IFERROR(INDEX('Hoja de Trabajo para listado'!$DE$153:$DG$274,MATCH($A1154,'Hoja de Trabajo para listado'!$DE$153:$DE$1048576,0),MATCH((CUADRO!L$5&amp;$E1154),'Hoja de Trabajo para listado'!$DE$151:$DG$151,0)),0)+IFERROR(INDEX('Hoja de Trabajo para listado'!$CD$155:$DC$1048576,MATCH($A1154,'Hoja de Trabajo para listado'!$CD$155:$CD$1048576,0),MATCH((CUADRO!L$5&amp;$E1154),'Hoja de Trabajo para listado'!$CD$151:$DC$151,0)),0)</f>
        <v>0</v>
      </c>
      <c r="M1154" s="243">
        <f ca="1">+IFERROR(INDEX('Hoja de Trabajo para listado'!$A$155:$Z$1048576,MATCH($A1154,'Hoja de Trabajo para listado'!$A$155:$A$1048576,0),MATCH((CUADRO!M$5&amp;$E1154),'Hoja de Trabajo para listado'!$A$151:$Z$151,0)),0)+IFERROR(INDEX('Hoja de Trabajo para listado'!$AB$155:$BA$1048576,MATCH($A1154,'Hoja de Trabajo para listado'!$AB$155:$AB$1048576,0),MATCH((CUADRO!M$5&amp;$E1154),'Hoja de Trabajo para listado'!$AB$151:$BA$151,0)),0)+IFERROR(INDEX('Hoja de Trabajo para listado'!$BC$155:$CB$1048576,MATCH($A1154,'Hoja de Trabajo para listado'!$BC$155:$BC$1048576,0),MATCH((CUADRO!M$5&amp;$E1154),'Hoja de Trabajo para listado'!$BC$151:$CB$151,0)),0)+IFERROR(INDEX('Hoja de Trabajo para listado'!$DE$153:$DG$274,MATCH($A1154,'Hoja de Trabajo para listado'!$DE$153:$DE$1048576,0),MATCH((CUADRO!M$5&amp;$E1154),'Hoja de Trabajo para listado'!$DE$151:$DG$151,0)),0)+IFERROR(INDEX('Hoja de Trabajo para listado'!$CD$155:$DC$1048576,MATCH($A1154,'Hoja de Trabajo para listado'!$CD$155:$CD$1048576,0),MATCH((CUADRO!M$5&amp;$E1154),'Hoja de Trabajo para listado'!$CD$151:$DC$151,0)),0)</f>
        <v>0</v>
      </c>
      <c r="N1154" s="243">
        <f ca="1">+IFERROR(INDEX('Hoja de Trabajo para listado'!$A$155:$Z$1048576,MATCH($A1154,'Hoja de Trabajo para listado'!$A$155:$A$1048576,0),MATCH((CUADRO!N$5&amp;$E1154),'Hoja de Trabajo para listado'!$A$151:$Z$151,0)),0)+IFERROR(INDEX('Hoja de Trabajo para listado'!$AB$155:$BA$1048576,MATCH($A1154,'Hoja de Trabajo para listado'!$AB$155:$AB$1048576,0),MATCH((CUADRO!N$5&amp;$E1154),'Hoja de Trabajo para listado'!$AB$151:$BA$151,0)),0)+IFERROR(INDEX('Hoja de Trabajo para listado'!$BC$155:$CB$1048576,MATCH($A1154,'Hoja de Trabajo para listado'!$BC$155:$BC$1048576,0),MATCH((CUADRO!N$5&amp;$E1154),'Hoja de Trabajo para listado'!$BC$151:$CB$151,0)),0)+IFERROR(INDEX('Hoja de Trabajo para listado'!$DE$153:$DG$274,MATCH($A1154,'Hoja de Trabajo para listado'!$DE$153:$DE$1048576,0),MATCH((CUADRO!N$5&amp;$E1154),'Hoja de Trabajo para listado'!$DE$151:$DG$151,0)),0)+IFERROR(INDEX('Hoja de Trabajo para listado'!$CD$155:$DC$1048576,MATCH($A1154,'Hoja de Trabajo para listado'!$CD$155:$CD$1048576,0),MATCH((CUADRO!N$5&amp;$E1154),'Hoja de Trabajo para listado'!$CD$151:$DC$151,0)),0)</f>
        <v>0</v>
      </c>
      <c r="O1154" s="243">
        <f ca="1">+IFERROR(INDEX('Hoja de Trabajo para listado'!$A$155:$Z$1048576,MATCH($A1154,'Hoja de Trabajo para listado'!$A$155:$A$1048576,0),MATCH((CUADRO!O$5&amp;$E1154),'Hoja de Trabajo para listado'!$A$151:$Z$151,0)),0)+IFERROR(INDEX('Hoja de Trabajo para listado'!$AB$155:$BA$1048576,MATCH($A1154,'Hoja de Trabajo para listado'!$AB$155:$AB$1048576,0),MATCH((CUADRO!O$5&amp;$E1154),'Hoja de Trabajo para listado'!$AB$151:$BA$151,0)),0)+IFERROR(INDEX('Hoja de Trabajo para listado'!$BC$155:$CB$1048576,MATCH($A1154,'Hoja de Trabajo para listado'!$BC$155:$BC$1048576,0),MATCH((CUADRO!O$5&amp;$E1154),'Hoja de Trabajo para listado'!$BC$151:$CB$151,0)),0)+IFERROR(INDEX('Hoja de Trabajo para listado'!$DE$153:$DG$274,MATCH($A1154,'Hoja de Trabajo para listado'!$DE$153:$DE$1048576,0),MATCH((CUADRO!O$5&amp;$E1154),'Hoja de Trabajo para listado'!$DE$151:$DG$151,0)),0)+IFERROR(INDEX('Hoja de Trabajo para listado'!$CD$155:$DC$1048576,MATCH($A1154,'Hoja de Trabajo para listado'!$CD$155:$CD$1048576,0),MATCH((CUADRO!O$5&amp;$E1154),'Hoja de Trabajo para listado'!$CD$151:$DC$151,0)),0)</f>
        <v>0</v>
      </c>
      <c r="P1154" s="243">
        <f ca="1">+IFERROR(INDEX('Hoja de Trabajo para listado'!$A$155:$Z$1048576,MATCH($A1154,'Hoja de Trabajo para listado'!$A$155:$A$1048576,0),MATCH((CUADRO!P$5&amp;$E1154),'Hoja de Trabajo para listado'!$A$151:$Z$151,0)),0)+IFERROR(INDEX('Hoja de Trabajo para listado'!$AB$155:$BA$1048576,MATCH($A1154,'Hoja de Trabajo para listado'!$AB$155:$AB$1048576,0),MATCH((CUADRO!P$5&amp;$E1154),'Hoja de Trabajo para listado'!$AB$151:$BA$151,0)),0)+IFERROR(INDEX('Hoja de Trabajo para listado'!$BC$155:$CB$1048576,MATCH($A1154,'Hoja de Trabajo para listado'!$BC$155:$BC$1048576,0),MATCH((CUADRO!P$5&amp;$E1154),'Hoja de Trabajo para listado'!$BC$151:$CB$151,0)),0)+IFERROR(INDEX('Hoja de Trabajo para listado'!$DE$153:$DG$274,MATCH($A1154,'Hoja de Trabajo para listado'!$DE$153:$DE$1048576,0),MATCH((CUADRO!P$5&amp;$E1154),'Hoja de Trabajo para listado'!$DE$151:$DG$151,0)),0)+IFERROR(INDEX('Hoja de Trabajo para listado'!$CD$155:$DC$1048576,MATCH($A1154,'Hoja de Trabajo para listado'!$CD$155:$CD$1048576,0),MATCH((CUADRO!P$5&amp;$E1154),'Hoja de Trabajo para listado'!$CD$151:$DC$151,0)),0)</f>
        <v>0</v>
      </c>
      <c r="Q1154" s="243">
        <f ca="1">+IFERROR(INDEX('Hoja de Trabajo para listado'!$A$155:$Z$1048576,MATCH($A1154,'Hoja de Trabajo para listado'!$A$155:$A$1048576,0),MATCH((CUADRO!Q$5&amp;$E1154),'Hoja de Trabajo para listado'!$A$151:$Z$151,0)),0)+IFERROR(INDEX('Hoja de Trabajo para listado'!$AB$155:$BA$1048576,MATCH($A1154,'Hoja de Trabajo para listado'!$AB$155:$AB$1048576,0),MATCH((CUADRO!Q$5&amp;$E1154),'Hoja de Trabajo para listado'!$AB$151:$BA$151,0)),0)+IFERROR(INDEX('Hoja de Trabajo para listado'!$BC$155:$CB$1048576,MATCH($A1154,'Hoja de Trabajo para listado'!$BC$155:$BC$1048576,0),MATCH((CUADRO!Q$5&amp;$E1154),'Hoja de Trabajo para listado'!$BC$151:$CB$151,0)),0)+IFERROR(INDEX('Hoja de Trabajo para listado'!$DE$153:$DG$274,MATCH($A1154,'Hoja de Trabajo para listado'!$DE$153:$DE$1048576,0),MATCH((CUADRO!Q$5&amp;$E1154),'Hoja de Trabajo para listado'!$DE$151:$DG$151,0)),0)+IFERROR(INDEX('Hoja de Trabajo para listado'!$CD$155:$DC$1048576,MATCH($A1154,'Hoja de Trabajo para listado'!$CD$155:$CD$1048576,0),MATCH((CUADRO!Q$5&amp;$E1154),'Hoja de Trabajo para listado'!$CD$151:$DC$151,0)),0)</f>
        <v>0</v>
      </c>
      <c r="R1154" s="243">
        <f t="shared" ca="1" si="37"/>
        <v>0</v>
      </c>
      <c r="S1154" s="249"/>
      <c r="T1154" s="243">
        <f ca="1">+T1155</f>
        <v>0</v>
      </c>
      <c r="U1154" s="242">
        <f t="shared" si="38"/>
        <v>1</v>
      </c>
      <c r="V1154" s="333" t="str">
        <f>+VLOOKUP(A1154,bd_lista!$A$3:$E$590,5,FALSE)</f>
        <v>Instituciones Descentralizadas Municipales</v>
      </c>
      <c r="W1154" s="383" t="str">
        <f>+V1154</f>
        <v>Instituciones Descentralizadas Municipales</v>
      </c>
      <c r="X1154" s="242">
        <f>+VLOOKUP(A1154,[3]Sheet1!$A$13:$D$744,4,FALSE)</f>
        <v>0</v>
      </c>
      <c r="Y1154" s="242" t="e">
        <f>+VLOOKUP(X1154,bd_lista!$A$3:$C$590,3,FALSE)</f>
        <v>#N/A</v>
      </c>
      <c r="Z1154" s="294">
        <f>+X1154</f>
        <v>0</v>
      </c>
      <c r="AA1154" s="295" t="e">
        <f>+Y1154</f>
        <v>#N/A</v>
      </c>
    </row>
    <row r="1155" spans="1:27" customFormat="1" ht="15" hidden="1" customHeight="1">
      <c r="A1155" s="32">
        <v>2330</v>
      </c>
      <c r="B1155" s="389"/>
      <c r="C1155" s="247" t="str">
        <f>+VLOOKUP(A1155,bd_lista!$A$3:$C$590,3,FALSE)</f>
        <v>EMPRESA PÚBLICA DEPARTAMENTAL DE SERVICIOS ELECTRICOS TARIJA - SETAR</v>
      </c>
      <c r="D1155" s="386"/>
      <c r="E1155" s="244" t="s">
        <v>1305</v>
      </c>
      <c r="F1155" s="243">
        <f ca="1">+IFERROR(INDEX('Hoja de Trabajo para listado'!$A$155:$Z$1048576,MATCH($A1155,'Hoja de Trabajo para listado'!$A$155:$A$1048576,0),MATCH((CUADRO!F$5&amp;$E1155),'Hoja de Trabajo para listado'!$A$151:$Z$151,0)),0)+IFERROR(INDEX('Hoja de Trabajo para listado'!$AB$155:$BA$1048576,MATCH($A1155,'Hoja de Trabajo para listado'!$AB$155:$AB$1048576,0),MATCH((CUADRO!F$5&amp;$E1155),'Hoja de Trabajo para listado'!$AB$151:$BA$151,0)),0)+IFERROR(INDEX('Hoja de Trabajo para listado'!$BC$155:$CB$1048576,MATCH($A1155,'Hoja de Trabajo para listado'!$BC$155:$BC$1048576,0),MATCH((CUADRO!F$5&amp;$E1155),'Hoja de Trabajo para listado'!$BC$151:$CB$151,0)),0)+IFERROR(INDEX('Hoja de Trabajo para listado'!$DE$153:$DG$274,MATCH($A1155,'Hoja de Trabajo para listado'!$DE$153:$DE$1048576,0),MATCH((CUADRO!F$5&amp;$E1155),'Hoja de Trabajo para listado'!$DE$151:$DG$151,0)),0)+IFERROR(INDEX('Hoja de Trabajo para listado'!$CD$155:$DC$1048576,MATCH($A1155,'Hoja de Trabajo para listado'!$CD$155:$CD$1048576,0),MATCH((CUADRO!F$5&amp;$E1155),'Hoja de Trabajo para listado'!$CD$151:$DC$151,0)),0)</f>
        <v>0</v>
      </c>
      <c r="G1155" s="243">
        <f ca="1">+IFERROR(INDEX('Hoja de Trabajo para listado'!$A$155:$Z$1048576,MATCH($A1155,'Hoja de Trabajo para listado'!$A$155:$A$1048576,0),MATCH((CUADRO!G$5&amp;$E1155),'Hoja de Trabajo para listado'!$A$151:$Z$151,0)),0)+IFERROR(INDEX('Hoja de Trabajo para listado'!$AB$155:$BA$1048576,MATCH($A1155,'Hoja de Trabajo para listado'!$AB$155:$AB$1048576,0),MATCH((CUADRO!G$5&amp;$E1155),'Hoja de Trabajo para listado'!$AB$151:$BA$151,0)),0)+IFERROR(INDEX('Hoja de Trabajo para listado'!$BC$155:$CB$1048576,MATCH($A1155,'Hoja de Trabajo para listado'!$BC$155:$BC$1048576,0),MATCH((CUADRO!G$5&amp;$E1155),'Hoja de Trabajo para listado'!$BC$151:$CB$151,0)),0)+IFERROR(INDEX('Hoja de Trabajo para listado'!$DE$153:$DG$274,MATCH($A1155,'Hoja de Trabajo para listado'!$DE$153:$DE$1048576,0),MATCH((CUADRO!G$5&amp;$E1155),'Hoja de Trabajo para listado'!$DE$151:$DG$151,0)),0)+IFERROR(INDEX('Hoja de Trabajo para listado'!$CD$155:$DC$1048576,MATCH($A1155,'Hoja de Trabajo para listado'!$CD$155:$CD$1048576,0),MATCH((CUADRO!G$5&amp;$E1155),'Hoja de Trabajo para listado'!$CD$151:$DC$151,0)),0)</f>
        <v>0</v>
      </c>
      <c r="H1155" s="243">
        <f ca="1">+IFERROR(INDEX('Hoja de Trabajo para listado'!$A$155:$Z$1048576,MATCH($A1155,'Hoja de Trabajo para listado'!$A$155:$A$1048576,0),MATCH((CUADRO!H$5&amp;$E1155),'Hoja de Trabajo para listado'!$A$151:$Z$151,0)),0)+IFERROR(INDEX('Hoja de Trabajo para listado'!$AB$155:$BA$1048576,MATCH($A1155,'Hoja de Trabajo para listado'!$AB$155:$AB$1048576,0),MATCH((CUADRO!H$5&amp;$E1155),'Hoja de Trabajo para listado'!$AB$151:$BA$151,0)),0)+IFERROR(INDEX('Hoja de Trabajo para listado'!$BC$155:$CB$1048576,MATCH($A1155,'Hoja de Trabajo para listado'!$BC$155:$BC$1048576,0),MATCH((CUADRO!H$5&amp;$E1155),'Hoja de Trabajo para listado'!$BC$151:$CB$151,0)),0)+IFERROR(INDEX('Hoja de Trabajo para listado'!$DE$153:$DG$274,MATCH($A1155,'Hoja de Trabajo para listado'!$DE$153:$DE$1048576,0),MATCH((CUADRO!H$5&amp;$E1155),'Hoja de Trabajo para listado'!$DE$151:$DG$151,0)),0)+IFERROR(INDEX('Hoja de Trabajo para listado'!$CD$155:$DC$1048576,MATCH($A1155,'Hoja de Trabajo para listado'!$CD$155:$CD$1048576,0),MATCH((CUADRO!H$5&amp;$E1155),'Hoja de Trabajo para listado'!$CD$151:$DC$151,0)),0)</f>
        <v>0</v>
      </c>
      <c r="I1155" s="243">
        <f ca="1">+IFERROR(INDEX('Hoja de Trabajo para listado'!$A$155:$Z$1048576,MATCH($A1155,'Hoja de Trabajo para listado'!$A$155:$A$1048576,0),MATCH((CUADRO!I$5&amp;$E1155),'Hoja de Trabajo para listado'!$A$151:$Z$151,0)),0)+IFERROR(INDEX('Hoja de Trabajo para listado'!$AB$155:$BA$1048576,MATCH($A1155,'Hoja de Trabajo para listado'!$AB$155:$AB$1048576,0),MATCH((CUADRO!I$5&amp;$E1155),'Hoja de Trabajo para listado'!$AB$151:$BA$151,0)),0)+IFERROR(INDEX('Hoja de Trabajo para listado'!$BC$155:$CB$1048576,MATCH($A1155,'Hoja de Trabajo para listado'!$BC$155:$BC$1048576,0),MATCH((CUADRO!I$5&amp;$E1155),'Hoja de Trabajo para listado'!$BC$151:$CB$151,0)),0)+IFERROR(INDEX('Hoja de Trabajo para listado'!$DE$153:$DG$274,MATCH($A1155,'Hoja de Trabajo para listado'!$DE$153:$DE$1048576,0),MATCH((CUADRO!I$5&amp;$E1155),'Hoja de Trabajo para listado'!$DE$151:$DG$151,0)),0)+IFERROR(INDEX('Hoja de Trabajo para listado'!$CD$155:$DC$1048576,MATCH($A1155,'Hoja de Trabajo para listado'!$CD$155:$CD$1048576,0),MATCH((CUADRO!I$5&amp;$E1155),'Hoja de Trabajo para listado'!$CD$151:$DC$151,0)),0)</f>
        <v>0</v>
      </c>
      <c r="J1155" s="243">
        <f ca="1">+IFERROR(INDEX('Hoja de Trabajo para listado'!$A$155:$Z$1048576,MATCH($A1155,'Hoja de Trabajo para listado'!$A$155:$A$1048576,0),MATCH((CUADRO!J$5&amp;$E1155),'Hoja de Trabajo para listado'!$A$151:$Z$151,0)),0)+IFERROR(INDEX('Hoja de Trabajo para listado'!$AB$155:$BA$1048576,MATCH($A1155,'Hoja de Trabajo para listado'!$AB$155:$AB$1048576,0),MATCH((CUADRO!J$5&amp;$E1155),'Hoja de Trabajo para listado'!$AB$151:$BA$151,0)),0)+IFERROR(INDEX('Hoja de Trabajo para listado'!$BC$155:$CB$1048576,MATCH($A1155,'Hoja de Trabajo para listado'!$BC$155:$BC$1048576,0),MATCH((CUADRO!J$5&amp;$E1155),'Hoja de Trabajo para listado'!$BC$151:$CB$151,0)),0)+IFERROR(INDEX('Hoja de Trabajo para listado'!$DE$153:$DG$274,MATCH($A1155,'Hoja de Trabajo para listado'!$DE$153:$DE$1048576,0),MATCH((CUADRO!J$5&amp;$E1155),'Hoja de Trabajo para listado'!$DE$151:$DG$151,0)),0)+IFERROR(INDEX('Hoja de Trabajo para listado'!$CD$155:$DC$1048576,MATCH($A1155,'Hoja de Trabajo para listado'!$CD$155:$CD$1048576,0),MATCH((CUADRO!J$5&amp;$E1155),'Hoja de Trabajo para listado'!$CD$151:$DC$151,0)),0)</f>
        <v>0</v>
      </c>
      <c r="K1155" s="243">
        <f ca="1">+IFERROR(INDEX('Hoja de Trabajo para listado'!$A$155:$Z$1048576,MATCH($A1155,'Hoja de Trabajo para listado'!$A$155:$A$1048576,0),MATCH((CUADRO!K$5&amp;$E1155),'Hoja de Trabajo para listado'!$A$151:$Z$151,0)),0)+IFERROR(INDEX('Hoja de Trabajo para listado'!$AB$155:$BA$1048576,MATCH($A1155,'Hoja de Trabajo para listado'!$AB$155:$AB$1048576,0),MATCH((CUADRO!K$5&amp;$E1155),'Hoja de Trabajo para listado'!$AB$151:$BA$151,0)),0)+IFERROR(INDEX('Hoja de Trabajo para listado'!$BC$155:$CB$1048576,MATCH($A1155,'Hoja de Trabajo para listado'!$BC$155:$BC$1048576,0),MATCH((CUADRO!K$5&amp;$E1155),'Hoja de Trabajo para listado'!$BC$151:$CB$151,0)),0)+IFERROR(INDEX('Hoja de Trabajo para listado'!$DE$153:$DG$274,MATCH($A1155,'Hoja de Trabajo para listado'!$DE$153:$DE$1048576,0),MATCH((CUADRO!K$5&amp;$E1155),'Hoja de Trabajo para listado'!$DE$151:$DG$151,0)),0)+IFERROR(INDEX('Hoja de Trabajo para listado'!$CD$155:$DC$1048576,MATCH($A1155,'Hoja de Trabajo para listado'!$CD$155:$CD$1048576,0),MATCH((CUADRO!K$5&amp;$E1155),'Hoja de Trabajo para listado'!$CD$151:$DC$151,0)),0)</f>
        <v>0</v>
      </c>
      <c r="L1155" s="243">
        <f ca="1">+IFERROR(INDEX('Hoja de Trabajo para listado'!$A$155:$Z$1048576,MATCH($A1155,'Hoja de Trabajo para listado'!$A$155:$A$1048576,0),MATCH((CUADRO!L$5&amp;$E1155),'Hoja de Trabajo para listado'!$A$151:$Z$151,0)),0)+IFERROR(INDEX('Hoja de Trabajo para listado'!$AB$155:$BA$1048576,MATCH($A1155,'Hoja de Trabajo para listado'!$AB$155:$AB$1048576,0),MATCH((CUADRO!L$5&amp;$E1155),'Hoja de Trabajo para listado'!$AB$151:$BA$151,0)),0)+IFERROR(INDEX('Hoja de Trabajo para listado'!$BC$155:$CB$1048576,MATCH($A1155,'Hoja de Trabajo para listado'!$BC$155:$BC$1048576,0),MATCH((CUADRO!L$5&amp;$E1155),'Hoja de Trabajo para listado'!$BC$151:$CB$151,0)),0)+IFERROR(INDEX('Hoja de Trabajo para listado'!$DE$153:$DG$274,MATCH($A1155,'Hoja de Trabajo para listado'!$DE$153:$DE$1048576,0),MATCH((CUADRO!L$5&amp;$E1155),'Hoja de Trabajo para listado'!$DE$151:$DG$151,0)),0)+IFERROR(INDEX('Hoja de Trabajo para listado'!$CD$155:$DC$1048576,MATCH($A1155,'Hoja de Trabajo para listado'!$CD$155:$CD$1048576,0),MATCH((CUADRO!L$5&amp;$E1155),'Hoja de Trabajo para listado'!$CD$151:$DC$151,0)),0)</f>
        <v>0</v>
      </c>
      <c r="M1155" s="243">
        <f ca="1">+IFERROR(INDEX('Hoja de Trabajo para listado'!$A$155:$Z$1048576,MATCH($A1155,'Hoja de Trabajo para listado'!$A$155:$A$1048576,0),MATCH((CUADRO!M$5&amp;$E1155),'Hoja de Trabajo para listado'!$A$151:$Z$151,0)),0)+IFERROR(INDEX('Hoja de Trabajo para listado'!$AB$155:$BA$1048576,MATCH($A1155,'Hoja de Trabajo para listado'!$AB$155:$AB$1048576,0),MATCH((CUADRO!M$5&amp;$E1155),'Hoja de Trabajo para listado'!$AB$151:$BA$151,0)),0)+IFERROR(INDEX('Hoja de Trabajo para listado'!$BC$155:$CB$1048576,MATCH($A1155,'Hoja de Trabajo para listado'!$BC$155:$BC$1048576,0),MATCH((CUADRO!M$5&amp;$E1155),'Hoja de Trabajo para listado'!$BC$151:$CB$151,0)),0)+IFERROR(INDEX('Hoja de Trabajo para listado'!$DE$153:$DG$274,MATCH($A1155,'Hoja de Trabajo para listado'!$DE$153:$DE$1048576,0),MATCH((CUADRO!M$5&amp;$E1155),'Hoja de Trabajo para listado'!$DE$151:$DG$151,0)),0)+IFERROR(INDEX('Hoja de Trabajo para listado'!$CD$155:$DC$1048576,MATCH($A1155,'Hoja de Trabajo para listado'!$CD$155:$CD$1048576,0),MATCH((CUADRO!M$5&amp;$E1155),'Hoja de Trabajo para listado'!$CD$151:$DC$151,0)),0)</f>
        <v>0</v>
      </c>
      <c r="N1155" s="243">
        <f ca="1">+IFERROR(INDEX('Hoja de Trabajo para listado'!$A$155:$Z$1048576,MATCH($A1155,'Hoja de Trabajo para listado'!$A$155:$A$1048576,0),MATCH((CUADRO!N$5&amp;$E1155),'Hoja de Trabajo para listado'!$A$151:$Z$151,0)),0)+IFERROR(INDEX('Hoja de Trabajo para listado'!$AB$155:$BA$1048576,MATCH($A1155,'Hoja de Trabajo para listado'!$AB$155:$AB$1048576,0),MATCH((CUADRO!N$5&amp;$E1155),'Hoja de Trabajo para listado'!$AB$151:$BA$151,0)),0)+IFERROR(INDEX('Hoja de Trabajo para listado'!$BC$155:$CB$1048576,MATCH($A1155,'Hoja de Trabajo para listado'!$BC$155:$BC$1048576,0),MATCH((CUADRO!N$5&amp;$E1155),'Hoja de Trabajo para listado'!$BC$151:$CB$151,0)),0)+IFERROR(INDEX('Hoja de Trabajo para listado'!$DE$153:$DG$274,MATCH($A1155,'Hoja de Trabajo para listado'!$DE$153:$DE$1048576,0),MATCH((CUADRO!N$5&amp;$E1155),'Hoja de Trabajo para listado'!$DE$151:$DG$151,0)),0)+IFERROR(INDEX('Hoja de Trabajo para listado'!$CD$155:$DC$1048576,MATCH($A1155,'Hoja de Trabajo para listado'!$CD$155:$CD$1048576,0),MATCH((CUADRO!N$5&amp;$E1155),'Hoja de Trabajo para listado'!$CD$151:$DC$151,0)),0)</f>
        <v>0</v>
      </c>
      <c r="O1155" s="243">
        <f ca="1">+IFERROR(INDEX('Hoja de Trabajo para listado'!$A$155:$Z$1048576,MATCH($A1155,'Hoja de Trabajo para listado'!$A$155:$A$1048576,0),MATCH((CUADRO!O$5&amp;$E1155),'Hoja de Trabajo para listado'!$A$151:$Z$151,0)),0)+IFERROR(INDEX('Hoja de Trabajo para listado'!$AB$155:$BA$1048576,MATCH($A1155,'Hoja de Trabajo para listado'!$AB$155:$AB$1048576,0),MATCH((CUADRO!O$5&amp;$E1155),'Hoja de Trabajo para listado'!$AB$151:$BA$151,0)),0)+IFERROR(INDEX('Hoja de Trabajo para listado'!$BC$155:$CB$1048576,MATCH($A1155,'Hoja de Trabajo para listado'!$BC$155:$BC$1048576,0),MATCH((CUADRO!O$5&amp;$E1155),'Hoja de Trabajo para listado'!$BC$151:$CB$151,0)),0)+IFERROR(INDEX('Hoja de Trabajo para listado'!$DE$153:$DG$274,MATCH($A1155,'Hoja de Trabajo para listado'!$DE$153:$DE$1048576,0),MATCH((CUADRO!O$5&amp;$E1155),'Hoja de Trabajo para listado'!$DE$151:$DG$151,0)),0)+IFERROR(INDEX('Hoja de Trabajo para listado'!$CD$155:$DC$1048576,MATCH($A1155,'Hoja de Trabajo para listado'!$CD$155:$CD$1048576,0),MATCH((CUADRO!O$5&amp;$E1155),'Hoja de Trabajo para listado'!$CD$151:$DC$151,0)),0)</f>
        <v>0</v>
      </c>
      <c r="P1155" s="243">
        <f ca="1">+IFERROR(INDEX('Hoja de Trabajo para listado'!$A$155:$Z$1048576,MATCH($A1155,'Hoja de Trabajo para listado'!$A$155:$A$1048576,0),MATCH((CUADRO!P$5&amp;$E1155),'Hoja de Trabajo para listado'!$A$151:$Z$151,0)),0)+IFERROR(INDEX('Hoja de Trabajo para listado'!$AB$155:$BA$1048576,MATCH($A1155,'Hoja de Trabajo para listado'!$AB$155:$AB$1048576,0),MATCH((CUADRO!P$5&amp;$E1155),'Hoja de Trabajo para listado'!$AB$151:$BA$151,0)),0)+IFERROR(INDEX('Hoja de Trabajo para listado'!$BC$155:$CB$1048576,MATCH($A1155,'Hoja de Trabajo para listado'!$BC$155:$BC$1048576,0),MATCH((CUADRO!P$5&amp;$E1155),'Hoja de Trabajo para listado'!$BC$151:$CB$151,0)),0)+IFERROR(INDEX('Hoja de Trabajo para listado'!$DE$153:$DG$274,MATCH($A1155,'Hoja de Trabajo para listado'!$DE$153:$DE$1048576,0),MATCH((CUADRO!P$5&amp;$E1155),'Hoja de Trabajo para listado'!$DE$151:$DG$151,0)),0)+IFERROR(INDEX('Hoja de Trabajo para listado'!$CD$155:$DC$1048576,MATCH($A1155,'Hoja de Trabajo para listado'!$CD$155:$CD$1048576,0),MATCH((CUADRO!P$5&amp;$E1155),'Hoja de Trabajo para listado'!$CD$151:$DC$151,0)),0)</f>
        <v>0</v>
      </c>
      <c r="Q1155" s="243">
        <f ca="1">+IFERROR(INDEX('Hoja de Trabajo para listado'!$A$155:$Z$1048576,MATCH($A1155,'Hoja de Trabajo para listado'!$A$155:$A$1048576,0),MATCH((CUADRO!Q$5&amp;$E1155),'Hoja de Trabajo para listado'!$A$151:$Z$151,0)),0)+IFERROR(INDEX('Hoja de Trabajo para listado'!$AB$155:$BA$1048576,MATCH($A1155,'Hoja de Trabajo para listado'!$AB$155:$AB$1048576,0),MATCH((CUADRO!Q$5&amp;$E1155),'Hoja de Trabajo para listado'!$AB$151:$BA$151,0)),0)+IFERROR(INDEX('Hoja de Trabajo para listado'!$BC$155:$CB$1048576,MATCH($A1155,'Hoja de Trabajo para listado'!$BC$155:$BC$1048576,0),MATCH((CUADRO!Q$5&amp;$E1155),'Hoja de Trabajo para listado'!$BC$151:$CB$151,0)),0)+IFERROR(INDEX('Hoja de Trabajo para listado'!$DE$153:$DG$274,MATCH($A1155,'Hoja de Trabajo para listado'!$DE$153:$DE$1048576,0),MATCH((CUADRO!Q$5&amp;$E1155),'Hoja de Trabajo para listado'!$DE$151:$DG$151,0)),0)+IFERROR(INDEX('Hoja de Trabajo para listado'!$CD$155:$DC$1048576,MATCH($A1155,'Hoja de Trabajo para listado'!$CD$155:$CD$1048576,0),MATCH((CUADRO!Q$5&amp;$E1155),'Hoja de Trabajo para listado'!$CD$151:$DC$151,0)),0)</f>
        <v>0</v>
      </c>
      <c r="R1155" s="243">
        <f t="shared" ca="1" si="37"/>
        <v>0</v>
      </c>
      <c r="S1155" s="249">
        <f ca="1">+R1154+R1155</f>
        <v>0</v>
      </c>
      <c r="T1155" s="243">
        <f ca="1">+S1155</f>
        <v>0</v>
      </c>
      <c r="U1155" s="242">
        <f t="shared" si="38"/>
        <v>2</v>
      </c>
      <c r="V1155" s="333" t="str">
        <f>+VLOOKUP(A1155,bd_lista!$A$3:$E$590,5,FALSE)</f>
        <v>Instituciones Descentralizadas Municipales</v>
      </c>
      <c r="W1155" s="384"/>
      <c r="X1155" s="242">
        <f>+VLOOKUP(A1155,[3]Sheet1!$A$13:$D$744,4,FALSE)</f>
        <v>0</v>
      </c>
      <c r="Y1155" s="242" t="e">
        <f>+VLOOKUP(X1155,bd_lista!$A$3:$C$590,3,FALSE)</f>
        <v>#N/A</v>
      </c>
      <c r="Z1155" s="292"/>
      <c r="AA1155" s="293"/>
    </row>
    <row r="1156" spans="1:27" customFormat="1" ht="27" hidden="1" customHeight="1">
      <c r="A1156" s="32">
        <v>2331</v>
      </c>
      <c r="B1156" s="388">
        <f>+A1156</f>
        <v>2331</v>
      </c>
      <c r="C1156" s="247" t="str">
        <f>+VLOOKUP(A1156,bd_lista!$A$3:$C$590,3,FALSE)</f>
        <v>ENTIDAD DESCENTRALIZADA MUNICIPAL TERMINAL DE BUSES LA PAZ</v>
      </c>
      <c r="D1156" s="385" t="str">
        <f>+C1156</f>
        <v>ENTIDAD DESCENTRALIZADA MUNICIPAL TERMINAL DE BUSES LA PAZ</v>
      </c>
      <c r="E1156" s="242" t="s">
        <v>1304</v>
      </c>
      <c r="F1156" s="243">
        <f ca="1">+IFERROR(INDEX('Hoja de Trabajo para listado'!$A$155:$Z$1048576,MATCH($A1156,'Hoja de Trabajo para listado'!$A$155:$A$1048576,0),MATCH((CUADRO!F$5&amp;$E1156),'Hoja de Trabajo para listado'!$A$151:$Z$151,0)),0)+IFERROR(INDEX('Hoja de Trabajo para listado'!$AB$155:$BA$1048576,MATCH($A1156,'Hoja de Trabajo para listado'!$AB$155:$AB$1048576,0),MATCH((CUADRO!F$5&amp;$E1156),'Hoja de Trabajo para listado'!$AB$151:$BA$151,0)),0)+IFERROR(INDEX('Hoja de Trabajo para listado'!$BC$155:$CB$1048576,MATCH($A1156,'Hoja de Trabajo para listado'!$BC$155:$BC$1048576,0),MATCH((CUADRO!F$5&amp;$E1156),'Hoja de Trabajo para listado'!$BC$151:$CB$151,0)),0)+IFERROR(INDEX('Hoja de Trabajo para listado'!$DE$153:$DG$274,MATCH($A1156,'Hoja de Trabajo para listado'!$DE$153:$DE$1048576,0),MATCH((CUADRO!F$5&amp;$E1156),'Hoja de Trabajo para listado'!$DE$151:$DG$151,0)),0)+IFERROR(INDEX('Hoja de Trabajo para listado'!$CD$155:$DC$1048576,MATCH($A1156,'Hoja de Trabajo para listado'!$CD$155:$CD$1048576,0),MATCH((CUADRO!F$5&amp;$E1156),'Hoja de Trabajo para listado'!$CD$151:$DC$151,0)),0)</f>
        <v>0</v>
      </c>
      <c r="G1156" s="243">
        <f ca="1">+IFERROR(INDEX('Hoja de Trabajo para listado'!$A$155:$Z$1048576,MATCH($A1156,'Hoja de Trabajo para listado'!$A$155:$A$1048576,0),MATCH((CUADRO!G$5&amp;$E1156),'Hoja de Trabajo para listado'!$A$151:$Z$151,0)),0)+IFERROR(INDEX('Hoja de Trabajo para listado'!$AB$155:$BA$1048576,MATCH($A1156,'Hoja de Trabajo para listado'!$AB$155:$AB$1048576,0),MATCH((CUADRO!G$5&amp;$E1156),'Hoja de Trabajo para listado'!$AB$151:$BA$151,0)),0)+IFERROR(INDEX('Hoja de Trabajo para listado'!$BC$155:$CB$1048576,MATCH($A1156,'Hoja de Trabajo para listado'!$BC$155:$BC$1048576,0),MATCH((CUADRO!G$5&amp;$E1156),'Hoja de Trabajo para listado'!$BC$151:$CB$151,0)),0)+IFERROR(INDEX('Hoja de Trabajo para listado'!$DE$153:$DG$274,MATCH($A1156,'Hoja de Trabajo para listado'!$DE$153:$DE$1048576,0),MATCH((CUADRO!G$5&amp;$E1156),'Hoja de Trabajo para listado'!$DE$151:$DG$151,0)),0)+IFERROR(INDEX('Hoja de Trabajo para listado'!$CD$155:$DC$1048576,MATCH($A1156,'Hoja de Trabajo para listado'!$CD$155:$CD$1048576,0),MATCH((CUADRO!G$5&amp;$E1156),'Hoja de Trabajo para listado'!$CD$151:$DC$151,0)),0)</f>
        <v>0</v>
      </c>
      <c r="H1156" s="243">
        <f ca="1">+IFERROR(INDEX('Hoja de Trabajo para listado'!$A$155:$Z$1048576,MATCH($A1156,'Hoja de Trabajo para listado'!$A$155:$A$1048576,0),MATCH((CUADRO!H$5&amp;$E1156),'Hoja de Trabajo para listado'!$A$151:$Z$151,0)),0)+IFERROR(INDEX('Hoja de Trabajo para listado'!$AB$155:$BA$1048576,MATCH($A1156,'Hoja de Trabajo para listado'!$AB$155:$AB$1048576,0),MATCH((CUADRO!H$5&amp;$E1156),'Hoja de Trabajo para listado'!$AB$151:$BA$151,0)),0)+IFERROR(INDEX('Hoja de Trabajo para listado'!$BC$155:$CB$1048576,MATCH($A1156,'Hoja de Trabajo para listado'!$BC$155:$BC$1048576,0),MATCH((CUADRO!H$5&amp;$E1156),'Hoja de Trabajo para listado'!$BC$151:$CB$151,0)),0)+IFERROR(INDEX('Hoja de Trabajo para listado'!$DE$153:$DG$274,MATCH($A1156,'Hoja de Trabajo para listado'!$DE$153:$DE$1048576,0),MATCH((CUADRO!H$5&amp;$E1156),'Hoja de Trabajo para listado'!$DE$151:$DG$151,0)),0)+IFERROR(INDEX('Hoja de Trabajo para listado'!$CD$155:$DC$1048576,MATCH($A1156,'Hoja de Trabajo para listado'!$CD$155:$CD$1048576,0),MATCH((CUADRO!H$5&amp;$E1156),'Hoja de Trabajo para listado'!$CD$151:$DC$151,0)),0)</f>
        <v>0</v>
      </c>
      <c r="I1156" s="243">
        <f ca="1">+IFERROR(INDEX('Hoja de Trabajo para listado'!$A$155:$Z$1048576,MATCH($A1156,'Hoja de Trabajo para listado'!$A$155:$A$1048576,0),MATCH((CUADRO!I$5&amp;$E1156),'Hoja de Trabajo para listado'!$A$151:$Z$151,0)),0)+IFERROR(INDEX('Hoja de Trabajo para listado'!$AB$155:$BA$1048576,MATCH($A1156,'Hoja de Trabajo para listado'!$AB$155:$AB$1048576,0),MATCH((CUADRO!I$5&amp;$E1156),'Hoja de Trabajo para listado'!$AB$151:$BA$151,0)),0)+IFERROR(INDEX('Hoja de Trabajo para listado'!$BC$155:$CB$1048576,MATCH($A1156,'Hoja de Trabajo para listado'!$BC$155:$BC$1048576,0),MATCH((CUADRO!I$5&amp;$E1156),'Hoja de Trabajo para listado'!$BC$151:$CB$151,0)),0)+IFERROR(INDEX('Hoja de Trabajo para listado'!$DE$153:$DG$274,MATCH($A1156,'Hoja de Trabajo para listado'!$DE$153:$DE$1048576,0),MATCH((CUADRO!I$5&amp;$E1156),'Hoja de Trabajo para listado'!$DE$151:$DG$151,0)),0)+IFERROR(INDEX('Hoja de Trabajo para listado'!$CD$155:$DC$1048576,MATCH($A1156,'Hoja de Trabajo para listado'!$CD$155:$CD$1048576,0),MATCH((CUADRO!I$5&amp;$E1156),'Hoja de Trabajo para listado'!$CD$151:$DC$151,0)),0)</f>
        <v>0</v>
      </c>
      <c r="J1156" s="243">
        <f ca="1">+IFERROR(INDEX('Hoja de Trabajo para listado'!$A$155:$Z$1048576,MATCH($A1156,'Hoja de Trabajo para listado'!$A$155:$A$1048576,0),MATCH((CUADRO!J$5&amp;$E1156),'Hoja de Trabajo para listado'!$A$151:$Z$151,0)),0)+IFERROR(INDEX('Hoja de Trabajo para listado'!$AB$155:$BA$1048576,MATCH($A1156,'Hoja de Trabajo para listado'!$AB$155:$AB$1048576,0),MATCH((CUADRO!J$5&amp;$E1156),'Hoja de Trabajo para listado'!$AB$151:$BA$151,0)),0)+IFERROR(INDEX('Hoja de Trabajo para listado'!$BC$155:$CB$1048576,MATCH($A1156,'Hoja de Trabajo para listado'!$BC$155:$BC$1048576,0),MATCH((CUADRO!J$5&amp;$E1156),'Hoja de Trabajo para listado'!$BC$151:$CB$151,0)),0)+IFERROR(INDEX('Hoja de Trabajo para listado'!$DE$153:$DG$274,MATCH($A1156,'Hoja de Trabajo para listado'!$DE$153:$DE$1048576,0),MATCH((CUADRO!J$5&amp;$E1156),'Hoja de Trabajo para listado'!$DE$151:$DG$151,0)),0)+IFERROR(INDEX('Hoja de Trabajo para listado'!$CD$155:$DC$1048576,MATCH($A1156,'Hoja de Trabajo para listado'!$CD$155:$CD$1048576,0),MATCH((CUADRO!J$5&amp;$E1156),'Hoja de Trabajo para listado'!$CD$151:$DC$151,0)),0)</f>
        <v>0</v>
      </c>
      <c r="K1156" s="243">
        <f ca="1">+IFERROR(INDEX('Hoja de Trabajo para listado'!$A$155:$Z$1048576,MATCH($A1156,'Hoja de Trabajo para listado'!$A$155:$A$1048576,0),MATCH((CUADRO!K$5&amp;$E1156),'Hoja de Trabajo para listado'!$A$151:$Z$151,0)),0)+IFERROR(INDEX('Hoja de Trabajo para listado'!$AB$155:$BA$1048576,MATCH($A1156,'Hoja de Trabajo para listado'!$AB$155:$AB$1048576,0),MATCH((CUADRO!K$5&amp;$E1156),'Hoja de Trabajo para listado'!$AB$151:$BA$151,0)),0)+IFERROR(INDEX('Hoja de Trabajo para listado'!$BC$155:$CB$1048576,MATCH($A1156,'Hoja de Trabajo para listado'!$BC$155:$BC$1048576,0),MATCH((CUADRO!K$5&amp;$E1156),'Hoja de Trabajo para listado'!$BC$151:$CB$151,0)),0)+IFERROR(INDEX('Hoja de Trabajo para listado'!$DE$153:$DG$274,MATCH($A1156,'Hoja de Trabajo para listado'!$DE$153:$DE$1048576,0),MATCH((CUADRO!K$5&amp;$E1156),'Hoja de Trabajo para listado'!$DE$151:$DG$151,0)),0)+IFERROR(INDEX('Hoja de Trabajo para listado'!$CD$155:$DC$1048576,MATCH($A1156,'Hoja de Trabajo para listado'!$CD$155:$CD$1048576,0),MATCH((CUADRO!K$5&amp;$E1156),'Hoja de Trabajo para listado'!$CD$151:$DC$151,0)),0)</f>
        <v>0</v>
      </c>
      <c r="L1156" s="243">
        <f ca="1">+IFERROR(INDEX('Hoja de Trabajo para listado'!$A$155:$Z$1048576,MATCH($A1156,'Hoja de Trabajo para listado'!$A$155:$A$1048576,0),MATCH((CUADRO!L$5&amp;$E1156),'Hoja de Trabajo para listado'!$A$151:$Z$151,0)),0)+IFERROR(INDEX('Hoja de Trabajo para listado'!$AB$155:$BA$1048576,MATCH($A1156,'Hoja de Trabajo para listado'!$AB$155:$AB$1048576,0),MATCH((CUADRO!L$5&amp;$E1156),'Hoja de Trabajo para listado'!$AB$151:$BA$151,0)),0)+IFERROR(INDEX('Hoja de Trabajo para listado'!$BC$155:$CB$1048576,MATCH($A1156,'Hoja de Trabajo para listado'!$BC$155:$BC$1048576,0),MATCH((CUADRO!L$5&amp;$E1156),'Hoja de Trabajo para listado'!$BC$151:$CB$151,0)),0)+IFERROR(INDEX('Hoja de Trabajo para listado'!$DE$153:$DG$274,MATCH($A1156,'Hoja de Trabajo para listado'!$DE$153:$DE$1048576,0),MATCH((CUADRO!L$5&amp;$E1156),'Hoja de Trabajo para listado'!$DE$151:$DG$151,0)),0)+IFERROR(INDEX('Hoja de Trabajo para listado'!$CD$155:$DC$1048576,MATCH($A1156,'Hoja de Trabajo para listado'!$CD$155:$CD$1048576,0),MATCH((CUADRO!L$5&amp;$E1156),'Hoja de Trabajo para listado'!$CD$151:$DC$151,0)),0)</f>
        <v>0</v>
      </c>
      <c r="M1156" s="243">
        <f ca="1">+IFERROR(INDEX('Hoja de Trabajo para listado'!$A$155:$Z$1048576,MATCH($A1156,'Hoja de Trabajo para listado'!$A$155:$A$1048576,0),MATCH((CUADRO!M$5&amp;$E1156),'Hoja de Trabajo para listado'!$A$151:$Z$151,0)),0)+IFERROR(INDEX('Hoja de Trabajo para listado'!$AB$155:$BA$1048576,MATCH($A1156,'Hoja de Trabajo para listado'!$AB$155:$AB$1048576,0),MATCH((CUADRO!M$5&amp;$E1156),'Hoja de Trabajo para listado'!$AB$151:$BA$151,0)),0)+IFERROR(INDEX('Hoja de Trabajo para listado'!$BC$155:$CB$1048576,MATCH($A1156,'Hoja de Trabajo para listado'!$BC$155:$BC$1048576,0),MATCH((CUADRO!M$5&amp;$E1156),'Hoja de Trabajo para listado'!$BC$151:$CB$151,0)),0)+IFERROR(INDEX('Hoja de Trabajo para listado'!$DE$153:$DG$274,MATCH($A1156,'Hoja de Trabajo para listado'!$DE$153:$DE$1048576,0),MATCH((CUADRO!M$5&amp;$E1156),'Hoja de Trabajo para listado'!$DE$151:$DG$151,0)),0)+IFERROR(INDEX('Hoja de Trabajo para listado'!$CD$155:$DC$1048576,MATCH($A1156,'Hoja de Trabajo para listado'!$CD$155:$CD$1048576,0),MATCH((CUADRO!M$5&amp;$E1156),'Hoja de Trabajo para listado'!$CD$151:$DC$151,0)),0)</f>
        <v>0</v>
      </c>
      <c r="N1156" s="243">
        <f ca="1">+IFERROR(INDEX('Hoja de Trabajo para listado'!$A$155:$Z$1048576,MATCH($A1156,'Hoja de Trabajo para listado'!$A$155:$A$1048576,0),MATCH((CUADRO!N$5&amp;$E1156),'Hoja de Trabajo para listado'!$A$151:$Z$151,0)),0)+IFERROR(INDEX('Hoja de Trabajo para listado'!$AB$155:$BA$1048576,MATCH($A1156,'Hoja de Trabajo para listado'!$AB$155:$AB$1048576,0),MATCH((CUADRO!N$5&amp;$E1156),'Hoja de Trabajo para listado'!$AB$151:$BA$151,0)),0)+IFERROR(INDEX('Hoja de Trabajo para listado'!$BC$155:$CB$1048576,MATCH($A1156,'Hoja de Trabajo para listado'!$BC$155:$BC$1048576,0),MATCH((CUADRO!N$5&amp;$E1156),'Hoja de Trabajo para listado'!$BC$151:$CB$151,0)),0)+IFERROR(INDEX('Hoja de Trabajo para listado'!$DE$153:$DG$274,MATCH($A1156,'Hoja de Trabajo para listado'!$DE$153:$DE$1048576,0),MATCH((CUADRO!N$5&amp;$E1156),'Hoja de Trabajo para listado'!$DE$151:$DG$151,0)),0)+IFERROR(INDEX('Hoja de Trabajo para listado'!$CD$155:$DC$1048576,MATCH($A1156,'Hoja de Trabajo para listado'!$CD$155:$CD$1048576,0),MATCH((CUADRO!N$5&amp;$E1156),'Hoja de Trabajo para listado'!$CD$151:$DC$151,0)),0)</f>
        <v>0</v>
      </c>
      <c r="O1156" s="243">
        <f ca="1">+IFERROR(INDEX('Hoja de Trabajo para listado'!$A$155:$Z$1048576,MATCH($A1156,'Hoja de Trabajo para listado'!$A$155:$A$1048576,0),MATCH((CUADRO!O$5&amp;$E1156),'Hoja de Trabajo para listado'!$A$151:$Z$151,0)),0)+IFERROR(INDEX('Hoja de Trabajo para listado'!$AB$155:$BA$1048576,MATCH($A1156,'Hoja de Trabajo para listado'!$AB$155:$AB$1048576,0),MATCH((CUADRO!O$5&amp;$E1156),'Hoja de Trabajo para listado'!$AB$151:$BA$151,0)),0)+IFERROR(INDEX('Hoja de Trabajo para listado'!$BC$155:$CB$1048576,MATCH($A1156,'Hoja de Trabajo para listado'!$BC$155:$BC$1048576,0),MATCH((CUADRO!O$5&amp;$E1156),'Hoja de Trabajo para listado'!$BC$151:$CB$151,0)),0)+IFERROR(INDEX('Hoja de Trabajo para listado'!$DE$153:$DG$274,MATCH($A1156,'Hoja de Trabajo para listado'!$DE$153:$DE$1048576,0),MATCH((CUADRO!O$5&amp;$E1156),'Hoja de Trabajo para listado'!$DE$151:$DG$151,0)),0)+IFERROR(INDEX('Hoja de Trabajo para listado'!$CD$155:$DC$1048576,MATCH($A1156,'Hoja de Trabajo para listado'!$CD$155:$CD$1048576,0),MATCH((CUADRO!O$5&amp;$E1156),'Hoja de Trabajo para listado'!$CD$151:$DC$151,0)),0)</f>
        <v>0</v>
      </c>
      <c r="P1156" s="243">
        <f ca="1">+IFERROR(INDEX('Hoja de Trabajo para listado'!$A$155:$Z$1048576,MATCH($A1156,'Hoja de Trabajo para listado'!$A$155:$A$1048576,0),MATCH((CUADRO!P$5&amp;$E1156),'Hoja de Trabajo para listado'!$A$151:$Z$151,0)),0)+IFERROR(INDEX('Hoja de Trabajo para listado'!$AB$155:$BA$1048576,MATCH($A1156,'Hoja de Trabajo para listado'!$AB$155:$AB$1048576,0),MATCH((CUADRO!P$5&amp;$E1156),'Hoja de Trabajo para listado'!$AB$151:$BA$151,0)),0)+IFERROR(INDEX('Hoja de Trabajo para listado'!$BC$155:$CB$1048576,MATCH($A1156,'Hoja de Trabajo para listado'!$BC$155:$BC$1048576,0),MATCH((CUADRO!P$5&amp;$E1156),'Hoja de Trabajo para listado'!$BC$151:$CB$151,0)),0)+IFERROR(INDEX('Hoja de Trabajo para listado'!$DE$153:$DG$274,MATCH($A1156,'Hoja de Trabajo para listado'!$DE$153:$DE$1048576,0),MATCH((CUADRO!P$5&amp;$E1156),'Hoja de Trabajo para listado'!$DE$151:$DG$151,0)),0)+IFERROR(INDEX('Hoja de Trabajo para listado'!$CD$155:$DC$1048576,MATCH($A1156,'Hoja de Trabajo para listado'!$CD$155:$CD$1048576,0),MATCH((CUADRO!P$5&amp;$E1156),'Hoja de Trabajo para listado'!$CD$151:$DC$151,0)),0)</f>
        <v>0</v>
      </c>
      <c r="Q1156" s="243">
        <f ca="1">+IFERROR(INDEX('Hoja de Trabajo para listado'!$A$155:$Z$1048576,MATCH($A1156,'Hoja de Trabajo para listado'!$A$155:$A$1048576,0),MATCH((CUADRO!Q$5&amp;$E1156),'Hoja de Trabajo para listado'!$A$151:$Z$151,0)),0)+IFERROR(INDEX('Hoja de Trabajo para listado'!$AB$155:$BA$1048576,MATCH($A1156,'Hoja de Trabajo para listado'!$AB$155:$AB$1048576,0),MATCH((CUADRO!Q$5&amp;$E1156),'Hoja de Trabajo para listado'!$AB$151:$BA$151,0)),0)+IFERROR(INDEX('Hoja de Trabajo para listado'!$BC$155:$CB$1048576,MATCH($A1156,'Hoja de Trabajo para listado'!$BC$155:$BC$1048576,0),MATCH((CUADRO!Q$5&amp;$E1156),'Hoja de Trabajo para listado'!$BC$151:$CB$151,0)),0)+IFERROR(INDEX('Hoja de Trabajo para listado'!$DE$153:$DG$274,MATCH($A1156,'Hoja de Trabajo para listado'!$DE$153:$DE$1048576,0),MATCH((CUADRO!Q$5&amp;$E1156),'Hoja de Trabajo para listado'!$DE$151:$DG$151,0)),0)+IFERROR(INDEX('Hoja de Trabajo para listado'!$CD$155:$DC$1048576,MATCH($A1156,'Hoja de Trabajo para listado'!$CD$155:$CD$1048576,0),MATCH((CUADRO!Q$5&amp;$E1156),'Hoja de Trabajo para listado'!$CD$151:$DC$151,0)),0)</f>
        <v>0</v>
      </c>
      <c r="R1156" s="243">
        <f t="shared" ca="1" si="37"/>
        <v>0</v>
      </c>
      <c r="S1156" s="249"/>
      <c r="T1156" s="243">
        <f ca="1">+T1157</f>
        <v>0</v>
      </c>
      <c r="U1156" s="242">
        <f t="shared" si="38"/>
        <v>1</v>
      </c>
      <c r="V1156" s="333" t="str">
        <f>+VLOOKUP(A1156,bd_lista!$A$3:$E$590,5,FALSE)</f>
        <v>Instituciones Descentralizadas Municipales</v>
      </c>
      <c r="W1156" s="383" t="str">
        <f>+V1156</f>
        <v>Instituciones Descentralizadas Municipales</v>
      </c>
      <c r="X1156" s="242">
        <f>+VLOOKUP(A1156,[3]Sheet1!$A$13:$D$744,4,FALSE)</f>
        <v>0</v>
      </c>
      <c r="Y1156" s="242" t="e">
        <f>+VLOOKUP(X1156,bd_lista!$A$3:$C$590,3,FALSE)</f>
        <v>#N/A</v>
      </c>
      <c r="Z1156" s="294">
        <f>+X1156</f>
        <v>0</v>
      </c>
      <c r="AA1156" s="295" t="e">
        <f>+Y1156</f>
        <v>#N/A</v>
      </c>
    </row>
    <row r="1157" spans="1:27" customFormat="1" ht="27" hidden="1" customHeight="1">
      <c r="A1157" s="32">
        <v>2331</v>
      </c>
      <c r="B1157" s="389"/>
      <c r="C1157" s="247" t="str">
        <f>+VLOOKUP(A1157,bd_lista!$A$3:$C$590,3,FALSE)</f>
        <v>ENTIDAD DESCENTRALIZADA MUNICIPAL TERMINAL DE BUSES LA PAZ</v>
      </c>
      <c r="D1157" s="386"/>
      <c r="E1157" s="244" t="s">
        <v>1305</v>
      </c>
      <c r="F1157" s="243">
        <f ca="1">+IFERROR(INDEX('Hoja de Trabajo para listado'!$A$155:$Z$1048576,MATCH($A1157,'Hoja de Trabajo para listado'!$A$155:$A$1048576,0),MATCH((CUADRO!F$5&amp;$E1157),'Hoja de Trabajo para listado'!$A$151:$Z$151,0)),0)+IFERROR(INDEX('Hoja de Trabajo para listado'!$AB$155:$BA$1048576,MATCH($A1157,'Hoja de Trabajo para listado'!$AB$155:$AB$1048576,0),MATCH((CUADRO!F$5&amp;$E1157),'Hoja de Trabajo para listado'!$AB$151:$BA$151,0)),0)+IFERROR(INDEX('Hoja de Trabajo para listado'!$BC$155:$CB$1048576,MATCH($A1157,'Hoja de Trabajo para listado'!$BC$155:$BC$1048576,0),MATCH((CUADRO!F$5&amp;$E1157),'Hoja de Trabajo para listado'!$BC$151:$CB$151,0)),0)+IFERROR(INDEX('Hoja de Trabajo para listado'!$DE$153:$DG$274,MATCH($A1157,'Hoja de Trabajo para listado'!$DE$153:$DE$1048576,0),MATCH((CUADRO!F$5&amp;$E1157),'Hoja de Trabajo para listado'!$DE$151:$DG$151,0)),0)+IFERROR(INDEX('Hoja de Trabajo para listado'!$CD$155:$DC$1048576,MATCH($A1157,'Hoja de Trabajo para listado'!$CD$155:$CD$1048576,0),MATCH((CUADRO!F$5&amp;$E1157),'Hoja de Trabajo para listado'!$CD$151:$DC$151,0)),0)</f>
        <v>0</v>
      </c>
      <c r="G1157" s="243">
        <f ca="1">+IFERROR(INDEX('Hoja de Trabajo para listado'!$A$155:$Z$1048576,MATCH($A1157,'Hoja de Trabajo para listado'!$A$155:$A$1048576,0),MATCH((CUADRO!G$5&amp;$E1157),'Hoja de Trabajo para listado'!$A$151:$Z$151,0)),0)+IFERROR(INDEX('Hoja de Trabajo para listado'!$AB$155:$BA$1048576,MATCH($A1157,'Hoja de Trabajo para listado'!$AB$155:$AB$1048576,0),MATCH((CUADRO!G$5&amp;$E1157),'Hoja de Trabajo para listado'!$AB$151:$BA$151,0)),0)+IFERROR(INDEX('Hoja de Trabajo para listado'!$BC$155:$CB$1048576,MATCH($A1157,'Hoja de Trabajo para listado'!$BC$155:$BC$1048576,0),MATCH((CUADRO!G$5&amp;$E1157),'Hoja de Trabajo para listado'!$BC$151:$CB$151,0)),0)+IFERROR(INDEX('Hoja de Trabajo para listado'!$DE$153:$DG$274,MATCH($A1157,'Hoja de Trabajo para listado'!$DE$153:$DE$1048576,0),MATCH((CUADRO!G$5&amp;$E1157),'Hoja de Trabajo para listado'!$DE$151:$DG$151,0)),0)+IFERROR(INDEX('Hoja de Trabajo para listado'!$CD$155:$DC$1048576,MATCH($A1157,'Hoja de Trabajo para listado'!$CD$155:$CD$1048576,0),MATCH((CUADRO!G$5&amp;$E1157),'Hoja de Trabajo para listado'!$CD$151:$DC$151,0)),0)</f>
        <v>0</v>
      </c>
      <c r="H1157" s="243">
        <f ca="1">+IFERROR(INDEX('Hoja de Trabajo para listado'!$A$155:$Z$1048576,MATCH($A1157,'Hoja de Trabajo para listado'!$A$155:$A$1048576,0),MATCH((CUADRO!H$5&amp;$E1157),'Hoja de Trabajo para listado'!$A$151:$Z$151,0)),0)+IFERROR(INDEX('Hoja de Trabajo para listado'!$AB$155:$BA$1048576,MATCH($A1157,'Hoja de Trabajo para listado'!$AB$155:$AB$1048576,0),MATCH((CUADRO!H$5&amp;$E1157),'Hoja de Trabajo para listado'!$AB$151:$BA$151,0)),0)+IFERROR(INDEX('Hoja de Trabajo para listado'!$BC$155:$CB$1048576,MATCH($A1157,'Hoja de Trabajo para listado'!$BC$155:$BC$1048576,0),MATCH((CUADRO!H$5&amp;$E1157),'Hoja de Trabajo para listado'!$BC$151:$CB$151,0)),0)+IFERROR(INDEX('Hoja de Trabajo para listado'!$DE$153:$DG$274,MATCH($A1157,'Hoja de Trabajo para listado'!$DE$153:$DE$1048576,0),MATCH((CUADRO!H$5&amp;$E1157),'Hoja de Trabajo para listado'!$DE$151:$DG$151,0)),0)+IFERROR(INDEX('Hoja de Trabajo para listado'!$CD$155:$DC$1048576,MATCH($A1157,'Hoja de Trabajo para listado'!$CD$155:$CD$1048576,0),MATCH((CUADRO!H$5&amp;$E1157),'Hoja de Trabajo para listado'!$CD$151:$DC$151,0)),0)</f>
        <v>0</v>
      </c>
      <c r="I1157" s="243">
        <f ca="1">+IFERROR(INDEX('Hoja de Trabajo para listado'!$A$155:$Z$1048576,MATCH($A1157,'Hoja de Trabajo para listado'!$A$155:$A$1048576,0),MATCH((CUADRO!I$5&amp;$E1157),'Hoja de Trabajo para listado'!$A$151:$Z$151,0)),0)+IFERROR(INDEX('Hoja de Trabajo para listado'!$AB$155:$BA$1048576,MATCH($A1157,'Hoja de Trabajo para listado'!$AB$155:$AB$1048576,0),MATCH((CUADRO!I$5&amp;$E1157),'Hoja de Trabajo para listado'!$AB$151:$BA$151,0)),0)+IFERROR(INDEX('Hoja de Trabajo para listado'!$BC$155:$CB$1048576,MATCH($A1157,'Hoja de Trabajo para listado'!$BC$155:$BC$1048576,0),MATCH((CUADRO!I$5&amp;$E1157),'Hoja de Trabajo para listado'!$BC$151:$CB$151,0)),0)+IFERROR(INDEX('Hoja de Trabajo para listado'!$DE$153:$DG$274,MATCH($A1157,'Hoja de Trabajo para listado'!$DE$153:$DE$1048576,0),MATCH((CUADRO!I$5&amp;$E1157),'Hoja de Trabajo para listado'!$DE$151:$DG$151,0)),0)+IFERROR(INDEX('Hoja de Trabajo para listado'!$CD$155:$DC$1048576,MATCH($A1157,'Hoja de Trabajo para listado'!$CD$155:$CD$1048576,0),MATCH((CUADRO!I$5&amp;$E1157),'Hoja de Trabajo para listado'!$CD$151:$DC$151,0)),0)</f>
        <v>0</v>
      </c>
      <c r="J1157" s="243">
        <f ca="1">+IFERROR(INDEX('Hoja de Trabajo para listado'!$A$155:$Z$1048576,MATCH($A1157,'Hoja de Trabajo para listado'!$A$155:$A$1048576,0),MATCH((CUADRO!J$5&amp;$E1157),'Hoja de Trabajo para listado'!$A$151:$Z$151,0)),0)+IFERROR(INDEX('Hoja de Trabajo para listado'!$AB$155:$BA$1048576,MATCH($A1157,'Hoja de Trabajo para listado'!$AB$155:$AB$1048576,0),MATCH((CUADRO!J$5&amp;$E1157),'Hoja de Trabajo para listado'!$AB$151:$BA$151,0)),0)+IFERROR(INDEX('Hoja de Trabajo para listado'!$BC$155:$CB$1048576,MATCH($A1157,'Hoja de Trabajo para listado'!$BC$155:$BC$1048576,0),MATCH((CUADRO!J$5&amp;$E1157),'Hoja de Trabajo para listado'!$BC$151:$CB$151,0)),0)+IFERROR(INDEX('Hoja de Trabajo para listado'!$DE$153:$DG$274,MATCH($A1157,'Hoja de Trabajo para listado'!$DE$153:$DE$1048576,0),MATCH((CUADRO!J$5&amp;$E1157),'Hoja de Trabajo para listado'!$DE$151:$DG$151,0)),0)+IFERROR(INDEX('Hoja de Trabajo para listado'!$CD$155:$DC$1048576,MATCH($A1157,'Hoja de Trabajo para listado'!$CD$155:$CD$1048576,0),MATCH((CUADRO!J$5&amp;$E1157),'Hoja de Trabajo para listado'!$CD$151:$DC$151,0)),0)</f>
        <v>0</v>
      </c>
      <c r="K1157" s="243">
        <f ca="1">+IFERROR(INDEX('Hoja de Trabajo para listado'!$A$155:$Z$1048576,MATCH($A1157,'Hoja de Trabajo para listado'!$A$155:$A$1048576,0),MATCH((CUADRO!K$5&amp;$E1157),'Hoja de Trabajo para listado'!$A$151:$Z$151,0)),0)+IFERROR(INDEX('Hoja de Trabajo para listado'!$AB$155:$BA$1048576,MATCH($A1157,'Hoja de Trabajo para listado'!$AB$155:$AB$1048576,0),MATCH((CUADRO!K$5&amp;$E1157),'Hoja de Trabajo para listado'!$AB$151:$BA$151,0)),0)+IFERROR(INDEX('Hoja de Trabajo para listado'!$BC$155:$CB$1048576,MATCH($A1157,'Hoja de Trabajo para listado'!$BC$155:$BC$1048576,0),MATCH((CUADRO!K$5&amp;$E1157),'Hoja de Trabajo para listado'!$BC$151:$CB$151,0)),0)+IFERROR(INDEX('Hoja de Trabajo para listado'!$DE$153:$DG$274,MATCH($A1157,'Hoja de Trabajo para listado'!$DE$153:$DE$1048576,0),MATCH((CUADRO!K$5&amp;$E1157),'Hoja de Trabajo para listado'!$DE$151:$DG$151,0)),0)+IFERROR(INDEX('Hoja de Trabajo para listado'!$CD$155:$DC$1048576,MATCH($A1157,'Hoja de Trabajo para listado'!$CD$155:$CD$1048576,0),MATCH((CUADRO!K$5&amp;$E1157),'Hoja de Trabajo para listado'!$CD$151:$DC$151,0)),0)</f>
        <v>0</v>
      </c>
      <c r="L1157" s="243">
        <f ca="1">+IFERROR(INDEX('Hoja de Trabajo para listado'!$A$155:$Z$1048576,MATCH($A1157,'Hoja de Trabajo para listado'!$A$155:$A$1048576,0),MATCH((CUADRO!L$5&amp;$E1157),'Hoja de Trabajo para listado'!$A$151:$Z$151,0)),0)+IFERROR(INDEX('Hoja de Trabajo para listado'!$AB$155:$BA$1048576,MATCH($A1157,'Hoja de Trabajo para listado'!$AB$155:$AB$1048576,0),MATCH((CUADRO!L$5&amp;$E1157),'Hoja de Trabajo para listado'!$AB$151:$BA$151,0)),0)+IFERROR(INDEX('Hoja de Trabajo para listado'!$BC$155:$CB$1048576,MATCH($A1157,'Hoja de Trabajo para listado'!$BC$155:$BC$1048576,0),MATCH((CUADRO!L$5&amp;$E1157),'Hoja de Trabajo para listado'!$BC$151:$CB$151,0)),0)+IFERROR(INDEX('Hoja de Trabajo para listado'!$DE$153:$DG$274,MATCH($A1157,'Hoja de Trabajo para listado'!$DE$153:$DE$1048576,0),MATCH((CUADRO!L$5&amp;$E1157),'Hoja de Trabajo para listado'!$DE$151:$DG$151,0)),0)+IFERROR(INDEX('Hoja de Trabajo para listado'!$CD$155:$DC$1048576,MATCH($A1157,'Hoja de Trabajo para listado'!$CD$155:$CD$1048576,0),MATCH((CUADRO!L$5&amp;$E1157),'Hoja de Trabajo para listado'!$CD$151:$DC$151,0)),0)</f>
        <v>0</v>
      </c>
      <c r="M1157" s="243">
        <f ca="1">+IFERROR(INDEX('Hoja de Trabajo para listado'!$A$155:$Z$1048576,MATCH($A1157,'Hoja de Trabajo para listado'!$A$155:$A$1048576,0),MATCH((CUADRO!M$5&amp;$E1157),'Hoja de Trabajo para listado'!$A$151:$Z$151,0)),0)+IFERROR(INDEX('Hoja de Trabajo para listado'!$AB$155:$BA$1048576,MATCH($A1157,'Hoja de Trabajo para listado'!$AB$155:$AB$1048576,0),MATCH((CUADRO!M$5&amp;$E1157),'Hoja de Trabajo para listado'!$AB$151:$BA$151,0)),0)+IFERROR(INDEX('Hoja de Trabajo para listado'!$BC$155:$CB$1048576,MATCH($A1157,'Hoja de Trabajo para listado'!$BC$155:$BC$1048576,0),MATCH((CUADRO!M$5&amp;$E1157),'Hoja de Trabajo para listado'!$BC$151:$CB$151,0)),0)+IFERROR(INDEX('Hoja de Trabajo para listado'!$DE$153:$DG$274,MATCH($A1157,'Hoja de Trabajo para listado'!$DE$153:$DE$1048576,0),MATCH((CUADRO!M$5&amp;$E1157),'Hoja de Trabajo para listado'!$DE$151:$DG$151,0)),0)+IFERROR(INDEX('Hoja de Trabajo para listado'!$CD$155:$DC$1048576,MATCH($A1157,'Hoja de Trabajo para listado'!$CD$155:$CD$1048576,0),MATCH((CUADRO!M$5&amp;$E1157),'Hoja de Trabajo para listado'!$CD$151:$DC$151,0)),0)</f>
        <v>0</v>
      </c>
      <c r="N1157" s="243">
        <f ca="1">+IFERROR(INDEX('Hoja de Trabajo para listado'!$A$155:$Z$1048576,MATCH($A1157,'Hoja de Trabajo para listado'!$A$155:$A$1048576,0),MATCH((CUADRO!N$5&amp;$E1157),'Hoja de Trabajo para listado'!$A$151:$Z$151,0)),0)+IFERROR(INDEX('Hoja de Trabajo para listado'!$AB$155:$BA$1048576,MATCH($A1157,'Hoja de Trabajo para listado'!$AB$155:$AB$1048576,0),MATCH((CUADRO!N$5&amp;$E1157),'Hoja de Trabajo para listado'!$AB$151:$BA$151,0)),0)+IFERROR(INDEX('Hoja de Trabajo para listado'!$BC$155:$CB$1048576,MATCH($A1157,'Hoja de Trabajo para listado'!$BC$155:$BC$1048576,0),MATCH((CUADRO!N$5&amp;$E1157),'Hoja de Trabajo para listado'!$BC$151:$CB$151,0)),0)+IFERROR(INDEX('Hoja de Trabajo para listado'!$DE$153:$DG$274,MATCH($A1157,'Hoja de Trabajo para listado'!$DE$153:$DE$1048576,0),MATCH((CUADRO!N$5&amp;$E1157),'Hoja de Trabajo para listado'!$DE$151:$DG$151,0)),0)+IFERROR(INDEX('Hoja de Trabajo para listado'!$CD$155:$DC$1048576,MATCH($A1157,'Hoja de Trabajo para listado'!$CD$155:$CD$1048576,0),MATCH((CUADRO!N$5&amp;$E1157),'Hoja de Trabajo para listado'!$CD$151:$DC$151,0)),0)</f>
        <v>0</v>
      </c>
      <c r="O1157" s="243">
        <f ca="1">+IFERROR(INDEX('Hoja de Trabajo para listado'!$A$155:$Z$1048576,MATCH($A1157,'Hoja de Trabajo para listado'!$A$155:$A$1048576,0),MATCH((CUADRO!O$5&amp;$E1157),'Hoja de Trabajo para listado'!$A$151:$Z$151,0)),0)+IFERROR(INDEX('Hoja de Trabajo para listado'!$AB$155:$BA$1048576,MATCH($A1157,'Hoja de Trabajo para listado'!$AB$155:$AB$1048576,0),MATCH((CUADRO!O$5&amp;$E1157),'Hoja de Trabajo para listado'!$AB$151:$BA$151,0)),0)+IFERROR(INDEX('Hoja de Trabajo para listado'!$BC$155:$CB$1048576,MATCH($A1157,'Hoja de Trabajo para listado'!$BC$155:$BC$1048576,0),MATCH((CUADRO!O$5&amp;$E1157),'Hoja de Trabajo para listado'!$BC$151:$CB$151,0)),0)+IFERROR(INDEX('Hoja de Trabajo para listado'!$DE$153:$DG$274,MATCH($A1157,'Hoja de Trabajo para listado'!$DE$153:$DE$1048576,0),MATCH((CUADRO!O$5&amp;$E1157),'Hoja de Trabajo para listado'!$DE$151:$DG$151,0)),0)+IFERROR(INDEX('Hoja de Trabajo para listado'!$CD$155:$DC$1048576,MATCH($A1157,'Hoja de Trabajo para listado'!$CD$155:$CD$1048576,0),MATCH((CUADRO!O$5&amp;$E1157),'Hoja de Trabajo para listado'!$CD$151:$DC$151,0)),0)</f>
        <v>0</v>
      </c>
      <c r="P1157" s="243">
        <f ca="1">+IFERROR(INDEX('Hoja de Trabajo para listado'!$A$155:$Z$1048576,MATCH($A1157,'Hoja de Trabajo para listado'!$A$155:$A$1048576,0),MATCH((CUADRO!P$5&amp;$E1157),'Hoja de Trabajo para listado'!$A$151:$Z$151,0)),0)+IFERROR(INDEX('Hoja de Trabajo para listado'!$AB$155:$BA$1048576,MATCH($A1157,'Hoja de Trabajo para listado'!$AB$155:$AB$1048576,0),MATCH((CUADRO!P$5&amp;$E1157),'Hoja de Trabajo para listado'!$AB$151:$BA$151,0)),0)+IFERROR(INDEX('Hoja de Trabajo para listado'!$BC$155:$CB$1048576,MATCH($A1157,'Hoja de Trabajo para listado'!$BC$155:$BC$1048576,0),MATCH((CUADRO!P$5&amp;$E1157),'Hoja de Trabajo para listado'!$BC$151:$CB$151,0)),0)+IFERROR(INDEX('Hoja de Trabajo para listado'!$DE$153:$DG$274,MATCH($A1157,'Hoja de Trabajo para listado'!$DE$153:$DE$1048576,0),MATCH((CUADRO!P$5&amp;$E1157),'Hoja de Trabajo para listado'!$DE$151:$DG$151,0)),0)+IFERROR(INDEX('Hoja de Trabajo para listado'!$CD$155:$DC$1048576,MATCH($A1157,'Hoja de Trabajo para listado'!$CD$155:$CD$1048576,0),MATCH((CUADRO!P$5&amp;$E1157),'Hoja de Trabajo para listado'!$CD$151:$DC$151,0)),0)</f>
        <v>0</v>
      </c>
      <c r="Q1157" s="243">
        <f ca="1">+IFERROR(INDEX('Hoja de Trabajo para listado'!$A$155:$Z$1048576,MATCH($A1157,'Hoja de Trabajo para listado'!$A$155:$A$1048576,0),MATCH((CUADRO!Q$5&amp;$E1157),'Hoja de Trabajo para listado'!$A$151:$Z$151,0)),0)+IFERROR(INDEX('Hoja de Trabajo para listado'!$AB$155:$BA$1048576,MATCH($A1157,'Hoja de Trabajo para listado'!$AB$155:$AB$1048576,0),MATCH((CUADRO!Q$5&amp;$E1157),'Hoja de Trabajo para listado'!$AB$151:$BA$151,0)),0)+IFERROR(INDEX('Hoja de Trabajo para listado'!$BC$155:$CB$1048576,MATCH($A1157,'Hoja de Trabajo para listado'!$BC$155:$BC$1048576,0),MATCH((CUADRO!Q$5&amp;$E1157),'Hoja de Trabajo para listado'!$BC$151:$CB$151,0)),0)+IFERROR(INDEX('Hoja de Trabajo para listado'!$DE$153:$DG$274,MATCH($A1157,'Hoja de Trabajo para listado'!$DE$153:$DE$1048576,0),MATCH((CUADRO!Q$5&amp;$E1157),'Hoja de Trabajo para listado'!$DE$151:$DG$151,0)),0)+IFERROR(INDEX('Hoja de Trabajo para listado'!$CD$155:$DC$1048576,MATCH($A1157,'Hoja de Trabajo para listado'!$CD$155:$CD$1048576,0),MATCH((CUADRO!Q$5&amp;$E1157),'Hoja de Trabajo para listado'!$CD$151:$DC$151,0)),0)</f>
        <v>0</v>
      </c>
      <c r="R1157" s="243">
        <f t="shared" ca="1" si="37"/>
        <v>0</v>
      </c>
      <c r="S1157" s="249">
        <f ca="1">+R1156+R1157</f>
        <v>0</v>
      </c>
      <c r="T1157" s="243">
        <f ca="1">+S1157</f>
        <v>0</v>
      </c>
      <c r="U1157" s="242">
        <f t="shared" si="38"/>
        <v>2</v>
      </c>
      <c r="V1157" s="333" t="str">
        <f>+VLOOKUP(A1157,bd_lista!$A$3:$E$590,5,FALSE)</f>
        <v>Instituciones Descentralizadas Municipales</v>
      </c>
      <c r="W1157" s="384"/>
      <c r="X1157" s="242">
        <f>+VLOOKUP(A1157,[3]Sheet1!$A$13:$D$744,4,FALSE)</f>
        <v>0</v>
      </c>
      <c r="Y1157" s="242" t="e">
        <f>+VLOOKUP(X1157,bd_lista!$A$3:$C$590,3,FALSE)</f>
        <v>#N/A</v>
      </c>
      <c r="Z1157" s="292"/>
      <c r="AA1157" s="293"/>
    </row>
    <row r="1158" spans="1:27" customFormat="1" ht="27" hidden="1" customHeight="1">
      <c r="A1158" s="32">
        <v>2333</v>
      </c>
      <c r="B1158" s="388">
        <f>+A1158</f>
        <v>2333</v>
      </c>
      <c r="C1158" s="247" t="str">
        <f>+VLOOKUP(A1158,bd_lista!$A$3:$C$590,3,FALSE)</f>
        <v>ENTIDAD DIRECCIÓN DE LA TERMINAL DE BUSES DE TARIJA</v>
      </c>
      <c r="D1158" s="385" t="str">
        <f>+C1158</f>
        <v>ENTIDAD DIRECCIÓN DE LA TERMINAL DE BUSES DE TARIJA</v>
      </c>
      <c r="E1158" s="242" t="s">
        <v>1304</v>
      </c>
      <c r="F1158" s="243">
        <f ca="1">+IFERROR(INDEX('Hoja de Trabajo para listado'!$A$155:$Z$1048576,MATCH($A1158,'Hoja de Trabajo para listado'!$A$155:$A$1048576,0),MATCH((CUADRO!F$5&amp;$E1158),'Hoja de Trabajo para listado'!$A$151:$Z$151,0)),0)+IFERROR(INDEX('Hoja de Trabajo para listado'!$AB$155:$BA$1048576,MATCH($A1158,'Hoja de Trabajo para listado'!$AB$155:$AB$1048576,0),MATCH((CUADRO!F$5&amp;$E1158),'Hoja de Trabajo para listado'!$AB$151:$BA$151,0)),0)+IFERROR(INDEX('Hoja de Trabajo para listado'!$BC$155:$CB$1048576,MATCH($A1158,'Hoja de Trabajo para listado'!$BC$155:$BC$1048576,0),MATCH((CUADRO!F$5&amp;$E1158),'Hoja de Trabajo para listado'!$BC$151:$CB$151,0)),0)+IFERROR(INDEX('Hoja de Trabajo para listado'!$DE$153:$DG$274,MATCH($A1158,'Hoja de Trabajo para listado'!$DE$153:$DE$1048576,0),MATCH((CUADRO!F$5&amp;$E1158),'Hoja de Trabajo para listado'!$DE$151:$DG$151,0)),0)+IFERROR(INDEX('Hoja de Trabajo para listado'!$CD$155:$DC$1048576,MATCH($A1158,'Hoja de Trabajo para listado'!$CD$155:$CD$1048576,0),MATCH((CUADRO!F$5&amp;$E1158),'Hoja de Trabajo para listado'!$CD$151:$DC$151,0)),0)</f>
        <v>0</v>
      </c>
      <c r="G1158" s="243">
        <f ca="1">+IFERROR(INDEX('Hoja de Trabajo para listado'!$A$155:$Z$1048576,MATCH($A1158,'Hoja de Trabajo para listado'!$A$155:$A$1048576,0),MATCH((CUADRO!G$5&amp;$E1158),'Hoja de Trabajo para listado'!$A$151:$Z$151,0)),0)+IFERROR(INDEX('Hoja de Trabajo para listado'!$AB$155:$BA$1048576,MATCH($A1158,'Hoja de Trabajo para listado'!$AB$155:$AB$1048576,0),MATCH((CUADRO!G$5&amp;$E1158),'Hoja de Trabajo para listado'!$AB$151:$BA$151,0)),0)+IFERROR(INDEX('Hoja de Trabajo para listado'!$BC$155:$CB$1048576,MATCH($A1158,'Hoja de Trabajo para listado'!$BC$155:$BC$1048576,0),MATCH((CUADRO!G$5&amp;$E1158),'Hoja de Trabajo para listado'!$BC$151:$CB$151,0)),0)+IFERROR(INDEX('Hoja de Trabajo para listado'!$DE$153:$DG$274,MATCH($A1158,'Hoja de Trabajo para listado'!$DE$153:$DE$1048576,0),MATCH((CUADRO!G$5&amp;$E1158),'Hoja de Trabajo para listado'!$DE$151:$DG$151,0)),0)+IFERROR(INDEX('Hoja de Trabajo para listado'!$CD$155:$DC$1048576,MATCH($A1158,'Hoja de Trabajo para listado'!$CD$155:$CD$1048576,0),MATCH((CUADRO!G$5&amp;$E1158),'Hoja de Trabajo para listado'!$CD$151:$DC$151,0)),0)</f>
        <v>0</v>
      </c>
      <c r="H1158" s="243">
        <f ca="1">+IFERROR(INDEX('Hoja de Trabajo para listado'!$A$155:$Z$1048576,MATCH($A1158,'Hoja de Trabajo para listado'!$A$155:$A$1048576,0),MATCH((CUADRO!H$5&amp;$E1158),'Hoja de Trabajo para listado'!$A$151:$Z$151,0)),0)+IFERROR(INDEX('Hoja de Trabajo para listado'!$AB$155:$BA$1048576,MATCH($A1158,'Hoja de Trabajo para listado'!$AB$155:$AB$1048576,0),MATCH((CUADRO!H$5&amp;$E1158),'Hoja de Trabajo para listado'!$AB$151:$BA$151,0)),0)+IFERROR(INDEX('Hoja de Trabajo para listado'!$BC$155:$CB$1048576,MATCH($A1158,'Hoja de Trabajo para listado'!$BC$155:$BC$1048576,0),MATCH((CUADRO!H$5&amp;$E1158),'Hoja de Trabajo para listado'!$BC$151:$CB$151,0)),0)+IFERROR(INDEX('Hoja de Trabajo para listado'!$DE$153:$DG$274,MATCH($A1158,'Hoja de Trabajo para listado'!$DE$153:$DE$1048576,0),MATCH((CUADRO!H$5&amp;$E1158),'Hoja de Trabajo para listado'!$DE$151:$DG$151,0)),0)+IFERROR(INDEX('Hoja de Trabajo para listado'!$CD$155:$DC$1048576,MATCH($A1158,'Hoja de Trabajo para listado'!$CD$155:$CD$1048576,0),MATCH((CUADRO!H$5&amp;$E1158),'Hoja de Trabajo para listado'!$CD$151:$DC$151,0)),0)</f>
        <v>0</v>
      </c>
      <c r="I1158" s="243">
        <f ca="1">+IFERROR(INDEX('Hoja de Trabajo para listado'!$A$155:$Z$1048576,MATCH($A1158,'Hoja de Trabajo para listado'!$A$155:$A$1048576,0),MATCH((CUADRO!I$5&amp;$E1158),'Hoja de Trabajo para listado'!$A$151:$Z$151,0)),0)+IFERROR(INDEX('Hoja de Trabajo para listado'!$AB$155:$BA$1048576,MATCH($A1158,'Hoja de Trabajo para listado'!$AB$155:$AB$1048576,0),MATCH((CUADRO!I$5&amp;$E1158),'Hoja de Trabajo para listado'!$AB$151:$BA$151,0)),0)+IFERROR(INDEX('Hoja de Trabajo para listado'!$BC$155:$CB$1048576,MATCH($A1158,'Hoja de Trabajo para listado'!$BC$155:$BC$1048576,0),MATCH((CUADRO!I$5&amp;$E1158),'Hoja de Trabajo para listado'!$BC$151:$CB$151,0)),0)+IFERROR(INDEX('Hoja de Trabajo para listado'!$DE$153:$DG$274,MATCH($A1158,'Hoja de Trabajo para listado'!$DE$153:$DE$1048576,0),MATCH((CUADRO!I$5&amp;$E1158),'Hoja de Trabajo para listado'!$DE$151:$DG$151,0)),0)+IFERROR(INDEX('Hoja de Trabajo para listado'!$CD$155:$DC$1048576,MATCH($A1158,'Hoja de Trabajo para listado'!$CD$155:$CD$1048576,0),MATCH((CUADRO!I$5&amp;$E1158),'Hoja de Trabajo para listado'!$CD$151:$DC$151,0)),0)</f>
        <v>0</v>
      </c>
      <c r="J1158" s="243">
        <f ca="1">+IFERROR(INDEX('Hoja de Trabajo para listado'!$A$155:$Z$1048576,MATCH($A1158,'Hoja de Trabajo para listado'!$A$155:$A$1048576,0),MATCH((CUADRO!J$5&amp;$E1158),'Hoja de Trabajo para listado'!$A$151:$Z$151,0)),0)+IFERROR(INDEX('Hoja de Trabajo para listado'!$AB$155:$BA$1048576,MATCH($A1158,'Hoja de Trabajo para listado'!$AB$155:$AB$1048576,0),MATCH((CUADRO!J$5&amp;$E1158),'Hoja de Trabajo para listado'!$AB$151:$BA$151,0)),0)+IFERROR(INDEX('Hoja de Trabajo para listado'!$BC$155:$CB$1048576,MATCH($A1158,'Hoja de Trabajo para listado'!$BC$155:$BC$1048576,0),MATCH((CUADRO!J$5&amp;$E1158),'Hoja de Trabajo para listado'!$BC$151:$CB$151,0)),0)+IFERROR(INDEX('Hoja de Trabajo para listado'!$DE$153:$DG$274,MATCH($A1158,'Hoja de Trabajo para listado'!$DE$153:$DE$1048576,0),MATCH((CUADRO!J$5&amp;$E1158),'Hoja de Trabajo para listado'!$DE$151:$DG$151,0)),0)+IFERROR(INDEX('Hoja de Trabajo para listado'!$CD$155:$DC$1048576,MATCH($A1158,'Hoja de Trabajo para listado'!$CD$155:$CD$1048576,0),MATCH((CUADRO!J$5&amp;$E1158),'Hoja de Trabajo para listado'!$CD$151:$DC$151,0)),0)</f>
        <v>0</v>
      </c>
      <c r="K1158" s="243">
        <f ca="1">+IFERROR(INDEX('Hoja de Trabajo para listado'!$A$155:$Z$1048576,MATCH($A1158,'Hoja de Trabajo para listado'!$A$155:$A$1048576,0),MATCH((CUADRO!K$5&amp;$E1158),'Hoja de Trabajo para listado'!$A$151:$Z$151,0)),0)+IFERROR(INDEX('Hoja de Trabajo para listado'!$AB$155:$BA$1048576,MATCH($A1158,'Hoja de Trabajo para listado'!$AB$155:$AB$1048576,0),MATCH((CUADRO!K$5&amp;$E1158),'Hoja de Trabajo para listado'!$AB$151:$BA$151,0)),0)+IFERROR(INDEX('Hoja de Trabajo para listado'!$BC$155:$CB$1048576,MATCH($A1158,'Hoja de Trabajo para listado'!$BC$155:$BC$1048576,0),MATCH((CUADRO!K$5&amp;$E1158),'Hoja de Trabajo para listado'!$BC$151:$CB$151,0)),0)+IFERROR(INDEX('Hoja de Trabajo para listado'!$DE$153:$DG$274,MATCH($A1158,'Hoja de Trabajo para listado'!$DE$153:$DE$1048576,0),MATCH((CUADRO!K$5&amp;$E1158),'Hoja de Trabajo para listado'!$DE$151:$DG$151,0)),0)+IFERROR(INDEX('Hoja de Trabajo para listado'!$CD$155:$DC$1048576,MATCH($A1158,'Hoja de Trabajo para listado'!$CD$155:$CD$1048576,0),MATCH((CUADRO!K$5&amp;$E1158),'Hoja de Trabajo para listado'!$CD$151:$DC$151,0)),0)</f>
        <v>0</v>
      </c>
      <c r="L1158" s="243">
        <f ca="1">+IFERROR(INDEX('Hoja de Trabajo para listado'!$A$155:$Z$1048576,MATCH($A1158,'Hoja de Trabajo para listado'!$A$155:$A$1048576,0),MATCH((CUADRO!L$5&amp;$E1158),'Hoja de Trabajo para listado'!$A$151:$Z$151,0)),0)+IFERROR(INDEX('Hoja de Trabajo para listado'!$AB$155:$BA$1048576,MATCH($A1158,'Hoja de Trabajo para listado'!$AB$155:$AB$1048576,0),MATCH((CUADRO!L$5&amp;$E1158),'Hoja de Trabajo para listado'!$AB$151:$BA$151,0)),0)+IFERROR(INDEX('Hoja de Trabajo para listado'!$BC$155:$CB$1048576,MATCH($A1158,'Hoja de Trabajo para listado'!$BC$155:$BC$1048576,0),MATCH((CUADRO!L$5&amp;$E1158),'Hoja de Trabajo para listado'!$BC$151:$CB$151,0)),0)+IFERROR(INDEX('Hoja de Trabajo para listado'!$DE$153:$DG$274,MATCH($A1158,'Hoja de Trabajo para listado'!$DE$153:$DE$1048576,0),MATCH((CUADRO!L$5&amp;$E1158),'Hoja de Trabajo para listado'!$DE$151:$DG$151,0)),0)+IFERROR(INDEX('Hoja de Trabajo para listado'!$CD$155:$DC$1048576,MATCH($A1158,'Hoja de Trabajo para listado'!$CD$155:$CD$1048576,0),MATCH((CUADRO!L$5&amp;$E1158),'Hoja de Trabajo para listado'!$CD$151:$DC$151,0)),0)</f>
        <v>0</v>
      </c>
      <c r="M1158" s="243">
        <f ca="1">+IFERROR(INDEX('Hoja de Trabajo para listado'!$A$155:$Z$1048576,MATCH($A1158,'Hoja de Trabajo para listado'!$A$155:$A$1048576,0),MATCH((CUADRO!M$5&amp;$E1158),'Hoja de Trabajo para listado'!$A$151:$Z$151,0)),0)+IFERROR(INDEX('Hoja de Trabajo para listado'!$AB$155:$BA$1048576,MATCH($A1158,'Hoja de Trabajo para listado'!$AB$155:$AB$1048576,0),MATCH((CUADRO!M$5&amp;$E1158),'Hoja de Trabajo para listado'!$AB$151:$BA$151,0)),0)+IFERROR(INDEX('Hoja de Trabajo para listado'!$BC$155:$CB$1048576,MATCH($A1158,'Hoja de Trabajo para listado'!$BC$155:$BC$1048576,0),MATCH((CUADRO!M$5&amp;$E1158),'Hoja de Trabajo para listado'!$BC$151:$CB$151,0)),0)+IFERROR(INDEX('Hoja de Trabajo para listado'!$DE$153:$DG$274,MATCH($A1158,'Hoja de Trabajo para listado'!$DE$153:$DE$1048576,0),MATCH((CUADRO!M$5&amp;$E1158),'Hoja de Trabajo para listado'!$DE$151:$DG$151,0)),0)+IFERROR(INDEX('Hoja de Trabajo para listado'!$CD$155:$DC$1048576,MATCH($A1158,'Hoja de Trabajo para listado'!$CD$155:$CD$1048576,0),MATCH((CUADRO!M$5&amp;$E1158),'Hoja de Trabajo para listado'!$CD$151:$DC$151,0)),0)</f>
        <v>0</v>
      </c>
      <c r="N1158" s="243">
        <f ca="1">+IFERROR(INDEX('Hoja de Trabajo para listado'!$A$155:$Z$1048576,MATCH($A1158,'Hoja de Trabajo para listado'!$A$155:$A$1048576,0),MATCH((CUADRO!N$5&amp;$E1158),'Hoja de Trabajo para listado'!$A$151:$Z$151,0)),0)+IFERROR(INDEX('Hoja de Trabajo para listado'!$AB$155:$BA$1048576,MATCH($A1158,'Hoja de Trabajo para listado'!$AB$155:$AB$1048576,0),MATCH((CUADRO!N$5&amp;$E1158),'Hoja de Trabajo para listado'!$AB$151:$BA$151,0)),0)+IFERROR(INDEX('Hoja de Trabajo para listado'!$BC$155:$CB$1048576,MATCH($A1158,'Hoja de Trabajo para listado'!$BC$155:$BC$1048576,0),MATCH((CUADRO!N$5&amp;$E1158),'Hoja de Trabajo para listado'!$BC$151:$CB$151,0)),0)+IFERROR(INDEX('Hoja de Trabajo para listado'!$DE$153:$DG$274,MATCH($A1158,'Hoja de Trabajo para listado'!$DE$153:$DE$1048576,0),MATCH((CUADRO!N$5&amp;$E1158),'Hoja de Trabajo para listado'!$DE$151:$DG$151,0)),0)+IFERROR(INDEX('Hoja de Trabajo para listado'!$CD$155:$DC$1048576,MATCH($A1158,'Hoja de Trabajo para listado'!$CD$155:$CD$1048576,0),MATCH((CUADRO!N$5&amp;$E1158),'Hoja de Trabajo para listado'!$CD$151:$DC$151,0)),0)</f>
        <v>0</v>
      </c>
      <c r="O1158" s="243">
        <f ca="1">+IFERROR(INDEX('Hoja de Trabajo para listado'!$A$155:$Z$1048576,MATCH($A1158,'Hoja de Trabajo para listado'!$A$155:$A$1048576,0),MATCH((CUADRO!O$5&amp;$E1158),'Hoja de Trabajo para listado'!$A$151:$Z$151,0)),0)+IFERROR(INDEX('Hoja de Trabajo para listado'!$AB$155:$BA$1048576,MATCH($A1158,'Hoja de Trabajo para listado'!$AB$155:$AB$1048576,0),MATCH((CUADRO!O$5&amp;$E1158),'Hoja de Trabajo para listado'!$AB$151:$BA$151,0)),0)+IFERROR(INDEX('Hoja de Trabajo para listado'!$BC$155:$CB$1048576,MATCH($A1158,'Hoja de Trabajo para listado'!$BC$155:$BC$1048576,0),MATCH((CUADRO!O$5&amp;$E1158),'Hoja de Trabajo para listado'!$BC$151:$CB$151,0)),0)+IFERROR(INDEX('Hoja de Trabajo para listado'!$DE$153:$DG$274,MATCH($A1158,'Hoja de Trabajo para listado'!$DE$153:$DE$1048576,0),MATCH((CUADRO!O$5&amp;$E1158),'Hoja de Trabajo para listado'!$DE$151:$DG$151,0)),0)+IFERROR(INDEX('Hoja de Trabajo para listado'!$CD$155:$DC$1048576,MATCH($A1158,'Hoja de Trabajo para listado'!$CD$155:$CD$1048576,0),MATCH((CUADRO!O$5&amp;$E1158),'Hoja de Trabajo para listado'!$CD$151:$DC$151,0)),0)</f>
        <v>0</v>
      </c>
      <c r="P1158" s="243">
        <f ca="1">+IFERROR(INDEX('Hoja de Trabajo para listado'!$A$155:$Z$1048576,MATCH($A1158,'Hoja de Trabajo para listado'!$A$155:$A$1048576,0),MATCH((CUADRO!P$5&amp;$E1158),'Hoja de Trabajo para listado'!$A$151:$Z$151,0)),0)+IFERROR(INDEX('Hoja de Trabajo para listado'!$AB$155:$BA$1048576,MATCH($A1158,'Hoja de Trabajo para listado'!$AB$155:$AB$1048576,0),MATCH((CUADRO!P$5&amp;$E1158),'Hoja de Trabajo para listado'!$AB$151:$BA$151,0)),0)+IFERROR(INDEX('Hoja de Trabajo para listado'!$BC$155:$CB$1048576,MATCH($A1158,'Hoja de Trabajo para listado'!$BC$155:$BC$1048576,0),MATCH((CUADRO!P$5&amp;$E1158),'Hoja de Trabajo para listado'!$BC$151:$CB$151,0)),0)+IFERROR(INDEX('Hoja de Trabajo para listado'!$DE$153:$DG$274,MATCH($A1158,'Hoja de Trabajo para listado'!$DE$153:$DE$1048576,0),MATCH((CUADRO!P$5&amp;$E1158),'Hoja de Trabajo para listado'!$DE$151:$DG$151,0)),0)+IFERROR(INDEX('Hoja de Trabajo para listado'!$CD$155:$DC$1048576,MATCH($A1158,'Hoja de Trabajo para listado'!$CD$155:$CD$1048576,0),MATCH((CUADRO!P$5&amp;$E1158),'Hoja de Trabajo para listado'!$CD$151:$DC$151,0)),0)</f>
        <v>0</v>
      </c>
      <c r="Q1158" s="243">
        <f ca="1">+IFERROR(INDEX('Hoja de Trabajo para listado'!$A$155:$Z$1048576,MATCH($A1158,'Hoja de Trabajo para listado'!$A$155:$A$1048576,0),MATCH((CUADRO!Q$5&amp;$E1158),'Hoja de Trabajo para listado'!$A$151:$Z$151,0)),0)+IFERROR(INDEX('Hoja de Trabajo para listado'!$AB$155:$BA$1048576,MATCH($A1158,'Hoja de Trabajo para listado'!$AB$155:$AB$1048576,0),MATCH((CUADRO!Q$5&amp;$E1158),'Hoja de Trabajo para listado'!$AB$151:$BA$151,0)),0)+IFERROR(INDEX('Hoja de Trabajo para listado'!$BC$155:$CB$1048576,MATCH($A1158,'Hoja de Trabajo para listado'!$BC$155:$BC$1048576,0),MATCH((CUADRO!Q$5&amp;$E1158),'Hoja de Trabajo para listado'!$BC$151:$CB$151,0)),0)+IFERROR(INDEX('Hoja de Trabajo para listado'!$DE$153:$DG$274,MATCH($A1158,'Hoja de Trabajo para listado'!$DE$153:$DE$1048576,0),MATCH((CUADRO!Q$5&amp;$E1158),'Hoja de Trabajo para listado'!$DE$151:$DG$151,0)),0)+IFERROR(INDEX('Hoja de Trabajo para listado'!$CD$155:$DC$1048576,MATCH($A1158,'Hoja de Trabajo para listado'!$CD$155:$CD$1048576,0),MATCH((CUADRO!Q$5&amp;$E1158),'Hoja de Trabajo para listado'!$CD$151:$DC$151,0)),0)</f>
        <v>0</v>
      </c>
      <c r="R1158" s="243">
        <f t="shared" ref="R1158:R1179" ca="1" si="39">+SUM(F1158:Q1158)</f>
        <v>0</v>
      </c>
      <c r="S1158" s="249"/>
      <c r="T1158" s="243">
        <f ca="1">+T1159</f>
        <v>0</v>
      </c>
      <c r="U1158" s="242">
        <f t="shared" ref="U1158:U1179" si="40">+IF(E1158="Débitos",1,2)</f>
        <v>1</v>
      </c>
      <c r="V1158" s="333" t="str">
        <f>+VLOOKUP(A1158,bd_lista!$A$3:$E$590,5,FALSE)</f>
        <v>Instituciones Descentralizadas Municipales</v>
      </c>
      <c r="W1158" s="383" t="str">
        <f>+V1158</f>
        <v>Instituciones Descentralizadas Municipales</v>
      </c>
      <c r="X1158" s="242">
        <f>+VLOOKUP(A1158,[3]Sheet1!$A$13:$D$744,4,FALSE)</f>
        <v>0</v>
      </c>
      <c r="Y1158" s="242" t="e">
        <f>+VLOOKUP(X1158,bd_lista!$A$3:$C$590,3,FALSE)</f>
        <v>#N/A</v>
      </c>
      <c r="Z1158" s="294">
        <f>+X1158</f>
        <v>0</v>
      </c>
      <c r="AA1158" s="295" t="e">
        <f>+Y1158</f>
        <v>#N/A</v>
      </c>
    </row>
    <row r="1159" spans="1:27" customFormat="1" ht="27" hidden="1" customHeight="1">
      <c r="A1159" s="32">
        <v>2333</v>
      </c>
      <c r="B1159" s="389"/>
      <c r="C1159" s="247" t="str">
        <f>+VLOOKUP(A1159,bd_lista!$A$3:$C$590,3,FALSE)</f>
        <v>ENTIDAD DIRECCIÓN DE LA TERMINAL DE BUSES DE TARIJA</v>
      </c>
      <c r="D1159" s="386"/>
      <c r="E1159" s="244" t="s">
        <v>1305</v>
      </c>
      <c r="F1159" s="243">
        <f ca="1">+IFERROR(INDEX('Hoja de Trabajo para listado'!$A$155:$Z$1048576,MATCH($A1159,'Hoja de Trabajo para listado'!$A$155:$A$1048576,0),MATCH((CUADRO!F$5&amp;$E1159),'Hoja de Trabajo para listado'!$A$151:$Z$151,0)),0)+IFERROR(INDEX('Hoja de Trabajo para listado'!$AB$155:$BA$1048576,MATCH($A1159,'Hoja de Trabajo para listado'!$AB$155:$AB$1048576,0),MATCH((CUADRO!F$5&amp;$E1159),'Hoja de Trabajo para listado'!$AB$151:$BA$151,0)),0)+IFERROR(INDEX('Hoja de Trabajo para listado'!$BC$155:$CB$1048576,MATCH($A1159,'Hoja de Trabajo para listado'!$BC$155:$BC$1048576,0),MATCH((CUADRO!F$5&amp;$E1159),'Hoja de Trabajo para listado'!$BC$151:$CB$151,0)),0)+IFERROR(INDEX('Hoja de Trabajo para listado'!$DE$153:$DG$274,MATCH($A1159,'Hoja de Trabajo para listado'!$DE$153:$DE$1048576,0),MATCH((CUADRO!F$5&amp;$E1159),'Hoja de Trabajo para listado'!$DE$151:$DG$151,0)),0)+IFERROR(INDEX('Hoja de Trabajo para listado'!$CD$155:$DC$1048576,MATCH($A1159,'Hoja de Trabajo para listado'!$CD$155:$CD$1048576,0),MATCH((CUADRO!F$5&amp;$E1159),'Hoja de Trabajo para listado'!$CD$151:$DC$151,0)),0)</f>
        <v>0</v>
      </c>
      <c r="G1159" s="243">
        <f ca="1">+IFERROR(INDEX('Hoja de Trabajo para listado'!$A$155:$Z$1048576,MATCH($A1159,'Hoja de Trabajo para listado'!$A$155:$A$1048576,0),MATCH((CUADRO!G$5&amp;$E1159),'Hoja de Trabajo para listado'!$A$151:$Z$151,0)),0)+IFERROR(INDEX('Hoja de Trabajo para listado'!$AB$155:$BA$1048576,MATCH($A1159,'Hoja de Trabajo para listado'!$AB$155:$AB$1048576,0),MATCH((CUADRO!G$5&amp;$E1159),'Hoja de Trabajo para listado'!$AB$151:$BA$151,0)),0)+IFERROR(INDEX('Hoja de Trabajo para listado'!$BC$155:$CB$1048576,MATCH($A1159,'Hoja de Trabajo para listado'!$BC$155:$BC$1048576,0),MATCH((CUADRO!G$5&amp;$E1159),'Hoja de Trabajo para listado'!$BC$151:$CB$151,0)),0)+IFERROR(INDEX('Hoja de Trabajo para listado'!$DE$153:$DG$274,MATCH($A1159,'Hoja de Trabajo para listado'!$DE$153:$DE$1048576,0),MATCH((CUADRO!G$5&amp;$E1159),'Hoja de Trabajo para listado'!$DE$151:$DG$151,0)),0)+IFERROR(INDEX('Hoja de Trabajo para listado'!$CD$155:$DC$1048576,MATCH($A1159,'Hoja de Trabajo para listado'!$CD$155:$CD$1048576,0),MATCH((CUADRO!G$5&amp;$E1159),'Hoja de Trabajo para listado'!$CD$151:$DC$151,0)),0)</f>
        <v>0</v>
      </c>
      <c r="H1159" s="243">
        <f ca="1">+IFERROR(INDEX('Hoja de Trabajo para listado'!$A$155:$Z$1048576,MATCH($A1159,'Hoja de Trabajo para listado'!$A$155:$A$1048576,0),MATCH((CUADRO!H$5&amp;$E1159),'Hoja de Trabajo para listado'!$A$151:$Z$151,0)),0)+IFERROR(INDEX('Hoja de Trabajo para listado'!$AB$155:$BA$1048576,MATCH($A1159,'Hoja de Trabajo para listado'!$AB$155:$AB$1048576,0),MATCH((CUADRO!H$5&amp;$E1159),'Hoja de Trabajo para listado'!$AB$151:$BA$151,0)),0)+IFERROR(INDEX('Hoja de Trabajo para listado'!$BC$155:$CB$1048576,MATCH($A1159,'Hoja de Trabajo para listado'!$BC$155:$BC$1048576,0),MATCH((CUADRO!H$5&amp;$E1159),'Hoja de Trabajo para listado'!$BC$151:$CB$151,0)),0)+IFERROR(INDEX('Hoja de Trabajo para listado'!$DE$153:$DG$274,MATCH($A1159,'Hoja de Trabajo para listado'!$DE$153:$DE$1048576,0),MATCH((CUADRO!H$5&amp;$E1159),'Hoja de Trabajo para listado'!$DE$151:$DG$151,0)),0)+IFERROR(INDEX('Hoja de Trabajo para listado'!$CD$155:$DC$1048576,MATCH($A1159,'Hoja de Trabajo para listado'!$CD$155:$CD$1048576,0),MATCH((CUADRO!H$5&amp;$E1159),'Hoja de Trabajo para listado'!$CD$151:$DC$151,0)),0)</f>
        <v>0</v>
      </c>
      <c r="I1159" s="243">
        <f ca="1">+IFERROR(INDEX('Hoja de Trabajo para listado'!$A$155:$Z$1048576,MATCH($A1159,'Hoja de Trabajo para listado'!$A$155:$A$1048576,0),MATCH((CUADRO!I$5&amp;$E1159),'Hoja de Trabajo para listado'!$A$151:$Z$151,0)),0)+IFERROR(INDEX('Hoja de Trabajo para listado'!$AB$155:$BA$1048576,MATCH($A1159,'Hoja de Trabajo para listado'!$AB$155:$AB$1048576,0),MATCH((CUADRO!I$5&amp;$E1159),'Hoja de Trabajo para listado'!$AB$151:$BA$151,0)),0)+IFERROR(INDEX('Hoja de Trabajo para listado'!$BC$155:$CB$1048576,MATCH($A1159,'Hoja de Trabajo para listado'!$BC$155:$BC$1048576,0),MATCH((CUADRO!I$5&amp;$E1159),'Hoja de Trabajo para listado'!$BC$151:$CB$151,0)),0)+IFERROR(INDEX('Hoja de Trabajo para listado'!$DE$153:$DG$274,MATCH($A1159,'Hoja de Trabajo para listado'!$DE$153:$DE$1048576,0),MATCH((CUADRO!I$5&amp;$E1159),'Hoja de Trabajo para listado'!$DE$151:$DG$151,0)),0)+IFERROR(INDEX('Hoja de Trabajo para listado'!$CD$155:$DC$1048576,MATCH($A1159,'Hoja de Trabajo para listado'!$CD$155:$CD$1048576,0),MATCH((CUADRO!I$5&amp;$E1159),'Hoja de Trabajo para listado'!$CD$151:$DC$151,0)),0)</f>
        <v>0</v>
      </c>
      <c r="J1159" s="243">
        <f ca="1">+IFERROR(INDEX('Hoja de Trabajo para listado'!$A$155:$Z$1048576,MATCH($A1159,'Hoja de Trabajo para listado'!$A$155:$A$1048576,0),MATCH((CUADRO!J$5&amp;$E1159),'Hoja de Trabajo para listado'!$A$151:$Z$151,0)),0)+IFERROR(INDEX('Hoja de Trabajo para listado'!$AB$155:$BA$1048576,MATCH($A1159,'Hoja de Trabajo para listado'!$AB$155:$AB$1048576,0),MATCH((CUADRO!J$5&amp;$E1159),'Hoja de Trabajo para listado'!$AB$151:$BA$151,0)),0)+IFERROR(INDEX('Hoja de Trabajo para listado'!$BC$155:$CB$1048576,MATCH($A1159,'Hoja de Trabajo para listado'!$BC$155:$BC$1048576,0),MATCH((CUADRO!J$5&amp;$E1159),'Hoja de Trabajo para listado'!$BC$151:$CB$151,0)),0)+IFERROR(INDEX('Hoja de Trabajo para listado'!$DE$153:$DG$274,MATCH($A1159,'Hoja de Trabajo para listado'!$DE$153:$DE$1048576,0),MATCH((CUADRO!J$5&amp;$E1159),'Hoja de Trabajo para listado'!$DE$151:$DG$151,0)),0)+IFERROR(INDEX('Hoja de Trabajo para listado'!$CD$155:$DC$1048576,MATCH($A1159,'Hoja de Trabajo para listado'!$CD$155:$CD$1048576,0),MATCH((CUADRO!J$5&amp;$E1159),'Hoja de Trabajo para listado'!$CD$151:$DC$151,0)),0)</f>
        <v>0</v>
      </c>
      <c r="K1159" s="243">
        <f ca="1">+IFERROR(INDEX('Hoja de Trabajo para listado'!$A$155:$Z$1048576,MATCH($A1159,'Hoja de Trabajo para listado'!$A$155:$A$1048576,0),MATCH((CUADRO!K$5&amp;$E1159),'Hoja de Trabajo para listado'!$A$151:$Z$151,0)),0)+IFERROR(INDEX('Hoja de Trabajo para listado'!$AB$155:$BA$1048576,MATCH($A1159,'Hoja de Trabajo para listado'!$AB$155:$AB$1048576,0),MATCH((CUADRO!K$5&amp;$E1159),'Hoja de Trabajo para listado'!$AB$151:$BA$151,0)),0)+IFERROR(INDEX('Hoja de Trabajo para listado'!$BC$155:$CB$1048576,MATCH($A1159,'Hoja de Trabajo para listado'!$BC$155:$BC$1048576,0),MATCH((CUADRO!K$5&amp;$E1159),'Hoja de Trabajo para listado'!$BC$151:$CB$151,0)),0)+IFERROR(INDEX('Hoja de Trabajo para listado'!$DE$153:$DG$274,MATCH($A1159,'Hoja de Trabajo para listado'!$DE$153:$DE$1048576,0),MATCH((CUADRO!K$5&amp;$E1159),'Hoja de Trabajo para listado'!$DE$151:$DG$151,0)),0)+IFERROR(INDEX('Hoja de Trabajo para listado'!$CD$155:$DC$1048576,MATCH($A1159,'Hoja de Trabajo para listado'!$CD$155:$CD$1048576,0),MATCH((CUADRO!K$5&amp;$E1159),'Hoja de Trabajo para listado'!$CD$151:$DC$151,0)),0)</f>
        <v>0</v>
      </c>
      <c r="L1159" s="243">
        <f ca="1">+IFERROR(INDEX('Hoja de Trabajo para listado'!$A$155:$Z$1048576,MATCH($A1159,'Hoja de Trabajo para listado'!$A$155:$A$1048576,0),MATCH((CUADRO!L$5&amp;$E1159),'Hoja de Trabajo para listado'!$A$151:$Z$151,0)),0)+IFERROR(INDEX('Hoja de Trabajo para listado'!$AB$155:$BA$1048576,MATCH($A1159,'Hoja de Trabajo para listado'!$AB$155:$AB$1048576,0),MATCH((CUADRO!L$5&amp;$E1159),'Hoja de Trabajo para listado'!$AB$151:$BA$151,0)),0)+IFERROR(INDEX('Hoja de Trabajo para listado'!$BC$155:$CB$1048576,MATCH($A1159,'Hoja de Trabajo para listado'!$BC$155:$BC$1048576,0),MATCH((CUADRO!L$5&amp;$E1159),'Hoja de Trabajo para listado'!$BC$151:$CB$151,0)),0)+IFERROR(INDEX('Hoja de Trabajo para listado'!$DE$153:$DG$274,MATCH($A1159,'Hoja de Trabajo para listado'!$DE$153:$DE$1048576,0),MATCH((CUADRO!L$5&amp;$E1159),'Hoja de Trabajo para listado'!$DE$151:$DG$151,0)),0)+IFERROR(INDEX('Hoja de Trabajo para listado'!$CD$155:$DC$1048576,MATCH($A1159,'Hoja de Trabajo para listado'!$CD$155:$CD$1048576,0),MATCH((CUADRO!L$5&amp;$E1159),'Hoja de Trabajo para listado'!$CD$151:$DC$151,0)),0)</f>
        <v>0</v>
      </c>
      <c r="M1159" s="243">
        <f ca="1">+IFERROR(INDEX('Hoja de Trabajo para listado'!$A$155:$Z$1048576,MATCH($A1159,'Hoja de Trabajo para listado'!$A$155:$A$1048576,0),MATCH((CUADRO!M$5&amp;$E1159),'Hoja de Trabajo para listado'!$A$151:$Z$151,0)),0)+IFERROR(INDEX('Hoja de Trabajo para listado'!$AB$155:$BA$1048576,MATCH($A1159,'Hoja de Trabajo para listado'!$AB$155:$AB$1048576,0),MATCH((CUADRO!M$5&amp;$E1159),'Hoja de Trabajo para listado'!$AB$151:$BA$151,0)),0)+IFERROR(INDEX('Hoja de Trabajo para listado'!$BC$155:$CB$1048576,MATCH($A1159,'Hoja de Trabajo para listado'!$BC$155:$BC$1048576,0),MATCH((CUADRO!M$5&amp;$E1159),'Hoja de Trabajo para listado'!$BC$151:$CB$151,0)),0)+IFERROR(INDEX('Hoja de Trabajo para listado'!$DE$153:$DG$274,MATCH($A1159,'Hoja de Trabajo para listado'!$DE$153:$DE$1048576,0),MATCH((CUADRO!M$5&amp;$E1159),'Hoja de Trabajo para listado'!$DE$151:$DG$151,0)),0)+IFERROR(INDEX('Hoja de Trabajo para listado'!$CD$155:$DC$1048576,MATCH($A1159,'Hoja de Trabajo para listado'!$CD$155:$CD$1048576,0),MATCH((CUADRO!M$5&amp;$E1159),'Hoja de Trabajo para listado'!$CD$151:$DC$151,0)),0)</f>
        <v>0</v>
      </c>
      <c r="N1159" s="243">
        <f ca="1">+IFERROR(INDEX('Hoja de Trabajo para listado'!$A$155:$Z$1048576,MATCH($A1159,'Hoja de Trabajo para listado'!$A$155:$A$1048576,0),MATCH((CUADRO!N$5&amp;$E1159),'Hoja de Trabajo para listado'!$A$151:$Z$151,0)),0)+IFERROR(INDEX('Hoja de Trabajo para listado'!$AB$155:$BA$1048576,MATCH($A1159,'Hoja de Trabajo para listado'!$AB$155:$AB$1048576,0),MATCH((CUADRO!N$5&amp;$E1159),'Hoja de Trabajo para listado'!$AB$151:$BA$151,0)),0)+IFERROR(INDEX('Hoja de Trabajo para listado'!$BC$155:$CB$1048576,MATCH($A1159,'Hoja de Trabajo para listado'!$BC$155:$BC$1048576,0),MATCH((CUADRO!N$5&amp;$E1159),'Hoja de Trabajo para listado'!$BC$151:$CB$151,0)),0)+IFERROR(INDEX('Hoja de Trabajo para listado'!$DE$153:$DG$274,MATCH($A1159,'Hoja de Trabajo para listado'!$DE$153:$DE$1048576,0),MATCH((CUADRO!N$5&amp;$E1159),'Hoja de Trabajo para listado'!$DE$151:$DG$151,0)),0)+IFERROR(INDEX('Hoja de Trabajo para listado'!$CD$155:$DC$1048576,MATCH($A1159,'Hoja de Trabajo para listado'!$CD$155:$CD$1048576,0),MATCH((CUADRO!N$5&amp;$E1159),'Hoja de Trabajo para listado'!$CD$151:$DC$151,0)),0)</f>
        <v>0</v>
      </c>
      <c r="O1159" s="243">
        <f ca="1">+IFERROR(INDEX('Hoja de Trabajo para listado'!$A$155:$Z$1048576,MATCH($A1159,'Hoja de Trabajo para listado'!$A$155:$A$1048576,0),MATCH((CUADRO!O$5&amp;$E1159),'Hoja de Trabajo para listado'!$A$151:$Z$151,0)),0)+IFERROR(INDEX('Hoja de Trabajo para listado'!$AB$155:$BA$1048576,MATCH($A1159,'Hoja de Trabajo para listado'!$AB$155:$AB$1048576,0),MATCH((CUADRO!O$5&amp;$E1159),'Hoja de Trabajo para listado'!$AB$151:$BA$151,0)),0)+IFERROR(INDEX('Hoja de Trabajo para listado'!$BC$155:$CB$1048576,MATCH($A1159,'Hoja de Trabajo para listado'!$BC$155:$BC$1048576,0),MATCH((CUADRO!O$5&amp;$E1159),'Hoja de Trabajo para listado'!$BC$151:$CB$151,0)),0)+IFERROR(INDEX('Hoja de Trabajo para listado'!$DE$153:$DG$274,MATCH($A1159,'Hoja de Trabajo para listado'!$DE$153:$DE$1048576,0),MATCH((CUADRO!O$5&amp;$E1159),'Hoja de Trabajo para listado'!$DE$151:$DG$151,0)),0)+IFERROR(INDEX('Hoja de Trabajo para listado'!$CD$155:$DC$1048576,MATCH($A1159,'Hoja de Trabajo para listado'!$CD$155:$CD$1048576,0),MATCH((CUADRO!O$5&amp;$E1159),'Hoja de Trabajo para listado'!$CD$151:$DC$151,0)),0)</f>
        <v>0</v>
      </c>
      <c r="P1159" s="243">
        <f ca="1">+IFERROR(INDEX('Hoja de Trabajo para listado'!$A$155:$Z$1048576,MATCH($A1159,'Hoja de Trabajo para listado'!$A$155:$A$1048576,0),MATCH((CUADRO!P$5&amp;$E1159),'Hoja de Trabajo para listado'!$A$151:$Z$151,0)),0)+IFERROR(INDEX('Hoja de Trabajo para listado'!$AB$155:$BA$1048576,MATCH($A1159,'Hoja de Trabajo para listado'!$AB$155:$AB$1048576,0),MATCH((CUADRO!P$5&amp;$E1159),'Hoja de Trabajo para listado'!$AB$151:$BA$151,0)),0)+IFERROR(INDEX('Hoja de Trabajo para listado'!$BC$155:$CB$1048576,MATCH($A1159,'Hoja de Trabajo para listado'!$BC$155:$BC$1048576,0),MATCH((CUADRO!P$5&amp;$E1159),'Hoja de Trabajo para listado'!$BC$151:$CB$151,0)),0)+IFERROR(INDEX('Hoja de Trabajo para listado'!$DE$153:$DG$274,MATCH($A1159,'Hoja de Trabajo para listado'!$DE$153:$DE$1048576,0),MATCH((CUADRO!P$5&amp;$E1159),'Hoja de Trabajo para listado'!$DE$151:$DG$151,0)),0)+IFERROR(INDEX('Hoja de Trabajo para listado'!$CD$155:$DC$1048576,MATCH($A1159,'Hoja de Trabajo para listado'!$CD$155:$CD$1048576,0),MATCH((CUADRO!P$5&amp;$E1159),'Hoja de Trabajo para listado'!$CD$151:$DC$151,0)),0)</f>
        <v>0</v>
      </c>
      <c r="Q1159" s="243">
        <f ca="1">+IFERROR(INDEX('Hoja de Trabajo para listado'!$A$155:$Z$1048576,MATCH($A1159,'Hoja de Trabajo para listado'!$A$155:$A$1048576,0),MATCH((CUADRO!Q$5&amp;$E1159),'Hoja de Trabajo para listado'!$A$151:$Z$151,0)),0)+IFERROR(INDEX('Hoja de Trabajo para listado'!$AB$155:$BA$1048576,MATCH($A1159,'Hoja de Trabajo para listado'!$AB$155:$AB$1048576,0),MATCH((CUADRO!Q$5&amp;$E1159),'Hoja de Trabajo para listado'!$AB$151:$BA$151,0)),0)+IFERROR(INDEX('Hoja de Trabajo para listado'!$BC$155:$CB$1048576,MATCH($A1159,'Hoja de Trabajo para listado'!$BC$155:$BC$1048576,0),MATCH((CUADRO!Q$5&amp;$E1159),'Hoja de Trabajo para listado'!$BC$151:$CB$151,0)),0)+IFERROR(INDEX('Hoja de Trabajo para listado'!$DE$153:$DG$274,MATCH($A1159,'Hoja de Trabajo para listado'!$DE$153:$DE$1048576,0),MATCH((CUADRO!Q$5&amp;$E1159),'Hoja de Trabajo para listado'!$DE$151:$DG$151,0)),0)+IFERROR(INDEX('Hoja de Trabajo para listado'!$CD$155:$DC$1048576,MATCH($A1159,'Hoja de Trabajo para listado'!$CD$155:$CD$1048576,0),MATCH((CUADRO!Q$5&amp;$E1159),'Hoja de Trabajo para listado'!$CD$151:$DC$151,0)),0)</f>
        <v>0</v>
      </c>
      <c r="R1159" s="243">
        <f t="shared" ca="1" si="39"/>
        <v>0</v>
      </c>
      <c r="S1159" s="249">
        <f ca="1">+R1158+R1159</f>
        <v>0</v>
      </c>
      <c r="T1159" s="243">
        <f ca="1">+S1159</f>
        <v>0</v>
      </c>
      <c r="U1159" s="242">
        <f t="shared" si="40"/>
        <v>2</v>
      </c>
      <c r="V1159" s="333" t="str">
        <f>+VLOOKUP(A1159,bd_lista!$A$3:$E$590,5,FALSE)</f>
        <v>Instituciones Descentralizadas Municipales</v>
      </c>
      <c r="W1159" s="384"/>
      <c r="X1159" s="242">
        <f>+VLOOKUP(A1159,[3]Sheet1!$A$13:$D$744,4,FALSE)</f>
        <v>0</v>
      </c>
      <c r="Y1159" s="242" t="e">
        <f>+VLOOKUP(X1159,bd_lista!$A$3:$C$590,3,FALSE)</f>
        <v>#N/A</v>
      </c>
      <c r="Z1159" s="292"/>
      <c r="AA1159" s="293"/>
    </row>
    <row r="1160" spans="1:27" customFormat="1" ht="27" hidden="1" customHeight="1">
      <c r="A1160" s="32">
        <v>2334</v>
      </c>
      <c r="B1160" s="388">
        <f>+A1160</f>
        <v>2334</v>
      </c>
      <c r="C1160" s="247" t="str">
        <f>+VLOOKUP(A1160,bd_lista!$A$3:$C$590,3,FALSE)</f>
        <v>ENTIDAD DESCENTRALIZADA MUNICIPAL DE MAQUINARIA Y EQUIPO</v>
      </c>
      <c r="D1160" s="385" t="str">
        <f>+C1160</f>
        <v>ENTIDAD DESCENTRALIZADA MUNICIPAL DE MAQUINARIA Y EQUIPO</v>
      </c>
      <c r="E1160" s="242" t="s">
        <v>1304</v>
      </c>
      <c r="F1160" s="243">
        <f ca="1">+IFERROR(INDEX('Hoja de Trabajo para listado'!$A$155:$Z$1048576,MATCH($A1160,'Hoja de Trabajo para listado'!$A$155:$A$1048576,0),MATCH((CUADRO!F$5&amp;$E1160),'Hoja de Trabajo para listado'!$A$151:$Z$151,0)),0)+IFERROR(INDEX('Hoja de Trabajo para listado'!$AB$155:$BA$1048576,MATCH($A1160,'Hoja de Trabajo para listado'!$AB$155:$AB$1048576,0),MATCH((CUADRO!F$5&amp;$E1160),'Hoja de Trabajo para listado'!$AB$151:$BA$151,0)),0)+IFERROR(INDEX('Hoja de Trabajo para listado'!$BC$155:$CB$1048576,MATCH($A1160,'Hoja de Trabajo para listado'!$BC$155:$BC$1048576,0),MATCH((CUADRO!F$5&amp;$E1160),'Hoja de Trabajo para listado'!$BC$151:$CB$151,0)),0)+IFERROR(INDEX('Hoja de Trabajo para listado'!$DE$153:$DG$274,MATCH($A1160,'Hoja de Trabajo para listado'!$DE$153:$DE$1048576,0),MATCH((CUADRO!F$5&amp;$E1160),'Hoja de Trabajo para listado'!$DE$151:$DG$151,0)),0)+IFERROR(INDEX('Hoja de Trabajo para listado'!$CD$155:$DC$1048576,MATCH($A1160,'Hoja de Trabajo para listado'!$CD$155:$CD$1048576,0),MATCH((CUADRO!F$5&amp;$E1160),'Hoja de Trabajo para listado'!$CD$151:$DC$151,0)),0)</f>
        <v>0</v>
      </c>
      <c r="G1160" s="243">
        <f ca="1">+IFERROR(INDEX('Hoja de Trabajo para listado'!$A$155:$Z$1048576,MATCH($A1160,'Hoja de Trabajo para listado'!$A$155:$A$1048576,0),MATCH((CUADRO!G$5&amp;$E1160),'Hoja de Trabajo para listado'!$A$151:$Z$151,0)),0)+IFERROR(INDEX('Hoja de Trabajo para listado'!$AB$155:$BA$1048576,MATCH($A1160,'Hoja de Trabajo para listado'!$AB$155:$AB$1048576,0),MATCH((CUADRO!G$5&amp;$E1160),'Hoja de Trabajo para listado'!$AB$151:$BA$151,0)),0)+IFERROR(INDEX('Hoja de Trabajo para listado'!$BC$155:$CB$1048576,MATCH($A1160,'Hoja de Trabajo para listado'!$BC$155:$BC$1048576,0),MATCH((CUADRO!G$5&amp;$E1160),'Hoja de Trabajo para listado'!$BC$151:$CB$151,0)),0)+IFERROR(INDEX('Hoja de Trabajo para listado'!$DE$153:$DG$274,MATCH($A1160,'Hoja de Trabajo para listado'!$DE$153:$DE$1048576,0),MATCH((CUADRO!G$5&amp;$E1160),'Hoja de Trabajo para listado'!$DE$151:$DG$151,0)),0)+IFERROR(INDEX('Hoja de Trabajo para listado'!$CD$155:$DC$1048576,MATCH($A1160,'Hoja de Trabajo para listado'!$CD$155:$CD$1048576,0),MATCH((CUADRO!G$5&amp;$E1160),'Hoja de Trabajo para listado'!$CD$151:$DC$151,0)),0)</f>
        <v>0</v>
      </c>
      <c r="H1160" s="243">
        <f ca="1">+IFERROR(INDEX('Hoja de Trabajo para listado'!$A$155:$Z$1048576,MATCH($A1160,'Hoja de Trabajo para listado'!$A$155:$A$1048576,0),MATCH((CUADRO!H$5&amp;$E1160),'Hoja de Trabajo para listado'!$A$151:$Z$151,0)),0)+IFERROR(INDEX('Hoja de Trabajo para listado'!$AB$155:$BA$1048576,MATCH($A1160,'Hoja de Trabajo para listado'!$AB$155:$AB$1048576,0),MATCH((CUADRO!H$5&amp;$E1160),'Hoja de Trabajo para listado'!$AB$151:$BA$151,0)),0)+IFERROR(INDEX('Hoja de Trabajo para listado'!$BC$155:$CB$1048576,MATCH($A1160,'Hoja de Trabajo para listado'!$BC$155:$BC$1048576,0),MATCH((CUADRO!H$5&amp;$E1160),'Hoja de Trabajo para listado'!$BC$151:$CB$151,0)),0)+IFERROR(INDEX('Hoja de Trabajo para listado'!$DE$153:$DG$274,MATCH($A1160,'Hoja de Trabajo para listado'!$DE$153:$DE$1048576,0),MATCH((CUADRO!H$5&amp;$E1160),'Hoja de Trabajo para listado'!$DE$151:$DG$151,0)),0)+IFERROR(INDEX('Hoja de Trabajo para listado'!$CD$155:$DC$1048576,MATCH($A1160,'Hoja de Trabajo para listado'!$CD$155:$CD$1048576,0),MATCH((CUADRO!H$5&amp;$E1160),'Hoja de Trabajo para listado'!$CD$151:$DC$151,0)),0)</f>
        <v>0</v>
      </c>
      <c r="I1160" s="243">
        <f ca="1">+IFERROR(INDEX('Hoja de Trabajo para listado'!$A$155:$Z$1048576,MATCH($A1160,'Hoja de Trabajo para listado'!$A$155:$A$1048576,0),MATCH((CUADRO!I$5&amp;$E1160),'Hoja de Trabajo para listado'!$A$151:$Z$151,0)),0)+IFERROR(INDEX('Hoja de Trabajo para listado'!$AB$155:$BA$1048576,MATCH($A1160,'Hoja de Trabajo para listado'!$AB$155:$AB$1048576,0),MATCH((CUADRO!I$5&amp;$E1160),'Hoja de Trabajo para listado'!$AB$151:$BA$151,0)),0)+IFERROR(INDEX('Hoja de Trabajo para listado'!$BC$155:$CB$1048576,MATCH($A1160,'Hoja de Trabajo para listado'!$BC$155:$BC$1048576,0),MATCH((CUADRO!I$5&amp;$E1160),'Hoja de Trabajo para listado'!$BC$151:$CB$151,0)),0)+IFERROR(INDEX('Hoja de Trabajo para listado'!$DE$153:$DG$274,MATCH($A1160,'Hoja de Trabajo para listado'!$DE$153:$DE$1048576,0),MATCH((CUADRO!I$5&amp;$E1160),'Hoja de Trabajo para listado'!$DE$151:$DG$151,0)),0)+IFERROR(INDEX('Hoja de Trabajo para listado'!$CD$155:$DC$1048576,MATCH($A1160,'Hoja de Trabajo para listado'!$CD$155:$CD$1048576,0),MATCH((CUADRO!I$5&amp;$E1160),'Hoja de Trabajo para listado'!$CD$151:$DC$151,0)),0)</f>
        <v>0</v>
      </c>
      <c r="J1160" s="243">
        <f ca="1">+IFERROR(INDEX('Hoja de Trabajo para listado'!$A$155:$Z$1048576,MATCH($A1160,'Hoja de Trabajo para listado'!$A$155:$A$1048576,0),MATCH((CUADRO!J$5&amp;$E1160),'Hoja de Trabajo para listado'!$A$151:$Z$151,0)),0)+IFERROR(INDEX('Hoja de Trabajo para listado'!$AB$155:$BA$1048576,MATCH($A1160,'Hoja de Trabajo para listado'!$AB$155:$AB$1048576,0),MATCH((CUADRO!J$5&amp;$E1160),'Hoja de Trabajo para listado'!$AB$151:$BA$151,0)),0)+IFERROR(INDEX('Hoja de Trabajo para listado'!$BC$155:$CB$1048576,MATCH($A1160,'Hoja de Trabajo para listado'!$BC$155:$BC$1048576,0),MATCH((CUADRO!J$5&amp;$E1160),'Hoja de Trabajo para listado'!$BC$151:$CB$151,0)),0)+IFERROR(INDEX('Hoja de Trabajo para listado'!$DE$153:$DG$274,MATCH($A1160,'Hoja de Trabajo para listado'!$DE$153:$DE$1048576,0),MATCH((CUADRO!J$5&amp;$E1160),'Hoja de Trabajo para listado'!$DE$151:$DG$151,0)),0)+IFERROR(INDEX('Hoja de Trabajo para listado'!$CD$155:$DC$1048576,MATCH($A1160,'Hoja de Trabajo para listado'!$CD$155:$CD$1048576,0),MATCH((CUADRO!J$5&amp;$E1160),'Hoja de Trabajo para listado'!$CD$151:$DC$151,0)),0)</f>
        <v>0</v>
      </c>
      <c r="K1160" s="243">
        <f ca="1">+IFERROR(INDEX('Hoja de Trabajo para listado'!$A$155:$Z$1048576,MATCH($A1160,'Hoja de Trabajo para listado'!$A$155:$A$1048576,0),MATCH((CUADRO!K$5&amp;$E1160),'Hoja de Trabajo para listado'!$A$151:$Z$151,0)),0)+IFERROR(INDEX('Hoja de Trabajo para listado'!$AB$155:$BA$1048576,MATCH($A1160,'Hoja de Trabajo para listado'!$AB$155:$AB$1048576,0),MATCH((CUADRO!K$5&amp;$E1160),'Hoja de Trabajo para listado'!$AB$151:$BA$151,0)),0)+IFERROR(INDEX('Hoja de Trabajo para listado'!$BC$155:$CB$1048576,MATCH($A1160,'Hoja de Trabajo para listado'!$BC$155:$BC$1048576,0),MATCH((CUADRO!K$5&amp;$E1160),'Hoja de Trabajo para listado'!$BC$151:$CB$151,0)),0)+IFERROR(INDEX('Hoja de Trabajo para listado'!$DE$153:$DG$274,MATCH($A1160,'Hoja de Trabajo para listado'!$DE$153:$DE$1048576,0),MATCH((CUADRO!K$5&amp;$E1160),'Hoja de Trabajo para listado'!$DE$151:$DG$151,0)),0)+IFERROR(INDEX('Hoja de Trabajo para listado'!$CD$155:$DC$1048576,MATCH($A1160,'Hoja de Trabajo para listado'!$CD$155:$CD$1048576,0),MATCH((CUADRO!K$5&amp;$E1160),'Hoja de Trabajo para listado'!$CD$151:$DC$151,0)),0)</f>
        <v>0</v>
      </c>
      <c r="L1160" s="243">
        <f ca="1">+IFERROR(INDEX('Hoja de Trabajo para listado'!$A$155:$Z$1048576,MATCH($A1160,'Hoja de Trabajo para listado'!$A$155:$A$1048576,0),MATCH((CUADRO!L$5&amp;$E1160),'Hoja de Trabajo para listado'!$A$151:$Z$151,0)),0)+IFERROR(INDEX('Hoja de Trabajo para listado'!$AB$155:$BA$1048576,MATCH($A1160,'Hoja de Trabajo para listado'!$AB$155:$AB$1048576,0),MATCH((CUADRO!L$5&amp;$E1160),'Hoja de Trabajo para listado'!$AB$151:$BA$151,0)),0)+IFERROR(INDEX('Hoja de Trabajo para listado'!$BC$155:$CB$1048576,MATCH($A1160,'Hoja de Trabajo para listado'!$BC$155:$BC$1048576,0),MATCH((CUADRO!L$5&amp;$E1160),'Hoja de Trabajo para listado'!$BC$151:$CB$151,0)),0)+IFERROR(INDEX('Hoja de Trabajo para listado'!$DE$153:$DG$274,MATCH($A1160,'Hoja de Trabajo para listado'!$DE$153:$DE$1048576,0),MATCH((CUADRO!L$5&amp;$E1160),'Hoja de Trabajo para listado'!$DE$151:$DG$151,0)),0)+IFERROR(INDEX('Hoja de Trabajo para listado'!$CD$155:$DC$1048576,MATCH($A1160,'Hoja de Trabajo para listado'!$CD$155:$CD$1048576,0),MATCH((CUADRO!L$5&amp;$E1160),'Hoja de Trabajo para listado'!$CD$151:$DC$151,0)),0)</f>
        <v>0</v>
      </c>
      <c r="M1160" s="243">
        <f ca="1">+IFERROR(INDEX('Hoja de Trabajo para listado'!$A$155:$Z$1048576,MATCH($A1160,'Hoja de Trabajo para listado'!$A$155:$A$1048576,0),MATCH((CUADRO!M$5&amp;$E1160),'Hoja de Trabajo para listado'!$A$151:$Z$151,0)),0)+IFERROR(INDEX('Hoja de Trabajo para listado'!$AB$155:$BA$1048576,MATCH($A1160,'Hoja de Trabajo para listado'!$AB$155:$AB$1048576,0),MATCH((CUADRO!M$5&amp;$E1160),'Hoja de Trabajo para listado'!$AB$151:$BA$151,0)),0)+IFERROR(INDEX('Hoja de Trabajo para listado'!$BC$155:$CB$1048576,MATCH($A1160,'Hoja de Trabajo para listado'!$BC$155:$BC$1048576,0),MATCH((CUADRO!M$5&amp;$E1160),'Hoja de Trabajo para listado'!$BC$151:$CB$151,0)),0)+IFERROR(INDEX('Hoja de Trabajo para listado'!$DE$153:$DG$274,MATCH($A1160,'Hoja de Trabajo para listado'!$DE$153:$DE$1048576,0),MATCH((CUADRO!M$5&amp;$E1160),'Hoja de Trabajo para listado'!$DE$151:$DG$151,0)),0)+IFERROR(INDEX('Hoja de Trabajo para listado'!$CD$155:$DC$1048576,MATCH($A1160,'Hoja de Trabajo para listado'!$CD$155:$CD$1048576,0),MATCH((CUADRO!M$5&amp;$E1160),'Hoja de Trabajo para listado'!$CD$151:$DC$151,0)),0)</f>
        <v>0</v>
      </c>
      <c r="N1160" s="243">
        <f ca="1">+IFERROR(INDEX('Hoja de Trabajo para listado'!$A$155:$Z$1048576,MATCH($A1160,'Hoja de Trabajo para listado'!$A$155:$A$1048576,0),MATCH((CUADRO!N$5&amp;$E1160),'Hoja de Trabajo para listado'!$A$151:$Z$151,0)),0)+IFERROR(INDEX('Hoja de Trabajo para listado'!$AB$155:$BA$1048576,MATCH($A1160,'Hoja de Trabajo para listado'!$AB$155:$AB$1048576,0),MATCH((CUADRO!N$5&amp;$E1160),'Hoja de Trabajo para listado'!$AB$151:$BA$151,0)),0)+IFERROR(INDEX('Hoja de Trabajo para listado'!$BC$155:$CB$1048576,MATCH($A1160,'Hoja de Trabajo para listado'!$BC$155:$BC$1048576,0),MATCH((CUADRO!N$5&amp;$E1160),'Hoja de Trabajo para listado'!$BC$151:$CB$151,0)),0)+IFERROR(INDEX('Hoja de Trabajo para listado'!$DE$153:$DG$274,MATCH($A1160,'Hoja de Trabajo para listado'!$DE$153:$DE$1048576,0),MATCH((CUADRO!N$5&amp;$E1160),'Hoja de Trabajo para listado'!$DE$151:$DG$151,0)),0)+IFERROR(INDEX('Hoja de Trabajo para listado'!$CD$155:$DC$1048576,MATCH($A1160,'Hoja de Trabajo para listado'!$CD$155:$CD$1048576,0),MATCH((CUADRO!N$5&amp;$E1160),'Hoja de Trabajo para listado'!$CD$151:$DC$151,0)),0)</f>
        <v>0</v>
      </c>
      <c r="O1160" s="243">
        <f ca="1">+IFERROR(INDEX('Hoja de Trabajo para listado'!$A$155:$Z$1048576,MATCH($A1160,'Hoja de Trabajo para listado'!$A$155:$A$1048576,0),MATCH((CUADRO!O$5&amp;$E1160),'Hoja de Trabajo para listado'!$A$151:$Z$151,0)),0)+IFERROR(INDEX('Hoja de Trabajo para listado'!$AB$155:$BA$1048576,MATCH($A1160,'Hoja de Trabajo para listado'!$AB$155:$AB$1048576,0),MATCH((CUADRO!O$5&amp;$E1160),'Hoja de Trabajo para listado'!$AB$151:$BA$151,0)),0)+IFERROR(INDEX('Hoja de Trabajo para listado'!$BC$155:$CB$1048576,MATCH($A1160,'Hoja de Trabajo para listado'!$BC$155:$BC$1048576,0),MATCH((CUADRO!O$5&amp;$E1160),'Hoja de Trabajo para listado'!$BC$151:$CB$151,0)),0)+IFERROR(INDEX('Hoja de Trabajo para listado'!$DE$153:$DG$274,MATCH($A1160,'Hoja de Trabajo para listado'!$DE$153:$DE$1048576,0),MATCH((CUADRO!O$5&amp;$E1160),'Hoja de Trabajo para listado'!$DE$151:$DG$151,0)),0)+IFERROR(INDEX('Hoja de Trabajo para listado'!$CD$155:$DC$1048576,MATCH($A1160,'Hoja de Trabajo para listado'!$CD$155:$CD$1048576,0),MATCH((CUADRO!O$5&amp;$E1160),'Hoja de Trabajo para listado'!$CD$151:$DC$151,0)),0)</f>
        <v>0</v>
      </c>
      <c r="P1160" s="243">
        <f ca="1">+IFERROR(INDEX('Hoja de Trabajo para listado'!$A$155:$Z$1048576,MATCH($A1160,'Hoja de Trabajo para listado'!$A$155:$A$1048576,0),MATCH((CUADRO!P$5&amp;$E1160),'Hoja de Trabajo para listado'!$A$151:$Z$151,0)),0)+IFERROR(INDEX('Hoja de Trabajo para listado'!$AB$155:$BA$1048576,MATCH($A1160,'Hoja de Trabajo para listado'!$AB$155:$AB$1048576,0),MATCH((CUADRO!P$5&amp;$E1160),'Hoja de Trabajo para listado'!$AB$151:$BA$151,0)),0)+IFERROR(INDEX('Hoja de Trabajo para listado'!$BC$155:$CB$1048576,MATCH($A1160,'Hoja de Trabajo para listado'!$BC$155:$BC$1048576,0),MATCH((CUADRO!P$5&amp;$E1160),'Hoja de Trabajo para listado'!$BC$151:$CB$151,0)),0)+IFERROR(INDEX('Hoja de Trabajo para listado'!$DE$153:$DG$274,MATCH($A1160,'Hoja de Trabajo para listado'!$DE$153:$DE$1048576,0),MATCH((CUADRO!P$5&amp;$E1160),'Hoja de Trabajo para listado'!$DE$151:$DG$151,0)),0)+IFERROR(INDEX('Hoja de Trabajo para listado'!$CD$155:$DC$1048576,MATCH($A1160,'Hoja de Trabajo para listado'!$CD$155:$CD$1048576,0),MATCH((CUADRO!P$5&amp;$E1160),'Hoja de Trabajo para listado'!$CD$151:$DC$151,0)),0)</f>
        <v>0</v>
      </c>
      <c r="Q1160" s="243">
        <f ca="1">+IFERROR(INDEX('Hoja de Trabajo para listado'!$A$155:$Z$1048576,MATCH($A1160,'Hoja de Trabajo para listado'!$A$155:$A$1048576,0),MATCH((CUADRO!Q$5&amp;$E1160),'Hoja de Trabajo para listado'!$A$151:$Z$151,0)),0)+IFERROR(INDEX('Hoja de Trabajo para listado'!$AB$155:$BA$1048576,MATCH($A1160,'Hoja de Trabajo para listado'!$AB$155:$AB$1048576,0),MATCH((CUADRO!Q$5&amp;$E1160),'Hoja de Trabajo para listado'!$AB$151:$BA$151,0)),0)+IFERROR(INDEX('Hoja de Trabajo para listado'!$BC$155:$CB$1048576,MATCH($A1160,'Hoja de Trabajo para listado'!$BC$155:$BC$1048576,0),MATCH((CUADRO!Q$5&amp;$E1160),'Hoja de Trabajo para listado'!$BC$151:$CB$151,0)),0)+IFERROR(INDEX('Hoja de Trabajo para listado'!$DE$153:$DG$274,MATCH($A1160,'Hoja de Trabajo para listado'!$DE$153:$DE$1048576,0),MATCH((CUADRO!Q$5&amp;$E1160),'Hoja de Trabajo para listado'!$DE$151:$DG$151,0)),0)+IFERROR(INDEX('Hoja de Trabajo para listado'!$CD$155:$DC$1048576,MATCH($A1160,'Hoja de Trabajo para listado'!$CD$155:$CD$1048576,0),MATCH((CUADRO!Q$5&amp;$E1160),'Hoja de Trabajo para listado'!$CD$151:$DC$151,0)),0)</f>
        <v>0</v>
      </c>
      <c r="R1160" s="243">
        <f t="shared" ca="1" si="39"/>
        <v>0</v>
      </c>
      <c r="S1160" s="249"/>
      <c r="T1160" s="243">
        <f ca="1">+T1161</f>
        <v>0</v>
      </c>
      <c r="U1160" s="242">
        <f t="shared" si="40"/>
        <v>1</v>
      </c>
      <c r="V1160" s="333" t="str">
        <f>+VLOOKUP(A1160,bd_lista!$A$3:$E$590,5,FALSE)</f>
        <v>Empresas Municipales</v>
      </c>
      <c r="W1160" s="383" t="str">
        <f>+V1160</f>
        <v>Empresas Municipales</v>
      </c>
      <c r="X1160" s="242">
        <f>+VLOOKUP(A1160,[3]Sheet1!$A$13:$D$744,4,FALSE)</f>
        <v>0</v>
      </c>
      <c r="Y1160" s="242" t="e">
        <f>+VLOOKUP(X1160,bd_lista!$A$3:$C$590,3,FALSE)</f>
        <v>#N/A</v>
      </c>
      <c r="Z1160" s="294">
        <f>+X1160</f>
        <v>0</v>
      </c>
      <c r="AA1160" s="319" t="e">
        <f>+Y1160</f>
        <v>#N/A</v>
      </c>
    </row>
    <row r="1161" spans="1:27" customFormat="1" ht="27" hidden="1" customHeight="1">
      <c r="A1161" s="32">
        <v>2334</v>
      </c>
      <c r="B1161" s="389"/>
      <c r="C1161" s="247" t="str">
        <f>+VLOOKUP(A1161,bd_lista!$A$3:$C$590,3,FALSE)</f>
        <v>ENTIDAD DESCENTRALIZADA MUNICIPAL DE MAQUINARIA Y EQUIPO</v>
      </c>
      <c r="D1161" s="386"/>
      <c r="E1161" s="244" t="s">
        <v>1305</v>
      </c>
      <c r="F1161" s="243">
        <f ca="1">+IFERROR(INDEX('Hoja de Trabajo para listado'!$A$155:$Z$1048576,MATCH($A1161,'Hoja de Trabajo para listado'!$A$155:$A$1048576,0),MATCH((CUADRO!F$5&amp;$E1161),'Hoja de Trabajo para listado'!$A$151:$Z$151,0)),0)+IFERROR(INDEX('Hoja de Trabajo para listado'!$AB$155:$BA$1048576,MATCH($A1161,'Hoja de Trabajo para listado'!$AB$155:$AB$1048576,0),MATCH((CUADRO!F$5&amp;$E1161),'Hoja de Trabajo para listado'!$AB$151:$BA$151,0)),0)+IFERROR(INDEX('Hoja de Trabajo para listado'!$BC$155:$CB$1048576,MATCH($A1161,'Hoja de Trabajo para listado'!$BC$155:$BC$1048576,0),MATCH((CUADRO!F$5&amp;$E1161),'Hoja de Trabajo para listado'!$BC$151:$CB$151,0)),0)+IFERROR(INDEX('Hoja de Trabajo para listado'!$DE$153:$DG$274,MATCH($A1161,'Hoja de Trabajo para listado'!$DE$153:$DE$1048576,0),MATCH((CUADRO!F$5&amp;$E1161),'Hoja de Trabajo para listado'!$DE$151:$DG$151,0)),0)+IFERROR(INDEX('Hoja de Trabajo para listado'!$CD$155:$DC$1048576,MATCH($A1161,'Hoja de Trabajo para listado'!$CD$155:$CD$1048576,0),MATCH((CUADRO!F$5&amp;$E1161),'Hoja de Trabajo para listado'!$CD$151:$DC$151,0)),0)</f>
        <v>0</v>
      </c>
      <c r="G1161" s="243">
        <f ca="1">+IFERROR(INDEX('Hoja de Trabajo para listado'!$A$155:$Z$1048576,MATCH($A1161,'Hoja de Trabajo para listado'!$A$155:$A$1048576,0),MATCH((CUADRO!G$5&amp;$E1161),'Hoja de Trabajo para listado'!$A$151:$Z$151,0)),0)+IFERROR(INDEX('Hoja de Trabajo para listado'!$AB$155:$BA$1048576,MATCH($A1161,'Hoja de Trabajo para listado'!$AB$155:$AB$1048576,0),MATCH((CUADRO!G$5&amp;$E1161),'Hoja de Trabajo para listado'!$AB$151:$BA$151,0)),0)+IFERROR(INDEX('Hoja de Trabajo para listado'!$BC$155:$CB$1048576,MATCH($A1161,'Hoja de Trabajo para listado'!$BC$155:$BC$1048576,0),MATCH((CUADRO!G$5&amp;$E1161),'Hoja de Trabajo para listado'!$BC$151:$CB$151,0)),0)+IFERROR(INDEX('Hoja de Trabajo para listado'!$DE$153:$DG$274,MATCH($A1161,'Hoja de Trabajo para listado'!$DE$153:$DE$1048576,0),MATCH((CUADRO!G$5&amp;$E1161),'Hoja de Trabajo para listado'!$DE$151:$DG$151,0)),0)+IFERROR(INDEX('Hoja de Trabajo para listado'!$CD$155:$DC$1048576,MATCH($A1161,'Hoja de Trabajo para listado'!$CD$155:$CD$1048576,0),MATCH((CUADRO!G$5&amp;$E1161),'Hoja de Trabajo para listado'!$CD$151:$DC$151,0)),0)</f>
        <v>0</v>
      </c>
      <c r="H1161" s="243">
        <f ca="1">+IFERROR(INDEX('Hoja de Trabajo para listado'!$A$155:$Z$1048576,MATCH($A1161,'Hoja de Trabajo para listado'!$A$155:$A$1048576,0),MATCH((CUADRO!H$5&amp;$E1161),'Hoja de Trabajo para listado'!$A$151:$Z$151,0)),0)+IFERROR(INDEX('Hoja de Trabajo para listado'!$AB$155:$BA$1048576,MATCH($A1161,'Hoja de Trabajo para listado'!$AB$155:$AB$1048576,0),MATCH((CUADRO!H$5&amp;$E1161),'Hoja de Trabajo para listado'!$AB$151:$BA$151,0)),0)+IFERROR(INDEX('Hoja de Trabajo para listado'!$BC$155:$CB$1048576,MATCH($A1161,'Hoja de Trabajo para listado'!$BC$155:$BC$1048576,0),MATCH((CUADRO!H$5&amp;$E1161),'Hoja de Trabajo para listado'!$BC$151:$CB$151,0)),0)+IFERROR(INDEX('Hoja de Trabajo para listado'!$DE$153:$DG$274,MATCH($A1161,'Hoja de Trabajo para listado'!$DE$153:$DE$1048576,0),MATCH((CUADRO!H$5&amp;$E1161),'Hoja de Trabajo para listado'!$DE$151:$DG$151,0)),0)+IFERROR(INDEX('Hoja de Trabajo para listado'!$CD$155:$DC$1048576,MATCH($A1161,'Hoja de Trabajo para listado'!$CD$155:$CD$1048576,0),MATCH((CUADRO!H$5&amp;$E1161),'Hoja de Trabajo para listado'!$CD$151:$DC$151,0)),0)</f>
        <v>0</v>
      </c>
      <c r="I1161" s="243">
        <f ca="1">+IFERROR(INDEX('Hoja de Trabajo para listado'!$A$155:$Z$1048576,MATCH($A1161,'Hoja de Trabajo para listado'!$A$155:$A$1048576,0),MATCH((CUADRO!I$5&amp;$E1161),'Hoja de Trabajo para listado'!$A$151:$Z$151,0)),0)+IFERROR(INDEX('Hoja de Trabajo para listado'!$AB$155:$BA$1048576,MATCH($A1161,'Hoja de Trabajo para listado'!$AB$155:$AB$1048576,0),MATCH((CUADRO!I$5&amp;$E1161),'Hoja de Trabajo para listado'!$AB$151:$BA$151,0)),0)+IFERROR(INDEX('Hoja de Trabajo para listado'!$BC$155:$CB$1048576,MATCH($A1161,'Hoja de Trabajo para listado'!$BC$155:$BC$1048576,0),MATCH((CUADRO!I$5&amp;$E1161),'Hoja de Trabajo para listado'!$BC$151:$CB$151,0)),0)+IFERROR(INDEX('Hoja de Trabajo para listado'!$DE$153:$DG$274,MATCH($A1161,'Hoja de Trabajo para listado'!$DE$153:$DE$1048576,0),MATCH((CUADRO!I$5&amp;$E1161),'Hoja de Trabajo para listado'!$DE$151:$DG$151,0)),0)+IFERROR(INDEX('Hoja de Trabajo para listado'!$CD$155:$DC$1048576,MATCH($A1161,'Hoja de Trabajo para listado'!$CD$155:$CD$1048576,0),MATCH((CUADRO!I$5&amp;$E1161),'Hoja de Trabajo para listado'!$CD$151:$DC$151,0)),0)</f>
        <v>0</v>
      </c>
      <c r="J1161" s="243">
        <f ca="1">+IFERROR(INDEX('Hoja de Trabajo para listado'!$A$155:$Z$1048576,MATCH($A1161,'Hoja de Trabajo para listado'!$A$155:$A$1048576,0),MATCH((CUADRO!J$5&amp;$E1161),'Hoja de Trabajo para listado'!$A$151:$Z$151,0)),0)+IFERROR(INDEX('Hoja de Trabajo para listado'!$AB$155:$BA$1048576,MATCH($A1161,'Hoja de Trabajo para listado'!$AB$155:$AB$1048576,0),MATCH((CUADRO!J$5&amp;$E1161),'Hoja de Trabajo para listado'!$AB$151:$BA$151,0)),0)+IFERROR(INDEX('Hoja de Trabajo para listado'!$BC$155:$CB$1048576,MATCH($A1161,'Hoja de Trabajo para listado'!$BC$155:$BC$1048576,0),MATCH((CUADRO!J$5&amp;$E1161),'Hoja de Trabajo para listado'!$BC$151:$CB$151,0)),0)+IFERROR(INDEX('Hoja de Trabajo para listado'!$DE$153:$DG$274,MATCH($A1161,'Hoja de Trabajo para listado'!$DE$153:$DE$1048576,0),MATCH((CUADRO!J$5&amp;$E1161),'Hoja de Trabajo para listado'!$DE$151:$DG$151,0)),0)+IFERROR(INDEX('Hoja de Trabajo para listado'!$CD$155:$DC$1048576,MATCH($A1161,'Hoja de Trabajo para listado'!$CD$155:$CD$1048576,0),MATCH((CUADRO!J$5&amp;$E1161),'Hoja de Trabajo para listado'!$CD$151:$DC$151,0)),0)</f>
        <v>0</v>
      </c>
      <c r="K1161" s="243">
        <f ca="1">+IFERROR(INDEX('Hoja de Trabajo para listado'!$A$155:$Z$1048576,MATCH($A1161,'Hoja de Trabajo para listado'!$A$155:$A$1048576,0),MATCH((CUADRO!K$5&amp;$E1161),'Hoja de Trabajo para listado'!$A$151:$Z$151,0)),0)+IFERROR(INDEX('Hoja de Trabajo para listado'!$AB$155:$BA$1048576,MATCH($A1161,'Hoja de Trabajo para listado'!$AB$155:$AB$1048576,0),MATCH((CUADRO!K$5&amp;$E1161),'Hoja de Trabajo para listado'!$AB$151:$BA$151,0)),0)+IFERROR(INDEX('Hoja de Trabajo para listado'!$BC$155:$CB$1048576,MATCH($A1161,'Hoja de Trabajo para listado'!$BC$155:$BC$1048576,0),MATCH((CUADRO!K$5&amp;$E1161),'Hoja de Trabajo para listado'!$BC$151:$CB$151,0)),0)+IFERROR(INDEX('Hoja de Trabajo para listado'!$DE$153:$DG$274,MATCH($A1161,'Hoja de Trabajo para listado'!$DE$153:$DE$1048576,0),MATCH((CUADRO!K$5&amp;$E1161),'Hoja de Trabajo para listado'!$DE$151:$DG$151,0)),0)+IFERROR(INDEX('Hoja de Trabajo para listado'!$CD$155:$DC$1048576,MATCH($A1161,'Hoja de Trabajo para listado'!$CD$155:$CD$1048576,0),MATCH((CUADRO!K$5&amp;$E1161),'Hoja de Trabajo para listado'!$CD$151:$DC$151,0)),0)</f>
        <v>0</v>
      </c>
      <c r="L1161" s="243">
        <f ca="1">+IFERROR(INDEX('Hoja de Trabajo para listado'!$A$155:$Z$1048576,MATCH($A1161,'Hoja de Trabajo para listado'!$A$155:$A$1048576,0),MATCH((CUADRO!L$5&amp;$E1161),'Hoja de Trabajo para listado'!$A$151:$Z$151,0)),0)+IFERROR(INDEX('Hoja de Trabajo para listado'!$AB$155:$BA$1048576,MATCH($A1161,'Hoja de Trabajo para listado'!$AB$155:$AB$1048576,0),MATCH((CUADRO!L$5&amp;$E1161),'Hoja de Trabajo para listado'!$AB$151:$BA$151,0)),0)+IFERROR(INDEX('Hoja de Trabajo para listado'!$BC$155:$CB$1048576,MATCH($A1161,'Hoja de Trabajo para listado'!$BC$155:$BC$1048576,0),MATCH((CUADRO!L$5&amp;$E1161),'Hoja de Trabajo para listado'!$BC$151:$CB$151,0)),0)+IFERROR(INDEX('Hoja de Trabajo para listado'!$DE$153:$DG$274,MATCH($A1161,'Hoja de Trabajo para listado'!$DE$153:$DE$1048576,0),MATCH((CUADRO!L$5&amp;$E1161),'Hoja de Trabajo para listado'!$DE$151:$DG$151,0)),0)+IFERROR(INDEX('Hoja de Trabajo para listado'!$CD$155:$DC$1048576,MATCH($A1161,'Hoja de Trabajo para listado'!$CD$155:$CD$1048576,0),MATCH((CUADRO!L$5&amp;$E1161),'Hoja de Trabajo para listado'!$CD$151:$DC$151,0)),0)</f>
        <v>0</v>
      </c>
      <c r="M1161" s="243">
        <f ca="1">+IFERROR(INDEX('Hoja de Trabajo para listado'!$A$155:$Z$1048576,MATCH($A1161,'Hoja de Trabajo para listado'!$A$155:$A$1048576,0),MATCH((CUADRO!M$5&amp;$E1161),'Hoja de Trabajo para listado'!$A$151:$Z$151,0)),0)+IFERROR(INDEX('Hoja de Trabajo para listado'!$AB$155:$BA$1048576,MATCH($A1161,'Hoja de Trabajo para listado'!$AB$155:$AB$1048576,0),MATCH((CUADRO!M$5&amp;$E1161),'Hoja de Trabajo para listado'!$AB$151:$BA$151,0)),0)+IFERROR(INDEX('Hoja de Trabajo para listado'!$BC$155:$CB$1048576,MATCH($A1161,'Hoja de Trabajo para listado'!$BC$155:$BC$1048576,0),MATCH((CUADRO!M$5&amp;$E1161),'Hoja de Trabajo para listado'!$BC$151:$CB$151,0)),0)+IFERROR(INDEX('Hoja de Trabajo para listado'!$DE$153:$DG$274,MATCH($A1161,'Hoja de Trabajo para listado'!$DE$153:$DE$1048576,0),MATCH((CUADRO!M$5&amp;$E1161),'Hoja de Trabajo para listado'!$DE$151:$DG$151,0)),0)+IFERROR(INDEX('Hoja de Trabajo para listado'!$CD$155:$DC$1048576,MATCH($A1161,'Hoja de Trabajo para listado'!$CD$155:$CD$1048576,0),MATCH((CUADRO!M$5&amp;$E1161),'Hoja de Trabajo para listado'!$CD$151:$DC$151,0)),0)</f>
        <v>0</v>
      </c>
      <c r="N1161" s="243">
        <f ca="1">+IFERROR(INDEX('Hoja de Trabajo para listado'!$A$155:$Z$1048576,MATCH($A1161,'Hoja de Trabajo para listado'!$A$155:$A$1048576,0),MATCH((CUADRO!N$5&amp;$E1161),'Hoja de Trabajo para listado'!$A$151:$Z$151,0)),0)+IFERROR(INDEX('Hoja de Trabajo para listado'!$AB$155:$BA$1048576,MATCH($A1161,'Hoja de Trabajo para listado'!$AB$155:$AB$1048576,0),MATCH((CUADRO!N$5&amp;$E1161),'Hoja de Trabajo para listado'!$AB$151:$BA$151,0)),0)+IFERROR(INDEX('Hoja de Trabajo para listado'!$BC$155:$CB$1048576,MATCH($A1161,'Hoja de Trabajo para listado'!$BC$155:$BC$1048576,0),MATCH((CUADRO!N$5&amp;$E1161),'Hoja de Trabajo para listado'!$BC$151:$CB$151,0)),0)+IFERROR(INDEX('Hoja de Trabajo para listado'!$DE$153:$DG$274,MATCH($A1161,'Hoja de Trabajo para listado'!$DE$153:$DE$1048576,0),MATCH((CUADRO!N$5&amp;$E1161),'Hoja de Trabajo para listado'!$DE$151:$DG$151,0)),0)+IFERROR(INDEX('Hoja de Trabajo para listado'!$CD$155:$DC$1048576,MATCH($A1161,'Hoja de Trabajo para listado'!$CD$155:$CD$1048576,0),MATCH((CUADRO!N$5&amp;$E1161),'Hoja de Trabajo para listado'!$CD$151:$DC$151,0)),0)</f>
        <v>0</v>
      </c>
      <c r="O1161" s="243">
        <f ca="1">+IFERROR(INDEX('Hoja de Trabajo para listado'!$A$155:$Z$1048576,MATCH($A1161,'Hoja de Trabajo para listado'!$A$155:$A$1048576,0),MATCH((CUADRO!O$5&amp;$E1161),'Hoja de Trabajo para listado'!$A$151:$Z$151,0)),0)+IFERROR(INDEX('Hoja de Trabajo para listado'!$AB$155:$BA$1048576,MATCH($A1161,'Hoja de Trabajo para listado'!$AB$155:$AB$1048576,0),MATCH((CUADRO!O$5&amp;$E1161),'Hoja de Trabajo para listado'!$AB$151:$BA$151,0)),0)+IFERROR(INDEX('Hoja de Trabajo para listado'!$BC$155:$CB$1048576,MATCH($A1161,'Hoja de Trabajo para listado'!$BC$155:$BC$1048576,0),MATCH((CUADRO!O$5&amp;$E1161),'Hoja de Trabajo para listado'!$BC$151:$CB$151,0)),0)+IFERROR(INDEX('Hoja de Trabajo para listado'!$DE$153:$DG$274,MATCH($A1161,'Hoja de Trabajo para listado'!$DE$153:$DE$1048576,0),MATCH((CUADRO!O$5&amp;$E1161),'Hoja de Trabajo para listado'!$DE$151:$DG$151,0)),0)+IFERROR(INDEX('Hoja de Trabajo para listado'!$CD$155:$DC$1048576,MATCH($A1161,'Hoja de Trabajo para listado'!$CD$155:$CD$1048576,0),MATCH((CUADRO!O$5&amp;$E1161),'Hoja de Trabajo para listado'!$CD$151:$DC$151,0)),0)</f>
        <v>0</v>
      </c>
      <c r="P1161" s="243">
        <f ca="1">+IFERROR(INDEX('Hoja de Trabajo para listado'!$A$155:$Z$1048576,MATCH($A1161,'Hoja de Trabajo para listado'!$A$155:$A$1048576,0),MATCH((CUADRO!P$5&amp;$E1161),'Hoja de Trabajo para listado'!$A$151:$Z$151,0)),0)+IFERROR(INDEX('Hoja de Trabajo para listado'!$AB$155:$BA$1048576,MATCH($A1161,'Hoja de Trabajo para listado'!$AB$155:$AB$1048576,0),MATCH((CUADRO!P$5&amp;$E1161),'Hoja de Trabajo para listado'!$AB$151:$BA$151,0)),0)+IFERROR(INDEX('Hoja de Trabajo para listado'!$BC$155:$CB$1048576,MATCH($A1161,'Hoja de Trabajo para listado'!$BC$155:$BC$1048576,0),MATCH((CUADRO!P$5&amp;$E1161),'Hoja de Trabajo para listado'!$BC$151:$CB$151,0)),0)+IFERROR(INDEX('Hoja de Trabajo para listado'!$DE$153:$DG$274,MATCH($A1161,'Hoja de Trabajo para listado'!$DE$153:$DE$1048576,0),MATCH((CUADRO!P$5&amp;$E1161),'Hoja de Trabajo para listado'!$DE$151:$DG$151,0)),0)+IFERROR(INDEX('Hoja de Trabajo para listado'!$CD$155:$DC$1048576,MATCH($A1161,'Hoja de Trabajo para listado'!$CD$155:$CD$1048576,0),MATCH((CUADRO!P$5&amp;$E1161),'Hoja de Trabajo para listado'!$CD$151:$DC$151,0)),0)</f>
        <v>0</v>
      </c>
      <c r="Q1161" s="243">
        <f ca="1">+IFERROR(INDEX('Hoja de Trabajo para listado'!$A$155:$Z$1048576,MATCH($A1161,'Hoja de Trabajo para listado'!$A$155:$A$1048576,0),MATCH((CUADRO!Q$5&amp;$E1161),'Hoja de Trabajo para listado'!$A$151:$Z$151,0)),0)+IFERROR(INDEX('Hoja de Trabajo para listado'!$AB$155:$BA$1048576,MATCH($A1161,'Hoja de Trabajo para listado'!$AB$155:$AB$1048576,0),MATCH((CUADRO!Q$5&amp;$E1161),'Hoja de Trabajo para listado'!$AB$151:$BA$151,0)),0)+IFERROR(INDEX('Hoja de Trabajo para listado'!$BC$155:$CB$1048576,MATCH($A1161,'Hoja de Trabajo para listado'!$BC$155:$BC$1048576,0),MATCH((CUADRO!Q$5&amp;$E1161),'Hoja de Trabajo para listado'!$BC$151:$CB$151,0)),0)+IFERROR(INDEX('Hoja de Trabajo para listado'!$DE$153:$DG$274,MATCH($A1161,'Hoja de Trabajo para listado'!$DE$153:$DE$1048576,0),MATCH((CUADRO!Q$5&amp;$E1161),'Hoja de Trabajo para listado'!$DE$151:$DG$151,0)),0)+IFERROR(INDEX('Hoja de Trabajo para listado'!$CD$155:$DC$1048576,MATCH($A1161,'Hoja de Trabajo para listado'!$CD$155:$CD$1048576,0),MATCH((CUADRO!Q$5&amp;$E1161),'Hoja de Trabajo para listado'!$CD$151:$DC$151,0)),0)</f>
        <v>0</v>
      </c>
      <c r="R1161" s="243">
        <f t="shared" ca="1" si="39"/>
        <v>0</v>
      </c>
      <c r="S1161" s="249">
        <f ca="1">+R1160+R1161</f>
        <v>0</v>
      </c>
      <c r="T1161" s="243">
        <f ca="1">+S1161</f>
        <v>0</v>
      </c>
      <c r="U1161" s="242">
        <f t="shared" si="40"/>
        <v>2</v>
      </c>
      <c r="V1161" s="333" t="str">
        <f>+VLOOKUP(A1161,bd_lista!$A$3:$E$590,5,FALSE)</f>
        <v>Empresas Municipales</v>
      </c>
      <c r="W1161" s="384"/>
      <c r="X1161" s="242">
        <f>+VLOOKUP(A1161,[3]Sheet1!$A$13:$D$744,4,FALSE)</f>
        <v>0</v>
      </c>
      <c r="Y1161" s="242" t="e">
        <f>+VLOOKUP(X1161,bd_lista!$A$3:$C$590,3,FALSE)</f>
        <v>#N/A</v>
      </c>
      <c r="Z1161" s="292"/>
      <c r="AA1161" s="321"/>
    </row>
    <row r="1162" spans="1:27" customFormat="1" ht="27" hidden="1" customHeight="1">
      <c r="A1162" s="32">
        <v>2336</v>
      </c>
      <c r="B1162" s="388">
        <f>+A1162</f>
        <v>2336</v>
      </c>
      <c r="C1162" s="247" t="str">
        <f>+VLOOKUP(A1162,bd_lista!$A$3:$C$590,3,FALSE)</f>
        <v>EMPRESA PÚBLICA DEPARTAMENTAL FÁBRICA DE CALAMINAS Y CLAVOS POTOSI</v>
      </c>
      <c r="D1162" s="385" t="str">
        <f>+C1162</f>
        <v>EMPRESA PÚBLICA DEPARTAMENTAL FÁBRICA DE CALAMINAS Y CLAVOS POTOSI</v>
      </c>
      <c r="E1162" s="242" t="s">
        <v>1304</v>
      </c>
      <c r="F1162" s="243">
        <f ca="1">+IFERROR(INDEX('Hoja de Trabajo para listado'!$A$155:$Z$1048576,MATCH($A1162,'Hoja de Trabajo para listado'!$A$155:$A$1048576,0),MATCH((CUADRO!F$5&amp;$E1162),'Hoja de Trabajo para listado'!$A$151:$Z$151,0)),0)+IFERROR(INDEX('Hoja de Trabajo para listado'!$AB$155:$BA$1048576,MATCH($A1162,'Hoja de Trabajo para listado'!$AB$155:$AB$1048576,0),MATCH((CUADRO!F$5&amp;$E1162),'Hoja de Trabajo para listado'!$AB$151:$BA$151,0)),0)+IFERROR(INDEX('Hoja de Trabajo para listado'!$BC$155:$CB$1048576,MATCH($A1162,'Hoja de Trabajo para listado'!$BC$155:$BC$1048576,0),MATCH((CUADRO!F$5&amp;$E1162),'Hoja de Trabajo para listado'!$BC$151:$CB$151,0)),0)+IFERROR(INDEX('Hoja de Trabajo para listado'!$DE$153:$DG$274,MATCH($A1162,'Hoja de Trabajo para listado'!$DE$153:$DE$1048576,0),MATCH((CUADRO!F$5&amp;$E1162),'Hoja de Trabajo para listado'!$DE$151:$DG$151,0)),0)+IFERROR(INDEX('Hoja de Trabajo para listado'!$CD$155:$DC$1048576,MATCH($A1162,'Hoja de Trabajo para listado'!$CD$155:$CD$1048576,0),MATCH((CUADRO!F$5&amp;$E1162),'Hoja de Trabajo para listado'!$CD$151:$DC$151,0)),0)</f>
        <v>0</v>
      </c>
      <c r="G1162" s="243">
        <f ca="1">+IFERROR(INDEX('Hoja de Trabajo para listado'!$A$155:$Z$1048576,MATCH($A1162,'Hoja de Trabajo para listado'!$A$155:$A$1048576,0),MATCH((CUADRO!G$5&amp;$E1162),'Hoja de Trabajo para listado'!$A$151:$Z$151,0)),0)+IFERROR(INDEX('Hoja de Trabajo para listado'!$AB$155:$BA$1048576,MATCH($A1162,'Hoja de Trabajo para listado'!$AB$155:$AB$1048576,0),MATCH((CUADRO!G$5&amp;$E1162),'Hoja de Trabajo para listado'!$AB$151:$BA$151,0)),0)+IFERROR(INDEX('Hoja de Trabajo para listado'!$BC$155:$CB$1048576,MATCH($A1162,'Hoja de Trabajo para listado'!$BC$155:$BC$1048576,0),MATCH((CUADRO!G$5&amp;$E1162),'Hoja de Trabajo para listado'!$BC$151:$CB$151,0)),0)+IFERROR(INDEX('Hoja de Trabajo para listado'!$DE$153:$DG$274,MATCH($A1162,'Hoja de Trabajo para listado'!$DE$153:$DE$1048576,0),MATCH((CUADRO!G$5&amp;$E1162),'Hoja de Trabajo para listado'!$DE$151:$DG$151,0)),0)+IFERROR(INDEX('Hoja de Trabajo para listado'!$CD$155:$DC$1048576,MATCH($A1162,'Hoja de Trabajo para listado'!$CD$155:$CD$1048576,0),MATCH((CUADRO!G$5&amp;$E1162),'Hoja de Trabajo para listado'!$CD$151:$DC$151,0)),0)</f>
        <v>0</v>
      </c>
      <c r="H1162" s="243">
        <f ca="1">+IFERROR(INDEX('Hoja de Trabajo para listado'!$A$155:$Z$1048576,MATCH($A1162,'Hoja de Trabajo para listado'!$A$155:$A$1048576,0),MATCH((CUADRO!H$5&amp;$E1162),'Hoja de Trabajo para listado'!$A$151:$Z$151,0)),0)+IFERROR(INDEX('Hoja de Trabajo para listado'!$AB$155:$BA$1048576,MATCH($A1162,'Hoja de Trabajo para listado'!$AB$155:$AB$1048576,0),MATCH((CUADRO!H$5&amp;$E1162),'Hoja de Trabajo para listado'!$AB$151:$BA$151,0)),0)+IFERROR(INDEX('Hoja de Trabajo para listado'!$BC$155:$CB$1048576,MATCH($A1162,'Hoja de Trabajo para listado'!$BC$155:$BC$1048576,0),MATCH((CUADRO!H$5&amp;$E1162),'Hoja de Trabajo para listado'!$BC$151:$CB$151,0)),0)+IFERROR(INDEX('Hoja de Trabajo para listado'!$DE$153:$DG$274,MATCH($A1162,'Hoja de Trabajo para listado'!$DE$153:$DE$1048576,0),MATCH((CUADRO!H$5&amp;$E1162),'Hoja de Trabajo para listado'!$DE$151:$DG$151,0)),0)+IFERROR(INDEX('Hoja de Trabajo para listado'!$CD$155:$DC$1048576,MATCH($A1162,'Hoja de Trabajo para listado'!$CD$155:$CD$1048576,0),MATCH((CUADRO!H$5&amp;$E1162),'Hoja de Trabajo para listado'!$CD$151:$DC$151,0)),0)</f>
        <v>0</v>
      </c>
      <c r="I1162" s="243">
        <f ca="1">+IFERROR(INDEX('Hoja de Trabajo para listado'!$A$155:$Z$1048576,MATCH($A1162,'Hoja de Trabajo para listado'!$A$155:$A$1048576,0),MATCH((CUADRO!I$5&amp;$E1162),'Hoja de Trabajo para listado'!$A$151:$Z$151,0)),0)+IFERROR(INDEX('Hoja de Trabajo para listado'!$AB$155:$BA$1048576,MATCH($A1162,'Hoja de Trabajo para listado'!$AB$155:$AB$1048576,0),MATCH((CUADRO!I$5&amp;$E1162),'Hoja de Trabajo para listado'!$AB$151:$BA$151,0)),0)+IFERROR(INDEX('Hoja de Trabajo para listado'!$BC$155:$CB$1048576,MATCH($A1162,'Hoja de Trabajo para listado'!$BC$155:$BC$1048576,0),MATCH((CUADRO!I$5&amp;$E1162),'Hoja de Trabajo para listado'!$BC$151:$CB$151,0)),0)+IFERROR(INDEX('Hoja de Trabajo para listado'!$DE$153:$DG$274,MATCH($A1162,'Hoja de Trabajo para listado'!$DE$153:$DE$1048576,0),MATCH((CUADRO!I$5&amp;$E1162),'Hoja de Trabajo para listado'!$DE$151:$DG$151,0)),0)+IFERROR(INDEX('Hoja de Trabajo para listado'!$CD$155:$DC$1048576,MATCH($A1162,'Hoja de Trabajo para listado'!$CD$155:$CD$1048576,0),MATCH((CUADRO!I$5&amp;$E1162),'Hoja de Trabajo para listado'!$CD$151:$DC$151,0)),0)</f>
        <v>0</v>
      </c>
      <c r="J1162" s="243">
        <f ca="1">+IFERROR(INDEX('Hoja de Trabajo para listado'!$A$155:$Z$1048576,MATCH($A1162,'Hoja de Trabajo para listado'!$A$155:$A$1048576,0),MATCH((CUADRO!J$5&amp;$E1162),'Hoja de Trabajo para listado'!$A$151:$Z$151,0)),0)+IFERROR(INDEX('Hoja de Trabajo para listado'!$AB$155:$BA$1048576,MATCH($A1162,'Hoja de Trabajo para listado'!$AB$155:$AB$1048576,0),MATCH((CUADRO!J$5&amp;$E1162),'Hoja de Trabajo para listado'!$AB$151:$BA$151,0)),0)+IFERROR(INDEX('Hoja de Trabajo para listado'!$BC$155:$CB$1048576,MATCH($A1162,'Hoja de Trabajo para listado'!$BC$155:$BC$1048576,0),MATCH((CUADRO!J$5&amp;$E1162),'Hoja de Trabajo para listado'!$BC$151:$CB$151,0)),0)+IFERROR(INDEX('Hoja de Trabajo para listado'!$DE$153:$DG$274,MATCH($A1162,'Hoja de Trabajo para listado'!$DE$153:$DE$1048576,0),MATCH((CUADRO!J$5&amp;$E1162),'Hoja de Trabajo para listado'!$DE$151:$DG$151,0)),0)+IFERROR(INDEX('Hoja de Trabajo para listado'!$CD$155:$DC$1048576,MATCH($A1162,'Hoja de Trabajo para listado'!$CD$155:$CD$1048576,0),MATCH((CUADRO!J$5&amp;$E1162),'Hoja de Trabajo para listado'!$CD$151:$DC$151,0)),0)</f>
        <v>0</v>
      </c>
      <c r="K1162" s="243">
        <f ca="1">+IFERROR(INDEX('Hoja de Trabajo para listado'!$A$155:$Z$1048576,MATCH($A1162,'Hoja de Trabajo para listado'!$A$155:$A$1048576,0),MATCH((CUADRO!K$5&amp;$E1162),'Hoja de Trabajo para listado'!$A$151:$Z$151,0)),0)+IFERROR(INDEX('Hoja de Trabajo para listado'!$AB$155:$BA$1048576,MATCH($A1162,'Hoja de Trabajo para listado'!$AB$155:$AB$1048576,0),MATCH((CUADRO!K$5&amp;$E1162),'Hoja de Trabajo para listado'!$AB$151:$BA$151,0)),0)+IFERROR(INDEX('Hoja de Trabajo para listado'!$BC$155:$CB$1048576,MATCH($A1162,'Hoja de Trabajo para listado'!$BC$155:$BC$1048576,0),MATCH((CUADRO!K$5&amp;$E1162),'Hoja de Trabajo para listado'!$BC$151:$CB$151,0)),0)+IFERROR(INDEX('Hoja de Trabajo para listado'!$DE$153:$DG$274,MATCH($A1162,'Hoja de Trabajo para listado'!$DE$153:$DE$1048576,0),MATCH((CUADRO!K$5&amp;$E1162),'Hoja de Trabajo para listado'!$DE$151:$DG$151,0)),0)+IFERROR(INDEX('Hoja de Trabajo para listado'!$CD$155:$DC$1048576,MATCH($A1162,'Hoja de Trabajo para listado'!$CD$155:$CD$1048576,0),MATCH((CUADRO!K$5&amp;$E1162),'Hoja de Trabajo para listado'!$CD$151:$DC$151,0)),0)</f>
        <v>0</v>
      </c>
      <c r="L1162" s="243">
        <f ca="1">+IFERROR(INDEX('Hoja de Trabajo para listado'!$A$155:$Z$1048576,MATCH($A1162,'Hoja de Trabajo para listado'!$A$155:$A$1048576,0),MATCH((CUADRO!L$5&amp;$E1162),'Hoja de Trabajo para listado'!$A$151:$Z$151,0)),0)+IFERROR(INDEX('Hoja de Trabajo para listado'!$AB$155:$BA$1048576,MATCH($A1162,'Hoja de Trabajo para listado'!$AB$155:$AB$1048576,0),MATCH((CUADRO!L$5&amp;$E1162),'Hoja de Trabajo para listado'!$AB$151:$BA$151,0)),0)+IFERROR(INDEX('Hoja de Trabajo para listado'!$BC$155:$CB$1048576,MATCH($A1162,'Hoja de Trabajo para listado'!$BC$155:$BC$1048576,0),MATCH((CUADRO!L$5&amp;$E1162),'Hoja de Trabajo para listado'!$BC$151:$CB$151,0)),0)+IFERROR(INDEX('Hoja de Trabajo para listado'!$DE$153:$DG$274,MATCH($A1162,'Hoja de Trabajo para listado'!$DE$153:$DE$1048576,0),MATCH((CUADRO!L$5&amp;$E1162),'Hoja de Trabajo para listado'!$DE$151:$DG$151,0)),0)+IFERROR(INDEX('Hoja de Trabajo para listado'!$CD$155:$DC$1048576,MATCH($A1162,'Hoja de Trabajo para listado'!$CD$155:$CD$1048576,0),MATCH((CUADRO!L$5&amp;$E1162),'Hoja de Trabajo para listado'!$CD$151:$DC$151,0)),0)</f>
        <v>0</v>
      </c>
      <c r="M1162" s="243">
        <f ca="1">+IFERROR(INDEX('Hoja de Trabajo para listado'!$A$155:$Z$1048576,MATCH($A1162,'Hoja de Trabajo para listado'!$A$155:$A$1048576,0),MATCH((CUADRO!M$5&amp;$E1162),'Hoja de Trabajo para listado'!$A$151:$Z$151,0)),0)+IFERROR(INDEX('Hoja de Trabajo para listado'!$AB$155:$BA$1048576,MATCH($A1162,'Hoja de Trabajo para listado'!$AB$155:$AB$1048576,0),MATCH((CUADRO!M$5&amp;$E1162),'Hoja de Trabajo para listado'!$AB$151:$BA$151,0)),0)+IFERROR(INDEX('Hoja de Trabajo para listado'!$BC$155:$CB$1048576,MATCH($A1162,'Hoja de Trabajo para listado'!$BC$155:$BC$1048576,0),MATCH((CUADRO!M$5&amp;$E1162),'Hoja de Trabajo para listado'!$BC$151:$CB$151,0)),0)+IFERROR(INDEX('Hoja de Trabajo para listado'!$DE$153:$DG$274,MATCH($A1162,'Hoja de Trabajo para listado'!$DE$153:$DE$1048576,0),MATCH((CUADRO!M$5&amp;$E1162),'Hoja de Trabajo para listado'!$DE$151:$DG$151,0)),0)+IFERROR(INDEX('Hoja de Trabajo para listado'!$CD$155:$DC$1048576,MATCH($A1162,'Hoja de Trabajo para listado'!$CD$155:$CD$1048576,0),MATCH((CUADRO!M$5&amp;$E1162),'Hoja de Trabajo para listado'!$CD$151:$DC$151,0)),0)</f>
        <v>0</v>
      </c>
      <c r="N1162" s="243">
        <f ca="1">+IFERROR(INDEX('Hoja de Trabajo para listado'!$A$155:$Z$1048576,MATCH($A1162,'Hoja de Trabajo para listado'!$A$155:$A$1048576,0),MATCH((CUADRO!N$5&amp;$E1162),'Hoja de Trabajo para listado'!$A$151:$Z$151,0)),0)+IFERROR(INDEX('Hoja de Trabajo para listado'!$AB$155:$BA$1048576,MATCH($A1162,'Hoja de Trabajo para listado'!$AB$155:$AB$1048576,0),MATCH((CUADRO!N$5&amp;$E1162),'Hoja de Trabajo para listado'!$AB$151:$BA$151,0)),0)+IFERROR(INDEX('Hoja de Trabajo para listado'!$BC$155:$CB$1048576,MATCH($A1162,'Hoja de Trabajo para listado'!$BC$155:$BC$1048576,0),MATCH((CUADRO!N$5&amp;$E1162),'Hoja de Trabajo para listado'!$BC$151:$CB$151,0)),0)+IFERROR(INDEX('Hoja de Trabajo para listado'!$DE$153:$DG$274,MATCH($A1162,'Hoja de Trabajo para listado'!$DE$153:$DE$1048576,0),MATCH((CUADRO!N$5&amp;$E1162),'Hoja de Trabajo para listado'!$DE$151:$DG$151,0)),0)+IFERROR(INDEX('Hoja de Trabajo para listado'!$CD$155:$DC$1048576,MATCH($A1162,'Hoja de Trabajo para listado'!$CD$155:$CD$1048576,0),MATCH((CUADRO!N$5&amp;$E1162),'Hoja de Trabajo para listado'!$CD$151:$DC$151,0)),0)</f>
        <v>0</v>
      </c>
      <c r="O1162" s="243">
        <f ca="1">+IFERROR(INDEX('Hoja de Trabajo para listado'!$A$155:$Z$1048576,MATCH($A1162,'Hoja de Trabajo para listado'!$A$155:$A$1048576,0),MATCH((CUADRO!O$5&amp;$E1162),'Hoja de Trabajo para listado'!$A$151:$Z$151,0)),0)+IFERROR(INDEX('Hoja de Trabajo para listado'!$AB$155:$BA$1048576,MATCH($A1162,'Hoja de Trabajo para listado'!$AB$155:$AB$1048576,0),MATCH((CUADRO!O$5&amp;$E1162),'Hoja de Trabajo para listado'!$AB$151:$BA$151,0)),0)+IFERROR(INDEX('Hoja de Trabajo para listado'!$BC$155:$CB$1048576,MATCH($A1162,'Hoja de Trabajo para listado'!$BC$155:$BC$1048576,0),MATCH((CUADRO!O$5&amp;$E1162),'Hoja de Trabajo para listado'!$BC$151:$CB$151,0)),0)+IFERROR(INDEX('Hoja de Trabajo para listado'!$DE$153:$DG$274,MATCH($A1162,'Hoja de Trabajo para listado'!$DE$153:$DE$1048576,0),MATCH((CUADRO!O$5&amp;$E1162),'Hoja de Trabajo para listado'!$DE$151:$DG$151,0)),0)+IFERROR(INDEX('Hoja de Trabajo para listado'!$CD$155:$DC$1048576,MATCH($A1162,'Hoja de Trabajo para listado'!$CD$155:$CD$1048576,0),MATCH((CUADRO!O$5&amp;$E1162),'Hoja de Trabajo para listado'!$CD$151:$DC$151,0)),0)</f>
        <v>0</v>
      </c>
      <c r="P1162" s="243">
        <f ca="1">+IFERROR(INDEX('Hoja de Trabajo para listado'!$A$155:$Z$1048576,MATCH($A1162,'Hoja de Trabajo para listado'!$A$155:$A$1048576,0),MATCH((CUADRO!P$5&amp;$E1162),'Hoja de Trabajo para listado'!$A$151:$Z$151,0)),0)+IFERROR(INDEX('Hoja de Trabajo para listado'!$AB$155:$BA$1048576,MATCH($A1162,'Hoja de Trabajo para listado'!$AB$155:$AB$1048576,0),MATCH((CUADRO!P$5&amp;$E1162),'Hoja de Trabajo para listado'!$AB$151:$BA$151,0)),0)+IFERROR(INDEX('Hoja de Trabajo para listado'!$BC$155:$CB$1048576,MATCH($A1162,'Hoja de Trabajo para listado'!$BC$155:$BC$1048576,0),MATCH((CUADRO!P$5&amp;$E1162),'Hoja de Trabajo para listado'!$BC$151:$CB$151,0)),0)+IFERROR(INDEX('Hoja de Trabajo para listado'!$DE$153:$DG$274,MATCH($A1162,'Hoja de Trabajo para listado'!$DE$153:$DE$1048576,0),MATCH((CUADRO!P$5&amp;$E1162),'Hoja de Trabajo para listado'!$DE$151:$DG$151,0)),0)+IFERROR(INDEX('Hoja de Trabajo para listado'!$CD$155:$DC$1048576,MATCH($A1162,'Hoja de Trabajo para listado'!$CD$155:$CD$1048576,0),MATCH((CUADRO!P$5&amp;$E1162),'Hoja de Trabajo para listado'!$CD$151:$DC$151,0)),0)</f>
        <v>0</v>
      </c>
      <c r="Q1162" s="243">
        <f ca="1">+IFERROR(INDEX('Hoja de Trabajo para listado'!$A$155:$Z$1048576,MATCH($A1162,'Hoja de Trabajo para listado'!$A$155:$A$1048576,0),MATCH((CUADRO!Q$5&amp;$E1162),'Hoja de Trabajo para listado'!$A$151:$Z$151,0)),0)+IFERROR(INDEX('Hoja de Trabajo para listado'!$AB$155:$BA$1048576,MATCH($A1162,'Hoja de Trabajo para listado'!$AB$155:$AB$1048576,0),MATCH((CUADRO!Q$5&amp;$E1162),'Hoja de Trabajo para listado'!$AB$151:$BA$151,0)),0)+IFERROR(INDEX('Hoja de Trabajo para listado'!$BC$155:$CB$1048576,MATCH($A1162,'Hoja de Trabajo para listado'!$BC$155:$BC$1048576,0),MATCH((CUADRO!Q$5&amp;$E1162),'Hoja de Trabajo para listado'!$BC$151:$CB$151,0)),0)+IFERROR(INDEX('Hoja de Trabajo para listado'!$DE$153:$DG$274,MATCH($A1162,'Hoja de Trabajo para listado'!$DE$153:$DE$1048576,0),MATCH((CUADRO!Q$5&amp;$E1162),'Hoja de Trabajo para listado'!$DE$151:$DG$151,0)),0)+IFERROR(INDEX('Hoja de Trabajo para listado'!$CD$155:$DC$1048576,MATCH($A1162,'Hoja de Trabajo para listado'!$CD$155:$CD$1048576,0),MATCH((CUADRO!Q$5&amp;$E1162),'Hoja de Trabajo para listado'!$CD$151:$DC$151,0)),0)</f>
        <v>0</v>
      </c>
      <c r="R1162" s="243">
        <f t="shared" ca="1" si="39"/>
        <v>0</v>
      </c>
      <c r="S1162" s="249"/>
      <c r="T1162" s="243">
        <f ca="1">+T1163</f>
        <v>0</v>
      </c>
      <c r="U1162" s="242">
        <f t="shared" si="40"/>
        <v>1</v>
      </c>
      <c r="V1162" s="333" t="str">
        <f>+VLOOKUP(A1162,bd_lista!$A$3:$E$590,5,FALSE)</f>
        <v>Empresas Departamentales</v>
      </c>
      <c r="W1162" s="383" t="str">
        <f>+V1162</f>
        <v>Empresas Departamentales</v>
      </c>
      <c r="X1162" s="242">
        <f>+VLOOKUP(A1162,[3]Sheet1!$A$13:$D$744,4,FALSE)</f>
        <v>0</v>
      </c>
      <c r="Y1162" s="242" t="e">
        <f>+VLOOKUP(X1162,bd_lista!$A$3:$C$590,3,FALSE)</f>
        <v>#N/A</v>
      </c>
      <c r="Z1162" s="294">
        <f>+X1162</f>
        <v>0</v>
      </c>
      <c r="AA1162" s="295" t="e">
        <f>+Y1162</f>
        <v>#N/A</v>
      </c>
    </row>
    <row r="1163" spans="1:27" customFormat="1" ht="27" hidden="1" customHeight="1">
      <c r="A1163" s="32">
        <v>2336</v>
      </c>
      <c r="B1163" s="389"/>
      <c r="C1163" s="247" t="str">
        <f>+VLOOKUP(A1163,bd_lista!$A$3:$C$590,3,FALSE)</f>
        <v>EMPRESA PÚBLICA DEPARTAMENTAL FÁBRICA DE CALAMINAS Y CLAVOS POTOSI</v>
      </c>
      <c r="D1163" s="386"/>
      <c r="E1163" s="244" t="s">
        <v>1305</v>
      </c>
      <c r="F1163" s="243">
        <f ca="1">+IFERROR(INDEX('Hoja de Trabajo para listado'!$A$155:$Z$1048576,MATCH($A1163,'Hoja de Trabajo para listado'!$A$155:$A$1048576,0),MATCH((CUADRO!F$5&amp;$E1163),'Hoja de Trabajo para listado'!$A$151:$Z$151,0)),0)+IFERROR(INDEX('Hoja de Trabajo para listado'!$AB$155:$BA$1048576,MATCH($A1163,'Hoja de Trabajo para listado'!$AB$155:$AB$1048576,0),MATCH((CUADRO!F$5&amp;$E1163),'Hoja de Trabajo para listado'!$AB$151:$BA$151,0)),0)+IFERROR(INDEX('Hoja de Trabajo para listado'!$BC$155:$CB$1048576,MATCH($A1163,'Hoja de Trabajo para listado'!$BC$155:$BC$1048576,0),MATCH((CUADRO!F$5&amp;$E1163),'Hoja de Trabajo para listado'!$BC$151:$CB$151,0)),0)+IFERROR(INDEX('Hoja de Trabajo para listado'!$DE$153:$DG$274,MATCH($A1163,'Hoja de Trabajo para listado'!$DE$153:$DE$1048576,0),MATCH((CUADRO!F$5&amp;$E1163),'Hoja de Trabajo para listado'!$DE$151:$DG$151,0)),0)+IFERROR(INDEX('Hoja de Trabajo para listado'!$CD$155:$DC$1048576,MATCH($A1163,'Hoja de Trabajo para listado'!$CD$155:$CD$1048576,0),MATCH((CUADRO!F$5&amp;$E1163),'Hoja de Trabajo para listado'!$CD$151:$DC$151,0)),0)</f>
        <v>0</v>
      </c>
      <c r="G1163" s="243">
        <f ca="1">+IFERROR(INDEX('Hoja de Trabajo para listado'!$A$155:$Z$1048576,MATCH($A1163,'Hoja de Trabajo para listado'!$A$155:$A$1048576,0),MATCH((CUADRO!G$5&amp;$E1163),'Hoja de Trabajo para listado'!$A$151:$Z$151,0)),0)+IFERROR(INDEX('Hoja de Trabajo para listado'!$AB$155:$BA$1048576,MATCH($A1163,'Hoja de Trabajo para listado'!$AB$155:$AB$1048576,0),MATCH((CUADRO!G$5&amp;$E1163),'Hoja de Trabajo para listado'!$AB$151:$BA$151,0)),0)+IFERROR(INDEX('Hoja de Trabajo para listado'!$BC$155:$CB$1048576,MATCH($A1163,'Hoja de Trabajo para listado'!$BC$155:$BC$1048576,0),MATCH((CUADRO!G$5&amp;$E1163),'Hoja de Trabajo para listado'!$BC$151:$CB$151,0)),0)+IFERROR(INDEX('Hoja de Trabajo para listado'!$DE$153:$DG$274,MATCH($A1163,'Hoja de Trabajo para listado'!$DE$153:$DE$1048576,0),MATCH((CUADRO!G$5&amp;$E1163),'Hoja de Trabajo para listado'!$DE$151:$DG$151,0)),0)+IFERROR(INDEX('Hoja de Trabajo para listado'!$CD$155:$DC$1048576,MATCH($A1163,'Hoja de Trabajo para listado'!$CD$155:$CD$1048576,0),MATCH((CUADRO!G$5&amp;$E1163),'Hoja de Trabajo para listado'!$CD$151:$DC$151,0)),0)</f>
        <v>0</v>
      </c>
      <c r="H1163" s="243">
        <f ca="1">+IFERROR(INDEX('Hoja de Trabajo para listado'!$A$155:$Z$1048576,MATCH($A1163,'Hoja de Trabajo para listado'!$A$155:$A$1048576,0),MATCH((CUADRO!H$5&amp;$E1163),'Hoja de Trabajo para listado'!$A$151:$Z$151,0)),0)+IFERROR(INDEX('Hoja de Trabajo para listado'!$AB$155:$BA$1048576,MATCH($A1163,'Hoja de Trabajo para listado'!$AB$155:$AB$1048576,0),MATCH((CUADRO!H$5&amp;$E1163),'Hoja de Trabajo para listado'!$AB$151:$BA$151,0)),0)+IFERROR(INDEX('Hoja de Trabajo para listado'!$BC$155:$CB$1048576,MATCH($A1163,'Hoja de Trabajo para listado'!$BC$155:$BC$1048576,0),MATCH((CUADRO!H$5&amp;$E1163),'Hoja de Trabajo para listado'!$BC$151:$CB$151,0)),0)+IFERROR(INDEX('Hoja de Trabajo para listado'!$DE$153:$DG$274,MATCH($A1163,'Hoja de Trabajo para listado'!$DE$153:$DE$1048576,0),MATCH((CUADRO!H$5&amp;$E1163),'Hoja de Trabajo para listado'!$DE$151:$DG$151,0)),0)+IFERROR(INDEX('Hoja de Trabajo para listado'!$CD$155:$DC$1048576,MATCH($A1163,'Hoja de Trabajo para listado'!$CD$155:$CD$1048576,0),MATCH((CUADRO!H$5&amp;$E1163),'Hoja de Trabajo para listado'!$CD$151:$DC$151,0)),0)</f>
        <v>0</v>
      </c>
      <c r="I1163" s="243">
        <f ca="1">+IFERROR(INDEX('Hoja de Trabajo para listado'!$A$155:$Z$1048576,MATCH($A1163,'Hoja de Trabajo para listado'!$A$155:$A$1048576,0),MATCH((CUADRO!I$5&amp;$E1163),'Hoja de Trabajo para listado'!$A$151:$Z$151,0)),0)+IFERROR(INDEX('Hoja de Trabajo para listado'!$AB$155:$BA$1048576,MATCH($A1163,'Hoja de Trabajo para listado'!$AB$155:$AB$1048576,0),MATCH((CUADRO!I$5&amp;$E1163),'Hoja de Trabajo para listado'!$AB$151:$BA$151,0)),0)+IFERROR(INDEX('Hoja de Trabajo para listado'!$BC$155:$CB$1048576,MATCH($A1163,'Hoja de Trabajo para listado'!$BC$155:$BC$1048576,0),MATCH((CUADRO!I$5&amp;$E1163),'Hoja de Trabajo para listado'!$BC$151:$CB$151,0)),0)+IFERROR(INDEX('Hoja de Trabajo para listado'!$DE$153:$DG$274,MATCH($A1163,'Hoja de Trabajo para listado'!$DE$153:$DE$1048576,0),MATCH((CUADRO!I$5&amp;$E1163),'Hoja de Trabajo para listado'!$DE$151:$DG$151,0)),0)+IFERROR(INDEX('Hoja de Trabajo para listado'!$CD$155:$DC$1048576,MATCH($A1163,'Hoja de Trabajo para listado'!$CD$155:$CD$1048576,0),MATCH((CUADRO!I$5&amp;$E1163),'Hoja de Trabajo para listado'!$CD$151:$DC$151,0)),0)</f>
        <v>0</v>
      </c>
      <c r="J1163" s="243">
        <f ca="1">+IFERROR(INDEX('Hoja de Trabajo para listado'!$A$155:$Z$1048576,MATCH($A1163,'Hoja de Trabajo para listado'!$A$155:$A$1048576,0),MATCH((CUADRO!J$5&amp;$E1163),'Hoja de Trabajo para listado'!$A$151:$Z$151,0)),0)+IFERROR(INDEX('Hoja de Trabajo para listado'!$AB$155:$BA$1048576,MATCH($A1163,'Hoja de Trabajo para listado'!$AB$155:$AB$1048576,0),MATCH((CUADRO!J$5&amp;$E1163),'Hoja de Trabajo para listado'!$AB$151:$BA$151,0)),0)+IFERROR(INDEX('Hoja de Trabajo para listado'!$BC$155:$CB$1048576,MATCH($A1163,'Hoja de Trabajo para listado'!$BC$155:$BC$1048576,0),MATCH((CUADRO!J$5&amp;$E1163),'Hoja de Trabajo para listado'!$BC$151:$CB$151,0)),0)+IFERROR(INDEX('Hoja de Trabajo para listado'!$DE$153:$DG$274,MATCH($A1163,'Hoja de Trabajo para listado'!$DE$153:$DE$1048576,0),MATCH((CUADRO!J$5&amp;$E1163),'Hoja de Trabajo para listado'!$DE$151:$DG$151,0)),0)+IFERROR(INDEX('Hoja de Trabajo para listado'!$CD$155:$DC$1048576,MATCH($A1163,'Hoja de Trabajo para listado'!$CD$155:$CD$1048576,0),MATCH((CUADRO!J$5&amp;$E1163),'Hoja de Trabajo para listado'!$CD$151:$DC$151,0)),0)</f>
        <v>0</v>
      </c>
      <c r="K1163" s="243">
        <f ca="1">+IFERROR(INDEX('Hoja de Trabajo para listado'!$A$155:$Z$1048576,MATCH($A1163,'Hoja de Trabajo para listado'!$A$155:$A$1048576,0),MATCH((CUADRO!K$5&amp;$E1163),'Hoja de Trabajo para listado'!$A$151:$Z$151,0)),0)+IFERROR(INDEX('Hoja de Trabajo para listado'!$AB$155:$BA$1048576,MATCH($A1163,'Hoja de Trabajo para listado'!$AB$155:$AB$1048576,0),MATCH((CUADRO!K$5&amp;$E1163),'Hoja de Trabajo para listado'!$AB$151:$BA$151,0)),0)+IFERROR(INDEX('Hoja de Trabajo para listado'!$BC$155:$CB$1048576,MATCH($A1163,'Hoja de Trabajo para listado'!$BC$155:$BC$1048576,0),MATCH((CUADRO!K$5&amp;$E1163),'Hoja de Trabajo para listado'!$BC$151:$CB$151,0)),0)+IFERROR(INDEX('Hoja de Trabajo para listado'!$DE$153:$DG$274,MATCH($A1163,'Hoja de Trabajo para listado'!$DE$153:$DE$1048576,0),MATCH((CUADRO!K$5&amp;$E1163),'Hoja de Trabajo para listado'!$DE$151:$DG$151,0)),0)+IFERROR(INDEX('Hoja de Trabajo para listado'!$CD$155:$DC$1048576,MATCH($A1163,'Hoja de Trabajo para listado'!$CD$155:$CD$1048576,0),MATCH((CUADRO!K$5&amp;$E1163),'Hoja de Trabajo para listado'!$CD$151:$DC$151,0)),0)</f>
        <v>0</v>
      </c>
      <c r="L1163" s="243">
        <f ca="1">+IFERROR(INDEX('Hoja de Trabajo para listado'!$A$155:$Z$1048576,MATCH($A1163,'Hoja de Trabajo para listado'!$A$155:$A$1048576,0),MATCH((CUADRO!L$5&amp;$E1163),'Hoja de Trabajo para listado'!$A$151:$Z$151,0)),0)+IFERROR(INDEX('Hoja de Trabajo para listado'!$AB$155:$BA$1048576,MATCH($A1163,'Hoja de Trabajo para listado'!$AB$155:$AB$1048576,0),MATCH((CUADRO!L$5&amp;$E1163),'Hoja de Trabajo para listado'!$AB$151:$BA$151,0)),0)+IFERROR(INDEX('Hoja de Trabajo para listado'!$BC$155:$CB$1048576,MATCH($A1163,'Hoja de Trabajo para listado'!$BC$155:$BC$1048576,0),MATCH((CUADRO!L$5&amp;$E1163),'Hoja de Trabajo para listado'!$BC$151:$CB$151,0)),0)+IFERROR(INDEX('Hoja de Trabajo para listado'!$DE$153:$DG$274,MATCH($A1163,'Hoja de Trabajo para listado'!$DE$153:$DE$1048576,0),MATCH((CUADRO!L$5&amp;$E1163),'Hoja de Trabajo para listado'!$DE$151:$DG$151,0)),0)+IFERROR(INDEX('Hoja de Trabajo para listado'!$CD$155:$DC$1048576,MATCH($A1163,'Hoja de Trabajo para listado'!$CD$155:$CD$1048576,0),MATCH((CUADRO!L$5&amp;$E1163),'Hoja de Trabajo para listado'!$CD$151:$DC$151,0)),0)</f>
        <v>0</v>
      </c>
      <c r="M1163" s="243">
        <f ca="1">+IFERROR(INDEX('Hoja de Trabajo para listado'!$A$155:$Z$1048576,MATCH($A1163,'Hoja de Trabajo para listado'!$A$155:$A$1048576,0),MATCH((CUADRO!M$5&amp;$E1163),'Hoja de Trabajo para listado'!$A$151:$Z$151,0)),0)+IFERROR(INDEX('Hoja de Trabajo para listado'!$AB$155:$BA$1048576,MATCH($A1163,'Hoja de Trabajo para listado'!$AB$155:$AB$1048576,0),MATCH((CUADRO!M$5&amp;$E1163),'Hoja de Trabajo para listado'!$AB$151:$BA$151,0)),0)+IFERROR(INDEX('Hoja de Trabajo para listado'!$BC$155:$CB$1048576,MATCH($A1163,'Hoja de Trabajo para listado'!$BC$155:$BC$1048576,0),MATCH((CUADRO!M$5&amp;$E1163),'Hoja de Trabajo para listado'!$BC$151:$CB$151,0)),0)+IFERROR(INDEX('Hoja de Trabajo para listado'!$DE$153:$DG$274,MATCH($A1163,'Hoja de Trabajo para listado'!$DE$153:$DE$1048576,0),MATCH((CUADRO!M$5&amp;$E1163),'Hoja de Trabajo para listado'!$DE$151:$DG$151,0)),0)+IFERROR(INDEX('Hoja de Trabajo para listado'!$CD$155:$DC$1048576,MATCH($A1163,'Hoja de Trabajo para listado'!$CD$155:$CD$1048576,0),MATCH((CUADRO!M$5&amp;$E1163),'Hoja de Trabajo para listado'!$CD$151:$DC$151,0)),0)</f>
        <v>0</v>
      </c>
      <c r="N1163" s="243">
        <f ca="1">+IFERROR(INDEX('Hoja de Trabajo para listado'!$A$155:$Z$1048576,MATCH($A1163,'Hoja de Trabajo para listado'!$A$155:$A$1048576,0),MATCH((CUADRO!N$5&amp;$E1163),'Hoja de Trabajo para listado'!$A$151:$Z$151,0)),0)+IFERROR(INDEX('Hoja de Trabajo para listado'!$AB$155:$BA$1048576,MATCH($A1163,'Hoja de Trabajo para listado'!$AB$155:$AB$1048576,0),MATCH((CUADRO!N$5&amp;$E1163),'Hoja de Trabajo para listado'!$AB$151:$BA$151,0)),0)+IFERROR(INDEX('Hoja de Trabajo para listado'!$BC$155:$CB$1048576,MATCH($A1163,'Hoja de Trabajo para listado'!$BC$155:$BC$1048576,0),MATCH((CUADRO!N$5&amp;$E1163),'Hoja de Trabajo para listado'!$BC$151:$CB$151,0)),0)+IFERROR(INDEX('Hoja de Trabajo para listado'!$DE$153:$DG$274,MATCH($A1163,'Hoja de Trabajo para listado'!$DE$153:$DE$1048576,0),MATCH((CUADRO!N$5&amp;$E1163),'Hoja de Trabajo para listado'!$DE$151:$DG$151,0)),0)+IFERROR(INDEX('Hoja de Trabajo para listado'!$CD$155:$DC$1048576,MATCH($A1163,'Hoja de Trabajo para listado'!$CD$155:$CD$1048576,0),MATCH((CUADRO!N$5&amp;$E1163),'Hoja de Trabajo para listado'!$CD$151:$DC$151,0)),0)</f>
        <v>0</v>
      </c>
      <c r="O1163" s="243">
        <f ca="1">+IFERROR(INDEX('Hoja de Trabajo para listado'!$A$155:$Z$1048576,MATCH($A1163,'Hoja de Trabajo para listado'!$A$155:$A$1048576,0),MATCH((CUADRO!O$5&amp;$E1163),'Hoja de Trabajo para listado'!$A$151:$Z$151,0)),0)+IFERROR(INDEX('Hoja de Trabajo para listado'!$AB$155:$BA$1048576,MATCH($A1163,'Hoja de Trabajo para listado'!$AB$155:$AB$1048576,0),MATCH((CUADRO!O$5&amp;$E1163),'Hoja de Trabajo para listado'!$AB$151:$BA$151,0)),0)+IFERROR(INDEX('Hoja de Trabajo para listado'!$BC$155:$CB$1048576,MATCH($A1163,'Hoja de Trabajo para listado'!$BC$155:$BC$1048576,0),MATCH((CUADRO!O$5&amp;$E1163),'Hoja de Trabajo para listado'!$BC$151:$CB$151,0)),0)+IFERROR(INDEX('Hoja de Trabajo para listado'!$DE$153:$DG$274,MATCH($A1163,'Hoja de Trabajo para listado'!$DE$153:$DE$1048576,0),MATCH((CUADRO!O$5&amp;$E1163),'Hoja de Trabajo para listado'!$DE$151:$DG$151,0)),0)+IFERROR(INDEX('Hoja de Trabajo para listado'!$CD$155:$DC$1048576,MATCH($A1163,'Hoja de Trabajo para listado'!$CD$155:$CD$1048576,0),MATCH((CUADRO!O$5&amp;$E1163),'Hoja de Trabajo para listado'!$CD$151:$DC$151,0)),0)</f>
        <v>0</v>
      </c>
      <c r="P1163" s="243">
        <f ca="1">+IFERROR(INDEX('Hoja de Trabajo para listado'!$A$155:$Z$1048576,MATCH($A1163,'Hoja de Trabajo para listado'!$A$155:$A$1048576,0),MATCH((CUADRO!P$5&amp;$E1163),'Hoja de Trabajo para listado'!$A$151:$Z$151,0)),0)+IFERROR(INDEX('Hoja de Trabajo para listado'!$AB$155:$BA$1048576,MATCH($A1163,'Hoja de Trabajo para listado'!$AB$155:$AB$1048576,0),MATCH((CUADRO!P$5&amp;$E1163),'Hoja de Trabajo para listado'!$AB$151:$BA$151,0)),0)+IFERROR(INDEX('Hoja de Trabajo para listado'!$BC$155:$CB$1048576,MATCH($A1163,'Hoja de Trabajo para listado'!$BC$155:$BC$1048576,0),MATCH((CUADRO!P$5&amp;$E1163),'Hoja de Trabajo para listado'!$BC$151:$CB$151,0)),0)+IFERROR(INDEX('Hoja de Trabajo para listado'!$DE$153:$DG$274,MATCH($A1163,'Hoja de Trabajo para listado'!$DE$153:$DE$1048576,0),MATCH((CUADRO!P$5&amp;$E1163),'Hoja de Trabajo para listado'!$DE$151:$DG$151,0)),0)+IFERROR(INDEX('Hoja de Trabajo para listado'!$CD$155:$DC$1048576,MATCH($A1163,'Hoja de Trabajo para listado'!$CD$155:$CD$1048576,0),MATCH((CUADRO!P$5&amp;$E1163),'Hoja de Trabajo para listado'!$CD$151:$DC$151,0)),0)</f>
        <v>0</v>
      </c>
      <c r="Q1163" s="243">
        <f ca="1">+IFERROR(INDEX('Hoja de Trabajo para listado'!$A$155:$Z$1048576,MATCH($A1163,'Hoja de Trabajo para listado'!$A$155:$A$1048576,0),MATCH((CUADRO!Q$5&amp;$E1163),'Hoja de Trabajo para listado'!$A$151:$Z$151,0)),0)+IFERROR(INDEX('Hoja de Trabajo para listado'!$AB$155:$BA$1048576,MATCH($A1163,'Hoja de Trabajo para listado'!$AB$155:$AB$1048576,0),MATCH((CUADRO!Q$5&amp;$E1163),'Hoja de Trabajo para listado'!$AB$151:$BA$151,0)),0)+IFERROR(INDEX('Hoja de Trabajo para listado'!$BC$155:$CB$1048576,MATCH($A1163,'Hoja de Trabajo para listado'!$BC$155:$BC$1048576,0),MATCH((CUADRO!Q$5&amp;$E1163),'Hoja de Trabajo para listado'!$BC$151:$CB$151,0)),0)+IFERROR(INDEX('Hoja de Trabajo para listado'!$DE$153:$DG$274,MATCH($A1163,'Hoja de Trabajo para listado'!$DE$153:$DE$1048576,0),MATCH((CUADRO!Q$5&amp;$E1163),'Hoja de Trabajo para listado'!$DE$151:$DG$151,0)),0)+IFERROR(INDEX('Hoja de Trabajo para listado'!$CD$155:$DC$1048576,MATCH($A1163,'Hoja de Trabajo para listado'!$CD$155:$CD$1048576,0),MATCH((CUADRO!Q$5&amp;$E1163),'Hoja de Trabajo para listado'!$CD$151:$DC$151,0)),0)</f>
        <v>0</v>
      </c>
      <c r="R1163" s="243">
        <f t="shared" ca="1" si="39"/>
        <v>0</v>
      </c>
      <c r="S1163" s="249">
        <f ca="1">+R1162+R1163</f>
        <v>0</v>
      </c>
      <c r="T1163" s="243">
        <f ca="1">+S1163</f>
        <v>0</v>
      </c>
      <c r="U1163" s="242">
        <f t="shared" si="40"/>
        <v>2</v>
      </c>
      <c r="V1163" s="333" t="str">
        <f>+VLOOKUP(A1163,bd_lista!$A$3:$E$590,5,FALSE)</f>
        <v>Empresas Departamentales</v>
      </c>
      <c r="W1163" s="384"/>
      <c r="X1163" s="242">
        <f>+VLOOKUP(A1163,[3]Sheet1!$A$13:$D$744,4,FALSE)</f>
        <v>0</v>
      </c>
      <c r="Y1163" s="242" t="e">
        <f>+VLOOKUP(X1163,bd_lista!$A$3:$C$590,3,FALSE)</f>
        <v>#N/A</v>
      </c>
      <c r="Z1163" s="292"/>
      <c r="AA1163" s="293"/>
    </row>
    <row r="1164" spans="1:27" customFormat="1" ht="27" hidden="1" customHeight="1">
      <c r="A1164" s="32">
        <v>3301</v>
      </c>
      <c r="B1164" s="388">
        <f>+A1164</f>
        <v>3301</v>
      </c>
      <c r="C1164" s="247" t="str">
        <f>+VLOOKUP(A1164,bd_lista!$A$3:$C$590,3,FALSE)</f>
        <v>Gobierno Autónomo Indígena Originario Campesino del Territorio de Raqaypampa</v>
      </c>
      <c r="D1164" s="385" t="str">
        <f>+C1164</f>
        <v>Gobierno Autónomo Indígena Originario Campesino del Territorio de Raqaypampa</v>
      </c>
      <c r="E1164" s="242" t="s">
        <v>1304</v>
      </c>
      <c r="F1164" s="243">
        <f ca="1">+IFERROR(INDEX('Hoja de Trabajo para listado'!$A$155:$Z$1048576,MATCH($A1164,'Hoja de Trabajo para listado'!$A$155:$A$1048576,0),MATCH((CUADRO!F$5&amp;$E1164),'Hoja de Trabajo para listado'!$A$151:$Z$151,0)),0)+IFERROR(INDEX('Hoja de Trabajo para listado'!$AB$155:$BA$1048576,MATCH($A1164,'Hoja de Trabajo para listado'!$AB$155:$AB$1048576,0),MATCH((CUADRO!F$5&amp;$E1164),'Hoja de Trabajo para listado'!$AB$151:$BA$151,0)),0)+IFERROR(INDEX('Hoja de Trabajo para listado'!$BC$155:$CB$1048576,MATCH($A1164,'Hoja de Trabajo para listado'!$BC$155:$BC$1048576,0),MATCH((CUADRO!F$5&amp;$E1164),'Hoja de Trabajo para listado'!$BC$151:$CB$151,0)),0)+IFERROR(INDEX('Hoja de Trabajo para listado'!$DE$153:$DG$274,MATCH($A1164,'Hoja de Trabajo para listado'!$DE$153:$DE$1048576,0),MATCH((CUADRO!F$5&amp;$E1164),'Hoja de Trabajo para listado'!$DE$151:$DG$151,0)),0)+IFERROR(INDEX('Hoja de Trabajo para listado'!$CD$155:$DC$1048576,MATCH($A1164,'Hoja de Trabajo para listado'!$CD$155:$CD$1048576,0),MATCH((CUADRO!F$5&amp;$E1164),'Hoja de Trabajo para listado'!$CD$151:$DC$151,0)),0)</f>
        <v>0</v>
      </c>
      <c r="G1164" s="243">
        <f ca="1">+IFERROR(INDEX('Hoja de Trabajo para listado'!$A$155:$Z$1048576,MATCH($A1164,'Hoja de Trabajo para listado'!$A$155:$A$1048576,0),MATCH((CUADRO!G$5&amp;$E1164),'Hoja de Trabajo para listado'!$A$151:$Z$151,0)),0)+IFERROR(INDEX('Hoja de Trabajo para listado'!$AB$155:$BA$1048576,MATCH($A1164,'Hoja de Trabajo para listado'!$AB$155:$AB$1048576,0),MATCH((CUADRO!G$5&amp;$E1164),'Hoja de Trabajo para listado'!$AB$151:$BA$151,0)),0)+IFERROR(INDEX('Hoja de Trabajo para listado'!$BC$155:$CB$1048576,MATCH($A1164,'Hoja de Trabajo para listado'!$BC$155:$BC$1048576,0),MATCH((CUADRO!G$5&amp;$E1164),'Hoja de Trabajo para listado'!$BC$151:$CB$151,0)),0)+IFERROR(INDEX('Hoja de Trabajo para listado'!$DE$153:$DG$274,MATCH($A1164,'Hoja de Trabajo para listado'!$DE$153:$DE$1048576,0),MATCH((CUADRO!G$5&amp;$E1164),'Hoja de Trabajo para listado'!$DE$151:$DG$151,0)),0)+IFERROR(INDEX('Hoja de Trabajo para listado'!$CD$155:$DC$1048576,MATCH($A1164,'Hoja de Trabajo para listado'!$CD$155:$CD$1048576,0),MATCH((CUADRO!G$5&amp;$E1164),'Hoja de Trabajo para listado'!$CD$151:$DC$151,0)),0)</f>
        <v>0</v>
      </c>
      <c r="H1164" s="243">
        <f ca="1">+IFERROR(INDEX('Hoja de Trabajo para listado'!$A$155:$Z$1048576,MATCH($A1164,'Hoja de Trabajo para listado'!$A$155:$A$1048576,0),MATCH((CUADRO!H$5&amp;$E1164),'Hoja de Trabajo para listado'!$A$151:$Z$151,0)),0)+IFERROR(INDEX('Hoja de Trabajo para listado'!$AB$155:$BA$1048576,MATCH($A1164,'Hoja de Trabajo para listado'!$AB$155:$AB$1048576,0),MATCH((CUADRO!H$5&amp;$E1164),'Hoja de Trabajo para listado'!$AB$151:$BA$151,0)),0)+IFERROR(INDEX('Hoja de Trabajo para listado'!$BC$155:$CB$1048576,MATCH($A1164,'Hoja de Trabajo para listado'!$BC$155:$BC$1048576,0),MATCH((CUADRO!H$5&amp;$E1164),'Hoja de Trabajo para listado'!$BC$151:$CB$151,0)),0)+IFERROR(INDEX('Hoja de Trabajo para listado'!$DE$153:$DG$274,MATCH($A1164,'Hoja de Trabajo para listado'!$DE$153:$DE$1048576,0),MATCH((CUADRO!H$5&amp;$E1164),'Hoja de Trabajo para listado'!$DE$151:$DG$151,0)),0)+IFERROR(INDEX('Hoja de Trabajo para listado'!$CD$155:$DC$1048576,MATCH($A1164,'Hoja de Trabajo para listado'!$CD$155:$CD$1048576,0),MATCH((CUADRO!H$5&amp;$E1164),'Hoja de Trabajo para listado'!$CD$151:$DC$151,0)),0)</f>
        <v>0</v>
      </c>
      <c r="I1164" s="243">
        <f ca="1">+IFERROR(INDEX('Hoja de Trabajo para listado'!$A$155:$Z$1048576,MATCH($A1164,'Hoja de Trabajo para listado'!$A$155:$A$1048576,0),MATCH((CUADRO!I$5&amp;$E1164),'Hoja de Trabajo para listado'!$A$151:$Z$151,0)),0)+IFERROR(INDEX('Hoja de Trabajo para listado'!$AB$155:$BA$1048576,MATCH($A1164,'Hoja de Trabajo para listado'!$AB$155:$AB$1048576,0),MATCH((CUADRO!I$5&amp;$E1164),'Hoja de Trabajo para listado'!$AB$151:$BA$151,0)),0)+IFERROR(INDEX('Hoja de Trabajo para listado'!$BC$155:$CB$1048576,MATCH($A1164,'Hoja de Trabajo para listado'!$BC$155:$BC$1048576,0),MATCH((CUADRO!I$5&amp;$E1164),'Hoja de Trabajo para listado'!$BC$151:$CB$151,0)),0)+IFERROR(INDEX('Hoja de Trabajo para listado'!$DE$153:$DG$274,MATCH($A1164,'Hoja de Trabajo para listado'!$DE$153:$DE$1048576,0),MATCH((CUADRO!I$5&amp;$E1164),'Hoja de Trabajo para listado'!$DE$151:$DG$151,0)),0)+IFERROR(INDEX('Hoja de Trabajo para listado'!$CD$155:$DC$1048576,MATCH($A1164,'Hoja de Trabajo para listado'!$CD$155:$CD$1048576,0),MATCH((CUADRO!I$5&amp;$E1164),'Hoja de Trabajo para listado'!$CD$151:$DC$151,0)),0)</f>
        <v>0</v>
      </c>
      <c r="J1164" s="243">
        <f ca="1">+IFERROR(INDEX('Hoja de Trabajo para listado'!$A$155:$Z$1048576,MATCH($A1164,'Hoja de Trabajo para listado'!$A$155:$A$1048576,0),MATCH((CUADRO!J$5&amp;$E1164),'Hoja de Trabajo para listado'!$A$151:$Z$151,0)),0)+IFERROR(INDEX('Hoja de Trabajo para listado'!$AB$155:$BA$1048576,MATCH($A1164,'Hoja de Trabajo para listado'!$AB$155:$AB$1048576,0),MATCH((CUADRO!J$5&amp;$E1164),'Hoja de Trabajo para listado'!$AB$151:$BA$151,0)),0)+IFERROR(INDEX('Hoja de Trabajo para listado'!$BC$155:$CB$1048576,MATCH($A1164,'Hoja de Trabajo para listado'!$BC$155:$BC$1048576,0),MATCH((CUADRO!J$5&amp;$E1164),'Hoja de Trabajo para listado'!$BC$151:$CB$151,0)),0)+IFERROR(INDEX('Hoja de Trabajo para listado'!$DE$153:$DG$274,MATCH($A1164,'Hoja de Trabajo para listado'!$DE$153:$DE$1048576,0),MATCH((CUADRO!J$5&amp;$E1164),'Hoja de Trabajo para listado'!$DE$151:$DG$151,0)),0)+IFERROR(INDEX('Hoja de Trabajo para listado'!$CD$155:$DC$1048576,MATCH($A1164,'Hoja de Trabajo para listado'!$CD$155:$CD$1048576,0),MATCH((CUADRO!J$5&amp;$E1164),'Hoja de Trabajo para listado'!$CD$151:$DC$151,0)),0)</f>
        <v>0</v>
      </c>
      <c r="K1164" s="243">
        <f ca="1">+IFERROR(INDEX('Hoja de Trabajo para listado'!$A$155:$Z$1048576,MATCH($A1164,'Hoja de Trabajo para listado'!$A$155:$A$1048576,0),MATCH((CUADRO!K$5&amp;$E1164),'Hoja de Trabajo para listado'!$A$151:$Z$151,0)),0)+IFERROR(INDEX('Hoja de Trabajo para listado'!$AB$155:$BA$1048576,MATCH($A1164,'Hoja de Trabajo para listado'!$AB$155:$AB$1048576,0),MATCH((CUADRO!K$5&amp;$E1164),'Hoja de Trabajo para listado'!$AB$151:$BA$151,0)),0)+IFERROR(INDEX('Hoja de Trabajo para listado'!$BC$155:$CB$1048576,MATCH($A1164,'Hoja de Trabajo para listado'!$BC$155:$BC$1048576,0),MATCH((CUADRO!K$5&amp;$E1164),'Hoja de Trabajo para listado'!$BC$151:$CB$151,0)),0)+IFERROR(INDEX('Hoja de Trabajo para listado'!$DE$153:$DG$274,MATCH($A1164,'Hoja de Trabajo para listado'!$DE$153:$DE$1048576,0),MATCH((CUADRO!K$5&amp;$E1164),'Hoja de Trabajo para listado'!$DE$151:$DG$151,0)),0)+IFERROR(INDEX('Hoja de Trabajo para listado'!$CD$155:$DC$1048576,MATCH($A1164,'Hoja de Trabajo para listado'!$CD$155:$CD$1048576,0),MATCH((CUADRO!K$5&amp;$E1164),'Hoja de Trabajo para listado'!$CD$151:$DC$151,0)),0)</f>
        <v>0</v>
      </c>
      <c r="L1164" s="243">
        <f ca="1">+IFERROR(INDEX('Hoja de Trabajo para listado'!$A$155:$Z$1048576,MATCH($A1164,'Hoja de Trabajo para listado'!$A$155:$A$1048576,0),MATCH((CUADRO!L$5&amp;$E1164),'Hoja de Trabajo para listado'!$A$151:$Z$151,0)),0)+IFERROR(INDEX('Hoja de Trabajo para listado'!$AB$155:$BA$1048576,MATCH($A1164,'Hoja de Trabajo para listado'!$AB$155:$AB$1048576,0),MATCH((CUADRO!L$5&amp;$E1164),'Hoja de Trabajo para listado'!$AB$151:$BA$151,0)),0)+IFERROR(INDEX('Hoja de Trabajo para listado'!$BC$155:$CB$1048576,MATCH($A1164,'Hoja de Trabajo para listado'!$BC$155:$BC$1048576,0),MATCH((CUADRO!L$5&amp;$E1164),'Hoja de Trabajo para listado'!$BC$151:$CB$151,0)),0)+IFERROR(INDEX('Hoja de Trabajo para listado'!$DE$153:$DG$274,MATCH($A1164,'Hoja de Trabajo para listado'!$DE$153:$DE$1048576,0),MATCH((CUADRO!L$5&amp;$E1164),'Hoja de Trabajo para listado'!$DE$151:$DG$151,0)),0)+IFERROR(INDEX('Hoja de Trabajo para listado'!$CD$155:$DC$1048576,MATCH($A1164,'Hoja de Trabajo para listado'!$CD$155:$CD$1048576,0),MATCH((CUADRO!L$5&amp;$E1164),'Hoja de Trabajo para listado'!$CD$151:$DC$151,0)),0)</f>
        <v>0</v>
      </c>
      <c r="M1164" s="243">
        <f ca="1">+IFERROR(INDEX('Hoja de Trabajo para listado'!$A$155:$Z$1048576,MATCH($A1164,'Hoja de Trabajo para listado'!$A$155:$A$1048576,0),MATCH((CUADRO!M$5&amp;$E1164),'Hoja de Trabajo para listado'!$A$151:$Z$151,0)),0)+IFERROR(INDEX('Hoja de Trabajo para listado'!$AB$155:$BA$1048576,MATCH($A1164,'Hoja de Trabajo para listado'!$AB$155:$AB$1048576,0),MATCH((CUADRO!M$5&amp;$E1164),'Hoja de Trabajo para listado'!$AB$151:$BA$151,0)),0)+IFERROR(INDEX('Hoja de Trabajo para listado'!$BC$155:$CB$1048576,MATCH($A1164,'Hoja de Trabajo para listado'!$BC$155:$BC$1048576,0),MATCH((CUADRO!M$5&amp;$E1164),'Hoja de Trabajo para listado'!$BC$151:$CB$151,0)),0)+IFERROR(INDEX('Hoja de Trabajo para listado'!$DE$153:$DG$274,MATCH($A1164,'Hoja de Trabajo para listado'!$DE$153:$DE$1048576,0),MATCH((CUADRO!M$5&amp;$E1164),'Hoja de Trabajo para listado'!$DE$151:$DG$151,0)),0)+IFERROR(INDEX('Hoja de Trabajo para listado'!$CD$155:$DC$1048576,MATCH($A1164,'Hoja de Trabajo para listado'!$CD$155:$CD$1048576,0),MATCH((CUADRO!M$5&amp;$E1164),'Hoja de Trabajo para listado'!$CD$151:$DC$151,0)),0)</f>
        <v>0</v>
      </c>
      <c r="N1164" s="243">
        <f ca="1">+IFERROR(INDEX('Hoja de Trabajo para listado'!$A$155:$Z$1048576,MATCH($A1164,'Hoja de Trabajo para listado'!$A$155:$A$1048576,0),MATCH((CUADRO!N$5&amp;$E1164),'Hoja de Trabajo para listado'!$A$151:$Z$151,0)),0)+IFERROR(INDEX('Hoja de Trabajo para listado'!$AB$155:$BA$1048576,MATCH($A1164,'Hoja de Trabajo para listado'!$AB$155:$AB$1048576,0),MATCH((CUADRO!N$5&amp;$E1164),'Hoja de Trabajo para listado'!$AB$151:$BA$151,0)),0)+IFERROR(INDEX('Hoja de Trabajo para listado'!$BC$155:$CB$1048576,MATCH($A1164,'Hoja de Trabajo para listado'!$BC$155:$BC$1048576,0),MATCH((CUADRO!N$5&amp;$E1164),'Hoja de Trabajo para listado'!$BC$151:$CB$151,0)),0)+IFERROR(INDEX('Hoja de Trabajo para listado'!$DE$153:$DG$274,MATCH($A1164,'Hoja de Trabajo para listado'!$DE$153:$DE$1048576,0),MATCH((CUADRO!N$5&amp;$E1164),'Hoja de Trabajo para listado'!$DE$151:$DG$151,0)),0)+IFERROR(INDEX('Hoja de Trabajo para listado'!$CD$155:$DC$1048576,MATCH($A1164,'Hoja de Trabajo para listado'!$CD$155:$CD$1048576,0),MATCH((CUADRO!N$5&amp;$E1164),'Hoja de Trabajo para listado'!$CD$151:$DC$151,0)),0)</f>
        <v>0</v>
      </c>
      <c r="O1164" s="243">
        <f ca="1">+IFERROR(INDEX('Hoja de Trabajo para listado'!$A$155:$Z$1048576,MATCH($A1164,'Hoja de Trabajo para listado'!$A$155:$A$1048576,0),MATCH((CUADRO!O$5&amp;$E1164),'Hoja de Trabajo para listado'!$A$151:$Z$151,0)),0)+IFERROR(INDEX('Hoja de Trabajo para listado'!$AB$155:$BA$1048576,MATCH($A1164,'Hoja de Trabajo para listado'!$AB$155:$AB$1048576,0),MATCH((CUADRO!O$5&amp;$E1164),'Hoja de Trabajo para listado'!$AB$151:$BA$151,0)),0)+IFERROR(INDEX('Hoja de Trabajo para listado'!$BC$155:$CB$1048576,MATCH($A1164,'Hoja de Trabajo para listado'!$BC$155:$BC$1048576,0),MATCH((CUADRO!O$5&amp;$E1164),'Hoja de Trabajo para listado'!$BC$151:$CB$151,0)),0)+IFERROR(INDEX('Hoja de Trabajo para listado'!$DE$153:$DG$274,MATCH($A1164,'Hoja de Trabajo para listado'!$DE$153:$DE$1048576,0),MATCH((CUADRO!O$5&amp;$E1164),'Hoja de Trabajo para listado'!$DE$151:$DG$151,0)),0)+IFERROR(INDEX('Hoja de Trabajo para listado'!$CD$155:$DC$1048576,MATCH($A1164,'Hoja de Trabajo para listado'!$CD$155:$CD$1048576,0),MATCH((CUADRO!O$5&amp;$E1164),'Hoja de Trabajo para listado'!$CD$151:$DC$151,0)),0)</f>
        <v>0</v>
      </c>
      <c r="P1164" s="243">
        <f ca="1">+IFERROR(INDEX('Hoja de Trabajo para listado'!$A$155:$Z$1048576,MATCH($A1164,'Hoja de Trabajo para listado'!$A$155:$A$1048576,0),MATCH((CUADRO!P$5&amp;$E1164),'Hoja de Trabajo para listado'!$A$151:$Z$151,0)),0)+IFERROR(INDEX('Hoja de Trabajo para listado'!$AB$155:$BA$1048576,MATCH($A1164,'Hoja de Trabajo para listado'!$AB$155:$AB$1048576,0),MATCH((CUADRO!P$5&amp;$E1164),'Hoja de Trabajo para listado'!$AB$151:$BA$151,0)),0)+IFERROR(INDEX('Hoja de Trabajo para listado'!$BC$155:$CB$1048576,MATCH($A1164,'Hoja de Trabajo para listado'!$BC$155:$BC$1048576,0),MATCH((CUADRO!P$5&amp;$E1164),'Hoja de Trabajo para listado'!$BC$151:$CB$151,0)),0)+IFERROR(INDEX('Hoja de Trabajo para listado'!$DE$153:$DG$274,MATCH($A1164,'Hoja de Trabajo para listado'!$DE$153:$DE$1048576,0),MATCH((CUADRO!P$5&amp;$E1164),'Hoja de Trabajo para listado'!$DE$151:$DG$151,0)),0)+IFERROR(INDEX('Hoja de Trabajo para listado'!$CD$155:$DC$1048576,MATCH($A1164,'Hoja de Trabajo para listado'!$CD$155:$CD$1048576,0),MATCH((CUADRO!P$5&amp;$E1164),'Hoja de Trabajo para listado'!$CD$151:$DC$151,0)),0)</f>
        <v>0</v>
      </c>
      <c r="Q1164" s="243">
        <f ca="1">+IFERROR(INDEX('Hoja de Trabajo para listado'!$A$155:$Z$1048576,MATCH($A1164,'Hoja de Trabajo para listado'!$A$155:$A$1048576,0),MATCH((CUADRO!Q$5&amp;$E1164),'Hoja de Trabajo para listado'!$A$151:$Z$151,0)),0)+IFERROR(INDEX('Hoja de Trabajo para listado'!$AB$155:$BA$1048576,MATCH($A1164,'Hoja de Trabajo para listado'!$AB$155:$AB$1048576,0),MATCH((CUADRO!Q$5&amp;$E1164),'Hoja de Trabajo para listado'!$AB$151:$BA$151,0)),0)+IFERROR(INDEX('Hoja de Trabajo para listado'!$BC$155:$CB$1048576,MATCH($A1164,'Hoja de Trabajo para listado'!$BC$155:$BC$1048576,0),MATCH((CUADRO!Q$5&amp;$E1164),'Hoja de Trabajo para listado'!$BC$151:$CB$151,0)),0)+IFERROR(INDEX('Hoja de Trabajo para listado'!$DE$153:$DG$274,MATCH($A1164,'Hoja de Trabajo para listado'!$DE$153:$DE$1048576,0),MATCH((CUADRO!Q$5&amp;$E1164),'Hoja de Trabajo para listado'!$DE$151:$DG$151,0)),0)+IFERROR(INDEX('Hoja de Trabajo para listado'!$CD$155:$DC$1048576,MATCH($A1164,'Hoja de Trabajo para listado'!$CD$155:$CD$1048576,0),MATCH((CUADRO!Q$5&amp;$E1164),'Hoja de Trabajo para listado'!$CD$151:$DC$151,0)),0)</f>
        <v>0</v>
      </c>
      <c r="R1164" s="243">
        <f t="shared" ca="1" si="39"/>
        <v>0</v>
      </c>
      <c r="S1164" s="249"/>
      <c r="T1164" s="243">
        <f ca="1">+T1165</f>
        <v>0</v>
      </c>
      <c r="U1164" s="242">
        <f t="shared" si="40"/>
        <v>1</v>
      </c>
      <c r="V1164" s="333" t="str">
        <f>+VLOOKUP(A1164,bd_lista!$A$3:$E$590,5,FALSE)</f>
        <v>Gobiernos Autónomos Indígenas Originarias Campesinas</v>
      </c>
      <c r="W1164" s="383" t="str">
        <f>+V1164</f>
        <v>Gobiernos Autónomos Indígenas Originarias Campesinas</v>
      </c>
      <c r="X1164" s="242">
        <f>+VLOOKUP(A1164,[3]Sheet1!$A$13:$D$744,4,FALSE)</f>
        <v>0</v>
      </c>
      <c r="Y1164" s="242" t="e">
        <f>+VLOOKUP(X1164,bd_lista!$A$3:$C$590,3,FALSE)</f>
        <v>#N/A</v>
      </c>
      <c r="Z1164" s="294">
        <f>+X1164</f>
        <v>0</v>
      </c>
      <c r="AA1164" s="295" t="e">
        <f>+Y1164</f>
        <v>#N/A</v>
      </c>
    </row>
    <row r="1165" spans="1:27" customFormat="1" ht="27" hidden="1" customHeight="1">
      <c r="A1165" s="32">
        <v>3301</v>
      </c>
      <c r="B1165" s="389"/>
      <c r="C1165" s="247" t="str">
        <f>+VLOOKUP(A1165,bd_lista!$A$3:$C$590,3,FALSE)</f>
        <v>Gobierno Autónomo Indígena Originario Campesino del Territorio de Raqaypampa</v>
      </c>
      <c r="D1165" s="386"/>
      <c r="E1165" s="244" t="s">
        <v>1305</v>
      </c>
      <c r="F1165" s="243">
        <f ca="1">+IFERROR(INDEX('Hoja de Trabajo para listado'!$A$155:$Z$1048576,MATCH($A1165,'Hoja de Trabajo para listado'!$A$155:$A$1048576,0),MATCH((CUADRO!F$5&amp;$E1165),'Hoja de Trabajo para listado'!$A$151:$Z$151,0)),0)+IFERROR(INDEX('Hoja de Trabajo para listado'!$AB$155:$BA$1048576,MATCH($A1165,'Hoja de Trabajo para listado'!$AB$155:$AB$1048576,0),MATCH((CUADRO!F$5&amp;$E1165),'Hoja de Trabajo para listado'!$AB$151:$BA$151,0)),0)+IFERROR(INDEX('Hoja de Trabajo para listado'!$BC$155:$CB$1048576,MATCH($A1165,'Hoja de Trabajo para listado'!$BC$155:$BC$1048576,0),MATCH((CUADRO!F$5&amp;$E1165),'Hoja de Trabajo para listado'!$BC$151:$CB$151,0)),0)+IFERROR(INDEX('Hoja de Trabajo para listado'!$DE$153:$DG$274,MATCH($A1165,'Hoja de Trabajo para listado'!$DE$153:$DE$1048576,0),MATCH((CUADRO!F$5&amp;$E1165),'Hoja de Trabajo para listado'!$DE$151:$DG$151,0)),0)+IFERROR(INDEX('Hoja de Trabajo para listado'!$CD$155:$DC$1048576,MATCH($A1165,'Hoja de Trabajo para listado'!$CD$155:$CD$1048576,0),MATCH((CUADRO!F$5&amp;$E1165),'Hoja de Trabajo para listado'!$CD$151:$DC$151,0)),0)</f>
        <v>0</v>
      </c>
      <c r="G1165" s="243">
        <f ca="1">+IFERROR(INDEX('Hoja de Trabajo para listado'!$A$155:$Z$1048576,MATCH($A1165,'Hoja de Trabajo para listado'!$A$155:$A$1048576,0),MATCH((CUADRO!G$5&amp;$E1165),'Hoja de Trabajo para listado'!$A$151:$Z$151,0)),0)+IFERROR(INDEX('Hoja de Trabajo para listado'!$AB$155:$BA$1048576,MATCH($A1165,'Hoja de Trabajo para listado'!$AB$155:$AB$1048576,0),MATCH((CUADRO!G$5&amp;$E1165),'Hoja de Trabajo para listado'!$AB$151:$BA$151,0)),0)+IFERROR(INDEX('Hoja de Trabajo para listado'!$BC$155:$CB$1048576,MATCH($A1165,'Hoja de Trabajo para listado'!$BC$155:$BC$1048576,0),MATCH((CUADRO!G$5&amp;$E1165),'Hoja de Trabajo para listado'!$BC$151:$CB$151,0)),0)+IFERROR(INDEX('Hoja de Trabajo para listado'!$DE$153:$DG$274,MATCH($A1165,'Hoja de Trabajo para listado'!$DE$153:$DE$1048576,0),MATCH((CUADRO!G$5&amp;$E1165),'Hoja de Trabajo para listado'!$DE$151:$DG$151,0)),0)+IFERROR(INDEX('Hoja de Trabajo para listado'!$CD$155:$DC$1048576,MATCH($A1165,'Hoja de Trabajo para listado'!$CD$155:$CD$1048576,0),MATCH((CUADRO!G$5&amp;$E1165),'Hoja de Trabajo para listado'!$CD$151:$DC$151,0)),0)</f>
        <v>0</v>
      </c>
      <c r="H1165" s="243">
        <f ca="1">+IFERROR(INDEX('Hoja de Trabajo para listado'!$A$155:$Z$1048576,MATCH($A1165,'Hoja de Trabajo para listado'!$A$155:$A$1048576,0),MATCH((CUADRO!H$5&amp;$E1165),'Hoja de Trabajo para listado'!$A$151:$Z$151,0)),0)+IFERROR(INDEX('Hoja de Trabajo para listado'!$AB$155:$BA$1048576,MATCH($A1165,'Hoja de Trabajo para listado'!$AB$155:$AB$1048576,0),MATCH((CUADRO!H$5&amp;$E1165),'Hoja de Trabajo para listado'!$AB$151:$BA$151,0)),0)+IFERROR(INDEX('Hoja de Trabajo para listado'!$BC$155:$CB$1048576,MATCH($A1165,'Hoja de Trabajo para listado'!$BC$155:$BC$1048576,0),MATCH((CUADRO!H$5&amp;$E1165),'Hoja de Trabajo para listado'!$BC$151:$CB$151,0)),0)+IFERROR(INDEX('Hoja de Trabajo para listado'!$DE$153:$DG$274,MATCH($A1165,'Hoja de Trabajo para listado'!$DE$153:$DE$1048576,0),MATCH((CUADRO!H$5&amp;$E1165),'Hoja de Trabajo para listado'!$DE$151:$DG$151,0)),0)+IFERROR(INDEX('Hoja de Trabajo para listado'!$CD$155:$DC$1048576,MATCH($A1165,'Hoja de Trabajo para listado'!$CD$155:$CD$1048576,0),MATCH((CUADRO!H$5&amp;$E1165),'Hoja de Trabajo para listado'!$CD$151:$DC$151,0)),0)</f>
        <v>0</v>
      </c>
      <c r="I1165" s="243">
        <f ca="1">+IFERROR(INDEX('Hoja de Trabajo para listado'!$A$155:$Z$1048576,MATCH($A1165,'Hoja de Trabajo para listado'!$A$155:$A$1048576,0),MATCH((CUADRO!I$5&amp;$E1165),'Hoja de Trabajo para listado'!$A$151:$Z$151,0)),0)+IFERROR(INDEX('Hoja de Trabajo para listado'!$AB$155:$BA$1048576,MATCH($A1165,'Hoja de Trabajo para listado'!$AB$155:$AB$1048576,0),MATCH((CUADRO!I$5&amp;$E1165),'Hoja de Trabajo para listado'!$AB$151:$BA$151,0)),0)+IFERROR(INDEX('Hoja de Trabajo para listado'!$BC$155:$CB$1048576,MATCH($A1165,'Hoja de Trabajo para listado'!$BC$155:$BC$1048576,0),MATCH((CUADRO!I$5&amp;$E1165),'Hoja de Trabajo para listado'!$BC$151:$CB$151,0)),0)+IFERROR(INDEX('Hoja de Trabajo para listado'!$DE$153:$DG$274,MATCH($A1165,'Hoja de Trabajo para listado'!$DE$153:$DE$1048576,0),MATCH((CUADRO!I$5&amp;$E1165),'Hoja de Trabajo para listado'!$DE$151:$DG$151,0)),0)+IFERROR(INDEX('Hoja de Trabajo para listado'!$CD$155:$DC$1048576,MATCH($A1165,'Hoja de Trabajo para listado'!$CD$155:$CD$1048576,0),MATCH((CUADRO!I$5&amp;$E1165),'Hoja de Trabajo para listado'!$CD$151:$DC$151,0)),0)</f>
        <v>0</v>
      </c>
      <c r="J1165" s="243">
        <f ca="1">+IFERROR(INDEX('Hoja de Trabajo para listado'!$A$155:$Z$1048576,MATCH($A1165,'Hoja de Trabajo para listado'!$A$155:$A$1048576,0),MATCH((CUADRO!J$5&amp;$E1165),'Hoja de Trabajo para listado'!$A$151:$Z$151,0)),0)+IFERROR(INDEX('Hoja de Trabajo para listado'!$AB$155:$BA$1048576,MATCH($A1165,'Hoja de Trabajo para listado'!$AB$155:$AB$1048576,0),MATCH((CUADRO!J$5&amp;$E1165),'Hoja de Trabajo para listado'!$AB$151:$BA$151,0)),0)+IFERROR(INDEX('Hoja de Trabajo para listado'!$BC$155:$CB$1048576,MATCH($A1165,'Hoja de Trabajo para listado'!$BC$155:$BC$1048576,0),MATCH((CUADRO!J$5&amp;$E1165),'Hoja de Trabajo para listado'!$BC$151:$CB$151,0)),0)+IFERROR(INDEX('Hoja de Trabajo para listado'!$DE$153:$DG$274,MATCH($A1165,'Hoja de Trabajo para listado'!$DE$153:$DE$1048576,0),MATCH((CUADRO!J$5&amp;$E1165),'Hoja de Trabajo para listado'!$DE$151:$DG$151,0)),0)+IFERROR(INDEX('Hoja de Trabajo para listado'!$CD$155:$DC$1048576,MATCH($A1165,'Hoja de Trabajo para listado'!$CD$155:$CD$1048576,0),MATCH((CUADRO!J$5&amp;$E1165),'Hoja de Trabajo para listado'!$CD$151:$DC$151,0)),0)</f>
        <v>0</v>
      </c>
      <c r="K1165" s="243">
        <f ca="1">+IFERROR(INDEX('Hoja de Trabajo para listado'!$A$155:$Z$1048576,MATCH($A1165,'Hoja de Trabajo para listado'!$A$155:$A$1048576,0),MATCH((CUADRO!K$5&amp;$E1165),'Hoja de Trabajo para listado'!$A$151:$Z$151,0)),0)+IFERROR(INDEX('Hoja de Trabajo para listado'!$AB$155:$BA$1048576,MATCH($A1165,'Hoja de Trabajo para listado'!$AB$155:$AB$1048576,0),MATCH((CUADRO!K$5&amp;$E1165),'Hoja de Trabajo para listado'!$AB$151:$BA$151,0)),0)+IFERROR(INDEX('Hoja de Trabajo para listado'!$BC$155:$CB$1048576,MATCH($A1165,'Hoja de Trabajo para listado'!$BC$155:$BC$1048576,0),MATCH((CUADRO!K$5&amp;$E1165),'Hoja de Trabajo para listado'!$BC$151:$CB$151,0)),0)+IFERROR(INDEX('Hoja de Trabajo para listado'!$DE$153:$DG$274,MATCH($A1165,'Hoja de Trabajo para listado'!$DE$153:$DE$1048576,0),MATCH((CUADRO!K$5&amp;$E1165),'Hoja de Trabajo para listado'!$DE$151:$DG$151,0)),0)+IFERROR(INDEX('Hoja de Trabajo para listado'!$CD$155:$DC$1048576,MATCH($A1165,'Hoja de Trabajo para listado'!$CD$155:$CD$1048576,0),MATCH((CUADRO!K$5&amp;$E1165),'Hoja de Trabajo para listado'!$CD$151:$DC$151,0)),0)</f>
        <v>0</v>
      </c>
      <c r="L1165" s="243">
        <f ca="1">+IFERROR(INDEX('Hoja de Trabajo para listado'!$A$155:$Z$1048576,MATCH($A1165,'Hoja de Trabajo para listado'!$A$155:$A$1048576,0),MATCH((CUADRO!L$5&amp;$E1165),'Hoja de Trabajo para listado'!$A$151:$Z$151,0)),0)+IFERROR(INDEX('Hoja de Trabajo para listado'!$AB$155:$BA$1048576,MATCH($A1165,'Hoja de Trabajo para listado'!$AB$155:$AB$1048576,0),MATCH((CUADRO!L$5&amp;$E1165),'Hoja de Trabajo para listado'!$AB$151:$BA$151,0)),0)+IFERROR(INDEX('Hoja de Trabajo para listado'!$BC$155:$CB$1048576,MATCH($A1165,'Hoja de Trabajo para listado'!$BC$155:$BC$1048576,0),MATCH((CUADRO!L$5&amp;$E1165),'Hoja de Trabajo para listado'!$BC$151:$CB$151,0)),0)+IFERROR(INDEX('Hoja de Trabajo para listado'!$DE$153:$DG$274,MATCH($A1165,'Hoja de Trabajo para listado'!$DE$153:$DE$1048576,0),MATCH((CUADRO!L$5&amp;$E1165),'Hoja de Trabajo para listado'!$DE$151:$DG$151,0)),0)+IFERROR(INDEX('Hoja de Trabajo para listado'!$CD$155:$DC$1048576,MATCH($A1165,'Hoja de Trabajo para listado'!$CD$155:$CD$1048576,0),MATCH((CUADRO!L$5&amp;$E1165),'Hoja de Trabajo para listado'!$CD$151:$DC$151,0)),0)</f>
        <v>0</v>
      </c>
      <c r="M1165" s="243">
        <f ca="1">+IFERROR(INDEX('Hoja de Trabajo para listado'!$A$155:$Z$1048576,MATCH($A1165,'Hoja de Trabajo para listado'!$A$155:$A$1048576,0),MATCH((CUADRO!M$5&amp;$E1165),'Hoja de Trabajo para listado'!$A$151:$Z$151,0)),0)+IFERROR(INDEX('Hoja de Trabajo para listado'!$AB$155:$BA$1048576,MATCH($A1165,'Hoja de Trabajo para listado'!$AB$155:$AB$1048576,0),MATCH((CUADRO!M$5&amp;$E1165),'Hoja de Trabajo para listado'!$AB$151:$BA$151,0)),0)+IFERROR(INDEX('Hoja de Trabajo para listado'!$BC$155:$CB$1048576,MATCH($A1165,'Hoja de Trabajo para listado'!$BC$155:$BC$1048576,0),MATCH((CUADRO!M$5&amp;$E1165),'Hoja de Trabajo para listado'!$BC$151:$CB$151,0)),0)+IFERROR(INDEX('Hoja de Trabajo para listado'!$DE$153:$DG$274,MATCH($A1165,'Hoja de Trabajo para listado'!$DE$153:$DE$1048576,0),MATCH((CUADRO!M$5&amp;$E1165),'Hoja de Trabajo para listado'!$DE$151:$DG$151,0)),0)+IFERROR(INDEX('Hoja de Trabajo para listado'!$CD$155:$DC$1048576,MATCH($A1165,'Hoja de Trabajo para listado'!$CD$155:$CD$1048576,0),MATCH((CUADRO!M$5&amp;$E1165),'Hoja de Trabajo para listado'!$CD$151:$DC$151,0)),0)</f>
        <v>0</v>
      </c>
      <c r="N1165" s="243">
        <f ca="1">+IFERROR(INDEX('Hoja de Trabajo para listado'!$A$155:$Z$1048576,MATCH($A1165,'Hoja de Trabajo para listado'!$A$155:$A$1048576,0),MATCH((CUADRO!N$5&amp;$E1165),'Hoja de Trabajo para listado'!$A$151:$Z$151,0)),0)+IFERROR(INDEX('Hoja de Trabajo para listado'!$AB$155:$BA$1048576,MATCH($A1165,'Hoja de Trabajo para listado'!$AB$155:$AB$1048576,0),MATCH((CUADRO!N$5&amp;$E1165),'Hoja de Trabajo para listado'!$AB$151:$BA$151,0)),0)+IFERROR(INDEX('Hoja de Trabajo para listado'!$BC$155:$CB$1048576,MATCH($A1165,'Hoja de Trabajo para listado'!$BC$155:$BC$1048576,0),MATCH((CUADRO!N$5&amp;$E1165),'Hoja de Trabajo para listado'!$BC$151:$CB$151,0)),0)+IFERROR(INDEX('Hoja de Trabajo para listado'!$DE$153:$DG$274,MATCH($A1165,'Hoja de Trabajo para listado'!$DE$153:$DE$1048576,0),MATCH((CUADRO!N$5&amp;$E1165),'Hoja de Trabajo para listado'!$DE$151:$DG$151,0)),0)+IFERROR(INDEX('Hoja de Trabajo para listado'!$CD$155:$DC$1048576,MATCH($A1165,'Hoja de Trabajo para listado'!$CD$155:$CD$1048576,0),MATCH((CUADRO!N$5&amp;$E1165),'Hoja de Trabajo para listado'!$CD$151:$DC$151,0)),0)</f>
        <v>0</v>
      </c>
      <c r="O1165" s="243">
        <f ca="1">+IFERROR(INDEX('Hoja de Trabajo para listado'!$A$155:$Z$1048576,MATCH($A1165,'Hoja de Trabajo para listado'!$A$155:$A$1048576,0),MATCH((CUADRO!O$5&amp;$E1165),'Hoja de Trabajo para listado'!$A$151:$Z$151,0)),0)+IFERROR(INDEX('Hoja de Trabajo para listado'!$AB$155:$BA$1048576,MATCH($A1165,'Hoja de Trabajo para listado'!$AB$155:$AB$1048576,0),MATCH((CUADRO!O$5&amp;$E1165),'Hoja de Trabajo para listado'!$AB$151:$BA$151,0)),0)+IFERROR(INDEX('Hoja de Trabajo para listado'!$BC$155:$CB$1048576,MATCH($A1165,'Hoja de Trabajo para listado'!$BC$155:$BC$1048576,0),MATCH((CUADRO!O$5&amp;$E1165),'Hoja de Trabajo para listado'!$BC$151:$CB$151,0)),0)+IFERROR(INDEX('Hoja de Trabajo para listado'!$DE$153:$DG$274,MATCH($A1165,'Hoja de Trabajo para listado'!$DE$153:$DE$1048576,0),MATCH((CUADRO!O$5&amp;$E1165),'Hoja de Trabajo para listado'!$DE$151:$DG$151,0)),0)+IFERROR(INDEX('Hoja de Trabajo para listado'!$CD$155:$DC$1048576,MATCH($A1165,'Hoja de Trabajo para listado'!$CD$155:$CD$1048576,0),MATCH((CUADRO!O$5&amp;$E1165),'Hoja de Trabajo para listado'!$CD$151:$DC$151,0)),0)</f>
        <v>0</v>
      </c>
      <c r="P1165" s="243">
        <f ca="1">+IFERROR(INDEX('Hoja de Trabajo para listado'!$A$155:$Z$1048576,MATCH($A1165,'Hoja de Trabajo para listado'!$A$155:$A$1048576,0),MATCH((CUADRO!P$5&amp;$E1165),'Hoja de Trabajo para listado'!$A$151:$Z$151,0)),0)+IFERROR(INDEX('Hoja de Trabajo para listado'!$AB$155:$BA$1048576,MATCH($A1165,'Hoja de Trabajo para listado'!$AB$155:$AB$1048576,0),MATCH((CUADRO!P$5&amp;$E1165),'Hoja de Trabajo para listado'!$AB$151:$BA$151,0)),0)+IFERROR(INDEX('Hoja de Trabajo para listado'!$BC$155:$CB$1048576,MATCH($A1165,'Hoja de Trabajo para listado'!$BC$155:$BC$1048576,0),MATCH((CUADRO!P$5&amp;$E1165),'Hoja de Trabajo para listado'!$BC$151:$CB$151,0)),0)+IFERROR(INDEX('Hoja de Trabajo para listado'!$DE$153:$DG$274,MATCH($A1165,'Hoja de Trabajo para listado'!$DE$153:$DE$1048576,0),MATCH((CUADRO!P$5&amp;$E1165),'Hoja de Trabajo para listado'!$DE$151:$DG$151,0)),0)+IFERROR(INDEX('Hoja de Trabajo para listado'!$CD$155:$DC$1048576,MATCH($A1165,'Hoja de Trabajo para listado'!$CD$155:$CD$1048576,0),MATCH((CUADRO!P$5&amp;$E1165),'Hoja de Trabajo para listado'!$CD$151:$DC$151,0)),0)</f>
        <v>0</v>
      </c>
      <c r="Q1165" s="243">
        <f ca="1">+IFERROR(INDEX('Hoja de Trabajo para listado'!$A$155:$Z$1048576,MATCH($A1165,'Hoja de Trabajo para listado'!$A$155:$A$1048576,0),MATCH((CUADRO!Q$5&amp;$E1165),'Hoja de Trabajo para listado'!$A$151:$Z$151,0)),0)+IFERROR(INDEX('Hoja de Trabajo para listado'!$AB$155:$BA$1048576,MATCH($A1165,'Hoja de Trabajo para listado'!$AB$155:$AB$1048576,0),MATCH((CUADRO!Q$5&amp;$E1165),'Hoja de Trabajo para listado'!$AB$151:$BA$151,0)),0)+IFERROR(INDEX('Hoja de Trabajo para listado'!$BC$155:$CB$1048576,MATCH($A1165,'Hoja de Trabajo para listado'!$BC$155:$BC$1048576,0),MATCH((CUADRO!Q$5&amp;$E1165),'Hoja de Trabajo para listado'!$BC$151:$CB$151,0)),0)+IFERROR(INDEX('Hoja de Trabajo para listado'!$DE$153:$DG$274,MATCH($A1165,'Hoja de Trabajo para listado'!$DE$153:$DE$1048576,0),MATCH((CUADRO!Q$5&amp;$E1165),'Hoja de Trabajo para listado'!$DE$151:$DG$151,0)),0)+IFERROR(INDEX('Hoja de Trabajo para listado'!$CD$155:$DC$1048576,MATCH($A1165,'Hoja de Trabajo para listado'!$CD$155:$CD$1048576,0),MATCH((CUADRO!Q$5&amp;$E1165),'Hoja de Trabajo para listado'!$CD$151:$DC$151,0)),0)</f>
        <v>0</v>
      </c>
      <c r="R1165" s="243">
        <f t="shared" ca="1" si="39"/>
        <v>0</v>
      </c>
      <c r="S1165" s="249">
        <f ca="1">+R1164+R1165</f>
        <v>0</v>
      </c>
      <c r="T1165" s="243">
        <f ca="1">+S1165</f>
        <v>0</v>
      </c>
      <c r="U1165" s="242">
        <f t="shared" si="40"/>
        <v>2</v>
      </c>
      <c r="V1165" s="333" t="str">
        <f>+VLOOKUP(A1165,bd_lista!$A$3:$E$590,5,FALSE)</f>
        <v>Gobiernos Autónomos Indígenas Originarias Campesinas</v>
      </c>
      <c r="W1165" s="384"/>
      <c r="X1165" s="242">
        <f>+VLOOKUP(A1165,[3]Sheet1!$A$13:$D$744,4,FALSE)</f>
        <v>0</v>
      </c>
      <c r="Y1165" s="242" t="e">
        <f>+VLOOKUP(X1165,bd_lista!$A$3:$C$590,3,FALSE)</f>
        <v>#N/A</v>
      </c>
      <c r="Z1165" s="292"/>
      <c r="AA1165" s="293"/>
    </row>
    <row r="1166" spans="1:27" customFormat="1" ht="27" hidden="1" customHeight="1">
      <c r="A1166" s="32">
        <v>3401</v>
      </c>
      <c r="B1166" s="388">
        <f>+A1166</f>
        <v>3401</v>
      </c>
      <c r="C1166" s="247" t="str">
        <f>+VLOOKUP(A1166,bd_lista!$A$3:$C$590,3,FALSE)</f>
        <v>GAIOC de la Nación Originaria Uru Chipaya</v>
      </c>
      <c r="D1166" s="385" t="str">
        <f>+C1166</f>
        <v>GAIOC de la Nación Originaria Uru Chipaya</v>
      </c>
      <c r="E1166" s="242" t="s">
        <v>1304</v>
      </c>
      <c r="F1166" s="243">
        <f ca="1">+IFERROR(INDEX('Hoja de Trabajo para listado'!$A$155:$Z$1048576,MATCH($A1166,'Hoja de Trabajo para listado'!$A$155:$A$1048576,0),MATCH((CUADRO!F$5&amp;$E1166),'Hoja de Trabajo para listado'!$A$151:$Z$151,0)),0)+IFERROR(INDEX('Hoja de Trabajo para listado'!$AB$155:$BA$1048576,MATCH($A1166,'Hoja de Trabajo para listado'!$AB$155:$AB$1048576,0),MATCH((CUADRO!F$5&amp;$E1166),'Hoja de Trabajo para listado'!$AB$151:$BA$151,0)),0)+IFERROR(INDEX('Hoja de Trabajo para listado'!$BC$155:$CB$1048576,MATCH($A1166,'Hoja de Trabajo para listado'!$BC$155:$BC$1048576,0),MATCH((CUADRO!F$5&amp;$E1166),'Hoja de Trabajo para listado'!$BC$151:$CB$151,0)),0)+IFERROR(INDEX('Hoja de Trabajo para listado'!$DE$153:$DG$274,MATCH($A1166,'Hoja de Trabajo para listado'!$DE$153:$DE$1048576,0),MATCH((CUADRO!F$5&amp;$E1166),'Hoja de Trabajo para listado'!$DE$151:$DG$151,0)),0)+IFERROR(INDEX('Hoja de Trabajo para listado'!$CD$155:$DC$1048576,MATCH($A1166,'Hoja de Trabajo para listado'!$CD$155:$CD$1048576,0),MATCH((CUADRO!F$5&amp;$E1166),'Hoja de Trabajo para listado'!$CD$151:$DC$151,0)),0)</f>
        <v>0</v>
      </c>
      <c r="G1166" s="243">
        <f ca="1">+IFERROR(INDEX('Hoja de Trabajo para listado'!$A$155:$Z$1048576,MATCH($A1166,'Hoja de Trabajo para listado'!$A$155:$A$1048576,0),MATCH((CUADRO!G$5&amp;$E1166),'Hoja de Trabajo para listado'!$A$151:$Z$151,0)),0)+IFERROR(INDEX('Hoja de Trabajo para listado'!$AB$155:$BA$1048576,MATCH($A1166,'Hoja de Trabajo para listado'!$AB$155:$AB$1048576,0),MATCH((CUADRO!G$5&amp;$E1166),'Hoja de Trabajo para listado'!$AB$151:$BA$151,0)),0)+IFERROR(INDEX('Hoja de Trabajo para listado'!$BC$155:$CB$1048576,MATCH($A1166,'Hoja de Trabajo para listado'!$BC$155:$BC$1048576,0),MATCH((CUADRO!G$5&amp;$E1166),'Hoja de Trabajo para listado'!$BC$151:$CB$151,0)),0)+IFERROR(INDEX('Hoja de Trabajo para listado'!$DE$153:$DG$274,MATCH($A1166,'Hoja de Trabajo para listado'!$DE$153:$DE$1048576,0),MATCH((CUADRO!G$5&amp;$E1166),'Hoja de Trabajo para listado'!$DE$151:$DG$151,0)),0)+IFERROR(INDEX('Hoja de Trabajo para listado'!$CD$155:$DC$1048576,MATCH($A1166,'Hoja de Trabajo para listado'!$CD$155:$CD$1048576,0),MATCH((CUADRO!G$5&amp;$E1166),'Hoja de Trabajo para listado'!$CD$151:$DC$151,0)),0)</f>
        <v>0</v>
      </c>
      <c r="H1166" s="243">
        <f ca="1">+IFERROR(INDEX('Hoja de Trabajo para listado'!$A$155:$Z$1048576,MATCH($A1166,'Hoja de Trabajo para listado'!$A$155:$A$1048576,0),MATCH((CUADRO!H$5&amp;$E1166),'Hoja de Trabajo para listado'!$A$151:$Z$151,0)),0)+IFERROR(INDEX('Hoja de Trabajo para listado'!$AB$155:$BA$1048576,MATCH($A1166,'Hoja de Trabajo para listado'!$AB$155:$AB$1048576,0),MATCH((CUADRO!H$5&amp;$E1166),'Hoja de Trabajo para listado'!$AB$151:$BA$151,0)),0)+IFERROR(INDEX('Hoja de Trabajo para listado'!$BC$155:$CB$1048576,MATCH($A1166,'Hoja de Trabajo para listado'!$BC$155:$BC$1048576,0),MATCH((CUADRO!H$5&amp;$E1166),'Hoja de Trabajo para listado'!$BC$151:$CB$151,0)),0)+IFERROR(INDEX('Hoja de Trabajo para listado'!$DE$153:$DG$274,MATCH($A1166,'Hoja de Trabajo para listado'!$DE$153:$DE$1048576,0),MATCH((CUADRO!H$5&amp;$E1166),'Hoja de Trabajo para listado'!$DE$151:$DG$151,0)),0)+IFERROR(INDEX('Hoja de Trabajo para listado'!$CD$155:$DC$1048576,MATCH($A1166,'Hoja de Trabajo para listado'!$CD$155:$CD$1048576,0),MATCH((CUADRO!H$5&amp;$E1166),'Hoja de Trabajo para listado'!$CD$151:$DC$151,0)),0)</f>
        <v>0</v>
      </c>
      <c r="I1166" s="243">
        <f ca="1">+IFERROR(INDEX('Hoja de Trabajo para listado'!$A$155:$Z$1048576,MATCH($A1166,'Hoja de Trabajo para listado'!$A$155:$A$1048576,0),MATCH((CUADRO!I$5&amp;$E1166),'Hoja de Trabajo para listado'!$A$151:$Z$151,0)),0)+IFERROR(INDEX('Hoja de Trabajo para listado'!$AB$155:$BA$1048576,MATCH($A1166,'Hoja de Trabajo para listado'!$AB$155:$AB$1048576,0),MATCH((CUADRO!I$5&amp;$E1166),'Hoja de Trabajo para listado'!$AB$151:$BA$151,0)),0)+IFERROR(INDEX('Hoja de Trabajo para listado'!$BC$155:$CB$1048576,MATCH($A1166,'Hoja de Trabajo para listado'!$BC$155:$BC$1048576,0),MATCH((CUADRO!I$5&amp;$E1166),'Hoja de Trabajo para listado'!$BC$151:$CB$151,0)),0)+IFERROR(INDEX('Hoja de Trabajo para listado'!$DE$153:$DG$274,MATCH($A1166,'Hoja de Trabajo para listado'!$DE$153:$DE$1048576,0),MATCH((CUADRO!I$5&amp;$E1166),'Hoja de Trabajo para listado'!$DE$151:$DG$151,0)),0)+IFERROR(INDEX('Hoja de Trabajo para listado'!$CD$155:$DC$1048576,MATCH($A1166,'Hoja de Trabajo para listado'!$CD$155:$CD$1048576,0),MATCH((CUADRO!I$5&amp;$E1166),'Hoja de Trabajo para listado'!$CD$151:$DC$151,0)),0)</f>
        <v>0</v>
      </c>
      <c r="J1166" s="243">
        <f ca="1">+IFERROR(INDEX('Hoja de Trabajo para listado'!$A$155:$Z$1048576,MATCH($A1166,'Hoja de Trabajo para listado'!$A$155:$A$1048576,0),MATCH((CUADRO!J$5&amp;$E1166),'Hoja de Trabajo para listado'!$A$151:$Z$151,0)),0)+IFERROR(INDEX('Hoja de Trabajo para listado'!$AB$155:$BA$1048576,MATCH($A1166,'Hoja de Trabajo para listado'!$AB$155:$AB$1048576,0),MATCH((CUADRO!J$5&amp;$E1166),'Hoja de Trabajo para listado'!$AB$151:$BA$151,0)),0)+IFERROR(INDEX('Hoja de Trabajo para listado'!$BC$155:$CB$1048576,MATCH($A1166,'Hoja de Trabajo para listado'!$BC$155:$BC$1048576,0),MATCH((CUADRO!J$5&amp;$E1166),'Hoja de Trabajo para listado'!$BC$151:$CB$151,0)),0)+IFERROR(INDEX('Hoja de Trabajo para listado'!$DE$153:$DG$274,MATCH($A1166,'Hoja de Trabajo para listado'!$DE$153:$DE$1048576,0),MATCH((CUADRO!J$5&amp;$E1166),'Hoja de Trabajo para listado'!$DE$151:$DG$151,0)),0)+IFERROR(INDEX('Hoja de Trabajo para listado'!$CD$155:$DC$1048576,MATCH($A1166,'Hoja de Trabajo para listado'!$CD$155:$CD$1048576,0),MATCH((CUADRO!J$5&amp;$E1166),'Hoja de Trabajo para listado'!$CD$151:$DC$151,0)),0)</f>
        <v>0</v>
      </c>
      <c r="K1166" s="243">
        <f ca="1">+IFERROR(INDEX('Hoja de Trabajo para listado'!$A$155:$Z$1048576,MATCH($A1166,'Hoja de Trabajo para listado'!$A$155:$A$1048576,0),MATCH((CUADRO!K$5&amp;$E1166),'Hoja de Trabajo para listado'!$A$151:$Z$151,0)),0)+IFERROR(INDEX('Hoja de Trabajo para listado'!$AB$155:$BA$1048576,MATCH($A1166,'Hoja de Trabajo para listado'!$AB$155:$AB$1048576,0),MATCH((CUADRO!K$5&amp;$E1166),'Hoja de Trabajo para listado'!$AB$151:$BA$151,0)),0)+IFERROR(INDEX('Hoja de Trabajo para listado'!$BC$155:$CB$1048576,MATCH($A1166,'Hoja de Trabajo para listado'!$BC$155:$BC$1048576,0),MATCH((CUADRO!K$5&amp;$E1166),'Hoja de Trabajo para listado'!$BC$151:$CB$151,0)),0)+IFERROR(INDEX('Hoja de Trabajo para listado'!$DE$153:$DG$274,MATCH($A1166,'Hoja de Trabajo para listado'!$DE$153:$DE$1048576,0),MATCH((CUADRO!K$5&amp;$E1166),'Hoja de Trabajo para listado'!$DE$151:$DG$151,0)),0)+IFERROR(INDEX('Hoja de Trabajo para listado'!$CD$155:$DC$1048576,MATCH($A1166,'Hoja de Trabajo para listado'!$CD$155:$CD$1048576,0),MATCH((CUADRO!K$5&amp;$E1166),'Hoja de Trabajo para listado'!$CD$151:$DC$151,0)),0)</f>
        <v>0</v>
      </c>
      <c r="L1166" s="243">
        <f ca="1">+IFERROR(INDEX('Hoja de Trabajo para listado'!$A$155:$Z$1048576,MATCH($A1166,'Hoja de Trabajo para listado'!$A$155:$A$1048576,0),MATCH((CUADRO!L$5&amp;$E1166),'Hoja de Trabajo para listado'!$A$151:$Z$151,0)),0)+IFERROR(INDEX('Hoja de Trabajo para listado'!$AB$155:$BA$1048576,MATCH($A1166,'Hoja de Trabajo para listado'!$AB$155:$AB$1048576,0),MATCH((CUADRO!L$5&amp;$E1166),'Hoja de Trabajo para listado'!$AB$151:$BA$151,0)),0)+IFERROR(INDEX('Hoja de Trabajo para listado'!$BC$155:$CB$1048576,MATCH($A1166,'Hoja de Trabajo para listado'!$BC$155:$BC$1048576,0),MATCH((CUADRO!L$5&amp;$E1166),'Hoja de Trabajo para listado'!$BC$151:$CB$151,0)),0)+IFERROR(INDEX('Hoja de Trabajo para listado'!$DE$153:$DG$274,MATCH($A1166,'Hoja de Trabajo para listado'!$DE$153:$DE$1048576,0),MATCH((CUADRO!L$5&amp;$E1166),'Hoja de Trabajo para listado'!$DE$151:$DG$151,0)),0)+IFERROR(INDEX('Hoja de Trabajo para listado'!$CD$155:$DC$1048576,MATCH($A1166,'Hoja de Trabajo para listado'!$CD$155:$CD$1048576,0),MATCH((CUADRO!L$5&amp;$E1166),'Hoja de Trabajo para listado'!$CD$151:$DC$151,0)),0)</f>
        <v>0</v>
      </c>
      <c r="M1166" s="243">
        <f ca="1">+IFERROR(INDEX('Hoja de Trabajo para listado'!$A$155:$Z$1048576,MATCH($A1166,'Hoja de Trabajo para listado'!$A$155:$A$1048576,0),MATCH((CUADRO!M$5&amp;$E1166),'Hoja de Trabajo para listado'!$A$151:$Z$151,0)),0)+IFERROR(INDEX('Hoja de Trabajo para listado'!$AB$155:$BA$1048576,MATCH($A1166,'Hoja de Trabajo para listado'!$AB$155:$AB$1048576,0),MATCH((CUADRO!M$5&amp;$E1166),'Hoja de Trabajo para listado'!$AB$151:$BA$151,0)),0)+IFERROR(INDEX('Hoja de Trabajo para listado'!$BC$155:$CB$1048576,MATCH($A1166,'Hoja de Trabajo para listado'!$BC$155:$BC$1048576,0),MATCH((CUADRO!M$5&amp;$E1166),'Hoja de Trabajo para listado'!$BC$151:$CB$151,0)),0)+IFERROR(INDEX('Hoja de Trabajo para listado'!$DE$153:$DG$274,MATCH($A1166,'Hoja de Trabajo para listado'!$DE$153:$DE$1048576,0),MATCH((CUADRO!M$5&amp;$E1166),'Hoja de Trabajo para listado'!$DE$151:$DG$151,0)),0)+IFERROR(INDEX('Hoja de Trabajo para listado'!$CD$155:$DC$1048576,MATCH($A1166,'Hoja de Trabajo para listado'!$CD$155:$CD$1048576,0),MATCH((CUADRO!M$5&amp;$E1166),'Hoja de Trabajo para listado'!$CD$151:$DC$151,0)),0)</f>
        <v>0</v>
      </c>
      <c r="N1166" s="243">
        <f ca="1">+IFERROR(INDEX('Hoja de Trabajo para listado'!$A$155:$Z$1048576,MATCH($A1166,'Hoja de Trabajo para listado'!$A$155:$A$1048576,0),MATCH((CUADRO!N$5&amp;$E1166),'Hoja de Trabajo para listado'!$A$151:$Z$151,0)),0)+IFERROR(INDEX('Hoja de Trabajo para listado'!$AB$155:$BA$1048576,MATCH($A1166,'Hoja de Trabajo para listado'!$AB$155:$AB$1048576,0),MATCH((CUADRO!N$5&amp;$E1166),'Hoja de Trabajo para listado'!$AB$151:$BA$151,0)),0)+IFERROR(INDEX('Hoja de Trabajo para listado'!$BC$155:$CB$1048576,MATCH($A1166,'Hoja de Trabajo para listado'!$BC$155:$BC$1048576,0),MATCH((CUADRO!N$5&amp;$E1166),'Hoja de Trabajo para listado'!$BC$151:$CB$151,0)),0)+IFERROR(INDEX('Hoja de Trabajo para listado'!$DE$153:$DG$274,MATCH($A1166,'Hoja de Trabajo para listado'!$DE$153:$DE$1048576,0),MATCH((CUADRO!N$5&amp;$E1166),'Hoja de Trabajo para listado'!$DE$151:$DG$151,0)),0)+IFERROR(INDEX('Hoja de Trabajo para listado'!$CD$155:$DC$1048576,MATCH($A1166,'Hoja de Trabajo para listado'!$CD$155:$CD$1048576,0),MATCH((CUADRO!N$5&amp;$E1166),'Hoja de Trabajo para listado'!$CD$151:$DC$151,0)),0)</f>
        <v>0</v>
      </c>
      <c r="O1166" s="243">
        <f ca="1">+IFERROR(INDEX('Hoja de Trabajo para listado'!$A$155:$Z$1048576,MATCH($A1166,'Hoja de Trabajo para listado'!$A$155:$A$1048576,0),MATCH((CUADRO!O$5&amp;$E1166),'Hoja de Trabajo para listado'!$A$151:$Z$151,0)),0)+IFERROR(INDEX('Hoja de Trabajo para listado'!$AB$155:$BA$1048576,MATCH($A1166,'Hoja de Trabajo para listado'!$AB$155:$AB$1048576,0),MATCH((CUADRO!O$5&amp;$E1166),'Hoja de Trabajo para listado'!$AB$151:$BA$151,0)),0)+IFERROR(INDEX('Hoja de Trabajo para listado'!$BC$155:$CB$1048576,MATCH($A1166,'Hoja de Trabajo para listado'!$BC$155:$BC$1048576,0),MATCH((CUADRO!O$5&amp;$E1166),'Hoja de Trabajo para listado'!$BC$151:$CB$151,0)),0)+IFERROR(INDEX('Hoja de Trabajo para listado'!$DE$153:$DG$274,MATCH($A1166,'Hoja de Trabajo para listado'!$DE$153:$DE$1048576,0),MATCH((CUADRO!O$5&amp;$E1166),'Hoja de Trabajo para listado'!$DE$151:$DG$151,0)),0)+IFERROR(INDEX('Hoja de Trabajo para listado'!$CD$155:$DC$1048576,MATCH($A1166,'Hoja de Trabajo para listado'!$CD$155:$CD$1048576,0),MATCH((CUADRO!O$5&amp;$E1166),'Hoja de Trabajo para listado'!$CD$151:$DC$151,0)),0)</f>
        <v>0</v>
      </c>
      <c r="P1166" s="243">
        <f ca="1">+IFERROR(INDEX('Hoja de Trabajo para listado'!$A$155:$Z$1048576,MATCH($A1166,'Hoja de Trabajo para listado'!$A$155:$A$1048576,0),MATCH((CUADRO!P$5&amp;$E1166),'Hoja de Trabajo para listado'!$A$151:$Z$151,0)),0)+IFERROR(INDEX('Hoja de Trabajo para listado'!$AB$155:$BA$1048576,MATCH($A1166,'Hoja de Trabajo para listado'!$AB$155:$AB$1048576,0),MATCH((CUADRO!P$5&amp;$E1166),'Hoja de Trabajo para listado'!$AB$151:$BA$151,0)),0)+IFERROR(INDEX('Hoja de Trabajo para listado'!$BC$155:$CB$1048576,MATCH($A1166,'Hoja de Trabajo para listado'!$BC$155:$BC$1048576,0),MATCH((CUADRO!P$5&amp;$E1166),'Hoja de Trabajo para listado'!$BC$151:$CB$151,0)),0)+IFERROR(INDEX('Hoja de Trabajo para listado'!$DE$153:$DG$274,MATCH($A1166,'Hoja de Trabajo para listado'!$DE$153:$DE$1048576,0),MATCH((CUADRO!P$5&amp;$E1166),'Hoja de Trabajo para listado'!$DE$151:$DG$151,0)),0)+IFERROR(INDEX('Hoja de Trabajo para listado'!$CD$155:$DC$1048576,MATCH($A1166,'Hoja de Trabajo para listado'!$CD$155:$CD$1048576,0),MATCH((CUADRO!P$5&amp;$E1166),'Hoja de Trabajo para listado'!$CD$151:$DC$151,0)),0)</f>
        <v>0</v>
      </c>
      <c r="Q1166" s="243">
        <f ca="1">+IFERROR(INDEX('Hoja de Trabajo para listado'!$A$155:$Z$1048576,MATCH($A1166,'Hoja de Trabajo para listado'!$A$155:$A$1048576,0),MATCH((CUADRO!Q$5&amp;$E1166),'Hoja de Trabajo para listado'!$A$151:$Z$151,0)),0)+IFERROR(INDEX('Hoja de Trabajo para listado'!$AB$155:$BA$1048576,MATCH($A1166,'Hoja de Trabajo para listado'!$AB$155:$AB$1048576,0),MATCH((CUADRO!Q$5&amp;$E1166),'Hoja de Trabajo para listado'!$AB$151:$BA$151,0)),0)+IFERROR(INDEX('Hoja de Trabajo para listado'!$BC$155:$CB$1048576,MATCH($A1166,'Hoja de Trabajo para listado'!$BC$155:$BC$1048576,0),MATCH((CUADRO!Q$5&amp;$E1166),'Hoja de Trabajo para listado'!$BC$151:$CB$151,0)),0)+IFERROR(INDEX('Hoja de Trabajo para listado'!$DE$153:$DG$274,MATCH($A1166,'Hoja de Trabajo para listado'!$DE$153:$DE$1048576,0),MATCH((CUADRO!Q$5&amp;$E1166),'Hoja de Trabajo para listado'!$DE$151:$DG$151,0)),0)+IFERROR(INDEX('Hoja de Trabajo para listado'!$CD$155:$DC$1048576,MATCH($A1166,'Hoja de Trabajo para listado'!$CD$155:$CD$1048576,0),MATCH((CUADRO!Q$5&amp;$E1166),'Hoja de Trabajo para listado'!$CD$151:$DC$151,0)),0)</f>
        <v>0</v>
      </c>
      <c r="R1166" s="243">
        <f t="shared" ca="1" si="39"/>
        <v>0</v>
      </c>
      <c r="S1166" s="249"/>
      <c r="T1166" s="243">
        <f ca="1">+T1167</f>
        <v>0</v>
      </c>
      <c r="U1166" s="242">
        <f t="shared" si="40"/>
        <v>1</v>
      </c>
      <c r="V1166" s="333" t="str">
        <f>+VLOOKUP(A1166,bd_lista!$A$3:$E$590,5,FALSE)</f>
        <v>Gobiernos Autónomos Indígenas Originarias Campesinas</v>
      </c>
      <c r="W1166" s="383" t="str">
        <f>+V1166</f>
        <v>Gobiernos Autónomos Indígenas Originarias Campesinas</v>
      </c>
      <c r="X1166" s="242">
        <f>+VLOOKUP(A1166,[3]Sheet1!$A$13:$D$744,4,FALSE)</f>
        <v>0</v>
      </c>
      <c r="Y1166" s="242" t="e">
        <f>+VLOOKUP(X1166,bd_lista!$A$3:$C$590,3,FALSE)</f>
        <v>#N/A</v>
      </c>
      <c r="Z1166" s="294">
        <f>+X1166</f>
        <v>0</v>
      </c>
      <c r="AA1166" s="295" t="e">
        <f>+Y1166</f>
        <v>#N/A</v>
      </c>
    </row>
    <row r="1167" spans="1:27" customFormat="1" ht="27" hidden="1" customHeight="1">
      <c r="A1167" s="32">
        <v>3401</v>
      </c>
      <c r="B1167" s="389"/>
      <c r="C1167" s="247" t="str">
        <f>+VLOOKUP(A1167,bd_lista!$A$3:$C$590,3,FALSE)</f>
        <v>GAIOC de la Nación Originaria Uru Chipaya</v>
      </c>
      <c r="D1167" s="386"/>
      <c r="E1167" s="244" t="s">
        <v>1305</v>
      </c>
      <c r="F1167" s="243">
        <f ca="1">+IFERROR(INDEX('Hoja de Trabajo para listado'!$A$155:$Z$1048576,MATCH($A1167,'Hoja de Trabajo para listado'!$A$155:$A$1048576,0),MATCH((CUADRO!F$5&amp;$E1167),'Hoja de Trabajo para listado'!$A$151:$Z$151,0)),0)+IFERROR(INDEX('Hoja de Trabajo para listado'!$AB$155:$BA$1048576,MATCH($A1167,'Hoja de Trabajo para listado'!$AB$155:$AB$1048576,0),MATCH((CUADRO!F$5&amp;$E1167),'Hoja de Trabajo para listado'!$AB$151:$BA$151,0)),0)+IFERROR(INDEX('Hoja de Trabajo para listado'!$BC$155:$CB$1048576,MATCH($A1167,'Hoja de Trabajo para listado'!$BC$155:$BC$1048576,0),MATCH((CUADRO!F$5&amp;$E1167),'Hoja de Trabajo para listado'!$BC$151:$CB$151,0)),0)+IFERROR(INDEX('Hoja de Trabajo para listado'!$DE$153:$DG$274,MATCH($A1167,'Hoja de Trabajo para listado'!$DE$153:$DE$1048576,0),MATCH((CUADRO!F$5&amp;$E1167),'Hoja de Trabajo para listado'!$DE$151:$DG$151,0)),0)+IFERROR(INDEX('Hoja de Trabajo para listado'!$CD$155:$DC$1048576,MATCH($A1167,'Hoja de Trabajo para listado'!$CD$155:$CD$1048576,0),MATCH((CUADRO!F$5&amp;$E1167),'Hoja de Trabajo para listado'!$CD$151:$DC$151,0)),0)</f>
        <v>0</v>
      </c>
      <c r="G1167" s="243">
        <f ca="1">+IFERROR(INDEX('Hoja de Trabajo para listado'!$A$155:$Z$1048576,MATCH($A1167,'Hoja de Trabajo para listado'!$A$155:$A$1048576,0),MATCH((CUADRO!G$5&amp;$E1167),'Hoja de Trabajo para listado'!$A$151:$Z$151,0)),0)+IFERROR(INDEX('Hoja de Trabajo para listado'!$AB$155:$BA$1048576,MATCH($A1167,'Hoja de Trabajo para listado'!$AB$155:$AB$1048576,0),MATCH((CUADRO!G$5&amp;$E1167),'Hoja de Trabajo para listado'!$AB$151:$BA$151,0)),0)+IFERROR(INDEX('Hoja de Trabajo para listado'!$BC$155:$CB$1048576,MATCH($A1167,'Hoja de Trabajo para listado'!$BC$155:$BC$1048576,0),MATCH((CUADRO!G$5&amp;$E1167),'Hoja de Trabajo para listado'!$BC$151:$CB$151,0)),0)+IFERROR(INDEX('Hoja de Trabajo para listado'!$DE$153:$DG$274,MATCH($A1167,'Hoja de Trabajo para listado'!$DE$153:$DE$1048576,0),MATCH((CUADRO!G$5&amp;$E1167),'Hoja de Trabajo para listado'!$DE$151:$DG$151,0)),0)+IFERROR(INDEX('Hoja de Trabajo para listado'!$CD$155:$DC$1048576,MATCH($A1167,'Hoja de Trabajo para listado'!$CD$155:$CD$1048576,0),MATCH((CUADRO!G$5&amp;$E1167),'Hoja de Trabajo para listado'!$CD$151:$DC$151,0)),0)</f>
        <v>0</v>
      </c>
      <c r="H1167" s="243">
        <f ca="1">+IFERROR(INDEX('Hoja de Trabajo para listado'!$A$155:$Z$1048576,MATCH($A1167,'Hoja de Trabajo para listado'!$A$155:$A$1048576,0),MATCH((CUADRO!H$5&amp;$E1167),'Hoja de Trabajo para listado'!$A$151:$Z$151,0)),0)+IFERROR(INDEX('Hoja de Trabajo para listado'!$AB$155:$BA$1048576,MATCH($A1167,'Hoja de Trabajo para listado'!$AB$155:$AB$1048576,0),MATCH((CUADRO!H$5&amp;$E1167),'Hoja de Trabajo para listado'!$AB$151:$BA$151,0)),0)+IFERROR(INDEX('Hoja de Trabajo para listado'!$BC$155:$CB$1048576,MATCH($A1167,'Hoja de Trabajo para listado'!$BC$155:$BC$1048576,0),MATCH((CUADRO!H$5&amp;$E1167),'Hoja de Trabajo para listado'!$BC$151:$CB$151,0)),0)+IFERROR(INDEX('Hoja de Trabajo para listado'!$DE$153:$DG$274,MATCH($A1167,'Hoja de Trabajo para listado'!$DE$153:$DE$1048576,0),MATCH((CUADRO!H$5&amp;$E1167),'Hoja de Trabajo para listado'!$DE$151:$DG$151,0)),0)+IFERROR(INDEX('Hoja de Trabajo para listado'!$CD$155:$DC$1048576,MATCH($A1167,'Hoja de Trabajo para listado'!$CD$155:$CD$1048576,0),MATCH((CUADRO!H$5&amp;$E1167),'Hoja de Trabajo para listado'!$CD$151:$DC$151,0)),0)</f>
        <v>0</v>
      </c>
      <c r="I1167" s="243">
        <f ca="1">+IFERROR(INDEX('Hoja de Trabajo para listado'!$A$155:$Z$1048576,MATCH($A1167,'Hoja de Trabajo para listado'!$A$155:$A$1048576,0),MATCH((CUADRO!I$5&amp;$E1167),'Hoja de Trabajo para listado'!$A$151:$Z$151,0)),0)+IFERROR(INDEX('Hoja de Trabajo para listado'!$AB$155:$BA$1048576,MATCH($A1167,'Hoja de Trabajo para listado'!$AB$155:$AB$1048576,0),MATCH((CUADRO!I$5&amp;$E1167),'Hoja de Trabajo para listado'!$AB$151:$BA$151,0)),0)+IFERROR(INDEX('Hoja de Trabajo para listado'!$BC$155:$CB$1048576,MATCH($A1167,'Hoja de Trabajo para listado'!$BC$155:$BC$1048576,0),MATCH((CUADRO!I$5&amp;$E1167),'Hoja de Trabajo para listado'!$BC$151:$CB$151,0)),0)+IFERROR(INDEX('Hoja de Trabajo para listado'!$DE$153:$DG$274,MATCH($A1167,'Hoja de Trabajo para listado'!$DE$153:$DE$1048576,0),MATCH((CUADRO!I$5&amp;$E1167),'Hoja de Trabajo para listado'!$DE$151:$DG$151,0)),0)+IFERROR(INDEX('Hoja de Trabajo para listado'!$CD$155:$DC$1048576,MATCH($A1167,'Hoja de Trabajo para listado'!$CD$155:$CD$1048576,0),MATCH((CUADRO!I$5&amp;$E1167),'Hoja de Trabajo para listado'!$CD$151:$DC$151,0)),0)</f>
        <v>0</v>
      </c>
      <c r="J1167" s="243">
        <f ca="1">+IFERROR(INDEX('Hoja de Trabajo para listado'!$A$155:$Z$1048576,MATCH($A1167,'Hoja de Trabajo para listado'!$A$155:$A$1048576,0),MATCH((CUADRO!J$5&amp;$E1167),'Hoja de Trabajo para listado'!$A$151:$Z$151,0)),0)+IFERROR(INDEX('Hoja de Trabajo para listado'!$AB$155:$BA$1048576,MATCH($A1167,'Hoja de Trabajo para listado'!$AB$155:$AB$1048576,0),MATCH((CUADRO!J$5&amp;$E1167),'Hoja de Trabajo para listado'!$AB$151:$BA$151,0)),0)+IFERROR(INDEX('Hoja de Trabajo para listado'!$BC$155:$CB$1048576,MATCH($A1167,'Hoja de Trabajo para listado'!$BC$155:$BC$1048576,0),MATCH((CUADRO!J$5&amp;$E1167),'Hoja de Trabajo para listado'!$BC$151:$CB$151,0)),0)+IFERROR(INDEX('Hoja de Trabajo para listado'!$DE$153:$DG$274,MATCH($A1167,'Hoja de Trabajo para listado'!$DE$153:$DE$1048576,0),MATCH((CUADRO!J$5&amp;$E1167),'Hoja de Trabajo para listado'!$DE$151:$DG$151,0)),0)+IFERROR(INDEX('Hoja de Trabajo para listado'!$CD$155:$DC$1048576,MATCH($A1167,'Hoja de Trabajo para listado'!$CD$155:$CD$1048576,0),MATCH((CUADRO!J$5&amp;$E1167),'Hoja de Trabajo para listado'!$CD$151:$DC$151,0)),0)</f>
        <v>0</v>
      </c>
      <c r="K1167" s="243">
        <f ca="1">+IFERROR(INDEX('Hoja de Trabajo para listado'!$A$155:$Z$1048576,MATCH($A1167,'Hoja de Trabajo para listado'!$A$155:$A$1048576,0),MATCH((CUADRO!K$5&amp;$E1167),'Hoja de Trabajo para listado'!$A$151:$Z$151,0)),0)+IFERROR(INDEX('Hoja de Trabajo para listado'!$AB$155:$BA$1048576,MATCH($A1167,'Hoja de Trabajo para listado'!$AB$155:$AB$1048576,0),MATCH((CUADRO!K$5&amp;$E1167),'Hoja de Trabajo para listado'!$AB$151:$BA$151,0)),0)+IFERROR(INDEX('Hoja de Trabajo para listado'!$BC$155:$CB$1048576,MATCH($A1167,'Hoja de Trabajo para listado'!$BC$155:$BC$1048576,0),MATCH((CUADRO!K$5&amp;$E1167),'Hoja de Trabajo para listado'!$BC$151:$CB$151,0)),0)+IFERROR(INDEX('Hoja de Trabajo para listado'!$DE$153:$DG$274,MATCH($A1167,'Hoja de Trabajo para listado'!$DE$153:$DE$1048576,0),MATCH((CUADRO!K$5&amp;$E1167),'Hoja de Trabajo para listado'!$DE$151:$DG$151,0)),0)+IFERROR(INDEX('Hoja de Trabajo para listado'!$CD$155:$DC$1048576,MATCH($A1167,'Hoja de Trabajo para listado'!$CD$155:$CD$1048576,0),MATCH((CUADRO!K$5&amp;$E1167),'Hoja de Trabajo para listado'!$CD$151:$DC$151,0)),0)</f>
        <v>0</v>
      </c>
      <c r="L1167" s="243">
        <f ca="1">+IFERROR(INDEX('Hoja de Trabajo para listado'!$A$155:$Z$1048576,MATCH($A1167,'Hoja de Trabajo para listado'!$A$155:$A$1048576,0),MATCH((CUADRO!L$5&amp;$E1167),'Hoja de Trabajo para listado'!$A$151:$Z$151,0)),0)+IFERROR(INDEX('Hoja de Trabajo para listado'!$AB$155:$BA$1048576,MATCH($A1167,'Hoja de Trabajo para listado'!$AB$155:$AB$1048576,0),MATCH((CUADRO!L$5&amp;$E1167),'Hoja de Trabajo para listado'!$AB$151:$BA$151,0)),0)+IFERROR(INDEX('Hoja de Trabajo para listado'!$BC$155:$CB$1048576,MATCH($A1167,'Hoja de Trabajo para listado'!$BC$155:$BC$1048576,0),MATCH((CUADRO!L$5&amp;$E1167),'Hoja de Trabajo para listado'!$BC$151:$CB$151,0)),0)+IFERROR(INDEX('Hoja de Trabajo para listado'!$DE$153:$DG$274,MATCH($A1167,'Hoja de Trabajo para listado'!$DE$153:$DE$1048576,0),MATCH((CUADRO!L$5&amp;$E1167),'Hoja de Trabajo para listado'!$DE$151:$DG$151,0)),0)+IFERROR(INDEX('Hoja de Trabajo para listado'!$CD$155:$DC$1048576,MATCH($A1167,'Hoja de Trabajo para listado'!$CD$155:$CD$1048576,0),MATCH((CUADRO!L$5&amp;$E1167),'Hoja de Trabajo para listado'!$CD$151:$DC$151,0)),0)</f>
        <v>0</v>
      </c>
      <c r="M1167" s="243">
        <f ca="1">+IFERROR(INDEX('Hoja de Trabajo para listado'!$A$155:$Z$1048576,MATCH($A1167,'Hoja de Trabajo para listado'!$A$155:$A$1048576,0),MATCH((CUADRO!M$5&amp;$E1167),'Hoja de Trabajo para listado'!$A$151:$Z$151,0)),0)+IFERROR(INDEX('Hoja de Trabajo para listado'!$AB$155:$BA$1048576,MATCH($A1167,'Hoja de Trabajo para listado'!$AB$155:$AB$1048576,0),MATCH((CUADRO!M$5&amp;$E1167),'Hoja de Trabajo para listado'!$AB$151:$BA$151,0)),0)+IFERROR(INDEX('Hoja de Trabajo para listado'!$BC$155:$CB$1048576,MATCH($A1167,'Hoja de Trabajo para listado'!$BC$155:$BC$1048576,0),MATCH((CUADRO!M$5&amp;$E1167),'Hoja de Trabajo para listado'!$BC$151:$CB$151,0)),0)+IFERROR(INDEX('Hoja de Trabajo para listado'!$DE$153:$DG$274,MATCH($A1167,'Hoja de Trabajo para listado'!$DE$153:$DE$1048576,0),MATCH((CUADRO!M$5&amp;$E1167),'Hoja de Trabajo para listado'!$DE$151:$DG$151,0)),0)+IFERROR(INDEX('Hoja de Trabajo para listado'!$CD$155:$DC$1048576,MATCH($A1167,'Hoja de Trabajo para listado'!$CD$155:$CD$1048576,0),MATCH((CUADRO!M$5&amp;$E1167),'Hoja de Trabajo para listado'!$CD$151:$DC$151,0)),0)</f>
        <v>0</v>
      </c>
      <c r="N1167" s="243">
        <f ca="1">+IFERROR(INDEX('Hoja de Trabajo para listado'!$A$155:$Z$1048576,MATCH($A1167,'Hoja de Trabajo para listado'!$A$155:$A$1048576,0),MATCH((CUADRO!N$5&amp;$E1167),'Hoja de Trabajo para listado'!$A$151:$Z$151,0)),0)+IFERROR(INDEX('Hoja de Trabajo para listado'!$AB$155:$BA$1048576,MATCH($A1167,'Hoja de Trabajo para listado'!$AB$155:$AB$1048576,0),MATCH((CUADRO!N$5&amp;$E1167),'Hoja de Trabajo para listado'!$AB$151:$BA$151,0)),0)+IFERROR(INDEX('Hoja de Trabajo para listado'!$BC$155:$CB$1048576,MATCH($A1167,'Hoja de Trabajo para listado'!$BC$155:$BC$1048576,0),MATCH((CUADRO!N$5&amp;$E1167),'Hoja de Trabajo para listado'!$BC$151:$CB$151,0)),0)+IFERROR(INDEX('Hoja de Trabajo para listado'!$DE$153:$DG$274,MATCH($A1167,'Hoja de Trabajo para listado'!$DE$153:$DE$1048576,0),MATCH((CUADRO!N$5&amp;$E1167),'Hoja de Trabajo para listado'!$DE$151:$DG$151,0)),0)+IFERROR(INDEX('Hoja de Trabajo para listado'!$CD$155:$DC$1048576,MATCH($A1167,'Hoja de Trabajo para listado'!$CD$155:$CD$1048576,0),MATCH((CUADRO!N$5&amp;$E1167),'Hoja de Trabajo para listado'!$CD$151:$DC$151,0)),0)</f>
        <v>0</v>
      </c>
      <c r="O1167" s="243">
        <f ca="1">+IFERROR(INDEX('Hoja de Trabajo para listado'!$A$155:$Z$1048576,MATCH($A1167,'Hoja de Trabajo para listado'!$A$155:$A$1048576,0),MATCH((CUADRO!O$5&amp;$E1167),'Hoja de Trabajo para listado'!$A$151:$Z$151,0)),0)+IFERROR(INDEX('Hoja de Trabajo para listado'!$AB$155:$BA$1048576,MATCH($A1167,'Hoja de Trabajo para listado'!$AB$155:$AB$1048576,0),MATCH((CUADRO!O$5&amp;$E1167),'Hoja de Trabajo para listado'!$AB$151:$BA$151,0)),0)+IFERROR(INDEX('Hoja de Trabajo para listado'!$BC$155:$CB$1048576,MATCH($A1167,'Hoja de Trabajo para listado'!$BC$155:$BC$1048576,0),MATCH((CUADRO!O$5&amp;$E1167),'Hoja de Trabajo para listado'!$BC$151:$CB$151,0)),0)+IFERROR(INDEX('Hoja de Trabajo para listado'!$DE$153:$DG$274,MATCH($A1167,'Hoja de Trabajo para listado'!$DE$153:$DE$1048576,0),MATCH((CUADRO!O$5&amp;$E1167),'Hoja de Trabajo para listado'!$DE$151:$DG$151,0)),0)+IFERROR(INDEX('Hoja de Trabajo para listado'!$CD$155:$DC$1048576,MATCH($A1167,'Hoja de Trabajo para listado'!$CD$155:$CD$1048576,0),MATCH((CUADRO!O$5&amp;$E1167),'Hoja de Trabajo para listado'!$CD$151:$DC$151,0)),0)</f>
        <v>0</v>
      </c>
      <c r="P1167" s="243">
        <f ca="1">+IFERROR(INDEX('Hoja de Trabajo para listado'!$A$155:$Z$1048576,MATCH($A1167,'Hoja de Trabajo para listado'!$A$155:$A$1048576,0),MATCH((CUADRO!P$5&amp;$E1167),'Hoja de Trabajo para listado'!$A$151:$Z$151,0)),0)+IFERROR(INDEX('Hoja de Trabajo para listado'!$AB$155:$BA$1048576,MATCH($A1167,'Hoja de Trabajo para listado'!$AB$155:$AB$1048576,0),MATCH((CUADRO!P$5&amp;$E1167),'Hoja de Trabajo para listado'!$AB$151:$BA$151,0)),0)+IFERROR(INDEX('Hoja de Trabajo para listado'!$BC$155:$CB$1048576,MATCH($A1167,'Hoja de Trabajo para listado'!$BC$155:$BC$1048576,0),MATCH((CUADRO!P$5&amp;$E1167),'Hoja de Trabajo para listado'!$BC$151:$CB$151,0)),0)+IFERROR(INDEX('Hoja de Trabajo para listado'!$DE$153:$DG$274,MATCH($A1167,'Hoja de Trabajo para listado'!$DE$153:$DE$1048576,0),MATCH((CUADRO!P$5&amp;$E1167),'Hoja de Trabajo para listado'!$DE$151:$DG$151,0)),0)+IFERROR(INDEX('Hoja de Trabajo para listado'!$CD$155:$DC$1048576,MATCH($A1167,'Hoja de Trabajo para listado'!$CD$155:$CD$1048576,0),MATCH((CUADRO!P$5&amp;$E1167),'Hoja de Trabajo para listado'!$CD$151:$DC$151,0)),0)</f>
        <v>0</v>
      </c>
      <c r="Q1167" s="243">
        <f ca="1">+IFERROR(INDEX('Hoja de Trabajo para listado'!$A$155:$Z$1048576,MATCH($A1167,'Hoja de Trabajo para listado'!$A$155:$A$1048576,0),MATCH((CUADRO!Q$5&amp;$E1167),'Hoja de Trabajo para listado'!$A$151:$Z$151,0)),0)+IFERROR(INDEX('Hoja de Trabajo para listado'!$AB$155:$BA$1048576,MATCH($A1167,'Hoja de Trabajo para listado'!$AB$155:$AB$1048576,0),MATCH((CUADRO!Q$5&amp;$E1167),'Hoja de Trabajo para listado'!$AB$151:$BA$151,0)),0)+IFERROR(INDEX('Hoja de Trabajo para listado'!$BC$155:$CB$1048576,MATCH($A1167,'Hoja de Trabajo para listado'!$BC$155:$BC$1048576,0),MATCH((CUADRO!Q$5&amp;$E1167),'Hoja de Trabajo para listado'!$BC$151:$CB$151,0)),0)+IFERROR(INDEX('Hoja de Trabajo para listado'!$DE$153:$DG$274,MATCH($A1167,'Hoja de Trabajo para listado'!$DE$153:$DE$1048576,0),MATCH((CUADRO!Q$5&amp;$E1167),'Hoja de Trabajo para listado'!$DE$151:$DG$151,0)),0)+IFERROR(INDEX('Hoja de Trabajo para listado'!$CD$155:$DC$1048576,MATCH($A1167,'Hoja de Trabajo para listado'!$CD$155:$CD$1048576,0),MATCH((CUADRO!Q$5&amp;$E1167),'Hoja de Trabajo para listado'!$CD$151:$DC$151,0)),0)</f>
        <v>0</v>
      </c>
      <c r="R1167" s="243">
        <f t="shared" ca="1" si="39"/>
        <v>0</v>
      </c>
      <c r="S1167" s="249">
        <f ca="1">+R1166+R1167</f>
        <v>0</v>
      </c>
      <c r="T1167" s="243">
        <f ca="1">+S1167</f>
        <v>0</v>
      </c>
      <c r="U1167" s="242">
        <f t="shared" si="40"/>
        <v>2</v>
      </c>
      <c r="V1167" s="333" t="str">
        <f>+VLOOKUP(A1167,bd_lista!$A$3:$E$590,5,FALSE)</f>
        <v>Gobiernos Autónomos Indígenas Originarias Campesinas</v>
      </c>
      <c r="W1167" s="384"/>
      <c r="X1167" s="242">
        <f>+VLOOKUP(A1167,[3]Sheet1!$A$13:$D$744,4,FALSE)</f>
        <v>0</v>
      </c>
      <c r="Y1167" s="242" t="e">
        <f>+VLOOKUP(X1167,bd_lista!$A$3:$C$590,3,FALSE)</f>
        <v>#N/A</v>
      </c>
      <c r="Z1167" s="292"/>
      <c r="AA1167" s="293"/>
    </row>
    <row r="1168" spans="1:27" customFormat="1" ht="27" hidden="1" customHeight="1">
      <c r="A1168" s="32">
        <v>3701</v>
      </c>
      <c r="B1168" s="388">
        <f>+A1168</f>
        <v>3701</v>
      </c>
      <c r="C1168" s="247" t="e">
        <f>+VLOOKUP(A1168,bd_lista!$A$3:$C$590,3,FALSE)</f>
        <v>#N/A</v>
      </c>
      <c r="D1168" s="385" t="e">
        <f>+C1168</f>
        <v>#N/A</v>
      </c>
      <c r="E1168" s="242" t="s">
        <v>1304</v>
      </c>
      <c r="F1168" s="243">
        <f ca="1">+IFERROR(INDEX('Hoja de Trabajo para listado'!$A$155:$Z$1048576,MATCH($A1168,'Hoja de Trabajo para listado'!$A$155:$A$1048576,0),MATCH((CUADRO!F$5&amp;$E1168),'Hoja de Trabajo para listado'!$A$151:$Z$151,0)),0)+IFERROR(INDEX('Hoja de Trabajo para listado'!$AB$155:$BA$1048576,MATCH($A1168,'Hoja de Trabajo para listado'!$AB$155:$AB$1048576,0),MATCH((CUADRO!F$5&amp;$E1168),'Hoja de Trabajo para listado'!$AB$151:$BA$151,0)),0)+IFERROR(INDEX('Hoja de Trabajo para listado'!$BC$155:$CB$1048576,MATCH($A1168,'Hoja de Trabajo para listado'!$BC$155:$BC$1048576,0),MATCH((CUADRO!F$5&amp;$E1168),'Hoja de Trabajo para listado'!$BC$151:$CB$151,0)),0)+IFERROR(INDEX('Hoja de Trabajo para listado'!$DE$153:$DG$274,MATCH($A1168,'Hoja de Trabajo para listado'!$DE$153:$DE$1048576,0),MATCH((CUADRO!F$5&amp;$E1168),'Hoja de Trabajo para listado'!$DE$151:$DG$151,0)),0)+IFERROR(INDEX('Hoja de Trabajo para listado'!$CD$155:$DC$1048576,MATCH($A1168,'Hoja de Trabajo para listado'!$CD$155:$CD$1048576,0),MATCH((CUADRO!F$5&amp;$E1168),'Hoja de Trabajo para listado'!$CD$151:$DC$151,0)),0)</f>
        <v>0</v>
      </c>
      <c r="G1168" s="243">
        <f ca="1">+IFERROR(INDEX('Hoja de Trabajo para listado'!$A$155:$Z$1048576,MATCH($A1168,'Hoja de Trabajo para listado'!$A$155:$A$1048576,0),MATCH((CUADRO!G$5&amp;$E1168),'Hoja de Trabajo para listado'!$A$151:$Z$151,0)),0)+IFERROR(INDEX('Hoja de Trabajo para listado'!$AB$155:$BA$1048576,MATCH($A1168,'Hoja de Trabajo para listado'!$AB$155:$AB$1048576,0),MATCH((CUADRO!G$5&amp;$E1168),'Hoja de Trabajo para listado'!$AB$151:$BA$151,0)),0)+IFERROR(INDEX('Hoja de Trabajo para listado'!$BC$155:$CB$1048576,MATCH($A1168,'Hoja de Trabajo para listado'!$BC$155:$BC$1048576,0),MATCH((CUADRO!G$5&amp;$E1168),'Hoja de Trabajo para listado'!$BC$151:$CB$151,0)),0)+IFERROR(INDEX('Hoja de Trabajo para listado'!$DE$153:$DG$274,MATCH($A1168,'Hoja de Trabajo para listado'!$DE$153:$DE$1048576,0),MATCH((CUADRO!G$5&amp;$E1168),'Hoja de Trabajo para listado'!$DE$151:$DG$151,0)),0)+IFERROR(INDEX('Hoja de Trabajo para listado'!$CD$155:$DC$1048576,MATCH($A1168,'Hoja de Trabajo para listado'!$CD$155:$CD$1048576,0),MATCH((CUADRO!G$5&amp;$E1168),'Hoja de Trabajo para listado'!$CD$151:$DC$151,0)),0)</f>
        <v>0</v>
      </c>
      <c r="H1168" s="243">
        <f ca="1">+IFERROR(INDEX('Hoja de Trabajo para listado'!$A$155:$Z$1048576,MATCH($A1168,'Hoja de Trabajo para listado'!$A$155:$A$1048576,0),MATCH((CUADRO!H$5&amp;$E1168),'Hoja de Trabajo para listado'!$A$151:$Z$151,0)),0)+IFERROR(INDEX('Hoja de Trabajo para listado'!$AB$155:$BA$1048576,MATCH($A1168,'Hoja de Trabajo para listado'!$AB$155:$AB$1048576,0),MATCH((CUADRO!H$5&amp;$E1168),'Hoja de Trabajo para listado'!$AB$151:$BA$151,0)),0)+IFERROR(INDEX('Hoja de Trabajo para listado'!$BC$155:$CB$1048576,MATCH($A1168,'Hoja de Trabajo para listado'!$BC$155:$BC$1048576,0),MATCH((CUADRO!H$5&amp;$E1168),'Hoja de Trabajo para listado'!$BC$151:$CB$151,0)),0)+IFERROR(INDEX('Hoja de Trabajo para listado'!$DE$153:$DG$274,MATCH($A1168,'Hoja de Trabajo para listado'!$DE$153:$DE$1048576,0),MATCH((CUADRO!H$5&amp;$E1168),'Hoja de Trabajo para listado'!$DE$151:$DG$151,0)),0)+IFERROR(INDEX('Hoja de Trabajo para listado'!$CD$155:$DC$1048576,MATCH($A1168,'Hoja de Trabajo para listado'!$CD$155:$CD$1048576,0),MATCH((CUADRO!H$5&amp;$E1168),'Hoja de Trabajo para listado'!$CD$151:$DC$151,0)),0)</f>
        <v>0</v>
      </c>
      <c r="I1168" s="243">
        <f ca="1">+IFERROR(INDEX('Hoja de Trabajo para listado'!$A$155:$Z$1048576,MATCH($A1168,'Hoja de Trabajo para listado'!$A$155:$A$1048576,0),MATCH((CUADRO!I$5&amp;$E1168),'Hoja de Trabajo para listado'!$A$151:$Z$151,0)),0)+IFERROR(INDEX('Hoja de Trabajo para listado'!$AB$155:$BA$1048576,MATCH($A1168,'Hoja de Trabajo para listado'!$AB$155:$AB$1048576,0),MATCH((CUADRO!I$5&amp;$E1168),'Hoja de Trabajo para listado'!$AB$151:$BA$151,0)),0)+IFERROR(INDEX('Hoja de Trabajo para listado'!$BC$155:$CB$1048576,MATCH($A1168,'Hoja de Trabajo para listado'!$BC$155:$BC$1048576,0),MATCH((CUADRO!I$5&amp;$E1168),'Hoja de Trabajo para listado'!$BC$151:$CB$151,0)),0)+IFERROR(INDEX('Hoja de Trabajo para listado'!$DE$153:$DG$274,MATCH($A1168,'Hoja de Trabajo para listado'!$DE$153:$DE$1048576,0),MATCH((CUADRO!I$5&amp;$E1168),'Hoja de Trabajo para listado'!$DE$151:$DG$151,0)),0)+IFERROR(INDEX('Hoja de Trabajo para listado'!$CD$155:$DC$1048576,MATCH($A1168,'Hoja de Trabajo para listado'!$CD$155:$CD$1048576,0),MATCH((CUADRO!I$5&amp;$E1168),'Hoja de Trabajo para listado'!$CD$151:$DC$151,0)),0)</f>
        <v>0</v>
      </c>
      <c r="J1168" s="243">
        <f ca="1">+IFERROR(INDEX('Hoja de Trabajo para listado'!$A$155:$Z$1048576,MATCH($A1168,'Hoja de Trabajo para listado'!$A$155:$A$1048576,0),MATCH((CUADRO!J$5&amp;$E1168),'Hoja de Trabajo para listado'!$A$151:$Z$151,0)),0)+IFERROR(INDEX('Hoja de Trabajo para listado'!$AB$155:$BA$1048576,MATCH($A1168,'Hoja de Trabajo para listado'!$AB$155:$AB$1048576,0),MATCH((CUADRO!J$5&amp;$E1168),'Hoja de Trabajo para listado'!$AB$151:$BA$151,0)),0)+IFERROR(INDEX('Hoja de Trabajo para listado'!$BC$155:$CB$1048576,MATCH($A1168,'Hoja de Trabajo para listado'!$BC$155:$BC$1048576,0),MATCH((CUADRO!J$5&amp;$E1168),'Hoja de Trabajo para listado'!$BC$151:$CB$151,0)),0)+IFERROR(INDEX('Hoja de Trabajo para listado'!$DE$153:$DG$274,MATCH($A1168,'Hoja de Trabajo para listado'!$DE$153:$DE$1048576,0),MATCH((CUADRO!J$5&amp;$E1168),'Hoja de Trabajo para listado'!$DE$151:$DG$151,0)),0)+IFERROR(INDEX('Hoja de Trabajo para listado'!$CD$155:$DC$1048576,MATCH($A1168,'Hoja de Trabajo para listado'!$CD$155:$CD$1048576,0),MATCH((CUADRO!J$5&amp;$E1168),'Hoja de Trabajo para listado'!$CD$151:$DC$151,0)),0)</f>
        <v>0</v>
      </c>
      <c r="K1168" s="243">
        <f ca="1">+IFERROR(INDEX('Hoja de Trabajo para listado'!$A$155:$Z$1048576,MATCH($A1168,'Hoja de Trabajo para listado'!$A$155:$A$1048576,0),MATCH((CUADRO!K$5&amp;$E1168),'Hoja de Trabajo para listado'!$A$151:$Z$151,0)),0)+IFERROR(INDEX('Hoja de Trabajo para listado'!$AB$155:$BA$1048576,MATCH($A1168,'Hoja de Trabajo para listado'!$AB$155:$AB$1048576,0),MATCH((CUADRO!K$5&amp;$E1168),'Hoja de Trabajo para listado'!$AB$151:$BA$151,0)),0)+IFERROR(INDEX('Hoja de Trabajo para listado'!$BC$155:$CB$1048576,MATCH($A1168,'Hoja de Trabajo para listado'!$BC$155:$BC$1048576,0),MATCH((CUADRO!K$5&amp;$E1168),'Hoja de Trabajo para listado'!$BC$151:$CB$151,0)),0)+IFERROR(INDEX('Hoja de Trabajo para listado'!$DE$153:$DG$274,MATCH($A1168,'Hoja de Trabajo para listado'!$DE$153:$DE$1048576,0),MATCH((CUADRO!K$5&amp;$E1168),'Hoja de Trabajo para listado'!$DE$151:$DG$151,0)),0)+IFERROR(INDEX('Hoja de Trabajo para listado'!$CD$155:$DC$1048576,MATCH($A1168,'Hoja de Trabajo para listado'!$CD$155:$CD$1048576,0),MATCH((CUADRO!K$5&amp;$E1168),'Hoja de Trabajo para listado'!$CD$151:$DC$151,0)),0)</f>
        <v>0</v>
      </c>
      <c r="L1168" s="243">
        <f ca="1">+IFERROR(INDEX('Hoja de Trabajo para listado'!$A$155:$Z$1048576,MATCH($A1168,'Hoja de Trabajo para listado'!$A$155:$A$1048576,0),MATCH((CUADRO!L$5&amp;$E1168),'Hoja de Trabajo para listado'!$A$151:$Z$151,0)),0)+IFERROR(INDEX('Hoja de Trabajo para listado'!$AB$155:$BA$1048576,MATCH($A1168,'Hoja de Trabajo para listado'!$AB$155:$AB$1048576,0),MATCH((CUADRO!L$5&amp;$E1168),'Hoja de Trabajo para listado'!$AB$151:$BA$151,0)),0)+IFERROR(INDEX('Hoja de Trabajo para listado'!$BC$155:$CB$1048576,MATCH($A1168,'Hoja de Trabajo para listado'!$BC$155:$BC$1048576,0),MATCH((CUADRO!L$5&amp;$E1168),'Hoja de Trabajo para listado'!$BC$151:$CB$151,0)),0)+IFERROR(INDEX('Hoja de Trabajo para listado'!$DE$153:$DG$274,MATCH($A1168,'Hoja de Trabajo para listado'!$DE$153:$DE$1048576,0),MATCH((CUADRO!L$5&amp;$E1168),'Hoja de Trabajo para listado'!$DE$151:$DG$151,0)),0)+IFERROR(INDEX('Hoja de Trabajo para listado'!$CD$155:$DC$1048576,MATCH($A1168,'Hoja de Trabajo para listado'!$CD$155:$CD$1048576,0),MATCH((CUADRO!L$5&amp;$E1168),'Hoja de Trabajo para listado'!$CD$151:$DC$151,0)),0)</f>
        <v>0</v>
      </c>
      <c r="M1168" s="243">
        <f ca="1">+IFERROR(INDEX('Hoja de Trabajo para listado'!$A$155:$Z$1048576,MATCH($A1168,'Hoja de Trabajo para listado'!$A$155:$A$1048576,0),MATCH((CUADRO!M$5&amp;$E1168),'Hoja de Trabajo para listado'!$A$151:$Z$151,0)),0)+IFERROR(INDEX('Hoja de Trabajo para listado'!$AB$155:$BA$1048576,MATCH($A1168,'Hoja de Trabajo para listado'!$AB$155:$AB$1048576,0),MATCH((CUADRO!M$5&amp;$E1168),'Hoja de Trabajo para listado'!$AB$151:$BA$151,0)),0)+IFERROR(INDEX('Hoja de Trabajo para listado'!$BC$155:$CB$1048576,MATCH($A1168,'Hoja de Trabajo para listado'!$BC$155:$BC$1048576,0),MATCH((CUADRO!M$5&amp;$E1168),'Hoja de Trabajo para listado'!$BC$151:$CB$151,0)),0)+IFERROR(INDEX('Hoja de Trabajo para listado'!$DE$153:$DG$274,MATCH($A1168,'Hoja de Trabajo para listado'!$DE$153:$DE$1048576,0),MATCH((CUADRO!M$5&amp;$E1168),'Hoja de Trabajo para listado'!$DE$151:$DG$151,0)),0)+IFERROR(INDEX('Hoja de Trabajo para listado'!$CD$155:$DC$1048576,MATCH($A1168,'Hoja de Trabajo para listado'!$CD$155:$CD$1048576,0),MATCH((CUADRO!M$5&amp;$E1168),'Hoja de Trabajo para listado'!$CD$151:$DC$151,0)),0)</f>
        <v>0</v>
      </c>
      <c r="N1168" s="243">
        <f ca="1">+IFERROR(INDEX('Hoja de Trabajo para listado'!$A$155:$Z$1048576,MATCH($A1168,'Hoja de Trabajo para listado'!$A$155:$A$1048576,0),MATCH((CUADRO!N$5&amp;$E1168),'Hoja de Trabajo para listado'!$A$151:$Z$151,0)),0)+IFERROR(INDEX('Hoja de Trabajo para listado'!$AB$155:$BA$1048576,MATCH($A1168,'Hoja de Trabajo para listado'!$AB$155:$AB$1048576,0),MATCH((CUADRO!N$5&amp;$E1168),'Hoja de Trabajo para listado'!$AB$151:$BA$151,0)),0)+IFERROR(INDEX('Hoja de Trabajo para listado'!$BC$155:$CB$1048576,MATCH($A1168,'Hoja de Trabajo para listado'!$BC$155:$BC$1048576,0),MATCH((CUADRO!N$5&amp;$E1168),'Hoja de Trabajo para listado'!$BC$151:$CB$151,0)),0)+IFERROR(INDEX('Hoja de Trabajo para listado'!$DE$153:$DG$274,MATCH($A1168,'Hoja de Trabajo para listado'!$DE$153:$DE$1048576,0),MATCH((CUADRO!N$5&amp;$E1168),'Hoja de Trabajo para listado'!$DE$151:$DG$151,0)),0)+IFERROR(INDEX('Hoja de Trabajo para listado'!$CD$155:$DC$1048576,MATCH($A1168,'Hoja de Trabajo para listado'!$CD$155:$CD$1048576,0),MATCH((CUADRO!N$5&amp;$E1168),'Hoja de Trabajo para listado'!$CD$151:$DC$151,0)),0)</f>
        <v>0</v>
      </c>
      <c r="O1168" s="243">
        <f ca="1">+IFERROR(INDEX('Hoja de Trabajo para listado'!$A$155:$Z$1048576,MATCH($A1168,'Hoja de Trabajo para listado'!$A$155:$A$1048576,0),MATCH((CUADRO!O$5&amp;$E1168),'Hoja de Trabajo para listado'!$A$151:$Z$151,0)),0)+IFERROR(INDEX('Hoja de Trabajo para listado'!$AB$155:$BA$1048576,MATCH($A1168,'Hoja de Trabajo para listado'!$AB$155:$AB$1048576,0),MATCH((CUADRO!O$5&amp;$E1168),'Hoja de Trabajo para listado'!$AB$151:$BA$151,0)),0)+IFERROR(INDEX('Hoja de Trabajo para listado'!$BC$155:$CB$1048576,MATCH($A1168,'Hoja de Trabajo para listado'!$BC$155:$BC$1048576,0),MATCH((CUADRO!O$5&amp;$E1168),'Hoja de Trabajo para listado'!$BC$151:$CB$151,0)),0)+IFERROR(INDEX('Hoja de Trabajo para listado'!$DE$153:$DG$274,MATCH($A1168,'Hoja de Trabajo para listado'!$DE$153:$DE$1048576,0),MATCH((CUADRO!O$5&amp;$E1168),'Hoja de Trabajo para listado'!$DE$151:$DG$151,0)),0)+IFERROR(INDEX('Hoja de Trabajo para listado'!$CD$155:$DC$1048576,MATCH($A1168,'Hoja de Trabajo para listado'!$CD$155:$CD$1048576,0),MATCH((CUADRO!O$5&amp;$E1168),'Hoja de Trabajo para listado'!$CD$151:$DC$151,0)),0)</f>
        <v>0</v>
      </c>
      <c r="P1168" s="243">
        <f ca="1">+IFERROR(INDEX('Hoja de Trabajo para listado'!$A$155:$Z$1048576,MATCH($A1168,'Hoja de Trabajo para listado'!$A$155:$A$1048576,0),MATCH((CUADRO!P$5&amp;$E1168),'Hoja de Trabajo para listado'!$A$151:$Z$151,0)),0)+IFERROR(INDEX('Hoja de Trabajo para listado'!$AB$155:$BA$1048576,MATCH($A1168,'Hoja de Trabajo para listado'!$AB$155:$AB$1048576,0),MATCH((CUADRO!P$5&amp;$E1168),'Hoja de Trabajo para listado'!$AB$151:$BA$151,0)),0)+IFERROR(INDEX('Hoja de Trabajo para listado'!$BC$155:$CB$1048576,MATCH($A1168,'Hoja de Trabajo para listado'!$BC$155:$BC$1048576,0),MATCH((CUADRO!P$5&amp;$E1168),'Hoja de Trabajo para listado'!$BC$151:$CB$151,0)),0)+IFERROR(INDEX('Hoja de Trabajo para listado'!$DE$153:$DG$274,MATCH($A1168,'Hoja de Trabajo para listado'!$DE$153:$DE$1048576,0),MATCH((CUADRO!P$5&amp;$E1168),'Hoja de Trabajo para listado'!$DE$151:$DG$151,0)),0)+IFERROR(INDEX('Hoja de Trabajo para listado'!$CD$155:$DC$1048576,MATCH($A1168,'Hoja de Trabajo para listado'!$CD$155:$CD$1048576,0),MATCH((CUADRO!P$5&amp;$E1168),'Hoja de Trabajo para listado'!$CD$151:$DC$151,0)),0)</f>
        <v>0</v>
      </c>
      <c r="Q1168" s="243">
        <f ca="1">+IFERROR(INDEX('Hoja de Trabajo para listado'!$A$155:$Z$1048576,MATCH($A1168,'Hoja de Trabajo para listado'!$A$155:$A$1048576,0),MATCH((CUADRO!Q$5&amp;$E1168),'Hoja de Trabajo para listado'!$A$151:$Z$151,0)),0)+IFERROR(INDEX('Hoja de Trabajo para listado'!$AB$155:$BA$1048576,MATCH($A1168,'Hoja de Trabajo para listado'!$AB$155:$AB$1048576,0),MATCH((CUADRO!Q$5&amp;$E1168),'Hoja de Trabajo para listado'!$AB$151:$BA$151,0)),0)+IFERROR(INDEX('Hoja de Trabajo para listado'!$BC$155:$CB$1048576,MATCH($A1168,'Hoja de Trabajo para listado'!$BC$155:$BC$1048576,0),MATCH((CUADRO!Q$5&amp;$E1168),'Hoja de Trabajo para listado'!$BC$151:$CB$151,0)),0)+IFERROR(INDEX('Hoja de Trabajo para listado'!$DE$153:$DG$274,MATCH($A1168,'Hoja de Trabajo para listado'!$DE$153:$DE$1048576,0),MATCH((CUADRO!Q$5&amp;$E1168),'Hoja de Trabajo para listado'!$DE$151:$DG$151,0)),0)+IFERROR(INDEX('Hoja de Trabajo para listado'!$CD$155:$DC$1048576,MATCH($A1168,'Hoja de Trabajo para listado'!$CD$155:$CD$1048576,0),MATCH((CUADRO!Q$5&amp;$E1168),'Hoja de Trabajo para listado'!$CD$151:$DC$151,0)),0)</f>
        <v>0</v>
      </c>
      <c r="R1168" s="243">
        <f t="shared" ca="1" si="39"/>
        <v>0</v>
      </c>
      <c r="S1168" s="249"/>
      <c r="T1168" s="243">
        <f ca="1">+T1169</f>
        <v>0</v>
      </c>
      <c r="U1168" s="242">
        <f t="shared" si="40"/>
        <v>1</v>
      </c>
      <c r="V1168" s="333" t="e">
        <f>+VLOOKUP(A1168,bd_lista!$A$3:$E$590,5,FALSE)</f>
        <v>#N/A</v>
      </c>
      <c r="W1168" s="383" t="e">
        <f>+V1168</f>
        <v>#N/A</v>
      </c>
      <c r="X1168" s="242">
        <f>+VLOOKUP(A1168,[3]Sheet1!$A$13:$D$744,4,FALSE)</f>
        <v>0</v>
      </c>
      <c r="Y1168" s="242" t="e">
        <f>+VLOOKUP(X1168,bd_lista!$A$3:$C$590,3,FALSE)</f>
        <v>#N/A</v>
      </c>
      <c r="Z1168" s="294">
        <f>+X1168</f>
        <v>0</v>
      </c>
      <c r="AA1168" s="295" t="e">
        <f>+Y1168</f>
        <v>#N/A</v>
      </c>
    </row>
    <row r="1169" spans="1:27" customFormat="1" ht="27" hidden="1" customHeight="1">
      <c r="A1169" s="32">
        <v>3701</v>
      </c>
      <c r="B1169" s="389"/>
      <c r="C1169" s="247" t="e">
        <f>+VLOOKUP(A1169,bd_lista!$A$3:$C$590,3,FALSE)</f>
        <v>#N/A</v>
      </c>
      <c r="D1169" s="386"/>
      <c r="E1169" s="244" t="s">
        <v>1305</v>
      </c>
      <c r="F1169" s="243">
        <f ca="1">+IFERROR(INDEX('Hoja de Trabajo para listado'!$A$155:$Z$1048576,MATCH($A1169,'Hoja de Trabajo para listado'!$A$155:$A$1048576,0),MATCH((CUADRO!F$5&amp;$E1169),'Hoja de Trabajo para listado'!$A$151:$Z$151,0)),0)+IFERROR(INDEX('Hoja de Trabajo para listado'!$AB$155:$BA$1048576,MATCH($A1169,'Hoja de Trabajo para listado'!$AB$155:$AB$1048576,0),MATCH((CUADRO!F$5&amp;$E1169),'Hoja de Trabajo para listado'!$AB$151:$BA$151,0)),0)+IFERROR(INDEX('Hoja de Trabajo para listado'!$BC$155:$CB$1048576,MATCH($A1169,'Hoja de Trabajo para listado'!$BC$155:$BC$1048576,0),MATCH((CUADRO!F$5&amp;$E1169),'Hoja de Trabajo para listado'!$BC$151:$CB$151,0)),0)+IFERROR(INDEX('Hoja de Trabajo para listado'!$DE$153:$DG$274,MATCH($A1169,'Hoja de Trabajo para listado'!$DE$153:$DE$1048576,0),MATCH((CUADRO!F$5&amp;$E1169),'Hoja de Trabajo para listado'!$DE$151:$DG$151,0)),0)+IFERROR(INDEX('Hoja de Trabajo para listado'!$CD$155:$DC$1048576,MATCH($A1169,'Hoja de Trabajo para listado'!$CD$155:$CD$1048576,0),MATCH((CUADRO!F$5&amp;$E1169),'Hoja de Trabajo para listado'!$CD$151:$DC$151,0)),0)</f>
        <v>0</v>
      </c>
      <c r="G1169" s="243">
        <f ca="1">+IFERROR(INDEX('Hoja de Trabajo para listado'!$A$155:$Z$1048576,MATCH($A1169,'Hoja de Trabajo para listado'!$A$155:$A$1048576,0),MATCH((CUADRO!G$5&amp;$E1169),'Hoja de Trabajo para listado'!$A$151:$Z$151,0)),0)+IFERROR(INDEX('Hoja de Trabajo para listado'!$AB$155:$BA$1048576,MATCH($A1169,'Hoja de Trabajo para listado'!$AB$155:$AB$1048576,0),MATCH((CUADRO!G$5&amp;$E1169),'Hoja de Trabajo para listado'!$AB$151:$BA$151,0)),0)+IFERROR(INDEX('Hoja de Trabajo para listado'!$BC$155:$CB$1048576,MATCH($A1169,'Hoja de Trabajo para listado'!$BC$155:$BC$1048576,0),MATCH((CUADRO!G$5&amp;$E1169),'Hoja de Trabajo para listado'!$BC$151:$CB$151,0)),0)+IFERROR(INDEX('Hoja de Trabajo para listado'!$DE$153:$DG$274,MATCH($A1169,'Hoja de Trabajo para listado'!$DE$153:$DE$1048576,0),MATCH((CUADRO!G$5&amp;$E1169),'Hoja de Trabajo para listado'!$DE$151:$DG$151,0)),0)+IFERROR(INDEX('Hoja de Trabajo para listado'!$CD$155:$DC$1048576,MATCH($A1169,'Hoja de Trabajo para listado'!$CD$155:$CD$1048576,0),MATCH((CUADRO!G$5&amp;$E1169),'Hoja de Trabajo para listado'!$CD$151:$DC$151,0)),0)</f>
        <v>0</v>
      </c>
      <c r="H1169" s="243">
        <f ca="1">+IFERROR(INDEX('Hoja de Trabajo para listado'!$A$155:$Z$1048576,MATCH($A1169,'Hoja de Trabajo para listado'!$A$155:$A$1048576,0),MATCH((CUADRO!H$5&amp;$E1169),'Hoja de Trabajo para listado'!$A$151:$Z$151,0)),0)+IFERROR(INDEX('Hoja de Trabajo para listado'!$AB$155:$BA$1048576,MATCH($A1169,'Hoja de Trabajo para listado'!$AB$155:$AB$1048576,0),MATCH((CUADRO!H$5&amp;$E1169),'Hoja de Trabajo para listado'!$AB$151:$BA$151,0)),0)+IFERROR(INDEX('Hoja de Trabajo para listado'!$BC$155:$CB$1048576,MATCH($A1169,'Hoja de Trabajo para listado'!$BC$155:$BC$1048576,0),MATCH((CUADRO!H$5&amp;$E1169),'Hoja de Trabajo para listado'!$BC$151:$CB$151,0)),0)+IFERROR(INDEX('Hoja de Trabajo para listado'!$DE$153:$DG$274,MATCH($A1169,'Hoja de Trabajo para listado'!$DE$153:$DE$1048576,0),MATCH((CUADRO!H$5&amp;$E1169),'Hoja de Trabajo para listado'!$DE$151:$DG$151,0)),0)+IFERROR(INDEX('Hoja de Trabajo para listado'!$CD$155:$DC$1048576,MATCH($A1169,'Hoja de Trabajo para listado'!$CD$155:$CD$1048576,0),MATCH((CUADRO!H$5&amp;$E1169),'Hoja de Trabajo para listado'!$CD$151:$DC$151,0)),0)</f>
        <v>0</v>
      </c>
      <c r="I1169" s="243">
        <f ca="1">+IFERROR(INDEX('Hoja de Trabajo para listado'!$A$155:$Z$1048576,MATCH($A1169,'Hoja de Trabajo para listado'!$A$155:$A$1048576,0),MATCH((CUADRO!I$5&amp;$E1169),'Hoja de Trabajo para listado'!$A$151:$Z$151,0)),0)+IFERROR(INDEX('Hoja de Trabajo para listado'!$AB$155:$BA$1048576,MATCH($A1169,'Hoja de Trabajo para listado'!$AB$155:$AB$1048576,0),MATCH((CUADRO!I$5&amp;$E1169),'Hoja de Trabajo para listado'!$AB$151:$BA$151,0)),0)+IFERROR(INDEX('Hoja de Trabajo para listado'!$BC$155:$CB$1048576,MATCH($A1169,'Hoja de Trabajo para listado'!$BC$155:$BC$1048576,0),MATCH((CUADRO!I$5&amp;$E1169),'Hoja de Trabajo para listado'!$BC$151:$CB$151,0)),0)+IFERROR(INDEX('Hoja de Trabajo para listado'!$DE$153:$DG$274,MATCH($A1169,'Hoja de Trabajo para listado'!$DE$153:$DE$1048576,0),MATCH((CUADRO!I$5&amp;$E1169),'Hoja de Trabajo para listado'!$DE$151:$DG$151,0)),0)+IFERROR(INDEX('Hoja de Trabajo para listado'!$CD$155:$DC$1048576,MATCH($A1169,'Hoja de Trabajo para listado'!$CD$155:$CD$1048576,0),MATCH((CUADRO!I$5&amp;$E1169),'Hoja de Trabajo para listado'!$CD$151:$DC$151,0)),0)</f>
        <v>0</v>
      </c>
      <c r="J1169" s="243">
        <f ca="1">+IFERROR(INDEX('Hoja de Trabajo para listado'!$A$155:$Z$1048576,MATCH($A1169,'Hoja de Trabajo para listado'!$A$155:$A$1048576,0),MATCH((CUADRO!J$5&amp;$E1169),'Hoja de Trabajo para listado'!$A$151:$Z$151,0)),0)+IFERROR(INDEX('Hoja de Trabajo para listado'!$AB$155:$BA$1048576,MATCH($A1169,'Hoja de Trabajo para listado'!$AB$155:$AB$1048576,0),MATCH((CUADRO!J$5&amp;$E1169),'Hoja de Trabajo para listado'!$AB$151:$BA$151,0)),0)+IFERROR(INDEX('Hoja de Trabajo para listado'!$BC$155:$CB$1048576,MATCH($A1169,'Hoja de Trabajo para listado'!$BC$155:$BC$1048576,0),MATCH((CUADRO!J$5&amp;$E1169),'Hoja de Trabajo para listado'!$BC$151:$CB$151,0)),0)+IFERROR(INDEX('Hoja de Trabajo para listado'!$DE$153:$DG$274,MATCH($A1169,'Hoja de Trabajo para listado'!$DE$153:$DE$1048576,0),MATCH((CUADRO!J$5&amp;$E1169),'Hoja de Trabajo para listado'!$DE$151:$DG$151,0)),0)+IFERROR(INDEX('Hoja de Trabajo para listado'!$CD$155:$DC$1048576,MATCH($A1169,'Hoja de Trabajo para listado'!$CD$155:$CD$1048576,0),MATCH((CUADRO!J$5&amp;$E1169),'Hoja de Trabajo para listado'!$CD$151:$DC$151,0)),0)</f>
        <v>0</v>
      </c>
      <c r="K1169" s="243">
        <f ca="1">+IFERROR(INDEX('Hoja de Trabajo para listado'!$A$155:$Z$1048576,MATCH($A1169,'Hoja de Trabajo para listado'!$A$155:$A$1048576,0),MATCH((CUADRO!K$5&amp;$E1169),'Hoja de Trabajo para listado'!$A$151:$Z$151,0)),0)+IFERROR(INDEX('Hoja de Trabajo para listado'!$AB$155:$BA$1048576,MATCH($A1169,'Hoja de Trabajo para listado'!$AB$155:$AB$1048576,0),MATCH((CUADRO!K$5&amp;$E1169),'Hoja de Trabajo para listado'!$AB$151:$BA$151,0)),0)+IFERROR(INDEX('Hoja de Trabajo para listado'!$BC$155:$CB$1048576,MATCH($A1169,'Hoja de Trabajo para listado'!$BC$155:$BC$1048576,0),MATCH((CUADRO!K$5&amp;$E1169),'Hoja de Trabajo para listado'!$BC$151:$CB$151,0)),0)+IFERROR(INDEX('Hoja de Trabajo para listado'!$DE$153:$DG$274,MATCH($A1169,'Hoja de Trabajo para listado'!$DE$153:$DE$1048576,0),MATCH((CUADRO!K$5&amp;$E1169),'Hoja de Trabajo para listado'!$DE$151:$DG$151,0)),0)+IFERROR(INDEX('Hoja de Trabajo para listado'!$CD$155:$DC$1048576,MATCH($A1169,'Hoja de Trabajo para listado'!$CD$155:$CD$1048576,0),MATCH((CUADRO!K$5&amp;$E1169),'Hoja de Trabajo para listado'!$CD$151:$DC$151,0)),0)</f>
        <v>0</v>
      </c>
      <c r="L1169" s="243">
        <f ca="1">+IFERROR(INDEX('Hoja de Trabajo para listado'!$A$155:$Z$1048576,MATCH($A1169,'Hoja de Trabajo para listado'!$A$155:$A$1048576,0),MATCH((CUADRO!L$5&amp;$E1169),'Hoja de Trabajo para listado'!$A$151:$Z$151,0)),0)+IFERROR(INDEX('Hoja de Trabajo para listado'!$AB$155:$BA$1048576,MATCH($A1169,'Hoja de Trabajo para listado'!$AB$155:$AB$1048576,0),MATCH((CUADRO!L$5&amp;$E1169),'Hoja de Trabajo para listado'!$AB$151:$BA$151,0)),0)+IFERROR(INDEX('Hoja de Trabajo para listado'!$BC$155:$CB$1048576,MATCH($A1169,'Hoja de Trabajo para listado'!$BC$155:$BC$1048576,0),MATCH((CUADRO!L$5&amp;$E1169),'Hoja de Trabajo para listado'!$BC$151:$CB$151,0)),0)+IFERROR(INDEX('Hoja de Trabajo para listado'!$DE$153:$DG$274,MATCH($A1169,'Hoja de Trabajo para listado'!$DE$153:$DE$1048576,0),MATCH((CUADRO!L$5&amp;$E1169),'Hoja de Trabajo para listado'!$DE$151:$DG$151,0)),0)+IFERROR(INDEX('Hoja de Trabajo para listado'!$CD$155:$DC$1048576,MATCH($A1169,'Hoja de Trabajo para listado'!$CD$155:$CD$1048576,0),MATCH((CUADRO!L$5&amp;$E1169),'Hoja de Trabajo para listado'!$CD$151:$DC$151,0)),0)</f>
        <v>0</v>
      </c>
      <c r="M1169" s="243">
        <f ca="1">+IFERROR(INDEX('Hoja de Trabajo para listado'!$A$155:$Z$1048576,MATCH($A1169,'Hoja de Trabajo para listado'!$A$155:$A$1048576,0),MATCH((CUADRO!M$5&amp;$E1169),'Hoja de Trabajo para listado'!$A$151:$Z$151,0)),0)+IFERROR(INDEX('Hoja de Trabajo para listado'!$AB$155:$BA$1048576,MATCH($A1169,'Hoja de Trabajo para listado'!$AB$155:$AB$1048576,0),MATCH((CUADRO!M$5&amp;$E1169),'Hoja de Trabajo para listado'!$AB$151:$BA$151,0)),0)+IFERROR(INDEX('Hoja de Trabajo para listado'!$BC$155:$CB$1048576,MATCH($A1169,'Hoja de Trabajo para listado'!$BC$155:$BC$1048576,0),MATCH((CUADRO!M$5&amp;$E1169),'Hoja de Trabajo para listado'!$BC$151:$CB$151,0)),0)+IFERROR(INDEX('Hoja de Trabajo para listado'!$DE$153:$DG$274,MATCH($A1169,'Hoja de Trabajo para listado'!$DE$153:$DE$1048576,0),MATCH((CUADRO!M$5&amp;$E1169),'Hoja de Trabajo para listado'!$DE$151:$DG$151,0)),0)+IFERROR(INDEX('Hoja de Trabajo para listado'!$CD$155:$DC$1048576,MATCH($A1169,'Hoja de Trabajo para listado'!$CD$155:$CD$1048576,0),MATCH((CUADRO!M$5&amp;$E1169),'Hoja de Trabajo para listado'!$CD$151:$DC$151,0)),0)</f>
        <v>0</v>
      </c>
      <c r="N1169" s="243">
        <f ca="1">+IFERROR(INDEX('Hoja de Trabajo para listado'!$A$155:$Z$1048576,MATCH($A1169,'Hoja de Trabajo para listado'!$A$155:$A$1048576,0),MATCH((CUADRO!N$5&amp;$E1169),'Hoja de Trabajo para listado'!$A$151:$Z$151,0)),0)+IFERROR(INDEX('Hoja de Trabajo para listado'!$AB$155:$BA$1048576,MATCH($A1169,'Hoja de Trabajo para listado'!$AB$155:$AB$1048576,0),MATCH((CUADRO!N$5&amp;$E1169),'Hoja de Trabajo para listado'!$AB$151:$BA$151,0)),0)+IFERROR(INDEX('Hoja de Trabajo para listado'!$BC$155:$CB$1048576,MATCH($A1169,'Hoja de Trabajo para listado'!$BC$155:$BC$1048576,0),MATCH((CUADRO!N$5&amp;$E1169),'Hoja de Trabajo para listado'!$BC$151:$CB$151,0)),0)+IFERROR(INDEX('Hoja de Trabajo para listado'!$DE$153:$DG$274,MATCH($A1169,'Hoja de Trabajo para listado'!$DE$153:$DE$1048576,0),MATCH((CUADRO!N$5&amp;$E1169),'Hoja de Trabajo para listado'!$DE$151:$DG$151,0)),0)+IFERROR(INDEX('Hoja de Trabajo para listado'!$CD$155:$DC$1048576,MATCH($A1169,'Hoja de Trabajo para listado'!$CD$155:$CD$1048576,0),MATCH((CUADRO!N$5&amp;$E1169),'Hoja de Trabajo para listado'!$CD$151:$DC$151,0)),0)</f>
        <v>0</v>
      </c>
      <c r="O1169" s="243">
        <f ca="1">+IFERROR(INDEX('Hoja de Trabajo para listado'!$A$155:$Z$1048576,MATCH($A1169,'Hoja de Trabajo para listado'!$A$155:$A$1048576,0),MATCH((CUADRO!O$5&amp;$E1169),'Hoja de Trabajo para listado'!$A$151:$Z$151,0)),0)+IFERROR(INDEX('Hoja de Trabajo para listado'!$AB$155:$BA$1048576,MATCH($A1169,'Hoja de Trabajo para listado'!$AB$155:$AB$1048576,0),MATCH((CUADRO!O$5&amp;$E1169),'Hoja de Trabajo para listado'!$AB$151:$BA$151,0)),0)+IFERROR(INDEX('Hoja de Trabajo para listado'!$BC$155:$CB$1048576,MATCH($A1169,'Hoja de Trabajo para listado'!$BC$155:$BC$1048576,0),MATCH((CUADRO!O$5&amp;$E1169),'Hoja de Trabajo para listado'!$BC$151:$CB$151,0)),0)+IFERROR(INDEX('Hoja de Trabajo para listado'!$DE$153:$DG$274,MATCH($A1169,'Hoja de Trabajo para listado'!$DE$153:$DE$1048576,0),MATCH((CUADRO!O$5&amp;$E1169),'Hoja de Trabajo para listado'!$DE$151:$DG$151,0)),0)+IFERROR(INDEX('Hoja de Trabajo para listado'!$CD$155:$DC$1048576,MATCH($A1169,'Hoja de Trabajo para listado'!$CD$155:$CD$1048576,0),MATCH((CUADRO!O$5&amp;$E1169),'Hoja de Trabajo para listado'!$CD$151:$DC$151,0)),0)</f>
        <v>0</v>
      </c>
      <c r="P1169" s="243">
        <f ca="1">+IFERROR(INDEX('Hoja de Trabajo para listado'!$A$155:$Z$1048576,MATCH($A1169,'Hoja de Trabajo para listado'!$A$155:$A$1048576,0),MATCH((CUADRO!P$5&amp;$E1169),'Hoja de Trabajo para listado'!$A$151:$Z$151,0)),0)+IFERROR(INDEX('Hoja de Trabajo para listado'!$AB$155:$BA$1048576,MATCH($A1169,'Hoja de Trabajo para listado'!$AB$155:$AB$1048576,0),MATCH((CUADRO!P$5&amp;$E1169),'Hoja de Trabajo para listado'!$AB$151:$BA$151,0)),0)+IFERROR(INDEX('Hoja de Trabajo para listado'!$BC$155:$CB$1048576,MATCH($A1169,'Hoja de Trabajo para listado'!$BC$155:$BC$1048576,0),MATCH((CUADRO!P$5&amp;$E1169),'Hoja de Trabajo para listado'!$BC$151:$CB$151,0)),0)+IFERROR(INDEX('Hoja de Trabajo para listado'!$DE$153:$DG$274,MATCH($A1169,'Hoja de Trabajo para listado'!$DE$153:$DE$1048576,0),MATCH((CUADRO!P$5&amp;$E1169),'Hoja de Trabajo para listado'!$DE$151:$DG$151,0)),0)+IFERROR(INDEX('Hoja de Trabajo para listado'!$CD$155:$DC$1048576,MATCH($A1169,'Hoja de Trabajo para listado'!$CD$155:$CD$1048576,0),MATCH((CUADRO!P$5&amp;$E1169),'Hoja de Trabajo para listado'!$CD$151:$DC$151,0)),0)</f>
        <v>0</v>
      </c>
      <c r="Q1169" s="243">
        <f ca="1">+IFERROR(INDEX('Hoja de Trabajo para listado'!$A$155:$Z$1048576,MATCH($A1169,'Hoja de Trabajo para listado'!$A$155:$A$1048576,0),MATCH((CUADRO!Q$5&amp;$E1169),'Hoja de Trabajo para listado'!$A$151:$Z$151,0)),0)+IFERROR(INDEX('Hoja de Trabajo para listado'!$AB$155:$BA$1048576,MATCH($A1169,'Hoja de Trabajo para listado'!$AB$155:$AB$1048576,0),MATCH((CUADRO!Q$5&amp;$E1169),'Hoja de Trabajo para listado'!$AB$151:$BA$151,0)),0)+IFERROR(INDEX('Hoja de Trabajo para listado'!$BC$155:$CB$1048576,MATCH($A1169,'Hoja de Trabajo para listado'!$BC$155:$BC$1048576,0),MATCH((CUADRO!Q$5&amp;$E1169),'Hoja de Trabajo para listado'!$BC$151:$CB$151,0)),0)+IFERROR(INDEX('Hoja de Trabajo para listado'!$DE$153:$DG$274,MATCH($A1169,'Hoja de Trabajo para listado'!$DE$153:$DE$1048576,0),MATCH((CUADRO!Q$5&amp;$E1169),'Hoja de Trabajo para listado'!$DE$151:$DG$151,0)),0)+IFERROR(INDEX('Hoja de Trabajo para listado'!$CD$155:$DC$1048576,MATCH($A1169,'Hoja de Trabajo para listado'!$CD$155:$CD$1048576,0),MATCH((CUADRO!Q$5&amp;$E1169),'Hoja de Trabajo para listado'!$CD$151:$DC$151,0)),0)</f>
        <v>0</v>
      </c>
      <c r="R1169" s="243">
        <f t="shared" ca="1" si="39"/>
        <v>0</v>
      </c>
      <c r="S1169" s="249">
        <f ca="1">+R1168+R1169</f>
        <v>0</v>
      </c>
      <c r="T1169" s="243">
        <f ca="1">+S1169</f>
        <v>0</v>
      </c>
      <c r="U1169" s="242">
        <f t="shared" si="40"/>
        <v>2</v>
      </c>
      <c r="V1169" s="333" t="e">
        <f>+VLOOKUP(A1169,bd_lista!$A$3:$E$590,5,FALSE)</f>
        <v>#N/A</v>
      </c>
      <c r="W1169" s="384"/>
      <c r="X1169" s="242">
        <f>+VLOOKUP(A1169,[3]Sheet1!$A$13:$D$744,4,FALSE)</f>
        <v>0</v>
      </c>
      <c r="Y1169" s="242" t="e">
        <f>+VLOOKUP(X1169,bd_lista!$A$3:$C$590,3,FALSE)</f>
        <v>#N/A</v>
      </c>
      <c r="Z1169" s="292"/>
      <c r="AA1169" s="293"/>
    </row>
    <row r="1170" spans="1:27" customFormat="1" ht="27" hidden="1" customHeight="1">
      <c r="A1170" s="32">
        <v>4601</v>
      </c>
      <c r="B1170" s="388">
        <f>+A1170</f>
        <v>4601</v>
      </c>
      <c r="C1170" s="247" t="str">
        <f>+VLOOKUP(A1170,bd_lista!$A$3:$C$590,3,FALSE)</f>
        <v>Gobierno Autónomo Regional del Gran Chaco</v>
      </c>
      <c r="D1170" s="385" t="str">
        <f>+C1170</f>
        <v>Gobierno Autónomo Regional del Gran Chaco</v>
      </c>
      <c r="E1170" s="242" t="s">
        <v>1304</v>
      </c>
      <c r="F1170" s="243">
        <f ca="1">+IFERROR(INDEX('Hoja de Trabajo para listado'!$A$155:$Z$1048576,MATCH($A1170,'Hoja de Trabajo para listado'!$A$155:$A$1048576,0),MATCH((CUADRO!F$5&amp;$E1170),'Hoja de Trabajo para listado'!$A$151:$Z$151,0)),0)+IFERROR(INDEX('Hoja de Trabajo para listado'!$AB$155:$BA$1048576,MATCH($A1170,'Hoja de Trabajo para listado'!$AB$155:$AB$1048576,0),MATCH((CUADRO!F$5&amp;$E1170),'Hoja de Trabajo para listado'!$AB$151:$BA$151,0)),0)+IFERROR(INDEX('Hoja de Trabajo para listado'!$BC$155:$CB$1048576,MATCH($A1170,'Hoja de Trabajo para listado'!$BC$155:$BC$1048576,0),MATCH((CUADRO!F$5&amp;$E1170),'Hoja de Trabajo para listado'!$BC$151:$CB$151,0)),0)+IFERROR(INDEX('Hoja de Trabajo para listado'!$DE$153:$DG$274,MATCH($A1170,'Hoja de Trabajo para listado'!$DE$153:$DE$1048576,0),MATCH((CUADRO!F$5&amp;$E1170),'Hoja de Trabajo para listado'!$DE$151:$DG$151,0)),0)+IFERROR(INDEX('Hoja de Trabajo para listado'!$CD$155:$DC$1048576,MATCH($A1170,'Hoja de Trabajo para listado'!$CD$155:$CD$1048576,0),MATCH((CUADRO!F$5&amp;$E1170),'Hoja de Trabajo para listado'!$CD$151:$DC$151,0)),0)</f>
        <v>0</v>
      </c>
      <c r="G1170" s="243">
        <f ca="1">+IFERROR(INDEX('Hoja de Trabajo para listado'!$A$155:$Z$1048576,MATCH($A1170,'Hoja de Trabajo para listado'!$A$155:$A$1048576,0),MATCH((CUADRO!G$5&amp;$E1170),'Hoja de Trabajo para listado'!$A$151:$Z$151,0)),0)+IFERROR(INDEX('Hoja de Trabajo para listado'!$AB$155:$BA$1048576,MATCH($A1170,'Hoja de Trabajo para listado'!$AB$155:$AB$1048576,0),MATCH((CUADRO!G$5&amp;$E1170),'Hoja de Trabajo para listado'!$AB$151:$BA$151,0)),0)+IFERROR(INDEX('Hoja de Trabajo para listado'!$BC$155:$CB$1048576,MATCH($A1170,'Hoja de Trabajo para listado'!$BC$155:$BC$1048576,0),MATCH((CUADRO!G$5&amp;$E1170),'Hoja de Trabajo para listado'!$BC$151:$CB$151,0)),0)+IFERROR(INDEX('Hoja de Trabajo para listado'!$DE$153:$DG$274,MATCH($A1170,'Hoja de Trabajo para listado'!$DE$153:$DE$1048576,0),MATCH((CUADRO!G$5&amp;$E1170),'Hoja de Trabajo para listado'!$DE$151:$DG$151,0)),0)+IFERROR(INDEX('Hoja de Trabajo para listado'!$CD$155:$DC$1048576,MATCH($A1170,'Hoja de Trabajo para listado'!$CD$155:$CD$1048576,0),MATCH((CUADRO!G$5&amp;$E1170),'Hoja de Trabajo para listado'!$CD$151:$DC$151,0)),0)</f>
        <v>0</v>
      </c>
      <c r="H1170" s="243">
        <f ca="1">+IFERROR(INDEX('Hoja de Trabajo para listado'!$A$155:$Z$1048576,MATCH($A1170,'Hoja de Trabajo para listado'!$A$155:$A$1048576,0),MATCH((CUADRO!H$5&amp;$E1170),'Hoja de Trabajo para listado'!$A$151:$Z$151,0)),0)+IFERROR(INDEX('Hoja de Trabajo para listado'!$AB$155:$BA$1048576,MATCH($A1170,'Hoja de Trabajo para listado'!$AB$155:$AB$1048576,0),MATCH((CUADRO!H$5&amp;$E1170),'Hoja de Trabajo para listado'!$AB$151:$BA$151,0)),0)+IFERROR(INDEX('Hoja de Trabajo para listado'!$BC$155:$CB$1048576,MATCH($A1170,'Hoja de Trabajo para listado'!$BC$155:$BC$1048576,0),MATCH((CUADRO!H$5&amp;$E1170),'Hoja de Trabajo para listado'!$BC$151:$CB$151,0)),0)+IFERROR(INDEX('Hoja de Trabajo para listado'!$DE$153:$DG$274,MATCH($A1170,'Hoja de Trabajo para listado'!$DE$153:$DE$1048576,0),MATCH((CUADRO!H$5&amp;$E1170),'Hoja de Trabajo para listado'!$DE$151:$DG$151,0)),0)+IFERROR(INDEX('Hoja de Trabajo para listado'!$CD$155:$DC$1048576,MATCH($A1170,'Hoja de Trabajo para listado'!$CD$155:$CD$1048576,0),MATCH((CUADRO!H$5&amp;$E1170),'Hoja de Trabajo para listado'!$CD$151:$DC$151,0)),0)</f>
        <v>0</v>
      </c>
      <c r="I1170" s="243">
        <f ca="1">+IFERROR(INDEX('Hoja de Trabajo para listado'!$A$155:$Z$1048576,MATCH($A1170,'Hoja de Trabajo para listado'!$A$155:$A$1048576,0),MATCH((CUADRO!I$5&amp;$E1170),'Hoja de Trabajo para listado'!$A$151:$Z$151,0)),0)+IFERROR(INDEX('Hoja de Trabajo para listado'!$AB$155:$BA$1048576,MATCH($A1170,'Hoja de Trabajo para listado'!$AB$155:$AB$1048576,0),MATCH((CUADRO!I$5&amp;$E1170),'Hoja de Trabajo para listado'!$AB$151:$BA$151,0)),0)+IFERROR(INDEX('Hoja de Trabajo para listado'!$BC$155:$CB$1048576,MATCH($A1170,'Hoja de Trabajo para listado'!$BC$155:$BC$1048576,0),MATCH((CUADRO!I$5&amp;$E1170),'Hoja de Trabajo para listado'!$BC$151:$CB$151,0)),0)+IFERROR(INDEX('Hoja de Trabajo para listado'!$DE$153:$DG$274,MATCH($A1170,'Hoja de Trabajo para listado'!$DE$153:$DE$1048576,0),MATCH((CUADRO!I$5&amp;$E1170),'Hoja de Trabajo para listado'!$DE$151:$DG$151,0)),0)+IFERROR(INDEX('Hoja de Trabajo para listado'!$CD$155:$DC$1048576,MATCH($A1170,'Hoja de Trabajo para listado'!$CD$155:$CD$1048576,0),MATCH((CUADRO!I$5&amp;$E1170),'Hoja de Trabajo para listado'!$CD$151:$DC$151,0)),0)</f>
        <v>0</v>
      </c>
      <c r="J1170" s="243">
        <f ca="1">+IFERROR(INDEX('Hoja de Trabajo para listado'!$A$155:$Z$1048576,MATCH($A1170,'Hoja de Trabajo para listado'!$A$155:$A$1048576,0),MATCH((CUADRO!J$5&amp;$E1170),'Hoja de Trabajo para listado'!$A$151:$Z$151,0)),0)+IFERROR(INDEX('Hoja de Trabajo para listado'!$AB$155:$BA$1048576,MATCH($A1170,'Hoja de Trabajo para listado'!$AB$155:$AB$1048576,0),MATCH((CUADRO!J$5&amp;$E1170),'Hoja de Trabajo para listado'!$AB$151:$BA$151,0)),0)+IFERROR(INDEX('Hoja de Trabajo para listado'!$BC$155:$CB$1048576,MATCH($A1170,'Hoja de Trabajo para listado'!$BC$155:$BC$1048576,0),MATCH((CUADRO!J$5&amp;$E1170),'Hoja de Trabajo para listado'!$BC$151:$CB$151,0)),0)+IFERROR(INDEX('Hoja de Trabajo para listado'!$DE$153:$DG$274,MATCH($A1170,'Hoja de Trabajo para listado'!$DE$153:$DE$1048576,0),MATCH((CUADRO!J$5&amp;$E1170),'Hoja de Trabajo para listado'!$DE$151:$DG$151,0)),0)+IFERROR(INDEX('Hoja de Trabajo para listado'!$CD$155:$DC$1048576,MATCH($A1170,'Hoja de Trabajo para listado'!$CD$155:$CD$1048576,0),MATCH((CUADRO!J$5&amp;$E1170),'Hoja de Trabajo para listado'!$CD$151:$DC$151,0)),0)</f>
        <v>0</v>
      </c>
      <c r="K1170" s="243">
        <f ca="1">+IFERROR(INDEX('Hoja de Trabajo para listado'!$A$155:$Z$1048576,MATCH($A1170,'Hoja de Trabajo para listado'!$A$155:$A$1048576,0),MATCH((CUADRO!K$5&amp;$E1170),'Hoja de Trabajo para listado'!$A$151:$Z$151,0)),0)+IFERROR(INDEX('Hoja de Trabajo para listado'!$AB$155:$BA$1048576,MATCH($A1170,'Hoja de Trabajo para listado'!$AB$155:$AB$1048576,0),MATCH((CUADRO!K$5&amp;$E1170),'Hoja de Trabajo para listado'!$AB$151:$BA$151,0)),0)+IFERROR(INDEX('Hoja de Trabajo para listado'!$BC$155:$CB$1048576,MATCH($A1170,'Hoja de Trabajo para listado'!$BC$155:$BC$1048576,0),MATCH((CUADRO!K$5&amp;$E1170),'Hoja de Trabajo para listado'!$BC$151:$CB$151,0)),0)+IFERROR(INDEX('Hoja de Trabajo para listado'!$DE$153:$DG$274,MATCH($A1170,'Hoja de Trabajo para listado'!$DE$153:$DE$1048576,0),MATCH((CUADRO!K$5&amp;$E1170),'Hoja de Trabajo para listado'!$DE$151:$DG$151,0)),0)+IFERROR(INDEX('Hoja de Trabajo para listado'!$CD$155:$DC$1048576,MATCH($A1170,'Hoja de Trabajo para listado'!$CD$155:$CD$1048576,0),MATCH((CUADRO!K$5&amp;$E1170),'Hoja de Trabajo para listado'!$CD$151:$DC$151,0)),0)</f>
        <v>0</v>
      </c>
      <c r="L1170" s="243">
        <f ca="1">+IFERROR(INDEX('Hoja de Trabajo para listado'!$A$155:$Z$1048576,MATCH($A1170,'Hoja de Trabajo para listado'!$A$155:$A$1048576,0),MATCH((CUADRO!L$5&amp;$E1170),'Hoja de Trabajo para listado'!$A$151:$Z$151,0)),0)+IFERROR(INDEX('Hoja de Trabajo para listado'!$AB$155:$BA$1048576,MATCH($A1170,'Hoja de Trabajo para listado'!$AB$155:$AB$1048576,0),MATCH((CUADRO!L$5&amp;$E1170),'Hoja de Trabajo para listado'!$AB$151:$BA$151,0)),0)+IFERROR(INDEX('Hoja de Trabajo para listado'!$BC$155:$CB$1048576,MATCH($A1170,'Hoja de Trabajo para listado'!$BC$155:$BC$1048576,0),MATCH((CUADRO!L$5&amp;$E1170),'Hoja de Trabajo para listado'!$BC$151:$CB$151,0)),0)+IFERROR(INDEX('Hoja de Trabajo para listado'!$DE$153:$DG$274,MATCH($A1170,'Hoja de Trabajo para listado'!$DE$153:$DE$1048576,0),MATCH((CUADRO!L$5&amp;$E1170),'Hoja de Trabajo para listado'!$DE$151:$DG$151,0)),0)+IFERROR(INDEX('Hoja de Trabajo para listado'!$CD$155:$DC$1048576,MATCH($A1170,'Hoja de Trabajo para listado'!$CD$155:$CD$1048576,0),MATCH((CUADRO!L$5&amp;$E1170),'Hoja de Trabajo para listado'!$CD$151:$DC$151,0)),0)</f>
        <v>0</v>
      </c>
      <c r="M1170" s="243">
        <f ca="1">+IFERROR(INDEX('Hoja de Trabajo para listado'!$A$155:$Z$1048576,MATCH($A1170,'Hoja de Trabajo para listado'!$A$155:$A$1048576,0),MATCH((CUADRO!M$5&amp;$E1170),'Hoja de Trabajo para listado'!$A$151:$Z$151,0)),0)+IFERROR(INDEX('Hoja de Trabajo para listado'!$AB$155:$BA$1048576,MATCH($A1170,'Hoja de Trabajo para listado'!$AB$155:$AB$1048576,0),MATCH((CUADRO!M$5&amp;$E1170),'Hoja de Trabajo para listado'!$AB$151:$BA$151,0)),0)+IFERROR(INDEX('Hoja de Trabajo para listado'!$BC$155:$CB$1048576,MATCH($A1170,'Hoja de Trabajo para listado'!$BC$155:$BC$1048576,0),MATCH((CUADRO!M$5&amp;$E1170),'Hoja de Trabajo para listado'!$BC$151:$CB$151,0)),0)+IFERROR(INDEX('Hoja de Trabajo para listado'!$DE$153:$DG$274,MATCH($A1170,'Hoja de Trabajo para listado'!$DE$153:$DE$1048576,0),MATCH((CUADRO!M$5&amp;$E1170),'Hoja de Trabajo para listado'!$DE$151:$DG$151,0)),0)+IFERROR(INDEX('Hoja de Trabajo para listado'!$CD$155:$DC$1048576,MATCH($A1170,'Hoja de Trabajo para listado'!$CD$155:$CD$1048576,0),MATCH((CUADRO!M$5&amp;$E1170),'Hoja de Trabajo para listado'!$CD$151:$DC$151,0)),0)</f>
        <v>0</v>
      </c>
      <c r="N1170" s="243">
        <f ca="1">+IFERROR(INDEX('Hoja de Trabajo para listado'!$A$155:$Z$1048576,MATCH($A1170,'Hoja de Trabajo para listado'!$A$155:$A$1048576,0),MATCH((CUADRO!N$5&amp;$E1170),'Hoja de Trabajo para listado'!$A$151:$Z$151,0)),0)+IFERROR(INDEX('Hoja de Trabajo para listado'!$AB$155:$BA$1048576,MATCH($A1170,'Hoja de Trabajo para listado'!$AB$155:$AB$1048576,0),MATCH((CUADRO!N$5&amp;$E1170),'Hoja de Trabajo para listado'!$AB$151:$BA$151,0)),0)+IFERROR(INDEX('Hoja de Trabajo para listado'!$BC$155:$CB$1048576,MATCH($A1170,'Hoja de Trabajo para listado'!$BC$155:$BC$1048576,0),MATCH((CUADRO!N$5&amp;$E1170),'Hoja de Trabajo para listado'!$BC$151:$CB$151,0)),0)+IFERROR(INDEX('Hoja de Trabajo para listado'!$DE$153:$DG$274,MATCH($A1170,'Hoja de Trabajo para listado'!$DE$153:$DE$1048576,0),MATCH((CUADRO!N$5&amp;$E1170),'Hoja de Trabajo para listado'!$DE$151:$DG$151,0)),0)+IFERROR(INDEX('Hoja de Trabajo para listado'!$CD$155:$DC$1048576,MATCH($A1170,'Hoja de Trabajo para listado'!$CD$155:$CD$1048576,0),MATCH((CUADRO!N$5&amp;$E1170),'Hoja de Trabajo para listado'!$CD$151:$DC$151,0)),0)</f>
        <v>0</v>
      </c>
      <c r="O1170" s="243">
        <f ca="1">+IFERROR(INDEX('Hoja de Trabajo para listado'!$A$155:$Z$1048576,MATCH($A1170,'Hoja de Trabajo para listado'!$A$155:$A$1048576,0),MATCH((CUADRO!O$5&amp;$E1170),'Hoja de Trabajo para listado'!$A$151:$Z$151,0)),0)+IFERROR(INDEX('Hoja de Trabajo para listado'!$AB$155:$BA$1048576,MATCH($A1170,'Hoja de Trabajo para listado'!$AB$155:$AB$1048576,0),MATCH((CUADRO!O$5&amp;$E1170),'Hoja de Trabajo para listado'!$AB$151:$BA$151,0)),0)+IFERROR(INDEX('Hoja de Trabajo para listado'!$BC$155:$CB$1048576,MATCH($A1170,'Hoja de Trabajo para listado'!$BC$155:$BC$1048576,0),MATCH((CUADRO!O$5&amp;$E1170),'Hoja de Trabajo para listado'!$BC$151:$CB$151,0)),0)+IFERROR(INDEX('Hoja de Trabajo para listado'!$DE$153:$DG$274,MATCH($A1170,'Hoja de Trabajo para listado'!$DE$153:$DE$1048576,0),MATCH((CUADRO!O$5&amp;$E1170),'Hoja de Trabajo para listado'!$DE$151:$DG$151,0)),0)+IFERROR(INDEX('Hoja de Trabajo para listado'!$CD$155:$DC$1048576,MATCH($A1170,'Hoja de Trabajo para listado'!$CD$155:$CD$1048576,0),MATCH((CUADRO!O$5&amp;$E1170),'Hoja de Trabajo para listado'!$CD$151:$DC$151,0)),0)</f>
        <v>0</v>
      </c>
      <c r="P1170" s="243">
        <f ca="1">+IFERROR(INDEX('Hoja de Trabajo para listado'!$A$155:$Z$1048576,MATCH($A1170,'Hoja de Trabajo para listado'!$A$155:$A$1048576,0),MATCH((CUADRO!P$5&amp;$E1170),'Hoja de Trabajo para listado'!$A$151:$Z$151,0)),0)+IFERROR(INDEX('Hoja de Trabajo para listado'!$AB$155:$BA$1048576,MATCH($A1170,'Hoja de Trabajo para listado'!$AB$155:$AB$1048576,0),MATCH((CUADRO!P$5&amp;$E1170),'Hoja de Trabajo para listado'!$AB$151:$BA$151,0)),0)+IFERROR(INDEX('Hoja de Trabajo para listado'!$BC$155:$CB$1048576,MATCH($A1170,'Hoja de Trabajo para listado'!$BC$155:$BC$1048576,0),MATCH((CUADRO!P$5&amp;$E1170),'Hoja de Trabajo para listado'!$BC$151:$CB$151,0)),0)+IFERROR(INDEX('Hoja de Trabajo para listado'!$DE$153:$DG$274,MATCH($A1170,'Hoja de Trabajo para listado'!$DE$153:$DE$1048576,0),MATCH((CUADRO!P$5&amp;$E1170),'Hoja de Trabajo para listado'!$DE$151:$DG$151,0)),0)+IFERROR(INDEX('Hoja de Trabajo para listado'!$CD$155:$DC$1048576,MATCH($A1170,'Hoja de Trabajo para listado'!$CD$155:$CD$1048576,0),MATCH((CUADRO!P$5&amp;$E1170),'Hoja de Trabajo para listado'!$CD$151:$DC$151,0)),0)</f>
        <v>0</v>
      </c>
      <c r="Q1170" s="243">
        <f ca="1">+IFERROR(INDEX('Hoja de Trabajo para listado'!$A$155:$Z$1048576,MATCH($A1170,'Hoja de Trabajo para listado'!$A$155:$A$1048576,0),MATCH((CUADRO!Q$5&amp;$E1170),'Hoja de Trabajo para listado'!$A$151:$Z$151,0)),0)+IFERROR(INDEX('Hoja de Trabajo para listado'!$AB$155:$BA$1048576,MATCH($A1170,'Hoja de Trabajo para listado'!$AB$155:$AB$1048576,0),MATCH((CUADRO!Q$5&amp;$E1170),'Hoja de Trabajo para listado'!$AB$151:$BA$151,0)),0)+IFERROR(INDEX('Hoja de Trabajo para listado'!$BC$155:$CB$1048576,MATCH($A1170,'Hoja de Trabajo para listado'!$BC$155:$BC$1048576,0),MATCH((CUADRO!Q$5&amp;$E1170),'Hoja de Trabajo para listado'!$BC$151:$CB$151,0)),0)+IFERROR(INDEX('Hoja de Trabajo para listado'!$DE$153:$DG$274,MATCH($A1170,'Hoja de Trabajo para listado'!$DE$153:$DE$1048576,0),MATCH((CUADRO!Q$5&amp;$E1170),'Hoja de Trabajo para listado'!$DE$151:$DG$151,0)),0)+IFERROR(INDEX('Hoja de Trabajo para listado'!$CD$155:$DC$1048576,MATCH($A1170,'Hoja de Trabajo para listado'!$CD$155:$CD$1048576,0),MATCH((CUADRO!Q$5&amp;$E1170),'Hoja de Trabajo para listado'!$CD$151:$DC$151,0)),0)</f>
        <v>0</v>
      </c>
      <c r="R1170" s="243">
        <f t="shared" ca="1" si="39"/>
        <v>0</v>
      </c>
      <c r="S1170" s="249"/>
      <c r="T1170" s="243">
        <f ca="1">+T1171</f>
        <v>0</v>
      </c>
      <c r="U1170" s="242">
        <f t="shared" si="40"/>
        <v>1</v>
      </c>
      <c r="V1170" s="333" t="str">
        <f>+VLOOKUP(A1170,bd_lista!$A$3:$E$590,5,FALSE)</f>
        <v>Gobiernos Autónomos Regionales</v>
      </c>
      <c r="W1170" s="383" t="str">
        <f>+V1170</f>
        <v>Gobiernos Autónomos Regionales</v>
      </c>
      <c r="X1170" s="242">
        <f>+VLOOKUP(A1170,[3]Sheet1!$A$13:$D$744,4,FALSE)</f>
        <v>0</v>
      </c>
      <c r="Y1170" s="242" t="e">
        <f>+VLOOKUP(X1170,bd_lista!$A$3:$C$590,3,FALSE)</f>
        <v>#N/A</v>
      </c>
      <c r="Z1170" s="294">
        <f>+X1170</f>
        <v>0</v>
      </c>
      <c r="AA1170" s="295" t="e">
        <f>+Y1170</f>
        <v>#N/A</v>
      </c>
    </row>
    <row r="1171" spans="1:27" customFormat="1" ht="27" hidden="1" customHeight="1">
      <c r="A1171" s="32">
        <v>4601</v>
      </c>
      <c r="B1171" s="389"/>
      <c r="C1171" s="247" t="str">
        <f>+VLOOKUP(A1171,bd_lista!$A$3:$C$590,3,FALSE)</f>
        <v>Gobierno Autónomo Regional del Gran Chaco</v>
      </c>
      <c r="D1171" s="386"/>
      <c r="E1171" s="244" t="s">
        <v>1305</v>
      </c>
      <c r="F1171" s="243">
        <f ca="1">+IFERROR(INDEX('Hoja de Trabajo para listado'!$A$155:$Z$1048576,MATCH($A1171,'Hoja de Trabajo para listado'!$A$155:$A$1048576,0),MATCH((CUADRO!F$5&amp;$E1171),'Hoja de Trabajo para listado'!$A$151:$Z$151,0)),0)+IFERROR(INDEX('Hoja de Trabajo para listado'!$AB$155:$BA$1048576,MATCH($A1171,'Hoja de Trabajo para listado'!$AB$155:$AB$1048576,0),MATCH((CUADRO!F$5&amp;$E1171),'Hoja de Trabajo para listado'!$AB$151:$BA$151,0)),0)+IFERROR(INDEX('Hoja de Trabajo para listado'!$BC$155:$CB$1048576,MATCH($A1171,'Hoja de Trabajo para listado'!$BC$155:$BC$1048576,0),MATCH((CUADRO!F$5&amp;$E1171),'Hoja de Trabajo para listado'!$BC$151:$CB$151,0)),0)+IFERROR(INDEX('Hoja de Trabajo para listado'!$DE$153:$DG$274,MATCH($A1171,'Hoja de Trabajo para listado'!$DE$153:$DE$1048576,0),MATCH((CUADRO!F$5&amp;$E1171),'Hoja de Trabajo para listado'!$DE$151:$DG$151,0)),0)+IFERROR(INDEX('Hoja de Trabajo para listado'!$CD$155:$DC$1048576,MATCH($A1171,'Hoja de Trabajo para listado'!$CD$155:$CD$1048576,0),MATCH((CUADRO!F$5&amp;$E1171),'Hoja de Trabajo para listado'!$CD$151:$DC$151,0)),0)</f>
        <v>0</v>
      </c>
      <c r="G1171" s="243">
        <f ca="1">+IFERROR(INDEX('Hoja de Trabajo para listado'!$A$155:$Z$1048576,MATCH($A1171,'Hoja de Trabajo para listado'!$A$155:$A$1048576,0),MATCH((CUADRO!G$5&amp;$E1171),'Hoja de Trabajo para listado'!$A$151:$Z$151,0)),0)+IFERROR(INDEX('Hoja de Trabajo para listado'!$AB$155:$BA$1048576,MATCH($A1171,'Hoja de Trabajo para listado'!$AB$155:$AB$1048576,0),MATCH((CUADRO!G$5&amp;$E1171),'Hoja de Trabajo para listado'!$AB$151:$BA$151,0)),0)+IFERROR(INDEX('Hoja de Trabajo para listado'!$BC$155:$CB$1048576,MATCH($A1171,'Hoja de Trabajo para listado'!$BC$155:$BC$1048576,0),MATCH((CUADRO!G$5&amp;$E1171),'Hoja de Trabajo para listado'!$BC$151:$CB$151,0)),0)+IFERROR(INDEX('Hoja de Trabajo para listado'!$DE$153:$DG$274,MATCH($A1171,'Hoja de Trabajo para listado'!$DE$153:$DE$1048576,0),MATCH((CUADRO!G$5&amp;$E1171),'Hoja de Trabajo para listado'!$DE$151:$DG$151,0)),0)+IFERROR(INDEX('Hoja de Trabajo para listado'!$CD$155:$DC$1048576,MATCH($A1171,'Hoja de Trabajo para listado'!$CD$155:$CD$1048576,0),MATCH((CUADRO!G$5&amp;$E1171),'Hoja de Trabajo para listado'!$CD$151:$DC$151,0)),0)</f>
        <v>0</v>
      </c>
      <c r="H1171" s="243">
        <f ca="1">+IFERROR(INDEX('Hoja de Trabajo para listado'!$A$155:$Z$1048576,MATCH($A1171,'Hoja de Trabajo para listado'!$A$155:$A$1048576,0),MATCH((CUADRO!H$5&amp;$E1171),'Hoja de Trabajo para listado'!$A$151:$Z$151,0)),0)+IFERROR(INDEX('Hoja de Trabajo para listado'!$AB$155:$BA$1048576,MATCH($A1171,'Hoja de Trabajo para listado'!$AB$155:$AB$1048576,0),MATCH((CUADRO!H$5&amp;$E1171),'Hoja de Trabajo para listado'!$AB$151:$BA$151,0)),0)+IFERROR(INDEX('Hoja de Trabajo para listado'!$BC$155:$CB$1048576,MATCH($A1171,'Hoja de Trabajo para listado'!$BC$155:$BC$1048576,0),MATCH((CUADRO!H$5&amp;$E1171),'Hoja de Trabajo para listado'!$BC$151:$CB$151,0)),0)+IFERROR(INDEX('Hoja de Trabajo para listado'!$DE$153:$DG$274,MATCH($A1171,'Hoja de Trabajo para listado'!$DE$153:$DE$1048576,0),MATCH((CUADRO!H$5&amp;$E1171),'Hoja de Trabajo para listado'!$DE$151:$DG$151,0)),0)+IFERROR(INDEX('Hoja de Trabajo para listado'!$CD$155:$DC$1048576,MATCH($A1171,'Hoja de Trabajo para listado'!$CD$155:$CD$1048576,0),MATCH((CUADRO!H$5&amp;$E1171),'Hoja de Trabajo para listado'!$CD$151:$DC$151,0)),0)</f>
        <v>0</v>
      </c>
      <c r="I1171" s="243">
        <f ca="1">+IFERROR(INDEX('Hoja de Trabajo para listado'!$A$155:$Z$1048576,MATCH($A1171,'Hoja de Trabajo para listado'!$A$155:$A$1048576,0),MATCH((CUADRO!I$5&amp;$E1171),'Hoja de Trabajo para listado'!$A$151:$Z$151,0)),0)+IFERROR(INDEX('Hoja de Trabajo para listado'!$AB$155:$BA$1048576,MATCH($A1171,'Hoja de Trabajo para listado'!$AB$155:$AB$1048576,0),MATCH((CUADRO!I$5&amp;$E1171),'Hoja de Trabajo para listado'!$AB$151:$BA$151,0)),0)+IFERROR(INDEX('Hoja de Trabajo para listado'!$BC$155:$CB$1048576,MATCH($A1171,'Hoja de Trabajo para listado'!$BC$155:$BC$1048576,0),MATCH((CUADRO!I$5&amp;$E1171),'Hoja de Trabajo para listado'!$BC$151:$CB$151,0)),0)+IFERROR(INDEX('Hoja de Trabajo para listado'!$DE$153:$DG$274,MATCH($A1171,'Hoja de Trabajo para listado'!$DE$153:$DE$1048576,0),MATCH((CUADRO!I$5&amp;$E1171),'Hoja de Trabajo para listado'!$DE$151:$DG$151,0)),0)+IFERROR(INDEX('Hoja de Trabajo para listado'!$CD$155:$DC$1048576,MATCH($A1171,'Hoja de Trabajo para listado'!$CD$155:$CD$1048576,0),MATCH((CUADRO!I$5&amp;$E1171),'Hoja de Trabajo para listado'!$CD$151:$DC$151,0)),0)</f>
        <v>0</v>
      </c>
      <c r="J1171" s="243">
        <f ca="1">+IFERROR(INDEX('Hoja de Trabajo para listado'!$A$155:$Z$1048576,MATCH($A1171,'Hoja de Trabajo para listado'!$A$155:$A$1048576,0),MATCH((CUADRO!J$5&amp;$E1171),'Hoja de Trabajo para listado'!$A$151:$Z$151,0)),0)+IFERROR(INDEX('Hoja de Trabajo para listado'!$AB$155:$BA$1048576,MATCH($A1171,'Hoja de Trabajo para listado'!$AB$155:$AB$1048576,0),MATCH((CUADRO!J$5&amp;$E1171),'Hoja de Trabajo para listado'!$AB$151:$BA$151,0)),0)+IFERROR(INDEX('Hoja de Trabajo para listado'!$BC$155:$CB$1048576,MATCH($A1171,'Hoja de Trabajo para listado'!$BC$155:$BC$1048576,0),MATCH((CUADRO!J$5&amp;$E1171),'Hoja de Trabajo para listado'!$BC$151:$CB$151,0)),0)+IFERROR(INDEX('Hoja de Trabajo para listado'!$DE$153:$DG$274,MATCH($A1171,'Hoja de Trabajo para listado'!$DE$153:$DE$1048576,0),MATCH((CUADRO!J$5&amp;$E1171),'Hoja de Trabajo para listado'!$DE$151:$DG$151,0)),0)+IFERROR(INDEX('Hoja de Trabajo para listado'!$CD$155:$DC$1048576,MATCH($A1171,'Hoja de Trabajo para listado'!$CD$155:$CD$1048576,0),MATCH((CUADRO!J$5&amp;$E1171),'Hoja de Trabajo para listado'!$CD$151:$DC$151,0)),0)</f>
        <v>0</v>
      </c>
      <c r="K1171" s="243">
        <f ca="1">+IFERROR(INDEX('Hoja de Trabajo para listado'!$A$155:$Z$1048576,MATCH($A1171,'Hoja de Trabajo para listado'!$A$155:$A$1048576,0),MATCH((CUADRO!K$5&amp;$E1171),'Hoja de Trabajo para listado'!$A$151:$Z$151,0)),0)+IFERROR(INDEX('Hoja de Trabajo para listado'!$AB$155:$BA$1048576,MATCH($A1171,'Hoja de Trabajo para listado'!$AB$155:$AB$1048576,0),MATCH((CUADRO!K$5&amp;$E1171),'Hoja de Trabajo para listado'!$AB$151:$BA$151,0)),0)+IFERROR(INDEX('Hoja de Trabajo para listado'!$BC$155:$CB$1048576,MATCH($A1171,'Hoja de Trabajo para listado'!$BC$155:$BC$1048576,0),MATCH((CUADRO!K$5&amp;$E1171),'Hoja de Trabajo para listado'!$BC$151:$CB$151,0)),0)+IFERROR(INDEX('Hoja de Trabajo para listado'!$DE$153:$DG$274,MATCH($A1171,'Hoja de Trabajo para listado'!$DE$153:$DE$1048576,0),MATCH((CUADRO!K$5&amp;$E1171),'Hoja de Trabajo para listado'!$DE$151:$DG$151,0)),0)+IFERROR(INDEX('Hoja de Trabajo para listado'!$CD$155:$DC$1048576,MATCH($A1171,'Hoja de Trabajo para listado'!$CD$155:$CD$1048576,0),MATCH((CUADRO!K$5&amp;$E1171),'Hoja de Trabajo para listado'!$CD$151:$DC$151,0)),0)</f>
        <v>0</v>
      </c>
      <c r="L1171" s="243">
        <f ca="1">+IFERROR(INDEX('Hoja de Trabajo para listado'!$A$155:$Z$1048576,MATCH($A1171,'Hoja de Trabajo para listado'!$A$155:$A$1048576,0),MATCH((CUADRO!L$5&amp;$E1171),'Hoja de Trabajo para listado'!$A$151:$Z$151,0)),0)+IFERROR(INDEX('Hoja de Trabajo para listado'!$AB$155:$BA$1048576,MATCH($A1171,'Hoja de Trabajo para listado'!$AB$155:$AB$1048576,0),MATCH((CUADRO!L$5&amp;$E1171),'Hoja de Trabajo para listado'!$AB$151:$BA$151,0)),0)+IFERROR(INDEX('Hoja de Trabajo para listado'!$BC$155:$CB$1048576,MATCH($A1171,'Hoja de Trabajo para listado'!$BC$155:$BC$1048576,0),MATCH((CUADRO!L$5&amp;$E1171),'Hoja de Trabajo para listado'!$BC$151:$CB$151,0)),0)+IFERROR(INDEX('Hoja de Trabajo para listado'!$DE$153:$DG$274,MATCH($A1171,'Hoja de Trabajo para listado'!$DE$153:$DE$1048576,0),MATCH((CUADRO!L$5&amp;$E1171),'Hoja de Trabajo para listado'!$DE$151:$DG$151,0)),0)+IFERROR(INDEX('Hoja de Trabajo para listado'!$CD$155:$DC$1048576,MATCH($A1171,'Hoja de Trabajo para listado'!$CD$155:$CD$1048576,0),MATCH((CUADRO!L$5&amp;$E1171),'Hoja de Trabajo para listado'!$CD$151:$DC$151,0)),0)</f>
        <v>0</v>
      </c>
      <c r="M1171" s="243">
        <f ca="1">+IFERROR(INDEX('Hoja de Trabajo para listado'!$A$155:$Z$1048576,MATCH($A1171,'Hoja de Trabajo para listado'!$A$155:$A$1048576,0),MATCH((CUADRO!M$5&amp;$E1171),'Hoja de Trabajo para listado'!$A$151:$Z$151,0)),0)+IFERROR(INDEX('Hoja de Trabajo para listado'!$AB$155:$BA$1048576,MATCH($A1171,'Hoja de Trabajo para listado'!$AB$155:$AB$1048576,0),MATCH((CUADRO!M$5&amp;$E1171),'Hoja de Trabajo para listado'!$AB$151:$BA$151,0)),0)+IFERROR(INDEX('Hoja de Trabajo para listado'!$BC$155:$CB$1048576,MATCH($A1171,'Hoja de Trabajo para listado'!$BC$155:$BC$1048576,0),MATCH((CUADRO!M$5&amp;$E1171),'Hoja de Trabajo para listado'!$BC$151:$CB$151,0)),0)+IFERROR(INDEX('Hoja de Trabajo para listado'!$DE$153:$DG$274,MATCH($A1171,'Hoja de Trabajo para listado'!$DE$153:$DE$1048576,0),MATCH((CUADRO!M$5&amp;$E1171),'Hoja de Trabajo para listado'!$DE$151:$DG$151,0)),0)+IFERROR(INDEX('Hoja de Trabajo para listado'!$CD$155:$DC$1048576,MATCH($A1171,'Hoja de Trabajo para listado'!$CD$155:$CD$1048576,0),MATCH((CUADRO!M$5&amp;$E1171),'Hoja de Trabajo para listado'!$CD$151:$DC$151,0)),0)</f>
        <v>0</v>
      </c>
      <c r="N1171" s="243">
        <f ca="1">+IFERROR(INDEX('Hoja de Trabajo para listado'!$A$155:$Z$1048576,MATCH($A1171,'Hoja de Trabajo para listado'!$A$155:$A$1048576,0),MATCH((CUADRO!N$5&amp;$E1171),'Hoja de Trabajo para listado'!$A$151:$Z$151,0)),0)+IFERROR(INDEX('Hoja de Trabajo para listado'!$AB$155:$BA$1048576,MATCH($A1171,'Hoja de Trabajo para listado'!$AB$155:$AB$1048576,0),MATCH((CUADRO!N$5&amp;$E1171),'Hoja de Trabajo para listado'!$AB$151:$BA$151,0)),0)+IFERROR(INDEX('Hoja de Trabajo para listado'!$BC$155:$CB$1048576,MATCH($A1171,'Hoja de Trabajo para listado'!$BC$155:$BC$1048576,0),MATCH((CUADRO!N$5&amp;$E1171),'Hoja de Trabajo para listado'!$BC$151:$CB$151,0)),0)+IFERROR(INDEX('Hoja de Trabajo para listado'!$DE$153:$DG$274,MATCH($A1171,'Hoja de Trabajo para listado'!$DE$153:$DE$1048576,0),MATCH((CUADRO!N$5&amp;$E1171),'Hoja de Trabajo para listado'!$DE$151:$DG$151,0)),0)+IFERROR(INDEX('Hoja de Trabajo para listado'!$CD$155:$DC$1048576,MATCH($A1171,'Hoja de Trabajo para listado'!$CD$155:$CD$1048576,0),MATCH((CUADRO!N$5&amp;$E1171),'Hoja de Trabajo para listado'!$CD$151:$DC$151,0)),0)</f>
        <v>0</v>
      </c>
      <c r="O1171" s="243">
        <f ca="1">+IFERROR(INDEX('Hoja de Trabajo para listado'!$A$155:$Z$1048576,MATCH($A1171,'Hoja de Trabajo para listado'!$A$155:$A$1048576,0),MATCH((CUADRO!O$5&amp;$E1171),'Hoja de Trabajo para listado'!$A$151:$Z$151,0)),0)+IFERROR(INDEX('Hoja de Trabajo para listado'!$AB$155:$BA$1048576,MATCH($A1171,'Hoja de Trabajo para listado'!$AB$155:$AB$1048576,0),MATCH((CUADRO!O$5&amp;$E1171),'Hoja de Trabajo para listado'!$AB$151:$BA$151,0)),0)+IFERROR(INDEX('Hoja de Trabajo para listado'!$BC$155:$CB$1048576,MATCH($A1171,'Hoja de Trabajo para listado'!$BC$155:$BC$1048576,0),MATCH((CUADRO!O$5&amp;$E1171),'Hoja de Trabajo para listado'!$BC$151:$CB$151,0)),0)+IFERROR(INDEX('Hoja de Trabajo para listado'!$DE$153:$DG$274,MATCH($A1171,'Hoja de Trabajo para listado'!$DE$153:$DE$1048576,0),MATCH((CUADRO!O$5&amp;$E1171),'Hoja de Trabajo para listado'!$DE$151:$DG$151,0)),0)+IFERROR(INDEX('Hoja de Trabajo para listado'!$CD$155:$DC$1048576,MATCH($A1171,'Hoja de Trabajo para listado'!$CD$155:$CD$1048576,0),MATCH((CUADRO!O$5&amp;$E1171),'Hoja de Trabajo para listado'!$CD$151:$DC$151,0)),0)</f>
        <v>0</v>
      </c>
      <c r="P1171" s="243">
        <f ca="1">+IFERROR(INDEX('Hoja de Trabajo para listado'!$A$155:$Z$1048576,MATCH($A1171,'Hoja de Trabajo para listado'!$A$155:$A$1048576,0),MATCH((CUADRO!P$5&amp;$E1171),'Hoja de Trabajo para listado'!$A$151:$Z$151,0)),0)+IFERROR(INDEX('Hoja de Trabajo para listado'!$AB$155:$BA$1048576,MATCH($A1171,'Hoja de Trabajo para listado'!$AB$155:$AB$1048576,0),MATCH((CUADRO!P$5&amp;$E1171),'Hoja de Trabajo para listado'!$AB$151:$BA$151,0)),0)+IFERROR(INDEX('Hoja de Trabajo para listado'!$BC$155:$CB$1048576,MATCH($A1171,'Hoja de Trabajo para listado'!$BC$155:$BC$1048576,0),MATCH((CUADRO!P$5&amp;$E1171),'Hoja de Trabajo para listado'!$BC$151:$CB$151,0)),0)+IFERROR(INDEX('Hoja de Trabajo para listado'!$DE$153:$DG$274,MATCH($A1171,'Hoja de Trabajo para listado'!$DE$153:$DE$1048576,0),MATCH((CUADRO!P$5&amp;$E1171),'Hoja de Trabajo para listado'!$DE$151:$DG$151,0)),0)+IFERROR(INDEX('Hoja de Trabajo para listado'!$CD$155:$DC$1048576,MATCH($A1171,'Hoja de Trabajo para listado'!$CD$155:$CD$1048576,0),MATCH((CUADRO!P$5&amp;$E1171),'Hoja de Trabajo para listado'!$CD$151:$DC$151,0)),0)</f>
        <v>0</v>
      </c>
      <c r="Q1171" s="243">
        <f ca="1">+IFERROR(INDEX('Hoja de Trabajo para listado'!$A$155:$Z$1048576,MATCH($A1171,'Hoja de Trabajo para listado'!$A$155:$A$1048576,0),MATCH((CUADRO!Q$5&amp;$E1171),'Hoja de Trabajo para listado'!$A$151:$Z$151,0)),0)+IFERROR(INDEX('Hoja de Trabajo para listado'!$AB$155:$BA$1048576,MATCH($A1171,'Hoja de Trabajo para listado'!$AB$155:$AB$1048576,0),MATCH((CUADRO!Q$5&amp;$E1171),'Hoja de Trabajo para listado'!$AB$151:$BA$151,0)),0)+IFERROR(INDEX('Hoja de Trabajo para listado'!$BC$155:$CB$1048576,MATCH($A1171,'Hoja de Trabajo para listado'!$BC$155:$BC$1048576,0),MATCH((CUADRO!Q$5&amp;$E1171),'Hoja de Trabajo para listado'!$BC$151:$CB$151,0)),0)+IFERROR(INDEX('Hoja de Trabajo para listado'!$DE$153:$DG$274,MATCH($A1171,'Hoja de Trabajo para listado'!$DE$153:$DE$1048576,0),MATCH((CUADRO!Q$5&amp;$E1171),'Hoja de Trabajo para listado'!$DE$151:$DG$151,0)),0)+IFERROR(INDEX('Hoja de Trabajo para listado'!$CD$155:$DC$1048576,MATCH($A1171,'Hoja de Trabajo para listado'!$CD$155:$CD$1048576,0),MATCH((CUADRO!Q$5&amp;$E1171),'Hoja de Trabajo para listado'!$CD$151:$DC$151,0)),0)</f>
        <v>0</v>
      </c>
      <c r="R1171" s="243">
        <f t="shared" ca="1" si="39"/>
        <v>0</v>
      </c>
      <c r="S1171" s="249">
        <f ca="1">+R1170+R1171</f>
        <v>0</v>
      </c>
      <c r="T1171" s="243">
        <f ca="1">+S1171</f>
        <v>0</v>
      </c>
      <c r="U1171" s="242">
        <f t="shared" si="40"/>
        <v>2</v>
      </c>
      <c r="V1171" s="333" t="str">
        <f>+VLOOKUP(A1171,bd_lista!$A$3:$E$590,5,FALSE)</f>
        <v>Gobiernos Autónomos Regionales</v>
      </c>
      <c r="W1171" s="384"/>
      <c r="X1171" s="242">
        <f>+VLOOKUP(A1171,[3]Sheet1!$A$13:$D$744,4,FALSE)</f>
        <v>0</v>
      </c>
      <c r="Y1171" s="242" t="e">
        <f>+VLOOKUP(X1171,bd_lista!$A$3:$C$590,3,FALSE)</f>
        <v>#N/A</v>
      </c>
      <c r="Z1171" s="292"/>
      <c r="AA1171" s="293"/>
    </row>
    <row r="1172" spans="1:27" customFormat="1" ht="15" customHeight="1">
      <c r="A1172" s="274" t="s">
        <v>539</v>
      </c>
      <c r="B1172" s="388" t="s">
        <v>539</v>
      </c>
      <c r="C1172" s="247" t="str">
        <f>+VLOOKUP(A1172,bd_lista!$A$3:$C$590,3,FALSE)</f>
        <v>Dirección General de Programación y Operaciones del Tesoro</v>
      </c>
      <c r="D1172" s="385" t="str">
        <f>+C1172</f>
        <v>Dirección General de Programación y Operaciones del Tesoro</v>
      </c>
      <c r="E1172" s="247" t="s">
        <v>1304</v>
      </c>
      <c r="F1172" s="243">
        <f ca="1">+IFERROR(INDEX('Hoja de Trabajo para listado'!$A$155:$Z$1048576,MATCH($A1172,'Hoja de Trabajo para listado'!$A$155:$A$1048576,0),MATCH((CUADRO!F$5&amp;$E1172),'Hoja de Trabajo para listado'!$A$151:$Z$151,0)),0)+IFERROR(INDEX('Hoja de Trabajo para listado'!$AB$155:$BA$1048576,MATCH($A1172,'Hoja de Trabajo para listado'!$AB$155:$AB$1048576,0),MATCH((CUADRO!F$5&amp;$E1172),'Hoja de Trabajo para listado'!$AB$151:$BA$151,0)),0)+IFERROR(INDEX('Hoja de Trabajo para listado'!$BC$155:$CB$1048576,MATCH($A1172,'Hoja de Trabajo para listado'!$BC$155:$BC$1048576,0),MATCH((CUADRO!F$5&amp;$E1172),'Hoja de Trabajo para listado'!$BC$151:$CB$151,0)),0)+IFERROR(INDEX('Hoja de Trabajo para listado'!$DE$153:$DG$274,MATCH($A1172,'Hoja de Trabajo para listado'!$DE$153:$DE$1048576,0),MATCH((CUADRO!F$5&amp;$E1172),'Hoja de Trabajo para listado'!$DE$151:$DG$151,0)),0)+IFERROR(INDEX('Hoja de Trabajo para listado'!$CD$155:$DC$1048576,MATCH($A1172,'Hoja de Trabajo para listado'!$CD$155:$CD$1048576,0),MATCH((CUADRO!F$5&amp;$E1172),'Hoja de Trabajo para listado'!$CD$151:$DC$151,0)),0)</f>
        <v>0</v>
      </c>
      <c r="G1172" s="243">
        <f ca="1">+IFERROR(INDEX('Hoja de Trabajo para listado'!$A$155:$Z$1048576,MATCH($A1172,'Hoja de Trabajo para listado'!$A$155:$A$1048576,0),MATCH((CUADRO!G$5&amp;$E1172),'Hoja de Trabajo para listado'!$A$151:$Z$151,0)),0)+IFERROR(INDEX('Hoja de Trabajo para listado'!$AB$155:$BA$1048576,MATCH($A1172,'Hoja de Trabajo para listado'!$AB$155:$AB$1048576,0),MATCH((CUADRO!G$5&amp;$E1172),'Hoja de Trabajo para listado'!$AB$151:$BA$151,0)),0)+IFERROR(INDEX('Hoja de Trabajo para listado'!$BC$155:$CB$1048576,MATCH($A1172,'Hoja de Trabajo para listado'!$BC$155:$BC$1048576,0),MATCH((CUADRO!G$5&amp;$E1172),'Hoja de Trabajo para listado'!$BC$151:$CB$151,0)),0)+IFERROR(INDEX('Hoja de Trabajo para listado'!$DE$153:$DG$274,MATCH($A1172,'Hoja de Trabajo para listado'!$DE$153:$DE$1048576,0),MATCH((CUADRO!G$5&amp;$E1172),'Hoja de Trabajo para listado'!$DE$151:$DG$151,0)),0)+IFERROR(INDEX('Hoja de Trabajo para listado'!$CD$155:$DC$1048576,MATCH($A1172,'Hoja de Trabajo para listado'!$CD$155:$CD$1048576,0),MATCH((CUADRO!G$5&amp;$E1172),'Hoja de Trabajo para listado'!$CD$151:$DC$151,0)),0)</f>
        <v>3389.16</v>
      </c>
      <c r="H1172" s="243">
        <f ca="1">+IFERROR(INDEX('Hoja de Trabajo para listado'!$A$155:$Z$1048576,MATCH($A1172,'Hoja de Trabajo para listado'!$A$155:$A$1048576,0),MATCH((CUADRO!H$5&amp;$E1172),'Hoja de Trabajo para listado'!$A$151:$Z$151,0)),0)+IFERROR(INDEX('Hoja de Trabajo para listado'!$AB$155:$BA$1048576,MATCH($A1172,'Hoja de Trabajo para listado'!$AB$155:$AB$1048576,0),MATCH((CUADRO!H$5&amp;$E1172),'Hoja de Trabajo para listado'!$AB$151:$BA$151,0)),0)+IFERROR(INDEX('Hoja de Trabajo para listado'!$BC$155:$CB$1048576,MATCH($A1172,'Hoja de Trabajo para listado'!$BC$155:$BC$1048576,0),MATCH((CUADRO!H$5&amp;$E1172),'Hoja de Trabajo para listado'!$BC$151:$CB$151,0)),0)+IFERROR(INDEX('Hoja de Trabajo para listado'!$DE$153:$DG$274,MATCH($A1172,'Hoja de Trabajo para listado'!$DE$153:$DE$1048576,0),MATCH((CUADRO!H$5&amp;$E1172),'Hoja de Trabajo para listado'!$DE$151:$DG$151,0)),0)+IFERROR(INDEX('Hoja de Trabajo para listado'!$CD$155:$DC$1048576,MATCH($A1172,'Hoja de Trabajo para listado'!$CD$155:$CD$1048576,0),MATCH((CUADRO!H$5&amp;$E1172),'Hoja de Trabajo para listado'!$CD$151:$DC$151,0)),0)</f>
        <v>0</v>
      </c>
      <c r="I1172" s="243">
        <f ca="1">+IFERROR(INDEX('Hoja de Trabajo para listado'!$A$155:$Z$1048576,MATCH($A1172,'Hoja de Trabajo para listado'!$A$155:$A$1048576,0),MATCH((CUADRO!I$5&amp;$E1172),'Hoja de Trabajo para listado'!$A$151:$Z$151,0)),0)+IFERROR(INDEX('Hoja de Trabajo para listado'!$AB$155:$BA$1048576,MATCH($A1172,'Hoja de Trabajo para listado'!$AB$155:$AB$1048576,0),MATCH((CUADRO!I$5&amp;$E1172),'Hoja de Trabajo para listado'!$AB$151:$BA$151,0)),0)+IFERROR(INDEX('Hoja de Trabajo para listado'!$BC$155:$CB$1048576,MATCH($A1172,'Hoja de Trabajo para listado'!$BC$155:$BC$1048576,0),MATCH((CUADRO!I$5&amp;$E1172),'Hoja de Trabajo para listado'!$BC$151:$CB$151,0)),0)+IFERROR(INDEX('Hoja de Trabajo para listado'!$DE$153:$DG$274,MATCH($A1172,'Hoja de Trabajo para listado'!$DE$153:$DE$1048576,0),MATCH((CUADRO!I$5&amp;$E1172),'Hoja de Trabajo para listado'!$DE$151:$DG$151,0)),0)+IFERROR(INDEX('Hoja de Trabajo para listado'!$CD$155:$DC$1048576,MATCH($A1172,'Hoja de Trabajo para listado'!$CD$155:$CD$1048576,0),MATCH((CUADRO!I$5&amp;$E1172),'Hoja de Trabajo para listado'!$CD$151:$DC$151,0)),0)</f>
        <v>0</v>
      </c>
      <c r="J1172" s="243">
        <f ca="1">+IFERROR(INDEX('Hoja de Trabajo para listado'!$A$155:$Z$1048576,MATCH($A1172,'Hoja de Trabajo para listado'!$A$155:$A$1048576,0),MATCH((CUADRO!J$5&amp;$E1172),'Hoja de Trabajo para listado'!$A$151:$Z$151,0)),0)+IFERROR(INDEX('Hoja de Trabajo para listado'!$AB$155:$BA$1048576,MATCH($A1172,'Hoja de Trabajo para listado'!$AB$155:$AB$1048576,0),MATCH((CUADRO!J$5&amp;$E1172),'Hoja de Trabajo para listado'!$AB$151:$BA$151,0)),0)+IFERROR(INDEX('Hoja de Trabajo para listado'!$BC$155:$CB$1048576,MATCH($A1172,'Hoja de Trabajo para listado'!$BC$155:$BC$1048576,0),MATCH((CUADRO!J$5&amp;$E1172),'Hoja de Trabajo para listado'!$BC$151:$CB$151,0)),0)+IFERROR(INDEX('Hoja de Trabajo para listado'!$DE$153:$DG$274,MATCH($A1172,'Hoja de Trabajo para listado'!$DE$153:$DE$1048576,0),MATCH((CUADRO!J$5&amp;$E1172),'Hoja de Trabajo para listado'!$DE$151:$DG$151,0)),0)+IFERROR(INDEX('Hoja de Trabajo para listado'!$CD$155:$DC$1048576,MATCH($A1172,'Hoja de Trabajo para listado'!$CD$155:$CD$1048576,0),MATCH((CUADRO!J$5&amp;$E1172),'Hoja de Trabajo para listado'!$CD$151:$DC$151,0)),0)</f>
        <v>0</v>
      </c>
      <c r="K1172" s="243">
        <f ca="1">+IFERROR(INDEX('Hoja de Trabajo para listado'!$A$155:$Z$1048576,MATCH($A1172,'Hoja de Trabajo para listado'!$A$155:$A$1048576,0),MATCH((CUADRO!K$5&amp;$E1172),'Hoja de Trabajo para listado'!$A$151:$Z$151,0)),0)+IFERROR(INDEX('Hoja de Trabajo para listado'!$AB$155:$BA$1048576,MATCH($A1172,'Hoja de Trabajo para listado'!$AB$155:$AB$1048576,0),MATCH((CUADRO!K$5&amp;$E1172),'Hoja de Trabajo para listado'!$AB$151:$BA$151,0)),0)+IFERROR(INDEX('Hoja de Trabajo para listado'!$BC$155:$CB$1048576,MATCH($A1172,'Hoja de Trabajo para listado'!$BC$155:$BC$1048576,0),MATCH((CUADRO!K$5&amp;$E1172),'Hoja de Trabajo para listado'!$BC$151:$CB$151,0)),0)+IFERROR(INDEX('Hoja de Trabajo para listado'!$DE$153:$DG$274,MATCH($A1172,'Hoja de Trabajo para listado'!$DE$153:$DE$1048576,0),MATCH((CUADRO!K$5&amp;$E1172),'Hoja de Trabajo para listado'!$DE$151:$DG$151,0)),0)+IFERROR(INDEX('Hoja de Trabajo para listado'!$CD$155:$DC$1048576,MATCH($A1172,'Hoja de Trabajo para listado'!$CD$155:$CD$1048576,0),MATCH((CUADRO!K$5&amp;$E1172),'Hoja de Trabajo para listado'!$CD$151:$DC$151,0)),0)</f>
        <v>0</v>
      </c>
      <c r="L1172" s="243">
        <f ca="1">+IFERROR(INDEX('Hoja de Trabajo para listado'!$A$155:$Z$1048576,MATCH($A1172,'Hoja de Trabajo para listado'!$A$155:$A$1048576,0),MATCH((CUADRO!L$5&amp;$E1172),'Hoja de Trabajo para listado'!$A$151:$Z$151,0)),0)+IFERROR(INDEX('Hoja de Trabajo para listado'!$AB$155:$BA$1048576,MATCH($A1172,'Hoja de Trabajo para listado'!$AB$155:$AB$1048576,0),MATCH((CUADRO!L$5&amp;$E1172),'Hoja de Trabajo para listado'!$AB$151:$BA$151,0)),0)+IFERROR(INDEX('Hoja de Trabajo para listado'!$BC$155:$CB$1048576,MATCH($A1172,'Hoja de Trabajo para listado'!$BC$155:$BC$1048576,0),MATCH((CUADRO!L$5&amp;$E1172),'Hoja de Trabajo para listado'!$BC$151:$CB$151,0)),0)+IFERROR(INDEX('Hoja de Trabajo para listado'!$DE$153:$DG$274,MATCH($A1172,'Hoja de Trabajo para listado'!$DE$153:$DE$1048576,0),MATCH((CUADRO!L$5&amp;$E1172),'Hoja de Trabajo para listado'!$DE$151:$DG$151,0)),0)+IFERROR(INDEX('Hoja de Trabajo para listado'!$CD$155:$DC$1048576,MATCH($A1172,'Hoja de Trabajo para listado'!$CD$155:$CD$1048576,0),MATCH((CUADRO!L$5&amp;$E1172),'Hoja de Trabajo para listado'!$CD$151:$DC$151,0)),0)</f>
        <v>0</v>
      </c>
      <c r="M1172" s="243">
        <f ca="1">+IFERROR(INDEX('Hoja de Trabajo para listado'!$A$155:$Z$1048576,MATCH($A1172,'Hoja de Trabajo para listado'!$A$155:$A$1048576,0),MATCH((CUADRO!M$5&amp;$E1172),'Hoja de Trabajo para listado'!$A$151:$Z$151,0)),0)+IFERROR(INDEX('Hoja de Trabajo para listado'!$AB$155:$BA$1048576,MATCH($A1172,'Hoja de Trabajo para listado'!$AB$155:$AB$1048576,0),MATCH((CUADRO!M$5&amp;$E1172),'Hoja de Trabajo para listado'!$AB$151:$BA$151,0)),0)+IFERROR(INDEX('Hoja de Trabajo para listado'!$BC$155:$CB$1048576,MATCH($A1172,'Hoja de Trabajo para listado'!$BC$155:$BC$1048576,0),MATCH((CUADRO!M$5&amp;$E1172),'Hoja de Trabajo para listado'!$BC$151:$CB$151,0)),0)+IFERROR(INDEX('Hoja de Trabajo para listado'!$DE$153:$DG$274,MATCH($A1172,'Hoja de Trabajo para listado'!$DE$153:$DE$1048576,0),MATCH((CUADRO!M$5&amp;$E1172),'Hoja de Trabajo para listado'!$DE$151:$DG$151,0)),0)+IFERROR(INDEX('Hoja de Trabajo para listado'!$CD$155:$DC$1048576,MATCH($A1172,'Hoja de Trabajo para listado'!$CD$155:$CD$1048576,0),MATCH((CUADRO!M$5&amp;$E1172),'Hoja de Trabajo para listado'!$CD$151:$DC$151,0)),0)</f>
        <v>0</v>
      </c>
      <c r="N1172" s="243">
        <f ca="1">+IFERROR(INDEX('Hoja de Trabajo para listado'!$A$155:$Z$1048576,MATCH($A1172,'Hoja de Trabajo para listado'!$A$155:$A$1048576,0),MATCH((CUADRO!N$5&amp;$E1172),'Hoja de Trabajo para listado'!$A$151:$Z$151,0)),0)+IFERROR(INDEX('Hoja de Trabajo para listado'!$AB$155:$BA$1048576,MATCH($A1172,'Hoja de Trabajo para listado'!$AB$155:$AB$1048576,0),MATCH((CUADRO!N$5&amp;$E1172),'Hoja de Trabajo para listado'!$AB$151:$BA$151,0)),0)+IFERROR(INDEX('Hoja de Trabajo para listado'!$BC$155:$CB$1048576,MATCH($A1172,'Hoja de Trabajo para listado'!$BC$155:$BC$1048576,0),MATCH((CUADRO!N$5&amp;$E1172),'Hoja de Trabajo para listado'!$BC$151:$CB$151,0)),0)+IFERROR(INDEX('Hoja de Trabajo para listado'!$DE$153:$DG$274,MATCH($A1172,'Hoja de Trabajo para listado'!$DE$153:$DE$1048576,0),MATCH((CUADRO!N$5&amp;$E1172),'Hoja de Trabajo para listado'!$DE$151:$DG$151,0)),0)+IFERROR(INDEX('Hoja de Trabajo para listado'!$CD$155:$DC$1048576,MATCH($A1172,'Hoja de Trabajo para listado'!$CD$155:$CD$1048576,0),MATCH((CUADRO!N$5&amp;$E1172),'Hoja de Trabajo para listado'!$CD$151:$DC$151,0)),0)</f>
        <v>0</v>
      </c>
      <c r="O1172" s="243">
        <f ca="1">+IFERROR(INDEX('Hoja de Trabajo para listado'!$A$155:$Z$1048576,MATCH($A1172,'Hoja de Trabajo para listado'!$A$155:$A$1048576,0),MATCH((CUADRO!O$5&amp;$E1172),'Hoja de Trabajo para listado'!$A$151:$Z$151,0)),0)+IFERROR(INDEX('Hoja de Trabajo para listado'!$AB$155:$BA$1048576,MATCH($A1172,'Hoja de Trabajo para listado'!$AB$155:$AB$1048576,0),MATCH((CUADRO!O$5&amp;$E1172),'Hoja de Trabajo para listado'!$AB$151:$BA$151,0)),0)+IFERROR(INDEX('Hoja de Trabajo para listado'!$BC$155:$CB$1048576,MATCH($A1172,'Hoja de Trabajo para listado'!$BC$155:$BC$1048576,0),MATCH((CUADRO!O$5&amp;$E1172),'Hoja de Trabajo para listado'!$BC$151:$CB$151,0)),0)+IFERROR(INDEX('Hoja de Trabajo para listado'!$DE$153:$DG$274,MATCH($A1172,'Hoja de Trabajo para listado'!$DE$153:$DE$1048576,0),MATCH((CUADRO!O$5&amp;$E1172),'Hoja de Trabajo para listado'!$DE$151:$DG$151,0)),0)+IFERROR(INDEX('Hoja de Trabajo para listado'!$CD$155:$DC$1048576,MATCH($A1172,'Hoja de Trabajo para listado'!$CD$155:$CD$1048576,0),MATCH((CUADRO!O$5&amp;$E1172),'Hoja de Trabajo para listado'!$CD$151:$DC$151,0)),0)</f>
        <v>0</v>
      </c>
      <c r="P1172" s="243">
        <f ca="1">+IFERROR(INDEX('Hoja de Trabajo para listado'!$A$155:$Z$1048576,MATCH($A1172,'Hoja de Trabajo para listado'!$A$155:$A$1048576,0),MATCH((CUADRO!P$5&amp;$E1172),'Hoja de Trabajo para listado'!$A$151:$Z$151,0)),0)+IFERROR(INDEX('Hoja de Trabajo para listado'!$AB$155:$BA$1048576,MATCH($A1172,'Hoja de Trabajo para listado'!$AB$155:$AB$1048576,0),MATCH((CUADRO!P$5&amp;$E1172),'Hoja de Trabajo para listado'!$AB$151:$BA$151,0)),0)+IFERROR(INDEX('Hoja de Trabajo para listado'!$BC$155:$CB$1048576,MATCH($A1172,'Hoja de Trabajo para listado'!$BC$155:$BC$1048576,0),MATCH((CUADRO!P$5&amp;$E1172),'Hoja de Trabajo para listado'!$BC$151:$CB$151,0)),0)+IFERROR(INDEX('Hoja de Trabajo para listado'!$DE$153:$DG$274,MATCH($A1172,'Hoja de Trabajo para listado'!$DE$153:$DE$1048576,0),MATCH((CUADRO!P$5&amp;$E1172),'Hoja de Trabajo para listado'!$DE$151:$DG$151,0)),0)+IFERROR(INDEX('Hoja de Trabajo para listado'!$CD$155:$DC$1048576,MATCH($A1172,'Hoja de Trabajo para listado'!$CD$155:$CD$1048576,0),MATCH((CUADRO!P$5&amp;$E1172),'Hoja de Trabajo para listado'!$CD$151:$DC$151,0)),0)</f>
        <v>0</v>
      </c>
      <c r="Q1172" s="243">
        <f ca="1">+IFERROR(INDEX('Hoja de Trabajo para listado'!$A$155:$Z$1048576,MATCH($A1172,'Hoja de Trabajo para listado'!$A$155:$A$1048576,0),MATCH((CUADRO!Q$5&amp;$E1172),'Hoja de Trabajo para listado'!$A$151:$Z$151,0)),0)+IFERROR(INDEX('Hoja de Trabajo para listado'!$AB$155:$BA$1048576,MATCH($A1172,'Hoja de Trabajo para listado'!$AB$155:$AB$1048576,0),MATCH((CUADRO!Q$5&amp;$E1172),'Hoja de Trabajo para listado'!$AB$151:$BA$151,0)),0)+IFERROR(INDEX('Hoja de Trabajo para listado'!$BC$155:$CB$1048576,MATCH($A1172,'Hoja de Trabajo para listado'!$BC$155:$BC$1048576,0),MATCH((CUADRO!Q$5&amp;$E1172),'Hoja de Trabajo para listado'!$BC$151:$CB$151,0)),0)+IFERROR(INDEX('Hoja de Trabajo para listado'!$DE$153:$DG$274,MATCH($A1172,'Hoja de Trabajo para listado'!$DE$153:$DE$1048576,0),MATCH((CUADRO!Q$5&amp;$E1172),'Hoja de Trabajo para listado'!$DE$151:$DG$151,0)),0)+IFERROR(INDEX('Hoja de Trabajo para listado'!$CD$155:$DC$1048576,MATCH($A1172,'Hoja de Trabajo para listado'!$CD$155:$CD$1048576,0),MATCH((CUADRO!Q$5&amp;$E1172),'Hoja de Trabajo para listado'!$CD$151:$DC$151,0)),0)</f>
        <v>0</v>
      </c>
      <c r="R1172" s="243">
        <f t="shared" ca="1" si="39"/>
        <v>3389.16</v>
      </c>
      <c r="S1172" s="243"/>
      <c r="T1172" s="243">
        <f ca="1">+T1173</f>
        <v>3389.16</v>
      </c>
      <c r="U1172" s="242">
        <f t="shared" si="40"/>
        <v>1</v>
      </c>
      <c r="V1172" s="333" t="str">
        <f>+VLOOKUP(A1172,bd_lista!$A$3:$E$590,5,FALSE)</f>
        <v>Órgano Ejecutivo</v>
      </c>
      <c r="W1172" s="383" t="str">
        <f>+V1172</f>
        <v>Órgano Ejecutivo</v>
      </c>
      <c r="X1172" s="242">
        <v>53</v>
      </c>
      <c r="Y1172" s="242" t="str">
        <f>+VLOOKUP(X1172,bd_lista!$A$3:$C$590,3,FALSE)</f>
        <v>Ministerio de Culturas, Descolonización y Despatriarcalización</v>
      </c>
      <c r="Z1172" s="294">
        <f>+X1172</f>
        <v>53</v>
      </c>
      <c r="AA1172" s="319" t="str">
        <f>+Y1172</f>
        <v>Ministerio de Culturas, Descolonización y Despatriarcalización</v>
      </c>
    </row>
    <row r="1173" spans="1:27" customFormat="1" ht="15" customHeight="1">
      <c r="A1173" s="274" t="s">
        <v>539</v>
      </c>
      <c r="B1173" s="389"/>
      <c r="C1173" s="247" t="str">
        <f>+VLOOKUP(A1173,bd_lista!$A$3:$C$590,3,FALSE)</f>
        <v>Dirección General de Programación y Operaciones del Tesoro</v>
      </c>
      <c r="D1173" s="386"/>
      <c r="E1173" s="333" t="s">
        <v>1305</v>
      </c>
      <c r="F1173" s="245">
        <f ca="1">+IFERROR(INDEX('Hoja de Trabajo para listado'!$A$155:$Z$1048576,MATCH($A1173,'Hoja de Trabajo para listado'!$A$155:$A$1048576,0),MATCH((CUADRO!F$5&amp;$E1173),'Hoja de Trabajo para listado'!$A$151:$Z$151,0)),0)+IFERROR(INDEX('Hoja de Trabajo para listado'!$AB$155:$BA$1048576,MATCH($A1173,'Hoja de Trabajo para listado'!$AB$155:$AB$1048576,0),MATCH((CUADRO!F$5&amp;$E1173),'Hoja de Trabajo para listado'!$AB$151:$BA$151,0)),0)+IFERROR(INDEX('Hoja de Trabajo para listado'!$BC$155:$CB$1048576,MATCH($A1173,'Hoja de Trabajo para listado'!$BC$155:$BC$1048576,0),MATCH((CUADRO!F$5&amp;$E1173),'Hoja de Trabajo para listado'!$BC$151:$CB$151,0)),0)+IFERROR(INDEX('Hoja de Trabajo para listado'!$DE$153:$DG$274,MATCH($A1173,'Hoja de Trabajo para listado'!$DE$153:$DE$1048576,0),MATCH((CUADRO!F$5&amp;$E1173),'Hoja de Trabajo para listado'!$DE$151:$DG$151,0)),0)+IFERROR(INDEX('Hoja de Trabajo para listado'!$CD$155:$DC$1048576,MATCH($A1173,'Hoja de Trabajo para listado'!$CD$155:$CD$1048576,0),MATCH((CUADRO!F$5&amp;$E1173),'Hoja de Trabajo para listado'!$CD$151:$DC$151,0)),0)</f>
        <v>0</v>
      </c>
      <c r="G1173" s="245">
        <f ca="1">+IFERROR(INDEX('Hoja de Trabajo para listado'!$A$155:$Z$1048576,MATCH($A1173,'Hoja de Trabajo para listado'!$A$155:$A$1048576,0),MATCH((CUADRO!G$5&amp;$E1173),'Hoja de Trabajo para listado'!$A$151:$Z$151,0)),0)+IFERROR(INDEX('Hoja de Trabajo para listado'!$AB$155:$BA$1048576,MATCH($A1173,'Hoja de Trabajo para listado'!$AB$155:$AB$1048576,0),MATCH((CUADRO!G$5&amp;$E1173),'Hoja de Trabajo para listado'!$AB$151:$BA$151,0)),0)+IFERROR(INDEX('Hoja de Trabajo para listado'!$BC$155:$CB$1048576,MATCH($A1173,'Hoja de Trabajo para listado'!$BC$155:$BC$1048576,0),MATCH((CUADRO!G$5&amp;$E1173),'Hoja de Trabajo para listado'!$BC$151:$CB$151,0)),0)+IFERROR(INDEX('Hoja de Trabajo para listado'!$DE$153:$DG$274,MATCH($A1173,'Hoja de Trabajo para listado'!$DE$153:$DE$1048576,0),MATCH((CUADRO!G$5&amp;$E1173),'Hoja de Trabajo para listado'!$DE$151:$DG$151,0)),0)+IFERROR(INDEX('Hoja de Trabajo para listado'!$CD$155:$DC$1048576,MATCH($A1173,'Hoja de Trabajo para listado'!$CD$155:$CD$1048576,0),MATCH((CUADRO!G$5&amp;$E1173),'Hoja de Trabajo para listado'!$CD$151:$DC$151,0)),0)</f>
        <v>0</v>
      </c>
      <c r="H1173" s="245">
        <f ca="1">+IFERROR(INDEX('Hoja de Trabajo para listado'!$A$155:$Z$1048576,MATCH($A1173,'Hoja de Trabajo para listado'!$A$155:$A$1048576,0),MATCH((CUADRO!H$5&amp;$E1173),'Hoja de Trabajo para listado'!$A$151:$Z$151,0)),0)+IFERROR(INDEX('Hoja de Trabajo para listado'!$AB$155:$BA$1048576,MATCH($A1173,'Hoja de Trabajo para listado'!$AB$155:$AB$1048576,0),MATCH((CUADRO!H$5&amp;$E1173),'Hoja de Trabajo para listado'!$AB$151:$BA$151,0)),0)+IFERROR(INDEX('Hoja de Trabajo para listado'!$BC$155:$CB$1048576,MATCH($A1173,'Hoja de Trabajo para listado'!$BC$155:$BC$1048576,0),MATCH((CUADRO!H$5&amp;$E1173),'Hoja de Trabajo para listado'!$BC$151:$CB$151,0)),0)+IFERROR(INDEX('Hoja de Trabajo para listado'!$DE$153:$DG$274,MATCH($A1173,'Hoja de Trabajo para listado'!$DE$153:$DE$1048576,0),MATCH((CUADRO!H$5&amp;$E1173),'Hoja de Trabajo para listado'!$DE$151:$DG$151,0)),0)+IFERROR(INDEX('Hoja de Trabajo para listado'!$CD$155:$DC$1048576,MATCH($A1173,'Hoja de Trabajo para listado'!$CD$155:$CD$1048576,0),MATCH((CUADRO!H$5&amp;$E1173),'Hoja de Trabajo para listado'!$CD$151:$DC$151,0)),0)</f>
        <v>0</v>
      </c>
      <c r="I1173" s="245">
        <f ca="1">+IFERROR(INDEX('Hoja de Trabajo para listado'!$A$155:$Z$1048576,MATCH($A1173,'Hoja de Trabajo para listado'!$A$155:$A$1048576,0),MATCH((CUADRO!I$5&amp;$E1173),'Hoja de Trabajo para listado'!$A$151:$Z$151,0)),0)+IFERROR(INDEX('Hoja de Trabajo para listado'!$AB$155:$BA$1048576,MATCH($A1173,'Hoja de Trabajo para listado'!$AB$155:$AB$1048576,0),MATCH((CUADRO!I$5&amp;$E1173),'Hoja de Trabajo para listado'!$AB$151:$BA$151,0)),0)+IFERROR(INDEX('Hoja de Trabajo para listado'!$BC$155:$CB$1048576,MATCH($A1173,'Hoja de Trabajo para listado'!$BC$155:$BC$1048576,0),MATCH((CUADRO!I$5&amp;$E1173),'Hoja de Trabajo para listado'!$BC$151:$CB$151,0)),0)+IFERROR(INDEX('Hoja de Trabajo para listado'!$DE$153:$DG$274,MATCH($A1173,'Hoja de Trabajo para listado'!$DE$153:$DE$1048576,0),MATCH((CUADRO!I$5&amp;$E1173),'Hoja de Trabajo para listado'!$DE$151:$DG$151,0)),0)+IFERROR(INDEX('Hoja de Trabajo para listado'!$CD$155:$DC$1048576,MATCH($A1173,'Hoja de Trabajo para listado'!$CD$155:$CD$1048576,0),MATCH((CUADRO!I$5&amp;$E1173),'Hoja de Trabajo para listado'!$CD$151:$DC$151,0)),0)</f>
        <v>0</v>
      </c>
      <c r="J1173" s="245">
        <f ca="1">+IFERROR(INDEX('Hoja de Trabajo para listado'!$A$155:$Z$1048576,MATCH($A1173,'Hoja de Trabajo para listado'!$A$155:$A$1048576,0),MATCH((CUADRO!J$5&amp;$E1173),'Hoja de Trabajo para listado'!$A$151:$Z$151,0)),0)+IFERROR(INDEX('Hoja de Trabajo para listado'!$AB$155:$BA$1048576,MATCH($A1173,'Hoja de Trabajo para listado'!$AB$155:$AB$1048576,0),MATCH((CUADRO!J$5&amp;$E1173),'Hoja de Trabajo para listado'!$AB$151:$BA$151,0)),0)+IFERROR(INDEX('Hoja de Trabajo para listado'!$BC$155:$CB$1048576,MATCH($A1173,'Hoja de Trabajo para listado'!$BC$155:$BC$1048576,0),MATCH((CUADRO!J$5&amp;$E1173),'Hoja de Trabajo para listado'!$BC$151:$CB$151,0)),0)+IFERROR(INDEX('Hoja de Trabajo para listado'!$DE$153:$DG$274,MATCH($A1173,'Hoja de Trabajo para listado'!$DE$153:$DE$1048576,0),MATCH((CUADRO!J$5&amp;$E1173),'Hoja de Trabajo para listado'!$DE$151:$DG$151,0)),0)+IFERROR(INDEX('Hoja de Trabajo para listado'!$CD$155:$DC$1048576,MATCH($A1173,'Hoja de Trabajo para listado'!$CD$155:$CD$1048576,0),MATCH((CUADRO!J$5&amp;$E1173),'Hoja de Trabajo para listado'!$CD$151:$DC$151,0)),0)</f>
        <v>0</v>
      </c>
      <c r="K1173" s="245">
        <f ca="1">+IFERROR(INDEX('Hoja de Trabajo para listado'!$A$155:$Z$1048576,MATCH($A1173,'Hoja de Trabajo para listado'!$A$155:$A$1048576,0),MATCH((CUADRO!K$5&amp;$E1173),'Hoja de Trabajo para listado'!$A$151:$Z$151,0)),0)+IFERROR(INDEX('Hoja de Trabajo para listado'!$AB$155:$BA$1048576,MATCH($A1173,'Hoja de Trabajo para listado'!$AB$155:$AB$1048576,0),MATCH((CUADRO!K$5&amp;$E1173),'Hoja de Trabajo para listado'!$AB$151:$BA$151,0)),0)+IFERROR(INDEX('Hoja de Trabajo para listado'!$BC$155:$CB$1048576,MATCH($A1173,'Hoja de Trabajo para listado'!$BC$155:$BC$1048576,0),MATCH((CUADRO!K$5&amp;$E1173),'Hoja de Trabajo para listado'!$BC$151:$CB$151,0)),0)+IFERROR(INDEX('Hoja de Trabajo para listado'!$DE$153:$DG$274,MATCH($A1173,'Hoja de Trabajo para listado'!$DE$153:$DE$1048576,0),MATCH((CUADRO!K$5&amp;$E1173),'Hoja de Trabajo para listado'!$DE$151:$DG$151,0)),0)+IFERROR(INDEX('Hoja de Trabajo para listado'!$CD$155:$DC$1048576,MATCH($A1173,'Hoja de Trabajo para listado'!$CD$155:$CD$1048576,0),MATCH((CUADRO!K$5&amp;$E1173),'Hoja de Trabajo para listado'!$CD$151:$DC$151,0)),0)</f>
        <v>0</v>
      </c>
      <c r="L1173" s="245">
        <f ca="1">+IFERROR(INDEX('Hoja de Trabajo para listado'!$A$155:$Z$1048576,MATCH($A1173,'Hoja de Trabajo para listado'!$A$155:$A$1048576,0),MATCH((CUADRO!L$5&amp;$E1173),'Hoja de Trabajo para listado'!$A$151:$Z$151,0)),0)+IFERROR(INDEX('Hoja de Trabajo para listado'!$AB$155:$BA$1048576,MATCH($A1173,'Hoja de Trabajo para listado'!$AB$155:$AB$1048576,0),MATCH((CUADRO!L$5&amp;$E1173),'Hoja de Trabajo para listado'!$AB$151:$BA$151,0)),0)+IFERROR(INDEX('Hoja de Trabajo para listado'!$BC$155:$CB$1048576,MATCH($A1173,'Hoja de Trabajo para listado'!$BC$155:$BC$1048576,0),MATCH((CUADRO!L$5&amp;$E1173),'Hoja de Trabajo para listado'!$BC$151:$CB$151,0)),0)+IFERROR(INDEX('Hoja de Trabajo para listado'!$DE$153:$DG$274,MATCH($A1173,'Hoja de Trabajo para listado'!$DE$153:$DE$1048576,0),MATCH((CUADRO!L$5&amp;$E1173),'Hoja de Trabajo para listado'!$DE$151:$DG$151,0)),0)+IFERROR(INDEX('Hoja de Trabajo para listado'!$CD$155:$DC$1048576,MATCH($A1173,'Hoja de Trabajo para listado'!$CD$155:$CD$1048576,0),MATCH((CUADRO!L$5&amp;$E1173),'Hoja de Trabajo para listado'!$CD$151:$DC$151,0)),0)</f>
        <v>0</v>
      </c>
      <c r="M1173" s="245">
        <f ca="1">+IFERROR(INDEX('Hoja de Trabajo para listado'!$A$155:$Z$1048576,MATCH($A1173,'Hoja de Trabajo para listado'!$A$155:$A$1048576,0),MATCH((CUADRO!M$5&amp;$E1173),'Hoja de Trabajo para listado'!$A$151:$Z$151,0)),0)+IFERROR(INDEX('Hoja de Trabajo para listado'!$AB$155:$BA$1048576,MATCH($A1173,'Hoja de Trabajo para listado'!$AB$155:$AB$1048576,0),MATCH((CUADRO!M$5&amp;$E1173),'Hoja de Trabajo para listado'!$AB$151:$BA$151,0)),0)+IFERROR(INDEX('Hoja de Trabajo para listado'!$BC$155:$CB$1048576,MATCH($A1173,'Hoja de Trabajo para listado'!$BC$155:$BC$1048576,0),MATCH((CUADRO!M$5&amp;$E1173),'Hoja de Trabajo para listado'!$BC$151:$CB$151,0)),0)+IFERROR(INDEX('Hoja de Trabajo para listado'!$DE$153:$DG$274,MATCH($A1173,'Hoja de Trabajo para listado'!$DE$153:$DE$1048576,0),MATCH((CUADRO!M$5&amp;$E1173),'Hoja de Trabajo para listado'!$DE$151:$DG$151,0)),0)+IFERROR(INDEX('Hoja de Trabajo para listado'!$CD$155:$DC$1048576,MATCH($A1173,'Hoja de Trabajo para listado'!$CD$155:$CD$1048576,0),MATCH((CUADRO!M$5&amp;$E1173),'Hoja de Trabajo para listado'!$CD$151:$DC$151,0)),0)</f>
        <v>0</v>
      </c>
      <c r="N1173" s="245">
        <f ca="1">+IFERROR(INDEX('Hoja de Trabajo para listado'!$A$155:$Z$1048576,MATCH($A1173,'Hoja de Trabajo para listado'!$A$155:$A$1048576,0),MATCH((CUADRO!N$5&amp;$E1173),'Hoja de Trabajo para listado'!$A$151:$Z$151,0)),0)+IFERROR(INDEX('Hoja de Trabajo para listado'!$AB$155:$BA$1048576,MATCH($A1173,'Hoja de Trabajo para listado'!$AB$155:$AB$1048576,0),MATCH((CUADRO!N$5&amp;$E1173),'Hoja de Trabajo para listado'!$AB$151:$BA$151,0)),0)+IFERROR(INDEX('Hoja de Trabajo para listado'!$BC$155:$CB$1048576,MATCH($A1173,'Hoja de Trabajo para listado'!$BC$155:$BC$1048576,0),MATCH((CUADRO!N$5&amp;$E1173),'Hoja de Trabajo para listado'!$BC$151:$CB$151,0)),0)+IFERROR(INDEX('Hoja de Trabajo para listado'!$DE$153:$DG$274,MATCH($A1173,'Hoja de Trabajo para listado'!$DE$153:$DE$1048576,0),MATCH((CUADRO!N$5&amp;$E1173),'Hoja de Trabajo para listado'!$DE$151:$DG$151,0)),0)+IFERROR(INDEX('Hoja de Trabajo para listado'!$CD$155:$DC$1048576,MATCH($A1173,'Hoja de Trabajo para listado'!$CD$155:$CD$1048576,0),MATCH((CUADRO!N$5&amp;$E1173),'Hoja de Trabajo para listado'!$CD$151:$DC$151,0)),0)</f>
        <v>0</v>
      </c>
      <c r="O1173" s="245">
        <f ca="1">+IFERROR(INDEX('Hoja de Trabajo para listado'!$A$155:$Z$1048576,MATCH($A1173,'Hoja de Trabajo para listado'!$A$155:$A$1048576,0),MATCH((CUADRO!O$5&amp;$E1173),'Hoja de Trabajo para listado'!$A$151:$Z$151,0)),0)+IFERROR(INDEX('Hoja de Trabajo para listado'!$AB$155:$BA$1048576,MATCH($A1173,'Hoja de Trabajo para listado'!$AB$155:$AB$1048576,0),MATCH((CUADRO!O$5&amp;$E1173),'Hoja de Trabajo para listado'!$AB$151:$BA$151,0)),0)+IFERROR(INDEX('Hoja de Trabajo para listado'!$BC$155:$CB$1048576,MATCH($A1173,'Hoja de Trabajo para listado'!$BC$155:$BC$1048576,0),MATCH((CUADRO!O$5&amp;$E1173),'Hoja de Trabajo para listado'!$BC$151:$CB$151,0)),0)+IFERROR(INDEX('Hoja de Trabajo para listado'!$DE$153:$DG$274,MATCH($A1173,'Hoja de Trabajo para listado'!$DE$153:$DE$1048576,0),MATCH((CUADRO!O$5&amp;$E1173),'Hoja de Trabajo para listado'!$DE$151:$DG$151,0)),0)+IFERROR(INDEX('Hoja de Trabajo para listado'!$CD$155:$DC$1048576,MATCH($A1173,'Hoja de Trabajo para listado'!$CD$155:$CD$1048576,0),MATCH((CUADRO!O$5&amp;$E1173),'Hoja de Trabajo para listado'!$CD$151:$DC$151,0)),0)</f>
        <v>0</v>
      </c>
      <c r="P1173" s="245">
        <f ca="1">+IFERROR(INDEX('Hoja de Trabajo para listado'!$A$155:$Z$1048576,MATCH($A1173,'Hoja de Trabajo para listado'!$A$155:$A$1048576,0),MATCH((CUADRO!P$5&amp;$E1173),'Hoja de Trabajo para listado'!$A$151:$Z$151,0)),0)+IFERROR(INDEX('Hoja de Trabajo para listado'!$AB$155:$BA$1048576,MATCH($A1173,'Hoja de Trabajo para listado'!$AB$155:$AB$1048576,0),MATCH((CUADRO!P$5&amp;$E1173),'Hoja de Trabajo para listado'!$AB$151:$BA$151,0)),0)+IFERROR(INDEX('Hoja de Trabajo para listado'!$BC$155:$CB$1048576,MATCH($A1173,'Hoja de Trabajo para listado'!$BC$155:$BC$1048576,0),MATCH((CUADRO!P$5&amp;$E1173),'Hoja de Trabajo para listado'!$BC$151:$CB$151,0)),0)+IFERROR(INDEX('Hoja de Trabajo para listado'!$DE$153:$DG$274,MATCH($A1173,'Hoja de Trabajo para listado'!$DE$153:$DE$1048576,0),MATCH((CUADRO!P$5&amp;$E1173),'Hoja de Trabajo para listado'!$DE$151:$DG$151,0)),0)+IFERROR(INDEX('Hoja de Trabajo para listado'!$CD$155:$DC$1048576,MATCH($A1173,'Hoja de Trabajo para listado'!$CD$155:$CD$1048576,0),MATCH((CUADRO!P$5&amp;$E1173),'Hoja de Trabajo para listado'!$CD$151:$DC$151,0)),0)</f>
        <v>0</v>
      </c>
      <c r="Q1173" s="245">
        <f ca="1">+IFERROR(INDEX('Hoja de Trabajo para listado'!$A$155:$Z$1048576,MATCH($A1173,'Hoja de Trabajo para listado'!$A$155:$A$1048576,0),MATCH((CUADRO!Q$5&amp;$E1173),'Hoja de Trabajo para listado'!$A$151:$Z$151,0)),0)+IFERROR(INDEX('Hoja de Trabajo para listado'!$AB$155:$BA$1048576,MATCH($A1173,'Hoja de Trabajo para listado'!$AB$155:$AB$1048576,0),MATCH((CUADRO!Q$5&amp;$E1173),'Hoja de Trabajo para listado'!$AB$151:$BA$151,0)),0)+IFERROR(INDEX('Hoja de Trabajo para listado'!$BC$155:$CB$1048576,MATCH($A1173,'Hoja de Trabajo para listado'!$BC$155:$BC$1048576,0),MATCH((CUADRO!Q$5&amp;$E1173),'Hoja de Trabajo para listado'!$BC$151:$CB$151,0)),0)+IFERROR(INDEX('Hoja de Trabajo para listado'!$DE$153:$DG$274,MATCH($A1173,'Hoja de Trabajo para listado'!$DE$153:$DE$1048576,0),MATCH((CUADRO!Q$5&amp;$E1173),'Hoja de Trabajo para listado'!$DE$151:$DG$151,0)),0)+IFERROR(INDEX('Hoja de Trabajo para listado'!$CD$155:$DC$1048576,MATCH($A1173,'Hoja de Trabajo para listado'!$CD$155:$CD$1048576,0),MATCH((CUADRO!Q$5&amp;$E1173),'Hoja de Trabajo para listado'!$CD$151:$DC$151,0)),0)</f>
        <v>0</v>
      </c>
      <c r="R1173" s="245">
        <f t="shared" ca="1" si="39"/>
        <v>0</v>
      </c>
      <c r="S1173" s="243">
        <f ca="1">+R1172+R1173</f>
        <v>3389.16</v>
      </c>
      <c r="T1173" s="245">
        <f ca="1">+S1173</f>
        <v>3389.16</v>
      </c>
      <c r="U1173" s="242">
        <f t="shared" si="40"/>
        <v>2</v>
      </c>
      <c r="V1173" s="333" t="str">
        <f>+VLOOKUP(A1173,bd_lista!$A$3:$E$590,5,FALSE)</f>
        <v>Órgano Ejecutivo</v>
      </c>
      <c r="W1173" s="384"/>
      <c r="X1173" s="242">
        <v>53</v>
      </c>
      <c r="Y1173" s="242" t="str">
        <f>+VLOOKUP(X1173,bd_lista!$A$3:$C$590,3,FALSE)</f>
        <v>Ministerio de Culturas, Descolonización y Despatriarcalización</v>
      </c>
      <c r="Z1173" s="292"/>
      <c r="AA1173" s="321"/>
    </row>
    <row r="1174" spans="1:27" customFormat="1" ht="15" customHeight="1">
      <c r="A1174" s="274" t="s">
        <v>541</v>
      </c>
      <c r="B1174" s="388" t="s">
        <v>541</v>
      </c>
      <c r="C1174" s="247" t="str">
        <f>+VLOOKUP(A1174,bd_lista!$A$3:$C$590,3,FALSE)</f>
        <v>Dirección General de Programación y Operaciones del Tesoro</v>
      </c>
      <c r="D1174" s="385" t="str">
        <f>+C1174</f>
        <v>Dirección General de Programación y Operaciones del Tesoro</v>
      </c>
      <c r="E1174" s="247" t="s">
        <v>1304</v>
      </c>
      <c r="F1174" s="243">
        <f ca="1">+IFERROR(INDEX('Hoja de Trabajo para listado'!$A$155:$Z$1048576,MATCH($A1174,'Hoja de Trabajo para listado'!$A$155:$A$1048576,0),MATCH((CUADRO!F$5&amp;$E1174),'Hoja de Trabajo para listado'!$A$151:$Z$151,0)),0)+IFERROR(INDEX('Hoja de Trabajo para listado'!$AB$155:$BA$1048576,MATCH($A1174,'Hoja de Trabajo para listado'!$AB$155:$AB$1048576,0),MATCH((CUADRO!F$5&amp;$E1174),'Hoja de Trabajo para listado'!$AB$151:$BA$151,0)),0)+IFERROR(INDEX('Hoja de Trabajo para listado'!$BC$155:$CB$1048576,MATCH($A1174,'Hoja de Trabajo para listado'!$BC$155:$BC$1048576,0),MATCH((CUADRO!F$5&amp;$E1174),'Hoja de Trabajo para listado'!$BC$151:$CB$151,0)),0)+IFERROR(INDEX('Hoja de Trabajo para listado'!$DE$153:$DG$274,MATCH($A1174,'Hoja de Trabajo para listado'!$DE$153:$DE$1048576,0),MATCH((CUADRO!F$5&amp;$E1174),'Hoja de Trabajo para listado'!$DE$151:$DG$151,0)),0)+IFERROR(INDEX('Hoja de Trabajo para listado'!$CD$155:$DC$1048576,MATCH($A1174,'Hoja de Trabajo para listado'!$CD$155:$CD$1048576,0),MATCH((CUADRO!F$5&amp;$E1174),'Hoja de Trabajo para listado'!$CD$151:$DC$151,0)),0)</f>
        <v>62961072.709999993</v>
      </c>
      <c r="G1174" s="243">
        <f ca="1">+IFERROR(INDEX('Hoja de Trabajo para listado'!$A$155:$Z$1048576,MATCH($A1174,'Hoja de Trabajo para listado'!$A$155:$A$1048576,0),MATCH((CUADRO!G$5&amp;$E1174),'Hoja de Trabajo para listado'!$A$151:$Z$151,0)),0)+IFERROR(INDEX('Hoja de Trabajo para listado'!$AB$155:$BA$1048576,MATCH($A1174,'Hoja de Trabajo para listado'!$AB$155:$AB$1048576,0),MATCH((CUADRO!G$5&amp;$E1174),'Hoja de Trabajo para listado'!$AB$151:$BA$151,0)),0)+IFERROR(INDEX('Hoja de Trabajo para listado'!$BC$155:$CB$1048576,MATCH($A1174,'Hoja de Trabajo para listado'!$BC$155:$BC$1048576,0),MATCH((CUADRO!G$5&amp;$E1174),'Hoja de Trabajo para listado'!$BC$151:$CB$151,0)),0)+IFERROR(INDEX('Hoja de Trabajo para listado'!$DE$153:$DG$274,MATCH($A1174,'Hoja de Trabajo para listado'!$DE$153:$DE$1048576,0),MATCH((CUADRO!G$5&amp;$E1174),'Hoja de Trabajo para listado'!$DE$151:$DG$151,0)),0)+IFERROR(INDEX('Hoja de Trabajo para listado'!$CD$155:$DC$1048576,MATCH($A1174,'Hoja de Trabajo para listado'!$CD$155:$CD$1048576,0),MATCH((CUADRO!G$5&amp;$E1174),'Hoja de Trabajo para listado'!$CD$151:$DC$151,0)),0)</f>
        <v>225280210.13999999</v>
      </c>
      <c r="H1174" s="243">
        <f ca="1">+IFERROR(INDEX('Hoja de Trabajo para listado'!$A$155:$Z$1048576,MATCH($A1174,'Hoja de Trabajo para listado'!$A$155:$A$1048576,0),MATCH((CUADRO!H$5&amp;$E1174),'Hoja de Trabajo para listado'!$A$151:$Z$151,0)),0)+IFERROR(INDEX('Hoja de Trabajo para listado'!$AB$155:$BA$1048576,MATCH($A1174,'Hoja de Trabajo para listado'!$AB$155:$AB$1048576,0),MATCH((CUADRO!H$5&amp;$E1174),'Hoja de Trabajo para listado'!$AB$151:$BA$151,0)),0)+IFERROR(INDEX('Hoja de Trabajo para listado'!$BC$155:$CB$1048576,MATCH($A1174,'Hoja de Trabajo para listado'!$BC$155:$BC$1048576,0),MATCH((CUADRO!H$5&amp;$E1174),'Hoja de Trabajo para listado'!$BC$151:$CB$151,0)),0)+IFERROR(INDEX('Hoja de Trabajo para listado'!$DE$153:$DG$274,MATCH($A1174,'Hoja de Trabajo para listado'!$DE$153:$DE$1048576,0),MATCH((CUADRO!H$5&amp;$E1174),'Hoja de Trabajo para listado'!$DE$151:$DG$151,0)),0)+IFERROR(INDEX('Hoja de Trabajo para listado'!$CD$155:$DC$1048576,MATCH($A1174,'Hoja de Trabajo para listado'!$CD$155:$CD$1048576,0),MATCH((CUADRO!H$5&amp;$E1174),'Hoja de Trabajo para listado'!$CD$151:$DC$151,0)),0)</f>
        <v>0</v>
      </c>
      <c r="I1174" s="243">
        <f ca="1">+IFERROR(INDEX('Hoja de Trabajo para listado'!$A$155:$Z$1048576,MATCH($A1174,'Hoja de Trabajo para listado'!$A$155:$A$1048576,0),MATCH((CUADRO!I$5&amp;$E1174),'Hoja de Trabajo para listado'!$A$151:$Z$151,0)),0)+IFERROR(INDEX('Hoja de Trabajo para listado'!$AB$155:$BA$1048576,MATCH($A1174,'Hoja de Trabajo para listado'!$AB$155:$AB$1048576,0),MATCH((CUADRO!I$5&amp;$E1174),'Hoja de Trabajo para listado'!$AB$151:$BA$151,0)),0)+IFERROR(INDEX('Hoja de Trabajo para listado'!$BC$155:$CB$1048576,MATCH($A1174,'Hoja de Trabajo para listado'!$BC$155:$BC$1048576,0),MATCH((CUADRO!I$5&amp;$E1174),'Hoja de Trabajo para listado'!$BC$151:$CB$151,0)),0)+IFERROR(INDEX('Hoja de Trabajo para listado'!$DE$153:$DG$274,MATCH($A1174,'Hoja de Trabajo para listado'!$DE$153:$DE$1048576,0),MATCH((CUADRO!I$5&amp;$E1174),'Hoja de Trabajo para listado'!$DE$151:$DG$151,0)),0)+IFERROR(INDEX('Hoja de Trabajo para listado'!$CD$155:$DC$1048576,MATCH($A1174,'Hoja de Trabajo para listado'!$CD$155:$CD$1048576,0),MATCH((CUADRO!I$5&amp;$E1174),'Hoja de Trabajo para listado'!$CD$151:$DC$151,0)),0)</f>
        <v>0</v>
      </c>
      <c r="J1174" s="243">
        <f ca="1">+IFERROR(INDEX('Hoja de Trabajo para listado'!$A$155:$Z$1048576,MATCH($A1174,'Hoja de Trabajo para listado'!$A$155:$A$1048576,0),MATCH((CUADRO!J$5&amp;$E1174),'Hoja de Trabajo para listado'!$A$151:$Z$151,0)),0)+IFERROR(INDEX('Hoja de Trabajo para listado'!$AB$155:$BA$1048576,MATCH($A1174,'Hoja de Trabajo para listado'!$AB$155:$AB$1048576,0),MATCH((CUADRO!J$5&amp;$E1174),'Hoja de Trabajo para listado'!$AB$151:$BA$151,0)),0)+IFERROR(INDEX('Hoja de Trabajo para listado'!$BC$155:$CB$1048576,MATCH($A1174,'Hoja de Trabajo para listado'!$BC$155:$BC$1048576,0),MATCH((CUADRO!J$5&amp;$E1174),'Hoja de Trabajo para listado'!$BC$151:$CB$151,0)),0)+IFERROR(INDEX('Hoja de Trabajo para listado'!$DE$153:$DG$274,MATCH($A1174,'Hoja de Trabajo para listado'!$DE$153:$DE$1048576,0),MATCH((CUADRO!J$5&amp;$E1174),'Hoja de Trabajo para listado'!$DE$151:$DG$151,0)),0)+IFERROR(INDEX('Hoja de Trabajo para listado'!$CD$155:$DC$1048576,MATCH($A1174,'Hoja de Trabajo para listado'!$CD$155:$CD$1048576,0),MATCH((CUADRO!J$5&amp;$E1174),'Hoja de Trabajo para listado'!$CD$151:$DC$151,0)),0)</f>
        <v>0</v>
      </c>
      <c r="K1174" s="243">
        <f ca="1">+IFERROR(INDEX('Hoja de Trabajo para listado'!$A$155:$Z$1048576,MATCH($A1174,'Hoja de Trabajo para listado'!$A$155:$A$1048576,0),MATCH((CUADRO!K$5&amp;$E1174),'Hoja de Trabajo para listado'!$A$151:$Z$151,0)),0)+IFERROR(INDEX('Hoja de Trabajo para listado'!$AB$155:$BA$1048576,MATCH($A1174,'Hoja de Trabajo para listado'!$AB$155:$AB$1048576,0),MATCH((CUADRO!K$5&amp;$E1174),'Hoja de Trabajo para listado'!$AB$151:$BA$151,0)),0)+IFERROR(INDEX('Hoja de Trabajo para listado'!$BC$155:$CB$1048576,MATCH($A1174,'Hoja de Trabajo para listado'!$BC$155:$BC$1048576,0),MATCH((CUADRO!K$5&amp;$E1174),'Hoja de Trabajo para listado'!$BC$151:$CB$151,0)),0)+IFERROR(INDEX('Hoja de Trabajo para listado'!$DE$153:$DG$274,MATCH($A1174,'Hoja de Trabajo para listado'!$DE$153:$DE$1048576,0),MATCH((CUADRO!K$5&amp;$E1174),'Hoja de Trabajo para listado'!$DE$151:$DG$151,0)),0)+IFERROR(INDEX('Hoja de Trabajo para listado'!$CD$155:$DC$1048576,MATCH($A1174,'Hoja de Trabajo para listado'!$CD$155:$CD$1048576,0),MATCH((CUADRO!K$5&amp;$E1174),'Hoja de Trabajo para listado'!$CD$151:$DC$151,0)),0)</f>
        <v>0</v>
      </c>
      <c r="L1174" s="243">
        <f ca="1">+IFERROR(INDEX('Hoja de Trabajo para listado'!$A$155:$Z$1048576,MATCH($A1174,'Hoja de Trabajo para listado'!$A$155:$A$1048576,0),MATCH((CUADRO!L$5&amp;$E1174),'Hoja de Trabajo para listado'!$A$151:$Z$151,0)),0)+IFERROR(INDEX('Hoja de Trabajo para listado'!$AB$155:$BA$1048576,MATCH($A1174,'Hoja de Trabajo para listado'!$AB$155:$AB$1048576,0),MATCH((CUADRO!L$5&amp;$E1174),'Hoja de Trabajo para listado'!$AB$151:$BA$151,0)),0)+IFERROR(INDEX('Hoja de Trabajo para listado'!$BC$155:$CB$1048576,MATCH($A1174,'Hoja de Trabajo para listado'!$BC$155:$BC$1048576,0),MATCH((CUADRO!L$5&amp;$E1174),'Hoja de Trabajo para listado'!$BC$151:$CB$151,0)),0)+IFERROR(INDEX('Hoja de Trabajo para listado'!$DE$153:$DG$274,MATCH($A1174,'Hoja de Trabajo para listado'!$DE$153:$DE$1048576,0),MATCH((CUADRO!L$5&amp;$E1174),'Hoja de Trabajo para listado'!$DE$151:$DG$151,0)),0)+IFERROR(INDEX('Hoja de Trabajo para listado'!$CD$155:$DC$1048576,MATCH($A1174,'Hoja de Trabajo para listado'!$CD$155:$CD$1048576,0),MATCH((CUADRO!L$5&amp;$E1174),'Hoja de Trabajo para listado'!$CD$151:$DC$151,0)),0)</f>
        <v>0</v>
      </c>
      <c r="M1174" s="243">
        <f ca="1">+IFERROR(INDEX('Hoja de Trabajo para listado'!$A$155:$Z$1048576,MATCH($A1174,'Hoja de Trabajo para listado'!$A$155:$A$1048576,0),MATCH((CUADRO!M$5&amp;$E1174),'Hoja de Trabajo para listado'!$A$151:$Z$151,0)),0)+IFERROR(INDEX('Hoja de Trabajo para listado'!$AB$155:$BA$1048576,MATCH($A1174,'Hoja de Trabajo para listado'!$AB$155:$AB$1048576,0),MATCH((CUADRO!M$5&amp;$E1174),'Hoja de Trabajo para listado'!$AB$151:$BA$151,0)),0)+IFERROR(INDEX('Hoja de Trabajo para listado'!$BC$155:$CB$1048576,MATCH($A1174,'Hoja de Trabajo para listado'!$BC$155:$BC$1048576,0),MATCH((CUADRO!M$5&amp;$E1174),'Hoja de Trabajo para listado'!$BC$151:$CB$151,0)),0)+IFERROR(INDEX('Hoja de Trabajo para listado'!$DE$153:$DG$274,MATCH($A1174,'Hoja de Trabajo para listado'!$DE$153:$DE$1048576,0),MATCH((CUADRO!M$5&amp;$E1174),'Hoja de Trabajo para listado'!$DE$151:$DG$151,0)),0)+IFERROR(INDEX('Hoja de Trabajo para listado'!$CD$155:$DC$1048576,MATCH($A1174,'Hoja de Trabajo para listado'!$CD$155:$CD$1048576,0),MATCH((CUADRO!M$5&amp;$E1174),'Hoja de Trabajo para listado'!$CD$151:$DC$151,0)),0)</f>
        <v>0</v>
      </c>
      <c r="N1174" s="243">
        <f ca="1">+IFERROR(INDEX('Hoja de Trabajo para listado'!$A$155:$Z$1048576,MATCH($A1174,'Hoja de Trabajo para listado'!$A$155:$A$1048576,0),MATCH((CUADRO!N$5&amp;$E1174),'Hoja de Trabajo para listado'!$A$151:$Z$151,0)),0)+IFERROR(INDEX('Hoja de Trabajo para listado'!$AB$155:$BA$1048576,MATCH($A1174,'Hoja de Trabajo para listado'!$AB$155:$AB$1048576,0),MATCH((CUADRO!N$5&amp;$E1174),'Hoja de Trabajo para listado'!$AB$151:$BA$151,0)),0)+IFERROR(INDEX('Hoja de Trabajo para listado'!$BC$155:$CB$1048576,MATCH($A1174,'Hoja de Trabajo para listado'!$BC$155:$BC$1048576,0),MATCH((CUADRO!N$5&amp;$E1174),'Hoja de Trabajo para listado'!$BC$151:$CB$151,0)),0)+IFERROR(INDEX('Hoja de Trabajo para listado'!$DE$153:$DG$274,MATCH($A1174,'Hoja de Trabajo para listado'!$DE$153:$DE$1048576,0),MATCH((CUADRO!N$5&amp;$E1174),'Hoja de Trabajo para listado'!$DE$151:$DG$151,0)),0)+IFERROR(INDEX('Hoja de Trabajo para listado'!$CD$155:$DC$1048576,MATCH($A1174,'Hoja de Trabajo para listado'!$CD$155:$CD$1048576,0),MATCH((CUADRO!N$5&amp;$E1174),'Hoja de Trabajo para listado'!$CD$151:$DC$151,0)),0)</f>
        <v>0</v>
      </c>
      <c r="O1174" s="243">
        <f ca="1">+IFERROR(INDEX('Hoja de Trabajo para listado'!$A$155:$Z$1048576,MATCH($A1174,'Hoja de Trabajo para listado'!$A$155:$A$1048576,0),MATCH((CUADRO!O$5&amp;$E1174),'Hoja de Trabajo para listado'!$A$151:$Z$151,0)),0)+IFERROR(INDEX('Hoja de Trabajo para listado'!$AB$155:$BA$1048576,MATCH($A1174,'Hoja de Trabajo para listado'!$AB$155:$AB$1048576,0),MATCH((CUADRO!O$5&amp;$E1174),'Hoja de Trabajo para listado'!$AB$151:$BA$151,0)),0)+IFERROR(INDEX('Hoja de Trabajo para listado'!$BC$155:$CB$1048576,MATCH($A1174,'Hoja de Trabajo para listado'!$BC$155:$BC$1048576,0),MATCH((CUADRO!O$5&amp;$E1174),'Hoja de Trabajo para listado'!$BC$151:$CB$151,0)),0)+IFERROR(INDEX('Hoja de Trabajo para listado'!$DE$153:$DG$274,MATCH($A1174,'Hoja de Trabajo para listado'!$DE$153:$DE$1048576,0),MATCH((CUADRO!O$5&amp;$E1174),'Hoja de Trabajo para listado'!$DE$151:$DG$151,0)),0)+IFERROR(INDEX('Hoja de Trabajo para listado'!$CD$155:$DC$1048576,MATCH($A1174,'Hoja de Trabajo para listado'!$CD$155:$CD$1048576,0),MATCH((CUADRO!O$5&amp;$E1174),'Hoja de Trabajo para listado'!$CD$151:$DC$151,0)),0)</f>
        <v>0</v>
      </c>
      <c r="P1174" s="243">
        <f ca="1">+IFERROR(INDEX('Hoja de Trabajo para listado'!$A$155:$Z$1048576,MATCH($A1174,'Hoja de Trabajo para listado'!$A$155:$A$1048576,0),MATCH((CUADRO!P$5&amp;$E1174),'Hoja de Trabajo para listado'!$A$151:$Z$151,0)),0)+IFERROR(INDEX('Hoja de Trabajo para listado'!$AB$155:$BA$1048576,MATCH($A1174,'Hoja de Trabajo para listado'!$AB$155:$AB$1048576,0),MATCH((CUADRO!P$5&amp;$E1174),'Hoja de Trabajo para listado'!$AB$151:$BA$151,0)),0)+IFERROR(INDEX('Hoja de Trabajo para listado'!$BC$155:$CB$1048576,MATCH($A1174,'Hoja de Trabajo para listado'!$BC$155:$BC$1048576,0),MATCH((CUADRO!P$5&amp;$E1174),'Hoja de Trabajo para listado'!$BC$151:$CB$151,0)),0)+IFERROR(INDEX('Hoja de Trabajo para listado'!$DE$153:$DG$274,MATCH($A1174,'Hoja de Trabajo para listado'!$DE$153:$DE$1048576,0),MATCH((CUADRO!P$5&amp;$E1174),'Hoja de Trabajo para listado'!$DE$151:$DG$151,0)),0)+IFERROR(INDEX('Hoja de Trabajo para listado'!$CD$155:$DC$1048576,MATCH($A1174,'Hoja de Trabajo para listado'!$CD$155:$CD$1048576,0),MATCH((CUADRO!P$5&amp;$E1174),'Hoja de Trabajo para listado'!$CD$151:$DC$151,0)),0)</f>
        <v>0</v>
      </c>
      <c r="Q1174" s="243">
        <f ca="1">+IFERROR(INDEX('Hoja de Trabajo para listado'!$A$155:$Z$1048576,MATCH($A1174,'Hoja de Trabajo para listado'!$A$155:$A$1048576,0),MATCH((CUADRO!Q$5&amp;$E1174),'Hoja de Trabajo para listado'!$A$151:$Z$151,0)),0)+IFERROR(INDEX('Hoja de Trabajo para listado'!$AB$155:$BA$1048576,MATCH($A1174,'Hoja de Trabajo para listado'!$AB$155:$AB$1048576,0),MATCH((CUADRO!Q$5&amp;$E1174),'Hoja de Trabajo para listado'!$AB$151:$BA$151,0)),0)+IFERROR(INDEX('Hoja de Trabajo para listado'!$BC$155:$CB$1048576,MATCH($A1174,'Hoja de Trabajo para listado'!$BC$155:$BC$1048576,0),MATCH((CUADRO!Q$5&amp;$E1174),'Hoja de Trabajo para listado'!$BC$151:$CB$151,0)),0)+IFERROR(INDEX('Hoja de Trabajo para listado'!$DE$153:$DG$274,MATCH($A1174,'Hoja de Trabajo para listado'!$DE$153:$DE$1048576,0),MATCH((CUADRO!Q$5&amp;$E1174),'Hoja de Trabajo para listado'!$DE$151:$DG$151,0)),0)+IFERROR(INDEX('Hoja de Trabajo para listado'!$CD$155:$DC$1048576,MATCH($A1174,'Hoja de Trabajo para listado'!$CD$155:$CD$1048576,0),MATCH((CUADRO!Q$5&amp;$E1174),'Hoja de Trabajo para listado'!$CD$151:$DC$151,0)),0)</f>
        <v>0</v>
      </c>
      <c r="R1174" s="243">
        <f t="shared" ca="1" si="39"/>
        <v>288241282.84999996</v>
      </c>
      <c r="S1174" s="243"/>
      <c r="T1174" s="243">
        <f ca="1">+T1175</f>
        <v>620388899.40439987</v>
      </c>
      <c r="U1174" s="242">
        <f t="shared" si="40"/>
        <v>1</v>
      </c>
      <c r="V1174" s="333" t="str">
        <f>+VLOOKUP(A1174,bd_lista!$A$3:$E$590,5,FALSE)</f>
        <v>Órgano Ejecutivo</v>
      </c>
      <c r="W1174" s="383" t="str">
        <f>+V1174</f>
        <v>Órgano Ejecutivo</v>
      </c>
      <c r="X1174" s="242">
        <v>99</v>
      </c>
      <c r="Y1174" s="242" t="s">
        <v>1371</v>
      </c>
      <c r="Z1174" s="294">
        <f>+X1174</f>
        <v>99</v>
      </c>
      <c r="AA1174" s="246" t="str">
        <f>+Y1174</f>
        <v>Tesoro General de la Nación</v>
      </c>
    </row>
    <row r="1175" spans="1:27" customFormat="1" ht="15" customHeight="1">
      <c r="A1175" s="274" t="s">
        <v>541</v>
      </c>
      <c r="B1175" s="389"/>
      <c r="C1175" s="247" t="str">
        <f>+VLOOKUP(A1175,bd_lista!$A$3:$C$590,3,FALSE)</f>
        <v>Dirección General de Programación y Operaciones del Tesoro</v>
      </c>
      <c r="D1175" s="386"/>
      <c r="E1175" s="333" t="s">
        <v>1305</v>
      </c>
      <c r="F1175" s="243">
        <f ca="1">+IFERROR(INDEX('Hoja de Trabajo para listado'!$A$155:$Z$1048576,MATCH($A1175,'Hoja de Trabajo para listado'!$A$155:$A$1048576,0),MATCH((CUADRO!F$5&amp;$E1175),'Hoja de Trabajo para listado'!$A$151:$Z$151,0)),0)+IFERROR(INDEX('Hoja de Trabajo para listado'!$AB$155:$BA$1048576,MATCH($A1175,'Hoja de Trabajo para listado'!$AB$155:$AB$1048576,0),MATCH((CUADRO!F$5&amp;$E1175),'Hoja de Trabajo para listado'!$AB$151:$BA$151,0)),0)+IFERROR(INDEX('Hoja de Trabajo para listado'!$BC$155:$CB$1048576,MATCH($A1175,'Hoja de Trabajo para listado'!$BC$155:$BC$1048576,0),MATCH((CUADRO!F$5&amp;$E1175),'Hoja de Trabajo para listado'!$BC$151:$CB$151,0)),0)+IFERROR(INDEX('Hoja de Trabajo para listado'!$DE$153:$DG$274,MATCH($A1175,'Hoja de Trabajo para listado'!$DE$153:$DE$1048576,0),MATCH((CUADRO!F$5&amp;$E1175),'Hoja de Trabajo para listado'!$DE$151:$DG$151,0)),0)+IFERROR(INDEX('Hoja de Trabajo para listado'!$CD$155:$DC$1048576,MATCH($A1175,'Hoja de Trabajo para listado'!$CD$155:$CD$1048576,0),MATCH((CUADRO!F$5&amp;$E1175),'Hoja de Trabajo para listado'!$CD$151:$DC$151,0)),0)</f>
        <v>69763165.861200005</v>
      </c>
      <c r="G1175" s="243">
        <f ca="1">+IFERROR(INDEX('Hoja de Trabajo para listado'!$A$155:$Z$1048576,MATCH($A1175,'Hoja de Trabajo para listado'!$A$155:$A$1048576,0),MATCH((CUADRO!G$5&amp;$E1175),'Hoja de Trabajo para listado'!$A$151:$Z$151,0)),0)+IFERROR(INDEX('Hoja de Trabajo para listado'!$AB$155:$BA$1048576,MATCH($A1175,'Hoja de Trabajo para listado'!$AB$155:$AB$1048576,0),MATCH((CUADRO!G$5&amp;$E1175),'Hoja de Trabajo para listado'!$AB$151:$BA$151,0)),0)+IFERROR(INDEX('Hoja de Trabajo para listado'!$BC$155:$CB$1048576,MATCH($A1175,'Hoja de Trabajo para listado'!$BC$155:$BC$1048576,0),MATCH((CUADRO!G$5&amp;$E1175),'Hoja de Trabajo para listado'!$BC$151:$CB$151,0)),0)+IFERROR(INDEX('Hoja de Trabajo para listado'!$DE$153:$DG$274,MATCH($A1175,'Hoja de Trabajo para listado'!$DE$153:$DE$1048576,0),MATCH((CUADRO!G$5&amp;$E1175),'Hoja de Trabajo para listado'!$DE$151:$DG$151,0)),0)+IFERROR(INDEX('Hoja de Trabajo para listado'!$CD$155:$DC$1048576,MATCH($A1175,'Hoja de Trabajo para listado'!$CD$155:$CD$1048576,0),MATCH((CUADRO!G$5&amp;$E1175),'Hoja de Trabajo para listado'!$CD$151:$DC$151,0)),0)</f>
        <v>262384450.69319999</v>
      </c>
      <c r="H1175" s="243">
        <f ca="1">+IFERROR(INDEX('Hoja de Trabajo para listado'!$A$155:$Z$1048576,MATCH($A1175,'Hoja de Trabajo para listado'!$A$155:$A$1048576,0),MATCH((CUADRO!H$5&amp;$E1175),'Hoja de Trabajo para listado'!$A$151:$Z$151,0)),0)+IFERROR(INDEX('Hoja de Trabajo para listado'!$AB$155:$BA$1048576,MATCH($A1175,'Hoja de Trabajo para listado'!$AB$155:$AB$1048576,0),MATCH((CUADRO!H$5&amp;$E1175),'Hoja de Trabajo para listado'!$AB$151:$BA$151,0)),0)+IFERROR(INDEX('Hoja de Trabajo para listado'!$BC$155:$CB$1048576,MATCH($A1175,'Hoja de Trabajo para listado'!$BC$155:$BC$1048576,0),MATCH((CUADRO!H$5&amp;$E1175),'Hoja de Trabajo para listado'!$BC$151:$CB$151,0)),0)+IFERROR(INDEX('Hoja de Trabajo para listado'!$DE$153:$DG$274,MATCH($A1175,'Hoja de Trabajo para listado'!$DE$153:$DE$1048576,0),MATCH((CUADRO!H$5&amp;$E1175),'Hoja de Trabajo para listado'!$DE$151:$DG$151,0)),0)+IFERROR(INDEX('Hoja de Trabajo para listado'!$CD$155:$DC$1048576,MATCH($A1175,'Hoja de Trabajo para listado'!$CD$155:$CD$1048576,0),MATCH((CUADRO!H$5&amp;$E1175),'Hoja de Trabajo para listado'!$CD$151:$DC$151,0)),0)</f>
        <v>0</v>
      </c>
      <c r="I1175" s="243">
        <f ca="1">+IFERROR(INDEX('Hoja de Trabajo para listado'!$A$155:$Z$1048576,MATCH($A1175,'Hoja de Trabajo para listado'!$A$155:$A$1048576,0),MATCH((CUADRO!I$5&amp;$E1175),'Hoja de Trabajo para listado'!$A$151:$Z$151,0)),0)+IFERROR(INDEX('Hoja de Trabajo para listado'!$AB$155:$BA$1048576,MATCH($A1175,'Hoja de Trabajo para listado'!$AB$155:$AB$1048576,0),MATCH((CUADRO!I$5&amp;$E1175),'Hoja de Trabajo para listado'!$AB$151:$BA$151,0)),0)+IFERROR(INDEX('Hoja de Trabajo para listado'!$BC$155:$CB$1048576,MATCH($A1175,'Hoja de Trabajo para listado'!$BC$155:$BC$1048576,0),MATCH((CUADRO!I$5&amp;$E1175),'Hoja de Trabajo para listado'!$BC$151:$CB$151,0)),0)+IFERROR(INDEX('Hoja de Trabajo para listado'!$DE$153:$DG$274,MATCH($A1175,'Hoja de Trabajo para listado'!$DE$153:$DE$1048576,0),MATCH((CUADRO!I$5&amp;$E1175),'Hoja de Trabajo para listado'!$DE$151:$DG$151,0)),0)+IFERROR(INDEX('Hoja de Trabajo para listado'!$CD$155:$DC$1048576,MATCH($A1175,'Hoja de Trabajo para listado'!$CD$155:$CD$1048576,0),MATCH((CUADRO!I$5&amp;$E1175),'Hoja de Trabajo para listado'!$CD$151:$DC$151,0)),0)</f>
        <v>0</v>
      </c>
      <c r="J1175" s="243">
        <f ca="1">+IFERROR(INDEX('Hoja de Trabajo para listado'!$A$155:$Z$1048576,MATCH($A1175,'Hoja de Trabajo para listado'!$A$155:$A$1048576,0),MATCH((CUADRO!J$5&amp;$E1175),'Hoja de Trabajo para listado'!$A$151:$Z$151,0)),0)+IFERROR(INDEX('Hoja de Trabajo para listado'!$AB$155:$BA$1048576,MATCH($A1175,'Hoja de Trabajo para listado'!$AB$155:$AB$1048576,0),MATCH((CUADRO!J$5&amp;$E1175),'Hoja de Trabajo para listado'!$AB$151:$BA$151,0)),0)+IFERROR(INDEX('Hoja de Trabajo para listado'!$BC$155:$CB$1048576,MATCH($A1175,'Hoja de Trabajo para listado'!$BC$155:$BC$1048576,0),MATCH((CUADRO!J$5&amp;$E1175),'Hoja de Trabajo para listado'!$BC$151:$CB$151,0)),0)+IFERROR(INDEX('Hoja de Trabajo para listado'!$DE$153:$DG$274,MATCH($A1175,'Hoja de Trabajo para listado'!$DE$153:$DE$1048576,0),MATCH((CUADRO!J$5&amp;$E1175),'Hoja de Trabajo para listado'!$DE$151:$DG$151,0)),0)+IFERROR(INDEX('Hoja de Trabajo para listado'!$CD$155:$DC$1048576,MATCH($A1175,'Hoja de Trabajo para listado'!$CD$155:$CD$1048576,0),MATCH((CUADRO!J$5&amp;$E1175),'Hoja de Trabajo para listado'!$CD$151:$DC$151,0)),0)</f>
        <v>0</v>
      </c>
      <c r="K1175" s="243">
        <f ca="1">+IFERROR(INDEX('Hoja de Trabajo para listado'!$A$155:$Z$1048576,MATCH($A1175,'Hoja de Trabajo para listado'!$A$155:$A$1048576,0),MATCH((CUADRO!K$5&amp;$E1175),'Hoja de Trabajo para listado'!$A$151:$Z$151,0)),0)+IFERROR(INDEX('Hoja de Trabajo para listado'!$AB$155:$BA$1048576,MATCH($A1175,'Hoja de Trabajo para listado'!$AB$155:$AB$1048576,0),MATCH((CUADRO!K$5&amp;$E1175),'Hoja de Trabajo para listado'!$AB$151:$BA$151,0)),0)+IFERROR(INDEX('Hoja de Trabajo para listado'!$BC$155:$CB$1048576,MATCH($A1175,'Hoja de Trabajo para listado'!$BC$155:$BC$1048576,0),MATCH((CUADRO!K$5&amp;$E1175),'Hoja de Trabajo para listado'!$BC$151:$CB$151,0)),0)+IFERROR(INDEX('Hoja de Trabajo para listado'!$DE$153:$DG$274,MATCH($A1175,'Hoja de Trabajo para listado'!$DE$153:$DE$1048576,0),MATCH((CUADRO!K$5&amp;$E1175),'Hoja de Trabajo para listado'!$DE$151:$DG$151,0)),0)+IFERROR(INDEX('Hoja de Trabajo para listado'!$CD$155:$DC$1048576,MATCH($A1175,'Hoja de Trabajo para listado'!$CD$155:$CD$1048576,0),MATCH((CUADRO!K$5&amp;$E1175),'Hoja de Trabajo para listado'!$CD$151:$DC$151,0)),0)</f>
        <v>0</v>
      </c>
      <c r="L1175" s="243">
        <f ca="1">+IFERROR(INDEX('Hoja de Trabajo para listado'!$A$155:$Z$1048576,MATCH($A1175,'Hoja de Trabajo para listado'!$A$155:$A$1048576,0),MATCH((CUADRO!L$5&amp;$E1175),'Hoja de Trabajo para listado'!$A$151:$Z$151,0)),0)+IFERROR(INDEX('Hoja de Trabajo para listado'!$AB$155:$BA$1048576,MATCH($A1175,'Hoja de Trabajo para listado'!$AB$155:$AB$1048576,0),MATCH((CUADRO!L$5&amp;$E1175),'Hoja de Trabajo para listado'!$AB$151:$BA$151,0)),0)+IFERROR(INDEX('Hoja de Trabajo para listado'!$BC$155:$CB$1048576,MATCH($A1175,'Hoja de Trabajo para listado'!$BC$155:$BC$1048576,0),MATCH((CUADRO!L$5&amp;$E1175),'Hoja de Trabajo para listado'!$BC$151:$CB$151,0)),0)+IFERROR(INDEX('Hoja de Trabajo para listado'!$DE$153:$DG$274,MATCH($A1175,'Hoja de Trabajo para listado'!$DE$153:$DE$1048576,0),MATCH((CUADRO!L$5&amp;$E1175),'Hoja de Trabajo para listado'!$DE$151:$DG$151,0)),0)+IFERROR(INDEX('Hoja de Trabajo para listado'!$CD$155:$DC$1048576,MATCH($A1175,'Hoja de Trabajo para listado'!$CD$155:$CD$1048576,0),MATCH((CUADRO!L$5&amp;$E1175),'Hoja de Trabajo para listado'!$CD$151:$DC$151,0)),0)</f>
        <v>0</v>
      </c>
      <c r="M1175" s="243">
        <f ca="1">+IFERROR(INDEX('Hoja de Trabajo para listado'!$A$155:$Z$1048576,MATCH($A1175,'Hoja de Trabajo para listado'!$A$155:$A$1048576,0),MATCH((CUADRO!M$5&amp;$E1175),'Hoja de Trabajo para listado'!$A$151:$Z$151,0)),0)+IFERROR(INDEX('Hoja de Trabajo para listado'!$AB$155:$BA$1048576,MATCH($A1175,'Hoja de Trabajo para listado'!$AB$155:$AB$1048576,0),MATCH((CUADRO!M$5&amp;$E1175),'Hoja de Trabajo para listado'!$AB$151:$BA$151,0)),0)+IFERROR(INDEX('Hoja de Trabajo para listado'!$BC$155:$CB$1048576,MATCH($A1175,'Hoja de Trabajo para listado'!$BC$155:$BC$1048576,0),MATCH((CUADRO!M$5&amp;$E1175),'Hoja de Trabajo para listado'!$BC$151:$CB$151,0)),0)+IFERROR(INDEX('Hoja de Trabajo para listado'!$DE$153:$DG$274,MATCH($A1175,'Hoja de Trabajo para listado'!$DE$153:$DE$1048576,0),MATCH((CUADRO!M$5&amp;$E1175),'Hoja de Trabajo para listado'!$DE$151:$DG$151,0)),0)+IFERROR(INDEX('Hoja de Trabajo para listado'!$CD$155:$DC$1048576,MATCH($A1175,'Hoja de Trabajo para listado'!$CD$155:$CD$1048576,0),MATCH((CUADRO!M$5&amp;$E1175),'Hoja de Trabajo para listado'!$CD$151:$DC$151,0)),0)</f>
        <v>0</v>
      </c>
      <c r="N1175" s="243">
        <f ca="1">+IFERROR(INDEX('Hoja de Trabajo para listado'!$A$155:$Z$1048576,MATCH($A1175,'Hoja de Trabajo para listado'!$A$155:$A$1048576,0),MATCH((CUADRO!N$5&amp;$E1175),'Hoja de Trabajo para listado'!$A$151:$Z$151,0)),0)+IFERROR(INDEX('Hoja de Trabajo para listado'!$AB$155:$BA$1048576,MATCH($A1175,'Hoja de Trabajo para listado'!$AB$155:$AB$1048576,0),MATCH((CUADRO!N$5&amp;$E1175),'Hoja de Trabajo para listado'!$AB$151:$BA$151,0)),0)+IFERROR(INDEX('Hoja de Trabajo para listado'!$BC$155:$CB$1048576,MATCH($A1175,'Hoja de Trabajo para listado'!$BC$155:$BC$1048576,0),MATCH((CUADRO!N$5&amp;$E1175),'Hoja de Trabajo para listado'!$BC$151:$CB$151,0)),0)+IFERROR(INDEX('Hoja de Trabajo para listado'!$DE$153:$DG$274,MATCH($A1175,'Hoja de Trabajo para listado'!$DE$153:$DE$1048576,0),MATCH((CUADRO!N$5&amp;$E1175),'Hoja de Trabajo para listado'!$DE$151:$DG$151,0)),0)+IFERROR(INDEX('Hoja de Trabajo para listado'!$CD$155:$DC$1048576,MATCH($A1175,'Hoja de Trabajo para listado'!$CD$155:$CD$1048576,0),MATCH((CUADRO!N$5&amp;$E1175),'Hoja de Trabajo para listado'!$CD$151:$DC$151,0)),0)</f>
        <v>0</v>
      </c>
      <c r="O1175" s="243">
        <f ca="1">+IFERROR(INDEX('Hoja de Trabajo para listado'!$A$155:$Z$1048576,MATCH($A1175,'Hoja de Trabajo para listado'!$A$155:$A$1048576,0),MATCH((CUADRO!O$5&amp;$E1175),'Hoja de Trabajo para listado'!$A$151:$Z$151,0)),0)+IFERROR(INDEX('Hoja de Trabajo para listado'!$AB$155:$BA$1048576,MATCH($A1175,'Hoja de Trabajo para listado'!$AB$155:$AB$1048576,0),MATCH((CUADRO!O$5&amp;$E1175),'Hoja de Trabajo para listado'!$AB$151:$BA$151,0)),0)+IFERROR(INDEX('Hoja de Trabajo para listado'!$BC$155:$CB$1048576,MATCH($A1175,'Hoja de Trabajo para listado'!$BC$155:$BC$1048576,0),MATCH((CUADRO!O$5&amp;$E1175),'Hoja de Trabajo para listado'!$BC$151:$CB$151,0)),0)+IFERROR(INDEX('Hoja de Trabajo para listado'!$DE$153:$DG$274,MATCH($A1175,'Hoja de Trabajo para listado'!$DE$153:$DE$1048576,0),MATCH((CUADRO!O$5&amp;$E1175),'Hoja de Trabajo para listado'!$DE$151:$DG$151,0)),0)+IFERROR(INDEX('Hoja de Trabajo para listado'!$CD$155:$DC$1048576,MATCH($A1175,'Hoja de Trabajo para listado'!$CD$155:$CD$1048576,0),MATCH((CUADRO!O$5&amp;$E1175),'Hoja de Trabajo para listado'!$CD$151:$DC$151,0)),0)</f>
        <v>0</v>
      </c>
      <c r="P1175" s="243">
        <f ca="1">+IFERROR(INDEX('Hoja de Trabajo para listado'!$A$155:$Z$1048576,MATCH($A1175,'Hoja de Trabajo para listado'!$A$155:$A$1048576,0),MATCH((CUADRO!P$5&amp;$E1175),'Hoja de Trabajo para listado'!$A$151:$Z$151,0)),0)+IFERROR(INDEX('Hoja de Trabajo para listado'!$AB$155:$BA$1048576,MATCH($A1175,'Hoja de Trabajo para listado'!$AB$155:$AB$1048576,0),MATCH((CUADRO!P$5&amp;$E1175),'Hoja de Trabajo para listado'!$AB$151:$BA$151,0)),0)+IFERROR(INDEX('Hoja de Trabajo para listado'!$BC$155:$CB$1048576,MATCH($A1175,'Hoja de Trabajo para listado'!$BC$155:$BC$1048576,0),MATCH((CUADRO!P$5&amp;$E1175),'Hoja de Trabajo para listado'!$BC$151:$CB$151,0)),0)+IFERROR(INDEX('Hoja de Trabajo para listado'!$DE$153:$DG$274,MATCH($A1175,'Hoja de Trabajo para listado'!$DE$153:$DE$1048576,0),MATCH((CUADRO!P$5&amp;$E1175),'Hoja de Trabajo para listado'!$DE$151:$DG$151,0)),0)+IFERROR(INDEX('Hoja de Trabajo para listado'!$CD$155:$DC$1048576,MATCH($A1175,'Hoja de Trabajo para listado'!$CD$155:$CD$1048576,0),MATCH((CUADRO!P$5&amp;$E1175),'Hoja de Trabajo para listado'!$CD$151:$DC$151,0)),0)</f>
        <v>0</v>
      </c>
      <c r="Q1175" s="243">
        <f ca="1">+IFERROR(INDEX('Hoja de Trabajo para listado'!$A$155:$Z$1048576,MATCH($A1175,'Hoja de Trabajo para listado'!$A$155:$A$1048576,0),MATCH((CUADRO!Q$5&amp;$E1175),'Hoja de Trabajo para listado'!$A$151:$Z$151,0)),0)+IFERROR(INDEX('Hoja de Trabajo para listado'!$AB$155:$BA$1048576,MATCH($A1175,'Hoja de Trabajo para listado'!$AB$155:$AB$1048576,0),MATCH((CUADRO!Q$5&amp;$E1175),'Hoja de Trabajo para listado'!$AB$151:$BA$151,0)),0)+IFERROR(INDEX('Hoja de Trabajo para listado'!$BC$155:$CB$1048576,MATCH($A1175,'Hoja de Trabajo para listado'!$BC$155:$BC$1048576,0),MATCH((CUADRO!Q$5&amp;$E1175),'Hoja de Trabajo para listado'!$BC$151:$CB$151,0)),0)+IFERROR(INDEX('Hoja de Trabajo para listado'!$DE$153:$DG$274,MATCH($A1175,'Hoja de Trabajo para listado'!$DE$153:$DE$1048576,0),MATCH((CUADRO!Q$5&amp;$E1175),'Hoja de Trabajo para listado'!$DE$151:$DG$151,0)),0)+IFERROR(INDEX('Hoja de Trabajo para listado'!$CD$155:$DC$1048576,MATCH($A1175,'Hoja de Trabajo para listado'!$CD$155:$CD$1048576,0),MATCH((CUADRO!Q$5&amp;$E1175),'Hoja de Trabajo para listado'!$CD$151:$DC$151,0)),0)</f>
        <v>0</v>
      </c>
      <c r="R1175" s="243">
        <f t="shared" ca="1" si="39"/>
        <v>332147616.55439997</v>
      </c>
      <c r="S1175" s="243">
        <f ca="1">+R1174+R1175</f>
        <v>620388899.40439987</v>
      </c>
      <c r="T1175" s="243">
        <f ca="1">+S1175</f>
        <v>620388899.40439987</v>
      </c>
      <c r="U1175" s="242">
        <f t="shared" si="40"/>
        <v>2</v>
      </c>
      <c r="V1175" s="333" t="str">
        <f>+VLOOKUP(A1175,bd_lista!$A$3:$E$590,5,FALSE)</f>
        <v>Órgano Ejecutivo</v>
      </c>
      <c r="W1175" s="384"/>
      <c r="X1175" s="242">
        <v>99</v>
      </c>
      <c r="Y1175" s="242" t="s">
        <v>1371</v>
      </c>
      <c r="Z1175" s="292"/>
      <c r="AA1175" s="246"/>
    </row>
    <row r="1176" spans="1:27" customFormat="1" ht="15" customHeight="1">
      <c r="A1176" s="274" t="s">
        <v>542</v>
      </c>
      <c r="B1176" s="388" t="s">
        <v>542</v>
      </c>
      <c r="C1176" s="247" t="str">
        <f>+VLOOKUP(A1176,bd_lista!$A$3:$C$590,3,FALSE)</f>
        <v>Dirección General de Crédito Público</v>
      </c>
      <c r="D1176" s="385" t="str">
        <f>+C1176</f>
        <v>Dirección General de Crédito Público</v>
      </c>
      <c r="E1176" s="247" t="s">
        <v>1304</v>
      </c>
      <c r="F1176" s="243">
        <f ca="1">+IFERROR(INDEX('Hoja de Trabajo para listado'!$A$155:$Z$1048576,MATCH($A1176,'Hoja de Trabajo para listado'!$A$155:$A$1048576,0),MATCH((CUADRO!F$5&amp;$E1176),'Hoja de Trabajo para listado'!$A$151:$Z$151,0)),0)+IFERROR(INDEX('Hoja de Trabajo para listado'!$AB$155:$BA$1048576,MATCH($A1176,'Hoja de Trabajo para listado'!$AB$155:$AB$1048576,0),MATCH((CUADRO!F$5&amp;$E1176),'Hoja de Trabajo para listado'!$AB$151:$BA$151,0)),0)+IFERROR(INDEX('Hoja de Trabajo para listado'!$BC$155:$CB$1048576,MATCH($A1176,'Hoja de Trabajo para listado'!$BC$155:$BC$1048576,0),MATCH((CUADRO!F$5&amp;$E1176),'Hoja de Trabajo para listado'!$BC$151:$CB$151,0)),0)+IFERROR(INDEX('Hoja de Trabajo para listado'!$DE$153:$DG$274,MATCH($A1176,'Hoja de Trabajo para listado'!$DE$153:$DE$1048576,0),MATCH((CUADRO!F$5&amp;$E1176),'Hoja de Trabajo para listado'!$DE$151:$DG$151,0)),0)+IFERROR(INDEX('Hoja de Trabajo para listado'!$CD$155:$DC$1048576,MATCH($A1176,'Hoja de Trabajo para listado'!$CD$155:$CD$1048576,0),MATCH((CUADRO!F$5&amp;$E1176),'Hoja de Trabajo para listado'!$CD$151:$DC$151,0)),0)</f>
        <v>533504191.05000013</v>
      </c>
      <c r="G1176" s="243">
        <f ca="1">+IFERROR(INDEX('Hoja de Trabajo para listado'!$A$155:$Z$1048576,MATCH($A1176,'Hoja de Trabajo para listado'!$A$155:$A$1048576,0),MATCH((CUADRO!G$5&amp;$E1176),'Hoja de Trabajo para listado'!$A$151:$Z$151,0)),0)+IFERROR(INDEX('Hoja de Trabajo para listado'!$AB$155:$BA$1048576,MATCH($A1176,'Hoja de Trabajo para listado'!$AB$155:$AB$1048576,0),MATCH((CUADRO!G$5&amp;$E1176),'Hoja de Trabajo para listado'!$AB$151:$BA$151,0)),0)+IFERROR(INDEX('Hoja de Trabajo para listado'!$BC$155:$CB$1048576,MATCH($A1176,'Hoja de Trabajo para listado'!$BC$155:$BC$1048576,0),MATCH((CUADRO!G$5&amp;$E1176),'Hoja de Trabajo para listado'!$BC$151:$CB$151,0)),0)+IFERROR(INDEX('Hoja de Trabajo para listado'!$DE$153:$DG$274,MATCH($A1176,'Hoja de Trabajo para listado'!$DE$153:$DE$1048576,0),MATCH((CUADRO!G$5&amp;$E1176),'Hoja de Trabajo para listado'!$DE$151:$DG$151,0)),0)+IFERROR(INDEX('Hoja de Trabajo para listado'!$CD$155:$DC$1048576,MATCH($A1176,'Hoja de Trabajo para listado'!$CD$155:$CD$1048576,0),MATCH((CUADRO!G$5&amp;$E1176),'Hoja de Trabajo para listado'!$CD$151:$DC$151,0)),0)</f>
        <v>877074050.30000019</v>
      </c>
      <c r="H1176" s="243">
        <f ca="1">+IFERROR(INDEX('Hoja de Trabajo para listado'!$A$155:$Z$1048576,MATCH($A1176,'Hoja de Trabajo para listado'!$A$155:$A$1048576,0),MATCH((CUADRO!H$5&amp;$E1176),'Hoja de Trabajo para listado'!$A$151:$Z$151,0)),0)+IFERROR(INDEX('Hoja de Trabajo para listado'!$AB$155:$BA$1048576,MATCH($A1176,'Hoja de Trabajo para listado'!$AB$155:$AB$1048576,0),MATCH((CUADRO!H$5&amp;$E1176),'Hoja de Trabajo para listado'!$AB$151:$BA$151,0)),0)+IFERROR(INDEX('Hoja de Trabajo para listado'!$BC$155:$CB$1048576,MATCH($A1176,'Hoja de Trabajo para listado'!$BC$155:$BC$1048576,0),MATCH((CUADRO!H$5&amp;$E1176),'Hoja de Trabajo para listado'!$BC$151:$CB$151,0)),0)+IFERROR(INDEX('Hoja de Trabajo para listado'!$DE$153:$DG$274,MATCH($A1176,'Hoja de Trabajo para listado'!$DE$153:$DE$1048576,0),MATCH((CUADRO!H$5&amp;$E1176),'Hoja de Trabajo para listado'!$DE$151:$DG$151,0)),0)+IFERROR(INDEX('Hoja de Trabajo para listado'!$CD$155:$DC$1048576,MATCH($A1176,'Hoja de Trabajo para listado'!$CD$155:$CD$1048576,0),MATCH((CUADRO!H$5&amp;$E1176),'Hoja de Trabajo para listado'!$CD$151:$DC$151,0)),0)</f>
        <v>0</v>
      </c>
      <c r="I1176" s="243">
        <f ca="1">+IFERROR(INDEX('Hoja de Trabajo para listado'!$A$155:$Z$1048576,MATCH($A1176,'Hoja de Trabajo para listado'!$A$155:$A$1048576,0),MATCH((CUADRO!I$5&amp;$E1176),'Hoja de Trabajo para listado'!$A$151:$Z$151,0)),0)+IFERROR(INDEX('Hoja de Trabajo para listado'!$AB$155:$BA$1048576,MATCH($A1176,'Hoja de Trabajo para listado'!$AB$155:$AB$1048576,0),MATCH((CUADRO!I$5&amp;$E1176),'Hoja de Trabajo para listado'!$AB$151:$BA$151,0)),0)+IFERROR(INDEX('Hoja de Trabajo para listado'!$BC$155:$CB$1048576,MATCH($A1176,'Hoja de Trabajo para listado'!$BC$155:$BC$1048576,0),MATCH((CUADRO!I$5&amp;$E1176),'Hoja de Trabajo para listado'!$BC$151:$CB$151,0)),0)+IFERROR(INDEX('Hoja de Trabajo para listado'!$DE$153:$DG$274,MATCH($A1176,'Hoja de Trabajo para listado'!$DE$153:$DE$1048576,0),MATCH((CUADRO!I$5&amp;$E1176),'Hoja de Trabajo para listado'!$DE$151:$DG$151,0)),0)+IFERROR(INDEX('Hoja de Trabajo para listado'!$CD$155:$DC$1048576,MATCH($A1176,'Hoja de Trabajo para listado'!$CD$155:$CD$1048576,0),MATCH((CUADRO!I$5&amp;$E1176),'Hoja de Trabajo para listado'!$CD$151:$DC$151,0)),0)</f>
        <v>0</v>
      </c>
      <c r="J1176" s="243">
        <f ca="1">+IFERROR(INDEX('Hoja de Trabajo para listado'!$A$155:$Z$1048576,MATCH($A1176,'Hoja de Trabajo para listado'!$A$155:$A$1048576,0),MATCH((CUADRO!J$5&amp;$E1176),'Hoja de Trabajo para listado'!$A$151:$Z$151,0)),0)+IFERROR(INDEX('Hoja de Trabajo para listado'!$AB$155:$BA$1048576,MATCH($A1176,'Hoja de Trabajo para listado'!$AB$155:$AB$1048576,0),MATCH((CUADRO!J$5&amp;$E1176),'Hoja de Trabajo para listado'!$AB$151:$BA$151,0)),0)+IFERROR(INDEX('Hoja de Trabajo para listado'!$BC$155:$CB$1048576,MATCH($A1176,'Hoja de Trabajo para listado'!$BC$155:$BC$1048576,0),MATCH((CUADRO!J$5&amp;$E1176),'Hoja de Trabajo para listado'!$BC$151:$CB$151,0)),0)+IFERROR(INDEX('Hoja de Trabajo para listado'!$DE$153:$DG$274,MATCH($A1176,'Hoja de Trabajo para listado'!$DE$153:$DE$1048576,0),MATCH((CUADRO!J$5&amp;$E1176),'Hoja de Trabajo para listado'!$DE$151:$DG$151,0)),0)+IFERROR(INDEX('Hoja de Trabajo para listado'!$CD$155:$DC$1048576,MATCH($A1176,'Hoja de Trabajo para listado'!$CD$155:$CD$1048576,0),MATCH((CUADRO!J$5&amp;$E1176),'Hoja de Trabajo para listado'!$CD$151:$DC$151,0)),0)</f>
        <v>0</v>
      </c>
      <c r="K1176" s="243">
        <f ca="1">+IFERROR(INDEX('Hoja de Trabajo para listado'!$A$155:$Z$1048576,MATCH($A1176,'Hoja de Trabajo para listado'!$A$155:$A$1048576,0),MATCH((CUADRO!K$5&amp;$E1176),'Hoja de Trabajo para listado'!$A$151:$Z$151,0)),0)+IFERROR(INDEX('Hoja de Trabajo para listado'!$AB$155:$BA$1048576,MATCH($A1176,'Hoja de Trabajo para listado'!$AB$155:$AB$1048576,0),MATCH((CUADRO!K$5&amp;$E1176),'Hoja de Trabajo para listado'!$AB$151:$BA$151,0)),0)+IFERROR(INDEX('Hoja de Trabajo para listado'!$BC$155:$CB$1048576,MATCH($A1176,'Hoja de Trabajo para listado'!$BC$155:$BC$1048576,0),MATCH((CUADRO!K$5&amp;$E1176),'Hoja de Trabajo para listado'!$BC$151:$CB$151,0)),0)+IFERROR(INDEX('Hoja de Trabajo para listado'!$DE$153:$DG$274,MATCH($A1176,'Hoja de Trabajo para listado'!$DE$153:$DE$1048576,0),MATCH((CUADRO!K$5&amp;$E1176),'Hoja de Trabajo para listado'!$DE$151:$DG$151,0)),0)+IFERROR(INDEX('Hoja de Trabajo para listado'!$CD$155:$DC$1048576,MATCH($A1176,'Hoja de Trabajo para listado'!$CD$155:$CD$1048576,0),MATCH((CUADRO!K$5&amp;$E1176),'Hoja de Trabajo para listado'!$CD$151:$DC$151,0)),0)</f>
        <v>0</v>
      </c>
      <c r="L1176" s="243">
        <f ca="1">+IFERROR(INDEX('Hoja de Trabajo para listado'!$A$155:$Z$1048576,MATCH($A1176,'Hoja de Trabajo para listado'!$A$155:$A$1048576,0),MATCH((CUADRO!L$5&amp;$E1176),'Hoja de Trabajo para listado'!$A$151:$Z$151,0)),0)+IFERROR(INDEX('Hoja de Trabajo para listado'!$AB$155:$BA$1048576,MATCH($A1176,'Hoja de Trabajo para listado'!$AB$155:$AB$1048576,0),MATCH((CUADRO!L$5&amp;$E1176),'Hoja de Trabajo para listado'!$AB$151:$BA$151,0)),0)+IFERROR(INDEX('Hoja de Trabajo para listado'!$BC$155:$CB$1048576,MATCH($A1176,'Hoja de Trabajo para listado'!$BC$155:$BC$1048576,0),MATCH((CUADRO!L$5&amp;$E1176),'Hoja de Trabajo para listado'!$BC$151:$CB$151,0)),0)+IFERROR(INDEX('Hoja de Trabajo para listado'!$DE$153:$DG$274,MATCH($A1176,'Hoja de Trabajo para listado'!$DE$153:$DE$1048576,0),MATCH((CUADRO!L$5&amp;$E1176),'Hoja de Trabajo para listado'!$DE$151:$DG$151,0)),0)+IFERROR(INDEX('Hoja de Trabajo para listado'!$CD$155:$DC$1048576,MATCH($A1176,'Hoja de Trabajo para listado'!$CD$155:$CD$1048576,0),MATCH((CUADRO!L$5&amp;$E1176),'Hoja de Trabajo para listado'!$CD$151:$DC$151,0)),0)</f>
        <v>0</v>
      </c>
      <c r="M1176" s="243">
        <f ca="1">+IFERROR(INDEX('Hoja de Trabajo para listado'!$A$155:$Z$1048576,MATCH($A1176,'Hoja de Trabajo para listado'!$A$155:$A$1048576,0),MATCH((CUADRO!M$5&amp;$E1176),'Hoja de Trabajo para listado'!$A$151:$Z$151,0)),0)+IFERROR(INDEX('Hoja de Trabajo para listado'!$AB$155:$BA$1048576,MATCH($A1176,'Hoja de Trabajo para listado'!$AB$155:$AB$1048576,0),MATCH((CUADRO!M$5&amp;$E1176),'Hoja de Trabajo para listado'!$AB$151:$BA$151,0)),0)+IFERROR(INDEX('Hoja de Trabajo para listado'!$BC$155:$CB$1048576,MATCH($A1176,'Hoja de Trabajo para listado'!$BC$155:$BC$1048576,0),MATCH((CUADRO!M$5&amp;$E1176),'Hoja de Trabajo para listado'!$BC$151:$CB$151,0)),0)+IFERROR(INDEX('Hoja de Trabajo para listado'!$DE$153:$DG$274,MATCH($A1176,'Hoja de Trabajo para listado'!$DE$153:$DE$1048576,0),MATCH((CUADRO!M$5&amp;$E1176),'Hoja de Trabajo para listado'!$DE$151:$DG$151,0)),0)+IFERROR(INDEX('Hoja de Trabajo para listado'!$CD$155:$DC$1048576,MATCH($A1176,'Hoja de Trabajo para listado'!$CD$155:$CD$1048576,0),MATCH((CUADRO!M$5&amp;$E1176),'Hoja de Trabajo para listado'!$CD$151:$DC$151,0)),0)</f>
        <v>0</v>
      </c>
      <c r="N1176" s="243">
        <f ca="1">+IFERROR(INDEX('Hoja de Trabajo para listado'!$A$155:$Z$1048576,MATCH($A1176,'Hoja de Trabajo para listado'!$A$155:$A$1048576,0),MATCH((CUADRO!N$5&amp;$E1176),'Hoja de Trabajo para listado'!$A$151:$Z$151,0)),0)+IFERROR(INDEX('Hoja de Trabajo para listado'!$AB$155:$BA$1048576,MATCH($A1176,'Hoja de Trabajo para listado'!$AB$155:$AB$1048576,0),MATCH((CUADRO!N$5&amp;$E1176),'Hoja de Trabajo para listado'!$AB$151:$BA$151,0)),0)+IFERROR(INDEX('Hoja de Trabajo para listado'!$BC$155:$CB$1048576,MATCH($A1176,'Hoja de Trabajo para listado'!$BC$155:$BC$1048576,0),MATCH((CUADRO!N$5&amp;$E1176),'Hoja de Trabajo para listado'!$BC$151:$CB$151,0)),0)+IFERROR(INDEX('Hoja de Trabajo para listado'!$DE$153:$DG$274,MATCH($A1176,'Hoja de Trabajo para listado'!$DE$153:$DE$1048576,0),MATCH((CUADRO!N$5&amp;$E1176),'Hoja de Trabajo para listado'!$DE$151:$DG$151,0)),0)+IFERROR(INDEX('Hoja de Trabajo para listado'!$CD$155:$DC$1048576,MATCH($A1176,'Hoja de Trabajo para listado'!$CD$155:$CD$1048576,0),MATCH((CUADRO!N$5&amp;$E1176),'Hoja de Trabajo para listado'!$CD$151:$DC$151,0)),0)</f>
        <v>0</v>
      </c>
      <c r="O1176" s="243">
        <f ca="1">+IFERROR(INDEX('Hoja de Trabajo para listado'!$A$155:$Z$1048576,MATCH($A1176,'Hoja de Trabajo para listado'!$A$155:$A$1048576,0),MATCH((CUADRO!O$5&amp;$E1176),'Hoja de Trabajo para listado'!$A$151:$Z$151,0)),0)+IFERROR(INDEX('Hoja de Trabajo para listado'!$AB$155:$BA$1048576,MATCH($A1176,'Hoja de Trabajo para listado'!$AB$155:$AB$1048576,0),MATCH((CUADRO!O$5&amp;$E1176),'Hoja de Trabajo para listado'!$AB$151:$BA$151,0)),0)+IFERROR(INDEX('Hoja de Trabajo para listado'!$BC$155:$CB$1048576,MATCH($A1176,'Hoja de Trabajo para listado'!$BC$155:$BC$1048576,0),MATCH((CUADRO!O$5&amp;$E1176),'Hoja de Trabajo para listado'!$BC$151:$CB$151,0)),0)+IFERROR(INDEX('Hoja de Trabajo para listado'!$DE$153:$DG$274,MATCH($A1176,'Hoja de Trabajo para listado'!$DE$153:$DE$1048576,0),MATCH((CUADRO!O$5&amp;$E1176),'Hoja de Trabajo para listado'!$DE$151:$DG$151,0)),0)+IFERROR(INDEX('Hoja de Trabajo para listado'!$CD$155:$DC$1048576,MATCH($A1176,'Hoja de Trabajo para listado'!$CD$155:$CD$1048576,0),MATCH((CUADRO!O$5&amp;$E1176),'Hoja de Trabajo para listado'!$CD$151:$DC$151,0)),0)</f>
        <v>0</v>
      </c>
      <c r="P1176" s="243">
        <f ca="1">+IFERROR(INDEX('Hoja de Trabajo para listado'!$A$155:$Z$1048576,MATCH($A1176,'Hoja de Trabajo para listado'!$A$155:$A$1048576,0),MATCH((CUADRO!P$5&amp;$E1176),'Hoja de Trabajo para listado'!$A$151:$Z$151,0)),0)+IFERROR(INDEX('Hoja de Trabajo para listado'!$AB$155:$BA$1048576,MATCH($A1176,'Hoja de Trabajo para listado'!$AB$155:$AB$1048576,0),MATCH((CUADRO!P$5&amp;$E1176),'Hoja de Trabajo para listado'!$AB$151:$BA$151,0)),0)+IFERROR(INDEX('Hoja de Trabajo para listado'!$BC$155:$CB$1048576,MATCH($A1176,'Hoja de Trabajo para listado'!$BC$155:$BC$1048576,0),MATCH((CUADRO!P$5&amp;$E1176),'Hoja de Trabajo para listado'!$BC$151:$CB$151,0)),0)+IFERROR(INDEX('Hoja de Trabajo para listado'!$DE$153:$DG$274,MATCH($A1176,'Hoja de Trabajo para listado'!$DE$153:$DE$1048576,0),MATCH((CUADRO!P$5&amp;$E1176),'Hoja de Trabajo para listado'!$DE$151:$DG$151,0)),0)+IFERROR(INDEX('Hoja de Trabajo para listado'!$CD$155:$DC$1048576,MATCH($A1176,'Hoja de Trabajo para listado'!$CD$155:$CD$1048576,0),MATCH((CUADRO!P$5&amp;$E1176),'Hoja de Trabajo para listado'!$CD$151:$DC$151,0)),0)</f>
        <v>0</v>
      </c>
      <c r="Q1176" s="243">
        <f ca="1">+IFERROR(INDEX('Hoja de Trabajo para listado'!$A$155:$Z$1048576,MATCH($A1176,'Hoja de Trabajo para listado'!$A$155:$A$1048576,0),MATCH((CUADRO!Q$5&amp;$E1176),'Hoja de Trabajo para listado'!$A$151:$Z$151,0)),0)+IFERROR(INDEX('Hoja de Trabajo para listado'!$AB$155:$BA$1048576,MATCH($A1176,'Hoja de Trabajo para listado'!$AB$155:$AB$1048576,0),MATCH((CUADRO!Q$5&amp;$E1176),'Hoja de Trabajo para listado'!$AB$151:$BA$151,0)),0)+IFERROR(INDEX('Hoja de Trabajo para listado'!$BC$155:$CB$1048576,MATCH($A1176,'Hoja de Trabajo para listado'!$BC$155:$BC$1048576,0),MATCH((CUADRO!Q$5&amp;$E1176),'Hoja de Trabajo para listado'!$BC$151:$CB$151,0)),0)+IFERROR(INDEX('Hoja de Trabajo para listado'!$DE$153:$DG$274,MATCH($A1176,'Hoja de Trabajo para listado'!$DE$153:$DE$1048576,0),MATCH((CUADRO!Q$5&amp;$E1176),'Hoja de Trabajo para listado'!$DE$151:$DG$151,0)),0)+IFERROR(INDEX('Hoja de Trabajo para listado'!$CD$155:$DC$1048576,MATCH($A1176,'Hoja de Trabajo para listado'!$CD$155:$CD$1048576,0),MATCH((CUADRO!Q$5&amp;$E1176),'Hoja de Trabajo para listado'!$CD$151:$DC$151,0)),0)</f>
        <v>0</v>
      </c>
      <c r="R1176" s="243">
        <f t="shared" ca="1" si="39"/>
        <v>1410578241.3500004</v>
      </c>
      <c r="S1176" s="243"/>
      <c r="T1176" s="243">
        <f ca="1">+T1177</f>
        <v>1645352961.0900004</v>
      </c>
      <c r="U1176" s="242">
        <f t="shared" si="40"/>
        <v>1</v>
      </c>
      <c r="V1176" s="333" t="str">
        <f>+VLOOKUP(A1176,bd_lista!$A$3:$E$590,5,FALSE)</f>
        <v>Órgano Ejecutivo</v>
      </c>
      <c r="W1176" s="383" t="str">
        <f>+V1176</f>
        <v>Órgano Ejecutivo</v>
      </c>
      <c r="X1176" s="242">
        <v>99</v>
      </c>
      <c r="Y1176" s="242" t="s">
        <v>1371</v>
      </c>
      <c r="Z1176" s="294">
        <f>+X1176</f>
        <v>99</v>
      </c>
      <c r="AA1176" s="246" t="str">
        <f>+Y1176</f>
        <v>Tesoro General de la Nación</v>
      </c>
    </row>
    <row r="1177" spans="1:27" customFormat="1" ht="15" customHeight="1">
      <c r="A1177" s="274" t="s">
        <v>542</v>
      </c>
      <c r="B1177" s="389"/>
      <c r="C1177" s="247" t="str">
        <f>+VLOOKUP(A1177,bd_lista!$A$3:$C$590,3,FALSE)</f>
        <v>Dirección General de Crédito Público</v>
      </c>
      <c r="D1177" s="386"/>
      <c r="E1177" s="333" t="s">
        <v>1305</v>
      </c>
      <c r="F1177" s="243">
        <f ca="1">+IFERROR(INDEX('Hoja de Trabajo para listado'!$A$155:$Z$1048576,MATCH($A1177,'Hoja de Trabajo para listado'!$A$155:$A$1048576,0),MATCH((CUADRO!F$5&amp;$E1177),'Hoja de Trabajo para listado'!$A$151:$Z$151,0)),0)+IFERROR(INDEX('Hoja de Trabajo para listado'!$AB$155:$BA$1048576,MATCH($A1177,'Hoja de Trabajo para listado'!$AB$155:$AB$1048576,0),MATCH((CUADRO!F$5&amp;$E1177),'Hoja de Trabajo para listado'!$AB$151:$BA$151,0)),0)+IFERROR(INDEX('Hoja de Trabajo para listado'!$BC$155:$CB$1048576,MATCH($A1177,'Hoja de Trabajo para listado'!$BC$155:$BC$1048576,0),MATCH((CUADRO!F$5&amp;$E1177),'Hoja de Trabajo para listado'!$BC$151:$CB$151,0)),0)+IFERROR(INDEX('Hoja de Trabajo para listado'!$DE$153:$DG$274,MATCH($A1177,'Hoja de Trabajo para listado'!$DE$153:$DE$1048576,0),MATCH((CUADRO!F$5&amp;$E1177),'Hoja de Trabajo para listado'!$DE$151:$DG$151,0)),0)+IFERROR(INDEX('Hoja de Trabajo para listado'!$CD$155:$DC$1048576,MATCH($A1177,'Hoja de Trabajo para listado'!$CD$155:$CD$1048576,0),MATCH((CUADRO!F$5&amp;$E1177),'Hoja de Trabajo para listado'!$CD$151:$DC$151,0)),0)</f>
        <v>3455878.17</v>
      </c>
      <c r="G1177" s="243">
        <f ca="1">+IFERROR(INDEX('Hoja de Trabajo para listado'!$A$155:$Z$1048576,MATCH($A1177,'Hoja de Trabajo para listado'!$A$155:$A$1048576,0),MATCH((CUADRO!G$5&amp;$E1177),'Hoja de Trabajo para listado'!$A$151:$Z$151,0)),0)+IFERROR(INDEX('Hoja de Trabajo para listado'!$AB$155:$BA$1048576,MATCH($A1177,'Hoja de Trabajo para listado'!$AB$155:$AB$1048576,0),MATCH((CUADRO!G$5&amp;$E1177),'Hoja de Trabajo para listado'!$AB$151:$BA$151,0)),0)+IFERROR(INDEX('Hoja de Trabajo para listado'!$BC$155:$CB$1048576,MATCH($A1177,'Hoja de Trabajo para listado'!$BC$155:$BC$1048576,0),MATCH((CUADRO!G$5&amp;$E1177),'Hoja de Trabajo para listado'!$BC$151:$CB$151,0)),0)+IFERROR(INDEX('Hoja de Trabajo para listado'!$DE$153:$DG$274,MATCH($A1177,'Hoja de Trabajo para listado'!$DE$153:$DE$1048576,0),MATCH((CUADRO!G$5&amp;$E1177),'Hoja de Trabajo para listado'!$DE$151:$DG$151,0)),0)+IFERROR(INDEX('Hoja de Trabajo para listado'!$CD$155:$DC$1048576,MATCH($A1177,'Hoja de Trabajo para listado'!$CD$155:$CD$1048576,0),MATCH((CUADRO!G$5&amp;$E1177),'Hoja de Trabajo para listado'!$CD$151:$DC$151,0)),0)</f>
        <v>231318841.57000002</v>
      </c>
      <c r="H1177" s="243">
        <f ca="1">+IFERROR(INDEX('Hoja de Trabajo para listado'!$A$155:$Z$1048576,MATCH($A1177,'Hoja de Trabajo para listado'!$A$155:$A$1048576,0),MATCH((CUADRO!H$5&amp;$E1177),'Hoja de Trabajo para listado'!$A$151:$Z$151,0)),0)+IFERROR(INDEX('Hoja de Trabajo para listado'!$AB$155:$BA$1048576,MATCH($A1177,'Hoja de Trabajo para listado'!$AB$155:$AB$1048576,0),MATCH((CUADRO!H$5&amp;$E1177),'Hoja de Trabajo para listado'!$AB$151:$BA$151,0)),0)+IFERROR(INDEX('Hoja de Trabajo para listado'!$BC$155:$CB$1048576,MATCH($A1177,'Hoja de Trabajo para listado'!$BC$155:$BC$1048576,0),MATCH((CUADRO!H$5&amp;$E1177),'Hoja de Trabajo para listado'!$BC$151:$CB$151,0)),0)+IFERROR(INDEX('Hoja de Trabajo para listado'!$DE$153:$DG$274,MATCH($A1177,'Hoja de Trabajo para listado'!$DE$153:$DE$1048576,0),MATCH((CUADRO!H$5&amp;$E1177),'Hoja de Trabajo para listado'!$DE$151:$DG$151,0)),0)+IFERROR(INDEX('Hoja de Trabajo para listado'!$CD$155:$DC$1048576,MATCH($A1177,'Hoja de Trabajo para listado'!$CD$155:$CD$1048576,0),MATCH((CUADRO!H$5&amp;$E1177),'Hoja de Trabajo para listado'!$CD$151:$DC$151,0)),0)</f>
        <v>0</v>
      </c>
      <c r="I1177" s="243">
        <f ca="1">+IFERROR(INDEX('Hoja de Trabajo para listado'!$A$155:$Z$1048576,MATCH($A1177,'Hoja de Trabajo para listado'!$A$155:$A$1048576,0),MATCH((CUADRO!I$5&amp;$E1177),'Hoja de Trabajo para listado'!$A$151:$Z$151,0)),0)+IFERROR(INDEX('Hoja de Trabajo para listado'!$AB$155:$BA$1048576,MATCH($A1177,'Hoja de Trabajo para listado'!$AB$155:$AB$1048576,0),MATCH((CUADRO!I$5&amp;$E1177),'Hoja de Trabajo para listado'!$AB$151:$BA$151,0)),0)+IFERROR(INDEX('Hoja de Trabajo para listado'!$BC$155:$CB$1048576,MATCH($A1177,'Hoja de Trabajo para listado'!$BC$155:$BC$1048576,0),MATCH((CUADRO!I$5&amp;$E1177),'Hoja de Trabajo para listado'!$BC$151:$CB$151,0)),0)+IFERROR(INDEX('Hoja de Trabajo para listado'!$DE$153:$DG$274,MATCH($A1177,'Hoja de Trabajo para listado'!$DE$153:$DE$1048576,0),MATCH((CUADRO!I$5&amp;$E1177),'Hoja de Trabajo para listado'!$DE$151:$DG$151,0)),0)+IFERROR(INDEX('Hoja de Trabajo para listado'!$CD$155:$DC$1048576,MATCH($A1177,'Hoja de Trabajo para listado'!$CD$155:$CD$1048576,0),MATCH((CUADRO!I$5&amp;$E1177),'Hoja de Trabajo para listado'!$CD$151:$DC$151,0)),0)</f>
        <v>0</v>
      </c>
      <c r="J1177" s="243">
        <f ca="1">+IFERROR(INDEX('Hoja de Trabajo para listado'!$A$155:$Z$1048576,MATCH($A1177,'Hoja de Trabajo para listado'!$A$155:$A$1048576,0),MATCH((CUADRO!J$5&amp;$E1177),'Hoja de Trabajo para listado'!$A$151:$Z$151,0)),0)+IFERROR(INDEX('Hoja de Trabajo para listado'!$AB$155:$BA$1048576,MATCH($A1177,'Hoja de Trabajo para listado'!$AB$155:$AB$1048576,0),MATCH((CUADRO!J$5&amp;$E1177),'Hoja de Trabajo para listado'!$AB$151:$BA$151,0)),0)+IFERROR(INDEX('Hoja de Trabajo para listado'!$BC$155:$CB$1048576,MATCH($A1177,'Hoja de Trabajo para listado'!$BC$155:$BC$1048576,0),MATCH((CUADRO!J$5&amp;$E1177),'Hoja de Trabajo para listado'!$BC$151:$CB$151,0)),0)+IFERROR(INDEX('Hoja de Trabajo para listado'!$DE$153:$DG$274,MATCH($A1177,'Hoja de Trabajo para listado'!$DE$153:$DE$1048576,0),MATCH((CUADRO!J$5&amp;$E1177),'Hoja de Trabajo para listado'!$DE$151:$DG$151,0)),0)+IFERROR(INDEX('Hoja de Trabajo para listado'!$CD$155:$DC$1048576,MATCH($A1177,'Hoja de Trabajo para listado'!$CD$155:$CD$1048576,0),MATCH((CUADRO!J$5&amp;$E1177),'Hoja de Trabajo para listado'!$CD$151:$DC$151,0)),0)</f>
        <v>0</v>
      </c>
      <c r="K1177" s="243">
        <f ca="1">+IFERROR(INDEX('Hoja de Trabajo para listado'!$A$155:$Z$1048576,MATCH($A1177,'Hoja de Trabajo para listado'!$A$155:$A$1048576,0),MATCH((CUADRO!K$5&amp;$E1177),'Hoja de Trabajo para listado'!$A$151:$Z$151,0)),0)+IFERROR(INDEX('Hoja de Trabajo para listado'!$AB$155:$BA$1048576,MATCH($A1177,'Hoja de Trabajo para listado'!$AB$155:$AB$1048576,0),MATCH((CUADRO!K$5&amp;$E1177),'Hoja de Trabajo para listado'!$AB$151:$BA$151,0)),0)+IFERROR(INDEX('Hoja de Trabajo para listado'!$BC$155:$CB$1048576,MATCH($A1177,'Hoja de Trabajo para listado'!$BC$155:$BC$1048576,0),MATCH((CUADRO!K$5&amp;$E1177),'Hoja de Trabajo para listado'!$BC$151:$CB$151,0)),0)+IFERROR(INDEX('Hoja de Trabajo para listado'!$DE$153:$DG$274,MATCH($A1177,'Hoja de Trabajo para listado'!$DE$153:$DE$1048576,0),MATCH((CUADRO!K$5&amp;$E1177),'Hoja de Trabajo para listado'!$DE$151:$DG$151,0)),0)+IFERROR(INDEX('Hoja de Trabajo para listado'!$CD$155:$DC$1048576,MATCH($A1177,'Hoja de Trabajo para listado'!$CD$155:$CD$1048576,0),MATCH((CUADRO!K$5&amp;$E1177),'Hoja de Trabajo para listado'!$CD$151:$DC$151,0)),0)</f>
        <v>0</v>
      </c>
      <c r="L1177" s="243">
        <f ca="1">+IFERROR(INDEX('Hoja de Trabajo para listado'!$A$155:$Z$1048576,MATCH($A1177,'Hoja de Trabajo para listado'!$A$155:$A$1048576,0),MATCH((CUADRO!L$5&amp;$E1177),'Hoja de Trabajo para listado'!$A$151:$Z$151,0)),0)+IFERROR(INDEX('Hoja de Trabajo para listado'!$AB$155:$BA$1048576,MATCH($A1177,'Hoja de Trabajo para listado'!$AB$155:$AB$1048576,0),MATCH((CUADRO!L$5&amp;$E1177),'Hoja de Trabajo para listado'!$AB$151:$BA$151,0)),0)+IFERROR(INDEX('Hoja de Trabajo para listado'!$BC$155:$CB$1048576,MATCH($A1177,'Hoja de Trabajo para listado'!$BC$155:$BC$1048576,0),MATCH((CUADRO!L$5&amp;$E1177),'Hoja de Trabajo para listado'!$BC$151:$CB$151,0)),0)+IFERROR(INDEX('Hoja de Trabajo para listado'!$DE$153:$DG$274,MATCH($A1177,'Hoja de Trabajo para listado'!$DE$153:$DE$1048576,0),MATCH((CUADRO!L$5&amp;$E1177),'Hoja de Trabajo para listado'!$DE$151:$DG$151,0)),0)+IFERROR(INDEX('Hoja de Trabajo para listado'!$CD$155:$DC$1048576,MATCH($A1177,'Hoja de Trabajo para listado'!$CD$155:$CD$1048576,0),MATCH((CUADRO!L$5&amp;$E1177),'Hoja de Trabajo para listado'!$CD$151:$DC$151,0)),0)</f>
        <v>0</v>
      </c>
      <c r="M1177" s="243">
        <f ca="1">+IFERROR(INDEX('Hoja de Trabajo para listado'!$A$155:$Z$1048576,MATCH($A1177,'Hoja de Trabajo para listado'!$A$155:$A$1048576,0),MATCH((CUADRO!M$5&amp;$E1177),'Hoja de Trabajo para listado'!$A$151:$Z$151,0)),0)+IFERROR(INDEX('Hoja de Trabajo para listado'!$AB$155:$BA$1048576,MATCH($A1177,'Hoja de Trabajo para listado'!$AB$155:$AB$1048576,0),MATCH((CUADRO!M$5&amp;$E1177),'Hoja de Trabajo para listado'!$AB$151:$BA$151,0)),0)+IFERROR(INDEX('Hoja de Trabajo para listado'!$BC$155:$CB$1048576,MATCH($A1177,'Hoja de Trabajo para listado'!$BC$155:$BC$1048576,0),MATCH((CUADRO!M$5&amp;$E1177),'Hoja de Trabajo para listado'!$BC$151:$CB$151,0)),0)+IFERROR(INDEX('Hoja de Trabajo para listado'!$DE$153:$DG$274,MATCH($A1177,'Hoja de Trabajo para listado'!$DE$153:$DE$1048576,0),MATCH((CUADRO!M$5&amp;$E1177),'Hoja de Trabajo para listado'!$DE$151:$DG$151,0)),0)+IFERROR(INDEX('Hoja de Trabajo para listado'!$CD$155:$DC$1048576,MATCH($A1177,'Hoja de Trabajo para listado'!$CD$155:$CD$1048576,0),MATCH((CUADRO!M$5&amp;$E1177),'Hoja de Trabajo para listado'!$CD$151:$DC$151,0)),0)</f>
        <v>0</v>
      </c>
      <c r="N1177" s="243">
        <f ca="1">+IFERROR(INDEX('Hoja de Trabajo para listado'!$A$155:$Z$1048576,MATCH($A1177,'Hoja de Trabajo para listado'!$A$155:$A$1048576,0),MATCH((CUADRO!N$5&amp;$E1177),'Hoja de Trabajo para listado'!$A$151:$Z$151,0)),0)+IFERROR(INDEX('Hoja de Trabajo para listado'!$AB$155:$BA$1048576,MATCH($A1177,'Hoja de Trabajo para listado'!$AB$155:$AB$1048576,0),MATCH((CUADRO!N$5&amp;$E1177),'Hoja de Trabajo para listado'!$AB$151:$BA$151,0)),0)+IFERROR(INDEX('Hoja de Trabajo para listado'!$BC$155:$CB$1048576,MATCH($A1177,'Hoja de Trabajo para listado'!$BC$155:$BC$1048576,0),MATCH((CUADRO!N$5&amp;$E1177),'Hoja de Trabajo para listado'!$BC$151:$CB$151,0)),0)+IFERROR(INDEX('Hoja de Trabajo para listado'!$DE$153:$DG$274,MATCH($A1177,'Hoja de Trabajo para listado'!$DE$153:$DE$1048576,0),MATCH((CUADRO!N$5&amp;$E1177),'Hoja de Trabajo para listado'!$DE$151:$DG$151,0)),0)+IFERROR(INDEX('Hoja de Trabajo para listado'!$CD$155:$DC$1048576,MATCH($A1177,'Hoja de Trabajo para listado'!$CD$155:$CD$1048576,0),MATCH((CUADRO!N$5&amp;$E1177),'Hoja de Trabajo para listado'!$CD$151:$DC$151,0)),0)</f>
        <v>0</v>
      </c>
      <c r="O1177" s="243">
        <f ca="1">+IFERROR(INDEX('Hoja de Trabajo para listado'!$A$155:$Z$1048576,MATCH($A1177,'Hoja de Trabajo para listado'!$A$155:$A$1048576,0),MATCH((CUADRO!O$5&amp;$E1177),'Hoja de Trabajo para listado'!$A$151:$Z$151,0)),0)+IFERROR(INDEX('Hoja de Trabajo para listado'!$AB$155:$BA$1048576,MATCH($A1177,'Hoja de Trabajo para listado'!$AB$155:$AB$1048576,0),MATCH((CUADRO!O$5&amp;$E1177),'Hoja de Trabajo para listado'!$AB$151:$BA$151,0)),0)+IFERROR(INDEX('Hoja de Trabajo para listado'!$BC$155:$CB$1048576,MATCH($A1177,'Hoja de Trabajo para listado'!$BC$155:$BC$1048576,0),MATCH((CUADRO!O$5&amp;$E1177),'Hoja de Trabajo para listado'!$BC$151:$CB$151,0)),0)+IFERROR(INDEX('Hoja de Trabajo para listado'!$DE$153:$DG$274,MATCH($A1177,'Hoja de Trabajo para listado'!$DE$153:$DE$1048576,0),MATCH((CUADRO!O$5&amp;$E1177),'Hoja de Trabajo para listado'!$DE$151:$DG$151,0)),0)+IFERROR(INDEX('Hoja de Trabajo para listado'!$CD$155:$DC$1048576,MATCH($A1177,'Hoja de Trabajo para listado'!$CD$155:$CD$1048576,0),MATCH((CUADRO!O$5&amp;$E1177),'Hoja de Trabajo para listado'!$CD$151:$DC$151,0)),0)</f>
        <v>0</v>
      </c>
      <c r="P1177" s="243">
        <f ca="1">+IFERROR(INDEX('Hoja de Trabajo para listado'!$A$155:$Z$1048576,MATCH($A1177,'Hoja de Trabajo para listado'!$A$155:$A$1048576,0),MATCH((CUADRO!P$5&amp;$E1177),'Hoja de Trabajo para listado'!$A$151:$Z$151,0)),0)+IFERROR(INDEX('Hoja de Trabajo para listado'!$AB$155:$BA$1048576,MATCH($A1177,'Hoja de Trabajo para listado'!$AB$155:$AB$1048576,0),MATCH((CUADRO!P$5&amp;$E1177),'Hoja de Trabajo para listado'!$AB$151:$BA$151,0)),0)+IFERROR(INDEX('Hoja de Trabajo para listado'!$BC$155:$CB$1048576,MATCH($A1177,'Hoja de Trabajo para listado'!$BC$155:$BC$1048576,0),MATCH((CUADRO!P$5&amp;$E1177),'Hoja de Trabajo para listado'!$BC$151:$CB$151,0)),0)+IFERROR(INDEX('Hoja de Trabajo para listado'!$DE$153:$DG$274,MATCH($A1177,'Hoja de Trabajo para listado'!$DE$153:$DE$1048576,0),MATCH((CUADRO!P$5&amp;$E1177),'Hoja de Trabajo para listado'!$DE$151:$DG$151,0)),0)+IFERROR(INDEX('Hoja de Trabajo para listado'!$CD$155:$DC$1048576,MATCH($A1177,'Hoja de Trabajo para listado'!$CD$155:$CD$1048576,0),MATCH((CUADRO!P$5&amp;$E1177),'Hoja de Trabajo para listado'!$CD$151:$DC$151,0)),0)</f>
        <v>0</v>
      </c>
      <c r="Q1177" s="243">
        <f ca="1">+IFERROR(INDEX('Hoja de Trabajo para listado'!$A$155:$Z$1048576,MATCH($A1177,'Hoja de Trabajo para listado'!$A$155:$A$1048576,0),MATCH((CUADRO!Q$5&amp;$E1177),'Hoja de Trabajo para listado'!$A$151:$Z$151,0)),0)+IFERROR(INDEX('Hoja de Trabajo para listado'!$AB$155:$BA$1048576,MATCH($A1177,'Hoja de Trabajo para listado'!$AB$155:$AB$1048576,0),MATCH((CUADRO!Q$5&amp;$E1177),'Hoja de Trabajo para listado'!$AB$151:$BA$151,0)),0)+IFERROR(INDEX('Hoja de Trabajo para listado'!$BC$155:$CB$1048576,MATCH($A1177,'Hoja de Trabajo para listado'!$BC$155:$BC$1048576,0),MATCH((CUADRO!Q$5&amp;$E1177),'Hoja de Trabajo para listado'!$BC$151:$CB$151,0)),0)+IFERROR(INDEX('Hoja de Trabajo para listado'!$DE$153:$DG$274,MATCH($A1177,'Hoja de Trabajo para listado'!$DE$153:$DE$1048576,0),MATCH((CUADRO!Q$5&amp;$E1177),'Hoja de Trabajo para listado'!$DE$151:$DG$151,0)),0)+IFERROR(INDEX('Hoja de Trabajo para listado'!$CD$155:$DC$1048576,MATCH($A1177,'Hoja de Trabajo para listado'!$CD$155:$CD$1048576,0),MATCH((CUADRO!Q$5&amp;$E1177),'Hoja de Trabajo para listado'!$CD$151:$DC$151,0)),0)</f>
        <v>0</v>
      </c>
      <c r="R1177" s="243">
        <f t="shared" ca="1" si="39"/>
        <v>234774719.74000001</v>
      </c>
      <c r="S1177" s="243">
        <f ca="1">+R1176+R1177</f>
        <v>1645352961.0900004</v>
      </c>
      <c r="T1177" s="243">
        <f ca="1">+S1177</f>
        <v>1645352961.0900004</v>
      </c>
      <c r="U1177" s="242">
        <f t="shared" si="40"/>
        <v>2</v>
      </c>
      <c r="V1177" s="333" t="str">
        <f>+VLOOKUP(A1177,bd_lista!$A$3:$E$590,5,FALSE)</f>
        <v>Órgano Ejecutivo</v>
      </c>
      <c r="W1177" s="384"/>
      <c r="X1177" s="242">
        <v>99</v>
      </c>
      <c r="Y1177" s="242" t="s">
        <v>1371</v>
      </c>
      <c r="Z1177" s="292"/>
      <c r="AA1177" s="246"/>
    </row>
    <row r="1178" spans="1:27" ht="27" customHeight="1">
      <c r="A1178" s="377" t="s">
        <v>544</v>
      </c>
      <c r="B1178" s="388" t="s">
        <v>544</v>
      </c>
      <c r="C1178" s="247" t="str">
        <f>+VLOOKUP(A1178,bd_lista!$A$3:$C$590,3,FALSE)</f>
        <v>Dirección General de Administración y Finanzas Territoriales</v>
      </c>
      <c r="D1178" s="385" t="str">
        <f>+C1178</f>
        <v>Dirección General de Administración y Finanzas Territoriales</v>
      </c>
      <c r="E1178" s="247" t="s">
        <v>1304</v>
      </c>
      <c r="F1178" s="243">
        <f ca="1">+IFERROR(INDEX('Hoja de Trabajo para listado'!$A$155:$Z$1048576,MATCH($A1178,'Hoja de Trabajo para listado'!$A$155:$A$1048576,0),MATCH((CUADRO!F$5&amp;$E1178),'Hoja de Trabajo para listado'!$A$151:$Z$151,0)),0)+IFERROR(INDEX('Hoja de Trabajo para listado'!$AB$155:$BA$1048576,MATCH($A1178,'Hoja de Trabajo para listado'!$AB$155:$AB$1048576,0),MATCH((CUADRO!F$5&amp;$E1178),'Hoja de Trabajo para listado'!$AB$151:$BA$151,0)),0)+IFERROR(INDEX('Hoja de Trabajo para listado'!$BC$155:$CB$1048576,MATCH($A1178,'Hoja de Trabajo para listado'!$BC$155:$BC$1048576,0),MATCH((CUADRO!F$5&amp;$E1178),'Hoja de Trabajo para listado'!$BC$151:$CB$151,0)),0)+IFERROR(INDEX('Hoja de Trabajo para listado'!$DE$153:$DG$274,MATCH($A1178,'Hoja de Trabajo para listado'!$DE$153:$DE$1048576,0),MATCH((CUADRO!F$5&amp;$E1178),'Hoja de Trabajo para listado'!$DE$151:$DG$151,0)),0)+IFERROR(INDEX('Hoja de Trabajo para listado'!$CD$155:$DC$1048576,MATCH($A1178,'Hoja de Trabajo para listado'!$CD$155:$CD$1048576,0),MATCH((CUADRO!F$5&amp;$E1178),'Hoja de Trabajo para listado'!$CD$151:$DC$151,0)),0)</f>
        <v>0</v>
      </c>
      <c r="G1178" s="243">
        <f ca="1">+IFERROR(INDEX('Hoja de Trabajo para listado'!$A$155:$Z$1048576,MATCH($A1178,'Hoja de Trabajo para listado'!$A$155:$A$1048576,0),MATCH((CUADRO!G$5&amp;$E1178),'Hoja de Trabajo para listado'!$A$151:$Z$151,0)),0)+IFERROR(INDEX('Hoja de Trabajo para listado'!$AB$155:$BA$1048576,MATCH($A1178,'Hoja de Trabajo para listado'!$AB$155:$AB$1048576,0),MATCH((CUADRO!G$5&amp;$E1178),'Hoja de Trabajo para listado'!$AB$151:$BA$151,0)),0)+IFERROR(INDEX('Hoja de Trabajo para listado'!$BC$155:$CB$1048576,MATCH($A1178,'Hoja de Trabajo para listado'!$BC$155:$BC$1048576,0),MATCH((CUADRO!G$5&amp;$E1178),'Hoja de Trabajo para listado'!$BC$151:$CB$151,0)),0)+IFERROR(INDEX('Hoja de Trabajo para listado'!$DE$153:$DG$274,MATCH($A1178,'Hoja de Trabajo para listado'!$DE$153:$DE$1048576,0),MATCH((CUADRO!G$5&amp;$E1178),'Hoja de Trabajo para listado'!$DE$151:$DG$151,0)),0)+IFERROR(INDEX('Hoja de Trabajo para listado'!$CD$155:$DC$1048576,MATCH($A1178,'Hoja de Trabajo para listado'!$CD$155:$CD$1048576,0),MATCH((CUADRO!G$5&amp;$E1178),'Hoja de Trabajo para listado'!$CD$151:$DC$151,0)),0)</f>
        <v>0</v>
      </c>
      <c r="H1178" s="243">
        <f ca="1">+IFERROR(INDEX('Hoja de Trabajo para listado'!$A$155:$Z$1048576,MATCH($A1178,'Hoja de Trabajo para listado'!$A$155:$A$1048576,0),MATCH((CUADRO!H$5&amp;$E1178),'Hoja de Trabajo para listado'!$A$151:$Z$151,0)),0)+IFERROR(INDEX('Hoja de Trabajo para listado'!$AB$155:$BA$1048576,MATCH($A1178,'Hoja de Trabajo para listado'!$AB$155:$AB$1048576,0),MATCH((CUADRO!H$5&amp;$E1178),'Hoja de Trabajo para listado'!$AB$151:$BA$151,0)),0)+IFERROR(INDEX('Hoja de Trabajo para listado'!$BC$155:$CB$1048576,MATCH($A1178,'Hoja de Trabajo para listado'!$BC$155:$BC$1048576,0),MATCH((CUADRO!H$5&amp;$E1178),'Hoja de Trabajo para listado'!$BC$151:$CB$151,0)),0)+IFERROR(INDEX('Hoja de Trabajo para listado'!$DE$153:$DG$274,MATCH($A1178,'Hoja de Trabajo para listado'!$DE$153:$DE$1048576,0),MATCH((CUADRO!H$5&amp;$E1178),'Hoja de Trabajo para listado'!$DE$151:$DG$151,0)),0)+IFERROR(INDEX('Hoja de Trabajo para listado'!$CD$155:$DC$1048576,MATCH($A1178,'Hoja de Trabajo para listado'!$CD$155:$CD$1048576,0),MATCH((CUADRO!H$5&amp;$E1178),'Hoja de Trabajo para listado'!$CD$151:$DC$151,0)),0)</f>
        <v>0</v>
      </c>
      <c r="I1178" s="243">
        <f ca="1">+IFERROR(INDEX('Hoja de Trabajo para listado'!$A$155:$Z$1048576,MATCH($A1178,'Hoja de Trabajo para listado'!$A$155:$A$1048576,0),MATCH((CUADRO!I$5&amp;$E1178),'Hoja de Trabajo para listado'!$A$151:$Z$151,0)),0)+IFERROR(INDEX('Hoja de Trabajo para listado'!$AB$155:$BA$1048576,MATCH($A1178,'Hoja de Trabajo para listado'!$AB$155:$AB$1048576,0),MATCH((CUADRO!I$5&amp;$E1178),'Hoja de Trabajo para listado'!$AB$151:$BA$151,0)),0)+IFERROR(INDEX('Hoja de Trabajo para listado'!$BC$155:$CB$1048576,MATCH($A1178,'Hoja de Trabajo para listado'!$BC$155:$BC$1048576,0),MATCH((CUADRO!I$5&amp;$E1178),'Hoja de Trabajo para listado'!$BC$151:$CB$151,0)),0)+IFERROR(INDEX('Hoja de Trabajo para listado'!$DE$153:$DG$274,MATCH($A1178,'Hoja de Trabajo para listado'!$DE$153:$DE$1048576,0),MATCH((CUADRO!I$5&amp;$E1178),'Hoja de Trabajo para listado'!$DE$151:$DG$151,0)),0)+IFERROR(INDEX('Hoja de Trabajo para listado'!$CD$155:$DC$1048576,MATCH($A1178,'Hoja de Trabajo para listado'!$CD$155:$CD$1048576,0),MATCH((CUADRO!I$5&amp;$E1178),'Hoja de Trabajo para listado'!$CD$151:$DC$151,0)),0)</f>
        <v>0</v>
      </c>
      <c r="J1178" s="243">
        <f ca="1">+IFERROR(INDEX('Hoja de Trabajo para listado'!$A$155:$Z$1048576,MATCH($A1178,'Hoja de Trabajo para listado'!$A$155:$A$1048576,0),MATCH((CUADRO!J$5&amp;$E1178),'Hoja de Trabajo para listado'!$A$151:$Z$151,0)),0)+IFERROR(INDEX('Hoja de Trabajo para listado'!$AB$155:$BA$1048576,MATCH($A1178,'Hoja de Trabajo para listado'!$AB$155:$AB$1048576,0),MATCH((CUADRO!J$5&amp;$E1178),'Hoja de Trabajo para listado'!$AB$151:$BA$151,0)),0)+IFERROR(INDEX('Hoja de Trabajo para listado'!$BC$155:$CB$1048576,MATCH($A1178,'Hoja de Trabajo para listado'!$BC$155:$BC$1048576,0),MATCH((CUADRO!J$5&amp;$E1178),'Hoja de Trabajo para listado'!$BC$151:$CB$151,0)),0)+IFERROR(INDEX('Hoja de Trabajo para listado'!$DE$153:$DG$274,MATCH($A1178,'Hoja de Trabajo para listado'!$DE$153:$DE$1048576,0),MATCH((CUADRO!J$5&amp;$E1178),'Hoja de Trabajo para listado'!$DE$151:$DG$151,0)),0)+IFERROR(INDEX('Hoja de Trabajo para listado'!$CD$155:$DC$1048576,MATCH($A1178,'Hoja de Trabajo para listado'!$CD$155:$CD$1048576,0),MATCH((CUADRO!J$5&amp;$E1178),'Hoja de Trabajo para listado'!$CD$151:$DC$151,0)),0)</f>
        <v>0</v>
      </c>
      <c r="K1178" s="243">
        <f ca="1">+IFERROR(INDEX('Hoja de Trabajo para listado'!$A$155:$Z$1048576,MATCH($A1178,'Hoja de Trabajo para listado'!$A$155:$A$1048576,0),MATCH((CUADRO!K$5&amp;$E1178),'Hoja de Trabajo para listado'!$A$151:$Z$151,0)),0)+IFERROR(INDEX('Hoja de Trabajo para listado'!$AB$155:$BA$1048576,MATCH($A1178,'Hoja de Trabajo para listado'!$AB$155:$AB$1048576,0),MATCH((CUADRO!K$5&amp;$E1178),'Hoja de Trabajo para listado'!$AB$151:$BA$151,0)),0)+IFERROR(INDEX('Hoja de Trabajo para listado'!$BC$155:$CB$1048576,MATCH($A1178,'Hoja de Trabajo para listado'!$BC$155:$BC$1048576,0),MATCH((CUADRO!K$5&amp;$E1178),'Hoja de Trabajo para listado'!$BC$151:$CB$151,0)),0)+IFERROR(INDEX('Hoja de Trabajo para listado'!$DE$153:$DG$274,MATCH($A1178,'Hoja de Trabajo para listado'!$DE$153:$DE$1048576,0),MATCH((CUADRO!K$5&amp;$E1178),'Hoja de Trabajo para listado'!$DE$151:$DG$151,0)),0)+IFERROR(INDEX('Hoja de Trabajo para listado'!$CD$155:$DC$1048576,MATCH($A1178,'Hoja de Trabajo para listado'!$CD$155:$CD$1048576,0),MATCH((CUADRO!K$5&amp;$E1178),'Hoja de Trabajo para listado'!$CD$151:$DC$151,0)),0)</f>
        <v>0</v>
      </c>
      <c r="L1178" s="243">
        <f ca="1">+IFERROR(INDEX('Hoja de Trabajo para listado'!$A$155:$Z$1048576,MATCH($A1178,'Hoja de Trabajo para listado'!$A$155:$A$1048576,0),MATCH((CUADRO!L$5&amp;$E1178),'Hoja de Trabajo para listado'!$A$151:$Z$151,0)),0)+IFERROR(INDEX('Hoja de Trabajo para listado'!$AB$155:$BA$1048576,MATCH($A1178,'Hoja de Trabajo para listado'!$AB$155:$AB$1048576,0),MATCH((CUADRO!L$5&amp;$E1178),'Hoja de Trabajo para listado'!$AB$151:$BA$151,0)),0)+IFERROR(INDEX('Hoja de Trabajo para listado'!$BC$155:$CB$1048576,MATCH($A1178,'Hoja de Trabajo para listado'!$BC$155:$BC$1048576,0),MATCH((CUADRO!L$5&amp;$E1178),'Hoja de Trabajo para listado'!$BC$151:$CB$151,0)),0)+IFERROR(INDEX('Hoja de Trabajo para listado'!$DE$153:$DG$274,MATCH($A1178,'Hoja de Trabajo para listado'!$DE$153:$DE$1048576,0),MATCH((CUADRO!L$5&amp;$E1178),'Hoja de Trabajo para listado'!$DE$151:$DG$151,0)),0)+IFERROR(INDEX('Hoja de Trabajo para listado'!$CD$155:$DC$1048576,MATCH($A1178,'Hoja de Trabajo para listado'!$CD$155:$CD$1048576,0),MATCH((CUADRO!L$5&amp;$E1178),'Hoja de Trabajo para listado'!$CD$151:$DC$151,0)),0)</f>
        <v>0</v>
      </c>
      <c r="M1178" s="243">
        <f ca="1">+IFERROR(INDEX('Hoja de Trabajo para listado'!$A$155:$Z$1048576,MATCH($A1178,'Hoja de Trabajo para listado'!$A$155:$A$1048576,0),MATCH((CUADRO!M$5&amp;$E1178),'Hoja de Trabajo para listado'!$A$151:$Z$151,0)),0)+IFERROR(INDEX('Hoja de Trabajo para listado'!$AB$155:$BA$1048576,MATCH($A1178,'Hoja de Trabajo para listado'!$AB$155:$AB$1048576,0),MATCH((CUADRO!M$5&amp;$E1178),'Hoja de Trabajo para listado'!$AB$151:$BA$151,0)),0)+IFERROR(INDEX('Hoja de Trabajo para listado'!$BC$155:$CB$1048576,MATCH($A1178,'Hoja de Trabajo para listado'!$BC$155:$BC$1048576,0),MATCH((CUADRO!M$5&amp;$E1178),'Hoja de Trabajo para listado'!$BC$151:$CB$151,0)),0)+IFERROR(INDEX('Hoja de Trabajo para listado'!$DE$153:$DG$274,MATCH($A1178,'Hoja de Trabajo para listado'!$DE$153:$DE$1048576,0),MATCH((CUADRO!M$5&amp;$E1178),'Hoja de Trabajo para listado'!$DE$151:$DG$151,0)),0)+IFERROR(INDEX('Hoja de Trabajo para listado'!$CD$155:$DC$1048576,MATCH($A1178,'Hoja de Trabajo para listado'!$CD$155:$CD$1048576,0),MATCH((CUADRO!M$5&amp;$E1178),'Hoja de Trabajo para listado'!$CD$151:$DC$151,0)),0)</f>
        <v>0</v>
      </c>
      <c r="N1178" s="243">
        <f ca="1">+IFERROR(INDEX('Hoja de Trabajo para listado'!$A$155:$Z$1048576,MATCH($A1178,'Hoja de Trabajo para listado'!$A$155:$A$1048576,0),MATCH((CUADRO!N$5&amp;$E1178),'Hoja de Trabajo para listado'!$A$151:$Z$151,0)),0)+IFERROR(INDEX('Hoja de Trabajo para listado'!$AB$155:$BA$1048576,MATCH($A1178,'Hoja de Trabajo para listado'!$AB$155:$AB$1048576,0),MATCH((CUADRO!N$5&amp;$E1178),'Hoja de Trabajo para listado'!$AB$151:$BA$151,0)),0)+IFERROR(INDEX('Hoja de Trabajo para listado'!$BC$155:$CB$1048576,MATCH($A1178,'Hoja de Trabajo para listado'!$BC$155:$BC$1048576,0),MATCH((CUADRO!N$5&amp;$E1178),'Hoja de Trabajo para listado'!$BC$151:$CB$151,0)),0)+IFERROR(INDEX('Hoja de Trabajo para listado'!$DE$153:$DG$274,MATCH($A1178,'Hoja de Trabajo para listado'!$DE$153:$DE$1048576,0),MATCH((CUADRO!N$5&amp;$E1178),'Hoja de Trabajo para listado'!$DE$151:$DG$151,0)),0)+IFERROR(INDEX('Hoja de Trabajo para listado'!$CD$155:$DC$1048576,MATCH($A1178,'Hoja de Trabajo para listado'!$CD$155:$CD$1048576,0),MATCH((CUADRO!N$5&amp;$E1178),'Hoja de Trabajo para listado'!$CD$151:$DC$151,0)),0)</f>
        <v>0</v>
      </c>
      <c r="O1178" s="243">
        <f ca="1">+IFERROR(INDEX('Hoja de Trabajo para listado'!$A$155:$Z$1048576,MATCH($A1178,'Hoja de Trabajo para listado'!$A$155:$A$1048576,0),MATCH((CUADRO!O$5&amp;$E1178),'Hoja de Trabajo para listado'!$A$151:$Z$151,0)),0)+IFERROR(INDEX('Hoja de Trabajo para listado'!$AB$155:$BA$1048576,MATCH($A1178,'Hoja de Trabajo para listado'!$AB$155:$AB$1048576,0),MATCH((CUADRO!O$5&amp;$E1178),'Hoja de Trabajo para listado'!$AB$151:$BA$151,0)),0)+IFERROR(INDEX('Hoja de Trabajo para listado'!$BC$155:$CB$1048576,MATCH($A1178,'Hoja de Trabajo para listado'!$BC$155:$BC$1048576,0),MATCH((CUADRO!O$5&amp;$E1178),'Hoja de Trabajo para listado'!$BC$151:$CB$151,0)),0)+IFERROR(INDEX('Hoja de Trabajo para listado'!$DE$153:$DG$274,MATCH($A1178,'Hoja de Trabajo para listado'!$DE$153:$DE$1048576,0),MATCH((CUADRO!O$5&amp;$E1178),'Hoja de Trabajo para listado'!$DE$151:$DG$151,0)),0)+IFERROR(INDEX('Hoja de Trabajo para listado'!$CD$155:$DC$1048576,MATCH($A1178,'Hoja de Trabajo para listado'!$CD$155:$CD$1048576,0),MATCH((CUADRO!O$5&amp;$E1178),'Hoja de Trabajo para listado'!$CD$151:$DC$151,0)),0)</f>
        <v>0</v>
      </c>
      <c r="P1178" s="243">
        <f ca="1">+IFERROR(INDEX('Hoja de Trabajo para listado'!$A$155:$Z$1048576,MATCH($A1178,'Hoja de Trabajo para listado'!$A$155:$A$1048576,0),MATCH((CUADRO!P$5&amp;$E1178),'Hoja de Trabajo para listado'!$A$151:$Z$151,0)),0)+IFERROR(INDEX('Hoja de Trabajo para listado'!$AB$155:$BA$1048576,MATCH($A1178,'Hoja de Trabajo para listado'!$AB$155:$AB$1048576,0),MATCH((CUADRO!P$5&amp;$E1178),'Hoja de Trabajo para listado'!$AB$151:$BA$151,0)),0)+IFERROR(INDEX('Hoja de Trabajo para listado'!$BC$155:$CB$1048576,MATCH($A1178,'Hoja de Trabajo para listado'!$BC$155:$BC$1048576,0),MATCH((CUADRO!P$5&amp;$E1178),'Hoja de Trabajo para listado'!$BC$151:$CB$151,0)),0)+IFERROR(INDEX('Hoja de Trabajo para listado'!$DE$153:$DG$274,MATCH($A1178,'Hoja de Trabajo para listado'!$DE$153:$DE$1048576,0),MATCH((CUADRO!P$5&amp;$E1178),'Hoja de Trabajo para listado'!$DE$151:$DG$151,0)),0)+IFERROR(INDEX('Hoja de Trabajo para listado'!$CD$155:$DC$1048576,MATCH($A1178,'Hoja de Trabajo para listado'!$CD$155:$CD$1048576,0),MATCH((CUADRO!P$5&amp;$E1178),'Hoja de Trabajo para listado'!$CD$151:$DC$151,0)),0)</f>
        <v>0</v>
      </c>
      <c r="Q1178" s="243">
        <f ca="1">+IFERROR(INDEX('Hoja de Trabajo para listado'!$A$155:$Z$1048576,MATCH($A1178,'Hoja de Trabajo para listado'!$A$155:$A$1048576,0),MATCH((CUADRO!Q$5&amp;$E1178),'Hoja de Trabajo para listado'!$A$151:$Z$151,0)),0)+IFERROR(INDEX('Hoja de Trabajo para listado'!$AB$155:$BA$1048576,MATCH($A1178,'Hoja de Trabajo para listado'!$AB$155:$AB$1048576,0),MATCH((CUADRO!Q$5&amp;$E1178),'Hoja de Trabajo para listado'!$AB$151:$BA$151,0)),0)+IFERROR(INDEX('Hoja de Trabajo para listado'!$BC$155:$CB$1048576,MATCH($A1178,'Hoja de Trabajo para listado'!$BC$155:$BC$1048576,0),MATCH((CUADRO!Q$5&amp;$E1178),'Hoja de Trabajo para listado'!$BC$151:$CB$151,0)),0)+IFERROR(INDEX('Hoja de Trabajo para listado'!$DE$153:$DG$274,MATCH($A1178,'Hoja de Trabajo para listado'!$DE$153:$DE$1048576,0),MATCH((CUADRO!Q$5&amp;$E1178),'Hoja de Trabajo para listado'!$DE$151:$DG$151,0)),0)+IFERROR(INDEX('Hoja de Trabajo para listado'!$CD$155:$DC$1048576,MATCH($A1178,'Hoja de Trabajo para listado'!$CD$155:$CD$1048576,0),MATCH((CUADRO!Q$5&amp;$E1178),'Hoja de Trabajo para listado'!$CD$151:$DC$151,0)),0)</f>
        <v>0</v>
      </c>
      <c r="R1178" s="243">
        <f t="shared" ca="1" si="39"/>
        <v>0</v>
      </c>
      <c r="S1178" s="243"/>
      <c r="T1178" s="243">
        <f ca="1">+T1179</f>
        <v>38493786.230000004</v>
      </c>
      <c r="U1178" s="242">
        <f t="shared" si="40"/>
        <v>1</v>
      </c>
      <c r="V1178" s="333" t="str">
        <f>+VLOOKUP(A1178,bd_lista!$A$3:$E$590,5,FALSE)</f>
        <v>Órgano Ejecutivo</v>
      </c>
      <c r="W1178" s="383" t="str">
        <f>+V1178</f>
        <v>Órgano Ejecutivo</v>
      </c>
      <c r="X1178" s="242" t="str">
        <f>+A1178</f>
        <v>99 - 04</v>
      </c>
      <c r="Y1178" s="242" t="str">
        <f>+VLOOKUP(X1178,bd_lista!$A$3:$C$590,3,FALSE)</f>
        <v>Dirección General de Administración y Finanzas Territoriales</v>
      </c>
      <c r="Z1178" s="294" t="str">
        <f>+X1178</f>
        <v>99 - 04</v>
      </c>
      <c r="AA1178" s="246" t="str">
        <f>+Y1178</f>
        <v>Dirección General de Administración y Finanzas Territoriales</v>
      </c>
    </row>
    <row r="1179" spans="1:27" ht="15" customHeight="1">
      <c r="A1179" s="377" t="s">
        <v>544</v>
      </c>
      <c r="B1179" s="389"/>
      <c r="C1179" s="247" t="str">
        <f>+VLOOKUP(A1179,bd_lista!$A$3:$C$590,3,FALSE)</f>
        <v>Dirección General de Administración y Finanzas Territoriales</v>
      </c>
      <c r="D1179" s="386"/>
      <c r="E1179" s="333" t="s">
        <v>1305</v>
      </c>
      <c r="F1179" s="243">
        <f ca="1">+IFERROR(INDEX('Hoja de Trabajo para listado'!$A$155:$Z$1048576,MATCH($A1179,'Hoja de Trabajo para listado'!$A$155:$A$1048576,0),MATCH((CUADRO!F$5&amp;$E1179),'Hoja de Trabajo para listado'!$A$151:$Z$151,0)),0)+IFERROR(INDEX('Hoja de Trabajo para listado'!$AB$155:$BA$1048576,MATCH($A1179,'Hoja de Trabajo para listado'!$AB$155:$AB$1048576,0),MATCH((CUADRO!F$5&amp;$E1179),'Hoja de Trabajo para listado'!$AB$151:$BA$151,0)),0)+IFERROR(INDEX('Hoja de Trabajo para listado'!$BC$155:$CB$1048576,MATCH($A1179,'Hoja de Trabajo para listado'!$BC$155:$BC$1048576,0),MATCH((CUADRO!F$5&amp;$E1179),'Hoja de Trabajo para listado'!$BC$151:$CB$151,0)),0)+IFERROR(INDEX('Hoja de Trabajo para listado'!$DE$153:$DG$274,MATCH($A1179,'Hoja de Trabajo para listado'!$DE$153:$DE$1048576,0),MATCH((CUADRO!F$5&amp;$E1179),'Hoja de Trabajo para listado'!$DE$151:$DG$151,0)),0)+IFERROR(INDEX('Hoja de Trabajo para listado'!$CD$155:$DC$1048576,MATCH($A1179,'Hoja de Trabajo para listado'!$CD$155:$CD$1048576,0),MATCH((CUADRO!F$5&amp;$E1179),'Hoja de Trabajo para listado'!$CD$151:$DC$151,0)),0)</f>
        <v>28700689.770000003</v>
      </c>
      <c r="G1179" s="243">
        <f ca="1">+IFERROR(INDEX('Hoja de Trabajo para listado'!$A$155:$Z$1048576,MATCH($A1179,'Hoja de Trabajo para listado'!$A$155:$A$1048576,0),MATCH((CUADRO!G$5&amp;$E1179),'Hoja de Trabajo para listado'!$A$151:$Z$151,0)),0)+IFERROR(INDEX('Hoja de Trabajo para listado'!$AB$155:$BA$1048576,MATCH($A1179,'Hoja de Trabajo para listado'!$AB$155:$AB$1048576,0),MATCH((CUADRO!G$5&amp;$E1179),'Hoja de Trabajo para listado'!$AB$151:$BA$151,0)),0)+IFERROR(INDEX('Hoja de Trabajo para listado'!$BC$155:$CB$1048576,MATCH($A1179,'Hoja de Trabajo para listado'!$BC$155:$BC$1048576,0),MATCH((CUADRO!G$5&amp;$E1179),'Hoja de Trabajo para listado'!$BC$151:$CB$151,0)),0)+IFERROR(INDEX('Hoja de Trabajo para listado'!$DE$153:$DG$274,MATCH($A1179,'Hoja de Trabajo para listado'!$DE$153:$DE$1048576,0),MATCH((CUADRO!G$5&amp;$E1179),'Hoja de Trabajo para listado'!$DE$151:$DG$151,0)),0)+IFERROR(INDEX('Hoja de Trabajo para listado'!$CD$155:$DC$1048576,MATCH($A1179,'Hoja de Trabajo para listado'!$CD$155:$CD$1048576,0),MATCH((CUADRO!G$5&amp;$E1179),'Hoja de Trabajo para listado'!$CD$151:$DC$151,0)),0)</f>
        <v>9793096.4600000009</v>
      </c>
      <c r="H1179" s="243">
        <f ca="1">+IFERROR(INDEX('Hoja de Trabajo para listado'!$A$155:$Z$1048576,MATCH($A1179,'Hoja de Trabajo para listado'!$A$155:$A$1048576,0),MATCH((CUADRO!H$5&amp;$E1179),'Hoja de Trabajo para listado'!$A$151:$Z$151,0)),0)+IFERROR(INDEX('Hoja de Trabajo para listado'!$AB$155:$BA$1048576,MATCH($A1179,'Hoja de Trabajo para listado'!$AB$155:$AB$1048576,0),MATCH((CUADRO!H$5&amp;$E1179),'Hoja de Trabajo para listado'!$AB$151:$BA$151,0)),0)+IFERROR(INDEX('Hoja de Trabajo para listado'!$BC$155:$CB$1048576,MATCH($A1179,'Hoja de Trabajo para listado'!$BC$155:$BC$1048576,0),MATCH((CUADRO!H$5&amp;$E1179),'Hoja de Trabajo para listado'!$BC$151:$CB$151,0)),0)+IFERROR(INDEX('Hoja de Trabajo para listado'!$DE$153:$DG$274,MATCH($A1179,'Hoja de Trabajo para listado'!$DE$153:$DE$1048576,0),MATCH((CUADRO!H$5&amp;$E1179),'Hoja de Trabajo para listado'!$DE$151:$DG$151,0)),0)+IFERROR(INDEX('Hoja de Trabajo para listado'!$CD$155:$DC$1048576,MATCH($A1179,'Hoja de Trabajo para listado'!$CD$155:$CD$1048576,0),MATCH((CUADRO!H$5&amp;$E1179),'Hoja de Trabajo para listado'!$CD$151:$DC$151,0)),0)</f>
        <v>0</v>
      </c>
      <c r="I1179" s="243">
        <f ca="1">+IFERROR(INDEX('Hoja de Trabajo para listado'!$A$155:$Z$1048576,MATCH($A1179,'Hoja de Trabajo para listado'!$A$155:$A$1048576,0),MATCH((CUADRO!I$5&amp;$E1179),'Hoja de Trabajo para listado'!$A$151:$Z$151,0)),0)+IFERROR(INDEX('Hoja de Trabajo para listado'!$AB$155:$BA$1048576,MATCH($A1179,'Hoja de Trabajo para listado'!$AB$155:$AB$1048576,0),MATCH((CUADRO!I$5&amp;$E1179),'Hoja de Trabajo para listado'!$AB$151:$BA$151,0)),0)+IFERROR(INDEX('Hoja de Trabajo para listado'!$BC$155:$CB$1048576,MATCH($A1179,'Hoja de Trabajo para listado'!$BC$155:$BC$1048576,0),MATCH((CUADRO!I$5&amp;$E1179),'Hoja de Trabajo para listado'!$BC$151:$CB$151,0)),0)+IFERROR(INDEX('Hoja de Trabajo para listado'!$DE$153:$DG$274,MATCH($A1179,'Hoja de Trabajo para listado'!$DE$153:$DE$1048576,0),MATCH((CUADRO!I$5&amp;$E1179),'Hoja de Trabajo para listado'!$DE$151:$DG$151,0)),0)+IFERROR(INDEX('Hoja de Trabajo para listado'!$CD$155:$DC$1048576,MATCH($A1179,'Hoja de Trabajo para listado'!$CD$155:$CD$1048576,0),MATCH((CUADRO!I$5&amp;$E1179),'Hoja de Trabajo para listado'!$CD$151:$DC$151,0)),0)</f>
        <v>0</v>
      </c>
      <c r="J1179" s="243">
        <f ca="1">+IFERROR(INDEX('Hoja de Trabajo para listado'!$A$155:$Z$1048576,MATCH($A1179,'Hoja de Trabajo para listado'!$A$155:$A$1048576,0),MATCH((CUADRO!J$5&amp;$E1179),'Hoja de Trabajo para listado'!$A$151:$Z$151,0)),0)+IFERROR(INDEX('Hoja de Trabajo para listado'!$AB$155:$BA$1048576,MATCH($A1179,'Hoja de Trabajo para listado'!$AB$155:$AB$1048576,0),MATCH((CUADRO!J$5&amp;$E1179),'Hoja de Trabajo para listado'!$AB$151:$BA$151,0)),0)+IFERROR(INDEX('Hoja de Trabajo para listado'!$BC$155:$CB$1048576,MATCH($A1179,'Hoja de Trabajo para listado'!$BC$155:$BC$1048576,0),MATCH((CUADRO!J$5&amp;$E1179),'Hoja de Trabajo para listado'!$BC$151:$CB$151,0)),0)+IFERROR(INDEX('Hoja de Trabajo para listado'!$DE$153:$DG$274,MATCH($A1179,'Hoja de Trabajo para listado'!$DE$153:$DE$1048576,0),MATCH((CUADRO!J$5&amp;$E1179),'Hoja de Trabajo para listado'!$DE$151:$DG$151,0)),0)+IFERROR(INDEX('Hoja de Trabajo para listado'!$CD$155:$DC$1048576,MATCH($A1179,'Hoja de Trabajo para listado'!$CD$155:$CD$1048576,0),MATCH((CUADRO!J$5&amp;$E1179),'Hoja de Trabajo para listado'!$CD$151:$DC$151,0)),0)</f>
        <v>0</v>
      </c>
      <c r="K1179" s="243">
        <f ca="1">+IFERROR(INDEX('Hoja de Trabajo para listado'!$A$155:$Z$1048576,MATCH($A1179,'Hoja de Trabajo para listado'!$A$155:$A$1048576,0),MATCH((CUADRO!K$5&amp;$E1179),'Hoja de Trabajo para listado'!$A$151:$Z$151,0)),0)+IFERROR(INDEX('Hoja de Trabajo para listado'!$AB$155:$BA$1048576,MATCH($A1179,'Hoja de Trabajo para listado'!$AB$155:$AB$1048576,0),MATCH((CUADRO!K$5&amp;$E1179),'Hoja de Trabajo para listado'!$AB$151:$BA$151,0)),0)+IFERROR(INDEX('Hoja de Trabajo para listado'!$BC$155:$CB$1048576,MATCH($A1179,'Hoja de Trabajo para listado'!$BC$155:$BC$1048576,0),MATCH((CUADRO!K$5&amp;$E1179),'Hoja de Trabajo para listado'!$BC$151:$CB$151,0)),0)+IFERROR(INDEX('Hoja de Trabajo para listado'!$DE$153:$DG$274,MATCH($A1179,'Hoja de Trabajo para listado'!$DE$153:$DE$1048576,0),MATCH((CUADRO!K$5&amp;$E1179),'Hoja de Trabajo para listado'!$DE$151:$DG$151,0)),0)+IFERROR(INDEX('Hoja de Trabajo para listado'!$CD$155:$DC$1048576,MATCH($A1179,'Hoja de Trabajo para listado'!$CD$155:$CD$1048576,0),MATCH((CUADRO!K$5&amp;$E1179),'Hoja de Trabajo para listado'!$CD$151:$DC$151,0)),0)</f>
        <v>0</v>
      </c>
      <c r="L1179" s="243">
        <f ca="1">+IFERROR(INDEX('Hoja de Trabajo para listado'!$A$155:$Z$1048576,MATCH($A1179,'Hoja de Trabajo para listado'!$A$155:$A$1048576,0),MATCH((CUADRO!L$5&amp;$E1179),'Hoja de Trabajo para listado'!$A$151:$Z$151,0)),0)+IFERROR(INDEX('Hoja de Trabajo para listado'!$AB$155:$BA$1048576,MATCH($A1179,'Hoja de Trabajo para listado'!$AB$155:$AB$1048576,0),MATCH((CUADRO!L$5&amp;$E1179),'Hoja de Trabajo para listado'!$AB$151:$BA$151,0)),0)+IFERROR(INDEX('Hoja de Trabajo para listado'!$BC$155:$CB$1048576,MATCH($A1179,'Hoja de Trabajo para listado'!$BC$155:$BC$1048576,0),MATCH((CUADRO!L$5&amp;$E1179),'Hoja de Trabajo para listado'!$BC$151:$CB$151,0)),0)+IFERROR(INDEX('Hoja de Trabajo para listado'!$DE$153:$DG$274,MATCH($A1179,'Hoja de Trabajo para listado'!$DE$153:$DE$1048576,0),MATCH((CUADRO!L$5&amp;$E1179),'Hoja de Trabajo para listado'!$DE$151:$DG$151,0)),0)+IFERROR(INDEX('Hoja de Trabajo para listado'!$CD$155:$DC$1048576,MATCH($A1179,'Hoja de Trabajo para listado'!$CD$155:$CD$1048576,0),MATCH((CUADRO!L$5&amp;$E1179),'Hoja de Trabajo para listado'!$CD$151:$DC$151,0)),0)</f>
        <v>0</v>
      </c>
      <c r="M1179" s="243">
        <f ca="1">+IFERROR(INDEX('Hoja de Trabajo para listado'!$A$155:$Z$1048576,MATCH($A1179,'Hoja de Trabajo para listado'!$A$155:$A$1048576,0),MATCH((CUADRO!M$5&amp;$E1179),'Hoja de Trabajo para listado'!$A$151:$Z$151,0)),0)+IFERROR(INDEX('Hoja de Trabajo para listado'!$AB$155:$BA$1048576,MATCH($A1179,'Hoja de Trabajo para listado'!$AB$155:$AB$1048576,0),MATCH((CUADRO!M$5&amp;$E1179),'Hoja de Trabajo para listado'!$AB$151:$BA$151,0)),0)+IFERROR(INDEX('Hoja de Trabajo para listado'!$BC$155:$CB$1048576,MATCH($A1179,'Hoja de Trabajo para listado'!$BC$155:$BC$1048576,0),MATCH((CUADRO!M$5&amp;$E1179),'Hoja de Trabajo para listado'!$BC$151:$CB$151,0)),0)+IFERROR(INDEX('Hoja de Trabajo para listado'!$DE$153:$DG$274,MATCH($A1179,'Hoja de Trabajo para listado'!$DE$153:$DE$1048576,0),MATCH((CUADRO!M$5&amp;$E1179),'Hoja de Trabajo para listado'!$DE$151:$DG$151,0)),0)+IFERROR(INDEX('Hoja de Trabajo para listado'!$CD$155:$DC$1048576,MATCH($A1179,'Hoja de Trabajo para listado'!$CD$155:$CD$1048576,0),MATCH((CUADRO!M$5&amp;$E1179),'Hoja de Trabajo para listado'!$CD$151:$DC$151,0)),0)</f>
        <v>0</v>
      </c>
      <c r="N1179" s="243">
        <f ca="1">+IFERROR(INDEX('Hoja de Trabajo para listado'!$A$155:$Z$1048576,MATCH($A1179,'Hoja de Trabajo para listado'!$A$155:$A$1048576,0),MATCH((CUADRO!N$5&amp;$E1179),'Hoja de Trabajo para listado'!$A$151:$Z$151,0)),0)+IFERROR(INDEX('Hoja de Trabajo para listado'!$AB$155:$BA$1048576,MATCH($A1179,'Hoja de Trabajo para listado'!$AB$155:$AB$1048576,0),MATCH((CUADRO!N$5&amp;$E1179),'Hoja de Trabajo para listado'!$AB$151:$BA$151,0)),0)+IFERROR(INDEX('Hoja de Trabajo para listado'!$BC$155:$CB$1048576,MATCH($A1179,'Hoja de Trabajo para listado'!$BC$155:$BC$1048576,0),MATCH((CUADRO!N$5&amp;$E1179),'Hoja de Trabajo para listado'!$BC$151:$CB$151,0)),0)+IFERROR(INDEX('Hoja de Trabajo para listado'!$DE$153:$DG$274,MATCH($A1179,'Hoja de Trabajo para listado'!$DE$153:$DE$1048576,0),MATCH((CUADRO!N$5&amp;$E1179),'Hoja de Trabajo para listado'!$DE$151:$DG$151,0)),0)+IFERROR(INDEX('Hoja de Trabajo para listado'!$CD$155:$DC$1048576,MATCH($A1179,'Hoja de Trabajo para listado'!$CD$155:$CD$1048576,0),MATCH((CUADRO!N$5&amp;$E1179),'Hoja de Trabajo para listado'!$CD$151:$DC$151,0)),0)</f>
        <v>0</v>
      </c>
      <c r="O1179" s="243">
        <f ca="1">+IFERROR(INDEX('Hoja de Trabajo para listado'!$A$155:$Z$1048576,MATCH($A1179,'Hoja de Trabajo para listado'!$A$155:$A$1048576,0),MATCH((CUADRO!O$5&amp;$E1179),'Hoja de Trabajo para listado'!$A$151:$Z$151,0)),0)+IFERROR(INDEX('Hoja de Trabajo para listado'!$AB$155:$BA$1048576,MATCH($A1179,'Hoja de Trabajo para listado'!$AB$155:$AB$1048576,0),MATCH((CUADRO!O$5&amp;$E1179),'Hoja de Trabajo para listado'!$AB$151:$BA$151,0)),0)+IFERROR(INDEX('Hoja de Trabajo para listado'!$BC$155:$CB$1048576,MATCH($A1179,'Hoja de Trabajo para listado'!$BC$155:$BC$1048576,0),MATCH((CUADRO!O$5&amp;$E1179),'Hoja de Trabajo para listado'!$BC$151:$CB$151,0)),0)+IFERROR(INDEX('Hoja de Trabajo para listado'!$DE$153:$DG$274,MATCH($A1179,'Hoja de Trabajo para listado'!$DE$153:$DE$1048576,0),MATCH((CUADRO!O$5&amp;$E1179),'Hoja de Trabajo para listado'!$DE$151:$DG$151,0)),0)+IFERROR(INDEX('Hoja de Trabajo para listado'!$CD$155:$DC$1048576,MATCH($A1179,'Hoja de Trabajo para listado'!$CD$155:$CD$1048576,0),MATCH((CUADRO!O$5&amp;$E1179),'Hoja de Trabajo para listado'!$CD$151:$DC$151,0)),0)</f>
        <v>0</v>
      </c>
      <c r="P1179" s="243">
        <f ca="1">+IFERROR(INDEX('Hoja de Trabajo para listado'!$A$155:$Z$1048576,MATCH($A1179,'Hoja de Trabajo para listado'!$A$155:$A$1048576,0),MATCH((CUADRO!P$5&amp;$E1179),'Hoja de Trabajo para listado'!$A$151:$Z$151,0)),0)+IFERROR(INDEX('Hoja de Trabajo para listado'!$AB$155:$BA$1048576,MATCH($A1179,'Hoja de Trabajo para listado'!$AB$155:$AB$1048576,0),MATCH((CUADRO!P$5&amp;$E1179),'Hoja de Trabajo para listado'!$AB$151:$BA$151,0)),0)+IFERROR(INDEX('Hoja de Trabajo para listado'!$BC$155:$CB$1048576,MATCH($A1179,'Hoja de Trabajo para listado'!$BC$155:$BC$1048576,0),MATCH((CUADRO!P$5&amp;$E1179),'Hoja de Trabajo para listado'!$BC$151:$CB$151,0)),0)+IFERROR(INDEX('Hoja de Trabajo para listado'!$DE$153:$DG$274,MATCH($A1179,'Hoja de Trabajo para listado'!$DE$153:$DE$1048576,0),MATCH((CUADRO!P$5&amp;$E1179),'Hoja de Trabajo para listado'!$DE$151:$DG$151,0)),0)+IFERROR(INDEX('Hoja de Trabajo para listado'!$CD$155:$DC$1048576,MATCH($A1179,'Hoja de Trabajo para listado'!$CD$155:$CD$1048576,0),MATCH((CUADRO!P$5&amp;$E1179),'Hoja de Trabajo para listado'!$CD$151:$DC$151,0)),0)</f>
        <v>0</v>
      </c>
      <c r="Q1179" s="243">
        <f ca="1">+IFERROR(INDEX('Hoja de Trabajo para listado'!$A$155:$Z$1048576,MATCH($A1179,'Hoja de Trabajo para listado'!$A$155:$A$1048576,0),MATCH((CUADRO!Q$5&amp;$E1179),'Hoja de Trabajo para listado'!$A$151:$Z$151,0)),0)+IFERROR(INDEX('Hoja de Trabajo para listado'!$AB$155:$BA$1048576,MATCH($A1179,'Hoja de Trabajo para listado'!$AB$155:$AB$1048576,0),MATCH((CUADRO!Q$5&amp;$E1179),'Hoja de Trabajo para listado'!$AB$151:$BA$151,0)),0)+IFERROR(INDEX('Hoja de Trabajo para listado'!$BC$155:$CB$1048576,MATCH($A1179,'Hoja de Trabajo para listado'!$BC$155:$BC$1048576,0),MATCH((CUADRO!Q$5&amp;$E1179),'Hoja de Trabajo para listado'!$BC$151:$CB$151,0)),0)+IFERROR(INDEX('Hoja de Trabajo para listado'!$DE$153:$DG$274,MATCH($A1179,'Hoja de Trabajo para listado'!$DE$153:$DE$1048576,0),MATCH((CUADRO!Q$5&amp;$E1179),'Hoja de Trabajo para listado'!$DE$151:$DG$151,0)),0)+IFERROR(INDEX('Hoja de Trabajo para listado'!$CD$155:$DC$1048576,MATCH($A1179,'Hoja de Trabajo para listado'!$CD$155:$CD$1048576,0),MATCH((CUADRO!Q$5&amp;$E1179),'Hoja de Trabajo para listado'!$CD$151:$DC$151,0)),0)</f>
        <v>0</v>
      </c>
      <c r="R1179" s="243">
        <f t="shared" ca="1" si="39"/>
        <v>38493786.230000004</v>
      </c>
      <c r="S1179" s="243">
        <f ca="1">+R1178+R1179</f>
        <v>38493786.230000004</v>
      </c>
      <c r="T1179" s="243">
        <f ca="1">+S1179</f>
        <v>38493786.230000004</v>
      </c>
      <c r="U1179" s="242">
        <f t="shared" si="40"/>
        <v>2</v>
      </c>
      <c r="V1179" s="333" t="str">
        <f>+VLOOKUP(A1179,bd_lista!$A$3:$E$590,5,FALSE)</f>
        <v>Órgano Ejecutivo</v>
      </c>
      <c r="W1179" s="384"/>
      <c r="X1179" s="242" t="str">
        <f>+A1179</f>
        <v>99 - 04</v>
      </c>
      <c r="Y1179" s="242" t="str">
        <f>+VLOOKUP(X1179,bd_lista!$A$3:$C$590,3,FALSE)</f>
        <v>Dirección General de Administración y Finanzas Territoriales</v>
      </c>
      <c r="Z1179" s="292"/>
      <c r="AA1179" s="246"/>
    </row>
    <row r="1180" spans="1:27">
      <c r="D1180" s="336"/>
    </row>
  </sheetData>
  <autoFilter ref="A5:AA1179" xr:uid="{E5FFFC49-AB01-4026-894C-A597054DDD30}">
    <filterColumn colId="19">
      <filters>
        <filter val="1,034,345.97"/>
        <filter val="1,072,830.09"/>
        <filter val="1,100.00"/>
        <filter val="1,154.20"/>
        <filter val="1,233,045.60"/>
        <filter val="1,410,850.77"/>
        <filter val="1,483,920.00"/>
        <filter val="1,512.80"/>
        <filter val="1,532,348.64"/>
        <filter val="1,545,823.54"/>
        <filter val="1,572,712.50"/>
        <filter val="1,645,352,961.09"/>
        <filter val="11,424,536.95"/>
        <filter val="11,688.47"/>
        <filter val="117,427.64"/>
        <filter val="12,536.80"/>
        <filter val="12,650,343.07"/>
        <filter val="12,674.21"/>
        <filter val="12.14"/>
        <filter val="13,297,718.95"/>
        <filter val="158,858.14"/>
        <filter val="16,971.27"/>
        <filter val="17,785,831.45"/>
        <filter val="18,228.06"/>
        <filter val="18,478,592.49"/>
        <filter val="185.50"/>
        <filter val="190.00"/>
        <filter val="2,031,687.93"/>
        <filter val="2,179,703.86"/>
        <filter val="2,294,550.76"/>
        <filter val="2,664,378.54"/>
        <filter val="20,251,454.45"/>
        <filter val="20,435.97"/>
        <filter val="20,678,408.42"/>
        <filter val="208,604.00"/>
        <filter val="216,657.84"/>
        <filter val="25,325,187.25"/>
        <filter val="251,127.56"/>
        <filter val="3,023,661.15"/>
        <filter val="3,092,436.35"/>
        <filter val="3,097.91"/>
        <filter val="3,152,697.81"/>
        <filter val="3,177,201.60"/>
        <filter val="3,389.16"/>
        <filter val="3,670.16"/>
        <filter val="3,937,862.45"/>
        <filter val="3,998.12"/>
        <filter val="30,609,684.05"/>
        <filter val="314,574.48"/>
        <filter val="32,277,572.98"/>
        <filter val="34,263.00"/>
        <filter val="34,314,362.50"/>
        <filter val="37,808.65"/>
        <filter val="371,811.38"/>
        <filter val="38,493,786.23"/>
        <filter val="4,004,855.74"/>
        <filter val="4,297,359.46"/>
        <filter val="4,391,114.71"/>
        <filter val="4,494,324.85"/>
        <filter val="4,575,221.07"/>
        <filter val="40,011.00"/>
        <filter val="40,599.20"/>
        <filter val="41,242,712.71"/>
        <filter val="414.00"/>
        <filter val="43,486.28"/>
        <filter val="46,446.27"/>
        <filter val="480.00"/>
        <filter val="5,367.28"/>
        <filter val="5,379,673.41"/>
        <filter val="5,789.22"/>
        <filter val="500,806.00"/>
        <filter val="506,014.67"/>
        <filter val="563,294.26"/>
        <filter val="57,953.30"/>
        <filter val="58,867.96"/>
        <filter val="584,628,838.38"/>
        <filter val="6,322,900.97"/>
        <filter val="60.00"/>
        <filter val="618,835,944.39"/>
        <filter val="636,441.72"/>
        <filter val="67,434.05"/>
        <filter val="7,206,047.13"/>
        <filter val="7,672,376.65"/>
        <filter val="70.00"/>
        <filter val="703,252.23"/>
        <filter val="705,788,806.37"/>
        <filter val="77,630.64"/>
        <filter val="8,390,297.43"/>
        <filter val="8,652,719.27"/>
        <filter val="8,999,948.42"/>
        <filter val="804,065.10"/>
        <filter val="81,643,296.58"/>
        <filter val="823,139.99"/>
        <filter val="830,087.00"/>
        <filter val="835.97"/>
        <filter val="844.00"/>
        <filter val="9,357,382.70"/>
        <filter val="9,476,261.31"/>
        <filter val="9,773.16"/>
        <filter val="9,879,762.37"/>
        <filter val="901,116.88"/>
        <filter val="932,311.76"/>
        <filter val="95,940.90"/>
        <filter val="95.00"/>
        <filter val="950.00"/>
        <filter val="959,385.50"/>
        <filter val="973,627.66"/>
        <filter val="985,438.34"/>
      </filters>
    </filterColumn>
    <filterColumn colId="21">
      <filters>
        <filter val="Empresas Nacionales"/>
        <filter val="Instituciones Descentralizadas"/>
        <filter val="Órgano Ejecutivo"/>
      </filters>
    </filterColumn>
  </autoFilter>
  <sortState xmlns:xlrd2="http://schemas.microsoft.com/office/spreadsheetml/2017/richdata2" ref="A6:AA1179">
    <sortCondition ref="A6:A1179"/>
  </sortState>
  <mergeCells count="1761">
    <mergeCell ref="B68:B69"/>
    <mergeCell ref="B70:B71"/>
    <mergeCell ref="B72:B73"/>
    <mergeCell ref="B74:B75"/>
    <mergeCell ref="B76:B77"/>
    <mergeCell ref="B78:B79"/>
    <mergeCell ref="B56:B57"/>
    <mergeCell ref="B58:B59"/>
    <mergeCell ref="B60:B61"/>
    <mergeCell ref="B62:B63"/>
    <mergeCell ref="B64:B65"/>
    <mergeCell ref="B66:B67"/>
    <mergeCell ref="B30:B31"/>
    <mergeCell ref="B32:B33"/>
    <mergeCell ref="B48:B49"/>
    <mergeCell ref="B50:B51"/>
    <mergeCell ref="B52:B53"/>
    <mergeCell ref="B54:B55"/>
    <mergeCell ref="B42:B43"/>
    <mergeCell ref="B44:B45"/>
    <mergeCell ref="B46:B47"/>
    <mergeCell ref="B104:B105"/>
    <mergeCell ref="B106:B107"/>
    <mergeCell ref="B108:B109"/>
    <mergeCell ref="B110:B111"/>
    <mergeCell ref="B112:B113"/>
    <mergeCell ref="B114:B115"/>
    <mergeCell ref="B92:B93"/>
    <mergeCell ref="B94:B95"/>
    <mergeCell ref="B96:B97"/>
    <mergeCell ref="B98:B99"/>
    <mergeCell ref="B100:B101"/>
    <mergeCell ref="B102:B103"/>
    <mergeCell ref="B80:B81"/>
    <mergeCell ref="B82:B83"/>
    <mergeCell ref="B84:B85"/>
    <mergeCell ref="B86:B87"/>
    <mergeCell ref="B88:B89"/>
    <mergeCell ref="B90:B91"/>
    <mergeCell ref="B140:B141"/>
    <mergeCell ref="B142:B143"/>
    <mergeCell ref="B144:B145"/>
    <mergeCell ref="B146:B147"/>
    <mergeCell ref="B148:B149"/>
    <mergeCell ref="B150:B151"/>
    <mergeCell ref="B128:B129"/>
    <mergeCell ref="B130:B131"/>
    <mergeCell ref="B132:B133"/>
    <mergeCell ref="B134:B135"/>
    <mergeCell ref="B136:B137"/>
    <mergeCell ref="B138:B139"/>
    <mergeCell ref="B116:B117"/>
    <mergeCell ref="B118:B119"/>
    <mergeCell ref="B120:B121"/>
    <mergeCell ref="B122:B123"/>
    <mergeCell ref="B124:B125"/>
    <mergeCell ref="B126:B127"/>
    <mergeCell ref="B176:B177"/>
    <mergeCell ref="B178:B179"/>
    <mergeCell ref="B180:B181"/>
    <mergeCell ref="B182:B183"/>
    <mergeCell ref="B184:B185"/>
    <mergeCell ref="B186:B187"/>
    <mergeCell ref="B164:B165"/>
    <mergeCell ref="B166:B167"/>
    <mergeCell ref="B168:B169"/>
    <mergeCell ref="B170:B171"/>
    <mergeCell ref="B172:B173"/>
    <mergeCell ref="B174:B175"/>
    <mergeCell ref="B152:B153"/>
    <mergeCell ref="B154:B155"/>
    <mergeCell ref="B156:B157"/>
    <mergeCell ref="B158:B159"/>
    <mergeCell ref="B160:B161"/>
    <mergeCell ref="B162:B163"/>
    <mergeCell ref="B212:B213"/>
    <mergeCell ref="B214:B215"/>
    <mergeCell ref="B216:B217"/>
    <mergeCell ref="B218:B219"/>
    <mergeCell ref="B220:B221"/>
    <mergeCell ref="B222:B223"/>
    <mergeCell ref="B200:B201"/>
    <mergeCell ref="B202:B203"/>
    <mergeCell ref="B204:B205"/>
    <mergeCell ref="B206:B207"/>
    <mergeCell ref="B208:B209"/>
    <mergeCell ref="B210:B211"/>
    <mergeCell ref="B188:B189"/>
    <mergeCell ref="B190:B191"/>
    <mergeCell ref="B192:B193"/>
    <mergeCell ref="B194:B195"/>
    <mergeCell ref="B196:B197"/>
    <mergeCell ref="B198:B199"/>
    <mergeCell ref="B248:B249"/>
    <mergeCell ref="B250:B251"/>
    <mergeCell ref="B252:B253"/>
    <mergeCell ref="B254:B255"/>
    <mergeCell ref="B256:B257"/>
    <mergeCell ref="B258:B259"/>
    <mergeCell ref="B236:B237"/>
    <mergeCell ref="B238:B239"/>
    <mergeCell ref="B240:B241"/>
    <mergeCell ref="B242:B243"/>
    <mergeCell ref="B244:B245"/>
    <mergeCell ref="B246:B247"/>
    <mergeCell ref="B224:B225"/>
    <mergeCell ref="B226:B227"/>
    <mergeCell ref="B228:B229"/>
    <mergeCell ref="B230:B231"/>
    <mergeCell ref="B232:B233"/>
    <mergeCell ref="B234:B235"/>
    <mergeCell ref="B284:B285"/>
    <mergeCell ref="B286:B287"/>
    <mergeCell ref="B288:B289"/>
    <mergeCell ref="B290:B291"/>
    <mergeCell ref="B292:B293"/>
    <mergeCell ref="B294:B295"/>
    <mergeCell ref="B272:B273"/>
    <mergeCell ref="B274:B275"/>
    <mergeCell ref="B276:B277"/>
    <mergeCell ref="B278:B279"/>
    <mergeCell ref="B280:B281"/>
    <mergeCell ref="B282:B283"/>
    <mergeCell ref="B260:B261"/>
    <mergeCell ref="B262:B263"/>
    <mergeCell ref="B264:B265"/>
    <mergeCell ref="B266:B267"/>
    <mergeCell ref="B268:B269"/>
    <mergeCell ref="B270:B271"/>
    <mergeCell ref="B320:B321"/>
    <mergeCell ref="B322:B323"/>
    <mergeCell ref="B324:B325"/>
    <mergeCell ref="B326:B327"/>
    <mergeCell ref="B328:B329"/>
    <mergeCell ref="B330:B331"/>
    <mergeCell ref="B308:B309"/>
    <mergeCell ref="B310:B311"/>
    <mergeCell ref="B312:B313"/>
    <mergeCell ref="B314:B315"/>
    <mergeCell ref="B316:B317"/>
    <mergeCell ref="B318:B319"/>
    <mergeCell ref="B296:B297"/>
    <mergeCell ref="B298:B299"/>
    <mergeCell ref="B300:B301"/>
    <mergeCell ref="B302:B303"/>
    <mergeCell ref="B304:B305"/>
    <mergeCell ref="B306:B307"/>
    <mergeCell ref="B356:B357"/>
    <mergeCell ref="B358:B359"/>
    <mergeCell ref="B360:B361"/>
    <mergeCell ref="B362:B363"/>
    <mergeCell ref="B364:B365"/>
    <mergeCell ref="B366:B367"/>
    <mergeCell ref="B344:B345"/>
    <mergeCell ref="B346:B347"/>
    <mergeCell ref="B348:B349"/>
    <mergeCell ref="B350:B351"/>
    <mergeCell ref="B352:B353"/>
    <mergeCell ref="B354:B355"/>
    <mergeCell ref="B332:B333"/>
    <mergeCell ref="B334:B335"/>
    <mergeCell ref="B336:B337"/>
    <mergeCell ref="B338:B339"/>
    <mergeCell ref="B340:B341"/>
    <mergeCell ref="B342:B343"/>
    <mergeCell ref="B392:B393"/>
    <mergeCell ref="B394:B395"/>
    <mergeCell ref="B396:B397"/>
    <mergeCell ref="B398:B399"/>
    <mergeCell ref="B400:B401"/>
    <mergeCell ref="B402:B403"/>
    <mergeCell ref="B380:B381"/>
    <mergeCell ref="B382:B383"/>
    <mergeCell ref="B384:B385"/>
    <mergeCell ref="B386:B387"/>
    <mergeCell ref="B388:B389"/>
    <mergeCell ref="B390:B391"/>
    <mergeCell ref="B368:B369"/>
    <mergeCell ref="B370:B371"/>
    <mergeCell ref="B372:B373"/>
    <mergeCell ref="B374:B375"/>
    <mergeCell ref="B376:B377"/>
    <mergeCell ref="B378:B379"/>
    <mergeCell ref="B428:B429"/>
    <mergeCell ref="B430:B431"/>
    <mergeCell ref="B432:B433"/>
    <mergeCell ref="B434:B435"/>
    <mergeCell ref="B436:B437"/>
    <mergeCell ref="B438:B439"/>
    <mergeCell ref="B416:B417"/>
    <mergeCell ref="B418:B419"/>
    <mergeCell ref="B420:B421"/>
    <mergeCell ref="B422:B423"/>
    <mergeCell ref="B424:B425"/>
    <mergeCell ref="B426:B427"/>
    <mergeCell ref="B404:B405"/>
    <mergeCell ref="B406:B407"/>
    <mergeCell ref="B408:B409"/>
    <mergeCell ref="B410:B411"/>
    <mergeCell ref="B412:B413"/>
    <mergeCell ref="B414:B415"/>
    <mergeCell ref="B464:B465"/>
    <mergeCell ref="B466:B467"/>
    <mergeCell ref="B468:B469"/>
    <mergeCell ref="B470:B471"/>
    <mergeCell ref="B472:B473"/>
    <mergeCell ref="B474:B475"/>
    <mergeCell ref="B452:B453"/>
    <mergeCell ref="B454:B455"/>
    <mergeCell ref="B456:B457"/>
    <mergeCell ref="B458:B459"/>
    <mergeCell ref="B460:B461"/>
    <mergeCell ref="B462:B463"/>
    <mergeCell ref="B440:B441"/>
    <mergeCell ref="B442:B443"/>
    <mergeCell ref="B444:B445"/>
    <mergeCell ref="B446:B447"/>
    <mergeCell ref="B448:B449"/>
    <mergeCell ref="B450:B451"/>
    <mergeCell ref="B500:B501"/>
    <mergeCell ref="B502:B503"/>
    <mergeCell ref="B504:B505"/>
    <mergeCell ref="B506:B507"/>
    <mergeCell ref="B508:B509"/>
    <mergeCell ref="B510:B511"/>
    <mergeCell ref="B488:B489"/>
    <mergeCell ref="B490:B491"/>
    <mergeCell ref="B492:B493"/>
    <mergeCell ref="B494:B495"/>
    <mergeCell ref="B496:B497"/>
    <mergeCell ref="B498:B499"/>
    <mergeCell ref="B476:B477"/>
    <mergeCell ref="B478:B479"/>
    <mergeCell ref="B480:B481"/>
    <mergeCell ref="B482:B483"/>
    <mergeCell ref="B484:B485"/>
    <mergeCell ref="B486:B487"/>
    <mergeCell ref="B536:B537"/>
    <mergeCell ref="B538:B539"/>
    <mergeCell ref="B540:B541"/>
    <mergeCell ref="B542:B543"/>
    <mergeCell ref="B544:B545"/>
    <mergeCell ref="B546:B547"/>
    <mergeCell ref="B524:B525"/>
    <mergeCell ref="B526:B527"/>
    <mergeCell ref="B528:B529"/>
    <mergeCell ref="B530:B531"/>
    <mergeCell ref="B532:B533"/>
    <mergeCell ref="B534:B535"/>
    <mergeCell ref="B512:B513"/>
    <mergeCell ref="B514:B515"/>
    <mergeCell ref="B516:B517"/>
    <mergeCell ref="B518:B519"/>
    <mergeCell ref="B520:B521"/>
    <mergeCell ref="B522:B523"/>
    <mergeCell ref="B572:B573"/>
    <mergeCell ref="B574:B575"/>
    <mergeCell ref="B576:B577"/>
    <mergeCell ref="B578:B579"/>
    <mergeCell ref="B580:B581"/>
    <mergeCell ref="B582:B583"/>
    <mergeCell ref="B560:B561"/>
    <mergeCell ref="B562:B563"/>
    <mergeCell ref="B564:B565"/>
    <mergeCell ref="B566:B567"/>
    <mergeCell ref="B568:B569"/>
    <mergeCell ref="B570:B571"/>
    <mergeCell ref="B548:B549"/>
    <mergeCell ref="B550:B551"/>
    <mergeCell ref="B552:B553"/>
    <mergeCell ref="B554:B555"/>
    <mergeCell ref="B556:B557"/>
    <mergeCell ref="B558:B559"/>
    <mergeCell ref="B608:B609"/>
    <mergeCell ref="B610:B611"/>
    <mergeCell ref="B612:B613"/>
    <mergeCell ref="B614:B615"/>
    <mergeCell ref="B616:B617"/>
    <mergeCell ref="B618:B619"/>
    <mergeCell ref="B596:B597"/>
    <mergeCell ref="B598:B599"/>
    <mergeCell ref="B600:B601"/>
    <mergeCell ref="B602:B603"/>
    <mergeCell ref="B604:B605"/>
    <mergeCell ref="B606:B607"/>
    <mergeCell ref="B584:B585"/>
    <mergeCell ref="B586:B587"/>
    <mergeCell ref="B588:B589"/>
    <mergeCell ref="B590:B591"/>
    <mergeCell ref="B592:B593"/>
    <mergeCell ref="B594:B595"/>
    <mergeCell ref="B644:B645"/>
    <mergeCell ref="B646:B647"/>
    <mergeCell ref="B648:B649"/>
    <mergeCell ref="B650:B651"/>
    <mergeCell ref="B652:B653"/>
    <mergeCell ref="B654:B655"/>
    <mergeCell ref="B632:B633"/>
    <mergeCell ref="B634:B635"/>
    <mergeCell ref="B636:B637"/>
    <mergeCell ref="B638:B639"/>
    <mergeCell ref="B640:B641"/>
    <mergeCell ref="B642:B643"/>
    <mergeCell ref="B620:B621"/>
    <mergeCell ref="B622:B623"/>
    <mergeCell ref="B624:B625"/>
    <mergeCell ref="B626:B627"/>
    <mergeCell ref="B628:B629"/>
    <mergeCell ref="B630:B631"/>
    <mergeCell ref="B680:B681"/>
    <mergeCell ref="B682:B683"/>
    <mergeCell ref="B684:B685"/>
    <mergeCell ref="B686:B687"/>
    <mergeCell ref="B688:B689"/>
    <mergeCell ref="B690:B691"/>
    <mergeCell ref="B668:B669"/>
    <mergeCell ref="B670:B671"/>
    <mergeCell ref="B672:B673"/>
    <mergeCell ref="B674:B675"/>
    <mergeCell ref="B676:B677"/>
    <mergeCell ref="B678:B679"/>
    <mergeCell ref="B656:B657"/>
    <mergeCell ref="B658:B659"/>
    <mergeCell ref="B660:B661"/>
    <mergeCell ref="B662:B663"/>
    <mergeCell ref="B664:B665"/>
    <mergeCell ref="B666:B667"/>
    <mergeCell ref="B716:B717"/>
    <mergeCell ref="B718:B719"/>
    <mergeCell ref="B720:B721"/>
    <mergeCell ref="B722:B723"/>
    <mergeCell ref="B724:B725"/>
    <mergeCell ref="B726:B727"/>
    <mergeCell ref="B704:B705"/>
    <mergeCell ref="B706:B707"/>
    <mergeCell ref="B708:B709"/>
    <mergeCell ref="B710:B711"/>
    <mergeCell ref="B712:B713"/>
    <mergeCell ref="B714:B715"/>
    <mergeCell ref="B692:B693"/>
    <mergeCell ref="B694:B695"/>
    <mergeCell ref="B696:B697"/>
    <mergeCell ref="B698:B699"/>
    <mergeCell ref="B700:B701"/>
    <mergeCell ref="B702:B703"/>
    <mergeCell ref="B752:B753"/>
    <mergeCell ref="B754:B755"/>
    <mergeCell ref="B756:B757"/>
    <mergeCell ref="B758:B759"/>
    <mergeCell ref="B760:B761"/>
    <mergeCell ref="B762:B763"/>
    <mergeCell ref="B740:B741"/>
    <mergeCell ref="B742:B743"/>
    <mergeCell ref="B744:B745"/>
    <mergeCell ref="B746:B747"/>
    <mergeCell ref="B748:B749"/>
    <mergeCell ref="B750:B751"/>
    <mergeCell ref="B728:B729"/>
    <mergeCell ref="B730:B731"/>
    <mergeCell ref="B732:B733"/>
    <mergeCell ref="B734:B735"/>
    <mergeCell ref="B736:B737"/>
    <mergeCell ref="B738:B739"/>
    <mergeCell ref="B788:B789"/>
    <mergeCell ref="B790:B791"/>
    <mergeCell ref="B792:B793"/>
    <mergeCell ref="B794:B795"/>
    <mergeCell ref="B796:B797"/>
    <mergeCell ref="B798:B799"/>
    <mergeCell ref="B776:B777"/>
    <mergeCell ref="B778:B779"/>
    <mergeCell ref="B780:B781"/>
    <mergeCell ref="B782:B783"/>
    <mergeCell ref="B784:B785"/>
    <mergeCell ref="B786:B787"/>
    <mergeCell ref="B764:B765"/>
    <mergeCell ref="B766:B767"/>
    <mergeCell ref="B768:B769"/>
    <mergeCell ref="B770:B771"/>
    <mergeCell ref="B772:B773"/>
    <mergeCell ref="B774:B775"/>
    <mergeCell ref="B824:B825"/>
    <mergeCell ref="B826:B827"/>
    <mergeCell ref="B828:B829"/>
    <mergeCell ref="B830:B831"/>
    <mergeCell ref="B832:B833"/>
    <mergeCell ref="B834:B835"/>
    <mergeCell ref="B812:B813"/>
    <mergeCell ref="B814:B815"/>
    <mergeCell ref="B816:B817"/>
    <mergeCell ref="B818:B819"/>
    <mergeCell ref="B820:B821"/>
    <mergeCell ref="B822:B823"/>
    <mergeCell ref="B800:B801"/>
    <mergeCell ref="B802:B803"/>
    <mergeCell ref="B804:B805"/>
    <mergeCell ref="B806:B807"/>
    <mergeCell ref="B808:B809"/>
    <mergeCell ref="B810:B811"/>
    <mergeCell ref="B860:B861"/>
    <mergeCell ref="B862:B863"/>
    <mergeCell ref="B864:B865"/>
    <mergeCell ref="B866:B867"/>
    <mergeCell ref="B868:B869"/>
    <mergeCell ref="B870:B871"/>
    <mergeCell ref="B848:B849"/>
    <mergeCell ref="B850:B851"/>
    <mergeCell ref="B852:B853"/>
    <mergeCell ref="B854:B855"/>
    <mergeCell ref="B856:B857"/>
    <mergeCell ref="B858:B859"/>
    <mergeCell ref="B836:B837"/>
    <mergeCell ref="B838:B839"/>
    <mergeCell ref="B840:B841"/>
    <mergeCell ref="B842:B843"/>
    <mergeCell ref="B844:B845"/>
    <mergeCell ref="B846:B847"/>
    <mergeCell ref="B896:B897"/>
    <mergeCell ref="B898:B899"/>
    <mergeCell ref="B900:B901"/>
    <mergeCell ref="B902:B903"/>
    <mergeCell ref="B904:B905"/>
    <mergeCell ref="B906:B907"/>
    <mergeCell ref="B884:B885"/>
    <mergeCell ref="B886:B887"/>
    <mergeCell ref="B888:B889"/>
    <mergeCell ref="B890:B891"/>
    <mergeCell ref="B892:B893"/>
    <mergeCell ref="B894:B895"/>
    <mergeCell ref="B872:B873"/>
    <mergeCell ref="B874:B875"/>
    <mergeCell ref="B876:B877"/>
    <mergeCell ref="B878:B879"/>
    <mergeCell ref="B880:B881"/>
    <mergeCell ref="B882:B883"/>
    <mergeCell ref="B932:B933"/>
    <mergeCell ref="B934:B935"/>
    <mergeCell ref="B936:B937"/>
    <mergeCell ref="B938:B939"/>
    <mergeCell ref="B940:B941"/>
    <mergeCell ref="B942:B943"/>
    <mergeCell ref="B920:B921"/>
    <mergeCell ref="B922:B923"/>
    <mergeCell ref="B924:B925"/>
    <mergeCell ref="B926:B927"/>
    <mergeCell ref="B928:B929"/>
    <mergeCell ref="B930:B931"/>
    <mergeCell ref="B908:B909"/>
    <mergeCell ref="B910:B911"/>
    <mergeCell ref="B912:B913"/>
    <mergeCell ref="B914:B915"/>
    <mergeCell ref="B916:B917"/>
    <mergeCell ref="B918:B919"/>
    <mergeCell ref="B968:B969"/>
    <mergeCell ref="B970:B971"/>
    <mergeCell ref="B972:B973"/>
    <mergeCell ref="B974:B975"/>
    <mergeCell ref="B976:B977"/>
    <mergeCell ref="B978:B979"/>
    <mergeCell ref="B956:B957"/>
    <mergeCell ref="B958:B959"/>
    <mergeCell ref="B960:B961"/>
    <mergeCell ref="B962:B963"/>
    <mergeCell ref="B964:B965"/>
    <mergeCell ref="B966:B967"/>
    <mergeCell ref="B944:B945"/>
    <mergeCell ref="B946:B947"/>
    <mergeCell ref="B948:B949"/>
    <mergeCell ref="B950:B951"/>
    <mergeCell ref="B952:B953"/>
    <mergeCell ref="B954:B955"/>
    <mergeCell ref="B1004:B1005"/>
    <mergeCell ref="B1006:B1007"/>
    <mergeCell ref="B1008:B1009"/>
    <mergeCell ref="B1010:B1011"/>
    <mergeCell ref="B1012:B1013"/>
    <mergeCell ref="B1014:B1015"/>
    <mergeCell ref="B992:B993"/>
    <mergeCell ref="B994:B995"/>
    <mergeCell ref="B996:B997"/>
    <mergeCell ref="B998:B999"/>
    <mergeCell ref="B1000:B1001"/>
    <mergeCell ref="B1002:B1003"/>
    <mergeCell ref="B980:B981"/>
    <mergeCell ref="B982:B983"/>
    <mergeCell ref="B984:B985"/>
    <mergeCell ref="B986:B987"/>
    <mergeCell ref="B988:B989"/>
    <mergeCell ref="B990:B991"/>
    <mergeCell ref="B1040:B1041"/>
    <mergeCell ref="B1042:B1043"/>
    <mergeCell ref="B1044:B1045"/>
    <mergeCell ref="B1046:B1047"/>
    <mergeCell ref="B1048:B1049"/>
    <mergeCell ref="B1050:B1051"/>
    <mergeCell ref="B1028:B1029"/>
    <mergeCell ref="B1030:B1031"/>
    <mergeCell ref="B1032:B1033"/>
    <mergeCell ref="B1034:B1035"/>
    <mergeCell ref="B1036:B1037"/>
    <mergeCell ref="B1038:B1039"/>
    <mergeCell ref="B1016:B1017"/>
    <mergeCell ref="B1018:B1019"/>
    <mergeCell ref="B1020:B1021"/>
    <mergeCell ref="B1022:B1023"/>
    <mergeCell ref="B1024:B1025"/>
    <mergeCell ref="B1026:B1027"/>
    <mergeCell ref="B1096:B1097"/>
    <mergeCell ref="B1098:B1099"/>
    <mergeCell ref="B1076:B1077"/>
    <mergeCell ref="B1078:B1079"/>
    <mergeCell ref="B1080:B1081"/>
    <mergeCell ref="B1082:B1083"/>
    <mergeCell ref="B1084:B1085"/>
    <mergeCell ref="B1086:B1087"/>
    <mergeCell ref="B1064:B1065"/>
    <mergeCell ref="B1066:B1067"/>
    <mergeCell ref="B1068:B1069"/>
    <mergeCell ref="B1070:B1071"/>
    <mergeCell ref="B1072:B1073"/>
    <mergeCell ref="B1074:B1075"/>
    <mergeCell ref="B1052:B1053"/>
    <mergeCell ref="B1054:B1055"/>
    <mergeCell ref="B1056:B1057"/>
    <mergeCell ref="B1058:B1059"/>
    <mergeCell ref="B1060:B1061"/>
    <mergeCell ref="B1062:B1063"/>
    <mergeCell ref="B1136:B1137"/>
    <mergeCell ref="D30:D31"/>
    <mergeCell ref="D32:D33"/>
    <mergeCell ref="D48:D49"/>
    <mergeCell ref="D50:D51"/>
    <mergeCell ref="D52:D53"/>
    <mergeCell ref="D54:D55"/>
    <mergeCell ref="D56:D57"/>
    <mergeCell ref="D58:D59"/>
    <mergeCell ref="D60:D61"/>
    <mergeCell ref="B1124:B1125"/>
    <mergeCell ref="B1126:B1127"/>
    <mergeCell ref="B1128:B1129"/>
    <mergeCell ref="B1130:B1131"/>
    <mergeCell ref="B1132:B1133"/>
    <mergeCell ref="B1134:B1135"/>
    <mergeCell ref="B1112:B1113"/>
    <mergeCell ref="B1114:B1115"/>
    <mergeCell ref="B1116:B1117"/>
    <mergeCell ref="B1118:B1119"/>
    <mergeCell ref="B1120:B1121"/>
    <mergeCell ref="B1122:B1123"/>
    <mergeCell ref="B1100:B1101"/>
    <mergeCell ref="B1102:B1103"/>
    <mergeCell ref="B1104:B1105"/>
    <mergeCell ref="B1106:B1107"/>
    <mergeCell ref="B1108:B1109"/>
    <mergeCell ref="B1110:B1111"/>
    <mergeCell ref="B1088:B1089"/>
    <mergeCell ref="B1090:B1091"/>
    <mergeCell ref="B1092:B1093"/>
    <mergeCell ref="B1094:B1095"/>
    <mergeCell ref="D86:D87"/>
    <mergeCell ref="D88:D89"/>
    <mergeCell ref="D90:D91"/>
    <mergeCell ref="D92:D93"/>
    <mergeCell ref="D94:D95"/>
    <mergeCell ref="D96:D97"/>
    <mergeCell ref="D74:D75"/>
    <mergeCell ref="D76:D77"/>
    <mergeCell ref="D78:D79"/>
    <mergeCell ref="D80:D81"/>
    <mergeCell ref="D82:D83"/>
    <mergeCell ref="D84:D85"/>
    <mergeCell ref="D62:D63"/>
    <mergeCell ref="D64:D65"/>
    <mergeCell ref="D66:D67"/>
    <mergeCell ref="D68:D69"/>
    <mergeCell ref="D70:D71"/>
    <mergeCell ref="D72:D73"/>
    <mergeCell ref="D122:D123"/>
    <mergeCell ref="D124:D125"/>
    <mergeCell ref="D126:D127"/>
    <mergeCell ref="D128:D129"/>
    <mergeCell ref="D130:D131"/>
    <mergeCell ref="D132:D133"/>
    <mergeCell ref="D110:D111"/>
    <mergeCell ref="D112:D113"/>
    <mergeCell ref="D114:D115"/>
    <mergeCell ref="D116:D117"/>
    <mergeCell ref="D118:D119"/>
    <mergeCell ref="D120:D121"/>
    <mergeCell ref="D98:D99"/>
    <mergeCell ref="D100:D101"/>
    <mergeCell ref="D102:D103"/>
    <mergeCell ref="D104:D105"/>
    <mergeCell ref="D106:D107"/>
    <mergeCell ref="D108:D109"/>
    <mergeCell ref="D158:D159"/>
    <mergeCell ref="D160:D161"/>
    <mergeCell ref="D162:D163"/>
    <mergeCell ref="D164:D165"/>
    <mergeCell ref="D166:D167"/>
    <mergeCell ref="D168:D169"/>
    <mergeCell ref="D146:D147"/>
    <mergeCell ref="D148:D149"/>
    <mergeCell ref="D150:D151"/>
    <mergeCell ref="D152:D153"/>
    <mergeCell ref="D154:D155"/>
    <mergeCell ref="D156:D157"/>
    <mergeCell ref="D134:D135"/>
    <mergeCell ref="D136:D137"/>
    <mergeCell ref="D138:D139"/>
    <mergeCell ref="D140:D141"/>
    <mergeCell ref="D142:D143"/>
    <mergeCell ref="D144:D145"/>
    <mergeCell ref="D194:D195"/>
    <mergeCell ref="D196:D197"/>
    <mergeCell ref="D198:D199"/>
    <mergeCell ref="D200:D201"/>
    <mergeCell ref="D202:D203"/>
    <mergeCell ref="D204:D205"/>
    <mergeCell ref="D182:D183"/>
    <mergeCell ref="D184:D185"/>
    <mergeCell ref="D186:D187"/>
    <mergeCell ref="D188:D189"/>
    <mergeCell ref="D190:D191"/>
    <mergeCell ref="D192:D193"/>
    <mergeCell ref="D170:D171"/>
    <mergeCell ref="D172:D173"/>
    <mergeCell ref="D174:D175"/>
    <mergeCell ref="D176:D177"/>
    <mergeCell ref="D178:D179"/>
    <mergeCell ref="D180:D181"/>
    <mergeCell ref="D230:D231"/>
    <mergeCell ref="D232:D233"/>
    <mergeCell ref="D234:D235"/>
    <mergeCell ref="D236:D237"/>
    <mergeCell ref="D238:D239"/>
    <mergeCell ref="D240:D241"/>
    <mergeCell ref="D218:D219"/>
    <mergeCell ref="D220:D221"/>
    <mergeCell ref="D222:D223"/>
    <mergeCell ref="D224:D225"/>
    <mergeCell ref="D226:D227"/>
    <mergeCell ref="D228:D229"/>
    <mergeCell ref="D206:D207"/>
    <mergeCell ref="D208:D209"/>
    <mergeCell ref="D210:D211"/>
    <mergeCell ref="D212:D213"/>
    <mergeCell ref="D214:D215"/>
    <mergeCell ref="D216:D217"/>
    <mergeCell ref="D266:D267"/>
    <mergeCell ref="D268:D269"/>
    <mergeCell ref="D270:D271"/>
    <mergeCell ref="D272:D273"/>
    <mergeCell ref="D274:D275"/>
    <mergeCell ref="D276:D277"/>
    <mergeCell ref="D254:D255"/>
    <mergeCell ref="D256:D257"/>
    <mergeCell ref="D258:D259"/>
    <mergeCell ref="D260:D261"/>
    <mergeCell ref="D262:D263"/>
    <mergeCell ref="D264:D265"/>
    <mergeCell ref="D242:D243"/>
    <mergeCell ref="D244:D245"/>
    <mergeCell ref="D246:D247"/>
    <mergeCell ref="D248:D249"/>
    <mergeCell ref="D250:D251"/>
    <mergeCell ref="D252:D253"/>
    <mergeCell ref="D302:D303"/>
    <mergeCell ref="D304:D305"/>
    <mergeCell ref="D306:D307"/>
    <mergeCell ref="D308:D309"/>
    <mergeCell ref="D310:D311"/>
    <mergeCell ref="D312:D313"/>
    <mergeCell ref="D290:D291"/>
    <mergeCell ref="D292:D293"/>
    <mergeCell ref="D294:D295"/>
    <mergeCell ref="D296:D297"/>
    <mergeCell ref="D298:D299"/>
    <mergeCell ref="D300:D301"/>
    <mergeCell ref="D278:D279"/>
    <mergeCell ref="D280:D281"/>
    <mergeCell ref="D282:D283"/>
    <mergeCell ref="D284:D285"/>
    <mergeCell ref="D286:D287"/>
    <mergeCell ref="D288:D289"/>
    <mergeCell ref="D338:D339"/>
    <mergeCell ref="D340:D341"/>
    <mergeCell ref="D342:D343"/>
    <mergeCell ref="D344:D345"/>
    <mergeCell ref="D346:D347"/>
    <mergeCell ref="D348:D349"/>
    <mergeCell ref="D326:D327"/>
    <mergeCell ref="D328:D329"/>
    <mergeCell ref="D330:D331"/>
    <mergeCell ref="D332:D333"/>
    <mergeCell ref="D334:D335"/>
    <mergeCell ref="D336:D337"/>
    <mergeCell ref="D314:D315"/>
    <mergeCell ref="D316:D317"/>
    <mergeCell ref="D318:D319"/>
    <mergeCell ref="D320:D321"/>
    <mergeCell ref="D322:D323"/>
    <mergeCell ref="D324:D325"/>
    <mergeCell ref="D374:D375"/>
    <mergeCell ref="D376:D377"/>
    <mergeCell ref="D378:D379"/>
    <mergeCell ref="D380:D381"/>
    <mergeCell ref="D382:D383"/>
    <mergeCell ref="D384:D385"/>
    <mergeCell ref="D362:D363"/>
    <mergeCell ref="D364:D365"/>
    <mergeCell ref="D366:D367"/>
    <mergeCell ref="D368:D369"/>
    <mergeCell ref="D370:D371"/>
    <mergeCell ref="D372:D373"/>
    <mergeCell ref="D350:D351"/>
    <mergeCell ref="D352:D353"/>
    <mergeCell ref="D354:D355"/>
    <mergeCell ref="D356:D357"/>
    <mergeCell ref="D358:D359"/>
    <mergeCell ref="D360:D361"/>
    <mergeCell ref="D410:D411"/>
    <mergeCell ref="D412:D413"/>
    <mergeCell ref="D414:D415"/>
    <mergeCell ref="D416:D417"/>
    <mergeCell ref="D418:D419"/>
    <mergeCell ref="D420:D421"/>
    <mergeCell ref="D398:D399"/>
    <mergeCell ref="D400:D401"/>
    <mergeCell ref="D402:D403"/>
    <mergeCell ref="D404:D405"/>
    <mergeCell ref="D406:D407"/>
    <mergeCell ref="D408:D409"/>
    <mergeCell ref="D386:D387"/>
    <mergeCell ref="D388:D389"/>
    <mergeCell ref="D390:D391"/>
    <mergeCell ref="D392:D393"/>
    <mergeCell ref="D394:D395"/>
    <mergeCell ref="D396:D397"/>
    <mergeCell ref="D446:D447"/>
    <mergeCell ref="D448:D449"/>
    <mergeCell ref="D450:D451"/>
    <mergeCell ref="D452:D453"/>
    <mergeCell ref="D454:D455"/>
    <mergeCell ref="D456:D457"/>
    <mergeCell ref="D434:D435"/>
    <mergeCell ref="D436:D437"/>
    <mergeCell ref="D438:D439"/>
    <mergeCell ref="D440:D441"/>
    <mergeCell ref="D442:D443"/>
    <mergeCell ref="D444:D445"/>
    <mergeCell ref="D422:D423"/>
    <mergeCell ref="D424:D425"/>
    <mergeCell ref="D426:D427"/>
    <mergeCell ref="D428:D429"/>
    <mergeCell ref="D430:D431"/>
    <mergeCell ref="D432:D433"/>
    <mergeCell ref="D482:D483"/>
    <mergeCell ref="D484:D485"/>
    <mergeCell ref="D486:D487"/>
    <mergeCell ref="D488:D489"/>
    <mergeCell ref="D490:D491"/>
    <mergeCell ref="D492:D493"/>
    <mergeCell ref="D470:D471"/>
    <mergeCell ref="D472:D473"/>
    <mergeCell ref="D474:D475"/>
    <mergeCell ref="D476:D477"/>
    <mergeCell ref="D478:D479"/>
    <mergeCell ref="D480:D481"/>
    <mergeCell ref="D458:D459"/>
    <mergeCell ref="D460:D461"/>
    <mergeCell ref="D462:D463"/>
    <mergeCell ref="D464:D465"/>
    <mergeCell ref="D466:D467"/>
    <mergeCell ref="D468:D469"/>
    <mergeCell ref="D518:D519"/>
    <mergeCell ref="D520:D521"/>
    <mergeCell ref="D522:D523"/>
    <mergeCell ref="D524:D525"/>
    <mergeCell ref="D526:D527"/>
    <mergeCell ref="D528:D529"/>
    <mergeCell ref="D506:D507"/>
    <mergeCell ref="D508:D509"/>
    <mergeCell ref="D510:D511"/>
    <mergeCell ref="D512:D513"/>
    <mergeCell ref="D514:D515"/>
    <mergeCell ref="D516:D517"/>
    <mergeCell ref="D494:D495"/>
    <mergeCell ref="D496:D497"/>
    <mergeCell ref="D498:D499"/>
    <mergeCell ref="D500:D501"/>
    <mergeCell ref="D502:D503"/>
    <mergeCell ref="D504:D505"/>
    <mergeCell ref="D554:D555"/>
    <mergeCell ref="D556:D557"/>
    <mergeCell ref="D558:D559"/>
    <mergeCell ref="D560:D561"/>
    <mergeCell ref="D562:D563"/>
    <mergeCell ref="D564:D565"/>
    <mergeCell ref="D542:D543"/>
    <mergeCell ref="D544:D545"/>
    <mergeCell ref="D546:D547"/>
    <mergeCell ref="D548:D549"/>
    <mergeCell ref="D550:D551"/>
    <mergeCell ref="D552:D553"/>
    <mergeCell ref="D530:D531"/>
    <mergeCell ref="D532:D533"/>
    <mergeCell ref="D534:D535"/>
    <mergeCell ref="D536:D537"/>
    <mergeCell ref="D538:D539"/>
    <mergeCell ref="D540:D541"/>
    <mergeCell ref="D590:D591"/>
    <mergeCell ref="D592:D593"/>
    <mergeCell ref="D594:D595"/>
    <mergeCell ref="D596:D597"/>
    <mergeCell ref="D598:D599"/>
    <mergeCell ref="D600:D601"/>
    <mergeCell ref="D578:D579"/>
    <mergeCell ref="D580:D581"/>
    <mergeCell ref="D582:D583"/>
    <mergeCell ref="D584:D585"/>
    <mergeCell ref="D586:D587"/>
    <mergeCell ref="D588:D589"/>
    <mergeCell ref="D566:D567"/>
    <mergeCell ref="D568:D569"/>
    <mergeCell ref="D570:D571"/>
    <mergeCell ref="D572:D573"/>
    <mergeCell ref="D574:D575"/>
    <mergeCell ref="D576:D577"/>
    <mergeCell ref="D626:D627"/>
    <mergeCell ref="D628:D629"/>
    <mergeCell ref="D630:D631"/>
    <mergeCell ref="D632:D633"/>
    <mergeCell ref="D634:D635"/>
    <mergeCell ref="D636:D637"/>
    <mergeCell ref="D614:D615"/>
    <mergeCell ref="D616:D617"/>
    <mergeCell ref="D618:D619"/>
    <mergeCell ref="D620:D621"/>
    <mergeCell ref="D622:D623"/>
    <mergeCell ref="D624:D625"/>
    <mergeCell ref="D602:D603"/>
    <mergeCell ref="D604:D605"/>
    <mergeCell ref="D606:D607"/>
    <mergeCell ref="D608:D609"/>
    <mergeCell ref="D610:D611"/>
    <mergeCell ref="D612:D613"/>
    <mergeCell ref="D662:D663"/>
    <mergeCell ref="D664:D665"/>
    <mergeCell ref="D666:D667"/>
    <mergeCell ref="D668:D669"/>
    <mergeCell ref="D670:D671"/>
    <mergeCell ref="D672:D673"/>
    <mergeCell ref="D650:D651"/>
    <mergeCell ref="D652:D653"/>
    <mergeCell ref="D654:D655"/>
    <mergeCell ref="D656:D657"/>
    <mergeCell ref="D658:D659"/>
    <mergeCell ref="D660:D661"/>
    <mergeCell ref="D638:D639"/>
    <mergeCell ref="D640:D641"/>
    <mergeCell ref="D642:D643"/>
    <mergeCell ref="D644:D645"/>
    <mergeCell ref="D646:D647"/>
    <mergeCell ref="D648:D649"/>
    <mergeCell ref="D698:D699"/>
    <mergeCell ref="D700:D701"/>
    <mergeCell ref="D702:D703"/>
    <mergeCell ref="D704:D705"/>
    <mergeCell ref="D706:D707"/>
    <mergeCell ref="D708:D709"/>
    <mergeCell ref="D686:D687"/>
    <mergeCell ref="D688:D689"/>
    <mergeCell ref="D690:D691"/>
    <mergeCell ref="D692:D693"/>
    <mergeCell ref="D694:D695"/>
    <mergeCell ref="D696:D697"/>
    <mergeCell ref="D674:D675"/>
    <mergeCell ref="D676:D677"/>
    <mergeCell ref="D678:D679"/>
    <mergeCell ref="D680:D681"/>
    <mergeCell ref="D682:D683"/>
    <mergeCell ref="D684:D685"/>
    <mergeCell ref="D734:D735"/>
    <mergeCell ref="D736:D737"/>
    <mergeCell ref="D738:D739"/>
    <mergeCell ref="D740:D741"/>
    <mergeCell ref="D742:D743"/>
    <mergeCell ref="D744:D745"/>
    <mergeCell ref="D722:D723"/>
    <mergeCell ref="D724:D725"/>
    <mergeCell ref="D726:D727"/>
    <mergeCell ref="D728:D729"/>
    <mergeCell ref="D730:D731"/>
    <mergeCell ref="D732:D733"/>
    <mergeCell ref="D710:D711"/>
    <mergeCell ref="D712:D713"/>
    <mergeCell ref="D714:D715"/>
    <mergeCell ref="D716:D717"/>
    <mergeCell ref="D718:D719"/>
    <mergeCell ref="D720:D721"/>
    <mergeCell ref="D770:D771"/>
    <mergeCell ref="D772:D773"/>
    <mergeCell ref="D774:D775"/>
    <mergeCell ref="D776:D777"/>
    <mergeCell ref="D778:D779"/>
    <mergeCell ref="D780:D781"/>
    <mergeCell ref="D758:D759"/>
    <mergeCell ref="D760:D761"/>
    <mergeCell ref="D762:D763"/>
    <mergeCell ref="D764:D765"/>
    <mergeCell ref="D766:D767"/>
    <mergeCell ref="D768:D769"/>
    <mergeCell ref="D746:D747"/>
    <mergeCell ref="D748:D749"/>
    <mergeCell ref="D750:D751"/>
    <mergeCell ref="D752:D753"/>
    <mergeCell ref="D754:D755"/>
    <mergeCell ref="D756:D757"/>
    <mergeCell ref="D806:D807"/>
    <mergeCell ref="D808:D809"/>
    <mergeCell ref="D810:D811"/>
    <mergeCell ref="D812:D813"/>
    <mergeCell ref="D814:D815"/>
    <mergeCell ref="D816:D817"/>
    <mergeCell ref="D794:D795"/>
    <mergeCell ref="D796:D797"/>
    <mergeCell ref="D798:D799"/>
    <mergeCell ref="D800:D801"/>
    <mergeCell ref="D802:D803"/>
    <mergeCell ref="D804:D805"/>
    <mergeCell ref="D782:D783"/>
    <mergeCell ref="D784:D785"/>
    <mergeCell ref="D786:D787"/>
    <mergeCell ref="D788:D789"/>
    <mergeCell ref="D790:D791"/>
    <mergeCell ref="D792:D793"/>
    <mergeCell ref="D842:D843"/>
    <mergeCell ref="D844:D845"/>
    <mergeCell ref="D846:D847"/>
    <mergeCell ref="D848:D849"/>
    <mergeCell ref="D850:D851"/>
    <mergeCell ref="D852:D853"/>
    <mergeCell ref="D830:D831"/>
    <mergeCell ref="D832:D833"/>
    <mergeCell ref="D834:D835"/>
    <mergeCell ref="D836:D837"/>
    <mergeCell ref="D838:D839"/>
    <mergeCell ref="D840:D841"/>
    <mergeCell ref="D818:D819"/>
    <mergeCell ref="D820:D821"/>
    <mergeCell ref="D822:D823"/>
    <mergeCell ref="D824:D825"/>
    <mergeCell ref="D826:D827"/>
    <mergeCell ref="D828:D829"/>
    <mergeCell ref="D878:D879"/>
    <mergeCell ref="D880:D881"/>
    <mergeCell ref="D882:D883"/>
    <mergeCell ref="D884:D885"/>
    <mergeCell ref="D886:D887"/>
    <mergeCell ref="D888:D889"/>
    <mergeCell ref="D866:D867"/>
    <mergeCell ref="D868:D869"/>
    <mergeCell ref="D870:D871"/>
    <mergeCell ref="D872:D873"/>
    <mergeCell ref="D874:D875"/>
    <mergeCell ref="D876:D877"/>
    <mergeCell ref="D854:D855"/>
    <mergeCell ref="D856:D857"/>
    <mergeCell ref="D858:D859"/>
    <mergeCell ref="D860:D861"/>
    <mergeCell ref="D862:D863"/>
    <mergeCell ref="D864:D865"/>
    <mergeCell ref="D914:D915"/>
    <mergeCell ref="D916:D917"/>
    <mergeCell ref="D918:D919"/>
    <mergeCell ref="D920:D921"/>
    <mergeCell ref="D922:D923"/>
    <mergeCell ref="D924:D925"/>
    <mergeCell ref="D902:D903"/>
    <mergeCell ref="D904:D905"/>
    <mergeCell ref="D906:D907"/>
    <mergeCell ref="D908:D909"/>
    <mergeCell ref="D910:D911"/>
    <mergeCell ref="D912:D913"/>
    <mergeCell ref="D890:D891"/>
    <mergeCell ref="D892:D893"/>
    <mergeCell ref="D894:D895"/>
    <mergeCell ref="D896:D897"/>
    <mergeCell ref="D898:D899"/>
    <mergeCell ref="D900:D901"/>
    <mergeCell ref="D950:D951"/>
    <mergeCell ref="D952:D953"/>
    <mergeCell ref="D954:D955"/>
    <mergeCell ref="D956:D957"/>
    <mergeCell ref="D958:D959"/>
    <mergeCell ref="D960:D961"/>
    <mergeCell ref="D938:D939"/>
    <mergeCell ref="D940:D941"/>
    <mergeCell ref="D942:D943"/>
    <mergeCell ref="D944:D945"/>
    <mergeCell ref="D946:D947"/>
    <mergeCell ref="D948:D949"/>
    <mergeCell ref="D926:D927"/>
    <mergeCell ref="D928:D929"/>
    <mergeCell ref="D930:D931"/>
    <mergeCell ref="D932:D933"/>
    <mergeCell ref="D934:D935"/>
    <mergeCell ref="D936:D937"/>
    <mergeCell ref="D986:D987"/>
    <mergeCell ref="D988:D989"/>
    <mergeCell ref="D990:D991"/>
    <mergeCell ref="D992:D993"/>
    <mergeCell ref="D994:D995"/>
    <mergeCell ref="D996:D997"/>
    <mergeCell ref="D974:D975"/>
    <mergeCell ref="D976:D977"/>
    <mergeCell ref="D978:D979"/>
    <mergeCell ref="D980:D981"/>
    <mergeCell ref="D982:D983"/>
    <mergeCell ref="D984:D985"/>
    <mergeCell ref="D962:D963"/>
    <mergeCell ref="D964:D965"/>
    <mergeCell ref="D966:D967"/>
    <mergeCell ref="D968:D969"/>
    <mergeCell ref="D970:D971"/>
    <mergeCell ref="D972:D973"/>
    <mergeCell ref="D1022:D1023"/>
    <mergeCell ref="D1024:D1025"/>
    <mergeCell ref="D1026:D1027"/>
    <mergeCell ref="D1028:D1029"/>
    <mergeCell ref="D1030:D1031"/>
    <mergeCell ref="D1032:D1033"/>
    <mergeCell ref="D1010:D1011"/>
    <mergeCell ref="D1012:D1013"/>
    <mergeCell ref="D1014:D1015"/>
    <mergeCell ref="D1016:D1017"/>
    <mergeCell ref="D1018:D1019"/>
    <mergeCell ref="D1020:D1021"/>
    <mergeCell ref="D998:D999"/>
    <mergeCell ref="D1000:D1001"/>
    <mergeCell ref="D1002:D1003"/>
    <mergeCell ref="D1004:D1005"/>
    <mergeCell ref="D1006:D1007"/>
    <mergeCell ref="D1008:D1009"/>
    <mergeCell ref="D1074:D1075"/>
    <mergeCell ref="D1076:D1077"/>
    <mergeCell ref="D1078:D1079"/>
    <mergeCell ref="D1080:D1081"/>
    <mergeCell ref="D1058:D1059"/>
    <mergeCell ref="D1060:D1061"/>
    <mergeCell ref="D1062:D1063"/>
    <mergeCell ref="D1064:D1065"/>
    <mergeCell ref="D1066:D1067"/>
    <mergeCell ref="D1068:D1069"/>
    <mergeCell ref="D1046:D1047"/>
    <mergeCell ref="D1048:D1049"/>
    <mergeCell ref="D1050:D1051"/>
    <mergeCell ref="D1052:D1053"/>
    <mergeCell ref="D1054:D1055"/>
    <mergeCell ref="D1056:D1057"/>
    <mergeCell ref="D1034:D1035"/>
    <mergeCell ref="D1036:D1037"/>
    <mergeCell ref="D1038:D1039"/>
    <mergeCell ref="D1040:D1041"/>
    <mergeCell ref="D1042:D1043"/>
    <mergeCell ref="D1044:D1045"/>
    <mergeCell ref="D1130:D1131"/>
    <mergeCell ref="D1132:D1133"/>
    <mergeCell ref="D1134:D1135"/>
    <mergeCell ref="D1136:D1137"/>
    <mergeCell ref="W30:W31"/>
    <mergeCell ref="W32:W33"/>
    <mergeCell ref="D1118:D1119"/>
    <mergeCell ref="D1120:D1121"/>
    <mergeCell ref="D1122:D1123"/>
    <mergeCell ref="D1124:D1125"/>
    <mergeCell ref="D1126:D1127"/>
    <mergeCell ref="D1128:D1129"/>
    <mergeCell ref="D1106:D1107"/>
    <mergeCell ref="D1108:D1109"/>
    <mergeCell ref="D1110:D1111"/>
    <mergeCell ref="D1112:D1113"/>
    <mergeCell ref="D1114:D1115"/>
    <mergeCell ref="D1116:D1117"/>
    <mergeCell ref="D1094:D1095"/>
    <mergeCell ref="D1096:D1097"/>
    <mergeCell ref="D1098:D1099"/>
    <mergeCell ref="D1100:D1101"/>
    <mergeCell ref="D1102:D1103"/>
    <mergeCell ref="D1104:D1105"/>
    <mergeCell ref="D1082:D1083"/>
    <mergeCell ref="D1084:D1085"/>
    <mergeCell ref="D1086:D1087"/>
    <mergeCell ref="D1088:D1089"/>
    <mergeCell ref="D1090:D1091"/>
    <mergeCell ref="D1092:D1093"/>
    <mergeCell ref="D1070:D1071"/>
    <mergeCell ref="D1072:D1073"/>
    <mergeCell ref="W74:W75"/>
    <mergeCell ref="W76:W77"/>
    <mergeCell ref="W78:W79"/>
    <mergeCell ref="W80:W81"/>
    <mergeCell ref="W82:W83"/>
    <mergeCell ref="W84:W85"/>
    <mergeCell ref="W62:W63"/>
    <mergeCell ref="W64:W65"/>
    <mergeCell ref="W66:W67"/>
    <mergeCell ref="W68:W69"/>
    <mergeCell ref="W70:W71"/>
    <mergeCell ref="W72:W73"/>
    <mergeCell ref="W48:W49"/>
    <mergeCell ref="W50:W51"/>
    <mergeCell ref="W52:W53"/>
    <mergeCell ref="W54:W55"/>
    <mergeCell ref="W56:W57"/>
    <mergeCell ref="W58:W59"/>
    <mergeCell ref="W60:W61"/>
    <mergeCell ref="W110:W111"/>
    <mergeCell ref="W112:W113"/>
    <mergeCell ref="W114:W115"/>
    <mergeCell ref="W116:W117"/>
    <mergeCell ref="W118:W119"/>
    <mergeCell ref="W120:W121"/>
    <mergeCell ref="W98:W99"/>
    <mergeCell ref="W100:W101"/>
    <mergeCell ref="W102:W103"/>
    <mergeCell ref="W104:W105"/>
    <mergeCell ref="W106:W107"/>
    <mergeCell ref="W108:W109"/>
    <mergeCell ref="W86:W87"/>
    <mergeCell ref="W88:W89"/>
    <mergeCell ref="W90:W91"/>
    <mergeCell ref="W92:W93"/>
    <mergeCell ref="W94:W95"/>
    <mergeCell ref="W96:W97"/>
    <mergeCell ref="W146:W147"/>
    <mergeCell ref="W148:W149"/>
    <mergeCell ref="W150:W151"/>
    <mergeCell ref="W152:W153"/>
    <mergeCell ref="W154:W155"/>
    <mergeCell ref="W156:W157"/>
    <mergeCell ref="W134:W135"/>
    <mergeCell ref="W136:W137"/>
    <mergeCell ref="W138:W139"/>
    <mergeCell ref="W140:W141"/>
    <mergeCell ref="W142:W143"/>
    <mergeCell ref="W144:W145"/>
    <mergeCell ref="W122:W123"/>
    <mergeCell ref="W124:W125"/>
    <mergeCell ref="W126:W127"/>
    <mergeCell ref="W128:W129"/>
    <mergeCell ref="W130:W131"/>
    <mergeCell ref="W132:W133"/>
    <mergeCell ref="W182:W183"/>
    <mergeCell ref="W184:W185"/>
    <mergeCell ref="W186:W187"/>
    <mergeCell ref="W188:W189"/>
    <mergeCell ref="W190:W191"/>
    <mergeCell ref="W192:W193"/>
    <mergeCell ref="W170:W171"/>
    <mergeCell ref="W172:W173"/>
    <mergeCell ref="W174:W175"/>
    <mergeCell ref="W176:W177"/>
    <mergeCell ref="W178:W179"/>
    <mergeCell ref="W180:W181"/>
    <mergeCell ref="W158:W159"/>
    <mergeCell ref="W160:W161"/>
    <mergeCell ref="W162:W163"/>
    <mergeCell ref="W164:W165"/>
    <mergeCell ref="W166:W167"/>
    <mergeCell ref="W168:W169"/>
    <mergeCell ref="W218:W219"/>
    <mergeCell ref="W220:W221"/>
    <mergeCell ref="W222:W223"/>
    <mergeCell ref="W224:W225"/>
    <mergeCell ref="W226:W227"/>
    <mergeCell ref="W228:W229"/>
    <mergeCell ref="W206:W207"/>
    <mergeCell ref="W208:W209"/>
    <mergeCell ref="W210:W211"/>
    <mergeCell ref="W212:W213"/>
    <mergeCell ref="W214:W215"/>
    <mergeCell ref="W216:W217"/>
    <mergeCell ref="W194:W195"/>
    <mergeCell ref="W196:W197"/>
    <mergeCell ref="W198:W199"/>
    <mergeCell ref="W200:W201"/>
    <mergeCell ref="W202:W203"/>
    <mergeCell ref="W204:W205"/>
    <mergeCell ref="W254:W255"/>
    <mergeCell ref="W256:W257"/>
    <mergeCell ref="W258:W259"/>
    <mergeCell ref="W260:W261"/>
    <mergeCell ref="W262:W263"/>
    <mergeCell ref="W264:W265"/>
    <mergeCell ref="W242:W243"/>
    <mergeCell ref="W244:W245"/>
    <mergeCell ref="W246:W247"/>
    <mergeCell ref="W248:W249"/>
    <mergeCell ref="W250:W251"/>
    <mergeCell ref="W252:W253"/>
    <mergeCell ref="W230:W231"/>
    <mergeCell ref="W232:W233"/>
    <mergeCell ref="W234:W235"/>
    <mergeCell ref="W236:W237"/>
    <mergeCell ref="W238:W239"/>
    <mergeCell ref="W240:W241"/>
    <mergeCell ref="W290:W291"/>
    <mergeCell ref="W292:W293"/>
    <mergeCell ref="W294:W295"/>
    <mergeCell ref="W296:W297"/>
    <mergeCell ref="W298:W299"/>
    <mergeCell ref="W300:W301"/>
    <mergeCell ref="W278:W279"/>
    <mergeCell ref="W280:W281"/>
    <mergeCell ref="W282:W283"/>
    <mergeCell ref="W284:W285"/>
    <mergeCell ref="W286:W287"/>
    <mergeCell ref="W288:W289"/>
    <mergeCell ref="W266:W267"/>
    <mergeCell ref="W268:W269"/>
    <mergeCell ref="W270:W271"/>
    <mergeCell ref="W272:W273"/>
    <mergeCell ref="W274:W275"/>
    <mergeCell ref="W276:W277"/>
    <mergeCell ref="W326:W327"/>
    <mergeCell ref="W328:W329"/>
    <mergeCell ref="W330:W331"/>
    <mergeCell ref="W332:W333"/>
    <mergeCell ref="W334:W335"/>
    <mergeCell ref="W336:W337"/>
    <mergeCell ref="W314:W315"/>
    <mergeCell ref="W316:W317"/>
    <mergeCell ref="W318:W319"/>
    <mergeCell ref="W320:W321"/>
    <mergeCell ref="W322:W323"/>
    <mergeCell ref="W324:W325"/>
    <mergeCell ref="W302:W303"/>
    <mergeCell ref="W304:W305"/>
    <mergeCell ref="W306:W307"/>
    <mergeCell ref="W308:W309"/>
    <mergeCell ref="W310:W311"/>
    <mergeCell ref="W312:W313"/>
    <mergeCell ref="W362:W363"/>
    <mergeCell ref="W364:W365"/>
    <mergeCell ref="W366:W367"/>
    <mergeCell ref="W368:W369"/>
    <mergeCell ref="W370:W371"/>
    <mergeCell ref="W372:W373"/>
    <mergeCell ref="W350:W351"/>
    <mergeCell ref="W352:W353"/>
    <mergeCell ref="W354:W355"/>
    <mergeCell ref="W356:W357"/>
    <mergeCell ref="W358:W359"/>
    <mergeCell ref="W360:W361"/>
    <mergeCell ref="W338:W339"/>
    <mergeCell ref="W340:W341"/>
    <mergeCell ref="W342:W343"/>
    <mergeCell ref="W344:W345"/>
    <mergeCell ref="W346:W347"/>
    <mergeCell ref="W348:W349"/>
    <mergeCell ref="W398:W399"/>
    <mergeCell ref="W400:W401"/>
    <mergeCell ref="W402:W403"/>
    <mergeCell ref="W404:W405"/>
    <mergeCell ref="W406:W407"/>
    <mergeCell ref="W408:W409"/>
    <mergeCell ref="W386:W387"/>
    <mergeCell ref="W388:W389"/>
    <mergeCell ref="W390:W391"/>
    <mergeCell ref="W392:W393"/>
    <mergeCell ref="W394:W395"/>
    <mergeCell ref="W396:W397"/>
    <mergeCell ref="W374:W375"/>
    <mergeCell ref="W376:W377"/>
    <mergeCell ref="W378:W379"/>
    <mergeCell ref="W380:W381"/>
    <mergeCell ref="W382:W383"/>
    <mergeCell ref="W384:W385"/>
    <mergeCell ref="W434:W435"/>
    <mergeCell ref="W436:W437"/>
    <mergeCell ref="W438:W439"/>
    <mergeCell ref="W440:W441"/>
    <mergeCell ref="W442:W443"/>
    <mergeCell ref="W444:W445"/>
    <mergeCell ref="W422:W423"/>
    <mergeCell ref="W424:W425"/>
    <mergeCell ref="W426:W427"/>
    <mergeCell ref="W428:W429"/>
    <mergeCell ref="W430:W431"/>
    <mergeCell ref="W432:W433"/>
    <mergeCell ref="W410:W411"/>
    <mergeCell ref="W412:W413"/>
    <mergeCell ref="W414:W415"/>
    <mergeCell ref="W416:W417"/>
    <mergeCell ref="W418:W419"/>
    <mergeCell ref="W420:W421"/>
    <mergeCell ref="W470:W471"/>
    <mergeCell ref="W472:W473"/>
    <mergeCell ref="W474:W475"/>
    <mergeCell ref="W476:W477"/>
    <mergeCell ref="W478:W479"/>
    <mergeCell ref="W480:W481"/>
    <mergeCell ref="W458:W459"/>
    <mergeCell ref="W460:W461"/>
    <mergeCell ref="W462:W463"/>
    <mergeCell ref="W464:W465"/>
    <mergeCell ref="W466:W467"/>
    <mergeCell ref="W468:W469"/>
    <mergeCell ref="W446:W447"/>
    <mergeCell ref="W448:W449"/>
    <mergeCell ref="W450:W451"/>
    <mergeCell ref="W452:W453"/>
    <mergeCell ref="W454:W455"/>
    <mergeCell ref="W456:W457"/>
    <mergeCell ref="W506:W507"/>
    <mergeCell ref="W508:W509"/>
    <mergeCell ref="W510:W511"/>
    <mergeCell ref="W512:W513"/>
    <mergeCell ref="W514:W515"/>
    <mergeCell ref="W516:W517"/>
    <mergeCell ref="W494:W495"/>
    <mergeCell ref="W496:W497"/>
    <mergeCell ref="W498:W499"/>
    <mergeCell ref="W500:W501"/>
    <mergeCell ref="W502:W503"/>
    <mergeCell ref="W504:W505"/>
    <mergeCell ref="W482:W483"/>
    <mergeCell ref="W484:W485"/>
    <mergeCell ref="W486:W487"/>
    <mergeCell ref="W488:W489"/>
    <mergeCell ref="W490:W491"/>
    <mergeCell ref="W492:W493"/>
    <mergeCell ref="W542:W543"/>
    <mergeCell ref="W544:W545"/>
    <mergeCell ref="W546:W547"/>
    <mergeCell ref="W548:W549"/>
    <mergeCell ref="W550:W551"/>
    <mergeCell ref="W552:W553"/>
    <mergeCell ref="W530:W531"/>
    <mergeCell ref="W532:W533"/>
    <mergeCell ref="W534:W535"/>
    <mergeCell ref="W536:W537"/>
    <mergeCell ref="W538:W539"/>
    <mergeCell ref="W540:W541"/>
    <mergeCell ref="W518:W519"/>
    <mergeCell ref="W520:W521"/>
    <mergeCell ref="W522:W523"/>
    <mergeCell ref="W524:W525"/>
    <mergeCell ref="W526:W527"/>
    <mergeCell ref="W528:W529"/>
    <mergeCell ref="W578:W579"/>
    <mergeCell ref="W580:W581"/>
    <mergeCell ref="W582:W583"/>
    <mergeCell ref="W584:W585"/>
    <mergeCell ref="W586:W587"/>
    <mergeCell ref="W588:W589"/>
    <mergeCell ref="W566:W567"/>
    <mergeCell ref="W568:W569"/>
    <mergeCell ref="W570:W571"/>
    <mergeCell ref="W572:W573"/>
    <mergeCell ref="W574:W575"/>
    <mergeCell ref="W576:W577"/>
    <mergeCell ref="W554:W555"/>
    <mergeCell ref="W556:W557"/>
    <mergeCell ref="W558:W559"/>
    <mergeCell ref="W560:W561"/>
    <mergeCell ref="W562:W563"/>
    <mergeCell ref="W564:W565"/>
    <mergeCell ref="W614:W615"/>
    <mergeCell ref="W616:W617"/>
    <mergeCell ref="W618:W619"/>
    <mergeCell ref="W620:W621"/>
    <mergeCell ref="W622:W623"/>
    <mergeCell ref="W624:W625"/>
    <mergeCell ref="W602:W603"/>
    <mergeCell ref="W604:W605"/>
    <mergeCell ref="W606:W607"/>
    <mergeCell ref="W608:W609"/>
    <mergeCell ref="W610:W611"/>
    <mergeCell ref="W612:W613"/>
    <mergeCell ref="W590:W591"/>
    <mergeCell ref="W592:W593"/>
    <mergeCell ref="W594:W595"/>
    <mergeCell ref="W596:W597"/>
    <mergeCell ref="W598:W599"/>
    <mergeCell ref="W600:W601"/>
    <mergeCell ref="W650:W651"/>
    <mergeCell ref="W652:W653"/>
    <mergeCell ref="W654:W655"/>
    <mergeCell ref="W656:W657"/>
    <mergeCell ref="W658:W659"/>
    <mergeCell ref="W660:W661"/>
    <mergeCell ref="W638:W639"/>
    <mergeCell ref="W640:W641"/>
    <mergeCell ref="W642:W643"/>
    <mergeCell ref="W644:W645"/>
    <mergeCell ref="W646:W647"/>
    <mergeCell ref="W648:W649"/>
    <mergeCell ref="W626:W627"/>
    <mergeCell ref="W628:W629"/>
    <mergeCell ref="W630:W631"/>
    <mergeCell ref="W632:W633"/>
    <mergeCell ref="W634:W635"/>
    <mergeCell ref="W636:W637"/>
    <mergeCell ref="W686:W687"/>
    <mergeCell ref="W688:W689"/>
    <mergeCell ref="W690:W691"/>
    <mergeCell ref="W692:W693"/>
    <mergeCell ref="W694:W695"/>
    <mergeCell ref="W696:W697"/>
    <mergeCell ref="W674:W675"/>
    <mergeCell ref="W676:W677"/>
    <mergeCell ref="W678:W679"/>
    <mergeCell ref="W680:W681"/>
    <mergeCell ref="W682:W683"/>
    <mergeCell ref="W684:W685"/>
    <mergeCell ref="W662:W663"/>
    <mergeCell ref="W664:W665"/>
    <mergeCell ref="W666:W667"/>
    <mergeCell ref="W668:W669"/>
    <mergeCell ref="W670:W671"/>
    <mergeCell ref="W672:W673"/>
    <mergeCell ref="W722:W723"/>
    <mergeCell ref="W724:W725"/>
    <mergeCell ref="W726:W727"/>
    <mergeCell ref="W728:W729"/>
    <mergeCell ref="W730:W731"/>
    <mergeCell ref="W732:W733"/>
    <mergeCell ref="W710:W711"/>
    <mergeCell ref="W712:W713"/>
    <mergeCell ref="W714:W715"/>
    <mergeCell ref="W716:W717"/>
    <mergeCell ref="W718:W719"/>
    <mergeCell ref="W720:W721"/>
    <mergeCell ref="W698:W699"/>
    <mergeCell ref="W700:W701"/>
    <mergeCell ref="W702:W703"/>
    <mergeCell ref="W704:W705"/>
    <mergeCell ref="W706:W707"/>
    <mergeCell ref="W708:W709"/>
    <mergeCell ref="W758:W759"/>
    <mergeCell ref="W760:W761"/>
    <mergeCell ref="W762:W763"/>
    <mergeCell ref="W764:W765"/>
    <mergeCell ref="W766:W767"/>
    <mergeCell ref="W768:W769"/>
    <mergeCell ref="W746:W747"/>
    <mergeCell ref="W748:W749"/>
    <mergeCell ref="W750:W751"/>
    <mergeCell ref="W752:W753"/>
    <mergeCell ref="W754:W755"/>
    <mergeCell ref="W756:W757"/>
    <mergeCell ref="W734:W735"/>
    <mergeCell ref="W736:W737"/>
    <mergeCell ref="W738:W739"/>
    <mergeCell ref="W740:W741"/>
    <mergeCell ref="W742:W743"/>
    <mergeCell ref="W744:W745"/>
    <mergeCell ref="W794:W795"/>
    <mergeCell ref="W796:W797"/>
    <mergeCell ref="W798:W799"/>
    <mergeCell ref="W800:W801"/>
    <mergeCell ref="W802:W803"/>
    <mergeCell ref="W804:W805"/>
    <mergeCell ref="W782:W783"/>
    <mergeCell ref="W784:W785"/>
    <mergeCell ref="W786:W787"/>
    <mergeCell ref="W788:W789"/>
    <mergeCell ref="W790:W791"/>
    <mergeCell ref="W792:W793"/>
    <mergeCell ref="W770:W771"/>
    <mergeCell ref="W772:W773"/>
    <mergeCell ref="W774:W775"/>
    <mergeCell ref="W776:W777"/>
    <mergeCell ref="W778:W779"/>
    <mergeCell ref="W780:W781"/>
    <mergeCell ref="W830:W831"/>
    <mergeCell ref="W832:W833"/>
    <mergeCell ref="W834:W835"/>
    <mergeCell ref="W836:W837"/>
    <mergeCell ref="W838:W839"/>
    <mergeCell ref="W840:W841"/>
    <mergeCell ref="W818:W819"/>
    <mergeCell ref="W820:W821"/>
    <mergeCell ref="W822:W823"/>
    <mergeCell ref="W824:W825"/>
    <mergeCell ref="W826:W827"/>
    <mergeCell ref="W828:W829"/>
    <mergeCell ref="W806:W807"/>
    <mergeCell ref="W808:W809"/>
    <mergeCell ref="W810:W811"/>
    <mergeCell ref="W812:W813"/>
    <mergeCell ref="W814:W815"/>
    <mergeCell ref="W816:W817"/>
    <mergeCell ref="W866:W867"/>
    <mergeCell ref="W868:W869"/>
    <mergeCell ref="W870:W871"/>
    <mergeCell ref="W872:W873"/>
    <mergeCell ref="W874:W875"/>
    <mergeCell ref="W876:W877"/>
    <mergeCell ref="W854:W855"/>
    <mergeCell ref="W856:W857"/>
    <mergeCell ref="W858:W859"/>
    <mergeCell ref="W860:W861"/>
    <mergeCell ref="W862:W863"/>
    <mergeCell ref="W864:W865"/>
    <mergeCell ref="W842:W843"/>
    <mergeCell ref="W844:W845"/>
    <mergeCell ref="W846:W847"/>
    <mergeCell ref="W848:W849"/>
    <mergeCell ref="W850:W851"/>
    <mergeCell ref="W852:W853"/>
    <mergeCell ref="W902:W903"/>
    <mergeCell ref="W904:W905"/>
    <mergeCell ref="W906:W907"/>
    <mergeCell ref="W908:W909"/>
    <mergeCell ref="W910:W911"/>
    <mergeCell ref="W912:W913"/>
    <mergeCell ref="W890:W891"/>
    <mergeCell ref="W892:W893"/>
    <mergeCell ref="W894:W895"/>
    <mergeCell ref="W896:W897"/>
    <mergeCell ref="W898:W899"/>
    <mergeCell ref="W900:W901"/>
    <mergeCell ref="W878:W879"/>
    <mergeCell ref="W880:W881"/>
    <mergeCell ref="W882:W883"/>
    <mergeCell ref="W884:W885"/>
    <mergeCell ref="W886:W887"/>
    <mergeCell ref="W888:W889"/>
    <mergeCell ref="W938:W939"/>
    <mergeCell ref="W940:W941"/>
    <mergeCell ref="W942:W943"/>
    <mergeCell ref="W944:W945"/>
    <mergeCell ref="W946:W947"/>
    <mergeCell ref="W948:W949"/>
    <mergeCell ref="W926:W927"/>
    <mergeCell ref="W928:W929"/>
    <mergeCell ref="W930:W931"/>
    <mergeCell ref="W932:W933"/>
    <mergeCell ref="W934:W935"/>
    <mergeCell ref="W936:W937"/>
    <mergeCell ref="W914:W915"/>
    <mergeCell ref="W916:W917"/>
    <mergeCell ref="W918:W919"/>
    <mergeCell ref="W920:W921"/>
    <mergeCell ref="W922:W923"/>
    <mergeCell ref="W924:W925"/>
    <mergeCell ref="W974:W975"/>
    <mergeCell ref="W976:W977"/>
    <mergeCell ref="W978:W979"/>
    <mergeCell ref="W980:W981"/>
    <mergeCell ref="W982:W983"/>
    <mergeCell ref="W984:W985"/>
    <mergeCell ref="W962:W963"/>
    <mergeCell ref="W964:W965"/>
    <mergeCell ref="W966:W967"/>
    <mergeCell ref="W968:W969"/>
    <mergeCell ref="W970:W971"/>
    <mergeCell ref="W972:W973"/>
    <mergeCell ref="W950:W951"/>
    <mergeCell ref="W952:W953"/>
    <mergeCell ref="W954:W955"/>
    <mergeCell ref="W956:W957"/>
    <mergeCell ref="W958:W959"/>
    <mergeCell ref="W960:W961"/>
    <mergeCell ref="W1010:W1011"/>
    <mergeCell ref="W1012:W1013"/>
    <mergeCell ref="W1014:W1015"/>
    <mergeCell ref="W1016:W1017"/>
    <mergeCell ref="W1018:W1019"/>
    <mergeCell ref="W1020:W1021"/>
    <mergeCell ref="W998:W999"/>
    <mergeCell ref="W1000:W1001"/>
    <mergeCell ref="W1002:W1003"/>
    <mergeCell ref="W1004:W1005"/>
    <mergeCell ref="W1006:W1007"/>
    <mergeCell ref="W1008:W1009"/>
    <mergeCell ref="W986:W987"/>
    <mergeCell ref="W988:W989"/>
    <mergeCell ref="W990:W991"/>
    <mergeCell ref="W992:W993"/>
    <mergeCell ref="W994:W995"/>
    <mergeCell ref="W996:W997"/>
    <mergeCell ref="W1046:W1047"/>
    <mergeCell ref="W1048:W1049"/>
    <mergeCell ref="W1050:W1051"/>
    <mergeCell ref="W1052:W1053"/>
    <mergeCell ref="W1054:W1055"/>
    <mergeCell ref="W1056:W1057"/>
    <mergeCell ref="W1034:W1035"/>
    <mergeCell ref="W1036:W1037"/>
    <mergeCell ref="W1038:W1039"/>
    <mergeCell ref="W1040:W1041"/>
    <mergeCell ref="W1042:W1043"/>
    <mergeCell ref="W1044:W1045"/>
    <mergeCell ref="W1022:W1023"/>
    <mergeCell ref="W1024:W1025"/>
    <mergeCell ref="W1026:W1027"/>
    <mergeCell ref="W1028:W1029"/>
    <mergeCell ref="W1030:W1031"/>
    <mergeCell ref="W1032:W1033"/>
    <mergeCell ref="W1082:W1083"/>
    <mergeCell ref="W1084:W1085"/>
    <mergeCell ref="W1086:W1087"/>
    <mergeCell ref="W1088:W1089"/>
    <mergeCell ref="W1090:W1091"/>
    <mergeCell ref="W1092:W1093"/>
    <mergeCell ref="W1070:W1071"/>
    <mergeCell ref="W1072:W1073"/>
    <mergeCell ref="W1074:W1075"/>
    <mergeCell ref="W1076:W1077"/>
    <mergeCell ref="W1078:W1079"/>
    <mergeCell ref="W1080:W1081"/>
    <mergeCell ref="W1058:W1059"/>
    <mergeCell ref="W1060:W1061"/>
    <mergeCell ref="W1062:W1063"/>
    <mergeCell ref="W1064:W1065"/>
    <mergeCell ref="W1066:W1067"/>
    <mergeCell ref="W1068:W1069"/>
    <mergeCell ref="W1130:W1131"/>
    <mergeCell ref="W1132:W1133"/>
    <mergeCell ref="W1134:W1135"/>
    <mergeCell ref="W1136:W1137"/>
    <mergeCell ref="W1118:W1119"/>
    <mergeCell ref="W1120:W1121"/>
    <mergeCell ref="W1122:W1123"/>
    <mergeCell ref="W1124:W1125"/>
    <mergeCell ref="W1126:W1127"/>
    <mergeCell ref="W1128:W1129"/>
    <mergeCell ref="W1106:W1107"/>
    <mergeCell ref="W1108:W1109"/>
    <mergeCell ref="W1110:W1111"/>
    <mergeCell ref="W1112:W1113"/>
    <mergeCell ref="W1114:W1115"/>
    <mergeCell ref="W1116:W1117"/>
    <mergeCell ref="W1094:W1095"/>
    <mergeCell ref="W1096:W1097"/>
    <mergeCell ref="W1098:W1099"/>
    <mergeCell ref="W1100:W1101"/>
    <mergeCell ref="W1102:W1103"/>
    <mergeCell ref="W1104:W1105"/>
    <mergeCell ref="B6:B7"/>
    <mergeCell ref="D6:D7"/>
    <mergeCell ref="B8:B9"/>
    <mergeCell ref="B10:B11"/>
    <mergeCell ref="B12:B13"/>
    <mergeCell ref="B14:B15"/>
    <mergeCell ref="B16:B17"/>
    <mergeCell ref="B18:B19"/>
    <mergeCell ref="B20:B21"/>
    <mergeCell ref="B22:B23"/>
    <mergeCell ref="B24:B25"/>
    <mergeCell ref="B26:B27"/>
    <mergeCell ref="B28:B29"/>
    <mergeCell ref="B34:B35"/>
    <mergeCell ref="B36:B37"/>
    <mergeCell ref="B38:B39"/>
    <mergeCell ref="B40:B41"/>
    <mergeCell ref="B1138:B1139"/>
    <mergeCell ref="B1140:B1141"/>
    <mergeCell ref="B1142:B1143"/>
    <mergeCell ref="B1144:B1145"/>
    <mergeCell ref="B1146:B1147"/>
    <mergeCell ref="B1148:B1149"/>
    <mergeCell ref="B1150:B1151"/>
    <mergeCell ref="B1152:B1153"/>
    <mergeCell ref="B1154:B1155"/>
    <mergeCell ref="B1156:B1157"/>
    <mergeCell ref="B1158:B1159"/>
    <mergeCell ref="B1160:B1161"/>
    <mergeCell ref="B1162:B1163"/>
    <mergeCell ref="B1164:B1165"/>
    <mergeCell ref="B1166:B1167"/>
    <mergeCell ref="B1168:B1169"/>
    <mergeCell ref="B1170:B1171"/>
    <mergeCell ref="B1172:B1173"/>
    <mergeCell ref="B1174:B1175"/>
    <mergeCell ref="B1176:B1177"/>
    <mergeCell ref="B1178:B1179"/>
    <mergeCell ref="D8:D9"/>
    <mergeCell ref="D10:D11"/>
    <mergeCell ref="D12:D13"/>
    <mergeCell ref="D14:D15"/>
    <mergeCell ref="D16:D17"/>
    <mergeCell ref="D18:D19"/>
    <mergeCell ref="D20:D21"/>
    <mergeCell ref="D22:D23"/>
    <mergeCell ref="D24:D25"/>
    <mergeCell ref="D26:D27"/>
    <mergeCell ref="D28:D29"/>
    <mergeCell ref="D34:D35"/>
    <mergeCell ref="D36:D37"/>
    <mergeCell ref="D38:D39"/>
    <mergeCell ref="D40:D41"/>
    <mergeCell ref="D42:D43"/>
    <mergeCell ref="D44:D45"/>
    <mergeCell ref="D46:D47"/>
    <mergeCell ref="D1138:D1139"/>
    <mergeCell ref="D1140:D1141"/>
    <mergeCell ref="D1142:D1143"/>
    <mergeCell ref="D1144:D1145"/>
    <mergeCell ref="D1146:D1147"/>
    <mergeCell ref="D1148:D1149"/>
    <mergeCell ref="D1150:D1151"/>
    <mergeCell ref="D1152:D1153"/>
    <mergeCell ref="D1154:D1155"/>
    <mergeCell ref="D1156:D1157"/>
    <mergeCell ref="D1158:D1159"/>
    <mergeCell ref="D1160:D1161"/>
    <mergeCell ref="D1162:D1163"/>
    <mergeCell ref="D1164:D1165"/>
    <mergeCell ref="D1166:D1167"/>
    <mergeCell ref="D1168:D1169"/>
    <mergeCell ref="D1170:D1171"/>
    <mergeCell ref="D1172:D1173"/>
    <mergeCell ref="D1174:D1175"/>
    <mergeCell ref="D1176:D1177"/>
    <mergeCell ref="D1178:D1179"/>
    <mergeCell ref="W6:W7"/>
    <mergeCell ref="W8:W9"/>
    <mergeCell ref="W10:W11"/>
    <mergeCell ref="W12:W13"/>
    <mergeCell ref="W14:W15"/>
    <mergeCell ref="W16:W17"/>
    <mergeCell ref="W18:W19"/>
    <mergeCell ref="W20:W21"/>
    <mergeCell ref="W22:W23"/>
    <mergeCell ref="W24:W25"/>
    <mergeCell ref="W26:W27"/>
    <mergeCell ref="W28:W29"/>
    <mergeCell ref="W34:W35"/>
    <mergeCell ref="W36:W37"/>
    <mergeCell ref="W38:W39"/>
    <mergeCell ref="W40:W41"/>
    <mergeCell ref="W42:W43"/>
    <mergeCell ref="W44:W45"/>
    <mergeCell ref="W46:W47"/>
    <mergeCell ref="W1138:W1139"/>
    <mergeCell ref="W1140:W1141"/>
    <mergeCell ref="W1176:W1177"/>
    <mergeCell ref="W1178:W1179"/>
    <mergeCell ref="W1142:W1143"/>
    <mergeCell ref="W1144:W1145"/>
    <mergeCell ref="W1146:W1147"/>
    <mergeCell ref="W1148:W1149"/>
    <mergeCell ref="W1150:W1151"/>
    <mergeCell ref="W1152:W1153"/>
    <mergeCell ref="W1154:W1155"/>
    <mergeCell ref="W1156:W1157"/>
    <mergeCell ref="W1158:W1159"/>
    <mergeCell ref="W1160:W1161"/>
    <mergeCell ref="W1162:W1163"/>
    <mergeCell ref="W1164:W1165"/>
    <mergeCell ref="W1166:W1167"/>
    <mergeCell ref="W1168:W1169"/>
    <mergeCell ref="W1170:W1171"/>
    <mergeCell ref="W1172:W1173"/>
    <mergeCell ref="W1174:W117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7BA1-E6A7-4701-954F-18734133FD25}">
  <sheetPr codeName="Hoja8">
    <tabColor theme="8" tint="-0.249977111117893"/>
  </sheetPr>
  <dimension ref="A1:DK290"/>
  <sheetViews>
    <sheetView topLeftCell="Z1" workbookViewId="0">
      <selection activeCell="AF11" sqref="AF11"/>
    </sheetView>
  </sheetViews>
  <sheetFormatPr baseColWidth="10" defaultColWidth="11.42578125" defaultRowHeight="15"/>
  <cols>
    <col min="1" max="1" width="7.7109375" bestFit="1" customWidth="1"/>
    <col min="2" max="2" width="82.42578125" bestFit="1" customWidth="1"/>
    <col min="3" max="3" width="21.28515625" bestFit="1" customWidth="1"/>
    <col min="4" max="4" width="21.85546875" bestFit="1" customWidth="1"/>
    <col min="5" max="5" width="23.140625" bestFit="1" customWidth="1"/>
    <col min="6" max="6" width="23.7109375" bestFit="1" customWidth="1"/>
    <col min="7" max="7" width="21.5703125" bestFit="1" customWidth="1"/>
    <col min="8" max="8" width="22.140625" bestFit="1" customWidth="1"/>
    <col min="9" max="9" width="20.28515625" bestFit="1" customWidth="1"/>
    <col min="10" max="11" width="20.85546875" bestFit="1" customWidth="1"/>
    <col min="12" max="12" width="21.5703125" bestFit="1" customWidth="1"/>
    <col min="13" max="13" width="20.7109375" bestFit="1" customWidth="1"/>
    <col min="14" max="14" width="21.42578125" bestFit="1" customWidth="1"/>
    <col min="15" max="15" width="20.140625" bestFit="1" customWidth="1"/>
    <col min="16" max="16" width="20.7109375" bestFit="1" customWidth="1"/>
    <col min="17" max="17" width="22.28515625" bestFit="1" customWidth="1"/>
    <col min="18" max="18" width="22.85546875" bestFit="1" customWidth="1"/>
    <col min="19" max="19" width="26.7109375" bestFit="1" customWidth="1"/>
    <col min="20" max="20" width="27.28515625" bestFit="1" customWidth="1"/>
    <col min="21" max="21" width="23.28515625" bestFit="1" customWidth="1"/>
    <col min="22" max="22" width="23.85546875" bestFit="1" customWidth="1"/>
    <col min="23" max="26" width="15" bestFit="1" customWidth="1"/>
    <col min="27" max="27" width="2" bestFit="1" customWidth="1"/>
    <col min="28" max="28" width="8.7109375" bestFit="1" customWidth="1"/>
    <col min="29" max="29" width="55.42578125" bestFit="1" customWidth="1"/>
    <col min="30" max="30" width="21.28515625" bestFit="1" customWidth="1"/>
    <col min="31" max="31" width="21.85546875" bestFit="1" customWidth="1"/>
    <col min="32" max="32" width="23.140625" bestFit="1" customWidth="1"/>
    <col min="33" max="33" width="23.7109375" bestFit="1" customWidth="1"/>
    <col min="34" max="34" width="21.5703125" bestFit="1" customWidth="1"/>
    <col min="35" max="35" width="22.140625" bestFit="1" customWidth="1"/>
    <col min="36" max="36" width="20.28515625" bestFit="1" customWidth="1"/>
    <col min="37" max="38" width="20.85546875" bestFit="1" customWidth="1"/>
    <col min="39" max="39" width="21.5703125" bestFit="1" customWidth="1"/>
    <col min="40" max="40" width="20.7109375" bestFit="1" customWidth="1"/>
    <col min="41" max="41" width="21.42578125" bestFit="1" customWidth="1"/>
    <col min="42" max="42" width="20.140625" bestFit="1" customWidth="1"/>
    <col min="43" max="43" width="20.7109375" bestFit="1" customWidth="1"/>
    <col min="44" max="44" width="22.28515625" bestFit="1" customWidth="1"/>
    <col min="45" max="45" width="22.85546875" bestFit="1" customWidth="1"/>
    <col min="46" max="46" width="26.7109375" bestFit="1" customWidth="1"/>
    <col min="47" max="47" width="27.28515625" bestFit="1" customWidth="1"/>
    <col min="48" max="48" width="23.28515625" bestFit="1" customWidth="1"/>
    <col min="49" max="49" width="23.85546875" bestFit="1" customWidth="1"/>
    <col min="50" max="53" width="15" bestFit="1" customWidth="1"/>
    <col min="54" max="54" width="2" bestFit="1" customWidth="1"/>
    <col min="55" max="55" width="8.7109375" bestFit="1" customWidth="1"/>
    <col min="56" max="56" width="55.42578125" bestFit="1" customWidth="1"/>
    <col min="57" max="57" width="21.28515625" bestFit="1" customWidth="1"/>
    <col min="58" max="58" width="21.85546875" bestFit="1" customWidth="1"/>
    <col min="59" max="59" width="20.28515625" bestFit="1" customWidth="1"/>
    <col min="60" max="61" width="20.85546875" bestFit="1" customWidth="1"/>
    <col min="62" max="62" width="21.5703125" bestFit="1" customWidth="1"/>
    <col min="63" max="63" width="20.7109375" bestFit="1" customWidth="1"/>
    <col min="64" max="64" width="21.42578125" bestFit="1" customWidth="1"/>
    <col min="65" max="65" width="20.140625" bestFit="1" customWidth="1"/>
    <col min="66" max="66" width="20.7109375" bestFit="1" customWidth="1"/>
    <col min="67" max="67" width="22.28515625" bestFit="1" customWidth="1"/>
    <col min="68" max="68" width="22.85546875" bestFit="1" customWidth="1"/>
    <col min="69" max="69" width="26.7109375" bestFit="1" customWidth="1"/>
    <col min="70" max="70" width="27.28515625" bestFit="1" customWidth="1"/>
    <col min="71" max="71" width="23.28515625" bestFit="1" customWidth="1"/>
    <col min="72" max="72" width="23.85546875" bestFit="1" customWidth="1"/>
    <col min="73" max="80" width="15" bestFit="1" customWidth="1"/>
    <col min="81" max="81" width="2" bestFit="1" customWidth="1"/>
    <col min="82" max="82" width="8.7109375" bestFit="1" customWidth="1"/>
    <col min="83" max="83" width="21.85546875" bestFit="1" customWidth="1"/>
    <col min="84" max="84" width="26.42578125" bestFit="1" customWidth="1"/>
    <col min="85" max="85" width="27" bestFit="1" customWidth="1"/>
    <col min="86" max="86" width="26.7109375" bestFit="1" customWidth="1"/>
    <col min="87" max="87" width="27.28515625" bestFit="1" customWidth="1"/>
    <col min="88" max="88" width="26" bestFit="1" customWidth="1"/>
    <col min="89" max="89" width="26.7109375" bestFit="1" customWidth="1"/>
    <col min="90" max="107" width="15" bestFit="1" customWidth="1"/>
    <col min="108" max="108" width="2" bestFit="1" customWidth="1"/>
    <col min="109" max="109" width="10" bestFit="1" customWidth="1"/>
    <col min="110" max="110" width="77.85546875" bestFit="1" customWidth="1"/>
    <col min="111" max="111" width="15.7109375" customWidth="1"/>
    <col min="112" max="112" width="8.140625" bestFit="1" customWidth="1"/>
    <col min="113" max="113" width="10.7109375" bestFit="1" customWidth="1"/>
    <col min="114" max="134" width="20" customWidth="1"/>
    <col min="135" max="135" width="5" bestFit="1" customWidth="1"/>
    <col min="136" max="150" width="6" bestFit="1" customWidth="1"/>
    <col min="151" max="151" width="8.140625" bestFit="1" customWidth="1"/>
    <col min="152" max="152" width="6" bestFit="1" customWidth="1"/>
    <col min="153" max="157" width="5.85546875" bestFit="1" customWidth="1"/>
    <col min="158" max="172" width="6.85546875" bestFit="1" customWidth="1"/>
    <col min="173" max="173" width="9" bestFit="1" customWidth="1"/>
    <col min="174" max="174" width="6" bestFit="1" customWidth="1"/>
    <col min="175" max="179" width="5.85546875" bestFit="1" customWidth="1"/>
    <col min="180" max="194" width="6.85546875" bestFit="1" customWidth="1"/>
    <col min="195" max="195" width="9" bestFit="1" customWidth="1"/>
    <col min="196" max="196" width="5.5703125" bestFit="1" customWidth="1"/>
    <col min="197" max="202" width="5.42578125" bestFit="1" customWidth="1"/>
    <col min="203" max="218" width="6.42578125" bestFit="1" customWidth="1"/>
    <col min="219" max="219" width="8.5703125" bestFit="1" customWidth="1"/>
    <col min="220" max="220" width="12.5703125" bestFit="1" customWidth="1"/>
  </cols>
  <sheetData>
    <row r="1" spans="1:113" ht="21">
      <c r="A1" s="393" t="s">
        <v>1341</v>
      </c>
      <c r="B1" s="393"/>
      <c r="C1" s="393"/>
      <c r="D1" s="393"/>
      <c r="E1" s="393"/>
      <c r="F1" s="393"/>
      <c r="G1" s="393"/>
      <c r="H1" s="393"/>
      <c r="I1" s="393"/>
      <c r="J1" s="393"/>
      <c r="K1" s="393"/>
      <c r="L1" s="393"/>
      <c r="M1" s="393"/>
      <c r="N1" s="393"/>
      <c r="O1" s="393"/>
      <c r="P1" s="393"/>
      <c r="Q1" s="393"/>
      <c r="R1" s="393"/>
      <c r="S1" s="393"/>
      <c r="T1" s="393"/>
      <c r="U1" s="393"/>
      <c r="V1" s="393"/>
      <c r="W1" s="393"/>
      <c r="X1" s="393"/>
      <c r="Y1" s="393"/>
      <c r="Z1" s="393"/>
      <c r="AA1" s="237"/>
      <c r="AB1" s="393" t="s">
        <v>1342</v>
      </c>
      <c r="AC1" s="393"/>
      <c r="AD1" s="393"/>
      <c r="AE1" s="393"/>
      <c r="AF1" s="393"/>
      <c r="AG1" s="393"/>
      <c r="AH1" s="393"/>
      <c r="AI1" s="393"/>
      <c r="AJ1" s="393"/>
      <c r="AK1" s="393"/>
      <c r="AL1" s="393"/>
      <c r="AM1" s="393"/>
      <c r="AN1" s="393"/>
      <c r="AO1" s="393"/>
      <c r="AP1" s="393"/>
      <c r="AQ1" s="393"/>
      <c r="AR1" s="393"/>
      <c r="AS1" s="393"/>
      <c r="AT1" s="393"/>
      <c r="AU1" s="393"/>
      <c r="AV1" s="393"/>
      <c r="AW1" s="393"/>
      <c r="AX1" s="393"/>
      <c r="AY1" s="393"/>
      <c r="AZ1" s="393"/>
      <c r="BA1" s="393"/>
      <c r="BC1" s="394" t="s">
        <v>1343</v>
      </c>
      <c r="BD1" s="394"/>
      <c r="BE1" s="394"/>
      <c r="BF1" s="394"/>
      <c r="BG1" s="394"/>
      <c r="BH1" s="394"/>
      <c r="BI1" s="394"/>
      <c r="BJ1" s="394"/>
      <c r="BK1" s="394"/>
      <c r="BL1" s="394"/>
      <c r="BM1" s="394"/>
      <c r="BN1" s="394"/>
      <c r="BO1" s="394"/>
      <c r="BP1" s="394"/>
      <c r="BQ1" s="394"/>
      <c r="BR1" s="394"/>
      <c r="BS1" s="394"/>
      <c r="BT1" s="394"/>
      <c r="BU1" s="394"/>
      <c r="BV1" s="394"/>
      <c r="BW1" s="394"/>
      <c r="BX1" s="394"/>
      <c r="BY1" s="394"/>
      <c r="BZ1" s="394"/>
      <c r="CA1" s="394"/>
      <c r="CB1" s="394"/>
      <c r="CD1" s="394" t="s">
        <v>1344</v>
      </c>
      <c r="CE1" s="394"/>
      <c r="CF1" s="394"/>
      <c r="CG1" s="394"/>
      <c r="CH1" s="394"/>
      <c r="CI1" s="394"/>
      <c r="CJ1" s="394"/>
      <c r="CK1" s="394"/>
      <c r="CL1" s="394"/>
      <c r="CM1" s="394"/>
      <c r="CN1" s="394"/>
      <c r="CO1" s="394"/>
      <c r="CP1" s="394"/>
      <c r="CQ1" s="394"/>
      <c r="CR1" s="394"/>
      <c r="CS1" s="394"/>
      <c r="CT1" s="394"/>
      <c r="CU1" s="394"/>
      <c r="CV1" s="394"/>
      <c r="CW1" s="394"/>
      <c r="CX1" s="394"/>
      <c r="CY1" s="394"/>
      <c r="CZ1" s="394"/>
      <c r="DA1" s="394"/>
      <c r="DB1" s="394"/>
      <c r="DC1" s="394"/>
    </row>
    <row r="2" spans="1:113">
      <c r="C2" t="str">
        <f>+IF(C4="ene","Enero",IF(C4="feb","Febrero",IF(C4="mar","Marzo",IF(C4="abr","Abril",IF(C4="may","Mayo",IF(C4="jun","Junio",IF(C4="jul","Julio",IF(C4="ago","Agosto",IF(C4="sep","Septiembre",IF(C4="oct","Octubre",IF(C4="nov","Noviembre",IF(C4="dic","Diciembre","Aún no hay mes"))))))))))))</f>
        <v>Enero</v>
      </c>
      <c r="D2" t="s">
        <v>1289</v>
      </c>
      <c r="E2" t="str">
        <f>+IF(E4="ene","Enero",IF(E4="feb","Febrero",IF(E4="mar","Marzo",IF(E4="abr","Abril",IF(E4="may","Mayo",IF(E4="jun","Junio",IF(E4="jul","Julio",IF(E4="ago","Agosto",IF(E4="sep","Septiembre",IF(E4="oct","Octubre",IF(E4="nov","Noviembre",IF(E4="dic","Diciembre","Aún no hay mes"))))))))))))</f>
        <v>Febrero</v>
      </c>
      <c r="F2" t="str">
        <f>+E2</f>
        <v>Febrero</v>
      </c>
      <c r="G2" t="str">
        <f>+IF(G4="ene","Enero",IF(G4="feb","Febrero",IF(G4="mar","Marzo",IF(G4="abr","Abril",IF(G4="may","Mayo",IF(G4="jun","Junio",IF(G4="jul","Julio",IF(G4="ago","Agosto",IF(G4="sep","Septiembre",IF(G4="oct","Octubre",IF(G4="nov","Noviembre",IF(G4="dic","Diciembre","Aún no hay mes"))))))))))))</f>
        <v>Aún no hay mes</v>
      </c>
      <c r="H2" t="str">
        <f>+G2</f>
        <v>Aún no hay mes</v>
      </c>
      <c r="I2" t="str">
        <f>+IF(I4="ene","Enero",IF(I4="feb","Febrero",IF(I4="mar","Marzo",IF(I4="abr","Abril",IF(I4="may","Mayo",IF(I4="jun","Junio",IF(I4="jul","Julio",IF(I4="ago","Agosto",IF(I4="sep","Septiembre",IF(I4="oct","Octubre",IF(I4="nov","Noviembre",IF(I4="dic","Diciembre","Aún no hay mes"))))))))))))</f>
        <v>Aún no hay mes</v>
      </c>
      <c r="J2" t="str">
        <f>+I2</f>
        <v>Aún no hay mes</v>
      </c>
      <c r="K2" t="str">
        <f>+IF(K4="ene","Enero",IF(K4="feb","Febrero",IF(K4="mar","Marzo",IF(K4="abr","Abril",IF(K4="may","Mayo",IF(K4="jun","Junio",IF(K4="jul","Julio",IF(K4="ago","Agosto",IF(K4="sep","Septiembre",IF(K4="oct","Octubre",IF(K4="nov","Noviembre",IF(K4="dic","Diciembre","Aún no hay mes"))))))))))))</f>
        <v>Aún no hay mes</v>
      </c>
      <c r="L2" t="str">
        <f>+K2</f>
        <v>Aún no hay mes</v>
      </c>
      <c r="M2" t="str">
        <f>+IF(M4="ene","Enero",IF(M4="feb","Febrero",IF(M4="mar","Marzo",IF(M4="abr","Abril",IF(M4="may","Mayo",IF(M4="jun","Junio",IF(M4="jul","Julio",IF(M4="ago","Agosto",IF(M4="sep","Septiembre",IF(M4="oct","Octubre",IF(M4="nov","Noviembre",IF(M4="dic","Diciembre","Aún no hay mes"))))))))))))</f>
        <v>Aún no hay mes</v>
      </c>
      <c r="N2" t="str">
        <f>+M2</f>
        <v>Aún no hay mes</v>
      </c>
      <c r="O2" t="str">
        <f>+IF(O4="ene","Enero",IF(O4="feb","Febrero",IF(O4="mar","Marzo",IF(O4="abr","Abril",IF(O4="may","Mayo",IF(O4="jun","Junio",IF(O4="jul","Julio",IF(O4="ago","Agosto",IF(O4="sep","Septiembre",IF(O4="oct","Octubre",IF(O4="nov","Noviembre",IF(O4="dic","Diciembre","Aún no hay mes"))))))))))))</f>
        <v>Aún no hay mes</v>
      </c>
      <c r="P2" t="str">
        <f>+O2</f>
        <v>Aún no hay mes</v>
      </c>
      <c r="Q2" t="str">
        <f>+IF(Q4="ene","Enero",IF(Q4="feb","Febrero",IF(Q4="mar","Marzo",IF(Q4="abr","Abril",IF(Q4="may","Mayo",IF(Q4="jun","Junio",IF(Q4="jul","Julio",IF(Q4="ago","Agosto",IF(Q4="sep","Septiembre",IF(Q4="oct","Octubre",IF(Q4="nov","Noviembre",IF(Q4="dic","Diciembre","Aún no hay mes"))))))))))))</f>
        <v>Aún no hay mes</v>
      </c>
      <c r="R2" t="str">
        <f>+Q2</f>
        <v>Aún no hay mes</v>
      </c>
      <c r="S2" t="str">
        <f>+IF(S4="ene","Enero",IF(S4="feb","Febrero",IF(S4="mar","Marzo",IF(S4="abr","Abril",IF(S4="may","Mayo",IF(S4="jun","Junio",IF(S4="jul","Julio",IF(S4="ago","Agosto",IF(S4="sep","Septiembre",IF(S4="oct","Octubre",IF(S4="nov","Noviembre",IF(S4="dic","Diciembre","Aún no hay mes"))))))))))))</f>
        <v>Aún no hay mes</v>
      </c>
      <c r="T2" t="str">
        <f>+S2</f>
        <v>Aún no hay mes</v>
      </c>
      <c r="U2" t="str">
        <f>+IF(U4="ene","Enero",IF(U4="feb","Febrero",IF(U4="mar","Marzo",IF(U4="abr","Abril",IF(U4="may","Mayo",IF(U4="jun","Junio",IF(U4="jul","Julio",IF(U4="ago","Agosto",IF(U4="sep","Septiembre",IF(U4="oct","Octubre",IF(U4="nov","Noviembre",IF(U4="dic","Diciembre","Aún no hay mes"))))))))))))</f>
        <v>Aún no hay mes</v>
      </c>
      <c r="V2" t="str">
        <f>+U2</f>
        <v>Aún no hay mes</v>
      </c>
      <c r="W2" t="str">
        <f>+IF(W4="ene","Enero",IF(W4="feb","Febrero",IF(W4="mar","Marzo",IF(W4="abr","Abril",IF(W4="may","Mayo",IF(W4="jun","Junio",IF(W4="jul","Julio",IF(W4="ago","Agosto",IF(W4="sep","Septiembre",IF(W4="oct","Octubre",IF(W4="nov","Noviembre",IF(W4="dic","Diciembre","Aún no hay mes"))))))))))))</f>
        <v>Aún no hay mes</v>
      </c>
      <c r="X2" t="str">
        <f>+W2</f>
        <v>Aún no hay mes</v>
      </c>
      <c r="Y2" t="str">
        <f>+IF(Y4="ene","Enero",IF(Y4="feb","Febrero",IF(Y4="mar","Marzo",IF(Y4="abr","Abril",IF(Y4="may","Mayo",IF(Y4="jun","Junio",IF(Y4="jul","Julio",IF(Y4="ago","Agosto",IF(Y4="sep","Septiembre",IF(Y4="oct","Octubre",IF(Y4="nov","Noviembre",IF(Y4="dic","Diciembre","Aún no hay mes"))))))))))))</f>
        <v>Aún no hay mes</v>
      </c>
      <c r="Z2" t="str">
        <f>+Y2</f>
        <v>Aún no hay mes</v>
      </c>
      <c r="AD2" t="str">
        <f>+IF(AD4="ene","Enero",IF(AD4="feb","Febrero",IF(AD4="mar","Marzo",IF(AD4="abr","Abril",IF(AD4="may","Mayo",IF(AD4="jun","Junio",IF(AD4="jul","Julio",IF(AD4="ago","Agosto",IF(AD4="sep","Septiembre",IF(AD4="oct","Octubre",IF(AD4="nov","Noviembre",IF(AD4="dic","Diciembre","Aún no hay mes"))))))))))))</f>
        <v>Enero</v>
      </c>
      <c r="AE2" t="str">
        <f>+AD2</f>
        <v>Enero</v>
      </c>
      <c r="AF2" t="str">
        <f>+IF(AF4="ene","Enero",IF(AF4="feb","Febrero",IF(AF4="mar","Marzo",IF(AF4="abr","Abril",IF(AF4="may","Mayo",IF(AF4="jun","Junio",IF(AF4="jul","Julio",IF(AF4="ago","Agosto",IF(AF4="sep","Septiembre",IF(AF4="oct","Octubre",IF(AF4="nov","Noviembre",IF(AF4="dic","Diciembre","Aún no hay mes"))))))))))))</f>
        <v>Febrero</v>
      </c>
      <c r="AG2" t="str">
        <f>+AF2</f>
        <v>Febrero</v>
      </c>
      <c r="AH2" t="str">
        <f>+IF(AH4="ene","Enero",IF(AH4="feb","Febrero",IF(AH4="mar","Marzo",IF(AH4="abr","Abril",IF(AH4="may","Mayo",IF(AH4="jun","Junio",IF(AH4="jul","Julio",IF(AH4="ago","Agosto",IF(AH4="sep","Septiembre",IF(AH4="oct","Octubre",IF(AH4="nov","Noviembre",IF(AH4="dic","Diciembre","Aún no hay mes"))))))))))))</f>
        <v>Aún no hay mes</v>
      </c>
      <c r="AI2" t="str">
        <f>+AH2</f>
        <v>Aún no hay mes</v>
      </c>
      <c r="AJ2" t="str">
        <f>+IF(AJ4="ene","Enero",IF(AJ4="feb","Febrero",IF(AJ4="mar","Marzo",IF(AJ4="abr","Abril",IF(AJ4="may","Mayo",IF(AJ4="jun","Junio",IF(AJ4="jul","Julio",IF(AJ4="ago","Agosto",IF(AJ4="sep","Septiembre",IF(AJ4="oct","Octubre",IF(AJ4="nov","Noviembre",IF(AJ4="dic","Diciembre","Aún no hay mes"))))))))))))</f>
        <v>Aún no hay mes</v>
      </c>
      <c r="AK2" t="str">
        <f>+AJ2</f>
        <v>Aún no hay mes</v>
      </c>
      <c r="AL2" t="str">
        <f>+IF(AL4="ene","Enero",IF(AL4="feb","Febrero",IF(AL4="mar","Marzo",IF(AL4="abr","Abril",IF(AL4="may","Mayo",IF(AL4="jun","Junio",IF(AL4="jul","Julio",IF(AL4="ago","Agosto",IF(AL4="sep","Septiembre",IF(AL4="oct","Octubre",IF(AL4="nov","Noviembre",IF(AL4="dic","Diciembre","Aún no hay mes"))))))))))))</f>
        <v>Aún no hay mes</v>
      </c>
      <c r="AM2" t="str">
        <f>+AL2</f>
        <v>Aún no hay mes</v>
      </c>
      <c r="AN2" t="str">
        <f>+IF(AN4="ene","Enero",IF(AN4="feb","Febrero",IF(AN4="mar","Marzo",IF(AN4="abr","Abril",IF(AN4="may","Mayo",IF(AN4="jun","Junio",IF(AN4="jul","Julio",IF(AN4="ago","Agosto",IF(AN4="sep","Septiembre",IF(AN4="oct","Octubre",IF(AN4="nov","Noviembre",IF(AN4="dic","Diciembre","Aún no hay mes"))))))))))))</f>
        <v>Aún no hay mes</v>
      </c>
      <c r="AO2" t="str">
        <f>+AN2</f>
        <v>Aún no hay mes</v>
      </c>
      <c r="AP2" t="str">
        <f>+IF(AP4="ene","Enero",IF(AP4="feb","Febrero",IF(AP4="mar","Marzo",IF(AP4="abr","Abril",IF(AP4="may","Mayo",IF(AP4="jun","Junio",IF(AP4="jul","Julio",IF(AP4="ago","Agosto",IF(AP4="sep","Septiembre",IF(AP4="oct","Octubre",IF(AP4="nov","Noviembre",IF(AP4="dic","Diciembre","Aún no hay mes"))))))))))))</f>
        <v>Aún no hay mes</v>
      </c>
      <c r="AQ2" t="str">
        <f>+AP2</f>
        <v>Aún no hay mes</v>
      </c>
      <c r="AR2" t="str">
        <f>+IF(AR4="ene","Enero",IF(AR4="feb","Febrero",IF(AR4="mar","Marzo",IF(AR4="abr","Abril",IF(AR4="may","Mayo",IF(AR4="jun","Junio",IF(AR4="jul","Julio",IF(AR4="ago","Agosto",IF(AR4="sep","Septiembre",IF(AR4="oct","Octubre",IF(AR4="nov","Noviembre",IF(AR4="dic","Diciembre","Aún no hay mes"))))))))))))</f>
        <v>Aún no hay mes</v>
      </c>
      <c r="AS2" t="str">
        <f>+AR2</f>
        <v>Aún no hay mes</v>
      </c>
      <c r="AT2" t="str">
        <f>+IF(AT4="ene","Enero",IF(AT4="feb","Febrero",IF(AT4="mar","Marzo",IF(AT4="abr","Abril",IF(AT4="may","Mayo",IF(AT4="jun","Junio",IF(AT4="jul","Julio",IF(AT4="ago","Agosto",IF(AT4="sep","Septiembre",IF(AT4="oct","Octubre",IF(AT4="nov","Noviembre",IF(AT4="dic","Diciembre","Aún no hay mes"))))))))))))</f>
        <v>Aún no hay mes</v>
      </c>
      <c r="AU2" t="str">
        <f>+AT2</f>
        <v>Aún no hay mes</v>
      </c>
      <c r="AV2" t="str">
        <f>+IF(AV4="ene","Enero",IF(AV4="feb","Febrero",IF(AV4="mar","Marzo",IF(AV4="abr","Abril",IF(AV4="may","Mayo",IF(AV4="jun","Junio",IF(AV4="jul","Julio",IF(AV4="ago","Agosto",IF(AV4="sep","Septiembre",IF(AV4="oct","Octubre",IF(AV4="nov","Noviembre",IF(AV4="dic","Diciembre","Aún no hay mes"))))))))))))</f>
        <v>Aún no hay mes</v>
      </c>
      <c r="AW2" t="str">
        <f>+AV2</f>
        <v>Aún no hay mes</v>
      </c>
      <c r="AX2" t="str">
        <f>+IF(AX4="ene","Enero",IF(AX4="feb","Febrero",IF(AX4="mar","Marzo",IF(AX4="abr","Abril",IF(AX4="may","Mayo",IF(AX4="jun","Junio",IF(AX4="jul","Julio",IF(AX4="ago","Agosto",IF(AX4="sep","Septiembre",IF(AX4="oct","Octubre",IF(AX4="nov","Noviembre",IF(AX4="dic","Diciembre","Aún no hay mes"))))))))))))</f>
        <v>Aún no hay mes</v>
      </c>
      <c r="AY2" t="str">
        <f>+AX2</f>
        <v>Aún no hay mes</v>
      </c>
      <c r="AZ2" t="str">
        <f>+IF(AZ4="ene","Enero",IF(AZ4="feb","Febrero",IF(AZ4="mar","Marzo",IF(AZ4="abr","Abril",IF(AZ4="may","Mayo",IF(AZ4="jun","Junio",IF(AZ4="jul","Julio",IF(AZ4="ago","Agosto",IF(AZ4="sep","Septiembre",IF(AZ4="oct","Octubre",IF(AZ4="nov","Noviembre",IF(AZ4="dic","Diciembre","Aún no hay mes"))))))))))))</f>
        <v>Aún no hay mes</v>
      </c>
      <c r="BA2" t="str">
        <f>+AZ2</f>
        <v>Aún no hay mes</v>
      </c>
      <c r="BE2" t="str">
        <f>+IF(BE4="ene","Enero",IF(BE4="feb","Febrero",IF(BE4="mar","Marzo",IF(BE4="abr","Abril",IF(BE4="may","Mayo",IF(BE4="jun","Junio",IF(BE4="jul","Julio",IF(BE4="ago","Agosto",IF(BE4="sep","Septiembre",IF(BE4="oct","Octubre",IF(BE4="nov","Noviembre",IF(BE4="dic","Diciembre","Aún no hay mes"))))))))))))</f>
        <v>Enero</v>
      </c>
      <c r="BF2" t="str">
        <f>+BE2</f>
        <v>Enero</v>
      </c>
      <c r="BG2" t="str">
        <f>+IF(BG4="ene","Enero",IF(BG4="feb","Febrero",IF(BG4="mar","Marzo",IF(BG4="abr","Abril",IF(BG4="may","Mayo",IF(BG4="jun","Junio",IF(BG4="jul","Julio",IF(BG4="ago","Agosto",IF(BG4="sep","Septiembre",IF(BG4="oct","Octubre",IF(BG4="nov","Noviembre",IF(BG4="dic","Diciembre","Aún no hay mes"))))))))))))</f>
        <v>Febrero</v>
      </c>
      <c r="BH2" t="str">
        <f>+BG2</f>
        <v>Febrero</v>
      </c>
      <c r="BI2" t="str">
        <f>+IF(BI4="ene","Enero",IF(BI4="feb","Febrero",IF(BI4="mar","Marzo",IF(BI4="abr","Abril",IF(BI4="may","Mayo",IF(BI4="jun","Junio",IF(BI4="jul","Julio",IF(BI4="ago","Agosto",IF(BI4="sep","Septiembre",IF(BI4="oct","Octubre",IF(BI4="nov","Noviembre",IF(BI4="dic","Diciembre","Aún no hay mes"))))))))))))</f>
        <v>Aún no hay mes</v>
      </c>
      <c r="BJ2" t="str">
        <f>+BI2</f>
        <v>Aún no hay mes</v>
      </c>
      <c r="BK2" t="str">
        <f>+IF(BK4="ene","Enero",IF(BK4="feb","Febrero",IF(BK4="mar","Marzo",IF(BK4="abr","Abril",IF(BK4="may","Mayo",IF(BK4="jun","Junio",IF(BK4="jul","Julio",IF(BK4="ago","Agosto",IF(BK4="sep","Septiembre",IF(BK4="oct","Octubre",IF(BK4="nov","Noviembre",IF(BK4="dic","Diciembre","Aún no hay mes"))))))))))))</f>
        <v>Aún no hay mes</v>
      </c>
      <c r="BL2" t="str">
        <f>+BK2</f>
        <v>Aún no hay mes</v>
      </c>
      <c r="BM2" t="str">
        <f>+IF(BM4="ene","Enero",IF(BM4="feb","Febrero",IF(BM4="mar","Marzo",IF(BM4="abr","Abril",IF(BM4="may","Mayo",IF(BM4="jun","Junio",IF(BM4="jul","Julio",IF(BM4="ago","Agosto",IF(BM4="sep","Septiembre",IF(BM4="oct","Octubre",IF(BM4="nov","Noviembre",IF(BM4="dic","Diciembre","Aún no hay mes"))))))))))))</f>
        <v>Aún no hay mes</v>
      </c>
      <c r="BN2" t="str">
        <f>+BM2</f>
        <v>Aún no hay mes</v>
      </c>
      <c r="BO2" t="str">
        <f>+IF(BO4="ene","Enero",IF(BO4="feb","Febrero",IF(BO4="mar","Marzo",IF(BO4="abr","Abril",IF(BO4="may","Mayo",IF(BO4="jun","Junio",IF(BO4="jul","Julio",IF(BO4="ago","Agosto",IF(BO4="sep","Septiembre",IF(BO4="oct","Octubre",IF(BO4="nov","Noviembre",IF(BO4="dic","Diciembre","Aún no hay mes"))))))))))))</f>
        <v>Aún no hay mes</v>
      </c>
      <c r="BP2" t="str">
        <f>+BO2</f>
        <v>Aún no hay mes</v>
      </c>
      <c r="BQ2" t="str">
        <f>+IF(BQ4="ene","Enero",IF(BQ4="feb","Febrero",IF(BQ4="mar","Marzo",IF(BQ4="abr","Abril",IF(BQ4="may","Mayo",IF(BQ4="jun","Junio",IF(BQ4="jul","Julio",IF(BQ4="ago","Agosto",IF(BQ4="sep","Septiembre",IF(BQ4="oct","Octubre",IF(BQ4="nov","Noviembre",IF(BQ4="dic","Diciembre","Aún no hay mes"))))))))))))</f>
        <v>Aún no hay mes</v>
      </c>
      <c r="BR2" t="str">
        <f>+BQ2</f>
        <v>Aún no hay mes</v>
      </c>
      <c r="BS2" t="str">
        <f>+IF(BS4="ene","Enero",IF(BS4="feb","Febrero",IF(BS4="mar","Marzo",IF(BS4="abr","Abril",IF(BS4="may","Mayo",IF(BS4="jun","Junio",IF(BS4="jul","Julio",IF(BS4="ago","Agosto",IF(BS4="sep","Septiembre",IF(BS4="oct","Octubre",IF(BS4="nov","Noviembre",IF(BS4="dic","Diciembre","Aún no hay mes"))))))))))))</f>
        <v>Aún no hay mes</v>
      </c>
      <c r="BT2" t="str">
        <f>+BS2</f>
        <v>Aún no hay mes</v>
      </c>
      <c r="BU2" t="str">
        <f>+IF(BU4="ene","Enero",IF(BU4="feb","Febrero",IF(BU4="mar","Marzo",IF(BU4="abr","Abril",IF(BU4="may","Mayo",IF(BU4="jun","Junio",IF(BU4="jul","Julio",IF(BU4="ago","Agosto",IF(BU4="sep","Septiembre",IF(BU4="oct","Octubre",IF(BU4="nov","Noviembre",IF(BU4="dic","Diciembre","Aún no hay mes"))))))))))))</f>
        <v>Aún no hay mes</v>
      </c>
      <c r="BV2" t="str">
        <f>+BU2</f>
        <v>Aún no hay mes</v>
      </c>
      <c r="BW2" t="str">
        <f>+IF(BW4="ene","Enero",IF(BW4="feb","Febrero",IF(BW4="mar","Marzo",IF(BW4="abr","Abril",IF(BW4="may","Mayo",IF(BW4="jun","Junio",IF(BW4="jul","Julio",IF(BW4="ago","Agosto",IF(BW4="sep","Septiembre",IF(BW4="oct","Octubre",IF(BW4="nov","Noviembre",IF(BW4="dic","Diciembre","Aún no hay mes"))))))))))))</f>
        <v>Aún no hay mes</v>
      </c>
      <c r="BX2" t="str">
        <f>+BW2</f>
        <v>Aún no hay mes</v>
      </c>
      <c r="BY2" t="str">
        <f>+IF(BY4="ene","Enero",IF(BY4="feb","Febrero",IF(BY4="mar","Marzo",IF(BY4="abr","Abril",IF(BY4="may","Mayo",IF(BY4="jun","Junio",IF(BY4="jul","Julio",IF(BY4="ago","Agosto",IF(BY4="sep","Septiembre",IF(BY4="oct","Octubre",IF(BY4="nov","Noviembre",IF(BY4="dic","Diciembre","Aún no hay mes"))))))))))))</f>
        <v>Aún no hay mes</v>
      </c>
      <c r="BZ2" t="str">
        <f>+BY2</f>
        <v>Aún no hay mes</v>
      </c>
      <c r="CA2" t="str">
        <f>+IF(CA4="ene","Enero",IF(CA4="feb","Febrero",IF(CA4="mar","Marzo",IF(CA4="abr","Abril",IF(CA4="may","Mayo",IF(CA4="jun","Junio",IF(CA4="jul","Julio",IF(CA4="ago","Agosto",IF(CA4="sep","Septiembre",IF(CA4="oct","Octubre",IF(CA4="nov","Noviembre",IF(CA4="dic","Diciembre","Aún no hay mes"))))))))))))</f>
        <v>Aún no hay mes</v>
      </c>
      <c r="CB2" t="str">
        <f>+CA2</f>
        <v>Aún no hay mes</v>
      </c>
      <c r="CF2" t="str">
        <f>+IF(CF4="ene","Enero",IF(CF4="feb","Febrero",IF(CF4="mar","Marzo",IF(CF4="abr","Abril",IF(CF4="may","Mayo",IF(CF4="jun","Junio",IF(CF4="jul","Julio",IF(CF4="ago","Agosto",IF(CF4="sep","Septiembre",IF(CF4="oct","Octubre",IF(CF4="nov","Noviembre",IF(CF4="dic","Diciembre","Aún no hay mes"))))))))))))</f>
        <v>Enero</v>
      </c>
      <c r="CG2" t="str">
        <f>+CF2</f>
        <v>Enero</v>
      </c>
      <c r="CH2" t="str">
        <f>+IF(CH4="ene","Enero",IF(CH4="feb","Febrero",IF(CH4="mar","Marzo",IF(CH4="abr","Abril",IF(CH4="may","Mayo",IF(CH4="jun","Junio",IF(CH4="jul","Julio",IF(CH4="ago","Agosto",IF(CH4="sep","Septiembre",IF(CH4="oct","Octubre",IF(CH4="nov","Noviembre",IF(CH4="dic","Diciembre","Aún no hay mes"))))))))))))</f>
        <v>Febrero</v>
      </c>
      <c r="CI2" t="str">
        <f>+CH2</f>
        <v>Febrero</v>
      </c>
      <c r="CJ2" t="str">
        <f>+IF(CJ4="ene","Enero",IF(CJ4="feb","Febrero",IF(CJ4="mar","Marzo",IF(CJ4="abr","Abril",IF(CJ4="may","Mayo",IF(CJ4="jun","Junio",IF(CJ4="jul","Julio",IF(CJ4="ago","Agosto",IF(CJ4="sep","Septiembre",IF(CJ4="oct","Octubre",IF(CJ4="nov","Noviembre",IF(CJ4="dic","Diciembre","Aún no hay mes"))))))))))))</f>
        <v>Aún no hay mes</v>
      </c>
      <c r="CK2" t="str">
        <f>+CJ2</f>
        <v>Aún no hay mes</v>
      </c>
      <c r="CL2" t="str">
        <f>+IF(CL4="ene","Enero",IF(CL4="feb","Febrero",IF(CL4="mar","Marzo",IF(CL4="abr","Abril",IF(CL4="may","Mayo",IF(CL4="jun","Junio",IF(CL4="jul","Julio",IF(CL4="ago","Agosto",IF(CL4="sep","Septiembre",IF(CL4="oct","Octubre",IF(CL4="nov","Noviembre",IF(CL4="dic","Diciembre","Aún no hay mes"))))))))))))</f>
        <v>Aún no hay mes</v>
      </c>
      <c r="CM2" t="str">
        <f>+CL2</f>
        <v>Aún no hay mes</v>
      </c>
      <c r="CN2" t="str">
        <f>+IF(CN4="ene","Enero",IF(CN4="feb","Febrero",IF(CN4="mar","Marzo",IF(CN4="abr","Abril",IF(CN4="may","Mayo",IF(CN4="jun","Junio",IF(CN4="jul","Julio",IF(CN4="ago","Agosto",IF(CN4="sep","Septiembre",IF(CN4="oct","Octubre",IF(CN4="nov","Noviembre",IF(CN4="dic","Diciembre","Aún no hay mes"))))))))))))</f>
        <v>Aún no hay mes</v>
      </c>
      <c r="CO2" t="str">
        <f>+CN2</f>
        <v>Aún no hay mes</v>
      </c>
      <c r="CP2" t="str">
        <f>+IF(CP4="ene","Enero",IF(CP4="feb","Febrero",IF(CP4="mar","Marzo",IF(CP4="abr","Abril",IF(CP4="may","Mayo",IF(CP4="jun","Junio",IF(CP4="jul","Julio",IF(CP4="ago","Agosto",IF(CP4="sep","Septiembre",IF(CP4="oct","Octubre",IF(CP4="nov","Noviembre",IF(CP4="dic","Diciembre","Aún no hay mes"))))))))))))</f>
        <v>Aún no hay mes</v>
      </c>
      <c r="CQ2" t="str">
        <f>+CP2</f>
        <v>Aún no hay mes</v>
      </c>
      <c r="CR2" t="str">
        <f>+IF(CR4="ene","Enero",IF(CR4="feb","Febrero",IF(CR4="mar","Marzo",IF(CR4="abr","Abril",IF(CR4="may","Mayo",IF(CR4="jun","Junio",IF(CR4="jul","Julio",IF(CR4="ago","Agosto",IF(CR4="sep","Septiembre",IF(CR4="oct","Octubre",IF(CR4="nov","Noviembre",IF(CR4="dic","Diciembre","Aún no hay mes"))))))))))))</f>
        <v>Aún no hay mes</v>
      </c>
      <c r="CS2" t="str">
        <f>+CR2</f>
        <v>Aún no hay mes</v>
      </c>
      <c r="CT2" t="str">
        <f>+IF(CT4="ene","Enero",IF(CT4="feb","Febrero",IF(CT4="mar","Marzo",IF(CT4="abr","Abril",IF(CT4="may","Mayo",IF(CT4="jun","Junio",IF(CT4="jul","Julio",IF(CT4="ago","Agosto",IF(CT4="sep","Septiembre",IF(CT4="oct","Octubre",IF(CT4="nov","Noviembre",IF(CT4="dic","Diciembre","Aún no hay mes"))))))))))))</f>
        <v>Aún no hay mes</v>
      </c>
      <c r="CU2" t="str">
        <f>+CT2</f>
        <v>Aún no hay mes</v>
      </c>
      <c r="CV2" t="str">
        <f>+IF(CV4="ene","Enero",IF(CV4="feb","Febrero",IF(CV4="mar","Marzo",IF(CV4="abr","Abril",IF(CV4="may","Mayo",IF(CV4="jun","Junio",IF(CV4="jul","Julio",IF(CV4="ago","Agosto",IF(CV4="sep","Septiembre",IF(CV4="oct","Octubre",IF(CV4="nov","Noviembre",IF(CV4="dic","Diciembre","Aún no hay mes"))))))))))))</f>
        <v>Aún no hay mes</v>
      </c>
      <c r="CW2" t="str">
        <f>+CV2</f>
        <v>Aún no hay mes</v>
      </c>
      <c r="CX2" t="str">
        <f>+IF(CX4="ene","Enero",IF(CX4="feb","Febrero",IF(CX4="mar","Marzo",IF(CX4="abr","Abril",IF(CX4="may","Mayo",IF(CX4="jun","Junio",IF(CX4="jul","Julio",IF(CX4="ago","Agosto",IF(CX4="sep","Septiembre",IF(CX4="oct","Octubre",IF(CX4="nov","Noviembre",IF(CX4="dic","Diciembre","Aún no hay mes"))))))))))))</f>
        <v>Aún no hay mes</v>
      </c>
      <c r="CY2" t="str">
        <f>+CX2</f>
        <v>Aún no hay mes</v>
      </c>
      <c r="CZ2" t="str">
        <f>+IF(CZ4="ene","Enero",IF(CZ4="feb","Febrero",IF(CZ4="mar","Marzo",IF(CZ4="abr","Abril",IF(CZ4="may","Mayo",IF(CZ4="jun","Junio",IF(CZ4="jul","Julio",IF(CZ4="ago","Agosto",IF(CZ4="sep","Septiembre",IF(CZ4="oct","Octubre",IF(CZ4="nov","Noviembre",IF(CZ4="dic","Diciembre","Aún no hay mes"))))))))))))</f>
        <v>Aún no hay mes</v>
      </c>
      <c r="DA2" t="str">
        <f>+CZ2</f>
        <v>Aún no hay mes</v>
      </c>
      <c r="DB2" t="str">
        <f>+IF(DB4="ene","Enero",IF(DB4="feb","Febrero",IF(DB4="mar","Marzo",IF(DB4="abr","Abril",IF(DB4="may","Mayo",IF(DB4="jun","Junio",IF(DB4="jul","Julio",IF(DB4="ago","Agosto",IF(DB4="sep","Septiembre",IF(DB4="oct","Octubre",IF(DB4="nov","Noviembre",IF(DB4="dic","Diciembre","Aún no hay mes"))))))))))))</f>
        <v>Aún no hay mes</v>
      </c>
      <c r="DC2" t="str">
        <f>+DB2</f>
        <v>Aún no hay mes</v>
      </c>
      <c r="DG2" t="str">
        <f ca="1">+IF(DH3="ene","Enero",IF(DH3="feb","Febrero",IF(DH3="mar","Marzo",IF(DH3="abr","Abril",IF(DH3="may","Mayo",IF(DH3="jun","Junio",IF(DH3="jul","Julio",IF(DH3="ago","Agosto",IF(DH3="sep","Septiembre",IF(DH3="oct","Octubre",IF(DH3="nov","Noviembre",IF(DH3="dic","Diciembre","Aún no hay mes"))))))))))))</f>
        <v>Febrero</v>
      </c>
    </row>
    <row r="3" spans="1:113">
      <c r="C3" s="234" t="s">
        <v>1462</v>
      </c>
      <c r="D3" s="234" t="s">
        <v>1286</v>
      </c>
      <c r="AD3" s="234" t="s">
        <v>1462</v>
      </c>
      <c r="AE3" s="234" t="s">
        <v>1286</v>
      </c>
      <c r="BE3" s="234" t="s">
        <v>1462</v>
      </c>
      <c r="BF3" s="234" t="s">
        <v>1286</v>
      </c>
      <c r="CF3" s="234" t="s">
        <v>1462</v>
      </c>
      <c r="CG3" s="234" t="s">
        <v>1286</v>
      </c>
      <c r="DE3" s="234" t="s">
        <v>653</v>
      </c>
      <c r="DF3" s="234" t="s">
        <v>660</v>
      </c>
      <c r="DG3" t="s">
        <v>1303</v>
      </c>
      <c r="DH3" t="str">
        <f ca="1">+TEXT(EDATE(TODAY(),-1),"mmm")</f>
        <v>feb</v>
      </c>
      <c r="DI3" t="str">
        <f ca="1">+TEXT(EOMONTH(TODAY(),-1),"dd/mm/yyyy")</f>
        <v>28/02/2025</v>
      </c>
    </row>
    <row r="4" spans="1:113">
      <c r="C4" s="235" t="s">
        <v>1285</v>
      </c>
      <c r="E4" s="235" t="s">
        <v>5323</v>
      </c>
      <c r="AD4" s="235" t="s">
        <v>1285</v>
      </c>
      <c r="AF4" s="235" t="s">
        <v>5323</v>
      </c>
      <c r="BE4" s="235" t="s">
        <v>1285</v>
      </c>
      <c r="BG4" s="235" t="s">
        <v>5323</v>
      </c>
      <c r="CF4" s="235" t="s">
        <v>1285</v>
      </c>
      <c r="CH4" s="235" t="s">
        <v>5323</v>
      </c>
      <c r="DE4">
        <v>46</v>
      </c>
      <c r="DF4" t="s">
        <v>1367</v>
      </c>
      <c r="DG4">
        <v>22841835.440000001</v>
      </c>
    </row>
    <row r="5" spans="1:113">
      <c r="A5" s="234" t="s">
        <v>653</v>
      </c>
      <c r="B5" s="234" t="s">
        <v>660</v>
      </c>
      <c r="C5" t="s">
        <v>1299</v>
      </c>
      <c r="D5" t="s">
        <v>1300</v>
      </c>
      <c r="E5" t="s">
        <v>1299</v>
      </c>
      <c r="F5" t="s">
        <v>1300</v>
      </c>
      <c r="AB5" s="234" t="s">
        <v>653</v>
      </c>
      <c r="AC5" s="234" t="s">
        <v>660</v>
      </c>
      <c r="AD5" t="s">
        <v>1314</v>
      </c>
      <c r="AE5" t="s">
        <v>1315</v>
      </c>
      <c r="AF5" t="s">
        <v>1314</v>
      </c>
      <c r="AG5" t="s">
        <v>1315</v>
      </c>
      <c r="BC5" s="234" t="s">
        <v>653</v>
      </c>
      <c r="BD5" s="234" t="s">
        <v>660</v>
      </c>
      <c r="BE5" t="s">
        <v>1299</v>
      </c>
      <c r="BF5" t="s">
        <v>1300</v>
      </c>
      <c r="BG5" t="s">
        <v>1299</v>
      </c>
      <c r="BH5" t="s">
        <v>1300</v>
      </c>
      <c r="CD5" s="234" t="s">
        <v>653</v>
      </c>
      <c r="CE5" s="234" t="s">
        <v>660</v>
      </c>
      <c r="CF5" t="s">
        <v>1314</v>
      </c>
      <c r="CG5" t="s">
        <v>1315</v>
      </c>
      <c r="CH5" t="s">
        <v>1314</v>
      </c>
      <c r="CI5" t="s">
        <v>1315</v>
      </c>
      <c r="DD5" s="234"/>
      <c r="DE5">
        <v>109</v>
      </c>
      <c r="DF5" t="s">
        <v>611</v>
      </c>
      <c r="DG5">
        <v>1233045.6000000001</v>
      </c>
    </row>
    <row r="6" spans="1:113">
      <c r="A6">
        <v>10</v>
      </c>
      <c r="B6" t="s">
        <v>38</v>
      </c>
      <c r="C6" s="236">
        <v>408</v>
      </c>
      <c r="D6" s="236">
        <v>995284.92</v>
      </c>
      <c r="E6" s="236">
        <v>0</v>
      </c>
      <c r="F6" s="236">
        <v>38653.050000000003</v>
      </c>
      <c r="AB6" t="s">
        <v>541</v>
      </c>
      <c r="AC6" t="s">
        <v>590</v>
      </c>
      <c r="AD6">
        <v>0.11999999999999998</v>
      </c>
      <c r="AE6">
        <v>1427696.56</v>
      </c>
      <c r="AF6">
        <v>0.09</v>
      </c>
      <c r="AG6">
        <v>9.0000000000000011E-2</v>
      </c>
      <c r="BC6">
        <v>86</v>
      </c>
      <c r="BD6" t="s">
        <v>50</v>
      </c>
      <c r="BE6" s="236">
        <v>41575.83</v>
      </c>
      <c r="BF6" s="236">
        <v>27059949.960000001</v>
      </c>
      <c r="BG6" s="236">
        <v>322249.19</v>
      </c>
      <c r="BH6" s="236">
        <v>15234634.84</v>
      </c>
      <c r="CD6" t="s">
        <v>541</v>
      </c>
      <c r="CE6" t="s">
        <v>590</v>
      </c>
      <c r="CF6">
        <v>0</v>
      </c>
      <c r="CG6">
        <v>62961072.591200002</v>
      </c>
      <c r="CH6">
        <v>0</v>
      </c>
      <c r="CI6">
        <v>225280140.45319998</v>
      </c>
      <c r="DE6">
        <v>117</v>
      </c>
      <c r="DF6" t="s">
        <v>54</v>
      </c>
      <c r="DG6">
        <v>4546705.3500000006</v>
      </c>
    </row>
    <row r="7" spans="1:113">
      <c r="A7">
        <v>15</v>
      </c>
      <c r="B7" t="s">
        <v>39</v>
      </c>
      <c r="C7" s="236">
        <v>0</v>
      </c>
      <c r="D7" s="236">
        <v>32950.260000000009</v>
      </c>
      <c r="E7" s="236">
        <v>0</v>
      </c>
      <c r="F7" s="236">
        <v>34483.79</v>
      </c>
      <c r="AB7">
        <v>20</v>
      </c>
      <c r="AC7" t="s">
        <v>41</v>
      </c>
      <c r="AF7">
        <v>180.09</v>
      </c>
      <c r="AG7">
        <v>0</v>
      </c>
      <c r="BC7">
        <v>291</v>
      </c>
      <c r="BD7" t="s">
        <v>119</v>
      </c>
      <c r="BE7" s="236">
        <v>0</v>
      </c>
      <c r="BF7" s="236">
        <v>34986000</v>
      </c>
      <c r="BG7" s="236">
        <v>6650021.8399999999</v>
      </c>
      <c r="BH7" s="236">
        <v>192338964.64999998</v>
      </c>
      <c r="CD7">
        <v>291</v>
      </c>
      <c r="CE7" t="s">
        <v>119</v>
      </c>
      <c r="CF7">
        <v>34986000</v>
      </c>
      <c r="CG7">
        <v>0</v>
      </c>
      <c r="CH7">
        <v>192338964.65700001</v>
      </c>
      <c r="CI7">
        <v>0</v>
      </c>
      <c r="DE7">
        <v>163</v>
      </c>
      <c r="DF7" t="s">
        <v>78</v>
      </c>
      <c r="DG7">
        <v>920103.23</v>
      </c>
    </row>
    <row r="8" spans="1:113">
      <c r="A8">
        <v>16</v>
      </c>
      <c r="B8" t="s">
        <v>40</v>
      </c>
      <c r="C8" s="236">
        <v>0</v>
      </c>
      <c r="D8" s="236">
        <v>157173.18</v>
      </c>
      <c r="E8" s="236">
        <v>0</v>
      </c>
      <c r="F8" s="236">
        <v>828265.16</v>
      </c>
      <c r="AB8" t="s">
        <v>542</v>
      </c>
      <c r="AC8" t="s">
        <v>687</v>
      </c>
      <c r="AD8">
        <v>315800949.20000011</v>
      </c>
      <c r="AE8">
        <v>0</v>
      </c>
      <c r="AF8">
        <v>661446409.74000025</v>
      </c>
      <c r="AG8">
        <v>539453.59</v>
      </c>
      <c r="BC8" t="s">
        <v>541</v>
      </c>
      <c r="BD8" t="s">
        <v>590</v>
      </c>
      <c r="BE8" s="236">
        <v>62961072.589999996</v>
      </c>
      <c r="BF8" s="236">
        <v>680084.2300000001</v>
      </c>
      <c r="BG8" s="236">
        <v>225280140.44999999</v>
      </c>
      <c r="BH8" s="236">
        <v>7275069.7199999997</v>
      </c>
      <c r="CD8">
        <v>46</v>
      </c>
      <c r="CE8" t="s">
        <v>1367</v>
      </c>
      <c r="CH8">
        <v>556540.96120000002</v>
      </c>
      <c r="CI8">
        <v>0</v>
      </c>
      <c r="DE8">
        <v>222</v>
      </c>
      <c r="DF8" t="s">
        <v>93</v>
      </c>
      <c r="DG8">
        <v>851877.12</v>
      </c>
    </row>
    <row r="9" spans="1:113">
      <c r="A9">
        <v>20</v>
      </c>
      <c r="B9" t="s">
        <v>41</v>
      </c>
      <c r="C9" s="236">
        <v>0</v>
      </c>
      <c r="D9" s="236">
        <v>9468366.7799999993</v>
      </c>
      <c r="E9" s="236">
        <v>0</v>
      </c>
      <c r="F9" s="236">
        <v>7714.4400000000005</v>
      </c>
      <c r="AB9">
        <v>291</v>
      </c>
      <c r="AC9" t="s">
        <v>119</v>
      </c>
      <c r="AD9">
        <v>0</v>
      </c>
      <c r="AE9">
        <v>105731519.81</v>
      </c>
      <c r="AF9">
        <v>0</v>
      </c>
      <c r="AG9">
        <v>13984743.040000001</v>
      </c>
      <c r="BC9">
        <v>46</v>
      </c>
      <c r="BD9" t="s">
        <v>1367</v>
      </c>
      <c r="BE9" s="236">
        <v>159950.22999999998</v>
      </c>
      <c r="BF9" s="236">
        <v>0</v>
      </c>
      <c r="BG9" s="236">
        <v>55735.51</v>
      </c>
      <c r="BH9" s="236">
        <v>556540.96</v>
      </c>
      <c r="CD9">
        <v>86</v>
      </c>
      <c r="CE9" t="s">
        <v>50</v>
      </c>
      <c r="CH9">
        <v>15234634.835000001</v>
      </c>
      <c r="CI9">
        <v>0</v>
      </c>
      <c r="DE9">
        <v>591</v>
      </c>
      <c r="DF9" t="s">
        <v>670</v>
      </c>
      <c r="DG9">
        <v>6442720.5</v>
      </c>
    </row>
    <row r="10" spans="1:113">
      <c r="A10">
        <v>25</v>
      </c>
      <c r="B10" t="s">
        <v>42</v>
      </c>
      <c r="C10" s="236">
        <v>0</v>
      </c>
      <c r="D10" s="236">
        <v>4103.3</v>
      </c>
      <c r="E10" s="236">
        <v>0</v>
      </c>
      <c r="F10" s="236">
        <v>287974.32</v>
      </c>
      <c r="AB10">
        <v>513</v>
      </c>
      <c r="AC10" t="s">
        <v>160</v>
      </c>
      <c r="AD10">
        <v>0</v>
      </c>
      <c r="AE10">
        <v>5354584.9399999995</v>
      </c>
      <c r="AF10">
        <v>0</v>
      </c>
      <c r="AG10">
        <v>312282807.72999996</v>
      </c>
      <c r="BC10">
        <v>253</v>
      </c>
      <c r="BD10" t="s">
        <v>104</v>
      </c>
      <c r="BE10" s="236"/>
      <c r="BF10" s="236"/>
      <c r="BG10" s="236">
        <v>66186.720000000001</v>
      </c>
      <c r="BH10" s="236">
        <v>0</v>
      </c>
      <c r="CD10">
        <v>206</v>
      </c>
      <c r="CE10" t="s">
        <v>87</v>
      </c>
      <c r="CH10">
        <v>17150000</v>
      </c>
      <c r="CI10">
        <v>0</v>
      </c>
      <c r="DE10">
        <v>670</v>
      </c>
      <c r="DF10" t="s">
        <v>178</v>
      </c>
      <c r="DG10">
        <v>1537476.5</v>
      </c>
    </row>
    <row r="11" spans="1:113">
      <c r="A11">
        <v>35</v>
      </c>
      <c r="B11" t="s">
        <v>43</v>
      </c>
      <c r="C11" s="236">
        <v>0</v>
      </c>
      <c r="D11" s="236">
        <v>5541.2800000000007</v>
      </c>
      <c r="E11" s="236">
        <v>0</v>
      </c>
      <c r="F11" s="236">
        <v>7132.93</v>
      </c>
      <c r="AB11">
        <v>86</v>
      </c>
      <c r="AC11" t="s">
        <v>50</v>
      </c>
      <c r="AF11">
        <v>120.06</v>
      </c>
      <c r="AG11">
        <v>16004078.229999999</v>
      </c>
      <c r="BC11">
        <v>66</v>
      </c>
      <c r="BD11" t="s">
        <v>46</v>
      </c>
      <c r="BE11" s="236">
        <v>0</v>
      </c>
      <c r="BF11" s="236">
        <v>640782.65</v>
      </c>
      <c r="BG11" s="236">
        <v>704968</v>
      </c>
      <c r="BH11" s="236">
        <v>0.01</v>
      </c>
      <c r="CD11">
        <v>66</v>
      </c>
      <c r="CE11" t="s">
        <v>46</v>
      </c>
      <c r="CF11">
        <v>640782.65300000005</v>
      </c>
      <c r="CG11">
        <v>0</v>
      </c>
      <c r="DE11">
        <v>25</v>
      </c>
      <c r="DF11" t="s">
        <v>42</v>
      </c>
      <c r="DG11">
        <v>1182658.24</v>
      </c>
    </row>
    <row r="12" spans="1:113">
      <c r="A12">
        <v>41</v>
      </c>
      <c r="B12" t="s">
        <v>44</v>
      </c>
      <c r="C12" s="236">
        <v>0</v>
      </c>
      <c r="D12" s="236">
        <v>742</v>
      </c>
      <c r="E12" s="236">
        <v>0</v>
      </c>
      <c r="F12" s="236">
        <v>17135.04</v>
      </c>
      <c r="AB12">
        <v>46</v>
      </c>
      <c r="AC12" t="s">
        <v>1367</v>
      </c>
      <c r="AF12">
        <v>0</v>
      </c>
      <c r="AG12">
        <v>50.01</v>
      </c>
      <c r="BC12">
        <v>132</v>
      </c>
      <c r="BD12" t="s">
        <v>59</v>
      </c>
      <c r="BE12" s="236">
        <v>0</v>
      </c>
      <c r="BF12" s="236">
        <v>6322900.9699999997</v>
      </c>
      <c r="BG12" s="236"/>
      <c r="BH12" s="236"/>
      <c r="CD12">
        <v>348</v>
      </c>
      <c r="CE12" t="s">
        <v>143</v>
      </c>
      <c r="CF12">
        <v>274339.97500000003</v>
      </c>
      <c r="CG12">
        <v>0</v>
      </c>
      <c r="DE12">
        <v>81</v>
      </c>
      <c r="DF12" t="s">
        <v>49</v>
      </c>
      <c r="DG12">
        <v>36196</v>
      </c>
    </row>
    <row r="13" spans="1:113">
      <c r="A13">
        <v>46</v>
      </c>
      <c r="B13" t="s">
        <v>1367</v>
      </c>
      <c r="C13" s="236">
        <v>0</v>
      </c>
      <c r="D13" s="236">
        <v>1053705.6399999999</v>
      </c>
      <c r="E13" s="236">
        <v>0</v>
      </c>
      <c r="F13" s="236">
        <v>100828.5</v>
      </c>
      <c r="AB13">
        <v>585</v>
      </c>
      <c r="AC13" t="s">
        <v>171</v>
      </c>
      <c r="AD13">
        <v>0</v>
      </c>
      <c r="AE13">
        <v>12896.8</v>
      </c>
      <c r="BC13">
        <v>206</v>
      </c>
      <c r="BD13" t="s">
        <v>87</v>
      </c>
      <c r="BE13" s="236"/>
      <c r="BF13" s="236"/>
      <c r="BG13" s="236">
        <v>0</v>
      </c>
      <c r="BH13" s="236">
        <v>17150000</v>
      </c>
      <c r="DE13">
        <v>283</v>
      </c>
      <c r="DF13" t="s">
        <v>115</v>
      </c>
      <c r="DG13">
        <v>17340724.879999999</v>
      </c>
    </row>
    <row r="14" spans="1:113">
      <c r="A14">
        <v>47</v>
      </c>
      <c r="B14" t="s">
        <v>45</v>
      </c>
      <c r="C14" s="236">
        <v>0</v>
      </c>
      <c r="D14" s="236">
        <v>47344.7</v>
      </c>
      <c r="E14" s="236">
        <v>0</v>
      </c>
      <c r="F14" s="236">
        <v>42996.729999999996</v>
      </c>
      <c r="AB14">
        <v>348</v>
      </c>
      <c r="AC14" t="s">
        <v>143</v>
      </c>
      <c r="AD14">
        <v>60.03</v>
      </c>
      <c r="AE14">
        <v>274400</v>
      </c>
      <c r="BC14">
        <v>25</v>
      </c>
      <c r="BD14" t="s">
        <v>42</v>
      </c>
      <c r="BE14" s="236"/>
      <c r="BF14" s="236"/>
      <c r="BG14" s="236">
        <v>0</v>
      </c>
      <c r="BH14" s="236">
        <v>704968</v>
      </c>
      <c r="DE14">
        <v>78</v>
      </c>
      <c r="DF14" t="s">
        <v>1368</v>
      </c>
      <c r="DG14">
        <v>13297718.949999999</v>
      </c>
    </row>
    <row r="15" spans="1:113">
      <c r="A15">
        <v>81</v>
      </c>
      <c r="B15" t="s">
        <v>49</v>
      </c>
      <c r="C15" s="236">
        <v>0</v>
      </c>
      <c r="D15" s="236">
        <v>936.52</v>
      </c>
      <c r="E15" s="236">
        <v>0</v>
      </c>
      <c r="F15" s="236">
        <v>40498.109999999993</v>
      </c>
      <c r="BC15">
        <v>190</v>
      </c>
      <c r="BD15" t="s">
        <v>82</v>
      </c>
      <c r="BE15" s="236"/>
      <c r="BF15" s="236"/>
      <c r="BG15" s="236">
        <v>0</v>
      </c>
      <c r="BH15" s="236">
        <v>3389.16</v>
      </c>
      <c r="DE15">
        <v>203</v>
      </c>
      <c r="DF15" t="s">
        <v>86</v>
      </c>
      <c r="DG15">
        <v>800518</v>
      </c>
    </row>
    <row r="16" spans="1:113">
      <c r="A16">
        <v>86</v>
      </c>
      <c r="B16" t="s">
        <v>50</v>
      </c>
      <c r="C16" s="236">
        <v>191824</v>
      </c>
      <c r="D16" s="236">
        <v>2357099.9399999995</v>
      </c>
      <c r="E16" s="236">
        <v>0</v>
      </c>
      <c r="F16" s="236">
        <v>5197129.6899999995</v>
      </c>
      <c r="BC16">
        <v>47</v>
      </c>
      <c r="BD16" t="s">
        <v>45</v>
      </c>
      <c r="BE16" s="236"/>
      <c r="BF16" s="236"/>
      <c r="BG16" s="236">
        <v>16363.64</v>
      </c>
      <c r="BH16" s="236">
        <v>0</v>
      </c>
      <c r="DE16">
        <v>294</v>
      </c>
      <c r="DF16" t="s">
        <v>122</v>
      </c>
      <c r="DG16">
        <v>500806</v>
      </c>
    </row>
    <row r="17" spans="1:111">
      <c r="A17">
        <v>117</v>
      </c>
      <c r="B17" t="s">
        <v>54</v>
      </c>
      <c r="C17" s="236">
        <v>2880</v>
      </c>
      <c r="D17" s="236">
        <v>22673.72</v>
      </c>
      <c r="E17" s="236">
        <v>2220</v>
      </c>
      <c r="F17" s="236">
        <v>742</v>
      </c>
      <c r="BC17">
        <v>81</v>
      </c>
      <c r="BD17" t="s">
        <v>49</v>
      </c>
      <c r="BE17" s="236"/>
      <c r="BF17" s="236"/>
      <c r="BG17" s="236">
        <v>0.01</v>
      </c>
      <c r="BH17" s="236">
        <v>0</v>
      </c>
      <c r="DE17">
        <v>134</v>
      </c>
      <c r="DF17" t="s">
        <v>61</v>
      </c>
      <c r="DG17">
        <v>41240344.280000001</v>
      </c>
    </row>
    <row r="18" spans="1:111">
      <c r="A18">
        <v>132</v>
      </c>
      <c r="B18" t="s">
        <v>59</v>
      </c>
      <c r="C18" s="236">
        <v>3700.53</v>
      </c>
      <c r="D18" s="236">
        <v>44000</v>
      </c>
      <c r="E18" s="236">
        <v>18328.64</v>
      </c>
      <c r="F18" s="236">
        <v>218422.38</v>
      </c>
      <c r="BC18">
        <v>348</v>
      </c>
      <c r="BD18" t="s">
        <v>143</v>
      </c>
      <c r="BE18" s="236">
        <v>0</v>
      </c>
      <c r="BF18" s="236">
        <v>274339.98</v>
      </c>
      <c r="BG18" s="236"/>
      <c r="BH18" s="236"/>
      <c r="DE18">
        <v>293</v>
      </c>
      <c r="DF18" t="s">
        <v>121</v>
      </c>
      <c r="DG18">
        <v>14168.27</v>
      </c>
    </row>
    <row r="19" spans="1:111">
      <c r="A19">
        <v>212</v>
      </c>
      <c r="B19" t="s">
        <v>90</v>
      </c>
      <c r="C19" s="236">
        <v>0</v>
      </c>
      <c r="D19" s="236">
        <v>664911.87</v>
      </c>
      <c r="E19" s="236">
        <v>0</v>
      </c>
      <c r="F19" s="236">
        <v>38340.36</v>
      </c>
      <c r="BC19">
        <v>576</v>
      </c>
      <c r="BD19" t="s">
        <v>1243</v>
      </c>
      <c r="BE19" s="236">
        <v>6322900.9699999997</v>
      </c>
      <c r="BF19" s="236">
        <v>0</v>
      </c>
      <c r="BG19" s="236"/>
      <c r="BH19" s="236"/>
      <c r="DE19">
        <v>586</v>
      </c>
      <c r="DF19" t="s">
        <v>172</v>
      </c>
      <c r="DG19">
        <v>20678348.420000002</v>
      </c>
    </row>
    <row r="20" spans="1:111">
      <c r="A20">
        <v>287</v>
      </c>
      <c r="B20" t="s">
        <v>116</v>
      </c>
      <c r="C20" s="236"/>
      <c r="D20" s="236"/>
      <c r="E20" s="236">
        <v>0</v>
      </c>
      <c r="F20" s="236">
        <v>1532348.64</v>
      </c>
      <c r="BC20" t="s">
        <v>539</v>
      </c>
      <c r="BD20" t="s">
        <v>590</v>
      </c>
      <c r="BE20" s="236"/>
      <c r="BF20" s="236"/>
      <c r="BG20" s="236">
        <v>3389.16</v>
      </c>
      <c r="BH20" s="236">
        <v>0</v>
      </c>
      <c r="DE20">
        <v>683</v>
      </c>
      <c r="DF20" t="s">
        <v>1247</v>
      </c>
      <c r="DG20">
        <v>4962</v>
      </c>
    </row>
    <row r="21" spans="1:111">
      <c r="A21">
        <v>291</v>
      </c>
      <c r="B21" t="s">
        <v>119</v>
      </c>
      <c r="C21" s="236">
        <v>377.65999999999997</v>
      </c>
      <c r="D21" s="236">
        <v>84325.94</v>
      </c>
      <c r="E21" s="236">
        <v>180</v>
      </c>
      <c r="F21" s="236">
        <v>3527740.78</v>
      </c>
      <c r="DE21">
        <v>295</v>
      </c>
      <c r="DF21" t="s">
        <v>123</v>
      </c>
      <c r="DG21">
        <v>480</v>
      </c>
    </row>
    <row r="22" spans="1:111">
      <c r="A22">
        <v>340</v>
      </c>
      <c r="B22" t="s">
        <v>136</v>
      </c>
      <c r="C22" s="236"/>
      <c r="D22" s="236"/>
      <c r="E22" s="236">
        <v>480</v>
      </c>
      <c r="F22" s="236">
        <v>505534.67</v>
      </c>
      <c r="DE22">
        <v>133</v>
      </c>
      <c r="DF22" t="s">
        <v>60</v>
      </c>
      <c r="DG22">
        <v>1533373.5400000003</v>
      </c>
    </row>
    <row r="23" spans="1:111">
      <c r="A23">
        <v>383</v>
      </c>
      <c r="B23" t="s">
        <v>1242</v>
      </c>
      <c r="C23" s="236">
        <v>60</v>
      </c>
      <c r="D23" s="236">
        <v>362875.77</v>
      </c>
      <c r="E23" s="236">
        <v>60</v>
      </c>
      <c r="F23" s="236">
        <v>377735.67000000004</v>
      </c>
      <c r="DE23">
        <v>269</v>
      </c>
      <c r="DF23" t="s">
        <v>109</v>
      </c>
      <c r="DG23">
        <v>217048</v>
      </c>
    </row>
    <row r="24" spans="1:111">
      <c r="A24">
        <v>513</v>
      </c>
      <c r="B24" t="s">
        <v>160</v>
      </c>
      <c r="C24" s="236">
        <v>2286787.0700000003</v>
      </c>
      <c r="D24" s="236">
        <v>131849.93000000002</v>
      </c>
      <c r="E24" s="236">
        <v>318564549.16999996</v>
      </c>
      <c r="F24" s="236">
        <v>67168227.530000001</v>
      </c>
      <c r="DE24">
        <v>389</v>
      </c>
      <c r="DF24" t="s">
        <v>1401</v>
      </c>
      <c r="DG24">
        <v>7209706.5399999991</v>
      </c>
    </row>
    <row r="25" spans="1:111">
      <c r="A25">
        <v>578</v>
      </c>
      <c r="B25" t="s">
        <v>168</v>
      </c>
      <c r="C25" s="236"/>
      <c r="D25" s="236"/>
      <c r="E25" s="236">
        <v>4040005.19</v>
      </c>
      <c r="F25" s="236">
        <v>257354.27</v>
      </c>
      <c r="DE25">
        <v>660</v>
      </c>
      <c r="DF25" t="s">
        <v>176</v>
      </c>
      <c r="DG25">
        <v>30609683.870000001</v>
      </c>
    </row>
    <row r="26" spans="1:111">
      <c r="A26">
        <v>587</v>
      </c>
      <c r="B26" t="s">
        <v>669</v>
      </c>
      <c r="C26" s="236">
        <v>0</v>
      </c>
      <c r="D26" s="236">
        <v>11424536.949999999</v>
      </c>
      <c r="E26" s="236"/>
      <c r="F26" s="236"/>
      <c r="DE26">
        <v>41</v>
      </c>
      <c r="DF26" t="s">
        <v>44</v>
      </c>
      <c r="DG26">
        <v>3919985.41</v>
      </c>
    </row>
    <row r="27" spans="1:111">
      <c r="A27">
        <v>650</v>
      </c>
      <c r="B27" t="s">
        <v>175</v>
      </c>
      <c r="C27" s="236">
        <v>0</v>
      </c>
      <c r="D27" s="236">
        <v>272.47000000000003</v>
      </c>
      <c r="E27" s="236">
        <v>0</v>
      </c>
      <c r="F27" s="236">
        <v>17955.590000000004</v>
      </c>
      <c r="DE27" t="s">
        <v>541</v>
      </c>
      <c r="DF27" t="s">
        <v>590</v>
      </c>
      <c r="DG27">
        <v>19626828.91</v>
      </c>
    </row>
    <row r="28" spans="1:111">
      <c r="A28">
        <v>660</v>
      </c>
      <c r="B28" t="s">
        <v>176</v>
      </c>
      <c r="C28" s="236"/>
      <c r="D28" s="236"/>
      <c r="E28" s="236">
        <v>0</v>
      </c>
      <c r="F28" s="236">
        <v>0.18</v>
      </c>
      <c r="DE28">
        <v>312</v>
      </c>
      <c r="DF28" t="s">
        <v>133</v>
      </c>
      <c r="DG28">
        <v>17784903.45000001</v>
      </c>
    </row>
    <row r="29" spans="1:111">
      <c r="A29">
        <v>670</v>
      </c>
      <c r="B29" t="s">
        <v>178</v>
      </c>
      <c r="C29" s="236"/>
      <c r="D29" s="236"/>
      <c r="E29" s="236">
        <v>0</v>
      </c>
      <c r="F29" s="236">
        <v>35236</v>
      </c>
      <c r="DE29">
        <v>548</v>
      </c>
      <c r="DF29" t="s">
        <v>1279</v>
      </c>
      <c r="DG29">
        <v>443635.45999999996</v>
      </c>
    </row>
    <row r="30" spans="1:111">
      <c r="A30">
        <v>902</v>
      </c>
      <c r="B30" t="s">
        <v>191</v>
      </c>
      <c r="C30" s="236">
        <v>0</v>
      </c>
      <c r="D30" s="236">
        <v>5835.23</v>
      </c>
      <c r="E30" s="236">
        <v>0</v>
      </c>
      <c r="F30" s="236">
        <v>1052.6099999999999</v>
      </c>
      <c r="DE30">
        <v>599</v>
      </c>
      <c r="DF30" t="s">
        <v>1245</v>
      </c>
      <c r="DG30">
        <v>6401510.3499999996</v>
      </c>
    </row>
    <row r="31" spans="1:111">
      <c r="A31" t="s">
        <v>541</v>
      </c>
      <c r="B31" t="s">
        <v>590</v>
      </c>
      <c r="C31" s="236">
        <v>0</v>
      </c>
      <c r="D31" s="236">
        <v>4694312.4800000004</v>
      </c>
      <c r="E31" s="236">
        <v>69.599999999999994</v>
      </c>
      <c r="F31" s="236">
        <v>10202411.52</v>
      </c>
      <c r="DE31">
        <v>132</v>
      </c>
      <c r="DF31" t="s">
        <v>59</v>
      </c>
      <c r="DG31">
        <v>11871239.970000001</v>
      </c>
    </row>
    <row r="32" spans="1:111">
      <c r="A32" t="s">
        <v>544</v>
      </c>
      <c r="B32" t="s">
        <v>679</v>
      </c>
      <c r="C32" s="236">
        <v>0</v>
      </c>
      <c r="D32" s="236">
        <v>28700689.770000003</v>
      </c>
      <c r="E32" s="236">
        <v>0</v>
      </c>
      <c r="F32" s="236">
        <v>9793096.4600000009</v>
      </c>
      <c r="DE32">
        <v>47</v>
      </c>
      <c r="DF32" t="s">
        <v>45</v>
      </c>
      <c r="DG32">
        <v>144422.49</v>
      </c>
    </row>
    <row r="33" spans="1:111">
      <c r="A33" t="s">
        <v>550</v>
      </c>
      <c r="B33" t="s">
        <v>589</v>
      </c>
      <c r="C33" s="236">
        <v>0</v>
      </c>
      <c r="D33" s="236">
        <v>202751.61999999997</v>
      </c>
      <c r="E33" s="236">
        <v>0</v>
      </c>
      <c r="F33" s="236">
        <v>277662.64999999997</v>
      </c>
      <c r="DE33">
        <v>681</v>
      </c>
      <c r="DF33" t="s">
        <v>180</v>
      </c>
      <c r="DG33">
        <v>5309780.5</v>
      </c>
    </row>
    <row r="34" spans="1:111">
      <c r="A34">
        <v>597</v>
      </c>
      <c r="B34" t="s">
        <v>673</v>
      </c>
      <c r="C34" s="236">
        <v>2812.12</v>
      </c>
      <c r="D34" s="236">
        <v>0</v>
      </c>
      <c r="E34" s="236">
        <v>300</v>
      </c>
      <c r="F34" s="236">
        <v>633329.6</v>
      </c>
      <c r="DE34">
        <v>315</v>
      </c>
      <c r="DF34" t="s">
        <v>1239</v>
      </c>
      <c r="DG34">
        <v>563294.26</v>
      </c>
    </row>
    <row r="35" spans="1:111">
      <c r="A35">
        <v>595</v>
      </c>
      <c r="B35" t="s">
        <v>609</v>
      </c>
      <c r="C35" s="236"/>
      <c r="D35" s="236"/>
      <c r="E35" s="236">
        <v>0</v>
      </c>
      <c r="F35" s="236">
        <v>58867.959999999992</v>
      </c>
      <c r="DE35">
        <v>324</v>
      </c>
      <c r="DF35" t="s">
        <v>135</v>
      </c>
      <c r="DG35">
        <v>34263</v>
      </c>
    </row>
    <row r="36" spans="1:111">
      <c r="A36">
        <v>283</v>
      </c>
      <c r="B36" t="s">
        <v>115</v>
      </c>
      <c r="C36" s="236">
        <v>0</v>
      </c>
      <c r="D36" s="236">
        <v>1610.7</v>
      </c>
      <c r="E36" s="236">
        <v>0</v>
      </c>
      <c r="F36" s="236">
        <v>2909118.87</v>
      </c>
      <c r="DE36">
        <v>347</v>
      </c>
      <c r="DF36" t="s">
        <v>142</v>
      </c>
      <c r="DG36">
        <v>959385.5</v>
      </c>
    </row>
    <row r="37" spans="1:111">
      <c r="A37">
        <v>203</v>
      </c>
      <c r="B37" t="s">
        <v>86</v>
      </c>
      <c r="C37" s="236">
        <v>0</v>
      </c>
      <c r="D37" s="236">
        <v>66.599999999999994</v>
      </c>
      <c r="E37" s="236">
        <v>0</v>
      </c>
      <c r="F37" s="236">
        <v>3480.5</v>
      </c>
      <c r="DE37">
        <v>343</v>
      </c>
      <c r="DF37" t="s">
        <v>138</v>
      </c>
      <c r="DG37">
        <v>390</v>
      </c>
    </row>
    <row r="38" spans="1:111">
      <c r="A38">
        <v>155</v>
      </c>
      <c r="B38" t="s">
        <v>75</v>
      </c>
      <c r="C38" s="236">
        <v>0</v>
      </c>
      <c r="D38" s="236">
        <v>501</v>
      </c>
      <c r="E38" s="236">
        <v>0</v>
      </c>
      <c r="F38" s="236">
        <v>11187.47</v>
      </c>
      <c r="DE38">
        <v>526</v>
      </c>
      <c r="DF38" t="s">
        <v>1262</v>
      </c>
      <c r="DG38">
        <v>2530031.04</v>
      </c>
    </row>
    <row r="39" spans="1:111">
      <c r="A39">
        <v>290</v>
      </c>
      <c r="B39" t="s">
        <v>118</v>
      </c>
      <c r="C39" s="236"/>
      <c r="D39" s="236"/>
      <c r="E39" s="236">
        <v>0</v>
      </c>
      <c r="F39" s="236">
        <v>314574.48</v>
      </c>
      <c r="DE39">
        <v>234</v>
      </c>
      <c r="DF39" t="s">
        <v>612</v>
      </c>
      <c r="DG39">
        <v>108878.84000000001</v>
      </c>
    </row>
    <row r="40" spans="1:111">
      <c r="A40">
        <v>373</v>
      </c>
      <c r="B40" t="s">
        <v>605</v>
      </c>
      <c r="C40" s="236"/>
      <c r="D40" s="236"/>
      <c r="E40" s="236">
        <v>0</v>
      </c>
      <c r="F40" s="236">
        <v>4004855.7399999993</v>
      </c>
      <c r="DE40">
        <v>383</v>
      </c>
      <c r="DF40" t="s">
        <v>1242</v>
      </c>
      <c r="DG40">
        <v>160385.44</v>
      </c>
    </row>
    <row r="41" spans="1:111">
      <c r="A41">
        <v>342</v>
      </c>
      <c r="B41" t="s">
        <v>137</v>
      </c>
      <c r="C41" s="236"/>
      <c r="D41" s="236"/>
      <c r="E41" s="236">
        <v>0</v>
      </c>
      <c r="F41" s="236">
        <v>4494324.8500000006</v>
      </c>
      <c r="DE41">
        <v>573</v>
      </c>
      <c r="DF41" t="s">
        <v>167</v>
      </c>
      <c r="DG41">
        <v>1410850.7699999998</v>
      </c>
    </row>
    <row r="42" spans="1:111">
      <c r="A42">
        <v>378</v>
      </c>
      <c r="B42" t="s">
        <v>608</v>
      </c>
      <c r="C42" s="236"/>
      <c r="D42" s="236"/>
      <c r="E42" s="236">
        <v>0</v>
      </c>
      <c r="F42" s="236">
        <v>70</v>
      </c>
      <c r="DE42">
        <v>192</v>
      </c>
      <c r="DF42" t="s">
        <v>83</v>
      </c>
      <c r="DG42">
        <v>830087</v>
      </c>
    </row>
    <row r="43" spans="1:111">
      <c r="A43">
        <v>580</v>
      </c>
      <c r="B43" t="s">
        <v>169</v>
      </c>
      <c r="C43" s="236"/>
      <c r="D43" s="236"/>
      <c r="E43" s="236">
        <v>0</v>
      </c>
      <c r="F43" s="236">
        <v>5367.28</v>
      </c>
      <c r="DE43">
        <v>296</v>
      </c>
      <c r="DF43" t="s">
        <v>124</v>
      </c>
      <c r="DG43">
        <v>40011</v>
      </c>
    </row>
    <row r="44" spans="1:111">
      <c r="A44">
        <v>66</v>
      </c>
      <c r="B44" t="s">
        <v>46</v>
      </c>
      <c r="C44" s="236"/>
      <c r="D44" s="236"/>
      <c r="E44" s="236">
        <v>17412.489999999998</v>
      </c>
      <c r="F44" s="236">
        <v>28720672.170000002</v>
      </c>
      <c r="DE44">
        <v>310</v>
      </c>
      <c r="DF44" t="s">
        <v>131</v>
      </c>
      <c r="DG44">
        <v>2482509.6899999995</v>
      </c>
    </row>
    <row r="45" spans="1:111">
      <c r="A45">
        <v>206</v>
      </c>
      <c r="B45" t="s">
        <v>87</v>
      </c>
      <c r="C45" s="236">
        <v>0</v>
      </c>
      <c r="D45" s="236">
        <v>14184.65</v>
      </c>
      <c r="E45" s="236">
        <v>0</v>
      </c>
      <c r="F45" s="236">
        <v>177.85</v>
      </c>
      <c r="DE45">
        <v>387</v>
      </c>
      <c r="DF45" t="s">
        <v>1263</v>
      </c>
      <c r="DG45">
        <v>8390297.4299999997</v>
      </c>
    </row>
    <row r="46" spans="1:111">
      <c r="A46">
        <v>514</v>
      </c>
      <c r="B46" t="s">
        <v>161</v>
      </c>
      <c r="C46" s="236"/>
      <c r="D46" s="236"/>
      <c r="E46" s="236">
        <v>0</v>
      </c>
      <c r="F46" s="236">
        <v>835.97</v>
      </c>
      <c r="DE46">
        <v>572</v>
      </c>
      <c r="DF46" t="s">
        <v>166</v>
      </c>
      <c r="DG46">
        <v>8652719.2699999996</v>
      </c>
    </row>
    <row r="47" spans="1:111">
      <c r="A47">
        <v>862</v>
      </c>
      <c r="B47" t="s">
        <v>187</v>
      </c>
      <c r="C47" s="236">
        <v>338984.17000000004</v>
      </c>
      <c r="D47" s="236">
        <v>5453.6100000000006</v>
      </c>
      <c r="E47" s="236">
        <v>385021.79</v>
      </c>
      <c r="F47" s="236">
        <v>4472146.6300000027</v>
      </c>
      <c r="DE47">
        <v>661</v>
      </c>
      <c r="DF47" t="s">
        <v>177</v>
      </c>
      <c r="DG47">
        <v>12528</v>
      </c>
    </row>
    <row r="48" spans="1:111">
      <c r="A48">
        <v>70</v>
      </c>
      <c r="B48" t="s">
        <v>47</v>
      </c>
      <c r="C48" s="236"/>
      <c r="D48" s="236"/>
      <c r="E48" s="236">
        <v>0</v>
      </c>
      <c r="F48" s="236">
        <v>5789.22</v>
      </c>
      <c r="DE48">
        <v>525</v>
      </c>
      <c r="DF48" t="s">
        <v>164</v>
      </c>
      <c r="DG48">
        <v>3177201.6</v>
      </c>
    </row>
    <row r="49" spans="1:111">
      <c r="A49">
        <v>526</v>
      </c>
      <c r="B49" t="s">
        <v>1262</v>
      </c>
      <c r="C49" s="236">
        <v>0</v>
      </c>
      <c r="D49" s="236">
        <v>113347.5</v>
      </c>
      <c r="E49" s="236">
        <v>0</v>
      </c>
      <c r="F49" s="236">
        <v>21000</v>
      </c>
      <c r="DE49">
        <v>594</v>
      </c>
      <c r="DF49" t="s">
        <v>88</v>
      </c>
      <c r="DG49">
        <v>8491653.0600000005</v>
      </c>
    </row>
    <row r="50" spans="1:111">
      <c r="A50">
        <v>681</v>
      </c>
      <c r="B50" t="s">
        <v>180</v>
      </c>
      <c r="C50" s="236">
        <v>0</v>
      </c>
      <c r="D50" s="236">
        <v>68980.800000000003</v>
      </c>
      <c r="E50" s="236">
        <v>0</v>
      </c>
      <c r="F50" s="236">
        <v>912.1099999999999</v>
      </c>
      <c r="DE50">
        <v>601</v>
      </c>
      <c r="DF50" t="s">
        <v>1453</v>
      </c>
      <c r="DG50">
        <v>407169.45999999996</v>
      </c>
    </row>
    <row r="51" spans="1:111">
      <c r="A51">
        <v>389</v>
      </c>
      <c r="B51" t="s">
        <v>1401</v>
      </c>
      <c r="C51" s="236"/>
      <c r="D51" s="236"/>
      <c r="E51" s="236">
        <v>0</v>
      </c>
      <c r="F51" s="236">
        <v>462670.11</v>
      </c>
      <c r="DE51">
        <v>170</v>
      </c>
      <c r="DF51" t="s">
        <v>80</v>
      </c>
      <c r="DG51">
        <v>3152697.810000001</v>
      </c>
    </row>
    <row r="52" spans="1:111">
      <c r="A52" t="s">
        <v>542</v>
      </c>
      <c r="B52" t="s">
        <v>687</v>
      </c>
      <c r="C52" s="236">
        <v>217703241.85000002</v>
      </c>
      <c r="D52" s="236">
        <v>3455878.17</v>
      </c>
      <c r="E52" s="236">
        <v>215627640.56</v>
      </c>
      <c r="F52" s="236">
        <v>230779387.98000002</v>
      </c>
      <c r="DE52">
        <v>862</v>
      </c>
      <c r="DF52" t="s">
        <v>187</v>
      </c>
      <c r="DG52">
        <v>21322438.18</v>
      </c>
    </row>
    <row r="53" spans="1:111">
      <c r="A53">
        <v>253</v>
      </c>
      <c r="B53" t="s">
        <v>104</v>
      </c>
      <c r="C53" s="236"/>
      <c r="D53" s="236"/>
      <c r="E53" s="236">
        <v>0</v>
      </c>
      <c r="F53" s="236">
        <v>9291195.9800000004</v>
      </c>
      <c r="DE53">
        <v>633</v>
      </c>
      <c r="DF53" t="s">
        <v>173</v>
      </c>
      <c r="DG53">
        <v>2031687.93</v>
      </c>
    </row>
    <row r="54" spans="1:111">
      <c r="A54">
        <v>423</v>
      </c>
      <c r="B54" t="s">
        <v>150</v>
      </c>
      <c r="C54" s="236">
        <v>0</v>
      </c>
      <c r="D54" s="236">
        <v>8630.4</v>
      </c>
      <c r="E54" s="236">
        <v>0</v>
      </c>
      <c r="F54" s="236">
        <v>8919.5299999999988</v>
      </c>
    </row>
    <row r="55" spans="1:111">
      <c r="A55">
        <v>548</v>
      </c>
      <c r="B55" t="s">
        <v>1279</v>
      </c>
      <c r="C55" s="236">
        <v>443.07</v>
      </c>
      <c r="D55" s="236">
        <v>0</v>
      </c>
      <c r="E55" s="236">
        <v>0</v>
      </c>
      <c r="F55" s="236">
        <v>3947036.1799999997</v>
      </c>
    </row>
    <row r="56" spans="1:111">
      <c r="A56">
        <v>382</v>
      </c>
      <c r="B56" t="s">
        <v>1241</v>
      </c>
      <c r="C56" s="236"/>
      <c r="D56" s="236"/>
      <c r="E56" s="236">
        <v>0</v>
      </c>
      <c r="F56" s="236">
        <v>2294550.7599999998</v>
      </c>
    </row>
    <row r="57" spans="1:111">
      <c r="A57">
        <v>213</v>
      </c>
      <c r="B57" t="s">
        <v>91</v>
      </c>
      <c r="C57" s="236"/>
      <c r="D57" s="236"/>
      <c r="E57" s="236">
        <v>0</v>
      </c>
      <c r="F57" s="236">
        <v>1100</v>
      </c>
    </row>
    <row r="58" spans="1:111">
      <c r="A58">
        <v>190</v>
      </c>
      <c r="B58" t="s">
        <v>82</v>
      </c>
      <c r="C58" s="236"/>
      <c r="D58" s="236"/>
      <c r="E58" s="236">
        <v>0</v>
      </c>
      <c r="F58" s="236">
        <v>6384</v>
      </c>
    </row>
    <row r="59" spans="1:111">
      <c r="A59">
        <v>682</v>
      </c>
      <c r="B59" t="s">
        <v>1246</v>
      </c>
      <c r="C59" s="236"/>
      <c r="D59" s="236"/>
      <c r="E59" s="236">
        <v>0</v>
      </c>
      <c r="F59" s="236">
        <v>37808.65</v>
      </c>
    </row>
    <row r="60" spans="1:111">
      <c r="A60">
        <v>590</v>
      </c>
      <c r="B60" t="s">
        <v>1280</v>
      </c>
      <c r="C60" s="236">
        <v>0</v>
      </c>
      <c r="D60" s="236">
        <v>165856</v>
      </c>
      <c r="E60" s="236">
        <v>0</v>
      </c>
      <c r="F60" s="236">
        <v>9713906.3699999992</v>
      </c>
    </row>
    <row r="61" spans="1:111">
      <c r="A61">
        <v>903</v>
      </c>
      <c r="B61" t="s">
        <v>192</v>
      </c>
      <c r="C61" s="236">
        <v>0</v>
      </c>
      <c r="D61" s="236">
        <v>364975.35999999999</v>
      </c>
      <c r="E61" s="236"/>
      <c r="F61" s="236"/>
    </row>
    <row r="62" spans="1:111">
      <c r="A62">
        <v>140</v>
      </c>
      <c r="B62" t="s">
        <v>1273</v>
      </c>
      <c r="C62" s="236">
        <v>0</v>
      </c>
      <c r="D62" s="236">
        <v>295914.15000000002</v>
      </c>
      <c r="E62" s="236"/>
      <c r="F62" s="236"/>
    </row>
    <row r="63" spans="1:111">
      <c r="A63">
        <v>585</v>
      </c>
      <c r="B63" t="s">
        <v>171</v>
      </c>
      <c r="C63" s="236">
        <v>0</v>
      </c>
      <c r="D63" s="236">
        <v>70147.3</v>
      </c>
      <c r="E63" s="236">
        <v>0</v>
      </c>
      <c r="F63" s="236">
        <v>12896.8</v>
      </c>
    </row>
    <row r="64" spans="1:111">
      <c r="A64">
        <v>802</v>
      </c>
      <c r="B64" t="s">
        <v>184</v>
      </c>
      <c r="C64" s="236"/>
      <c r="D64" s="236"/>
      <c r="E64" s="236">
        <v>0</v>
      </c>
      <c r="F64" s="236">
        <v>54227.75</v>
      </c>
    </row>
    <row r="65" spans="1:6">
      <c r="A65">
        <v>310</v>
      </c>
      <c r="B65" t="s">
        <v>131</v>
      </c>
      <c r="C65" s="236"/>
      <c r="D65" s="236"/>
      <c r="E65" s="236">
        <v>0</v>
      </c>
      <c r="F65" s="236">
        <v>609926.66</v>
      </c>
    </row>
    <row r="66" spans="1:6">
      <c r="A66">
        <v>680</v>
      </c>
      <c r="B66" t="s">
        <v>179</v>
      </c>
      <c r="C66" s="236"/>
      <c r="D66" s="236"/>
      <c r="E66" s="236">
        <v>0</v>
      </c>
      <c r="F66" s="236">
        <v>3670.16</v>
      </c>
    </row>
    <row r="67" spans="1:6">
      <c r="A67">
        <v>222</v>
      </c>
      <c r="B67" t="s">
        <v>93</v>
      </c>
      <c r="C67" s="236">
        <v>0</v>
      </c>
      <c r="D67" s="236">
        <v>14432.97</v>
      </c>
      <c r="E67" s="236">
        <v>120</v>
      </c>
      <c r="F67" s="236">
        <v>206400</v>
      </c>
    </row>
    <row r="68" spans="1:6">
      <c r="A68">
        <v>599</v>
      </c>
      <c r="B68" t="s">
        <v>1245</v>
      </c>
      <c r="C68" s="236">
        <v>408</v>
      </c>
      <c r="D68" s="236">
        <v>0</v>
      </c>
      <c r="E68" s="236">
        <v>0</v>
      </c>
      <c r="F68" s="236">
        <v>804128.77999999991</v>
      </c>
    </row>
    <row r="69" spans="1:6">
      <c r="A69">
        <v>293</v>
      </c>
      <c r="B69" t="s">
        <v>121</v>
      </c>
      <c r="C69" s="236">
        <v>0</v>
      </c>
      <c r="D69" s="236">
        <v>206</v>
      </c>
      <c r="E69" s="236">
        <v>0</v>
      </c>
      <c r="F69" s="236">
        <v>2597</v>
      </c>
    </row>
    <row r="70" spans="1:6">
      <c r="A70">
        <v>591</v>
      </c>
      <c r="B70" t="s">
        <v>670</v>
      </c>
      <c r="C70" s="236"/>
      <c r="D70" s="236"/>
      <c r="E70" s="236">
        <v>0</v>
      </c>
      <c r="F70" s="236">
        <v>2557227.92</v>
      </c>
    </row>
    <row r="71" spans="1:6">
      <c r="A71">
        <v>269</v>
      </c>
      <c r="B71" t="s">
        <v>109</v>
      </c>
      <c r="C71" s="236">
        <v>0</v>
      </c>
      <c r="D71" s="236">
        <v>154763.38000000003</v>
      </c>
      <c r="E71" s="236"/>
      <c r="F71" s="236"/>
    </row>
    <row r="72" spans="1:6">
      <c r="A72">
        <v>30</v>
      </c>
      <c r="B72" t="s">
        <v>638</v>
      </c>
      <c r="C72" s="236"/>
      <c r="D72" s="236"/>
      <c r="E72" s="236">
        <v>0</v>
      </c>
      <c r="F72" s="236">
        <v>46446.27</v>
      </c>
    </row>
    <row r="73" spans="1:6">
      <c r="A73">
        <v>661</v>
      </c>
      <c r="B73" t="s">
        <v>177</v>
      </c>
      <c r="C73" s="236"/>
      <c r="D73" s="236"/>
      <c r="E73" s="236">
        <v>0</v>
      </c>
      <c r="F73" s="236">
        <v>8.8000000000000007</v>
      </c>
    </row>
    <row r="74" spans="1:6">
      <c r="A74">
        <v>169</v>
      </c>
      <c r="B74" t="s">
        <v>79</v>
      </c>
      <c r="C74" s="236"/>
      <c r="D74" s="236"/>
      <c r="E74" s="236">
        <v>0</v>
      </c>
      <c r="F74" s="236">
        <v>844</v>
      </c>
    </row>
    <row r="75" spans="1:6">
      <c r="A75">
        <v>683</v>
      </c>
      <c r="B75" t="s">
        <v>1247</v>
      </c>
      <c r="C75" s="236">
        <v>0</v>
      </c>
      <c r="D75" s="236">
        <v>15472.7</v>
      </c>
      <c r="E75" s="236">
        <v>0</v>
      </c>
      <c r="F75" s="236">
        <v>1.27</v>
      </c>
    </row>
    <row r="76" spans="1:6">
      <c r="A76">
        <v>312</v>
      </c>
      <c r="B76" t="s">
        <v>133</v>
      </c>
      <c r="C76" s="236">
        <v>0</v>
      </c>
      <c r="D76" s="236">
        <v>928</v>
      </c>
      <c r="E76" s="236"/>
      <c r="F76" s="236"/>
    </row>
    <row r="77" spans="1:6">
      <c r="A77">
        <v>309</v>
      </c>
      <c r="B77" t="s">
        <v>1238</v>
      </c>
      <c r="C77" s="236">
        <v>0</v>
      </c>
      <c r="D77" s="236">
        <v>414</v>
      </c>
      <c r="E77" s="236"/>
      <c r="F77" s="236"/>
    </row>
    <row r="78" spans="1:6">
      <c r="A78">
        <v>385</v>
      </c>
      <c r="B78" t="s">
        <v>688</v>
      </c>
      <c r="C78" s="236">
        <v>0</v>
      </c>
      <c r="D78" s="236">
        <v>3998.12</v>
      </c>
      <c r="E78" s="236"/>
      <c r="F78" s="236"/>
    </row>
    <row r="79" spans="1:6">
      <c r="A79">
        <v>522</v>
      </c>
      <c r="B79" t="s">
        <v>163</v>
      </c>
      <c r="C79" s="236"/>
      <c r="D79" s="236"/>
      <c r="E79" s="236">
        <v>0</v>
      </c>
      <c r="F79" s="236">
        <v>208604</v>
      </c>
    </row>
    <row r="80" spans="1:6">
      <c r="A80">
        <v>76</v>
      </c>
      <c r="B80" t="s">
        <v>48</v>
      </c>
      <c r="C80" s="236"/>
      <c r="D80" s="236"/>
      <c r="E80" s="236">
        <v>0</v>
      </c>
      <c r="F80" s="236">
        <v>1512.8</v>
      </c>
    </row>
    <row r="81" spans="1:6">
      <c r="A81">
        <v>119</v>
      </c>
      <c r="B81" t="s">
        <v>55</v>
      </c>
      <c r="C81" s="236"/>
      <c r="D81" s="236"/>
      <c r="E81" s="236">
        <v>0</v>
      </c>
      <c r="F81" s="236">
        <v>57953.3</v>
      </c>
    </row>
    <row r="82" spans="1:6">
      <c r="A82">
        <v>594</v>
      </c>
      <c r="B82" t="s">
        <v>88</v>
      </c>
      <c r="C82" s="236"/>
      <c r="D82" s="236"/>
      <c r="E82" s="236">
        <v>0.02</v>
      </c>
      <c r="F82" s="236">
        <v>4158689.99</v>
      </c>
    </row>
    <row r="83" spans="1:6">
      <c r="A83">
        <v>133</v>
      </c>
      <c r="B83" t="s">
        <v>60</v>
      </c>
      <c r="C83" s="236"/>
      <c r="D83" s="236"/>
      <c r="E83" s="236">
        <v>0</v>
      </c>
      <c r="F83" s="236">
        <v>12450</v>
      </c>
    </row>
    <row r="84" spans="1:6">
      <c r="A84">
        <v>901</v>
      </c>
      <c r="B84" t="s">
        <v>190</v>
      </c>
      <c r="C84" s="236">
        <v>0</v>
      </c>
      <c r="D84" s="236">
        <v>309681.48999999993</v>
      </c>
      <c r="E84" s="236"/>
      <c r="F84" s="236"/>
    </row>
    <row r="85" spans="1:6">
      <c r="A85">
        <v>163</v>
      </c>
      <c r="B85" t="s">
        <v>78</v>
      </c>
      <c r="C85" s="236">
        <v>0</v>
      </c>
      <c r="D85" s="236">
        <v>9030.0300000000007</v>
      </c>
      <c r="E85" s="236">
        <v>0</v>
      </c>
      <c r="F85" s="236">
        <v>3178.5</v>
      </c>
    </row>
    <row r="86" spans="1:6">
      <c r="A86">
        <v>267</v>
      </c>
      <c r="B86" t="s">
        <v>107</v>
      </c>
      <c r="C86" s="236">
        <v>0</v>
      </c>
      <c r="D86" s="236">
        <v>973627.66</v>
      </c>
      <c r="E86" s="236"/>
      <c r="F86" s="236"/>
    </row>
    <row r="87" spans="1:6">
      <c r="A87">
        <v>134</v>
      </c>
      <c r="B87" t="s">
        <v>61</v>
      </c>
      <c r="C87" s="236"/>
      <c r="D87" s="236"/>
      <c r="E87" s="236">
        <v>0</v>
      </c>
      <c r="F87" s="236">
        <v>2368.4300000000003</v>
      </c>
    </row>
    <row r="88" spans="1:6">
      <c r="A88">
        <v>234</v>
      </c>
      <c r="B88" t="s">
        <v>612</v>
      </c>
      <c r="C88" s="236"/>
      <c r="D88" s="236"/>
      <c r="E88" s="236">
        <v>0</v>
      </c>
      <c r="F88" s="236">
        <v>8548.7999999999993</v>
      </c>
    </row>
    <row r="89" spans="1:6">
      <c r="A89">
        <v>343</v>
      </c>
      <c r="B89" t="s">
        <v>138</v>
      </c>
      <c r="C89" s="236">
        <v>0</v>
      </c>
      <c r="D89" s="236">
        <v>764.2</v>
      </c>
      <c r="E89" s="236"/>
      <c r="F89" s="236"/>
    </row>
    <row r="90" spans="1:6">
      <c r="A90">
        <v>221</v>
      </c>
      <c r="B90" t="s">
        <v>92</v>
      </c>
      <c r="C90" s="236">
        <v>0</v>
      </c>
      <c r="D90" s="236">
        <v>38799.199999999997</v>
      </c>
      <c r="E90" s="236">
        <v>0</v>
      </c>
      <c r="F90" s="236">
        <v>1800</v>
      </c>
    </row>
    <row r="91" spans="1:6">
      <c r="A91">
        <v>254</v>
      </c>
      <c r="B91" t="s">
        <v>105</v>
      </c>
      <c r="C91" s="236">
        <v>0</v>
      </c>
      <c r="D91" s="236">
        <v>950</v>
      </c>
      <c r="E91" s="236"/>
      <c r="F91" s="236"/>
    </row>
    <row r="92" spans="1:6">
      <c r="A92">
        <v>593</v>
      </c>
      <c r="B92" t="s">
        <v>1281</v>
      </c>
      <c r="C92" s="236"/>
      <c r="D92" s="236"/>
      <c r="E92" s="236">
        <v>60</v>
      </c>
      <c r="F92" s="236">
        <v>0</v>
      </c>
    </row>
    <row r="93" spans="1:6">
      <c r="A93">
        <v>223</v>
      </c>
      <c r="B93" t="s">
        <v>94</v>
      </c>
      <c r="C93" s="236">
        <v>0</v>
      </c>
      <c r="D93" s="236">
        <v>3023661.15</v>
      </c>
      <c r="E93" s="236"/>
      <c r="F93" s="236"/>
    </row>
    <row r="94" spans="1:6">
      <c r="A94">
        <v>265</v>
      </c>
      <c r="B94" t="s">
        <v>106</v>
      </c>
      <c r="C94" s="236">
        <v>0</v>
      </c>
      <c r="D94" s="236">
        <v>3097.91</v>
      </c>
      <c r="E94" s="236"/>
      <c r="F94" s="236"/>
    </row>
    <row r="95" spans="1:6">
      <c r="A95">
        <v>292</v>
      </c>
      <c r="B95" t="s">
        <v>120</v>
      </c>
      <c r="C95" s="236">
        <v>0</v>
      </c>
      <c r="D95" s="236">
        <v>374</v>
      </c>
      <c r="E95" s="236">
        <v>0</v>
      </c>
      <c r="F95" s="236">
        <v>43112.28</v>
      </c>
    </row>
    <row r="96" spans="1:6">
      <c r="A96">
        <v>224</v>
      </c>
      <c r="B96" t="s">
        <v>95</v>
      </c>
      <c r="C96" s="236"/>
      <c r="D96" s="236"/>
      <c r="E96" s="236">
        <v>0</v>
      </c>
      <c r="F96" s="236">
        <v>95</v>
      </c>
    </row>
    <row r="97" spans="1:6">
      <c r="A97">
        <v>586</v>
      </c>
      <c r="B97" t="s">
        <v>172</v>
      </c>
      <c r="C97" s="236"/>
      <c r="D97" s="236"/>
      <c r="E97" s="236">
        <v>60</v>
      </c>
      <c r="F97" s="236">
        <v>0</v>
      </c>
    </row>
    <row r="98" spans="1:6">
      <c r="A98">
        <v>906</v>
      </c>
      <c r="B98" t="s">
        <v>195</v>
      </c>
      <c r="C98" s="236">
        <v>0</v>
      </c>
      <c r="D98" s="236">
        <v>23034.9</v>
      </c>
      <c r="E98" s="236"/>
      <c r="F98" s="236"/>
    </row>
    <row r="99" spans="1:6">
      <c r="A99">
        <v>299</v>
      </c>
      <c r="B99" t="s">
        <v>126</v>
      </c>
      <c r="C99" s="236"/>
      <c r="D99" s="236"/>
      <c r="E99" s="236">
        <v>0</v>
      </c>
      <c r="F99" s="236">
        <v>190</v>
      </c>
    </row>
    <row r="100" spans="1:6">
      <c r="A100">
        <v>249</v>
      </c>
      <c r="B100" t="s">
        <v>102</v>
      </c>
      <c r="C100" s="236">
        <v>0</v>
      </c>
      <c r="D100" s="236">
        <v>12.139999999999999</v>
      </c>
      <c r="E100" s="236"/>
      <c r="F100" s="236"/>
    </row>
    <row r="101" spans="1:6">
      <c r="A101">
        <v>376</v>
      </c>
      <c r="B101" t="s">
        <v>607</v>
      </c>
      <c r="C101" s="236">
        <v>0</v>
      </c>
      <c r="D101" s="236">
        <v>158858.14000000001</v>
      </c>
      <c r="E101" s="236"/>
      <c r="F101" s="236"/>
    </row>
    <row r="102" spans="1:6">
      <c r="A102">
        <v>244</v>
      </c>
      <c r="B102" t="s">
        <v>100</v>
      </c>
      <c r="C102" s="236"/>
      <c r="D102" s="236"/>
      <c r="E102" s="236">
        <v>0</v>
      </c>
      <c r="F102" s="236">
        <v>216657.84</v>
      </c>
    </row>
    <row r="103" spans="1:6">
      <c r="A103">
        <v>301</v>
      </c>
      <c r="B103" t="s">
        <v>128</v>
      </c>
      <c r="C103" s="236"/>
      <c r="D103" s="236"/>
      <c r="E103" s="236">
        <v>0</v>
      </c>
      <c r="F103" s="236">
        <v>1483920</v>
      </c>
    </row>
    <row r="104" spans="1:6">
      <c r="A104">
        <v>146</v>
      </c>
      <c r="B104" t="s">
        <v>69</v>
      </c>
      <c r="C104" s="236"/>
      <c r="D104" s="236"/>
      <c r="E104" s="236">
        <v>0</v>
      </c>
      <c r="F104" s="236">
        <v>100</v>
      </c>
    </row>
    <row r="105" spans="1:6">
      <c r="A105">
        <v>386</v>
      </c>
      <c r="B105" t="s">
        <v>1276</v>
      </c>
      <c r="C105" s="236"/>
      <c r="D105" s="236"/>
      <c r="E105" s="236">
        <v>0</v>
      </c>
      <c r="F105" s="236">
        <v>185.5</v>
      </c>
    </row>
    <row r="149" spans="1:115">
      <c r="C149" t="s">
        <v>1304</v>
      </c>
      <c r="D149" t="s">
        <v>1305</v>
      </c>
      <c r="E149" t="s">
        <v>1304</v>
      </c>
      <c r="F149" t="s">
        <v>1305</v>
      </c>
      <c r="G149" t="s">
        <v>1304</v>
      </c>
      <c r="H149" t="s">
        <v>1305</v>
      </c>
      <c r="I149" t="s">
        <v>1304</v>
      </c>
      <c r="J149" t="s">
        <v>1305</v>
      </c>
      <c r="K149" t="s">
        <v>1304</v>
      </c>
      <c r="L149" t="s">
        <v>1305</v>
      </c>
      <c r="M149" t="s">
        <v>1304</v>
      </c>
      <c r="N149" t="s">
        <v>1305</v>
      </c>
      <c r="O149" t="s">
        <v>1304</v>
      </c>
      <c r="P149" t="s">
        <v>1305</v>
      </c>
      <c r="Q149" t="s">
        <v>1304</v>
      </c>
      <c r="R149" t="s">
        <v>1305</v>
      </c>
      <c r="S149" t="s">
        <v>1304</v>
      </c>
      <c r="T149" t="s">
        <v>1305</v>
      </c>
      <c r="U149" t="s">
        <v>1304</v>
      </c>
      <c r="V149" t="s">
        <v>1305</v>
      </c>
      <c r="W149" t="s">
        <v>1304</v>
      </c>
      <c r="X149" t="s">
        <v>1305</v>
      </c>
      <c r="Y149" t="s">
        <v>1304</v>
      </c>
      <c r="Z149" t="s">
        <v>1305</v>
      </c>
      <c r="AD149" t="s">
        <v>1304</v>
      </c>
      <c r="AE149" t="s">
        <v>1305</v>
      </c>
      <c r="AF149" t="s">
        <v>1304</v>
      </c>
      <c r="AG149" t="s">
        <v>1305</v>
      </c>
      <c r="AH149" t="s">
        <v>1304</v>
      </c>
      <c r="AI149" t="s">
        <v>1305</v>
      </c>
      <c r="AJ149" t="s">
        <v>1304</v>
      </c>
      <c r="AK149" t="s">
        <v>1305</v>
      </c>
      <c r="AL149" t="s">
        <v>1304</v>
      </c>
      <c r="AM149" t="s">
        <v>1305</v>
      </c>
      <c r="AN149" t="s">
        <v>1304</v>
      </c>
      <c r="AO149" t="s">
        <v>1305</v>
      </c>
      <c r="AP149" t="s">
        <v>1304</v>
      </c>
      <c r="AQ149" t="s">
        <v>1305</v>
      </c>
      <c r="AR149" t="s">
        <v>1304</v>
      </c>
      <c r="AS149" t="s">
        <v>1305</v>
      </c>
      <c r="AT149" t="s">
        <v>1304</v>
      </c>
      <c r="AU149" t="s">
        <v>1305</v>
      </c>
      <c r="AV149" t="s">
        <v>1304</v>
      </c>
      <c r="AW149" t="s">
        <v>1305</v>
      </c>
      <c r="AX149" t="s">
        <v>1304</v>
      </c>
      <c r="AY149" t="s">
        <v>1305</v>
      </c>
      <c r="AZ149" t="s">
        <v>1304</v>
      </c>
      <c r="BA149" t="s">
        <v>1305</v>
      </c>
      <c r="BE149" t="s">
        <v>1304</v>
      </c>
      <c r="BF149" t="s">
        <v>1305</v>
      </c>
      <c r="BG149" t="s">
        <v>1304</v>
      </c>
      <c r="BH149" t="s">
        <v>1305</v>
      </c>
      <c r="BI149" t="s">
        <v>1304</v>
      </c>
      <c r="BJ149" t="s">
        <v>1305</v>
      </c>
      <c r="BK149" t="s">
        <v>1304</v>
      </c>
      <c r="BL149" t="s">
        <v>1305</v>
      </c>
      <c r="BM149" t="s">
        <v>1304</v>
      </c>
      <c r="BN149" t="s">
        <v>1305</v>
      </c>
      <c r="BO149" t="s">
        <v>1304</v>
      </c>
      <c r="BP149" t="s">
        <v>1305</v>
      </c>
      <c r="BQ149" t="s">
        <v>1304</v>
      </c>
      <c r="BR149" t="s">
        <v>1305</v>
      </c>
      <c r="BS149" t="s">
        <v>1304</v>
      </c>
      <c r="BT149" t="s">
        <v>1305</v>
      </c>
      <c r="BU149" t="s">
        <v>1304</v>
      </c>
      <c r="BV149" t="s">
        <v>1305</v>
      </c>
      <c r="BW149" t="s">
        <v>1304</v>
      </c>
      <c r="BX149" t="s">
        <v>1305</v>
      </c>
      <c r="BY149" t="s">
        <v>1304</v>
      </c>
      <c r="BZ149" t="s">
        <v>1305</v>
      </c>
      <c r="CA149" t="s">
        <v>1304</v>
      </c>
      <c r="CB149" t="s">
        <v>1305</v>
      </c>
      <c r="CF149" t="s">
        <v>1304</v>
      </c>
      <c r="CG149" t="s">
        <v>1305</v>
      </c>
      <c r="CH149" t="s">
        <v>1304</v>
      </c>
      <c r="CI149" t="s">
        <v>1305</v>
      </c>
      <c r="CJ149" t="s">
        <v>1304</v>
      </c>
      <c r="CK149" t="s">
        <v>1305</v>
      </c>
      <c r="CL149" t="s">
        <v>1304</v>
      </c>
      <c r="CM149" t="s">
        <v>1305</v>
      </c>
      <c r="CN149" t="s">
        <v>1304</v>
      </c>
      <c r="CO149" t="s">
        <v>1305</v>
      </c>
      <c r="CP149" t="s">
        <v>1304</v>
      </c>
      <c r="CQ149" t="s">
        <v>1305</v>
      </c>
      <c r="CR149" t="s">
        <v>1304</v>
      </c>
      <c r="CS149" t="s">
        <v>1305</v>
      </c>
      <c r="CT149" t="s">
        <v>1304</v>
      </c>
      <c r="CU149" t="s">
        <v>1305</v>
      </c>
      <c r="CV149" t="s">
        <v>1304</v>
      </c>
      <c r="CW149" t="s">
        <v>1305</v>
      </c>
      <c r="CX149" t="s">
        <v>1304</v>
      </c>
      <c r="CY149" t="s">
        <v>1305</v>
      </c>
      <c r="CZ149" t="s">
        <v>1304</v>
      </c>
      <c r="DA149" t="s">
        <v>1305</v>
      </c>
      <c r="DB149" t="s">
        <v>1304</v>
      </c>
      <c r="DC149" t="s">
        <v>1305</v>
      </c>
      <c r="DG149" t="s">
        <v>1305</v>
      </c>
    </row>
    <row r="150" spans="1:115">
      <c r="C150">
        <v>1</v>
      </c>
      <c r="D150">
        <v>2</v>
      </c>
      <c r="E150">
        <v>3</v>
      </c>
      <c r="F150">
        <v>4</v>
      </c>
      <c r="G150">
        <v>5</v>
      </c>
      <c r="H150">
        <v>6</v>
      </c>
      <c r="I150">
        <v>7</v>
      </c>
      <c r="J150">
        <v>8</v>
      </c>
      <c r="K150">
        <v>9</v>
      </c>
      <c r="L150">
        <v>10</v>
      </c>
      <c r="M150">
        <v>11</v>
      </c>
      <c r="N150">
        <v>12</v>
      </c>
      <c r="O150">
        <v>13</v>
      </c>
      <c r="P150">
        <v>14</v>
      </c>
      <c r="Q150">
        <v>15</v>
      </c>
      <c r="R150">
        <v>16</v>
      </c>
      <c r="S150">
        <v>17</v>
      </c>
      <c r="T150">
        <v>18</v>
      </c>
      <c r="U150">
        <v>19</v>
      </c>
      <c r="V150">
        <v>20</v>
      </c>
      <c r="W150">
        <v>21</v>
      </c>
      <c r="X150">
        <v>22</v>
      </c>
      <c r="Y150">
        <v>23</v>
      </c>
      <c r="Z150">
        <v>24</v>
      </c>
    </row>
    <row r="151" spans="1:115">
      <c r="A151">
        <f>A2</f>
        <v>0</v>
      </c>
      <c r="B151">
        <f>B2</f>
        <v>0</v>
      </c>
      <c r="C151" t="str">
        <f>C2&amp;C149</f>
        <v>EneroDébitos</v>
      </c>
      <c r="D151" t="str">
        <f t="shared" ref="D151:BO151" si="0">D2&amp;D149</f>
        <v>EneroCréditos</v>
      </c>
      <c r="E151" t="str">
        <f t="shared" si="0"/>
        <v>FebreroDébitos</v>
      </c>
      <c r="F151" t="str">
        <f t="shared" si="0"/>
        <v>FebreroCréditos</v>
      </c>
      <c r="G151" t="str">
        <f t="shared" si="0"/>
        <v>Aún no hay mesDébitos</v>
      </c>
      <c r="H151" t="str">
        <f t="shared" si="0"/>
        <v>Aún no hay mesCréditos</v>
      </c>
      <c r="I151" t="str">
        <f t="shared" si="0"/>
        <v>Aún no hay mesDébitos</v>
      </c>
      <c r="J151" t="str">
        <f t="shared" si="0"/>
        <v>Aún no hay mesCréditos</v>
      </c>
      <c r="K151" t="str">
        <f t="shared" si="0"/>
        <v>Aún no hay mesDébitos</v>
      </c>
      <c r="L151" t="str">
        <f t="shared" si="0"/>
        <v>Aún no hay mesCréditos</v>
      </c>
      <c r="M151" t="str">
        <f t="shared" si="0"/>
        <v>Aún no hay mesDébitos</v>
      </c>
      <c r="N151" t="str">
        <f t="shared" si="0"/>
        <v>Aún no hay mesCréditos</v>
      </c>
      <c r="O151" t="str">
        <f t="shared" si="0"/>
        <v>Aún no hay mesDébitos</v>
      </c>
      <c r="P151" t="str">
        <f t="shared" si="0"/>
        <v>Aún no hay mesCréditos</v>
      </c>
      <c r="Q151" t="str">
        <f t="shared" si="0"/>
        <v>Aún no hay mesDébitos</v>
      </c>
      <c r="R151" t="str">
        <f t="shared" si="0"/>
        <v>Aún no hay mesCréditos</v>
      </c>
      <c r="S151" t="str">
        <f t="shared" si="0"/>
        <v>Aún no hay mesDébitos</v>
      </c>
      <c r="T151" t="str">
        <f t="shared" si="0"/>
        <v>Aún no hay mesCréditos</v>
      </c>
      <c r="U151" t="str">
        <f t="shared" si="0"/>
        <v>Aún no hay mesDébitos</v>
      </c>
      <c r="V151" t="str">
        <f t="shared" si="0"/>
        <v>Aún no hay mesCréditos</v>
      </c>
      <c r="W151" t="str">
        <f t="shared" si="0"/>
        <v>Aún no hay mesDébitos</v>
      </c>
      <c r="X151" t="str">
        <f t="shared" si="0"/>
        <v>Aún no hay mesCréditos</v>
      </c>
      <c r="Y151" t="str">
        <f t="shared" si="0"/>
        <v>Aún no hay mesDébitos</v>
      </c>
      <c r="Z151" t="str">
        <f t="shared" si="0"/>
        <v>Aún no hay mesCréditos</v>
      </c>
      <c r="AA151" t="str">
        <f t="shared" si="0"/>
        <v/>
      </c>
      <c r="AB151" t="str">
        <f t="shared" si="0"/>
        <v/>
      </c>
      <c r="AC151" t="str">
        <f t="shared" si="0"/>
        <v/>
      </c>
      <c r="AD151" t="str">
        <f t="shared" si="0"/>
        <v>EneroDébitos</v>
      </c>
      <c r="AE151" t="str">
        <f t="shared" si="0"/>
        <v>EneroCréditos</v>
      </c>
      <c r="AF151" t="str">
        <f t="shared" si="0"/>
        <v>FebreroDébitos</v>
      </c>
      <c r="AG151" t="str">
        <f t="shared" si="0"/>
        <v>FebreroCréditos</v>
      </c>
      <c r="AH151" t="str">
        <f t="shared" si="0"/>
        <v>Aún no hay mesDébitos</v>
      </c>
      <c r="AI151" t="str">
        <f t="shared" si="0"/>
        <v>Aún no hay mesCréditos</v>
      </c>
      <c r="AJ151" t="str">
        <f t="shared" si="0"/>
        <v>Aún no hay mesDébitos</v>
      </c>
      <c r="AK151" t="str">
        <f t="shared" si="0"/>
        <v>Aún no hay mesCréditos</v>
      </c>
      <c r="AL151" t="str">
        <f t="shared" si="0"/>
        <v>Aún no hay mesDébitos</v>
      </c>
      <c r="AM151" t="str">
        <f t="shared" si="0"/>
        <v>Aún no hay mesCréditos</v>
      </c>
      <c r="AN151" t="str">
        <f t="shared" si="0"/>
        <v>Aún no hay mesDébitos</v>
      </c>
      <c r="AO151" t="str">
        <f t="shared" si="0"/>
        <v>Aún no hay mesCréditos</v>
      </c>
      <c r="AP151" t="str">
        <f t="shared" si="0"/>
        <v>Aún no hay mesDébitos</v>
      </c>
      <c r="AQ151" t="str">
        <f t="shared" si="0"/>
        <v>Aún no hay mesCréditos</v>
      </c>
      <c r="AR151" t="str">
        <f t="shared" si="0"/>
        <v>Aún no hay mesDébitos</v>
      </c>
      <c r="AS151" t="str">
        <f t="shared" si="0"/>
        <v>Aún no hay mesCréditos</v>
      </c>
      <c r="AT151" t="str">
        <f t="shared" si="0"/>
        <v>Aún no hay mesDébitos</v>
      </c>
      <c r="AU151" t="str">
        <f t="shared" si="0"/>
        <v>Aún no hay mesCréditos</v>
      </c>
      <c r="AV151" t="str">
        <f t="shared" si="0"/>
        <v>Aún no hay mesDébitos</v>
      </c>
      <c r="AW151" t="str">
        <f t="shared" si="0"/>
        <v>Aún no hay mesCréditos</v>
      </c>
      <c r="AX151" t="str">
        <f t="shared" si="0"/>
        <v>Aún no hay mesDébitos</v>
      </c>
      <c r="AY151" t="str">
        <f t="shared" si="0"/>
        <v>Aún no hay mesCréditos</v>
      </c>
      <c r="AZ151" t="str">
        <f t="shared" si="0"/>
        <v>Aún no hay mesDébitos</v>
      </c>
      <c r="BA151" t="str">
        <f t="shared" si="0"/>
        <v>Aún no hay mesCréditos</v>
      </c>
      <c r="BB151" t="str">
        <f t="shared" si="0"/>
        <v/>
      </c>
      <c r="BC151" t="str">
        <f t="shared" si="0"/>
        <v/>
      </c>
      <c r="BD151" t="str">
        <f t="shared" si="0"/>
        <v/>
      </c>
      <c r="BE151" t="str">
        <f t="shared" si="0"/>
        <v>EneroDébitos</v>
      </c>
      <c r="BF151" t="str">
        <f t="shared" si="0"/>
        <v>EneroCréditos</v>
      </c>
      <c r="BG151" t="str">
        <f t="shared" si="0"/>
        <v>FebreroDébitos</v>
      </c>
      <c r="BH151" t="str">
        <f t="shared" si="0"/>
        <v>FebreroCréditos</v>
      </c>
      <c r="BI151" t="str">
        <f t="shared" si="0"/>
        <v>Aún no hay mesDébitos</v>
      </c>
      <c r="BJ151" t="str">
        <f t="shared" si="0"/>
        <v>Aún no hay mesCréditos</v>
      </c>
      <c r="BK151" t="str">
        <f t="shared" si="0"/>
        <v>Aún no hay mesDébitos</v>
      </c>
      <c r="BL151" t="str">
        <f t="shared" si="0"/>
        <v>Aún no hay mesCréditos</v>
      </c>
      <c r="BM151" t="str">
        <f t="shared" si="0"/>
        <v>Aún no hay mesDébitos</v>
      </c>
      <c r="BN151" t="str">
        <f t="shared" si="0"/>
        <v>Aún no hay mesCréditos</v>
      </c>
      <c r="BO151" t="str">
        <f t="shared" si="0"/>
        <v>Aún no hay mesDébitos</v>
      </c>
      <c r="BP151" t="str">
        <f t="shared" ref="BP151:DF151" si="1">BP2&amp;BP149</f>
        <v>Aún no hay mesCréditos</v>
      </c>
      <c r="BQ151" t="str">
        <f t="shared" si="1"/>
        <v>Aún no hay mesDébitos</v>
      </c>
      <c r="BR151" t="str">
        <f t="shared" si="1"/>
        <v>Aún no hay mesCréditos</v>
      </c>
      <c r="BS151" t="str">
        <f t="shared" si="1"/>
        <v>Aún no hay mesDébitos</v>
      </c>
      <c r="BT151" t="str">
        <f t="shared" si="1"/>
        <v>Aún no hay mesCréditos</v>
      </c>
      <c r="BU151" t="str">
        <f t="shared" si="1"/>
        <v>Aún no hay mesDébitos</v>
      </c>
      <c r="BV151" t="str">
        <f t="shared" si="1"/>
        <v>Aún no hay mesCréditos</v>
      </c>
      <c r="BW151" t="str">
        <f t="shared" si="1"/>
        <v>Aún no hay mesDébitos</v>
      </c>
      <c r="BX151" t="str">
        <f t="shared" si="1"/>
        <v>Aún no hay mesCréditos</v>
      </c>
      <c r="BY151" t="str">
        <f t="shared" si="1"/>
        <v>Aún no hay mesDébitos</v>
      </c>
      <c r="BZ151" t="str">
        <f t="shared" si="1"/>
        <v>Aún no hay mesCréditos</v>
      </c>
      <c r="CA151" t="str">
        <f t="shared" si="1"/>
        <v>Aún no hay mesDébitos</v>
      </c>
      <c r="CB151" t="str">
        <f t="shared" si="1"/>
        <v>Aún no hay mesCréditos</v>
      </c>
      <c r="CC151" t="str">
        <f t="shared" si="1"/>
        <v/>
      </c>
      <c r="CD151" t="str">
        <f t="shared" si="1"/>
        <v/>
      </c>
      <c r="CE151" t="str">
        <f t="shared" si="1"/>
        <v/>
      </c>
      <c r="CF151" t="str">
        <f t="shared" si="1"/>
        <v>EneroDébitos</v>
      </c>
      <c r="CG151" t="str">
        <f t="shared" si="1"/>
        <v>EneroCréditos</v>
      </c>
      <c r="CH151" t="str">
        <f t="shared" si="1"/>
        <v>FebreroDébitos</v>
      </c>
      <c r="CI151" t="str">
        <f t="shared" si="1"/>
        <v>FebreroCréditos</v>
      </c>
      <c r="CJ151" t="str">
        <f t="shared" si="1"/>
        <v>Aún no hay mesDébitos</v>
      </c>
      <c r="CK151" t="str">
        <f t="shared" si="1"/>
        <v>Aún no hay mesCréditos</v>
      </c>
      <c r="CL151" t="str">
        <f t="shared" si="1"/>
        <v>Aún no hay mesDébitos</v>
      </c>
      <c r="CM151" t="str">
        <f t="shared" si="1"/>
        <v>Aún no hay mesCréditos</v>
      </c>
      <c r="CN151" t="str">
        <f t="shared" si="1"/>
        <v>Aún no hay mesDébitos</v>
      </c>
      <c r="CO151" t="str">
        <f t="shared" si="1"/>
        <v>Aún no hay mesCréditos</v>
      </c>
      <c r="CP151" t="str">
        <f t="shared" si="1"/>
        <v>Aún no hay mesDébitos</v>
      </c>
      <c r="CQ151" t="str">
        <f t="shared" si="1"/>
        <v>Aún no hay mesCréditos</v>
      </c>
      <c r="CR151" t="str">
        <f t="shared" si="1"/>
        <v>Aún no hay mesDébitos</v>
      </c>
      <c r="CS151" t="str">
        <f t="shared" si="1"/>
        <v>Aún no hay mesCréditos</v>
      </c>
      <c r="CT151" t="str">
        <f t="shared" si="1"/>
        <v>Aún no hay mesDébitos</v>
      </c>
      <c r="CU151" t="str">
        <f t="shared" si="1"/>
        <v>Aún no hay mesCréditos</v>
      </c>
      <c r="CV151" t="str">
        <f t="shared" si="1"/>
        <v>Aún no hay mesDébitos</v>
      </c>
      <c r="CW151" t="str">
        <f t="shared" si="1"/>
        <v>Aún no hay mesCréditos</v>
      </c>
      <c r="CX151" t="str">
        <f t="shared" si="1"/>
        <v>Aún no hay mesDébitos</v>
      </c>
      <c r="CY151" t="str">
        <f t="shared" si="1"/>
        <v>Aún no hay mesCréditos</v>
      </c>
      <c r="CZ151" t="str">
        <f t="shared" si="1"/>
        <v>Aún no hay mesDébitos</v>
      </c>
      <c r="DA151" t="str">
        <f t="shared" si="1"/>
        <v>Aún no hay mesCréditos</v>
      </c>
      <c r="DB151" t="str">
        <f t="shared" si="1"/>
        <v>Aún no hay mesDébitos</v>
      </c>
      <c r="DC151" t="str">
        <f t="shared" si="1"/>
        <v>Aún no hay mesCréditos</v>
      </c>
      <c r="DD151" t="str">
        <f t="shared" si="1"/>
        <v/>
      </c>
      <c r="DE151" t="str">
        <f t="shared" si="1"/>
        <v/>
      </c>
      <c r="DF151" t="str">
        <f t="shared" si="1"/>
        <v/>
      </c>
      <c r="DG151" t="str">
        <f ca="1">+DH151&amp;DG149</f>
        <v>FebreroCréditos</v>
      </c>
      <c r="DH151" t="str">
        <f ca="1">DG2</f>
        <v>Febrero</v>
      </c>
    </row>
    <row r="152" spans="1:115">
      <c r="A152">
        <f t="shared" ref="A152:AF152" si="2">A3</f>
        <v>0</v>
      </c>
      <c r="B152">
        <f t="shared" si="2"/>
        <v>0</v>
      </c>
      <c r="C152" t="str">
        <f t="shared" si="2"/>
        <v>Fecha de operación
(DD/MM/AA)</v>
      </c>
      <c r="D152" t="str">
        <f t="shared" si="2"/>
        <v>Valores</v>
      </c>
      <c r="E152">
        <f t="shared" si="2"/>
        <v>0</v>
      </c>
      <c r="F152">
        <f t="shared" si="2"/>
        <v>0</v>
      </c>
      <c r="G152">
        <f t="shared" si="2"/>
        <v>0</v>
      </c>
      <c r="H152">
        <f t="shared" si="2"/>
        <v>0</v>
      </c>
      <c r="I152">
        <f t="shared" si="2"/>
        <v>0</v>
      </c>
      <c r="J152">
        <f t="shared" si="2"/>
        <v>0</v>
      </c>
      <c r="K152">
        <f t="shared" si="2"/>
        <v>0</v>
      </c>
      <c r="L152">
        <f t="shared" si="2"/>
        <v>0</v>
      </c>
      <c r="M152">
        <f t="shared" si="2"/>
        <v>0</v>
      </c>
      <c r="N152">
        <f t="shared" si="2"/>
        <v>0</v>
      </c>
      <c r="O152">
        <f t="shared" si="2"/>
        <v>0</v>
      </c>
      <c r="P152">
        <f t="shared" si="2"/>
        <v>0</v>
      </c>
      <c r="Q152">
        <f t="shared" si="2"/>
        <v>0</v>
      </c>
      <c r="R152">
        <f t="shared" si="2"/>
        <v>0</v>
      </c>
      <c r="S152">
        <f t="shared" si="2"/>
        <v>0</v>
      </c>
      <c r="T152">
        <f t="shared" si="2"/>
        <v>0</v>
      </c>
      <c r="U152">
        <f t="shared" si="2"/>
        <v>0</v>
      </c>
      <c r="V152">
        <f t="shared" si="2"/>
        <v>0</v>
      </c>
      <c r="W152">
        <f t="shared" si="2"/>
        <v>0</v>
      </c>
      <c r="X152">
        <f t="shared" si="2"/>
        <v>0</v>
      </c>
      <c r="Y152">
        <f t="shared" si="2"/>
        <v>0</v>
      </c>
      <c r="Z152">
        <f t="shared" si="2"/>
        <v>0</v>
      </c>
      <c r="AA152">
        <f t="shared" si="2"/>
        <v>0</v>
      </c>
      <c r="AB152">
        <f t="shared" si="2"/>
        <v>0</v>
      </c>
      <c r="AC152">
        <f t="shared" si="2"/>
        <v>0</v>
      </c>
      <c r="AD152" t="str">
        <f t="shared" si="2"/>
        <v>Fecha de operación
(DD/MM/AA)</v>
      </c>
      <c r="AE152" t="str">
        <f t="shared" si="2"/>
        <v>Valores</v>
      </c>
      <c r="AF152">
        <f t="shared" si="2"/>
        <v>0</v>
      </c>
      <c r="AG152">
        <f t="shared" ref="AG152:BL152" si="3">AG3</f>
        <v>0</v>
      </c>
      <c r="AH152">
        <f t="shared" si="3"/>
        <v>0</v>
      </c>
      <c r="AI152">
        <f t="shared" si="3"/>
        <v>0</v>
      </c>
      <c r="AJ152">
        <f t="shared" si="3"/>
        <v>0</v>
      </c>
      <c r="AK152">
        <f t="shared" si="3"/>
        <v>0</v>
      </c>
      <c r="AL152">
        <f t="shared" si="3"/>
        <v>0</v>
      </c>
      <c r="AM152">
        <f t="shared" si="3"/>
        <v>0</v>
      </c>
      <c r="AN152">
        <f t="shared" si="3"/>
        <v>0</v>
      </c>
      <c r="AO152">
        <f t="shared" si="3"/>
        <v>0</v>
      </c>
      <c r="AP152">
        <f t="shared" si="3"/>
        <v>0</v>
      </c>
      <c r="AQ152">
        <f t="shared" si="3"/>
        <v>0</v>
      </c>
      <c r="AR152">
        <f t="shared" si="3"/>
        <v>0</v>
      </c>
      <c r="AS152">
        <f t="shared" si="3"/>
        <v>0</v>
      </c>
      <c r="AT152">
        <f t="shared" si="3"/>
        <v>0</v>
      </c>
      <c r="AU152">
        <f t="shared" si="3"/>
        <v>0</v>
      </c>
      <c r="AV152">
        <f t="shared" si="3"/>
        <v>0</v>
      </c>
      <c r="AW152">
        <f t="shared" si="3"/>
        <v>0</v>
      </c>
      <c r="AX152">
        <f t="shared" si="3"/>
        <v>0</v>
      </c>
      <c r="AY152">
        <f t="shared" si="3"/>
        <v>0</v>
      </c>
      <c r="AZ152">
        <f t="shared" si="3"/>
        <v>0</v>
      </c>
      <c r="BA152">
        <f t="shared" si="3"/>
        <v>0</v>
      </c>
      <c r="BB152">
        <f t="shared" si="3"/>
        <v>0</v>
      </c>
      <c r="BC152">
        <f t="shared" si="3"/>
        <v>0</v>
      </c>
      <c r="BD152">
        <f t="shared" si="3"/>
        <v>0</v>
      </c>
      <c r="BE152" t="str">
        <f t="shared" si="3"/>
        <v>Fecha de operación
(DD/MM/AA)</v>
      </c>
      <c r="BF152" t="str">
        <f t="shared" si="3"/>
        <v>Valores</v>
      </c>
      <c r="BG152">
        <f t="shared" si="3"/>
        <v>0</v>
      </c>
      <c r="BH152">
        <f t="shared" si="3"/>
        <v>0</v>
      </c>
      <c r="BI152">
        <f t="shared" si="3"/>
        <v>0</v>
      </c>
      <c r="BJ152">
        <f t="shared" si="3"/>
        <v>0</v>
      </c>
      <c r="BK152">
        <f t="shared" si="3"/>
        <v>0</v>
      </c>
      <c r="BL152">
        <f t="shared" si="3"/>
        <v>0</v>
      </c>
      <c r="BM152">
        <f t="shared" ref="BM152:CR152" si="4">BM3</f>
        <v>0</v>
      </c>
      <c r="BN152">
        <f t="shared" si="4"/>
        <v>0</v>
      </c>
      <c r="BO152">
        <f t="shared" si="4"/>
        <v>0</v>
      </c>
      <c r="BP152">
        <f t="shared" si="4"/>
        <v>0</v>
      </c>
      <c r="BQ152">
        <f t="shared" si="4"/>
        <v>0</v>
      </c>
      <c r="BR152">
        <f t="shared" si="4"/>
        <v>0</v>
      </c>
      <c r="BS152">
        <f t="shared" si="4"/>
        <v>0</v>
      </c>
      <c r="BT152">
        <f t="shared" si="4"/>
        <v>0</v>
      </c>
      <c r="BU152">
        <f t="shared" si="4"/>
        <v>0</v>
      </c>
      <c r="BV152">
        <f t="shared" si="4"/>
        <v>0</v>
      </c>
      <c r="BW152">
        <f t="shared" si="4"/>
        <v>0</v>
      </c>
      <c r="BX152">
        <f t="shared" si="4"/>
        <v>0</v>
      </c>
      <c r="BY152">
        <f t="shared" si="4"/>
        <v>0</v>
      </c>
      <c r="BZ152">
        <f t="shared" si="4"/>
        <v>0</v>
      </c>
      <c r="CA152">
        <f t="shared" si="4"/>
        <v>0</v>
      </c>
      <c r="CB152">
        <f t="shared" si="4"/>
        <v>0</v>
      </c>
      <c r="CC152">
        <f t="shared" si="4"/>
        <v>0</v>
      </c>
      <c r="CD152">
        <f t="shared" si="4"/>
        <v>0</v>
      </c>
      <c r="CE152">
        <f t="shared" si="4"/>
        <v>0</v>
      </c>
      <c r="CF152" t="str">
        <f t="shared" si="4"/>
        <v>Fecha de operación
(DD/MM/AA)</v>
      </c>
      <c r="CG152" t="str">
        <f t="shared" si="4"/>
        <v>Valores</v>
      </c>
      <c r="CH152">
        <f t="shared" si="4"/>
        <v>0</v>
      </c>
      <c r="CI152">
        <f t="shared" si="4"/>
        <v>0</v>
      </c>
      <c r="CJ152">
        <f t="shared" si="4"/>
        <v>0</v>
      </c>
      <c r="CK152">
        <f t="shared" si="4"/>
        <v>0</v>
      </c>
      <c r="CL152">
        <f t="shared" si="4"/>
        <v>0</v>
      </c>
      <c r="CM152">
        <f t="shared" si="4"/>
        <v>0</v>
      </c>
      <c r="CN152">
        <f t="shared" si="4"/>
        <v>0</v>
      </c>
      <c r="CO152">
        <f t="shared" si="4"/>
        <v>0</v>
      </c>
      <c r="CP152">
        <f t="shared" si="4"/>
        <v>0</v>
      </c>
      <c r="CQ152">
        <f t="shared" si="4"/>
        <v>0</v>
      </c>
      <c r="CR152">
        <f t="shared" si="4"/>
        <v>0</v>
      </c>
      <c r="CS152">
        <f t="shared" ref="CS152:DH152" si="5">CS3</f>
        <v>0</v>
      </c>
      <c r="CT152">
        <f t="shared" si="5"/>
        <v>0</v>
      </c>
      <c r="CU152">
        <f t="shared" si="5"/>
        <v>0</v>
      </c>
      <c r="CV152">
        <f t="shared" si="5"/>
        <v>0</v>
      </c>
      <c r="CW152">
        <f t="shared" si="5"/>
        <v>0</v>
      </c>
      <c r="CX152">
        <f t="shared" si="5"/>
        <v>0</v>
      </c>
      <c r="CY152">
        <f t="shared" si="5"/>
        <v>0</v>
      </c>
      <c r="CZ152">
        <f t="shared" si="5"/>
        <v>0</v>
      </c>
      <c r="DA152">
        <f t="shared" si="5"/>
        <v>0</v>
      </c>
      <c r="DB152">
        <f t="shared" si="5"/>
        <v>0</v>
      </c>
      <c r="DC152">
        <f t="shared" si="5"/>
        <v>0</v>
      </c>
      <c r="DD152">
        <f t="shared" si="5"/>
        <v>0</v>
      </c>
      <c r="DE152" t="str">
        <f t="shared" si="5"/>
        <v>Entidad</v>
      </c>
      <c r="DF152" t="str">
        <f t="shared" si="5"/>
        <v>Descripción</v>
      </c>
      <c r="DG152" t="str">
        <f t="shared" si="5"/>
        <v>Suma de Total</v>
      </c>
      <c r="DH152" t="str">
        <f t="shared" ca="1" si="5"/>
        <v>feb</v>
      </c>
    </row>
    <row r="153" spans="1:115">
      <c r="A153">
        <f t="shared" ref="A153:AF153" si="6">A4</f>
        <v>0</v>
      </c>
      <c r="B153">
        <f t="shared" si="6"/>
        <v>0</v>
      </c>
      <c r="C153" t="str">
        <f t="shared" si="6"/>
        <v>ene</v>
      </c>
      <c r="D153">
        <f t="shared" si="6"/>
        <v>0</v>
      </c>
      <c r="E153" t="str">
        <f t="shared" si="6"/>
        <v>feb</v>
      </c>
      <c r="F153">
        <f t="shared" si="6"/>
        <v>0</v>
      </c>
      <c r="G153">
        <f t="shared" si="6"/>
        <v>0</v>
      </c>
      <c r="H153">
        <f t="shared" si="6"/>
        <v>0</v>
      </c>
      <c r="I153">
        <f t="shared" si="6"/>
        <v>0</v>
      </c>
      <c r="J153">
        <f t="shared" si="6"/>
        <v>0</v>
      </c>
      <c r="K153">
        <f t="shared" si="6"/>
        <v>0</v>
      </c>
      <c r="L153">
        <f t="shared" si="6"/>
        <v>0</v>
      </c>
      <c r="M153">
        <f t="shared" si="6"/>
        <v>0</v>
      </c>
      <c r="N153">
        <f t="shared" si="6"/>
        <v>0</v>
      </c>
      <c r="O153">
        <f t="shared" si="6"/>
        <v>0</v>
      </c>
      <c r="P153">
        <f t="shared" si="6"/>
        <v>0</v>
      </c>
      <c r="Q153">
        <f t="shared" si="6"/>
        <v>0</v>
      </c>
      <c r="R153">
        <f t="shared" si="6"/>
        <v>0</v>
      </c>
      <c r="S153">
        <f t="shared" si="6"/>
        <v>0</v>
      </c>
      <c r="T153">
        <f t="shared" si="6"/>
        <v>0</v>
      </c>
      <c r="U153">
        <f t="shared" si="6"/>
        <v>0</v>
      </c>
      <c r="V153">
        <f t="shared" si="6"/>
        <v>0</v>
      </c>
      <c r="W153">
        <f t="shared" si="6"/>
        <v>0</v>
      </c>
      <c r="X153">
        <f t="shared" si="6"/>
        <v>0</v>
      </c>
      <c r="Y153">
        <f t="shared" si="6"/>
        <v>0</v>
      </c>
      <c r="Z153">
        <f t="shared" si="6"/>
        <v>0</v>
      </c>
      <c r="AA153">
        <f t="shared" si="6"/>
        <v>0</v>
      </c>
      <c r="AB153">
        <f t="shared" si="6"/>
        <v>0</v>
      </c>
      <c r="AC153">
        <f t="shared" si="6"/>
        <v>0</v>
      </c>
      <c r="AD153" t="str">
        <f t="shared" si="6"/>
        <v>ene</v>
      </c>
      <c r="AE153">
        <f t="shared" si="6"/>
        <v>0</v>
      </c>
      <c r="AF153" t="str">
        <f t="shared" si="6"/>
        <v>feb</v>
      </c>
      <c r="AG153">
        <f t="shared" ref="AG153:BL153" si="7">AG4</f>
        <v>0</v>
      </c>
      <c r="AH153">
        <f t="shared" si="7"/>
        <v>0</v>
      </c>
      <c r="AI153">
        <f t="shared" si="7"/>
        <v>0</v>
      </c>
      <c r="AJ153">
        <f t="shared" si="7"/>
        <v>0</v>
      </c>
      <c r="AK153">
        <f t="shared" si="7"/>
        <v>0</v>
      </c>
      <c r="AL153">
        <f t="shared" si="7"/>
        <v>0</v>
      </c>
      <c r="AM153">
        <f t="shared" si="7"/>
        <v>0</v>
      </c>
      <c r="AN153">
        <f t="shared" si="7"/>
        <v>0</v>
      </c>
      <c r="AO153">
        <f t="shared" si="7"/>
        <v>0</v>
      </c>
      <c r="AP153">
        <f t="shared" si="7"/>
        <v>0</v>
      </c>
      <c r="AQ153">
        <f t="shared" si="7"/>
        <v>0</v>
      </c>
      <c r="AR153">
        <f t="shared" si="7"/>
        <v>0</v>
      </c>
      <c r="AS153">
        <f t="shared" si="7"/>
        <v>0</v>
      </c>
      <c r="AT153">
        <f t="shared" si="7"/>
        <v>0</v>
      </c>
      <c r="AU153">
        <f t="shared" si="7"/>
        <v>0</v>
      </c>
      <c r="AV153">
        <f t="shared" si="7"/>
        <v>0</v>
      </c>
      <c r="AW153">
        <f t="shared" si="7"/>
        <v>0</v>
      </c>
      <c r="AX153">
        <f t="shared" si="7"/>
        <v>0</v>
      </c>
      <c r="AY153">
        <f t="shared" si="7"/>
        <v>0</v>
      </c>
      <c r="AZ153">
        <f t="shared" si="7"/>
        <v>0</v>
      </c>
      <c r="BA153">
        <f t="shared" si="7"/>
        <v>0</v>
      </c>
      <c r="BB153">
        <f t="shared" si="7"/>
        <v>0</v>
      </c>
      <c r="BC153">
        <f t="shared" si="7"/>
        <v>0</v>
      </c>
      <c r="BD153">
        <f t="shared" si="7"/>
        <v>0</v>
      </c>
      <c r="BE153" t="str">
        <f t="shared" si="7"/>
        <v>ene</v>
      </c>
      <c r="BF153">
        <f t="shared" si="7"/>
        <v>0</v>
      </c>
      <c r="BG153" t="str">
        <f t="shared" si="7"/>
        <v>feb</v>
      </c>
      <c r="BH153">
        <f t="shared" si="7"/>
        <v>0</v>
      </c>
      <c r="BI153">
        <f t="shared" si="7"/>
        <v>0</v>
      </c>
      <c r="BJ153">
        <f t="shared" si="7"/>
        <v>0</v>
      </c>
      <c r="BK153">
        <f t="shared" si="7"/>
        <v>0</v>
      </c>
      <c r="BL153">
        <f t="shared" si="7"/>
        <v>0</v>
      </c>
      <c r="BM153">
        <f t="shared" ref="BM153:CR153" si="8">BM4</f>
        <v>0</v>
      </c>
      <c r="BN153">
        <f t="shared" si="8"/>
        <v>0</v>
      </c>
      <c r="BO153">
        <f t="shared" si="8"/>
        <v>0</v>
      </c>
      <c r="BP153">
        <f t="shared" si="8"/>
        <v>0</v>
      </c>
      <c r="BQ153">
        <f t="shared" si="8"/>
        <v>0</v>
      </c>
      <c r="BR153">
        <f t="shared" si="8"/>
        <v>0</v>
      </c>
      <c r="BS153">
        <f t="shared" si="8"/>
        <v>0</v>
      </c>
      <c r="BT153">
        <f t="shared" si="8"/>
        <v>0</v>
      </c>
      <c r="BU153">
        <f t="shared" si="8"/>
        <v>0</v>
      </c>
      <c r="BV153">
        <f t="shared" si="8"/>
        <v>0</v>
      </c>
      <c r="BW153">
        <f t="shared" si="8"/>
        <v>0</v>
      </c>
      <c r="BX153">
        <f t="shared" si="8"/>
        <v>0</v>
      </c>
      <c r="BY153">
        <f t="shared" si="8"/>
        <v>0</v>
      </c>
      <c r="BZ153">
        <f t="shared" si="8"/>
        <v>0</v>
      </c>
      <c r="CA153">
        <f t="shared" si="8"/>
        <v>0</v>
      </c>
      <c r="CB153">
        <f t="shared" si="8"/>
        <v>0</v>
      </c>
      <c r="CC153">
        <f t="shared" si="8"/>
        <v>0</v>
      </c>
      <c r="CD153">
        <f t="shared" si="8"/>
        <v>0</v>
      </c>
      <c r="CE153">
        <f t="shared" si="8"/>
        <v>0</v>
      </c>
      <c r="CF153" t="str">
        <f t="shared" si="8"/>
        <v>ene</v>
      </c>
      <c r="CG153">
        <f t="shared" si="8"/>
        <v>0</v>
      </c>
      <c r="CH153" t="str">
        <f t="shared" si="8"/>
        <v>feb</v>
      </c>
      <c r="CI153">
        <f t="shared" si="8"/>
        <v>0</v>
      </c>
      <c r="CJ153">
        <f t="shared" si="8"/>
        <v>0</v>
      </c>
      <c r="CK153">
        <f t="shared" si="8"/>
        <v>0</v>
      </c>
      <c r="CL153">
        <f t="shared" si="8"/>
        <v>0</v>
      </c>
      <c r="CM153">
        <f t="shared" si="8"/>
        <v>0</v>
      </c>
      <c r="CN153">
        <f t="shared" si="8"/>
        <v>0</v>
      </c>
      <c r="CO153">
        <f t="shared" si="8"/>
        <v>0</v>
      </c>
      <c r="CP153">
        <f t="shared" si="8"/>
        <v>0</v>
      </c>
      <c r="CQ153">
        <f t="shared" si="8"/>
        <v>0</v>
      </c>
      <c r="CR153">
        <f t="shared" si="8"/>
        <v>0</v>
      </c>
      <c r="CS153">
        <f t="shared" ref="CS153:DH153" si="9">CS4</f>
        <v>0</v>
      </c>
      <c r="CT153">
        <f t="shared" si="9"/>
        <v>0</v>
      </c>
      <c r="CU153">
        <f t="shared" si="9"/>
        <v>0</v>
      </c>
      <c r="CV153">
        <f t="shared" si="9"/>
        <v>0</v>
      </c>
      <c r="CW153">
        <f t="shared" si="9"/>
        <v>0</v>
      </c>
      <c r="CX153">
        <f t="shared" si="9"/>
        <v>0</v>
      </c>
      <c r="CY153">
        <f t="shared" si="9"/>
        <v>0</v>
      </c>
      <c r="CZ153">
        <f t="shared" si="9"/>
        <v>0</v>
      </c>
      <c r="DA153">
        <f t="shared" si="9"/>
        <v>0</v>
      </c>
      <c r="DB153">
        <f t="shared" si="9"/>
        <v>0</v>
      </c>
      <c r="DC153">
        <f t="shared" si="9"/>
        <v>0</v>
      </c>
      <c r="DD153">
        <f t="shared" si="9"/>
        <v>0</v>
      </c>
      <c r="DE153">
        <f t="shared" si="9"/>
        <v>46</v>
      </c>
      <c r="DF153" t="str">
        <f t="shared" si="9"/>
        <v>Ministerio de Salud y Deportes</v>
      </c>
      <c r="DG153">
        <f t="shared" si="9"/>
        <v>22841835.440000001</v>
      </c>
      <c r="DH153">
        <f t="shared" si="9"/>
        <v>0</v>
      </c>
    </row>
    <row r="154" spans="1:115">
      <c r="A154" t="str">
        <f>A5</f>
        <v>Entidad</v>
      </c>
      <c r="B154" t="str">
        <f>B5</f>
        <v>Descripción</v>
      </c>
      <c r="C154" t="str">
        <f>C5&amp;C151</f>
        <v>Suma de DébitosEneroDébitos</v>
      </c>
      <c r="D154" t="str">
        <f>D5&amp;D151</f>
        <v>Suma de CréditosEneroCréditos</v>
      </c>
      <c r="E154" t="str">
        <f t="shared" ref="E154:BP154" si="10">E5&amp;E151</f>
        <v>Suma de DébitosFebreroDébitos</v>
      </c>
      <c r="F154" t="str">
        <f t="shared" si="10"/>
        <v>Suma de CréditosFebreroCréditos</v>
      </c>
      <c r="G154" t="str">
        <f t="shared" si="10"/>
        <v>Aún no hay mesDébitos</v>
      </c>
      <c r="H154" t="str">
        <f t="shared" si="10"/>
        <v>Aún no hay mesCréditos</v>
      </c>
      <c r="I154" t="str">
        <f t="shared" si="10"/>
        <v>Aún no hay mesDébitos</v>
      </c>
      <c r="J154" t="str">
        <f t="shared" si="10"/>
        <v>Aún no hay mesCréditos</v>
      </c>
      <c r="K154" t="str">
        <f t="shared" si="10"/>
        <v>Aún no hay mesDébitos</v>
      </c>
      <c r="L154" t="str">
        <f t="shared" si="10"/>
        <v>Aún no hay mesCréditos</v>
      </c>
      <c r="M154" t="str">
        <f t="shared" si="10"/>
        <v>Aún no hay mesDébitos</v>
      </c>
      <c r="N154" t="str">
        <f t="shared" si="10"/>
        <v>Aún no hay mesCréditos</v>
      </c>
      <c r="O154" t="str">
        <f t="shared" si="10"/>
        <v>Aún no hay mesDébitos</v>
      </c>
      <c r="P154" t="str">
        <f t="shared" si="10"/>
        <v>Aún no hay mesCréditos</v>
      </c>
      <c r="Q154" t="str">
        <f t="shared" si="10"/>
        <v>Aún no hay mesDébitos</v>
      </c>
      <c r="R154" t="str">
        <f t="shared" si="10"/>
        <v>Aún no hay mesCréditos</v>
      </c>
      <c r="S154" t="str">
        <f t="shared" si="10"/>
        <v>Aún no hay mesDébitos</v>
      </c>
      <c r="T154" t="str">
        <f t="shared" si="10"/>
        <v>Aún no hay mesCréditos</v>
      </c>
      <c r="U154" t="str">
        <f t="shared" si="10"/>
        <v>Aún no hay mesDébitos</v>
      </c>
      <c r="V154" t="str">
        <f t="shared" si="10"/>
        <v>Aún no hay mesCréditos</v>
      </c>
      <c r="W154" t="str">
        <f t="shared" si="10"/>
        <v>Aún no hay mesDébitos</v>
      </c>
      <c r="X154" t="str">
        <f t="shared" si="10"/>
        <v>Aún no hay mesCréditos</v>
      </c>
      <c r="Y154" t="str">
        <f t="shared" si="10"/>
        <v>Aún no hay mesDébitos</v>
      </c>
      <c r="Z154" t="str">
        <f t="shared" si="10"/>
        <v>Aún no hay mesCréditos</v>
      </c>
      <c r="AA154" t="str">
        <f t="shared" si="10"/>
        <v/>
      </c>
      <c r="AB154" t="str">
        <f t="shared" si="10"/>
        <v>Entidad</v>
      </c>
      <c r="AC154" t="str">
        <f t="shared" si="10"/>
        <v>Descripción</v>
      </c>
      <c r="AD154" t="str">
        <f t="shared" si="10"/>
        <v>Suma de Débitos
(Bs)EneroDébitos</v>
      </c>
      <c r="AE154" t="str">
        <f t="shared" si="10"/>
        <v>Suma de Créditos
(Bs)EneroCréditos</v>
      </c>
      <c r="AF154" t="str">
        <f t="shared" si="10"/>
        <v>Suma de Débitos
(Bs)FebreroDébitos</v>
      </c>
      <c r="AG154" t="str">
        <f t="shared" si="10"/>
        <v>Suma de Créditos
(Bs)FebreroCréditos</v>
      </c>
      <c r="AH154" t="str">
        <f t="shared" si="10"/>
        <v>Aún no hay mesDébitos</v>
      </c>
      <c r="AI154" t="str">
        <f t="shared" si="10"/>
        <v>Aún no hay mesCréditos</v>
      </c>
      <c r="AJ154" t="str">
        <f t="shared" si="10"/>
        <v>Aún no hay mesDébitos</v>
      </c>
      <c r="AK154" t="str">
        <f t="shared" si="10"/>
        <v>Aún no hay mesCréditos</v>
      </c>
      <c r="AL154" t="str">
        <f t="shared" si="10"/>
        <v>Aún no hay mesDébitos</v>
      </c>
      <c r="AM154" t="str">
        <f t="shared" si="10"/>
        <v>Aún no hay mesCréditos</v>
      </c>
      <c r="AN154" t="str">
        <f t="shared" si="10"/>
        <v>Aún no hay mesDébitos</v>
      </c>
      <c r="AO154" t="str">
        <f t="shared" si="10"/>
        <v>Aún no hay mesCréditos</v>
      </c>
      <c r="AP154" t="str">
        <f t="shared" si="10"/>
        <v>Aún no hay mesDébitos</v>
      </c>
      <c r="AQ154" t="str">
        <f t="shared" si="10"/>
        <v>Aún no hay mesCréditos</v>
      </c>
      <c r="AR154" t="str">
        <f t="shared" si="10"/>
        <v>Aún no hay mesDébitos</v>
      </c>
      <c r="AS154" t="str">
        <f t="shared" si="10"/>
        <v>Aún no hay mesCréditos</v>
      </c>
      <c r="AT154" t="str">
        <f t="shared" si="10"/>
        <v>Aún no hay mesDébitos</v>
      </c>
      <c r="AU154" t="str">
        <f t="shared" si="10"/>
        <v>Aún no hay mesCréditos</v>
      </c>
      <c r="AV154" t="str">
        <f t="shared" si="10"/>
        <v>Aún no hay mesDébitos</v>
      </c>
      <c r="AW154" t="str">
        <f t="shared" si="10"/>
        <v>Aún no hay mesCréditos</v>
      </c>
      <c r="AX154" t="str">
        <f t="shared" si="10"/>
        <v>Aún no hay mesDébitos</v>
      </c>
      <c r="AY154" t="str">
        <f t="shared" si="10"/>
        <v>Aún no hay mesCréditos</v>
      </c>
      <c r="AZ154" t="str">
        <f t="shared" si="10"/>
        <v>Aún no hay mesDébitos</v>
      </c>
      <c r="BA154" t="str">
        <f t="shared" si="10"/>
        <v>Aún no hay mesCréditos</v>
      </c>
      <c r="BB154" t="str">
        <f t="shared" si="10"/>
        <v/>
      </c>
      <c r="BC154" t="str">
        <f t="shared" si="10"/>
        <v>Entidad</v>
      </c>
      <c r="BD154" t="str">
        <f t="shared" si="10"/>
        <v>Descripción</v>
      </c>
      <c r="BE154" t="str">
        <f t="shared" si="10"/>
        <v>Suma de DébitosEneroDébitos</v>
      </c>
      <c r="BF154" t="str">
        <f t="shared" si="10"/>
        <v>Suma de CréditosEneroCréditos</v>
      </c>
      <c r="BG154" t="str">
        <f t="shared" si="10"/>
        <v>Suma de DébitosFebreroDébitos</v>
      </c>
      <c r="BH154" t="str">
        <f t="shared" si="10"/>
        <v>Suma de CréditosFebreroCréditos</v>
      </c>
      <c r="BI154" t="str">
        <f t="shared" si="10"/>
        <v>Aún no hay mesDébitos</v>
      </c>
      <c r="BJ154" t="str">
        <f t="shared" si="10"/>
        <v>Aún no hay mesCréditos</v>
      </c>
      <c r="BK154" t="str">
        <f t="shared" si="10"/>
        <v>Aún no hay mesDébitos</v>
      </c>
      <c r="BL154" t="str">
        <f t="shared" si="10"/>
        <v>Aún no hay mesCréditos</v>
      </c>
      <c r="BM154" t="str">
        <f t="shared" si="10"/>
        <v>Aún no hay mesDébitos</v>
      </c>
      <c r="BN154" t="str">
        <f t="shared" si="10"/>
        <v>Aún no hay mesCréditos</v>
      </c>
      <c r="BO154" t="str">
        <f t="shared" si="10"/>
        <v>Aún no hay mesDébitos</v>
      </c>
      <c r="BP154" t="str">
        <f t="shared" si="10"/>
        <v>Aún no hay mesCréditos</v>
      </c>
      <c r="BQ154" t="str">
        <f t="shared" ref="BQ154:DC154" si="11">BQ5&amp;BQ151</f>
        <v>Aún no hay mesDébitos</v>
      </c>
      <c r="BR154" t="str">
        <f t="shared" si="11"/>
        <v>Aún no hay mesCréditos</v>
      </c>
      <c r="BS154" t="str">
        <f t="shared" si="11"/>
        <v>Aún no hay mesDébitos</v>
      </c>
      <c r="BT154" t="str">
        <f t="shared" si="11"/>
        <v>Aún no hay mesCréditos</v>
      </c>
      <c r="BU154" t="str">
        <f t="shared" si="11"/>
        <v>Aún no hay mesDébitos</v>
      </c>
      <c r="BV154" t="str">
        <f t="shared" si="11"/>
        <v>Aún no hay mesCréditos</v>
      </c>
      <c r="BW154" t="str">
        <f t="shared" si="11"/>
        <v>Aún no hay mesDébitos</v>
      </c>
      <c r="BX154" t="str">
        <f t="shared" si="11"/>
        <v>Aún no hay mesCréditos</v>
      </c>
      <c r="BY154" t="str">
        <f t="shared" si="11"/>
        <v>Aún no hay mesDébitos</v>
      </c>
      <c r="BZ154" t="str">
        <f t="shared" si="11"/>
        <v>Aún no hay mesCréditos</v>
      </c>
      <c r="CA154" t="str">
        <f t="shared" si="11"/>
        <v>Aún no hay mesDébitos</v>
      </c>
      <c r="CB154" t="str">
        <f t="shared" si="11"/>
        <v>Aún no hay mesCréditos</v>
      </c>
      <c r="CC154" t="str">
        <f t="shared" si="11"/>
        <v/>
      </c>
      <c r="CD154" t="str">
        <f t="shared" si="11"/>
        <v>Entidad</v>
      </c>
      <c r="CE154" t="str">
        <f t="shared" si="11"/>
        <v>Descripción</v>
      </c>
      <c r="CF154" t="str">
        <f t="shared" si="11"/>
        <v>Suma de Débitos
(Bs)EneroDébitos</v>
      </c>
      <c r="CG154" t="str">
        <f t="shared" si="11"/>
        <v>Suma de Créditos
(Bs)EneroCréditos</v>
      </c>
      <c r="CH154" t="str">
        <f t="shared" si="11"/>
        <v>Suma de Débitos
(Bs)FebreroDébitos</v>
      </c>
      <c r="CI154" t="str">
        <f t="shared" si="11"/>
        <v>Suma de Créditos
(Bs)FebreroCréditos</v>
      </c>
      <c r="CJ154" t="str">
        <f t="shared" si="11"/>
        <v>Aún no hay mesDébitos</v>
      </c>
      <c r="CK154" t="str">
        <f t="shared" si="11"/>
        <v>Aún no hay mesCréditos</v>
      </c>
      <c r="CL154" t="str">
        <f t="shared" si="11"/>
        <v>Aún no hay mesDébitos</v>
      </c>
      <c r="CM154" t="str">
        <f t="shared" si="11"/>
        <v>Aún no hay mesCréditos</v>
      </c>
      <c r="CN154" t="str">
        <f t="shared" si="11"/>
        <v>Aún no hay mesDébitos</v>
      </c>
      <c r="CO154" t="str">
        <f t="shared" si="11"/>
        <v>Aún no hay mesCréditos</v>
      </c>
      <c r="CP154" t="str">
        <f t="shared" si="11"/>
        <v>Aún no hay mesDébitos</v>
      </c>
      <c r="CQ154" t="str">
        <f t="shared" si="11"/>
        <v>Aún no hay mesCréditos</v>
      </c>
      <c r="CR154" t="str">
        <f t="shared" si="11"/>
        <v>Aún no hay mesDébitos</v>
      </c>
      <c r="CS154" t="str">
        <f t="shared" si="11"/>
        <v>Aún no hay mesCréditos</v>
      </c>
      <c r="CT154" t="str">
        <f t="shared" si="11"/>
        <v>Aún no hay mesDébitos</v>
      </c>
      <c r="CU154" t="str">
        <f t="shared" si="11"/>
        <v>Aún no hay mesCréditos</v>
      </c>
      <c r="CV154" t="str">
        <f t="shared" si="11"/>
        <v>Aún no hay mesDébitos</v>
      </c>
      <c r="CW154" t="str">
        <f t="shared" si="11"/>
        <v>Aún no hay mesCréditos</v>
      </c>
      <c r="CX154" t="str">
        <f t="shared" si="11"/>
        <v>Aún no hay mesDébitos</v>
      </c>
      <c r="CY154" t="str">
        <f t="shared" si="11"/>
        <v>Aún no hay mesCréditos</v>
      </c>
      <c r="CZ154" t="str">
        <f t="shared" si="11"/>
        <v>Aún no hay mesDébitos</v>
      </c>
      <c r="DA154" t="str">
        <f t="shared" si="11"/>
        <v>Aún no hay mesCréditos</v>
      </c>
      <c r="DB154" t="str">
        <f t="shared" si="11"/>
        <v>Aún no hay mesDébitos</v>
      </c>
      <c r="DC154" t="str">
        <f t="shared" si="11"/>
        <v>Aún no hay mesCréditos</v>
      </c>
      <c r="DD154">
        <f>DD5</f>
        <v>0</v>
      </c>
      <c r="DE154">
        <f>DE5</f>
        <v>109</v>
      </c>
      <c r="DF154" t="str">
        <f>DF5</f>
        <v>Conservatorio Plurinacional de Musica</v>
      </c>
      <c r="DG154">
        <f>DG5</f>
        <v>1233045.6000000001</v>
      </c>
      <c r="DH154">
        <f>DH5</f>
        <v>0</v>
      </c>
    </row>
    <row r="155" spans="1:115">
      <c r="A155">
        <f t="shared" ref="A155:AF155" si="12">A6</f>
        <v>10</v>
      </c>
      <c r="B155" t="str">
        <f t="shared" si="12"/>
        <v>Ministerio de Relaciones Exteriores</v>
      </c>
      <c r="C155">
        <f t="shared" si="12"/>
        <v>408</v>
      </c>
      <c r="D155">
        <f t="shared" si="12"/>
        <v>995284.92</v>
      </c>
      <c r="E155">
        <f t="shared" si="12"/>
        <v>0</v>
      </c>
      <c r="F155">
        <f t="shared" si="12"/>
        <v>38653.050000000003</v>
      </c>
      <c r="G155">
        <f t="shared" si="12"/>
        <v>0</v>
      </c>
      <c r="H155">
        <f t="shared" si="12"/>
        <v>0</v>
      </c>
      <c r="I155">
        <f t="shared" si="12"/>
        <v>0</v>
      </c>
      <c r="J155">
        <f t="shared" si="12"/>
        <v>0</v>
      </c>
      <c r="K155">
        <f t="shared" si="12"/>
        <v>0</v>
      </c>
      <c r="L155">
        <f t="shared" si="12"/>
        <v>0</v>
      </c>
      <c r="M155">
        <f t="shared" si="12"/>
        <v>0</v>
      </c>
      <c r="N155">
        <f t="shared" si="12"/>
        <v>0</v>
      </c>
      <c r="O155">
        <f t="shared" si="12"/>
        <v>0</v>
      </c>
      <c r="P155">
        <f t="shared" si="12"/>
        <v>0</v>
      </c>
      <c r="Q155">
        <f t="shared" si="12"/>
        <v>0</v>
      </c>
      <c r="R155">
        <f t="shared" si="12"/>
        <v>0</v>
      </c>
      <c r="S155">
        <f t="shared" si="12"/>
        <v>0</v>
      </c>
      <c r="T155">
        <f t="shared" si="12"/>
        <v>0</v>
      </c>
      <c r="U155">
        <f t="shared" si="12"/>
        <v>0</v>
      </c>
      <c r="V155">
        <f t="shared" si="12"/>
        <v>0</v>
      </c>
      <c r="W155">
        <f t="shared" si="12"/>
        <v>0</v>
      </c>
      <c r="X155">
        <f t="shared" si="12"/>
        <v>0</v>
      </c>
      <c r="Y155">
        <f t="shared" si="12"/>
        <v>0</v>
      </c>
      <c r="Z155">
        <f t="shared" si="12"/>
        <v>0</v>
      </c>
      <c r="AA155">
        <f t="shared" si="12"/>
        <v>0</v>
      </c>
      <c r="AB155" t="str">
        <f t="shared" si="12"/>
        <v>99 - 02</v>
      </c>
      <c r="AC155" t="str">
        <f t="shared" si="12"/>
        <v>Dirección General de Programación y Operaciones del Tesoro</v>
      </c>
      <c r="AD155">
        <f t="shared" si="12"/>
        <v>0.11999999999999998</v>
      </c>
      <c r="AE155">
        <f t="shared" si="12"/>
        <v>1427696.56</v>
      </c>
      <c r="AF155">
        <f t="shared" si="12"/>
        <v>0.09</v>
      </c>
      <c r="AG155">
        <f t="shared" ref="AG155:BL155" si="13">AG6</f>
        <v>9.0000000000000011E-2</v>
      </c>
      <c r="AH155">
        <f t="shared" si="13"/>
        <v>0</v>
      </c>
      <c r="AI155">
        <f t="shared" si="13"/>
        <v>0</v>
      </c>
      <c r="AJ155">
        <f t="shared" si="13"/>
        <v>0</v>
      </c>
      <c r="AK155">
        <f t="shared" si="13"/>
        <v>0</v>
      </c>
      <c r="AL155">
        <f t="shared" si="13"/>
        <v>0</v>
      </c>
      <c r="AM155">
        <f t="shared" si="13"/>
        <v>0</v>
      </c>
      <c r="AN155">
        <f t="shared" si="13"/>
        <v>0</v>
      </c>
      <c r="AO155">
        <f t="shared" si="13"/>
        <v>0</v>
      </c>
      <c r="AP155">
        <f t="shared" si="13"/>
        <v>0</v>
      </c>
      <c r="AQ155">
        <f t="shared" si="13"/>
        <v>0</v>
      </c>
      <c r="AR155">
        <f t="shared" si="13"/>
        <v>0</v>
      </c>
      <c r="AS155">
        <f t="shared" si="13"/>
        <v>0</v>
      </c>
      <c r="AT155">
        <f t="shared" si="13"/>
        <v>0</v>
      </c>
      <c r="AU155">
        <f t="shared" si="13"/>
        <v>0</v>
      </c>
      <c r="AV155">
        <f t="shared" si="13"/>
        <v>0</v>
      </c>
      <c r="AW155">
        <f t="shared" si="13"/>
        <v>0</v>
      </c>
      <c r="AX155">
        <f t="shared" si="13"/>
        <v>0</v>
      </c>
      <c r="AY155">
        <f t="shared" si="13"/>
        <v>0</v>
      </c>
      <c r="AZ155">
        <f t="shared" si="13"/>
        <v>0</v>
      </c>
      <c r="BA155">
        <f t="shared" si="13"/>
        <v>0</v>
      </c>
      <c r="BB155">
        <f t="shared" si="13"/>
        <v>0</v>
      </c>
      <c r="BC155">
        <f t="shared" si="13"/>
        <v>86</v>
      </c>
      <c r="BD155" t="str">
        <f t="shared" si="13"/>
        <v>Ministerio de Medio Ambiente y Agua</v>
      </c>
      <c r="BE155">
        <f t="shared" si="13"/>
        <v>41575.83</v>
      </c>
      <c r="BF155">
        <f t="shared" si="13"/>
        <v>27059949.960000001</v>
      </c>
      <c r="BG155">
        <f t="shared" si="13"/>
        <v>322249.19</v>
      </c>
      <c r="BH155">
        <f t="shared" si="13"/>
        <v>15234634.84</v>
      </c>
      <c r="BI155">
        <f t="shared" si="13"/>
        <v>0</v>
      </c>
      <c r="BJ155">
        <f t="shared" si="13"/>
        <v>0</v>
      </c>
      <c r="BK155">
        <f t="shared" si="13"/>
        <v>0</v>
      </c>
      <c r="BL155">
        <f t="shared" si="13"/>
        <v>0</v>
      </c>
      <c r="BM155">
        <f t="shared" ref="BM155:CR155" si="14">BM6</f>
        <v>0</v>
      </c>
      <c r="BN155">
        <f t="shared" si="14"/>
        <v>0</v>
      </c>
      <c r="BO155">
        <f t="shared" si="14"/>
        <v>0</v>
      </c>
      <c r="BP155">
        <f t="shared" si="14"/>
        <v>0</v>
      </c>
      <c r="BQ155">
        <f t="shared" si="14"/>
        <v>0</v>
      </c>
      <c r="BR155">
        <f t="shared" si="14"/>
        <v>0</v>
      </c>
      <c r="BS155">
        <f t="shared" si="14"/>
        <v>0</v>
      </c>
      <c r="BT155">
        <f t="shared" si="14"/>
        <v>0</v>
      </c>
      <c r="BU155">
        <f t="shared" si="14"/>
        <v>0</v>
      </c>
      <c r="BV155">
        <f t="shared" si="14"/>
        <v>0</v>
      </c>
      <c r="BW155">
        <f t="shared" si="14"/>
        <v>0</v>
      </c>
      <c r="BX155">
        <f t="shared" si="14"/>
        <v>0</v>
      </c>
      <c r="BY155">
        <f t="shared" si="14"/>
        <v>0</v>
      </c>
      <c r="BZ155">
        <f t="shared" si="14"/>
        <v>0</v>
      </c>
      <c r="CA155">
        <f t="shared" si="14"/>
        <v>0</v>
      </c>
      <c r="CB155">
        <f t="shared" si="14"/>
        <v>0</v>
      </c>
      <c r="CC155">
        <f t="shared" si="14"/>
        <v>0</v>
      </c>
      <c r="CD155" t="str">
        <f t="shared" si="14"/>
        <v>99 - 02</v>
      </c>
      <c r="CE155" t="str">
        <f t="shared" si="14"/>
        <v>Dirección General de Programación y Operaciones del Tesoro</v>
      </c>
      <c r="CF155">
        <f t="shared" si="14"/>
        <v>0</v>
      </c>
      <c r="CG155">
        <f t="shared" si="14"/>
        <v>62961072.591200002</v>
      </c>
      <c r="CH155">
        <f t="shared" si="14"/>
        <v>0</v>
      </c>
      <c r="CI155">
        <f t="shared" si="14"/>
        <v>225280140.45319998</v>
      </c>
      <c r="CJ155">
        <f t="shared" si="14"/>
        <v>0</v>
      </c>
      <c r="CK155">
        <f t="shared" si="14"/>
        <v>0</v>
      </c>
      <c r="CL155">
        <f t="shared" si="14"/>
        <v>0</v>
      </c>
      <c r="CM155">
        <f t="shared" si="14"/>
        <v>0</v>
      </c>
      <c r="CN155">
        <f t="shared" si="14"/>
        <v>0</v>
      </c>
      <c r="CO155">
        <f t="shared" si="14"/>
        <v>0</v>
      </c>
      <c r="CP155">
        <f t="shared" si="14"/>
        <v>0</v>
      </c>
      <c r="CQ155">
        <f t="shared" si="14"/>
        <v>0</v>
      </c>
      <c r="CR155">
        <f t="shared" si="14"/>
        <v>0</v>
      </c>
      <c r="CS155">
        <f t="shared" ref="CS155:DH155" si="15">CS6</f>
        <v>0</v>
      </c>
      <c r="CT155">
        <f t="shared" si="15"/>
        <v>0</v>
      </c>
      <c r="CU155">
        <f t="shared" si="15"/>
        <v>0</v>
      </c>
      <c r="CV155">
        <f t="shared" si="15"/>
        <v>0</v>
      </c>
      <c r="CW155">
        <f t="shared" si="15"/>
        <v>0</v>
      </c>
      <c r="CX155">
        <f t="shared" si="15"/>
        <v>0</v>
      </c>
      <c r="CY155">
        <f t="shared" si="15"/>
        <v>0</v>
      </c>
      <c r="CZ155">
        <f t="shared" si="15"/>
        <v>0</v>
      </c>
      <c r="DA155">
        <f t="shared" si="15"/>
        <v>0</v>
      </c>
      <c r="DB155">
        <f t="shared" si="15"/>
        <v>0</v>
      </c>
      <c r="DC155">
        <f t="shared" si="15"/>
        <v>0</v>
      </c>
      <c r="DD155">
        <f t="shared" si="15"/>
        <v>0</v>
      </c>
      <c r="DE155">
        <f t="shared" si="15"/>
        <v>117</v>
      </c>
      <c r="DF155" t="str">
        <f t="shared" si="15"/>
        <v>Dirección General de Aeronáutica Civil</v>
      </c>
      <c r="DG155">
        <f t="shared" si="15"/>
        <v>4546705.3500000006</v>
      </c>
      <c r="DH155">
        <f t="shared" si="15"/>
        <v>0</v>
      </c>
      <c r="DK155" t="e">
        <f ca="1">+MATCH(DH151,C151:DC151,0)</f>
        <v>#N/A</v>
      </c>
    </row>
    <row r="156" spans="1:115">
      <c r="A156">
        <f t="shared" ref="A156:AF156" si="16">A7</f>
        <v>15</v>
      </c>
      <c r="B156" t="str">
        <f t="shared" si="16"/>
        <v>Ministerio de Gobierno</v>
      </c>
      <c r="C156">
        <f t="shared" si="16"/>
        <v>0</v>
      </c>
      <c r="D156">
        <f t="shared" si="16"/>
        <v>32950.260000000009</v>
      </c>
      <c r="E156">
        <f t="shared" si="16"/>
        <v>0</v>
      </c>
      <c r="F156">
        <f t="shared" si="16"/>
        <v>34483.79</v>
      </c>
      <c r="G156">
        <f t="shared" si="16"/>
        <v>0</v>
      </c>
      <c r="H156">
        <f t="shared" si="16"/>
        <v>0</v>
      </c>
      <c r="I156">
        <f t="shared" si="16"/>
        <v>0</v>
      </c>
      <c r="J156">
        <f t="shared" si="16"/>
        <v>0</v>
      </c>
      <c r="K156">
        <f t="shared" si="16"/>
        <v>0</v>
      </c>
      <c r="L156">
        <f t="shared" si="16"/>
        <v>0</v>
      </c>
      <c r="M156">
        <f t="shared" si="16"/>
        <v>0</v>
      </c>
      <c r="N156">
        <f t="shared" si="16"/>
        <v>0</v>
      </c>
      <c r="O156">
        <f t="shared" si="16"/>
        <v>0</v>
      </c>
      <c r="P156">
        <f t="shared" si="16"/>
        <v>0</v>
      </c>
      <c r="Q156">
        <f t="shared" si="16"/>
        <v>0</v>
      </c>
      <c r="R156">
        <f t="shared" si="16"/>
        <v>0</v>
      </c>
      <c r="S156">
        <f t="shared" si="16"/>
        <v>0</v>
      </c>
      <c r="T156">
        <f t="shared" si="16"/>
        <v>0</v>
      </c>
      <c r="U156">
        <f t="shared" si="16"/>
        <v>0</v>
      </c>
      <c r="V156">
        <f t="shared" si="16"/>
        <v>0</v>
      </c>
      <c r="W156">
        <f t="shared" si="16"/>
        <v>0</v>
      </c>
      <c r="X156">
        <f t="shared" si="16"/>
        <v>0</v>
      </c>
      <c r="Y156">
        <f t="shared" si="16"/>
        <v>0</v>
      </c>
      <c r="Z156">
        <f t="shared" si="16"/>
        <v>0</v>
      </c>
      <c r="AA156">
        <f t="shared" si="16"/>
        <v>0</v>
      </c>
      <c r="AB156">
        <f t="shared" si="16"/>
        <v>20</v>
      </c>
      <c r="AC156" t="str">
        <f t="shared" si="16"/>
        <v>Ministerio de Defensa</v>
      </c>
      <c r="AD156">
        <f t="shared" si="16"/>
        <v>0</v>
      </c>
      <c r="AE156">
        <f t="shared" si="16"/>
        <v>0</v>
      </c>
      <c r="AF156">
        <f t="shared" si="16"/>
        <v>180.09</v>
      </c>
      <c r="AG156">
        <f t="shared" ref="AG156:BL156" si="17">AG7</f>
        <v>0</v>
      </c>
      <c r="AH156">
        <f t="shared" si="17"/>
        <v>0</v>
      </c>
      <c r="AI156">
        <f t="shared" si="17"/>
        <v>0</v>
      </c>
      <c r="AJ156">
        <f t="shared" si="17"/>
        <v>0</v>
      </c>
      <c r="AK156">
        <f t="shared" si="17"/>
        <v>0</v>
      </c>
      <c r="AL156">
        <f t="shared" si="17"/>
        <v>0</v>
      </c>
      <c r="AM156">
        <f t="shared" si="17"/>
        <v>0</v>
      </c>
      <c r="AN156">
        <f t="shared" si="17"/>
        <v>0</v>
      </c>
      <c r="AO156">
        <f t="shared" si="17"/>
        <v>0</v>
      </c>
      <c r="AP156">
        <f t="shared" si="17"/>
        <v>0</v>
      </c>
      <c r="AQ156">
        <f t="shared" si="17"/>
        <v>0</v>
      </c>
      <c r="AR156">
        <f t="shared" si="17"/>
        <v>0</v>
      </c>
      <c r="AS156">
        <f t="shared" si="17"/>
        <v>0</v>
      </c>
      <c r="AT156">
        <f t="shared" si="17"/>
        <v>0</v>
      </c>
      <c r="AU156">
        <f t="shared" si="17"/>
        <v>0</v>
      </c>
      <c r="AV156">
        <f t="shared" si="17"/>
        <v>0</v>
      </c>
      <c r="AW156">
        <f t="shared" si="17"/>
        <v>0</v>
      </c>
      <c r="AX156">
        <f t="shared" si="17"/>
        <v>0</v>
      </c>
      <c r="AY156">
        <f t="shared" si="17"/>
        <v>0</v>
      </c>
      <c r="AZ156">
        <f t="shared" si="17"/>
        <v>0</v>
      </c>
      <c r="BA156">
        <f t="shared" si="17"/>
        <v>0</v>
      </c>
      <c r="BB156">
        <f t="shared" si="17"/>
        <v>0</v>
      </c>
      <c r="BC156">
        <f t="shared" si="17"/>
        <v>291</v>
      </c>
      <c r="BD156" t="str">
        <f t="shared" si="17"/>
        <v>Administradora Boliviana de Carreteras</v>
      </c>
      <c r="BE156">
        <f t="shared" si="17"/>
        <v>0</v>
      </c>
      <c r="BF156">
        <f t="shared" si="17"/>
        <v>34986000</v>
      </c>
      <c r="BG156">
        <f t="shared" si="17"/>
        <v>6650021.8399999999</v>
      </c>
      <c r="BH156">
        <f t="shared" si="17"/>
        <v>192338964.64999998</v>
      </c>
      <c r="BI156">
        <f t="shared" si="17"/>
        <v>0</v>
      </c>
      <c r="BJ156">
        <f t="shared" si="17"/>
        <v>0</v>
      </c>
      <c r="BK156">
        <f t="shared" si="17"/>
        <v>0</v>
      </c>
      <c r="BL156">
        <f t="shared" si="17"/>
        <v>0</v>
      </c>
      <c r="BM156">
        <f t="shared" ref="BM156:CR156" si="18">BM7</f>
        <v>0</v>
      </c>
      <c r="BN156">
        <f t="shared" si="18"/>
        <v>0</v>
      </c>
      <c r="BO156">
        <f t="shared" si="18"/>
        <v>0</v>
      </c>
      <c r="BP156">
        <f t="shared" si="18"/>
        <v>0</v>
      </c>
      <c r="BQ156">
        <f t="shared" si="18"/>
        <v>0</v>
      </c>
      <c r="BR156">
        <f t="shared" si="18"/>
        <v>0</v>
      </c>
      <c r="BS156">
        <f t="shared" si="18"/>
        <v>0</v>
      </c>
      <c r="BT156">
        <f t="shared" si="18"/>
        <v>0</v>
      </c>
      <c r="BU156">
        <f t="shared" si="18"/>
        <v>0</v>
      </c>
      <c r="BV156">
        <f t="shared" si="18"/>
        <v>0</v>
      </c>
      <c r="BW156">
        <f t="shared" si="18"/>
        <v>0</v>
      </c>
      <c r="BX156">
        <f t="shared" si="18"/>
        <v>0</v>
      </c>
      <c r="BY156">
        <f t="shared" si="18"/>
        <v>0</v>
      </c>
      <c r="BZ156">
        <f t="shared" si="18"/>
        <v>0</v>
      </c>
      <c r="CA156">
        <f t="shared" si="18"/>
        <v>0</v>
      </c>
      <c r="CB156">
        <f t="shared" si="18"/>
        <v>0</v>
      </c>
      <c r="CC156">
        <f t="shared" si="18"/>
        <v>0</v>
      </c>
      <c r="CD156">
        <f t="shared" si="18"/>
        <v>291</v>
      </c>
      <c r="CE156" t="str">
        <f t="shared" si="18"/>
        <v>Administradora Boliviana de Carreteras</v>
      </c>
      <c r="CF156">
        <f t="shared" si="18"/>
        <v>34986000</v>
      </c>
      <c r="CG156">
        <f t="shared" si="18"/>
        <v>0</v>
      </c>
      <c r="CH156">
        <f t="shared" si="18"/>
        <v>192338964.65700001</v>
      </c>
      <c r="CI156">
        <f t="shared" si="18"/>
        <v>0</v>
      </c>
      <c r="CJ156">
        <f t="shared" si="18"/>
        <v>0</v>
      </c>
      <c r="CK156">
        <f t="shared" si="18"/>
        <v>0</v>
      </c>
      <c r="CL156">
        <f t="shared" si="18"/>
        <v>0</v>
      </c>
      <c r="CM156">
        <f t="shared" si="18"/>
        <v>0</v>
      </c>
      <c r="CN156">
        <f t="shared" si="18"/>
        <v>0</v>
      </c>
      <c r="CO156">
        <f t="shared" si="18"/>
        <v>0</v>
      </c>
      <c r="CP156">
        <f t="shared" si="18"/>
        <v>0</v>
      </c>
      <c r="CQ156">
        <f t="shared" si="18"/>
        <v>0</v>
      </c>
      <c r="CR156">
        <f t="shared" si="18"/>
        <v>0</v>
      </c>
      <c r="CS156">
        <f t="shared" ref="CS156:DH156" si="19">CS7</f>
        <v>0</v>
      </c>
      <c r="CT156">
        <f t="shared" si="19"/>
        <v>0</v>
      </c>
      <c r="CU156">
        <f t="shared" si="19"/>
        <v>0</v>
      </c>
      <c r="CV156">
        <f t="shared" si="19"/>
        <v>0</v>
      </c>
      <c r="CW156">
        <f t="shared" si="19"/>
        <v>0</v>
      </c>
      <c r="CX156">
        <f t="shared" si="19"/>
        <v>0</v>
      </c>
      <c r="CY156">
        <f t="shared" si="19"/>
        <v>0</v>
      </c>
      <c r="CZ156">
        <f t="shared" si="19"/>
        <v>0</v>
      </c>
      <c r="DA156">
        <f t="shared" si="19"/>
        <v>0</v>
      </c>
      <c r="DB156">
        <f t="shared" si="19"/>
        <v>0</v>
      </c>
      <c r="DC156">
        <f t="shared" si="19"/>
        <v>0</v>
      </c>
      <c r="DD156">
        <f t="shared" si="19"/>
        <v>0</v>
      </c>
      <c r="DE156">
        <f t="shared" si="19"/>
        <v>163</v>
      </c>
      <c r="DF156" t="str">
        <f t="shared" si="19"/>
        <v>Agencia Nacional de Hidrocarburos</v>
      </c>
      <c r="DG156">
        <f t="shared" si="19"/>
        <v>920103.23</v>
      </c>
      <c r="DH156">
        <f t="shared" si="19"/>
        <v>0</v>
      </c>
    </row>
    <row r="157" spans="1:115">
      <c r="A157">
        <f t="shared" ref="A157:AF157" si="20">A8</f>
        <v>16</v>
      </c>
      <c r="B157" t="str">
        <f t="shared" si="20"/>
        <v>Ministerio de Educación</v>
      </c>
      <c r="C157">
        <f t="shared" si="20"/>
        <v>0</v>
      </c>
      <c r="D157">
        <f t="shared" si="20"/>
        <v>157173.18</v>
      </c>
      <c r="E157">
        <f t="shared" si="20"/>
        <v>0</v>
      </c>
      <c r="F157">
        <f t="shared" si="20"/>
        <v>828265.16</v>
      </c>
      <c r="G157">
        <f t="shared" si="20"/>
        <v>0</v>
      </c>
      <c r="H157">
        <f t="shared" si="20"/>
        <v>0</v>
      </c>
      <c r="I157">
        <f t="shared" si="20"/>
        <v>0</v>
      </c>
      <c r="J157">
        <f t="shared" si="20"/>
        <v>0</v>
      </c>
      <c r="K157">
        <f t="shared" si="20"/>
        <v>0</v>
      </c>
      <c r="L157">
        <f t="shared" si="20"/>
        <v>0</v>
      </c>
      <c r="M157">
        <f t="shared" si="20"/>
        <v>0</v>
      </c>
      <c r="N157">
        <f t="shared" si="20"/>
        <v>0</v>
      </c>
      <c r="O157">
        <f t="shared" si="20"/>
        <v>0</v>
      </c>
      <c r="P157">
        <f t="shared" si="20"/>
        <v>0</v>
      </c>
      <c r="Q157">
        <f t="shared" si="20"/>
        <v>0</v>
      </c>
      <c r="R157">
        <f t="shared" si="20"/>
        <v>0</v>
      </c>
      <c r="S157">
        <f t="shared" si="20"/>
        <v>0</v>
      </c>
      <c r="T157">
        <f t="shared" si="20"/>
        <v>0</v>
      </c>
      <c r="U157">
        <f t="shared" si="20"/>
        <v>0</v>
      </c>
      <c r="V157">
        <f t="shared" si="20"/>
        <v>0</v>
      </c>
      <c r="W157">
        <f t="shared" si="20"/>
        <v>0</v>
      </c>
      <c r="X157">
        <f t="shared" si="20"/>
        <v>0</v>
      </c>
      <c r="Y157">
        <f t="shared" si="20"/>
        <v>0</v>
      </c>
      <c r="Z157">
        <f t="shared" si="20"/>
        <v>0</v>
      </c>
      <c r="AA157">
        <f t="shared" si="20"/>
        <v>0</v>
      </c>
      <c r="AB157" t="str">
        <f t="shared" si="20"/>
        <v>99 - 03</v>
      </c>
      <c r="AC157" t="str">
        <f t="shared" si="20"/>
        <v>Dirección General de Crédito Público</v>
      </c>
      <c r="AD157">
        <f t="shared" si="20"/>
        <v>315800949.20000011</v>
      </c>
      <c r="AE157">
        <f t="shared" si="20"/>
        <v>0</v>
      </c>
      <c r="AF157">
        <f t="shared" si="20"/>
        <v>661446409.74000025</v>
      </c>
      <c r="AG157">
        <f t="shared" ref="AG157:BL157" si="21">AG8</f>
        <v>539453.59</v>
      </c>
      <c r="AH157">
        <f t="shared" si="21"/>
        <v>0</v>
      </c>
      <c r="AI157">
        <f t="shared" si="21"/>
        <v>0</v>
      </c>
      <c r="AJ157">
        <f t="shared" si="21"/>
        <v>0</v>
      </c>
      <c r="AK157">
        <f t="shared" si="21"/>
        <v>0</v>
      </c>
      <c r="AL157">
        <f t="shared" si="21"/>
        <v>0</v>
      </c>
      <c r="AM157">
        <f t="shared" si="21"/>
        <v>0</v>
      </c>
      <c r="AN157">
        <f t="shared" si="21"/>
        <v>0</v>
      </c>
      <c r="AO157">
        <f t="shared" si="21"/>
        <v>0</v>
      </c>
      <c r="AP157">
        <f t="shared" si="21"/>
        <v>0</v>
      </c>
      <c r="AQ157">
        <f t="shared" si="21"/>
        <v>0</v>
      </c>
      <c r="AR157">
        <f t="shared" si="21"/>
        <v>0</v>
      </c>
      <c r="AS157">
        <f t="shared" si="21"/>
        <v>0</v>
      </c>
      <c r="AT157">
        <f t="shared" si="21"/>
        <v>0</v>
      </c>
      <c r="AU157">
        <f t="shared" si="21"/>
        <v>0</v>
      </c>
      <c r="AV157">
        <f t="shared" si="21"/>
        <v>0</v>
      </c>
      <c r="AW157">
        <f t="shared" si="21"/>
        <v>0</v>
      </c>
      <c r="AX157">
        <f t="shared" si="21"/>
        <v>0</v>
      </c>
      <c r="AY157">
        <f t="shared" si="21"/>
        <v>0</v>
      </c>
      <c r="AZ157">
        <f t="shared" si="21"/>
        <v>0</v>
      </c>
      <c r="BA157">
        <f t="shared" si="21"/>
        <v>0</v>
      </c>
      <c r="BB157">
        <f t="shared" si="21"/>
        <v>0</v>
      </c>
      <c r="BC157" t="str">
        <f t="shared" si="21"/>
        <v>99 - 02</v>
      </c>
      <c r="BD157" t="str">
        <f t="shared" si="21"/>
        <v>Dirección General de Programación y Operaciones del Tesoro</v>
      </c>
      <c r="BE157">
        <f t="shared" si="21"/>
        <v>62961072.589999996</v>
      </c>
      <c r="BF157">
        <f t="shared" si="21"/>
        <v>680084.2300000001</v>
      </c>
      <c r="BG157">
        <f t="shared" si="21"/>
        <v>225280140.44999999</v>
      </c>
      <c r="BH157">
        <f t="shared" si="21"/>
        <v>7275069.7199999997</v>
      </c>
      <c r="BI157">
        <f t="shared" si="21"/>
        <v>0</v>
      </c>
      <c r="BJ157">
        <f t="shared" si="21"/>
        <v>0</v>
      </c>
      <c r="BK157">
        <f t="shared" si="21"/>
        <v>0</v>
      </c>
      <c r="BL157">
        <f t="shared" si="21"/>
        <v>0</v>
      </c>
      <c r="BM157">
        <f t="shared" ref="BM157:CR157" si="22">BM8</f>
        <v>0</v>
      </c>
      <c r="BN157">
        <f t="shared" si="22"/>
        <v>0</v>
      </c>
      <c r="BO157">
        <f t="shared" si="22"/>
        <v>0</v>
      </c>
      <c r="BP157">
        <f t="shared" si="22"/>
        <v>0</v>
      </c>
      <c r="BQ157">
        <f t="shared" si="22"/>
        <v>0</v>
      </c>
      <c r="BR157">
        <f t="shared" si="22"/>
        <v>0</v>
      </c>
      <c r="BS157">
        <f t="shared" si="22"/>
        <v>0</v>
      </c>
      <c r="BT157">
        <f t="shared" si="22"/>
        <v>0</v>
      </c>
      <c r="BU157">
        <f t="shared" si="22"/>
        <v>0</v>
      </c>
      <c r="BV157">
        <f t="shared" si="22"/>
        <v>0</v>
      </c>
      <c r="BW157">
        <f t="shared" si="22"/>
        <v>0</v>
      </c>
      <c r="BX157">
        <f t="shared" si="22"/>
        <v>0</v>
      </c>
      <c r="BY157">
        <f t="shared" si="22"/>
        <v>0</v>
      </c>
      <c r="BZ157">
        <f t="shared" si="22"/>
        <v>0</v>
      </c>
      <c r="CA157">
        <f t="shared" si="22"/>
        <v>0</v>
      </c>
      <c r="CB157">
        <f t="shared" si="22"/>
        <v>0</v>
      </c>
      <c r="CC157">
        <f t="shared" si="22"/>
        <v>0</v>
      </c>
      <c r="CD157">
        <f t="shared" si="22"/>
        <v>46</v>
      </c>
      <c r="CE157" t="str">
        <f t="shared" si="22"/>
        <v>Ministerio de Salud y Deportes</v>
      </c>
      <c r="CF157">
        <f t="shared" si="22"/>
        <v>0</v>
      </c>
      <c r="CG157">
        <f t="shared" si="22"/>
        <v>0</v>
      </c>
      <c r="CH157">
        <f t="shared" si="22"/>
        <v>556540.96120000002</v>
      </c>
      <c r="CI157">
        <f t="shared" si="22"/>
        <v>0</v>
      </c>
      <c r="CJ157">
        <f t="shared" si="22"/>
        <v>0</v>
      </c>
      <c r="CK157">
        <f t="shared" si="22"/>
        <v>0</v>
      </c>
      <c r="CL157">
        <f t="shared" si="22"/>
        <v>0</v>
      </c>
      <c r="CM157">
        <f t="shared" si="22"/>
        <v>0</v>
      </c>
      <c r="CN157">
        <f t="shared" si="22"/>
        <v>0</v>
      </c>
      <c r="CO157">
        <f t="shared" si="22"/>
        <v>0</v>
      </c>
      <c r="CP157">
        <f t="shared" si="22"/>
        <v>0</v>
      </c>
      <c r="CQ157">
        <f t="shared" si="22"/>
        <v>0</v>
      </c>
      <c r="CR157">
        <f t="shared" si="22"/>
        <v>0</v>
      </c>
      <c r="CS157">
        <f t="shared" ref="CS157:DH157" si="23">CS8</f>
        <v>0</v>
      </c>
      <c r="CT157">
        <f t="shared" si="23"/>
        <v>0</v>
      </c>
      <c r="CU157">
        <f t="shared" si="23"/>
        <v>0</v>
      </c>
      <c r="CV157">
        <f t="shared" si="23"/>
        <v>0</v>
      </c>
      <c r="CW157">
        <f t="shared" si="23"/>
        <v>0</v>
      </c>
      <c r="CX157">
        <f t="shared" si="23"/>
        <v>0</v>
      </c>
      <c r="CY157">
        <f t="shared" si="23"/>
        <v>0</v>
      </c>
      <c r="CZ157">
        <f t="shared" si="23"/>
        <v>0</v>
      </c>
      <c r="DA157">
        <f t="shared" si="23"/>
        <v>0</v>
      </c>
      <c r="DB157">
        <f t="shared" si="23"/>
        <v>0</v>
      </c>
      <c r="DC157">
        <f t="shared" si="23"/>
        <v>0</v>
      </c>
      <c r="DD157">
        <f t="shared" si="23"/>
        <v>0</v>
      </c>
      <c r="DE157">
        <f t="shared" si="23"/>
        <v>222</v>
      </c>
      <c r="DF157" t="str">
        <f t="shared" si="23"/>
        <v>Instituto Nacional de Innovación Agropecuaria y Forestal</v>
      </c>
      <c r="DG157">
        <f t="shared" si="23"/>
        <v>851877.12</v>
      </c>
      <c r="DH157">
        <f t="shared" si="23"/>
        <v>0</v>
      </c>
    </row>
    <row r="158" spans="1:115">
      <c r="A158">
        <f t="shared" ref="A158:AF158" si="24">A9</f>
        <v>20</v>
      </c>
      <c r="B158" t="str">
        <f t="shared" si="24"/>
        <v>Ministerio de Defensa</v>
      </c>
      <c r="C158">
        <f t="shared" si="24"/>
        <v>0</v>
      </c>
      <c r="D158">
        <f t="shared" si="24"/>
        <v>9468366.7799999993</v>
      </c>
      <c r="E158">
        <f t="shared" si="24"/>
        <v>0</v>
      </c>
      <c r="F158">
        <f t="shared" si="24"/>
        <v>7714.4400000000005</v>
      </c>
      <c r="G158">
        <f t="shared" si="24"/>
        <v>0</v>
      </c>
      <c r="H158">
        <f t="shared" si="24"/>
        <v>0</v>
      </c>
      <c r="I158">
        <f t="shared" si="24"/>
        <v>0</v>
      </c>
      <c r="J158">
        <f t="shared" si="24"/>
        <v>0</v>
      </c>
      <c r="K158">
        <f t="shared" si="24"/>
        <v>0</v>
      </c>
      <c r="L158">
        <f t="shared" si="24"/>
        <v>0</v>
      </c>
      <c r="M158">
        <f t="shared" si="24"/>
        <v>0</v>
      </c>
      <c r="N158">
        <f t="shared" si="24"/>
        <v>0</v>
      </c>
      <c r="O158">
        <f t="shared" si="24"/>
        <v>0</v>
      </c>
      <c r="P158">
        <f t="shared" si="24"/>
        <v>0</v>
      </c>
      <c r="Q158">
        <f t="shared" si="24"/>
        <v>0</v>
      </c>
      <c r="R158">
        <f t="shared" si="24"/>
        <v>0</v>
      </c>
      <c r="S158">
        <f t="shared" si="24"/>
        <v>0</v>
      </c>
      <c r="T158">
        <f t="shared" si="24"/>
        <v>0</v>
      </c>
      <c r="U158">
        <f t="shared" si="24"/>
        <v>0</v>
      </c>
      <c r="V158">
        <f t="shared" si="24"/>
        <v>0</v>
      </c>
      <c r="W158">
        <f t="shared" si="24"/>
        <v>0</v>
      </c>
      <c r="X158">
        <f t="shared" si="24"/>
        <v>0</v>
      </c>
      <c r="Y158">
        <f t="shared" si="24"/>
        <v>0</v>
      </c>
      <c r="Z158">
        <f t="shared" si="24"/>
        <v>0</v>
      </c>
      <c r="AA158">
        <f t="shared" si="24"/>
        <v>0</v>
      </c>
      <c r="AB158">
        <f t="shared" si="24"/>
        <v>291</v>
      </c>
      <c r="AC158" t="str">
        <f t="shared" si="24"/>
        <v>Administradora Boliviana de Carreteras</v>
      </c>
      <c r="AD158">
        <f t="shared" si="24"/>
        <v>0</v>
      </c>
      <c r="AE158">
        <f t="shared" si="24"/>
        <v>105731519.81</v>
      </c>
      <c r="AF158">
        <f t="shared" si="24"/>
        <v>0</v>
      </c>
      <c r="AG158">
        <f t="shared" ref="AG158:BL158" si="25">AG9</f>
        <v>13984743.040000001</v>
      </c>
      <c r="AH158">
        <f t="shared" si="25"/>
        <v>0</v>
      </c>
      <c r="AI158">
        <f t="shared" si="25"/>
        <v>0</v>
      </c>
      <c r="AJ158">
        <f t="shared" si="25"/>
        <v>0</v>
      </c>
      <c r="AK158">
        <f t="shared" si="25"/>
        <v>0</v>
      </c>
      <c r="AL158">
        <f t="shared" si="25"/>
        <v>0</v>
      </c>
      <c r="AM158">
        <f t="shared" si="25"/>
        <v>0</v>
      </c>
      <c r="AN158">
        <f t="shared" si="25"/>
        <v>0</v>
      </c>
      <c r="AO158">
        <f t="shared" si="25"/>
        <v>0</v>
      </c>
      <c r="AP158">
        <f t="shared" si="25"/>
        <v>0</v>
      </c>
      <c r="AQ158">
        <f t="shared" si="25"/>
        <v>0</v>
      </c>
      <c r="AR158">
        <f t="shared" si="25"/>
        <v>0</v>
      </c>
      <c r="AS158">
        <f t="shared" si="25"/>
        <v>0</v>
      </c>
      <c r="AT158">
        <f t="shared" si="25"/>
        <v>0</v>
      </c>
      <c r="AU158">
        <f t="shared" si="25"/>
        <v>0</v>
      </c>
      <c r="AV158">
        <f t="shared" si="25"/>
        <v>0</v>
      </c>
      <c r="AW158">
        <f t="shared" si="25"/>
        <v>0</v>
      </c>
      <c r="AX158">
        <f t="shared" si="25"/>
        <v>0</v>
      </c>
      <c r="AY158">
        <f t="shared" si="25"/>
        <v>0</v>
      </c>
      <c r="AZ158">
        <f t="shared" si="25"/>
        <v>0</v>
      </c>
      <c r="BA158">
        <f t="shared" si="25"/>
        <v>0</v>
      </c>
      <c r="BB158">
        <f t="shared" si="25"/>
        <v>0</v>
      </c>
      <c r="BC158">
        <f t="shared" si="25"/>
        <v>46</v>
      </c>
      <c r="BD158" t="str">
        <f t="shared" si="25"/>
        <v>Ministerio de Salud y Deportes</v>
      </c>
      <c r="BE158">
        <f t="shared" si="25"/>
        <v>159950.22999999998</v>
      </c>
      <c r="BF158">
        <f t="shared" si="25"/>
        <v>0</v>
      </c>
      <c r="BG158">
        <f t="shared" si="25"/>
        <v>55735.51</v>
      </c>
      <c r="BH158">
        <f t="shared" si="25"/>
        <v>556540.96</v>
      </c>
      <c r="BI158">
        <f t="shared" si="25"/>
        <v>0</v>
      </c>
      <c r="BJ158">
        <f t="shared" si="25"/>
        <v>0</v>
      </c>
      <c r="BK158">
        <f t="shared" si="25"/>
        <v>0</v>
      </c>
      <c r="BL158">
        <f t="shared" si="25"/>
        <v>0</v>
      </c>
      <c r="BM158">
        <f t="shared" ref="BM158:CR158" si="26">BM9</f>
        <v>0</v>
      </c>
      <c r="BN158">
        <f t="shared" si="26"/>
        <v>0</v>
      </c>
      <c r="BO158">
        <f t="shared" si="26"/>
        <v>0</v>
      </c>
      <c r="BP158">
        <f t="shared" si="26"/>
        <v>0</v>
      </c>
      <c r="BQ158">
        <f t="shared" si="26"/>
        <v>0</v>
      </c>
      <c r="BR158">
        <f t="shared" si="26"/>
        <v>0</v>
      </c>
      <c r="BS158">
        <f t="shared" si="26"/>
        <v>0</v>
      </c>
      <c r="BT158">
        <f t="shared" si="26"/>
        <v>0</v>
      </c>
      <c r="BU158">
        <f t="shared" si="26"/>
        <v>0</v>
      </c>
      <c r="BV158">
        <f t="shared" si="26"/>
        <v>0</v>
      </c>
      <c r="BW158">
        <f t="shared" si="26"/>
        <v>0</v>
      </c>
      <c r="BX158">
        <f t="shared" si="26"/>
        <v>0</v>
      </c>
      <c r="BY158">
        <f t="shared" si="26"/>
        <v>0</v>
      </c>
      <c r="BZ158">
        <f t="shared" si="26"/>
        <v>0</v>
      </c>
      <c r="CA158">
        <f t="shared" si="26"/>
        <v>0</v>
      </c>
      <c r="CB158">
        <f t="shared" si="26"/>
        <v>0</v>
      </c>
      <c r="CC158">
        <f t="shared" si="26"/>
        <v>0</v>
      </c>
      <c r="CD158">
        <f t="shared" si="26"/>
        <v>86</v>
      </c>
      <c r="CE158" t="str">
        <f t="shared" si="26"/>
        <v>Ministerio de Medio Ambiente y Agua</v>
      </c>
      <c r="CF158">
        <f t="shared" si="26"/>
        <v>0</v>
      </c>
      <c r="CG158">
        <f t="shared" si="26"/>
        <v>0</v>
      </c>
      <c r="CH158">
        <f t="shared" si="26"/>
        <v>15234634.835000001</v>
      </c>
      <c r="CI158">
        <f t="shared" si="26"/>
        <v>0</v>
      </c>
      <c r="CJ158">
        <f t="shared" si="26"/>
        <v>0</v>
      </c>
      <c r="CK158">
        <f t="shared" si="26"/>
        <v>0</v>
      </c>
      <c r="CL158">
        <f t="shared" si="26"/>
        <v>0</v>
      </c>
      <c r="CM158">
        <f t="shared" si="26"/>
        <v>0</v>
      </c>
      <c r="CN158">
        <f t="shared" si="26"/>
        <v>0</v>
      </c>
      <c r="CO158">
        <f t="shared" si="26"/>
        <v>0</v>
      </c>
      <c r="CP158">
        <f t="shared" si="26"/>
        <v>0</v>
      </c>
      <c r="CQ158">
        <f t="shared" si="26"/>
        <v>0</v>
      </c>
      <c r="CR158">
        <f t="shared" si="26"/>
        <v>0</v>
      </c>
      <c r="CS158">
        <f t="shared" ref="CS158:DH158" si="27">CS9</f>
        <v>0</v>
      </c>
      <c r="CT158">
        <f t="shared" si="27"/>
        <v>0</v>
      </c>
      <c r="CU158">
        <f t="shared" si="27"/>
        <v>0</v>
      </c>
      <c r="CV158">
        <f t="shared" si="27"/>
        <v>0</v>
      </c>
      <c r="CW158">
        <f t="shared" si="27"/>
        <v>0</v>
      </c>
      <c r="CX158">
        <f t="shared" si="27"/>
        <v>0</v>
      </c>
      <c r="CY158">
        <f t="shared" si="27"/>
        <v>0</v>
      </c>
      <c r="CZ158">
        <f t="shared" si="27"/>
        <v>0</v>
      </c>
      <c r="DA158">
        <f t="shared" si="27"/>
        <v>0</v>
      </c>
      <c r="DB158">
        <f t="shared" si="27"/>
        <v>0</v>
      </c>
      <c r="DC158">
        <f t="shared" si="27"/>
        <v>0</v>
      </c>
      <c r="DD158">
        <f t="shared" si="27"/>
        <v>0</v>
      </c>
      <c r="DE158">
        <f t="shared" si="27"/>
        <v>591</v>
      </c>
      <c r="DF158" t="str">
        <f t="shared" si="27"/>
        <v>Empresa Estatal de Transporte por Cable "Mi teleférico"</v>
      </c>
      <c r="DG158">
        <f t="shared" si="27"/>
        <v>6442720.5</v>
      </c>
      <c r="DH158">
        <f t="shared" si="27"/>
        <v>0</v>
      </c>
    </row>
    <row r="159" spans="1:115">
      <c r="A159">
        <f t="shared" ref="A159:AF159" si="28">A10</f>
        <v>25</v>
      </c>
      <c r="B159" t="str">
        <f t="shared" si="28"/>
        <v>Ministerio de la Presidencia</v>
      </c>
      <c r="C159">
        <f t="shared" si="28"/>
        <v>0</v>
      </c>
      <c r="D159">
        <f t="shared" si="28"/>
        <v>4103.3</v>
      </c>
      <c r="E159">
        <f t="shared" si="28"/>
        <v>0</v>
      </c>
      <c r="F159">
        <f t="shared" si="28"/>
        <v>287974.32</v>
      </c>
      <c r="G159">
        <f t="shared" si="28"/>
        <v>0</v>
      </c>
      <c r="H159">
        <f t="shared" si="28"/>
        <v>0</v>
      </c>
      <c r="I159">
        <f t="shared" si="28"/>
        <v>0</v>
      </c>
      <c r="J159">
        <f t="shared" si="28"/>
        <v>0</v>
      </c>
      <c r="K159">
        <f t="shared" si="28"/>
        <v>0</v>
      </c>
      <c r="L159">
        <f t="shared" si="28"/>
        <v>0</v>
      </c>
      <c r="M159">
        <f t="shared" si="28"/>
        <v>0</v>
      </c>
      <c r="N159">
        <f t="shared" si="28"/>
        <v>0</v>
      </c>
      <c r="O159">
        <f t="shared" si="28"/>
        <v>0</v>
      </c>
      <c r="P159">
        <f t="shared" si="28"/>
        <v>0</v>
      </c>
      <c r="Q159">
        <f t="shared" si="28"/>
        <v>0</v>
      </c>
      <c r="R159">
        <f t="shared" si="28"/>
        <v>0</v>
      </c>
      <c r="S159">
        <f t="shared" si="28"/>
        <v>0</v>
      </c>
      <c r="T159">
        <f t="shared" si="28"/>
        <v>0</v>
      </c>
      <c r="U159">
        <f t="shared" si="28"/>
        <v>0</v>
      </c>
      <c r="V159">
        <f t="shared" si="28"/>
        <v>0</v>
      </c>
      <c r="W159">
        <f t="shared" si="28"/>
        <v>0</v>
      </c>
      <c r="X159">
        <f t="shared" si="28"/>
        <v>0</v>
      </c>
      <c r="Y159">
        <f t="shared" si="28"/>
        <v>0</v>
      </c>
      <c r="Z159">
        <f t="shared" si="28"/>
        <v>0</v>
      </c>
      <c r="AA159">
        <f t="shared" si="28"/>
        <v>0</v>
      </c>
      <c r="AB159">
        <f t="shared" si="28"/>
        <v>513</v>
      </c>
      <c r="AC159" t="str">
        <f t="shared" si="28"/>
        <v>Yacimientos Petrolíferos Fiscales Bolivianos</v>
      </c>
      <c r="AD159">
        <f t="shared" si="28"/>
        <v>0</v>
      </c>
      <c r="AE159">
        <f t="shared" si="28"/>
        <v>5354584.9399999995</v>
      </c>
      <c r="AF159">
        <f t="shared" si="28"/>
        <v>0</v>
      </c>
      <c r="AG159">
        <f t="shared" ref="AG159:BL159" si="29">AG10</f>
        <v>312282807.72999996</v>
      </c>
      <c r="AH159">
        <f t="shared" si="29"/>
        <v>0</v>
      </c>
      <c r="AI159">
        <f t="shared" si="29"/>
        <v>0</v>
      </c>
      <c r="AJ159">
        <f t="shared" si="29"/>
        <v>0</v>
      </c>
      <c r="AK159">
        <f t="shared" si="29"/>
        <v>0</v>
      </c>
      <c r="AL159">
        <f t="shared" si="29"/>
        <v>0</v>
      </c>
      <c r="AM159">
        <f t="shared" si="29"/>
        <v>0</v>
      </c>
      <c r="AN159">
        <f t="shared" si="29"/>
        <v>0</v>
      </c>
      <c r="AO159">
        <f t="shared" si="29"/>
        <v>0</v>
      </c>
      <c r="AP159">
        <f t="shared" si="29"/>
        <v>0</v>
      </c>
      <c r="AQ159">
        <f t="shared" si="29"/>
        <v>0</v>
      </c>
      <c r="AR159">
        <f t="shared" si="29"/>
        <v>0</v>
      </c>
      <c r="AS159">
        <f t="shared" si="29"/>
        <v>0</v>
      </c>
      <c r="AT159">
        <f t="shared" si="29"/>
        <v>0</v>
      </c>
      <c r="AU159">
        <f t="shared" si="29"/>
        <v>0</v>
      </c>
      <c r="AV159">
        <f t="shared" si="29"/>
        <v>0</v>
      </c>
      <c r="AW159">
        <f t="shared" si="29"/>
        <v>0</v>
      </c>
      <c r="AX159">
        <f t="shared" si="29"/>
        <v>0</v>
      </c>
      <c r="AY159">
        <f t="shared" si="29"/>
        <v>0</v>
      </c>
      <c r="AZ159">
        <f t="shared" si="29"/>
        <v>0</v>
      </c>
      <c r="BA159">
        <f t="shared" si="29"/>
        <v>0</v>
      </c>
      <c r="BB159">
        <f t="shared" si="29"/>
        <v>0</v>
      </c>
      <c r="BC159">
        <f t="shared" si="29"/>
        <v>253</v>
      </c>
      <c r="BD159" t="str">
        <f t="shared" si="29"/>
        <v>Entidad Ejecutora de Medio Ambiente y Agua</v>
      </c>
      <c r="BE159">
        <f t="shared" si="29"/>
        <v>0</v>
      </c>
      <c r="BF159">
        <f t="shared" si="29"/>
        <v>0</v>
      </c>
      <c r="BG159">
        <f t="shared" si="29"/>
        <v>66186.720000000001</v>
      </c>
      <c r="BH159">
        <f t="shared" si="29"/>
        <v>0</v>
      </c>
      <c r="BI159">
        <f t="shared" si="29"/>
        <v>0</v>
      </c>
      <c r="BJ159">
        <f t="shared" si="29"/>
        <v>0</v>
      </c>
      <c r="BK159">
        <f t="shared" si="29"/>
        <v>0</v>
      </c>
      <c r="BL159">
        <f t="shared" si="29"/>
        <v>0</v>
      </c>
      <c r="BM159">
        <f t="shared" ref="BM159:CR159" si="30">BM10</f>
        <v>0</v>
      </c>
      <c r="BN159">
        <f t="shared" si="30"/>
        <v>0</v>
      </c>
      <c r="BO159">
        <f t="shared" si="30"/>
        <v>0</v>
      </c>
      <c r="BP159">
        <f t="shared" si="30"/>
        <v>0</v>
      </c>
      <c r="BQ159">
        <f t="shared" si="30"/>
        <v>0</v>
      </c>
      <c r="BR159">
        <f t="shared" si="30"/>
        <v>0</v>
      </c>
      <c r="BS159">
        <f t="shared" si="30"/>
        <v>0</v>
      </c>
      <c r="BT159">
        <f t="shared" si="30"/>
        <v>0</v>
      </c>
      <c r="BU159">
        <f t="shared" si="30"/>
        <v>0</v>
      </c>
      <c r="BV159">
        <f t="shared" si="30"/>
        <v>0</v>
      </c>
      <c r="BW159">
        <f t="shared" si="30"/>
        <v>0</v>
      </c>
      <c r="BX159">
        <f t="shared" si="30"/>
        <v>0</v>
      </c>
      <c r="BY159">
        <f t="shared" si="30"/>
        <v>0</v>
      </c>
      <c r="BZ159">
        <f t="shared" si="30"/>
        <v>0</v>
      </c>
      <c r="CA159">
        <f t="shared" si="30"/>
        <v>0</v>
      </c>
      <c r="CB159">
        <f t="shared" si="30"/>
        <v>0</v>
      </c>
      <c r="CC159">
        <f t="shared" si="30"/>
        <v>0</v>
      </c>
      <c r="CD159">
        <f t="shared" si="30"/>
        <v>206</v>
      </c>
      <c r="CE159" t="str">
        <f t="shared" si="30"/>
        <v>Instituto Nacional de Estadística</v>
      </c>
      <c r="CF159">
        <f t="shared" si="30"/>
        <v>0</v>
      </c>
      <c r="CG159">
        <f t="shared" si="30"/>
        <v>0</v>
      </c>
      <c r="CH159">
        <f t="shared" si="30"/>
        <v>17150000</v>
      </c>
      <c r="CI159">
        <f t="shared" si="30"/>
        <v>0</v>
      </c>
      <c r="CJ159">
        <f t="shared" si="30"/>
        <v>0</v>
      </c>
      <c r="CK159">
        <f t="shared" si="30"/>
        <v>0</v>
      </c>
      <c r="CL159">
        <f t="shared" si="30"/>
        <v>0</v>
      </c>
      <c r="CM159">
        <f t="shared" si="30"/>
        <v>0</v>
      </c>
      <c r="CN159">
        <f t="shared" si="30"/>
        <v>0</v>
      </c>
      <c r="CO159">
        <f t="shared" si="30"/>
        <v>0</v>
      </c>
      <c r="CP159">
        <f t="shared" si="30"/>
        <v>0</v>
      </c>
      <c r="CQ159">
        <f t="shared" si="30"/>
        <v>0</v>
      </c>
      <c r="CR159">
        <f t="shared" si="30"/>
        <v>0</v>
      </c>
      <c r="CS159">
        <f t="shared" ref="CS159:DH159" si="31">CS10</f>
        <v>0</v>
      </c>
      <c r="CT159">
        <f t="shared" si="31"/>
        <v>0</v>
      </c>
      <c r="CU159">
        <f t="shared" si="31"/>
        <v>0</v>
      </c>
      <c r="CV159">
        <f t="shared" si="31"/>
        <v>0</v>
      </c>
      <c r="CW159">
        <f t="shared" si="31"/>
        <v>0</v>
      </c>
      <c r="CX159">
        <f t="shared" si="31"/>
        <v>0</v>
      </c>
      <c r="CY159">
        <f t="shared" si="31"/>
        <v>0</v>
      </c>
      <c r="CZ159">
        <f t="shared" si="31"/>
        <v>0</v>
      </c>
      <c r="DA159">
        <f t="shared" si="31"/>
        <v>0</v>
      </c>
      <c r="DB159">
        <f t="shared" si="31"/>
        <v>0</v>
      </c>
      <c r="DC159">
        <f t="shared" si="31"/>
        <v>0</v>
      </c>
      <c r="DD159">
        <f t="shared" si="31"/>
        <v>0</v>
      </c>
      <c r="DE159">
        <f t="shared" si="31"/>
        <v>670</v>
      </c>
      <c r="DF159" t="str">
        <f t="shared" si="31"/>
        <v>Órgano Electoral Plurinacional</v>
      </c>
      <c r="DG159">
        <f t="shared" si="31"/>
        <v>1537476.5</v>
      </c>
      <c r="DH159">
        <f t="shared" si="31"/>
        <v>0</v>
      </c>
    </row>
    <row r="160" spans="1:115">
      <c r="A160">
        <f t="shared" ref="A160:AF160" si="32">A11</f>
        <v>35</v>
      </c>
      <c r="B160" t="str">
        <f t="shared" si="32"/>
        <v>Ministerio de Economía y Finanzas Públicas</v>
      </c>
      <c r="C160">
        <f t="shared" si="32"/>
        <v>0</v>
      </c>
      <c r="D160">
        <f t="shared" si="32"/>
        <v>5541.2800000000007</v>
      </c>
      <c r="E160">
        <f t="shared" si="32"/>
        <v>0</v>
      </c>
      <c r="F160">
        <f t="shared" si="32"/>
        <v>7132.93</v>
      </c>
      <c r="G160">
        <f t="shared" si="32"/>
        <v>0</v>
      </c>
      <c r="H160">
        <f t="shared" si="32"/>
        <v>0</v>
      </c>
      <c r="I160">
        <f t="shared" si="32"/>
        <v>0</v>
      </c>
      <c r="J160">
        <f t="shared" si="32"/>
        <v>0</v>
      </c>
      <c r="K160">
        <f t="shared" si="32"/>
        <v>0</v>
      </c>
      <c r="L160">
        <f t="shared" si="32"/>
        <v>0</v>
      </c>
      <c r="M160">
        <f t="shared" si="32"/>
        <v>0</v>
      </c>
      <c r="N160">
        <f t="shared" si="32"/>
        <v>0</v>
      </c>
      <c r="O160">
        <f t="shared" si="32"/>
        <v>0</v>
      </c>
      <c r="P160">
        <f t="shared" si="32"/>
        <v>0</v>
      </c>
      <c r="Q160">
        <f t="shared" si="32"/>
        <v>0</v>
      </c>
      <c r="R160">
        <f t="shared" si="32"/>
        <v>0</v>
      </c>
      <c r="S160">
        <f t="shared" si="32"/>
        <v>0</v>
      </c>
      <c r="T160">
        <f t="shared" si="32"/>
        <v>0</v>
      </c>
      <c r="U160">
        <f t="shared" si="32"/>
        <v>0</v>
      </c>
      <c r="V160">
        <f t="shared" si="32"/>
        <v>0</v>
      </c>
      <c r="W160">
        <f t="shared" si="32"/>
        <v>0</v>
      </c>
      <c r="X160">
        <f t="shared" si="32"/>
        <v>0</v>
      </c>
      <c r="Y160">
        <f t="shared" si="32"/>
        <v>0</v>
      </c>
      <c r="Z160">
        <f t="shared" si="32"/>
        <v>0</v>
      </c>
      <c r="AA160">
        <f t="shared" si="32"/>
        <v>0</v>
      </c>
      <c r="AB160">
        <f t="shared" si="32"/>
        <v>86</v>
      </c>
      <c r="AC160" t="str">
        <f t="shared" si="32"/>
        <v>Ministerio de Medio Ambiente y Agua</v>
      </c>
      <c r="AD160">
        <f t="shared" si="32"/>
        <v>0</v>
      </c>
      <c r="AE160">
        <f t="shared" si="32"/>
        <v>0</v>
      </c>
      <c r="AF160">
        <f t="shared" si="32"/>
        <v>120.06</v>
      </c>
      <c r="AG160">
        <f t="shared" ref="AG160:BL160" si="33">AG11</f>
        <v>16004078.229999999</v>
      </c>
      <c r="AH160">
        <f t="shared" si="33"/>
        <v>0</v>
      </c>
      <c r="AI160">
        <f t="shared" si="33"/>
        <v>0</v>
      </c>
      <c r="AJ160">
        <f t="shared" si="33"/>
        <v>0</v>
      </c>
      <c r="AK160">
        <f t="shared" si="33"/>
        <v>0</v>
      </c>
      <c r="AL160">
        <f t="shared" si="33"/>
        <v>0</v>
      </c>
      <c r="AM160">
        <f t="shared" si="33"/>
        <v>0</v>
      </c>
      <c r="AN160">
        <f t="shared" si="33"/>
        <v>0</v>
      </c>
      <c r="AO160">
        <f t="shared" si="33"/>
        <v>0</v>
      </c>
      <c r="AP160">
        <f t="shared" si="33"/>
        <v>0</v>
      </c>
      <c r="AQ160">
        <f t="shared" si="33"/>
        <v>0</v>
      </c>
      <c r="AR160">
        <f t="shared" si="33"/>
        <v>0</v>
      </c>
      <c r="AS160">
        <f t="shared" si="33"/>
        <v>0</v>
      </c>
      <c r="AT160">
        <f t="shared" si="33"/>
        <v>0</v>
      </c>
      <c r="AU160">
        <f t="shared" si="33"/>
        <v>0</v>
      </c>
      <c r="AV160">
        <f t="shared" si="33"/>
        <v>0</v>
      </c>
      <c r="AW160">
        <f t="shared" si="33"/>
        <v>0</v>
      </c>
      <c r="AX160">
        <f t="shared" si="33"/>
        <v>0</v>
      </c>
      <c r="AY160">
        <f t="shared" si="33"/>
        <v>0</v>
      </c>
      <c r="AZ160">
        <f t="shared" si="33"/>
        <v>0</v>
      </c>
      <c r="BA160">
        <f t="shared" si="33"/>
        <v>0</v>
      </c>
      <c r="BB160">
        <f t="shared" si="33"/>
        <v>0</v>
      </c>
      <c r="BC160">
        <f t="shared" si="33"/>
        <v>66</v>
      </c>
      <c r="BD160" t="str">
        <f t="shared" si="33"/>
        <v>Ministerio de Planificación del Desarrollo</v>
      </c>
      <c r="BE160">
        <f t="shared" si="33"/>
        <v>0</v>
      </c>
      <c r="BF160">
        <f t="shared" si="33"/>
        <v>640782.65</v>
      </c>
      <c r="BG160">
        <f t="shared" si="33"/>
        <v>704968</v>
      </c>
      <c r="BH160">
        <f t="shared" si="33"/>
        <v>0.01</v>
      </c>
      <c r="BI160">
        <f t="shared" si="33"/>
        <v>0</v>
      </c>
      <c r="BJ160">
        <f t="shared" si="33"/>
        <v>0</v>
      </c>
      <c r="BK160">
        <f t="shared" si="33"/>
        <v>0</v>
      </c>
      <c r="BL160">
        <f t="shared" si="33"/>
        <v>0</v>
      </c>
      <c r="BM160">
        <f t="shared" ref="BM160:CR160" si="34">BM11</f>
        <v>0</v>
      </c>
      <c r="BN160">
        <f t="shared" si="34"/>
        <v>0</v>
      </c>
      <c r="BO160">
        <f t="shared" si="34"/>
        <v>0</v>
      </c>
      <c r="BP160">
        <f t="shared" si="34"/>
        <v>0</v>
      </c>
      <c r="BQ160">
        <f t="shared" si="34"/>
        <v>0</v>
      </c>
      <c r="BR160">
        <f t="shared" si="34"/>
        <v>0</v>
      </c>
      <c r="BS160">
        <f t="shared" si="34"/>
        <v>0</v>
      </c>
      <c r="BT160">
        <f t="shared" si="34"/>
        <v>0</v>
      </c>
      <c r="BU160">
        <f t="shared" si="34"/>
        <v>0</v>
      </c>
      <c r="BV160">
        <f t="shared" si="34"/>
        <v>0</v>
      </c>
      <c r="BW160">
        <f t="shared" si="34"/>
        <v>0</v>
      </c>
      <c r="BX160">
        <f t="shared" si="34"/>
        <v>0</v>
      </c>
      <c r="BY160">
        <f t="shared" si="34"/>
        <v>0</v>
      </c>
      <c r="BZ160">
        <f t="shared" si="34"/>
        <v>0</v>
      </c>
      <c r="CA160">
        <f t="shared" si="34"/>
        <v>0</v>
      </c>
      <c r="CB160">
        <f t="shared" si="34"/>
        <v>0</v>
      </c>
      <c r="CC160">
        <f t="shared" si="34"/>
        <v>0</v>
      </c>
      <c r="CD160">
        <f t="shared" si="34"/>
        <v>66</v>
      </c>
      <c r="CE160" t="str">
        <f t="shared" si="34"/>
        <v>Ministerio de Planificación del Desarrollo</v>
      </c>
      <c r="CF160">
        <f t="shared" si="34"/>
        <v>640782.65300000005</v>
      </c>
      <c r="CG160">
        <f t="shared" si="34"/>
        <v>0</v>
      </c>
      <c r="CH160">
        <f t="shared" si="34"/>
        <v>0</v>
      </c>
      <c r="CI160">
        <f t="shared" si="34"/>
        <v>0</v>
      </c>
      <c r="CJ160">
        <f t="shared" si="34"/>
        <v>0</v>
      </c>
      <c r="CK160">
        <f t="shared" si="34"/>
        <v>0</v>
      </c>
      <c r="CL160">
        <f t="shared" si="34"/>
        <v>0</v>
      </c>
      <c r="CM160">
        <f t="shared" si="34"/>
        <v>0</v>
      </c>
      <c r="CN160">
        <f t="shared" si="34"/>
        <v>0</v>
      </c>
      <c r="CO160">
        <f t="shared" si="34"/>
        <v>0</v>
      </c>
      <c r="CP160">
        <f t="shared" si="34"/>
        <v>0</v>
      </c>
      <c r="CQ160">
        <f t="shared" si="34"/>
        <v>0</v>
      </c>
      <c r="CR160">
        <f t="shared" si="34"/>
        <v>0</v>
      </c>
      <c r="CS160">
        <f t="shared" ref="CS160:DH160" si="35">CS11</f>
        <v>0</v>
      </c>
      <c r="CT160">
        <f t="shared" si="35"/>
        <v>0</v>
      </c>
      <c r="CU160">
        <f t="shared" si="35"/>
        <v>0</v>
      </c>
      <c r="CV160">
        <f t="shared" si="35"/>
        <v>0</v>
      </c>
      <c r="CW160">
        <f t="shared" si="35"/>
        <v>0</v>
      </c>
      <c r="CX160">
        <f t="shared" si="35"/>
        <v>0</v>
      </c>
      <c r="CY160">
        <f t="shared" si="35"/>
        <v>0</v>
      </c>
      <c r="CZ160">
        <f t="shared" si="35"/>
        <v>0</v>
      </c>
      <c r="DA160">
        <f t="shared" si="35"/>
        <v>0</v>
      </c>
      <c r="DB160">
        <f t="shared" si="35"/>
        <v>0</v>
      </c>
      <c r="DC160">
        <f t="shared" si="35"/>
        <v>0</v>
      </c>
      <c r="DD160">
        <f t="shared" si="35"/>
        <v>0</v>
      </c>
      <c r="DE160">
        <f t="shared" si="35"/>
        <v>25</v>
      </c>
      <c r="DF160" t="str">
        <f t="shared" si="35"/>
        <v>Ministerio de la Presidencia</v>
      </c>
      <c r="DG160">
        <f t="shared" si="35"/>
        <v>1182658.24</v>
      </c>
      <c r="DH160">
        <f t="shared" si="35"/>
        <v>0</v>
      </c>
    </row>
    <row r="161" spans="1:112">
      <c r="A161">
        <f t="shared" ref="A161:AF161" si="36">A12</f>
        <v>41</v>
      </c>
      <c r="B161" t="str">
        <f t="shared" si="36"/>
        <v>Ministerio de Desarrollo Productivo y Economía Plural</v>
      </c>
      <c r="C161">
        <f t="shared" si="36"/>
        <v>0</v>
      </c>
      <c r="D161">
        <f t="shared" si="36"/>
        <v>742</v>
      </c>
      <c r="E161">
        <f t="shared" si="36"/>
        <v>0</v>
      </c>
      <c r="F161">
        <f t="shared" si="36"/>
        <v>17135.04</v>
      </c>
      <c r="G161">
        <f t="shared" si="36"/>
        <v>0</v>
      </c>
      <c r="H161">
        <f t="shared" si="36"/>
        <v>0</v>
      </c>
      <c r="I161">
        <f t="shared" si="36"/>
        <v>0</v>
      </c>
      <c r="J161">
        <f t="shared" si="36"/>
        <v>0</v>
      </c>
      <c r="K161">
        <f t="shared" si="36"/>
        <v>0</v>
      </c>
      <c r="L161">
        <f t="shared" si="36"/>
        <v>0</v>
      </c>
      <c r="M161">
        <f t="shared" si="36"/>
        <v>0</v>
      </c>
      <c r="N161">
        <f t="shared" si="36"/>
        <v>0</v>
      </c>
      <c r="O161">
        <f t="shared" si="36"/>
        <v>0</v>
      </c>
      <c r="P161">
        <f t="shared" si="36"/>
        <v>0</v>
      </c>
      <c r="Q161">
        <f t="shared" si="36"/>
        <v>0</v>
      </c>
      <c r="R161">
        <f t="shared" si="36"/>
        <v>0</v>
      </c>
      <c r="S161">
        <f t="shared" si="36"/>
        <v>0</v>
      </c>
      <c r="T161">
        <f t="shared" si="36"/>
        <v>0</v>
      </c>
      <c r="U161">
        <f t="shared" si="36"/>
        <v>0</v>
      </c>
      <c r="V161">
        <f t="shared" si="36"/>
        <v>0</v>
      </c>
      <c r="W161">
        <f t="shared" si="36"/>
        <v>0</v>
      </c>
      <c r="X161">
        <f t="shared" si="36"/>
        <v>0</v>
      </c>
      <c r="Y161">
        <f t="shared" si="36"/>
        <v>0</v>
      </c>
      <c r="Z161">
        <f t="shared" si="36"/>
        <v>0</v>
      </c>
      <c r="AA161">
        <f t="shared" si="36"/>
        <v>0</v>
      </c>
      <c r="AB161">
        <f t="shared" si="36"/>
        <v>46</v>
      </c>
      <c r="AC161" t="str">
        <f t="shared" si="36"/>
        <v>Ministerio de Salud y Deportes</v>
      </c>
      <c r="AD161">
        <f t="shared" si="36"/>
        <v>0</v>
      </c>
      <c r="AE161">
        <f t="shared" si="36"/>
        <v>0</v>
      </c>
      <c r="AF161">
        <f t="shared" si="36"/>
        <v>0</v>
      </c>
      <c r="AG161">
        <f t="shared" ref="AG161:BL161" si="37">AG12</f>
        <v>50.01</v>
      </c>
      <c r="AH161">
        <f t="shared" si="37"/>
        <v>0</v>
      </c>
      <c r="AI161">
        <f t="shared" si="37"/>
        <v>0</v>
      </c>
      <c r="AJ161">
        <f t="shared" si="37"/>
        <v>0</v>
      </c>
      <c r="AK161">
        <f t="shared" si="37"/>
        <v>0</v>
      </c>
      <c r="AL161">
        <f t="shared" si="37"/>
        <v>0</v>
      </c>
      <c r="AM161">
        <f t="shared" si="37"/>
        <v>0</v>
      </c>
      <c r="AN161">
        <f t="shared" si="37"/>
        <v>0</v>
      </c>
      <c r="AO161">
        <f t="shared" si="37"/>
        <v>0</v>
      </c>
      <c r="AP161">
        <f t="shared" si="37"/>
        <v>0</v>
      </c>
      <c r="AQ161">
        <f t="shared" si="37"/>
        <v>0</v>
      </c>
      <c r="AR161">
        <f t="shared" si="37"/>
        <v>0</v>
      </c>
      <c r="AS161">
        <f t="shared" si="37"/>
        <v>0</v>
      </c>
      <c r="AT161">
        <f t="shared" si="37"/>
        <v>0</v>
      </c>
      <c r="AU161">
        <f t="shared" si="37"/>
        <v>0</v>
      </c>
      <c r="AV161">
        <f t="shared" si="37"/>
        <v>0</v>
      </c>
      <c r="AW161">
        <f t="shared" si="37"/>
        <v>0</v>
      </c>
      <c r="AX161">
        <f t="shared" si="37"/>
        <v>0</v>
      </c>
      <c r="AY161">
        <f t="shared" si="37"/>
        <v>0</v>
      </c>
      <c r="AZ161">
        <f t="shared" si="37"/>
        <v>0</v>
      </c>
      <c r="BA161">
        <f t="shared" si="37"/>
        <v>0</v>
      </c>
      <c r="BB161">
        <f t="shared" si="37"/>
        <v>0</v>
      </c>
      <c r="BC161">
        <f t="shared" si="37"/>
        <v>132</v>
      </c>
      <c r="BD161" t="str">
        <f t="shared" si="37"/>
        <v>Servicio de Desarrollo de las Empresas Púb. Productivas</v>
      </c>
      <c r="BE161">
        <f t="shared" si="37"/>
        <v>0</v>
      </c>
      <c r="BF161">
        <f t="shared" si="37"/>
        <v>6322900.9699999997</v>
      </c>
      <c r="BG161">
        <f t="shared" si="37"/>
        <v>0</v>
      </c>
      <c r="BH161">
        <f t="shared" si="37"/>
        <v>0</v>
      </c>
      <c r="BI161">
        <f t="shared" si="37"/>
        <v>0</v>
      </c>
      <c r="BJ161">
        <f t="shared" si="37"/>
        <v>0</v>
      </c>
      <c r="BK161">
        <f t="shared" si="37"/>
        <v>0</v>
      </c>
      <c r="BL161">
        <f t="shared" si="37"/>
        <v>0</v>
      </c>
      <c r="BM161">
        <f t="shared" ref="BM161:CR161" si="38">BM12</f>
        <v>0</v>
      </c>
      <c r="BN161">
        <f t="shared" si="38"/>
        <v>0</v>
      </c>
      <c r="BO161">
        <f t="shared" si="38"/>
        <v>0</v>
      </c>
      <c r="BP161">
        <f t="shared" si="38"/>
        <v>0</v>
      </c>
      <c r="BQ161">
        <f t="shared" si="38"/>
        <v>0</v>
      </c>
      <c r="BR161">
        <f t="shared" si="38"/>
        <v>0</v>
      </c>
      <c r="BS161">
        <f t="shared" si="38"/>
        <v>0</v>
      </c>
      <c r="BT161">
        <f t="shared" si="38"/>
        <v>0</v>
      </c>
      <c r="BU161">
        <f t="shared" si="38"/>
        <v>0</v>
      </c>
      <c r="BV161">
        <f t="shared" si="38"/>
        <v>0</v>
      </c>
      <c r="BW161">
        <f t="shared" si="38"/>
        <v>0</v>
      </c>
      <c r="BX161">
        <f t="shared" si="38"/>
        <v>0</v>
      </c>
      <c r="BY161">
        <f t="shared" si="38"/>
        <v>0</v>
      </c>
      <c r="BZ161">
        <f t="shared" si="38"/>
        <v>0</v>
      </c>
      <c r="CA161">
        <f t="shared" si="38"/>
        <v>0</v>
      </c>
      <c r="CB161">
        <f t="shared" si="38"/>
        <v>0</v>
      </c>
      <c r="CC161">
        <f t="shared" si="38"/>
        <v>0</v>
      </c>
      <c r="CD161">
        <f t="shared" si="38"/>
        <v>348</v>
      </c>
      <c r="CE161" t="str">
        <f t="shared" si="38"/>
        <v>Autoridad Plurinacional de la Madre Tierra</v>
      </c>
      <c r="CF161">
        <f t="shared" si="38"/>
        <v>274339.97500000003</v>
      </c>
      <c r="CG161">
        <f t="shared" si="38"/>
        <v>0</v>
      </c>
      <c r="CH161">
        <f t="shared" si="38"/>
        <v>0</v>
      </c>
      <c r="CI161">
        <f t="shared" si="38"/>
        <v>0</v>
      </c>
      <c r="CJ161">
        <f t="shared" si="38"/>
        <v>0</v>
      </c>
      <c r="CK161">
        <f t="shared" si="38"/>
        <v>0</v>
      </c>
      <c r="CL161">
        <f t="shared" si="38"/>
        <v>0</v>
      </c>
      <c r="CM161">
        <f t="shared" si="38"/>
        <v>0</v>
      </c>
      <c r="CN161">
        <f t="shared" si="38"/>
        <v>0</v>
      </c>
      <c r="CO161">
        <f t="shared" si="38"/>
        <v>0</v>
      </c>
      <c r="CP161">
        <f t="shared" si="38"/>
        <v>0</v>
      </c>
      <c r="CQ161">
        <f t="shared" si="38"/>
        <v>0</v>
      </c>
      <c r="CR161">
        <f t="shared" si="38"/>
        <v>0</v>
      </c>
      <c r="CS161">
        <f t="shared" ref="CS161:DH161" si="39">CS12</f>
        <v>0</v>
      </c>
      <c r="CT161">
        <f t="shared" si="39"/>
        <v>0</v>
      </c>
      <c r="CU161">
        <f t="shared" si="39"/>
        <v>0</v>
      </c>
      <c r="CV161">
        <f t="shared" si="39"/>
        <v>0</v>
      </c>
      <c r="CW161">
        <f t="shared" si="39"/>
        <v>0</v>
      </c>
      <c r="CX161">
        <f t="shared" si="39"/>
        <v>0</v>
      </c>
      <c r="CY161">
        <f t="shared" si="39"/>
        <v>0</v>
      </c>
      <c r="CZ161">
        <f t="shared" si="39"/>
        <v>0</v>
      </c>
      <c r="DA161">
        <f t="shared" si="39"/>
        <v>0</v>
      </c>
      <c r="DB161">
        <f t="shared" si="39"/>
        <v>0</v>
      </c>
      <c r="DC161">
        <f t="shared" si="39"/>
        <v>0</v>
      </c>
      <c r="DD161">
        <f t="shared" si="39"/>
        <v>0</v>
      </c>
      <c r="DE161">
        <f t="shared" si="39"/>
        <v>81</v>
      </c>
      <c r="DF161" t="str">
        <f t="shared" si="39"/>
        <v>Ministerio de Obras Públicas, Servicios y Vivienda</v>
      </c>
      <c r="DG161">
        <f t="shared" si="39"/>
        <v>36196</v>
      </c>
      <c r="DH161">
        <f t="shared" si="39"/>
        <v>0</v>
      </c>
    </row>
    <row r="162" spans="1:112">
      <c r="A162">
        <f t="shared" ref="A162:AF162" si="40">A13</f>
        <v>46</v>
      </c>
      <c r="B162" t="str">
        <f t="shared" si="40"/>
        <v>Ministerio de Salud y Deportes</v>
      </c>
      <c r="C162">
        <f t="shared" si="40"/>
        <v>0</v>
      </c>
      <c r="D162">
        <f t="shared" si="40"/>
        <v>1053705.6399999999</v>
      </c>
      <c r="E162">
        <f t="shared" si="40"/>
        <v>0</v>
      </c>
      <c r="F162">
        <f t="shared" si="40"/>
        <v>100828.5</v>
      </c>
      <c r="G162">
        <f t="shared" si="40"/>
        <v>0</v>
      </c>
      <c r="H162">
        <f t="shared" si="40"/>
        <v>0</v>
      </c>
      <c r="I162">
        <f t="shared" si="40"/>
        <v>0</v>
      </c>
      <c r="J162">
        <f t="shared" si="40"/>
        <v>0</v>
      </c>
      <c r="K162">
        <f t="shared" si="40"/>
        <v>0</v>
      </c>
      <c r="L162">
        <f t="shared" si="40"/>
        <v>0</v>
      </c>
      <c r="M162">
        <f t="shared" si="40"/>
        <v>0</v>
      </c>
      <c r="N162">
        <f t="shared" si="40"/>
        <v>0</v>
      </c>
      <c r="O162">
        <f t="shared" si="40"/>
        <v>0</v>
      </c>
      <c r="P162">
        <f t="shared" si="40"/>
        <v>0</v>
      </c>
      <c r="Q162">
        <f t="shared" si="40"/>
        <v>0</v>
      </c>
      <c r="R162">
        <f t="shared" si="40"/>
        <v>0</v>
      </c>
      <c r="S162">
        <f t="shared" si="40"/>
        <v>0</v>
      </c>
      <c r="T162">
        <f t="shared" si="40"/>
        <v>0</v>
      </c>
      <c r="U162">
        <f t="shared" si="40"/>
        <v>0</v>
      </c>
      <c r="V162">
        <f t="shared" si="40"/>
        <v>0</v>
      </c>
      <c r="W162">
        <f t="shared" si="40"/>
        <v>0</v>
      </c>
      <c r="X162">
        <f t="shared" si="40"/>
        <v>0</v>
      </c>
      <c r="Y162">
        <f t="shared" si="40"/>
        <v>0</v>
      </c>
      <c r="Z162">
        <f t="shared" si="40"/>
        <v>0</v>
      </c>
      <c r="AA162">
        <f t="shared" si="40"/>
        <v>0</v>
      </c>
      <c r="AB162">
        <f t="shared" si="40"/>
        <v>585</v>
      </c>
      <c r="AC162" t="str">
        <f t="shared" si="40"/>
        <v>Agencia Boliviana Espacial</v>
      </c>
      <c r="AD162">
        <f t="shared" si="40"/>
        <v>0</v>
      </c>
      <c r="AE162">
        <f t="shared" si="40"/>
        <v>12896.8</v>
      </c>
      <c r="AF162">
        <f t="shared" si="40"/>
        <v>0</v>
      </c>
      <c r="AG162">
        <f t="shared" ref="AG162:BL162" si="41">AG13</f>
        <v>0</v>
      </c>
      <c r="AH162">
        <f t="shared" si="41"/>
        <v>0</v>
      </c>
      <c r="AI162">
        <f t="shared" si="41"/>
        <v>0</v>
      </c>
      <c r="AJ162">
        <f t="shared" si="41"/>
        <v>0</v>
      </c>
      <c r="AK162">
        <f t="shared" si="41"/>
        <v>0</v>
      </c>
      <c r="AL162">
        <f t="shared" si="41"/>
        <v>0</v>
      </c>
      <c r="AM162">
        <f t="shared" si="41"/>
        <v>0</v>
      </c>
      <c r="AN162">
        <f t="shared" si="41"/>
        <v>0</v>
      </c>
      <c r="AO162">
        <f t="shared" si="41"/>
        <v>0</v>
      </c>
      <c r="AP162">
        <f t="shared" si="41"/>
        <v>0</v>
      </c>
      <c r="AQ162">
        <f t="shared" si="41"/>
        <v>0</v>
      </c>
      <c r="AR162">
        <f t="shared" si="41"/>
        <v>0</v>
      </c>
      <c r="AS162">
        <f t="shared" si="41"/>
        <v>0</v>
      </c>
      <c r="AT162">
        <f t="shared" si="41"/>
        <v>0</v>
      </c>
      <c r="AU162">
        <f t="shared" si="41"/>
        <v>0</v>
      </c>
      <c r="AV162">
        <f t="shared" si="41"/>
        <v>0</v>
      </c>
      <c r="AW162">
        <f t="shared" si="41"/>
        <v>0</v>
      </c>
      <c r="AX162">
        <f t="shared" si="41"/>
        <v>0</v>
      </c>
      <c r="AY162">
        <f t="shared" si="41"/>
        <v>0</v>
      </c>
      <c r="AZ162">
        <f t="shared" si="41"/>
        <v>0</v>
      </c>
      <c r="BA162">
        <f t="shared" si="41"/>
        <v>0</v>
      </c>
      <c r="BB162">
        <f t="shared" si="41"/>
        <v>0</v>
      </c>
      <c r="BC162">
        <f t="shared" si="41"/>
        <v>206</v>
      </c>
      <c r="BD162" t="str">
        <f t="shared" si="41"/>
        <v>Instituto Nacional de Estadística</v>
      </c>
      <c r="BE162">
        <f t="shared" si="41"/>
        <v>0</v>
      </c>
      <c r="BF162">
        <f t="shared" si="41"/>
        <v>0</v>
      </c>
      <c r="BG162">
        <f t="shared" si="41"/>
        <v>0</v>
      </c>
      <c r="BH162">
        <f t="shared" si="41"/>
        <v>17150000</v>
      </c>
      <c r="BI162">
        <f t="shared" si="41"/>
        <v>0</v>
      </c>
      <c r="BJ162">
        <f t="shared" si="41"/>
        <v>0</v>
      </c>
      <c r="BK162">
        <f t="shared" si="41"/>
        <v>0</v>
      </c>
      <c r="BL162">
        <f t="shared" si="41"/>
        <v>0</v>
      </c>
      <c r="BM162">
        <f t="shared" ref="BM162:CR162" si="42">BM13</f>
        <v>0</v>
      </c>
      <c r="BN162">
        <f t="shared" si="42"/>
        <v>0</v>
      </c>
      <c r="BO162">
        <f t="shared" si="42"/>
        <v>0</v>
      </c>
      <c r="BP162">
        <f t="shared" si="42"/>
        <v>0</v>
      </c>
      <c r="BQ162">
        <f t="shared" si="42"/>
        <v>0</v>
      </c>
      <c r="BR162">
        <f t="shared" si="42"/>
        <v>0</v>
      </c>
      <c r="BS162">
        <f t="shared" si="42"/>
        <v>0</v>
      </c>
      <c r="BT162">
        <f t="shared" si="42"/>
        <v>0</v>
      </c>
      <c r="BU162">
        <f t="shared" si="42"/>
        <v>0</v>
      </c>
      <c r="BV162">
        <f t="shared" si="42"/>
        <v>0</v>
      </c>
      <c r="BW162">
        <f t="shared" si="42"/>
        <v>0</v>
      </c>
      <c r="BX162">
        <f t="shared" si="42"/>
        <v>0</v>
      </c>
      <c r="BY162">
        <f t="shared" si="42"/>
        <v>0</v>
      </c>
      <c r="BZ162">
        <f t="shared" si="42"/>
        <v>0</v>
      </c>
      <c r="CA162">
        <f t="shared" si="42"/>
        <v>0</v>
      </c>
      <c r="CB162">
        <f t="shared" si="42"/>
        <v>0</v>
      </c>
      <c r="CC162">
        <f t="shared" si="42"/>
        <v>0</v>
      </c>
      <c r="CD162">
        <f t="shared" si="42"/>
        <v>0</v>
      </c>
      <c r="CE162">
        <f t="shared" si="42"/>
        <v>0</v>
      </c>
      <c r="CF162">
        <f t="shared" si="42"/>
        <v>0</v>
      </c>
      <c r="CG162">
        <f t="shared" si="42"/>
        <v>0</v>
      </c>
      <c r="CH162">
        <f t="shared" si="42"/>
        <v>0</v>
      </c>
      <c r="CI162">
        <f t="shared" si="42"/>
        <v>0</v>
      </c>
      <c r="CJ162">
        <f t="shared" si="42"/>
        <v>0</v>
      </c>
      <c r="CK162">
        <f t="shared" si="42"/>
        <v>0</v>
      </c>
      <c r="CL162">
        <f t="shared" si="42"/>
        <v>0</v>
      </c>
      <c r="CM162">
        <f t="shared" si="42"/>
        <v>0</v>
      </c>
      <c r="CN162">
        <f t="shared" si="42"/>
        <v>0</v>
      </c>
      <c r="CO162">
        <f t="shared" si="42"/>
        <v>0</v>
      </c>
      <c r="CP162">
        <f t="shared" si="42"/>
        <v>0</v>
      </c>
      <c r="CQ162">
        <f t="shared" si="42"/>
        <v>0</v>
      </c>
      <c r="CR162">
        <f t="shared" si="42"/>
        <v>0</v>
      </c>
      <c r="CS162">
        <f t="shared" ref="CS162:DH162" si="43">CS13</f>
        <v>0</v>
      </c>
      <c r="CT162">
        <f t="shared" si="43"/>
        <v>0</v>
      </c>
      <c r="CU162">
        <f t="shared" si="43"/>
        <v>0</v>
      </c>
      <c r="CV162">
        <f t="shared" si="43"/>
        <v>0</v>
      </c>
      <c r="CW162">
        <f t="shared" si="43"/>
        <v>0</v>
      </c>
      <c r="CX162">
        <f t="shared" si="43"/>
        <v>0</v>
      </c>
      <c r="CY162">
        <f t="shared" si="43"/>
        <v>0</v>
      </c>
      <c r="CZ162">
        <f t="shared" si="43"/>
        <v>0</v>
      </c>
      <c r="DA162">
        <f t="shared" si="43"/>
        <v>0</v>
      </c>
      <c r="DB162">
        <f t="shared" si="43"/>
        <v>0</v>
      </c>
      <c r="DC162">
        <f t="shared" si="43"/>
        <v>0</v>
      </c>
      <c r="DD162">
        <f t="shared" si="43"/>
        <v>0</v>
      </c>
      <c r="DE162">
        <f t="shared" si="43"/>
        <v>283</v>
      </c>
      <c r="DF162" t="str">
        <f t="shared" si="43"/>
        <v>Aduana Nacional</v>
      </c>
      <c r="DG162">
        <f t="shared" si="43"/>
        <v>17340724.879999999</v>
      </c>
      <c r="DH162">
        <f t="shared" si="43"/>
        <v>0</v>
      </c>
    </row>
    <row r="163" spans="1:112">
      <c r="A163">
        <f t="shared" ref="A163:AF163" si="44">A14</f>
        <v>47</v>
      </c>
      <c r="B163" t="str">
        <f t="shared" si="44"/>
        <v>Ministerio de Desarrollo Rural y Tierras</v>
      </c>
      <c r="C163">
        <f t="shared" si="44"/>
        <v>0</v>
      </c>
      <c r="D163">
        <f t="shared" si="44"/>
        <v>47344.7</v>
      </c>
      <c r="E163">
        <f t="shared" si="44"/>
        <v>0</v>
      </c>
      <c r="F163">
        <f t="shared" si="44"/>
        <v>42996.729999999996</v>
      </c>
      <c r="G163">
        <f t="shared" si="44"/>
        <v>0</v>
      </c>
      <c r="H163">
        <f t="shared" si="44"/>
        <v>0</v>
      </c>
      <c r="I163">
        <f t="shared" si="44"/>
        <v>0</v>
      </c>
      <c r="J163">
        <f t="shared" si="44"/>
        <v>0</v>
      </c>
      <c r="K163">
        <f t="shared" si="44"/>
        <v>0</v>
      </c>
      <c r="L163">
        <f t="shared" si="44"/>
        <v>0</v>
      </c>
      <c r="M163">
        <f t="shared" si="44"/>
        <v>0</v>
      </c>
      <c r="N163">
        <f t="shared" si="44"/>
        <v>0</v>
      </c>
      <c r="O163">
        <f t="shared" si="44"/>
        <v>0</v>
      </c>
      <c r="P163">
        <f t="shared" si="44"/>
        <v>0</v>
      </c>
      <c r="Q163">
        <f t="shared" si="44"/>
        <v>0</v>
      </c>
      <c r="R163">
        <f t="shared" si="44"/>
        <v>0</v>
      </c>
      <c r="S163">
        <f t="shared" si="44"/>
        <v>0</v>
      </c>
      <c r="T163">
        <f t="shared" si="44"/>
        <v>0</v>
      </c>
      <c r="U163">
        <f t="shared" si="44"/>
        <v>0</v>
      </c>
      <c r="V163">
        <f t="shared" si="44"/>
        <v>0</v>
      </c>
      <c r="W163">
        <f t="shared" si="44"/>
        <v>0</v>
      </c>
      <c r="X163">
        <f t="shared" si="44"/>
        <v>0</v>
      </c>
      <c r="Y163">
        <f t="shared" si="44"/>
        <v>0</v>
      </c>
      <c r="Z163">
        <f t="shared" si="44"/>
        <v>0</v>
      </c>
      <c r="AA163">
        <f t="shared" si="44"/>
        <v>0</v>
      </c>
      <c r="AB163">
        <f t="shared" si="44"/>
        <v>348</v>
      </c>
      <c r="AC163" t="str">
        <f t="shared" si="44"/>
        <v>Autoridad Plurinacional de la Madre Tierra</v>
      </c>
      <c r="AD163">
        <f t="shared" si="44"/>
        <v>60.03</v>
      </c>
      <c r="AE163">
        <f t="shared" si="44"/>
        <v>274400</v>
      </c>
      <c r="AF163">
        <f t="shared" si="44"/>
        <v>0</v>
      </c>
      <c r="AG163">
        <f t="shared" ref="AG163:BL163" si="45">AG14</f>
        <v>0</v>
      </c>
      <c r="AH163">
        <f t="shared" si="45"/>
        <v>0</v>
      </c>
      <c r="AI163">
        <f t="shared" si="45"/>
        <v>0</v>
      </c>
      <c r="AJ163">
        <f t="shared" si="45"/>
        <v>0</v>
      </c>
      <c r="AK163">
        <f t="shared" si="45"/>
        <v>0</v>
      </c>
      <c r="AL163">
        <f t="shared" si="45"/>
        <v>0</v>
      </c>
      <c r="AM163">
        <f t="shared" si="45"/>
        <v>0</v>
      </c>
      <c r="AN163">
        <f t="shared" si="45"/>
        <v>0</v>
      </c>
      <c r="AO163">
        <f t="shared" si="45"/>
        <v>0</v>
      </c>
      <c r="AP163">
        <f t="shared" si="45"/>
        <v>0</v>
      </c>
      <c r="AQ163">
        <f t="shared" si="45"/>
        <v>0</v>
      </c>
      <c r="AR163">
        <f t="shared" si="45"/>
        <v>0</v>
      </c>
      <c r="AS163">
        <f t="shared" si="45"/>
        <v>0</v>
      </c>
      <c r="AT163">
        <f t="shared" si="45"/>
        <v>0</v>
      </c>
      <c r="AU163">
        <f t="shared" si="45"/>
        <v>0</v>
      </c>
      <c r="AV163">
        <f t="shared" si="45"/>
        <v>0</v>
      </c>
      <c r="AW163">
        <f t="shared" si="45"/>
        <v>0</v>
      </c>
      <c r="AX163">
        <f t="shared" si="45"/>
        <v>0</v>
      </c>
      <c r="AY163">
        <f t="shared" si="45"/>
        <v>0</v>
      </c>
      <c r="AZ163">
        <f t="shared" si="45"/>
        <v>0</v>
      </c>
      <c r="BA163">
        <f t="shared" si="45"/>
        <v>0</v>
      </c>
      <c r="BB163">
        <f t="shared" si="45"/>
        <v>0</v>
      </c>
      <c r="BC163">
        <f t="shared" si="45"/>
        <v>25</v>
      </c>
      <c r="BD163" t="str">
        <f t="shared" si="45"/>
        <v>Ministerio de la Presidencia</v>
      </c>
      <c r="BE163">
        <f t="shared" si="45"/>
        <v>0</v>
      </c>
      <c r="BF163">
        <f t="shared" si="45"/>
        <v>0</v>
      </c>
      <c r="BG163">
        <f t="shared" si="45"/>
        <v>0</v>
      </c>
      <c r="BH163">
        <f t="shared" si="45"/>
        <v>704968</v>
      </c>
      <c r="BI163">
        <f t="shared" si="45"/>
        <v>0</v>
      </c>
      <c r="BJ163">
        <f t="shared" si="45"/>
        <v>0</v>
      </c>
      <c r="BK163">
        <f t="shared" si="45"/>
        <v>0</v>
      </c>
      <c r="BL163">
        <f t="shared" si="45"/>
        <v>0</v>
      </c>
      <c r="BM163">
        <f t="shared" ref="BM163:CR163" si="46">BM14</f>
        <v>0</v>
      </c>
      <c r="BN163">
        <f t="shared" si="46"/>
        <v>0</v>
      </c>
      <c r="BO163">
        <f t="shared" si="46"/>
        <v>0</v>
      </c>
      <c r="BP163">
        <f t="shared" si="46"/>
        <v>0</v>
      </c>
      <c r="BQ163">
        <f t="shared" si="46"/>
        <v>0</v>
      </c>
      <c r="BR163">
        <f t="shared" si="46"/>
        <v>0</v>
      </c>
      <c r="BS163">
        <f t="shared" si="46"/>
        <v>0</v>
      </c>
      <c r="BT163">
        <f t="shared" si="46"/>
        <v>0</v>
      </c>
      <c r="BU163">
        <f t="shared" si="46"/>
        <v>0</v>
      </c>
      <c r="BV163">
        <f t="shared" si="46"/>
        <v>0</v>
      </c>
      <c r="BW163">
        <f t="shared" si="46"/>
        <v>0</v>
      </c>
      <c r="BX163">
        <f t="shared" si="46"/>
        <v>0</v>
      </c>
      <c r="BY163">
        <f t="shared" si="46"/>
        <v>0</v>
      </c>
      <c r="BZ163">
        <f t="shared" si="46"/>
        <v>0</v>
      </c>
      <c r="CA163">
        <f t="shared" si="46"/>
        <v>0</v>
      </c>
      <c r="CB163">
        <f t="shared" si="46"/>
        <v>0</v>
      </c>
      <c r="CC163">
        <f t="shared" si="46"/>
        <v>0</v>
      </c>
      <c r="CD163">
        <f t="shared" si="46"/>
        <v>0</v>
      </c>
      <c r="CE163">
        <f t="shared" si="46"/>
        <v>0</v>
      </c>
      <c r="CF163">
        <f t="shared" si="46"/>
        <v>0</v>
      </c>
      <c r="CG163">
        <f t="shared" si="46"/>
        <v>0</v>
      </c>
      <c r="CH163">
        <f t="shared" si="46"/>
        <v>0</v>
      </c>
      <c r="CI163">
        <f t="shared" si="46"/>
        <v>0</v>
      </c>
      <c r="CJ163">
        <f t="shared" si="46"/>
        <v>0</v>
      </c>
      <c r="CK163">
        <f t="shared" si="46"/>
        <v>0</v>
      </c>
      <c r="CL163">
        <f t="shared" si="46"/>
        <v>0</v>
      </c>
      <c r="CM163">
        <f t="shared" si="46"/>
        <v>0</v>
      </c>
      <c r="CN163">
        <f t="shared" si="46"/>
        <v>0</v>
      </c>
      <c r="CO163">
        <f t="shared" si="46"/>
        <v>0</v>
      </c>
      <c r="CP163">
        <f t="shared" si="46"/>
        <v>0</v>
      </c>
      <c r="CQ163">
        <f t="shared" si="46"/>
        <v>0</v>
      </c>
      <c r="CR163">
        <f t="shared" si="46"/>
        <v>0</v>
      </c>
      <c r="CS163">
        <f t="shared" ref="CS163:DH163" si="47">CS14</f>
        <v>0</v>
      </c>
      <c r="CT163">
        <f t="shared" si="47"/>
        <v>0</v>
      </c>
      <c r="CU163">
        <f t="shared" si="47"/>
        <v>0</v>
      </c>
      <c r="CV163">
        <f t="shared" si="47"/>
        <v>0</v>
      </c>
      <c r="CW163">
        <f t="shared" si="47"/>
        <v>0</v>
      </c>
      <c r="CX163">
        <f t="shared" si="47"/>
        <v>0</v>
      </c>
      <c r="CY163">
        <f t="shared" si="47"/>
        <v>0</v>
      </c>
      <c r="CZ163">
        <f t="shared" si="47"/>
        <v>0</v>
      </c>
      <c r="DA163">
        <f t="shared" si="47"/>
        <v>0</v>
      </c>
      <c r="DB163">
        <f t="shared" si="47"/>
        <v>0</v>
      </c>
      <c r="DC163">
        <f t="shared" si="47"/>
        <v>0</v>
      </c>
      <c r="DD163">
        <f t="shared" si="47"/>
        <v>0</v>
      </c>
      <c r="DE163">
        <f t="shared" si="47"/>
        <v>78</v>
      </c>
      <c r="DF163" t="str">
        <f t="shared" si="47"/>
        <v>Ministerio de Hidrocarburos y Energías</v>
      </c>
      <c r="DG163">
        <f t="shared" si="47"/>
        <v>13297718.949999999</v>
      </c>
      <c r="DH163">
        <f t="shared" si="47"/>
        <v>0</v>
      </c>
    </row>
    <row r="164" spans="1:112">
      <c r="A164">
        <f t="shared" ref="A164:AF164" si="48">A15</f>
        <v>81</v>
      </c>
      <c r="B164" t="str">
        <f t="shared" si="48"/>
        <v>Ministerio de Obras Públicas, Servicios y Vivienda</v>
      </c>
      <c r="C164">
        <f t="shared" si="48"/>
        <v>0</v>
      </c>
      <c r="D164">
        <f t="shared" si="48"/>
        <v>936.52</v>
      </c>
      <c r="E164">
        <f t="shared" si="48"/>
        <v>0</v>
      </c>
      <c r="F164">
        <f t="shared" si="48"/>
        <v>40498.109999999993</v>
      </c>
      <c r="G164">
        <f t="shared" si="48"/>
        <v>0</v>
      </c>
      <c r="H164">
        <f t="shared" si="48"/>
        <v>0</v>
      </c>
      <c r="I164">
        <f t="shared" si="48"/>
        <v>0</v>
      </c>
      <c r="J164">
        <f t="shared" si="48"/>
        <v>0</v>
      </c>
      <c r="K164">
        <f t="shared" si="48"/>
        <v>0</v>
      </c>
      <c r="L164">
        <f t="shared" si="48"/>
        <v>0</v>
      </c>
      <c r="M164">
        <f t="shared" si="48"/>
        <v>0</v>
      </c>
      <c r="N164">
        <f t="shared" si="48"/>
        <v>0</v>
      </c>
      <c r="O164">
        <f t="shared" si="48"/>
        <v>0</v>
      </c>
      <c r="P164">
        <f t="shared" si="48"/>
        <v>0</v>
      </c>
      <c r="Q164">
        <f t="shared" si="48"/>
        <v>0</v>
      </c>
      <c r="R164">
        <f t="shared" si="48"/>
        <v>0</v>
      </c>
      <c r="S164">
        <f t="shared" si="48"/>
        <v>0</v>
      </c>
      <c r="T164">
        <f t="shared" si="48"/>
        <v>0</v>
      </c>
      <c r="U164">
        <f t="shared" si="48"/>
        <v>0</v>
      </c>
      <c r="V164">
        <f t="shared" si="48"/>
        <v>0</v>
      </c>
      <c r="W164">
        <f t="shared" si="48"/>
        <v>0</v>
      </c>
      <c r="X164">
        <f t="shared" si="48"/>
        <v>0</v>
      </c>
      <c r="Y164">
        <f t="shared" si="48"/>
        <v>0</v>
      </c>
      <c r="Z164">
        <f t="shared" si="48"/>
        <v>0</v>
      </c>
      <c r="AA164">
        <f t="shared" si="48"/>
        <v>0</v>
      </c>
      <c r="AB164">
        <f t="shared" si="48"/>
        <v>0</v>
      </c>
      <c r="AC164">
        <f t="shared" si="48"/>
        <v>0</v>
      </c>
      <c r="AD164">
        <f t="shared" si="48"/>
        <v>0</v>
      </c>
      <c r="AE164">
        <f t="shared" si="48"/>
        <v>0</v>
      </c>
      <c r="AF164">
        <f t="shared" si="48"/>
        <v>0</v>
      </c>
      <c r="AG164">
        <f t="shared" ref="AG164:BL164" si="49">AG15</f>
        <v>0</v>
      </c>
      <c r="AH164">
        <f t="shared" si="49"/>
        <v>0</v>
      </c>
      <c r="AI164">
        <f t="shared" si="49"/>
        <v>0</v>
      </c>
      <c r="AJ164">
        <f t="shared" si="49"/>
        <v>0</v>
      </c>
      <c r="AK164">
        <f t="shared" si="49"/>
        <v>0</v>
      </c>
      <c r="AL164">
        <f t="shared" si="49"/>
        <v>0</v>
      </c>
      <c r="AM164">
        <f t="shared" si="49"/>
        <v>0</v>
      </c>
      <c r="AN164">
        <f t="shared" si="49"/>
        <v>0</v>
      </c>
      <c r="AO164">
        <f t="shared" si="49"/>
        <v>0</v>
      </c>
      <c r="AP164">
        <f t="shared" si="49"/>
        <v>0</v>
      </c>
      <c r="AQ164">
        <f t="shared" si="49"/>
        <v>0</v>
      </c>
      <c r="AR164">
        <f t="shared" si="49"/>
        <v>0</v>
      </c>
      <c r="AS164">
        <f t="shared" si="49"/>
        <v>0</v>
      </c>
      <c r="AT164">
        <f t="shared" si="49"/>
        <v>0</v>
      </c>
      <c r="AU164">
        <f t="shared" si="49"/>
        <v>0</v>
      </c>
      <c r="AV164">
        <f t="shared" si="49"/>
        <v>0</v>
      </c>
      <c r="AW164">
        <f t="shared" si="49"/>
        <v>0</v>
      </c>
      <c r="AX164">
        <f t="shared" si="49"/>
        <v>0</v>
      </c>
      <c r="AY164">
        <f t="shared" si="49"/>
        <v>0</v>
      </c>
      <c r="AZ164">
        <f t="shared" si="49"/>
        <v>0</v>
      </c>
      <c r="BA164">
        <f t="shared" si="49"/>
        <v>0</v>
      </c>
      <c r="BB164">
        <f t="shared" si="49"/>
        <v>0</v>
      </c>
      <c r="BC164">
        <f t="shared" si="49"/>
        <v>190</v>
      </c>
      <c r="BD164" t="str">
        <f t="shared" si="49"/>
        <v>Autoridad Jurisdiccional Administrativa Minera</v>
      </c>
      <c r="BE164">
        <f t="shared" si="49"/>
        <v>0</v>
      </c>
      <c r="BF164">
        <f t="shared" si="49"/>
        <v>0</v>
      </c>
      <c r="BG164">
        <f t="shared" si="49"/>
        <v>0</v>
      </c>
      <c r="BH164">
        <f t="shared" si="49"/>
        <v>3389.16</v>
      </c>
      <c r="BI164">
        <f t="shared" si="49"/>
        <v>0</v>
      </c>
      <c r="BJ164">
        <f t="shared" si="49"/>
        <v>0</v>
      </c>
      <c r="BK164">
        <f t="shared" si="49"/>
        <v>0</v>
      </c>
      <c r="BL164">
        <f t="shared" si="49"/>
        <v>0</v>
      </c>
      <c r="BM164">
        <f t="shared" ref="BM164:CR164" si="50">BM15</f>
        <v>0</v>
      </c>
      <c r="BN164">
        <f t="shared" si="50"/>
        <v>0</v>
      </c>
      <c r="BO164">
        <f t="shared" si="50"/>
        <v>0</v>
      </c>
      <c r="BP164">
        <f t="shared" si="50"/>
        <v>0</v>
      </c>
      <c r="BQ164">
        <f t="shared" si="50"/>
        <v>0</v>
      </c>
      <c r="BR164">
        <f t="shared" si="50"/>
        <v>0</v>
      </c>
      <c r="BS164">
        <f t="shared" si="50"/>
        <v>0</v>
      </c>
      <c r="BT164">
        <f t="shared" si="50"/>
        <v>0</v>
      </c>
      <c r="BU164">
        <f t="shared" si="50"/>
        <v>0</v>
      </c>
      <c r="BV164">
        <f t="shared" si="50"/>
        <v>0</v>
      </c>
      <c r="BW164">
        <f t="shared" si="50"/>
        <v>0</v>
      </c>
      <c r="BX164">
        <f t="shared" si="50"/>
        <v>0</v>
      </c>
      <c r="BY164">
        <f t="shared" si="50"/>
        <v>0</v>
      </c>
      <c r="BZ164">
        <f t="shared" si="50"/>
        <v>0</v>
      </c>
      <c r="CA164">
        <f t="shared" si="50"/>
        <v>0</v>
      </c>
      <c r="CB164">
        <f t="shared" si="50"/>
        <v>0</v>
      </c>
      <c r="CC164">
        <f t="shared" si="50"/>
        <v>0</v>
      </c>
      <c r="CD164">
        <f t="shared" si="50"/>
        <v>0</v>
      </c>
      <c r="CE164">
        <f t="shared" si="50"/>
        <v>0</v>
      </c>
      <c r="CF164">
        <f t="shared" si="50"/>
        <v>0</v>
      </c>
      <c r="CG164">
        <f t="shared" si="50"/>
        <v>0</v>
      </c>
      <c r="CH164">
        <f t="shared" si="50"/>
        <v>0</v>
      </c>
      <c r="CI164">
        <f t="shared" si="50"/>
        <v>0</v>
      </c>
      <c r="CJ164">
        <f t="shared" si="50"/>
        <v>0</v>
      </c>
      <c r="CK164">
        <f t="shared" si="50"/>
        <v>0</v>
      </c>
      <c r="CL164">
        <f t="shared" si="50"/>
        <v>0</v>
      </c>
      <c r="CM164">
        <f t="shared" si="50"/>
        <v>0</v>
      </c>
      <c r="CN164">
        <f t="shared" si="50"/>
        <v>0</v>
      </c>
      <c r="CO164">
        <f t="shared" si="50"/>
        <v>0</v>
      </c>
      <c r="CP164">
        <f t="shared" si="50"/>
        <v>0</v>
      </c>
      <c r="CQ164">
        <f t="shared" si="50"/>
        <v>0</v>
      </c>
      <c r="CR164">
        <f t="shared" si="50"/>
        <v>0</v>
      </c>
      <c r="CS164">
        <f t="shared" ref="CS164:DH164" si="51">CS15</f>
        <v>0</v>
      </c>
      <c r="CT164">
        <f t="shared" si="51"/>
        <v>0</v>
      </c>
      <c r="CU164">
        <f t="shared" si="51"/>
        <v>0</v>
      </c>
      <c r="CV164">
        <f t="shared" si="51"/>
        <v>0</v>
      </c>
      <c r="CW164">
        <f t="shared" si="51"/>
        <v>0</v>
      </c>
      <c r="CX164">
        <f t="shared" si="51"/>
        <v>0</v>
      </c>
      <c r="CY164">
        <f t="shared" si="51"/>
        <v>0</v>
      </c>
      <c r="CZ164">
        <f t="shared" si="51"/>
        <v>0</v>
      </c>
      <c r="DA164">
        <f t="shared" si="51"/>
        <v>0</v>
      </c>
      <c r="DB164">
        <f t="shared" si="51"/>
        <v>0</v>
      </c>
      <c r="DC164">
        <f t="shared" si="51"/>
        <v>0</v>
      </c>
      <c r="DD164">
        <f t="shared" si="51"/>
        <v>0</v>
      </c>
      <c r="DE164">
        <f t="shared" si="51"/>
        <v>203</v>
      </c>
      <c r="DF164" t="str">
        <f t="shared" si="51"/>
        <v>Autoridad de Supervisión del Sistema Financiero</v>
      </c>
      <c r="DG164">
        <f t="shared" si="51"/>
        <v>800518</v>
      </c>
      <c r="DH164">
        <f t="shared" si="51"/>
        <v>0</v>
      </c>
    </row>
    <row r="165" spans="1:112">
      <c r="A165">
        <f t="shared" ref="A165:AF165" si="52">A16</f>
        <v>86</v>
      </c>
      <c r="B165" t="str">
        <f t="shared" si="52"/>
        <v>Ministerio de Medio Ambiente y Agua</v>
      </c>
      <c r="C165">
        <f t="shared" si="52"/>
        <v>191824</v>
      </c>
      <c r="D165">
        <f t="shared" si="52"/>
        <v>2357099.9399999995</v>
      </c>
      <c r="E165">
        <f t="shared" si="52"/>
        <v>0</v>
      </c>
      <c r="F165">
        <f t="shared" si="52"/>
        <v>5197129.6899999995</v>
      </c>
      <c r="G165">
        <f t="shared" si="52"/>
        <v>0</v>
      </c>
      <c r="H165">
        <f t="shared" si="52"/>
        <v>0</v>
      </c>
      <c r="I165">
        <f t="shared" si="52"/>
        <v>0</v>
      </c>
      <c r="J165">
        <f t="shared" si="52"/>
        <v>0</v>
      </c>
      <c r="K165">
        <f t="shared" si="52"/>
        <v>0</v>
      </c>
      <c r="L165">
        <f t="shared" si="52"/>
        <v>0</v>
      </c>
      <c r="M165">
        <f t="shared" si="52"/>
        <v>0</v>
      </c>
      <c r="N165">
        <f t="shared" si="52"/>
        <v>0</v>
      </c>
      <c r="O165">
        <f t="shared" si="52"/>
        <v>0</v>
      </c>
      <c r="P165">
        <f t="shared" si="52"/>
        <v>0</v>
      </c>
      <c r="Q165">
        <f t="shared" si="52"/>
        <v>0</v>
      </c>
      <c r="R165">
        <f t="shared" si="52"/>
        <v>0</v>
      </c>
      <c r="S165">
        <f t="shared" si="52"/>
        <v>0</v>
      </c>
      <c r="T165">
        <f t="shared" si="52"/>
        <v>0</v>
      </c>
      <c r="U165">
        <f t="shared" si="52"/>
        <v>0</v>
      </c>
      <c r="V165">
        <f t="shared" si="52"/>
        <v>0</v>
      </c>
      <c r="W165">
        <f t="shared" si="52"/>
        <v>0</v>
      </c>
      <c r="X165">
        <f t="shared" si="52"/>
        <v>0</v>
      </c>
      <c r="Y165">
        <f t="shared" si="52"/>
        <v>0</v>
      </c>
      <c r="Z165">
        <f t="shared" si="52"/>
        <v>0</v>
      </c>
      <c r="AA165">
        <f t="shared" si="52"/>
        <v>0</v>
      </c>
      <c r="AB165">
        <f t="shared" si="52"/>
        <v>0</v>
      </c>
      <c r="AC165">
        <f t="shared" si="52"/>
        <v>0</v>
      </c>
      <c r="AD165">
        <f t="shared" si="52"/>
        <v>0</v>
      </c>
      <c r="AE165">
        <f t="shared" si="52"/>
        <v>0</v>
      </c>
      <c r="AF165">
        <f t="shared" si="52"/>
        <v>0</v>
      </c>
      <c r="AG165">
        <f t="shared" ref="AG165:BL165" si="53">AG16</f>
        <v>0</v>
      </c>
      <c r="AH165">
        <f t="shared" si="53"/>
        <v>0</v>
      </c>
      <c r="AI165">
        <f t="shared" si="53"/>
        <v>0</v>
      </c>
      <c r="AJ165">
        <f t="shared" si="53"/>
        <v>0</v>
      </c>
      <c r="AK165">
        <f t="shared" si="53"/>
        <v>0</v>
      </c>
      <c r="AL165">
        <f t="shared" si="53"/>
        <v>0</v>
      </c>
      <c r="AM165">
        <f t="shared" si="53"/>
        <v>0</v>
      </c>
      <c r="AN165">
        <f t="shared" si="53"/>
        <v>0</v>
      </c>
      <c r="AO165">
        <f t="shared" si="53"/>
        <v>0</v>
      </c>
      <c r="AP165">
        <f t="shared" si="53"/>
        <v>0</v>
      </c>
      <c r="AQ165">
        <f t="shared" si="53"/>
        <v>0</v>
      </c>
      <c r="AR165">
        <f t="shared" si="53"/>
        <v>0</v>
      </c>
      <c r="AS165">
        <f t="shared" si="53"/>
        <v>0</v>
      </c>
      <c r="AT165">
        <f t="shared" si="53"/>
        <v>0</v>
      </c>
      <c r="AU165">
        <f t="shared" si="53"/>
        <v>0</v>
      </c>
      <c r="AV165">
        <f t="shared" si="53"/>
        <v>0</v>
      </c>
      <c r="AW165">
        <f t="shared" si="53"/>
        <v>0</v>
      </c>
      <c r="AX165">
        <f t="shared" si="53"/>
        <v>0</v>
      </c>
      <c r="AY165">
        <f t="shared" si="53"/>
        <v>0</v>
      </c>
      <c r="AZ165">
        <f t="shared" si="53"/>
        <v>0</v>
      </c>
      <c r="BA165">
        <f t="shared" si="53"/>
        <v>0</v>
      </c>
      <c r="BB165">
        <f t="shared" si="53"/>
        <v>0</v>
      </c>
      <c r="BC165">
        <f t="shared" si="53"/>
        <v>47</v>
      </c>
      <c r="BD165" t="str">
        <f t="shared" si="53"/>
        <v>Ministerio de Desarrollo Rural y Tierras</v>
      </c>
      <c r="BE165">
        <f t="shared" si="53"/>
        <v>0</v>
      </c>
      <c r="BF165">
        <f t="shared" si="53"/>
        <v>0</v>
      </c>
      <c r="BG165">
        <f t="shared" si="53"/>
        <v>16363.64</v>
      </c>
      <c r="BH165">
        <f t="shared" si="53"/>
        <v>0</v>
      </c>
      <c r="BI165">
        <f t="shared" si="53"/>
        <v>0</v>
      </c>
      <c r="BJ165">
        <f t="shared" si="53"/>
        <v>0</v>
      </c>
      <c r="BK165">
        <f t="shared" si="53"/>
        <v>0</v>
      </c>
      <c r="BL165">
        <f t="shared" si="53"/>
        <v>0</v>
      </c>
      <c r="BM165">
        <f t="shared" ref="BM165:CR165" si="54">BM16</f>
        <v>0</v>
      </c>
      <c r="BN165">
        <f t="shared" si="54"/>
        <v>0</v>
      </c>
      <c r="BO165">
        <f t="shared" si="54"/>
        <v>0</v>
      </c>
      <c r="BP165">
        <f t="shared" si="54"/>
        <v>0</v>
      </c>
      <c r="BQ165">
        <f t="shared" si="54"/>
        <v>0</v>
      </c>
      <c r="BR165">
        <f t="shared" si="54"/>
        <v>0</v>
      </c>
      <c r="BS165">
        <f t="shared" si="54"/>
        <v>0</v>
      </c>
      <c r="BT165">
        <f t="shared" si="54"/>
        <v>0</v>
      </c>
      <c r="BU165">
        <f t="shared" si="54"/>
        <v>0</v>
      </c>
      <c r="BV165">
        <f t="shared" si="54"/>
        <v>0</v>
      </c>
      <c r="BW165">
        <f t="shared" si="54"/>
        <v>0</v>
      </c>
      <c r="BX165">
        <f t="shared" si="54"/>
        <v>0</v>
      </c>
      <c r="BY165">
        <f t="shared" si="54"/>
        <v>0</v>
      </c>
      <c r="BZ165">
        <f t="shared" si="54"/>
        <v>0</v>
      </c>
      <c r="CA165">
        <f t="shared" si="54"/>
        <v>0</v>
      </c>
      <c r="CB165">
        <f t="shared" si="54"/>
        <v>0</v>
      </c>
      <c r="CC165">
        <f t="shared" si="54"/>
        <v>0</v>
      </c>
      <c r="CD165">
        <f t="shared" si="54"/>
        <v>0</v>
      </c>
      <c r="CE165">
        <f t="shared" si="54"/>
        <v>0</v>
      </c>
      <c r="CF165">
        <f t="shared" si="54"/>
        <v>0</v>
      </c>
      <c r="CG165">
        <f t="shared" si="54"/>
        <v>0</v>
      </c>
      <c r="CH165">
        <f t="shared" si="54"/>
        <v>0</v>
      </c>
      <c r="CI165">
        <f t="shared" si="54"/>
        <v>0</v>
      </c>
      <c r="CJ165">
        <f t="shared" si="54"/>
        <v>0</v>
      </c>
      <c r="CK165">
        <f t="shared" si="54"/>
        <v>0</v>
      </c>
      <c r="CL165">
        <f t="shared" si="54"/>
        <v>0</v>
      </c>
      <c r="CM165">
        <f t="shared" si="54"/>
        <v>0</v>
      </c>
      <c r="CN165">
        <f t="shared" si="54"/>
        <v>0</v>
      </c>
      <c r="CO165">
        <f t="shared" si="54"/>
        <v>0</v>
      </c>
      <c r="CP165">
        <f t="shared" si="54"/>
        <v>0</v>
      </c>
      <c r="CQ165">
        <f t="shared" si="54"/>
        <v>0</v>
      </c>
      <c r="CR165">
        <f t="shared" si="54"/>
        <v>0</v>
      </c>
      <c r="CS165">
        <f t="shared" ref="CS165:DH165" si="55">CS16</f>
        <v>0</v>
      </c>
      <c r="CT165">
        <f t="shared" si="55"/>
        <v>0</v>
      </c>
      <c r="CU165">
        <f t="shared" si="55"/>
        <v>0</v>
      </c>
      <c r="CV165">
        <f t="shared" si="55"/>
        <v>0</v>
      </c>
      <c r="CW165">
        <f t="shared" si="55"/>
        <v>0</v>
      </c>
      <c r="CX165">
        <f t="shared" si="55"/>
        <v>0</v>
      </c>
      <c r="CY165">
        <f t="shared" si="55"/>
        <v>0</v>
      </c>
      <c r="CZ165">
        <f t="shared" si="55"/>
        <v>0</v>
      </c>
      <c r="DA165">
        <f t="shared" si="55"/>
        <v>0</v>
      </c>
      <c r="DB165">
        <f t="shared" si="55"/>
        <v>0</v>
      </c>
      <c r="DC165">
        <f t="shared" si="55"/>
        <v>0</v>
      </c>
      <c r="DD165">
        <f t="shared" si="55"/>
        <v>0</v>
      </c>
      <c r="DE165">
        <f t="shared" si="55"/>
        <v>294</v>
      </c>
      <c r="DF165" t="str">
        <f t="shared" si="55"/>
        <v>Univ. Indígena Bol. Comun. Intercultl Prod. Tupak Katari</v>
      </c>
      <c r="DG165">
        <f t="shared" si="55"/>
        <v>500806</v>
      </c>
      <c r="DH165">
        <f t="shared" si="55"/>
        <v>0</v>
      </c>
    </row>
    <row r="166" spans="1:112">
      <c r="A166">
        <f t="shared" ref="A166:AF166" si="56">A17</f>
        <v>117</v>
      </c>
      <c r="B166" t="str">
        <f t="shared" si="56"/>
        <v>Dirección General de Aeronáutica Civil</v>
      </c>
      <c r="C166">
        <f t="shared" si="56"/>
        <v>2880</v>
      </c>
      <c r="D166">
        <f t="shared" si="56"/>
        <v>22673.72</v>
      </c>
      <c r="E166">
        <f t="shared" si="56"/>
        <v>2220</v>
      </c>
      <c r="F166">
        <f t="shared" si="56"/>
        <v>742</v>
      </c>
      <c r="G166">
        <f t="shared" si="56"/>
        <v>0</v>
      </c>
      <c r="H166">
        <f t="shared" si="56"/>
        <v>0</v>
      </c>
      <c r="I166">
        <f t="shared" si="56"/>
        <v>0</v>
      </c>
      <c r="J166">
        <f t="shared" si="56"/>
        <v>0</v>
      </c>
      <c r="K166">
        <f t="shared" si="56"/>
        <v>0</v>
      </c>
      <c r="L166">
        <f t="shared" si="56"/>
        <v>0</v>
      </c>
      <c r="M166">
        <f t="shared" si="56"/>
        <v>0</v>
      </c>
      <c r="N166">
        <f t="shared" si="56"/>
        <v>0</v>
      </c>
      <c r="O166">
        <f t="shared" si="56"/>
        <v>0</v>
      </c>
      <c r="P166">
        <f t="shared" si="56"/>
        <v>0</v>
      </c>
      <c r="Q166">
        <f t="shared" si="56"/>
        <v>0</v>
      </c>
      <c r="R166">
        <f t="shared" si="56"/>
        <v>0</v>
      </c>
      <c r="S166">
        <f t="shared" si="56"/>
        <v>0</v>
      </c>
      <c r="T166">
        <f t="shared" si="56"/>
        <v>0</v>
      </c>
      <c r="U166">
        <f t="shared" si="56"/>
        <v>0</v>
      </c>
      <c r="V166">
        <f t="shared" si="56"/>
        <v>0</v>
      </c>
      <c r="W166">
        <f t="shared" si="56"/>
        <v>0</v>
      </c>
      <c r="X166">
        <f t="shared" si="56"/>
        <v>0</v>
      </c>
      <c r="Y166">
        <f t="shared" si="56"/>
        <v>0</v>
      </c>
      <c r="Z166">
        <f t="shared" si="56"/>
        <v>0</v>
      </c>
      <c r="AA166">
        <f t="shared" si="56"/>
        <v>0</v>
      </c>
      <c r="AB166">
        <f t="shared" si="56"/>
        <v>0</v>
      </c>
      <c r="AC166">
        <f t="shared" si="56"/>
        <v>0</v>
      </c>
      <c r="AD166">
        <f t="shared" si="56"/>
        <v>0</v>
      </c>
      <c r="AE166">
        <f t="shared" si="56"/>
        <v>0</v>
      </c>
      <c r="AF166">
        <f t="shared" si="56"/>
        <v>0</v>
      </c>
      <c r="AG166">
        <f t="shared" ref="AG166:BL166" si="57">AG17</f>
        <v>0</v>
      </c>
      <c r="AH166">
        <f t="shared" si="57"/>
        <v>0</v>
      </c>
      <c r="AI166">
        <f t="shared" si="57"/>
        <v>0</v>
      </c>
      <c r="AJ166">
        <f t="shared" si="57"/>
        <v>0</v>
      </c>
      <c r="AK166">
        <f t="shared" si="57"/>
        <v>0</v>
      </c>
      <c r="AL166">
        <f t="shared" si="57"/>
        <v>0</v>
      </c>
      <c r="AM166">
        <f t="shared" si="57"/>
        <v>0</v>
      </c>
      <c r="AN166">
        <f t="shared" si="57"/>
        <v>0</v>
      </c>
      <c r="AO166">
        <f t="shared" si="57"/>
        <v>0</v>
      </c>
      <c r="AP166">
        <f t="shared" si="57"/>
        <v>0</v>
      </c>
      <c r="AQ166">
        <f t="shared" si="57"/>
        <v>0</v>
      </c>
      <c r="AR166">
        <f t="shared" si="57"/>
        <v>0</v>
      </c>
      <c r="AS166">
        <f t="shared" si="57"/>
        <v>0</v>
      </c>
      <c r="AT166">
        <f t="shared" si="57"/>
        <v>0</v>
      </c>
      <c r="AU166">
        <f t="shared" si="57"/>
        <v>0</v>
      </c>
      <c r="AV166">
        <f t="shared" si="57"/>
        <v>0</v>
      </c>
      <c r="AW166">
        <f t="shared" si="57"/>
        <v>0</v>
      </c>
      <c r="AX166">
        <f t="shared" si="57"/>
        <v>0</v>
      </c>
      <c r="AY166">
        <f t="shared" si="57"/>
        <v>0</v>
      </c>
      <c r="AZ166">
        <f t="shared" si="57"/>
        <v>0</v>
      </c>
      <c r="BA166">
        <f t="shared" si="57"/>
        <v>0</v>
      </c>
      <c r="BB166">
        <f t="shared" si="57"/>
        <v>0</v>
      </c>
      <c r="BC166">
        <f t="shared" si="57"/>
        <v>81</v>
      </c>
      <c r="BD166" t="str">
        <f t="shared" si="57"/>
        <v>Ministerio de Obras Públicas, Servicios y Vivienda</v>
      </c>
      <c r="BE166">
        <f t="shared" si="57"/>
        <v>0</v>
      </c>
      <c r="BF166">
        <f t="shared" si="57"/>
        <v>0</v>
      </c>
      <c r="BG166">
        <f t="shared" si="57"/>
        <v>0.01</v>
      </c>
      <c r="BH166">
        <f t="shared" si="57"/>
        <v>0</v>
      </c>
      <c r="BI166">
        <f t="shared" si="57"/>
        <v>0</v>
      </c>
      <c r="BJ166">
        <f t="shared" si="57"/>
        <v>0</v>
      </c>
      <c r="BK166">
        <f t="shared" si="57"/>
        <v>0</v>
      </c>
      <c r="BL166">
        <f t="shared" si="57"/>
        <v>0</v>
      </c>
      <c r="BM166">
        <f t="shared" ref="BM166:CR166" si="58">BM17</f>
        <v>0</v>
      </c>
      <c r="BN166">
        <f t="shared" si="58"/>
        <v>0</v>
      </c>
      <c r="BO166">
        <f t="shared" si="58"/>
        <v>0</v>
      </c>
      <c r="BP166">
        <f t="shared" si="58"/>
        <v>0</v>
      </c>
      <c r="BQ166">
        <f t="shared" si="58"/>
        <v>0</v>
      </c>
      <c r="BR166">
        <f t="shared" si="58"/>
        <v>0</v>
      </c>
      <c r="BS166">
        <f t="shared" si="58"/>
        <v>0</v>
      </c>
      <c r="BT166">
        <f t="shared" si="58"/>
        <v>0</v>
      </c>
      <c r="BU166">
        <f t="shared" si="58"/>
        <v>0</v>
      </c>
      <c r="BV166">
        <f t="shared" si="58"/>
        <v>0</v>
      </c>
      <c r="BW166">
        <f t="shared" si="58"/>
        <v>0</v>
      </c>
      <c r="BX166">
        <f t="shared" si="58"/>
        <v>0</v>
      </c>
      <c r="BY166">
        <f t="shared" si="58"/>
        <v>0</v>
      </c>
      <c r="BZ166">
        <f t="shared" si="58"/>
        <v>0</v>
      </c>
      <c r="CA166">
        <f t="shared" si="58"/>
        <v>0</v>
      </c>
      <c r="CB166">
        <f t="shared" si="58"/>
        <v>0</v>
      </c>
      <c r="CC166">
        <f t="shared" si="58"/>
        <v>0</v>
      </c>
      <c r="CD166">
        <f t="shared" si="58"/>
        <v>0</v>
      </c>
      <c r="CE166">
        <f t="shared" si="58"/>
        <v>0</v>
      </c>
      <c r="CF166">
        <f t="shared" si="58"/>
        <v>0</v>
      </c>
      <c r="CG166">
        <f t="shared" si="58"/>
        <v>0</v>
      </c>
      <c r="CH166">
        <f t="shared" si="58"/>
        <v>0</v>
      </c>
      <c r="CI166">
        <f t="shared" si="58"/>
        <v>0</v>
      </c>
      <c r="CJ166">
        <f t="shared" si="58"/>
        <v>0</v>
      </c>
      <c r="CK166">
        <f t="shared" si="58"/>
        <v>0</v>
      </c>
      <c r="CL166">
        <f t="shared" si="58"/>
        <v>0</v>
      </c>
      <c r="CM166">
        <f t="shared" si="58"/>
        <v>0</v>
      </c>
      <c r="CN166">
        <f t="shared" si="58"/>
        <v>0</v>
      </c>
      <c r="CO166">
        <f t="shared" si="58"/>
        <v>0</v>
      </c>
      <c r="CP166">
        <f t="shared" si="58"/>
        <v>0</v>
      </c>
      <c r="CQ166">
        <f t="shared" si="58"/>
        <v>0</v>
      </c>
      <c r="CR166">
        <f t="shared" si="58"/>
        <v>0</v>
      </c>
      <c r="CS166">
        <f t="shared" ref="CS166:DH166" si="59">CS17</f>
        <v>0</v>
      </c>
      <c r="CT166">
        <f t="shared" si="59"/>
        <v>0</v>
      </c>
      <c r="CU166">
        <f t="shared" si="59"/>
        <v>0</v>
      </c>
      <c r="CV166">
        <f t="shared" si="59"/>
        <v>0</v>
      </c>
      <c r="CW166">
        <f t="shared" si="59"/>
        <v>0</v>
      </c>
      <c r="CX166">
        <f t="shared" si="59"/>
        <v>0</v>
      </c>
      <c r="CY166">
        <f t="shared" si="59"/>
        <v>0</v>
      </c>
      <c r="CZ166">
        <f t="shared" si="59"/>
        <v>0</v>
      </c>
      <c r="DA166">
        <f t="shared" si="59"/>
        <v>0</v>
      </c>
      <c r="DB166">
        <f t="shared" si="59"/>
        <v>0</v>
      </c>
      <c r="DC166">
        <f t="shared" si="59"/>
        <v>0</v>
      </c>
      <c r="DD166">
        <f t="shared" si="59"/>
        <v>0</v>
      </c>
      <c r="DE166">
        <f t="shared" si="59"/>
        <v>134</v>
      </c>
      <c r="DF166" t="str">
        <f t="shared" si="59"/>
        <v>Consejo Nacional de Vivienda Policial</v>
      </c>
      <c r="DG166">
        <f t="shared" si="59"/>
        <v>41240344.280000001</v>
      </c>
      <c r="DH166">
        <f t="shared" si="59"/>
        <v>0</v>
      </c>
    </row>
    <row r="167" spans="1:112">
      <c r="A167">
        <f t="shared" ref="A167:AF167" si="60">A18</f>
        <v>132</v>
      </c>
      <c r="B167" t="str">
        <f t="shared" si="60"/>
        <v>Servicio de Desarrollo de las Empresas Púb. Productivas</v>
      </c>
      <c r="C167">
        <f t="shared" si="60"/>
        <v>3700.53</v>
      </c>
      <c r="D167">
        <f t="shared" si="60"/>
        <v>44000</v>
      </c>
      <c r="E167">
        <f t="shared" si="60"/>
        <v>18328.64</v>
      </c>
      <c r="F167">
        <f t="shared" si="60"/>
        <v>218422.38</v>
      </c>
      <c r="G167">
        <f t="shared" si="60"/>
        <v>0</v>
      </c>
      <c r="H167">
        <f t="shared" si="60"/>
        <v>0</v>
      </c>
      <c r="I167">
        <f t="shared" si="60"/>
        <v>0</v>
      </c>
      <c r="J167">
        <f t="shared" si="60"/>
        <v>0</v>
      </c>
      <c r="K167">
        <f t="shared" si="60"/>
        <v>0</v>
      </c>
      <c r="L167">
        <f t="shared" si="60"/>
        <v>0</v>
      </c>
      <c r="M167">
        <f t="shared" si="60"/>
        <v>0</v>
      </c>
      <c r="N167">
        <f t="shared" si="60"/>
        <v>0</v>
      </c>
      <c r="O167">
        <f t="shared" si="60"/>
        <v>0</v>
      </c>
      <c r="P167">
        <f t="shared" si="60"/>
        <v>0</v>
      </c>
      <c r="Q167">
        <f t="shared" si="60"/>
        <v>0</v>
      </c>
      <c r="R167">
        <f t="shared" si="60"/>
        <v>0</v>
      </c>
      <c r="S167">
        <f t="shared" si="60"/>
        <v>0</v>
      </c>
      <c r="T167">
        <f t="shared" si="60"/>
        <v>0</v>
      </c>
      <c r="U167">
        <f t="shared" si="60"/>
        <v>0</v>
      </c>
      <c r="V167">
        <f t="shared" si="60"/>
        <v>0</v>
      </c>
      <c r="W167">
        <f t="shared" si="60"/>
        <v>0</v>
      </c>
      <c r="X167">
        <f t="shared" si="60"/>
        <v>0</v>
      </c>
      <c r="Y167">
        <f t="shared" si="60"/>
        <v>0</v>
      </c>
      <c r="Z167">
        <f t="shared" si="60"/>
        <v>0</v>
      </c>
      <c r="AA167">
        <f t="shared" si="60"/>
        <v>0</v>
      </c>
      <c r="AB167">
        <f t="shared" si="60"/>
        <v>0</v>
      </c>
      <c r="AC167">
        <f t="shared" si="60"/>
        <v>0</v>
      </c>
      <c r="AD167">
        <f t="shared" si="60"/>
        <v>0</v>
      </c>
      <c r="AE167">
        <f t="shared" si="60"/>
        <v>0</v>
      </c>
      <c r="AF167">
        <f t="shared" si="60"/>
        <v>0</v>
      </c>
      <c r="AG167">
        <f t="shared" ref="AG167:BL167" si="61">AG18</f>
        <v>0</v>
      </c>
      <c r="AH167">
        <f t="shared" si="61"/>
        <v>0</v>
      </c>
      <c r="AI167">
        <f t="shared" si="61"/>
        <v>0</v>
      </c>
      <c r="AJ167">
        <f t="shared" si="61"/>
        <v>0</v>
      </c>
      <c r="AK167">
        <f t="shared" si="61"/>
        <v>0</v>
      </c>
      <c r="AL167">
        <f t="shared" si="61"/>
        <v>0</v>
      </c>
      <c r="AM167">
        <f t="shared" si="61"/>
        <v>0</v>
      </c>
      <c r="AN167">
        <f t="shared" si="61"/>
        <v>0</v>
      </c>
      <c r="AO167">
        <f t="shared" si="61"/>
        <v>0</v>
      </c>
      <c r="AP167">
        <f t="shared" si="61"/>
        <v>0</v>
      </c>
      <c r="AQ167">
        <f t="shared" si="61"/>
        <v>0</v>
      </c>
      <c r="AR167">
        <f t="shared" si="61"/>
        <v>0</v>
      </c>
      <c r="AS167">
        <f t="shared" si="61"/>
        <v>0</v>
      </c>
      <c r="AT167">
        <f t="shared" si="61"/>
        <v>0</v>
      </c>
      <c r="AU167">
        <f t="shared" si="61"/>
        <v>0</v>
      </c>
      <c r="AV167">
        <f t="shared" si="61"/>
        <v>0</v>
      </c>
      <c r="AW167">
        <f t="shared" si="61"/>
        <v>0</v>
      </c>
      <c r="AX167">
        <f t="shared" si="61"/>
        <v>0</v>
      </c>
      <c r="AY167">
        <f t="shared" si="61"/>
        <v>0</v>
      </c>
      <c r="AZ167">
        <f t="shared" si="61"/>
        <v>0</v>
      </c>
      <c r="BA167">
        <f t="shared" si="61"/>
        <v>0</v>
      </c>
      <c r="BB167">
        <f t="shared" si="61"/>
        <v>0</v>
      </c>
      <c r="BC167">
        <f t="shared" si="61"/>
        <v>348</v>
      </c>
      <c r="BD167" t="str">
        <f t="shared" si="61"/>
        <v>Autoridad Plurinacional de la Madre Tierra</v>
      </c>
      <c r="BE167">
        <f t="shared" si="61"/>
        <v>0</v>
      </c>
      <c r="BF167">
        <f t="shared" si="61"/>
        <v>274339.98</v>
      </c>
      <c r="BG167">
        <f t="shared" si="61"/>
        <v>0</v>
      </c>
      <c r="BH167">
        <f t="shared" si="61"/>
        <v>0</v>
      </c>
      <c r="BI167">
        <f t="shared" si="61"/>
        <v>0</v>
      </c>
      <c r="BJ167">
        <f t="shared" si="61"/>
        <v>0</v>
      </c>
      <c r="BK167">
        <f t="shared" si="61"/>
        <v>0</v>
      </c>
      <c r="BL167">
        <f t="shared" si="61"/>
        <v>0</v>
      </c>
      <c r="BM167">
        <f t="shared" ref="BM167:CR167" si="62">BM18</f>
        <v>0</v>
      </c>
      <c r="BN167">
        <f t="shared" si="62"/>
        <v>0</v>
      </c>
      <c r="BO167">
        <f t="shared" si="62"/>
        <v>0</v>
      </c>
      <c r="BP167">
        <f t="shared" si="62"/>
        <v>0</v>
      </c>
      <c r="BQ167">
        <f t="shared" si="62"/>
        <v>0</v>
      </c>
      <c r="BR167">
        <f t="shared" si="62"/>
        <v>0</v>
      </c>
      <c r="BS167">
        <f t="shared" si="62"/>
        <v>0</v>
      </c>
      <c r="BT167">
        <f t="shared" si="62"/>
        <v>0</v>
      </c>
      <c r="BU167">
        <f t="shared" si="62"/>
        <v>0</v>
      </c>
      <c r="BV167">
        <f t="shared" si="62"/>
        <v>0</v>
      </c>
      <c r="BW167">
        <f t="shared" si="62"/>
        <v>0</v>
      </c>
      <c r="BX167">
        <f t="shared" si="62"/>
        <v>0</v>
      </c>
      <c r="BY167">
        <f t="shared" si="62"/>
        <v>0</v>
      </c>
      <c r="BZ167">
        <f t="shared" si="62"/>
        <v>0</v>
      </c>
      <c r="CA167">
        <f t="shared" si="62"/>
        <v>0</v>
      </c>
      <c r="CB167">
        <f t="shared" si="62"/>
        <v>0</v>
      </c>
      <c r="CC167">
        <f t="shared" si="62"/>
        <v>0</v>
      </c>
      <c r="CD167">
        <f t="shared" si="62"/>
        <v>0</v>
      </c>
      <c r="CE167">
        <f t="shared" si="62"/>
        <v>0</v>
      </c>
      <c r="CF167">
        <f t="shared" si="62"/>
        <v>0</v>
      </c>
      <c r="CG167">
        <f t="shared" si="62"/>
        <v>0</v>
      </c>
      <c r="CH167">
        <f t="shared" si="62"/>
        <v>0</v>
      </c>
      <c r="CI167">
        <f t="shared" si="62"/>
        <v>0</v>
      </c>
      <c r="CJ167">
        <f t="shared" si="62"/>
        <v>0</v>
      </c>
      <c r="CK167">
        <f t="shared" si="62"/>
        <v>0</v>
      </c>
      <c r="CL167">
        <f t="shared" si="62"/>
        <v>0</v>
      </c>
      <c r="CM167">
        <f t="shared" si="62"/>
        <v>0</v>
      </c>
      <c r="CN167">
        <f t="shared" si="62"/>
        <v>0</v>
      </c>
      <c r="CO167">
        <f t="shared" si="62"/>
        <v>0</v>
      </c>
      <c r="CP167">
        <f t="shared" si="62"/>
        <v>0</v>
      </c>
      <c r="CQ167">
        <f t="shared" si="62"/>
        <v>0</v>
      </c>
      <c r="CR167">
        <f t="shared" si="62"/>
        <v>0</v>
      </c>
      <c r="CS167">
        <f t="shared" ref="CS167:DH167" si="63">CS18</f>
        <v>0</v>
      </c>
      <c r="CT167">
        <f t="shared" si="63"/>
        <v>0</v>
      </c>
      <c r="CU167">
        <f t="shared" si="63"/>
        <v>0</v>
      </c>
      <c r="CV167">
        <f t="shared" si="63"/>
        <v>0</v>
      </c>
      <c r="CW167">
        <f t="shared" si="63"/>
        <v>0</v>
      </c>
      <c r="CX167">
        <f t="shared" si="63"/>
        <v>0</v>
      </c>
      <c r="CY167">
        <f t="shared" si="63"/>
        <v>0</v>
      </c>
      <c r="CZ167">
        <f t="shared" si="63"/>
        <v>0</v>
      </c>
      <c r="DA167">
        <f t="shared" si="63"/>
        <v>0</v>
      </c>
      <c r="DB167">
        <f t="shared" si="63"/>
        <v>0</v>
      </c>
      <c r="DC167">
        <f t="shared" si="63"/>
        <v>0</v>
      </c>
      <c r="DD167">
        <f t="shared" si="63"/>
        <v>0</v>
      </c>
      <c r="DE167">
        <f t="shared" si="63"/>
        <v>293</v>
      </c>
      <c r="DF167" t="str">
        <f t="shared" si="63"/>
        <v>Fundación Cultural del Banco Central de Bolivia</v>
      </c>
      <c r="DG167">
        <f t="shared" si="63"/>
        <v>14168.27</v>
      </c>
      <c r="DH167">
        <f t="shared" si="63"/>
        <v>0</v>
      </c>
    </row>
    <row r="168" spans="1:112">
      <c r="A168">
        <f t="shared" ref="A168:AF168" si="64">A19</f>
        <v>212</v>
      </c>
      <c r="B168" t="str">
        <f t="shared" si="64"/>
        <v>Instituto Nacional de Reforma Agraria</v>
      </c>
      <c r="C168">
        <f t="shared" si="64"/>
        <v>0</v>
      </c>
      <c r="D168">
        <f t="shared" si="64"/>
        <v>664911.87</v>
      </c>
      <c r="E168">
        <f t="shared" si="64"/>
        <v>0</v>
      </c>
      <c r="F168">
        <f t="shared" si="64"/>
        <v>38340.36</v>
      </c>
      <c r="G168">
        <f t="shared" si="64"/>
        <v>0</v>
      </c>
      <c r="H168">
        <f t="shared" si="64"/>
        <v>0</v>
      </c>
      <c r="I168">
        <f t="shared" si="64"/>
        <v>0</v>
      </c>
      <c r="J168">
        <f t="shared" si="64"/>
        <v>0</v>
      </c>
      <c r="K168">
        <f t="shared" si="64"/>
        <v>0</v>
      </c>
      <c r="L168">
        <f t="shared" si="64"/>
        <v>0</v>
      </c>
      <c r="M168">
        <f t="shared" si="64"/>
        <v>0</v>
      </c>
      <c r="N168">
        <f t="shared" si="64"/>
        <v>0</v>
      </c>
      <c r="O168">
        <f t="shared" si="64"/>
        <v>0</v>
      </c>
      <c r="P168">
        <f t="shared" si="64"/>
        <v>0</v>
      </c>
      <c r="Q168">
        <f t="shared" si="64"/>
        <v>0</v>
      </c>
      <c r="R168">
        <f t="shared" si="64"/>
        <v>0</v>
      </c>
      <c r="S168">
        <f t="shared" si="64"/>
        <v>0</v>
      </c>
      <c r="T168">
        <f t="shared" si="64"/>
        <v>0</v>
      </c>
      <c r="U168">
        <f t="shared" si="64"/>
        <v>0</v>
      </c>
      <c r="V168">
        <f t="shared" si="64"/>
        <v>0</v>
      </c>
      <c r="W168">
        <f t="shared" si="64"/>
        <v>0</v>
      </c>
      <c r="X168">
        <f t="shared" si="64"/>
        <v>0</v>
      </c>
      <c r="Y168">
        <f t="shared" si="64"/>
        <v>0</v>
      </c>
      <c r="Z168">
        <f t="shared" si="64"/>
        <v>0</v>
      </c>
      <c r="AA168">
        <f t="shared" si="64"/>
        <v>0</v>
      </c>
      <c r="AB168">
        <f t="shared" si="64"/>
        <v>0</v>
      </c>
      <c r="AC168">
        <f t="shared" si="64"/>
        <v>0</v>
      </c>
      <c r="AD168">
        <f t="shared" si="64"/>
        <v>0</v>
      </c>
      <c r="AE168">
        <f t="shared" si="64"/>
        <v>0</v>
      </c>
      <c r="AF168">
        <f t="shared" si="64"/>
        <v>0</v>
      </c>
      <c r="AG168">
        <f t="shared" ref="AG168:BL168" si="65">AG19</f>
        <v>0</v>
      </c>
      <c r="AH168">
        <f t="shared" si="65"/>
        <v>0</v>
      </c>
      <c r="AI168">
        <f t="shared" si="65"/>
        <v>0</v>
      </c>
      <c r="AJ168">
        <f t="shared" si="65"/>
        <v>0</v>
      </c>
      <c r="AK168">
        <f t="shared" si="65"/>
        <v>0</v>
      </c>
      <c r="AL168">
        <f t="shared" si="65"/>
        <v>0</v>
      </c>
      <c r="AM168">
        <f t="shared" si="65"/>
        <v>0</v>
      </c>
      <c r="AN168">
        <f t="shared" si="65"/>
        <v>0</v>
      </c>
      <c r="AO168">
        <f t="shared" si="65"/>
        <v>0</v>
      </c>
      <c r="AP168">
        <f t="shared" si="65"/>
        <v>0</v>
      </c>
      <c r="AQ168">
        <f t="shared" si="65"/>
        <v>0</v>
      </c>
      <c r="AR168">
        <f t="shared" si="65"/>
        <v>0</v>
      </c>
      <c r="AS168">
        <f t="shared" si="65"/>
        <v>0</v>
      </c>
      <c r="AT168">
        <f t="shared" si="65"/>
        <v>0</v>
      </c>
      <c r="AU168">
        <f t="shared" si="65"/>
        <v>0</v>
      </c>
      <c r="AV168">
        <f t="shared" si="65"/>
        <v>0</v>
      </c>
      <c r="AW168">
        <f t="shared" si="65"/>
        <v>0</v>
      </c>
      <c r="AX168">
        <f t="shared" si="65"/>
        <v>0</v>
      </c>
      <c r="AY168">
        <f t="shared" si="65"/>
        <v>0</v>
      </c>
      <c r="AZ168">
        <f t="shared" si="65"/>
        <v>0</v>
      </c>
      <c r="BA168">
        <f t="shared" si="65"/>
        <v>0</v>
      </c>
      <c r="BB168">
        <f t="shared" si="65"/>
        <v>0</v>
      </c>
      <c r="BC168">
        <f t="shared" si="65"/>
        <v>576</v>
      </c>
      <c r="BD168" t="str">
        <f t="shared" si="65"/>
        <v>Empresa Pública Nacional Estratégica Cartones de Bolivia</v>
      </c>
      <c r="BE168">
        <f t="shared" si="65"/>
        <v>6322900.9699999997</v>
      </c>
      <c r="BF168">
        <f t="shared" si="65"/>
        <v>0</v>
      </c>
      <c r="BG168">
        <f t="shared" si="65"/>
        <v>0</v>
      </c>
      <c r="BH168">
        <f t="shared" si="65"/>
        <v>0</v>
      </c>
      <c r="BI168">
        <f t="shared" si="65"/>
        <v>0</v>
      </c>
      <c r="BJ168">
        <f t="shared" si="65"/>
        <v>0</v>
      </c>
      <c r="BK168">
        <f t="shared" si="65"/>
        <v>0</v>
      </c>
      <c r="BL168">
        <f t="shared" si="65"/>
        <v>0</v>
      </c>
      <c r="BM168">
        <f t="shared" ref="BM168:CR168" si="66">BM19</f>
        <v>0</v>
      </c>
      <c r="BN168">
        <f t="shared" si="66"/>
        <v>0</v>
      </c>
      <c r="BO168">
        <f t="shared" si="66"/>
        <v>0</v>
      </c>
      <c r="BP168">
        <f t="shared" si="66"/>
        <v>0</v>
      </c>
      <c r="BQ168">
        <f t="shared" si="66"/>
        <v>0</v>
      </c>
      <c r="BR168">
        <f t="shared" si="66"/>
        <v>0</v>
      </c>
      <c r="BS168">
        <f t="shared" si="66"/>
        <v>0</v>
      </c>
      <c r="BT168">
        <f t="shared" si="66"/>
        <v>0</v>
      </c>
      <c r="BU168">
        <f t="shared" si="66"/>
        <v>0</v>
      </c>
      <c r="BV168">
        <f t="shared" si="66"/>
        <v>0</v>
      </c>
      <c r="BW168">
        <f t="shared" si="66"/>
        <v>0</v>
      </c>
      <c r="BX168">
        <f t="shared" si="66"/>
        <v>0</v>
      </c>
      <c r="BY168">
        <f t="shared" si="66"/>
        <v>0</v>
      </c>
      <c r="BZ168">
        <f t="shared" si="66"/>
        <v>0</v>
      </c>
      <c r="CA168">
        <f t="shared" si="66"/>
        <v>0</v>
      </c>
      <c r="CB168">
        <f t="shared" si="66"/>
        <v>0</v>
      </c>
      <c r="CC168">
        <f t="shared" si="66"/>
        <v>0</v>
      </c>
      <c r="CD168">
        <f t="shared" si="66"/>
        <v>0</v>
      </c>
      <c r="CE168">
        <f t="shared" si="66"/>
        <v>0</v>
      </c>
      <c r="CF168">
        <f t="shared" si="66"/>
        <v>0</v>
      </c>
      <c r="CG168">
        <f t="shared" si="66"/>
        <v>0</v>
      </c>
      <c r="CH168">
        <f t="shared" si="66"/>
        <v>0</v>
      </c>
      <c r="CI168">
        <f t="shared" si="66"/>
        <v>0</v>
      </c>
      <c r="CJ168">
        <f t="shared" si="66"/>
        <v>0</v>
      </c>
      <c r="CK168">
        <f t="shared" si="66"/>
        <v>0</v>
      </c>
      <c r="CL168">
        <f t="shared" si="66"/>
        <v>0</v>
      </c>
      <c r="CM168">
        <f t="shared" si="66"/>
        <v>0</v>
      </c>
      <c r="CN168">
        <f t="shared" si="66"/>
        <v>0</v>
      </c>
      <c r="CO168">
        <f t="shared" si="66"/>
        <v>0</v>
      </c>
      <c r="CP168">
        <f t="shared" si="66"/>
        <v>0</v>
      </c>
      <c r="CQ168">
        <f t="shared" si="66"/>
        <v>0</v>
      </c>
      <c r="CR168">
        <f t="shared" si="66"/>
        <v>0</v>
      </c>
      <c r="CS168">
        <f t="shared" ref="CS168:DH168" si="67">CS19</f>
        <v>0</v>
      </c>
      <c r="CT168">
        <f t="shared" si="67"/>
        <v>0</v>
      </c>
      <c r="CU168">
        <f t="shared" si="67"/>
        <v>0</v>
      </c>
      <c r="CV168">
        <f t="shared" si="67"/>
        <v>0</v>
      </c>
      <c r="CW168">
        <f t="shared" si="67"/>
        <v>0</v>
      </c>
      <c r="CX168">
        <f t="shared" si="67"/>
        <v>0</v>
      </c>
      <c r="CY168">
        <f t="shared" si="67"/>
        <v>0</v>
      </c>
      <c r="CZ168">
        <f t="shared" si="67"/>
        <v>0</v>
      </c>
      <c r="DA168">
        <f t="shared" si="67"/>
        <v>0</v>
      </c>
      <c r="DB168">
        <f t="shared" si="67"/>
        <v>0</v>
      </c>
      <c r="DC168">
        <f t="shared" si="67"/>
        <v>0</v>
      </c>
      <c r="DD168">
        <f t="shared" si="67"/>
        <v>0</v>
      </c>
      <c r="DE168">
        <f t="shared" si="67"/>
        <v>586</v>
      </c>
      <c r="DF168" t="str">
        <f t="shared" si="67"/>
        <v>Empresa Azucarera San Buenaventura</v>
      </c>
      <c r="DG168">
        <f t="shared" si="67"/>
        <v>20678348.420000002</v>
      </c>
      <c r="DH168">
        <f t="shared" si="67"/>
        <v>0</v>
      </c>
    </row>
    <row r="169" spans="1:112">
      <c r="A169">
        <f t="shared" ref="A169:AF169" si="68">A20</f>
        <v>287</v>
      </c>
      <c r="B169" t="str">
        <f t="shared" si="68"/>
        <v>Fondo Nacional de Inversión Productiva y Social</v>
      </c>
      <c r="C169">
        <f t="shared" si="68"/>
        <v>0</v>
      </c>
      <c r="D169">
        <f t="shared" si="68"/>
        <v>0</v>
      </c>
      <c r="E169">
        <f t="shared" si="68"/>
        <v>0</v>
      </c>
      <c r="F169">
        <f t="shared" si="68"/>
        <v>1532348.64</v>
      </c>
      <c r="G169">
        <f t="shared" si="68"/>
        <v>0</v>
      </c>
      <c r="H169">
        <f t="shared" si="68"/>
        <v>0</v>
      </c>
      <c r="I169">
        <f t="shared" si="68"/>
        <v>0</v>
      </c>
      <c r="J169">
        <f t="shared" si="68"/>
        <v>0</v>
      </c>
      <c r="K169">
        <f t="shared" si="68"/>
        <v>0</v>
      </c>
      <c r="L169">
        <f t="shared" si="68"/>
        <v>0</v>
      </c>
      <c r="M169">
        <f t="shared" si="68"/>
        <v>0</v>
      </c>
      <c r="N169">
        <f t="shared" si="68"/>
        <v>0</v>
      </c>
      <c r="O169">
        <f t="shared" si="68"/>
        <v>0</v>
      </c>
      <c r="P169">
        <f t="shared" si="68"/>
        <v>0</v>
      </c>
      <c r="Q169">
        <f t="shared" si="68"/>
        <v>0</v>
      </c>
      <c r="R169">
        <f t="shared" si="68"/>
        <v>0</v>
      </c>
      <c r="S169">
        <f t="shared" si="68"/>
        <v>0</v>
      </c>
      <c r="T169">
        <f t="shared" si="68"/>
        <v>0</v>
      </c>
      <c r="U169">
        <f t="shared" si="68"/>
        <v>0</v>
      </c>
      <c r="V169">
        <f t="shared" si="68"/>
        <v>0</v>
      </c>
      <c r="W169">
        <f t="shared" si="68"/>
        <v>0</v>
      </c>
      <c r="X169">
        <f t="shared" si="68"/>
        <v>0</v>
      </c>
      <c r="Y169">
        <f t="shared" si="68"/>
        <v>0</v>
      </c>
      <c r="Z169">
        <f t="shared" si="68"/>
        <v>0</v>
      </c>
      <c r="AA169">
        <f t="shared" si="68"/>
        <v>0</v>
      </c>
      <c r="AB169">
        <f t="shared" si="68"/>
        <v>0</v>
      </c>
      <c r="AC169">
        <f t="shared" si="68"/>
        <v>0</v>
      </c>
      <c r="AD169">
        <f t="shared" si="68"/>
        <v>0</v>
      </c>
      <c r="AE169">
        <f t="shared" si="68"/>
        <v>0</v>
      </c>
      <c r="AF169">
        <f t="shared" si="68"/>
        <v>0</v>
      </c>
      <c r="AG169">
        <f t="shared" ref="AG169:BL169" si="69">AG20</f>
        <v>0</v>
      </c>
      <c r="AH169">
        <f t="shared" si="69"/>
        <v>0</v>
      </c>
      <c r="AI169">
        <f t="shared" si="69"/>
        <v>0</v>
      </c>
      <c r="AJ169">
        <f t="shared" si="69"/>
        <v>0</v>
      </c>
      <c r="AK169">
        <f t="shared" si="69"/>
        <v>0</v>
      </c>
      <c r="AL169">
        <f t="shared" si="69"/>
        <v>0</v>
      </c>
      <c r="AM169">
        <f t="shared" si="69"/>
        <v>0</v>
      </c>
      <c r="AN169">
        <f t="shared" si="69"/>
        <v>0</v>
      </c>
      <c r="AO169">
        <f t="shared" si="69"/>
        <v>0</v>
      </c>
      <c r="AP169">
        <f t="shared" si="69"/>
        <v>0</v>
      </c>
      <c r="AQ169">
        <f t="shared" si="69"/>
        <v>0</v>
      </c>
      <c r="AR169">
        <f t="shared" si="69"/>
        <v>0</v>
      </c>
      <c r="AS169">
        <f t="shared" si="69"/>
        <v>0</v>
      </c>
      <c r="AT169">
        <f t="shared" si="69"/>
        <v>0</v>
      </c>
      <c r="AU169">
        <f t="shared" si="69"/>
        <v>0</v>
      </c>
      <c r="AV169">
        <f t="shared" si="69"/>
        <v>0</v>
      </c>
      <c r="AW169">
        <f t="shared" si="69"/>
        <v>0</v>
      </c>
      <c r="AX169">
        <f t="shared" si="69"/>
        <v>0</v>
      </c>
      <c r="AY169">
        <f t="shared" si="69"/>
        <v>0</v>
      </c>
      <c r="AZ169">
        <f t="shared" si="69"/>
        <v>0</v>
      </c>
      <c r="BA169">
        <f t="shared" si="69"/>
        <v>0</v>
      </c>
      <c r="BB169">
        <f t="shared" si="69"/>
        <v>0</v>
      </c>
      <c r="BC169" t="str">
        <f t="shared" si="69"/>
        <v>99 - 01</v>
      </c>
      <c r="BD169" t="str">
        <f t="shared" si="69"/>
        <v>Dirección General de Programación y Operaciones del Tesoro</v>
      </c>
      <c r="BE169">
        <f t="shared" si="69"/>
        <v>0</v>
      </c>
      <c r="BF169">
        <f t="shared" si="69"/>
        <v>0</v>
      </c>
      <c r="BG169">
        <f t="shared" si="69"/>
        <v>3389.16</v>
      </c>
      <c r="BH169">
        <f t="shared" si="69"/>
        <v>0</v>
      </c>
      <c r="BI169">
        <f t="shared" si="69"/>
        <v>0</v>
      </c>
      <c r="BJ169">
        <f t="shared" si="69"/>
        <v>0</v>
      </c>
      <c r="BK169">
        <f t="shared" si="69"/>
        <v>0</v>
      </c>
      <c r="BL169">
        <f t="shared" si="69"/>
        <v>0</v>
      </c>
      <c r="BM169">
        <f t="shared" ref="BM169:CR169" si="70">BM20</f>
        <v>0</v>
      </c>
      <c r="BN169">
        <f t="shared" si="70"/>
        <v>0</v>
      </c>
      <c r="BO169">
        <f t="shared" si="70"/>
        <v>0</v>
      </c>
      <c r="BP169">
        <f t="shared" si="70"/>
        <v>0</v>
      </c>
      <c r="BQ169">
        <f t="shared" si="70"/>
        <v>0</v>
      </c>
      <c r="BR169">
        <f t="shared" si="70"/>
        <v>0</v>
      </c>
      <c r="BS169">
        <f t="shared" si="70"/>
        <v>0</v>
      </c>
      <c r="BT169">
        <f t="shared" si="70"/>
        <v>0</v>
      </c>
      <c r="BU169">
        <f t="shared" si="70"/>
        <v>0</v>
      </c>
      <c r="BV169">
        <f t="shared" si="70"/>
        <v>0</v>
      </c>
      <c r="BW169">
        <f t="shared" si="70"/>
        <v>0</v>
      </c>
      <c r="BX169">
        <f t="shared" si="70"/>
        <v>0</v>
      </c>
      <c r="BY169">
        <f t="shared" si="70"/>
        <v>0</v>
      </c>
      <c r="BZ169">
        <f t="shared" si="70"/>
        <v>0</v>
      </c>
      <c r="CA169">
        <f t="shared" si="70"/>
        <v>0</v>
      </c>
      <c r="CB169">
        <f t="shared" si="70"/>
        <v>0</v>
      </c>
      <c r="CC169">
        <f t="shared" si="70"/>
        <v>0</v>
      </c>
      <c r="CD169">
        <f t="shared" si="70"/>
        <v>0</v>
      </c>
      <c r="CE169">
        <f t="shared" si="70"/>
        <v>0</v>
      </c>
      <c r="CF169">
        <f t="shared" si="70"/>
        <v>0</v>
      </c>
      <c r="CG169">
        <f t="shared" si="70"/>
        <v>0</v>
      </c>
      <c r="CH169">
        <f t="shared" si="70"/>
        <v>0</v>
      </c>
      <c r="CI169">
        <f t="shared" si="70"/>
        <v>0</v>
      </c>
      <c r="CJ169">
        <f t="shared" si="70"/>
        <v>0</v>
      </c>
      <c r="CK169">
        <f t="shared" si="70"/>
        <v>0</v>
      </c>
      <c r="CL169">
        <f t="shared" si="70"/>
        <v>0</v>
      </c>
      <c r="CM169">
        <f t="shared" si="70"/>
        <v>0</v>
      </c>
      <c r="CN169">
        <f t="shared" si="70"/>
        <v>0</v>
      </c>
      <c r="CO169">
        <f t="shared" si="70"/>
        <v>0</v>
      </c>
      <c r="CP169">
        <f t="shared" si="70"/>
        <v>0</v>
      </c>
      <c r="CQ169">
        <f t="shared" si="70"/>
        <v>0</v>
      </c>
      <c r="CR169">
        <f t="shared" si="70"/>
        <v>0</v>
      </c>
      <c r="CS169">
        <f t="shared" ref="CS169:DH169" si="71">CS20</f>
        <v>0</v>
      </c>
      <c r="CT169">
        <f t="shared" si="71"/>
        <v>0</v>
      </c>
      <c r="CU169">
        <f t="shared" si="71"/>
        <v>0</v>
      </c>
      <c r="CV169">
        <f t="shared" si="71"/>
        <v>0</v>
      </c>
      <c r="CW169">
        <f t="shared" si="71"/>
        <v>0</v>
      </c>
      <c r="CX169">
        <f t="shared" si="71"/>
        <v>0</v>
      </c>
      <c r="CY169">
        <f t="shared" si="71"/>
        <v>0</v>
      </c>
      <c r="CZ169">
        <f t="shared" si="71"/>
        <v>0</v>
      </c>
      <c r="DA169">
        <f t="shared" si="71"/>
        <v>0</v>
      </c>
      <c r="DB169">
        <f t="shared" si="71"/>
        <v>0</v>
      </c>
      <c r="DC169">
        <f t="shared" si="71"/>
        <v>0</v>
      </c>
      <c r="DD169">
        <f t="shared" si="71"/>
        <v>0</v>
      </c>
      <c r="DE169">
        <f t="shared" si="71"/>
        <v>683</v>
      </c>
      <c r="DF169" t="str">
        <f t="shared" si="71"/>
        <v>Procuraduria General del Estado</v>
      </c>
      <c r="DG169">
        <f t="shared" si="71"/>
        <v>4962</v>
      </c>
      <c r="DH169">
        <f t="shared" si="71"/>
        <v>0</v>
      </c>
    </row>
    <row r="170" spans="1:112">
      <c r="A170">
        <f t="shared" ref="A170:AF170" si="72">A21</f>
        <v>291</v>
      </c>
      <c r="B170" t="str">
        <f t="shared" si="72"/>
        <v>Administradora Boliviana de Carreteras</v>
      </c>
      <c r="C170">
        <f t="shared" si="72"/>
        <v>377.65999999999997</v>
      </c>
      <c r="D170">
        <f t="shared" si="72"/>
        <v>84325.94</v>
      </c>
      <c r="E170">
        <f t="shared" si="72"/>
        <v>180</v>
      </c>
      <c r="F170">
        <f t="shared" si="72"/>
        <v>3527740.78</v>
      </c>
      <c r="G170">
        <f t="shared" si="72"/>
        <v>0</v>
      </c>
      <c r="H170">
        <f t="shared" si="72"/>
        <v>0</v>
      </c>
      <c r="I170">
        <f t="shared" si="72"/>
        <v>0</v>
      </c>
      <c r="J170">
        <f t="shared" si="72"/>
        <v>0</v>
      </c>
      <c r="K170">
        <f t="shared" si="72"/>
        <v>0</v>
      </c>
      <c r="L170">
        <f t="shared" si="72"/>
        <v>0</v>
      </c>
      <c r="M170">
        <f t="shared" si="72"/>
        <v>0</v>
      </c>
      <c r="N170">
        <f t="shared" si="72"/>
        <v>0</v>
      </c>
      <c r="O170">
        <f t="shared" si="72"/>
        <v>0</v>
      </c>
      <c r="P170">
        <f t="shared" si="72"/>
        <v>0</v>
      </c>
      <c r="Q170">
        <f t="shared" si="72"/>
        <v>0</v>
      </c>
      <c r="R170">
        <f t="shared" si="72"/>
        <v>0</v>
      </c>
      <c r="S170">
        <f t="shared" si="72"/>
        <v>0</v>
      </c>
      <c r="T170">
        <f t="shared" si="72"/>
        <v>0</v>
      </c>
      <c r="U170">
        <f t="shared" si="72"/>
        <v>0</v>
      </c>
      <c r="V170">
        <f t="shared" si="72"/>
        <v>0</v>
      </c>
      <c r="W170">
        <f t="shared" si="72"/>
        <v>0</v>
      </c>
      <c r="X170">
        <f t="shared" si="72"/>
        <v>0</v>
      </c>
      <c r="Y170">
        <f t="shared" si="72"/>
        <v>0</v>
      </c>
      <c r="Z170">
        <f t="shared" si="72"/>
        <v>0</v>
      </c>
      <c r="AA170">
        <f t="shared" si="72"/>
        <v>0</v>
      </c>
      <c r="AB170">
        <f t="shared" si="72"/>
        <v>0</v>
      </c>
      <c r="AC170">
        <f t="shared" si="72"/>
        <v>0</v>
      </c>
      <c r="AD170">
        <f t="shared" si="72"/>
        <v>0</v>
      </c>
      <c r="AE170">
        <f t="shared" si="72"/>
        <v>0</v>
      </c>
      <c r="AF170">
        <f t="shared" si="72"/>
        <v>0</v>
      </c>
      <c r="AG170">
        <f t="shared" ref="AG170:BL170" si="73">AG21</f>
        <v>0</v>
      </c>
      <c r="AH170">
        <f t="shared" si="73"/>
        <v>0</v>
      </c>
      <c r="AI170">
        <f t="shared" si="73"/>
        <v>0</v>
      </c>
      <c r="AJ170">
        <f t="shared" si="73"/>
        <v>0</v>
      </c>
      <c r="AK170">
        <f t="shared" si="73"/>
        <v>0</v>
      </c>
      <c r="AL170">
        <f t="shared" si="73"/>
        <v>0</v>
      </c>
      <c r="AM170">
        <f t="shared" si="73"/>
        <v>0</v>
      </c>
      <c r="AN170">
        <f t="shared" si="73"/>
        <v>0</v>
      </c>
      <c r="AO170">
        <f t="shared" si="73"/>
        <v>0</v>
      </c>
      <c r="AP170">
        <f t="shared" si="73"/>
        <v>0</v>
      </c>
      <c r="AQ170">
        <f t="shared" si="73"/>
        <v>0</v>
      </c>
      <c r="AR170">
        <f t="shared" si="73"/>
        <v>0</v>
      </c>
      <c r="AS170">
        <f t="shared" si="73"/>
        <v>0</v>
      </c>
      <c r="AT170">
        <f t="shared" si="73"/>
        <v>0</v>
      </c>
      <c r="AU170">
        <f t="shared" si="73"/>
        <v>0</v>
      </c>
      <c r="AV170">
        <f t="shared" si="73"/>
        <v>0</v>
      </c>
      <c r="AW170">
        <f t="shared" si="73"/>
        <v>0</v>
      </c>
      <c r="AX170">
        <f t="shared" si="73"/>
        <v>0</v>
      </c>
      <c r="AY170">
        <f t="shared" si="73"/>
        <v>0</v>
      </c>
      <c r="AZ170">
        <f t="shared" si="73"/>
        <v>0</v>
      </c>
      <c r="BA170">
        <f t="shared" si="73"/>
        <v>0</v>
      </c>
      <c r="BB170">
        <f t="shared" si="73"/>
        <v>0</v>
      </c>
      <c r="BC170">
        <f t="shared" si="73"/>
        <v>0</v>
      </c>
      <c r="BD170">
        <f t="shared" si="73"/>
        <v>0</v>
      </c>
      <c r="BE170">
        <f t="shared" si="73"/>
        <v>0</v>
      </c>
      <c r="BF170">
        <f t="shared" si="73"/>
        <v>0</v>
      </c>
      <c r="BG170">
        <f t="shared" si="73"/>
        <v>0</v>
      </c>
      <c r="BH170">
        <f t="shared" si="73"/>
        <v>0</v>
      </c>
      <c r="BI170">
        <f t="shared" si="73"/>
        <v>0</v>
      </c>
      <c r="BJ170">
        <f t="shared" si="73"/>
        <v>0</v>
      </c>
      <c r="BK170">
        <f t="shared" si="73"/>
        <v>0</v>
      </c>
      <c r="BL170">
        <f t="shared" si="73"/>
        <v>0</v>
      </c>
      <c r="BM170">
        <f t="shared" ref="BM170:CR170" si="74">BM21</f>
        <v>0</v>
      </c>
      <c r="BN170">
        <f t="shared" si="74"/>
        <v>0</v>
      </c>
      <c r="BO170">
        <f t="shared" si="74"/>
        <v>0</v>
      </c>
      <c r="BP170">
        <f t="shared" si="74"/>
        <v>0</v>
      </c>
      <c r="BQ170">
        <f t="shared" si="74"/>
        <v>0</v>
      </c>
      <c r="BR170">
        <f t="shared" si="74"/>
        <v>0</v>
      </c>
      <c r="BS170">
        <f t="shared" si="74"/>
        <v>0</v>
      </c>
      <c r="BT170">
        <f t="shared" si="74"/>
        <v>0</v>
      </c>
      <c r="BU170">
        <f t="shared" si="74"/>
        <v>0</v>
      </c>
      <c r="BV170">
        <f t="shared" si="74"/>
        <v>0</v>
      </c>
      <c r="BW170">
        <f t="shared" si="74"/>
        <v>0</v>
      </c>
      <c r="BX170">
        <f t="shared" si="74"/>
        <v>0</v>
      </c>
      <c r="BY170">
        <f t="shared" si="74"/>
        <v>0</v>
      </c>
      <c r="BZ170">
        <f t="shared" si="74"/>
        <v>0</v>
      </c>
      <c r="CA170">
        <f t="shared" si="74"/>
        <v>0</v>
      </c>
      <c r="CB170">
        <f t="shared" si="74"/>
        <v>0</v>
      </c>
      <c r="CC170">
        <f t="shared" si="74"/>
        <v>0</v>
      </c>
      <c r="CD170">
        <f t="shared" si="74"/>
        <v>0</v>
      </c>
      <c r="CE170">
        <f t="shared" si="74"/>
        <v>0</v>
      </c>
      <c r="CF170">
        <f t="shared" si="74"/>
        <v>0</v>
      </c>
      <c r="CG170">
        <f t="shared" si="74"/>
        <v>0</v>
      </c>
      <c r="CH170">
        <f t="shared" si="74"/>
        <v>0</v>
      </c>
      <c r="CI170">
        <f t="shared" si="74"/>
        <v>0</v>
      </c>
      <c r="CJ170">
        <f t="shared" si="74"/>
        <v>0</v>
      </c>
      <c r="CK170">
        <f t="shared" si="74"/>
        <v>0</v>
      </c>
      <c r="CL170">
        <f t="shared" si="74"/>
        <v>0</v>
      </c>
      <c r="CM170">
        <f t="shared" si="74"/>
        <v>0</v>
      </c>
      <c r="CN170">
        <f t="shared" si="74"/>
        <v>0</v>
      </c>
      <c r="CO170">
        <f t="shared" si="74"/>
        <v>0</v>
      </c>
      <c r="CP170">
        <f t="shared" si="74"/>
        <v>0</v>
      </c>
      <c r="CQ170">
        <f t="shared" si="74"/>
        <v>0</v>
      </c>
      <c r="CR170">
        <f t="shared" si="74"/>
        <v>0</v>
      </c>
      <c r="CS170">
        <f t="shared" ref="CS170:DH170" si="75">CS21</f>
        <v>0</v>
      </c>
      <c r="CT170">
        <f t="shared" si="75"/>
        <v>0</v>
      </c>
      <c r="CU170">
        <f t="shared" si="75"/>
        <v>0</v>
      </c>
      <c r="CV170">
        <f t="shared" si="75"/>
        <v>0</v>
      </c>
      <c r="CW170">
        <f t="shared" si="75"/>
        <v>0</v>
      </c>
      <c r="CX170">
        <f t="shared" si="75"/>
        <v>0</v>
      </c>
      <c r="CY170">
        <f t="shared" si="75"/>
        <v>0</v>
      </c>
      <c r="CZ170">
        <f t="shared" si="75"/>
        <v>0</v>
      </c>
      <c r="DA170">
        <f t="shared" si="75"/>
        <v>0</v>
      </c>
      <c r="DB170">
        <f t="shared" si="75"/>
        <v>0</v>
      </c>
      <c r="DC170">
        <f t="shared" si="75"/>
        <v>0</v>
      </c>
      <c r="DD170">
        <f t="shared" si="75"/>
        <v>0</v>
      </c>
      <c r="DE170">
        <f t="shared" si="75"/>
        <v>295</v>
      </c>
      <c r="DF170" t="str">
        <f t="shared" si="75"/>
        <v>Univ. Indígena Bol. Comun. Intercult Prod. Casimiro Huanca</v>
      </c>
      <c r="DG170">
        <f t="shared" si="75"/>
        <v>480</v>
      </c>
      <c r="DH170">
        <f t="shared" si="75"/>
        <v>0</v>
      </c>
    </row>
    <row r="171" spans="1:112">
      <c r="A171">
        <f t="shared" ref="A171:AF171" si="76">A22</f>
        <v>340</v>
      </c>
      <c r="B171" t="str">
        <f t="shared" si="76"/>
        <v>Servicio General de Identificación Personal</v>
      </c>
      <c r="C171">
        <f t="shared" si="76"/>
        <v>0</v>
      </c>
      <c r="D171">
        <f t="shared" si="76"/>
        <v>0</v>
      </c>
      <c r="E171">
        <f t="shared" si="76"/>
        <v>480</v>
      </c>
      <c r="F171">
        <f t="shared" si="76"/>
        <v>505534.67</v>
      </c>
      <c r="G171">
        <f t="shared" si="76"/>
        <v>0</v>
      </c>
      <c r="H171">
        <f t="shared" si="76"/>
        <v>0</v>
      </c>
      <c r="I171">
        <f t="shared" si="76"/>
        <v>0</v>
      </c>
      <c r="J171">
        <f t="shared" si="76"/>
        <v>0</v>
      </c>
      <c r="K171">
        <f t="shared" si="76"/>
        <v>0</v>
      </c>
      <c r="L171">
        <f t="shared" si="76"/>
        <v>0</v>
      </c>
      <c r="M171">
        <f t="shared" si="76"/>
        <v>0</v>
      </c>
      <c r="N171">
        <f t="shared" si="76"/>
        <v>0</v>
      </c>
      <c r="O171">
        <f t="shared" si="76"/>
        <v>0</v>
      </c>
      <c r="P171">
        <f t="shared" si="76"/>
        <v>0</v>
      </c>
      <c r="Q171">
        <f t="shared" si="76"/>
        <v>0</v>
      </c>
      <c r="R171">
        <f t="shared" si="76"/>
        <v>0</v>
      </c>
      <c r="S171">
        <f t="shared" si="76"/>
        <v>0</v>
      </c>
      <c r="T171">
        <f t="shared" si="76"/>
        <v>0</v>
      </c>
      <c r="U171">
        <f t="shared" si="76"/>
        <v>0</v>
      </c>
      <c r="V171">
        <f t="shared" si="76"/>
        <v>0</v>
      </c>
      <c r="W171">
        <f t="shared" si="76"/>
        <v>0</v>
      </c>
      <c r="X171">
        <f t="shared" si="76"/>
        <v>0</v>
      </c>
      <c r="Y171">
        <f t="shared" si="76"/>
        <v>0</v>
      </c>
      <c r="Z171">
        <f t="shared" si="76"/>
        <v>0</v>
      </c>
      <c r="AA171">
        <f t="shared" si="76"/>
        <v>0</v>
      </c>
      <c r="AB171">
        <f t="shared" si="76"/>
        <v>0</v>
      </c>
      <c r="AC171">
        <f t="shared" si="76"/>
        <v>0</v>
      </c>
      <c r="AD171">
        <f t="shared" si="76"/>
        <v>0</v>
      </c>
      <c r="AE171">
        <f t="shared" si="76"/>
        <v>0</v>
      </c>
      <c r="AF171">
        <f t="shared" si="76"/>
        <v>0</v>
      </c>
      <c r="AG171">
        <f t="shared" ref="AG171:BL171" si="77">AG22</f>
        <v>0</v>
      </c>
      <c r="AH171">
        <f t="shared" si="77"/>
        <v>0</v>
      </c>
      <c r="AI171">
        <f t="shared" si="77"/>
        <v>0</v>
      </c>
      <c r="AJ171">
        <f t="shared" si="77"/>
        <v>0</v>
      </c>
      <c r="AK171">
        <f t="shared" si="77"/>
        <v>0</v>
      </c>
      <c r="AL171">
        <f t="shared" si="77"/>
        <v>0</v>
      </c>
      <c r="AM171">
        <f t="shared" si="77"/>
        <v>0</v>
      </c>
      <c r="AN171">
        <f t="shared" si="77"/>
        <v>0</v>
      </c>
      <c r="AO171">
        <f t="shared" si="77"/>
        <v>0</v>
      </c>
      <c r="AP171">
        <f t="shared" si="77"/>
        <v>0</v>
      </c>
      <c r="AQ171">
        <f t="shared" si="77"/>
        <v>0</v>
      </c>
      <c r="AR171">
        <f t="shared" si="77"/>
        <v>0</v>
      </c>
      <c r="AS171">
        <f t="shared" si="77"/>
        <v>0</v>
      </c>
      <c r="AT171">
        <f t="shared" si="77"/>
        <v>0</v>
      </c>
      <c r="AU171">
        <f t="shared" si="77"/>
        <v>0</v>
      </c>
      <c r="AV171">
        <f t="shared" si="77"/>
        <v>0</v>
      </c>
      <c r="AW171">
        <f t="shared" si="77"/>
        <v>0</v>
      </c>
      <c r="AX171">
        <f t="shared" si="77"/>
        <v>0</v>
      </c>
      <c r="AY171">
        <f t="shared" si="77"/>
        <v>0</v>
      </c>
      <c r="AZ171">
        <f t="shared" si="77"/>
        <v>0</v>
      </c>
      <c r="BA171">
        <f t="shared" si="77"/>
        <v>0</v>
      </c>
      <c r="BB171">
        <f t="shared" si="77"/>
        <v>0</v>
      </c>
      <c r="BC171">
        <f t="shared" si="77"/>
        <v>0</v>
      </c>
      <c r="BD171">
        <f t="shared" si="77"/>
        <v>0</v>
      </c>
      <c r="BE171">
        <f t="shared" si="77"/>
        <v>0</v>
      </c>
      <c r="BF171">
        <f t="shared" si="77"/>
        <v>0</v>
      </c>
      <c r="BG171">
        <f t="shared" si="77"/>
        <v>0</v>
      </c>
      <c r="BH171">
        <f t="shared" si="77"/>
        <v>0</v>
      </c>
      <c r="BI171">
        <f t="shared" si="77"/>
        <v>0</v>
      </c>
      <c r="BJ171">
        <f t="shared" si="77"/>
        <v>0</v>
      </c>
      <c r="BK171">
        <f t="shared" si="77"/>
        <v>0</v>
      </c>
      <c r="BL171">
        <f t="shared" si="77"/>
        <v>0</v>
      </c>
      <c r="BM171">
        <f t="shared" ref="BM171:CR171" si="78">BM22</f>
        <v>0</v>
      </c>
      <c r="BN171">
        <f t="shared" si="78"/>
        <v>0</v>
      </c>
      <c r="BO171">
        <f t="shared" si="78"/>
        <v>0</v>
      </c>
      <c r="BP171">
        <f t="shared" si="78"/>
        <v>0</v>
      </c>
      <c r="BQ171">
        <f t="shared" si="78"/>
        <v>0</v>
      </c>
      <c r="BR171">
        <f t="shared" si="78"/>
        <v>0</v>
      </c>
      <c r="BS171">
        <f t="shared" si="78"/>
        <v>0</v>
      </c>
      <c r="BT171">
        <f t="shared" si="78"/>
        <v>0</v>
      </c>
      <c r="BU171">
        <f t="shared" si="78"/>
        <v>0</v>
      </c>
      <c r="BV171">
        <f t="shared" si="78"/>
        <v>0</v>
      </c>
      <c r="BW171">
        <f t="shared" si="78"/>
        <v>0</v>
      </c>
      <c r="BX171">
        <f t="shared" si="78"/>
        <v>0</v>
      </c>
      <c r="BY171">
        <f t="shared" si="78"/>
        <v>0</v>
      </c>
      <c r="BZ171">
        <f t="shared" si="78"/>
        <v>0</v>
      </c>
      <c r="CA171">
        <f t="shared" si="78"/>
        <v>0</v>
      </c>
      <c r="CB171">
        <f t="shared" si="78"/>
        <v>0</v>
      </c>
      <c r="CC171">
        <f t="shared" si="78"/>
        <v>0</v>
      </c>
      <c r="CD171">
        <f t="shared" si="78"/>
        <v>0</v>
      </c>
      <c r="CE171">
        <f t="shared" si="78"/>
        <v>0</v>
      </c>
      <c r="CF171">
        <f t="shared" si="78"/>
        <v>0</v>
      </c>
      <c r="CG171">
        <f t="shared" si="78"/>
        <v>0</v>
      </c>
      <c r="CH171">
        <f t="shared" si="78"/>
        <v>0</v>
      </c>
      <c r="CI171">
        <f t="shared" si="78"/>
        <v>0</v>
      </c>
      <c r="CJ171">
        <f t="shared" si="78"/>
        <v>0</v>
      </c>
      <c r="CK171">
        <f t="shared" si="78"/>
        <v>0</v>
      </c>
      <c r="CL171">
        <f t="shared" si="78"/>
        <v>0</v>
      </c>
      <c r="CM171">
        <f t="shared" si="78"/>
        <v>0</v>
      </c>
      <c r="CN171">
        <f t="shared" si="78"/>
        <v>0</v>
      </c>
      <c r="CO171">
        <f t="shared" si="78"/>
        <v>0</v>
      </c>
      <c r="CP171">
        <f t="shared" si="78"/>
        <v>0</v>
      </c>
      <c r="CQ171">
        <f t="shared" si="78"/>
        <v>0</v>
      </c>
      <c r="CR171">
        <f t="shared" si="78"/>
        <v>0</v>
      </c>
      <c r="CS171">
        <f t="shared" ref="CS171:DH171" si="79">CS22</f>
        <v>0</v>
      </c>
      <c r="CT171">
        <f t="shared" si="79"/>
        <v>0</v>
      </c>
      <c r="CU171">
        <f t="shared" si="79"/>
        <v>0</v>
      </c>
      <c r="CV171">
        <f t="shared" si="79"/>
        <v>0</v>
      </c>
      <c r="CW171">
        <f t="shared" si="79"/>
        <v>0</v>
      </c>
      <c r="CX171">
        <f t="shared" si="79"/>
        <v>0</v>
      </c>
      <c r="CY171">
        <f t="shared" si="79"/>
        <v>0</v>
      </c>
      <c r="CZ171">
        <f t="shared" si="79"/>
        <v>0</v>
      </c>
      <c r="DA171">
        <f t="shared" si="79"/>
        <v>0</v>
      </c>
      <c r="DB171">
        <f t="shared" si="79"/>
        <v>0</v>
      </c>
      <c r="DC171">
        <f t="shared" si="79"/>
        <v>0</v>
      </c>
      <c r="DD171">
        <f t="shared" si="79"/>
        <v>0</v>
      </c>
      <c r="DE171">
        <f t="shared" si="79"/>
        <v>133</v>
      </c>
      <c r="DF171" t="str">
        <f t="shared" si="79"/>
        <v>Lotería Nacional de Beneficencia y Salubridad</v>
      </c>
      <c r="DG171">
        <f t="shared" si="79"/>
        <v>1533373.5400000003</v>
      </c>
      <c r="DH171">
        <f t="shared" si="79"/>
        <v>0</v>
      </c>
    </row>
    <row r="172" spans="1:112">
      <c r="A172">
        <f t="shared" ref="A172:AF172" si="80">A23</f>
        <v>383</v>
      </c>
      <c r="B172" t="str">
        <f t="shared" si="80"/>
        <v>Agencia Boliviana de Correos "Correos de Bolivia"</v>
      </c>
      <c r="C172">
        <f t="shared" si="80"/>
        <v>60</v>
      </c>
      <c r="D172">
        <f t="shared" si="80"/>
        <v>362875.77</v>
      </c>
      <c r="E172">
        <f t="shared" si="80"/>
        <v>60</v>
      </c>
      <c r="F172">
        <f t="shared" si="80"/>
        <v>377735.67000000004</v>
      </c>
      <c r="G172">
        <f t="shared" si="80"/>
        <v>0</v>
      </c>
      <c r="H172">
        <f t="shared" si="80"/>
        <v>0</v>
      </c>
      <c r="I172">
        <f t="shared" si="80"/>
        <v>0</v>
      </c>
      <c r="J172">
        <f t="shared" si="80"/>
        <v>0</v>
      </c>
      <c r="K172">
        <f t="shared" si="80"/>
        <v>0</v>
      </c>
      <c r="L172">
        <f t="shared" si="80"/>
        <v>0</v>
      </c>
      <c r="M172">
        <f t="shared" si="80"/>
        <v>0</v>
      </c>
      <c r="N172">
        <f t="shared" si="80"/>
        <v>0</v>
      </c>
      <c r="O172">
        <f t="shared" si="80"/>
        <v>0</v>
      </c>
      <c r="P172">
        <f t="shared" si="80"/>
        <v>0</v>
      </c>
      <c r="Q172">
        <f t="shared" si="80"/>
        <v>0</v>
      </c>
      <c r="R172">
        <f t="shared" si="80"/>
        <v>0</v>
      </c>
      <c r="S172">
        <f t="shared" si="80"/>
        <v>0</v>
      </c>
      <c r="T172">
        <f t="shared" si="80"/>
        <v>0</v>
      </c>
      <c r="U172">
        <f t="shared" si="80"/>
        <v>0</v>
      </c>
      <c r="V172">
        <f t="shared" si="80"/>
        <v>0</v>
      </c>
      <c r="W172">
        <f t="shared" si="80"/>
        <v>0</v>
      </c>
      <c r="X172">
        <f t="shared" si="80"/>
        <v>0</v>
      </c>
      <c r="Y172">
        <f t="shared" si="80"/>
        <v>0</v>
      </c>
      <c r="Z172">
        <f t="shared" si="80"/>
        <v>0</v>
      </c>
      <c r="AA172">
        <f t="shared" si="80"/>
        <v>0</v>
      </c>
      <c r="AB172">
        <f t="shared" si="80"/>
        <v>0</v>
      </c>
      <c r="AC172">
        <f t="shared" si="80"/>
        <v>0</v>
      </c>
      <c r="AD172">
        <f t="shared" si="80"/>
        <v>0</v>
      </c>
      <c r="AE172">
        <f t="shared" si="80"/>
        <v>0</v>
      </c>
      <c r="AF172">
        <f t="shared" si="80"/>
        <v>0</v>
      </c>
      <c r="AG172">
        <f t="shared" ref="AG172:BL172" si="81">AG23</f>
        <v>0</v>
      </c>
      <c r="AH172">
        <f t="shared" si="81"/>
        <v>0</v>
      </c>
      <c r="AI172">
        <f t="shared" si="81"/>
        <v>0</v>
      </c>
      <c r="AJ172">
        <f t="shared" si="81"/>
        <v>0</v>
      </c>
      <c r="AK172">
        <f t="shared" si="81"/>
        <v>0</v>
      </c>
      <c r="AL172">
        <f t="shared" si="81"/>
        <v>0</v>
      </c>
      <c r="AM172">
        <f t="shared" si="81"/>
        <v>0</v>
      </c>
      <c r="AN172">
        <f t="shared" si="81"/>
        <v>0</v>
      </c>
      <c r="AO172">
        <f t="shared" si="81"/>
        <v>0</v>
      </c>
      <c r="AP172">
        <f t="shared" si="81"/>
        <v>0</v>
      </c>
      <c r="AQ172">
        <f t="shared" si="81"/>
        <v>0</v>
      </c>
      <c r="AR172">
        <f t="shared" si="81"/>
        <v>0</v>
      </c>
      <c r="AS172">
        <f t="shared" si="81"/>
        <v>0</v>
      </c>
      <c r="AT172">
        <f t="shared" si="81"/>
        <v>0</v>
      </c>
      <c r="AU172">
        <f t="shared" si="81"/>
        <v>0</v>
      </c>
      <c r="AV172">
        <f t="shared" si="81"/>
        <v>0</v>
      </c>
      <c r="AW172">
        <f t="shared" si="81"/>
        <v>0</v>
      </c>
      <c r="AX172">
        <f t="shared" si="81"/>
        <v>0</v>
      </c>
      <c r="AY172">
        <f t="shared" si="81"/>
        <v>0</v>
      </c>
      <c r="AZ172">
        <f t="shared" si="81"/>
        <v>0</v>
      </c>
      <c r="BA172">
        <f t="shared" si="81"/>
        <v>0</v>
      </c>
      <c r="BB172">
        <f t="shared" si="81"/>
        <v>0</v>
      </c>
      <c r="BC172">
        <f t="shared" si="81"/>
        <v>0</v>
      </c>
      <c r="BD172">
        <f t="shared" si="81"/>
        <v>0</v>
      </c>
      <c r="BE172">
        <f t="shared" si="81"/>
        <v>0</v>
      </c>
      <c r="BF172">
        <f t="shared" si="81"/>
        <v>0</v>
      </c>
      <c r="BG172">
        <f t="shared" si="81"/>
        <v>0</v>
      </c>
      <c r="BH172">
        <f t="shared" si="81"/>
        <v>0</v>
      </c>
      <c r="BI172">
        <f t="shared" si="81"/>
        <v>0</v>
      </c>
      <c r="BJ172">
        <f t="shared" si="81"/>
        <v>0</v>
      </c>
      <c r="BK172">
        <f t="shared" si="81"/>
        <v>0</v>
      </c>
      <c r="BL172">
        <f t="shared" si="81"/>
        <v>0</v>
      </c>
      <c r="BM172">
        <f t="shared" ref="BM172:CR172" si="82">BM23</f>
        <v>0</v>
      </c>
      <c r="BN172">
        <f t="shared" si="82"/>
        <v>0</v>
      </c>
      <c r="BO172">
        <f t="shared" si="82"/>
        <v>0</v>
      </c>
      <c r="BP172">
        <f t="shared" si="82"/>
        <v>0</v>
      </c>
      <c r="BQ172">
        <f t="shared" si="82"/>
        <v>0</v>
      </c>
      <c r="BR172">
        <f t="shared" si="82"/>
        <v>0</v>
      </c>
      <c r="BS172">
        <f t="shared" si="82"/>
        <v>0</v>
      </c>
      <c r="BT172">
        <f t="shared" si="82"/>
        <v>0</v>
      </c>
      <c r="BU172">
        <f t="shared" si="82"/>
        <v>0</v>
      </c>
      <c r="BV172">
        <f t="shared" si="82"/>
        <v>0</v>
      </c>
      <c r="BW172">
        <f t="shared" si="82"/>
        <v>0</v>
      </c>
      <c r="BX172">
        <f t="shared" si="82"/>
        <v>0</v>
      </c>
      <c r="BY172">
        <f t="shared" si="82"/>
        <v>0</v>
      </c>
      <c r="BZ172">
        <f t="shared" si="82"/>
        <v>0</v>
      </c>
      <c r="CA172">
        <f t="shared" si="82"/>
        <v>0</v>
      </c>
      <c r="CB172">
        <f t="shared" si="82"/>
        <v>0</v>
      </c>
      <c r="CC172">
        <f t="shared" si="82"/>
        <v>0</v>
      </c>
      <c r="CD172">
        <f t="shared" si="82"/>
        <v>0</v>
      </c>
      <c r="CE172">
        <f t="shared" si="82"/>
        <v>0</v>
      </c>
      <c r="CF172">
        <f t="shared" si="82"/>
        <v>0</v>
      </c>
      <c r="CG172">
        <f t="shared" si="82"/>
        <v>0</v>
      </c>
      <c r="CH172">
        <f t="shared" si="82"/>
        <v>0</v>
      </c>
      <c r="CI172">
        <f t="shared" si="82"/>
        <v>0</v>
      </c>
      <c r="CJ172">
        <f t="shared" si="82"/>
        <v>0</v>
      </c>
      <c r="CK172">
        <f t="shared" si="82"/>
        <v>0</v>
      </c>
      <c r="CL172">
        <f t="shared" si="82"/>
        <v>0</v>
      </c>
      <c r="CM172">
        <f t="shared" si="82"/>
        <v>0</v>
      </c>
      <c r="CN172">
        <f t="shared" si="82"/>
        <v>0</v>
      </c>
      <c r="CO172">
        <f t="shared" si="82"/>
        <v>0</v>
      </c>
      <c r="CP172">
        <f t="shared" si="82"/>
        <v>0</v>
      </c>
      <c r="CQ172">
        <f t="shared" si="82"/>
        <v>0</v>
      </c>
      <c r="CR172">
        <f t="shared" si="82"/>
        <v>0</v>
      </c>
      <c r="CS172">
        <f t="shared" ref="CS172:DH172" si="83">CS23</f>
        <v>0</v>
      </c>
      <c r="CT172">
        <f t="shared" si="83"/>
        <v>0</v>
      </c>
      <c r="CU172">
        <f t="shared" si="83"/>
        <v>0</v>
      </c>
      <c r="CV172">
        <f t="shared" si="83"/>
        <v>0</v>
      </c>
      <c r="CW172">
        <f t="shared" si="83"/>
        <v>0</v>
      </c>
      <c r="CX172">
        <f t="shared" si="83"/>
        <v>0</v>
      </c>
      <c r="CY172">
        <f t="shared" si="83"/>
        <v>0</v>
      </c>
      <c r="CZ172">
        <f t="shared" si="83"/>
        <v>0</v>
      </c>
      <c r="DA172">
        <f t="shared" si="83"/>
        <v>0</v>
      </c>
      <c r="DB172">
        <f t="shared" si="83"/>
        <v>0</v>
      </c>
      <c r="DC172">
        <f t="shared" si="83"/>
        <v>0</v>
      </c>
      <c r="DD172">
        <f t="shared" si="83"/>
        <v>0</v>
      </c>
      <c r="DE172">
        <f t="shared" si="83"/>
        <v>269</v>
      </c>
      <c r="DF172" t="str">
        <f t="shared" si="83"/>
        <v>Direc. Dptal. de Educación Potosí</v>
      </c>
      <c r="DG172">
        <f t="shared" si="83"/>
        <v>217048</v>
      </c>
      <c r="DH172">
        <f t="shared" si="83"/>
        <v>0</v>
      </c>
    </row>
    <row r="173" spans="1:112">
      <c r="A173">
        <f t="shared" ref="A173:AF173" si="84">A24</f>
        <v>513</v>
      </c>
      <c r="B173" t="str">
        <f t="shared" si="84"/>
        <v>Yacimientos Petrolíferos Fiscales Bolivianos</v>
      </c>
      <c r="C173">
        <f t="shared" si="84"/>
        <v>2286787.0700000003</v>
      </c>
      <c r="D173">
        <f t="shared" si="84"/>
        <v>131849.93000000002</v>
      </c>
      <c r="E173">
        <f t="shared" si="84"/>
        <v>318564549.16999996</v>
      </c>
      <c r="F173">
        <f t="shared" si="84"/>
        <v>67168227.530000001</v>
      </c>
      <c r="G173">
        <f t="shared" si="84"/>
        <v>0</v>
      </c>
      <c r="H173">
        <f t="shared" si="84"/>
        <v>0</v>
      </c>
      <c r="I173">
        <f t="shared" si="84"/>
        <v>0</v>
      </c>
      <c r="J173">
        <f t="shared" si="84"/>
        <v>0</v>
      </c>
      <c r="K173">
        <f t="shared" si="84"/>
        <v>0</v>
      </c>
      <c r="L173">
        <f t="shared" si="84"/>
        <v>0</v>
      </c>
      <c r="M173">
        <f t="shared" si="84"/>
        <v>0</v>
      </c>
      <c r="N173">
        <f t="shared" si="84"/>
        <v>0</v>
      </c>
      <c r="O173">
        <f t="shared" si="84"/>
        <v>0</v>
      </c>
      <c r="P173">
        <f t="shared" si="84"/>
        <v>0</v>
      </c>
      <c r="Q173">
        <f t="shared" si="84"/>
        <v>0</v>
      </c>
      <c r="R173">
        <f t="shared" si="84"/>
        <v>0</v>
      </c>
      <c r="S173">
        <f t="shared" si="84"/>
        <v>0</v>
      </c>
      <c r="T173">
        <f t="shared" si="84"/>
        <v>0</v>
      </c>
      <c r="U173">
        <f t="shared" si="84"/>
        <v>0</v>
      </c>
      <c r="V173">
        <f t="shared" si="84"/>
        <v>0</v>
      </c>
      <c r="W173">
        <f t="shared" si="84"/>
        <v>0</v>
      </c>
      <c r="X173">
        <f t="shared" si="84"/>
        <v>0</v>
      </c>
      <c r="Y173">
        <f t="shared" si="84"/>
        <v>0</v>
      </c>
      <c r="Z173">
        <f t="shared" si="84"/>
        <v>0</v>
      </c>
      <c r="AA173">
        <f t="shared" si="84"/>
        <v>0</v>
      </c>
      <c r="AB173">
        <f t="shared" si="84"/>
        <v>0</v>
      </c>
      <c r="AC173">
        <f t="shared" si="84"/>
        <v>0</v>
      </c>
      <c r="AD173">
        <f t="shared" si="84"/>
        <v>0</v>
      </c>
      <c r="AE173">
        <f t="shared" si="84"/>
        <v>0</v>
      </c>
      <c r="AF173">
        <f t="shared" si="84"/>
        <v>0</v>
      </c>
      <c r="AG173">
        <f t="shared" ref="AG173:BL173" si="85">AG24</f>
        <v>0</v>
      </c>
      <c r="AH173">
        <f t="shared" si="85"/>
        <v>0</v>
      </c>
      <c r="AI173">
        <f t="shared" si="85"/>
        <v>0</v>
      </c>
      <c r="AJ173">
        <f t="shared" si="85"/>
        <v>0</v>
      </c>
      <c r="AK173">
        <f t="shared" si="85"/>
        <v>0</v>
      </c>
      <c r="AL173">
        <f t="shared" si="85"/>
        <v>0</v>
      </c>
      <c r="AM173">
        <f t="shared" si="85"/>
        <v>0</v>
      </c>
      <c r="AN173">
        <f t="shared" si="85"/>
        <v>0</v>
      </c>
      <c r="AO173">
        <f t="shared" si="85"/>
        <v>0</v>
      </c>
      <c r="AP173">
        <f t="shared" si="85"/>
        <v>0</v>
      </c>
      <c r="AQ173">
        <f t="shared" si="85"/>
        <v>0</v>
      </c>
      <c r="AR173">
        <f t="shared" si="85"/>
        <v>0</v>
      </c>
      <c r="AS173">
        <f t="shared" si="85"/>
        <v>0</v>
      </c>
      <c r="AT173">
        <f t="shared" si="85"/>
        <v>0</v>
      </c>
      <c r="AU173">
        <f t="shared" si="85"/>
        <v>0</v>
      </c>
      <c r="AV173">
        <f t="shared" si="85"/>
        <v>0</v>
      </c>
      <c r="AW173">
        <f t="shared" si="85"/>
        <v>0</v>
      </c>
      <c r="AX173">
        <f t="shared" si="85"/>
        <v>0</v>
      </c>
      <c r="AY173">
        <f t="shared" si="85"/>
        <v>0</v>
      </c>
      <c r="AZ173">
        <f t="shared" si="85"/>
        <v>0</v>
      </c>
      <c r="BA173">
        <f t="shared" si="85"/>
        <v>0</v>
      </c>
      <c r="BB173">
        <f t="shared" si="85"/>
        <v>0</v>
      </c>
      <c r="BC173">
        <f t="shared" si="85"/>
        <v>0</v>
      </c>
      <c r="BD173">
        <f t="shared" si="85"/>
        <v>0</v>
      </c>
      <c r="BE173">
        <f t="shared" si="85"/>
        <v>0</v>
      </c>
      <c r="BF173">
        <f t="shared" si="85"/>
        <v>0</v>
      </c>
      <c r="BG173">
        <f t="shared" si="85"/>
        <v>0</v>
      </c>
      <c r="BH173">
        <f t="shared" si="85"/>
        <v>0</v>
      </c>
      <c r="BI173">
        <f t="shared" si="85"/>
        <v>0</v>
      </c>
      <c r="BJ173">
        <f t="shared" si="85"/>
        <v>0</v>
      </c>
      <c r="BK173">
        <f t="shared" si="85"/>
        <v>0</v>
      </c>
      <c r="BL173">
        <f t="shared" si="85"/>
        <v>0</v>
      </c>
      <c r="BM173">
        <f t="shared" ref="BM173:CR173" si="86">BM24</f>
        <v>0</v>
      </c>
      <c r="BN173">
        <f t="shared" si="86"/>
        <v>0</v>
      </c>
      <c r="BO173">
        <f t="shared" si="86"/>
        <v>0</v>
      </c>
      <c r="BP173">
        <f t="shared" si="86"/>
        <v>0</v>
      </c>
      <c r="BQ173">
        <f t="shared" si="86"/>
        <v>0</v>
      </c>
      <c r="BR173">
        <f t="shared" si="86"/>
        <v>0</v>
      </c>
      <c r="BS173">
        <f t="shared" si="86"/>
        <v>0</v>
      </c>
      <c r="BT173">
        <f t="shared" si="86"/>
        <v>0</v>
      </c>
      <c r="BU173">
        <f t="shared" si="86"/>
        <v>0</v>
      </c>
      <c r="BV173">
        <f t="shared" si="86"/>
        <v>0</v>
      </c>
      <c r="BW173">
        <f t="shared" si="86"/>
        <v>0</v>
      </c>
      <c r="BX173">
        <f t="shared" si="86"/>
        <v>0</v>
      </c>
      <c r="BY173">
        <f t="shared" si="86"/>
        <v>0</v>
      </c>
      <c r="BZ173">
        <f t="shared" si="86"/>
        <v>0</v>
      </c>
      <c r="CA173">
        <f t="shared" si="86"/>
        <v>0</v>
      </c>
      <c r="CB173">
        <f t="shared" si="86"/>
        <v>0</v>
      </c>
      <c r="CC173">
        <f t="shared" si="86"/>
        <v>0</v>
      </c>
      <c r="CD173">
        <f t="shared" si="86"/>
        <v>0</v>
      </c>
      <c r="CE173">
        <f t="shared" si="86"/>
        <v>0</v>
      </c>
      <c r="CF173">
        <f t="shared" si="86"/>
        <v>0</v>
      </c>
      <c r="CG173">
        <f t="shared" si="86"/>
        <v>0</v>
      </c>
      <c r="CH173">
        <f t="shared" si="86"/>
        <v>0</v>
      </c>
      <c r="CI173">
        <f t="shared" si="86"/>
        <v>0</v>
      </c>
      <c r="CJ173">
        <f t="shared" si="86"/>
        <v>0</v>
      </c>
      <c r="CK173">
        <f t="shared" si="86"/>
        <v>0</v>
      </c>
      <c r="CL173">
        <f t="shared" si="86"/>
        <v>0</v>
      </c>
      <c r="CM173">
        <f t="shared" si="86"/>
        <v>0</v>
      </c>
      <c r="CN173">
        <f t="shared" si="86"/>
        <v>0</v>
      </c>
      <c r="CO173">
        <f t="shared" si="86"/>
        <v>0</v>
      </c>
      <c r="CP173">
        <f t="shared" si="86"/>
        <v>0</v>
      </c>
      <c r="CQ173">
        <f t="shared" si="86"/>
        <v>0</v>
      </c>
      <c r="CR173">
        <f t="shared" si="86"/>
        <v>0</v>
      </c>
      <c r="CS173">
        <f t="shared" ref="CS173:DH173" si="87">CS24</f>
        <v>0</v>
      </c>
      <c r="CT173">
        <f t="shared" si="87"/>
        <v>0</v>
      </c>
      <c r="CU173">
        <f t="shared" si="87"/>
        <v>0</v>
      </c>
      <c r="CV173">
        <f t="shared" si="87"/>
        <v>0</v>
      </c>
      <c r="CW173">
        <f t="shared" si="87"/>
        <v>0</v>
      </c>
      <c r="CX173">
        <f t="shared" si="87"/>
        <v>0</v>
      </c>
      <c r="CY173">
        <f t="shared" si="87"/>
        <v>0</v>
      </c>
      <c r="CZ173">
        <f t="shared" si="87"/>
        <v>0</v>
      </c>
      <c r="DA173">
        <f t="shared" si="87"/>
        <v>0</v>
      </c>
      <c r="DB173">
        <f t="shared" si="87"/>
        <v>0</v>
      </c>
      <c r="DC173">
        <f t="shared" si="87"/>
        <v>0</v>
      </c>
      <c r="DD173">
        <f t="shared" si="87"/>
        <v>0</v>
      </c>
      <c r="DE173">
        <f t="shared" si="87"/>
        <v>389</v>
      </c>
      <c r="DF173" t="str">
        <f t="shared" si="87"/>
        <v>Navegación Aérea y Aeropuertos Bolivianos</v>
      </c>
      <c r="DG173">
        <f t="shared" si="87"/>
        <v>7209706.5399999991</v>
      </c>
      <c r="DH173">
        <f t="shared" si="87"/>
        <v>0</v>
      </c>
    </row>
    <row r="174" spans="1:112">
      <c r="A174">
        <f t="shared" ref="A174:AF174" si="88">A25</f>
        <v>578</v>
      </c>
      <c r="B174" t="str">
        <f t="shared" si="88"/>
        <v>Boliviana de Aviación</v>
      </c>
      <c r="C174">
        <f t="shared" si="88"/>
        <v>0</v>
      </c>
      <c r="D174">
        <f t="shared" si="88"/>
        <v>0</v>
      </c>
      <c r="E174">
        <f t="shared" si="88"/>
        <v>4040005.19</v>
      </c>
      <c r="F174">
        <f t="shared" si="88"/>
        <v>257354.27</v>
      </c>
      <c r="G174">
        <f t="shared" si="88"/>
        <v>0</v>
      </c>
      <c r="H174">
        <f t="shared" si="88"/>
        <v>0</v>
      </c>
      <c r="I174">
        <f t="shared" si="88"/>
        <v>0</v>
      </c>
      <c r="J174">
        <f t="shared" si="88"/>
        <v>0</v>
      </c>
      <c r="K174">
        <f t="shared" si="88"/>
        <v>0</v>
      </c>
      <c r="L174">
        <f t="shared" si="88"/>
        <v>0</v>
      </c>
      <c r="M174">
        <f t="shared" si="88"/>
        <v>0</v>
      </c>
      <c r="N174">
        <f t="shared" si="88"/>
        <v>0</v>
      </c>
      <c r="O174">
        <f t="shared" si="88"/>
        <v>0</v>
      </c>
      <c r="P174">
        <f t="shared" si="88"/>
        <v>0</v>
      </c>
      <c r="Q174">
        <f t="shared" si="88"/>
        <v>0</v>
      </c>
      <c r="R174">
        <f t="shared" si="88"/>
        <v>0</v>
      </c>
      <c r="S174">
        <f t="shared" si="88"/>
        <v>0</v>
      </c>
      <c r="T174">
        <f t="shared" si="88"/>
        <v>0</v>
      </c>
      <c r="U174">
        <f t="shared" si="88"/>
        <v>0</v>
      </c>
      <c r="V174">
        <f t="shared" si="88"/>
        <v>0</v>
      </c>
      <c r="W174">
        <f t="shared" si="88"/>
        <v>0</v>
      </c>
      <c r="X174">
        <f t="shared" si="88"/>
        <v>0</v>
      </c>
      <c r="Y174">
        <f t="shared" si="88"/>
        <v>0</v>
      </c>
      <c r="Z174">
        <f t="shared" si="88"/>
        <v>0</v>
      </c>
      <c r="AA174">
        <f t="shared" si="88"/>
        <v>0</v>
      </c>
      <c r="AB174">
        <f t="shared" si="88"/>
        <v>0</v>
      </c>
      <c r="AC174">
        <f t="shared" si="88"/>
        <v>0</v>
      </c>
      <c r="AD174">
        <f t="shared" si="88"/>
        <v>0</v>
      </c>
      <c r="AE174">
        <f t="shared" si="88"/>
        <v>0</v>
      </c>
      <c r="AF174">
        <f t="shared" si="88"/>
        <v>0</v>
      </c>
      <c r="AG174">
        <f t="shared" ref="AG174:BL174" si="89">AG25</f>
        <v>0</v>
      </c>
      <c r="AH174">
        <f t="shared" si="89"/>
        <v>0</v>
      </c>
      <c r="AI174">
        <f t="shared" si="89"/>
        <v>0</v>
      </c>
      <c r="AJ174">
        <f t="shared" si="89"/>
        <v>0</v>
      </c>
      <c r="AK174">
        <f t="shared" si="89"/>
        <v>0</v>
      </c>
      <c r="AL174">
        <f t="shared" si="89"/>
        <v>0</v>
      </c>
      <c r="AM174">
        <f t="shared" si="89"/>
        <v>0</v>
      </c>
      <c r="AN174">
        <f t="shared" si="89"/>
        <v>0</v>
      </c>
      <c r="AO174">
        <f t="shared" si="89"/>
        <v>0</v>
      </c>
      <c r="AP174">
        <f t="shared" si="89"/>
        <v>0</v>
      </c>
      <c r="AQ174">
        <f t="shared" si="89"/>
        <v>0</v>
      </c>
      <c r="AR174">
        <f t="shared" si="89"/>
        <v>0</v>
      </c>
      <c r="AS174">
        <f t="shared" si="89"/>
        <v>0</v>
      </c>
      <c r="AT174">
        <f t="shared" si="89"/>
        <v>0</v>
      </c>
      <c r="AU174">
        <f t="shared" si="89"/>
        <v>0</v>
      </c>
      <c r="AV174">
        <f t="shared" si="89"/>
        <v>0</v>
      </c>
      <c r="AW174">
        <f t="shared" si="89"/>
        <v>0</v>
      </c>
      <c r="AX174">
        <f t="shared" si="89"/>
        <v>0</v>
      </c>
      <c r="AY174">
        <f t="shared" si="89"/>
        <v>0</v>
      </c>
      <c r="AZ174">
        <f t="shared" si="89"/>
        <v>0</v>
      </c>
      <c r="BA174">
        <f t="shared" si="89"/>
        <v>0</v>
      </c>
      <c r="BB174">
        <f t="shared" si="89"/>
        <v>0</v>
      </c>
      <c r="BC174">
        <f t="shared" si="89"/>
        <v>0</v>
      </c>
      <c r="BD174">
        <f t="shared" si="89"/>
        <v>0</v>
      </c>
      <c r="BE174">
        <f t="shared" si="89"/>
        <v>0</v>
      </c>
      <c r="BF174">
        <f t="shared" si="89"/>
        <v>0</v>
      </c>
      <c r="BG174">
        <f t="shared" si="89"/>
        <v>0</v>
      </c>
      <c r="BH174">
        <f t="shared" si="89"/>
        <v>0</v>
      </c>
      <c r="BI174">
        <f t="shared" si="89"/>
        <v>0</v>
      </c>
      <c r="BJ174">
        <f t="shared" si="89"/>
        <v>0</v>
      </c>
      <c r="BK174">
        <f t="shared" si="89"/>
        <v>0</v>
      </c>
      <c r="BL174">
        <f t="shared" si="89"/>
        <v>0</v>
      </c>
      <c r="BM174">
        <f t="shared" ref="BM174:CR174" si="90">BM25</f>
        <v>0</v>
      </c>
      <c r="BN174">
        <f t="shared" si="90"/>
        <v>0</v>
      </c>
      <c r="BO174">
        <f t="shared" si="90"/>
        <v>0</v>
      </c>
      <c r="BP174">
        <f t="shared" si="90"/>
        <v>0</v>
      </c>
      <c r="BQ174">
        <f t="shared" si="90"/>
        <v>0</v>
      </c>
      <c r="BR174">
        <f t="shared" si="90"/>
        <v>0</v>
      </c>
      <c r="BS174">
        <f t="shared" si="90"/>
        <v>0</v>
      </c>
      <c r="BT174">
        <f t="shared" si="90"/>
        <v>0</v>
      </c>
      <c r="BU174">
        <f t="shared" si="90"/>
        <v>0</v>
      </c>
      <c r="BV174">
        <f t="shared" si="90"/>
        <v>0</v>
      </c>
      <c r="BW174">
        <f t="shared" si="90"/>
        <v>0</v>
      </c>
      <c r="BX174">
        <f t="shared" si="90"/>
        <v>0</v>
      </c>
      <c r="BY174">
        <f t="shared" si="90"/>
        <v>0</v>
      </c>
      <c r="BZ174">
        <f t="shared" si="90"/>
        <v>0</v>
      </c>
      <c r="CA174">
        <f t="shared" si="90"/>
        <v>0</v>
      </c>
      <c r="CB174">
        <f t="shared" si="90"/>
        <v>0</v>
      </c>
      <c r="CC174">
        <f t="shared" si="90"/>
        <v>0</v>
      </c>
      <c r="CD174">
        <f t="shared" si="90"/>
        <v>0</v>
      </c>
      <c r="CE174">
        <f t="shared" si="90"/>
        <v>0</v>
      </c>
      <c r="CF174">
        <f t="shared" si="90"/>
        <v>0</v>
      </c>
      <c r="CG174">
        <f t="shared" si="90"/>
        <v>0</v>
      </c>
      <c r="CH174">
        <f t="shared" si="90"/>
        <v>0</v>
      </c>
      <c r="CI174">
        <f t="shared" si="90"/>
        <v>0</v>
      </c>
      <c r="CJ174">
        <f t="shared" si="90"/>
        <v>0</v>
      </c>
      <c r="CK174">
        <f t="shared" si="90"/>
        <v>0</v>
      </c>
      <c r="CL174">
        <f t="shared" si="90"/>
        <v>0</v>
      </c>
      <c r="CM174">
        <f t="shared" si="90"/>
        <v>0</v>
      </c>
      <c r="CN174">
        <f t="shared" si="90"/>
        <v>0</v>
      </c>
      <c r="CO174">
        <f t="shared" si="90"/>
        <v>0</v>
      </c>
      <c r="CP174">
        <f t="shared" si="90"/>
        <v>0</v>
      </c>
      <c r="CQ174">
        <f t="shared" si="90"/>
        <v>0</v>
      </c>
      <c r="CR174">
        <f t="shared" si="90"/>
        <v>0</v>
      </c>
      <c r="CS174">
        <f t="shared" ref="CS174:DH174" si="91">CS25</f>
        <v>0</v>
      </c>
      <c r="CT174">
        <f t="shared" si="91"/>
        <v>0</v>
      </c>
      <c r="CU174">
        <f t="shared" si="91"/>
        <v>0</v>
      </c>
      <c r="CV174">
        <f t="shared" si="91"/>
        <v>0</v>
      </c>
      <c r="CW174">
        <f t="shared" si="91"/>
        <v>0</v>
      </c>
      <c r="CX174">
        <f t="shared" si="91"/>
        <v>0</v>
      </c>
      <c r="CY174">
        <f t="shared" si="91"/>
        <v>0</v>
      </c>
      <c r="CZ174">
        <f t="shared" si="91"/>
        <v>0</v>
      </c>
      <c r="DA174">
        <f t="shared" si="91"/>
        <v>0</v>
      </c>
      <c r="DB174">
        <f t="shared" si="91"/>
        <v>0</v>
      </c>
      <c r="DC174">
        <f t="shared" si="91"/>
        <v>0</v>
      </c>
      <c r="DD174">
        <f t="shared" si="91"/>
        <v>0</v>
      </c>
      <c r="DE174">
        <f t="shared" si="91"/>
        <v>660</v>
      </c>
      <c r="DF174" t="str">
        <f t="shared" si="91"/>
        <v>Órgano Judicial</v>
      </c>
      <c r="DG174">
        <f t="shared" si="91"/>
        <v>30609683.870000001</v>
      </c>
      <c r="DH174">
        <f t="shared" si="91"/>
        <v>0</v>
      </c>
    </row>
    <row r="175" spans="1:112">
      <c r="A175">
        <f t="shared" ref="A175:AF175" si="92">A26</f>
        <v>587</v>
      </c>
      <c r="B175" t="str">
        <f t="shared" si="92"/>
        <v>Empresa Estratégica Boliviana de Construcción y Conservación de Infraestructura Civil</v>
      </c>
      <c r="C175">
        <f t="shared" si="92"/>
        <v>0</v>
      </c>
      <c r="D175">
        <f t="shared" si="92"/>
        <v>11424536.949999999</v>
      </c>
      <c r="E175">
        <f t="shared" si="92"/>
        <v>0</v>
      </c>
      <c r="F175">
        <f t="shared" si="92"/>
        <v>0</v>
      </c>
      <c r="G175">
        <f t="shared" si="92"/>
        <v>0</v>
      </c>
      <c r="H175">
        <f t="shared" si="92"/>
        <v>0</v>
      </c>
      <c r="I175">
        <f t="shared" si="92"/>
        <v>0</v>
      </c>
      <c r="J175">
        <f t="shared" si="92"/>
        <v>0</v>
      </c>
      <c r="K175">
        <f t="shared" si="92"/>
        <v>0</v>
      </c>
      <c r="L175">
        <f t="shared" si="92"/>
        <v>0</v>
      </c>
      <c r="M175">
        <f t="shared" si="92"/>
        <v>0</v>
      </c>
      <c r="N175">
        <f t="shared" si="92"/>
        <v>0</v>
      </c>
      <c r="O175">
        <f t="shared" si="92"/>
        <v>0</v>
      </c>
      <c r="P175">
        <f t="shared" si="92"/>
        <v>0</v>
      </c>
      <c r="Q175">
        <f t="shared" si="92"/>
        <v>0</v>
      </c>
      <c r="R175">
        <f t="shared" si="92"/>
        <v>0</v>
      </c>
      <c r="S175">
        <f t="shared" si="92"/>
        <v>0</v>
      </c>
      <c r="T175">
        <f t="shared" si="92"/>
        <v>0</v>
      </c>
      <c r="U175">
        <f t="shared" si="92"/>
        <v>0</v>
      </c>
      <c r="V175">
        <f t="shared" si="92"/>
        <v>0</v>
      </c>
      <c r="W175">
        <f t="shared" si="92"/>
        <v>0</v>
      </c>
      <c r="X175">
        <f t="shared" si="92"/>
        <v>0</v>
      </c>
      <c r="Y175">
        <f t="shared" si="92"/>
        <v>0</v>
      </c>
      <c r="Z175">
        <f t="shared" si="92"/>
        <v>0</v>
      </c>
      <c r="AA175">
        <f t="shared" si="92"/>
        <v>0</v>
      </c>
      <c r="AB175">
        <f t="shared" si="92"/>
        <v>0</v>
      </c>
      <c r="AC175">
        <f t="shared" si="92"/>
        <v>0</v>
      </c>
      <c r="AD175">
        <f t="shared" si="92"/>
        <v>0</v>
      </c>
      <c r="AE175">
        <f t="shared" si="92"/>
        <v>0</v>
      </c>
      <c r="AF175">
        <f t="shared" si="92"/>
        <v>0</v>
      </c>
      <c r="AG175">
        <f t="shared" ref="AG175:BL175" si="93">AG26</f>
        <v>0</v>
      </c>
      <c r="AH175">
        <f t="shared" si="93"/>
        <v>0</v>
      </c>
      <c r="AI175">
        <f t="shared" si="93"/>
        <v>0</v>
      </c>
      <c r="AJ175">
        <f t="shared" si="93"/>
        <v>0</v>
      </c>
      <c r="AK175">
        <f t="shared" si="93"/>
        <v>0</v>
      </c>
      <c r="AL175">
        <f t="shared" si="93"/>
        <v>0</v>
      </c>
      <c r="AM175">
        <f t="shared" si="93"/>
        <v>0</v>
      </c>
      <c r="AN175">
        <f t="shared" si="93"/>
        <v>0</v>
      </c>
      <c r="AO175">
        <f t="shared" si="93"/>
        <v>0</v>
      </c>
      <c r="AP175">
        <f t="shared" si="93"/>
        <v>0</v>
      </c>
      <c r="AQ175">
        <f t="shared" si="93"/>
        <v>0</v>
      </c>
      <c r="AR175">
        <f t="shared" si="93"/>
        <v>0</v>
      </c>
      <c r="AS175">
        <f t="shared" si="93"/>
        <v>0</v>
      </c>
      <c r="AT175">
        <f t="shared" si="93"/>
        <v>0</v>
      </c>
      <c r="AU175">
        <f t="shared" si="93"/>
        <v>0</v>
      </c>
      <c r="AV175">
        <f t="shared" si="93"/>
        <v>0</v>
      </c>
      <c r="AW175">
        <f t="shared" si="93"/>
        <v>0</v>
      </c>
      <c r="AX175">
        <f t="shared" si="93"/>
        <v>0</v>
      </c>
      <c r="AY175">
        <f t="shared" si="93"/>
        <v>0</v>
      </c>
      <c r="AZ175">
        <f t="shared" si="93"/>
        <v>0</v>
      </c>
      <c r="BA175">
        <f t="shared" si="93"/>
        <v>0</v>
      </c>
      <c r="BB175">
        <f t="shared" si="93"/>
        <v>0</v>
      </c>
      <c r="BC175">
        <f t="shared" si="93"/>
        <v>0</v>
      </c>
      <c r="BD175">
        <f t="shared" si="93"/>
        <v>0</v>
      </c>
      <c r="BE175">
        <f t="shared" si="93"/>
        <v>0</v>
      </c>
      <c r="BF175">
        <f t="shared" si="93"/>
        <v>0</v>
      </c>
      <c r="BG175">
        <f t="shared" si="93"/>
        <v>0</v>
      </c>
      <c r="BH175">
        <f t="shared" si="93"/>
        <v>0</v>
      </c>
      <c r="BI175">
        <f t="shared" si="93"/>
        <v>0</v>
      </c>
      <c r="BJ175">
        <f t="shared" si="93"/>
        <v>0</v>
      </c>
      <c r="BK175">
        <f t="shared" si="93"/>
        <v>0</v>
      </c>
      <c r="BL175">
        <f t="shared" si="93"/>
        <v>0</v>
      </c>
      <c r="BM175">
        <f t="shared" ref="BM175:CR175" si="94">BM26</f>
        <v>0</v>
      </c>
      <c r="BN175">
        <f t="shared" si="94"/>
        <v>0</v>
      </c>
      <c r="BO175">
        <f t="shared" si="94"/>
        <v>0</v>
      </c>
      <c r="BP175">
        <f t="shared" si="94"/>
        <v>0</v>
      </c>
      <c r="BQ175">
        <f t="shared" si="94"/>
        <v>0</v>
      </c>
      <c r="BR175">
        <f t="shared" si="94"/>
        <v>0</v>
      </c>
      <c r="BS175">
        <f t="shared" si="94"/>
        <v>0</v>
      </c>
      <c r="BT175">
        <f t="shared" si="94"/>
        <v>0</v>
      </c>
      <c r="BU175">
        <f t="shared" si="94"/>
        <v>0</v>
      </c>
      <c r="BV175">
        <f t="shared" si="94"/>
        <v>0</v>
      </c>
      <c r="BW175">
        <f t="shared" si="94"/>
        <v>0</v>
      </c>
      <c r="BX175">
        <f t="shared" si="94"/>
        <v>0</v>
      </c>
      <c r="BY175">
        <f t="shared" si="94"/>
        <v>0</v>
      </c>
      <c r="BZ175">
        <f t="shared" si="94"/>
        <v>0</v>
      </c>
      <c r="CA175">
        <f t="shared" si="94"/>
        <v>0</v>
      </c>
      <c r="CB175">
        <f t="shared" si="94"/>
        <v>0</v>
      </c>
      <c r="CC175">
        <f t="shared" si="94"/>
        <v>0</v>
      </c>
      <c r="CD175">
        <f t="shared" si="94"/>
        <v>0</v>
      </c>
      <c r="CE175">
        <f t="shared" si="94"/>
        <v>0</v>
      </c>
      <c r="CF175">
        <f t="shared" si="94"/>
        <v>0</v>
      </c>
      <c r="CG175">
        <f t="shared" si="94"/>
        <v>0</v>
      </c>
      <c r="CH175">
        <f t="shared" si="94"/>
        <v>0</v>
      </c>
      <c r="CI175">
        <f t="shared" si="94"/>
        <v>0</v>
      </c>
      <c r="CJ175">
        <f t="shared" si="94"/>
        <v>0</v>
      </c>
      <c r="CK175">
        <f t="shared" si="94"/>
        <v>0</v>
      </c>
      <c r="CL175">
        <f t="shared" si="94"/>
        <v>0</v>
      </c>
      <c r="CM175">
        <f t="shared" si="94"/>
        <v>0</v>
      </c>
      <c r="CN175">
        <f t="shared" si="94"/>
        <v>0</v>
      </c>
      <c r="CO175">
        <f t="shared" si="94"/>
        <v>0</v>
      </c>
      <c r="CP175">
        <f t="shared" si="94"/>
        <v>0</v>
      </c>
      <c r="CQ175">
        <f t="shared" si="94"/>
        <v>0</v>
      </c>
      <c r="CR175">
        <f t="shared" si="94"/>
        <v>0</v>
      </c>
      <c r="CS175">
        <f t="shared" ref="CS175:DH175" si="95">CS26</f>
        <v>0</v>
      </c>
      <c r="CT175">
        <f t="shared" si="95"/>
        <v>0</v>
      </c>
      <c r="CU175">
        <f t="shared" si="95"/>
        <v>0</v>
      </c>
      <c r="CV175">
        <f t="shared" si="95"/>
        <v>0</v>
      </c>
      <c r="CW175">
        <f t="shared" si="95"/>
        <v>0</v>
      </c>
      <c r="CX175">
        <f t="shared" si="95"/>
        <v>0</v>
      </c>
      <c r="CY175">
        <f t="shared" si="95"/>
        <v>0</v>
      </c>
      <c r="CZ175">
        <f t="shared" si="95"/>
        <v>0</v>
      </c>
      <c r="DA175">
        <f t="shared" si="95"/>
        <v>0</v>
      </c>
      <c r="DB175">
        <f t="shared" si="95"/>
        <v>0</v>
      </c>
      <c r="DC175">
        <f t="shared" si="95"/>
        <v>0</v>
      </c>
      <c r="DD175">
        <f t="shared" si="95"/>
        <v>0</v>
      </c>
      <c r="DE175">
        <f t="shared" si="95"/>
        <v>41</v>
      </c>
      <c r="DF175" t="str">
        <f t="shared" si="95"/>
        <v>Ministerio de Desarrollo Productivo y Economía Plural</v>
      </c>
      <c r="DG175">
        <f t="shared" si="95"/>
        <v>3919985.41</v>
      </c>
      <c r="DH175">
        <f t="shared" si="95"/>
        <v>0</v>
      </c>
    </row>
    <row r="176" spans="1:112">
      <c r="A176">
        <f t="shared" ref="A176:AF176" si="96">A27</f>
        <v>650</v>
      </c>
      <c r="B176" t="str">
        <f t="shared" si="96"/>
        <v>Asamblea Legislativa Plurinacional</v>
      </c>
      <c r="C176">
        <f t="shared" si="96"/>
        <v>0</v>
      </c>
      <c r="D176">
        <f t="shared" si="96"/>
        <v>272.47000000000003</v>
      </c>
      <c r="E176">
        <f t="shared" si="96"/>
        <v>0</v>
      </c>
      <c r="F176">
        <f t="shared" si="96"/>
        <v>17955.590000000004</v>
      </c>
      <c r="G176">
        <f t="shared" si="96"/>
        <v>0</v>
      </c>
      <c r="H176">
        <f t="shared" si="96"/>
        <v>0</v>
      </c>
      <c r="I176">
        <f t="shared" si="96"/>
        <v>0</v>
      </c>
      <c r="J176">
        <f t="shared" si="96"/>
        <v>0</v>
      </c>
      <c r="K176">
        <f t="shared" si="96"/>
        <v>0</v>
      </c>
      <c r="L176">
        <f t="shared" si="96"/>
        <v>0</v>
      </c>
      <c r="M176">
        <f t="shared" si="96"/>
        <v>0</v>
      </c>
      <c r="N176">
        <f t="shared" si="96"/>
        <v>0</v>
      </c>
      <c r="O176">
        <f t="shared" si="96"/>
        <v>0</v>
      </c>
      <c r="P176">
        <f t="shared" si="96"/>
        <v>0</v>
      </c>
      <c r="Q176">
        <f t="shared" si="96"/>
        <v>0</v>
      </c>
      <c r="R176">
        <f t="shared" si="96"/>
        <v>0</v>
      </c>
      <c r="S176">
        <f t="shared" si="96"/>
        <v>0</v>
      </c>
      <c r="T176">
        <f t="shared" si="96"/>
        <v>0</v>
      </c>
      <c r="U176">
        <f t="shared" si="96"/>
        <v>0</v>
      </c>
      <c r="V176">
        <f t="shared" si="96"/>
        <v>0</v>
      </c>
      <c r="W176">
        <f t="shared" si="96"/>
        <v>0</v>
      </c>
      <c r="X176">
        <f t="shared" si="96"/>
        <v>0</v>
      </c>
      <c r="Y176">
        <f t="shared" si="96"/>
        <v>0</v>
      </c>
      <c r="Z176">
        <f t="shared" si="96"/>
        <v>0</v>
      </c>
      <c r="AA176">
        <f t="shared" si="96"/>
        <v>0</v>
      </c>
      <c r="AB176">
        <f t="shared" si="96"/>
        <v>0</v>
      </c>
      <c r="AC176">
        <f t="shared" si="96"/>
        <v>0</v>
      </c>
      <c r="AD176">
        <f t="shared" si="96"/>
        <v>0</v>
      </c>
      <c r="AE176">
        <f t="shared" si="96"/>
        <v>0</v>
      </c>
      <c r="AF176">
        <f t="shared" si="96"/>
        <v>0</v>
      </c>
      <c r="AG176">
        <f t="shared" ref="AG176:BL176" si="97">AG27</f>
        <v>0</v>
      </c>
      <c r="AH176">
        <f t="shared" si="97"/>
        <v>0</v>
      </c>
      <c r="AI176">
        <f t="shared" si="97"/>
        <v>0</v>
      </c>
      <c r="AJ176">
        <f t="shared" si="97"/>
        <v>0</v>
      </c>
      <c r="AK176">
        <f t="shared" si="97"/>
        <v>0</v>
      </c>
      <c r="AL176">
        <f t="shared" si="97"/>
        <v>0</v>
      </c>
      <c r="AM176">
        <f t="shared" si="97"/>
        <v>0</v>
      </c>
      <c r="AN176">
        <f t="shared" si="97"/>
        <v>0</v>
      </c>
      <c r="AO176">
        <f t="shared" si="97"/>
        <v>0</v>
      </c>
      <c r="AP176">
        <f t="shared" si="97"/>
        <v>0</v>
      </c>
      <c r="AQ176">
        <f t="shared" si="97"/>
        <v>0</v>
      </c>
      <c r="AR176">
        <f t="shared" si="97"/>
        <v>0</v>
      </c>
      <c r="AS176">
        <f t="shared" si="97"/>
        <v>0</v>
      </c>
      <c r="AT176">
        <f t="shared" si="97"/>
        <v>0</v>
      </c>
      <c r="AU176">
        <f t="shared" si="97"/>
        <v>0</v>
      </c>
      <c r="AV176">
        <f t="shared" si="97"/>
        <v>0</v>
      </c>
      <c r="AW176">
        <f t="shared" si="97"/>
        <v>0</v>
      </c>
      <c r="AX176">
        <f t="shared" si="97"/>
        <v>0</v>
      </c>
      <c r="AY176">
        <f t="shared" si="97"/>
        <v>0</v>
      </c>
      <c r="AZ176">
        <f t="shared" si="97"/>
        <v>0</v>
      </c>
      <c r="BA176">
        <f t="shared" si="97"/>
        <v>0</v>
      </c>
      <c r="BB176">
        <f t="shared" si="97"/>
        <v>0</v>
      </c>
      <c r="BC176">
        <f t="shared" si="97"/>
        <v>0</v>
      </c>
      <c r="BD176">
        <f t="shared" si="97"/>
        <v>0</v>
      </c>
      <c r="BE176">
        <f t="shared" si="97"/>
        <v>0</v>
      </c>
      <c r="BF176">
        <f t="shared" si="97"/>
        <v>0</v>
      </c>
      <c r="BG176">
        <f t="shared" si="97"/>
        <v>0</v>
      </c>
      <c r="BH176">
        <f t="shared" si="97"/>
        <v>0</v>
      </c>
      <c r="BI176">
        <f t="shared" si="97"/>
        <v>0</v>
      </c>
      <c r="BJ176">
        <f t="shared" si="97"/>
        <v>0</v>
      </c>
      <c r="BK176">
        <f t="shared" si="97"/>
        <v>0</v>
      </c>
      <c r="BL176">
        <f t="shared" si="97"/>
        <v>0</v>
      </c>
      <c r="BM176">
        <f t="shared" ref="BM176:CR176" si="98">BM27</f>
        <v>0</v>
      </c>
      <c r="BN176">
        <f t="shared" si="98"/>
        <v>0</v>
      </c>
      <c r="BO176">
        <f t="shared" si="98"/>
        <v>0</v>
      </c>
      <c r="BP176">
        <f t="shared" si="98"/>
        <v>0</v>
      </c>
      <c r="BQ176">
        <f t="shared" si="98"/>
        <v>0</v>
      </c>
      <c r="BR176">
        <f t="shared" si="98"/>
        <v>0</v>
      </c>
      <c r="BS176">
        <f t="shared" si="98"/>
        <v>0</v>
      </c>
      <c r="BT176">
        <f t="shared" si="98"/>
        <v>0</v>
      </c>
      <c r="BU176">
        <f t="shared" si="98"/>
        <v>0</v>
      </c>
      <c r="BV176">
        <f t="shared" si="98"/>
        <v>0</v>
      </c>
      <c r="BW176">
        <f t="shared" si="98"/>
        <v>0</v>
      </c>
      <c r="BX176">
        <f t="shared" si="98"/>
        <v>0</v>
      </c>
      <c r="BY176">
        <f t="shared" si="98"/>
        <v>0</v>
      </c>
      <c r="BZ176">
        <f t="shared" si="98"/>
        <v>0</v>
      </c>
      <c r="CA176">
        <f t="shared" si="98"/>
        <v>0</v>
      </c>
      <c r="CB176">
        <f t="shared" si="98"/>
        <v>0</v>
      </c>
      <c r="CC176">
        <f t="shared" si="98"/>
        <v>0</v>
      </c>
      <c r="CD176">
        <f t="shared" si="98"/>
        <v>0</v>
      </c>
      <c r="CE176">
        <f t="shared" si="98"/>
        <v>0</v>
      </c>
      <c r="CF176">
        <f t="shared" si="98"/>
        <v>0</v>
      </c>
      <c r="CG176">
        <f t="shared" si="98"/>
        <v>0</v>
      </c>
      <c r="CH176">
        <f t="shared" si="98"/>
        <v>0</v>
      </c>
      <c r="CI176">
        <f t="shared" si="98"/>
        <v>0</v>
      </c>
      <c r="CJ176">
        <f t="shared" si="98"/>
        <v>0</v>
      </c>
      <c r="CK176">
        <f t="shared" si="98"/>
        <v>0</v>
      </c>
      <c r="CL176">
        <f t="shared" si="98"/>
        <v>0</v>
      </c>
      <c r="CM176">
        <f t="shared" si="98"/>
        <v>0</v>
      </c>
      <c r="CN176">
        <f t="shared" si="98"/>
        <v>0</v>
      </c>
      <c r="CO176">
        <f t="shared" si="98"/>
        <v>0</v>
      </c>
      <c r="CP176">
        <f t="shared" si="98"/>
        <v>0</v>
      </c>
      <c r="CQ176">
        <f t="shared" si="98"/>
        <v>0</v>
      </c>
      <c r="CR176">
        <f t="shared" si="98"/>
        <v>0</v>
      </c>
      <c r="CS176">
        <f t="shared" ref="CS176:DH176" si="99">CS27</f>
        <v>0</v>
      </c>
      <c r="CT176">
        <f t="shared" si="99"/>
        <v>0</v>
      </c>
      <c r="CU176">
        <f t="shared" si="99"/>
        <v>0</v>
      </c>
      <c r="CV176">
        <f t="shared" si="99"/>
        <v>0</v>
      </c>
      <c r="CW176">
        <f t="shared" si="99"/>
        <v>0</v>
      </c>
      <c r="CX176">
        <f t="shared" si="99"/>
        <v>0</v>
      </c>
      <c r="CY176">
        <f t="shared" si="99"/>
        <v>0</v>
      </c>
      <c r="CZ176">
        <f t="shared" si="99"/>
        <v>0</v>
      </c>
      <c r="DA176">
        <f t="shared" si="99"/>
        <v>0</v>
      </c>
      <c r="DB176">
        <f t="shared" si="99"/>
        <v>0</v>
      </c>
      <c r="DC176">
        <f t="shared" si="99"/>
        <v>0</v>
      </c>
      <c r="DD176">
        <f t="shared" si="99"/>
        <v>0</v>
      </c>
      <c r="DE176" t="str">
        <f t="shared" si="99"/>
        <v>99 - 02</v>
      </c>
      <c r="DF176" t="str">
        <f t="shared" si="99"/>
        <v>Dirección General de Programación y Operaciones del Tesoro</v>
      </c>
      <c r="DG176">
        <f t="shared" si="99"/>
        <v>19626828.91</v>
      </c>
      <c r="DH176">
        <f t="shared" si="99"/>
        <v>0</v>
      </c>
    </row>
    <row r="177" spans="1:112">
      <c r="A177">
        <f t="shared" ref="A177:AF177" si="100">A28</f>
        <v>660</v>
      </c>
      <c r="B177" t="str">
        <f t="shared" si="100"/>
        <v>Órgano Judicial</v>
      </c>
      <c r="C177">
        <f t="shared" si="100"/>
        <v>0</v>
      </c>
      <c r="D177">
        <f t="shared" si="100"/>
        <v>0</v>
      </c>
      <c r="E177">
        <f t="shared" si="100"/>
        <v>0</v>
      </c>
      <c r="F177">
        <f t="shared" si="100"/>
        <v>0.18</v>
      </c>
      <c r="G177">
        <f t="shared" si="100"/>
        <v>0</v>
      </c>
      <c r="H177">
        <f t="shared" si="100"/>
        <v>0</v>
      </c>
      <c r="I177">
        <f t="shared" si="100"/>
        <v>0</v>
      </c>
      <c r="J177">
        <f t="shared" si="100"/>
        <v>0</v>
      </c>
      <c r="K177">
        <f t="shared" si="100"/>
        <v>0</v>
      </c>
      <c r="L177">
        <f t="shared" si="100"/>
        <v>0</v>
      </c>
      <c r="M177">
        <f t="shared" si="100"/>
        <v>0</v>
      </c>
      <c r="N177">
        <f t="shared" si="100"/>
        <v>0</v>
      </c>
      <c r="O177">
        <f t="shared" si="100"/>
        <v>0</v>
      </c>
      <c r="P177">
        <f t="shared" si="100"/>
        <v>0</v>
      </c>
      <c r="Q177">
        <f t="shared" si="100"/>
        <v>0</v>
      </c>
      <c r="R177">
        <f t="shared" si="100"/>
        <v>0</v>
      </c>
      <c r="S177">
        <f t="shared" si="100"/>
        <v>0</v>
      </c>
      <c r="T177">
        <f t="shared" si="100"/>
        <v>0</v>
      </c>
      <c r="U177">
        <f t="shared" si="100"/>
        <v>0</v>
      </c>
      <c r="V177">
        <f t="shared" si="100"/>
        <v>0</v>
      </c>
      <c r="W177">
        <f t="shared" si="100"/>
        <v>0</v>
      </c>
      <c r="X177">
        <f t="shared" si="100"/>
        <v>0</v>
      </c>
      <c r="Y177">
        <f t="shared" si="100"/>
        <v>0</v>
      </c>
      <c r="Z177">
        <f t="shared" si="100"/>
        <v>0</v>
      </c>
      <c r="AA177">
        <f t="shared" si="100"/>
        <v>0</v>
      </c>
      <c r="AB177">
        <f t="shared" si="100"/>
        <v>0</v>
      </c>
      <c r="AC177">
        <f t="shared" si="100"/>
        <v>0</v>
      </c>
      <c r="AD177">
        <f t="shared" si="100"/>
        <v>0</v>
      </c>
      <c r="AE177">
        <f t="shared" si="100"/>
        <v>0</v>
      </c>
      <c r="AF177">
        <f t="shared" si="100"/>
        <v>0</v>
      </c>
      <c r="AG177">
        <f t="shared" ref="AG177:BL177" si="101">AG28</f>
        <v>0</v>
      </c>
      <c r="AH177">
        <f t="shared" si="101"/>
        <v>0</v>
      </c>
      <c r="AI177">
        <f t="shared" si="101"/>
        <v>0</v>
      </c>
      <c r="AJ177">
        <f t="shared" si="101"/>
        <v>0</v>
      </c>
      <c r="AK177">
        <f t="shared" si="101"/>
        <v>0</v>
      </c>
      <c r="AL177">
        <f t="shared" si="101"/>
        <v>0</v>
      </c>
      <c r="AM177">
        <f t="shared" si="101"/>
        <v>0</v>
      </c>
      <c r="AN177">
        <f t="shared" si="101"/>
        <v>0</v>
      </c>
      <c r="AO177">
        <f t="shared" si="101"/>
        <v>0</v>
      </c>
      <c r="AP177">
        <f t="shared" si="101"/>
        <v>0</v>
      </c>
      <c r="AQ177">
        <f t="shared" si="101"/>
        <v>0</v>
      </c>
      <c r="AR177">
        <f t="shared" si="101"/>
        <v>0</v>
      </c>
      <c r="AS177">
        <f t="shared" si="101"/>
        <v>0</v>
      </c>
      <c r="AT177">
        <f t="shared" si="101"/>
        <v>0</v>
      </c>
      <c r="AU177">
        <f t="shared" si="101"/>
        <v>0</v>
      </c>
      <c r="AV177">
        <f t="shared" si="101"/>
        <v>0</v>
      </c>
      <c r="AW177">
        <f t="shared" si="101"/>
        <v>0</v>
      </c>
      <c r="AX177">
        <f t="shared" si="101"/>
        <v>0</v>
      </c>
      <c r="AY177">
        <f t="shared" si="101"/>
        <v>0</v>
      </c>
      <c r="AZ177">
        <f t="shared" si="101"/>
        <v>0</v>
      </c>
      <c r="BA177">
        <f t="shared" si="101"/>
        <v>0</v>
      </c>
      <c r="BB177">
        <f t="shared" si="101"/>
        <v>0</v>
      </c>
      <c r="BC177">
        <f t="shared" si="101"/>
        <v>0</v>
      </c>
      <c r="BD177">
        <f t="shared" si="101"/>
        <v>0</v>
      </c>
      <c r="BE177">
        <f t="shared" si="101"/>
        <v>0</v>
      </c>
      <c r="BF177">
        <f t="shared" si="101"/>
        <v>0</v>
      </c>
      <c r="BG177">
        <f t="shared" si="101"/>
        <v>0</v>
      </c>
      <c r="BH177">
        <f t="shared" si="101"/>
        <v>0</v>
      </c>
      <c r="BI177">
        <f t="shared" si="101"/>
        <v>0</v>
      </c>
      <c r="BJ177">
        <f t="shared" si="101"/>
        <v>0</v>
      </c>
      <c r="BK177">
        <f t="shared" si="101"/>
        <v>0</v>
      </c>
      <c r="BL177">
        <f t="shared" si="101"/>
        <v>0</v>
      </c>
      <c r="BM177">
        <f t="shared" ref="BM177:CR177" si="102">BM28</f>
        <v>0</v>
      </c>
      <c r="BN177">
        <f t="shared" si="102"/>
        <v>0</v>
      </c>
      <c r="BO177">
        <f t="shared" si="102"/>
        <v>0</v>
      </c>
      <c r="BP177">
        <f t="shared" si="102"/>
        <v>0</v>
      </c>
      <c r="BQ177">
        <f t="shared" si="102"/>
        <v>0</v>
      </c>
      <c r="BR177">
        <f t="shared" si="102"/>
        <v>0</v>
      </c>
      <c r="BS177">
        <f t="shared" si="102"/>
        <v>0</v>
      </c>
      <c r="BT177">
        <f t="shared" si="102"/>
        <v>0</v>
      </c>
      <c r="BU177">
        <f t="shared" si="102"/>
        <v>0</v>
      </c>
      <c r="BV177">
        <f t="shared" si="102"/>
        <v>0</v>
      </c>
      <c r="BW177">
        <f t="shared" si="102"/>
        <v>0</v>
      </c>
      <c r="BX177">
        <f t="shared" si="102"/>
        <v>0</v>
      </c>
      <c r="BY177">
        <f t="shared" si="102"/>
        <v>0</v>
      </c>
      <c r="BZ177">
        <f t="shared" si="102"/>
        <v>0</v>
      </c>
      <c r="CA177">
        <f t="shared" si="102"/>
        <v>0</v>
      </c>
      <c r="CB177">
        <f t="shared" si="102"/>
        <v>0</v>
      </c>
      <c r="CC177">
        <f t="shared" si="102"/>
        <v>0</v>
      </c>
      <c r="CD177">
        <f t="shared" si="102"/>
        <v>0</v>
      </c>
      <c r="CE177">
        <f t="shared" si="102"/>
        <v>0</v>
      </c>
      <c r="CF177">
        <f t="shared" si="102"/>
        <v>0</v>
      </c>
      <c r="CG177">
        <f t="shared" si="102"/>
        <v>0</v>
      </c>
      <c r="CH177">
        <f t="shared" si="102"/>
        <v>0</v>
      </c>
      <c r="CI177">
        <f t="shared" si="102"/>
        <v>0</v>
      </c>
      <c r="CJ177">
        <f t="shared" si="102"/>
        <v>0</v>
      </c>
      <c r="CK177">
        <f t="shared" si="102"/>
        <v>0</v>
      </c>
      <c r="CL177">
        <f t="shared" si="102"/>
        <v>0</v>
      </c>
      <c r="CM177">
        <f t="shared" si="102"/>
        <v>0</v>
      </c>
      <c r="CN177">
        <f t="shared" si="102"/>
        <v>0</v>
      </c>
      <c r="CO177">
        <f t="shared" si="102"/>
        <v>0</v>
      </c>
      <c r="CP177">
        <f t="shared" si="102"/>
        <v>0</v>
      </c>
      <c r="CQ177">
        <f t="shared" si="102"/>
        <v>0</v>
      </c>
      <c r="CR177">
        <f t="shared" si="102"/>
        <v>0</v>
      </c>
      <c r="CS177">
        <f t="shared" ref="CS177:DH177" si="103">CS28</f>
        <v>0</v>
      </c>
      <c r="CT177">
        <f t="shared" si="103"/>
        <v>0</v>
      </c>
      <c r="CU177">
        <f t="shared" si="103"/>
        <v>0</v>
      </c>
      <c r="CV177">
        <f t="shared" si="103"/>
        <v>0</v>
      </c>
      <c r="CW177">
        <f t="shared" si="103"/>
        <v>0</v>
      </c>
      <c r="CX177">
        <f t="shared" si="103"/>
        <v>0</v>
      </c>
      <c r="CY177">
        <f t="shared" si="103"/>
        <v>0</v>
      </c>
      <c r="CZ177">
        <f t="shared" si="103"/>
        <v>0</v>
      </c>
      <c r="DA177">
        <f t="shared" si="103"/>
        <v>0</v>
      </c>
      <c r="DB177">
        <f t="shared" si="103"/>
        <v>0</v>
      </c>
      <c r="DC177">
        <f t="shared" si="103"/>
        <v>0</v>
      </c>
      <c r="DD177">
        <f t="shared" si="103"/>
        <v>0</v>
      </c>
      <c r="DE177">
        <f t="shared" si="103"/>
        <v>312</v>
      </c>
      <c r="DF177" t="str">
        <f t="shared" si="103"/>
        <v>Autoridad de Fiscalizac. y Control Soc de Bosques y Tierras</v>
      </c>
      <c r="DG177">
        <f t="shared" si="103"/>
        <v>17784903.45000001</v>
      </c>
      <c r="DH177">
        <f t="shared" si="103"/>
        <v>0</v>
      </c>
    </row>
    <row r="178" spans="1:112">
      <c r="A178">
        <f t="shared" ref="A178:AF178" si="104">A29</f>
        <v>670</v>
      </c>
      <c r="B178" t="str">
        <f t="shared" si="104"/>
        <v>Órgano Electoral Plurinacional</v>
      </c>
      <c r="C178">
        <f t="shared" si="104"/>
        <v>0</v>
      </c>
      <c r="D178">
        <f t="shared" si="104"/>
        <v>0</v>
      </c>
      <c r="E178">
        <f t="shared" si="104"/>
        <v>0</v>
      </c>
      <c r="F178">
        <f t="shared" si="104"/>
        <v>35236</v>
      </c>
      <c r="G178">
        <f t="shared" si="104"/>
        <v>0</v>
      </c>
      <c r="H178">
        <f t="shared" si="104"/>
        <v>0</v>
      </c>
      <c r="I178">
        <f t="shared" si="104"/>
        <v>0</v>
      </c>
      <c r="J178">
        <f t="shared" si="104"/>
        <v>0</v>
      </c>
      <c r="K178">
        <f t="shared" si="104"/>
        <v>0</v>
      </c>
      <c r="L178">
        <f t="shared" si="104"/>
        <v>0</v>
      </c>
      <c r="M178">
        <f t="shared" si="104"/>
        <v>0</v>
      </c>
      <c r="N178">
        <f t="shared" si="104"/>
        <v>0</v>
      </c>
      <c r="O178">
        <f t="shared" si="104"/>
        <v>0</v>
      </c>
      <c r="P178">
        <f t="shared" si="104"/>
        <v>0</v>
      </c>
      <c r="Q178">
        <f t="shared" si="104"/>
        <v>0</v>
      </c>
      <c r="R178">
        <f t="shared" si="104"/>
        <v>0</v>
      </c>
      <c r="S178">
        <f t="shared" si="104"/>
        <v>0</v>
      </c>
      <c r="T178">
        <f t="shared" si="104"/>
        <v>0</v>
      </c>
      <c r="U178">
        <f t="shared" si="104"/>
        <v>0</v>
      </c>
      <c r="V178">
        <f t="shared" si="104"/>
        <v>0</v>
      </c>
      <c r="W178">
        <f t="shared" si="104"/>
        <v>0</v>
      </c>
      <c r="X178">
        <f t="shared" si="104"/>
        <v>0</v>
      </c>
      <c r="Y178">
        <f t="shared" si="104"/>
        <v>0</v>
      </c>
      <c r="Z178">
        <f t="shared" si="104"/>
        <v>0</v>
      </c>
      <c r="AA178">
        <f t="shared" si="104"/>
        <v>0</v>
      </c>
      <c r="AB178">
        <f t="shared" si="104"/>
        <v>0</v>
      </c>
      <c r="AC178">
        <f t="shared" si="104"/>
        <v>0</v>
      </c>
      <c r="AD178">
        <f t="shared" si="104"/>
        <v>0</v>
      </c>
      <c r="AE178">
        <f t="shared" si="104"/>
        <v>0</v>
      </c>
      <c r="AF178">
        <f t="shared" si="104"/>
        <v>0</v>
      </c>
      <c r="AG178">
        <f t="shared" ref="AG178:BL178" si="105">AG29</f>
        <v>0</v>
      </c>
      <c r="AH178">
        <f t="shared" si="105"/>
        <v>0</v>
      </c>
      <c r="AI178">
        <f t="shared" si="105"/>
        <v>0</v>
      </c>
      <c r="AJ178">
        <f t="shared" si="105"/>
        <v>0</v>
      </c>
      <c r="AK178">
        <f t="shared" si="105"/>
        <v>0</v>
      </c>
      <c r="AL178">
        <f t="shared" si="105"/>
        <v>0</v>
      </c>
      <c r="AM178">
        <f t="shared" si="105"/>
        <v>0</v>
      </c>
      <c r="AN178">
        <f t="shared" si="105"/>
        <v>0</v>
      </c>
      <c r="AO178">
        <f t="shared" si="105"/>
        <v>0</v>
      </c>
      <c r="AP178">
        <f t="shared" si="105"/>
        <v>0</v>
      </c>
      <c r="AQ178">
        <f t="shared" si="105"/>
        <v>0</v>
      </c>
      <c r="AR178">
        <f t="shared" si="105"/>
        <v>0</v>
      </c>
      <c r="AS178">
        <f t="shared" si="105"/>
        <v>0</v>
      </c>
      <c r="AT178">
        <f t="shared" si="105"/>
        <v>0</v>
      </c>
      <c r="AU178">
        <f t="shared" si="105"/>
        <v>0</v>
      </c>
      <c r="AV178">
        <f t="shared" si="105"/>
        <v>0</v>
      </c>
      <c r="AW178">
        <f t="shared" si="105"/>
        <v>0</v>
      </c>
      <c r="AX178">
        <f t="shared" si="105"/>
        <v>0</v>
      </c>
      <c r="AY178">
        <f t="shared" si="105"/>
        <v>0</v>
      </c>
      <c r="AZ178">
        <f t="shared" si="105"/>
        <v>0</v>
      </c>
      <c r="BA178">
        <f t="shared" si="105"/>
        <v>0</v>
      </c>
      <c r="BB178">
        <f t="shared" si="105"/>
        <v>0</v>
      </c>
      <c r="BC178">
        <f t="shared" si="105"/>
        <v>0</v>
      </c>
      <c r="BD178">
        <f t="shared" si="105"/>
        <v>0</v>
      </c>
      <c r="BE178">
        <f t="shared" si="105"/>
        <v>0</v>
      </c>
      <c r="BF178">
        <f t="shared" si="105"/>
        <v>0</v>
      </c>
      <c r="BG178">
        <f t="shared" si="105"/>
        <v>0</v>
      </c>
      <c r="BH178">
        <f t="shared" si="105"/>
        <v>0</v>
      </c>
      <c r="BI178">
        <f t="shared" si="105"/>
        <v>0</v>
      </c>
      <c r="BJ178">
        <f t="shared" si="105"/>
        <v>0</v>
      </c>
      <c r="BK178">
        <f t="shared" si="105"/>
        <v>0</v>
      </c>
      <c r="BL178">
        <f t="shared" si="105"/>
        <v>0</v>
      </c>
      <c r="BM178">
        <f t="shared" ref="BM178:CR178" si="106">BM29</f>
        <v>0</v>
      </c>
      <c r="BN178">
        <f t="shared" si="106"/>
        <v>0</v>
      </c>
      <c r="BO178">
        <f t="shared" si="106"/>
        <v>0</v>
      </c>
      <c r="BP178">
        <f t="shared" si="106"/>
        <v>0</v>
      </c>
      <c r="BQ178">
        <f t="shared" si="106"/>
        <v>0</v>
      </c>
      <c r="BR178">
        <f t="shared" si="106"/>
        <v>0</v>
      </c>
      <c r="BS178">
        <f t="shared" si="106"/>
        <v>0</v>
      </c>
      <c r="BT178">
        <f t="shared" si="106"/>
        <v>0</v>
      </c>
      <c r="BU178">
        <f t="shared" si="106"/>
        <v>0</v>
      </c>
      <c r="BV178">
        <f t="shared" si="106"/>
        <v>0</v>
      </c>
      <c r="BW178">
        <f t="shared" si="106"/>
        <v>0</v>
      </c>
      <c r="BX178">
        <f t="shared" si="106"/>
        <v>0</v>
      </c>
      <c r="BY178">
        <f t="shared" si="106"/>
        <v>0</v>
      </c>
      <c r="BZ178">
        <f t="shared" si="106"/>
        <v>0</v>
      </c>
      <c r="CA178">
        <f t="shared" si="106"/>
        <v>0</v>
      </c>
      <c r="CB178">
        <f t="shared" si="106"/>
        <v>0</v>
      </c>
      <c r="CC178">
        <f t="shared" si="106"/>
        <v>0</v>
      </c>
      <c r="CD178">
        <f t="shared" si="106"/>
        <v>0</v>
      </c>
      <c r="CE178">
        <f t="shared" si="106"/>
        <v>0</v>
      </c>
      <c r="CF178">
        <f t="shared" si="106"/>
        <v>0</v>
      </c>
      <c r="CG178">
        <f t="shared" si="106"/>
        <v>0</v>
      </c>
      <c r="CH178">
        <f t="shared" si="106"/>
        <v>0</v>
      </c>
      <c r="CI178">
        <f t="shared" si="106"/>
        <v>0</v>
      </c>
      <c r="CJ178">
        <f t="shared" si="106"/>
        <v>0</v>
      </c>
      <c r="CK178">
        <f t="shared" si="106"/>
        <v>0</v>
      </c>
      <c r="CL178">
        <f t="shared" si="106"/>
        <v>0</v>
      </c>
      <c r="CM178">
        <f t="shared" si="106"/>
        <v>0</v>
      </c>
      <c r="CN178">
        <f t="shared" si="106"/>
        <v>0</v>
      </c>
      <c r="CO178">
        <f t="shared" si="106"/>
        <v>0</v>
      </c>
      <c r="CP178">
        <f t="shared" si="106"/>
        <v>0</v>
      </c>
      <c r="CQ178">
        <f t="shared" si="106"/>
        <v>0</v>
      </c>
      <c r="CR178">
        <f t="shared" si="106"/>
        <v>0</v>
      </c>
      <c r="CS178">
        <f t="shared" ref="CS178:DH178" si="107">CS29</f>
        <v>0</v>
      </c>
      <c r="CT178">
        <f t="shared" si="107"/>
        <v>0</v>
      </c>
      <c r="CU178">
        <f t="shared" si="107"/>
        <v>0</v>
      </c>
      <c r="CV178">
        <f t="shared" si="107"/>
        <v>0</v>
      </c>
      <c r="CW178">
        <f t="shared" si="107"/>
        <v>0</v>
      </c>
      <c r="CX178">
        <f t="shared" si="107"/>
        <v>0</v>
      </c>
      <c r="CY178">
        <f t="shared" si="107"/>
        <v>0</v>
      </c>
      <c r="CZ178">
        <f t="shared" si="107"/>
        <v>0</v>
      </c>
      <c r="DA178">
        <f t="shared" si="107"/>
        <v>0</v>
      </c>
      <c r="DB178">
        <f t="shared" si="107"/>
        <v>0</v>
      </c>
      <c r="DC178">
        <f t="shared" si="107"/>
        <v>0</v>
      </c>
      <c r="DD178">
        <f t="shared" si="107"/>
        <v>0</v>
      </c>
      <c r="DE178">
        <f t="shared" si="107"/>
        <v>548</v>
      </c>
      <c r="DF178" t="str">
        <f t="shared" si="107"/>
        <v>Corporación de las Fuerzas Armadas p/ el Des. Nacional</v>
      </c>
      <c r="DG178">
        <f t="shared" si="107"/>
        <v>443635.45999999996</v>
      </c>
      <c r="DH178">
        <f t="shared" si="107"/>
        <v>0</v>
      </c>
    </row>
    <row r="179" spans="1:112">
      <c r="A179">
        <f t="shared" ref="A179:AF179" si="108">A30</f>
        <v>902</v>
      </c>
      <c r="B179" t="str">
        <f t="shared" si="108"/>
        <v>Gobierno Autónomo Departamental de La Paz</v>
      </c>
      <c r="C179">
        <f t="shared" si="108"/>
        <v>0</v>
      </c>
      <c r="D179">
        <f t="shared" si="108"/>
        <v>5835.23</v>
      </c>
      <c r="E179">
        <f t="shared" si="108"/>
        <v>0</v>
      </c>
      <c r="F179">
        <f t="shared" si="108"/>
        <v>1052.6099999999999</v>
      </c>
      <c r="G179">
        <f t="shared" si="108"/>
        <v>0</v>
      </c>
      <c r="H179">
        <f t="shared" si="108"/>
        <v>0</v>
      </c>
      <c r="I179">
        <f t="shared" si="108"/>
        <v>0</v>
      </c>
      <c r="J179">
        <f t="shared" si="108"/>
        <v>0</v>
      </c>
      <c r="K179">
        <f t="shared" si="108"/>
        <v>0</v>
      </c>
      <c r="L179">
        <f t="shared" si="108"/>
        <v>0</v>
      </c>
      <c r="M179">
        <f t="shared" si="108"/>
        <v>0</v>
      </c>
      <c r="N179">
        <f t="shared" si="108"/>
        <v>0</v>
      </c>
      <c r="O179">
        <f t="shared" si="108"/>
        <v>0</v>
      </c>
      <c r="P179">
        <f t="shared" si="108"/>
        <v>0</v>
      </c>
      <c r="Q179">
        <f t="shared" si="108"/>
        <v>0</v>
      </c>
      <c r="R179">
        <f t="shared" si="108"/>
        <v>0</v>
      </c>
      <c r="S179">
        <f t="shared" si="108"/>
        <v>0</v>
      </c>
      <c r="T179">
        <f t="shared" si="108"/>
        <v>0</v>
      </c>
      <c r="U179">
        <f t="shared" si="108"/>
        <v>0</v>
      </c>
      <c r="V179">
        <f t="shared" si="108"/>
        <v>0</v>
      </c>
      <c r="W179">
        <f t="shared" si="108"/>
        <v>0</v>
      </c>
      <c r="X179">
        <f t="shared" si="108"/>
        <v>0</v>
      </c>
      <c r="Y179">
        <f t="shared" si="108"/>
        <v>0</v>
      </c>
      <c r="Z179">
        <f t="shared" si="108"/>
        <v>0</v>
      </c>
      <c r="AA179">
        <f t="shared" si="108"/>
        <v>0</v>
      </c>
      <c r="AB179">
        <f t="shared" si="108"/>
        <v>0</v>
      </c>
      <c r="AC179">
        <f t="shared" si="108"/>
        <v>0</v>
      </c>
      <c r="AD179">
        <f t="shared" si="108"/>
        <v>0</v>
      </c>
      <c r="AE179">
        <f t="shared" si="108"/>
        <v>0</v>
      </c>
      <c r="AF179">
        <f t="shared" si="108"/>
        <v>0</v>
      </c>
      <c r="AG179">
        <f t="shared" ref="AG179:BL179" si="109">AG30</f>
        <v>0</v>
      </c>
      <c r="AH179">
        <f t="shared" si="109"/>
        <v>0</v>
      </c>
      <c r="AI179">
        <f t="shared" si="109"/>
        <v>0</v>
      </c>
      <c r="AJ179">
        <f t="shared" si="109"/>
        <v>0</v>
      </c>
      <c r="AK179">
        <f t="shared" si="109"/>
        <v>0</v>
      </c>
      <c r="AL179">
        <f t="shared" si="109"/>
        <v>0</v>
      </c>
      <c r="AM179">
        <f t="shared" si="109"/>
        <v>0</v>
      </c>
      <c r="AN179">
        <f t="shared" si="109"/>
        <v>0</v>
      </c>
      <c r="AO179">
        <f t="shared" si="109"/>
        <v>0</v>
      </c>
      <c r="AP179">
        <f t="shared" si="109"/>
        <v>0</v>
      </c>
      <c r="AQ179">
        <f t="shared" si="109"/>
        <v>0</v>
      </c>
      <c r="AR179">
        <f t="shared" si="109"/>
        <v>0</v>
      </c>
      <c r="AS179">
        <f t="shared" si="109"/>
        <v>0</v>
      </c>
      <c r="AT179">
        <f t="shared" si="109"/>
        <v>0</v>
      </c>
      <c r="AU179">
        <f t="shared" si="109"/>
        <v>0</v>
      </c>
      <c r="AV179">
        <f t="shared" si="109"/>
        <v>0</v>
      </c>
      <c r="AW179">
        <f t="shared" si="109"/>
        <v>0</v>
      </c>
      <c r="AX179">
        <f t="shared" si="109"/>
        <v>0</v>
      </c>
      <c r="AY179">
        <f t="shared" si="109"/>
        <v>0</v>
      </c>
      <c r="AZ179">
        <f t="shared" si="109"/>
        <v>0</v>
      </c>
      <c r="BA179">
        <f t="shared" si="109"/>
        <v>0</v>
      </c>
      <c r="BB179">
        <f t="shared" si="109"/>
        <v>0</v>
      </c>
      <c r="BC179">
        <f t="shared" si="109"/>
        <v>0</v>
      </c>
      <c r="BD179">
        <f t="shared" si="109"/>
        <v>0</v>
      </c>
      <c r="BE179">
        <f t="shared" si="109"/>
        <v>0</v>
      </c>
      <c r="BF179">
        <f t="shared" si="109"/>
        <v>0</v>
      </c>
      <c r="BG179">
        <f t="shared" si="109"/>
        <v>0</v>
      </c>
      <c r="BH179">
        <f t="shared" si="109"/>
        <v>0</v>
      </c>
      <c r="BI179">
        <f t="shared" si="109"/>
        <v>0</v>
      </c>
      <c r="BJ179">
        <f t="shared" si="109"/>
        <v>0</v>
      </c>
      <c r="BK179">
        <f t="shared" si="109"/>
        <v>0</v>
      </c>
      <c r="BL179">
        <f t="shared" si="109"/>
        <v>0</v>
      </c>
      <c r="BM179">
        <f t="shared" ref="BM179:CR179" si="110">BM30</f>
        <v>0</v>
      </c>
      <c r="BN179">
        <f t="shared" si="110"/>
        <v>0</v>
      </c>
      <c r="BO179">
        <f t="shared" si="110"/>
        <v>0</v>
      </c>
      <c r="BP179">
        <f t="shared" si="110"/>
        <v>0</v>
      </c>
      <c r="BQ179">
        <f t="shared" si="110"/>
        <v>0</v>
      </c>
      <c r="BR179">
        <f t="shared" si="110"/>
        <v>0</v>
      </c>
      <c r="BS179">
        <f t="shared" si="110"/>
        <v>0</v>
      </c>
      <c r="BT179">
        <f t="shared" si="110"/>
        <v>0</v>
      </c>
      <c r="BU179">
        <f t="shared" si="110"/>
        <v>0</v>
      </c>
      <c r="BV179">
        <f t="shared" si="110"/>
        <v>0</v>
      </c>
      <c r="BW179">
        <f t="shared" si="110"/>
        <v>0</v>
      </c>
      <c r="BX179">
        <f t="shared" si="110"/>
        <v>0</v>
      </c>
      <c r="BY179">
        <f t="shared" si="110"/>
        <v>0</v>
      </c>
      <c r="BZ179">
        <f t="shared" si="110"/>
        <v>0</v>
      </c>
      <c r="CA179">
        <f t="shared" si="110"/>
        <v>0</v>
      </c>
      <c r="CB179">
        <f t="shared" si="110"/>
        <v>0</v>
      </c>
      <c r="CC179">
        <f t="shared" si="110"/>
        <v>0</v>
      </c>
      <c r="CD179">
        <f t="shared" si="110"/>
        <v>0</v>
      </c>
      <c r="CE179">
        <f t="shared" si="110"/>
        <v>0</v>
      </c>
      <c r="CF179">
        <f t="shared" si="110"/>
        <v>0</v>
      </c>
      <c r="CG179">
        <f t="shared" si="110"/>
        <v>0</v>
      </c>
      <c r="CH179">
        <f t="shared" si="110"/>
        <v>0</v>
      </c>
      <c r="CI179">
        <f t="shared" si="110"/>
        <v>0</v>
      </c>
      <c r="CJ179">
        <f t="shared" si="110"/>
        <v>0</v>
      </c>
      <c r="CK179">
        <f t="shared" si="110"/>
        <v>0</v>
      </c>
      <c r="CL179">
        <f t="shared" si="110"/>
        <v>0</v>
      </c>
      <c r="CM179">
        <f t="shared" si="110"/>
        <v>0</v>
      </c>
      <c r="CN179">
        <f t="shared" si="110"/>
        <v>0</v>
      </c>
      <c r="CO179">
        <f t="shared" si="110"/>
        <v>0</v>
      </c>
      <c r="CP179">
        <f t="shared" si="110"/>
        <v>0</v>
      </c>
      <c r="CQ179">
        <f t="shared" si="110"/>
        <v>0</v>
      </c>
      <c r="CR179">
        <f t="shared" si="110"/>
        <v>0</v>
      </c>
      <c r="CS179">
        <f t="shared" ref="CS179:DH179" si="111">CS30</f>
        <v>0</v>
      </c>
      <c r="CT179">
        <f t="shared" si="111"/>
        <v>0</v>
      </c>
      <c r="CU179">
        <f t="shared" si="111"/>
        <v>0</v>
      </c>
      <c r="CV179">
        <f t="shared" si="111"/>
        <v>0</v>
      </c>
      <c r="CW179">
        <f t="shared" si="111"/>
        <v>0</v>
      </c>
      <c r="CX179">
        <f t="shared" si="111"/>
        <v>0</v>
      </c>
      <c r="CY179">
        <f t="shared" si="111"/>
        <v>0</v>
      </c>
      <c r="CZ179">
        <f t="shared" si="111"/>
        <v>0</v>
      </c>
      <c r="DA179">
        <f t="shared" si="111"/>
        <v>0</v>
      </c>
      <c r="DB179">
        <f t="shared" si="111"/>
        <v>0</v>
      </c>
      <c r="DC179">
        <f t="shared" si="111"/>
        <v>0</v>
      </c>
      <c r="DD179">
        <f t="shared" si="111"/>
        <v>0</v>
      </c>
      <c r="DE179">
        <f t="shared" si="111"/>
        <v>599</v>
      </c>
      <c r="DF179" t="str">
        <f t="shared" si="111"/>
        <v>Empresa Boliviana de Alimentos y Derivados</v>
      </c>
      <c r="DG179">
        <f t="shared" si="111"/>
        <v>6401510.3499999996</v>
      </c>
      <c r="DH179">
        <f t="shared" si="111"/>
        <v>0</v>
      </c>
    </row>
    <row r="180" spans="1:112">
      <c r="A180" t="str">
        <f t="shared" ref="A180:AF180" si="112">A31</f>
        <v>99 - 02</v>
      </c>
      <c r="B180" t="str">
        <f t="shared" si="112"/>
        <v>Dirección General de Programación y Operaciones del Tesoro</v>
      </c>
      <c r="C180">
        <f t="shared" si="112"/>
        <v>0</v>
      </c>
      <c r="D180">
        <f t="shared" si="112"/>
        <v>4694312.4800000004</v>
      </c>
      <c r="E180">
        <f t="shared" si="112"/>
        <v>69.599999999999994</v>
      </c>
      <c r="F180">
        <f t="shared" si="112"/>
        <v>10202411.52</v>
      </c>
      <c r="G180">
        <f t="shared" si="112"/>
        <v>0</v>
      </c>
      <c r="H180">
        <f t="shared" si="112"/>
        <v>0</v>
      </c>
      <c r="I180">
        <f t="shared" si="112"/>
        <v>0</v>
      </c>
      <c r="J180">
        <f t="shared" si="112"/>
        <v>0</v>
      </c>
      <c r="K180">
        <f t="shared" si="112"/>
        <v>0</v>
      </c>
      <c r="L180">
        <f t="shared" si="112"/>
        <v>0</v>
      </c>
      <c r="M180">
        <f t="shared" si="112"/>
        <v>0</v>
      </c>
      <c r="N180">
        <f t="shared" si="112"/>
        <v>0</v>
      </c>
      <c r="O180">
        <f t="shared" si="112"/>
        <v>0</v>
      </c>
      <c r="P180">
        <f t="shared" si="112"/>
        <v>0</v>
      </c>
      <c r="Q180">
        <f t="shared" si="112"/>
        <v>0</v>
      </c>
      <c r="R180">
        <f t="shared" si="112"/>
        <v>0</v>
      </c>
      <c r="S180">
        <f t="shared" si="112"/>
        <v>0</v>
      </c>
      <c r="T180">
        <f t="shared" si="112"/>
        <v>0</v>
      </c>
      <c r="U180">
        <f t="shared" si="112"/>
        <v>0</v>
      </c>
      <c r="V180">
        <f t="shared" si="112"/>
        <v>0</v>
      </c>
      <c r="W180">
        <f t="shared" si="112"/>
        <v>0</v>
      </c>
      <c r="X180">
        <f t="shared" si="112"/>
        <v>0</v>
      </c>
      <c r="Y180">
        <f t="shared" si="112"/>
        <v>0</v>
      </c>
      <c r="Z180">
        <f t="shared" si="112"/>
        <v>0</v>
      </c>
      <c r="AA180">
        <f t="shared" si="112"/>
        <v>0</v>
      </c>
      <c r="AB180">
        <f t="shared" si="112"/>
        <v>0</v>
      </c>
      <c r="AC180">
        <f t="shared" si="112"/>
        <v>0</v>
      </c>
      <c r="AD180">
        <f t="shared" si="112"/>
        <v>0</v>
      </c>
      <c r="AE180">
        <f t="shared" si="112"/>
        <v>0</v>
      </c>
      <c r="AF180">
        <f t="shared" si="112"/>
        <v>0</v>
      </c>
      <c r="AG180">
        <f t="shared" ref="AG180:BL180" si="113">AG31</f>
        <v>0</v>
      </c>
      <c r="AH180">
        <f t="shared" si="113"/>
        <v>0</v>
      </c>
      <c r="AI180">
        <f t="shared" si="113"/>
        <v>0</v>
      </c>
      <c r="AJ180">
        <f t="shared" si="113"/>
        <v>0</v>
      </c>
      <c r="AK180">
        <f t="shared" si="113"/>
        <v>0</v>
      </c>
      <c r="AL180">
        <f t="shared" si="113"/>
        <v>0</v>
      </c>
      <c r="AM180">
        <f t="shared" si="113"/>
        <v>0</v>
      </c>
      <c r="AN180">
        <f t="shared" si="113"/>
        <v>0</v>
      </c>
      <c r="AO180">
        <f t="shared" si="113"/>
        <v>0</v>
      </c>
      <c r="AP180">
        <f t="shared" si="113"/>
        <v>0</v>
      </c>
      <c r="AQ180">
        <f t="shared" si="113"/>
        <v>0</v>
      </c>
      <c r="AR180">
        <f t="shared" si="113"/>
        <v>0</v>
      </c>
      <c r="AS180">
        <f t="shared" si="113"/>
        <v>0</v>
      </c>
      <c r="AT180">
        <f t="shared" si="113"/>
        <v>0</v>
      </c>
      <c r="AU180">
        <f t="shared" si="113"/>
        <v>0</v>
      </c>
      <c r="AV180">
        <f t="shared" si="113"/>
        <v>0</v>
      </c>
      <c r="AW180">
        <f t="shared" si="113"/>
        <v>0</v>
      </c>
      <c r="AX180">
        <f t="shared" si="113"/>
        <v>0</v>
      </c>
      <c r="AY180">
        <f t="shared" si="113"/>
        <v>0</v>
      </c>
      <c r="AZ180">
        <f t="shared" si="113"/>
        <v>0</v>
      </c>
      <c r="BA180">
        <f t="shared" si="113"/>
        <v>0</v>
      </c>
      <c r="BB180">
        <f t="shared" si="113"/>
        <v>0</v>
      </c>
      <c r="BC180">
        <f t="shared" si="113"/>
        <v>0</v>
      </c>
      <c r="BD180">
        <f t="shared" si="113"/>
        <v>0</v>
      </c>
      <c r="BE180">
        <f t="shared" si="113"/>
        <v>0</v>
      </c>
      <c r="BF180">
        <f t="shared" si="113"/>
        <v>0</v>
      </c>
      <c r="BG180">
        <f t="shared" si="113"/>
        <v>0</v>
      </c>
      <c r="BH180">
        <f t="shared" si="113"/>
        <v>0</v>
      </c>
      <c r="BI180">
        <f t="shared" si="113"/>
        <v>0</v>
      </c>
      <c r="BJ180">
        <f t="shared" si="113"/>
        <v>0</v>
      </c>
      <c r="BK180">
        <f t="shared" si="113"/>
        <v>0</v>
      </c>
      <c r="BL180">
        <f t="shared" si="113"/>
        <v>0</v>
      </c>
      <c r="BM180">
        <f t="shared" ref="BM180:CR180" si="114">BM31</f>
        <v>0</v>
      </c>
      <c r="BN180">
        <f t="shared" si="114"/>
        <v>0</v>
      </c>
      <c r="BO180">
        <f t="shared" si="114"/>
        <v>0</v>
      </c>
      <c r="BP180">
        <f t="shared" si="114"/>
        <v>0</v>
      </c>
      <c r="BQ180">
        <f t="shared" si="114"/>
        <v>0</v>
      </c>
      <c r="BR180">
        <f t="shared" si="114"/>
        <v>0</v>
      </c>
      <c r="BS180">
        <f t="shared" si="114"/>
        <v>0</v>
      </c>
      <c r="BT180">
        <f t="shared" si="114"/>
        <v>0</v>
      </c>
      <c r="BU180">
        <f t="shared" si="114"/>
        <v>0</v>
      </c>
      <c r="BV180">
        <f t="shared" si="114"/>
        <v>0</v>
      </c>
      <c r="BW180">
        <f t="shared" si="114"/>
        <v>0</v>
      </c>
      <c r="BX180">
        <f t="shared" si="114"/>
        <v>0</v>
      </c>
      <c r="BY180">
        <f t="shared" si="114"/>
        <v>0</v>
      </c>
      <c r="BZ180">
        <f t="shared" si="114"/>
        <v>0</v>
      </c>
      <c r="CA180">
        <f t="shared" si="114"/>
        <v>0</v>
      </c>
      <c r="CB180">
        <f t="shared" si="114"/>
        <v>0</v>
      </c>
      <c r="CC180">
        <f t="shared" si="114"/>
        <v>0</v>
      </c>
      <c r="CD180">
        <f t="shared" si="114"/>
        <v>0</v>
      </c>
      <c r="CE180">
        <f t="shared" si="114"/>
        <v>0</v>
      </c>
      <c r="CF180">
        <f t="shared" si="114"/>
        <v>0</v>
      </c>
      <c r="CG180">
        <f t="shared" si="114"/>
        <v>0</v>
      </c>
      <c r="CH180">
        <f t="shared" si="114"/>
        <v>0</v>
      </c>
      <c r="CI180">
        <f t="shared" si="114"/>
        <v>0</v>
      </c>
      <c r="CJ180">
        <f t="shared" si="114"/>
        <v>0</v>
      </c>
      <c r="CK180">
        <f t="shared" si="114"/>
        <v>0</v>
      </c>
      <c r="CL180">
        <f t="shared" si="114"/>
        <v>0</v>
      </c>
      <c r="CM180">
        <f t="shared" si="114"/>
        <v>0</v>
      </c>
      <c r="CN180">
        <f t="shared" si="114"/>
        <v>0</v>
      </c>
      <c r="CO180">
        <f t="shared" si="114"/>
        <v>0</v>
      </c>
      <c r="CP180">
        <f t="shared" si="114"/>
        <v>0</v>
      </c>
      <c r="CQ180">
        <f t="shared" si="114"/>
        <v>0</v>
      </c>
      <c r="CR180">
        <f t="shared" si="114"/>
        <v>0</v>
      </c>
      <c r="CS180">
        <f t="shared" ref="CS180:DH180" si="115">CS31</f>
        <v>0</v>
      </c>
      <c r="CT180">
        <f t="shared" si="115"/>
        <v>0</v>
      </c>
      <c r="CU180">
        <f t="shared" si="115"/>
        <v>0</v>
      </c>
      <c r="CV180">
        <f t="shared" si="115"/>
        <v>0</v>
      </c>
      <c r="CW180">
        <f t="shared" si="115"/>
        <v>0</v>
      </c>
      <c r="CX180">
        <f t="shared" si="115"/>
        <v>0</v>
      </c>
      <c r="CY180">
        <f t="shared" si="115"/>
        <v>0</v>
      </c>
      <c r="CZ180">
        <f t="shared" si="115"/>
        <v>0</v>
      </c>
      <c r="DA180">
        <f t="shared" si="115"/>
        <v>0</v>
      </c>
      <c r="DB180">
        <f t="shared" si="115"/>
        <v>0</v>
      </c>
      <c r="DC180">
        <f t="shared" si="115"/>
        <v>0</v>
      </c>
      <c r="DD180">
        <f t="shared" si="115"/>
        <v>0</v>
      </c>
      <c r="DE180">
        <f t="shared" si="115"/>
        <v>132</v>
      </c>
      <c r="DF180" t="str">
        <f t="shared" si="115"/>
        <v>Servicio de Desarrollo de las Empresas Púb. Productivas</v>
      </c>
      <c r="DG180">
        <f t="shared" si="115"/>
        <v>11871239.970000001</v>
      </c>
      <c r="DH180">
        <f t="shared" si="115"/>
        <v>0</v>
      </c>
    </row>
    <row r="181" spans="1:112">
      <c r="A181" t="str">
        <f t="shared" ref="A181:AF181" si="116">A32</f>
        <v>99 - 04</v>
      </c>
      <c r="B181" t="str">
        <f t="shared" si="116"/>
        <v>Dirección General de Administración y Finanzas Territoriales</v>
      </c>
      <c r="C181">
        <f t="shared" si="116"/>
        <v>0</v>
      </c>
      <c r="D181">
        <f t="shared" si="116"/>
        <v>28700689.770000003</v>
      </c>
      <c r="E181">
        <f t="shared" si="116"/>
        <v>0</v>
      </c>
      <c r="F181">
        <f t="shared" si="116"/>
        <v>9793096.4600000009</v>
      </c>
      <c r="G181">
        <f t="shared" si="116"/>
        <v>0</v>
      </c>
      <c r="H181">
        <f t="shared" si="116"/>
        <v>0</v>
      </c>
      <c r="I181">
        <f t="shared" si="116"/>
        <v>0</v>
      </c>
      <c r="J181">
        <f t="shared" si="116"/>
        <v>0</v>
      </c>
      <c r="K181">
        <f t="shared" si="116"/>
        <v>0</v>
      </c>
      <c r="L181">
        <f t="shared" si="116"/>
        <v>0</v>
      </c>
      <c r="M181">
        <f t="shared" si="116"/>
        <v>0</v>
      </c>
      <c r="N181">
        <f t="shared" si="116"/>
        <v>0</v>
      </c>
      <c r="O181">
        <f t="shared" si="116"/>
        <v>0</v>
      </c>
      <c r="P181">
        <f t="shared" si="116"/>
        <v>0</v>
      </c>
      <c r="Q181">
        <f t="shared" si="116"/>
        <v>0</v>
      </c>
      <c r="R181">
        <f t="shared" si="116"/>
        <v>0</v>
      </c>
      <c r="S181">
        <f t="shared" si="116"/>
        <v>0</v>
      </c>
      <c r="T181">
        <f t="shared" si="116"/>
        <v>0</v>
      </c>
      <c r="U181">
        <f t="shared" si="116"/>
        <v>0</v>
      </c>
      <c r="V181">
        <f t="shared" si="116"/>
        <v>0</v>
      </c>
      <c r="W181">
        <f t="shared" si="116"/>
        <v>0</v>
      </c>
      <c r="X181">
        <f t="shared" si="116"/>
        <v>0</v>
      </c>
      <c r="Y181">
        <f t="shared" si="116"/>
        <v>0</v>
      </c>
      <c r="Z181">
        <f t="shared" si="116"/>
        <v>0</v>
      </c>
      <c r="AA181">
        <f t="shared" si="116"/>
        <v>0</v>
      </c>
      <c r="AB181">
        <f t="shared" si="116"/>
        <v>0</v>
      </c>
      <c r="AC181">
        <f t="shared" si="116"/>
        <v>0</v>
      </c>
      <c r="AD181">
        <f t="shared" si="116"/>
        <v>0</v>
      </c>
      <c r="AE181">
        <f t="shared" si="116"/>
        <v>0</v>
      </c>
      <c r="AF181">
        <f t="shared" si="116"/>
        <v>0</v>
      </c>
      <c r="AG181">
        <f t="shared" ref="AG181:BL181" si="117">AG32</f>
        <v>0</v>
      </c>
      <c r="AH181">
        <f t="shared" si="117"/>
        <v>0</v>
      </c>
      <c r="AI181">
        <f t="shared" si="117"/>
        <v>0</v>
      </c>
      <c r="AJ181">
        <f t="shared" si="117"/>
        <v>0</v>
      </c>
      <c r="AK181">
        <f t="shared" si="117"/>
        <v>0</v>
      </c>
      <c r="AL181">
        <f t="shared" si="117"/>
        <v>0</v>
      </c>
      <c r="AM181">
        <f t="shared" si="117"/>
        <v>0</v>
      </c>
      <c r="AN181">
        <f t="shared" si="117"/>
        <v>0</v>
      </c>
      <c r="AO181">
        <f t="shared" si="117"/>
        <v>0</v>
      </c>
      <c r="AP181">
        <f t="shared" si="117"/>
        <v>0</v>
      </c>
      <c r="AQ181">
        <f t="shared" si="117"/>
        <v>0</v>
      </c>
      <c r="AR181">
        <f t="shared" si="117"/>
        <v>0</v>
      </c>
      <c r="AS181">
        <f t="shared" si="117"/>
        <v>0</v>
      </c>
      <c r="AT181">
        <f t="shared" si="117"/>
        <v>0</v>
      </c>
      <c r="AU181">
        <f t="shared" si="117"/>
        <v>0</v>
      </c>
      <c r="AV181">
        <f t="shared" si="117"/>
        <v>0</v>
      </c>
      <c r="AW181">
        <f t="shared" si="117"/>
        <v>0</v>
      </c>
      <c r="AX181">
        <f t="shared" si="117"/>
        <v>0</v>
      </c>
      <c r="AY181">
        <f t="shared" si="117"/>
        <v>0</v>
      </c>
      <c r="AZ181">
        <f t="shared" si="117"/>
        <v>0</v>
      </c>
      <c r="BA181">
        <f t="shared" si="117"/>
        <v>0</v>
      </c>
      <c r="BB181">
        <f t="shared" si="117"/>
        <v>0</v>
      </c>
      <c r="BC181">
        <f t="shared" si="117"/>
        <v>0</v>
      </c>
      <c r="BD181">
        <f t="shared" si="117"/>
        <v>0</v>
      </c>
      <c r="BE181">
        <f t="shared" si="117"/>
        <v>0</v>
      </c>
      <c r="BF181">
        <f t="shared" si="117"/>
        <v>0</v>
      </c>
      <c r="BG181">
        <f t="shared" si="117"/>
        <v>0</v>
      </c>
      <c r="BH181">
        <f t="shared" si="117"/>
        <v>0</v>
      </c>
      <c r="BI181">
        <f t="shared" si="117"/>
        <v>0</v>
      </c>
      <c r="BJ181">
        <f t="shared" si="117"/>
        <v>0</v>
      </c>
      <c r="BK181">
        <f t="shared" si="117"/>
        <v>0</v>
      </c>
      <c r="BL181">
        <f t="shared" si="117"/>
        <v>0</v>
      </c>
      <c r="BM181">
        <f t="shared" ref="BM181:CR181" si="118">BM32</f>
        <v>0</v>
      </c>
      <c r="BN181">
        <f t="shared" si="118"/>
        <v>0</v>
      </c>
      <c r="BO181">
        <f t="shared" si="118"/>
        <v>0</v>
      </c>
      <c r="BP181">
        <f t="shared" si="118"/>
        <v>0</v>
      </c>
      <c r="BQ181">
        <f t="shared" si="118"/>
        <v>0</v>
      </c>
      <c r="BR181">
        <f t="shared" si="118"/>
        <v>0</v>
      </c>
      <c r="BS181">
        <f t="shared" si="118"/>
        <v>0</v>
      </c>
      <c r="BT181">
        <f t="shared" si="118"/>
        <v>0</v>
      </c>
      <c r="BU181">
        <f t="shared" si="118"/>
        <v>0</v>
      </c>
      <c r="BV181">
        <f t="shared" si="118"/>
        <v>0</v>
      </c>
      <c r="BW181">
        <f t="shared" si="118"/>
        <v>0</v>
      </c>
      <c r="BX181">
        <f t="shared" si="118"/>
        <v>0</v>
      </c>
      <c r="BY181">
        <f t="shared" si="118"/>
        <v>0</v>
      </c>
      <c r="BZ181">
        <f t="shared" si="118"/>
        <v>0</v>
      </c>
      <c r="CA181">
        <f t="shared" si="118"/>
        <v>0</v>
      </c>
      <c r="CB181">
        <f t="shared" si="118"/>
        <v>0</v>
      </c>
      <c r="CC181">
        <f t="shared" si="118"/>
        <v>0</v>
      </c>
      <c r="CD181">
        <f t="shared" si="118"/>
        <v>0</v>
      </c>
      <c r="CE181">
        <f t="shared" si="118"/>
        <v>0</v>
      </c>
      <c r="CF181">
        <f t="shared" si="118"/>
        <v>0</v>
      </c>
      <c r="CG181">
        <f t="shared" si="118"/>
        <v>0</v>
      </c>
      <c r="CH181">
        <f t="shared" si="118"/>
        <v>0</v>
      </c>
      <c r="CI181">
        <f t="shared" si="118"/>
        <v>0</v>
      </c>
      <c r="CJ181">
        <f t="shared" si="118"/>
        <v>0</v>
      </c>
      <c r="CK181">
        <f t="shared" si="118"/>
        <v>0</v>
      </c>
      <c r="CL181">
        <f t="shared" si="118"/>
        <v>0</v>
      </c>
      <c r="CM181">
        <f t="shared" si="118"/>
        <v>0</v>
      </c>
      <c r="CN181">
        <f t="shared" si="118"/>
        <v>0</v>
      </c>
      <c r="CO181">
        <f t="shared" si="118"/>
        <v>0</v>
      </c>
      <c r="CP181">
        <f t="shared" si="118"/>
        <v>0</v>
      </c>
      <c r="CQ181">
        <f t="shared" si="118"/>
        <v>0</v>
      </c>
      <c r="CR181">
        <f t="shared" si="118"/>
        <v>0</v>
      </c>
      <c r="CS181">
        <f t="shared" ref="CS181:DH181" si="119">CS32</f>
        <v>0</v>
      </c>
      <c r="CT181">
        <f t="shared" si="119"/>
        <v>0</v>
      </c>
      <c r="CU181">
        <f t="shared" si="119"/>
        <v>0</v>
      </c>
      <c r="CV181">
        <f t="shared" si="119"/>
        <v>0</v>
      </c>
      <c r="CW181">
        <f t="shared" si="119"/>
        <v>0</v>
      </c>
      <c r="CX181">
        <f t="shared" si="119"/>
        <v>0</v>
      </c>
      <c r="CY181">
        <f t="shared" si="119"/>
        <v>0</v>
      </c>
      <c r="CZ181">
        <f t="shared" si="119"/>
        <v>0</v>
      </c>
      <c r="DA181">
        <f t="shared" si="119"/>
        <v>0</v>
      </c>
      <c r="DB181">
        <f t="shared" si="119"/>
        <v>0</v>
      </c>
      <c r="DC181">
        <f t="shared" si="119"/>
        <v>0</v>
      </c>
      <c r="DD181">
        <f t="shared" si="119"/>
        <v>0</v>
      </c>
      <c r="DE181">
        <f t="shared" si="119"/>
        <v>47</v>
      </c>
      <c r="DF181" t="str">
        <f t="shared" si="119"/>
        <v>Ministerio de Desarrollo Rural y Tierras</v>
      </c>
      <c r="DG181">
        <f t="shared" si="119"/>
        <v>144422.49</v>
      </c>
      <c r="DH181">
        <f t="shared" si="119"/>
        <v>0</v>
      </c>
    </row>
    <row r="182" spans="1:112">
      <c r="A182" t="str">
        <f t="shared" ref="A182:AF182" si="120">A33</f>
        <v>N/I</v>
      </c>
      <c r="B182" t="str">
        <f t="shared" si="120"/>
        <v>No Identificado</v>
      </c>
      <c r="C182">
        <f t="shared" si="120"/>
        <v>0</v>
      </c>
      <c r="D182">
        <f t="shared" si="120"/>
        <v>202751.61999999997</v>
      </c>
      <c r="E182">
        <f t="shared" si="120"/>
        <v>0</v>
      </c>
      <c r="F182">
        <f t="shared" si="120"/>
        <v>277662.64999999997</v>
      </c>
      <c r="G182">
        <f t="shared" si="120"/>
        <v>0</v>
      </c>
      <c r="H182">
        <f t="shared" si="120"/>
        <v>0</v>
      </c>
      <c r="I182">
        <f t="shared" si="120"/>
        <v>0</v>
      </c>
      <c r="J182">
        <f t="shared" si="120"/>
        <v>0</v>
      </c>
      <c r="K182">
        <f t="shared" si="120"/>
        <v>0</v>
      </c>
      <c r="L182">
        <f t="shared" si="120"/>
        <v>0</v>
      </c>
      <c r="M182">
        <f t="shared" si="120"/>
        <v>0</v>
      </c>
      <c r="N182">
        <f t="shared" si="120"/>
        <v>0</v>
      </c>
      <c r="O182">
        <f t="shared" si="120"/>
        <v>0</v>
      </c>
      <c r="P182">
        <f t="shared" si="120"/>
        <v>0</v>
      </c>
      <c r="Q182">
        <f t="shared" si="120"/>
        <v>0</v>
      </c>
      <c r="R182">
        <f t="shared" si="120"/>
        <v>0</v>
      </c>
      <c r="S182">
        <f t="shared" si="120"/>
        <v>0</v>
      </c>
      <c r="T182">
        <f t="shared" si="120"/>
        <v>0</v>
      </c>
      <c r="U182">
        <f t="shared" si="120"/>
        <v>0</v>
      </c>
      <c r="V182">
        <f t="shared" si="120"/>
        <v>0</v>
      </c>
      <c r="W182">
        <f t="shared" si="120"/>
        <v>0</v>
      </c>
      <c r="X182">
        <f t="shared" si="120"/>
        <v>0</v>
      </c>
      <c r="Y182">
        <f t="shared" si="120"/>
        <v>0</v>
      </c>
      <c r="Z182">
        <f t="shared" si="120"/>
        <v>0</v>
      </c>
      <c r="AA182">
        <f t="shared" si="120"/>
        <v>0</v>
      </c>
      <c r="AB182">
        <f t="shared" si="120"/>
        <v>0</v>
      </c>
      <c r="AC182">
        <f t="shared" si="120"/>
        <v>0</v>
      </c>
      <c r="AD182">
        <f t="shared" si="120"/>
        <v>0</v>
      </c>
      <c r="AE182">
        <f t="shared" si="120"/>
        <v>0</v>
      </c>
      <c r="AF182">
        <f t="shared" si="120"/>
        <v>0</v>
      </c>
      <c r="AG182">
        <f t="shared" ref="AG182:BL182" si="121">AG33</f>
        <v>0</v>
      </c>
      <c r="AH182">
        <f t="shared" si="121"/>
        <v>0</v>
      </c>
      <c r="AI182">
        <f t="shared" si="121"/>
        <v>0</v>
      </c>
      <c r="AJ182">
        <f t="shared" si="121"/>
        <v>0</v>
      </c>
      <c r="AK182">
        <f t="shared" si="121"/>
        <v>0</v>
      </c>
      <c r="AL182">
        <f t="shared" si="121"/>
        <v>0</v>
      </c>
      <c r="AM182">
        <f t="shared" si="121"/>
        <v>0</v>
      </c>
      <c r="AN182">
        <f t="shared" si="121"/>
        <v>0</v>
      </c>
      <c r="AO182">
        <f t="shared" si="121"/>
        <v>0</v>
      </c>
      <c r="AP182">
        <f t="shared" si="121"/>
        <v>0</v>
      </c>
      <c r="AQ182">
        <f t="shared" si="121"/>
        <v>0</v>
      </c>
      <c r="AR182">
        <f t="shared" si="121"/>
        <v>0</v>
      </c>
      <c r="AS182">
        <f t="shared" si="121"/>
        <v>0</v>
      </c>
      <c r="AT182">
        <f t="shared" si="121"/>
        <v>0</v>
      </c>
      <c r="AU182">
        <f t="shared" si="121"/>
        <v>0</v>
      </c>
      <c r="AV182">
        <f t="shared" si="121"/>
        <v>0</v>
      </c>
      <c r="AW182">
        <f t="shared" si="121"/>
        <v>0</v>
      </c>
      <c r="AX182">
        <f t="shared" si="121"/>
        <v>0</v>
      </c>
      <c r="AY182">
        <f t="shared" si="121"/>
        <v>0</v>
      </c>
      <c r="AZ182">
        <f t="shared" si="121"/>
        <v>0</v>
      </c>
      <c r="BA182">
        <f t="shared" si="121"/>
        <v>0</v>
      </c>
      <c r="BB182">
        <f t="shared" si="121"/>
        <v>0</v>
      </c>
      <c r="BC182">
        <f t="shared" si="121"/>
        <v>0</v>
      </c>
      <c r="BD182">
        <f t="shared" si="121"/>
        <v>0</v>
      </c>
      <c r="BE182">
        <f t="shared" si="121"/>
        <v>0</v>
      </c>
      <c r="BF182">
        <f t="shared" si="121"/>
        <v>0</v>
      </c>
      <c r="BG182">
        <f t="shared" si="121"/>
        <v>0</v>
      </c>
      <c r="BH182">
        <f t="shared" si="121"/>
        <v>0</v>
      </c>
      <c r="BI182">
        <f t="shared" si="121"/>
        <v>0</v>
      </c>
      <c r="BJ182">
        <f t="shared" si="121"/>
        <v>0</v>
      </c>
      <c r="BK182">
        <f t="shared" si="121"/>
        <v>0</v>
      </c>
      <c r="BL182">
        <f t="shared" si="121"/>
        <v>0</v>
      </c>
      <c r="BM182">
        <f t="shared" ref="BM182:CR182" si="122">BM33</f>
        <v>0</v>
      </c>
      <c r="BN182">
        <f t="shared" si="122"/>
        <v>0</v>
      </c>
      <c r="BO182">
        <f t="shared" si="122"/>
        <v>0</v>
      </c>
      <c r="BP182">
        <f t="shared" si="122"/>
        <v>0</v>
      </c>
      <c r="BQ182">
        <f t="shared" si="122"/>
        <v>0</v>
      </c>
      <c r="BR182">
        <f t="shared" si="122"/>
        <v>0</v>
      </c>
      <c r="BS182">
        <f t="shared" si="122"/>
        <v>0</v>
      </c>
      <c r="BT182">
        <f t="shared" si="122"/>
        <v>0</v>
      </c>
      <c r="BU182">
        <f t="shared" si="122"/>
        <v>0</v>
      </c>
      <c r="BV182">
        <f t="shared" si="122"/>
        <v>0</v>
      </c>
      <c r="BW182">
        <f t="shared" si="122"/>
        <v>0</v>
      </c>
      <c r="BX182">
        <f t="shared" si="122"/>
        <v>0</v>
      </c>
      <c r="BY182">
        <f t="shared" si="122"/>
        <v>0</v>
      </c>
      <c r="BZ182">
        <f t="shared" si="122"/>
        <v>0</v>
      </c>
      <c r="CA182">
        <f t="shared" si="122"/>
        <v>0</v>
      </c>
      <c r="CB182">
        <f t="shared" si="122"/>
        <v>0</v>
      </c>
      <c r="CC182">
        <f t="shared" si="122"/>
        <v>0</v>
      </c>
      <c r="CD182">
        <f t="shared" si="122"/>
        <v>0</v>
      </c>
      <c r="CE182">
        <f t="shared" si="122"/>
        <v>0</v>
      </c>
      <c r="CF182">
        <f t="shared" si="122"/>
        <v>0</v>
      </c>
      <c r="CG182">
        <f t="shared" si="122"/>
        <v>0</v>
      </c>
      <c r="CH182">
        <f t="shared" si="122"/>
        <v>0</v>
      </c>
      <c r="CI182">
        <f t="shared" si="122"/>
        <v>0</v>
      </c>
      <c r="CJ182">
        <f t="shared" si="122"/>
        <v>0</v>
      </c>
      <c r="CK182">
        <f t="shared" si="122"/>
        <v>0</v>
      </c>
      <c r="CL182">
        <f t="shared" si="122"/>
        <v>0</v>
      </c>
      <c r="CM182">
        <f t="shared" si="122"/>
        <v>0</v>
      </c>
      <c r="CN182">
        <f t="shared" si="122"/>
        <v>0</v>
      </c>
      <c r="CO182">
        <f t="shared" si="122"/>
        <v>0</v>
      </c>
      <c r="CP182">
        <f t="shared" si="122"/>
        <v>0</v>
      </c>
      <c r="CQ182">
        <f t="shared" si="122"/>
        <v>0</v>
      </c>
      <c r="CR182">
        <f t="shared" si="122"/>
        <v>0</v>
      </c>
      <c r="CS182">
        <f t="shared" ref="CS182:DH182" si="123">CS33</f>
        <v>0</v>
      </c>
      <c r="CT182">
        <f t="shared" si="123"/>
        <v>0</v>
      </c>
      <c r="CU182">
        <f t="shared" si="123"/>
        <v>0</v>
      </c>
      <c r="CV182">
        <f t="shared" si="123"/>
        <v>0</v>
      </c>
      <c r="CW182">
        <f t="shared" si="123"/>
        <v>0</v>
      </c>
      <c r="CX182">
        <f t="shared" si="123"/>
        <v>0</v>
      </c>
      <c r="CY182">
        <f t="shared" si="123"/>
        <v>0</v>
      </c>
      <c r="CZ182">
        <f t="shared" si="123"/>
        <v>0</v>
      </c>
      <c r="DA182">
        <f t="shared" si="123"/>
        <v>0</v>
      </c>
      <c r="DB182">
        <f t="shared" si="123"/>
        <v>0</v>
      </c>
      <c r="DC182">
        <f t="shared" si="123"/>
        <v>0</v>
      </c>
      <c r="DD182">
        <f t="shared" si="123"/>
        <v>0</v>
      </c>
      <c r="DE182">
        <f t="shared" si="123"/>
        <v>681</v>
      </c>
      <c r="DF182" t="str">
        <f t="shared" si="123"/>
        <v>Ministerio Público</v>
      </c>
      <c r="DG182">
        <f t="shared" si="123"/>
        <v>5309780.5</v>
      </c>
      <c r="DH182">
        <f t="shared" si="123"/>
        <v>0</v>
      </c>
    </row>
    <row r="183" spans="1:112">
      <c r="A183">
        <f t="shared" ref="A183:AF183" si="124">A34</f>
        <v>597</v>
      </c>
      <c r="B183" t="str">
        <f t="shared" si="124"/>
        <v>Empresa Pública Nacional Estratégica de Yacimientos de Litio Bolivianos</v>
      </c>
      <c r="C183">
        <f t="shared" si="124"/>
        <v>2812.12</v>
      </c>
      <c r="D183">
        <f t="shared" si="124"/>
        <v>0</v>
      </c>
      <c r="E183">
        <f t="shared" si="124"/>
        <v>300</v>
      </c>
      <c r="F183">
        <f t="shared" si="124"/>
        <v>633329.6</v>
      </c>
      <c r="G183">
        <f t="shared" si="124"/>
        <v>0</v>
      </c>
      <c r="H183">
        <f t="shared" si="124"/>
        <v>0</v>
      </c>
      <c r="I183">
        <f t="shared" si="124"/>
        <v>0</v>
      </c>
      <c r="J183">
        <f t="shared" si="124"/>
        <v>0</v>
      </c>
      <c r="K183">
        <f t="shared" si="124"/>
        <v>0</v>
      </c>
      <c r="L183">
        <f t="shared" si="124"/>
        <v>0</v>
      </c>
      <c r="M183">
        <f t="shared" si="124"/>
        <v>0</v>
      </c>
      <c r="N183">
        <f t="shared" si="124"/>
        <v>0</v>
      </c>
      <c r="O183">
        <f t="shared" si="124"/>
        <v>0</v>
      </c>
      <c r="P183">
        <f t="shared" si="124"/>
        <v>0</v>
      </c>
      <c r="Q183">
        <f t="shared" si="124"/>
        <v>0</v>
      </c>
      <c r="R183">
        <f t="shared" si="124"/>
        <v>0</v>
      </c>
      <c r="S183">
        <f t="shared" si="124"/>
        <v>0</v>
      </c>
      <c r="T183">
        <f t="shared" si="124"/>
        <v>0</v>
      </c>
      <c r="U183">
        <f t="shared" si="124"/>
        <v>0</v>
      </c>
      <c r="V183">
        <f t="shared" si="124"/>
        <v>0</v>
      </c>
      <c r="W183">
        <f t="shared" si="124"/>
        <v>0</v>
      </c>
      <c r="X183">
        <f t="shared" si="124"/>
        <v>0</v>
      </c>
      <c r="Y183">
        <f t="shared" si="124"/>
        <v>0</v>
      </c>
      <c r="Z183">
        <f t="shared" si="124"/>
        <v>0</v>
      </c>
      <c r="AA183">
        <f t="shared" si="124"/>
        <v>0</v>
      </c>
      <c r="AB183">
        <f t="shared" si="124"/>
        <v>0</v>
      </c>
      <c r="AC183">
        <f t="shared" si="124"/>
        <v>0</v>
      </c>
      <c r="AD183">
        <f t="shared" si="124"/>
        <v>0</v>
      </c>
      <c r="AE183">
        <f t="shared" si="124"/>
        <v>0</v>
      </c>
      <c r="AF183">
        <f t="shared" si="124"/>
        <v>0</v>
      </c>
      <c r="AG183">
        <f t="shared" ref="AG183:BL183" si="125">AG34</f>
        <v>0</v>
      </c>
      <c r="AH183">
        <f t="shared" si="125"/>
        <v>0</v>
      </c>
      <c r="AI183">
        <f t="shared" si="125"/>
        <v>0</v>
      </c>
      <c r="AJ183">
        <f t="shared" si="125"/>
        <v>0</v>
      </c>
      <c r="AK183">
        <f t="shared" si="125"/>
        <v>0</v>
      </c>
      <c r="AL183">
        <f t="shared" si="125"/>
        <v>0</v>
      </c>
      <c r="AM183">
        <f t="shared" si="125"/>
        <v>0</v>
      </c>
      <c r="AN183">
        <f t="shared" si="125"/>
        <v>0</v>
      </c>
      <c r="AO183">
        <f t="shared" si="125"/>
        <v>0</v>
      </c>
      <c r="AP183">
        <f t="shared" si="125"/>
        <v>0</v>
      </c>
      <c r="AQ183">
        <f t="shared" si="125"/>
        <v>0</v>
      </c>
      <c r="AR183">
        <f t="shared" si="125"/>
        <v>0</v>
      </c>
      <c r="AS183">
        <f t="shared" si="125"/>
        <v>0</v>
      </c>
      <c r="AT183">
        <f t="shared" si="125"/>
        <v>0</v>
      </c>
      <c r="AU183">
        <f t="shared" si="125"/>
        <v>0</v>
      </c>
      <c r="AV183">
        <f t="shared" si="125"/>
        <v>0</v>
      </c>
      <c r="AW183">
        <f t="shared" si="125"/>
        <v>0</v>
      </c>
      <c r="AX183">
        <f t="shared" si="125"/>
        <v>0</v>
      </c>
      <c r="AY183">
        <f t="shared" si="125"/>
        <v>0</v>
      </c>
      <c r="AZ183">
        <f t="shared" si="125"/>
        <v>0</v>
      </c>
      <c r="BA183">
        <f t="shared" si="125"/>
        <v>0</v>
      </c>
      <c r="BB183">
        <f t="shared" si="125"/>
        <v>0</v>
      </c>
      <c r="BC183">
        <f t="shared" si="125"/>
        <v>0</v>
      </c>
      <c r="BD183">
        <f t="shared" si="125"/>
        <v>0</v>
      </c>
      <c r="BE183">
        <f t="shared" si="125"/>
        <v>0</v>
      </c>
      <c r="BF183">
        <f t="shared" si="125"/>
        <v>0</v>
      </c>
      <c r="BG183">
        <f t="shared" si="125"/>
        <v>0</v>
      </c>
      <c r="BH183">
        <f t="shared" si="125"/>
        <v>0</v>
      </c>
      <c r="BI183">
        <f t="shared" si="125"/>
        <v>0</v>
      </c>
      <c r="BJ183">
        <f t="shared" si="125"/>
        <v>0</v>
      </c>
      <c r="BK183">
        <f t="shared" si="125"/>
        <v>0</v>
      </c>
      <c r="BL183">
        <f t="shared" si="125"/>
        <v>0</v>
      </c>
      <c r="BM183">
        <f t="shared" ref="BM183:CR183" si="126">BM34</f>
        <v>0</v>
      </c>
      <c r="BN183">
        <f t="shared" si="126"/>
        <v>0</v>
      </c>
      <c r="BO183">
        <f t="shared" si="126"/>
        <v>0</v>
      </c>
      <c r="BP183">
        <f t="shared" si="126"/>
        <v>0</v>
      </c>
      <c r="BQ183">
        <f t="shared" si="126"/>
        <v>0</v>
      </c>
      <c r="BR183">
        <f t="shared" si="126"/>
        <v>0</v>
      </c>
      <c r="BS183">
        <f t="shared" si="126"/>
        <v>0</v>
      </c>
      <c r="BT183">
        <f t="shared" si="126"/>
        <v>0</v>
      </c>
      <c r="BU183">
        <f t="shared" si="126"/>
        <v>0</v>
      </c>
      <c r="BV183">
        <f t="shared" si="126"/>
        <v>0</v>
      </c>
      <c r="BW183">
        <f t="shared" si="126"/>
        <v>0</v>
      </c>
      <c r="BX183">
        <f t="shared" si="126"/>
        <v>0</v>
      </c>
      <c r="BY183">
        <f t="shared" si="126"/>
        <v>0</v>
      </c>
      <c r="BZ183">
        <f t="shared" si="126"/>
        <v>0</v>
      </c>
      <c r="CA183">
        <f t="shared" si="126"/>
        <v>0</v>
      </c>
      <c r="CB183">
        <f t="shared" si="126"/>
        <v>0</v>
      </c>
      <c r="CC183">
        <f t="shared" si="126"/>
        <v>0</v>
      </c>
      <c r="CD183">
        <f t="shared" si="126"/>
        <v>0</v>
      </c>
      <c r="CE183">
        <f t="shared" si="126"/>
        <v>0</v>
      </c>
      <c r="CF183">
        <f t="shared" si="126"/>
        <v>0</v>
      </c>
      <c r="CG183">
        <f t="shared" si="126"/>
        <v>0</v>
      </c>
      <c r="CH183">
        <f t="shared" si="126"/>
        <v>0</v>
      </c>
      <c r="CI183">
        <f t="shared" si="126"/>
        <v>0</v>
      </c>
      <c r="CJ183">
        <f t="shared" si="126"/>
        <v>0</v>
      </c>
      <c r="CK183">
        <f t="shared" si="126"/>
        <v>0</v>
      </c>
      <c r="CL183">
        <f t="shared" si="126"/>
        <v>0</v>
      </c>
      <c r="CM183">
        <f t="shared" si="126"/>
        <v>0</v>
      </c>
      <c r="CN183">
        <f t="shared" si="126"/>
        <v>0</v>
      </c>
      <c r="CO183">
        <f t="shared" si="126"/>
        <v>0</v>
      </c>
      <c r="CP183">
        <f t="shared" si="126"/>
        <v>0</v>
      </c>
      <c r="CQ183">
        <f t="shared" si="126"/>
        <v>0</v>
      </c>
      <c r="CR183">
        <f t="shared" si="126"/>
        <v>0</v>
      </c>
      <c r="CS183">
        <f t="shared" ref="CS183:DH183" si="127">CS34</f>
        <v>0</v>
      </c>
      <c r="CT183">
        <f t="shared" si="127"/>
        <v>0</v>
      </c>
      <c r="CU183">
        <f t="shared" si="127"/>
        <v>0</v>
      </c>
      <c r="CV183">
        <f t="shared" si="127"/>
        <v>0</v>
      </c>
      <c r="CW183">
        <f t="shared" si="127"/>
        <v>0</v>
      </c>
      <c r="CX183">
        <f t="shared" si="127"/>
        <v>0</v>
      </c>
      <c r="CY183">
        <f t="shared" si="127"/>
        <v>0</v>
      </c>
      <c r="CZ183">
        <f t="shared" si="127"/>
        <v>0</v>
      </c>
      <c r="DA183">
        <f t="shared" si="127"/>
        <v>0</v>
      </c>
      <c r="DB183">
        <f t="shared" si="127"/>
        <v>0</v>
      </c>
      <c r="DC183">
        <f t="shared" si="127"/>
        <v>0</v>
      </c>
      <c r="DD183">
        <f t="shared" si="127"/>
        <v>0</v>
      </c>
      <c r="DE183">
        <f t="shared" si="127"/>
        <v>315</v>
      </c>
      <c r="DF183" t="str">
        <f t="shared" si="127"/>
        <v>Autoridad de Fiscalización de Empresas</v>
      </c>
      <c r="DG183">
        <f t="shared" si="127"/>
        <v>563294.26</v>
      </c>
      <c r="DH183">
        <f t="shared" si="127"/>
        <v>0</v>
      </c>
    </row>
    <row r="184" spans="1:112">
      <c r="A184">
        <f t="shared" ref="A184:AF184" si="128">A35</f>
        <v>595</v>
      </c>
      <c r="B184" t="str">
        <f t="shared" si="128"/>
        <v>Gestora Pública de la Seguridad Social de Largo Plazo</v>
      </c>
      <c r="C184">
        <f t="shared" si="128"/>
        <v>0</v>
      </c>
      <c r="D184">
        <f t="shared" si="128"/>
        <v>0</v>
      </c>
      <c r="E184">
        <f t="shared" si="128"/>
        <v>0</v>
      </c>
      <c r="F184">
        <f t="shared" si="128"/>
        <v>58867.959999999992</v>
      </c>
      <c r="G184">
        <f t="shared" si="128"/>
        <v>0</v>
      </c>
      <c r="H184">
        <f t="shared" si="128"/>
        <v>0</v>
      </c>
      <c r="I184">
        <f t="shared" si="128"/>
        <v>0</v>
      </c>
      <c r="J184">
        <f t="shared" si="128"/>
        <v>0</v>
      </c>
      <c r="K184">
        <f t="shared" si="128"/>
        <v>0</v>
      </c>
      <c r="L184">
        <f t="shared" si="128"/>
        <v>0</v>
      </c>
      <c r="M184">
        <f t="shared" si="128"/>
        <v>0</v>
      </c>
      <c r="N184">
        <f t="shared" si="128"/>
        <v>0</v>
      </c>
      <c r="O184">
        <f t="shared" si="128"/>
        <v>0</v>
      </c>
      <c r="P184">
        <f t="shared" si="128"/>
        <v>0</v>
      </c>
      <c r="Q184">
        <f t="shared" si="128"/>
        <v>0</v>
      </c>
      <c r="R184">
        <f t="shared" si="128"/>
        <v>0</v>
      </c>
      <c r="S184">
        <f t="shared" si="128"/>
        <v>0</v>
      </c>
      <c r="T184">
        <f t="shared" si="128"/>
        <v>0</v>
      </c>
      <c r="U184">
        <f t="shared" si="128"/>
        <v>0</v>
      </c>
      <c r="V184">
        <f t="shared" si="128"/>
        <v>0</v>
      </c>
      <c r="W184">
        <f t="shared" si="128"/>
        <v>0</v>
      </c>
      <c r="X184">
        <f t="shared" si="128"/>
        <v>0</v>
      </c>
      <c r="Y184">
        <f t="shared" si="128"/>
        <v>0</v>
      </c>
      <c r="Z184">
        <f t="shared" si="128"/>
        <v>0</v>
      </c>
      <c r="AA184">
        <f t="shared" si="128"/>
        <v>0</v>
      </c>
      <c r="AB184">
        <f t="shared" si="128"/>
        <v>0</v>
      </c>
      <c r="AC184">
        <f t="shared" si="128"/>
        <v>0</v>
      </c>
      <c r="AD184">
        <f t="shared" si="128"/>
        <v>0</v>
      </c>
      <c r="AE184">
        <f t="shared" si="128"/>
        <v>0</v>
      </c>
      <c r="AF184">
        <f t="shared" si="128"/>
        <v>0</v>
      </c>
      <c r="AG184">
        <f t="shared" ref="AG184:BL184" si="129">AG35</f>
        <v>0</v>
      </c>
      <c r="AH184">
        <f t="shared" si="129"/>
        <v>0</v>
      </c>
      <c r="AI184">
        <f t="shared" si="129"/>
        <v>0</v>
      </c>
      <c r="AJ184">
        <f t="shared" si="129"/>
        <v>0</v>
      </c>
      <c r="AK184">
        <f t="shared" si="129"/>
        <v>0</v>
      </c>
      <c r="AL184">
        <f t="shared" si="129"/>
        <v>0</v>
      </c>
      <c r="AM184">
        <f t="shared" si="129"/>
        <v>0</v>
      </c>
      <c r="AN184">
        <f t="shared" si="129"/>
        <v>0</v>
      </c>
      <c r="AO184">
        <f t="shared" si="129"/>
        <v>0</v>
      </c>
      <c r="AP184">
        <f t="shared" si="129"/>
        <v>0</v>
      </c>
      <c r="AQ184">
        <f t="shared" si="129"/>
        <v>0</v>
      </c>
      <c r="AR184">
        <f t="shared" si="129"/>
        <v>0</v>
      </c>
      <c r="AS184">
        <f t="shared" si="129"/>
        <v>0</v>
      </c>
      <c r="AT184">
        <f t="shared" si="129"/>
        <v>0</v>
      </c>
      <c r="AU184">
        <f t="shared" si="129"/>
        <v>0</v>
      </c>
      <c r="AV184">
        <f t="shared" si="129"/>
        <v>0</v>
      </c>
      <c r="AW184">
        <f t="shared" si="129"/>
        <v>0</v>
      </c>
      <c r="AX184">
        <f t="shared" si="129"/>
        <v>0</v>
      </c>
      <c r="AY184">
        <f t="shared" si="129"/>
        <v>0</v>
      </c>
      <c r="AZ184">
        <f t="shared" si="129"/>
        <v>0</v>
      </c>
      <c r="BA184">
        <f t="shared" si="129"/>
        <v>0</v>
      </c>
      <c r="BB184">
        <f t="shared" si="129"/>
        <v>0</v>
      </c>
      <c r="BC184">
        <f t="shared" si="129"/>
        <v>0</v>
      </c>
      <c r="BD184">
        <f t="shared" si="129"/>
        <v>0</v>
      </c>
      <c r="BE184">
        <f t="shared" si="129"/>
        <v>0</v>
      </c>
      <c r="BF184">
        <f t="shared" si="129"/>
        <v>0</v>
      </c>
      <c r="BG184">
        <f t="shared" si="129"/>
        <v>0</v>
      </c>
      <c r="BH184">
        <f t="shared" si="129"/>
        <v>0</v>
      </c>
      <c r="BI184">
        <f t="shared" si="129"/>
        <v>0</v>
      </c>
      <c r="BJ184">
        <f t="shared" si="129"/>
        <v>0</v>
      </c>
      <c r="BK184">
        <f t="shared" si="129"/>
        <v>0</v>
      </c>
      <c r="BL184">
        <f t="shared" si="129"/>
        <v>0</v>
      </c>
      <c r="BM184">
        <f t="shared" ref="BM184:CR184" si="130">BM35</f>
        <v>0</v>
      </c>
      <c r="BN184">
        <f t="shared" si="130"/>
        <v>0</v>
      </c>
      <c r="BO184">
        <f t="shared" si="130"/>
        <v>0</v>
      </c>
      <c r="BP184">
        <f t="shared" si="130"/>
        <v>0</v>
      </c>
      <c r="BQ184">
        <f t="shared" si="130"/>
        <v>0</v>
      </c>
      <c r="BR184">
        <f t="shared" si="130"/>
        <v>0</v>
      </c>
      <c r="BS184">
        <f t="shared" si="130"/>
        <v>0</v>
      </c>
      <c r="BT184">
        <f t="shared" si="130"/>
        <v>0</v>
      </c>
      <c r="BU184">
        <f t="shared" si="130"/>
        <v>0</v>
      </c>
      <c r="BV184">
        <f t="shared" si="130"/>
        <v>0</v>
      </c>
      <c r="BW184">
        <f t="shared" si="130"/>
        <v>0</v>
      </c>
      <c r="BX184">
        <f t="shared" si="130"/>
        <v>0</v>
      </c>
      <c r="BY184">
        <f t="shared" si="130"/>
        <v>0</v>
      </c>
      <c r="BZ184">
        <f t="shared" si="130"/>
        <v>0</v>
      </c>
      <c r="CA184">
        <f t="shared" si="130"/>
        <v>0</v>
      </c>
      <c r="CB184">
        <f t="shared" si="130"/>
        <v>0</v>
      </c>
      <c r="CC184">
        <f t="shared" si="130"/>
        <v>0</v>
      </c>
      <c r="CD184">
        <f t="shared" si="130"/>
        <v>0</v>
      </c>
      <c r="CE184">
        <f t="shared" si="130"/>
        <v>0</v>
      </c>
      <c r="CF184">
        <f t="shared" si="130"/>
        <v>0</v>
      </c>
      <c r="CG184">
        <f t="shared" si="130"/>
        <v>0</v>
      </c>
      <c r="CH184">
        <f t="shared" si="130"/>
        <v>0</v>
      </c>
      <c r="CI184">
        <f t="shared" si="130"/>
        <v>0</v>
      </c>
      <c r="CJ184">
        <f t="shared" si="130"/>
        <v>0</v>
      </c>
      <c r="CK184">
        <f t="shared" si="130"/>
        <v>0</v>
      </c>
      <c r="CL184">
        <f t="shared" si="130"/>
        <v>0</v>
      </c>
      <c r="CM184">
        <f t="shared" si="130"/>
        <v>0</v>
      </c>
      <c r="CN184">
        <f t="shared" si="130"/>
        <v>0</v>
      </c>
      <c r="CO184">
        <f t="shared" si="130"/>
        <v>0</v>
      </c>
      <c r="CP184">
        <f t="shared" si="130"/>
        <v>0</v>
      </c>
      <c r="CQ184">
        <f t="shared" si="130"/>
        <v>0</v>
      </c>
      <c r="CR184">
        <f t="shared" si="130"/>
        <v>0</v>
      </c>
      <c r="CS184">
        <f t="shared" ref="CS184:DH184" si="131">CS35</f>
        <v>0</v>
      </c>
      <c r="CT184">
        <f t="shared" si="131"/>
        <v>0</v>
      </c>
      <c r="CU184">
        <f t="shared" si="131"/>
        <v>0</v>
      </c>
      <c r="CV184">
        <f t="shared" si="131"/>
        <v>0</v>
      </c>
      <c r="CW184">
        <f t="shared" si="131"/>
        <v>0</v>
      </c>
      <c r="CX184">
        <f t="shared" si="131"/>
        <v>0</v>
      </c>
      <c r="CY184">
        <f t="shared" si="131"/>
        <v>0</v>
      </c>
      <c r="CZ184">
        <f t="shared" si="131"/>
        <v>0</v>
      </c>
      <c r="DA184">
        <f t="shared" si="131"/>
        <v>0</v>
      </c>
      <c r="DB184">
        <f t="shared" si="131"/>
        <v>0</v>
      </c>
      <c r="DC184">
        <f t="shared" si="131"/>
        <v>0</v>
      </c>
      <c r="DD184">
        <f t="shared" si="131"/>
        <v>0</v>
      </c>
      <c r="DE184">
        <f t="shared" si="131"/>
        <v>324</v>
      </c>
      <c r="DF184" t="str">
        <f t="shared" si="131"/>
        <v>Escuela Boliviana Intercultural de Música</v>
      </c>
      <c r="DG184">
        <f t="shared" si="131"/>
        <v>34263</v>
      </c>
      <c r="DH184">
        <f t="shared" si="131"/>
        <v>0</v>
      </c>
    </row>
    <row r="185" spans="1:112">
      <c r="A185">
        <f t="shared" ref="A185:AF185" si="132">A36</f>
        <v>283</v>
      </c>
      <c r="B185" t="str">
        <f t="shared" si="132"/>
        <v>Aduana Nacional</v>
      </c>
      <c r="C185">
        <f t="shared" si="132"/>
        <v>0</v>
      </c>
      <c r="D185">
        <f t="shared" si="132"/>
        <v>1610.7</v>
      </c>
      <c r="E185">
        <f t="shared" si="132"/>
        <v>0</v>
      </c>
      <c r="F185">
        <f t="shared" si="132"/>
        <v>2909118.87</v>
      </c>
      <c r="G185">
        <f t="shared" si="132"/>
        <v>0</v>
      </c>
      <c r="H185">
        <f t="shared" si="132"/>
        <v>0</v>
      </c>
      <c r="I185">
        <f t="shared" si="132"/>
        <v>0</v>
      </c>
      <c r="J185">
        <f t="shared" si="132"/>
        <v>0</v>
      </c>
      <c r="K185">
        <f t="shared" si="132"/>
        <v>0</v>
      </c>
      <c r="L185">
        <f t="shared" si="132"/>
        <v>0</v>
      </c>
      <c r="M185">
        <f t="shared" si="132"/>
        <v>0</v>
      </c>
      <c r="N185">
        <f t="shared" si="132"/>
        <v>0</v>
      </c>
      <c r="O185">
        <f t="shared" si="132"/>
        <v>0</v>
      </c>
      <c r="P185">
        <f t="shared" si="132"/>
        <v>0</v>
      </c>
      <c r="Q185">
        <f t="shared" si="132"/>
        <v>0</v>
      </c>
      <c r="R185">
        <f t="shared" si="132"/>
        <v>0</v>
      </c>
      <c r="S185">
        <f t="shared" si="132"/>
        <v>0</v>
      </c>
      <c r="T185">
        <f t="shared" si="132"/>
        <v>0</v>
      </c>
      <c r="U185">
        <f t="shared" si="132"/>
        <v>0</v>
      </c>
      <c r="V185">
        <f t="shared" si="132"/>
        <v>0</v>
      </c>
      <c r="W185">
        <f t="shared" si="132"/>
        <v>0</v>
      </c>
      <c r="X185">
        <f t="shared" si="132"/>
        <v>0</v>
      </c>
      <c r="Y185">
        <f t="shared" si="132"/>
        <v>0</v>
      </c>
      <c r="Z185">
        <f t="shared" si="132"/>
        <v>0</v>
      </c>
      <c r="AA185">
        <f t="shared" si="132"/>
        <v>0</v>
      </c>
      <c r="AB185">
        <f t="shared" si="132"/>
        <v>0</v>
      </c>
      <c r="AC185">
        <f t="shared" si="132"/>
        <v>0</v>
      </c>
      <c r="AD185">
        <f t="shared" si="132"/>
        <v>0</v>
      </c>
      <c r="AE185">
        <f t="shared" si="132"/>
        <v>0</v>
      </c>
      <c r="AF185">
        <f t="shared" si="132"/>
        <v>0</v>
      </c>
      <c r="AG185">
        <f t="shared" ref="AG185:BL185" si="133">AG36</f>
        <v>0</v>
      </c>
      <c r="AH185">
        <f t="shared" si="133"/>
        <v>0</v>
      </c>
      <c r="AI185">
        <f t="shared" si="133"/>
        <v>0</v>
      </c>
      <c r="AJ185">
        <f t="shared" si="133"/>
        <v>0</v>
      </c>
      <c r="AK185">
        <f t="shared" si="133"/>
        <v>0</v>
      </c>
      <c r="AL185">
        <f t="shared" si="133"/>
        <v>0</v>
      </c>
      <c r="AM185">
        <f t="shared" si="133"/>
        <v>0</v>
      </c>
      <c r="AN185">
        <f t="shared" si="133"/>
        <v>0</v>
      </c>
      <c r="AO185">
        <f t="shared" si="133"/>
        <v>0</v>
      </c>
      <c r="AP185">
        <f t="shared" si="133"/>
        <v>0</v>
      </c>
      <c r="AQ185">
        <f t="shared" si="133"/>
        <v>0</v>
      </c>
      <c r="AR185">
        <f t="shared" si="133"/>
        <v>0</v>
      </c>
      <c r="AS185">
        <f t="shared" si="133"/>
        <v>0</v>
      </c>
      <c r="AT185">
        <f t="shared" si="133"/>
        <v>0</v>
      </c>
      <c r="AU185">
        <f t="shared" si="133"/>
        <v>0</v>
      </c>
      <c r="AV185">
        <f t="shared" si="133"/>
        <v>0</v>
      </c>
      <c r="AW185">
        <f t="shared" si="133"/>
        <v>0</v>
      </c>
      <c r="AX185">
        <f t="shared" si="133"/>
        <v>0</v>
      </c>
      <c r="AY185">
        <f t="shared" si="133"/>
        <v>0</v>
      </c>
      <c r="AZ185">
        <f t="shared" si="133"/>
        <v>0</v>
      </c>
      <c r="BA185">
        <f t="shared" si="133"/>
        <v>0</v>
      </c>
      <c r="BB185">
        <f t="shared" si="133"/>
        <v>0</v>
      </c>
      <c r="BC185">
        <f t="shared" si="133"/>
        <v>0</v>
      </c>
      <c r="BD185">
        <f t="shared" si="133"/>
        <v>0</v>
      </c>
      <c r="BE185">
        <f t="shared" si="133"/>
        <v>0</v>
      </c>
      <c r="BF185">
        <f t="shared" si="133"/>
        <v>0</v>
      </c>
      <c r="BG185">
        <f t="shared" si="133"/>
        <v>0</v>
      </c>
      <c r="BH185">
        <f t="shared" si="133"/>
        <v>0</v>
      </c>
      <c r="BI185">
        <f t="shared" si="133"/>
        <v>0</v>
      </c>
      <c r="BJ185">
        <f t="shared" si="133"/>
        <v>0</v>
      </c>
      <c r="BK185">
        <f t="shared" si="133"/>
        <v>0</v>
      </c>
      <c r="BL185">
        <f t="shared" si="133"/>
        <v>0</v>
      </c>
      <c r="BM185">
        <f t="shared" ref="BM185:CR185" si="134">BM36</f>
        <v>0</v>
      </c>
      <c r="BN185">
        <f t="shared" si="134"/>
        <v>0</v>
      </c>
      <c r="BO185">
        <f t="shared" si="134"/>
        <v>0</v>
      </c>
      <c r="BP185">
        <f t="shared" si="134"/>
        <v>0</v>
      </c>
      <c r="BQ185">
        <f t="shared" si="134"/>
        <v>0</v>
      </c>
      <c r="BR185">
        <f t="shared" si="134"/>
        <v>0</v>
      </c>
      <c r="BS185">
        <f t="shared" si="134"/>
        <v>0</v>
      </c>
      <c r="BT185">
        <f t="shared" si="134"/>
        <v>0</v>
      </c>
      <c r="BU185">
        <f t="shared" si="134"/>
        <v>0</v>
      </c>
      <c r="BV185">
        <f t="shared" si="134"/>
        <v>0</v>
      </c>
      <c r="BW185">
        <f t="shared" si="134"/>
        <v>0</v>
      </c>
      <c r="BX185">
        <f t="shared" si="134"/>
        <v>0</v>
      </c>
      <c r="BY185">
        <f t="shared" si="134"/>
        <v>0</v>
      </c>
      <c r="BZ185">
        <f t="shared" si="134"/>
        <v>0</v>
      </c>
      <c r="CA185">
        <f t="shared" si="134"/>
        <v>0</v>
      </c>
      <c r="CB185">
        <f t="shared" si="134"/>
        <v>0</v>
      </c>
      <c r="CC185">
        <f t="shared" si="134"/>
        <v>0</v>
      </c>
      <c r="CD185">
        <f t="shared" si="134"/>
        <v>0</v>
      </c>
      <c r="CE185">
        <f t="shared" si="134"/>
        <v>0</v>
      </c>
      <c r="CF185">
        <f t="shared" si="134"/>
        <v>0</v>
      </c>
      <c r="CG185">
        <f t="shared" si="134"/>
        <v>0</v>
      </c>
      <c r="CH185">
        <f t="shared" si="134"/>
        <v>0</v>
      </c>
      <c r="CI185">
        <f t="shared" si="134"/>
        <v>0</v>
      </c>
      <c r="CJ185">
        <f t="shared" si="134"/>
        <v>0</v>
      </c>
      <c r="CK185">
        <f t="shared" si="134"/>
        <v>0</v>
      </c>
      <c r="CL185">
        <f t="shared" si="134"/>
        <v>0</v>
      </c>
      <c r="CM185">
        <f t="shared" si="134"/>
        <v>0</v>
      </c>
      <c r="CN185">
        <f t="shared" si="134"/>
        <v>0</v>
      </c>
      <c r="CO185">
        <f t="shared" si="134"/>
        <v>0</v>
      </c>
      <c r="CP185">
        <f t="shared" si="134"/>
        <v>0</v>
      </c>
      <c r="CQ185">
        <f t="shared" si="134"/>
        <v>0</v>
      </c>
      <c r="CR185">
        <f t="shared" si="134"/>
        <v>0</v>
      </c>
      <c r="CS185">
        <f t="shared" ref="CS185:DH185" si="135">CS36</f>
        <v>0</v>
      </c>
      <c r="CT185">
        <f t="shared" si="135"/>
        <v>0</v>
      </c>
      <c r="CU185">
        <f t="shared" si="135"/>
        <v>0</v>
      </c>
      <c r="CV185">
        <f t="shared" si="135"/>
        <v>0</v>
      </c>
      <c r="CW185">
        <f t="shared" si="135"/>
        <v>0</v>
      </c>
      <c r="CX185">
        <f t="shared" si="135"/>
        <v>0</v>
      </c>
      <c r="CY185">
        <f t="shared" si="135"/>
        <v>0</v>
      </c>
      <c r="CZ185">
        <f t="shared" si="135"/>
        <v>0</v>
      </c>
      <c r="DA185">
        <f t="shared" si="135"/>
        <v>0</v>
      </c>
      <c r="DB185">
        <f t="shared" si="135"/>
        <v>0</v>
      </c>
      <c r="DC185">
        <f t="shared" si="135"/>
        <v>0</v>
      </c>
      <c r="DD185">
        <f t="shared" si="135"/>
        <v>0</v>
      </c>
      <c r="DE185">
        <f t="shared" si="135"/>
        <v>347</v>
      </c>
      <c r="DF185" t="str">
        <f t="shared" si="135"/>
        <v>Autoridad de Fiscalización y Control de Cooperativas</v>
      </c>
      <c r="DG185">
        <f t="shared" si="135"/>
        <v>959385.5</v>
      </c>
      <c r="DH185">
        <f t="shared" si="135"/>
        <v>0</v>
      </c>
    </row>
    <row r="186" spans="1:112">
      <c r="A186">
        <f t="shared" ref="A186:AF186" si="136">A37</f>
        <v>203</v>
      </c>
      <c r="B186" t="str">
        <f t="shared" si="136"/>
        <v>Autoridad de Supervisión del Sistema Financiero</v>
      </c>
      <c r="C186">
        <f t="shared" si="136"/>
        <v>0</v>
      </c>
      <c r="D186">
        <f t="shared" si="136"/>
        <v>66.599999999999994</v>
      </c>
      <c r="E186">
        <f t="shared" si="136"/>
        <v>0</v>
      </c>
      <c r="F186">
        <f t="shared" si="136"/>
        <v>3480.5</v>
      </c>
      <c r="G186">
        <f t="shared" si="136"/>
        <v>0</v>
      </c>
      <c r="H186">
        <f t="shared" si="136"/>
        <v>0</v>
      </c>
      <c r="I186">
        <f t="shared" si="136"/>
        <v>0</v>
      </c>
      <c r="J186">
        <f t="shared" si="136"/>
        <v>0</v>
      </c>
      <c r="K186">
        <f t="shared" si="136"/>
        <v>0</v>
      </c>
      <c r="L186">
        <f t="shared" si="136"/>
        <v>0</v>
      </c>
      <c r="M186">
        <f t="shared" si="136"/>
        <v>0</v>
      </c>
      <c r="N186">
        <f t="shared" si="136"/>
        <v>0</v>
      </c>
      <c r="O186">
        <f t="shared" si="136"/>
        <v>0</v>
      </c>
      <c r="P186">
        <f t="shared" si="136"/>
        <v>0</v>
      </c>
      <c r="Q186">
        <f t="shared" si="136"/>
        <v>0</v>
      </c>
      <c r="R186">
        <f t="shared" si="136"/>
        <v>0</v>
      </c>
      <c r="S186">
        <f t="shared" si="136"/>
        <v>0</v>
      </c>
      <c r="T186">
        <f t="shared" si="136"/>
        <v>0</v>
      </c>
      <c r="U186">
        <f t="shared" si="136"/>
        <v>0</v>
      </c>
      <c r="V186">
        <f t="shared" si="136"/>
        <v>0</v>
      </c>
      <c r="W186">
        <f t="shared" si="136"/>
        <v>0</v>
      </c>
      <c r="X186">
        <f t="shared" si="136"/>
        <v>0</v>
      </c>
      <c r="Y186">
        <f t="shared" si="136"/>
        <v>0</v>
      </c>
      <c r="Z186">
        <f t="shared" si="136"/>
        <v>0</v>
      </c>
      <c r="AA186">
        <f t="shared" si="136"/>
        <v>0</v>
      </c>
      <c r="AB186">
        <f t="shared" si="136"/>
        <v>0</v>
      </c>
      <c r="AC186">
        <f t="shared" si="136"/>
        <v>0</v>
      </c>
      <c r="AD186">
        <f t="shared" si="136"/>
        <v>0</v>
      </c>
      <c r="AE186">
        <f t="shared" si="136"/>
        <v>0</v>
      </c>
      <c r="AF186">
        <f t="shared" si="136"/>
        <v>0</v>
      </c>
      <c r="AG186">
        <f t="shared" ref="AG186:BL186" si="137">AG37</f>
        <v>0</v>
      </c>
      <c r="AH186">
        <f t="shared" si="137"/>
        <v>0</v>
      </c>
      <c r="AI186">
        <f t="shared" si="137"/>
        <v>0</v>
      </c>
      <c r="AJ186">
        <f t="shared" si="137"/>
        <v>0</v>
      </c>
      <c r="AK186">
        <f t="shared" si="137"/>
        <v>0</v>
      </c>
      <c r="AL186">
        <f t="shared" si="137"/>
        <v>0</v>
      </c>
      <c r="AM186">
        <f t="shared" si="137"/>
        <v>0</v>
      </c>
      <c r="AN186">
        <f t="shared" si="137"/>
        <v>0</v>
      </c>
      <c r="AO186">
        <f t="shared" si="137"/>
        <v>0</v>
      </c>
      <c r="AP186">
        <f t="shared" si="137"/>
        <v>0</v>
      </c>
      <c r="AQ186">
        <f t="shared" si="137"/>
        <v>0</v>
      </c>
      <c r="AR186">
        <f t="shared" si="137"/>
        <v>0</v>
      </c>
      <c r="AS186">
        <f t="shared" si="137"/>
        <v>0</v>
      </c>
      <c r="AT186">
        <f t="shared" si="137"/>
        <v>0</v>
      </c>
      <c r="AU186">
        <f t="shared" si="137"/>
        <v>0</v>
      </c>
      <c r="AV186">
        <f t="shared" si="137"/>
        <v>0</v>
      </c>
      <c r="AW186">
        <f t="shared" si="137"/>
        <v>0</v>
      </c>
      <c r="AX186">
        <f t="shared" si="137"/>
        <v>0</v>
      </c>
      <c r="AY186">
        <f t="shared" si="137"/>
        <v>0</v>
      </c>
      <c r="AZ186">
        <f t="shared" si="137"/>
        <v>0</v>
      </c>
      <c r="BA186">
        <f t="shared" si="137"/>
        <v>0</v>
      </c>
      <c r="BB186">
        <f t="shared" si="137"/>
        <v>0</v>
      </c>
      <c r="BC186">
        <f t="shared" si="137"/>
        <v>0</v>
      </c>
      <c r="BD186">
        <f t="shared" si="137"/>
        <v>0</v>
      </c>
      <c r="BE186">
        <f t="shared" si="137"/>
        <v>0</v>
      </c>
      <c r="BF186">
        <f t="shared" si="137"/>
        <v>0</v>
      </c>
      <c r="BG186">
        <f t="shared" si="137"/>
        <v>0</v>
      </c>
      <c r="BH186">
        <f t="shared" si="137"/>
        <v>0</v>
      </c>
      <c r="BI186">
        <f t="shared" si="137"/>
        <v>0</v>
      </c>
      <c r="BJ186">
        <f t="shared" si="137"/>
        <v>0</v>
      </c>
      <c r="BK186">
        <f t="shared" si="137"/>
        <v>0</v>
      </c>
      <c r="BL186">
        <f t="shared" si="137"/>
        <v>0</v>
      </c>
      <c r="BM186">
        <f t="shared" ref="BM186:CR186" si="138">BM37</f>
        <v>0</v>
      </c>
      <c r="BN186">
        <f t="shared" si="138"/>
        <v>0</v>
      </c>
      <c r="BO186">
        <f t="shared" si="138"/>
        <v>0</v>
      </c>
      <c r="BP186">
        <f t="shared" si="138"/>
        <v>0</v>
      </c>
      <c r="BQ186">
        <f t="shared" si="138"/>
        <v>0</v>
      </c>
      <c r="BR186">
        <f t="shared" si="138"/>
        <v>0</v>
      </c>
      <c r="BS186">
        <f t="shared" si="138"/>
        <v>0</v>
      </c>
      <c r="BT186">
        <f t="shared" si="138"/>
        <v>0</v>
      </c>
      <c r="BU186">
        <f t="shared" si="138"/>
        <v>0</v>
      </c>
      <c r="BV186">
        <f t="shared" si="138"/>
        <v>0</v>
      </c>
      <c r="BW186">
        <f t="shared" si="138"/>
        <v>0</v>
      </c>
      <c r="BX186">
        <f t="shared" si="138"/>
        <v>0</v>
      </c>
      <c r="BY186">
        <f t="shared" si="138"/>
        <v>0</v>
      </c>
      <c r="BZ186">
        <f t="shared" si="138"/>
        <v>0</v>
      </c>
      <c r="CA186">
        <f t="shared" si="138"/>
        <v>0</v>
      </c>
      <c r="CB186">
        <f t="shared" si="138"/>
        <v>0</v>
      </c>
      <c r="CC186">
        <f t="shared" si="138"/>
        <v>0</v>
      </c>
      <c r="CD186">
        <f t="shared" si="138"/>
        <v>0</v>
      </c>
      <c r="CE186">
        <f t="shared" si="138"/>
        <v>0</v>
      </c>
      <c r="CF186">
        <f t="shared" si="138"/>
        <v>0</v>
      </c>
      <c r="CG186">
        <f t="shared" si="138"/>
        <v>0</v>
      </c>
      <c r="CH186">
        <f t="shared" si="138"/>
        <v>0</v>
      </c>
      <c r="CI186">
        <f t="shared" si="138"/>
        <v>0</v>
      </c>
      <c r="CJ186">
        <f t="shared" si="138"/>
        <v>0</v>
      </c>
      <c r="CK186">
        <f t="shared" si="138"/>
        <v>0</v>
      </c>
      <c r="CL186">
        <f t="shared" si="138"/>
        <v>0</v>
      </c>
      <c r="CM186">
        <f t="shared" si="138"/>
        <v>0</v>
      </c>
      <c r="CN186">
        <f t="shared" si="138"/>
        <v>0</v>
      </c>
      <c r="CO186">
        <f t="shared" si="138"/>
        <v>0</v>
      </c>
      <c r="CP186">
        <f t="shared" si="138"/>
        <v>0</v>
      </c>
      <c r="CQ186">
        <f t="shared" si="138"/>
        <v>0</v>
      </c>
      <c r="CR186">
        <f t="shared" si="138"/>
        <v>0</v>
      </c>
      <c r="CS186">
        <f t="shared" ref="CS186:DH186" si="139">CS37</f>
        <v>0</v>
      </c>
      <c r="CT186">
        <f t="shared" si="139"/>
        <v>0</v>
      </c>
      <c r="CU186">
        <f t="shared" si="139"/>
        <v>0</v>
      </c>
      <c r="CV186">
        <f t="shared" si="139"/>
        <v>0</v>
      </c>
      <c r="CW186">
        <f t="shared" si="139"/>
        <v>0</v>
      </c>
      <c r="CX186">
        <f t="shared" si="139"/>
        <v>0</v>
      </c>
      <c r="CY186">
        <f t="shared" si="139"/>
        <v>0</v>
      </c>
      <c r="CZ186">
        <f t="shared" si="139"/>
        <v>0</v>
      </c>
      <c r="DA186">
        <f t="shared" si="139"/>
        <v>0</v>
      </c>
      <c r="DB186">
        <f t="shared" si="139"/>
        <v>0</v>
      </c>
      <c r="DC186">
        <f t="shared" si="139"/>
        <v>0</v>
      </c>
      <c r="DD186">
        <f t="shared" si="139"/>
        <v>0</v>
      </c>
      <c r="DE186">
        <f t="shared" si="139"/>
        <v>343</v>
      </c>
      <c r="DF186" t="str">
        <f t="shared" si="139"/>
        <v>Escuela de Jueces del Estado</v>
      </c>
      <c r="DG186">
        <f t="shared" si="139"/>
        <v>390</v>
      </c>
      <c r="DH186">
        <f t="shared" si="139"/>
        <v>0</v>
      </c>
    </row>
    <row r="187" spans="1:112">
      <c r="A187">
        <f t="shared" ref="A187:AF187" si="140">A38</f>
        <v>155</v>
      </c>
      <c r="B187" t="str">
        <f t="shared" si="140"/>
        <v>Dirección del Notariado Plurinacional</v>
      </c>
      <c r="C187">
        <f t="shared" si="140"/>
        <v>0</v>
      </c>
      <c r="D187">
        <f t="shared" si="140"/>
        <v>501</v>
      </c>
      <c r="E187">
        <f t="shared" si="140"/>
        <v>0</v>
      </c>
      <c r="F187">
        <f t="shared" si="140"/>
        <v>11187.47</v>
      </c>
      <c r="G187">
        <f t="shared" si="140"/>
        <v>0</v>
      </c>
      <c r="H187">
        <f t="shared" si="140"/>
        <v>0</v>
      </c>
      <c r="I187">
        <f t="shared" si="140"/>
        <v>0</v>
      </c>
      <c r="J187">
        <f t="shared" si="140"/>
        <v>0</v>
      </c>
      <c r="K187">
        <f t="shared" si="140"/>
        <v>0</v>
      </c>
      <c r="L187">
        <f t="shared" si="140"/>
        <v>0</v>
      </c>
      <c r="M187">
        <f t="shared" si="140"/>
        <v>0</v>
      </c>
      <c r="N187">
        <f t="shared" si="140"/>
        <v>0</v>
      </c>
      <c r="O187">
        <f t="shared" si="140"/>
        <v>0</v>
      </c>
      <c r="P187">
        <f t="shared" si="140"/>
        <v>0</v>
      </c>
      <c r="Q187">
        <f t="shared" si="140"/>
        <v>0</v>
      </c>
      <c r="R187">
        <f t="shared" si="140"/>
        <v>0</v>
      </c>
      <c r="S187">
        <f t="shared" si="140"/>
        <v>0</v>
      </c>
      <c r="T187">
        <f t="shared" si="140"/>
        <v>0</v>
      </c>
      <c r="U187">
        <f t="shared" si="140"/>
        <v>0</v>
      </c>
      <c r="V187">
        <f t="shared" si="140"/>
        <v>0</v>
      </c>
      <c r="W187">
        <f t="shared" si="140"/>
        <v>0</v>
      </c>
      <c r="X187">
        <f t="shared" si="140"/>
        <v>0</v>
      </c>
      <c r="Y187">
        <f t="shared" si="140"/>
        <v>0</v>
      </c>
      <c r="Z187">
        <f t="shared" si="140"/>
        <v>0</v>
      </c>
      <c r="AA187">
        <f t="shared" si="140"/>
        <v>0</v>
      </c>
      <c r="AB187">
        <f t="shared" si="140"/>
        <v>0</v>
      </c>
      <c r="AC187">
        <f t="shared" si="140"/>
        <v>0</v>
      </c>
      <c r="AD187">
        <f t="shared" si="140"/>
        <v>0</v>
      </c>
      <c r="AE187">
        <f t="shared" si="140"/>
        <v>0</v>
      </c>
      <c r="AF187">
        <f t="shared" si="140"/>
        <v>0</v>
      </c>
      <c r="AG187">
        <f t="shared" ref="AG187:BL187" si="141">AG38</f>
        <v>0</v>
      </c>
      <c r="AH187">
        <f t="shared" si="141"/>
        <v>0</v>
      </c>
      <c r="AI187">
        <f t="shared" si="141"/>
        <v>0</v>
      </c>
      <c r="AJ187">
        <f t="shared" si="141"/>
        <v>0</v>
      </c>
      <c r="AK187">
        <f t="shared" si="141"/>
        <v>0</v>
      </c>
      <c r="AL187">
        <f t="shared" si="141"/>
        <v>0</v>
      </c>
      <c r="AM187">
        <f t="shared" si="141"/>
        <v>0</v>
      </c>
      <c r="AN187">
        <f t="shared" si="141"/>
        <v>0</v>
      </c>
      <c r="AO187">
        <f t="shared" si="141"/>
        <v>0</v>
      </c>
      <c r="AP187">
        <f t="shared" si="141"/>
        <v>0</v>
      </c>
      <c r="AQ187">
        <f t="shared" si="141"/>
        <v>0</v>
      </c>
      <c r="AR187">
        <f t="shared" si="141"/>
        <v>0</v>
      </c>
      <c r="AS187">
        <f t="shared" si="141"/>
        <v>0</v>
      </c>
      <c r="AT187">
        <f t="shared" si="141"/>
        <v>0</v>
      </c>
      <c r="AU187">
        <f t="shared" si="141"/>
        <v>0</v>
      </c>
      <c r="AV187">
        <f t="shared" si="141"/>
        <v>0</v>
      </c>
      <c r="AW187">
        <f t="shared" si="141"/>
        <v>0</v>
      </c>
      <c r="AX187">
        <f t="shared" si="141"/>
        <v>0</v>
      </c>
      <c r="AY187">
        <f t="shared" si="141"/>
        <v>0</v>
      </c>
      <c r="AZ187">
        <f t="shared" si="141"/>
        <v>0</v>
      </c>
      <c r="BA187">
        <f t="shared" si="141"/>
        <v>0</v>
      </c>
      <c r="BB187">
        <f t="shared" si="141"/>
        <v>0</v>
      </c>
      <c r="BC187">
        <f t="shared" si="141"/>
        <v>0</v>
      </c>
      <c r="BD187">
        <f t="shared" si="141"/>
        <v>0</v>
      </c>
      <c r="BE187">
        <f t="shared" si="141"/>
        <v>0</v>
      </c>
      <c r="BF187">
        <f t="shared" si="141"/>
        <v>0</v>
      </c>
      <c r="BG187">
        <f t="shared" si="141"/>
        <v>0</v>
      </c>
      <c r="BH187">
        <f t="shared" si="141"/>
        <v>0</v>
      </c>
      <c r="BI187">
        <f t="shared" si="141"/>
        <v>0</v>
      </c>
      <c r="BJ187">
        <f t="shared" si="141"/>
        <v>0</v>
      </c>
      <c r="BK187">
        <f t="shared" si="141"/>
        <v>0</v>
      </c>
      <c r="BL187">
        <f t="shared" si="141"/>
        <v>0</v>
      </c>
      <c r="BM187">
        <f t="shared" ref="BM187:CR187" si="142">BM38</f>
        <v>0</v>
      </c>
      <c r="BN187">
        <f t="shared" si="142"/>
        <v>0</v>
      </c>
      <c r="BO187">
        <f t="shared" si="142"/>
        <v>0</v>
      </c>
      <c r="BP187">
        <f t="shared" si="142"/>
        <v>0</v>
      </c>
      <c r="BQ187">
        <f t="shared" si="142"/>
        <v>0</v>
      </c>
      <c r="BR187">
        <f t="shared" si="142"/>
        <v>0</v>
      </c>
      <c r="BS187">
        <f t="shared" si="142"/>
        <v>0</v>
      </c>
      <c r="BT187">
        <f t="shared" si="142"/>
        <v>0</v>
      </c>
      <c r="BU187">
        <f t="shared" si="142"/>
        <v>0</v>
      </c>
      <c r="BV187">
        <f t="shared" si="142"/>
        <v>0</v>
      </c>
      <c r="BW187">
        <f t="shared" si="142"/>
        <v>0</v>
      </c>
      <c r="BX187">
        <f t="shared" si="142"/>
        <v>0</v>
      </c>
      <c r="BY187">
        <f t="shared" si="142"/>
        <v>0</v>
      </c>
      <c r="BZ187">
        <f t="shared" si="142"/>
        <v>0</v>
      </c>
      <c r="CA187">
        <f t="shared" si="142"/>
        <v>0</v>
      </c>
      <c r="CB187">
        <f t="shared" si="142"/>
        <v>0</v>
      </c>
      <c r="CC187">
        <f t="shared" si="142"/>
        <v>0</v>
      </c>
      <c r="CD187">
        <f t="shared" si="142"/>
        <v>0</v>
      </c>
      <c r="CE187">
        <f t="shared" si="142"/>
        <v>0</v>
      </c>
      <c r="CF187">
        <f t="shared" si="142"/>
        <v>0</v>
      </c>
      <c r="CG187">
        <f t="shared" si="142"/>
        <v>0</v>
      </c>
      <c r="CH187">
        <f t="shared" si="142"/>
        <v>0</v>
      </c>
      <c r="CI187">
        <f t="shared" si="142"/>
        <v>0</v>
      </c>
      <c r="CJ187">
        <f t="shared" si="142"/>
        <v>0</v>
      </c>
      <c r="CK187">
        <f t="shared" si="142"/>
        <v>0</v>
      </c>
      <c r="CL187">
        <f t="shared" si="142"/>
        <v>0</v>
      </c>
      <c r="CM187">
        <f t="shared" si="142"/>
        <v>0</v>
      </c>
      <c r="CN187">
        <f t="shared" si="142"/>
        <v>0</v>
      </c>
      <c r="CO187">
        <f t="shared" si="142"/>
        <v>0</v>
      </c>
      <c r="CP187">
        <f t="shared" si="142"/>
        <v>0</v>
      </c>
      <c r="CQ187">
        <f t="shared" si="142"/>
        <v>0</v>
      </c>
      <c r="CR187">
        <f t="shared" si="142"/>
        <v>0</v>
      </c>
      <c r="CS187">
        <f t="shared" ref="CS187:DH187" si="143">CS38</f>
        <v>0</v>
      </c>
      <c r="CT187">
        <f t="shared" si="143"/>
        <v>0</v>
      </c>
      <c r="CU187">
        <f t="shared" si="143"/>
        <v>0</v>
      </c>
      <c r="CV187">
        <f t="shared" si="143"/>
        <v>0</v>
      </c>
      <c r="CW187">
        <f t="shared" si="143"/>
        <v>0</v>
      </c>
      <c r="CX187">
        <f t="shared" si="143"/>
        <v>0</v>
      </c>
      <c r="CY187">
        <f t="shared" si="143"/>
        <v>0</v>
      </c>
      <c r="CZ187">
        <f t="shared" si="143"/>
        <v>0</v>
      </c>
      <c r="DA187">
        <f t="shared" si="143"/>
        <v>0</v>
      </c>
      <c r="DB187">
        <f t="shared" si="143"/>
        <v>0</v>
      </c>
      <c r="DC187">
        <f t="shared" si="143"/>
        <v>0</v>
      </c>
      <c r="DD187">
        <f t="shared" si="143"/>
        <v>0</v>
      </c>
      <c r="DE187">
        <f t="shared" si="143"/>
        <v>526</v>
      </c>
      <c r="DF187" t="str">
        <f t="shared" si="143"/>
        <v>Bolivia TV</v>
      </c>
      <c r="DG187">
        <f t="shared" si="143"/>
        <v>2530031.04</v>
      </c>
      <c r="DH187">
        <f t="shared" si="143"/>
        <v>0</v>
      </c>
    </row>
    <row r="188" spans="1:112">
      <c r="A188">
        <f t="shared" ref="A188:AF188" si="144">A39</f>
        <v>290</v>
      </c>
      <c r="B188" t="str">
        <f t="shared" si="144"/>
        <v>Servicio de Impuestos Nacionales</v>
      </c>
      <c r="C188">
        <f t="shared" si="144"/>
        <v>0</v>
      </c>
      <c r="D188">
        <f t="shared" si="144"/>
        <v>0</v>
      </c>
      <c r="E188">
        <f t="shared" si="144"/>
        <v>0</v>
      </c>
      <c r="F188">
        <f t="shared" si="144"/>
        <v>314574.48</v>
      </c>
      <c r="G188">
        <f t="shared" si="144"/>
        <v>0</v>
      </c>
      <c r="H188">
        <f t="shared" si="144"/>
        <v>0</v>
      </c>
      <c r="I188">
        <f t="shared" si="144"/>
        <v>0</v>
      </c>
      <c r="J188">
        <f t="shared" si="144"/>
        <v>0</v>
      </c>
      <c r="K188">
        <f t="shared" si="144"/>
        <v>0</v>
      </c>
      <c r="L188">
        <f t="shared" si="144"/>
        <v>0</v>
      </c>
      <c r="M188">
        <f t="shared" si="144"/>
        <v>0</v>
      </c>
      <c r="N188">
        <f t="shared" si="144"/>
        <v>0</v>
      </c>
      <c r="O188">
        <f t="shared" si="144"/>
        <v>0</v>
      </c>
      <c r="P188">
        <f t="shared" si="144"/>
        <v>0</v>
      </c>
      <c r="Q188">
        <f t="shared" si="144"/>
        <v>0</v>
      </c>
      <c r="R188">
        <f t="shared" si="144"/>
        <v>0</v>
      </c>
      <c r="S188">
        <f t="shared" si="144"/>
        <v>0</v>
      </c>
      <c r="T188">
        <f t="shared" si="144"/>
        <v>0</v>
      </c>
      <c r="U188">
        <f t="shared" si="144"/>
        <v>0</v>
      </c>
      <c r="V188">
        <f t="shared" si="144"/>
        <v>0</v>
      </c>
      <c r="W188">
        <f t="shared" si="144"/>
        <v>0</v>
      </c>
      <c r="X188">
        <f t="shared" si="144"/>
        <v>0</v>
      </c>
      <c r="Y188">
        <f t="shared" si="144"/>
        <v>0</v>
      </c>
      <c r="Z188">
        <f t="shared" si="144"/>
        <v>0</v>
      </c>
      <c r="AA188">
        <f t="shared" si="144"/>
        <v>0</v>
      </c>
      <c r="AB188">
        <f t="shared" si="144"/>
        <v>0</v>
      </c>
      <c r="AC188">
        <f t="shared" si="144"/>
        <v>0</v>
      </c>
      <c r="AD188">
        <f t="shared" si="144"/>
        <v>0</v>
      </c>
      <c r="AE188">
        <f t="shared" si="144"/>
        <v>0</v>
      </c>
      <c r="AF188">
        <f t="shared" si="144"/>
        <v>0</v>
      </c>
      <c r="AG188">
        <f t="shared" ref="AG188:BL188" si="145">AG39</f>
        <v>0</v>
      </c>
      <c r="AH188">
        <f t="shared" si="145"/>
        <v>0</v>
      </c>
      <c r="AI188">
        <f t="shared" si="145"/>
        <v>0</v>
      </c>
      <c r="AJ188">
        <f t="shared" si="145"/>
        <v>0</v>
      </c>
      <c r="AK188">
        <f t="shared" si="145"/>
        <v>0</v>
      </c>
      <c r="AL188">
        <f t="shared" si="145"/>
        <v>0</v>
      </c>
      <c r="AM188">
        <f t="shared" si="145"/>
        <v>0</v>
      </c>
      <c r="AN188">
        <f t="shared" si="145"/>
        <v>0</v>
      </c>
      <c r="AO188">
        <f t="shared" si="145"/>
        <v>0</v>
      </c>
      <c r="AP188">
        <f t="shared" si="145"/>
        <v>0</v>
      </c>
      <c r="AQ188">
        <f t="shared" si="145"/>
        <v>0</v>
      </c>
      <c r="AR188">
        <f t="shared" si="145"/>
        <v>0</v>
      </c>
      <c r="AS188">
        <f t="shared" si="145"/>
        <v>0</v>
      </c>
      <c r="AT188">
        <f t="shared" si="145"/>
        <v>0</v>
      </c>
      <c r="AU188">
        <f t="shared" si="145"/>
        <v>0</v>
      </c>
      <c r="AV188">
        <f t="shared" si="145"/>
        <v>0</v>
      </c>
      <c r="AW188">
        <f t="shared" si="145"/>
        <v>0</v>
      </c>
      <c r="AX188">
        <f t="shared" si="145"/>
        <v>0</v>
      </c>
      <c r="AY188">
        <f t="shared" si="145"/>
        <v>0</v>
      </c>
      <c r="AZ188">
        <f t="shared" si="145"/>
        <v>0</v>
      </c>
      <c r="BA188">
        <f t="shared" si="145"/>
        <v>0</v>
      </c>
      <c r="BB188">
        <f t="shared" si="145"/>
        <v>0</v>
      </c>
      <c r="BC188">
        <f t="shared" si="145"/>
        <v>0</v>
      </c>
      <c r="BD188">
        <f t="shared" si="145"/>
        <v>0</v>
      </c>
      <c r="BE188">
        <f t="shared" si="145"/>
        <v>0</v>
      </c>
      <c r="BF188">
        <f t="shared" si="145"/>
        <v>0</v>
      </c>
      <c r="BG188">
        <f t="shared" si="145"/>
        <v>0</v>
      </c>
      <c r="BH188">
        <f t="shared" si="145"/>
        <v>0</v>
      </c>
      <c r="BI188">
        <f t="shared" si="145"/>
        <v>0</v>
      </c>
      <c r="BJ188">
        <f t="shared" si="145"/>
        <v>0</v>
      </c>
      <c r="BK188">
        <f t="shared" si="145"/>
        <v>0</v>
      </c>
      <c r="BL188">
        <f t="shared" si="145"/>
        <v>0</v>
      </c>
      <c r="BM188">
        <f t="shared" ref="BM188:CR188" si="146">BM39</f>
        <v>0</v>
      </c>
      <c r="BN188">
        <f t="shared" si="146"/>
        <v>0</v>
      </c>
      <c r="BO188">
        <f t="shared" si="146"/>
        <v>0</v>
      </c>
      <c r="BP188">
        <f t="shared" si="146"/>
        <v>0</v>
      </c>
      <c r="BQ188">
        <f t="shared" si="146"/>
        <v>0</v>
      </c>
      <c r="BR188">
        <f t="shared" si="146"/>
        <v>0</v>
      </c>
      <c r="BS188">
        <f t="shared" si="146"/>
        <v>0</v>
      </c>
      <c r="BT188">
        <f t="shared" si="146"/>
        <v>0</v>
      </c>
      <c r="BU188">
        <f t="shared" si="146"/>
        <v>0</v>
      </c>
      <c r="BV188">
        <f t="shared" si="146"/>
        <v>0</v>
      </c>
      <c r="BW188">
        <f t="shared" si="146"/>
        <v>0</v>
      </c>
      <c r="BX188">
        <f t="shared" si="146"/>
        <v>0</v>
      </c>
      <c r="BY188">
        <f t="shared" si="146"/>
        <v>0</v>
      </c>
      <c r="BZ188">
        <f t="shared" si="146"/>
        <v>0</v>
      </c>
      <c r="CA188">
        <f t="shared" si="146"/>
        <v>0</v>
      </c>
      <c r="CB188">
        <f t="shared" si="146"/>
        <v>0</v>
      </c>
      <c r="CC188">
        <f t="shared" si="146"/>
        <v>0</v>
      </c>
      <c r="CD188">
        <f t="shared" si="146"/>
        <v>0</v>
      </c>
      <c r="CE188">
        <f t="shared" si="146"/>
        <v>0</v>
      </c>
      <c r="CF188">
        <f t="shared" si="146"/>
        <v>0</v>
      </c>
      <c r="CG188">
        <f t="shared" si="146"/>
        <v>0</v>
      </c>
      <c r="CH188">
        <f t="shared" si="146"/>
        <v>0</v>
      </c>
      <c r="CI188">
        <f t="shared" si="146"/>
        <v>0</v>
      </c>
      <c r="CJ188">
        <f t="shared" si="146"/>
        <v>0</v>
      </c>
      <c r="CK188">
        <f t="shared" si="146"/>
        <v>0</v>
      </c>
      <c r="CL188">
        <f t="shared" si="146"/>
        <v>0</v>
      </c>
      <c r="CM188">
        <f t="shared" si="146"/>
        <v>0</v>
      </c>
      <c r="CN188">
        <f t="shared" si="146"/>
        <v>0</v>
      </c>
      <c r="CO188">
        <f t="shared" si="146"/>
        <v>0</v>
      </c>
      <c r="CP188">
        <f t="shared" si="146"/>
        <v>0</v>
      </c>
      <c r="CQ188">
        <f t="shared" si="146"/>
        <v>0</v>
      </c>
      <c r="CR188">
        <f t="shared" si="146"/>
        <v>0</v>
      </c>
      <c r="CS188">
        <f t="shared" ref="CS188:DH188" si="147">CS39</f>
        <v>0</v>
      </c>
      <c r="CT188">
        <f t="shared" si="147"/>
        <v>0</v>
      </c>
      <c r="CU188">
        <f t="shared" si="147"/>
        <v>0</v>
      </c>
      <c r="CV188">
        <f t="shared" si="147"/>
        <v>0</v>
      </c>
      <c r="CW188">
        <f t="shared" si="147"/>
        <v>0</v>
      </c>
      <c r="CX188">
        <f t="shared" si="147"/>
        <v>0</v>
      </c>
      <c r="CY188">
        <f t="shared" si="147"/>
        <v>0</v>
      </c>
      <c r="CZ188">
        <f t="shared" si="147"/>
        <v>0</v>
      </c>
      <c r="DA188">
        <f t="shared" si="147"/>
        <v>0</v>
      </c>
      <c r="DB188">
        <f t="shared" si="147"/>
        <v>0</v>
      </c>
      <c r="DC188">
        <f t="shared" si="147"/>
        <v>0</v>
      </c>
      <c r="DD188">
        <f t="shared" si="147"/>
        <v>0</v>
      </c>
      <c r="DE188">
        <f t="shared" si="147"/>
        <v>234</v>
      </c>
      <c r="DF188" t="str">
        <f t="shared" si="147"/>
        <v xml:space="preserve">Servicio Geológico Minero </v>
      </c>
      <c r="DG188">
        <f t="shared" si="147"/>
        <v>108878.84000000001</v>
      </c>
      <c r="DH188">
        <f t="shared" si="147"/>
        <v>0</v>
      </c>
    </row>
    <row r="189" spans="1:112">
      <c r="A189">
        <f t="shared" ref="A189:AF189" si="148">A40</f>
        <v>373</v>
      </c>
      <c r="B189" t="str">
        <f t="shared" si="148"/>
        <v>Fondo de Desarrollo Indigena</v>
      </c>
      <c r="C189">
        <f t="shared" si="148"/>
        <v>0</v>
      </c>
      <c r="D189">
        <f t="shared" si="148"/>
        <v>0</v>
      </c>
      <c r="E189">
        <f t="shared" si="148"/>
        <v>0</v>
      </c>
      <c r="F189">
        <f t="shared" si="148"/>
        <v>4004855.7399999993</v>
      </c>
      <c r="G189">
        <f t="shared" si="148"/>
        <v>0</v>
      </c>
      <c r="H189">
        <f t="shared" si="148"/>
        <v>0</v>
      </c>
      <c r="I189">
        <f t="shared" si="148"/>
        <v>0</v>
      </c>
      <c r="J189">
        <f t="shared" si="148"/>
        <v>0</v>
      </c>
      <c r="K189">
        <f t="shared" si="148"/>
        <v>0</v>
      </c>
      <c r="L189">
        <f t="shared" si="148"/>
        <v>0</v>
      </c>
      <c r="M189">
        <f t="shared" si="148"/>
        <v>0</v>
      </c>
      <c r="N189">
        <f t="shared" si="148"/>
        <v>0</v>
      </c>
      <c r="O189">
        <f t="shared" si="148"/>
        <v>0</v>
      </c>
      <c r="P189">
        <f t="shared" si="148"/>
        <v>0</v>
      </c>
      <c r="Q189">
        <f t="shared" si="148"/>
        <v>0</v>
      </c>
      <c r="R189">
        <f t="shared" si="148"/>
        <v>0</v>
      </c>
      <c r="S189">
        <f t="shared" si="148"/>
        <v>0</v>
      </c>
      <c r="T189">
        <f t="shared" si="148"/>
        <v>0</v>
      </c>
      <c r="U189">
        <f t="shared" si="148"/>
        <v>0</v>
      </c>
      <c r="V189">
        <f t="shared" si="148"/>
        <v>0</v>
      </c>
      <c r="W189">
        <f t="shared" si="148"/>
        <v>0</v>
      </c>
      <c r="X189">
        <f t="shared" si="148"/>
        <v>0</v>
      </c>
      <c r="Y189">
        <f t="shared" si="148"/>
        <v>0</v>
      </c>
      <c r="Z189">
        <f t="shared" si="148"/>
        <v>0</v>
      </c>
      <c r="AA189">
        <f t="shared" si="148"/>
        <v>0</v>
      </c>
      <c r="AB189">
        <f t="shared" si="148"/>
        <v>0</v>
      </c>
      <c r="AC189">
        <f t="shared" si="148"/>
        <v>0</v>
      </c>
      <c r="AD189">
        <f t="shared" si="148"/>
        <v>0</v>
      </c>
      <c r="AE189">
        <f t="shared" si="148"/>
        <v>0</v>
      </c>
      <c r="AF189">
        <f t="shared" si="148"/>
        <v>0</v>
      </c>
      <c r="AG189">
        <f t="shared" ref="AG189:BL189" si="149">AG40</f>
        <v>0</v>
      </c>
      <c r="AH189">
        <f t="shared" si="149"/>
        <v>0</v>
      </c>
      <c r="AI189">
        <f t="shared" si="149"/>
        <v>0</v>
      </c>
      <c r="AJ189">
        <f t="shared" si="149"/>
        <v>0</v>
      </c>
      <c r="AK189">
        <f t="shared" si="149"/>
        <v>0</v>
      </c>
      <c r="AL189">
        <f t="shared" si="149"/>
        <v>0</v>
      </c>
      <c r="AM189">
        <f t="shared" si="149"/>
        <v>0</v>
      </c>
      <c r="AN189">
        <f t="shared" si="149"/>
        <v>0</v>
      </c>
      <c r="AO189">
        <f t="shared" si="149"/>
        <v>0</v>
      </c>
      <c r="AP189">
        <f t="shared" si="149"/>
        <v>0</v>
      </c>
      <c r="AQ189">
        <f t="shared" si="149"/>
        <v>0</v>
      </c>
      <c r="AR189">
        <f t="shared" si="149"/>
        <v>0</v>
      </c>
      <c r="AS189">
        <f t="shared" si="149"/>
        <v>0</v>
      </c>
      <c r="AT189">
        <f t="shared" si="149"/>
        <v>0</v>
      </c>
      <c r="AU189">
        <f t="shared" si="149"/>
        <v>0</v>
      </c>
      <c r="AV189">
        <f t="shared" si="149"/>
        <v>0</v>
      </c>
      <c r="AW189">
        <f t="shared" si="149"/>
        <v>0</v>
      </c>
      <c r="AX189">
        <f t="shared" si="149"/>
        <v>0</v>
      </c>
      <c r="AY189">
        <f t="shared" si="149"/>
        <v>0</v>
      </c>
      <c r="AZ189">
        <f t="shared" si="149"/>
        <v>0</v>
      </c>
      <c r="BA189">
        <f t="shared" si="149"/>
        <v>0</v>
      </c>
      <c r="BB189">
        <f t="shared" si="149"/>
        <v>0</v>
      </c>
      <c r="BC189">
        <f t="shared" si="149"/>
        <v>0</v>
      </c>
      <c r="BD189">
        <f t="shared" si="149"/>
        <v>0</v>
      </c>
      <c r="BE189">
        <f t="shared" si="149"/>
        <v>0</v>
      </c>
      <c r="BF189">
        <f t="shared" si="149"/>
        <v>0</v>
      </c>
      <c r="BG189">
        <f t="shared" si="149"/>
        <v>0</v>
      </c>
      <c r="BH189">
        <f t="shared" si="149"/>
        <v>0</v>
      </c>
      <c r="BI189">
        <f t="shared" si="149"/>
        <v>0</v>
      </c>
      <c r="BJ189">
        <f t="shared" si="149"/>
        <v>0</v>
      </c>
      <c r="BK189">
        <f t="shared" si="149"/>
        <v>0</v>
      </c>
      <c r="BL189">
        <f t="shared" si="149"/>
        <v>0</v>
      </c>
      <c r="BM189">
        <f t="shared" ref="BM189:CR189" si="150">BM40</f>
        <v>0</v>
      </c>
      <c r="BN189">
        <f t="shared" si="150"/>
        <v>0</v>
      </c>
      <c r="BO189">
        <f t="shared" si="150"/>
        <v>0</v>
      </c>
      <c r="BP189">
        <f t="shared" si="150"/>
        <v>0</v>
      </c>
      <c r="BQ189">
        <f t="shared" si="150"/>
        <v>0</v>
      </c>
      <c r="BR189">
        <f t="shared" si="150"/>
        <v>0</v>
      </c>
      <c r="BS189">
        <f t="shared" si="150"/>
        <v>0</v>
      </c>
      <c r="BT189">
        <f t="shared" si="150"/>
        <v>0</v>
      </c>
      <c r="BU189">
        <f t="shared" si="150"/>
        <v>0</v>
      </c>
      <c r="BV189">
        <f t="shared" si="150"/>
        <v>0</v>
      </c>
      <c r="BW189">
        <f t="shared" si="150"/>
        <v>0</v>
      </c>
      <c r="BX189">
        <f t="shared" si="150"/>
        <v>0</v>
      </c>
      <c r="BY189">
        <f t="shared" si="150"/>
        <v>0</v>
      </c>
      <c r="BZ189">
        <f t="shared" si="150"/>
        <v>0</v>
      </c>
      <c r="CA189">
        <f t="shared" si="150"/>
        <v>0</v>
      </c>
      <c r="CB189">
        <f t="shared" si="150"/>
        <v>0</v>
      </c>
      <c r="CC189">
        <f t="shared" si="150"/>
        <v>0</v>
      </c>
      <c r="CD189">
        <f t="shared" si="150"/>
        <v>0</v>
      </c>
      <c r="CE189">
        <f t="shared" si="150"/>
        <v>0</v>
      </c>
      <c r="CF189">
        <f t="shared" si="150"/>
        <v>0</v>
      </c>
      <c r="CG189">
        <f t="shared" si="150"/>
        <v>0</v>
      </c>
      <c r="CH189">
        <f t="shared" si="150"/>
        <v>0</v>
      </c>
      <c r="CI189">
        <f t="shared" si="150"/>
        <v>0</v>
      </c>
      <c r="CJ189">
        <f t="shared" si="150"/>
        <v>0</v>
      </c>
      <c r="CK189">
        <f t="shared" si="150"/>
        <v>0</v>
      </c>
      <c r="CL189">
        <f t="shared" si="150"/>
        <v>0</v>
      </c>
      <c r="CM189">
        <f t="shared" si="150"/>
        <v>0</v>
      </c>
      <c r="CN189">
        <f t="shared" si="150"/>
        <v>0</v>
      </c>
      <c r="CO189">
        <f t="shared" si="150"/>
        <v>0</v>
      </c>
      <c r="CP189">
        <f t="shared" si="150"/>
        <v>0</v>
      </c>
      <c r="CQ189">
        <f t="shared" si="150"/>
        <v>0</v>
      </c>
      <c r="CR189">
        <f t="shared" si="150"/>
        <v>0</v>
      </c>
      <c r="CS189">
        <f t="shared" ref="CS189:DH189" si="151">CS40</f>
        <v>0</v>
      </c>
      <c r="CT189">
        <f t="shared" si="151"/>
        <v>0</v>
      </c>
      <c r="CU189">
        <f t="shared" si="151"/>
        <v>0</v>
      </c>
      <c r="CV189">
        <f t="shared" si="151"/>
        <v>0</v>
      </c>
      <c r="CW189">
        <f t="shared" si="151"/>
        <v>0</v>
      </c>
      <c r="CX189">
        <f t="shared" si="151"/>
        <v>0</v>
      </c>
      <c r="CY189">
        <f t="shared" si="151"/>
        <v>0</v>
      </c>
      <c r="CZ189">
        <f t="shared" si="151"/>
        <v>0</v>
      </c>
      <c r="DA189">
        <f t="shared" si="151"/>
        <v>0</v>
      </c>
      <c r="DB189">
        <f t="shared" si="151"/>
        <v>0</v>
      </c>
      <c r="DC189">
        <f t="shared" si="151"/>
        <v>0</v>
      </c>
      <c r="DD189">
        <f t="shared" si="151"/>
        <v>0</v>
      </c>
      <c r="DE189">
        <f t="shared" si="151"/>
        <v>383</v>
      </c>
      <c r="DF189" t="str">
        <f t="shared" si="151"/>
        <v>Agencia Boliviana de Correos "Correos de Bolivia"</v>
      </c>
      <c r="DG189">
        <f t="shared" si="151"/>
        <v>160385.44</v>
      </c>
      <c r="DH189">
        <f t="shared" si="151"/>
        <v>0</v>
      </c>
    </row>
    <row r="190" spans="1:112">
      <c r="A190">
        <f t="shared" ref="A190:AF190" si="152">A41</f>
        <v>342</v>
      </c>
      <c r="B190" t="str">
        <f t="shared" si="152"/>
        <v>Agencia Estatal de Vivienda</v>
      </c>
      <c r="C190">
        <f t="shared" si="152"/>
        <v>0</v>
      </c>
      <c r="D190">
        <f t="shared" si="152"/>
        <v>0</v>
      </c>
      <c r="E190">
        <f t="shared" si="152"/>
        <v>0</v>
      </c>
      <c r="F190">
        <f t="shared" si="152"/>
        <v>4494324.8500000006</v>
      </c>
      <c r="G190">
        <f t="shared" si="152"/>
        <v>0</v>
      </c>
      <c r="H190">
        <f t="shared" si="152"/>
        <v>0</v>
      </c>
      <c r="I190">
        <f t="shared" si="152"/>
        <v>0</v>
      </c>
      <c r="J190">
        <f t="shared" si="152"/>
        <v>0</v>
      </c>
      <c r="K190">
        <f t="shared" si="152"/>
        <v>0</v>
      </c>
      <c r="L190">
        <f t="shared" si="152"/>
        <v>0</v>
      </c>
      <c r="M190">
        <f t="shared" si="152"/>
        <v>0</v>
      </c>
      <c r="N190">
        <f t="shared" si="152"/>
        <v>0</v>
      </c>
      <c r="O190">
        <f t="shared" si="152"/>
        <v>0</v>
      </c>
      <c r="P190">
        <f t="shared" si="152"/>
        <v>0</v>
      </c>
      <c r="Q190">
        <f t="shared" si="152"/>
        <v>0</v>
      </c>
      <c r="R190">
        <f t="shared" si="152"/>
        <v>0</v>
      </c>
      <c r="S190">
        <f t="shared" si="152"/>
        <v>0</v>
      </c>
      <c r="T190">
        <f t="shared" si="152"/>
        <v>0</v>
      </c>
      <c r="U190">
        <f t="shared" si="152"/>
        <v>0</v>
      </c>
      <c r="V190">
        <f t="shared" si="152"/>
        <v>0</v>
      </c>
      <c r="W190">
        <f t="shared" si="152"/>
        <v>0</v>
      </c>
      <c r="X190">
        <f t="shared" si="152"/>
        <v>0</v>
      </c>
      <c r="Y190">
        <f t="shared" si="152"/>
        <v>0</v>
      </c>
      <c r="Z190">
        <f t="shared" si="152"/>
        <v>0</v>
      </c>
      <c r="AA190">
        <f t="shared" si="152"/>
        <v>0</v>
      </c>
      <c r="AB190">
        <f t="shared" si="152"/>
        <v>0</v>
      </c>
      <c r="AC190">
        <f t="shared" si="152"/>
        <v>0</v>
      </c>
      <c r="AD190">
        <f t="shared" si="152"/>
        <v>0</v>
      </c>
      <c r="AE190">
        <f t="shared" si="152"/>
        <v>0</v>
      </c>
      <c r="AF190">
        <f t="shared" si="152"/>
        <v>0</v>
      </c>
      <c r="AG190">
        <f t="shared" ref="AG190:BL190" si="153">AG41</f>
        <v>0</v>
      </c>
      <c r="AH190">
        <f t="shared" si="153"/>
        <v>0</v>
      </c>
      <c r="AI190">
        <f t="shared" si="153"/>
        <v>0</v>
      </c>
      <c r="AJ190">
        <f t="shared" si="153"/>
        <v>0</v>
      </c>
      <c r="AK190">
        <f t="shared" si="153"/>
        <v>0</v>
      </c>
      <c r="AL190">
        <f t="shared" si="153"/>
        <v>0</v>
      </c>
      <c r="AM190">
        <f t="shared" si="153"/>
        <v>0</v>
      </c>
      <c r="AN190">
        <f t="shared" si="153"/>
        <v>0</v>
      </c>
      <c r="AO190">
        <f t="shared" si="153"/>
        <v>0</v>
      </c>
      <c r="AP190">
        <f t="shared" si="153"/>
        <v>0</v>
      </c>
      <c r="AQ190">
        <f t="shared" si="153"/>
        <v>0</v>
      </c>
      <c r="AR190">
        <f t="shared" si="153"/>
        <v>0</v>
      </c>
      <c r="AS190">
        <f t="shared" si="153"/>
        <v>0</v>
      </c>
      <c r="AT190">
        <f t="shared" si="153"/>
        <v>0</v>
      </c>
      <c r="AU190">
        <f t="shared" si="153"/>
        <v>0</v>
      </c>
      <c r="AV190">
        <f t="shared" si="153"/>
        <v>0</v>
      </c>
      <c r="AW190">
        <f t="shared" si="153"/>
        <v>0</v>
      </c>
      <c r="AX190">
        <f t="shared" si="153"/>
        <v>0</v>
      </c>
      <c r="AY190">
        <f t="shared" si="153"/>
        <v>0</v>
      </c>
      <c r="AZ190">
        <f t="shared" si="153"/>
        <v>0</v>
      </c>
      <c r="BA190">
        <f t="shared" si="153"/>
        <v>0</v>
      </c>
      <c r="BB190">
        <f t="shared" si="153"/>
        <v>0</v>
      </c>
      <c r="BC190">
        <f t="shared" si="153"/>
        <v>0</v>
      </c>
      <c r="BD190">
        <f t="shared" si="153"/>
        <v>0</v>
      </c>
      <c r="BE190">
        <f t="shared" si="153"/>
        <v>0</v>
      </c>
      <c r="BF190">
        <f t="shared" si="153"/>
        <v>0</v>
      </c>
      <c r="BG190">
        <f t="shared" si="153"/>
        <v>0</v>
      </c>
      <c r="BH190">
        <f t="shared" si="153"/>
        <v>0</v>
      </c>
      <c r="BI190">
        <f t="shared" si="153"/>
        <v>0</v>
      </c>
      <c r="BJ190">
        <f t="shared" si="153"/>
        <v>0</v>
      </c>
      <c r="BK190">
        <f t="shared" si="153"/>
        <v>0</v>
      </c>
      <c r="BL190">
        <f t="shared" si="153"/>
        <v>0</v>
      </c>
      <c r="BM190">
        <f t="shared" ref="BM190:CR190" si="154">BM41</f>
        <v>0</v>
      </c>
      <c r="BN190">
        <f t="shared" si="154"/>
        <v>0</v>
      </c>
      <c r="BO190">
        <f t="shared" si="154"/>
        <v>0</v>
      </c>
      <c r="BP190">
        <f t="shared" si="154"/>
        <v>0</v>
      </c>
      <c r="BQ190">
        <f t="shared" si="154"/>
        <v>0</v>
      </c>
      <c r="BR190">
        <f t="shared" si="154"/>
        <v>0</v>
      </c>
      <c r="BS190">
        <f t="shared" si="154"/>
        <v>0</v>
      </c>
      <c r="BT190">
        <f t="shared" si="154"/>
        <v>0</v>
      </c>
      <c r="BU190">
        <f t="shared" si="154"/>
        <v>0</v>
      </c>
      <c r="BV190">
        <f t="shared" si="154"/>
        <v>0</v>
      </c>
      <c r="BW190">
        <f t="shared" si="154"/>
        <v>0</v>
      </c>
      <c r="BX190">
        <f t="shared" si="154"/>
        <v>0</v>
      </c>
      <c r="BY190">
        <f t="shared" si="154"/>
        <v>0</v>
      </c>
      <c r="BZ190">
        <f t="shared" si="154"/>
        <v>0</v>
      </c>
      <c r="CA190">
        <f t="shared" si="154"/>
        <v>0</v>
      </c>
      <c r="CB190">
        <f t="shared" si="154"/>
        <v>0</v>
      </c>
      <c r="CC190">
        <f t="shared" si="154"/>
        <v>0</v>
      </c>
      <c r="CD190">
        <f t="shared" si="154"/>
        <v>0</v>
      </c>
      <c r="CE190">
        <f t="shared" si="154"/>
        <v>0</v>
      </c>
      <c r="CF190">
        <f t="shared" si="154"/>
        <v>0</v>
      </c>
      <c r="CG190">
        <f t="shared" si="154"/>
        <v>0</v>
      </c>
      <c r="CH190">
        <f t="shared" si="154"/>
        <v>0</v>
      </c>
      <c r="CI190">
        <f t="shared" si="154"/>
        <v>0</v>
      </c>
      <c r="CJ190">
        <f t="shared" si="154"/>
        <v>0</v>
      </c>
      <c r="CK190">
        <f t="shared" si="154"/>
        <v>0</v>
      </c>
      <c r="CL190">
        <f t="shared" si="154"/>
        <v>0</v>
      </c>
      <c r="CM190">
        <f t="shared" si="154"/>
        <v>0</v>
      </c>
      <c r="CN190">
        <f t="shared" si="154"/>
        <v>0</v>
      </c>
      <c r="CO190">
        <f t="shared" si="154"/>
        <v>0</v>
      </c>
      <c r="CP190">
        <f t="shared" si="154"/>
        <v>0</v>
      </c>
      <c r="CQ190">
        <f t="shared" si="154"/>
        <v>0</v>
      </c>
      <c r="CR190">
        <f t="shared" si="154"/>
        <v>0</v>
      </c>
      <c r="CS190">
        <f t="shared" ref="CS190:DH190" si="155">CS41</f>
        <v>0</v>
      </c>
      <c r="CT190">
        <f t="shared" si="155"/>
        <v>0</v>
      </c>
      <c r="CU190">
        <f t="shared" si="155"/>
        <v>0</v>
      </c>
      <c r="CV190">
        <f t="shared" si="155"/>
        <v>0</v>
      </c>
      <c r="CW190">
        <f t="shared" si="155"/>
        <v>0</v>
      </c>
      <c r="CX190">
        <f t="shared" si="155"/>
        <v>0</v>
      </c>
      <c r="CY190">
        <f t="shared" si="155"/>
        <v>0</v>
      </c>
      <c r="CZ190">
        <f t="shared" si="155"/>
        <v>0</v>
      </c>
      <c r="DA190">
        <f t="shared" si="155"/>
        <v>0</v>
      </c>
      <c r="DB190">
        <f t="shared" si="155"/>
        <v>0</v>
      </c>
      <c r="DC190">
        <f t="shared" si="155"/>
        <v>0</v>
      </c>
      <c r="DD190">
        <f t="shared" si="155"/>
        <v>0</v>
      </c>
      <c r="DE190">
        <f t="shared" si="155"/>
        <v>573</v>
      </c>
      <c r="DF190" t="str">
        <f t="shared" si="155"/>
        <v>Empresa Siderúrgica del Mutún</v>
      </c>
      <c r="DG190">
        <f t="shared" si="155"/>
        <v>1410850.7699999998</v>
      </c>
      <c r="DH190">
        <f t="shared" si="155"/>
        <v>0</v>
      </c>
    </row>
    <row r="191" spans="1:112">
      <c r="A191">
        <f t="shared" ref="A191:AF191" si="156">A42</f>
        <v>378</v>
      </c>
      <c r="B191" t="str">
        <f t="shared" si="156"/>
        <v>Servicio Nacional Textil</v>
      </c>
      <c r="C191">
        <f t="shared" si="156"/>
        <v>0</v>
      </c>
      <c r="D191">
        <f t="shared" si="156"/>
        <v>0</v>
      </c>
      <c r="E191">
        <f t="shared" si="156"/>
        <v>0</v>
      </c>
      <c r="F191">
        <f t="shared" si="156"/>
        <v>70</v>
      </c>
      <c r="G191">
        <f t="shared" si="156"/>
        <v>0</v>
      </c>
      <c r="H191">
        <f t="shared" si="156"/>
        <v>0</v>
      </c>
      <c r="I191">
        <f t="shared" si="156"/>
        <v>0</v>
      </c>
      <c r="J191">
        <f t="shared" si="156"/>
        <v>0</v>
      </c>
      <c r="K191">
        <f t="shared" si="156"/>
        <v>0</v>
      </c>
      <c r="L191">
        <f t="shared" si="156"/>
        <v>0</v>
      </c>
      <c r="M191">
        <f t="shared" si="156"/>
        <v>0</v>
      </c>
      <c r="N191">
        <f t="shared" si="156"/>
        <v>0</v>
      </c>
      <c r="O191">
        <f t="shared" si="156"/>
        <v>0</v>
      </c>
      <c r="P191">
        <f t="shared" si="156"/>
        <v>0</v>
      </c>
      <c r="Q191">
        <f t="shared" si="156"/>
        <v>0</v>
      </c>
      <c r="R191">
        <f t="shared" si="156"/>
        <v>0</v>
      </c>
      <c r="S191">
        <f t="shared" si="156"/>
        <v>0</v>
      </c>
      <c r="T191">
        <f t="shared" si="156"/>
        <v>0</v>
      </c>
      <c r="U191">
        <f t="shared" si="156"/>
        <v>0</v>
      </c>
      <c r="V191">
        <f t="shared" si="156"/>
        <v>0</v>
      </c>
      <c r="W191">
        <f t="shared" si="156"/>
        <v>0</v>
      </c>
      <c r="X191">
        <f t="shared" si="156"/>
        <v>0</v>
      </c>
      <c r="Y191">
        <f t="shared" si="156"/>
        <v>0</v>
      </c>
      <c r="Z191">
        <f t="shared" si="156"/>
        <v>0</v>
      </c>
      <c r="AA191">
        <f t="shared" si="156"/>
        <v>0</v>
      </c>
      <c r="AB191">
        <f t="shared" si="156"/>
        <v>0</v>
      </c>
      <c r="AC191">
        <f t="shared" si="156"/>
        <v>0</v>
      </c>
      <c r="AD191">
        <f t="shared" si="156"/>
        <v>0</v>
      </c>
      <c r="AE191">
        <f t="shared" si="156"/>
        <v>0</v>
      </c>
      <c r="AF191">
        <f t="shared" si="156"/>
        <v>0</v>
      </c>
      <c r="AG191">
        <f t="shared" ref="AG191:BL191" si="157">AG42</f>
        <v>0</v>
      </c>
      <c r="AH191">
        <f t="shared" si="157"/>
        <v>0</v>
      </c>
      <c r="AI191">
        <f t="shared" si="157"/>
        <v>0</v>
      </c>
      <c r="AJ191">
        <f t="shared" si="157"/>
        <v>0</v>
      </c>
      <c r="AK191">
        <f t="shared" si="157"/>
        <v>0</v>
      </c>
      <c r="AL191">
        <f t="shared" si="157"/>
        <v>0</v>
      </c>
      <c r="AM191">
        <f t="shared" si="157"/>
        <v>0</v>
      </c>
      <c r="AN191">
        <f t="shared" si="157"/>
        <v>0</v>
      </c>
      <c r="AO191">
        <f t="shared" si="157"/>
        <v>0</v>
      </c>
      <c r="AP191">
        <f t="shared" si="157"/>
        <v>0</v>
      </c>
      <c r="AQ191">
        <f t="shared" si="157"/>
        <v>0</v>
      </c>
      <c r="AR191">
        <f t="shared" si="157"/>
        <v>0</v>
      </c>
      <c r="AS191">
        <f t="shared" si="157"/>
        <v>0</v>
      </c>
      <c r="AT191">
        <f t="shared" si="157"/>
        <v>0</v>
      </c>
      <c r="AU191">
        <f t="shared" si="157"/>
        <v>0</v>
      </c>
      <c r="AV191">
        <f t="shared" si="157"/>
        <v>0</v>
      </c>
      <c r="AW191">
        <f t="shared" si="157"/>
        <v>0</v>
      </c>
      <c r="AX191">
        <f t="shared" si="157"/>
        <v>0</v>
      </c>
      <c r="AY191">
        <f t="shared" si="157"/>
        <v>0</v>
      </c>
      <c r="AZ191">
        <f t="shared" si="157"/>
        <v>0</v>
      </c>
      <c r="BA191">
        <f t="shared" si="157"/>
        <v>0</v>
      </c>
      <c r="BB191">
        <f t="shared" si="157"/>
        <v>0</v>
      </c>
      <c r="BC191">
        <f t="shared" si="157"/>
        <v>0</v>
      </c>
      <c r="BD191">
        <f t="shared" si="157"/>
        <v>0</v>
      </c>
      <c r="BE191">
        <f t="shared" si="157"/>
        <v>0</v>
      </c>
      <c r="BF191">
        <f t="shared" si="157"/>
        <v>0</v>
      </c>
      <c r="BG191">
        <f t="shared" si="157"/>
        <v>0</v>
      </c>
      <c r="BH191">
        <f t="shared" si="157"/>
        <v>0</v>
      </c>
      <c r="BI191">
        <f t="shared" si="157"/>
        <v>0</v>
      </c>
      <c r="BJ191">
        <f t="shared" si="157"/>
        <v>0</v>
      </c>
      <c r="BK191">
        <f t="shared" si="157"/>
        <v>0</v>
      </c>
      <c r="BL191">
        <f t="shared" si="157"/>
        <v>0</v>
      </c>
      <c r="BM191">
        <f t="shared" ref="BM191:CR191" si="158">BM42</f>
        <v>0</v>
      </c>
      <c r="BN191">
        <f t="shared" si="158"/>
        <v>0</v>
      </c>
      <c r="BO191">
        <f t="shared" si="158"/>
        <v>0</v>
      </c>
      <c r="BP191">
        <f t="shared" si="158"/>
        <v>0</v>
      </c>
      <c r="BQ191">
        <f t="shared" si="158"/>
        <v>0</v>
      </c>
      <c r="BR191">
        <f t="shared" si="158"/>
        <v>0</v>
      </c>
      <c r="BS191">
        <f t="shared" si="158"/>
        <v>0</v>
      </c>
      <c r="BT191">
        <f t="shared" si="158"/>
        <v>0</v>
      </c>
      <c r="BU191">
        <f t="shared" si="158"/>
        <v>0</v>
      </c>
      <c r="BV191">
        <f t="shared" si="158"/>
        <v>0</v>
      </c>
      <c r="BW191">
        <f t="shared" si="158"/>
        <v>0</v>
      </c>
      <c r="BX191">
        <f t="shared" si="158"/>
        <v>0</v>
      </c>
      <c r="BY191">
        <f t="shared" si="158"/>
        <v>0</v>
      </c>
      <c r="BZ191">
        <f t="shared" si="158"/>
        <v>0</v>
      </c>
      <c r="CA191">
        <f t="shared" si="158"/>
        <v>0</v>
      </c>
      <c r="CB191">
        <f t="shared" si="158"/>
        <v>0</v>
      </c>
      <c r="CC191">
        <f t="shared" si="158"/>
        <v>0</v>
      </c>
      <c r="CD191">
        <f t="shared" si="158"/>
        <v>0</v>
      </c>
      <c r="CE191">
        <f t="shared" si="158"/>
        <v>0</v>
      </c>
      <c r="CF191">
        <f t="shared" si="158"/>
        <v>0</v>
      </c>
      <c r="CG191">
        <f t="shared" si="158"/>
        <v>0</v>
      </c>
      <c r="CH191">
        <f t="shared" si="158"/>
        <v>0</v>
      </c>
      <c r="CI191">
        <f t="shared" si="158"/>
        <v>0</v>
      </c>
      <c r="CJ191">
        <f t="shared" si="158"/>
        <v>0</v>
      </c>
      <c r="CK191">
        <f t="shared" si="158"/>
        <v>0</v>
      </c>
      <c r="CL191">
        <f t="shared" si="158"/>
        <v>0</v>
      </c>
      <c r="CM191">
        <f t="shared" si="158"/>
        <v>0</v>
      </c>
      <c r="CN191">
        <f t="shared" si="158"/>
        <v>0</v>
      </c>
      <c r="CO191">
        <f t="shared" si="158"/>
        <v>0</v>
      </c>
      <c r="CP191">
        <f t="shared" si="158"/>
        <v>0</v>
      </c>
      <c r="CQ191">
        <f t="shared" si="158"/>
        <v>0</v>
      </c>
      <c r="CR191">
        <f t="shared" si="158"/>
        <v>0</v>
      </c>
      <c r="CS191">
        <f t="shared" ref="CS191:DH191" si="159">CS42</f>
        <v>0</v>
      </c>
      <c r="CT191">
        <f t="shared" si="159"/>
        <v>0</v>
      </c>
      <c r="CU191">
        <f t="shared" si="159"/>
        <v>0</v>
      </c>
      <c r="CV191">
        <f t="shared" si="159"/>
        <v>0</v>
      </c>
      <c r="CW191">
        <f t="shared" si="159"/>
        <v>0</v>
      </c>
      <c r="CX191">
        <f t="shared" si="159"/>
        <v>0</v>
      </c>
      <c r="CY191">
        <f t="shared" si="159"/>
        <v>0</v>
      </c>
      <c r="CZ191">
        <f t="shared" si="159"/>
        <v>0</v>
      </c>
      <c r="DA191">
        <f t="shared" si="159"/>
        <v>0</v>
      </c>
      <c r="DB191">
        <f t="shared" si="159"/>
        <v>0</v>
      </c>
      <c r="DC191">
        <f t="shared" si="159"/>
        <v>0</v>
      </c>
      <c r="DD191">
        <f t="shared" si="159"/>
        <v>0</v>
      </c>
      <c r="DE191">
        <f t="shared" si="159"/>
        <v>192</v>
      </c>
      <c r="DF191" t="str">
        <f t="shared" si="159"/>
        <v>Servicio al Mejoramiento de la Navegación Amazónica</v>
      </c>
      <c r="DG191">
        <f t="shared" si="159"/>
        <v>830087</v>
      </c>
      <c r="DH191">
        <f t="shared" si="159"/>
        <v>0</v>
      </c>
    </row>
    <row r="192" spans="1:112">
      <c r="A192">
        <f t="shared" ref="A192:AF192" si="160">A43</f>
        <v>580</v>
      </c>
      <c r="B192" t="str">
        <f t="shared" si="160"/>
        <v>Depósitos Aduaneros Bolivianos</v>
      </c>
      <c r="C192">
        <f t="shared" si="160"/>
        <v>0</v>
      </c>
      <c r="D192">
        <f t="shared" si="160"/>
        <v>0</v>
      </c>
      <c r="E192">
        <f t="shared" si="160"/>
        <v>0</v>
      </c>
      <c r="F192">
        <f t="shared" si="160"/>
        <v>5367.28</v>
      </c>
      <c r="G192">
        <f t="shared" si="160"/>
        <v>0</v>
      </c>
      <c r="H192">
        <f t="shared" si="160"/>
        <v>0</v>
      </c>
      <c r="I192">
        <f t="shared" si="160"/>
        <v>0</v>
      </c>
      <c r="J192">
        <f t="shared" si="160"/>
        <v>0</v>
      </c>
      <c r="K192">
        <f t="shared" si="160"/>
        <v>0</v>
      </c>
      <c r="L192">
        <f t="shared" si="160"/>
        <v>0</v>
      </c>
      <c r="M192">
        <f t="shared" si="160"/>
        <v>0</v>
      </c>
      <c r="N192">
        <f t="shared" si="160"/>
        <v>0</v>
      </c>
      <c r="O192">
        <f t="shared" si="160"/>
        <v>0</v>
      </c>
      <c r="P192">
        <f t="shared" si="160"/>
        <v>0</v>
      </c>
      <c r="Q192">
        <f t="shared" si="160"/>
        <v>0</v>
      </c>
      <c r="R192">
        <f t="shared" si="160"/>
        <v>0</v>
      </c>
      <c r="S192">
        <f t="shared" si="160"/>
        <v>0</v>
      </c>
      <c r="T192">
        <f t="shared" si="160"/>
        <v>0</v>
      </c>
      <c r="U192">
        <f t="shared" si="160"/>
        <v>0</v>
      </c>
      <c r="V192">
        <f t="shared" si="160"/>
        <v>0</v>
      </c>
      <c r="W192">
        <f t="shared" si="160"/>
        <v>0</v>
      </c>
      <c r="X192">
        <f t="shared" si="160"/>
        <v>0</v>
      </c>
      <c r="Y192">
        <f t="shared" si="160"/>
        <v>0</v>
      </c>
      <c r="Z192">
        <f t="shared" si="160"/>
        <v>0</v>
      </c>
      <c r="AA192">
        <f t="shared" si="160"/>
        <v>0</v>
      </c>
      <c r="AB192">
        <f t="shared" si="160"/>
        <v>0</v>
      </c>
      <c r="AC192">
        <f t="shared" si="160"/>
        <v>0</v>
      </c>
      <c r="AD192">
        <f t="shared" si="160"/>
        <v>0</v>
      </c>
      <c r="AE192">
        <f t="shared" si="160"/>
        <v>0</v>
      </c>
      <c r="AF192">
        <f t="shared" si="160"/>
        <v>0</v>
      </c>
      <c r="AG192">
        <f t="shared" ref="AG192:BL192" si="161">AG43</f>
        <v>0</v>
      </c>
      <c r="AH192">
        <f t="shared" si="161"/>
        <v>0</v>
      </c>
      <c r="AI192">
        <f t="shared" si="161"/>
        <v>0</v>
      </c>
      <c r="AJ192">
        <f t="shared" si="161"/>
        <v>0</v>
      </c>
      <c r="AK192">
        <f t="shared" si="161"/>
        <v>0</v>
      </c>
      <c r="AL192">
        <f t="shared" si="161"/>
        <v>0</v>
      </c>
      <c r="AM192">
        <f t="shared" si="161"/>
        <v>0</v>
      </c>
      <c r="AN192">
        <f t="shared" si="161"/>
        <v>0</v>
      </c>
      <c r="AO192">
        <f t="shared" si="161"/>
        <v>0</v>
      </c>
      <c r="AP192">
        <f t="shared" si="161"/>
        <v>0</v>
      </c>
      <c r="AQ192">
        <f t="shared" si="161"/>
        <v>0</v>
      </c>
      <c r="AR192">
        <f t="shared" si="161"/>
        <v>0</v>
      </c>
      <c r="AS192">
        <f t="shared" si="161"/>
        <v>0</v>
      </c>
      <c r="AT192">
        <f t="shared" si="161"/>
        <v>0</v>
      </c>
      <c r="AU192">
        <f t="shared" si="161"/>
        <v>0</v>
      </c>
      <c r="AV192">
        <f t="shared" si="161"/>
        <v>0</v>
      </c>
      <c r="AW192">
        <f t="shared" si="161"/>
        <v>0</v>
      </c>
      <c r="AX192">
        <f t="shared" si="161"/>
        <v>0</v>
      </c>
      <c r="AY192">
        <f t="shared" si="161"/>
        <v>0</v>
      </c>
      <c r="AZ192">
        <f t="shared" si="161"/>
        <v>0</v>
      </c>
      <c r="BA192">
        <f t="shared" si="161"/>
        <v>0</v>
      </c>
      <c r="BB192">
        <f t="shared" si="161"/>
        <v>0</v>
      </c>
      <c r="BC192">
        <f t="shared" si="161"/>
        <v>0</v>
      </c>
      <c r="BD192">
        <f t="shared" si="161"/>
        <v>0</v>
      </c>
      <c r="BE192">
        <f t="shared" si="161"/>
        <v>0</v>
      </c>
      <c r="BF192">
        <f t="shared" si="161"/>
        <v>0</v>
      </c>
      <c r="BG192">
        <f t="shared" si="161"/>
        <v>0</v>
      </c>
      <c r="BH192">
        <f t="shared" si="161"/>
        <v>0</v>
      </c>
      <c r="BI192">
        <f t="shared" si="161"/>
        <v>0</v>
      </c>
      <c r="BJ192">
        <f t="shared" si="161"/>
        <v>0</v>
      </c>
      <c r="BK192">
        <f t="shared" si="161"/>
        <v>0</v>
      </c>
      <c r="BL192">
        <f t="shared" si="161"/>
        <v>0</v>
      </c>
      <c r="BM192">
        <f t="shared" ref="BM192:CR192" si="162">BM43</f>
        <v>0</v>
      </c>
      <c r="BN192">
        <f t="shared" si="162"/>
        <v>0</v>
      </c>
      <c r="BO192">
        <f t="shared" si="162"/>
        <v>0</v>
      </c>
      <c r="BP192">
        <f t="shared" si="162"/>
        <v>0</v>
      </c>
      <c r="BQ192">
        <f t="shared" si="162"/>
        <v>0</v>
      </c>
      <c r="BR192">
        <f t="shared" si="162"/>
        <v>0</v>
      </c>
      <c r="BS192">
        <f t="shared" si="162"/>
        <v>0</v>
      </c>
      <c r="BT192">
        <f t="shared" si="162"/>
        <v>0</v>
      </c>
      <c r="BU192">
        <f t="shared" si="162"/>
        <v>0</v>
      </c>
      <c r="BV192">
        <f t="shared" si="162"/>
        <v>0</v>
      </c>
      <c r="BW192">
        <f t="shared" si="162"/>
        <v>0</v>
      </c>
      <c r="BX192">
        <f t="shared" si="162"/>
        <v>0</v>
      </c>
      <c r="BY192">
        <f t="shared" si="162"/>
        <v>0</v>
      </c>
      <c r="BZ192">
        <f t="shared" si="162"/>
        <v>0</v>
      </c>
      <c r="CA192">
        <f t="shared" si="162"/>
        <v>0</v>
      </c>
      <c r="CB192">
        <f t="shared" si="162"/>
        <v>0</v>
      </c>
      <c r="CC192">
        <f t="shared" si="162"/>
        <v>0</v>
      </c>
      <c r="CD192">
        <f t="shared" si="162"/>
        <v>0</v>
      </c>
      <c r="CE192">
        <f t="shared" si="162"/>
        <v>0</v>
      </c>
      <c r="CF192">
        <f t="shared" si="162"/>
        <v>0</v>
      </c>
      <c r="CG192">
        <f t="shared" si="162"/>
        <v>0</v>
      </c>
      <c r="CH192">
        <f t="shared" si="162"/>
        <v>0</v>
      </c>
      <c r="CI192">
        <f t="shared" si="162"/>
        <v>0</v>
      </c>
      <c r="CJ192">
        <f t="shared" si="162"/>
        <v>0</v>
      </c>
      <c r="CK192">
        <f t="shared" si="162"/>
        <v>0</v>
      </c>
      <c r="CL192">
        <f t="shared" si="162"/>
        <v>0</v>
      </c>
      <c r="CM192">
        <f t="shared" si="162"/>
        <v>0</v>
      </c>
      <c r="CN192">
        <f t="shared" si="162"/>
        <v>0</v>
      </c>
      <c r="CO192">
        <f t="shared" si="162"/>
        <v>0</v>
      </c>
      <c r="CP192">
        <f t="shared" si="162"/>
        <v>0</v>
      </c>
      <c r="CQ192">
        <f t="shared" si="162"/>
        <v>0</v>
      </c>
      <c r="CR192">
        <f t="shared" si="162"/>
        <v>0</v>
      </c>
      <c r="CS192">
        <f t="shared" ref="CS192:DH192" si="163">CS43</f>
        <v>0</v>
      </c>
      <c r="CT192">
        <f t="shared" si="163"/>
        <v>0</v>
      </c>
      <c r="CU192">
        <f t="shared" si="163"/>
        <v>0</v>
      </c>
      <c r="CV192">
        <f t="shared" si="163"/>
        <v>0</v>
      </c>
      <c r="CW192">
        <f t="shared" si="163"/>
        <v>0</v>
      </c>
      <c r="CX192">
        <f t="shared" si="163"/>
        <v>0</v>
      </c>
      <c r="CY192">
        <f t="shared" si="163"/>
        <v>0</v>
      </c>
      <c r="CZ192">
        <f t="shared" si="163"/>
        <v>0</v>
      </c>
      <c r="DA192">
        <f t="shared" si="163"/>
        <v>0</v>
      </c>
      <c r="DB192">
        <f t="shared" si="163"/>
        <v>0</v>
      </c>
      <c r="DC192">
        <f t="shared" si="163"/>
        <v>0</v>
      </c>
      <c r="DD192">
        <f t="shared" si="163"/>
        <v>0</v>
      </c>
      <c r="DE192">
        <f t="shared" si="163"/>
        <v>296</v>
      </c>
      <c r="DF192" t="str">
        <f t="shared" si="163"/>
        <v>Univ. Indígena Bol. Comun. Intercult Prod. Apiaguaiki Tupa</v>
      </c>
      <c r="DG192">
        <f t="shared" si="163"/>
        <v>40011</v>
      </c>
      <c r="DH192">
        <f t="shared" si="163"/>
        <v>0</v>
      </c>
    </row>
    <row r="193" spans="1:112">
      <c r="A193">
        <f t="shared" ref="A193:AF193" si="164">A44</f>
        <v>66</v>
      </c>
      <c r="B193" t="str">
        <f t="shared" si="164"/>
        <v>Ministerio de Planificación del Desarrollo</v>
      </c>
      <c r="C193">
        <f t="shared" si="164"/>
        <v>0</v>
      </c>
      <c r="D193">
        <f t="shared" si="164"/>
        <v>0</v>
      </c>
      <c r="E193">
        <f t="shared" si="164"/>
        <v>17412.489999999998</v>
      </c>
      <c r="F193">
        <f t="shared" si="164"/>
        <v>28720672.170000002</v>
      </c>
      <c r="G193">
        <f t="shared" si="164"/>
        <v>0</v>
      </c>
      <c r="H193">
        <f t="shared" si="164"/>
        <v>0</v>
      </c>
      <c r="I193">
        <f t="shared" si="164"/>
        <v>0</v>
      </c>
      <c r="J193">
        <f t="shared" si="164"/>
        <v>0</v>
      </c>
      <c r="K193">
        <f t="shared" si="164"/>
        <v>0</v>
      </c>
      <c r="L193">
        <f t="shared" si="164"/>
        <v>0</v>
      </c>
      <c r="M193">
        <f t="shared" si="164"/>
        <v>0</v>
      </c>
      <c r="N193">
        <f t="shared" si="164"/>
        <v>0</v>
      </c>
      <c r="O193">
        <f t="shared" si="164"/>
        <v>0</v>
      </c>
      <c r="P193">
        <f t="shared" si="164"/>
        <v>0</v>
      </c>
      <c r="Q193">
        <f t="shared" si="164"/>
        <v>0</v>
      </c>
      <c r="R193">
        <f t="shared" si="164"/>
        <v>0</v>
      </c>
      <c r="S193">
        <f t="shared" si="164"/>
        <v>0</v>
      </c>
      <c r="T193">
        <f t="shared" si="164"/>
        <v>0</v>
      </c>
      <c r="U193">
        <f t="shared" si="164"/>
        <v>0</v>
      </c>
      <c r="V193">
        <f t="shared" si="164"/>
        <v>0</v>
      </c>
      <c r="W193">
        <f t="shared" si="164"/>
        <v>0</v>
      </c>
      <c r="X193">
        <f t="shared" si="164"/>
        <v>0</v>
      </c>
      <c r="Y193">
        <f t="shared" si="164"/>
        <v>0</v>
      </c>
      <c r="Z193">
        <f t="shared" si="164"/>
        <v>0</v>
      </c>
      <c r="AA193">
        <f t="shared" si="164"/>
        <v>0</v>
      </c>
      <c r="AB193">
        <f t="shared" si="164"/>
        <v>0</v>
      </c>
      <c r="AC193">
        <f t="shared" si="164"/>
        <v>0</v>
      </c>
      <c r="AD193">
        <f t="shared" si="164"/>
        <v>0</v>
      </c>
      <c r="AE193">
        <f t="shared" si="164"/>
        <v>0</v>
      </c>
      <c r="AF193">
        <f t="shared" si="164"/>
        <v>0</v>
      </c>
      <c r="AG193">
        <f t="shared" ref="AG193:BL193" si="165">AG44</f>
        <v>0</v>
      </c>
      <c r="AH193">
        <f t="shared" si="165"/>
        <v>0</v>
      </c>
      <c r="AI193">
        <f t="shared" si="165"/>
        <v>0</v>
      </c>
      <c r="AJ193">
        <f t="shared" si="165"/>
        <v>0</v>
      </c>
      <c r="AK193">
        <f t="shared" si="165"/>
        <v>0</v>
      </c>
      <c r="AL193">
        <f t="shared" si="165"/>
        <v>0</v>
      </c>
      <c r="AM193">
        <f t="shared" si="165"/>
        <v>0</v>
      </c>
      <c r="AN193">
        <f t="shared" si="165"/>
        <v>0</v>
      </c>
      <c r="AO193">
        <f t="shared" si="165"/>
        <v>0</v>
      </c>
      <c r="AP193">
        <f t="shared" si="165"/>
        <v>0</v>
      </c>
      <c r="AQ193">
        <f t="shared" si="165"/>
        <v>0</v>
      </c>
      <c r="AR193">
        <f t="shared" si="165"/>
        <v>0</v>
      </c>
      <c r="AS193">
        <f t="shared" si="165"/>
        <v>0</v>
      </c>
      <c r="AT193">
        <f t="shared" si="165"/>
        <v>0</v>
      </c>
      <c r="AU193">
        <f t="shared" si="165"/>
        <v>0</v>
      </c>
      <c r="AV193">
        <f t="shared" si="165"/>
        <v>0</v>
      </c>
      <c r="AW193">
        <f t="shared" si="165"/>
        <v>0</v>
      </c>
      <c r="AX193">
        <f t="shared" si="165"/>
        <v>0</v>
      </c>
      <c r="AY193">
        <f t="shared" si="165"/>
        <v>0</v>
      </c>
      <c r="AZ193">
        <f t="shared" si="165"/>
        <v>0</v>
      </c>
      <c r="BA193">
        <f t="shared" si="165"/>
        <v>0</v>
      </c>
      <c r="BB193">
        <f t="shared" si="165"/>
        <v>0</v>
      </c>
      <c r="BC193">
        <f t="shared" si="165"/>
        <v>0</v>
      </c>
      <c r="BD193">
        <f t="shared" si="165"/>
        <v>0</v>
      </c>
      <c r="BE193">
        <f t="shared" si="165"/>
        <v>0</v>
      </c>
      <c r="BF193">
        <f t="shared" si="165"/>
        <v>0</v>
      </c>
      <c r="BG193">
        <f t="shared" si="165"/>
        <v>0</v>
      </c>
      <c r="BH193">
        <f t="shared" si="165"/>
        <v>0</v>
      </c>
      <c r="BI193">
        <f t="shared" si="165"/>
        <v>0</v>
      </c>
      <c r="BJ193">
        <f t="shared" si="165"/>
        <v>0</v>
      </c>
      <c r="BK193">
        <f t="shared" si="165"/>
        <v>0</v>
      </c>
      <c r="BL193">
        <f t="shared" si="165"/>
        <v>0</v>
      </c>
      <c r="BM193">
        <f t="shared" ref="BM193:CR193" si="166">BM44</f>
        <v>0</v>
      </c>
      <c r="BN193">
        <f t="shared" si="166"/>
        <v>0</v>
      </c>
      <c r="BO193">
        <f t="shared" si="166"/>
        <v>0</v>
      </c>
      <c r="BP193">
        <f t="shared" si="166"/>
        <v>0</v>
      </c>
      <c r="BQ193">
        <f t="shared" si="166"/>
        <v>0</v>
      </c>
      <c r="BR193">
        <f t="shared" si="166"/>
        <v>0</v>
      </c>
      <c r="BS193">
        <f t="shared" si="166"/>
        <v>0</v>
      </c>
      <c r="BT193">
        <f t="shared" si="166"/>
        <v>0</v>
      </c>
      <c r="BU193">
        <f t="shared" si="166"/>
        <v>0</v>
      </c>
      <c r="BV193">
        <f t="shared" si="166"/>
        <v>0</v>
      </c>
      <c r="BW193">
        <f t="shared" si="166"/>
        <v>0</v>
      </c>
      <c r="BX193">
        <f t="shared" si="166"/>
        <v>0</v>
      </c>
      <c r="BY193">
        <f t="shared" si="166"/>
        <v>0</v>
      </c>
      <c r="BZ193">
        <f t="shared" si="166"/>
        <v>0</v>
      </c>
      <c r="CA193">
        <f t="shared" si="166"/>
        <v>0</v>
      </c>
      <c r="CB193">
        <f t="shared" si="166"/>
        <v>0</v>
      </c>
      <c r="CC193">
        <f t="shared" si="166"/>
        <v>0</v>
      </c>
      <c r="CD193">
        <f t="shared" si="166"/>
        <v>0</v>
      </c>
      <c r="CE193">
        <f t="shared" si="166"/>
        <v>0</v>
      </c>
      <c r="CF193">
        <f t="shared" si="166"/>
        <v>0</v>
      </c>
      <c r="CG193">
        <f t="shared" si="166"/>
        <v>0</v>
      </c>
      <c r="CH193">
        <f t="shared" si="166"/>
        <v>0</v>
      </c>
      <c r="CI193">
        <f t="shared" si="166"/>
        <v>0</v>
      </c>
      <c r="CJ193">
        <f t="shared" si="166"/>
        <v>0</v>
      </c>
      <c r="CK193">
        <f t="shared" si="166"/>
        <v>0</v>
      </c>
      <c r="CL193">
        <f t="shared" si="166"/>
        <v>0</v>
      </c>
      <c r="CM193">
        <f t="shared" si="166"/>
        <v>0</v>
      </c>
      <c r="CN193">
        <f t="shared" si="166"/>
        <v>0</v>
      </c>
      <c r="CO193">
        <f t="shared" si="166"/>
        <v>0</v>
      </c>
      <c r="CP193">
        <f t="shared" si="166"/>
        <v>0</v>
      </c>
      <c r="CQ193">
        <f t="shared" si="166"/>
        <v>0</v>
      </c>
      <c r="CR193">
        <f t="shared" si="166"/>
        <v>0</v>
      </c>
      <c r="CS193">
        <f t="shared" ref="CS193:DH193" si="167">CS44</f>
        <v>0</v>
      </c>
      <c r="CT193">
        <f t="shared" si="167"/>
        <v>0</v>
      </c>
      <c r="CU193">
        <f t="shared" si="167"/>
        <v>0</v>
      </c>
      <c r="CV193">
        <f t="shared" si="167"/>
        <v>0</v>
      </c>
      <c r="CW193">
        <f t="shared" si="167"/>
        <v>0</v>
      </c>
      <c r="CX193">
        <f t="shared" si="167"/>
        <v>0</v>
      </c>
      <c r="CY193">
        <f t="shared" si="167"/>
        <v>0</v>
      </c>
      <c r="CZ193">
        <f t="shared" si="167"/>
        <v>0</v>
      </c>
      <c r="DA193">
        <f t="shared" si="167"/>
        <v>0</v>
      </c>
      <c r="DB193">
        <f t="shared" si="167"/>
        <v>0</v>
      </c>
      <c r="DC193">
        <f t="shared" si="167"/>
        <v>0</v>
      </c>
      <c r="DD193">
        <f t="shared" si="167"/>
        <v>0</v>
      </c>
      <c r="DE193">
        <f t="shared" si="167"/>
        <v>310</v>
      </c>
      <c r="DF193" t="str">
        <f t="shared" si="167"/>
        <v>Autoridad de Regulación y Fiscalización de Telecomunicaciones y Transportes</v>
      </c>
      <c r="DG193">
        <f t="shared" si="167"/>
        <v>2482509.6899999995</v>
      </c>
      <c r="DH193">
        <f t="shared" si="167"/>
        <v>0</v>
      </c>
    </row>
    <row r="194" spans="1:112">
      <c r="A194">
        <f t="shared" ref="A194:AF194" si="168">A45</f>
        <v>206</v>
      </c>
      <c r="B194" t="str">
        <f t="shared" si="168"/>
        <v>Instituto Nacional de Estadística</v>
      </c>
      <c r="C194">
        <f t="shared" si="168"/>
        <v>0</v>
      </c>
      <c r="D194">
        <f t="shared" si="168"/>
        <v>14184.65</v>
      </c>
      <c r="E194">
        <f t="shared" si="168"/>
        <v>0</v>
      </c>
      <c r="F194">
        <f t="shared" si="168"/>
        <v>177.85</v>
      </c>
      <c r="G194">
        <f t="shared" si="168"/>
        <v>0</v>
      </c>
      <c r="H194">
        <f t="shared" si="168"/>
        <v>0</v>
      </c>
      <c r="I194">
        <f t="shared" si="168"/>
        <v>0</v>
      </c>
      <c r="J194">
        <f t="shared" si="168"/>
        <v>0</v>
      </c>
      <c r="K194">
        <f t="shared" si="168"/>
        <v>0</v>
      </c>
      <c r="L194">
        <f t="shared" si="168"/>
        <v>0</v>
      </c>
      <c r="M194">
        <f t="shared" si="168"/>
        <v>0</v>
      </c>
      <c r="N194">
        <f t="shared" si="168"/>
        <v>0</v>
      </c>
      <c r="O194">
        <f t="shared" si="168"/>
        <v>0</v>
      </c>
      <c r="P194">
        <f t="shared" si="168"/>
        <v>0</v>
      </c>
      <c r="Q194">
        <f t="shared" si="168"/>
        <v>0</v>
      </c>
      <c r="R194">
        <f t="shared" si="168"/>
        <v>0</v>
      </c>
      <c r="S194">
        <f t="shared" si="168"/>
        <v>0</v>
      </c>
      <c r="T194">
        <f t="shared" si="168"/>
        <v>0</v>
      </c>
      <c r="U194">
        <f t="shared" si="168"/>
        <v>0</v>
      </c>
      <c r="V194">
        <f t="shared" si="168"/>
        <v>0</v>
      </c>
      <c r="W194">
        <f t="shared" si="168"/>
        <v>0</v>
      </c>
      <c r="X194">
        <f t="shared" si="168"/>
        <v>0</v>
      </c>
      <c r="Y194">
        <f t="shared" si="168"/>
        <v>0</v>
      </c>
      <c r="Z194">
        <f t="shared" si="168"/>
        <v>0</v>
      </c>
      <c r="AA194">
        <f t="shared" si="168"/>
        <v>0</v>
      </c>
      <c r="AB194">
        <f t="shared" si="168"/>
        <v>0</v>
      </c>
      <c r="AC194">
        <f t="shared" si="168"/>
        <v>0</v>
      </c>
      <c r="AD194">
        <f t="shared" si="168"/>
        <v>0</v>
      </c>
      <c r="AE194">
        <f t="shared" si="168"/>
        <v>0</v>
      </c>
      <c r="AF194">
        <f t="shared" si="168"/>
        <v>0</v>
      </c>
      <c r="AG194">
        <f t="shared" ref="AG194:BL194" si="169">AG45</f>
        <v>0</v>
      </c>
      <c r="AH194">
        <f t="shared" si="169"/>
        <v>0</v>
      </c>
      <c r="AI194">
        <f t="shared" si="169"/>
        <v>0</v>
      </c>
      <c r="AJ194">
        <f t="shared" si="169"/>
        <v>0</v>
      </c>
      <c r="AK194">
        <f t="shared" si="169"/>
        <v>0</v>
      </c>
      <c r="AL194">
        <f t="shared" si="169"/>
        <v>0</v>
      </c>
      <c r="AM194">
        <f t="shared" si="169"/>
        <v>0</v>
      </c>
      <c r="AN194">
        <f t="shared" si="169"/>
        <v>0</v>
      </c>
      <c r="AO194">
        <f t="shared" si="169"/>
        <v>0</v>
      </c>
      <c r="AP194">
        <f t="shared" si="169"/>
        <v>0</v>
      </c>
      <c r="AQ194">
        <f t="shared" si="169"/>
        <v>0</v>
      </c>
      <c r="AR194">
        <f t="shared" si="169"/>
        <v>0</v>
      </c>
      <c r="AS194">
        <f t="shared" si="169"/>
        <v>0</v>
      </c>
      <c r="AT194">
        <f t="shared" si="169"/>
        <v>0</v>
      </c>
      <c r="AU194">
        <f t="shared" si="169"/>
        <v>0</v>
      </c>
      <c r="AV194">
        <f t="shared" si="169"/>
        <v>0</v>
      </c>
      <c r="AW194">
        <f t="shared" si="169"/>
        <v>0</v>
      </c>
      <c r="AX194">
        <f t="shared" si="169"/>
        <v>0</v>
      </c>
      <c r="AY194">
        <f t="shared" si="169"/>
        <v>0</v>
      </c>
      <c r="AZ194">
        <f t="shared" si="169"/>
        <v>0</v>
      </c>
      <c r="BA194">
        <f t="shared" si="169"/>
        <v>0</v>
      </c>
      <c r="BB194">
        <f t="shared" si="169"/>
        <v>0</v>
      </c>
      <c r="BC194">
        <f t="shared" si="169"/>
        <v>0</v>
      </c>
      <c r="BD194">
        <f t="shared" si="169"/>
        <v>0</v>
      </c>
      <c r="BE194">
        <f t="shared" si="169"/>
        <v>0</v>
      </c>
      <c r="BF194">
        <f t="shared" si="169"/>
        <v>0</v>
      </c>
      <c r="BG194">
        <f t="shared" si="169"/>
        <v>0</v>
      </c>
      <c r="BH194">
        <f t="shared" si="169"/>
        <v>0</v>
      </c>
      <c r="BI194">
        <f t="shared" si="169"/>
        <v>0</v>
      </c>
      <c r="BJ194">
        <f t="shared" si="169"/>
        <v>0</v>
      </c>
      <c r="BK194">
        <f t="shared" si="169"/>
        <v>0</v>
      </c>
      <c r="BL194">
        <f t="shared" si="169"/>
        <v>0</v>
      </c>
      <c r="BM194">
        <f t="shared" ref="BM194:CR194" si="170">BM45</f>
        <v>0</v>
      </c>
      <c r="BN194">
        <f t="shared" si="170"/>
        <v>0</v>
      </c>
      <c r="BO194">
        <f t="shared" si="170"/>
        <v>0</v>
      </c>
      <c r="BP194">
        <f t="shared" si="170"/>
        <v>0</v>
      </c>
      <c r="BQ194">
        <f t="shared" si="170"/>
        <v>0</v>
      </c>
      <c r="BR194">
        <f t="shared" si="170"/>
        <v>0</v>
      </c>
      <c r="BS194">
        <f t="shared" si="170"/>
        <v>0</v>
      </c>
      <c r="BT194">
        <f t="shared" si="170"/>
        <v>0</v>
      </c>
      <c r="BU194">
        <f t="shared" si="170"/>
        <v>0</v>
      </c>
      <c r="BV194">
        <f t="shared" si="170"/>
        <v>0</v>
      </c>
      <c r="BW194">
        <f t="shared" si="170"/>
        <v>0</v>
      </c>
      <c r="BX194">
        <f t="shared" si="170"/>
        <v>0</v>
      </c>
      <c r="BY194">
        <f t="shared" si="170"/>
        <v>0</v>
      </c>
      <c r="BZ194">
        <f t="shared" si="170"/>
        <v>0</v>
      </c>
      <c r="CA194">
        <f t="shared" si="170"/>
        <v>0</v>
      </c>
      <c r="CB194">
        <f t="shared" si="170"/>
        <v>0</v>
      </c>
      <c r="CC194">
        <f t="shared" si="170"/>
        <v>0</v>
      </c>
      <c r="CD194">
        <f t="shared" si="170"/>
        <v>0</v>
      </c>
      <c r="CE194">
        <f t="shared" si="170"/>
        <v>0</v>
      </c>
      <c r="CF194">
        <f t="shared" si="170"/>
        <v>0</v>
      </c>
      <c r="CG194">
        <f t="shared" si="170"/>
        <v>0</v>
      </c>
      <c r="CH194">
        <f t="shared" si="170"/>
        <v>0</v>
      </c>
      <c r="CI194">
        <f t="shared" si="170"/>
        <v>0</v>
      </c>
      <c r="CJ194">
        <f t="shared" si="170"/>
        <v>0</v>
      </c>
      <c r="CK194">
        <f t="shared" si="170"/>
        <v>0</v>
      </c>
      <c r="CL194">
        <f t="shared" si="170"/>
        <v>0</v>
      </c>
      <c r="CM194">
        <f t="shared" si="170"/>
        <v>0</v>
      </c>
      <c r="CN194">
        <f t="shared" si="170"/>
        <v>0</v>
      </c>
      <c r="CO194">
        <f t="shared" si="170"/>
        <v>0</v>
      </c>
      <c r="CP194">
        <f t="shared" si="170"/>
        <v>0</v>
      </c>
      <c r="CQ194">
        <f t="shared" si="170"/>
        <v>0</v>
      </c>
      <c r="CR194">
        <f t="shared" si="170"/>
        <v>0</v>
      </c>
      <c r="CS194">
        <f t="shared" ref="CS194:DH194" si="171">CS45</f>
        <v>0</v>
      </c>
      <c r="CT194">
        <f t="shared" si="171"/>
        <v>0</v>
      </c>
      <c r="CU194">
        <f t="shared" si="171"/>
        <v>0</v>
      </c>
      <c r="CV194">
        <f t="shared" si="171"/>
        <v>0</v>
      </c>
      <c r="CW194">
        <f t="shared" si="171"/>
        <v>0</v>
      </c>
      <c r="CX194">
        <f t="shared" si="171"/>
        <v>0</v>
      </c>
      <c r="CY194">
        <f t="shared" si="171"/>
        <v>0</v>
      </c>
      <c r="CZ194">
        <f t="shared" si="171"/>
        <v>0</v>
      </c>
      <c r="DA194">
        <f t="shared" si="171"/>
        <v>0</v>
      </c>
      <c r="DB194">
        <f t="shared" si="171"/>
        <v>0</v>
      </c>
      <c r="DC194">
        <f t="shared" si="171"/>
        <v>0</v>
      </c>
      <c r="DD194">
        <f t="shared" si="171"/>
        <v>0</v>
      </c>
      <c r="DE194">
        <f t="shared" si="171"/>
        <v>387</v>
      </c>
      <c r="DF194" t="str">
        <f t="shared" si="171"/>
        <v>Agencia del Desarrollo del Cine y Audiovisual Bolivianos</v>
      </c>
      <c r="DG194">
        <f t="shared" si="171"/>
        <v>8390297.4299999997</v>
      </c>
      <c r="DH194">
        <f t="shared" si="171"/>
        <v>0</v>
      </c>
    </row>
    <row r="195" spans="1:112">
      <c r="A195">
        <f t="shared" ref="A195:AF195" si="172">A46</f>
        <v>514</v>
      </c>
      <c r="B195" t="str">
        <f t="shared" si="172"/>
        <v>Empresa Nacional de Electricidad</v>
      </c>
      <c r="C195">
        <f t="shared" si="172"/>
        <v>0</v>
      </c>
      <c r="D195">
        <f t="shared" si="172"/>
        <v>0</v>
      </c>
      <c r="E195">
        <f t="shared" si="172"/>
        <v>0</v>
      </c>
      <c r="F195">
        <f t="shared" si="172"/>
        <v>835.97</v>
      </c>
      <c r="G195">
        <f t="shared" si="172"/>
        <v>0</v>
      </c>
      <c r="H195">
        <f t="shared" si="172"/>
        <v>0</v>
      </c>
      <c r="I195">
        <f t="shared" si="172"/>
        <v>0</v>
      </c>
      <c r="J195">
        <f t="shared" si="172"/>
        <v>0</v>
      </c>
      <c r="K195">
        <f t="shared" si="172"/>
        <v>0</v>
      </c>
      <c r="L195">
        <f t="shared" si="172"/>
        <v>0</v>
      </c>
      <c r="M195">
        <f t="shared" si="172"/>
        <v>0</v>
      </c>
      <c r="N195">
        <f t="shared" si="172"/>
        <v>0</v>
      </c>
      <c r="O195">
        <f t="shared" si="172"/>
        <v>0</v>
      </c>
      <c r="P195">
        <f t="shared" si="172"/>
        <v>0</v>
      </c>
      <c r="Q195">
        <f t="shared" si="172"/>
        <v>0</v>
      </c>
      <c r="R195">
        <f t="shared" si="172"/>
        <v>0</v>
      </c>
      <c r="S195">
        <f t="shared" si="172"/>
        <v>0</v>
      </c>
      <c r="T195">
        <f t="shared" si="172"/>
        <v>0</v>
      </c>
      <c r="U195">
        <f t="shared" si="172"/>
        <v>0</v>
      </c>
      <c r="V195">
        <f t="shared" si="172"/>
        <v>0</v>
      </c>
      <c r="W195">
        <f t="shared" si="172"/>
        <v>0</v>
      </c>
      <c r="X195">
        <f t="shared" si="172"/>
        <v>0</v>
      </c>
      <c r="Y195">
        <f t="shared" si="172"/>
        <v>0</v>
      </c>
      <c r="Z195">
        <f t="shared" si="172"/>
        <v>0</v>
      </c>
      <c r="AA195">
        <f t="shared" si="172"/>
        <v>0</v>
      </c>
      <c r="AB195">
        <f t="shared" si="172"/>
        <v>0</v>
      </c>
      <c r="AC195">
        <f t="shared" si="172"/>
        <v>0</v>
      </c>
      <c r="AD195">
        <f t="shared" si="172"/>
        <v>0</v>
      </c>
      <c r="AE195">
        <f t="shared" si="172"/>
        <v>0</v>
      </c>
      <c r="AF195">
        <f t="shared" si="172"/>
        <v>0</v>
      </c>
      <c r="AG195">
        <f t="shared" ref="AG195:BL195" si="173">AG46</f>
        <v>0</v>
      </c>
      <c r="AH195">
        <f t="shared" si="173"/>
        <v>0</v>
      </c>
      <c r="AI195">
        <f t="shared" si="173"/>
        <v>0</v>
      </c>
      <c r="AJ195">
        <f t="shared" si="173"/>
        <v>0</v>
      </c>
      <c r="AK195">
        <f t="shared" si="173"/>
        <v>0</v>
      </c>
      <c r="AL195">
        <f t="shared" si="173"/>
        <v>0</v>
      </c>
      <c r="AM195">
        <f t="shared" si="173"/>
        <v>0</v>
      </c>
      <c r="AN195">
        <f t="shared" si="173"/>
        <v>0</v>
      </c>
      <c r="AO195">
        <f t="shared" si="173"/>
        <v>0</v>
      </c>
      <c r="AP195">
        <f t="shared" si="173"/>
        <v>0</v>
      </c>
      <c r="AQ195">
        <f t="shared" si="173"/>
        <v>0</v>
      </c>
      <c r="AR195">
        <f t="shared" si="173"/>
        <v>0</v>
      </c>
      <c r="AS195">
        <f t="shared" si="173"/>
        <v>0</v>
      </c>
      <c r="AT195">
        <f t="shared" si="173"/>
        <v>0</v>
      </c>
      <c r="AU195">
        <f t="shared" si="173"/>
        <v>0</v>
      </c>
      <c r="AV195">
        <f t="shared" si="173"/>
        <v>0</v>
      </c>
      <c r="AW195">
        <f t="shared" si="173"/>
        <v>0</v>
      </c>
      <c r="AX195">
        <f t="shared" si="173"/>
        <v>0</v>
      </c>
      <c r="AY195">
        <f t="shared" si="173"/>
        <v>0</v>
      </c>
      <c r="AZ195">
        <f t="shared" si="173"/>
        <v>0</v>
      </c>
      <c r="BA195">
        <f t="shared" si="173"/>
        <v>0</v>
      </c>
      <c r="BB195">
        <f t="shared" si="173"/>
        <v>0</v>
      </c>
      <c r="BC195">
        <f t="shared" si="173"/>
        <v>0</v>
      </c>
      <c r="BD195">
        <f t="shared" si="173"/>
        <v>0</v>
      </c>
      <c r="BE195">
        <f t="shared" si="173"/>
        <v>0</v>
      </c>
      <c r="BF195">
        <f t="shared" si="173"/>
        <v>0</v>
      </c>
      <c r="BG195">
        <f t="shared" si="173"/>
        <v>0</v>
      </c>
      <c r="BH195">
        <f t="shared" si="173"/>
        <v>0</v>
      </c>
      <c r="BI195">
        <f t="shared" si="173"/>
        <v>0</v>
      </c>
      <c r="BJ195">
        <f t="shared" si="173"/>
        <v>0</v>
      </c>
      <c r="BK195">
        <f t="shared" si="173"/>
        <v>0</v>
      </c>
      <c r="BL195">
        <f t="shared" si="173"/>
        <v>0</v>
      </c>
      <c r="BM195">
        <f t="shared" ref="BM195:CR195" si="174">BM46</f>
        <v>0</v>
      </c>
      <c r="BN195">
        <f t="shared" si="174"/>
        <v>0</v>
      </c>
      <c r="BO195">
        <f t="shared" si="174"/>
        <v>0</v>
      </c>
      <c r="BP195">
        <f t="shared" si="174"/>
        <v>0</v>
      </c>
      <c r="BQ195">
        <f t="shared" si="174"/>
        <v>0</v>
      </c>
      <c r="BR195">
        <f t="shared" si="174"/>
        <v>0</v>
      </c>
      <c r="BS195">
        <f t="shared" si="174"/>
        <v>0</v>
      </c>
      <c r="BT195">
        <f t="shared" si="174"/>
        <v>0</v>
      </c>
      <c r="BU195">
        <f t="shared" si="174"/>
        <v>0</v>
      </c>
      <c r="BV195">
        <f t="shared" si="174"/>
        <v>0</v>
      </c>
      <c r="BW195">
        <f t="shared" si="174"/>
        <v>0</v>
      </c>
      <c r="BX195">
        <f t="shared" si="174"/>
        <v>0</v>
      </c>
      <c r="BY195">
        <f t="shared" si="174"/>
        <v>0</v>
      </c>
      <c r="BZ195">
        <f t="shared" si="174"/>
        <v>0</v>
      </c>
      <c r="CA195">
        <f t="shared" si="174"/>
        <v>0</v>
      </c>
      <c r="CB195">
        <f t="shared" si="174"/>
        <v>0</v>
      </c>
      <c r="CC195">
        <f t="shared" si="174"/>
        <v>0</v>
      </c>
      <c r="CD195">
        <f t="shared" si="174"/>
        <v>0</v>
      </c>
      <c r="CE195">
        <f t="shared" si="174"/>
        <v>0</v>
      </c>
      <c r="CF195">
        <f t="shared" si="174"/>
        <v>0</v>
      </c>
      <c r="CG195">
        <f t="shared" si="174"/>
        <v>0</v>
      </c>
      <c r="CH195">
        <f t="shared" si="174"/>
        <v>0</v>
      </c>
      <c r="CI195">
        <f t="shared" si="174"/>
        <v>0</v>
      </c>
      <c r="CJ195">
        <f t="shared" si="174"/>
        <v>0</v>
      </c>
      <c r="CK195">
        <f t="shared" si="174"/>
        <v>0</v>
      </c>
      <c r="CL195">
        <f t="shared" si="174"/>
        <v>0</v>
      </c>
      <c r="CM195">
        <f t="shared" si="174"/>
        <v>0</v>
      </c>
      <c r="CN195">
        <f t="shared" si="174"/>
        <v>0</v>
      </c>
      <c r="CO195">
        <f t="shared" si="174"/>
        <v>0</v>
      </c>
      <c r="CP195">
        <f t="shared" si="174"/>
        <v>0</v>
      </c>
      <c r="CQ195">
        <f t="shared" si="174"/>
        <v>0</v>
      </c>
      <c r="CR195">
        <f t="shared" si="174"/>
        <v>0</v>
      </c>
      <c r="CS195">
        <f t="shared" ref="CS195:DH195" si="175">CS46</f>
        <v>0</v>
      </c>
      <c r="CT195">
        <f t="shared" si="175"/>
        <v>0</v>
      </c>
      <c r="CU195">
        <f t="shared" si="175"/>
        <v>0</v>
      </c>
      <c r="CV195">
        <f t="shared" si="175"/>
        <v>0</v>
      </c>
      <c r="CW195">
        <f t="shared" si="175"/>
        <v>0</v>
      </c>
      <c r="CX195">
        <f t="shared" si="175"/>
        <v>0</v>
      </c>
      <c r="CY195">
        <f t="shared" si="175"/>
        <v>0</v>
      </c>
      <c r="CZ195">
        <f t="shared" si="175"/>
        <v>0</v>
      </c>
      <c r="DA195">
        <f t="shared" si="175"/>
        <v>0</v>
      </c>
      <c r="DB195">
        <f t="shared" si="175"/>
        <v>0</v>
      </c>
      <c r="DC195">
        <f t="shared" si="175"/>
        <v>0</v>
      </c>
      <c r="DD195">
        <f t="shared" si="175"/>
        <v>0</v>
      </c>
      <c r="DE195">
        <f t="shared" si="175"/>
        <v>572</v>
      </c>
      <c r="DF195" t="str">
        <f t="shared" si="175"/>
        <v>Empresa de Apoyo a la Producción de Alimentos</v>
      </c>
      <c r="DG195">
        <f t="shared" si="175"/>
        <v>8652719.2699999996</v>
      </c>
      <c r="DH195">
        <f t="shared" si="175"/>
        <v>0</v>
      </c>
    </row>
    <row r="196" spans="1:112">
      <c r="A196">
        <f t="shared" ref="A196:AF196" si="176">A47</f>
        <v>862</v>
      </c>
      <c r="B196" t="str">
        <f t="shared" si="176"/>
        <v>Fondo Nacional de Desarrollo Regional</v>
      </c>
      <c r="C196">
        <f t="shared" si="176"/>
        <v>338984.17000000004</v>
      </c>
      <c r="D196">
        <f t="shared" si="176"/>
        <v>5453.6100000000006</v>
      </c>
      <c r="E196">
        <f t="shared" si="176"/>
        <v>385021.79</v>
      </c>
      <c r="F196">
        <f t="shared" si="176"/>
        <v>4472146.6300000027</v>
      </c>
      <c r="G196">
        <f t="shared" si="176"/>
        <v>0</v>
      </c>
      <c r="H196">
        <f t="shared" si="176"/>
        <v>0</v>
      </c>
      <c r="I196">
        <f t="shared" si="176"/>
        <v>0</v>
      </c>
      <c r="J196">
        <f t="shared" si="176"/>
        <v>0</v>
      </c>
      <c r="K196">
        <f t="shared" si="176"/>
        <v>0</v>
      </c>
      <c r="L196">
        <f t="shared" si="176"/>
        <v>0</v>
      </c>
      <c r="M196">
        <f t="shared" si="176"/>
        <v>0</v>
      </c>
      <c r="N196">
        <f t="shared" si="176"/>
        <v>0</v>
      </c>
      <c r="O196">
        <f t="shared" si="176"/>
        <v>0</v>
      </c>
      <c r="P196">
        <f t="shared" si="176"/>
        <v>0</v>
      </c>
      <c r="Q196">
        <f t="shared" si="176"/>
        <v>0</v>
      </c>
      <c r="R196">
        <f t="shared" si="176"/>
        <v>0</v>
      </c>
      <c r="S196">
        <f t="shared" si="176"/>
        <v>0</v>
      </c>
      <c r="T196">
        <f t="shared" si="176"/>
        <v>0</v>
      </c>
      <c r="U196">
        <f t="shared" si="176"/>
        <v>0</v>
      </c>
      <c r="V196">
        <f t="shared" si="176"/>
        <v>0</v>
      </c>
      <c r="W196">
        <f t="shared" si="176"/>
        <v>0</v>
      </c>
      <c r="X196">
        <f t="shared" si="176"/>
        <v>0</v>
      </c>
      <c r="Y196">
        <f t="shared" si="176"/>
        <v>0</v>
      </c>
      <c r="Z196">
        <f t="shared" si="176"/>
        <v>0</v>
      </c>
      <c r="AA196">
        <f t="shared" si="176"/>
        <v>0</v>
      </c>
      <c r="AB196">
        <f t="shared" si="176"/>
        <v>0</v>
      </c>
      <c r="AC196">
        <f t="shared" si="176"/>
        <v>0</v>
      </c>
      <c r="AD196">
        <f t="shared" si="176"/>
        <v>0</v>
      </c>
      <c r="AE196">
        <f t="shared" si="176"/>
        <v>0</v>
      </c>
      <c r="AF196">
        <f t="shared" si="176"/>
        <v>0</v>
      </c>
      <c r="AG196">
        <f t="shared" ref="AG196:BL196" si="177">AG47</f>
        <v>0</v>
      </c>
      <c r="AH196">
        <f t="shared" si="177"/>
        <v>0</v>
      </c>
      <c r="AI196">
        <f t="shared" si="177"/>
        <v>0</v>
      </c>
      <c r="AJ196">
        <f t="shared" si="177"/>
        <v>0</v>
      </c>
      <c r="AK196">
        <f t="shared" si="177"/>
        <v>0</v>
      </c>
      <c r="AL196">
        <f t="shared" si="177"/>
        <v>0</v>
      </c>
      <c r="AM196">
        <f t="shared" si="177"/>
        <v>0</v>
      </c>
      <c r="AN196">
        <f t="shared" si="177"/>
        <v>0</v>
      </c>
      <c r="AO196">
        <f t="shared" si="177"/>
        <v>0</v>
      </c>
      <c r="AP196">
        <f t="shared" si="177"/>
        <v>0</v>
      </c>
      <c r="AQ196">
        <f t="shared" si="177"/>
        <v>0</v>
      </c>
      <c r="AR196">
        <f t="shared" si="177"/>
        <v>0</v>
      </c>
      <c r="AS196">
        <f t="shared" si="177"/>
        <v>0</v>
      </c>
      <c r="AT196">
        <f t="shared" si="177"/>
        <v>0</v>
      </c>
      <c r="AU196">
        <f t="shared" si="177"/>
        <v>0</v>
      </c>
      <c r="AV196">
        <f t="shared" si="177"/>
        <v>0</v>
      </c>
      <c r="AW196">
        <f t="shared" si="177"/>
        <v>0</v>
      </c>
      <c r="AX196">
        <f t="shared" si="177"/>
        <v>0</v>
      </c>
      <c r="AY196">
        <f t="shared" si="177"/>
        <v>0</v>
      </c>
      <c r="AZ196">
        <f t="shared" si="177"/>
        <v>0</v>
      </c>
      <c r="BA196">
        <f t="shared" si="177"/>
        <v>0</v>
      </c>
      <c r="BB196">
        <f t="shared" si="177"/>
        <v>0</v>
      </c>
      <c r="BC196">
        <f t="shared" si="177"/>
        <v>0</v>
      </c>
      <c r="BD196">
        <f t="shared" si="177"/>
        <v>0</v>
      </c>
      <c r="BE196">
        <f t="shared" si="177"/>
        <v>0</v>
      </c>
      <c r="BF196">
        <f t="shared" si="177"/>
        <v>0</v>
      </c>
      <c r="BG196">
        <f t="shared" si="177"/>
        <v>0</v>
      </c>
      <c r="BH196">
        <f t="shared" si="177"/>
        <v>0</v>
      </c>
      <c r="BI196">
        <f t="shared" si="177"/>
        <v>0</v>
      </c>
      <c r="BJ196">
        <f t="shared" si="177"/>
        <v>0</v>
      </c>
      <c r="BK196">
        <f t="shared" si="177"/>
        <v>0</v>
      </c>
      <c r="BL196">
        <f t="shared" si="177"/>
        <v>0</v>
      </c>
      <c r="BM196">
        <f t="shared" ref="BM196:CR196" si="178">BM47</f>
        <v>0</v>
      </c>
      <c r="BN196">
        <f t="shared" si="178"/>
        <v>0</v>
      </c>
      <c r="BO196">
        <f t="shared" si="178"/>
        <v>0</v>
      </c>
      <c r="BP196">
        <f t="shared" si="178"/>
        <v>0</v>
      </c>
      <c r="BQ196">
        <f t="shared" si="178"/>
        <v>0</v>
      </c>
      <c r="BR196">
        <f t="shared" si="178"/>
        <v>0</v>
      </c>
      <c r="BS196">
        <f t="shared" si="178"/>
        <v>0</v>
      </c>
      <c r="BT196">
        <f t="shared" si="178"/>
        <v>0</v>
      </c>
      <c r="BU196">
        <f t="shared" si="178"/>
        <v>0</v>
      </c>
      <c r="BV196">
        <f t="shared" si="178"/>
        <v>0</v>
      </c>
      <c r="BW196">
        <f t="shared" si="178"/>
        <v>0</v>
      </c>
      <c r="BX196">
        <f t="shared" si="178"/>
        <v>0</v>
      </c>
      <c r="BY196">
        <f t="shared" si="178"/>
        <v>0</v>
      </c>
      <c r="BZ196">
        <f t="shared" si="178"/>
        <v>0</v>
      </c>
      <c r="CA196">
        <f t="shared" si="178"/>
        <v>0</v>
      </c>
      <c r="CB196">
        <f t="shared" si="178"/>
        <v>0</v>
      </c>
      <c r="CC196">
        <f t="shared" si="178"/>
        <v>0</v>
      </c>
      <c r="CD196">
        <f t="shared" si="178"/>
        <v>0</v>
      </c>
      <c r="CE196">
        <f t="shared" si="178"/>
        <v>0</v>
      </c>
      <c r="CF196">
        <f t="shared" si="178"/>
        <v>0</v>
      </c>
      <c r="CG196">
        <f t="shared" si="178"/>
        <v>0</v>
      </c>
      <c r="CH196">
        <f t="shared" si="178"/>
        <v>0</v>
      </c>
      <c r="CI196">
        <f t="shared" si="178"/>
        <v>0</v>
      </c>
      <c r="CJ196">
        <f t="shared" si="178"/>
        <v>0</v>
      </c>
      <c r="CK196">
        <f t="shared" si="178"/>
        <v>0</v>
      </c>
      <c r="CL196">
        <f t="shared" si="178"/>
        <v>0</v>
      </c>
      <c r="CM196">
        <f t="shared" si="178"/>
        <v>0</v>
      </c>
      <c r="CN196">
        <f t="shared" si="178"/>
        <v>0</v>
      </c>
      <c r="CO196">
        <f t="shared" si="178"/>
        <v>0</v>
      </c>
      <c r="CP196">
        <f t="shared" si="178"/>
        <v>0</v>
      </c>
      <c r="CQ196">
        <f t="shared" si="178"/>
        <v>0</v>
      </c>
      <c r="CR196">
        <f t="shared" si="178"/>
        <v>0</v>
      </c>
      <c r="CS196">
        <f t="shared" ref="CS196:DH196" si="179">CS47</f>
        <v>0</v>
      </c>
      <c r="CT196">
        <f t="shared" si="179"/>
        <v>0</v>
      </c>
      <c r="CU196">
        <f t="shared" si="179"/>
        <v>0</v>
      </c>
      <c r="CV196">
        <f t="shared" si="179"/>
        <v>0</v>
      </c>
      <c r="CW196">
        <f t="shared" si="179"/>
        <v>0</v>
      </c>
      <c r="CX196">
        <f t="shared" si="179"/>
        <v>0</v>
      </c>
      <c r="CY196">
        <f t="shared" si="179"/>
        <v>0</v>
      </c>
      <c r="CZ196">
        <f t="shared" si="179"/>
        <v>0</v>
      </c>
      <c r="DA196">
        <f t="shared" si="179"/>
        <v>0</v>
      </c>
      <c r="DB196">
        <f t="shared" si="179"/>
        <v>0</v>
      </c>
      <c r="DC196">
        <f t="shared" si="179"/>
        <v>0</v>
      </c>
      <c r="DD196">
        <f t="shared" si="179"/>
        <v>0</v>
      </c>
      <c r="DE196">
        <f t="shared" si="179"/>
        <v>661</v>
      </c>
      <c r="DF196" t="str">
        <f t="shared" si="179"/>
        <v>Tribunal Constitucional Plurinacional</v>
      </c>
      <c r="DG196">
        <f t="shared" si="179"/>
        <v>12528</v>
      </c>
      <c r="DH196">
        <f t="shared" si="179"/>
        <v>0</v>
      </c>
    </row>
    <row r="197" spans="1:112">
      <c r="A197">
        <f t="shared" ref="A197:AF197" si="180">A48</f>
        <v>70</v>
      </c>
      <c r="B197" t="str">
        <f t="shared" si="180"/>
        <v>Ministerio de Trabajo, Empleo y Previsión Social</v>
      </c>
      <c r="C197">
        <f t="shared" si="180"/>
        <v>0</v>
      </c>
      <c r="D197">
        <f t="shared" si="180"/>
        <v>0</v>
      </c>
      <c r="E197">
        <f t="shared" si="180"/>
        <v>0</v>
      </c>
      <c r="F197">
        <f t="shared" si="180"/>
        <v>5789.22</v>
      </c>
      <c r="G197">
        <f t="shared" si="180"/>
        <v>0</v>
      </c>
      <c r="H197">
        <f t="shared" si="180"/>
        <v>0</v>
      </c>
      <c r="I197">
        <f t="shared" si="180"/>
        <v>0</v>
      </c>
      <c r="J197">
        <f t="shared" si="180"/>
        <v>0</v>
      </c>
      <c r="K197">
        <f t="shared" si="180"/>
        <v>0</v>
      </c>
      <c r="L197">
        <f t="shared" si="180"/>
        <v>0</v>
      </c>
      <c r="M197">
        <f t="shared" si="180"/>
        <v>0</v>
      </c>
      <c r="N197">
        <f t="shared" si="180"/>
        <v>0</v>
      </c>
      <c r="O197">
        <f t="shared" si="180"/>
        <v>0</v>
      </c>
      <c r="P197">
        <f t="shared" si="180"/>
        <v>0</v>
      </c>
      <c r="Q197">
        <f t="shared" si="180"/>
        <v>0</v>
      </c>
      <c r="R197">
        <f t="shared" si="180"/>
        <v>0</v>
      </c>
      <c r="S197">
        <f t="shared" si="180"/>
        <v>0</v>
      </c>
      <c r="T197">
        <f t="shared" si="180"/>
        <v>0</v>
      </c>
      <c r="U197">
        <f t="shared" si="180"/>
        <v>0</v>
      </c>
      <c r="V197">
        <f t="shared" si="180"/>
        <v>0</v>
      </c>
      <c r="W197">
        <f t="shared" si="180"/>
        <v>0</v>
      </c>
      <c r="X197">
        <f t="shared" si="180"/>
        <v>0</v>
      </c>
      <c r="Y197">
        <f t="shared" si="180"/>
        <v>0</v>
      </c>
      <c r="Z197">
        <f t="shared" si="180"/>
        <v>0</v>
      </c>
      <c r="AA197">
        <f t="shared" si="180"/>
        <v>0</v>
      </c>
      <c r="AB197">
        <f t="shared" si="180"/>
        <v>0</v>
      </c>
      <c r="AC197">
        <f t="shared" si="180"/>
        <v>0</v>
      </c>
      <c r="AD197">
        <f t="shared" si="180"/>
        <v>0</v>
      </c>
      <c r="AE197">
        <f t="shared" si="180"/>
        <v>0</v>
      </c>
      <c r="AF197">
        <f t="shared" si="180"/>
        <v>0</v>
      </c>
      <c r="AG197">
        <f t="shared" ref="AG197:BL197" si="181">AG48</f>
        <v>0</v>
      </c>
      <c r="AH197">
        <f t="shared" si="181"/>
        <v>0</v>
      </c>
      <c r="AI197">
        <f t="shared" si="181"/>
        <v>0</v>
      </c>
      <c r="AJ197">
        <f t="shared" si="181"/>
        <v>0</v>
      </c>
      <c r="AK197">
        <f t="shared" si="181"/>
        <v>0</v>
      </c>
      <c r="AL197">
        <f t="shared" si="181"/>
        <v>0</v>
      </c>
      <c r="AM197">
        <f t="shared" si="181"/>
        <v>0</v>
      </c>
      <c r="AN197">
        <f t="shared" si="181"/>
        <v>0</v>
      </c>
      <c r="AO197">
        <f t="shared" si="181"/>
        <v>0</v>
      </c>
      <c r="AP197">
        <f t="shared" si="181"/>
        <v>0</v>
      </c>
      <c r="AQ197">
        <f t="shared" si="181"/>
        <v>0</v>
      </c>
      <c r="AR197">
        <f t="shared" si="181"/>
        <v>0</v>
      </c>
      <c r="AS197">
        <f t="shared" si="181"/>
        <v>0</v>
      </c>
      <c r="AT197">
        <f t="shared" si="181"/>
        <v>0</v>
      </c>
      <c r="AU197">
        <f t="shared" si="181"/>
        <v>0</v>
      </c>
      <c r="AV197">
        <f t="shared" si="181"/>
        <v>0</v>
      </c>
      <c r="AW197">
        <f t="shared" si="181"/>
        <v>0</v>
      </c>
      <c r="AX197">
        <f t="shared" si="181"/>
        <v>0</v>
      </c>
      <c r="AY197">
        <f t="shared" si="181"/>
        <v>0</v>
      </c>
      <c r="AZ197">
        <f t="shared" si="181"/>
        <v>0</v>
      </c>
      <c r="BA197">
        <f t="shared" si="181"/>
        <v>0</v>
      </c>
      <c r="BB197">
        <f t="shared" si="181"/>
        <v>0</v>
      </c>
      <c r="BC197">
        <f t="shared" si="181"/>
        <v>0</v>
      </c>
      <c r="BD197">
        <f t="shared" si="181"/>
        <v>0</v>
      </c>
      <c r="BE197">
        <f t="shared" si="181"/>
        <v>0</v>
      </c>
      <c r="BF197">
        <f t="shared" si="181"/>
        <v>0</v>
      </c>
      <c r="BG197">
        <f t="shared" si="181"/>
        <v>0</v>
      </c>
      <c r="BH197">
        <f t="shared" si="181"/>
        <v>0</v>
      </c>
      <c r="BI197">
        <f t="shared" si="181"/>
        <v>0</v>
      </c>
      <c r="BJ197">
        <f t="shared" si="181"/>
        <v>0</v>
      </c>
      <c r="BK197">
        <f t="shared" si="181"/>
        <v>0</v>
      </c>
      <c r="BL197">
        <f t="shared" si="181"/>
        <v>0</v>
      </c>
      <c r="BM197">
        <f t="shared" ref="BM197:CR197" si="182">BM48</f>
        <v>0</v>
      </c>
      <c r="BN197">
        <f t="shared" si="182"/>
        <v>0</v>
      </c>
      <c r="BO197">
        <f t="shared" si="182"/>
        <v>0</v>
      </c>
      <c r="BP197">
        <f t="shared" si="182"/>
        <v>0</v>
      </c>
      <c r="BQ197">
        <f t="shared" si="182"/>
        <v>0</v>
      </c>
      <c r="BR197">
        <f t="shared" si="182"/>
        <v>0</v>
      </c>
      <c r="BS197">
        <f t="shared" si="182"/>
        <v>0</v>
      </c>
      <c r="BT197">
        <f t="shared" si="182"/>
        <v>0</v>
      </c>
      <c r="BU197">
        <f t="shared" si="182"/>
        <v>0</v>
      </c>
      <c r="BV197">
        <f t="shared" si="182"/>
        <v>0</v>
      </c>
      <c r="BW197">
        <f t="shared" si="182"/>
        <v>0</v>
      </c>
      <c r="BX197">
        <f t="shared" si="182"/>
        <v>0</v>
      </c>
      <c r="BY197">
        <f t="shared" si="182"/>
        <v>0</v>
      </c>
      <c r="BZ197">
        <f t="shared" si="182"/>
        <v>0</v>
      </c>
      <c r="CA197">
        <f t="shared" si="182"/>
        <v>0</v>
      </c>
      <c r="CB197">
        <f t="shared" si="182"/>
        <v>0</v>
      </c>
      <c r="CC197">
        <f t="shared" si="182"/>
        <v>0</v>
      </c>
      <c r="CD197">
        <f t="shared" si="182"/>
        <v>0</v>
      </c>
      <c r="CE197">
        <f t="shared" si="182"/>
        <v>0</v>
      </c>
      <c r="CF197">
        <f t="shared" si="182"/>
        <v>0</v>
      </c>
      <c r="CG197">
        <f t="shared" si="182"/>
        <v>0</v>
      </c>
      <c r="CH197">
        <f t="shared" si="182"/>
        <v>0</v>
      </c>
      <c r="CI197">
        <f t="shared" si="182"/>
        <v>0</v>
      </c>
      <c r="CJ197">
        <f t="shared" si="182"/>
        <v>0</v>
      </c>
      <c r="CK197">
        <f t="shared" si="182"/>
        <v>0</v>
      </c>
      <c r="CL197">
        <f t="shared" si="182"/>
        <v>0</v>
      </c>
      <c r="CM197">
        <f t="shared" si="182"/>
        <v>0</v>
      </c>
      <c r="CN197">
        <f t="shared" si="182"/>
        <v>0</v>
      </c>
      <c r="CO197">
        <f t="shared" si="182"/>
        <v>0</v>
      </c>
      <c r="CP197">
        <f t="shared" si="182"/>
        <v>0</v>
      </c>
      <c r="CQ197">
        <f t="shared" si="182"/>
        <v>0</v>
      </c>
      <c r="CR197">
        <f t="shared" si="182"/>
        <v>0</v>
      </c>
      <c r="CS197">
        <f t="shared" ref="CS197:DH197" si="183">CS48</f>
        <v>0</v>
      </c>
      <c r="CT197">
        <f t="shared" si="183"/>
        <v>0</v>
      </c>
      <c r="CU197">
        <f t="shared" si="183"/>
        <v>0</v>
      </c>
      <c r="CV197">
        <f t="shared" si="183"/>
        <v>0</v>
      </c>
      <c r="CW197">
        <f t="shared" si="183"/>
        <v>0</v>
      </c>
      <c r="CX197">
        <f t="shared" si="183"/>
        <v>0</v>
      </c>
      <c r="CY197">
        <f t="shared" si="183"/>
        <v>0</v>
      </c>
      <c r="CZ197">
        <f t="shared" si="183"/>
        <v>0</v>
      </c>
      <c r="DA197">
        <f t="shared" si="183"/>
        <v>0</v>
      </c>
      <c r="DB197">
        <f t="shared" si="183"/>
        <v>0</v>
      </c>
      <c r="DC197">
        <f t="shared" si="183"/>
        <v>0</v>
      </c>
      <c r="DD197">
        <f t="shared" si="183"/>
        <v>0</v>
      </c>
      <c r="DE197">
        <f t="shared" si="183"/>
        <v>525</v>
      </c>
      <c r="DF197" t="str">
        <f t="shared" si="183"/>
        <v>Transportes Aéreos Bolivianos</v>
      </c>
      <c r="DG197">
        <f t="shared" si="183"/>
        <v>3177201.6</v>
      </c>
      <c r="DH197">
        <f t="shared" si="183"/>
        <v>0</v>
      </c>
    </row>
    <row r="198" spans="1:112">
      <c r="A198">
        <f t="shared" ref="A198:AF198" si="184">A49</f>
        <v>526</v>
      </c>
      <c r="B198" t="str">
        <f t="shared" si="184"/>
        <v>Bolivia TV</v>
      </c>
      <c r="C198">
        <f t="shared" si="184"/>
        <v>0</v>
      </c>
      <c r="D198">
        <f t="shared" si="184"/>
        <v>113347.5</v>
      </c>
      <c r="E198">
        <f t="shared" si="184"/>
        <v>0</v>
      </c>
      <c r="F198">
        <f t="shared" si="184"/>
        <v>21000</v>
      </c>
      <c r="G198">
        <f t="shared" si="184"/>
        <v>0</v>
      </c>
      <c r="H198">
        <f t="shared" si="184"/>
        <v>0</v>
      </c>
      <c r="I198">
        <f t="shared" si="184"/>
        <v>0</v>
      </c>
      <c r="J198">
        <f t="shared" si="184"/>
        <v>0</v>
      </c>
      <c r="K198">
        <f t="shared" si="184"/>
        <v>0</v>
      </c>
      <c r="L198">
        <f t="shared" si="184"/>
        <v>0</v>
      </c>
      <c r="M198">
        <f t="shared" si="184"/>
        <v>0</v>
      </c>
      <c r="N198">
        <f t="shared" si="184"/>
        <v>0</v>
      </c>
      <c r="O198">
        <f t="shared" si="184"/>
        <v>0</v>
      </c>
      <c r="P198">
        <f t="shared" si="184"/>
        <v>0</v>
      </c>
      <c r="Q198">
        <f t="shared" si="184"/>
        <v>0</v>
      </c>
      <c r="R198">
        <f t="shared" si="184"/>
        <v>0</v>
      </c>
      <c r="S198">
        <f t="shared" si="184"/>
        <v>0</v>
      </c>
      <c r="T198">
        <f t="shared" si="184"/>
        <v>0</v>
      </c>
      <c r="U198">
        <f t="shared" si="184"/>
        <v>0</v>
      </c>
      <c r="V198">
        <f t="shared" si="184"/>
        <v>0</v>
      </c>
      <c r="W198">
        <f t="shared" si="184"/>
        <v>0</v>
      </c>
      <c r="X198">
        <f t="shared" si="184"/>
        <v>0</v>
      </c>
      <c r="Y198">
        <f t="shared" si="184"/>
        <v>0</v>
      </c>
      <c r="Z198">
        <f t="shared" si="184"/>
        <v>0</v>
      </c>
      <c r="AA198">
        <f t="shared" si="184"/>
        <v>0</v>
      </c>
      <c r="AB198">
        <f t="shared" si="184"/>
        <v>0</v>
      </c>
      <c r="AC198">
        <f t="shared" si="184"/>
        <v>0</v>
      </c>
      <c r="AD198">
        <f t="shared" si="184"/>
        <v>0</v>
      </c>
      <c r="AE198">
        <f t="shared" si="184"/>
        <v>0</v>
      </c>
      <c r="AF198">
        <f t="shared" si="184"/>
        <v>0</v>
      </c>
      <c r="AG198">
        <f t="shared" ref="AG198:BL198" si="185">AG49</f>
        <v>0</v>
      </c>
      <c r="AH198">
        <f t="shared" si="185"/>
        <v>0</v>
      </c>
      <c r="AI198">
        <f t="shared" si="185"/>
        <v>0</v>
      </c>
      <c r="AJ198">
        <f t="shared" si="185"/>
        <v>0</v>
      </c>
      <c r="AK198">
        <f t="shared" si="185"/>
        <v>0</v>
      </c>
      <c r="AL198">
        <f t="shared" si="185"/>
        <v>0</v>
      </c>
      <c r="AM198">
        <f t="shared" si="185"/>
        <v>0</v>
      </c>
      <c r="AN198">
        <f t="shared" si="185"/>
        <v>0</v>
      </c>
      <c r="AO198">
        <f t="shared" si="185"/>
        <v>0</v>
      </c>
      <c r="AP198">
        <f t="shared" si="185"/>
        <v>0</v>
      </c>
      <c r="AQ198">
        <f t="shared" si="185"/>
        <v>0</v>
      </c>
      <c r="AR198">
        <f t="shared" si="185"/>
        <v>0</v>
      </c>
      <c r="AS198">
        <f t="shared" si="185"/>
        <v>0</v>
      </c>
      <c r="AT198">
        <f t="shared" si="185"/>
        <v>0</v>
      </c>
      <c r="AU198">
        <f t="shared" si="185"/>
        <v>0</v>
      </c>
      <c r="AV198">
        <f t="shared" si="185"/>
        <v>0</v>
      </c>
      <c r="AW198">
        <f t="shared" si="185"/>
        <v>0</v>
      </c>
      <c r="AX198">
        <f t="shared" si="185"/>
        <v>0</v>
      </c>
      <c r="AY198">
        <f t="shared" si="185"/>
        <v>0</v>
      </c>
      <c r="AZ198">
        <f t="shared" si="185"/>
        <v>0</v>
      </c>
      <c r="BA198">
        <f t="shared" si="185"/>
        <v>0</v>
      </c>
      <c r="BB198">
        <f t="shared" si="185"/>
        <v>0</v>
      </c>
      <c r="BC198">
        <f t="shared" si="185"/>
        <v>0</v>
      </c>
      <c r="BD198">
        <f t="shared" si="185"/>
        <v>0</v>
      </c>
      <c r="BE198">
        <f t="shared" si="185"/>
        <v>0</v>
      </c>
      <c r="BF198">
        <f t="shared" si="185"/>
        <v>0</v>
      </c>
      <c r="BG198">
        <f t="shared" si="185"/>
        <v>0</v>
      </c>
      <c r="BH198">
        <f t="shared" si="185"/>
        <v>0</v>
      </c>
      <c r="BI198">
        <f t="shared" si="185"/>
        <v>0</v>
      </c>
      <c r="BJ198">
        <f t="shared" si="185"/>
        <v>0</v>
      </c>
      <c r="BK198">
        <f t="shared" si="185"/>
        <v>0</v>
      </c>
      <c r="BL198">
        <f t="shared" si="185"/>
        <v>0</v>
      </c>
      <c r="BM198">
        <f t="shared" ref="BM198:CR198" si="186">BM49</f>
        <v>0</v>
      </c>
      <c r="BN198">
        <f t="shared" si="186"/>
        <v>0</v>
      </c>
      <c r="BO198">
        <f t="shared" si="186"/>
        <v>0</v>
      </c>
      <c r="BP198">
        <f t="shared" si="186"/>
        <v>0</v>
      </c>
      <c r="BQ198">
        <f t="shared" si="186"/>
        <v>0</v>
      </c>
      <c r="BR198">
        <f t="shared" si="186"/>
        <v>0</v>
      </c>
      <c r="BS198">
        <f t="shared" si="186"/>
        <v>0</v>
      </c>
      <c r="BT198">
        <f t="shared" si="186"/>
        <v>0</v>
      </c>
      <c r="BU198">
        <f t="shared" si="186"/>
        <v>0</v>
      </c>
      <c r="BV198">
        <f t="shared" si="186"/>
        <v>0</v>
      </c>
      <c r="BW198">
        <f t="shared" si="186"/>
        <v>0</v>
      </c>
      <c r="BX198">
        <f t="shared" si="186"/>
        <v>0</v>
      </c>
      <c r="BY198">
        <f t="shared" si="186"/>
        <v>0</v>
      </c>
      <c r="BZ198">
        <f t="shared" si="186"/>
        <v>0</v>
      </c>
      <c r="CA198">
        <f t="shared" si="186"/>
        <v>0</v>
      </c>
      <c r="CB198">
        <f t="shared" si="186"/>
        <v>0</v>
      </c>
      <c r="CC198">
        <f t="shared" si="186"/>
        <v>0</v>
      </c>
      <c r="CD198">
        <f t="shared" si="186"/>
        <v>0</v>
      </c>
      <c r="CE198">
        <f t="shared" si="186"/>
        <v>0</v>
      </c>
      <c r="CF198">
        <f t="shared" si="186"/>
        <v>0</v>
      </c>
      <c r="CG198">
        <f t="shared" si="186"/>
        <v>0</v>
      </c>
      <c r="CH198">
        <f t="shared" si="186"/>
        <v>0</v>
      </c>
      <c r="CI198">
        <f t="shared" si="186"/>
        <v>0</v>
      </c>
      <c r="CJ198">
        <f t="shared" si="186"/>
        <v>0</v>
      </c>
      <c r="CK198">
        <f t="shared" si="186"/>
        <v>0</v>
      </c>
      <c r="CL198">
        <f t="shared" si="186"/>
        <v>0</v>
      </c>
      <c r="CM198">
        <f t="shared" si="186"/>
        <v>0</v>
      </c>
      <c r="CN198">
        <f t="shared" si="186"/>
        <v>0</v>
      </c>
      <c r="CO198">
        <f t="shared" si="186"/>
        <v>0</v>
      </c>
      <c r="CP198">
        <f t="shared" si="186"/>
        <v>0</v>
      </c>
      <c r="CQ198">
        <f t="shared" si="186"/>
        <v>0</v>
      </c>
      <c r="CR198">
        <f t="shared" si="186"/>
        <v>0</v>
      </c>
      <c r="CS198">
        <f t="shared" ref="CS198:DH198" si="187">CS49</f>
        <v>0</v>
      </c>
      <c r="CT198">
        <f t="shared" si="187"/>
        <v>0</v>
      </c>
      <c r="CU198">
        <f t="shared" si="187"/>
        <v>0</v>
      </c>
      <c r="CV198">
        <f t="shared" si="187"/>
        <v>0</v>
      </c>
      <c r="CW198">
        <f t="shared" si="187"/>
        <v>0</v>
      </c>
      <c r="CX198">
        <f t="shared" si="187"/>
        <v>0</v>
      </c>
      <c r="CY198">
        <f t="shared" si="187"/>
        <v>0</v>
      </c>
      <c r="CZ198">
        <f t="shared" si="187"/>
        <v>0</v>
      </c>
      <c r="DA198">
        <f t="shared" si="187"/>
        <v>0</v>
      </c>
      <c r="DB198">
        <f t="shared" si="187"/>
        <v>0</v>
      </c>
      <c r="DC198">
        <f t="shared" si="187"/>
        <v>0</v>
      </c>
      <c r="DD198">
        <f t="shared" si="187"/>
        <v>0</v>
      </c>
      <c r="DE198">
        <f t="shared" si="187"/>
        <v>594</v>
      </c>
      <c r="DF198" t="str">
        <f t="shared" si="187"/>
        <v>Administración de Servicios Portuarios - Bolivia</v>
      </c>
      <c r="DG198">
        <f t="shared" si="187"/>
        <v>8491653.0600000005</v>
      </c>
      <c r="DH198">
        <f t="shared" si="187"/>
        <v>0</v>
      </c>
    </row>
    <row r="199" spans="1:112">
      <c r="A199">
        <f t="shared" ref="A199:AF199" si="188">A50</f>
        <v>681</v>
      </c>
      <c r="B199" t="str">
        <f t="shared" si="188"/>
        <v>Ministerio Público</v>
      </c>
      <c r="C199">
        <f t="shared" si="188"/>
        <v>0</v>
      </c>
      <c r="D199">
        <f t="shared" si="188"/>
        <v>68980.800000000003</v>
      </c>
      <c r="E199">
        <f t="shared" si="188"/>
        <v>0</v>
      </c>
      <c r="F199">
        <f t="shared" si="188"/>
        <v>912.1099999999999</v>
      </c>
      <c r="G199">
        <f t="shared" si="188"/>
        <v>0</v>
      </c>
      <c r="H199">
        <f t="shared" si="188"/>
        <v>0</v>
      </c>
      <c r="I199">
        <f t="shared" si="188"/>
        <v>0</v>
      </c>
      <c r="J199">
        <f t="shared" si="188"/>
        <v>0</v>
      </c>
      <c r="K199">
        <f t="shared" si="188"/>
        <v>0</v>
      </c>
      <c r="L199">
        <f t="shared" si="188"/>
        <v>0</v>
      </c>
      <c r="M199">
        <f t="shared" si="188"/>
        <v>0</v>
      </c>
      <c r="N199">
        <f t="shared" si="188"/>
        <v>0</v>
      </c>
      <c r="O199">
        <f t="shared" si="188"/>
        <v>0</v>
      </c>
      <c r="P199">
        <f t="shared" si="188"/>
        <v>0</v>
      </c>
      <c r="Q199">
        <f t="shared" si="188"/>
        <v>0</v>
      </c>
      <c r="R199">
        <f t="shared" si="188"/>
        <v>0</v>
      </c>
      <c r="S199">
        <f t="shared" si="188"/>
        <v>0</v>
      </c>
      <c r="T199">
        <f t="shared" si="188"/>
        <v>0</v>
      </c>
      <c r="U199">
        <f t="shared" si="188"/>
        <v>0</v>
      </c>
      <c r="V199">
        <f t="shared" si="188"/>
        <v>0</v>
      </c>
      <c r="W199">
        <f t="shared" si="188"/>
        <v>0</v>
      </c>
      <c r="X199">
        <f t="shared" si="188"/>
        <v>0</v>
      </c>
      <c r="Y199">
        <f t="shared" si="188"/>
        <v>0</v>
      </c>
      <c r="Z199">
        <f t="shared" si="188"/>
        <v>0</v>
      </c>
      <c r="AA199">
        <f t="shared" si="188"/>
        <v>0</v>
      </c>
      <c r="AB199">
        <f t="shared" si="188"/>
        <v>0</v>
      </c>
      <c r="AC199">
        <f t="shared" si="188"/>
        <v>0</v>
      </c>
      <c r="AD199">
        <f t="shared" si="188"/>
        <v>0</v>
      </c>
      <c r="AE199">
        <f t="shared" si="188"/>
        <v>0</v>
      </c>
      <c r="AF199">
        <f t="shared" si="188"/>
        <v>0</v>
      </c>
      <c r="AG199">
        <f t="shared" ref="AG199:BL199" si="189">AG50</f>
        <v>0</v>
      </c>
      <c r="AH199">
        <f t="shared" si="189"/>
        <v>0</v>
      </c>
      <c r="AI199">
        <f t="shared" si="189"/>
        <v>0</v>
      </c>
      <c r="AJ199">
        <f t="shared" si="189"/>
        <v>0</v>
      </c>
      <c r="AK199">
        <f t="shared" si="189"/>
        <v>0</v>
      </c>
      <c r="AL199">
        <f t="shared" si="189"/>
        <v>0</v>
      </c>
      <c r="AM199">
        <f t="shared" si="189"/>
        <v>0</v>
      </c>
      <c r="AN199">
        <f t="shared" si="189"/>
        <v>0</v>
      </c>
      <c r="AO199">
        <f t="shared" si="189"/>
        <v>0</v>
      </c>
      <c r="AP199">
        <f t="shared" si="189"/>
        <v>0</v>
      </c>
      <c r="AQ199">
        <f t="shared" si="189"/>
        <v>0</v>
      </c>
      <c r="AR199">
        <f t="shared" si="189"/>
        <v>0</v>
      </c>
      <c r="AS199">
        <f t="shared" si="189"/>
        <v>0</v>
      </c>
      <c r="AT199">
        <f t="shared" si="189"/>
        <v>0</v>
      </c>
      <c r="AU199">
        <f t="shared" si="189"/>
        <v>0</v>
      </c>
      <c r="AV199">
        <f t="shared" si="189"/>
        <v>0</v>
      </c>
      <c r="AW199">
        <f t="shared" si="189"/>
        <v>0</v>
      </c>
      <c r="AX199">
        <f t="shared" si="189"/>
        <v>0</v>
      </c>
      <c r="AY199">
        <f t="shared" si="189"/>
        <v>0</v>
      </c>
      <c r="AZ199">
        <f t="shared" si="189"/>
        <v>0</v>
      </c>
      <c r="BA199">
        <f t="shared" si="189"/>
        <v>0</v>
      </c>
      <c r="BB199">
        <f t="shared" si="189"/>
        <v>0</v>
      </c>
      <c r="BC199">
        <f t="shared" si="189"/>
        <v>0</v>
      </c>
      <c r="BD199">
        <f t="shared" si="189"/>
        <v>0</v>
      </c>
      <c r="BE199">
        <f t="shared" si="189"/>
        <v>0</v>
      </c>
      <c r="BF199">
        <f t="shared" si="189"/>
        <v>0</v>
      </c>
      <c r="BG199">
        <f t="shared" si="189"/>
        <v>0</v>
      </c>
      <c r="BH199">
        <f t="shared" si="189"/>
        <v>0</v>
      </c>
      <c r="BI199">
        <f t="shared" si="189"/>
        <v>0</v>
      </c>
      <c r="BJ199">
        <f t="shared" si="189"/>
        <v>0</v>
      </c>
      <c r="BK199">
        <f t="shared" si="189"/>
        <v>0</v>
      </c>
      <c r="BL199">
        <f t="shared" si="189"/>
        <v>0</v>
      </c>
      <c r="BM199">
        <f t="shared" ref="BM199:CR199" si="190">BM50</f>
        <v>0</v>
      </c>
      <c r="BN199">
        <f t="shared" si="190"/>
        <v>0</v>
      </c>
      <c r="BO199">
        <f t="shared" si="190"/>
        <v>0</v>
      </c>
      <c r="BP199">
        <f t="shared" si="190"/>
        <v>0</v>
      </c>
      <c r="BQ199">
        <f t="shared" si="190"/>
        <v>0</v>
      </c>
      <c r="BR199">
        <f t="shared" si="190"/>
        <v>0</v>
      </c>
      <c r="BS199">
        <f t="shared" si="190"/>
        <v>0</v>
      </c>
      <c r="BT199">
        <f t="shared" si="190"/>
        <v>0</v>
      </c>
      <c r="BU199">
        <f t="shared" si="190"/>
        <v>0</v>
      </c>
      <c r="BV199">
        <f t="shared" si="190"/>
        <v>0</v>
      </c>
      <c r="BW199">
        <f t="shared" si="190"/>
        <v>0</v>
      </c>
      <c r="BX199">
        <f t="shared" si="190"/>
        <v>0</v>
      </c>
      <c r="BY199">
        <f t="shared" si="190"/>
        <v>0</v>
      </c>
      <c r="BZ199">
        <f t="shared" si="190"/>
        <v>0</v>
      </c>
      <c r="CA199">
        <f t="shared" si="190"/>
        <v>0</v>
      </c>
      <c r="CB199">
        <f t="shared" si="190"/>
        <v>0</v>
      </c>
      <c r="CC199">
        <f t="shared" si="190"/>
        <v>0</v>
      </c>
      <c r="CD199">
        <f t="shared" si="190"/>
        <v>0</v>
      </c>
      <c r="CE199">
        <f t="shared" si="190"/>
        <v>0</v>
      </c>
      <c r="CF199">
        <f t="shared" si="190"/>
        <v>0</v>
      </c>
      <c r="CG199">
        <f t="shared" si="190"/>
        <v>0</v>
      </c>
      <c r="CH199">
        <f t="shared" si="190"/>
        <v>0</v>
      </c>
      <c r="CI199">
        <f t="shared" si="190"/>
        <v>0</v>
      </c>
      <c r="CJ199">
        <f t="shared" si="190"/>
        <v>0</v>
      </c>
      <c r="CK199">
        <f t="shared" si="190"/>
        <v>0</v>
      </c>
      <c r="CL199">
        <f t="shared" si="190"/>
        <v>0</v>
      </c>
      <c r="CM199">
        <f t="shared" si="190"/>
        <v>0</v>
      </c>
      <c r="CN199">
        <f t="shared" si="190"/>
        <v>0</v>
      </c>
      <c r="CO199">
        <f t="shared" si="190"/>
        <v>0</v>
      </c>
      <c r="CP199">
        <f t="shared" si="190"/>
        <v>0</v>
      </c>
      <c r="CQ199">
        <f t="shared" si="190"/>
        <v>0</v>
      </c>
      <c r="CR199">
        <f t="shared" si="190"/>
        <v>0</v>
      </c>
      <c r="CS199">
        <f t="shared" ref="CS199:DH199" si="191">CS50</f>
        <v>0</v>
      </c>
      <c r="CT199">
        <f t="shared" si="191"/>
        <v>0</v>
      </c>
      <c r="CU199">
        <f t="shared" si="191"/>
        <v>0</v>
      </c>
      <c r="CV199">
        <f t="shared" si="191"/>
        <v>0</v>
      </c>
      <c r="CW199">
        <f t="shared" si="191"/>
        <v>0</v>
      </c>
      <c r="CX199">
        <f t="shared" si="191"/>
        <v>0</v>
      </c>
      <c r="CY199">
        <f t="shared" si="191"/>
        <v>0</v>
      </c>
      <c r="CZ199">
        <f t="shared" si="191"/>
        <v>0</v>
      </c>
      <c r="DA199">
        <f t="shared" si="191"/>
        <v>0</v>
      </c>
      <c r="DB199">
        <f t="shared" si="191"/>
        <v>0</v>
      </c>
      <c r="DC199">
        <f t="shared" si="191"/>
        <v>0</v>
      </c>
      <c r="DD199">
        <f t="shared" si="191"/>
        <v>0</v>
      </c>
      <c r="DE199">
        <f t="shared" si="191"/>
        <v>601</v>
      </c>
      <c r="DF199" t="str">
        <f t="shared" si="191"/>
        <v>Empresa Boliviana de Producción Agropecuaria</v>
      </c>
      <c r="DG199">
        <f t="shared" si="191"/>
        <v>407169.45999999996</v>
      </c>
      <c r="DH199">
        <f t="shared" si="191"/>
        <v>0</v>
      </c>
    </row>
    <row r="200" spans="1:112">
      <c r="A200">
        <f t="shared" ref="A200:AF200" si="192">A51</f>
        <v>389</v>
      </c>
      <c r="B200" t="str">
        <f t="shared" si="192"/>
        <v>Navegación Aérea y Aeropuertos Bolivianos</v>
      </c>
      <c r="C200">
        <f t="shared" si="192"/>
        <v>0</v>
      </c>
      <c r="D200">
        <f t="shared" si="192"/>
        <v>0</v>
      </c>
      <c r="E200">
        <f t="shared" si="192"/>
        <v>0</v>
      </c>
      <c r="F200">
        <f t="shared" si="192"/>
        <v>462670.11</v>
      </c>
      <c r="G200">
        <f t="shared" si="192"/>
        <v>0</v>
      </c>
      <c r="H200">
        <f t="shared" si="192"/>
        <v>0</v>
      </c>
      <c r="I200">
        <f t="shared" si="192"/>
        <v>0</v>
      </c>
      <c r="J200">
        <f t="shared" si="192"/>
        <v>0</v>
      </c>
      <c r="K200">
        <f t="shared" si="192"/>
        <v>0</v>
      </c>
      <c r="L200">
        <f t="shared" si="192"/>
        <v>0</v>
      </c>
      <c r="M200">
        <f t="shared" si="192"/>
        <v>0</v>
      </c>
      <c r="N200">
        <f t="shared" si="192"/>
        <v>0</v>
      </c>
      <c r="O200">
        <f t="shared" si="192"/>
        <v>0</v>
      </c>
      <c r="P200">
        <f t="shared" si="192"/>
        <v>0</v>
      </c>
      <c r="Q200">
        <f t="shared" si="192"/>
        <v>0</v>
      </c>
      <c r="R200">
        <f t="shared" si="192"/>
        <v>0</v>
      </c>
      <c r="S200">
        <f t="shared" si="192"/>
        <v>0</v>
      </c>
      <c r="T200">
        <f t="shared" si="192"/>
        <v>0</v>
      </c>
      <c r="U200">
        <f t="shared" si="192"/>
        <v>0</v>
      </c>
      <c r="V200">
        <f t="shared" si="192"/>
        <v>0</v>
      </c>
      <c r="W200">
        <f t="shared" si="192"/>
        <v>0</v>
      </c>
      <c r="X200">
        <f t="shared" si="192"/>
        <v>0</v>
      </c>
      <c r="Y200">
        <f t="shared" si="192"/>
        <v>0</v>
      </c>
      <c r="Z200">
        <f t="shared" si="192"/>
        <v>0</v>
      </c>
      <c r="AA200">
        <f t="shared" si="192"/>
        <v>0</v>
      </c>
      <c r="AB200">
        <f t="shared" si="192"/>
        <v>0</v>
      </c>
      <c r="AC200">
        <f t="shared" si="192"/>
        <v>0</v>
      </c>
      <c r="AD200">
        <f t="shared" si="192"/>
        <v>0</v>
      </c>
      <c r="AE200">
        <f t="shared" si="192"/>
        <v>0</v>
      </c>
      <c r="AF200">
        <f t="shared" si="192"/>
        <v>0</v>
      </c>
      <c r="AG200">
        <f t="shared" ref="AG200:BL200" si="193">AG51</f>
        <v>0</v>
      </c>
      <c r="AH200">
        <f t="shared" si="193"/>
        <v>0</v>
      </c>
      <c r="AI200">
        <f t="shared" si="193"/>
        <v>0</v>
      </c>
      <c r="AJ200">
        <f t="shared" si="193"/>
        <v>0</v>
      </c>
      <c r="AK200">
        <f t="shared" si="193"/>
        <v>0</v>
      </c>
      <c r="AL200">
        <f t="shared" si="193"/>
        <v>0</v>
      </c>
      <c r="AM200">
        <f t="shared" si="193"/>
        <v>0</v>
      </c>
      <c r="AN200">
        <f t="shared" si="193"/>
        <v>0</v>
      </c>
      <c r="AO200">
        <f t="shared" si="193"/>
        <v>0</v>
      </c>
      <c r="AP200">
        <f t="shared" si="193"/>
        <v>0</v>
      </c>
      <c r="AQ200">
        <f t="shared" si="193"/>
        <v>0</v>
      </c>
      <c r="AR200">
        <f t="shared" si="193"/>
        <v>0</v>
      </c>
      <c r="AS200">
        <f t="shared" si="193"/>
        <v>0</v>
      </c>
      <c r="AT200">
        <f t="shared" si="193"/>
        <v>0</v>
      </c>
      <c r="AU200">
        <f t="shared" si="193"/>
        <v>0</v>
      </c>
      <c r="AV200">
        <f t="shared" si="193"/>
        <v>0</v>
      </c>
      <c r="AW200">
        <f t="shared" si="193"/>
        <v>0</v>
      </c>
      <c r="AX200">
        <f t="shared" si="193"/>
        <v>0</v>
      </c>
      <c r="AY200">
        <f t="shared" si="193"/>
        <v>0</v>
      </c>
      <c r="AZ200">
        <f t="shared" si="193"/>
        <v>0</v>
      </c>
      <c r="BA200">
        <f t="shared" si="193"/>
        <v>0</v>
      </c>
      <c r="BB200">
        <f t="shared" si="193"/>
        <v>0</v>
      </c>
      <c r="BC200">
        <f t="shared" si="193"/>
        <v>0</v>
      </c>
      <c r="BD200">
        <f t="shared" si="193"/>
        <v>0</v>
      </c>
      <c r="BE200">
        <f t="shared" si="193"/>
        <v>0</v>
      </c>
      <c r="BF200">
        <f t="shared" si="193"/>
        <v>0</v>
      </c>
      <c r="BG200">
        <f t="shared" si="193"/>
        <v>0</v>
      </c>
      <c r="BH200">
        <f t="shared" si="193"/>
        <v>0</v>
      </c>
      <c r="BI200">
        <f t="shared" si="193"/>
        <v>0</v>
      </c>
      <c r="BJ200">
        <f t="shared" si="193"/>
        <v>0</v>
      </c>
      <c r="BK200">
        <f t="shared" si="193"/>
        <v>0</v>
      </c>
      <c r="BL200">
        <f t="shared" si="193"/>
        <v>0</v>
      </c>
      <c r="BM200">
        <f t="shared" ref="BM200:CR200" si="194">BM51</f>
        <v>0</v>
      </c>
      <c r="BN200">
        <f t="shared" si="194"/>
        <v>0</v>
      </c>
      <c r="BO200">
        <f t="shared" si="194"/>
        <v>0</v>
      </c>
      <c r="BP200">
        <f t="shared" si="194"/>
        <v>0</v>
      </c>
      <c r="BQ200">
        <f t="shared" si="194"/>
        <v>0</v>
      </c>
      <c r="BR200">
        <f t="shared" si="194"/>
        <v>0</v>
      </c>
      <c r="BS200">
        <f t="shared" si="194"/>
        <v>0</v>
      </c>
      <c r="BT200">
        <f t="shared" si="194"/>
        <v>0</v>
      </c>
      <c r="BU200">
        <f t="shared" si="194"/>
        <v>0</v>
      </c>
      <c r="BV200">
        <f t="shared" si="194"/>
        <v>0</v>
      </c>
      <c r="BW200">
        <f t="shared" si="194"/>
        <v>0</v>
      </c>
      <c r="BX200">
        <f t="shared" si="194"/>
        <v>0</v>
      </c>
      <c r="BY200">
        <f t="shared" si="194"/>
        <v>0</v>
      </c>
      <c r="BZ200">
        <f t="shared" si="194"/>
        <v>0</v>
      </c>
      <c r="CA200">
        <f t="shared" si="194"/>
        <v>0</v>
      </c>
      <c r="CB200">
        <f t="shared" si="194"/>
        <v>0</v>
      </c>
      <c r="CC200">
        <f t="shared" si="194"/>
        <v>0</v>
      </c>
      <c r="CD200">
        <f t="shared" si="194"/>
        <v>0</v>
      </c>
      <c r="CE200">
        <f t="shared" si="194"/>
        <v>0</v>
      </c>
      <c r="CF200">
        <f t="shared" si="194"/>
        <v>0</v>
      </c>
      <c r="CG200">
        <f t="shared" si="194"/>
        <v>0</v>
      </c>
      <c r="CH200">
        <f t="shared" si="194"/>
        <v>0</v>
      </c>
      <c r="CI200">
        <f t="shared" si="194"/>
        <v>0</v>
      </c>
      <c r="CJ200">
        <f t="shared" si="194"/>
        <v>0</v>
      </c>
      <c r="CK200">
        <f t="shared" si="194"/>
        <v>0</v>
      </c>
      <c r="CL200">
        <f t="shared" si="194"/>
        <v>0</v>
      </c>
      <c r="CM200">
        <f t="shared" si="194"/>
        <v>0</v>
      </c>
      <c r="CN200">
        <f t="shared" si="194"/>
        <v>0</v>
      </c>
      <c r="CO200">
        <f t="shared" si="194"/>
        <v>0</v>
      </c>
      <c r="CP200">
        <f t="shared" si="194"/>
        <v>0</v>
      </c>
      <c r="CQ200">
        <f t="shared" si="194"/>
        <v>0</v>
      </c>
      <c r="CR200">
        <f t="shared" si="194"/>
        <v>0</v>
      </c>
      <c r="CS200">
        <f t="shared" ref="CS200:DH200" si="195">CS51</f>
        <v>0</v>
      </c>
      <c r="CT200">
        <f t="shared" si="195"/>
        <v>0</v>
      </c>
      <c r="CU200">
        <f t="shared" si="195"/>
        <v>0</v>
      </c>
      <c r="CV200">
        <f t="shared" si="195"/>
        <v>0</v>
      </c>
      <c r="CW200">
        <f t="shared" si="195"/>
        <v>0</v>
      </c>
      <c r="CX200">
        <f t="shared" si="195"/>
        <v>0</v>
      </c>
      <c r="CY200">
        <f t="shared" si="195"/>
        <v>0</v>
      </c>
      <c r="CZ200">
        <f t="shared" si="195"/>
        <v>0</v>
      </c>
      <c r="DA200">
        <f t="shared" si="195"/>
        <v>0</v>
      </c>
      <c r="DB200">
        <f t="shared" si="195"/>
        <v>0</v>
      </c>
      <c r="DC200">
        <f t="shared" si="195"/>
        <v>0</v>
      </c>
      <c r="DD200">
        <f t="shared" si="195"/>
        <v>0</v>
      </c>
      <c r="DE200">
        <f t="shared" si="195"/>
        <v>170</v>
      </c>
      <c r="DF200" t="str">
        <f t="shared" si="195"/>
        <v>Escuela Militar de Ingeniería</v>
      </c>
      <c r="DG200">
        <f t="shared" si="195"/>
        <v>3152697.810000001</v>
      </c>
      <c r="DH200">
        <f t="shared" si="195"/>
        <v>0</v>
      </c>
    </row>
    <row r="201" spans="1:112">
      <c r="A201" t="str">
        <f t="shared" ref="A201:AF201" si="196">A52</f>
        <v>99 - 03</v>
      </c>
      <c r="B201" t="str">
        <f t="shared" si="196"/>
        <v>Dirección General de Crédito Público</v>
      </c>
      <c r="C201">
        <f t="shared" si="196"/>
        <v>217703241.85000002</v>
      </c>
      <c r="D201">
        <f t="shared" si="196"/>
        <v>3455878.17</v>
      </c>
      <c r="E201">
        <f t="shared" si="196"/>
        <v>215627640.56</v>
      </c>
      <c r="F201">
        <f t="shared" si="196"/>
        <v>230779387.98000002</v>
      </c>
      <c r="G201">
        <f t="shared" si="196"/>
        <v>0</v>
      </c>
      <c r="H201">
        <f t="shared" si="196"/>
        <v>0</v>
      </c>
      <c r="I201">
        <f t="shared" si="196"/>
        <v>0</v>
      </c>
      <c r="J201">
        <f t="shared" si="196"/>
        <v>0</v>
      </c>
      <c r="K201">
        <f t="shared" si="196"/>
        <v>0</v>
      </c>
      <c r="L201">
        <f t="shared" si="196"/>
        <v>0</v>
      </c>
      <c r="M201">
        <f t="shared" si="196"/>
        <v>0</v>
      </c>
      <c r="N201">
        <f t="shared" si="196"/>
        <v>0</v>
      </c>
      <c r="O201">
        <f t="shared" si="196"/>
        <v>0</v>
      </c>
      <c r="P201">
        <f t="shared" si="196"/>
        <v>0</v>
      </c>
      <c r="Q201">
        <f t="shared" si="196"/>
        <v>0</v>
      </c>
      <c r="R201">
        <f t="shared" si="196"/>
        <v>0</v>
      </c>
      <c r="S201">
        <f t="shared" si="196"/>
        <v>0</v>
      </c>
      <c r="T201">
        <f t="shared" si="196"/>
        <v>0</v>
      </c>
      <c r="U201">
        <f t="shared" si="196"/>
        <v>0</v>
      </c>
      <c r="V201">
        <f t="shared" si="196"/>
        <v>0</v>
      </c>
      <c r="W201">
        <f t="shared" si="196"/>
        <v>0</v>
      </c>
      <c r="X201">
        <f t="shared" si="196"/>
        <v>0</v>
      </c>
      <c r="Y201">
        <f t="shared" si="196"/>
        <v>0</v>
      </c>
      <c r="Z201">
        <f t="shared" si="196"/>
        <v>0</v>
      </c>
      <c r="AA201">
        <f t="shared" si="196"/>
        <v>0</v>
      </c>
      <c r="AB201">
        <f t="shared" si="196"/>
        <v>0</v>
      </c>
      <c r="AC201">
        <f t="shared" si="196"/>
        <v>0</v>
      </c>
      <c r="AD201">
        <f t="shared" si="196"/>
        <v>0</v>
      </c>
      <c r="AE201">
        <f t="shared" si="196"/>
        <v>0</v>
      </c>
      <c r="AF201">
        <f t="shared" si="196"/>
        <v>0</v>
      </c>
      <c r="AG201">
        <f t="shared" ref="AG201:BL201" si="197">AG52</f>
        <v>0</v>
      </c>
      <c r="AH201">
        <f t="shared" si="197"/>
        <v>0</v>
      </c>
      <c r="AI201">
        <f t="shared" si="197"/>
        <v>0</v>
      </c>
      <c r="AJ201">
        <f t="shared" si="197"/>
        <v>0</v>
      </c>
      <c r="AK201">
        <f t="shared" si="197"/>
        <v>0</v>
      </c>
      <c r="AL201">
        <f t="shared" si="197"/>
        <v>0</v>
      </c>
      <c r="AM201">
        <f t="shared" si="197"/>
        <v>0</v>
      </c>
      <c r="AN201">
        <f t="shared" si="197"/>
        <v>0</v>
      </c>
      <c r="AO201">
        <f t="shared" si="197"/>
        <v>0</v>
      </c>
      <c r="AP201">
        <f t="shared" si="197"/>
        <v>0</v>
      </c>
      <c r="AQ201">
        <f t="shared" si="197"/>
        <v>0</v>
      </c>
      <c r="AR201">
        <f t="shared" si="197"/>
        <v>0</v>
      </c>
      <c r="AS201">
        <f t="shared" si="197"/>
        <v>0</v>
      </c>
      <c r="AT201">
        <f t="shared" si="197"/>
        <v>0</v>
      </c>
      <c r="AU201">
        <f t="shared" si="197"/>
        <v>0</v>
      </c>
      <c r="AV201">
        <f t="shared" si="197"/>
        <v>0</v>
      </c>
      <c r="AW201">
        <f t="shared" si="197"/>
        <v>0</v>
      </c>
      <c r="AX201">
        <f t="shared" si="197"/>
        <v>0</v>
      </c>
      <c r="AY201">
        <f t="shared" si="197"/>
        <v>0</v>
      </c>
      <c r="AZ201">
        <f t="shared" si="197"/>
        <v>0</v>
      </c>
      <c r="BA201">
        <f t="shared" si="197"/>
        <v>0</v>
      </c>
      <c r="BB201">
        <f t="shared" si="197"/>
        <v>0</v>
      </c>
      <c r="BC201">
        <f t="shared" si="197"/>
        <v>0</v>
      </c>
      <c r="BD201">
        <f t="shared" si="197"/>
        <v>0</v>
      </c>
      <c r="BE201">
        <f t="shared" si="197"/>
        <v>0</v>
      </c>
      <c r="BF201">
        <f t="shared" si="197"/>
        <v>0</v>
      </c>
      <c r="BG201">
        <f t="shared" si="197"/>
        <v>0</v>
      </c>
      <c r="BH201">
        <f t="shared" si="197"/>
        <v>0</v>
      </c>
      <c r="BI201">
        <f t="shared" si="197"/>
        <v>0</v>
      </c>
      <c r="BJ201">
        <f t="shared" si="197"/>
        <v>0</v>
      </c>
      <c r="BK201">
        <f t="shared" si="197"/>
        <v>0</v>
      </c>
      <c r="BL201">
        <f t="shared" si="197"/>
        <v>0</v>
      </c>
      <c r="BM201">
        <f t="shared" ref="BM201:CR201" si="198">BM52</f>
        <v>0</v>
      </c>
      <c r="BN201">
        <f t="shared" si="198"/>
        <v>0</v>
      </c>
      <c r="BO201">
        <f t="shared" si="198"/>
        <v>0</v>
      </c>
      <c r="BP201">
        <f t="shared" si="198"/>
        <v>0</v>
      </c>
      <c r="BQ201">
        <f t="shared" si="198"/>
        <v>0</v>
      </c>
      <c r="BR201">
        <f t="shared" si="198"/>
        <v>0</v>
      </c>
      <c r="BS201">
        <f t="shared" si="198"/>
        <v>0</v>
      </c>
      <c r="BT201">
        <f t="shared" si="198"/>
        <v>0</v>
      </c>
      <c r="BU201">
        <f t="shared" si="198"/>
        <v>0</v>
      </c>
      <c r="BV201">
        <f t="shared" si="198"/>
        <v>0</v>
      </c>
      <c r="BW201">
        <f t="shared" si="198"/>
        <v>0</v>
      </c>
      <c r="BX201">
        <f t="shared" si="198"/>
        <v>0</v>
      </c>
      <c r="BY201">
        <f t="shared" si="198"/>
        <v>0</v>
      </c>
      <c r="BZ201">
        <f t="shared" si="198"/>
        <v>0</v>
      </c>
      <c r="CA201">
        <f t="shared" si="198"/>
        <v>0</v>
      </c>
      <c r="CB201">
        <f t="shared" si="198"/>
        <v>0</v>
      </c>
      <c r="CC201">
        <f t="shared" si="198"/>
        <v>0</v>
      </c>
      <c r="CD201">
        <f t="shared" si="198"/>
        <v>0</v>
      </c>
      <c r="CE201">
        <f t="shared" si="198"/>
        <v>0</v>
      </c>
      <c r="CF201">
        <f t="shared" si="198"/>
        <v>0</v>
      </c>
      <c r="CG201">
        <f t="shared" si="198"/>
        <v>0</v>
      </c>
      <c r="CH201">
        <f t="shared" si="198"/>
        <v>0</v>
      </c>
      <c r="CI201">
        <f t="shared" si="198"/>
        <v>0</v>
      </c>
      <c r="CJ201">
        <f t="shared" si="198"/>
        <v>0</v>
      </c>
      <c r="CK201">
        <f t="shared" si="198"/>
        <v>0</v>
      </c>
      <c r="CL201">
        <f t="shared" si="198"/>
        <v>0</v>
      </c>
      <c r="CM201">
        <f t="shared" si="198"/>
        <v>0</v>
      </c>
      <c r="CN201">
        <f t="shared" si="198"/>
        <v>0</v>
      </c>
      <c r="CO201">
        <f t="shared" si="198"/>
        <v>0</v>
      </c>
      <c r="CP201">
        <f t="shared" si="198"/>
        <v>0</v>
      </c>
      <c r="CQ201">
        <f t="shared" si="198"/>
        <v>0</v>
      </c>
      <c r="CR201">
        <f t="shared" si="198"/>
        <v>0</v>
      </c>
      <c r="CS201">
        <f t="shared" ref="CS201:DH201" si="199">CS52</f>
        <v>0</v>
      </c>
      <c r="CT201">
        <f t="shared" si="199"/>
        <v>0</v>
      </c>
      <c r="CU201">
        <f t="shared" si="199"/>
        <v>0</v>
      </c>
      <c r="CV201">
        <f t="shared" si="199"/>
        <v>0</v>
      </c>
      <c r="CW201">
        <f t="shared" si="199"/>
        <v>0</v>
      </c>
      <c r="CX201">
        <f t="shared" si="199"/>
        <v>0</v>
      </c>
      <c r="CY201">
        <f t="shared" si="199"/>
        <v>0</v>
      </c>
      <c r="CZ201">
        <f t="shared" si="199"/>
        <v>0</v>
      </c>
      <c r="DA201">
        <f t="shared" si="199"/>
        <v>0</v>
      </c>
      <c r="DB201">
        <f t="shared" si="199"/>
        <v>0</v>
      </c>
      <c r="DC201">
        <f t="shared" si="199"/>
        <v>0</v>
      </c>
      <c r="DD201">
        <f t="shared" si="199"/>
        <v>0</v>
      </c>
      <c r="DE201">
        <f t="shared" si="199"/>
        <v>862</v>
      </c>
      <c r="DF201" t="str">
        <f t="shared" si="199"/>
        <v>Fondo Nacional de Desarrollo Regional</v>
      </c>
      <c r="DG201">
        <f t="shared" si="199"/>
        <v>21322438.18</v>
      </c>
      <c r="DH201">
        <f t="shared" si="199"/>
        <v>0</v>
      </c>
    </row>
    <row r="202" spans="1:112">
      <c r="A202">
        <f t="shared" ref="A202:AF202" si="200">A53</f>
        <v>253</v>
      </c>
      <c r="B202" t="str">
        <f t="shared" si="200"/>
        <v>Entidad Ejecutora de Medio Ambiente y Agua</v>
      </c>
      <c r="C202">
        <f t="shared" si="200"/>
        <v>0</v>
      </c>
      <c r="D202">
        <f t="shared" si="200"/>
        <v>0</v>
      </c>
      <c r="E202">
        <f t="shared" si="200"/>
        <v>0</v>
      </c>
      <c r="F202">
        <f t="shared" si="200"/>
        <v>9291195.9800000004</v>
      </c>
      <c r="G202">
        <f t="shared" si="200"/>
        <v>0</v>
      </c>
      <c r="H202">
        <f t="shared" si="200"/>
        <v>0</v>
      </c>
      <c r="I202">
        <f t="shared" si="200"/>
        <v>0</v>
      </c>
      <c r="J202">
        <f t="shared" si="200"/>
        <v>0</v>
      </c>
      <c r="K202">
        <f t="shared" si="200"/>
        <v>0</v>
      </c>
      <c r="L202">
        <f t="shared" si="200"/>
        <v>0</v>
      </c>
      <c r="M202">
        <f t="shared" si="200"/>
        <v>0</v>
      </c>
      <c r="N202">
        <f t="shared" si="200"/>
        <v>0</v>
      </c>
      <c r="O202">
        <f t="shared" si="200"/>
        <v>0</v>
      </c>
      <c r="P202">
        <f t="shared" si="200"/>
        <v>0</v>
      </c>
      <c r="Q202">
        <f t="shared" si="200"/>
        <v>0</v>
      </c>
      <c r="R202">
        <f t="shared" si="200"/>
        <v>0</v>
      </c>
      <c r="S202">
        <f t="shared" si="200"/>
        <v>0</v>
      </c>
      <c r="T202">
        <f t="shared" si="200"/>
        <v>0</v>
      </c>
      <c r="U202">
        <f t="shared" si="200"/>
        <v>0</v>
      </c>
      <c r="V202">
        <f t="shared" si="200"/>
        <v>0</v>
      </c>
      <c r="W202">
        <f t="shared" si="200"/>
        <v>0</v>
      </c>
      <c r="X202">
        <f t="shared" si="200"/>
        <v>0</v>
      </c>
      <c r="Y202">
        <f t="shared" si="200"/>
        <v>0</v>
      </c>
      <c r="Z202">
        <f t="shared" si="200"/>
        <v>0</v>
      </c>
      <c r="AA202">
        <f t="shared" si="200"/>
        <v>0</v>
      </c>
      <c r="AB202">
        <f t="shared" si="200"/>
        <v>0</v>
      </c>
      <c r="AC202">
        <f t="shared" si="200"/>
        <v>0</v>
      </c>
      <c r="AD202">
        <f t="shared" si="200"/>
        <v>0</v>
      </c>
      <c r="AE202">
        <f t="shared" si="200"/>
        <v>0</v>
      </c>
      <c r="AF202">
        <f t="shared" si="200"/>
        <v>0</v>
      </c>
      <c r="AG202">
        <f t="shared" ref="AG202:BL202" si="201">AG53</f>
        <v>0</v>
      </c>
      <c r="AH202">
        <f t="shared" si="201"/>
        <v>0</v>
      </c>
      <c r="AI202">
        <f t="shared" si="201"/>
        <v>0</v>
      </c>
      <c r="AJ202">
        <f t="shared" si="201"/>
        <v>0</v>
      </c>
      <c r="AK202">
        <f t="shared" si="201"/>
        <v>0</v>
      </c>
      <c r="AL202">
        <f t="shared" si="201"/>
        <v>0</v>
      </c>
      <c r="AM202">
        <f t="shared" si="201"/>
        <v>0</v>
      </c>
      <c r="AN202">
        <f t="shared" si="201"/>
        <v>0</v>
      </c>
      <c r="AO202">
        <f t="shared" si="201"/>
        <v>0</v>
      </c>
      <c r="AP202">
        <f t="shared" si="201"/>
        <v>0</v>
      </c>
      <c r="AQ202">
        <f t="shared" si="201"/>
        <v>0</v>
      </c>
      <c r="AR202">
        <f t="shared" si="201"/>
        <v>0</v>
      </c>
      <c r="AS202">
        <f t="shared" si="201"/>
        <v>0</v>
      </c>
      <c r="AT202">
        <f t="shared" si="201"/>
        <v>0</v>
      </c>
      <c r="AU202">
        <f t="shared" si="201"/>
        <v>0</v>
      </c>
      <c r="AV202">
        <f t="shared" si="201"/>
        <v>0</v>
      </c>
      <c r="AW202">
        <f t="shared" si="201"/>
        <v>0</v>
      </c>
      <c r="AX202">
        <f t="shared" si="201"/>
        <v>0</v>
      </c>
      <c r="AY202">
        <f t="shared" si="201"/>
        <v>0</v>
      </c>
      <c r="AZ202">
        <f t="shared" si="201"/>
        <v>0</v>
      </c>
      <c r="BA202">
        <f t="shared" si="201"/>
        <v>0</v>
      </c>
      <c r="BB202">
        <f t="shared" si="201"/>
        <v>0</v>
      </c>
      <c r="BC202">
        <f t="shared" si="201"/>
        <v>0</v>
      </c>
      <c r="BD202">
        <f t="shared" si="201"/>
        <v>0</v>
      </c>
      <c r="BE202">
        <f t="shared" si="201"/>
        <v>0</v>
      </c>
      <c r="BF202">
        <f t="shared" si="201"/>
        <v>0</v>
      </c>
      <c r="BG202">
        <f t="shared" si="201"/>
        <v>0</v>
      </c>
      <c r="BH202">
        <f t="shared" si="201"/>
        <v>0</v>
      </c>
      <c r="BI202">
        <f t="shared" si="201"/>
        <v>0</v>
      </c>
      <c r="BJ202">
        <f t="shared" si="201"/>
        <v>0</v>
      </c>
      <c r="BK202">
        <f t="shared" si="201"/>
        <v>0</v>
      </c>
      <c r="BL202">
        <f t="shared" si="201"/>
        <v>0</v>
      </c>
      <c r="BM202">
        <f t="shared" ref="BM202:CR202" si="202">BM53</f>
        <v>0</v>
      </c>
      <c r="BN202">
        <f t="shared" si="202"/>
        <v>0</v>
      </c>
      <c r="BO202">
        <f t="shared" si="202"/>
        <v>0</v>
      </c>
      <c r="BP202">
        <f t="shared" si="202"/>
        <v>0</v>
      </c>
      <c r="BQ202">
        <f t="shared" si="202"/>
        <v>0</v>
      </c>
      <c r="BR202">
        <f t="shared" si="202"/>
        <v>0</v>
      </c>
      <c r="BS202">
        <f t="shared" si="202"/>
        <v>0</v>
      </c>
      <c r="BT202">
        <f t="shared" si="202"/>
        <v>0</v>
      </c>
      <c r="BU202">
        <f t="shared" si="202"/>
        <v>0</v>
      </c>
      <c r="BV202">
        <f t="shared" si="202"/>
        <v>0</v>
      </c>
      <c r="BW202">
        <f t="shared" si="202"/>
        <v>0</v>
      </c>
      <c r="BX202">
        <f t="shared" si="202"/>
        <v>0</v>
      </c>
      <c r="BY202">
        <f t="shared" si="202"/>
        <v>0</v>
      </c>
      <c r="BZ202">
        <f t="shared" si="202"/>
        <v>0</v>
      </c>
      <c r="CA202">
        <f t="shared" si="202"/>
        <v>0</v>
      </c>
      <c r="CB202">
        <f t="shared" si="202"/>
        <v>0</v>
      </c>
      <c r="CC202">
        <f t="shared" si="202"/>
        <v>0</v>
      </c>
      <c r="CD202">
        <f t="shared" si="202"/>
        <v>0</v>
      </c>
      <c r="CE202">
        <f t="shared" si="202"/>
        <v>0</v>
      </c>
      <c r="CF202">
        <f t="shared" si="202"/>
        <v>0</v>
      </c>
      <c r="CG202">
        <f t="shared" si="202"/>
        <v>0</v>
      </c>
      <c r="CH202">
        <f t="shared" si="202"/>
        <v>0</v>
      </c>
      <c r="CI202">
        <f t="shared" si="202"/>
        <v>0</v>
      </c>
      <c r="CJ202">
        <f t="shared" si="202"/>
        <v>0</v>
      </c>
      <c r="CK202">
        <f t="shared" si="202"/>
        <v>0</v>
      </c>
      <c r="CL202">
        <f t="shared" si="202"/>
        <v>0</v>
      </c>
      <c r="CM202">
        <f t="shared" si="202"/>
        <v>0</v>
      </c>
      <c r="CN202">
        <f t="shared" si="202"/>
        <v>0</v>
      </c>
      <c r="CO202">
        <f t="shared" si="202"/>
        <v>0</v>
      </c>
      <c r="CP202">
        <f t="shared" si="202"/>
        <v>0</v>
      </c>
      <c r="CQ202">
        <f t="shared" si="202"/>
        <v>0</v>
      </c>
      <c r="CR202">
        <f t="shared" si="202"/>
        <v>0</v>
      </c>
      <c r="CS202">
        <f t="shared" ref="CS202:DH202" si="203">CS53</f>
        <v>0</v>
      </c>
      <c r="CT202">
        <f t="shared" si="203"/>
        <v>0</v>
      </c>
      <c r="CU202">
        <f t="shared" si="203"/>
        <v>0</v>
      </c>
      <c r="CV202">
        <f t="shared" si="203"/>
        <v>0</v>
      </c>
      <c r="CW202">
        <f t="shared" si="203"/>
        <v>0</v>
      </c>
      <c r="CX202">
        <f t="shared" si="203"/>
        <v>0</v>
      </c>
      <c r="CY202">
        <f t="shared" si="203"/>
        <v>0</v>
      </c>
      <c r="CZ202">
        <f t="shared" si="203"/>
        <v>0</v>
      </c>
      <c r="DA202">
        <f t="shared" si="203"/>
        <v>0</v>
      </c>
      <c r="DB202">
        <f t="shared" si="203"/>
        <v>0</v>
      </c>
      <c r="DC202">
        <f t="shared" si="203"/>
        <v>0</v>
      </c>
      <c r="DD202">
        <f t="shared" si="203"/>
        <v>0</v>
      </c>
      <c r="DE202">
        <f t="shared" si="203"/>
        <v>633</v>
      </c>
      <c r="DF202" t="str">
        <f t="shared" si="203"/>
        <v>Empresa Misicuni</v>
      </c>
      <c r="DG202">
        <f t="shared" si="203"/>
        <v>2031687.93</v>
      </c>
      <c r="DH202">
        <f t="shared" si="203"/>
        <v>0</v>
      </c>
    </row>
    <row r="203" spans="1:112">
      <c r="A203">
        <f t="shared" ref="A203:AF203" si="204">A54</f>
        <v>423</v>
      </c>
      <c r="B203" t="str">
        <f t="shared" si="204"/>
        <v>Caja de Salud del Servicio Nal. de Caminos y Ramas Anexas</v>
      </c>
      <c r="C203">
        <f t="shared" si="204"/>
        <v>0</v>
      </c>
      <c r="D203">
        <f t="shared" si="204"/>
        <v>8630.4</v>
      </c>
      <c r="E203">
        <f t="shared" si="204"/>
        <v>0</v>
      </c>
      <c r="F203">
        <f t="shared" si="204"/>
        <v>8919.5299999999988</v>
      </c>
      <c r="G203">
        <f t="shared" si="204"/>
        <v>0</v>
      </c>
      <c r="H203">
        <f t="shared" si="204"/>
        <v>0</v>
      </c>
      <c r="I203">
        <f t="shared" si="204"/>
        <v>0</v>
      </c>
      <c r="J203">
        <f t="shared" si="204"/>
        <v>0</v>
      </c>
      <c r="K203">
        <f t="shared" si="204"/>
        <v>0</v>
      </c>
      <c r="L203">
        <f t="shared" si="204"/>
        <v>0</v>
      </c>
      <c r="M203">
        <f t="shared" si="204"/>
        <v>0</v>
      </c>
      <c r="N203">
        <f t="shared" si="204"/>
        <v>0</v>
      </c>
      <c r="O203">
        <f t="shared" si="204"/>
        <v>0</v>
      </c>
      <c r="P203">
        <f t="shared" si="204"/>
        <v>0</v>
      </c>
      <c r="Q203">
        <f t="shared" si="204"/>
        <v>0</v>
      </c>
      <c r="R203">
        <f t="shared" si="204"/>
        <v>0</v>
      </c>
      <c r="S203">
        <f t="shared" si="204"/>
        <v>0</v>
      </c>
      <c r="T203">
        <f t="shared" si="204"/>
        <v>0</v>
      </c>
      <c r="U203">
        <f t="shared" si="204"/>
        <v>0</v>
      </c>
      <c r="V203">
        <f t="shared" si="204"/>
        <v>0</v>
      </c>
      <c r="W203">
        <f t="shared" si="204"/>
        <v>0</v>
      </c>
      <c r="X203">
        <f t="shared" si="204"/>
        <v>0</v>
      </c>
      <c r="Y203">
        <f t="shared" si="204"/>
        <v>0</v>
      </c>
      <c r="Z203">
        <f t="shared" si="204"/>
        <v>0</v>
      </c>
      <c r="AA203">
        <f t="shared" si="204"/>
        <v>0</v>
      </c>
      <c r="AB203">
        <f t="shared" si="204"/>
        <v>0</v>
      </c>
      <c r="AC203">
        <f t="shared" si="204"/>
        <v>0</v>
      </c>
      <c r="AD203">
        <f t="shared" si="204"/>
        <v>0</v>
      </c>
      <c r="AE203">
        <f t="shared" si="204"/>
        <v>0</v>
      </c>
      <c r="AF203">
        <f t="shared" si="204"/>
        <v>0</v>
      </c>
      <c r="AG203">
        <f t="shared" ref="AG203:BL203" si="205">AG54</f>
        <v>0</v>
      </c>
      <c r="AH203">
        <f t="shared" si="205"/>
        <v>0</v>
      </c>
      <c r="AI203">
        <f t="shared" si="205"/>
        <v>0</v>
      </c>
      <c r="AJ203">
        <f t="shared" si="205"/>
        <v>0</v>
      </c>
      <c r="AK203">
        <f t="shared" si="205"/>
        <v>0</v>
      </c>
      <c r="AL203">
        <f t="shared" si="205"/>
        <v>0</v>
      </c>
      <c r="AM203">
        <f t="shared" si="205"/>
        <v>0</v>
      </c>
      <c r="AN203">
        <f t="shared" si="205"/>
        <v>0</v>
      </c>
      <c r="AO203">
        <f t="shared" si="205"/>
        <v>0</v>
      </c>
      <c r="AP203">
        <f t="shared" si="205"/>
        <v>0</v>
      </c>
      <c r="AQ203">
        <f t="shared" si="205"/>
        <v>0</v>
      </c>
      <c r="AR203">
        <f t="shared" si="205"/>
        <v>0</v>
      </c>
      <c r="AS203">
        <f t="shared" si="205"/>
        <v>0</v>
      </c>
      <c r="AT203">
        <f t="shared" si="205"/>
        <v>0</v>
      </c>
      <c r="AU203">
        <f t="shared" si="205"/>
        <v>0</v>
      </c>
      <c r="AV203">
        <f t="shared" si="205"/>
        <v>0</v>
      </c>
      <c r="AW203">
        <f t="shared" si="205"/>
        <v>0</v>
      </c>
      <c r="AX203">
        <f t="shared" si="205"/>
        <v>0</v>
      </c>
      <c r="AY203">
        <f t="shared" si="205"/>
        <v>0</v>
      </c>
      <c r="AZ203">
        <f t="shared" si="205"/>
        <v>0</v>
      </c>
      <c r="BA203">
        <f t="shared" si="205"/>
        <v>0</v>
      </c>
      <c r="BB203">
        <f t="shared" si="205"/>
        <v>0</v>
      </c>
      <c r="BC203">
        <f t="shared" si="205"/>
        <v>0</v>
      </c>
      <c r="BD203">
        <f t="shared" si="205"/>
        <v>0</v>
      </c>
      <c r="BE203">
        <f t="shared" si="205"/>
        <v>0</v>
      </c>
      <c r="BF203">
        <f t="shared" si="205"/>
        <v>0</v>
      </c>
      <c r="BG203">
        <f t="shared" si="205"/>
        <v>0</v>
      </c>
      <c r="BH203">
        <f t="shared" si="205"/>
        <v>0</v>
      </c>
      <c r="BI203">
        <f t="shared" si="205"/>
        <v>0</v>
      </c>
      <c r="BJ203">
        <f t="shared" si="205"/>
        <v>0</v>
      </c>
      <c r="BK203">
        <f t="shared" si="205"/>
        <v>0</v>
      </c>
      <c r="BL203">
        <f t="shared" si="205"/>
        <v>0</v>
      </c>
      <c r="BM203">
        <f t="shared" ref="BM203:CR203" si="206">BM54</f>
        <v>0</v>
      </c>
      <c r="BN203">
        <f t="shared" si="206"/>
        <v>0</v>
      </c>
      <c r="BO203">
        <f t="shared" si="206"/>
        <v>0</v>
      </c>
      <c r="BP203">
        <f t="shared" si="206"/>
        <v>0</v>
      </c>
      <c r="BQ203">
        <f t="shared" si="206"/>
        <v>0</v>
      </c>
      <c r="BR203">
        <f t="shared" si="206"/>
        <v>0</v>
      </c>
      <c r="BS203">
        <f t="shared" si="206"/>
        <v>0</v>
      </c>
      <c r="BT203">
        <f t="shared" si="206"/>
        <v>0</v>
      </c>
      <c r="BU203">
        <f t="shared" si="206"/>
        <v>0</v>
      </c>
      <c r="BV203">
        <f t="shared" si="206"/>
        <v>0</v>
      </c>
      <c r="BW203">
        <f t="shared" si="206"/>
        <v>0</v>
      </c>
      <c r="BX203">
        <f t="shared" si="206"/>
        <v>0</v>
      </c>
      <c r="BY203">
        <f t="shared" si="206"/>
        <v>0</v>
      </c>
      <c r="BZ203">
        <f t="shared" si="206"/>
        <v>0</v>
      </c>
      <c r="CA203">
        <f t="shared" si="206"/>
        <v>0</v>
      </c>
      <c r="CB203">
        <f t="shared" si="206"/>
        <v>0</v>
      </c>
      <c r="CC203">
        <f t="shared" si="206"/>
        <v>0</v>
      </c>
      <c r="CD203">
        <f t="shared" si="206"/>
        <v>0</v>
      </c>
      <c r="CE203">
        <f t="shared" si="206"/>
        <v>0</v>
      </c>
      <c r="CF203">
        <f t="shared" si="206"/>
        <v>0</v>
      </c>
      <c r="CG203">
        <f t="shared" si="206"/>
        <v>0</v>
      </c>
      <c r="CH203">
        <f t="shared" si="206"/>
        <v>0</v>
      </c>
      <c r="CI203">
        <f t="shared" si="206"/>
        <v>0</v>
      </c>
      <c r="CJ203">
        <f t="shared" si="206"/>
        <v>0</v>
      </c>
      <c r="CK203">
        <f t="shared" si="206"/>
        <v>0</v>
      </c>
      <c r="CL203">
        <f t="shared" si="206"/>
        <v>0</v>
      </c>
      <c r="CM203">
        <f t="shared" si="206"/>
        <v>0</v>
      </c>
      <c r="CN203">
        <f t="shared" si="206"/>
        <v>0</v>
      </c>
      <c r="CO203">
        <f t="shared" si="206"/>
        <v>0</v>
      </c>
      <c r="CP203">
        <f t="shared" si="206"/>
        <v>0</v>
      </c>
      <c r="CQ203">
        <f t="shared" si="206"/>
        <v>0</v>
      </c>
      <c r="CR203">
        <f t="shared" si="206"/>
        <v>0</v>
      </c>
      <c r="CS203">
        <f t="shared" ref="CS203:DH203" si="207">CS54</f>
        <v>0</v>
      </c>
      <c r="CT203">
        <f t="shared" si="207"/>
        <v>0</v>
      </c>
      <c r="CU203">
        <f t="shared" si="207"/>
        <v>0</v>
      </c>
      <c r="CV203">
        <f t="shared" si="207"/>
        <v>0</v>
      </c>
      <c r="CW203">
        <f t="shared" si="207"/>
        <v>0</v>
      </c>
      <c r="CX203">
        <f t="shared" si="207"/>
        <v>0</v>
      </c>
      <c r="CY203">
        <f t="shared" si="207"/>
        <v>0</v>
      </c>
      <c r="CZ203">
        <f t="shared" si="207"/>
        <v>0</v>
      </c>
      <c r="DA203">
        <f t="shared" si="207"/>
        <v>0</v>
      </c>
      <c r="DB203">
        <f t="shared" si="207"/>
        <v>0</v>
      </c>
      <c r="DC203">
        <f t="shared" si="207"/>
        <v>0</v>
      </c>
      <c r="DD203">
        <f t="shared" si="207"/>
        <v>0</v>
      </c>
      <c r="DE203">
        <f t="shared" si="207"/>
        <v>0</v>
      </c>
      <c r="DF203">
        <f t="shared" si="207"/>
        <v>0</v>
      </c>
      <c r="DG203">
        <f t="shared" si="207"/>
        <v>0</v>
      </c>
      <c r="DH203">
        <f t="shared" si="207"/>
        <v>0</v>
      </c>
    </row>
    <row r="204" spans="1:112">
      <c r="A204">
        <f t="shared" ref="A204:AF204" si="208">A55</f>
        <v>548</v>
      </c>
      <c r="B204" t="str">
        <f t="shared" si="208"/>
        <v>Corporación de las Fuerzas Armadas p/ el Des. Nacional</v>
      </c>
      <c r="C204">
        <f t="shared" si="208"/>
        <v>443.07</v>
      </c>
      <c r="D204">
        <f t="shared" si="208"/>
        <v>0</v>
      </c>
      <c r="E204">
        <f t="shared" si="208"/>
        <v>0</v>
      </c>
      <c r="F204">
        <f t="shared" si="208"/>
        <v>3947036.1799999997</v>
      </c>
      <c r="G204">
        <f t="shared" si="208"/>
        <v>0</v>
      </c>
      <c r="H204">
        <f t="shared" si="208"/>
        <v>0</v>
      </c>
      <c r="I204">
        <f t="shared" si="208"/>
        <v>0</v>
      </c>
      <c r="J204">
        <f t="shared" si="208"/>
        <v>0</v>
      </c>
      <c r="K204">
        <f t="shared" si="208"/>
        <v>0</v>
      </c>
      <c r="L204">
        <f t="shared" si="208"/>
        <v>0</v>
      </c>
      <c r="M204">
        <f t="shared" si="208"/>
        <v>0</v>
      </c>
      <c r="N204">
        <f t="shared" si="208"/>
        <v>0</v>
      </c>
      <c r="O204">
        <f t="shared" si="208"/>
        <v>0</v>
      </c>
      <c r="P204">
        <f t="shared" si="208"/>
        <v>0</v>
      </c>
      <c r="Q204">
        <f t="shared" si="208"/>
        <v>0</v>
      </c>
      <c r="R204">
        <f t="shared" si="208"/>
        <v>0</v>
      </c>
      <c r="S204">
        <f t="shared" si="208"/>
        <v>0</v>
      </c>
      <c r="T204">
        <f t="shared" si="208"/>
        <v>0</v>
      </c>
      <c r="U204">
        <f t="shared" si="208"/>
        <v>0</v>
      </c>
      <c r="V204">
        <f t="shared" si="208"/>
        <v>0</v>
      </c>
      <c r="W204">
        <f t="shared" si="208"/>
        <v>0</v>
      </c>
      <c r="X204">
        <f t="shared" si="208"/>
        <v>0</v>
      </c>
      <c r="Y204">
        <f t="shared" si="208"/>
        <v>0</v>
      </c>
      <c r="Z204">
        <f t="shared" si="208"/>
        <v>0</v>
      </c>
      <c r="AA204">
        <f t="shared" si="208"/>
        <v>0</v>
      </c>
      <c r="AB204">
        <f t="shared" si="208"/>
        <v>0</v>
      </c>
      <c r="AC204">
        <f t="shared" si="208"/>
        <v>0</v>
      </c>
      <c r="AD204">
        <f t="shared" si="208"/>
        <v>0</v>
      </c>
      <c r="AE204">
        <f t="shared" si="208"/>
        <v>0</v>
      </c>
      <c r="AF204">
        <f t="shared" si="208"/>
        <v>0</v>
      </c>
      <c r="AG204">
        <f t="shared" ref="AG204:BL204" si="209">AG55</f>
        <v>0</v>
      </c>
      <c r="AH204">
        <f t="shared" si="209"/>
        <v>0</v>
      </c>
      <c r="AI204">
        <f t="shared" si="209"/>
        <v>0</v>
      </c>
      <c r="AJ204">
        <f t="shared" si="209"/>
        <v>0</v>
      </c>
      <c r="AK204">
        <f t="shared" si="209"/>
        <v>0</v>
      </c>
      <c r="AL204">
        <f t="shared" si="209"/>
        <v>0</v>
      </c>
      <c r="AM204">
        <f t="shared" si="209"/>
        <v>0</v>
      </c>
      <c r="AN204">
        <f t="shared" si="209"/>
        <v>0</v>
      </c>
      <c r="AO204">
        <f t="shared" si="209"/>
        <v>0</v>
      </c>
      <c r="AP204">
        <f t="shared" si="209"/>
        <v>0</v>
      </c>
      <c r="AQ204">
        <f t="shared" si="209"/>
        <v>0</v>
      </c>
      <c r="AR204">
        <f t="shared" si="209"/>
        <v>0</v>
      </c>
      <c r="AS204">
        <f t="shared" si="209"/>
        <v>0</v>
      </c>
      <c r="AT204">
        <f t="shared" si="209"/>
        <v>0</v>
      </c>
      <c r="AU204">
        <f t="shared" si="209"/>
        <v>0</v>
      </c>
      <c r="AV204">
        <f t="shared" si="209"/>
        <v>0</v>
      </c>
      <c r="AW204">
        <f t="shared" si="209"/>
        <v>0</v>
      </c>
      <c r="AX204">
        <f t="shared" si="209"/>
        <v>0</v>
      </c>
      <c r="AY204">
        <f t="shared" si="209"/>
        <v>0</v>
      </c>
      <c r="AZ204">
        <f t="shared" si="209"/>
        <v>0</v>
      </c>
      <c r="BA204">
        <f t="shared" si="209"/>
        <v>0</v>
      </c>
      <c r="BB204">
        <f t="shared" si="209"/>
        <v>0</v>
      </c>
      <c r="BC204">
        <f t="shared" si="209"/>
        <v>0</v>
      </c>
      <c r="BD204">
        <f t="shared" si="209"/>
        <v>0</v>
      </c>
      <c r="BE204">
        <f t="shared" si="209"/>
        <v>0</v>
      </c>
      <c r="BF204">
        <f t="shared" si="209"/>
        <v>0</v>
      </c>
      <c r="BG204">
        <f t="shared" si="209"/>
        <v>0</v>
      </c>
      <c r="BH204">
        <f t="shared" si="209"/>
        <v>0</v>
      </c>
      <c r="BI204">
        <f t="shared" si="209"/>
        <v>0</v>
      </c>
      <c r="BJ204">
        <f t="shared" si="209"/>
        <v>0</v>
      </c>
      <c r="BK204">
        <f t="shared" si="209"/>
        <v>0</v>
      </c>
      <c r="BL204">
        <f t="shared" si="209"/>
        <v>0</v>
      </c>
      <c r="BM204">
        <f t="shared" ref="BM204:CR204" si="210">BM55</f>
        <v>0</v>
      </c>
      <c r="BN204">
        <f t="shared" si="210"/>
        <v>0</v>
      </c>
      <c r="BO204">
        <f t="shared" si="210"/>
        <v>0</v>
      </c>
      <c r="BP204">
        <f t="shared" si="210"/>
        <v>0</v>
      </c>
      <c r="BQ204">
        <f t="shared" si="210"/>
        <v>0</v>
      </c>
      <c r="BR204">
        <f t="shared" si="210"/>
        <v>0</v>
      </c>
      <c r="BS204">
        <f t="shared" si="210"/>
        <v>0</v>
      </c>
      <c r="BT204">
        <f t="shared" si="210"/>
        <v>0</v>
      </c>
      <c r="BU204">
        <f t="shared" si="210"/>
        <v>0</v>
      </c>
      <c r="BV204">
        <f t="shared" si="210"/>
        <v>0</v>
      </c>
      <c r="BW204">
        <f t="shared" si="210"/>
        <v>0</v>
      </c>
      <c r="BX204">
        <f t="shared" si="210"/>
        <v>0</v>
      </c>
      <c r="BY204">
        <f t="shared" si="210"/>
        <v>0</v>
      </c>
      <c r="BZ204">
        <f t="shared" si="210"/>
        <v>0</v>
      </c>
      <c r="CA204">
        <f t="shared" si="210"/>
        <v>0</v>
      </c>
      <c r="CB204">
        <f t="shared" si="210"/>
        <v>0</v>
      </c>
      <c r="CC204">
        <f t="shared" si="210"/>
        <v>0</v>
      </c>
      <c r="CD204">
        <f t="shared" si="210"/>
        <v>0</v>
      </c>
      <c r="CE204">
        <f t="shared" si="210"/>
        <v>0</v>
      </c>
      <c r="CF204">
        <f t="shared" si="210"/>
        <v>0</v>
      </c>
      <c r="CG204">
        <f t="shared" si="210"/>
        <v>0</v>
      </c>
      <c r="CH204">
        <f t="shared" si="210"/>
        <v>0</v>
      </c>
      <c r="CI204">
        <f t="shared" si="210"/>
        <v>0</v>
      </c>
      <c r="CJ204">
        <f t="shared" si="210"/>
        <v>0</v>
      </c>
      <c r="CK204">
        <f t="shared" si="210"/>
        <v>0</v>
      </c>
      <c r="CL204">
        <f t="shared" si="210"/>
        <v>0</v>
      </c>
      <c r="CM204">
        <f t="shared" si="210"/>
        <v>0</v>
      </c>
      <c r="CN204">
        <f t="shared" si="210"/>
        <v>0</v>
      </c>
      <c r="CO204">
        <f t="shared" si="210"/>
        <v>0</v>
      </c>
      <c r="CP204">
        <f t="shared" si="210"/>
        <v>0</v>
      </c>
      <c r="CQ204">
        <f t="shared" si="210"/>
        <v>0</v>
      </c>
      <c r="CR204">
        <f t="shared" si="210"/>
        <v>0</v>
      </c>
      <c r="CS204">
        <f t="shared" ref="CS204:DH204" si="211">CS55</f>
        <v>0</v>
      </c>
      <c r="CT204">
        <f t="shared" si="211"/>
        <v>0</v>
      </c>
      <c r="CU204">
        <f t="shared" si="211"/>
        <v>0</v>
      </c>
      <c r="CV204">
        <f t="shared" si="211"/>
        <v>0</v>
      </c>
      <c r="CW204">
        <f t="shared" si="211"/>
        <v>0</v>
      </c>
      <c r="CX204">
        <f t="shared" si="211"/>
        <v>0</v>
      </c>
      <c r="CY204">
        <f t="shared" si="211"/>
        <v>0</v>
      </c>
      <c r="CZ204">
        <f t="shared" si="211"/>
        <v>0</v>
      </c>
      <c r="DA204">
        <f t="shared" si="211"/>
        <v>0</v>
      </c>
      <c r="DB204">
        <f t="shared" si="211"/>
        <v>0</v>
      </c>
      <c r="DC204">
        <f t="shared" si="211"/>
        <v>0</v>
      </c>
      <c r="DD204">
        <f t="shared" si="211"/>
        <v>0</v>
      </c>
      <c r="DE204">
        <f t="shared" si="211"/>
        <v>0</v>
      </c>
      <c r="DF204">
        <f t="shared" si="211"/>
        <v>0</v>
      </c>
      <c r="DG204">
        <f t="shared" si="211"/>
        <v>0</v>
      </c>
      <c r="DH204">
        <f t="shared" si="211"/>
        <v>0</v>
      </c>
    </row>
    <row r="205" spans="1:112">
      <c r="A205">
        <f t="shared" ref="A205:AF205" si="212">A56</f>
        <v>382</v>
      </c>
      <c r="B205" t="str">
        <f t="shared" si="212"/>
        <v>Agencia de Infraestructura en Salud y Equipamiento Médico</v>
      </c>
      <c r="C205">
        <f t="shared" si="212"/>
        <v>0</v>
      </c>
      <c r="D205">
        <f t="shared" si="212"/>
        <v>0</v>
      </c>
      <c r="E205">
        <f t="shared" si="212"/>
        <v>0</v>
      </c>
      <c r="F205">
        <f t="shared" si="212"/>
        <v>2294550.7599999998</v>
      </c>
      <c r="G205">
        <f t="shared" si="212"/>
        <v>0</v>
      </c>
      <c r="H205">
        <f t="shared" si="212"/>
        <v>0</v>
      </c>
      <c r="I205">
        <f t="shared" si="212"/>
        <v>0</v>
      </c>
      <c r="J205">
        <f t="shared" si="212"/>
        <v>0</v>
      </c>
      <c r="K205">
        <f t="shared" si="212"/>
        <v>0</v>
      </c>
      <c r="L205">
        <f t="shared" si="212"/>
        <v>0</v>
      </c>
      <c r="M205">
        <f t="shared" si="212"/>
        <v>0</v>
      </c>
      <c r="N205">
        <f t="shared" si="212"/>
        <v>0</v>
      </c>
      <c r="O205">
        <f t="shared" si="212"/>
        <v>0</v>
      </c>
      <c r="P205">
        <f t="shared" si="212"/>
        <v>0</v>
      </c>
      <c r="Q205">
        <f t="shared" si="212"/>
        <v>0</v>
      </c>
      <c r="R205">
        <f t="shared" si="212"/>
        <v>0</v>
      </c>
      <c r="S205">
        <f t="shared" si="212"/>
        <v>0</v>
      </c>
      <c r="T205">
        <f t="shared" si="212"/>
        <v>0</v>
      </c>
      <c r="U205">
        <f t="shared" si="212"/>
        <v>0</v>
      </c>
      <c r="V205">
        <f t="shared" si="212"/>
        <v>0</v>
      </c>
      <c r="W205">
        <f t="shared" si="212"/>
        <v>0</v>
      </c>
      <c r="X205">
        <f t="shared" si="212"/>
        <v>0</v>
      </c>
      <c r="Y205">
        <f t="shared" si="212"/>
        <v>0</v>
      </c>
      <c r="Z205">
        <f t="shared" si="212"/>
        <v>0</v>
      </c>
      <c r="AA205">
        <f t="shared" si="212"/>
        <v>0</v>
      </c>
      <c r="AB205">
        <f t="shared" si="212"/>
        <v>0</v>
      </c>
      <c r="AC205">
        <f t="shared" si="212"/>
        <v>0</v>
      </c>
      <c r="AD205">
        <f t="shared" si="212"/>
        <v>0</v>
      </c>
      <c r="AE205">
        <f t="shared" si="212"/>
        <v>0</v>
      </c>
      <c r="AF205">
        <f t="shared" si="212"/>
        <v>0</v>
      </c>
      <c r="AG205">
        <f t="shared" ref="AG205:BL205" si="213">AG56</f>
        <v>0</v>
      </c>
      <c r="AH205">
        <f t="shared" si="213"/>
        <v>0</v>
      </c>
      <c r="AI205">
        <f t="shared" si="213"/>
        <v>0</v>
      </c>
      <c r="AJ205">
        <f t="shared" si="213"/>
        <v>0</v>
      </c>
      <c r="AK205">
        <f t="shared" si="213"/>
        <v>0</v>
      </c>
      <c r="AL205">
        <f t="shared" si="213"/>
        <v>0</v>
      </c>
      <c r="AM205">
        <f t="shared" si="213"/>
        <v>0</v>
      </c>
      <c r="AN205">
        <f t="shared" si="213"/>
        <v>0</v>
      </c>
      <c r="AO205">
        <f t="shared" si="213"/>
        <v>0</v>
      </c>
      <c r="AP205">
        <f t="shared" si="213"/>
        <v>0</v>
      </c>
      <c r="AQ205">
        <f t="shared" si="213"/>
        <v>0</v>
      </c>
      <c r="AR205">
        <f t="shared" si="213"/>
        <v>0</v>
      </c>
      <c r="AS205">
        <f t="shared" si="213"/>
        <v>0</v>
      </c>
      <c r="AT205">
        <f t="shared" si="213"/>
        <v>0</v>
      </c>
      <c r="AU205">
        <f t="shared" si="213"/>
        <v>0</v>
      </c>
      <c r="AV205">
        <f t="shared" si="213"/>
        <v>0</v>
      </c>
      <c r="AW205">
        <f t="shared" si="213"/>
        <v>0</v>
      </c>
      <c r="AX205">
        <f t="shared" si="213"/>
        <v>0</v>
      </c>
      <c r="AY205">
        <f t="shared" si="213"/>
        <v>0</v>
      </c>
      <c r="AZ205">
        <f t="shared" si="213"/>
        <v>0</v>
      </c>
      <c r="BA205">
        <f t="shared" si="213"/>
        <v>0</v>
      </c>
      <c r="BB205">
        <f t="shared" si="213"/>
        <v>0</v>
      </c>
      <c r="BC205">
        <f t="shared" si="213"/>
        <v>0</v>
      </c>
      <c r="BD205">
        <f t="shared" si="213"/>
        <v>0</v>
      </c>
      <c r="BE205">
        <f t="shared" si="213"/>
        <v>0</v>
      </c>
      <c r="BF205">
        <f t="shared" si="213"/>
        <v>0</v>
      </c>
      <c r="BG205">
        <f t="shared" si="213"/>
        <v>0</v>
      </c>
      <c r="BH205">
        <f t="shared" si="213"/>
        <v>0</v>
      </c>
      <c r="BI205">
        <f t="shared" si="213"/>
        <v>0</v>
      </c>
      <c r="BJ205">
        <f t="shared" si="213"/>
        <v>0</v>
      </c>
      <c r="BK205">
        <f t="shared" si="213"/>
        <v>0</v>
      </c>
      <c r="BL205">
        <f t="shared" si="213"/>
        <v>0</v>
      </c>
      <c r="BM205">
        <f t="shared" ref="BM205:CR205" si="214">BM56</f>
        <v>0</v>
      </c>
      <c r="BN205">
        <f t="shared" si="214"/>
        <v>0</v>
      </c>
      <c r="BO205">
        <f t="shared" si="214"/>
        <v>0</v>
      </c>
      <c r="BP205">
        <f t="shared" si="214"/>
        <v>0</v>
      </c>
      <c r="BQ205">
        <f t="shared" si="214"/>
        <v>0</v>
      </c>
      <c r="BR205">
        <f t="shared" si="214"/>
        <v>0</v>
      </c>
      <c r="BS205">
        <f t="shared" si="214"/>
        <v>0</v>
      </c>
      <c r="BT205">
        <f t="shared" si="214"/>
        <v>0</v>
      </c>
      <c r="BU205">
        <f t="shared" si="214"/>
        <v>0</v>
      </c>
      <c r="BV205">
        <f t="shared" si="214"/>
        <v>0</v>
      </c>
      <c r="BW205">
        <f t="shared" si="214"/>
        <v>0</v>
      </c>
      <c r="BX205">
        <f t="shared" si="214"/>
        <v>0</v>
      </c>
      <c r="BY205">
        <f t="shared" si="214"/>
        <v>0</v>
      </c>
      <c r="BZ205">
        <f t="shared" si="214"/>
        <v>0</v>
      </c>
      <c r="CA205">
        <f t="shared" si="214"/>
        <v>0</v>
      </c>
      <c r="CB205">
        <f t="shared" si="214"/>
        <v>0</v>
      </c>
      <c r="CC205">
        <f t="shared" si="214"/>
        <v>0</v>
      </c>
      <c r="CD205">
        <f t="shared" si="214"/>
        <v>0</v>
      </c>
      <c r="CE205">
        <f t="shared" si="214"/>
        <v>0</v>
      </c>
      <c r="CF205">
        <f t="shared" si="214"/>
        <v>0</v>
      </c>
      <c r="CG205">
        <f t="shared" si="214"/>
        <v>0</v>
      </c>
      <c r="CH205">
        <f t="shared" si="214"/>
        <v>0</v>
      </c>
      <c r="CI205">
        <f t="shared" si="214"/>
        <v>0</v>
      </c>
      <c r="CJ205">
        <f t="shared" si="214"/>
        <v>0</v>
      </c>
      <c r="CK205">
        <f t="shared" si="214"/>
        <v>0</v>
      </c>
      <c r="CL205">
        <f t="shared" si="214"/>
        <v>0</v>
      </c>
      <c r="CM205">
        <f t="shared" si="214"/>
        <v>0</v>
      </c>
      <c r="CN205">
        <f t="shared" si="214"/>
        <v>0</v>
      </c>
      <c r="CO205">
        <f t="shared" si="214"/>
        <v>0</v>
      </c>
      <c r="CP205">
        <f t="shared" si="214"/>
        <v>0</v>
      </c>
      <c r="CQ205">
        <f t="shared" si="214"/>
        <v>0</v>
      </c>
      <c r="CR205">
        <f t="shared" si="214"/>
        <v>0</v>
      </c>
      <c r="CS205">
        <f t="shared" ref="CS205:DH205" si="215">CS56</f>
        <v>0</v>
      </c>
      <c r="CT205">
        <f t="shared" si="215"/>
        <v>0</v>
      </c>
      <c r="CU205">
        <f t="shared" si="215"/>
        <v>0</v>
      </c>
      <c r="CV205">
        <f t="shared" si="215"/>
        <v>0</v>
      </c>
      <c r="CW205">
        <f t="shared" si="215"/>
        <v>0</v>
      </c>
      <c r="CX205">
        <f t="shared" si="215"/>
        <v>0</v>
      </c>
      <c r="CY205">
        <f t="shared" si="215"/>
        <v>0</v>
      </c>
      <c r="CZ205">
        <f t="shared" si="215"/>
        <v>0</v>
      </c>
      <c r="DA205">
        <f t="shared" si="215"/>
        <v>0</v>
      </c>
      <c r="DB205">
        <f t="shared" si="215"/>
        <v>0</v>
      </c>
      <c r="DC205">
        <f t="shared" si="215"/>
        <v>0</v>
      </c>
      <c r="DD205">
        <f t="shared" si="215"/>
        <v>0</v>
      </c>
      <c r="DE205">
        <f t="shared" si="215"/>
        <v>0</v>
      </c>
      <c r="DF205">
        <f t="shared" si="215"/>
        <v>0</v>
      </c>
      <c r="DG205">
        <f t="shared" si="215"/>
        <v>0</v>
      </c>
      <c r="DH205">
        <f t="shared" si="215"/>
        <v>0</v>
      </c>
    </row>
    <row r="206" spans="1:112">
      <c r="A206">
        <f t="shared" ref="A206:AF206" si="216">A57</f>
        <v>213</v>
      </c>
      <c r="B206" t="str">
        <f t="shared" si="216"/>
        <v>Servicio Nacional de Meteorología e Hidrología</v>
      </c>
      <c r="C206">
        <f t="shared" si="216"/>
        <v>0</v>
      </c>
      <c r="D206">
        <f t="shared" si="216"/>
        <v>0</v>
      </c>
      <c r="E206">
        <f t="shared" si="216"/>
        <v>0</v>
      </c>
      <c r="F206">
        <f t="shared" si="216"/>
        <v>1100</v>
      </c>
      <c r="G206">
        <f t="shared" si="216"/>
        <v>0</v>
      </c>
      <c r="H206">
        <f t="shared" si="216"/>
        <v>0</v>
      </c>
      <c r="I206">
        <f t="shared" si="216"/>
        <v>0</v>
      </c>
      <c r="J206">
        <f t="shared" si="216"/>
        <v>0</v>
      </c>
      <c r="K206">
        <f t="shared" si="216"/>
        <v>0</v>
      </c>
      <c r="L206">
        <f t="shared" si="216"/>
        <v>0</v>
      </c>
      <c r="M206">
        <f t="shared" si="216"/>
        <v>0</v>
      </c>
      <c r="N206">
        <f t="shared" si="216"/>
        <v>0</v>
      </c>
      <c r="O206">
        <f t="shared" si="216"/>
        <v>0</v>
      </c>
      <c r="P206">
        <f t="shared" si="216"/>
        <v>0</v>
      </c>
      <c r="Q206">
        <f t="shared" si="216"/>
        <v>0</v>
      </c>
      <c r="R206">
        <f t="shared" si="216"/>
        <v>0</v>
      </c>
      <c r="S206">
        <f t="shared" si="216"/>
        <v>0</v>
      </c>
      <c r="T206">
        <f t="shared" si="216"/>
        <v>0</v>
      </c>
      <c r="U206">
        <f t="shared" si="216"/>
        <v>0</v>
      </c>
      <c r="V206">
        <f t="shared" si="216"/>
        <v>0</v>
      </c>
      <c r="W206">
        <f t="shared" si="216"/>
        <v>0</v>
      </c>
      <c r="X206">
        <f t="shared" si="216"/>
        <v>0</v>
      </c>
      <c r="Y206">
        <f t="shared" si="216"/>
        <v>0</v>
      </c>
      <c r="Z206">
        <f t="shared" si="216"/>
        <v>0</v>
      </c>
      <c r="AA206">
        <f t="shared" si="216"/>
        <v>0</v>
      </c>
      <c r="AB206">
        <f t="shared" si="216"/>
        <v>0</v>
      </c>
      <c r="AC206">
        <f t="shared" si="216"/>
        <v>0</v>
      </c>
      <c r="AD206">
        <f t="shared" si="216"/>
        <v>0</v>
      </c>
      <c r="AE206">
        <f t="shared" si="216"/>
        <v>0</v>
      </c>
      <c r="AF206">
        <f t="shared" si="216"/>
        <v>0</v>
      </c>
      <c r="AG206">
        <f t="shared" ref="AG206:BL206" si="217">AG57</f>
        <v>0</v>
      </c>
      <c r="AH206">
        <f t="shared" si="217"/>
        <v>0</v>
      </c>
      <c r="AI206">
        <f t="shared" si="217"/>
        <v>0</v>
      </c>
      <c r="AJ206">
        <f t="shared" si="217"/>
        <v>0</v>
      </c>
      <c r="AK206">
        <f t="shared" si="217"/>
        <v>0</v>
      </c>
      <c r="AL206">
        <f t="shared" si="217"/>
        <v>0</v>
      </c>
      <c r="AM206">
        <f t="shared" si="217"/>
        <v>0</v>
      </c>
      <c r="AN206">
        <f t="shared" si="217"/>
        <v>0</v>
      </c>
      <c r="AO206">
        <f t="shared" si="217"/>
        <v>0</v>
      </c>
      <c r="AP206">
        <f t="shared" si="217"/>
        <v>0</v>
      </c>
      <c r="AQ206">
        <f t="shared" si="217"/>
        <v>0</v>
      </c>
      <c r="AR206">
        <f t="shared" si="217"/>
        <v>0</v>
      </c>
      <c r="AS206">
        <f t="shared" si="217"/>
        <v>0</v>
      </c>
      <c r="AT206">
        <f t="shared" si="217"/>
        <v>0</v>
      </c>
      <c r="AU206">
        <f t="shared" si="217"/>
        <v>0</v>
      </c>
      <c r="AV206">
        <f t="shared" si="217"/>
        <v>0</v>
      </c>
      <c r="AW206">
        <f t="shared" si="217"/>
        <v>0</v>
      </c>
      <c r="AX206">
        <f t="shared" si="217"/>
        <v>0</v>
      </c>
      <c r="AY206">
        <f t="shared" si="217"/>
        <v>0</v>
      </c>
      <c r="AZ206">
        <f t="shared" si="217"/>
        <v>0</v>
      </c>
      <c r="BA206">
        <f t="shared" si="217"/>
        <v>0</v>
      </c>
      <c r="BB206">
        <f t="shared" si="217"/>
        <v>0</v>
      </c>
      <c r="BC206">
        <f t="shared" si="217"/>
        <v>0</v>
      </c>
      <c r="BD206">
        <f t="shared" si="217"/>
        <v>0</v>
      </c>
      <c r="BE206">
        <f t="shared" si="217"/>
        <v>0</v>
      </c>
      <c r="BF206">
        <f t="shared" si="217"/>
        <v>0</v>
      </c>
      <c r="BG206">
        <f t="shared" si="217"/>
        <v>0</v>
      </c>
      <c r="BH206">
        <f t="shared" si="217"/>
        <v>0</v>
      </c>
      <c r="BI206">
        <f t="shared" si="217"/>
        <v>0</v>
      </c>
      <c r="BJ206">
        <f t="shared" si="217"/>
        <v>0</v>
      </c>
      <c r="BK206">
        <f t="shared" si="217"/>
        <v>0</v>
      </c>
      <c r="BL206">
        <f t="shared" si="217"/>
        <v>0</v>
      </c>
      <c r="BM206">
        <f t="shared" ref="BM206:CR206" si="218">BM57</f>
        <v>0</v>
      </c>
      <c r="BN206">
        <f t="shared" si="218"/>
        <v>0</v>
      </c>
      <c r="BO206">
        <f t="shared" si="218"/>
        <v>0</v>
      </c>
      <c r="BP206">
        <f t="shared" si="218"/>
        <v>0</v>
      </c>
      <c r="BQ206">
        <f t="shared" si="218"/>
        <v>0</v>
      </c>
      <c r="BR206">
        <f t="shared" si="218"/>
        <v>0</v>
      </c>
      <c r="BS206">
        <f t="shared" si="218"/>
        <v>0</v>
      </c>
      <c r="BT206">
        <f t="shared" si="218"/>
        <v>0</v>
      </c>
      <c r="BU206">
        <f t="shared" si="218"/>
        <v>0</v>
      </c>
      <c r="BV206">
        <f t="shared" si="218"/>
        <v>0</v>
      </c>
      <c r="BW206">
        <f t="shared" si="218"/>
        <v>0</v>
      </c>
      <c r="BX206">
        <f t="shared" si="218"/>
        <v>0</v>
      </c>
      <c r="BY206">
        <f t="shared" si="218"/>
        <v>0</v>
      </c>
      <c r="BZ206">
        <f t="shared" si="218"/>
        <v>0</v>
      </c>
      <c r="CA206">
        <f t="shared" si="218"/>
        <v>0</v>
      </c>
      <c r="CB206">
        <f t="shared" si="218"/>
        <v>0</v>
      </c>
      <c r="CC206">
        <f t="shared" si="218"/>
        <v>0</v>
      </c>
      <c r="CD206">
        <f t="shared" si="218"/>
        <v>0</v>
      </c>
      <c r="CE206">
        <f t="shared" si="218"/>
        <v>0</v>
      </c>
      <c r="CF206">
        <f t="shared" si="218"/>
        <v>0</v>
      </c>
      <c r="CG206">
        <f t="shared" si="218"/>
        <v>0</v>
      </c>
      <c r="CH206">
        <f t="shared" si="218"/>
        <v>0</v>
      </c>
      <c r="CI206">
        <f t="shared" si="218"/>
        <v>0</v>
      </c>
      <c r="CJ206">
        <f t="shared" si="218"/>
        <v>0</v>
      </c>
      <c r="CK206">
        <f t="shared" si="218"/>
        <v>0</v>
      </c>
      <c r="CL206">
        <f t="shared" si="218"/>
        <v>0</v>
      </c>
      <c r="CM206">
        <f t="shared" si="218"/>
        <v>0</v>
      </c>
      <c r="CN206">
        <f t="shared" si="218"/>
        <v>0</v>
      </c>
      <c r="CO206">
        <f t="shared" si="218"/>
        <v>0</v>
      </c>
      <c r="CP206">
        <f t="shared" si="218"/>
        <v>0</v>
      </c>
      <c r="CQ206">
        <f t="shared" si="218"/>
        <v>0</v>
      </c>
      <c r="CR206">
        <f t="shared" si="218"/>
        <v>0</v>
      </c>
      <c r="CS206">
        <f t="shared" ref="CS206:DH206" si="219">CS57</f>
        <v>0</v>
      </c>
      <c r="CT206">
        <f t="shared" si="219"/>
        <v>0</v>
      </c>
      <c r="CU206">
        <f t="shared" si="219"/>
        <v>0</v>
      </c>
      <c r="CV206">
        <f t="shared" si="219"/>
        <v>0</v>
      </c>
      <c r="CW206">
        <f t="shared" si="219"/>
        <v>0</v>
      </c>
      <c r="CX206">
        <f t="shared" si="219"/>
        <v>0</v>
      </c>
      <c r="CY206">
        <f t="shared" si="219"/>
        <v>0</v>
      </c>
      <c r="CZ206">
        <f t="shared" si="219"/>
        <v>0</v>
      </c>
      <c r="DA206">
        <f t="shared" si="219"/>
        <v>0</v>
      </c>
      <c r="DB206">
        <f t="shared" si="219"/>
        <v>0</v>
      </c>
      <c r="DC206">
        <f t="shared" si="219"/>
        <v>0</v>
      </c>
      <c r="DD206">
        <f t="shared" si="219"/>
        <v>0</v>
      </c>
      <c r="DE206">
        <f t="shared" si="219"/>
        <v>0</v>
      </c>
      <c r="DF206">
        <f t="shared" si="219"/>
        <v>0</v>
      </c>
      <c r="DG206">
        <f t="shared" si="219"/>
        <v>0</v>
      </c>
      <c r="DH206">
        <f t="shared" si="219"/>
        <v>0</v>
      </c>
    </row>
    <row r="207" spans="1:112">
      <c r="A207">
        <f t="shared" ref="A207:AF207" si="220">A58</f>
        <v>190</v>
      </c>
      <c r="B207" t="str">
        <f t="shared" si="220"/>
        <v>Autoridad Jurisdiccional Administrativa Minera</v>
      </c>
      <c r="C207">
        <f t="shared" si="220"/>
        <v>0</v>
      </c>
      <c r="D207">
        <f t="shared" si="220"/>
        <v>0</v>
      </c>
      <c r="E207">
        <f t="shared" si="220"/>
        <v>0</v>
      </c>
      <c r="F207">
        <f t="shared" si="220"/>
        <v>6384</v>
      </c>
      <c r="G207">
        <f t="shared" si="220"/>
        <v>0</v>
      </c>
      <c r="H207">
        <f t="shared" si="220"/>
        <v>0</v>
      </c>
      <c r="I207">
        <f t="shared" si="220"/>
        <v>0</v>
      </c>
      <c r="J207">
        <f t="shared" si="220"/>
        <v>0</v>
      </c>
      <c r="K207">
        <f t="shared" si="220"/>
        <v>0</v>
      </c>
      <c r="L207">
        <f t="shared" si="220"/>
        <v>0</v>
      </c>
      <c r="M207">
        <f t="shared" si="220"/>
        <v>0</v>
      </c>
      <c r="N207">
        <f t="shared" si="220"/>
        <v>0</v>
      </c>
      <c r="O207">
        <f t="shared" si="220"/>
        <v>0</v>
      </c>
      <c r="P207">
        <f t="shared" si="220"/>
        <v>0</v>
      </c>
      <c r="Q207">
        <f t="shared" si="220"/>
        <v>0</v>
      </c>
      <c r="R207">
        <f t="shared" si="220"/>
        <v>0</v>
      </c>
      <c r="S207">
        <f t="shared" si="220"/>
        <v>0</v>
      </c>
      <c r="T207">
        <f t="shared" si="220"/>
        <v>0</v>
      </c>
      <c r="U207">
        <f t="shared" si="220"/>
        <v>0</v>
      </c>
      <c r="V207">
        <f t="shared" si="220"/>
        <v>0</v>
      </c>
      <c r="W207">
        <f t="shared" si="220"/>
        <v>0</v>
      </c>
      <c r="X207">
        <f t="shared" si="220"/>
        <v>0</v>
      </c>
      <c r="Y207">
        <f t="shared" si="220"/>
        <v>0</v>
      </c>
      <c r="Z207">
        <f t="shared" si="220"/>
        <v>0</v>
      </c>
      <c r="AA207">
        <f t="shared" si="220"/>
        <v>0</v>
      </c>
      <c r="AB207">
        <f t="shared" si="220"/>
        <v>0</v>
      </c>
      <c r="AC207">
        <f t="shared" si="220"/>
        <v>0</v>
      </c>
      <c r="AD207">
        <f t="shared" si="220"/>
        <v>0</v>
      </c>
      <c r="AE207">
        <f t="shared" si="220"/>
        <v>0</v>
      </c>
      <c r="AF207">
        <f t="shared" si="220"/>
        <v>0</v>
      </c>
      <c r="AG207">
        <f t="shared" ref="AG207:BL207" si="221">AG58</f>
        <v>0</v>
      </c>
      <c r="AH207">
        <f t="shared" si="221"/>
        <v>0</v>
      </c>
      <c r="AI207">
        <f t="shared" si="221"/>
        <v>0</v>
      </c>
      <c r="AJ207">
        <f t="shared" si="221"/>
        <v>0</v>
      </c>
      <c r="AK207">
        <f t="shared" si="221"/>
        <v>0</v>
      </c>
      <c r="AL207">
        <f t="shared" si="221"/>
        <v>0</v>
      </c>
      <c r="AM207">
        <f t="shared" si="221"/>
        <v>0</v>
      </c>
      <c r="AN207">
        <f t="shared" si="221"/>
        <v>0</v>
      </c>
      <c r="AO207">
        <f t="shared" si="221"/>
        <v>0</v>
      </c>
      <c r="AP207">
        <f t="shared" si="221"/>
        <v>0</v>
      </c>
      <c r="AQ207">
        <f t="shared" si="221"/>
        <v>0</v>
      </c>
      <c r="AR207">
        <f t="shared" si="221"/>
        <v>0</v>
      </c>
      <c r="AS207">
        <f t="shared" si="221"/>
        <v>0</v>
      </c>
      <c r="AT207">
        <f t="shared" si="221"/>
        <v>0</v>
      </c>
      <c r="AU207">
        <f t="shared" si="221"/>
        <v>0</v>
      </c>
      <c r="AV207">
        <f t="shared" si="221"/>
        <v>0</v>
      </c>
      <c r="AW207">
        <f t="shared" si="221"/>
        <v>0</v>
      </c>
      <c r="AX207">
        <f t="shared" si="221"/>
        <v>0</v>
      </c>
      <c r="AY207">
        <f t="shared" si="221"/>
        <v>0</v>
      </c>
      <c r="AZ207">
        <f t="shared" si="221"/>
        <v>0</v>
      </c>
      <c r="BA207">
        <f t="shared" si="221"/>
        <v>0</v>
      </c>
      <c r="BB207">
        <f t="shared" si="221"/>
        <v>0</v>
      </c>
      <c r="BC207">
        <f t="shared" si="221"/>
        <v>0</v>
      </c>
      <c r="BD207">
        <f t="shared" si="221"/>
        <v>0</v>
      </c>
      <c r="BE207">
        <f t="shared" si="221"/>
        <v>0</v>
      </c>
      <c r="BF207">
        <f t="shared" si="221"/>
        <v>0</v>
      </c>
      <c r="BG207">
        <f t="shared" si="221"/>
        <v>0</v>
      </c>
      <c r="BH207">
        <f t="shared" si="221"/>
        <v>0</v>
      </c>
      <c r="BI207">
        <f t="shared" si="221"/>
        <v>0</v>
      </c>
      <c r="BJ207">
        <f t="shared" si="221"/>
        <v>0</v>
      </c>
      <c r="BK207">
        <f t="shared" si="221"/>
        <v>0</v>
      </c>
      <c r="BL207">
        <f t="shared" si="221"/>
        <v>0</v>
      </c>
      <c r="BM207">
        <f t="shared" ref="BM207:CR207" si="222">BM58</f>
        <v>0</v>
      </c>
      <c r="BN207">
        <f t="shared" si="222"/>
        <v>0</v>
      </c>
      <c r="BO207">
        <f t="shared" si="222"/>
        <v>0</v>
      </c>
      <c r="BP207">
        <f t="shared" si="222"/>
        <v>0</v>
      </c>
      <c r="BQ207">
        <f t="shared" si="222"/>
        <v>0</v>
      </c>
      <c r="BR207">
        <f t="shared" si="222"/>
        <v>0</v>
      </c>
      <c r="BS207">
        <f t="shared" si="222"/>
        <v>0</v>
      </c>
      <c r="BT207">
        <f t="shared" si="222"/>
        <v>0</v>
      </c>
      <c r="BU207">
        <f t="shared" si="222"/>
        <v>0</v>
      </c>
      <c r="BV207">
        <f t="shared" si="222"/>
        <v>0</v>
      </c>
      <c r="BW207">
        <f t="shared" si="222"/>
        <v>0</v>
      </c>
      <c r="BX207">
        <f t="shared" si="222"/>
        <v>0</v>
      </c>
      <c r="BY207">
        <f t="shared" si="222"/>
        <v>0</v>
      </c>
      <c r="BZ207">
        <f t="shared" si="222"/>
        <v>0</v>
      </c>
      <c r="CA207">
        <f t="shared" si="222"/>
        <v>0</v>
      </c>
      <c r="CB207">
        <f t="shared" si="222"/>
        <v>0</v>
      </c>
      <c r="CC207">
        <f t="shared" si="222"/>
        <v>0</v>
      </c>
      <c r="CD207">
        <f t="shared" si="222"/>
        <v>0</v>
      </c>
      <c r="CE207">
        <f t="shared" si="222"/>
        <v>0</v>
      </c>
      <c r="CF207">
        <f t="shared" si="222"/>
        <v>0</v>
      </c>
      <c r="CG207">
        <f t="shared" si="222"/>
        <v>0</v>
      </c>
      <c r="CH207">
        <f t="shared" si="222"/>
        <v>0</v>
      </c>
      <c r="CI207">
        <f t="shared" si="222"/>
        <v>0</v>
      </c>
      <c r="CJ207">
        <f t="shared" si="222"/>
        <v>0</v>
      </c>
      <c r="CK207">
        <f t="shared" si="222"/>
        <v>0</v>
      </c>
      <c r="CL207">
        <f t="shared" si="222"/>
        <v>0</v>
      </c>
      <c r="CM207">
        <f t="shared" si="222"/>
        <v>0</v>
      </c>
      <c r="CN207">
        <f t="shared" si="222"/>
        <v>0</v>
      </c>
      <c r="CO207">
        <f t="shared" si="222"/>
        <v>0</v>
      </c>
      <c r="CP207">
        <f t="shared" si="222"/>
        <v>0</v>
      </c>
      <c r="CQ207">
        <f t="shared" si="222"/>
        <v>0</v>
      </c>
      <c r="CR207">
        <f t="shared" si="222"/>
        <v>0</v>
      </c>
      <c r="CS207">
        <f t="shared" ref="CS207:DH207" si="223">CS58</f>
        <v>0</v>
      </c>
      <c r="CT207">
        <f t="shared" si="223"/>
        <v>0</v>
      </c>
      <c r="CU207">
        <f t="shared" si="223"/>
        <v>0</v>
      </c>
      <c r="CV207">
        <f t="shared" si="223"/>
        <v>0</v>
      </c>
      <c r="CW207">
        <f t="shared" si="223"/>
        <v>0</v>
      </c>
      <c r="CX207">
        <f t="shared" si="223"/>
        <v>0</v>
      </c>
      <c r="CY207">
        <f t="shared" si="223"/>
        <v>0</v>
      </c>
      <c r="CZ207">
        <f t="shared" si="223"/>
        <v>0</v>
      </c>
      <c r="DA207">
        <f t="shared" si="223"/>
        <v>0</v>
      </c>
      <c r="DB207">
        <f t="shared" si="223"/>
        <v>0</v>
      </c>
      <c r="DC207">
        <f t="shared" si="223"/>
        <v>0</v>
      </c>
      <c r="DD207">
        <f t="shared" si="223"/>
        <v>0</v>
      </c>
      <c r="DE207">
        <f t="shared" si="223"/>
        <v>0</v>
      </c>
      <c r="DF207">
        <f t="shared" si="223"/>
        <v>0</v>
      </c>
      <c r="DG207">
        <f t="shared" si="223"/>
        <v>0</v>
      </c>
      <c r="DH207">
        <f t="shared" si="223"/>
        <v>0</v>
      </c>
    </row>
    <row r="208" spans="1:112">
      <c r="A208">
        <f t="shared" ref="A208:AF208" si="224">A59</f>
        <v>682</v>
      </c>
      <c r="B208" t="str">
        <f t="shared" si="224"/>
        <v>Defensoria del Pueblo</v>
      </c>
      <c r="C208">
        <f t="shared" si="224"/>
        <v>0</v>
      </c>
      <c r="D208">
        <f t="shared" si="224"/>
        <v>0</v>
      </c>
      <c r="E208">
        <f t="shared" si="224"/>
        <v>0</v>
      </c>
      <c r="F208">
        <f t="shared" si="224"/>
        <v>37808.65</v>
      </c>
      <c r="G208">
        <f t="shared" si="224"/>
        <v>0</v>
      </c>
      <c r="H208">
        <f t="shared" si="224"/>
        <v>0</v>
      </c>
      <c r="I208">
        <f t="shared" si="224"/>
        <v>0</v>
      </c>
      <c r="J208">
        <f t="shared" si="224"/>
        <v>0</v>
      </c>
      <c r="K208">
        <f t="shared" si="224"/>
        <v>0</v>
      </c>
      <c r="L208">
        <f t="shared" si="224"/>
        <v>0</v>
      </c>
      <c r="M208">
        <f t="shared" si="224"/>
        <v>0</v>
      </c>
      <c r="N208">
        <f t="shared" si="224"/>
        <v>0</v>
      </c>
      <c r="O208">
        <f t="shared" si="224"/>
        <v>0</v>
      </c>
      <c r="P208">
        <f t="shared" si="224"/>
        <v>0</v>
      </c>
      <c r="Q208">
        <f t="shared" si="224"/>
        <v>0</v>
      </c>
      <c r="R208">
        <f t="shared" si="224"/>
        <v>0</v>
      </c>
      <c r="S208">
        <f t="shared" si="224"/>
        <v>0</v>
      </c>
      <c r="T208">
        <f t="shared" si="224"/>
        <v>0</v>
      </c>
      <c r="U208">
        <f t="shared" si="224"/>
        <v>0</v>
      </c>
      <c r="V208">
        <f t="shared" si="224"/>
        <v>0</v>
      </c>
      <c r="W208">
        <f t="shared" si="224"/>
        <v>0</v>
      </c>
      <c r="X208">
        <f t="shared" si="224"/>
        <v>0</v>
      </c>
      <c r="Y208">
        <f t="shared" si="224"/>
        <v>0</v>
      </c>
      <c r="Z208">
        <f t="shared" si="224"/>
        <v>0</v>
      </c>
      <c r="AA208">
        <f t="shared" si="224"/>
        <v>0</v>
      </c>
      <c r="AB208">
        <f t="shared" si="224"/>
        <v>0</v>
      </c>
      <c r="AC208">
        <f t="shared" si="224"/>
        <v>0</v>
      </c>
      <c r="AD208">
        <f t="shared" si="224"/>
        <v>0</v>
      </c>
      <c r="AE208">
        <f t="shared" si="224"/>
        <v>0</v>
      </c>
      <c r="AF208">
        <f t="shared" si="224"/>
        <v>0</v>
      </c>
      <c r="AG208">
        <f t="shared" ref="AG208:BL208" si="225">AG59</f>
        <v>0</v>
      </c>
      <c r="AH208">
        <f t="shared" si="225"/>
        <v>0</v>
      </c>
      <c r="AI208">
        <f t="shared" si="225"/>
        <v>0</v>
      </c>
      <c r="AJ208">
        <f t="shared" si="225"/>
        <v>0</v>
      </c>
      <c r="AK208">
        <f t="shared" si="225"/>
        <v>0</v>
      </c>
      <c r="AL208">
        <f t="shared" si="225"/>
        <v>0</v>
      </c>
      <c r="AM208">
        <f t="shared" si="225"/>
        <v>0</v>
      </c>
      <c r="AN208">
        <f t="shared" si="225"/>
        <v>0</v>
      </c>
      <c r="AO208">
        <f t="shared" si="225"/>
        <v>0</v>
      </c>
      <c r="AP208">
        <f t="shared" si="225"/>
        <v>0</v>
      </c>
      <c r="AQ208">
        <f t="shared" si="225"/>
        <v>0</v>
      </c>
      <c r="AR208">
        <f t="shared" si="225"/>
        <v>0</v>
      </c>
      <c r="AS208">
        <f t="shared" si="225"/>
        <v>0</v>
      </c>
      <c r="AT208">
        <f t="shared" si="225"/>
        <v>0</v>
      </c>
      <c r="AU208">
        <f t="shared" si="225"/>
        <v>0</v>
      </c>
      <c r="AV208">
        <f t="shared" si="225"/>
        <v>0</v>
      </c>
      <c r="AW208">
        <f t="shared" si="225"/>
        <v>0</v>
      </c>
      <c r="AX208">
        <f t="shared" si="225"/>
        <v>0</v>
      </c>
      <c r="AY208">
        <f t="shared" si="225"/>
        <v>0</v>
      </c>
      <c r="AZ208">
        <f t="shared" si="225"/>
        <v>0</v>
      </c>
      <c r="BA208">
        <f t="shared" si="225"/>
        <v>0</v>
      </c>
      <c r="BB208">
        <f t="shared" si="225"/>
        <v>0</v>
      </c>
      <c r="BC208">
        <f t="shared" si="225"/>
        <v>0</v>
      </c>
      <c r="BD208">
        <f t="shared" si="225"/>
        <v>0</v>
      </c>
      <c r="BE208">
        <f t="shared" si="225"/>
        <v>0</v>
      </c>
      <c r="BF208">
        <f t="shared" si="225"/>
        <v>0</v>
      </c>
      <c r="BG208">
        <f t="shared" si="225"/>
        <v>0</v>
      </c>
      <c r="BH208">
        <f t="shared" si="225"/>
        <v>0</v>
      </c>
      <c r="BI208">
        <f t="shared" si="225"/>
        <v>0</v>
      </c>
      <c r="BJ208">
        <f t="shared" si="225"/>
        <v>0</v>
      </c>
      <c r="BK208">
        <f t="shared" si="225"/>
        <v>0</v>
      </c>
      <c r="BL208">
        <f t="shared" si="225"/>
        <v>0</v>
      </c>
      <c r="BM208">
        <f t="shared" ref="BM208:CR208" si="226">BM59</f>
        <v>0</v>
      </c>
      <c r="BN208">
        <f t="shared" si="226"/>
        <v>0</v>
      </c>
      <c r="BO208">
        <f t="shared" si="226"/>
        <v>0</v>
      </c>
      <c r="BP208">
        <f t="shared" si="226"/>
        <v>0</v>
      </c>
      <c r="BQ208">
        <f t="shared" si="226"/>
        <v>0</v>
      </c>
      <c r="BR208">
        <f t="shared" si="226"/>
        <v>0</v>
      </c>
      <c r="BS208">
        <f t="shared" si="226"/>
        <v>0</v>
      </c>
      <c r="BT208">
        <f t="shared" si="226"/>
        <v>0</v>
      </c>
      <c r="BU208">
        <f t="shared" si="226"/>
        <v>0</v>
      </c>
      <c r="BV208">
        <f t="shared" si="226"/>
        <v>0</v>
      </c>
      <c r="BW208">
        <f t="shared" si="226"/>
        <v>0</v>
      </c>
      <c r="BX208">
        <f t="shared" si="226"/>
        <v>0</v>
      </c>
      <c r="BY208">
        <f t="shared" si="226"/>
        <v>0</v>
      </c>
      <c r="BZ208">
        <f t="shared" si="226"/>
        <v>0</v>
      </c>
      <c r="CA208">
        <f t="shared" si="226"/>
        <v>0</v>
      </c>
      <c r="CB208">
        <f t="shared" si="226"/>
        <v>0</v>
      </c>
      <c r="CC208">
        <f t="shared" si="226"/>
        <v>0</v>
      </c>
      <c r="CD208">
        <f t="shared" si="226"/>
        <v>0</v>
      </c>
      <c r="CE208">
        <f t="shared" si="226"/>
        <v>0</v>
      </c>
      <c r="CF208">
        <f t="shared" si="226"/>
        <v>0</v>
      </c>
      <c r="CG208">
        <f t="shared" si="226"/>
        <v>0</v>
      </c>
      <c r="CH208">
        <f t="shared" si="226"/>
        <v>0</v>
      </c>
      <c r="CI208">
        <f t="shared" si="226"/>
        <v>0</v>
      </c>
      <c r="CJ208">
        <f t="shared" si="226"/>
        <v>0</v>
      </c>
      <c r="CK208">
        <f t="shared" si="226"/>
        <v>0</v>
      </c>
      <c r="CL208">
        <f t="shared" si="226"/>
        <v>0</v>
      </c>
      <c r="CM208">
        <f t="shared" si="226"/>
        <v>0</v>
      </c>
      <c r="CN208">
        <f t="shared" si="226"/>
        <v>0</v>
      </c>
      <c r="CO208">
        <f t="shared" si="226"/>
        <v>0</v>
      </c>
      <c r="CP208">
        <f t="shared" si="226"/>
        <v>0</v>
      </c>
      <c r="CQ208">
        <f t="shared" si="226"/>
        <v>0</v>
      </c>
      <c r="CR208">
        <f t="shared" si="226"/>
        <v>0</v>
      </c>
      <c r="CS208">
        <f t="shared" ref="CS208:DH208" si="227">CS59</f>
        <v>0</v>
      </c>
      <c r="CT208">
        <f t="shared" si="227"/>
        <v>0</v>
      </c>
      <c r="CU208">
        <f t="shared" si="227"/>
        <v>0</v>
      </c>
      <c r="CV208">
        <f t="shared" si="227"/>
        <v>0</v>
      </c>
      <c r="CW208">
        <f t="shared" si="227"/>
        <v>0</v>
      </c>
      <c r="CX208">
        <f t="shared" si="227"/>
        <v>0</v>
      </c>
      <c r="CY208">
        <f t="shared" si="227"/>
        <v>0</v>
      </c>
      <c r="CZ208">
        <f t="shared" si="227"/>
        <v>0</v>
      </c>
      <c r="DA208">
        <f t="shared" si="227"/>
        <v>0</v>
      </c>
      <c r="DB208">
        <f t="shared" si="227"/>
        <v>0</v>
      </c>
      <c r="DC208">
        <f t="shared" si="227"/>
        <v>0</v>
      </c>
      <c r="DD208">
        <f t="shared" si="227"/>
        <v>0</v>
      </c>
      <c r="DE208">
        <f t="shared" si="227"/>
        <v>0</v>
      </c>
      <c r="DF208">
        <f t="shared" si="227"/>
        <v>0</v>
      </c>
      <c r="DG208">
        <f t="shared" si="227"/>
        <v>0</v>
      </c>
      <c r="DH208">
        <f t="shared" si="227"/>
        <v>0</v>
      </c>
    </row>
    <row r="209" spans="1:112">
      <c r="A209">
        <f t="shared" ref="A209:AF209" si="228">A60</f>
        <v>590</v>
      </c>
      <c r="B209" t="str">
        <f t="shared" si="228"/>
        <v>Empresa Pública "QUIPUS"</v>
      </c>
      <c r="C209">
        <f t="shared" si="228"/>
        <v>0</v>
      </c>
      <c r="D209">
        <f t="shared" si="228"/>
        <v>165856</v>
      </c>
      <c r="E209">
        <f t="shared" si="228"/>
        <v>0</v>
      </c>
      <c r="F209">
        <f t="shared" si="228"/>
        <v>9713906.3699999992</v>
      </c>
      <c r="G209">
        <f t="shared" si="228"/>
        <v>0</v>
      </c>
      <c r="H209">
        <f t="shared" si="228"/>
        <v>0</v>
      </c>
      <c r="I209">
        <f t="shared" si="228"/>
        <v>0</v>
      </c>
      <c r="J209">
        <f t="shared" si="228"/>
        <v>0</v>
      </c>
      <c r="K209">
        <f t="shared" si="228"/>
        <v>0</v>
      </c>
      <c r="L209">
        <f t="shared" si="228"/>
        <v>0</v>
      </c>
      <c r="M209">
        <f t="shared" si="228"/>
        <v>0</v>
      </c>
      <c r="N209">
        <f t="shared" si="228"/>
        <v>0</v>
      </c>
      <c r="O209">
        <f t="shared" si="228"/>
        <v>0</v>
      </c>
      <c r="P209">
        <f t="shared" si="228"/>
        <v>0</v>
      </c>
      <c r="Q209">
        <f t="shared" si="228"/>
        <v>0</v>
      </c>
      <c r="R209">
        <f t="shared" si="228"/>
        <v>0</v>
      </c>
      <c r="S209">
        <f t="shared" si="228"/>
        <v>0</v>
      </c>
      <c r="T209">
        <f t="shared" si="228"/>
        <v>0</v>
      </c>
      <c r="U209">
        <f t="shared" si="228"/>
        <v>0</v>
      </c>
      <c r="V209">
        <f t="shared" si="228"/>
        <v>0</v>
      </c>
      <c r="W209">
        <f t="shared" si="228"/>
        <v>0</v>
      </c>
      <c r="X209">
        <f t="shared" si="228"/>
        <v>0</v>
      </c>
      <c r="Y209">
        <f t="shared" si="228"/>
        <v>0</v>
      </c>
      <c r="Z209">
        <f t="shared" si="228"/>
        <v>0</v>
      </c>
      <c r="AA209">
        <f t="shared" si="228"/>
        <v>0</v>
      </c>
      <c r="AB209">
        <f t="shared" si="228"/>
        <v>0</v>
      </c>
      <c r="AC209">
        <f t="shared" si="228"/>
        <v>0</v>
      </c>
      <c r="AD209">
        <f t="shared" si="228"/>
        <v>0</v>
      </c>
      <c r="AE209">
        <f t="shared" si="228"/>
        <v>0</v>
      </c>
      <c r="AF209">
        <f t="shared" si="228"/>
        <v>0</v>
      </c>
      <c r="AG209">
        <f t="shared" ref="AG209:BL209" si="229">AG60</f>
        <v>0</v>
      </c>
      <c r="AH209">
        <f t="shared" si="229"/>
        <v>0</v>
      </c>
      <c r="AI209">
        <f t="shared" si="229"/>
        <v>0</v>
      </c>
      <c r="AJ209">
        <f t="shared" si="229"/>
        <v>0</v>
      </c>
      <c r="AK209">
        <f t="shared" si="229"/>
        <v>0</v>
      </c>
      <c r="AL209">
        <f t="shared" si="229"/>
        <v>0</v>
      </c>
      <c r="AM209">
        <f t="shared" si="229"/>
        <v>0</v>
      </c>
      <c r="AN209">
        <f t="shared" si="229"/>
        <v>0</v>
      </c>
      <c r="AO209">
        <f t="shared" si="229"/>
        <v>0</v>
      </c>
      <c r="AP209">
        <f t="shared" si="229"/>
        <v>0</v>
      </c>
      <c r="AQ209">
        <f t="shared" si="229"/>
        <v>0</v>
      </c>
      <c r="AR209">
        <f t="shared" si="229"/>
        <v>0</v>
      </c>
      <c r="AS209">
        <f t="shared" si="229"/>
        <v>0</v>
      </c>
      <c r="AT209">
        <f t="shared" si="229"/>
        <v>0</v>
      </c>
      <c r="AU209">
        <f t="shared" si="229"/>
        <v>0</v>
      </c>
      <c r="AV209">
        <f t="shared" si="229"/>
        <v>0</v>
      </c>
      <c r="AW209">
        <f t="shared" si="229"/>
        <v>0</v>
      </c>
      <c r="AX209">
        <f t="shared" si="229"/>
        <v>0</v>
      </c>
      <c r="AY209">
        <f t="shared" si="229"/>
        <v>0</v>
      </c>
      <c r="AZ209">
        <f t="shared" si="229"/>
        <v>0</v>
      </c>
      <c r="BA209">
        <f t="shared" si="229"/>
        <v>0</v>
      </c>
      <c r="BB209">
        <f t="shared" si="229"/>
        <v>0</v>
      </c>
      <c r="BC209">
        <f t="shared" si="229"/>
        <v>0</v>
      </c>
      <c r="BD209">
        <f t="shared" si="229"/>
        <v>0</v>
      </c>
      <c r="BE209">
        <f t="shared" si="229"/>
        <v>0</v>
      </c>
      <c r="BF209">
        <f t="shared" si="229"/>
        <v>0</v>
      </c>
      <c r="BG209">
        <f t="shared" si="229"/>
        <v>0</v>
      </c>
      <c r="BH209">
        <f t="shared" si="229"/>
        <v>0</v>
      </c>
      <c r="BI209">
        <f t="shared" si="229"/>
        <v>0</v>
      </c>
      <c r="BJ209">
        <f t="shared" si="229"/>
        <v>0</v>
      </c>
      <c r="BK209">
        <f t="shared" si="229"/>
        <v>0</v>
      </c>
      <c r="BL209">
        <f t="shared" si="229"/>
        <v>0</v>
      </c>
      <c r="BM209">
        <f t="shared" ref="BM209:CR209" si="230">BM60</f>
        <v>0</v>
      </c>
      <c r="BN209">
        <f t="shared" si="230"/>
        <v>0</v>
      </c>
      <c r="BO209">
        <f t="shared" si="230"/>
        <v>0</v>
      </c>
      <c r="BP209">
        <f t="shared" si="230"/>
        <v>0</v>
      </c>
      <c r="BQ209">
        <f t="shared" si="230"/>
        <v>0</v>
      </c>
      <c r="BR209">
        <f t="shared" si="230"/>
        <v>0</v>
      </c>
      <c r="BS209">
        <f t="shared" si="230"/>
        <v>0</v>
      </c>
      <c r="BT209">
        <f t="shared" si="230"/>
        <v>0</v>
      </c>
      <c r="BU209">
        <f t="shared" si="230"/>
        <v>0</v>
      </c>
      <c r="BV209">
        <f t="shared" si="230"/>
        <v>0</v>
      </c>
      <c r="BW209">
        <f t="shared" si="230"/>
        <v>0</v>
      </c>
      <c r="BX209">
        <f t="shared" si="230"/>
        <v>0</v>
      </c>
      <c r="BY209">
        <f t="shared" si="230"/>
        <v>0</v>
      </c>
      <c r="BZ209">
        <f t="shared" si="230"/>
        <v>0</v>
      </c>
      <c r="CA209">
        <f t="shared" si="230"/>
        <v>0</v>
      </c>
      <c r="CB209">
        <f t="shared" si="230"/>
        <v>0</v>
      </c>
      <c r="CC209">
        <f t="shared" si="230"/>
        <v>0</v>
      </c>
      <c r="CD209">
        <f t="shared" si="230"/>
        <v>0</v>
      </c>
      <c r="CE209">
        <f t="shared" si="230"/>
        <v>0</v>
      </c>
      <c r="CF209">
        <f t="shared" si="230"/>
        <v>0</v>
      </c>
      <c r="CG209">
        <f t="shared" si="230"/>
        <v>0</v>
      </c>
      <c r="CH209">
        <f t="shared" si="230"/>
        <v>0</v>
      </c>
      <c r="CI209">
        <f t="shared" si="230"/>
        <v>0</v>
      </c>
      <c r="CJ209">
        <f t="shared" si="230"/>
        <v>0</v>
      </c>
      <c r="CK209">
        <f t="shared" si="230"/>
        <v>0</v>
      </c>
      <c r="CL209">
        <f t="shared" si="230"/>
        <v>0</v>
      </c>
      <c r="CM209">
        <f t="shared" si="230"/>
        <v>0</v>
      </c>
      <c r="CN209">
        <f t="shared" si="230"/>
        <v>0</v>
      </c>
      <c r="CO209">
        <f t="shared" si="230"/>
        <v>0</v>
      </c>
      <c r="CP209">
        <f t="shared" si="230"/>
        <v>0</v>
      </c>
      <c r="CQ209">
        <f t="shared" si="230"/>
        <v>0</v>
      </c>
      <c r="CR209">
        <f t="shared" si="230"/>
        <v>0</v>
      </c>
      <c r="CS209">
        <f t="shared" ref="CS209:DH209" si="231">CS60</f>
        <v>0</v>
      </c>
      <c r="CT209">
        <f t="shared" si="231"/>
        <v>0</v>
      </c>
      <c r="CU209">
        <f t="shared" si="231"/>
        <v>0</v>
      </c>
      <c r="CV209">
        <f t="shared" si="231"/>
        <v>0</v>
      </c>
      <c r="CW209">
        <f t="shared" si="231"/>
        <v>0</v>
      </c>
      <c r="CX209">
        <f t="shared" si="231"/>
        <v>0</v>
      </c>
      <c r="CY209">
        <f t="shared" si="231"/>
        <v>0</v>
      </c>
      <c r="CZ209">
        <f t="shared" si="231"/>
        <v>0</v>
      </c>
      <c r="DA209">
        <f t="shared" si="231"/>
        <v>0</v>
      </c>
      <c r="DB209">
        <f t="shared" si="231"/>
        <v>0</v>
      </c>
      <c r="DC209">
        <f t="shared" si="231"/>
        <v>0</v>
      </c>
      <c r="DD209">
        <f t="shared" si="231"/>
        <v>0</v>
      </c>
      <c r="DE209">
        <f t="shared" si="231"/>
        <v>0</v>
      </c>
      <c r="DF209">
        <f t="shared" si="231"/>
        <v>0</v>
      </c>
      <c r="DG209">
        <f t="shared" si="231"/>
        <v>0</v>
      </c>
      <c r="DH209">
        <f t="shared" si="231"/>
        <v>0</v>
      </c>
    </row>
    <row r="210" spans="1:112">
      <c r="A210">
        <f t="shared" ref="A210:AF210" si="232">A61</f>
        <v>903</v>
      </c>
      <c r="B210" t="str">
        <f t="shared" si="232"/>
        <v>Gobierno Autónomo Departamental de Cochabamba</v>
      </c>
      <c r="C210">
        <f t="shared" si="232"/>
        <v>0</v>
      </c>
      <c r="D210">
        <f t="shared" si="232"/>
        <v>364975.35999999999</v>
      </c>
      <c r="E210">
        <f t="shared" si="232"/>
        <v>0</v>
      </c>
      <c r="F210">
        <f t="shared" si="232"/>
        <v>0</v>
      </c>
      <c r="G210">
        <f t="shared" si="232"/>
        <v>0</v>
      </c>
      <c r="H210">
        <f t="shared" si="232"/>
        <v>0</v>
      </c>
      <c r="I210">
        <f t="shared" si="232"/>
        <v>0</v>
      </c>
      <c r="J210">
        <f t="shared" si="232"/>
        <v>0</v>
      </c>
      <c r="K210">
        <f t="shared" si="232"/>
        <v>0</v>
      </c>
      <c r="L210">
        <f t="shared" si="232"/>
        <v>0</v>
      </c>
      <c r="M210">
        <f t="shared" si="232"/>
        <v>0</v>
      </c>
      <c r="N210">
        <f t="shared" si="232"/>
        <v>0</v>
      </c>
      <c r="O210">
        <f t="shared" si="232"/>
        <v>0</v>
      </c>
      <c r="P210">
        <f t="shared" si="232"/>
        <v>0</v>
      </c>
      <c r="Q210">
        <f t="shared" si="232"/>
        <v>0</v>
      </c>
      <c r="R210">
        <f t="shared" si="232"/>
        <v>0</v>
      </c>
      <c r="S210">
        <f t="shared" si="232"/>
        <v>0</v>
      </c>
      <c r="T210">
        <f t="shared" si="232"/>
        <v>0</v>
      </c>
      <c r="U210">
        <f t="shared" si="232"/>
        <v>0</v>
      </c>
      <c r="V210">
        <f t="shared" si="232"/>
        <v>0</v>
      </c>
      <c r="W210">
        <f t="shared" si="232"/>
        <v>0</v>
      </c>
      <c r="X210">
        <f t="shared" si="232"/>
        <v>0</v>
      </c>
      <c r="Y210">
        <f t="shared" si="232"/>
        <v>0</v>
      </c>
      <c r="Z210">
        <f t="shared" si="232"/>
        <v>0</v>
      </c>
      <c r="AA210">
        <f t="shared" si="232"/>
        <v>0</v>
      </c>
      <c r="AB210">
        <f t="shared" si="232"/>
        <v>0</v>
      </c>
      <c r="AC210">
        <f t="shared" si="232"/>
        <v>0</v>
      </c>
      <c r="AD210">
        <f t="shared" si="232"/>
        <v>0</v>
      </c>
      <c r="AE210">
        <f t="shared" si="232"/>
        <v>0</v>
      </c>
      <c r="AF210">
        <f t="shared" si="232"/>
        <v>0</v>
      </c>
      <c r="AG210">
        <f t="shared" ref="AG210:BL210" si="233">AG61</f>
        <v>0</v>
      </c>
      <c r="AH210">
        <f t="shared" si="233"/>
        <v>0</v>
      </c>
      <c r="AI210">
        <f t="shared" si="233"/>
        <v>0</v>
      </c>
      <c r="AJ210">
        <f t="shared" si="233"/>
        <v>0</v>
      </c>
      <c r="AK210">
        <f t="shared" si="233"/>
        <v>0</v>
      </c>
      <c r="AL210">
        <f t="shared" si="233"/>
        <v>0</v>
      </c>
      <c r="AM210">
        <f t="shared" si="233"/>
        <v>0</v>
      </c>
      <c r="AN210">
        <f t="shared" si="233"/>
        <v>0</v>
      </c>
      <c r="AO210">
        <f t="shared" si="233"/>
        <v>0</v>
      </c>
      <c r="AP210">
        <f t="shared" si="233"/>
        <v>0</v>
      </c>
      <c r="AQ210">
        <f t="shared" si="233"/>
        <v>0</v>
      </c>
      <c r="AR210">
        <f t="shared" si="233"/>
        <v>0</v>
      </c>
      <c r="AS210">
        <f t="shared" si="233"/>
        <v>0</v>
      </c>
      <c r="AT210">
        <f t="shared" si="233"/>
        <v>0</v>
      </c>
      <c r="AU210">
        <f t="shared" si="233"/>
        <v>0</v>
      </c>
      <c r="AV210">
        <f t="shared" si="233"/>
        <v>0</v>
      </c>
      <c r="AW210">
        <f t="shared" si="233"/>
        <v>0</v>
      </c>
      <c r="AX210">
        <f t="shared" si="233"/>
        <v>0</v>
      </c>
      <c r="AY210">
        <f t="shared" si="233"/>
        <v>0</v>
      </c>
      <c r="AZ210">
        <f t="shared" si="233"/>
        <v>0</v>
      </c>
      <c r="BA210">
        <f t="shared" si="233"/>
        <v>0</v>
      </c>
      <c r="BB210">
        <f t="shared" si="233"/>
        <v>0</v>
      </c>
      <c r="BC210">
        <f t="shared" si="233"/>
        <v>0</v>
      </c>
      <c r="BD210">
        <f t="shared" si="233"/>
        <v>0</v>
      </c>
      <c r="BE210">
        <f t="shared" si="233"/>
        <v>0</v>
      </c>
      <c r="BF210">
        <f t="shared" si="233"/>
        <v>0</v>
      </c>
      <c r="BG210">
        <f t="shared" si="233"/>
        <v>0</v>
      </c>
      <c r="BH210">
        <f t="shared" si="233"/>
        <v>0</v>
      </c>
      <c r="BI210">
        <f t="shared" si="233"/>
        <v>0</v>
      </c>
      <c r="BJ210">
        <f t="shared" si="233"/>
        <v>0</v>
      </c>
      <c r="BK210">
        <f t="shared" si="233"/>
        <v>0</v>
      </c>
      <c r="BL210">
        <f t="shared" si="233"/>
        <v>0</v>
      </c>
      <c r="BM210">
        <f t="shared" ref="BM210:CR210" si="234">BM61</f>
        <v>0</v>
      </c>
      <c r="BN210">
        <f t="shared" si="234"/>
        <v>0</v>
      </c>
      <c r="BO210">
        <f t="shared" si="234"/>
        <v>0</v>
      </c>
      <c r="BP210">
        <f t="shared" si="234"/>
        <v>0</v>
      </c>
      <c r="BQ210">
        <f t="shared" si="234"/>
        <v>0</v>
      </c>
      <c r="BR210">
        <f t="shared" si="234"/>
        <v>0</v>
      </c>
      <c r="BS210">
        <f t="shared" si="234"/>
        <v>0</v>
      </c>
      <c r="BT210">
        <f t="shared" si="234"/>
        <v>0</v>
      </c>
      <c r="BU210">
        <f t="shared" si="234"/>
        <v>0</v>
      </c>
      <c r="BV210">
        <f t="shared" si="234"/>
        <v>0</v>
      </c>
      <c r="BW210">
        <f t="shared" si="234"/>
        <v>0</v>
      </c>
      <c r="BX210">
        <f t="shared" si="234"/>
        <v>0</v>
      </c>
      <c r="BY210">
        <f t="shared" si="234"/>
        <v>0</v>
      </c>
      <c r="BZ210">
        <f t="shared" si="234"/>
        <v>0</v>
      </c>
      <c r="CA210">
        <f t="shared" si="234"/>
        <v>0</v>
      </c>
      <c r="CB210">
        <f t="shared" si="234"/>
        <v>0</v>
      </c>
      <c r="CC210">
        <f t="shared" si="234"/>
        <v>0</v>
      </c>
      <c r="CD210">
        <f t="shared" si="234"/>
        <v>0</v>
      </c>
      <c r="CE210">
        <f t="shared" si="234"/>
        <v>0</v>
      </c>
      <c r="CF210">
        <f t="shared" si="234"/>
        <v>0</v>
      </c>
      <c r="CG210">
        <f t="shared" si="234"/>
        <v>0</v>
      </c>
      <c r="CH210">
        <f t="shared" si="234"/>
        <v>0</v>
      </c>
      <c r="CI210">
        <f t="shared" si="234"/>
        <v>0</v>
      </c>
      <c r="CJ210">
        <f t="shared" si="234"/>
        <v>0</v>
      </c>
      <c r="CK210">
        <f t="shared" si="234"/>
        <v>0</v>
      </c>
      <c r="CL210">
        <f t="shared" si="234"/>
        <v>0</v>
      </c>
      <c r="CM210">
        <f t="shared" si="234"/>
        <v>0</v>
      </c>
      <c r="CN210">
        <f t="shared" si="234"/>
        <v>0</v>
      </c>
      <c r="CO210">
        <f t="shared" si="234"/>
        <v>0</v>
      </c>
      <c r="CP210">
        <f t="shared" si="234"/>
        <v>0</v>
      </c>
      <c r="CQ210">
        <f t="shared" si="234"/>
        <v>0</v>
      </c>
      <c r="CR210">
        <f t="shared" si="234"/>
        <v>0</v>
      </c>
      <c r="CS210">
        <f t="shared" ref="CS210:DH210" si="235">CS61</f>
        <v>0</v>
      </c>
      <c r="CT210">
        <f t="shared" si="235"/>
        <v>0</v>
      </c>
      <c r="CU210">
        <f t="shared" si="235"/>
        <v>0</v>
      </c>
      <c r="CV210">
        <f t="shared" si="235"/>
        <v>0</v>
      </c>
      <c r="CW210">
        <f t="shared" si="235"/>
        <v>0</v>
      </c>
      <c r="CX210">
        <f t="shared" si="235"/>
        <v>0</v>
      </c>
      <c r="CY210">
        <f t="shared" si="235"/>
        <v>0</v>
      </c>
      <c r="CZ210">
        <f t="shared" si="235"/>
        <v>0</v>
      </c>
      <c r="DA210">
        <f t="shared" si="235"/>
        <v>0</v>
      </c>
      <c r="DB210">
        <f t="shared" si="235"/>
        <v>0</v>
      </c>
      <c r="DC210">
        <f t="shared" si="235"/>
        <v>0</v>
      </c>
      <c r="DD210">
        <f t="shared" si="235"/>
        <v>0</v>
      </c>
      <c r="DE210">
        <f t="shared" si="235"/>
        <v>0</v>
      </c>
      <c r="DF210">
        <f t="shared" si="235"/>
        <v>0</v>
      </c>
      <c r="DG210">
        <f t="shared" si="235"/>
        <v>0</v>
      </c>
      <c r="DH210">
        <f t="shared" si="235"/>
        <v>0</v>
      </c>
    </row>
    <row r="211" spans="1:112">
      <c r="A211">
        <f t="shared" ref="A211:AF211" si="236">A62</f>
        <v>140</v>
      </c>
      <c r="B211" t="str">
        <f t="shared" si="236"/>
        <v>Universidad Pública de El Alto</v>
      </c>
      <c r="C211">
        <f t="shared" si="236"/>
        <v>0</v>
      </c>
      <c r="D211">
        <f t="shared" si="236"/>
        <v>295914.15000000002</v>
      </c>
      <c r="E211">
        <f t="shared" si="236"/>
        <v>0</v>
      </c>
      <c r="F211">
        <f t="shared" si="236"/>
        <v>0</v>
      </c>
      <c r="G211">
        <f t="shared" si="236"/>
        <v>0</v>
      </c>
      <c r="H211">
        <f t="shared" si="236"/>
        <v>0</v>
      </c>
      <c r="I211">
        <f t="shared" si="236"/>
        <v>0</v>
      </c>
      <c r="J211">
        <f t="shared" si="236"/>
        <v>0</v>
      </c>
      <c r="K211">
        <f t="shared" si="236"/>
        <v>0</v>
      </c>
      <c r="L211">
        <f t="shared" si="236"/>
        <v>0</v>
      </c>
      <c r="M211">
        <f t="shared" si="236"/>
        <v>0</v>
      </c>
      <c r="N211">
        <f t="shared" si="236"/>
        <v>0</v>
      </c>
      <c r="O211">
        <f t="shared" si="236"/>
        <v>0</v>
      </c>
      <c r="P211">
        <f t="shared" si="236"/>
        <v>0</v>
      </c>
      <c r="Q211">
        <f t="shared" si="236"/>
        <v>0</v>
      </c>
      <c r="R211">
        <f t="shared" si="236"/>
        <v>0</v>
      </c>
      <c r="S211">
        <f t="shared" si="236"/>
        <v>0</v>
      </c>
      <c r="T211">
        <f t="shared" si="236"/>
        <v>0</v>
      </c>
      <c r="U211">
        <f t="shared" si="236"/>
        <v>0</v>
      </c>
      <c r="V211">
        <f t="shared" si="236"/>
        <v>0</v>
      </c>
      <c r="W211">
        <f t="shared" si="236"/>
        <v>0</v>
      </c>
      <c r="X211">
        <f t="shared" si="236"/>
        <v>0</v>
      </c>
      <c r="Y211">
        <f t="shared" si="236"/>
        <v>0</v>
      </c>
      <c r="Z211">
        <f t="shared" si="236"/>
        <v>0</v>
      </c>
      <c r="AA211">
        <f t="shared" si="236"/>
        <v>0</v>
      </c>
      <c r="AB211">
        <f t="shared" si="236"/>
        <v>0</v>
      </c>
      <c r="AC211">
        <f t="shared" si="236"/>
        <v>0</v>
      </c>
      <c r="AD211">
        <f t="shared" si="236"/>
        <v>0</v>
      </c>
      <c r="AE211">
        <f t="shared" si="236"/>
        <v>0</v>
      </c>
      <c r="AF211">
        <f t="shared" si="236"/>
        <v>0</v>
      </c>
      <c r="AG211">
        <f t="shared" ref="AG211:BL211" si="237">AG62</f>
        <v>0</v>
      </c>
      <c r="AH211">
        <f t="shared" si="237"/>
        <v>0</v>
      </c>
      <c r="AI211">
        <f t="shared" si="237"/>
        <v>0</v>
      </c>
      <c r="AJ211">
        <f t="shared" si="237"/>
        <v>0</v>
      </c>
      <c r="AK211">
        <f t="shared" si="237"/>
        <v>0</v>
      </c>
      <c r="AL211">
        <f t="shared" si="237"/>
        <v>0</v>
      </c>
      <c r="AM211">
        <f t="shared" si="237"/>
        <v>0</v>
      </c>
      <c r="AN211">
        <f t="shared" si="237"/>
        <v>0</v>
      </c>
      <c r="AO211">
        <f t="shared" si="237"/>
        <v>0</v>
      </c>
      <c r="AP211">
        <f t="shared" si="237"/>
        <v>0</v>
      </c>
      <c r="AQ211">
        <f t="shared" si="237"/>
        <v>0</v>
      </c>
      <c r="AR211">
        <f t="shared" si="237"/>
        <v>0</v>
      </c>
      <c r="AS211">
        <f t="shared" si="237"/>
        <v>0</v>
      </c>
      <c r="AT211">
        <f t="shared" si="237"/>
        <v>0</v>
      </c>
      <c r="AU211">
        <f t="shared" si="237"/>
        <v>0</v>
      </c>
      <c r="AV211">
        <f t="shared" si="237"/>
        <v>0</v>
      </c>
      <c r="AW211">
        <f t="shared" si="237"/>
        <v>0</v>
      </c>
      <c r="AX211">
        <f t="shared" si="237"/>
        <v>0</v>
      </c>
      <c r="AY211">
        <f t="shared" si="237"/>
        <v>0</v>
      </c>
      <c r="AZ211">
        <f t="shared" si="237"/>
        <v>0</v>
      </c>
      <c r="BA211">
        <f t="shared" si="237"/>
        <v>0</v>
      </c>
      <c r="BB211">
        <f t="shared" si="237"/>
        <v>0</v>
      </c>
      <c r="BC211">
        <f t="shared" si="237"/>
        <v>0</v>
      </c>
      <c r="BD211">
        <f t="shared" si="237"/>
        <v>0</v>
      </c>
      <c r="BE211">
        <f t="shared" si="237"/>
        <v>0</v>
      </c>
      <c r="BF211">
        <f t="shared" si="237"/>
        <v>0</v>
      </c>
      <c r="BG211">
        <f t="shared" si="237"/>
        <v>0</v>
      </c>
      <c r="BH211">
        <f t="shared" si="237"/>
        <v>0</v>
      </c>
      <c r="BI211">
        <f t="shared" si="237"/>
        <v>0</v>
      </c>
      <c r="BJ211">
        <f t="shared" si="237"/>
        <v>0</v>
      </c>
      <c r="BK211">
        <f t="shared" si="237"/>
        <v>0</v>
      </c>
      <c r="BL211">
        <f t="shared" si="237"/>
        <v>0</v>
      </c>
      <c r="BM211">
        <f t="shared" ref="BM211:CR211" si="238">BM62</f>
        <v>0</v>
      </c>
      <c r="BN211">
        <f t="shared" si="238"/>
        <v>0</v>
      </c>
      <c r="BO211">
        <f t="shared" si="238"/>
        <v>0</v>
      </c>
      <c r="BP211">
        <f t="shared" si="238"/>
        <v>0</v>
      </c>
      <c r="BQ211">
        <f t="shared" si="238"/>
        <v>0</v>
      </c>
      <c r="BR211">
        <f t="shared" si="238"/>
        <v>0</v>
      </c>
      <c r="BS211">
        <f t="shared" si="238"/>
        <v>0</v>
      </c>
      <c r="BT211">
        <f t="shared" si="238"/>
        <v>0</v>
      </c>
      <c r="BU211">
        <f t="shared" si="238"/>
        <v>0</v>
      </c>
      <c r="BV211">
        <f t="shared" si="238"/>
        <v>0</v>
      </c>
      <c r="BW211">
        <f t="shared" si="238"/>
        <v>0</v>
      </c>
      <c r="BX211">
        <f t="shared" si="238"/>
        <v>0</v>
      </c>
      <c r="BY211">
        <f t="shared" si="238"/>
        <v>0</v>
      </c>
      <c r="BZ211">
        <f t="shared" si="238"/>
        <v>0</v>
      </c>
      <c r="CA211">
        <f t="shared" si="238"/>
        <v>0</v>
      </c>
      <c r="CB211">
        <f t="shared" si="238"/>
        <v>0</v>
      </c>
      <c r="CC211">
        <f t="shared" si="238"/>
        <v>0</v>
      </c>
      <c r="CD211">
        <f t="shared" si="238"/>
        <v>0</v>
      </c>
      <c r="CE211">
        <f t="shared" si="238"/>
        <v>0</v>
      </c>
      <c r="CF211">
        <f t="shared" si="238"/>
        <v>0</v>
      </c>
      <c r="CG211">
        <f t="shared" si="238"/>
        <v>0</v>
      </c>
      <c r="CH211">
        <f t="shared" si="238"/>
        <v>0</v>
      </c>
      <c r="CI211">
        <f t="shared" si="238"/>
        <v>0</v>
      </c>
      <c r="CJ211">
        <f t="shared" si="238"/>
        <v>0</v>
      </c>
      <c r="CK211">
        <f t="shared" si="238"/>
        <v>0</v>
      </c>
      <c r="CL211">
        <f t="shared" si="238"/>
        <v>0</v>
      </c>
      <c r="CM211">
        <f t="shared" si="238"/>
        <v>0</v>
      </c>
      <c r="CN211">
        <f t="shared" si="238"/>
        <v>0</v>
      </c>
      <c r="CO211">
        <f t="shared" si="238"/>
        <v>0</v>
      </c>
      <c r="CP211">
        <f t="shared" si="238"/>
        <v>0</v>
      </c>
      <c r="CQ211">
        <f t="shared" si="238"/>
        <v>0</v>
      </c>
      <c r="CR211">
        <f t="shared" si="238"/>
        <v>0</v>
      </c>
      <c r="CS211">
        <f t="shared" ref="CS211:DH211" si="239">CS62</f>
        <v>0</v>
      </c>
      <c r="CT211">
        <f t="shared" si="239"/>
        <v>0</v>
      </c>
      <c r="CU211">
        <f t="shared" si="239"/>
        <v>0</v>
      </c>
      <c r="CV211">
        <f t="shared" si="239"/>
        <v>0</v>
      </c>
      <c r="CW211">
        <f t="shared" si="239"/>
        <v>0</v>
      </c>
      <c r="CX211">
        <f t="shared" si="239"/>
        <v>0</v>
      </c>
      <c r="CY211">
        <f t="shared" si="239"/>
        <v>0</v>
      </c>
      <c r="CZ211">
        <f t="shared" si="239"/>
        <v>0</v>
      </c>
      <c r="DA211">
        <f t="shared" si="239"/>
        <v>0</v>
      </c>
      <c r="DB211">
        <f t="shared" si="239"/>
        <v>0</v>
      </c>
      <c r="DC211">
        <f t="shared" si="239"/>
        <v>0</v>
      </c>
      <c r="DD211">
        <f t="shared" si="239"/>
        <v>0</v>
      </c>
      <c r="DE211">
        <f t="shared" si="239"/>
        <v>0</v>
      </c>
      <c r="DF211">
        <f t="shared" si="239"/>
        <v>0</v>
      </c>
      <c r="DG211">
        <f t="shared" si="239"/>
        <v>0</v>
      </c>
      <c r="DH211">
        <f t="shared" si="239"/>
        <v>0</v>
      </c>
    </row>
    <row r="212" spans="1:112">
      <c r="A212">
        <f t="shared" ref="A212:AF212" si="240">A63</f>
        <v>585</v>
      </c>
      <c r="B212" t="str">
        <f t="shared" si="240"/>
        <v>Agencia Boliviana Espacial</v>
      </c>
      <c r="C212">
        <f t="shared" si="240"/>
        <v>0</v>
      </c>
      <c r="D212">
        <f t="shared" si="240"/>
        <v>70147.3</v>
      </c>
      <c r="E212">
        <f t="shared" si="240"/>
        <v>0</v>
      </c>
      <c r="F212">
        <f t="shared" si="240"/>
        <v>12896.8</v>
      </c>
      <c r="G212">
        <f t="shared" si="240"/>
        <v>0</v>
      </c>
      <c r="H212">
        <f t="shared" si="240"/>
        <v>0</v>
      </c>
      <c r="I212">
        <f t="shared" si="240"/>
        <v>0</v>
      </c>
      <c r="J212">
        <f t="shared" si="240"/>
        <v>0</v>
      </c>
      <c r="K212">
        <f t="shared" si="240"/>
        <v>0</v>
      </c>
      <c r="L212">
        <f t="shared" si="240"/>
        <v>0</v>
      </c>
      <c r="M212">
        <f t="shared" si="240"/>
        <v>0</v>
      </c>
      <c r="N212">
        <f t="shared" si="240"/>
        <v>0</v>
      </c>
      <c r="O212">
        <f t="shared" si="240"/>
        <v>0</v>
      </c>
      <c r="P212">
        <f t="shared" si="240"/>
        <v>0</v>
      </c>
      <c r="Q212">
        <f t="shared" si="240"/>
        <v>0</v>
      </c>
      <c r="R212">
        <f t="shared" si="240"/>
        <v>0</v>
      </c>
      <c r="S212">
        <f t="shared" si="240"/>
        <v>0</v>
      </c>
      <c r="T212">
        <f t="shared" si="240"/>
        <v>0</v>
      </c>
      <c r="U212">
        <f t="shared" si="240"/>
        <v>0</v>
      </c>
      <c r="V212">
        <f t="shared" si="240"/>
        <v>0</v>
      </c>
      <c r="W212">
        <f t="shared" si="240"/>
        <v>0</v>
      </c>
      <c r="X212">
        <f t="shared" si="240"/>
        <v>0</v>
      </c>
      <c r="Y212">
        <f t="shared" si="240"/>
        <v>0</v>
      </c>
      <c r="Z212">
        <f t="shared" si="240"/>
        <v>0</v>
      </c>
      <c r="AA212">
        <f t="shared" si="240"/>
        <v>0</v>
      </c>
      <c r="AB212">
        <f t="shared" si="240"/>
        <v>0</v>
      </c>
      <c r="AC212">
        <f t="shared" si="240"/>
        <v>0</v>
      </c>
      <c r="AD212">
        <f t="shared" si="240"/>
        <v>0</v>
      </c>
      <c r="AE212">
        <f t="shared" si="240"/>
        <v>0</v>
      </c>
      <c r="AF212">
        <f t="shared" si="240"/>
        <v>0</v>
      </c>
      <c r="AG212">
        <f t="shared" ref="AG212:BL212" si="241">AG63</f>
        <v>0</v>
      </c>
      <c r="AH212">
        <f t="shared" si="241"/>
        <v>0</v>
      </c>
      <c r="AI212">
        <f t="shared" si="241"/>
        <v>0</v>
      </c>
      <c r="AJ212">
        <f t="shared" si="241"/>
        <v>0</v>
      </c>
      <c r="AK212">
        <f t="shared" si="241"/>
        <v>0</v>
      </c>
      <c r="AL212">
        <f t="shared" si="241"/>
        <v>0</v>
      </c>
      <c r="AM212">
        <f t="shared" si="241"/>
        <v>0</v>
      </c>
      <c r="AN212">
        <f t="shared" si="241"/>
        <v>0</v>
      </c>
      <c r="AO212">
        <f t="shared" si="241"/>
        <v>0</v>
      </c>
      <c r="AP212">
        <f t="shared" si="241"/>
        <v>0</v>
      </c>
      <c r="AQ212">
        <f t="shared" si="241"/>
        <v>0</v>
      </c>
      <c r="AR212">
        <f t="shared" si="241"/>
        <v>0</v>
      </c>
      <c r="AS212">
        <f t="shared" si="241"/>
        <v>0</v>
      </c>
      <c r="AT212">
        <f t="shared" si="241"/>
        <v>0</v>
      </c>
      <c r="AU212">
        <f t="shared" si="241"/>
        <v>0</v>
      </c>
      <c r="AV212">
        <f t="shared" si="241"/>
        <v>0</v>
      </c>
      <c r="AW212">
        <f t="shared" si="241"/>
        <v>0</v>
      </c>
      <c r="AX212">
        <f t="shared" si="241"/>
        <v>0</v>
      </c>
      <c r="AY212">
        <f t="shared" si="241"/>
        <v>0</v>
      </c>
      <c r="AZ212">
        <f t="shared" si="241"/>
        <v>0</v>
      </c>
      <c r="BA212">
        <f t="shared" si="241"/>
        <v>0</v>
      </c>
      <c r="BB212">
        <f t="shared" si="241"/>
        <v>0</v>
      </c>
      <c r="BC212">
        <f t="shared" si="241"/>
        <v>0</v>
      </c>
      <c r="BD212">
        <f t="shared" si="241"/>
        <v>0</v>
      </c>
      <c r="BE212">
        <f t="shared" si="241"/>
        <v>0</v>
      </c>
      <c r="BF212">
        <f t="shared" si="241"/>
        <v>0</v>
      </c>
      <c r="BG212">
        <f t="shared" si="241"/>
        <v>0</v>
      </c>
      <c r="BH212">
        <f t="shared" si="241"/>
        <v>0</v>
      </c>
      <c r="BI212">
        <f t="shared" si="241"/>
        <v>0</v>
      </c>
      <c r="BJ212">
        <f t="shared" si="241"/>
        <v>0</v>
      </c>
      <c r="BK212">
        <f t="shared" si="241"/>
        <v>0</v>
      </c>
      <c r="BL212">
        <f t="shared" si="241"/>
        <v>0</v>
      </c>
      <c r="BM212">
        <f t="shared" ref="BM212:CR212" si="242">BM63</f>
        <v>0</v>
      </c>
      <c r="BN212">
        <f t="shared" si="242"/>
        <v>0</v>
      </c>
      <c r="BO212">
        <f t="shared" si="242"/>
        <v>0</v>
      </c>
      <c r="BP212">
        <f t="shared" si="242"/>
        <v>0</v>
      </c>
      <c r="BQ212">
        <f t="shared" si="242"/>
        <v>0</v>
      </c>
      <c r="BR212">
        <f t="shared" si="242"/>
        <v>0</v>
      </c>
      <c r="BS212">
        <f t="shared" si="242"/>
        <v>0</v>
      </c>
      <c r="BT212">
        <f t="shared" si="242"/>
        <v>0</v>
      </c>
      <c r="BU212">
        <f t="shared" si="242"/>
        <v>0</v>
      </c>
      <c r="BV212">
        <f t="shared" si="242"/>
        <v>0</v>
      </c>
      <c r="BW212">
        <f t="shared" si="242"/>
        <v>0</v>
      </c>
      <c r="BX212">
        <f t="shared" si="242"/>
        <v>0</v>
      </c>
      <c r="BY212">
        <f t="shared" si="242"/>
        <v>0</v>
      </c>
      <c r="BZ212">
        <f t="shared" si="242"/>
        <v>0</v>
      </c>
      <c r="CA212">
        <f t="shared" si="242"/>
        <v>0</v>
      </c>
      <c r="CB212">
        <f t="shared" si="242"/>
        <v>0</v>
      </c>
      <c r="CC212">
        <f t="shared" si="242"/>
        <v>0</v>
      </c>
      <c r="CD212">
        <f t="shared" si="242"/>
        <v>0</v>
      </c>
      <c r="CE212">
        <f t="shared" si="242"/>
        <v>0</v>
      </c>
      <c r="CF212">
        <f t="shared" si="242"/>
        <v>0</v>
      </c>
      <c r="CG212">
        <f t="shared" si="242"/>
        <v>0</v>
      </c>
      <c r="CH212">
        <f t="shared" si="242"/>
        <v>0</v>
      </c>
      <c r="CI212">
        <f t="shared" si="242"/>
        <v>0</v>
      </c>
      <c r="CJ212">
        <f t="shared" si="242"/>
        <v>0</v>
      </c>
      <c r="CK212">
        <f t="shared" si="242"/>
        <v>0</v>
      </c>
      <c r="CL212">
        <f t="shared" si="242"/>
        <v>0</v>
      </c>
      <c r="CM212">
        <f t="shared" si="242"/>
        <v>0</v>
      </c>
      <c r="CN212">
        <f t="shared" si="242"/>
        <v>0</v>
      </c>
      <c r="CO212">
        <f t="shared" si="242"/>
        <v>0</v>
      </c>
      <c r="CP212">
        <f t="shared" si="242"/>
        <v>0</v>
      </c>
      <c r="CQ212">
        <f t="shared" si="242"/>
        <v>0</v>
      </c>
      <c r="CR212">
        <f t="shared" si="242"/>
        <v>0</v>
      </c>
      <c r="CS212">
        <f t="shared" ref="CS212:DH212" si="243">CS63</f>
        <v>0</v>
      </c>
      <c r="CT212">
        <f t="shared" si="243"/>
        <v>0</v>
      </c>
      <c r="CU212">
        <f t="shared" si="243"/>
        <v>0</v>
      </c>
      <c r="CV212">
        <f t="shared" si="243"/>
        <v>0</v>
      </c>
      <c r="CW212">
        <f t="shared" si="243"/>
        <v>0</v>
      </c>
      <c r="CX212">
        <f t="shared" si="243"/>
        <v>0</v>
      </c>
      <c r="CY212">
        <f t="shared" si="243"/>
        <v>0</v>
      </c>
      <c r="CZ212">
        <f t="shared" si="243"/>
        <v>0</v>
      </c>
      <c r="DA212">
        <f t="shared" si="243"/>
        <v>0</v>
      </c>
      <c r="DB212">
        <f t="shared" si="243"/>
        <v>0</v>
      </c>
      <c r="DC212">
        <f t="shared" si="243"/>
        <v>0</v>
      </c>
      <c r="DD212">
        <f t="shared" si="243"/>
        <v>0</v>
      </c>
      <c r="DE212">
        <f t="shared" si="243"/>
        <v>0</v>
      </c>
      <c r="DF212">
        <f t="shared" si="243"/>
        <v>0</v>
      </c>
      <c r="DG212">
        <f t="shared" si="243"/>
        <v>0</v>
      </c>
      <c r="DH212">
        <f t="shared" si="243"/>
        <v>0</v>
      </c>
    </row>
    <row r="213" spans="1:112">
      <c r="A213">
        <f t="shared" ref="A213:AF213" si="244">A64</f>
        <v>802</v>
      </c>
      <c r="B213" t="str">
        <f t="shared" si="244"/>
        <v>Empresa Local de Agua Potable y Alcantarillado Sucre</v>
      </c>
      <c r="C213">
        <f t="shared" si="244"/>
        <v>0</v>
      </c>
      <c r="D213">
        <f t="shared" si="244"/>
        <v>0</v>
      </c>
      <c r="E213">
        <f t="shared" si="244"/>
        <v>0</v>
      </c>
      <c r="F213">
        <f t="shared" si="244"/>
        <v>54227.75</v>
      </c>
      <c r="G213">
        <f t="shared" si="244"/>
        <v>0</v>
      </c>
      <c r="H213">
        <f t="shared" si="244"/>
        <v>0</v>
      </c>
      <c r="I213">
        <f t="shared" si="244"/>
        <v>0</v>
      </c>
      <c r="J213">
        <f t="shared" si="244"/>
        <v>0</v>
      </c>
      <c r="K213">
        <f t="shared" si="244"/>
        <v>0</v>
      </c>
      <c r="L213">
        <f t="shared" si="244"/>
        <v>0</v>
      </c>
      <c r="M213">
        <f t="shared" si="244"/>
        <v>0</v>
      </c>
      <c r="N213">
        <f t="shared" si="244"/>
        <v>0</v>
      </c>
      <c r="O213">
        <f t="shared" si="244"/>
        <v>0</v>
      </c>
      <c r="P213">
        <f t="shared" si="244"/>
        <v>0</v>
      </c>
      <c r="Q213">
        <f t="shared" si="244"/>
        <v>0</v>
      </c>
      <c r="R213">
        <f t="shared" si="244"/>
        <v>0</v>
      </c>
      <c r="S213">
        <f t="shared" si="244"/>
        <v>0</v>
      </c>
      <c r="T213">
        <f t="shared" si="244"/>
        <v>0</v>
      </c>
      <c r="U213">
        <f t="shared" si="244"/>
        <v>0</v>
      </c>
      <c r="V213">
        <f t="shared" si="244"/>
        <v>0</v>
      </c>
      <c r="W213">
        <f t="shared" si="244"/>
        <v>0</v>
      </c>
      <c r="X213">
        <f t="shared" si="244"/>
        <v>0</v>
      </c>
      <c r="Y213">
        <f t="shared" si="244"/>
        <v>0</v>
      </c>
      <c r="Z213">
        <f t="shared" si="244"/>
        <v>0</v>
      </c>
      <c r="AA213">
        <f t="shared" si="244"/>
        <v>0</v>
      </c>
      <c r="AB213">
        <f t="shared" si="244"/>
        <v>0</v>
      </c>
      <c r="AC213">
        <f t="shared" si="244"/>
        <v>0</v>
      </c>
      <c r="AD213">
        <f t="shared" si="244"/>
        <v>0</v>
      </c>
      <c r="AE213">
        <f t="shared" si="244"/>
        <v>0</v>
      </c>
      <c r="AF213">
        <f t="shared" si="244"/>
        <v>0</v>
      </c>
      <c r="AG213">
        <f t="shared" ref="AG213:BL213" si="245">AG64</f>
        <v>0</v>
      </c>
      <c r="AH213">
        <f t="shared" si="245"/>
        <v>0</v>
      </c>
      <c r="AI213">
        <f t="shared" si="245"/>
        <v>0</v>
      </c>
      <c r="AJ213">
        <f t="shared" si="245"/>
        <v>0</v>
      </c>
      <c r="AK213">
        <f t="shared" si="245"/>
        <v>0</v>
      </c>
      <c r="AL213">
        <f t="shared" si="245"/>
        <v>0</v>
      </c>
      <c r="AM213">
        <f t="shared" si="245"/>
        <v>0</v>
      </c>
      <c r="AN213">
        <f t="shared" si="245"/>
        <v>0</v>
      </c>
      <c r="AO213">
        <f t="shared" si="245"/>
        <v>0</v>
      </c>
      <c r="AP213">
        <f t="shared" si="245"/>
        <v>0</v>
      </c>
      <c r="AQ213">
        <f t="shared" si="245"/>
        <v>0</v>
      </c>
      <c r="AR213">
        <f t="shared" si="245"/>
        <v>0</v>
      </c>
      <c r="AS213">
        <f t="shared" si="245"/>
        <v>0</v>
      </c>
      <c r="AT213">
        <f t="shared" si="245"/>
        <v>0</v>
      </c>
      <c r="AU213">
        <f t="shared" si="245"/>
        <v>0</v>
      </c>
      <c r="AV213">
        <f t="shared" si="245"/>
        <v>0</v>
      </c>
      <c r="AW213">
        <f t="shared" si="245"/>
        <v>0</v>
      </c>
      <c r="AX213">
        <f t="shared" si="245"/>
        <v>0</v>
      </c>
      <c r="AY213">
        <f t="shared" si="245"/>
        <v>0</v>
      </c>
      <c r="AZ213">
        <f t="shared" si="245"/>
        <v>0</v>
      </c>
      <c r="BA213">
        <f t="shared" si="245"/>
        <v>0</v>
      </c>
      <c r="BB213">
        <f t="shared" si="245"/>
        <v>0</v>
      </c>
      <c r="BC213">
        <f t="shared" si="245"/>
        <v>0</v>
      </c>
      <c r="BD213">
        <f t="shared" si="245"/>
        <v>0</v>
      </c>
      <c r="BE213">
        <f t="shared" si="245"/>
        <v>0</v>
      </c>
      <c r="BF213">
        <f t="shared" si="245"/>
        <v>0</v>
      </c>
      <c r="BG213">
        <f t="shared" si="245"/>
        <v>0</v>
      </c>
      <c r="BH213">
        <f t="shared" si="245"/>
        <v>0</v>
      </c>
      <c r="BI213">
        <f t="shared" si="245"/>
        <v>0</v>
      </c>
      <c r="BJ213">
        <f t="shared" si="245"/>
        <v>0</v>
      </c>
      <c r="BK213">
        <f t="shared" si="245"/>
        <v>0</v>
      </c>
      <c r="BL213">
        <f t="shared" si="245"/>
        <v>0</v>
      </c>
      <c r="BM213">
        <f t="shared" ref="BM213:CR213" si="246">BM64</f>
        <v>0</v>
      </c>
      <c r="BN213">
        <f t="shared" si="246"/>
        <v>0</v>
      </c>
      <c r="BO213">
        <f t="shared" si="246"/>
        <v>0</v>
      </c>
      <c r="BP213">
        <f t="shared" si="246"/>
        <v>0</v>
      </c>
      <c r="BQ213">
        <f t="shared" si="246"/>
        <v>0</v>
      </c>
      <c r="BR213">
        <f t="shared" si="246"/>
        <v>0</v>
      </c>
      <c r="BS213">
        <f t="shared" si="246"/>
        <v>0</v>
      </c>
      <c r="BT213">
        <f t="shared" si="246"/>
        <v>0</v>
      </c>
      <c r="BU213">
        <f t="shared" si="246"/>
        <v>0</v>
      </c>
      <c r="BV213">
        <f t="shared" si="246"/>
        <v>0</v>
      </c>
      <c r="BW213">
        <f t="shared" si="246"/>
        <v>0</v>
      </c>
      <c r="BX213">
        <f t="shared" si="246"/>
        <v>0</v>
      </c>
      <c r="BY213">
        <f t="shared" si="246"/>
        <v>0</v>
      </c>
      <c r="BZ213">
        <f t="shared" si="246"/>
        <v>0</v>
      </c>
      <c r="CA213">
        <f t="shared" si="246"/>
        <v>0</v>
      </c>
      <c r="CB213">
        <f t="shared" si="246"/>
        <v>0</v>
      </c>
      <c r="CC213">
        <f t="shared" si="246"/>
        <v>0</v>
      </c>
      <c r="CD213">
        <f t="shared" si="246"/>
        <v>0</v>
      </c>
      <c r="CE213">
        <f t="shared" si="246"/>
        <v>0</v>
      </c>
      <c r="CF213">
        <f t="shared" si="246"/>
        <v>0</v>
      </c>
      <c r="CG213">
        <f t="shared" si="246"/>
        <v>0</v>
      </c>
      <c r="CH213">
        <f t="shared" si="246"/>
        <v>0</v>
      </c>
      <c r="CI213">
        <f t="shared" si="246"/>
        <v>0</v>
      </c>
      <c r="CJ213">
        <f t="shared" si="246"/>
        <v>0</v>
      </c>
      <c r="CK213">
        <f t="shared" si="246"/>
        <v>0</v>
      </c>
      <c r="CL213">
        <f t="shared" si="246"/>
        <v>0</v>
      </c>
      <c r="CM213">
        <f t="shared" si="246"/>
        <v>0</v>
      </c>
      <c r="CN213">
        <f t="shared" si="246"/>
        <v>0</v>
      </c>
      <c r="CO213">
        <f t="shared" si="246"/>
        <v>0</v>
      </c>
      <c r="CP213">
        <f t="shared" si="246"/>
        <v>0</v>
      </c>
      <c r="CQ213">
        <f t="shared" si="246"/>
        <v>0</v>
      </c>
      <c r="CR213">
        <f t="shared" si="246"/>
        <v>0</v>
      </c>
      <c r="CS213">
        <f t="shared" ref="CS213:DH213" si="247">CS64</f>
        <v>0</v>
      </c>
      <c r="CT213">
        <f t="shared" si="247"/>
        <v>0</v>
      </c>
      <c r="CU213">
        <f t="shared" si="247"/>
        <v>0</v>
      </c>
      <c r="CV213">
        <f t="shared" si="247"/>
        <v>0</v>
      </c>
      <c r="CW213">
        <f t="shared" si="247"/>
        <v>0</v>
      </c>
      <c r="CX213">
        <f t="shared" si="247"/>
        <v>0</v>
      </c>
      <c r="CY213">
        <f t="shared" si="247"/>
        <v>0</v>
      </c>
      <c r="CZ213">
        <f t="shared" si="247"/>
        <v>0</v>
      </c>
      <c r="DA213">
        <f t="shared" si="247"/>
        <v>0</v>
      </c>
      <c r="DB213">
        <f t="shared" si="247"/>
        <v>0</v>
      </c>
      <c r="DC213">
        <f t="shared" si="247"/>
        <v>0</v>
      </c>
      <c r="DD213">
        <f t="shared" si="247"/>
        <v>0</v>
      </c>
      <c r="DE213">
        <f t="shared" si="247"/>
        <v>0</v>
      </c>
      <c r="DF213">
        <f t="shared" si="247"/>
        <v>0</v>
      </c>
      <c r="DG213">
        <f t="shared" si="247"/>
        <v>0</v>
      </c>
      <c r="DH213">
        <f t="shared" si="247"/>
        <v>0</v>
      </c>
    </row>
    <row r="214" spans="1:112">
      <c r="A214">
        <f t="shared" ref="A214:AF214" si="248">A65</f>
        <v>310</v>
      </c>
      <c r="B214" t="str">
        <f t="shared" si="248"/>
        <v>Autoridad de Regulación y Fiscalización de Telecomunicaciones y Transportes</v>
      </c>
      <c r="C214">
        <f t="shared" si="248"/>
        <v>0</v>
      </c>
      <c r="D214">
        <f t="shared" si="248"/>
        <v>0</v>
      </c>
      <c r="E214">
        <f t="shared" si="248"/>
        <v>0</v>
      </c>
      <c r="F214">
        <f t="shared" si="248"/>
        <v>609926.66</v>
      </c>
      <c r="G214">
        <f t="shared" si="248"/>
        <v>0</v>
      </c>
      <c r="H214">
        <f t="shared" si="248"/>
        <v>0</v>
      </c>
      <c r="I214">
        <f t="shared" si="248"/>
        <v>0</v>
      </c>
      <c r="J214">
        <f t="shared" si="248"/>
        <v>0</v>
      </c>
      <c r="K214">
        <f t="shared" si="248"/>
        <v>0</v>
      </c>
      <c r="L214">
        <f t="shared" si="248"/>
        <v>0</v>
      </c>
      <c r="M214">
        <f t="shared" si="248"/>
        <v>0</v>
      </c>
      <c r="N214">
        <f t="shared" si="248"/>
        <v>0</v>
      </c>
      <c r="O214">
        <f t="shared" si="248"/>
        <v>0</v>
      </c>
      <c r="P214">
        <f t="shared" si="248"/>
        <v>0</v>
      </c>
      <c r="Q214">
        <f t="shared" si="248"/>
        <v>0</v>
      </c>
      <c r="R214">
        <f t="shared" si="248"/>
        <v>0</v>
      </c>
      <c r="S214">
        <f t="shared" si="248"/>
        <v>0</v>
      </c>
      <c r="T214">
        <f t="shared" si="248"/>
        <v>0</v>
      </c>
      <c r="U214">
        <f t="shared" si="248"/>
        <v>0</v>
      </c>
      <c r="V214">
        <f t="shared" si="248"/>
        <v>0</v>
      </c>
      <c r="W214">
        <f t="shared" si="248"/>
        <v>0</v>
      </c>
      <c r="X214">
        <f t="shared" si="248"/>
        <v>0</v>
      </c>
      <c r="Y214">
        <f t="shared" si="248"/>
        <v>0</v>
      </c>
      <c r="Z214">
        <f t="shared" si="248"/>
        <v>0</v>
      </c>
      <c r="AA214">
        <f t="shared" si="248"/>
        <v>0</v>
      </c>
      <c r="AB214">
        <f t="shared" si="248"/>
        <v>0</v>
      </c>
      <c r="AC214">
        <f t="shared" si="248"/>
        <v>0</v>
      </c>
      <c r="AD214">
        <f t="shared" si="248"/>
        <v>0</v>
      </c>
      <c r="AE214">
        <f t="shared" si="248"/>
        <v>0</v>
      </c>
      <c r="AF214">
        <f t="shared" si="248"/>
        <v>0</v>
      </c>
      <c r="AG214">
        <f t="shared" ref="AG214:BL214" si="249">AG65</f>
        <v>0</v>
      </c>
      <c r="AH214">
        <f t="shared" si="249"/>
        <v>0</v>
      </c>
      <c r="AI214">
        <f t="shared" si="249"/>
        <v>0</v>
      </c>
      <c r="AJ214">
        <f t="shared" si="249"/>
        <v>0</v>
      </c>
      <c r="AK214">
        <f t="shared" si="249"/>
        <v>0</v>
      </c>
      <c r="AL214">
        <f t="shared" si="249"/>
        <v>0</v>
      </c>
      <c r="AM214">
        <f t="shared" si="249"/>
        <v>0</v>
      </c>
      <c r="AN214">
        <f t="shared" si="249"/>
        <v>0</v>
      </c>
      <c r="AO214">
        <f t="shared" si="249"/>
        <v>0</v>
      </c>
      <c r="AP214">
        <f t="shared" si="249"/>
        <v>0</v>
      </c>
      <c r="AQ214">
        <f t="shared" si="249"/>
        <v>0</v>
      </c>
      <c r="AR214">
        <f t="shared" si="249"/>
        <v>0</v>
      </c>
      <c r="AS214">
        <f t="shared" si="249"/>
        <v>0</v>
      </c>
      <c r="AT214">
        <f t="shared" si="249"/>
        <v>0</v>
      </c>
      <c r="AU214">
        <f t="shared" si="249"/>
        <v>0</v>
      </c>
      <c r="AV214">
        <f t="shared" si="249"/>
        <v>0</v>
      </c>
      <c r="AW214">
        <f t="shared" si="249"/>
        <v>0</v>
      </c>
      <c r="AX214">
        <f t="shared" si="249"/>
        <v>0</v>
      </c>
      <c r="AY214">
        <f t="shared" si="249"/>
        <v>0</v>
      </c>
      <c r="AZ214">
        <f t="shared" si="249"/>
        <v>0</v>
      </c>
      <c r="BA214">
        <f t="shared" si="249"/>
        <v>0</v>
      </c>
      <c r="BB214">
        <f t="shared" si="249"/>
        <v>0</v>
      </c>
      <c r="BC214">
        <f t="shared" si="249"/>
        <v>0</v>
      </c>
      <c r="BD214">
        <f t="shared" si="249"/>
        <v>0</v>
      </c>
      <c r="BE214">
        <f t="shared" si="249"/>
        <v>0</v>
      </c>
      <c r="BF214">
        <f t="shared" si="249"/>
        <v>0</v>
      </c>
      <c r="BG214">
        <f t="shared" si="249"/>
        <v>0</v>
      </c>
      <c r="BH214">
        <f t="shared" si="249"/>
        <v>0</v>
      </c>
      <c r="BI214">
        <f t="shared" si="249"/>
        <v>0</v>
      </c>
      <c r="BJ214">
        <f t="shared" si="249"/>
        <v>0</v>
      </c>
      <c r="BK214">
        <f t="shared" si="249"/>
        <v>0</v>
      </c>
      <c r="BL214">
        <f t="shared" si="249"/>
        <v>0</v>
      </c>
      <c r="BM214">
        <f t="shared" ref="BM214:CR214" si="250">BM65</f>
        <v>0</v>
      </c>
      <c r="BN214">
        <f t="shared" si="250"/>
        <v>0</v>
      </c>
      <c r="BO214">
        <f t="shared" si="250"/>
        <v>0</v>
      </c>
      <c r="BP214">
        <f t="shared" si="250"/>
        <v>0</v>
      </c>
      <c r="BQ214">
        <f t="shared" si="250"/>
        <v>0</v>
      </c>
      <c r="BR214">
        <f t="shared" si="250"/>
        <v>0</v>
      </c>
      <c r="BS214">
        <f t="shared" si="250"/>
        <v>0</v>
      </c>
      <c r="BT214">
        <f t="shared" si="250"/>
        <v>0</v>
      </c>
      <c r="BU214">
        <f t="shared" si="250"/>
        <v>0</v>
      </c>
      <c r="BV214">
        <f t="shared" si="250"/>
        <v>0</v>
      </c>
      <c r="BW214">
        <f t="shared" si="250"/>
        <v>0</v>
      </c>
      <c r="BX214">
        <f t="shared" si="250"/>
        <v>0</v>
      </c>
      <c r="BY214">
        <f t="shared" si="250"/>
        <v>0</v>
      </c>
      <c r="BZ214">
        <f t="shared" si="250"/>
        <v>0</v>
      </c>
      <c r="CA214">
        <f t="shared" si="250"/>
        <v>0</v>
      </c>
      <c r="CB214">
        <f t="shared" si="250"/>
        <v>0</v>
      </c>
      <c r="CC214">
        <f t="shared" si="250"/>
        <v>0</v>
      </c>
      <c r="CD214">
        <f t="shared" si="250"/>
        <v>0</v>
      </c>
      <c r="CE214">
        <f t="shared" si="250"/>
        <v>0</v>
      </c>
      <c r="CF214">
        <f t="shared" si="250"/>
        <v>0</v>
      </c>
      <c r="CG214">
        <f t="shared" si="250"/>
        <v>0</v>
      </c>
      <c r="CH214">
        <f t="shared" si="250"/>
        <v>0</v>
      </c>
      <c r="CI214">
        <f t="shared" si="250"/>
        <v>0</v>
      </c>
      <c r="CJ214">
        <f t="shared" si="250"/>
        <v>0</v>
      </c>
      <c r="CK214">
        <f t="shared" si="250"/>
        <v>0</v>
      </c>
      <c r="CL214">
        <f t="shared" si="250"/>
        <v>0</v>
      </c>
      <c r="CM214">
        <f t="shared" si="250"/>
        <v>0</v>
      </c>
      <c r="CN214">
        <f t="shared" si="250"/>
        <v>0</v>
      </c>
      <c r="CO214">
        <f t="shared" si="250"/>
        <v>0</v>
      </c>
      <c r="CP214">
        <f t="shared" si="250"/>
        <v>0</v>
      </c>
      <c r="CQ214">
        <f t="shared" si="250"/>
        <v>0</v>
      </c>
      <c r="CR214">
        <f t="shared" si="250"/>
        <v>0</v>
      </c>
      <c r="CS214">
        <f t="shared" ref="CS214:DH214" si="251">CS65</f>
        <v>0</v>
      </c>
      <c r="CT214">
        <f t="shared" si="251"/>
        <v>0</v>
      </c>
      <c r="CU214">
        <f t="shared" si="251"/>
        <v>0</v>
      </c>
      <c r="CV214">
        <f t="shared" si="251"/>
        <v>0</v>
      </c>
      <c r="CW214">
        <f t="shared" si="251"/>
        <v>0</v>
      </c>
      <c r="CX214">
        <f t="shared" si="251"/>
        <v>0</v>
      </c>
      <c r="CY214">
        <f t="shared" si="251"/>
        <v>0</v>
      </c>
      <c r="CZ214">
        <f t="shared" si="251"/>
        <v>0</v>
      </c>
      <c r="DA214">
        <f t="shared" si="251"/>
        <v>0</v>
      </c>
      <c r="DB214">
        <f t="shared" si="251"/>
        <v>0</v>
      </c>
      <c r="DC214">
        <f t="shared" si="251"/>
        <v>0</v>
      </c>
      <c r="DD214">
        <f t="shared" si="251"/>
        <v>0</v>
      </c>
      <c r="DE214">
        <f t="shared" si="251"/>
        <v>0</v>
      </c>
      <c r="DF214">
        <f t="shared" si="251"/>
        <v>0</v>
      </c>
      <c r="DG214">
        <f t="shared" si="251"/>
        <v>0</v>
      </c>
      <c r="DH214">
        <f t="shared" si="251"/>
        <v>0</v>
      </c>
    </row>
    <row r="215" spans="1:112">
      <c r="A215">
        <f t="shared" ref="A215:AF215" si="252">A66</f>
        <v>680</v>
      </c>
      <c r="B215" t="str">
        <f t="shared" si="252"/>
        <v>Contraloria General del Estado</v>
      </c>
      <c r="C215">
        <f t="shared" si="252"/>
        <v>0</v>
      </c>
      <c r="D215">
        <f t="shared" si="252"/>
        <v>0</v>
      </c>
      <c r="E215">
        <f t="shared" si="252"/>
        <v>0</v>
      </c>
      <c r="F215">
        <f t="shared" si="252"/>
        <v>3670.16</v>
      </c>
      <c r="G215">
        <f t="shared" si="252"/>
        <v>0</v>
      </c>
      <c r="H215">
        <f t="shared" si="252"/>
        <v>0</v>
      </c>
      <c r="I215">
        <f t="shared" si="252"/>
        <v>0</v>
      </c>
      <c r="J215">
        <f t="shared" si="252"/>
        <v>0</v>
      </c>
      <c r="K215">
        <f t="shared" si="252"/>
        <v>0</v>
      </c>
      <c r="L215">
        <f t="shared" si="252"/>
        <v>0</v>
      </c>
      <c r="M215">
        <f t="shared" si="252"/>
        <v>0</v>
      </c>
      <c r="N215">
        <f t="shared" si="252"/>
        <v>0</v>
      </c>
      <c r="O215">
        <f t="shared" si="252"/>
        <v>0</v>
      </c>
      <c r="P215">
        <f t="shared" si="252"/>
        <v>0</v>
      </c>
      <c r="Q215">
        <f t="shared" si="252"/>
        <v>0</v>
      </c>
      <c r="R215">
        <f t="shared" si="252"/>
        <v>0</v>
      </c>
      <c r="S215">
        <f t="shared" si="252"/>
        <v>0</v>
      </c>
      <c r="T215">
        <f t="shared" si="252"/>
        <v>0</v>
      </c>
      <c r="U215">
        <f t="shared" si="252"/>
        <v>0</v>
      </c>
      <c r="V215">
        <f t="shared" si="252"/>
        <v>0</v>
      </c>
      <c r="W215">
        <f t="shared" si="252"/>
        <v>0</v>
      </c>
      <c r="X215">
        <f t="shared" si="252"/>
        <v>0</v>
      </c>
      <c r="Y215">
        <f t="shared" si="252"/>
        <v>0</v>
      </c>
      <c r="Z215">
        <f t="shared" si="252"/>
        <v>0</v>
      </c>
      <c r="AA215">
        <f t="shared" si="252"/>
        <v>0</v>
      </c>
      <c r="AB215">
        <f t="shared" si="252"/>
        <v>0</v>
      </c>
      <c r="AC215">
        <f t="shared" si="252"/>
        <v>0</v>
      </c>
      <c r="AD215">
        <f t="shared" si="252"/>
        <v>0</v>
      </c>
      <c r="AE215">
        <f t="shared" si="252"/>
        <v>0</v>
      </c>
      <c r="AF215">
        <f t="shared" si="252"/>
        <v>0</v>
      </c>
      <c r="AG215">
        <f t="shared" ref="AG215:BL215" si="253">AG66</f>
        <v>0</v>
      </c>
      <c r="AH215">
        <f t="shared" si="253"/>
        <v>0</v>
      </c>
      <c r="AI215">
        <f t="shared" si="253"/>
        <v>0</v>
      </c>
      <c r="AJ215">
        <f t="shared" si="253"/>
        <v>0</v>
      </c>
      <c r="AK215">
        <f t="shared" si="253"/>
        <v>0</v>
      </c>
      <c r="AL215">
        <f t="shared" si="253"/>
        <v>0</v>
      </c>
      <c r="AM215">
        <f t="shared" si="253"/>
        <v>0</v>
      </c>
      <c r="AN215">
        <f t="shared" si="253"/>
        <v>0</v>
      </c>
      <c r="AO215">
        <f t="shared" si="253"/>
        <v>0</v>
      </c>
      <c r="AP215">
        <f t="shared" si="253"/>
        <v>0</v>
      </c>
      <c r="AQ215">
        <f t="shared" si="253"/>
        <v>0</v>
      </c>
      <c r="AR215">
        <f t="shared" si="253"/>
        <v>0</v>
      </c>
      <c r="AS215">
        <f t="shared" si="253"/>
        <v>0</v>
      </c>
      <c r="AT215">
        <f t="shared" si="253"/>
        <v>0</v>
      </c>
      <c r="AU215">
        <f t="shared" si="253"/>
        <v>0</v>
      </c>
      <c r="AV215">
        <f t="shared" si="253"/>
        <v>0</v>
      </c>
      <c r="AW215">
        <f t="shared" si="253"/>
        <v>0</v>
      </c>
      <c r="AX215">
        <f t="shared" si="253"/>
        <v>0</v>
      </c>
      <c r="AY215">
        <f t="shared" si="253"/>
        <v>0</v>
      </c>
      <c r="AZ215">
        <f t="shared" si="253"/>
        <v>0</v>
      </c>
      <c r="BA215">
        <f t="shared" si="253"/>
        <v>0</v>
      </c>
      <c r="BB215">
        <f t="shared" si="253"/>
        <v>0</v>
      </c>
      <c r="BC215">
        <f t="shared" si="253"/>
        <v>0</v>
      </c>
      <c r="BD215">
        <f t="shared" si="253"/>
        <v>0</v>
      </c>
      <c r="BE215">
        <f t="shared" si="253"/>
        <v>0</v>
      </c>
      <c r="BF215">
        <f t="shared" si="253"/>
        <v>0</v>
      </c>
      <c r="BG215">
        <f t="shared" si="253"/>
        <v>0</v>
      </c>
      <c r="BH215">
        <f t="shared" si="253"/>
        <v>0</v>
      </c>
      <c r="BI215">
        <f t="shared" si="253"/>
        <v>0</v>
      </c>
      <c r="BJ215">
        <f t="shared" si="253"/>
        <v>0</v>
      </c>
      <c r="BK215">
        <f t="shared" si="253"/>
        <v>0</v>
      </c>
      <c r="BL215">
        <f t="shared" si="253"/>
        <v>0</v>
      </c>
      <c r="BM215">
        <f t="shared" ref="BM215:CR215" si="254">BM66</f>
        <v>0</v>
      </c>
      <c r="BN215">
        <f t="shared" si="254"/>
        <v>0</v>
      </c>
      <c r="BO215">
        <f t="shared" si="254"/>
        <v>0</v>
      </c>
      <c r="BP215">
        <f t="shared" si="254"/>
        <v>0</v>
      </c>
      <c r="BQ215">
        <f t="shared" si="254"/>
        <v>0</v>
      </c>
      <c r="BR215">
        <f t="shared" si="254"/>
        <v>0</v>
      </c>
      <c r="BS215">
        <f t="shared" si="254"/>
        <v>0</v>
      </c>
      <c r="BT215">
        <f t="shared" si="254"/>
        <v>0</v>
      </c>
      <c r="BU215">
        <f t="shared" si="254"/>
        <v>0</v>
      </c>
      <c r="BV215">
        <f t="shared" si="254"/>
        <v>0</v>
      </c>
      <c r="BW215">
        <f t="shared" si="254"/>
        <v>0</v>
      </c>
      <c r="BX215">
        <f t="shared" si="254"/>
        <v>0</v>
      </c>
      <c r="BY215">
        <f t="shared" si="254"/>
        <v>0</v>
      </c>
      <c r="BZ215">
        <f t="shared" si="254"/>
        <v>0</v>
      </c>
      <c r="CA215">
        <f t="shared" si="254"/>
        <v>0</v>
      </c>
      <c r="CB215">
        <f t="shared" si="254"/>
        <v>0</v>
      </c>
      <c r="CC215">
        <f t="shared" si="254"/>
        <v>0</v>
      </c>
      <c r="CD215">
        <f t="shared" si="254"/>
        <v>0</v>
      </c>
      <c r="CE215">
        <f t="shared" si="254"/>
        <v>0</v>
      </c>
      <c r="CF215">
        <f t="shared" si="254"/>
        <v>0</v>
      </c>
      <c r="CG215">
        <f t="shared" si="254"/>
        <v>0</v>
      </c>
      <c r="CH215">
        <f t="shared" si="254"/>
        <v>0</v>
      </c>
      <c r="CI215">
        <f t="shared" si="254"/>
        <v>0</v>
      </c>
      <c r="CJ215">
        <f t="shared" si="254"/>
        <v>0</v>
      </c>
      <c r="CK215">
        <f t="shared" si="254"/>
        <v>0</v>
      </c>
      <c r="CL215">
        <f t="shared" si="254"/>
        <v>0</v>
      </c>
      <c r="CM215">
        <f t="shared" si="254"/>
        <v>0</v>
      </c>
      <c r="CN215">
        <f t="shared" si="254"/>
        <v>0</v>
      </c>
      <c r="CO215">
        <f t="shared" si="254"/>
        <v>0</v>
      </c>
      <c r="CP215">
        <f t="shared" si="254"/>
        <v>0</v>
      </c>
      <c r="CQ215">
        <f t="shared" si="254"/>
        <v>0</v>
      </c>
      <c r="CR215">
        <f t="shared" si="254"/>
        <v>0</v>
      </c>
      <c r="CS215">
        <f t="shared" ref="CS215:DH215" si="255">CS66</f>
        <v>0</v>
      </c>
      <c r="CT215">
        <f t="shared" si="255"/>
        <v>0</v>
      </c>
      <c r="CU215">
        <f t="shared" si="255"/>
        <v>0</v>
      </c>
      <c r="CV215">
        <f t="shared" si="255"/>
        <v>0</v>
      </c>
      <c r="CW215">
        <f t="shared" si="255"/>
        <v>0</v>
      </c>
      <c r="CX215">
        <f t="shared" si="255"/>
        <v>0</v>
      </c>
      <c r="CY215">
        <f t="shared" si="255"/>
        <v>0</v>
      </c>
      <c r="CZ215">
        <f t="shared" si="255"/>
        <v>0</v>
      </c>
      <c r="DA215">
        <f t="shared" si="255"/>
        <v>0</v>
      </c>
      <c r="DB215">
        <f t="shared" si="255"/>
        <v>0</v>
      </c>
      <c r="DC215">
        <f t="shared" si="255"/>
        <v>0</v>
      </c>
      <c r="DD215">
        <f t="shared" si="255"/>
        <v>0</v>
      </c>
      <c r="DE215">
        <f t="shared" si="255"/>
        <v>0</v>
      </c>
      <c r="DF215">
        <f t="shared" si="255"/>
        <v>0</v>
      </c>
      <c r="DG215">
        <f t="shared" si="255"/>
        <v>0</v>
      </c>
      <c r="DH215">
        <f t="shared" si="255"/>
        <v>0</v>
      </c>
    </row>
    <row r="216" spans="1:112">
      <c r="A216">
        <f t="shared" ref="A216:AF216" si="256">A67</f>
        <v>222</v>
      </c>
      <c r="B216" t="str">
        <f t="shared" si="256"/>
        <v>Instituto Nacional de Innovación Agropecuaria y Forestal</v>
      </c>
      <c r="C216">
        <f t="shared" si="256"/>
        <v>0</v>
      </c>
      <c r="D216">
        <f t="shared" si="256"/>
        <v>14432.97</v>
      </c>
      <c r="E216">
        <f t="shared" si="256"/>
        <v>120</v>
      </c>
      <c r="F216">
        <f t="shared" si="256"/>
        <v>206400</v>
      </c>
      <c r="G216">
        <f t="shared" si="256"/>
        <v>0</v>
      </c>
      <c r="H216">
        <f t="shared" si="256"/>
        <v>0</v>
      </c>
      <c r="I216">
        <f t="shared" si="256"/>
        <v>0</v>
      </c>
      <c r="J216">
        <f t="shared" si="256"/>
        <v>0</v>
      </c>
      <c r="K216">
        <f t="shared" si="256"/>
        <v>0</v>
      </c>
      <c r="L216">
        <f t="shared" si="256"/>
        <v>0</v>
      </c>
      <c r="M216">
        <f t="shared" si="256"/>
        <v>0</v>
      </c>
      <c r="N216">
        <f t="shared" si="256"/>
        <v>0</v>
      </c>
      <c r="O216">
        <f t="shared" si="256"/>
        <v>0</v>
      </c>
      <c r="P216">
        <f t="shared" si="256"/>
        <v>0</v>
      </c>
      <c r="Q216">
        <f t="shared" si="256"/>
        <v>0</v>
      </c>
      <c r="R216">
        <f t="shared" si="256"/>
        <v>0</v>
      </c>
      <c r="S216">
        <f t="shared" si="256"/>
        <v>0</v>
      </c>
      <c r="T216">
        <f t="shared" si="256"/>
        <v>0</v>
      </c>
      <c r="U216">
        <f t="shared" si="256"/>
        <v>0</v>
      </c>
      <c r="V216">
        <f t="shared" si="256"/>
        <v>0</v>
      </c>
      <c r="W216">
        <f t="shared" si="256"/>
        <v>0</v>
      </c>
      <c r="X216">
        <f t="shared" si="256"/>
        <v>0</v>
      </c>
      <c r="Y216">
        <f t="shared" si="256"/>
        <v>0</v>
      </c>
      <c r="Z216">
        <f t="shared" si="256"/>
        <v>0</v>
      </c>
      <c r="AA216">
        <f t="shared" si="256"/>
        <v>0</v>
      </c>
      <c r="AB216">
        <f t="shared" si="256"/>
        <v>0</v>
      </c>
      <c r="AC216">
        <f t="shared" si="256"/>
        <v>0</v>
      </c>
      <c r="AD216">
        <f t="shared" si="256"/>
        <v>0</v>
      </c>
      <c r="AE216">
        <f t="shared" si="256"/>
        <v>0</v>
      </c>
      <c r="AF216">
        <f t="shared" si="256"/>
        <v>0</v>
      </c>
      <c r="AG216">
        <f t="shared" ref="AG216:BL216" si="257">AG67</f>
        <v>0</v>
      </c>
      <c r="AH216">
        <f t="shared" si="257"/>
        <v>0</v>
      </c>
      <c r="AI216">
        <f t="shared" si="257"/>
        <v>0</v>
      </c>
      <c r="AJ216">
        <f t="shared" si="257"/>
        <v>0</v>
      </c>
      <c r="AK216">
        <f t="shared" si="257"/>
        <v>0</v>
      </c>
      <c r="AL216">
        <f t="shared" si="257"/>
        <v>0</v>
      </c>
      <c r="AM216">
        <f t="shared" si="257"/>
        <v>0</v>
      </c>
      <c r="AN216">
        <f t="shared" si="257"/>
        <v>0</v>
      </c>
      <c r="AO216">
        <f t="shared" si="257"/>
        <v>0</v>
      </c>
      <c r="AP216">
        <f t="shared" si="257"/>
        <v>0</v>
      </c>
      <c r="AQ216">
        <f t="shared" si="257"/>
        <v>0</v>
      </c>
      <c r="AR216">
        <f t="shared" si="257"/>
        <v>0</v>
      </c>
      <c r="AS216">
        <f t="shared" si="257"/>
        <v>0</v>
      </c>
      <c r="AT216">
        <f t="shared" si="257"/>
        <v>0</v>
      </c>
      <c r="AU216">
        <f t="shared" si="257"/>
        <v>0</v>
      </c>
      <c r="AV216">
        <f t="shared" si="257"/>
        <v>0</v>
      </c>
      <c r="AW216">
        <f t="shared" si="257"/>
        <v>0</v>
      </c>
      <c r="AX216">
        <f t="shared" si="257"/>
        <v>0</v>
      </c>
      <c r="AY216">
        <f t="shared" si="257"/>
        <v>0</v>
      </c>
      <c r="AZ216">
        <f t="shared" si="257"/>
        <v>0</v>
      </c>
      <c r="BA216">
        <f t="shared" si="257"/>
        <v>0</v>
      </c>
      <c r="BB216">
        <f t="shared" si="257"/>
        <v>0</v>
      </c>
      <c r="BC216">
        <f t="shared" si="257"/>
        <v>0</v>
      </c>
      <c r="BD216">
        <f t="shared" si="257"/>
        <v>0</v>
      </c>
      <c r="BE216">
        <f t="shared" si="257"/>
        <v>0</v>
      </c>
      <c r="BF216">
        <f t="shared" si="257"/>
        <v>0</v>
      </c>
      <c r="BG216">
        <f t="shared" si="257"/>
        <v>0</v>
      </c>
      <c r="BH216">
        <f t="shared" si="257"/>
        <v>0</v>
      </c>
      <c r="BI216">
        <f t="shared" si="257"/>
        <v>0</v>
      </c>
      <c r="BJ216">
        <f t="shared" si="257"/>
        <v>0</v>
      </c>
      <c r="BK216">
        <f t="shared" si="257"/>
        <v>0</v>
      </c>
      <c r="BL216">
        <f t="shared" si="257"/>
        <v>0</v>
      </c>
      <c r="BM216">
        <f t="shared" ref="BM216:CR216" si="258">BM67</f>
        <v>0</v>
      </c>
      <c r="BN216">
        <f t="shared" si="258"/>
        <v>0</v>
      </c>
      <c r="BO216">
        <f t="shared" si="258"/>
        <v>0</v>
      </c>
      <c r="BP216">
        <f t="shared" si="258"/>
        <v>0</v>
      </c>
      <c r="BQ216">
        <f t="shared" si="258"/>
        <v>0</v>
      </c>
      <c r="BR216">
        <f t="shared" si="258"/>
        <v>0</v>
      </c>
      <c r="BS216">
        <f t="shared" si="258"/>
        <v>0</v>
      </c>
      <c r="BT216">
        <f t="shared" si="258"/>
        <v>0</v>
      </c>
      <c r="BU216">
        <f t="shared" si="258"/>
        <v>0</v>
      </c>
      <c r="BV216">
        <f t="shared" si="258"/>
        <v>0</v>
      </c>
      <c r="BW216">
        <f t="shared" si="258"/>
        <v>0</v>
      </c>
      <c r="BX216">
        <f t="shared" si="258"/>
        <v>0</v>
      </c>
      <c r="BY216">
        <f t="shared" si="258"/>
        <v>0</v>
      </c>
      <c r="BZ216">
        <f t="shared" si="258"/>
        <v>0</v>
      </c>
      <c r="CA216">
        <f t="shared" si="258"/>
        <v>0</v>
      </c>
      <c r="CB216">
        <f t="shared" si="258"/>
        <v>0</v>
      </c>
      <c r="CC216">
        <f t="shared" si="258"/>
        <v>0</v>
      </c>
      <c r="CD216">
        <f t="shared" si="258"/>
        <v>0</v>
      </c>
      <c r="CE216">
        <f t="shared" si="258"/>
        <v>0</v>
      </c>
      <c r="CF216">
        <f t="shared" si="258"/>
        <v>0</v>
      </c>
      <c r="CG216">
        <f t="shared" si="258"/>
        <v>0</v>
      </c>
      <c r="CH216">
        <f t="shared" si="258"/>
        <v>0</v>
      </c>
      <c r="CI216">
        <f t="shared" si="258"/>
        <v>0</v>
      </c>
      <c r="CJ216">
        <f t="shared" si="258"/>
        <v>0</v>
      </c>
      <c r="CK216">
        <f t="shared" si="258"/>
        <v>0</v>
      </c>
      <c r="CL216">
        <f t="shared" si="258"/>
        <v>0</v>
      </c>
      <c r="CM216">
        <f t="shared" si="258"/>
        <v>0</v>
      </c>
      <c r="CN216">
        <f t="shared" si="258"/>
        <v>0</v>
      </c>
      <c r="CO216">
        <f t="shared" si="258"/>
        <v>0</v>
      </c>
      <c r="CP216">
        <f t="shared" si="258"/>
        <v>0</v>
      </c>
      <c r="CQ216">
        <f t="shared" si="258"/>
        <v>0</v>
      </c>
      <c r="CR216">
        <f t="shared" si="258"/>
        <v>0</v>
      </c>
      <c r="CS216">
        <f t="shared" ref="CS216:DH216" si="259">CS67</f>
        <v>0</v>
      </c>
      <c r="CT216">
        <f t="shared" si="259"/>
        <v>0</v>
      </c>
      <c r="CU216">
        <f t="shared" si="259"/>
        <v>0</v>
      </c>
      <c r="CV216">
        <f t="shared" si="259"/>
        <v>0</v>
      </c>
      <c r="CW216">
        <f t="shared" si="259"/>
        <v>0</v>
      </c>
      <c r="CX216">
        <f t="shared" si="259"/>
        <v>0</v>
      </c>
      <c r="CY216">
        <f t="shared" si="259"/>
        <v>0</v>
      </c>
      <c r="CZ216">
        <f t="shared" si="259"/>
        <v>0</v>
      </c>
      <c r="DA216">
        <f t="shared" si="259"/>
        <v>0</v>
      </c>
      <c r="DB216">
        <f t="shared" si="259"/>
        <v>0</v>
      </c>
      <c r="DC216">
        <f t="shared" si="259"/>
        <v>0</v>
      </c>
      <c r="DD216">
        <f t="shared" si="259"/>
        <v>0</v>
      </c>
      <c r="DE216">
        <f t="shared" si="259"/>
        <v>0</v>
      </c>
      <c r="DF216">
        <f t="shared" si="259"/>
        <v>0</v>
      </c>
      <c r="DG216">
        <f t="shared" si="259"/>
        <v>0</v>
      </c>
      <c r="DH216">
        <f t="shared" si="259"/>
        <v>0</v>
      </c>
    </row>
    <row r="217" spans="1:112">
      <c r="A217">
        <f t="shared" ref="A217:AF217" si="260">A68</f>
        <v>599</v>
      </c>
      <c r="B217" t="str">
        <f t="shared" si="260"/>
        <v>Empresa Boliviana de Alimentos y Derivados</v>
      </c>
      <c r="C217">
        <f t="shared" si="260"/>
        <v>408</v>
      </c>
      <c r="D217">
        <f t="shared" si="260"/>
        <v>0</v>
      </c>
      <c r="E217">
        <f t="shared" si="260"/>
        <v>0</v>
      </c>
      <c r="F217">
        <f t="shared" si="260"/>
        <v>804128.77999999991</v>
      </c>
      <c r="G217">
        <f t="shared" si="260"/>
        <v>0</v>
      </c>
      <c r="H217">
        <f t="shared" si="260"/>
        <v>0</v>
      </c>
      <c r="I217">
        <f t="shared" si="260"/>
        <v>0</v>
      </c>
      <c r="J217">
        <f t="shared" si="260"/>
        <v>0</v>
      </c>
      <c r="K217">
        <f t="shared" si="260"/>
        <v>0</v>
      </c>
      <c r="L217">
        <f t="shared" si="260"/>
        <v>0</v>
      </c>
      <c r="M217">
        <f t="shared" si="260"/>
        <v>0</v>
      </c>
      <c r="N217">
        <f t="shared" si="260"/>
        <v>0</v>
      </c>
      <c r="O217">
        <f t="shared" si="260"/>
        <v>0</v>
      </c>
      <c r="P217">
        <f t="shared" si="260"/>
        <v>0</v>
      </c>
      <c r="Q217">
        <f t="shared" si="260"/>
        <v>0</v>
      </c>
      <c r="R217">
        <f t="shared" si="260"/>
        <v>0</v>
      </c>
      <c r="S217">
        <f t="shared" si="260"/>
        <v>0</v>
      </c>
      <c r="T217">
        <f t="shared" si="260"/>
        <v>0</v>
      </c>
      <c r="U217">
        <f t="shared" si="260"/>
        <v>0</v>
      </c>
      <c r="V217">
        <f t="shared" si="260"/>
        <v>0</v>
      </c>
      <c r="W217">
        <f t="shared" si="260"/>
        <v>0</v>
      </c>
      <c r="X217">
        <f t="shared" si="260"/>
        <v>0</v>
      </c>
      <c r="Y217">
        <f t="shared" si="260"/>
        <v>0</v>
      </c>
      <c r="Z217">
        <f t="shared" si="260"/>
        <v>0</v>
      </c>
      <c r="AA217">
        <f t="shared" si="260"/>
        <v>0</v>
      </c>
      <c r="AB217">
        <f t="shared" si="260"/>
        <v>0</v>
      </c>
      <c r="AC217">
        <f t="shared" si="260"/>
        <v>0</v>
      </c>
      <c r="AD217">
        <f t="shared" si="260"/>
        <v>0</v>
      </c>
      <c r="AE217">
        <f t="shared" si="260"/>
        <v>0</v>
      </c>
      <c r="AF217">
        <f t="shared" si="260"/>
        <v>0</v>
      </c>
      <c r="AG217">
        <f t="shared" ref="AG217:BL217" si="261">AG68</f>
        <v>0</v>
      </c>
      <c r="AH217">
        <f t="shared" si="261"/>
        <v>0</v>
      </c>
      <c r="AI217">
        <f t="shared" si="261"/>
        <v>0</v>
      </c>
      <c r="AJ217">
        <f t="shared" si="261"/>
        <v>0</v>
      </c>
      <c r="AK217">
        <f t="shared" si="261"/>
        <v>0</v>
      </c>
      <c r="AL217">
        <f t="shared" si="261"/>
        <v>0</v>
      </c>
      <c r="AM217">
        <f t="shared" si="261"/>
        <v>0</v>
      </c>
      <c r="AN217">
        <f t="shared" si="261"/>
        <v>0</v>
      </c>
      <c r="AO217">
        <f t="shared" si="261"/>
        <v>0</v>
      </c>
      <c r="AP217">
        <f t="shared" si="261"/>
        <v>0</v>
      </c>
      <c r="AQ217">
        <f t="shared" si="261"/>
        <v>0</v>
      </c>
      <c r="AR217">
        <f t="shared" si="261"/>
        <v>0</v>
      </c>
      <c r="AS217">
        <f t="shared" si="261"/>
        <v>0</v>
      </c>
      <c r="AT217">
        <f t="shared" si="261"/>
        <v>0</v>
      </c>
      <c r="AU217">
        <f t="shared" si="261"/>
        <v>0</v>
      </c>
      <c r="AV217">
        <f t="shared" si="261"/>
        <v>0</v>
      </c>
      <c r="AW217">
        <f t="shared" si="261"/>
        <v>0</v>
      </c>
      <c r="AX217">
        <f t="shared" si="261"/>
        <v>0</v>
      </c>
      <c r="AY217">
        <f t="shared" si="261"/>
        <v>0</v>
      </c>
      <c r="AZ217">
        <f t="shared" si="261"/>
        <v>0</v>
      </c>
      <c r="BA217">
        <f t="shared" si="261"/>
        <v>0</v>
      </c>
      <c r="BB217">
        <f t="shared" si="261"/>
        <v>0</v>
      </c>
      <c r="BC217">
        <f t="shared" si="261"/>
        <v>0</v>
      </c>
      <c r="BD217">
        <f t="shared" si="261"/>
        <v>0</v>
      </c>
      <c r="BE217">
        <f t="shared" si="261"/>
        <v>0</v>
      </c>
      <c r="BF217">
        <f t="shared" si="261"/>
        <v>0</v>
      </c>
      <c r="BG217">
        <f t="shared" si="261"/>
        <v>0</v>
      </c>
      <c r="BH217">
        <f t="shared" si="261"/>
        <v>0</v>
      </c>
      <c r="BI217">
        <f t="shared" si="261"/>
        <v>0</v>
      </c>
      <c r="BJ217">
        <f t="shared" si="261"/>
        <v>0</v>
      </c>
      <c r="BK217">
        <f t="shared" si="261"/>
        <v>0</v>
      </c>
      <c r="BL217">
        <f t="shared" si="261"/>
        <v>0</v>
      </c>
      <c r="BM217">
        <f t="shared" ref="BM217:CR217" si="262">BM68</f>
        <v>0</v>
      </c>
      <c r="BN217">
        <f t="shared" si="262"/>
        <v>0</v>
      </c>
      <c r="BO217">
        <f t="shared" si="262"/>
        <v>0</v>
      </c>
      <c r="BP217">
        <f t="shared" si="262"/>
        <v>0</v>
      </c>
      <c r="BQ217">
        <f t="shared" si="262"/>
        <v>0</v>
      </c>
      <c r="BR217">
        <f t="shared" si="262"/>
        <v>0</v>
      </c>
      <c r="BS217">
        <f t="shared" si="262"/>
        <v>0</v>
      </c>
      <c r="BT217">
        <f t="shared" si="262"/>
        <v>0</v>
      </c>
      <c r="BU217">
        <f t="shared" si="262"/>
        <v>0</v>
      </c>
      <c r="BV217">
        <f t="shared" si="262"/>
        <v>0</v>
      </c>
      <c r="BW217">
        <f t="shared" si="262"/>
        <v>0</v>
      </c>
      <c r="BX217">
        <f t="shared" si="262"/>
        <v>0</v>
      </c>
      <c r="BY217">
        <f t="shared" si="262"/>
        <v>0</v>
      </c>
      <c r="BZ217">
        <f t="shared" si="262"/>
        <v>0</v>
      </c>
      <c r="CA217">
        <f t="shared" si="262"/>
        <v>0</v>
      </c>
      <c r="CB217">
        <f t="shared" si="262"/>
        <v>0</v>
      </c>
      <c r="CC217">
        <f t="shared" si="262"/>
        <v>0</v>
      </c>
      <c r="CD217">
        <f t="shared" si="262"/>
        <v>0</v>
      </c>
      <c r="CE217">
        <f t="shared" si="262"/>
        <v>0</v>
      </c>
      <c r="CF217">
        <f t="shared" si="262"/>
        <v>0</v>
      </c>
      <c r="CG217">
        <f t="shared" si="262"/>
        <v>0</v>
      </c>
      <c r="CH217">
        <f t="shared" si="262"/>
        <v>0</v>
      </c>
      <c r="CI217">
        <f t="shared" si="262"/>
        <v>0</v>
      </c>
      <c r="CJ217">
        <f t="shared" si="262"/>
        <v>0</v>
      </c>
      <c r="CK217">
        <f t="shared" si="262"/>
        <v>0</v>
      </c>
      <c r="CL217">
        <f t="shared" si="262"/>
        <v>0</v>
      </c>
      <c r="CM217">
        <f t="shared" si="262"/>
        <v>0</v>
      </c>
      <c r="CN217">
        <f t="shared" si="262"/>
        <v>0</v>
      </c>
      <c r="CO217">
        <f t="shared" si="262"/>
        <v>0</v>
      </c>
      <c r="CP217">
        <f t="shared" si="262"/>
        <v>0</v>
      </c>
      <c r="CQ217">
        <f t="shared" si="262"/>
        <v>0</v>
      </c>
      <c r="CR217">
        <f t="shared" si="262"/>
        <v>0</v>
      </c>
      <c r="CS217">
        <f t="shared" ref="CS217:DH217" si="263">CS68</f>
        <v>0</v>
      </c>
      <c r="CT217">
        <f t="shared" si="263"/>
        <v>0</v>
      </c>
      <c r="CU217">
        <f t="shared" si="263"/>
        <v>0</v>
      </c>
      <c r="CV217">
        <f t="shared" si="263"/>
        <v>0</v>
      </c>
      <c r="CW217">
        <f t="shared" si="263"/>
        <v>0</v>
      </c>
      <c r="CX217">
        <f t="shared" si="263"/>
        <v>0</v>
      </c>
      <c r="CY217">
        <f t="shared" si="263"/>
        <v>0</v>
      </c>
      <c r="CZ217">
        <f t="shared" si="263"/>
        <v>0</v>
      </c>
      <c r="DA217">
        <f t="shared" si="263"/>
        <v>0</v>
      </c>
      <c r="DB217">
        <f t="shared" si="263"/>
        <v>0</v>
      </c>
      <c r="DC217">
        <f t="shared" si="263"/>
        <v>0</v>
      </c>
      <c r="DD217">
        <f t="shared" si="263"/>
        <v>0</v>
      </c>
      <c r="DE217">
        <f t="shared" si="263"/>
        <v>0</v>
      </c>
      <c r="DF217">
        <f t="shared" si="263"/>
        <v>0</v>
      </c>
      <c r="DG217">
        <f t="shared" si="263"/>
        <v>0</v>
      </c>
      <c r="DH217">
        <f t="shared" si="263"/>
        <v>0</v>
      </c>
    </row>
    <row r="218" spans="1:112">
      <c r="A218">
        <f t="shared" ref="A218:AF218" si="264">A69</f>
        <v>293</v>
      </c>
      <c r="B218" t="str">
        <f t="shared" si="264"/>
        <v>Fundación Cultural del Banco Central de Bolivia</v>
      </c>
      <c r="C218">
        <f t="shared" si="264"/>
        <v>0</v>
      </c>
      <c r="D218">
        <f t="shared" si="264"/>
        <v>206</v>
      </c>
      <c r="E218">
        <f t="shared" si="264"/>
        <v>0</v>
      </c>
      <c r="F218">
        <f t="shared" si="264"/>
        <v>2597</v>
      </c>
      <c r="G218">
        <f t="shared" si="264"/>
        <v>0</v>
      </c>
      <c r="H218">
        <f t="shared" si="264"/>
        <v>0</v>
      </c>
      <c r="I218">
        <f t="shared" si="264"/>
        <v>0</v>
      </c>
      <c r="J218">
        <f t="shared" si="264"/>
        <v>0</v>
      </c>
      <c r="K218">
        <f t="shared" si="264"/>
        <v>0</v>
      </c>
      <c r="L218">
        <f t="shared" si="264"/>
        <v>0</v>
      </c>
      <c r="M218">
        <f t="shared" si="264"/>
        <v>0</v>
      </c>
      <c r="N218">
        <f t="shared" si="264"/>
        <v>0</v>
      </c>
      <c r="O218">
        <f t="shared" si="264"/>
        <v>0</v>
      </c>
      <c r="P218">
        <f t="shared" si="264"/>
        <v>0</v>
      </c>
      <c r="Q218">
        <f t="shared" si="264"/>
        <v>0</v>
      </c>
      <c r="R218">
        <f t="shared" si="264"/>
        <v>0</v>
      </c>
      <c r="S218">
        <f t="shared" si="264"/>
        <v>0</v>
      </c>
      <c r="T218">
        <f t="shared" si="264"/>
        <v>0</v>
      </c>
      <c r="U218">
        <f t="shared" si="264"/>
        <v>0</v>
      </c>
      <c r="V218">
        <f t="shared" si="264"/>
        <v>0</v>
      </c>
      <c r="W218">
        <f t="shared" si="264"/>
        <v>0</v>
      </c>
      <c r="X218">
        <f t="shared" si="264"/>
        <v>0</v>
      </c>
      <c r="Y218">
        <f t="shared" si="264"/>
        <v>0</v>
      </c>
      <c r="Z218">
        <f t="shared" si="264"/>
        <v>0</v>
      </c>
      <c r="AA218">
        <f t="shared" si="264"/>
        <v>0</v>
      </c>
      <c r="AB218">
        <f t="shared" si="264"/>
        <v>0</v>
      </c>
      <c r="AC218">
        <f t="shared" si="264"/>
        <v>0</v>
      </c>
      <c r="AD218">
        <f t="shared" si="264"/>
        <v>0</v>
      </c>
      <c r="AE218">
        <f t="shared" si="264"/>
        <v>0</v>
      </c>
      <c r="AF218">
        <f t="shared" si="264"/>
        <v>0</v>
      </c>
      <c r="AG218">
        <f t="shared" ref="AG218:BL218" si="265">AG69</f>
        <v>0</v>
      </c>
      <c r="AH218">
        <f t="shared" si="265"/>
        <v>0</v>
      </c>
      <c r="AI218">
        <f t="shared" si="265"/>
        <v>0</v>
      </c>
      <c r="AJ218">
        <f t="shared" si="265"/>
        <v>0</v>
      </c>
      <c r="AK218">
        <f t="shared" si="265"/>
        <v>0</v>
      </c>
      <c r="AL218">
        <f t="shared" si="265"/>
        <v>0</v>
      </c>
      <c r="AM218">
        <f t="shared" si="265"/>
        <v>0</v>
      </c>
      <c r="AN218">
        <f t="shared" si="265"/>
        <v>0</v>
      </c>
      <c r="AO218">
        <f t="shared" si="265"/>
        <v>0</v>
      </c>
      <c r="AP218">
        <f t="shared" si="265"/>
        <v>0</v>
      </c>
      <c r="AQ218">
        <f t="shared" si="265"/>
        <v>0</v>
      </c>
      <c r="AR218">
        <f t="shared" si="265"/>
        <v>0</v>
      </c>
      <c r="AS218">
        <f t="shared" si="265"/>
        <v>0</v>
      </c>
      <c r="AT218">
        <f t="shared" si="265"/>
        <v>0</v>
      </c>
      <c r="AU218">
        <f t="shared" si="265"/>
        <v>0</v>
      </c>
      <c r="AV218">
        <f t="shared" si="265"/>
        <v>0</v>
      </c>
      <c r="AW218">
        <f t="shared" si="265"/>
        <v>0</v>
      </c>
      <c r="AX218">
        <f t="shared" si="265"/>
        <v>0</v>
      </c>
      <c r="AY218">
        <f t="shared" si="265"/>
        <v>0</v>
      </c>
      <c r="AZ218">
        <f t="shared" si="265"/>
        <v>0</v>
      </c>
      <c r="BA218">
        <f t="shared" si="265"/>
        <v>0</v>
      </c>
      <c r="BB218">
        <f t="shared" si="265"/>
        <v>0</v>
      </c>
      <c r="BC218">
        <f t="shared" si="265"/>
        <v>0</v>
      </c>
      <c r="BD218">
        <f t="shared" si="265"/>
        <v>0</v>
      </c>
      <c r="BE218">
        <f t="shared" si="265"/>
        <v>0</v>
      </c>
      <c r="BF218">
        <f t="shared" si="265"/>
        <v>0</v>
      </c>
      <c r="BG218">
        <f t="shared" si="265"/>
        <v>0</v>
      </c>
      <c r="BH218">
        <f t="shared" si="265"/>
        <v>0</v>
      </c>
      <c r="BI218">
        <f t="shared" si="265"/>
        <v>0</v>
      </c>
      <c r="BJ218">
        <f t="shared" si="265"/>
        <v>0</v>
      </c>
      <c r="BK218">
        <f t="shared" si="265"/>
        <v>0</v>
      </c>
      <c r="BL218">
        <f t="shared" si="265"/>
        <v>0</v>
      </c>
      <c r="BM218">
        <f t="shared" ref="BM218:CR218" si="266">BM69</f>
        <v>0</v>
      </c>
      <c r="BN218">
        <f t="shared" si="266"/>
        <v>0</v>
      </c>
      <c r="BO218">
        <f t="shared" si="266"/>
        <v>0</v>
      </c>
      <c r="BP218">
        <f t="shared" si="266"/>
        <v>0</v>
      </c>
      <c r="BQ218">
        <f t="shared" si="266"/>
        <v>0</v>
      </c>
      <c r="BR218">
        <f t="shared" si="266"/>
        <v>0</v>
      </c>
      <c r="BS218">
        <f t="shared" si="266"/>
        <v>0</v>
      </c>
      <c r="BT218">
        <f t="shared" si="266"/>
        <v>0</v>
      </c>
      <c r="BU218">
        <f t="shared" si="266"/>
        <v>0</v>
      </c>
      <c r="BV218">
        <f t="shared" si="266"/>
        <v>0</v>
      </c>
      <c r="BW218">
        <f t="shared" si="266"/>
        <v>0</v>
      </c>
      <c r="BX218">
        <f t="shared" si="266"/>
        <v>0</v>
      </c>
      <c r="BY218">
        <f t="shared" si="266"/>
        <v>0</v>
      </c>
      <c r="BZ218">
        <f t="shared" si="266"/>
        <v>0</v>
      </c>
      <c r="CA218">
        <f t="shared" si="266"/>
        <v>0</v>
      </c>
      <c r="CB218">
        <f t="shared" si="266"/>
        <v>0</v>
      </c>
      <c r="CC218">
        <f t="shared" si="266"/>
        <v>0</v>
      </c>
      <c r="CD218">
        <f t="shared" si="266"/>
        <v>0</v>
      </c>
      <c r="CE218">
        <f t="shared" si="266"/>
        <v>0</v>
      </c>
      <c r="CF218">
        <f t="shared" si="266"/>
        <v>0</v>
      </c>
      <c r="CG218">
        <f t="shared" si="266"/>
        <v>0</v>
      </c>
      <c r="CH218">
        <f t="shared" si="266"/>
        <v>0</v>
      </c>
      <c r="CI218">
        <f t="shared" si="266"/>
        <v>0</v>
      </c>
      <c r="CJ218">
        <f t="shared" si="266"/>
        <v>0</v>
      </c>
      <c r="CK218">
        <f t="shared" si="266"/>
        <v>0</v>
      </c>
      <c r="CL218">
        <f t="shared" si="266"/>
        <v>0</v>
      </c>
      <c r="CM218">
        <f t="shared" si="266"/>
        <v>0</v>
      </c>
      <c r="CN218">
        <f t="shared" si="266"/>
        <v>0</v>
      </c>
      <c r="CO218">
        <f t="shared" si="266"/>
        <v>0</v>
      </c>
      <c r="CP218">
        <f t="shared" si="266"/>
        <v>0</v>
      </c>
      <c r="CQ218">
        <f t="shared" si="266"/>
        <v>0</v>
      </c>
      <c r="CR218">
        <f t="shared" si="266"/>
        <v>0</v>
      </c>
      <c r="CS218">
        <f t="shared" ref="CS218:DH218" si="267">CS69</f>
        <v>0</v>
      </c>
      <c r="CT218">
        <f t="shared" si="267"/>
        <v>0</v>
      </c>
      <c r="CU218">
        <f t="shared" si="267"/>
        <v>0</v>
      </c>
      <c r="CV218">
        <f t="shared" si="267"/>
        <v>0</v>
      </c>
      <c r="CW218">
        <f t="shared" si="267"/>
        <v>0</v>
      </c>
      <c r="CX218">
        <f t="shared" si="267"/>
        <v>0</v>
      </c>
      <c r="CY218">
        <f t="shared" si="267"/>
        <v>0</v>
      </c>
      <c r="CZ218">
        <f t="shared" si="267"/>
        <v>0</v>
      </c>
      <c r="DA218">
        <f t="shared" si="267"/>
        <v>0</v>
      </c>
      <c r="DB218">
        <f t="shared" si="267"/>
        <v>0</v>
      </c>
      <c r="DC218">
        <f t="shared" si="267"/>
        <v>0</v>
      </c>
      <c r="DD218">
        <f t="shared" si="267"/>
        <v>0</v>
      </c>
      <c r="DE218">
        <f t="shared" si="267"/>
        <v>0</v>
      </c>
      <c r="DF218">
        <f t="shared" si="267"/>
        <v>0</v>
      </c>
      <c r="DG218">
        <f t="shared" si="267"/>
        <v>0</v>
      </c>
      <c r="DH218">
        <f t="shared" si="267"/>
        <v>0</v>
      </c>
    </row>
    <row r="219" spans="1:112">
      <c r="A219">
        <f t="shared" ref="A219:AF219" si="268">A70</f>
        <v>591</v>
      </c>
      <c r="B219" t="str">
        <f t="shared" si="268"/>
        <v>Empresa Estatal de Transporte por Cable "Mi teleférico"</v>
      </c>
      <c r="C219">
        <f t="shared" si="268"/>
        <v>0</v>
      </c>
      <c r="D219">
        <f t="shared" si="268"/>
        <v>0</v>
      </c>
      <c r="E219">
        <f t="shared" si="268"/>
        <v>0</v>
      </c>
      <c r="F219">
        <f t="shared" si="268"/>
        <v>2557227.92</v>
      </c>
      <c r="G219">
        <f t="shared" si="268"/>
        <v>0</v>
      </c>
      <c r="H219">
        <f t="shared" si="268"/>
        <v>0</v>
      </c>
      <c r="I219">
        <f t="shared" si="268"/>
        <v>0</v>
      </c>
      <c r="J219">
        <f t="shared" si="268"/>
        <v>0</v>
      </c>
      <c r="K219">
        <f t="shared" si="268"/>
        <v>0</v>
      </c>
      <c r="L219">
        <f t="shared" si="268"/>
        <v>0</v>
      </c>
      <c r="M219">
        <f t="shared" si="268"/>
        <v>0</v>
      </c>
      <c r="N219">
        <f t="shared" si="268"/>
        <v>0</v>
      </c>
      <c r="O219">
        <f t="shared" si="268"/>
        <v>0</v>
      </c>
      <c r="P219">
        <f t="shared" si="268"/>
        <v>0</v>
      </c>
      <c r="Q219">
        <f t="shared" si="268"/>
        <v>0</v>
      </c>
      <c r="R219">
        <f t="shared" si="268"/>
        <v>0</v>
      </c>
      <c r="S219">
        <f t="shared" si="268"/>
        <v>0</v>
      </c>
      <c r="T219">
        <f t="shared" si="268"/>
        <v>0</v>
      </c>
      <c r="U219">
        <f t="shared" si="268"/>
        <v>0</v>
      </c>
      <c r="V219">
        <f t="shared" si="268"/>
        <v>0</v>
      </c>
      <c r="W219">
        <f t="shared" si="268"/>
        <v>0</v>
      </c>
      <c r="X219">
        <f t="shared" si="268"/>
        <v>0</v>
      </c>
      <c r="Y219">
        <f t="shared" si="268"/>
        <v>0</v>
      </c>
      <c r="Z219">
        <f t="shared" si="268"/>
        <v>0</v>
      </c>
      <c r="AA219">
        <f t="shared" si="268"/>
        <v>0</v>
      </c>
      <c r="AB219">
        <f t="shared" si="268"/>
        <v>0</v>
      </c>
      <c r="AC219">
        <f t="shared" si="268"/>
        <v>0</v>
      </c>
      <c r="AD219">
        <f t="shared" si="268"/>
        <v>0</v>
      </c>
      <c r="AE219">
        <f t="shared" si="268"/>
        <v>0</v>
      </c>
      <c r="AF219">
        <f t="shared" si="268"/>
        <v>0</v>
      </c>
      <c r="AG219">
        <f t="shared" ref="AG219:BL219" si="269">AG70</f>
        <v>0</v>
      </c>
      <c r="AH219">
        <f t="shared" si="269"/>
        <v>0</v>
      </c>
      <c r="AI219">
        <f t="shared" si="269"/>
        <v>0</v>
      </c>
      <c r="AJ219">
        <f t="shared" si="269"/>
        <v>0</v>
      </c>
      <c r="AK219">
        <f t="shared" si="269"/>
        <v>0</v>
      </c>
      <c r="AL219">
        <f t="shared" si="269"/>
        <v>0</v>
      </c>
      <c r="AM219">
        <f t="shared" si="269"/>
        <v>0</v>
      </c>
      <c r="AN219">
        <f t="shared" si="269"/>
        <v>0</v>
      </c>
      <c r="AO219">
        <f t="shared" si="269"/>
        <v>0</v>
      </c>
      <c r="AP219">
        <f t="shared" si="269"/>
        <v>0</v>
      </c>
      <c r="AQ219">
        <f t="shared" si="269"/>
        <v>0</v>
      </c>
      <c r="AR219">
        <f t="shared" si="269"/>
        <v>0</v>
      </c>
      <c r="AS219">
        <f t="shared" si="269"/>
        <v>0</v>
      </c>
      <c r="AT219">
        <f t="shared" si="269"/>
        <v>0</v>
      </c>
      <c r="AU219">
        <f t="shared" si="269"/>
        <v>0</v>
      </c>
      <c r="AV219">
        <f t="shared" si="269"/>
        <v>0</v>
      </c>
      <c r="AW219">
        <f t="shared" si="269"/>
        <v>0</v>
      </c>
      <c r="AX219">
        <f t="shared" si="269"/>
        <v>0</v>
      </c>
      <c r="AY219">
        <f t="shared" si="269"/>
        <v>0</v>
      </c>
      <c r="AZ219">
        <f t="shared" si="269"/>
        <v>0</v>
      </c>
      <c r="BA219">
        <f t="shared" si="269"/>
        <v>0</v>
      </c>
      <c r="BB219">
        <f t="shared" si="269"/>
        <v>0</v>
      </c>
      <c r="BC219">
        <f t="shared" si="269"/>
        <v>0</v>
      </c>
      <c r="BD219">
        <f t="shared" si="269"/>
        <v>0</v>
      </c>
      <c r="BE219">
        <f t="shared" si="269"/>
        <v>0</v>
      </c>
      <c r="BF219">
        <f t="shared" si="269"/>
        <v>0</v>
      </c>
      <c r="BG219">
        <f t="shared" si="269"/>
        <v>0</v>
      </c>
      <c r="BH219">
        <f t="shared" si="269"/>
        <v>0</v>
      </c>
      <c r="BI219">
        <f t="shared" si="269"/>
        <v>0</v>
      </c>
      <c r="BJ219">
        <f t="shared" si="269"/>
        <v>0</v>
      </c>
      <c r="BK219">
        <f t="shared" si="269"/>
        <v>0</v>
      </c>
      <c r="BL219">
        <f t="shared" si="269"/>
        <v>0</v>
      </c>
      <c r="BM219">
        <f t="shared" ref="BM219:CR219" si="270">BM70</f>
        <v>0</v>
      </c>
      <c r="BN219">
        <f t="shared" si="270"/>
        <v>0</v>
      </c>
      <c r="BO219">
        <f t="shared" si="270"/>
        <v>0</v>
      </c>
      <c r="BP219">
        <f t="shared" si="270"/>
        <v>0</v>
      </c>
      <c r="BQ219">
        <f t="shared" si="270"/>
        <v>0</v>
      </c>
      <c r="BR219">
        <f t="shared" si="270"/>
        <v>0</v>
      </c>
      <c r="BS219">
        <f t="shared" si="270"/>
        <v>0</v>
      </c>
      <c r="BT219">
        <f t="shared" si="270"/>
        <v>0</v>
      </c>
      <c r="BU219">
        <f t="shared" si="270"/>
        <v>0</v>
      </c>
      <c r="BV219">
        <f t="shared" si="270"/>
        <v>0</v>
      </c>
      <c r="BW219">
        <f t="shared" si="270"/>
        <v>0</v>
      </c>
      <c r="BX219">
        <f t="shared" si="270"/>
        <v>0</v>
      </c>
      <c r="BY219">
        <f t="shared" si="270"/>
        <v>0</v>
      </c>
      <c r="BZ219">
        <f t="shared" si="270"/>
        <v>0</v>
      </c>
      <c r="CA219">
        <f t="shared" si="270"/>
        <v>0</v>
      </c>
      <c r="CB219">
        <f t="shared" si="270"/>
        <v>0</v>
      </c>
      <c r="CC219">
        <f t="shared" si="270"/>
        <v>0</v>
      </c>
      <c r="CD219">
        <f t="shared" si="270"/>
        <v>0</v>
      </c>
      <c r="CE219">
        <f t="shared" si="270"/>
        <v>0</v>
      </c>
      <c r="CF219">
        <f t="shared" si="270"/>
        <v>0</v>
      </c>
      <c r="CG219">
        <f t="shared" si="270"/>
        <v>0</v>
      </c>
      <c r="CH219">
        <f t="shared" si="270"/>
        <v>0</v>
      </c>
      <c r="CI219">
        <f t="shared" si="270"/>
        <v>0</v>
      </c>
      <c r="CJ219">
        <f t="shared" si="270"/>
        <v>0</v>
      </c>
      <c r="CK219">
        <f t="shared" si="270"/>
        <v>0</v>
      </c>
      <c r="CL219">
        <f t="shared" si="270"/>
        <v>0</v>
      </c>
      <c r="CM219">
        <f t="shared" si="270"/>
        <v>0</v>
      </c>
      <c r="CN219">
        <f t="shared" si="270"/>
        <v>0</v>
      </c>
      <c r="CO219">
        <f t="shared" si="270"/>
        <v>0</v>
      </c>
      <c r="CP219">
        <f t="shared" si="270"/>
        <v>0</v>
      </c>
      <c r="CQ219">
        <f t="shared" si="270"/>
        <v>0</v>
      </c>
      <c r="CR219">
        <f t="shared" si="270"/>
        <v>0</v>
      </c>
      <c r="CS219">
        <f t="shared" ref="CS219:DH219" si="271">CS70</f>
        <v>0</v>
      </c>
      <c r="CT219">
        <f t="shared" si="271"/>
        <v>0</v>
      </c>
      <c r="CU219">
        <f t="shared" si="271"/>
        <v>0</v>
      </c>
      <c r="CV219">
        <f t="shared" si="271"/>
        <v>0</v>
      </c>
      <c r="CW219">
        <f t="shared" si="271"/>
        <v>0</v>
      </c>
      <c r="CX219">
        <f t="shared" si="271"/>
        <v>0</v>
      </c>
      <c r="CY219">
        <f t="shared" si="271"/>
        <v>0</v>
      </c>
      <c r="CZ219">
        <f t="shared" si="271"/>
        <v>0</v>
      </c>
      <c r="DA219">
        <f t="shared" si="271"/>
        <v>0</v>
      </c>
      <c r="DB219">
        <f t="shared" si="271"/>
        <v>0</v>
      </c>
      <c r="DC219">
        <f t="shared" si="271"/>
        <v>0</v>
      </c>
      <c r="DD219">
        <f t="shared" si="271"/>
        <v>0</v>
      </c>
      <c r="DE219">
        <f t="shared" si="271"/>
        <v>0</v>
      </c>
      <c r="DF219">
        <f t="shared" si="271"/>
        <v>0</v>
      </c>
      <c r="DG219">
        <f t="shared" si="271"/>
        <v>0</v>
      </c>
      <c r="DH219">
        <f t="shared" si="271"/>
        <v>0</v>
      </c>
    </row>
    <row r="220" spans="1:112">
      <c r="A220">
        <f t="shared" ref="A220:AF220" si="272">A71</f>
        <v>269</v>
      </c>
      <c r="B220" t="str">
        <f t="shared" si="272"/>
        <v>Direc. Dptal. de Educación Potosí</v>
      </c>
      <c r="C220">
        <f t="shared" si="272"/>
        <v>0</v>
      </c>
      <c r="D220">
        <f t="shared" si="272"/>
        <v>154763.38000000003</v>
      </c>
      <c r="E220">
        <f t="shared" si="272"/>
        <v>0</v>
      </c>
      <c r="F220">
        <f t="shared" si="272"/>
        <v>0</v>
      </c>
      <c r="G220">
        <f t="shared" si="272"/>
        <v>0</v>
      </c>
      <c r="H220">
        <f t="shared" si="272"/>
        <v>0</v>
      </c>
      <c r="I220">
        <f t="shared" si="272"/>
        <v>0</v>
      </c>
      <c r="J220">
        <f t="shared" si="272"/>
        <v>0</v>
      </c>
      <c r="K220">
        <f t="shared" si="272"/>
        <v>0</v>
      </c>
      <c r="L220">
        <f t="shared" si="272"/>
        <v>0</v>
      </c>
      <c r="M220">
        <f t="shared" si="272"/>
        <v>0</v>
      </c>
      <c r="N220">
        <f t="shared" si="272"/>
        <v>0</v>
      </c>
      <c r="O220">
        <f t="shared" si="272"/>
        <v>0</v>
      </c>
      <c r="P220">
        <f t="shared" si="272"/>
        <v>0</v>
      </c>
      <c r="Q220">
        <f t="shared" si="272"/>
        <v>0</v>
      </c>
      <c r="R220">
        <f t="shared" si="272"/>
        <v>0</v>
      </c>
      <c r="S220">
        <f t="shared" si="272"/>
        <v>0</v>
      </c>
      <c r="T220">
        <f t="shared" si="272"/>
        <v>0</v>
      </c>
      <c r="U220">
        <f t="shared" si="272"/>
        <v>0</v>
      </c>
      <c r="V220">
        <f t="shared" si="272"/>
        <v>0</v>
      </c>
      <c r="W220">
        <f t="shared" si="272"/>
        <v>0</v>
      </c>
      <c r="X220">
        <f t="shared" si="272"/>
        <v>0</v>
      </c>
      <c r="Y220">
        <f t="shared" si="272"/>
        <v>0</v>
      </c>
      <c r="Z220">
        <f t="shared" si="272"/>
        <v>0</v>
      </c>
      <c r="AA220">
        <f t="shared" si="272"/>
        <v>0</v>
      </c>
      <c r="AB220">
        <f t="shared" si="272"/>
        <v>0</v>
      </c>
      <c r="AC220">
        <f t="shared" si="272"/>
        <v>0</v>
      </c>
      <c r="AD220">
        <f t="shared" si="272"/>
        <v>0</v>
      </c>
      <c r="AE220">
        <f t="shared" si="272"/>
        <v>0</v>
      </c>
      <c r="AF220">
        <f t="shared" si="272"/>
        <v>0</v>
      </c>
      <c r="AG220">
        <f t="shared" ref="AG220:BL220" si="273">AG71</f>
        <v>0</v>
      </c>
      <c r="AH220">
        <f t="shared" si="273"/>
        <v>0</v>
      </c>
      <c r="AI220">
        <f t="shared" si="273"/>
        <v>0</v>
      </c>
      <c r="AJ220">
        <f t="shared" si="273"/>
        <v>0</v>
      </c>
      <c r="AK220">
        <f t="shared" si="273"/>
        <v>0</v>
      </c>
      <c r="AL220">
        <f t="shared" si="273"/>
        <v>0</v>
      </c>
      <c r="AM220">
        <f t="shared" si="273"/>
        <v>0</v>
      </c>
      <c r="AN220">
        <f t="shared" si="273"/>
        <v>0</v>
      </c>
      <c r="AO220">
        <f t="shared" si="273"/>
        <v>0</v>
      </c>
      <c r="AP220">
        <f t="shared" si="273"/>
        <v>0</v>
      </c>
      <c r="AQ220">
        <f t="shared" si="273"/>
        <v>0</v>
      </c>
      <c r="AR220">
        <f t="shared" si="273"/>
        <v>0</v>
      </c>
      <c r="AS220">
        <f t="shared" si="273"/>
        <v>0</v>
      </c>
      <c r="AT220">
        <f t="shared" si="273"/>
        <v>0</v>
      </c>
      <c r="AU220">
        <f t="shared" si="273"/>
        <v>0</v>
      </c>
      <c r="AV220">
        <f t="shared" si="273"/>
        <v>0</v>
      </c>
      <c r="AW220">
        <f t="shared" si="273"/>
        <v>0</v>
      </c>
      <c r="AX220">
        <f t="shared" si="273"/>
        <v>0</v>
      </c>
      <c r="AY220">
        <f t="shared" si="273"/>
        <v>0</v>
      </c>
      <c r="AZ220">
        <f t="shared" si="273"/>
        <v>0</v>
      </c>
      <c r="BA220">
        <f t="shared" si="273"/>
        <v>0</v>
      </c>
      <c r="BB220">
        <f t="shared" si="273"/>
        <v>0</v>
      </c>
      <c r="BC220">
        <f t="shared" si="273"/>
        <v>0</v>
      </c>
      <c r="BD220">
        <f t="shared" si="273"/>
        <v>0</v>
      </c>
      <c r="BE220">
        <f t="shared" si="273"/>
        <v>0</v>
      </c>
      <c r="BF220">
        <f t="shared" si="273"/>
        <v>0</v>
      </c>
      <c r="BG220">
        <f t="shared" si="273"/>
        <v>0</v>
      </c>
      <c r="BH220">
        <f t="shared" si="273"/>
        <v>0</v>
      </c>
      <c r="BI220">
        <f t="shared" si="273"/>
        <v>0</v>
      </c>
      <c r="BJ220">
        <f t="shared" si="273"/>
        <v>0</v>
      </c>
      <c r="BK220">
        <f t="shared" si="273"/>
        <v>0</v>
      </c>
      <c r="BL220">
        <f t="shared" si="273"/>
        <v>0</v>
      </c>
      <c r="BM220">
        <f t="shared" ref="BM220:CR220" si="274">BM71</f>
        <v>0</v>
      </c>
      <c r="BN220">
        <f t="shared" si="274"/>
        <v>0</v>
      </c>
      <c r="BO220">
        <f t="shared" si="274"/>
        <v>0</v>
      </c>
      <c r="BP220">
        <f t="shared" si="274"/>
        <v>0</v>
      </c>
      <c r="BQ220">
        <f t="shared" si="274"/>
        <v>0</v>
      </c>
      <c r="BR220">
        <f t="shared" si="274"/>
        <v>0</v>
      </c>
      <c r="BS220">
        <f t="shared" si="274"/>
        <v>0</v>
      </c>
      <c r="BT220">
        <f t="shared" si="274"/>
        <v>0</v>
      </c>
      <c r="BU220">
        <f t="shared" si="274"/>
        <v>0</v>
      </c>
      <c r="BV220">
        <f t="shared" si="274"/>
        <v>0</v>
      </c>
      <c r="BW220">
        <f t="shared" si="274"/>
        <v>0</v>
      </c>
      <c r="BX220">
        <f t="shared" si="274"/>
        <v>0</v>
      </c>
      <c r="BY220">
        <f t="shared" si="274"/>
        <v>0</v>
      </c>
      <c r="BZ220">
        <f t="shared" si="274"/>
        <v>0</v>
      </c>
      <c r="CA220">
        <f t="shared" si="274"/>
        <v>0</v>
      </c>
      <c r="CB220">
        <f t="shared" si="274"/>
        <v>0</v>
      </c>
      <c r="CC220">
        <f t="shared" si="274"/>
        <v>0</v>
      </c>
      <c r="CD220">
        <f t="shared" si="274"/>
        <v>0</v>
      </c>
      <c r="CE220">
        <f t="shared" si="274"/>
        <v>0</v>
      </c>
      <c r="CF220">
        <f t="shared" si="274"/>
        <v>0</v>
      </c>
      <c r="CG220">
        <f t="shared" si="274"/>
        <v>0</v>
      </c>
      <c r="CH220">
        <f t="shared" si="274"/>
        <v>0</v>
      </c>
      <c r="CI220">
        <f t="shared" si="274"/>
        <v>0</v>
      </c>
      <c r="CJ220">
        <f t="shared" si="274"/>
        <v>0</v>
      </c>
      <c r="CK220">
        <f t="shared" si="274"/>
        <v>0</v>
      </c>
      <c r="CL220">
        <f t="shared" si="274"/>
        <v>0</v>
      </c>
      <c r="CM220">
        <f t="shared" si="274"/>
        <v>0</v>
      </c>
      <c r="CN220">
        <f t="shared" si="274"/>
        <v>0</v>
      </c>
      <c r="CO220">
        <f t="shared" si="274"/>
        <v>0</v>
      </c>
      <c r="CP220">
        <f t="shared" si="274"/>
        <v>0</v>
      </c>
      <c r="CQ220">
        <f t="shared" si="274"/>
        <v>0</v>
      </c>
      <c r="CR220">
        <f t="shared" si="274"/>
        <v>0</v>
      </c>
      <c r="CS220">
        <f t="shared" ref="CS220:DH220" si="275">CS71</f>
        <v>0</v>
      </c>
      <c r="CT220">
        <f t="shared" si="275"/>
        <v>0</v>
      </c>
      <c r="CU220">
        <f t="shared" si="275"/>
        <v>0</v>
      </c>
      <c r="CV220">
        <f t="shared" si="275"/>
        <v>0</v>
      </c>
      <c r="CW220">
        <f t="shared" si="275"/>
        <v>0</v>
      </c>
      <c r="CX220">
        <f t="shared" si="275"/>
        <v>0</v>
      </c>
      <c r="CY220">
        <f t="shared" si="275"/>
        <v>0</v>
      </c>
      <c r="CZ220">
        <f t="shared" si="275"/>
        <v>0</v>
      </c>
      <c r="DA220">
        <f t="shared" si="275"/>
        <v>0</v>
      </c>
      <c r="DB220">
        <f t="shared" si="275"/>
        <v>0</v>
      </c>
      <c r="DC220">
        <f t="shared" si="275"/>
        <v>0</v>
      </c>
      <c r="DD220">
        <f t="shared" si="275"/>
        <v>0</v>
      </c>
      <c r="DE220">
        <f t="shared" si="275"/>
        <v>0</v>
      </c>
      <c r="DF220">
        <f t="shared" si="275"/>
        <v>0</v>
      </c>
      <c r="DG220">
        <f t="shared" si="275"/>
        <v>0</v>
      </c>
      <c r="DH220">
        <f t="shared" si="275"/>
        <v>0</v>
      </c>
    </row>
    <row r="221" spans="1:112">
      <c r="A221">
        <f t="shared" ref="A221:AF221" si="276">A72</f>
        <v>30</v>
      </c>
      <c r="B221" t="str">
        <f t="shared" si="276"/>
        <v>Ministerio de Justicia y Transparencia Institucional</v>
      </c>
      <c r="C221">
        <f t="shared" si="276"/>
        <v>0</v>
      </c>
      <c r="D221">
        <f t="shared" si="276"/>
        <v>0</v>
      </c>
      <c r="E221">
        <f t="shared" si="276"/>
        <v>0</v>
      </c>
      <c r="F221">
        <f t="shared" si="276"/>
        <v>46446.27</v>
      </c>
      <c r="G221">
        <f t="shared" si="276"/>
        <v>0</v>
      </c>
      <c r="H221">
        <f t="shared" si="276"/>
        <v>0</v>
      </c>
      <c r="I221">
        <f t="shared" si="276"/>
        <v>0</v>
      </c>
      <c r="J221">
        <f t="shared" si="276"/>
        <v>0</v>
      </c>
      <c r="K221">
        <f t="shared" si="276"/>
        <v>0</v>
      </c>
      <c r="L221">
        <f t="shared" si="276"/>
        <v>0</v>
      </c>
      <c r="M221">
        <f t="shared" si="276"/>
        <v>0</v>
      </c>
      <c r="N221">
        <f t="shared" si="276"/>
        <v>0</v>
      </c>
      <c r="O221">
        <f t="shared" si="276"/>
        <v>0</v>
      </c>
      <c r="P221">
        <f t="shared" si="276"/>
        <v>0</v>
      </c>
      <c r="Q221">
        <f t="shared" si="276"/>
        <v>0</v>
      </c>
      <c r="R221">
        <f t="shared" si="276"/>
        <v>0</v>
      </c>
      <c r="S221">
        <f t="shared" si="276"/>
        <v>0</v>
      </c>
      <c r="T221">
        <f t="shared" si="276"/>
        <v>0</v>
      </c>
      <c r="U221">
        <f t="shared" si="276"/>
        <v>0</v>
      </c>
      <c r="V221">
        <f t="shared" si="276"/>
        <v>0</v>
      </c>
      <c r="W221">
        <f t="shared" si="276"/>
        <v>0</v>
      </c>
      <c r="X221">
        <f t="shared" si="276"/>
        <v>0</v>
      </c>
      <c r="Y221">
        <f t="shared" si="276"/>
        <v>0</v>
      </c>
      <c r="Z221">
        <f t="shared" si="276"/>
        <v>0</v>
      </c>
      <c r="AA221">
        <f t="shared" si="276"/>
        <v>0</v>
      </c>
      <c r="AB221">
        <f t="shared" si="276"/>
        <v>0</v>
      </c>
      <c r="AC221">
        <f t="shared" si="276"/>
        <v>0</v>
      </c>
      <c r="AD221">
        <f t="shared" si="276"/>
        <v>0</v>
      </c>
      <c r="AE221">
        <f t="shared" si="276"/>
        <v>0</v>
      </c>
      <c r="AF221">
        <f t="shared" si="276"/>
        <v>0</v>
      </c>
      <c r="AG221">
        <f t="shared" ref="AG221:BL221" si="277">AG72</f>
        <v>0</v>
      </c>
      <c r="AH221">
        <f t="shared" si="277"/>
        <v>0</v>
      </c>
      <c r="AI221">
        <f t="shared" si="277"/>
        <v>0</v>
      </c>
      <c r="AJ221">
        <f t="shared" si="277"/>
        <v>0</v>
      </c>
      <c r="AK221">
        <f t="shared" si="277"/>
        <v>0</v>
      </c>
      <c r="AL221">
        <f t="shared" si="277"/>
        <v>0</v>
      </c>
      <c r="AM221">
        <f t="shared" si="277"/>
        <v>0</v>
      </c>
      <c r="AN221">
        <f t="shared" si="277"/>
        <v>0</v>
      </c>
      <c r="AO221">
        <f t="shared" si="277"/>
        <v>0</v>
      </c>
      <c r="AP221">
        <f t="shared" si="277"/>
        <v>0</v>
      </c>
      <c r="AQ221">
        <f t="shared" si="277"/>
        <v>0</v>
      </c>
      <c r="AR221">
        <f t="shared" si="277"/>
        <v>0</v>
      </c>
      <c r="AS221">
        <f t="shared" si="277"/>
        <v>0</v>
      </c>
      <c r="AT221">
        <f t="shared" si="277"/>
        <v>0</v>
      </c>
      <c r="AU221">
        <f t="shared" si="277"/>
        <v>0</v>
      </c>
      <c r="AV221">
        <f t="shared" si="277"/>
        <v>0</v>
      </c>
      <c r="AW221">
        <f t="shared" si="277"/>
        <v>0</v>
      </c>
      <c r="AX221">
        <f t="shared" si="277"/>
        <v>0</v>
      </c>
      <c r="AY221">
        <f t="shared" si="277"/>
        <v>0</v>
      </c>
      <c r="AZ221">
        <f t="shared" si="277"/>
        <v>0</v>
      </c>
      <c r="BA221">
        <f t="shared" si="277"/>
        <v>0</v>
      </c>
      <c r="BB221">
        <f t="shared" si="277"/>
        <v>0</v>
      </c>
      <c r="BC221">
        <f t="shared" si="277"/>
        <v>0</v>
      </c>
      <c r="BD221">
        <f t="shared" si="277"/>
        <v>0</v>
      </c>
      <c r="BE221">
        <f t="shared" si="277"/>
        <v>0</v>
      </c>
      <c r="BF221">
        <f t="shared" si="277"/>
        <v>0</v>
      </c>
      <c r="BG221">
        <f t="shared" si="277"/>
        <v>0</v>
      </c>
      <c r="BH221">
        <f t="shared" si="277"/>
        <v>0</v>
      </c>
      <c r="BI221">
        <f t="shared" si="277"/>
        <v>0</v>
      </c>
      <c r="BJ221">
        <f t="shared" si="277"/>
        <v>0</v>
      </c>
      <c r="BK221">
        <f t="shared" si="277"/>
        <v>0</v>
      </c>
      <c r="BL221">
        <f t="shared" si="277"/>
        <v>0</v>
      </c>
      <c r="BM221">
        <f t="shared" ref="BM221:CR221" si="278">BM72</f>
        <v>0</v>
      </c>
      <c r="BN221">
        <f t="shared" si="278"/>
        <v>0</v>
      </c>
      <c r="BO221">
        <f t="shared" si="278"/>
        <v>0</v>
      </c>
      <c r="BP221">
        <f t="shared" si="278"/>
        <v>0</v>
      </c>
      <c r="BQ221">
        <f t="shared" si="278"/>
        <v>0</v>
      </c>
      <c r="BR221">
        <f t="shared" si="278"/>
        <v>0</v>
      </c>
      <c r="BS221">
        <f t="shared" si="278"/>
        <v>0</v>
      </c>
      <c r="BT221">
        <f t="shared" si="278"/>
        <v>0</v>
      </c>
      <c r="BU221">
        <f t="shared" si="278"/>
        <v>0</v>
      </c>
      <c r="BV221">
        <f t="shared" si="278"/>
        <v>0</v>
      </c>
      <c r="BW221">
        <f t="shared" si="278"/>
        <v>0</v>
      </c>
      <c r="BX221">
        <f t="shared" si="278"/>
        <v>0</v>
      </c>
      <c r="BY221">
        <f t="shared" si="278"/>
        <v>0</v>
      </c>
      <c r="BZ221">
        <f t="shared" si="278"/>
        <v>0</v>
      </c>
      <c r="CA221">
        <f t="shared" si="278"/>
        <v>0</v>
      </c>
      <c r="CB221">
        <f t="shared" si="278"/>
        <v>0</v>
      </c>
      <c r="CC221">
        <f t="shared" si="278"/>
        <v>0</v>
      </c>
      <c r="CD221">
        <f t="shared" si="278"/>
        <v>0</v>
      </c>
      <c r="CE221">
        <f t="shared" si="278"/>
        <v>0</v>
      </c>
      <c r="CF221">
        <f t="shared" si="278"/>
        <v>0</v>
      </c>
      <c r="CG221">
        <f t="shared" si="278"/>
        <v>0</v>
      </c>
      <c r="CH221">
        <f t="shared" si="278"/>
        <v>0</v>
      </c>
      <c r="CI221">
        <f t="shared" si="278"/>
        <v>0</v>
      </c>
      <c r="CJ221">
        <f t="shared" si="278"/>
        <v>0</v>
      </c>
      <c r="CK221">
        <f t="shared" si="278"/>
        <v>0</v>
      </c>
      <c r="CL221">
        <f t="shared" si="278"/>
        <v>0</v>
      </c>
      <c r="CM221">
        <f t="shared" si="278"/>
        <v>0</v>
      </c>
      <c r="CN221">
        <f t="shared" si="278"/>
        <v>0</v>
      </c>
      <c r="CO221">
        <f t="shared" si="278"/>
        <v>0</v>
      </c>
      <c r="CP221">
        <f t="shared" si="278"/>
        <v>0</v>
      </c>
      <c r="CQ221">
        <f t="shared" si="278"/>
        <v>0</v>
      </c>
      <c r="CR221">
        <f t="shared" si="278"/>
        <v>0</v>
      </c>
      <c r="CS221">
        <f t="shared" ref="CS221:DH221" si="279">CS72</f>
        <v>0</v>
      </c>
      <c r="CT221">
        <f t="shared" si="279"/>
        <v>0</v>
      </c>
      <c r="CU221">
        <f t="shared" si="279"/>
        <v>0</v>
      </c>
      <c r="CV221">
        <f t="shared" si="279"/>
        <v>0</v>
      </c>
      <c r="CW221">
        <f t="shared" si="279"/>
        <v>0</v>
      </c>
      <c r="CX221">
        <f t="shared" si="279"/>
        <v>0</v>
      </c>
      <c r="CY221">
        <f t="shared" si="279"/>
        <v>0</v>
      </c>
      <c r="CZ221">
        <f t="shared" si="279"/>
        <v>0</v>
      </c>
      <c r="DA221">
        <f t="shared" si="279"/>
        <v>0</v>
      </c>
      <c r="DB221">
        <f t="shared" si="279"/>
        <v>0</v>
      </c>
      <c r="DC221">
        <f t="shared" si="279"/>
        <v>0</v>
      </c>
      <c r="DD221">
        <f t="shared" si="279"/>
        <v>0</v>
      </c>
      <c r="DE221">
        <f t="shared" si="279"/>
        <v>0</v>
      </c>
      <c r="DF221">
        <f t="shared" si="279"/>
        <v>0</v>
      </c>
      <c r="DG221">
        <f t="shared" si="279"/>
        <v>0</v>
      </c>
      <c r="DH221">
        <f t="shared" si="279"/>
        <v>0</v>
      </c>
    </row>
    <row r="222" spans="1:112">
      <c r="A222">
        <f t="shared" ref="A222:AF222" si="280">A73</f>
        <v>661</v>
      </c>
      <c r="B222" t="str">
        <f t="shared" si="280"/>
        <v>Tribunal Constitucional Plurinacional</v>
      </c>
      <c r="C222">
        <f t="shared" si="280"/>
        <v>0</v>
      </c>
      <c r="D222">
        <f t="shared" si="280"/>
        <v>0</v>
      </c>
      <c r="E222">
        <f t="shared" si="280"/>
        <v>0</v>
      </c>
      <c r="F222">
        <f t="shared" si="280"/>
        <v>8.8000000000000007</v>
      </c>
      <c r="G222">
        <f t="shared" si="280"/>
        <v>0</v>
      </c>
      <c r="H222">
        <f t="shared" si="280"/>
        <v>0</v>
      </c>
      <c r="I222">
        <f t="shared" si="280"/>
        <v>0</v>
      </c>
      <c r="J222">
        <f t="shared" si="280"/>
        <v>0</v>
      </c>
      <c r="K222">
        <f t="shared" si="280"/>
        <v>0</v>
      </c>
      <c r="L222">
        <f t="shared" si="280"/>
        <v>0</v>
      </c>
      <c r="M222">
        <f t="shared" si="280"/>
        <v>0</v>
      </c>
      <c r="N222">
        <f t="shared" si="280"/>
        <v>0</v>
      </c>
      <c r="O222">
        <f t="shared" si="280"/>
        <v>0</v>
      </c>
      <c r="P222">
        <f t="shared" si="280"/>
        <v>0</v>
      </c>
      <c r="Q222">
        <f t="shared" si="280"/>
        <v>0</v>
      </c>
      <c r="R222">
        <f t="shared" si="280"/>
        <v>0</v>
      </c>
      <c r="S222">
        <f t="shared" si="280"/>
        <v>0</v>
      </c>
      <c r="T222">
        <f t="shared" si="280"/>
        <v>0</v>
      </c>
      <c r="U222">
        <f t="shared" si="280"/>
        <v>0</v>
      </c>
      <c r="V222">
        <f t="shared" si="280"/>
        <v>0</v>
      </c>
      <c r="W222">
        <f t="shared" si="280"/>
        <v>0</v>
      </c>
      <c r="X222">
        <f t="shared" si="280"/>
        <v>0</v>
      </c>
      <c r="Y222">
        <f t="shared" si="280"/>
        <v>0</v>
      </c>
      <c r="Z222">
        <f t="shared" si="280"/>
        <v>0</v>
      </c>
      <c r="AA222">
        <f t="shared" si="280"/>
        <v>0</v>
      </c>
      <c r="AB222">
        <f t="shared" si="280"/>
        <v>0</v>
      </c>
      <c r="AC222">
        <f t="shared" si="280"/>
        <v>0</v>
      </c>
      <c r="AD222">
        <f t="shared" si="280"/>
        <v>0</v>
      </c>
      <c r="AE222">
        <f t="shared" si="280"/>
        <v>0</v>
      </c>
      <c r="AF222">
        <f t="shared" si="280"/>
        <v>0</v>
      </c>
      <c r="AG222">
        <f t="shared" ref="AG222:BL222" si="281">AG73</f>
        <v>0</v>
      </c>
      <c r="AH222">
        <f t="shared" si="281"/>
        <v>0</v>
      </c>
      <c r="AI222">
        <f t="shared" si="281"/>
        <v>0</v>
      </c>
      <c r="AJ222">
        <f t="shared" si="281"/>
        <v>0</v>
      </c>
      <c r="AK222">
        <f t="shared" si="281"/>
        <v>0</v>
      </c>
      <c r="AL222">
        <f t="shared" si="281"/>
        <v>0</v>
      </c>
      <c r="AM222">
        <f t="shared" si="281"/>
        <v>0</v>
      </c>
      <c r="AN222">
        <f t="shared" si="281"/>
        <v>0</v>
      </c>
      <c r="AO222">
        <f t="shared" si="281"/>
        <v>0</v>
      </c>
      <c r="AP222">
        <f t="shared" si="281"/>
        <v>0</v>
      </c>
      <c r="AQ222">
        <f t="shared" si="281"/>
        <v>0</v>
      </c>
      <c r="AR222">
        <f t="shared" si="281"/>
        <v>0</v>
      </c>
      <c r="AS222">
        <f t="shared" si="281"/>
        <v>0</v>
      </c>
      <c r="AT222">
        <f t="shared" si="281"/>
        <v>0</v>
      </c>
      <c r="AU222">
        <f t="shared" si="281"/>
        <v>0</v>
      </c>
      <c r="AV222">
        <f t="shared" si="281"/>
        <v>0</v>
      </c>
      <c r="AW222">
        <f t="shared" si="281"/>
        <v>0</v>
      </c>
      <c r="AX222">
        <f t="shared" si="281"/>
        <v>0</v>
      </c>
      <c r="AY222">
        <f t="shared" si="281"/>
        <v>0</v>
      </c>
      <c r="AZ222">
        <f t="shared" si="281"/>
        <v>0</v>
      </c>
      <c r="BA222">
        <f t="shared" si="281"/>
        <v>0</v>
      </c>
      <c r="BB222">
        <f t="shared" si="281"/>
        <v>0</v>
      </c>
      <c r="BC222">
        <f t="shared" si="281"/>
        <v>0</v>
      </c>
      <c r="BD222">
        <f t="shared" si="281"/>
        <v>0</v>
      </c>
      <c r="BE222">
        <f t="shared" si="281"/>
        <v>0</v>
      </c>
      <c r="BF222">
        <f t="shared" si="281"/>
        <v>0</v>
      </c>
      <c r="BG222">
        <f t="shared" si="281"/>
        <v>0</v>
      </c>
      <c r="BH222">
        <f t="shared" si="281"/>
        <v>0</v>
      </c>
      <c r="BI222">
        <f t="shared" si="281"/>
        <v>0</v>
      </c>
      <c r="BJ222">
        <f t="shared" si="281"/>
        <v>0</v>
      </c>
      <c r="BK222">
        <f t="shared" si="281"/>
        <v>0</v>
      </c>
      <c r="BL222">
        <f t="shared" si="281"/>
        <v>0</v>
      </c>
      <c r="BM222">
        <f t="shared" ref="BM222:CR222" si="282">BM73</f>
        <v>0</v>
      </c>
      <c r="BN222">
        <f t="shared" si="282"/>
        <v>0</v>
      </c>
      <c r="BO222">
        <f t="shared" si="282"/>
        <v>0</v>
      </c>
      <c r="BP222">
        <f t="shared" si="282"/>
        <v>0</v>
      </c>
      <c r="BQ222">
        <f t="shared" si="282"/>
        <v>0</v>
      </c>
      <c r="BR222">
        <f t="shared" si="282"/>
        <v>0</v>
      </c>
      <c r="BS222">
        <f t="shared" si="282"/>
        <v>0</v>
      </c>
      <c r="BT222">
        <f t="shared" si="282"/>
        <v>0</v>
      </c>
      <c r="BU222">
        <f t="shared" si="282"/>
        <v>0</v>
      </c>
      <c r="BV222">
        <f t="shared" si="282"/>
        <v>0</v>
      </c>
      <c r="BW222">
        <f t="shared" si="282"/>
        <v>0</v>
      </c>
      <c r="BX222">
        <f t="shared" si="282"/>
        <v>0</v>
      </c>
      <c r="BY222">
        <f t="shared" si="282"/>
        <v>0</v>
      </c>
      <c r="BZ222">
        <f t="shared" si="282"/>
        <v>0</v>
      </c>
      <c r="CA222">
        <f t="shared" si="282"/>
        <v>0</v>
      </c>
      <c r="CB222">
        <f t="shared" si="282"/>
        <v>0</v>
      </c>
      <c r="CC222">
        <f t="shared" si="282"/>
        <v>0</v>
      </c>
      <c r="CD222">
        <f t="shared" si="282"/>
        <v>0</v>
      </c>
      <c r="CE222">
        <f t="shared" si="282"/>
        <v>0</v>
      </c>
      <c r="CF222">
        <f t="shared" si="282"/>
        <v>0</v>
      </c>
      <c r="CG222">
        <f t="shared" si="282"/>
        <v>0</v>
      </c>
      <c r="CH222">
        <f t="shared" si="282"/>
        <v>0</v>
      </c>
      <c r="CI222">
        <f t="shared" si="282"/>
        <v>0</v>
      </c>
      <c r="CJ222">
        <f t="shared" si="282"/>
        <v>0</v>
      </c>
      <c r="CK222">
        <f t="shared" si="282"/>
        <v>0</v>
      </c>
      <c r="CL222">
        <f t="shared" si="282"/>
        <v>0</v>
      </c>
      <c r="CM222">
        <f t="shared" si="282"/>
        <v>0</v>
      </c>
      <c r="CN222">
        <f t="shared" si="282"/>
        <v>0</v>
      </c>
      <c r="CO222">
        <f t="shared" si="282"/>
        <v>0</v>
      </c>
      <c r="CP222">
        <f t="shared" si="282"/>
        <v>0</v>
      </c>
      <c r="CQ222">
        <f t="shared" si="282"/>
        <v>0</v>
      </c>
      <c r="CR222">
        <f t="shared" si="282"/>
        <v>0</v>
      </c>
      <c r="CS222">
        <f t="shared" ref="CS222:DH222" si="283">CS73</f>
        <v>0</v>
      </c>
      <c r="CT222">
        <f t="shared" si="283"/>
        <v>0</v>
      </c>
      <c r="CU222">
        <f t="shared" si="283"/>
        <v>0</v>
      </c>
      <c r="CV222">
        <f t="shared" si="283"/>
        <v>0</v>
      </c>
      <c r="CW222">
        <f t="shared" si="283"/>
        <v>0</v>
      </c>
      <c r="CX222">
        <f t="shared" si="283"/>
        <v>0</v>
      </c>
      <c r="CY222">
        <f t="shared" si="283"/>
        <v>0</v>
      </c>
      <c r="CZ222">
        <f t="shared" si="283"/>
        <v>0</v>
      </c>
      <c r="DA222">
        <f t="shared" si="283"/>
        <v>0</v>
      </c>
      <c r="DB222">
        <f t="shared" si="283"/>
        <v>0</v>
      </c>
      <c r="DC222">
        <f t="shared" si="283"/>
        <v>0</v>
      </c>
      <c r="DD222">
        <f t="shared" si="283"/>
        <v>0</v>
      </c>
      <c r="DE222">
        <f t="shared" si="283"/>
        <v>0</v>
      </c>
      <c r="DF222">
        <f t="shared" si="283"/>
        <v>0</v>
      </c>
      <c r="DG222">
        <f t="shared" si="283"/>
        <v>0</v>
      </c>
      <c r="DH222">
        <f t="shared" si="283"/>
        <v>0</v>
      </c>
    </row>
    <row r="223" spans="1:112">
      <c r="A223">
        <f t="shared" ref="A223:AF223" si="284">A74</f>
        <v>169</v>
      </c>
      <c r="B223" t="str">
        <f t="shared" si="284"/>
        <v>Autoridad General de Impugnación Tributaria</v>
      </c>
      <c r="C223">
        <f t="shared" si="284"/>
        <v>0</v>
      </c>
      <c r="D223">
        <f t="shared" si="284"/>
        <v>0</v>
      </c>
      <c r="E223">
        <f t="shared" si="284"/>
        <v>0</v>
      </c>
      <c r="F223">
        <f t="shared" si="284"/>
        <v>844</v>
      </c>
      <c r="G223">
        <f t="shared" si="284"/>
        <v>0</v>
      </c>
      <c r="H223">
        <f t="shared" si="284"/>
        <v>0</v>
      </c>
      <c r="I223">
        <f t="shared" si="284"/>
        <v>0</v>
      </c>
      <c r="J223">
        <f t="shared" si="284"/>
        <v>0</v>
      </c>
      <c r="K223">
        <f t="shared" si="284"/>
        <v>0</v>
      </c>
      <c r="L223">
        <f t="shared" si="284"/>
        <v>0</v>
      </c>
      <c r="M223">
        <f t="shared" si="284"/>
        <v>0</v>
      </c>
      <c r="N223">
        <f t="shared" si="284"/>
        <v>0</v>
      </c>
      <c r="O223">
        <f t="shared" si="284"/>
        <v>0</v>
      </c>
      <c r="P223">
        <f t="shared" si="284"/>
        <v>0</v>
      </c>
      <c r="Q223">
        <f t="shared" si="284"/>
        <v>0</v>
      </c>
      <c r="R223">
        <f t="shared" si="284"/>
        <v>0</v>
      </c>
      <c r="S223">
        <f t="shared" si="284"/>
        <v>0</v>
      </c>
      <c r="T223">
        <f t="shared" si="284"/>
        <v>0</v>
      </c>
      <c r="U223">
        <f t="shared" si="284"/>
        <v>0</v>
      </c>
      <c r="V223">
        <f t="shared" si="284"/>
        <v>0</v>
      </c>
      <c r="W223">
        <f t="shared" si="284"/>
        <v>0</v>
      </c>
      <c r="X223">
        <f t="shared" si="284"/>
        <v>0</v>
      </c>
      <c r="Y223">
        <f t="shared" si="284"/>
        <v>0</v>
      </c>
      <c r="Z223">
        <f t="shared" si="284"/>
        <v>0</v>
      </c>
      <c r="AA223">
        <f t="shared" si="284"/>
        <v>0</v>
      </c>
      <c r="AB223">
        <f t="shared" si="284"/>
        <v>0</v>
      </c>
      <c r="AC223">
        <f t="shared" si="284"/>
        <v>0</v>
      </c>
      <c r="AD223">
        <f t="shared" si="284"/>
        <v>0</v>
      </c>
      <c r="AE223">
        <f t="shared" si="284"/>
        <v>0</v>
      </c>
      <c r="AF223">
        <f t="shared" si="284"/>
        <v>0</v>
      </c>
      <c r="AG223">
        <f t="shared" ref="AG223:BL223" si="285">AG74</f>
        <v>0</v>
      </c>
      <c r="AH223">
        <f t="shared" si="285"/>
        <v>0</v>
      </c>
      <c r="AI223">
        <f t="shared" si="285"/>
        <v>0</v>
      </c>
      <c r="AJ223">
        <f t="shared" si="285"/>
        <v>0</v>
      </c>
      <c r="AK223">
        <f t="shared" si="285"/>
        <v>0</v>
      </c>
      <c r="AL223">
        <f t="shared" si="285"/>
        <v>0</v>
      </c>
      <c r="AM223">
        <f t="shared" si="285"/>
        <v>0</v>
      </c>
      <c r="AN223">
        <f t="shared" si="285"/>
        <v>0</v>
      </c>
      <c r="AO223">
        <f t="shared" si="285"/>
        <v>0</v>
      </c>
      <c r="AP223">
        <f t="shared" si="285"/>
        <v>0</v>
      </c>
      <c r="AQ223">
        <f t="shared" si="285"/>
        <v>0</v>
      </c>
      <c r="AR223">
        <f t="shared" si="285"/>
        <v>0</v>
      </c>
      <c r="AS223">
        <f t="shared" si="285"/>
        <v>0</v>
      </c>
      <c r="AT223">
        <f t="shared" si="285"/>
        <v>0</v>
      </c>
      <c r="AU223">
        <f t="shared" si="285"/>
        <v>0</v>
      </c>
      <c r="AV223">
        <f t="shared" si="285"/>
        <v>0</v>
      </c>
      <c r="AW223">
        <f t="shared" si="285"/>
        <v>0</v>
      </c>
      <c r="AX223">
        <f t="shared" si="285"/>
        <v>0</v>
      </c>
      <c r="AY223">
        <f t="shared" si="285"/>
        <v>0</v>
      </c>
      <c r="AZ223">
        <f t="shared" si="285"/>
        <v>0</v>
      </c>
      <c r="BA223">
        <f t="shared" si="285"/>
        <v>0</v>
      </c>
      <c r="BB223">
        <f t="shared" si="285"/>
        <v>0</v>
      </c>
      <c r="BC223">
        <f t="shared" si="285"/>
        <v>0</v>
      </c>
      <c r="BD223">
        <f t="shared" si="285"/>
        <v>0</v>
      </c>
      <c r="BE223">
        <f t="shared" si="285"/>
        <v>0</v>
      </c>
      <c r="BF223">
        <f t="shared" si="285"/>
        <v>0</v>
      </c>
      <c r="BG223">
        <f t="shared" si="285"/>
        <v>0</v>
      </c>
      <c r="BH223">
        <f t="shared" si="285"/>
        <v>0</v>
      </c>
      <c r="BI223">
        <f t="shared" si="285"/>
        <v>0</v>
      </c>
      <c r="BJ223">
        <f t="shared" si="285"/>
        <v>0</v>
      </c>
      <c r="BK223">
        <f t="shared" si="285"/>
        <v>0</v>
      </c>
      <c r="BL223">
        <f t="shared" si="285"/>
        <v>0</v>
      </c>
      <c r="BM223">
        <f t="shared" ref="BM223:CR223" si="286">BM74</f>
        <v>0</v>
      </c>
      <c r="BN223">
        <f t="shared" si="286"/>
        <v>0</v>
      </c>
      <c r="BO223">
        <f t="shared" si="286"/>
        <v>0</v>
      </c>
      <c r="BP223">
        <f t="shared" si="286"/>
        <v>0</v>
      </c>
      <c r="BQ223">
        <f t="shared" si="286"/>
        <v>0</v>
      </c>
      <c r="BR223">
        <f t="shared" si="286"/>
        <v>0</v>
      </c>
      <c r="BS223">
        <f t="shared" si="286"/>
        <v>0</v>
      </c>
      <c r="BT223">
        <f t="shared" si="286"/>
        <v>0</v>
      </c>
      <c r="BU223">
        <f t="shared" si="286"/>
        <v>0</v>
      </c>
      <c r="BV223">
        <f t="shared" si="286"/>
        <v>0</v>
      </c>
      <c r="BW223">
        <f t="shared" si="286"/>
        <v>0</v>
      </c>
      <c r="BX223">
        <f t="shared" si="286"/>
        <v>0</v>
      </c>
      <c r="BY223">
        <f t="shared" si="286"/>
        <v>0</v>
      </c>
      <c r="BZ223">
        <f t="shared" si="286"/>
        <v>0</v>
      </c>
      <c r="CA223">
        <f t="shared" si="286"/>
        <v>0</v>
      </c>
      <c r="CB223">
        <f t="shared" si="286"/>
        <v>0</v>
      </c>
      <c r="CC223">
        <f t="shared" si="286"/>
        <v>0</v>
      </c>
      <c r="CD223">
        <f t="shared" si="286"/>
        <v>0</v>
      </c>
      <c r="CE223">
        <f t="shared" si="286"/>
        <v>0</v>
      </c>
      <c r="CF223">
        <f t="shared" si="286"/>
        <v>0</v>
      </c>
      <c r="CG223">
        <f t="shared" si="286"/>
        <v>0</v>
      </c>
      <c r="CH223">
        <f t="shared" si="286"/>
        <v>0</v>
      </c>
      <c r="CI223">
        <f t="shared" si="286"/>
        <v>0</v>
      </c>
      <c r="CJ223">
        <f t="shared" si="286"/>
        <v>0</v>
      </c>
      <c r="CK223">
        <f t="shared" si="286"/>
        <v>0</v>
      </c>
      <c r="CL223">
        <f t="shared" si="286"/>
        <v>0</v>
      </c>
      <c r="CM223">
        <f t="shared" si="286"/>
        <v>0</v>
      </c>
      <c r="CN223">
        <f t="shared" si="286"/>
        <v>0</v>
      </c>
      <c r="CO223">
        <f t="shared" si="286"/>
        <v>0</v>
      </c>
      <c r="CP223">
        <f t="shared" si="286"/>
        <v>0</v>
      </c>
      <c r="CQ223">
        <f t="shared" si="286"/>
        <v>0</v>
      </c>
      <c r="CR223">
        <f t="shared" si="286"/>
        <v>0</v>
      </c>
      <c r="CS223">
        <f t="shared" ref="CS223:DH223" si="287">CS74</f>
        <v>0</v>
      </c>
      <c r="CT223">
        <f t="shared" si="287"/>
        <v>0</v>
      </c>
      <c r="CU223">
        <f t="shared" si="287"/>
        <v>0</v>
      </c>
      <c r="CV223">
        <f t="shared" si="287"/>
        <v>0</v>
      </c>
      <c r="CW223">
        <f t="shared" si="287"/>
        <v>0</v>
      </c>
      <c r="CX223">
        <f t="shared" si="287"/>
        <v>0</v>
      </c>
      <c r="CY223">
        <f t="shared" si="287"/>
        <v>0</v>
      </c>
      <c r="CZ223">
        <f t="shared" si="287"/>
        <v>0</v>
      </c>
      <c r="DA223">
        <f t="shared" si="287"/>
        <v>0</v>
      </c>
      <c r="DB223">
        <f t="shared" si="287"/>
        <v>0</v>
      </c>
      <c r="DC223">
        <f t="shared" si="287"/>
        <v>0</v>
      </c>
      <c r="DD223">
        <f t="shared" si="287"/>
        <v>0</v>
      </c>
      <c r="DE223">
        <f t="shared" si="287"/>
        <v>0</v>
      </c>
      <c r="DF223">
        <f t="shared" si="287"/>
        <v>0</v>
      </c>
      <c r="DG223">
        <f t="shared" si="287"/>
        <v>0</v>
      </c>
      <c r="DH223">
        <f t="shared" si="287"/>
        <v>0</v>
      </c>
    </row>
    <row r="224" spans="1:112">
      <c r="A224">
        <f t="shared" ref="A224:AF224" si="288">A75</f>
        <v>683</v>
      </c>
      <c r="B224" t="str">
        <f t="shared" si="288"/>
        <v>Procuraduria General del Estado</v>
      </c>
      <c r="C224">
        <f t="shared" si="288"/>
        <v>0</v>
      </c>
      <c r="D224">
        <f t="shared" si="288"/>
        <v>15472.7</v>
      </c>
      <c r="E224">
        <f t="shared" si="288"/>
        <v>0</v>
      </c>
      <c r="F224">
        <f t="shared" si="288"/>
        <v>1.27</v>
      </c>
      <c r="G224">
        <f t="shared" si="288"/>
        <v>0</v>
      </c>
      <c r="H224">
        <f t="shared" si="288"/>
        <v>0</v>
      </c>
      <c r="I224">
        <f t="shared" si="288"/>
        <v>0</v>
      </c>
      <c r="J224">
        <f t="shared" si="288"/>
        <v>0</v>
      </c>
      <c r="K224">
        <f t="shared" si="288"/>
        <v>0</v>
      </c>
      <c r="L224">
        <f t="shared" si="288"/>
        <v>0</v>
      </c>
      <c r="M224">
        <f t="shared" si="288"/>
        <v>0</v>
      </c>
      <c r="N224">
        <f t="shared" si="288"/>
        <v>0</v>
      </c>
      <c r="O224">
        <f t="shared" si="288"/>
        <v>0</v>
      </c>
      <c r="P224">
        <f t="shared" si="288"/>
        <v>0</v>
      </c>
      <c r="Q224">
        <f t="shared" si="288"/>
        <v>0</v>
      </c>
      <c r="R224">
        <f t="shared" si="288"/>
        <v>0</v>
      </c>
      <c r="S224">
        <f t="shared" si="288"/>
        <v>0</v>
      </c>
      <c r="T224">
        <f t="shared" si="288"/>
        <v>0</v>
      </c>
      <c r="U224">
        <f t="shared" si="288"/>
        <v>0</v>
      </c>
      <c r="V224">
        <f t="shared" si="288"/>
        <v>0</v>
      </c>
      <c r="W224">
        <f t="shared" si="288"/>
        <v>0</v>
      </c>
      <c r="X224">
        <f t="shared" si="288"/>
        <v>0</v>
      </c>
      <c r="Y224">
        <f t="shared" si="288"/>
        <v>0</v>
      </c>
      <c r="Z224">
        <f t="shared" si="288"/>
        <v>0</v>
      </c>
      <c r="AA224">
        <f t="shared" si="288"/>
        <v>0</v>
      </c>
      <c r="AB224">
        <f t="shared" si="288"/>
        <v>0</v>
      </c>
      <c r="AC224">
        <f t="shared" si="288"/>
        <v>0</v>
      </c>
      <c r="AD224">
        <f t="shared" si="288"/>
        <v>0</v>
      </c>
      <c r="AE224">
        <f t="shared" si="288"/>
        <v>0</v>
      </c>
      <c r="AF224">
        <f t="shared" si="288"/>
        <v>0</v>
      </c>
      <c r="AG224">
        <f t="shared" ref="AG224:BL224" si="289">AG75</f>
        <v>0</v>
      </c>
      <c r="AH224">
        <f t="shared" si="289"/>
        <v>0</v>
      </c>
      <c r="AI224">
        <f t="shared" si="289"/>
        <v>0</v>
      </c>
      <c r="AJ224">
        <f t="shared" si="289"/>
        <v>0</v>
      </c>
      <c r="AK224">
        <f t="shared" si="289"/>
        <v>0</v>
      </c>
      <c r="AL224">
        <f t="shared" si="289"/>
        <v>0</v>
      </c>
      <c r="AM224">
        <f t="shared" si="289"/>
        <v>0</v>
      </c>
      <c r="AN224">
        <f t="shared" si="289"/>
        <v>0</v>
      </c>
      <c r="AO224">
        <f t="shared" si="289"/>
        <v>0</v>
      </c>
      <c r="AP224">
        <f t="shared" si="289"/>
        <v>0</v>
      </c>
      <c r="AQ224">
        <f t="shared" si="289"/>
        <v>0</v>
      </c>
      <c r="AR224">
        <f t="shared" si="289"/>
        <v>0</v>
      </c>
      <c r="AS224">
        <f t="shared" si="289"/>
        <v>0</v>
      </c>
      <c r="AT224">
        <f t="shared" si="289"/>
        <v>0</v>
      </c>
      <c r="AU224">
        <f t="shared" si="289"/>
        <v>0</v>
      </c>
      <c r="AV224">
        <f t="shared" si="289"/>
        <v>0</v>
      </c>
      <c r="AW224">
        <f t="shared" si="289"/>
        <v>0</v>
      </c>
      <c r="AX224">
        <f t="shared" si="289"/>
        <v>0</v>
      </c>
      <c r="AY224">
        <f t="shared" si="289"/>
        <v>0</v>
      </c>
      <c r="AZ224">
        <f t="shared" si="289"/>
        <v>0</v>
      </c>
      <c r="BA224">
        <f t="shared" si="289"/>
        <v>0</v>
      </c>
      <c r="BB224">
        <f t="shared" si="289"/>
        <v>0</v>
      </c>
      <c r="BC224">
        <f t="shared" si="289"/>
        <v>0</v>
      </c>
      <c r="BD224">
        <f t="shared" si="289"/>
        <v>0</v>
      </c>
      <c r="BE224">
        <f t="shared" si="289"/>
        <v>0</v>
      </c>
      <c r="BF224">
        <f t="shared" si="289"/>
        <v>0</v>
      </c>
      <c r="BG224">
        <f t="shared" si="289"/>
        <v>0</v>
      </c>
      <c r="BH224">
        <f t="shared" si="289"/>
        <v>0</v>
      </c>
      <c r="BI224">
        <f t="shared" si="289"/>
        <v>0</v>
      </c>
      <c r="BJ224">
        <f t="shared" si="289"/>
        <v>0</v>
      </c>
      <c r="BK224">
        <f t="shared" si="289"/>
        <v>0</v>
      </c>
      <c r="BL224">
        <f t="shared" si="289"/>
        <v>0</v>
      </c>
      <c r="BM224">
        <f t="shared" ref="BM224:CR224" si="290">BM75</f>
        <v>0</v>
      </c>
      <c r="BN224">
        <f t="shared" si="290"/>
        <v>0</v>
      </c>
      <c r="BO224">
        <f t="shared" si="290"/>
        <v>0</v>
      </c>
      <c r="BP224">
        <f t="shared" si="290"/>
        <v>0</v>
      </c>
      <c r="BQ224">
        <f t="shared" si="290"/>
        <v>0</v>
      </c>
      <c r="BR224">
        <f t="shared" si="290"/>
        <v>0</v>
      </c>
      <c r="BS224">
        <f t="shared" si="290"/>
        <v>0</v>
      </c>
      <c r="BT224">
        <f t="shared" si="290"/>
        <v>0</v>
      </c>
      <c r="BU224">
        <f t="shared" si="290"/>
        <v>0</v>
      </c>
      <c r="BV224">
        <f t="shared" si="290"/>
        <v>0</v>
      </c>
      <c r="BW224">
        <f t="shared" si="290"/>
        <v>0</v>
      </c>
      <c r="BX224">
        <f t="shared" si="290"/>
        <v>0</v>
      </c>
      <c r="BY224">
        <f t="shared" si="290"/>
        <v>0</v>
      </c>
      <c r="BZ224">
        <f t="shared" si="290"/>
        <v>0</v>
      </c>
      <c r="CA224">
        <f t="shared" si="290"/>
        <v>0</v>
      </c>
      <c r="CB224">
        <f t="shared" si="290"/>
        <v>0</v>
      </c>
      <c r="CC224">
        <f t="shared" si="290"/>
        <v>0</v>
      </c>
      <c r="CD224">
        <f t="shared" si="290"/>
        <v>0</v>
      </c>
      <c r="CE224">
        <f t="shared" si="290"/>
        <v>0</v>
      </c>
      <c r="CF224">
        <f t="shared" si="290"/>
        <v>0</v>
      </c>
      <c r="CG224">
        <f t="shared" si="290"/>
        <v>0</v>
      </c>
      <c r="CH224">
        <f t="shared" si="290"/>
        <v>0</v>
      </c>
      <c r="CI224">
        <f t="shared" si="290"/>
        <v>0</v>
      </c>
      <c r="CJ224">
        <f t="shared" si="290"/>
        <v>0</v>
      </c>
      <c r="CK224">
        <f t="shared" si="290"/>
        <v>0</v>
      </c>
      <c r="CL224">
        <f t="shared" si="290"/>
        <v>0</v>
      </c>
      <c r="CM224">
        <f t="shared" si="290"/>
        <v>0</v>
      </c>
      <c r="CN224">
        <f t="shared" si="290"/>
        <v>0</v>
      </c>
      <c r="CO224">
        <f t="shared" si="290"/>
        <v>0</v>
      </c>
      <c r="CP224">
        <f t="shared" si="290"/>
        <v>0</v>
      </c>
      <c r="CQ224">
        <f t="shared" si="290"/>
        <v>0</v>
      </c>
      <c r="CR224">
        <f t="shared" si="290"/>
        <v>0</v>
      </c>
      <c r="CS224">
        <f t="shared" ref="CS224:DH224" si="291">CS75</f>
        <v>0</v>
      </c>
      <c r="CT224">
        <f t="shared" si="291"/>
        <v>0</v>
      </c>
      <c r="CU224">
        <f t="shared" si="291"/>
        <v>0</v>
      </c>
      <c r="CV224">
        <f t="shared" si="291"/>
        <v>0</v>
      </c>
      <c r="CW224">
        <f t="shared" si="291"/>
        <v>0</v>
      </c>
      <c r="CX224">
        <f t="shared" si="291"/>
        <v>0</v>
      </c>
      <c r="CY224">
        <f t="shared" si="291"/>
        <v>0</v>
      </c>
      <c r="CZ224">
        <f t="shared" si="291"/>
        <v>0</v>
      </c>
      <c r="DA224">
        <f t="shared" si="291"/>
        <v>0</v>
      </c>
      <c r="DB224">
        <f t="shared" si="291"/>
        <v>0</v>
      </c>
      <c r="DC224">
        <f t="shared" si="291"/>
        <v>0</v>
      </c>
      <c r="DD224">
        <f t="shared" si="291"/>
        <v>0</v>
      </c>
      <c r="DE224">
        <f t="shared" si="291"/>
        <v>0</v>
      </c>
      <c r="DF224">
        <f t="shared" si="291"/>
        <v>0</v>
      </c>
      <c r="DG224">
        <f t="shared" si="291"/>
        <v>0</v>
      </c>
      <c r="DH224">
        <f t="shared" si="291"/>
        <v>0</v>
      </c>
    </row>
    <row r="225" spans="1:112">
      <c r="A225">
        <f t="shared" ref="A225:AF225" si="292">A76</f>
        <v>312</v>
      </c>
      <c r="B225" t="str">
        <f t="shared" si="292"/>
        <v>Autoridad de Fiscalizac. y Control Soc de Bosques y Tierras</v>
      </c>
      <c r="C225">
        <f t="shared" si="292"/>
        <v>0</v>
      </c>
      <c r="D225">
        <f t="shared" si="292"/>
        <v>928</v>
      </c>
      <c r="E225">
        <f t="shared" si="292"/>
        <v>0</v>
      </c>
      <c r="F225">
        <f t="shared" si="292"/>
        <v>0</v>
      </c>
      <c r="G225">
        <f t="shared" si="292"/>
        <v>0</v>
      </c>
      <c r="H225">
        <f t="shared" si="292"/>
        <v>0</v>
      </c>
      <c r="I225">
        <f t="shared" si="292"/>
        <v>0</v>
      </c>
      <c r="J225">
        <f t="shared" si="292"/>
        <v>0</v>
      </c>
      <c r="K225">
        <f t="shared" si="292"/>
        <v>0</v>
      </c>
      <c r="L225">
        <f t="shared" si="292"/>
        <v>0</v>
      </c>
      <c r="M225">
        <f t="shared" si="292"/>
        <v>0</v>
      </c>
      <c r="N225">
        <f t="shared" si="292"/>
        <v>0</v>
      </c>
      <c r="O225">
        <f t="shared" si="292"/>
        <v>0</v>
      </c>
      <c r="P225">
        <f t="shared" si="292"/>
        <v>0</v>
      </c>
      <c r="Q225">
        <f t="shared" si="292"/>
        <v>0</v>
      </c>
      <c r="R225">
        <f t="shared" si="292"/>
        <v>0</v>
      </c>
      <c r="S225">
        <f t="shared" si="292"/>
        <v>0</v>
      </c>
      <c r="T225">
        <f t="shared" si="292"/>
        <v>0</v>
      </c>
      <c r="U225">
        <f t="shared" si="292"/>
        <v>0</v>
      </c>
      <c r="V225">
        <f t="shared" si="292"/>
        <v>0</v>
      </c>
      <c r="W225">
        <f t="shared" si="292"/>
        <v>0</v>
      </c>
      <c r="X225">
        <f t="shared" si="292"/>
        <v>0</v>
      </c>
      <c r="Y225">
        <f t="shared" si="292"/>
        <v>0</v>
      </c>
      <c r="Z225">
        <f t="shared" si="292"/>
        <v>0</v>
      </c>
      <c r="AA225">
        <f t="shared" si="292"/>
        <v>0</v>
      </c>
      <c r="AB225">
        <f t="shared" si="292"/>
        <v>0</v>
      </c>
      <c r="AC225">
        <f t="shared" si="292"/>
        <v>0</v>
      </c>
      <c r="AD225">
        <f t="shared" si="292"/>
        <v>0</v>
      </c>
      <c r="AE225">
        <f t="shared" si="292"/>
        <v>0</v>
      </c>
      <c r="AF225">
        <f t="shared" si="292"/>
        <v>0</v>
      </c>
      <c r="AG225">
        <f t="shared" ref="AG225:BL225" si="293">AG76</f>
        <v>0</v>
      </c>
      <c r="AH225">
        <f t="shared" si="293"/>
        <v>0</v>
      </c>
      <c r="AI225">
        <f t="shared" si="293"/>
        <v>0</v>
      </c>
      <c r="AJ225">
        <f t="shared" si="293"/>
        <v>0</v>
      </c>
      <c r="AK225">
        <f t="shared" si="293"/>
        <v>0</v>
      </c>
      <c r="AL225">
        <f t="shared" si="293"/>
        <v>0</v>
      </c>
      <c r="AM225">
        <f t="shared" si="293"/>
        <v>0</v>
      </c>
      <c r="AN225">
        <f t="shared" si="293"/>
        <v>0</v>
      </c>
      <c r="AO225">
        <f t="shared" si="293"/>
        <v>0</v>
      </c>
      <c r="AP225">
        <f t="shared" si="293"/>
        <v>0</v>
      </c>
      <c r="AQ225">
        <f t="shared" si="293"/>
        <v>0</v>
      </c>
      <c r="AR225">
        <f t="shared" si="293"/>
        <v>0</v>
      </c>
      <c r="AS225">
        <f t="shared" si="293"/>
        <v>0</v>
      </c>
      <c r="AT225">
        <f t="shared" si="293"/>
        <v>0</v>
      </c>
      <c r="AU225">
        <f t="shared" si="293"/>
        <v>0</v>
      </c>
      <c r="AV225">
        <f t="shared" si="293"/>
        <v>0</v>
      </c>
      <c r="AW225">
        <f t="shared" si="293"/>
        <v>0</v>
      </c>
      <c r="AX225">
        <f t="shared" si="293"/>
        <v>0</v>
      </c>
      <c r="AY225">
        <f t="shared" si="293"/>
        <v>0</v>
      </c>
      <c r="AZ225">
        <f t="shared" si="293"/>
        <v>0</v>
      </c>
      <c r="BA225">
        <f t="shared" si="293"/>
        <v>0</v>
      </c>
      <c r="BB225">
        <f t="shared" si="293"/>
        <v>0</v>
      </c>
      <c r="BC225">
        <f t="shared" si="293"/>
        <v>0</v>
      </c>
      <c r="BD225">
        <f t="shared" si="293"/>
        <v>0</v>
      </c>
      <c r="BE225">
        <f t="shared" si="293"/>
        <v>0</v>
      </c>
      <c r="BF225">
        <f t="shared" si="293"/>
        <v>0</v>
      </c>
      <c r="BG225">
        <f t="shared" si="293"/>
        <v>0</v>
      </c>
      <c r="BH225">
        <f t="shared" si="293"/>
        <v>0</v>
      </c>
      <c r="BI225">
        <f t="shared" si="293"/>
        <v>0</v>
      </c>
      <c r="BJ225">
        <f t="shared" si="293"/>
        <v>0</v>
      </c>
      <c r="BK225">
        <f t="shared" si="293"/>
        <v>0</v>
      </c>
      <c r="BL225">
        <f t="shared" si="293"/>
        <v>0</v>
      </c>
      <c r="BM225">
        <f t="shared" ref="BM225:CR225" si="294">BM76</f>
        <v>0</v>
      </c>
      <c r="BN225">
        <f t="shared" si="294"/>
        <v>0</v>
      </c>
      <c r="BO225">
        <f t="shared" si="294"/>
        <v>0</v>
      </c>
      <c r="BP225">
        <f t="shared" si="294"/>
        <v>0</v>
      </c>
      <c r="BQ225">
        <f t="shared" si="294"/>
        <v>0</v>
      </c>
      <c r="BR225">
        <f t="shared" si="294"/>
        <v>0</v>
      </c>
      <c r="BS225">
        <f t="shared" si="294"/>
        <v>0</v>
      </c>
      <c r="BT225">
        <f t="shared" si="294"/>
        <v>0</v>
      </c>
      <c r="BU225">
        <f t="shared" si="294"/>
        <v>0</v>
      </c>
      <c r="BV225">
        <f t="shared" si="294"/>
        <v>0</v>
      </c>
      <c r="BW225">
        <f t="shared" si="294"/>
        <v>0</v>
      </c>
      <c r="BX225">
        <f t="shared" si="294"/>
        <v>0</v>
      </c>
      <c r="BY225">
        <f t="shared" si="294"/>
        <v>0</v>
      </c>
      <c r="BZ225">
        <f t="shared" si="294"/>
        <v>0</v>
      </c>
      <c r="CA225">
        <f t="shared" si="294"/>
        <v>0</v>
      </c>
      <c r="CB225">
        <f t="shared" si="294"/>
        <v>0</v>
      </c>
      <c r="CC225">
        <f t="shared" si="294"/>
        <v>0</v>
      </c>
      <c r="CD225">
        <f t="shared" si="294"/>
        <v>0</v>
      </c>
      <c r="CE225">
        <f t="shared" si="294"/>
        <v>0</v>
      </c>
      <c r="CF225">
        <f t="shared" si="294"/>
        <v>0</v>
      </c>
      <c r="CG225">
        <f t="shared" si="294"/>
        <v>0</v>
      </c>
      <c r="CH225">
        <f t="shared" si="294"/>
        <v>0</v>
      </c>
      <c r="CI225">
        <f t="shared" si="294"/>
        <v>0</v>
      </c>
      <c r="CJ225">
        <f t="shared" si="294"/>
        <v>0</v>
      </c>
      <c r="CK225">
        <f t="shared" si="294"/>
        <v>0</v>
      </c>
      <c r="CL225">
        <f t="shared" si="294"/>
        <v>0</v>
      </c>
      <c r="CM225">
        <f t="shared" si="294"/>
        <v>0</v>
      </c>
      <c r="CN225">
        <f t="shared" si="294"/>
        <v>0</v>
      </c>
      <c r="CO225">
        <f t="shared" si="294"/>
        <v>0</v>
      </c>
      <c r="CP225">
        <f t="shared" si="294"/>
        <v>0</v>
      </c>
      <c r="CQ225">
        <f t="shared" si="294"/>
        <v>0</v>
      </c>
      <c r="CR225">
        <f t="shared" si="294"/>
        <v>0</v>
      </c>
      <c r="CS225">
        <f t="shared" ref="CS225:DH225" si="295">CS76</f>
        <v>0</v>
      </c>
      <c r="CT225">
        <f t="shared" si="295"/>
        <v>0</v>
      </c>
      <c r="CU225">
        <f t="shared" si="295"/>
        <v>0</v>
      </c>
      <c r="CV225">
        <f t="shared" si="295"/>
        <v>0</v>
      </c>
      <c r="CW225">
        <f t="shared" si="295"/>
        <v>0</v>
      </c>
      <c r="CX225">
        <f t="shared" si="295"/>
        <v>0</v>
      </c>
      <c r="CY225">
        <f t="shared" si="295"/>
        <v>0</v>
      </c>
      <c r="CZ225">
        <f t="shared" si="295"/>
        <v>0</v>
      </c>
      <c r="DA225">
        <f t="shared" si="295"/>
        <v>0</v>
      </c>
      <c r="DB225">
        <f t="shared" si="295"/>
        <v>0</v>
      </c>
      <c r="DC225">
        <f t="shared" si="295"/>
        <v>0</v>
      </c>
      <c r="DD225">
        <f t="shared" si="295"/>
        <v>0</v>
      </c>
      <c r="DE225">
        <f t="shared" si="295"/>
        <v>0</v>
      </c>
      <c r="DF225">
        <f t="shared" si="295"/>
        <v>0</v>
      </c>
      <c r="DG225">
        <f t="shared" si="295"/>
        <v>0</v>
      </c>
      <c r="DH225">
        <f t="shared" si="295"/>
        <v>0</v>
      </c>
    </row>
    <row r="226" spans="1:112">
      <c r="A226">
        <f t="shared" ref="A226:AF226" si="296">A77</f>
        <v>309</v>
      </c>
      <c r="B226" t="str">
        <f t="shared" si="296"/>
        <v>Autoridad de Fiscalización del Juego</v>
      </c>
      <c r="C226">
        <f t="shared" si="296"/>
        <v>0</v>
      </c>
      <c r="D226">
        <f t="shared" si="296"/>
        <v>414</v>
      </c>
      <c r="E226">
        <f t="shared" si="296"/>
        <v>0</v>
      </c>
      <c r="F226">
        <f t="shared" si="296"/>
        <v>0</v>
      </c>
      <c r="G226">
        <f t="shared" si="296"/>
        <v>0</v>
      </c>
      <c r="H226">
        <f t="shared" si="296"/>
        <v>0</v>
      </c>
      <c r="I226">
        <f t="shared" si="296"/>
        <v>0</v>
      </c>
      <c r="J226">
        <f t="shared" si="296"/>
        <v>0</v>
      </c>
      <c r="K226">
        <f t="shared" si="296"/>
        <v>0</v>
      </c>
      <c r="L226">
        <f t="shared" si="296"/>
        <v>0</v>
      </c>
      <c r="M226">
        <f t="shared" si="296"/>
        <v>0</v>
      </c>
      <c r="N226">
        <f t="shared" si="296"/>
        <v>0</v>
      </c>
      <c r="O226">
        <f t="shared" si="296"/>
        <v>0</v>
      </c>
      <c r="P226">
        <f t="shared" si="296"/>
        <v>0</v>
      </c>
      <c r="Q226">
        <f t="shared" si="296"/>
        <v>0</v>
      </c>
      <c r="R226">
        <f t="shared" si="296"/>
        <v>0</v>
      </c>
      <c r="S226">
        <f t="shared" si="296"/>
        <v>0</v>
      </c>
      <c r="T226">
        <f t="shared" si="296"/>
        <v>0</v>
      </c>
      <c r="U226">
        <f t="shared" si="296"/>
        <v>0</v>
      </c>
      <c r="V226">
        <f t="shared" si="296"/>
        <v>0</v>
      </c>
      <c r="W226">
        <f t="shared" si="296"/>
        <v>0</v>
      </c>
      <c r="X226">
        <f t="shared" si="296"/>
        <v>0</v>
      </c>
      <c r="Y226">
        <f t="shared" si="296"/>
        <v>0</v>
      </c>
      <c r="Z226">
        <f t="shared" si="296"/>
        <v>0</v>
      </c>
      <c r="AA226">
        <f t="shared" si="296"/>
        <v>0</v>
      </c>
      <c r="AB226">
        <f t="shared" si="296"/>
        <v>0</v>
      </c>
      <c r="AC226">
        <f t="shared" si="296"/>
        <v>0</v>
      </c>
      <c r="AD226">
        <f t="shared" si="296"/>
        <v>0</v>
      </c>
      <c r="AE226">
        <f t="shared" si="296"/>
        <v>0</v>
      </c>
      <c r="AF226">
        <f t="shared" si="296"/>
        <v>0</v>
      </c>
      <c r="AG226">
        <f t="shared" ref="AG226:BL226" si="297">AG77</f>
        <v>0</v>
      </c>
      <c r="AH226">
        <f t="shared" si="297"/>
        <v>0</v>
      </c>
      <c r="AI226">
        <f t="shared" si="297"/>
        <v>0</v>
      </c>
      <c r="AJ226">
        <f t="shared" si="297"/>
        <v>0</v>
      </c>
      <c r="AK226">
        <f t="shared" si="297"/>
        <v>0</v>
      </c>
      <c r="AL226">
        <f t="shared" si="297"/>
        <v>0</v>
      </c>
      <c r="AM226">
        <f t="shared" si="297"/>
        <v>0</v>
      </c>
      <c r="AN226">
        <f t="shared" si="297"/>
        <v>0</v>
      </c>
      <c r="AO226">
        <f t="shared" si="297"/>
        <v>0</v>
      </c>
      <c r="AP226">
        <f t="shared" si="297"/>
        <v>0</v>
      </c>
      <c r="AQ226">
        <f t="shared" si="297"/>
        <v>0</v>
      </c>
      <c r="AR226">
        <f t="shared" si="297"/>
        <v>0</v>
      </c>
      <c r="AS226">
        <f t="shared" si="297"/>
        <v>0</v>
      </c>
      <c r="AT226">
        <f t="shared" si="297"/>
        <v>0</v>
      </c>
      <c r="AU226">
        <f t="shared" si="297"/>
        <v>0</v>
      </c>
      <c r="AV226">
        <f t="shared" si="297"/>
        <v>0</v>
      </c>
      <c r="AW226">
        <f t="shared" si="297"/>
        <v>0</v>
      </c>
      <c r="AX226">
        <f t="shared" si="297"/>
        <v>0</v>
      </c>
      <c r="AY226">
        <f t="shared" si="297"/>
        <v>0</v>
      </c>
      <c r="AZ226">
        <f t="shared" si="297"/>
        <v>0</v>
      </c>
      <c r="BA226">
        <f t="shared" si="297"/>
        <v>0</v>
      </c>
      <c r="BB226">
        <f t="shared" si="297"/>
        <v>0</v>
      </c>
      <c r="BC226">
        <f t="shared" si="297"/>
        <v>0</v>
      </c>
      <c r="BD226">
        <f t="shared" si="297"/>
        <v>0</v>
      </c>
      <c r="BE226">
        <f t="shared" si="297"/>
        <v>0</v>
      </c>
      <c r="BF226">
        <f t="shared" si="297"/>
        <v>0</v>
      </c>
      <c r="BG226">
        <f t="shared" si="297"/>
        <v>0</v>
      </c>
      <c r="BH226">
        <f t="shared" si="297"/>
        <v>0</v>
      </c>
      <c r="BI226">
        <f t="shared" si="297"/>
        <v>0</v>
      </c>
      <c r="BJ226">
        <f t="shared" si="297"/>
        <v>0</v>
      </c>
      <c r="BK226">
        <f t="shared" si="297"/>
        <v>0</v>
      </c>
      <c r="BL226">
        <f t="shared" si="297"/>
        <v>0</v>
      </c>
      <c r="BM226">
        <f t="shared" ref="BM226:CR226" si="298">BM77</f>
        <v>0</v>
      </c>
      <c r="BN226">
        <f t="shared" si="298"/>
        <v>0</v>
      </c>
      <c r="BO226">
        <f t="shared" si="298"/>
        <v>0</v>
      </c>
      <c r="BP226">
        <f t="shared" si="298"/>
        <v>0</v>
      </c>
      <c r="BQ226">
        <f t="shared" si="298"/>
        <v>0</v>
      </c>
      <c r="BR226">
        <f t="shared" si="298"/>
        <v>0</v>
      </c>
      <c r="BS226">
        <f t="shared" si="298"/>
        <v>0</v>
      </c>
      <c r="BT226">
        <f t="shared" si="298"/>
        <v>0</v>
      </c>
      <c r="BU226">
        <f t="shared" si="298"/>
        <v>0</v>
      </c>
      <c r="BV226">
        <f t="shared" si="298"/>
        <v>0</v>
      </c>
      <c r="BW226">
        <f t="shared" si="298"/>
        <v>0</v>
      </c>
      <c r="BX226">
        <f t="shared" si="298"/>
        <v>0</v>
      </c>
      <c r="BY226">
        <f t="shared" si="298"/>
        <v>0</v>
      </c>
      <c r="BZ226">
        <f t="shared" si="298"/>
        <v>0</v>
      </c>
      <c r="CA226">
        <f t="shared" si="298"/>
        <v>0</v>
      </c>
      <c r="CB226">
        <f t="shared" si="298"/>
        <v>0</v>
      </c>
      <c r="CC226">
        <f t="shared" si="298"/>
        <v>0</v>
      </c>
      <c r="CD226">
        <f t="shared" si="298"/>
        <v>0</v>
      </c>
      <c r="CE226">
        <f t="shared" si="298"/>
        <v>0</v>
      </c>
      <c r="CF226">
        <f t="shared" si="298"/>
        <v>0</v>
      </c>
      <c r="CG226">
        <f t="shared" si="298"/>
        <v>0</v>
      </c>
      <c r="CH226">
        <f t="shared" si="298"/>
        <v>0</v>
      </c>
      <c r="CI226">
        <f t="shared" si="298"/>
        <v>0</v>
      </c>
      <c r="CJ226">
        <f t="shared" si="298"/>
        <v>0</v>
      </c>
      <c r="CK226">
        <f t="shared" si="298"/>
        <v>0</v>
      </c>
      <c r="CL226">
        <f t="shared" si="298"/>
        <v>0</v>
      </c>
      <c r="CM226">
        <f t="shared" si="298"/>
        <v>0</v>
      </c>
      <c r="CN226">
        <f t="shared" si="298"/>
        <v>0</v>
      </c>
      <c r="CO226">
        <f t="shared" si="298"/>
        <v>0</v>
      </c>
      <c r="CP226">
        <f t="shared" si="298"/>
        <v>0</v>
      </c>
      <c r="CQ226">
        <f t="shared" si="298"/>
        <v>0</v>
      </c>
      <c r="CR226">
        <f t="shared" si="298"/>
        <v>0</v>
      </c>
      <c r="CS226">
        <f t="shared" ref="CS226:DH226" si="299">CS77</f>
        <v>0</v>
      </c>
      <c r="CT226">
        <f t="shared" si="299"/>
        <v>0</v>
      </c>
      <c r="CU226">
        <f t="shared" si="299"/>
        <v>0</v>
      </c>
      <c r="CV226">
        <f t="shared" si="299"/>
        <v>0</v>
      </c>
      <c r="CW226">
        <f t="shared" si="299"/>
        <v>0</v>
      </c>
      <c r="CX226">
        <f t="shared" si="299"/>
        <v>0</v>
      </c>
      <c r="CY226">
        <f t="shared" si="299"/>
        <v>0</v>
      </c>
      <c r="CZ226">
        <f t="shared" si="299"/>
        <v>0</v>
      </c>
      <c r="DA226">
        <f t="shared" si="299"/>
        <v>0</v>
      </c>
      <c r="DB226">
        <f t="shared" si="299"/>
        <v>0</v>
      </c>
      <c r="DC226">
        <f t="shared" si="299"/>
        <v>0</v>
      </c>
      <c r="DD226">
        <f t="shared" si="299"/>
        <v>0</v>
      </c>
      <c r="DE226">
        <f t="shared" si="299"/>
        <v>0</v>
      </c>
      <c r="DF226">
        <f t="shared" si="299"/>
        <v>0</v>
      </c>
      <c r="DG226">
        <f t="shared" si="299"/>
        <v>0</v>
      </c>
      <c r="DH226">
        <f t="shared" si="299"/>
        <v>0</v>
      </c>
    </row>
    <row r="227" spans="1:112">
      <c r="A227">
        <f t="shared" ref="A227:AF227" si="300">A78</f>
        <v>385</v>
      </c>
      <c r="B227" t="str">
        <f t="shared" si="300"/>
        <v>Autoridad de Supervisión de la Seguridad Social de Corto Plazo</v>
      </c>
      <c r="C227">
        <f t="shared" si="300"/>
        <v>0</v>
      </c>
      <c r="D227">
        <f t="shared" si="300"/>
        <v>3998.12</v>
      </c>
      <c r="E227">
        <f t="shared" si="300"/>
        <v>0</v>
      </c>
      <c r="F227">
        <f t="shared" si="300"/>
        <v>0</v>
      </c>
      <c r="G227">
        <f t="shared" si="300"/>
        <v>0</v>
      </c>
      <c r="H227">
        <f t="shared" si="300"/>
        <v>0</v>
      </c>
      <c r="I227">
        <f t="shared" si="300"/>
        <v>0</v>
      </c>
      <c r="J227">
        <f t="shared" si="300"/>
        <v>0</v>
      </c>
      <c r="K227">
        <f t="shared" si="300"/>
        <v>0</v>
      </c>
      <c r="L227">
        <f t="shared" si="300"/>
        <v>0</v>
      </c>
      <c r="M227">
        <f t="shared" si="300"/>
        <v>0</v>
      </c>
      <c r="N227">
        <f t="shared" si="300"/>
        <v>0</v>
      </c>
      <c r="O227">
        <f t="shared" si="300"/>
        <v>0</v>
      </c>
      <c r="P227">
        <f t="shared" si="300"/>
        <v>0</v>
      </c>
      <c r="Q227">
        <f t="shared" si="300"/>
        <v>0</v>
      </c>
      <c r="R227">
        <f t="shared" si="300"/>
        <v>0</v>
      </c>
      <c r="S227">
        <f t="shared" si="300"/>
        <v>0</v>
      </c>
      <c r="T227">
        <f t="shared" si="300"/>
        <v>0</v>
      </c>
      <c r="U227">
        <f t="shared" si="300"/>
        <v>0</v>
      </c>
      <c r="V227">
        <f t="shared" si="300"/>
        <v>0</v>
      </c>
      <c r="W227">
        <f t="shared" si="300"/>
        <v>0</v>
      </c>
      <c r="X227">
        <f t="shared" si="300"/>
        <v>0</v>
      </c>
      <c r="Y227">
        <f t="shared" si="300"/>
        <v>0</v>
      </c>
      <c r="Z227">
        <f t="shared" si="300"/>
        <v>0</v>
      </c>
      <c r="AA227">
        <f t="shared" si="300"/>
        <v>0</v>
      </c>
      <c r="AB227">
        <f t="shared" si="300"/>
        <v>0</v>
      </c>
      <c r="AC227">
        <f t="shared" si="300"/>
        <v>0</v>
      </c>
      <c r="AD227">
        <f t="shared" si="300"/>
        <v>0</v>
      </c>
      <c r="AE227">
        <f t="shared" si="300"/>
        <v>0</v>
      </c>
      <c r="AF227">
        <f t="shared" si="300"/>
        <v>0</v>
      </c>
      <c r="AG227">
        <f t="shared" ref="AG227:BL227" si="301">AG78</f>
        <v>0</v>
      </c>
      <c r="AH227">
        <f t="shared" si="301"/>
        <v>0</v>
      </c>
      <c r="AI227">
        <f t="shared" si="301"/>
        <v>0</v>
      </c>
      <c r="AJ227">
        <f t="shared" si="301"/>
        <v>0</v>
      </c>
      <c r="AK227">
        <f t="shared" si="301"/>
        <v>0</v>
      </c>
      <c r="AL227">
        <f t="shared" si="301"/>
        <v>0</v>
      </c>
      <c r="AM227">
        <f t="shared" si="301"/>
        <v>0</v>
      </c>
      <c r="AN227">
        <f t="shared" si="301"/>
        <v>0</v>
      </c>
      <c r="AO227">
        <f t="shared" si="301"/>
        <v>0</v>
      </c>
      <c r="AP227">
        <f t="shared" si="301"/>
        <v>0</v>
      </c>
      <c r="AQ227">
        <f t="shared" si="301"/>
        <v>0</v>
      </c>
      <c r="AR227">
        <f t="shared" si="301"/>
        <v>0</v>
      </c>
      <c r="AS227">
        <f t="shared" si="301"/>
        <v>0</v>
      </c>
      <c r="AT227">
        <f t="shared" si="301"/>
        <v>0</v>
      </c>
      <c r="AU227">
        <f t="shared" si="301"/>
        <v>0</v>
      </c>
      <c r="AV227">
        <f t="shared" si="301"/>
        <v>0</v>
      </c>
      <c r="AW227">
        <f t="shared" si="301"/>
        <v>0</v>
      </c>
      <c r="AX227">
        <f t="shared" si="301"/>
        <v>0</v>
      </c>
      <c r="AY227">
        <f t="shared" si="301"/>
        <v>0</v>
      </c>
      <c r="AZ227">
        <f t="shared" si="301"/>
        <v>0</v>
      </c>
      <c r="BA227">
        <f t="shared" si="301"/>
        <v>0</v>
      </c>
      <c r="BB227">
        <f t="shared" si="301"/>
        <v>0</v>
      </c>
      <c r="BC227">
        <f t="shared" si="301"/>
        <v>0</v>
      </c>
      <c r="BD227">
        <f t="shared" si="301"/>
        <v>0</v>
      </c>
      <c r="BE227">
        <f t="shared" si="301"/>
        <v>0</v>
      </c>
      <c r="BF227">
        <f t="shared" si="301"/>
        <v>0</v>
      </c>
      <c r="BG227">
        <f t="shared" si="301"/>
        <v>0</v>
      </c>
      <c r="BH227">
        <f t="shared" si="301"/>
        <v>0</v>
      </c>
      <c r="BI227">
        <f t="shared" si="301"/>
        <v>0</v>
      </c>
      <c r="BJ227">
        <f t="shared" si="301"/>
        <v>0</v>
      </c>
      <c r="BK227">
        <f t="shared" si="301"/>
        <v>0</v>
      </c>
      <c r="BL227">
        <f t="shared" si="301"/>
        <v>0</v>
      </c>
      <c r="BM227">
        <f t="shared" ref="BM227:CR227" si="302">BM78</f>
        <v>0</v>
      </c>
      <c r="BN227">
        <f t="shared" si="302"/>
        <v>0</v>
      </c>
      <c r="BO227">
        <f t="shared" si="302"/>
        <v>0</v>
      </c>
      <c r="BP227">
        <f t="shared" si="302"/>
        <v>0</v>
      </c>
      <c r="BQ227">
        <f t="shared" si="302"/>
        <v>0</v>
      </c>
      <c r="BR227">
        <f t="shared" si="302"/>
        <v>0</v>
      </c>
      <c r="BS227">
        <f t="shared" si="302"/>
        <v>0</v>
      </c>
      <c r="BT227">
        <f t="shared" si="302"/>
        <v>0</v>
      </c>
      <c r="BU227">
        <f t="shared" si="302"/>
        <v>0</v>
      </c>
      <c r="BV227">
        <f t="shared" si="302"/>
        <v>0</v>
      </c>
      <c r="BW227">
        <f t="shared" si="302"/>
        <v>0</v>
      </c>
      <c r="BX227">
        <f t="shared" si="302"/>
        <v>0</v>
      </c>
      <c r="BY227">
        <f t="shared" si="302"/>
        <v>0</v>
      </c>
      <c r="BZ227">
        <f t="shared" si="302"/>
        <v>0</v>
      </c>
      <c r="CA227">
        <f t="shared" si="302"/>
        <v>0</v>
      </c>
      <c r="CB227">
        <f t="shared" si="302"/>
        <v>0</v>
      </c>
      <c r="CC227">
        <f t="shared" si="302"/>
        <v>0</v>
      </c>
      <c r="CD227">
        <f t="shared" si="302"/>
        <v>0</v>
      </c>
      <c r="CE227">
        <f t="shared" si="302"/>
        <v>0</v>
      </c>
      <c r="CF227">
        <f t="shared" si="302"/>
        <v>0</v>
      </c>
      <c r="CG227">
        <f t="shared" si="302"/>
        <v>0</v>
      </c>
      <c r="CH227">
        <f t="shared" si="302"/>
        <v>0</v>
      </c>
      <c r="CI227">
        <f t="shared" si="302"/>
        <v>0</v>
      </c>
      <c r="CJ227">
        <f t="shared" si="302"/>
        <v>0</v>
      </c>
      <c r="CK227">
        <f t="shared" si="302"/>
        <v>0</v>
      </c>
      <c r="CL227">
        <f t="shared" si="302"/>
        <v>0</v>
      </c>
      <c r="CM227">
        <f t="shared" si="302"/>
        <v>0</v>
      </c>
      <c r="CN227">
        <f t="shared" si="302"/>
        <v>0</v>
      </c>
      <c r="CO227">
        <f t="shared" si="302"/>
        <v>0</v>
      </c>
      <c r="CP227">
        <f t="shared" si="302"/>
        <v>0</v>
      </c>
      <c r="CQ227">
        <f t="shared" si="302"/>
        <v>0</v>
      </c>
      <c r="CR227">
        <f t="shared" si="302"/>
        <v>0</v>
      </c>
      <c r="CS227">
        <f t="shared" ref="CS227:DH227" si="303">CS78</f>
        <v>0</v>
      </c>
      <c r="CT227">
        <f t="shared" si="303"/>
        <v>0</v>
      </c>
      <c r="CU227">
        <f t="shared" si="303"/>
        <v>0</v>
      </c>
      <c r="CV227">
        <f t="shared" si="303"/>
        <v>0</v>
      </c>
      <c r="CW227">
        <f t="shared" si="303"/>
        <v>0</v>
      </c>
      <c r="CX227">
        <f t="shared" si="303"/>
        <v>0</v>
      </c>
      <c r="CY227">
        <f t="shared" si="303"/>
        <v>0</v>
      </c>
      <c r="CZ227">
        <f t="shared" si="303"/>
        <v>0</v>
      </c>
      <c r="DA227">
        <f t="shared" si="303"/>
        <v>0</v>
      </c>
      <c r="DB227">
        <f t="shared" si="303"/>
        <v>0</v>
      </c>
      <c r="DC227">
        <f t="shared" si="303"/>
        <v>0</v>
      </c>
      <c r="DD227">
        <f t="shared" si="303"/>
        <v>0</v>
      </c>
      <c r="DE227">
        <f t="shared" si="303"/>
        <v>0</v>
      </c>
      <c r="DF227">
        <f t="shared" si="303"/>
        <v>0</v>
      </c>
      <c r="DG227">
        <f t="shared" si="303"/>
        <v>0</v>
      </c>
      <c r="DH227">
        <f t="shared" si="303"/>
        <v>0</v>
      </c>
    </row>
    <row r="228" spans="1:112">
      <c r="A228">
        <f t="shared" ref="A228:AF228" si="304">A79</f>
        <v>522</v>
      </c>
      <c r="B228" t="str">
        <f t="shared" si="304"/>
        <v>Empresa Nacional de Ferrocarriles - Residual</v>
      </c>
      <c r="C228">
        <f t="shared" si="304"/>
        <v>0</v>
      </c>
      <c r="D228">
        <f t="shared" si="304"/>
        <v>0</v>
      </c>
      <c r="E228">
        <f t="shared" si="304"/>
        <v>0</v>
      </c>
      <c r="F228">
        <f t="shared" si="304"/>
        <v>208604</v>
      </c>
      <c r="G228">
        <f t="shared" si="304"/>
        <v>0</v>
      </c>
      <c r="H228">
        <f t="shared" si="304"/>
        <v>0</v>
      </c>
      <c r="I228">
        <f t="shared" si="304"/>
        <v>0</v>
      </c>
      <c r="J228">
        <f t="shared" si="304"/>
        <v>0</v>
      </c>
      <c r="K228">
        <f t="shared" si="304"/>
        <v>0</v>
      </c>
      <c r="L228">
        <f t="shared" si="304"/>
        <v>0</v>
      </c>
      <c r="M228">
        <f t="shared" si="304"/>
        <v>0</v>
      </c>
      <c r="N228">
        <f t="shared" si="304"/>
        <v>0</v>
      </c>
      <c r="O228">
        <f t="shared" si="304"/>
        <v>0</v>
      </c>
      <c r="P228">
        <f t="shared" si="304"/>
        <v>0</v>
      </c>
      <c r="Q228">
        <f t="shared" si="304"/>
        <v>0</v>
      </c>
      <c r="R228">
        <f t="shared" si="304"/>
        <v>0</v>
      </c>
      <c r="S228">
        <f t="shared" si="304"/>
        <v>0</v>
      </c>
      <c r="T228">
        <f t="shared" si="304"/>
        <v>0</v>
      </c>
      <c r="U228">
        <f t="shared" si="304"/>
        <v>0</v>
      </c>
      <c r="V228">
        <f t="shared" si="304"/>
        <v>0</v>
      </c>
      <c r="W228">
        <f t="shared" si="304"/>
        <v>0</v>
      </c>
      <c r="X228">
        <f t="shared" si="304"/>
        <v>0</v>
      </c>
      <c r="Y228">
        <f t="shared" si="304"/>
        <v>0</v>
      </c>
      <c r="Z228">
        <f t="shared" si="304"/>
        <v>0</v>
      </c>
      <c r="AA228">
        <f t="shared" si="304"/>
        <v>0</v>
      </c>
      <c r="AB228">
        <f t="shared" si="304"/>
        <v>0</v>
      </c>
      <c r="AC228">
        <f t="shared" si="304"/>
        <v>0</v>
      </c>
      <c r="AD228">
        <f t="shared" si="304"/>
        <v>0</v>
      </c>
      <c r="AE228">
        <f t="shared" si="304"/>
        <v>0</v>
      </c>
      <c r="AF228">
        <f t="shared" si="304"/>
        <v>0</v>
      </c>
      <c r="AG228">
        <f t="shared" ref="AG228:BL228" si="305">AG79</f>
        <v>0</v>
      </c>
      <c r="AH228">
        <f t="shared" si="305"/>
        <v>0</v>
      </c>
      <c r="AI228">
        <f t="shared" si="305"/>
        <v>0</v>
      </c>
      <c r="AJ228">
        <f t="shared" si="305"/>
        <v>0</v>
      </c>
      <c r="AK228">
        <f t="shared" si="305"/>
        <v>0</v>
      </c>
      <c r="AL228">
        <f t="shared" si="305"/>
        <v>0</v>
      </c>
      <c r="AM228">
        <f t="shared" si="305"/>
        <v>0</v>
      </c>
      <c r="AN228">
        <f t="shared" si="305"/>
        <v>0</v>
      </c>
      <c r="AO228">
        <f t="shared" si="305"/>
        <v>0</v>
      </c>
      <c r="AP228">
        <f t="shared" si="305"/>
        <v>0</v>
      </c>
      <c r="AQ228">
        <f t="shared" si="305"/>
        <v>0</v>
      </c>
      <c r="AR228">
        <f t="shared" si="305"/>
        <v>0</v>
      </c>
      <c r="AS228">
        <f t="shared" si="305"/>
        <v>0</v>
      </c>
      <c r="AT228">
        <f t="shared" si="305"/>
        <v>0</v>
      </c>
      <c r="AU228">
        <f t="shared" si="305"/>
        <v>0</v>
      </c>
      <c r="AV228">
        <f t="shared" si="305"/>
        <v>0</v>
      </c>
      <c r="AW228">
        <f t="shared" si="305"/>
        <v>0</v>
      </c>
      <c r="AX228">
        <f t="shared" si="305"/>
        <v>0</v>
      </c>
      <c r="AY228">
        <f t="shared" si="305"/>
        <v>0</v>
      </c>
      <c r="AZ228">
        <f t="shared" si="305"/>
        <v>0</v>
      </c>
      <c r="BA228">
        <f t="shared" si="305"/>
        <v>0</v>
      </c>
      <c r="BB228">
        <f t="shared" si="305"/>
        <v>0</v>
      </c>
      <c r="BC228">
        <f t="shared" si="305"/>
        <v>0</v>
      </c>
      <c r="BD228">
        <f t="shared" si="305"/>
        <v>0</v>
      </c>
      <c r="BE228">
        <f t="shared" si="305"/>
        <v>0</v>
      </c>
      <c r="BF228">
        <f t="shared" si="305"/>
        <v>0</v>
      </c>
      <c r="BG228">
        <f t="shared" si="305"/>
        <v>0</v>
      </c>
      <c r="BH228">
        <f t="shared" si="305"/>
        <v>0</v>
      </c>
      <c r="BI228">
        <f t="shared" si="305"/>
        <v>0</v>
      </c>
      <c r="BJ228">
        <f t="shared" si="305"/>
        <v>0</v>
      </c>
      <c r="BK228">
        <f t="shared" si="305"/>
        <v>0</v>
      </c>
      <c r="BL228">
        <f t="shared" si="305"/>
        <v>0</v>
      </c>
      <c r="BM228">
        <f t="shared" ref="BM228:CR228" si="306">BM79</f>
        <v>0</v>
      </c>
      <c r="BN228">
        <f t="shared" si="306"/>
        <v>0</v>
      </c>
      <c r="BO228">
        <f t="shared" si="306"/>
        <v>0</v>
      </c>
      <c r="BP228">
        <f t="shared" si="306"/>
        <v>0</v>
      </c>
      <c r="BQ228">
        <f t="shared" si="306"/>
        <v>0</v>
      </c>
      <c r="BR228">
        <f t="shared" si="306"/>
        <v>0</v>
      </c>
      <c r="BS228">
        <f t="shared" si="306"/>
        <v>0</v>
      </c>
      <c r="BT228">
        <f t="shared" si="306"/>
        <v>0</v>
      </c>
      <c r="BU228">
        <f t="shared" si="306"/>
        <v>0</v>
      </c>
      <c r="BV228">
        <f t="shared" si="306"/>
        <v>0</v>
      </c>
      <c r="BW228">
        <f t="shared" si="306"/>
        <v>0</v>
      </c>
      <c r="BX228">
        <f t="shared" si="306"/>
        <v>0</v>
      </c>
      <c r="BY228">
        <f t="shared" si="306"/>
        <v>0</v>
      </c>
      <c r="BZ228">
        <f t="shared" si="306"/>
        <v>0</v>
      </c>
      <c r="CA228">
        <f t="shared" si="306"/>
        <v>0</v>
      </c>
      <c r="CB228">
        <f t="shared" si="306"/>
        <v>0</v>
      </c>
      <c r="CC228">
        <f t="shared" si="306"/>
        <v>0</v>
      </c>
      <c r="CD228">
        <f t="shared" si="306"/>
        <v>0</v>
      </c>
      <c r="CE228">
        <f t="shared" si="306"/>
        <v>0</v>
      </c>
      <c r="CF228">
        <f t="shared" si="306"/>
        <v>0</v>
      </c>
      <c r="CG228">
        <f t="shared" si="306"/>
        <v>0</v>
      </c>
      <c r="CH228">
        <f t="shared" si="306"/>
        <v>0</v>
      </c>
      <c r="CI228">
        <f t="shared" si="306"/>
        <v>0</v>
      </c>
      <c r="CJ228">
        <f t="shared" si="306"/>
        <v>0</v>
      </c>
      <c r="CK228">
        <f t="shared" si="306"/>
        <v>0</v>
      </c>
      <c r="CL228">
        <f t="shared" si="306"/>
        <v>0</v>
      </c>
      <c r="CM228">
        <f t="shared" si="306"/>
        <v>0</v>
      </c>
      <c r="CN228">
        <f t="shared" si="306"/>
        <v>0</v>
      </c>
      <c r="CO228">
        <f t="shared" si="306"/>
        <v>0</v>
      </c>
      <c r="CP228">
        <f t="shared" si="306"/>
        <v>0</v>
      </c>
      <c r="CQ228">
        <f t="shared" si="306"/>
        <v>0</v>
      </c>
      <c r="CR228">
        <f t="shared" si="306"/>
        <v>0</v>
      </c>
      <c r="CS228">
        <f t="shared" ref="CS228:DH228" si="307">CS79</f>
        <v>0</v>
      </c>
      <c r="CT228">
        <f t="shared" si="307"/>
        <v>0</v>
      </c>
      <c r="CU228">
        <f t="shared" si="307"/>
        <v>0</v>
      </c>
      <c r="CV228">
        <f t="shared" si="307"/>
        <v>0</v>
      </c>
      <c r="CW228">
        <f t="shared" si="307"/>
        <v>0</v>
      </c>
      <c r="CX228">
        <f t="shared" si="307"/>
        <v>0</v>
      </c>
      <c r="CY228">
        <f t="shared" si="307"/>
        <v>0</v>
      </c>
      <c r="CZ228">
        <f t="shared" si="307"/>
        <v>0</v>
      </c>
      <c r="DA228">
        <f t="shared" si="307"/>
        <v>0</v>
      </c>
      <c r="DB228">
        <f t="shared" si="307"/>
        <v>0</v>
      </c>
      <c r="DC228">
        <f t="shared" si="307"/>
        <v>0</v>
      </c>
      <c r="DD228">
        <f t="shared" si="307"/>
        <v>0</v>
      </c>
      <c r="DE228">
        <f t="shared" si="307"/>
        <v>0</v>
      </c>
      <c r="DF228">
        <f t="shared" si="307"/>
        <v>0</v>
      </c>
      <c r="DG228">
        <f t="shared" si="307"/>
        <v>0</v>
      </c>
      <c r="DH228">
        <f t="shared" si="307"/>
        <v>0</v>
      </c>
    </row>
    <row r="229" spans="1:112">
      <c r="A229">
        <f t="shared" ref="A229:AF229" si="308">A80</f>
        <v>76</v>
      </c>
      <c r="B229" t="str">
        <f t="shared" si="308"/>
        <v>Ministerio de Minería y Metalurgia</v>
      </c>
      <c r="C229">
        <f t="shared" si="308"/>
        <v>0</v>
      </c>
      <c r="D229">
        <f t="shared" si="308"/>
        <v>0</v>
      </c>
      <c r="E229">
        <f t="shared" si="308"/>
        <v>0</v>
      </c>
      <c r="F229">
        <f t="shared" si="308"/>
        <v>1512.8</v>
      </c>
      <c r="G229">
        <f t="shared" si="308"/>
        <v>0</v>
      </c>
      <c r="H229">
        <f t="shared" si="308"/>
        <v>0</v>
      </c>
      <c r="I229">
        <f t="shared" si="308"/>
        <v>0</v>
      </c>
      <c r="J229">
        <f t="shared" si="308"/>
        <v>0</v>
      </c>
      <c r="K229">
        <f t="shared" si="308"/>
        <v>0</v>
      </c>
      <c r="L229">
        <f t="shared" si="308"/>
        <v>0</v>
      </c>
      <c r="M229">
        <f t="shared" si="308"/>
        <v>0</v>
      </c>
      <c r="N229">
        <f t="shared" si="308"/>
        <v>0</v>
      </c>
      <c r="O229">
        <f t="shared" si="308"/>
        <v>0</v>
      </c>
      <c r="P229">
        <f t="shared" si="308"/>
        <v>0</v>
      </c>
      <c r="Q229">
        <f t="shared" si="308"/>
        <v>0</v>
      </c>
      <c r="R229">
        <f t="shared" si="308"/>
        <v>0</v>
      </c>
      <c r="S229">
        <f t="shared" si="308"/>
        <v>0</v>
      </c>
      <c r="T229">
        <f t="shared" si="308"/>
        <v>0</v>
      </c>
      <c r="U229">
        <f t="shared" si="308"/>
        <v>0</v>
      </c>
      <c r="V229">
        <f t="shared" si="308"/>
        <v>0</v>
      </c>
      <c r="W229">
        <f t="shared" si="308"/>
        <v>0</v>
      </c>
      <c r="X229">
        <f t="shared" si="308"/>
        <v>0</v>
      </c>
      <c r="Y229">
        <f t="shared" si="308"/>
        <v>0</v>
      </c>
      <c r="Z229">
        <f t="shared" si="308"/>
        <v>0</v>
      </c>
      <c r="AA229">
        <f t="shared" si="308"/>
        <v>0</v>
      </c>
      <c r="AB229">
        <f t="shared" si="308"/>
        <v>0</v>
      </c>
      <c r="AC229">
        <f t="shared" si="308"/>
        <v>0</v>
      </c>
      <c r="AD229">
        <f t="shared" si="308"/>
        <v>0</v>
      </c>
      <c r="AE229">
        <f t="shared" si="308"/>
        <v>0</v>
      </c>
      <c r="AF229">
        <f t="shared" si="308"/>
        <v>0</v>
      </c>
      <c r="AG229">
        <f t="shared" ref="AG229:BL229" si="309">AG80</f>
        <v>0</v>
      </c>
      <c r="AH229">
        <f t="shared" si="309"/>
        <v>0</v>
      </c>
      <c r="AI229">
        <f t="shared" si="309"/>
        <v>0</v>
      </c>
      <c r="AJ229">
        <f t="shared" si="309"/>
        <v>0</v>
      </c>
      <c r="AK229">
        <f t="shared" si="309"/>
        <v>0</v>
      </c>
      <c r="AL229">
        <f t="shared" si="309"/>
        <v>0</v>
      </c>
      <c r="AM229">
        <f t="shared" si="309"/>
        <v>0</v>
      </c>
      <c r="AN229">
        <f t="shared" si="309"/>
        <v>0</v>
      </c>
      <c r="AO229">
        <f t="shared" si="309"/>
        <v>0</v>
      </c>
      <c r="AP229">
        <f t="shared" si="309"/>
        <v>0</v>
      </c>
      <c r="AQ229">
        <f t="shared" si="309"/>
        <v>0</v>
      </c>
      <c r="AR229">
        <f t="shared" si="309"/>
        <v>0</v>
      </c>
      <c r="AS229">
        <f t="shared" si="309"/>
        <v>0</v>
      </c>
      <c r="AT229">
        <f t="shared" si="309"/>
        <v>0</v>
      </c>
      <c r="AU229">
        <f t="shared" si="309"/>
        <v>0</v>
      </c>
      <c r="AV229">
        <f t="shared" si="309"/>
        <v>0</v>
      </c>
      <c r="AW229">
        <f t="shared" si="309"/>
        <v>0</v>
      </c>
      <c r="AX229">
        <f t="shared" si="309"/>
        <v>0</v>
      </c>
      <c r="AY229">
        <f t="shared" si="309"/>
        <v>0</v>
      </c>
      <c r="AZ229">
        <f t="shared" si="309"/>
        <v>0</v>
      </c>
      <c r="BA229">
        <f t="shared" si="309"/>
        <v>0</v>
      </c>
      <c r="BB229">
        <f t="shared" si="309"/>
        <v>0</v>
      </c>
      <c r="BC229">
        <f t="shared" si="309"/>
        <v>0</v>
      </c>
      <c r="BD229">
        <f t="shared" si="309"/>
        <v>0</v>
      </c>
      <c r="BE229">
        <f t="shared" si="309"/>
        <v>0</v>
      </c>
      <c r="BF229">
        <f t="shared" si="309"/>
        <v>0</v>
      </c>
      <c r="BG229">
        <f t="shared" si="309"/>
        <v>0</v>
      </c>
      <c r="BH229">
        <f t="shared" si="309"/>
        <v>0</v>
      </c>
      <c r="BI229">
        <f t="shared" si="309"/>
        <v>0</v>
      </c>
      <c r="BJ229">
        <f t="shared" si="309"/>
        <v>0</v>
      </c>
      <c r="BK229">
        <f t="shared" si="309"/>
        <v>0</v>
      </c>
      <c r="BL229">
        <f t="shared" si="309"/>
        <v>0</v>
      </c>
      <c r="BM229">
        <f t="shared" ref="BM229:CR229" si="310">BM80</f>
        <v>0</v>
      </c>
      <c r="BN229">
        <f t="shared" si="310"/>
        <v>0</v>
      </c>
      <c r="BO229">
        <f t="shared" si="310"/>
        <v>0</v>
      </c>
      <c r="BP229">
        <f t="shared" si="310"/>
        <v>0</v>
      </c>
      <c r="BQ229">
        <f t="shared" si="310"/>
        <v>0</v>
      </c>
      <c r="BR229">
        <f t="shared" si="310"/>
        <v>0</v>
      </c>
      <c r="BS229">
        <f t="shared" si="310"/>
        <v>0</v>
      </c>
      <c r="BT229">
        <f t="shared" si="310"/>
        <v>0</v>
      </c>
      <c r="BU229">
        <f t="shared" si="310"/>
        <v>0</v>
      </c>
      <c r="BV229">
        <f t="shared" si="310"/>
        <v>0</v>
      </c>
      <c r="BW229">
        <f t="shared" si="310"/>
        <v>0</v>
      </c>
      <c r="BX229">
        <f t="shared" si="310"/>
        <v>0</v>
      </c>
      <c r="BY229">
        <f t="shared" si="310"/>
        <v>0</v>
      </c>
      <c r="BZ229">
        <f t="shared" si="310"/>
        <v>0</v>
      </c>
      <c r="CA229">
        <f t="shared" si="310"/>
        <v>0</v>
      </c>
      <c r="CB229">
        <f t="shared" si="310"/>
        <v>0</v>
      </c>
      <c r="CC229">
        <f t="shared" si="310"/>
        <v>0</v>
      </c>
      <c r="CD229">
        <f t="shared" si="310"/>
        <v>0</v>
      </c>
      <c r="CE229">
        <f t="shared" si="310"/>
        <v>0</v>
      </c>
      <c r="CF229">
        <f t="shared" si="310"/>
        <v>0</v>
      </c>
      <c r="CG229">
        <f t="shared" si="310"/>
        <v>0</v>
      </c>
      <c r="CH229">
        <f t="shared" si="310"/>
        <v>0</v>
      </c>
      <c r="CI229">
        <f t="shared" si="310"/>
        <v>0</v>
      </c>
      <c r="CJ229">
        <f t="shared" si="310"/>
        <v>0</v>
      </c>
      <c r="CK229">
        <f t="shared" si="310"/>
        <v>0</v>
      </c>
      <c r="CL229">
        <f t="shared" si="310"/>
        <v>0</v>
      </c>
      <c r="CM229">
        <f t="shared" si="310"/>
        <v>0</v>
      </c>
      <c r="CN229">
        <f t="shared" si="310"/>
        <v>0</v>
      </c>
      <c r="CO229">
        <f t="shared" si="310"/>
        <v>0</v>
      </c>
      <c r="CP229">
        <f t="shared" si="310"/>
        <v>0</v>
      </c>
      <c r="CQ229">
        <f t="shared" si="310"/>
        <v>0</v>
      </c>
      <c r="CR229">
        <f t="shared" si="310"/>
        <v>0</v>
      </c>
      <c r="CS229">
        <f t="shared" ref="CS229:DH229" si="311">CS80</f>
        <v>0</v>
      </c>
      <c r="CT229">
        <f t="shared" si="311"/>
        <v>0</v>
      </c>
      <c r="CU229">
        <f t="shared" si="311"/>
        <v>0</v>
      </c>
      <c r="CV229">
        <f t="shared" si="311"/>
        <v>0</v>
      </c>
      <c r="CW229">
        <f t="shared" si="311"/>
        <v>0</v>
      </c>
      <c r="CX229">
        <f t="shared" si="311"/>
        <v>0</v>
      </c>
      <c r="CY229">
        <f t="shared" si="311"/>
        <v>0</v>
      </c>
      <c r="CZ229">
        <f t="shared" si="311"/>
        <v>0</v>
      </c>
      <c r="DA229">
        <f t="shared" si="311"/>
        <v>0</v>
      </c>
      <c r="DB229">
        <f t="shared" si="311"/>
        <v>0</v>
      </c>
      <c r="DC229">
        <f t="shared" si="311"/>
        <v>0</v>
      </c>
      <c r="DD229">
        <f t="shared" si="311"/>
        <v>0</v>
      </c>
      <c r="DE229">
        <f t="shared" si="311"/>
        <v>0</v>
      </c>
      <c r="DF229">
        <f t="shared" si="311"/>
        <v>0</v>
      </c>
      <c r="DG229">
        <f t="shared" si="311"/>
        <v>0</v>
      </c>
      <c r="DH229">
        <f t="shared" si="311"/>
        <v>0</v>
      </c>
    </row>
    <row r="230" spans="1:112">
      <c r="A230">
        <f t="shared" ref="A230:AF230" si="312">A81</f>
        <v>119</v>
      </c>
      <c r="B230" t="str">
        <f t="shared" si="312"/>
        <v>Agencia para el Des. de la Soc. de la Información en Bolivia</v>
      </c>
      <c r="C230">
        <f t="shared" si="312"/>
        <v>0</v>
      </c>
      <c r="D230">
        <f t="shared" si="312"/>
        <v>0</v>
      </c>
      <c r="E230">
        <f t="shared" si="312"/>
        <v>0</v>
      </c>
      <c r="F230">
        <f t="shared" si="312"/>
        <v>57953.3</v>
      </c>
      <c r="G230">
        <f t="shared" si="312"/>
        <v>0</v>
      </c>
      <c r="H230">
        <f t="shared" si="312"/>
        <v>0</v>
      </c>
      <c r="I230">
        <f t="shared" si="312"/>
        <v>0</v>
      </c>
      <c r="J230">
        <f t="shared" si="312"/>
        <v>0</v>
      </c>
      <c r="K230">
        <f t="shared" si="312"/>
        <v>0</v>
      </c>
      <c r="L230">
        <f t="shared" si="312"/>
        <v>0</v>
      </c>
      <c r="M230">
        <f t="shared" si="312"/>
        <v>0</v>
      </c>
      <c r="N230">
        <f t="shared" si="312"/>
        <v>0</v>
      </c>
      <c r="O230">
        <f t="shared" si="312"/>
        <v>0</v>
      </c>
      <c r="P230">
        <f t="shared" si="312"/>
        <v>0</v>
      </c>
      <c r="Q230">
        <f t="shared" si="312"/>
        <v>0</v>
      </c>
      <c r="R230">
        <f t="shared" si="312"/>
        <v>0</v>
      </c>
      <c r="S230">
        <f t="shared" si="312"/>
        <v>0</v>
      </c>
      <c r="T230">
        <f t="shared" si="312"/>
        <v>0</v>
      </c>
      <c r="U230">
        <f t="shared" si="312"/>
        <v>0</v>
      </c>
      <c r="V230">
        <f t="shared" si="312"/>
        <v>0</v>
      </c>
      <c r="W230">
        <f t="shared" si="312"/>
        <v>0</v>
      </c>
      <c r="X230">
        <f t="shared" si="312"/>
        <v>0</v>
      </c>
      <c r="Y230">
        <f t="shared" si="312"/>
        <v>0</v>
      </c>
      <c r="Z230">
        <f t="shared" si="312"/>
        <v>0</v>
      </c>
      <c r="AA230">
        <f t="shared" si="312"/>
        <v>0</v>
      </c>
      <c r="AB230">
        <f t="shared" si="312"/>
        <v>0</v>
      </c>
      <c r="AC230">
        <f t="shared" si="312"/>
        <v>0</v>
      </c>
      <c r="AD230">
        <f t="shared" si="312"/>
        <v>0</v>
      </c>
      <c r="AE230">
        <f t="shared" si="312"/>
        <v>0</v>
      </c>
      <c r="AF230">
        <f t="shared" si="312"/>
        <v>0</v>
      </c>
      <c r="AG230">
        <f t="shared" ref="AG230:BL230" si="313">AG81</f>
        <v>0</v>
      </c>
      <c r="AH230">
        <f t="shared" si="313"/>
        <v>0</v>
      </c>
      <c r="AI230">
        <f t="shared" si="313"/>
        <v>0</v>
      </c>
      <c r="AJ230">
        <f t="shared" si="313"/>
        <v>0</v>
      </c>
      <c r="AK230">
        <f t="shared" si="313"/>
        <v>0</v>
      </c>
      <c r="AL230">
        <f t="shared" si="313"/>
        <v>0</v>
      </c>
      <c r="AM230">
        <f t="shared" si="313"/>
        <v>0</v>
      </c>
      <c r="AN230">
        <f t="shared" si="313"/>
        <v>0</v>
      </c>
      <c r="AO230">
        <f t="shared" si="313"/>
        <v>0</v>
      </c>
      <c r="AP230">
        <f t="shared" si="313"/>
        <v>0</v>
      </c>
      <c r="AQ230">
        <f t="shared" si="313"/>
        <v>0</v>
      </c>
      <c r="AR230">
        <f t="shared" si="313"/>
        <v>0</v>
      </c>
      <c r="AS230">
        <f t="shared" si="313"/>
        <v>0</v>
      </c>
      <c r="AT230">
        <f t="shared" si="313"/>
        <v>0</v>
      </c>
      <c r="AU230">
        <f t="shared" si="313"/>
        <v>0</v>
      </c>
      <c r="AV230">
        <f t="shared" si="313"/>
        <v>0</v>
      </c>
      <c r="AW230">
        <f t="shared" si="313"/>
        <v>0</v>
      </c>
      <c r="AX230">
        <f t="shared" si="313"/>
        <v>0</v>
      </c>
      <c r="AY230">
        <f t="shared" si="313"/>
        <v>0</v>
      </c>
      <c r="AZ230">
        <f t="shared" si="313"/>
        <v>0</v>
      </c>
      <c r="BA230">
        <f t="shared" si="313"/>
        <v>0</v>
      </c>
      <c r="BB230">
        <f t="shared" si="313"/>
        <v>0</v>
      </c>
      <c r="BC230">
        <f t="shared" si="313"/>
        <v>0</v>
      </c>
      <c r="BD230">
        <f t="shared" si="313"/>
        <v>0</v>
      </c>
      <c r="BE230">
        <f t="shared" si="313"/>
        <v>0</v>
      </c>
      <c r="BF230">
        <f t="shared" si="313"/>
        <v>0</v>
      </c>
      <c r="BG230">
        <f t="shared" si="313"/>
        <v>0</v>
      </c>
      <c r="BH230">
        <f t="shared" si="313"/>
        <v>0</v>
      </c>
      <c r="BI230">
        <f t="shared" si="313"/>
        <v>0</v>
      </c>
      <c r="BJ230">
        <f t="shared" si="313"/>
        <v>0</v>
      </c>
      <c r="BK230">
        <f t="shared" si="313"/>
        <v>0</v>
      </c>
      <c r="BL230">
        <f t="shared" si="313"/>
        <v>0</v>
      </c>
      <c r="BM230">
        <f t="shared" ref="BM230:CR230" si="314">BM81</f>
        <v>0</v>
      </c>
      <c r="BN230">
        <f t="shared" si="314"/>
        <v>0</v>
      </c>
      <c r="BO230">
        <f t="shared" si="314"/>
        <v>0</v>
      </c>
      <c r="BP230">
        <f t="shared" si="314"/>
        <v>0</v>
      </c>
      <c r="BQ230">
        <f t="shared" si="314"/>
        <v>0</v>
      </c>
      <c r="BR230">
        <f t="shared" si="314"/>
        <v>0</v>
      </c>
      <c r="BS230">
        <f t="shared" si="314"/>
        <v>0</v>
      </c>
      <c r="BT230">
        <f t="shared" si="314"/>
        <v>0</v>
      </c>
      <c r="BU230">
        <f t="shared" si="314"/>
        <v>0</v>
      </c>
      <c r="BV230">
        <f t="shared" si="314"/>
        <v>0</v>
      </c>
      <c r="BW230">
        <f t="shared" si="314"/>
        <v>0</v>
      </c>
      <c r="BX230">
        <f t="shared" si="314"/>
        <v>0</v>
      </c>
      <c r="BY230">
        <f t="shared" si="314"/>
        <v>0</v>
      </c>
      <c r="BZ230">
        <f t="shared" si="314"/>
        <v>0</v>
      </c>
      <c r="CA230">
        <f t="shared" si="314"/>
        <v>0</v>
      </c>
      <c r="CB230">
        <f t="shared" si="314"/>
        <v>0</v>
      </c>
      <c r="CC230">
        <f t="shared" si="314"/>
        <v>0</v>
      </c>
      <c r="CD230">
        <f t="shared" si="314"/>
        <v>0</v>
      </c>
      <c r="CE230">
        <f t="shared" si="314"/>
        <v>0</v>
      </c>
      <c r="CF230">
        <f t="shared" si="314"/>
        <v>0</v>
      </c>
      <c r="CG230">
        <f t="shared" si="314"/>
        <v>0</v>
      </c>
      <c r="CH230">
        <f t="shared" si="314"/>
        <v>0</v>
      </c>
      <c r="CI230">
        <f t="shared" si="314"/>
        <v>0</v>
      </c>
      <c r="CJ230">
        <f t="shared" si="314"/>
        <v>0</v>
      </c>
      <c r="CK230">
        <f t="shared" si="314"/>
        <v>0</v>
      </c>
      <c r="CL230">
        <f t="shared" si="314"/>
        <v>0</v>
      </c>
      <c r="CM230">
        <f t="shared" si="314"/>
        <v>0</v>
      </c>
      <c r="CN230">
        <f t="shared" si="314"/>
        <v>0</v>
      </c>
      <c r="CO230">
        <f t="shared" si="314"/>
        <v>0</v>
      </c>
      <c r="CP230">
        <f t="shared" si="314"/>
        <v>0</v>
      </c>
      <c r="CQ230">
        <f t="shared" si="314"/>
        <v>0</v>
      </c>
      <c r="CR230">
        <f t="shared" si="314"/>
        <v>0</v>
      </c>
      <c r="CS230">
        <f t="shared" ref="CS230:DH230" si="315">CS81</f>
        <v>0</v>
      </c>
      <c r="CT230">
        <f t="shared" si="315"/>
        <v>0</v>
      </c>
      <c r="CU230">
        <f t="shared" si="315"/>
        <v>0</v>
      </c>
      <c r="CV230">
        <f t="shared" si="315"/>
        <v>0</v>
      </c>
      <c r="CW230">
        <f t="shared" si="315"/>
        <v>0</v>
      </c>
      <c r="CX230">
        <f t="shared" si="315"/>
        <v>0</v>
      </c>
      <c r="CY230">
        <f t="shared" si="315"/>
        <v>0</v>
      </c>
      <c r="CZ230">
        <f t="shared" si="315"/>
        <v>0</v>
      </c>
      <c r="DA230">
        <f t="shared" si="315"/>
        <v>0</v>
      </c>
      <c r="DB230">
        <f t="shared" si="315"/>
        <v>0</v>
      </c>
      <c r="DC230">
        <f t="shared" si="315"/>
        <v>0</v>
      </c>
      <c r="DD230">
        <f t="shared" si="315"/>
        <v>0</v>
      </c>
      <c r="DE230">
        <f t="shared" si="315"/>
        <v>0</v>
      </c>
      <c r="DF230">
        <f t="shared" si="315"/>
        <v>0</v>
      </c>
      <c r="DG230">
        <f t="shared" si="315"/>
        <v>0</v>
      </c>
      <c r="DH230">
        <f t="shared" si="315"/>
        <v>0</v>
      </c>
    </row>
    <row r="231" spans="1:112">
      <c r="A231">
        <f t="shared" ref="A231:AF231" si="316">A82</f>
        <v>594</v>
      </c>
      <c r="B231" t="str">
        <f t="shared" si="316"/>
        <v>Administración de Servicios Portuarios - Bolivia</v>
      </c>
      <c r="C231">
        <f t="shared" si="316"/>
        <v>0</v>
      </c>
      <c r="D231">
        <f t="shared" si="316"/>
        <v>0</v>
      </c>
      <c r="E231">
        <f t="shared" si="316"/>
        <v>0.02</v>
      </c>
      <c r="F231">
        <f t="shared" si="316"/>
        <v>4158689.99</v>
      </c>
      <c r="G231">
        <f t="shared" si="316"/>
        <v>0</v>
      </c>
      <c r="H231">
        <f t="shared" si="316"/>
        <v>0</v>
      </c>
      <c r="I231">
        <f t="shared" si="316"/>
        <v>0</v>
      </c>
      <c r="J231">
        <f t="shared" si="316"/>
        <v>0</v>
      </c>
      <c r="K231">
        <f t="shared" si="316"/>
        <v>0</v>
      </c>
      <c r="L231">
        <f t="shared" si="316"/>
        <v>0</v>
      </c>
      <c r="M231">
        <f t="shared" si="316"/>
        <v>0</v>
      </c>
      <c r="N231">
        <f t="shared" si="316"/>
        <v>0</v>
      </c>
      <c r="O231">
        <f t="shared" si="316"/>
        <v>0</v>
      </c>
      <c r="P231">
        <f t="shared" si="316"/>
        <v>0</v>
      </c>
      <c r="Q231">
        <f t="shared" si="316"/>
        <v>0</v>
      </c>
      <c r="R231">
        <f t="shared" si="316"/>
        <v>0</v>
      </c>
      <c r="S231">
        <f t="shared" si="316"/>
        <v>0</v>
      </c>
      <c r="T231">
        <f t="shared" si="316"/>
        <v>0</v>
      </c>
      <c r="U231">
        <f t="shared" si="316"/>
        <v>0</v>
      </c>
      <c r="V231">
        <f t="shared" si="316"/>
        <v>0</v>
      </c>
      <c r="W231">
        <f t="shared" si="316"/>
        <v>0</v>
      </c>
      <c r="X231">
        <f t="shared" si="316"/>
        <v>0</v>
      </c>
      <c r="Y231">
        <f t="shared" si="316"/>
        <v>0</v>
      </c>
      <c r="Z231">
        <f t="shared" si="316"/>
        <v>0</v>
      </c>
      <c r="AA231">
        <f t="shared" si="316"/>
        <v>0</v>
      </c>
      <c r="AB231">
        <f t="shared" si="316"/>
        <v>0</v>
      </c>
      <c r="AC231">
        <f t="shared" si="316"/>
        <v>0</v>
      </c>
      <c r="AD231">
        <f t="shared" si="316"/>
        <v>0</v>
      </c>
      <c r="AE231">
        <f t="shared" si="316"/>
        <v>0</v>
      </c>
      <c r="AF231">
        <f t="shared" si="316"/>
        <v>0</v>
      </c>
      <c r="AG231">
        <f t="shared" ref="AG231:BL231" si="317">AG82</f>
        <v>0</v>
      </c>
      <c r="AH231">
        <f t="shared" si="317"/>
        <v>0</v>
      </c>
      <c r="AI231">
        <f t="shared" si="317"/>
        <v>0</v>
      </c>
      <c r="AJ231">
        <f t="shared" si="317"/>
        <v>0</v>
      </c>
      <c r="AK231">
        <f t="shared" si="317"/>
        <v>0</v>
      </c>
      <c r="AL231">
        <f t="shared" si="317"/>
        <v>0</v>
      </c>
      <c r="AM231">
        <f t="shared" si="317"/>
        <v>0</v>
      </c>
      <c r="AN231">
        <f t="shared" si="317"/>
        <v>0</v>
      </c>
      <c r="AO231">
        <f t="shared" si="317"/>
        <v>0</v>
      </c>
      <c r="AP231">
        <f t="shared" si="317"/>
        <v>0</v>
      </c>
      <c r="AQ231">
        <f t="shared" si="317"/>
        <v>0</v>
      </c>
      <c r="AR231">
        <f t="shared" si="317"/>
        <v>0</v>
      </c>
      <c r="AS231">
        <f t="shared" si="317"/>
        <v>0</v>
      </c>
      <c r="AT231">
        <f t="shared" si="317"/>
        <v>0</v>
      </c>
      <c r="AU231">
        <f t="shared" si="317"/>
        <v>0</v>
      </c>
      <c r="AV231">
        <f t="shared" si="317"/>
        <v>0</v>
      </c>
      <c r="AW231">
        <f t="shared" si="317"/>
        <v>0</v>
      </c>
      <c r="AX231">
        <f t="shared" si="317"/>
        <v>0</v>
      </c>
      <c r="AY231">
        <f t="shared" si="317"/>
        <v>0</v>
      </c>
      <c r="AZ231">
        <f t="shared" si="317"/>
        <v>0</v>
      </c>
      <c r="BA231">
        <f t="shared" si="317"/>
        <v>0</v>
      </c>
      <c r="BB231">
        <f t="shared" si="317"/>
        <v>0</v>
      </c>
      <c r="BC231">
        <f t="shared" si="317"/>
        <v>0</v>
      </c>
      <c r="BD231">
        <f t="shared" si="317"/>
        <v>0</v>
      </c>
      <c r="BE231">
        <f t="shared" si="317"/>
        <v>0</v>
      </c>
      <c r="BF231">
        <f t="shared" si="317"/>
        <v>0</v>
      </c>
      <c r="BG231">
        <f t="shared" si="317"/>
        <v>0</v>
      </c>
      <c r="BH231">
        <f t="shared" si="317"/>
        <v>0</v>
      </c>
      <c r="BI231">
        <f t="shared" si="317"/>
        <v>0</v>
      </c>
      <c r="BJ231">
        <f t="shared" si="317"/>
        <v>0</v>
      </c>
      <c r="BK231">
        <f t="shared" si="317"/>
        <v>0</v>
      </c>
      <c r="BL231">
        <f t="shared" si="317"/>
        <v>0</v>
      </c>
      <c r="BM231">
        <f t="shared" ref="BM231:CR231" si="318">BM82</f>
        <v>0</v>
      </c>
      <c r="BN231">
        <f t="shared" si="318"/>
        <v>0</v>
      </c>
      <c r="BO231">
        <f t="shared" si="318"/>
        <v>0</v>
      </c>
      <c r="BP231">
        <f t="shared" si="318"/>
        <v>0</v>
      </c>
      <c r="BQ231">
        <f t="shared" si="318"/>
        <v>0</v>
      </c>
      <c r="BR231">
        <f t="shared" si="318"/>
        <v>0</v>
      </c>
      <c r="BS231">
        <f t="shared" si="318"/>
        <v>0</v>
      </c>
      <c r="BT231">
        <f t="shared" si="318"/>
        <v>0</v>
      </c>
      <c r="BU231">
        <f t="shared" si="318"/>
        <v>0</v>
      </c>
      <c r="BV231">
        <f t="shared" si="318"/>
        <v>0</v>
      </c>
      <c r="BW231">
        <f t="shared" si="318"/>
        <v>0</v>
      </c>
      <c r="BX231">
        <f t="shared" si="318"/>
        <v>0</v>
      </c>
      <c r="BY231">
        <f t="shared" si="318"/>
        <v>0</v>
      </c>
      <c r="BZ231">
        <f t="shared" si="318"/>
        <v>0</v>
      </c>
      <c r="CA231">
        <f t="shared" si="318"/>
        <v>0</v>
      </c>
      <c r="CB231">
        <f t="shared" si="318"/>
        <v>0</v>
      </c>
      <c r="CC231">
        <f t="shared" si="318"/>
        <v>0</v>
      </c>
      <c r="CD231">
        <f t="shared" si="318"/>
        <v>0</v>
      </c>
      <c r="CE231">
        <f t="shared" si="318"/>
        <v>0</v>
      </c>
      <c r="CF231">
        <f t="shared" si="318"/>
        <v>0</v>
      </c>
      <c r="CG231">
        <f t="shared" si="318"/>
        <v>0</v>
      </c>
      <c r="CH231">
        <f t="shared" si="318"/>
        <v>0</v>
      </c>
      <c r="CI231">
        <f t="shared" si="318"/>
        <v>0</v>
      </c>
      <c r="CJ231">
        <f t="shared" si="318"/>
        <v>0</v>
      </c>
      <c r="CK231">
        <f t="shared" si="318"/>
        <v>0</v>
      </c>
      <c r="CL231">
        <f t="shared" si="318"/>
        <v>0</v>
      </c>
      <c r="CM231">
        <f t="shared" si="318"/>
        <v>0</v>
      </c>
      <c r="CN231">
        <f t="shared" si="318"/>
        <v>0</v>
      </c>
      <c r="CO231">
        <f t="shared" si="318"/>
        <v>0</v>
      </c>
      <c r="CP231">
        <f t="shared" si="318"/>
        <v>0</v>
      </c>
      <c r="CQ231">
        <f t="shared" si="318"/>
        <v>0</v>
      </c>
      <c r="CR231">
        <f t="shared" si="318"/>
        <v>0</v>
      </c>
      <c r="CS231">
        <f t="shared" ref="CS231:DH231" si="319">CS82</f>
        <v>0</v>
      </c>
      <c r="CT231">
        <f t="shared" si="319"/>
        <v>0</v>
      </c>
      <c r="CU231">
        <f t="shared" si="319"/>
        <v>0</v>
      </c>
      <c r="CV231">
        <f t="shared" si="319"/>
        <v>0</v>
      </c>
      <c r="CW231">
        <f t="shared" si="319"/>
        <v>0</v>
      </c>
      <c r="CX231">
        <f t="shared" si="319"/>
        <v>0</v>
      </c>
      <c r="CY231">
        <f t="shared" si="319"/>
        <v>0</v>
      </c>
      <c r="CZ231">
        <f t="shared" si="319"/>
        <v>0</v>
      </c>
      <c r="DA231">
        <f t="shared" si="319"/>
        <v>0</v>
      </c>
      <c r="DB231">
        <f t="shared" si="319"/>
        <v>0</v>
      </c>
      <c r="DC231">
        <f t="shared" si="319"/>
        <v>0</v>
      </c>
      <c r="DD231">
        <f t="shared" si="319"/>
        <v>0</v>
      </c>
      <c r="DE231">
        <f t="shared" si="319"/>
        <v>0</v>
      </c>
      <c r="DF231">
        <f t="shared" si="319"/>
        <v>0</v>
      </c>
      <c r="DG231">
        <f t="shared" si="319"/>
        <v>0</v>
      </c>
      <c r="DH231">
        <f t="shared" si="319"/>
        <v>0</v>
      </c>
    </row>
    <row r="232" spans="1:112">
      <c r="A232">
        <f t="shared" ref="A232:AF232" si="320">A83</f>
        <v>133</v>
      </c>
      <c r="B232" t="str">
        <f t="shared" si="320"/>
        <v>Lotería Nacional de Beneficencia y Salubridad</v>
      </c>
      <c r="C232">
        <f t="shared" si="320"/>
        <v>0</v>
      </c>
      <c r="D232">
        <f t="shared" si="320"/>
        <v>0</v>
      </c>
      <c r="E232">
        <f t="shared" si="320"/>
        <v>0</v>
      </c>
      <c r="F232">
        <f t="shared" si="320"/>
        <v>12450</v>
      </c>
      <c r="G232">
        <f t="shared" si="320"/>
        <v>0</v>
      </c>
      <c r="H232">
        <f t="shared" si="320"/>
        <v>0</v>
      </c>
      <c r="I232">
        <f t="shared" si="320"/>
        <v>0</v>
      </c>
      <c r="J232">
        <f t="shared" si="320"/>
        <v>0</v>
      </c>
      <c r="K232">
        <f t="shared" si="320"/>
        <v>0</v>
      </c>
      <c r="L232">
        <f t="shared" si="320"/>
        <v>0</v>
      </c>
      <c r="M232">
        <f t="shared" si="320"/>
        <v>0</v>
      </c>
      <c r="N232">
        <f t="shared" si="320"/>
        <v>0</v>
      </c>
      <c r="O232">
        <f t="shared" si="320"/>
        <v>0</v>
      </c>
      <c r="P232">
        <f t="shared" si="320"/>
        <v>0</v>
      </c>
      <c r="Q232">
        <f t="shared" si="320"/>
        <v>0</v>
      </c>
      <c r="R232">
        <f t="shared" si="320"/>
        <v>0</v>
      </c>
      <c r="S232">
        <f t="shared" si="320"/>
        <v>0</v>
      </c>
      <c r="T232">
        <f t="shared" si="320"/>
        <v>0</v>
      </c>
      <c r="U232">
        <f t="shared" si="320"/>
        <v>0</v>
      </c>
      <c r="V232">
        <f t="shared" si="320"/>
        <v>0</v>
      </c>
      <c r="W232">
        <f t="shared" si="320"/>
        <v>0</v>
      </c>
      <c r="X232">
        <f t="shared" si="320"/>
        <v>0</v>
      </c>
      <c r="Y232">
        <f t="shared" si="320"/>
        <v>0</v>
      </c>
      <c r="Z232">
        <f t="shared" si="320"/>
        <v>0</v>
      </c>
      <c r="AA232">
        <f t="shared" si="320"/>
        <v>0</v>
      </c>
      <c r="AB232">
        <f t="shared" si="320"/>
        <v>0</v>
      </c>
      <c r="AC232">
        <f t="shared" si="320"/>
        <v>0</v>
      </c>
      <c r="AD232">
        <f t="shared" si="320"/>
        <v>0</v>
      </c>
      <c r="AE232">
        <f t="shared" si="320"/>
        <v>0</v>
      </c>
      <c r="AF232">
        <f t="shared" si="320"/>
        <v>0</v>
      </c>
      <c r="AG232">
        <f t="shared" ref="AG232:BL232" si="321">AG83</f>
        <v>0</v>
      </c>
      <c r="AH232">
        <f t="shared" si="321"/>
        <v>0</v>
      </c>
      <c r="AI232">
        <f t="shared" si="321"/>
        <v>0</v>
      </c>
      <c r="AJ232">
        <f t="shared" si="321"/>
        <v>0</v>
      </c>
      <c r="AK232">
        <f t="shared" si="321"/>
        <v>0</v>
      </c>
      <c r="AL232">
        <f t="shared" si="321"/>
        <v>0</v>
      </c>
      <c r="AM232">
        <f t="shared" si="321"/>
        <v>0</v>
      </c>
      <c r="AN232">
        <f t="shared" si="321"/>
        <v>0</v>
      </c>
      <c r="AO232">
        <f t="shared" si="321"/>
        <v>0</v>
      </c>
      <c r="AP232">
        <f t="shared" si="321"/>
        <v>0</v>
      </c>
      <c r="AQ232">
        <f t="shared" si="321"/>
        <v>0</v>
      </c>
      <c r="AR232">
        <f t="shared" si="321"/>
        <v>0</v>
      </c>
      <c r="AS232">
        <f t="shared" si="321"/>
        <v>0</v>
      </c>
      <c r="AT232">
        <f t="shared" si="321"/>
        <v>0</v>
      </c>
      <c r="AU232">
        <f t="shared" si="321"/>
        <v>0</v>
      </c>
      <c r="AV232">
        <f t="shared" si="321"/>
        <v>0</v>
      </c>
      <c r="AW232">
        <f t="shared" si="321"/>
        <v>0</v>
      </c>
      <c r="AX232">
        <f t="shared" si="321"/>
        <v>0</v>
      </c>
      <c r="AY232">
        <f t="shared" si="321"/>
        <v>0</v>
      </c>
      <c r="AZ232">
        <f t="shared" si="321"/>
        <v>0</v>
      </c>
      <c r="BA232">
        <f t="shared" si="321"/>
        <v>0</v>
      </c>
      <c r="BB232">
        <f t="shared" si="321"/>
        <v>0</v>
      </c>
      <c r="BC232">
        <f t="shared" si="321"/>
        <v>0</v>
      </c>
      <c r="BD232">
        <f t="shared" si="321"/>
        <v>0</v>
      </c>
      <c r="BE232">
        <f t="shared" si="321"/>
        <v>0</v>
      </c>
      <c r="BF232">
        <f t="shared" si="321"/>
        <v>0</v>
      </c>
      <c r="BG232">
        <f t="shared" si="321"/>
        <v>0</v>
      </c>
      <c r="BH232">
        <f t="shared" si="321"/>
        <v>0</v>
      </c>
      <c r="BI232">
        <f t="shared" si="321"/>
        <v>0</v>
      </c>
      <c r="BJ232">
        <f t="shared" si="321"/>
        <v>0</v>
      </c>
      <c r="BK232">
        <f t="shared" si="321"/>
        <v>0</v>
      </c>
      <c r="BL232">
        <f t="shared" si="321"/>
        <v>0</v>
      </c>
      <c r="BM232">
        <f t="shared" ref="BM232:CR232" si="322">BM83</f>
        <v>0</v>
      </c>
      <c r="BN232">
        <f t="shared" si="322"/>
        <v>0</v>
      </c>
      <c r="BO232">
        <f t="shared" si="322"/>
        <v>0</v>
      </c>
      <c r="BP232">
        <f t="shared" si="322"/>
        <v>0</v>
      </c>
      <c r="BQ232">
        <f t="shared" si="322"/>
        <v>0</v>
      </c>
      <c r="BR232">
        <f t="shared" si="322"/>
        <v>0</v>
      </c>
      <c r="BS232">
        <f t="shared" si="322"/>
        <v>0</v>
      </c>
      <c r="BT232">
        <f t="shared" si="322"/>
        <v>0</v>
      </c>
      <c r="BU232">
        <f t="shared" si="322"/>
        <v>0</v>
      </c>
      <c r="BV232">
        <f t="shared" si="322"/>
        <v>0</v>
      </c>
      <c r="BW232">
        <f t="shared" si="322"/>
        <v>0</v>
      </c>
      <c r="BX232">
        <f t="shared" si="322"/>
        <v>0</v>
      </c>
      <c r="BY232">
        <f t="shared" si="322"/>
        <v>0</v>
      </c>
      <c r="BZ232">
        <f t="shared" si="322"/>
        <v>0</v>
      </c>
      <c r="CA232">
        <f t="shared" si="322"/>
        <v>0</v>
      </c>
      <c r="CB232">
        <f t="shared" si="322"/>
        <v>0</v>
      </c>
      <c r="CC232">
        <f t="shared" si="322"/>
        <v>0</v>
      </c>
      <c r="CD232">
        <f t="shared" si="322"/>
        <v>0</v>
      </c>
      <c r="CE232">
        <f t="shared" si="322"/>
        <v>0</v>
      </c>
      <c r="CF232">
        <f t="shared" si="322"/>
        <v>0</v>
      </c>
      <c r="CG232">
        <f t="shared" si="322"/>
        <v>0</v>
      </c>
      <c r="CH232">
        <f t="shared" si="322"/>
        <v>0</v>
      </c>
      <c r="CI232">
        <f t="shared" si="322"/>
        <v>0</v>
      </c>
      <c r="CJ232">
        <f t="shared" si="322"/>
        <v>0</v>
      </c>
      <c r="CK232">
        <f t="shared" si="322"/>
        <v>0</v>
      </c>
      <c r="CL232">
        <f t="shared" si="322"/>
        <v>0</v>
      </c>
      <c r="CM232">
        <f t="shared" si="322"/>
        <v>0</v>
      </c>
      <c r="CN232">
        <f t="shared" si="322"/>
        <v>0</v>
      </c>
      <c r="CO232">
        <f t="shared" si="322"/>
        <v>0</v>
      </c>
      <c r="CP232">
        <f t="shared" si="322"/>
        <v>0</v>
      </c>
      <c r="CQ232">
        <f t="shared" si="322"/>
        <v>0</v>
      </c>
      <c r="CR232">
        <f t="shared" si="322"/>
        <v>0</v>
      </c>
      <c r="CS232">
        <f t="shared" ref="CS232:DH232" si="323">CS83</f>
        <v>0</v>
      </c>
      <c r="CT232">
        <f t="shared" si="323"/>
        <v>0</v>
      </c>
      <c r="CU232">
        <f t="shared" si="323"/>
        <v>0</v>
      </c>
      <c r="CV232">
        <f t="shared" si="323"/>
        <v>0</v>
      </c>
      <c r="CW232">
        <f t="shared" si="323"/>
        <v>0</v>
      </c>
      <c r="CX232">
        <f t="shared" si="323"/>
        <v>0</v>
      </c>
      <c r="CY232">
        <f t="shared" si="323"/>
        <v>0</v>
      </c>
      <c r="CZ232">
        <f t="shared" si="323"/>
        <v>0</v>
      </c>
      <c r="DA232">
        <f t="shared" si="323"/>
        <v>0</v>
      </c>
      <c r="DB232">
        <f t="shared" si="323"/>
        <v>0</v>
      </c>
      <c r="DC232">
        <f t="shared" si="323"/>
        <v>0</v>
      </c>
      <c r="DD232">
        <f t="shared" si="323"/>
        <v>0</v>
      </c>
      <c r="DE232">
        <f t="shared" si="323"/>
        <v>0</v>
      </c>
      <c r="DF232">
        <f t="shared" si="323"/>
        <v>0</v>
      </c>
      <c r="DG232">
        <f t="shared" si="323"/>
        <v>0</v>
      </c>
      <c r="DH232">
        <f t="shared" si="323"/>
        <v>0</v>
      </c>
    </row>
    <row r="233" spans="1:112">
      <c r="A233">
        <f t="shared" ref="A233:AF233" si="324">A84</f>
        <v>901</v>
      </c>
      <c r="B233" t="str">
        <f t="shared" si="324"/>
        <v>Gobierno Autónomo Departamental de Chuquisaca</v>
      </c>
      <c r="C233">
        <f t="shared" si="324"/>
        <v>0</v>
      </c>
      <c r="D233">
        <f t="shared" si="324"/>
        <v>309681.48999999993</v>
      </c>
      <c r="E233">
        <f t="shared" si="324"/>
        <v>0</v>
      </c>
      <c r="F233">
        <f t="shared" si="324"/>
        <v>0</v>
      </c>
      <c r="G233">
        <f t="shared" si="324"/>
        <v>0</v>
      </c>
      <c r="H233">
        <f t="shared" si="324"/>
        <v>0</v>
      </c>
      <c r="I233">
        <f t="shared" si="324"/>
        <v>0</v>
      </c>
      <c r="J233">
        <f t="shared" si="324"/>
        <v>0</v>
      </c>
      <c r="K233">
        <f t="shared" si="324"/>
        <v>0</v>
      </c>
      <c r="L233">
        <f t="shared" si="324"/>
        <v>0</v>
      </c>
      <c r="M233">
        <f t="shared" si="324"/>
        <v>0</v>
      </c>
      <c r="N233">
        <f t="shared" si="324"/>
        <v>0</v>
      </c>
      <c r="O233">
        <f t="shared" si="324"/>
        <v>0</v>
      </c>
      <c r="P233">
        <f t="shared" si="324"/>
        <v>0</v>
      </c>
      <c r="Q233">
        <f t="shared" si="324"/>
        <v>0</v>
      </c>
      <c r="R233">
        <f t="shared" si="324"/>
        <v>0</v>
      </c>
      <c r="S233">
        <f t="shared" si="324"/>
        <v>0</v>
      </c>
      <c r="T233">
        <f t="shared" si="324"/>
        <v>0</v>
      </c>
      <c r="U233">
        <f t="shared" si="324"/>
        <v>0</v>
      </c>
      <c r="V233">
        <f t="shared" si="324"/>
        <v>0</v>
      </c>
      <c r="W233">
        <f t="shared" si="324"/>
        <v>0</v>
      </c>
      <c r="X233">
        <f t="shared" si="324"/>
        <v>0</v>
      </c>
      <c r="Y233">
        <f t="shared" si="324"/>
        <v>0</v>
      </c>
      <c r="Z233">
        <f t="shared" si="324"/>
        <v>0</v>
      </c>
      <c r="AA233">
        <f t="shared" si="324"/>
        <v>0</v>
      </c>
      <c r="AB233">
        <f t="shared" si="324"/>
        <v>0</v>
      </c>
      <c r="AC233">
        <f t="shared" si="324"/>
        <v>0</v>
      </c>
      <c r="AD233">
        <f t="shared" si="324"/>
        <v>0</v>
      </c>
      <c r="AE233">
        <f t="shared" si="324"/>
        <v>0</v>
      </c>
      <c r="AF233">
        <f t="shared" si="324"/>
        <v>0</v>
      </c>
      <c r="AG233">
        <f t="shared" ref="AG233:BL233" si="325">AG84</f>
        <v>0</v>
      </c>
      <c r="AH233">
        <f t="shared" si="325"/>
        <v>0</v>
      </c>
      <c r="AI233">
        <f t="shared" si="325"/>
        <v>0</v>
      </c>
      <c r="AJ233">
        <f t="shared" si="325"/>
        <v>0</v>
      </c>
      <c r="AK233">
        <f t="shared" si="325"/>
        <v>0</v>
      </c>
      <c r="AL233">
        <f t="shared" si="325"/>
        <v>0</v>
      </c>
      <c r="AM233">
        <f t="shared" si="325"/>
        <v>0</v>
      </c>
      <c r="AN233">
        <f t="shared" si="325"/>
        <v>0</v>
      </c>
      <c r="AO233">
        <f t="shared" si="325"/>
        <v>0</v>
      </c>
      <c r="AP233">
        <f t="shared" si="325"/>
        <v>0</v>
      </c>
      <c r="AQ233">
        <f t="shared" si="325"/>
        <v>0</v>
      </c>
      <c r="AR233">
        <f t="shared" si="325"/>
        <v>0</v>
      </c>
      <c r="AS233">
        <f t="shared" si="325"/>
        <v>0</v>
      </c>
      <c r="AT233">
        <f t="shared" si="325"/>
        <v>0</v>
      </c>
      <c r="AU233">
        <f t="shared" si="325"/>
        <v>0</v>
      </c>
      <c r="AV233">
        <f t="shared" si="325"/>
        <v>0</v>
      </c>
      <c r="AW233">
        <f t="shared" si="325"/>
        <v>0</v>
      </c>
      <c r="AX233">
        <f t="shared" si="325"/>
        <v>0</v>
      </c>
      <c r="AY233">
        <f t="shared" si="325"/>
        <v>0</v>
      </c>
      <c r="AZ233">
        <f t="shared" si="325"/>
        <v>0</v>
      </c>
      <c r="BA233">
        <f t="shared" si="325"/>
        <v>0</v>
      </c>
      <c r="BB233">
        <f t="shared" si="325"/>
        <v>0</v>
      </c>
      <c r="BC233">
        <f t="shared" si="325"/>
        <v>0</v>
      </c>
      <c r="BD233">
        <f t="shared" si="325"/>
        <v>0</v>
      </c>
      <c r="BE233">
        <f t="shared" si="325"/>
        <v>0</v>
      </c>
      <c r="BF233">
        <f t="shared" si="325"/>
        <v>0</v>
      </c>
      <c r="BG233">
        <f t="shared" si="325"/>
        <v>0</v>
      </c>
      <c r="BH233">
        <f t="shared" si="325"/>
        <v>0</v>
      </c>
      <c r="BI233">
        <f t="shared" si="325"/>
        <v>0</v>
      </c>
      <c r="BJ233">
        <f t="shared" si="325"/>
        <v>0</v>
      </c>
      <c r="BK233">
        <f t="shared" si="325"/>
        <v>0</v>
      </c>
      <c r="BL233">
        <f t="shared" si="325"/>
        <v>0</v>
      </c>
      <c r="BM233">
        <f t="shared" ref="BM233:CR233" si="326">BM84</f>
        <v>0</v>
      </c>
      <c r="BN233">
        <f t="shared" si="326"/>
        <v>0</v>
      </c>
      <c r="BO233">
        <f t="shared" si="326"/>
        <v>0</v>
      </c>
      <c r="BP233">
        <f t="shared" si="326"/>
        <v>0</v>
      </c>
      <c r="BQ233">
        <f t="shared" si="326"/>
        <v>0</v>
      </c>
      <c r="BR233">
        <f t="shared" si="326"/>
        <v>0</v>
      </c>
      <c r="BS233">
        <f t="shared" si="326"/>
        <v>0</v>
      </c>
      <c r="BT233">
        <f t="shared" si="326"/>
        <v>0</v>
      </c>
      <c r="BU233">
        <f t="shared" si="326"/>
        <v>0</v>
      </c>
      <c r="BV233">
        <f t="shared" si="326"/>
        <v>0</v>
      </c>
      <c r="BW233">
        <f t="shared" si="326"/>
        <v>0</v>
      </c>
      <c r="BX233">
        <f t="shared" si="326"/>
        <v>0</v>
      </c>
      <c r="BY233">
        <f t="shared" si="326"/>
        <v>0</v>
      </c>
      <c r="BZ233">
        <f t="shared" si="326"/>
        <v>0</v>
      </c>
      <c r="CA233">
        <f t="shared" si="326"/>
        <v>0</v>
      </c>
      <c r="CB233">
        <f t="shared" si="326"/>
        <v>0</v>
      </c>
      <c r="CC233">
        <f t="shared" si="326"/>
        <v>0</v>
      </c>
      <c r="CD233">
        <f t="shared" si="326"/>
        <v>0</v>
      </c>
      <c r="CE233">
        <f t="shared" si="326"/>
        <v>0</v>
      </c>
      <c r="CF233">
        <f t="shared" si="326"/>
        <v>0</v>
      </c>
      <c r="CG233">
        <f t="shared" si="326"/>
        <v>0</v>
      </c>
      <c r="CH233">
        <f t="shared" si="326"/>
        <v>0</v>
      </c>
      <c r="CI233">
        <f t="shared" si="326"/>
        <v>0</v>
      </c>
      <c r="CJ233">
        <f t="shared" si="326"/>
        <v>0</v>
      </c>
      <c r="CK233">
        <f t="shared" si="326"/>
        <v>0</v>
      </c>
      <c r="CL233">
        <f t="shared" si="326"/>
        <v>0</v>
      </c>
      <c r="CM233">
        <f t="shared" si="326"/>
        <v>0</v>
      </c>
      <c r="CN233">
        <f t="shared" si="326"/>
        <v>0</v>
      </c>
      <c r="CO233">
        <f t="shared" si="326"/>
        <v>0</v>
      </c>
      <c r="CP233">
        <f t="shared" si="326"/>
        <v>0</v>
      </c>
      <c r="CQ233">
        <f t="shared" si="326"/>
        <v>0</v>
      </c>
      <c r="CR233">
        <f t="shared" si="326"/>
        <v>0</v>
      </c>
      <c r="CS233">
        <f t="shared" ref="CS233:DH233" si="327">CS84</f>
        <v>0</v>
      </c>
      <c r="CT233">
        <f t="shared" si="327"/>
        <v>0</v>
      </c>
      <c r="CU233">
        <f t="shared" si="327"/>
        <v>0</v>
      </c>
      <c r="CV233">
        <f t="shared" si="327"/>
        <v>0</v>
      </c>
      <c r="CW233">
        <f t="shared" si="327"/>
        <v>0</v>
      </c>
      <c r="CX233">
        <f t="shared" si="327"/>
        <v>0</v>
      </c>
      <c r="CY233">
        <f t="shared" si="327"/>
        <v>0</v>
      </c>
      <c r="CZ233">
        <f t="shared" si="327"/>
        <v>0</v>
      </c>
      <c r="DA233">
        <f t="shared" si="327"/>
        <v>0</v>
      </c>
      <c r="DB233">
        <f t="shared" si="327"/>
        <v>0</v>
      </c>
      <c r="DC233">
        <f t="shared" si="327"/>
        <v>0</v>
      </c>
      <c r="DD233">
        <f t="shared" si="327"/>
        <v>0</v>
      </c>
      <c r="DE233">
        <f t="shared" si="327"/>
        <v>0</v>
      </c>
      <c r="DF233">
        <f t="shared" si="327"/>
        <v>0</v>
      </c>
      <c r="DG233">
        <f t="shared" si="327"/>
        <v>0</v>
      </c>
      <c r="DH233">
        <f t="shared" si="327"/>
        <v>0</v>
      </c>
    </row>
    <row r="234" spans="1:112">
      <c r="A234">
        <f t="shared" ref="A234:AF234" si="328">A85</f>
        <v>163</v>
      </c>
      <c r="B234" t="str">
        <f t="shared" si="328"/>
        <v>Agencia Nacional de Hidrocarburos</v>
      </c>
      <c r="C234">
        <f t="shared" si="328"/>
        <v>0</v>
      </c>
      <c r="D234">
        <f t="shared" si="328"/>
        <v>9030.0300000000007</v>
      </c>
      <c r="E234">
        <f t="shared" si="328"/>
        <v>0</v>
      </c>
      <c r="F234">
        <f t="shared" si="328"/>
        <v>3178.5</v>
      </c>
      <c r="G234">
        <f t="shared" si="328"/>
        <v>0</v>
      </c>
      <c r="H234">
        <f t="shared" si="328"/>
        <v>0</v>
      </c>
      <c r="I234">
        <f t="shared" si="328"/>
        <v>0</v>
      </c>
      <c r="J234">
        <f t="shared" si="328"/>
        <v>0</v>
      </c>
      <c r="K234">
        <f t="shared" si="328"/>
        <v>0</v>
      </c>
      <c r="L234">
        <f t="shared" si="328"/>
        <v>0</v>
      </c>
      <c r="M234">
        <f t="shared" si="328"/>
        <v>0</v>
      </c>
      <c r="N234">
        <f t="shared" si="328"/>
        <v>0</v>
      </c>
      <c r="O234">
        <f t="shared" si="328"/>
        <v>0</v>
      </c>
      <c r="P234">
        <f t="shared" si="328"/>
        <v>0</v>
      </c>
      <c r="Q234">
        <f t="shared" si="328"/>
        <v>0</v>
      </c>
      <c r="R234">
        <f t="shared" si="328"/>
        <v>0</v>
      </c>
      <c r="S234">
        <f t="shared" si="328"/>
        <v>0</v>
      </c>
      <c r="T234">
        <f t="shared" si="328"/>
        <v>0</v>
      </c>
      <c r="U234">
        <f t="shared" si="328"/>
        <v>0</v>
      </c>
      <c r="V234">
        <f t="shared" si="328"/>
        <v>0</v>
      </c>
      <c r="W234">
        <f t="shared" si="328"/>
        <v>0</v>
      </c>
      <c r="X234">
        <f t="shared" si="328"/>
        <v>0</v>
      </c>
      <c r="Y234">
        <f t="shared" si="328"/>
        <v>0</v>
      </c>
      <c r="Z234">
        <f t="shared" si="328"/>
        <v>0</v>
      </c>
      <c r="AA234">
        <f t="shared" si="328"/>
        <v>0</v>
      </c>
      <c r="AB234">
        <f t="shared" si="328"/>
        <v>0</v>
      </c>
      <c r="AC234">
        <f t="shared" si="328"/>
        <v>0</v>
      </c>
      <c r="AD234">
        <f t="shared" si="328"/>
        <v>0</v>
      </c>
      <c r="AE234">
        <f t="shared" si="328"/>
        <v>0</v>
      </c>
      <c r="AF234">
        <f t="shared" si="328"/>
        <v>0</v>
      </c>
      <c r="AG234">
        <f t="shared" ref="AG234:BL234" si="329">AG85</f>
        <v>0</v>
      </c>
      <c r="AH234">
        <f t="shared" si="329"/>
        <v>0</v>
      </c>
      <c r="AI234">
        <f t="shared" si="329"/>
        <v>0</v>
      </c>
      <c r="AJ234">
        <f t="shared" si="329"/>
        <v>0</v>
      </c>
      <c r="AK234">
        <f t="shared" si="329"/>
        <v>0</v>
      </c>
      <c r="AL234">
        <f t="shared" si="329"/>
        <v>0</v>
      </c>
      <c r="AM234">
        <f t="shared" si="329"/>
        <v>0</v>
      </c>
      <c r="AN234">
        <f t="shared" si="329"/>
        <v>0</v>
      </c>
      <c r="AO234">
        <f t="shared" si="329"/>
        <v>0</v>
      </c>
      <c r="AP234">
        <f t="shared" si="329"/>
        <v>0</v>
      </c>
      <c r="AQ234">
        <f t="shared" si="329"/>
        <v>0</v>
      </c>
      <c r="AR234">
        <f t="shared" si="329"/>
        <v>0</v>
      </c>
      <c r="AS234">
        <f t="shared" si="329"/>
        <v>0</v>
      </c>
      <c r="AT234">
        <f t="shared" si="329"/>
        <v>0</v>
      </c>
      <c r="AU234">
        <f t="shared" si="329"/>
        <v>0</v>
      </c>
      <c r="AV234">
        <f t="shared" si="329"/>
        <v>0</v>
      </c>
      <c r="AW234">
        <f t="shared" si="329"/>
        <v>0</v>
      </c>
      <c r="AX234">
        <f t="shared" si="329"/>
        <v>0</v>
      </c>
      <c r="AY234">
        <f t="shared" si="329"/>
        <v>0</v>
      </c>
      <c r="AZ234">
        <f t="shared" si="329"/>
        <v>0</v>
      </c>
      <c r="BA234">
        <f t="shared" si="329"/>
        <v>0</v>
      </c>
      <c r="BB234">
        <f t="shared" si="329"/>
        <v>0</v>
      </c>
      <c r="BC234">
        <f t="shared" si="329"/>
        <v>0</v>
      </c>
      <c r="BD234">
        <f t="shared" si="329"/>
        <v>0</v>
      </c>
      <c r="BE234">
        <f t="shared" si="329"/>
        <v>0</v>
      </c>
      <c r="BF234">
        <f t="shared" si="329"/>
        <v>0</v>
      </c>
      <c r="BG234">
        <f t="shared" si="329"/>
        <v>0</v>
      </c>
      <c r="BH234">
        <f t="shared" si="329"/>
        <v>0</v>
      </c>
      <c r="BI234">
        <f t="shared" si="329"/>
        <v>0</v>
      </c>
      <c r="BJ234">
        <f t="shared" si="329"/>
        <v>0</v>
      </c>
      <c r="BK234">
        <f t="shared" si="329"/>
        <v>0</v>
      </c>
      <c r="BL234">
        <f t="shared" si="329"/>
        <v>0</v>
      </c>
      <c r="BM234">
        <f t="shared" ref="BM234:CR234" si="330">BM85</f>
        <v>0</v>
      </c>
      <c r="BN234">
        <f t="shared" si="330"/>
        <v>0</v>
      </c>
      <c r="BO234">
        <f t="shared" si="330"/>
        <v>0</v>
      </c>
      <c r="BP234">
        <f t="shared" si="330"/>
        <v>0</v>
      </c>
      <c r="BQ234">
        <f t="shared" si="330"/>
        <v>0</v>
      </c>
      <c r="BR234">
        <f t="shared" si="330"/>
        <v>0</v>
      </c>
      <c r="BS234">
        <f t="shared" si="330"/>
        <v>0</v>
      </c>
      <c r="BT234">
        <f t="shared" si="330"/>
        <v>0</v>
      </c>
      <c r="BU234">
        <f t="shared" si="330"/>
        <v>0</v>
      </c>
      <c r="BV234">
        <f t="shared" si="330"/>
        <v>0</v>
      </c>
      <c r="BW234">
        <f t="shared" si="330"/>
        <v>0</v>
      </c>
      <c r="BX234">
        <f t="shared" si="330"/>
        <v>0</v>
      </c>
      <c r="BY234">
        <f t="shared" si="330"/>
        <v>0</v>
      </c>
      <c r="BZ234">
        <f t="shared" si="330"/>
        <v>0</v>
      </c>
      <c r="CA234">
        <f t="shared" si="330"/>
        <v>0</v>
      </c>
      <c r="CB234">
        <f t="shared" si="330"/>
        <v>0</v>
      </c>
      <c r="CC234">
        <f t="shared" si="330"/>
        <v>0</v>
      </c>
      <c r="CD234">
        <f t="shared" si="330"/>
        <v>0</v>
      </c>
      <c r="CE234">
        <f t="shared" si="330"/>
        <v>0</v>
      </c>
      <c r="CF234">
        <f t="shared" si="330"/>
        <v>0</v>
      </c>
      <c r="CG234">
        <f t="shared" si="330"/>
        <v>0</v>
      </c>
      <c r="CH234">
        <f t="shared" si="330"/>
        <v>0</v>
      </c>
      <c r="CI234">
        <f t="shared" si="330"/>
        <v>0</v>
      </c>
      <c r="CJ234">
        <f t="shared" si="330"/>
        <v>0</v>
      </c>
      <c r="CK234">
        <f t="shared" si="330"/>
        <v>0</v>
      </c>
      <c r="CL234">
        <f t="shared" si="330"/>
        <v>0</v>
      </c>
      <c r="CM234">
        <f t="shared" si="330"/>
        <v>0</v>
      </c>
      <c r="CN234">
        <f t="shared" si="330"/>
        <v>0</v>
      </c>
      <c r="CO234">
        <f t="shared" si="330"/>
        <v>0</v>
      </c>
      <c r="CP234">
        <f t="shared" si="330"/>
        <v>0</v>
      </c>
      <c r="CQ234">
        <f t="shared" si="330"/>
        <v>0</v>
      </c>
      <c r="CR234">
        <f t="shared" si="330"/>
        <v>0</v>
      </c>
      <c r="CS234">
        <f t="shared" ref="CS234:DH234" si="331">CS85</f>
        <v>0</v>
      </c>
      <c r="CT234">
        <f t="shared" si="331"/>
        <v>0</v>
      </c>
      <c r="CU234">
        <f t="shared" si="331"/>
        <v>0</v>
      </c>
      <c r="CV234">
        <f t="shared" si="331"/>
        <v>0</v>
      </c>
      <c r="CW234">
        <f t="shared" si="331"/>
        <v>0</v>
      </c>
      <c r="CX234">
        <f t="shared" si="331"/>
        <v>0</v>
      </c>
      <c r="CY234">
        <f t="shared" si="331"/>
        <v>0</v>
      </c>
      <c r="CZ234">
        <f t="shared" si="331"/>
        <v>0</v>
      </c>
      <c r="DA234">
        <f t="shared" si="331"/>
        <v>0</v>
      </c>
      <c r="DB234">
        <f t="shared" si="331"/>
        <v>0</v>
      </c>
      <c r="DC234">
        <f t="shared" si="331"/>
        <v>0</v>
      </c>
      <c r="DD234">
        <f t="shared" si="331"/>
        <v>0</v>
      </c>
      <c r="DE234">
        <f t="shared" si="331"/>
        <v>0</v>
      </c>
      <c r="DF234">
        <f t="shared" si="331"/>
        <v>0</v>
      </c>
      <c r="DG234">
        <f t="shared" si="331"/>
        <v>0</v>
      </c>
      <c r="DH234">
        <f t="shared" si="331"/>
        <v>0</v>
      </c>
    </row>
    <row r="235" spans="1:112">
      <c r="A235">
        <f t="shared" ref="A235:AF235" si="332">A86</f>
        <v>267</v>
      </c>
      <c r="B235" t="str">
        <f t="shared" si="332"/>
        <v>Direc. Dptal. de Educación Cochabamba</v>
      </c>
      <c r="C235">
        <f t="shared" si="332"/>
        <v>0</v>
      </c>
      <c r="D235">
        <f t="shared" si="332"/>
        <v>973627.66</v>
      </c>
      <c r="E235">
        <f t="shared" si="332"/>
        <v>0</v>
      </c>
      <c r="F235">
        <f t="shared" si="332"/>
        <v>0</v>
      </c>
      <c r="G235">
        <f t="shared" si="332"/>
        <v>0</v>
      </c>
      <c r="H235">
        <f t="shared" si="332"/>
        <v>0</v>
      </c>
      <c r="I235">
        <f t="shared" si="332"/>
        <v>0</v>
      </c>
      <c r="J235">
        <f t="shared" si="332"/>
        <v>0</v>
      </c>
      <c r="K235">
        <f t="shared" si="332"/>
        <v>0</v>
      </c>
      <c r="L235">
        <f t="shared" si="332"/>
        <v>0</v>
      </c>
      <c r="M235">
        <f t="shared" si="332"/>
        <v>0</v>
      </c>
      <c r="N235">
        <f t="shared" si="332"/>
        <v>0</v>
      </c>
      <c r="O235">
        <f t="shared" si="332"/>
        <v>0</v>
      </c>
      <c r="P235">
        <f t="shared" si="332"/>
        <v>0</v>
      </c>
      <c r="Q235">
        <f t="shared" si="332"/>
        <v>0</v>
      </c>
      <c r="R235">
        <f t="shared" si="332"/>
        <v>0</v>
      </c>
      <c r="S235">
        <f t="shared" si="332"/>
        <v>0</v>
      </c>
      <c r="T235">
        <f t="shared" si="332"/>
        <v>0</v>
      </c>
      <c r="U235">
        <f t="shared" si="332"/>
        <v>0</v>
      </c>
      <c r="V235">
        <f t="shared" si="332"/>
        <v>0</v>
      </c>
      <c r="W235">
        <f t="shared" si="332"/>
        <v>0</v>
      </c>
      <c r="X235">
        <f t="shared" si="332"/>
        <v>0</v>
      </c>
      <c r="Y235">
        <f t="shared" si="332"/>
        <v>0</v>
      </c>
      <c r="Z235">
        <f t="shared" si="332"/>
        <v>0</v>
      </c>
      <c r="AA235">
        <f t="shared" si="332"/>
        <v>0</v>
      </c>
      <c r="AB235">
        <f t="shared" si="332"/>
        <v>0</v>
      </c>
      <c r="AC235">
        <f t="shared" si="332"/>
        <v>0</v>
      </c>
      <c r="AD235">
        <f t="shared" si="332"/>
        <v>0</v>
      </c>
      <c r="AE235">
        <f t="shared" si="332"/>
        <v>0</v>
      </c>
      <c r="AF235">
        <f t="shared" si="332"/>
        <v>0</v>
      </c>
      <c r="AG235">
        <f t="shared" ref="AG235:BL235" si="333">AG86</f>
        <v>0</v>
      </c>
      <c r="AH235">
        <f t="shared" si="333"/>
        <v>0</v>
      </c>
      <c r="AI235">
        <f t="shared" si="333"/>
        <v>0</v>
      </c>
      <c r="AJ235">
        <f t="shared" si="333"/>
        <v>0</v>
      </c>
      <c r="AK235">
        <f t="shared" si="333"/>
        <v>0</v>
      </c>
      <c r="AL235">
        <f t="shared" si="333"/>
        <v>0</v>
      </c>
      <c r="AM235">
        <f t="shared" si="333"/>
        <v>0</v>
      </c>
      <c r="AN235">
        <f t="shared" si="333"/>
        <v>0</v>
      </c>
      <c r="AO235">
        <f t="shared" si="333"/>
        <v>0</v>
      </c>
      <c r="AP235">
        <f t="shared" si="333"/>
        <v>0</v>
      </c>
      <c r="AQ235">
        <f t="shared" si="333"/>
        <v>0</v>
      </c>
      <c r="AR235">
        <f t="shared" si="333"/>
        <v>0</v>
      </c>
      <c r="AS235">
        <f t="shared" si="333"/>
        <v>0</v>
      </c>
      <c r="AT235">
        <f t="shared" si="333"/>
        <v>0</v>
      </c>
      <c r="AU235">
        <f t="shared" si="333"/>
        <v>0</v>
      </c>
      <c r="AV235">
        <f t="shared" si="333"/>
        <v>0</v>
      </c>
      <c r="AW235">
        <f t="shared" si="333"/>
        <v>0</v>
      </c>
      <c r="AX235">
        <f t="shared" si="333"/>
        <v>0</v>
      </c>
      <c r="AY235">
        <f t="shared" si="333"/>
        <v>0</v>
      </c>
      <c r="AZ235">
        <f t="shared" si="333"/>
        <v>0</v>
      </c>
      <c r="BA235">
        <f t="shared" si="333"/>
        <v>0</v>
      </c>
      <c r="BB235">
        <f t="shared" si="333"/>
        <v>0</v>
      </c>
      <c r="BC235">
        <f t="shared" si="333"/>
        <v>0</v>
      </c>
      <c r="BD235">
        <f t="shared" si="333"/>
        <v>0</v>
      </c>
      <c r="BE235">
        <f t="shared" si="333"/>
        <v>0</v>
      </c>
      <c r="BF235">
        <f t="shared" si="333"/>
        <v>0</v>
      </c>
      <c r="BG235">
        <f t="shared" si="333"/>
        <v>0</v>
      </c>
      <c r="BH235">
        <f t="shared" si="333"/>
        <v>0</v>
      </c>
      <c r="BI235">
        <f t="shared" si="333"/>
        <v>0</v>
      </c>
      <c r="BJ235">
        <f t="shared" si="333"/>
        <v>0</v>
      </c>
      <c r="BK235">
        <f t="shared" si="333"/>
        <v>0</v>
      </c>
      <c r="BL235">
        <f t="shared" si="333"/>
        <v>0</v>
      </c>
      <c r="BM235">
        <f t="shared" ref="BM235:CR235" si="334">BM86</f>
        <v>0</v>
      </c>
      <c r="BN235">
        <f t="shared" si="334"/>
        <v>0</v>
      </c>
      <c r="BO235">
        <f t="shared" si="334"/>
        <v>0</v>
      </c>
      <c r="BP235">
        <f t="shared" si="334"/>
        <v>0</v>
      </c>
      <c r="BQ235">
        <f t="shared" si="334"/>
        <v>0</v>
      </c>
      <c r="BR235">
        <f t="shared" si="334"/>
        <v>0</v>
      </c>
      <c r="BS235">
        <f t="shared" si="334"/>
        <v>0</v>
      </c>
      <c r="BT235">
        <f t="shared" si="334"/>
        <v>0</v>
      </c>
      <c r="BU235">
        <f t="shared" si="334"/>
        <v>0</v>
      </c>
      <c r="BV235">
        <f t="shared" si="334"/>
        <v>0</v>
      </c>
      <c r="BW235">
        <f t="shared" si="334"/>
        <v>0</v>
      </c>
      <c r="BX235">
        <f t="shared" si="334"/>
        <v>0</v>
      </c>
      <c r="BY235">
        <f t="shared" si="334"/>
        <v>0</v>
      </c>
      <c r="BZ235">
        <f t="shared" si="334"/>
        <v>0</v>
      </c>
      <c r="CA235">
        <f t="shared" si="334"/>
        <v>0</v>
      </c>
      <c r="CB235">
        <f t="shared" si="334"/>
        <v>0</v>
      </c>
      <c r="CC235">
        <f t="shared" si="334"/>
        <v>0</v>
      </c>
      <c r="CD235">
        <f t="shared" si="334"/>
        <v>0</v>
      </c>
      <c r="CE235">
        <f t="shared" si="334"/>
        <v>0</v>
      </c>
      <c r="CF235">
        <f t="shared" si="334"/>
        <v>0</v>
      </c>
      <c r="CG235">
        <f t="shared" si="334"/>
        <v>0</v>
      </c>
      <c r="CH235">
        <f t="shared" si="334"/>
        <v>0</v>
      </c>
      <c r="CI235">
        <f t="shared" si="334"/>
        <v>0</v>
      </c>
      <c r="CJ235">
        <f t="shared" si="334"/>
        <v>0</v>
      </c>
      <c r="CK235">
        <f t="shared" si="334"/>
        <v>0</v>
      </c>
      <c r="CL235">
        <f t="shared" si="334"/>
        <v>0</v>
      </c>
      <c r="CM235">
        <f t="shared" si="334"/>
        <v>0</v>
      </c>
      <c r="CN235">
        <f t="shared" si="334"/>
        <v>0</v>
      </c>
      <c r="CO235">
        <f t="shared" si="334"/>
        <v>0</v>
      </c>
      <c r="CP235">
        <f t="shared" si="334"/>
        <v>0</v>
      </c>
      <c r="CQ235">
        <f t="shared" si="334"/>
        <v>0</v>
      </c>
      <c r="CR235">
        <f t="shared" si="334"/>
        <v>0</v>
      </c>
      <c r="CS235">
        <f t="shared" ref="CS235:DH235" si="335">CS86</f>
        <v>0</v>
      </c>
      <c r="CT235">
        <f t="shared" si="335"/>
        <v>0</v>
      </c>
      <c r="CU235">
        <f t="shared" si="335"/>
        <v>0</v>
      </c>
      <c r="CV235">
        <f t="shared" si="335"/>
        <v>0</v>
      </c>
      <c r="CW235">
        <f t="shared" si="335"/>
        <v>0</v>
      </c>
      <c r="CX235">
        <f t="shared" si="335"/>
        <v>0</v>
      </c>
      <c r="CY235">
        <f t="shared" si="335"/>
        <v>0</v>
      </c>
      <c r="CZ235">
        <f t="shared" si="335"/>
        <v>0</v>
      </c>
      <c r="DA235">
        <f t="shared" si="335"/>
        <v>0</v>
      </c>
      <c r="DB235">
        <f t="shared" si="335"/>
        <v>0</v>
      </c>
      <c r="DC235">
        <f t="shared" si="335"/>
        <v>0</v>
      </c>
      <c r="DD235">
        <f t="shared" si="335"/>
        <v>0</v>
      </c>
      <c r="DE235">
        <f t="shared" si="335"/>
        <v>0</v>
      </c>
      <c r="DF235">
        <f t="shared" si="335"/>
        <v>0</v>
      </c>
      <c r="DG235">
        <f t="shared" si="335"/>
        <v>0</v>
      </c>
      <c r="DH235">
        <f t="shared" si="335"/>
        <v>0</v>
      </c>
    </row>
    <row r="236" spans="1:112">
      <c r="A236">
        <f t="shared" ref="A236:AF236" si="336">A87</f>
        <v>134</v>
      </c>
      <c r="B236" t="str">
        <f t="shared" si="336"/>
        <v>Consejo Nacional de Vivienda Policial</v>
      </c>
      <c r="C236">
        <f t="shared" si="336"/>
        <v>0</v>
      </c>
      <c r="D236">
        <f t="shared" si="336"/>
        <v>0</v>
      </c>
      <c r="E236">
        <f t="shared" si="336"/>
        <v>0</v>
      </c>
      <c r="F236">
        <f t="shared" si="336"/>
        <v>2368.4300000000003</v>
      </c>
      <c r="G236">
        <f t="shared" si="336"/>
        <v>0</v>
      </c>
      <c r="H236">
        <f t="shared" si="336"/>
        <v>0</v>
      </c>
      <c r="I236">
        <f t="shared" si="336"/>
        <v>0</v>
      </c>
      <c r="J236">
        <f t="shared" si="336"/>
        <v>0</v>
      </c>
      <c r="K236">
        <f t="shared" si="336"/>
        <v>0</v>
      </c>
      <c r="L236">
        <f t="shared" si="336"/>
        <v>0</v>
      </c>
      <c r="M236">
        <f t="shared" si="336"/>
        <v>0</v>
      </c>
      <c r="N236">
        <f t="shared" si="336"/>
        <v>0</v>
      </c>
      <c r="O236">
        <f t="shared" si="336"/>
        <v>0</v>
      </c>
      <c r="P236">
        <f t="shared" si="336"/>
        <v>0</v>
      </c>
      <c r="Q236">
        <f t="shared" si="336"/>
        <v>0</v>
      </c>
      <c r="R236">
        <f t="shared" si="336"/>
        <v>0</v>
      </c>
      <c r="S236">
        <f t="shared" si="336"/>
        <v>0</v>
      </c>
      <c r="T236">
        <f t="shared" si="336"/>
        <v>0</v>
      </c>
      <c r="U236">
        <f t="shared" si="336"/>
        <v>0</v>
      </c>
      <c r="V236">
        <f t="shared" si="336"/>
        <v>0</v>
      </c>
      <c r="W236">
        <f t="shared" si="336"/>
        <v>0</v>
      </c>
      <c r="X236">
        <f t="shared" si="336"/>
        <v>0</v>
      </c>
      <c r="Y236">
        <f t="shared" si="336"/>
        <v>0</v>
      </c>
      <c r="Z236">
        <f t="shared" si="336"/>
        <v>0</v>
      </c>
      <c r="AA236">
        <f t="shared" si="336"/>
        <v>0</v>
      </c>
      <c r="AB236">
        <f t="shared" si="336"/>
        <v>0</v>
      </c>
      <c r="AC236">
        <f t="shared" si="336"/>
        <v>0</v>
      </c>
      <c r="AD236">
        <f t="shared" si="336"/>
        <v>0</v>
      </c>
      <c r="AE236">
        <f t="shared" si="336"/>
        <v>0</v>
      </c>
      <c r="AF236">
        <f t="shared" si="336"/>
        <v>0</v>
      </c>
      <c r="AG236">
        <f t="shared" ref="AG236:BL236" si="337">AG87</f>
        <v>0</v>
      </c>
      <c r="AH236">
        <f t="shared" si="337"/>
        <v>0</v>
      </c>
      <c r="AI236">
        <f t="shared" si="337"/>
        <v>0</v>
      </c>
      <c r="AJ236">
        <f t="shared" si="337"/>
        <v>0</v>
      </c>
      <c r="AK236">
        <f t="shared" si="337"/>
        <v>0</v>
      </c>
      <c r="AL236">
        <f t="shared" si="337"/>
        <v>0</v>
      </c>
      <c r="AM236">
        <f t="shared" si="337"/>
        <v>0</v>
      </c>
      <c r="AN236">
        <f t="shared" si="337"/>
        <v>0</v>
      </c>
      <c r="AO236">
        <f t="shared" si="337"/>
        <v>0</v>
      </c>
      <c r="AP236">
        <f t="shared" si="337"/>
        <v>0</v>
      </c>
      <c r="AQ236">
        <f t="shared" si="337"/>
        <v>0</v>
      </c>
      <c r="AR236">
        <f t="shared" si="337"/>
        <v>0</v>
      </c>
      <c r="AS236">
        <f t="shared" si="337"/>
        <v>0</v>
      </c>
      <c r="AT236">
        <f t="shared" si="337"/>
        <v>0</v>
      </c>
      <c r="AU236">
        <f t="shared" si="337"/>
        <v>0</v>
      </c>
      <c r="AV236">
        <f t="shared" si="337"/>
        <v>0</v>
      </c>
      <c r="AW236">
        <f t="shared" si="337"/>
        <v>0</v>
      </c>
      <c r="AX236">
        <f t="shared" si="337"/>
        <v>0</v>
      </c>
      <c r="AY236">
        <f t="shared" si="337"/>
        <v>0</v>
      </c>
      <c r="AZ236">
        <f t="shared" si="337"/>
        <v>0</v>
      </c>
      <c r="BA236">
        <f t="shared" si="337"/>
        <v>0</v>
      </c>
      <c r="BB236">
        <f t="shared" si="337"/>
        <v>0</v>
      </c>
      <c r="BC236">
        <f t="shared" si="337"/>
        <v>0</v>
      </c>
      <c r="BD236">
        <f t="shared" si="337"/>
        <v>0</v>
      </c>
      <c r="BE236">
        <f t="shared" si="337"/>
        <v>0</v>
      </c>
      <c r="BF236">
        <f t="shared" si="337"/>
        <v>0</v>
      </c>
      <c r="BG236">
        <f t="shared" si="337"/>
        <v>0</v>
      </c>
      <c r="BH236">
        <f t="shared" si="337"/>
        <v>0</v>
      </c>
      <c r="BI236">
        <f t="shared" si="337"/>
        <v>0</v>
      </c>
      <c r="BJ236">
        <f t="shared" si="337"/>
        <v>0</v>
      </c>
      <c r="BK236">
        <f t="shared" si="337"/>
        <v>0</v>
      </c>
      <c r="BL236">
        <f t="shared" si="337"/>
        <v>0</v>
      </c>
      <c r="BM236">
        <f t="shared" ref="BM236:CR236" si="338">BM87</f>
        <v>0</v>
      </c>
      <c r="BN236">
        <f t="shared" si="338"/>
        <v>0</v>
      </c>
      <c r="BO236">
        <f t="shared" si="338"/>
        <v>0</v>
      </c>
      <c r="BP236">
        <f t="shared" si="338"/>
        <v>0</v>
      </c>
      <c r="BQ236">
        <f t="shared" si="338"/>
        <v>0</v>
      </c>
      <c r="BR236">
        <f t="shared" si="338"/>
        <v>0</v>
      </c>
      <c r="BS236">
        <f t="shared" si="338"/>
        <v>0</v>
      </c>
      <c r="BT236">
        <f t="shared" si="338"/>
        <v>0</v>
      </c>
      <c r="BU236">
        <f t="shared" si="338"/>
        <v>0</v>
      </c>
      <c r="BV236">
        <f t="shared" si="338"/>
        <v>0</v>
      </c>
      <c r="BW236">
        <f t="shared" si="338"/>
        <v>0</v>
      </c>
      <c r="BX236">
        <f t="shared" si="338"/>
        <v>0</v>
      </c>
      <c r="BY236">
        <f t="shared" si="338"/>
        <v>0</v>
      </c>
      <c r="BZ236">
        <f t="shared" si="338"/>
        <v>0</v>
      </c>
      <c r="CA236">
        <f t="shared" si="338"/>
        <v>0</v>
      </c>
      <c r="CB236">
        <f t="shared" si="338"/>
        <v>0</v>
      </c>
      <c r="CC236">
        <f t="shared" si="338"/>
        <v>0</v>
      </c>
      <c r="CD236">
        <f t="shared" si="338"/>
        <v>0</v>
      </c>
      <c r="CE236">
        <f t="shared" si="338"/>
        <v>0</v>
      </c>
      <c r="CF236">
        <f t="shared" si="338"/>
        <v>0</v>
      </c>
      <c r="CG236">
        <f t="shared" si="338"/>
        <v>0</v>
      </c>
      <c r="CH236">
        <f t="shared" si="338"/>
        <v>0</v>
      </c>
      <c r="CI236">
        <f t="shared" si="338"/>
        <v>0</v>
      </c>
      <c r="CJ236">
        <f t="shared" si="338"/>
        <v>0</v>
      </c>
      <c r="CK236">
        <f t="shared" si="338"/>
        <v>0</v>
      </c>
      <c r="CL236">
        <f t="shared" si="338"/>
        <v>0</v>
      </c>
      <c r="CM236">
        <f t="shared" si="338"/>
        <v>0</v>
      </c>
      <c r="CN236">
        <f t="shared" si="338"/>
        <v>0</v>
      </c>
      <c r="CO236">
        <f t="shared" si="338"/>
        <v>0</v>
      </c>
      <c r="CP236">
        <f t="shared" si="338"/>
        <v>0</v>
      </c>
      <c r="CQ236">
        <f t="shared" si="338"/>
        <v>0</v>
      </c>
      <c r="CR236">
        <f t="shared" si="338"/>
        <v>0</v>
      </c>
      <c r="CS236">
        <f t="shared" ref="CS236:DH236" si="339">CS87</f>
        <v>0</v>
      </c>
      <c r="CT236">
        <f t="shared" si="339"/>
        <v>0</v>
      </c>
      <c r="CU236">
        <f t="shared" si="339"/>
        <v>0</v>
      </c>
      <c r="CV236">
        <f t="shared" si="339"/>
        <v>0</v>
      </c>
      <c r="CW236">
        <f t="shared" si="339"/>
        <v>0</v>
      </c>
      <c r="CX236">
        <f t="shared" si="339"/>
        <v>0</v>
      </c>
      <c r="CY236">
        <f t="shared" si="339"/>
        <v>0</v>
      </c>
      <c r="CZ236">
        <f t="shared" si="339"/>
        <v>0</v>
      </c>
      <c r="DA236">
        <f t="shared" si="339"/>
        <v>0</v>
      </c>
      <c r="DB236">
        <f t="shared" si="339"/>
        <v>0</v>
      </c>
      <c r="DC236">
        <f t="shared" si="339"/>
        <v>0</v>
      </c>
      <c r="DD236">
        <f t="shared" si="339"/>
        <v>0</v>
      </c>
      <c r="DE236">
        <f t="shared" si="339"/>
        <v>0</v>
      </c>
      <c r="DF236">
        <f t="shared" si="339"/>
        <v>0</v>
      </c>
      <c r="DG236">
        <f t="shared" si="339"/>
        <v>0</v>
      </c>
      <c r="DH236">
        <f t="shared" si="339"/>
        <v>0</v>
      </c>
    </row>
    <row r="237" spans="1:112">
      <c r="A237">
        <f t="shared" ref="A237:AF237" si="340">A88</f>
        <v>234</v>
      </c>
      <c r="B237" t="str">
        <f t="shared" si="340"/>
        <v xml:space="preserve">Servicio Geológico Minero </v>
      </c>
      <c r="C237">
        <f t="shared" si="340"/>
        <v>0</v>
      </c>
      <c r="D237">
        <f t="shared" si="340"/>
        <v>0</v>
      </c>
      <c r="E237">
        <f t="shared" si="340"/>
        <v>0</v>
      </c>
      <c r="F237">
        <f t="shared" si="340"/>
        <v>8548.7999999999993</v>
      </c>
      <c r="G237">
        <f t="shared" si="340"/>
        <v>0</v>
      </c>
      <c r="H237">
        <f t="shared" si="340"/>
        <v>0</v>
      </c>
      <c r="I237">
        <f t="shared" si="340"/>
        <v>0</v>
      </c>
      <c r="J237">
        <f t="shared" si="340"/>
        <v>0</v>
      </c>
      <c r="K237">
        <f t="shared" si="340"/>
        <v>0</v>
      </c>
      <c r="L237">
        <f t="shared" si="340"/>
        <v>0</v>
      </c>
      <c r="M237">
        <f t="shared" si="340"/>
        <v>0</v>
      </c>
      <c r="N237">
        <f t="shared" si="340"/>
        <v>0</v>
      </c>
      <c r="O237">
        <f t="shared" si="340"/>
        <v>0</v>
      </c>
      <c r="P237">
        <f t="shared" si="340"/>
        <v>0</v>
      </c>
      <c r="Q237">
        <f t="shared" si="340"/>
        <v>0</v>
      </c>
      <c r="R237">
        <f t="shared" si="340"/>
        <v>0</v>
      </c>
      <c r="S237">
        <f t="shared" si="340"/>
        <v>0</v>
      </c>
      <c r="T237">
        <f t="shared" si="340"/>
        <v>0</v>
      </c>
      <c r="U237">
        <f t="shared" si="340"/>
        <v>0</v>
      </c>
      <c r="V237">
        <f t="shared" si="340"/>
        <v>0</v>
      </c>
      <c r="W237">
        <f t="shared" si="340"/>
        <v>0</v>
      </c>
      <c r="X237">
        <f t="shared" si="340"/>
        <v>0</v>
      </c>
      <c r="Y237">
        <f t="shared" si="340"/>
        <v>0</v>
      </c>
      <c r="Z237">
        <f t="shared" si="340"/>
        <v>0</v>
      </c>
      <c r="AA237">
        <f t="shared" si="340"/>
        <v>0</v>
      </c>
      <c r="AB237">
        <f t="shared" si="340"/>
        <v>0</v>
      </c>
      <c r="AC237">
        <f t="shared" si="340"/>
        <v>0</v>
      </c>
      <c r="AD237">
        <f t="shared" si="340"/>
        <v>0</v>
      </c>
      <c r="AE237">
        <f t="shared" si="340"/>
        <v>0</v>
      </c>
      <c r="AF237">
        <f t="shared" si="340"/>
        <v>0</v>
      </c>
      <c r="AG237">
        <f t="shared" ref="AG237:BL237" si="341">AG88</f>
        <v>0</v>
      </c>
      <c r="AH237">
        <f t="shared" si="341"/>
        <v>0</v>
      </c>
      <c r="AI237">
        <f t="shared" si="341"/>
        <v>0</v>
      </c>
      <c r="AJ237">
        <f t="shared" si="341"/>
        <v>0</v>
      </c>
      <c r="AK237">
        <f t="shared" si="341"/>
        <v>0</v>
      </c>
      <c r="AL237">
        <f t="shared" si="341"/>
        <v>0</v>
      </c>
      <c r="AM237">
        <f t="shared" si="341"/>
        <v>0</v>
      </c>
      <c r="AN237">
        <f t="shared" si="341"/>
        <v>0</v>
      </c>
      <c r="AO237">
        <f t="shared" si="341"/>
        <v>0</v>
      </c>
      <c r="AP237">
        <f t="shared" si="341"/>
        <v>0</v>
      </c>
      <c r="AQ237">
        <f t="shared" si="341"/>
        <v>0</v>
      </c>
      <c r="AR237">
        <f t="shared" si="341"/>
        <v>0</v>
      </c>
      <c r="AS237">
        <f t="shared" si="341"/>
        <v>0</v>
      </c>
      <c r="AT237">
        <f t="shared" si="341"/>
        <v>0</v>
      </c>
      <c r="AU237">
        <f t="shared" si="341"/>
        <v>0</v>
      </c>
      <c r="AV237">
        <f t="shared" si="341"/>
        <v>0</v>
      </c>
      <c r="AW237">
        <f t="shared" si="341"/>
        <v>0</v>
      </c>
      <c r="AX237">
        <f t="shared" si="341"/>
        <v>0</v>
      </c>
      <c r="AY237">
        <f t="shared" si="341"/>
        <v>0</v>
      </c>
      <c r="AZ237">
        <f t="shared" si="341"/>
        <v>0</v>
      </c>
      <c r="BA237">
        <f t="shared" si="341"/>
        <v>0</v>
      </c>
      <c r="BB237">
        <f t="shared" si="341"/>
        <v>0</v>
      </c>
      <c r="BC237">
        <f t="shared" si="341"/>
        <v>0</v>
      </c>
      <c r="BD237">
        <f t="shared" si="341"/>
        <v>0</v>
      </c>
      <c r="BE237">
        <f t="shared" si="341"/>
        <v>0</v>
      </c>
      <c r="BF237">
        <f t="shared" si="341"/>
        <v>0</v>
      </c>
      <c r="BG237">
        <f t="shared" si="341"/>
        <v>0</v>
      </c>
      <c r="BH237">
        <f t="shared" si="341"/>
        <v>0</v>
      </c>
      <c r="BI237">
        <f t="shared" si="341"/>
        <v>0</v>
      </c>
      <c r="BJ237">
        <f t="shared" si="341"/>
        <v>0</v>
      </c>
      <c r="BK237">
        <f t="shared" si="341"/>
        <v>0</v>
      </c>
      <c r="BL237">
        <f t="shared" si="341"/>
        <v>0</v>
      </c>
      <c r="BM237">
        <f t="shared" ref="BM237:CR237" si="342">BM88</f>
        <v>0</v>
      </c>
      <c r="BN237">
        <f t="shared" si="342"/>
        <v>0</v>
      </c>
      <c r="BO237">
        <f t="shared" si="342"/>
        <v>0</v>
      </c>
      <c r="BP237">
        <f t="shared" si="342"/>
        <v>0</v>
      </c>
      <c r="BQ237">
        <f t="shared" si="342"/>
        <v>0</v>
      </c>
      <c r="BR237">
        <f t="shared" si="342"/>
        <v>0</v>
      </c>
      <c r="BS237">
        <f t="shared" si="342"/>
        <v>0</v>
      </c>
      <c r="BT237">
        <f t="shared" si="342"/>
        <v>0</v>
      </c>
      <c r="BU237">
        <f t="shared" si="342"/>
        <v>0</v>
      </c>
      <c r="BV237">
        <f t="shared" si="342"/>
        <v>0</v>
      </c>
      <c r="BW237">
        <f t="shared" si="342"/>
        <v>0</v>
      </c>
      <c r="BX237">
        <f t="shared" si="342"/>
        <v>0</v>
      </c>
      <c r="BY237">
        <f t="shared" si="342"/>
        <v>0</v>
      </c>
      <c r="BZ237">
        <f t="shared" si="342"/>
        <v>0</v>
      </c>
      <c r="CA237">
        <f t="shared" si="342"/>
        <v>0</v>
      </c>
      <c r="CB237">
        <f t="shared" si="342"/>
        <v>0</v>
      </c>
      <c r="CC237">
        <f t="shared" si="342"/>
        <v>0</v>
      </c>
      <c r="CD237">
        <f t="shared" si="342"/>
        <v>0</v>
      </c>
      <c r="CE237">
        <f t="shared" si="342"/>
        <v>0</v>
      </c>
      <c r="CF237">
        <f t="shared" si="342"/>
        <v>0</v>
      </c>
      <c r="CG237">
        <f t="shared" si="342"/>
        <v>0</v>
      </c>
      <c r="CH237">
        <f t="shared" si="342"/>
        <v>0</v>
      </c>
      <c r="CI237">
        <f t="shared" si="342"/>
        <v>0</v>
      </c>
      <c r="CJ237">
        <f t="shared" si="342"/>
        <v>0</v>
      </c>
      <c r="CK237">
        <f t="shared" si="342"/>
        <v>0</v>
      </c>
      <c r="CL237">
        <f t="shared" si="342"/>
        <v>0</v>
      </c>
      <c r="CM237">
        <f t="shared" si="342"/>
        <v>0</v>
      </c>
      <c r="CN237">
        <f t="shared" si="342"/>
        <v>0</v>
      </c>
      <c r="CO237">
        <f t="shared" si="342"/>
        <v>0</v>
      </c>
      <c r="CP237">
        <f t="shared" si="342"/>
        <v>0</v>
      </c>
      <c r="CQ237">
        <f t="shared" si="342"/>
        <v>0</v>
      </c>
      <c r="CR237">
        <f t="shared" si="342"/>
        <v>0</v>
      </c>
      <c r="CS237">
        <f t="shared" ref="CS237:DH237" si="343">CS88</f>
        <v>0</v>
      </c>
      <c r="CT237">
        <f t="shared" si="343"/>
        <v>0</v>
      </c>
      <c r="CU237">
        <f t="shared" si="343"/>
        <v>0</v>
      </c>
      <c r="CV237">
        <f t="shared" si="343"/>
        <v>0</v>
      </c>
      <c r="CW237">
        <f t="shared" si="343"/>
        <v>0</v>
      </c>
      <c r="CX237">
        <f t="shared" si="343"/>
        <v>0</v>
      </c>
      <c r="CY237">
        <f t="shared" si="343"/>
        <v>0</v>
      </c>
      <c r="CZ237">
        <f t="shared" si="343"/>
        <v>0</v>
      </c>
      <c r="DA237">
        <f t="shared" si="343"/>
        <v>0</v>
      </c>
      <c r="DB237">
        <f t="shared" si="343"/>
        <v>0</v>
      </c>
      <c r="DC237">
        <f t="shared" si="343"/>
        <v>0</v>
      </c>
      <c r="DD237">
        <f t="shared" si="343"/>
        <v>0</v>
      </c>
      <c r="DE237">
        <f t="shared" si="343"/>
        <v>0</v>
      </c>
      <c r="DF237">
        <f t="shared" si="343"/>
        <v>0</v>
      </c>
      <c r="DG237">
        <f t="shared" si="343"/>
        <v>0</v>
      </c>
      <c r="DH237">
        <f t="shared" si="343"/>
        <v>0</v>
      </c>
    </row>
    <row r="238" spans="1:112">
      <c r="A238">
        <f t="shared" ref="A238:AF238" si="344">A89</f>
        <v>343</v>
      </c>
      <c r="B238" t="str">
        <f t="shared" si="344"/>
        <v>Escuela de Jueces del Estado</v>
      </c>
      <c r="C238">
        <f t="shared" si="344"/>
        <v>0</v>
      </c>
      <c r="D238">
        <f t="shared" si="344"/>
        <v>764.2</v>
      </c>
      <c r="E238">
        <f t="shared" si="344"/>
        <v>0</v>
      </c>
      <c r="F238">
        <f t="shared" si="344"/>
        <v>0</v>
      </c>
      <c r="G238">
        <f t="shared" si="344"/>
        <v>0</v>
      </c>
      <c r="H238">
        <f t="shared" si="344"/>
        <v>0</v>
      </c>
      <c r="I238">
        <f t="shared" si="344"/>
        <v>0</v>
      </c>
      <c r="J238">
        <f t="shared" si="344"/>
        <v>0</v>
      </c>
      <c r="K238">
        <f t="shared" si="344"/>
        <v>0</v>
      </c>
      <c r="L238">
        <f t="shared" si="344"/>
        <v>0</v>
      </c>
      <c r="M238">
        <f t="shared" si="344"/>
        <v>0</v>
      </c>
      <c r="N238">
        <f t="shared" si="344"/>
        <v>0</v>
      </c>
      <c r="O238">
        <f t="shared" si="344"/>
        <v>0</v>
      </c>
      <c r="P238">
        <f t="shared" si="344"/>
        <v>0</v>
      </c>
      <c r="Q238">
        <f t="shared" si="344"/>
        <v>0</v>
      </c>
      <c r="R238">
        <f t="shared" si="344"/>
        <v>0</v>
      </c>
      <c r="S238">
        <f t="shared" si="344"/>
        <v>0</v>
      </c>
      <c r="T238">
        <f t="shared" si="344"/>
        <v>0</v>
      </c>
      <c r="U238">
        <f t="shared" si="344"/>
        <v>0</v>
      </c>
      <c r="V238">
        <f t="shared" si="344"/>
        <v>0</v>
      </c>
      <c r="W238">
        <f t="shared" si="344"/>
        <v>0</v>
      </c>
      <c r="X238">
        <f t="shared" si="344"/>
        <v>0</v>
      </c>
      <c r="Y238">
        <f t="shared" si="344"/>
        <v>0</v>
      </c>
      <c r="Z238">
        <f t="shared" si="344"/>
        <v>0</v>
      </c>
      <c r="AA238">
        <f t="shared" si="344"/>
        <v>0</v>
      </c>
      <c r="AB238">
        <f t="shared" si="344"/>
        <v>0</v>
      </c>
      <c r="AC238">
        <f t="shared" si="344"/>
        <v>0</v>
      </c>
      <c r="AD238">
        <f t="shared" si="344"/>
        <v>0</v>
      </c>
      <c r="AE238">
        <f t="shared" si="344"/>
        <v>0</v>
      </c>
      <c r="AF238">
        <f t="shared" si="344"/>
        <v>0</v>
      </c>
      <c r="AG238">
        <f t="shared" ref="AG238:BL238" si="345">AG89</f>
        <v>0</v>
      </c>
      <c r="AH238">
        <f t="shared" si="345"/>
        <v>0</v>
      </c>
      <c r="AI238">
        <f t="shared" si="345"/>
        <v>0</v>
      </c>
      <c r="AJ238">
        <f t="shared" si="345"/>
        <v>0</v>
      </c>
      <c r="AK238">
        <f t="shared" si="345"/>
        <v>0</v>
      </c>
      <c r="AL238">
        <f t="shared" si="345"/>
        <v>0</v>
      </c>
      <c r="AM238">
        <f t="shared" si="345"/>
        <v>0</v>
      </c>
      <c r="AN238">
        <f t="shared" si="345"/>
        <v>0</v>
      </c>
      <c r="AO238">
        <f t="shared" si="345"/>
        <v>0</v>
      </c>
      <c r="AP238">
        <f t="shared" si="345"/>
        <v>0</v>
      </c>
      <c r="AQ238">
        <f t="shared" si="345"/>
        <v>0</v>
      </c>
      <c r="AR238">
        <f t="shared" si="345"/>
        <v>0</v>
      </c>
      <c r="AS238">
        <f t="shared" si="345"/>
        <v>0</v>
      </c>
      <c r="AT238">
        <f t="shared" si="345"/>
        <v>0</v>
      </c>
      <c r="AU238">
        <f t="shared" si="345"/>
        <v>0</v>
      </c>
      <c r="AV238">
        <f t="shared" si="345"/>
        <v>0</v>
      </c>
      <c r="AW238">
        <f t="shared" si="345"/>
        <v>0</v>
      </c>
      <c r="AX238">
        <f t="shared" si="345"/>
        <v>0</v>
      </c>
      <c r="AY238">
        <f t="shared" si="345"/>
        <v>0</v>
      </c>
      <c r="AZ238">
        <f t="shared" si="345"/>
        <v>0</v>
      </c>
      <c r="BA238">
        <f t="shared" si="345"/>
        <v>0</v>
      </c>
      <c r="BB238">
        <f t="shared" si="345"/>
        <v>0</v>
      </c>
      <c r="BC238">
        <f t="shared" si="345"/>
        <v>0</v>
      </c>
      <c r="BD238">
        <f t="shared" si="345"/>
        <v>0</v>
      </c>
      <c r="BE238">
        <f t="shared" si="345"/>
        <v>0</v>
      </c>
      <c r="BF238">
        <f t="shared" si="345"/>
        <v>0</v>
      </c>
      <c r="BG238">
        <f t="shared" si="345"/>
        <v>0</v>
      </c>
      <c r="BH238">
        <f t="shared" si="345"/>
        <v>0</v>
      </c>
      <c r="BI238">
        <f t="shared" si="345"/>
        <v>0</v>
      </c>
      <c r="BJ238">
        <f t="shared" si="345"/>
        <v>0</v>
      </c>
      <c r="BK238">
        <f t="shared" si="345"/>
        <v>0</v>
      </c>
      <c r="BL238">
        <f t="shared" si="345"/>
        <v>0</v>
      </c>
      <c r="BM238">
        <f t="shared" ref="BM238:CR238" si="346">BM89</f>
        <v>0</v>
      </c>
      <c r="BN238">
        <f t="shared" si="346"/>
        <v>0</v>
      </c>
      <c r="BO238">
        <f t="shared" si="346"/>
        <v>0</v>
      </c>
      <c r="BP238">
        <f t="shared" si="346"/>
        <v>0</v>
      </c>
      <c r="BQ238">
        <f t="shared" si="346"/>
        <v>0</v>
      </c>
      <c r="BR238">
        <f t="shared" si="346"/>
        <v>0</v>
      </c>
      <c r="BS238">
        <f t="shared" si="346"/>
        <v>0</v>
      </c>
      <c r="BT238">
        <f t="shared" si="346"/>
        <v>0</v>
      </c>
      <c r="BU238">
        <f t="shared" si="346"/>
        <v>0</v>
      </c>
      <c r="BV238">
        <f t="shared" si="346"/>
        <v>0</v>
      </c>
      <c r="BW238">
        <f t="shared" si="346"/>
        <v>0</v>
      </c>
      <c r="BX238">
        <f t="shared" si="346"/>
        <v>0</v>
      </c>
      <c r="BY238">
        <f t="shared" si="346"/>
        <v>0</v>
      </c>
      <c r="BZ238">
        <f t="shared" si="346"/>
        <v>0</v>
      </c>
      <c r="CA238">
        <f t="shared" si="346"/>
        <v>0</v>
      </c>
      <c r="CB238">
        <f t="shared" si="346"/>
        <v>0</v>
      </c>
      <c r="CC238">
        <f t="shared" si="346"/>
        <v>0</v>
      </c>
      <c r="CD238">
        <f t="shared" si="346"/>
        <v>0</v>
      </c>
      <c r="CE238">
        <f t="shared" si="346"/>
        <v>0</v>
      </c>
      <c r="CF238">
        <f t="shared" si="346"/>
        <v>0</v>
      </c>
      <c r="CG238">
        <f t="shared" si="346"/>
        <v>0</v>
      </c>
      <c r="CH238">
        <f t="shared" si="346"/>
        <v>0</v>
      </c>
      <c r="CI238">
        <f t="shared" si="346"/>
        <v>0</v>
      </c>
      <c r="CJ238">
        <f t="shared" si="346"/>
        <v>0</v>
      </c>
      <c r="CK238">
        <f t="shared" si="346"/>
        <v>0</v>
      </c>
      <c r="CL238">
        <f t="shared" si="346"/>
        <v>0</v>
      </c>
      <c r="CM238">
        <f t="shared" si="346"/>
        <v>0</v>
      </c>
      <c r="CN238">
        <f t="shared" si="346"/>
        <v>0</v>
      </c>
      <c r="CO238">
        <f t="shared" si="346"/>
        <v>0</v>
      </c>
      <c r="CP238">
        <f t="shared" si="346"/>
        <v>0</v>
      </c>
      <c r="CQ238">
        <f t="shared" si="346"/>
        <v>0</v>
      </c>
      <c r="CR238">
        <f t="shared" si="346"/>
        <v>0</v>
      </c>
      <c r="CS238">
        <f t="shared" ref="CS238:DH238" si="347">CS89</f>
        <v>0</v>
      </c>
      <c r="CT238">
        <f t="shared" si="347"/>
        <v>0</v>
      </c>
      <c r="CU238">
        <f t="shared" si="347"/>
        <v>0</v>
      </c>
      <c r="CV238">
        <f t="shared" si="347"/>
        <v>0</v>
      </c>
      <c r="CW238">
        <f t="shared" si="347"/>
        <v>0</v>
      </c>
      <c r="CX238">
        <f t="shared" si="347"/>
        <v>0</v>
      </c>
      <c r="CY238">
        <f t="shared" si="347"/>
        <v>0</v>
      </c>
      <c r="CZ238">
        <f t="shared" si="347"/>
        <v>0</v>
      </c>
      <c r="DA238">
        <f t="shared" si="347"/>
        <v>0</v>
      </c>
      <c r="DB238">
        <f t="shared" si="347"/>
        <v>0</v>
      </c>
      <c r="DC238">
        <f t="shared" si="347"/>
        <v>0</v>
      </c>
      <c r="DD238">
        <f t="shared" si="347"/>
        <v>0</v>
      </c>
      <c r="DE238">
        <f t="shared" si="347"/>
        <v>0</v>
      </c>
      <c r="DF238">
        <f t="shared" si="347"/>
        <v>0</v>
      </c>
      <c r="DG238">
        <f t="shared" si="347"/>
        <v>0</v>
      </c>
      <c r="DH238">
        <f t="shared" si="347"/>
        <v>0</v>
      </c>
    </row>
    <row r="239" spans="1:112">
      <c r="A239">
        <f t="shared" ref="A239:AF239" si="348">A90</f>
        <v>221</v>
      </c>
      <c r="B239" t="str">
        <f t="shared" si="348"/>
        <v>Serv. Nal. de Reg. y Control de la Comer. de Minerales y Metales</v>
      </c>
      <c r="C239">
        <f t="shared" si="348"/>
        <v>0</v>
      </c>
      <c r="D239">
        <f t="shared" si="348"/>
        <v>38799.199999999997</v>
      </c>
      <c r="E239">
        <f t="shared" si="348"/>
        <v>0</v>
      </c>
      <c r="F239">
        <f t="shared" si="348"/>
        <v>1800</v>
      </c>
      <c r="G239">
        <f t="shared" si="348"/>
        <v>0</v>
      </c>
      <c r="H239">
        <f t="shared" si="348"/>
        <v>0</v>
      </c>
      <c r="I239">
        <f t="shared" si="348"/>
        <v>0</v>
      </c>
      <c r="J239">
        <f t="shared" si="348"/>
        <v>0</v>
      </c>
      <c r="K239">
        <f t="shared" si="348"/>
        <v>0</v>
      </c>
      <c r="L239">
        <f t="shared" si="348"/>
        <v>0</v>
      </c>
      <c r="M239">
        <f t="shared" si="348"/>
        <v>0</v>
      </c>
      <c r="N239">
        <f t="shared" si="348"/>
        <v>0</v>
      </c>
      <c r="O239">
        <f t="shared" si="348"/>
        <v>0</v>
      </c>
      <c r="P239">
        <f t="shared" si="348"/>
        <v>0</v>
      </c>
      <c r="Q239">
        <f t="shared" si="348"/>
        <v>0</v>
      </c>
      <c r="R239">
        <f t="shared" si="348"/>
        <v>0</v>
      </c>
      <c r="S239">
        <f t="shared" si="348"/>
        <v>0</v>
      </c>
      <c r="T239">
        <f t="shared" si="348"/>
        <v>0</v>
      </c>
      <c r="U239">
        <f t="shared" si="348"/>
        <v>0</v>
      </c>
      <c r="V239">
        <f t="shared" si="348"/>
        <v>0</v>
      </c>
      <c r="W239">
        <f t="shared" si="348"/>
        <v>0</v>
      </c>
      <c r="X239">
        <f t="shared" si="348"/>
        <v>0</v>
      </c>
      <c r="Y239">
        <f t="shared" si="348"/>
        <v>0</v>
      </c>
      <c r="Z239">
        <f t="shared" si="348"/>
        <v>0</v>
      </c>
      <c r="AA239">
        <f t="shared" si="348"/>
        <v>0</v>
      </c>
      <c r="AB239">
        <f t="shared" si="348"/>
        <v>0</v>
      </c>
      <c r="AC239">
        <f t="shared" si="348"/>
        <v>0</v>
      </c>
      <c r="AD239">
        <f t="shared" si="348"/>
        <v>0</v>
      </c>
      <c r="AE239">
        <f t="shared" si="348"/>
        <v>0</v>
      </c>
      <c r="AF239">
        <f t="shared" si="348"/>
        <v>0</v>
      </c>
      <c r="AG239">
        <f t="shared" ref="AG239:BL239" si="349">AG90</f>
        <v>0</v>
      </c>
      <c r="AH239">
        <f t="shared" si="349"/>
        <v>0</v>
      </c>
      <c r="AI239">
        <f t="shared" si="349"/>
        <v>0</v>
      </c>
      <c r="AJ239">
        <f t="shared" si="349"/>
        <v>0</v>
      </c>
      <c r="AK239">
        <f t="shared" si="349"/>
        <v>0</v>
      </c>
      <c r="AL239">
        <f t="shared" si="349"/>
        <v>0</v>
      </c>
      <c r="AM239">
        <f t="shared" si="349"/>
        <v>0</v>
      </c>
      <c r="AN239">
        <f t="shared" si="349"/>
        <v>0</v>
      </c>
      <c r="AO239">
        <f t="shared" si="349"/>
        <v>0</v>
      </c>
      <c r="AP239">
        <f t="shared" si="349"/>
        <v>0</v>
      </c>
      <c r="AQ239">
        <f t="shared" si="349"/>
        <v>0</v>
      </c>
      <c r="AR239">
        <f t="shared" si="349"/>
        <v>0</v>
      </c>
      <c r="AS239">
        <f t="shared" si="349"/>
        <v>0</v>
      </c>
      <c r="AT239">
        <f t="shared" si="349"/>
        <v>0</v>
      </c>
      <c r="AU239">
        <f t="shared" si="349"/>
        <v>0</v>
      </c>
      <c r="AV239">
        <f t="shared" si="349"/>
        <v>0</v>
      </c>
      <c r="AW239">
        <f t="shared" si="349"/>
        <v>0</v>
      </c>
      <c r="AX239">
        <f t="shared" si="349"/>
        <v>0</v>
      </c>
      <c r="AY239">
        <f t="shared" si="349"/>
        <v>0</v>
      </c>
      <c r="AZ239">
        <f t="shared" si="349"/>
        <v>0</v>
      </c>
      <c r="BA239">
        <f t="shared" si="349"/>
        <v>0</v>
      </c>
      <c r="BB239">
        <f t="shared" si="349"/>
        <v>0</v>
      </c>
      <c r="BC239">
        <f t="shared" si="349"/>
        <v>0</v>
      </c>
      <c r="BD239">
        <f t="shared" si="349"/>
        <v>0</v>
      </c>
      <c r="BE239">
        <f t="shared" si="349"/>
        <v>0</v>
      </c>
      <c r="BF239">
        <f t="shared" si="349"/>
        <v>0</v>
      </c>
      <c r="BG239">
        <f t="shared" si="349"/>
        <v>0</v>
      </c>
      <c r="BH239">
        <f t="shared" si="349"/>
        <v>0</v>
      </c>
      <c r="BI239">
        <f t="shared" si="349"/>
        <v>0</v>
      </c>
      <c r="BJ239">
        <f t="shared" si="349"/>
        <v>0</v>
      </c>
      <c r="BK239">
        <f t="shared" si="349"/>
        <v>0</v>
      </c>
      <c r="BL239">
        <f t="shared" si="349"/>
        <v>0</v>
      </c>
      <c r="BM239">
        <f t="shared" ref="BM239:CR239" si="350">BM90</f>
        <v>0</v>
      </c>
      <c r="BN239">
        <f t="shared" si="350"/>
        <v>0</v>
      </c>
      <c r="BO239">
        <f t="shared" si="350"/>
        <v>0</v>
      </c>
      <c r="BP239">
        <f t="shared" si="350"/>
        <v>0</v>
      </c>
      <c r="BQ239">
        <f t="shared" si="350"/>
        <v>0</v>
      </c>
      <c r="BR239">
        <f t="shared" si="350"/>
        <v>0</v>
      </c>
      <c r="BS239">
        <f t="shared" si="350"/>
        <v>0</v>
      </c>
      <c r="BT239">
        <f t="shared" si="350"/>
        <v>0</v>
      </c>
      <c r="BU239">
        <f t="shared" si="350"/>
        <v>0</v>
      </c>
      <c r="BV239">
        <f t="shared" si="350"/>
        <v>0</v>
      </c>
      <c r="BW239">
        <f t="shared" si="350"/>
        <v>0</v>
      </c>
      <c r="BX239">
        <f t="shared" si="350"/>
        <v>0</v>
      </c>
      <c r="BY239">
        <f t="shared" si="350"/>
        <v>0</v>
      </c>
      <c r="BZ239">
        <f t="shared" si="350"/>
        <v>0</v>
      </c>
      <c r="CA239">
        <f t="shared" si="350"/>
        <v>0</v>
      </c>
      <c r="CB239">
        <f t="shared" si="350"/>
        <v>0</v>
      </c>
      <c r="CC239">
        <f t="shared" si="350"/>
        <v>0</v>
      </c>
      <c r="CD239">
        <f t="shared" si="350"/>
        <v>0</v>
      </c>
      <c r="CE239">
        <f t="shared" si="350"/>
        <v>0</v>
      </c>
      <c r="CF239">
        <f t="shared" si="350"/>
        <v>0</v>
      </c>
      <c r="CG239">
        <f t="shared" si="350"/>
        <v>0</v>
      </c>
      <c r="CH239">
        <f t="shared" si="350"/>
        <v>0</v>
      </c>
      <c r="CI239">
        <f t="shared" si="350"/>
        <v>0</v>
      </c>
      <c r="CJ239">
        <f t="shared" si="350"/>
        <v>0</v>
      </c>
      <c r="CK239">
        <f t="shared" si="350"/>
        <v>0</v>
      </c>
      <c r="CL239">
        <f t="shared" si="350"/>
        <v>0</v>
      </c>
      <c r="CM239">
        <f t="shared" si="350"/>
        <v>0</v>
      </c>
      <c r="CN239">
        <f t="shared" si="350"/>
        <v>0</v>
      </c>
      <c r="CO239">
        <f t="shared" si="350"/>
        <v>0</v>
      </c>
      <c r="CP239">
        <f t="shared" si="350"/>
        <v>0</v>
      </c>
      <c r="CQ239">
        <f t="shared" si="350"/>
        <v>0</v>
      </c>
      <c r="CR239">
        <f t="shared" si="350"/>
        <v>0</v>
      </c>
      <c r="CS239">
        <f t="shared" ref="CS239:DH239" si="351">CS90</f>
        <v>0</v>
      </c>
      <c r="CT239">
        <f t="shared" si="351"/>
        <v>0</v>
      </c>
      <c r="CU239">
        <f t="shared" si="351"/>
        <v>0</v>
      </c>
      <c r="CV239">
        <f t="shared" si="351"/>
        <v>0</v>
      </c>
      <c r="CW239">
        <f t="shared" si="351"/>
        <v>0</v>
      </c>
      <c r="CX239">
        <f t="shared" si="351"/>
        <v>0</v>
      </c>
      <c r="CY239">
        <f t="shared" si="351"/>
        <v>0</v>
      </c>
      <c r="CZ239">
        <f t="shared" si="351"/>
        <v>0</v>
      </c>
      <c r="DA239">
        <f t="shared" si="351"/>
        <v>0</v>
      </c>
      <c r="DB239">
        <f t="shared" si="351"/>
        <v>0</v>
      </c>
      <c r="DC239">
        <f t="shared" si="351"/>
        <v>0</v>
      </c>
      <c r="DD239">
        <f t="shared" si="351"/>
        <v>0</v>
      </c>
      <c r="DE239">
        <f t="shared" si="351"/>
        <v>0</v>
      </c>
      <c r="DF239">
        <f t="shared" si="351"/>
        <v>0</v>
      </c>
      <c r="DG239">
        <f t="shared" si="351"/>
        <v>0</v>
      </c>
      <c r="DH239">
        <f t="shared" si="351"/>
        <v>0</v>
      </c>
    </row>
    <row r="240" spans="1:112">
      <c r="A240">
        <f t="shared" ref="A240:AF240" si="352">A91</f>
        <v>254</v>
      </c>
      <c r="B240" t="str">
        <f t="shared" si="352"/>
        <v>Instituto del Seguro Agrario</v>
      </c>
      <c r="C240">
        <f t="shared" si="352"/>
        <v>0</v>
      </c>
      <c r="D240">
        <f t="shared" si="352"/>
        <v>950</v>
      </c>
      <c r="E240">
        <f t="shared" si="352"/>
        <v>0</v>
      </c>
      <c r="F240">
        <f t="shared" si="352"/>
        <v>0</v>
      </c>
      <c r="G240">
        <f t="shared" si="352"/>
        <v>0</v>
      </c>
      <c r="H240">
        <f t="shared" si="352"/>
        <v>0</v>
      </c>
      <c r="I240">
        <f t="shared" si="352"/>
        <v>0</v>
      </c>
      <c r="J240">
        <f t="shared" si="352"/>
        <v>0</v>
      </c>
      <c r="K240">
        <f t="shared" si="352"/>
        <v>0</v>
      </c>
      <c r="L240">
        <f t="shared" si="352"/>
        <v>0</v>
      </c>
      <c r="M240">
        <f t="shared" si="352"/>
        <v>0</v>
      </c>
      <c r="N240">
        <f t="shared" si="352"/>
        <v>0</v>
      </c>
      <c r="O240">
        <f t="shared" si="352"/>
        <v>0</v>
      </c>
      <c r="P240">
        <f t="shared" si="352"/>
        <v>0</v>
      </c>
      <c r="Q240">
        <f t="shared" si="352"/>
        <v>0</v>
      </c>
      <c r="R240">
        <f t="shared" si="352"/>
        <v>0</v>
      </c>
      <c r="S240">
        <f t="shared" si="352"/>
        <v>0</v>
      </c>
      <c r="T240">
        <f t="shared" si="352"/>
        <v>0</v>
      </c>
      <c r="U240">
        <f t="shared" si="352"/>
        <v>0</v>
      </c>
      <c r="V240">
        <f t="shared" si="352"/>
        <v>0</v>
      </c>
      <c r="W240">
        <f t="shared" si="352"/>
        <v>0</v>
      </c>
      <c r="X240">
        <f t="shared" si="352"/>
        <v>0</v>
      </c>
      <c r="Y240">
        <f t="shared" si="352"/>
        <v>0</v>
      </c>
      <c r="Z240">
        <f t="shared" si="352"/>
        <v>0</v>
      </c>
      <c r="AA240">
        <f t="shared" si="352"/>
        <v>0</v>
      </c>
      <c r="AB240">
        <f t="shared" si="352"/>
        <v>0</v>
      </c>
      <c r="AC240">
        <f t="shared" si="352"/>
        <v>0</v>
      </c>
      <c r="AD240">
        <f t="shared" si="352"/>
        <v>0</v>
      </c>
      <c r="AE240">
        <f t="shared" si="352"/>
        <v>0</v>
      </c>
      <c r="AF240">
        <f t="shared" si="352"/>
        <v>0</v>
      </c>
      <c r="AG240">
        <f t="shared" ref="AG240:BL240" si="353">AG91</f>
        <v>0</v>
      </c>
      <c r="AH240">
        <f t="shared" si="353"/>
        <v>0</v>
      </c>
      <c r="AI240">
        <f t="shared" si="353"/>
        <v>0</v>
      </c>
      <c r="AJ240">
        <f t="shared" si="353"/>
        <v>0</v>
      </c>
      <c r="AK240">
        <f t="shared" si="353"/>
        <v>0</v>
      </c>
      <c r="AL240">
        <f t="shared" si="353"/>
        <v>0</v>
      </c>
      <c r="AM240">
        <f t="shared" si="353"/>
        <v>0</v>
      </c>
      <c r="AN240">
        <f t="shared" si="353"/>
        <v>0</v>
      </c>
      <c r="AO240">
        <f t="shared" si="353"/>
        <v>0</v>
      </c>
      <c r="AP240">
        <f t="shared" si="353"/>
        <v>0</v>
      </c>
      <c r="AQ240">
        <f t="shared" si="353"/>
        <v>0</v>
      </c>
      <c r="AR240">
        <f t="shared" si="353"/>
        <v>0</v>
      </c>
      <c r="AS240">
        <f t="shared" si="353"/>
        <v>0</v>
      </c>
      <c r="AT240">
        <f t="shared" si="353"/>
        <v>0</v>
      </c>
      <c r="AU240">
        <f t="shared" si="353"/>
        <v>0</v>
      </c>
      <c r="AV240">
        <f t="shared" si="353"/>
        <v>0</v>
      </c>
      <c r="AW240">
        <f t="shared" si="353"/>
        <v>0</v>
      </c>
      <c r="AX240">
        <f t="shared" si="353"/>
        <v>0</v>
      </c>
      <c r="AY240">
        <f t="shared" si="353"/>
        <v>0</v>
      </c>
      <c r="AZ240">
        <f t="shared" si="353"/>
        <v>0</v>
      </c>
      <c r="BA240">
        <f t="shared" si="353"/>
        <v>0</v>
      </c>
      <c r="BB240">
        <f t="shared" si="353"/>
        <v>0</v>
      </c>
      <c r="BC240">
        <f t="shared" si="353"/>
        <v>0</v>
      </c>
      <c r="BD240">
        <f t="shared" si="353"/>
        <v>0</v>
      </c>
      <c r="BE240">
        <f t="shared" si="353"/>
        <v>0</v>
      </c>
      <c r="BF240">
        <f t="shared" si="353"/>
        <v>0</v>
      </c>
      <c r="BG240">
        <f t="shared" si="353"/>
        <v>0</v>
      </c>
      <c r="BH240">
        <f t="shared" si="353"/>
        <v>0</v>
      </c>
      <c r="BI240">
        <f t="shared" si="353"/>
        <v>0</v>
      </c>
      <c r="BJ240">
        <f t="shared" si="353"/>
        <v>0</v>
      </c>
      <c r="BK240">
        <f t="shared" si="353"/>
        <v>0</v>
      </c>
      <c r="BL240">
        <f t="shared" si="353"/>
        <v>0</v>
      </c>
      <c r="BM240">
        <f t="shared" ref="BM240:CR240" si="354">BM91</f>
        <v>0</v>
      </c>
      <c r="BN240">
        <f t="shared" si="354"/>
        <v>0</v>
      </c>
      <c r="BO240">
        <f t="shared" si="354"/>
        <v>0</v>
      </c>
      <c r="BP240">
        <f t="shared" si="354"/>
        <v>0</v>
      </c>
      <c r="BQ240">
        <f t="shared" si="354"/>
        <v>0</v>
      </c>
      <c r="BR240">
        <f t="shared" si="354"/>
        <v>0</v>
      </c>
      <c r="BS240">
        <f t="shared" si="354"/>
        <v>0</v>
      </c>
      <c r="BT240">
        <f t="shared" si="354"/>
        <v>0</v>
      </c>
      <c r="BU240">
        <f t="shared" si="354"/>
        <v>0</v>
      </c>
      <c r="BV240">
        <f t="shared" si="354"/>
        <v>0</v>
      </c>
      <c r="BW240">
        <f t="shared" si="354"/>
        <v>0</v>
      </c>
      <c r="BX240">
        <f t="shared" si="354"/>
        <v>0</v>
      </c>
      <c r="BY240">
        <f t="shared" si="354"/>
        <v>0</v>
      </c>
      <c r="BZ240">
        <f t="shared" si="354"/>
        <v>0</v>
      </c>
      <c r="CA240">
        <f t="shared" si="354"/>
        <v>0</v>
      </c>
      <c r="CB240">
        <f t="shared" si="354"/>
        <v>0</v>
      </c>
      <c r="CC240">
        <f t="shared" si="354"/>
        <v>0</v>
      </c>
      <c r="CD240">
        <f t="shared" si="354"/>
        <v>0</v>
      </c>
      <c r="CE240">
        <f t="shared" si="354"/>
        <v>0</v>
      </c>
      <c r="CF240">
        <f t="shared" si="354"/>
        <v>0</v>
      </c>
      <c r="CG240">
        <f t="shared" si="354"/>
        <v>0</v>
      </c>
      <c r="CH240">
        <f t="shared" si="354"/>
        <v>0</v>
      </c>
      <c r="CI240">
        <f t="shared" si="354"/>
        <v>0</v>
      </c>
      <c r="CJ240">
        <f t="shared" si="354"/>
        <v>0</v>
      </c>
      <c r="CK240">
        <f t="shared" si="354"/>
        <v>0</v>
      </c>
      <c r="CL240">
        <f t="shared" si="354"/>
        <v>0</v>
      </c>
      <c r="CM240">
        <f t="shared" si="354"/>
        <v>0</v>
      </c>
      <c r="CN240">
        <f t="shared" si="354"/>
        <v>0</v>
      </c>
      <c r="CO240">
        <f t="shared" si="354"/>
        <v>0</v>
      </c>
      <c r="CP240">
        <f t="shared" si="354"/>
        <v>0</v>
      </c>
      <c r="CQ240">
        <f t="shared" si="354"/>
        <v>0</v>
      </c>
      <c r="CR240">
        <f t="shared" si="354"/>
        <v>0</v>
      </c>
      <c r="CS240">
        <f t="shared" ref="CS240:DH240" si="355">CS91</f>
        <v>0</v>
      </c>
      <c r="CT240">
        <f t="shared" si="355"/>
        <v>0</v>
      </c>
      <c r="CU240">
        <f t="shared" si="355"/>
        <v>0</v>
      </c>
      <c r="CV240">
        <f t="shared" si="355"/>
        <v>0</v>
      </c>
      <c r="CW240">
        <f t="shared" si="355"/>
        <v>0</v>
      </c>
      <c r="CX240">
        <f t="shared" si="355"/>
        <v>0</v>
      </c>
      <c r="CY240">
        <f t="shared" si="355"/>
        <v>0</v>
      </c>
      <c r="CZ240">
        <f t="shared" si="355"/>
        <v>0</v>
      </c>
      <c r="DA240">
        <f t="shared" si="355"/>
        <v>0</v>
      </c>
      <c r="DB240">
        <f t="shared" si="355"/>
        <v>0</v>
      </c>
      <c r="DC240">
        <f t="shared" si="355"/>
        <v>0</v>
      </c>
      <c r="DD240">
        <f t="shared" si="355"/>
        <v>0</v>
      </c>
      <c r="DE240">
        <f t="shared" si="355"/>
        <v>0</v>
      </c>
      <c r="DF240">
        <f t="shared" si="355"/>
        <v>0</v>
      </c>
      <c r="DG240">
        <f t="shared" si="355"/>
        <v>0</v>
      </c>
      <c r="DH240">
        <f t="shared" si="355"/>
        <v>0</v>
      </c>
    </row>
    <row r="241" spans="1:112">
      <c r="A241">
        <f t="shared" ref="A241:AF241" si="356">A92</f>
        <v>593</v>
      </c>
      <c r="B241" t="str">
        <f t="shared" si="356"/>
        <v>Empresa Pública YACANA</v>
      </c>
      <c r="C241">
        <f t="shared" si="356"/>
        <v>0</v>
      </c>
      <c r="D241">
        <f t="shared" si="356"/>
        <v>0</v>
      </c>
      <c r="E241">
        <f t="shared" si="356"/>
        <v>60</v>
      </c>
      <c r="F241">
        <f t="shared" si="356"/>
        <v>0</v>
      </c>
      <c r="G241">
        <f t="shared" si="356"/>
        <v>0</v>
      </c>
      <c r="H241">
        <f t="shared" si="356"/>
        <v>0</v>
      </c>
      <c r="I241">
        <f t="shared" si="356"/>
        <v>0</v>
      </c>
      <c r="J241">
        <f t="shared" si="356"/>
        <v>0</v>
      </c>
      <c r="K241">
        <f t="shared" si="356"/>
        <v>0</v>
      </c>
      <c r="L241">
        <f t="shared" si="356"/>
        <v>0</v>
      </c>
      <c r="M241">
        <f t="shared" si="356"/>
        <v>0</v>
      </c>
      <c r="N241">
        <f t="shared" si="356"/>
        <v>0</v>
      </c>
      <c r="O241">
        <f t="shared" si="356"/>
        <v>0</v>
      </c>
      <c r="P241">
        <f t="shared" si="356"/>
        <v>0</v>
      </c>
      <c r="Q241">
        <f t="shared" si="356"/>
        <v>0</v>
      </c>
      <c r="R241">
        <f t="shared" si="356"/>
        <v>0</v>
      </c>
      <c r="S241">
        <f t="shared" si="356"/>
        <v>0</v>
      </c>
      <c r="T241">
        <f t="shared" si="356"/>
        <v>0</v>
      </c>
      <c r="U241">
        <f t="shared" si="356"/>
        <v>0</v>
      </c>
      <c r="V241">
        <f t="shared" si="356"/>
        <v>0</v>
      </c>
      <c r="W241">
        <f t="shared" si="356"/>
        <v>0</v>
      </c>
      <c r="X241">
        <f t="shared" si="356"/>
        <v>0</v>
      </c>
      <c r="Y241">
        <f t="shared" si="356"/>
        <v>0</v>
      </c>
      <c r="Z241">
        <f t="shared" si="356"/>
        <v>0</v>
      </c>
      <c r="AA241">
        <f t="shared" si="356"/>
        <v>0</v>
      </c>
      <c r="AB241">
        <f t="shared" si="356"/>
        <v>0</v>
      </c>
      <c r="AC241">
        <f t="shared" si="356"/>
        <v>0</v>
      </c>
      <c r="AD241">
        <f t="shared" si="356"/>
        <v>0</v>
      </c>
      <c r="AE241">
        <f t="shared" si="356"/>
        <v>0</v>
      </c>
      <c r="AF241">
        <f t="shared" si="356"/>
        <v>0</v>
      </c>
      <c r="AG241">
        <f t="shared" ref="AG241:BL241" si="357">AG92</f>
        <v>0</v>
      </c>
      <c r="AH241">
        <f t="shared" si="357"/>
        <v>0</v>
      </c>
      <c r="AI241">
        <f t="shared" si="357"/>
        <v>0</v>
      </c>
      <c r="AJ241">
        <f t="shared" si="357"/>
        <v>0</v>
      </c>
      <c r="AK241">
        <f t="shared" si="357"/>
        <v>0</v>
      </c>
      <c r="AL241">
        <f t="shared" si="357"/>
        <v>0</v>
      </c>
      <c r="AM241">
        <f t="shared" si="357"/>
        <v>0</v>
      </c>
      <c r="AN241">
        <f t="shared" si="357"/>
        <v>0</v>
      </c>
      <c r="AO241">
        <f t="shared" si="357"/>
        <v>0</v>
      </c>
      <c r="AP241">
        <f t="shared" si="357"/>
        <v>0</v>
      </c>
      <c r="AQ241">
        <f t="shared" si="357"/>
        <v>0</v>
      </c>
      <c r="AR241">
        <f t="shared" si="357"/>
        <v>0</v>
      </c>
      <c r="AS241">
        <f t="shared" si="357"/>
        <v>0</v>
      </c>
      <c r="AT241">
        <f t="shared" si="357"/>
        <v>0</v>
      </c>
      <c r="AU241">
        <f t="shared" si="357"/>
        <v>0</v>
      </c>
      <c r="AV241">
        <f t="shared" si="357"/>
        <v>0</v>
      </c>
      <c r="AW241">
        <f t="shared" si="357"/>
        <v>0</v>
      </c>
      <c r="AX241">
        <f t="shared" si="357"/>
        <v>0</v>
      </c>
      <c r="AY241">
        <f t="shared" si="357"/>
        <v>0</v>
      </c>
      <c r="AZ241">
        <f t="shared" si="357"/>
        <v>0</v>
      </c>
      <c r="BA241">
        <f t="shared" si="357"/>
        <v>0</v>
      </c>
      <c r="BB241">
        <f t="shared" si="357"/>
        <v>0</v>
      </c>
      <c r="BC241">
        <f t="shared" si="357"/>
        <v>0</v>
      </c>
      <c r="BD241">
        <f t="shared" si="357"/>
        <v>0</v>
      </c>
      <c r="BE241">
        <f t="shared" si="357"/>
        <v>0</v>
      </c>
      <c r="BF241">
        <f t="shared" si="357"/>
        <v>0</v>
      </c>
      <c r="BG241">
        <f t="shared" si="357"/>
        <v>0</v>
      </c>
      <c r="BH241">
        <f t="shared" si="357"/>
        <v>0</v>
      </c>
      <c r="BI241">
        <f t="shared" si="357"/>
        <v>0</v>
      </c>
      <c r="BJ241">
        <f t="shared" si="357"/>
        <v>0</v>
      </c>
      <c r="BK241">
        <f t="shared" si="357"/>
        <v>0</v>
      </c>
      <c r="BL241">
        <f t="shared" si="357"/>
        <v>0</v>
      </c>
      <c r="BM241">
        <f t="shared" ref="BM241:CR241" si="358">BM92</f>
        <v>0</v>
      </c>
      <c r="BN241">
        <f t="shared" si="358"/>
        <v>0</v>
      </c>
      <c r="BO241">
        <f t="shared" si="358"/>
        <v>0</v>
      </c>
      <c r="BP241">
        <f t="shared" si="358"/>
        <v>0</v>
      </c>
      <c r="BQ241">
        <f t="shared" si="358"/>
        <v>0</v>
      </c>
      <c r="BR241">
        <f t="shared" si="358"/>
        <v>0</v>
      </c>
      <c r="BS241">
        <f t="shared" si="358"/>
        <v>0</v>
      </c>
      <c r="BT241">
        <f t="shared" si="358"/>
        <v>0</v>
      </c>
      <c r="BU241">
        <f t="shared" si="358"/>
        <v>0</v>
      </c>
      <c r="BV241">
        <f t="shared" si="358"/>
        <v>0</v>
      </c>
      <c r="BW241">
        <f t="shared" si="358"/>
        <v>0</v>
      </c>
      <c r="BX241">
        <f t="shared" si="358"/>
        <v>0</v>
      </c>
      <c r="BY241">
        <f t="shared" si="358"/>
        <v>0</v>
      </c>
      <c r="BZ241">
        <f t="shared" si="358"/>
        <v>0</v>
      </c>
      <c r="CA241">
        <f t="shared" si="358"/>
        <v>0</v>
      </c>
      <c r="CB241">
        <f t="shared" si="358"/>
        <v>0</v>
      </c>
      <c r="CC241">
        <f t="shared" si="358"/>
        <v>0</v>
      </c>
      <c r="CD241">
        <f t="shared" si="358"/>
        <v>0</v>
      </c>
      <c r="CE241">
        <f t="shared" si="358"/>
        <v>0</v>
      </c>
      <c r="CF241">
        <f t="shared" si="358"/>
        <v>0</v>
      </c>
      <c r="CG241">
        <f t="shared" si="358"/>
        <v>0</v>
      </c>
      <c r="CH241">
        <f t="shared" si="358"/>
        <v>0</v>
      </c>
      <c r="CI241">
        <f t="shared" si="358"/>
        <v>0</v>
      </c>
      <c r="CJ241">
        <f t="shared" si="358"/>
        <v>0</v>
      </c>
      <c r="CK241">
        <f t="shared" si="358"/>
        <v>0</v>
      </c>
      <c r="CL241">
        <f t="shared" si="358"/>
        <v>0</v>
      </c>
      <c r="CM241">
        <f t="shared" si="358"/>
        <v>0</v>
      </c>
      <c r="CN241">
        <f t="shared" si="358"/>
        <v>0</v>
      </c>
      <c r="CO241">
        <f t="shared" si="358"/>
        <v>0</v>
      </c>
      <c r="CP241">
        <f t="shared" si="358"/>
        <v>0</v>
      </c>
      <c r="CQ241">
        <f t="shared" si="358"/>
        <v>0</v>
      </c>
      <c r="CR241">
        <f t="shared" si="358"/>
        <v>0</v>
      </c>
      <c r="CS241">
        <f t="shared" ref="CS241:DH241" si="359">CS92</f>
        <v>0</v>
      </c>
      <c r="CT241">
        <f t="shared" si="359"/>
        <v>0</v>
      </c>
      <c r="CU241">
        <f t="shared" si="359"/>
        <v>0</v>
      </c>
      <c r="CV241">
        <f t="shared" si="359"/>
        <v>0</v>
      </c>
      <c r="CW241">
        <f t="shared" si="359"/>
        <v>0</v>
      </c>
      <c r="CX241">
        <f t="shared" si="359"/>
        <v>0</v>
      </c>
      <c r="CY241">
        <f t="shared" si="359"/>
        <v>0</v>
      </c>
      <c r="CZ241">
        <f t="shared" si="359"/>
        <v>0</v>
      </c>
      <c r="DA241">
        <f t="shared" si="359"/>
        <v>0</v>
      </c>
      <c r="DB241">
        <f t="shared" si="359"/>
        <v>0</v>
      </c>
      <c r="DC241">
        <f t="shared" si="359"/>
        <v>0</v>
      </c>
      <c r="DD241">
        <f t="shared" si="359"/>
        <v>0</v>
      </c>
      <c r="DE241">
        <f t="shared" si="359"/>
        <v>0</v>
      </c>
      <c r="DF241">
        <f t="shared" si="359"/>
        <v>0</v>
      </c>
      <c r="DG241">
        <f t="shared" si="359"/>
        <v>0</v>
      </c>
      <c r="DH241">
        <f t="shared" si="359"/>
        <v>0</v>
      </c>
    </row>
    <row r="242" spans="1:112">
      <c r="A242">
        <f t="shared" ref="A242:AF242" si="360">A93</f>
        <v>223</v>
      </c>
      <c r="B242" t="str">
        <f t="shared" si="360"/>
        <v>Fondo Nacional de Desarrollo Forestal</v>
      </c>
      <c r="C242">
        <f t="shared" si="360"/>
        <v>0</v>
      </c>
      <c r="D242">
        <f t="shared" si="360"/>
        <v>3023661.15</v>
      </c>
      <c r="E242">
        <f t="shared" si="360"/>
        <v>0</v>
      </c>
      <c r="F242">
        <f t="shared" si="360"/>
        <v>0</v>
      </c>
      <c r="G242">
        <f t="shared" si="360"/>
        <v>0</v>
      </c>
      <c r="H242">
        <f t="shared" si="360"/>
        <v>0</v>
      </c>
      <c r="I242">
        <f t="shared" si="360"/>
        <v>0</v>
      </c>
      <c r="J242">
        <f t="shared" si="360"/>
        <v>0</v>
      </c>
      <c r="K242">
        <f t="shared" si="360"/>
        <v>0</v>
      </c>
      <c r="L242">
        <f t="shared" si="360"/>
        <v>0</v>
      </c>
      <c r="M242">
        <f t="shared" si="360"/>
        <v>0</v>
      </c>
      <c r="N242">
        <f t="shared" si="360"/>
        <v>0</v>
      </c>
      <c r="O242">
        <f t="shared" si="360"/>
        <v>0</v>
      </c>
      <c r="P242">
        <f t="shared" si="360"/>
        <v>0</v>
      </c>
      <c r="Q242">
        <f t="shared" si="360"/>
        <v>0</v>
      </c>
      <c r="R242">
        <f t="shared" si="360"/>
        <v>0</v>
      </c>
      <c r="S242">
        <f t="shared" si="360"/>
        <v>0</v>
      </c>
      <c r="T242">
        <f t="shared" si="360"/>
        <v>0</v>
      </c>
      <c r="U242">
        <f t="shared" si="360"/>
        <v>0</v>
      </c>
      <c r="V242">
        <f t="shared" si="360"/>
        <v>0</v>
      </c>
      <c r="W242">
        <f t="shared" si="360"/>
        <v>0</v>
      </c>
      <c r="X242">
        <f t="shared" si="360"/>
        <v>0</v>
      </c>
      <c r="Y242">
        <f t="shared" si="360"/>
        <v>0</v>
      </c>
      <c r="Z242">
        <f t="shared" si="360"/>
        <v>0</v>
      </c>
      <c r="AA242">
        <f t="shared" si="360"/>
        <v>0</v>
      </c>
      <c r="AB242">
        <f t="shared" si="360"/>
        <v>0</v>
      </c>
      <c r="AC242">
        <f t="shared" si="360"/>
        <v>0</v>
      </c>
      <c r="AD242">
        <f t="shared" si="360"/>
        <v>0</v>
      </c>
      <c r="AE242">
        <f t="shared" si="360"/>
        <v>0</v>
      </c>
      <c r="AF242">
        <f t="shared" si="360"/>
        <v>0</v>
      </c>
      <c r="AG242">
        <f t="shared" ref="AG242:BL242" si="361">AG93</f>
        <v>0</v>
      </c>
      <c r="AH242">
        <f t="shared" si="361"/>
        <v>0</v>
      </c>
      <c r="AI242">
        <f t="shared" si="361"/>
        <v>0</v>
      </c>
      <c r="AJ242">
        <f t="shared" si="361"/>
        <v>0</v>
      </c>
      <c r="AK242">
        <f t="shared" si="361"/>
        <v>0</v>
      </c>
      <c r="AL242">
        <f t="shared" si="361"/>
        <v>0</v>
      </c>
      <c r="AM242">
        <f t="shared" si="361"/>
        <v>0</v>
      </c>
      <c r="AN242">
        <f t="shared" si="361"/>
        <v>0</v>
      </c>
      <c r="AO242">
        <f t="shared" si="361"/>
        <v>0</v>
      </c>
      <c r="AP242">
        <f t="shared" si="361"/>
        <v>0</v>
      </c>
      <c r="AQ242">
        <f t="shared" si="361"/>
        <v>0</v>
      </c>
      <c r="AR242">
        <f t="shared" si="361"/>
        <v>0</v>
      </c>
      <c r="AS242">
        <f t="shared" si="361"/>
        <v>0</v>
      </c>
      <c r="AT242">
        <f t="shared" si="361"/>
        <v>0</v>
      </c>
      <c r="AU242">
        <f t="shared" si="361"/>
        <v>0</v>
      </c>
      <c r="AV242">
        <f t="shared" si="361"/>
        <v>0</v>
      </c>
      <c r="AW242">
        <f t="shared" si="361"/>
        <v>0</v>
      </c>
      <c r="AX242">
        <f t="shared" si="361"/>
        <v>0</v>
      </c>
      <c r="AY242">
        <f t="shared" si="361"/>
        <v>0</v>
      </c>
      <c r="AZ242">
        <f t="shared" si="361"/>
        <v>0</v>
      </c>
      <c r="BA242">
        <f t="shared" si="361"/>
        <v>0</v>
      </c>
      <c r="BB242">
        <f t="shared" si="361"/>
        <v>0</v>
      </c>
      <c r="BC242">
        <f t="shared" si="361"/>
        <v>0</v>
      </c>
      <c r="BD242">
        <f t="shared" si="361"/>
        <v>0</v>
      </c>
      <c r="BE242">
        <f t="shared" si="361"/>
        <v>0</v>
      </c>
      <c r="BF242">
        <f t="shared" si="361"/>
        <v>0</v>
      </c>
      <c r="BG242">
        <f t="shared" si="361"/>
        <v>0</v>
      </c>
      <c r="BH242">
        <f t="shared" si="361"/>
        <v>0</v>
      </c>
      <c r="BI242">
        <f t="shared" si="361"/>
        <v>0</v>
      </c>
      <c r="BJ242">
        <f t="shared" si="361"/>
        <v>0</v>
      </c>
      <c r="BK242">
        <f t="shared" si="361"/>
        <v>0</v>
      </c>
      <c r="BL242">
        <f t="shared" si="361"/>
        <v>0</v>
      </c>
      <c r="BM242">
        <f t="shared" ref="BM242:CR242" si="362">BM93</f>
        <v>0</v>
      </c>
      <c r="BN242">
        <f t="shared" si="362"/>
        <v>0</v>
      </c>
      <c r="BO242">
        <f t="shared" si="362"/>
        <v>0</v>
      </c>
      <c r="BP242">
        <f t="shared" si="362"/>
        <v>0</v>
      </c>
      <c r="BQ242">
        <f t="shared" si="362"/>
        <v>0</v>
      </c>
      <c r="BR242">
        <f t="shared" si="362"/>
        <v>0</v>
      </c>
      <c r="BS242">
        <f t="shared" si="362"/>
        <v>0</v>
      </c>
      <c r="BT242">
        <f t="shared" si="362"/>
        <v>0</v>
      </c>
      <c r="BU242">
        <f t="shared" si="362"/>
        <v>0</v>
      </c>
      <c r="BV242">
        <f t="shared" si="362"/>
        <v>0</v>
      </c>
      <c r="BW242">
        <f t="shared" si="362"/>
        <v>0</v>
      </c>
      <c r="BX242">
        <f t="shared" si="362"/>
        <v>0</v>
      </c>
      <c r="BY242">
        <f t="shared" si="362"/>
        <v>0</v>
      </c>
      <c r="BZ242">
        <f t="shared" si="362"/>
        <v>0</v>
      </c>
      <c r="CA242">
        <f t="shared" si="362"/>
        <v>0</v>
      </c>
      <c r="CB242">
        <f t="shared" si="362"/>
        <v>0</v>
      </c>
      <c r="CC242">
        <f t="shared" si="362"/>
        <v>0</v>
      </c>
      <c r="CD242">
        <f t="shared" si="362"/>
        <v>0</v>
      </c>
      <c r="CE242">
        <f t="shared" si="362"/>
        <v>0</v>
      </c>
      <c r="CF242">
        <f t="shared" si="362"/>
        <v>0</v>
      </c>
      <c r="CG242">
        <f t="shared" si="362"/>
        <v>0</v>
      </c>
      <c r="CH242">
        <f t="shared" si="362"/>
        <v>0</v>
      </c>
      <c r="CI242">
        <f t="shared" si="362"/>
        <v>0</v>
      </c>
      <c r="CJ242">
        <f t="shared" si="362"/>
        <v>0</v>
      </c>
      <c r="CK242">
        <f t="shared" si="362"/>
        <v>0</v>
      </c>
      <c r="CL242">
        <f t="shared" si="362"/>
        <v>0</v>
      </c>
      <c r="CM242">
        <f t="shared" si="362"/>
        <v>0</v>
      </c>
      <c r="CN242">
        <f t="shared" si="362"/>
        <v>0</v>
      </c>
      <c r="CO242">
        <f t="shared" si="362"/>
        <v>0</v>
      </c>
      <c r="CP242">
        <f t="shared" si="362"/>
        <v>0</v>
      </c>
      <c r="CQ242">
        <f t="shared" si="362"/>
        <v>0</v>
      </c>
      <c r="CR242">
        <f t="shared" si="362"/>
        <v>0</v>
      </c>
      <c r="CS242">
        <f t="shared" ref="CS242:DH242" si="363">CS93</f>
        <v>0</v>
      </c>
      <c r="CT242">
        <f t="shared" si="363"/>
        <v>0</v>
      </c>
      <c r="CU242">
        <f t="shared" si="363"/>
        <v>0</v>
      </c>
      <c r="CV242">
        <f t="shared" si="363"/>
        <v>0</v>
      </c>
      <c r="CW242">
        <f t="shared" si="363"/>
        <v>0</v>
      </c>
      <c r="CX242">
        <f t="shared" si="363"/>
        <v>0</v>
      </c>
      <c r="CY242">
        <f t="shared" si="363"/>
        <v>0</v>
      </c>
      <c r="CZ242">
        <f t="shared" si="363"/>
        <v>0</v>
      </c>
      <c r="DA242">
        <f t="shared" si="363"/>
        <v>0</v>
      </c>
      <c r="DB242">
        <f t="shared" si="363"/>
        <v>0</v>
      </c>
      <c r="DC242">
        <f t="shared" si="363"/>
        <v>0</v>
      </c>
      <c r="DD242">
        <f t="shared" si="363"/>
        <v>0</v>
      </c>
      <c r="DE242">
        <f t="shared" si="363"/>
        <v>0</v>
      </c>
      <c r="DF242">
        <f t="shared" si="363"/>
        <v>0</v>
      </c>
      <c r="DG242">
        <f t="shared" si="363"/>
        <v>0</v>
      </c>
      <c r="DH242">
        <f t="shared" si="363"/>
        <v>0</v>
      </c>
    </row>
    <row r="243" spans="1:112">
      <c r="A243">
        <f t="shared" ref="A243:AF243" si="364">A94</f>
        <v>265</v>
      </c>
      <c r="B243" t="str">
        <f t="shared" si="364"/>
        <v>Direc. Dptal. de Educación  Chuquisaca</v>
      </c>
      <c r="C243">
        <f t="shared" si="364"/>
        <v>0</v>
      </c>
      <c r="D243">
        <f t="shared" si="364"/>
        <v>3097.91</v>
      </c>
      <c r="E243">
        <f t="shared" si="364"/>
        <v>0</v>
      </c>
      <c r="F243">
        <f t="shared" si="364"/>
        <v>0</v>
      </c>
      <c r="G243">
        <f t="shared" si="364"/>
        <v>0</v>
      </c>
      <c r="H243">
        <f t="shared" si="364"/>
        <v>0</v>
      </c>
      <c r="I243">
        <f t="shared" si="364"/>
        <v>0</v>
      </c>
      <c r="J243">
        <f t="shared" si="364"/>
        <v>0</v>
      </c>
      <c r="K243">
        <f t="shared" si="364"/>
        <v>0</v>
      </c>
      <c r="L243">
        <f t="shared" si="364"/>
        <v>0</v>
      </c>
      <c r="M243">
        <f t="shared" si="364"/>
        <v>0</v>
      </c>
      <c r="N243">
        <f t="shared" si="364"/>
        <v>0</v>
      </c>
      <c r="O243">
        <f t="shared" si="364"/>
        <v>0</v>
      </c>
      <c r="P243">
        <f t="shared" si="364"/>
        <v>0</v>
      </c>
      <c r="Q243">
        <f t="shared" si="364"/>
        <v>0</v>
      </c>
      <c r="R243">
        <f t="shared" si="364"/>
        <v>0</v>
      </c>
      <c r="S243">
        <f t="shared" si="364"/>
        <v>0</v>
      </c>
      <c r="T243">
        <f t="shared" si="364"/>
        <v>0</v>
      </c>
      <c r="U243">
        <f t="shared" si="364"/>
        <v>0</v>
      </c>
      <c r="V243">
        <f t="shared" si="364"/>
        <v>0</v>
      </c>
      <c r="W243">
        <f t="shared" si="364"/>
        <v>0</v>
      </c>
      <c r="X243">
        <f t="shared" si="364"/>
        <v>0</v>
      </c>
      <c r="Y243">
        <f t="shared" si="364"/>
        <v>0</v>
      </c>
      <c r="Z243">
        <f t="shared" si="364"/>
        <v>0</v>
      </c>
      <c r="AA243">
        <f t="shared" si="364"/>
        <v>0</v>
      </c>
      <c r="AB243">
        <f t="shared" si="364"/>
        <v>0</v>
      </c>
      <c r="AC243">
        <f t="shared" si="364"/>
        <v>0</v>
      </c>
      <c r="AD243">
        <f t="shared" si="364"/>
        <v>0</v>
      </c>
      <c r="AE243">
        <f t="shared" si="364"/>
        <v>0</v>
      </c>
      <c r="AF243">
        <f t="shared" si="364"/>
        <v>0</v>
      </c>
      <c r="AG243">
        <f t="shared" ref="AG243:BL243" si="365">AG94</f>
        <v>0</v>
      </c>
      <c r="AH243">
        <f t="shared" si="365"/>
        <v>0</v>
      </c>
      <c r="AI243">
        <f t="shared" si="365"/>
        <v>0</v>
      </c>
      <c r="AJ243">
        <f t="shared" si="365"/>
        <v>0</v>
      </c>
      <c r="AK243">
        <f t="shared" si="365"/>
        <v>0</v>
      </c>
      <c r="AL243">
        <f t="shared" si="365"/>
        <v>0</v>
      </c>
      <c r="AM243">
        <f t="shared" si="365"/>
        <v>0</v>
      </c>
      <c r="AN243">
        <f t="shared" si="365"/>
        <v>0</v>
      </c>
      <c r="AO243">
        <f t="shared" si="365"/>
        <v>0</v>
      </c>
      <c r="AP243">
        <f t="shared" si="365"/>
        <v>0</v>
      </c>
      <c r="AQ243">
        <f t="shared" si="365"/>
        <v>0</v>
      </c>
      <c r="AR243">
        <f t="shared" si="365"/>
        <v>0</v>
      </c>
      <c r="AS243">
        <f t="shared" si="365"/>
        <v>0</v>
      </c>
      <c r="AT243">
        <f t="shared" si="365"/>
        <v>0</v>
      </c>
      <c r="AU243">
        <f t="shared" si="365"/>
        <v>0</v>
      </c>
      <c r="AV243">
        <f t="shared" si="365"/>
        <v>0</v>
      </c>
      <c r="AW243">
        <f t="shared" si="365"/>
        <v>0</v>
      </c>
      <c r="AX243">
        <f t="shared" si="365"/>
        <v>0</v>
      </c>
      <c r="AY243">
        <f t="shared" si="365"/>
        <v>0</v>
      </c>
      <c r="AZ243">
        <f t="shared" si="365"/>
        <v>0</v>
      </c>
      <c r="BA243">
        <f t="shared" si="365"/>
        <v>0</v>
      </c>
      <c r="BB243">
        <f t="shared" si="365"/>
        <v>0</v>
      </c>
      <c r="BC243">
        <f t="shared" si="365"/>
        <v>0</v>
      </c>
      <c r="BD243">
        <f t="shared" si="365"/>
        <v>0</v>
      </c>
      <c r="BE243">
        <f t="shared" si="365"/>
        <v>0</v>
      </c>
      <c r="BF243">
        <f t="shared" si="365"/>
        <v>0</v>
      </c>
      <c r="BG243">
        <f t="shared" si="365"/>
        <v>0</v>
      </c>
      <c r="BH243">
        <f t="shared" si="365"/>
        <v>0</v>
      </c>
      <c r="BI243">
        <f t="shared" si="365"/>
        <v>0</v>
      </c>
      <c r="BJ243">
        <f t="shared" si="365"/>
        <v>0</v>
      </c>
      <c r="BK243">
        <f t="shared" si="365"/>
        <v>0</v>
      </c>
      <c r="BL243">
        <f t="shared" si="365"/>
        <v>0</v>
      </c>
      <c r="BM243">
        <f t="shared" ref="BM243:CR243" si="366">BM94</f>
        <v>0</v>
      </c>
      <c r="BN243">
        <f t="shared" si="366"/>
        <v>0</v>
      </c>
      <c r="BO243">
        <f t="shared" si="366"/>
        <v>0</v>
      </c>
      <c r="BP243">
        <f t="shared" si="366"/>
        <v>0</v>
      </c>
      <c r="BQ243">
        <f t="shared" si="366"/>
        <v>0</v>
      </c>
      <c r="BR243">
        <f t="shared" si="366"/>
        <v>0</v>
      </c>
      <c r="BS243">
        <f t="shared" si="366"/>
        <v>0</v>
      </c>
      <c r="BT243">
        <f t="shared" si="366"/>
        <v>0</v>
      </c>
      <c r="BU243">
        <f t="shared" si="366"/>
        <v>0</v>
      </c>
      <c r="BV243">
        <f t="shared" si="366"/>
        <v>0</v>
      </c>
      <c r="BW243">
        <f t="shared" si="366"/>
        <v>0</v>
      </c>
      <c r="BX243">
        <f t="shared" si="366"/>
        <v>0</v>
      </c>
      <c r="BY243">
        <f t="shared" si="366"/>
        <v>0</v>
      </c>
      <c r="BZ243">
        <f t="shared" si="366"/>
        <v>0</v>
      </c>
      <c r="CA243">
        <f t="shared" si="366"/>
        <v>0</v>
      </c>
      <c r="CB243">
        <f t="shared" si="366"/>
        <v>0</v>
      </c>
      <c r="CC243">
        <f t="shared" si="366"/>
        <v>0</v>
      </c>
      <c r="CD243">
        <f t="shared" si="366"/>
        <v>0</v>
      </c>
      <c r="CE243">
        <f t="shared" si="366"/>
        <v>0</v>
      </c>
      <c r="CF243">
        <f t="shared" si="366"/>
        <v>0</v>
      </c>
      <c r="CG243">
        <f t="shared" si="366"/>
        <v>0</v>
      </c>
      <c r="CH243">
        <f t="shared" si="366"/>
        <v>0</v>
      </c>
      <c r="CI243">
        <f t="shared" si="366"/>
        <v>0</v>
      </c>
      <c r="CJ243">
        <f t="shared" si="366"/>
        <v>0</v>
      </c>
      <c r="CK243">
        <f t="shared" si="366"/>
        <v>0</v>
      </c>
      <c r="CL243">
        <f t="shared" si="366"/>
        <v>0</v>
      </c>
      <c r="CM243">
        <f t="shared" si="366"/>
        <v>0</v>
      </c>
      <c r="CN243">
        <f t="shared" si="366"/>
        <v>0</v>
      </c>
      <c r="CO243">
        <f t="shared" si="366"/>
        <v>0</v>
      </c>
      <c r="CP243">
        <f t="shared" si="366"/>
        <v>0</v>
      </c>
      <c r="CQ243">
        <f t="shared" si="366"/>
        <v>0</v>
      </c>
      <c r="CR243">
        <f t="shared" si="366"/>
        <v>0</v>
      </c>
      <c r="CS243">
        <f t="shared" ref="CS243:DH243" si="367">CS94</f>
        <v>0</v>
      </c>
      <c r="CT243">
        <f t="shared" si="367"/>
        <v>0</v>
      </c>
      <c r="CU243">
        <f t="shared" si="367"/>
        <v>0</v>
      </c>
      <c r="CV243">
        <f t="shared" si="367"/>
        <v>0</v>
      </c>
      <c r="CW243">
        <f t="shared" si="367"/>
        <v>0</v>
      </c>
      <c r="CX243">
        <f t="shared" si="367"/>
        <v>0</v>
      </c>
      <c r="CY243">
        <f t="shared" si="367"/>
        <v>0</v>
      </c>
      <c r="CZ243">
        <f t="shared" si="367"/>
        <v>0</v>
      </c>
      <c r="DA243">
        <f t="shared" si="367"/>
        <v>0</v>
      </c>
      <c r="DB243">
        <f t="shared" si="367"/>
        <v>0</v>
      </c>
      <c r="DC243">
        <f t="shared" si="367"/>
        <v>0</v>
      </c>
      <c r="DD243">
        <f t="shared" si="367"/>
        <v>0</v>
      </c>
      <c r="DE243">
        <f t="shared" si="367"/>
        <v>0</v>
      </c>
      <c r="DF243">
        <f t="shared" si="367"/>
        <v>0</v>
      </c>
      <c r="DG243">
        <f t="shared" si="367"/>
        <v>0</v>
      </c>
      <c r="DH243">
        <f t="shared" si="367"/>
        <v>0</v>
      </c>
    </row>
    <row r="244" spans="1:112">
      <c r="A244">
        <f t="shared" ref="A244:AF244" si="368">A95</f>
        <v>292</v>
      </c>
      <c r="B244" t="str">
        <f t="shared" si="368"/>
        <v>Vías Bolivia</v>
      </c>
      <c r="C244">
        <f t="shared" si="368"/>
        <v>0</v>
      </c>
      <c r="D244">
        <f t="shared" si="368"/>
        <v>374</v>
      </c>
      <c r="E244">
        <f t="shared" si="368"/>
        <v>0</v>
      </c>
      <c r="F244">
        <f t="shared" si="368"/>
        <v>43112.28</v>
      </c>
      <c r="G244">
        <f t="shared" si="368"/>
        <v>0</v>
      </c>
      <c r="H244">
        <f t="shared" si="368"/>
        <v>0</v>
      </c>
      <c r="I244">
        <f t="shared" si="368"/>
        <v>0</v>
      </c>
      <c r="J244">
        <f t="shared" si="368"/>
        <v>0</v>
      </c>
      <c r="K244">
        <f t="shared" si="368"/>
        <v>0</v>
      </c>
      <c r="L244">
        <f t="shared" si="368"/>
        <v>0</v>
      </c>
      <c r="M244">
        <f t="shared" si="368"/>
        <v>0</v>
      </c>
      <c r="N244">
        <f t="shared" si="368"/>
        <v>0</v>
      </c>
      <c r="O244">
        <f t="shared" si="368"/>
        <v>0</v>
      </c>
      <c r="P244">
        <f t="shared" si="368"/>
        <v>0</v>
      </c>
      <c r="Q244">
        <f t="shared" si="368"/>
        <v>0</v>
      </c>
      <c r="R244">
        <f t="shared" si="368"/>
        <v>0</v>
      </c>
      <c r="S244">
        <f t="shared" si="368"/>
        <v>0</v>
      </c>
      <c r="T244">
        <f t="shared" si="368"/>
        <v>0</v>
      </c>
      <c r="U244">
        <f t="shared" si="368"/>
        <v>0</v>
      </c>
      <c r="V244">
        <f t="shared" si="368"/>
        <v>0</v>
      </c>
      <c r="W244">
        <f t="shared" si="368"/>
        <v>0</v>
      </c>
      <c r="X244">
        <f t="shared" si="368"/>
        <v>0</v>
      </c>
      <c r="Y244">
        <f t="shared" si="368"/>
        <v>0</v>
      </c>
      <c r="Z244">
        <f t="shared" si="368"/>
        <v>0</v>
      </c>
      <c r="AA244">
        <f t="shared" si="368"/>
        <v>0</v>
      </c>
      <c r="AB244">
        <f t="shared" si="368"/>
        <v>0</v>
      </c>
      <c r="AC244">
        <f t="shared" si="368"/>
        <v>0</v>
      </c>
      <c r="AD244">
        <f t="shared" si="368"/>
        <v>0</v>
      </c>
      <c r="AE244">
        <f t="shared" si="368"/>
        <v>0</v>
      </c>
      <c r="AF244">
        <f t="shared" si="368"/>
        <v>0</v>
      </c>
      <c r="AG244">
        <f t="shared" ref="AG244:BL244" si="369">AG95</f>
        <v>0</v>
      </c>
      <c r="AH244">
        <f t="shared" si="369"/>
        <v>0</v>
      </c>
      <c r="AI244">
        <f t="shared" si="369"/>
        <v>0</v>
      </c>
      <c r="AJ244">
        <f t="shared" si="369"/>
        <v>0</v>
      </c>
      <c r="AK244">
        <f t="shared" si="369"/>
        <v>0</v>
      </c>
      <c r="AL244">
        <f t="shared" si="369"/>
        <v>0</v>
      </c>
      <c r="AM244">
        <f t="shared" si="369"/>
        <v>0</v>
      </c>
      <c r="AN244">
        <f t="shared" si="369"/>
        <v>0</v>
      </c>
      <c r="AO244">
        <f t="shared" si="369"/>
        <v>0</v>
      </c>
      <c r="AP244">
        <f t="shared" si="369"/>
        <v>0</v>
      </c>
      <c r="AQ244">
        <f t="shared" si="369"/>
        <v>0</v>
      </c>
      <c r="AR244">
        <f t="shared" si="369"/>
        <v>0</v>
      </c>
      <c r="AS244">
        <f t="shared" si="369"/>
        <v>0</v>
      </c>
      <c r="AT244">
        <f t="shared" si="369"/>
        <v>0</v>
      </c>
      <c r="AU244">
        <f t="shared" si="369"/>
        <v>0</v>
      </c>
      <c r="AV244">
        <f t="shared" si="369"/>
        <v>0</v>
      </c>
      <c r="AW244">
        <f t="shared" si="369"/>
        <v>0</v>
      </c>
      <c r="AX244">
        <f t="shared" si="369"/>
        <v>0</v>
      </c>
      <c r="AY244">
        <f t="shared" si="369"/>
        <v>0</v>
      </c>
      <c r="AZ244">
        <f t="shared" si="369"/>
        <v>0</v>
      </c>
      <c r="BA244">
        <f t="shared" si="369"/>
        <v>0</v>
      </c>
      <c r="BB244">
        <f t="shared" si="369"/>
        <v>0</v>
      </c>
      <c r="BC244">
        <f t="shared" si="369"/>
        <v>0</v>
      </c>
      <c r="BD244">
        <f t="shared" si="369"/>
        <v>0</v>
      </c>
      <c r="BE244">
        <f t="shared" si="369"/>
        <v>0</v>
      </c>
      <c r="BF244">
        <f t="shared" si="369"/>
        <v>0</v>
      </c>
      <c r="BG244">
        <f t="shared" si="369"/>
        <v>0</v>
      </c>
      <c r="BH244">
        <f t="shared" si="369"/>
        <v>0</v>
      </c>
      <c r="BI244">
        <f t="shared" si="369"/>
        <v>0</v>
      </c>
      <c r="BJ244">
        <f t="shared" si="369"/>
        <v>0</v>
      </c>
      <c r="BK244">
        <f t="shared" si="369"/>
        <v>0</v>
      </c>
      <c r="BL244">
        <f t="shared" si="369"/>
        <v>0</v>
      </c>
      <c r="BM244">
        <f t="shared" ref="BM244:CR244" si="370">BM95</f>
        <v>0</v>
      </c>
      <c r="BN244">
        <f t="shared" si="370"/>
        <v>0</v>
      </c>
      <c r="BO244">
        <f t="shared" si="370"/>
        <v>0</v>
      </c>
      <c r="BP244">
        <f t="shared" si="370"/>
        <v>0</v>
      </c>
      <c r="BQ244">
        <f t="shared" si="370"/>
        <v>0</v>
      </c>
      <c r="BR244">
        <f t="shared" si="370"/>
        <v>0</v>
      </c>
      <c r="BS244">
        <f t="shared" si="370"/>
        <v>0</v>
      </c>
      <c r="BT244">
        <f t="shared" si="370"/>
        <v>0</v>
      </c>
      <c r="BU244">
        <f t="shared" si="370"/>
        <v>0</v>
      </c>
      <c r="BV244">
        <f t="shared" si="370"/>
        <v>0</v>
      </c>
      <c r="BW244">
        <f t="shared" si="370"/>
        <v>0</v>
      </c>
      <c r="BX244">
        <f t="shared" si="370"/>
        <v>0</v>
      </c>
      <c r="BY244">
        <f t="shared" si="370"/>
        <v>0</v>
      </c>
      <c r="BZ244">
        <f t="shared" si="370"/>
        <v>0</v>
      </c>
      <c r="CA244">
        <f t="shared" si="370"/>
        <v>0</v>
      </c>
      <c r="CB244">
        <f t="shared" si="370"/>
        <v>0</v>
      </c>
      <c r="CC244">
        <f t="shared" si="370"/>
        <v>0</v>
      </c>
      <c r="CD244">
        <f t="shared" si="370"/>
        <v>0</v>
      </c>
      <c r="CE244">
        <f t="shared" si="370"/>
        <v>0</v>
      </c>
      <c r="CF244">
        <f t="shared" si="370"/>
        <v>0</v>
      </c>
      <c r="CG244">
        <f t="shared" si="370"/>
        <v>0</v>
      </c>
      <c r="CH244">
        <f t="shared" si="370"/>
        <v>0</v>
      </c>
      <c r="CI244">
        <f t="shared" si="370"/>
        <v>0</v>
      </c>
      <c r="CJ244">
        <f t="shared" si="370"/>
        <v>0</v>
      </c>
      <c r="CK244">
        <f t="shared" si="370"/>
        <v>0</v>
      </c>
      <c r="CL244">
        <f t="shared" si="370"/>
        <v>0</v>
      </c>
      <c r="CM244">
        <f t="shared" si="370"/>
        <v>0</v>
      </c>
      <c r="CN244">
        <f t="shared" si="370"/>
        <v>0</v>
      </c>
      <c r="CO244">
        <f t="shared" si="370"/>
        <v>0</v>
      </c>
      <c r="CP244">
        <f t="shared" si="370"/>
        <v>0</v>
      </c>
      <c r="CQ244">
        <f t="shared" si="370"/>
        <v>0</v>
      </c>
      <c r="CR244">
        <f t="shared" si="370"/>
        <v>0</v>
      </c>
      <c r="CS244">
        <f t="shared" ref="CS244:DH244" si="371">CS95</f>
        <v>0</v>
      </c>
      <c r="CT244">
        <f t="shared" si="371"/>
        <v>0</v>
      </c>
      <c r="CU244">
        <f t="shared" si="371"/>
        <v>0</v>
      </c>
      <c r="CV244">
        <f t="shared" si="371"/>
        <v>0</v>
      </c>
      <c r="CW244">
        <f t="shared" si="371"/>
        <v>0</v>
      </c>
      <c r="CX244">
        <f t="shared" si="371"/>
        <v>0</v>
      </c>
      <c r="CY244">
        <f t="shared" si="371"/>
        <v>0</v>
      </c>
      <c r="CZ244">
        <f t="shared" si="371"/>
        <v>0</v>
      </c>
      <c r="DA244">
        <f t="shared" si="371"/>
        <v>0</v>
      </c>
      <c r="DB244">
        <f t="shared" si="371"/>
        <v>0</v>
      </c>
      <c r="DC244">
        <f t="shared" si="371"/>
        <v>0</v>
      </c>
      <c r="DD244">
        <f t="shared" si="371"/>
        <v>0</v>
      </c>
      <c r="DE244">
        <f t="shared" si="371"/>
        <v>0</v>
      </c>
      <c r="DF244">
        <f t="shared" si="371"/>
        <v>0</v>
      </c>
      <c r="DG244">
        <f t="shared" si="371"/>
        <v>0</v>
      </c>
      <c r="DH244">
        <f t="shared" si="371"/>
        <v>0</v>
      </c>
    </row>
    <row r="245" spans="1:112">
      <c r="A245">
        <f t="shared" ref="A245:AF245" si="372">A96</f>
        <v>224</v>
      </c>
      <c r="B245" t="str">
        <f t="shared" si="372"/>
        <v>Insumos Bolivia</v>
      </c>
      <c r="C245">
        <f t="shared" si="372"/>
        <v>0</v>
      </c>
      <c r="D245">
        <f t="shared" si="372"/>
        <v>0</v>
      </c>
      <c r="E245">
        <f t="shared" si="372"/>
        <v>0</v>
      </c>
      <c r="F245">
        <f t="shared" si="372"/>
        <v>95</v>
      </c>
      <c r="G245">
        <f t="shared" si="372"/>
        <v>0</v>
      </c>
      <c r="H245">
        <f t="shared" si="372"/>
        <v>0</v>
      </c>
      <c r="I245">
        <f t="shared" si="372"/>
        <v>0</v>
      </c>
      <c r="J245">
        <f t="shared" si="372"/>
        <v>0</v>
      </c>
      <c r="K245">
        <f t="shared" si="372"/>
        <v>0</v>
      </c>
      <c r="L245">
        <f t="shared" si="372"/>
        <v>0</v>
      </c>
      <c r="M245">
        <f t="shared" si="372"/>
        <v>0</v>
      </c>
      <c r="N245">
        <f t="shared" si="372"/>
        <v>0</v>
      </c>
      <c r="O245">
        <f t="shared" si="372"/>
        <v>0</v>
      </c>
      <c r="P245">
        <f t="shared" si="372"/>
        <v>0</v>
      </c>
      <c r="Q245">
        <f t="shared" si="372"/>
        <v>0</v>
      </c>
      <c r="R245">
        <f t="shared" si="372"/>
        <v>0</v>
      </c>
      <c r="S245">
        <f t="shared" si="372"/>
        <v>0</v>
      </c>
      <c r="T245">
        <f t="shared" si="372"/>
        <v>0</v>
      </c>
      <c r="U245">
        <f t="shared" si="372"/>
        <v>0</v>
      </c>
      <c r="V245">
        <f t="shared" si="372"/>
        <v>0</v>
      </c>
      <c r="W245">
        <f t="shared" si="372"/>
        <v>0</v>
      </c>
      <c r="X245">
        <f t="shared" si="372"/>
        <v>0</v>
      </c>
      <c r="Y245">
        <f t="shared" si="372"/>
        <v>0</v>
      </c>
      <c r="Z245">
        <f t="shared" si="372"/>
        <v>0</v>
      </c>
      <c r="AA245">
        <f t="shared" si="372"/>
        <v>0</v>
      </c>
      <c r="AB245">
        <f t="shared" si="372"/>
        <v>0</v>
      </c>
      <c r="AC245">
        <f t="shared" si="372"/>
        <v>0</v>
      </c>
      <c r="AD245">
        <f t="shared" si="372"/>
        <v>0</v>
      </c>
      <c r="AE245">
        <f t="shared" si="372"/>
        <v>0</v>
      </c>
      <c r="AF245">
        <f t="shared" si="372"/>
        <v>0</v>
      </c>
      <c r="AG245">
        <f t="shared" ref="AG245:BL245" si="373">AG96</f>
        <v>0</v>
      </c>
      <c r="AH245">
        <f t="shared" si="373"/>
        <v>0</v>
      </c>
      <c r="AI245">
        <f t="shared" si="373"/>
        <v>0</v>
      </c>
      <c r="AJ245">
        <f t="shared" si="373"/>
        <v>0</v>
      </c>
      <c r="AK245">
        <f t="shared" si="373"/>
        <v>0</v>
      </c>
      <c r="AL245">
        <f t="shared" si="373"/>
        <v>0</v>
      </c>
      <c r="AM245">
        <f t="shared" si="373"/>
        <v>0</v>
      </c>
      <c r="AN245">
        <f t="shared" si="373"/>
        <v>0</v>
      </c>
      <c r="AO245">
        <f t="shared" si="373"/>
        <v>0</v>
      </c>
      <c r="AP245">
        <f t="shared" si="373"/>
        <v>0</v>
      </c>
      <c r="AQ245">
        <f t="shared" si="373"/>
        <v>0</v>
      </c>
      <c r="AR245">
        <f t="shared" si="373"/>
        <v>0</v>
      </c>
      <c r="AS245">
        <f t="shared" si="373"/>
        <v>0</v>
      </c>
      <c r="AT245">
        <f t="shared" si="373"/>
        <v>0</v>
      </c>
      <c r="AU245">
        <f t="shared" si="373"/>
        <v>0</v>
      </c>
      <c r="AV245">
        <f t="shared" si="373"/>
        <v>0</v>
      </c>
      <c r="AW245">
        <f t="shared" si="373"/>
        <v>0</v>
      </c>
      <c r="AX245">
        <f t="shared" si="373"/>
        <v>0</v>
      </c>
      <c r="AY245">
        <f t="shared" si="373"/>
        <v>0</v>
      </c>
      <c r="AZ245">
        <f t="shared" si="373"/>
        <v>0</v>
      </c>
      <c r="BA245">
        <f t="shared" si="373"/>
        <v>0</v>
      </c>
      <c r="BB245">
        <f t="shared" si="373"/>
        <v>0</v>
      </c>
      <c r="BC245">
        <f t="shared" si="373"/>
        <v>0</v>
      </c>
      <c r="BD245">
        <f t="shared" si="373"/>
        <v>0</v>
      </c>
      <c r="BE245">
        <f t="shared" si="373"/>
        <v>0</v>
      </c>
      <c r="BF245">
        <f t="shared" si="373"/>
        <v>0</v>
      </c>
      <c r="BG245">
        <f t="shared" si="373"/>
        <v>0</v>
      </c>
      <c r="BH245">
        <f t="shared" si="373"/>
        <v>0</v>
      </c>
      <c r="BI245">
        <f t="shared" si="373"/>
        <v>0</v>
      </c>
      <c r="BJ245">
        <f t="shared" si="373"/>
        <v>0</v>
      </c>
      <c r="BK245">
        <f t="shared" si="373"/>
        <v>0</v>
      </c>
      <c r="BL245">
        <f t="shared" si="373"/>
        <v>0</v>
      </c>
      <c r="BM245">
        <f t="shared" ref="BM245:CR245" si="374">BM96</f>
        <v>0</v>
      </c>
      <c r="BN245">
        <f t="shared" si="374"/>
        <v>0</v>
      </c>
      <c r="BO245">
        <f t="shared" si="374"/>
        <v>0</v>
      </c>
      <c r="BP245">
        <f t="shared" si="374"/>
        <v>0</v>
      </c>
      <c r="BQ245">
        <f t="shared" si="374"/>
        <v>0</v>
      </c>
      <c r="BR245">
        <f t="shared" si="374"/>
        <v>0</v>
      </c>
      <c r="BS245">
        <f t="shared" si="374"/>
        <v>0</v>
      </c>
      <c r="BT245">
        <f t="shared" si="374"/>
        <v>0</v>
      </c>
      <c r="BU245">
        <f t="shared" si="374"/>
        <v>0</v>
      </c>
      <c r="BV245">
        <f t="shared" si="374"/>
        <v>0</v>
      </c>
      <c r="BW245">
        <f t="shared" si="374"/>
        <v>0</v>
      </c>
      <c r="BX245">
        <f t="shared" si="374"/>
        <v>0</v>
      </c>
      <c r="BY245">
        <f t="shared" si="374"/>
        <v>0</v>
      </c>
      <c r="BZ245">
        <f t="shared" si="374"/>
        <v>0</v>
      </c>
      <c r="CA245">
        <f t="shared" si="374"/>
        <v>0</v>
      </c>
      <c r="CB245">
        <f t="shared" si="374"/>
        <v>0</v>
      </c>
      <c r="CC245">
        <f t="shared" si="374"/>
        <v>0</v>
      </c>
      <c r="CD245">
        <f t="shared" si="374"/>
        <v>0</v>
      </c>
      <c r="CE245">
        <f t="shared" si="374"/>
        <v>0</v>
      </c>
      <c r="CF245">
        <f t="shared" si="374"/>
        <v>0</v>
      </c>
      <c r="CG245">
        <f t="shared" si="374"/>
        <v>0</v>
      </c>
      <c r="CH245">
        <f t="shared" si="374"/>
        <v>0</v>
      </c>
      <c r="CI245">
        <f t="shared" si="374"/>
        <v>0</v>
      </c>
      <c r="CJ245">
        <f t="shared" si="374"/>
        <v>0</v>
      </c>
      <c r="CK245">
        <f t="shared" si="374"/>
        <v>0</v>
      </c>
      <c r="CL245">
        <f t="shared" si="374"/>
        <v>0</v>
      </c>
      <c r="CM245">
        <f t="shared" si="374"/>
        <v>0</v>
      </c>
      <c r="CN245">
        <f t="shared" si="374"/>
        <v>0</v>
      </c>
      <c r="CO245">
        <f t="shared" si="374"/>
        <v>0</v>
      </c>
      <c r="CP245">
        <f t="shared" si="374"/>
        <v>0</v>
      </c>
      <c r="CQ245">
        <f t="shared" si="374"/>
        <v>0</v>
      </c>
      <c r="CR245">
        <f t="shared" si="374"/>
        <v>0</v>
      </c>
      <c r="CS245">
        <f t="shared" ref="CS245:DH245" si="375">CS96</f>
        <v>0</v>
      </c>
      <c r="CT245">
        <f t="shared" si="375"/>
        <v>0</v>
      </c>
      <c r="CU245">
        <f t="shared" si="375"/>
        <v>0</v>
      </c>
      <c r="CV245">
        <f t="shared" si="375"/>
        <v>0</v>
      </c>
      <c r="CW245">
        <f t="shared" si="375"/>
        <v>0</v>
      </c>
      <c r="CX245">
        <f t="shared" si="375"/>
        <v>0</v>
      </c>
      <c r="CY245">
        <f t="shared" si="375"/>
        <v>0</v>
      </c>
      <c r="CZ245">
        <f t="shared" si="375"/>
        <v>0</v>
      </c>
      <c r="DA245">
        <f t="shared" si="375"/>
        <v>0</v>
      </c>
      <c r="DB245">
        <f t="shared" si="375"/>
        <v>0</v>
      </c>
      <c r="DC245">
        <f t="shared" si="375"/>
        <v>0</v>
      </c>
      <c r="DD245">
        <f t="shared" si="375"/>
        <v>0</v>
      </c>
      <c r="DE245">
        <f t="shared" si="375"/>
        <v>0</v>
      </c>
      <c r="DF245">
        <f t="shared" si="375"/>
        <v>0</v>
      </c>
      <c r="DG245">
        <f t="shared" si="375"/>
        <v>0</v>
      </c>
      <c r="DH245">
        <f t="shared" si="375"/>
        <v>0</v>
      </c>
    </row>
    <row r="246" spans="1:112">
      <c r="A246">
        <f t="shared" ref="A246:AF246" si="376">A97</f>
        <v>586</v>
      </c>
      <c r="B246" t="str">
        <f t="shared" si="376"/>
        <v>Empresa Azucarera San Buenaventura</v>
      </c>
      <c r="C246">
        <f t="shared" si="376"/>
        <v>0</v>
      </c>
      <c r="D246">
        <f t="shared" si="376"/>
        <v>0</v>
      </c>
      <c r="E246">
        <f t="shared" si="376"/>
        <v>60</v>
      </c>
      <c r="F246">
        <f t="shared" si="376"/>
        <v>0</v>
      </c>
      <c r="G246">
        <f t="shared" si="376"/>
        <v>0</v>
      </c>
      <c r="H246">
        <f t="shared" si="376"/>
        <v>0</v>
      </c>
      <c r="I246">
        <f t="shared" si="376"/>
        <v>0</v>
      </c>
      <c r="J246">
        <f t="shared" si="376"/>
        <v>0</v>
      </c>
      <c r="K246">
        <f t="shared" si="376"/>
        <v>0</v>
      </c>
      <c r="L246">
        <f t="shared" si="376"/>
        <v>0</v>
      </c>
      <c r="M246">
        <f t="shared" si="376"/>
        <v>0</v>
      </c>
      <c r="N246">
        <f t="shared" si="376"/>
        <v>0</v>
      </c>
      <c r="O246">
        <f t="shared" si="376"/>
        <v>0</v>
      </c>
      <c r="P246">
        <f t="shared" si="376"/>
        <v>0</v>
      </c>
      <c r="Q246">
        <f t="shared" si="376"/>
        <v>0</v>
      </c>
      <c r="R246">
        <f t="shared" si="376"/>
        <v>0</v>
      </c>
      <c r="S246">
        <f t="shared" si="376"/>
        <v>0</v>
      </c>
      <c r="T246">
        <f t="shared" si="376"/>
        <v>0</v>
      </c>
      <c r="U246">
        <f t="shared" si="376"/>
        <v>0</v>
      </c>
      <c r="V246">
        <f t="shared" si="376"/>
        <v>0</v>
      </c>
      <c r="W246">
        <f t="shared" si="376"/>
        <v>0</v>
      </c>
      <c r="X246">
        <f t="shared" si="376"/>
        <v>0</v>
      </c>
      <c r="Y246">
        <f t="shared" si="376"/>
        <v>0</v>
      </c>
      <c r="Z246">
        <f t="shared" si="376"/>
        <v>0</v>
      </c>
      <c r="AA246">
        <f t="shared" si="376"/>
        <v>0</v>
      </c>
      <c r="AB246">
        <f t="shared" si="376"/>
        <v>0</v>
      </c>
      <c r="AC246">
        <f t="shared" si="376"/>
        <v>0</v>
      </c>
      <c r="AD246">
        <f t="shared" si="376"/>
        <v>0</v>
      </c>
      <c r="AE246">
        <f t="shared" si="376"/>
        <v>0</v>
      </c>
      <c r="AF246">
        <f t="shared" si="376"/>
        <v>0</v>
      </c>
      <c r="AG246">
        <f t="shared" ref="AG246:BL246" si="377">AG97</f>
        <v>0</v>
      </c>
      <c r="AH246">
        <f t="shared" si="377"/>
        <v>0</v>
      </c>
      <c r="AI246">
        <f t="shared" si="377"/>
        <v>0</v>
      </c>
      <c r="AJ246">
        <f t="shared" si="377"/>
        <v>0</v>
      </c>
      <c r="AK246">
        <f t="shared" si="377"/>
        <v>0</v>
      </c>
      <c r="AL246">
        <f t="shared" si="377"/>
        <v>0</v>
      </c>
      <c r="AM246">
        <f t="shared" si="377"/>
        <v>0</v>
      </c>
      <c r="AN246">
        <f t="shared" si="377"/>
        <v>0</v>
      </c>
      <c r="AO246">
        <f t="shared" si="377"/>
        <v>0</v>
      </c>
      <c r="AP246">
        <f t="shared" si="377"/>
        <v>0</v>
      </c>
      <c r="AQ246">
        <f t="shared" si="377"/>
        <v>0</v>
      </c>
      <c r="AR246">
        <f t="shared" si="377"/>
        <v>0</v>
      </c>
      <c r="AS246">
        <f t="shared" si="377"/>
        <v>0</v>
      </c>
      <c r="AT246">
        <f t="shared" si="377"/>
        <v>0</v>
      </c>
      <c r="AU246">
        <f t="shared" si="377"/>
        <v>0</v>
      </c>
      <c r="AV246">
        <f t="shared" si="377"/>
        <v>0</v>
      </c>
      <c r="AW246">
        <f t="shared" si="377"/>
        <v>0</v>
      </c>
      <c r="AX246">
        <f t="shared" si="377"/>
        <v>0</v>
      </c>
      <c r="AY246">
        <f t="shared" si="377"/>
        <v>0</v>
      </c>
      <c r="AZ246">
        <f t="shared" si="377"/>
        <v>0</v>
      </c>
      <c r="BA246">
        <f t="shared" si="377"/>
        <v>0</v>
      </c>
      <c r="BB246">
        <f t="shared" si="377"/>
        <v>0</v>
      </c>
      <c r="BC246">
        <f t="shared" si="377"/>
        <v>0</v>
      </c>
      <c r="BD246">
        <f t="shared" si="377"/>
        <v>0</v>
      </c>
      <c r="BE246">
        <f t="shared" si="377"/>
        <v>0</v>
      </c>
      <c r="BF246">
        <f t="shared" si="377"/>
        <v>0</v>
      </c>
      <c r="BG246">
        <f t="shared" si="377"/>
        <v>0</v>
      </c>
      <c r="BH246">
        <f t="shared" si="377"/>
        <v>0</v>
      </c>
      <c r="BI246">
        <f t="shared" si="377"/>
        <v>0</v>
      </c>
      <c r="BJ246">
        <f t="shared" si="377"/>
        <v>0</v>
      </c>
      <c r="BK246">
        <f t="shared" si="377"/>
        <v>0</v>
      </c>
      <c r="BL246">
        <f t="shared" si="377"/>
        <v>0</v>
      </c>
      <c r="BM246">
        <f t="shared" ref="BM246:CR246" si="378">BM97</f>
        <v>0</v>
      </c>
      <c r="BN246">
        <f t="shared" si="378"/>
        <v>0</v>
      </c>
      <c r="BO246">
        <f t="shared" si="378"/>
        <v>0</v>
      </c>
      <c r="BP246">
        <f t="shared" si="378"/>
        <v>0</v>
      </c>
      <c r="BQ246">
        <f t="shared" si="378"/>
        <v>0</v>
      </c>
      <c r="BR246">
        <f t="shared" si="378"/>
        <v>0</v>
      </c>
      <c r="BS246">
        <f t="shared" si="378"/>
        <v>0</v>
      </c>
      <c r="BT246">
        <f t="shared" si="378"/>
        <v>0</v>
      </c>
      <c r="BU246">
        <f t="shared" si="378"/>
        <v>0</v>
      </c>
      <c r="BV246">
        <f t="shared" si="378"/>
        <v>0</v>
      </c>
      <c r="BW246">
        <f t="shared" si="378"/>
        <v>0</v>
      </c>
      <c r="BX246">
        <f t="shared" si="378"/>
        <v>0</v>
      </c>
      <c r="BY246">
        <f t="shared" si="378"/>
        <v>0</v>
      </c>
      <c r="BZ246">
        <f t="shared" si="378"/>
        <v>0</v>
      </c>
      <c r="CA246">
        <f t="shared" si="378"/>
        <v>0</v>
      </c>
      <c r="CB246">
        <f t="shared" si="378"/>
        <v>0</v>
      </c>
      <c r="CC246">
        <f t="shared" si="378"/>
        <v>0</v>
      </c>
      <c r="CD246">
        <f t="shared" si="378"/>
        <v>0</v>
      </c>
      <c r="CE246">
        <f t="shared" si="378"/>
        <v>0</v>
      </c>
      <c r="CF246">
        <f t="shared" si="378"/>
        <v>0</v>
      </c>
      <c r="CG246">
        <f t="shared" si="378"/>
        <v>0</v>
      </c>
      <c r="CH246">
        <f t="shared" si="378"/>
        <v>0</v>
      </c>
      <c r="CI246">
        <f t="shared" si="378"/>
        <v>0</v>
      </c>
      <c r="CJ246">
        <f t="shared" si="378"/>
        <v>0</v>
      </c>
      <c r="CK246">
        <f t="shared" si="378"/>
        <v>0</v>
      </c>
      <c r="CL246">
        <f t="shared" si="378"/>
        <v>0</v>
      </c>
      <c r="CM246">
        <f t="shared" si="378"/>
        <v>0</v>
      </c>
      <c r="CN246">
        <f t="shared" si="378"/>
        <v>0</v>
      </c>
      <c r="CO246">
        <f t="shared" si="378"/>
        <v>0</v>
      </c>
      <c r="CP246">
        <f t="shared" si="378"/>
        <v>0</v>
      </c>
      <c r="CQ246">
        <f t="shared" si="378"/>
        <v>0</v>
      </c>
      <c r="CR246">
        <f t="shared" si="378"/>
        <v>0</v>
      </c>
      <c r="CS246">
        <f t="shared" ref="CS246:DH246" si="379">CS97</f>
        <v>0</v>
      </c>
      <c r="CT246">
        <f t="shared" si="379"/>
        <v>0</v>
      </c>
      <c r="CU246">
        <f t="shared" si="379"/>
        <v>0</v>
      </c>
      <c r="CV246">
        <f t="shared" si="379"/>
        <v>0</v>
      </c>
      <c r="CW246">
        <f t="shared" si="379"/>
        <v>0</v>
      </c>
      <c r="CX246">
        <f t="shared" si="379"/>
        <v>0</v>
      </c>
      <c r="CY246">
        <f t="shared" si="379"/>
        <v>0</v>
      </c>
      <c r="CZ246">
        <f t="shared" si="379"/>
        <v>0</v>
      </c>
      <c r="DA246">
        <f t="shared" si="379"/>
        <v>0</v>
      </c>
      <c r="DB246">
        <f t="shared" si="379"/>
        <v>0</v>
      </c>
      <c r="DC246">
        <f t="shared" si="379"/>
        <v>0</v>
      </c>
      <c r="DD246">
        <f t="shared" si="379"/>
        <v>0</v>
      </c>
      <c r="DE246">
        <f t="shared" si="379"/>
        <v>0</v>
      </c>
      <c r="DF246">
        <f t="shared" si="379"/>
        <v>0</v>
      </c>
      <c r="DG246">
        <f t="shared" si="379"/>
        <v>0</v>
      </c>
      <c r="DH246">
        <f t="shared" si="379"/>
        <v>0</v>
      </c>
    </row>
    <row r="247" spans="1:112">
      <c r="A247">
        <f t="shared" ref="A247:AF247" si="380">A98</f>
        <v>906</v>
      </c>
      <c r="B247" t="str">
        <f t="shared" si="380"/>
        <v>Gobierno Autónomo Departamental de Tarija</v>
      </c>
      <c r="C247">
        <f t="shared" si="380"/>
        <v>0</v>
      </c>
      <c r="D247">
        <f t="shared" si="380"/>
        <v>23034.9</v>
      </c>
      <c r="E247">
        <f t="shared" si="380"/>
        <v>0</v>
      </c>
      <c r="F247">
        <f t="shared" si="380"/>
        <v>0</v>
      </c>
      <c r="G247">
        <f t="shared" si="380"/>
        <v>0</v>
      </c>
      <c r="H247">
        <f t="shared" si="380"/>
        <v>0</v>
      </c>
      <c r="I247">
        <f t="shared" si="380"/>
        <v>0</v>
      </c>
      <c r="J247">
        <f t="shared" si="380"/>
        <v>0</v>
      </c>
      <c r="K247">
        <f t="shared" si="380"/>
        <v>0</v>
      </c>
      <c r="L247">
        <f t="shared" si="380"/>
        <v>0</v>
      </c>
      <c r="M247">
        <f t="shared" si="380"/>
        <v>0</v>
      </c>
      <c r="N247">
        <f t="shared" si="380"/>
        <v>0</v>
      </c>
      <c r="O247">
        <f t="shared" si="380"/>
        <v>0</v>
      </c>
      <c r="P247">
        <f t="shared" si="380"/>
        <v>0</v>
      </c>
      <c r="Q247">
        <f t="shared" si="380"/>
        <v>0</v>
      </c>
      <c r="R247">
        <f t="shared" si="380"/>
        <v>0</v>
      </c>
      <c r="S247">
        <f t="shared" si="380"/>
        <v>0</v>
      </c>
      <c r="T247">
        <f t="shared" si="380"/>
        <v>0</v>
      </c>
      <c r="U247">
        <f t="shared" si="380"/>
        <v>0</v>
      </c>
      <c r="V247">
        <f t="shared" si="380"/>
        <v>0</v>
      </c>
      <c r="W247">
        <f t="shared" si="380"/>
        <v>0</v>
      </c>
      <c r="X247">
        <f t="shared" si="380"/>
        <v>0</v>
      </c>
      <c r="Y247">
        <f t="shared" si="380"/>
        <v>0</v>
      </c>
      <c r="Z247">
        <f t="shared" si="380"/>
        <v>0</v>
      </c>
      <c r="AA247">
        <f t="shared" si="380"/>
        <v>0</v>
      </c>
      <c r="AB247">
        <f t="shared" si="380"/>
        <v>0</v>
      </c>
      <c r="AC247">
        <f t="shared" si="380"/>
        <v>0</v>
      </c>
      <c r="AD247">
        <f t="shared" si="380"/>
        <v>0</v>
      </c>
      <c r="AE247">
        <f t="shared" si="380"/>
        <v>0</v>
      </c>
      <c r="AF247">
        <f t="shared" si="380"/>
        <v>0</v>
      </c>
      <c r="AG247">
        <f t="shared" ref="AG247:BL247" si="381">AG98</f>
        <v>0</v>
      </c>
      <c r="AH247">
        <f t="shared" si="381"/>
        <v>0</v>
      </c>
      <c r="AI247">
        <f t="shared" si="381"/>
        <v>0</v>
      </c>
      <c r="AJ247">
        <f t="shared" si="381"/>
        <v>0</v>
      </c>
      <c r="AK247">
        <f t="shared" si="381"/>
        <v>0</v>
      </c>
      <c r="AL247">
        <f t="shared" si="381"/>
        <v>0</v>
      </c>
      <c r="AM247">
        <f t="shared" si="381"/>
        <v>0</v>
      </c>
      <c r="AN247">
        <f t="shared" si="381"/>
        <v>0</v>
      </c>
      <c r="AO247">
        <f t="shared" si="381"/>
        <v>0</v>
      </c>
      <c r="AP247">
        <f t="shared" si="381"/>
        <v>0</v>
      </c>
      <c r="AQ247">
        <f t="shared" si="381"/>
        <v>0</v>
      </c>
      <c r="AR247">
        <f t="shared" si="381"/>
        <v>0</v>
      </c>
      <c r="AS247">
        <f t="shared" si="381"/>
        <v>0</v>
      </c>
      <c r="AT247">
        <f t="shared" si="381"/>
        <v>0</v>
      </c>
      <c r="AU247">
        <f t="shared" si="381"/>
        <v>0</v>
      </c>
      <c r="AV247">
        <f t="shared" si="381"/>
        <v>0</v>
      </c>
      <c r="AW247">
        <f t="shared" si="381"/>
        <v>0</v>
      </c>
      <c r="AX247">
        <f t="shared" si="381"/>
        <v>0</v>
      </c>
      <c r="AY247">
        <f t="shared" si="381"/>
        <v>0</v>
      </c>
      <c r="AZ247">
        <f t="shared" si="381"/>
        <v>0</v>
      </c>
      <c r="BA247">
        <f t="shared" si="381"/>
        <v>0</v>
      </c>
      <c r="BB247">
        <f t="shared" si="381"/>
        <v>0</v>
      </c>
      <c r="BC247">
        <f t="shared" si="381"/>
        <v>0</v>
      </c>
      <c r="BD247">
        <f t="shared" si="381"/>
        <v>0</v>
      </c>
      <c r="BE247">
        <f t="shared" si="381"/>
        <v>0</v>
      </c>
      <c r="BF247">
        <f t="shared" si="381"/>
        <v>0</v>
      </c>
      <c r="BG247">
        <f t="shared" si="381"/>
        <v>0</v>
      </c>
      <c r="BH247">
        <f t="shared" si="381"/>
        <v>0</v>
      </c>
      <c r="BI247">
        <f t="shared" si="381"/>
        <v>0</v>
      </c>
      <c r="BJ247">
        <f t="shared" si="381"/>
        <v>0</v>
      </c>
      <c r="BK247">
        <f t="shared" si="381"/>
        <v>0</v>
      </c>
      <c r="BL247">
        <f t="shared" si="381"/>
        <v>0</v>
      </c>
      <c r="BM247">
        <f t="shared" ref="BM247:CR247" si="382">BM98</f>
        <v>0</v>
      </c>
      <c r="BN247">
        <f t="shared" si="382"/>
        <v>0</v>
      </c>
      <c r="BO247">
        <f t="shared" si="382"/>
        <v>0</v>
      </c>
      <c r="BP247">
        <f t="shared" si="382"/>
        <v>0</v>
      </c>
      <c r="BQ247">
        <f t="shared" si="382"/>
        <v>0</v>
      </c>
      <c r="BR247">
        <f t="shared" si="382"/>
        <v>0</v>
      </c>
      <c r="BS247">
        <f t="shared" si="382"/>
        <v>0</v>
      </c>
      <c r="BT247">
        <f t="shared" si="382"/>
        <v>0</v>
      </c>
      <c r="BU247">
        <f t="shared" si="382"/>
        <v>0</v>
      </c>
      <c r="BV247">
        <f t="shared" si="382"/>
        <v>0</v>
      </c>
      <c r="BW247">
        <f t="shared" si="382"/>
        <v>0</v>
      </c>
      <c r="BX247">
        <f t="shared" si="382"/>
        <v>0</v>
      </c>
      <c r="BY247">
        <f t="shared" si="382"/>
        <v>0</v>
      </c>
      <c r="BZ247">
        <f t="shared" si="382"/>
        <v>0</v>
      </c>
      <c r="CA247">
        <f t="shared" si="382"/>
        <v>0</v>
      </c>
      <c r="CB247">
        <f t="shared" si="382"/>
        <v>0</v>
      </c>
      <c r="CC247">
        <f t="shared" si="382"/>
        <v>0</v>
      </c>
      <c r="CD247">
        <f t="shared" si="382"/>
        <v>0</v>
      </c>
      <c r="CE247">
        <f t="shared" si="382"/>
        <v>0</v>
      </c>
      <c r="CF247">
        <f t="shared" si="382"/>
        <v>0</v>
      </c>
      <c r="CG247">
        <f t="shared" si="382"/>
        <v>0</v>
      </c>
      <c r="CH247">
        <f t="shared" si="382"/>
        <v>0</v>
      </c>
      <c r="CI247">
        <f t="shared" si="382"/>
        <v>0</v>
      </c>
      <c r="CJ247">
        <f t="shared" si="382"/>
        <v>0</v>
      </c>
      <c r="CK247">
        <f t="shared" si="382"/>
        <v>0</v>
      </c>
      <c r="CL247">
        <f t="shared" si="382"/>
        <v>0</v>
      </c>
      <c r="CM247">
        <f t="shared" si="382"/>
        <v>0</v>
      </c>
      <c r="CN247">
        <f t="shared" si="382"/>
        <v>0</v>
      </c>
      <c r="CO247">
        <f t="shared" si="382"/>
        <v>0</v>
      </c>
      <c r="CP247">
        <f t="shared" si="382"/>
        <v>0</v>
      </c>
      <c r="CQ247">
        <f t="shared" si="382"/>
        <v>0</v>
      </c>
      <c r="CR247">
        <f t="shared" si="382"/>
        <v>0</v>
      </c>
      <c r="CS247">
        <f t="shared" ref="CS247:DH247" si="383">CS98</f>
        <v>0</v>
      </c>
      <c r="CT247">
        <f t="shared" si="383"/>
        <v>0</v>
      </c>
      <c r="CU247">
        <f t="shared" si="383"/>
        <v>0</v>
      </c>
      <c r="CV247">
        <f t="shared" si="383"/>
        <v>0</v>
      </c>
      <c r="CW247">
        <f t="shared" si="383"/>
        <v>0</v>
      </c>
      <c r="CX247">
        <f t="shared" si="383"/>
        <v>0</v>
      </c>
      <c r="CY247">
        <f t="shared" si="383"/>
        <v>0</v>
      </c>
      <c r="CZ247">
        <f t="shared" si="383"/>
        <v>0</v>
      </c>
      <c r="DA247">
        <f t="shared" si="383"/>
        <v>0</v>
      </c>
      <c r="DB247">
        <f t="shared" si="383"/>
        <v>0</v>
      </c>
      <c r="DC247">
        <f t="shared" si="383"/>
        <v>0</v>
      </c>
      <c r="DD247">
        <f t="shared" si="383"/>
        <v>0</v>
      </c>
      <c r="DE247">
        <f t="shared" si="383"/>
        <v>0</v>
      </c>
      <c r="DF247">
        <f t="shared" si="383"/>
        <v>0</v>
      </c>
      <c r="DG247">
        <f t="shared" si="383"/>
        <v>0</v>
      </c>
      <c r="DH247">
        <f t="shared" si="383"/>
        <v>0</v>
      </c>
    </row>
    <row r="248" spans="1:112">
      <c r="A248">
        <f t="shared" ref="A248:AF248" si="384">A99</f>
        <v>299</v>
      </c>
      <c r="B248" t="str">
        <f t="shared" si="384"/>
        <v>Servicio Departamental de Riego - La Paz</v>
      </c>
      <c r="C248">
        <f t="shared" si="384"/>
        <v>0</v>
      </c>
      <c r="D248">
        <f t="shared" si="384"/>
        <v>0</v>
      </c>
      <c r="E248">
        <f t="shared" si="384"/>
        <v>0</v>
      </c>
      <c r="F248">
        <f t="shared" si="384"/>
        <v>190</v>
      </c>
      <c r="G248">
        <f t="shared" si="384"/>
        <v>0</v>
      </c>
      <c r="H248">
        <f t="shared" si="384"/>
        <v>0</v>
      </c>
      <c r="I248">
        <f t="shared" si="384"/>
        <v>0</v>
      </c>
      <c r="J248">
        <f t="shared" si="384"/>
        <v>0</v>
      </c>
      <c r="K248">
        <f t="shared" si="384"/>
        <v>0</v>
      </c>
      <c r="L248">
        <f t="shared" si="384"/>
        <v>0</v>
      </c>
      <c r="M248">
        <f t="shared" si="384"/>
        <v>0</v>
      </c>
      <c r="N248">
        <f t="shared" si="384"/>
        <v>0</v>
      </c>
      <c r="O248">
        <f t="shared" si="384"/>
        <v>0</v>
      </c>
      <c r="P248">
        <f t="shared" si="384"/>
        <v>0</v>
      </c>
      <c r="Q248">
        <f t="shared" si="384"/>
        <v>0</v>
      </c>
      <c r="R248">
        <f t="shared" si="384"/>
        <v>0</v>
      </c>
      <c r="S248">
        <f t="shared" si="384"/>
        <v>0</v>
      </c>
      <c r="T248">
        <f t="shared" si="384"/>
        <v>0</v>
      </c>
      <c r="U248">
        <f t="shared" si="384"/>
        <v>0</v>
      </c>
      <c r="V248">
        <f t="shared" si="384"/>
        <v>0</v>
      </c>
      <c r="W248">
        <f t="shared" si="384"/>
        <v>0</v>
      </c>
      <c r="X248">
        <f t="shared" si="384"/>
        <v>0</v>
      </c>
      <c r="Y248">
        <f t="shared" si="384"/>
        <v>0</v>
      </c>
      <c r="Z248">
        <f t="shared" si="384"/>
        <v>0</v>
      </c>
      <c r="AA248">
        <f t="shared" si="384"/>
        <v>0</v>
      </c>
      <c r="AB248">
        <f t="shared" si="384"/>
        <v>0</v>
      </c>
      <c r="AC248">
        <f t="shared" si="384"/>
        <v>0</v>
      </c>
      <c r="AD248">
        <f t="shared" si="384"/>
        <v>0</v>
      </c>
      <c r="AE248">
        <f t="shared" si="384"/>
        <v>0</v>
      </c>
      <c r="AF248">
        <f t="shared" si="384"/>
        <v>0</v>
      </c>
      <c r="AG248">
        <f t="shared" ref="AG248:BL248" si="385">AG99</f>
        <v>0</v>
      </c>
      <c r="AH248">
        <f t="shared" si="385"/>
        <v>0</v>
      </c>
      <c r="AI248">
        <f t="shared" si="385"/>
        <v>0</v>
      </c>
      <c r="AJ248">
        <f t="shared" si="385"/>
        <v>0</v>
      </c>
      <c r="AK248">
        <f t="shared" si="385"/>
        <v>0</v>
      </c>
      <c r="AL248">
        <f t="shared" si="385"/>
        <v>0</v>
      </c>
      <c r="AM248">
        <f t="shared" si="385"/>
        <v>0</v>
      </c>
      <c r="AN248">
        <f t="shared" si="385"/>
        <v>0</v>
      </c>
      <c r="AO248">
        <f t="shared" si="385"/>
        <v>0</v>
      </c>
      <c r="AP248">
        <f t="shared" si="385"/>
        <v>0</v>
      </c>
      <c r="AQ248">
        <f t="shared" si="385"/>
        <v>0</v>
      </c>
      <c r="AR248">
        <f t="shared" si="385"/>
        <v>0</v>
      </c>
      <c r="AS248">
        <f t="shared" si="385"/>
        <v>0</v>
      </c>
      <c r="AT248">
        <f t="shared" si="385"/>
        <v>0</v>
      </c>
      <c r="AU248">
        <f t="shared" si="385"/>
        <v>0</v>
      </c>
      <c r="AV248">
        <f t="shared" si="385"/>
        <v>0</v>
      </c>
      <c r="AW248">
        <f t="shared" si="385"/>
        <v>0</v>
      </c>
      <c r="AX248">
        <f t="shared" si="385"/>
        <v>0</v>
      </c>
      <c r="AY248">
        <f t="shared" si="385"/>
        <v>0</v>
      </c>
      <c r="AZ248">
        <f t="shared" si="385"/>
        <v>0</v>
      </c>
      <c r="BA248">
        <f t="shared" si="385"/>
        <v>0</v>
      </c>
      <c r="BB248">
        <f t="shared" si="385"/>
        <v>0</v>
      </c>
      <c r="BC248">
        <f t="shared" si="385"/>
        <v>0</v>
      </c>
      <c r="BD248">
        <f t="shared" si="385"/>
        <v>0</v>
      </c>
      <c r="BE248">
        <f t="shared" si="385"/>
        <v>0</v>
      </c>
      <c r="BF248">
        <f t="shared" si="385"/>
        <v>0</v>
      </c>
      <c r="BG248">
        <f t="shared" si="385"/>
        <v>0</v>
      </c>
      <c r="BH248">
        <f t="shared" si="385"/>
        <v>0</v>
      </c>
      <c r="BI248">
        <f t="shared" si="385"/>
        <v>0</v>
      </c>
      <c r="BJ248">
        <f t="shared" si="385"/>
        <v>0</v>
      </c>
      <c r="BK248">
        <f t="shared" si="385"/>
        <v>0</v>
      </c>
      <c r="BL248">
        <f t="shared" si="385"/>
        <v>0</v>
      </c>
      <c r="BM248">
        <f t="shared" ref="BM248:CR248" si="386">BM99</f>
        <v>0</v>
      </c>
      <c r="BN248">
        <f t="shared" si="386"/>
        <v>0</v>
      </c>
      <c r="BO248">
        <f t="shared" si="386"/>
        <v>0</v>
      </c>
      <c r="BP248">
        <f t="shared" si="386"/>
        <v>0</v>
      </c>
      <c r="BQ248">
        <f t="shared" si="386"/>
        <v>0</v>
      </c>
      <c r="BR248">
        <f t="shared" si="386"/>
        <v>0</v>
      </c>
      <c r="BS248">
        <f t="shared" si="386"/>
        <v>0</v>
      </c>
      <c r="BT248">
        <f t="shared" si="386"/>
        <v>0</v>
      </c>
      <c r="BU248">
        <f t="shared" si="386"/>
        <v>0</v>
      </c>
      <c r="BV248">
        <f t="shared" si="386"/>
        <v>0</v>
      </c>
      <c r="BW248">
        <f t="shared" si="386"/>
        <v>0</v>
      </c>
      <c r="BX248">
        <f t="shared" si="386"/>
        <v>0</v>
      </c>
      <c r="BY248">
        <f t="shared" si="386"/>
        <v>0</v>
      </c>
      <c r="BZ248">
        <f t="shared" si="386"/>
        <v>0</v>
      </c>
      <c r="CA248">
        <f t="shared" si="386"/>
        <v>0</v>
      </c>
      <c r="CB248">
        <f t="shared" si="386"/>
        <v>0</v>
      </c>
      <c r="CC248">
        <f t="shared" si="386"/>
        <v>0</v>
      </c>
      <c r="CD248">
        <f t="shared" si="386"/>
        <v>0</v>
      </c>
      <c r="CE248">
        <f t="shared" si="386"/>
        <v>0</v>
      </c>
      <c r="CF248">
        <f t="shared" si="386"/>
        <v>0</v>
      </c>
      <c r="CG248">
        <f t="shared" si="386"/>
        <v>0</v>
      </c>
      <c r="CH248">
        <f t="shared" si="386"/>
        <v>0</v>
      </c>
      <c r="CI248">
        <f t="shared" si="386"/>
        <v>0</v>
      </c>
      <c r="CJ248">
        <f t="shared" si="386"/>
        <v>0</v>
      </c>
      <c r="CK248">
        <f t="shared" si="386"/>
        <v>0</v>
      </c>
      <c r="CL248">
        <f t="shared" si="386"/>
        <v>0</v>
      </c>
      <c r="CM248">
        <f t="shared" si="386"/>
        <v>0</v>
      </c>
      <c r="CN248">
        <f t="shared" si="386"/>
        <v>0</v>
      </c>
      <c r="CO248">
        <f t="shared" si="386"/>
        <v>0</v>
      </c>
      <c r="CP248">
        <f t="shared" si="386"/>
        <v>0</v>
      </c>
      <c r="CQ248">
        <f t="shared" si="386"/>
        <v>0</v>
      </c>
      <c r="CR248">
        <f t="shared" si="386"/>
        <v>0</v>
      </c>
      <c r="CS248">
        <f t="shared" ref="CS248:DH248" si="387">CS99</f>
        <v>0</v>
      </c>
      <c r="CT248">
        <f t="shared" si="387"/>
        <v>0</v>
      </c>
      <c r="CU248">
        <f t="shared" si="387"/>
        <v>0</v>
      </c>
      <c r="CV248">
        <f t="shared" si="387"/>
        <v>0</v>
      </c>
      <c r="CW248">
        <f t="shared" si="387"/>
        <v>0</v>
      </c>
      <c r="CX248">
        <f t="shared" si="387"/>
        <v>0</v>
      </c>
      <c r="CY248">
        <f t="shared" si="387"/>
        <v>0</v>
      </c>
      <c r="CZ248">
        <f t="shared" si="387"/>
        <v>0</v>
      </c>
      <c r="DA248">
        <f t="shared" si="387"/>
        <v>0</v>
      </c>
      <c r="DB248">
        <f t="shared" si="387"/>
        <v>0</v>
      </c>
      <c r="DC248">
        <f t="shared" si="387"/>
        <v>0</v>
      </c>
      <c r="DD248">
        <f t="shared" si="387"/>
        <v>0</v>
      </c>
      <c r="DE248">
        <f t="shared" si="387"/>
        <v>0</v>
      </c>
      <c r="DF248">
        <f t="shared" si="387"/>
        <v>0</v>
      </c>
      <c r="DG248">
        <f t="shared" si="387"/>
        <v>0</v>
      </c>
      <c r="DH248">
        <f t="shared" si="387"/>
        <v>0</v>
      </c>
    </row>
    <row r="249" spans="1:112">
      <c r="A249">
        <f t="shared" ref="A249:AF249" si="388">A100</f>
        <v>249</v>
      </c>
      <c r="B249" t="str">
        <f t="shared" si="388"/>
        <v>Central de Abastecimiento y Suministros de Salud</v>
      </c>
      <c r="C249">
        <f t="shared" si="388"/>
        <v>0</v>
      </c>
      <c r="D249">
        <f t="shared" si="388"/>
        <v>12.139999999999999</v>
      </c>
      <c r="E249">
        <f t="shared" si="388"/>
        <v>0</v>
      </c>
      <c r="F249">
        <f t="shared" si="388"/>
        <v>0</v>
      </c>
      <c r="G249">
        <f t="shared" si="388"/>
        <v>0</v>
      </c>
      <c r="H249">
        <f t="shared" si="388"/>
        <v>0</v>
      </c>
      <c r="I249">
        <f t="shared" si="388"/>
        <v>0</v>
      </c>
      <c r="J249">
        <f t="shared" si="388"/>
        <v>0</v>
      </c>
      <c r="K249">
        <f t="shared" si="388"/>
        <v>0</v>
      </c>
      <c r="L249">
        <f t="shared" si="388"/>
        <v>0</v>
      </c>
      <c r="M249">
        <f t="shared" si="388"/>
        <v>0</v>
      </c>
      <c r="N249">
        <f t="shared" si="388"/>
        <v>0</v>
      </c>
      <c r="O249">
        <f t="shared" si="388"/>
        <v>0</v>
      </c>
      <c r="P249">
        <f t="shared" si="388"/>
        <v>0</v>
      </c>
      <c r="Q249">
        <f t="shared" si="388"/>
        <v>0</v>
      </c>
      <c r="R249">
        <f t="shared" si="388"/>
        <v>0</v>
      </c>
      <c r="S249">
        <f t="shared" si="388"/>
        <v>0</v>
      </c>
      <c r="T249">
        <f t="shared" si="388"/>
        <v>0</v>
      </c>
      <c r="U249">
        <f t="shared" si="388"/>
        <v>0</v>
      </c>
      <c r="V249">
        <f t="shared" si="388"/>
        <v>0</v>
      </c>
      <c r="W249">
        <f t="shared" si="388"/>
        <v>0</v>
      </c>
      <c r="X249">
        <f t="shared" si="388"/>
        <v>0</v>
      </c>
      <c r="Y249">
        <f t="shared" si="388"/>
        <v>0</v>
      </c>
      <c r="Z249">
        <f t="shared" si="388"/>
        <v>0</v>
      </c>
      <c r="AA249">
        <f t="shared" si="388"/>
        <v>0</v>
      </c>
      <c r="AB249">
        <f t="shared" si="388"/>
        <v>0</v>
      </c>
      <c r="AC249">
        <f t="shared" si="388"/>
        <v>0</v>
      </c>
      <c r="AD249">
        <f t="shared" si="388"/>
        <v>0</v>
      </c>
      <c r="AE249">
        <f t="shared" si="388"/>
        <v>0</v>
      </c>
      <c r="AF249">
        <f t="shared" si="388"/>
        <v>0</v>
      </c>
      <c r="AG249">
        <f t="shared" ref="AG249:BL249" si="389">AG100</f>
        <v>0</v>
      </c>
      <c r="AH249">
        <f t="shared" si="389"/>
        <v>0</v>
      </c>
      <c r="AI249">
        <f t="shared" si="389"/>
        <v>0</v>
      </c>
      <c r="AJ249">
        <f t="shared" si="389"/>
        <v>0</v>
      </c>
      <c r="AK249">
        <f t="shared" si="389"/>
        <v>0</v>
      </c>
      <c r="AL249">
        <f t="shared" si="389"/>
        <v>0</v>
      </c>
      <c r="AM249">
        <f t="shared" si="389"/>
        <v>0</v>
      </c>
      <c r="AN249">
        <f t="shared" si="389"/>
        <v>0</v>
      </c>
      <c r="AO249">
        <f t="shared" si="389"/>
        <v>0</v>
      </c>
      <c r="AP249">
        <f t="shared" si="389"/>
        <v>0</v>
      </c>
      <c r="AQ249">
        <f t="shared" si="389"/>
        <v>0</v>
      </c>
      <c r="AR249">
        <f t="shared" si="389"/>
        <v>0</v>
      </c>
      <c r="AS249">
        <f t="shared" si="389"/>
        <v>0</v>
      </c>
      <c r="AT249">
        <f t="shared" si="389"/>
        <v>0</v>
      </c>
      <c r="AU249">
        <f t="shared" si="389"/>
        <v>0</v>
      </c>
      <c r="AV249">
        <f t="shared" si="389"/>
        <v>0</v>
      </c>
      <c r="AW249">
        <f t="shared" si="389"/>
        <v>0</v>
      </c>
      <c r="AX249">
        <f t="shared" si="389"/>
        <v>0</v>
      </c>
      <c r="AY249">
        <f t="shared" si="389"/>
        <v>0</v>
      </c>
      <c r="AZ249">
        <f t="shared" si="389"/>
        <v>0</v>
      </c>
      <c r="BA249">
        <f t="shared" si="389"/>
        <v>0</v>
      </c>
      <c r="BB249">
        <f t="shared" si="389"/>
        <v>0</v>
      </c>
      <c r="BC249">
        <f t="shared" si="389"/>
        <v>0</v>
      </c>
      <c r="BD249">
        <f t="shared" si="389"/>
        <v>0</v>
      </c>
      <c r="BE249">
        <f t="shared" si="389"/>
        <v>0</v>
      </c>
      <c r="BF249">
        <f t="shared" si="389"/>
        <v>0</v>
      </c>
      <c r="BG249">
        <f t="shared" si="389"/>
        <v>0</v>
      </c>
      <c r="BH249">
        <f t="shared" si="389"/>
        <v>0</v>
      </c>
      <c r="BI249">
        <f t="shared" si="389"/>
        <v>0</v>
      </c>
      <c r="BJ249">
        <f t="shared" si="389"/>
        <v>0</v>
      </c>
      <c r="BK249">
        <f t="shared" si="389"/>
        <v>0</v>
      </c>
      <c r="BL249">
        <f t="shared" si="389"/>
        <v>0</v>
      </c>
      <c r="BM249">
        <f t="shared" ref="BM249:CR249" si="390">BM100</f>
        <v>0</v>
      </c>
      <c r="BN249">
        <f t="shared" si="390"/>
        <v>0</v>
      </c>
      <c r="BO249">
        <f t="shared" si="390"/>
        <v>0</v>
      </c>
      <c r="BP249">
        <f t="shared" si="390"/>
        <v>0</v>
      </c>
      <c r="BQ249">
        <f t="shared" si="390"/>
        <v>0</v>
      </c>
      <c r="BR249">
        <f t="shared" si="390"/>
        <v>0</v>
      </c>
      <c r="BS249">
        <f t="shared" si="390"/>
        <v>0</v>
      </c>
      <c r="BT249">
        <f t="shared" si="390"/>
        <v>0</v>
      </c>
      <c r="BU249">
        <f t="shared" si="390"/>
        <v>0</v>
      </c>
      <c r="BV249">
        <f t="shared" si="390"/>
        <v>0</v>
      </c>
      <c r="BW249">
        <f t="shared" si="390"/>
        <v>0</v>
      </c>
      <c r="BX249">
        <f t="shared" si="390"/>
        <v>0</v>
      </c>
      <c r="BY249">
        <f t="shared" si="390"/>
        <v>0</v>
      </c>
      <c r="BZ249">
        <f t="shared" si="390"/>
        <v>0</v>
      </c>
      <c r="CA249">
        <f t="shared" si="390"/>
        <v>0</v>
      </c>
      <c r="CB249">
        <f t="shared" si="390"/>
        <v>0</v>
      </c>
      <c r="CC249">
        <f t="shared" si="390"/>
        <v>0</v>
      </c>
      <c r="CD249">
        <f t="shared" si="390"/>
        <v>0</v>
      </c>
      <c r="CE249">
        <f t="shared" si="390"/>
        <v>0</v>
      </c>
      <c r="CF249">
        <f t="shared" si="390"/>
        <v>0</v>
      </c>
      <c r="CG249">
        <f t="shared" si="390"/>
        <v>0</v>
      </c>
      <c r="CH249">
        <f t="shared" si="390"/>
        <v>0</v>
      </c>
      <c r="CI249">
        <f t="shared" si="390"/>
        <v>0</v>
      </c>
      <c r="CJ249">
        <f t="shared" si="390"/>
        <v>0</v>
      </c>
      <c r="CK249">
        <f t="shared" si="390"/>
        <v>0</v>
      </c>
      <c r="CL249">
        <f t="shared" si="390"/>
        <v>0</v>
      </c>
      <c r="CM249">
        <f t="shared" si="390"/>
        <v>0</v>
      </c>
      <c r="CN249">
        <f t="shared" si="390"/>
        <v>0</v>
      </c>
      <c r="CO249">
        <f t="shared" si="390"/>
        <v>0</v>
      </c>
      <c r="CP249">
        <f t="shared" si="390"/>
        <v>0</v>
      </c>
      <c r="CQ249">
        <f t="shared" si="390"/>
        <v>0</v>
      </c>
      <c r="CR249">
        <f t="shared" si="390"/>
        <v>0</v>
      </c>
      <c r="CS249">
        <f t="shared" ref="CS249:DH249" si="391">CS100</f>
        <v>0</v>
      </c>
      <c r="CT249">
        <f t="shared" si="391"/>
        <v>0</v>
      </c>
      <c r="CU249">
        <f t="shared" si="391"/>
        <v>0</v>
      </c>
      <c r="CV249">
        <f t="shared" si="391"/>
        <v>0</v>
      </c>
      <c r="CW249">
        <f t="shared" si="391"/>
        <v>0</v>
      </c>
      <c r="CX249">
        <f t="shared" si="391"/>
        <v>0</v>
      </c>
      <c r="CY249">
        <f t="shared" si="391"/>
        <v>0</v>
      </c>
      <c r="CZ249">
        <f t="shared" si="391"/>
        <v>0</v>
      </c>
      <c r="DA249">
        <f t="shared" si="391"/>
        <v>0</v>
      </c>
      <c r="DB249">
        <f t="shared" si="391"/>
        <v>0</v>
      </c>
      <c r="DC249">
        <f t="shared" si="391"/>
        <v>0</v>
      </c>
      <c r="DD249">
        <f t="shared" si="391"/>
        <v>0</v>
      </c>
      <c r="DE249">
        <f t="shared" si="391"/>
        <v>0</v>
      </c>
      <c r="DF249">
        <f t="shared" si="391"/>
        <v>0</v>
      </c>
      <c r="DG249">
        <f t="shared" si="391"/>
        <v>0</v>
      </c>
      <c r="DH249">
        <f t="shared" si="391"/>
        <v>0</v>
      </c>
    </row>
    <row r="250" spans="1:112">
      <c r="A250">
        <f t="shared" ref="A250:AF250" si="392">A101</f>
        <v>376</v>
      </c>
      <c r="B250" t="str">
        <f t="shared" si="392"/>
        <v>Agencia Boliviana de Energía Nuclear</v>
      </c>
      <c r="C250">
        <f t="shared" si="392"/>
        <v>0</v>
      </c>
      <c r="D250">
        <f t="shared" si="392"/>
        <v>158858.14000000001</v>
      </c>
      <c r="E250">
        <f t="shared" si="392"/>
        <v>0</v>
      </c>
      <c r="F250">
        <f t="shared" si="392"/>
        <v>0</v>
      </c>
      <c r="G250">
        <f t="shared" si="392"/>
        <v>0</v>
      </c>
      <c r="H250">
        <f t="shared" si="392"/>
        <v>0</v>
      </c>
      <c r="I250">
        <f t="shared" si="392"/>
        <v>0</v>
      </c>
      <c r="J250">
        <f t="shared" si="392"/>
        <v>0</v>
      </c>
      <c r="K250">
        <f t="shared" si="392"/>
        <v>0</v>
      </c>
      <c r="L250">
        <f t="shared" si="392"/>
        <v>0</v>
      </c>
      <c r="M250">
        <f t="shared" si="392"/>
        <v>0</v>
      </c>
      <c r="N250">
        <f t="shared" si="392"/>
        <v>0</v>
      </c>
      <c r="O250">
        <f t="shared" si="392"/>
        <v>0</v>
      </c>
      <c r="P250">
        <f t="shared" si="392"/>
        <v>0</v>
      </c>
      <c r="Q250">
        <f t="shared" si="392"/>
        <v>0</v>
      </c>
      <c r="R250">
        <f t="shared" si="392"/>
        <v>0</v>
      </c>
      <c r="S250">
        <f t="shared" si="392"/>
        <v>0</v>
      </c>
      <c r="T250">
        <f t="shared" si="392"/>
        <v>0</v>
      </c>
      <c r="U250">
        <f t="shared" si="392"/>
        <v>0</v>
      </c>
      <c r="V250">
        <f t="shared" si="392"/>
        <v>0</v>
      </c>
      <c r="W250">
        <f t="shared" si="392"/>
        <v>0</v>
      </c>
      <c r="X250">
        <f t="shared" si="392"/>
        <v>0</v>
      </c>
      <c r="Y250">
        <f t="shared" si="392"/>
        <v>0</v>
      </c>
      <c r="Z250">
        <f t="shared" si="392"/>
        <v>0</v>
      </c>
      <c r="AA250">
        <f t="shared" si="392"/>
        <v>0</v>
      </c>
      <c r="AB250">
        <f t="shared" si="392"/>
        <v>0</v>
      </c>
      <c r="AC250">
        <f t="shared" si="392"/>
        <v>0</v>
      </c>
      <c r="AD250">
        <f t="shared" si="392"/>
        <v>0</v>
      </c>
      <c r="AE250">
        <f t="shared" si="392"/>
        <v>0</v>
      </c>
      <c r="AF250">
        <f t="shared" si="392"/>
        <v>0</v>
      </c>
      <c r="AG250">
        <f t="shared" ref="AG250:BL250" si="393">AG101</f>
        <v>0</v>
      </c>
      <c r="AH250">
        <f t="shared" si="393"/>
        <v>0</v>
      </c>
      <c r="AI250">
        <f t="shared" si="393"/>
        <v>0</v>
      </c>
      <c r="AJ250">
        <f t="shared" si="393"/>
        <v>0</v>
      </c>
      <c r="AK250">
        <f t="shared" si="393"/>
        <v>0</v>
      </c>
      <c r="AL250">
        <f t="shared" si="393"/>
        <v>0</v>
      </c>
      <c r="AM250">
        <f t="shared" si="393"/>
        <v>0</v>
      </c>
      <c r="AN250">
        <f t="shared" si="393"/>
        <v>0</v>
      </c>
      <c r="AO250">
        <f t="shared" si="393"/>
        <v>0</v>
      </c>
      <c r="AP250">
        <f t="shared" si="393"/>
        <v>0</v>
      </c>
      <c r="AQ250">
        <f t="shared" si="393"/>
        <v>0</v>
      </c>
      <c r="AR250">
        <f t="shared" si="393"/>
        <v>0</v>
      </c>
      <c r="AS250">
        <f t="shared" si="393"/>
        <v>0</v>
      </c>
      <c r="AT250">
        <f t="shared" si="393"/>
        <v>0</v>
      </c>
      <c r="AU250">
        <f t="shared" si="393"/>
        <v>0</v>
      </c>
      <c r="AV250">
        <f t="shared" si="393"/>
        <v>0</v>
      </c>
      <c r="AW250">
        <f t="shared" si="393"/>
        <v>0</v>
      </c>
      <c r="AX250">
        <f t="shared" si="393"/>
        <v>0</v>
      </c>
      <c r="AY250">
        <f t="shared" si="393"/>
        <v>0</v>
      </c>
      <c r="AZ250">
        <f t="shared" si="393"/>
        <v>0</v>
      </c>
      <c r="BA250">
        <f t="shared" si="393"/>
        <v>0</v>
      </c>
      <c r="BB250">
        <f t="shared" si="393"/>
        <v>0</v>
      </c>
      <c r="BC250">
        <f t="shared" si="393"/>
        <v>0</v>
      </c>
      <c r="BD250">
        <f t="shared" si="393"/>
        <v>0</v>
      </c>
      <c r="BE250">
        <f t="shared" si="393"/>
        <v>0</v>
      </c>
      <c r="BF250">
        <f t="shared" si="393"/>
        <v>0</v>
      </c>
      <c r="BG250">
        <f t="shared" si="393"/>
        <v>0</v>
      </c>
      <c r="BH250">
        <f t="shared" si="393"/>
        <v>0</v>
      </c>
      <c r="BI250">
        <f t="shared" si="393"/>
        <v>0</v>
      </c>
      <c r="BJ250">
        <f t="shared" si="393"/>
        <v>0</v>
      </c>
      <c r="BK250">
        <f t="shared" si="393"/>
        <v>0</v>
      </c>
      <c r="BL250">
        <f t="shared" si="393"/>
        <v>0</v>
      </c>
      <c r="BM250">
        <f t="shared" ref="BM250:CR250" si="394">BM101</f>
        <v>0</v>
      </c>
      <c r="BN250">
        <f t="shared" si="394"/>
        <v>0</v>
      </c>
      <c r="BO250">
        <f t="shared" si="394"/>
        <v>0</v>
      </c>
      <c r="BP250">
        <f t="shared" si="394"/>
        <v>0</v>
      </c>
      <c r="BQ250">
        <f t="shared" si="394"/>
        <v>0</v>
      </c>
      <c r="BR250">
        <f t="shared" si="394"/>
        <v>0</v>
      </c>
      <c r="BS250">
        <f t="shared" si="394"/>
        <v>0</v>
      </c>
      <c r="BT250">
        <f t="shared" si="394"/>
        <v>0</v>
      </c>
      <c r="BU250">
        <f t="shared" si="394"/>
        <v>0</v>
      </c>
      <c r="BV250">
        <f t="shared" si="394"/>
        <v>0</v>
      </c>
      <c r="BW250">
        <f t="shared" si="394"/>
        <v>0</v>
      </c>
      <c r="BX250">
        <f t="shared" si="394"/>
        <v>0</v>
      </c>
      <c r="BY250">
        <f t="shared" si="394"/>
        <v>0</v>
      </c>
      <c r="BZ250">
        <f t="shared" si="394"/>
        <v>0</v>
      </c>
      <c r="CA250">
        <f t="shared" si="394"/>
        <v>0</v>
      </c>
      <c r="CB250">
        <f t="shared" si="394"/>
        <v>0</v>
      </c>
      <c r="CC250">
        <f t="shared" si="394"/>
        <v>0</v>
      </c>
      <c r="CD250">
        <f t="shared" si="394"/>
        <v>0</v>
      </c>
      <c r="CE250">
        <f t="shared" si="394"/>
        <v>0</v>
      </c>
      <c r="CF250">
        <f t="shared" si="394"/>
        <v>0</v>
      </c>
      <c r="CG250">
        <f t="shared" si="394"/>
        <v>0</v>
      </c>
      <c r="CH250">
        <f t="shared" si="394"/>
        <v>0</v>
      </c>
      <c r="CI250">
        <f t="shared" si="394"/>
        <v>0</v>
      </c>
      <c r="CJ250">
        <f t="shared" si="394"/>
        <v>0</v>
      </c>
      <c r="CK250">
        <f t="shared" si="394"/>
        <v>0</v>
      </c>
      <c r="CL250">
        <f t="shared" si="394"/>
        <v>0</v>
      </c>
      <c r="CM250">
        <f t="shared" si="394"/>
        <v>0</v>
      </c>
      <c r="CN250">
        <f t="shared" si="394"/>
        <v>0</v>
      </c>
      <c r="CO250">
        <f t="shared" si="394"/>
        <v>0</v>
      </c>
      <c r="CP250">
        <f t="shared" si="394"/>
        <v>0</v>
      </c>
      <c r="CQ250">
        <f t="shared" si="394"/>
        <v>0</v>
      </c>
      <c r="CR250">
        <f t="shared" si="394"/>
        <v>0</v>
      </c>
      <c r="CS250">
        <f t="shared" ref="CS250:DH250" si="395">CS101</f>
        <v>0</v>
      </c>
      <c r="CT250">
        <f t="shared" si="395"/>
        <v>0</v>
      </c>
      <c r="CU250">
        <f t="shared" si="395"/>
        <v>0</v>
      </c>
      <c r="CV250">
        <f t="shared" si="395"/>
        <v>0</v>
      </c>
      <c r="CW250">
        <f t="shared" si="395"/>
        <v>0</v>
      </c>
      <c r="CX250">
        <f t="shared" si="395"/>
        <v>0</v>
      </c>
      <c r="CY250">
        <f t="shared" si="395"/>
        <v>0</v>
      </c>
      <c r="CZ250">
        <f t="shared" si="395"/>
        <v>0</v>
      </c>
      <c r="DA250">
        <f t="shared" si="395"/>
        <v>0</v>
      </c>
      <c r="DB250">
        <f t="shared" si="395"/>
        <v>0</v>
      </c>
      <c r="DC250">
        <f t="shared" si="395"/>
        <v>0</v>
      </c>
      <c r="DD250">
        <f t="shared" si="395"/>
        <v>0</v>
      </c>
      <c r="DE250">
        <f t="shared" si="395"/>
        <v>0</v>
      </c>
      <c r="DF250">
        <f t="shared" si="395"/>
        <v>0</v>
      </c>
      <c r="DG250">
        <f t="shared" si="395"/>
        <v>0</v>
      </c>
      <c r="DH250">
        <f t="shared" si="395"/>
        <v>0</v>
      </c>
    </row>
    <row r="251" spans="1:112">
      <c r="A251">
        <f t="shared" ref="A251:AF251" si="396">A102</f>
        <v>244</v>
      </c>
      <c r="B251" t="str">
        <f t="shared" si="396"/>
        <v>Servicio Nacional de Aerofotogrametría</v>
      </c>
      <c r="C251">
        <f t="shared" si="396"/>
        <v>0</v>
      </c>
      <c r="D251">
        <f t="shared" si="396"/>
        <v>0</v>
      </c>
      <c r="E251">
        <f t="shared" si="396"/>
        <v>0</v>
      </c>
      <c r="F251">
        <f t="shared" si="396"/>
        <v>216657.84</v>
      </c>
      <c r="G251">
        <f t="shared" si="396"/>
        <v>0</v>
      </c>
      <c r="H251">
        <f t="shared" si="396"/>
        <v>0</v>
      </c>
      <c r="I251">
        <f t="shared" si="396"/>
        <v>0</v>
      </c>
      <c r="J251">
        <f t="shared" si="396"/>
        <v>0</v>
      </c>
      <c r="K251">
        <f t="shared" si="396"/>
        <v>0</v>
      </c>
      <c r="L251">
        <f t="shared" si="396"/>
        <v>0</v>
      </c>
      <c r="M251">
        <f t="shared" si="396"/>
        <v>0</v>
      </c>
      <c r="N251">
        <f t="shared" si="396"/>
        <v>0</v>
      </c>
      <c r="O251">
        <f t="shared" si="396"/>
        <v>0</v>
      </c>
      <c r="P251">
        <f t="shared" si="396"/>
        <v>0</v>
      </c>
      <c r="Q251">
        <f t="shared" si="396"/>
        <v>0</v>
      </c>
      <c r="R251">
        <f t="shared" si="396"/>
        <v>0</v>
      </c>
      <c r="S251">
        <f t="shared" si="396"/>
        <v>0</v>
      </c>
      <c r="T251">
        <f t="shared" si="396"/>
        <v>0</v>
      </c>
      <c r="U251">
        <f t="shared" si="396"/>
        <v>0</v>
      </c>
      <c r="V251">
        <f t="shared" si="396"/>
        <v>0</v>
      </c>
      <c r="W251">
        <f t="shared" si="396"/>
        <v>0</v>
      </c>
      <c r="X251">
        <f t="shared" si="396"/>
        <v>0</v>
      </c>
      <c r="Y251">
        <f t="shared" si="396"/>
        <v>0</v>
      </c>
      <c r="Z251">
        <f t="shared" si="396"/>
        <v>0</v>
      </c>
      <c r="AA251">
        <f t="shared" si="396"/>
        <v>0</v>
      </c>
      <c r="AB251">
        <f t="shared" si="396"/>
        <v>0</v>
      </c>
      <c r="AC251">
        <f t="shared" si="396"/>
        <v>0</v>
      </c>
      <c r="AD251">
        <f t="shared" si="396"/>
        <v>0</v>
      </c>
      <c r="AE251">
        <f t="shared" si="396"/>
        <v>0</v>
      </c>
      <c r="AF251">
        <f t="shared" si="396"/>
        <v>0</v>
      </c>
      <c r="AG251">
        <f t="shared" ref="AG251:BL251" si="397">AG102</f>
        <v>0</v>
      </c>
      <c r="AH251">
        <f t="shared" si="397"/>
        <v>0</v>
      </c>
      <c r="AI251">
        <f t="shared" si="397"/>
        <v>0</v>
      </c>
      <c r="AJ251">
        <f t="shared" si="397"/>
        <v>0</v>
      </c>
      <c r="AK251">
        <f t="shared" si="397"/>
        <v>0</v>
      </c>
      <c r="AL251">
        <f t="shared" si="397"/>
        <v>0</v>
      </c>
      <c r="AM251">
        <f t="shared" si="397"/>
        <v>0</v>
      </c>
      <c r="AN251">
        <f t="shared" si="397"/>
        <v>0</v>
      </c>
      <c r="AO251">
        <f t="shared" si="397"/>
        <v>0</v>
      </c>
      <c r="AP251">
        <f t="shared" si="397"/>
        <v>0</v>
      </c>
      <c r="AQ251">
        <f t="shared" si="397"/>
        <v>0</v>
      </c>
      <c r="AR251">
        <f t="shared" si="397"/>
        <v>0</v>
      </c>
      <c r="AS251">
        <f t="shared" si="397"/>
        <v>0</v>
      </c>
      <c r="AT251">
        <f t="shared" si="397"/>
        <v>0</v>
      </c>
      <c r="AU251">
        <f t="shared" si="397"/>
        <v>0</v>
      </c>
      <c r="AV251">
        <f t="shared" si="397"/>
        <v>0</v>
      </c>
      <c r="AW251">
        <f t="shared" si="397"/>
        <v>0</v>
      </c>
      <c r="AX251">
        <f t="shared" si="397"/>
        <v>0</v>
      </c>
      <c r="AY251">
        <f t="shared" si="397"/>
        <v>0</v>
      </c>
      <c r="AZ251">
        <f t="shared" si="397"/>
        <v>0</v>
      </c>
      <c r="BA251">
        <f t="shared" si="397"/>
        <v>0</v>
      </c>
      <c r="BB251">
        <f t="shared" si="397"/>
        <v>0</v>
      </c>
      <c r="BC251">
        <f t="shared" si="397"/>
        <v>0</v>
      </c>
      <c r="BD251">
        <f t="shared" si="397"/>
        <v>0</v>
      </c>
      <c r="BE251">
        <f t="shared" si="397"/>
        <v>0</v>
      </c>
      <c r="BF251">
        <f t="shared" si="397"/>
        <v>0</v>
      </c>
      <c r="BG251">
        <f t="shared" si="397"/>
        <v>0</v>
      </c>
      <c r="BH251">
        <f t="shared" si="397"/>
        <v>0</v>
      </c>
      <c r="BI251">
        <f t="shared" si="397"/>
        <v>0</v>
      </c>
      <c r="BJ251">
        <f t="shared" si="397"/>
        <v>0</v>
      </c>
      <c r="BK251">
        <f t="shared" si="397"/>
        <v>0</v>
      </c>
      <c r="BL251">
        <f t="shared" si="397"/>
        <v>0</v>
      </c>
      <c r="BM251">
        <f t="shared" ref="BM251:CR251" si="398">BM102</f>
        <v>0</v>
      </c>
      <c r="BN251">
        <f t="shared" si="398"/>
        <v>0</v>
      </c>
      <c r="BO251">
        <f t="shared" si="398"/>
        <v>0</v>
      </c>
      <c r="BP251">
        <f t="shared" si="398"/>
        <v>0</v>
      </c>
      <c r="BQ251">
        <f t="shared" si="398"/>
        <v>0</v>
      </c>
      <c r="BR251">
        <f t="shared" si="398"/>
        <v>0</v>
      </c>
      <c r="BS251">
        <f t="shared" si="398"/>
        <v>0</v>
      </c>
      <c r="BT251">
        <f t="shared" si="398"/>
        <v>0</v>
      </c>
      <c r="BU251">
        <f t="shared" si="398"/>
        <v>0</v>
      </c>
      <c r="BV251">
        <f t="shared" si="398"/>
        <v>0</v>
      </c>
      <c r="BW251">
        <f t="shared" si="398"/>
        <v>0</v>
      </c>
      <c r="BX251">
        <f t="shared" si="398"/>
        <v>0</v>
      </c>
      <c r="BY251">
        <f t="shared" si="398"/>
        <v>0</v>
      </c>
      <c r="BZ251">
        <f t="shared" si="398"/>
        <v>0</v>
      </c>
      <c r="CA251">
        <f t="shared" si="398"/>
        <v>0</v>
      </c>
      <c r="CB251">
        <f t="shared" si="398"/>
        <v>0</v>
      </c>
      <c r="CC251">
        <f t="shared" si="398"/>
        <v>0</v>
      </c>
      <c r="CD251">
        <f t="shared" si="398"/>
        <v>0</v>
      </c>
      <c r="CE251">
        <f t="shared" si="398"/>
        <v>0</v>
      </c>
      <c r="CF251">
        <f t="shared" si="398"/>
        <v>0</v>
      </c>
      <c r="CG251">
        <f t="shared" si="398"/>
        <v>0</v>
      </c>
      <c r="CH251">
        <f t="shared" si="398"/>
        <v>0</v>
      </c>
      <c r="CI251">
        <f t="shared" si="398"/>
        <v>0</v>
      </c>
      <c r="CJ251">
        <f t="shared" si="398"/>
        <v>0</v>
      </c>
      <c r="CK251">
        <f t="shared" si="398"/>
        <v>0</v>
      </c>
      <c r="CL251">
        <f t="shared" si="398"/>
        <v>0</v>
      </c>
      <c r="CM251">
        <f t="shared" si="398"/>
        <v>0</v>
      </c>
      <c r="CN251">
        <f t="shared" si="398"/>
        <v>0</v>
      </c>
      <c r="CO251">
        <f t="shared" si="398"/>
        <v>0</v>
      </c>
      <c r="CP251">
        <f t="shared" si="398"/>
        <v>0</v>
      </c>
      <c r="CQ251">
        <f t="shared" si="398"/>
        <v>0</v>
      </c>
      <c r="CR251">
        <f t="shared" si="398"/>
        <v>0</v>
      </c>
      <c r="CS251">
        <f t="shared" ref="CS251:DH251" si="399">CS102</f>
        <v>0</v>
      </c>
      <c r="CT251">
        <f t="shared" si="399"/>
        <v>0</v>
      </c>
      <c r="CU251">
        <f t="shared" si="399"/>
        <v>0</v>
      </c>
      <c r="CV251">
        <f t="shared" si="399"/>
        <v>0</v>
      </c>
      <c r="CW251">
        <f t="shared" si="399"/>
        <v>0</v>
      </c>
      <c r="CX251">
        <f t="shared" si="399"/>
        <v>0</v>
      </c>
      <c r="CY251">
        <f t="shared" si="399"/>
        <v>0</v>
      </c>
      <c r="CZ251">
        <f t="shared" si="399"/>
        <v>0</v>
      </c>
      <c r="DA251">
        <f t="shared" si="399"/>
        <v>0</v>
      </c>
      <c r="DB251">
        <f t="shared" si="399"/>
        <v>0</v>
      </c>
      <c r="DC251">
        <f t="shared" si="399"/>
        <v>0</v>
      </c>
      <c r="DD251">
        <f t="shared" si="399"/>
        <v>0</v>
      </c>
      <c r="DE251">
        <f t="shared" si="399"/>
        <v>0</v>
      </c>
      <c r="DF251">
        <f t="shared" si="399"/>
        <v>0</v>
      </c>
      <c r="DG251">
        <f t="shared" si="399"/>
        <v>0</v>
      </c>
      <c r="DH251">
        <f t="shared" si="399"/>
        <v>0</v>
      </c>
    </row>
    <row r="252" spans="1:112">
      <c r="A252">
        <f t="shared" ref="A252:AF252" si="400">A103</f>
        <v>301</v>
      </c>
      <c r="B252" t="str">
        <f t="shared" si="400"/>
        <v>Servicio Departamental de Riego - Oruro</v>
      </c>
      <c r="C252">
        <f t="shared" si="400"/>
        <v>0</v>
      </c>
      <c r="D252">
        <f t="shared" si="400"/>
        <v>0</v>
      </c>
      <c r="E252">
        <f t="shared" si="400"/>
        <v>0</v>
      </c>
      <c r="F252">
        <f t="shared" si="400"/>
        <v>1483920</v>
      </c>
      <c r="G252">
        <f t="shared" si="400"/>
        <v>0</v>
      </c>
      <c r="H252">
        <f t="shared" si="400"/>
        <v>0</v>
      </c>
      <c r="I252">
        <f t="shared" si="400"/>
        <v>0</v>
      </c>
      <c r="J252">
        <f t="shared" si="400"/>
        <v>0</v>
      </c>
      <c r="K252">
        <f t="shared" si="400"/>
        <v>0</v>
      </c>
      <c r="L252">
        <f t="shared" si="400"/>
        <v>0</v>
      </c>
      <c r="M252">
        <f t="shared" si="400"/>
        <v>0</v>
      </c>
      <c r="N252">
        <f t="shared" si="400"/>
        <v>0</v>
      </c>
      <c r="O252">
        <f t="shared" si="400"/>
        <v>0</v>
      </c>
      <c r="P252">
        <f t="shared" si="400"/>
        <v>0</v>
      </c>
      <c r="Q252">
        <f t="shared" si="400"/>
        <v>0</v>
      </c>
      <c r="R252">
        <f t="shared" si="400"/>
        <v>0</v>
      </c>
      <c r="S252">
        <f t="shared" si="400"/>
        <v>0</v>
      </c>
      <c r="T252">
        <f t="shared" si="400"/>
        <v>0</v>
      </c>
      <c r="U252">
        <f t="shared" si="400"/>
        <v>0</v>
      </c>
      <c r="V252">
        <f t="shared" si="400"/>
        <v>0</v>
      </c>
      <c r="W252">
        <f t="shared" si="400"/>
        <v>0</v>
      </c>
      <c r="X252">
        <f t="shared" si="400"/>
        <v>0</v>
      </c>
      <c r="Y252">
        <f t="shared" si="400"/>
        <v>0</v>
      </c>
      <c r="Z252">
        <f t="shared" si="400"/>
        <v>0</v>
      </c>
      <c r="AA252">
        <f t="shared" si="400"/>
        <v>0</v>
      </c>
      <c r="AB252">
        <f t="shared" si="400"/>
        <v>0</v>
      </c>
      <c r="AC252">
        <f t="shared" si="400"/>
        <v>0</v>
      </c>
      <c r="AD252">
        <f t="shared" si="400"/>
        <v>0</v>
      </c>
      <c r="AE252">
        <f t="shared" si="400"/>
        <v>0</v>
      </c>
      <c r="AF252">
        <f t="shared" si="400"/>
        <v>0</v>
      </c>
      <c r="AG252">
        <f t="shared" ref="AG252:BL252" si="401">AG103</f>
        <v>0</v>
      </c>
      <c r="AH252">
        <f t="shared" si="401"/>
        <v>0</v>
      </c>
      <c r="AI252">
        <f t="shared" si="401"/>
        <v>0</v>
      </c>
      <c r="AJ252">
        <f t="shared" si="401"/>
        <v>0</v>
      </c>
      <c r="AK252">
        <f t="shared" si="401"/>
        <v>0</v>
      </c>
      <c r="AL252">
        <f t="shared" si="401"/>
        <v>0</v>
      </c>
      <c r="AM252">
        <f t="shared" si="401"/>
        <v>0</v>
      </c>
      <c r="AN252">
        <f t="shared" si="401"/>
        <v>0</v>
      </c>
      <c r="AO252">
        <f t="shared" si="401"/>
        <v>0</v>
      </c>
      <c r="AP252">
        <f t="shared" si="401"/>
        <v>0</v>
      </c>
      <c r="AQ252">
        <f t="shared" si="401"/>
        <v>0</v>
      </c>
      <c r="AR252">
        <f t="shared" si="401"/>
        <v>0</v>
      </c>
      <c r="AS252">
        <f t="shared" si="401"/>
        <v>0</v>
      </c>
      <c r="AT252">
        <f t="shared" si="401"/>
        <v>0</v>
      </c>
      <c r="AU252">
        <f t="shared" si="401"/>
        <v>0</v>
      </c>
      <c r="AV252">
        <f t="shared" si="401"/>
        <v>0</v>
      </c>
      <c r="AW252">
        <f t="shared" si="401"/>
        <v>0</v>
      </c>
      <c r="AX252">
        <f t="shared" si="401"/>
        <v>0</v>
      </c>
      <c r="AY252">
        <f t="shared" si="401"/>
        <v>0</v>
      </c>
      <c r="AZ252">
        <f t="shared" si="401"/>
        <v>0</v>
      </c>
      <c r="BA252">
        <f t="shared" si="401"/>
        <v>0</v>
      </c>
      <c r="BB252">
        <f t="shared" si="401"/>
        <v>0</v>
      </c>
      <c r="BC252">
        <f t="shared" si="401"/>
        <v>0</v>
      </c>
      <c r="BD252">
        <f t="shared" si="401"/>
        <v>0</v>
      </c>
      <c r="BE252">
        <f t="shared" si="401"/>
        <v>0</v>
      </c>
      <c r="BF252">
        <f t="shared" si="401"/>
        <v>0</v>
      </c>
      <c r="BG252">
        <f t="shared" si="401"/>
        <v>0</v>
      </c>
      <c r="BH252">
        <f t="shared" si="401"/>
        <v>0</v>
      </c>
      <c r="BI252">
        <f t="shared" si="401"/>
        <v>0</v>
      </c>
      <c r="BJ252">
        <f t="shared" si="401"/>
        <v>0</v>
      </c>
      <c r="BK252">
        <f t="shared" si="401"/>
        <v>0</v>
      </c>
      <c r="BL252">
        <f t="shared" si="401"/>
        <v>0</v>
      </c>
      <c r="BM252">
        <f t="shared" ref="BM252:CR252" si="402">BM103</f>
        <v>0</v>
      </c>
      <c r="BN252">
        <f t="shared" si="402"/>
        <v>0</v>
      </c>
      <c r="BO252">
        <f t="shared" si="402"/>
        <v>0</v>
      </c>
      <c r="BP252">
        <f t="shared" si="402"/>
        <v>0</v>
      </c>
      <c r="BQ252">
        <f t="shared" si="402"/>
        <v>0</v>
      </c>
      <c r="BR252">
        <f t="shared" si="402"/>
        <v>0</v>
      </c>
      <c r="BS252">
        <f t="shared" si="402"/>
        <v>0</v>
      </c>
      <c r="BT252">
        <f t="shared" si="402"/>
        <v>0</v>
      </c>
      <c r="BU252">
        <f t="shared" si="402"/>
        <v>0</v>
      </c>
      <c r="BV252">
        <f t="shared" si="402"/>
        <v>0</v>
      </c>
      <c r="BW252">
        <f t="shared" si="402"/>
        <v>0</v>
      </c>
      <c r="BX252">
        <f t="shared" si="402"/>
        <v>0</v>
      </c>
      <c r="BY252">
        <f t="shared" si="402"/>
        <v>0</v>
      </c>
      <c r="BZ252">
        <f t="shared" si="402"/>
        <v>0</v>
      </c>
      <c r="CA252">
        <f t="shared" si="402"/>
        <v>0</v>
      </c>
      <c r="CB252">
        <f t="shared" si="402"/>
        <v>0</v>
      </c>
      <c r="CC252">
        <f t="shared" si="402"/>
        <v>0</v>
      </c>
      <c r="CD252">
        <f t="shared" si="402"/>
        <v>0</v>
      </c>
      <c r="CE252">
        <f t="shared" si="402"/>
        <v>0</v>
      </c>
      <c r="CF252">
        <f t="shared" si="402"/>
        <v>0</v>
      </c>
      <c r="CG252">
        <f t="shared" si="402"/>
        <v>0</v>
      </c>
      <c r="CH252">
        <f t="shared" si="402"/>
        <v>0</v>
      </c>
      <c r="CI252">
        <f t="shared" si="402"/>
        <v>0</v>
      </c>
      <c r="CJ252">
        <f t="shared" si="402"/>
        <v>0</v>
      </c>
      <c r="CK252">
        <f t="shared" si="402"/>
        <v>0</v>
      </c>
      <c r="CL252">
        <f t="shared" si="402"/>
        <v>0</v>
      </c>
      <c r="CM252">
        <f t="shared" si="402"/>
        <v>0</v>
      </c>
      <c r="CN252">
        <f t="shared" si="402"/>
        <v>0</v>
      </c>
      <c r="CO252">
        <f t="shared" si="402"/>
        <v>0</v>
      </c>
      <c r="CP252">
        <f t="shared" si="402"/>
        <v>0</v>
      </c>
      <c r="CQ252">
        <f t="shared" si="402"/>
        <v>0</v>
      </c>
      <c r="CR252">
        <f t="shared" si="402"/>
        <v>0</v>
      </c>
      <c r="CS252">
        <f t="shared" ref="CS252:DH252" si="403">CS103</f>
        <v>0</v>
      </c>
      <c r="CT252">
        <f t="shared" si="403"/>
        <v>0</v>
      </c>
      <c r="CU252">
        <f t="shared" si="403"/>
        <v>0</v>
      </c>
      <c r="CV252">
        <f t="shared" si="403"/>
        <v>0</v>
      </c>
      <c r="CW252">
        <f t="shared" si="403"/>
        <v>0</v>
      </c>
      <c r="CX252">
        <f t="shared" si="403"/>
        <v>0</v>
      </c>
      <c r="CY252">
        <f t="shared" si="403"/>
        <v>0</v>
      </c>
      <c r="CZ252">
        <f t="shared" si="403"/>
        <v>0</v>
      </c>
      <c r="DA252">
        <f t="shared" si="403"/>
        <v>0</v>
      </c>
      <c r="DB252">
        <f t="shared" si="403"/>
        <v>0</v>
      </c>
      <c r="DC252">
        <f t="shared" si="403"/>
        <v>0</v>
      </c>
      <c r="DD252">
        <f t="shared" si="403"/>
        <v>0</v>
      </c>
      <c r="DE252">
        <f t="shared" si="403"/>
        <v>0</v>
      </c>
      <c r="DF252">
        <f t="shared" si="403"/>
        <v>0</v>
      </c>
      <c r="DG252">
        <f t="shared" si="403"/>
        <v>0</v>
      </c>
      <c r="DH252">
        <f t="shared" si="403"/>
        <v>0</v>
      </c>
    </row>
    <row r="253" spans="1:112">
      <c r="A253">
        <f t="shared" ref="A253:AF253" si="404">A104</f>
        <v>146</v>
      </c>
      <c r="B253" t="str">
        <f t="shared" si="404"/>
        <v>Universidad Autónoma Gabriel René Moreno</v>
      </c>
      <c r="C253">
        <f t="shared" si="404"/>
        <v>0</v>
      </c>
      <c r="D253">
        <f t="shared" si="404"/>
        <v>0</v>
      </c>
      <c r="E253">
        <f t="shared" si="404"/>
        <v>0</v>
      </c>
      <c r="F253">
        <f t="shared" si="404"/>
        <v>100</v>
      </c>
      <c r="G253">
        <f t="shared" si="404"/>
        <v>0</v>
      </c>
      <c r="H253">
        <f t="shared" si="404"/>
        <v>0</v>
      </c>
      <c r="I253">
        <f t="shared" si="404"/>
        <v>0</v>
      </c>
      <c r="J253">
        <f t="shared" si="404"/>
        <v>0</v>
      </c>
      <c r="K253">
        <f t="shared" si="404"/>
        <v>0</v>
      </c>
      <c r="L253">
        <f t="shared" si="404"/>
        <v>0</v>
      </c>
      <c r="M253">
        <f t="shared" si="404"/>
        <v>0</v>
      </c>
      <c r="N253">
        <f t="shared" si="404"/>
        <v>0</v>
      </c>
      <c r="O253">
        <f t="shared" si="404"/>
        <v>0</v>
      </c>
      <c r="P253">
        <f t="shared" si="404"/>
        <v>0</v>
      </c>
      <c r="Q253">
        <f t="shared" si="404"/>
        <v>0</v>
      </c>
      <c r="R253">
        <f t="shared" si="404"/>
        <v>0</v>
      </c>
      <c r="S253">
        <f t="shared" si="404"/>
        <v>0</v>
      </c>
      <c r="T253">
        <f t="shared" si="404"/>
        <v>0</v>
      </c>
      <c r="U253">
        <f t="shared" si="404"/>
        <v>0</v>
      </c>
      <c r="V253">
        <f t="shared" si="404"/>
        <v>0</v>
      </c>
      <c r="W253">
        <f t="shared" si="404"/>
        <v>0</v>
      </c>
      <c r="X253">
        <f t="shared" si="404"/>
        <v>0</v>
      </c>
      <c r="Y253">
        <f t="shared" si="404"/>
        <v>0</v>
      </c>
      <c r="Z253">
        <f t="shared" si="404"/>
        <v>0</v>
      </c>
      <c r="AA253">
        <f t="shared" si="404"/>
        <v>0</v>
      </c>
      <c r="AB253">
        <f t="shared" si="404"/>
        <v>0</v>
      </c>
      <c r="AC253">
        <f t="shared" si="404"/>
        <v>0</v>
      </c>
      <c r="AD253">
        <f t="shared" si="404"/>
        <v>0</v>
      </c>
      <c r="AE253">
        <f t="shared" si="404"/>
        <v>0</v>
      </c>
      <c r="AF253">
        <f t="shared" si="404"/>
        <v>0</v>
      </c>
      <c r="AG253">
        <f t="shared" ref="AG253:BL253" si="405">AG104</f>
        <v>0</v>
      </c>
      <c r="AH253">
        <f t="shared" si="405"/>
        <v>0</v>
      </c>
      <c r="AI253">
        <f t="shared" si="405"/>
        <v>0</v>
      </c>
      <c r="AJ253">
        <f t="shared" si="405"/>
        <v>0</v>
      </c>
      <c r="AK253">
        <f t="shared" si="405"/>
        <v>0</v>
      </c>
      <c r="AL253">
        <f t="shared" si="405"/>
        <v>0</v>
      </c>
      <c r="AM253">
        <f t="shared" si="405"/>
        <v>0</v>
      </c>
      <c r="AN253">
        <f t="shared" si="405"/>
        <v>0</v>
      </c>
      <c r="AO253">
        <f t="shared" si="405"/>
        <v>0</v>
      </c>
      <c r="AP253">
        <f t="shared" si="405"/>
        <v>0</v>
      </c>
      <c r="AQ253">
        <f t="shared" si="405"/>
        <v>0</v>
      </c>
      <c r="AR253">
        <f t="shared" si="405"/>
        <v>0</v>
      </c>
      <c r="AS253">
        <f t="shared" si="405"/>
        <v>0</v>
      </c>
      <c r="AT253">
        <f t="shared" si="405"/>
        <v>0</v>
      </c>
      <c r="AU253">
        <f t="shared" si="405"/>
        <v>0</v>
      </c>
      <c r="AV253">
        <f t="shared" si="405"/>
        <v>0</v>
      </c>
      <c r="AW253">
        <f t="shared" si="405"/>
        <v>0</v>
      </c>
      <c r="AX253">
        <f t="shared" si="405"/>
        <v>0</v>
      </c>
      <c r="AY253">
        <f t="shared" si="405"/>
        <v>0</v>
      </c>
      <c r="AZ253">
        <f t="shared" si="405"/>
        <v>0</v>
      </c>
      <c r="BA253">
        <f t="shared" si="405"/>
        <v>0</v>
      </c>
      <c r="BB253">
        <f t="shared" si="405"/>
        <v>0</v>
      </c>
      <c r="BC253">
        <f t="shared" si="405"/>
        <v>0</v>
      </c>
      <c r="BD253">
        <f t="shared" si="405"/>
        <v>0</v>
      </c>
      <c r="BE253">
        <f t="shared" si="405"/>
        <v>0</v>
      </c>
      <c r="BF253">
        <f t="shared" si="405"/>
        <v>0</v>
      </c>
      <c r="BG253">
        <f t="shared" si="405"/>
        <v>0</v>
      </c>
      <c r="BH253">
        <f t="shared" si="405"/>
        <v>0</v>
      </c>
      <c r="BI253">
        <f t="shared" si="405"/>
        <v>0</v>
      </c>
      <c r="BJ253">
        <f t="shared" si="405"/>
        <v>0</v>
      </c>
      <c r="BK253">
        <f t="shared" si="405"/>
        <v>0</v>
      </c>
      <c r="BL253">
        <f t="shared" si="405"/>
        <v>0</v>
      </c>
      <c r="BM253">
        <f t="shared" ref="BM253:CR253" si="406">BM104</f>
        <v>0</v>
      </c>
      <c r="BN253">
        <f t="shared" si="406"/>
        <v>0</v>
      </c>
      <c r="BO253">
        <f t="shared" si="406"/>
        <v>0</v>
      </c>
      <c r="BP253">
        <f t="shared" si="406"/>
        <v>0</v>
      </c>
      <c r="BQ253">
        <f t="shared" si="406"/>
        <v>0</v>
      </c>
      <c r="BR253">
        <f t="shared" si="406"/>
        <v>0</v>
      </c>
      <c r="BS253">
        <f t="shared" si="406"/>
        <v>0</v>
      </c>
      <c r="BT253">
        <f t="shared" si="406"/>
        <v>0</v>
      </c>
      <c r="BU253">
        <f t="shared" si="406"/>
        <v>0</v>
      </c>
      <c r="BV253">
        <f t="shared" si="406"/>
        <v>0</v>
      </c>
      <c r="BW253">
        <f t="shared" si="406"/>
        <v>0</v>
      </c>
      <c r="BX253">
        <f t="shared" si="406"/>
        <v>0</v>
      </c>
      <c r="BY253">
        <f t="shared" si="406"/>
        <v>0</v>
      </c>
      <c r="BZ253">
        <f t="shared" si="406"/>
        <v>0</v>
      </c>
      <c r="CA253">
        <f t="shared" si="406"/>
        <v>0</v>
      </c>
      <c r="CB253">
        <f t="shared" si="406"/>
        <v>0</v>
      </c>
      <c r="CC253">
        <f t="shared" si="406"/>
        <v>0</v>
      </c>
      <c r="CD253">
        <f t="shared" si="406"/>
        <v>0</v>
      </c>
      <c r="CE253">
        <f t="shared" si="406"/>
        <v>0</v>
      </c>
      <c r="CF253">
        <f t="shared" si="406"/>
        <v>0</v>
      </c>
      <c r="CG253">
        <f t="shared" si="406"/>
        <v>0</v>
      </c>
      <c r="CH253">
        <f t="shared" si="406"/>
        <v>0</v>
      </c>
      <c r="CI253">
        <f t="shared" si="406"/>
        <v>0</v>
      </c>
      <c r="CJ253">
        <f t="shared" si="406"/>
        <v>0</v>
      </c>
      <c r="CK253">
        <f t="shared" si="406"/>
        <v>0</v>
      </c>
      <c r="CL253">
        <f t="shared" si="406"/>
        <v>0</v>
      </c>
      <c r="CM253">
        <f t="shared" si="406"/>
        <v>0</v>
      </c>
      <c r="CN253">
        <f t="shared" si="406"/>
        <v>0</v>
      </c>
      <c r="CO253">
        <f t="shared" si="406"/>
        <v>0</v>
      </c>
      <c r="CP253">
        <f t="shared" si="406"/>
        <v>0</v>
      </c>
      <c r="CQ253">
        <f t="shared" si="406"/>
        <v>0</v>
      </c>
      <c r="CR253">
        <f t="shared" si="406"/>
        <v>0</v>
      </c>
      <c r="CS253">
        <f t="shared" ref="CS253:DH253" si="407">CS104</f>
        <v>0</v>
      </c>
      <c r="CT253">
        <f t="shared" si="407"/>
        <v>0</v>
      </c>
      <c r="CU253">
        <f t="shared" si="407"/>
        <v>0</v>
      </c>
      <c r="CV253">
        <f t="shared" si="407"/>
        <v>0</v>
      </c>
      <c r="CW253">
        <f t="shared" si="407"/>
        <v>0</v>
      </c>
      <c r="CX253">
        <f t="shared" si="407"/>
        <v>0</v>
      </c>
      <c r="CY253">
        <f t="shared" si="407"/>
        <v>0</v>
      </c>
      <c r="CZ253">
        <f t="shared" si="407"/>
        <v>0</v>
      </c>
      <c r="DA253">
        <f t="shared" si="407"/>
        <v>0</v>
      </c>
      <c r="DB253">
        <f t="shared" si="407"/>
        <v>0</v>
      </c>
      <c r="DC253">
        <f t="shared" si="407"/>
        <v>0</v>
      </c>
      <c r="DD253">
        <f t="shared" si="407"/>
        <v>0</v>
      </c>
      <c r="DE253">
        <f t="shared" si="407"/>
        <v>0</v>
      </c>
      <c r="DF253">
        <f t="shared" si="407"/>
        <v>0</v>
      </c>
      <c r="DG253">
        <f t="shared" si="407"/>
        <v>0</v>
      </c>
      <c r="DH253">
        <f t="shared" si="407"/>
        <v>0</v>
      </c>
    </row>
    <row r="254" spans="1:112">
      <c r="A254">
        <f t="shared" ref="A254:AF254" si="408">A105</f>
        <v>386</v>
      </c>
      <c r="B254" t="str">
        <f t="shared" si="408"/>
        <v>Servicio Plurinacional de la Mujer y de la Despatriarcalización Ana María Romero</v>
      </c>
      <c r="C254">
        <f t="shared" si="408"/>
        <v>0</v>
      </c>
      <c r="D254">
        <f t="shared" si="408"/>
        <v>0</v>
      </c>
      <c r="E254">
        <f t="shared" si="408"/>
        <v>0</v>
      </c>
      <c r="F254">
        <f t="shared" si="408"/>
        <v>185.5</v>
      </c>
      <c r="G254">
        <f t="shared" si="408"/>
        <v>0</v>
      </c>
      <c r="H254">
        <f t="shared" si="408"/>
        <v>0</v>
      </c>
      <c r="I254">
        <f t="shared" si="408"/>
        <v>0</v>
      </c>
      <c r="J254">
        <f t="shared" si="408"/>
        <v>0</v>
      </c>
      <c r="K254">
        <f t="shared" si="408"/>
        <v>0</v>
      </c>
      <c r="L254">
        <f t="shared" si="408"/>
        <v>0</v>
      </c>
      <c r="M254">
        <f t="shared" si="408"/>
        <v>0</v>
      </c>
      <c r="N254">
        <f t="shared" si="408"/>
        <v>0</v>
      </c>
      <c r="O254">
        <f t="shared" si="408"/>
        <v>0</v>
      </c>
      <c r="P254">
        <f t="shared" si="408"/>
        <v>0</v>
      </c>
      <c r="Q254">
        <f t="shared" si="408"/>
        <v>0</v>
      </c>
      <c r="R254">
        <f t="shared" si="408"/>
        <v>0</v>
      </c>
      <c r="S254">
        <f t="shared" si="408"/>
        <v>0</v>
      </c>
      <c r="T254">
        <f t="shared" si="408"/>
        <v>0</v>
      </c>
      <c r="U254">
        <f t="shared" si="408"/>
        <v>0</v>
      </c>
      <c r="V254">
        <f t="shared" si="408"/>
        <v>0</v>
      </c>
      <c r="W254">
        <f t="shared" si="408"/>
        <v>0</v>
      </c>
      <c r="X254">
        <f t="shared" si="408"/>
        <v>0</v>
      </c>
      <c r="Y254">
        <f t="shared" si="408"/>
        <v>0</v>
      </c>
      <c r="Z254">
        <f t="shared" si="408"/>
        <v>0</v>
      </c>
      <c r="AA254">
        <f t="shared" si="408"/>
        <v>0</v>
      </c>
      <c r="AB254">
        <f t="shared" si="408"/>
        <v>0</v>
      </c>
      <c r="AC254">
        <f t="shared" si="408"/>
        <v>0</v>
      </c>
      <c r="AD254">
        <f t="shared" si="408"/>
        <v>0</v>
      </c>
      <c r="AE254">
        <f t="shared" si="408"/>
        <v>0</v>
      </c>
      <c r="AF254">
        <f t="shared" si="408"/>
        <v>0</v>
      </c>
      <c r="AG254">
        <f t="shared" ref="AG254:BL254" si="409">AG105</f>
        <v>0</v>
      </c>
      <c r="AH254">
        <f t="shared" si="409"/>
        <v>0</v>
      </c>
      <c r="AI254">
        <f t="shared" si="409"/>
        <v>0</v>
      </c>
      <c r="AJ254">
        <f t="shared" si="409"/>
        <v>0</v>
      </c>
      <c r="AK254">
        <f t="shared" si="409"/>
        <v>0</v>
      </c>
      <c r="AL254">
        <f t="shared" si="409"/>
        <v>0</v>
      </c>
      <c r="AM254">
        <f t="shared" si="409"/>
        <v>0</v>
      </c>
      <c r="AN254">
        <f t="shared" si="409"/>
        <v>0</v>
      </c>
      <c r="AO254">
        <f t="shared" si="409"/>
        <v>0</v>
      </c>
      <c r="AP254">
        <f t="shared" si="409"/>
        <v>0</v>
      </c>
      <c r="AQ254">
        <f t="shared" si="409"/>
        <v>0</v>
      </c>
      <c r="AR254">
        <f t="shared" si="409"/>
        <v>0</v>
      </c>
      <c r="AS254">
        <f t="shared" si="409"/>
        <v>0</v>
      </c>
      <c r="AT254">
        <f t="shared" si="409"/>
        <v>0</v>
      </c>
      <c r="AU254">
        <f t="shared" si="409"/>
        <v>0</v>
      </c>
      <c r="AV254">
        <f t="shared" si="409"/>
        <v>0</v>
      </c>
      <c r="AW254">
        <f t="shared" si="409"/>
        <v>0</v>
      </c>
      <c r="AX254">
        <f t="shared" si="409"/>
        <v>0</v>
      </c>
      <c r="AY254">
        <f t="shared" si="409"/>
        <v>0</v>
      </c>
      <c r="AZ254">
        <f t="shared" si="409"/>
        <v>0</v>
      </c>
      <c r="BA254">
        <f t="shared" si="409"/>
        <v>0</v>
      </c>
      <c r="BB254">
        <f t="shared" si="409"/>
        <v>0</v>
      </c>
      <c r="BC254">
        <f t="shared" si="409"/>
        <v>0</v>
      </c>
      <c r="BD254">
        <f t="shared" si="409"/>
        <v>0</v>
      </c>
      <c r="BE254">
        <f t="shared" si="409"/>
        <v>0</v>
      </c>
      <c r="BF254">
        <f t="shared" si="409"/>
        <v>0</v>
      </c>
      <c r="BG254">
        <f t="shared" si="409"/>
        <v>0</v>
      </c>
      <c r="BH254">
        <f t="shared" si="409"/>
        <v>0</v>
      </c>
      <c r="BI254">
        <f t="shared" si="409"/>
        <v>0</v>
      </c>
      <c r="BJ254">
        <f t="shared" si="409"/>
        <v>0</v>
      </c>
      <c r="BK254">
        <f t="shared" si="409"/>
        <v>0</v>
      </c>
      <c r="BL254">
        <f t="shared" si="409"/>
        <v>0</v>
      </c>
      <c r="BM254">
        <f t="shared" ref="BM254:CR254" si="410">BM105</f>
        <v>0</v>
      </c>
      <c r="BN254">
        <f t="shared" si="410"/>
        <v>0</v>
      </c>
      <c r="BO254">
        <f t="shared" si="410"/>
        <v>0</v>
      </c>
      <c r="BP254">
        <f t="shared" si="410"/>
        <v>0</v>
      </c>
      <c r="BQ254">
        <f t="shared" si="410"/>
        <v>0</v>
      </c>
      <c r="BR254">
        <f t="shared" si="410"/>
        <v>0</v>
      </c>
      <c r="BS254">
        <f t="shared" si="410"/>
        <v>0</v>
      </c>
      <c r="BT254">
        <f t="shared" si="410"/>
        <v>0</v>
      </c>
      <c r="BU254">
        <f t="shared" si="410"/>
        <v>0</v>
      </c>
      <c r="BV254">
        <f t="shared" si="410"/>
        <v>0</v>
      </c>
      <c r="BW254">
        <f t="shared" si="410"/>
        <v>0</v>
      </c>
      <c r="BX254">
        <f t="shared" si="410"/>
        <v>0</v>
      </c>
      <c r="BY254">
        <f t="shared" si="410"/>
        <v>0</v>
      </c>
      <c r="BZ254">
        <f t="shared" si="410"/>
        <v>0</v>
      </c>
      <c r="CA254">
        <f t="shared" si="410"/>
        <v>0</v>
      </c>
      <c r="CB254">
        <f t="shared" si="410"/>
        <v>0</v>
      </c>
      <c r="CC254">
        <f t="shared" si="410"/>
        <v>0</v>
      </c>
      <c r="CD254">
        <f t="shared" si="410"/>
        <v>0</v>
      </c>
      <c r="CE254">
        <f t="shared" si="410"/>
        <v>0</v>
      </c>
      <c r="CF254">
        <f t="shared" si="410"/>
        <v>0</v>
      </c>
      <c r="CG254">
        <f t="shared" si="410"/>
        <v>0</v>
      </c>
      <c r="CH254">
        <f t="shared" si="410"/>
        <v>0</v>
      </c>
      <c r="CI254">
        <f t="shared" si="410"/>
        <v>0</v>
      </c>
      <c r="CJ254">
        <f t="shared" si="410"/>
        <v>0</v>
      </c>
      <c r="CK254">
        <f t="shared" si="410"/>
        <v>0</v>
      </c>
      <c r="CL254">
        <f t="shared" si="410"/>
        <v>0</v>
      </c>
      <c r="CM254">
        <f t="shared" si="410"/>
        <v>0</v>
      </c>
      <c r="CN254">
        <f t="shared" si="410"/>
        <v>0</v>
      </c>
      <c r="CO254">
        <f t="shared" si="410"/>
        <v>0</v>
      </c>
      <c r="CP254">
        <f t="shared" si="410"/>
        <v>0</v>
      </c>
      <c r="CQ254">
        <f t="shared" si="410"/>
        <v>0</v>
      </c>
      <c r="CR254">
        <f t="shared" si="410"/>
        <v>0</v>
      </c>
      <c r="CS254">
        <f t="shared" ref="CS254:DH254" si="411">CS105</f>
        <v>0</v>
      </c>
      <c r="CT254">
        <f t="shared" si="411"/>
        <v>0</v>
      </c>
      <c r="CU254">
        <f t="shared" si="411"/>
        <v>0</v>
      </c>
      <c r="CV254">
        <f t="shared" si="411"/>
        <v>0</v>
      </c>
      <c r="CW254">
        <f t="shared" si="411"/>
        <v>0</v>
      </c>
      <c r="CX254">
        <f t="shared" si="411"/>
        <v>0</v>
      </c>
      <c r="CY254">
        <f t="shared" si="411"/>
        <v>0</v>
      </c>
      <c r="CZ254">
        <f t="shared" si="411"/>
        <v>0</v>
      </c>
      <c r="DA254">
        <f t="shared" si="411"/>
        <v>0</v>
      </c>
      <c r="DB254">
        <f t="shared" si="411"/>
        <v>0</v>
      </c>
      <c r="DC254">
        <f t="shared" si="411"/>
        <v>0</v>
      </c>
      <c r="DD254">
        <f t="shared" si="411"/>
        <v>0</v>
      </c>
      <c r="DE254">
        <f t="shared" si="411"/>
        <v>0</v>
      </c>
      <c r="DF254">
        <f t="shared" si="411"/>
        <v>0</v>
      </c>
      <c r="DG254">
        <f t="shared" si="411"/>
        <v>0</v>
      </c>
      <c r="DH254">
        <f t="shared" si="411"/>
        <v>0</v>
      </c>
    </row>
    <row r="255" spans="1:112">
      <c r="A255">
        <f t="shared" ref="A255:AF255" si="412">A106</f>
        <v>0</v>
      </c>
      <c r="B255">
        <f t="shared" si="412"/>
        <v>0</v>
      </c>
      <c r="C255">
        <f t="shared" si="412"/>
        <v>0</v>
      </c>
      <c r="D255">
        <f t="shared" si="412"/>
        <v>0</v>
      </c>
      <c r="E255">
        <f t="shared" si="412"/>
        <v>0</v>
      </c>
      <c r="F255">
        <f t="shared" si="412"/>
        <v>0</v>
      </c>
      <c r="G255">
        <f t="shared" si="412"/>
        <v>0</v>
      </c>
      <c r="H255">
        <f t="shared" si="412"/>
        <v>0</v>
      </c>
      <c r="I255">
        <f t="shared" si="412"/>
        <v>0</v>
      </c>
      <c r="J255">
        <f t="shared" si="412"/>
        <v>0</v>
      </c>
      <c r="K255">
        <f t="shared" si="412"/>
        <v>0</v>
      </c>
      <c r="L255">
        <f t="shared" si="412"/>
        <v>0</v>
      </c>
      <c r="M255">
        <f t="shared" si="412"/>
        <v>0</v>
      </c>
      <c r="N255">
        <f t="shared" si="412"/>
        <v>0</v>
      </c>
      <c r="O255">
        <f t="shared" si="412"/>
        <v>0</v>
      </c>
      <c r="P255">
        <f t="shared" si="412"/>
        <v>0</v>
      </c>
      <c r="Q255">
        <f t="shared" si="412"/>
        <v>0</v>
      </c>
      <c r="R255">
        <f t="shared" si="412"/>
        <v>0</v>
      </c>
      <c r="S255">
        <f t="shared" si="412"/>
        <v>0</v>
      </c>
      <c r="T255">
        <f t="shared" si="412"/>
        <v>0</v>
      </c>
      <c r="U255">
        <f t="shared" si="412"/>
        <v>0</v>
      </c>
      <c r="V255">
        <f t="shared" si="412"/>
        <v>0</v>
      </c>
      <c r="W255">
        <f t="shared" si="412"/>
        <v>0</v>
      </c>
      <c r="X255">
        <f t="shared" si="412"/>
        <v>0</v>
      </c>
      <c r="Y255">
        <f t="shared" si="412"/>
        <v>0</v>
      </c>
      <c r="Z255">
        <f t="shared" si="412"/>
        <v>0</v>
      </c>
      <c r="AA255">
        <f t="shared" si="412"/>
        <v>0</v>
      </c>
      <c r="AB255">
        <f t="shared" si="412"/>
        <v>0</v>
      </c>
      <c r="AC255">
        <f t="shared" si="412"/>
        <v>0</v>
      </c>
      <c r="AD255">
        <f t="shared" si="412"/>
        <v>0</v>
      </c>
      <c r="AE255">
        <f t="shared" si="412"/>
        <v>0</v>
      </c>
      <c r="AF255">
        <f t="shared" si="412"/>
        <v>0</v>
      </c>
      <c r="AG255">
        <f t="shared" ref="AG255:BL255" si="413">AG106</f>
        <v>0</v>
      </c>
      <c r="AH255">
        <f t="shared" si="413"/>
        <v>0</v>
      </c>
      <c r="AI255">
        <f t="shared" si="413"/>
        <v>0</v>
      </c>
      <c r="AJ255">
        <f t="shared" si="413"/>
        <v>0</v>
      </c>
      <c r="AK255">
        <f t="shared" si="413"/>
        <v>0</v>
      </c>
      <c r="AL255">
        <f t="shared" si="413"/>
        <v>0</v>
      </c>
      <c r="AM255">
        <f t="shared" si="413"/>
        <v>0</v>
      </c>
      <c r="AN255">
        <f t="shared" si="413"/>
        <v>0</v>
      </c>
      <c r="AO255">
        <f t="shared" si="413"/>
        <v>0</v>
      </c>
      <c r="AP255">
        <f t="shared" si="413"/>
        <v>0</v>
      </c>
      <c r="AQ255">
        <f t="shared" si="413"/>
        <v>0</v>
      </c>
      <c r="AR255">
        <f t="shared" si="413"/>
        <v>0</v>
      </c>
      <c r="AS255">
        <f t="shared" si="413"/>
        <v>0</v>
      </c>
      <c r="AT255">
        <f t="shared" si="413"/>
        <v>0</v>
      </c>
      <c r="AU255">
        <f t="shared" si="413"/>
        <v>0</v>
      </c>
      <c r="AV255">
        <f t="shared" si="413"/>
        <v>0</v>
      </c>
      <c r="AW255">
        <f t="shared" si="413"/>
        <v>0</v>
      </c>
      <c r="AX255">
        <f t="shared" si="413"/>
        <v>0</v>
      </c>
      <c r="AY255">
        <f t="shared" si="413"/>
        <v>0</v>
      </c>
      <c r="AZ255">
        <f t="shared" si="413"/>
        <v>0</v>
      </c>
      <c r="BA255">
        <f t="shared" si="413"/>
        <v>0</v>
      </c>
      <c r="BB255">
        <f t="shared" si="413"/>
        <v>0</v>
      </c>
      <c r="BC255">
        <f t="shared" si="413"/>
        <v>0</v>
      </c>
      <c r="BD255">
        <f t="shared" si="413"/>
        <v>0</v>
      </c>
      <c r="BE255">
        <f t="shared" si="413"/>
        <v>0</v>
      </c>
      <c r="BF255">
        <f t="shared" si="413"/>
        <v>0</v>
      </c>
      <c r="BG255">
        <f t="shared" si="413"/>
        <v>0</v>
      </c>
      <c r="BH255">
        <f t="shared" si="413"/>
        <v>0</v>
      </c>
      <c r="BI255">
        <f t="shared" si="413"/>
        <v>0</v>
      </c>
      <c r="BJ255">
        <f t="shared" si="413"/>
        <v>0</v>
      </c>
      <c r="BK255">
        <f t="shared" si="413"/>
        <v>0</v>
      </c>
      <c r="BL255">
        <f t="shared" si="413"/>
        <v>0</v>
      </c>
      <c r="BM255">
        <f t="shared" ref="BM255:CR255" si="414">BM106</f>
        <v>0</v>
      </c>
      <c r="BN255">
        <f t="shared" si="414"/>
        <v>0</v>
      </c>
      <c r="BO255">
        <f t="shared" si="414"/>
        <v>0</v>
      </c>
      <c r="BP255">
        <f t="shared" si="414"/>
        <v>0</v>
      </c>
      <c r="BQ255">
        <f t="shared" si="414"/>
        <v>0</v>
      </c>
      <c r="BR255">
        <f t="shared" si="414"/>
        <v>0</v>
      </c>
      <c r="BS255">
        <f t="shared" si="414"/>
        <v>0</v>
      </c>
      <c r="BT255">
        <f t="shared" si="414"/>
        <v>0</v>
      </c>
      <c r="BU255">
        <f t="shared" si="414"/>
        <v>0</v>
      </c>
      <c r="BV255">
        <f t="shared" si="414"/>
        <v>0</v>
      </c>
      <c r="BW255">
        <f t="shared" si="414"/>
        <v>0</v>
      </c>
      <c r="BX255">
        <f t="shared" si="414"/>
        <v>0</v>
      </c>
      <c r="BY255">
        <f t="shared" si="414"/>
        <v>0</v>
      </c>
      <c r="BZ255">
        <f t="shared" si="414"/>
        <v>0</v>
      </c>
      <c r="CA255">
        <f t="shared" si="414"/>
        <v>0</v>
      </c>
      <c r="CB255">
        <f t="shared" si="414"/>
        <v>0</v>
      </c>
      <c r="CC255">
        <f t="shared" si="414"/>
        <v>0</v>
      </c>
      <c r="CD255">
        <f t="shared" si="414"/>
        <v>0</v>
      </c>
      <c r="CE255">
        <f t="shared" si="414"/>
        <v>0</v>
      </c>
      <c r="CF255">
        <f t="shared" si="414"/>
        <v>0</v>
      </c>
      <c r="CG255">
        <f t="shared" si="414"/>
        <v>0</v>
      </c>
      <c r="CH255">
        <f t="shared" si="414"/>
        <v>0</v>
      </c>
      <c r="CI255">
        <f t="shared" si="414"/>
        <v>0</v>
      </c>
      <c r="CJ255">
        <f t="shared" si="414"/>
        <v>0</v>
      </c>
      <c r="CK255">
        <f t="shared" si="414"/>
        <v>0</v>
      </c>
      <c r="CL255">
        <f t="shared" si="414"/>
        <v>0</v>
      </c>
      <c r="CM255">
        <f t="shared" si="414"/>
        <v>0</v>
      </c>
      <c r="CN255">
        <f t="shared" si="414"/>
        <v>0</v>
      </c>
      <c r="CO255">
        <f t="shared" si="414"/>
        <v>0</v>
      </c>
      <c r="CP255">
        <f t="shared" si="414"/>
        <v>0</v>
      </c>
      <c r="CQ255">
        <f t="shared" si="414"/>
        <v>0</v>
      </c>
      <c r="CR255">
        <f t="shared" si="414"/>
        <v>0</v>
      </c>
      <c r="CS255">
        <f t="shared" ref="CS255:DH255" si="415">CS106</f>
        <v>0</v>
      </c>
      <c r="CT255">
        <f t="shared" si="415"/>
        <v>0</v>
      </c>
      <c r="CU255">
        <f t="shared" si="415"/>
        <v>0</v>
      </c>
      <c r="CV255">
        <f t="shared" si="415"/>
        <v>0</v>
      </c>
      <c r="CW255">
        <f t="shared" si="415"/>
        <v>0</v>
      </c>
      <c r="CX255">
        <f t="shared" si="415"/>
        <v>0</v>
      </c>
      <c r="CY255">
        <f t="shared" si="415"/>
        <v>0</v>
      </c>
      <c r="CZ255">
        <f t="shared" si="415"/>
        <v>0</v>
      </c>
      <c r="DA255">
        <f t="shared" si="415"/>
        <v>0</v>
      </c>
      <c r="DB255">
        <f t="shared" si="415"/>
        <v>0</v>
      </c>
      <c r="DC255">
        <f t="shared" si="415"/>
        <v>0</v>
      </c>
      <c r="DD255">
        <f t="shared" si="415"/>
        <v>0</v>
      </c>
      <c r="DE255">
        <f t="shared" si="415"/>
        <v>0</v>
      </c>
      <c r="DF255">
        <f t="shared" si="415"/>
        <v>0</v>
      </c>
      <c r="DG255">
        <f t="shared" si="415"/>
        <v>0</v>
      </c>
      <c r="DH255">
        <f t="shared" si="415"/>
        <v>0</v>
      </c>
    </row>
    <row r="256" spans="1:112">
      <c r="A256">
        <f t="shared" ref="A256:AF256" si="416">A107</f>
        <v>0</v>
      </c>
      <c r="B256">
        <f t="shared" si="416"/>
        <v>0</v>
      </c>
      <c r="C256">
        <f t="shared" si="416"/>
        <v>0</v>
      </c>
      <c r="D256">
        <f t="shared" si="416"/>
        <v>0</v>
      </c>
      <c r="E256">
        <f t="shared" si="416"/>
        <v>0</v>
      </c>
      <c r="F256">
        <f t="shared" si="416"/>
        <v>0</v>
      </c>
      <c r="G256">
        <f t="shared" si="416"/>
        <v>0</v>
      </c>
      <c r="H256">
        <f t="shared" si="416"/>
        <v>0</v>
      </c>
      <c r="I256">
        <f t="shared" si="416"/>
        <v>0</v>
      </c>
      <c r="J256">
        <f t="shared" si="416"/>
        <v>0</v>
      </c>
      <c r="K256">
        <f t="shared" si="416"/>
        <v>0</v>
      </c>
      <c r="L256">
        <f t="shared" si="416"/>
        <v>0</v>
      </c>
      <c r="M256">
        <f t="shared" si="416"/>
        <v>0</v>
      </c>
      <c r="N256">
        <f t="shared" si="416"/>
        <v>0</v>
      </c>
      <c r="O256">
        <f t="shared" si="416"/>
        <v>0</v>
      </c>
      <c r="P256">
        <f t="shared" si="416"/>
        <v>0</v>
      </c>
      <c r="Q256">
        <f t="shared" si="416"/>
        <v>0</v>
      </c>
      <c r="R256">
        <f t="shared" si="416"/>
        <v>0</v>
      </c>
      <c r="S256">
        <f t="shared" si="416"/>
        <v>0</v>
      </c>
      <c r="T256">
        <f t="shared" si="416"/>
        <v>0</v>
      </c>
      <c r="U256">
        <f t="shared" si="416"/>
        <v>0</v>
      </c>
      <c r="V256">
        <f t="shared" si="416"/>
        <v>0</v>
      </c>
      <c r="W256">
        <f t="shared" si="416"/>
        <v>0</v>
      </c>
      <c r="X256">
        <f t="shared" si="416"/>
        <v>0</v>
      </c>
      <c r="Y256">
        <f t="shared" si="416"/>
        <v>0</v>
      </c>
      <c r="Z256">
        <f t="shared" si="416"/>
        <v>0</v>
      </c>
      <c r="AA256">
        <f t="shared" si="416"/>
        <v>0</v>
      </c>
      <c r="AB256">
        <f t="shared" si="416"/>
        <v>0</v>
      </c>
      <c r="AC256">
        <f t="shared" si="416"/>
        <v>0</v>
      </c>
      <c r="AD256">
        <f t="shared" si="416"/>
        <v>0</v>
      </c>
      <c r="AE256">
        <f t="shared" si="416"/>
        <v>0</v>
      </c>
      <c r="AF256">
        <f t="shared" si="416"/>
        <v>0</v>
      </c>
      <c r="AG256">
        <f t="shared" ref="AG256:BL256" si="417">AG107</f>
        <v>0</v>
      </c>
      <c r="AH256">
        <f t="shared" si="417"/>
        <v>0</v>
      </c>
      <c r="AI256">
        <f t="shared" si="417"/>
        <v>0</v>
      </c>
      <c r="AJ256">
        <f t="shared" si="417"/>
        <v>0</v>
      </c>
      <c r="AK256">
        <f t="shared" si="417"/>
        <v>0</v>
      </c>
      <c r="AL256">
        <f t="shared" si="417"/>
        <v>0</v>
      </c>
      <c r="AM256">
        <f t="shared" si="417"/>
        <v>0</v>
      </c>
      <c r="AN256">
        <f t="shared" si="417"/>
        <v>0</v>
      </c>
      <c r="AO256">
        <f t="shared" si="417"/>
        <v>0</v>
      </c>
      <c r="AP256">
        <f t="shared" si="417"/>
        <v>0</v>
      </c>
      <c r="AQ256">
        <f t="shared" si="417"/>
        <v>0</v>
      </c>
      <c r="AR256">
        <f t="shared" si="417"/>
        <v>0</v>
      </c>
      <c r="AS256">
        <f t="shared" si="417"/>
        <v>0</v>
      </c>
      <c r="AT256">
        <f t="shared" si="417"/>
        <v>0</v>
      </c>
      <c r="AU256">
        <f t="shared" si="417"/>
        <v>0</v>
      </c>
      <c r="AV256">
        <f t="shared" si="417"/>
        <v>0</v>
      </c>
      <c r="AW256">
        <f t="shared" si="417"/>
        <v>0</v>
      </c>
      <c r="AX256">
        <f t="shared" si="417"/>
        <v>0</v>
      </c>
      <c r="AY256">
        <f t="shared" si="417"/>
        <v>0</v>
      </c>
      <c r="AZ256">
        <f t="shared" si="417"/>
        <v>0</v>
      </c>
      <c r="BA256">
        <f t="shared" si="417"/>
        <v>0</v>
      </c>
      <c r="BB256">
        <f t="shared" si="417"/>
        <v>0</v>
      </c>
      <c r="BC256">
        <f t="shared" si="417"/>
        <v>0</v>
      </c>
      <c r="BD256">
        <f t="shared" si="417"/>
        <v>0</v>
      </c>
      <c r="BE256">
        <f t="shared" si="417"/>
        <v>0</v>
      </c>
      <c r="BF256">
        <f t="shared" si="417"/>
        <v>0</v>
      </c>
      <c r="BG256">
        <f t="shared" si="417"/>
        <v>0</v>
      </c>
      <c r="BH256">
        <f t="shared" si="417"/>
        <v>0</v>
      </c>
      <c r="BI256">
        <f t="shared" si="417"/>
        <v>0</v>
      </c>
      <c r="BJ256">
        <f t="shared" si="417"/>
        <v>0</v>
      </c>
      <c r="BK256">
        <f t="shared" si="417"/>
        <v>0</v>
      </c>
      <c r="BL256">
        <f t="shared" si="417"/>
        <v>0</v>
      </c>
      <c r="BM256">
        <f t="shared" ref="BM256:CR256" si="418">BM107</f>
        <v>0</v>
      </c>
      <c r="BN256">
        <f t="shared" si="418"/>
        <v>0</v>
      </c>
      <c r="BO256">
        <f t="shared" si="418"/>
        <v>0</v>
      </c>
      <c r="BP256">
        <f t="shared" si="418"/>
        <v>0</v>
      </c>
      <c r="BQ256">
        <f t="shared" si="418"/>
        <v>0</v>
      </c>
      <c r="BR256">
        <f t="shared" si="418"/>
        <v>0</v>
      </c>
      <c r="BS256">
        <f t="shared" si="418"/>
        <v>0</v>
      </c>
      <c r="BT256">
        <f t="shared" si="418"/>
        <v>0</v>
      </c>
      <c r="BU256">
        <f t="shared" si="418"/>
        <v>0</v>
      </c>
      <c r="BV256">
        <f t="shared" si="418"/>
        <v>0</v>
      </c>
      <c r="BW256">
        <f t="shared" si="418"/>
        <v>0</v>
      </c>
      <c r="BX256">
        <f t="shared" si="418"/>
        <v>0</v>
      </c>
      <c r="BY256">
        <f t="shared" si="418"/>
        <v>0</v>
      </c>
      <c r="BZ256">
        <f t="shared" si="418"/>
        <v>0</v>
      </c>
      <c r="CA256">
        <f t="shared" si="418"/>
        <v>0</v>
      </c>
      <c r="CB256">
        <f t="shared" si="418"/>
        <v>0</v>
      </c>
      <c r="CC256">
        <f t="shared" si="418"/>
        <v>0</v>
      </c>
      <c r="CD256">
        <f t="shared" si="418"/>
        <v>0</v>
      </c>
      <c r="CE256">
        <f t="shared" si="418"/>
        <v>0</v>
      </c>
      <c r="CF256">
        <f t="shared" si="418"/>
        <v>0</v>
      </c>
      <c r="CG256">
        <f t="shared" si="418"/>
        <v>0</v>
      </c>
      <c r="CH256">
        <f t="shared" si="418"/>
        <v>0</v>
      </c>
      <c r="CI256">
        <f t="shared" si="418"/>
        <v>0</v>
      </c>
      <c r="CJ256">
        <f t="shared" si="418"/>
        <v>0</v>
      </c>
      <c r="CK256">
        <f t="shared" si="418"/>
        <v>0</v>
      </c>
      <c r="CL256">
        <f t="shared" si="418"/>
        <v>0</v>
      </c>
      <c r="CM256">
        <f t="shared" si="418"/>
        <v>0</v>
      </c>
      <c r="CN256">
        <f t="shared" si="418"/>
        <v>0</v>
      </c>
      <c r="CO256">
        <f t="shared" si="418"/>
        <v>0</v>
      </c>
      <c r="CP256">
        <f t="shared" si="418"/>
        <v>0</v>
      </c>
      <c r="CQ256">
        <f t="shared" si="418"/>
        <v>0</v>
      </c>
      <c r="CR256">
        <f t="shared" si="418"/>
        <v>0</v>
      </c>
      <c r="CS256">
        <f t="shared" ref="CS256:DH256" si="419">CS107</f>
        <v>0</v>
      </c>
      <c r="CT256">
        <f t="shared" si="419"/>
        <v>0</v>
      </c>
      <c r="CU256">
        <f t="shared" si="419"/>
        <v>0</v>
      </c>
      <c r="CV256">
        <f t="shared" si="419"/>
        <v>0</v>
      </c>
      <c r="CW256">
        <f t="shared" si="419"/>
        <v>0</v>
      </c>
      <c r="CX256">
        <f t="shared" si="419"/>
        <v>0</v>
      </c>
      <c r="CY256">
        <f t="shared" si="419"/>
        <v>0</v>
      </c>
      <c r="CZ256">
        <f t="shared" si="419"/>
        <v>0</v>
      </c>
      <c r="DA256">
        <f t="shared" si="419"/>
        <v>0</v>
      </c>
      <c r="DB256">
        <f t="shared" si="419"/>
        <v>0</v>
      </c>
      <c r="DC256">
        <f t="shared" si="419"/>
        <v>0</v>
      </c>
      <c r="DD256">
        <f t="shared" si="419"/>
        <v>0</v>
      </c>
      <c r="DE256">
        <f t="shared" si="419"/>
        <v>0</v>
      </c>
      <c r="DF256">
        <f t="shared" si="419"/>
        <v>0</v>
      </c>
      <c r="DG256">
        <f t="shared" si="419"/>
        <v>0</v>
      </c>
      <c r="DH256">
        <f t="shared" si="419"/>
        <v>0</v>
      </c>
    </row>
    <row r="257" spans="1:112">
      <c r="A257">
        <f t="shared" ref="A257:AF257" si="420">A108</f>
        <v>0</v>
      </c>
      <c r="B257">
        <f t="shared" si="420"/>
        <v>0</v>
      </c>
      <c r="C257">
        <f t="shared" si="420"/>
        <v>0</v>
      </c>
      <c r="D257">
        <f t="shared" si="420"/>
        <v>0</v>
      </c>
      <c r="E257">
        <f t="shared" si="420"/>
        <v>0</v>
      </c>
      <c r="F257">
        <f t="shared" si="420"/>
        <v>0</v>
      </c>
      <c r="G257">
        <f t="shared" si="420"/>
        <v>0</v>
      </c>
      <c r="H257">
        <f t="shared" si="420"/>
        <v>0</v>
      </c>
      <c r="I257">
        <f t="shared" si="420"/>
        <v>0</v>
      </c>
      <c r="J257">
        <f t="shared" si="420"/>
        <v>0</v>
      </c>
      <c r="K257">
        <f t="shared" si="420"/>
        <v>0</v>
      </c>
      <c r="L257">
        <f t="shared" si="420"/>
        <v>0</v>
      </c>
      <c r="M257">
        <f t="shared" si="420"/>
        <v>0</v>
      </c>
      <c r="N257">
        <f t="shared" si="420"/>
        <v>0</v>
      </c>
      <c r="O257">
        <f t="shared" si="420"/>
        <v>0</v>
      </c>
      <c r="P257">
        <f t="shared" si="420"/>
        <v>0</v>
      </c>
      <c r="Q257">
        <f t="shared" si="420"/>
        <v>0</v>
      </c>
      <c r="R257">
        <f t="shared" si="420"/>
        <v>0</v>
      </c>
      <c r="S257">
        <f t="shared" si="420"/>
        <v>0</v>
      </c>
      <c r="T257">
        <f t="shared" si="420"/>
        <v>0</v>
      </c>
      <c r="U257">
        <f t="shared" si="420"/>
        <v>0</v>
      </c>
      <c r="V257">
        <f t="shared" si="420"/>
        <v>0</v>
      </c>
      <c r="W257">
        <f t="shared" si="420"/>
        <v>0</v>
      </c>
      <c r="X257">
        <f t="shared" si="420"/>
        <v>0</v>
      </c>
      <c r="Y257">
        <f t="shared" si="420"/>
        <v>0</v>
      </c>
      <c r="Z257">
        <f t="shared" si="420"/>
        <v>0</v>
      </c>
      <c r="AA257">
        <f t="shared" si="420"/>
        <v>0</v>
      </c>
      <c r="AB257">
        <f t="shared" si="420"/>
        <v>0</v>
      </c>
      <c r="AC257">
        <f t="shared" si="420"/>
        <v>0</v>
      </c>
      <c r="AD257">
        <f t="shared" si="420"/>
        <v>0</v>
      </c>
      <c r="AE257">
        <f t="shared" si="420"/>
        <v>0</v>
      </c>
      <c r="AF257">
        <f t="shared" si="420"/>
        <v>0</v>
      </c>
      <c r="AG257">
        <f t="shared" ref="AG257:BL257" si="421">AG108</f>
        <v>0</v>
      </c>
      <c r="AH257">
        <f t="shared" si="421"/>
        <v>0</v>
      </c>
      <c r="AI257">
        <f t="shared" si="421"/>
        <v>0</v>
      </c>
      <c r="AJ257">
        <f t="shared" si="421"/>
        <v>0</v>
      </c>
      <c r="AK257">
        <f t="shared" si="421"/>
        <v>0</v>
      </c>
      <c r="AL257">
        <f t="shared" si="421"/>
        <v>0</v>
      </c>
      <c r="AM257">
        <f t="shared" si="421"/>
        <v>0</v>
      </c>
      <c r="AN257">
        <f t="shared" si="421"/>
        <v>0</v>
      </c>
      <c r="AO257">
        <f t="shared" si="421"/>
        <v>0</v>
      </c>
      <c r="AP257">
        <f t="shared" si="421"/>
        <v>0</v>
      </c>
      <c r="AQ257">
        <f t="shared" si="421"/>
        <v>0</v>
      </c>
      <c r="AR257">
        <f t="shared" si="421"/>
        <v>0</v>
      </c>
      <c r="AS257">
        <f t="shared" si="421"/>
        <v>0</v>
      </c>
      <c r="AT257">
        <f t="shared" si="421"/>
        <v>0</v>
      </c>
      <c r="AU257">
        <f t="shared" si="421"/>
        <v>0</v>
      </c>
      <c r="AV257">
        <f t="shared" si="421"/>
        <v>0</v>
      </c>
      <c r="AW257">
        <f t="shared" si="421"/>
        <v>0</v>
      </c>
      <c r="AX257">
        <f t="shared" si="421"/>
        <v>0</v>
      </c>
      <c r="AY257">
        <f t="shared" si="421"/>
        <v>0</v>
      </c>
      <c r="AZ257">
        <f t="shared" si="421"/>
        <v>0</v>
      </c>
      <c r="BA257">
        <f t="shared" si="421"/>
        <v>0</v>
      </c>
      <c r="BB257">
        <f t="shared" si="421"/>
        <v>0</v>
      </c>
      <c r="BC257">
        <f t="shared" si="421"/>
        <v>0</v>
      </c>
      <c r="BD257">
        <f t="shared" si="421"/>
        <v>0</v>
      </c>
      <c r="BE257">
        <f t="shared" si="421"/>
        <v>0</v>
      </c>
      <c r="BF257">
        <f t="shared" si="421"/>
        <v>0</v>
      </c>
      <c r="BG257">
        <f t="shared" si="421"/>
        <v>0</v>
      </c>
      <c r="BH257">
        <f t="shared" si="421"/>
        <v>0</v>
      </c>
      <c r="BI257">
        <f t="shared" si="421"/>
        <v>0</v>
      </c>
      <c r="BJ257">
        <f t="shared" si="421"/>
        <v>0</v>
      </c>
      <c r="BK257">
        <f t="shared" si="421"/>
        <v>0</v>
      </c>
      <c r="BL257">
        <f t="shared" si="421"/>
        <v>0</v>
      </c>
      <c r="BM257">
        <f t="shared" ref="BM257:CR257" si="422">BM108</f>
        <v>0</v>
      </c>
      <c r="BN257">
        <f t="shared" si="422"/>
        <v>0</v>
      </c>
      <c r="BO257">
        <f t="shared" si="422"/>
        <v>0</v>
      </c>
      <c r="BP257">
        <f t="shared" si="422"/>
        <v>0</v>
      </c>
      <c r="BQ257">
        <f t="shared" si="422"/>
        <v>0</v>
      </c>
      <c r="BR257">
        <f t="shared" si="422"/>
        <v>0</v>
      </c>
      <c r="BS257">
        <f t="shared" si="422"/>
        <v>0</v>
      </c>
      <c r="BT257">
        <f t="shared" si="422"/>
        <v>0</v>
      </c>
      <c r="BU257">
        <f t="shared" si="422"/>
        <v>0</v>
      </c>
      <c r="BV257">
        <f t="shared" si="422"/>
        <v>0</v>
      </c>
      <c r="BW257">
        <f t="shared" si="422"/>
        <v>0</v>
      </c>
      <c r="BX257">
        <f t="shared" si="422"/>
        <v>0</v>
      </c>
      <c r="BY257">
        <f t="shared" si="422"/>
        <v>0</v>
      </c>
      <c r="BZ257">
        <f t="shared" si="422"/>
        <v>0</v>
      </c>
      <c r="CA257">
        <f t="shared" si="422"/>
        <v>0</v>
      </c>
      <c r="CB257">
        <f t="shared" si="422"/>
        <v>0</v>
      </c>
      <c r="CC257">
        <f t="shared" si="422"/>
        <v>0</v>
      </c>
      <c r="CD257">
        <f t="shared" si="422"/>
        <v>0</v>
      </c>
      <c r="CE257">
        <f t="shared" si="422"/>
        <v>0</v>
      </c>
      <c r="CF257">
        <f t="shared" si="422"/>
        <v>0</v>
      </c>
      <c r="CG257">
        <f t="shared" si="422"/>
        <v>0</v>
      </c>
      <c r="CH257">
        <f t="shared" si="422"/>
        <v>0</v>
      </c>
      <c r="CI257">
        <f t="shared" si="422"/>
        <v>0</v>
      </c>
      <c r="CJ257">
        <f t="shared" si="422"/>
        <v>0</v>
      </c>
      <c r="CK257">
        <f t="shared" si="422"/>
        <v>0</v>
      </c>
      <c r="CL257">
        <f t="shared" si="422"/>
        <v>0</v>
      </c>
      <c r="CM257">
        <f t="shared" si="422"/>
        <v>0</v>
      </c>
      <c r="CN257">
        <f t="shared" si="422"/>
        <v>0</v>
      </c>
      <c r="CO257">
        <f t="shared" si="422"/>
        <v>0</v>
      </c>
      <c r="CP257">
        <f t="shared" si="422"/>
        <v>0</v>
      </c>
      <c r="CQ257">
        <f t="shared" si="422"/>
        <v>0</v>
      </c>
      <c r="CR257">
        <f t="shared" si="422"/>
        <v>0</v>
      </c>
      <c r="CS257">
        <f t="shared" ref="CS257:DH257" si="423">CS108</f>
        <v>0</v>
      </c>
      <c r="CT257">
        <f t="shared" si="423"/>
        <v>0</v>
      </c>
      <c r="CU257">
        <f t="shared" si="423"/>
        <v>0</v>
      </c>
      <c r="CV257">
        <f t="shared" si="423"/>
        <v>0</v>
      </c>
      <c r="CW257">
        <f t="shared" si="423"/>
        <v>0</v>
      </c>
      <c r="CX257">
        <f t="shared" si="423"/>
        <v>0</v>
      </c>
      <c r="CY257">
        <f t="shared" si="423"/>
        <v>0</v>
      </c>
      <c r="CZ257">
        <f t="shared" si="423"/>
        <v>0</v>
      </c>
      <c r="DA257">
        <f t="shared" si="423"/>
        <v>0</v>
      </c>
      <c r="DB257">
        <f t="shared" si="423"/>
        <v>0</v>
      </c>
      <c r="DC257">
        <f t="shared" si="423"/>
        <v>0</v>
      </c>
      <c r="DD257">
        <f t="shared" si="423"/>
        <v>0</v>
      </c>
      <c r="DE257">
        <f t="shared" si="423"/>
        <v>0</v>
      </c>
      <c r="DF257">
        <f t="shared" si="423"/>
        <v>0</v>
      </c>
      <c r="DG257">
        <f t="shared" si="423"/>
        <v>0</v>
      </c>
      <c r="DH257">
        <f t="shared" si="423"/>
        <v>0</v>
      </c>
    </row>
    <row r="258" spans="1:112">
      <c r="A258">
        <f t="shared" ref="A258:AF258" si="424">A109</f>
        <v>0</v>
      </c>
      <c r="B258">
        <f t="shared" si="424"/>
        <v>0</v>
      </c>
      <c r="C258">
        <f t="shared" si="424"/>
        <v>0</v>
      </c>
      <c r="D258">
        <f t="shared" si="424"/>
        <v>0</v>
      </c>
      <c r="E258">
        <f t="shared" si="424"/>
        <v>0</v>
      </c>
      <c r="F258">
        <f t="shared" si="424"/>
        <v>0</v>
      </c>
      <c r="G258">
        <f t="shared" si="424"/>
        <v>0</v>
      </c>
      <c r="H258">
        <f t="shared" si="424"/>
        <v>0</v>
      </c>
      <c r="I258">
        <f t="shared" si="424"/>
        <v>0</v>
      </c>
      <c r="J258">
        <f t="shared" si="424"/>
        <v>0</v>
      </c>
      <c r="K258">
        <f t="shared" si="424"/>
        <v>0</v>
      </c>
      <c r="L258">
        <f t="shared" si="424"/>
        <v>0</v>
      </c>
      <c r="M258">
        <f t="shared" si="424"/>
        <v>0</v>
      </c>
      <c r="N258">
        <f t="shared" si="424"/>
        <v>0</v>
      </c>
      <c r="O258">
        <f t="shared" si="424"/>
        <v>0</v>
      </c>
      <c r="P258">
        <f t="shared" si="424"/>
        <v>0</v>
      </c>
      <c r="Q258">
        <f t="shared" si="424"/>
        <v>0</v>
      </c>
      <c r="R258">
        <f t="shared" si="424"/>
        <v>0</v>
      </c>
      <c r="S258">
        <f t="shared" si="424"/>
        <v>0</v>
      </c>
      <c r="T258">
        <f t="shared" si="424"/>
        <v>0</v>
      </c>
      <c r="U258">
        <f t="shared" si="424"/>
        <v>0</v>
      </c>
      <c r="V258">
        <f t="shared" si="424"/>
        <v>0</v>
      </c>
      <c r="W258">
        <f t="shared" si="424"/>
        <v>0</v>
      </c>
      <c r="X258">
        <f t="shared" si="424"/>
        <v>0</v>
      </c>
      <c r="Y258">
        <f t="shared" si="424"/>
        <v>0</v>
      </c>
      <c r="Z258">
        <f t="shared" si="424"/>
        <v>0</v>
      </c>
      <c r="AA258">
        <f t="shared" si="424"/>
        <v>0</v>
      </c>
      <c r="AB258">
        <f t="shared" si="424"/>
        <v>0</v>
      </c>
      <c r="AC258">
        <f t="shared" si="424"/>
        <v>0</v>
      </c>
      <c r="AD258">
        <f t="shared" si="424"/>
        <v>0</v>
      </c>
      <c r="AE258">
        <f t="shared" si="424"/>
        <v>0</v>
      </c>
      <c r="AF258">
        <f t="shared" si="424"/>
        <v>0</v>
      </c>
      <c r="AG258">
        <f t="shared" ref="AG258:BL258" si="425">AG109</f>
        <v>0</v>
      </c>
      <c r="AH258">
        <f t="shared" si="425"/>
        <v>0</v>
      </c>
      <c r="AI258">
        <f t="shared" si="425"/>
        <v>0</v>
      </c>
      <c r="AJ258">
        <f t="shared" si="425"/>
        <v>0</v>
      </c>
      <c r="AK258">
        <f t="shared" si="425"/>
        <v>0</v>
      </c>
      <c r="AL258">
        <f t="shared" si="425"/>
        <v>0</v>
      </c>
      <c r="AM258">
        <f t="shared" si="425"/>
        <v>0</v>
      </c>
      <c r="AN258">
        <f t="shared" si="425"/>
        <v>0</v>
      </c>
      <c r="AO258">
        <f t="shared" si="425"/>
        <v>0</v>
      </c>
      <c r="AP258">
        <f t="shared" si="425"/>
        <v>0</v>
      </c>
      <c r="AQ258">
        <f t="shared" si="425"/>
        <v>0</v>
      </c>
      <c r="AR258">
        <f t="shared" si="425"/>
        <v>0</v>
      </c>
      <c r="AS258">
        <f t="shared" si="425"/>
        <v>0</v>
      </c>
      <c r="AT258">
        <f t="shared" si="425"/>
        <v>0</v>
      </c>
      <c r="AU258">
        <f t="shared" si="425"/>
        <v>0</v>
      </c>
      <c r="AV258">
        <f t="shared" si="425"/>
        <v>0</v>
      </c>
      <c r="AW258">
        <f t="shared" si="425"/>
        <v>0</v>
      </c>
      <c r="AX258">
        <f t="shared" si="425"/>
        <v>0</v>
      </c>
      <c r="AY258">
        <f t="shared" si="425"/>
        <v>0</v>
      </c>
      <c r="AZ258">
        <f t="shared" si="425"/>
        <v>0</v>
      </c>
      <c r="BA258">
        <f t="shared" si="425"/>
        <v>0</v>
      </c>
      <c r="BB258">
        <f t="shared" si="425"/>
        <v>0</v>
      </c>
      <c r="BC258">
        <f t="shared" si="425"/>
        <v>0</v>
      </c>
      <c r="BD258">
        <f t="shared" si="425"/>
        <v>0</v>
      </c>
      <c r="BE258">
        <f t="shared" si="425"/>
        <v>0</v>
      </c>
      <c r="BF258">
        <f t="shared" si="425"/>
        <v>0</v>
      </c>
      <c r="BG258">
        <f t="shared" si="425"/>
        <v>0</v>
      </c>
      <c r="BH258">
        <f t="shared" si="425"/>
        <v>0</v>
      </c>
      <c r="BI258">
        <f t="shared" si="425"/>
        <v>0</v>
      </c>
      <c r="BJ258">
        <f t="shared" si="425"/>
        <v>0</v>
      </c>
      <c r="BK258">
        <f t="shared" si="425"/>
        <v>0</v>
      </c>
      <c r="BL258">
        <f t="shared" si="425"/>
        <v>0</v>
      </c>
      <c r="BM258">
        <f t="shared" ref="BM258:CR258" si="426">BM109</f>
        <v>0</v>
      </c>
      <c r="BN258">
        <f t="shared" si="426"/>
        <v>0</v>
      </c>
      <c r="BO258">
        <f t="shared" si="426"/>
        <v>0</v>
      </c>
      <c r="BP258">
        <f t="shared" si="426"/>
        <v>0</v>
      </c>
      <c r="BQ258">
        <f t="shared" si="426"/>
        <v>0</v>
      </c>
      <c r="BR258">
        <f t="shared" si="426"/>
        <v>0</v>
      </c>
      <c r="BS258">
        <f t="shared" si="426"/>
        <v>0</v>
      </c>
      <c r="BT258">
        <f t="shared" si="426"/>
        <v>0</v>
      </c>
      <c r="BU258">
        <f t="shared" si="426"/>
        <v>0</v>
      </c>
      <c r="BV258">
        <f t="shared" si="426"/>
        <v>0</v>
      </c>
      <c r="BW258">
        <f t="shared" si="426"/>
        <v>0</v>
      </c>
      <c r="BX258">
        <f t="shared" si="426"/>
        <v>0</v>
      </c>
      <c r="BY258">
        <f t="shared" si="426"/>
        <v>0</v>
      </c>
      <c r="BZ258">
        <f t="shared" si="426"/>
        <v>0</v>
      </c>
      <c r="CA258">
        <f t="shared" si="426"/>
        <v>0</v>
      </c>
      <c r="CB258">
        <f t="shared" si="426"/>
        <v>0</v>
      </c>
      <c r="CC258">
        <f t="shared" si="426"/>
        <v>0</v>
      </c>
      <c r="CD258">
        <f t="shared" si="426"/>
        <v>0</v>
      </c>
      <c r="CE258">
        <f t="shared" si="426"/>
        <v>0</v>
      </c>
      <c r="CF258">
        <f t="shared" si="426"/>
        <v>0</v>
      </c>
      <c r="CG258">
        <f t="shared" si="426"/>
        <v>0</v>
      </c>
      <c r="CH258">
        <f t="shared" si="426"/>
        <v>0</v>
      </c>
      <c r="CI258">
        <f t="shared" si="426"/>
        <v>0</v>
      </c>
      <c r="CJ258">
        <f t="shared" si="426"/>
        <v>0</v>
      </c>
      <c r="CK258">
        <f t="shared" si="426"/>
        <v>0</v>
      </c>
      <c r="CL258">
        <f t="shared" si="426"/>
        <v>0</v>
      </c>
      <c r="CM258">
        <f t="shared" si="426"/>
        <v>0</v>
      </c>
      <c r="CN258">
        <f t="shared" si="426"/>
        <v>0</v>
      </c>
      <c r="CO258">
        <f t="shared" si="426"/>
        <v>0</v>
      </c>
      <c r="CP258">
        <f t="shared" si="426"/>
        <v>0</v>
      </c>
      <c r="CQ258">
        <f t="shared" si="426"/>
        <v>0</v>
      </c>
      <c r="CR258">
        <f t="shared" si="426"/>
        <v>0</v>
      </c>
      <c r="CS258">
        <f t="shared" ref="CS258:DH258" si="427">CS109</f>
        <v>0</v>
      </c>
      <c r="CT258">
        <f t="shared" si="427"/>
        <v>0</v>
      </c>
      <c r="CU258">
        <f t="shared" si="427"/>
        <v>0</v>
      </c>
      <c r="CV258">
        <f t="shared" si="427"/>
        <v>0</v>
      </c>
      <c r="CW258">
        <f t="shared" si="427"/>
        <v>0</v>
      </c>
      <c r="CX258">
        <f t="shared" si="427"/>
        <v>0</v>
      </c>
      <c r="CY258">
        <f t="shared" si="427"/>
        <v>0</v>
      </c>
      <c r="CZ258">
        <f t="shared" si="427"/>
        <v>0</v>
      </c>
      <c r="DA258">
        <f t="shared" si="427"/>
        <v>0</v>
      </c>
      <c r="DB258">
        <f t="shared" si="427"/>
        <v>0</v>
      </c>
      <c r="DC258">
        <f t="shared" si="427"/>
        <v>0</v>
      </c>
      <c r="DD258">
        <f t="shared" si="427"/>
        <v>0</v>
      </c>
      <c r="DE258">
        <f t="shared" si="427"/>
        <v>0</v>
      </c>
      <c r="DF258">
        <f t="shared" si="427"/>
        <v>0</v>
      </c>
      <c r="DG258">
        <f t="shared" si="427"/>
        <v>0</v>
      </c>
      <c r="DH258">
        <f t="shared" si="427"/>
        <v>0</v>
      </c>
    </row>
    <row r="259" spans="1:112">
      <c r="A259">
        <f t="shared" ref="A259:AF259" si="428">A110</f>
        <v>0</v>
      </c>
      <c r="B259">
        <f t="shared" si="428"/>
        <v>0</v>
      </c>
      <c r="C259">
        <f t="shared" si="428"/>
        <v>0</v>
      </c>
      <c r="D259">
        <f t="shared" si="428"/>
        <v>0</v>
      </c>
      <c r="E259">
        <f t="shared" si="428"/>
        <v>0</v>
      </c>
      <c r="F259">
        <f t="shared" si="428"/>
        <v>0</v>
      </c>
      <c r="G259">
        <f t="shared" si="428"/>
        <v>0</v>
      </c>
      <c r="H259">
        <f t="shared" si="428"/>
        <v>0</v>
      </c>
      <c r="I259">
        <f t="shared" si="428"/>
        <v>0</v>
      </c>
      <c r="J259">
        <f t="shared" si="428"/>
        <v>0</v>
      </c>
      <c r="K259">
        <f t="shared" si="428"/>
        <v>0</v>
      </c>
      <c r="L259">
        <f t="shared" si="428"/>
        <v>0</v>
      </c>
      <c r="M259">
        <f t="shared" si="428"/>
        <v>0</v>
      </c>
      <c r="N259">
        <f t="shared" si="428"/>
        <v>0</v>
      </c>
      <c r="O259">
        <f t="shared" si="428"/>
        <v>0</v>
      </c>
      <c r="P259">
        <f t="shared" si="428"/>
        <v>0</v>
      </c>
      <c r="Q259">
        <f t="shared" si="428"/>
        <v>0</v>
      </c>
      <c r="R259">
        <f t="shared" si="428"/>
        <v>0</v>
      </c>
      <c r="S259">
        <f t="shared" si="428"/>
        <v>0</v>
      </c>
      <c r="T259">
        <f t="shared" si="428"/>
        <v>0</v>
      </c>
      <c r="U259">
        <f t="shared" si="428"/>
        <v>0</v>
      </c>
      <c r="V259">
        <f t="shared" si="428"/>
        <v>0</v>
      </c>
      <c r="W259">
        <f t="shared" si="428"/>
        <v>0</v>
      </c>
      <c r="X259">
        <f t="shared" si="428"/>
        <v>0</v>
      </c>
      <c r="Y259">
        <f t="shared" si="428"/>
        <v>0</v>
      </c>
      <c r="Z259">
        <f t="shared" si="428"/>
        <v>0</v>
      </c>
      <c r="AA259">
        <f t="shared" si="428"/>
        <v>0</v>
      </c>
      <c r="AB259">
        <f t="shared" si="428"/>
        <v>0</v>
      </c>
      <c r="AC259">
        <f t="shared" si="428"/>
        <v>0</v>
      </c>
      <c r="AD259">
        <f t="shared" si="428"/>
        <v>0</v>
      </c>
      <c r="AE259">
        <f t="shared" si="428"/>
        <v>0</v>
      </c>
      <c r="AF259">
        <f t="shared" si="428"/>
        <v>0</v>
      </c>
      <c r="AG259">
        <f t="shared" ref="AG259:BL259" si="429">AG110</f>
        <v>0</v>
      </c>
      <c r="AH259">
        <f t="shared" si="429"/>
        <v>0</v>
      </c>
      <c r="AI259">
        <f t="shared" si="429"/>
        <v>0</v>
      </c>
      <c r="AJ259">
        <f t="shared" si="429"/>
        <v>0</v>
      </c>
      <c r="AK259">
        <f t="shared" si="429"/>
        <v>0</v>
      </c>
      <c r="AL259">
        <f t="shared" si="429"/>
        <v>0</v>
      </c>
      <c r="AM259">
        <f t="shared" si="429"/>
        <v>0</v>
      </c>
      <c r="AN259">
        <f t="shared" si="429"/>
        <v>0</v>
      </c>
      <c r="AO259">
        <f t="shared" si="429"/>
        <v>0</v>
      </c>
      <c r="AP259">
        <f t="shared" si="429"/>
        <v>0</v>
      </c>
      <c r="AQ259">
        <f t="shared" si="429"/>
        <v>0</v>
      </c>
      <c r="AR259">
        <f t="shared" si="429"/>
        <v>0</v>
      </c>
      <c r="AS259">
        <f t="shared" si="429"/>
        <v>0</v>
      </c>
      <c r="AT259">
        <f t="shared" si="429"/>
        <v>0</v>
      </c>
      <c r="AU259">
        <f t="shared" si="429"/>
        <v>0</v>
      </c>
      <c r="AV259">
        <f t="shared" si="429"/>
        <v>0</v>
      </c>
      <c r="AW259">
        <f t="shared" si="429"/>
        <v>0</v>
      </c>
      <c r="AX259">
        <f t="shared" si="429"/>
        <v>0</v>
      </c>
      <c r="AY259">
        <f t="shared" si="429"/>
        <v>0</v>
      </c>
      <c r="AZ259">
        <f t="shared" si="429"/>
        <v>0</v>
      </c>
      <c r="BA259">
        <f t="shared" si="429"/>
        <v>0</v>
      </c>
      <c r="BB259">
        <f t="shared" si="429"/>
        <v>0</v>
      </c>
      <c r="BC259">
        <f t="shared" si="429"/>
        <v>0</v>
      </c>
      <c r="BD259">
        <f t="shared" si="429"/>
        <v>0</v>
      </c>
      <c r="BE259">
        <f t="shared" si="429"/>
        <v>0</v>
      </c>
      <c r="BF259">
        <f t="shared" si="429"/>
        <v>0</v>
      </c>
      <c r="BG259">
        <f t="shared" si="429"/>
        <v>0</v>
      </c>
      <c r="BH259">
        <f t="shared" si="429"/>
        <v>0</v>
      </c>
      <c r="BI259">
        <f t="shared" si="429"/>
        <v>0</v>
      </c>
      <c r="BJ259">
        <f t="shared" si="429"/>
        <v>0</v>
      </c>
      <c r="BK259">
        <f t="shared" si="429"/>
        <v>0</v>
      </c>
      <c r="BL259">
        <f t="shared" si="429"/>
        <v>0</v>
      </c>
      <c r="BM259">
        <f t="shared" ref="BM259:CR259" si="430">BM110</f>
        <v>0</v>
      </c>
      <c r="BN259">
        <f t="shared" si="430"/>
        <v>0</v>
      </c>
      <c r="BO259">
        <f t="shared" si="430"/>
        <v>0</v>
      </c>
      <c r="BP259">
        <f t="shared" si="430"/>
        <v>0</v>
      </c>
      <c r="BQ259">
        <f t="shared" si="430"/>
        <v>0</v>
      </c>
      <c r="BR259">
        <f t="shared" si="430"/>
        <v>0</v>
      </c>
      <c r="BS259">
        <f t="shared" si="430"/>
        <v>0</v>
      </c>
      <c r="BT259">
        <f t="shared" si="430"/>
        <v>0</v>
      </c>
      <c r="BU259">
        <f t="shared" si="430"/>
        <v>0</v>
      </c>
      <c r="BV259">
        <f t="shared" si="430"/>
        <v>0</v>
      </c>
      <c r="BW259">
        <f t="shared" si="430"/>
        <v>0</v>
      </c>
      <c r="BX259">
        <f t="shared" si="430"/>
        <v>0</v>
      </c>
      <c r="BY259">
        <f t="shared" si="430"/>
        <v>0</v>
      </c>
      <c r="BZ259">
        <f t="shared" si="430"/>
        <v>0</v>
      </c>
      <c r="CA259">
        <f t="shared" si="430"/>
        <v>0</v>
      </c>
      <c r="CB259">
        <f t="shared" si="430"/>
        <v>0</v>
      </c>
      <c r="CC259">
        <f t="shared" si="430"/>
        <v>0</v>
      </c>
      <c r="CD259">
        <f t="shared" si="430"/>
        <v>0</v>
      </c>
      <c r="CE259">
        <f t="shared" si="430"/>
        <v>0</v>
      </c>
      <c r="CF259">
        <f t="shared" si="430"/>
        <v>0</v>
      </c>
      <c r="CG259">
        <f t="shared" si="430"/>
        <v>0</v>
      </c>
      <c r="CH259">
        <f t="shared" si="430"/>
        <v>0</v>
      </c>
      <c r="CI259">
        <f t="shared" si="430"/>
        <v>0</v>
      </c>
      <c r="CJ259">
        <f t="shared" si="430"/>
        <v>0</v>
      </c>
      <c r="CK259">
        <f t="shared" si="430"/>
        <v>0</v>
      </c>
      <c r="CL259">
        <f t="shared" si="430"/>
        <v>0</v>
      </c>
      <c r="CM259">
        <f t="shared" si="430"/>
        <v>0</v>
      </c>
      <c r="CN259">
        <f t="shared" si="430"/>
        <v>0</v>
      </c>
      <c r="CO259">
        <f t="shared" si="430"/>
        <v>0</v>
      </c>
      <c r="CP259">
        <f t="shared" si="430"/>
        <v>0</v>
      </c>
      <c r="CQ259">
        <f t="shared" si="430"/>
        <v>0</v>
      </c>
      <c r="CR259">
        <f t="shared" si="430"/>
        <v>0</v>
      </c>
      <c r="CS259">
        <f t="shared" ref="CS259:DH259" si="431">CS110</f>
        <v>0</v>
      </c>
      <c r="CT259">
        <f t="shared" si="431"/>
        <v>0</v>
      </c>
      <c r="CU259">
        <f t="shared" si="431"/>
        <v>0</v>
      </c>
      <c r="CV259">
        <f t="shared" si="431"/>
        <v>0</v>
      </c>
      <c r="CW259">
        <f t="shared" si="431"/>
        <v>0</v>
      </c>
      <c r="CX259">
        <f t="shared" si="431"/>
        <v>0</v>
      </c>
      <c r="CY259">
        <f t="shared" si="431"/>
        <v>0</v>
      </c>
      <c r="CZ259">
        <f t="shared" si="431"/>
        <v>0</v>
      </c>
      <c r="DA259">
        <f t="shared" si="431"/>
        <v>0</v>
      </c>
      <c r="DB259">
        <f t="shared" si="431"/>
        <v>0</v>
      </c>
      <c r="DC259">
        <f t="shared" si="431"/>
        <v>0</v>
      </c>
      <c r="DD259">
        <f t="shared" si="431"/>
        <v>0</v>
      </c>
      <c r="DE259">
        <f t="shared" si="431"/>
        <v>0</v>
      </c>
      <c r="DF259">
        <f t="shared" si="431"/>
        <v>0</v>
      </c>
      <c r="DG259">
        <f t="shared" si="431"/>
        <v>0</v>
      </c>
      <c r="DH259">
        <f t="shared" si="431"/>
        <v>0</v>
      </c>
    </row>
    <row r="260" spans="1:112">
      <c r="A260">
        <f t="shared" ref="A260:AF260" si="432">A111</f>
        <v>0</v>
      </c>
      <c r="B260">
        <f t="shared" si="432"/>
        <v>0</v>
      </c>
      <c r="C260">
        <f t="shared" si="432"/>
        <v>0</v>
      </c>
      <c r="D260">
        <f t="shared" si="432"/>
        <v>0</v>
      </c>
      <c r="E260">
        <f t="shared" si="432"/>
        <v>0</v>
      </c>
      <c r="F260">
        <f t="shared" si="432"/>
        <v>0</v>
      </c>
      <c r="G260">
        <f t="shared" si="432"/>
        <v>0</v>
      </c>
      <c r="H260">
        <f t="shared" si="432"/>
        <v>0</v>
      </c>
      <c r="I260">
        <f t="shared" si="432"/>
        <v>0</v>
      </c>
      <c r="J260">
        <f t="shared" si="432"/>
        <v>0</v>
      </c>
      <c r="K260">
        <f t="shared" si="432"/>
        <v>0</v>
      </c>
      <c r="L260">
        <f t="shared" si="432"/>
        <v>0</v>
      </c>
      <c r="M260">
        <f t="shared" si="432"/>
        <v>0</v>
      </c>
      <c r="N260">
        <f t="shared" si="432"/>
        <v>0</v>
      </c>
      <c r="O260">
        <f t="shared" si="432"/>
        <v>0</v>
      </c>
      <c r="P260">
        <f t="shared" si="432"/>
        <v>0</v>
      </c>
      <c r="Q260">
        <f t="shared" si="432"/>
        <v>0</v>
      </c>
      <c r="R260">
        <f t="shared" si="432"/>
        <v>0</v>
      </c>
      <c r="S260">
        <f t="shared" si="432"/>
        <v>0</v>
      </c>
      <c r="T260">
        <f t="shared" si="432"/>
        <v>0</v>
      </c>
      <c r="U260">
        <f t="shared" si="432"/>
        <v>0</v>
      </c>
      <c r="V260">
        <f t="shared" si="432"/>
        <v>0</v>
      </c>
      <c r="W260">
        <f t="shared" si="432"/>
        <v>0</v>
      </c>
      <c r="X260">
        <f t="shared" si="432"/>
        <v>0</v>
      </c>
      <c r="Y260">
        <f t="shared" si="432"/>
        <v>0</v>
      </c>
      <c r="Z260">
        <f t="shared" si="432"/>
        <v>0</v>
      </c>
      <c r="AA260">
        <f t="shared" si="432"/>
        <v>0</v>
      </c>
      <c r="AB260">
        <f t="shared" si="432"/>
        <v>0</v>
      </c>
      <c r="AC260">
        <f t="shared" si="432"/>
        <v>0</v>
      </c>
      <c r="AD260">
        <f t="shared" si="432"/>
        <v>0</v>
      </c>
      <c r="AE260">
        <f t="shared" si="432"/>
        <v>0</v>
      </c>
      <c r="AF260">
        <f t="shared" si="432"/>
        <v>0</v>
      </c>
      <c r="AG260">
        <f t="shared" ref="AG260:BL260" si="433">AG111</f>
        <v>0</v>
      </c>
      <c r="AH260">
        <f t="shared" si="433"/>
        <v>0</v>
      </c>
      <c r="AI260">
        <f t="shared" si="433"/>
        <v>0</v>
      </c>
      <c r="AJ260">
        <f t="shared" si="433"/>
        <v>0</v>
      </c>
      <c r="AK260">
        <f t="shared" si="433"/>
        <v>0</v>
      </c>
      <c r="AL260">
        <f t="shared" si="433"/>
        <v>0</v>
      </c>
      <c r="AM260">
        <f t="shared" si="433"/>
        <v>0</v>
      </c>
      <c r="AN260">
        <f t="shared" si="433"/>
        <v>0</v>
      </c>
      <c r="AO260">
        <f t="shared" si="433"/>
        <v>0</v>
      </c>
      <c r="AP260">
        <f t="shared" si="433"/>
        <v>0</v>
      </c>
      <c r="AQ260">
        <f t="shared" si="433"/>
        <v>0</v>
      </c>
      <c r="AR260">
        <f t="shared" si="433"/>
        <v>0</v>
      </c>
      <c r="AS260">
        <f t="shared" si="433"/>
        <v>0</v>
      </c>
      <c r="AT260">
        <f t="shared" si="433"/>
        <v>0</v>
      </c>
      <c r="AU260">
        <f t="shared" si="433"/>
        <v>0</v>
      </c>
      <c r="AV260">
        <f t="shared" si="433"/>
        <v>0</v>
      </c>
      <c r="AW260">
        <f t="shared" si="433"/>
        <v>0</v>
      </c>
      <c r="AX260">
        <f t="shared" si="433"/>
        <v>0</v>
      </c>
      <c r="AY260">
        <f t="shared" si="433"/>
        <v>0</v>
      </c>
      <c r="AZ260">
        <f t="shared" si="433"/>
        <v>0</v>
      </c>
      <c r="BA260">
        <f t="shared" si="433"/>
        <v>0</v>
      </c>
      <c r="BB260">
        <f t="shared" si="433"/>
        <v>0</v>
      </c>
      <c r="BC260">
        <f t="shared" si="433"/>
        <v>0</v>
      </c>
      <c r="BD260">
        <f t="shared" si="433"/>
        <v>0</v>
      </c>
      <c r="BE260">
        <f t="shared" si="433"/>
        <v>0</v>
      </c>
      <c r="BF260">
        <f t="shared" si="433"/>
        <v>0</v>
      </c>
      <c r="BG260">
        <f t="shared" si="433"/>
        <v>0</v>
      </c>
      <c r="BH260">
        <f t="shared" si="433"/>
        <v>0</v>
      </c>
      <c r="BI260">
        <f t="shared" si="433"/>
        <v>0</v>
      </c>
      <c r="BJ260">
        <f t="shared" si="433"/>
        <v>0</v>
      </c>
      <c r="BK260">
        <f t="shared" si="433"/>
        <v>0</v>
      </c>
      <c r="BL260">
        <f t="shared" si="433"/>
        <v>0</v>
      </c>
      <c r="BM260">
        <f t="shared" ref="BM260:CR260" si="434">BM111</f>
        <v>0</v>
      </c>
      <c r="BN260">
        <f t="shared" si="434"/>
        <v>0</v>
      </c>
      <c r="BO260">
        <f t="shared" si="434"/>
        <v>0</v>
      </c>
      <c r="BP260">
        <f t="shared" si="434"/>
        <v>0</v>
      </c>
      <c r="BQ260">
        <f t="shared" si="434"/>
        <v>0</v>
      </c>
      <c r="BR260">
        <f t="shared" si="434"/>
        <v>0</v>
      </c>
      <c r="BS260">
        <f t="shared" si="434"/>
        <v>0</v>
      </c>
      <c r="BT260">
        <f t="shared" si="434"/>
        <v>0</v>
      </c>
      <c r="BU260">
        <f t="shared" si="434"/>
        <v>0</v>
      </c>
      <c r="BV260">
        <f t="shared" si="434"/>
        <v>0</v>
      </c>
      <c r="BW260">
        <f t="shared" si="434"/>
        <v>0</v>
      </c>
      <c r="BX260">
        <f t="shared" si="434"/>
        <v>0</v>
      </c>
      <c r="BY260">
        <f t="shared" si="434"/>
        <v>0</v>
      </c>
      <c r="BZ260">
        <f t="shared" si="434"/>
        <v>0</v>
      </c>
      <c r="CA260">
        <f t="shared" si="434"/>
        <v>0</v>
      </c>
      <c r="CB260">
        <f t="shared" si="434"/>
        <v>0</v>
      </c>
      <c r="CC260">
        <f t="shared" si="434"/>
        <v>0</v>
      </c>
      <c r="CD260">
        <f t="shared" si="434"/>
        <v>0</v>
      </c>
      <c r="CE260">
        <f t="shared" si="434"/>
        <v>0</v>
      </c>
      <c r="CF260">
        <f t="shared" si="434"/>
        <v>0</v>
      </c>
      <c r="CG260">
        <f t="shared" si="434"/>
        <v>0</v>
      </c>
      <c r="CH260">
        <f t="shared" si="434"/>
        <v>0</v>
      </c>
      <c r="CI260">
        <f t="shared" si="434"/>
        <v>0</v>
      </c>
      <c r="CJ260">
        <f t="shared" si="434"/>
        <v>0</v>
      </c>
      <c r="CK260">
        <f t="shared" si="434"/>
        <v>0</v>
      </c>
      <c r="CL260">
        <f t="shared" si="434"/>
        <v>0</v>
      </c>
      <c r="CM260">
        <f t="shared" si="434"/>
        <v>0</v>
      </c>
      <c r="CN260">
        <f t="shared" si="434"/>
        <v>0</v>
      </c>
      <c r="CO260">
        <f t="shared" si="434"/>
        <v>0</v>
      </c>
      <c r="CP260">
        <f t="shared" si="434"/>
        <v>0</v>
      </c>
      <c r="CQ260">
        <f t="shared" si="434"/>
        <v>0</v>
      </c>
      <c r="CR260">
        <f t="shared" si="434"/>
        <v>0</v>
      </c>
      <c r="CS260">
        <f t="shared" ref="CS260:DH260" si="435">CS111</f>
        <v>0</v>
      </c>
      <c r="CT260">
        <f t="shared" si="435"/>
        <v>0</v>
      </c>
      <c r="CU260">
        <f t="shared" si="435"/>
        <v>0</v>
      </c>
      <c r="CV260">
        <f t="shared" si="435"/>
        <v>0</v>
      </c>
      <c r="CW260">
        <f t="shared" si="435"/>
        <v>0</v>
      </c>
      <c r="CX260">
        <f t="shared" si="435"/>
        <v>0</v>
      </c>
      <c r="CY260">
        <f t="shared" si="435"/>
        <v>0</v>
      </c>
      <c r="CZ260">
        <f t="shared" si="435"/>
        <v>0</v>
      </c>
      <c r="DA260">
        <f t="shared" si="435"/>
        <v>0</v>
      </c>
      <c r="DB260">
        <f t="shared" si="435"/>
        <v>0</v>
      </c>
      <c r="DC260">
        <f t="shared" si="435"/>
        <v>0</v>
      </c>
      <c r="DD260">
        <f t="shared" si="435"/>
        <v>0</v>
      </c>
      <c r="DE260">
        <f t="shared" si="435"/>
        <v>0</v>
      </c>
      <c r="DF260">
        <f t="shared" si="435"/>
        <v>0</v>
      </c>
      <c r="DG260">
        <f t="shared" si="435"/>
        <v>0</v>
      </c>
      <c r="DH260">
        <f t="shared" si="435"/>
        <v>0</v>
      </c>
    </row>
    <row r="261" spans="1:112">
      <c r="A261">
        <f t="shared" ref="A261:AF261" si="436">A112</f>
        <v>0</v>
      </c>
      <c r="B261">
        <f t="shared" si="436"/>
        <v>0</v>
      </c>
      <c r="C261">
        <f t="shared" si="436"/>
        <v>0</v>
      </c>
      <c r="D261">
        <f t="shared" si="436"/>
        <v>0</v>
      </c>
      <c r="E261">
        <f t="shared" si="436"/>
        <v>0</v>
      </c>
      <c r="F261">
        <f t="shared" si="436"/>
        <v>0</v>
      </c>
      <c r="G261">
        <f t="shared" si="436"/>
        <v>0</v>
      </c>
      <c r="H261">
        <f t="shared" si="436"/>
        <v>0</v>
      </c>
      <c r="I261">
        <f t="shared" si="436"/>
        <v>0</v>
      </c>
      <c r="J261">
        <f t="shared" si="436"/>
        <v>0</v>
      </c>
      <c r="K261">
        <f t="shared" si="436"/>
        <v>0</v>
      </c>
      <c r="L261">
        <f t="shared" si="436"/>
        <v>0</v>
      </c>
      <c r="M261">
        <f t="shared" si="436"/>
        <v>0</v>
      </c>
      <c r="N261">
        <f t="shared" si="436"/>
        <v>0</v>
      </c>
      <c r="O261">
        <f t="shared" si="436"/>
        <v>0</v>
      </c>
      <c r="P261">
        <f t="shared" si="436"/>
        <v>0</v>
      </c>
      <c r="Q261">
        <f t="shared" si="436"/>
        <v>0</v>
      </c>
      <c r="R261">
        <f t="shared" si="436"/>
        <v>0</v>
      </c>
      <c r="S261">
        <f t="shared" si="436"/>
        <v>0</v>
      </c>
      <c r="T261">
        <f t="shared" si="436"/>
        <v>0</v>
      </c>
      <c r="U261">
        <f t="shared" si="436"/>
        <v>0</v>
      </c>
      <c r="V261">
        <f t="shared" si="436"/>
        <v>0</v>
      </c>
      <c r="W261">
        <f t="shared" si="436"/>
        <v>0</v>
      </c>
      <c r="X261">
        <f t="shared" si="436"/>
        <v>0</v>
      </c>
      <c r="Y261">
        <f t="shared" si="436"/>
        <v>0</v>
      </c>
      <c r="Z261">
        <f t="shared" si="436"/>
        <v>0</v>
      </c>
      <c r="AA261">
        <f t="shared" si="436"/>
        <v>0</v>
      </c>
      <c r="AB261">
        <f t="shared" si="436"/>
        <v>0</v>
      </c>
      <c r="AC261">
        <f t="shared" si="436"/>
        <v>0</v>
      </c>
      <c r="AD261">
        <f t="shared" si="436"/>
        <v>0</v>
      </c>
      <c r="AE261">
        <f t="shared" si="436"/>
        <v>0</v>
      </c>
      <c r="AF261">
        <f t="shared" si="436"/>
        <v>0</v>
      </c>
      <c r="AG261">
        <f t="shared" ref="AG261:BL261" si="437">AG112</f>
        <v>0</v>
      </c>
      <c r="AH261">
        <f t="shared" si="437"/>
        <v>0</v>
      </c>
      <c r="AI261">
        <f t="shared" si="437"/>
        <v>0</v>
      </c>
      <c r="AJ261">
        <f t="shared" si="437"/>
        <v>0</v>
      </c>
      <c r="AK261">
        <f t="shared" si="437"/>
        <v>0</v>
      </c>
      <c r="AL261">
        <f t="shared" si="437"/>
        <v>0</v>
      </c>
      <c r="AM261">
        <f t="shared" si="437"/>
        <v>0</v>
      </c>
      <c r="AN261">
        <f t="shared" si="437"/>
        <v>0</v>
      </c>
      <c r="AO261">
        <f t="shared" si="437"/>
        <v>0</v>
      </c>
      <c r="AP261">
        <f t="shared" si="437"/>
        <v>0</v>
      </c>
      <c r="AQ261">
        <f t="shared" si="437"/>
        <v>0</v>
      </c>
      <c r="AR261">
        <f t="shared" si="437"/>
        <v>0</v>
      </c>
      <c r="AS261">
        <f t="shared" si="437"/>
        <v>0</v>
      </c>
      <c r="AT261">
        <f t="shared" si="437"/>
        <v>0</v>
      </c>
      <c r="AU261">
        <f t="shared" si="437"/>
        <v>0</v>
      </c>
      <c r="AV261">
        <f t="shared" si="437"/>
        <v>0</v>
      </c>
      <c r="AW261">
        <f t="shared" si="437"/>
        <v>0</v>
      </c>
      <c r="AX261">
        <f t="shared" si="437"/>
        <v>0</v>
      </c>
      <c r="AY261">
        <f t="shared" si="437"/>
        <v>0</v>
      </c>
      <c r="AZ261">
        <f t="shared" si="437"/>
        <v>0</v>
      </c>
      <c r="BA261">
        <f t="shared" si="437"/>
        <v>0</v>
      </c>
      <c r="BB261">
        <f t="shared" si="437"/>
        <v>0</v>
      </c>
      <c r="BC261">
        <f t="shared" si="437"/>
        <v>0</v>
      </c>
      <c r="BD261">
        <f t="shared" si="437"/>
        <v>0</v>
      </c>
      <c r="BE261">
        <f t="shared" si="437"/>
        <v>0</v>
      </c>
      <c r="BF261">
        <f t="shared" si="437"/>
        <v>0</v>
      </c>
      <c r="BG261">
        <f t="shared" si="437"/>
        <v>0</v>
      </c>
      <c r="BH261">
        <f t="shared" si="437"/>
        <v>0</v>
      </c>
      <c r="BI261">
        <f t="shared" si="437"/>
        <v>0</v>
      </c>
      <c r="BJ261">
        <f t="shared" si="437"/>
        <v>0</v>
      </c>
      <c r="BK261">
        <f t="shared" si="437"/>
        <v>0</v>
      </c>
      <c r="BL261">
        <f t="shared" si="437"/>
        <v>0</v>
      </c>
      <c r="BM261">
        <f t="shared" ref="BM261:CR261" si="438">BM112</f>
        <v>0</v>
      </c>
      <c r="BN261">
        <f t="shared" si="438"/>
        <v>0</v>
      </c>
      <c r="BO261">
        <f t="shared" si="438"/>
        <v>0</v>
      </c>
      <c r="BP261">
        <f t="shared" si="438"/>
        <v>0</v>
      </c>
      <c r="BQ261">
        <f t="shared" si="438"/>
        <v>0</v>
      </c>
      <c r="BR261">
        <f t="shared" si="438"/>
        <v>0</v>
      </c>
      <c r="BS261">
        <f t="shared" si="438"/>
        <v>0</v>
      </c>
      <c r="BT261">
        <f t="shared" si="438"/>
        <v>0</v>
      </c>
      <c r="BU261">
        <f t="shared" si="438"/>
        <v>0</v>
      </c>
      <c r="BV261">
        <f t="shared" si="438"/>
        <v>0</v>
      </c>
      <c r="BW261">
        <f t="shared" si="438"/>
        <v>0</v>
      </c>
      <c r="BX261">
        <f t="shared" si="438"/>
        <v>0</v>
      </c>
      <c r="BY261">
        <f t="shared" si="438"/>
        <v>0</v>
      </c>
      <c r="BZ261">
        <f t="shared" si="438"/>
        <v>0</v>
      </c>
      <c r="CA261">
        <f t="shared" si="438"/>
        <v>0</v>
      </c>
      <c r="CB261">
        <f t="shared" si="438"/>
        <v>0</v>
      </c>
      <c r="CC261">
        <f t="shared" si="438"/>
        <v>0</v>
      </c>
      <c r="CD261">
        <f t="shared" si="438"/>
        <v>0</v>
      </c>
      <c r="CE261">
        <f t="shared" si="438"/>
        <v>0</v>
      </c>
      <c r="CF261">
        <f t="shared" si="438"/>
        <v>0</v>
      </c>
      <c r="CG261">
        <f t="shared" si="438"/>
        <v>0</v>
      </c>
      <c r="CH261">
        <f t="shared" si="438"/>
        <v>0</v>
      </c>
      <c r="CI261">
        <f t="shared" si="438"/>
        <v>0</v>
      </c>
      <c r="CJ261">
        <f t="shared" si="438"/>
        <v>0</v>
      </c>
      <c r="CK261">
        <f t="shared" si="438"/>
        <v>0</v>
      </c>
      <c r="CL261">
        <f t="shared" si="438"/>
        <v>0</v>
      </c>
      <c r="CM261">
        <f t="shared" si="438"/>
        <v>0</v>
      </c>
      <c r="CN261">
        <f t="shared" si="438"/>
        <v>0</v>
      </c>
      <c r="CO261">
        <f t="shared" si="438"/>
        <v>0</v>
      </c>
      <c r="CP261">
        <f t="shared" si="438"/>
        <v>0</v>
      </c>
      <c r="CQ261">
        <f t="shared" si="438"/>
        <v>0</v>
      </c>
      <c r="CR261">
        <f t="shared" si="438"/>
        <v>0</v>
      </c>
      <c r="CS261">
        <f t="shared" ref="CS261:DH261" si="439">CS112</f>
        <v>0</v>
      </c>
      <c r="CT261">
        <f t="shared" si="439"/>
        <v>0</v>
      </c>
      <c r="CU261">
        <f t="shared" si="439"/>
        <v>0</v>
      </c>
      <c r="CV261">
        <f t="shared" si="439"/>
        <v>0</v>
      </c>
      <c r="CW261">
        <f t="shared" si="439"/>
        <v>0</v>
      </c>
      <c r="CX261">
        <f t="shared" si="439"/>
        <v>0</v>
      </c>
      <c r="CY261">
        <f t="shared" si="439"/>
        <v>0</v>
      </c>
      <c r="CZ261">
        <f t="shared" si="439"/>
        <v>0</v>
      </c>
      <c r="DA261">
        <f t="shared" si="439"/>
        <v>0</v>
      </c>
      <c r="DB261">
        <f t="shared" si="439"/>
        <v>0</v>
      </c>
      <c r="DC261">
        <f t="shared" si="439"/>
        <v>0</v>
      </c>
      <c r="DD261">
        <f t="shared" si="439"/>
        <v>0</v>
      </c>
      <c r="DE261">
        <f t="shared" si="439"/>
        <v>0</v>
      </c>
      <c r="DF261">
        <f t="shared" si="439"/>
        <v>0</v>
      </c>
      <c r="DG261">
        <f t="shared" si="439"/>
        <v>0</v>
      </c>
      <c r="DH261">
        <f t="shared" si="439"/>
        <v>0</v>
      </c>
    </row>
    <row r="262" spans="1:112">
      <c r="A262">
        <f t="shared" ref="A262:AF262" si="440">A113</f>
        <v>0</v>
      </c>
      <c r="B262">
        <f t="shared" si="440"/>
        <v>0</v>
      </c>
      <c r="C262">
        <f t="shared" si="440"/>
        <v>0</v>
      </c>
      <c r="D262">
        <f t="shared" si="440"/>
        <v>0</v>
      </c>
      <c r="E262">
        <f t="shared" si="440"/>
        <v>0</v>
      </c>
      <c r="F262">
        <f t="shared" si="440"/>
        <v>0</v>
      </c>
      <c r="G262">
        <f t="shared" si="440"/>
        <v>0</v>
      </c>
      <c r="H262">
        <f t="shared" si="440"/>
        <v>0</v>
      </c>
      <c r="I262">
        <f t="shared" si="440"/>
        <v>0</v>
      </c>
      <c r="J262">
        <f t="shared" si="440"/>
        <v>0</v>
      </c>
      <c r="K262">
        <f t="shared" si="440"/>
        <v>0</v>
      </c>
      <c r="L262">
        <f t="shared" si="440"/>
        <v>0</v>
      </c>
      <c r="M262">
        <f t="shared" si="440"/>
        <v>0</v>
      </c>
      <c r="N262">
        <f t="shared" si="440"/>
        <v>0</v>
      </c>
      <c r="O262">
        <f t="shared" si="440"/>
        <v>0</v>
      </c>
      <c r="P262">
        <f t="shared" si="440"/>
        <v>0</v>
      </c>
      <c r="Q262">
        <f t="shared" si="440"/>
        <v>0</v>
      </c>
      <c r="R262">
        <f t="shared" si="440"/>
        <v>0</v>
      </c>
      <c r="S262">
        <f t="shared" si="440"/>
        <v>0</v>
      </c>
      <c r="T262">
        <f t="shared" si="440"/>
        <v>0</v>
      </c>
      <c r="U262">
        <f t="shared" si="440"/>
        <v>0</v>
      </c>
      <c r="V262">
        <f t="shared" si="440"/>
        <v>0</v>
      </c>
      <c r="W262">
        <f t="shared" si="440"/>
        <v>0</v>
      </c>
      <c r="X262">
        <f t="shared" si="440"/>
        <v>0</v>
      </c>
      <c r="Y262">
        <f t="shared" si="440"/>
        <v>0</v>
      </c>
      <c r="Z262">
        <f t="shared" si="440"/>
        <v>0</v>
      </c>
      <c r="AA262">
        <f t="shared" si="440"/>
        <v>0</v>
      </c>
      <c r="AB262">
        <f t="shared" si="440"/>
        <v>0</v>
      </c>
      <c r="AC262">
        <f t="shared" si="440"/>
        <v>0</v>
      </c>
      <c r="AD262">
        <f t="shared" si="440"/>
        <v>0</v>
      </c>
      <c r="AE262">
        <f t="shared" si="440"/>
        <v>0</v>
      </c>
      <c r="AF262">
        <f t="shared" si="440"/>
        <v>0</v>
      </c>
      <c r="AG262">
        <f t="shared" ref="AG262:BL262" si="441">AG113</f>
        <v>0</v>
      </c>
      <c r="AH262">
        <f t="shared" si="441"/>
        <v>0</v>
      </c>
      <c r="AI262">
        <f t="shared" si="441"/>
        <v>0</v>
      </c>
      <c r="AJ262">
        <f t="shared" si="441"/>
        <v>0</v>
      </c>
      <c r="AK262">
        <f t="shared" si="441"/>
        <v>0</v>
      </c>
      <c r="AL262">
        <f t="shared" si="441"/>
        <v>0</v>
      </c>
      <c r="AM262">
        <f t="shared" si="441"/>
        <v>0</v>
      </c>
      <c r="AN262">
        <f t="shared" si="441"/>
        <v>0</v>
      </c>
      <c r="AO262">
        <f t="shared" si="441"/>
        <v>0</v>
      </c>
      <c r="AP262">
        <f t="shared" si="441"/>
        <v>0</v>
      </c>
      <c r="AQ262">
        <f t="shared" si="441"/>
        <v>0</v>
      </c>
      <c r="AR262">
        <f t="shared" si="441"/>
        <v>0</v>
      </c>
      <c r="AS262">
        <f t="shared" si="441"/>
        <v>0</v>
      </c>
      <c r="AT262">
        <f t="shared" si="441"/>
        <v>0</v>
      </c>
      <c r="AU262">
        <f t="shared" si="441"/>
        <v>0</v>
      </c>
      <c r="AV262">
        <f t="shared" si="441"/>
        <v>0</v>
      </c>
      <c r="AW262">
        <f t="shared" si="441"/>
        <v>0</v>
      </c>
      <c r="AX262">
        <f t="shared" si="441"/>
        <v>0</v>
      </c>
      <c r="AY262">
        <f t="shared" si="441"/>
        <v>0</v>
      </c>
      <c r="AZ262">
        <f t="shared" si="441"/>
        <v>0</v>
      </c>
      <c r="BA262">
        <f t="shared" si="441"/>
        <v>0</v>
      </c>
      <c r="BB262">
        <f t="shared" si="441"/>
        <v>0</v>
      </c>
      <c r="BC262">
        <f t="shared" si="441"/>
        <v>0</v>
      </c>
      <c r="BD262">
        <f t="shared" si="441"/>
        <v>0</v>
      </c>
      <c r="BE262">
        <f t="shared" si="441"/>
        <v>0</v>
      </c>
      <c r="BF262">
        <f t="shared" si="441"/>
        <v>0</v>
      </c>
      <c r="BG262">
        <f t="shared" si="441"/>
        <v>0</v>
      </c>
      <c r="BH262">
        <f t="shared" si="441"/>
        <v>0</v>
      </c>
      <c r="BI262">
        <f t="shared" si="441"/>
        <v>0</v>
      </c>
      <c r="BJ262">
        <f t="shared" si="441"/>
        <v>0</v>
      </c>
      <c r="BK262">
        <f t="shared" si="441"/>
        <v>0</v>
      </c>
      <c r="BL262">
        <f t="shared" si="441"/>
        <v>0</v>
      </c>
      <c r="BM262">
        <f t="shared" ref="BM262:CR262" si="442">BM113</f>
        <v>0</v>
      </c>
      <c r="BN262">
        <f t="shared" si="442"/>
        <v>0</v>
      </c>
      <c r="BO262">
        <f t="shared" si="442"/>
        <v>0</v>
      </c>
      <c r="BP262">
        <f t="shared" si="442"/>
        <v>0</v>
      </c>
      <c r="BQ262">
        <f t="shared" si="442"/>
        <v>0</v>
      </c>
      <c r="BR262">
        <f t="shared" si="442"/>
        <v>0</v>
      </c>
      <c r="BS262">
        <f t="shared" si="442"/>
        <v>0</v>
      </c>
      <c r="BT262">
        <f t="shared" si="442"/>
        <v>0</v>
      </c>
      <c r="BU262">
        <f t="shared" si="442"/>
        <v>0</v>
      </c>
      <c r="BV262">
        <f t="shared" si="442"/>
        <v>0</v>
      </c>
      <c r="BW262">
        <f t="shared" si="442"/>
        <v>0</v>
      </c>
      <c r="BX262">
        <f t="shared" si="442"/>
        <v>0</v>
      </c>
      <c r="BY262">
        <f t="shared" si="442"/>
        <v>0</v>
      </c>
      <c r="BZ262">
        <f t="shared" si="442"/>
        <v>0</v>
      </c>
      <c r="CA262">
        <f t="shared" si="442"/>
        <v>0</v>
      </c>
      <c r="CB262">
        <f t="shared" si="442"/>
        <v>0</v>
      </c>
      <c r="CC262">
        <f t="shared" si="442"/>
        <v>0</v>
      </c>
      <c r="CD262">
        <f t="shared" si="442"/>
        <v>0</v>
      </c>
      <c r="CE262">
        <f t="shared" si="442"/>
        <v>0</v>
      </c>
      <c r="CF262">
        <f t="shared" si="442"/>
        <v>0</v>
      </c>
      <c r="CG262">
        <f t="shared" si="442"/>
        <v>0</v>
      </c>
      <c r="CH262">
        <f t="shared" si="442"/>
        <v>0</v>
      </c>
      <c r="CI262">
        <f t="shared" si="442"/>
        <v>0</v>
      </c>
      <c r="CJ262">
        <f t="shared" si="442"/>
        <v>0</v>
      </c>
      <c r="CK262">
        <f t="shared" si="442"/>
        <v>0</v>
      </c>
      <c r="CL262">
        <f t="shared" si="442"/>
        <v>0</v>
      </c>
      <c r="CM262">
        <f t="shared" si="442"/>
        <v>0</v>
      </c>
      <c r="CN262">
        <f t="shared" si="442"/>
        <v>0</v>
      </c>
      <c r="CO262">
        <f t="shared" si="442"/>
        <v>0</v>
      </c>
      <c r="CP262">
        <f t="shared" si="442"/>
        <v>0</v>
      </c>
      <c r="CQ262">
        <f t="shared" si="442"/>
        <v>0</v>
      </c>
      <c r="CR262">
        <f t="shared" si="442"/>
        <v>0</v>
      </c>
      <c r="CS262">
        <f t="shared" ref="CS262:DH262" si="443">CS113</f>
        <v>0</v>
      </c>
      <c r="CT262">
        <f t="shared" si="443"/>
        <v>0</v>
      </c>
      <c r="CU262">
        <f t="shared" si="443"/>
        <v>0</v>
      </c>
      <c r="CV262">
        <f t="shared" si="443"/>
        <v>0</v>
      </c>
      <c r="CW262">
        <f t="shared" si="443"/>
        <v>0</v>
      </c>
      <c r="CX262">
        <f t="shared" si="443"/>
        <v>0</v>
      </c>
      <c r="CY262">
        <f t="shared" si="443"/>
        <v>0</v>
      </c>
      <c r="CZ262">
        <f t="shared" si="443"/>
        <v>0</v>
      </c>
      <c r="DA262">
        <f t="shared" si="443"/>
        <v>0</v>
      </c>
      <c r="DB262">
        <f t="shared" si="443"/>
        <v>0</v>
      </c>
      <c r="DC262">
        <f t="shared" si="443"/>
        <v>0</v>
      </c>
      <c r="DD262">
        <f t="shared" si="443"/>
        <v>0</v>
      </c>
      <c r="DE262">
        <f t="shared" si="443"/>
        <v>0</v>
      </c>
      <c r="DF262">
        <f t="shared" si="443"/>
        <v>0</v>
      </c>
      <c r="DG262">
        <f t="shared" si="443"/>
        <v>0</v>
      </c>
      <c r="DH262">
        <f t="shared" si="443"/>
        <v>0</v>
      </c>
    </row>
    <row r="263" spans="1:112">
      <c r="A263">
        <f t="shared" ref="A263:AF263" si="444">A114</f>
        <v>0</v>
      </c>
      <c r="B263">
        <f t="shared" si="444"/>
        <v>0</v>
      </c>
      <c r="C263">
        <f t="shared" si="444"/>
        <v>0</v>
      </c>
      <c r="D263">
        <f t="shared" si="444"/>
        <v>0</v>
      </c>
      <c r="E263">
        <f t="shared" si="444"/>
        <v>0</v>
      </c>
      <c r="F263">
        <f t="shared" si="444"/>
        <v>0</v>
      </c>
      <c r="G263">
        <f t="shared" si="444"/>
        <v>0</v>
      </c>
      <c r="H263">
        <f t="shared" si="444"/>
        <v>0</v>
      </c>
      <c r="I263">
        <f t="shared" si="444"/>
        <v>0</v>
      </c>
      <c r="J263">
        <f t="shared" si="444"/>
        <v>0</v>
      </c>
      <c r="K263">
        <f t="shared" si="444"/>
        <v>0</v>
      </c>
      <c r="L263">
        <f t="shared" si="444"/>
        <v>0</v>
      </c>
      <c r="M263">
        <f t="shared" si="444"/>
        <v>0</v>
      </c>
      <c r="N263">
        <f t="shared" si="444"/>
        <v>0</v>
      </c>
      <c r="O263">
        <f t="shared" si="444"/>
        <v>0</v>
      </c>
      <c r="P263">
        <f t="shared" si="444"/>
        <v>0</v>
      </c>
      <c r="Q263">
        <f t="shared" si="444"/>
        <v>0</v>
      </c>
      <c r="R263">
        <f t="shared" si="444"/>
        <v>0</v>
      </c>
      <c r="S263">
        <f t="shared" si="444"/>
        <v>0</v>
      </c>
      <c r="T263">
        <f t="shared" si="444"/>
        <v>0</v>
      </c>
      <c r="U263">
        <f t="shared" si="444"/>
        <v>0</v>
      </c>
      <c r="V263">
        <f t="shared" si="444"/>
        <v>0</v>
      </c>
      <c r="W263">
        <f t="shared" si="444"/>
        <v>0</v>
      </c>
      <c r="X263">
        <f t="shared" si="444"/>
        <v>0</v>
      </c>
      <c r="Y263">
        <f t="shared" si="444"/>
        <v>0</v>
      </c>
      <c r="Z263">
        <f t="shared" si="444"/>
        <v>0</v>
      </c>
      <c r="AA263">
        <f t="shared" si="444"/>
        <v>0</v>
      </c>
      <c r="AB263">
        <f t="shared" si="444"/>
        <v>0</v>
      </c>
      <c r="AC263">
        <f t="shared" si="444"/>
        <v>0</v>
      </c>
      <c r="AD263">
        <f t="shared" si="444"/>
        <v>0</v>
      </c>
      <c r="AE263">
        <f t="shared" si="444"/>
        <v>0</v>
      </c>
      <c r="AF263">
        <f t="shared" si="444"/>
        <v>0</v>
      </c>
      <c r="AG263">
        <f t="shared" ref="AG263:BL263" si="445">AG114</f>
        <v>0</v>
      </c>
      <c r="AH263">
        <f t="shared" si="445"/>
        <v>0</v>
      </c>
      <c r="AI263">
        <f t="shared" si="445"/>
        <v>0</v>
      </c>
      <c r="AJ263">
        <f t="shared" si="445"/>
        <v>0</v>
      </c>
      <c r="AK263">
        <f t="shared" si="445"/>
        <v>0</v>
      </c>
      <c r="AL263">
        <f t="shared" si="445"/>
        <v>0</v>
      </c>
      <c r="AM263">
        <f t="shared" si="445"/>
        <v>0</v>
      </c>
      <c r="AN263">
        <f t="shared" si="445"/>
        <v>0</v>
      </c>
      <c r="AO263">
        <f t="shared" si="445"/>
        <v>0</v>
      </c>
      <c r="AP263">
        <f t="shared" si="445"/>
        <v>0</v>
      </c>
      <c r="AQ263">
        <f t="shared" si="445"/>
        <v>0</v>
      </c>
      <c r="AR263">
        <f t="shared" si="445"/>
        <v>0</v>
      </c>
      <c r="AS263">
        <f t="shared" si="445"/>
        <v>0</v>
      </c>
      <c r="AT263">
        <f t="shared" si="445"/>
        <v>0</v>
      </c>
      <c r="AU263">
        <f t="shared" si="445"/>
        <v>0</v>
      </c>
      <c r="AV263">
        <f t="shared" si="445"/>
        <v>0</v>
      </c>
      <c r="AW263">
        <f t="shared" si="445"/>
        <v>0</v>
      </c>
      <c r="AX263">
        <f t="shared" si="445"/>
        <v>0</v>
      </c>
      <c r="AY263">
        <f t="shared" si="445"/>
        <v>0</v>
      </c>
      <c r="AZ263">
        <f t="shared" si="445"/>
        <v>0</v>
      </c>
      <c r="BA263">
        <f t="shared" si="445"/>
        <v>0</v>
      </c>
      <c r="BB263">
        <f t="shared" si="445"/>
        <v>0</v>
      </c>
      <c r="BC263">
        <f t="shared" si="445"/>
        <v>0</v>
      </c>
      <c r="BD263">
        <f t="shared" si="445"/>
        <v>0</v>
      </c>
      <c r="BE263">
        <f t="shared" si="445"/>
        <v>0</v>
      </c>
      <c r="BF263">
        <f t="shared" si="445"/>
        <v>0</v>
      </c>
      <c r="BG263">
        <f t="shared" si="445"/>
        <v>0</v>
      </c>
      <c r="BH263">
        <f t="shared" si="445"/>
        <v>0</v>
      </c>
      <c r="BI263">
        <f t="shared" si="445"/>
        <v>0</v>
      </c>
      <c r="BJ263">
        <f t="shared" si="445"/>
        <v>0</v>
      </c>
      <c r="BK263">
        <f t="shared" si="445"/>
        <v>0</v>
      </c>
      <c r="BL263">
        <f t="shared" si="445"/>
        <v>0</v>
      </c>
      <c r="BM263">
        <f t="shared" ref="BM263:CR263" si="446">BM114</f>
        <v>0</v>
      </c>
      <c r="BN263">
        <f t="shared" si="446"/>
        <v>0</v>
      </c>
      <c r="BO263">
        <f t="shared" si="446"/>
        <v>0</v>
      </c>
      <c r="BP263">
        <f t="shared" si="446"/>
        <v>0</v>
      </c>
      <c r="BQ263">
        <f t="shared" si="446"/>
        <v>0</v>
      </c>
      <c r="BR263">
        <f t="shared" si="446"/>
        <v>0</v>
      </c>
      <c r="BS263">
        <f t="shared" si="446"/>
        <v>0</v>
      </c>
      <c r="BT263">
        <f t="shared" si="446"/>
        <v>0</v>
      </c>
      <c r="BU263">
        <f t="shared" si="446"/>
        <v>0</v>
      </c>
      <c r="BV263">
        <f t="shared" si="446"/>
        <v>0</v>
      </c>
      <c r="BW263">
        <f t="shared" si="446"/>
        <v>0</v>
      </c>
      <c r="BX263">
        <f t="shared" si="446"/>
        <v>0</v>
      </c>
      <c r="BY263">
        <f t="shared" si="446"/>
        <v>0</v>
      </c>
      <c r="BZ263">
        <f t="shared" si="446"/>
        <v>0</v>
      </c>
      <c r="CA263">
        <f t="shared" si="446"/>
        <v>0</v>
      </c>
      <c r="CB263">
        <f t="shared" si="446"/>
        <v>0</v>
      </c>
      <c r="CC263">
        <f t="shared" si="446"/>
        <v>0</v>
      </c>
      <c r="CD263">
        <f t="shared" si="446"/>
        <v>0</v>
      </c>
      <c r="CE263">
        <f t="shared" si="446"/>
        <v>0</v>
      </c>
      <c r="CF263">
        <f t="shared" si="446"/>
        <v>0</v>
      </c>
      <c r="CG263">
        <f t="shared" si="446"/>
        <v>0</v>
      </c>
      <c r="CH263">
        <f t="shared" si="446"/>
        <v>0</v>
      </c>
      <c r="CI263">
        <f t="shared" si="446"/>
        <v>0</v>
      </c>
      <c r="CJ263">
        <f t="shared" si="446"/>
        <v>0</v>
      </c>
      <c r="CK263">
        <f t="shared" si="446"/>
        <v>0</v>
      </c>
      <c r="CL263">
        <f t="shared" si="446"/>
        <v>0</v>
      </c>
      <c r="CM263">
        <f t="shared" si="446"/>
        <v>0</v>
      </c>
      <c r="CN263">
        <f t="shared" si="446"/>
        <v>0</v>
      </c>
      <c r="CO263">
        <f t="shared" si="446"/>
        <v>0</v>
      </c>
      <c r="CP263">
        <f t="shared" si="446"/>
        <v>0</v>
      </c>
      <c r="CQ263">
        <f t="shared" si="446"/>
        <v>0</v>
      </c>
      <c r="CR263">
        <f t="shared" si="446"/>
        <v>0</v>
      </c>
      <c r="CS263">
        <f t="shared" ref="CS263:DH263" si="447">CS114</f>
        <v>0</v>
      </c>
      <c r="CT263">
        <f t="shared" si="447"/>
        <v>0</v>
      </c>
      <c r="CU263">
        <f t="shared" si="447"/>
        <v>0</v>
      </c>
      <c r="CV263">
        <f t="shared" si="447"/>
        <v>0</v>
      </c>
      <c r="CW263">
        <f t="shared" si="447"/>
        <v>0</v>
      </c>
      <c r="CX263">
        <f t="shared" si="447"/>
        <v>0</v>
      </c>
      <c r="CY263">
        <f t="shared" si="447"/>
        <v>0</v>
      </c>
      <c r="CZ263">
        <f t="shared" si="447"/>
        <v>0</v>
      </c>
      <c r="DA263">
        <f t="shared" si="447"/>
        <v>0</v>
      </c>
      <c r="DB263">
        <f t="shared" si="447"/>
        <v>0</v>
      </c>
      <c r="DC263">
        <f t="shared" si="447"/>
        <v>0</v>
      </c>
      <c r="DD263">
        <f t="shared" si="447"/>
        <v>0</v>
      </c>
      <c r="DE263">
        <f t="shared" si="447"/>
        <v>0</v>
      </c>
      <c r="DF263">
        <f t="shared" si="447"/>
        <v>0</v>
      </c>
      <c r="DG263">
        <f t="shared" si="447"/>
        <v>0</v>
      </c>
      <c r="DH263">
        <f t="shared" si="447"/>
        <v>0</v>
      </c>
    </row>
    <row r="264" spans="1:112">
      <c r="A264">
        <f t="shared" ref="A264:AF264" si="448">A115</f>
        <v>0</v>
      </c>
      <c r="B264">
        <f t="shared" si="448"/>
        <v>0</v>
      </c>
      <c r="C264">
        <f t="shared" si="448"/>
        <v>0</v>
      </c>
      <c r="D264">
        <f t="shared" si="448"/>
        <v>0</v>
      </c>
      <c r="E264">
        <f t="shared" si="448"/>
        <v>0</v>
      </c>
      <c r="F264">
        <f t="shared" si="448"/>
        <v>0</v>
      </c>
      <c r="G264">
        <f t="shared" si="448"/>
        <v>0</v>
      </c>
      <c r="H264">
        <f t="shared" si="448"/>
        <v>0</v>
      </c>
      <c r="I264">
        <f t="shared" si="448"/>
        <v>0</v>
      </c>
      <c r="J264">
        <f t="shared" si="448"/>
        <v>0</v>
      </c>
      <c r="K264">
        <f t="shared" si="448"/>
        <v>0</v>
      </c>
      <c r="L264">
        <f t="shared" si="448"/>
        <v>0</v>
      </c>
      <c r="M264">
        <f t="shared" si="448"/>
        <v>0</v>
      </c>
      <c r="N264">
        <f t="shared" si="448"/>
        <v>0</v>
      </c>
      <c r="O264">
        <f t="shared" si="448"/>
        <v>0</v>
      </c>
      <c r="P264">
        <f t="shared" si="448"/>
        <v>0</v>
      </c>
      <c r="Q264">
        <f t="shared" si="448"/>
        <v>0</v>
      </c>
      <c r="R264">
        <f t="shared" si="448"/>
        <v>0</v>
      </c>
      <c r="S264">
        <f t="shared" si="448"/>
        <v>0</v>
      </c>
      <c r="T264">
        <f t="shared" si="448"/>
        <v>0</v>
      </c>
      <c r="U264">
        <f t="shared" si="448"/>
        <v>0</v>
      </c>
      <c r="V264">
        <f t="shared" si="448"/>
        <v>0</v>
      </c>
      <c r="W264">
        <f t="shared" si="448"/>
        <v>0</v>
      </c>
      <c r="X264">
        <f t="shared" si="448"/>
        <v>0</v>
      </c>
      <c r="Y264">
        <f t="shared" si="448"/>
        <v>0</v>
      </c>
      <c r="Z264">
        <f t="shared" si="448"/>
        <v>0</v>
      </c>
      <c r="AA264">
        <f t="shared" si="448"/>
        <v>0</v>
      </c>
      <c r="AB264">
        <f t="shared" si="448"/>
        <v>0</v>
      </c>
      <c r="AC264">
        <f t="shared" si="448"/>
        <v>0</v>
      </c>
      <c r="AD264">
        <f t="shared" si="448"/>
        <v>0</v>
      </c>
      <c r="AE264">
        <f t="shared" si="448"/>
        <v>0</v>
      </c>
      <c r="AF264">
        <f t="shared" si="448"/>
        <v>0</v>
      </c>
      <c r="AG264">
        <f t="shared" ref="AG264:BL264" si="449">AG115</f>
        <v>0</v>
      </c>
      <c r="AH264">
        <f t="shared" si="449"/>
        <v>0</v>
      </c>
      <c r="AI264">
        <f t="shared" si="449"/>
        <v>0</v>
      </c>
      <c r="AJ264">
        <f t="shared" si="449"/>
        <v>0</v>
      </c>
      <c r="AK264">
        <f t="shared" si="449"/>
        <v>0</v>
      </c>
      <c r="AL264">
        <f t="shared" si="449"/>
        <v>0</v>
      </c>
      <c r="AM264">
        <f t="shared" si="449"/>
        <v>0</v>
      </c>
      <c r="AN264">
        <f t="shared" si="449"/>
        <v>0</v>
      </c>
      <c r="AO264">
        <f t="shared" si="449"/>
        <v>0</v>
      </c>
      <c r="AP264">
        <f t="shared" si="449"/>
        <v>0</v>
      </c>
      <c r="AQ264">
        <f t="shared" si="449"/>
        <v>0</v>
      </c>
      <c r="AR264">
        <f t="shared" si="449"/>
        <v>0</v>
      </c>
      <c r="AS264">
        <f t="shared" si="449"/>
        <v>0</v>
      </c>
      <c r="AT264">
        <f t="shared" si="449"/>
        <v>0</v>
      </c>
      <c r="AU264">
        <f t="shared" si="449"/>
        <v>0</v>
      </c>
      <c r="AV264">
        <f t="shared" si="449"/>
        <v>0</v>
      </c>
      <c r="AW264">
        <f t="shared" si="449"/>
        <v>0</v>
      </c>
      <c r="AX264">
        <f t="shared" si="449"/>
        <v>0</v>
      </c>
      <c r="AY264">
        <f t="shared" si="449"/>
        <v>0</v>
      </c>
      <c r="AZ264">
        <f t="shared" si="449"/>
        <v>0</v>
      </c>
      <c r="BA264">
        <f t="shared" si="449"/>
        <v>0</v>
      </c>
      <c r="BB264">
        <f t="shared" si="449"/>
        <v>0</v>
      </c>
      <c r="BC264">
        <f t="shared" si="449"/>
        <v>0</v>
      </c>
      <c r="BD264">
        <f t="shared" si="449"/>
        <v>0</v>
      </c>
      <c r="BE264">
        <f t="shared" si="449"/>
        <v>0</v>
      </c>
      <c r="BF264">
        <f t="shared" si="449"/>
        <v>0</v>
      </c>
      <c r="BG264">
        <f t="shared" si="449"/>
        <v>0</v>
      </c>
      <c r="BH264">
        <f t="shared" si="449"/>
        <v>0</v>
      </c>
      <c r="BI264">
        <f t="shared" si="449"/>
        <v>0</v>
      </c>
      <c r="BJ264">
        <f t="shared" si="449"/>
        <v>0</v>
      </c>
      <c r="BK264">
        <f t="shared" si="449"/>
        <v>0</v>
      </c>
      <c r="BL264">
        <f t="shared" si="449"/>
        <v>0</v>
      </c>
      <c r="BM264">
        <f t="shared" ref="BM264:CR264" si="450">BM115</f>
        <v>0</v>
      </c>
      <c r="BN264">
        <f t="shared" si="450"/>
        <v>0</v>
      </c>
      <c r="BO264">
        <f t="shared" si="450"/>
        <v>0</v>
      </c>
      <c r="BP264">
        <f t="shared" si="450"/>
        <v>0</v>
      </c>
      <c r="BQ264">
        <f t="shared" si="450"/>
        <v>0</v>
      </c>
      <c r="BR264">
        <f t="shared" si="450"/>
        <v>0</v>
      </c>
      <c r="BS264">
        <f t="shared" si="450"/>
        <v>0</v>
      </c>
      <c r="BT264">
        <f t="shared" si="450"/>
        <v>0</v>
      </c>
      <c r="BU264">
        <f t="shared" si="450"/>
        <v>0</v>
      </c>
      <c r="BV264">
        <f t="shared" si="450"/>
        <v>0</v>
      </c>
      <c r="BW264">
        <f t="shared" si="450"/>
        <v>0</v>
      </c>
      <c r="BX264">
        <f t="shared" si="450"/>
        <v>0</v>
      </c>
      <c r="BY264">
        <f t="shared" si="450"/>
        <v>0</v>
      </c>
      <c r="BZ264">
        <f t="shared" si="450"/>
        <v>0</v>
      </c>
      <c r="CA264">
        <f t="shared" si="450"/>
        <v>0</v>
      </c>
      <c r="CB264">
        <f t="shared" si="450"/>
        <v>0</v>
      </c>
      <c r="CC264">
        <f t="shared" si="450"/>
        <v>0</v>
      </c>
      <c r="CD264">
        <f t="shared" si="450"/>
        <v>0</v>
      </c>
      <c r="CE264">
        <f t="shared" si="450"/>
        <v>0</v>
      </c>
      <c r="CF264">
        <f t="shared" si="450"/>
        <v>0</v>
      </c>
      <c r="CG264">
        <f t="shared" si="450"/>
        <v>0</v>
      </c>
      <c r="CH264">
        <f t="shared" si="450"/>
        <v>0</v>
      </c>
      <c r="CI264">
        <f t="shared" si="450"/>
        <v>0</v>
      </c>
      <c r="CJ264">
        <f t="shared" si="450"/>
        <v>0</v>
      </c>
      <c r="CK264">
        <f t="shared" si="450"/>
        <v>0</v>
      </c>
      <c r="CL264">
        <f t="shared" si="450"/>
        <v>0</v>
      </c>
      <c r="CM264">
        <f t="shared" si="450"/>
        <v>0</v>
      </c>
      <c r="CN264">
        <f t="shared" si="450"/>
        <v>0</v>
      </c>
      <c r="CO264">
        <f t="shared" si="450"/>
        <v>0</v>
      </c>
      <c r="CP264">
        <f t="shared" si="450"/>
        <v>0</v>
      </c>
      <c r="CQ264">
        <f t="shared" si="450"/>
        <v>0</v>
      </c>
      <c r="CR264">
        <f t="shared" si="450"/>
        <v>0</v>
      </c>
      <c r="CS264">
        <f t="shared" ref="CS264:DH264" si="451">CS115</f>
        <v>0</v>
      </c>
      <c r="CT264">
        <f t="shared" si="451"/>
        <v>0</v>
      </c>
      <c r="CU264">
        <f t="shared" si="451"/>
        <v>0</v>
      </c>
      <c r="CV264">
        <f t="shared" si="451"/>
        <v>0</v>
      </c>
      <c r="CW264">
        <f t="shared" si="451"/>
        <v>0</v>
      </c>
      <c r="CX264">
        <f t="shared" si="451"/>
        <v>0</v>
      </c>
      <c r="CY264">
        <f t="shared" si="451"/>
        <v>0</v>
      </c>
      <c r="CZ264">
        <f t="shared" si="451"/>
        <v>0</v>
      </c>
      <c r="DA264">
        <f t="shared" si="451"/>
        <v>0</v>
      </c>
      <c r="DB264">
        <f t="shared" si="451"/>
        <v>0</v>
      </c>
      <c r="DC264">
        <f t="shared" si="451"/>
        <v>0</v>
      </c>
      <c r="DD264">
        <f t="shared" si="451"/>
        <v>0</v>
      </c>
      <c r="DE264">
        <f t="shared" si="451"/>
        <v>0</v>
      </c>
      <c r="DF264">
        <f t="shared" si="451"/>
        <v>0</v>
      </c>
      <c r="DG264">
        <f t="shared" si="451"/>
        <v>0</v>
      </c>
      <c r="DH264">
        <f t="shared" si="451"/>
        <v>0</v>
      </c>
    </row>
    <row r="265" spans="1:112">
      <c r="A265">
        <f t="shared" ref="A265:AF265" si="452">A116</f>
        <v>0</v>
      </c>
      <c r="B265">
        <f t="shared" si="452"/>
        <v>0</v>
      </c>
      <c r="C265">
        <f t="shared" si="452"/>
        <v>0</v>
      </c>
      <c r="D265">
        <f t="shared" si="452"/>
        <v>0</v>
      </c>
      <c r="E265">
        <f t="shared" si="452"/>
        <v>0</v>
      </c>
      <c r="F265">
        <f t="shared" si="452"/>
        <v>0</v>
      </c>
      <c r="G265">
        <f t="shared" si="452"/>
        <v>0</v>
      </c>
      <c r="H265">
        <f t="shared" si="452"/>
        <v>0</v>
      </c>
      <c r="I265">
        <f t="shared" si="452"/>
        <v>0</v>
      </c>
      <c r="J265">
        <f t="shared" si="452"/>
        <v>0</v>
      </c>
      <c r="K265">
        <f t="shared" si="452"/>
        <v>0</v>
      </c>
      <c r="L265">
        <f t="shared" si="452"/>
        <v>0</v>
      </c>
      <c r="M265">
        <f t="shared" si="452"/>
        <v>0</v>
      </c>
      <c r="N265">
        <f t="shared" si="452"/>
        <v>0</v>
      </c>
      <c r="O265">
        <f t="shared" si="452"/>
        <v>0</v>
      </c>
      <c r="P265">
        <f t="shared" si="452"/>
        <v>0</v>
      </c>
      <c r="Q265">
        <f t="shared" si="452"/>
        <v>0</v>
      </c>
      <c r="R265">
        <f t="shared" si="452"/>
        <v>0</v>
      </c>
      <c r="S265">
        <f t="shared" si="452"/>
        <v>0</v>
      </c>
      <c r="T265">
        <f t="shared" si="452"/>
        <v>0</v>
      </c>
      <c r="U265">
        <f t="shared" si="452"/>
        <v>0</v>
      </c>
      <c r="V265">
        <f t="shared" si="452"/>
        <v>0</v>
      </c>
      <c r="W265">
        <f t="shared" si="452"/>
        <v>0</v>
      </c>
      <c r="X265">
        <f t="shared" si="452"/>
        <v>0</v>
      </c>
      <c r="Y265">
        <f t="shared" si="452"/>
        <v>0</v>
      </c>
      <c r="Z265">
        <f t="shared" si="452"/>
        <v>0</v>
      </c>
      <c r="AA265">
        <f t="shared" si="452"/>
        <v>0</v>
      </c>
      <c r="AB265">
        <f t="shared" si="452"/>
        <v>0</v>
      </c>
      <c r="AC265">
        <f t="shared" si="452"/>
        <v>0</v>
      </c>
      <c r="AD265">
        <f t="shared" si="452"/>
        <v>0</v>
      </c>
      <c r="AE265">
        <f t="shared" si="452"/>
        <v>0</v>
      </c>
      <c r="AF265">
        <f t="shared" si="452"/>
        <v>0</v>
      </c>
      <c r="AG265">
        <f t="shared" ref="AG265:BL265" si="453">AG116</f>
        <v>0</v>
      </c>
      <c r="AH265">
        <f t="shared" si="453"/>
        <v>0</v>
      </c>
      <c r="AI265">
        <f t="shared" si="453"/>
        <v>0</v>
      </c>
      <c r="AJ265">
        <f t="shared" si="453"/>
        <v>0</v>
      </c>
      <c r="AK265">
        <f t="shared" si="453"/>
        <v>0</v>
      </c>
      <c r="AL265">
        <f t="shared" si="453"/>
        <v>0</v>
      </c>
      <c r="AM265">
        <f t="shared" si="453"/>
        <v>0</v>
      </c>
      <c r="AN265">
        <f t="shared" si="453"/>
        <v>0</v>
      </c>
      <c r="AO265">
        <f t="shared" si="453"/>
        <v>0</v>
      </c>
      <c r="AP265">
        <f t="shared" si="453"/>
        <v>0</v>
      </c>
      <c r="AQ265">
        <f t="shared" si="453"/>
        <v>0</v>
      </c>
      <c r="AR265">
        <f t="shared" si="453"/>
        <v>0</v>
      </c>
      <c r="AS265">
        <f t="shared" si="453"/>
        <v>0</v>
      </c>
      <c r="AT265">
        <f t="shared" si="453"/>
        <v>0</v>
      </c>
      <c r="AU265">
        <f t="shared" si="453"/>
        <v>0</v>
      </c>
      <c r="AV265">
        <f t="shared" si="453"/>
        <v>0</v>
      </c>
      <c r="AW265">
        <f t="shared" si="453"/>
        <v>0</v>
      </c>
      <c r="AX265">
        <f t="shared" si="453"/>
        <v>0</v>
      </c>
      <c r="AY265">
        <f t="shared" si="453"/>
        <v>0</v>
      </c>
      <c r="AZ265">
        <f t="shared" si="453"/>
        <v>0</v>
      </c>
      <c r="BA265">
        <f t="shared" si="453"/>
        <v>0</v>
      </c>
      <c r="BB265">
        <f t="shared" si="453"/>
        <v>0</v>
      </c>
      <c r="BC265">
        <f t="shared" si="453"/>
        <v>0</v>
      </c>
      <c r="BD265">
        <f t="shared" si="453"/>
        <v>0</v>
      </c>
      <c r="BE265">
        <f t="shared" si="453"/>
        <v>0</v>
      </c>
      <c r="BF265">
        <f t="shared" si="453"/>
        <v>0</v>
      </c>
      <c r="BG265">
        <f t="shared" si="453"/>
        <v>0</v>
      </c>
      <c r="BH265">
        <f t="shared" si="453"/>
        <v>0</v>
      </c>
      <c r="BI265">
        <f t="shared" si="453"/>
        <v>0</v>
      </c>
      <c r="BJ265">
        <f t="shared" si="453"/>
        <v>0</v>
      </c>
      <c r="BK265">
        <f t="shared" si="453"/>
        <v>0</v>
      </c>
      <c r="BL265">
        <f t="shared" si="453"/>
        <v>0</v>
      </c>
      <c r="BM265">
        <f t="shared" ref="BM265:CR265" si="454">BM116</f>
        <v>0</v>
      </c>
      <c r="BN265">
        <f t="shared" si="454"/>
        <v>0</v>
      </c>
      <c r="BO265">
        <f t="shared" si="454"/>
        <v>0</v>
      </c>
      <c r="BP265">
        <f t="shared" si="454"/>
        <v>0</v>
      </c>
      <c r="BQ265">
        <f t="shared" si="454"/>
        <v>0</v>
      </c>
      <c r="BR265">
        <f t="shared" si="454"/>
        <v>0</v>
      </c>
      <c r="BS265">
        <f t="shared" si="454"/>
        <v>0</v>
      </c>
      <c r="BT265">
        <f t="shared" si="454"/>
        <v>0</v>
      </c>
      <c r="BU265">
        <f t="shared" si="454"/>
        <v>0</v>
      </c>
      <c r="BV265">
        <f t="shared" si="454"/>
        <v>0</v>
      </c>
      <c r="BW265">
        <f t="shared" si="454"/>
        <v>0</v>
      </c>
      <c r="BX265">
        <f t="shared" si="454"/>
        <v>0</v>
      </c>
      <c r="BY265">
        <f t="shared" si="454"/>
        <v>0</v>
      </c>
      <c r="BZ265">
        <f t="shared" si="454"/>
        <v>0</v>
      </c>
      <c r="CA265">
        <f t="shared" si="454"/>
        <v>0</v>
      </c>
      <c r="CB265">
        <f t="shared" si="454"/>
        <v>0</v>
      </c>
      <c r="CC265">
        <f t="shared" si="454"/>
        <v>0</v>
      </c>
      <c r="CD265">
        <f t="shared" si="454"/>
        <v>0</v>
      </c>
      <c r="CE265">
        <f t="shared" si="454"/>
        <v>0</v>
      </c>
      <c r="CF265">
        <f t="shared" si="454"/>
        <v>0</v>
      </c>
      <c r="CG265">
        <f t="shared" si="454"/>
        <v>0</v>
      </c>
      <c r="CH265">
        <f t="shared" si="454"/>
        <v>0</v>
      </c>
      <c r="CI265">
        <f t="shared" si="454"/>
        <v>0</v>
      </c>
      <c r="CJ265">
        <f t="shared" si="454"/>
        <v>0</v>
      </c>
      <c r="CK265">
        <f t="shared" si="454"/>
        <v>0</v>
      </c>
      <c r="CL265">
        <f t="shared" si="454"/>
        <v>0</v>
      </c>
      <c r="CM265">
        <f t="shared" si="454"/>
        <v>0</v>
      </c>
      <c r="CN265">
        <f t="shared" si="454"/>
        <v>0</v>
      </c>
      <c r="CO265">
        <f t="shared" si="454"/>
        <v>0</v>
      </c>
      <c r="CP265">
        <f t="shared" si="454"/>
        <v>0</v>
      </c>
      <c r="CQ265">
        <f t="shared" si="454"/>
        <v>0</v>
      </c>
      <c r="CR265">
        <f t="shared" si="454"/>
        <v>0</v>
      </c>
      <c r="CS265">
        <f t="shared" ref="CS265:DH265" si="455">CS116</f>
        <v>0</v>
      </c>
      <c r="CT265">
        <f t="shared" si="455"/>
        <v>0</v>
      </c>
      <c r="CU265">
        <f t="shared" si="455"/>
        <v>0</v>
      </c>
      <c r="CV265">
        <f t="shared" si="455"/>
        <v>0</v>
      </c>
      <c r="CW265">
        <f t="shared" si="455"/>
        <v>0</v>
      </c>
      <c r="CX265">
        <f t="shared" si="455"/>
        <v>0</v>
      </c>
      <c r="CY265">
        <f t="shared" si="455"/>
        <v>0</v>
      </c>
      <c r="CZ265">
        <f t="shared" si="455"/>
        <v>0</v>
      </c>
      <c r="DA265">
        <f t="shared" si="455"/>
        <v>0</v>
      </c>
      <c r="DB265">
        <f t="shared" si="455"/>
        <v>0</v>
      </c>
      <c r="DC265">
        <f t="shared" si="455"/>
        <v>0</v>
      </c>
      <c r="DD265">
        <f t="shared" si="455"/>
        <v>0</v>
      </c>
      <c r="DE265">
        <f t="shared" si="455"/>
        <v>0</v>
      </c>
      <c r="DF265">
        <f t="shared" si="455"/>
        <v>0</v>
      </c>
      <c r="DG265">
        <f t="shared" si="455"/>
        <v>0</v>
      </c>
      <c r="DH265">
        <f t="shared" si="455"/>
        <v>0</v>
      </c>
    </row>
    <row r="266" spans="1:112">
      <c r="A266">
        <f t="shared" ref="A266:AF266" si="456">A117</f>
        <v>0</v>
      </c>
      <c r="B266">
        <f t="shared" si="456"/>
        <v>0</v>
      </c>
      <c r="C266">
        <f t="shared" si="456"/>
        <v>0</v>
      </c>
      <c r="D266">
        <f t="shared" si="456"/>
        <v>0</v>
      </c>
      <c r="E266">
        <f t="shared" si="456"/>
        <v>0</v>
      </c>
      <c r="F266">
        <f t="shared" si="456"/>
        <v>0</v>
      </c>
      <c r="G266">
        <f t="shared" si="456"/>
        <v>0</v>
      </c>
      <c r="H266">
        <f t="shared" si="456"/>
        <v>0</v>
      </c>
      <c r="I266">
        <f t="shared" si="456"/>
        <v>0</v>
      </c>
      <c r="J266">
        <f t="shared" si="456"/>
        <v>0</v>
      </c>
      <c r="K266">
        <f t="shared" si="456"/>
        <v>0</v>
      </c>
      <c r="L266">
        <f t="shared" si="456"/>
        <v>0</v>
      </c>
      <c r="M266">
        <f t="shared" si="456"/>
        <v>0</v>
      </c>
      <c r="N266">
        <f t="shared" si="456"/>
        <v>0</v>
      </c>
      <c r="O266">
        <f t="shared" si="456"/>
        <v>0</v>
      </c>
      <c r="P266">
        <f t="shared" si="456"/>
        <v>0</v>
      </c>
      <c r="Q266">
        <f t="shared" si="456"/>
        <v>0</v>
      </c>
      <c r="R266">
        <f t="shared" si="456"/>
        <v>0</v>
      </c>
      <c r="S266">
        <f t="shared" si="456"/>
        <v>0</v>
      </c>
      <c r="T266">
        <f t="shared" si="456"/>
        <v>0</v>
      </c>
      <c r="U266">
        <f t="shared" si="456"/>
        <v>0</v>
      </c>
      <c r="V266">
        <f t="shared" si="456"/>
        <v>0</v>
      </c>
      <c r="W266">
        <f t="shared" si="456"/>
        <v>0</v>
      </c>
      <c r="X266">
        <f t="shared" si="456"/>
        <v>0</v>
      </c>
      <c r="Y266">
        <f t="shared" si="456"/>
        <v>0</v>
      </c>
      <c r="Z266">
        <f t="shared" si="456"/>
        <v>0</v>
      </c>
      <c r="AA266">
        <f t="shared" si="456"/>
        <v>0</v>
      </c>
      <c r="AB266">
        <f t="shared" si="456"/>
        <v>0</v>
      </c>
      <c r="AC266">
        <f t="shared" si="456"/>
        <v>0</v>
      </c>
      <c r="AD266">
        <f t="shared" si="456"/>
        <v>0</v>
      </c>
      <c r="AE266">
        <f t="shared" si="456"/>
        <v>0</v>
      </c>
      <c r="AF266">
        <f t="shared" si="456"/>
        <v>0</v>
      </c>
      <c r="AG266">
        <f t="shared" ref="AG266:BL266" si="457">AG117</f>
        <v>0</v>
      </c>
      <c r="AH266">
        <f t="shared" si="457"/>
        <v>0</v>
      </c>
      <c r="AI266">
        <f t="shared" si="457"/>
        <v>0</v>
      </c>
      <c r="AJ266">
        <f t="shared" si="457"/>
        <v>0</v>
      </c>
      <c r="AK266">
        <f t="shared" si="457"/>
        <v>0</v>
      </c>
      <c r="AL266">
        <f t="shared" si="457"/>
        <v>0</v>
      </c>
      <c r="AM266">
        <f t="shared" si="457"/>
        <v>0</v>
      </c>
      <c r="AN266">
        <f t="shared" si="457"/>
        <v>0</v>
      </c>
      <c r="AO266">
        <f t="shared" si="457"/>
        <v>0</v>
      </c>
      <c r="AP266">
        <f t="shared" si="457"/>
        <v>0</v>
      </c>
      <c r="AQ266">
        <f t="shared" si="457"/>
        <v>0</v>
      </c>
      <c r="AR266">
        <f t="shared" si="457"/>
        <v>0</v>
      </c>
      <c r="AS266">
        <f t="shared" si="457"/>
        <v>0</v>
      </c>
      <c r="AT266">
        <f t="shared" si="457"/>
        <v>0</v>
      </c>
      <c r="AU266">
        <f t="shared" si="457"/>
        <v>0</v>
      </c>
      <c r="AV266">
        <f t="shared" si="457"/>
        <v>0</v>
      </c>
      <c r="AW266">
        <f t="shared" si="457"/>
        <v>0</v>
      </c>
      <c r="AX266">
        <f t="shared" si="457"/>
        <v>0</v>
      </c>
      <c r="AY266">
        <f t="shared" si="457"/>
        <v>0</v>
      </c>
      <c r="AZ266">
        <f t="shared" si="457"/>
        <v>0</v>
      </c>
      <c r="BA266">
        <f t="shared" si="457"/>
        <v>0</v>
      </c>
      <c r="BB266">
        <f t="shared" si="457"/>
        <v>0</v>
      </c>
      <c r="BC266">
        <f t="shared" si="457"/>
        <v>0</v>
      </c>
      <c r="BD266">
        <f t="shared" si="457"/>
        <v>0</v>
      </c>
      <c r="BE266">
        <f t="shared" si="457"/>
        <v>0</v>
      </c>
      <c r="BF266">
        <f t="shared" si="457"/>
        <v>0</v>
      </c>
      <c r="BG266">
        <f t="shared" si="457"/>
        <v>0</v>
      </c>
      <c r="BH266">
        <f t="shared" si="457"/>
        <v>0</v>
      </c>
      <c r="BI266">
        <f t="shared" si="457"/>
        <v>0</v>
      </c>
      <c r="BJ266">
        <f t="shared" si="457"/>
        <v>0</v>
      </c>
      <c r="BK266">
        <f t="shared" si="457"/>
        <v>0</v>
      </c>
      <c r="BL266">
        <f t="shared" si="457"/>
        <v>0</v>
      </c>
      <c r="BM266">
        <f t="shared" ref="BM266:CR266" si="458">BM117</f>
        <v>0</v>
      </c>
      <c r="BN266">
        <f t="shared" si="458"/>
        <v>0</v>
      </c>
      <c r="BO266">
        <f t="shared" si="458"/>
        <v>0</v>
      </c>
      <c r="BP266">
        <f t="shared" si="458"/>
        <v>0</v>
      </c>
      <c r="BQ266">
        <f t="shared" si="458"/>
        <v>0</v>
      </c>
      <c r="BR266">
        <f t="shared" si="458"/>
        <v>0</v>
      </c>
      <c r="BS266">
        <f t="shared" si="458"/>
        <v>0</v>
      </c>
      <c r="BT266">
        <f t="shared" si="458"/>
        <v>0</v>
      </c>
      <c r="BU266">
        <f t="shared" si="458"/>
        <v>0</v>
      </c>
      <c r="BV266">
        <f t="shared" si="458"/>
        <v>0</v>
      </c>
      <c r="BW266">
        <f t="shared" si="458"/>
        <v>0</v>
      </c>
      <c r="BX266">
        <f t="shared" si="458"/>
        <v>0</v>
      </c>
      <c r="BY266">
        <f t="shared" si="458"/>
        <v>0</v>
      </c>
      <c r="BZ266">
        <f t="shared" si="458"/>
        <v>0</v>
      </c>
      <c r="CA266">
        <f t="shared" si="458"/>
        <v>0</v>
      </c>
      <c r="CB266">
        <f t="shared" si="458"/>
        <v>0</v>
      </c>
      <c r="CC266">
        <f t="shared" si="458"/>
        <v>0</v>
      </c>
      <c r="CD266">
        <f t="shared" si="458"/>
        <v>0</v>
      </c>
      <c r="CE266">
        <f t="shared" si="458"/>
        <v>0</v>
      </c>
      <c r="CF266">
        <f t="shared" si="458"/>
        <v>0</v>
      </c>
      <c r="CG266">
        <f t="shared" si="458"/>
        <v>0</v>
      </c>
      <c r="CH266">
        <f t="shared" si="458"/>
        <v>0</v>
      </c>
      <c r="CI266">
        <f t="shared" si="458"/>
        <v>0</v>
      </c>
      <c r="CJ266">
        <f t="shared" si="458"/>
        <v>0</v>
      </c>
      <c r="CK266">
        <f t="shared" si="458"/>
        <v>0</v>
      </c>
      <c r="CL266">
        <f t="shared" si="458"/>
        <v>0</v>
      </c>
      <c r="CM266">
        <f t="shared" si="458"/>
        <v>0</v>
      </c>
      <c r="CN266">
        <f t="shared" si="458"/>
        <v>0</v>
      </c>
      <c r="CO266">
        <f t="shared" si="458"/>
        <v>0</v>
      </c>
      <c r="CP266">
        <f t="shared" si="458"/>
        <v>0</v>
      </c>
      <c r="CQ266">
        <f t="shared" si="458"/>
        <v>0</v>
      </c>
      <c r="CR266">
        <f t="shared" si="458"/>
        <v>0</v>
      </c>
      <c r="CS266">
        <f t="shared" ref="CS266:DH266" si="459">CS117</f>
        <v>0</v>
      </c>
      <c r="CT266">
        <f t="shared" si="459"/>
        <v>0</v>
      </c>
      <c r="CU266">
        <f t="shared" si="459"/>
        <v>0</v>
      </c>
      <c r="CV266">
        <f t="shared" si="459"/>
        <v>0</v>
      </c>
      <c r="CW266">
        <f t="shared" si="459"/>
        <v>0</v>
      </c>
      <c r="CX266">
        <f t="shared" si="459"/>
        <v>0</v>
      </c>
      <c r="CY266">
        <f t="shared" si="459"/>
        <v>0</v>
      </c>
      <c r="CZ266">
        <f t="shared" si="459"/>
        <v>0</v>
      </c>
      <c r="DA266">
        <f t="shared" si="459"/>
        <v>0</v>
      </c>
      <c r="DB266">
        <f t="shared" si="459"/>
        <v>0</v>
      </c>
      <c r="DC266">
        <f t="shared" si="459"/>
        <v>0</v>
      </c>
      <c r="DD266">
        <f t="shared" si="459"/>
        <v>0</v>
      </c>
      <c r="DE266">
        <f t="shared" si="459"/>
        <v>0</v>
      </c>
      <c r="DF266">
        <f t="shared" si="459"/>
        <v>0</v>
      </c>
      <c r="DG266">
        <f t="shared" si="459"/>
        <v>0</v>
      </c>
      <c r="DH266">
        <f t="shared" si="459"/>
        <v>0</v>
      </c>
    </row>
    <row r="267" spans="1:112">
      <c r="A267">
        <f t="shared" ref="A267:AF267" si="460">A118</f>
        <v>0</v>
      </c>
      <c r="B267">
        <f t="shared" si="460"/>
        <v>0</v>
      </c>
      <c r="C267">
        <f t="shared" si="460"/>
        <v>0</v>
      </c>
      <c r="D267">
        <f t="shared" si="460"/>
        <v>0</v>
      </c>
      <c r="E267">
        <f t="shared" si="460"/>
        <v>0</v>
      </c>
      <c r="F267">
        <f t="shared" si="460"/>
        <v>0</v>
      </c>
      <c r="G267">
        <f t="shared" si="460"/>
        <v>0</v>
      </c>
      <c r="H267">
        <f t="shared" si="460"/>
        <v>0</v>
      </c>
      <c r="I267">
        <f t="shared" si="460"/>
        <v>0</v>
      </c>
      <c r="J267">
        <f t="shared" si="460"/>
        <v>0</v>
      </c>
      <c r="K267">
        <f t="shared" si="460"/>
        <v>0</v>
      </c>
      <c r="L267">
        <f t="shared" si="460"/>
        <v>0</v>
      </c>
      <c r="M267">
        <f t="shared" si="460"/>
        <v>0</v>
      </c>
      <c r="N267">
        <f t="shared" si="460"/>
        <v>0</v>
      </c>
      <c r="O267">
        <f t="shared" si="460"/>
        <v>0</v>
      </c>
      <c r="P267">
        <f t="shared" si="460"/>
        <v>0</v>
      </c>
      <c r="Q267">
        <f t="shared" si="460"/>
        <v>0</v>
      </c>
      <c r="R267">
        <f t="shared" si="460"/>
        <v>0</v>
      </c>
      <c r="S267">
        <f t="shared" si="460"/>
        <v>0</v>
      </c>
      <c r="T267">
        <f t="shared" si="460"/>
        <v>0</v>
      </c>
      <c r="U267">
        <f t="shared" si="460"/>
        <v>0</v>
      </c>
      <c r="V267">
        <f t="shared" si="460"/>
        <v>0</v>
      </c>
      <c r="W267">
        <f t="shared" si="460"/>
        <v>0</v>
      </c>
      <c r="X267">
        <f t="shared" si="460"/>
        <v>0</v>
      </c>
      <c r="Y267">
        <f t="shared" si="460"/>
        <v>0</v>
      </c>
      <c r="Z267">
        <f t="shared" si="460"/>
        <v>0</v>
      </c>
      <c r="AA267">
        <f t="shared" si="460"/>
        <v>0</v>
      </c>
      <c r="AB267">
        <f t="shared" si="460"/>
        <v>0</v>
      </c>
      <c r="AC267">
        <f t="shared" si="460"/>
        <v>0</v>
      </c>
      <c r="AD267">
        <f t="shared" si="460"/>
        <v>0</v>
      </c>
      <c r="AE267">
        <f t="shared" si="460"/>
        <v>0</v>
      </c>
      <c r="AF267">
        <f t="shared" si="460"/>
        <v>0</v>
      </c>
      <c r="AG267">
        <f t="shared" ref="AG267:BL267" si="461">AG118</f>
        <v>0</v>
      </c>
      <c r="AH267">
        <f t="shared" si="461"/>
        <v>0</v>
      </c>
      <c r="AI267">
        <f t="shared" si="461"/>
        <v>0</v>
      </c>
      <c r="AJ267">
        <f t="shared" si="461"/>
        <v>0</v>
      </c>
      <c r="AK267">
        <f t="shared" si="461"/>
        <v>0</v>
      </c>
      <c r="AL267">
        <f t="shared" si="461"/>
        <v>0</v>
      </c>
      <c r="AM267">
        <f t="shared" si="461"/>
        <v>0</v>
      </c>
      <c r="AN267">
        <f t="shared" si="461"/>
        <v>0</v>
      </c>
      <c r="AO267">
        <f t="shared" si="461"/>
        <v>0</v>
      </c>
      <c r="AP267">
        <f t="shared" si="461"/>
        <v>0</v>
      </c>
      <c r="AQ267">
        <f t="shared" si="461"/>
        <v>0</v>
      </c>
      <c r="AR267">
        <f t="shared" si="461"/>
        <v>0</v>
      </c>
      <c r="AS267">
        <f t="shared" si="461"/>
        <v>0</v>
      </c>
      <c r="AT267">
        <f t="shared" si="461"/>
        <v>0</v>
      </c>
      <c r="AU267">
        <f t="shared" si="461"/>
        <v>0</v>
      </c>
      <c r="AV267">
        <f t="shared" si="461"/>
        <v>0</v>
      </c>
      <c r="AW267">
        <f t="shared" si="461"/>
        <v>0</v>
      </c>
      <c r="AX267">
        <f t="shared" si="461"/>
        <v>0</v>
      </c>
      <c r="AY267">
        <f t="shared" si="461"/>
        <v>0</v>
      </c>
      <c r="AZ267">
        <f t="shared" si="461"/>
        <v>0</v>
      </c>
      <c r="BA267">
        <f t="shared" si="461"/>
        <v>0</v>
      </c>
      <c r="BB267">
        <f t="shared" si="461"/>
        <v>0</v>
      </c>
      <c r="BC267">
        <f t="shared" si="461"/>
        <v>0</v>
      </c>
      <c r="BD267">
        <f t="shared" si="461"/>
        <v>0</v>
      </c>
      <c r="BE267">
        <f t="shared" si="461"/>
        <v>0</v>
      </c>
      <c r="BF267">
        <f t="shared" si="461"/>
        <v>0</v>
      </c>
      <c r="BG267">
        <f t="shared" si="461"/>
        <v>0</v>
      </c>
      <c r="BH267">
        <f t="shared" si="461"/>
        <v>0</v>
      </c>
      <c r="BI267">
        <f t="shared" si="461"/>
        <v>0</v>
      </c>
      <c r="BJ267">
        <f t="shared" si="461"/>
        <v>0</v>
      </c>
      <c r="BK267">
        <f t="shared" si="461"/>
        <v>0</v>
      </c>
      <c r="BL267">
        <f t="shared" si="461"/>
        <v>0</v>
      </c>
      <c r="BM267">
        <f t="shared" ref="BM267:CR267" si="462">BM118</f>
        <v>0</v>
      </c>
      <c r="BN267">
        <f t="shared" si="462"/>
        <v>0</v>
      </c>
      <c r="BO267">
        <f t="shared" si="462"/>
        <v>0</v>
      </c>
      <c r="BP267">
        <f t="shared" si="462"/>
        <v>0</v>
      </c>
      <c r="BQ267">
        <f t="shared" si="462"/>
        <v>0</v>
      </c>
      <c r="BR267">
        <f t="shared" si="462"/>
        <v>0</v>
      </c>
      <c r="BS267">
        <f t="shared" si="462"/>
        <v>0</v>
      </c>
      <c r="BT267">
        <f t="shared" si="462"/>
        <v>0</v>
      </c>
      <c r="BU267">
        <f t="shared" si="462"/>
        <v>0</v>
      </c>
      <c r="BV267">
        <f t="shared" si="462"/>
        <v>0</v>
      </c>
      <c r="BW267">
        <f t="shared" si="462"/>
        <v>0</v>
      </c>
      <c r="BX267">
        <f t="shared" si="462"/>
        <v>0</v>
      </c>
      <c r="BY267">
        <f t="shared" si="462"/>
        <v>0</v>
      </c>
      <c r="BZ267">
        <f t="shared" si="462"/>
        <v>0</v>
      </c>
      <c r="CA267">
        <f t="shared" si="462"/>
        <v>0</v>
      </c>
      <c r="CB267">
        <f t="shared" si="462"/>
        <v>0</v>
      </c>
      <c r="CC267">
        <f t="shared" si="462"/>
        <v>0</v>
      </c>
      <c r="CD267">
        <f t="shared" si="462"/>
        <v>0</v>
      </c>
      <c r="CE267">
        <f t="shared" si="462"/>
        <v>0</v>
      </c>
      <c r="CF267">
        <f t="shared" si="462"/>
        <v>0</v>
      </c>
      <c r="CG267">
        <f t="shared" si="462"/>
        <v>0</v>
      </c>
      <c r="CH267">
        <f t="shared" si="462"/>
        <v>0</v>
      </c>
      <c r="CI267">
        <f t="shared" si="462"/>
        <v>0</v>
      </c>
      <c r="CJ267">
        <f t="shared" si="462"/>
        <v>0</v>
      </c>
      <c r="CK267">
        <f t="shared" si="462"/>
        <v>0</v>
      </c>
      <c r="CL267">
        <f t="shared" si="462"/>
        <v>0</v>
      </c>
      <c r="CM267">
        <f t="shared" si="462"/>
        <v>0</v>
      </c>
      <c r="CN267">
        <f t="shared" si="462"/>
        <v>0</v>
      </c>
      <c r="CO267">
        <f t="shared" si="462"/>
        <v>0</v>
      </c>
      <c r="CP267">
        <f t="shared" si="462"/>
        <v>0</v>
      </c>
      <c r="CQ267">
        <f t="shared" si="462"/>
        <v>0</v>
      </c>
      <c r="CR267">
        <f t="shared" si="462"/>
        <v>0</v>
      </c>
      <c r="CS267">
        <f t="shared" ref="CS267:DH267" si="463">CS118</f>
        <v>0</v>
      </c>
      <c r="CT267">
        <f t="shared" si="463"/>
        <v>0</v>
      </c>
      <c r="CU267">
        <f t="shared" si="463"/>
        <v>0</v>
      </c>
      <c r="CV267">
        <f t="shared" si="463"/>
        <v>0</v>
      </c>
      <c r="CW267">
        <f t="shared" si="463"/>
        <v>0</v>
      </c>
      <c r="CX267">
        <f t="shared" si="463"/>
        <v>0</v>
      </c>
      <c r="CY267">
        <f t="shared" si="463"/>
        <v>0</v>
      </c>
      <c r="CZ267">
        <f t="shared" si="463"/>
        <v>0</v>
      </c>
      <c r="DA267">
        <f t="shared" si="463"/>
        <v>0</v>
      </c>
      <c r="DB267">
        <f t="shared" si="463"/>
        <v>0</v>
      </c>
      <c r="DC267">
        <f t="shared" si="463"/>
        <v>0</v>
      </c>
      <c r="DD267">
        <f t="shared" si="463"/>
        <v>0</v>
      </c>
      <c r="DE267">
        <f t="shared" si="463"/>
        <v>0</v>
      </c>
      <c r="DF267">
        <f t="shared" si="463"/>
        <v>0</v>
      </c>
      <c r="DG267">
        <f t="shared" si="463"/>
        <v>0</v>
      </c>
      <c r="DH267">
        <f t="shared" si="463"/>
        <v>0</v>
      </c>
    </row>
    <row r="268" spans="1:112">
      <c r="A268">
        <f t="shared" ref="A268:AF268" si="464">A119</f>
        <v>0</v>
      </c>
      <c r="B268">
        <f t="shared" si="464"/>
        <v>0</v>
      </c>
      <c r="C268">
        <f t="shared" si="464"/>
        <v>0</v>
      </c>
      <c r="D268">
        <f t="shared" si="464"/>
        <v>0</v>
      </c>
      <c r="E268">
        <f t="shared" si="464"/>
        <v>0</v>
      </c>
      <c r="F268">
        <f t="shared" si="464"/>
        <v>0</v>
      </c>
      <c r="G268">
        <f t="shared" si="464"/>
        <v>0</v>
      </c>
      <c r="H268">
        <f t="shared" si="464"/>
        <v>0</v>
      </c>
      <c r="I268">
        <f t="shared" si="464"/>
        <v>0</v>
      </c>
      <c r="J268">
        <f t="shared" si="464"/>
        <v>0</v>
      </c>
      <c r="K268">
        <f t="shared" si="464"/>
        <v>0</v>
      </c>
      <c r="L268">
        <f t="shared" si="464"/>
        <v>0</v>
      </c>
      <c r="M268">
        <f t="shared" si="464"/>
        <v>0</v>
      </c>
      <c r="N268">
        <f t="shared" si="464"/>
        <v>0</v>
      </c>
      <c r="O268">
        <f t="shared" si="464"/>
        <v>0</v>
      </c>
      <c r="P268">
        <f t="shared" si="464"/>
        <v>0</v>
      </c>
      <c r="Q268">
        <f t="shared" si="464"/>
        <v>0</v>
      </c>
      <c r="R268">
        <f t="shared" si="464"/>
        <v>0</v>
      </c>
      <c r="S268">
        <f t="shared" si="464"/>
        <v>0</v>
      </c>
      <c r="T268">
        <f t="shared" si="464"/>
        <v>0</v>
      </c>
      <c r="U268">
        <f t="shared" si="464"/>
        <v>0</v>
      </c>
      <c r="V268">
        <f t="shared" si="464"/>
        <v>0</v>
      </c>
      <c r="W268">
        <f t="shared" si="464"/>
        <v>0</v>
      </c>
      <c r="X268">
        <f t="shared" si="464"/>
        <v>0</v>
      </c>
      <c r="Y268">
        <f t="shared" si="464"/>
        <v>0</v>
      </c>
      <c r="Z268">
        <f t="shared" si="464"/>
        <v>0</v>
      </c>
      <c r="AA268">
        <f t="shared" si="464"/>
        <v>0</v>
      </c>
      <c r="AB268">
        <f t="shared" si="464"/>
        <v>0</v>
      </c>
      <c r="AC268">
        <f t="shared" si="464"/>
        <v>0</v>
      </c>
      <c r="AD268">
        <f t="shared" si="464"/>
        <v>0</v>
      </c>
      <c r="AE268">
        <f t="shared" si="464"/>
        <v>0</v>
      </c>
      <c r="AF268">
        <f t="shared" si="464"/>
        <v>0</v>
      </c>
      <c r="AG268">
        <f t="shared" ref="AG268:BL268" si="465">AG119</f>
        <v>0</v>
      </c>
      <c r="AH268">
        <f t="shared" si="465"/>
        <v>0</v>
      </c>
      <c r="AI268">
        <f t="shared" si="465"/>
        <v>0</v>
      </c>
      <c r="AJ268">
        <f t="shared" si="465"/>
        <v>0</v>
      </c>
      <c r="AK268">
        <f t="shared" si="465"/>
        <v>0</v>
      </c>
      <c r="AL268">
        <f t="shared" si="465"/>
        <v>0</v>
      </c>
      <c r="AM268">
        <f t="shared" si="465"/>
        <v>0</v>
      </c>
      <c r="AN268">
        <f t="shared" si="465"/>
        <v>0</v>
      </c>
      <c r="AO268">
        <f t="shared" si="465"/>
        <v>0</v>
      </c>
      <c r="AP268">
        <f t="shared" si="465"/>
        <v>0</v>
      </c>
      <c r="AQ268">
        <f t="shared" si="465"/>
        <v>0</v>
      </c>
      <c r="AR268">
        <f t="shared" si="465"/>
        <v>0</v>
      </c>
      <c r="AS268">
        <f t="shared" si="465"/>
        <v>0</v>
      </c>
      <c r="AT268">
        <f t="shared" si="465"/>
        <v>0</v>
      </c>
      <c r="AU268">
        <f t="shared" si="465"/>
        <v>0</v>
      </c>
      <c r="AV268">
        <f t="shared" si="465"/>
        <v>0</v>
      </c>
      <c r="AW268">
        <f t="shared" si="465"/>
        <v>0</v>
      </c>
      <c r="AX268">
        <f t="shared" si="465"/>
        <v>0</v>
      </c>
      <c r="AY268">
        <f t="shared" si="465"/>
        <v>0</v>
      </c>
      <c r="AZ268">
        <f t="shared" si="465"/>
        <v>0</v>
      </c>
      <c r="BA268">
        <f t="shared" si="465"/>
        <v>0</v>
      </c>
      <c r="BB268">
        <f t="shared" si="465"/>
        <v>0</v>
      </c>
      <c r="BC268">
        <f t="shared" si="465"/>
        <v>0</v>
      </c>
      <c r="BD268">
        <f t="shared" si="465"/>
        <v>0</v>
      </c>
      <c r="BE268">
        <f t="shared" si="465"/>
        <v>0</v>
      </c>
      <c r="BF268">
        <f t="shared" si="465"/>
        <v>0</v>
      </c>
      <c r="BG268">
        <f t="shared" si="465"/>
        <v>0</v>
      </c>
      <c r="BH268">
        <f t="shared" si="465"/>
        <v>0</v>
      </c>
      <c r="BI268">
        <f t="shared" si="465"/>
        <v>0</v>
      </c>
      <c r="BJ268">
        <f t="shared" si="465"/>
        <v>0</v>
      </c>
      <c r="BK268">
        <f t="shared" si="465"/>
        <v>0</v>
      </c>
      <c r="BL268">
        <f t="shared" si="465"/>
        <v>0</v>
      </c>
      <c r="BM268">
        <f t="shared" ref="BM268:CR268" si="466">BM119</f>
        <v>0</v>
      </c>
      <c r="BN268">
        <f t="shared" si="466"/>
        <v>0</v>
      </c>
      <c r="BO268">
        <f t="shared" si="466"/>
        <v>0</v>
      </c>
      <c r="BP268">
        <f t="shared" si="466"/>
        <v>0</v>
      </c>
      <c r="BQ268">
        <f t="shared" si="466"/>
        <v>0</v>
      </c>
      <c r="BR268">
        <f t="shared" si="466"/>
        <v>0</v>
      </c>
      <c r="BS268">
        <f t="shared" si="466"/>
        <v>0</v>
      </c>
      <c r="BT268">
        <f t="shared" si="466"/>
        <v>0</v>
      </c>
      <c r="BU268">
        <f t="shared" si="466"/>
        <v>0</v>
      </c>
      <c r="BV268">
        <f t="shared" si="466"/>
        <v>0</v>
      </c>
      <c r="BW268">
        <f t="shared" si="466"/>
        <v>0</v>
      </c>
      <c r="BX268">
        <f t="shared" si="466"/>
        <v>0</v>
      </c>
      <c r="BY268">
        <f t="shared" si="466"/>
        <v>0</v>
      </c>
      <c r="BZ268">
        <f t="shared" si="466"/>
        <v>0</v>
      </c>
      <c r="CA268">
        <f t="shared" si="466"/>
        <v>0</v>
      </c>
      <c r="CB268">
        <f t="shared" si="466"/>
        <v>0</v>
      </c>
      <c r="CC268">
        <f t="shared" si="466"/>
        <v>0</v>
      </c>
      <c r="CD268">
        <f t="shared" si="466"/>
        <v>0</v>
      </c>
      <c r="CE268">
        <f t="shared" si="466"/>
        <v>0</v>
      </c>
      <c r="CF268">
        <f t="shared" si="466"/>
        <v>0</v>
      </c>
      <c r="CG268">
        <f t="shared" si="466"/>
        <v>0</v>
      </c>
      <c r="CH268">
        <f t="shared" si="466"/>
        <v>0</v>
      </c>
      <c r="CI268">
        <f t="shared" si="466"/>
        <v>0</v>
      </c>
      <c r="CJ268">
        <f t="shared" si="466"/>
        <v>0</v>
      </c>
      <c r="CK268">
        <f t="shared" si="466"/>
        <v>0</v>
      </c>
      <c r="CL268">
        <f t="shared" si="466"/>
        <v>0</v>
      </c>
      <c r="CM268">
        <f t="shared" si="466"/>
        <v>0</v>
      </c>
      <c r="CN268">
        <f t="shared" si="466"/>
        <v>0</v>
      </c>
      <c r="CO268">
        <f t="shared" si="466"/>
        <v>0</v>
      </c>
      <c r="CP268">
        <f t="shared" si="466"/>
        <v>0</v>
      </c>
      <c r="CQ268">
        <f t="shared" si="466"/>
        <v>0</v>
      </c>
      <c r="CR268">
        <f t="shared" si="466"/>
        <v>0</v>
      </c>
      <c r="CS268">
        <f t="shared" ref="CS268:DH268" si="467">CS119</f>
        <v>0</v>
      </c>
      <c r="CT268">
        <f t="shared" si="467"/>
        <v>0</v>
      </c>
      <c r="CU268">
        <f t="shared" si="467"/>
        <v>0</v>
      </c>
      <c r="CV268">
        <f t="shared" si="467"/>
        <v>0</v>
      </c>
      <c r="CW268">
        <f t="shared" si="467"/>
        <v>0</v>
      </c>
      <c r="CX268">
        <f t="shared" si="467"/>
        <v>0</v>
      </c>
      <c r="CY268">
        <f t="shared" si="467"/>
        <v>0</v>
      </c>
      <c r="CZ268">
        <f t="shared" si="467"/>
        <v>0</v>
      </c>
      <c r="DA268">
        <f t="shared" si="467"/>
        <v>0</v>
      </c>
      <c r="DB268">
        <f t="shared" si="467"/>
        <v>0</v>
      </c>
      <c r="DC268">
        <f t="shared" si="467"/>
        <v>0</v>
      </c>
      <c r="DD268">
        <f t="shared" si="467"/>
        <v>0</v>
      </c>
      <c r="DE268">
        <f t="shared" si="467"/>
        <v>0</v>
      </c>
      <c r="DF268">
        <f t="shared" si="467"/>
        <v>0</v>
      </c>
      <c r="DG268">
        <f t="shared" si="467"/>
        <v>0</v>
      </c>
      <c r="DH268">
        <f t="shared" si="467"/>
        <v>0</v>
      </c>
    </row>
    <row r="269" spans="1:112">
      <c r="A269">
        <f t="shared" ref="A269:AF269" si="468">A120</f>
        <v>0</v>
      </c>
      <c r="B269">
        <f t="shared" si="468"/>
        <v>0</v>
      </c>
      <c r="C269">
        <f t="shared" si="468"/>
        <v>0</v>
      </c>
      <c r="D269">
        <f t="shared" si="468"/>
        <v>0</v>
      </c>
      <c r="E269">
        <f t="shared" si="468"/>
        <v>0</v>
      </c>
      <c r="F269">
        <f t="shared" si="468"/>
        <v>0</v>
      </c>
      <c r="G269">
        <f t="shared" si="468"/>
        <v>0</v>
      </c>
      <c r="H269">
        <f t="shared" si="468"/>
        <v>0</v>
      </c>
      <c r="I269">
        <f t="shared" si="468"/>
        <v>0</v>
      </c>
      <c r="J269">
        <f t="shared" si="468"/>
        <v>0</v>
      </c>
      <c r="K269">
        <f t="shared" si="468"/>
        <v>0</v>
      </c>
      <c r="L269">
        <f t="shared" si="468"/>
        <v>0</v>
      </c>
      <c r="M269">
        <f t="shared" si="468"/>
        <v>0</v>
      </c>
      <c r="N269">
        <f t="shared" si="468"/>
        <v>0</v>
      </c>
      <c r="O269">
        <f t="shared" si="468"/>
        <v>0</v>
      </c>
      <c r="P269">
        <f t="shared" si="468"/>
        <v>0</v>
      </c>
      <c r="Q269">
        <f t="shared" si="468"/>
        <v>0</v>
      </c>
      <c r="R269">
        <f t="shared" si="468"/>
        <v>0</v>
      </c>
      <c r="S269">
        <f t="shared" si="468"/>
        <v>0</v>
      </c>
      <c r="T269">
        <f t="shared" si="468"/>
        <v>0</v>
      </c>
      <c r="U269">
        <f t="shared" si="468"/>
        <v>0</v>
      </c>
      <c r="V269">
        <f t="shared" si="468"/>
        <v>0</v>
      </c>
      <c r="W269">
        <f t="shared" si="468"/>
        <v>0</v>
      </c>
      <c r="X269">
        <f t="shared" si="468"/>
        <v>0</v>
      </c>
      <c r="Y269">
        <f t="shared" si="468"/>
        <v>0</v>
      </c>
      <c r="Z269">
        <f t="shared" si="468"/>
        <v>0</v>
      </c>
      <c r="AA269">
        <f t="shared" si="468"/>
        <v>0</v>
      </c>
      <c r="AB269">
        <f t="shared" si="468"/>
        <v>0</v>
      </c>
      <c r="AC269">
        <f t="shared" si="468"/>
        <v>0</v>
      </c>
      <c r="AD269">
        <f t="shared" si="468"/>
        <v>0</v>
      </c>
      <c r="AE269">
        <f t="shared" si="468"/>
        <v>0</v>
      </c>
      <c r="AF269">
        <f t="shared" si="468"/>
        <v>0</v>
      </c>
      <c r="AG269">
        <f t="shared" ref="AG269:BL269" si="469">AG120</f>
        <v>0</v>
      </c>
      <c r="AH269">
        <f t="shared" si="469"/>
        <v>0</v>
      </c>
      <c r="AI269">
        <f t="shared" si="469"/>
        <v>0</v>
      </c>
      <c r="AJ269">
        <f t="shared" si="469"/>
        <v>0</v>
      </c>
      <c r="AK269">
        <f t="shared" si="469"/>
        <v>0</v>
      </c>
      <c r="AL269">
        <f t="shared" si="469"/>
        <v>0</v>
      </c>
      <c r="AM269">
        <f t="shared" si="469"/>
        <v>0</v>
      </c>
      <c r="AN269">
        <f t="shared" si="469"/>
        <v>0</v>
      </c>
      <c r="AO269">
        <f t="shared" si="469"/>
        <v>0</v>
      </c>
      <c r="AP269">
        <f t="shared" si="469"/>
        <v>0</v>
      </c>
      <c r="AQ269">
        <f t="shared" si="469"/>
        <v>0</v>
      </c>
      <c r="AR269">
        <f t="shared" si="469"/>
        <v>0</v>
      </c>
      <c r="AS269">
        <f t="shared" si="469"/>
        <v>0</v>
      </c>
      <c r="AT269">
        <f t="shared" si="469"/>
        <v>0</v>
      </c>
      <c r="AU269">
        <f t="shared" si="469"/>
        <v>0</v>
      </c>
      <c r="AV269">
        <f t="shared" si="469"/>
        <v>0</v>
      </c>
      <c r="AW269">
        <f t="shared" si="469"/>
        <v>0</v>
      </c>
      <c r="AX269">
        <f t="shared" si="469"/>
        <v>0</v>
      </c>
      <c r="AY269">
        <f t="shared" si="469"/>
        <v>0</v>
      </c>
      <c r="AZ269">
        <f t="shared" si="469"/>
        <v>0</v>
      </c>
      <c r="BA269">
        <f t="shared" si="469"/>
        <v>0</v>
      </c>
      <c r="BB269">
        <f t="shared" si="469"/>
        <v>0</v>
      </c>
      <c r="BC269">
        <f t="shared" si="469"/>
        <v>0</v>
      </c>
      <c r="BD269">
        <f t="shared" si="469"/>
        <v>0</v>
      </c>
      <c r="BE269">
        <f t="shared" si="469"/>
        <v>0</v>
      </c>
      <c r="BF269">
        <f t="shared" si="469"/>
        <v>0</v>
      </c>
      <c r="BG269">
        <f t="shared" si="469"/>
        <v>0</v>
      </c>
      <c r="BH269">
        <f t="shared" si="469"/>
        <v>0</v>
      </c>
      <c r="BI269">
        <f t="shared" si="469"/>
        <v>0</v>
      </c>
      <c r="BJ269">
        <f t="shared" si="469"/>
        <v>0</v>
      </c>
      <c r="BK269">
        <f t="shared" si="469"/>
        <v>0</v>
      </c>
      <c r="BL269">
        <f t="shared" si="469"/>
        <v>0</v>
      </c>
      <c r="BM269">
        <f t="shared" ref="BM269:CR269" si="470">BM120</f>
        <v>0</v>
      </c>
      <c r="BN269">
        <f t="shared" si="470"/>
        <v>0</v>
      </c>
      <c r="BO269">
        <f t="shared" si="470"/>
        <v>0</v>
      </c>
      <c r="BP269">
        <f t="shared" si="470"/>
        <v>0</v>
      </c>
      <c r="BQ269">
        <f t="shared" si="470"/>
        <v>0</v>
      </c>
      <c r="BR269">
        <f t="shared" si="470"/>
        <v>0</v>
      </c>
      <c r="BS269">
        <f t="shared" si="470"/>
        <v>0</v>
      </c>
      <c r="BT269">
        <f t="shared" si="470"/>
        <v>0</v>
      </c>
      <c r="BU269">
        <f t="shared" si="470"/>
        <v>0</v>
      </c>
      <c r="BV269">
        <f t="shared" si="470"/>
        <v>0</v>
      </c>
      <c r="BW269">
        <f t="shared" si="470"/>
        <v>0</v>
      </c>
      <c r="BX269">
        <f t="shared" si="470"/>
        <v>0</v>
      </c>
      <c r="BY269">
        <f t="shared" si="470"/>
        <v>0</v>
      </c>
      <c r="BZ269">
        <f t="shared" si="470"/>
        <v>0</v>
      </c>
      <c r="CA269">
        <f t="shared" si="470"/>
        <v>0</v>
      </c>
      <c r="CB269">
        <f t="shared" si="470"/>
        <v>0</v>
      </c>
      <c r="CC269">
        <f t="shared" si="470"/>
        <v>0</v>
      </c>
      <c r="CD269">
        <f t="shared" si="470"/>
        <v>0</v>
      </c>
      <c r="CE269">
        <f t="shared" si="470"/>
        <v>0</v>
      </c>
      <c r="CF269">
        <f t="shared" si="470"/>
        <v>0</v>
      </c>
      <c r="CG269">
        <f t="shared" si="470"/>
        <v>0</v>
      </c>
      <c r="CH269">
        <f t="shared" si="470"/>
        <v>0</v>
      </c>
      <c r="CI269">
        <f t="shared" si="470"/>
        <v>0</v>
      </c>
      <c r="CJ269">
        <f t="shared" si="470"/>
        <v>0</v>
      </c>
      <c r="CK269">
        <f t="shared" si="470"/>
        <v>0</v>
      </c>
      <c r="CL269">
        <f t="shared" si="470"/>
        <v>0</v>
      </c>
      <c r="CM269">
        <f t="shared" si="470"/>
        <v>0</v>
      </c>
      <c r="CN269">
        <f t="shared" si="470"/>
        <v>0</v>
      </c>
      <c r="CO269">
        <f t="shared" si="470"/>
        <v>0</v>
      </c>
      <c r="CP269">
        <f t="shared" si="470"/>
        <v>0</v>
      </c>
      <c r="CQ269">
        <f t="shared" si="470"/>
        <v>0</v>
      </c>
      <c r="CR269">
        <f t="shared" si="470"/>
        <v>0</v>
      </c>
      <c r="CS269">
        <f t="shared" ref="CS269:DH269" si="471">CS120</f>
        <v>0</v>
      </c>
      <c r="CT269">
        <f t="shared" si="471"/>
        <v>0</v>
      </c>
      <c r="CU269">
        <f t="shared" si="471"/>
        <v>0</v>
      </c>
      <c r="CV269">
        <f t="shared" si="471"/>
        <v>0</v>
      </c>
      <c r="CW269">
        <f t="shared" si="471"/>
        <v>0</v>
      </c>
      <c r="CX269">
        <f t="shared" si="471"/>
        <v>0</v>
      </c>
      <c r="CY269">
        <f t="shared" si="471"/>
        <v>0</v>
      </c>
      <c r="CZ269">
        <f t="shared" si="471"/>
        <v>0</v>
      </c>
      <c r="DA269">
        <f t="shared" si="471"/>
        <v>0</v>
      </c>
      <c r="DB269">
        <f t="shared" si="471"/>
        <v>0</v>
      </c>
      <c r="DC269">
        <f t="shared" si="471"/>
        <v>0</v>
      </c>
      <c r="DD269">
        <f t="shared" si="471"/>
        <v>0</v>
      </c>
      <c r="DE269">
        <f t="shared" si="471"/>
        <v>0</v>
      </c>
      <c r="DF269">
        <f t="shared" si="471"/>
        <v>0</v>
      </c>
      <c r="DG269">
        <f t="shared" si="471"/>
        <v>0</v>
      </c>
      <c r="DH269">
        <f t="shared" si="471"/>
        <v>0</v>
      </c>
    </row>
    <row r="270" spans="1:112">
      <c r="A270">
        <f t="shared" ref="A270:AF270" si="472">A121</f>
        <v>0</v>
      </c>
      <c r="B270">
        <f t="shared" si="472"/>
        <v>0</v>
      </c>
      <c r="C270">
        <f t="shared" si="472"/>
        <v>0</v>
      </c>
      <c r="D270">
        <f t="shared" si="472"/>
        <v>0</v>
      </c>
      <c r="E270">
        <f t="shared" si="472"/>
        <v>0</v>
      </c>
      <c r="F270">
        <f t="shared" si="472"/>
        <v>0</v>
      </c>
      <c r="G270">
        <f t="shared" si="472"/>
        <v>0</v>
      </c>
      <c r="H270">
        <f t="shared" si="472"/>
        <v>0</v>
      </c>
      <c r="I270">
        <f t="shared" si="472"/>
        <v>0</v>
      </c>
      <c r="J270">
        <f t="shared" si="472"/>
        <v>0</v>
      </c>
      <c r="K270">
        <f t="shared" si="472"/>
        <v>0</v>
      </c>
      <c r="L270">
        <f t="shared" si="472"/>
        <v>0</v>
      </c>
      <c r="M270">
        <f t="shared" si="472"/>
        <v>0</v>
      </c>
      <c r="N270">
        <f t="shared" si="472"/>
        <v>0</v>
      </c>
      <c r="O270">
        <f t="shared" si="472"/>
        <v>0</v>
      </c>
      <c r="P270">
        <f t="shared" si="472"/>
        <v>0</v>
      </c>
      <c r="Q270">
        <f t="shared" si="472"/>
        <v>0</v>
      </c>
      <c r="R270">
        <f t="shared" si="472"/>
        <v>0</v>
      </c>
      <c r="S270">
        <f t="shared" si="472"/>
        <v>0</v>
      </c>
      <c r="T270">
        <f t="shared" si="472"/>
        <v>0</v>
      </c>
      <c r="U270">
        <f t="shared" si="472"/>
        <v>0</v>
      </c>
      <c r="V270">
        <f t="shared" si="472"/>
        <v>0</v>
      </c>
      <c r="W270">
        <f t="shared" si="472"/>
        <v>0</v>
      </c>
      <c r="X270">
        <f t="shared" si="472"/>
        <v>0</v>
      </c>
      <c r="Y270">
        <f t="shared" si="472"/>
        <v>0</v>
      </c>
      <c r="Z270">
        <f t="shared" si="472"/>
        <v>0</v>
      </c>
      <c r="AA270">
        <f t="shared" si="472"/>
        <v>0</v>
      </c>
      <c r="AB270">
        <f t="shared" si="472"/>
        <v>0</v>
      </c>
      <c r="AC270">
        <f t="shared" si="472"/>
        <v>0</v>
      </c>
      <c r="AD270">
        <f t="shared" si="472"/>
        <v>0</v>
      </c>
      <c r="AE270">
        <f t="shared" si="472"/>
        <v>0</v>
      </c>
      <c r="AF270">
        <f t="shared" si="472"/>
        <v>0</v>
      </c>
      <c r="AG270">
        <f t="shared" ref="AG270:BL270" si="473">AG121</f>
        <v>0</v>
      </c>
      <c r="AH270">
        <f t="shared" si="473"/>
        <v>0</v>
      </c>
      <c r="AI270">
        <f t="shared" si="473"/>
        <v>0</v>
      </c>
      <c r="AJ270">
        <f t="shared" si="473"/>
        <v>0</v>
      </c>
      <c r="AK270">
        <f t="shared" si="473"/>
        <v>0</v>
      </c>
      <c r="AL270">
        <f t="shared" si="473"/>
        <v>0</v>
      </c>
      <c r="AM270">
        <f t="shared" si="473"/>
        <v>0</v>
      </c>
      <c r="AN270">
        <f t="shared" si="473"/>
        <v>0</v>
      </c>
      <c r="AO270">
        <f t="shared" si="473"/>
        <v>0</v>
      </c>
      <c r="AP270">
        <f t="shared" si="473"/>
        <v>0</v>
      </c>
      <c r="AQ270">
        <f t="shared" si="473"/>
        <v>0</v>
      </c>
      <c r="AR270">
        <f t="shared" si="473"/>
        <v>0</v>
      </c>
      <c r="AS270">
        <f t="shared" si="473"/>
        <v>0</v>
      </c>
      <c r="AT270">
        <f t="shared" si="473"/>
        <v>0</v>
      </c>
      <c r="AU270">
        <f t="shared" si="473"/>
        <v>0</v>
      </c>
      <c r="AV270">
        <f t="shared" si="473"/>
        <v>0</v>
      </c>
      <c r="AW270">
        <f t="shared" si="473"/>
        <v>0</v>
      </c>
      <c r="AX270">
        <f t="shared" si="473"/>
        <v>0</v>
      </c>
      <c r="AY270">
        <f t="shared" si="473"/>
        <v>0</v>
      </c>
      <c r="AZ270">
        <f t="shared" si="473"/>
        <v>0</v>
      </c>
      <c r="BA270">
        <f t="shared" si="473"/>
        <v>0</v>
      </c>
      <c r="BB270">
        <f t="shared" si="473"/>
        <v>0</v>
      </c>
      <c r="BC270">
        <f t="shared" si="473"/>
        <v>0</v>
      </c>
      <c r="BD270">
        <f t="shared" si="473"/>
        <v>0</v>
      </c>
      <c r="BE270">
        <f t="shared" si="473"/>
        <v>0</v>
      </c>
      <c r="BF270">
        <f t="shared" si="473"/>
        <v>0</v>
      </c>
      <c r="BG270">
        <f t="shared" si="473"/>
        <v>0</v>
      </c>
      <c r="BH270">
        <f t="shared" si="473"/>
        <v>0</v>
      </c>
      <c r="BI270">
        <f t="shared" si="473"/>
        <v>0</v>
      </c>
      <c r="BJ270">
        <f t="shared" si="473"/>
        <v>0</v>
      </c>
      <c r="BK270">
        <f t="shared" si="473"/>
        <v>0</v>
      </c>
      <c r="BL270">
        <f t="shared" si="473"/>
        <v>0</v>
      </c>
      <c r="BM270">
        <f t="shared" ref="BM270:CR270" si="474">BM121</f>
        <v>0</v>
      </c>
      <c r="BN270">
        <f t="shared" si="474"/>
        <v>0</v>
      </c>
      <c r="BO270">
        <f t="shared" si="474"/>
        <v>0</v>
      </c>
      <c r="BP270">
        <f t="shared" si="474"/>
        <v>0</v>
      </c>
      <c r="BQ270">
        <f t="shared" si="474"/>
        <v>0</v>
      </c>
      <c r="BR270">
        <f t="shared" si="474"/>
        <v>0</v>
      </c>
      <c r="BS270">
        <f t="shared" si="474"/>
        <v>0</v>
      </c>
      <c r="BT270">
        <f t="shared" si="474"/>
        <v>0</v>
      </c>
      <c r="BU270">
        <f t="shared" si="474"/>
        <v>0</v>
      </c>
      <c r="BV270">
        <f t="shared" si="474"/>
        <v>0</v>
      </c>
      <c r="BW270">
        <f t="shared" si="474"/>
        <v>0</v>
      </c>
      <c r="BX270">
        <f t="shared" si="474"/>
        <v>0</v>
      </c>
      <c r="BY270">
        <f t="shared" si="474"/>
        <v>0</v>
      </c>
      <c r="BZ270">
        <f t="shared" si="474"/>
        <v>0</v>
      </c>
      <c r="CA270">
        <f t="shared" si="474"/>
        <v>0</v>
      </c>
      <c r="CB270">
        <f t="shared" si="474"/>
        <v>0</v>
      </c>
      <c r="CC270">
        <f t="shared" si="474"/>
        <v>0</v>
      </c>
      <c r="CD270">
        <f t="shared" si="474"/>
        <v>0</v>
      </c>
      <c r="CE270">
        <f t="shared" si="474"/>
        <v>0</v>
      </c>
      <c r="CF270">
        <f t="shared" si="474"/>
        <v>0</v>
      </c>
      <c r="CG270">
        <f t="shared" si="474"/>
        <v>0</v>
      </c>
      <c r="CH270">
        <f t="shared" si="474"/>
        <v>0</v>
      </c>
      <c r="CI270">
        <f t="shared" si="474"/>
        <v>0</v>
      </c>
      <c r="CJ270">
        <f t="shared" si="474"/>
        <v>0</v>
      </c>
      <c r="CK270">
        <f t="shared" si="474"/>
        <v>0</v>
      </c>
      <c r="CL270">
        <f t="shared" si="474"/>
        <v>0</v>
      </c>
      <c r="CM270">
        <f t="shared" si="474"/>
        <v>0</v>
      </c>
      <c r="CN270">
        <f t="shared" si="474"/>
        <v>0</v>
      </c>
      <c r="CO270">
        <f t="shared" si="474"/>
        <v>0</v>
      </c>
      <c r="CP270">
        <f t="shared" si="474"/>
        <v>0</v>
      </c>
      <c r="CQ270">
        <f t="shared" si="474"/>
        <v>0</v>
      </c>
      <c r="CR270">
        <f t="shared" si="474"/>
        <v>0</v>
      </c>
      <c r="CS270">
        <f t="shared" ref="CS270:DH270" si="475">CS121</f>
        <v>0</v>
      </c>
      <c r="CT270">
        <f t="shared" si="475"/>
        <v>0</v>
      </c>
      <c r="CU270">
        <f t="shared" si="475"/>
        <v>0</v>
      </c>
      <c r="CV270">
        <f t="shared" si="475"/>
        <v>0</v>
      </c>
      <c r="CW270">
        <f t="shared" si="475"/>
        <v>0</v>
      </c>
      <c r="CX270">
        <f t="shared" si="475"/>
        <v>0</v>
      </c>
      <c r="CY270">
        <f t="shared" si="475"/>
        <v>0</v>
      </c>
      <c r="CZ270">
        <f t="shared" si="475"/>
        <v>0</v>
      </c>
      <c r="DA270">
        <f t="shared" si="475"/>
        <v>0</v>
      </c>
      <c r="DB270">
        <f t="shared" si="475"/>
        <v>0</v>
      </c>
      <c r="DC270">
        <f t="shared" si="475"/>
        <v>0</v>
      </c>
      <c r="DD270">
        <f t="shared" si="475"/>
        <v>0</v>
      </c>
      <c r="DE270">
        <f t="shared" si="475"/>
        <v>0</v>
      </c>
      <c r="DF270">
        <f t="shared" si="475"/>
        <v>0</v>
      </c>
      <c r="DG270">
        <f t="shared" si="475"/>
        <v>0</v>
      </c>
      <c r="DH270">
        <f t="shared" si="475"/>
        <v>0</v>
      </c>
    </row>
    <row r="271" spans="1:112">
      <c r="A271">
        <f t="shared" ref="A271:AF271" si="476">A122</f>
        <v>0</v>
      </c>
      <c r="B271">
        <f t="shared" si="476"/>
        <v>0</v>
      </c>
      <c r="C271">
        <f t="shared" si="476"/>
        <v>0</v>
      </c>
      <c r="D271">
        <f t="shared" si="476"/>
        <v>0</v>
      </c>
      <c r="E271">
        <f t="shared" si="476"/>
        <v>0</v>
      </c>
      <c r="F271">
        <f t="shared" si="476"/>
        <v>0</v>
      </c>
      <c r="G271">
        <f t="shared" si="476"/>
        <v>0</v>
      </c>
      <c r="H271">
        <f t="shared" si="476"/>
        <v>0</v>
      </c>
      <c r="I271">
        <f t="shared" si="476"/>
        <v>0</v>
      </c>
      <c r="J271">
        <f t="shared" si="476"/>
        <v>0</v>
      </c>
      <c r="K271">
        <f t="shared" si="476"/>
        <v>0</v>
      </c>
      <c r="L271">
        <f t="shared" si="476"/>
        <v>0</v>
      </c>
      <c r="M271">
        <f t="shared" si="476"/>
        <v>0</v>
      </c>
      <c r="N271">
        <f t="shared" si="476"/>
        <v>0</v>
      </c>
      <c r="O271">
        <f t="shared" si="476"/>
        <v>0</v>
      </c>
      <c r="P271">
        <f t="shared" si="476"/>
        <v>0</v>
      </c>
      <c r="Q271">
        <f t="shared" si="476"/>
        <v>0</v>
      </c>
      <c r="R271">
        <f t="shared" si="476"/>
        <v>0</v>
      </c>
      <c r="S271">
        <f t="shared" si="476"/>
        <v>0</v>
      </c>
      <c r="T271">
        <f t="shared" si="476"/>
        <v>0</v>
      </c>
      <c r="U271">
        <f t="shared" si="476"/>
        <v>0</v>
      </c>
      <c r="V271">
        <f t="shared" si="476"/>
        <v>0</v>
      </c>
      <c r="W271">
        <f t="shared" si="476"/>
        <v>0</v>
      </c>
      <c r="X271">
        <f t="shared" si="476"/>
        <v>0</v>
      </c>
      <c r="Y271">
        <f t="shared" si="476"/>
        <v>0</v>
      </c>
      <c r="Z271">
        <f t="shared" si="476"/>
        <v>0</v>
      </c>
      <c r="AA271">
        <f t="shared" si="476"/>
        <v>0</v>
      </c>
      <c r="AB271">
        <f t="shared" si="476"/>
        <v>0</v>
      </c>
      <c r="AC271">
        <f t="shared" si="476"/>
        <v>0</v>
      </c>
      <c r="AD271">
        <f t="shared" si="476"/>
        <v>0</v>
      </c>
      <c r="AE271">
        <f t="shared" si="476"/>
        <v>0</v>
      </c>
      <c r="AF271">
        <f t="shared" si="476"/>
        <v>0</v>
      </c>
      <c r="AG271">
        <f t="shared" ref="AG271:BL271" si="477">AG122</f>
        <v>0</v>
      </c>
      <c r="AH271">
        <f t="shared" si="477"/>
        <v>0</v>
      </c>
      <c r="AI271">
        <f t="shared" si="477"/>
        <v>0</v>
      </c>
      <c r="AJ271">
        <f t="shared" si="477"/>
        <v>0</v>
      </c>
      <c r="AK271">
        <f t="shared" si="477"/>
        <v>0</v>
      </c>
      <c r="AL271">
        <f t="shared" si="477"/>
        <v>0</v>
      </c>
      <c r="AM271">
        <f t="shared" si="477"/>
        <v>0</v>
      </c>
      <c r="AN271">
        <f t="shared" si="477"/>
        <v>0</v>
      </c>
      <c r="AO271">
        <f t="shared" si="477"/>
        <v>0</v>
      </c>
      <c r="AP271">
        <f t="shared" si="477"/>
        <v>0</v>
      </c>
      <c r="AQ271">
        <f t="shared" si="477"/>
        <v>0</v>
      </c>
      <c r="AR271">
        <f t="shared" si="477"/>
        <v>0</v>
      </c>
      <c r="AS271">
        <f t="shared" si="477"/>
        <v>0</v>
      </c>
      <c r="AT271">
        <f t="shared" si="477"/>
        <v>0</v>
      </c>
      <c r="AU271">
        <f t="shared" si="477"/>
        <v>0</v>
      </c>
      <c r="AV271">
        <f t="shared" si="477"/>
        <v>0</v>
      </c>
      <c r="AW271">
        <f t="shared" si="477"/>
        <v>0</v>
      </c>
      <c r="AX271">
        <f t="shared" si="477"/>
        <v>0</v>
      </c>
      <c r="AY271">
        <f t="shared" si="477"/>
        <v>0</v>
      </c>
      <c r="AZ271">
        <f t="shared" si="477"/>
        <v>0</v>
      </c>
      <c r="BA271">
        <f t="shared" si="477"/>
        <v>0</v>
      </c>
      <c r="BB271">
        <f t="shared" si="477"/>
        <v>0</v>
      </c>
      <c r="BC271">
        <f t="shared" si="477"/>
        <v>0</v>
      </c>
      <c r="BD271">
        <f t="shared" si="477"/>
        <v>0</v>
      </c>
      <c r="BE271">
        <f t="shared" si="477"/>
        <v>0</v>
      </c>
      <c r="BF271">
        <f t="shared" si="477"/>
        <v>0</v>
      </c>
      <c r="BG271">
        <f t="shared" si="477"/>
        <v>0</v>
      </c>
      <c r="BH271">
        <f t="shared" si="477"/>
        <v>0</v>
      </c>
      <c r="BI271">
        <f t="shared" si="477"/>
        <v>0</v>
      </c>
      <c r="BJ271">
        <f t="shared" si="477"/>
        <v>0</v>
      </c>
      <c r="BK271">
        <f t="shared" si="477"/>
        <v>0</v>
      </c>
      <c r="BL271">
        <f t="shared" si="477"/>
        <v>0</v>
      </c>
      <c r="BM271">
        <f t="shared" ref="BM271:CR271" si="478">BM122</f>
        <v>0</v>
      </c>
      <c r="BN271">
        <f t="shared" si="478"/>
        <v>0</v>
      </c>
      <c r="BO271">
        <f t="shared" si="478"/>
        <v>0</v>
      </c>
      <c r="BP271">
        <f t="shared" si="478"/>
        <v>0</v>
      </c>
      <c r="BQ271">
        <f t="shared" si="478"/>
        <v>0</v>
      </c>
      <c r="BR271">
        <f t="shared" si="478"/>
        <v>0</v>
      </c>
      <c r="BS271">
        <f t="shared" si="478"/>
        <v>0</v>
      </c>
      <c r="BT271">
        <f t="shared" si="478"/>
        <v>0</v>
      </c>
      <c r="BU271">
        <f t="shared" si="478"/>
        <v>0</v>
      </c>
      <c r="BV271">
        <f t="shared" si="478"/>
        <v>0</v>
      </c>
      <c r="BW271">
        <f t="shared" si="478"/>
        <v>0</v>
      </c>
      <c r="BX271">
        <f t="shared" si="478"/>
        <v>0</v>
      </c>
      <c r="BY271">
        <f t="shared" si="478"/>
        <v>0</v>
      </c>
      <c r="BZ271">
        <f t="shared" si="478"/>
        <v>0</v>
      </c>
      <c r="CA271">
        <f t="shared" si="478"/>
        <v>0</v>
      </c>
      <c r="CB271">
        <f t="shared" si="478"/>
        <v>0</v>
      </c>
      <c r="CC271">
        <f t="shared" si="478"/>
        <v>0</v>
      </c>
      <c r="CD271">
        <f t="shared" si="478"/>
        <v>0</v>
      </c>
      <c r="CE271">
        <f t="shared" si="478"/>
        <v>0</v>
      </c>
      <c r="CF271">
        <f t="shared" si="478"/>
        <v>0</v>
      </c>
      <c r="CG271">
        <f t="shared" si="478"/>
        <v>0</v>
      </c>
      <c r="CH271">
        <f t="shared" si="478"/>
        <v>0</v>
      </c>
      <c r="CI271">
        <f t="shared" si="478"/>
        <v>0</v>
      </c>
      <c r="CJ271">
        <f t="shared" si="478"/>
        <v>0</v>
      </c>
      <c r="CK271">
        <f t="shared" si="478"/>
        <v>0</v>
      </c>
      <c r="CL271">
        <f t="shared" si="478"/>
        <v>0</v>
      </c>
      <c r="CM271">
        <f t="shared" si="478"/>
        <v>0</v>
      </c>
      <c r="CN271">
        <f t="shared" si="478"/>
        <v>0</v>
      </c>
      <c r="CO271">
        <f t="shared" si="478"/>
        <v>0</v>
      </c>
      <c r="CP271">
        <f t="shared" si="478"/>
        <v>0</v>
      </c>
      <c r="CQ271">
        <f t="shared" si="478"/>
        <v>0</v>
      </c>
      <c r="CR271">
        <f t="shared" si="478"/>
        <v>0</v>
      </c>
      <c r="CS271">
        <f t="shared" ref="CS271:DH271" si="479">CS122</f>
        <v>0</v>
      </c>
      <c r="CT271">
        <f t="shared" si="479"/>
        <v>0</v>
      </c>
      <c r="CU271">
        <f t="shared" si="479"/>
        <v>0</v>
      </c>
      <c r="CV271">
        <f t="shared" si="479"/>
        <v>0</v>
      </c>
      <c r="CW271">
        <f t="shared" si="479"/>
        <v>0</v>
      </c>
      <c r="CX271">
        <f t="shared" si="479"/>
        <v>0</v>
      </c>
      <c r="CY271">
        <f t="shared" si="479"/>
        <v>0</v>
      </c>
      <c r="CZ271">
        <f t="shared" si="479"/>
        <v>0</v>
      </c>
      <c r="DA271">
        <f t="shared" si="479"/>
        <v>0</v>
      </c>
      <c r="DB271">
        <f t="shared" si="479"/>
        <v>0</v>
      </c>
      <c r="DC271">
        <f t="shared" si="479"/>
        <v>0</v>
      </c>
      <c r="DD271">
        <f t="shared" si="479"/>
        <v>0</v>
      </c>
      <c r="DE271">
        <f t="shared" si="479"/>
        <v>0</v>
      </c>
      <c r="DF271">
        <f t="shared" si="479"/>
        <v>0</v>
      </c>
      <c r="DG271">
        <f t="shared" si="479"/>
        <v>0</v>
      </c>
      <c r="DH271">
        <f t="shared" si="479"/>
        <v>0</v>
      </c>
    </row>
    <row r="272" spans="1:112">
      <c r="A272">
        <f t="shared" ref="A272:AF272" si="480">A123</f>
        <v>0</v>
      </c>
      <c r="B272">
        <f t="shared" si="480"/>
        <v>0</v>
      </c>
      <c r="C272">
        <f t="shared" si="480"/>
        <v>0</v>
      </c>
      <c r="D272">
        <f t="shared" si="480"/>
        <v>0</v>
      </c>
      <c r="E272">
        <f t="shared" si="480"/>
        <v>0</v>
      </c>
      <c r="F272">
        <f t="shared" si="480"/>
        <v>0</v>
      </c>
      <c r="G272">
        <f t="shared" si="480"/>
        <v>0</v>
      </c>
      <c r="H272">
        <f t="shared" si="480"/>
        <v>0</v>
      </c>
      <c r="I272">
        <f t="shared" si="480"/>
        <v>0</v>
      </c>
      <c r="J272">
        <f t="shared" si="480"/>
        <v>0</v>
      </c>
      <c r="K272">
        <f t="shared" si="480"/>
        <v>0</v>
      </c>
      <c r="L272">
        <f t="shared" si="480"/>
        <v>0</v>
      </c>
      <c r="M272">
        <f t="shared" si="480"/>
        <v>0</v>
      </c>
      <c r="N272">
        <f t="shared" si="480"/>
        <v>0</v>
      </c>
      <c r="O272">
        <f t="shared" si="480"/>
        <v>0</v>
      </c>
      <c r="P272">
        <f t="shared" si="480"/>
        <v>0</v>
      </c>
      <c r="Q272">
        <f t="shared" si="480"/>
        <v>0</v>
      </c>
      <c r="R272">
        <f t="shared" si="480"/>
        <v>0</v>
      </c>
      <c r="S272">
        <f t="shared" si="480"/>
        <v>0</v>
      </c>
      <c r="T272">
        <f t="shared" si="480"/>
        <v>0</v>
      </c>
      <c r="U272">
        <f t="shared" si="480"/>
        <v>0</v>
      </c>
      <c r="V272">
        <f t="shared" si="480"/>
        <v>0</v>
      </c>
      <c r="W272">
        <f t="shared" si="480"/>
        <v>0</v>
      </c>
      <c r="X272">
        <f t="shared" si="480"/>
        <v>0</v>
      </c>
      <c r="Y272">
        <f t="shared" si="480"/>
        <v>0</v>
      </c>
      <c r="Z272">
        <f t="shared" si="480"/>
        <v>0</v>
      </c>
      <c r="AA272">
        <f t="shared" si="480"/>
        <v>0</v>
      </c>
      <c r="AB272">
        <f t="shared" si="480"/>
        <v>0</v>
      </c>
      <c r="AC272">
        <f t="shared" si="480"/>
        <v>0</v>
      </c>
      <c r="AD272">
        <f t="shared" si="480"/>
        <v>0</v>
      </c>
      <c r="AE272">
        <f t="shared" si="480"/>
        <v>0</v>
      </c>
      <c r="AF272">
        <f t="shared" si="480"/>
        <v>0</v>
      </c>
      <c r="AG272">
        <f t="shared" ref="AG272:BL272" si="481">AG123</f>
        <v>0</v>
      </c>
      <c r="AH272">
        <f t="shared" si="481"/>
        <v>0</v>
      </c>
      <c r="AI272">
        <f t="shared" si="481"/>
        <v>0</v>
      </c>
      <c r="AJ272">
        <f t="shared" si="481"/>
        <v>0</v>
      </c>
      <c r="AK272">
        <f t="shared" si="481"/>
        <v>0</v>
      </c>
      <c r="AL272">
        <f t="shared" si="481"/>
        <v>0</v>
      </c>
      <c r="AM272">
        <f t="shared" si="481"/>
        <v>0</v>
      </c>
      <c r="AN272">
        <f t="shared" si="481"/>
        <v>0</v>
      </c>
      <c r="AO272">
        <f t="shared" si="481"/>
        <v>0</v>
      </c>
      <c r="AP272">
        <f t="shared" si="481"/>
        <v>0</v>
      </c>
      <c r="AQ272">
        <f t="shared" si="481"/>
        <v>0</v>
      </c>
      <c r="AR272">
        <f t="shared" si="481"/>
        <v>0</v>
      </c>
      <c r="AS272">
        <f t="shared" si="481"/>
        <v>0</v>
      </c>
      <c r="AT272">
        <f t="shared" si="481"/>
        <v>0</v>
      </c>
      <c r="AU272">
        <f t="shared" si="481"/>
        <v>0</v>
      </c>
      <c r="AV272">
        <f t="shared" si="481"/>
        <v>0</v>
      </c>
      <c r="AW272">
        <f t="shared" si="481"/>
        <v>0</v>
      </c>
      <c r="AX272">
        <f t="shared" si="481"/>
        <v>0</v>
      </c>
      <c r="AY272">
        <f t="shared" si="481"/>
        <v>0</v>
      </c>
      <c r="AZ272">
        <f t="shared" si="481"/>
        <v>0</v>
      </c>
      <c r="BA272">
        <f t="shared" si="481"/>
        <v>0</v>
      </c>
      <c r="BB272">
        <f t="shared" si="481"/>
        <v>0</v>
      </c>
      <c r="BC272">
        <f t="shared" si="481"/>
        <v>0</v>
      </c>
      <c r="BD272">
        <f t="shared" si="481"/>
        <v>0</v>
      </c>
      <c r="BE272">
        <f t="shared" si="481"/>
        <v>0</v>
      </c>
      <c r="BF272">
        <f t="shared" si="481"/>
        <v>0</v>
      </c>
      <c r="BG272">
        <f t="shared" si="481"/>
        <v>0</v>
      </c>
      <c r="BH272">
        <f t="shared" si="481"/>
        <v>0</v>
      </c>
      <c r="BI272">
        <f t="shared" si="481"/>
        <v>0</v>
      </c>
      <c r="BJ272">
        <f t="shared" si="481"/>
        <v>0</v>
      </c>
      <c r="BK272">
        <f t="shared" si="481"/>
        <v>0</v>
      </c>
      <c r="BL272">
        <f t="shared" si="481"/>
        <v>0</v>
      </c>
      <c r="BM272">
        <f t="shared" ref="BM272:CR272" si="482">BM123</f>
        <v>0</v>
      </c>
      <c r="BN272">
        <f t="shared" si="482"/>
        <v>0</v>
      </c>
      <c r="BO272">
        <f t="shared" si="482"/>
        <v>0</v>
      </c>
      <c r="BP272">
        <f t="shared" si="482"/>
        <v>0</v>
      </c>
      <c r="BQ272">
        <f t="shared" si="482"/>
        <v>0</v>
      </c>
      <c r="BR272">
        <f t="shared" si="482"/>
        <v>0</v>
      </c>
      <c r="BS272">
        <f t="shared" si="482"/>
        <v>0</v>
      </c>
      <c r="BT272">
        <f t="shared" si="482"/>
        <v>0</v>
      </c>
      <c r="BU272">
        <f t="shared" si="482"/>
        <v>0</v>
      </c>
      <c r="BV272">
        <f t="shared" si="482"/>
        <v>0</v>
      </c>
      <c r="BW272">
        <f t="shared" si="482"/>
        <v>0</v>
      </c>
      <c r="BX272">
        <f t="shared" si="482"/>
        <v>0</v>
      </c>
      <c r="BY272">
        <f t="shared" si="482"/>
        <v>0</v>
      </c>
      <c r="BZ272">
        <f t="shared" si="482"/>
        <v>0</v>
      </c>
      <c r="CA272">
        <f t="shared" si="482"/>
        <v>0</v>
      </c>
      <c r="CB272">
        <f t="shared" si="482"/>
        <v>0</v>
      </c>
      <c r="CC272">
        <f t="shared" si="482"/>
        <v>0</v>
      </c>
      <c r="CD272">
        <f t="shared" si="482"/>
        <v>0</v>
      </c>
      <c r="CE272">
        <f t="shared" si="482"/>
        <v>0</v>
      </c>
      <c r="CF272">
        <f t="shared" si="482"/>
        <v>0</v>
      </c>
      <c r="CG272">
        <f t="shared" si="482"/>
        <v>0</v>
      </c>
      <c r="CH272">
        <f t="shared" si="482"/>
        <v>0</v>
      </c>
      <c r="CI272">
        <f t="shared" si="482"/>
        <v>0</v>
      </c>
      <c r="CJ272">
        <f t="shared" si="482"/>
        <v>0</v>
      </c>
      <c r="CK272">
        <f t="shared" si="482"/>
        <v>0</v>
      </c>
      <c r="CL272">
        <f t="shared" si="482"/>
        <v>0</v>
      </c>
      <c r="CM272">
        <f t="shared" si="482"/>
        <v>0</v>
      </c>
      <c r="CN272">
        <f t="shared" si="482"/>
        <v>0</v>
      </c>
      <c r="CO272">
        <f t="shared" si="482"/>
        <v>0</v>
      </c>
      <c r="CP272">
        <f t="shared" si="482"/>
        <v>0</v>
      </c>
      <c r="CQ272">
        <f t="shared" si="482"/>
        <v>0</v>
      </c>
      <c r="CR272">
        <f t="shared" si="482"/>
        <v>0</v>
      </c>
      <c r="CS272">
        <f t="shared" ref="CS272:DH272" si="483">CS123</f>
        <v>0</v>
      </c>
      <c r="CT272">
        <f t="shared" si="483"/>
        <v>0</v>
      </c>
      <c r="CU272">
        <f t="shared" si="483"/>
        <v>0</v>
      </c>
      <c r="CV272">
        <f t="shared" si="483"/>
        <v>0</v>
      </c>
      <c r="CW272">
        <f t="shared" si="483"/>
        <v>0</v>
      </c>
      <c r="CX272">
        <f t="shared" si="483"/>
        <v>0</v>
      </c>
      <c r="CY272">
        <f t="shared" si="483"/>
        <v>0</v>
      </c>
      <c r="CZ272">
        <f t="shared" si="483"/>
        <v>0</v>
      </c>
      <c r="DA272">
        <f t="shared" si="483"/>
        <v>0</v>
      </c>
      <c r="DB272">
        <f t="shared" si="483"/>
        <v>0</v>
      </c>
      <c r="DC272">
        <f t="shared" si="483"/>
        <v>0</v>
      </c>
      <c r="DD272">
        <f t="shared" si="483"/>
        <v>0</v>
      </c>
      <c r="DE272">
        <f t="shared" si="483"/>
        <v>0</v>
      </c>
      <c r="DF272">
        <f t="shared" si="483"/>
        <v>0</v>
      </c>
      <c r="DG272">
        <f t="shared" si="483"/>
        <v>0</v>
      </c>
      <c r="DH272">
        <f t="shared" si="483"/>
        <v>0</v>
      </c>
    </row>
    <row r="273" spans="1:112">
      <c r="A273">
        <f t="shared" ref="A273:AF273" si="484">A124</f>
        <v>0</v>
      </c>
      <c r="B273">
        <f t="shared" si="484"/>
        <v>0</v>
      </c>
      <c r="C273">
        <f t="shared" si="484"/>
        <v>0</v>
      </c>
      <c r="D273">
        <f t="shared" si="484"/>
        <v>0</v>
      </c>
      <c r="E273">
        <f t="shared" si="484"/>
        <v>0</v>
      </c>
      <c r="F273">
        <f t="shared" si="484"/>
        <v>0</v>
      </c>
      <c r="G273">
        <f t="shared" si="484"/>
        <v>0</v>
      </c>
      <c r="H273">
        <f t="shared" si="484"/>
        <v>0</v>
      </c>
      <c r="I273">
        <f t="shared" si="484"/>
        <v>0</v>
      </c>
      <c r="J273">
        <f t="shared" si="484"/>
        <v>0</v>
      </c>
      <c r="K273">
        <f t="shared" si="484"/>
        <v>0</v>
      </c>
      <c r="L273">
        <f t="shared" si="484"/>
        <v>0</v>
      </c>
      <c r="M273">
        <f t="shared" si="484"/>
        <v>0</v>
      </c>
      <c r="N273">
        <f t="shared" si="484"/>
        <v>0</v>
      </c>
      <c r="O273">
        <f t="shared" si="484"/>
        <v>0</v>
      </c>
      <c r="P273">
        <f t="shared" si="484"/>
        <v>0</v>
      </c>
      <c r="Q273">
        <f t="shared" si="484"/>
        <v>0</v>
      </c>
      <c r="R273">
        <f t="shared" si="484"/>
        <v>0</v>
      </c>
      <c r="S273">
        <f t="shared" si="484"/>
        <v>0</v>
      </c>
      <c r="T273">
        <f t="shared" si="484"/>
        <v>0</v>
      </c>
      <c r="U273">
        <f t="shared" si="484"/>
        <v>0</v>
      </c>
      <c r="V273">
        <f t="shared" si="484"/>
        <v>0</v>
      </c>
      <c r="W273">
        <f t="shared" si="484"/>
        <v>0</v>
      </c>
      <c r="X273">
        <f t="shared" si="484"/>
        <v>0</v>
      </c>
      <c r="Y273">
        <f t="shared" si="484"/>
        <v>0</v>
      </c>
      <c r="Z273">
        <f t="shared" si="484"/>
        <v>0</v>
      </c>
      <c r="AA273">
        <f t="shared" si="484"/>
        <v>0</v>
      </c>
      <c r="AB273">
        <f t="shared" si="484"/>
        <v>0</v>
      </c>
      <c r="AC273">
        <f t="shared" si="484"/>
        <v>0</v>
      </c>
      <c r="AD273">
        <f t="shared" si="484"/>
        <v>0</v>
      </c>
      <c r="AE273">
        <f t="shared" si="484"/>
        <v>0</v>
      </c>
      <c r="AF273">
        <f t="shared" si="484"/>
        <v>0</v>
      </c>
      <c r="AG273">
        <f t="shared" ref="AG273:BL273" si="485">AG124</f>
        <v>0</v>
      </c>
      <c r="AH273">
        <f t="shared" si="485"/>
        <v>0</v>
      </c>
      <c r="AI273">
        <f t="shared" si="485"/>
        <v>0</v>
      </c>
      <c r="AJ273">
        <f t="shared" si="485"/>
        <v>0</v>
      </c>
      <c r="AK273">
        <f t="shared" si="485"/>
        <v>0</v>
      </c>
      <c r="AL273">
        <f t="shared" si="485"/>
        <v>0</v>
      </c>
      <c r="AM273">
        <f t="shared" si="485"/>
        <v>0</v>
      </c>
      <c r="AN273">
        <f t="shared" si="485"/>
        <v>0</v>
      </c>
      <c r="AO273">
        <f t="shared" si="485"/>
        <v>0</v>
      </c>
      <c r="AP273">
        <f t="shared" si="485"/>
        <v>0</v>
      </c>
      <c r="AQ273">
        <f t="shared" si="485"/>
        <v>0</v>
      </c>
      <c r="AR273">
        <f t="shared" si="485"/>
        <v>0</v>
      </c>
      <c r="AS273">
        <f t="shared" si="485"/>
        <v>0</v>
      </c>
      <c r="AT273">
        <f t="shared" si="485"/>
        <v>0</v>
      </c>
      <c r="AU273">
        <f t="shared" si="485"/>
        <v>0</v>
      </c>
      <c r="AV273">
        <f t="shared" si="485"/>
        <v>0</v>
      </c>
      <c r="AW273">
        <f t="shared" si="485"/>
        <v>0</v>
      </c>
      <c r="AX273">
        <f t="shared" si="485"/>
        <v>0</v>
      </c>
      <c r="AY273">
        <f t="shared" si="485"/>
        <v>0</v>
      </c>
      <c r="AZ273">
        <f t="shared" si="485"/>
        <v>0</v>
      </c>
      <c r="BA273">
        <f t="shared" si="485"/>
        <v>0</v>
      </c>
      <c r="BB273">
        <f t="shared" si="485"/>
        <v>0</v>
      </c>
      <c r="BC273">
        <f t="shared" si="485"/>
        <v>0</v>
      </c>
      <c r="BD273">
        <f t="shared" si="485"/>
        <v>0</v>
      </c>
      <c r="BE273">
        <f t="shared" si="485"/>
        <v>0</v>
      </c>
      <c r="BF273">
        <f t="shared" si="485"/>
        <v>0</v>
      </c>
      <c r="BG273">
        <f t="shared" si="485"/>
        <v>0</v>
      </c>
      <c r="BH273">
        <f t="shared" si="485"/>
        <v>0</v>
      </c>
      <c r="BI273">
        <f t="shared" si="485"/>
        <v>0</v>
      </c>
      <c r="BJ273">
        <f t="shared" si="485"/>
        <v>0</v>
      </c>
      <c r="BK273">
        <f t="shared" si="485"/>
        <v>0</v>
      </c>
      <c r="BL273">
        <f t="shared" si="485"/>
        <v>0</v>
      </c>
      <c r="BM273">
        <f t="shared" ref="BM273:CR273" si="486">BM124</f>
        <v>0</v>
      </c>
      <c r="BN273">
        <f t="shared" si="486"/>
        <v>0</v>
      </c>
      <c r="BO273">
        <f t="shared" si="486"/>
        <v>0</v>
      </c>
      <c r="BP273">
        <f t="shared" si="486"/>
        <v>0</v>
      </c>
      <c r="BQ273">
        <f t="shared" si="486"/>
        <v>0</v>
      </c>
      <c r="BR273">
        <f t="shared" si="486"/>
        <v>0</v>
      </c>
      <c r="BS273">
        <f t="shared" si="486"/>
        <v>0</v>
      </c>
      <c r="BT273">
        <f t="shared" si="486"/>
        <v>0</v>
      </c>
      <c r="BU273">
        <f t="shared" si="486"/>
        <v>0</v>
      </c>
      <c r="BV273">
        <f t="shared" si="486"/>
        <v>0</v>
      </c>
      <c r="BW273">
        <f t="shared" si="486"/>
        <v>0</v>
      </c>
      <c r="BX273">
        <f t="shared" si="486"/>
        <v>0</v>
      </c>
      <c r="BY273">
        <f t="shared" si="486"/>
        <v>0</v>
      </c>
      <c r="BZ273">
        <f t="shared" si="486"/>
        <v>0</v>
      </c>
      <c r="CA273">
        <f t="shared" si="486"/>
        <v>0</v>
      </c>
      <c r="CB273">
        <f t="shared" si="486"/>
        <v>0</v>
      </c>
      <c r="CC273">
        <f t="shared" si="486"/>
        <v>0</v>
      </c>
      <c r="CD273">
        <f t="shared" si="486"/>
        <v>0</v>
      </c>
      <c r="CE273">
        <f t="shared" si="486"/>
        <v>0</v>
      </c>
      <c r="CF273">
        <f t="shared" si="486"/>
        <v>0</v>
      </c>
      <c r="CG273">
        <f t="shared" si="486"/>
        <v>0</v>
      </c>
      <c r="CH273">
        <f t="shared" si="486"/>
        <v>0</v>
      </c>
      <c r="CI273">
        <f t="shared" si="486"/>
        <v>0</v>
      </c>
      <c r="CJ273">
        <f t="shared" si="486"/>
        <v>0</v>
      </c>
      <c r="CK273">
        <f t="shared" si="486"/>
        <v>0</v>
      </c>
      <c r="CL273">
        <f t="shared" si="486"/>
        <v>0</v>
      </c>
      <c r="CM273">
        <f t="shared" si="486"/>
        <v>0</v>
      </c>
      <c r="CN273">
        <f t="shared" si="486"/>
        <v>0</v>
      </c>
      <c r="CO273">
        <f t="shared" si="486"/>
        <v>0</v>
      </c>
      <c r="CP273">
        <f t="shared" si="486"/>
        <v>0</v>
      </c>
      <c r="CQ273">
        <f t="shared" si="486"/>
        <v>0</v>
      </c>
      <c r="CR273">
        <f t="shared" si="486"/>
        <v>0</v>
      </c>
      <c r="CS273">
        <f t="shared" ref="CS273:DH273" si="487">CS124</f>
        <v>0</v>
      </c>
      <c r="CT273">
        <f t="shared" si="487"/>
        <v>0</v>
      </c>
      <c r="CU273">
        <f t="shared" si="487"/>
        <v>0</v>
      </c>
      <c r="CV273">
        <f t="shared" si="487"/>
        <v>0</v>
      </c>
      <c r="CW273">
        <f t="shared" si="487"/>
        <v>0</v>
      </c>
      <c r="CX273">
        <f t="shared" si="487"/>
        <v>0</v>
      </c>
      <c r="CY273">
        <f t="shared" si="487"/>
        <v>0</v>
      </c>
      <c r="CZ273">
        <f t="shared" si="487"/>
        <v>0</v>
      </c>
      <c r="DA273">
        <f t="shared" si="487"/>
        <v>0</v>
      </c>
      <c r="DB273">
        <f t="shared" si="487"/>
        <v>0</v>
      </c>
      <c r="DC273">
        <f t="shared" si="487"/>
        <v>0</v>
      </c>
      <c r="DD273">
        <f t="shared" si="487"/>
        <v>0</v>
      </c>
      <c r="DE273">
        <f t="shared" si="487"/>
        <v>0</v>
      </c>
      <c r="DF273">
        <f t="shared" si="487"/>
        <v>0</v>
      </c>
      <c r="DG273">
        <f t="shared" si="487"/>
        <v>0</v>
      </c>
      <c r="DH273">
        <f t="shared" si="487"/>
        <v>0</v>
      </c>
    </row>
    <row r="274" spans="1:112">
      <c r="A274">
        <f t="shared" ref="A274:AF274" si="488">A125</f>
        <v>0</v>
      </c>
      <c r="B274">
        <f t="shared" si="488"/>
        <v>0</v>
      </c>
      <c r="C274">
        <f t="shared" si="488"/>
        <v>0</v>
      </c>
      <c r="D274">
        <f t="shared" si="488"/>
        <v>0</v>
      </c>
      <c r="E274">
        <f t="shared" si="488"/>
        <v>0</v>
      </c>
      <c r="F274">
        <f t="shared" si="488"/>
        <v>0</v>
      </c>
      <c r="G274">
        <f t="shared" si="488"/>
        <v>0</v>
      </c>
      <c r="H274">
        <f t="shared" si="488"/>
        <v>0</v>
      </c>
      <c r="I274">
        <f t="shared" si="488"/>
        <v>0</v>
      </c>
      <c r="J274">
        <f t="shared" si="488"/>
        <v>0</v>
      </c>
      <c r="K274">
        <f t="shared" si="488"/>
        <v>0</v>
      </c>
      <c r="L274">
        <f t="shared" si="488"/>
        <v>0</v>
      </c>
      <c r="M274">
        <f t="shared" si="488"/>
        <v>0</v>
      </c>
      <c r="N274">
        <f t="shared" si="488"/>
        <v>0</v>
      </c>
      <c r="O274">
        <f t="shared" si="488"/>
        <v>0</v>
      </c>
      <c r="P274">
        <f t="shared" si="488"/>
        <v>0</v>
      </c>
      <c r="Q274">
        <f t="shared" si="488"/>
        <v>0</v>
      </c>
      <c r="R274">
        <f t="shared" si="488"/>
        <v>0</v>
      </c>
      <c r="S274">
        <f t="shared" si="488"/>
        <v>0</v>
      </c>
      <c r="T274">
        <f t="shared" si="488"/>
        <v>0</v>
      </c>
      <c r="U274">
        <f t="shared" si="488"/>
        <v>0</v>
      </c>
      <c r="V274">
        <f t="shared" si="488"/>
        <v>0</v>
      </c>
      <c r="W274">
        <f t="shared" si="488"/>
        <v>0</v>
      </c>
      <c r="X274">
        <f t="shared" si="488"/>
        <v>0</v>
      </c>
      <c r="Y274">
        <f t="shared" si="488"/>
        <v>0</v>
      </c>
      <c r="Z274">
        <f t="shared" si="488"/>
        <v>0</v>
      </c>
      <c r="AA274">
        <f t="shared" si="488"/>
        <v>0</v>
      </c>
      <c r="AB274">
        <f t="shared" si="488"/>
        <v>0</v>
      </c>
      <c r="AC274">
        <f t="shared" si="488"/>
        <v>0</v>
      </c>
      <c r="AD274">
        <f t="shared" si="488"/>
        <v>0</v>
      </c>
      <c r="AE274">
        <f t="shared" si="488"/>
        <v>0</v>
      </c>
      <c r="AF274">
        <f t="shared" si="488"/>
        <v>0</v>
      </c>
      <c r="AG274">
        <f t="shared" ref="AG274:BL274" si="489">AG125</f>
        <v>0</v>
      </c>
      <c r="AH274">
        <f t="shared" si="489"/>
        <v>0</v>
      </c>
      <c r="AI274">
        <f t="shared" si="489"/>
        <v>0</v>
      </c>
      <c r="AJ274">
        <f t="shared" si="489"/>
        <v>0</v>
      </c>
      <c r="AK274">
        <f t="shared" si="489"/>
        <v>0</v>
      </c>
      <c r="AL274">
        <f t="shared" si="489"/>
        <v>0</v>
      </c>
      <c r="AM274">
        <f t="shared" si="489"/>
        <v>0</v>
      </c>
      <c r="AN274">
        <f t="shared" si="489"/>
        <v>0</v>
      </c>
      <c r="AO274">
        <f t="shared" si="489"/>
        <v>0</v>
      </c>
      <c r="AP274">
        <f t="shared" si="489"/>
        <v>0</v>
      </c>
      <c r="AQ274">
        <f t="shared" si="489"/>
        <v>0</v>
      </c>
      <c r="AR274">
        <f t="shared" si="489"/>
        <v>0</v>
      </c>
      <c r="AS274">
        <f t="shared" si="489"/>
        <v>0</v>
      </c>
      <c r="AT274">
        <f t="shared" si="489"/>
        <v>0</v>
      </c>
      <c r="AU274">
        <f t="shared" si="489"/>
        <v>0</v>
      </c>
      <c r="AV274">
        <f t="shared" si="489"/>
        <v>0</v>
      </c>
      <c r="AW274">
        <f t="shared" si="489"/>
        <v>0</v>
      </c>
      <c r="AX274">
        <f t="shared" si="489"/>
        <v>0</v>
      </c>
      <c r="AY274">
        <f t="shared" si="489"/>
        <v>0</v>
      </c>
      <c r="AZ274">
        <f t="shared" si="489"/>
        <v>0</v>
      </c>
      <c r="BA274">
        <f t="shared" si="489"/>
        <v>0</v>
      </c>
      <c r="BB274">
        <f t="shared" si="489"/>
        <v>0</v>
      </c>
      <c r="BC274">
        <f t="shared" si="489"/>
        <v>0</v>
      </c>
      <c r="BD274">
        <f t="shared" si="489"/>
        <v>0</v>
      </c>
      <c r="BE274">
        <f t="shared" si="489"/>
        <v>0</v>
      </c>
      <c r="BF274">
        <f t="shared" si="489"/>
        <v>0</v>
      </c>
      <c r="BG274">
        <f t="shared" si="489"/>
        <v>0</v>
      </c>
      <c r="BH274">
        <f t="shared" si="489"/>
        <v>0</v>
      </c>
      <c r="BI274">
        <f t="shared" si="489"/>
        <v>0</v>
      </c>
      <c r="BJ274">
        <f t="shared" si="489"/>
        <v>0</v>
      </c>
      <c r="BK274">
        <f t="shared" si="489"/>
        <v>0</v>
      </c>
      <c r="BL274">
        <f t="shared" si="489"/>
        <v>0</v>
      </c>
      <c r="BM274">
        <f t="shared" ref="BM274:CR274" si="490">BM125</f>
        <v>0</v>
      </c>
      <c r="BN274">
        <f t="shared" si="490"/>
        <v>0</v>
      </c>
      <c r="BO274">
        <f t="shared" si="490"/>
        <v>0</v>
      </c>
      <c r="BP274">
        <f t="shared" si="490"/>
        <v>0</v>
      </c>
      <c r="BQ274">
        <f t="shared" si="490"/>
        <v>0</v>
      </c>
      <c r="BR274">
        <f t="shared" si="490"/>
        <v>0</v>
      </c>
      <c r="BS274">
        <f t="shared" si="490"/>
        <v>0</v>
      </c>
      <c r="BT274">
        <f t="shared" si="490"/>
        <v>0</v>
      </c>
      <c r="BU274">
        <f t="shared" si="490"/>
        <v>0</v>
      </c>
      <c r="BV274">
        <f t="shared" si="490"/>
        <v>0</v>
      </c>
      <c r="BW274">
        <f t="shared" si="490"/>
        <v>0</v>
      </c>
      <c r="BX274">
        <f t="shared" si="490"/>
        <v>0</v>
      </c>
      <c r="BY274">
        <f t="shared" si="490"/>
        <v>0</v>
      </c>
      <c r="BZ274">
        <f t="shared" si="490"/>
        <v>0</v>
      </c>
      <c r="CA274">
        <f t="shared" si="490"/>
        <v>0</v>
      </c>
      <c r="CB274">
        <f t="shared" si="490"/>
        <v>0</v>
      </c>
      <c r="CC274">
        <f t="shared" si="490"/>
        <v>0</v>
      </c>
      <c r="CD274">
        <f t="shared" si="490"/>
        <v>0</v>
      </c>
      <c r="CE274">
        <f t="shared" si="490"/>
        <v>0</v>
      </c>
      <c r="CF274">
        <f t="shared" si="490"/>
        <v>0</v>
      </c>
      <c r="CG274">
        <f t="shared" si="490"/>
        <v>0</v>
      </c>
      <c r="CH274">
        <f t="shared" si="490"/>
        <v>0</v>
      </c>
      <c r="CI274">
        <f t="shared" si="490"/>
        <v>0</v>
      </c>
      <c r="CJ274">
        <f t="shared" si="490"/>
        <v>0</v>
      </c>
      <c r="CK274">
        <f t="shared" si="490"/>
        <v>0</v>
      </c>
      <c r="CL274">
        <f t="shared" si="490"/>
        <v>0</v>
      </c>
      <c r="CM274">
        <f t="shared" si="490"/>
        <v>0</v>
      </c>
      <c r="CN274">
        <f t="shared" si="490"/>
        <v>0</v>
      </c>
      <c r="CO274">
        <f t="shared" si="490"/>
        <v>0</v>
      </c>
      <c r="CP274">
        <f t="shared" si="490"/>
        <v>0</v>
      </c>
      <c r="CQ274">
        <f t="shared" si="490"/>
        <v>0</v>
      </c>
      <c r="CR274">
        <f t="shared" si="490"/>
        <v>0</v>
      </c>
      <c r="CS274">
        <f t="shared" ref="CS274:DH274" si="491">CS125</f>
        <v>0</v>
      </c>
      <c r="CT274">
        <f t="shared" si="491"/>
        <v>0</v>
      </c>
      <c r="CU274">
        <f t="shared" si="491"/>
        <v>0</v>
      </c>
      <c r="CV274">
        <f t="shared" si="491"/>
        <v>0</v>
      </c>
      <c r="CW274">
        <f t="shared" si="491"/>
        <v>0</v>
      </c>
      <c r="CX274">
        <f t="shared" si="491"/>
        <v>0</v>
      </c>
      <c r="CY274">
        <f t="shared" si="491"/>
        <v>0</v>
      </c>
      <c r="CZ274">
        <f t="shared" si="491"/>
        <v>0</v>
      </c>
      <c r="DA274">
        <f t="shared" si="491"/>
        <v>0</v>
      </c>
      <c r="DB274">
        <f t="shared" si="491"/>
        <v>0</v>
      </c>
      <c r="DC274">
        <f t="shared" si="491"/>
        <v>0</v>
      </c>
      <c r="DD274">
        <f t="shared" si="491"/>
        <v>0</v>
      </c>
      <c r="DE274">
        <f t="shared" si="491"/>
        <v>0</v>
      </c>
      <c r="DF274">
        <f t="shared" si="491"/>
        <v>0</v>
      </c>
      <c r="DG274">
        <f t="shared" si="491"/>
        <v>0</v>
      </c>
      <c r="DH274">
        <f t="shared" si="491"/>
        <v>0</v>
      </c>
    </row>
    <row r="275" spans="1:112">
      <c r="A275">
        <f t="shared" ref="A275:BL275" si="492">A126</f>
        <v>0</v>
      </c>
      <c r="B275">
        <f t="shared" si="492"/>
        <v>0</v>
      </c>
      <c r="C275">
        <f t="shared" si="492"/>
        <v>0</v>
      </c>
      <c r="D275">
        <f t="shared" si="492"/>
        <v>0</v>
      </c>
      <c r="E275">
        <f t="shared" si="492"/>
        <v>0</v>
      </c>
      <c r="F275">
        <f t="shared" si="492"/>
        <v>0</v>
      </c>
      <c r="G275">
        <f t="shared" si="492"/>
        <v>0</v>
      </c>
      <c r="H275">
        <f t="shared" si="492"/>
        <v>0</v>
      </c>
      <c r="I275">
        <f t="shared" si="492"/>
        <v>0</v>
      </c>
      <c r="J275">
        <f t="shared" si="492"/>
        <v>0</v>
      </c>
      <c r="K275">
        <f t="shared" si="492"/>
        <v>0</v>
      </c>
      <c r="L275">
        <f t="shared" si="492"/>
        <v>0</v>
      </c>
      <c r="M275">
        <f t="shared" si="492"/>
        <v>0</v>
      </c>
      <c r="N275">
        <f t="shared" si="492"/>
        <v>0</v>
      </c>
      <c r="O275">
        <f t="shared" si="492"/>
        <v>0</v>
      </c>
      <c r="P275">
        <f t="shared" si="492"/>
        <v>0</v>
      </c>
      <c r="Q275">
        <f t="shared" si="492"/>
        <v>0</v>
      </c>
      <c r="R275">
        <f t="shared" si="492"/>
        <v>0</v>
      </c>
      <c r="S275">
        <f t="shared" si="492"/>
        <v>0</v>
      </c>
      <c r="T275">
        <f t="shared" si="492"/>
        <v>0</v>
      </c>
      <c r="U275">
        <f t="shared" si="492"/>
        <v>0</v>
      </c>
      <c r="V275">
        <f t="shared" si="492"/>
        <v>0</v>
      </c>
      <c r="W275">
        <f t="shared" si="492"/>
        <v>0</v>
      </c>
      <c r="X275">
        <f t="shared" si="492"/>
        <v>0</v>
      </c>
      <c r="Y275">
        <f t="shared" si="492"/>
        <v>0</v>
      </c>
      <c r="Z275">
        <f t="shared" si="492"/>
        <v>0</v>
      </c>
      <c r="AA275">
        <f t="shared" si="492"/>
        <v>0</v>
      </c>
      <c r="AB275">
        <f t="shared" si="492"/>
        <v>0</v>
      </c>
      <c r="AC275">
        <f t="shared" si="492"/>
        <v>0</v>
      </c>
      <c r="AD275">
        <f t="shared" si="492"/>
        <v>0</v>
      </c>
      <c r="AE275">
        <f t="shared" si="492"/>
        <v>0</v>
      </c>
      <c r="AF275">
        <f t="shared" si="492"/>
        <v>0</v>
      </c>
      <c r="AG275">
        <f t="shared" si="492"/>
        <v>0</v>
      </c>
      <c r="AH275">
        <f t="shared" si="492"/>
        <v>0</v>
      </c>
      <c r="AI275">
        <f t="shared" si="492"/>
        <v>0</v>
      </c>
      <c r="AJ275">
        <f t="shared" si="492"/>
        <v>0</v>
      </c>
      <c r="AK275">
        <f t="shared" si="492"/>
        <v>0</v>
      </c>
      <c r="AL275">
        <f t="shared" si="492"/>
        <v>0</v>
      </c>
      <c r="AM275">
        <f t="shared" si="492"/>
        <v>0</v>
      </c>
      <c r="AN275">
        <f t="shared" si="492"/>
        <v>0</v>
      </c>
      <c r="AO275">
        <f t="shared" si="492"/>
        <v>0</v>
      </c>
      <c r="AP275">
        <f t="shared" si="492"/>
        <v>0</v>
      </c>
      <c r="AQ275">
        <f t="shared" si="492"/>
        <v>0</v>
      </c>
      <c r="AR275">
        <f t="shared" si="492"/>
        <v>0</v>
      </c>
      <c r="AS275">
        <f t="shared" si="492"/>
        <v>0</v>
      </c>
      <c r="AT275">
        <f t="shared" si="492"/>
        <v>0</v>
      </c>
      <c r="AU275">
        <f t="shared" si="492"/>
        <v>0</v>
      </c>
      <c r="AV275">
        <f t="shared" si="492"/>
        <v>0</v>
      </c>
      <c r="AW275">
        <f t="shared" si="492"/>
        <v>0</v>
      </c>
      <c r="AX275">
        <f t="shared" si="492"/>
        <v>0</v>
      </c>
      <c r="AY275">
        <f t="shared" si="492"/>
        <v>0</v>
      </c>
      <c r="AZ275">
        <f t="shared" si="492"/>
        <v>0</v>
      </c>
      <c r="BA275">
        <f t="shared" si="492"/>
        <v>0</v>
      </c>
      <c r="BB275">
        <f t="shared" si="492"/>
        <v>0</v>
      </c>
      <c r="BC275">
        <f t="shared" si="492"/>
        <v>0</v>
      </c>
      <c r="BD275">
        <f t="shared" si="492"/>
        <v>0</v>
      </c>
      <c r="BE275">
        <f t="shared" si="492"/>
        <v>0</v>
      </c>
      <c r="BF275">
        <f t="shared" si="492"/>
        <v>0</v>
      </c>
      <c r="BG275">
        <f t="shared" si="492"/>
        <v>0</v>
      </c>
      <c r="BH275">
        <f t="shared" si="492"/>
        <v>0</v>
      </c>
      <c r="BI275">
        <f t="shared" si="492"/>
        <v>0</v>
      </c>
      <c r="BJ275">
        <f t="shared" si="492"/>
        <v>0</v>
      </c>
      <c r="BK275">
        <f t="shared" si="492"/>
        <v>0</v>
      </c>
      <c r="BL275">
        <f t="shared" si="492"/>
        <v>0</v>
      </c>
      <c r="BM275">
        <f t="shared" ref="BM275:DH275" si="493">BM126</f>
        <v>0</v>
      </c>
      <c r="BN275">
        <f t="shared" si="493"/>
        <v>0</v>
      </c>
      <c r="BO275">
        <f t="shared" si="493"/>
        <v>0</v>
      </c>
      <c r="BP275">
        <f t="shared" si="493"/>
        <v>0</v>
      </c>
      <c r="BQ275">
        <f t="shared" si="493"/>
        <v>0</v>
      </c>
      <c r="BR275">
        <f t="shared" si="493"/>
        <v>0</v>
      </c>
      <c r="BS275">
        <f t="shared" si="493"/>
        <v>0</v>
      </c>
      <c r="BT275">
        <f t="shared" si="493"/>
        <v>0</v>
      </c>
      <c r="BU275">
        <f t="shared" si="493"/>
        <v>0</v>
      </c>
      <c r="BV275">
        <f t="shared" si="493"/>
        <v>0</v>
      </c>
      <c r="BW275">
        <f t="shared" si="493"/>
        <v>0</v>
      </c>
      <c r="BX275">
        <f t="shared" si="493"/>
        <v>0</v>
      </c>
      <c r="BY275">
        <f t="shared" si="493"/>
        <v>0</v>
      </c>
      <c r="BZ275">
        <f t="shared" si="493"/>
        <v>0</v>
      </c>
      <c r="CA275">
        <f t="shared" si="493"/>
        <v>0</v>
      </c>
      <c r="CB275">
        <f t="shared" si="493"/>
        <v>0</v>
      </c>
      <c r="CC275">
        <f t="shared" si="493"/>
        <v>0</v>
      </c>
      <c r="CD275">
        <f t="shared" si="493"/>
        <v>0</v>
      </c>
      <c r="CE275">
        <f t="shared" si="493"/>
        <v>0</v>
      </c>
      <c r="CF275">
        <f t="shared" si="493"/>
        <v>0</v>
      </c>
      <c r="CG275">
        <f t="shared" si="493"/>
        <v>0</v>
      </c>
      <c r="CH275">
        <f t="shared" si="493"/>
        <v>0</v>
      </c>
      <c r="CI275">
        <f t="shared" si="493"/>
        <v>0</v>
      </c>
      <c r="CJ275">
        <f t="shared" si="493"/>
        <v>0</v>
      </c>
      <c r="CK275">
        <f t="shared" si="493"/>
        <v>0</v>
      </c>
      <c r="CL275">
        <f t="shared" si="493"/>
        <v>0</v>
      </c>
      <c r="CM275">
        <f t="shared" si="493"/>
        <v>0</v>
      </c>
      <c r="CN275">
        <f t="shared" si="493"/>
        <v>0</v>
      </c>
      <c r="CO275">
        <f t="shared" si="493"/>
        <v>0</v>
      </c>
      <c r="CP275">
        <f t="shared" si="493"/>
        <v>0</v>
      </c>
      <c r="CQ275">
        <f t="shared" si="493"/>
        <v>0</v>
      </c>
      <c r="CR275">
        <f t="shared" si="493"/>
        <v>0</v>
      </c>
      <c r="CS275">
        <f t="shared" si="493"/>
        <v>0</v>
      </c>
      <c r="CT275">
        <f t="shared" si="493"/>
        <v>0</v>
      </c>
      <c r="CU275">
        <f t="shared" si="493"/>
        <v>0</v>
      </c>
      <c r="CV275">
        <f t="shared" si="493"/>
        <v>0</v>
      </c>
      <c r="CW275">
        <f t="shared" si="493"/>
        <v>0</v>
      </c>
      <c r="CX275">
        <f t="shared" si="493"/>
        <v>0</v>
      </c>
      <c r="CY275">
        <f t="shared" si="493"/>
        <v>0</v>
      </c>
      <c r="CZ275">
        <f t="shared" si="493"/>
        <v>0</v>
      </c>
      <c r="DA275">
        <f t="shared" si="493"/>
        <v>0</v>
      </c>
      <c r="DB275">
        <f t="shared" si="493"/>
        <v>0</v>
      </c>
      <c r="DC275">
        <f t="shared" si="493"/>
        <v>0</v>
      </c>
      <c r="DD275">
        <f t="shared" si="493"/>
        <v>0</v>
      </c>
      <c r="DE275">
        <f t="shared" si="493"/>
        <v>0</v>
      </c>
      <c r="DF275">
        <f t="shared" si="493"/>
        <v>0</v>
      </c>
      <c r="DG275">
        <f t="shared" si="493"/>
        <v>0</v>
      </c>
      <c r="DH275">
        <f t="shared" si="493"/>
        <v>0</v>
      </c>
    </row>
    <row r="276" spans="1:112">
      <c r="A276">
        <f t="shared" ref="A276:BL276" si="494">A127</f>
        <v>0</v>
      </c>
      <c r="B276">
        <f t="shared" si="494"/>
        <v>0</v>
      </c>
      <c r="C276">
        <f t="shared" si="494"/>
        <v>0</v>
      </c>
      <c r="D276">
        <f t="shared" si="494"/>
        <v>0</v>
      </c>
      <c r="E276">
        <f t="shared" si="494"/>
        <v>0</v>
      </c>
      <c r="F276">
        <f t="shared" si="494"/>
        <v>0</v>
      </c>
      <c r="G276">
        <f t="shared" si="494"/>
        <v>0</v>
      </c>
      <c r="H276">
        <f t="shared" si="494"/>
        <v>0</v>
      </c>
      <c r="I276">
        <f t="shared" si="494"/>
        <v>0</v>
      </c>
      <c r="J276">
        <f t="shared" si="494"/>
        <v>0</v>
      </c>
      <c r="K276">
        <f t="shared" si="494"/>
        <v>0</v>
      </c>
      <c r="L276">
        <f t="shared" si="494"/>
        <v>0</v>
      </c>
      <c r="M276">
        <f t="shared" si="494"/>
        <v>0</v>
      </c>
      <c r="N276">
        <f t="shared" si="494"/>
        <v>0</v>
      </c>
      <c r="O276">
        <f t="shared" si="494"/>
        <v>0</v>
      </c>
      <c r="P276">
        <f t="shared" si="494"/>
        <v>0</v>
      </c>
      <c r="Q276">
        <f t="shared" si="494"/>
        <v>0</v>
      </c>
      <c r="R276">
        <f t="shared" si="494"/>
        <v>0</v>
      </c>
      <c r="S276">
        <f t="shared" si="494"/>
        <v>0</v>
      </c>
      <c r="T276">
        <f t="shared" si="494"/>
        <v>0</v>
      </c>
      <c r="U276">
        <f t="shared" si="494"/>
        <v>0</v>
      </c>
      <c r="V276">
        <f t="shared" si="494"/>
        <v>0</v>
      </c>
      <c r="W276">
        <f t="shared" si="494"/>
        <v>0</v>
      </c>
      <c r="X276">
        <f t="shared" si="494"/>
        <v>0</v>
      </c>
      <c r="Y276">
        <f t="shared" si="494"/>
        <v>0</v>
      </c>
      <c r="Z276">
        <f t="shared" si="494"/>
        <v>0</v>
      </c>
      <c r="AA276">
        <f t="shared" si="494"/>
        <v>0</v>
      </c>
      <c r="AB276">
        <f t="shared" si="494"/>
        <v>0</v>
      </c>
      <c r="AC276">
        <f t="shared" si="494"/>
        <v>0</v>
      </c>
      <c r="AD276">
        <f t="shared" si="494"/>
        <v>0</v>
      </c>
      <c r="AE276">
        <f t="shared" si="494"/>
        <v>0</v>
      </c>
      <c r="AF276">
        <f t="shared" si="494"/>
        <v>0</v>
      </c>
      <c r="AG276">
        <f t="shared" si="494"/>
        <v>0</v>
      </c>
      <c r="AH276">
        <f t="shared" si="494"/>
        <v>0</v>
      </c>
      <c r="AI276">
        <f t="shared" si="494"/>
        <v>0</v>
      </c>
      <c r="AJ276">
        <f t="shared" si="494"/>
        <v>0</v>
      </c>
      <c r="AK276">
        <f t="shared" si="494"/>
        <v>0</v>
      </c>
      <c r="AL276">
        <f t="shared" si="494"/>
        <v>0</v>
      </c>
      <c r="AM276">
        <f t="shared" si="494"/>
        <v>0</v>
      </c>
      <c r="AN276">
        <f t="shared" si="494"/>
        <v>0</v>
      </c>
      <c r="AO276">
        <f t="shared" si="494"/>
        <v>0</v>
      </c>
      <c r="AP276">
        <f t="shared" si="494"/>
        <v>0</v>
      </c>
      <c r="AQ276">
        <f t="shared" si="494"/>
        <v>0</v>
      </c>
      <c r="AR276">
        <f t="shared" si="494"/>
        <v>0</v>
      </c>
      <c r="AS276">
        <f t="shared" si="494"/>
        <v>0</v>
      </c>
      <c r="AT276">
        <f t="shared" si="494"/>
        <v>0</v>
      </c>
      <c r="AU276">
        <f t="shared" si="494"/>
        <v>0</v>
      </c>
      <c r="AV276">
        <f t="shared" si="494"/>
        <v>0</v>
      </c>
      <c r="AW276">
        <f t="shared" si="494"/>
        <v>0</v>
      </c>
      <c r="AX276">
        <f t="shared" si="494"/>
        <v>0</v>
      </c>
      <c r="AY276">
        <f t="shared" si="494"/>
        <v>0</v>
      </c>
      <c r="AZ276">
        <f t="shared" si="494"/>
        <v>0</v>
      </c>
      <c r="BA276">
        <f t="shared" si="494"/>
        <v>0</v>
      </c>
      <c r="BB276">
        <f t="shared" si="494"/>
        <v>0</v>
      </c>
      <c r="BC276">
        <f t="shared" si="494"/>
        <v>0</v>
      </c>
      <c r="BD276">
        <f t="shared" si="494"/>
        <v>0</v>
      </c>
      <c r="BE276">
        <f t="shared" si="494"/>
        <v>0</v>
      </c>
      <c r="BF276">
        <f t="shared" si="494"/>
        <v>0</v>
      </c>
      <c r="BG276">
        <f t="shared" si="494"/>
        <v>0</v>
      </c>
      <c r="BH276">
        <f t="shared" si="494"/>
        <v>0</v>
      </c>
      <c r="BI276">
        <f t="shared" si="494"/>
        <v>0</v>
      </c>
      <c r="BJ276">
        <f t="shared" si="494"/>
        <v>0</v>
      </c>
      <c r="BK276">
        <f t="shared" si="494"/>
        <v>0</v>
      </c>
      <c r="BL276">
        <f t="shared" si="494"/>
        <v>0</v>
      </c>
      <c r="BM276">
        <f t="shared" ref="BM276:DH276" si="495">BM127</f>
        <v>0</v>
      </c>
      <c r="BN276">
        <f t="shared" si="495"/>
        <v>0</v>
      </c>
      <c r="BO276">
        <f t="shared" si="495"/>
        <v>0</v>
      </c>
      <c r="BP276">
        <f t="shared" si="495"/>
        <v>0</v>
      </c>
      <c r="BQ276">
        <f t="shared" si="495"/>
        <v>0</v>
      </c>
      <c r="BR276">
        <f t="shared" si="495"/>
        <v>0</v>
      </c>
      <c r="BS276">
        <f t="shared" si="495"/>
        <v>0</v>
      </c>
      <c r="BT276">
        <f t="shared" si="495"/>
        <v>0</v>
      </c>
      <c r="BU276">
        <f t="shared" si="495"/>
        <v>0</v>
      </c>
      <c r="BV276">
        <f t="shared" si="495"/>
        <v>0</v>
      </c>
      <c r="BW276">
        <f t="shared" si="495"/>
        <v>0</v>
      </c>
      <c r="BX276">
        <f t="shared" si="495"/>
        <v>0</v>
      </c>
      <c r="BY276">
        <f t="shared" si="495"/>
        <v>0</v>
      </c>
      <c r="BZ276">
        <f t="shared" si="495"/>
        <v>0</v>
      </c>
      <c r="CA276">
        <f t="shared" si="495"/>
        <v>0</v>
      </c>
      <c r="CB276">
        <f t="shared" si="495"/>
        <v>0</v>
      </c>
      <c r="CC276">
        <f t="shared" si="495"/>
        <v>0</v>
      </c>
      <c r="CD276">
        <f t="shared" si="495"/>
        <v>0</v>
      </c>
      <c r="CE276">
        <f t="shared" si="495"/>
        <v>0</v>
      </c>
      <c r="CF276">
        <f t="shared" si="495"/>
        <v>0</v>
      </c>
      <c r="CG276">
        <f t="shared" si="495"/>
        <v>0</v>
      </c>
      <c r="CH276">
        <f t="shared" si="495"/>
        <v>0</v>
      </c>
      <c r="CI276">
        <f t="shared" si="495"/>
        <v>0</v>
      </c>
      <c r="CJ276">
        <f t="shared" si="495"/>
        <v>0</v>
      </c>
      <c r="CK276">
        <f t="shared" si="495"/>
        <v>0</v>
      </c>
      <c r="CL276">
        <f t="shared" si="495"/>
        <v>0</v>
      </c>
      <c r="CM276">
        <f t="shared" si="495"/>
        <v>0</v>
      </c>
      <c r="CN276">
        <f t="shared" si="495"/>
        <v>0</v>
      </c>
      <c r="CO276">
        <f t="shared" si="495"/>
        <v>0</v>
      </c>
      <c r="CP276">
        <f t="shared" si="495"/>
        <v>0</v>
      </c>
      <c r="CQ276">
        <f t="shared" si="495"/>
        <v>0</v>
      </c>
      <c r="CR276">
        <f t="shared" si="495"/>
        <v>0</v>
      </c>
      <c r="CS276">
        <f t="shared" si="495"/>
        <v>0</v>
      </c>
      <c r="CT276">
        <f t="shared" si="495"/>
        <v>0</v>
      </c>
      <c r="CU276">
        <f t="shared" si="495"/>
        <v>0</v>
      </c>
      <c r="CV276">
        <f t="shared" si="495"/>
        <v>0</v>
      </c>
      <c r="CW276">
        <f t="shared" si="495"/>
        <v>0</v>
      </c>
      <c r="CX276">
        <f t="shared" si="495"/>
        <v>0</v>
      </c>
      <c r="CY276">
        <f t="shared" si="495"/>
        <v>0</v>
      </c>
      <c r="CZ276">
        <f t="shared" si="495"/>
        <v>0</v>
      </c>
      <c r="DA276">
        <f t="shared" si="495"/>
        <v>0</v>
      </c>
      <c r="DB276">
        <f t="shared" si="495"/>
        <v>0</v>
      </c>
      <c r="DC276">
        <f t="shared" si="495"/>
        <v>0</v>
      </c>
      <c r="DD276">
        <f t="shared" si="495"/>
        <v>0</v>
      </c>
      <c r="DE276">
        <f t="shared" si="495"/>
        <v>0</v>
      </c>
      <c r="DF276">
        <f t="shared" si="495"/>
        <v>0</v>
      </c>
      <c r="DG276">
        <f t="shared" si="495"/>
        <v>0</v>
      </c>
      <c r="DH276">
        <f t="shared" si="495"/>
        <v>0</v>
      </c>
    </row>
    <row r="277" spans="1:112">
      <c r="A277">
        <f t="shared" ref="A277:BL277" si="496">A128</f>
        <v>0</v>
      </c>
      <c r="B277">
        <f t="shared" si="496"/>
        <v>0</v>
      </c>
      <c r="C277">
        <f t="shared" si="496"/>
        <v>0</v>
      </c>
      <c r="D277">
        <f t="shared" si="496"/>
        <v>0</v>
      </c>
      <c r="E277">
        <f t="shared" si="496"/>
        <v>0</v>
      </c>
      <c r="F277">
        <f t="shared" si="496"/>
        <v>0</v>
      </c>
      <c r="G277">
        <f t="shared" si="496"/>
        <v>0</v>
      </c>
      <c r="H277">
        <f t="shared" si="496"/>
        <v>0</v>
      </c>
      <c r="I277">
        <f t="shared" si="496"/>
        <v>0</v>
      </c>
      <c r="J277">
        <f t="shared" si="496"/>
        <v>0</v>
      </c>
      <c r="K277">
        <f t="shared" si="496"/>
        <v>0</v>
      </c>
      <c r="L277">
        <f t="shared" si="496"/>
        <v>0</v>
      </c>
      <c r="M277">
        <f t="shared" si="496"/>
        <v>0</v>
      </c>
      <c r="N277">
        <f t="shared" si="496"/>
        <v>0</v>
      </c>
      <c r="O277">
        <f t="shared" si="496"/>
        <v>0</v>
      </c>
      <c r="P277">
        <f t="shared" si="496"/>
        <v>0</v>
      </c>
      <c r="Q277">
        <f t="shared" si="496"/>
        <v>0</v>
      </c>
      <c r="R277">
        <f t="shared" si="496"/>
        <v>0</v>
      </c>
      <c r="S277">
        <f t="shared" si="496"/>
        <v>0</v>
      </c>
      <c r="T277">
        <f t="shared" si="496"/>
        <v>0</v>
      </c>
      <c r="U277">
        <f t="shared" si="496"/>
        <v>0</v>
      </c>
      <c r="V277">
        <f t="shared" si="496"/>
        <v>0</v>
      </c>
      <c r="W277">
        <f t="shared" si="496"/>
        <v>0</v>
      </c>
      <c r="X277">
        <f t="shared" si="496"/>
        <v>0</v>
      </c>
      <c r="Y277">
        <f t="shared" si="496"/>
        <v>0</v>
      </c>
      <c r="Z277">
        <f t="shared" si="496"/>
        <v>0</v>
      </c>
      <c r="AA277">
        <f t="shared" si="496"/>
        <v>0</v>
      </c>
      <c r="AB277">
        <f t="shared" si="496"/>
        <v>0</v>
      </c>
      <c r="AC277">
        <f t="shared" si="496"/>
        <v>0</v>
      </c>
      <c r="AD277">
        <f t="shared" si="496"/>
        <v>0</v>
      </c>
      <c r="AE277">
        <f t="shared" si="496"/>
        <v>0</v>
      </c>
      <c r="AF277">
        <f t="shared" si="496"/>
        <v>0</v>
      </c>
      <c r="AG277">
        <f t="shared" si="496"/>
        <v>0</v>
      </c>
      <c r="AH277">
        <f t="shared" si="496"/>
        <v>0</v>
      </c>
      <c r="AI277">
        <f t="shared" si="496"/>
        <v>0</v>
      </c>
      <c r="AJ277">
        <f t="shared" si="496"/>
        <v>0</v>
      </c>
      <c r="AK277">
        <f t="shared" si="496"/>
        <v>0</v>
      </c>
      <c r="AL277">
        <f t="shared" si="496"/>
        <v>0</v>
      </c>
      <c r="AM277">
        <f t="shared" si="496"/>
        <v>0</v>
      </c>
      <c r="AN277">
        <f t="shared" si="496"/>
        <v>0</v>
      </c>
      <c r="AO277">
        <f t="shared" si="496"/>
        <v>0</v>
      </c>
      <c r="AP277">
        <f t="shared" si="496"/>
        <v>0</v>
      </c>
      <c r="AQ277">
        <f t="shared" si="496"/>
        <v>0</v>
      </c>
      <c r="AR277">
        <f t="shared" si="496"/>
        <v>0</v>
      </c>
      <c r="AS277">
        <f t="shared" si="496"/>
        <v>0</v>
      </c>
      <c r="AT277">
        <f t="shared" si="496"/>
        <v>0</v>
      </c>
      <c r="AU277">
        <f t="shared" si="496"/>
        <v>0</v>
      </c>
      <c r="AV277">
        <f t="shared" si="496"/>
        <v>0</v>
      </c>
      <c r="AW277">
        <f t="shared" si="496"/>
        <v>0</v>
      </c>
      <c r="AX277">
        <f t="shared" si="496"/>
        <v>0</v>
      </c>
      <c r="AY277">
        <f t="shared" si="496"/>
        <v>0</v>
      </c>
      <c r="AZ277">
        <f t="shared" si="496"/>
        <v>0</v>
      </c>
      <c r="BA277">
        <f t="shared" si="496"/>
        <v>0</v>
      </c>
      <c r="BB277">
        <f t="shared" si="496"/>
        <v>0</v>
      </c>
      <c r="BC277">
        <f t="shared" si="496"/>
        <v>0</v>
      </c>
      <c r="BD277">
        <f t="shared" si="496"/>
        <v>0</v>
      </c>
      <c r="BE277">
        <f t="shared" si="496"/>
        <v>0</v>
      </c>
      <c r="BF277">
        <f t="shared" si="496"/>
        <v>0</v>
      </c>
      <c r="BG277">
        <f t="shared" si="496"/>
        <v>0</v>
      </c>
      <c r="BH277">
        <f t="shared" si="496"/>
        <v>0</v>
      </c>
      <c r="BI277">
        <f t="shared" si="496"/>
        <v>0</v>
      </c>
      <c r="BJ277">
        <f t="shared" si="496"/>
        <v>0</v>
      </c>
      <c r="BK277">
        <f t="shared" si="496"/>
        <v>0</v>
      </c>
      <c r="BL277">
        <f t="shared" si="496"/>
        <v>0</v>
      </c>
      <c r="BM277">
        <f t="shared" ref="BM277:DH277" si="497">BM128</f>
        <v>0</v>
      </c>
      <c r="BN277">
        <f t="shared" si="497"/>
        <v>0</v>
      </c>
      <c r="BO277">
        <f t="shared" si="497"/>
        <v>0</v>
      </c>
      <c r="BP277">
        <f t="shared" si="497"/>
        <v>0</v>
      </c>
      <c r="BQ277">
        <f t="shared" si="497"/>
        <v>0</v>
      </c>
      <c r="BR277">
        <f t="shared" si="497"/>
        <v>0</v>
      </c>
      <c r="BS277">
        <f t="shared" si="497"/>
        <v>0</v>
      </c>
      <c r="BT277">
        <f t="shared" si="497"/>
        <v>0</v>
      </c>
      <c r="BU277">
        <f t="shared" si="497"/>
        <v>0</v>
      </c>
      <c r="BV277">
        <f t="shared" si="497"/>
        <v>0</v>
      </c>
      <c r="BW277">
        <f t="shared" si="497"/>
        <v>0</v>
      </c>
      <c r="BX277">
        <f t="shared" si="497"/>
        <v>0</v>
      </c>
      <c r="BY277">
        <f t="shared" si="497"/>
        <v>0</v>
      </c>
      <c r="BZ277">
        <f t="shared" si="497"/>
        <v>0</v>
      </c>
      <c r="CA277">
        <f t="shared" si="497"/>
        <v>0</v>
      </c>
      <c r="CB277">
        <f t="shared" si="497"/>
        <v>0</v>
      </c>
      <c r="CC277">
        <f t="shared" si="497"/>
        <v>0</v>
      </c>
      <c r="CD277">
        <f t="shared" si="497"/>
        <v>0</v>
      </c>
      <c r="CE277">
        <f t="shared" si="497"/>
        <v>0</v>
      </c>
      <c r="CF277">
        <f t="shared" si="497"/>
        <v>0</v>
      </c>
      <c r="CG277">
        <f t="shared" si="497"/>
        <v>0</v>
      </c>
      <c r="CH277">
        <f t="shared" si="497"/>
        <v>0</v>
      </c>
      <c r="CI277">
        <f t="shared" si="497"/>
        <v>0</v>
      </c>
      <c r="CJ277">
        <f t="shared" si="497"/>
        <v>0</v>
      </c>
      <c r="CK277">
        <f t="shared" si="497"/>
        <v>0</v>
      </c>
      <c r="CL277">
        <f t="shared" si="497"/>
        <v>0</v>
      </c>
      <c r="CM277">
        <f t="shared" si="497"/>
        <v>0</v>
      </c>
      <c r="CN277">
        <f t="shared" si="497"/>
        <v>0</v>
      </c>
      <c r="CO277">
        <f t="shared" si="497"/>
        <v>0</v>
      </c>
      <c r="CP277">
        <f t="shared" si="497"/>
        <v>0</v>
      </c>
      <c r="CQ277">
        <f t="shared" si="497"/>
        <v>0</v>
      </c>
      <c r="CR277">
        <f t="shared" si="497"/>
        <v>0</v>
      </c>
      <c r="CS277">
        <f t="shared" si="497"/>
        <v>0</v>
      </c>
      <c r="CT277">
        <f t="shared" si="497"/>
        <v>0</v>
      </c>
      <c r="CU277">
        <f t="shared" si="497"/>
        <v>0</v>
      </c>
      <c r="CV277">
        <f t="shared" si="497"/>
        <v>0</v>
      </c>
      <c r="CW277">
        <f t="shared" si="497"/>
        <v>0</v>
      </c>
      <c r="CX277">
        <f t="shared" si="497"/>
        <v>0</v>
      </c>
      <c r="CY277">
        <f t="shared" si="497"/>
        <v>0</v>
      </c>
      <c r="CZ277">
        <f t="shared" si="497"/>
        <v>0</v>
      </c>
      <c r="DA277">
        <f t="shared" si="497"/>
        <v>0</v>
      </c>
      <c r="DB277">
        <f t="shared" si="497"/>
        <v>0</v>
      </c>
      <c r="DC277">
        <f t="shared" si="497"/>
        <v>0</v>
      </c>
      <c r="DD277">
        <f t="shared" si="497"/>
        <v>0</v>
      </c>
      <c r="DE277">
        <f t="shared" si="497"/>
        <v>0</v>
      </c>
      <c r="DF277">
        <f t="shared" si="497"/>
        <v>0</v>
      </c>
      <c r="DG277">
        <f t="shared" si="497"/>
        <v>0</v>
      </c>
      <c r="DH277">
        <f t="shared" si="497"/>
        <v>0</v>
      </c>
    </row>
    <row r="278" spans="1:112">
      <c r="A278">
        <f t="shared" ref="A278:BL278" si="498">A129</f>
        <v>0</v>
      </c>
      <c r="B278">
        <f t="shared" si="498"/>
        <v>0</v>
      </c>
      <c r="C278">
        <f t="shared" si="498"/>
        <v>0</v>
      </c>
      <c r="D278">
        <f t="shared" si="498"/>
        <v>0</v>
      </c>
      <c r="E278">
        <f t="shared" si="498"/>
        <v>0</v>
      </c>
      <c r="F278">
        <f t="shared" si="498"/>
        <v>0</v>
      </c>
      <c r="G278">
        <f t="shared" si="498"/>
        <v>0</v>
      </c>
      <c r="H278">
        <f t="shared" si="498"/>
        <v>0</v>
      </c>
      <c r="I278">
        <f t="shared" si="498"/>
        <v>0</v>
      </c>
      <c r="J278">
        <f t="shared" si="498"/>
        <v>0</v>
      </c>
      <c r="K278">
        <f t="shared" si="498"/>
        <v>0</v>
      </c>
      <c r="L278">
        <f t="shared" si="498"/>
        <v>0</v>
      </c>
      <c r="M278">
        <f t="shared" si="498"/>
        <v>0</v>
      </c>
      <c r="N278">
        <f t="shared" si="498"/>
        <v>0</v>
      </c>
      <c r="O278">
        <f t="shared" si="498"/>
        <v>0</v>
      </c>
      <c r="P278">
        <f t="shared" si="498"/>
        <v>0</v>
      </c>
      <c r="Q278">
        <f t="shared" si="498"/>
        <v>0</v>
      </c>
      <c r="R278">
        <f t="shared" si="498"/>
        <v>0</v>
      </c>
      <c r="S278">
        <f t="shared" si="498"/>
        <v>0</v>
      </c>
      <c r="T278">
        <f t="shared" si="498"/>
        <v>0</v>
      </c>
      <c r="U278">
        <f t="shared" si="498"/>
        <v>0</v>
      </c>
      <c r="V278">
        <f t="shared" si="498"/>
        <v>0</v>
      </c>
      <c r="W278">
        <f t="shared" si="498"/>
        <v>0</v>
      </c>
      <c r="X278">
        <f t="shared" si="498"/>
        <v>0</v>
      </c>
      <c r="Y278">
        <f t="shared" si="498"/>
        <v>0</v>
      </c>
      <c r="Z278">
        <f t="shared" si="498"/>
        <v>0</v>
      </c>
      <c r="AA278">
        <f t="shared" si="498"/>
        <v>0</v>
      </c>
      <c r="AB278">
        <f t="shared" si="498"/>
        <v>0</v>
      </c>
      <c r="AC278">
        <f t="shared" si="498"/>
        <v>0</v>
      </c>
      <c r="AD278">
        <f t="shared" si="498"/>
        <v>0</v>
      </c>
      <c r="AE278">
        <f t="shared" si="498"/>
        <v>0</v>
      </c>
      <c r="AF278">
        <f t="shared" si="498"/>
        <v>0</v>
      </c>
      <c r="AG278">
        <f t="shared" si="498"/>
        <v>0</v>
      </c>
      <c r="AH278">
        <f t="shared" si="498"/>
        <v>0</v>
      </c>
      <c r="AI278">
        <f t="shared" si="498"/>
        <v>0</v>
      </c>
      <c r="AJ278">
        <f t="shared" si="498"/>
        <v>0</v>
      </c>
      <c r="AK278">
        <f t="shared" si="498"/>
        <v>0</v>
      </c>
      <c r="AL278">
        <f t="shared" si="498"/>
        <v>0</v>
      </c>
      <c r="AM278">
        <f t="shared" si="498"/>
        <v>0</v>
      </c>
      <c r="AN278">
        <f t="shared" si="498"/>
        <v>0</v>
      </c>
      <c r="AO278">
        <f t="shared" si="498"/>
        <v>0</v>
      </c>
      <c r="AP278">
        <f t="shared" si="498"/>
        <v>0</v>
      </c>
      <c r="AQ278">
        <f t="shared" si="498"/>
        <v>0</v>
      </c>
      <c r="AR278">
        <f t="shared" si="498"/>
        <v>0</v>
      </c>
      <c r="AS278">
        <f t="shared" si="498"/>
        <v>0</v>
      </c>
      <c r="AT278">
        <f t="shared" si="498"/>
        <v>0</v>
      </c>
      <c r="AU278">
        <f t="shared" si="498"/>
        <v>0</v>
      </c>
      <c r="AV278">
        <f t="shared" si="498"/>
        <v>0</v>
      </c>
      <c r="AW278">
        <f t="shared" si="498"/>
        <v>0</v>
      </c>
      <c r="AX278">
        <f t="shared" si="498"/>
        <v>0</v>
      </c>
      <c r="AY278">
        <f t="shared" si="498"/>
        <v>0</v>
      </c>
      <c r="AZ278">
        <f t="shared" si="498"/>
        <v>0</v>
      </c>
      <c r="BA278">
        <f t="shared" si="498"/>
        <v>0</v>
      </c>
      <c r="BB278">
        <f t="shared" si="498"/>
        <v>0</v>
      </c>
      <c r="BC278">
        <f t="shared" si="498"/>
        <v>0</v>
      </c>
      <c r="BD278">
        <f t="shared" si="498"/>
        <v>0</v>
      </c>
      <c r="BE278">
        <f t="shared" si="498"/>
        <v>0</v>
      </c>
      <c r="BF278">
        <f t="shared" si="498"/>
        <v>0</v>
      </c>
      <c r="BG278">
        <f t="shared" si="498"/>
        <v>0</v>
      </c>
      <c r="BH278">
        <f t="shared" si="498"/>
        <v>0</v>
      </c>
      <c r="BI278">
        <f t="shared" si="498"/>
        <v>0</v>
      </c>
      <c r="BJ278">
        <f t="shared" si="498"/>
        <v>0</v>
      </c>
      <c r="BK278">
        <f t="shared" si="498"/>
        <v>0</v>
      </c>
      <c r="BL278">
        <f t="shared" si="498"/>
        <v>0</v>
      </c>
      <c r="BM278">
        <f t="shared" ref="BM278:DH278" si="499">BM129</f>
        <v>0</v>
      </c>
      <c r="BN278">
        <f t="shared" si="499"/>
        <v>0</v>
      </c>
      <c r="BO278">
        <f t="shared" si="499"/>
        <v>0</v>
      </c>
      <c r="BP278">
        <f t="shared" si="499"/>
        <v>0</v>
      </c>
      <c r="BQ278">
        <f t="shared" si="499"/>
        <v>0</v>
      </c>
      <c r="BR278">
        <f t="shared" si="499"/>
        <v>0</v>
      </c>
      <c r="BS278">
        <f t="shared" si="499"/>
        <v>0</v>
      </c>
      <c r="BT278">
        <f t="shared" si="499"/>
        <v>0</v>
      </c>
      <c r="BU278">
        <f t="shared" si="499"/>
        <v>0</v>
      </c>
      <c r="BV278">
        <f t="shared" si="499"/>
        <v>0</v>
      </c>
      <c r="BW278">
        <f t="shared" si="499"/>
        <v>0</v>
      </c>
      <c r="BX278">
        <f t="shared" si="499"/>
        <v>0</v>
      </c>
      <c r="BY278">
        <f t="shared" si="499"/>
        <v>0</v>
      </c>
      <c r="BZ278">
        <f t="shared" si="499"/>
        <v>0</v>
      </c>
      <c r="CA278">
        <f t="shared" si="499"/>
        <v>0</v>
      </c>
      <c r="CB278">
        <f t="shared" si="499"/>
        <v>0</v>
      </c>
      <c r="CC278">
        <f t="shared" si="499"/>
        <v>0</v>
      </c>
      <c r="CD278">
        <f t="shared" si="499"/>
        <v>0</v>
      </c>
      <c r="CE278">
        <f t="shared" si="499"/>
        <v>0</v>
      </c>
      <c r="CF278">
        <f t="shared" si="499"/>
        <v>0</v>
      </c>
      <c r="CG278">
        <f t="shared" si="499"/>
        <v>0</v>
      </c>
      <c r="CH278">
        <f t="shared" si="499"/>
        <v>0</v>
      </c>
      <c r="CI278">
        <f t="shared" si="499"/>
        <v>0</v>
      </c>
      <c r="CJ278">
        <f t="shared" si="499"/>
        <v>0</v>
      </c>
      <c r="CK278">
        <f t="shared" si="499"/>
        <v>0</v>
      </c>
      <c r="CL278">
        <f t="shared" si="499"/>
        <v>0</v>
      </c>
      <c r="CM278">
        <f t="shared" si="499"/>
        <v>0</v>
      </c>
      <c r="CN278">
        <f t="shared" si="499"/>
        <v>0</v>
      </c>
      <c r="CO278">
        <f t="shared" si="499"/>
        <v>0</v>
      </c>
      <c r="CP278">
        <f t="shared" si="499"/>
        <v>0</v>
      </c>
      <c r="CQ278">
        <f t="shared" si="499"/>
        <v>0</v>
      </c>
      <c r="CR278">
        <f t="shared" si="499"/>
        <v>0</v>
      </c>
      <c r="CS278">
        <f t="shared" si="499"/>
        <v>0</v>
      </c>
      <c r="CT278">
        <f t="shared" si="499"/>
        <v>0</v>
      </c>
      <c r="CU278">
        <f t="shared" si="499"/>
        <v>0</v>
      </c>
      <c r="CV278">
        <f t="shared" si="499"/>
        <v>0</v>
      </c>
      <c r="CW278">
        <f t="shared" si="499"/>
        <v>0</v>
      </c>
      <c r="CX278">
        <f t="shared" si="499"/>
        <v>0</v>
      </c>
      <c r="CY278">
        <f t="shared" si="499"/>
        <v>0</v>
      </c>
      <c r="CZ278">
        <f t="shared" si="499"/>
        <v>0</v>
      </c>
      <c r="DA278">
        <f t="shared" si="499"/>
        <v>0</v>
      </c>
      <c r="DB278">
        <f t="shared" si="499"/>
        <v>0</v>
      </c>
      <c r="DC278">
        <f t="shared" si="499"/>
        <v>0</v>
      </c>
      <c r="DD278">
        <f t="shared" si="499"/>
        <v>0</v>
      </c>
      <c r="DE278">
        <f t="shared" si="499"/>
        <v>0</v>
      </c>
      <c r="DF278">
        <f t="shared" si="499"/>
        <v>0</v>
      </c>
      <c r="DG278">
        <f t="shared" si="499"/>
        <v>0</v>
      </c>
      <c r="DH278">
        <f t="shared" si="499"/>
        <v>0</v>
      </c>
    </row>
    <row r="279" spans="1:112">
      <c r="A279">
        <f t="shared" ref="A279:BL279" si="500">A130</f>
        <v>0</v>
      </c>
      <c r="B279">
        <f t="shared" si="500"/>
        <v>0</v>
      </c>
      <c r="C279">
        <f t="shared" si="500"/>
        <v>0</v>
      </c>
      <c r="D279">
        <f t="shared" si="500"/>
        <v>0</v>
      </c>
      <c r="E279">
        <f t="shared" si="500"/>
        <v>0</v>
      </c>
      <c r="F279">
        <f t="shared" si="500"/>
        <v>0</v>
      </c>
      <c r="G279">
        <f t="shared" si="500"/>
        <v>0</v>
      </c>
      <c r="H279">
        <f t="shared" si="500"/>
        <v>0</v>
      </c>
      <c r="I279">
        <f t="shared" si="500"/>
        <v>0</v>
      </c>
      <c r="J279">
        <f t="shared" si="500"/>
        <v>0</v>
      </c>
      <c r="K279">
        <f t="shared" si="500"/>
        <v>0</v>
      </c>
      <c r="L279">
        <f t="shared" si="500"/>
        <v>0</v>
      </c>
      <c r="M279">
        <f t="shared" si="500"/>
        <v>0</v>
      </c>
      <c r="N279">
        <f t="shared" si="500"/>
        <v>0</v>
      </c>
      <c r="O279">
        <f t="shared" si="500"/>
        <v>0</v>
      </c>
      <c r="P279">
        <f t="shared" si="500"/>
        <v>0</v>
      </c>
      <c r="Q279">
        <f t="shared" si="500"/>
        <v>0</v>
      </c>
      <c r="R279">
        <f t="shared" si="500"/>
        <v>0</v>
      </c>
      <c r="S279">
        <f t="shared" si="500"/>
        <v>0</v>
      </c>
      <c r="T279">
        <f t="shared" si="500"/>
        <v>0</v>
      </c>
      <c r="U279">
        <f t="shared" si="500"/>
        <v>0</v>
      </c>
      <c r="V279">
        <f t="shared" si="500"/>
        <v>0</v>
      </c>
      <c r="W279">
        <f t="shared" si="500"/>
        <v>0</v>
      </c>
      <c r="X279">
        <f t="shared" si="500"/>
        <v>0</v>
      </c>
      <c r="Y279">
        <f t="shared" si="500"/>
        <v>0</v>
      </c>
      <c r="Z279">
        <f t="shared" si="500"/>
        <v>0</v>
      </c>
      <c r="AA279">
        <f t="shared" si="500"/>
        <v>0</v>
      </c>
      <c r="AB279">
        <f t="shared" si="500"/>
        <v>0</v>
      </c>
      <c r="AC279">
        <f t="shared" si="500"/>
        <v>0</v>
      </c>
      <c r="AD279">
        <f t="shared" si="500"/>
        <v>0</v>
      </c>
      <c r="AE279">
        <f t="shared" si="500"/>
        <v>0</v>
      </c>
      <c r="AF279">
        <f t="shared" si="500"/>
        <v>0</v>
      </c>
      <c r="AG279">
        <f t="shared" si="500"/>
        <v>0</v>
      </c>
      <c r="AH279">
        <f t="shared" si="500"/>
        <v>0</v>
      </c>
      <c r="AI279">
        <f t="shared" si="500"/>
        <v>0</v>
      </c>
      <c r="AJ279">
        <f t="shared" si="500"/>
        <v>0</v>
      </c>
      <c r="AK279">
        <f t="shared" si="500"/>
        <v>0</v>
      </c>
      <c r="AL279">
        <f t="shared" si="500"/>
        <v>0</v>
      </c>
      <c r="AM279">
        <f t="shared" si="500"/>
        <v>0</v>
      </c>
      <c r="AN279">
        <f t="shared" si="500"/>
        <v>0</v>
      </c>
      <c r="AO279">
        <f t="shared" si="500"/>
        <v>0</v>
      </c>
      <c r="AP279">
        <f t="shared" si="500"/>
        <v>0</v>
      </c>
      <c r="AQ279">
        <f t="shared" si="500"/>
        <v>0</v>
      </c>
      <c r="AR279">
        <f t="shared" si="500"/>
        <v>0</v>
      </c>
      <c r="AS279">
        <f t="shared" si="500"/>
        <v>0</v>
      </c>
      <c r="AT279">
        <f t="shared" si="500"/>
        <v>0</v>
      </c>
      <c r="AU279">
        <f t="shared" si="500"/>
        <v>0</v>
      </c>
      <c r="AV279">
        <f t="shared" si="500"/>
        <v>0</v>
      </c>
      <c r="AW279">
        <f t="shared" si="500"/>
        <v>0</v>
      </c>
      <c r="AX279">
        <f t="shared" si="500"/>
        <v>0</v>
      </c>
      <c r="AY279">
        <f t="shared" si="500"/>
        <v>0</v>
      </c>
      <c r="AZ279">
        <f t="shared" si="500"/>
        <v>0</v>
      </c>
      <c r="BA279">
        <f t="shared" si="500"/>
        <v>0</v>
      </c>
      <c r="BB279">
        <f t="shared" si="500"/>
        <v>0</v>
      </c>
      <c r="BC279">
        <f t="shared" si="500"/>
        <v>0</v>
      </c>
      <c r="BD279">
        <f t="shared" si="500"/>
        <v>0</v>
      </c>
      <c r="BE279">
        <f t="shared" si="500"/>
        <v>0</v>
      </c>
      <c r="BF279">
        <f t="shared" si="500"/>
        <v>0</v>
      </c>
      <c r="BG279">
        <f t="shared" si="500"/>
        <v>0</v>
      </c>
      <c r="BH279">
        <f t="shared" si="500"/>
        <v>0</v>
      </c>
      <c r="BI279">
        <f t="shared" si="500"/>
        <v>0</v>
      </c>
      <c r="BJ279">
        <f t="shared" si="500"/>
        <v>0</v>
      </c>
      <c r="BK279">
        <f t="shared" si="500"/>
        <v>0</v>
      </c>
      <c r="BL279">
        <f t="shared" si="500"/>
        <v>0</v>
      </c>
      <c r="BM279">
        <f t="shared" ref="BM279:DH279" si="501">BM130</f>
        <v>0</v>
      </c>
      <c r="BN279">
        <f t="shared" si="501"/>
        <v>0</v>
      </c>
      <c r="BO279">
        <f t="shared" si="501"/>
        <v>0</v>
      </c>
      <c r="BP279">
        <f t="shared" si="501"/>
        <v>0</v>
      </c>
      <c r="BQ279">
        <f t="shared" si="501"/>
        <v>0</v>
      </c>
      <c r="BR279">
        <f t="shared" si="501"/>
        <v>0</v>
      </c>
      <c r="BS279">
        <f t="shared" si="501"/>
        <v>0</v>
      </c>
      <c r="BT279">
        <f t="shared" si="501"/>
        <v>0</v>
      </c>
      <c r="BU279">
        <f t="shared" si="501"/>
        <v>0</v>
      </c>
      <c r="BV279">
        <f t="shared" si="501"/>
        <v>0</v>
      </c>
      <c r="BW279">
        <f t="shared" si="501"/>
        <v>0</v>
      </c>
      <c r="BX279">
        <f t="shared" si="501"/>
        <v>0</v>
      </c>
      <c r="BY279">
        <f t="shared" si="501"/>
        <v>0</v>
      </c>
      <c r="BZ279">
        <f t="shared" si="501"/>
        <v>0</v>
      </c>
      <c r="CA279">
        <f t="shared" si="501"/>
        <v>0</v>
      </c>
      <c r="CB279">
        <f t="shared" si="501"/>
        <v>0</v>
      </c>
      <c r="CC279">
        <f t="shared" si="501"/>
        <v>0</v>
      </c>
      <c r="CD279">
        <f t="shared" si="501"/>
        <v>0</v>
      </c>
      <c r="CE279">
        <f t="shared" si="501"/>
        <v>0</v>
      </c>
      <c r="CF279">
        <f t="shared" si="501"/>
        <v>0</v>
      </c>
      <c r="CG279">
        <f t="shared" si="501"/>
        <v>0</v>
      </c>
      <c r="CH279">
        <f t="shared" si="501"/>
        <v>0</v>
      </c>
      <c r="CI279">
        <f t="shared" si="501"/>
        <v>0</v>
      </c>
      <c r="CJ279">
        <f t="shared" si="501"/>
        <v>0</v>
      </c>
      <c r="CK279">
        <f t="shared" si="501"/>
        <v>0</v>
      </c>
      <c r="CL279">
        <f t="shared" si="501"/>
        <v>0</v>
      </c>
      <c r="CM279">
        <f t="shared" si="501"/>
        <v>0</v>
      </c>
      <c r="CN279">
        <f t="shared" si="501"/>
        <v>0</v>
      </c>
      <c r="CO279">
        <f t="shared" si="501"/>
        <v>0</v>
      </c>
      <c r="CP279">
        <f t="shared" si="501"/>
        <v>0</v>
      </c>
      <c r="CQ279">
        <f t="shared" si="501"/>
        <v>0</v>
      </c>
      <c r="CR279">
        <f t="shared" si="501"/>
        <v>0</v>
      </c>
      <c r="CS279">
        <f t="shared" si="501"/>
        <v>0</v>
      </c>
      <c r="CT279">
        <f t="shared" si="501"/>
        <v>0</v>
      </c>
      <c r="CU279">
        <f t="shared" si="501"/>
        <v>0</v>
      </c>
      <c r="CV279">
        <f t="shared" si="501"/>
        <v>0</v>
      </c>
      <c r="CW279">
        <f t="shared" si="501"/>
        <v>0</v>
      </c>
      <c r="CX279">
        <f t="shared" si="501"/>
        <v>0</v>
      </c>
      <c r="CY279">
        <f t="shared" si="501"/>
        <v>0</v>
      </c>
      <c r="CZ279">
        <f t="shared" si="501"/>
        <v>0</v>
      </c>
      <c r="DA279">
        <f t="shared" si="501"/>
        <v>0</v>
      </c>
      <c r="DB279">
        <f t="shared" si="501"/>
        <v>0</v>
      </c>
      <c r="DC279">
        <f t="shared" si="501"/>
        <v>0</v>
      </c>
      <c r="DD279">
        <f t="shared" si="501"/>
        <v>0</v>
      </c>
      <c r="DE279">
        <f t="shared" si="501"/>
        <v>0</v>
      </c>
      <c r="DF279">
        <f t="shared" si="501"/>
        <v>0</v>
      </c>
      <c r="DG279">
        <f t="shared" si="501"/>
        <v>0</v>
      </c>
      <c r="DH279">
        <f t="shared" si="501"/>
        <v>0</v>
      </c>
    </row>
    <row r="280" spans="1:112">
      <c r="A280">
        <f t="shared" ref="A280:BL280" si="502">A131</f>
        <v>0</v>
      </c>
      <c r="B280">
        <f t="shared" si="502"/>
        <v>0</v>
      </c>
      <c r="C280">
        <f t="shared" si="502"/>
        <v>0</v>
      </c>
      <c r="D280">
        <f t="shared" si="502"/>
        <v>0</v>
      </c>
      <c r="E280">
        <f t="shared" si="502"/>
        <v>0</v>
      </c>
      <c r="F280">
        <f t="shared" si="502"/>
        <v>0</v>
      </c>
      <c r="G280">
        <f t="shared" si="502"/>
        <v>0</v>
      </c>
      <c r="H280">
        <f t="shared" si="502"/>
        <v>0</v>
      </c>
      <c r="I280">
        <f t="shared" si="502"/>
        <v>0</v>
      </c>
      <c r="J280">
        <f t="shared" si="502"/>
        <v>0</v>
      </c>
      <c r="K280">
        <f t="shared" si="502"/>
        <v>0</v>
      </c>
      <c r="L280">
        <f t="shared" si="502"/>
        <v>0</v>
      </c>
      <c r="M280">
        <f t="shared" si="502"/>
        <v>0</v>
      </c>
      <c r="N280">
        <f t="shared" si="502"/>
        <v>0</v>
      </c>
      <c r="O280">
        <f t="shared" si="502"/>
        <v>0</v>
      </c>
      <c r="P280">
        <f t="shared" si="502"/>
        <v>0</v>
      </c>
      <c r="Q280">
        <f t="shared" si="502"/>
        <v>0</v>
      </c>
      <c r="R280">
        <f t="shared" si="502"/>
        <v>0</v>
      </c>
      <c r="S280">
        <f t="shared" si="502"/>
        <v>0</v>
      </c>
      <c r="T280">
        <f t="shared" si="502"/>
        <v>0</v>
      </c>
      <c r="U280">
        <f t="shared" si="502"/>
        <v>0</v>
      </c>
      <c r="V280">
        <f t="shared" si="502"/>
        <v>0</v>
      </c>
      <c r="W280">
        <f t="shared" si="502"/>
        <v>0</v>
      </c>
      <c r="X280">
        <f t="shared" si="502"/>
        <v>0</v>
      </c>
      <c r="Y280">
        <f t="shared" si="502"/>
        <v>0</v>
      </c>
      <c r="Z280">
        <f t="shared" si="502"/>
        <v>0</v>
      </c>
      <c r="AA280">
        <f t="shared" si="502"/>
        <v>0</v>
      </c>
      <c r="AB280">
        <f t="shared" si="502"/>
        <v>0</v>
      </c>
      <c r="AC280">
        <f t="shared" si="502"/>
        <v>0</v>
      </c>
      <c r="AD280">
        <f t="shared" si="502"/>
        <v>0</v>
      </c>
      <c r="AE280">
        <f t="shared" si="502"/>
        <v>0</v>
      </c>
      <c r="AF280">
        <f t="shared" si="502"/>
        <v>0</v>
      </c>
      <c r="AG280">
        <f t="shared" si="502"/>
        <v>0</v>
      </c>
      <c r="AH280">
        <f t="shared" si="502"/>
        <v>0</v>
      </c>
      <c r="AI280">
        <f t="shared" si="502"/>
        <v>0</v>
      </c>
      <c r="AJ280">
        <f t="shared" si="502"/>
        <v>0</v>
      </c>
      <c r="AK280">
        <f t="shared" si="502"/>
        <v>0</v>
      </c>
      <c r="AL280">
        <f t="shared" si="502"/>
        <v>0</v>
      </c>
      <c r="AM280">
        <f t="shared" si="502"/>
        <v>0</v>
      </c>
      <c r="AN280">
        <f t="shared" si="502"/>
        <v>0</v>
      </c>
      <c r="AO280">
        <f t="shared" si="502"/>
        <v>0</v>
      </c>
      <c r="AP280">
        <f t="shared" si="502"/>
        <v>0</v>
      </c>
      <c r="AQ280">
        <f t="shared" si="502"/>
        <v>0</v>
      </c>
      <c r="AR280">
        <f t="shared" si="502"/>
        <v>0</v>
      </c>
      <c r="AS280">
        <f t="shared" si="502"/>
        <v>0</v>
      </c>
      <c r="AT280">
        <f t="shared" si="502"/>
        <v>0</v>
      </c>
      <c r="AU280">
        <f t="shared" si="502"/>
        <v>0</v>
      </c>
      <c r="AV280">
        <f t="shared" si="502"/>
        <v>0</v>
      </c>
      <c r="AW280">
        <f t="shared" si="502"/>
        <v>0</v>
      </c>
      <c r="AX280">
        <f t="shared" si="502"/>
        <v>0</v>
      </c>
      <c r="AY280">
        <f t="shared" si="502"/>
        <v>0</v>
      </c>
      <c r="AZ280">
        <f t="shared" si="502"/>
        <v>0</v>
      </c>
      <c r="BA280">
        <f t="shared" si="502"/>
        <v>0</v>
      </c>
      <c r="BB280">
        <f t="shared" si="502"/>
        <v>0</v>
      </c>
      <c r="BC280">
        <f t="shared" si="502"/>
        <v>0</v>
      </c>
      <c r="BD280">
        <f t="shared" si="502"/>
        <v>0</v>
      </c>
      <c r="BE280">
        <f t="shared" si="502"/>
        <v>0</v>
      </c>
      <c r="BF280">
        <f t="shared" si="502"/>
        <v>0</v>
      </c>
      <c r="BG280">
        <f t="shared" si="502"/>
        <v>0</v>
      </c>
      <c r="BH280">
        <f t="shared" si="502"/>
        <v>0</v>
      </c>
      <c r="BI280">
        <f t="shared" si="502"/>
        <v>0</v>
      </c>
      <c r="BJ280">
        <f t="shared" si="502"/>
        <v>0</v>
      </c>
      <c r="BK280">
        <f t="shared" si="502"/>
        <v>0</v>
      </c>
      <c r="BL280">
        <f t="shared" si="502"/>
        <v>0</v>
      </c>
      <c r="BM280">
        <f t="shared" ref="BM280:DH280" si="503">BM131</f>
        <v>0</v>
      </c>
      <c r="BN280">
        <f t="shared" si="503"/>
        <v>0</v>
      </c>
      <c r="BO280">
        <f t="shared" si="503"/>
        <v>0</v>
      </c>
      <c r="BP280">
        <f t="shared" si="503"/>
        <v>0</v>
      </c>
      <c r="BQ280">
        <f t="shared" si="503"/>
        <v>0</v>
      </c>
      <c r="BR280">
        <f t="shared" si="503"/>
        <v>0</v>
      </c>
      <c r="BS280">
        <f t="shared" si="503"/>
        <v>0</v>
      </c>
      <c r="BT280">
        <f t="shared" si="503"/>
        <v>0</v>
      </c>
      <c r="BU280">
        <f t="shared" si="503"/>
        <v>0</v>
      </c>
      <c r="BV280">
        <f t="shared" si="503"/>
        <v>0</v>
      </c>
      <c r="BW280">
        <f t="shared" si="503"/>
        <v>0</v>
      </c>
      <c r="BX280">
        <f t="shared" si="503"/>
        <v>0</v>
      </c>
      <c r="BY280">
        <f t="shared" si="503"/>
        <v>0</v>
      </c>
      <c r="BZ280">
        <f t="shared" si="503"/>
        <v>0</v>
      </c>
      <c r="CA280">
        <f t="shared" si="503"/>
        <v>0</v>
      </c>
      <c r="CB280">
        <f t="shared" si="503"/>
        <v>0</v>
      </c>
      <c r="CC280">
        <f t="shared" si="503"/>
        <v>0</v>
      </c>
      <c r="CD280">
        <f t="shared" si="503"/>
        <v>0</v>
      </c>
      <c r="CE280">
        <f t="shared" si="503"/>
        <v>0</v>
      </c>
      <c r="CF280">
        <f t="shared" si="503"/>
        <v>0</v>
      </c>
      <c r="CG280">
        <f t="shared" si="503"/>
        <v>0</v>
      </c>
      <c r="CH280">
        <f t="shared" si="503"/>
        <v>0</v>
      </c>
      <c r="CI280">
        <f t="shared" si="503"/>
        <v>0</v>
      </c>
      <c r="CJ280">
        <f t="shared" si="503"/>
        <v>0</v>
      </c>
      <c r="CK280">
        <f t="shared" si="503"/>
        <v>0</v>
      </c>
      <c r="CL280">
        <f t="shared" si="503"/>
        <v>0</v>
      </c>
      <c r="CM280">
        <f t="shared" si="503"/>
        <v>0</v>
      </c>
      <c r="CN280">
        <f t="shared" si="503"/>
        <v>0</v>
      </c>
      <c r="CO280">
        <f t="shared" si="503"/>
        <v>0</v>
      </c>
      <c r="CP280">
        <f t="shared" si="503"/>
        <v>0</v>
      </c>
      <c r="CQ280">
        <f t="shared" si="503"/>
        <v>0</v>
      </c>
      <c r="CR280">
        <f t="shared" si="503"/>
        <v>0</v>
      </c>
      <c r="CS280">
        <f t="shared" si="503"/>
        <v>0</v>
      </c>
      <c r="CT280">
        <f t="shared" si="503"/>
        <v>0</v>
      </c>
      <c r="CU280">
        <f t="shared" si="503"/>
        <v>0</v>
      </c>
      <c r="CV280">
        <f t="shared" si="503"/>
        <v>0</v>
      </c>
      <c r="CW280">
        <f t="shared" si="503"/>
        <v>0</v>
      </c>
      <c r="CX280">
        <f t="shared" si="503"/>
        <v>0</v>
      </c>
      <c r="CY280">
        <f t="shared" si="503"/>
        <v>0</v>
      </c>
      <c r="CZ280">
        <f t="shared" si="503"/>
        <v>0</v>
      </c>
      <c r="DA280">
        <f t="shared" si="503"/>
        <v>0</v>
      </c>
      <c r="DB280">
        <f t="shared" si="503"/>
        <v>0</v>
      </c>
      <c r="DC280">
        <f t="shared" si="503"/>
        <v>0</v>
      </c>
      <c r="DD280">
        <f t="shared" si="503"/>
        <v>0</v>
      </c>
      <c r="DE280">
        <f t="shared" si="503"/>
        <v>0</v>
      </c>
      <c r="DF280">
        <f t="shared" si="503"/>
        <v>0</v>
      </c>
      <c r="DG280">
        <f t="shared" si="503"/>
        <v>0</v>
      </c>
      <c r="DH280">
        <f t="shared" si="503"/>
        <v>0</v>
      </c>
    </row>
    <row r="281" spans="1:112">
      <c r="A281">
        <f t="shared" ref="A281:BL281" si="504">A132</f>
        <v>0</v>
      </c>
      <c r="B281">
        <f t="shared" si="504"/>
        <v>0</v>
      </c>
      <c r="C281">
        <f t="shared" si="504"/>
        <v>0</v>
      </c>
      <c r="D281">
        <f t="shared" si="504"/>
        <v>0</v>
      </c>
      <c r="E281">
        <f t="shared" si="504"/>
        <v>0</v>
      </c>
      <c r="F281">
        <f t="shared" si="504"/>
        <v>0</v>
      </c>
      <c r="G281">
        <f t="shared" si="504"/>
        <v>0</v>
      </c>
      <c r="H281">
        <f t="shared" si="504"/>
        <v>0</v>
      </c>
      <c r="I281">
        <f t="shared" si="504"/>
        <v>0</v>
      </c>
      <c r="J281">
        <f t="shared" si="504"/>
        <v>0</v>
      </c>
      <c r="K281">
        <f t="shared" si="504"/>
        <v>0</v>
      </c>
      <c r="L281">
        <f t="shared" si="504"/>
        <v>0</v>
      </c>
      <c r="M281">
        <f t="shared" si="504"/>
        <v>0</v>
      </c>
      <c r="N281">
        <f t="shared" si="504"/>
        <v>0</v>
      </c>
      <c r="O281">
        <f t="shared" si="504"/>
        <v>0</v>
      </c>
      <c r="P281">
        <f t="shared" si="504"/>
        <v>0</v>
      </c>
      <c r="Q281">
        <f t="shared" si="504"/>
        <v>0</v>
      </c>
      <c r="R281">
        <f t="shared" si="504"/>
        <v>0</v>
      </c>
      <c r="S281">
        <f t="shared" si="504"/>
        <v>0</v>
      </c>
      <c r="T281">
        <f t="shared" si="504"/>
        <v>0</v>
      </c>
      <c r="U281">
        <f t="shared" si="504"/>
        <v>0</v>
      </c>
      <c r="V281">
        <f t="shared" si="504"/>
        <v>0</v>
      </c>
      <c r="W281">
        <f t="shared" si="504"/>
        <v>0</v>
      </c>
      <c r="X281">
        <f t="shared" si="504"/>
        <v>0</v>
      </c>
      <c r="Y281">
        <f t="shared" si="504"/>
        <v>0</v>
      </c>
      <c r="Z281">
        <f t="shared" si="504"/>
        <v>0</v>
      </c>
      <c r="AA281">
        <f t="shared" si="504"/>
        <v>0</v>
      </c>
      <c r="AB281">
        <f t="shared" si="504"/>
        <v>0</v>
      </c>
      <c r="AC281">
        <f t="shared" si="504"/>
        <v>0</v>
      </c>
      <c r="AD281">
        <f t="shared" si="504"/>
        <v>0</v>
      </c>
      <c r="AE281">
        <f t="shared" si="504"/>
        <v>0</v>
      </c>
      <c r="AF281">
        <f t="shared" si="504"/>
        <v>0</v>
      </c>
      <c r="AG281">
        <f t="shared" si="504"/>
        <v>0</v>
      </c>
      <c r="AH281">
        <f t="shared" si="504"/>
        <v>0</v>
      </c>
      <c r="AI281">
        <f t="shared" si="504"/>
        <v>0</v>
      </c>
      <c r="AJ281">
        <f t="shared" si="504"/>
        <v>0</v>
      </c>
      <c r="AK281">
        <f t="shared" si="504"/>
        <v>0</v>
      </c>
      <c r="AL281">
        <f t="shared" si="504"/>
        <v>0</v>
      </c>
      <c r="AM281">
        <f t="shared" si="504"/>
        <v>0</v>
      </c>
      <c r="AN281">
        <f t="shared" si="504"/>
        <v>0</v>
      </c>
      <c r="AO281">
        <f t="shared" si="504"/>
        <v>0</v>
      </c>
      <c r="AP281">
        <f t="shared" si="504"/>
        <v>0</v>
      </c>
      <c r="AQ281">
        <f t="shared" si="504"/>
        <v>0</v>
      </c>
      <c r="AR281">
        <f t="shared" si="504"/>
        <v>0</v>
      </c>
      <c r="AS281">
        <f t="shared" si="504"/>
        <v>0</v>
      </c>
      <c r="AT281">
        <f t="shared" si="504"/>
        <v>0</v>
      </c>
      <c r="AU281">
        <f t="shared" si="504"/>
        <v>0</v>
      </c>
      <c r="AV281">
        <f t="shared" si="504"/>
        <v>0</v>
      </c>
      <c r="AW281">
        <f t="shared" si="504"/>
        <v>0</v>
      </c>
      <c r="AX281">
        <f t="shared" si="504"/>
        <v>0</v>
      </c>
      <c r="AY281">
        <f t="shared" si="504"/>
        <v>0</v>
      </c>
      <c r="AZ281">
        <f t="shared" si="504"/>
        <v>0</v>
      </c>
      <c r="BA281">
        <f t="shared" si="504"/>
        <v>0</v>
      </c>
      <c r="BB281">
        <f t="shared" si="504"/>
        <v>0</v>
      </c>
      <c r="BC281">
        <f t="shared" si="504"/>
        <v>0</v>
      </c>
      <c r="BD281">
        <f t="shared" si="504"/>
        <v>0</v>
      </c>
      <c r="BE281">
        <f t="shared" si="504"/>
        <v>0</v>
      </c>
      <c r="BF281">
        <f t="shared" si="504"/>
        <v>0</v>
      </c>
      <c r="BG281">
        <f t="shared" si="504"/>
        <v>0</v>
      </c>
      <c r="BH281">
        <f t="shared" si="504"/>
        <v>0</v>
      </c>
      <c r="BI281">
        <f t="shared" si="504"/>
        <v>0</v>
      </c>
      <c r="BJ281">
        <f t="shared" si="504"/>
        <v>0</v>
      </c>
      <c r="BK281">
        <f t="shared" si="504"/>
        <v>0</v>
      </c>
      <c r="BL281">
        <f t="shared" si="504"/>
        <v>0</v>
      </c>
      <c r="BM281">
        <f t="shared" ref="BM281:DH281" si="505">BM132</f>
        <v>0</v>
      </c>
      <c r="BN281">
        <f t="shared" si="505"/>
        <v>0</v>
      </c>
      <c r="BO281">
        <f t="shared" si="505"/>
        <v>0</v>
      </c>
      <c r="BP281">
        <f t="shared" si="505"/>
        <v>0</v>
      </c>
      <c r="BQ281">
        <f t="shared" si="505"/>
        <v>0</v>
      </c>
      <c r="BR281">
        <f t="shared" si="505"/>
        <v>0</v>
      </c>
      <c r="BS281">
        <f t="shared" si="505"/>
        <v>0</v>
      </c>
      <c r="BT281">
        <f t="shared" si="505"/>
        <v>0</v>
      </c>
      <c r="BU281">
        <f t="shared" si="505"/>
        <v>0</v>
      </c>
      <c r="BV281">
        <f t="shared" si="505"/>
        <v>0</v>
      </c>
      <c r="BW281">
        <f t="shared" si="505"/>
        <v>0</v>
      </c>
      <c r="BX281">
        <f t="shared" si="505"/>
        <v>0</v>
      </c>
      <c r="BY281">
        <f t="shared" si="505"/>
        <v>0</v>
      </c>
      <c r="BZ281">
        <f t="shared" si="505"/>
        <v>0</v>
      </c>
      <c r="CA281">
        <f t="shared" si="505"/>
        <v>0</v>
      </c>
      <c r="CB281">
        <f t="shared" si="505"/>
        <v>0</v>
      </c>
      <c r="CC281">
        <f t="shared" si="505"/>
        <v>0</v>
      </c>
      <c r="CD281">
        <f t="shared" si="505"/>
        <v>0</v>
      </c>
      <c r="CE281">
        <f t="shared" si="505"/>
        <v>0</v>
      </c>
      <c r="CF281">
        <f t="shared" si="505"/>
        <v>0</v>
      </c>
      <c r="CG281">
        <f t="shared" si="505"/>
        <v>0</v>
      </c>
      <c r="CH281">
        <f t="shared" si="505"/>
        <v>0</v>
      </c>
      <c r="CI281">
        <f t="shared" si="505"/>
        <v>0</v>
      </c>
      <c r="CJ281">
        <f t="shared" si="505"/>
        <v>0</v>
      </c>
      <c r="CK281">
        <f t="shared" si="505"/>
        <v>0</v>
      </c>
      <c r="CL281">
        <f t="shared" si="505"/>
        <v>0</v>
      </c>
      <c r="CM281">
        <f t="shared" si="505"/>
        <v>0</v>
      </c>
      <c r="CN281">
        <f t="shared" si="505"/>
        <v>0</v>
      </c>
      <c r="CO281">
        <f t="shared" si="505"/>
        <v>0</v>
      </c>
      <c r="CP281">
        <f t="shared" si="505"/>
        <v>0</v>
      </c>
      <c r="CQ281">
        <f t="shared" si="505"/>
        <v>0</v>
      </c>
      <c r="CR281">
        <f t="shared" si="505"/>
        <v>0</v>
      </c>
      <c r="CS281">
        <f t="shared" si="505"/>
        <v>0</v>
      </c>
      <c r="CT281">
        <f t="shared" si="505"/>
        <v>0</v>
      </c>
      <c r="CU281">
        <f t="shared" si="505"/>
        <v>0</v>
      </c>
      <c r="CV281">
        <f t="shared" si="505"/>
        <v>0</v>
      </c>
      <c r="CW281">
        <f t="shared" si="505"/>
        <v>0</v>
      </c>
      <c r="CX281">
        <f t="shared" si="505"/>
        <v>0</v>
      </c>
      <c r="CY281">
        <f t="shared" si="505"/>
        <v>0</v>
      </c>
      <c r="CZ281">
        <f t="shared" si="505"/>
        <v>0</v>
      </c>
      <c r="DA281">
        <f t="shared" si="505"/>
        <v>0</v>
      </c>
      <c r="DB281">
        <f t="shared" si="505"/>
        <v>0</v>
      </c>
      <c r="DC281">
        <f t="shared" si="505"/>
        <v>0</v>
      </c>
      <c r="DD281">
        <f t="shared" si="505"/>
        <v>0</v>
      </c>
      <c r="DE281">
        <f t="shared" si="505"/>
        <v>0</v>
      </c>
      <c r="DF281">
        <f t="shared" si="505"/>
        <v>0</v>
      </c>
      <c r="DG281">
        <f t="shared" si="505"/>
        <v>0</v>
      </c>
      <c r="DH281">
        <f t="shared" si="505"/>
        <v>0</v>
      </c>
    </row>
    <row r="282" spans="1:112">
      <c r="A282">
        <f t="shared" ref="A282:BL282" si="506">A133</f>
        <v>0</v>
      </c>
      <c r="B282">
        <f t="shared" si="506"/>
        <v>0</v>
      </c>
      <c r="C282">
        <f t="shared" si="506"/>
        <v>0</v>
      </c>
      <c r="D282">
        <f t="shared" si="506"/>
        <v>0</v>
      </c>
      <c r="E282">
        <f t="shared" si="506"/>
        <v>0</v>
      </c>
      <c r="F282">
        <f t="shared" si="506"/>
        <v>0</v>
      </c>
      <c r="G282">
        <f t="shared" si="506"/>
        <v>0</v>
      </c>
      <c r="H282">
        <f t="shared" si="506"/>
        <v>0</v>
      </c>
      <c r="I282">
        <f t="shared" si="506"/>
        <v>0</v>
      </c>
      <c r="J282">
        <f t="shared" si="506"/>
        <v>0</v>
      </c>
      <c r="K282">
        <f t="shared" si="506"/>
        <v>0</v>
      </c>
      <c r="L282">
        <f t="shared" si="506"/>
        <v>0</v>
      </c>
      <c r="M282">
        <f t="shared" si="506"/>
        <v>0</v>
      </c>
      <c r="N282">
        <f t="shared" si="506"/>
        <v>0</v>
      </c>
      <c r="O282">
        <f t="shared" si="506"/>
        <v>0</v>
      </c>
      <c r="P282">
        <f t="shared" si="506"/>
        <v>0</v>
      </c>
      <c r="Q282">
        <f t="shared" si="506"/>
        <v>0</v>
      </c>
      <c r="R282">
        <f t="shared" si="506"/>
        <v>0</v>
      </c>
      <c r="S282">
        <f t="shared" si="506"/>
        <v>0</v>
      </c>
      <c r="T282">
        <f t="shared" si="506"/>
        <v>0</v>
      </c>
      <c r="U282">
        <f t="shared" si="506"/>
        <v>0</v>
      </c>
      <c r="V282">
        <f t="shared" si="506"/>
        <v>0</v>
      </c>
      <c r="W282">
        <f t="shared" si="506"/>
        <v>0</v>
      </c>
      <c r="X282">
        <f t="shared" si="506"/>
        <v>0</v>
      </c>
      <c r="Y282">
        <f t="shared" si="506"/>
        <v>0</v>
      </c>
      <c r="Z282">
        <f t="shared" si="506"/>
        <v>0</v>
      </c>
      <c r="AA282">
        <f t="shared" si="506"/>
        <v>0</v>
      </c>
      <c r="AB282">
        <f t="shared" si="506"/>
        <v>0</v>
      </c>
      <c r="AC282">
        <f t="shared" si="506"/>
        <v>0</v>
      </c>
      <c r="AD282">
        <f t="shared" si="506"/>
        <v>0</v>
      </c>
      <c r="AE282">
        <f t="shared" si="506"/>
        <v>0</v>
      </c>
      <c r="AF282">
        <f t="shared" si="506"/>
        <v>0</v>
      </c>
      <c r="AG282">
        <f t="shared" si="506"/>
        <v>0</v>
      </c>
      <c r="AH282">
        <f t="shared" si="506"/>
        <v>0</v>
      </c>
      <c r="AI282">
        <f t="shared" si="506"/>
        <v>0</v>
      </c>
      <c r="AJ282">
        <f t="shared" si="506"/>
        <v>0</v>
      </c>
      <c r="AK282">
        <f t="shared" si="506"/>
        <v>0</v>
      </c>
      <c r="AL282">
        <f t="shared" si="506"/>
        <v>0</v>
      </c>
      <c r="AM282">
        <f t="shared" si="506"/>
        <v>0</v>
      </c>
      <c r="AN282">
        <f t="shared" si="506"/>
        <v>0</v>
      </c>
      <c r="AO282">
        <f t="shared" si="506"/>
        <v>0</v>
      </c>
      <c r="AP282">
        <f t="shared" si="506"/>
        <v>0</v>
      </c>
      <c r="AQ282">
        <f t="shared" si="506"/>
        <v>0</v>
      </c>
      <c r="AR282">
        <f t="shared" si="506"/>
        <v>0</v>
      </c>
      <c r="AS282">
        <f t="shared" si="506"/>
        <v>0</v>
      </c>
      <c r="AT282">
        <f t="shared" si="506"/>
        <v>0</v>
      </c>
      <c r="AU282">
        <f t="shared" si="506"/>
        <v>0</v>
      </c>
      <c r="AV282">
        <f t="shared" si="506"/>
        <v>0</v>
      </c>
      <c r="AW282">
        <f t="shared" si="506"/>
        <v>0</v>
      </c>
      <c r="AX282">
        <f t="shared" si="506"/>
        <v>0</v>
      </c>
      <c r="AY282">
        <f t="shared" si="506"/>
        <v>0</v>
      </c>
      <c r="AZ282">
        <f t="shared" si="506"/>
        <v>0</v>
      </c>
      <c r="BA282">
        <f t="shared" si="506"/>
        <v>0</v>
      </c>
      <c r="BB282">
        <f t="shared" si="506"/>
        <v>0</v>
      </c>
      <c r="BC282">
        <f t="shared" si="506"/>
        <v>0</v>
      </c>
      <c r="BD282">
        <f t="shared" si="506"/>
        <v>0</v>
      </c>
      <c r="BE282">
        <f t="shared" si="506"/>
        <v>0</v>
      </c>
      <c r="BF282">
        <f t="shared" si="506"/>
        <v>0</v>
      </c>
      <c r="BG282">
        <f t="shared" si="506"/>
        <v>0</v>
      </c>
      <c r="BH282">
        <f t="shared" si="506"/>
        <v>0</v>
      </c>
      <c r="BI282">
        <f t="shared" si="506"/>
        <v>0</v>
      </c>
      <c r="BJ282">
        <f t="shared" si="506"/>
        <v>0</v>
      </c>
      <c r="BK282">
        <f t="shared" si="506"/>
        <v>0</v>
      </c>
      <c r="BL282">
        <f t="shared" si="506"/>
        <v>0</v>
      </c>
      <c r="BM282">
        <f t="shared" ref="BM282:DH282" si="507">BM133</f>
        <v>0</v>
      </c>
      <c r="BN282">
        <f t="shared" si="507"/>
        <v>0</v>
      </c>
      <c r="BO282">
        <f t="shared" si="507"/>
        <v>0</v>
      </c>
      <c r="BP282">
        <f t="shared" si="507"/>
        <v>0</v>
      </c>
      <c r="BQ282">
        <f t="shared" si="507"/>
        <v>0</v>
      </c>
      <c r="BR282">
        <f t="shared" si="507"/>
        <v>0</v>
      </c>
      <c r="BS282">
        <f t="shared" si="507"/>
        <v>0</v>
      </c>
      <c r="BT282">
        <f t="shared" si="507"/>
        <v>0</v>
      </c>
      <c r="BU282">
        <f t="shared" si="507"/>
        <v>0</v>
      </c>
      <c r="BV282">
        <f t="shared" si="507"/>
        <v>0</v>
      </c>
      <c r="BW282">
        <f t="shared" si="507"/>
        <v>0</v>
      </c>
      <c r="BX282">
        <f t="shared" si="507"/>
        <v>0</v>
      </c>
      <c r="BY282">
        <f t="shared" si="507"/>
        <v>0</v>
      </c>
      <c r="BZ282">
        <f t="shared" si="507"/>
        <v>0</v>
      </c>
      <c r="CA282">
        <f t="shared" si="507"/>
        <v>0</v>
      </c>
      <c r="CB282">
        <f t="shared" si="507"/>
        <v>0</v>
      </c>
      <c r="CC282">
        <f t="shared" si="507"/>
        <v>0</v>
      </c>
      <c r="CD282">
        <f t="shared" si="507"/>
        <v>0</v>
      </c>
      <c r="CE282">
        <f t="shared" si="507"/>
        <v>0</v>
      </c>
      <c r="CF282">
        <f t="shared" si="507"/>
        <v>0</v>
      </c>
      <c r="CG282">
        <f t="shared" si="507"/>
        <v>0</v>
      </c>
      <c r="CH282">
        <f t="shared" si="507"/>
        <v>0</v>
      </c>
      <c r="CI282">
        <f t="shared" si="507"/>
        <v>0</v>
      </c>
      <c r="CJ282">
        <f t="shared" si="507"/>
        <v>0</v>
      </c>
      <c r="CK282">
        <f t="shared" si="507"/>
        <v>0</v>
      </c>
      <c r="CL282">
        <f t="shared" si="507"/>
        <v>0</v>
      </c>
      <c r="CM282">
        <f t="shared" si="507"/>
        <v>0</v>
      </c>
      <c r="CN282">
        <f t="shared" si="507"/>
        <v>0</v>
      </c>
      <c r="CO282">
        <f t="shared" si="507"/>
        <v>0</v>
      </c>
      <c r="CP282">
        <f t="shared" si="507"/>
        <v>0</v>
      </c>
      <c r="CQ282">
        <f t="shared" si="507"/>
        <v>0</v>
      </c>
      <c r="CR282">
        <f t="shared" si="507"/>
        <v>0</v>
      </c>
      <c r="CS282">
        <f t="shared" si="507"/>
        <v>0</v>
      </c>
      <c r="CT282">
        <f t="shared" si="507"/>
        <v>0</v>
      </c>
      <c r="CU282">
        <f t="shared" si="507"/>
        <v>0</v>
      </c>
      <c r="CV282">
        <f t="shared" si="507"/>
        <v>0</v>
      </c>
      <c r="CW282">
        <f t="shared" si="507"/>
        <v>0</v>
      </c>
      <c r="CX282">
        <f t="shared" si="507"/>
        <v>0</v>
      </c>
      <c r="CY282">
        <f t="shared" si="507"/>
        <v>0</v>
      </c>
      <c r="CZ282">
        <f t="shared" si="507"/>
        <v>0</v>
      </c>
      <c r="DA282">
        <f t="shared" si="507"/>
        <v>0</v>
      </c>
      <c r="DB282">
        <f t="shared" si="507"/>
        <v>0</v>
      </c>
      <c r="DC282">
        <f t="shared" si="507"/>
        <v>0</v>
      </c>
      <c r="DD282">
        <f t="shared" si="507"/>
        <v>0</v>
      </c>
      <c r="DE282">
        <f t="shared" si="507"/>
        <v>0</v>
      </c>
      <c r="DF282">
        <f t="shared" si="507"/>
        <v>0</v>
      </c>
      <c r="DG282">
        <f t="shared" si="507"/>
        <v>0</v>
      </c>
      <c r="DH282">
        <f t="shared" si="507"/>
        <v>0</v>
      </c>
    </row>
    <row r="283" spans="1:112">
      <c r="A283">
        <f t="shared" ref="A283:BL283" si="508">A134</f>
        <v>0</v>
      </c>
      <c r="B283">
        <f t="shared" si="508"/>
        <v>0</v>
      </c>
      <c r="C283">
        <f t="shared" si="508"/>
        <v>0</v>
      </c>
      <c r="D283">
        <f t="shared" si="508"/>
        <v>0</v>
      </c>
      <c r="E283">
        <f t="shared" si="508"/>
        <v>0</v>
      </c>
      <c r="F283">
        <f t="shared" si="508"/>
        <v>0</v>
      </c>
      <c r="G283">
        <f t="shared" si="508"/>
        <v>0</v>
      </c>
      <c r="H283">
        <f t="shared" si="508"/>
        <v>0</v>
      </c>
      <c r="I283">
        <f t="shared" si="508"/>
        <v>0</v>
      </c>
      <c r="J283">
        <f t="shared" si="508"/>
        <v>0</v>
      </c>
      <c r="K283">
        <f t="shared" si="508"/>
        <v>0</v>
      </c>
      <c r="L283">
        <f t="shared" si="508"/>
        <v>0</v>
      </c>
      <c r="M283">
        <f t="shared" si="508"/>
        <v>0</v>
      </c>
      <c r="N283">
        <f t="shared" si="508"/>
        <v>0</v>
      </c>
      <c r="O283">
        <f t="shared" si="508"/>
        <v>0</v>
      </c>
      <c r="P283">
        <f t="shared" si="508"/>
        <v>0</v>
      </c>
      <c r="Q283">
        <f t="shared" si="508"/>
        <v>0</v>
      </c>
      <c r="R283">
        <f t="shared" si="508"/>
        <v>0</v>
      </c>
      <c r="S283">
        <f t="shared" si="508"/>
        <v>0</v>
      </c>
      <c r="T283">
        <f t="shared" si="508"/>
        <v>0</v>
      </c>
      <c r="U283">
        <f t="shared" si="508"/>
        <v>0</v>
      </c>
      <c r="V283">
        <f t="shared" si="508"/>
        <v>0</v>
      </c>
      <c r="W283">
        <f t="shared" si="508"/>
        <v>0</v>
      </c>
      <c r="X283">
        <f t="shared" si="508"/>
        <v>0</v>
      </c>
      <c r="Y283">
        <f t="shared" si="508"/>
        <v>0</v>
      </c>
      <c r="Z283">
        <f t="shared" si="508"/>
        <v>0</v>
      </c>
      <c r="AA283">
        <f t="shared" si="508"/>
        <v>0</v>
      </c>
      <c r="AB283">
        <f t="shared" si="508"/>
        <v>0</v>
      </c>
      <c r="AC283">
        <f t="shared" si="508"/>
        <v>0</v>
      </c>
      <c r="AD283">
        <f t="shared" si="508"/>
        <v>0</v>
      </c>
      <c r="AE283">
        <f t="shared" si="508"/>
        <v>0</v>
      </c>
      <c r="AF283">
        <f t="shared" si="508"/>
        <v>0</v>
      </c>
      <c r="AG283">
        <f t="shared" si="508"/>
        <v>0</v>
      </c>
      <c r="AH283">
        <f t="shared" si="508"/>
        <v>0</v>
      </c>
      <c r="AI283">
        <f t="shared" si="508"/>
        <v>0</v>
      </c>
      <c r="AJ283">
        <f t="shared" si="508"/>
        <v>0</v>
      </c>
      <c r="AK283">
        <f t="shared" si="508"/>
        <v>0</v>
      </c>
      <c r="AL283">
        <f t="shared" si="508"/>
        <v>0</v>
      </c>
      <c r="AM283">
        <f t="shared" si="508"/>
        <v>0</v>
      </c>
      <c r="AN283">
        <f t="shared" si="508"/>
        <v>0</v>
      </c>
      <c r="AO283">
        <f t="shared" si="508"/>
        <v>0</v>
      </c>
      <c r="AP283">
        <f t="shared" si="508"/>
        <v>0</v>
      </c>
      <c r="AQ283">
        <f t="shared" si="508"/>
        <v>0</v>
      </c>
      <c r="AR283">
        <f t="shared" si="508"/>
        <v>0</v>
      </c>
      <c r="AS283">
        <f t="shared" si="508"/>
        <v>0</v>
      </c>
      <c r="AT283">
        <f t="shared" si="508"/>
        <v>0</v>
      </c>
      <c r="AU283">
        <f t="shared" si="508"/>
        <v>0</v>
      </c>
      <c r="AV283">
        <f t="shared" si="508"/>
        <v>0</v>
      </c>
      <c r="AW283">
        <f t="shared" si="508"/>
        <v>0</v>
      </c>
      <c r="AX283">
        <f t="shared" si="508"/>
        <v>0</v>
      </c>
      <c r="AY283">
        <f t="shared" si="508"/>
        <v>0</v>
      </c>
      <c r="AZ283">
        <f t="shared" si="508"/>
        <v>0</v>
      </c>
      <c r="BA283">
        <f t="shared" si="508"/>
        <v>0</v>
      </c>
      <c r="BB283">
        <f t="shared" si="508"/>
        <v>0</v>
      </c>
      <c r="BC283">
        <f t="shared" si="508"/>
        <v>0</v>
      </c>
      <c r="BD283">
        <f t="shared" si="508"/>
        <v>0</v>
      </c>
      <c r="BE283">
        <f t="shared" si="508"/>
        <v>0</v>
      </c>
      <c r="BF283">
        <f t="shared" si="508"/>
        <v>0</v>
      </c>
      <c r="BG283">
        <f t="shared" si="508"/>
        <v>0</v>
      </c>
      <c r="BH283">
        <f t="shared" si="508"/>
        <v>0</v>
      </c>
      <c r="BI283">
        <f t="shared" si="508"/>
        <v>0</v>
      </c>
      <c r="BJ283">
        <f t="shared" si="508"/>
        <v>0</v>
      </c>
      <c r="BK283">
        <f t="shared" si="508"/>
        <v>0</v>
      </c>
      <c r="BL283">
        <f t="shared" si="508"/>
        <v>0</v>
      </c>
      <c r="BM283">
        <f t="shared" ref="BM283:DH283" si="509">BM134</f>
        <v>0</v>
      </c>
      <c r="BN283">
        <f t="shared" si="509"/>
        <v>0</v>
      </c>
      <c r="BO283">
        <f t="shared" si="509"/>
        <v>0</v>
      </c>
      <c r="BP283">
        <f t="shared" si="509"/>
        <v>0</v>
      </c>
      <c r="BQ283">
        <f t="shared" si="509"/>
        <v>0</v>
      </c>
      <c r="BR283">
        <f t="shared" si="509"/>
        <v>0</v>
      </c>
      <c r="BS283">
        <f t="shared" si="509"/>
        <v>0</v>
      </c>
      <c r="BT283">
        <f t="shared" si="509"/>
        <v>0</v>
      </c>
      <c r="BU283">
        <f t="shared" si="509"/>
        <v>0</v>
      </c>
      <c r="BV283">
        <f t="shared" si="509"/>
        <v>0</v>
      </c>
      <c r="BW283">
        <f t="shared" si="509"/>
        <v>0</v>
      </c>
      <c r="BX283">
        <f t="shared" si="509"/>
        <v>0</v>
      </c>
      <c r="BY283">
        <f t="shared" si="509"/>
        <v>0</v>
      </c>
      <c r="BZ283">
        <f t="shared" si="509"/>
        <v>0</v>
      </c>
      <c r="CA283">
        <f t="shared" si="509"/>
        <v>0</v>
      </c>
      <c r="CB283">
        <f t="shared" si="509"/>
        <v>0</v>
      </c>
      <c r="CC283">
        <f t="shared" si="509"/>
        <v>0</v>
      </c>
      <c r="CD283">
        <f t="shared" si="509"/>
        <v>0</v>
      </c>
      <c r="CE283">
        <f t="shared" si="509"/>
        <v>0</v>
      </c>
      <c r="CF283">
        <f t="shared" si="509"/>
        <v>0</v>
      </c>
      <c r="CG283">
        <f t="shared" si="509"/>
        <v>0</v>
      </c>
      <c r="CH283">
        <f t="shared" si="509"/>
        <v>0</v>
      </c>
      <c r="CI283">
        <f t="shared" si="509"/>
        <v>0</v>
      </c>
      <c r="CJ283">
        <f t="shared" si="509"/>
        <v>0</v>
      </c>
      <c r="CK283">
        <f t="shared" si="509"/>
        <v>0</v>
      </c>
      <c r="CL283">
        <f t="shared" si="509"/>
        <v>0</v>
      </c>
      <c r="CM283">
        <f t="shared" si="509"/>
        <v>0</v>
      </c>
      <c r="CN283">
        <f t="shared" si="509"/>
        <v>0</v>
      </c>
      <c r="CO283">
        <f t="shared" si="509"/>
        <v>0</v>
      </c>
      <c r="CP283">
        <f t="shared" si="509"/>
        <v>0</v>
      </c>
      <c r="CQ283">
        <f t="shared" si="509"/>
        <v>0</v>
      </c>
      <c r="CR283">
        <f t="shared" si="509"/>
        <v>0</v>
      </c>
      <c r="CS283">
        <f t="shared" si="509"/>
        <v>0</v>
      </c>
      <c r="CT283">
        <f t="shared" si="509"/>
        <v>0</v>
      </c>
      <c r="CU283">
        <f t="shared" si="509"/>
        <v>0</v>
      </c>
      <c r="CV283">
        <f t="shared" si="509"/>
        <v>0</v>
      </c>
      <c r="CW283">
        <f t="shared" si="509"/>
        <v>0</v>
      </c>
      <c r="CX283">
        <f t="shared" si="509"/>
        <v>0</v>
      </c>
      <c r="CY283">
        <f t="shared" si="509"/>
        <v>0</v>
      </c>
      <c r="CZ283">
        <f t="shared" si="509"/>
        <v>0</v>
      </c>
      <c r="DA283">
        <f t="shared" si="509"/>
        <v>0</v>
      </c>
      <c r="DB283">
        <f t="shared" si="509"/>
        <v>0</v>
      </c>
      <c r="DC283">
        <f t="shared" si="509"/>
        <v>0</v>
      </c>
      <c r="DD283">
        <f t="shared" si="509"/>
        <v>0</v>
      </c>
      <c r="DE283">
        <f t="shared" si="509"/>
        <v>0</v>
      </c>
      <c r="DF283">
        <f t="shared" si="509"/>
        <v>0</v>
      </c>
      <c r="DG283">
        <f t="shared" si="509"/>
        <v>0</v>
      </c>
      <c r="DH283">
        <f t="shared" si="509"/>
        <v>0</v>
      </c>
    </row>
    <row r="284" spans="1:112">
      <c r="A284">
        <f t="shared" ref="A284:BL284" si="510">A135</f>
        <v>0</v>
      </c>
      <c r="B284">
        <f t="shared" si="510"/>
        <v>0</v>
      </c>
      <c r="C284">
        <f t="shared" si="510"/>
        <v>0</v>
      </c>
      <c r="D284">
        <f t="shared" si="510"/>
        <v>0</v>
      </c>
      <c r="E284">
        <f t="shared" si="510"/>
        <v>0</v>
      </c>
      <c r="F284">
        <f t="shared" si="510"/>
        <v>0</v>
      </c>
      <c r="G284">
        <f t="shared" si="510"/>
        <v>0</v>
      </c>
      <c r="H284">
        <f t="shared" si="510"/>
        <v>0</v>
      </c>
      <c r="I284">
        <f t="shared" si="510"/>
        <v>0</v>
      </c>
      <c r="J284">
        <f t="shared" si="510"/>
        <v>0</v>
      </c>
      <c r="K284">
        <f t="shared" si="510"/>
        <v>0</v>
      </c>
      <c r="L284">
        <f t="shared" si="510"/>
        <v>0</v>
      </c>
      <c r="M284">
        <f t="shared" si="510"/>
        <v>0</v>
      </c>
      <c r="N284">
        <f t="shared" si="510"/>
        <v>0</v>
      </c>
      <c r="O284">
        <f t="shared" si="510"/>
        <v>0</v>
      </c>
      <c r="P284">
        <f t="shared" si="510"/>
        <v>0</v>
      </c>
      <c r="Q284">
        <f t="shared" si="510"/>
        <v>0</v>
      </c>
      <c r="R284">
        <f t="shared" si="510"/>
        <v>0</v>
      </c>
      <c r="S284">
        <f t="shared" si="510"/>
        <v>0</v>
      </c>
      <c r="T284">
        <f t="shared" si="510"/>
        <v>0</v>
      </c>
      <c r="U284">
        <f t="shared" si="510"/>
        <v>0</v>
      </c>
      <c r="V284">
        <f t="shared" si="510"/>
        <v>0</v>
      </c>
      <c r="W284">
        <f t="shared" si="510"/>
        <v>0</v>
      </c>
      <c r="X284">
        <f t="shared" si="510"/>
        <v>0</v>
      </c>
      <c r="Y284">
        <f t="shared" si="510"/>
        <v>0</v>
      </c>
      <c r="Z284">
        <f t="shared" si="510"/>
        <v>0</v>
      </c>
      <c r="AA284">
        <f t="shared" si="510"/>
        <v>0</v>
      </c>
      <c r="AB284">
        <f t="shared" si="510"/>
        <v>0</v>
      </c>
      <c r="AC284">
        <f t="shared" si="510"/>
        <v>0</v>
      </c>
      <c r="AD284">
        <f t="shared" si="510"/>
        <v>0</v>
      </c>
      <c r="AE284">
        <f t="shared" si="510"/>
        <v>0</v>
      </c>
      <c r="AF284">
        <f t="shared" si="510"/>
        <v>0</v>
      </c>
      <c r="AG284">
        <f t="shared" si="510"/>
        <v>0</v>
      </c>
      <c r="AH284">
        <f t="shared" si="510"/>
        <v>0</v>
      </c>
      <c r="AI284">
        <f t="shared" si="510"/>
        <v>0</v>
      </c>
      <c r="AJ284">
        <f t="shared" si="510"/>
        <v>0</v>
      </c>
      <c r="AK284">
        <f t="shared" si="510"/>
        <v>0</v>
      </c>
      <c r="AL284">
        <f t="shared" si="510"/>
        <v>0</v>
      </c>
      <c r="AM284">
        <f t="shared" si="510"/>
        <v>0</v>
      </c>
      <c r="AN284">
        <f t="shared" si="510"/>
        <v>0</v>
      </c>
      <c r="AO284">
        <f t="shared" si="510"/>
        <v>0</v>
      </c>
      <c r="AP284">
        <f t="shared" si="510"/>
        <v>0</v>
      </c>
      <c r="AQ284">
        <f t="shared" si="510"/>
        <v>0</v>
      </c>
      <c r="AR284">
        <f t="shared" si="510"/>
        <v>0</v>
      </c>
      <c r="AS284">
        <f t="shared" si="510"/>
        <v>0</v>
      </c>
      <c r="AT284">
        <f t="shared" si="510"/>
        <v>0</v>
      </c>
      <c r="AU284">
        <f t="shared" si="510"/>
        <v>0</v>
      </c>
      <c r="AV284">
        <f t="shared" si="510"/>
        <v>0</v>
      </c>
      <c r="AW284">
        <f t="shared" si="510"/>
        <v>0</v>
      </c>
      <c r="AX284">
        <f t="shared" si="510"/>
        <v>0</v>
      </c>
      <c r="AY284">
        <f t="shared" si="510"/>
        <v>0</v>
      </c>
      <c r="AZ284">
        <f t="shared" si="510"/>
        <v>0</v>
      </c>
      <c r="BA284">
        <f t="shared" si="510"/>
        <v>0</v>
      </c>
      <c r="BB284">
        <f t="shared" si="510"/>
        <v>0</v>
      </c>
      <c r="BC284">
        <f t="shared" si="510"/>
        <v>0</v>
      </c>
      <c r="BD284">
        <f t="shared" si="510"/>
        <v>0</v>
      </c>
      <c r="BE284">
        <f t="shared" si="510"/>
        <v>0</v>
      </c>
      <c r="BF284">
        <f t="shared" si="510"/>
        <v>0</v>
      </c>
      <c r="BG284">
        <f t="shared" si="510"/>
        <v>0</v>
      </c>
      <c r="BH284">
        <f t="shared" si="510"/>
        <v>0</v>
      </c>
      <c r="BI284">
        <f t="shared" si="510"/>
        <v>0</v>
      </c>
      <c r="BJ284">
        <f t="shared" si="510"/>
        <v>0</v>
      </c>
      <c r="BK284">
        <f t="shared" si="510"/>
        <v>0</v>
      </c>
      <c r="BL284">
        <f t="shared" si="510"/>
        <v>0</v>
      </c>
      <c r="BM284">
        <f t="shared" ref="BM284:DH284" si="511">BM135</f>
        <v>0</v>
      </c>
      <c r="BN284">
        <f t="shared" si="511"/>
        <v>0</v>
      </c>
      <c r="BO284">
        <f t="shared" si="511"/>
        <v>0</v>
      </c>
      <c r="BP284">
        <f t="shared" si="511"/>
        <v>0</v>
      </c>
      <c r="BQ284">
        <f t="shared" si="511"/>
        <v>0</v>
      </c>
      <c r="BR284">
        <f t="shared" si="511"/>
        <v>0</v>
      </c>
      <c r="BS284">
        <f t="shared" si="511"/>
        <v>0</v>
      </c>
      <c r="BT284">
        <f t="shared" si="511"/>
        <v>0</v>
      </c>
      <c r="BU284">
        <f t="shared" si="511"/>
        <v>0</v>
      </c>
      <c r="BV284">
        <f t="shared" si="511"/>
        <v>0</v>
      </c>
      <c r="BW284">
        <f t="shared" si="511"/>
        <v>0</v>
      </c>
      <c r="BX284">
        <f t="shared" si="511"/>
        <v>0</v>
      </c>
      <c r="BY284">
        <f t="shared" si="511"/>
        <v>0</v>
      </c>
      <c r="BZ284">
        <f t="shared" si="511"/>
        <v>0</v>
      </c>
      <c r="CA284">
        <f t="shared" si="511"/>
        <v>0</v>
      </c>
      <c r="CB284">
        <f t="shared" si="511"/>
        <v>0</v>
      </c>
      <c r="CC284">
        <f t="shared" si="511"/>
        <v>0</v>
      </c>
      <c r="CD284">
        <f t="shared" si="511"/>
        <v>0</v>
      </c>
      <c r="CE284">
        <f t="shared" si="511"/>
        <v>0</v>
      </c>
      <c r="CF284">
        <f t="shared" si="511"/>
        <v>0</v>
      </c>
      <c r="CG284">
        <f t="shared" si="511"/>
        <v>0</v>
      </c>
      <c r="CH284">
        <f t="shared" si="511"/>
        <v>0</v>
      </c>
      <c r="CI284">
        <f t="shared" si="511"/>
        <v>0</v>
      </c>
      <c r="CJ284">
        <f t="shared" si="511"/>
        <v>0</v>
      </c>
      <c r="CK284">
        <f t="shared" si="511"/>
        <v>0</v>
      </c>
      <c r="CL284">
        <f t="shared" si="511"/>
        <v>0</v>
      </c>
      <c r="CM284">
        <f t="shared" si="511"/>
        <v>0</v>
      </c>
      <c r="CN284">
        <f t="shared" si="511"/>
        <v>0</v>
      </c>
      <c r="CO284">
        <f t="shared" si="511"/>
        <v>0</v>
      </c>
      <c r="CP284">
        <f t="shared" si="511"/>
        <v>0</v>
      </c>
      <c r="CQ284">
        <f t="shared" si="511"/>
        <v>0</v>
      </c>
      <c r="CR284">
        <f t="shared" si="511"/>
        <v>0</v>
      </c>
      <c r="CS284">
        <f t="shared" si="511"/>
        <v>0</v>
      </c>
      <c r="CT284">
        <f t="shared" si="511"/>
        <v>0</v>
      </c>
      <c r="CU284">
        <f t="shared" si="511"/>
        <v>0</v>
      </c>
      <c r="CV284">
        <f t="shared" si="511"/>
        <v>0</v>
      </c>
      <c r="CW284">
        <f t="shared" si="511"/>
        <v>0</v>
      </c>
      <c r="CX284">
        <f t="shared" si="511"/>
        <v>0</v>
      </c>
      <c r="CY284">
        <f t="shared" si="511"/>
        <v>0</v>
      </c>
      <c r="CZ284">
        <f t="shared" si="511"/>
        <v>0</v>
      </c>
      <c r="DA284">
        <f t="shared" si="511"/>
        <v>0</v>
      </c>
      <c r="DB284">
        <f t="shared" si="511"/>
        <v>0</v>
      </c>
      <c r="DC284">
        <f t="shared" si="511"/>
        <v>0</v>
      </c>
      <c r="DD284">
        <f t="shared" si="511"/>
        <v>0</v>
      </c>
      <c r="DE284">
        <f t="shared" si="511"/>
        <v>0</v>
      </c>
      <c r="DF284">
        <f t="shared" si="511"/>
        <v>0</v>
      </c>
      <c r="DG284">
        <f t="shared" si="511"/>
        <v>0</v>
      </c>
      <c r="DH284">
        <f t="shared" si="511"/>
        <v>0</v>
      </c>
    </row>
    <row r="285" spans="1:112">
      <c r="A285">
        <f t="shared" ref="A285:BL285" si="512">A136</f>
        <v>0</v>
      </c>
      <c r="B285">
        <f t="shared" si="512"/>
        <v>0</v>
      </c>
      <c r="C285">
        <f t="shared" si="512"/>
        <v>0</v>
      </c>
      <c r="D285">
        <f t="shared" si="512"/>
        <v>0</v>
      </c>
      <c r="E285">
        <f t="shared" si="512"/>
        <v>0</v>
      </c>
      <c r="F285">
        <f t="shared" si="512"/>
        <v>0</v>
      </c>
      <c r="G285">
        <f t="shared" si="512"/>
        <v>0</v>
      </c>
      <c r="H285">
        <f t="shared" si="512"/>
        <v>0</v>
      </c>
      <c r="I285">
        <f t="shared" si="512"/>
        <v>0</v>
      </c>
      <c r="J285">
        <f t="shared" si="512"/>
        <v>0</v>
      </c>
      <c r="K285">
        <f t="shared" si="512"/>
        <v>0</v>
      </c>
      <c r="L285">
        <f t="shared" si="512"/>
        <v>0</v>
      </c>
      <c r="M285">
        <f t="shared" si="512"/>
        <v>0</v>
      </c>
      <c r="N285">
        <f t="shared" si="512"/>
        <v>0</v>
      </c>
      <c r="O285">
        <f t="shared" si="512"/>
        <v>0</v>
      </c>
      <c r="P285">
        <f t="shared" si="512"/>
        <v>0</v>
      </c>
      <c r="Q285">
        <f t="shared" si="512"/>
        <v>0</v>
      </c>
      <c r="R285">
        <f t="shared" si="512"/>
        <v>0</v>
      </c>
      <c r="S285">
        <f t="shared" si="512"/>
        <v>0</v>
      </c>
      <c r="T285">
        <f t="shared" si="512"/>
        <v>0</v>
      </c>
      <c r="U285">
        <f t="shared" si="512"/>
        <v>0</v>
      </c>
      <c r="V285">
        <f t="shared" si="512"/>
        <v>0</v>
      </c>
      <c r="W285">
        <f t="shared" si="512"/>
        <v>0</v>
      </c>
      <c r="X285">
        <f t="shared" si="512"/>
        <v>0</v>
      </c>
      <c r="Y285">
        <f t="shared" si="512"/>
        <v>0</v>
      </c>
      <c r="Z285">
        <f t="shared" si="512"/>
        <v>0</v>
      </c>
      <c r="AA285">
        <f t="shared" si="512"/>
        <v>0</v>
      </c>
      <c r="AB285">
        <f t="shared" si="512"/>
        <v>0</v>
      </c>
      <c r="AC285">
        <f t="shared" si="512"/>
        <v>0</v>
      </c>
      <c r="AD285">
        <f t="shared" si="512"/>
        <v>0</v>
      </c>
      <c r="AE285">
        <f t="shared" si="512"/>
        <v>0</v>
      </c>
      <c r="AF285">
        <f t="shared" si="512"/>
        <v>0</v>
      </c>
      <c r="AG285">
        <f t="shared" si="512"/>
        <v>0</v>
      </c>
      <c r="AH285">
        <f t="shared" si="512"/>
        <v>0</v>
      </c>
      <c r="AI285">
        <f t="shared" si="512"/>
        <v>0</v>
      </c>
      <c r="AJ285">
        <f t="shared" si="512"/>
        <v>0</v>
      </c>
      <c r="AK285">
        <f t="shared" si="512"/>
        <v>0</v>
      </c>
      <c r="AL285">
        <f t="shared" si="512"/>
        <v>0</v>
      </c>
      <c r="AM285">
        <f t="shared" si="512"/>
        <v>0</v>
      </c>
      <c r="AN285">
        <f t="shared" si="512"/>
        <v>0</v>
      </c>
      <c r="AO285">
        <f t="shared" si="512"/>
        <v>0</v>
      </c>
      <c r="AP285">
        <f t="shared" si="512"/>
        <v>0</v>
      </c>
      <c r="AQ285">
        <f t="shared" si="512"/>
        <v>0</v>
      </c>
      <c r="AR285">
        <f t="shared" si="512"/>
        <v>0</v>
      </c>
      <c r="AS285">
        <f t="shared" si="512"/>
        <v>0</v>
      </c>
      <c r="AT285">
        <f t="shared" si="512"/>
        <v>0</v>
      </c>
      <c r="AU285">
        <f t="shared" si="512"/>
        <v>0</v>
      </c>
      <c r="AV285">
        <f t="shared" si="512"/>
        <v>0</v>
      </c>
      <c r="AW285">
        <f t="shared" si="512"/>
        <v>0</v>
      </c>
      <c r="AX285">
        <f t="shared" si="512"/>
        <v>0</v>
      </c>
      <c r="AY285">
        <f t="shared" si="512"/>
        <v>0</v>
      </c>
      <c r="AZ285">
        <f t="shared" si="512"/>
        <v>0</v>
      </c>
      <c r="BA285">
        <f t="shared" si="512"/>
        <v>0</v>
      </c>
      <c r="BB285">
        <f t="shared" si="512"/>
        <v>0</v>
      </c>
      <c r="BC285">
        <f t="shared" si="512"/>
        <v>0</v>
      </c>
      <c r="BD285">
        <f t="shared" si="512"/>
        <v>0</v>
      </c>
      <c r="BE285">
        <f t="shared" si="512"/>
        <v>0</v>
      </c>
      <c r="BF285">
        <f t="shared" si="512"/>
        <v>0</v>
      </c>
      <c r="BG285">
        <f t="shared" si="512"/>
        <v>0</v>
      </c>
      <c r="BH285">
        <f t="shared" si="512"/>
        <v>0</v>
      </c>
      <c r="BI285">
        <f t="shared" si="512"/>
        <v>0</v>
      </c>
      <c r="BJ285">
        <f t="shared" si="512"/>
        <v>0</v>
      </c>
      <c r="BK285">
        <f t="shared" si="512"/>
        <v>0</v>
      </c>
      <c r="BL285">
        <f t="shared" si="512"/>
        <v>0</v>
      </c>
      <c r="BM285">
        <f t="shared" ref="BM285:DH285" si="513">BM136</f>
        <v>0</v>
      </c>
      <c r="BN285">
        <f t="shared" si="513"/>
        <v>0</v>
      </c>
      <c r="BO285">
        <f t="shared" si="513"/>
        <v>0</v>
      </c>
      <c r="BP285">
        <f t="shared" si="513"/>
        <v>0</v>
      </c>
      <c r="BQ285">
        <f t="shared" si="513"/>
        <v>0</v>
      </c>
      <c r="BR285">
        <f t="shared" si="513"/>
        <v>0</v>
      </c>
      <c r="BS285">
        <f t="shared" si="513"/>
        <v>0</v>
      </c>
      <c r="BT285">
        <f t="shared" si="513"/>
        <v>0</v>
      </c>
      <c r="BU285">
        <f t="shared" si="513"/>
        <v>0</v>
      </c>
      <c r="BV285">
        <f t="shared" si="513"/>
        <v>0</v>
      </c>
      <c r="BW285">
        <f t="shared" si="513"/>
        <v>0</v>
      </c>
      <c r="BX285">
        <f t="shared" si="513"/>
        <v>0</v>
      </c>
      <c r="BY285">
        <f t="shared" si="513"/>
        <v>0</v>
      </c>
      <c r="BZ285">
        <f t="shared" si="513"/>
        <v>0</v>
      </c>
      <c r="CA285">
        <f t="shared" si="513"/>
        <v>0</v>
      </c>
      <c r="CB285">
        <f t="shared" si="513"/>
        <v>0</v>
      </c>
      <c r="CC285">
        <f t="shared" si="513"/>
        <v>0</v>
      </c>
      <c r="CD285">
        <f t="shared" si="513"/>
        <v>0</v>
      </c>
      <c r="CE285">
        <f t="shared" si="513"/>
        <v>0</v>
      </c>
      <c r="CF285">
        <f t="shared" si="513"/>
        <v>0</v>
      </c>
      <c r="CG285">
        <f t="shared" si="513"/>
        <v>0</v>
      </c>
      <c r="CH285">
        <f t="shared" si="513"/>
        <v>0</v>
      </c>
      <c r="CI285">
        <f t="shared" si="513"/>
        <v>0</v>
      </c>
      <c r="CJ285">
        <f t="shared" si="513"/>
        <v>0</v>
      </c>
      <c r="CK285">
        <f t="shared" si="513"/>
        <v>0</v>
      </c>
      <c r="CL285">
        <f t="shared" si="513"/>
        <v>0</v>
      </c>
      <c r="CM285">
        <f t="shared" si="513"/>
        <v>0</v>
      </c>
      <c r="CN285">
        <f t="shared" si="513"/>
        <v>0</v>
      </c>
      <c r="CO285">
        <f t="shared" si="513"/>
        <v>0</v>
      </c>
      <c r="CP285">
        <f t="shared" si="513"/>
        <v>0</v>
      </c>
      <c r="CQ285">
        <f t="shared" si="513"/>
        <v>0</v>
      </c>
      <c r="CR285">
        <f t="shared" si="513"/>
        <v>0</v>
      </c>
      <c r="CS285">
        <f t="shared" si="513"/>
        <v>0</v>
      </c>
      <c r="CT285">
        <f t="shared" si="513"/>
        <v>0</v>
      </c>
      <c r="CU285">
        <f t="shared" si="513"/>
        <v>0</v>
      </c>
      <c r="CV285">
        <f t="shared" si="513"/>
        <v>0</v>
      </c>
      <c r="CW285">
        <f t="shared" si="513"/>
        <v>0</v>
      </c>
      <c r="CX285">
        <f t="shared" si="513"/>
        <v>0</v>
      </c>
      <c r="CY285">
        <f t="shared" si="513"/>
        <v>0</v>
      </c>
      <c r="CZ285">
        <f t="shared" si="513"/>
        <v>0</v>
      </c>
      <c r="DA285">
        <f t="shared" si="513"/>
        <v>0</v>
      </c>
      <c r="DB285">
        <f t="shared" si="513"/>
        <v>0</v>
      </c>
      <c r="DC285">
        <f t="shared" si="513"/>
        <v>0</v>
      </c>
      <c r="DD285">
        <f t="shared" si="513"/>
        <v>0</v>
      </c>
      <c r="DE285">
        <f t="shared" si="513"/>
        <v>0</v>
      </c>
      <c r="DF285">
        <f t="shared" si="513"/>
        <v>0</v>
      </c>
      <c r="DG285">
        <f t="shared" si="513"/>
        <v>0</v>
      </c>
      <c r="DH285">
        <f t="shared" si="513"/>
        <v>0</v>
      </c>
    </row>
    <row r="286" spans="1:112">
      <c r="A286">
        <f t="shared" ref="A286:BL286" si="514">A137</f>
        <v>0</v>
      </c>
      <c r="B286">
        <f t="shared" si="514"/>
        <v>0</v>
      </c>
      <c r="C286">
        <f t="shared" si="514"/>
        <v>0</v>
      </c>
      <c r="D286">
        <f t="shared" si="514"/>
        <v>0</v>
      </c>
      <c r="E286">
        <f t="shared" si="514"/>
        <v>0</v>
      </c>
      <c r="F286">
        <f t="shared" si="514"/>
        <v>0</v>
      </c>
      <c r="G286">
        <f t="shared" si="514"/>
        <v>0</v>
      </c>
      <c r="H286">
        <f t="shared" si="514"/>
        <v>0</v>
      </c>
      <c r="I286">
        <f t="shared" si="514"/>
        <v>0</v>
      </c>
      <c r="J286">
        <f t="shared" si="514"/>
        <v>0</v>
      </c>
      <c r="K286">
        <f t="shared" si="514"/>
        <v>0</v>
      </c>
      <c r="L286">
        <f t="shared" si="514"/>
        <v>0</v>
      </c>
      <c r="M286">
        <f t="shared" si="514"/>
        <v>0</v>
      </c>
      <c r="N286">
        <f t="shared" si="514"/>
        <v>0</v>
      </c>
      <c r="O286">
        <f t="shared" si="514"/>
        <v>0</v>
      </c>
      <c r="P286">
        <f t="shared" si="514"/>
        <v>0</v>
      </c>
      <c r="Q286">
        <f t="shared" si="514"/>
        <v>0</v>
      </c>
      <c r="R286">
        <f t="shared" si="514"/>
        <v>0</v>
      </c>
      <c r="S286">
        <f t="shared" si="514"/>
        <v>0</v>
      </c>
      <c r="T286">
        <f t="shared" si="514"/>
        <v>0</v>
      </c>
      <c r="U286">
        <f t="shared" si="514"/>
        <v>0</v>
      </c>
      <c r="V286">
        <f t="shared" si="514"/>
        <v>0</v>
      </c>
      <c r="W286">
        <f t="shared" si="514"/>
        <v>0</v>
      </c>
      <c r="X286">
        <f t="shared" si="514"/>
        <v>0</v>
      </c>
      <c r="Y286">
        <f t="shared" si="514"/>
        <v>0</v>
      </c>
      <c r="Z286">
        <f t="shared" si="514"/>
        <v>0</v>
      </c>
      <c r="AA286">
        <f t="shared" si="514"/>
        <v>0</v>
      </c>
      <c r="AB286">
        <f t="shared" si="514"/>
        <v>0</v>
      </c>
      <c r="AC286">
        <f t="shared" si="514"/>
        <v>0</v>
      </c>
      <c r="AD286">
        <f t="shared" si="514"/>
        <v>0</v>
      </c>
      <c r="AE286">
        <f t="shared" si="514"/>
        <v>0</v>
      </c>
      <c r="AF286">
        <f t="shared" si="514"/>
        <v>0</v>
      </c>
      <c r="AG286">
        <f t="shared" si="514"/>
        <v>0</v>
      </c>
      <c r="AH286">
        <f t="shared" si="514"/>
        <v>0</v>
      </c>
      <c r="AI286">
        <f t="shared" si="514"/>
        <v>0</v>
      </c>
      <c r="AJ286">
        <f t="shared" si="514"/>
        <v>0</v>
      </c>
      <c r="AK286">
        <f t="shared" si="514"/>
        <v>0</v>
      </c>
      <c r="AL286">
        <f t="shared" si="514"/>
        <v>0</v>
      </c>
      <c r="AM286">
        <f t="shared" si="514"/>
        <v>0</v>
      </c>
      <c r="AN286">
        <f t="shared" si="514"/>
        <v>0</v>
      </c>
      <c r="AO286">
        <f t="shared" si="514"/>
        <v>0</v>
      </c>
      <c r="AP286">
        <f t="shared" si="514"/>
        <v>0</v>
      </c>
      <c r="AQ286">
        <f t="shared" si="514"/>
        <v>0</v>
      </c>
      <c r="AR286">
        <f t="shared" si="514"/>
        <v>0</v>
      </c>
      <c r="AS286">
        <f t="shared" si="514"/>
        <v>0</v>
      </c>
      <c r="AT286">
        <f t="shared" si="514"/>
        <v>0</v>
      </c>
      <c r="AU286">
        <f t="shared" si="514"/>
        <v>0</v>
      </c>
      <c r="AV286">
        <f t="shared" si="514"/>
        <v>0</v>
      </c>
      <c r="AW286">
        <f t="shared" si="514"/>
        <v>0</v>
      </c>
      <c r="AX286">
        <f t="shared" si="514"/>
        <v>0</v>
      </c>
      <c r="AY286">
        <f t="shared" si="514"/>
        <v>0</v>
      </c>
      <c r="AZ286">
        <f t="shared" si="514"/>
        <v>0</v>
      </c>
      <c r="BA286">
        <f t="shared" si="514"/>
        <v>0</v>
      </c>
      <c r="BB286">
        <f t="shared" si="514"/>
        <v>0</v>
      </c>
      <c r="BC286">
        <f t="shared" si="514"/>
        <v>0</v>
      </c>
      <c r="BD286">
        <f t="shared" si="514"/>
        <v>0</v>
      </c>
      <c r="BE286">
        <f t="shared" si="514"/>
        <v>0</v>
      </c>
      <c r="BF286">
        <f t="shared" si="514"/>
        <v>0</v>
      </c>
      <c r="BG286">
        <f t="shared" si="514"/>
        <v>0</v>
      </c>
      <c r="BH286">
        <f t="shared" si="514"/>
        <v>0</v>
      </c>
      <c r="BI286">
        <f t="shared" si="514"/>
        <v>0</v>
      </c>
      <c r="BJ286">
        <f t="shared" si="514"/>
        <v>0</v>
      </c>
      <c r="BK286">
        <f t="shared" si="514"/>
        <v>0</v>
      </c>
      <c r="BL286">
        <f t="shared" si="514"/>
        <v>0</v>
      </c>
      <c r="BM286">
        <f t="shared" ref="BM286:DH286" si="515">BM137</f>
        <v>0</v>
      </c>
      <c r="BN286">
        <f t="shared" si="515"/>
        <v>0</v>
      </c>
      <c r="BO286">
        <f t="shared" si="515"/>
        <v>0</v>
      </c>
      <c r="BP286">
        <f t="shared" si="515"/>
        <v>0</v>
      </c>
      <c r="BQ286">
        <f t="shared" si="515"/>
        <v>0</v>
      </c>
      <c r="BR286">
        <f t="shared" si="515"/>
        <v>0</v>
      </c>
      <c r="BS286">
        <f t="shared" si="515"/>
        <v>0</v>
      </c>
      <c r="BT286">
        <f t="shared" si="515"/>
        <v>0</v>
      </c>
      <c r="BU286">
        <f t="shared" si="515"/>
        <v>0</v>
      </c>
      <c r="BV286">
        <f t="shared" si="515"/>
        <v>0</v>
      </c>
      <c r="BW286">
        <f t="shared" si="515"/>
        <v>0</v>
      </c>
      <c r="BX286">
        <f t="shared" si="515"/>
        <v>0</v>
      </c>
      <c r="BY286">
        <f t="shared" si="515"/>
        <v>0</v>
      </c>
      <c r="BZ286">
        <f t="shared" si="515"/>
        <v>0</v>
      </c>
      <c r="CA286">
        <f t="shared" si="515"/>
        <v>0</v>
      </c>
      <c r="CB286">
        <f t="shared" si="515"/>
        <v>0</v>
      </c>
      <c r="CC286">
        <f t="shared" si="515"/>
        <v>0</v>
      </c>
      <c r="CD286">
        <f t="shared" si="515"/>
        <v>0</v>
      </c>
      <c r="CE286">
        <f t="shared" si="515"/>
        <v>0</v>
      </c>
      <c r="CF286">
        <f t="shared" si="515"/>
        <v>0</v>
      </c>
      <c r="CG286">
        <f t="shared" si="515"/>
        <v>0</v>
      </c>
      <c r="CH286">
        <f t="shared" si="515"/>
        <v>0</v>
      </c>
      <c r="CI286">
        <f t="shared" si="515"/>
        <v>0</v>
      </c>
      <c r="CJ286">
        <f t="shared" si="515"/>
        <v>0</v>
      </c>
      <c r="CK286">
        <f t="shared" si="515"/>
        <v>0</v>
      </c>
      <c r="CL286">
        <f t="shared" si="515"/>
        <v>0</v>
      </c>
      <c r="CM286">
        <f t="shared" si="515"/>
        <v>0</v>
      </c>
      <c r="CN286">
        <f t="shared" si="515"/>
        <v>0</v>
      </c>
      <c r="CO286">
        <f t="shared" si="515"/>
        <v>0</v>
      </c>
      <c r="CP286">
        <f t="shared" si="515"/>
        <v>0</v>
      </c>
      <c r="CQ286">
        <f t="shared" si="515"/>
        <v>0</v>
      </c>
      <c r="CR286">
        <f t="shared" si="515"/>
        <v>0</v>
      </c>
      <c r="CS286">
        <f t="shared" si="515"/>
        <v>0</v>
      </c>
      <c r="CT286">
        <f t="shared" si="515"/>
        <v>0</v>
      </c>
      <c r="CU286">
        <f t="shared" si="515"/>
        <v>0</v>
      </c>
      <c r="CV286">
        <f t="shared" si="515"/>
        <v>0</v>
      </c>
      <c r="CW286">
        <f t="shared" si="515"/>
        <v>0</v>
      </c>
      <c r="CX286">
        <f t="shared" si="515"/>
        <v>0</v>
      </c>
      <c r="CY286">
        <f t="shared" si="515"/>
        <v>0</v>
      </c>
      <c r="CZ286">
        <f t="shared" si="515"/>
        <v>0</v>
      </c>
      <c r="DA286">
        <f t="shared" si="515"/>
        <v>0</v>
      </c>
      <c r="DB286">
        <f t="shared" si="515"/>
        <v>0</v>
      </c>
      <c r="DC286">
        <f t="shared" si="515"/>
        <v>0</v>
      </c>
      <c r="DD286">
        <f t="shared" si="515"/>
        <v>0</v>
      </c>
      <c r="DE286">
        <f t="shared" si="515"/>
        <v>0</v>
      </c>
      <c r="DF286">
        <f t="shared" si="515"/>
        <v>0</v>
      </c>
      <c r="DG286">
        <f t="shared" si="515"/>
        <v>0</v>
      </c>
      <c r="DH286">
        <f t="shared" si="515"/>
        <v>0</v>
      </c>
    </row>
    <row r="287" spans="1:112">
      <c r="A287">
        <f t="shared" ref="A287:BL287" si="516">A138</f>
        <v>0</v>
      </c>
      <c r="B287">
        <f t="shared" si="516"/>
        <v>0</v>
      </c>
      <c r="C287">
        <f t="shared" si="516"/>
        <v>0</v>
      </c>
      <c r="D287">
        <f t="shared" si="516"/>
        <v>0</v>
      </c>
      <c r="E287">
        <f t="shared" si="516"/>
        <v>0</v>
      </c>
      <c r="F287">
        <f t="shared" si="516"/>
        <v>0</v>
      </c>
      <c r="G287">
        <f t="shared" si="516"/>
        <v>0</v>
      </c>
      <c r="H287">
        <f t="shared" si="516"/>
        <v>0</v>
      </c>
      <c r="I287">
        <f t="shared" si="516"/>
        <v>0</v>
      </c>
      <c r="J287">
        <f t="shared" si="516"/>
        <v>0</v>
      </c>
      <c r="K287">
        <f t="shared" si="516"/>
        <v>0</v>
      </c>
      <c r="L287">
        <f t="shared" si="516"/>
        <v>0</v>
      </c>
      <c r="M287">
        <f t="shared" si="516"/>
        <v>0</v>
      </c>
      <c r="N287">
        <f t="shared" si="516"/>
        <v>0</v>
      </c>
      <c r="O287">
        <f t="shared" si="516"/>
        <v>0</v>
      </c>
      <c r="P287">
        <f t="shared" si="516"/>
        <v>0</v>
      </c>
      <c r="Q287">
        <f t="shared" si="516"/>
        <v>0</v>
      </c>
      <c r="R287">
        <f t="shared" si="516"/>
        <v>0</v>
      </c>
      <c r="S287">
        <f t="shared" si="516"/>
        <v>0</v>
      </c>
      <c r="T287">
        <f t="shared" si="516"/>
        <v>0</v>
      </c>
      <c r="U287">
        <f t="shared" si="516"/>
        <v>0</v>
      </c>
      <c r="V287">
        <f t="shared" si="516"/>
        <v>0</v>
      </c>
      <c r="W287">
        <f t="shared" si="516"/>
        <v>0</v>
      </c>
      <c r="X287">
        <f t="shared" si="516"/>
        <v>0</v>
      </c>
      <c r="Y287">
        <f t="shared" si="516"/>
        <v>0</v>
      </c>
      <c r="Z287">
        <f t="shared" si="516"/>
        <v>0</v>
      </c>
      <c r="AA287">
        <f t="shared" si="516"/>
        <v>0</v>
      </c>
      <c r="AB287">
        <f t="shared" si="516"/>
        <v>0</v>
      </c>
      <c r="AC287">
        <f t="shared" si="516"/>
        <v>0</v>
      </c>
      <c r="AD287">
        <f t="shared" si="516"/>
        <v>0</v>
      </c>
      <c r="AE287">
        <f t="shared" si="516"/>
        <v>0</v>
      </c>
      <c r="AF287">
        <f t="shared" si="516"/>
        <v>0</v>
      </c>
      <c r="AG287">
        <f t="shared" si="516"/>
        <v>0</v>
      </c>
      <c r="AH287">
        <f t="shared" si="516"/>
        <v>0</v>
      </c>
      <c r="AI287">
        <f t="shared" si="516"/>
        <v>0</v>
      </c>
      <c r="AJ287">
        <f t="shared" si="516"/>
        <v>0</v>
      </c>
      <c r="AK287">
        <f t="shared" si="516"/>
        <v>0</v>
      </c>
      <c r="AL287">
        <f t="shared" si="516"/>
        <v>0</v>
      </c>
      <c r="AM287">
        <f t="shared" si="516"/>
        <v>0</v>
      </c>
      <c r="AN287">
        <f t="shared" si="516"/>
        <v>0</v>
      </c>
      <c r="AO287">
        <f t="shared" si="516"/>
        <v>0</v>
      </c>
      <c r="AP287">
        <f t="shared" si="516"/>
        <v>0</v>
      </c>
      <c r="AQ287">
        <f t="shared" si="516"/>
        <v>0</v>
      </c>
      <c r="AR287">
        <f t="shared" si="516"/>
        <v>0</v>
      </c>
      <c r="AS287">
        <f t="shared" si="516"/>
        <v>0</v>
      </c>
      <c r="AT287">
        <f t="shared" si="516"/>
        <v>0</v>
      </c>
      <c r="AU287">
        <f t="shared" si="516"/>
        <v>0</v>
      </c>
      <c r="AV287">
        <f t="shared" si="516"/>
        <v>0</v>
      </c>
      <c r="AW287">
        <f t="shared" si="516"/>
        <v>0</v>
      </c>
      <c r="AX287">
        <f t="shared" si="516"/>
        <v>0</v>
      </c>
      <c r="AY287">
        <f t="shared" si="516"/>
        <v>0</v>
      </c>
      <c r="AZ287">
        <f t="shared" si="516"/>
        <v>0</v>
      </c>
      <c r="BA287">
        <f t="shared" si="516"/>
        <v>0</v>
      </c>
      <c r="BB287">
        <f t="shared" si="516"/>
        <v>0</v>
      </c>
      <c r="BC287">
        <f t="shared" si="516"/>
        <v>0</v>
      </c>
      <c r="BD287">
        <f t="shared" si="516"/>
        <v>0</v>
      </c>
      <c r="BE287">
        <f t="shared" si="516"/>
        <v>0</v>
      </c>
      <c r="BF287">
        <f t="shared" si="516"/>
        <v>0</v>
      </c>
      <c r="BG287">
        <f t="shared" si="516"/>
        <v>0</v>
      </c>
      <c r="BH287">
        <f t="shared" si="516"/>
        <v>0</v>
      </c>
      <c r="BI287">
        <f t="shared" si="516"/>
        <v>0</v>
      </c>
      <c r="BJ287">
        <f t="shared" si="516"/>
        <v>0</v>
      </c>
      <c r="BK287">
        <f t="shared" si="516"/>
        <v>0</v>
      </c>
      <c r="BL287">
        <f t="shared" si="516"/>
        <v>0</v>
      </c>
      <c r="BM287">
        <f t="shared" ref="BM287:DH287" si="517">BM138</f>
        <v>0</v>
      </c>
      <c r="BN287">
        <f t="shared" si="517"/>
        <v>0</v>
      </c>
      <c r="BO287">
        <f t="shared" si="517"/>
        <v>0</v>
      </c>
      <c r="BP287">
        <f t="shared" si="517"/>
        <v>0</v>
      </c>
      <c r="BQ287">
        <f t="shared" si="517"/>
        <v>0</v>
      </c>
      <c r="BR287">
        <f t="shared" si="517"/>
        <v>0</v>
      </c>
      <c r="BS287">
        <f t="shared" si="517"/>
        <v>0</v>
      </c>
      <c r="BT287">
        <f t="shared" si="517"/>
        <v>0</v>
      </c>
      <c r="BU287">
        <f t="shared" si="517"/>
        <v>0</v>
      </c>
      <c r="BV287">
        <f t="shared" si="517"/>
        <v>0</v>
      </c>
      <c r="BW287">
        <f t="shared" si="517"/>
        <v>0</v>
      </c>
      <c r="BX287">
        <f t="shared" si="517"/>
        <v>0</v>
      </c>
      <c r="BY287">
        <f t="shared" si="517"/>
        <v>0</v>
      </c>
      <c r="BZ287">
        <f t="shared" si="517"/>
        <v>0</v>
      </c>
      <c r="CA287">
        <f t="shared" si="517"/>
        <v>0</v>
      </c>
      <c r="CB287">
        <f t="shared" si="517"/>
        <v>0</v>
      </c>
      <c r="CC287">
        <f t="shared" si="517"/>
        <v>0</v>
      </c>
      <c r="CD287">
        <f t="shared" si="517"/>
        <v>0</v>
      </c>
      <c r="CE287">
        <f t="shared" si="517"/>
        <v>0</v>
      </c>
      <c r="CF287">
        <f t="shared" si="517"/>
        <v>0</v>
      </c>
      <c r="CG287">
        <f t="shared" si="517"/>
        <v>0</v>
      </c>
      <c r="CH287">
        <f t="shared" si="517"/>
        <v>0</v>
      </c>
      <c r="CI287">
        <f t="shared" si="517"/>
        <v>0</v>
      </c>
      <c r="CJ287">
        <f t="shared" si="517"/>
        <v>0</v>
      </c>
      <c r="CK287">
        <f t="shared" si="517"/>
        <v>0</v>
      </c>
      <c r="CL287">
        <f t="shared" si="517"/>
        <v>0</v>
      </c>
      <c r="CM287">
        <f t="shared" si="517"/>
        <v>0</v>
      </c>
      <c r="CN287">
        <f t="shared" si="517"/>
        <v>0</v>
      </c>
      <c r="CO287">
        <f t="shared" si="517"/>
        <v>0</v>
      </c>
      <c r="CP287">
        <f t="shared" si="517"/>
        <v>0</v>
      </c>
      <c r="CQ287">
        <f t="shared" si="517"/>
        <v>0</v>
      </c>
      <c r="CR287">
        <f t="shared" si="517"/>
        <v>0</v>
      </c>
      <c r="CS287">
        <f t="shared" si="517"/>
        <v>0</v>
      </c>
      <c r="CT287">
        <f t="shared" si="517"/>
        <v>0</v>
      </c>
      <c r="CU287">
        <f t="shared" si="517"/>
        <v>0</v>
      </c>
      <c r="CV287">
        <f t="shared" si="517"/>
        <v>0</v>
      </c>
      <c r="CW287">
        <f t="shared" si="517"/>
        <v>0</v>
      </c>
      <c r="CX287">
        <f t="shared" si="517"/>
        <v>0</v>
      </c>
      <c r="CY287">
        <f t="shared" si="517"/>
        <v>0</v>
      </c>
      <c r="CZ287">
        <f t="shared" si="517"/>
        <v>0</v>
      </c>
      <c r="DA287">
        <f t="shared" si="517"/>
        <v>0</v>
      </c>
      <c r="DB287">
        <f t="shared" si="517"/>
        <v>0</v>
      </c>
      <c r="DC287">
        <f t="shared" si="517"/>
        <v>0</v>
      </c>
      <c r="DD287">
        <f t="shared" si="517"/>
        <v>0</v>
      </c>
      <c r="DE287">
        <f t="shared" si="517"/>
        <v>0</v>
      </c>
      <c r="DF287">
        <f t="shared" si="517"/>
        <v>0</v>
      </c>
      <c r="DG287">
        <f t="shared" si="517"/>
        <v>0</v>
      </c>
      <c r="DH287">
        <f t="shared" si="517"/>
        <v>0</v>
      </c>
    </row>
    <row r="288" spans="1:112">
      <c r="A288">
        <f t="shared" ref="A288:BL288" si="518">A139</f>
        <v>0</v>
      </c>
      <c r="B288">
        <f t="shared" si="518"/>
        <v>0</v>
      </c>
      <c r="C288">
        <f t="shared" si="518"/>
        <v>0</v>
      </c>
      <c r="D288">
        <f t="shared" si="518"/>
        <v>0</v>
      </c>
      <c r="E288">
        <f t="shared" si="518"/>
        <v>0</v>
      </c>
      <c r="F288">
        <f t="shared" si="518"/>
        <v>0</v>
      </c>
      <c r="G288">
        <f t="shared" si="518"/>
        <v>0</v>
      </c>
      <c r="H288">
        <f t="shared" si="518"/>
        <v>0</v>
      </c>
      <c r="I288">
        <f t="shared" si="518"/>
        <v>0</v>
      </c>
      <c r="J288">
        <f t="shared" si="518"/>
        <v>0</v>
      </c>
      <c r="K288">
        <f t="shared" si="518"/>
        <v>0</v>
      </c>
      <c r="L288">
        <f t="shared" si="518"/>
        <v>0</v>
      </c>
      <c r="M288">
        <f t="shared" si="518"/>
        <v>0</v>
      </c>
      <c r="N288">
        <f t="shared" si="518"/>
        <v>0</v>
      </c>
      <c r="O288">
        <f t="shared" si="518"/>
        <v>0</v>
      </c>
      <c r="P288">
        <f t="shared" si="518"/>
        <v>0</v>
      </c>
      <c r="Q288">
        <f t="shared" si="518"/>
        <v>0</v>
      </c>
      <c r="R288">
        <f t="shared" si="518"/>
        <v>0</v>
      </c>
      <c r="S288">
        <f t="shared" si="518"/>
        <v>0</v>
      </c>
      <c r="T288">
        <f t="shared" si="518"/>
        <v>0</v>
      </c>
      <c r="U288">
        <f t="shared" si="518"/>
        <v>0</v>
      </c>
      <c r="V288">
        <f t="shared" si="518"/>
        <v>0</v>
      </c>
      <c r="W288">
        <f t="shared" si="518"/>
        <v>0</v>
      </c>
      <c r="X288">
        <f t="shared" si="518"/>
        <v>0</v>
      </c>
      <c r="Y288">
        <f t="shared" si="518"/>
        <v>0</v>
      </c>
      <c r="Z288">
        <f t="shared" si="518"/>
        <v>0</v>
      </c>
      <c r="AA288">
        <f t="shared" si="518"/>
        <v>0</v>
      </c>
      <c r="AB288">
        <f t="shared" si="518"/>
        <v>0</v>
      </c>
      <c r="AC288">
        <f t="shared" si="518"/>
        <v>0</v>
      </c>
      <c r="AD288">
        <f t="shared" si="518"/>
        <v>0</v>
      </c>
      <c r="AE288">
        <f t="shared" si="518"/>
        <v>0</v>
      </c>
      <c r="AF288">
        <f t="shared" si="518"/>
        <v>0</v>
      </c>
      <c r="AG288">
        <f t="shared" si="518"/>
        <v>0</v>
      </c>
      <c r="AH288">
        <f t="shared" si="518"/>
        <v>0</v>
      </c>
      <c r="AI288">
        <f t="shared" si="518"/>
        <v>0</v>
      </c>
      <c r="AJ288">
        <f t="shared" si="518"/>
        <v>0</v>
      </c>
      <c r="AK288">
        <f t="shared" si="518"/>
        <v>0</v>
      </c>
      <c r="AL288">
        <f t="shared" si="518"/>
        <v>0</v>
      </c>
      <c r="AM288">
        <f t="shared" si="518"/>
        <v>0</v>
      </c>
      <c r="AN288">
        <f t="shared" si="518"/>
        <v>0</v>
      </c>
      <c r="AO288">
        <f t="shared" si="518"/>
        <v>0</v>
      </c>
      <c r="AP288">
        <f t="shared" si="518"/>
        <v>0</v>
      </c>
      <c r="AQ288">
        <f t="shared" si="518"/>
        <v>0</v>
      </c>
      <c r="AR288">
        <f t="shared" si="518"/>
        <v>0</v>
      </c>
      <c r="AS288">
        <f t="shared" si="518"/>
        <v>0</v>
      </c>
      <c r="AT288">
        <f t="shared" si="518"/>
        <v>0</v>
      </c>
      <c r="AU288">
        <f t="shared" si="518"/>
        <v>0</v>
      </c>
      <c r="AV288">
        <f t="shared" si="518"/>
        <v>0</v>
      </c>
      <c r="AW288">
        <f t="shared" si="518"/>
        <v>0</v>
      </c>
      <c r="AX288">
        <f t="shared" si="518"/>
        <v>0</v>
      </c>
      <c r="AY288">
        <f t="shared" si="518"/>
        <v>0</v>
      </c>
      <c r="AZ288">
        <f t="shared" si="518"/>
        <v>0</v>
      </c>
      <c r="BA288">
        <f t="shared" si="518"/>
        <v>0</v>
      </c>
      <c r="BB288">
        <f t="shared" si="518"/>
        <v>0</v>
      </c>
      <c r="BC288">
        <f t="shared" si="518"/>
        <v>0</v>
      </c>
      <c r="BD288">
        <f t="shared" si="518"/>
        <v>0</v>
      </c>
      <c r="BE288">
        <f t="shared" si="518"/>
        <v>0</v>
      </c>
      <c r="BF288">
        <f t="shared" si="518"/>
        <v>0</v>
      </c>
      <c r="BG288">
        <f t="shared" si="518"/>
        <v>0</v>
      </c>
      <c r="BH288">
        <f t="shared" si="518"/>
        <v>0</v>
      </c>
      <c r="BI288">
        <f t="shared" si="518"/>
        <v>0</v>
      </c>
      <c r="BJ288">
        <f t="shared" si="518"/>
        <v>0</v>
      </c>
      <c r="BK288">
        <f t="shared" si="518"/>
        <v>0</v>
      </c>
      <c r="BL288">
        <f t="shared" si="518"/>
        <v>0</v>
      </c>
      <c r="BM288">
        <f t="shared" ref="BM288:DH288" si="519">BM139</f>
        <v>0</v>
      </c>
      <c r="BN288">
        <f t="shared" si="519"/>
        <v>0</v>
      </c>
      <c r="BO288">
        <f t="shared" si="519"/>
        <v>0</v>
      </c>
      <c r="BP288">
        <f t="shared" si="519"/>
        <v>0</v>
      </c>
      <c r="BQ288">
        <f t="shared" si="519"/>
        <v>0</v>
      </c>
      <c r="BR288">
        <f t="shared" si="519"/>
        <v>0</v>
      </c>
      <c r="BS288">
        <f t="shared" si="519"/>
        <v>0</v>
      </c>
      <c r="BT288">
        <f t="shared" si="519"/>
        <v>0</v>
      </c>
      <c r="BU288">
        <f t="shared" si="519"/>
        <v>0</v>
      </c>
      <c r="BV288">
        <f t="shared" si="519"/>
        <v>0</v>
      </c>
      <c r="BW288">
        <f t="shared" si="519"/>
        <v>0</v>
      </c>
      <c r="BX288">
        <f t="shared" si="519"/>
        <v>0</v>
      </c>
      <c r="BY288">
        <f t="shared" si="519"/>
        <v>0</v>
      </c>
      <c r="BZ288">
        <f t="shared" si="519"/>
        <v>0</v>
      </c>
      <c r="CA288">
        <f t="shared" si="519"/>
        <v>0</v>
      </c>
      <c r="CB288">
        <f t="shared" si="519"/>
        <v>0</v>
      </c>
      <c r="CC288">
        <f t="shared" si="519"/>
        <v>0</v>
      </c>
      <c r="CD288">
        <f t="shared" si="519"/>
        <v>0</v>
      </c>
      <c r="CE288">
        <f t="shared" si="519"/>
        <v>0</v>
      </c>
      <c r="CF288">
        <f t="shared" si="519"/>
        <v>0</v>
      </c>
      <c r="CG288">
        <f t="shared" si="519"/>
        <v>0</v>
      </c>
      <c r="CH288">
        <f t="shared" si="519"/>
        <v>0</v>
      </c>
      <c r="CI288">
        <f t="shared" si="519"/>
        <v>0</v>
      </c>
      <c r="CJ288">
        <f t="shared" si="519"/>
        <v>0</v>
      </c>
      <c r="CK288">
        <f t="shared" si="519"/>
        <v>0</v>
      </c>
      <c r="CL288">
        <f t="shared" si="519"/>
        <v>0</v>
      </c>
      <c r="CM288">
        <f t="shared" si="519"/>
        <v>0</v>
      </c>
      <c r="CN288">
        <f t="shared" si="519"/>
        <v>0</v>
      </c>
      <c r="CO288">
        <f t="shared" si="519"/>
        <v>0</v>
      </c>
      <c r="CP288">
        <f t="shared" si="519"/>
        <v>0</v>
      </c>
      <c r="CQ288">
        <f t="shared" si="519"/>
        <v>0</v>
      </c>
      <c r="CR288">
        <f t="shared" si="519"/>
        <v>0</v>
      </c>
      <c r="CS288">
        <f t="shared" si="519"/>
        <v>0</v>
      </c>
      <c r="CT288">
        <f t="shared" si="519"/>
        <v>0</v>
      </c>
      <c r="CU288">
        <f t="shared" si="519"/>
        <v>0</v>
      </c>
      <c r="CV288">
        <f t="shared" si="519"/>
        <v>0</v>
      </c>
      <c r="CW288">
        <f t="shared" si="519"/>
        <v>0</v>
      </c>
      <c r="CX288">
        <f t="shared" si="519"/>
        <v>0</v>
      </c>
      <c r="CY288">
        <f t="shared" si="519"/>
        <v>0</v>
      </c>
      <c r="CZ288">
        <f t="shared" si="519"/>
        <v>0</v>
      </c>
      <c r="DA288">
        <f t="shared" si="519"/>
        <v>0</v>
      </c>
      <c r="DB288">
        <f t="shared" si="519"/>
        <v>0</v>
      </c>
      <c r="DC288">
        <f t="shared" si="519"/>
        <v>0</v>
      </c>
      <c r="DD288">
        <f t="shared" si="519"/>
        <v>0</v>
      </c>
      <c r="DE288">
        <f t="shared" si="519"/>
        <v>0</v>
      </c>
      <c r="DF288">
        <f t="shared" si="519"/>
        <v>0</v>
      </c>
      <c r="DG288">
        <f t="shared" si="519"/>
        <v>0</v>
      </c>
      <c r="DH288">
        <f t="shared" si="519"/>
        <v>0</v>
      </c>
    </row>
    <row r="289" spans="1:112">
      <c r="A289">
        <f t="shared" ref="A289:BL289" si="520">A140</f>
        <v>0</v>
      </c>
      <c r="B289">
        <f t="shared" si="520"/>
        <v>0</v>
      </c>
      <c r="C289">
        <f t="shared" si="520"/>
        <v>0</v>
      </c>
      <c r="D289">
        <f t="shared" si="520"/>
        <v>0</v>
      </c>
      <c r="E289">
        <f t="shared" si="520"/>
        <v>0</v>
      </c>
      <c r="F289">
        <f t="shared" si="520"/>
        <v>0</v>
      </c>
      <c r="G289">
        <f t="shared" si="520"/>
        <v>0</v>
      </c>
      <c r="H289">
        <f t="shared" si="520"/>
        <v>0</v>
      </c>
      <c r="I289">
        <f t="shared" si="520"/>
        <v>0</v>
      </c>
      <c r="J289">
        <f t="shared" si="520"/>
        <v>0</v>
      </c>
      <c r="K289">
        <f t="shared" si="520"/>
        <v>0</v>
      </c>
      <c r="L289">
        <f t="shared" si="520"/>
        <v>0</v>
      </c>
      <c r="M289">
        <f t="shared" si="520"/>
        <v>0</v>
      </c>
      <c r="N289">
        <f t="shared" si="520"/>
        <v>0</v>
      </c>
      <c r="O289">
        <f t="shared" si="520"/>
        <v>0</v>
      </c>
      <c r="P289">
        <f t="shared" si="520"/>
        <v>0</v>
      </c>
      <c r="Q289">
        <f t="shared" si="520"/>
        <v>0</v>
      </c>
      <c r="R289">
        <f t="shared" si="520"/>
        <v>0</v>
      </c>
      <c r="S289">
        <f t="shared" si="520"/>
        <v>0</v>
      </c>
      <c r="T289">
        <f t="shared" si="520"/>
        <v>0</v>
      </c>
      <c r="U289">
        <f t="shared" si="520"/>
        <v>0</v>
      </c>
      <c r="V289">
        <f t="shared" si="520"/>
        <v>0</v>
      </c>
      <c r="W289">
        <f t="shared" si="520"/>
        <v>0</v>
      </c>
      <c r="X289">
        <f t="shared" si="520"/>
        <v>0</v>
      </c>
      <c r="Y289">
        <f t="shared" si="520"/>
        <v>0</v>
      </c>
      <c r="Z289">
        <f t="shared" si="520"/>
        <v>0</v>
      </c>
      <c r="AA289">
        <f t="shared" si="520"/>
        <v>0</v>
      </c>
      <c r="AB289">
        <f t="shared" si="520"/>
        <v>0</v>
      </c>
      <c r="AC289">
        <f t="shared" si="520"/>
        <v>0</v>
      </c>
      <c r="AD289">
        <f t="shared" si="520"/>
        <v>0</v>
      </c>
      <c r="AE289">
        <f t="shared" si="520"/>
        <v>0</v>
      </c>
      <c r="AF289">
        <f t="shared" si="520"/>
        <v>0</v>
      </c>
      <c r="AG289">
        <f t="shared" si="520"/>
        <v>0</v>
      </c>
      <c r="AH289">
        <f t="shared" si="520"/>
        <v>0</v>
      </c>
      <c r="AI289">
        <f t="shared" si="520"/>
        <v>0</v>
      </c>
      <c r="AJ289">
        <f t="shared" si="520"/>
        <v>0</v>
      </c>
      <c r="AK289">
        <f t="shared" si="520"/>
        <v>0</v>
      </c>
      <c r="AL289">
        <f t="shared" si="520"/>
        <v>0</v>
      </c>
      <c r="AM289">
        <f t="shared" si="520"/>
        <v>0</v>
      </c>
      <c r="AN289">
        <f t="shared" si="520"/>
        <v>0</v>
      </c>
      <c r="AO289">
        <f t="shared" si="520"/>
        <v>0</v>
      </c>
      <c r="AP289">
        <f t="shared" si="520"/>
        <v>0</v>
      </c>
      <c r="AQ289">
        <f t="shared" si="520"/>
        <v>0</v>
      </c>
      <c r="AR289">
        <f t="shared" si="520"/>
        <v>0</v>
      </c>
      <c r="AS289">
        <f t="shared" si="520"/>
        <v>0</v>
      </c>
      <c r="AT289">
        <f t="shared" si="520"/>
        <v>0</v>
      </c>
      <c r="AU289">
        <f t="shared" si="520"/>
        <v>0</v>
      </c>
      <c r="AV289">
        <f t="shared" si="520"/>
        <v>0</v>
      </c>
      <c r="AW289">
        <f t="shared" si="520"/>
        <v>0</v>
      </c>
      <c r="AX289">
        <f t="shared" si="520"/>
        <v>0</v>
      </c>
      <c r="AY289">
        <f t="shared" si="520"/>
        <v>0</v>
      </c>
      <c r="AZ289">
        <f t="shared" si="520"/>
        <v>0</v>
      </c>
      <c r="BA289">
        <f t="shared" si="520"/>
        <v>0</v>
      </c>
      <c r="BB289">
        <f t="shared" si="520"/>
        <v>0</v>
      </c>
      <c r="BC289">
        <f t="shared" si="520"/>
        <v>0</v>
      </c>
      <c r="BD289">
        <f t="shared" si="520"/>
        <v>0</v>
      </c>
      <c r="BE289">
        <f t="shared" si="520"/>
        <v>0</v>
      </c>
      <c r="BF289">
        <f t="shared" si="520"/>
        <v>0</v>
      </c>
      <c r="BG289">
        <f t="shared" si="520"/>
        <v>0</v>
      </c>
      <c r="BH289">
        <f t="shared" si="520"/>
        <v>0</v>
      </c>
      <c r="BI289">
        <f t="shared" si="520"/>
        <v>0</v>
      </c>
      <c r="BJ289">
        <f t="shared" si="520"/>
        <v>0</v>
      </c>
      <c r="BK289">
        <f t="shared" si="520"/>
        <v>0</v>
      </c>
      <c r="BL289">
        <f t="shared" si="520"/>
        <v>0</v>
      </c>
      <c r="BM289">
        <f t="shared" ref="BM289:DH289" si="521">BM140</f>
        <v>0</v>
      </c>
      <c r="BN289">
        <f t="shared" si="521"/>
        <v>0</v>
      </c>
      <c r="BO289">
        <f t="shared" si="521"/>
        <v>0</v>
      </c>
      <c r="BP289">
        <f t="shared" si="521"/>
        <v>0</v>
      </c>
      <c r="BQ289">
        <f t="shared" si="521"/>
        <v>0</v>
      </c>
      <c r="BR289">
        <f t="shared" si="521"/>
        <v>0</v>
      </c>
      <c r="BS289">
        <f t="shared" si="521"/>
        <v>0</v>
      </c>
      <c r="BT289">
        <f t="shared" si="521"/>
        <v>0</v>
      </c>
      <c r="BU289">
        <f t="shared" si="521"/>
        <v>0</v>
      </c>
      <c r="BV289">
        <f t="shared" si="521"/>
        <v>0</v>
      </c>
      <c r="BW289">
        <f t="shared" si="521"/>
        <v>0</v>
      </c>
      <c r="BX289">
        <f t="shared" si="521"/>
        <v>0</v>
      </c>
      <c r="BY289">
        <f t="shared" si="521"/>
        <v>0</v>
      </c>
      <c r="BZ289">
        <f t="shared" si="521"/>
        <v>0</v>
      </c>
      <c r="CA289">
        <f t="shared" si="521"/>
        <v>0</v>
      </c>
      <c r="CB289">
        <f t="shared" si="521"/>
        <v>0</v>
      </c>
      <c r="CC289">
        <f t="shared" si="521"/>
        <v>0</v>
      </c>
      <c r="CD289">
        <f t="shared" si="521"/>
        <v>0</v>
      </c>
      <c r="CE289">
        <f t="shared" si="521"/>
        <v>0</v>
      </c>
      <c r="CF289">
        <f t="shared" si="521"/>
        <v>0</v>
      </c>
      <c r="CG289">
        <f t="shared" si="521"/>
        <v>0</v>
      </c>
      <c r="CH289">
        <f t="shared" si="521"/>
        <v>0</v>
      </c>
      <c r="CI289">
        <f t="shared" si="521"/>
        <v>0</v>
      </c>
      <c r="CJ289">
        <f t="shared" si="521"/>
        <v>0</v>
      </c>
      <c r="CK289">
        <f t="shared" si="521"/>
        <v>0</v>
      </c>
      <c r="CL289">
        <f t="shared" si="521"/>
        <v>0</v>
      </c>
      <c r="CM289">
        <f t="shared" si="521"/>
        <v>0</v>
      </c>
      <c r="CN289">
        <f t="shared" si="521"/>
        <v>0</v>
      </c>
      <c r="CO289">
        <f t="shared" si="521"/>
        <v>0</v>
      </c>
      <c r="CP289">
        <f t="shared" si="521"/>
        <v>0</v>
      </c>
      <c r="CQ289">
        <f t="shared" si="521"/>
        <v>0</v>
      </c>
      <c r="CR289">
        <f t="shared" si="521"/>
        <v>0</v>
      </c>
      <c r="CS289">
        <f t="shared" si="521"/>
        <v>0</v>
      </c>
      <c r="CT289">
        <f t="shared" si="521"/>
        <v>0</v>
      </c>
      <c r="CU289">
        <f t="shared" si="521"/>
        <v>0</v>
      </c>
      <c r="CV289">
        <f t="shared" si="521"/>
        <v>0</v>
      </c>
      <c r="CW289">
        <f t="shared" si="521"/>
        <v>0</v>
      </c>
      <c r="CX289">
        <f t="shared" si="521"/>
        <v>0</v>
      </c>
      <c r="CY289">
        <f t="shared" si="521"/>
        <v>0</v>
      </c>
      <c r="CZ289">
        <f t="shared" si="521"/>
        <v>0</v>
      </c>
      <c r="DA289">
        <f t="shared" si="521"/>
        <v>0</v>
      </c>
      <c r="DB289">
        <f t="shared" si="521"/>
        <v>0</v>
      </c>
      <c r="DC289">
        <f t="shared" si="521"/>
        <v>0</v>
      </c>
      <c r="DD289">
        <f t="shared" si="521"/>
        <v>0</v>
      </c>
      <c r="DE289">
        <f t="shared" si="521"/>
        <v>0</v>
      </c>
      <c r="DF289">
        <f t="shared" si="521"/>
        <v>0</v>
      </c>
      <c r="DG289">
        <f t="shared" si="521"/>
        <v>0</v>
      </c>
      <c r="DH289">
        <f t="shared" si="521"/>
        <v>0</v>
      </c>
    </row>
    <row r="290" spans="1:112">
      <c r="A290">
        <f t="shared" ref="A290:BL290" si="522">A141</f>
        <v>0</v>
      </c>
      <c r="B290">
        <f t="shared" si="522"/>
        <v>0</v>
      </c>
      <c r="C290">
        <f t="shared" si="522"/>
        <v>0</v>
      </c>
      <c r="D290">
        <f t="shared" si="522"/>
        <v>0</v>
      </c>
      <c r="E290">
        <f t="shared" si="522"/>
        <v>0</v>
      </c>
      <c r="F290">
        <f t="shared" si="522"/>
        <v>0</v>
      </c>
      <c r="G290">
        <f t="shared" si="522"/>
        <v>0</v>
      </c>
      <c r="H290">
        <f t="shared" si="522"/>
        <v>0</v>
      </c>
      <c r="I290">
        <f t="shared" si="522"/>
        <v>0</v>
      </c>
      <c r="J290">
        <f t="shared" si="522"/>
        <v>0</v>
      </c>
      <c r="K290">
        <f t="shared" si="522"/>
        <v>0</v>
      </c>
      <c r="L290">
        <f t="shared" si="522"/>
        <v>0</v>
      </c>
      <c r="M290">
        <f t="shared" si="522"/>
        <v>0</v>
      </c>
      <c r="N290">
        <f t="shared" si="522"/>
        <v>0</v>
      </c>
      <c r="O290">
        <f t="shared" si="522"/>
        <v>0</v>
      </c>
      <c r="P290">
        <f t="shared" si="522"/>
        <v>0</v>
      </c>
      <c r="Q290">
        <f t="shared" si="522"/>
        <v>0</v>
      </c>
      <c r="R290">
        <f t="shared" si="522"/>
        <v>0</v>
      </c>
      <c r="S290">
        <f t="shared" si="522"/>
        <v>0</v>
      </c>
      <c r="T290">
        <f t="shared" si="522"/>
        <v>0</v>
      </c>
      <c r="U290">
        <f t="shared" si="522"/>
        <v>0</v>
      </c>
      <c r="V290">
        <f t="shared" si="522"/>
        <v>0</v>
      </c>
      <c r="W290">
        <f t="shared" si="522"/>
        <v>0</v>
      </c>
      <c r="X290">
        <f t="shared" si="522"/>
        <v>0</v>
      </c>
      <c r="Y290">
        <f t="shared" si="522"/>
        <v>0</v>
      </c>
      <c r="Z290">
        <f t="shared" si="522"/>
        <v>0</v>
      </c>
      <c r="AA290">
        <f t="shared" si="522"/>
        <v>0</v>
      </c>
      <c r="AB290">
        <f t="shared" si="522"/>
        <v>0</v>
      </c>
      <c r="AC290">
        <f t="shared" si="522"/>
        <v>0</v>
      </c>
      <c r="AD290">
        <f t="shared" si="522"/>
        <v>0</v>
      </c>
      <c r="AE290">
        <f t="shared" si="522"/>
        <v>0</v>
      </c>
      <c r="AF290">
        <f t="shared" si="522"/>
        <v>0</v>
      </c>
      <c r="AG290">
        <f t="shared" si="522"/>
        <v>0</v>
      </c>
      <c r="AH290">
        <f t="shared" si="522"/>
        <v>0</v>
      </c>
      <c r="AI290">
        <f t="shared" si="522"/>
        <v>0</v>
      </c>
      <c r="AJ290">
        <f t="shared" si="522"/>
        <v>0</v>
      </c>
      <c r="AK290">
        <f t="shared" si="522"/>
        <v>0</v>
      </c>
      <c r="AL290">
        <f t="shared" si="522"/>
        <v>0</v>
      </c>
      <c r="AM290">
        <f t="shared" si="522"/>
        <v>0</v>
      </c>
      <c r="AN290">
        <f t="shared" si="522"/>
        <v>0</v>
      </c>
      <c r="AO290">
        <f t="shared" si="522"/>
        <v>0</v>
      </c>
      <c r="AP290">
        <f t="shared" si="522"/>
        <v>0</v>
      </c>
      <c r="AQ290">
        <f t="shared" si="522"/>
        <v>0</v>
      </c>
      <c r="AR290">
        <f t="shared" si="522"/>
        <v>0</v>
      </c>
      <c r="AS290">
        <f t="shared" si="522"/>
        <v>0</v>
      </c>
      <c r="AT290">
        <f t="shared" si="522"/>
        <v>0</v>
      </c>
      <c r="AU290">
        <f t="shared" si="522"/>
        <v>0</v>
      </c>
      <c r="AV290">
        <f t="shared" si="522"/>
        <v>0</v>
      </c>
      <c r="AW290">
        <f t="shared" si="522"/>
        <v>0</v>
      </c>
      <c r="AX290">
        <f t="shared" si="522"/>
        <v>0</v>
      </c>
      <c r="AY290">
        <f t="shared" si="522"/>
        <v>0</v>
      </c>
      <c r="AZ290">
        <f t="shared" si="522"/>
        <v>0</v>
      </c>
      <c r="BA290">
        <f t="shared" si="522"/>
        <v>0</v>
      </c>
      <c r="BB290">
        <f t="shared" si="522"/>
        <v>0</v>
      </c>
      <c r="BC290">
        <f t="shared" si="522"/>
        <v>0</v>
      </c>
      <c r="BD290">
        <f t="shared" si="522"/>
        <v>0</v>
      </c>
      <c r="BE290">
        <f t="shared" si="522"/>
        <v>0</v>
      </c>
      <c r="BF290">
        <f t="shared" si="522"/>
        <v>0</v>
      </c>
      <c r="BG290">
        <f t="shared" si="522"/>
        <v>0</v>
      </c>
      <c r="BH290">
        <f t="shared" si="522"/>
        <v>0</v>
      </c>
      <c r="BI290">
        <f t="shared" si="522"/>
        <v>0</v>
      </c>
      <c r="BJ290">
        <f t="shared" si="522"/>
        <v>0</v>
      </c>
      <c r="BK290">
        <f t="shared" si="522"/>
        <v>0</v>
      </c>
      <c r="BL290">
        <f t="shared" si="522"/>
        <v>0</v>
      </c>
      <c r="BM290">
        <f t="shared" ref="BM290:DH290" si="523">BM141</f>
        <v>0</v>
      </c>
      <c r="BN290">
        <f t="shared" si="523"/>
        <v>0</v>
      </c>
      <c r="BO290">
        <f t="shared" si="523"/>
        <v>0</v>
      </c>
      <c r="BP290">
        <f t="shared" si="523"/>
        <v>0</v>
      </c>
      <c r="BQ290">
        <f t="shared" si="523"/>
        <v>0</v>
      </c>
      <c r="BR290">
        <f t="shared" si="523"/>
        <v>0</v>
      </c>
      <c r="BS290">
        <f t="shared" si="523"/>
        <v>0</v>
      </c>
      <c r="BT290">
        <f t="shared" si="523"/>
        <v>0</v>
      </c>
      <c r="BU290">
        <f t="shared" si="523"/>
        <v>0</v>
      </c>
      <c r="BV290">
        <f t="shared" si="523"/>
        <v>0</v>
      </c>
      <c r="BW290">
        <f t="shared" si="523"/>
        <v>0</v>
      </c>
      <c r="BX290">
        <f t="shared" si="523"/>
        <v>0</v>
      </c>
      <c r="BY290">
        <f t="shared" si="523"/>
        <v>0</v>
      </c>
      <c r="BZ290">
        <f t="shared" si="523"/>
        <v>0</v>
      </c>
      <c r="CA290">
        <f t="shared" si="523"/>
        <v>0</v>
      </c>
      <c r="CB290">
        <f t="shared" si="523"/>
        <v>0</v>
      </c>
      <c r="CC290">
        <f t="shared" si="523"/>
        <v>0</v>
      </c>
      <c r="CD290">
        <f t="shared" si="523"/>
        <v>0</v>
      </c>
      <c r="CE290">
        <f t="shared" si="523"/>
        <v>0</v>
      </c>
      <c r="CF290">
        <f t="shared" si="523"/>
        <v>0</v>
      </c>
      <c r="CG290">
        <f t="shared" si="523"/>
        <v>0</v>
      </c>
      <c r="CH290">
        <f t="shared" si="523"/>
        <v>0</v>
      </c>
      <c r="CI290">
        <f t="shared" si="523"/>
        <v>0</v>
      </c>
      <c r="CJ290">
        <f t="shared" si="523"/>
        <v>0</v>
      </c>
      <c r="CK290">
        <f t="shared" si="523"/>
        <v>0</v>
      </c>
      <c r="CL290">
        <f t="shared" si="523"/>
        <v>0</v>
      </c>
      <c r="CM290">
        <f t="shared" si="523"/>
        <v>0</v>
      </c>
      <c r="CN290">
        <f t="shared" si="523"/>
        <v>0</v>
      </c>
      <c r="CO290">
        <f t="shared" si="523"/>
        <v>0</v>
      </c>
      <c r="CP290">
        <f t="shared" si="523"/>
        <v>0</v>
      </c>
      <c r="CQ290">
        <f t="shared" si="523"/>
        <v>0</v>
      </c>
      <c r="CR290">
        <f t="shared" si="523"/>
        <v>0</v>
      </c>
      <c r="CS290">
        <f t="shared" si="523"/>
        <v>0</v>
      </c>
      <c r="CT290">
        <f t="shared" si="523"/>
        <v>0</v>
      </c>
      <c r="CU290">
        <f t="shared" si="523"/>
        <v>0</v>
      </c>
      <c r="CV290">
        <f t="shared" si="523"/>
        <v>0</v>
      </c>
      <c r="CW290">
        <f t="shared" si="523"/>
        <v>0</v>
      </c>
      <c r="CX290">
        <f t="shared" si="523"/>
        <v>0</v>
      </c>
      <c r="CY290">
        <f t="shared" si="523"/>
        <v>0</v>
      </c>
      <c r="CZ290">
        <f t="shared" si="523"/>
        <v>0</v>
      </c>
      <c r="DA290">
        <f t="shared" si="523"/>
        <v>0</v>
      </c>
      <c r="DB290">
        <f t="shared" si="523"/>
        <v>0</v>
      </c>
      <c r="DC290">
        <f t="shared" si="523"/>
        <v>0</v>
      </c>
      <c r="DD290">
        <f t="shared" si="523"/>
        <v>0</v>
      </c>
      <c r="DE290">
        <f t="shared" si="523"/>
        <v>0</v>
      </c>
      <c r="DF290">
        <f t="shared" si="523"/>
        <v>0</v>
      </c>
      <c r="DG290">
        <f t="shared" si="523"/>
        <v>0</v>
      </c>
      <c r="DH290">
        <f t="shared" si="523"/>
        <v>0</v>
      </c>
    </row>
  </sheetData>
  <mergeCells count="4">
    <mergeCell ref="A1:Z1"/>
    <mergeCell ref="AB1:BA1"/>
    <mergeCell ref="BC1:CB1"/>
    <mergeCell ref="CD1:DC1"/>
  </mergeCells>
  <pageMargins left="0.7" right="0.7" top="0.75" bottom="0.75" header="0.3" footer="0.3"/>
  <pageSetup paperSize="9" orientation="portrait"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C000"/>
  </sheetPr>
  <dimension ref="A1:AF234"/>
  <sheetViews>
    <sheetView showGridLines="0" tabSelected="1" view="pageBreakPreview" zoomScaleNormal="115" zoomScaleSheetLayoutView="100" workbookViewId="0">
      <selection activeCell="H14" sqref="H14:I14"/>
    </sheetView>
  </sheetViews>
  <sheetFormatPr baseColWidth="10" defaultColWidth="11.42578125" defaultRowHeight="15"/>
  <cols>
    <col min="1" max="4" width="3.7109375" style="1" customWidth="1"/>
    <col min="5" max="5" width="5" style="1" customWidth="1"/>
    <col min="6" max="8" width="3.7109375" style="1" customWidth="1"/>
    <col min="9" max="12" width="5" style="1" customWidth="1"/>
    <col min="13" max="30" width="3.7109375" style="1" customWidth="1"/>
    <col min="31" max="31" width="10.5703125" style="1" customWidth="1"/>
    <col min="32" max="32" width="3.7109375" style="1" customWidth="1"/>
    <col min="33" max="16384" width="11.42578125" style="1"/>
  </cols>
  <sheetData>
    <row r="1" spans="1:32">
      <c r="Y1" s="16"/>
      <c r="Z1" s="16"/>
      <c r="AA1" s="16"/>
      <c r="AB1" s="16"/>
      <c r="AC1" s="16"/>
      <c r="AD1" s="16"/>
      <c r="AE1" s="16"/>
      <c r="AF1" s="16"/>
    </row>
    <row r="2" spans="1:32" ht="15.75">
      <c r="A2" s="17"/>
      <c r="B2" s="17"/>
      <c r="C2" s="17"/>
      <c r="D2" s="17"/>
      <c r="E2" s="17"/>
      <c r="F2" s="17"/>
      <c r="G2" s="17"/>
      <c r="H2" s="17"/>
      <c r="I2" s="17"/>
      <c r="J2" s="17"/>
      <c r="K2" s="17"/>
      <c r="L2" s="17"/>
      <c r="M2" s="17"/>
      <c r="N2" s="17"/>
      <c r="O2" s="17"/>
      <c r="P2" s="17"/>
      <c r="Q2" s="17"/>
      <c r="R2" s="17"/>
      <c r="S2" s="17"/>
      <c r="T2" s="17"/>
      <c r="U2" s="17"/>
      <c r="V2" s="17"/>
      <c r="W2" s="17"/>
      <c r="X2" s="423" t="s">
        <v>1407</v>
      </c>
      <c r="Y2" s="424"/>
      <c r="Z2" s="424"/>
      <c r="AA2" s="424"/>
      <c r="AB2" s="424"/>
      <c r="AC2" s="424"/>
      <c r="AD2" s="424"/>
      <c r="AE2" s="425"/>
      <c r="AF2" s="17"/>
    </row>
    <row r="3" spans="1:32" ht="15.75">
      <c r="A3" s="17"/>
      <c r="B3" s="17"/>
      <c r="C3" s="18"/>
      <c r="D3" s="18"/>
      <c r="E3" s="18"/>
      <c r="F3" s="17"/>
      <c r="G3" s="17"/>
      <c r="H3" s="17"/>
      <c r="I3" s="17"/>
      <c r="J3" s="17"/>
      <c r="K3" s="17"/>
      <c r="L3" s="17"/>
      <c r="M3" s="17"/>
      <c r="N3" s="17"/>
      <c r="O3" s="17"/>
      <c r="P3" s="17"/>
      <c r="Q3" s="17"/>
      <c r="R3" s="17"/>
      <c r="S3" s="17"/>
      <c r="T3" s="17"/>
      <c r="U3" s="17"/>
      <c r="V3" s="17"/>
      <c r="W3" s="17"/>
      <c r="X3" s="426" t="s">
        <v>5322</v>
      </c>
      <c r="Y3" s="427"/>
      <c r="Z3" s="427"/>
      <c r="AA3" s="427"/>
      <c r="AB3" s="427"/>
      <c r="AC3" s="427"/>
      <c r="AD3" s="427"/>
      <c r="AE3" s="428"/>
      <c r="AF3" s="17"/>
    </row>
    <row r="4" spans="1:32" ht="15.75">
      <c r="A4" s="17"/>
      <c r="B4" s="17"/>
      <c r="C4" s="18"/>
      <c r="D4" s="18"/>
      <c r="E4" s="18"/>
      <c r="F4" s="17"/>
      <c r="G4" s="17"/>
      <c r="H4" s="17"/>
      <c r="I4" s="17"/>
      <c r="J4" s="17"/>
      <c r="K4" s="17"/>
      <c r="L4" s="17"/>
      <c r="M4" s="17"/>
      <c r="N4" s="17"/>
      <c r="O4" s="17"/>
      <c r="P4" s="17"/>
      <c r="Q4" s="17"/>
      <c r="R4" s="17"/>
      <c r="S4" s="17"/>
      <c r="T4" s="17"/>
      <c r="U4" s="17"/>
      <c r="V4" s="17"/>
      <c r="W4" s="17"/>
      <c r="X4" s="429" t="s">
        <v>5321</v>
      </c>
      <c r="Y4" s="430"/>
      <c r="Z4" s="430"/>
      <c r="AA4" s="430"/>
      <c r="AB4" s="430"/>
      <c r="AC4" s="430"/>
      <c r="AD4" s="430"/>
      <c r="AE4" s="431"/>
      <c r="AF4" s="17"/>
    </row>
    <row r="5" spans="1:32" ht="15.75">
      <c r="A5" s="17"/>
      <c r="B5" s="17"/>
      <c r="C5" s="18"/>
      <c r="D5" s="18"/>
      <c r="E5" s="18"/>
      <c r="F5" s="17"/>
      <c r="G5" s="17"/>
      <c r="H5" s="17"/>
      <c r="I5" s="17"/>
      <c r="J5" s="17"/>
      <c r="K5" s="17"/>
      <c r="L5" s="17"/>
      <c r="M5" s="17"/>
      <c r="N5" s="17"/>
      <c r="O5" s="17"/>
      <c r="P5" s="17"/>
      <c r="Q5" s="17"/>
      <c r="R5" s="17"/>
      <c r="S5" s="17"/>
      <c r="T5" s="17"/>
      <c r="U5" s="17"/>
      <c r="V5" s="17"/>
      <c r="W5" s="17"/>
      <c r="X5" s="19"/>
      <c r="Y5" s="17"/>
      <c r="Z5" s="20"/>
      <c r="AA5" s="20"/>
      <c r="AB5" s="21"/>
      <c r="AC5" s="21"/>
      <c r="AD5" s="21"/>
      <c r="AE5" s="21"/>
      <c r="AF5" s="17"/>
    </row>
    <row r="6" spans="1:32" ht="16.5">
      <c r="A6" s="432" t="s">
        <v>30</v>
      </c>
      <c r="B6" s="432"/>
      <c r="C6" s="432"/>
      <c r="D6" s="432"/>
      <c r="E6" s="432"/>
      <c r="F6" s="432"/>
      <c r="G6" s="432"/>
      <c r="H6" s="432"/>
      <c r="I6" s="432"/>
      <c r="J6" s="432"/>
      <c r="K6" s="432"/>
      <c r="L6" s="432"/>
      <c r="M6" s="432"/>
      <c r="N6" s="432"/>
      <c r="O6" s="432"/>
      <c r="P6" s="432"/>
      <c r="Q6" s="432"/>
      <c r="R6" s="432"/>
      <c r="S6" s="432"/>
      <c r="T6" s="432"/>
      <c r="U6" s="432"/>
      <c r="V6" s="432"/>
      <c r="W6" s="432"/>
      <c r="X6" s="432"/>
      <c r="Y6" s="432"/>
      <c r="Z6" s="432"/>
      <c r="AA6" s="432"/>
      <c r="AB6" s="432"/>
      <c r="AC6" s="432"/>
      <c r="AD6" s="432"/>
      <c r="AE6" s="432"/>
      <c r="AF6" s="432"/>
    </row>
    <row r="7" spans="1:32" ht="16.5">
      <c r="A7" s="433" t="s">
        <v>592</v>
      </c>
      <c r="B7" s="432"/>
      <c r="C7" s="432"/>
      <c r="D7" s="432"/>
      <c r="E7" s="432"/>
      <c r="F7" s="432"/>
      <c r="G7" s="432"/>
      <c r="H7" s="432"/>
      <c r="I7" s="432"/>
      <c r="J7" s="432"/>
      <c r="K7" s="432"/>
      <c r="L7" s="432"/>
      <c r="M7" s="432"/>
      <c r="N7" s="432"/>
      <c r="O7" s="432"/>
      <c r="P7" s="432"/>
      <c r="Q7" s="432"/>
      <c r="R7" s="432"/>
      <c r="S7" s="432"/>
      <c r="T7" s="432"/>
      <c r="U7" s="432"/>
      <c r="V7" s="432"/>
      <c r="W7" s="432"/>
      <c r="X7" s="432"/>
      <c r="Y7" s="432"/>
      <c r="Z7" s="432"/>
      <c r="AA7" s="432"/>
      <c r="AB7" s="432"/>
      <c r="AC7" s="432"/>
      <c r="AD7" s="432"/>
      <c r="AE7" s="432"/>
      <c r="AF7" s="432"/>
    </row>
    <row r="8" spans="1:32" ht="15.75">
      <c r="A8" s="20"/>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0"/>
      <c r="AD8" s="20"/>
      <c r="AE8" s="20"/>
      <c r="AF8" s="20"/>
    </row>
    <row r="9" spans="1:32" ht="15.75">
      <c r="A9" s="20"/>
      <c r="B9" s="22"/>
      <c r="C9" s="22"/>
      <c r="D9" s="22"/>
      <c r="E9" s="22"/>
      <c r="F9" s="22"/>
      <c r="G9" s="23" t="s">
        <v>24</v>
      </c>
      <c r="H9" s="22"/>
      <c r="I9" s="22"/>
      <c r="J9" s="22"/>
      <c r="K9" s="22"/>
      <c r="L9" s="22"/>
      <c r="M9" s="22"/>
      <c r="N9" s="22"/>
      <c r="O9" s="22"/>
      <c r="P9" s="442">
        <v>45658</v>
      </c>
      <c r="Q9" s="443"/>
      <c r="R9" s="443"/>
      <c r="S9" s="444"/>
      <c r="T9" s="22"/>
      <c r="U9" s="22" t="s">
        <v>0</v>
      </c>
      <c r="V9" s="442">
        <v>45716</v>
      </c>
      <c r="W9" s="443"/>
      <c r="X9" s="443"/>
      <c r="Y9" s="444"/>
      <c r="Z9" s="22"/>
      <c r="AA9" s="22"/>
      <c r="AB9" s="22"/>
      <c r="AC9" s="20"/>
      <c r="AD9" s="20"/>
      <c r="AE9" s="20"/>
      <c r="AF9" s="20"/>
    </row>
    <row r="10" spans="1:32" ht="15.75">
      <c r="A10" s="20"/>
      <c r="B10" s="22"/>
      <c r="C10" s="22"/>
      <c r="D10" s="22"/>
      <c r="E10" s="22"/>
      <c r="F10" s="22"/>
      <c r="G10" s="23"/>
      <c r="H10" s="22"/>
      <c r="I10" s="22"/>
      <c r="J10" s="22"/>
      <c r="K10" s="22"/>
      <c r="L10" s="22"/>
      <c r="M10" s="22"/>
      <c r="N10" s="22"/>
      <c r="O10" s="22"/>
      <c r="P10" s="24"/>
      <c r="Q10" s="24"/>
      <c r="R10" s="24"/>
      <c r="S10" s="24"/>
      <c r="T10" s="22"/>
      <c r="U10" s="22"/>
      <c r="V10" s="24"/>
      <c r="W10" s="24"/>
      <c r="X10" s="24"/>
      <c r="Y10" s="24"/>
      <c r="Z10" s="22"/>
      <c r="AA10" s="22"/>
      <c r="AB10" s="22"/>
      <c r="AC10" s="20"/>
      <c r="AD10" s="20"/>
      <c r="AE10" s="20"/>
      <c r="AF10" s="20"/>
    </row>
    <row r="11" spans="1:32" ht="15.75">
      <c r="A11" s="20"/>
      <c r="B11" s="22"/>
      <c r="C11" s="24" t="s">
        <v>1</v>
      </c>
      <c r="D11" s="24"/>
      <c r="E11" s="24"/>
      <c r="F11" s="38" t="s">
        <v>1254</v>
      </c>
      <c r="G11" s="40"/>
      <c r="H11" s="40"/>
      <c r="I11" s="40"/>
      <c r="J11" s="40"/>
      <c r="K11" s="40"/>
      <c r="L11" s="40"/>
      <c r="M11" s="40"/>
      <c r="N11" s="40"/>
      <c r="O11" s="40"/>
      <c r="P11" s="40"/>
      <c r="Q11" s="40"/>
      <c r="R11" s="40"/>
      <c r="S11" s="40"/>
      <c r="T11" s="40"/>
      <c r="U11" s="40"/>
      <c r="V11" s="40"/>
      <c r="W11" s="40"/>
      <c r="X11" s="40"/>
      <c r="Y11" s="40"/>
      <c r="Z11" s="40"/>
      <c r="AA11" s="40"/>
      <c r="AB11" s="40"/>
      <c r="AC11" s="34"/>
      <c r="AD11" s="34"/>
      <c r="AE11" s="34"/>
      <c r="AF11" s="34"/>
    </row>
    <row r="12" spans="1:32" ht="15.75" customHeight="1">
      <c r="A12" s="20"/>
      <c r="B12" s="22"/>
      <c r="C12" s="16"/>
      <c r="D12" s="16"/>
      <c r="E12" s="39"/>
      <c r="F12" s="401" t="str">
        <f>IFERROR(VLOOKUP(H14,bd_lista!A3:E590,2,FALSE),"")</f>
        <v/>
      </c>
      <c r="G12" s="401"/>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34"/>
      <c r="AF12" s="34"/>
    </row>
    <row r="13" spans="1:32" ht="23.25" customHeight="1">
      <c r="A13" s="20"/>
      <c r="B13" s="20"/>
      <c r="C13" s="16"/>
      <c r="D13" s="16"/>
      <c r="E13" s="16"/>
      <c r="F13" s="401"/>
      <c r="G13" s="401"/>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20"/>
      <c r="AF13" s="20"/>
    </row>
    <row r="14" spans="1:32" ht="15.75" customHeight="1">
      <c r="A14" s="20"/>
      <c r="B14" s="25" t="s">
        <v>591</v>
      </c>
      <c r="C14" s="20"/>
      <c r="D14" s="20"/>
      <c r="E14" s="20"/>
      <c r="F14" s="20"/>
      <c r="G14" s="20"/>
      <c r="H14" s="447"/>
      <c r="I14" s="444"/>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75" customHeight="1">
      <c r="A15" s="20"/>
      <c r="B15" s="25"/>
      <c r="C15" s="20"/>
      <c r="D15" s="20"/>
      <c r="E15" s="20"/>
      <c r="F15" s="20"/>
      <c r="G15" s="20"/>
      <c r="H15" s="196"/>
      <c r="I15" s="196"/>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75" customHeight="1">
      <c r="A16" s="20"/>
      <c r="B16" s="434" t="s">
        <v>1261</v>
      </c>
      <c r="C16" s="434"/>
      <c r="D16" s="434"/>
      <c r="E16" s="434"/>
      <c r="F16" s="434"/>
      <c r="G16" s="434"/>
      <c r="H16" s="434"/>
      <c r="I16" s="434"/>
      <c r="J16" s="434"/>
      <c r="K16" s="434"/>
      <c r="L16" s="434"/>
      <c r="M16" s="434"/>
      <c r="N16" s="434"/>
      <c r="O16" s="434"/>
      <c r="P16" s="434"/>
      <c r="Q16" s="434"/>
      <c r="R16" s="434"/>
      <c r="S16" s="434"/>
      <c r="T16" s="434"/>
      <c r="U16" s="434"/>
      <c r="V16" s="434"/>
      <c r="W16" s="434"/>
      <c r="X16" s="434"/>
      <c r="Y16" s="434"/>
      <c r="Z16" s="434"/>
      <c r="AA16" s="434"/>
      <c r="AB16" s="434"/>
      <c r="AC16" s="434"/>
      <c r="AD16" s="434"/>
      <c r="AE16" s="434"/>
      <c r="AF16" s="20"/>
    </row>
    <row r="17" spans="1:32" ht="15.75">
      <c r="A17" s="20"/>
      <c r="B17" s="434"/>
      <c r="C17" s="434"/>
      <c r="D17" s="434"/>
      <c r="E17" s="434"/>
      <c r="F17" s="434"/>
      <c r="G17" s="434"/>
      <c r="H17" s="434"/>
      <c r="I17" s="434"/>
      <c r="J17" s="434"/>
      <c r="K17" s="434"/>
      <c r="L17" s="434"/>
      <c r="M17" s="434"/>
      <c r="N17" s="434"/>
      <c r="O17" s="434"/>
      <c r="P17" s="434"/>
      <c r="Q17" s="434"/>
      <c r="R17" s="434"/>
      <c r="S17" s="434"/>
      <c r="T17" s="434"/>
      <c r="U17" s="434"/>
      <c r="V17" s="434"/>
      <c r="W17" s="434"/>
      <c r="X17" s="434"/>
      <c r="Y17" s="434"/>
      <c r="Z17" s="434"/>
      <c r="AA17" s="434"/>
      <c r="AB17" s="434"/>
      <c r="AC17" s="434"/>
      <c r="AD17" s="434"/>
      <c r="AE17" s="434"/>
      <c r="AF17" s="20"/>
    </row>
    <row r="18" spans="1:32" ht="6" customHeight="1" thickBot="1">
      <c r="A18" s="34"/>
      <c r="B18" s="38"/>
      <c r="C18" s="34"/>
      <c r="D18" s="34"/>
      <c r="E18" s="34"/>
      <c r="F18" s="34"/>
      <c r="G18" s="34"/>
      <c r="H18" s="448"/>
      <c r="I18" s="448"/>
      <c r="J18" s="34"/>
      <c r="K18" s="34"/>
      <c r="L18" s="34"/>
      <c r="M18" s="34"/>
      <c r="N18" s="34"/>
      <c r="O18" s="34"/>
      <c r="P18" s="34"/>
      <c r="Q18" s="34"/>
      <c r="R18" s="34"/>
      <c r="S18" s="34"/>
      <c r="T18" s="34"/>
      <c r="U18" s="34"/>
      <c r="V18" s="34"/>
      <c r="W18" s="34"/>
      <c r="X18" s="34"/>
      <c r="Y18" s="34"/>
      <c r="Z18" s="34"/>
      <c r="AA18" s="34"/>
      <c r="AB18" s="34"/>
      <c r="AC18" s="34"/>
      <c r="AD18" s="34"/>
      <c r="AE18" s="34"/>
      <c r="AF18" s="34"/>
    </row>
    <row r="19" spans="1:32" ht="15.75">
      <c r="A19" s="34"/>
      <c r="B19" s="402" t="s">
        <v>1361</v>
      </c>
      <c r="C19" s="403"/>
      <c r="D19" s="403"/>
      <c r="E19" s="403"/>
      <c r="F19" s="403"/>
      <c r="G19" s="403"/>
      <c r="H19" s="403"/>
      <c r="I19" s="403"/>
      <c r="J19" s="403"/>
      <c r="K19" s="403"/>
      <c r="L19" s="403"/>
      <c r="M19" s="403"/>
      <c r="N19" s="403"/>
      <c r="O19" s="403"/>
      <c r="P19" s="403"/>
      <c r="Q19" s="403"/>
      <c r="R19" s="403"/>
      <c r="S19" s="403"/>
      <c r="T19" s="403"/>
      <c r="U19" s="403"/>
      <c r="V19" s="403"/>
      <c r="W19" s="403"/>
      <c r="X19" s="403"/>
      <c r="Y19" s="403"/>
      <c r="Z19" s="403"/>
      <c r="AA19" s="403"/>
      <c r="AB19" s="403"/>
      <c r="AC19" s="403"/>
      <c r="AD19" s="403"/>
      <c r="AE19" s="404"/>
      <c r="AF19" s="34"/>
    </row>
    <row r="20" spans="1:32" ht="15.75">
      <c r="A20" s="34"/>
      <c r="B20" s="405"/>
      <c r="C20" s="406"/>
      <c r="D20" s="406"/>
      <c r="E20" s="406"/>
      <c r="F20" s="406"/>
      <c r="G20" s="406"/>
      <c r="H20" s="406"/>
      <c r="I20" s="406"/>
      <c r="J20" s="406"/>
      <c r="K20" s="406"/>
      <c r="L20" s="406"/>
      <c r="M20" s="406"/>
      <c r="N20" s="406"/>
      <c r="O20" s="406"/>
      <c r="P20" s="406"/>
      <c r="Q20" s="406"/>
      <c r="R20" s="406"/>
      <c r="S20" s="406"/>
      <c r="T20" s="406"/>
      <c r="U20" s="406"/>
      <c r="V20" s="406"/>
      <c r="W20" s="406"/>
      <c r="X20" s="406"/>
      <c r="Y20" s="406"/>
      <c r="Z20" s="406"/>
      <c r="AA20" s="406"/>
      <c r="AB20" s="406"/>
      <c r="AC20" s="406"/>
      <c r="AD20" s="406"/>
      <c r="AE20" s="407"/>
      <c r="AF20" s="34"/>
    </row>
    <row r="21" spans="1:32" ht="24.75" customHeight="1" thickBot="1">
      <c r="A21" s="34"/>
      <c r="B21" s="408"/>
      <c r="C21" s="409"/>
      <c r="D21" s="409"/>
      <c r="E21" s="409"/>
      <c r="F21" s="409"/>
      <c r="G21" s="409"/>
      <c r="H21" s="409"/>
      <c r="I21" s="409"/>
      <c r="J21" s="409"/>
      <c r="K21" s="409"/>
      <c r="L21" s="409"/>
      <c r="M21" s="409"/>
      <c r="N21" s="409"/>
      <c r="O21" s="409"/>
      <c r="P21" s="409"/>
      <c r="Q21" s="409"/>
      <c r="R21" s="409"/>
      <c r="S21" s="409"/>
      <c r="T21" s="409"/>
      <c r="U21" s="409"/>
      <c r="V21" s="409"/>
      <c r="W21" s="409"/>
      <c r="X21" s="409"/>
      <c r="Y21" s="409"/>
      <c r="Z21" s="409"/>
      <c r="AA21" s="409"/>
      <c r="AB21" s="409"/>
      <c r="AC21" s="409"/>
      <c r="AD21" s="409"/>
      <c r="AE21" s="410"/>
      <c r="AF21" s="34"/>
    </row>
    <row r="22" spans="1:32" ht="7.5" customHeight="1">
      <c r="A22" s="20"/>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0"/>
    </row>
    <row r="23" spans="1:32" ht="15.75" customHeight="1">
      <c r="A23" s="20"/>
      <c r="B23" s="26"/>
      <c r="C23" s="445" t="s">
        <v>593</v>
      </c>
      <c r="D23" s="445"/>
      <c r="E23" s="445"/>
      <c r="F23" s="445"/>
      <c r="G23" s="445"/>
      <c r="H23" s="445"/>
      <c r="I23" s="435" t="s">
        <v>1405</v>
      </c>
      <c r="J23" s="435"/>
      <c r="K23" s="435"/>
      <c r="L23" s="435"/>
      <c r="M23" s="436" t="s">
        <v>2</v>
      </c>
      <c r="N23" s="437"/>
      <c r="O23" s="437"/>
      <c r="P23" s="437"/>
      <c r="Q23" s="437"/>
      <c r="R23" s="437"/>
      <c r="S23" s="437"/>
      <c r="T23" s="437"/>
      <c r="U23" s="437"/>
      <c r="V23" s="437"/>
      <c r="W23" s="437"/>
      <c r="X23" s="437"/>
      <c r="Y23" s="438"/>
      <c r="Z23" s="435" t="s">
        <v>623</v>
      </c>
      <c r="AA23" s="435"/>
      <c r="AB23" s="435"/>
      <c r="AC23" s="435"/>
      <c r="AD23" s="435"/>
      <c r="AE23" s="26"/>
      <c r="AF23" s="20"/>
    </row>
    <row r="24" spans="1:32" ht="24" customHeight="1">
      <c r="A24" s="20"/>
      <c r="B24" s="26"/>
      <c r="C24" s="446" t="s">
        <v>29</v>
      </c>
      <c r="D24" s="446"/>
      <c r="E24" s="446"/>
      <c r="F24" s="446" t="s">
        <v>1406</v>
      </c>
      <c r="G24" s="446"/>
      <c r="H24" s="446"/>
      <c r="I24" s="435"/>
      <c r="J24" s="435"/>
      <c r="K24" s="435"/>
      <c r="L24" s="435"/>
      <c r="M24" s="439"/>
      <c r="N24" s="440"/>
      <c r="O24" s="440"/>
      <c r="P24" s="440"/>
      <c r="Q24" s="440"/>
      <c r="R24" s="440"/>
      <c r="S24" s="440"/>
      <c r="T24" s="440"/>
      <c r="U24" s="440"/>
      <c r="V24" s="440"/>
      <c r="W24" s="440"/>
      <c r="X24" s="440"/>
      <c r="Y24" s="441"/>
      <c r="Z24" s="435"/>
      <c r="AA24" s="435"/>
      <c r="AB24" s="435"/>
      <c r="AC24" s="435"/>
      <c r="AD24" s="435"/>
      <c r="AE24" s="26"/>
      <c r="AF24" s="20"/>
    </row>
    <row r="25" spans="1:32" ht="30.75" customHeight="1">
      <c r="A25" s="20"/>
      <c r="B25" s="26"/>
      <c r="C25" s="411">
        <f>+VLOOKUP($H$14,RESUMEN!$A$11:$AP$600,7,FALSE)</f>
        <v>0</v>
      </c>
      <c r="D25" s="412"/>
      <c r="E25" s="413"/>
      <c r="F25" s="411">
        <f>+VLOOKUP($H$14,RESUMEN!$A$11:$AP$600,28,FALSE)</f>
        <v>0</v>
      </c>
      <c r="G25" s="412"/>
      <c r="H25" s="413"/>
      <c r="I25" s="414" t="s">
        <v>2129</v>
      </c>
      <c r="J25" s="415"/>
      <c r="K25" s="415"/>
      <c r="L25" s="416"/>
      <c r="M25" s="420" t="s">
        <v>2924</v>
      </c>
      <c r="N25" s="421"/>
      <c r="O25" s="421"/>
      <c r="P25" s="421"/>
      <c r="Q25" s="421"/>
      <c r="R25" s="421"/>
      <c r="S25" s="421"/>
      <c r="T25" s="421"/>
      <c r="U25" s="421"/>
      <c r="V25" s="421"/>
      <c r="W25" s="421"/>
      <c r="X25" s="421"/>
      <c r="Y25" s="422"/>
      <c r="Z25" s="417" t="s">
        <v>5</v>
      </c>
      <c r="AA25" s="418"/>
      <c r="AB25" s="418"/>
      <c r="AC25" s="418"/>
      <c r="AD25" s="419"/>
      <c r="AE25" s="26"/>
      <c r="AF25" s="20"/>
    </row>
    <row r="26" spans="1:32" ht="17.100000000000001" customHeight="1">
      <c r="A26" s="20"/>
      <c r="B26" s="26"/>
      <c r="C26" s="411">
        <f>+VLOOKUP($H$14,RESUMEN!$A$11:$AP$600,8,FALSE)</f>
        <v>0</v>
      </c>
      <c r="D26" s="412"/>
      <c r="E26" s="413"/>
      <c r="F26" s="411">
        <f>+VLOOKUP($H$14,RESUMEN!$A$11:$AP$600,28,FALSE)</f>
        <v>0</v>
      </c>
      <c r="G26" s="412"/>
      <c r="H26" s="413"/>
      <c r="I26" s="414" t="s">
        <v>3</v>
      </c>
      <c r="J26" s="415"/>
      <c r="K26" s="415"/>
      <c r="L26" s="416"/>
      <c r="M26" s="420" t="s">
        <v>4</v>
      </c>
      <c r="N26" s="421"/>
      <c r="O26" s="421"/>
      <c r="P26" s="421"/>
      <c r="Q26" s="421"/>
      <c r="R26" s="421"/>
      <c r="S26" s="421"/>
      <c r="T26" s="421"/>
      <c r="U26" s="421"/>
      <c r="V26" s="421"/>
      <c r="W26" s="421"/>
      <c r="X26" s="421"/>
      <c r="Y26" s="422"/>
      <c r="Z26" s="417" t="s">
        <v>5</v>
      </c>
      <c r="AA26" s="418"/>
      <c r="AB26" s="418"/>
      <c r="AC26" s="418"/>
      <c r="AD26" s="419"/>
      <c r="AE26" s="26"/>
      <c r="AF26" s="20"/>
    </row>
    <row r="27" spans="1:32" ht="17.100000000000001" customHeight="1">
      <c r="A27" s="20"/>
      <c r="B27" s="26"/>
      <c r="C27" s="411">
        <f>+VLOOKUP($H$14,RESUMEN!$A$11:$AP$600,9,FALSE)</f>
        <v>0</v>
      </c>
      <c r="D27" s="412"/>
      <c r="E27" s="413"/>
      <c r="F27" s="411">
        <v>0</v>
      </c>
      <c r="G27" s="412"/>
      <c r="H27" s="413"/>
      <c r="I27" s="414" t="s">
        <v>597</v>
      </c>
      <c r="J27" s="415"/>
      <c r="K27" s="415"/>
      <c r="L27" s="416"/>
      <c r="M27" s="420" t="s">
        <v>603</v>
      </c>
      <c r="N27" s="421"/>
      <c r="O27" s="421"/>
      <c r="P27" s="421"/>
      <c r="Q27" s="421"/>
      <c r="R27" s="421"/>
      <c r="S27" s="421"/>
      <c r="T27" s="421"/>
      <c r="U27" s="421"/>
      <c r="V27" s="421"/>
      <c r="W27" s="421"/>
      <c r="X27" s="421"/>
      <c r="Y27" s="422"/>
      <c r="Z27" s="417" t="s">
        <v>9</v>
      </c>
      <c r="AA27" s="418"/>
      <c r="AB27" s="418"/>
      <c r="AC27" s="418"/>
      <c r="AD27" s="419"/>
      <c r="AE27" s="26"/>
      <c r="AF27" s="20"/>
    </row>
    <row r="28" spans="1:32" ht="17.100000000000001" customHeight="1">
      <c r="A28" s="20"/>
      <c r="B28" s="26"/>
      <c r="C28" s="411">
        <v>0</v>
      </c>
      <c r="D28" s="412"/>
      <c r="E28" s="413"/>
      <c r="F28" s="411">
        <f>+VLOOKUP($H$14,RESUMEN!$A$11:$AP$600,29,FALSE)</f>
        <v>0</v>
      </c>
      <c r="G28" s="412"/>
      <c r="H28" s="413"/>
      <c r="I28" s="414" t="s">
        <v>551</v>
      </c>
      <c r="J28" s="415"/>
      <c r="K28" s="415"/>
      <c r="L28" s="416"/>
      <c r="M28" s="420" t="s">
        <v>625</v>
      </c>
      <c r="N28" s="421"/>
      <c r="O28" s="421"/>
      <c r="P28" s="421"/>
      <c r="Q28" s="421"/>
      <c r="R28" s="421"/>
      <c r="S28" s="421"/>
      <c r="T28" s="421"/>
      <c r="U28" s="421"/>
      <c r="V28" s="421"/>
      <c r="W28" s="421"/>
      <c r="X28" s="421"/>
      <c r="Y28" s="422"/>
      <c r="Z28" s="417" t="s">
        <v>9</v>
      </c>
      <c r="AA28" s="418"/>
      <c r="AB28" s="418"/>
      <c r="AC28" s="418"/>
      <c r="AD28" s="419"/>
      <c r="AE28" s="26"/>
      <c r="AF28" s="20"/>
    </row>
    <row r="29" spans="1:32" ht="17.100000000000001" customHeight="1">
      <c r="A29" s="20"/>
      <c r="B29" s="26"/>
      <c r="C29" s="411">
        <f>+VLOOKUP($H$14,RESUMEN!$A$11:$AP$600,10,FALSE)</f>
        <v>0</v>
      </c>
      <c r="D29" s="412"/>
      <c r="E29" s="413"/>
      <c r="F29" s="411">
        <v>0</v>
      </c>
      <c r="G29" s="412"/>
      <c r="H29" s="413"/>
      <c r="I29" s="414" t="s">
        <v>1283</v>
      </c>
      <c r="J29" s="415"/>
      <c r="K29" s="415"/>
      <c r="L29" s="416"/>
      <c r="M29" s="420" t="s">
        <v>1284</v>
      </c>
      <c r="N29" s="421"/>
      <c r="O29" s="421"/>
      <c r="P29" s="421"/>
      <c r="Q29" s="421"/>
      <c r="R29" s="421"/>
      <c r="S29" s="421"/>
      <c r="T29" s="421"/>
      <c r="U29" s="421"/>
      <c r="V29" s="421"/>
      <c r="W29" s="421"/>
      <c r="X29" s="421"/>
      <c r="Y29" s="422"/>
      <c r="Z29" s="417" t="s">
        <v>5</v>
      </c>
      <c r="AA29" s="418"/>
      <c r="AB29" s="418"/>
      <c r="AC29" s="418"/>
      <c r="AD29" s="419"/>
      <c r="AE29" s="26"/>
      <c r="AF29" s="20"/>
    </row>
    <row r="30" spans="1:32" ht="17.100000000000001" customHeight="1">
      <c r="A30" s="20"/>
      <c r="B30" s="26"/>
      <c r="C30" s="411">
        <f>+VLOOKUP($H$14,RESUMEN!$A$11:$AP$600,11,FALSE)</f>
        <v>0</v>
      </c>
      <c r="D30" s="412"/>
      <c r="E30" s="413"/>
      <c r="F30" s="411">
        <f>+VLOOKUP($H$14,RESUMEN!$A$11:$AP$600,30,FALSE)</f>
        <v>0</v>
      </c>
      <c r="G30" s="412"/>
      <c r="H30" s="413"/>
      <c r="I30" s="414" t="s">
        <v>10</v>
      </c>
      <c r="J30" s="415"/>
      <c r="K30" s="415"/>
      <c r="L30" s="416"/>
      <c r="M30" s="420" t="s">
        <v>601</v>
      </c>
      <c r="N30" s="421"/>
      <c r="O30" s="421"/>
      <c r="P30" s="421"/>
      <c r="Q30" s="421"/>
      <c r="R30" s="421"/>
      <c r="S30" s="421"/>
      <c r="T30" s="421"/>
      <c r="U30" s="421"/>
      <c r="V30" s="421"/>
      <c r="W30" s="421"/>
      <c r="X30" s="421"/>
      <c r="Y30" s="422"/>
      <c r="Z30" s="417" t="s">
        <v>11</v>
      </c>
      <c r="AA30" s="418"/>
      <c r="AB30" s="418"/>
      <c r="AC30" s="418"/>
      <c r="AD30" s="419"/>
      <c r="AE30" s="26"/>
      <c r="AF30" s="20"/>
    </row>
    <row r="31" spans="1:32" ht="17.100000000000001" customHeight="1">
      <c r="A31" s="20"/>
      <c r="B31" s="26"/>
      <c r="C31" s="411">
        <f>+VLOOKUP($H$14,RESUMEN!$A$11:$AP$600,12,FALSE)</f>
        <v>0</v>
      </c>
      <c r="D31" s="412"/>
      <c r="E31" s="413"/>
      <c r="F31" s="411">
        <f>+VLOOKUP($H$14,RESUMEN!$A$11:$AP$600,31,FALSE)</f>
        <v>0</v>
      </c>
      <c r="G31" s="412"/>
      <c r="H31" s="413"/>
      <c r="I31" s="414" t="s">
        <v>6</v>
      </c>
      <c r="J31" s="415"/>
      <c r="K31" s="415"/>
      <c r="L31" s="416"/>
      <c r="M31" s="420" t="s">
        <v>7</v>
      </c>
      <c r="N31" s="421"/>
      <c r="O31" s="421"/>
      <c r="P31" s="421"/>
      <c r="Q31" s="421"/>
      <c r="R31" s="421"/>
      <c r="S31" s="421"/>
      <c r="T31" s="421"/>
      <c r="U31" s="421"/>
      <c r="V31" s="421"/>
      <c r="W31" s="421"/>
      <c r="X31" s="421"/>
      <c r="Y31" s="422"/>
      <c r="Z31" s="417" t="s">
        <v>5</v>
      </c>
      <c r="AA31" s="418"/>
      <c r="AB31" s="418"/>
      <c r="AC31" s="418"/>
      <c r="AD31" s="419"/>
      <c r="AE31" s="26"/>
      <c r="AF31" s="20"/>
    </row>
    <row r="32" spans="1:32" ht="17.100000000000001" customHeight="1">
      <c r="A32" s="20"/>
      <c r="B32" s="26"/>
      <c r="C32" s="411">
        <f>+VLOOKUP($H$14,RESUMEN!$A$11:$AP$600,14,FALSE)</f>
        <v>0</v>
      </c>
      <c r="D32" s="412"/>
      <c r="E32" s="413"/>
      <c r="F32" s="411">
        <f>+VLOOKUP($H$14,RESUMEN!$A$11:$AP$600,32,FALSE)</f>
        <v>0</v>
      </c>
      <c r="G32" s="412"/>
      <c r="H32" s="413"/>
      <c r="I32" s="414" t="s">
        <v>14</v>
      </c>
      <c r="J32" s="415"/>
      <c r="K32" s="415"/>
      <c r="L32" s="416"/>
      <c r="M32" s="420" t="s">
        <v>15</v>
      </c>
      <c r="N32" s="421"/>
      <c r="O32" s="421"/>
      <c r="P32" s="421"/>
      <c r="Q32" s="421"/>
      <c r="R32" s="421"/>
      <c r="S32" s="421"/>
      <c r="T32" s="421"/>
      <c r="U32" s="421"/>
      <c r="V32" s="421"/>
      <c r="W32" s="421"/>
      <c r="X32" s="421"/>
      <c r="Y32" s="422"/>
      <c r="Z32" s="417" t="s">
        <v>11</v>
      </c>
      <c r="AA32" s="418"/>
      <c r="AB32" s="418"/>
      <c r="AC32" s="418"/>
      <c r="AD32" s="419"/>
      <c r="AE32" s="26"/>
      <c r="AF32" s="20"/>
    </row>
    <row r="33" spans="1:32" ht="32.25" customHeight="1">
      <c r="A33" s="20"/>
      <c r="B33" s="26"/>
      <c r="C33" s="411">
        <f>+VLOOKUP($H$14,RESUMEN!$A$11:$AP$600,15,FALSE)</f>
        <v>0</v>
      </c>
      <c r="D33" s="412"/>
      <c r="E33" s="413"/>
      <c r="F33" s="411">
        <v>0</v>
      </c>
      <c r="G33" s="412"/>
      <c r="H33" s="413"/>
      <c r="I33" s="414" t="s">
        <v>1409</v>
      </c>
      <c r="J33" s="415"/>
      <c r="K33" s="415"/>
      <c r="L33" s="416"/>
      <c r="M33" s="420" t="s">
        <v>1398</v>
      </c>
      <c r="N33" s="421"/>
      <c r="O33" s="421"/>
      <c r="P33" s="421"/>
      <c r="Q33" s="421"/>
      <c r="R33" s="421"/>
      <c r="S33" s="421"/>
      <c r="T33" s="421"/>
      <c r="U33" s="421"/>
      <c r="V33" s="421"/>
      <c r="W33" s="421"/>
      <c r="X33" s="421"/>
      <c r="Y33" s="422"/>
      <c r="Z33" s="414" t="s">
        <v>1347</v>
      </c>
      <c r="AA33" s="415"/>
      <c r="AB33" s="415"/>
      <c r="AC33" s="415"/>
      <c r="AD33" s="416"/>
      <c r="AE33" s="26"/>
      <c r="AF33" s="20"/>
    </row>
    <row r="34" spans="1:32" ht="17.100000000000001" customHeight="1">
      <c r="A34" s="20"/>
      <c r="B34" s="26"/>
      <c r="C34" s="411">
        <f>+VLOOKUP($H$14,RESUMEN!$A$11:$AP$600,16,FALSE)</f>
        <v>0</v>
      </c>
      <c r="D34" s="412"/>
      <c r="E34" s="413"/>
      <c r="F34" s="411">
        <v>0</v>
      </c>
      <c r="G34" s="412"/>
      <c r="H34" s="413"/>
      <c r="I34" s="414" t="s">
        <v>598</v>
      </c>
      <c r="J34" s="415"/>
      <c r="K34" s="415"/>
      <c r="L34" s="416"/>
      <c r="M34" s="420" t="s">
        <v>604</v>
      </c>
      <c r="N34" s="421"/>
      <c r="O34" s="421"/>
      <c r="P34" s="421"/>
      <c r="Q34" s="421"/>
      <c r="R34" s="421"/>
      <c r="S34" s="421"/>
      <c r="T34" s="421"/>
      <c r="U34" s="421"/>
      <c r="V34" s="421"/>
      <c r="W34" s="421"/>
      <c r="X34" s="421"/>
      <c r="Y34" s="422"/>
      <c r="Z34" s="417" t="s">
        <v>18</v>
      </c>
      <c r="AA34" s="418"/>
      <c r="AB34" s="418"/>
      <c r="AC34" s="418"/>
      <c r="AD34" s="419"/>
      <c r="AE34" s="26"/>
      <c r="AF34" s="20"/>
    </row>
    <row r="35" spans="1:32" ht="17.100000000000001" customHeight="1">
      <c r="A35" s="20"/>
      <c r="B35" s="26"/>
      <c r="C35" s="411">
        <f>+VLOOKUP($H$14,RESUMEN!$A$11:$AP$600,17,FALSE)</f>
        <v>0</v>
      </c>
      <c r="D35" s="412"/>
      <c r="E35" s="413"/>
      <c r="F35" s="411">
        <f>+VLOOKUP($H$14,RESUMEN!$A$11:$AP$600,33,FALSE)</f>
        <v>0</v>
      </c>
      <c r="G35" s="412"/>
      <c r="H35" s="413"/>
      <c r="I35" s="414" t="s">
        <v>16</v>
      </c>
      <c r="J35" s="415"/>
      <c r="K35" s="415"/>
      <c r="L35" s="416"/>
      <c r="M35" s="420" t="s">
        <v>17</v>
      </c>
      <c r="N35" s="421"/>
      <c r="O35" s="421"/>
      <c r="P35" s="421"/>
      <c r="Q35" s="421"/>
      <c r="R35" s="421"/>
      <c r="S35" s="421"/>
      <c r="T35" s="421"/>
      <c r="U35" s="421"/>
      <c r="V35" s="421"/>
      <c r="W35" s="421"/>
      <c r="X35" s="421"/>
      <c r="Y35" s="422"/>
      <c r="Z35" s="417" t="s">
        <v>18</v>
      </c>
      <c r="AA35" s="418"/>
      <c r="AB35" s="418"/>
      <c r="AC35" s="418"/>
      <c r="AD35" s="419"/>
      <c r="AE35" s="26"/>
      <c r="AF35" s="20"/>
    </row>
    <row r="36" spans="1:32" ht="17.100000000000001" customHeight="1">
      <c r="A36" s="20"/>
      <c r="B36" s="26"/>
      <c r="C36" s="411">
        <f>+VLOOKUP($H$14,RESUMEN!$A$11:$AP$600,18,FALSE)</f>
        <v>0</v>
      </c>
      <c r="D36" s="412"/>
      <c r="E36" s="413"/>
      <c r="F36" s="411">
        <f>+VLOOKUP($H$14,RESUMEN!$A$11:$AP$600,34,FALSE)</f>
        <v>0</v>
      </c>
      <c r="G36" s="412"/>
      <c r="H36" s="413"/>
      <c r="I36" s="414" t="s">
        <v>12</v>
      </c>
      <c r="J36" s="415"/>
      <c r="K36" s="415"/>
      <c r="L36" s="416"/>
      <c r="M36" s="420" t="s">
        <v>13</v>
      </c>
      <c r="N36" s="421"/>
      <c r="O36" s="421"/>
      <c r="P36" s="421"/>
      <c r="Q36" s="421"/>
      <c r="R36" s="421"/>
      <c r="S36" s="421"/>
      <c r="T36" s="421"/>
      <c r="U36" s="421"/>
      <c r="V36" s="421"/>
      <c r="W36" s="421"/>
      <c r="X36" s="421"/>
      <c r="Y36" s="422"/>
      <c r="Z36" s="417" t="s">
        <v>11</v>
      </c>
      <c r="AA36" s="418"/>
      <c r="AB36" s="418"/>
      <c r="AC36" s="418"/>
      <c r="AD36" s="419"/>
      <c r="AE36" s="26"/>
      <c r="AF36" s="20"/>
    </row>
    <row r="37" spans="1:32" ht="17.100000000000001" customHeight="1">
      <c r="A37" s="20"/>
      <c r="B37" s="26"/>
      <c r="C37" s="411">
        <f>+VLOOKUP($H$14,RESUMEN!$A$11:$AP$600,19,FALSE)</f>
        <v>0</v>
      </c>
      <c r="D37" s="412"/>
      <c r="E37" s="413"/>
      <c r="F37" s="411">
        <f>+VLOOKUP($H$14,RESUMEN!$A$11:$AP$600,35,FALSE)</f>
        <v>0</v>
      </c>
      <c r="G37" s="412"/>
      <c r="H37" s="413"/>
      <c r="I37" s="414" t="s">
        <v>599</v>
      </c>
      <c r="J37" s="415"/>
      <c r="K37" s="415"/>
      <c r="L37" s="416"/>
      <c r="M37" s="420" t="s">
        <v>600</v>
      </c>
      <c r="N37" s="421"/>
      <c r="O37" s="421"/>
      <c r="P37" s="421"/>
      <c r="Q37" s="421"/>
      <c r="R37" s="421"/>
      <c r="S37" s="421"/>
      <c r="T37" s="421"/>
      <c r="U37" s="421"/>
      <c r="V37" s="421"/>
      <c r="W37" s="421"/>
      <c r="X37" s="421"/>
      <c r="Y37" s="422"/>
      <c r="Z37" s="417" t="s">
        <v>18</v>
      </c>
      <c r="AA37" s="418"/>
      <c r="AB37" s="418"/>
      <c r="AC37" s="418"/>
      <c r="AD37" s="419"/>
      <c r="AE37" s="26"/>
      <c r="AF37" s="20"/>
    </row>
    <row r="38" spans="1:32" ht="17.100000000000001" customHeight="1">
      <c r="A38" s="20"/>
      <c r="B38" s="26"/>
      <c r="C38" s="411">
        <f>+VLOOKUP($H$14,RESUMEN!$A$11:$AP$600,20,FALSE)+VLOOKUP($H$14,RESUMEN!$A$11:$AP$600,21,FALSE)</f>
        <v>0</v>
      </c>
      <c r="D38" s="412"/>
      <c r="E38" s="413"/>
      <c r="F38" s="411">
        <f>+VLOOKUP($H$14,RESUMEN!$A$11:$AP$600,36,FALSE)</f>
        <v>0</v>
      </c>
      <c r="G38" s="412"/>
      <c r="H38" s="413"/>
      <c r="I38" s="414" t="s">
        <v>635</v>
      </c>
      <c r="J38" s="415"/>
      <c r="K38" s="415"/>
      <c r="L38" s="416"/>
      <c r="M38" s="420" t="s">
        <v>637</v>
      </c>
      <c r="N38" s="421"/>
      <c r="O38" s="421"/>
      <c r="P38" s="421"/>
      <c r="Q38" s="421"/>
      <c r="R38" s="421"/>
      <c r="S38" s="421"/>
      <c r="T38" s="421"/>
      <c r="U38" s="421"/>
      <c r="V38" s="421"/>
      <c r="W38" s="421"/>
      <c r="X38" s="421"/>
      <c r="Y38" s="422"/>
      <c r="Z38" s="417" t="s">
        <v>18</v>
      </c>
      <c r="AA38" s="418"/>
      <c r="AB38" s="418"/>
      <c r="AC38" s="418"/>
      <c r="AD38" s="419"/>
      <c r="AE38" s="26"/>
      <c r="AF38" s="20"/>
    </row>
    <row r="39" spans="1:32" ht="17.100000000000001" customHeight="1">
      <c r="A39" s="20"/>
      <c r="B39" s="26"/>
      <c r="C39" s="411">
        <f>+VLOOKUP($H$14,RESUMEN!$A$11:$AP$600,22,FALSE)</f>
        <v>0</v>
      </c>
      <c r="D39" s="412"/>
      <c r="E39" s="413"/>
      <c r="F39" s="411">
        <f>+VLOOKUP($H$14,RESUMEN!$A$11:$AP$600,37,FALSE)</f>
        <v>0</v>
      </c>
      <c r="G39" s="412"/>
      <c r="H39" s="413"/>
      <c r="I39" s="414" t="s">
        <v>19</v>
      </c>
      <c r="J39" s="415"/>
      <c r="K39" s="415"/>
      <c r="L39" s="416"/>
      <c r="M39" s="420" t="s">
        <v>602</v>
      </c>
      <c r="N39" s="421"/>
      <c r="O39" s="421"/>
      <c r="P39" s="421"/>
      <c r="Q39" s="421"/>
      <c r="R39" s="421"/>
      <c r="S39" s="421"/>
      <c r="T39" s="421"/>
      <c r="U39" s="421"/>
      <c r="V39" s="421"/>
      <c r="W39" s="421"/>
      <c r="X39" s="421"/>
      <c r="Y39" s="422"/>
      <c r="Z39" s="417" t="s">
        <v>11</v>
      </c>
      <c r="AA39" s="418"/>
      <c r="AB39" s="418"/>
      <c r="AC39" s="418"/>
      <c r="AD39" s="419"/>
      <c r="AE39" s="26"/>
      <c r="AF39" s="20"/>
    </row>
    <row r="40" spans="1:32" ht="17.100000000000001" customHeight="1">
      <c r="A40" s="20"/>
      <c r="B40" s="26"/>
      <c r="C40" s="411">
        <f>+VLOOKUP($H$14,RESUMEN!$A$11:$AP$600,23,FALSE)</f>
        <v>0</v>
      </c>
      <c r="D40" s="412"/>
      <c r="E40" s="413"/>
      <c r="F40" s="411">
        <f>+VLOOKUP($H$14,RESUMEN!$A$11:$AP$600,38,FALSE)</f>
        <v>0</v>
      </c>
      <c r="G40" s="412"/>
      <c r="H40" s="413"/>
      <c r="I40" s="414" t="s">
        <v>20</v>
      </c>
      <c r="J40" s="415"/>
      <c r="K40" s="415"/>
      <c r="L40" s="416"/>
      <c r="M40" s="420" t="s">
        <v>21</v>
      </c>
      <c r="N40" s="421"/>
      <c r="O40" s="421"/>
      <c r="P40" s="421"/>
      <c r="Q40" s="421"/>
      <c r="R40" s="421"/>
      <c r="S40" s="421"/>
      <c r="T40" s="421"/>
      <c r="U40" s="421"/>
      <c r="V40" s="421"/>
      <c r="W40" s="421"/>
      <c r="X40" s="421"/>
      <c r="Y40" s="422"/>
      <c r="Z40" s="417" t="s">
        <v>11</v>
      </c>
      <c r="AA40" s="418"/>
      <c r="AB40" s="418"/>
      <c r="AC40" s="418"/>
      <c r="AD40" s="419"/>
      <c r="AE40" s="26"/>
      <c r="AF40" s="20"/>
    </row>
    <row r="41" spans="1:32" ht="17.100000000000001" customHeight="1">
      <c r="A41" s="20"/>
      <c r="B41" s="26"/>
      <c r="C41" s="411">
        <v>0</v>
      </c>
      <c r="D41" s="412"/>
      <c r="E41" s="413"/>
      <c r="F41" s="411">
        <f>+VLOOKUP($H$14,RESUMEN!$A$11:$AP$600,39,FALSE)</f>
        <v>0</v>
      </c>
      <c r="G41" s="412"/>
      <c r="H41" s="413"/>
      <c r="I41" s="414" t="s">
        <v>22</v>
      </c>
      <c r="J41" s="415"/>
      <c r="K41" s="415"/>
      <c r="L41" s="416"/>
      <c r="M41" s="420" t="s">
        <v>23</v>
      </c>
      <c r="N41" s="421"/>
      <c r="O41" s="421"/>
      <c r="P41" s="421"/>
      <c r="Q41" s="421"/>
      <c r="R41" s="421"/>
      <c r="S41" s="421"/>
      <c r="T41" s="421"/>
      <c r="U41" s="421"/>
      <c r="V41" s="421"/>
      <c r="W41" s="421"/>
      <c r="X41" s="421"/>
      <c r="Y41" s="422"/>
      <c r="Z41" s="417" t="s">
        <v>18</v>
      </c>
      <c r="AA41" s="418"/>
      <c r="AB41" s="418"/>
      <c r="AC41" s="418"/>
      <c r="AD41" s="419"/>
      <c r="AE41" s="26"/>
      <c r="AF41" s="20"/>
    </row>
    <row r="42" spans="1:32" ht="17.100000000000001" customHeight="1">
      <c r="A42" s="20"/>
      <c r="B42" s="26"/>
      <c r="C42" s="411">
        <v>0</v>
      </c>
      <c r="D42" s="412"/>
      <c r="E42" s="413"/>
      <c r="F42" s="411">
        <f>+VLOOKUP($H$14,RESUMEN!$A$11:$AP$600,40,FALSE)</f>
        <v>0</v>
      </c>
      <c r="G42" s="412"/>
      <c r="H42" s="413"/>
      <c r="I42" s="414" t="s">
        <v>1475</v>
      </c>
      <c r="J42" s="415"/>
      <c r="K42" s="415"/>
      <c r="L42" s="416"/>
      <c r="M42" s="420" t="s">
        <v>1476</v>
      </c>
      <c r="N42" s="421"/>
      <c r="O42" s="421"/>
      <c r="P42" s="421"/>
      <c r="Q42" s="421"/>
      <c r="R42" s="421"/>
      <c r="S42" s="421"/>
      <c r="T42" s="421"/>
      <c r="U42" s="421"/>
      <c r="V42" s="421"/>
      <c r="W42" s="421"/>
      <c r="X42" s="421"/>
      <c r="Y42" s="422"/>
      <c r="Z42" s="417" t="s">
        <v>9</v>
      </c>
      <c r="AA42" s="418"/>
      <c r="AB42" s="418"/>
      <c r="AC42" s="418"/>
      <c r="AD42" s="419"/>
      <c r="AE42" s="26"/>
      <c r="AF42" s="20"/>
    </row>
    <row r="43" spans="1:32" ht="27" customHeight="1">
      <c r="A43" s="20"/>
      <c r="B43" s="26"/>
      <c r="C43" s="411">
        <f>+VLOOKUP($H$14,RESUMEN!$A$11:$AP$600,24,FALSE)</f>
        <v>0</v>
      </c>
      <c r="D43" s="412"/>
      <c r="E43" s="413"/>
      <c r="F43" s="411">
        <v>0</v>
      </c>
      <c r="G43" s="412"/>
      <c r="H43" s="413"/>
      <c r="I43" s="414" t="s">
        <v>594</v>
      </c>
      <c r="J43" s="415"/>
      <c r="K43" s="415"/>
      <c r="L43" s="416"/>
      <c r="M43" s="420" t="s">
        <v>1408</v>
      </c>
      <c r="N43" s="421"/>
      <c r="O43" s="421"/>
      <c r="P43" s="421"/>
      <c r="Q43" s="421"/>
      <c r="R43" s="421"/>
      <c r="S43" s="421"/>
      <c r="T43" s="421"/>
      <c r="U43" s="421"/>
      <c r="V43" s="421"/>
      <c r="W43" s="421"/>
      <c r="X43" s="421"/>
      <c r="Y43" s="422"/>
      <c r="Z43" s="449" t="s">
        <v>686</v>
      </c>
      <c r="AA43" s="450"/>
      <c r="AB43" s="450"/>
      <c r="AC43" s="450"/>
      <c r="AD43" s="451"/>
      <c r="AE43" s="26"/>
      <c r="AF43" s="20"/>
    </row>
    <row r="44" spans="1:32" ht="25.5" customHeight="1">
      <c r="A44" s="20"/>
      <c r="B44" s="26"/>
      <c r="C44" s="411">
        <f>+VLOOKUP($H$14,RESUMEN!$A$11:$AP$600,25,FALSE)</f>
        <v>0</v>
      </c>
      <c r="D44" s="412"/>
      <c r="E44" s="413"/>
      <c r="F44" s="411">
        <f>+VLOOKUP($H$14,RESUMEN!$A$11:$AP$600,42,FALSE)</f>
        <v>0</v>
      </c>
      <c r="G44" s="412"/>
      <c r="H44" s="413"/>
      <c r="I44" s="414" t="s">
        <v>674</v>
      </c>
      <c r="J44" s="415"/>
      <c r="K44" s="415"/>
      <c r="L44" s="416"/>
      <c r="M44" s="420" t="s">
        <v>675</v>
      </c>
      <c r="N44" s="421"/>
      <c r="O44" s="421"/>
      <c r="P44" s="421"/>
      <c r="Q44" s="421"/>
      <c r="R44" s="421"/>
      <c r="S44" s="421"/>
      <c r="T44" s="421"/>
      <c r="U44" s="421"/>
      <c r="V44" s="421"/>
      <c r="W44" s="421"/>
      <c r="X44" s="421"/>
      <c r="Y44" s="422"/>
      <c r="Z44" s="449" t="s">
        <v>686</v>
      </c>
      <c r="AA44" s="450"/>
      <c r="AB44" s="450"/>
      <c r="AC44" s="450"/>
      <c r="AD44" s="451"/>
      <c r="AE44" s="26"/>
      <c r="AF44" s="20"/>
    </row>
    <row r="45" spans="1:32" ht="17.100000000000001" customHeight="1">
      <c r="A45" s="20"/>
      <c r="B45" s="26"/>
      <c r="C45" s="411">
        <f>+VLOOKUP($H$14,RESUMEN!$A$11:$AP$600,6,FALSE)</f>
        <v>0</v>
      </c>
      <c r="D45" s="412"/>
      <c r="E45" s="413"/>
      <c r="F45" s="411">
        <v>0</v>
      </c>
      <c r="G45" s="412"/>
      <c r="H45" s="413"/>
      <c r="I45" s="414" t="s">
        <v>25</v>
      </c>
      <c r="J45" s="415"/>
      <c r="K45" s="415"/>
      <c r="L45" s="416"/>
      <c r="M45" s="420" t="s">
        <v>27</v>
      </c>
      <c r="N45" s="421"/>
      <c r="O45" s="421"/>
      <c r="P45" s="421"/>
      <c r="Q45" s="421"/>
      <c r="R45" s="421"/>
      <c r="S45" s="421"/>
      <c r="T45" s="421"/>
      <c r="U45" s="421"/>
      <c r="V45" s="421"/>
      <c r="W45" s="421"/>
      <c r="X45" s="421"/>
      <c r="Y45" s="422"/>
      <c r="Z45" s="417" t="s">
        <v>18</v>
      </c>
      <c r="AA45" s="418"/>
      <c r="AB45" s="418"/>
      <c r="AC45" s="418"/>
      <c r="AD45" s="419"/>
      <c r="AE45" s="26"/>
      <c r="AF45" s="20"/>
    </row>
    <row r="46" spans="1:32" ht="17.100000000000001" customHeight="1">
      <c r="A46" s="20"/>
      <c r="B46" s="26"/>
      <c r="C46" s="411">
        <f>+VLOOKUP($H$14,RESUMEN!$A$11:$AP$600,4,FALSE)+VLOOKUP($H$14,RESUMEN!$A$11:$AP$600,5,FALSE)</f>
        <v>0</v>
      </c>
      <c r="D46" s="412"/>
      <c r="E46" s="413"/>
      <c r="F46" s="411">
        <f>+VLOOKUP($H$14,RESUMEN!$A$11:$AP$600,26,FALSE)+VLOOKUP($H$14,RESUMEN!$A$11:$AP$600,27,FALSE)</f>
        <v>0</v>
      </c>
      <c r="G46" s="412"/>
      <c r="H46" s="413"/>
      <c r="I46" s="414" t="s">
        <v>26</v>
      </c>
      <c r="J46" s="415"/>
      <c r="K46" s="415"/>
      <c r="L46" s="416"/>
      <c r="M46" s="420" t="s">
        <v>28</v>
      </c>
      <c r="N46" s="421"/>
      <c r="O46" s="421"/>
      <c r="P46" s="421"/>
      <c r="Q46" s="421"/>
      <c r="R46" s="421"/>
      <c r="S46" s="421"/>
      <c r="T46" s="421"/>
      <c r="U46" s="421"/>
      <c r="V46" s="421"/>
      <c r="W46" s="421"/>
      <c r="X46" s="421"/>
      <c r="Y46" s="422"/>
      <c r="Z46" s="417" t="s">
        <v>18</v>
      </c>
      <c r="AA46" s="418"/>
      <c r="AB46" s="418"/>
      <c r="AC46" s="418"/>
      <c r="AD46" s="419"/>
      <c r="AE46" s="26"/>
      <c r="AF46" s="20"/>
    </row>
    <row r="47" spans="1:32" ht="10.5" customHeight="1">
      <c r="A47" s="20"/>
      <c r="B47" s="20"/>
      <c r="C47" s="183"/>
      <c r="D47" s="183"/>
      <c r="E47" s="183"/>
      <c r="F47" s="183"/>
      <c r="G47" s="183"/>
      <c r="H47" s="183"/>
      <c r="I47" s="20"/>
      <c r="J47" s="20"/>
      <c r="K47" s="20"/>
      <c r="L47" s="20"/>
      <c r="M47" s="20"/>
      <c r="N47" s="20"/>
      <c r="O47" s="20"/>
      <c r="P47" s="20"/>
      <c r="Q47" s="20"/>
      <c r="R47" s="20"/>
      <c r="S47" s="20"/>
      <c r="T47" s="20"/>
      <c r="U47" s="20"/>
      <c r="V47" s="20"/>
      <c r="W47" s="20"/>
      <c r="X47" s="20"/>
      <c r="Y47" s="20"/>
      <c r="Z47" s="20"/>
      <c r="AA47" s="20"/>
      <c r="AB47" s="20"/>
      <c r="AC47" s="20"/>
      <c r="AD47" s="20"/>
      <c r="AE47" s="20"/>
      <c r="AF47" s="20"/>
    </row>
    <row r="48" spans="1:32" ht="16.5" customHeight="1">
      <c r="A48" s="20"/>
      <c r="B48" s="25" t="s">
        <v>1477</v>
      </c>
      <c r="C48" s="183"/>
      <c r="D48" s="183"/>
      <c r="E48" s="183"/>
      <c r="F48" s="183"/>
      <c r="G48" s="183"/>
      <c r="H48" s="183"/>
      <c r="I48" s="20"/>
      <c r="J48" s="20"/>
      <c r="K48" s="20"/>
      <c r="L48" s="20"/>
      <c r="M48" s="20"/>
      <c r="N48" s="20"/>
      <c r="O48" s="20"/>
      <c r="P48" s="20"/>
      <c r="Q48" s="20"/>
      <c r="R48" s="20"/>
      <c r="S48" s="20"/>
      <c r="T48" s="20"/>
      <c r="U48" s="20"/>
      <c r="V48" s="20"/>
      <c r="W48" s="20"/>
      <c r="X48" s="20"/>
      <c r="Y48" s="20"/>
      <c r="Z48" s="20"/>
      <c r="AA48" s="20"/>
      <c r="AB48" s="20"/>
      <c r="AC48" s="20"/>
      <c r="AD48" s="20"/>
      <c r="AE48" s="20"/>
      <c r="AF48" s="20"/>
    </row>
    <row r="49" spans="1:32" ht="4.5" customHeight="1">
      <c r="A49" s="20"/>
      <c r="B49" s="25"/>
      <c r="C49" s="183"/>
      <c r="D49" s="183"/>
      <c r="E49" s="183"/>
      <c r="F49" s="183"/>
      <c r="G49" s="183"/>
      <c r="H49" s="183"/>
      <c r="I49" s="20"/>
      <c r="J49" s="20"/>
      <c r="K49" s="20"/>
      <c r="L49" s="20"/>
      <c r="M49" s="20"/>
      <c r="N49" s="20"/>
      <c r="O49" s="20"/>
      <c r="P49" s="20"/>
      <c r="Q49" s="20"/>
      <c r="R49" s="20"/>
      <c r="S49" s="20"/>
      <c r="T49" s="20"/>
      <c r="U49" s="20"/>
      <c r="V49" s="20"/>
      <c r="W49" s="20"/>
      <c r="X49" s="20"/>
      <c r="Y49" s="20"/>
      <c r="Z49" s="20"/>
      <c r="AA49" s="20"/>
      <c r="AB49" s="20"/>
      <c r="AC49" s="20"/>
      <c r="AD49" s="20"/>
      <c r="AE49" s="20"/>
      <c r="AF49" s="20"/>
    </row>
    <row r="50" spans="1:32" ht="30.75" customHeight="1">
      <c r="A50" s="20"/>
      <c r="B50" s="20"/>
      <c r="C50" s="395" t="s">
        <v>1389</v>
      </c>
      <c r="D50" s="395"/>
      <c r="E50" s="395"/>
      <c r="F50" s="395"/>
      <c r="G50" s="395"/>
      <c r="H50" s="395"/>
      <c r="I50" s="396" t="s">
        <v>1390</v>
      </c>
      <c r="J50" s="396"/>
      <c r="K50" s="396"/>
      <c r="L50" s="396"/>
      <c r="M50" s="395" t="s">
        <v>1360</v>
      </c>
      <c r="N50" s="395"/>
      <c r="O50" s="395"/>
      <c r="P50" s="395"/>
      <c r="Q50" s="395"/>
      <c r="R50" s="395"/>
      <c r="S50" s="395"/>
      <c r="T50" s="395"/>
      <c r="U50" s="395"/>
      <c r="V50" s="395"/>
      <c r="W50" s="395"/>
      <c r="X50" s="395"/>
      <c r="Y50" s="395"/>
      <c r="Z50" s="20"/>
      <c r="AA50" s="20"/>
      <c r="AB50" s="20"/>
      <c r="AC50" s="20"/>
      <c r="AD50" s="20"/>
      <c r="AE50" s="20"/>
      <c r="AF50" s="20"/>
    </row>
    <row r="51" spans="1:32" ht="16.5" customHeight="1">
      <c r="A51" s="20"/>
      <c r="B51" s="20"/>
      <c r="C51" s="397" t="str">
        <f>+IFERROR(VLOOKUP($H$14,Contactos!A4:E534,3,FALSE),"")</f>
        <v/>
      </c>
      <c r="D51" s="397"/>
      <c r="E51" s="397"/>
      <c r="F51" s="397"/>
      <c r="G51" s="397"/>
      <c r="H51" s="397"/>
      <c r="I51" s="398" t="str">
        <f>+IFERROR(VLOOKUP($H$14,Contactos!A4:E534,4,FALSE),"")</f>
        <v/>
      </c>
      <c r="J51" s="399"/>
      <c r="K51" s="399"/>
      <c r="L51" s="400"/>
      <c r="M51" s="398" t="str">
        <f>+IFERROR(VLOOKUP($H$14,Contactos!A4:E534,5,FALSE),"")</f>
        <v/>
      </c>
      <c r="N51" s="399"/>
      <c r="O51" s="399"/>
      <c r="P51" s="399"/>
      <c r="Q51" s="399"/>
      <c r="R51" s="399"/>
      <c r="S51" s="399"/>
      <c r="T51" s="399"/>
      <c r="U51" s="399"/>
      <c r="V51" s="399"/>
      <c r="W51" s="399"/>
      <c r="X51" s="399"/>
      <c r="Y51" s="400"/>
      <c r="Z51" s="20"/>
      <c r="AA51" s="20"/>
      <c r="AB51" s="20"/>
      <c r="AC51" s="20"/>
      <c r="AD51" s="20"/>
      <c r="AE51" s="20"/>
      <c r="AF51" s="20"/>
    </row>
    <row r="52" spans="1:32" ht="6.75" customHeight="1" thickBot="1">
      <c r="A52" s="34"/>
      <c r="B52" s="41"/>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34"/>
    </row>
    <row r="53" spans="1:32" ht="15.75">
      <c r="A53" s="34"/>
      <c r="B53" s="402" t="s">
        <v>1255</v>
      </c>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4"/>
      <c r="AF53" s="34"/>
    </row>
    <row r="54" spans="1:32" ht="15.75" customHeight="1">
      <c r="A54" s="34"/>
      <c r="B54" s="405"/>
      <c r="C54" s="406"/>
      <c r="D54" s="406"/>
      <c r="E54" s="406"/>
      <c r="F54" s="406"/>
      <c r="G54" s="406"/>
      <c r="H54" s="406"/>
      <c r="I54" s="406"/>
      <c r="J54" s="406"/>
      <c r="K54" s="406"/>
      <c r="L54" s="406"/>
      <c r="M54" s="406"/>
      <c r="N54" s="406"/>
      <c r="O54" s="406"/>
      <c r="P54" s="406"/>
      <c r="Q54" s="406"/>
      <c r="R54" s="406"/>
      <c r="S54" s="406"/>
      <c r="T54" s="406"/>
      <c r="U54" s="406"/>
      <c r="V54" s="406"/>
      <c r="W54" s="406"/>
      <c r="X54" s="406"/>
      <c r="Y54" s="406"/>
      <c r="Z54" s="406"/>
      <c r="AA54" s="406"/>
      <c r="AB54" s="406"/>
      <c r="AC54" s="406"/>
      <c r="AD54" s="406"/>
      <c r="AE54" s="407"/>
      <c r="AF54" s="34"/>
    </row>
    <row r="55" spans="1:32" ht="16.5" thickBot="1">
      <c r="A55" s="34"/>
      <c r="B55" s="408"/>
      <c r="C55" s="409"/>
      <c r="D55" s="409"/>
      <c r="E55" s="409"/>
      <c r="F55" s="409"/>
      <c r="G55" s="409"/>
      <c r="H55" s="409"/>
      <c r="I55" s="409"/>
      <c r="J55" s="409"/>
      <c r="K55" s="409"/>
      <c r="L55" s="409"/>
      <c r="M55" s="409"/>
      <c r="N55" s="409"/>
      <c r="O55" s="409"/>
      <c r="P55" s="409"/>
      <c r="Q55" s="409"/>
      <c r="R55" s="409"/>
      <c r="S55" s="409"/>
      <c r="T55" s="409"/>
      <c r="U55" s="409"/>
      <c r="V55" s="409"/>
      <c r="W55" s="409"/>
      <c r="X55" s="409"/>
      <c r="Y55" s="409"/>
      <c r="Z55" s="409"/>
      <c r="AA55" s="409"/>
      <c r="AB55" s="409"/>
      <c r="AC55" s="409"/>
      <c r="AD55" s="409"/>
      <c r="AE55" s="410"/>
      <c r="AF55" s="34"/>
    </row>
    <row r="56" spans="1:32" ht="12"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row>
    <row r="57" spans="1:32" ht="14.25" customHeight="1">
      <c r="A57" s="20"/>
      <c r="B57" s="27" t="s">
        <v>1404</v>
      </c>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0"/>
    </row>
    <row r="58" spans="1:32" ht="14.25" customHeight="1">
      <c r="A58" s="20"/>
      <c r="B58" s="27"/>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0"/>
    </row>
    <row r="59" spans="1:32" ht="14.25" customHeight="1">
      <c r="A59" s="34"/>
      <c r="B59" s="36"/>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4"/>
    </row>
    <row r="60" spans="1:32" ht="10.5" customHeight="1">
      <c r="A60" s="192" t="s">
        <v>1258</v>
      </c>
      <c r="B60" s="183"/>
      <c r="C60" s="183"/>
      <c r="F60" s="183"/>
      <c r="G60" s="183"/>
      <c r="H60" s="183"/>
      <c r="I60" s="20"/>
      <c r="J60" s="20"/>
      <c r="K60" s="20"/>
      <c r="L60" s="20"/>
      <c r="M60" s="20"/>
      <c r="N60" s="20"/>
      <c r="O60" s="20"/>
      <c r="P60" s="20"/>
      <c r="Q60" s="20"/>
      <c r="R60" s="20"/>
      <c r="S60" s="20"/>
      <c r="T60" s="20"/>
      <c r="U60" s="20"/>
      <c r="V60" s="20"/>
      <c r="W60" s="20"/>
      <c r="X60" s="20"/>
      <c r="Y60" s="20"/>
      <c r="Z60" s="20"/>
      <c r="AA60" s="20"/>
      <c r="AB60" s="20"/>
      <c r="AC60" s="20"/>
      <c r="AD60" s="20"/>
      <c r="AE60" s="20"/>
      <c r="AF60" s="20"/>
    </row>
    <row r="61" spans="1:32" ht="10.5" customHeight="1">
      <c r="A61" s="193"/>
      <c r="B61" s="194" t="s">
        <v>1259</v>
      </c>
      <c r="C61" s="195"/>
      <c r="D61" s="195"/>
      <c r="E61" s="195"/>
      <c r="F61" s="195"/>
      <c r="G61" s="195"/>
      <c r="H61" s="195"/>
      <c r="J61" s="195"/>
      <c r="K61" s="195"/>
      <c r="L61" s="195"/>
      <c r="M61" s="195"/>
      <c r="N61" s="195"/>
      <c r="O61" s="195"/>
      <c r="P61" s="195"/>
      <c r="Q61" s="20"/>
      <c r="R61" s="20"/>
      <c r="S61" s="20"/>
      <c r="T61" s="20"/>
      <c r="U61" s="20"/>
      <c r="V61" s="20"/>
      <c r="W61" s="20"/>
      <c r="X61" s="20"/>
      <c r="Y61" s="20"/>
      <c r="Z61" s="20"/>
      <c r="AA61" s="20"/>
      <c r="AB61" s="20"/>
      <c r="AC61" s="20"/>
      <c r="AD61" s="20"/>
      <c r="AE61" s="20"/>
      <c r="AF61" s="20"/>
    </row>
    <row r="62" spans="1:32" ht="10.5" customHeight="1">
      <c r="A62" s="193"/>
      <c r="B62" s="195" t="s">
        <v>1478</v>
      </c>
      <c r="C62" s="195"/>
      <c r="D62" s="195"/>
      <c r="E62" s="195"/>
      <c r="F62" s="195"/>
      <c r="G62" s="195"/>
      <c r="H62" s="195"/>
      <c r="I62" s="195"/>
      <c r="K62" s="195"/>
      <c r="L62" s="195"/>
      <c r="M62" s="195"/>
      <c r="N62" s="20"/>
      <c r="O62" s="20"/>
      <c r="P62" s="20"/>
      <c r="Q62" s="20"/>
      <c r="R62" s="20"/>
      <c r="S62" s="20"/>
      <c r="T62" s="20"/>
      <c r="U62" s="20"/>
      <c r="V62" s="20"/>
      <c r="W62" s="20"/>
      <c r="X62" s="20"/>
      <c r="Y62" s="20"/>
      <c r="Z62" s="20"/>
      <c r="AA62" s="20"/>
      <c r="AB62" s="20"/>
      <c r="AC62" s="20"/>
      <c r="AD62" s="20"/>
      <c r="AE62" s="20"/>
      <c r="AF62" s="20"/>
    </row>
    <row r="63" spans="1:32" ht="14.25" customHeight="1">
      <c r="A63" s="34"/>
      <c r="B63" s="36"/>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4"/>
    </row>
    <row r="64" spans="1:32" ht="4.5" customHeight="1">
      <c r="A64" s="34"/>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4"/>
    </row>
    <row r="65" spans="1:32" ht="10.5" customHeight="1">
      <c r="A65" s="34"/>
      <c r="B65" s="37"/>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1:32" ht="10.5" customHeight="1">
      <c r="A66" s="34"/>
      <c r="B66" s="37"/>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ht="10.5" customHeight="1">
      <c r="A67" s="34"/>
      <c r="B67" s="37"/>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row>
    <row r="68" spans="1:3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2:3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2:3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2:3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2:3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2:3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2:3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2:3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2:3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2:3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2:3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2:3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2:3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2:3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2:3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2:3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2:3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2:3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2:3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2:3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2:3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2:3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2:3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2:3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2:3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2:3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2:3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2:3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2:3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2:3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2:3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2:3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2:3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2:3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2:3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2:3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2:3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2:3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2:3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2:3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2:3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2:3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2:3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2:3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2:3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2:3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2:3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2:3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2:3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2:3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2:3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2:3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2:3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2:3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2:3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2:3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2:3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2:3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2:3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2:3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2:3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2:3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2:3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2:3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2:3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2:3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2:3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2:3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2:3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2:3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2:3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2:3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2:3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2:3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2:3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2:3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2:3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2:3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2:3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2:3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2:3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2:3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2:3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2:3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2:3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2:3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2:3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2:3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2:3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2:3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2:3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2:3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2:3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2:3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2:3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2:3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2:3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2:3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2:3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2:3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2:3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2:3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2:3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2:3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2:3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2:3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2:3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2:3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2:3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2:3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2:3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2:3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2:3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2:3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2:3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2:3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2:3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2:3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2:3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2:3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2:3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2:3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2:3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2:3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2:3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2:3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2:3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2:3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2:3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2:3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2:3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2:3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2:3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2:3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2:3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2:3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2:3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2:3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2:3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2:3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2:3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2:3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2:3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2:3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2:3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2:3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2:3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2:3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2:3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2:3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2:3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2:3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2:3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2:3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2:31">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sheetData>
  <protectedRanges>
    <protectedRange algorithmName="SHA-512" hashValue="H8XH2ef3wjafZWNVgUhr4Th7ybZdSzKj4HVSL0U8OqvJbYaB8oE6WxoGEwtRcECQAl8BFJst+At5/plK8Sotyg==" saltValue="CjRcFSK3QWUOQ5pxPQsq5g==" spinCount="100000" sqref="A1:E11 F1:F10 G1:XFD11" name="Rango1"/>
  </protectedRanges>
  <mergeCells count="135">
    <mergeCell ref="C25:E25"/>
    <mergeCell ref="F25:H25"/>
    <mergeCell ref="I25:L25"/>
    <mergeCell ref="M25:Y25"/>
    <mergeCell ref="Z25:AD25"/>
    <mergeCell ref="M46:Y46"/>
    <mergeCell ref="Z46:AD46"/>
    <mergeCell ref="C46:E46"/>
    <mergeCell ref="F46:H46"/>
    <mergeCell ref="I46:L46"/>
    <mergeCell ref="C45:E45"/>
    <mergeCell ref="F45:H45"/>
    <mergeCell ref="I45:L45"/>
    <mergeCell ref="Z43:AD43"/>
    <mergeCell ref="M45:Y45"/>
    <mergeCell ref="Z45:AD45"/>
    <mergeCell ref="C43:E43"/>
    <mergeCell ref="F43:H43"/>
    <mergeCell ref="I43:L43"/>
    <mergeCell ref="M43:Y43"/>
    <mergeCell ref="I44:L44"/>
    <mergeCell ref="M44:Y44"/>
    <mergeCell ref="Z44:AD44"/>
    <mergeCell ref="C44:E44"/>
    <mergeCell ref="F44:H44"/>
    <mergeCell ref="I41:L41"/>
    <mergeCell ref="M38:Y38"/>
    <mergeCell ref="F37:H37"/>
    <mergeCell ref="M41:Y41"/>
    <mergeCell ref="C42:E42"/>
    <mergeCell ref="F42:H42"/>
    <mergeCell ref="Z42:AD42"/>
    <mergeCell ref="Z39:AD39"/>
    <mergeCell ref="Z40:AD40"/>
    <mergeCell ref="Z41:AD41"/>
    <mergeCell ref="F39:H39"/>
    <mergeCell ref="C40:E40"/>
    <mergeCell ref="I39:L39"/>
    <mergeCell ref="I40:L40"/>
    <mergeCell ref="C39:E39"/>
    <mergeCell ref="C38:E38"/>
    <mergeCell ref="F38:H38"/>
    <mergeCell ref="I38:L38"/>
    <mergeCell ref="C37:E37"/>
    <mergeCell ref="I37:L37"/>
    <mergeCell ref="M37:Y37"/>
    <mergeCell ref="F40:H40"/>
    <mergeCell ref="Z28:AD28"/>
    <mergeCell ref="M32:Y32"/>
    <mergeCell ref="M30:Y30"/>
    <mergeCell ref="F28:H28"/>
    <mergeCell ref="Z27:AD27"/>
    <mergeCell ref="I28:L28"/>
    <mergeCell ref="I29:L29"/>
    <mergeCell ref="M29:Y29"/>
    <mergeCell ref="Z29:AD29"/>
    <mergeCell ref="Z31:AD31"/>
    <mergeCell ref="I33:L33"/>
    <mergeCell ref="M33:Y33"/>
    <mergeCell ref="C36:E36"/>
    <mergeCell ref="F36:H36"/>
    <mergeCell ref="M34:Y34"/>
    <mergeCell ref="M35:Y35"/>
    <mergeCell ref="C27:E27"/>
    <mergeCell ref="F27:H27"/>
    <mergeCell ref="I27:L27"/>
    <mergeCell ref="F31:H31"/>
    <mergeCell ref="F32:H32"/>
    <mergeCell ref="M27:Y27"/>
    <mergeCell ref="M28:Y28"/>
    <mergeCell ref="C31:E31"/>
    <mergeCell ref="B53:AE55"/>
    <mergeCell ref="M42:Y42"/>
    <mergeCell ref="M39:Y39"/>
    <mergeCell ref="M40:Y40"/>
    <mergeCell ref="I42:L42"/>
    <mergeCell ref="I30:L30"/>
    <mergeCell ref="I36:L36"/>
    <mergeCell ref="I32:L32"/>
    <mergeCell ref="I35:L35"/>
    <mergeCell ref="C41:E41"/>
    <mergeCell ref="F41:H41"/>
    <mergeCell ref="C35:E35"/>
    <mergeCell ref="F35:H35"/>
    <mergeCell ref="Z35:AD35"/>
    <mergeCell ref="C34:E34"/>
    <mergeCell ref="F34:H34"/>
    <mergeCell ref="Z38:AD38"/>
    <mergeCell ref="I31:L31"/>
    <mergeCell ref="C32:E32"/>
    <mergeCell ref="Z34:AD34"/>
    <mergeCell ref="Z37:AD37"/>
    <mergeCell ref="M36:Y36"/>
    <mergeCell ref="Z36:AD36"/>
    <mergeCell ref="Z33:AD33"/>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C50:H50"/>
    <mergeCell ref="I50:L50"/>
    <mergeCell ref="M50:Y50"/>
    <mergeCell ref="C51:H51"/>
    <mergeCell ref="I51:L51"/>
    <mergeCell ref="M51:Y51"/>
    <mergeCell ref="F12:AD13"/>
    <mergeCell ref="B19:AE21"/>
    <mergeCell ref="C30:E30"/>
    <mergeCell ref="F30:H30"/>
    <mergeCell ref="I34:L34"/>
    <mergeCell ref="C26:E26"/>
    <mergeCell ref="Z26:AD26"/>
    <mergeCell ref="F26:H26"/>
    <mergeCell ref="M26:Y26"/>
    <mergeCell ref="I26:L26"/>
    <mergeCell ref="C29:E29"/>
    <mergeCell ref="F29:H29"/>
    <mergeCell ref="M31:Y31"/>
    <mergeCell ref="C28:E28"/>
    <mergeCell ref="Z30:AD30"/>
    <mergeCell ref="Z32:AD32"/>
    <mergeCell ref="C33:E33"/>
    <mergeCell ref="F33:H33"/>
  </mergeCells>
  <hyperlinks>
    <hyperlink ref="C26:E26" location="'CUT MN'!A1" display="'CUT MN'!A1" xr:uid="{00000000-0004-0000-0000-000002000000}"/>
    <hyperlink ref="C27:E46" location="'CUT MN'!A1" display="'CUT MN'!A1" xr:uid="{4D750058-CA12-4809-8752-CF124E037F47}"/>
    <hyperlink ref="F26:H26" location="'CUT MN'!A1" display="'CUT MN'!A1" xr:uid="{E5A51622-A141-4A3F-A802-19B21125C969}"/>
    <hyperlink ref="F46:H46" location="'TRL ME'!A1" display="'TRL ME'!A1" xr:uid="{3BDFD218-D02D-4E68-874D-BAA999AD10D2}"/>
    <hyperlink ref="F42:H42" location="'CUT ME'!A1" display="'CUT ME'!A1" xr:uid="{8742B2C5-6E2C-483C-8B82-40CE34991D85}"/>
    <hyperlink ref="F27:H32" location="'CUT ME'!A1" display="'CUT ME'!A1" xr:uid="{F995E507-3555-4D03-B203-B7EAE44CA545}"/>
    <hyperlink ref="C45:E45" location="CDI!A1" display="CDI!A1" xr:uid="{7EF47824-32AD-40EF-A118-723D92FD86AC}"/>
    <hyperlink ref="C44:E44" location="'TCR MN'!A1" display="'TCR MN'!A1" xr:uid="{39059867-D9F9-4863-81D4-C4BE9314E045}"/>
    <hyperlink ref="C46:E46" location="'TRL MN'!A1" display="'TRL MN'!A1" xr:uid="{9B83CB47-AFAA-4B00-BB82-27578064DC73}"/>
    <hyperlink ref="F44:H44" location="'TCR ME'!A1" display="'TCR ME'!A1" xr:uid="{1C6E9B0B-E892-42DC-AC2B-F05D1EB625F2}"/>
    <hyperlink ref="F34:H43" location="'CUT ME'!A1" display="'CUT ME'!A1" xr:uid="{F113D5EE-355C-453E-876B-31CB44E9D38D}"/>
    <hyperlink ref="C33:E33" location="'COB &amp; CVD_AUTO'!A1" display="'COB &amp; CVD_AUTO'!A1" xr:uid="{23ADFF9E-EFA1-4FFF-9677-20E250D706F8}"/>
    <hyperlink ref="C25:E25" location="'CUT MN'!A1" display="'CUT MN'!A1" xr:uid="{B9C6DB7F-ACA1-4610-8244-4C0B43C4C13C}"/>
    <hyperlink ref="F25:H25" location="'CUT MN'!A1" display="'CUT MN'!A1" xr:uid="{7E3BAE47-F1C7-419A-9CB7-B15E8FAB7DAF}"/>
  </hyperlinks>
  <pageMargins left="0.43307086614173229" right="0.31496062992125984" top="0.43307086614173229" bottom="0.15748031496062992" header="0.31496062992125984" footer="0.19685039370078741"/>
  <pageSetup scale="74"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AV635"/>
  <sheetViews>
    <sheetView showGridLines="0" view="pageBreakPreview" zoomScale="85" zoomScaleNormal="70" zoomScaleSheetLayoutView="85" workbookViewId="0">
      <pane xSplit="3" ySplit="10" topLeftCell="D617" activePane="bottomRight" state="frozen"/>
      <selection activeCell="H15" sqref="H15"/>
      <selection pane="topRight" activeCell="H15" sqref="H15"/>
      <selection pane="bottomLeft" activeCell="H15" sqref="H15"/>
      <selection pane="bottomRight" activeCell="D630" sqref="D630"/>
    </sheetView>
  </sheetViews>
  <sheetFormatPr baseColWidth="10" defaultColWidth="11.42578125" defaultRowHeight="15" outlineLevelCol="1"/>
  <cols>
    <col min="1" max="1" width="13" style="3" bestFit="1" customWidth="1"/>
    <col min="2" max="2" width="59.7109375" style="4" bestFit="1" customWidth="1"/>
    <col min="3" max="3" width="16.42578125" style="5" hidden="1" customWidth="1"/>
    <col min="4" max="4" width="21.7109375" style="46" customWidth="1" outlineLevel="1"/>
    <col min="5" max="5" width="21" style="46" customWidth="1" outlineLevel="1"/>
    <col min="6" max="6" width="23.140625" style="46" customWidth="1" outlineLevel="1"/>
    <col min="7" max="7" width="21" style="46" customWidth="1" outlineLevel="1"/>
    <col min="8" max="9" width="20.42578125" style="46" customWidth="1" outlineLevel="1"/>
    <col min="10" max="10" width="17.42578125" style="46" customWidth="1" outlineLevel="1"/>
    <col min="11" max="11" width="23.140625" style="46" customWidth="1" outlineLevel="1"/>
    <col min="12" max="12" width="16.85546875" style="46" customWidth="1" outlineLevel="1"/>
    <col min="13" max="14" width="17.85546875" style="46" customWidth="1" outlineLevel="1"/>
    <col min="15" max="15" width="19.28515625" style="46" customWidth="1" outlineLevel="1"/>
    <col min="16" max="16" width="14" style="46" customWidth="1" outlineLevel="1"/>
    <col min="17" max="17" width="21.42578125" style="46" customWidth="1" outlineLevel="1"/>
    <col min="18" max="18" width="16" style="46" customWidth="1" outlineLevel="1"/>
    <col min="19" max="20" width="21.7109375" style="46" customWidth="1" outlineLevel="1"/>
    <col min="21" max="21" width="20.5703125" style="46" customWidth="1" outlineLevel="1"/>
    <col min="22" max="22" width="15.28515625" style="46" customWidth="1" outlineLevel="1"/>
    <col min="23" max="23" width="15.140625" style="46" bestFit="1" customWidth="1" outlineLevel="1"/>
    <col min="24" max="25" width="16.85546875" style="46" customWidth="1" outlineLevel="1"/>
    <col min="26" max="27" width="19.7109375" style="46" customWidth="1" outlineLevel="1" collapsed="1"/>
    <col min="28" max="28" width="18.7109375" style="46" customWidth="1" outlineLevel="1" collapsed="1"/>
    <col min="29" max="29" width="13.5703125" style="46" customWidth="1" outlineLevel="1"/>
    <col min="30" max="30" width="13.85546875" style="46" customWidth="1" outlineLevel="1"/>
    <col min="31" max="31" width="24" style="46" customWidth="1" outlineLevel="1" collapsed="1"/>
    <col min="32" max="32" width="24" style="46" customWidth="1" outlineLevel="1"/>
    <col min="33" max="33" width="17.42578125" style="46" customWidth="1" outlineLevel="1"/>
    <col min="34" max="34" width="18.7109375" style="46" customWidth="1" outlineLevel="1"/>
    <col min="35" max="35" width="15" style="46" customWidth="1" outlineLevel="1"/>
    <col min="36" max="36" width="18.85546875" style="46" customWidth="1" outlineLevel="1"/>
    <col min="37" max="37" width="21.42578125" style="46" customWidth="1" outlineLevel="1"/>
    <col min="38" max="40" width="13.42578125" style="46" customWidth="1" outlineLevel="1"/>
    <col min="41" max="41" width="13.140625" style="46" customWidth="1" outlineLevel="1"/>
    <col min="42" max="42" width="13.42578125" style="46" customWidth="1" outlineLevel="1"/>
    <col min="43" max="43" width="28.7109375" style="47" bestFit="1" customWidth="1"/>
    <col min="44" max="44" width="11.42578125" style="6"/>
    <col min="45" max="45" width="19.28515625" style="47" bestFit="1" customWidth="1"/>
    <col min="46" max="46" width="14.85546875" style="6" bestFit="1" customWidth="1"/>
    <col min="47" max="47" width="17.140625" style="6" customWidth="1"/>
    <col min="48" max="48" width="14.42578125" style="6" customWidth="1"/>
    <col min="49" max="16384" width="11.42578125" style="6"/>
  </cols>
  <sheetData>
    <row r="1" spans="1:48" s="13" customFormat="1">
      <c r="A1" s="10"/>
      <c r="B1" s="11"/>
      <c r="C1" s="1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3"/>
      <c r="AS1" s="43"/>
    </row>
    <row r="2" spans="1:48" s="13" customFormat="1" ht="13.5" customHeight="1">
      <c r="A2" s="10"/>
      <c r="B2" s="11"/>
      <c r="C2" s="1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3"/>
      <c r="AS2" s="43"/>
    </row>
    <row r="3" spans="1:48" s="13" customFormat="1">
      <c r="A3" s="10"/>
      <c r="B3" s="11"/>
      <c r="C3" s="1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3"/>
      <c r="AS3" s="43"/>
    </row>
    <row r="4" spans="1:48" s="13" customFormat="1" ht="18" customHeight="1">
      <c r="A4" s="452" t="s">
        <v>555</v>
      </c>
      <c r="B4" s="452"/>
      <c r="C4" s="452"/>
      <c r="D4" s="452"/>
      <c r="E4" s="452"/>
      <c r="F4" s="452"/>
      <c r="G4" s="452"/>
      <c r="H4" s="452"/>
      <c r="I4" s="452"/>
      <c r="J4" s="452"/>
      <c r="K4" s="452"/>
      <c r="L4" s="452"/>
      <c r="M4" s="452"/>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S4" s="43"/>
    </row>
    <row r="5" spans="1:48" s="13" customFormat="1" ht="18.75">
      <c r="A5" s="452" t="str">
        <f>+'CUT MN'!A3</f>
        <v>CORRESPONDIENTE AL PERIODO DE ENERO A FEBRERO DE 2025</v>
      </c>
      <c r="B5" s="452"/>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S5" s="43"/>
    </row>
    <row r="6" spans="1:48" s="13" customFormat="1" ht="18.75">
      <c r="A6" s="452" t="str">
        <f>+'CUT MN'!A4</f>
        <v>ACTUALIZADO AL : 10 de marzo de 2025 Hrs. 14:00</v>
      </c>
      <c r="B6" s="452"/>
      <c r="C6" s="452"/>
      <c r="D6" s="452"/>
      <c r="E6" s="452"/>
      <c r="F6" s="452"/>
      <c r="G6" s="452"/>
      <c r="H6" s="452"/>
      <c r="I6" s="452"/>
      <c r="J6" s="452"/>
      <c r="K6" s="452"/>
      <c r="L6" s="452"/>
      <c r="M6" s="452"/>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S6" s="43"/>
    </row>
    <row r="7" spans="1:48" s="13" customFormat="1" ht="18.75">
      <c r="A7" s="452" t="s">
        <v>556</v>
      </c>
      <c r="B7" s="452"/>
      <c r="C7" s="452"/>
      <c r="D7" s="452"/>
      <c r="E7" s="452"/>
      <c r="F7" s="452"/>
      <c r="G7" s="452"/>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S7" s="43"/>
    </row>
    <row r="8" spans="1:48" s="211" customFormat="1">
      <c r="A8" s="10">
        <v>1</v>
      </c>
      <c r="B8" s="12">
        <v>2</v>
      </c>
      <c r="C8" s="12">
        <v>3</v>
      </c>
      <c r="D8" s="209">
        <v>4</v>
      </c>
      <c r="E8" s="10">
        <v>5</v>
      </c>
      <c r="F8" s="12">
        <v>6</v>
      </c>
      <c r="G8" s="12">
        <v>7</v>
      </c>
      <c r="H8" s="209">
        <v>8</v>
      </c>
      <c r="I8" s="209">
        <v>9</v>
      </c>
      <c r="J8" s="10">
        <v>10</v>
      </c>
      <c r="K8" s="12">
        <v>11</v>
      </c>
      <c r="L8" s="209">
        <v>12</v>
      </c>
      <c r="M8" s="10">
        <v>13</v>
      </c>
      <c r="N8" s="10">
        <v>14</v>
      </c>
      <c r="O8" s="12">
        <v>15</v>
      </c>
      <c r="P8" s="10">
        <v>16</v>
      </c>
      <c r="Q8" s="10">
        <v>17</v>
      </c>
      <c r="R8" s="12">
        <v>18</v>
      </c>
      <c r="S8" s="10">
        <v>19</v>
      </c>
      <c r="T8" s="10">
        <v>20</v>
      </c>
      <c r="U8" s="12">
        <v>21</v>
      </c>
      <c r="V8" s="10">
        <v>22</v>
      </c>
      <c r="W8" s="10">
        <v>23</v>
      </c>
      <c r="X8" s="12">
        <v>24</v>
      </c>
      <c r="Y8" s="10">
        <v>25</v>
      </c>
      <c r="Z8" s="10">
        <v>26</v>
      </c>
      <c r="AA8" s="12">
        <v>27</v>
      </c>
      <c r="AB8" s="10">
        <v>28</v>
      </c>
      <c r="AC8" s="10">
        <v>29</v>
      </c>
      <c r="AD8" s="12">
        <v>30</v>
      </c>
      <c r="AE8" s="10">
        <v>31</v>
      </c>
      <c r="AF8" s="10">
        <v>32</v>
      </c>
      <c r="AG8" s="12">
        <v>33</v>
      </c>
      <c r="AH8" s="10">
        <v>34</v>
      </c>
      <c r="AI8" s="10">
        <v>35</v>
      </c>
      <c r="AJ8" s="12">
        <v>36</v>
      </c>
      <c r="AK8" s="10">
        <v>37</v>
      </c>
      <c r="AL8" s="10">
        <v>38</v>
      </c>
      <c r="AM8" s="12">
        <v>39</v>
      </c>
      <c r="AN8" s="12">
        <v>40</v>
      </c>
      <c r="AO8" s="10">
        <v>41</v>
      </c>
      <c r="AP8" s="10">
        <v>42</v>
      </c>
      <c r="AQ8" s="210"/>
      <c r="AS8" s="210"/>
    </row>
    <row r="9" spans="1:48" s="13" customFormat="1" ht="15" customHeight="1">
      <c r="A9" s="29"/>
      <c r="B9" s="14"/>
      <c r="C9" s="15"/>
      <c r="D9" s="456" t="s">
        <v>557</v>
      </c>
      <c r="E9" s="456"/>
      <c r="F9" s="456"/>
      <c r="G9" s="456"/>
      <c r="H9" s="456"/>
      <c r="I9" s="456"/>
      <c r="J9" s="456"/>
      <c r="K9" s="456"/>
      <c r="L9" s="456"/>
      <c r="M9" s="456"/>
      <c r="N9" s="456"/>
      <c r="O9" s="456"/>
      <c r="P9" s="456"/>
      <c r="Q9" s="456"/>
      <c r="R9" s="456"/>
      <c r="S9" s="456"/>
      <c r="T9" s="456"/>
      <c r="U9" s="456"/>
      <c r="V9" s="456"/>
      <c r="W9" s="456"/>
      <c r="X9" s="456"/>
      <c r="Y9" s="457"/>
      <c r="Z9" s="453" t="s">
        <v>558</v>
      </c>
      <c r="AA9" s="454"/>
      <c r="AB9" s="454"/>
      <c r="AC9" s="454"/>
      <c r="AD9" s="454"/>
      <c r="AE9" s="454"/>
      <c r="AF9" s="454"/>
      <c r="AG9" s="454"/>
      <c r="AH9" s="454"/>
      <c r="AI9" s="454"/>
      <c r="AJ9" s="454"/>
      <c r="AK9" s="454"/>
      <c r="AL9" s="454"/>
      <c r="AM9" s="454"/>
      <c r="AN9" s="454"/>
      <c r="AO9" s="454"/>
      <c r="AP9" s="455"/>
      <c r="AQ9" s="43"/>
      <c r="AS9" s="43"/>
    </row>
    <row r="10" spans="1:48" s="100" customFormat="1" ht="34.5">
      <c r="A10" s="30" t="s">
        <v>559</v>
      </c>
      <c r="B10" s="31" t="s">
        <v>35</v>
      </c>
      <c r="C10" s="31" t="s">
        <v>560</v>
      </c>
      <c r="D10" s="44" t="s">
        <v>2919</v>
      </c>
      <c r="E10" s="44" t="s">
        <v>2920</v>
      </c>
      <c r="F10" s="45" t="s">
        <v>25</v>
      </c>
      <c r="G10" s="45" t="s">
        <v>2129</v>
      </c>
      <c r="H10" s="45" t="s">
        <v>3</v>
      </c>
      <c r="I10" s="45" t="s">
        <v>597</v>
      </c>
      <c r="J10" s="45" t="s">
        <v>1283</v>
      </c>
      <c r="K10" s="45" t="s">
        <v>10</v>
      </c>
      <c r="L10" s="45" t="s">
        <v>6</v>
      </c>
      <c r="M10" s="45" t="s">
        <v>636</v>
      </c>
      <c r="N10" s="45" t="s">
        <v>14</v>
      </c>
      <c r="O10" s="45" t="s">
        <v>1346</v>
      </c>
      <c r="P10" s="45" t="s">
        <v>598</v>
      </c>
      <c r="Q10" s="45" t="s">
        <v>16</v>
      </c>
      <c r="R10" s="45" t="s">
        <v>12</v>
      </c>
      <c r="S10" s="45" t="s">
        <v>599</v>
      </c>
      <c r="T10" s="45" t="s">
        <v>2921</v>
      </c>
      <c r="U10" s="45" t="s">
        <v>2922</v>
      </c>
      <c r="V10" s="45" t="s">
        <v>19</v>
      </c>
      <c r="W10" s="45" t="s">
        <v>20</v>
      </c>
      <c r="X10" s="45" t="s">
        <v>594</v>
      </c>
      <c r="Y10" s="45" t="s">
        <v>2923</v>
      </c>
      <c r="Z10" s="44" t="s">
        <v>595</v>
      </c>
      <c r="AA10" s="44" t="s">
        <v>596</v>
      </c>
      <c r="AB10" s="45" t="s">
        <v>3</v>
      </c>
      <c r="AC10" s="45" t="s">
        <v>551</v>
      </c>
      <c r="AD10" s="45" t="s">
        <v>10</v>
      </c>
      <c r="AE10" s="45" t="s">
        <v>6</v>
      </c>
      <c r="AF10" s="45" t="s">
        <v>14</v>
      </c>
      <c r="AG10" s="45" t="s">
        <v>16</v>
      </c>
      <c r="AH10" s="45" t="s">
        <v>12</v>
      </c>
      <c r="AI10" s="45" t="s">
        <v>599</v>
      </c>
      <c r="AJ10" s="45" t="s">
        <v>635</v>
      </c>
      <c r="AK10" s="45" t="s">
        <v>19</v>
      </c>
      <c r="AL10" s="45" t="s">
        <v>20</v>
      </c>
      <c r="AM10" s="45" t="s">
        <v>22</v>
      </c>
      <c r="AN10" s="45" t="s">
        <v>8</v>
      </c>
      <c r="AO10" s="45" t="s">
        <v>594</v>
      </c>
      <c r="AP10" s="45" t="s">
        <v>2923</v>
      </c>
      <c r="AQ10" s="44" t="s">
        <v>561</v>
      </c>
      <c r="AS10" s="146"/>
    </row>
    <row r="11" spans="1:48" ht="33" customHeight="1">
      <c r="A11" s="32">
        <v>0</v>
      </c>
      <c r="B11" s="315" t="str">
        <f>VLOOKUP(A11,[4]bd_lista!A:C,3,FALSE)</f>
        <v>Sin  nombre</v>
      </c>
      <c r="C11" s="316" t="str">
        <f>VLOOKUP(A11,[4]bd_lista!A:D,4,FALSE)</f>
        <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61">
        <v>0</v>
      </c>
      <c r="AQ11" s="61">
        <f t="shared" ref="AQ11:AQ76" si="0">SUM(D11:AP11)</f>
        <v>0</v>
      </c>
      <c r="AT11" s="33"/>
    </row>
    <row r="12" spans="1:48" ht="19.5" customHeight="1">
      <c r="A12" s="32">
        <v>6</v>
      </c>
      <c r="B12" s="315" t="str">
        <f>VLOOKUP(A12,[4]bd_lista!A:C,3,FALSE)</f>
        <v>Vicepresidencia del Estado Plurinacional</v>
      </c>
      <c r="C12" s="316" t="e">
        <f>+VLOOKUP(A12,Contactos!$A$4:$E$534,6,FALSE)</f>
        <v>#REF!</v>
      </c>
      <c r="D12" s="61">
        <v>0</v>
      </c>
      <c r="E12" s="61">
        <v>0</v>
      </c>
      <c r="F12" s="61">
        <v>0</v>
      </c>
      <c r="G12" s="61">
        <v>0</v>
      </c>
      <c r="H12" s="61">
        <v>0</v>
      </c>
      <c r="I12" s="61">
        <v>0</v>
      </c>
      <c r="J12" s="61">
        <v>0</v>
      </c>
      <c r="K12" s="61">
        <v>0</v>
      </c>
      <c r="L12" s="61">
        <v>0</v>
      </c>
      <c r="M12" s="61">
        <v>0</v>
      </c>
      <c r="N12" s="61">
        <v>0</v>
      </c>
      <c r="O12" s="61">
        <v>0</v>
      </c>
      <c r="P12" s="61">
        <v>0</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0</v>
      </c>
      <c r="AJ12" s="61">
        <v>0</v>
      </c>
      <c r="AK12" s="61">
        <v>0</v>
      </c>
      <c r="AL12" s="61">
        <v>0</v>
      </c>
      <c r="AM12" s="61">
        <v>0</v>
      </c>
      <c r="AN12" s="61">
        <v>0</v>
      </c>
      <c r="AO12" s="61">
        <v>0</v>
      </c>
      <c r="AP12" s="61">
        <v>0</v>
      </c>
      <c r="AQ12" s="61">
        <f t="shared" si="0"/>
        <v>0</v>
      </c>
      <c r="AT12" s="33"/>
    </row>
    <row r="13" spans="1:48" ht="19.5" customHeight="1">
      <c r="A13" s="32">
        <v>10</v>
      </c>
      <c r="B13" s="315" t="str">
        <f>VLOOKUP(A13,[4]bd_lista!A:C,3,FALSE)</f>
        <v>Ministerio de Relaciones Exteriores</v>
      </c>
      <c r="C13" s="316" t="e">
        <f>+VLOOKUP(A13,Contactos!$A$4:$E$534,6,FALSE)</f>
        <v>#REF!</v>
      </c>
      <c r="D13" s="61">
        <v>0</v>
      </c>
      <c r="E13" s="61">
        <v>0</v>
      </c>
      <c r="F13" s="61">
        <v>0</v>
      </c>
      <c r="G13" s="61">
        <v>0</v>
      </c>
      <c r="H13" s="61">
        <v>1004578.37</v>
      </c>
      <c r="I13" s="61">
        <v>0</v>
      </c>
      <c r="J13" s="61">
        <v>0</v>
      </c>
      <c r="K13" s="61">
        <v>60</v>
      </c>
      <c r="L13" s="61">
        <v>29359.599999999999</v>
      </c>
      <c r="M13" s="61">
        <v>0</v>
      </c>
      <c r="N13" s="61">
        <v>0</v>
      </c>
      <c r="O13" s="61">
        <v>86262.12</v>
      </c>
      <c r="P13" s="61">
        <v>0</v>
      </c>
      <c r="Q13" s="61">
        <v>0</v>
      </c>
      <c r="R13" s="61">
        <v>348</v>
      </c>
      <c r="S13" s="61">
        <v>0</v>
      </c>
      <c r="T13" s="61">
        <v>0</v>
      </c>
      <c r="U13" s="61">
        <v>0</v>
      </c>
      <c r="V13" s="61">
        <v>0</v>
      </c>
      <c r="W13" s="61">
        <v>0</v>
      </c>
      <c r="X13" s="61">
        <v>0</v>
      </c>
      <c r="Y13" s="61">
        <v>0</v>
      </c>
      <c r="Z13" s="61">
        <v>0</v>
      </c>
      <c r="AA13" s="61">
        <v>0</v>
      </c>
      <c r="AB13" s="61">
        <v>0</v>
      </c>
      <c r="AC13" s="61">
        <v>0</v>
      </c>
      <c r="AD13" s="61">
        <v>0</v>
      </c>
      <c r="AE13" s="61">
        <v>0</v>
      </c>
      <c r="AF13" s="61">
        <v>0</v>
      </c>
      <c r="AG13" s="61">
        <v>0</v>
      </c>
      <c r="AH13" s="61">
        <v>0</v>
      </c>
      <c r="AI13" s="61">
        <v>0</v>
      </c>
      <c r="AJ13" s="61">
        <v>0</v>
      </c>
      <c r="AK13" s="61">
        <v>0</v>
      </c>
      <c r="AL13" s="61">
        <v>0</v>
      </c>
      <c r="AM13" s="61">
        <v>0</v>
      </c>
      <c r="AN13" s="61">
        <v>0</v>
      </c>
      <c r="AO13" s="61">
        <v>0</v>
      </c>
      <c r="AP13" s="61">
        <v>0</v>
      </c>
      <c r="AQ13" s="61"/>
      <c r="AT13" s="33"/>
    </row>
    <row r="14" spans="1:48" ht="33" customHeight="1">
      <c r="A14" s="32">
        <v>15</v>
      </c>
      <c r="B14" s="315" t="str">
        <f>VLOOKUP(A14,[4]bd_lista!A:C,3,FALSE)</f>
        <v>Ministerio de Gobierno</v>
      </c>
      <c r="C14" s="316" t="e">
        <f>+VLOOKUP(A14,Contactos!$A$4:$E$534,6,FALSE)</f>
        <v>#REF!</v>
      </c>
      <c r="D14" s="61">
        <v>0</v>
      </c>
      <c r="E14" s="61">
        <v>0</v>
      </c>
      <c r="F14" s="61">
        <v>0</v>
      </c>
      <c r="G14" s="61">
        <v>0</v>
      </c>
      <c r="H14" s="61">
        <v>67434.050000000017</v>
      </c>
      <c r="I14" s="61">
        <v>0</v>
      </c>
      <c r="J14" s="61">
        <v>0</v>
      </c>
      <c r="K14" s="61">
        <v>0</v>
      </c>
      <c r="L14" s="61">
        <v>0</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0</v>
      </c>
      <c r="AG14" s="61">
        <v>0</v>
      </c>
      <c r="AH14" s="61">
        <v>0</v>
      </c>
      <c r="AI14" s="61">
        <v>0</v>
      </c>
      <c r="AJ14" s="61">
        <v>0</v>
      </c>
      <c r="AK14" s="61">
        <v>0</v>
      </c>
      <c r="AL14" s="61">
        <v>0</v>
      </c>
      <c r="AM14" s="61">
        <v>0</v>
      </c>
      <c r="AN14" s="61">
        <v>0</v>
      </c>
      <c r="AO14" s="61">
        <v>0</v>
      </c>
      <c r="AP14" s="61">
        <v>0</v>
      </c>
      <c r="AQ14" s="61">
        <f t="shared" si="0"/>
        <v>67434.050000000017</v>
      </c>
      <c r="AT14" s="33"/>
    </row>
    <row r="15" spans="1:48" ht="33" customHeight="1">
      <c r="A15" s="32">
        <v>16</v>
      </c>
      <c r="B15" s="315" t="str">
        <f>VLOOKUP(A15,[4]bd_lista!A:C,3,FALSE)</f>
        <v>Ministerio de Educación</v>
      </c>
      <c r="C15" s="316" t="e">
        <f>+VLOOKUP(A15,Contactos!$A$4:$E$534,6,FALSE)</f>
        <v>#REF!</v>
      </c>
      <c r="D15" s="61">
        <v>0</v>
      </c>
      <c r="E15" s="61">
        <v>0</v>
      </c>
      <c r="F15" s="61">
        <v>0</v>
      </c>
      <c r="G15" s="61">
        <v>0</v>
      </c>
      <c r="H15" s="61">
        <v>82209.16</v>
      </c>
      <c r="I15" s="61">
        <v>0</v>
      </c>
      <c r="J15" s="61">
        <v>0</v>
      </c>
      <c r="K15" s="61">
        <v>0</v>
      </c>
      <c r="L15" s="61">
        <v>903229.17999999993</v>
      </c>
      <c r="M15" s="61">
        <v>0</v>
      </c>
      <c r="N15" s="61">
        <v>0</v>
      </c>
      <c r="O15" s="61">
        <v>0</v>
      </c>
      <c r="P15" s="61">
        <v>0</v>
      </c>
      <c r="Q15" s="61">
        <v>0</v>
      </c>
      <c r="R15" s="61">
        <v>0</v>
      </c>
      <c r="S15" s="61">
        <v>0</v>
      </c>
      <c r="T15" s="61">
        <v>0</v>
      </c>
      <c r="U15" s="61">
        <v>0</v>
      </c>
      <c r="V15" s="61">
        <v>0</v>
      </c>
      <c r="W15" s="61">
        <v>0</v>
      </c>
      <c r="X15" s="61">
        <v>0</v>
      </c>
      <c r="Y15" s="61">
        <v>2495506</v>
      </c>
      <c r="Z15" s="61">
        <v>0</v>
      </c>
      <c r="AA15" s="61">
        <v>0</v>
      </c>
      <c r="AB15" s="61">
        <v>0</v>
      </c>
      <c r="AC15" s="61">
        <v>0</v>
      </c>
      <c r="AD15" s="61">
        <v>0</v>
      </c>
      <c r="AE15" s="61">
        <v>0</v>
      </c>
      <c r="AF15" s="61">
        <v>0</v>
      </c>
      <c r="AG15" s="61">
        <v>0</v>
      </c>
      <c r="AH15" s="61">
        <v>0</v>
      </c>
      <c r="AI15" s="61">
        <v>0</v>
      </c>
      <c r="AJ15" s="61">
        <v>0</v>
      </c>
      <c r="AK15" s="61">
        <v>0</v>
      </c>
      <c r="AL15" s="61">
        <v>0</v>
      </c>
      <c r="AM15" s="61">
        <v>0</v>
      </c>
      <c r="AN15" s="61">
        <v>0</v>
      </c>
      <c r="AO15" s="61">
        <v>0</v>
      </c>
      <c r="AP15" s="61">
        <v>0</v>
      </c>
      <c r="AQ15" s="61">
        <f t="shared" si="0"/>
        <v>3480944.34</v>
      </c>
      <c r="AT15" s="33"/>
      <c r="AV15" s="7"/>
    </row>
    <row r="16" spans="1:48" ht="33" customHeight="1">
      <c r="A16" s="32">
        <v>20</v>
      </c>
      <c r="B16" s="315" t="str">
        <f>VLOOKUP(A16,[4]bd_lista!A:C,3,FALSE)</f>
        <v>Ministerio de Defensa</v>
      </c>
      <c r="C16" s="316" t="e">
        <f>+VLOOKUP(A16,Contactos!$A$4:$E$534,6,FALSE)</f>
        <v>#REF!</v>
      </c>
      <c r="D16" s="61">
        <v>0</v>
      </c>
      <c r="E16" s="61">
        <v>0</v>
      </c>
      <c r="F16" s="61">
        <v>0</v>
      </c>
      <c r="G16" s="61">
        <v>0</v>
      </c>
      <c r="H16" s="61">
        <v>9476081.2199999988</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180.09</v>
      </c>
      <c r="AE16" s="61">
        <v>0</v>
      </c>
      <c r="AF16" s="61">
        <v>0</v>
      </c>
      <c r="AG16" s="61">
        <v>0</v>
      </c>
      <c r="AH16" s="61">
        <v>0</v>
      </c>
      <c r="AI16" s="61">
        <v>0</v>
      </c>
      <c r="AJ16" s="61">
        <v>0</v>
      </c>
      <c r="AK16" s="61">
        <v>0</v>
      </c>
      <c r="AL16" s="61">
        <v>0</v>
      </c>
      <c r="AM16" s="61">
        <v>0</v>
      </c>
      <c r="AN16" s="61">
        <v>0</v>
      </c>
      <c r="AO16" s="61">
        <v>0</v>
      </c>
      <c r="AP16" s="61">
        <v>0</v>
      </c>
      <c r="AQ16" s="61">
        <f t="shared" si="0"/>
        <v>9476261.3099999987</v>
      </c>
      <c r="AT16" s="33"/>
      <c r="AU16" s="7"/>
      <c r="AV16" s="7"/>
    </row>
    <row r="17" spans="1:48" ht="33" customHeight="1">
      <c r="A17" s="32">
        <v>25</v>
      </c>
      <c r="B17" s="315" t="str">
        <f>VLOOKUP(A17,[4]bd_lista!A:C,3,FALSE)</f>
        <v>Ministerio de la Presidencia</v>
      </c>
      <c r="C17" s="316" t="e">
        <f>+VLOOKUP(A17,Contactos!$A$4:$E$534,6,FALSE)</f>
        <v>#REF!</v>
      </c>
      <c r="D17" s="61">
        <v>0</v>
      </c>
      <c r="E17" s="61">
        <v>704968</v>
      </c>
      <c r="F17" s="61">
        <v>1182658.24</v>
      </c>
      <c r="G17" s="61">
        <v>0</v>
      </c>
      <c r="H17" s="61">
        <v>20874.79</v>
      </c>
      <c r="I17" s="61">
        <v>0</v>
      </c>
      <c r="J17" s="61">
        <v>0</v>
      </c>
      <c r="K17" s="61">
        <v>0</v>
      </c>
      <c r="L17" s="61">
        <v>271202.83</v>
      </c>
      <c r="M17" s="61">
        <v>0</v>
      </c>
      <c r="N17" s="61">
        <v>0</v>
      </c>
      <c r="O17" s="61">
        <v>4201.2</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0</v>
      </c>
      <c r="AM17" s="61">
        <v>0</v>
      </c>
      <c r="AN17" s="61">
        <v>0</v>
      </c>
      <c r="AO17" s="61">
        <v>0</v>
      </c>
      <c r="AP17" s="61">
        <v>0</v>
      </c>
      <c r="AQ17" s="61">
        <f t="shared" si="0"/>
        <v>2183905.06</v>
      </c>
      <c r="AT17" s="33"/>
      <c r="AU17" s="7"/>
      <c r="AV17" s="7"/>
    </row>
    <row r="18" spans="1:48" ht="33" customHeight="1">
      <c r="A18" s="32">
        <v>30</v>
      </c>
      <c r="B18" s="315" t="str">
        <f>VLOOKUP(A18,[4]bd_lista!A:C,3,FALSE)</f>
        <v>Ministerio de Justicia y Transparencia Institucional</v>
      </c>
      <c r="C18" s="316" t="e">
        <f>+VLOOKUP(A18,Contactos!$A$4:$E$534,6,FALSE)</f>
        <v>#REF!</v>
      </c>
      <c r="D18" s="61">
        <v>0</v>
      </c>
      <c r="E18" s="61">
        <v>0</v>
      </c>
      <c r="F18" s="61">
        <v>0</v>
      </c>
      <c r="G18" s="61">
        <v>0</v>
      </c>
      <c r="H18" s="61">
        <v>46446.27</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0</v>
      </c>
      <c r="AM18" s="61">
        <v>0</v>
      </c>
      <c r="AN18" s="61">
        <v>0</v>
      </c>
      <c r="AO18" s="61">
        <v>0</v>
      </c>
      <c r="AP18" s="61">
        <v>0</v>
      </c>
      <c r="AQ18" s="61">
        <f t="shared" si="0"/>
        <v>46446.27</v>
      </c>
      <c r="AT18" s="33"/>
    </row>
    <row r="19" spans="1:48" ht="33" customHeight="1">
      <c r="A19" s="32">
        <v>35</v>
      </c>
      <c r="B19" s="315" t="str">
        <f>VLOOKUP(A19,[4]bd_lista!A:C,3,FALSE)</f>
        <v>Ministerio de Economía y Finanzas Públicas</v>
      </c>
      <c r="C19" s="316" t="e">
        <f>+VLOOKUP(A19,Contactos!$A$4:$E$534,6,FALSE)</f>
        <v>#REF!</v>
      </c>
      <c r="D19" s="61">
        <v>0</v>
      </c>
      <c r="E19" s="61">
        <v>0</v>
      </c>
      <c r="F19" s="61">
        <v>0</v>
      </c>
      <c r="G19" s="61">
        <v>0</v>
      </c>
      <c r="H19" s="61">
        <v>11646.86</v>
      </c>
      <c r="I19" s="61">
        <v>0</v>
      </c>
      <c r="J19" s="61">
        <v>0</v>
      </c>
      <c r="K19" s="61">
        <v>0</v>
      </c>
      <c r="L19" s="61">
        <v>0</v>
      </c>
      <c r="M19" s="61">
        <v>0</v>
      </c>
      <c r="N19" s="61">
        <v>0</v>
      </c>
      <c r="O19" s="61">
        <v>489.52</v>
      </c>
      <c r="P19" s="61">
        <v>0</v>
      </c>
      <c r="Q19" s="61">
        <v>0</v>
      </c>
      <c r="R19" s="61">
        <v>0</v>
      </c>
      <c r="S19" s="61">
        <v>0</v>
      </c>
      <c r="T19" s="61">
        <v>0</v>
      </c>
      <c r="U19" s="61">
        <v>1027.3499999999999</v>
      </c>
      <c r="V19" s="61">
        <v>0</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0</v>
      </c>
      <c r="AM19" s="61">
        <v>0</v>
      </c>
      <c r="AN19" s="61">
        <v>0</v>
      </c>
      <c r="AO19" s="61">
        <v>0</v>
      </c>
      <c r="AP19" s="61">
        <v>0</v>
      </c>
      <c r="AQ19" s="61">
        <f t="shared" si="0"/>
        <v>13163.730000000001</v>
      </c>
      <c r="AT19" s="33"/>
    </row>
    <row r="20" spans="1:48" ht="33" customHeight="1">
      <c r="A20" s="32">
        <v>41</v>
      </c>
      <c r="B20" s="315" t="str">
        <f>VLOOKUP(A20,[4]bd_lista!A:C,3,FALSE)</f>
        <v>Ministerio de Desarrollo Productivo y Economía Plural</v>
      </c>
      <c r="C20" s="316" t="e">
        <f>+VLOOKUP(A20,Contactos!$A$4:$E$534,6,FALSE)</f>
        <v>#REF!</v>
      </c>
      <c r="D20" s="61">
        <v>0</v>
      </c>
      <c r="E20" s="61">
        <v>0</v>
      </c>
      <c r="F20" s="61">
        <v>3919985.41</v>
      </c>
      <c r="G20" s="61">
        <v>0</v>
      </c>
      <c r="H20" s="61">
        <v>17877.04</v>
      </c>
      <c r="I20" s="61">
        <v>0</v>
      </c>
      <c r="J20" s="61">
        <v>0</v>
      </c>
      <c r="K20" s="61">
        <v>0</v>
      </c>
      <c r="L20" s="61">
        <v>0</v>
      </c>
      <c r="M20" s="61">
        <v>0</v>
      </c>
      <c r="N20" s="61">
        <v>0</v>
      </c>
      <c r="O20" s="61">
        <v>0</v>
      </c>
      <c r="P20" s="61">
        <v>0</v>
      </c>
      <c r="Q20" s="61">
        <v>0</v>
      </c>
      <c r="R20" s="61">
        <v>0</v>
      </c>
      <c r="S20" s="61">
        <v>0</v>
      </c>
      <c r="T20" s="61">
        <v>0</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1">
        <v>0</v>
      </c>
      <c r="AN20" s="61">
        <v>0</v>
      </c>
      <c r="AO20" s="61">
        <v>0</v>
      </c>
      <c r="AP20" s="61">
        <v>0</v>
      </c>
      <c r="AQ20" s="61">
        <f t="shared" si="0"/>
        <v>3937862.45</v>
      </c>
      <c r="AT20" s="33"/>
    </row>
    <row r="21" spans="1:48" ht="33" customHeight="1">
      <c r="A21" s="32">
        <v>46</v>
      </c>
      <c r="B21" s="315" t="str">
        <f>VLOOKUP(A21,[4]bd_lista!A:C,3,FALSE)</f>
        <v>Ministerio de Salud y Deportes</v>
      </c>
      <c r="C21" s="316" t="e">
        <f>+VLOOKUP(A21,Contactos!$A$4:$E$534,6,FALSE)</f>
        <v>#REF!</v>
      </c>
      <c r="D21" s="61">
        <v>215685.74</v>
      </c>
      <c r="E21" s="61">
        <v>556540.96</v>
      </c>
      <c r="F21" s="61">
        <v>22841835.440000001</v>
      </c>
      <c r="G21" s="61">
        <v>0</v>
      </c>
      <c r="H21" s="61">
        <v>107060.92</v>
      </c>
      <c r="I21" s="61">
        <v>0</v>
      </c>
      <c r="J21" s="61">
        <v>0</v>
      </c>
      <c r="K21" s="61">
        <v>0</v>
      </c>
      <c r="L21" s="61">
        <v>39994.729999999996</v>
      </c>
      <c r="M21" s="61">
        <v>0</v>
      </c>
      <c r="N21" s="61">
        <v>0</v>
      </c>
      <c r="O21" s="61">
        <v>0</v>
      </c>
      <c r="P21" s="61">
        <v>1007478.49</v>
      </c>
      <c r="Q21" s="61">
        <v>0</v>
      </c>
      <c r="R21" s="61">
        <v>0</v>
      </c>
      <c r="S21" s="61">
        <v>0</v>
      </c>
      <c r="T21" s="61">
        <v>0</v>
      </c>
      <c r="U21" s="61">
        <v>0</v>
      </c>
      <c r="V21" s="61">
        <v>0</v>
      </c>
      <c r="W21" s="61">
        <v>0</v>
      </c>
      <c r="X21" s="61">
        <v>0</v>
      </c>
      <c r="Y21" s="61">
        <v>38841215.870000005</v>
      </c>
      <c r="Z21" s="61">
        <v>556540.96120000002</v>
      </c>
      <c r="AA21" s="61">
        <v>0</v>
      </c>
      <c r="AB21" s="61">
        <v>50.01</v>
      </c>
      <c r="AC21" s="61">
        <v>0</v>
      </c>
      <c r="AD21" s="61">
        <v>0</v>
      </c>
      <c r="AE21" s="61">
        <v>0</v>
      </c>
      <c r="AF21" s="61">
        <v>0</v>
      </c>
      <c r="AG21" s="61">
        <v>0</v>
      </c>
      <c r="AH21" s="61">
        <v>0</v>
      </c>
      <c r="AI21" s="61">
        <v>0</v>
      </c>
      <c r="AJ21" s="61">
        <v>0</v>
      </c>
      <c r="AK21" s="61">
        <v>0</v>
      </c>
      <c r="AL21" s="61">
        <v>0</v>
      </c>
      <c r="AM21" s="61">
        <v>0</v>
      </c>
      <c r="AN21" s="61">
        <v>0</v>
      </c>
      <c r="AO21" s="61">
        <v>0</v>
      </c>
      <c r="AP21" s="61">
        <v>0</v>
      </c>
      <c r="AQ21" s="61">
        <f t="shared" si="0"/>
        <v>64166403.121200003</v>
      </c>
      <c r="AT21" s="33"/>
    </row>
    <row r="22" spans="1:48" ht="33" customHeight="1">
      <c r="A22" s="32">
        <v>47</v>
      </c>
      <c r="B22" s="315" t="str">
        <f>VLOOKUP(A22,[4]bd_lista!A:C,3,FALSE)</f>
        <v>Ministerio de Desarrollo Rural y Tierras</v>
      </c>
      <c r="C22" s="316" t="e">
        <f>+VLOOKUP(A22,Contactos!$A$4:$E$534,6,FALSE)</f>
        <v>#REF!</v>
      </c>
      <c r="D22" s="61">
        <v>16363.64</v>
      </c>
      <c r="E22" s="61">
        <v>0</v>
      </c>
      <c r="F22" s="61">
        <v>144422.49</v>
      </c>
      <c r="G22" s="61">
        <v>24070.39</v>
      </c>
      <c r="H22" s="61">
        <v>66271.039999999994</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0</v>
      </c>
      <c r="AG22" s="61">
        <v>0</v>
      </c>
      <c r="AH22" s="61">
        <v>0</v>
      </c>
      <c r="AI22" s="61">
        <v>0</v>
      </c>
      <c r="AJ22" s="61">
        <v>0</v>
      </c>
      <c r="AK22" s="61">
        <v>0</v>
      </c>
      <c r="AL22" s="61">
        <v>0</v>
      </c>
      <c r="AM22" s="61">
        <v>0</v>
      </c>
      <c r="AN22" s="61">
        <v>0</v>
      </c>
      <c r="AO22" s="61">
        <v>0</v>
      </c>
      <c r="AP22" s="61">
        <v>0</v>
      </c>
      <c r="AQ22" s="61">
        <f t="shared" si="0"/>
        <v>251127.56</v>
      </c>
      <c r="AT22" s="33"/>
    </row>
    <row r="23" spans="1:48" ht="33" customHeight="1">
      <c r="A23" s="32">
        <v>53</v>
      </c>
      <c r="B23" s="315" t="str">
        <f>VLOOKUP(A23,[4]bd_lista!A:C,3,FALSE)</f>
        <v>Ministerio de Culturas, Descolonización y Despatriarcalización</v>
      </c>
      <c r="C23" s="316" t="e">
        <f>+VLOOKUP(A23,Contactos!$A$4:$E$534,6,FALSE)</f>
        <v>#REF!</v>
      </c>
      <c r="D23" s="61">
        <v>0</v>
      </c>
      <c r="E23" s="61">
        <v>0</v>
      </c>
      <c r="F23" s="61">
        <v>0</v>
      </c>
      <c r="G23" s="61">
        <v>0</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c r="AM23" s="61">
        <v>0</v>
      </c>
      <c r="AN23" s="61">
        <v>0</v>
      </c>
      <c r="AO23" s="61">
        <v>0</v>
      </c>
      <c r="AP23" s="61">
        <v>0</v>
      </c>
      <c r="AQ23" s="61">
        <f t="shared" si="0"/>
        <v>0</v>
      </c>
      <c r="AT23" s="33"/>
    </row>
    <row r="24" spans="1:48" ht="33" customHeight="1">
      <c r="A24" s="32">
        <v>66</v>
      </c>
      <c r="B24" s="315" t="str">
        <f>VLOOKUP(A24,[4]bd_lista!A:C,3,FALSE)</f>
        <v>Ministerio de Planificación del Desarrollo</v>
      </c>
      <c r="C24" s="316" t="e">
        <f>+VLOOKUP(A24,Contactos!$A$4:$E$534,6,FALSE)</f>
        <v>#REF!</v>
      </c>
      <c r="D24" s="61">
        <v>704968</v>
      </c>
      <c r="E24" s="61">
        <v>640782.66</v>
      </c>
      <c r="F24" s="61">
        <v>0</v>
      </c>
      <c r="G24" s="61">
        <v>0</v>
      </c>
      <c r="H24" s="61">
        <v>806.39</v>
      </c>
      <c r="I24" s="61">
        <v>0</v>
      </c>
      <c r="J24" s="61">
        <v>0</v>
      </c>
      <c r="K24" s="61">
        <v>0</v>
      </c>
      <c r="L24" s="61">
        <v>12682733</v>
      </c>
      <c r="M24" s="61">
        <v>0</v>
      </c>
      <c r="N24" s="61">
        <v>0</v>
      </c>
      <c r="O24" s="61">
        <v>0</v>
      </c>
      <c r="P24" s="61">
        <v>0</v>
      </c>
      <c r="Q24" s="61">
        <v>0</v>
      </c>
      <c r="R24" s="61">
        <v>0</v>
      </c>
      <c r="S24" s="61">
        <v>17412.489999999998</v>
      </c>
      <c r="T24" s="61">
        <v>0</v>
      </c>
      <c r="U24" s="61">
        <v>16162391.309999999</v>
      </c>
      <c r="V24" s="61">
        <v>0</v>
      </c>
      <c r="W24" s="61">
        <v>0</v>
      </c>
      <c r="X24" s="61">
        <v>0</v>
      </c>
      <c r="Y24" s="61">
        <v>0</v>
      </c>
      <c r="Z24" s="61">
        <v>640782.65300000005</v>
      </c>
      <c r="AA24" s="61">
        <v>0</v>
      </c>
      <c r="AB24" s="61">
        <v>0</v>
      </c>
      <c r="AC24" s="61">
        <v>0</v>
      </c>
      <c r="AD24" s="61">
        <v>0</v>
      </c>
      <c r="AE24" s="61">
        <v>0</v>
      </c>
      <c r="AF24" s="61">
        <v>0</v>
      </c>
      <c r="AG24" s="61">
        <v>0</v>
      </c>
      <c r="AH24" s="61">
        <v>0</v>
      </c>
      <c r="AI24" s="61">
        <v>0</v>
      </c>
      <c r="AJ24" s="61">
        <v>0</v>
      </c>
      <c r="AK24" s="61">
        <v>0</v>
      </c>
      <c r="AL24" s="61">
        <v>0</v>
      </c>
      <c r="AM24" s="61">
        <v>0</v>
      </c>
      <c r="AN24" s="61">
        <v>0</v>
      </c>
      <c r="AO24" s="61">
        <v>0</v>
      </c>
      <c r="AP24" s="61">
        <v>0</v>
      </c>
      <c r="AQ24" s="61">
        <f t="shared" si="0"/>
        <v>30849876.503000002</v>
      </c>
      <c r="AT24" s="33"/>
    </row>
    <row r="25" spans="1:48" ht="33" customHeight="1">
      <c r="A25" s="32">
        <v>70</v>
      </c>
      <c r="B25" s="315" t="str">
        <f>VLOOKUP(A25,[4]bd_lista!A:C,3,FALSE)</f>
        <v>Ministerio de Trabajo, Empleo y Previsión Social</v>
      </c>
      <c r="C25" s="316" t="e">
        <f>+VLOOKUP(A25,Contactos!$A$4:$E$534,6,FALSE)</f>
        <v>#REF!</v>
      </c>
      <c r="D25" s="61">
        <v>0</v>
      </c>
      <c r="E25" s="61">
        <v>0</v>
      </c>
      <c r="F25" s="61">
        <v>0</v>
      </c>
      <c r="G25" s="61">
        <v>0</v>
      </c>
      <c r="H25" s="61">
        <v>5789.22</v>
      </c>
      <c r="I25" s="61">
        <v>0</v>
      </c>
      <c r="J25" s="61">
        <v>0</v>
      </c>
      <c r="K25" s="61">
        <v>0</v>
      </c>
      <c r="L25" s="61">
        <v>0</v>
      </c>
      <c r="M25" s="61">
        <v>0</v>
      </c>
      <c r="N25" s="61">
        <v>0</v>
      </c>
      <c r="O25" s="61">
        <v>0</v>
      </c>
      <c r="P25" s="61">
        <v>0</v>
      </c>
      <c r="Q25" s="61">
        <v>0</v>
      </c>
      <c r="R25" s="61">
        <v>0</v>
      </c>
      <c r="S25" s="61">
        <v>0</v>
      </c>
      <c r="T25" s="61">
        <v>0</v>
      </c>
      <c r="U25" s="61">
        <v>0</v>
      </c>
      <c r="V25" s="61">
        <v>0</v>
      </c>
      <c r="W25" s="61">
        <v>0</v>
      </c>
      <c r="X25" s="61">
        <v>0</v>
      </c>
      <c r="Y25" s="61">
        <v>583151.75</v>
      </c>
      <c r="Z25" s="61">
        <v>0</v>
      </c>
      <c r="AA25" s="61">
        <v>0</v>
      </c>
      <c r="AB25" s="61">
        <v>0</v>
      </c>
      <c r="AC25" s="61">
        <v>0</v>
      </c>
      <c r="AD25" s="61">
        <v>0</v>
      </c>
      <c r="AE25" s="61">
        <v>0</v>
      </c>
      <c r="AF25" s="61">
        <v>0</v>
      </c>
      <c r="AG25" s="61">
        <v>0</v>
      </c>
      <c r="AH25" s="61">
        <v>0</v>
      </c>
      <c r="AI25" s="61">
        <v>0</v>
      </c>
      <c r="AJ25" s="61">
        <v>0</v>
      </c>
      <c r="AK25" s="61">
        <v>0</v>
      </c>
      <c r="AL25" s="61">
        <v>0</v>
      </c>
      <c r="AM25" s="61">
        <v>0</v>
      </c>
      <c r="AN25" s="61">
        <v>0</v>
      </c>
      <c r="AO25" s="61">
        <v>0</v>
      </c>
      <c r="AP25" s="61">
        <v>0</v>
      </c>
      <c r="AQ25" s="61">
        <f t="shared" si="0"/>
        <v>588940.97</v>
      </c>
      <c r="AT25" s="33"/>
    </row>
    <row r="26" spans="1:48" ht="33" customHeight="1">
      <c r="A26" s="32">
        <v>76</v>
      </c>
      <c r="B26" s="315" t="str">
        <f>VLOOKUP(A26,[4]bd_lista!A:C,3,FALSE)</f>
        <v>Ministerio de Minería y Metalurgia</v>
      </c>
      <c r="C26" s="316" t="e">
        <f>+VLOOKUP(A26,Contactos!$A$4:$E$534,6,FALSE)</f>
        <v>#REF!</v>
      </c>
      <c r="D26" s="61">
        <v>0</v>
      </c>
      <c r="E26" s="61">
        <v>0</v>
      </c>
      <c r="F26" s="61">
        <v>0</v>
      </c>
      <c r="G26" s="61">
        <v>0</v>
      </c>
      <c r="H26" s="61">
        <v>1512.8</v>
      </c>
      <c r="I26" s="61">
        <v>0</v>
      </c>
      <c r="J26" s="61">
        <v>0</v>
      </c>
      <c r="K26" s="61">
        <v>0</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61">
        <v>0</v>
      </c>
      <c r="AN26" s="61">
        <v>0</v>
      </c>
      <c r="AO26" s="61">
        <v>0</v>
      </c>
      <c r="AP26" s="61">
        <v>0</v>
      </c>
      <c r="AQ26" s="61">
        <f t="shared" si="0"/>
        <v>1512.8</v>
      </c>
      <c r="AT26" s="33"/>
    </row>
    <row r="27" spans="1:48" ht="33" customHeight="1">
      <c r="A27" s="32">
        <v>78</v>
      </c>
      <c r="B27" s="315" t="str">
        <f>VLOOKUP(A27,[4]bd_lista!A:C,3,FALSE)</f>
        <v>Ministerio de Hidrocarburos y Energías</v>
      </c>
      <c r="C27" s="316" t="e">
        <f>+VLOOKUP(A27,Contactos!$A$4:$E$534,6,FALSE)</f>
        <v>#REF!</v>
      </c>
      <c r="D27" s="61">
        <v>0</v>
      </c>
      <c r="E27" s="61">
        <v>0</v>
      </c>
      <c r="F27" s="61">
        <v>13297718.949999999</v>
      </c>
      <c r="G27" s="61">
        <v>0</v>
      </c>
      <c r="H27" s="61">
        <v>0</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61">
        <v>0</v>
      </c>
      <c r="AQ27" s="61">
        <f t="shared" si="0"/>
        <v>13297718.949999999</v>
      </c>
      <c r="AT27" s="33"/>
    </row>
    <row r="28" spans="1:48" ht="33" customHeight="1">
      <c r="A28" s="32">
        <v>81</v>
      </c>
      <c r="B28" s="315" t="str">
        <f>VLOOKUP(A28,[4]bd_lista!A:C,3,FALSE)</f>
        <v>Ministerio de Obras Públicas, Servicios y Vivienda</v>
      </c>
      <c r="C28" s="316" t="e">
        <f>+VLOOKUP(A28,Contactos!$A$4:$E$534,6,FALSE)</f>
        <v>#REF!</v>
      </c>
      <c r="D28" s="61">
        <v>0.01</v>
      </c>
      <c r="E28" s="61">
        <v>0</v>
      </c>
      <c r="F28" s="61">
        <v>36196</v>
      </c>
      <c r="G28" s="61">
        <v>0</v>
      </c>
      <c r="H28" s="61">
        <v>41434.629999999997</v>
      </c>
      <c r="I28" s="61">
        <v>0</v>
      </c>
      <c r="J28" s="61">
        <v>0</v>
      </c>
      <c r="K28" s="61">
        <v>0</v>
      </c>
      <c r="L28" s="61">
        <v>0</v>
      </c>
      <c r="M28" s="61">
        <v>0</v>
      </c>
      <c r="N28" s="61">
        <v>0</v>
      </c>
      <c r="O28" s="61">
        <v>0</v>
      </c>
      <c r="P28" s="61">
        <v>0</v>
      </c>
      <c r="Q28" s="61">
        <v>0</v>
      </c>
      <c r="R28" s="61">
        <v>0</v>
      </c>
      <c r="S28" s="61">
        <v>0</v>
      </c>
      <c r="T28" s="61">
        <v>0</v>
      </c>
      <c r="U28" s="61">
        <v>0</v>
      </c>
      <c r="V28" s="61">
        <v>0</v>
      </c>
      <c r="W28" s="61">
        <v>0</v>
      </c>
      <c r="X28" s="61">
        <v>0</v>
      </c>
      <c r="Y28" s="61">
        <v>0</v>
      </c>
      <c r="Z28" s="61">
        <v>0</v>
      </c>
      <c r="AA28" s="61">
        <v>0</v>
      </c>
      <c r="AB28" s="61">
        <v>0</v>
      </c>
      <c r="AC28" s="61">
        <v>0</v>
      </c>
      <c r="AD28" s="61">
        <v>0</v>
      </c>
      <c r="AE28" s="61">
        <v>0</v>
      </c>
      <c r="AF28" s="61">
        <v>0</v>
      </c>
      <c r="AG28" s="61">
        <v>0</v>
      </c>
      <c r="AH28" s="61">
        <v>0</v>
      </c>
      <c r="AI28" s="61">
        <v>0</v>
      </c>
      <c r="AJ28" s="61">
        <v>0</v>
      </c>
      <c r="AK28" s="61">
        <v>0</v>
      </c>
      <c r="AL28" s="61">
        <v>0</v>
      </c>
      <c r="AM28" s="61">
        <v>0</v>
      </c>
      <c r="AN28" s="61">
        <v>0</v>
      </c>
      <c r="AO28" s="61">
        <v>0</v>
      </c>
      <c r="AP28" s="61">
        <v>0</v>
      </c>
      <c r="AQ28" s="61">
        <f t="shared" si="0"/>
        <v>77630.64</v>
      </c>
      <c r="AT28" s="33"/>
    </row>
    <row r="29" spans="1:48" ht="33" customHeight="1">
      <c r="A29" s="32">
        <v>86</v>
      </c>
      <c r="B29" s="315" t="str">
        <f>VLOOKUP(A29,[4]bd_lista!A:C,3,FALSE)</f>
        <v>Ministerio de Medio Ambiente y Agua</v>
      </c>
      <c r="C29" s="316" t="e">
        <f>+VLOOKUP(A29,Contactos!$A$4:$E$534,6,FALSE)</f>
        <v>#REF!</v>
      </c>
      <c r="D29" s="61">
        <v>363825.02</v>
      </c>
      <c r="E29" s="61">
        <v>42294584.800000004</v>
      </c>
      <c r="F29" s="61">
        <v>0</v>
      </c>
      <c r="G29" s="61">
        <v>0</v>
      </c>
      <c r="H29" s="61">
        <v>3378629.5999999996</v>
      </c>
      <c r="I29" s="61">
        <v>0</v>
      </c>
      <c r="J29" s="61">
        <v>0</v>
      </c>
      <c r="K29" s="61">
        <v>0</v>
      </c>
      <c r="L29" s="61">
        <v>0</v>
      </c>
      <c r="M29" s="61">
        <v>0</v>
      </c>
      <c r="N29" s="61">
        <v>0</v>
      </c>
      <c r="O29" s="61">
        <v>28743.94</v>
      </c>
      <c r="P29" s="61">
        <v>4175600.03</v>
      </c>
      <c r="Q29" s="61">
        <v>0</v>
      </c>
      <c r="R29" s="61">
        <v>0</v>
      </c>
      <c r="S29" s="61">
        <v>191824</v>
      </c>
      <c r="T29" s="61">
        <v>0</v>
      </c>
      <c r="U29" s="61">
        <v>0</v>
      </c>
      <c r="V29" s="61">
        <v>0</v>
      </c>
      <c r="W29" s="61">
        <v>0</v>
      </c>
      <c r="X29" s="61">
        <v>0</v>
      </c>
      <c r="Y29" s="61">
        <v>0</v>
      </c>
      <c r="Z29" s="61">
        <v>15234634.835000001</v>
      </c>
      <c r="AA29" s="61">
        <v>0</v>
      </c>
      <c r="AB29" s="61">
        <v>0</v>
      </c>
      <c r="AC29" s="61">
        <v>0</v>
      </c>
      <c r="AD29" s="61">
        <v>120.06</v>
      </c>
      <c r="AE29" s="61">
        <v>16004078.229999999</v>
      </c>
      <c r="AF29" s="61">
        <v>0</v>
      </c>
      <c r="AG29" s="61">
        <v>0</v>
      </c>
      <c r="AH29" s="61">
        <v>0</v>
      </c>
      <c r="AI29" s="61">
        <v>0</v>
      </c>
      <c r="AJ29" s="61">
        <v>0</v>
      </c>
      <c r="AK29" s="61">
        <v>0</v>
      </c>
      <c r="AL29" s="61">
        <v>0</v>
      </c>
      <c r="AM29" s="61">
        <v>0</v>
      </c>
      <c r="AN29" s="61">
        <v>0</v>
      </c>
      <c r="AO29" s="61">
        <v>0</v>
      </c>
      <c r="AP29" s="61">
        <v>0</v>
      </c>
      <c r="AQ29" s="61">
        <f t="shared" si="0"/>
        <v>81672040.515000015</v>
      </c>
      <c r="AT29" s="33"/>
    </row>
    <row r="30" spans="1:48" ht="33" customHeight="1">
      <c r="A30" s="32" t="s">
        <v>539</v>
      </c>
      <c r="B30" s="315" t="str">
        <f>VLOOKUP(A30,[4]bd_lista!A:C,3,FALSE)</f>
        <v>Dirección General de Programación y Operaciones del Tesoro</v>
      </c>
      <c r="C30" s="316" t="e">
        <f>+VLOOKUP(A30,Contactos!$A$4:$E$534,6,FALSE)</f>
        <v>#REF!</v>
      </c>
      <c r="D30" s="61">
        <v>3389.16</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0</v>
      </c>
      <c r="AA30" s="61">
        <v>0</v>
      </c>
      <c r="AB30" s="61">
        <v>0</v>
      </c>
      <c r="AC30" s="61">
        <v>0</v>
      </c>
      <c r="AD30" s="61">
        <v>0</v>
      </c>
      <c r="AE30" s="61">
        <v>0</v>
      </c>
      <c r="AF30" s="61">
        <v>0</v>
      </c>
      <c r="AG30" s="61">
        <v>0</v>
      </c>
      <c r="AH30" s="61">
        <v>0</v>
      </c>
      <c r="AI30" s="61">
        <v>0</v>
      </c>
      <c r="AJ30" s="61">
        <v>0</v>
      </c>
      <c r="AK30" s="61">
        <v>0</v>
      </c>
      <c r="AL30" s="61">
        <v>0</v>
      </c>
      <c r="AM30" s="61">
        <v>0</v>
      </c>
      <c r="AN30" s="61">
        <v>0</v>
      </c>
      <c r="AO30" s="61">
        <v>0</v>
      </c>
      <c r="AP30" s="61">
        <v>0</v>
      </c>
      <c r="AQ30" s="61">
        <f t="shared" si="0"/>
        <v>3389.16</v>
      </c>
      <c r="AT30" s="33"/>
    </row>
    <row r="31" spans="1:48" ht="33" customHeight="1">
      <c r="A31" s="32" t="s">
        <v>541</v>
      </c>
      <c r="B31" s="315" t="str">
        <f>VLOOKUP(A31,[4]bd_lista!A:C,3,FALSE)</f>
        <v>Dirección General de Programación y Operaciones del Tesoro</v>
      </c>
      <c r="C31" s="316" t="e">
        <f>+VLOOKUP(A31,Contactos!$A$4:$E$534,6,FALSE)</f>
        <v>#REF!</v>
      </c>
      <c r="D31" s="61">
        <v>288241213.04000002</v>
      </c>
      <c r="E31" s="61">
        <v>7955153.9499999993</v>
      </c>
      <c r="F31" s="61">
        <v>19626828.91</v>
      </c>
      <c r="G31" s="61">
        <v>0</v>
      </c>
      <c r="H31" s="61">
        <v>2470903.75</v>
      </c>
      <c r="I31" s="61">
        <v>0</v>
      </c>
      <c r="J31" s="61">
        <v>0</v>
      </c>
      <c r="K31" s="61">
        <v>0</v>
      </c>
      <c r="L31" s="61">
        <v>7201007.29</v>
      </c>
      <c r="M31" s="61">
        <v>0</v>
      </c>
      <c r="N31" s="61">
        <v>0</v>
      </c>
      <c r="O31" s="61">
        <v>0</v>
      </c>
      <c r="P31" s="61">
        <v>0</v>
      </c>
      <c r="Q31" s="61">
        <v>0</v>
      </c>
      <c r="R31" s="61">
        <v>69.599999999999994</v>
      </c>
      <c r="S31" s="61">
        <v>0</v>
      </c>
      <c r="T31" s="61">
        <v>0</v>
      </c>
      <c r="U31" s="61">
        <v>5099554.4300000006</v>
      </c>
      <c r="V31" s="61">
        <v>0</v>
      </c>
      <c r="W31" s="61">
        <v>0</v>
      </c>
      <c r="X31" s="61">
        <v>185430722.39000002</v>
      </c>
      <c r="Y31" s="61">
        <v>1311572.19</v>
      </c>
      <c r="Z31" s="61">
        <v>0</v>
      </c>
      <c r="AA31" s="61">
        <v>288241213.04439998</v>
      </c>
      <c r="AB31" s="61">
        <v>0</v>
      </c>
      <c r="AC31" s="61">
        <v>0</v>
      </c>
      <c r="AD31" s="61">
        <v>0</v>
      </c>
      <c r="AE31" s="61">
        <v>1427696.48</v>
      </c>
      <c r="AF31" s="61">
        <v>0</v>
      </c>
      <c r="AG31" s="61">
        <v>0</v>
      </c>
      <c r="AH31" s="61">
        <v>0</v>
      </c>
      <c r="AI31" s="61">
        <v>0</v>
      </c>
      <c r="AJ31" s="61">
        <v>0</v>
      </c>
      <c r="AK31" s="61">
        <v>0</v>
      </c>
      <c r="AL31" s="61">
        <v>0</v>
      </c>
      <c r="AM31" s="61">
        <v>0.38000000000000017</v>
      </c>
      <c r="AN31" s="61">
        <v>0</v>
      </c>
      <c r="AO31" s="61">
        <v>0</v>
      </c>
      <c r="AP31" s="61">
        <v>0</v>
      </c>
      <c r="AQ31" s="61">
        <f t="shared" si="0"/>
        <v>807005935.45440018</v>
      </c>
      <c r="AT31" s="33"/>
    </row>
    <row r="32" spans="1:48" ht="33" customHeight="1">
      <c r="A32" s="32" t="s">
        <v>542</v>
      </c>
      <c r="B32" s="315" t="str">
        <f>VLOOKUP(A32,[4]bd_lista!A:C,3,FALSE)</f>
        <v>Dirección General de Crédito Público</v>
      </c>
      <c r="C32" s="316" t="e">
        <f>+VLOOKUP(A32,Contactos!$A$4:$E$534,6,FALSE)</f>
        <v>#REF!</v>
      </c>
      <c r="D32" s="61">
        <v>0</v>
      </c>
      <c r="E32" s="61">
        <v>0</v>
      </c>
      <c r="F32" s="61">
        <v>0</v>
      </c>
      <c r="G32" s="61">
        <v>0</v>
      </c>
      <c r="H32" s="61">
        <v>50</v>
      </c>
      <c r="I32" s="61">
        <v>0</v>
      </c>
      <c r="J32" s="61">
        <v>0</v>
      </c>
      <c r="K32" s="61">
        <v>202296851.35999998</v>
      </c>
      <c r="L32" s="61">
        <v>204525933.34</v>
      </c>
      <c r="M32" s="61">
        <v>0</v>
      </c>
      <c r="N32" s="61">
        <v>0</v>
      </c>
      <c r="O32" s="61">
        <v>0</v>
      </c>
      <c r="P32" s="61">
        <v>3455878.17</v>
      </c>
      <c r="Q32" s="61">
        <v>0</v>
      </c>
      <c r="R32" s="61">
        <v>0</v>
      </c>
      <c r="S32" s="61">
        <v>0</v>
      </c>
      <c r="T32" s="61">
        <v>0</v>
      </c>
      <c r="U32" s="61">
        <v>26253404.640000001</v>
      </c>
      <c r="V32" s="61">
        <v>148623204.71000001</v>
      </c>
      <c r="W32" s="61">
        <v>82410826.340000004</v>
      </c>
      <c r="X32" s="61">
        <v>0</v>
      </c>
      <c r="Y32" s="61">
        <v>0</v>
      </c>
      <c r="Z32" s="61">
        <v>0</v>
      </c>
      <c r="AA32" s="61">
        <v>0</v>
      </c>
      <c r="AB32" s="61">
        <v>0</v>
      </c>
      <c r="AC32" s="61">
        <v>0</v>
      </c>
      <c r="AD32" s="61">
        <v>0</v>
      </c>
      <c r="AE32" s="61">
        <v>539453.59</v>
      </c>
      <c r="AF32" s="61">
        <v>0</v>
      </c>
      <c r="AG32" s="61">
        <v>0</v>
      </c>
      <c r="AH32" s="61">
        <v>524.8599999999999</v>
      </c>
      <c r="AI32" s="61">
        <v>0</v>
      </c>
      <c r="AJ32" s="61">
        <v>0</v>
      </c>
      <c r="AK32" s="61">
        <v>977246834.08000052</v>
      </c>
      <c r="AL32" s="61">
        <v>0</v>
      </c>
      <c r="AM32" s="61">
        <v>0</v>
      </c>
      <c r="AN32" s="61">
        <v>0</v>
      </c>
      <c r="AO32" s="61">
        <v>0</v>
      </c>
      <c r="AP32" s="61">
        <v>0</v>
      </c>
      <c r="AQ32" s="61">
        <f t="shared" si="0"/>
        <v>1645352961.0900006</v>
      </c>
      <c r="AT32" s="33"/>
    </row>
    <row r="33" spans="1:46" ht="33" customHeight="1">
      <c r="A33" s="32" t="s">
        <v>544</v>
      </c>
      <c r="B33" s="315" t="str">
        <f>VLOOKUP(A33,[4]bd_lista!A:C,3,FALSE)</f>
        <v>Dirección General de Administración y Finanzas Territoriales</v>
      </c>
      <c r="C33" s="316" t="e">
        <f>+VLOOKUP(A33,Contactos!$A$4:$E$534,6,FALSE)</f>
        <v>#REF!</v>
      </c>
      <c r="D33" s="61">
        <v>0</v>
      </c>
      <c r="E33" s="61">
        <v>0</v>
      </c>
      <c r="F33" s="61">
        <v>0</v>
      </c>
      <c r="G33" s="61">
        <v>0</v>
      </c>
      <c r="H33" s="61">
        <v>1313223.1499999999</v>
      </c>
      <c r="I33" s="61">
        <v>0</v>
      </c>
      <c r="J33" s="61">
        <v>0</v>
      </c>
      <c r="K33" s="61">
        <v>0</v>
      </c>
      <c r="L33" s="61">
        <v>37180563.079999998</v>
      </c>
      <c r="M33" s="61">
        <v>0</v>
      </c>
      <c r="N33" s="61">
        <v>0</v>
      </c>
      <c r="O33" s="61">
        <v>0</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61">
        <v>0</v>
      </c>
      <c r="AQ33" s="61">
        <f t="shared" si="0"/>
        <v>38493786.229999997</v>
      </c>
      <c r="AT33" s="33"/>
    </row>
    <row r="34" spans="1:46" ht="33" customHeight="1">
      <c r="A34" s="32" t="s">
        <v>546</v>
      </c>
      <c r="B34" s="315" t="str">
        <f>VLOOKUP(A34,[4]bd_lista!A:C,3,FALSE)</f>
        <v>Dirección General de Pensiones y Jubilaciones</v>
      </c>
      <c r="C34" s="316" t="e">
        <f>+VLOOKUP(A34,Contactos!$A$4:$E$534,6,FALSE)</f>
        <v>#REF!</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61">
        <v>0</v>
      </c>
      <c r="AQ34" s="61">
        <f t="shared" si="0"/>
        <v>0</v>
      </c>
      <c r="AT34" s="33"/>
    </row>
    <row r="35" spans="1:46" ht="33" customHeight="1">
      <c r="A35" s="32">
        <v>108</v>
      </c>
      <c r="B35" s="315" t="str">
        <f>VLOOKUP(A35,[4]bd_lista!A:C,3,FALSE)</f>
        <v>Orquesta Sinfónica Nacional</v>
      </c>
      <c r="C35" s="316" t="e">
        <f>+VLOOKUP(A35,Contactos!$A$4:$E$534,6,FALSE)</f>
        <v>#REF!</v>
      </c>
      <c r="D35" s="61">
        <v>0</v>
      </c>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0</v>
      </c>
      <c r="AM35" s="61">
        <v>0</v>
      </c>
      <c r="AN35" s="61">
        <v>0</v>
      </c>
      <c r="AO35" s="61">
        <v>0</v>
      </c>
      <c r="AP35" s="61">
        <v>0</v>
      </c>
      <c r="AQ35" s="61">
        <f t="shared" si="0"/>
        <v>0</v>
      </c>
      <c r="AT35" s="33"/>
    </row>
    <row r="36" spans="1:46" ht="33" customHeight="1">
      <c r="A36" s="32">
        <v>109</v>
      </c>
      <c r="B36" s="315" t="str">
        <f>VLOOKUP(A36,[4]bd_lista!A:C,3,FALSE)</f>
        <v>Conservatorio Plurinacional de Musica</v>
      </c>
      <c r="C36" s="316" t="e">
        <f>+VLOOKUP(A36,Contactos!$A$4:$E$534,6,FALSE)</f>
        <v>#REF!</v>
      </c>
      <c r="D36" s="61">
        <v>0</v>
      </c>
      <c r="E36" s="61">
        <v>0</v>
      </c>
      <c r="F36" s="61">
        <v>1233045.6000000001</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c r="AM36" s="61">
        <v>0</v>
      </c>
      <c r="AN36" s="61">
        <v>0</v>
      </c>
      <c r="AO36" s="61">
        <v>0</v>
      </c>
      <c r="AP36" s="61">
        <v>0</v>
      </c>
      <c r="AQ36" s="61">
        <f t="shared" si="0"/>
        <v>1233045.6000000001</v>
      </c>
      <c r="AT36" s="33"/>
    </row>
    <row r="37" spans="1:46" ht="33" customHeight="1">
      <c r="A37" s="32">
        <v>111</v>
      </c>
      <c r="B37" s="315" t="str">
        <f>VLOOKUP(A37,[4]bd_lista!A:C,3,FALSE)</f>
        <v>Instituto Boliviano de la Ceguera</v>
      </c>
      <c r="C37" s="316" t="e">
        <f>+VLOOKUP(A37,Contactos!$A$4:$E$534,6,FALSE)</f>
        <v>#REF!</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c r="AM37" s="61">
        <v>0</v>
      </c>
      <c r="AN37" s="61">
        <v>0</v>
      </c>
      <c r="AO37" s="61">
        <v>0</v>
      </c>
      <c r="AP37" s="61">
        <v>0</v>
      </c>
      <c r="AQ37" s="61">
        <f t="shared" si="0"/>
        <v>0</v>
      </c>
      <c r="AT37" s="33"/>
    </row>
    <row r="38" spans="1:46" ht="33" customHeight="1">
      <c r="A38" s="32">
        <v>112</v>
      </c>
      <c r="B38" s="315" t="str">
        <f>VLOOKUP(A38,[4]bd_lista!A:C,3,FALSE)</f>
        <v>Comité Nacional de la Persona con Discapacidad</v>
      </c>
      <c r="C38" s="316" t="e">
        <f>+VLOOKUP(A38,Contactos!$A$4:$E$534,6,FALSE)</f>
        <v>#N/A</v>
      </c>
      <c r="D38" s="61">
        <v>0</v>
      </c>
      <c r="E38" s="61">
        <v>0</v>
      </c>
      <c r="F38" s="61">
        <v>0</v>
      </c>
      <c r="G38" s="61">
        <v>0</v>
      </c>
      <c r="H38" s="61">
        <v>0</v>
      </c>
      <c r="I38" s="61">
        <v>0</v>
      </c>
      <c r="J38" s="61">
        <v>0</v>
      </c>
      <c r="K38" s="61">
        <v>0</v>
      </c>
      <c r="L38" s="61">
        <v>0</v>
      </c>
      <c r="M38" s="61">
        <v>0</v>
      </c>
      <c r="N38" s="61">
        <v>0</v>
      </c>
      <c r="O38" s="61">
        <v>0</v>
      </c>
      <c r="P38" s="61">
        <v>0</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0</v>
      </c>
      <c r="AJ38" s="61">
        <v>0</v>
      </c>
      <c r="AK38" s="61">
        <v>0</v>
      </c>
      <c r="AL38" s="61">
        <v>0</v>
      </c>
      <c r="AM38" s="61">
        <v>0</v>
      </c>
      <c r="AN38" s="61">
        <v>0</v>
      </c>
      <c r="AO38" s="61">
        <v>0</v>
      </c>
      <c r="AP38" s="61">
        <v>0</v>
      </c>
      <c r="AQ38" s="61">
        <f t="shared" si="0"/>
        <v>0</v>
      </c>
      <c r="AT38" s="33"/>
    </row>
    <row r="39" spans="1:46" ht="33" customHeight="1">
      <c r="A39" s="32">
        <v>117</v>
      </c>
      <c r="B39" s="315" t="str">
        <f>VLOOKUP(A39,[4]bd_lista!A:C,3,FALSE)</f>
        <v>Dirección General de Aeronáutica Civil</v>
      </c>
      <c r="C39" s="316" t="e">
        <f>+VLOOKUP(A39,Contactos!$A$4:$E$534,6,FALSE)</f>
        <v>#REF!</v>
      </c>
      <c r="D39" s="61">
        <v>0</v>
      </c>
      <c r="E39" s="61">
        <v>0</v>
      </c>
      <c r="F39" s="61">
        <v>4546705.3500000006</v>
      </c>
      <c r="G39" s="61">
        <v>0</v>
      </c>
      <c r="H39" s="61">
        <v>23415.72</v>
      </c>
      <c r="I39" s="61">
        <v>0</v>
      </c>
      <c r="J39" s="61">
        <v>0</v>
      </c>
      <c r="K39" s="61">
        <v>5100</v>
      </c>
      <c r="L39" s="61">
        <v>0</v>
      </c>
      <c r="M39" s="61">
        <v>0</v>
      </c>
      <c r="N39" s="61">
        <v>0</v>
      </c>
      <c r="O39" s="61">
        <v>0</v>
      </c>
      <c r="P39" s="61">
        <v>0</v>
      </c>
      <c r="Q39" s="61">
        <v>0</v>
      </c>
      <c r="R39" s="61">
        <v>0</v>
      </c>
      <c r="S39" s="61">
        <v>0</v>
      </c>
      <c r="T39" s="61">
        <v>0</v>
      </c>
      <c r="U39" s="61">
        <v>0</v>
      </c>
      <c r="V39" s="61">
        <v>0</v>
      </c>
      <c r="W39" s="61">
        <v>0</v>
      </c>
      <c r="X39" s="61">
        <v>0</v>
      </c>
      <c r="Y39" s="61">
        <v>0</v>
      </c>
      <c r="Z39" s="61">
        <v>0</v>
      </c>
      <c r="AA39" s="61">
        <v>0</v>
      </c>
      <c r="AB39" s="61">
        <v>0</v>
      </c>
      <c r="AC39" s="61">
        <v>0</v>
      </c>
      <c r="AD39" s="61">
        <v>0</v>
      </c>
      <c r="AE39" s="61">
        <v>0</v>
      </c>
      <c r="AF39" s="61">
        <v>0</v>
      </c>
      <c r="AG39" s="61">
        <v>0</v>
      </c>
      <c r="AH39" s="61">
        <v>0</v>
      </c>
      <c r="AI39" s="61">
        <v>0</v>
      </c>
      <c r="AJ39" s="61">
        <v>0</v>
      </c>
      <c r="AK39" s="61">
        <v>0</v>
      </c>
      <c r="AL39" s="61">
        <v>0</v>
      </c>
      <c r="AM39" s="61">
        <v>0</v>
      </c>
      <c r="AN39" s="61">
        <v>0</v>
      </c>
      <c r="AO39" s="61">
        <v>0</v>
      </c>
      <c r="AP39" s="61">
        <v>0</v>
      </c>
      <c r="AQ39" s="61">
        <f t="shared" si="0"/>
        <v>4575221.07</v>
      </c>
      <c r="AT39" s="33"/>
    </row>
    <row r="40" spans="1:46" ht="33" customHeight="1">
      <c r="A40" s="32">
        <v>119</v>
      </c>
      <c r="B40" s="315" t="str">
        <f>VLOOKUP(A40,[4]bd_lista!A:C,3,FALSE)</f>
        <v>Agencia para el Des. de la Soc. de la Información en Bolivia</v>
      </c>
      <c r="C40" s="316" t="e">
        <f>+VLOOKUP(A40,Contactos!$A$4:$E$534,6,FALSE)</f>
        <v>#REF!</v>
      </c>
      <c r="D40" s="61">
        <v>0</v>
      </c>
      <c r="E40" s="61">
        <v>0</v>
      </c>
      <c r="F40" s="61">
        <v>0</v>
      </c>
      <c r="G40" s="61">
        <v>0</v>
      </c>
      <c r="H40" s="61">
        <v>57953.3</v>
      </c>
      <c r="I40" s="61">
        <v>0</v>
      </c>
      <c r="J40" s="61">
        <v>0</v>
      </c>
      <c r="K40" s="61">
        <v>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1">
        <v>0</v>
      </c>
      <c r="AN40" s="61">
        <v>0</v>
      </c>
      <c r="AO40" s="61">
        <v>0</v>
      </c>
      <c r="AP40" s="61">
        <v>0</v>
      </c>
      <c r="AQ40" s="61">
        <f t="shared" si="0"/>
        <v>57953.3</v>
      </c>
      <c r="AT40" s="33"/>
    </row>
    <row r="41" spans="1:46" ht="33" customHeight="1">
      <c r="A41" s="32">
        <v>124</v>
      </c>
      <c r="B41" s="315" t="str">
        <f>VLOOKUP(A41,[4]bd_lista!A:C,3,FALSE)</f>
        <v>Academia Nacional de Ciencias</v>
      </c>
      <c r="C41" s="316" t="e">
        <f>+VLOOKUP(A41,Contactos!$A$4:$E$534,6,FALSE)</f>
        <v>#REF!</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1">
        <v>0</v>
      </c>
      <c r="AM41" s="61">
        <v>0</v>
      </c>
      <c r="AN41" s="61">
        <v>0</v>
      </c>
      <c r="AO41" s="61">
        <v>0</v>
      </c>
      <c r="AP41" s="61">
        <v>0</v>
      </c>
      <c r="AQ41" s="61">
        <f t="shared" si="0"/>
        <v>0</v>
      </c>
      <c r="AT41" s="33"/>
    </row>
    <row r="42" spans="1:46" ht="33" customHeight="1">
      <c r="A42" s="32">
        <v>129</v>
      </c>
      <c r="B42" s="315" t="str">
        <f>VLOOKUP(A42,[4]bd_lista!A:C,3,FALSE)</f>
        <v>Escuela de Gestión Pública Plurinacional</v>
      </c>
      <c r="C42" s="316" t="e">
        <f>+VLOOKUP(A42,Contactos!$A$4:$E$534,6,FALSE)</f>
        <v>#REF!</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61">
        <v>0</v>
      </c>
      <c r="AN42" s="61">
        <v>0</v>
      </c>
      <c r="AO42" s="61">
        <v>0</v>
      </c>
      <c r="AP42" s="61">
        <v>0</v>
      </c>
      <c r="AQ42" s="61">
        <f t="shared" si="0"/>
        <v>0</v>
      </c>
      <c r="AT42" s="33"/>
    </row>
    <row r="43" spans="1:46" ht="33" customHeight="1">
      <c r="A43" s="32">
        <v>130</v>
      </c>
      <c r="B43" s="315" t="str">
        <f>VLOOKUP(A43,[4]bd_lista!A:C,3,FALSE)</f>
        <v>Fondo de Financiamiento para la Minería</v>
      </c>
      <c r="C43" s="316" t="e">
        <f>+VLOOKUP(A43,Contactos!$A$4:$E$534,6,FALSE)</f>
        <v>#REF!</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61">
        <v>0</v>
      </c>
      <c r="AN43" s="61">
        <v>0</v>
      </c>
      <c r="AO43" s="61">
        <v>0</v>
      </c>
      <c r="AP43" s="61">
        <v>0</v>
      </c>
      <c r="AQ43" s="61">
        <f t="shared" si="0"/>
        <v>0</v>
      </c>
      <c r="AT43" s="33"/>
    </row>
    <row r="44" spans="1:46" ht="33" customHeight="1">
      <c r="A44" s="32">
        <v>132</v>
      </c>
      <c r="B44" s="315" t="str">
        <f>VLOOKUP(A44,[4]bd_lista!A:C,3,FALSE)</f>
        <v>Servicio de Desarrollo de las Empresas Púb. Productivas</v>
      </c>
      <c r="C44" s="316" t="e">
        <f>+VLOOKUP(A44,Contactos!$A$4:$E$534,6,FALSE)</f>
        <v>#REF!</v>
      </c>
      <c r="D44" s="61">
        <v>0</v>
      </c>
      <c r="E44" s="61">
        <v>6322900.9699999997</v>
      </c>
      <c r="F44" s="61">
        <v>11871239.970000001</v>
      </c>
      <c r="G44" s="61">
        <v>0</v>
      </c>
      <c r="H44" s="61">
        <v>218422.38</v>
      </c>
      <c r="I44" s="61">
        <v>0</v>
      </c>
      <c r="J44" s="61">
        <v>0</v>
      </c>
      <c r="K44" s="61">
        <v>22029.17</v>
      </c>
      <c r="L44" s="61">
        <v>44000</v>
      </c>
      <c r="M44" s="61">
        <v>0</v>
      </c>
      <c r="N44" s="61">
        <v>0</v>
      </c>
      <c r="O44" s="61">
        <v>0</v>
      </c>
      <c r="P44" s="61">
        <v>0</v>
      </c>
      <c r="Q44" s="61">
        <v>0</v>
      </c>
      <c r="R44" s="61">
        <v>0</v>
      </c>
      <c r="S44" s="61">
        <v>0</v>
      </c>
      <c r="T44" s="61">
        <v>0</v>
      </c>
      <c r="U44" s="61">
        <v>0</v>
      </c>
      <c r="V44" s="61">
        <v>0</v>
      </c>
      <c r="W44" s="61">
        <v>0</v>
      </c>
      <c r="X44" s="61">
        <v>0</v>
      </c>
      <c r="Y44" s="61">
        <v>76634726.309999987</v>
      </c>
      <c r="Z44" s="61">
        <v>0</v>
      </c>
      <c r="AA44" s="61">
        <v>0</v>
      </c>
      <c r="AB44" s="61">
        <v>0</v>
      </c>
      <c r="AC44" s="61">
        <v>0</v>
      </c>
      <c r="AD44" s="61">
        <v>0</v>
      </c>
      <c r="AE44" s="61">
        <v>0</v>
      </c>
      <c r="AF44" s="61">
        <v>0</v>
      </c>
      <c r="AG44" s="61">
        <v>0</v>
      </c>
      <c r="AH44" s="61">
        <v>0</v>
      </c>
      <c r="AI44" s="61">
        <v>0</v>
      </c>
      <c r="AJ44" s="61">
        <v>0</v>
      </c>
      <c r="AK44" s="61">
        <v>0</v>
      </c>
      <c r="AL44" s="61">
        <v>0</v>
      </c>
      <c r="AM44" s="61">
        <v>0</v>
      </c>
      <c r="AN44" s="61">
        <v>0</v>
      </c>
      <c r="AO44" s="61">
        <v>0</v>
      </c>
      <c r="AP44" s="61">
        <v>0</v>
      </c>
      <c r="AQ44" s="61">
        <f t="shared" si="0"/>
        <v>95113318.799999982</v>
      </c>
      <c r="AT44" s="33"/>
    </row>
    <row r="45" spans="1:46" ht="33" customHeight="1">
      <c r="A45" s="32">
        <v>133</v>
      </c>
      <c r="B45" s="315" t="str">
        <f>VLOOKUP(A45,[4]bd_lista!A:C,3,FALSE)</f>
        <v>Lotería Nacional de Beneficencia y Salubridad</v>
      </c>
      <c r="C45" s="316" t="e">
        <f>+VLOOKUP(A45,Contactos!$A$4:$E$534,6,FALSE)</f>
        <v>#REF!</v>
      </c>
      <c r="D45" s="61">
        <v>0</v>
      </c>
      <c r="E45" s="61">
        <v>0</v>
      </c>
      <c r="F45" s="61">
        <v>1533373.5400000003</v>
      </c>
      <c r="G45" s="61">
        <v>0</v>
      </c>
      <c r="H45" s="61">
        <v>12450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c r="AM45" s="61">
        <v>0</v>
      </c>
      <c r="AN45" s="61">
        <v>0</v>
      </c>
      <c r="AO45" s="61">
        <v>0</v>
      </c>
      <c r="AP45" s="61">
        <v>0</v>
      </c>
      <c r="AQ45" s="61">
        <f t="shared" si="0"/>
        <v>1545823.5400000003</v>
      </c>
      <c r="AT45" s="33"/>
    </row>
    <row r="46" spans="1:46" ht="33" customHeight="1">
      <c r="A46" s="32">
        <v>134</v>
      </c>
      <c r="B46" s="315" t="str">
        <f>VLOOKUP(A46,[4]bd_lista!A:C,3,FALSE)</f>
        <v>Consejo Nacional de Vivienda Policial</v>
      </c>
      <c r="C46" s="316" t="e">
        <f>+VLOOKUP(A46,Contactos!$A$4:$E$534,6,FALSE)</f>
        <v>#REF!</v>
      </c>
      <c r="D46" s="61">
        <v>0</v>
      </c>
      <c r="E46" s="61">
        <v>0</v>
      </c>
      <c r="F46" s="61">
        <v>41240344.280000001</v>
      </c>
      <c r="G46" s="61">
        <v>0</v>
      </c>
      <c r="H46" s="61">
        <v>2368.4300000000003</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c r="AM46" s="61">
        <v>0</v>
      </c>
      <c r="AN46" s="61">
        <v>0</v>
      </c>
      <c r="AO46" s="61">
        <v>0</v>
      </c>
      <c r="AP46" s="61">
        <v>0</v>
      </c>
      <c r="AQ46" s="61">
        <f t="shared" si="0"/>
        <v>41242712.710000001</v>
      </c>
      <c r="AT46" s="33"/>
    </row>
    <row r="47" spans="1:46" ht="33" customHeight="1">
      <c r="A47" s="32">
        <v>137</v>
      </c>
      <c r="B47" s="315" t="str">
        <f>VLOOKUP(A47,[4]bd_lista!A:C,3,FALSE)</f>
        <v>Comité Ejecutivo de la Universidad Boliviana</v>
      </c>
      <c r="C47" s="316" t="e">
        <f>+VLOOKUP(A47,Contactos!$A$4:$E$534,6,FALSE)</f>
        <v>#REF!</v>
      </c>
      <c r="D47" s="61">
        <v>0</v>
      </c>
      <c r="E47" s="61">
        <v>0</v>
      </c>
      <c r="F47" s="61">
        <v>0</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737845.68</v>
      </c>
      <c r="Z47" s="61">
        <v>0</v>
      </c>
      <c r="AA47" s="61">
        <v>0</v>
      </c>
      <c r="AB47" s="61">
        <v>0</v>
      </c>
      <c r="AC47" s="61">
        <v>0</v>
      </c>
      <c r="AD47" s="61">
        <v>0</v>
      </c>
      <c r="AE47" s="61">
        <v>0</v>
      </c>
      <c r="AF47" s="61">
        <v>0</v>
      </c>
      <c r="AG47" s="61">
        <v>0</v>
      </c>
      <c r="AH47" s="61">
        <v>0</v>
      </c>
      <c r="AI47" s="61">
        <v>0</v>
      </c>
      <c r="AJ47" s="61">
        <v>0</v>
      </c>
      <c r="AK47" s="61">
        <v>0</v>
      </c>
      <c r="AL47" s="61">
        <v>0</v>
      </c>
      <c r="AM47" s="61">
        <v>0</v>
      </c>
      <c r="AN47" s="61">
        <v>0</v>
      </c>
      <c r="AO47" s="61">
        <v>0</v>
      </c>
      <c r="AP47" s="61">
        <v>0</v>
      </c>
      <c r="AQ47" s="61">
        <f t="shared" si="0"/>
        <v>737845.68</v>
      </c>
      <c r="AT47" s="33"/>
    </row>
    <row r="48" spans="1:46" ht="33" customHeight="1">
      <c r="A48" s="32">
        <v>138</v>
      </c>
      <c r="B48" s="315" t="str">
        <f>VLOOKUP(A48,[4]bd_lista!A:C,3,FALSE)</f>
        <v>Universidad Mayor Real y Pontificia de San Francisco Xavier</v>
      </c>
      <c r="C48" s="316" t="e">
        <f>+VLOOKUP(A48,Contactos!$A$4:$E$534,6,FALSE)</f>
        <v>#REF!</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1">
        <v>0</v>
      </c>
      <c r="AM48" s="61">
        <v>0</v>
      </c>
      <c r="AN48" s="61">
        <v>0</v>
      </c>
      <c r="AO48" s="61">
        <v>0</v>
      </c>
      <c r="AP48" s="61">
        <v>0</v>
      </c>
      <c r="AQ48" s="61">
        <f t="shared" si="0"/>
        <v>0</v>
      </c>
      <c r="AT48" s="33"/>
    </row>
    <row r="49" spans="1:46" ht="33" customHeight="1">
      <c r="A49" s="32">
        <v>139</v>
      </c>
      <c r="B49" s="315" t="str">
        <f>VLOOKUP(A49,[4]bd_lista!A:C,3,FALSE)</f>
        <v>Universidad Mayor de San Andrés</v>
      </c>
      <c r="C49" s="316" t="e">
        <f>+VLOOKUP(A49,Contactos!$A$4:$E$534,6,FALSE)</f>
        <v>#REF!</v>
      </c>
      <c r="D49" s="61">
        <v>0</v>
      </c>
      <c r="E49" s="61">
        <v>0</v>
      </c>
      <c r="F49" s="61">
        <v>0</v>
      </c>
      <c r="G49" s="61">
        <v>0</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0</v>
      </c>
      <c r="AM49" s="61">
        <v>0</v>
      </c>
      <c r="AN49" s="61">
        <v>0</v>
      </c>
      <c r="AO49" s="61">
        <v>0</v>
      </c>
      <c r="AP49" s="61">
        <v>0</v>
      </c>
      <c r="AQ49" s="61">
        <f t="shared" si="0"/>
        <v>0</v>
      </c>
      <c r="AT49" s="33"/>
    </row>
    <row r="50" spans="1:46" ht="33" customHeight="1">
      <c r="A50" s="32">
        <v>140</v>
      </c>
      <c r="B50" s="315" t="str">
        <f>VLOOKUP(A50,[4]bd_lista!A:C,3,FALSE)</f>
        <v>Universidad Pública de El Alto</v>
      </c>
      <c r="C50" s="316" t="e">
        <f>+VLOOKUP(A50,Contactos!$A$4:$E$534,6,FALSE)</f>
        <v>#REF!</v>
      </c>
      <c r="D50" s="61">
        <v>0</v>
      </c>
      <c r="E50" s="61">
        <v>0</v>
      </c>
      <c r="F50" s="61">
        <v>0</v>
      </c>
      <c r="G50" s="61">
        <v>0</v>
      </c>
      <c r="H50" s="61">
        <v>295914.15000000002</v>
      </c>
      <c r="I50" s="61">
        <v>0</v>
      </c>
      <c r="J50" s="61">
        <v>0</v>
      </c>
      <c r="K50" s="61">
        <v>0</v>
      </c>
      <c r="L50" s="61">
        <v>0</v>
      </c>
      <c r="M50" s="61">
        <v>0</v>
      </c>
      <c r="N50" s="61">
        <v>0</v>
      </c>
      <c r="O50" s="61">
        <v>0</v>
      </c>
      <c r="P50" s="61">
        <v>0</v>
      </c>
      <c r="Q50" s="61">
        <v>0</v>
      </c>
      <c r="R50" s="61">
        <v>0</v>
      </c>
      <c r="S50" s="61">
        <v>0</v>
      </c>
      <c r="T50" s="61">
        <v>0</v>
      </c>
      <c r="U50" s="61">
        <v>0</v>
      </c>
      <c r="V50" s="61">
        <v>0</v>
      </c>
      <c r="W50" s="61">
        <v>0</v>
      </c>
      <c r="X50" s="61">
        <v>0</v>
      </c>
      <c r="Y50" s="61">
        <v>0</v>
      </c>
      <c r="Z50" s="61">
        <v>0</v>
      </c>
      <c r="AA50" s="61">
        <v>0</v>
      </c>
      <c r="AB50" s="61">
        <v>0</v>
      </c>
      <c r="AC50" s="61">
        <v>0</v>
      </c>
      <c r="AD50" s="61">
        <v>0</v>
      </c>
      <c r="AE50" s="61">
        <v>0</v>
      </c>
      <c r="AF50" s="61">
        <v>0</v>
      </c>
      <c r="AG50" s="61">
        <v>0</v>
      </c>
      <c r="AH50" s="61">
        <v>0</v>
      </c>
      <c r="AI50" s="61">
        <v>0</v>
      </c>
      <c r="AJ50" s="61">
        <v>0</v>
      </c>
      <c r="AK50" s="61">
        <v>0</v>
      </c>
      <c r="AL50" s="61">
        <v>0</v>
      </c>
      <c r="AM50" s="61">
        <v>0</v>
      </c>
      <c r="AN50" s="61">
        <v>0</v>
      </c>
      <c r="AO50" s="61">
        <v>0</v>
      </c>
      <c r="AP50" s="61">
        <v>0</v>
      </c>
      <c r="AQ50" s="61">
        <f t="shared" si="0"/>
        <v>295914.15000000002</v>
      </c>
      <c r="AT50" s="33"/>
    </row>
    <row r="51" spans="1:46" ht="33" customHeight="1">
      <c r="A51" s="32">
        <v>141</v>
      </c>
      <c r="B51" s="315" t="str">
        <f>VLOOKUP(A51,[4]bd_lista!A:C,3,FALSE)</f>
        <v>Universidad Mayor de San Simón</v>
      </c>
      <c r="C51" s="316" t="e">
        <f>+VLOOKUP(A51,Contactos!$A$4:$E$534,6,FALSE)</f>
        <v>#REF!</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0</v>
      </c>
      <c r="X51" s="61">
        <v>0</v>
      </c>
      <c r="Y51" s="61">
        <v>0</v>
      </c>
      <c r="Z51" s="61">
        <v>0</v>
      </c>
      <c r="AA51" s="61">
        <v>0</v>
      </c>
      <c r="AB51" s="61">
        <v>0</v>
      </c>
      <c r="AC51" s="61">
        <v>0</v>
      </c>
      <c r="AD51" s="61">
        <v>0</v>
      </c>
      <c r="AE51" s="61">
        <v>0</v>
      </c>
      <c r="AF51" s="61">
        <v>0</v>
      </c>
      <c r="AG51" s="61">
        <v>0</v>
      </c>
      <c r="AH51" s="61">
        <v>0</v>
      </c>
      <c r="AI51" s="61">
        <v>0</v>
      </c>
      <c r="AJ51" s="61">
        <v>0</v>
      </c>
      <c r="AK51" s="61">
        <v>0</v>
      </c>
      <c r="AL51" s="61">
        <v>0</v>
      </c>
      <c r="AM51" s="61">
        <v>0</v>
      </c>
      <c r="AN51" s="61">
        <v>0</v>
      </c>
      <c r="AO51" s="61">
        <v>0</v>
      </c>
      <c r="AP51" s="61">
        <v>0</v>
      </c>
      <c r="AQ51" s="61">
        <f t="shared" si="0"/>
        <v>0</v>
      </c>
      <c r="AT51" s="33"/>
    </row>
    <row r="52" spans="1:46" ht="33" customHeight="1">
      <c r="A52" s="32">
        <v>142</v>
      </c>
      <c r="B52" s="315" t="str">
        <f>VLOOKUP(A52,[4]bd_lista!A:C,3,FALSE)</f>
        <v>Universidad Técnica de Oruro</v>
      </c>
      <c r="C52" s="316" t="e">
        <f>+VLOOKUP(A52,Contactos!$A$4:$E$534,6,FALSE)</f>
        <v>#REF!</v>
      </c>
      <c r="D52" s="61">
        <v>0</v>
      </c>
      <c r="E52" s="61">
        <v>0</v>
      </c>
      <c r="F52" s="61">
        <v>0</v>
      </c>
      <c r="G52" s="61">
        <v>0</v>
      </c>
      <c r="H52" s="61">
        <v>0</v>
      </c>
      <c r="I52" s="61">
        <v>0</v>
      </c>
      <c r="J52" s="61">
        <v>0</v>
      </c>
      <c r="K52" s="61">
        <v>0</v>
      </c>
      <c r="L52" s="61">
        <v>0</v>
      </c>
      <c r="M52" s="61">
        <v>0</v>
      </c>
      <c r="N52" s="61">
        <v>0</v>
      </c>
      <c r="O52" s="61">
        <v>0</v>
      </c>
      <c r="P52" s="61">
        <v>0</v>
      </c>
      <c r="Q52" s="61">
        <v>0</v>
      </c>
      <c r="R52" s="61">
        <v>0</v>
      </c>
      <c r="S52" s="61">
        <v>0</v>
      </c>
      <c r="T52" s="61">
        <v>0</v>
      </c>
      <c r="U52" s="61">
        <v>0</v>
      </c>
      <c r="V52" s="61">
        <v>0</v>
      </c>
      <c r="W52" s="61">
        <v>0</v>
      </c>
      <c r="X52" s="61">
        <v>0</v>
      </c>
      <c r="Y52" s="61">
        <v>0</v>
      </c>
      <c r="Z52" s="61">
        <v>0</v>
      </c>
      <c r="AA52" s="61">
        <v>0</v>
      </c>
      <c r="AB52" s="61">
        <v>0</v>
      </c>
      <c r="AC52" s="61">
        <v>0</v>
      </c>
      <c r="AD52" s="61">
        <v>0</v>
      </c>
      <c r="AE52" s="61">
        <v>0</v>
      </c>
      <c r="AF52" s="61">
        <v>0</v>
      </c>
      <c r="AG52" s="61">
        <v>0</v>
      </c>
      <c r="AH52" s="61">
        <v>0</v>
      </c>
      <c r="AI52" s="61">
        <v>0</v>
      </c>
      <c r="AJ52" s="61">
        <v>0</v>
      </c>
      <c r="AK52" s="61">
        <v>0</v>
      </c>
      <c r="AL52" s="61">
        <v>0</v>
      </c>
      <c r="AM52" s="61">
        <v>0</v>
      </c>
      <c r="AN52" s="61">
        <v>0</v>
      </c>
      <c r="AO52" s="61">
        <v>0</v>
      </c>
      <c r="AP52" s="61">
        <v>0</v>
      </c>
      <c r="AQ52" s="61">
        <f t="shared" si="0"/>
        <v>0</v>
      </c>
      <c r="AT52" s="33"/>
    </row>
    <row r="53" spans="1:46" ht="33" customHeight="1">
      <c r="A53" s="32">
        <v>143</v>
      </c>
      <c r="B53" s="315" t="str">
        <f>VLOOKUP(A53,[4]bd_lista!A:C,3,FALSE)</f>
        <v>Universidad Autónoma Tomás Frías</v>
      </c>
      <c r="C53" s="316" t="e">
        <f>+VLOOKUP(A53,Contactos!$A$4:$E$534,6,FALSE)</f>
        <v>#REF!</v>
      </c>
      <c r="D53" s="61">
        <v>0</v>
      </c>
      <c r="E53" s="61">
        <v>0</v>
      </c>
      <c r="F53" s="61">
        <v>0</v>
      </c>
      <c r="G53" s="61">
        <v>0</v>
      </c>
      <c r="H53" s="61">
        <v>0</v>
      </c>
      <c r="I53" s="61">
        <v>0</v>
      </c>
      <c r="J53" s="61">
        <v>0</v>
      </c>
      <c r="K53" s="61">
        <v>0</v>
      </c>
      <c r="L53" s="61">
        <v>0</v>
      </c>
      <c r="M53" s="61">
        <v>0</v>
      </c>
      <c r="N53" s="61">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1">
        <v>0</v>
      </c>
      <c r="AG53" s="61">
        <v>0</v>
      </c>
      <c r="AH53" s="61">
        <v>0</v>
      </c>
      <c r="AI53" s="61">
        <v>0</v>
      </c>
      <c r="AJ53" s="61">
        <v>0</v>
      </c>
      <c r="AK53" s="61">
        <v>0</v>
      </c>
      <c r="AL53" s="61">
        <v>0</v>
      </c>
      <c r="AM53" s="61">
        <v>0</v>
      </c>
      <c r="AN53" s="61">
        <v>0</v>
      </c>
      <c r="AO53" s="61">
        <v>0</v>
      </c>
      <c r="AP53" s="61">
        <v>0</v>
      </c>
      <c r="AQ53" s="61">
        <f t="shared" si="0"/>
        <v>0</v>
      </c>
      <c r="AT53" s="33"/>
    </row>
    <row r="54" spans="1:46" ht="33" customHeight="1">
      <c r="A54" s="32">
        <v>144</v>
      </c>
      <c r="B54" s="315" t="str">
        <f>VLOOKUP(A54,[4]bd_lista!A:C,3,FALSE)</f>
        <v>Universidad Nacional Siglo XX</v>
      </c>
      <c r="C54" s="316" t="e">
        <f>+VLOOKUP(A54,Contactos!$A$4:$E$534,6,FALSE)</f>
        <v>#REF!</v>
      </c>
      <c r="D54" s="61">
        <v>0</v>
      </c>
      <c r="E54" s="61">
        <v>0</v>
      </c>
      <c r="F54" s="61">
        <v>0</v>
      </c>
      <c r="G54" s="61">
        <v>0</v>
      </c>
      <c r="H54" s="61">
        <v>0</v>
      </c>
      <c r="I54" s="61">
        <v>0</v>
      </c>
      <c r="J54" s="61">
        <v>0</v>
      </c>
      <c r="K54" s="61">
        <v>0</v>
      </c>
      <c r="L54" s="61">
        <v>0</v>
      </c>
      <c r="M54" s="61">
        <v>0</v>
      </c>
      <c r="N54" s="61">
        <v>0</v>
      </c>
      <c r="O54" s="61">
        <v>0</v>
      </c>
      <c r="P54" s="61">
        <v>0</v>
      </c>
      <c r="Q54" s="61">
        <v>0</v>
      </c>
      <c r="R54" s="61">
        <v>0</v>
      </c>
      <c r="S54" s="61">
        <v>0</v>
      </c>
      <c r="T54" s="61">
        <v>0</v>
      </c>
      <c r="U54" s="61">
        <v>0</v>
      </c>
      <c r="V54" s="61">
        <v>0</v>
      </c>
      <c r="W54" s="61">
        <v>0</v>
      </c>
      <c r="X54" s="61">
        <v>0</v>
      </c>
      <c r="Y54" s="61">
        <v>0</v>
      </c>
      <c r="Z54" s="61">
        <v>0</v>
      </c>
      <c r="AA54" s="61">
        <v>0</v>
      </c>
      <c r="AB54" s="61">
        <v>0</v>
      </c>
      <c r="AC54" s="61">
        <v>0</v>
      </c>
      <c r="AD54" s="61">
        <v>0</v>
      </c>
      <c r="AE54" s="61">
        <v>0</v>
      </c>
      <c r="AF54" s="61">
        <v>0</v>
      </c>
      <c r="AG54" s="61">
        <v>0</v>
      </c>
      <c r="AH54" s="61">
        <v>0</v>
      </c>
      <c r="AI54" s="61">
        <v>0</v>
      </c>
      <c r="AJ54" s="61">
        <v>0</v>
      </c>
      <c r="AK54" s="61">
        <v>0</v>
      </c>
      <c r="AL54" s="61">
        <v>0</v>
      </c>
      <c r="AM54" s="61">
        <v>0</v>
      </c>
      <c r="AN54" s="61">
        <v>0</v>
      </c>
      <c r="AO54" s="61">
        <v>0</v>
      </c>
      <c r="AP54" s="61">
        <v>0</v>
      </c>
      <c r="AQ54" s="61">
        <f t="shared" si="0"/>
        <v>0</v>
      </c>
      <c r="AT54" s="33"/>
    </row>
    <row r="55" spans="1:46" ht="33" customHeight="1">
      <c r="A55" s="32">
        <v>145</v>
      </c>
      <c r="B55" s="315" t="str">
        <f>VLOOKUP(A55,[4]bd_lista!A:C,3,FALSE)</f>
        <v>Universidad Autónoma Juan Misael Saracho</v>
      </c>
      <c r="C55" s="316" t="e">
        <f>+VLOOKUP(A55,Contactos!$A$4:$E$534,6,FALSE)</f>
        <v>#REF!</v>
      </c>
      <c r="D55" s="61">
        <v>0</v>
      </c>
      <c r="E55" s="61">
        <v>0</v>
      </c>
      <c r="F55" s="61">
        <v>0</v>
      </c>
      <c r="G55" s="61">
        <v>0</v>
      </c>
      <c r="H55" s="61">
        <v>0</v>
      </c>
      <c r="I55" s="61">
        <v>0</v>
      </c>
      <c r="J55" s="61">
        <v>0</v>
      </c>
      <c r="K55" s="61">
        <v>0</v>
      </c>
      <c r="L55" s="61">
        <v>0</v>
      </c>
      <c r="M55" s="61">
        <v>0</v>
      </c>
      <c r="N55" s="61">
        <v>0</v>
      </c>
      <c r="O55" s="61">
        <v>0</v>
      </c>
      <c r="P55" s="61">
        <v>0</v>
      </c>
      <c r="Q55" s="61">
        <v>0</v>
      </c>
      <c r="R55" s="61">
        <v>0</v>
      </c>
      <c r="S55" s="61">
        <v>0</v>
      </c>
      <c r="T55" s="61">
        <v>0</v>
      </c>
      <c r="U55" s="61">
        <v>0</v>
      </c>
      <c r="V55" s="61">
        <v>0</v>
      </c>
      <c r="W55" s="61">
        <v>0</v>
      </c>
      <c r="X55" s="61">
        <v>0</v>
      </c>
      <c r="Y55" s="61">
        <v>0</v>
      </c>
      <c r="Z55" s="61">
        <v>0</v>
      </c>
      <c r="AA55" s="61">
        <v>0</v>
      </c>
      <c r="AB55" s="61">
        <v>0</v>
      </c>
      <c r="AC55" s="61">
        <v>0</v>
      </c>
      <c r="AD55" s="61">
        <v>0</v>
      </c>
      <c r="AE55" s="61">
        <v>0</v>
      </c>
      <c r="AF55" s="61">
        <v>0</v>
      </c>
      <c r="AG55" s="61">
        <v>0</v>
      </c>
      <c r="AH55" s="61">
        <v>0</v>
      </c>
      <c r="AI55" s="61">
        <v>0</v>
      </c>
      <c r="AJ55" s="61">
        <v>0</v>
      </c>
      <c r="AK55" s="61">
        <v>0</v>
      </c>
      <c r="AL55" s="61">
        <v>0</v>
      </c>
      <c r="AM55" s="61">
        <v>0</v>
      </c>
      <c r="AN55" s="61">
        <v>0</v>
      </c>
      <c r="AO55" s="61">
        <v>0</v>
      </c>
      <c r="AP55" s="61">
        <v>0</v>
      </c>
      <c r="AQ55" s="61">
        <f t="shared" si="0"/>
        <v>0</v>
      </c>
      <c r="AT55" s="33"/>
    </row>
    <row r="56" spans="1:46" ht="33" customHeight="1">
      <c r="A56" s="32">
        <v>146</v>
      </c>
      <c r="B56" s="315" t="str">
        <f>VLOOKUP(A56,[4]bd_lista!A:C,3,FALSE)</f>
        <v>Universidad Autónoma Gabriel René Moreno</v>
      </c>
      <c r="C56" s="316" t="e">
        <f>+VLOOKUP(A56,Contactos!$A$4:$E$534,6,FALSE)</f>
        <v>#REF!</v>
      </c>
      <c r="D56" s="61">
        <v>0</v>
      </c>
      <c r="E56" s="61">
        <v>0</v>
      </c>
      <c r="F56" s="61">
        <v>0</v>
      </c>
      <c r="G56" s="61">
        <v>0</v>
      </c>
      <c r="H56" s="61">
        <v>100</v>
      </c>
      <c r="I56" s="61">
        <v>0</v>
      </c>
      <c r="J56" s="61">
        <v>0</v>
      </c>
      <c r="K56" s="61">
        <v>0</v>
      </c>
      <c r="L56" s="61">
        <v>0</v>
      </c>
      <c r="M56" s="61">
        <v>0</v>
      </c>
      <c r="N56" s="61">
        <v>0</v>
      </c>
      <c r="O56" s="61">
        <v>0</v>
      </c>
      <c r="P56" s="61">
        <v>0</v>
      </c>
      <c r="Q56" s="61">
        <v>0</v>
      </c>
      <c r="R56" s="61">
        <v>0</v>
      </c>
      <c r="S56" s="61">
        <v>0</v>
      </c>
      <c r="T56" s="61">
        <v>0</v>
      </c>
      <c r="U56" s="61">
        <v>0</v>
      </c>
      <c r="V56" s="61">
        <v>0</v>
      </c>
      <c r="W56" s="61">
        <v>0</v>
      </c>
      <c r="X56" s="61">
        <v>0</v>
      </c>
      <c r="Y56" s="61">
        <v>0</v>
      </c>
      <c r="Z56" s="61">
        <v>0</v>
      </c>
      <c r="AA56" s="61">
        <v>0</v>
      </c>
      <c r="AB56" s="61">
        <v>0</v>
      </c>
      <c r="AC56" s="61">
        <v>0</v>
      </c>
      <c r="AD56" s="61">
        <v>0</v>
      </c>
      <c r="AE56" s="61">
        <v>0</v>
      </c>
      <c r="AF56" s="61">
        <v>0</v>
      </c>
      <c r="AG56" s="61">
        <v>0</v>
      </c>
      <c r="AH56" s="61">
        <v>0</v>
      </c>
      <c r="AI56" s="61">
        <v>0</v>
      </c>
      <c r="AJ56" s="61">
        <v>0</v>
      </c>
      <c r="AK56" s="61">
        <v>0</v>
      </c>
      <c r="AL56" s="61">
        <v>0</v>
      </c>
      <c r="AM56" s="61">
        <v>0</v>
      </c>
      <c r="AN56" s="61">
        <v>0</v>
      </c>
      <c r="AO56" s="61">
        <v>0</v>
      </c>
      <c r="AP56" s="61">
        <v>0</v>
      </c>
      <c r="AQ56" s="61">
        <f t="shared" si="0"/>
        <v>100</v>
      </c>
      <c r="AT56" s="33"/>
    </row>
    <row r="57" spans="1:46" ht="33" customHeight="1">
      <c r="A57" s="32">
        <v>147</v>
      </c>
      <c r="B57" s="315" t="str">
        <f>VLOOKUP(A57,[4]bd_lista!A:C,3,FALSE)</f>
        <v>Universidad Autónoma del Beni José Ballivián</v>
      </c>
      <c r="C57" s="316" t="e">
        <f>+VLOOKUP(A57,Contactos!$A$4:$E$534,6,FALSE)</f>
        <v>#REF!</v>
      </c>
      <c r="D57" s="61">
        <v>0</v>
      </c>
      <c r="E57" s="61">
        <v>0</v>
      </c>
      <c r="F57" s="61">
        <v>0</v>
      </c>
      <c r="G57" s="61">
        <v>0</v>
      </c>
      <c r="H57" s="61">
        <v>0</v>
      </c>
      <c r="I57" s="61">
        <v>0</v>
      </c>
      <c r="J57" s="61">
        <v>0</v>
      </c>
      <c r="K57" s="61">
        <v>0</v>
      </c>
      <c r="L57" s="61">
        <v>0</v>
      </c>
      <c r="M57" s="61">
        <v>0</v>
      </c>
      <c r="N57" s="61">
        <v>0</v>
      </c>
      <c r="O57" s="61">
        <v>0</v>
      </c>
      <c r="P57" s="61">
        <v>0</v>
      </c>
      <c r="Q57" s="61">
        <v>0</v>
      </c>
      <c r="R57" s="61">
        <v>0</v>
      </c>
      <c r="S57" s="61">
        <v>0</v>
      </c>
      <c r="T57" s="61">
        <v>0</v>
      </c>
      <c r="U57" s="61">
        <v>0</v>
      </c>
      <c r="V57" s="61">
        <v>0</v>
      </c>
      <c r="W57" s="61">
        <v>0</v>
      </c>
      <c r="X57" s="61">
        <v>0</v>
      </c>
      <c r="Y57" s="61">
        <v>0</v>
      </c>
      <c r="Z57" s="61">
        <v>0</v>
      </c>
      <c r="AA57" s="61">
        <v>0</v>
      </c>
      <c r="AB57" s="61">
        <v>0</v>
      </c>
      <c r="AC57" s="61">
        <v>0</v>
      </c>
      <c r="AD57" s="61">
        <v>0</v>
      </c>
      <c r="AE57" s="61">
        <v>0</v>
      </c>
      <c r="AF57" s="61">
        <v>0</v>
      </c>
      <c r="AG57" s="61">
        <v>0</v>
      </c>
      <c r="AH57" s="61">
        <v>0</v>
      </c>
      <c r="AI57" s="61">
        <v>0</v>
      </c>
      <c r="AJ57" s="61">
        <v>0</v>
      </c>
      <c r="AK57" s="61">
        <v>0</v>
      </c>
      <c r="AL57" s="61">
        <v>0</v>
      </c>
      <c r="AM57" s="61">
        <v>0</v>
      </c>
      <c r="AN57" s="61">
        <v>0</v>
      </c>
      <c r="AO57" s="61">
        <v>0</v>
      </c>
      <c r="AP57" s="61">
        <v>0</v>
      </c>
      <c r="AQ57" s="61">
        <f t="shared" si="0"/>
        <v>0</v>
      </c>
      <c r="AT57" s="33"/>
    </row>
    <row r="58" spans="1:46" ht="33" customHeight="1">
      <c r="A58" s="32">
        <v>148</v>
      </c>
      <c r="B58" s="315" t="str">
        <f>VLOOKUP(A58,[4]bd_lista!A:C,3,FALSE)</f>
        <v>Universidad Amazónica de Pando</v>
      </c>
      <c r="C58" s="316" t="e">
        <f>+VLOOKUP(A58,Contactos!$A$4:$E$534,6,FALSE)</f>
        <v>#REF!</v>
      </c>
      <c r="D58" s="61">
        <v>0</v>
      </c>
      <c r="E58" s="61">
        <v>0</v>
      </c>
      <c r="F58" s="61">
        <v>0</v>
      </c>
      <c r="G58" s="61">
        <v>0</v>
      </c>
      <c r="H58" s="61">
        <v>0</v>
      </c>
      <c r="I58" s="61">
        <v>0</v>
      </c>
      <c r="J58" s="61">
        <v>0</v>
      </c>
      <c r="K58" s="61">
        <v>0</v>
      </c>
      <c r="L58" s="61">
        <v>0</v>
      </c>
      <c r="M58" s="61">
        <v>0</v>
      </c>
      <c r="N58" s="61">
        <v>0</v>
      </c>
      <c r="O58" s="61">
        <v>0</v>
      </c>
      <c r="P58" s="61">
        <v>0</v>
      </c>
      <c r="Q58" s="61">
        <v>0</v>
      </c>
      <c r="R58" s="61">
        <v>0</v>
      </c>
      <c r="S58" s="61">
        <v>0</v>
      </c>
      <c r="T58" s="61">
        <v>0</v>
      </c>
      <c r="U58" s="61">
        <v>0</v>
      </c>
      <c r="V58" s="61">
        <v>0</v>
      </c>
      <c r="W58" s="61">
        <v>0</v>
      </c>
      <c r="X58" s="61">
        <v>0</v>
      </c>
      <c r="Y58" s="61">
        <v>0</v>
      </c>
      <c r="Z58" s="61">
        <v>0</v>
      </c>
      <c r="AA58" s="61">
        <v>0</v>
      </c>
      <c r="AB58" s="61">
        <v>0</v>
      </c>
      <c r="AC58" s="61">
        <v>0</v>
      </c>
      <c r="AD58" s="61">
        <v>0</v>
      </c>
      <c r="AE58" s="61">
        <v>0</v>
      </c>
      <c r="AF58" s="61">
        <v>0</v>
      </c>
      <c r="AG58" s="61">
        <v>0</v>
      </c>
      <c r="AH58" s="61">
        <v>0</v>
      </c>
      <c r="AI58" s="61">
        <v>0</v>
      </c>
      <c r="AJ58" s="61">
        <v>0</v>
      </c>
      <c r="AK58" s="61">
        <v>0</v>
      </c>
      <c r="AL58" s="61">
        <v>0</v>
      </c>
      <c r="AM58" s="61">
        <v>0</v>
      </c>
      <c r="AN58" s="61">
        <v>0</v>
      </c>
      <c r="AO58" s="61">
        <v>0</v>
      </c>
      <c r="AP58" s="61">
        <v>0</v>
      </c>
      <c r="AQ58" s="61">
        <f t="shared" si="0"/>
        <v>0</v>
      </c>
      <c r="AT58" s="33"/>
    </row>
    <row r="59" spans="1:46" ht="33" customHeight="1">
      <c r="A59" s="32">
        <v>150</v>
      </c>
      <c r="B59" s="315" t="str">
        <f>VLOOKUP(A59,[4]bd_lista!A:C,3,FALSE)</f>
        <v>Proyecto Sucre Ciudad Universitaria</v>
      </c>
      <c r="C59" s="316" t="e">
        <f>+VLOOKUP(A59,Contactos!$A$4:$E$534,6,FALSE)</f>
        <v>#REF!</v>
      </c>
      <c r="D59" s="61">
        <v>0</v>
      </c>
      <c r="E59" s="61">
        <v>0</v>
      </c>
      <c r="F59" s="61">
        <v>0</v>
      </c>
      <c r="G59" s="61">
        <v>0</v>
      </c>
      <c r="H59" s="61">
        <v>0</v>
      </c>
      <c r="I59" s="61">
        <v>0</v>
      </c>
      <c r="J59" s="61">
        <v>0</v>
      </c>
      <c r="K59" s="61">
        <v>0</v>
      </c>
      <c r="L59" s="61">
        <v>0</v>
      </c>
      <c r="M59" s="61">
        <v>0</v>
      </c>
      <c r="N59" s="61">
        <v>0</v>
      </c>
      <c r="O59" s="61">
        <v>0</v>
      </c>
      <c r="P59" s="61">
        <v>0</v>
      </c>
      <c r="Q59" s="61">
        <v>0</v>
      </c>
      <c r="R59" s="61">
        <v>0</v>
      </c>
      <c r="S59" s="61">
        <v>0</v>
      </c>
      <c r="T59" s="61">
        <v>0</v>
      </c>
      <c r="U59" s="61">
        <v>0</v>
      </c>
      <c r="V59" s="61">
        <v>0</v>
      </c>
      <c r="W59" s="61">
        <v>0</v>
      </c>
      <c r="X59" s="61">
        <v>0</v>
      </c>
      <c r="Y59" s="61">
        <v>0</v>
      </c>
      <c r="Z59" s="61">
        <v>0</v>
      </c>
      <c r="AA59" s="61">
        <v>0</v>
      </c>
      <c r="AB59" s="61">
        <v>0</v>
      </c>
      <c r="AC59" s="61">
        <v>0</v>
      </c>
      <c r="AD59" s="61">
        <v>0</v>
      </c>
      <c r="AE59" s="61">
        <v>0</v>
      </c>
      <c r="AF59" s="61">
        <v>0</v>
      </c>
      <c r="AG59" s="61">
        <v>0</v>
      </c>
      <c r="AH59" s="61">
        <v>0</v>
      </c>
      <c r="AI59" s="61">
        <v>0</v>
      </c>
      <c r="AJ59" s="61">
        <v>0</v>
      </c>
      <c r="AK59" s="61">
        <v>0</v>
      </c>
      <c r="AL59" s="61">
        <v>0</v>
      </c>
      <c r="AM59" s="61">
        <v>0</v>
      </c>
      <c r="AN59" s="61">
        <v>0</v>
      </c>
      <c r="AO59" s="61">
        <v>0</v>
      </c>
      <c r="AP59" s="61">
        <v>0</v>
      </c>
      <c r="AQ59" s="61">
        <f t="shared" si="0"/>
        <v>0</v>
      </c>
      <c r="AT59" s="33"/>
    </row>
    <row r="60" spans="1:46" ht="33" customHeight="1">
      <c r="A60" s="32">
        <v>152</v>
      </c>
      <c r="B60" s="315" t="str">
        <f>VLOOKUP(A60,[4]bd_lista!A:C,3,FALSE)</f>
        <v>Servicio Plurinacional de Defensa Pública</v>
      </c>
      <c r="C60" s="316" t="e">
        <f>+VLOOKUP(A60,Contactos!$A$4:$E$534,6,FALSE)</f>
        <v>#REF!</v>
      </c>
      <c r="D60" s="61">
        <v>0</v>
      </c>
      <c r="E60" s="61">
        <v>0</v>
      </c>
      <c r="F60" s="61">
        <v>0</v>
      </c>
      <c r="G60" s="61">
        <v>0</v>
      </c>
      <c r="H60" s="61">
        <v>0</v>
      </c>
      <c r="I60" s="61">
        <v>0</v>
      </c>
      <c r="J60" s="61">
        <v>0</v>
      </c>
      <c r="K60" s="61">
        <v>0</v>
      </c>
      <c r="L60" s="61">
        <v>0</v>
      </c>
      <c r="M60" s="61">
        <v>0</v>
      </c>
      <c r="N60" s="61">
        <v>0</v>
      </c>
      <c r="O60" s="61">
        <v>0</v>
      </c>
      <c r="P60" s="61">
        <v>0</v>
      </c>
      <c r="Q60" s="61">
        <v>0</v>
      </c>
      <c r="R60" s="61">
        <v>0</v>
      </c>
      <c r="S60" s="61">
        <v>0</v>
      </c>
      <c r="T60" s="61">
        <v>0</v>
      </c>
      <c r="U60" s="61">
        <v>0</v>
      </c>
      <c r="V60" s="61">
        <v>0</v>
      </c>
      <c r="W60" s="61">
        <v>0</v>
      </c>
      <c r="X60" s="61">
        <v>0</v>
      </c>
      <c r="Y60" s="61">
        <v>0</v>
      </c>
      <c r="Z60" s="61">
        <v>0</v>
      </c>
      <c r="AA60" s="61">
        <v>0</v>
      </c>
      <c r="AB60" s="61">
        <v>0</v>
      </c>
      <c r="AC60" s="61">
        <v>0</v>
      </c>
      <c r="AD60" s="61">
        <v>0</v>
      </c>
      <c r="AE60" s="61">
        <v>0</v>
      </c>
      <c r="AF60" s="61">
        <v>0</v>
      </c>
      <c r="AG60" s="61">
        <v>0</v>
      </c>
      <c r="AH60" s="61">
        <v>0</v>
      </c>
      <c r="AI60" s="61">
        <v>0</v>
      </c>
      <c r="AJ60" s="61">
        <v>0</v>
      </c>
      <c r="AK60" s="61">
        <v>0</v>
      </c>
      <c r="AL60" s="61">
        <v>0</v>
      </c>
      <c r="AM60" s="61">
        <v>0</v>
      </c>
      <c r="AN60" s="61">
        <v>0</v>
      </c>
      <c r="AO60" s="61">
        <v>0</v>
      </c>
      <c r="AP60" s="61">
        <v>0</v>
      </c>
      <c r="AQ60" s="61">
        <f t="shared" si="0"/>
        <v>0</v>
      </c>
      <c r="AT60" s="33"/>
    </row>
    <row r="61" spans="1:46" ht="33" customHeight="1">
      <c r="A61" s="32">
        <v>153</v>
      </c>
      <c r="B61" s="315" t="str">
        <f>VLOOKUP(A61,[4]bd_lista!A:C,3,FALSE)</f>
        <v>Observatorio Plurinacional de la Calidad  Educativa</v>
      </c>
      <c r="C61" s="316" t="e">
        <f>+VLOOKUP(A61,Contactos!$A$4:$E$534,6,FALSE)</f>
        <v>#REF!</v>
      </c>
      <c r="D61" s="61">
        <v>0</v>
      </c>
      <c r="E61" s="61">
        <v>0</v>
      </c>
      <c r="F61" s="61">
        <v>0</v>
      </c>
      <c r="G61" s="61">
        <v>0</v>
      </c>
      <c r="H61" s="61">
        <v>0</v>
      </c>
      <c r="I61" s="61">
        <v>0</v>
      </c>
      <c r="J61" s="61">
        <v>0</v>
      </c>
      <c r="K61" s="61">
        <v>0</v>
      </c>
      <c r="L61" s="61">
        <v>0</v>
      </c>
      <c r="M61" s="61">
        <v>0</v>
      </c>
      <c r="N61" s="61">
        <v>0</v>
      </c>
      <c r="O61" s="61">
        <v>0</v>
      </c>
      <c r="P61" s="61">
        <v>0</v>
      </c>
      <c r="Q61" s="61">
        <v>0</v>
      </c>
      <c r="R61" s="61">
        <v>0</v>
      </c>
      <c r="S61" s="61">
        <v>0</v>
      </c>
      <c r="T61" s="61">
        <v>0</v>
      </c>
      <c r="U61" s="61">
        <v>0</v>
      </c>
      <c r="V61" s="61">
        <v>0</v>
      </c>
      <c r="W61" s="61">
        <v>0</v>
      </c>
      <c r="X61" s="61">
        <v>0</v>
      </c>
      <c r="Y61" s="61">
        <v>0</v>
      </c>
      <c r="Z61" s="61">
        <v>0</v>
      </c>
      <c r="AA61" s="61">
        <v>0</v>
      </c>
      <c r="AB61" s="61">
        <v>0</v>
      </c>
      <c r="AC61" s="61">
        <v>0</v>
      </c>
      <c r="AD61" s="61">
        <v>0</v>
      </c>
      <c r="AE61" s="61">
        <v>0</v>
      </c>
      <c r="AF61" s="61">
        <v>0</v>
      </c>
      <c r="AG61" s="61">
        <v>0</v>
      </c>
      <c r="AH61" s="61">
        <v>0</v>
      </c>
      <c r="AI61" s="61">
        <v>0</v>
      </c>
      <c r="AJ61" s="61">
        <v>0</v>
      </c>
      <c r="AK61" s="61">
        <v>0</v>
      </c>
      <c r="AL61" s="61">
        <v>0</v>
      </c>
      <c r="AM61" s="61">
        <v>0</v>
      </c>
      <c r="AN61" s="61">
        <v>0</v>
      </c>
      <c r="AO61" s="61">
        <v>0</v>
      </c>
      <c r="AP61" s="61">
        <v>0</v>
      </c>
      <c r="AQ61" s="61">
        <f t="shared" si="0"/>
        <v>0</v>
      </c>
      <c r="AT61" s="33"/>
    </row>
    <row r="62" spans="1:46" ht="33" customHeight="1">
      <c r="A62" s="32">
        <v>154</v>
      </c>
      <c r="B62" s="315" t="str">
        <f>VLOOKUP(A62,[4]bd_lista!A:C,3,FALSE)</f>
        <v>Museo Nacional de Historia Natural</v>
      </c>
      <c r="C62" s="316" t="e">
        <f>+VLOOKUP(A62,Contactos!$A$4:$E$534,6,FALSE)</f>
        <v>#REF!</v>
      </c>
      <c r="D62" s="61">
        <v>0</v>
      </c>
      <c r="E62" s="61">
        <v>0</v>
      </c>
      <c r="F62" s="61">
        <v>0</v>
      </c>
      <c r="G62" s="61">
        <v>0</v>
      </c>
      <c r="H62" s="61">
        <v>0</v>
      </c>
      <c r="I62" s="61">
        <v>0</v>
      </c>
      <c r="J62" s="61">
        <v>0</v>
      </c>
      <c r="K62" s="61">
        <v>0</v>
      </c>
      <c r="L62" s="61">
        <v>0</v>
      </c>
      <c r="M62" s="61">
        <v>0</v>
      </c>
      <c r="N62" s="61">
        <v>0</v>
      </c>
      <c r="O62" s="61">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1">
        <v>0</v>
      </c>
      <c r="AG62" s="61">
        <v>0</v>
      </c>
      <c r="AH62" s="61">
        <v>0</v>
      </c>
      <c r="AI62" s="61">
        <v>0</v>
      </c>
      <c r="AJ62" s="61">
        <v>0</v>
      </c>
      <c r="AK62" s="61">
        <v>0</v>
      </c>
      <c r="AL62" s="61">
        <v>0</v>
      </c>
      <c r="AM62" s="61">
        <v>0</v>
      </c>
      <c r="AN62" s="61">
        <v>0</v>
      </c>
      <c r="AO62" s="61">
        <v>0</v>
      </c>
      <c r="AP62" s="61">
        <v>0</v>
      </c>
      <c r="AQ62" s="61">
        <f t="shared" si="0"/>
        <v>0</v>
      </c>
      <c r="AT62" s="33"/>
    </row>
    <row r="63" spans="1:46" ht="33" customHeight="1">
      <c r="A63" s="32">
        <v>155</v>
      </c>
      <c r="B63" s="315" t="str">
        <f>VLOOKUP(A63,[4]bd_lista!A:C,3,FALSE)</f>
        <v>Dirección del Notariado Plurinacional</v>
      </c>
      <c r="C63" s="316" t="e">
        <f>+VLOOKUP(A63,Contactos!$A$4:$E$534,6,FALSE)</f>
        <v>#REF!</v>
      </c>
      <c r="D63" s="61">
        <v>0</v>
      </c>
      <c r="E63" s="61">
        <v>0</v>
      </c>
      <c r="F63" s="61">
        <v>0</v>
      </c>
      <c r="G63" s="61">
        <v>0</v>
      </c>
      <c r="H63" s="61">
        <v>11187.47</v>
      </c>
      <c r="I63" s="61">
        <v>0</v>
      </c>
      <c r="J63" s="61">
        <v>0</v>
      </c>
      <c r="K63" s="61">
        <v>0</v>
      </c>
      <c r="L63" s="61">
        <v>501</v>
      </c>
      <c r="M63" s="61">
        <v>0</v>
      </c>
      <c r="N63" s="61">
        <v>0</v>
      </c>
      <c r="O63" s="61">
        <v>0</v>
      </c>
      <c r="P63" s="61">
        <v>0</v>
      </c>
      <c r="Q63" s="61">
        <v>0</v>
      </c>
      <c r="R63" s="61">
        <v>0</v>
      </c>
      <c r="S63" s="61">
        <v>0</v>
      </c>
      <c r="T63" s="61">
        <v>0</v>
      </c>
      <c r="U63" s="61">
        <v>0</v>
      </c>
      <c r="V63" s="61">
        <v>0</v>
      </c>
      <c r="W63" s="61">
        <v>0</v>
      </c>
      <c r="X63" s="61">
        <v>0</v>
      </c>
      <c r="Y63" s="61">
        <v>4561533</v>
      </c>
      <c r="Z63" s="61">
        <v>0</v>
      </c>
      <c r="AA63" s="61">
        <v>0</v>
      </c>
      <c r="AB63" s="61">
        <v>0</v>
      </c>
      <c r="AC63" s="61">
        <v>0</v>
      </c>
      <c r="AD63" s="61">
        <v>0</v>
      </c>
      <c r="AE63" s="61">
        <v>0</v>
      </c>
      <c r="AF63" s="61">
        <v>0</v>
      </c>
      <c r="AG63" s="61">
        <v>0</v>
      </c>
      <c r="AH63" s="61">
        <v>0</v>
      </c>
      <c r="AI63" s="61">
        <v>0</v>
      </c>
      <c r="AJ63" s="61">
        <v>0</v>
      </c>
      <c r="AK63" s="61">
        <v>0</v>
      </c>
      <c r="AL63" s="61">
        <v>0</v>
      </c>
      <c r="AM63" s="61">
        <v>0</v>
      </c>
      <c r="AN63" s="61">
        <v>0</v>
      </c>
      <c r="AO63" s="61">
        <v>0</v>
      </c>
      <c r="AP63" s="61">
        <v>0</v>
      </c>
      <c r="AQ63" s="61">
        <f t="shared" si="0"/>
        <v>4573221.47</v>
      </c>
      <c r="AT63" s="33"/>
    </row>
    <row r="64" spans="1:46" ht="33" customHeight="1">
      <c r="A64" s="32">
        <v>156</v>
      </c>
      <c r="B64" s="315" t="str">
        <f>VLOOKUP(A64,[4]bd_lista!A:C,3,FALSE)</f>
        <v>Servicio Plurinacional de Asistencia a la Víctima</v>
      </c>
      <c r="C64" s="316" t="e">
        <f>+VLOOKUP(A64,Contactos!$A$4:$E$534,6,FALSE)</f>
        <v>#REF!</v>
      </c>
      <c r="D64" s="61">
        <v>0</v>
      </c>
      <c r="E64" s="61">
        <v>0</v>
      </c>
      <c r="F64" s="61">
        <v>0</v>
      </c>
      <c r="G64" s="61">
        <v>0</v>
      </c>
      <c r="H64" s="61">
        <v>0</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0</v>
      </c>
      <c r="AA64" s="61">
        <v>0</v>
      </c>
      <c r="AB64" s="61">
        <v>0</v>
      </c>
      <c r="AC64" s="61">
        <v>0</v>
      </c>
      <c r="AD64" s="61">
        <v>0</v>
      </c>
      <c r="AE64" s="61">
        <v>0</v>
      </c>
      <c r="AF64" s="61">
        <v>0</v>
      </c>
      <c r="AG64" s="61">
        <v>0</v>
      </c>
      <c r="AH64" s="61">
        <v>0</v>
      </c>
      <c r="AI64" s="61">
        <v>0</v>
      </c>
      <c r="AJ64" s="61">
        <v>0</v>
      </c>
      <c r="AK64" s="61">
        <v>0</v>
      </c>
      <c r="AL64" s="61">
        <v>0</v>
      </c>
      <c r="AM64" s="61">
        <v>0</v>
      </c>
      <c r="AN64" s="61">
        <v>0</v>
      </c>
      <c r="AO64" s="61">
        <v>0</v>
      </c>
      <c r="AP64" s="61">
        <v>0</v>
      </c>
      <c r="AQ64" s="61">
        <f t="shared" si="0"/>
        <v>0</v>
      </c>
      <c r="AT64" s="33"/>
    </row>
    <row r="65" spans="1:46" ht="33" customHeight="1">
      <c r="A65" s="32">
        <v>157</v>
      </c>
      <c r="B65" s="315" t="str">
        <f>VLOOKUP(A65,[4]bd_lista!A:C,3,FALSE)</f>
        <v>Servicio para la Prevención de la Tortura</v>
      </c>
      <c r="C65" s="316" t="e">
        <f>+VLOOKUP(A65,Contactos!$A$4:$E$534,6,FALSE)</f>
        <v>#N/A</v>
      </c>
      <c r="D65" s="61">
        <v>0</v>
      </c>
      <c r="E65" s="61">
        <v>0</v>
      </c>
      <c r="F65" s="61">
        <v>0</v>
      </c>
      <c r="G65" s="61">
        <v>0</v>
      </c>
      <c r="H65" s="61">
        <v>0</v>
      </c>
      <c r="I65" s="61">
        <v>0</v>
      </c>
      <c r="J65" s="61">
        <v>0</v>
      </c>
      <c r="K65" s="61">
        <v>0</v>
      </c>
      <c r="L65" s="61">
        <v>0</v>
      </c>
      <c r="M65" s="61">
        <v>0</v>
      </c>
      <c r="N65" s="61">
        <v>0</v>
      </c>
      <c r="O65" s="61">
        <v>0</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61">
        <v>0</v>
      </c>
      <c r="AJ65" s="61">
        <v>0</v>
      </c>
      <c r="AK65" s="61">
        <v>0</v>
      </c>
      <c r="AL65" s="61">
        <v>0</v>
      </c>
      <c r="AM65" s="61">
        <v>0</v>
      </c>
      <c r="AN65" s="61">
        <v>0</v>
      </c>
      <c r="AO65" s="61">
        <v>0</v>
      </c>
      <c r="AP65" s="61">
        <v>0</v>
      </c>
      <c r="AQ65" s="61">
        <f t="shared" si="0"/>
        <v>0</v>
      </c>
      <c r="AT65" s="33"/>
    </row>
    <row r="66" spans="1:46" ht="33" customHeight="1">
      <c r="A66" s="32">
        <v>159</v>
      </c>
      <c r="B66" s="315" t="str">
        <f>VLOOKUP(A66,[4]bd_lista!A:C,3,FALSE)</f>
        <v>OficinaTécnica para el Fortalecimiento de la Empresa Pública</v>
      </c>
      <c r="C66" s="316" t="e">
        <f>+VLOOKUP(A66,Contactos!$A$4:$E$534,6,FALSE)</f>
        <v>#REF!</v>
      </c>
      <c r="D66" s="61">
        <v>0</v>
      </c>
      <c r="E66" s="61">
        <v>0</v>
      </c>
      <c r="F66" s="61">
        <v>0</v>
      </c>
      <c r="G66" s="61">
        <v>0</v>
      </c>
      <c r="H66" s="61">
        <v>0</v>
      </c>
      <c r="I66" s="61">
        <v>0</v>
      </c>
      <c r="J66" s="61">
        <v>0</v>
      </c>
      <c r="K66" s="61">
        <v>0</v>
      </c>
      <c r="L66" s="61">
        <v>0</v>
      </c>
      <c r="M66" s="61">
        <v>0</v>
      </c>
      <c r="N66" s="61">
        <v>0</v>
      </c>
      <c r="O66" s="61">
        <v>0</v>
      </c>
      <c r="P66" s="61">
        <v>0</v>
      </c>
      <c r="Q66" s="61">
        <v>0</v>
      </c>
      <c r="R66" s="61">
        <v>0</v>
      </c>
      <c r="S66" s="61">
        <v>0</v>
      </c>
      <c r="T66" s="61">
        <v>0</v>
      </c>
      <c r="U66" s="61">
        <v>0</v>
      </c>
      <c r="V66" s="61">
        <v>0</v>
      </c>
      <c r="W66" s="61">
        <v>0</v>
      </c>
      <c r="X66" s="61">
        <v>0</v>
      </c>
      <c r="Y66" s="61">
        <v>0</v>
      </c>
      <c r="Z66" s="61">
        <v>0</v>
      </c>
      <c r="AA66" s="61">
        <v>0</v>
      </c>
      <c r="AB66" s="61">
        <v>0</v>
      </c>
      <c r="AC66" s="61">
        <v>0</v>
      </c>
      <c r="AD66" s="61">
        <v>0</v>
      </c>
      <c r="AE66" s="61">
        <v>0</v>
      </c>
      <c r="AF66" s="61">
        <v>0</v>
      </c>
      <c r="AG66" s="61">
        <v>0</v>
      </c>
      <c r="AH66" s="61">
        <v>0</v>
      </c>
      <c r="AI66" s="61">
        <v>0</v>
      </c>
      <c r="AJ66" s="61">
        <v>0</v>
      </c>
      <c r="AK66" s="61">
        <v>0</v>
      </c>
      <c r="AL66" s="61">
        <v>0</v>
      </c>
      <c r="AM66" s="61">
        <v>0</v>
      </c>
      <c r="AN66" s="61">
        <v>0</v>
      </c>
      <c r="AO66" s="61">
        <v>0</v>
      </c>
      <c r="AP66" s="61">
        <v>0</v>
      </c>
      <c r="AQ66" s="61">
        <f t="shared" si="0"/>
        <v>0</v>
      </c>
      <c r="AT66" s="33"/>
    </row>
    <row r="67" spans="1:46" ht="33" customHeight="1">
      <c r="A67" s="32">
        <v>163</v>
      </c>
      <c r="B67" s="315" t="str">
        <f>VLOOKUP(A67,[4]bd_lista!A:C,3,FALSE)</f>
        <v>Agencia Nacional de Hidrocarburos</v>
      </c>
      <c r="C67" s="316" t="e">
        <f>+VLOOKUP(A67,Contactos!$A$4:$E$534,6,FALSE)</f>
        <v>#REF!</v>
      </c>
      <c r="D67" s="61">
        <v>0</v>
      </c>
      <c r="E67" s="61">
        <v>0</v>
      </c>
      <c r="F67" s="61">
        <v>920103.23</v>
      </c>
      <c r="G67" s="61">
        <v>0</v>
      </c>
      <c r="H67" s="61">
        <v>12208.53</v>
      </c>
      <c r="I67" s="61">
        <v>0</v>
      </c>
      <c r="J67" s="61">
        <v>0</v>
      </c>
      <c r="K67" s="61">
        <v>0</v>
      </c>
      <c r="L67" s="61">
        <v>0</v>
      </c>
      <c r="M67" s="61">
        <v>0</v>
      </c>
      <c r="N67" s="61">
        <v>0</v>
      </c>
      <c r="O67" s="61">
        <v>0</v>
      </c>
      <c r="P67" s="61">
        <v>0</v>
      </c>
      <c r="Q67" s="61">
        <v>0</v>
      </c>
      <c r="R67" s="61">
        <v>0</v>
      </c>
      <c r="S67" s="61">
        <v>0</v>
      </c>
      <c r="T67" s="61">
        <v>0</v>
      </c>
      <c r="U67" s="61">
        <v>0</v>
      </c>
      <c r="V67" s="61">
        <v>0</v>
      </c>
      <c r="W67" s="61">
        <v>0</v>
      </c>
      <c r="X67" s="61">
        <v>0</v>
      </c>
      <c r="Y67" s="61">
        <v>0</v>
      </c>
      <c r="Z67" s="61">
        <v>0</v>
      </c>
      <c r="AA67" s="61">
        <v>0</v>
      </c>
      <c r="AB67" s="61">
        <v>0</v>
      </c>
      <c r="AC67" s="61">
        <v>0</v>
      </c>
      <c r="AD67" s="61">
        <v>0</v>
      </c>
      <c r="AE67" s="61">
        <v>0</v>
      </c>
      <c r="AF67" s="61">
        <v>0</v>
      </c>
      <c r="AG67" s="61">
        <v>0</v>
      </c>
      <c r="AH67" s="61">
        <v>0</v>
      </c>
      <c r="AI67" s="61">
        <v>0</v>
      </c>
      <c r="AJ67" s="61">
        <v>0</v>
      </c>
      <c r="AK67" s="61">
        <v>0</v>
      </c>
      <c r="AL67" s="61">
        <v>0</v>
      </c>
      <c r="AM67" s="61">
        <v>0</v>
      </c>
      <c r="AN67" s="61">
        <v>0</v>
      </c>
      <c r="AO67" s="61">
        <v>0</v>
      </c>
      <c r="AP67" s="61">
        <v>0</v>
      </c>
      <c r="AQ67" s="61">
        <f t="shared" si="0"/>
        <v>932311.76</v>
      </c>
      <c r="AT67" s="33"/>
    </row>
    <row r="68" spans="1:46" ht="33" customHeight="1">
      <c r="A68" s="32">
        <v>169</v>
      </c>
      <c r="B68" s="315" t="str">
        <f>VLOOKUP(A68,[4]bd_lista!A:C,3,FALSE)</f>
        <v>Autoridad General de Impugnación Tributaria</v>
      </c>
      <c r="C68" s="316" t="e">
        <f>+VLOOKUP(A68,Contactos!$A$4:$E$534,6,FALSE)</f>
        <v>#REF!</v>
      </c>
      <c r="D68" s="61">
        <v>0</v>
      </c>
      <c r="E68" s="61">
        <v>0</v>
      </c>
      <c r="F68" s="61">
        <v>0</v>
      </c>
      <c r="G68" s="61">
        <v>0</v>
      </c>
      <c r="H68" s="61">
        <v>844</v>
      </c>
      <c r="I68" s="61">
        <v>0</v>
      </c>
      <c r="J68" s="61">
        <v>0</v>
      </c>
      <c r="K68" s="61">
        <v>0</v>
      </c>
      <c r="L68" s="61">
        <v>0</v>
      </c>
      <c r="M68" s="61">
        <v>0</v>
      </c>
      <c r="N68" s="61">
        <v>0</v>
      </c>
      <c r="O68" s="61">
        <v>0</v>
      </c>
      <c r="P68" s="61">
        <v>0</v>
      </c>
      <c r="Q68" s="61">
        <v>0</v>
      </c>
      <c r="R68" s="61">
        <v>0</v>
      </c>
      <c r="S68" s="61">
        <v>0</v>
      </c>
      <c r="T68" s="61">
        <v>0</v>
      </c>
      <c r="U68" s="61">
        <v>0</v>
      </c>
      <c r="V68" s="61">
        <v>0</v>
      </c>
      <c r="W68" s="61">
        <v>0</v>
      </c>
      <c r="X68" s="61">
        <v>0</v>
      </c>
      <c r="Y68" s="61">
        <v>0</v>
      </c>
      <c r="Z68" s="61">
        <v>0</v>
      </c>
      <c r="AA68" s="61">
        <v>0</v>
      </c>
      <c r="AB68" s="61">
        <v>0</v>
      </c>
      <c r="AC68" s="61">
        <v>0</v>
      </c>
      <c r="AD68" s="61">
        <v>0</v>
      </c>
      <c r="AE68" s="61">
        <v>0</v>
      </c>
      <c r="AF68" s="61">
        <v>0</v>
      </c>
      <c r="AG68" s="61">
        <v>0</v>
      </c>
      <c r="AH68" s="61">
        <v>0</v>
      </c>
      <c r="AI68" s="61">
        <v>0</v>
      </c>
      <c r="AJ68" s="61">
        <v>0</v>
      </c>
      <c r="AK68" s="61">
        <v>0</v>
      </c>
      <c r="AL68" s="61">
        <v>0</v>
      </c>
      <c r="AM68" s="61">
        <v>0</v>
      </c>
      <c r="AN68" s="61">
        <v>0</v>
      </c>
      <c r="AO68" s="61">
        <v>0</v>
      </c>
      <c r="AP68" s="61">
        <v>0</v>
      </c>
      <c r="AQ68" s="61">
        <f t="shared" si="0"/>
        <v>844</v>
      </c>
      <c r="AT68" s="33"/>
    </row>
    <row r="69" spans="1:46" ht="33" customHeight="1">
      <c r="A69" s="32">
        <v>170</v>
      </c>
      <c r="B69" s="315" t="str">
        <f>VLOOKUP(A69,[4]bd_lista!A:C,3,FALSE)</f>
        <v>Escuela Militar de Ingeniería</v>
      </c>
      <c r="C69" s="316" t="e">
        <f>+VLOOKUP(A69,Contactos!$A$4:$E$534,6,FALSE)</f>
        <v>#REF!</v>
      </c>
      <c r="D69" s="61">
        <v>0</v>
      </c>
      <c r="E69" s="61">
        <v>0</v>
      </c>
      <c r="F69" s="61">
        <v>3152697.810000001</v>
      </c>
      <c r="G69" s="61">
        <v>0</v>
      </c>
      <c r="H69" s="61">
        <v>0</v>
      </c>
      <c r="I69" s="61">
        <v>0</v>
      </c>
      <c r="J69" s="61">
        <v>0</v>
      </c>
      <c r="K69" s="61">
        <v>0</v>
      </c>
      <c r="L69" s="61">
        <v>0</v>
      </c>
      <c r="M69" s="61">
        <v>0</v>
      </c>
      <c r="N69" s="61">
        <v>0</v>
      </c>
      <c r="O69" s="61">
        <v>0</v>
      </c>
      <c r="P69" s="61">
        <v>0</v>
      </c>
      <c r="Q69" s="61">
        <v>0</v>
      </c>
      <c r="R69" s="61">
        <v>0</v>
      </c>
      <c r="S69" s="61">
        <v>0</v>
      </c>
      <c r="T69" s="61">
        <v>0</v>
      </c>
      <c r="U69" s="61">
        <v>0</v>
      </c>
      <c r="V69" s="61">
        <v>0</v>
      </c>
      <c r="W69" s="61">
        <v>0</v>
      </c>
      <c r="X69" s="61">
        <v>0</v>
      </c>
      <c r="Y69" s="61">
        <v>0</v>
      </c>
      <c r="Z69" s="61">
        <v>0</v>
      </c>
      <c r="AA69" s="61">
        <v>0</v>
      </c>
      <c r="AB69" s="61">
        <v>0</v>
      </c>
      <c r="AC69" s="61">
        <v>0</v>
      </c>
      <c r="AD69" s="61">
        <v>0</v>
      </c>
      <c r="AE69" s="61">
        <v>0</v>
      </c>
      <c r="AF69" s="61">
        <v>0</v>
      </c>
      <c r="AG69" s="61">
        <v>0</v>
      </c>
      <c r="AH69" s="61">
        <v>0</v>
      </c>
      <c r="AI69" s="61">
        <v>0</v>
      </c>
      <c r="AJ69" s="61">
        <v>0</v>
      </c>
      <c r="AK69" s="61">
        <v>0</v>
      </c>
      <c r="AL69" s="61">
        <v>0</v>
      </c>
      <c r="AM69" s="61">
        <v>0</v>
      </c>
      <c r="AN69" s="61">
        <v>0</v>
      </c>
      <c r="AO69" s="61">
        <v>0</v>
      </c>
      <c r="AP69" s="61">
        <v>0</v>
      </c>
      <c r="AQ69" s="61">
        <f t="shared" si="0"/>
        <v>3152697.810000001</v>
      </c>
      <c r="AT69" s="33"/>
    </row>
    <row r="70" spans="1:46" ht="33" customHeight="1">
      <c r="A70" s="32">
        <v>171</v>
      </c>
      <c r="B70" s="315" t="str">
        <f>VLOOKUP(A70,[4]bd_lista!A:C,3,FALSE)</f>
        <v>Centro de Investigación Agrícola Tropical</v>
      </c>
      <c r="C70" s="316" t="e">
        <f>+VLOOKUP(A70,Contactos!$A$4:$E$534,6,FALSE)</f>
        <v>#N/A</v>
      </c>
      <c r="D70" s="61">
        <v>0</v>
      </c>
      <c r="E70" s="61">
        <v>0</v>
      </c>
      <c r="F70" s="61">
        <v>0</v>
      </c>
      <c r="G70" s="61">
        <v>0</v>
      </c>
      <c r="H70" s="61">
        <v>0</v>
      </c>
      <c r="I70" s="61">
        <v>0</v>
      </c>
      <c r="J70" s="61">
        <v>0</v>
      </c>
      <c r="K70" s="61">
        <v>0</v>
      </c>
      <c r="L70" s="61">
        <v>0</v>
      </c>
      <c r="M70" s="61">
        <v>0</v>
      </c>
      <c r="N70" s="61">
        <v>0</v>
      </c>
      <c r="O70" s="61">
        <v>0</v>
      </c>
      <c r="P70" s="61">
        <v>0</v>
      </c>
      <c r="Q70" s="61">
        <v>0</v>
      </c>
      <c r="R70" s="61">
        <v>0</v>
      </c>
      <c r="S70" s="61">
        <v>0</v>
      </c>
      <c r="T70" s="61">
        <v>0</v>
      </c>
      <c r="U70" s="61">
        <v>0</v>
      </c>
      <c r="V70" s="61">
        <v>0</v>
      </c>
      <c r="W70" s="61">
        <v>0</v>
      </c>
      <c r="X70" s="61">
        <v>0</v>
      </c>
      <c r="Y70" s="61">
        <v>0</v>
      </c>
      <c r="Z70" s="61">
        <v>0</v>
      </c>
      <c r="AA70" s="61">
        <v>0</v>
      </c>
      <c r="AB70" s="61">
        <v>0</v>
      </c>
      <c r="AC70" s="61">
        <v>0</v>
      </c>
      <c r="AD70" s="61">
        <v>0</v>
      </c>
      <c r="AE70" s="61">
        <v>0</v>
      </c>
      <c r="AF70" s="61">
        <v>0</v>
      </c>
      <c r="AG70" s="61">
        <v>0</v>
      </c>
      <c r="AH70" s="61">
        <v>0</v>
      </c>
      <c r="AI70" s="61">
        <v>0</v>
      </c>
      <c r="AJ70" s="61">
        <v>0</v>
      </c>
      <c r="AK70" s="61">
        <v>0</v>
      </c>
      <c r="AL70" s="61">
        <v>0</v>
      </c>
      <c r="AM70" s="61">
        <v>0</v>
      </c>
      <c r="AN70" s="61">
        <v>0</v>
      </c>
      <c r="AO70" s="61">
        <v>0</v>
      </c>
      <c r="AP70" s="61">
        <v>0</v>
      </c>
      <c r="AQ70" s="61">
        <f t="shared" si="0"/>
        <v>0</v>
      </c>
      <c r="AT70" s="33"/>
    </row>
    <row r="71" spans="1:46" ht="33" customHeight="1">
      <c r="A71" s="32">
        <v>190</v>
      </c>
      <c r="B71" s="315" t="str">
        <f>VLOOKUP(A71,[4]bd_lista!A:C,3,FALSE)</f>
        <v>Autoridad Jurisdiccional Administrativa Minera</v>
      </c>
      <c r="C71" s="316" t="e">
        <f>+VLOOKUP(A71,Contactos!$A$4:$E$534,6,FALSE)</f>
        <v>#REF!</v>
      </c>
      <c r="D71" s="61">
        <v>0</v>
      </c>
      <c r="E71" s="61">
        <v>3389.16</v>
      </c>
      <c r="F71" s="61">
        <v>0</v>
      </c>
      <c r="G71" s="61">
        <v>0</v>
      </c>
      <c r="H71" s="61">
        <v>6384</v>
      </c>
      <c r="I71" s="61">
        <v>0</v>
      </c>
      <c r="J71" s="61">
        <v>0</v>
      </c>
      <c r="K71" s="61">
        <v>0</v>
      </c>
      <c r="L71" s="61">
        <v>0</v>
      </c>
      <c r="M71" s="61">
        <v>0</v>
      </c>
      <c r="N71" s="61">
        <v>0</v>
      </c>
      <c r="O71" s="61">
        <v>0</v>
      </c>
      <c r="P71" s="61">
        <v>0</v>
      </c>
      <c r="Q71" s="61">
        <v>0</v>
      </c>
      <c r="R71" s="61">
        <v>0</v>
      </c>
      <c r="S71" s="61">
        <v>0</v>
      </c>
      <c r="T71" s="61">
        <v>0</v>
      </c>
      <c r="U71" s="61">
        <v>0</v>
      </c>
      <c r="V71" s="61">
        <v>0</v>
      </c>
      <c r="W71" s="61">
        <v>0</v>
      </c>
      <c r="X71" s="61">
        <v>0</v>
      </c>
      <c r="Y71" s="61">
        <v>0</v>
      </c>
      <c r="Z71" s="61">
        <v>0</v>
      </c>
      <c r="AA71" s="61">
        <v>0</v>
      </c>
      <c r="AB71" s="61">
        <v>0</v>
      </c>
      <c r="AC71" s="61">
        <v>0</v>
      </c>
      <c r="AD71" s="61">
        <v>0</v>
      </c>
      <c r="AE71" s="61">
        <v>0</v>
      </c>
      <c r="AF71" s="61">
        <v>0</v>
      </c>
      <c r="AG71" s="61">
        <v>0</v>
      </c>
      <c r="AH71" s="61">
        <v>0</v>
      </c>
      <c r="AI71" s="61">
        <v>0</v>
      </c>
      <c r="AJ71" s="61">
        <v>0</v>
      </c>
      <c r="AK71" s="61">
        <v>0</v>
      </c>
      <c r="AL71" s="61">
        <v>0</v>
      </c>
      <c r="AM71" s="61">
        <v>0</v>
      </c>
      <c r="AN71" s="61">
        <v>0</v>
      </c>
      <c r="AO71" s="61">
        <v>0</v>
      </c>
      <c r="AP71" s="61">
        <v>0</v>
      </c>
      <c r="AQ71" s="61">
        <f t="shared" si="0"/>
        <v>9773.16</v>
      </c>
      <c r="AT71" s="33"/>
    </row>
    <row r="72" spans="1:46" ht="33" customHeight="1">
      <c r="A72" s="32">
        <v>192</v>
      </c>
      <c r="B72" s="315" t="str">
        <f>VLOOKUP(A72,[4]bd_lista!A:C,3,FALSE)</f>
        <v>Servicio al Mejoramiento de la Navegación Amazónica</v>
      </c>
      <c r="C72" s="316" t="e">
        <f>+VLOOKUP(A72,Contactos!$A$4:$E$534,6,FALSE)</f>
        <v>#REF!</v>
      </c>
      <c r="D72" s="61">
        <v>0</v>
      </c>
      <c r="E72" s="61">
        <v>0</v>
      </c>
      <c r="F72" s="61">
        <v>830087</v>
      </c>
      <c r="G72" s="61">
        <v>0</v>
      </c>
      <c r="H72" s="61">
        <v>0</v>
      </c>
      <c r="I72" s="61">
        <v>0</v>
      </c>
      <c r="J72" s="61">
        <v>0</v>
      </c>
      <c r="K72" s="61">
        <v>0</v>
      </c>
      <c r="L72" s="61">
        <v>0</v>
      </c>
      <c r="M72" s="61">
        <v>0</v>
      </c>
      <c r="N72" s="61">
        <v>0</v>
      </c>
      <c r="O72" s="61">
        <v>0</v>
      </c>
      <c r="P72" s="61">
        <v>0</v>
      </c>
      <c r="Q72" s="61">
        <v>0</v>
      </c>
      <c r="R72" s="61">
        <v>0</v>
      </c>
      <c r="S72" s="61">
        <v>0</v>
      </c>
      <c r="T72" s="61">
        <v>0</v>
      </c>
      <c r="U72" s="61">
        <v>0</v>
      </c>
      <c r="V72" s="61">
        <v>0</v>
      </c>
      <c r="W72" s="61">
        <v>0</v>
      </c>
      <c r="X72" s="61">
        <v>0</v>
      </c>
      <c r="Y72" s="61">
        <v>0</v>
      </c>
      <c r="Z72" s="61">
        <v>0</v>
      </c>
      <c r="AA72" s="61">
        <v>0</v>
      </c>
      <c r="AB72" s="61">
        <v>0</v>
      </c>
      <c r="AC72" s="61">
        <v>0</v>
      </c>
      <c r="AD72" s="61">
        <v>0</v>
      </c>
      <c r="AE72" s="61">
        <v>0</v>
      </c>
      <c r="AF72" s="61">
        <v>0</v>
      </c>
      <c r="AG72" s="61">
        <v>0</v>
      </c>
      <c r="AH72" s="61">
        <v>0</v>
      </c>
      <c r="AI72" s="61">
        <v>0</v>
      </c>
      <c r="AJ72" s="61">
        <v>0</v>
      </c>
      <c r="AK72" s="61">
        <v>0</v>
      </c>
      <c r="AL72" s="61">
        <v>0</v>
      </c>
      <c r="AM72" s="61">
        <v>0</v>
      </c>
      <c r="AN72" s="61">
        <v>0</v>
      </c>
      <c r="AO72" s="61">
        <v>0</v>
      </c>
      <c r="AP72" s="61">
        <v>0</v>
      </c>
      <c r="AQ72" s="61">
        <f t="shared" si="0"/>
        <v>830087</v>
      </c>
      <c r="AT72" s="33"/>
    </row>
    <row r="73" spans="1:46" ht="33" customHeight="1">
      <c r="A73" s="32">
        <v>197</v>
      </c>
      <c r="B73" s="315" t="str">
        <f>VLOOKUP(A73,[4]bd_lista!A:C,3,FALSE)</f>
        <v>DIRECCIÓN ESTRATÉGICA DE REIVINDICACION MARÍTIMA, SILALA Y RECURSOS HÍDRICOS INTERNACIONALES</v>
      </c>
      <c r="C73" s="316" t="e">
        <f>+VLOOKUP(A73,Contactos!$A$4:$E$534,6,FALSE)</f>
        <v>#REF!</v>
      </c>
      <c r="D73" s="61">
        <v>0</v>
      </c>
      <c r="E73" s="61">
        <v>0</v>
      </c>
      <c r="F73" s="61">
        <v>0</v>
      </c>
      <c r="G73" s="61">
        <v>0</v>
      </c>
      <c r="H73" s="61">
        <v>0</v>
      </c>
      <c r="I73" s="61">
        <v>0</v>
      </c>
      <c r="J73" s="61">
        <v>0</v>
      </c>
      <c r="K73" s="61">
        <v>0</v>
      </c>
      <c r="L73" s="61">
        <v>0</v>
      </c>
      <c r="M73" s="61">
        <v>0</v>
      </c>
      <c r="N73" s="61">
        <v>0</v>
      </c>
      <c r="O73" s="61">
        <v>0</v>
      </c>
      <c r="P73" s="61">
        <v>0</v>
      </c>
      <c r="Q73" s="61">
        <v>0</v>
      </c>
      <c r="R73" s="61">
        <v>0</v>
      </c>
      <c r="S73" s="61">
        <v>0</v>
      </c>
      <c r="T73" s="61">
        <v>0</v>
      </c>
      <c r="U73" s="61">
        <v>0</v>
      </c>
      <c r="V73" s="61">
        <v>0</v>
      </c>
      <c r="W73" s="61">
        <v>0</v>
      </c>
      <c r="X73" s="61">
        <v>0</v>
      </c>
      <c r="Y73" s="61">
        <v>0</v>
      </c>
      <c r="Z73" s="61">
        <v>0</v>
      </c>
      <c r="AA73" s="61">
        <v>0</v>
      </c>
      <c r="AB73" s="61">
        <v>0</v>
      </c>
      <c r="AC73" s="61">
        <v>0</v>
      </c>
      <c r="AD73" s="61">
        <v>0</v>
      </c>
      <c r="AE73" s="61">
        <v>0</v>
      </c>
      <c r="AF73" s="61">
        <v>0</v>
      </c>
      <c r="AG73" s="61">
        <v>0</v>
      </c>
      <c r="AH73" s="61">
        <v>0</v>
      </c>
      <c r="AI73" s="61">
        <v>0</v>
      </c>
      <c r="AJ73" s="61">
        <v>0</v>
      </c>
      <c r="AK73" s="61">
        <v>0</v>
      </c>
      <c r="AL73" s="61">
        <v>0</v>
      </c>
      <c r="AM73" s="61">
        <v>0</v>
      </c>
      <c r="AN73" s="61">
        <v>0</v>
      </c>
      <c r="AO73" s="61">
        <v>0</v>
      </c>
      <c r="AP73" s="61">
        <v>0</v>
      </c>
      <c r="AQ73" s="61">
        <f t="shared" si="0"/>
        <v>0</v>
      </c>
      <c r="AT73" s="33"/>
    </row>
    <row r="74" spans="1:46" ht="33" customHeight="1">
      <c r="A74" s="32">
        <v>200</v>
      </c>
      <c r="B74" s="315" t="str">
        <f>VLOOKUP(A74,[4]bd_lista!A:C,3,FALSE)</f>
        <v>Registro Único para la Administración Tributaria Municipal</v>
      </c>
      <c r="C74" s="316" t="e">
        <f>+VLOOKUP(A74,Contactos!$A$4:$E$534,6,FALSE)</f>
        <v>#REF!</v>
      </c>
      <c r="D74" s="61">
        <v>0</v>
      </c>
      <c r="E74" s="61">
        <v>0</v>
      </c>
      <c r="F74" s="61">
        <v>0</v>
      </c>
      <c r="G74" s="61">
        <v>0</v>
      </c>
      <c r="H74" s="61">
        <v>0</v>
      </c>
      <c r="I74" s="61">
        <v>0</v>
      </c>
      <c r="J74" s="61">
        <v>0</v>
      </c>
      <c r="K74" s="61">
        <v>0</v>
      </c>
      <c r="L74" s="61">
        <v>0</v>
      </c>
      <c r="M74" s="61">
        <v>0</v>
      </c>
      <c r="N74" s="61">
        <v>0</v>
      </c>
      <c r="O74" s="61">
        <v>0</v>
      </c>
      <c r="P74" s="61">
        <v>0</v>
      </c>
      <c r="Q74" s="61">
        <v>0</v>
      </c>
      <c r="R74" s="61">
        <v>0</v>
      </c>
      <c r="S74" s="61">
        <v>0</v>
      </c>
      <c r="T74" s="61">
        <v>0</v>
      </c>
      <c r="U74" s="61">
        <v>0</v>
      </c>
      <c r="V74" s="61">
        <v>0</v>
      </c>
      <c r="W74" s="61">
        <v>0</v>
      </c>
      <c r="X74" s="61">
        <v>0</v>
      </c>
      <c r="Y74" s="61">
        <v>550309.51</v>
      </c>
      <c r="Z74" s="61">
        <v>0</v>
      </c>
      <c r="AA74" s="61">
        <v>0</v>
      </c>
      <c r="AB74" s="61">
        <v>0</v>
      </c>
      <c r="AC74" s="61">
        <v>0</v>
      </c>
      <c r="AD74" s="61">
        <v>0</v>
      </c>
      <c r="AE74" s="61">
        <v>0</v>
      </c>
      <c r="AF74" s="61">
        <v>0</v>
      </c>
      <c r="AG74" s="61">
        <v>0</v>
      </c>
      <c r="AH74" s="61">
        <v>0</v>
      </c>
      <c r="AI74" s="61">
        <v>0</v>
      </c>
      <c r="AJ74" s="61">
        <v>0</v>
      </c>
      <c r="AK74" s="61">
        <v>0</v>
      </c>
      <c r="AL74" s="61">
        <v>0</v>
      </c>
      <c r="AM74" s="61">
        <v>0</v>
      </c>
      <c r="AN74" s="61">
        <v>0</v>
      </c>
      <c r="AO74" s="61">
        <v>0</v>
      </c>
      <c r="AP74" s="61">
        <v>0</v>
      </c>
      <c r="AQ74" s="61">
        <f t="shared" si="0"/>
        <v>550309.51</v>
      </c>
      <c r="AT74" s="33"/>
    </row>
    <row r="75" spans="1:46" ht="33" customHeight="1">
      <c r="A75" s="32">
        <v>201</v>
      </c>
      <c r="B75" s="315" t="str">
        <f>VLOOKUP(A75,[4]bd_lista!A:C,3,FALSE)</f>
        <v>Agencia para el Des. de las Macroreg. y Zonas Fronterizas</v>
      </c>
      <c r="C75" s="316" t="e">
        <f>+VLOOKUP(A75,Contactos!$A$4:$E$534,6,FALSE)</f>
        <v>#N/A</v>
      </c>
      <c r="D75" s="61">
        <v>0</v>
      </c>
      <c r="E75" s="61">
        <v>0</v>
      </c>
      <c r="F75" s="61">
        <v>0</v>
      </c>
      <c r="G75" s="61">
        <v>0</v>
      </c>
      <c r="H75" s="61">
        <v>0</v>
      </c>
      <c r="I75" s="61">
        <v>0</v>
      </c>
      <c r="J75" s="61">
        <v>0</v>
      </c>
      <c r="K75" s="61">
        <v>0</v>
      </c>
      <c r="L75" s="61">
        <v>0</v>
      </c>
      <c r="M75" s="61">
        <v>0</v>
      </c>
      <c r="N75" s="61">
        <v>0</v>
      </c>
      <c r="O75" s="61">
        <v>0</v>
      </c>
      <c r="P75" s="61">
        <v>0</v>
      </c>
      <c r="Q75" s="61">
        <v>0</v>
      </c>
      <c r="R75" s="61">
        <v>0</v>
      </c>
      <c r="S75" s="61">
        <v>0</v>
      </c>
      <c r="T75" s="61">
        <v>0</v>
      </c>
      <c r="U75" s="61">
        <v>0</v>
      </c>
      <c r="V75" s="61">
        <v>0</v>
      </c>
      <c r="W75" s="61">
        <v>0</v>
      </c>
      <c r="X75" s="61">
        <v>0</v>
      </c>
      <c r="Y75" s="61">
        <v>0</v>
      </c>
      <c r="Z75" s="61">
        <v>0</v>
      </c>
      <c r="AA75" s="61">
        <v>0</v>
      </c>
      <c r="AB75" s="61">
        <v>0</v>
      </c>
      <c r="AC75" s="61">
        <v>0</v>
      </c>
      <c r="AD75" s="61">
        <v>0</v>
      </c>
      <c r="AE75" s="61">
        <v>0</v>
      </c>
      <c r="AF75" s="61">
        <v>0</v>
      </c>
      <c r="AG75" s="61">
        <v>0</v>
      </c>
      <c r="AH75" s="61">
        <v>0</v>
      </c>
      <c r="AI75" s="61">
        <v>0</v>
      </c>
      <c r="AJ75" s="61">
        <v>0</v>
      </c>
      <c r="AK75" s="61">
        <v>0</v>
      </c>
      <c r="AL75" s="61">
        <v>0</v>
      </c>
      <c r="AM75" s="61">
        <v>0</v>
      </c>
      <c r="AN75" s="61">
        <v>0</v>
      </c>
      <c r="AO75" s="61">
        <v>0</v>
      </c>
      <c r="AP75" s="61">
        <v>0</v>
      </c>
      <c r="AQ75" s="61">
        <f t="shared" si="0"/>
        <v>0</v>
      </c>
      <c r="AT75" s="33"/>
    </row>
    <row r="76" spans="1:46" ht="33" customHeight="1">
      <c r="A76" s="32">
        <v>203</v>
      </c>
      <c r="B76" s="315" t="str">
        <f>VLOOKUP(A76,[4]bd_lista!A:C,3,FALSE)</f>
        <v>Autoridad de Supervisión del Sistema Financiero</v>
      </c>
      <c r="C76" s="316" t="e">
        <f>+VLOOKUP(A76,Contactos!$A$4:$E$534,6,FALSE)</f>
        <v>#REF!</v>
      </c>
      <c r="D76" s="61">
        <v>0</v>
      </c>
      <c r="E76" s="61">
        <v>0</v>
      </c>
      <c r="F76" s="61">
        <v>800518</v>
      </c>
      <c r="G76" s="61">
        <v>0</v>
      </c>
      <c r="H76" s="61">
        <v>3547.1</v>
      </c>
      <c r="I76" s="61">
        <v>0</v>
      </c>
      <c r="J76" s="61">
        <v>0</v>
      </c>
      <c r="K76" s="61">
        <v>0</v>
      </c>
      <c r="L76" s="61">
        <v>0</v>
      </c>
      <c r="M76" s="61">
        <v>0</v>
      </c>
      <c r="N76" s="61">
        <v>0</v>
      </c>
      <c r="O76" s="61">
        <v>0</v>
      </c>
      <c r="P76" s="61">
        <v>0</v>
      </c>
      <c r="Q76" s="61">
        <v>0</v>
      </c>
      <c r="R76" s="61">
        <v>0</v>
      </c>
      <c r="S76" s="61">
        <v>0</v>
      </c>
      <c r="T76" s="61">
        <v>0</v>
      </c>
      <c r="U76" s="61">
        <v>0</v>
      </c>
      <c r="V76" s="61">
        <v>0</v>
      </c>
      <c r="W76" s="61">
        <v>0</v>
      </c>
      <c r="X76" s="61">
        <v>0</v>
      </c>
      <c r="Y76" s="61">
        <v>0</v>
      </c>
      <c r="Z76" s="61">
        <v>0</v>
      </c>
      <c r="AA76" s="61">
        <v>0</v>
      </c>
      <c r="AB76" s="61">
        <v>0</v>
      </c>
      <c r="AC76" s="61">
        <v>0</v>
      </c>
      <c r="AD76" s="61">
        <v>0</v>
      </c>
      <c r="AE76" s="61">
        <v>0</v>
      </c>
      <c r="AF76" s="61">
        <v>0</v>
      </c>
      <c r="AG76" s="61">
        <v>0</v>
      </c>
      <c r="AH76" s="61">
        <v>0</v>
      </c>
      <c r="AI76" s="61">
        <v>0</v>
      </c>
      <c r="AJ76" s="61">
        <v>0</v>
      </c>
      <c r="AK76" s="61">
        <v>0</v>
      </c>
      <c r="AL76" s="61">
        <v>0</v>
      </c>
      <c r="AM76" s="61">
        <v>0</v>
      </c>
      <c r="AN76" s="61">
        <v>0</v>
      </c>
      <c r="AO76" s="61">
        <v>0</v>
      </c>
      <c r="AP76" s="61">
        <v>0</v>
      </c>
      <c r="AQ76" s="61">
        <f t="shared" si="0"/>
        <v>804065.1</v>
      </c>
      <c r="AT76" s="33"/>
    </row>
    <row r="77" spans="1:46" ht="33" customHeight="1">
      <c r="A77" s="32">
        <v>206</v>
      </c>
      <c r="B77" s="315" t="str">
        <f>VLOOKUP(A77,[4]bd_lista!A:C,3,FALSE)</f>
        <v>Instituto Nacional de Estadística</v>
      </c>
      <c r="C77" s="316" t="e">
        <f>+VLOOKUP(A77,Contactos!$A$4:$E$534,6,FALSE)</f>
        <v>#REF!</v>
      </c>
      <c r="D77" s="61">
        <v>0</v>
      </c>
      <c r="E77" s="61">
        <v>17150000</v>
      </c>
      <c r="F77" s="61">
        <v>0</v>
      </c>
      <c r="G77" s="61">
        <v>0</v>
      </c>
      <c r="H77" s="61">
        <v>14362.5</v>
      </c>
      <c r="I77" s="61">
        <v>0</v>
      </c>
      <c r="J77" s="61">
        <v>0</v>
      </c>
      <c r="K77" s="61">
        <v>0</v>
      </c>
      <c r="L77" s="61">
        <v>0</v>
      </c>
      <c r="M77" s="61">
        <v>0</v>
      </c>
      <c r="N77" s="61">
        <v>0</v>
      </c>
      <c r="O77" s="61">
        <v>0</v>
      </c>
      <c r="P77" s="61">
        <v>0</v>
      </c>
      <c r="Q77" s="61">
        <v>0</v>
      </c>
      <c r="R77" s="61">
        <v>0</v>
      </c>
      <c r="S77" s="61">
        <v>0</v>
      </c>
      <c r="T77" s="61">
        <v>0</v>
      </c>
      <c r="U77" s="61">
        <v>0</v>
      </c>
      <c r="V77" s="61">
        <v>0</v>
      </c>
      <c r="W77" s="61">
        <v>0</v>
      </c>
      <c r="X77" s="61">
        <v>0</v>
      </c>
      <c r="Y77" s="61">
        <v>0</v>
      </c>
      <c r="Z77" s="61">
        <v>17150000</v>
      </c>
      <c r="AA77" s="61">
        <v>0</v>
      </c>
      <c r="AB77" s="61">
        <v>0</v>
      </c>
      <c r="AC77" s="61">
        <v>0</v>
      </c>
      <c r="AD77" s="61">
        <v>0</v>
      </c>
      <c r="AE77" s="61">
        <v>0</v>
      </c>
      <c r="AF77" s="61">
        <v>0</v>
      </c>
      <c r="AG77" s="61">
        <v>0</v>
      </c>
      <c r="AH77" s="61">
        <v>0</v>
      </c>
      <c r="AI77" s="61">
        <v>0</v>
      </c>
      <c r="AJ77" s="61">
        <v>0</v>
      </c>
      <c r="AK77" s="61">
        <v>0</v>
      </c>
      <c r="AL77" s="61">
        <v>0</v>
      </c>
      <c r="AM77" s="61">
        <v>0</v>
      </c>
      <c r="AN77" s="61">
        <v>0</v>
      </c>
      <c r="AO77" s="61">
        <v>0</v>
      </c>
      <c r="AP77" s="61">
        <v>0</v>
      </c>
      <c r="AQ77" s="61">
        <f t="shared" ref="AQ77:AQ140" si="1">SUM(D77:AP77)</f>
        <v>34314362.5</v>
      </c>
      <c r="AT77" s="33"/>
    </row>
    <row r="78" spans="1:46" ht="33" customHeight="1">
      <c r="A78" s="32">
        <v>210</v>
      </c>
      <c r="B78" s="315" t="str">
        <f>VLOOKUP(A78,[4]bd_lista!A:C,3,FALSE)</f>
        <v>Unidad de Análisis de Políticas Sociales y Económicas</v>
      </c>
      <c r="C78" s="316" t="e">
        <f>+VLOOKUP(A78,Contactos!$A$4:$E$534,6,FALSE)</f>
        <v>#REF!</v>
      </c>
      <c r="D78" s="61">
        <v>0</v>
      </c>
      <c r="E78" s="61">
        <v>0</v>
      </c>
      <c r="F78" s="61">
        <v>0</v>
      </c>
      <c r="G78" s="61">
        <v>0</v>
      </c>
      <c r="H78" s="61">
        <v>0</v>
      </c>
      <c r="I78" s="61">
        <v>0</v>
      </c>
      <c r="J78" s="61">
        <v>0</v>
      </c>
      <c r="K78" s="61">
        <v>0</v>
      </c>
      <c r="L78" s="61">
        <v>0</v>
      </c>
      <c r="M78" s="61">
        <v>0</v>
      </c>
      <c r="N78" s="61">
        <v>0</v>
      </c>
      <c r="O78" s="61">
        <v>0</v>
      </c>
      <c r="P78" s="61">
        <v>0</v>
      </c>
      <c r="Q78" s="61">
        <v>0</v>
      </c>
      <c r="R78" s="61">
        <v>0</v>
      </c>
      <c r="S78" s="61">
        <v>0</v>
      </c>
      <c r="T78" s="61">
        <v>0</v>
      </c>
      <c r="U78" s="61">
        <v>0</v>
      </c>
      <c r="V78" s="61">
        <v>0</v>
      </c>
      <c r="W78" s="61">
        <v>0</v>
      </c>
      <c r="X78" s="61">
        <v>0</v>
      </c>
      <c r="Y78" s="61">
        <v>0</v>
      </c>
      <c r="Z78" s="61">
        <v>0</v>
      </c>
      <c r="AA78" s="61">
        <v>0</v>
      </c>
      <c r="AB78" s="61">
        <v>0</v>
      </c>
      <c r="AC78" s="61">
        <v>0</v>
      </c>
      <c r="AD78" s="61">
        <v>0</v>
      </c>
      <c r="AE78" s="61">
        <v>0</v>
      </c>
      <c r="AF78" s="61">
        <v>0</v>
      </c>
      <c r="AG78" s="61">
        <v>0</v>
      </c>
      <c r="AH78" s="61">
        <v>0</v>
      </c>
      <c r="AI78" s="61">
        <v>0</v>
      </c>
      <c r="AJ78" s="61">
        <v>0</v>
      </c>
      <c r="AK78" s="61">
        <v>0</v>
      </c>
      <c r="AL78" s="61">
        <v>0</v>
      </c>
      <c r="AM78" s="61">
        <v>0</v>
      </c>
      <c r="AN78" s="61">
        <v>0</v>
      </c>
      <c r="AO78" s="61">
        <v>0</v>
      </c>
      <c r="AP78" s="61">
        <v>0</v>
      </c>
      <c r="AQ78" s="61">
        <f t="shared" si="1"/>
        <v>0</v>
      </c>
      <c r="AT78" s="33"/>
    </row>
    <row r="79" spans="1:46" ht="33" customHeight="1">
      <c r="A79" s="32">
        <v>212</v>
      </c>
      <c r="B79" s="315" t="str">
        <f>VLOOKUP(A79,[4]bd_lista!A:C,3,FALSE)</f>
        <v>Instituto Nacional de Reforma Agraria</v>
      </c>
      <c r="C79" s="316" t="e">
        <f>+VLOOKUP(A79,Contactos!$A$4:$E$534,6,FALSE)</f>
        <v>#REF!</v>
      </c>
      <c r="D79" s="61">
        <v>0</v>
      </c>
      <c r="E79" s="61">
        <v>0</v>
      </c>
      <c r="F79" s="61">
        <v>0</v>
      </c>
      <c r="G79" s="61">
        <v>0</v>
      </c>
      <c r="H79" s="61">
        <v>703252.23</v>
      </c>
      <c r="I79" s="61">
        <v>0</v>
      </c>
      <c r="J79" s="61">
        <v>0</v>
      </c>
      <c r="K79" s="61">
        <v>0</v>
      </c>
      <c r="L79" s="61">
        <v>0</v>
      </c>
      <c r="M79" s="61">
        <v>0</v>
      </c>
      <c r="N79" s="61">
        <v>0</v>
      </c>
      <c r="O79" s="61">
        <v>0</v>
      </c>
      <c r="P79" s="61">
        <v>0</v>
      </c>
      <c r="Q79" s="61">
        <v>0</v>
      </c>
      <c r="R79" s="61">
        <v>0</v>
      </c>
      <c r="S79" s="61">
        <v>0</v>
      </c>
      <c r="T79" s="61">
        <v>0</v>
      </c>
      <c r="U79" s="61">
        <v>0</v>
      </c>
      <c r="V79" s="61">
        <v>0</v>
      </c>
      <c r="W79" s="61">
        <v>0</v>
      </c>
      <c r="X79" s="61">
        <v>0</v>
      </c>
      <c r="Y79" s="61">
        <v>0</v>
      </c>
      <c r="Z79" s="61">
        <v>0</v>
      </c>
      <c r="AA79" s="61">
        <v>0</v>
      </c>
      <c r="AB79" s="61">
        <v>0</v>
      </c>
      <c r="AC79" s="61">
        <v>0</v>
      </c>
      <c r="AD79" s="61">
        <v>0</v>
      </c>
      <c r="AE79" s="61">
        <v>0</v>
      </c>
      <c r="AF79" s="61">
        <v>0</v>
      </c>
      <c r="AG79" s="61">
        <v>0</v>
      </c>
      <c r="AH79" s="61">
        <v>0</v>
      </c>
      <c r="AI79" s="61">
        <v>0</v>
      </c>
      <c r="AJ79" s="61">
        <v>0</v>
      </c>
      <c r="AK79" s="61">
        <v>0</v>
      </c>
      <c r="AL79" s="61">
        <v>0</v>
      </c>
      <c r="AM79" s="61">
        <v>0</v>
      </c>
      <c r="AN79" s="61">
        <v>0</v>
      </c>
      <c r="AO79" s="61">
        <v>0</v>
      </c>
      <c r="AP79" s="61">
        <v>0</v>
      </c>
      <c r="AQ79" s="61">
        <f t="shared" si="1"/>
        <v>703252.23</v>
      </c>
      <c r="AT79" s="33"/>
    </row>
    <row r="80" spans="1:46" ht="33" customHeight="1">
      <c r="A80" s="32">
        <v>213</v>
      </c>
      <c r="B80" s="315" t="str">
        <f>VLOOKUP(A80,[4]bd_lista!A:C,3,FALSE)</f>
        <v>Servicio Nacional de Meteorología e Hidrología</v>
      </c>
      <c r="C80" s="316" t="e">
        <f>+VLOOKUP(A80,Contactos!$A$4:$E$534,6,FALSE)</f>
        <v>#REF!</v>
      </c>
      <c r="D80" s="61">
        <v>0</v>
      </c>
      <c r="E80" s="61">
        <v>0</v>
      </c>
      <c r="F80" s="61">
        <v>0</v>
      </c>
      <c r="G80" s="61">
        <v>0</v>
      </c>
      <c r="H80" s="61">
        <v>1100</v>
      </c>
      <c r="I80" s="61">
        <v>0</v>
      </c>
      <c r="J80" s="61">
        <v>0</v>
      </c>
      <c r="K80" s="61">
        <v>0</v>
      </c>
      <c r="L80" s="61">
        <v>0</v>
      </c>
      <c r="M80" s="61">
        <v>0</v>
      </c>
      <c r="N80" s="61">
        <v>0</v>
      </c>
      <c r="O80" s="61">
        <v>0</v>
      </c>
      <c r="P80" s="61">
        <v>0</v>
      </c>
      <c r="Q80" s="61">
        <v>0</v>
      </c>
      <c r="R80" s="61">
        <v>0</v>
      </c>
      <c r="S80" s="61">
        <v>0</v>
      </c>
      <c r="T80" s="61">
        <v>0</v>
      </c>
      <c r="U80" s="61">
        <v>0</v>
      </c>
      <c r="V80" s="61">
        <v>0</v>
      </c>
      <c r="W80" s="61">
        <v>0</v>
      </c>
      <c r="X80" s="61">
        <v>0</v>
      </c>
      <c r="Y80" s="61">
        <v>0</v>
      </c>
      <c r="Z80" s="61">
        <v>0</v>
      </c>
      <c r="AA80" s="61">
        <v>0</v>
      </c>
      <c r="AB80" s="61">
        <v>0</v>
      </c>
      <c r="AC80" s="61">
        <v>0</v>
      </c>
      <c r="AD80" s="61">
        <v>0</v>
      </c>
      <c r="AE80" s="61">
        <v>0</v>
      </c>
      <c r="AF80" s="61">
        <v>0</v>
      </c>
      <c r="AG80" s="61">
        <v>0</v>
      </c>
      <c r="AH80" s="61">
        <v>0</v>
      </c>
      <c r="AI80" s="61">
        <v>0</v>
      </c>
      <c r="AJ80" s="61">
        <v>0</v>
      </c>
      <c r="AK80" s="61">
        <v>0</v>
      </c>
      <c r="AL80" s="61">
        <v>0</v>
      </c>
      <c r="AM80" s="61">
        <v>0</v>
      </c>
      <c r="AN80" s="61">
        <v>0</v>
      </c>
      <c r="AO80" s="61">
        <v>0</v>
      </c>
      <c r="AP80" s="61">
        <v>0</v>
      </c>
      <c r="AQ80" s="61">
        <f t="shared" si="1"/>
        <v>1100</v>
      </c>
      <c r="AT80" s="33"/>
    </row>
    <row r="81" spans="1:46" ht="33" customHeight="1">
      <c r="A81" s="32">
        <v>221</v>
      </c>
      <c r="B81" s="315" t="str">
        <f>VLOOKUP(A81,[4]bd_lista!A:C,3,FALSE)</f>
        <v>Serv. Nal. de Reg. y Control de la Comer. de Minerales y Metales</v>
      </c>
      <c r="C81" s="316" t="e">
        <f>+VLOOKUP(A81,Contactos!$A$4:$E$534,6,FALSE)</f>
        <v>#REF!</v>
      </c>
      <c r="D81" s="61">
        <v>0</v>
      </c>
      <c r="E81" s="61">
        <v>0</v>
      </c>
      <c r="F81" s="61">
        <v>0</v>
      </c>
      <c r="G81" s="61">
        <v>0</v>
      </c>
      <c r="H81" s="61">
        <v>40599.199999999997</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0</v>
      </c>
      <c r="AA81" s="61">
        <v>0</v>
      </c>
      <c r="AB81" s="61">
        <v>0</v>
      </c>
      <c r="AC81" s="61">
        <v>0</v>
      </c>
      <c r="AD81" s="61">
        <v>0</v>
      </c>
      <c r="AE81" s="61">
        <v>0</v>
      </c>
      <c r="AF81" s="61">
        <v>0</v>
      </c>
      <c r="AG81" s="61">
        <v>0</v>
      </c>
      <c r="AH81" s="61">
        <v>0</v>
      </c>
      <c r="AI81" s="61">
        <v>0</v>
      </c>
      <c r="AJ81" s="61">
        <v>0</v>
      </c>
      <c r="AK81" s="61">
        <v>0</v>
      </c>
      <c r="AL81" s="61">
        <v>0</v>
      </c>
      <c r="AM81" s="61">
        <v>0</v>
      </c>
      <c r="AN81" s="61">
        <v>0</v>
      </c>
      <c r="AO81" s="61">
        <v>0</v>
      </c>
      <c r="AP81" s="61">
        <v>0</v>
      </c>
      <c r="AQ81" s="61">
        <f t="shared" si="1"/>
        <v>40599.199999999997</v>
      </c>
      <c r="AT81" s="33"/>
    </row>
    <row r="82" spans="1:46" ht="33" customHeight="1">
      <c r="A82" s="32">
        <v>222</v>
      </c>
      <c r="B82" s="315" t="str">
        <f>VLOOKUP(A82,[4]bd_lista!A:C,3,FALSE)</f>
        <v>Instituto Nacional de Innovación Agropecuaria y Forestal</v>
      </c>
      <c r="C82" s="316" t="e">
        <f>+VLOOKUP(A82,Contactos!$A$4:$E$534,6,FALSE)</f>
        <v>#REF!</v>
      </c>
      <c r="D82" s="61">
        <v>0</v>
      </c>
      <c r="E82" s="61">
        <v>0</v>
      </c>
      <c r="F82" s="61">
        <v>851877.12</v>
      </c>
      <c r="G82" s="61">
        <v>0</v>
      </c>
      <c r="H82" s="61">
        <v>15032.97</v>
      </c>
      <c r="I82" s="61">
        <v>0</v>
      </c>
      <c r="J82" s="61">
        <v>0</v>
      </c>
      <c r="K82" s="61">
        <v>120</v>
      </c>
      <c r="L82" s="61">
        <v>205800</v>
      </c>
      <c r="M82" s="61">
        <v>0</v>
      </c>
      <c r="N82" s="61">
        <v>0</v>
      </c>
      <c r="O82" s="61">
        <v>0</v>
      </c>
      <c r="P82" s="61">
        <v>0</v>
      </c>
      <c r="Q82" s="61">
        <v>0</v>
      </c>
      <c r="R82" s="61">
        <v>0</v>
      </c>
      <c r="S82" s="61">
        <v>0</v>
      </c>
      <c r="T82" s="61">
        <v>0</v>
      </c>
      <c r="U82" s="61">
        <v>0</v>
      </c>
      <c r="V82" s="61">
        <v>0</v>
      </c>
      <c r="W82" s="61">
        <v>0</v>
      </c>
      <c r="X82" s="61">
        <v>0</v>
      </c>
      <c r="Y82" s="61">
        <v>0</v>
      </c>
      <c r="Z82" s="61">
        <v>0</v>
      </c>
      <c r="AA82" s="61">
        <v>0</v>
      </c>
      <c r="AB82" s="61">
        <v>0</v>
      </c>
      <c r="AC82" s="61">
        <v>0</v>
      </c>
      <c r="AD82" s="61">
        <v>0</v>
      </c>
      <c r="AE82" s="61">
        <v>0</v>
      </c>
      <c r="AF82" s="61">
        <v>0</v>
      </c>
      <c r="AG82" s="61">
        <v>0</v>
      </c>
      <c r="AH82" s="61">
        <v>0</v>
      </c>
      <c r="AI82" s="61">
        <v>0</v>
      </c>
      <c r="AJ82" s="61">
        <v>0</v>
      </c>
      <c r="AK82" s="61">
        <v>0</v>
      </c>
      <c r="AL82" s="61">
        <v>0</v>
      </c>
      <c r="AM82" s="61">
        <v>0</v>
      </c>
      <c r="AN82" s="61">
        <v>0</v>
      </c>
      <c r="AO82" s="61">
        <v>0</v>
      </c>
      <c r="AP82" s="61">
        <v>0</v>
      </c>
      <c r="AQ82" s="61">
        <f t="shared" si="1"/>
        <v>1072830.0899999999</v>
      </c>
      <c r="AT82" s="33"/>
    </row>
    <row r="83" spans="1:46" ht="33" customHeight="1">
      <c r="A83" s="32">
        <v>223</v>
      </c>
      <c r="B83" s="315" t="str">
        <f>VLOOKUP(A83,[4]bd_lista!A:C,3,FALSE)</f>
        <v>Fondo Nacional de Desarrollo Forestal</v>
      </c>
      <c r="C83" s="316" t="e">
        <f>+VLOOKUP(A83,Contactos!$A$4:$E$534,6,FALSE)</f>
        <v>#REF!</v>
      </c>
      <c r="D83" s="61">
        <v>0</v>
      </c>
      <c r="E83" s="61">
        <v>0</v>
      </c>
      <c r="F83" s="61">
        <v>0</v>
      </c>
      <c r="G83" s="61">
        <v>0</v>
      </c>
      <c r="H83" s="61">
        <v>0</v>
      </c>
      <c r="I83" s="61">
        <v>0</v>
      </c>
      <c r="J83" s="61">
        <v>0</v>
      </c>
      <c r="K83" s="61">
        <v>0</v>
      </c>
      <c r="L83" s="61">
        <v>3023661.15</v>
      </c>
      <c r="M83" s="61">
        <v>0</v>
      </c>
      <c r="N83" s="61">
        <v>0</v>
      </c>
      <c r="O83" s="61">
        <v>0</v>
      </c>
      <c r="P83" s="61">
        <v>0</v>
      </c>
      <c r="Q83" s="61">
        <v>0</v>
      </c>
      <c r="R83" s="61">
        <v>0</v>
      </c>
      <c r="S83" s="61">
        <v>0</v>
      </c>
      <c r="T83" s="61">
        <v>0</v>
      </c>
      <c r="U83" s="61">
        <v>0</v>
      </c>
      <c r="V83" s="61">
        <v>0</v>
      </c>
      <c r="W83" s="61">
        <v>0</v>
      </c>
      <c r="X83" s="61">
        <v>0</v>
      </c>
      <c r="Y83" s="61">
        <v>0</v>
      </c>
      <c r="Z83" s="61">
        <v>0</v>
      </c>
      <c r="AA83" s="61">
        <v>0</v>
      </c>
      <c r="AB83" s="61">
        <v>0</v>
      </c>
      <c r="AC83" s="61">
        <v>0</v>
      </c>
      <c r="AD83" s="61">
        <v>0</v>
      </c>
      <c r="AE83" s="61">
        <v>0</v>
      </c>
      <c r="AF83" s="61">
        <v>0</v>
      </c>
      <c r="AG83" s="61">
        <v>0</v>
      </c>
      <c r="AH83" s="61">
        <v>0</v>
      </c>
      <c r="AI83" s="61">
        <v>0</v>
      </c>
      <c r="AJ83" s="61">
        <v>0</v>
      </c>
      <c r="AK83" s="61">
        <v>0</v>
      </c>
      <c r="AL83" s="61">
        <v>0</v>
      </c>
      <c r="AM83" s="61">
        <v>0</v>
      </c>
      <c r="AN83" s="61">
        <v>0</v>
      </c>
      <c r="AO83" s="61">
        <v>0</v>
      </c>
      <c r="AP83" s="61">
        <v>0</v>
      </c>
      <c r="AQ83" s="61">
        <f t="shared" si="1"/>
        <v>3023661.15</v>
      </c>
      <c r="AT83" s="33"/>
    </row>
    <row r="84" spans="1:46" ht="33" customHeight="1">
      <c r="A84" s="32">
        <v>224</v>
      </c>
      <c r="B84" s="315" t="str">
        <f>VLOOKUP(A84,[4]bd_lista!A:C,3,FALSE)</f>
        <v>Insumos Bolivia</v>
      </c>
      <c r="C84" s="316" t="e">
        <f>+VLOOKUP(A84,Contactos!$A$4:$E$534,6,FALSE)</f>
        <v>#REF!</v>
      </c>
      <c r="D84" s="61">
        <v>0</v>
      </c>
      <c r="E84" s="61">
        <v>0</v>
      </c>
      <c r="F84" s="61">
        <v>0</v>
      </c>
      <c r="G84" s="61">
        <v>0</v>
      </c>
      <c r="H84" s="61">
        <v>95</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61">
        <v>0</v>
      </c>
      <c r="AK84" s="61">
        <v>0</v>
      </c>
      <c r="AL84" s="61">
        <v>0</v>
      </c>
      <c r="AM84" s="61">
        <v>0</v>
      </c>
      <c r="AN84" s="61">
        <v>0</v>
      </c>
      <c r="AO84" s="61">
        <v>0</v>
      </c>
      <c r="AP84" s="61">
        <v>0</v>
      </c>
      <c r="AQ84" s="61">
        <f t="shared" si="1"/>
        <v>95</v>
      </c>
      <c r="AT84" s="33"/>
    </row>
    <row r="85" spans="1:46" ht="33" customHeight="1">
      <c r="A85" s="32">
        <v>225</v>
      </c>
      <c r="B85" s="315" t="str">
        <f>VLOOKUP(A85,[4]bd_lista!A:C,3,FALSE)</f>
        <v>Serv. Nal. para la Sostenibilidad en Saneamiento Básico</v>
      </c>
      <c r="C85" s="316" t="e">
        <f>+VLOOKUP(A85,Contactos!$A$4:$E$534,6,FALSE)</f>
        <v>#REF!</v>
      </c>
      <c r="D85" s="61">
        <v>0</v>
      </c>
      <c r="E85" s="61">
        <v>0</v>
      </c>
      <c r="F85" s="61">
        <v>0</v>
      </c>
      <c r="G85" s="61">
        <v>0</v>
      </c>
      <c r="H85" s="61">
        <v>0</v>
      </c>
      <c r="I85" s="61">
        <v>0</v>
      </c>
      <c r="J85" s="61">
        <v>0</v>
      </c>
      <c r="K85" s="61">
        <v>0</v>
      </c>
      <c r="L85" s="61">
        <v>0</v>
      </c>
      <c r="M85" s="61">
        <v>0</v>
      </c>
      <c r="N85" s="61">
        <v>0</v>
      </c>
      <c r="O85" s="61">
        <v>0</v>
      </c>
      <c r="P85" s="61">
        <v>0</v>
      </c>
      <c r="Q85" s="61">
        <v>0</v>
      </c>
      <c r="R85" s="61">
        <v>0</v>
      </c>
      <c r="S85" s="61">
        <v>0</v>
      </c>
      <c r="T85" s="61">
        <v>0</v>
      </c>
      <c r="U85" s="61">
        <v>0</v>
      </c>
      <c r="V85" s="61">
        <v>0</v>
      </c>
      <c r="W85" s="61">
        <v>0</v>
      </c>
      <c r="X85" s="61">
        <v>0</v>
      </c>
      <c r="Y85" s="61">
        <v>0</v>
      </c>
      <c r="Z85" s="61">
        <v>0</v>
      </c>
      <c r="AA85" s="61">
        <v>0</v>
      </c>
      <c r="AB85" s="61">
        <v>0</v>
      </c>
      <c r="AC85" s="61">
        <v>0</v>
      </c>
      <c r="AD85" s="61">
        <v>0</v>
      </c>
      <c r="AE85" s="61">
        <v>0</v>
      </c>
      <c r="AF85" s="61">
        <v>0</v>
      </c>
      <c r="AG85" s="61">
        <v>0</v>
      </c>
      <c r="AH85" s="61">
        <v>0</v>
      </c>
      <c r="AI85" s="61">
        <v>0</v>
      </c>
      <c r="AJ85" s="61">
        <v>0</v>
      </c>
      <c r="AK85" s="61">
        <v>0</v>
      </c>
      <c r="AL85" s="61">
        <v>0</v>
      </c>
      <c r="AM85" s="61">
        <v>0</v>
      </c>
      <c r="AN85" s="61">
        <v>0</v>
      </c>
      <c r="AO85" s="61">
        <v>0</v>
      </c>
      <c r="AP85" s="61">
        <v>0</v>
      </c>
      <c r="AQ85" s="61">
        <f t="shared" si="1"/>
        <v>0</v>
      </c>
      <c r="AT85" s="33"/>
    </row>
    <row r="86" spans="1:46" ht="33" customHeight="1">
      <c r="A86" s="32">
        <v>226</v>
      </c>
      <c r="B86" s="315" t="str">
        <f>VLOOKUP(A86,[4]bd_lista!A:C,3,FALSE)</f>
        <v>Servicio Estatal de Autonomías</v>
      </c>
      <c r="C86" s="316" t="e">
        <f>+VLOOKUP(A86,Contactos!$A$4:$E$534,6,FALSE)</f>
        <v>#REF!</v>
      </c>
      <c r="D86" s="61">
        <v>0</v>
      </c>
      <c r="E86" s="61">
        <v>0</v>
      </c>
      <c r="F86" s="61">
        <v>0</v>
      </c>
      <c r="G86" s="61">
        <v>0</v>
      </c>
      <c r="H86" s="61">
        <v>0</v>
      </c>
      <c r="I86" s="61">
        <v>0</v>
      </c>
      <c r="J86" s="61">
        <v>0</v>
      </c>
      <c r="K86" s="61">
        <v>0</v>
      </c>
      <c r="L86" s="61">
        <v>0</v>
      </c>
      <c r="M86" s="61">
        <v>0</v>
      </c>
      <c r="N86" s="61">
        <v>0</v>
      </c>
      <c r="O86" s="61">
        <v>0</v>
      </c>
      <c r="P86" s="61">
        <v>0</v>
      </c>
      <c r="Q86" s="61">
        <v>0</v>
      </c>
      <c r="R86" s="61">
        <v>0</v>
      </c>
      <c r="S86" s="61">
        <v>0</v>
      </c>
      <c r="T86" s="61">
        <v>0</v>
      </c>
      <c r="U86" s="61">
        <v>0</v>
      </c>
      <c r="V86" s="61">
        <v>0</v>
      </c>
      <c r="W86" s="61">
        <v>0</v>
      </c>
      <c r="X86" s="61">
        <v>0</v>
      </c>
      <c r="Y86" s="61">
        <v>0</v>
      </c>
      <c r="Z86" s="61">
        <v>0</v>
      </c>
      <c r="AA86" s="61">
        <v>0</v>
      </c>
      <c r="AB86" s="61">
        <v>0</v>
      </c>
      <c r="AC86" s="61">
        <v>0</v>
      </c>
      <c r="AD86" s="61">
        <v>0</v>
      </c>
      <c r="AE86" s="61">
        <v>0</v>
      </c>
      <c r="AF86" s="61">
        <v>0</v>
      </c>
      <c r="AG86" s="61">
        <v>0</v>
      </c>
      <c r="AH86" s="61">
        <v>0</v>
      </c>
      <c r="AI86" s="61">
        <v>0</v>
      </c>
      <c r="AJ86" s="61">
        <v>0</v>
      </c>
      <c r="AK86" s="61">
        <v>0</v>
      </c>
      <c r="AL86" s="61">
        <v>0</v>
      </c>
      <c r="AM86" s="61">
        <v>0</v>
      </c>
      <c r="AN86" s="61">
        <v>0</v>
      </c>
      <c r="AO86" s="61">
        <v>0</v>
      </c>
      <c r="AP86" s="61">
        <v>0</v>
      </c>
      <c r="AQ86" s="61">
        <f t="shared" si="1"/>
        <v>0</v>
      </c>
      <c r="AT86" s="33"/>
    </row>
    <row r="87" spans="1:46" ht="33" customHeight="1">
      <c r="A87" s="32">
        <v>227</v>
      </c>
      <c r="B87" s="315" t="str">
        <f>VLOOKUP(A87,[4]bd_lista!A:C,3,FALSE)</f>
        <v>Zona Franca Comercial e Industrial de Cobija</v>
      </c>
      <c r="C87" s="316" t="e">
        <f>+VLOOKUP(A87,Contactos!$A$4:$E$534,6,FALSE)</f>
        <v>#REF!</v>
      </c>
      <c r="D87" s="61">
        <v>0</v>
      </c>
      <c r="E87" s="61">
        <v>0</v>
      </c>
      <c r="F87" s="61">
        <v>0</v>
      </c>
      <c r="G87" s="61">
        <v>0</v>
      </c>
      <c r="H87" s="61">
        <v>0</v>
      </c>
      <c r="I87" s="61">
        <v>0</v>
      </c>
      <c r="J87" s="61">
        <v>0</v>
      </c>
      <c r="K87" s="61">
        <v>0</v>
      </c>
      <c r="L87" s="61">
        <v>0</v>
      </c>
      <c r="M87" s="61">
        <v>0</v>
      </c>
      <c r="N87" s="61">
        <v>0</v>
      </c>
      <c r="O87" s="61">
        <v>0</v>
      </c>
      <c r="P87" s="61">
        <v>0</v>
      </c>
      <c r="Q87" s="61">
        <v>0</v>
      </c>
      <c r="R87" s="61">
        <v>0</v>
      </c>
      <c r="S87" s="61">
        <v>0</v>
      </c>
      <c r="T87" s="61">
        <v>0</v>
      </c>
      <c r="U87" s="61">
        <v>0</v>
      </c>
      <c r="V87" s="61">
        <v>0</v>
      </c>
      <c r="W87" s="61">
        <v>0</v>
      </c>
      <c r="X87" s="61">
        <v>0</v>
      </c>
      <c r="Y87" s="61">
        <v>0</v>
      </c>
      <c r="Z87" s="61">
        <v>0</v>
      </c>
      <c r="AA87" s="61">
        <v>0</v>
      </c>
      <c r="AB87" s="61">
        <v>0</v>
      </c>
      <c r="AC87" s="61">
        <v>0</v>
      </c>
      <c r="AD87" s="61">
        <v>0</v>
      </c>
      <c r="AE87" s="61">
        <v>0</v>
      </c>
      <c r="AF87" s="61">
        <v>0</v>
      </c>
      <c r="AG87" s="61">
        <v>0</v>
      </c>
      <c r="AH87" s="61">
        <v>0</v>
      </c>
      <c r="AI87" s="61">
        <v>0</v>
      </c>
      <c r="AJ87" s="61">
        <v>0</v>
      </c>
      <c r="AK87" s="61">
        <v>0</v>
      </c>
      <c r="AL87" s="61">
        <v>0</v>
      </c>
      <c r="AM87" s="61">
        <v>0</v>
      </c>
      <c r="AN87" s="61">
        <v>0</v>
      </c>
      <c r="AO87" s="61">
        <v>0</v>
      </c>
      <c r="AP87" s="61">
        <v>0</v>
      </c>
      <c r="AQ87" s="61">
        <f t="shared" si="1"/>
        <v>0</v>
      </c>
      <c r="AT87" s="33"/>
    </row>
    <row r="88" spans="1:46" ht="33" customHeight="1">
      <c r="A88" s="32">
        <v>234</v>
      </c>
      <c r="B88" s="315" t="str">
        <f>VLOOKUP(A88,[4]bd_lista!A:C,3,FALSE)</f>
        <v xml:space="preserve">Servicio Geológico Minero </v>
      </c>
      <c r="C88" s="316" t="e">
        <f>+VLOOKUP(A88,Contactos!$A$4:$E$534,6,FALSE)</f>
        <v>#REF!</v>
      </c>
      <c r="D88" s="61">
        <v>0</v>
      </c>
      <c r="E88" s="61">
        <v>0</v>
      </c>
      <c r="F88" s="61">
        <v>108878.84000000001</v>
      </c>
      <c r="G88" s="61">
        <v>0</v>
      </c>
      <c r="H88" s="61">
        <v>8548.7999999999993</v>
      </c>
      <c r="I88" s="61">
        <v>0</v>
      </c>
      <c r="J88" s="61">
        <v>0</v>
      </c>
      <c r="K88" s="61">
        <v>0</v>
      </c>
      <c r="L88" s="61">
        <v>0</v>
      </c>
      <c r="M88" s="61">
        <v>0</v>
      </c>
      <c r="N88" s="61">
        <v>0</v>
      </c>
      <c r="O88" s="61">
        <v>0</v>
      </c>
      <c r="P88" s="61">
        <v>0</v>
      </c>
      <c r="Q88" s="61">
        <v>0</v>
      </c>
      <c r="R88" s="61">
        <v>0</v>
      </c>
      <c r="S88" s="61">
        <v>0</v>
      </c>
      <c r="T88" s="61">
        <v>0</v>
      </c>
      <c r="U88" s="61">
        <v>0</v>
      </c>
      <c r="V88" s="61">
        <v>0</v>
      </c>
      <c r="W88" s="61">
        <v>0</v>
      </c>
      <c r="X88" s="61">
        <v>0</v>
      </c>
      <c r="Y88" s="61">
        <v>0</v>
      </c>
      <c r="Z88" s="61">
        <v>0</v>
      </c>
      <c r="AA88" s="61">
        <v>0</v>
      </c>
      <c r="AB88" s="61">
        <v>0</v>
      </c>
      <c r="AC88" s="61">
        <v>0</v>
      </c>
      <c r="AD88" s="61">
        <v>0</v>
      </c>
      <c r="AE88" s="61">
        <v>0</v>
      </c>
      <c r="AF88" s="61">
        <v>0</v>
      </c>
      <c r="AG88" s="61">
        <v>0</v>
      </c>
      <c r="AH88" s="61">
        <v>0</v>
      </c>
      <c r="AI88" s="61">
        <v>0</v>
      </c>
      <c r="AJ88" s="61">
        <v>0</v>
      </c>
      <c r="AK88" s="61">
        <v>0</v>
      </c>
      <c r="AL88" s="61">
        <v>0</v>
      </c>
      <c r="AM88" s="61">
        <v>0</v>
      </c>
      <c r="AN88" s="61">
        <v>0</v>
      </c>
      <c r="AO88" s="61">
        <v>0</v>
      </c>
      <c r="AP88" s="61">
        <v>0</v>
      </c>
      <c r="AQ88" s="61">
        <f t="shared" si="1"/>
        <v>117427.64000000001</v>
      </c>
      <c r="AT88" s="33"/>
    </row>
    <row r="89" spans="1:46" ht="33" customHeight="1">
      <c r="A89" s="32">
        <v>243</v>
      </c>
      <c r="B89" s="315" t="str">
        <f>VLOOKUP(A89,[4]bd_lista!A:C,3,FALSE)</f>
        <v>Servicio Nacional de Hidrografía Naval</v>
      </c>
      <c r="C89" s="316" t="e">
        <f>+VLOOKUP(A89,Contactos!$A$4:$E$534,6,FALSE)</f>
        <v>#REF!</v>
      </c>
      <c r="D89" s="61">
        <v>0</v>
      </c>
      <c r="E89" s="61">
        <v>0</v>
      </c>
      <c r="F89" s="61">
        <v>0</v>
      </c>
      <c r="G89" s="61">
        <v>0</v>
      </c>
      <c r="H89" s="61">
        <v>0</v>
      </c>
      <c r="I89" s="61">
        <v>0</v>
      </c>
      <c r="J89" s="61">
        <v>0</v>
      </c>
      <c r="K89" s="61">
        <v>0</v>
      </c>
      <c r="L89" s="61">
        <v>0</v>
      </c>
      <c r="M89" s="61">
        <v>0</v>
      </c>
      <c r="N89" s="61">
        <v>0</v>
      </c>
      <c r="O89" s="61">
        <v>0</v>
      </c>
      <c r="P89" s="61">
        <v>0</v>
      </c>
      <c r="Q89" s="61">
        <v>0</v>
      </c>
      <c r="R89" s="61">
        <v>0</v>
      </c>
      <c r="S89" s="61">
        <v>0</v>
      </c>
      <c r="T89" s="61">
        <v>0</v>
      </c>
      <c r="U89" s="61">
        <v>0</v>
      </c>
      <c r="V89" s="61">
        <v>0</v>
      </c>
      <c r="W89" s="61">
        <v>0</v>
      </c>
      <c r="X89" s="61">
        <v>0</v>
      </c>
      <c r="Y89" s="61">
        <v>0</v>
      </c>
      <c r="Z89" s="61">
        <v>0</v>
      </c>
      <c r="AA89" s="61">
        <v>0</v>
      </c>
      <c r="AB89" s="61">
        <v>0</v>
      </c>
      <c r="AC89" s="61">
        <v>0</v>
      </c>
      <c r="AD89" s="61">
        <v>0</v>
      </c>
      <c r="AE89" s="61">
        <v>0</v>
      </c>
      <c r="AF89" s="61">
        <v>0</v>
      </c>
      <c r="AG89" s="61">
        <v>0</v>
      </c>
      <c r="AH89" s="61">
        <v>0</v>
      </c>
      <c r="AI89" s="61">
        <v>0</v>
      </c>
      <c r="AJ89" s="61">
        <v>0</v>
      </c>
      <c r="AK89" s="61">
        <v>0</v>
      </c>
      <c r="AL89" s="61">
        <v>0</v>
      </c>
      <c r="AM89" s="61">
        <v>0</v>
      </c>
      <c r="AN89" s="61">
        <v>0</v>
      </c>
      <c r="AO89" s="61">
        <v>0</v>
      </c>
      <c r="AP89" s="61">
        <v>0</v>
      </c>
      <c r="AQ89" s="61">
        <f t="shared" si="1"/>
        <v>0</v>
      </c>
      <c r="AT89" s="33"/>
    </row>
    <row r="90" spans="1:46" ht="33" customHeight="1">
      <c r="A90" s="32">
        <v>244</v>
      </c>
      <c r="B90" s="315" t="str">
        <f>VLOOKUP(A90,[4]bd_lista!A:C,3,FALSE)</f>
        <v>Servicio Nacional de Aerofotogrametría</v>
      </c>
      <c r="C90" s="316" t="e">
        <f>+VLOOKUP(A90,Contactos!$A$4:$E$534,6,FALSE)</f>
        <v>#REF!</v>
      </c>
      <c r="D90" s="61">
        <v>0</v>
      </c>
      <c r="E90" s="61">
        <v>0</v>
      </c>
      <c r="F90" s="61">
        <v>0</v>
      </c>
      <c r="G90" s="61">
        <v>0</v>
      </c>
      <c r="H90" s="61">
        <v>0</v>
      </c>
      <c r="I90" s="61">
        <v>0</v>
      </c>
      <c r="J90" s="61">
        <v>0</v>
      </c>
      <c r="K90" s="61">
        <v>0</v>
      </c>
      <c r="L90" s="61">
        <v>216657.84</v>
      </c>
      <c r="M90" s="61">
        <v>0</v>
      </c>
      <c r="N90" s="61">
        <v>0</v>
      </c>
      <c r="O90" s="61">
        <v>0</v>
      </c>
      <c r="P90" s="61">
        <v>0</v>
      </c>
      <c r="Q90" s="61">
        <v>0</v>
      </c>
      <c r="R90" s="61">
        <v>0</v>
      </c>
      <c r="S90" s="61">
        <v>0</v>
      </c>
      <c r="T90" s="61">
        <v>0</v>
      </c>
      <c r="U90" s="61">
        <v>0</v>
      </c>
      <c r="V90" s="61">
        <v>0</v>
      </c>
      <c r="W90" s="61">
        <v>0</v>
      </c>
      <c r="X90" s="61">
        <v>0</v>
      </c>
      <c r="Y90" s="61">
        <v>0</v>
      </c>
      <c r="Z90" s="61">
        <v>0</v>
      </c>
      <c r="AA90" s="61">
        <v>0</v>
      </c>
      <c r="AB90" s="61">
        <v>0</v>
      </c>
      <c r="AC90" s="61">
        <v>0</v>
      </c>
      <c r="AD90" s="61">
        <v>0</v>
      </c>
      <c r="AE90" s="61">
        <v>0</v>
      </c>
      <c r="AF90" s="61">
        <v>0</v>
      </c>
      <c r="AG90" s="61">
        <v>0</v>
      </c>
      <c r="AH90" s="61">
        <v>0</v>
      </c>
      <c r="AI90" s="61">
        <v>0</v>
      </c>
      <c r="AJ90" s="61">
        <v>0</v>
      </c>
      <c r="AK90" s="61">
        <v>0</v>
      </c>
      <c r="AL90" s="61">
        <v>0</v>
      </c>
      <c r="AM90" s="61">
        <v>0</v>
      </c>
      <c r="AN90" s="61">
        <v>0</v>
      </c>
      <c r="AO90" s="61">
        <v>0</v>
      </c>
      <c r="AP90" s="61">
        <v>0</v>
      </c>
      <c r="AQ90" s="61">
        <f t="shared" si="1"/>
        <v>216657.84</v>
      </c>
      <c r="AT90" s="33"/>
    </row>
    <row r="91" spans="1:46" ht="33" customHeight="1">
      <c r="A91" s="32">
        <v>245</v>
      </c>
      <c r="B91" s="315" t="str">
        <f>VLOOKUP(A91,[4]bd_lista!A:C,3,FALSE)</f>
        <v>Servicio Geodésico de Mapas</v>
      </c>
      <c r="C91" s="316" t="e">
        <f>+VLOOKUP(A91,Contactos!$A$4:$E$534,6,FALSE)</f>
        <v>#REF!</v>
      </c>
      <c r="D91" s="61">
        <v>0</v>
      </c>
      <c r="E91" s="61">
        <v>0</v>
      </c>
      <c r="F91" s="61">
        <v>0</v>
      </c>
      <c r="G91" s="61">
        <v>0</v>
      </c>
      <c r="H91" s="61">
        <v>0</v>
      </c>
      <c r="I91" s="61">
        <v>0</v>
      </c>
      <c r="J91" s="61">
        <v>0</v>
      </c>
      <c r="K91" s="61">
        <v>0</v>
      </c>
      <c r="L91" s="61">
        <v>0</v>
      </c>
      <c r="M91" s="61">
        <v>0</v>
      </c>
      <c r="N91" s="61">
        <v>0</v>
      </c>
      <c r="O91" s="61">
        <v>0</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0</v>
      </c>
      <c r="AG91" s="61">
        <v>0</v>
      </c>
      <c r="AH91" s="61">
        <v>0</v>
      </c>
      <c r="AI91" s="61">
        <v>0</v>
      </c>
      <c r="AJ91" s="61">
        <v>0</v>
      </c>
      <c r="AK91" s="61">
        <v>0</v>
      </c>
      <c r="AL91" s="61">
        <v>0</v>
      </c>
      <c r="AM91" s="61">
        <v>0</v>
      </c>
      <c r="AN91" s="61">
        <v>0</v>
      </c>
      <c r="AO91" s="61">
        <v>0</v>
      </c>
      <c r="AP91" s="61">
        <v>0</v>
      </c>
      <c r="AQ91" s="61">
        <f t="shared" si="1"/>
        <v>0</v>
      </c>
      <c r="AT91" s="33"/>
    </row>
    <row r="92" spans="1:46" ht="33" customHeight="1">
      <c r="A92" s="32">
        <v>249</v>
      </c>
      <c r="B92" s="315" t="str">
        <f>VLOOKUP(A92,[4]bd_lista!A:C,3,FALSE)</f>
        <v>Central de Abastecimiento y Suministros de Salud</v>
      </c>
      <c r="C92" s="316" t="e">
        <f>+VLOOKUP(A92,Contactos!$A$4:$E$534,6,FALSE)</f>
        <v>#REF!</v>
      </c>
      <c r="D92" s="61">
        <v>0</v>
      </c>
      <c r="E92" s="61">
        <v>0</v>
      </c>
      <c r="F92" s="61">
        <v>0</v>
      </c>
      <c r="G92" s="61">
        <v>0</v>
      </c>
      <c r="H92" s="61">
        <v>12.139999999999999</v>
      </c>
      <c r="I92" s="61">
        <v>0</v>
      </c>
      <c r="J92" s="61">
        <v>0</v>
      </c>
      <c r="K92" s="61">
        <v>0</v>
      </c>
      <c r="L92" s="61">
        <v>0</v>
      </c>
      <c r="M92" s="61">
        <v>0</v>
      </c>
      <c r="N92" s="61">
        <v>0</v>
      </c>
      <c r="O92" s="61">
        <v>0</v>
      </c>
      <c r="P92" s="61">
        <v>0</v>
      </c>
      <c r="Q92" s="61">
        <v>0</v>
      </c>
      <c r="R92" s="61">
        <v>0</v>
      </c>
      <c r="S92" s="61">
        <v>0</v>
      </c>
      <c r="T92" s="61">
        <v>0</v>
      </c>
      <c r="U92" s="61">
        <v>0</v>
      </c>
      <c r="V92" s="61">
        <v>0</v>
      </c>
      <c r="W92" s="61">
        <v>0</v>
      </c>
      <c r="X92" s="61">
        <v>0</v>
      </c>
      <c r="Y92" s="61">
        <v>0</v>
      </c>
      <c r="Z92" s="61">
        <v>0</v>
      </c>
      <c r="AA92" s="61">
        <v>0</v>
      </c>
      <c r="AB92" s="61">
        <v>0</v>
      </c>
      <c r="AC92" s="61">
        <v>0</v>
      </c>
      <c r="AD92" s="61">
        <v>0</v>
      </c>
      <c r="AE92" s="61">
        <v>0</v>
      </c>
      <c r="AF92" s="61">
        <v>0</v>
      </c>
      <c r="AG92" s="61">
        <v>0</v>
      </c>
      <c r="AH92" s="61">
        <v>0</v>
      </c>
      <c r="AI92" s="61">
        <v>0</v>
      </c>
      <c r="AJ92" s="61">
        <v>0</v>
      </c>
      <c r="AK92" s="61">
        <v>0</v>
      </c>
      <c r="AL92" s="61">
        <v>0</v>
      </c>
      <c r="AM92" s="61">
        <v>0</v>
      </c>
      <c r="AN92" s="61">
        <v>0</v>
      </c>
      <c r="AO92" s="61">
        <v>0</v>
      </c>
      <c r="AP92" s="61">
        <v>0</v>
      </c>
      <c r="AQ92" s="61">
        <f t="shared" si="1"/>
        <v>12.139999999999999</v>
      </c>
      <c r="AT92" s="33"/>
    </row>
    <row r="93" spans="1:46" ht="33" customHeight="1">
      <c r="A93" s="32">
        <v>251</v>
      </c>
      <c r="B93" s="315" t="str">
        <f>VLOOKUP(A93,[4]bd_lista!A:C,3,FALSE)</f>
        <v>Instituto Nacional de Salud Ocupacional</v>
      </c>
      <c r="C93" s="316" t="e">
        <f>+VLOOKUP(A93,Contactos!$A$4:$E$534,6,FALSE)</f>
        <v>#REF!</v>
      </c>
      <c r="D93" s="61">
        <v>0</v>
      </c>
      <c r="E93" s="61">
        <v>0</v>
      </c>
      <c r="F93" s="61">
        <v>0</v>
      </c>
      <c r="G93" s="61">
        <v>0</v>
      </c>
      <c r="H93" s="61">
        <v>0</v>
      </c>
      <c r="I93" s="61">
        <v>0</v>
      </c>
      <c r="J93" s="61">
        <v>0</v>
      </c>
      <c r="K93" s="61">
        <v>0</v>
      </c>
      <c r="L93" s="61">
        <v>0</v>
      </c>
      <c r="M93" s="61">
        <v>0</v>
      </c>
      <c r="N93" s="61">
        <v>0</v>
      </c>
      <c r="O93" s="61">
        <v>0</v>
      </c>
      <c r="P93" s="61">
        <v>0</v>
      </c>
      <c r="Q93" s="61">
        <v>0</v>
      </c>
      <c r="R93" s="61">
        <v>0</v>
      </c>
      <c r="S93" s="61">
        <v>0</v>
      </c>
      <c r="T93" s="61">
        <v>0</v>
      </c>
      <c r="U93" s="61">
        <v>0</v>
      </c>
      <c r="V93" s="61">
        <v>0</v>
      </c>
      <c r="W93" s="61">
        <v>0</v>
      </c>
      <c r="X93" s="61">
        <v>0</v>
      </c>
      <c r="Y93" s="61">
        <v>0</v>
      </c>
      <c r="Z93" s="61">
        <v>0</v>
      </c>
      <c r="AA93" s="61">
        <v>0</v>
      </c>
      <c r="AB93" s="61">
        <v>0</v>
      </c>
      <c r="AC93" s="61">
        <v>0</v>
      </c>
      <c r="AD93" s="61">
        <v>0</v>
      </c>
      <c r="AE93" s="61">
        <v>0</v>
      </c>
      <c r="AF93" s="61">
        <v>0</v>
      </c>
      <c r="AG93" s="61">
        <v>0</v>
      </c>
      <c r="AH93" s="61">
        <v>0</v>
      </c>
      <c r="AI93" s="61">
        <v>0</v>
      </c>
      <c r="AJ93" s="61">
        <v>0</v>
      </c>
      <c r="AK93" s="61">
        <v>0</v>
      </c>
      <c r="AL93" s="61">
        <v>0</v>
      </c>
      <c r="AM93" s="61">
        <v>0</v>
      </c>
      <c r="AN93" s="61">
        <v>0</v>
      </c>
      <c r="AO93" s="61">
        <v>0</v>
      </c>
      <c r="AP93" s="61">
        <v>0</v>
      </c>
      <c r="AQ93" s="61">
        <f t="shared" si="1"/>
        <v>0</v>
      </c>
      <c r="AT93" s="33"/>
    </row>
    <row r="94" spans="1:46" ht="33" customHeight="1">
      <c r="A94" s="32">
        <v>253</v>
      </c>
      <c r="B94" s="315" t="str">
        <f>VLOOKUP(A94,[4]bd_lista!A:C,3,FALSE)</f>
        <v>Entidad Ejecutora de Medio Ambiente y Agua</v>
      </c>
      <c r="C94" s="316" t="e">
        <f>+VLOOKUP(A94,Contactos!$A$4:$E$534,6,FALSE)</f>
        <v>#REF!</v>
      </c>
      <c r="D94" s="61">
        <v>66186.720000000001</v>
      </c>
      <c r="E94" s="61">
        <v>0</v>
      </c>
      <c r="F94" s="61">
        <v>0</v>
      </c>
      <c r="G94" s="61">
        <v>0</v>
      </c>
      <c r="H94" s="61">
        <v>9291195.9800000004</v>
      </c>
      <c r="I94" s="61">
        <v>0</v>
      </c>
      <c r="J94" s="61">
        <v>0</v>
      </c>
      <c r="K94" s="61">
        <v>0</v>
      </c>
      <c r="L94" s="61">
        <v>0</v>
      </c>
      <c r="M94" s="61">
        <v>0</v>
      </c>
      <c r="N94" s="61">
        <v>0</v>
      </c>
      <c r="O94" s="61">
        <v>0</v>
      </c>
      <c r="P94" s="61">
        <v>0</v>
      </c>
      <c r="Q94" s="61">
        <v>0</v>
      </c>
      <c r="R94" s="61">
        <v>0</v>
      </c>
      <c r="S94" s="61">
        <v>0</v>
      </c>
      <c r="T94" s="61">
        <v>0</v>
      </c>
      <c r="U94" s="61">
        <v>0</v>
      </c>
      <c r="V94" s="61">
        <v>0</v>
      </c>
      <c r="W94" s="61">
        <v>0</v>
      </c>
      <c r="X94" s="61">
        <v>0</v>
      </c>
      <c r="Y94" s="61">
        <v>0</v>
      </c>
      <c r="Z94" s="61">
        <v>0</v>
      </c>
      <c r="AA94" s="61">
        <v>0</v>
      </c>
      <c r="AB94" s="61">
        <v>0</v>
      </c>
      <c r="AC94" s="61">
        <v>0</v>
      </c>
      <c r="AD94" s="61">
        <v>0</v>
      </c>
      <c r="AE94" s="61">
        <v>0</v>
      </c>
      <c r="AF94" s="61">
        <v>0</v>
      </c>
      <c r="AG94" s="61">
        <v>0</v>
      </c>
      <c r="AH94" s="61">
        <v>0</v>
      </c>
      <c r="AI94" s="61">
        <v>0</v>
      </c>
      <c r="AJ94" s="61">
        <v>0</v>
      </c>
      <c r="AK94" s="61">
        <v>0</v>
      </c>
      <c r="AL94" s="61">
        <v>0</v>
      </c>
      <c r="AM94" s="61">
        <v>0</v>
      </c>
      <c r="AN94" s="61">
        <v>0</v>
      </c>
      <c r="AO94" s="61">
        <v>0</v>
      </c>
      <c r="AP94" s="61">
        <v>0</v>
      </c>
      <c r="AQ94" s="61">
        <f t="shared" si="1"/>
        <v>9357382.7000000011</v>
      </c>
      <c r="AT94" s="33"/>
    </row>
    <row r="95" spans="1:46" ht="33" customHeight="1">
      <c r="A95" s="32">
        <v>254</v>
      </c>
      <c r="B95" s="315" t="str">
        <f>VLOOKUP(A95,[4]bd_lista!A:C,3,FALSE)</f>
        <v>Instituto del Seguro Agrario</v>
      </c>
      <c r="C95" s="316" t="e">
        <f>+VLOOKUP(A95,Contactos!$A$4:$E$534,6,FALSE)</f>
        <v>#REF!</v>
      </c>
      <c r="D95" s="61">
        <v>0</v>
      </c>
      <c r="E95" s="61">
        <v>0</v>
      </c>
      <c r="F95" s="61">
        <v>0</v>
      </c>
      <c r="G95" s="61">
        <v>0</v>
      </c>
      <c r="H95" s="61">
        <v>950</v>
      </c>
      <c r="I95" s="61">
        <v>0</v>
      </c>
      <c r="J95" s="61">
        <v>0</v>
      </c>
      <c r="K95" s="61">
        <v>0</v>
      </c>
      <c r="L95" s="61">
        <v>0</v>
      </c>
      <c r="M95" s="61">
        <v>0</v>
      </c>
      <c r="N95" s="61">
        <v>0</v>
      </c>
      <c r="O95" s="61">
        <v>0</v>
      </c>
      <c r="P95" s="61">
        <v>0</v>
      </c>
      <c r="Q95" s="61">
        <v>0</v>
      </c>
      <c r="R95" s="61">
        <v>0</v>
      </c>
      <c r="S95" s="61">
        <v>0</v>
      </c>
      <c r="T95" s="61">
        <v>0</v>
      </c>
      <c r="U95" s="61">
        <v>0</v>
      </c>
      <c r="V95" s="61">
        <v>0</v>
      </c>
      <c r="W95" s="61">
        <v>0</v>
      </c>
      <c r="X95" s="61">
        <v>0</v>
      </c>
      <c r="Y95" s="61">
        <v>0</v>
      </c>
      <c r="Z95" s="61">
        <v>0</v>
      </c>
      <c r="AA95" s="61">
        <v>0</v>
      </c>
      <c r="AB95" s="61">
        <v>0</v>
      </c>
      <c r="AC95" s="61">
        <v>0</v>
      </c>
      <c r="AD95" s="61">
        <v>0</v>
      </c>
      <c r="AE95" s="61">
        <v>0</v>
      </c>
      <c r="AF95" s="61">
        <v>0</v>
      </c>
      <c r="AG95" s="61">
        <v>0</v>
      </c>
      <c r="AH95" s="61">
        <v>0</v>
      </c>
      <c r="AI95" s="61">
        <v>0</v>
      </c>
      <c r="AJ95" s="61">
        <v>0</v>
      </c>
      <c r="AK95" s="61">
        <v>0</v>
      </c>
      <c r="AL95" s="61">
        <v>0</v>
      </c>
      <c r="AM95" s="61">
        <v>0</v>
      </c>
      <c r="AN95" s="61">
        <v>0</v>
      </c>
      <c r="AO95" s="61">
        <v>0</v>
      </c>
      <c r="AP95" s="61">
        <v>0</v>
      </c>
      <c r="AQ95" s="61">
        <f t="shared" si="1"/>
        <v>950</v>
      </c>
      <c r="AT95" s="33"/>
    </row>
    <row r="96" spans="1:46" ht="33" customHeight="1">
      <c r="A96" s="32">
        <v>265</v>
      </c>
      <c r="B96" s="315" t="str">
        <f>VLOOKUP(A96,[4]bd_lista!A:C,3,FALSE)</f>
        <v>Direc. Dptal. de Educación  Chuquisaca</v>
      </c>
      <c r="C96" s="316" t="e">
        <f>+VLOOKUP(A96,Contactos!$A$4:$E$534,6,FALSE)</f>
        <v>#REF!</v>
      </c>
      <c r="D96" s="61">
        <v>0</v>
      </c>
      <c r="E96" s="61">
        <v>0</v>
      </c>
      <c r="F96" s="61">
        <v>0</v>
      </c>
      <c r="G96" s="61">
        <v>0</v>
      </c>
      <c r="H96" s="61">
        <v>3097.91</v>
      </c>
      <c r="I96" s="61">
        <v>0</v>
      </c>
      <c r="J96" s="61">
        <v>0</v>
      </c>
      <c r="K96" s="61">
        <v>0</v>
      </c>
      <c r="L96" s="61">
        <v>0</v>
      </c>
      <c r="M96" s="61">
        <v>0</v>
      </c>
      <c r="N96" s="61">
        <v>0</v>
      </c>
      <c r="O96" s="61">
        <v>0</v>
      </c>
      <c r="P96" s="61">
        <v>0</v>
      </c>
      <c r="Q96" s="61">
        <v>0</v>
      </c>
      <c r="R96" s="61">
        <v>0</v>
      </c>
      <c r="S96" s="61">
        <v>0</v>
      </c>
      <c r="T96" s="61">
        <v>0</v>
      </c>
      <c r="U96" s="61">
        <v>0</v>
      </c>
      <c r="V96" s="61">
        <v>0</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0</v>
      </c>
      <c r="AM96" s="61">
        <v>0</v>
      </c>
      <c r="AN96" s="61">
        <v>0</v>
      </c>
      <c r="AO96" s="61">
        <v>0</v>
      </c>
      <c r="AP96" s="61">
        <v>0</v>
      </c>
      <c r="AQ96" s="61">
        <f t="shared" si="1"/>
        <v>3097.91</v>
      </c>
      <c r="AT96" s="33"/>
    </row>
    <row r="97" spans="1:46" ht="33" customHeight="1">
      <c r="A97" s="32">
        <v>266</v>
      </c>
      <c r="B97" s="315" t="str">
        <f>VLOOKUP(A97,[4]bd_lista!A:C,3,FALSE)</f>
        <v>Direc. Dptal. de Educación La Paz</v>
      </c>
      <c r="C97" s="316" t="e">
        <f>+VLOOKUP(A97,Contactos!$A$4:$E$534,6,FALSE)</f>
        <v>#REF!</v>
      </c>
      <c r="D97" s="61">
        <v>0</v>
      </c>
      <c r="E97" s="61">
        <v>0</v>
      </c>
      <c r="F97" s="61">
        <v>0</v>
      </c>
      <c r="G97" s="61">
        <v>0</v>
      </c>
      <c r="H97" s="61">
        <v>0</v>
      </c>
      <c r="I97" s="61">
        <v>0</v>
      </c>
      <c r="J97" s="61">
        <v>0</v>
      </c>
      <c r="K97" s="61">
        <v>0</v>
      </c>
      <c r="L97" s="61">
        <v>0</v>
      </c>
      <c r="M97" s="61">
        <v>0</v>
      </c>
      <c r="N97" s="61">
        <v>0</v>
      </c>
      <c r="O97" s="61">
        <v>0</v>
      </c>
      <c r="P97" s="61">
        <v>0</v>
      </c>
      <c r="Q97" s="61">
        <v>0</v>
      </c>
      <c r="R97" s="61">
        <v>0</v>
      </c>
      <c r="S97" s="61">
        <v>0</v>
      </c>
      <c r="T97" s="61">
        <v>0</v>
      </c>
      <c r="U97" s="61">
        <v>0</v>
      </c>
      <c r="V97" s="61">
        <v>0</v>
      </c>
      <c r="W97" s="61">
        <v>0</v>
      </c>
      <c r="X97" s="61">
        <v>0</v>
      </c>
      <c r="Y97" s="61">
        <v>0</v>
      </c>
      <c r="Z97" s="61">
        <v>0</v>
      </c>
      <c r="AA97" s="61">
        <v>0</v>
      </c>
      <c r="AB97" s="61">
        <v>0</v>
      </c>
      <c r="AC97" s="61">
        <v>0</v>
      </c>
      <c r="AD97" s="61">
        <v>0</v>
      </c>
      <c r="AE97" s="61">
        <v>0</v>
      </c>
      <c r="AF97" s="61">
        <v>0</v>
      </c>
      <c r="AG97" s="61">
        <v>0</v>
      </c>
      <c r="AH97" s="61">
        <v>0</v>
      </c>
      <c r="AI97" s="61">
        <v>0</v>
      </c>
      <c r="AJ97" s="61">
        <v>0</v>
      </c>
      <c r="AK97" s="61">
        <v>0</v>
      </c>
      <c r="AL97" s="61">
        <v>0</v>
      </c>
      <c r="AM97" s="61">
        <v>0</v>
      </c>
      <c r="AN97" s="61">
        <v>0</v>
      </c>
      <c r="AO97" s="61">
        <v>0</v>
      </c>
      <c r="AP97" s="61">
        <v>0</v>
      </c>
      <c r="AQ97" s="61">
        <f t="shared" si="1"/>
        <v>0</v>
      </c>
      <c r="AT97" s="33"/>
    </row>
    <row r="98" spans="1:46" ht="33" customHeight="1">
      <c r="A98" s="32">
        <v>267</v>
      </c>
      <c r="B98" s="315" t="str">
        <f>VLOOKUP(A98,[4]bd_lista!A:C,3,FALSE)</f>
        <v>Direc. Dptal. de Educación Cochabamba</v>
      </c>
      <c r="C98" s="316" t="e">
        <f>+VLOOKUP(A98,Contactos!$A$4:$E$534,6,FALSE)</f>
        <v>#REF!</v>
      </c>
      <c r="D98" s="61">
        <v>0</v>
      </c>
      <c r="E98" s="61">
        <v>0</v>
      </c>
      <c r="F98" s="61">
        <v>0</v>
      </c>
      <c r="G98" s="61">
        <v>0</v>
      </c>
      <c r="H98" s="61">
        <v>973627.66</v>
      </c>
      <c r="I98" s="61">
        <v>0</v>
      </c>
      <c r="J98" s="61">
        <v>0</v>
      </c>
      <c r="K98" s="61">
        <v>0</v>
      </c>
      <c r="L98" s="61">
        <v>0</v>
      </c>
      <c r="M98" s="61">
        <v>0</v>
      </c>
      <c r="N98" s="61">
        <v>0</v>
      </c>
      <c r="O98" s="61">
        <v>0</v>
      </c>
      <c r="P98" s="61">
        <v>0</v>
      </c>
      <c r="Q98" s="61">
        <v>0</v>
      </c>
      <c r="R98" s="61">
        <v>0</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f t="shared" si="1"/>
        <v>973627.66</v>
      </c>
      <c r="AT98" s="33"/>
    </row>
    <row r="99" spans="1:46" ht="33" customHeight="1">
      <c r="A99" s="32">
        <v>268</v>
      </c>
      <c r="B99" s="315" t="str">
        <f>VLOOKUP(A99,[4]bd_lista!A:C,3,FALSE)</f>
        <v>Direc. Dptal. de Educación Oruro</v>
      </c>
      <c r="C99" s="316" t="e">
        <f>+VLOOKUP(A99,Contactos!$A$4:$E$534,6,FALSE)</f>
        <v>#REF!</v>
      </c>
      <c r="D99" s="61">
        <v>0</v>
      </c>
      <c r="E99" s="61">
        <v>0</v>
      </c>
      <c r="F99" s="61">
        <v>0</v>
      </c>
      <c r="G99" s="61">
        <v>0</v>
      </c>
      <c r="H99" s="61">
        <v>0</v>
      </c>
      <c r="I99" s="61">
        <v>0</v>
      </c>
      <c r="J99" s="61">
        <v>0</v>
      </c>
      <c r="K99" s="61">
        <v>0</v>
      </c>
      <c r="L99" s="61">
        <v>0</v>
      </c>
      <c r="M99" s="61">
        <v>0</v>
      </c>
      <c r="N99" s="61">
        <v>0</v>
      </c>
      <c r="O99" s="61">
        <v>0</v>
      </c>
      <c r="P99" s="61">
        <v>0</v>
      </c>
      <c r="Q99" s="61">
        <v>0</v>
      </c>
      <c r="R99" s="61">
        <v>0</v>
      </c>
      <c r="S99" s="61">
        <v>0</v>
      </c>
      <c r="T99" s="61">
        <v>0</v>
      </c>
      <c r="U99" s="61">
        <v>0</v>
      </c>
      <c r="V99" s="61">
        <v>0</v>
      </c>
      <c r="W99" s="61">
        <v>0</v>
      </c>
      <c r="X99" s="61">
        <v>0</v>
      </c>
      <c r="Y99" s="61">
        <v>0</v>
      </c>
      <c r="Z99" s="61">
        <v>0</v>
      </c>
      <c r="AA99" s="61">
        <v>0</v>
      </c>
      <c r="AB99" s="61">
        <v>0</v>
      </c>
      <c r="AC99" s="61">
        <v>0</v>
      </c>
      <c r="AD99" s="61">
        <v>0</v>
      </c>
      <c r="AE99" s="61">
        <v>0</v>
      </c>
      <c r="AF99" s="61">
        <v>0</v>
      </c>
      <c r="AG99" s="61">
        <v>0</v>
      </c>
      <c r="AH99" s="61">
        <v>0</v>
      </c>
      <c r="AI99" s="61">
        <v>0</v>
      </c>
      <c r="AJ99" s="61">
        <v>0</v>
      </c>
      <c r="AK99" s="61">
        <v>0</v>
      </c>
      <c r="AL99" s="61">
        <v>0</v>
      </c>
      <c r="AM99" s="61">
        <v>0</v>
      </c>
      <c r="AN99" s="61">
        <v>0</v>
      </c>
      <c r="AO99" s="61">
        <v>0</v>
      </c>
      <c r="AP99" s="61">
        <v>0</v>
      </c>
      <c r="AQ99" s="61">
        <f t="shared" si="1"/>
        <v>0</v>
      </c>
      <c r="AT99" s="33"/>
    </row>
    <row r="100" spans="1:46" ht="33" customHeight="1">
      <c r="A100" s="32">
        <v>269</v>
      </c>
      <c r="B100" s="315" t="str">
        <f>VLOOKUP(A100,[4]bd_lista!A:C,3,FALSE)</f>
        <v>Direc. Dptal. de Educación Potosí</v>
      </c>
      <c r="C100" s="316" t="e">
        <f>+VLOOKUP(A100,Contactos!$A$4:$E$534,6,FALSE)</f>
        <v>#REF!</v>
      </c>
      <c r="D100" s="61">
        <v>0</v>
      </c>
      <c r="E100" s="61">
        <v>0</v>
      </c>
      <c r="F100" s="61">
        <v>217048</v>
      </c>
      <c r="G100" s="61">
        <v>0</v>
      </c>
      <c r="H100" s="61">
        <v>154763.38000000003</v>
      </c>
      <c r="I100" s="61">
        <v>0</v>
      </c>
      <c r="J100" s="61">
        <v>0</v>
      </c>
      <c r="K100" s="61">
        <v>0</v>
      </c>
      <c r="L100" s="61">
        <v>0</v>
      </c>
      <c r="M100" s="61">
        <v>0</v>
      </c>
      <c r="N100" s="61">
        <v>0</v>
      </c>
      <c r="O100" s="61">
        <v>0</v>
      </c>
      <c r="P100" s="61">
        <v>0</v>
      </c>
      <c r="Q100" s="61">
        <v>0</v>
      </c>
      <c r="R100" s="61">
        <v>0</v>
      </c>
      <c r="S100" s="61">
        <v>0</v>
      </c>
      <c r="T100" s="61">
        <v>0</v>
      </c>
      <c r="U100" s="61">
        <v>0</v>
      </c>
      <c r="V100" s="61">
        <v>0</v>
      </c>
      <c r="W100" s="61">
        <v>0</v>
      </c>
      <c r="X100" s="61">
        <v>0</v>
      </c>
      <c r="Y100" s="61">
        <v>0</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f t="shared" si="1"/>
        <v>371811.38</v>
      </c>
      <c r="AT100" s="33"/>
    </row>
    <row r="101" spans="1:46" ht="33" customHeight="1">
      <c r="A101" s="32">
        <v>270</v>
      </c>
      <c r="B101" s="315" t="str">
        <f>VLOOKUP(A101,[4]bd_lista!A:C,3,FALSE)</f>
        <v>Direc. Dptal. de Educación Tarija</v>
      </c>
      <c r="C101" s="316" t="e">
        <f>+VLOOKUP(A101,Contactos!$A$4:$E$534,6,FALSE)</f>
        <v>#REF!</v>
      </c>
      <c r="D101" s="61">
        <v>0</v>
      </c>
      <c r="E101" s="61">
        <v>0</v>
      </c>
      <c r="F101" s="61">
        <v>0</v>
      </c>
      <c r="G101" s="61">
        <v>0</v>
      </c>
      <c r="H101" s="61">
        <v>0</v>
      </c>
      <c r="I101" s="61">
        <v>0</v>
      </c>
      <c r="J101" s="61">
        <v>0</v>
      </c>
      <c r="K101" s="61">
        <v>0</v>
      </c>
      <c r="L101" s="61">
        <v>0</v>
      </c>
      <c r="M101" s="61">
        <v>0</v>
      </c>
      <c r="N101" s="61">
        <v>0</v>
      </c>
      <c r="O101" s="61">
        <v>0</v>
      </c>
      <c r="P101" s="61">
        <v>0</v>
      </c>
      <c r="Q101" s="61">
        <v>0</v>
      </c>
      <c r="R101" s="61">
        <v>0</v>
      </c>
      <c r="S101" s="61">
        <v>0</v>
      </c>
      <c r="T101" s="61">
        <v>0</v>
      </c>
      <c r="U101" s="61">
        <v>0</v>
      </c>
      <c r="V101" s="61">
        <v>0</v>
      </c>
      <c r="W101" s="61">
        <v>0</v>
      </c>
      <c r="X101" s="61">
        <v>0</v>
      </c>
      <c r="Y101" s="61">
        <v>0</v>
      </c>
      <c r="Z101" s="61">
        <v>0</v>
      </c>
      <c r="AA101" s="61">
        <v>0</v>
      </c>
      <c r="AB101" s="61">
        <v>0</v>
      </c>
      <c r="AC101" s="61">
        <v>0</v>
      </c>
      <c r="AD101" s="61">
        <v>0</v>
      </c>
      <c r="AE101" s="61">
        <v>0</v>
      </c>
      <c r="AF101" s="61">
        <v>0</v>
      </c>
      <c r="AG101" s="61">
        <v>0</v>
      </c>
      <c r="AH101" s="61">
        <v>0</v>
      </c>
      <c r="AI101" s="61">
        <v>0</v>
      </c>
      <c r="AJ101" s="61">
        <v>0</v>
      </c>
      <c r="AK101" s="61">
        <v>0</v>
      </c>
      <c r="AL101" s="61">
        <v>0</v>
      </c>
      <c r="AM101" s="61">
        <v>0</v>
      </c>
      <c r="AN101" s="61">
        <v>0</v>
      </c>
      <c r="AO101" s="61">
        <v>0</v>
      </c>
      <c r="AP101" s="61">
        <v>0</v>
      </c>
      <c r="AQ101" s="61">
        <f t="shared" si="1"/>
        <v>0</v>
      </c>
      <c r="AT101" s="33"/>
    </row>
    <row r="102" spans="1:46" ht="33" customHeight="1">
      <c r="A102" s="32">
        <v>271</v>
      </c>
      <c r="B102" s="315" t="str">
        <f>VLOOKUP(A102,[4]bd_lista!A:C,3,FALSE)</f>
        <v>Direc. Dptal. de Educación Santa Cruz</v>
      </c>
      <c r="C102" s="316" t="e">
        <f>+VLOOKUP(A102,Contactos!$A$4:$E$534,6,FALSE)</f>
        <v>#REF!</v>
      </c>
      <c r="D102" s="61">
        <v>0</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1">
        <v>0</v>
      </c>
      <c r="U102" s="61">
        <v>0</v>
      </c>
      <c r="V102" s="61">
        <v>0</v>
      </c>
      <c r="W102" s="61">
        <v>0</v>
      </c>
      <c r="X102" s="61">
        <v>0</v>
      </c>
      <c r="Y102" s="61">
        <v>0</v>
      </c>
      <c r="Z102" s="61">
        <v>0</v>
      </c>
      <c r="AA102" s="61">
        <v>0</v>
      </c>
      <c r="AB102" s="61">
        <v>0</v>
      </c>
      <c r="AC102" s="61">
        <v>0</v>
      </c>
      <c r="AD102" s="61">
        <v>0</v>
      </c>
      <c r="AE102" s="61">
        <v>0</v>
      </c>
      <c r="AF102" s="61">
        <v>0</v>
      </c>
      <c r="AG102" s="61">
        <v>0</v>
      </c>
      <c r="AH102" s="61">
        <v>0</v>
      </c>
      <c r="AI102" s="61">
        <v>0</v>
      </c>
      <c r="AJ102" s="61">
        <v>0</v>
      </c>
      <c r="AK102" s="61">
        <v>0</v>
      </c>
      <c r="AL102" s="61">
        <v>0</v>
      </c>
      <c r="AM102" s="61">
        <v>0</v>
      </c>
      <c r="AN102" s="61">
        <v>0</v>
      </c>
      <c r="AO102" s="61">
        <v>0</v>
      </c>
      <c r="AP102" s="61">
        <v>0</v>
      </c>
      <c r="AQ102" s="61">
        <f t="shared" si="1"/>
        <v>0</v>
      </c>
      <c r="AT102" s="33"/>
    </row>
    <row r="103" spans="1:46" ht="33" customHeight="1">
      <c r="A103" s="32">
        <v>272</v>
      </c>
      <c r="B103" s="315" t="str">
        <f>VLOOKUP(A103,[4]bd_lista!A:C,3,FALSE)</f>
        <v>Direc. Dptal. de Educación Beni</v>
      </c>
      <c r="C103" s="316" t="e">
        <f>+VLOOKUP(A103,Contactos!$A$4:$E$534,6,FALSE)</f>
        <v>#REF!</v>
      </c>
      <c r="D103" s="61">
        <v>0</v>
      </c>
      <c r="E103" s="61">
        <v>0</v>
      </c>
      <c r="F103" s="61">
        <v>0</v>
      </c>
      <c r="G103" s="61">
        <v>0</v>
      </c>
      <c r="H103" s="61">
        <v>0</v>
      </c>
      <c r="I103" s="61">
        <v>0</v>
      </c>
      <c r="J103" s="61">
        <v>0</v>
      </c>
      <c r="K103" s="61">
        <v>0</v>
      </c>
      <c r="L103" s="61">
        <v>0</v>
      </c>
      <c r="M103" s="61">
        <v>0</v>
      </c>
      <c r="N103" s="61">
        <v>0</v>
      </c>
      <c r="O103" s="61">
        <v>0</v>
      </c>
      <c r="P103" s="61">
        <v>0</v>
      </c>
      <c r="Q103" s="61">
        <v>0</v>
      </c>
      <c r="R103" s="61">
        <v>0</v>
      </c>
      <c r="S103" s="61">
        <v>0</v>
      </c>
      <c r="T103" s="61">
        <v>0</v>
      </c>
      <c r="U103" s="61">
        <v>0</v>
      </c>
      <c r="V103" s="61">
        <v>0</v>
      </c>
      <c r="W103" s="61">
        <v>0</v>
      </c>
      <c r="X103" s="61">
        <v>0</v>
      </c>
      <c r="Y103" s="61">
        <v>0</v>
      </c>
      <c r="Z103" s="61">
        <v>0</v>
      </c>
      <c r="AA103" s="61">
        <v>0</v>
      </c>
      <c r="AB103" s="61">
        <v>0</v>
      </c>
      <c r="AC103" s="61">
        <v>0</v>
      </c>
      <c r="AD103" s="61">
        <v>0</v>
      </c>
      <c r="AE103" s="61">
        <v>0</v>
      </c>
      <c r="AF103" s="61">
        <v>0</v>
      </c>
      <c r="AG103" s="61">
        <v>0</v>
      </c>
      <c r="AH103" s="61">
        <v>0</v>
      </c>
      <c r="AI103" s="61">
        <v>0</v>
      </c>
      <c r="AJ103" s="61">
        <v>0</v>
      </c>
      <c r="AK103" s="61">
        <v>0</v>
      </c>
      <c r="AL103" s="61">
        <v>0</v>
      </c>
      <c r="AM103" s="61">
        <v>0</v>
      </c>
      <c r="AN103" s="61">
        <v>0</v>
      </c>
      <c r="AO103" s="61">
        <v>0</v>
      </c>
      <c r="AP103" s="61">
        <v>0</v>
      </c>
      <c r="AQ103" s="61">
        <f t="shared" si="1"/>
        <v>0</v>
      </c>
      <c r="AT103" s="33"/>
    </row>
    <row r="104" spans="1:46" ht="33" customHeight="1">
      <c r="A104" s="32">
        <v>273</v>
      </c>
      <c r="B104" s="315" t="str">
        <f>VLOOKUP(A104,[4]bd_lista!A:C,3,FALSE)</f>
        <v>Direc. Dptal. de Educación Pando</v>
      </c>
      <c r="C104" s="316" t="e">
        <f>+VLOOKUP(A104,Contactos!$A$4:$E$534,6,FALSE)</f>
        <v>#REF!</v>
      </c>
      <c r="D104" s="61">
        <v>0</v>
      </c>
      <c r="E104" s="61">
        <v>0</v>
      </c>
      <c r="F104" s="61">
        <v>0</v>
      </c>
      <c r="G104" s="61">
        <v>0</v>
      </c>
      <c r="H104" s="61">
        <v>0</v>
      </c>
      <c r="I104" s="61">
        <v>0</v>
      </c>
      <c r="J104" s="61">
        <v>0</v>
      </c>
      <c r="K104" s="61">
        <v>0</v>
      </c>
      <c r="L104" s="61">
        <v>0</v>
      </c>
      <c r="M104" s="61">
        <v>0</v>
      </c>
      <c r="N104" s="61">
        <v>0</v>
      </c>
      <c r="O104" s="61">
        <v>0</v>
      </c>
      <c r="P104" s="61">
        <v>0</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0</v>
      </c>
      <c r="AH104" s="61">
        <v>0</v>
      </c>
      <c r="AI104" s="61">
        <v>0</v>
      </c>
      <c r="AJ104" s="61">
        <v>0</v>
      </c>
      <c r="AK104" s="61">
        <v>0</v>
      </c>
      <c r="AL104" s="61">
        <v>0</v>
      </c>
      <c r="AM104" s="61">
        <v>0</v>
      </c>
      <c r="AN104" s="61">
        <v>0</v>
      </c>
      <c r="AO104" s="61">
        <v>0</v>
      </c>
      <c r="AP104" s="61">
        <v>0</v>
      </c>
      <c r="AQ104" s="61">
        <f t="shared" si="1"/>
        <v>0</v>
      </c>
      <c r="AT104" s="33"/>
    </row>
    <row r="105" spans="1:46" ht="33" customHeight="1">
      <c r="A105" s="32">
        <v>281</v>
      </c>
      <c r="B105" s="315" t="str">
        <f>VLOOKUP(A105,[4]bd_lista!A:C,3,FALSE)</f>
        <v>Oficina Técnica Nacional de los Ríos Pilcomayo y Bermejo</v>
      </c>
      <c r="C105" s="316" t="e">
        <f>+VLOOKUP(A105,Contactos!$A$4:$E$534,6,FALSE)</f>
        <v>#REF!</v>
      </c>
      <c r="D105" s="61">
        <v>0</v>
      </c>
      <c r="E105" s="61">
        <v>0</v>
      </c>
      <c r="F105" s="61">
        <v>0</v>
      </c>
      <c r="G105" s="61">
        <v>0</v>
      </c>
      <c r="H105" s="61">
        <v>0</v>
      </c>
      <c r="I105" s="61">
        <v>0</v>
      </c>
      <c r="J105" s="61">
        <v>0</v>
      </c>
      <c r="K105" s="61">
        <v>0</v>
      </c>
      <c r="L105" s="61">
        <v>0</v>
      </c>
      <c r="M105" s="61">
        <v>0</v>
      </c>
      <c r="N105" s="61">
        <v>0</v>
      </c>
      <c r="O105" s="61">
        <v>0</v>
      </c>
      <c r="P105" s="61">
        <v>0</v>
      </c>
      <c r="Q105" s="61">
        <v>0</v>
      </c>
      <c r="R105" s="61">
        <v>0</v>
      </c>
      <c r="S105" s="61">
        <v>0</v>
      </c>
      <c r="T105" s="61">
        <v>0</v>
      </c>
      <c r="U105" s="61">
        <v>0</v>
      </c>
      <c r="V105" s="61">
        <v>0</v>
      </c>
      <c r="W105" s="61">
        <v>0</v>
      </c>
      <c r="X105" s="61">
        <v>0</v>
      </c>
      <c r="Y105" s="61">
        <v>0</v>
      </c>
      <c r="Z105" s="61">
        <v>0</v>
      </c>
      <c r="AA105" s="61">
        <v>0</v>
      </c>
      <c r="AB105" s="61">
        <v>0</v>
      </c>
      <c r="AC105" s="61">
        <v>0</v>
      </c>
      <c r="AD105" s="61">
        <v>0</v>
      </c>
      <c r="AE105" s="61">
        <v>0</v>
      </c>
      <c r="AF105" s="61">
        <v>0</v>
      </c>
      <c r="AG105" s="61">
        <v>0</v>
      </c>
      <c r="AH105" s="61">
        <v>0</v>
      </c>
      <c r="AI105" s="61">
        <v>0</v>
      </c>
      <c r="AJ105" s="61">
        <v>0</v>
      </c>
      <c r="AK105" s="61">
        <v>0</v>
      </c>
      <c r="AL105" s="61">
        <v>0</v>
      </c>
      <c r="AM105" s="61">
        <v>0</v>
      </c>
      <c r="AN105" s="61">
        <v>0</v>
      </c>
      <c r="AO105" s="61">
        <v>0</v>
      </c>
      <c r="AP105" s="61">
        <v>0</v>
      </c>
      <c r="AQ105" s="61">
        <f t="shared" si="1"/>
        <v>0</v>
      </c>
      <c r="AT105" s="33"/>
    </row>
    <row r="106" spans="1:46" ht="33" customHeight="1">
      <c r="A106" s="32">
        <v>283</v>
      </c>
      <c r="B106" s="315" t="str">
        <f>VLOOKUP(A106,[4]bd_lista!A:C,3,FALSE)</f>
        <v>Aduana Nacional</v>
      </c>
      <c r="C106" s="316" t="e">
        <f>+VLOOKUP(A106,Contactos!$A$4:$E$534,6,FALSE)</f>
        <v>#REF!</v>
      </c>
      <c r="D106" s="61">
        <v>0</v>
      </c>
      <c r="E106" s="61">
        <v>0</v>
      </c>
      <c r="F106" s="61">
        <v>17340724.879999999</v>
      </c>
      <c r="G106" s="61">
        <v>0</v>
      </c>
      <c r="H106" s="61">
        <v>12442.7</v>
      </c>
      <c r="I106" s="61">
        <v>0</v>
      </c>
      <c r="J106" s="61">
        <v>0</v>
      </c>
      <c r="K106" s="61">
        <v>0</v>
      </c>
      <c r="L106" s="61">
        <v>2898286.87</v>
      </c>
      <c r="M106" s="61">
        <v>0</v>
      </c>
      <c r="N106" s="61">
        <v>0</v>
      </c>
      <c r="O106" s="61">
        <v>0</v>
      </c>
      <c r="P106" s="61">
        <v>0</v>
      </c>
      <c r="Q106" s="61">
        <v>0</v>
      </c>
      <c r="R106" s="61">
        <v>0</v>
      </c>
      <c r="S106" s="61">
        <v>0</v>
      </c>
      <c r="T106" s="61">
        <v>0</v>
      </c>
      <c r="U106" s="61">
        <v>0</v>
      </c>
      <c r="V106" s="61">
        <v>0</v>
      </c>
      <c r="W106" s="61">
        <v>0</v>
      </c>
      <c r="X106" s="61">
        <v>0</v>
      </c>
      <c r="Y106" s="61">
        <v>0</v>
      </c>
      <c r="Z106" s="61">
        <v>0</v>
      </c>
      <c r="AA106" s="61">
        <v>0</v>
      </c>
      <c r="AB106" s="61">
        <v>0</v>
      </c>
      <c r="AC106" s="61">
        <v>0</v>
      </c>
      <c r="AD106" s="61">
        <v>0</v>
      </c>
      <c r="AE106" s="61">
        <v>0</v>
      </c>
      <c r="AF106" s="61">
        <v>0</v>
      </c>
      <c r="AG106" s="61">
        <v>0</v>
      </c>
      <c r="AH106" s="61">
        <v>0</v>
      </c>
      <c r="AI106" s="61">
        <v>0</v>
      </c>
      <c r="AJ106" s="61">
        <v>0</v>
      </c>
      <c r="AK106" s="61">
        <v>0</v>
      </c>
      <c r="AL106" s="61">
        <v>0</v>
      </c>
      <c r="AM106" s="61">
        <v>0</v>
      </c>
      <c r="AN106" s="61">
        <v>0</v>
      </c>
      <c r="AO106" s="61">
        <v>0</v>
      </c>
      <c r="AP106" s="61">
        <v>0</v>
      </c>
      <c r="AQ106" s="61">
        <f t="shared" si="1"/>
        <v>20251454.449999999</v>
      </c>
      <c r="AT106" s="33"/>
    </row>
    <row r="107" spans="1:46" ht="33" customHeight="1">
      <c r="A107" s="32">
        <v>287</v>
      </c>
      <c r="B107" s="315" t="str">
        <f>VLOOKUP(A107,[4]bd_lista!A:C,3,FALSE)</f>
        <v>Fondo Nacional de Inversión Productiva y Social</v>
      </c>
      <c r="C107" s="316" t="e">
        <f>+VLOOKUP(A107,Contactos!$A$4:$E$534,6,FALSE)</f>
        <v>#REF!</v>
      </c>
      <c r="D107" s="61">
        <v>0</v>
      </c>
      <c r="E107" s="61">
        <v>0</v>
      </c>
      <c r="F107" s="61">
        <v>0</v>
      </c>
      <c r="G107" s="61">
        <v>0</v>
      </c>
      <c r="H107" s="61">
        <v>0</v>
      </c>
      <c r="I107" s="61">
        <v>0</v>
      </c>
      <c r="J107" s="61">
        <v>0</v>
      </c>
      <c r="K107" s="61">
        <v>0</v>
      </c>
      <c r="L107" s="61">
        <v>1532348.64</v>
      </c>
      <c r="M107" s="61">
        <v>0</v>
      </c>
      <c r="N107" s="61">
        <v>0</v>
      </c>
      <c r="O107" s="61">
        <v>0</v>
      </c>
      <c r="P107" s="61">
        <v>0</v>
      </c>
      <c r="Q107" s="61">
        <v>0</v>
      </c>
      <c r="R107" s="61">
        <v>0</v>
      </c>
      <c r="S107" s="61">
        <v>0</v>
      </c>
      <c r="T107" s="61">
        <v>0</v>
      </c>
      <c r="U107" s="61">
        <v>0</v>
      </c>
      <c r="V107" s="61">
        <v>0</v>
      </c>
      <c r="W107" s="61">
        <v>0</v>
      </c>
      <c r="X107" s="61">
        <v>0</v>
      </c>
      <c r="Y107" s="61">
        <v>310440.82999999996</v>
      </c>
      <c r="Z107" s="61">
        <v>0</v>
      </c>
      <c r="AA107" s="61">
        <v>0</v>
      </c>
      <c r="AB107" s="61">
        <v>0</v>
      </c>
      <c r="AC107" s="61">
        <v>0</v>
      </c>
      <c r="AD107" s="61">
        <v>0</v>
      </c>
      <c r="AE107" s="61">
        <v>0</v>
      </c>
      <c r="AF107" s="61">
        <v>0</v>
      </c>
      <c r="AG107" s="61">
        <v>0</v>
      </c>
      <c r="AH107" s="61">
        <v>0</v>
      </c>
      <c r="AI107" s="61">
        <v>0</v>
      </c>
      <c r="AJ107" s="61">
        <v>0</v>
      </c>
      <c r="AK107" s="61">
        <v>0</v>
      </c>
      <c r="AL107" s="61">
        <v>0</v>
      </c>
      <c r="AM107" s="61">
        <v>0</v>
      </c>
      <c r="AN107" s="61">
        <v>0</v>
      </c>
      <c r="AO107" s="61">
        <v>0</v>
      </c>
      <c r="AP107" s="61">
        <v>0</v>
      </c>
      <c r="AQ107" s="61">
        <f t="shared" si="1"/>
        <v>1842789.4699999997</v>
      </c>
      <c r="AT107" s="33"/>
    </row>
    <row r="108" spans="1:46" ht="33" customHeight="1">
      <c r="A108" s="32">
        <v>288</v>
      </c>
      <c r="B108" s="315" t="str">
        <f>VLOOKUP(A108,[4]bd_lista!A:C,3,FALSE)</f>
        <v>Servicio Nacional de Riego</v>
      </c>
      <c r="C108" s="316" t="e">
        <f>+VLOOKUP(A108,Contactos!$A$4:$E$534,6,FALSE)</f>
        <v>#REF!</v>
      </c>
      <c r="D108" s="61">
        <v>0</v>
      </c>
      <c r="E108" s="61">
        <v>0</v>
      </c>
      <c r="F108" s="61">
        <v>0</v>
      </c>
      <c r="G108" s="61">
        <v>0</v>
      </c>
      <c r="H108" s="61">
        <v>0</v>
      </c>
      <c r="I108" s="61">
        <v>0</v>
      </c>
      <c r="J108" s="61">
        <v>0</v>
      </c>
      <c r="K108" s="61">
        <v>0</v>
      </c>
      <c r="L108" s="61">
        <v>0</v>
      </c>
      <c r="M108" s="61">
        <v>0</v>
      </c>
      <c r="N108" s="61">
        <v>0</v>
      </c>
      <c r="O108" s="61">
        <v>0</v>
      </c>
      <c r="P108" s="61">
        <v>0</v>
      </c>
      <c r="Q108" s="61">
        <v>0</v>
      </c>
      <c r="R108" s="61">
        <v>0</v>
      </c>
      <c r="S108" s="61">
        <v>0</v>
      </c>
      <c r="T108" s="61">
        <v>0</v>
      </c>
      <c r="U108" s="61">
        <v>0</v>
      </c>
      <c r="V108" s="61">
        <v>0</v>
      </c>
      <c r="W108" s="61">
        <v>0</v>
      </c>
      <c r="X108" s="61">
        <v>0</v>
      </c>
      <c r="Y108" s="61">
        <v>0</v>
      </c>
      <c r="Z108" s="61">
        <v>0</v>
      </c>
      <c r="AA108" s="61">
        <v>0</v>
      </c>
      <c r="AB108" s="61">
        <v>0</v>
      </c>
      <c r="AC108" s="61">
        <v>0</v>
      </c>
      <c r="AD108" s="61">
        <v>0</v>
      </c>
      <c r="AE108" s="61">
        <v>0</v>
      </c>
      <c r="AF108" s="61">
        <v>0</v>
      </c>
      <c r="AG108" s="61">
        <v>0</v>
      </c>
      <c r="AH108" s="61">
        <v>0</v>
      </c>
      <c r="AI108" s="61">
        <v>0</v>
      </c>
      <c r="AJ108" s="61">
        <v>0</v>
      </c>
      <c r="AK108" s="61">
        <v>0</v>
      </c>
      <c r="AL108" s="61">
        <v>0</v>
      </c>
      <c r="AM108" s="61">
        <v>0</v>
      </c>
      <c r="AN108" s="61">
        <v>0</v>
      </c>
      <c r="AO108" s="61">
        <v>0</v>
      </c>
      <c r="AP108" s="61">
        <v>0</v>
      </c>
      <c r="AQ108" s="61">
        <f t="shared" si="1"/>
        <v>0</v>
      </c>
      <c r="AT108" s="33"/>
    </row>
    <row r="109" spans="1:46" ht="33" customHeight="1">
      <c r="A109" s="32">
        <v>290</v>
      </c>
      <c r="B109" s="315" t="str">
        <f>VLOOKUP(A109,[4]bd_lista!A:C,3,FALSE)</f>
        <v>Servicio de Impuestos Nacionales</v>
      </c>
      <c r="C109" s="316" t="e">
        <f>+VLOOKUP(A109,Contactos!$A$4:$E$534,6,FALSE)</f>
        <v>#REF!</v>
      </c>
      <c r="D109" s="61">
        <v>0</v>
      </c>
      <c r="E109" s="61">
        <v>0</v>
      </c>
      <c r="F109" s="61">
        <v>0</v>
      </c>
      <c r="G109" s="61">
        <v>0</v>
      </c>
      <c r="H109" s="61">
        <v>313101.58</v>
      </c>
      <c r="I109" s="61">
        <v>0</v>
      </c>
      <c r="J109" s="61">
        <v>0</v>
      </c>
      <c r="K109" s="61">
        <v>0</v>
      </c>
      <c r="L109" s="61">
        <v>0</v>
      </c>
      <c r="M109" s="61">
        <v>0</v>
      </c>
      <c r="N109" s="61">
        <v>0</v>
      </c>
      <c r="O109" s="61">
        <v>0</v>
      </c>
      <c r="P109" s="61">
        <v>0</v>
      </c>
      <c r="Q109" s="61">
        <v>0</v>
      </c>
      <c r="R109" s="61">
        <v>0</v>
      </c>
      <c r="S109" s="61">
        <v>0</v>
      </c>
      <c r="T109" s="61">
        <v>0</v>
      </c>
      <c r="U109" s="61">
        <v>1472.8999999999999</v>
      </c>
      <c r="V109" s="61">
        <v>0</v>
      </c>
      <c r="W109" s="61">
        <v>0</v>
      </c>
      <c r="X109" s="61">
        <v>1308069.22</v>
      </c>
      <c r="Y109" s="61">
        <v>0</v>
      </c>
      <c r="Z109" s="61">
        <v>0</v>
      </c>
      <c r="AA109" s="61">
        <v>0</v>
      </c>
      <c r="AB109" s="61">
        <v>0</v>
      </c>
      <c r="AC109" s="61">
        <v>0</v>
      </c>
      <c r="AD109" s="61">
        <v>0</v>
      </c>
      <c r="AE109" s="61">
        <v>0</v>
      </c>
      <c r="AF109" s="61">
        <v>0</v>
      </c>
      <c r="AG109" s="61">
        <v>0</v>
      </c>
      <c r="AH109" s="61">
        <v>0</v>
      </c>
      <c r="AI109" s="61">
        <v>0</v>
      </c>
      <c r="AJ109" s="61">
        <v>0</v>
      </c>
      <c r="AK109" s="61">
        <v>0</v>
      </c>
      <c r="AL109" s="61">
        <v>0</v>
      </c>
      <c r="AM109" s="61">
        <v>0</v>
      </c>
      <c r="AN109" s="61">
        <v>0</v>
      </c>
      <c r="AO109" s="61">
        <v>0</v>
      </c>
      <c r="AP109" s="61">
        <v>0</v>
      </c>
      <c r="AQ109" s="61">
        <f t="shared" si="1"/>
        <v>1622643.7</v>
      </c>
      <c r="AT109" s="33"/>
    </row>
    <row r="110" spans="1:46" ht="33" customHeight="1">
      <c r="A110" s="32">
        <v>291</v>
      </c>
      <c r="B110" s="315" t="str">
        <f>VLOOKUP(A110,[4]bd_lista!A:C,3,FALSE)</f>
        <v>Administradora Boliviana de Carreteras</v>
      </c>
      <c r="C110" s="316" t="e">
        <f>+VLOOKUP(A110,Contactos!$A$4:$E$534,6,FALSE)</f>
        <v>#REF!</v>
      </c>
      <c r="D110" s="61">
        <v>6650021.8399999999</v>
      </c>
      <c r="E110" s="61">
        <v>227324964.64999998</v>
      </c>
      <c r="F110" s="61">
        <v>0</v>
      </c>
      <c r="G110" s="61">
        <v>0</v>
      </c>
      <c r="H110" s="61">
        <v>284937.39</v>
      </c>
      <c r="I110" s="61">
        <v>0</v>
      </c>
      <c r="J110" s="61">
        <v>0</v>
      </c>
      <c r="K110" s="61">
        <v>360</v>
      </c>
      <c r="L110" s="61">
        <v>3327129.33</v>
      </c>
      <c r="M110" s="61">
        <v>0</v>
      </c>
      <c r="N110" s="61">
        <v>0</v>
      </c>
      <c r="O110" s="61">
        <v>0</v>
      </c>
      <c r="P110" s="61">
        <v>0</v>
      </c>
      <c r="Q110" s="61">
        <v>0</v>
      </c>
      <c r="R110" s="61">
        <v>197.66</v>
      </c>
      <c r="S110" s="61">
        <v>0</v>
      </c>
      <c r="T110" s="61">
        <v>0</v>
      </c>
      <c r="U110" s="61">
        <v>0</v>
      </c>
      <c r="V110" s="61">
        <v>0</v>
      </c>
      <c r="W110" s="61">
        <v>0</v>
      </c>
      <c r="X110" s="61">
        <v>0</v>
      </c>
      <c r="Y110" s="61">
        <v>0</v>
      </c>
      <c r="Z110" s="61">
        <v>227324964.65700001</v>
      </c>
      <c r="AA110" s="61">
        <v>0</v>
      </c>
      <c r="AB110" s="61">
        <v>0</v>
      </c>
      <c r="AC110" s="61">
        <v>0</v>
      </c>
      <c r="AD110" s="61">
        <v>0</v>
      </c>
      <c r="AE110" s="61">
        <v>119716262.84999999</v>
      </c>
      <c r="AF110" s="61">
        <v>0</v>
      </c>
      <c r="AG110" s="61">
        <v>0</v>
      </c>
      <c r="AH110" s="61">
        <v>0</v>
      </c>
      <c r="AI110" s="61">
        <v>0</v>
      </c>
      <c r="AJ110" s="61">
        <v>0</v>
      </c>
      <c r="AK110" s="61">
        <v>0</v>
      </c>
      <c r="AL110" s="61">
        <v>0</v>
      </c>
      <c r="AM110" s="61">
        <v>0</v>
      </c>
      <c r="AN110" s="61">
        <v>0</v>
      </c>
      <c r="AO110" s="61">
        <v>0</v>
      </c>
      <c r="AP110" s="61">
        <v>0</v>
      </c>
      <c r="AQ110" s="61">
        <f t="shared" si="1"/>
        <v>584628838.37699997</v>
      </c>
      <c r="AT110" s="33"/>
    </row>
    <row r="111" spans="1:46" ht="33" customHeight="1">
      <c r="A111" s="32">
        <v>292</v>
      </c>
      <c r="B111" s="315" t="str">
        <f>VLOOKUP(A111,[4]bd_lista!A:C,3,FALSE)</f>
        <v>Vías Bolivia</v>
      </c>
      <c r="C111" s="316" t="e">
        <f>+VLOOKUP(A111,Contactos!$A$4:$E$534,6,FALSE)</f>
        <v>#REF!</v>
      </c>
      <c r="D111" s="61">
        <v>0</v>
      </c>
      <c r="E111" s="61">
        <v>0</v>
      </c>
      <c r="F111" s="61">
        <v>0</v>
      </c>
      <c r="G111" s="61">
        <v>0</v>
      </c>
      <c r="H111" s="61">
        <v>43486.28</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f t="shared" si="1"/>
        <v>43486.28</v>
      </c>
      <c r="AT111" s="33"/>
    </row>
    <row r="112" spans="1:46" ht="33" customHeight="1">
      <c r="A112" s="32">
        <v>293</v>
      </c>
      <c r="B112" s="315" t="str">
        <f>VLOOKUP(A112,[4]bd_lista!A:C,3,FALSE)</f>
        <v>Fundación Cultural del Banco Central de Bolivia</v>
      </c>
      <c r="C112" s="316" t="e">
        <f>+VLOOKUP(A112,Contactos!$A$4:$E$534,6,FALSE)</f>
        <v>#REF!</v>
      </c>
      <c r="D112" s="61">
        <v>0</v>
      </c>
      <c r="E112" s="61">
        <v>0</v>
      </c>
      <c r="F112" s="61">
        <v>14168.27</v>
      </c>
      <c r="G112" s="61">
        <v>0</v>
      </c>
      <c r="H112" s="61">
        <v>2803</v>
      </c>
      <c r="I112" s="61">
        <v>0</v>
      </c>
      <c r="J112" s="61">
        <v>0</v>
      </c>
      <c r="K112" s="61">
        <v>0</v>
      </c>
      <c r="L112" s="61">
        <v>0</v>
      </c>
      <c r="M112" s="61">
        <v>0</v>
      </c>
      <c r="N112" s="61">
        <v>0</v>
      </c>
      <c r="O112" s="61">
        <v>0</v>
      </c>
      <c r="P112" s="61">
        <v>0</v>
      </c>
      <c r="Q112" s="61">
        <v>0</v>
      </c>
      <c r="R112" s="61">
        <v>0</v>
      </c>
      <c r="S112" s="61">
        <v>0</v>
      </c>
      <c r="T112" s="61">
        <v>0</v>
      </c>
      <c r="U112" s="61">
        <v>0</v>
      </c>
      <c r="V112" s="61">
        <v>0</v>
      </c>
      <c r="W112" s="61">
        <v>0</v>
      </c>
      <c r="X112" s="61">
        <v>0</v>
      </c>
      <c r="Y112" s="61">
        <v>0</v>
      </c>
      <c r="Z112" s="61">
        <v>0</v>
      </c>
      <c r="AA112" s="61">
        <v>0</v>
      </c>
      <c r="AB112" s="61">
        <v>0</v>
      </c>
      <c r="AC112" s="61">
        <v>0</v>
      </c>
      <c r="AD112" s="61">
        <v>0</v>
      </c>
      <c r="AE112" s="61">
        <v>0</v>
      </c>
      <c r="AF112" s="61">
        <v>0</v>
      </c>
      <c r="AG112" s="61">
        <v>0</v>
      </c>
      <c r="AH112" s="61">
        <v>0</v>
      </c>
      <c r="AI112" s="61">
        <v>0</v>
      </c>
      <c r="AJ112" s="61">
        <v>0</v>
      </c>
      <c r="AK112" s="61">
        <v>0</v>
      </c>
      <c r="AL112" s="61">
        <v>0</v>
      </c>
      <c r="AM112" s="61">
        <v>0</v>
      </c>
      <c r="AN112" s="61">
        <v>0</v>
      </c>
      <c r="AO112" s="61">
        <v>0</v>
      </c>
      <c r="AP112" s="61">
        <v>0</v>
      </c>
      <c r="AQ112" s="61">
        <f t="shared" si="1"/>
        <v>16971.27</v>
      </c>
      <c r="AT112" s="33"/>
    </row>
    <row r="113" spans="1:46" ht="33" customHeight="1">
      <c r="A113" s="32">
        <v>294</v>
      </c>
      <c r="B113" s="315" t="str">
        <f>VLOOKUP(A113,[4]bd_lista!A:C,3,FALSE)</f>
        <v>Univ. Indígena Bol. Comun. Intercultl Prod. Tupak Katari</v>
      </c>
      <c r="C113" s="316" t="e">
        <f>+VLOOKUP(A113,Contactos!$A$4:$E$534,6,FALSE)</f>
        <v>#REF!</v>
      </c>
      <c r="D113" s="61">
        <v>0</v>
      </c>
      <c r="E113" s="61">
        <v>0</v>
      </c>
      <c r="F113" s="61">
        <v>500806</v>
      </c>
      <c r="G113" s="61">
        <v>0</v>
      </c>
      <c r="H113" s="61">
        <v>0</v>
      </c>
      <c r="I113" s="61">
        <v>0</v>
      </c>
      <c r="J113" s="61">
        <v>0</v>
      </c>
      <c r="K113" s="61">
        <v>0</v>
      </c>
      <c r="L113" s="61">
        <v>0</v>
      </c>
      <c r="M113" s="61">
        <v>0</v>
      </c>
      <c r="N113" s="61">
        <v>0</v>
      </c>
      <c r="O113" s="61">
        <v>0</v>
      </c>
      <c r="P113" s="61">
        <v>0</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0</v>
      </c>
      <c r="AG113" s="61">
        <v>0</v>
      </c>
      <c r="AH113" s="61">
        <v>0</v>
      </c>
      <c r="AI113" s="61">
        <v>0</v>
      </c>
      <c r="AJ113" s="61">
        <v>0</v>
      </c>
      <c r="AK113" s="61">
        <v>0</v>
      </c>
      <c r="AL113" s="61">
        <v>0</v>
      </c>
      <c r="AM113" s="61">
        <v>0</v>
      </c>
      <c r="AN113" s="61">
        <v>0</v>
      </c>
      <c r="AO113" s="61">
        <v>0</v>
      </c>
      <c r="AP113" s="61">
        <v>0</v>
      </c>
      <c r="AQ113" s="61">
        <f t="shared" si="1"/>
        <v>500806</v>
      </c>
      <c r="AT113" s="33"/>
    </row>
    <row r="114" spans="1:46" ht="33" customHeight="1">
      <c r="A114" s="32">
        <v>295</v>
      </c>
      <c r="B114" s="315" t="str">
        <f>VLOOKUP(A114,[4]bd_lista!A:C,3,FALSE)</f>
        <v>Univ. Indígena Bol. Comun. Intercult Prod. Casimiro Huanca</v>
      </c>
      <c r="C114" s="316" t="e">
        <f>+VLOOKUP(A114,Contactos!$A$4:$E$534,6,FALSE)</f>
        <v>#REF!</v>
      </c>
      <c r="D114" s="61">
        <v>0</v>
      </c>
      <c r="E114" s="61">
        <v>0</v>
      </c>
      <c r="F114" s="61">
        <v>480</v>
      </c>
      <c r="G114" s="61">
        <v>0</v>
      </c>
      <c r="H114" s="61">
        <v>0</v>
      </c>
      <c r="I114" s="61">
        <v>0</v>
      </c>
      <c r="J114" s="61">
        <v>0</v>
      </c>
      <c r="K114" s="61">
        <v>0</v>
      </c>
      <c r="L114" s="61">
        <v>0</v>
      </c>
      <c r="M114" s="61">
        <v>0</v>
      </c>
      <c r="N114" s="61">
        <v>0</v>
      </c>
      <c r="O114" s="61">
        <v>0</v>
      </c>
      <c r="P114" s="61">
        <v>0</v>
      </c>
      <c r="Q114" s="61">
        <v>0</v>
      </c>
      <c r="R114" s="61">
        <v>0</v>
      </c>
      <c r="S114" s="61">
        <v>0</v>
      </c>
      <c r="T114" s="61">
        <v>0</v>
      </c>
      <c r="U114" s="61">
        <v>0</v>
      </c>
      <c r="V114" s="61">
        <v>0</v>
      </c>
      <c r="W114" s="61">
        <v>0</v>
      </c>
      <c r="X114" s="61">
        <v>0</v>
      </c>
      <c r="Y114" s="61">
        <v>0</v>
      </c>
      <c r="Z114" s="61">
        <v>0</v>
      </c>
      <c r="AA114" s="61">
        <v>0</v>
      </c>
      <c r="AB114" s="61">
        <v>0</v>
      </c>
      <c r="AC114" s="61">
        <v>0</v>
      </c>
      <c r="AD114" s="61">
        <v>0</v>
      </c>
      <c r="AE114" s="61">
        <v>0</v>
      </c>
      <c r="AF114" s="61">
        <v>0</v>
      </c>
      <c r="AG114" s="61">
        <v>0</v>
      </c>
      <c r="AH114" s="61">
        <v>0</v>
      </c>
      <c r="AI114" s="61">
        <v>0</v>
      </c>
      <c r="AJ114" s="61">
        <v>0</v>
      </c>
      <c r="AK114" s="61">
        <v>0</v>
      </c>
      <c r="AL114" s="61">
        <v>0</v>
      </c>
      <c r="AM114" s="61">
        <v>0</v>
      </c>
      <c r="AN114" s="61">
        <v>0</v>
      </c>
      <c r="AO114" s="61">
        <v>0</v>
      </c>
      <c r="AP114" s="61">
        <v>0</v>
      </c>
      <c r="AQ114" s="61">
        <f t="shared" si="1"/>
        <v>480</v>
      </c>
      <c r="AT114" s="33"/>
    </row>
    <row r="115" spans="1:46" ht="33" customHeight="1">
      <c r="A115" s="32">
        <v>296</v>
      </c>
      <c r="B115" s="315" t="str">
        <f>VLOOKUP(A115,[4]bd_lista!A:C,3,FALSE)</f>
        <v>Univ. Indígena Bol. Comun. Intercult Prod. Apiaguaiki Tupa</v>
      </c>
      <c r="C115" s="316" t="e">
        <f>+VLOOKUP(A115,Contactos!$A$4:$E$534,6,FALSE)</f>
        <v>#REF!</v>
      </c>
      <c r="D115" s="61">
        <v>0</v>
      </c>
      <c r="E115" s="61">
        <v>0</v>
      </c>
      <c r="F115" s="61">
        <v>40011</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632024.19000000006</v>
      </c>
      <c r="Z115" s="61">
        <v>0</v>
      </c>
      <c r="AA115" s="61">
        <v>0</v>
      </c>
      <c r="AB115" s="61">
        <v>0</v>
      </c>
      <c r="AC115" s="61">
        <v>0</v>
      </c>
      <c r="AD115" s="61">
        <v>0</v>
      </c>
      <c r="AE115" s="61">
        <v>0</v>
      </c>
      <c r="AF115" s="61">
        <v>0</v>
      </c>
      <c r="AG115" s="61">
        <v>0</v>
      </c>
      <c r="AH115" s="61">
        <v>0</v>
      </c>
      <c r="AI115" s="61">
        <v>0</v>
      </c>
      <c r="AJ115" s="61">
        <v>0</v>
      </c>
      <c r="AK115" s="61">
        <v>0</v>
      </c>
      <c r="AL115" s="61">
        <v>0</v>
      </c>
      <c r="AM115" s="61">
        <v>0</v>
      </c>
      <c r="AN115" s="61">
        <v>0</v>
      </c>
      <c r="AO115" s="61">
        <v>0</v>
      </c>
      <c r="AP115" s="61">
        <v>0</v>
      </c>
      <c r="AQ115" s="61">
        <f t="shared" si="1"/>
        <v>672035.19000000006</v>
      </c>
      <c r="AT115" s="33"/>
    </row>
    <row r="116" spans="1:46" ht="33" customHeight="1">
      <c r="A116" s="32">
        <v>298</v>
      </c>
      <c r="B116" s="315" t="str">
        <f>VLOOKUP(A116,[4]bd_lista!A:C,3,FALSE)</f>
        <v>Servicio Departamental de Riego - Chuquisaca</v>
      </c>
      <c r="C116" s="316" t="e">
        <f>+VLOOKUP(A116,Contactos!$A$4:$E$534,6,FALSE)</f>
        <v>#REF!</v>
      </c>
      <c r="D116" s="61">
        <v>0</v>
      </c>
      <c r="E116" s="61">
        <v>0</v>
      </c>
      <c r="F116" s="61">
        <v>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0</v>
      </c>
      <c r="AJ116" s="61">
        <v>0</v>
      </c>
      <c r="AK116" s="61">
        <v>0</v>
      </c>
      <c r="AL116" s="61">
        <v>0</v>
      </c>
      <c r="AM116" s="61">
        <v>0</v>
      </c>
      <c r="AN116" s="61">
        <v>0</v>
      </c>
      <c r="AO116" s="61">
        <v>0</v>
      </c>
      <c r="AP116" s="61">
        <v>0</v>
      </c>
      <c r="AQ116" s="61">
        <f t="shared" si="1"/>
        <v>0</v>
      </c>
      <c r="AT116" s="33"/>
    </row>
    <row r="117" spans="1:46" ht="33" customHeight="1">
      <c r="A117" s="32">
        <v>299</v>
      </c>
      <c r="B117" s="315" t="str">
        <f>VLOOKUP(A117,[4]bd_lista!A:C,3,FALSE)</f>
        <v>Servicio Departamental de Riego - La Paz</v>
      </c>
      <c r="C117" s="316" t="e">
        <f>+VLOOKUP(A117,Contactos!$A$4:$E$534,6,FALSE)</f>
        <v>#REF!</v>
      </c>
      <c r="D117" s="61">
        <v>0</v>
      </c>
      <c r="E117" s="61">
        <v>0</v>
      </c>
      <c r="F117" s="61">
        <v>0</v>
      </c>
      <c r="G117" s="61">
        <v>0</v>
      </c>
      <c r="H117" s="61">
        <v>190</v>
      </c>
      <c r="I117" s="61">
        <v>0</v>
      </c>
      <c r="J117" s="61">
        <v>0</v>
      </c>
      <c r="K117" s="61">
        <v>0</v>
      </c>
      <c r="L117" s="61">
        <v>0</v>
      </c>
      <c r="M117" s="61">
        <v>0</v>
      </c>
      <c r="N117" s="61">
        <v>0</v>
      </c>
      <c r="O117" s="61">
        <v>0</v>
      </c>
      <c r="P117" s="61">
        <v>0</v>
      </c>
      <c r="Q117" s="61">
        <v>0</v>
      </c>
      <c r="R117" s="61">
        <v>0</v>
      </c>
      <c r="S117" s="61">
        <v>0</v>
      </c>
      <c r="T117" s="61">
        <v>0</v>
      </c>
      <c r="U117" s="61">
        <v>0</v>
      </c>
      <c r="V117" s="61">
        <v>0</v>
      </c>
      <c r="W117" s="61">
        <v>0</v>
      </c>
      <c r="X117" s="61">
        <v>0</v>
      </c>
      <c r="Y117" s="61">
        <v>90</v>
      </c>
      <c r="Z117" s="61">
        <v>0</v>
      </c>
      <c r="AA117" s="61">
        <v>0</v>
      </c>
      <c r="AB117" s="61">
        <v>0</v>
      </c>
      <c r="AC117" s="61">
        <v>0</v>
      </c>
      <c r="AD117" s="61">
        <v>0</v>
      </c>
      <c r="AE117" s="61">
        <v>0</v>
      </c>
      <c r="AF117" s="61">
        <v>0</v>
      </c>
      <c r="AG117" s="61">
        <v>0</v>
      </c>
      <c r="AH117" s="61">
        <v>0</v>
      </c>
      <c r="AI117" s="61">
        <v>0</v>
      </c>
      <c r="AJ117" s="61">
        <v>0</v>
      </c>
      <c r="AK117" s="61">
        <v>0</v>
      </c>
      <c r="AL117" s="61">
        <v>0</v>
      </c>
      <c r="AM117" s="61">
        <v>0</v>
      </c>
      <c r="AN117" s="61">
        <v>0</v>
      </c>
      <c r="AO117" s="61">
        <v>0</v>
      </c>
      <c r="AP117" s="61">
        <v>0</v>
      </c>
      <c r="AQ117" s="61">
        <f t="shared" si="1"/>
        <v>280</v>
      </c>
      <c r="AT117" s="33"/>
    </row>
    <row r="118" spans="1:46" ht="33" customHeight="1">
      <c r="A118" s="32">
        <v>300</v>
      </c>
      <c r="B118" s="315" t="str">
        <f>VLOOKUP(A118,[4]bd_lista!A:C,3,FALSE)</f>
        <v>Servicio Departamental de Riego - Cochabamba</v>
      </c>
      <c r="C118" s="316" t="e">
        <f>+VLOOKUP(A118,Contactos!$A$4:$E$534,6,FALSE)</f>
        <v>#REF!</v>
      </c>
      <c r="D118" s="61">
        <v>0</v>
      </c>
      <c r="E118" s="61">
        <v>0</v>
      </c>
      <c r="F118" s="61">
        <v>0</v>
      </c>
      <c r="G118" s="61">
        <v>0</v>
      </c>
      <c r="H118" s="61">
        <v>0</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0</v>
      </c>
      <c r="AA118" s="61">
        <v>0</v>
      </c>
      <c r="AB118" s="61">
        <v>0</v>
      </c>
      <c r="AC118" s="61">
        <v>0</v>
      </c>
      <c r="AD118" s="61">
        <v>0</v>
      </c>
      <c r="AE118" s="61">
        <v>0</v>
      </c>
      <c r="AF118" s="61">
        <v>0</v>
      </c>
      <c r="AG118" s="61">
        <v>0</v>
      </c>
      <c r="AH118" s="61">
        <v>0</v>
      </c>
      <c r="AI118" s="61">
        <v>0</v>
      </c>
      <c r="AJ118" s="61">
        <v>0</v>
      </c>
      <c r="AK118" s="61">
        <v>0</v>
      </c>
      <c r="AL118" s="61">
        <v>0</v>
      </c>
      <c r="AM118" s="61">
        <v>0</v>
      </c>
      <c r="AN118" s="61">
        <v>0</v>
      </c>
      <c r="AO118" s="61">
        <v>0</v>
      </c>
      <c r="AP118" s="61">
        <v>0</v>
      </c>
      <c r="AQ118" s="61">
        <f t="shared" si="1"/>
        <v>0</v>
      </c>
      <c r="AT118" s="33"/>
    </row>
    <row r="119" spans="1:46" ht="33" customHeight="1">
      <c r="A119" s="32">
        <v>301</v>
      </c>
      <c r="B119" s="315" t="str">
        <f>VLOOKUP(A119,[4]bd_lista!A:C,3,FALSE)</f>
        <v>Servicio Departamental de Riego - Oruro</v>
      </c>
      <c r="C119" s="316" t="e">
        <f>+VLOOKUP(A119,Contactos!$A$4:$E$534,6,FALSE)</f>
        <v>#REF!</v>
      </c>
      <c r="D119" s="61">
        <v>0</v>
      </c>
      <c r="E119" s="61">
        <v>0</v>
      </c>
      <c r="F119" s="61">
        <v>0</v>
      </c>
      <c r="G119" s="61">
        <v>0</v>
      </c>
      <c r="H119" s="61">
        <v>1483920</v>
      </c>
      <c r="I119" s="61">
        <v>0</v>
      </c>
      <c r="J119" s="61">
        <v>0</v>
      </c>
      <c r="K119" s="61">
        <v>0</v>
      </c>
      <c r="L119" s="61">
        <v>0</v>
      </c>
      <c r="M119" s="61">
        <v>0</v>
      </c>
      <c r="N119" s="61">
        <v>0</v>
      </c>
      <c r="O119" s="61">
        <v>0</v>
      </c>
      <c r="P119" s="61">
        <v>0</v>
      </c>
      <c r="Q119" s="61">
        <v>0</v>
      </c>
      <c r="R119" s="61">
        <v>0</v>
      </c>
      <c r="S119" s="61">
        <v>0</v>
      </c>
      <c r="T119" s="61">
        <v>0</v>
      </c>
      <c r="U119" s="61">
        <v>0</v>
      </c>
      <c r="V119" s="61">
        <v>0</v>
      </c>
      <c r="W119" s="61">
        <v>0</v>
      </c>
      <c r="X119" s="61">
        <v>0</v>
      </c>
      <c r="Y119" s="61">
        <v>0</v>
      </c>
      <c r="Z119" s="61">
        <v>0</v>
      </c>
      <c r="AA119" s="61">
        <v>0</v>
      </c>
      <c r="AB119" s="61">
        <v>0</v>
      </c>
      <c r="AC119" s="61">
        <v>0</v>
      </c>
      <c r="AD119" s="61">
        <v>0</v>
      </c>
      <c r="AE119" s="61">
        <v>0</v>
      </c>
      <c r="AF119" s="61">
        <v>0</v>
      </c>
      <c r="AG119" s="61">
        <v>0</v>
      </c>
      <c r="AH119" s="61">
        <v>0</v>
      </c>
      <c r="AI119" s="61">
        <v>0</v>
      </c>
      <c r="AJ119" s="61">
        <v>0</v>
      </c>
      <c r="AK119" s="61">
        <v>0</v>
      </c>
      <c r="AL119" s="61">
        <v>0</v>
      </c>
      <c r="AM119" s="61">
        <v>0</v>
      </c>
      <c r="AN119" s="61">
        <v>0</v>
      </c>
      <c r="AO119" s="61">
        <v>0</v>
      </c>
      <c r="AP119" s="61">
        <v>0</v>
      </c>
      <c r="AQ119" s="61">
        <f t="shared" si="1"/>
        <v>1483920</v>
      </c>
      <c r="AT119" s="33"/>
    </row>
    <row r="120" spans="1:46" ht="33" customHeight="1">
      <c r="A120" s="32">
        <v>302</v>
      </c>
      <c r="B120" s="315" t="str">
        <f>VLOOKUP(A120,[4]bd_lista!A:C,3,FALSE)</f>
        <v>Servicio Departamental de Riego - Potosí</v>
      </c>
      <c r="C120" s="316" t="e">
        <f>+VLOOKUP(A120,Contactos!$A$4:$E$534,6,FALSE)</f>
        <v>#REF!</v>
      </c>
      <c r="D120" s="61">
        <v>0</v>
      </c>
      <c r="E120" s="61">
        <v>0</v>
      </c>
      <c r="F120" s="61">
        <v>0</v>
      </c>
      <c r="G120" s="61">
        <v>0</v>
      </c>
      <c r="H120" s="61">
        <v>0</v>
      </c>
      <c r="I120" s="61">
        <v>0</v>
      </c>
      <c r="J120" s="61">
        <v>0</v>
      </c>
      <c r="K120" s="61">
        <v>0</v>
      </c>
      <c r="L120" s="61">
        <v>0</v>
      </c>
      <c r="M120" s="61">
        <v>0</v>
      </c>
      <c r="N120" s="61">
        <v>0</v>
      </c>
      <c r="O120" s="61">
        <v>0</v>
      </c>
      <c r="P120" s="61">
        <v>0</v>
      </c>
      <c r="Q120" s="61">
        <v>0</v>
      </c>
      <c r="R120" s="61">
        <v>0</v>
      </c>
      <c r="S120" s="61">
        <v>0</v>
      </c>
      <c r="T120" s="61">
        <v>0</v>
      </c>
      <c r="U120" s="61">
        <v>0</v>
      </c>
      <c r="V120" s="61">
        <v>0</v>
      </c>
      <c r="W120" s="61">
        <v>0</v>
      </c>
      <c r="X120" s="61">
        <v>0</v>
      </c>
      <c r="Y120" s="61">
        <v>0</v>
      </c>
      <c r="Z120" s="61">
        <v>0</v>
      </c>
      <c r="AA120" s="61">
        <v>0</v>
      </c>
      <c r="AB120" s="61">
        <v>0</v>
      </c>
      <c r="AC120" s="61">
        <v>0</v>
      </c>
      <c r="AD120" s="61">
        <v>0</v>
      </c>
      <c r="AE120" s="61">
        <v>0</v>
      </c>
      <c r="AF120" s="61">
        <v>0</v>
      </c>
      <c r="AG120" s="61">
        <v>0</v>
      </c>
      <c r="AH120" s="61">
        <v>0</v>
      </c>
      <c r="AI120" s="61">
        <v>0</v>
      </c>
      <c r="AJ120" s="61">
        <v>0</v>
      </c>
      <c r="AK120" s="61">
        <v>0</v>
      </c>
      <c r="AL120" s="61">
        <v>0</v>
      </c>
      <c r="AM120" s="61">
        <v>0</v>
      </c>
      <c r="AN120" s="61">
        <v>0</v>
      </c>
      <c r="AO120" s="61">
        <v>0</v>
      </c>
      <c r="AP120" s="61">
        <v>0</v>
      </c>
      <c r="AQ120" s="61">
        <f t="shared" si="1"/>
        <v>0</v>
      </c>
      <c r="AT120" s="33"/>
    </row>
    <row r="121" spans="1:46" ht="33" customHeight="1">
      <c r="A121" s="32">
        <v>303</v>
      </c>
      <c r="B121" s="315" t="str">
        <f>VLOOKUP(A121,[4]bd_lista!A:C,3,FALSE)</f>
        <v>Servicio Departamental de Riego - Tarija</v>
      </c>
      <c r="C121" s="316" t="e">
        <f>+VLOOKUP(A121,Contactos!$A$4:$E$534,6,FALSE)</f>
        <v>#REF!</v>
      </c>
      <c r="D121" s="61">
        <v>0</v>
      </c>
      <c r="E121" s="61">
        <v>0</v>
      </c>
      <c r="F121" s="61">
        <v>0</v>
      </c>
      <c r="G121" s="61">
        <v>0</v>
      </c>
      <c r="H121" s="61">
        <v>0</v>
      </c>
      <c r="I121" s="61">
        <v>0</v>
      </c>
      <c r="J121" s="61">
        <v>0</v>
      </c>
      <c r="K121" s="61">
        <v>0</v>
      </c>
      <c r="L121" s="61">
        <v>0</v>
      </c>
      <c r="M121" s="61">
        <v>0</v>
      </c>
      <c r="N121" s="61">
        <v>0</v>
      </c>
      <c r="O121" s="61">
        <v>0</v>
      </c>
      <c r="P121" s="61">
        <v>0</v>
      </c>
      <c r="Q121" s="61">
        <v>0</v>
      </c>
      <c r="R121" s="61">
        <v>0</v>
      </c>
      <c r="S121" s="61">
        <v>0</v>
      </c>
      <c r="T121" s="61">
        <v>0</v>
      </c>
      <c r="U121" s="61">
        <v>0</v>
      </c>
      <c r="V121" s="61">
        <v>0</v>
      </c>
      <c r="W121" s="61">
        <v>0</v>
      </c>
      <c r="X121" s="61">
        <v>0</v>
      </c>
      <c r="Y121" s="61">
        <v>0</v>
      </c>
      <c r="Z121" s="61">
        <v>0</v>
      </c>
      <c r="AA121" s="61">
        <v>0</v>
      </c>
      <c r="AB121" s="61">
        <v>0</v>
      </c>
      <c r="AC121" s="61">
        <v>0</v>
      </c>
      <c r="AD121" s="61">
        <v>0</v>
      </c>
      <c r="AE121" s="61">
        <v>0</v>
      </c>
      <c r="AF121" s="61">
        <v>0</v>
      </c>
      <c r="AG121" s="61">
        <v>0</v>
      </c>
      <c r="AH121" s="61">
        <v>0</v>
      </c>
      <c r="AI121" s="61">
        <v>0</v>
      </c>
      <c r="AJ121" s="61">
        <v>0</v>
      </c>
      <c r="AK121" s="61">
        <v>0</v>
      </c>
      <c r="AL121" s="61">
        <v>0</v>
      </c>
      <c r="AM121" s="61">
        <v>0</v>
      </c>
      <c r="AN121" s="61">
        <v>0</v>
      </c>
      <c r="AO121" s="61">
        <v>0</v>
      </c>
      <c r="AP121" s="61">
        <v>0</v>
      </c>
      <c r="AQ121" s="61">
        <f t="shared" si="1"/>
        <v>0</v>
      </c>
      <c r="AT121" s="33"/>
    </row>
    <row r="122" spans="1:46" ht="33" customHeight="1">
      <c r="A122" s="32">
        <v>309</v>
      </c>
      <c r="B122" s="315" t="str">
        <f>VLOOKUP(A122,[4]bd_lista!A:C,3,FALSE)</f>
        <v>Autoridad de Fiscalización del Juego</v>
      </c>
      <c r="C122" s="316" t="e">
        <f>+VLOOKUP(A122,Contactos!$A$4:$E$534,6,FALSE)</f>
        <v>#REF!</v>
      </c>
      <c r="D122" s="61">
        <v>0</v>
      </c>
      <c r="E122" s="61">
        <v>0</v>
      </c>
      <c r="F122" s="61">
        <v>0</v>
      </c>
      <c r="G122" s="61">
        <v>0</v>
      </c>
      <c r="H122" s="61">
        <v>414</v>
      </c>
      <c r="I122" s="61">
        <v>0</v>
      </c>
      <c r="J122" s="61">
        <v>0</v>
      </c>
      <c r="K122" s="61">
        <v>0</v>
      </c>
      <c r="L122" s="61">
        <v>0</v>
      </c>
      <c r="M122" s="61">
        <v>0</v>
      </c>
      <c r="N122" s="61">
        <v>0</v>
      </c>
      <c r="O122" s="61">
        <v>0</v>
      </c>
      <c r="P122" s="61">
        <v>0</v>
      </c>
      <c r="Q122" s="61">
        <v>0</v>
      </c>
      <c r="R122" s="61">
        <v>0</v>
      </c>
      <c r="S122" s="61">
        <v>0</v>
      </c>
      <c r="T122" s="61">
        <v>0</v>
      </c>
      <c r="U122" s="61">
        <v>0</v>
      </c>
      <c r="V122" s="61">
        <v>0</v>
      </c>
      <c r="W122" s="61">
        <v>0</v>
      </c>
      <c r="X122" s="61">
        <v>0</v>
      </c>
      <c r="Y122" s="61">
        <v>0</v>
      </c>
      <c r="Z122" s="61">
        <v>0</v>
      </c>
      <c r="AA122" s="61">
        <v>0</v>
      </c>
      <c r="AB122" s="61">
        <v>0</v>
      </c>
      <c r="AC122" s="61">
        <v>0</v>
      </c>
      <c r="AD122" s="61">
        <v>0</v>
      </c>
      <c r="AE122" s="61">
        <v>0</v>
      </c>
      <c r="AF122" s="61">
        <v>0</v>
      </c>
      <c r="AG122" s="61">
        <v>0</v>
      </c>
      <c r="AH122" s="61">
        <v>0</v>
      </c>
      <c r="AI122" s="61">
        <v>0</v>
      </c>
      <c r="AJ122" s="61">
        <v>0</v>
      </c>
      <c r="AK122" s="61">
        <v>0</v>
      </c>
      <c r="AL122" s="61">
        <v>0</v>
      </c>
      <c r="AM122" s="61">
        <v>0</v>
      </c>
      <c r="AN122" s="61">
        <v>0</v>
      </c>
      <c r="AO122" s="61">
        <v>0</v>
      </c>
      <c r="AP122" s="61">
        <v>0</v>
      </c>
      <c r="AQ122" s="61">
        <f t="shared" si="1"/>
        <v>414</v>
      </c>
      <c r="AT122" s="33"/>
    </row>
    <row r="123" spans="1:46" ht="33" customHeight="1">
      <c r="A123" s="32">
        <v>310</v>
      </c>
      <c r="B123" s="315" t="str">
        <f>VLOOKUP(A123,[4]bd_lista!A:C,3,FALSE)</f>
        <v>Autoridad de Regulación y Fiscalización de Telecomunicaciones y Transportes</v>
      </c>
      <c r="C123" s="316" t="e">
        <f>+VLOOKUP(A123,Contactos!$A$4:$E$534,6,FALSE)</f>
        <v>#REF!</v>
      </c>
      <c r="D123" s="61">
        <v>0</v>
      </c>
      <c r="E123" s="61">
        <v>0</v>
      </c>
      <c r="F123" s="61">
        <v>2482509.6899999995</v>
      </c>
      <c r="G123" s="61">
        <v>0</v>
      </c>
      <c r="H123" s="61">
        <v>1855</v>
      </c>
      <c r="I123" s="61">
        <v>0</v>
      </c>
      <c r="J123" s="61">
        <v>0</v>
      </c>
      <c r="K123" s="61">
        <v>0</v>
      </c>
      <c r="L123" s="61">
        <v>608071.66</v>
      </c>
      <c r="M123" s="61">
        <v>0</v>
      </c>
      <c r="N123" s="61">
        <v>0</v>
      </c>
      <c r="O123" s="61">
        <v>0</v>
      </c>
      <c r="P123" s="61">
        <v>0</v>
      </c>
      <c r="Q123" s="61">
        <v>0</v>
      </c>
      <c r="R123" s="61">
        <v>0</v>
      </c>
      <c r="S123" s="61">
        <v>0</v>
      </c>
      <c r="T123" s="61">
        <v>0</v>
      </c>
      <c r="U123" s="61">
        <v>0</v>
      </c>
      <c r="V123" s="61">
        <v>0</v>
      </c>
      <c r="W123" s="61">
        <v>0</v>
      </c>
      <c r="X123" s="61">
        <v>0</v>
      </c>
      <c r="Y123" s="61">
        <v>0</v>
      </c>
      <c r="Z123" s="61">
        <v>0</v>
      </c>
      <c r="AA123" s="61">
        <v>0</v>
      </c>
      <c r="AB123" s="61">
        <v>0</v>
      </c>
      <c r="AC123" s="61">
        <v>0</v>
      </c>
      <c r="AD123" s="61">
        <v>0</v>
      </c>
      <c r="AE123" s="61">
        <v>0</v>
      </c>
      <c r="AF123" s="61">
        <v>0</v>
      </c>
      <c r="AG123" s="61">
        <v>0</v>
      </c>
      <c r="AH123" s="61">
        <v>0</v>
      </c>
      <c r="AI123" s="61">
        <v>0</v>
      </c>
      <c r="AJ123" s="61">
        <v>0</v>
      </c>
      <c r="AK123" s="61">
        <v>0</v>
      </c>
      <c r="AL123" s="61">
        <v>0</v>
      </c>
      <c r="AM123" s="61">
        <v>0</v>
      </c>
      <c r="AN123" s="61">
        <v>0</v>
      </c>
      <c r="AO123" s="61">
        <v>0</v>
      </c>
      <c r="AP123" s="61">
        <v>0</v>
      </c>
      <c r="AQ123" s="61">
        <f t="shared" si="1"/>
        <v>3092436.3499999996</v>
      </c>
      <c r="AT123" s="33"/>
    </row>
    <row r="124" spans="1:46" ht="33" customHeight="1">
      <c r="A124" s="32">
        <v>311</v>
      </c>
      <c r="B124" s="315" t="str">
        <f>VLOOKUP(A124,[4]bd_lista!A:C,3,FALSE)</f>
        <v>Autoridad de Fisc y Ctrol Soc de Agua Potable Saneam.Básico</v>
      </c>
      <c r="C124" s="316" t="e">
        <f>+VLOOKUP(A124,Contactos!$A$4:$E$534,6,FALSE)</f>
        <v>#REF!</v>
      </c>
      <c r="D124" s="61">
        <v>0</v>
      </c>
      <c r="E124" s="61">
        <v>0</v>
      </c>
      <c r="F124" s="61">
        <v>0</v>
      </c>
      <c r="G124" s="61">
        <v>0</v>
      </c>
      <c r="H124" s="61">
        <v>0</v>
      </c>
      <c r="I124" s="61">
        <v>0</v>
      </c>
      <c r="J124" s="61">
        <v>0</v>
      </c>
      <c r="K124" s="61">
        <v>0</v>
      </c>
      <c r="L124" s="61">
        <v>0</v>
      </c>
      <c r="M124" s="61">
        <v>0</v>
      </c>
      <c r="N124" s="61">
        <v>0</v>
      </c>
      <c r="O124" s="61">
        <v>0</v>
      </c>
      <c r="P124" s="61">
        <v>0</v>
      </c>
      <c r="Q124" s="61">
        <v>0</v>
      </c>
      <c r="R124" s="61">
        <v>0</v>
      </c>
      <c r="S124" s="61">
        <v>0</v>
      </c>
      <c r="T124" s="61">
        <v>0</v>
      </c>
      <c r="U124" s="61">
        <v>0</v>
      </c>
      <c r="V124" s="61">
        <v>0</v>
      </c>
      <c r="W124" s="61">
        <v>0</v>
      </c>
      <c r="X124" s="61">
        <v>0</v>
      </c>
      <c r="Y124" s="61">
        <v>1494758.4599999997</v>
      </c>
      <c r="Z124" s="61">
        <v>0</v>
      </c>
      <c r="AA124" s="61">
        <v>0</v>
      </c>
      <c r="AB124" s="61">
        <v>0</v>
      </c>
      <c r="AC124" s="61">
        <v>0</v>
      </c>
      <c r="AD124" s="61">
        <v>0</v>
      </c>
      <c r="AE124" s="61">
        <v>0</v>
      </c>
      <c r="AF124" s="61">
        <v>0</v>
      </c>
      <c r="AG124" s="61">
        <v>0</v>
      </c>
      <c r="AH124" s="61">
        <v>0</v>
      </c>
      <c r="AI124" s="61">
        <v>0</v>
      </c>
      <c r="AJ124" s="61">
        <v>0</v>
      </c>
      <c r="AK124" s="61">
        <v>0</v>
      </c>
      <c r="AL124" s="61">
        <v>0</v>
      </c>
      <c r="AM124" s="61">
        <v>0</v>
      </c>
      <c r="AN124" s="61">
        <v>0</v>
      </c>
      <c r="AO124" s="61">
        <v>0</v>
      </c>
      <c r="AP124" s="61">
        <v>0</v>
      </c>
      <c r="AQ124" s="61">
        <f t="shared" si="1"/>
        <v>1494758.4599999997</v>
      </c>
      <c r="AT124" s="33"/>
    </row>
    <row r="125" spans="1:46" ht="33" customHeight="1">
      <c r="A125" s="32">
        <v>312</v>
      </c>
      <c r="B125" s="315" t="str">
        <f>VLOOKUP(A125,[4]bd_lista!A:C,3,FALSE)</f>
        <v>Autoridad de Fiscalizac. y Control Soc de Bosques y Tierras</v>
      </c>
      <c r="C125" s="316" t="e">
        <f>+VLOOKUP(A125,Contactos!$A$4:$E$534,6,FALSE)</f>
        <v>#REF!</v>
      </c>
      <c r="D125" s="61">
        <v>0</v>
      </c>
      <c r="E125" s="61">
        <v>0</v>
      </c>
      <c r="F125" s="61">
        <v>17784903.45000001</v>
      </c>
      <c r="G125" s="61">
        <v>0</v>
      </c>
      <c r="H125" s="61">
        <v>928</v>
      </c>
      <c r="I125" s="61">
        <v>0</v>
      </c>
      <c r="J125" s="61">
        <v>0</v>
      </c>
      <c r="K125" s="61">
        <v>0</v>
      </c>
      <c r="L125" s="61">
        <v>0</v>
      </c>
      <c r="M125" s="61">
        <v>0</v>
      </c>
      <c r="N125" s="61">
        <v>0</v>
      </c>
      <c r="O125" s="61">
        <v>0</v>
      </c>
      <c r="P125" s="61">
        <v>0</v>
      </c>
      <c r="Q125" s="61">
        <v>0</v>
      </c>
      <c r="R125" s="61">
        <v>0</v>
      </c>
      <c r="S125" s="61">
        <v>0</v>
      </c>
      <c r="T125" s="61">
        <v>0</v>
      </c>
      <c r="U125" s="61">
        <v>0</v>
      </c>
      <c r="V125" s="61">
        <v>0</v>
      </c>
      <c r="W125" s="61">
        <v>0</v>
      </c>
      <c r="X125" s="61">
        <v>0</v>
      </c>
      <c r="Y125" s="61">
        <v>0</v>
      </c>
      <c r="Z125" s="61">
        <v>0</v>
      </c>
      <c r="AA125" s="61">
        <v>0</v>
      </c>
      <c r="AB125" s="61">
        <v>0</v>
      </c>
      <c r="AC125" s="61">
        <v>0</v>
      </c>
      <c r="AD125" s="61">
        <v>0</v>
      </c>
      <c r="AE125" s="61">
        <v>0</v>
      </c>
      <c r="AF125" s="61">
        <v>0</v>
      </c>
      <c r="AG125" s="61">
        <v>0</v>
      </c>
      <c r="AH125" s="61">
        <v>0</v>
      </c>
      <c r="AI125" s="61">
        <v>0</v>
      </c>
      <c r="AJ125" s="61">
        <v>0</v>
      </c>
      <c r="AK125" s="61">
        <v>0</v>
      </c>
      <c r="AL125" s="61">
        <v>0</v>
      </c>
      <c r="AM125" s="61">
        <v>0</v>
      </c>
      <c r="AN125" s="61">
        <v>0</v>
      </c>
      <c r="AO125" s="61">
        <v>0</v>
      </c>
      <c r="AP125" s="61">
        <v>0</v>
      </c>
      <c r="AQ125" s="61">
        <f t="shared" si="1"/>
        <v>17785831.45000001</v>
      </c>
      <c r="AT125" s="33"/>
    </row>
    <row r="126" spans="1:46" ht="33" customHeight="1">
      <c r="A126" s="32">
        <v>313</v>
      </c>
      <c r="B126" s="315" t="str">
        <f>VLOOKUP(A126,[4]bd_lista!A:C,3,FALSE)</f>
        <v>Autoridad de Fiscalización y Control de Pensiones y Seguros - APS</v>
      </c>
      <c r="C126" s="316" t="e">
        <f>+VLOOKUP(A126,Contactos!$A$4:$E$534,6,FALSE)</f>
        <v>#REF!</v>
      </c>
      <c r="D126" s="61">
        <v>0</v>
      </c>
      <c r="E126" s="61">
        <v>0</v>
      </c>
      <c r="F126" s="61">
        <v>0</v>
      </c>
      <c r="G126" s="61">
        <v>0</v>
      </c>
      <c r="H126" s="61">
        <v>0</v>
      </c>
      <c r="I126" s="61">
        <v>0</v>
      </c>
      <c r="J126" s="61">
        <v>0</v>
      </c>
      <c r="K126" s="61">
        <v>0</v>
      </c>
      <c r="L126" s="61">
        <v>0</v>
      </c>
      <c r="M126" s="61">
        <v>0</v>
      </c>
      <c r="N126" s="61">
        <v>0</v>
      </c>
      <c r="O126" s="61">
        <v>0</v>
      </c>
      <c r="P126" s="61">
        <v>0</v>
      </c>
      <c r="Q126" s="61">
        <v>0</v>
      </c>
      <c r="R126" s="61">
        <v>0</v>
      </c>
      <c r="S126" s="61">
        <v>0</v>
      </c>
      <c r="T126" s="61">
        <v>0</v>
      </c>
      <c r="U126" s="61">
        <v>0</v>
      </c>
      <c r="V126" s="61">
        <v>0</v>
      </c>
      <c r="W126" s="61">
        <v>0</v>
      </c>
      <c r="X126" s="61">
        <v>0</v>
      </c>
      <c r="Y126" s="61">
        <v>16892645.449999999</v>
      </c>
      <c r="Z126" s="61">
        <v>0</v>
      </c>
      <c r="AA126" s="61">
        <v>0</v>
      </c>
      <c r="AB126" s="61">
        <v>0</v>
      </c>
      <c r="AC126" s="61">
        <v>0</v>
      </c>
      <c r="AD126" s="61">
        <v>0</v>
      </c>
      <c r="AE126" s="61">
        <v>0</v>
      </c>
      <c r="AF126" s="61">
        <v>0</v>
      </c>
      <c r="AG126" s="61">
        <v>0</v>
      </c>
      <c r="AH126" s="61">
        <v>0</v>
      </c>
      <c r="AI126" s="61">
        <v>0</v>
      </c>
      <c r="AJ126" s="61">
        <v>0</v>
      </c>
      <c r="AK126" s="61">
        <v>0</v>
      </c>
      <c r="AL126" s="61">
        <v>0</v>
      </c>
      <c r="AM126" s="61">
        <v>0</v>
      </c>
      <c r="AN126" s="61">
        <v>0</v>
      </c>
      <c r="AO126" s="61">
        <v>0</v>
      </c>
      <c r="AP126" s="61">
        <v>0</v>
      </c>
      <c r="AQ126" s="61">
        <f t="shared" si="1"/>
        <v>16892645.449999999</v>
      </c>
      <c r="AT126" s="33"/>
    </row>
    <row r="127" spans="1:46" ht="33" customHeight="1">
      <c r="A127" s="32">
        <v>314</v>
      </c>
      <c r="B127" s="315" t="str">
        <f>VLOOKUP(A127,[4]bd_lista!A:C,3,FALSE)</f>
        <v>Autoridad de Fiscalización de Electricidad y Tecnología Nuclear</v>
      </c>
      <c r="C127" s="316" t="e">
        <f>+VLOOKUP(A127,Contactos!$A$4:$E$534,6,FALSE)</f>
        <v>#REF!</v>
      </c>
      <c r="D127" s="61">
        <v>0</v>
      </c>
      <c r="E127" s="61">
        <v>0</v>
      </c>
      <c r="F127" s="61">
        <v>0</v>
      </c>
      <c r="G127" s="61">
        <v>0</v>
      </c>
      <c r="H127" s="61">
        <v>0</v>
      </c>
      <c r="I127" s="61">
        <v>0</v>
      </c>
      <c r="J127" s="61">
        <v>0</v>
      </c>
      <c r="K127" s="61">
        <v>0</v>
      </c>
      <c r="L127" s="61">
        <v>0</v>
      </c>
      <c r="M127" s="61">
        <v>0</v>
      </c>
      <c r="N127" s="61">
        <v>0</v>
      </c>
      <c r="O127" s="61">
        <v>0</v>
      </c>
      <c r="P127" s="61">
        <v>0</v>
      </c>
      <c r="Q127" s="61">
        <v>0</v>
      </c>
      <c r="R127" s="61">
        <v>0</v>
      </c>
      <c r="S127" s="61">
        <v>0</v>
      </c>
      <c r="T127" s="61">
        <v>0</v>
      </c>
      <c r="U127" s="61">
        <v>0</v>
      </c>
      <c r="V127" s="61">
        <v>0</v>
      </c>
      <c r="W127" s="61">
        <v>0</v>
      </c>
      <c r="X127" s="61">
        <v>0</v>
      </c>
      <c r="Y127" s="61">
        <v>0</v>
      </c>
      <c r="Z127" s="61">
        <v>0</v>
      </c>
      <c r="AA127" s="61">
        <v>0</v>
      </c>
      <c r="AB127" s="61">
        <v>0</v>
      </c>
      <c r="AC127" s="61">
        <v>0</v>
      </c>
      <c r="AD127" s="61">
        <v>0</v>
      </c>
      <c r="AE127" s="61">
        <v>0</v>
      </c>
      <c r="AF127" s="61">
        <v>0</v>
      </c>
      <c r="AG127" s="61">
        <v>0</v>
      </c>
      <c r="AH127" s="61">
        <v>0</v>
      </c>
      <c r="AI127" s="61">
        <v>0</v>
      </c>
      <c r="AJ127" s="61">
        <v>0</v>
      </c>
      <c r="AK127" s="61">
        <v>0</v>
      </c>
      <c r="AL127" s="61">
        <v>0</v>
      </c>
      <c r="AM127" s="61">
        <v>0</v>
      </c>
      <c r="AN127" s="61">
        <v>0</v>
      </c>
      <c r="AO127" s="61">
        <v>0</v>
      </c>
      <c r="AP127" s="61">
        <v>0</v>
      </c>
      <c r="AQ127" s="61">
        <f t="shared" si="1"/>
        <v>0</v>
      </c>
      <c r="AT127" s="33"/>
    </row>
    <row r="128" spans="1:46" ht="33" customHeight="1">
      <c r="A128" s="32">
        <v>315</v>
      </c>
      <c r="B128" s="315" t="str">
        <f>VLOOKUP(A128,[4]bd_lista!A:C,3,FALSE)</f>
        <v>Autoridad de Fiscalización de Empresas</v>
      </c>
      <c r="C128" s="316" t="e">
        <f>+VLOOKUP(A128,Contactos!$A$4:$E$534,6,FALSE)</f>
        <v>#REF!</v>
      </c>
      <c r="D128" s="61">
        <v>0</v>
      </c>
      <c r="E128" s="61">
        <v>0</v>
      </c>
      <c r="F128" s="61">
        <v>563294.26</v>
      </c>
      <c r="G128" s="61">
        <v>0</v>
      </c>
      <c r="H128" s="61">
        <v>0</v>
      </c>
      <c r="I128" s="61">
        <v>0</v>
      </c>
      <c r="J128" s="61">
        <v>0</v>
      </c>
      <c r="K128" s="61">
        <v>0</v>
      </c>
      <c r="L128" s="61">
        <v>0</v>
      </c>
      <c r="M128" s="61">
        <v>0</v>
      </c>
      <c r="N128" s="61">
        <v>0</v>
      </c>
      <c r="O128" s="61">
        <v>0</v>
      </c>
      <c r="P128" s="61">
        <v>0</v>
      </c>
      <c r="Q128" s="61">
        <v>0</v>
      </c>
      <c r="R128" s="61">
        <v>0</v>
      </c>
      <c r="S128" s="61">
        <v>0</v>
      </c>
      <c r="T128" s="61">
        <v>0</v>
      </c>
      <c r="U128" s="61">
        <v>0</v>
      </c>
      <c r="V128" s="61">
        <v>0</v>
      </c>
      <c r="W128" s="61">
        <v>0</v>
      </c>
      <c r="X128" s="61">
        <v>0</v>
      </c>
      <c r="Y128" s="61">
        <v>0</v>
      </c>
      <c r="Z128" s="61">
        <v>0</v>
      </c>
      <c r="AA128" s="61">
        <v>0</v>
      </c>
      <c r="AB128" s="61">
        <v>0</v>
      </c>
      <c r="AC128" s="61">
        <v>0</v>
      </c>
      <c r="AD128" s="61">
        <v>0</v>
      </c>
      <c r="AE128" s="61">
        <v>0</v>
      </c>
      <c r="AF128" s="61">
        <v>0</v>
      </c>
      <c r="AG128" s="61">
        <v>0</v>
      </c>
      <c r="AH128" s="61">
        <v>0</v>
      </c>
      <c r="AI128" s="61">
        <v>0</v>
      </c>
      <c r="AJ128" s="61">
        <v>0</v>
      </c>
      <c r="AK128" s="61">
        <v>0</v>
      </c>
      <c r="AL128" s="61">
        <v>0</v>
      </c>
      <c r="AM128" s="61">
        <v>0</v>
      </c>
      <c r="AN128" s="61">
        <v>0</v>
      </c>
      <c r="AO128" s="61">
        <v>0</v>
      </c>
      <c r="AP128" s="61">
        <v>0</v>
      </c>
      <c r="AQ128" s="61">
        <f t="shared" si="1"/>
        <v>563294.26</v>
      </c>
      <c r="AT128" s="33"/>
    </row>
    <row r="129" spans="1:46" ht="33" customHeight="1">
      <c r="A129" s="32">
        <v>324</v>
      </c>
      <c r="B129" s="315" t="str">
        <f>VLOOKUP(A129,[4]bd_lista!A:C,3,FALSE)</f>
        <v>Escuela Boliviana Intercultural de Música</v>
      </c>
      <c r="C129" s="316" t="e">
        <f>+VLOOKUP(A129,Contactos!$A$4:$E$534,6,FALSE)</f>
        <v>#REF!</v>
      </c>
      <c r="D129" s="61">
        <v>0</v>
      </c>
      <c r="E129" s="61">
        <v>0</v>
      </c>
      <c r="F129" s="61">
        <v>34263</v>
      </c>
      <c r="G129" s="61">
        <v>0</v>
      </c>
      <c r="H129" s="61">
        <v>0</v>
      </c>
      <c r="I129" s="61">
        <v>0</v>
      </c>
      <c r="J129" s="61">
        <v>0</v>
      </c>
      <c r="K129" s="61">
        <v>0</v>
      </c>
      <c r="L129" s="61">
        <v>0</v>
      </c>
      <c r="M129" s="61">
        <v>0</v>
      </c>
      <c r="N129" s="61">
        <v>0</v>
      </c>
      <c r="O129" s="61">
        <v>0</v>
      </c>
      <c r="P129" s="61">
        <v>0</v>
      </c>
      <c r="Q129" s="61">
        <v>0</v>
      </c>
      <c r="R129" s="61">
        <v>0</v>
      </c>
      <c r="S129" s="61">
        <v>0</v>
      </c>
      <c r="T129" s="61">
        <v>0</v>
      </c>
      <c r="U129" s="61">
        <v>0</v>
      </c>
      <c r="V129" s="61">
        <v>0</v>
      </c>
      <c r="W129" s="61">
        <v>0</v>
      </c>
      <c r="X129" s="61">
        <v>0</v>
      </c>
      <c r="Y129" s="61">
        <v>0</v>
      </c>
      <c r="Z129" s="61">
        <v>0</v>
      </c>
      <c r="AA129" s="61">
        <v>0</v>
      </c>
      <c r="AB129" s="61">
        <v>0</v>
      </c>
      <c r="AC129" s="61">
        <v>0</v>
      </c>
      <c r="AD129" s="61">
        <v>0</v>
      </c>
      <c r="AE129" s="61">
        <v>0</v>
      </c>
      <c r="AF129" s="61">
        <v>0</v>
      </c>
      <c r="AG129" s="61">
        <v>0</v>
      </c>
      <c r="AH129" s="61">
        <v>0</v>
      </c>
      <c r="AI129" s="61">
        <v>0</v>
      </c>
      <c r="AJ129" s="61">
        <v>0</v>
      </c>
      <c r="AK129" s="61">
        <v>0</v>
      </c>
      <c r="AL129" s="61">
        <v>0</v>
      </c>
      <c r="AM129" s="61">
        <v>0</v>
      </c>
      <c r="AN129" s="61">
        <v>0</v>
      </c>
      <c r="AO129" s="61">
        <v>0</v>
      </c>
      <c r="AP129" s="61">
        <v>0</v>
      </c>
      <c r="AQ129" s="61">
        <f t="shared" si="1"/>
        <v>34263</v>
      </c>
      <c r="AT129" s="33"/>
    </row>
    <row r="130" spans="1:46" ht="33" customHeight="1">
      <c r="A130" s="32">
        <v>340</v>
      </c>
      <c r="B130" s="315" t="str">
        <f>VLOOKUP(A130,[4]bd_lista!A:C,3,FALSE)</f>
        <v>Servicio General de Identificación Personal</v>
      </c>
      <c r="C130" s="316" t="e">
        <f>+VLOOKUP(A130,Contactos!$A$4:$E$534,6,FALSE)</f>
        <v>#REF!</v>
      </c>
      <c r="D130" s="61">
        <v>0</v>
      </c>
      <c r="E130" s="61">
        <v>0</v>
      </c>
      <c r="F130" s="61">
        <v>0</v>
      </c>
      <c r="G130" s="61">
        <v>0</v>
      </c>
      <c r="H130" s="61">
        <v>0</v>
      </c>
      <c r="I130" s="61">
        <v>0</v>
      </c>
      <c r="J130" s="61">
        <v>0</v>
      </c>
      <c r="K130" s="61">
        <v>0</v>
      </c>
      <c r="L130" s="61">
        <v>505534.67</v>
      </c>
      <c r="M130" s="61">
        <v>0</v>
      </c>
      <c r="N130" s="61">
        <v>480</v>
      </c>
      <c r="O130" s="61">
        <v>0</v>
      </c>
      <c r="P130" s="61">
        <v>0</v>
      </c>
      <c r="Q130" s="61">
        <v>0</v>
      </c>
      <c r="R130" s="61">
        <v>0</v>
      </c>
      <c r="S130" s="61">
        <v>0</v>
      </c>
      <c r="T130" s="61">
        <v>0</v>
      </c>
      <c r="U130" s="61">
        <v>0</v>
      </c>
      <c r="V130" s="61">
        <v>0</v>
      </c>
      <c r="W130" s="61">
        <v>0</v>
      </c>
      <c r="X130" s="61">
        <v>0</v>
      </c>
      <c r="Y130" s="61">
        <v>0</v>
      </c>
      <c r="Z130" s="61">
        <v>0</v>
      </c>
      <c r="AA130" s="61">
        <v>0</v>
      </c>
      <c r="AB130" s="61">
        <v>0</v>
      </c>
      <c r="AC130" s="61">
        <v>0</v>
      </c>
      <c r="AD130" s="61">
        <v>0</v>
      </c>
      <c r="AE130" s="61">
        <v>0</v>
      </c>
      <c r="AF130" s="61">
        <v>0</v>
      </c>
      <c r="AG130" s="61">
        <v>0</v>
      </c>
      <c r="AH130" s="61">
        <v>0</v>
      </c>
      <c r="AI130" s="61">
        <v>0</v>
      </c>
      <c r="AJ130" s="61">
        <v>0</v>
      </c>
      <c r="AK130" s="61">
        <v>0</v>
      </c>
      <c r="AL130" s="61">
        <v>0</v>
      </c>
      <c r="AM130" s="61">
        <v>0</v>
      </c>
      <c r="AN130" s="61">
        <v>0</v>
      </c>
      <c r="AO130" s="61">
        <v>0</v>
      </c>
      <c r="AP130" s="61">
        <v>0</v>
      </c>
      <c r="AQ130" s="61">
        <f t="shared" si="1"/>
        <v>506014.67</v>
      </c>
      <c r="AT130" s="33"/>
    </row>
    <row r="131" spans="1:46" ht="33" customHeight="1">
      <c r="A131" s="32">
        <v>342</v>
      </c>
      <c r="B131" s="315" t="str">
        <f>VLOOKUP(A131,[4]bd_lista!A:C,3,FALSE)</f>
        <v>Agencia Estatal de Vivienda</v>
      </c>
      <c r="C131" s="316" t="e">
        <f>+VLOOKUP(A131,Contactos!$A$4:$E$534,6,FALSE)</f>
        <v>#REF!</v>
      </c>
      <c r="D131" s="61">
        <v>0</v>
      </c>
      <c r="E131" s="61">
        <v>0</v>
      </c>
      <c r="F131" s="61">
        <v>0</v>
      </c>
      <c r="G131" s="61">
        <v>0</v>
      </c>
      <c r="H131" s="61">
        <v>59744.9</v>
      </c>
      <c r="I131" s="61">
        <v>0</v>
      </c>
      <c r="J131" s="61">
        <v>0</v>
      </c>
      <c r="K131" s="61">
        <v>0</v>
      </c>
      <c r="L131" s="61">
        <v>4434579.95</v>
      </c>
      <c r="M131" s="61">
        <v>0</v>
      </c>
      <c r="N131" s="61">
        <v>0</v>
      </c>
      <c r="O131" s="61">
        <v>0</v>
      </c>
      <c r="P131" s="61">
        <v>0</v>
      </c>
      <c r="Q131" s="61">
        <v>0</v>
      </c>
      <c r="R131" s="61">
        <v>0</v>
      </c>
      <c r="S131" s="61">
        <v>0</v>
      </c>
      <c r="T131" s="61">
        <v>0</v>
      </c>
      <c r="U131" s="61">
        <v>0</v>
      </c>
      <c r="V131" s="61">
        <v>0</v>
      </c>
      <c r="W131" s="61">
        <v>0</v>
      </c>
      <c r="X131" s="61">
        <v>0</v>
      </c>
      <c r="Y131" s="61">
        <v>0</v>
      </c>
      <c r="Z131" s="61">
        <v>0</v>
      </c>
      <c r="AA131" s="61">
        <v>0</v>
      </c>
      <c r="AB131" s="61">
        <v>0</v>
      </c>
      <c r="AC131" s="61">
        <v>0</v>
      </c>
      <c r="AD131" s="61">
        <v>0</v>
      </c>
      <c r="AE131" s="61">
        <v>0</v>
      </c>
      <c r="AF131" s="61">
        <v>0</v>
      </c>
      <c r="AG131" s="61">
        <v>0</v>
      </c>
      <c r="AH131" s="61">
        <v>0</v>
      </c>
      <c r="AI131" s="61">
        <v>0</v>
      </c>
      <c r="AJ131" s="61">
        <v>0</v>
      </c>
      <c r="AK131" s="61">
        <v>0</v>
      </c>
      <c r="AL131" s="61">
        <v>0</v>
      </c>
      <c r="AM131" s="61">
        <v>0</v>
      </c>
      <c r="AN131" s="61">
        <v>0</v>
      </c>
      <c r="AO131" s="61">
        <v>0</v>
      </c>
      <c r="AP131" s="61">
        <v>0</v>
      </c>
      <c r="AQ131" s="61">
        <f t="shared" si="1"/>
        <v>4494324.8500000006</v>
      </c>
      <c r="AT131" s="33"/>
    </row>
    <row r="132" spans="1:46" ht="33" customHeight="1">
      <c r="A132" s="32">
        <v>343</v>
      </c>
      <c r="B132" s="315" t="str">
        <f>VLOOKUP(A132,[4]bd_lista!A:C,3,FALSE)</f>
        <v>Escuela de Jueces del Estado</v>
      </c>
      <c r="C132" s="316" t="e">
        <f>+VLOOKUP(A132,Contactos!$A$4:$E$534,6,FALSE)</f>
        <v>#REF!</v>
      </c>
      <c r="D132" s="61">
        <v>0</v>
      </c>
      <c r="E132" s="61">
        <v>0</v>
      </c>
      <c r="F132" s="61">
        <v>390</v>
      </c>
      <c r="G132" s="61">
        <v>0</v>
      </c>
      <c r="H132" s="61">
        <v>764.2</v>
      </c>
      <c r="I132" s="61">
        <v>0</v>
      </c>
      <c r="J132" s="61">
        <v>0</v>
      </c>
      <c r="K132" s="61">
        <v>0</v>
      </c>
      <c r="L132" s="61">
        <v>0</v>
      </c>
      <c r="M132" s="61">
        <v>0</v>
      </c>
      <c r="N132" s="61">
        <v>0</v>
      </c>
      <c r="O132" s="61">
        <v>0</v>
      </c>
      <c r="P132" s="61">
        <v>0</v>
      </c>
      <c r="Q132" s="61">
        <v>0</v>
      </c>
      <c r="R132" s="61">
        <v>0</v>
      </c>
      <c r="S132" s="61">
        <v>0</v>
      </c>
      <c r="T132" s="61">
        <v>0</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0</v>
      </c>
      <c r="AP132" s="61">
        <v>0</v>
      </c>
      <c r="AQ132" s="61">
        <f t="shared" si="1"/>
        <v>1154.2</v>
      </c>
      <c r="AT132" s="33"/>
    </row>
    <row r="133" spans="1:46" ht="33" customHeight="1">
      <c r="A133" s="32">
        <v>344</v>
      </c>
      <c r="B133" s="315" t="str">
        <f>VLOOKUP(A133,[4]bd_lista!A:C,3,FALSE)</f>
        <v>Instituto Plurinacional de Estudio de Lenguas y Culturas</v>
      </c>
      <c r="C133" s="316" t="e">
        <f>+VLOOKUP(A133,Contactos!$A$4:$E$534,6,FALSE)</f>
        <v>#REF!</v>
      </c>
      <c r="D133" s="61">
        <v>0</v>
      </c>
      <c r="E133" s="61">
        <v>0</v>
      </c>
      <c r="F133" s="61">
        <v>0</v>
      </c>
      <c r="G133" s="61">
        <v>0</v>
      </c>
      <c r="H133" s="61">
        <v>0</v>
      </c>
      <c r="I133" s="61">
        <v>0</v>
      </c>
      <c r="J133" s="61">
        <v>0</v>
      </c>
      <c r="K133" s="61">
        <v>0</v>
      </c>
      <c r="L133" s="61">
        <v>0</v>
      </c>
      <c r="M133" s="61">
        <v>0</v>
      </c>
      <c r="N133" s="61">
        <v>0</v>
      </c>
      <c r="O133" s="61">
        <v>0</v>
      </c>
      <c r="P133" s="61">
        <v>0</v>
      </c>
      <c r="Q133" s="61">
        <v>0</v>
      </c>
      <c r="R133" s="61">
        <v>0</v>
      </c>
      <c r="S133" s="61">
        <v>0</v>
      </c>
      <c r="T133" s="61">
        <v>0</v>
      </c>
      <c r="U133" s="61">
        <v>0</v>
      </c>
      <c r="V133" s="61">
        <v>0</v>
      </c>
      <c r="W133" s="61">
        <v>0</v>
      </c>
      <c r="X133" s="61">
        <v>0</v>
      </c>
      <c r="Y133" s="61">
        <v>0</v>
      </c>
      <c r="Z133" s="61">
        <v>0</v>
      </c>
      <c r="AA133" s="61">
        <v>0</v>
      </c>
      <c r="AB133" s="61">
        <v>0</v>
      </c>
      <c r="AC133" s="61">
        <v>0</v>
      </c>
      <c r="AD133" s="61">
        <v>0</v>
      </c>
      <c r="AE133" s="61">
        <v>0</v>
      </c>
      <c r="AF133" s="61">
        <v>0</v>
      </c>
      <c r="AG133" s="61">
        <v>0</v>
      </c>
      <c r="AH133" s="61">
        <v>0</v>
      </c>
      <c r="AI133" s="61">
        <v>0</v>
      </c>
      <c r="AJ133" s="61">
        <v>0</v>
      </c>
      <c r="AK133" s="61">
        <v>0</v>
      </c>
      <c r="AL133" s="61">
        <v>0</v>
      </c>
      <c r="AM133" s="61">
        <v>0</v>
      </c>
      <c r="AN133" s="61">
        <v>0</v>
      </c>
      <c r="AO133" s="61">
        <v>0</v>
      </c>
      <c r="AP133" s="61">
        <v>0</v>
      </c>
      <c r="AQ133" s="61">
        <f t="shared" si="1"/>
        <v>0</v>
      </c>
      <c r="AT133" s="33"/>
    </row>
    <row r="134" spans="1:46" ht="33" customHeight="1">
      <c r="A134" s="32">
        <v>345</v>
      </c>
      <c r="B134" s="315" t="str">
        <f>VLOOKUP(A134,[4]bd_lista!A:C,3,FALSE)</f>
        <v>Mutual de Servicios al Policía</v>
      </c>
      <c r="C134" s="316" t="e">
        <f>+VLOOKUP(A134,Contactos!$A$4:$E$534,6,FALSE)</f>
        <v>#REF!</v>
      </c>
      <c r="D134" s="61">
        <v>0</v>
      </c>
      <c r="E134" s="61">
        <v>0</v>
      </c>
      <c r="F134" s="61">
        <v>0</v>
      </c>
      <c r="G134" s="61">
        <v>0</v>
      </c>
      <c r="H134" s="61">
        <v>0</v>
      </c>
      <c r="I134" s="61">
        <v>0</v>
      </c>
      <c r="J134" s="61">
        <v>0</v>
      </c>
      <c r="K134" s="61">
        <v>0</v>
      </c>
      <c r="L134" s="61">
        <v>0</v>
      </c>
      <c r="M134" s="61">
        <v>0</v>
      </c>
      <c r="N134" s="61">
        <v>0</v>
      </c>
      <c r="O134" s="61">
        <v>0</v>
      </c>
      <c r="P134" s="61">
        <v>0</v>
      </c>
      <c r="Q134" s="61">
        <v>0</v>
      </c>
      <c r="R134" s="61">
        <v>0</v>
      </c>
      <c r="S134" s="61">
        <v>0</v>
      </c>
      <c r="T134" s="61">
        <v>0</v>
      </c>
      <c r="U134" s="61">
        <v>0</v>
      </c>
      <c r="V134" s="61">
        <v>0</v>
      </c>
      <c r="W134" s="61">
        <v>0</v>
      </c>
      <c r="X134" s="61">
        <v>0</v>
      </c>
      <c r="Y134" s="61">
        <v>60776.53</v>
      </c>
      <c r="Z134" s="61">
        <v>0</v>
      </c>
      <c r="AA134" s="61">
        <v>0</v>
      </c>
      <c r="AB134" s="61">
        <v>0</v>
      </c>
      <c r="AC134" s="61">
        <v>0</v>
      </c>
      <c r="AD134" s="61">
        <v>0</v>
      </c>
      <c r="AE134" s="61">
        <v>0</v>
      </c>
      <c r="AF134" s="61">
        <v>0</v>
      </c>
      <c r="AG134" s="61">
        <v>0</v>
      </c>
      <c r="AH134" s="61">
        <v>0</v>
      </c>
      <c r="AI134" s="61">
        <v>0</v>
      </c>
      <c r="AJ134" s="61">
        <v>0</v>
      </c>
      <c r="AK134" s="61">
        <v>0</v>
      </c>
      <c r="AL134" s="61">
        <v>0</v>
      </c>
      <c r="AM134" s="61">
        <v>0</v>
      </c>
      <c r="AN134" s="61">
        <v>0</v>
      </c>
      <c r="AO134" s="61">
        <v>0</v>
      </c>
      <c r="AP134" s="61">
        <v>0</v>
      </c>
      <c r="AQ134" s="61">
        <f t="shared" si="1"/>
        <v>60776.53</v>
      </c>
      <c r="AT134" s="33"/>
    </row>
    <row r="135" spans="1:46" ht="33" customHeight="1">
      <c r="A135" s="32">
        <v>346</v>
      </c>
      <c r="B135" s="315" t="str">
        <f>VLOOKUP(A135,[4]bd_lista!A:C,3,FALSE)</f>
        <v>Unidad de Investigaciones Financieras</v>
      </c>
      <c r="C135" s="316" t="e">
        <f>+VLOOKUP(A135,Contactos!$A$4:$E$534,6,FALSE)</f>
        <v>#REF!</v>
      </c>
      <c r="D135" s="61">
        <v>0</v>
      </c>
      <c r="E135" s="61">
        <v>0</v>
      </c>
      <c r="F135" s="61">
        <v>0</v>
      </c>
      <c r="G135" s="61">
        <v>0</v>
      </c>
      <c r="H135" s="61">
        <v>0</v>
      </c>
      <c r="I135" s="61">
        <v>0</v>
      </c>
      <c r="J135" s="61">
        <v>0</v>
      </c>
      <c r="K135" s="61">
        <v>0</v>
      </c>
      <c r="L135" s="61">
        <v>0</v>
      </c>
      <c r="M135" s="61">
        <v>0</v>
      </c>
      <c r="N135" s="61">
        <v>0</v>
      </c>
      <c r="O135" s="61">
        <v>0</v>
      </c>
      <c r="P135" s="61">
        <v>0</v>
      </c>
      <c r="Q135" s="61">
        <v>0</v>
      </c>
      <c r="R135" s="61">
        <v>0</v>
      </c>
      <c r="S135" s="61">
        <v>0</v>
      </c>
      <c r="T135" s="61">
        <v>0</v>
      </c>
      <c r="U135" s="61">
        <v>0</v>
      </c>
      <c r="V135" s="61">
        <v>0</v>
      </c>
      <c r="W135" s="61">
        <v>0</v>
      </c>
      <c r="X135" s="61">
        <v>0</v>
      </c>
      <c r="Y135" s="61">
        <v>0</v>
      </c>
      <c r="Z135" s="61">
        <v>0</v>
      </c>
      <c r="AA135" s="61">
        <v>0</v>
      </c>
      <c r="AB135" s="61">
        <v>0</v>
      </c>
      <c r="AC135" s="61">
        <v>0</v>
      </c>
      <c r="AD135" s="61">
        <v>0</v>
      </c>
      <c r="AE135" s="61">
        <v>0</v>
      </c>
      <c r="AF135" s="61">
        <v>0</v>
      </c>
      <c r="AG135" s="61">
        <v>0</v>
      </c>
      <c r="AH135" s="61">
        <v>0</v>
      </c>
      <c r="AI135" s="61">
        <v>0</v>
      </c>
      <c r="AJ135" s="61">
        <v>0</v>
      </c>
      <c r="AK135" s="61">
        <v>0</v>
      </c>
      <c r="AL135" s="61">
        <v>0</v>
      </c>
      <c r="AM135" s="61">
        <v>0</v>
      </c>
      <c r="AN135" s="61">
        <v>0</v>
      </c>
      <c r="AO135" s="61">
        <v>0</v>
      </c>
      <c r="AP135" s="61">
        <v>0</v>
      </c>
      <c r="AQ135" s="61">
        <f t="shared" si="1"/>
        <v>0</v>
      </c>
      <c r="AT135" s="33"/>
    </row>
    <row r="136" spans="1:46" ht="33" customHeight="1">
      <c r="A136" s="32">
        <v>347</v>
      </c>
      <c r="B136" s="315" t="str">
        <f>VLOOKUP(A136,[4]bd_lista!A:C,3,FALSE)</f>
        <v>Autoridad de Fiscalización y Control de Cooperativas</v>
      </c>
      <c r="C136" s="316" t="e">
        <f>+VLOOKUP(A136,Contactos!$A$4:$E$534,6,FALSE)</f>
        <v>#REF!</v>
      </c>
      <c r="D136" s="61">
        <v>0</v>
      </c>
      <c r="E136" s="61">
        <v>0</v>
      </c>
      <c r="F136" s="61">
        <v>959385.5</v>
      </c>
      <c r="G136" s="61">
        <v>0</v>
      </c>
      <c r="H136" s="61">
        <v>0</v>
      </c>
      <c r="I136" s="61">
        <v>0</v>
      </c>
      <c r="J136" s="61">
        <v>0</v>
      </c>
      <c r="K136" s="61">
        <v>0</v>
      </c>
      <c r="L136" s="61">
        <v>0</v>
      </c>
      <c r="M136" s="61">
        <v>0</v>
      </c>
      <c r="N136" s="61">
        <v>0</v>
      </c>
      <c r="O136" s="61">
        <v>0</v>
      </c>
      <c r="P136" s="61">
        <v>0</v>
      </c>
      <c r="Q136" s="61">
        <v>0</v>
      </c>
      <c r="R136" s="61">
        <v>0</v>
      </c>
      <c r="S136" s="61">
        <v>0</v>
      </c>
      <c r="T136" s="61">
        <v>0</v>
      </c>
      <c r="U136" s="61">
        <v>0</v>
      </c>
      <c r="V136" s="61">
        <v>0</v>
      </c>
      <c r="W136" s="61">
        <v>0</v>
      </c>
      <c r="X136" s="61">
        <v>0</v>
      </c>
      <c r="Y136" s="61">
        <v>0</v>
      </c>
      <c r="Z136" s="61">
        <v>0</v>
      </c>
      <c r="AA136" s="61">
        <v>0</v>
      </c>
      <c r="AB136" s="61">
        <v>0</v>
      </c>
      <c r="AC136" s="61">
        <v>0</v>
      </c>
      <c r="AD136" s="61">
        <v>0</v>
      </c>
      <c r="AE136" s="61">
        <v>0</v>
      </c>
      <c r="AF136" s="61">
        <v>0</v>
      </c>
      <c r="AG136" s="61">
        <v>0</v>
      </c>
      <c r="AH136" s="61">
        <v>0</v>
      </c>
      <c r="AI136" s="61">
        <v>0</v>
      </c>
      <c r="AJ136" s="61">
        <v>0</v>
      </c>
      <c r="AK136" s="61">
        <v>0</v>
      </c>
      <c r="AL136" s="61">
        <v>0</v>
      </c>
      <c r="AM136" s="61">
        <v>0</v>
      </c>
      <c r="AN136" s="61">
        <v>0</v>
      </c>
      <c r="AO136" s="61">
        <v>0</v>
      </c>
      <c r="AP136" s="61">
        <v>0</v>
      </c>
      <c r="AQ136" s="61">
        <f t="shared" si="1"/>
        <v>959385.5</v>
      </c>
      <c r="AT136" s="33"/>
    </row>
    <row r="137" spans="1:46" ht="33" customHeight="1">
      <c r="A137" s="32">
        <v>348</v>
      </c>
      <c r="B137" s="315" t="str">
        <f>VLOOKUP(A137,[4]bd_lista!A:C,3,FALSE)</f>
        <v>Autoridad Plurinacional de la Madre Tierra</v>
      </c>
      <c r="C137" s="316" t="e">
        <f>+VLOOKUP(A137,Contactos!$A$4:$E$534,6,FALSE)</f>
        <v>#REF!</v>
      </c>
      <c r="D137" s="61">
        <v>0</v>
      </c>
      <c r="E137" s="61">
        <v>274339.98</v>
      </c>
      <c r="F137" s="61">
        <v>0</v>
      </c>
      <c r="G137" s="61">
        <v>0</v>
      </c>
      <c r="H137" s="61">
        <v>0</v>
      </c>
      <c r="I137" s="61">
        <v>0</v>
      </c>
      <c r="J137" s="61">
        <v>0</v>
      </c>
      <c r="K137" s="61">
        <v>0</v>
      </c>
      <c r="L137" s="61">
        <v>0</v>
      </c>
      <c r="M137" s="61">
        <v>0</v>
      </c>
      <c r="N137" s="61">
        <v>0</v>
      </c>
      <c r="O137" s="61">
        <v>0</v>
      </c>
      <c r="P137" s="61">
        <v>0</v>
      </c>
      <c r="Q137" s="61">
        <v>0</v>
      </c>
      <c r="R137" s="61">
        <v>0</v>
      </c>
      <c r="S137" s="61">
        <v>0</v>
      </c>
      <c r="T137" s="61">
        <v>0</v>
      </c>
      <c r="U137" s="61">
        <v>0</v>
      </c>
      <c r="V137" s="61">
        <v>0</v>
      </c>
      <c r="W137" s="61">
        <v>0</v>
      </c>
      <c r="X137" s="61">
        <v>0</v>
      </c>
      <c r="Y137" s="61">
        <v>0</v>
      </c>
      <c r="Z137" s="61">
        <v>274339.97500000003</v>
      </c>
      <c r="AA137" s="61">
        <v>0</v>
      </c>
      <c r="AB137" s="61">
        <v>0</v>
      </c>
      <c r="AC137" s="61">
        <v>0</v>
      </c>
      <c r="AD137" s="61">
        <v>60.03</v>
      </c>
      <c r="AE137" s="61">
        <v>274400</v>
      </c>
      <c r="AF137" s="61">
        <v>0</v>
      </c>
      <c r="AG137" s="61">
        <v>0</v>
      </c>
      <c r="AH137" s="61">
        <v>0</v>
      </c>
      <c r="AI137" s="61">
        <v>0</v>
      </c>
      <c r="AJ137" s="61">
        <v>0</v>
      </c>
      <c r="AK137" s="61">
        <v>0</v>
      </c>
      <c r="AL137" s="61">
        <v>0</v>
      </c>
      <c r="AM137" s="61">
        <v>0</v>
      </c>
      <c r="AN137" s="61">
        <v>0</v>
      </c>
      <c r="AO137" s="61">
        <v>0</v>
      </c>
      <c r="AP137" s="61">
        <v>0</v>
      </c>
      <c r="AQ137" s="61">
        <f t="shared" si="1"/>
        <v>823139.9850000001</v>
      </c>
      <c r="AT137" s="33"/>
    </row>
    <row r="138" spans="1:46" ht="33" customHeight="1">
      <c r="A138" s="32">
        <v>349</v>
      </c>
      <c r="B138" s="315" t="str">
        <f>VLOOKUP(A138,[4]bd_lista!A:C,3,FALSE)</f>
        <v>Centro de Inv.Arqueológicas,Antropológicas y Adm.de Tiwanaku</v>
      </c>
      <c r="C138" s="316" t="e">
        <f>+VLOOKUP(A138,Contactos!$A$4:$E$534,6,FALSE)</f>
        <v>#REF!</v>
      </c>
      <c r="D138" s="61">
        <v>0</v>
      </c>
      <c r="E138" s="61">
        <v>0</v>
      </c>
      <c r="F138" s="61">
        <v>0</v>
      </c>
      <c r="G138" s="61">
        <v>0</v>
      </c>
      <c r="H138" s="61">
        <v>0</v>
      </c>
      <c r="I138" s="61">
        <v>0</v>
      </c>
      <c r="J138" s="61">
        <v>0</v>
      </c>
      <c r="K138" s="61">
        <v>0</v>
      </c>
      <c r="L138" s="61">
        <v>0</v>
      </c>
      <c r="M138" s="61">
        <v>0</v>
      </c>
      <c r="N138" s="61">
        <v>0</v>
      </c>
      <c r="O138" s="61">
        <v>0</v>
      </c>
      <c r="P138" s="61">
        <v>0</v>
      </c>
      <c r="Q138" s="61">
        <v>0</v>
      </c>
      <c r="R138" s="61">
        <v>0</v>
      </c>
      <c r="S138" s="61">
        <v>0</v>
      </c>
      <c r="T138" s="61">
        <v>0</v>
      </c>
      <c r="U138" s="61">
        <v>0</v>
      </c>
      <c r="V138" s="61">
        <v>0</v>
      </c>
      <c r="W138" s="61">
        <v>0</v>
      </c>
      <c r="X138" s="61">
        <v>0</v>
      </c>
      <c r="Y138" s="61">
        <v>0</v>
      </c>
      <c r="Z138" s="61">
        <v>0</v>
      </c>
      <c r="AA138" s="61">
        <v>0</v>
      </c>
      <c r="AB138" s="61">
        <v>0</v>
      </c>
      <c r="AC138" s="61">
        <v>0</v>
      </c>
      <c r="AD138" s="61">
        <v>0</v>
      </c>
      <c r="AE138" s="61">
        <v>0</v>
      </c>
      <c r="AF138" s="61">
        <v>0</v>
      </c>
      <c r="AG138" s="61">
        <v>0</v>
      </c>
      <c r="AH138" s="61">
        <v>0</v>
      </c>
      <c r="AI138" s="61">
        <v>0</v>
      </c>
      <c r="AJ138" s="61">
        <v>0</v>
      </c>
      <c r="AK138" s="61">
        <v>0</v>
      </c>
      <c r="AL138" s="61">
        <v>0</v>
      </c>
      <c r="AM138" s="61">
        <v>0</v>
      </c>
      <c r="AN138" s="61">
        <v>0</v>
      </c>
      <c r="AO138" s="61">
        <v>0</v>
      </c>
      <c r="AP138" s="61">
        <v>0</v>
      </c>
      <c r="AQ138" s="61">
        <f t="shared" si="1"/>
        <v>0</v>
      </c>
      <c r="AT138" s="33"/>
    </row>
    <row r="139" spans="1:46" ht="33" customHeight="1">
      <c r="A139" s="32">
        <v>371</v>
      </c>
      <c r="B139" s="315" t="str">
        <f>VLOOKUP(A139,[4]bd_lista!A:C,3,FALSE)</f>
        <v>Centro Internacional de la Quinua</v>
      </c>
      <c r="C139" s="316" t="e">
        <f>+VLOOKUP(A139,Contactos!$A$4:$E$534,6,FALSE)</f>
        <v>#REF!</v>
      </c>
      <c r="D139" s="61">
        <v>0</v>
      </c>
      <c r="E139" s="61">
        <v>0</v>
      </c>
      <c r="F139" s="61">
        <v>0</v>
      </c>
      <c r="G139" s="61">
        <v>0</v>
      </c>
      <c r="H139" s="61">
        <v>0</v>
      </c>
      <c r="I139" s="61">
        <v>0</v>
      </c>
      <c r="J139" s="61">
        <v>0</v>
      </c>
      <c r="K139" s="61">
        <v>0</v>
      </c>
      <c r="L139" s="61">
        <v>0</v>
      </c>
      <c r="M139" s="61">
        <v>0</v>
      </c>
      <c r="N139" s="61">
        <v>0</v>
      </c>
      <c r="O139" s="61">
        <v>0</v>
      </c>
      <c r="P139" s="61">
        <v>0</v>
      </c>
      <c r="Q139" s="61">
        <v>0</v>
      </c>
      <c r="R139" s="61">
        <v>0</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f t="shared" si="1"/>
        <v>0</v>
      </c>
      <c r="AT139" s="33"/>
    </row>
    <row r="140" spans="1:46" ht="33" customHeight="1">
      <c r="A140" s="32">
        <v>373</v>
      </c>
      <c r="B140" s="315" t="str">
        <f>VLOOKUP(A140,[4]bd_lista!A:C,3,FALSE)</f>
        <v>Fondo de Desarrollo Indigena</v>
      </c>
      <c r="C140" s="316" t="e">
        <f>+VLOOKUP(A140,Contactos!$A$4:$E$534,6,FALSE)</f>
        <v>#REF!</v>
      </c>
      <c r="D140" s="61">
        <v>0</v>
      </c>
      <c r="E140" s="61">
        <v>0</v>
      </c>
      <c r="F140" s="61">
        <v>0</v>
      </c>
      <c r="G140" s="61">
        <v>0</v>
      </c>
      <c r="H140" s="61">
        <v>9962.6299999999992</v>
      </c>
      <c r="I140" s="61">
        <v>0</v>
      </c>
      <c r="J140" s="61">
        <v>0</v>
      </c>
      <c r="K140" s="61">
        <v>0</v>
      </c>
      <c r="L140" s="61">
        <v>173353.94999999998</v>
      </c>
      <c r="M140" s="61">
        <v>0</v>
      </c>
      <c r="N140" s="61">
        <v>0</v>
      </c>
      <c r="O140" s="61">
        <v>0</v>
      </c>
      <c r="P140" s="61">
        <v>923785.57</v>
      </c>
      <c r="Q140" s="61">
        <v>0</v>
      </c>
      <c r="R140" s="61">
        <v>0</v>
      </c>
      <c r="S140" s="61">
        <v>0</v>
      </c>
      <c r="T140" s="61">
        <v>0</v>
      </c>
      <c r="U140" s="61">
        <v>2897753.59</v>
      </c>
      <c r="V140" s="61">
        <v>0</v>
      </c>
      <c r="W140" s="61">
        <v>0</v>
      </c>
      <c r="X140" s="61">
        <v>0</v>
      </c>
      <c r="Y140" s="61">
        <v>0</v>
      </c>
      <c r="Z140" s="61">
        <v>0</v>
      </c>
      <c r="AA140" s="61">
        <v>0</v>
      </c>
      <c r="AB140" s="61">
        <v>0</v>
      </c>
      <c r="AC140" s="61">
        <v>0</v>
      </c>
      <c r="AD140" s="61">
        <v>0</v>
      </c>
      <c r="AE140" s="61">
        <v>0</v>
      </c>
      <c r="AF140" s="61">
        <v>0</v>
      </c>
      <c r="AG140" s="61">
        <v>0</v>
      </c>
      <c r="AH140" s="61">
        <v>0</v>
      </c>
      <c r="AI140" s="61">
        <v>0</v>
      </c>
      <c r="AJ140" s="61">
        <v>0</v>
      </c>
      <c r="AK140" s="61">
        <v>0</v>
      </c>
      <c r="AL140" s="61">
        <v>0</v>
      </c>
      <c r="AM140" s="61">
        <v>0</v>
      </c>
      <c r="AN140" s="61">
        <v>0</v>
      </c>
      <c r="AO140" s="61">
        <v>0</v>
      </c>
      <c r="AP140" s="61">
        <v>0</v>
      </c>
      <c r="AQ140" s="61">
        <f t="shared" si="1"/>
        <v>4004855.7399999998</v>
      </c>
      <c r="AT140" s="33"/>
    </row>
    <row r="141" spans="1:46" ht="33" customHeight="1">
      <c r="A141" s="32">
        <v>374</v>
      </c>
      <c r="B141" s="315" t="str">
        <f>VLOOKUP(A141,[4]bd_lista!A:C,3,FALSE)</f>
        <v>Agencia de Gobierno Electrónico y Tecnologías de Información y Comunicación</v>
      </c>
      <c r="C141" s="316" t="e">
        <f>+VLOOKUP(A141,Contactos!$A$4:$E$534,6,FALSE)</f>
        <v>#REF!</v>
      </c>
      <c r="D141" s="61">
        <v>0</v>
      </c>
      <c r="E141" s="61">
        <v>0</v>
      </c>
      <c r="F141" s="61">
        <v>0</v>
      </c>
      <c r="G141" s="61">
        <v>0</v>
      </c>
      <c r="H141" s="61">
        <v>0</v>
      </c>
      <c r="I141" s="61">
        <v>0</v>
      </c>
      <c r="J141" s="61">
        <v>0</v>
      </c>
      <c r="K141" s="61">
        <v>0</v>
      </c>
      <c r="L141" s="61">
        <v>0</v>
      </c>
      <c r="M141" s="61">
        <v>0</v>
      </c>
      <c r="N141" s="61">
        <v>0</v>
      </c>
      <c r="O141" s="61">
        <v>0</v>
      </c>
      <c r="P141" s="61">
        <v>0</v>
      </c>
      <c r="Q141" s="61">
        <v>0</v>
      </c>
      <c r="R141" s="61">
        <v>0</v>
      </c>
      <c r="S141" s="61">
        <v>0</v>
      </c>
      <c r="T141" s="61">
        <v>0</v>
      </c>
      <c r="U141" s="61">
        <v>0</v>
      </c>
      <c r="V141" s="61">
        <v>0</v>
      </c>
      <c r="W141" s="61">
        <v>0</v>
      </c>
      <c r="X141" s="61">
        <v>0</v>
      </c>
      <c r="Y141" s="61">
        <v>0</v>
      </c>
      <c r="Z141" s="61">
        <v>0</v>
      </c>
      <c r="AA141" s="61">
        <v>0</v>
      </c>
      <c r="AB141" s="61">
        <v>0</v>
      </c>
      <c r="AC141" s="61">
        <v>0</v>
      </c>
      <c r="AD141" s="61">
        <v>0</v>
      </c>
      <c r="AE141" s="61">
        <v>0</v>
      </c>
      <c r="AF141" s="61">
        <v>0</v>
      </c>
      <c r="AG141" s="61">
        <v>0</v>
      </c>
      <c r="AH141" s="61">
        <v>0</v>
      </c>
      <c r="AI141" s="61">
        <v>0</v>
      </c>
      <c r="AJ141" s="61">
        <v>0</v>
      </c>
      <c r="AK141" s="61">
        <v>0</v>
      </c>
      <c r="AL141" s="61">
        <v>0</v>
      </c>
      <c r="AM141" s="61">
        <v>0</v>
      </c>
      <c r="AN141" s="61">
        <v>0</v>
      </c>
      <c r="AO141" s="61">
        <v>0</v>
      </c>
      <c r="AP141" s="61">
        <v>0</v>
      </c>
      <c r="AQ141" s="61">
        <f t="shared" ref="AQ141:AQ207" si="2">SUM(D141:AP141)</f>
        <v>0</v>
      </c>
      <c r="AT141" s="33"/>
    </row>
    <row r="142" spans="1:46" ht="33" customHeight="1">
      <c r="A142" s="32">
        <v>376</v>
      </c>
      <c r="B142" s="315" t="str">
        <f>VLOOKUP(A142,[4]bd_lista!A:C,3,FALSE)</f>
        <v>Agencia Boliviana de Energía Nuclear</v>
      </c>
      <c r="C142" s="316" t="e">
        <f>+VLOOKUP(A142,Contactos!$A$4:$E$534,6,FALSE)</f>
        <v>#REF!</v>
      </c>
      <c r="D142" s="61">
        <v>0</v>
      </c>
      <c r="E142" s="61">
        <v>0</v>
      </c>
      <c r="F142" s="61">
        <v>0</v>
      </c>
      <c r="G142" s="61">
        <v>0</v>
      </c>
      <c r="H142" s="61">
        <v>158858.14000000001</v>
      </c>
      <c r="I142" s="61">
        <v>0</v>
      </c>
      <c r="J142" s="61">
        <v>0</v>
      </c>
      <c r="K142" s="61">
        <v>0</v>
      </c>
      <c r="L142" s="61">
        <v>0</v>
      </c>
      <c r="M142" s="61">
        <v>0</v>
      </c>
      <c r="N142" s="61">
        <v>0</v>
      </c>
      <c r="O142" s="61">
        <v>0</v>
      </c>
      <c r="P142" s="61">
        <v>0</v>
      </c>
      <c r="Q142" s="61">
        <v>0</v>
      </c>
      <c r="R142" s="61">
        <v>0</v>
      </c>
      <c r="S142" s="61">
        <v>0</v>
      </c>
      <c r="T142" s="61">
        <v>0</v>
      </c>
      <c r="U142" s="61">
        <v>0</v>
      </c>
      <c r="V142" s="61">
        <v>0</v>
      </c>
      <c r="W142" s="61">
        <v>0</v>
      </c>
      <c r="X142" s="61">
        <v>0</v>
      </c>
      <c r="Y142" s="61">
        <v>0</v>
      </c>
      <c r="Z142" s="61">
        <v>0</v>
      </c>
      <c r="AA142" s="61">
        <v>0</v>
      </c>
      <c r="AB142" s="61">
        <v>0</v>
      </c>
      <c r="AC142" s="61">
        <v>0</v>
      </c>
      <c r="AD142" s="61">
        <v>0</v>
      </c>
      <c r="AE142" s="61">
        <v>0</v>
      </c>
      <c r="AF142" s="61">
        <v>0</v>
      </c>
      <c r="AG142" s="61">
        <v>0</v>
      </c>
      <c r="AH142" s="61">
        <v>0</v>
      </c>
      <c r="AI142" s="61">
        <v>0</v>
      </c>
      <c r="AJ142" s="61">
        <v>0</v>
      </c>
      <c r="AK142" s="61">
        <v>0</v>
      </c>
      <c r="AL142" s="61">
        <v>0</v>
      </c>
      <c r="AM142" s="61">
        <v>0</v>
      </c>
      <c r="AN142" s="61">
        <v>0</v>
      </c>
      <c r="AO142" s="61">
        <v>0</v>
      </c>
      <c r="AP142" s="61">
        <v>0</v>
      </c>
      <c r="AQ142" s="61">
        <f t="shared" si="2"/>
        <v>158858.14000000001</v>
      </c>
      <c r="AT142" s="33"/>
    </row>
    <row r="143" spans="1:46" ht="33" customHeight="1">
      <c r="A143" s="32">
        <v>378</v>
      </c>
      <c r="B143" s="315" t="str">
        <f>VLOOKUP(A143,[4]bd_lista!A:C,3,FALSE)</f>
        <v>Servicio Nacional Textil</v>
      </c>
      <c r="C143" s="316" t="e">
        <f>+VLOOKUP(A143,Contactos!$A$4:$E$534,6,FALSE)</f>
        <v>#REF!</v>
      </c>
      <c r="D143" s="61">
        <v>0</v>
      </c>
      <c r="E143" s="61">
        <v>0</v>
      </c>
      <c r="F143" s="61">
        <v>0</v>
      </c>
      <c r="G143" s="61">
        <v>0</v>
      </c>
      <c r="H143" s="61">
        <v>70</v>
      </c>
      <c r="I143" s="61">
        <v>0</v>
      </c>
      <c r="J143" s="61">
        <v>0</v>
      </c>
      <c r="K143" s="61">
        <v>0</v>
      </c>
      <c r="L143" s="61">
        <v>0</v>
      </c>
      <c r="M143" s="61">
        <v>0</v>
      </c>
      <c r="N143" s="61">
        <v>0</v>
      </c>
      <c r="O143" s="61">
        <v>0</v>
      </c>
      <c r="P143" s="61">
        <v>0</v>
      </c>
      <c r="Q143" s="61">
        <v>0</v>
      </c>
      <c r="R143" s="61">
        <v>0</v>
      </c>
      <c r="S143" s="61">
        <v>0</v>
      </c>
      <c r="T143" s="61">
        <v>0</v>
      </c>
      <c r="U143" s="61">
        <v>0</v>
      </c>
      <c r="V143" s="61">
        <v>0</v>
      </c>
      <c r="W143" s="61">
        <v>0</v>
      </c>
      <c r="X143" s="61">
        <v>0</v>
      </c>
      <c r="Y143" s="61">
        <v>0</v>
      </c>
      <c r="Z143" s="61">
        <v>0</v>
      </c>
      <c r="AA143" s="61">
        <v>0</v>
      </c>
      <c r="AB143" s="61">
        <v>0</v>
      </c>
      <c r="AC143" s="61">
        <v>0</v>
      </c>
      <c r="AD143" s="61">
        <v>0</v>
      </c>
      <c r="AE143" s="61">
        <v>0</v>
      </c>
      <c r="AF143" s="61">
        <v>0</v>
      </c>
      <c r="AG143" s="61">
        <v>0</v>
      </c>
      <c r="AH143" s="61">
        <v>0</v>
      </c>
      <c r="AI143" s="61">
        <v>0</v>
      </c>
      <c r="AJ143" s="61">
        <v>0</v>
      </c>
      <c r="AK143" s="61">
        <v>0</v>
      </c>
      <c r="AL143" s="61">
        <v>0</v>
      </c>
      <c r="AM143" s="61">
        <v>0</v>
      </c>
      <c r="AN143" s="61">
        <v>0</v>
      </c>
      <c r="AO143" s="61">
        <v>0</v>
      </c>
      <c r="AP143" s="61">
        <v>0</v>
      </c>
      <c r="AQ143" s="61">
        <f t="shared" si="2"/>
        <v>70</v>
      </c>
      <c r="AT143" s="33"/>
    </row>
    <row r="144" spans="1:46" ht="33" customHeight="1">
      <c r="A144" s="32">
        <v>379</v>
      </c>
      <c r="B144" s="315" t="str">
        <f>VLOOKUP(A144,[4]bd_lista!A:C,3,FALSE)</f>
        <v xml:space="preserve">Escuela Boliviana Intercultural de Danza </v>
      </c>
      <c r="C144" s="316" t="e">
        <f>+VLOOKUP(A144,Contactos!$A$4:$E$534,6,FALSE)</f>
        <v>#REF!</v>
      </c>
      <c r="D144" s="61">
        <v>0</v>
      </c>
      <c r="E144" s="61">
        <v>0</v>
      </c>
      <c r="F144" s="61">
        <v>0</v>
      </c>
      <c r="G144" s="61">
        <v>0</v>
      </c>
      <c r="H144" s="61">
        <v>0</v>
      </c>
      <c r="I144" s="61">
        <v>0</v>
      </c>
      <c r="J144" s="61">
        <v>0</v>
      </c>
      <c r="K144" s="61">
        <v>0</v>
      </c>
      <c r="L144" s="61">
        <v>0</v>
      </c>
      <c r="M144" s="61">
        <v>0</v>
      </c>
      <c r="N144" s="61">
        <v>0</v>
      </c>
      <c r="O144" s="61">
        <v>0</v>
      </c>
      <c r="P144" s="61">
        <v>0</v>
      </c>
      <c r="Q144" s="61">
        <v>0</v>
      </c>
      <c r="R144" s="61">
        <v>0</v>
      </c>
      <c r="S144" s="61">
        <v>0</v>
      </c>
      <c r="T144" s="61">
        <v>0</v>
      </c>
      <c r="U144" s="61">
        <v>0</v>
      </c>
      <c r="V144" s="61">
        <v>0</v>
      </c>
      <c r="W144" s="61">
        <v>0</v>
      </c>
      <c r="X144" s="61">
        <v>0</v>
      </c>
      <c r="Y144" s="61">
        <v>0</v>
      </c>
      <c r="Z144" s="61">
        <v>0</v>
      </c>
      <c r="AA144" s="61">
        <v>0</v>
      </c>
      <c r="AB144" s="61">
        <v>0</v>
      </c>
      <c r="AC144" s="61">
        <v>0</v>
      </c>
      <c r="AD144" s="61">
        <v>0</v>
      </c>
      <c r="AE144" s="61">
        <v>0</v>
      </c>
      <c r="AF144" s="61">
        <v>0</v>
      </c>
      <c r="AG144" s="61">
        <v>0</v>
      </c>
      <c r="AH144" s="61">
        <v>0</v>
      </c>
      <c r="AI144" s="61">
        <v>0</v>
      </c>
      <c r="AJ144" s="61">
        <v>0</v>
      </c>
      <c r="AK144" s="61">
        <v>0</v>
      </c>
      <c r="AL144" s="61">
        <v>0</v>
      </c>
      <c r="AM144" s="61">
        <v>0</v>
      </c>
      <c r="AN144" s="61">
        <v>0</v>
      </c>
      <c r="AO144" s="61">
        <v>0</v>
      </c>
      <c r="AP144" s="61">
        <v>0</v>
      </c>
      <c r="AQ144" s="61">
        <f t="shared" si="2"/>
        <v>0</v>
      </c>
      <c r="AT144" s="33"/>
    </row>
    <row r="145" spans="1:46" ht="33" customHeight="1">
      <c r="A145" s="32">
        <v>382</v>
      </c>
      <c r="B145" s="315" t="str">
        <f>VLOOKUP(A145,[4]bd_lista!A:C,3,FALSE)</f>
        <v>Agencia de Infraestructura en Salud y Equipamiento Médico</v>
      </c>
      <c r="C145" s="316" t="e">
        <f>+VLOOKUP(A145,Contactos!$A$4:$E$534,6,FALSE)</f>
        <v>#REF!</v>
      </c>
      <c r="D145" s="61">
        <v>0</v>
      </c>
      <c r="E145" s="61">
        <v>0</v>
      </c>
      <c r="F145" s="61">
        <v>0</v>
      </c>
      <c r="G145" s="61">
        <v>0</v>
      </c>
      <c r="H145" s="61">
        <v>2294550.7599999998</v>
      </c>
      <c r="I145" s="61">
        <v>0</v>
      </c>
      <c r="J145" s="61">
        <v>0</v>
      </c>
      <c r="K145" s="61">
        <v>0</v>
      </c>
      <c r="L145" s="61">
        <v>0</v>
      </c>
      <c r="M145" s="61">
        <v>0</v>
      </c>
      <c r="N145" s="61">
        <v>0</v>
      </c>
      <c r="O145" s="61">
        <v>0</v>
      </c>
      <c r="P145" s="61">
        <v>0</v>
      </c>
      <c r="Q145" s="61">
        <v>0</v>
      </c>
      <c r="R145" s="61">
        <v>0</v>
      </c>
      <c r="S145" s="61">
        <v>0</v>
      </c>
      <c r="T145" s="61">
        <v>0</v>
      </c>
      <c r="U145" s="61">
        <v>0</v>
      </c>
      <c r="V145" s="61">
        <v>0</v>
      </c>
      <c r="W145" s="61">
        <v>0</v>
      </c>
      <c r="X145" s="61">
        <v>0</v>
      </c>
      <c r="Y145" s="61">
        <v>0</v>
      </c>
      <c r="Z145" s="61">
        <v>0</v>
      </c>
      <c r="AA145" s="61">
        <v>0</v>
      </c>
      <c r="AB145" s="61">
        <v>0</v>
      </c>
      <c r="AC145" s="61">
        <v>0</v>
      </c>
      <c r="AD145" s="61">
        <v>0</v>
      </c>
      <c r="AE145" s="61">
        <v>0</v>
      </c>
      <c r="AF145" s="61">
        <v>0</v>
      </c>
      <c r="AG145" s="61">
        <v>0</v>
      </c>
      <c r="AH145" s="61">
        <v>0</v>
      </c>
      <c r="AI145" s="61">
        <v>0</v>
      </c>
      <c r="AJ145" s="61">
        <v>0</v>
      </c>
      <c r="AK145" s="61">
        <v>0</v>
      </c>
      <c r="AL145" s="61">
        <v>0</v>
      </c>
      <c r="AM145" s="61">
        <v>0</v>
      </c>
      <c r="AN145" s="61">
        <v>0</v>
      </c>
      <c r="AO145" s="61">
        <v>0</v>
      </c>
      <c r="AP145" s="61">
        <v>0</v>
      </c>
      <c r="AQ145" s="61">
        <f t="shared" si="2"/>
        <v>2294550.7599999998</v>
      </c>
      <c r="AT145" s="33"/>
    </row>
    <row r="146" spans="1:46" ht="33" customHeight="1">
      <c r="A146" s="32">
        <v>383</v>
      </c>
      <c r="B146" s="315" t="str">
        <f>VLOOKUP(A146,[4]bd_lista!A:C,3,FALSE)</f>
        <v>Agencia Boliviana de Correos "Correos de Bolivia"</v>
      </c>
      <c r="C146" s="316" t="e">
        <f>+VLOOKUP(A146,Contactos!$A$4:$E$534,6,FALSE)</f>
        <v>#REF!</v>
      </c>
      <c r="D146" s="61">
        <v>0</v>
      </c>
      <c r="E146" s="61">
        <v>0</v>
      </c>
      <c r="F146" s="61">
        <v>160385.44</v>
      </c>
      <c r="G146" s="61">
        <v>0</v>
      </c>
      <c r="H146" s="61">
        <v>739914.44000000006</v>
      </c>
      <c r="I146" s="61">
        <v>0</v>
      </c>
      <c r="J146" s="61">
        <v>0</v>
      </c>
      <c r="K146" s="61">
        <v>120</v>
      </c>
      <c r="L146" s="61">
        <v>697</v>
      </c>
      <c r="M146" s="61">
        <v>0</v>
      </c>
      <c r="N146" s="61">
        <v>0</v>
      </c>
      <c r="O146" s="61">
        <v>0</v>
      </c>
      <c r="P146" s="61">
        <v>0</v>
      </c>
      <c r="Q146" s="61">
        <v>0</v>
      </c>
      <c r="R146" s="61">
        <v>0</v>
      </c>
      <c r="S146" s="61">
        <v>0</v>
      </c>
      <c r="T146" s="61">
        <v>0</v>
      </c>
      <c r="U146" s="61">
        <v>0</v>
      </c>
      <c r="V146" s="61">
        <v>0</v>
      </c>
      <c r="W146" s="61">
        <v>0</v>
      </c>
      <c r="X146" s="61">
        <v>0</v>
      </c>
      <c r="Y146" s="61">
        <v>0</v>
      </c>
      <c r="Z146" s="61">
        <v>0</v>
      </c>
      <c r="AA146" s="61">
        <v>0</v>
      </c>
      <c r="AB146" s="61">
        <v>0</v>
      </c>
      <c r="AC146" s="61">
        <v>0</v>
      </c>
      <c r="AD146" s="61">
        <v>0</v>
      </c>
      <c r="AE146" s="61">
        <v>0</v>
      </c>
      <c r="AF146" s="61">
        <v>0</v>
      </c>
      <c r="AG146" s="61">
        <v>0</v>
      </c>
      <c r="AH146" s="61">
        <v>0</v>
      </c>
      <c r="AI146" s="61">
        <v>0</v>
      </c>
      <c r="AJ146" s="61">
        <v>0</v>
      </c>
      <c r="AK146" s="61">
        <v>0</v>
      </c>
      <c r="AL146" s="61">
        <v>0</v>
      </c>
      <c r="AM146" s="61">
        <v>0</v>
      </c>
      <c r="AN146" s="61">
        <v>0</v>
      </c>
      <c r="AO146" s="61">
        <v>0</v>
      </c>
      <c r="AP146" s="61">
        <v>0</v>
      </c>
      <c r="AQ146" s="61">
        <f t="shared" si="2"/>
        <v>901116.88000000012</v>
      </c>
      <c r="AT146" s="33"/>
    </row>
    <row r="147" spans="1:46" ht="33" customHeight="1">
      <c r="A147" s="32">
        <v>385</v>
      </c>
      <c r="B147" s="315" t="str">
        <f>VLOOKUP(A147,[4]bd_lista!A:C,3,FALSE)</f>
        <v>Autoridad de Supervisión de la Seguridad Social de Corto Plazo</v>
      </c>
      <c r="C147" s="316" t="e">
        <f>+VLOOKUP(A147,Contactos!$A$4:$E$534,6,FALSE)</f>
        <v>#REF!</v>
      </c>
      <c r="D147" s="61">
        <v>0</v>
      </c>
      <c r="E147" s="61">
        <v>0</v>
      </c>
      <c r="F147" s="61">
        <v>0</v>
      </c>
      <c r="G147" s="61">
        <v>0</v>
      </c>
      <c r="H147" s="61">
        <v>0</v>
      </c>
      <c r="I147" s="61">
        <v>0</v>
      </c>
      <c r="J147" s="61">
        <v>0</v>
      </c>
      <c r="K147" s="61">
        <v>0</v>
      </c>
      <c r="L147" s="61">
        <v>3998.12</v>
      </c>
      <c r="M147" s="61">
        <v>0</v>
      </c>
      <c r="N147" s="61">
        <v>0</v>
      </c>
      <c r="O147" s="61">
        <v>0</v>
      </c>
      <c r="P147" s="61">
        <v>0</v>
      </c>
      <c r="Q147" s="61">
        <v>0</v>
      </c>
      <c r="R147" s="61">
        <v>0</v>
      </c>
      <c r="S147" s="61">
        <v>0</v>
      </c>
      <c r="T147" s="61">
        <v>0</v>
      </c>
      <c r="U147" s="61">
        <v>0</v>
      </c>
      <c r="V147" s="61">
        <v>0</v>
      </c>
      <c r="W147" s="61">
        <v>0</v>
      </c>
      <c r="X147" s="61">
        <v>0</v>
      </c>
      <c r="Y147" s="61">
        <v>2035825.1200000003</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f t="shared" si="2"/>
        <v>2039823.2400000005</v>
      </c>
      <c r="AT147" s="33"/>
    </row>
    <row r="148" spans="1:46" ht="33" customHeight="1">
      <c r="A148" s="32">
        <v>386</v>
      </c>
      <c r="B148" s="315" t="str">
        <f>VLOOKUP(A148,[4]bd_lista!A:C,3,FALSE)</f>
        <v>Servicio Plurinacional de la Mujer y de la Despatriarcalización Ana María Romero</v>
      </c>
      <c r="C148" s="316" t="e">
        <f>+VLOOKUP(A148,Contactos!$A$4:$E$534,6,FALSE)</f>
        <v>#REF!</v>
      </c>
      <c r="D148" s="61">
        <v>0</v>
      </c>
      <c r="E148" s="61">
        <v>0</v>
      </c>
      <c r="F148" s="61">
        <v>0</v>
      </c>
      <c r="G148" s="61">
        <v>0</v>
      </c>
      <c r="H148" s="61">
        <v>185.5</v>
      </c>
      <c r="I148" s="61">
        <v>0</v>
      </c>
      <c r="J148" s="61">
        <v>0</v>
      </c>
      <c r="K148" s="61">
        <v>0</v>
      </c>
      <c r="L148" s="61">
        <v>0</v>
      </c>
      <c r="M148" s="61">
        <v>0</v>
      </c>
      <c r="N148" s="61">
        <v>0</v>
      </c>
      <c r="O148" s="61">
        <v>0</v>
      </c>
      <c r="P148" s="61">
        <v>0</v>
      </c>
      <c r="Q148" s="61">
        <v>0</v>
      </c>
      <c r="R148" s="61">
        <v>0</v>
      </c>
      <c r="S148" s="61">
        <v>0</v>
      </c>
      <c r="T148" s="61">
        <v>0</v>
      </c>
      <c r="U148" s="61">
        <v>0</v>
      </c>
      <c r="V148" s="61">
        <v>0</v>
      </c>
      <c r="W148" s="61">
        <v>0</v>
      </c>
      <c r="X148" s="61">
        <v>0</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f t="shared" si="2"/>
        <v>185.5</v>
      </c>
      <c r="AT148" s="33"/>
    </row>
    <row r="149" spans="1:46" ht="33" customHeight="1">
      <c r="A149" s="32">
        <v>387</v>
      </c>
      <c r="B149" s="315" t="str">
        <f>VLOOKUP(A149,[4]bd_lista!A:C,3,FALSE)</f>
        <v>Agencia del Desarrollo del Cine y Audiovisual Bolivianos</v>
      </c>
      <c r="C149" s="316" t="e">
        <f>+VLOOKUP(A149,Contactos!$A$4:$E$534,6,FALSE)</f>
        <v>#REF!</v>
      </c>
      <c r="D149" s="61">
        <v>0</v>
      </c>
      <c r="E149" s="61">
        <v>0</v>
      </c>
      <c r="F149" s="61">
        <v>8390297.4299999997</v>
      </c>
      <c r="G149" s="61">
        <v>0</v>
      </c>
      <c r="H149" s="61">
        <v>0</v>
      </c>
      <c r="I149" s="61">
        <v>0</v>
      </c>
      <c r="J149" s="61">
        <v>0</v>
      </c>
      <c r="K149" s="61">
        <v>0</v>
      </c>
      <c r="L149" s="61">
        <v>0</v>
      </c>
      <c r="M149" s="61">
        <v>0</v>
      </c>
      <c r="N149" s="61">
        <v>0</v>
      </c>
      <c r="O149" s="61">
        <v>0</v>
      </c>
      <c r="P149" s="61">
        <v>0</v>
      </c>
      <c r="Q149" s="61">
        <v>0</v>
      </c>
      <c r="R149" s="61">
        <v>0</v>
      </c>
      <c r="S149" s="61">
        <v>0</v>
      </c>
      <c r="T149" s="61">
        <v>0</v>
      </c>
      <c r="U149" s="61">
        <v>0</v>
      </c>
      <c r="V149" s="61">
        <v>0</v>
      </c>
      <c r="W149" s="61">
        <v>0</v>
      </c>
      <c r="X149" s="61">
        <v>0</v>
      </c>
      <c r="Y149" s="61">
        <v>0</v>
      </c>
      <c r="Z149" s="61">
        <v>0</v>
      </c>
      <c r="AA149" s="61">
        <v>0</v>
      </c>
      <c r="AB149" s="61">
        <v>0</v>
      </c>
      <c r="AC149" s="61">
        <v>0</v>
      </c>
      <c r="AD149" s="61">
        <v>0</v>
      </c>
      <c r="AE149" s="61">
        <v>0</v>
      </c>
      <c r="AF149" s="61">
        <v>0</v>
      </c>
      <c r="AG149" s="61">
        <v>0</v>
      </c>
      <c r="AH149" s="61">
        <v>0</v>
      </c>
      <c r="AI149" s="61">
        <v>0</v>
      </c>
      <c r="AJ149" s="61">
        <v>0</v>
      </c>
      <c r="AK149" s="61">
        <v>0</v>
      </c>
      <c r="AL149" s="61">
        <v>0</v>
      </c>
      <c r="AM149" s="61">
        <v>0</v>
      </c>
      <c r="AN149" s="61">
        <v>0</v>
      </c>
      <c r="AO149" s="61">
        <v>0</v>
      </c>
      <c r="AP149" s="61">
        <v>0</v>
      </c>
      <c r="AQ149" s="61">
        <f t="shared" si="2"/>
        <v>8390297.4299999997</v>
      </c>
      <c r="AT149" s="33"/>
    </row>
    <row r="150" spans="1:46" ht="33" customHeight="1">
      <c r="A150" s="32">
        <v>388</v>
      </c>
      <c r="B150" s="315" t="str">
        <f>VLOOKUP(A150,[4]bd_lista!A:C,3,FALSE)</f>
        <v>Servicio Plurinacional de Registro de Comercio</v>
      </c>
      <c r="C150" s="316" t="e">
        <f>+VLOOKUP(A150,Contactos!$A$4:$E$534,6,FALSE)</f>
        <v>#REF!</v>
      </c>
      <c r="D150" s="61">
        <v>0</v>
      </c>
      <c r="E150" s="61">
        <v>0</v>
      </c>
      <c r="F150" s="61">
        <v>0</v>
      </c>
      <c r="G150" s="61">
        <v>0</v>
      </c>
      <c r="H150" s="61">
        <v>0</v>
      </c>
      <c r="I150" s="61">
        <v>0</v>
      </c>
      <c r="J150" s="61">
        <v>0</v>
      </c>
      <c r="K150" s="61">
        <v>0</v>
      </c>
      <c r="L150" s="61">
        <v>0</v>
      </c>
      <c r="M150" s="61">
        <v>0</v>
      </c>
      <c r="N150" s="61">
        <v>0</v>
      </c>
      <c r="O150" s="61">
        <v>0</v>
      </c>
      <c r="P150" s="61">
        <v>0</v>
      </c>
      <c r="Q150" s="61">
        <v>0</v>
      </c>
      <c r="R150" s="61">
        <v>0</v>
      </c>
      <c r="S150" s="61">
        <v>0</v>
      </c>
      <c r="T150" s="61">
        <v>0</v>
      </c>
      <c r="U150" s="61">
        <v>0</v>
      </c>
      <c r="V150" s="61">
        <v>0</v>
      </c>
      <c r="W150" s="61">
        <v>0</v>
      </c>
      <c r="X150" s="61">
        <v>0</v>
      </c>
      <c r="Y150" s="61">
        <v>0</v>
      </c>
      <c r="Z150" s="61">
        <v>0</v>
      </c>
      <c r="AA150" s="61">
        <v>0</v>
      </c>
      <c r="AB150" s="61">
        <v>0</v>
      </c>
      <c r="AC150" s="61">
        <v>0</v>
      </c>
      <c r="AD150" s="61">
        <v>0</v>
      </c>
      <c r="AE150" s="61">
        <v>0</v>
      </c>
      <c r="AF150" s="61">
        <v>0</v>
      </c>
      <c r="AG150" s="61">
        <v>0</v>
      </c>
      <c r="AH150" s="61">
        <v>0</v>
      </c>
      <c r="AI150" s="61">
        <v>0</v>
      </c>
      <c r="AJ150" s="61">
        <v>0</v>
      </c>
      <c r="AK150" s="61">
        <v>0</v>
      </c>
      <c r="AL150" s="61">
        <v>0</v>
      </c>
      <c r="AM150" s="61">
        <v>0</v>
      </c>
      <c r="AN150" s="61">
        <v>0</v>
      </c>
      <c r="AO150" s="61">
        <v>0</v>
      </c>
      <c r="AP150" s="61">
        <v>0</v>
      </c>
      <c r="AQ150" s="61">
        <f t="shared" si="2"/>
        <v>0</v>
      </c>
      <c r="AT150" s="33"/>
    </row>
    <row r="151" spans="1:46" ht="33" customHeight="1">
      <c r="A151" s="32">
        <v>389</v>
      </c>
      <c r="B151" s="315" t="str">
        <f>VLOOKUP(A151,[4]bd_lista!A:C,3,FALSE)</f>
        <v>Navegación Aérea y Aeropuertos Bolivianos</v>
      </c>
      <c r="C151" s="316" t="e">
        <f>+VLOOKUP(A151,Contactos!$A$4:$E$534,6,FALSE)</f>
        <v>#REF!</v>
      </c>
      <c r="D151" s="61">
        <v>0</v>
      </c>
      <c r="E151" s="61">
        <v>0</v>
      </c>
      <c r="F151" s="61">
        <v>7209706.5399999991</v>
      </c>
      <c r="G151" s="61">
        <v>0</v>
      </c>
      <c r="H151" s="61">
        <v>462670.11</v>
      </c>
      <c r="I151" s="61">
        <v>0</v>
      </c>
      <c r="J151" s="61">
        <v>0</v>
      </c>
      <c r="K151" s="61">
        <v>0</v>
      </c>
      <c r="L151" s="61">
        <v>0</v>
      </c>
      <c r="M151" s="61">
        <v>0</v>
      </c>
      <c r="N151" s="61">
        <v>0</v>
      </c>
      <c r="O151" s="61">
        <v>0</v>
      </c>
      <c r="P151" s="61">
        <v>0</v>
      </c>
      <c r="Q151" s="61">
        <v>0</v>
      </c>
      <c r="R151" s="61">
        <v>0</v>
      </c>
      <c r="S151" s="61">
        <v>0</v>
      </c>
      <c r="T151" s="61">
        <v>0</v>
      </c>
      <c r="U151" s="61">
        <v>0</v>
      </c>
      <c r="V151" s="61">
        <v>0</v>
      </c>
      <c r="W151" s="61">
        <v>0</v>
      </c>
      <c r="X151" s="61">
        <v>0</v>
      </c>
      <c r="Y151" s="61">
        <v>0</v>
      </c>
      <c r="Z151" s="61">
        <v>0</v>
      </c>
      <c r="AA151" s="61">
        <v>0</v>
      </c>
      <c r="AB151" s="61">
        <v>0</v>
      </c>
      <c r="AC151" s="61">
        <v>0</v>
      </c>
      <c r="AD151" s="61">
        <v>0</v>
      </c>
      <c r="AE151" s="61">
        <v>0</v>
      </c>
      <c r="AF151" s="61">
        <v>0</v>
      </c>
      <c r="AG151" s="61">
        <v>0</v>
      </c>
      <c r="AH151" s="61">
        <v>0</v>
      </c>
      <c r="AI151" s="61">
        <v>0</v>
      </c>
      <c r="AJ151" s="61">
        <v>0</v>
      </c>
      <c r="AK151" s="61">
        <v>0</v>
      </c>
      <c r="AL151" s="61">
        <v>0</v>
      </c>
      <c r="AM151" s="61">
        <v>0</v>
      </c>
      <c r="AN151" s="61">
        <v>0</v>
      </c>
      <c r="AO151" s="61">
        <v>0</v>
      </c>
      <c r="AP151" s="61">
        <v>0</v>
      </c>
      <c r="AQ151" s="61"/>
      <c r="AT151" s="33"/>
    </row>
    <row r="152" spans="1:46" ht="33" customHeight="1">
      <c r="A152" s="32">
        <v>411</v>
      </c>
      <c r="B152" s="315" t="str">
        <f>VLOOKUP(A152,[4]bd_lista!A:C,3,FALSE)</f>
        <v>Corporación del Seguro Social Militar</v>
      </c>
      <c r="C152" s="316" t="e">
        <f>+VLOOKUP(A152,Contactos!$A$4:$E$534,6,FALSE)</f>
        <v>#N/A</v>
      </c>
      <c r="D152" s="61">
        <v>0</v>
      </c>
      <c r="E152" s="61">
        <v>0</v>
      </c>
      <c r="F152" s="61">
        <v>0</v>
      </c>
      <c r="G152" s="61">
        <v>0</v>
      </c>
      <c r="H152" s="61">
        <v>0</v>
      </c>
      <c r="I152" s="61">
        <v>0</v>
      </c>
      <c r="J152" s="61">
        <v>0</v>
      </c>
      <c r="K152" s="61">
        <v>0</v>
      </c>
      <c r="L152" s="61">
        <v>0</v>
      </c>
      <c r="M152" s="61">
        <v>0</v>
      </c>
      <c r="N152" s="61">
        <v>0</v>
      </c>
      <c r="O152" s="61">
        <v>0</v>
      </c>
      <c r="P152" s="61">
        <v>0</v>
      </c>
      <c r="Q152" s="61">
        <v>0</v>
      </c>
      <c r="R152" s="61">
        <v>0</v>
      </c>
      <c r="S152" s="61">
        <v>0</v>
      </c>
      <c r="T152" s="61">
        <v>0</v>
      </c>
      <c r="U152" s="61">
        <v>0</v>
      </c>
      <c r="V152" s="61">
        <v>0</v>
      </c>
      <c r="W152" s="61">
        <v>0</v>
      </c>
      <c r="X152" s="61">
        <v>0</v>
      </c>
      <c r="Y152" s="61">
        <v>0</v>
      </c>
      <c r="Z152" s="61">
        <v>0</v>
      </c>
      <c r="AA152" s="61">
        <v>0</v>
      </c>
      <c r="AB152" s="61">
        <v>0</v>
      </c>
      <c r="AC152" s="61">
        <v>0</v>
      </c>
      <c r="AD152" s="61">
        <v>0</v>
      </c>
      <c r="AE152" s="61">
        <v>0</v>
      </c>
      <c r="AF152" s="61">
        <v>0</v>
      </c>
      <c r="AG152" s="61">
        <v>0</v>
      </c>
      <c r="AH152" s="61">
        <v>0</v>
      </c>
      <c r="AI152" s="61">
        <v>0</v>
      </c>
      <c r="AJ152" s="61">
        <v>0</v>
      </c>
      <c r="AK152" s="61">
        <v>0</v>
      </c>
      <c r="AL152" s="61">
        <v>0</v>
      </c>
      <c r="AM152" s="61">
        <v>0</v>
      </c>
      <c r="AN152" s="61">
        <v>0</v>
      </c>
      <c r="AO152" s="61">
        <v>0</v>
      </c>
      <c r="AP152" s="61">
        <v>0</v>
      </c>
      <c r="AQ152" s="61"/>
      <c r="AT152" s="33"/>
    </row>
    <row r="153" spans="1:46" ht="33" customHeight="1">
      <c r="A153" s="32">
        <v>417</v>
      </c>
      <c r="B153" s="315" t="str">
        <f>VLOOKUP(A153,[4]bd_lista!A:C,3,FALSE)</f>
        <v>Caja Nacional de Salud</v>
      </c>
      <c r="C153" s="316" t="e">
        <f>+VLOOKUP(A153,Contactos!$A$4:$E$534,6,FALSE)</f>
        <v>#N/A</v>
      </c>
      <c r="D153" s="61">
        <v>0</v>
      </c>
      <c r="E153" s="61">
        <v>0</v>
      </c>
      <c r="F153" s="61">
        <v>0</v>
      </c>
      <c r="G153" s="61">
        <v>0</v>
      </c>
      <c r="H153" s="61">
        <v>0</v>
      </c>
      <c r="I153" s="61">
        <v>0</v>
      </c>
      <c r="J153" s="61">
        <v>0</v>
      </c>
      <c r="K153" s="61">
        <v>0</v>
      </c>
      <c r="L153" s="61">
        <v>0</v>
      </c>
      <c r="M153" s="61">
        <v>0</v>
      </c>
      <c r="N153" s="61">
        <v>0</v>
      </c>
      <c r="O153" s="61">
        <v>0</v>
      </c>
      <c r="P153" s="61">
        <v>0</v>
      </c>
      <c r="Q153" s="61">
        <v>0</v>
      </c>
      <c r="R153" s="61">
        <v>0</v>
      </c>
      <c r="S153" s="61">
        <v>0</v>
      </c>
      <c r="T153" s="61">
        <v>0</v>
      </c>
      <c r="U153" s="61">
        <v>0</v>
      </c>
      <c r="V153" s="61">
        <v>0</v>
      </c>
      <c r="W153" s="61">
        <v>0</v>
      </c>
      <c r="X153" s="61">
        <v>0</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0</v>
      </c>
      <c r="AN153" s="61">
        <v>0</v>
      </c>
      <c r="AO153" s="61">
        <v>0</v>
      </c>
      <c r="AP153" s="61">
        <v>0</v>
      </c>
      <c r="AQ153" s="61">
        <f t="shared" si="2"/>
        <v>0</v>
      </c>
      <c r="AT153" s="33"/>
    </row>
    <row r="154" spans="1:46" ht="33" customHeight="1">
      <c r="A154" s="32">
        <v>418</v>
      </c>
      <c r="B154" s="315" t="str">
        <f>VLOOKUP(A154,[4]bd_lista!A:C,3,FALSE)</f>
        <v>Caja Petrolera de Salud</v>
      </c>
      <c r="C154" s="316" t="e">
        <f>+VLOOKUP(A154,Contactos!$A$4:$E$534,6,FALSE)</f>
        <v>#N/A</v>
      </c>
      <c r="D154" s="61">
        <v>0</v>
      </c>
      <c r="E154" s="61">
        <v>0</v>
      </c>
      <c r="F154" s="61">
        <v>0</v>
      </c>
      <c r="G154" s="61">
        <v>0</v>
      </c>
      <c r="H154" s="61">
        <v>0</v>
      </c>
      <c r="I154" s="61">
        <v>0</v>
      </c>
      <c r="J154" s="61">
        <v>0</v>
      </c>
      <c r="K154" s="61">
        <v>0</v>
      </c>
      <c r="L154" s="61">
        <v>0</v>
      </c>
      <c r="M154" s="61">
        <v>0</v>
      </c>
      <c r="N154" s="61">
        <v>0</v>
      </c>
      <c r="O154" s="61">
        <v>0</v>
      </c>
      <c r="P154" s="61">
        <v>0</v>
      </c>
      <c r="Q154" s="61">
        <v>0</v>
      </c>
      <c r="R154" s="61">
        <v>0</v>
      </c>
      <c r="S154" s="61">
        <v>0</v>
      </c>
      <c r="T154" s="61">
        <v>0</v>
      </c>
      <c r="U154" s="61">
        <v>0</v>
      </c>
      <c r="V154" s="61">
        <v>0</v>
      </c>
      <c r="W154" s="61">
        <v>0</v>
      </c>
      <c r="X154" s="61">
        <v>0</v>
      </c>
      <c r="Y154" s="61">
        <v>0</v>
      </c>
      <c r="Z154" s="61">
        <v>0</v>
      </c>
      <c r="AA154" s="61">
        <v>0</v>
      </c>
      <c r="AB154" s="61">
        <v>0</v>
      </c>
      <c r="AC154" s="61">
        <v>0</v>
      </c>
      <c r="AD154" s="61">
        <v>0</v>
      </c>
      <c r="AE154" s="61">
        <v>0</v>
      </c>
      <c r="AF154" s="61">
        <v>0</v>
      </c>
      <c r="AG154" s="61">
        <v>0</v>
      </c>
      <c r="AH154" s="61">
        <v>0</v>
      </c>
      <c r="AI154" s="61">
        <v>0</v>
      </c>
      <c r="AJ154" s="61">
        <v>0</v>
      </c>
      <c r="AK154" s="61">
        <v>0</v>
      </c>
      <c r="AL154" s="61">
        <v>0</v>
      </c>
      <c r="AM154" s="61">
        <v>0</v>
      </c>
      <c r="AN154" s="61">
        <v>0</v>
      </c>
      <c r="AO154" s="61">
        <v>0</v>
      </c>
      <c r="AP154" s="61">
        <v>0</v>
      </c>
      <c r="AQ154" s="61">
        <f t="shared" si="2"/>
        <v>0</v>
      </c>
      <c r="AT154" s="33"/>
    </row>
    <row r="155" spans="1:46" ht="33" customHeight="1">
      <c r="A155" s="32">
        <v>422</v>
      </c>
      <c r="B155" s="315" t="str">
        <f>VLOOKUP(A155,[4]bd_lista!A:C,3,FALSE)</f>
        <v>Caja Bancaria Estatal de Salud</v>
      </c>
      <c r="C155" s="316" t="e">
        <f>+VLOOKUP(A155,Contactos!$A$4:$E$534,6,FALSE)</f>
        <v>#REF!</v>
      </c>
      <c r="D155" s="61">
        <v>0</v>
      </c>
      <c r="E155" s="61">
        <v>0</v>
      </c>
      <c r="F155" s="61">
        <v>0</v>
      </c>
      <c r="G155" s="61">
        <v>0</v>
      </c>
      <c r="H155" s="61">
        <v>0</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f t="shared" si="2"/>
        <v>0</v>
      </c>
      <c r="AT155" s="33"/>
    </row>
    <row r="156" spans="1:46" ht="33" customHeight="1">
      <c r="A156" s="32">
        <v>423</v>
      </c>
      <c r="B156" s="315" t="str">
        <f>VLOOKUP(A156,[4]bd_lista!A:C,3,FALSE)</f>
        <v>Caja de Salud del Servicio Nal. de Caminos y Ramas Anexas</v>
      </c>
      <c r="C156" s="316" t="e">
        <f>+VLOOKUP(A156,Contactos!$A$4:$E$534,6,FALSE)</f>
        <v>#REF!</v>
      </c>
      <c r="D156" s="61">
        <v>0</v>
      </c>
      <c r="E156" s="61">
        <v>0</v>
      </c>
      <c r="F156" s="61">
        <v>0</v>
      </c>
      <c r="G156" s="61">
        <v>0</v>
      </c>
      <c r="H156" s="61">
        <v>17549.93</v>
      </c>
      <c r="I156" s="61">
        <v>0</v>
      </c>
      <c r="J156" s="61">
        <v>0</v>
      </c>
      <c r="K156" s="61">
        <v>0</v>
      </c>
      <c r="L156" s="61">
        <v>0</v>
      </c>
      <c r="M156" s="61">
        <v>0</v>
      </c>
      <c r="N156" s="61">
        <v>0</v>
      </c>
      <c r="O156" s="61">
        <v>0</v>
      </c>
      <c r="P156" s="61">
        <v>0</v>
      </c>
      <c r="Q156" s="61">
        <v>0</v>
      </c>
      <c r="R156" s="61">
        <v>0</v>
      </c>
      <c r="S156" s="61">
        <v>0</v>
      </c>
      <c r="T156" s="61">
        <v>0</v>
      </c>
      <c r="U156" s="61">
        <v>0</v>
      </c>
      <c r="V156" s="61">
        <v>0</v>
      </c>
      <c r="W156" s="61">
        <v>0</v>
      </c>
      <c r="X156" s="61">
        <v>0</v>
      </c>
      <c r="Y156" s="61">
        <v>0</v>
      </c>
      <c r="Z156" s="61">
        <v>0</v>
      </c>
      <c r="AA156" s="61">
        <v>0</v>
      </c>
      <c r="AB156" s="61">
        <v>0</v>
      </c>
      <c r="AC156" s="61">
        <v>0</v>
      </c>
      <c r="AD156" s="61">
        <v>0</v>
      </c>
      <c r="AE156" s="61">
        <v>0</v>
      </c>
      <c r="AF156" s="61">
        <v>0</v>
      </c>
      <c r="AG156" s="61">
        <v>0</v>
      </c>
      <c r="AH156" s="61">
        <v>0</v>
      </c>
      <c r="AI156" s="61">
        <v>0</v>
      </c>
      <c r="AJ156" s="61">
        <v>0</v>
      </c>
      <c r="AK156" s="61">
        <v>0</v>
      </c>
      <c r="AL156" s="61">
        <v>0</v>
      </c>
      <c r="AM156" s="61">
        <v>0</v>
      </c>
      <c r="AN156" s="61">
        <v>0</v>
      </c>
      <c r="AO156" s="61">
        <v>0</v>
      </c>
      <c r="AP156" s="61">
        <v>0</v>
      </c>
      <c r="AQ156" s="61">
        <f t="shared" si="2"/>
        <v>17549.93</v>
      </c>
      <c r="AT156" s="33"/>
    </row>
    <row r="157" spans="1:46" ht="33" customHeight="1">
      <c r="A157" s="32">
        <v>424</v>
      </c>
      <c r="B157" s="315" t="str">
        <f>VLOOKUP(A157,[4]bd_lista!A:C,3,FALSE)</f>
        <v>Caja de Salud CORDES</v>
      </c>
      <c r="C157" s="316" t="e">
        <f>+VLOOKUP(A157,Contactos!$A$4:$E$534,6,FALSE)</f>
        <v>#N/A</v>
      </c>
      <c r="D157" s="61">
        <v>0</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f t="shared" si="2"/>
        <v>0</v>
      </c>
      <c r="AT157" s="33"/>
    </row>
    <row r="158" spans="1:46" ht="33" customHeight="1">
      <c r="A158" s="32">
        <v>425</v>
      </c>
      <c r="B158" s="315" t="str">
        <f>VLOOKUP(A158,[4]bd_lista!A:C,3,FALSE)</f>
        <v>Seguro Social Universitario de Cochabamba</v>
      </c>
      <c r="C158" s="316" t="e">
        <f>+VLOOKUP(A158,Contactos!$A$4:$E$534,6,FALSE)</f>
        <v>#N/A</v>
      </c>
      <c r="D158" s="61">
        <v>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f t="shared" si="2"/>
        <v>0</v>
      </c>
      <c r="AT158" s="33"/>
    </row>
    <row r="159" spans="1:46" ht="33" customHeight="1">
      <c r="A159" s="32">
        <v>426</v>
      </c>
      <c r="B159" s="315" t="str">
        <f>VLOOKUP(A159,[4]bd_lista!A:C,3,FALSE)</f>
        <v>Seguro Social Universitario de Oruro</v>
      </c>
      <c r="C159" s="316" t="e">
        <f>+VLOOKUP(A159,Contactos!$A$4:$E$534,6,FALSE)</f>
        <v>#N/A</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f t="shared" si="2"/>
        <v>0</v>
      </c>
      <c r="AT159" s="33"/>
    </row>
    <row r="160" spans="1:46" ht="33" customHeight="1">
      <c r="A160" s="32">
        <v>427</v>
      </c>
      <c r="B160" s="315" t="str">
        <f>VLOOKUP(A160,[4]bd_lista!A:C,3,FALSE)</f>
        <v>Seguro Social Universitario de Santa Cruz</v>
      </c>
      <c r="C160" s="316" t="e">
        <f>+VLOOKUP(A160,Contactos!$A$4:$E$534,6,FALSE)</f>
        <v>#N/A</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0</v>
      </c>
      <c r="AD160" s="61">
        <v>0</v>
      </c>
      <c r="AE160" s="61">
        <v>0</v>
      </c>
      <c r="AF160" s="61">
        <v>0</v>
      </c>
      <c r="AG160" s="61">
        <v>0</v>
      </c>
      <c r="AH160" s="61">
        <v>0</v>
      </c>
      <c r="AI160" s="61">
        <v>0</v>
      </c>
      <c r="AJ160" s="61">
        <v>0</v>
      </c>
      <c r="AK160" s="61">
        <v>0</v>
      </c>
      <c r="AL160" s="61">
        <v>0</v>
      </c>
      <c r="AM160" s="61">
        <v>0</v>
      </c>
      <c r="AN160" s="61">
        <v>0</v>
      </c>
      <c r="AO160" s="61">
        <v>0</v>
      </c>
      <c r="AP160" s="61">
        <v>0</v>
      </c>
      <c r="AQ160" s="61">
        <v>0</v>
      </c>
      <c r="AT160" s="33"/>
    </row>
    <row r="161" spans="1:46" ht="33" customHeight="1">
      <c r="A161" s="32">
        <v>428</v>
      </c>
      <c r="B161" s="315" t="str">
        <f>VLOOKUP(A161,[4]bd_lista!A:C,3,FALSE)</f>
        <v>Seguro Social Universitario de Sucre</v>
      </c>
      <c r="C161" s="316" t="e">
        <f>+VLOOKUP(A161,Contactos!$A$4:$E$534,6,FALSE)</f>
        <v>#N/A</v>
      </c>
      <c r="D161" s="61">
        <v>0</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f t="shared" si="2"/>
        <v>0</v>
      </c>
      <c r="AT161" s="33"/>
    </row>
    <row r="162" spans="1:46" ht="33" customHeight="1">
      <c r="A162" s="32">
        <v>429</v>
      </c>
      <c r="B162" s="315" t="str">
        <f>VLOOKUP(A162,[4]bd_lista!A:C,3,FALSE)</f>
        <v>Seguro Social Universitario de La Paz</v>
      </c>
      <c r="C162" s="316" t="e">
        <f>+VLOOKUP(A162,Contactos!$A$4:$E$534,6,FALSE)</f>
        <v>#N/A</v>
      </c>
      <c r="D162" s="61">
        <v>0</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f t="shared" si="2"/>
        <v>0</v>
      </c>
      <c r="AT162" s="33"/>
    </row>
    <row r="163" spans="1:46" ht="33" customHeight="1">
      <c r="A163" s="32">
        <v>432</v>
      </c>
      <c r="B163" s="315" t="str">
        <f>VLOOKUP(A163,[4]bd_lista!A:C,3,FALSE)</f>
        <v>Seguro Social Universitario de Tarija</v>
      </c>
      <c r="C163" s="316" t="e">
        <f>+VLOOKUP(A163,Contactos!$A$4:$E$534,6,FALSE)</f>
        <v>#N/A</v>
      </c>
      <c r="D163" s="61">
        <v>0</v>
      </c>
      <c r="E163" s="61">
        <v>0</v>
      </c>
      <c r="F163" s="61">
        <v>0</v>
      </c>
      <c r="G163" s="61">
        <v>0</v>
      </c>
      <c r="H163" s="61">
        <v>0</v>
      </c>
      <c r="I163" s="61">
        <v>0</v>
      </c>
      <c r="J163" s="61">
        <v>0</v>
      </c>
      <c r="K163" s="61">
        <v>0</v>
      </c>
      <c r="L163" s="61">
        <v>0</v>
      </c>
      <c r="M163" s="61">
        <v>0</v>
      </c>
      <c r="N163" s="61">
        <v>0</v>
      </c>
      <c r="O163" s="61">
        <v>0</v>
      </c>
      <c r="P163" s="61">
        <v>0</v>
      </c>
      <c r="Q163" s="61">
        <v>0</v>
      </c>
      <c r="R163" s="61">
        <v>0</v>
      </c>
      <c r="S163" s="61">
        <v>0</v>
      </c>
      <c r="T163" s="61">
        <v>0</v>
      </c>
      <c r="U163" s="61">
        <v>0</v>
      </c>
      <c r="V163" s="61">
        <v>0</v>
      </c>
      <c r="W163" s="61">
        <v>0</v>
      </c>
      <c r="X163" s="61">
        <v>0</v>
      </c>
      <c r="Y163" s="61">
        <v>0</v>
      </c>
      <c r="Z163" s="61">
        <v>0</v>
      </c>
      <c r="AA163" s="61">
        <v>0</v>
      </c>
      <c r="AB163" s="61">
        <v>0</v>
      </c>
      <c r="AC163" s="61">
        <v>0</v>
      </c>
      <c r="AD163" s="61">
        <v>0</v>
      </c>
      <c r="AE163" s="61">
        <v>0</v>
      </c>
      <c r="AF163" s="61">
        <v>0</v>
      </c>
      <c r="AG163" s="61">
        <v>0</v>
      </c>
      <c r="AH163" s="61">
        <v>0</v>
      </c>
      <c r="AI163" s="61">
        <v>0</v>
      </c>
      <c r="AJ163" s="61">
        <v>0</v>
      </c>
      <c r="AK163" s="61">
        <v>0</v>
      </c>
      <c r="AL163" s="61">
        <v>0</v>
      </c>
      <c r="AM163" s="61">
        <v>0</v>
      </c>
      <c r="AN163" s="61">
        <v>0</v>
      </c>
      <c r="AO163" s="61">
        <v>0</v>
      </c>
      <c r="AP163" s="61">
        <v>0</v>
      </c>
      <c r="AQ163" s="61">
        <f t="shared" si="2"/>
        <v>0</v>
      </c>
      <c r="AT163" s="33"/>
    </row>
    <row r="164" spans="1:46" ht="33" customHeight="1">
      <c r="A164" s="32">
        <v>433</v>
      </c>
      <c r="B164" s="315" t="str">
        <f>VLOOKUP(A164,[4]bd_lista!A:C,3,FALSE)</f>
        <v>Seguro Social Universitario de Potosí</v>
      </c>
      <c r="C164" s="316" t="e">
        <f>+VLOOKUP(A164,Contactos!$A$4:$E$534,6,FALSE)</f>
        <v>#N/A</v>
      </c>
      <c r="D164" s="61">
        <v>0</v>
      </c>
      <c r="E164" s="61">
        <v>0</v>
      </c>
      <c r="F164" s="61">
        <v>0</v>
      </c>
      <c r="G164" s="61">
        <v>0</v>
      </c>
      <c r="H164" s="61">
        <v>0</v>
      </c>
      <c r="I164" s="61">
        <v>0</v>
      </c>
      <c r="J164" s="61">
        <v>0</v>
      </c>
      <c r="K164" s="61">
        <v>0</v>
      </c>
      <c r="L164" s="61">
        <v>0</v>
      </c>
      <c r="M164" s="61">
        <v>0</v>
      </c>
      <c r="N164" s="61">
        <v>0</v>
      </c>
      <c r="O164" s="61">
        <v>0</v>
      </c>
      <c r="P164" s="61">
        <v>0</v>
      </c>
      <c r="Q164" s="61">
        <v>0</v>
      </c>
      <c r="R164" s="61">
        <v>0</v>
      </c>
      <c r="S164" s="61">
        <v>0</v>
      </c>
      <c r="T164" s="61">
        <v>0</v>
      </c>
      <c r="U164" s="61">
        <v>0</v>
      </c>
      <c r="V164" s="61">
        <v>0</v>
      </c>
      <c r="W164" s="61">
        <v>0</v>
      </c>
      <c r="X164" s="61">
        <v>0</v>
      </c>
      <c r="Y164" s="61">
        <v>0</v>
      </c>
      <c r="Z164" s="61">
        <v>0</v>
      </c>
      <c r="AA164" s="61">
        <v>0</v>
      </c>
      <c r="AB164" s="61">
        <v>0</v>
      </c>
      <c r="AC164" s="61">
        <v>0</v>
      </c>
      <c r="AD164" s="61">
        <v>0</v>
      </c>
      <c r="AE164" s="61">
        <v>0</v>
      </c>
      <c r="AF164" s="61">
        <v>0</v>
      </c>
      <c r="AG164" s="61">
        <v>0</v>
      </c>
      <c r="AH164" s="61">
        <v>0</v>
      </c>
      <c r="AI164" s="61">
        <v>0</v>
      </c>
      <c r="AJ164" s="61">
        <v>0</v>
      </c>
      <c r="AK164" s="61">
        <v>0</v>
      </c>
      <c r="AL164" s="61">
        <v>0</v>
      </c>
      <c r="AM164" s="61">
        <v>0</v>
      </c>
      <c r="AN164" s="61">
        <v>0</v>
      </c>
      <c r="AO164" s="61">
        <v>0</v>
      </c>
      <c r="AP164" s="61">
        <v>0</v>
      </c>
      <c r="AQ164" s="61">
        <f t="shared" si="2"/>
        <v>0</v>
      </c>
      <c r="AT164" s="33"/>
    </row>
    <row r="165" spans="1:46" ht="33" customHeight="1">
      <c r="A165" s="32">
        <v>434</v>
      </c>
      <c r="B165" s="315" t="str">
        <f>VLOOKUP(A165,[4]bd_lista!A:C,3,FALSE)</f>
        <v>Seguro Social Universitario de Beni</v>
      </c>
      <c r="C165" s="316" t="e">
        <f>+VLOOKUP(A165,Contactos!$A$4:$E$534,6,FALSE)</f>
        <v>#N/A</v>
      </c>
      <c r="D165" s="61">
        <v>0</v>
      </c>
      <c r="E165" s="61">
        <v>0</v>
      </c>
      <c r="F165" s="61">
        <v>0</v>
      </c>
      <c r="G165" s="61">
        <v>0</v>
      </c>
      <c r="H165" s="61">
        <v>0</v>
      </c>
      <c r="I165" s="61">
        <v>0</v>
      </c>
      <c r="J165" s="61">
        <v>0</v>
      </c>
      <c r="K165" s="61">
        <v>0</v>
      </c>
      <c r="L165" s="61">
        <v>0</v>
      </c>
      <c r="M165" s="61">
        <v>0</v>
      </c>
      <c r="N165" s="61">
        <v>0</v>
      </c>
      <c r="O165" s="61">
        <v>0</v>
      </c>
      <c r="P165" s="61">
        <v>0</v>
      </c>
      <c r="Q165" s="61">
        <v>0</v>
      </c>
      <c r="R165" s="61">
        <v>0</v>
      </c>
      <c r="S165" s="61">
        <v>0</v>
      </c>
      <c r="T165" s="61">
        <v>0</v>
      </c>
      <c r="U165" s="61">
        <v>0</v>
      </c>
      <c r="V165" s="61">
        <v>0</v>
      </c>
      <c r="W165" s="61">
        <v>0</v>
      </c>
      <c r="X165" s="61">
        <v>0</v>
      </c>
      <c r="Y165" s="61">
        <v>0</v>
      </c>
      <c r="Z165" s="61">
        <v>0</v>
      </c>
      <c r="AA165" s="61">
        <v>0</v>
      </c>
      <c r="AB165" s="61">
        <v>0</v>
      </c>
      <c r="AC165" s="61">
        <v>0</v>
      </c>
      <c r="AD165" s="61">
        <v>0</v>
      </c>
      <c r="AE165" s="61">
        <v>0</v>
      </c>
      <c r="AF165" s="61">
        <v>0</v>
      </c>
      <c r="AG165" s="61">
        <v>0</v>
      </c>
      <c r="AH165" s="61">
        <v>0</v>
      </c>
      <c r="AI165" s="61">
        <v>0</v>
      </c>
      <c r="AJ165" s="61">
        <v>0</v>
      </c>
      <c r="AK165" s="61">
        <v>0</v>
      </c>
      <c r="AL165" s="61">
        <v>0</v>
      </c>
      <c r="AM165" s="61">
        <v>0</v>
      </c>
      <c r="AN165" s="61">
        <v>0</v>
      </c>
      <c r="AO165" s="61">
        <v>0</v>
      </c>
      <c r="AP165" s="61">
        <v>0</v>
      </c>
      <c r="AQ165" s="61">
        <f t="shared" si="2"/>
        <v>0</v>
      </c>
      <c r="AT165" s="33"/>
    </row>
    <row r="166" spans="1:46" ht="33" customHeight="1">
      <c r="A166" s="32">
        <v>435</v>
      </c>
      <c r="B166" s="315" t="str">
        <f>VLOOKUP(A166,[4]bd_lista!A:C,3,FALSE)</f>
        <v>Seguro Integral de Salud</v>
      </c>
      <c r="C166" s="316" t="e">
        <f>+VLOOKUP(A166,Contactos!$A$4:$E$534,6,FALSE)</f>
        <v>#N/A</v>
      </c>
      <c r="D166" s="61">
        <v>0</v>
      </c>
      <c r="E166" s="61">
        <v>0</v>
      </c>
      <c r="F166" s="61">
        <v>0</v>
      </c>
      <c r="G166" s="61">
        <v>0</v>
      </c>
      <c r="H166" s="61">
        <v>0</v>
      </c>
      <c r="I166" s="61">
        <v>0</v>
      </c>
      <c r="J166" s="61">
        <v>0</v>
      </c>
      <c r="K166" s="61">
        <v>0</v>
      </c>
      <c r="L166" s="61">
        <v>0</v>
      </c>
      <c r="M166" s="61">
        <v>0</v>
      </c>
      <c r="N166" s="61">
        <v>0</v>
      </c>
      <c r="O166" s="61">
        <v>0</v>
      </c>
      <c r="P166" s="61">
        <v>0</v>
      </c>
      <c r="Q166" s="61">
        <v>0</v>
      </c>
      <c r="R166" s="61">
        <v>0</v>
      </c>
      <c r="S166" s="61">
        <v>0</v>
      </c>
      <c r="T166" s="61">
        <v>0</v>
      </c>
      <c r="U166" s="61">
        <v>0</v>
      </c>
      <c r="V166" s="61">
        <v>0</v>
      </c>
      <c r="W166" s="61">
        <v>0</v>
      </c>
      <c r="X166" s="61">
        <v>0</v>
      </c>
      <c r="Y166" s="61">
        <v>0</v>
      </c>
      <c r="Z166" s="61">
        <v>0</v>
      </c>
      <c r="AA166" s="61">
        <v>0</v>
      </c>
      <c r="AB166" s="61">
        <v>0</v>
      </c>
      <c r="AC166" s="61">
        <v>0</v>
      </c>
      <c r="AD166" s="61">
        <v>0</v>
      </c>
      <c r="AE166" s="61">
        <v>0</v>
      </c>
      <c r="AF166" s="61">
        <v>0</v>
      </c>
      <c r="AG166" s="61">
        <v>0</v>
      </c>
      <c r="AH166" s="61">
        <v>0</v>
      </c>
      <c r="AI166" s="61">
        <v>0</v>
      </c>
      <c r="AJ166" s="61">
        <v>0</v>
      </c>
      <c r="AK166" s="61">
        <v>0</v>
      </c>
      <c r="AL166" s="61">
        <v>0</v>
      </c>
      <c r="AM166" s="61">
        <v>0</v>
      </c>
      <c r="AN166" s="61">
        <v>0</v>
      </c>
      <c r="AO166" s="61">
        <v>0</v>
      </c>
      <c r="AP166" s="61">
        <v>0</v>
      </c>
      <c r="AQ166" s="61">
        <f t="shared" si="2"/>
        <v>0</v>
      </c>
      <c r="AT166" s="33"/>
    </row>
    <row r="167" spans="1:46" ht="33" customHeight="1">
      <c r="A167" s="32">
        <v>512</v>
      </c>
      <c r="B167" s="315" t="str">
        <f>VLOOKUP(A167,[4]bd_lista!A:C,3,FALSE)</f>
        <v>Adm.de Aeropuertos y Servicios Auxiliares a la Naveg. Aérea</v>
      </c>
      <c r="C167" s="316" t="e">
        <f>+VLOOKUP(A167,Contactos!$A$4:$E$534,6,FALSE)</f>
        <v>#N/A</v>
      </c>
      <c r="D167" s="61">
        <v>0</v>
      </c>
      <c r="E167" s="61">
        <v>0</v>
      </c>
      <c r="F167" s="61">
        <v>0</v>
      </c>
      <c r="G167" s="61">
        <v>0</v>
      </c>
      <c r="H167" s="61">
        <v>0</v>
      </c>
      <c r="I167" s="61">
        <v>0</v>
      </c>
      <c r="J167" s="61">
        <v>0</v>
      </c>
      <c r="K167" s="61">
        <v>0</v>
      </c>
      <c r="L167" s="61">
        <v>0</v>
      </c>
      <c r="M167" s="61">
        <v>0</v>
      </c>
      <c r="N167" s="61">
        <v>0</v>
      </c>
      <c r="O167" s="61">
        <v>0</v>
      </c>
      <c r="P167" s="61">
        <v>0</v>
      </c>
      <c r="Q167" s="61">
        <v>0</v>
      </c>
      <c r="R167" s="61">
        <v>0</v>
      </c>
      <c r="S167" s="61">
        <v>0</v>
      </c>
      <c r="T167" s="61">
        <v>0</v>
      </c>
      <c r="U167" s="61">
        <v>0</v>
      </c>
      <c r="V167" s="61">
        <v>0</v>
      </c>
      <c r="W167" s="61">
        <v>0</v>
      </c>
      <c r="X167" s="61">
        <v>0</v>
      </c>
      <c r="Y167" s="61">
        <v>0</v>
      </c>
      <c r="Z167" s="61">
        <v>0</v>
      </c>
      <c r="AA167" s="61">
        <v>0</v>
      </c>
      <c r="AB167" s="61">
        <v>0</v>
      </c>
      <c r="AC167" s="61">
        <v>0</v>
      </c>
      <c r="AD167" s="61">
        <v>0</v>
      </c>
      <c r="AE167" s="61">
        <v>0</v>
      </c>
      <c r="AF167" s="61">
        <v>0</v>
      </c>
      <c r="AG167" s="61">
        <v>0</v>
      </c>
      <c r="AH167" s="61">
        <v>0</v>
      </c>
      <c r="AI167" s="61">
        <v>0</v>
      </c>
      <c r="AJ167" s="61">
        <v>0</v>
      </c>
      <c r="AK167" s="61">
        <v>0</v>
      </c>
      <c r="AL167" s="61">
        <v>0</v>
      </c>
      <c r="AM167" s="61">
        <v>0</v>
      </c>
      <c r="AN167" s="61">
        <v>0</v>
      </c>
      <c r="AO167" s="61">
        <v>0</v>
      </c>
      <c r="AP167" s="61">
        <v>0</v>
      </c>
      <c r="AQ167" s="61">
        <f t="shared" si="2"/>
        <v>0</v>
      </c>
      <c r="AT167" s="33"/>
    </row>
    <row r="168" spans="1:46" ht="33" customHeight="1">
      <c r="A168" s="32">
        <v>513</v>
      </c>
      <c r="B168" s="315" t="str">
        <f>VLOOKUP(A168,[4]bd_lista!A:C,3,FALSE)</f>
        <v>Yacimientos Petrolíferos Fiscales Bolivianos</v>
      </c>
      <c r="C168" s="316" t="e">
        <f>+VLOOKUP(A168,Contactos!$A$4:$E$534,6,FALSE)</f>
        <v>#REF!</v>
      </c>
      <c r="D168" s="61">
        <v>0</v>
      </c>
      <c r="E168" s="61">
        <v>0</v>
      </c>
      <c r="F168" s="61">
        <v>0</v>
      </c>
      <c r="G168" s="61">
        <v>0</v>
      </c>
      <c r="H168" s="61">
        <v>6712.2</v>
      </c>
      <c r="I168" s="61">
        <v>0</v>
      </c>
      <c r="J168" s="61">
        <v>0</v>
      </c>
      <c r="K168" s="61">
        <v>619239.76</v>
      </c>
      <c r="L168" s="61">
        <v>383692661.5</v>
      </c>
      <c r="M168" s="61">
        <v>0</v>
      </c>
      <c r="N168" s="61">
        <v>1740</v>
      </c>
      <c r="O168" s="61">
        <v>712459.33000000007</v>
      </c>
      <c r="P168" s="61">
        <v>0</v>
      </c>
      <c r="Q168" s="61">
        <v>3831060.24</v>
      </c>
      <c r="R168" s="61">
        <v>0</v>
      </c>
      <c r="S168" s="61">
        <v>0</v>
      </c>
      <c r="T168" s="61">
        <v>0</v>
      </c>
      <c r="U168" s="61">
        <v>0</v>
      </c>
      <c r="V168" s="61">
        <v>0</v>
      </c>
      <c r="W168" s="61">
        <v>0</v>
      </c>
      <c r="X168" s="61">
        <v>0</v>
      </c>
      <c r="Y168" s="61">
        <v>0</v>
      </c>
      <c r="Z168" s="61">
        <v>0</v>
      </c>
      <c r="AA168" s="61">
        <v>0</v>
      </c>
      <c r="AB168" s="61">
        <v>0</v>
      </c>
      <c r="AC168" s="61">
        <v>0</v>
      </c>
      <c r="AD168" s="61">
        <v>0</v>
      </c>
      <c r="AE168" s="61">
        <v>317637392.66999996</v>
      </c>
      <c r="AF168" s="61">
        <v>0</v>
      </c>
      <c r="AG168" s="61">
        <v>0</v>
      </c>
      <c r="AH168" s="61">
        <v>0</v>
      </c>
      <c r="AI168" s="61">
        <v>0</v>
      </c>
      <c r="AJ168" s="61">
        <v>0</v>
      </c>
      <c r="AK168" s="61">
        <v>0</v>
      </c>
      <c r="AL168" s="61">
        <v>0</v>
      </c>
      <c r="AM168" s="61">
        <v>0</v>
      </c>
      <c r="AN168" s="61">
        <v>0</v>
      </c>
      <c r="AO168" s="61">
        <v>0</v>
      </c>
      <c r="AP168" s="61">
        <v>0</v>
      </c>
      <c r="AQ168" s="61">
        <f t="shared" si="2"/>
        <v>706501265.69999993</v>
      </c>
      <c r="AT168" s="33"/>
    </row>
    <row r="169" spans="1:46" ht="33" customHeight="1">
      <c r="A169" s="32">
        <v>514</v>
      </c>
      <c r="B169" s="315" t="str">
        <f>VLOOKUP(A169,[4]bd_lista!A:C,3,FALSE)</f>
        <v>Empresa Nacional de Electricidad</v>
      </c>
      <c r="C169" s="316" t="e">
        <f>+VLOOKUP(A169,Contactos!$A$4:$E$534,6,FALSE)</f>
        <v>#REF!</v>
      </c>
      <c r="D169" s="61">
        <v>0</v>
      </c>
      <c r="E169" s="61">
        <v>0</v>
      </c>
      <c r="F169" s="61">
        <v>0</v>
      </c>
      <c r="G169" s="61">
        <v>0</v>
      </c>
      <c r="H169" s="61">
        <v>835.97</v>
      </c>
      <c r="I169" s="61">
        <v>0</v>
      </c>
      <c r="J169" s="61">
        <v>0</v>
      </c>
      <c r="K169" s="61">
        <v>0</v>
      </c>
      <c r="L169" s="61">
        <v>0</v>
      </c>
      <c r="M169" s="61">
        <v>0</v>
      </c>
      <c r="N169" s="61">
        <v>0</v>
      </c>
      <c r="O169" s="61">
        <v>0</v>
      </c>
      <c r="P169" s="61">
        <v>0</v>
      </c>
      <c r="Q169" s="61">
        <v>0</v>
      </c>
      <c r="R169" s="61">
        <v>0</v>
      </c>
      <c r="S169" s="61">
        <v>0</v>
      </c>
      <c r="T169" s="61">
        <v>0</v>
      </c>
      <c r="U169" s="61">
        <v>0</v>
      </c>
      <c r="V169" s="61">
        <v>0</v>
      </c>
      <c r="W169" s="61">
        <v>0</v>
      </c>
      <c r="X169" s="61">
        <v>0</v>
      </c>
      <c r="Y169" s="61">
        <v>0</v>
      </c>
      <c r="Z169" s="61">
        <v>0</v>
      </c>
      <c r="AA169" s="61">
        <v>0</v>
      </c>
      <c r="AB169" s="61">
        <v>0</v>
      </c>
      <c r="AC169" s="61">
        <v>0</v>
      </c>
      <c r="AD169" s="61">
        <v>0</v>
      </c>
      <c r="AE169" s="61">
        <v>0</v>
      </c>
      <c r="AF169" s="61">
        <v>0</v>
      </c>
      <c r="AG169" s="61">
        <v>0</v>
      </c>
      <c r="AH169" s="61">
        <v>0</v>
      </c>
      <c r="AI169" s="61">
        <v>0</v>
      </c>
      <c r="AJ169" s="61">
        <v>0</v>
      </c>
      <c r="AK169" s="61">
        <v>0</v>
      </c>
      <c r="AL169" s="61">
        <v>0</v>
      </c>
      <c r="AM169" s="61">
        <v>0</v>
      </c>
      <c r="AN169" s="61">
        <v>0</v>
      </c>
      <c r="AO169" s="61">
        <v>0</v>
      </c>
      <c r="AP169" s="61">
        <v>0</v>
      </c>
      <c r="AQ169" s="61">
        <f t="shared" si="2"/>
        <v>835.97</v>
      </c>
      <c r="AT169" s="33"/>
    </row>
    <row r="170" spans="1:46" ht="33" customHeight="1">
      <c r="A170" s="32">
        <v>517</v>
      </c>
      <c r="B170" s="315" t="str">
        <f>VLOOKUP(A170,[4]bd_lista!A:C,3,FALSE)</f>
        <v>Corporación Minera de Bolivia</v>
      </c>
      <c r="C170" s="316" t="e">
        <f>+VLOOKUP(A170,Contactos!$A$4:$E$534,6,FALSE)</f>
        <v>#N/A</v>
      </c>
      <c r="D170" s="61">
        <v>0</v>
      </c>
      <c r="E170" s="61">
        <v>0</v>
      </c>
      <c r="F170" s="61">
        <v>0</v>
      </c>
      <c r="G170" s="61">
        <v>0</v>
      </c>
      <c r="H170" s="61">
        <v>0</v>
      </c>
      <c r="I170" s="61">
        <v>0</v>
      </c>
      <c r="J170" s="61">
        <v>0</v>
      </c>
      <c r="K170" s="61">
        <v>0</v>
      </c>
      <c r="L170" s="61">
        <v>0</v>
      </c>
      <c r="M170" s="61">
        <v>0</v>
      </c>
      <c r="N170" s="61">
        <v>0</v>
      </c>
      <c r="O170" s="61">
        <v>0</v>
      </c>
      <c r="P170" s="61">
        <v>0</v>
      </c>
      <c r="Q170" s="61">
        <v>0</v>
      </c>
      <c r="R170" s="61">
        <v>0</v>
      </c>
      <c r="S170" s="61">
        <v>0</v>
      </c>
      <c r="T170" s="61">
        <v>0</v>
      </c>
      <c r="U170" s="61">
        <v>0</v>
      </c>
      <c r="V170" s="61">
        <v>0</v>
      </c>
      <c r="W170" s="61">
        <v>0</v>
      </c>
      <c r="X170" s="61">
        <v>0</v>
      </c>
      <c r="Y170" s="61">
        <v>0</v>
      </c>
      <c r="Z170" s="61">
        <v>0</v>
      </c>
      <c r="AA170" s="61">
        <v>0</v>
      </c>
      <c r="AB170" s="61">
        <v>0</v>
      </c>
      <c r="AC170" s="61">
        <v>0</v>
      </c>
      <c r="AD170" s="61">
        <v>0</v>
      </c>
      <c r="AE170" s="61">
        <v>0</v>
      </c>
      <c r="AF170" s="61">
        <v>0</v>
      </c>
      <c r="AG170" s="61">
        <v>0</v>
      </c>
      <c r="AH170" s="61">
        <v>0</v>
      </c>
      <c r="AI170" s="61">
        <v>0</v>
      </c>
      <c r="AJ170" s="61">
        <v>0</v>
      </c>
      <c r="AK170" s="61">
        <v>0</v>
      </c>
      <c r="AL170" s="61">
        <v>0</v>
      </c>
      <c r="AM170" s="61">
        <v>0</v>
      </c>
      <c r="AN170" s="61">
        <v>0</v>
      </c>
      <c r="AO170" s="61">
        <v>0</v>
      </c>
      <c r="AP170" s="61">
        <v>0</v>
      </c>
      <c r="AQ170" s="61">
        <f t="shared" si="2"/>
        <v>0</v>
      </c>
      <c r="AT170" s="33"/>
    </row>
    <row r="171" spans="1:46" ht="33" customHeight="1">
      <c r="A171" s="32">
        <v>520</v>
      </c>
      <c r="B171" s="315" t="str">
        <f>VLOOKUP(A171,[4]bd_lista!A:C,3,FALSE)</f>
        <v>Empresa Metalúrgica VINTO - Nacionalizada</v>
      </c>
      <c r="C171" s="316" t="e">
        <f>+VLOOKUP(A171,Contactos!$A$4:$E$534,6,FALSE)</f>
        <v>#REF!</v>
      </c>
      <c r="D171" s="61">
        <v>0</v>
      </c>
      <c r="E171" s="61">
        <v>0</v>
      </c>
      <c r="F171" s="61">
        <v>0</v>
      </c>
      <c r="G171" s="61">
        <v>0</v>
      </c>
      <c r="H171" s="61">
        <v>0</v>
      </c>
      <c r="I171" s="61">
        <v>0</v>
      </c>
      <c r="J171" s="61">
        <v>0</v>
      </c>
      <c r="K171" s="61">
        <v>0</v>
      </c>
      <c r="L171" s="61">
        <v>0</v>
      </c>
      <c r="M171" s="61">
        <v>0</v>
      </c>
      <c r="N171" s="61">
        <v>0</v>
      </c>
      <c r="O171" s="61">
        <v>0</v>
      </c>
      <c r="P171" s="61">
        <v>0</v>
      </c>
      <c r="Q171" s="61">
        <v>0</v>
      </c>
      <c r="R171" s="61">
        <v>0</v>
      </c>
      <c r="S171" s="61">
        <v>0</v>
      </c>
      <c r="T171" s="61">
        <v>0</v>
      </c>
      <c r="U171" s="61">
        <v>0</v>
      </c>
      <c r="V171" s="61">
        <v>0</v>
      </c>
      <c r="W171" s="61">
        <v>0</v>
      </c>
      <c r="X171" s="61">
        <v>0</v>
      </c>
      <c r="Y171" s="61">
        <v>0</v>
      </c>
      <c r="Z171" s="61">
        <v>0</v>
      </c>
      <c r="AA171" s="61">
        <v>0</v>
      </c>
      <c r="AB171" s="61">
        <v>0</v>
      </c>
      <c r="AC171" s="61">
        <v>0</v>
      </c>
      <c r="AD171" s="61">
        <v>0</v>
      </c>
      <c r="AE171" s="61">
        <v>0</v>
      </c>
      <c r="AF171" s="61">
        <v>0</v>
      </c>
      <c r="AG171" s="61">
        <v>0</v>
      </c>
      <c r="AH171" s="61">
        <v>0</v>
      </c>
      <c r="AI171" s="61">
        <v>0</v>
      </c>
      <c r="AJ171" s="61">
        <v>0</v>
      </c>
      <c r="AK171" s="61">
        <v>0</v>
      </c>
      <c r="AL171" s="61">
        <v>0</v>
      </c>
      <c r="AM171" s="61">
        <v>0</v>
      </c>
      <c r="AN171" s="61">
        <v>0</v>
      </c>
      <c r="AO171" s="61">
        <v>0</v>
      </c>
      <c r="AP171" s="61">
        <v>0</v>
      </c>
      <c r="AQ171" s="61">
        <f t="shared" si="2"/>
        <v>0</v>
      </c>
      <c r="AT171" s="33"/>
    </row>
    <row r="172" spans="1:46" ht="33" customHeight="1">
      <c r="A172" s="32">
        <v>522</v>
      </c>
      <c r="B172" s="315" t="str">
        <f>VLOOKUP(A172,[4]bd_lista!A:C,3,FALSE)</f>
        <v>Empresa Nacional de Ferrocarriles - Residual</v>
      </c>
      <c r="C172" s="316" t="e">
        <f>+VLOOKUP(A172,Contactos!$A$4:$E$534,6,FALSE)</f>
        <v>#REF!</v>
      </c>
      <c r="D172" s="61">
        <v>0</v>
      </c>
      <c r="E172" s="61">
        <v>0</v>
      </c>
      <c r="F172" s="61">
        <v>0</v>
      </c>
      <c r="G172" s="61">
        <v>0</v>
      </c>
      <c r="H172" s="61">
        <v>208604</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f t="shared" si="2"/>
        <v>208604</v>
      </c>
      <c r="AT172" s="33"/>
    </row>
    <row r="173" spans="1:46" ht="33" customHeight="1">
      <c r="A173" s="32">
        <v>525</v>
      </c>
      <c r="B173" s="315" t="str">
        <f>VLOOKUP(A173,[4]bd_lista!A:C,3,FALSE)</f>
        <v>Transportes Aéreos Bolivianos</v>
      </c>
      <c r="C173" s="316" t="e">
        <f>+VLOOKUP(A173,Contactos!$A$4:$E$534,6,FALSE)</f>
        <v>#REF!</v>
      </c>
      <c r="D173" s="61">
        <v>0</v>
      </c>
      <c r="E173" s="61">
        <v>0</v>
      </c>
      <c r="F173" s="61">
        <v>3177201.6</v>
      </c>
      <c r="G173" s="61">
        <v>0</v>
      </c>
      <c r="H173" s="61">
        <v>0</v>
      </c>
      <c r="I173" s="61">
        <v>0</v>
      </c>
      <c r="J173" s="61">
        <v>0</v>
      </c>
      <c r="K173" s="61">
        <v>0</v>
      </c>
      <c r="L173" s="61">
        <v>0</v>
      </c>
      <c r="M173" s="61">
        <v>0</v>
      </c>
      <c r="N173" s="61">
        <v>0</v>
      </c>
      <c r="O173" s="61">
        <v>0</v>
      </c>
      <c r="P173" s="61">
        <v>0</v>
      </c>
      <c r="Q173" s="61">
        <v>0</v>
      </c>
      <c r="R173" s="61">
        <v>0</v>
      </c>
      <c r="S173" s="61">
        <v>0</v>
      </c>
      <c r="T173" s="61">
        <v>0</v>
      </c>
      <c r="U173" s="61">
        <v>0</v>
      </c>
      <c r="V173" s="61">
        <v>0</v>
      </c>
      <c r="W173" s="61">
        <v>0</v>
      </c>
      <c r="X173" s="61">
        <v>0</v>
      </c>
      <c r="Y173" s="61">
        <v>0</v>
      </c>
      <c r="Z173" s="61">
        <v>0</v>
      </c>
      <c r="AA173" s="61">
        <v>0</v>
      </c>
      <c r="AB173" s="61">
        <v>0</v>
      </c>
      <c r="AC173" s="61">
        <v>0</v>
      </c>
      <c r="AD173" s="61">
        <v>0</v>
      </c>
      <c r="AE173" s="61">
        <v>0</v>
      </c>
      <c r="AF173" s="61">
        <v>0</v>
      </c>
      <c r="AG173" s="61">
        <v>0</v>
      </c>
      <c r="AH173" s="61">
        <v>0</v>
      </c>
      <c r="AI173" s="61">
        <v>0</v>
      </c>
      <c r="AJ173" s="61">
        <v>0</v>
      </c>
      <c r="AK173" s="61">
        <v>0</v>
      </c>
      <c r="AL173" s="61">
        <v>0</v>
      </c>
      <c r="AM173" s="61">
        <v>0</v>
      </c>
      <c r="AN173" s="61">
        <v>0</v>
      </c>
      <c r="AO173" s="61">
        <v>0</v>
      </c>
      <c r="AP173" s="61">
        <v>0</v>
      </c>
      <c r="AQ173" s="61">
        <f t="shared" si="2"/>
        <v>3177201.6</v>
      </c>
      <c r="AT173" s="33"/>
    </row>
    <row r="174" spans="1:46" ht="33" customHeight="1">
      <c r="A174" s="32">
        <v>526</v>
      </c>
      <c r="B174" s="315" t="str">
        <f>VLOOKUP(A174,[4]bd_lista!A:C,3,FALSE)</f>
        <v>Bolivia TV</v>
      </c>
      <c r="C174" s="316" t="e">
        <f>+VLOOKUP(A174,Contactos!$A$4:$E$534,6,FALSE)</f>
        <v>#REF!</v>
      </c>
      <c r="D174" s="61">
        <v>0</v>
      </c>
      <c r="E174" s="61">
        <v>0</v>
      </c>
      <c r="F174" s="61">
        <v>2530031.04</v>
      </c>
      <c r="G174" s="61">
        <v>0</v>
      </c>
      <c r="H174" s="61">
        <v>134347.5</v>
      </c>
      <c r="I174" s="61">
        <v>0</v>
      </c>
      <c r="J174" s="61">
        <v>0</v>
      </c>
      <c r="K174" s="61">
        <v>0</v>
      </c>
      <c r="L174" s="61">
        <v>0</v>
      </c>
      <c r="M174" s="61">
        <v>0</v>
      </c>
      <c r="N174" s="61">
        <v>0</v>
      </c>
      <c r="O174" s="61">
        <v>0</v>
      </c>
      <c r="P174" s="61">
        <v>0</v>
      </c>
      <c r="Q174" s="61">
        <v>0</v>
      </c>
      <c r="R174" s="61">
        <v>0</v>
      </c>
      <c r="S174" s="61">
        <v>0</v>
      </c>
      <c r="T174" s="61">
        <v>0</v>
      </c>
      <c r="U174" s="61">
        <v>0</v>
      </c>
      <c r="V174" s="61">
        <v>0</v>
      </c>
      <c r="W174" s="61">
        <v>0</v>
      </c>
      <c r="X174" s="61">
        <v>0</v>
      </c>
      <c r="Y174" s="61">
        <v>534391.19999999995</v>
      </c>
      <c r="Z174" s="61">
        <v>0</v>
      </c>
      <c r="AA174" s="61">
        <v>0</v>
      </c>
      <c r="AB174" s="61">
        <v>0</v>
      </c>
      <c r="AC174" s="61">
        <v>0</v>
      </c>
      <c r="AD174" s="61">
        <v>0</v>
      </c>
      <c r="AE174" s="61">
        <v>0</v>
      </c>
      <c r="AF174" s="61">
        <v>0</v>
      </c>
      <c r="AG174" s="61">
        <v>0</v>
      </c>
      <c r="AH174" s="61">
        <v>0</v>
      </c>
      <c r="AI174" s="61">
        <v>0</v>
      </c>
      <c r="AJ174" s="61">
        <v>0</v>
      </c>
      <c r="AK174" s="61">
        <v>0</v>
      </c>
      <c r="AL174" s="61">
        <v>0</v>
      </c>
      <c r="AM174" s="61">
        <v>0</v>
      </c>
      <c r="AN174" s="61">
        <v>0</v>
      </c>
      <c r="AO174" s="61">
        <v>0</v>
      </c>
      <c r="AP174" s="61">
        <v>0</v>
      </c>
      <c r="AQ174" s="61">
        <f t="shared" si="2"/>
        <v>3198769.74</v>
      </c>
      <c r="AT174" s="33"/>
    </row>
    <row r="175" spans="1:46" ht="33" customHeight="1">
      <c r="A175" s="32">
        <v>548</v>
      </c>
      <c r="B175" s="315" t="str">
        <f>VLOOKUP(A175,[4]bd_lista!A:C,3,FALSE)</f>
        <v>Corporación de las Fuerzas Armadas p/ el Des. Nacional</v>
      </c>
      <c r="C175" s="316" t="e">
        <f>+VLOOKUP(A175,Contactos!$A$4:$E$534,6,FALSE)</f>
        <v>#REF!</v>
      </c>
      <c r="D175" s="61">
        <v>0</v>
      </c>
      <c r="E175" s="61">
        <v>0</v>
      </c>
      <c r="F175" s="61">
        <v>443635.45999999996</v>
      </c>
      <c r="G175" s="61">
        <v>0</v>
      </c>
      <c r="H175" s="61">
        <v>87</v>
      </c>
      <c r="I175" s="61">
        <v>0</v>
      </c>
      <c r="J175" s="61">
        <v>0</v>
      </c>
      <c r="K175" s="61">
        <v>443.07</v>
      </c>
      <c r="L175" s="61">
        <v>3946949.1799999997</v>
      </c>
      <c r="M175" s="61">
        <v>0</v>
      </c>
      <c r="N175" s="61">
        <v>0</v>
      </c>
      <c r="O175" s="61">
        <v>0</v>
      </c>
      <c r="P175" s="61">
        <v>0</v>
      </c>
      <c r="Q175" s="61">
        <v>0</v>
      </c>
      <c r="R175" s="61">
        <v>0</v>
      </c>
      <c r="S175" s="61">
        <v>0</v>
      </c>
      <c r="T175" s="61">
        <v>0</v>
      </c>
      <c r="U175" s="61">
        <v>0</v>
      </c>
      <c r="V175" s="61">
        <v>0</v>
      </c>
      <c r="W175" s="61">
        <v>0</v>
      </c>
      <c r="X175" s="61">
        <v>0</v>
      </c>
      <c r="Y175" s="61">
        <v>0</v>
      </c>
      <c r="Z175" s="61">
        <v>0</v>
      </c>
      <c r="AA175" s="61">
        <v>0</v>
      </c>
      <c r="AB175" s="61">
        <v>0</v>
      </c>
      <c r="AC175" s="61">
        <v>0</v>
      </c>
      <c r="AD175" s="61">
        <v>0</v>
      </c>
      <c r="AE175" s="61">
        <v>0</v>
      </c>
      <c r="AF175" s="61">
        <v>0</v>
      </c>
      <c r="AG175" s="61">
        <v>0</v>
      </c>
      <c r="AH175" s="61">
        <v>0</v>
      </c>
      <c r="AI175" s="61">
        <v>0</v>
      </c>
      <c r="AJ175" s="61">
        <v>0</v>
      </c>
      <c r="AK175" s="61">
        <v>0</v>
      </c>
      <c r="AL175" s="61">
        <v>0</v>
      </c>
      <c r="AM175" s="61">
        <v>0</v>
      </c>
      <c r="AN175" s="61">
        <v>0</v>
      </c>
      <c r="AO175" s="61">
        <v>0</v>
      </c>
      <c r="AP175" s="61">
        <v>0</v>
      </c>
      <c r="AQ175" s="61">
        <f t="shared" si="2"/>
        <v>4391114.71</v>
      </c>
      <c r="AT175" s="33"/>
    </row>
    <row r="176" spans="1:46" ht="33" customHeight="1">
      <c r="A176" s="32">
        <v>551</v>
      </c>
      <c r="B176" s="315" t="str">
        <f>VLOOKUP(A176,[4]bd_lista!A:C,3,FALSE)</f>
        <v>Empresa Naviera Boliviana</v>
      </c>
      <c r="C176" s="316" t="e">
        <f>+VLOOKUP(A176,Contactos!$A$4:$E$534,6,FALSE)</f>
        <v>#REF!</v>
      </c>
      <c r="D176" s="61">
        <v>0</v>
      </c>
      <c r="E176" s="61">
        <v>0</v>
      </c>
      <c r="F176" s="61">
        <v>0</v>
      </c>
      <c r="G176" s="61">
        <v>0</v>
      </c>
      <c r="H176" s="61">
        <v>0</v>
      </c>
      <c r="I176" s="61">
        <v>0</v>
      </c>
      <c r="J176" s="61">
        <v>0</v>
      </c>
      <c r="K176" s="61">
        <v>0</v>
      </c>
      <c r="L176" s="61">
        <v>0</v>
      </c>
      <c r="M176" s="61">
        <v>0</v>
      </c>
      <c r="N176" s="61">
        <v>0</v>
      </c>
      <c r="O176" s="61">
        <v>0</v>
      </c>
      <c r="P176" s="61">
        <v>0</v>
      </c>
      <c r="Q176" s="61">
        <v>0</v>
      </c>
      <c r="R176" s="61">
        <v>0</v>
      </c>
      <c r="S176" s="61">
        <v>0</v>
      </c>
      <c r="T176" s="61">
        <v>0</v>
      </c>
      <c r="U176" s="61">
        <v>0</v>
      </c>
      <c r="V176" s="61">
        <v>0</v>
      </c>
      <c r="W176" s="61">
        <v>0</v>
      </c>
      <c r="X176" s="61">
        <v>0</v>
      </c>
      <c r="Y176" s="61">
        <v>0</v>
      </c>
      <c r="Z176" s="61">
        <v>0</v>
      </c>
      <c r="AA176" s="61">
        <v>0</v>
      </c>
      <c r="AB176" s="61">
        <v>0</v>
      </c>
      <c r="AC176" s="61">
        <v>0</v>
      </c>
      <c r="AD176" s="61">
        <v>0</v>
      </c>
      <c r="AE176" s="61">
        <v>0</v>
      </c>
      <c r="AF176" s="61">
        <v>0</v>
      </c>
      <c r="AG176" s="61">
        <v>0</v>
      </c>
      <c r="AH176" s="61">
        <v>0</v>
      </c>
      <c r="AI176" s="61">
        <v>0</v>
      </c>
      <c r="AJ176" s="61">
        <v>0</v>
      </c>
      <c r="AK176" s="61">
        <v>0</v>
      </c>
      <c r="AL176" s="61">
        <v>0</v>
      </c>
      <c r="AM176" s="61">
        <v>0</v>
      </c>
      <c r="AN176" s="61">
        <v>0</v>
      </c>
      <c r="AO176" s="61">
        <v>0</v>
      </c>
      <c r="AP176" s="61">
        <v>0</v>
      </c>
      <c r="AQ176" s="61">
        <f t="shared" si="2"/>
        <v>0</v>
      </c>
      <c r="AT176" s="33"/>
    </row>
    <row r="177" spans="1:46" ht="33" customHeight="1">
      <c r="A177" s="32">
        <v>572</v>
      </c>
      <c r="B177" s="315" t="str">
        <f>VLOOKUP(A177,[4]bd_lista!A:C,3,FALSE)</f>
        <v>Empresa de Apoyo a la Producción de Alimentos</v>
      </c>
      <c r="C177" s="316" t="e">
        <f>+VLOOKUP(A177,Contactos!$A$4:$E$534,6,FALSE)</f>
        <v>#REF!</v>
      </c>
      <c r="D177" s="61">
        <v>0</v>
      </c>
      <c r="E177" s="61">
        <v>0</v>
      </c>
      <c r="F177" s="61">
        <v>8652719.2699999996</v>
      </c>
      <c r="G177" s="61">
        <v>0</v>
      </c>
      <c r="H177" s="61">
        <v>0</v>
      </c>
      <c r="I177" s="61">
        <v>0</v>
      </c>
      <c r="J177" s="61">
        <v>0</v>
      </c>
      <c r="K177" s="61">
        <v>0</v>
      </c>
      <c r="L177" s="61">
        <v>0</v>
      </c>
      <c r="M177" s="61">
        <v>0</v>
      </c>
      <c r="N177" s="61">
        <v>0</v>
      </c>
      <c r="O177" s="61">
        <v>0</v>
      </c>
      <c r="P177" s="61">
        <v>0</v>
      </c>
      <c r="Q177" s="61">
        <v>0</v>
      </c>
      <c r="R177" s="61">
        <v>0</v>
      </c>
      <c r="S177" s="61">
        <v>0</v>
      </c>
      <c r="T177" s="61">
        <v>0</v>
      </c>
      <c r="U177" s="61">
        <v>0</v>
      </c>
      <c r="V177" s="61">
        <v>0</v>
      </c>
      <c r="W177" s="61">
        <v>0</v>
      </c>
      <c r="X177" s="61">
        <v>0</v>
      </c>
      <c r="Y177" s="61">
        <v>93001732.680000007</v>
      </c>
      <c r="Z177" s="61">
        <v>0</v>
      </c>
      <c r="AA177" s="61">
        <v>0</v>
      </c>
      <c r="AB177" s="61">
        <v>0</v>
      </c>
      <c r="AC177" s="61">
        <v>0</v>
      </c>
      <c r="AD177" s="61">
        <v>0</v>
      </c>
      <c r="AE177" s="61">
        <v>0</v>
      </c>
      <c r="AF177" s="61">
        <v>0</v>
      </c>
      <c r="AG177" s="61">
        <v>0</v>
      </c>
      <c r="AH177" s="61">
        <v>0</v>
      </c>
      <c r="AI177" s="61">
        <v>0</v>
      </c>
      <c r="AJ177" s="61">
        <v>0</v>
      </c>
      <c r="AK177" s="61">
        <v>0</v>
      </c>
      <c r="AL177" s="61">
        <v>0</v>
      </c>
      <c r="AM177" s="61">
        <v>0</v>
      </c>
      <c r="AN177" s="61">
        <v>0</v>
      </c>
      <c r="AO177" s="61">
        <v>0</v>
      </c>
      <c r="AP177" s="61">
        <v>0</v>
      </c>
      <c r="AQ177" s="61">
        <f t="shared" si="2"/>
        <v>101654451.95</v>
      </c>
      <c r="AT177" s="33"/>
    </row>
    <row r="178" spans="1:46" ht="33" customHeight="1">
      <c r="A178" s="32">
        <v>573</v>
      </c>
      <c r="B178" s="315" t="str">
        <f>VLOOKUP(A178,[4]bd_lista!A:C,3,FALSE)</f>
        <v>Empresa Siderúrgica del Mutún</v>
      </c>
      <c r="C178" s="316" t="e">
        <f>+VLOOKUP(A178,Contactos!$A$4:$E$534,6,FALSE)</f>
        <v>#REF!</v>
      </c>
      <c r="D178" s="61">
        <v>0</v>
      </c>
      <c r="E178" s="61">
        <v>0</v>
      </c>
      <c r="F178" s="61">
        <v>1410850.7699999998</v>
      </c>
      <c r="G178" s="61">
        <v>0</v>
      </c>
      <c r="H178" s="61">
        <v>0</v>
      </c>
      <c r="I178" s="61">
        <v>0</v>
      </c>
      <c r="J178" s="61">
        <v>0</v>
      </c>
      <c r="K178" s="61">
        <v>0</v>
      </c>
      <c r="L178" s="61">
        <v>0</v>
      </c>
      <c r="M178" s="61">
        <v>0</v>
      </c>
      <c r="N178" s="61">
        <v>0</v>
      </c>
      <c r="O178" s="61">
        <v>0</v>
      </c>
      <c r="P178" s="61">
        <v>0</v>
      </c>
      <c r="Q178" s="61">
        <v>0</v>
      </c>
      <c r="R178" s="61">
        <v>0</v>
      </c>
      <c r="S178" s="61">
        <v>0</v>
      </c>
      <c r="T178" s="61">
        <v>0</v>
      </c>
      <c r="U178" s="61">
        <v>0</v>
      </c>
      <c r="V178" s="61">
        <v>0</v>
      </c>
      <c r="W178" s="61">
        <v>0</v>
      </c>
      <c r="X178" s="61">
        <v>0</v>
      </c>
      <c r="Y178" s="61">
        <v>0</v>
      </c>
      <c r="Z178" s="61">
        <v>0</v>
      </c>
      <c r="AA178" s="61">
        <v>0</v>
      </c>
      <c r="AB178" s="61">
        <v>0</v>
      </c>
      <c r="AC178" s="61">
        <v>0</v>
      </c>
      <c r="AD178" s="61">
        <v>0</v>
      </c>
      <c r="AE178" s="61">
        <v>0</v>
      </c>
      <c r="AF178" s="61">
        <v>0</v>
      </c>
      <c r="AG178" s="61">
        <v>0</v>
      </c>
      <c r="AH178" s="61">
        <v>0</v>
      </c>
      <c r="AI178" s="61">
        <v>0</v>
      </c>
      <c r="AJ178" s="61">
        <v>0</v>
      </c>
      <c r="AK178" s="61">
        <v>0</v>
      </c>
      <c r="AL178" s="61">
        <v>0</v>
      </c>
      <c r="AM178" s="61">
        <v>0</v>
      </c>
      <c r="AN178" s="61">
        <v>0</v>
      </c>
      <c r="AO178" s="61">
        <v>0</v>
      </c>
      <c r="AP178" s="61">
        <v>0</v>
      </c>
      <c r="AQ178" s="61">
        <f t="shared" si="2"/>
        <v>1410850.7699999998</v>
      </c>
      <c r="AT178" s="33"/>
    </row>
    <row r="179" spans="1:46" ht="33" customHeight="1">
      <c r="A179" s="32">
        <v>576</v>
      </c>
      <c r="B179" s="315" t="str">
        <f>VLOOKUP(A179,[4]bd_lista!A:C,3,FALSE)</f>
        <v>Empresa Pública Nacional Estratégica Cartones de Bolivia</v>
      </c>
      <c r="C179" s="316" t="e">
        <f>+VLOOKUP(A179,Contactos!$A$4:$E$534,6,FALSE)</f>
        <v>#REF!</v>
      </c>
      <c r="D179" s="61">
        <v>6322900.9699999997</v>
      </c>
      <c r="E179" s="61">
        <v>0</v>
      </c>
      <c r="F179" s="61">
        <v>0</v>
      </c>
      <c r="G179" s="61">
        <v>0</v>
      </c>
      <c r="H179" s="61">
        <v>0</v>
      </c>
      <c r="I179" s="61">
        <v>0</v>
      </c>
      <c r="J179" s="61">
        <v>0</v>
      </c>
      <c r="K179" s="61">
        <v>0</v>
      </c>
      <c r="L179" s="61">
        <v>0</v>
      </c>
      <c r="M179" s="61">
        <v>0</v>
      </c>
      <c r="N179" s="61">
        <v>0</v>
      </c>
      <c r="O179" s="61">
        <v>0</v>
      </c>
      <c r="P179" s="61">
        <v>0</v>
      </c>
      <c r="Q179" s="61">
        <v>0</v>
      </c>
      <c r="R179" s="61">
        <v>0</v>
      </c>
      <c r="S179" s="61">
        <v>0</v>
      </c>
      <c r="T179" s="61">
        <v>0</v>
      </c>
      <c r="U179" s="61">
        <v>0</v>
      </c>
      <c r="V179" s="61">
        <v>0</v>
      </c>
      <c r="W179" s="61">
        <v>0</v>
      </c>
      <c r="X179" s="61">
        <v>0</v>
      </c>
      <c r="Y179" s="61">
        <v>0</v>
      </c>
      <c r="Z179" s="61">
        <v>0</v>
      </c>
      <c r="AA179" s="61">
        <v>0</v>
      </c>
      <c r="AB179" s="61">
        <v>0</v>
      </c>
      <c r="AC179" s="61">
        <v>0</v>
      </c>
      <c r="AD179" s="61">
        <v>0</v>
      </c>
      <c r="AE179" s="61">
        <v>0</v>
      </c>
      <c r="AF179" s="61">
        <v>0</v>
      </c>
      <c r="AG179" s="61">
        <v>0</v>
      </c>
      <c r="AH179" s="61">
        <v>0</v>
      </c>
      <c r="AI179" s="61">
        <v>0</v>
      </c>
      <c r="AJ179" s="61">
        <v>0</v>
      </c>
      <c r="AK179" s="61">
        <v>0</v>
      </c>
      <c r="AL179" s="61">
        <v>0</v>
      </c>
      <c r="AM179" s="61">
        <v>0</v>
      </c>
      <c r="AN179" s="61">
        <v>0</v>
      </c>
      <c r="AO179" s="61">
        <v>0</v>
      </c>
      <c r="AP179" s="61">
        <v>0</v>
      </c>
      <c r="AQ179" s="61">
        <f t="shared" si="2"/>
        <v>6322900.9699999997</v>
      </c>
      <c r="AT179" s="33"/>
    </row>
    <row r="180" spans="1:46" ht="33" customHeight="1">
      <c r="A180" s="32">
        <v>578</v>
      </c>
      <c r="B180" s="315" t="str">
        <f>VLOOKUP(A180,[4]bd_lista!A:C,3,FALSE)</f>
        <v>Boliviana de Aviación</v>
      </c>
      <c r="C180" s="316" t="e">
        <f>+VLOOKUP(A180,Contactos!$A$4:$E$534,6,FALSE)</f>
        <v>#REF!</v>
      </c>
      <c r="D180" s="61">
        <v>0</v>
      </c>
      <c r="E180" s="61">
        <v>0</v>
      </c>
      <c r="F180" s="61">
        <v>0</v>
      </c>
      <c r="G180" s="61">
        <v>0</v>
      </c>
      <c r="H180" s="61">
        <v>257354.27</v>
      </c>
      <c r="I180" s="61">
        <v>0</v>
      </c>
      <c r="J180" s="61">
        <v>0</v>
      </c>
      <c r="K180" s="61">
        <v>60</v>
      </c>
      <c r="L180" s="61">
        <v>0</v>
      </c>
      <c r="M180" s="61">
        <v>0</v>
      </c>
      <c r="N180" s="61">
        <v>0</v>
      </c>
      <c r="O180" s="61">
        <v>39418.550000000003</v>
      </c>
      <c r="P180" s="61">
        <v>0</v>
      </c>
      <c r="Q180" s="61">
        <v>0</v>
      </c>
      <c r="R180" s="61">
        <v>4039945.19</v>
      </c>
      <c r="S180" s="61">
        <v>0</v>
      </c>
      <c r="T180" s="61">
        <v>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61">
        <v>0</v>
      </c>
      <c r="AK180" s="61">
        <v>0</v>
      </c>
      <c r="AL180" s="61">
        <v>0</v>
      </c>
      <c r="AM180" s="61">
        <v>0</v>
      </c>
      <c r="AN180" s="61">
        <v>0</v>
      </c>
      <c r="AO180" s="61">
        <v>0</v>
      </c>
      <c r="AP180" s="61">
        <v>0</v>
      </c>
      <c r="AQ180" s="61">
        <f t="shared" si="2"/>
        <v>4336778.01</v>
      </c>
      <c r="AT180" s="33"/>
    </row>
    <row r="181" spans="1:46" ht="33" customHeight="1">
      <c r="A181" s="32">
        <v>580</v>
      </c>
      <c r="B181" s="315" t="str">
        <f>VLOOKUP(A181,[4]bd_lista!A:C,3,FALSE)</f>
        <v>Depósitos Aduaneros Bolivianos</v>
      </c>
      <c r="C181" s="316" t="e">
        <f>+VLOOKUP(A181,Contactos!$A$4:$E$534,6,FALSE)</f>
        <v>#REF!</v>
      </c>
      <c r="D181" s="61">
        <v>0</v>
      </c>
      <c r="E181" s="61">
        <v>0</v>
      </c>
      <c r="F181" s="61">
        <v>0</v>
      </c>
      <c r="G181" s="61">
        <v>0</v>
      </c>
      <c r="H181" s="61">
        <v>5367.28</v>
      </c>
      <c r="I181" s="61">
        <v>0</v>
      </c>
      <c r="J181" s="61">
        <v>0</v>
      </c>
      <c r="K181" s="61">
        <v>0</v>
      </c>
      <c r="L181" s="61">
        <v>0</v>
      </c>
      <c r="M181" s="61">
        <v>0</v>
      </c>
      <c r="N181" s="61">
        <v>0</v>
      </c>
      <c r="O181" s="61">
        <v>0</v>
      </c>
      <c r="P181" s="61">
        <v>0</v>
      </c>
      <c r="Q181" s="61">
        <v>0</v>
      </c>
      <c r="R181" s="61">
        <v>0</v>
      </c>
      <c r="S181" s="61">
        <v>0</v>
      </c>
      <c r="T181" s="61">
        <v>0</v>
      </c>
      <c r="U181" s="61">
        <v>0</v>
      </c>
      <c r="V181" s="61">
        <v>0</v>
      </c>
      <c r="W181" s="61">
        <v>0</v>
      </c>
      <c r="X181" s="61">
        <v>0</v>
      </c>
      <c r="Y181" s="61">
        <v>0</v>
      </c>
      <c r="Z181" s="61">
        <v>0</v>
      </c>
      <c r="AA181" s="61">
        <v>0</v>
      </c>
      <c r="AB181" s="61">
        <v>0</v>
      </c>
      <c r="AC181" s="61">
        <v>0</v>
      </c>
      <c r="AD181" s="61">
        <v>0</v>
      </c>
      <c r="AE181" s="61">
        <v>0</v>
      </c>
      <c r="AF181" s="61">
        <v>0</v>
      </c>
      <c r="AG181" s="61">
        <v>0</v>
      </c>
      <c r="AH181" s="61">
        <v>0</v>
      </c>
      <c r="AI181" s="61">
        <v>0</v>
      </c>
      <c r="AJ181" s="61">
        <v>0</v>
      </c>
      <c r="AK181" s="61">
        <v>0</v>
      </c>
      <c r="AL181" s="61">
        <v>0</v>
      </c>
      <c r="AM181" s="61">
        <v>0</v>
      </c>
      <c r="AN181" s="61">
        <v>0</v>
      </c>
      <c r="AO181" s="61">
        <v>0</v>
      </c>
      <c r="AP181" s="61">
        <v>0</v>
      </c>
      <c r="AQ181" s="61">
        <f t="shared" si="2"/>
        <v>5367.28</v>
      </c>
      <c r="AT181" s="33"/>
    </row>
    <row r="182" spans="1:46" ht="33" customHeight="1">
      <c r="A182" s="32">
        <v>584</v>
      </c>
      <c r="B182" s="315" t="str">
        <f>VLOOKUP(A182,[4]bd_lista!A:C,3,FALSE)</f>
        <v>Empresa Boliviana de Industrializacion de Hidrocarburos</v>
      </c>
      <c r="C182" s="316" t="e">
        <f>+VLOOKUP(A182,Contactos!$A$4:$E$534,6,FALSE)</f>
        <v>#REF!</v>
      </c>
      <c r="D182" s="61">
        <v>0</v>
      </c>
      <c r="E182" s="61">
        <v>0</v>
      </c>
      <c r="F182" s="61">
        <v>0</v>
      </c>
      <c r="G182" s="61">
        <v>0</v>
      </c>
      <c r="H182" s="61">
        <v>0</v>
      </c>
      <c r="I182" s="61">
        <v>0</v>
      </c>
      <c r="J182" s="61">
        <v>0</v>
      </c>
      <c r="K182" s="61">
        <v>0</v>
      </c>
      <c r="L182" s="61">
        <v>0</v>
      </c>
      <c r="M182" s="61">
        <v>0</v>
      </c>
      <c r="N182" s="61">
        <v>0</v>
      </c>
      <c r="O182" s="61">
        <v>0</v>
      </c>
      <c r="P182" s="61">
        <v>0</v>
      </c>
      <c r="Q182" s="61">
        <v>0</v>
      </c>
      <c r="R182" s="61">
        <v>0</v>
      </c>
      <c r="S182" s="61">
        <v>0</v>
      </c>
      <c r="T182" s="61">
        <v>0</v>
      </c>
      <c r="U182" s="61">
        <v>0</v>
      </c>
      <c r="V182" s="61">
        <v>0</v>
      </c>
      <c r="W182" s="61">
        <v>0</v>
      </c>
      <c r="X182" s="61">
        <v>0</v>
      </c>
      <c r="Y182" s="61">
        <v>0</v>
      </c>
      <c r="Z182" s="61">
        <v>0</v>
      </c>
      <c r="AA182" s="61">
        <v>0</v>
      </c>
      <c r="AB182" s="61">
        <v>0</v>
      </c>
      <c r="AC182" s="61">
        <v>0</v>
      </c>
      <c r="AD182" s="61">
        <v>0</v>
      </c>
      <c r="AE182" s="61">
        <v>0</v>
      </c>
      <c r="AF182" s="61">
        <v>0</v>
      </c>
      <c r="AG182" s="61">
        <v>0</v>
      </c>
      <c r="AH182" s="61">
        <v>0</v>
      </c>
      <c r="AI182" s="61">
        <v>0</v>
      </c>
      <c r="AJ182" s="61">
        <v>0</v>
      </c>
      <c r="AK182" s="61">
        <v>0</v>
      </c>
      <c r="AL182" s="61">
        <v>0</v>
      </c>
      <c r="AM182" s="61">
        <v>0</v>
      </c>
      <c r="AN182" s="61">
        <v>0</v>
      </c>
      <c r="AO182" s="61">
        <v>0</v>
      </c>
      <c r="AP182" s="61">
        <v>0</v>
      </c>
      <c r="AQ182" s="61">
        <f t="shared" si="2"/>
        <v>0</v>
      </c>
      <c r="AT182" s="33"/>
    </row>
    <row r="183" spans="1:46" ht="33" customHeight="1">
      <c r="A183" s="32">
        <v>585</v>
      </c>
      <c r="B183" s="315" t="str">
        <f>VLOOKUP(A183,[4]bd_lista!A:C,3,FALSE)</f>
        <v>Agencia Boliviana Espacial</v>
      </c>
      <c r="C183" s="316" t="e">
        <f>+VLOOKUP(A183,Contactos!$A$4:$E$534,6,FALSE)</f>
        <v>#REF!</v>
      </c>
      <c r="D183" s="61">
        <v>0</v>
      </c>
      <c r="E183" s="61">
        <v>0</v>
      </c>
      <c r="F183" s="61">
        <v>0</v>
      </c>
      <c r="G183" s="61">
        <v>0</v>
      </c>
      <c r="H183" s="61">
        <v>1718.8</v>
      </c>
      <c r="I183" s="61">
        <v>0</v>
      </c>
      <c r="J183" s="61">
        <v>0</v>
      </c>
      <c r="K183" s="61">
        <v>0</v>
      </c>
      <c r="L183" s="61">
        <v>81325.3</v>
      </c>
      <c r="M183" s="61">
        <v>0</v>
      </c>
      <c r="N183" s="61">
        <v>0</v>
      </c>
      <c r="O183" s="61">
        <v>0</v>
      </c>
      <c r="P183" s="61">
        <v>0</v>
      </c>
      <c r="Q183" s="61">
        <v>0</v>
      </c>
      <c r="R183" s="61">
        <v>0</v>
      </c>
      <c r="S183" s="61">
        <v>0</v>
      </c>
      <c r="T183" s="61">
        <v>0</v>
      </c>
      <c r="U183" s="61">
        <v>0</v>
      </c>
      <c r="V183" s="61">
        <v>0</v>
      </c>
      <c r="W183" s="61">
        <v>0</v>
      </c>
      <c r="X183" s="61">
        <v>0</v>
      </c>
      <c r="Y183" s="61">
        <v>0</v>
      </c>
      <c r="Z183" s="61">
        <v>0</v>
      </c>
      <c r="AA183" s="61">
        <v>0</v>
      </c>
      <c r="AB183" s="61">
        <v>0</v>
      </c>
      <c r="AC183" s="61">
        <v>0</v>
      </c>
      <c r="AD183" s="61">
        <v>0</v>
      </c>
      <c r="AE183" s="61">
        <v>12896.8</v>
      </c>
      <c r="AF183" s="61">
        <v>0</v>
      </c>
      <c r="AG183" s="61">
        <v>0</v>
      </c>
      <c r="AH183" s="61">
        <v>0</v>
      </c>
      <c r="AI183" s="61">
        <v>0</v>
      </c>
      <c r="AJ183" s="61">
        <v>0</v>
      </c>
      <c r="AK183" s="61">
        <v>0</v>
      </c>
      <c r="AL183" s="61">
        <v>0</v>
      </c>
      <c r="AM183" s="61">
        <v>0</v>
      </c>
      <c r="AN183" s="61">
        <v>0</v>
      </c>
      <c r="AO183" s="61">
        <v>0</v>
      </c>
      <c r="AP183" s="61">
        <v>0</v>
      </c>
      <c r="AQ183" s="61">
        <f t="shared" si="2"/>
        <v>95940.900000000009</v>
      </c>
      <c r="AT183" s="33"/>
    </row>
    <row r="184" spans="1:46" ht="33" customHeight="1">
      <c r="A184" s="32">
        <v>586</v>
      </c>
      <c r="B184" s="315" t="str">
        <f>VLOOKUP(A184,[4]bd_lista!A:C,3,FALSE)</f>
        <v>Empresa Azucarera San Buenaventura</v>
      </c>
      <c r="C184" s="316" t="e">
        <f>+VLOOKUP(A184,Contactos!$A$4:$E$534,6,FALSE)</f>
        <v>#REF!</v>
      </c>
      <c r="D184" s="61">
        <v>0</v>
      </c>
      <c r="E184" s="61">
        <v>0</v>
      </c>
      <c r="F184" s="61">
        <v>20678348.420000002</v>
      </c>
      <c r="G184" s="61">
        <v>0</v>
      </c>
      <c r="H184" s="61">
        <v>0</v>
      </c>
      <c r="I184" s="61">
        <v>0</v>
      </c>
      <c r="J184" s="61">
        <v>0</v>
      </c>
      <c r="K184" s="61">
        <v>60</v>
      </c>
      <c r="L184" s="61">
        <v>0</v>
      </c>
      <c r="M184" s="61">
        <v>0</v>
      </c>
      <c r="N184" s="61">
        <v>0</v>
      </c>
      <c r="O184" s="61">
        <v>0</v>
      </c>
      <c r="P184" s="61">
        <v>0</v>
      </c>
      <c r="Q184" s="61">
        <v>0</v>
      </c>
      <c r="R184" s="61">
        <v>0</v>
      </c>
      <c r="S184" s="61">
        <v>0</v>
      </c>
      <c r="T184" s="61">
        <v>0</v>
      </c>
      <c r="U184" s="61">
        <v>0</v>
      </c>
      <c r="V184" s="61">
        <v>0</v>
      </c>
      <c r="W184" s="61">
        <v>0</v>
      </c>
      <c r="X184" s="61">
        <v>0</v>
      </c>
      <c r="Y184" s="61">
        <v>0</v>
      </c>
      <c r="Z184" s="61">
        <v>0</v>
      </c>
      <c r="AA184" s="61">
        <v>0</v>
      </c>
      <c r="AB184" s="61">
        <v>0</v>
      </c>
      <c r="AC184" s="61">
        <v>0</v>
      </c>
      <c r="AD184" s="61">
        <v>0</v>
      </c>
      <c r="AE184" s="61">
        <v>0</v>
      </c>
      <c r="AF184" s="61">
        <v>0</v>
      </c>
      <c r="AG184" s="61">
        <v>0</v>
      </c>
      <c r="AH184" s="61">
        <v>0</v>
      </c>
      <c r="AI184" s="61">
        <v>0</v>
      </c>
      <c r="AJ184" s="61">
        <v>0</v>
      </c>
      <c r="AK184" s="61">
        <v>0</v>
      </c>
      <c r="AL184" s="61">
        <v>0</v>
      </c>
      <c r="AM184" s="61">
        <v>0</v>
      </c>
      <c r="AN184" s="61">
        <v>0</v>
      </c>
      <c r="AO184" s="61">
        <v>0</v>
      </c>
      <c r="AP184" s="61">
        <v>0</v>
      </c>
      <c r="AQ184" s="61">
        <f t="shared" si="2"/>
        <v>20678408.420000002</v>
      </c>
      <c r="AT184" s="33"/>
    </row>
    <row r="185" spans="1:46" ht="33" customHeight="1">
      <c r="A185" s="32">
        <v>587</v>
      </c>
      <c r="B185" s="315" t="str">
        <f>VLOOKUP(A185,[4]bd_lista!A:C,3,FALSE)</f>
        <v>Empresa Estratégica Boliviana de Construcción y Conservación de Infraestructura Civil</v>
      </c>
      <c r="C185" s="316" t="e">
        <f>+VLOOKUP(A185,Contactos!$A$4:$E$534,6,FALSE)</f>
        <v>#REF!</v>
      </c>
      <c r="D185" s="61">
        <v>0</v>
      </c>
      <c r="E185" s="61">
        <v>0</v>
      </c>
      <c r="F185" s="61">
        <v>0</v>
      </c>
      <c r="G185" s="61">
        <v>0</v>
      </c>
      <c r="H185" s="61">
        <v>11424536.949999999</v>
      </c>
      <c r="I185" s="61">
        <v>0</v>
      </c>
      <c r="J185" s="61">
        <v>0</v>
      </c>
      <c r="K185" s="61">
        <v>0</v>
      </c>
      <c r="L185" s="61">
        <v>0</v>
      </c>
      <c r="M185" s="61">
        <v>0</v>
      </c>
      <c r="N185" s="61">
        <v>0</v>
      </c>
      <c r="O185" s="61">
        <v>0</v>
      </c>
      <c r="P185" s="61">
        <v>0</v>
      </c>
      <c r="Q185" s="61">
        <v>0</v>
      </c>
      <c r="R185" s="61">
        <v>0</v>
      </c>
      <c r="S185" s="61">
        <v>0</v>
      </c>
      <c r="T185" s="61">
        <v>0</v>
      </c>
      <c r="U185" s="61">
        <v>0</v>
      </c>
      <c r="V185" s="61">
        <v>0</v>
      </c>
      <c r="W185" s="61">
        <v>0</v>
      </c>
      <c r="X185" s="61">
        <v>0</v>
      </c>
      <c r="Y185" s="61">
        <v>0</v>
      </c>
      <c r="Z185" s="61">
        <v>0</v>
      </c>
      <c r="AA185" s="61">
        <v>0</v>
      </c>
      <c r="AB185" s="61">
        <v>0</v>
      </c>
      <c r="AC185" s="61">
        <v>0</v>
      </c>
      <c r="AD185" s="61">
        <v>0</v>
      </c>
      <c r="AE185" s="61">
        <v>0</v>
      </c>
      <c r="AF185" s="61">
        <v>0</v>
      </c>
      <c r="AG185" s="61">
        <v>0</v>
      </c>
      <c r="AH185" s="61">
        <v>0</v>
      </c>
      <c r="AI185" s="61">
        <v>0</v>
      </c>
      <c r="AJ185" s="61">
        <v>0</v>
      </c>
      <c r="AK185" s="61">
        <v>0</v>
      </c>
      <c r="AL185" s="61">
        <v>0</v>
      </c>
      <c r="AM185" s="61">
        <v>0</v>
      </c>
      <c r="AN185" s="61">
        <v>0</v>
      </c>
      <c r="AO185" s="61">
        <v>0</v>
      </c>
      <c r="AP185" s="61">
        <v>0</v>
      </c>
      <c r="AQ185" s="61">
        <f t="shared" si="2"/>
        <v>11424536.949999999</v>
      </c>
      <c r="AT185" s="33"/>
    </row>
    <row r="186" spans="1:46" ht="33" customHeight="1">
      <c r="A186" s="317">
        <v>590</v>
      </c>
      <c r="B186" s="315" t="str">
        <f>VLOOKUP(A186,[4]bd_lista!A:C,3,FALSE)</f>
        <v>Empresa Pública "QUIPUS"</v>
      </c>
      <c r="C186" s="316" t="e">
        <f>+VLOOKUP(A186,Contactos!$A$4:$E$534,6,FALSE)</f>
        <v>#REF!</v>
      </c>
      <c r="D186" s="61">
        <v>0</v>
      </c>
      <c r="E186" s="61">
        <v>0</v>
      </c>
      <c r="F186" s="61">
        <v>0</v>
      </c>
      <c r="G186" s="61">
        <v>0</v>
      </c>
      <c r="H186" s="61">
        <v>416.52</v>
      </c>
      <c r="I186" s="61">
        <v>0</v>
      </c>
      <c r="J186" s="61">
        <v>0</v>
      </c>
      <c r="K186" s="61">
        <v>0</v>
      </c>
      <c r="L186" s="61">
        <v>9879345.8499999978</v>
      </c>
      <c r="M186" s="61">
        <v>0</v>
      </c>
      <c r="N186" s="61">
        <v>0</v>
      </c>
      <c r="O186" s="61">
        <v>0</v>
      </c>
      <c r="P186" s="61">
        <v>0</v>
      </c>
      <c r="Q186" s="61">
        <v>0</v>
      </c>
      <c r="R186" s="61">
        <v>0</v>
      </c>
      <c r="S186" s="61">
        <v>0</v>
      </c>
      <c r="T186" s="61">
        <v>0</v>
      </c>
      <c r="U186" s="61">
        <v>0</v>
      </c>
      <c r="V186" s="61">
        <v>0</v>
      </c>
      <c r="W186" s="61">
        <v>0</v>
      </c>
      <c r="X186" s="61">
        <v>0</v>
      </c>
      <c r="Y186" s="61">
        <v>0</v>
      </c>
      <c r="Z186" s="61">
        <v>0</v>
      </c>
      <c r="AA186" s="61">
        <v>0</v>
      </c>
      <c r="AB186" s="61">
        <v>0</v>
      </c>
      <c r="AC186" s="61">
        <v>0</v>
      </c>
      <c r="AD186" s="61">
        <v>0</v>
      </c>
      <c r="AE186" s="61">
        <v>0</v>
      </c>
      <c r="AF186" s="61">
        <v>0</v>
      </c>
      <c r="AG186" s="61">
        <v>0</v>
      </c>
      <c r="AH186" s="61">
        <v>0</v>
      </c>
      <c r="AI186" s="61">
        <v>0</v>
      </c>
      <c r="AJ186" s="61">
        <v>0</v>
      </c>
      <c r="AK186" s="61">
        <v>0</v>
      </c>
      <c r="AL186" s="61">
        <v>0</v>
      </c>
      <c r="AM186" s="61">
        <v>0</v>
      </c>
      <c r="AN186" s="61">
        <v>0</v>
      </c>
      <c r="AO186" s="61">
        <v>0</v>
      </c>
      <c r="AP186" s="61">
        <v>0</v>
      </c>
      <c r="AQ186" s="61">
        <f t="shared" si="2"/>
        <v>9879762.3699999973</v>
      </c>
      <c r="AT186" s="33"/>
    </row>
    <row r="187" spans="1:46" ht="33" customHeight="1">
      <c r="A187" s="32">
        <v>591</v>
      </c>
      <c r="B187" s="315" t="str">
        <f>VLOOKUP(A187,[4]bd_lista!A:C,3,FALSE)</f>
        <v>Empresa Estatal de Transporte por Cable "Mi teleférico"</v>
      </c>
      <c r="C187" s="316" t="e">
        <f>+VLOOKUP(A187,Contactos!$A$4:$E$534,6,FALSE)</f>
        <v>#REF!</v>
      </c>
      <c r="D187" s="61">
        <v>0</v>
      </c>
      <c r="E187" s="61">
        <v>0</v>
      </c>
      <c r="F187" s="61">
        <v>6442720.5</v>
      </c>
      <c r="G187" s="61">
        <v>0</v>
      </c>
      <c r="H187" s="61">
        <v>2557227.92</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0</v>
      </c>
      <c r="Y187" s="61">
        <v>0</v>
      </c>
      <c r="Z187" s="61">
        <v>0</v>
      </c>
      <c r="AA187" s="61">
        <v>0</v>
      </c>
      <c r="AB187" s="61">
        <v>0</v>
      </c>
      <c r="AC187" s="61">
        <v>0</v>
      </c>
      <c r="AD187" s="61">
        <v>0</v>
      </c>
      <c r="AE187" s="61">
        <v>0</v>
      </c>
      <c r="AF187" s="61">
        <v>0</v>
      </c>
      <c r="AG187" s="61">
        <v>0</v>
      </c>
      <c r="AH187" s="61">
        <v>0</v>
      </c>
      <c r="AI187" s="61">
        <v>0</v>
      </c>
      <c r="AJ187" s="61">
        <v>0</v>
      </c>
      <c r="AK187" s="61">
        <v>0</v>
      </c>
      <c r="AL187" s="61">
        <v>0</v>
      </c>
      <c r="AM187" s="61">
        <v>0</v>
      </c>
      <c r="AN187" s="61">
        <v>0</v>
      </c>
      <c r="AO187" s="61">
        <v>0</v>
      </c>
      <c r="AP187" s="61">
        <v>0</v>
      </c>
      <c r="AQ187" s="61">
        <f t="shared" si="2"/>
        <v>8999948.4199999999</v>
      </c>
      <c r="AT187" s="33"/>
    </row>
    <row r="188" spans="1:46" ht="33" customHeight="1">
      <c r="A188" s="32">
        <v>592</v>
      </c>
      <c r="B188" s="315" t="str">
        <f>VLOOKUP(A188,[4]bd_lista!A:C,3,FALSE)</f>
        <v>Empresa Estatal "Boliviana de Turismo"</v>
      </c>
      <c r="C188" s="316" t="e">
        <f>+VLOOKUP(A188,Contactos!$A$4:$E$534,6,FALSE)</f>
        <v>#N/A</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1">
        <v>0</v>
      </c>
      <c r="AA188" s="61">
        <v>0</v>
      </c>
      <c r="AB188" s="61">
        <v>0</v>
      </c>
      <c r="AC188" s="61">
        <v>0</v>
      </c>
      <c r="AD188" s="61">
        <v>0</v>
      </c>
      <c r="AE188" s="61">
        <v>0</v>
      </c>
      <c r="AF188" s="61">
        <v>0</v>
      </c>
      <c r="AG188" s="61">
        <v>0</v>
      </c>
      <c r="AH188" s="61">
        <v>0</v>
      </c>
      <c r="AI188" s="61">
        <v>0</v>
      </c>
      <c r="AJ188" s="61">
        <v>0</v>
      </c>
      <c r="AK188" s="61">
        <v>0</v>
      </c>
      <c r="AL188" s="61">
        <v>0</v>
      </c>
      <c r="AM188" s="61">
        <v>0</v>
      </c>
      <c r="AN188" s="61">
        <v>0</v>
      </c>
      <c r="AO188" s="61">
        <v>0</v>
      </c>
      <c r="AP188" s="61">
        <v>0</v>
      </c>
      <c r="AQ188" s="61">
        <f t="shared" si="2"/>
        <v>0</v>
      </c>
      <c r="AT188" s="33"/>
    </row>
    <row r="189" spans="1:46" ht="33" customHeight="1">
      <c r="A189" s="32">
        <v>593</v>
      </c>
      <c r="B189" s="315" t="str">
        <f>VLOOKUP(A189,[4]bd_lista!A:C,3,FALSE)</f>
        <v>Empresa Pública YACANA</v>
      </c>
      <c r="C189" s="316" t="e">
        <f>+VLOOKUP(A189,Contactos!$A$4:$E$534,6,FALSE)</f>
        <v>#REF!</v>
      </c>
      <c r="D189" s="61">
        <v>0</v>
      </c>
      <c r="E189" s="61">
        <v>0</v>
      </c>
      <c r="F189" s="61">
        <v>0</v>
      </c>
      <c r="G189" s="61">
        <v>0</v>
      </c>
      <c r="H189" s="61">
        <v>0</v>
      </c>
      <c r="I189" s="61">
        <v>0</v>
      </c>
      <c r="J189" s="61">
        <v>0</v>
      </c>
      <c r="K189" s="61">
        <v>0</v>
      </c>
      <c r="L189" s="61">
        <v>0</v>
      </c>
      <c r="M189" s="61">
        <v>0</v>
      </c>
      <c r="N189" s="61">
        <v>60</v>
      </c>
      <c r="O189" s="61">
        <v>0</v>
      </c>
      <c r="P189" s="61">
        <v>0</v>
      </c>
      <c r="Q189" s="61">
        <v>0</v>
      </c>
      <c r="R189" s="61">
        <v>0</v>
      </c>
      <c r="S189" s="61">
        <v>0</v>
      </c>
      <c r="T189" s="61">
        <v>0</v>
      </c>
      <c r="U189" s="61">
        <v>0</v>
      </c>
      <c r="V189" s="61">
        <v>0</v>
      </c>
      <c r="W189" s="61">
        <v>0</v>
      </c>
      <c r="X189" s="61">
        <v>0</v>
      </c>
      <c r="Y189" s="61">
        <v>0</v>
      </c>
      <c r="Z189" s="61">
        <v>0</v>
      </c>
      <c r="AA189" s="61">
        <v>0</v>
      </c>
      <c r="AB189" s="61">
        <v>0</v>
      </c>
      <c r="AC189" s="61">
        <v>0</v>
      </c>
      <c r="AD189" s="61">
        <v>0</v>
      </c>
      <c r="AE189" s="61">
        <v>0</v>
      </c>
      <c r="AF189" s="61">
        <v>0</v>
      </c>
      <c r="AG189" s="61">
        <v>0</v>
      </c>
      <c r="AH189" s="61">
        <v>0</v>
      </c>
      <c r="AI189" s="61">
        <v>0</v>
      </c>
      <c r="AJ189" s="61">
        <v>0</v>
      </c>
      <c r="AK189" s="61">
        <v>0</v>
      </c>
      <c r="AL189" s="61">
        <v>0</v>
      </c>
      <c r="AM189" s="61">
        <v>0</v>
      </c>
      <c r="AN189" s="61">
        <v>0</v>
      </c>
      <c r="AO189" s="61">
        <v>0</v>
      </c>
      <c r="AP189" s="61">
        <v>0</v>
      </c>
      <c r="AQ189" s="61">
        <f t="shared" si="2"/>
        <v>60</v>
      </c>
      <c r="AT189" s="33"/>
    </row>
    <row r="190" spans="1:46" ht="33" customHeight="1">
      <c r="A190" s="32">
        <v>594</v>
      </c>
      <c r="B190" s="315" t="str">
        <f>VLOOKUP(A190,[4]bd_lista!A:C,3,FALSE)</f>
        <v>Administración de Servicios Portuarios - Bolivia</v>
      </c>
      <c r="C190" s="316" t="e">
        <f>+VLOOKUP(A190,Contactos!$A$4:$E$534,6,FALSE)</f>
        <v>#REF!</v>
      </c>
      <c r="D190" s="61">
        <v>0</v>
      </c>
      <c r="E190" s="61">
        <v>0</v>
      </c>
      <c r="F190" s="61">
        <v>8491653.0600000005</v>
      </c>
      <c r="G190" s="61">
        <v>0</v>
      </c>
      <c r="H190" s="61">
        <v>5.2</v>
      </c>
      <c r="I190" s="61">
        <v>0</v>
      </c>
      <c r="J190" s="61">
        <v>0</v>
      </c>
      <c r="K190" s="61">
        <v>0</v>
      </c>
      <c r="L190" s="61">
        <v>4158684.79</v>
      </c>
      <c r="M190" s="61">
        <v>0</v>
      </c>
      <c r="N190" s="61">
        <v>0</v>
      </c>
      <c r="O190" s="61">
        <v>0</v>
      </c>
      <c r="P190" s="61">
        <v>0</v>
      </c>
      <c r="Q190" s="61">
        <v>0</v>
      </c>
      <c r="R190" s="61">
        <v>0</v>
      </c>
      <c r="S190" s="61">
        <v>0.02</v>
      </c>
      <c r="T190" s="61">
        <v>0</v>
      </c>
      <c r="U190" s="61">
        <v>0</v>
      </c>
      <c r="V190" s="61">
        <v>0</v>
      </c>
      <c r="W190" s="61">
        <v>0</v>
      </c>
      <c r="X190" s="61">
        <v>0</v>
      </c>
      <c r="Y190" s="61">
        <v>0</v>
      </c>
      <c r="Z190" s="61">
        <v>0</v>
      </c>
      <c r="AA190" s="61">
        <v>0</v>
      </c>
      <c r="AB190" s="61">
        <v>0</v>
      </c>
      <c r="AC190" s="61">
        <v>0</v>
      </c>
      <c r="AD190" s="61">
        <v>0</v>
      </c>
      <c r="AE190" s="61">
        <v>0</v>
      </c>
      <c r="AF190" s="61">
        <v>0</v>
      </c>
      <c r="AG190" s="61">
        <v>0</v>
      </c>
      <c r="AH190" s="61">
        <v>0</v>
      </c>
      <c r="AI190" s="61">
        <v>0</v>
      </c>
      <c r="AJ190" s="61">
        <v>0</v>
      </c>
      <c r="AK190" s="61">
        <v>0</v>
      </c>
      <c r="AL190" s="61">
        <v>0</v>
      </c>
      <c r="AM190" s="61">
        <v>0</v>
      </c>
      <c r="AN190" s="61">
        <v>0</v>
      </c>
      <c r="AO190" s="61">
        <v>0</v>
      </c>
      <c r="AP190" s="61">
        <v>0</v>
      </c>
      <c r="AQ190" s="61">
        <f t="shared" si="2"/>
        <v>12650343.07</v>
      </c>
      <c r="AT190" s="33"/>
    </row>
    <row r="191" spans="1:46" ht="33" customHeight="1">
      <c r="A191" s="32">
        <v>595</v>
      </c>
      <c r="B191" s="315" t="str">
        <f>VLOOKUP(A191,[4]bd_lista!A:C,3,FALSE)</f>
        <v>Gestora Pública de la Seguridad Social de Largo Plazo</v>
      </c>
      <c r="C191" s="316" t="e">
        <f>+VLOOKUP(A191,Contactos!$A$4:$E$534,6,FALSE)</f>
        <v>#REF!</v>
      </c>
      <c r="D191" s="61">
        <v>0</v>
      </c>
      <c r="E191" s="61">
        <v>0</v>
      </c>
      <c r="F191" s="61">
        <v>0</v>
      </c>
      <c r="G191" s="61">
        <v>0</v>
      </c>
      <c r="H191" s="61">
        <v>58867.959999999992</v>
      </c>
      <c r="I191" s="61">
        <v>0</v>
      </c>
      <c r="J191" s="61">
        <v>0</v>
      </c>
      <c r="K191" s="61">
        <v>0</v>
      </c>
      <c r="L191" s="61">
        <v>0</v>
      </c>
      <c r="M191" s="61">
        <v>0</v>
      </c>
      <c r="N191" s="61">
        <v>0</v>
      </c>
      <c r="O191" s="61">
        <v>5119.21</v>
      </c>
      <c r="P191" s="61">
        <v>0</v>
      </c>
      <c r="Q191" s="61">
        <v>0</v>
      </c>
      <c r="R191" s="61">
        <v>0</v>
      </c>
      <c r="S191" s="61">
        <v>0</v>
      </c>
      <c r="T191" s="61">
        <v>0</v>
      </c>
      <c r="U191" s="61">
        <v>0</v>
      </c>
      <c r="V191" s="61">
        <v>0</v>
      </c>
      <c r="W191" s="61">
        <v>0</v>
      </c>
      <c r="X191" s="61">
        <v>0</v>
      </c>
      <c r="Y191" s="61">
        <v>0</v>
      </c>
      <c r="Z191" s="61">
        <v>0</v>
      </c>
      <c r="AA191" s="61">
        <v>0</v>
      </c>
      <c r="AB191" s="61">
        <v>0</v>
      </c>
      <c r="AC191" s="61">
        <v>0</v>
      </c>
      <c r="AD191" s="61">
        <v>0</v>
      </c>
      <c r="AE191" s="61">
        <v>0</v>
      </c>
      <c r="AF191" s="61">
        <v>0</v>
      </c>
      <c r="AG191" s="61">
        <v>0</v>
      </c>
      <c r="AH191" s="61">
        <v>0</v>
      </c>
      <c r="AI191" s="61">
        <v>0</v>
      </c>
      <c r="AJ191" s="61">
        <v>0</v>
      </c>
      <c r="AK191" s="61">
        <v>0</v>
      </c>
      <c r="AL191" s="61">
        <v>0</v>
      </c>
      <c r="AM191" s="61">
        <v>0</v>
      </c>
      <c r="AN191" s="61">
        <v>0</v>
      </c>
      <c r="AO191" s="61">
        <v>0</v>
      </c>
      <c r="AP191" s="61">
        <v>0</v>
      </c>
      <c r="AQ191" s="61">
        <f t="shared" si="2"/>
        <v>63987.169999999991</v>
      </c>
      <c r="AT191" s="33"/>
    </row>
    <row r="192" spans="1:46" ht="33" customHeight="1">
      <c r="A192" s="32">
        <v>596</v>
      </c>
      <c r="B192" s="315" t="str">
        <f>VLOOKUP(A192,[4]bd_lista!A:C,3,FALSE)</f>
        <v xml:space="preserve">Empresa Pública Transporte Aéreo Militar </v>
      </c>
      <c r="C192" s="316" t="e">
        <f>+VLOOKUP(A192,Contactos!$A$4:$E$534,6,FALSE)</f>
        <v>#REF!</v>
      </c>
      <c r="D192" s="61">
        <v>0</v>
      </c>
      <c r="E192" s="61">
        <v>0</v>
      </c>
      <c r="F192" s="61">
        <v>0</v>
      </c>
      <c r="G192" s="61">
        <v>0</v>
      </c>
      <c r="H192" s="61">
        <v>0</v>
      </c>
      <c r="I192" s="61">
        <v>0</v>
      </c>
      <c r="J192" s="61">
        <v>0</v>
      </c>
      <c r="K192" s="61">
        <v>0</v>
      </c>
      <c r="L192" s="61">
        <v>0</v>
      </c>
      <c r="M192" s="61">
        <v>0</v>
      </c>
      <c r="N192" s="61">
        <v>0</v>
      </c>
      <c r="O192" s="61">
        <v>0</v>
      </c>
      <c r="P192" s="61">
        <v>0</v>
      </c>
      <c r="Q192" s="61">
        <v>0</v>
      </c>
      <c r="R192" s="61">
        <v>0</v>
      </c>
      <c r="S192" s="61">
        <v>0</v>
      </c>
      <c r="T192" s="61">
        <v>0</v>
      </c>
      <c r="U192" s="61">
        <v>0</v>
      </c>
      <c r="V192" s="61">
        <v>0</v>
      </c>
      <c r="W192" s="61">
        <v>0</v>
      </c>
      <c r="X192" s="61">
        <v>0</v>
      </c>
      <c r="Y192" s="61">
        <v>150766.10999999999</v>
      </c>
      <c r="Z192" s="61">
        <v>0</v>
      </c>
      <c r="AA192" s="61">
        <v>0</v>
      </c>
      <c r="AB192" s="61">
        <v>0</v>
      </c>
      <c r="AC192" s="61">
        <v>0</v>
      </c>
      <c r="AD192" s="61">
        <v>0</v>
      </c>
      <c r="AE192" s="61">
        <v>0</v>
      </c>
      <c r="AF192" s="61">
        <v>0</v>
      </c>
      <c r="AG192" s="61">
        <v>0</v>
      </c>
      <c r="AH192" s="61">
        <v>0</v>
      </c>
      <c r="AI192" s="61">
        <v>0</v>
      </c>
      <c r="AJ192" s="61">
        <v>0</v>
      </c>
      <c r="AK192" s="61">
        <v>0</v>
      </c>
      <c r="AL192" s="61">
        <v>0</v>
      </c>
      <c r="AM192" s="61">
        <v>0</v>
      </c>
      <c r="AN192" s="61">
        <v>0</v>
      </c>
      <c r="AO192" s="61">
        <v>0</v>
      </c>
      <c r="AP192" s="61">
        <v>0</v>
      </c>
      <c r="AQ192" s="61">
        <f t="shared" si="2"/>
        <v>150766.10999999999</v>
      </c>
      <c r="AT192" s="33"/>
    </row>
    <row r="193" spans="1:46" ht="33" customHeight="1">
      <c r="A193" s="32">
        <v>597</v>
      </c>
      <c r="B193" s="315" t="str">
        <f>VLOOKUP(A193,[4]bd_lista!A:C,3,FALSE)</f>
        <v>Empresa Pública Nacional Estratégica de Yacimientos de Litio Bolivianos</v>
      </c>
      <c r="C193" s="316" t="e">
        <f>+VLOOKUP(A193,Contactos!$A$4:$E$534,6,FALSE)</f>
        <v>#REF!</v>
      </c>
      <c r="D193" s="61">
        <v>0</v>
      </c>
      <c r="E193" s="61">
        <v>0</v>
      </c>
      <c r="F193" s="61">
        <v>0</v>
      </c>
      <c r="G193" s="61">
        <v>0</v>
      </c>
      <c r="H193" s="61">
        <v>2812.12</v>
      </c>
      <c r="I193" s="61">
        <v>0</v>
      </c>
      <c r="J193" s="61">
        <v>0</v>
      </c>
      <c r="K193" s="61">
        <v>724.12</v>
      </c>
      <c r="L193" s="61">
        <v>630517.48</v>
      </c>
      <c r="M193" s="61">
        <v>0</v>
      </c>
      <c r="N193" s="61">
        <v>300</v>
      </c>
      <c r="O193" s="61">
        <v>0</v>
      </c>
      <c r="P193" s="61">
        <v>0</v>
      </c>
      <c r="Q193" s="61">
        <v>0</v>
      </c>
      <c r="R193" s="61">
        <v>2088</v>
      </c>
      <c r="S193" s="61">
        <v>0</v>
      </c>
      <c r="T193" s="61">
        <v>0</v>
      </c>
      <c r="U193" s="61">
        <v>0</v>
      </c>
      <c r="V193" s="61">
        <v>0</v>
      </c>
      <c r="W193" s="61">
        <v>0</v>
      </c>
      <c r="X193" s="61">
        <v>0</v>
      </c>
      <c r="Y193" s="61">
        <v>0</v>
      </c>
      <c r="Z193" s="61">
        <v>0</v>
      </c>
      <c r="AA193" s="61">
        <v>0</v>
      </c>
      <c r="AB193" s="61">
        <v>0</v>
      </c>
      <c r="AC193" s="61">
        <v>0</v>
      </c>
      <c r="AD193" s="61">
        <v>0</v>
      </c>
      <c r="AE193" s="61">
        <v>0</v>
      </c>
      <c r="AF193" s="61">
        <v>0</v>
      </c>
      <c r="AG193" s="61">
        <v>0</v>
      </c>
      <c r="AH193" s="61">
        <v>0</v>
      </c>
      <c r="AI193" s="61">
        <v>0</v>
      </c>
      <c r="AJ193" s="61">
        <v>0</v>
      </c>
      <c r="AK193" s="61">
        <v>0</v>
      </c>
      <c r="AL193" s="61">
        <v>0</v>
      </c>
      <c r="AM193" s="61">
        <v>0</v>
      </c>
      <c r="AN193" s="61">
        <v>0</v>
      </c>
      <c r="AO193" s="61">
        <v>0</v>
      </c>
      <c r="AP193" s="61">
        <v>0</v>
      </c>
      <c r="AQ193" s="61">
        <f t="shared" si="2"/>
        <v>636441.72</v>
      </c>
      <c r="AT193" s="33"/>
    </row>
    <row r="194" spans="1:46" ht="33" customHeight="1">
      <c r="A194" s="32">
        <v>598</v>
      </c>
      <c r="B194" s="315" t="str">
        <f>VLOOKUP(A194,[4]bd_lista!A:C,3,FALSE)</f>
        <v>Empresa Pública "Editorial del Estado Plurinacional de Bolivia"</v>
      </c>
      <c r="C194" s="316" t="e">
        <f>+VLOOKUP(A194,Contactos!$A$4:$E$534,6,FALSE)</f>
        <v>#REF!</v>
      </c>
      <c r="D194" s="61">
        <v>0</v>
      </c>
      <c r="E194" s="61">
        <v>0</v>
      </c>
      <c r="F194" s="61">
        <v>0</v>
      </c>
      <c r="G194" s="61">
        <v>0</v>
      </c>
      <c r="H194" s="61">
        <v>0</v>
      </c>
      <c r="I194" s="61">
        <v>0</v>
      </c>
      <c r="J194" s="61">
        <v>0</v>
      </c>
      <c r="K194" s="61">
        <v>0</v>
      </c>
      <c r="L194" s="61">
        <v>0</v>
      </c>
      <c r="M194" s="61">
        <v>0</v>
      </c>
      <c r="N194" s="61">
        <v>0</v>
      </c>
      <c r="O194" s="61">
        <v>0</v>
      </c>
      <c r="P194" s="61">
        <v>0</v>
      </c>
      <c r="Q194" s="61">
        <v>0</v>
      </c>
      <c r="R194" s="61">
        <v>0</v>
      </c>
      <c r="S194" s="61">
        <v>0</v>
      </c>
      <c r="T194" s="61">
        <v>0</v>
      </c>
      <c r="U194" s="61">
        <v>0</v>
      </c>
      <c r="V194" s="61">
        <v>0</v>
      </c>
      <c r="W194" s="61">
        <v>0</v>
      </c>
      <c r="X194" s="61">
        <v>0</v>
      </c>
      <c r="Y194" s="61">
        <v>7631460.0999999996</v>
      </c>
      <c r="Z194" s="61">
        <v>0</v>
      </c>
      <c r="AA194" s="61">
        <v>0</v>
      </c>
      <c r="AB194" s="61">
        <v>0</v>
      </c>
      <c r="AC194" s="61">
        <v>0</v>
      </c>
      <c r="AD194" s="61">
        <v>0</v>
      </c>
      <c r="AE194" s="61">
        <v>0</v>
      </c>
      <c r="AF194" s="61">
        <v>0</v>
      </c>
      <c r="AG194" s="61">
        <v>0</v>
      </c>
      <c r="AH194" s="61">
        <v>0</v>
      </c>
      <c r="AI194" s="61">
        <v>0</v>
      </c>
      <c r="AJ194" s="61">
        <v>0</v>
      </c>
      <c r="AK194" s="61">
        <v>0</v>
      </c>
      <c r="AL194" s="61">
        <v>0</v>
      </c>
      <c r="AM194" s="61">
        <v>0</v>
      </c>
      <c r="AN194" s="61">
        <v>0</v>
      </c>
      <c r="AO194" s="61">
        <v>0</v>
      </c>
      <c r="AP194" s="61">
        <v>0</v>
      </c>
      <c r="AQ194" s="61">
        <f t="shared" si="2"/>
        <v>7631460.0999999996</v>
      </c>
      <c r="AT194" s="33"/>
    </row>
    <row r="195" spans="1:46" ht="33" customHeight="1">
      <c r="A195" s="32">
        <v>599</v>
      </c>
      <c r="B195" s="315" t="str">
        <f>VLOOKUP(A195,[4]bd_lista!A:C,3,FALSE)</f>
        <v>Empresa Boliviana de Alimentos y Derivados</v>
      </c>
      <c r="C195" s="316" t="e">
        <f>+VLOOKUP(A195,Contactos!$A$4:$E$534,6,FALSE)</f>
        <v>#REF!</v>
      </c>
      <c r="D195" s="61">
        <v>0</v>
      </c>
      <c r="E195" s="61">
        <v>0</v>
      </c>
      <c r="F195" s="61">
        <v>6401510.3499999996</v>
      </c>
      <c r="G195" s="61">
        <v>0</v>
      </c>
      <c r="H195" s="61">
        <v>6429.2099999999991</v>
      </c>
      <c r="I195" s="61">
        <v>0</v>
      </c>
      <c r="J195" s="61">
        <v>0</v>
      </c>
      <c r="K195" s="61">
        <v>60</v>
      </c>
      <c r="L195" s="61">
        <v>797699.57</v>
      </c>
      <c r="M195" s="61">
        <v>0</v>
      </c>
      <c r="N195" s="61">
        <v>0</v>
      </c>
      <c r="O195" s="61">
        <v>0</v>
      </c>
      <c r="P195" s="61">
        <v>0</v>
      </c>
      <c r="Q195" s="61">
        <v>0</v>
      </c>
      <c r="R195" s="61">
        <v>348</v>
      </c>
      <c r="S195" s="61">
        <v>0</v>
      </c>
      <c r="T195" s="61">
        <v>0</v>
      </c>
      <c r="U195" s="61">
        <v>0</v>
      </c>
      <c r="V195" s="61">
        <v>0</v>
      </c>
      <c r="W195" s="61">
        <v>0</v>
      </c>
      <c r="X195" s="61">
        <v>0</v>
      </c>
      <c r="Y195" s="61">
        <v>0</v>
      </c>
      <c r="Z195" s="61">
        <v>0</v>
      </c>
      <c r="AA195" s="61">
        <v>0</v>
      </c>
      <c r="AB195" s="61">
        <v>0</v>
      </c>
      <c r="AC195" s="61">
        <v>0</v>
      </c>
      <c r="AD195" s="61">
        <v>0</v>
      </c>
      <c r="AE195" s="61">
        <v>0</v>
      </c>
      <c r="AF195" s="61">
        <v>0</v>
      </c>
      <c r="AG195" s="61">
        <v>0</v>
      </c>
      <c r="AH195" s="61">
        <v>0</v>
      </c>
      <c r="AI195" s="61">
        <v>0</v>
      </c>
      <c r="AJ195" s="61">
        <v>0</v>
      </c>
      <c r="AK195" s="61">
        <v>0</v>
      </c>
      <c r="AL195" s="61">
        <v>0</v>
      </c>
      <c r="AM195" s="61">
        <v>0</v>
      </c>
      <c r="AN195" s="61">
        <v>0</v>
      </c>
      <c r="AO195" s="61">
        <v>0</v>
      </c>
      <c r="AP195" s="61">
        <v>0</v>
      </c>
      <c r="AQ195" s="61">
        <f t="shared" si="2"/>
        <v>7206047.1299999999</v>
      </c>
      <c r="AT195" s="33"/>
    </row>
    <row r="196" spans="1:46" ht="33" customHeight="1">
      <c r="A196" s="32">
        <v>600</v>
      </c>
      <c r="B196" s="315" t="str">
        <f>VLOOKUP(A196,[4]bd_lista!A:C,3,FALSE)</f>
        <v>Empresa Servicios Aéreos Bolivianos</v>
      </c>
      <c r="C196" s="316" t="e">
        <f>+VLOOKUP(A196,Contactos!$A$4:$E$534,6,FALSE)</f>
        <v>#REF!</v>
      </c>
      <c r="D196" s="61">
        <v>0</v>
      </c>
      <c r="E196" s="61">
        <v>0</v>
      </c>
      <c r="F196" s="61">
        <v>0</v>
      </c>
      <c r="G196" s="61">
        <v>0</v>
      </c>
      <c r="H196" s="61">
        <v>0</v>
      </c>
      <c r="I196" s="61">
        <v>0</v>
      </c>
      <c r="J196" s="61">
        <v>0</v>
      </c>
      <c r="K196" s="61">
        <v>0</v>
      </c>
      <c r="L196" s="61">
        <v>0</v>
      </c>
      <c r="M196" s="61">
        <v>0</v>
      </c>
      <c r="N196" s="61">
        <v>0</v>
      </c>
      <c r="O196" s="61">
        <v>0</v>
      </c>
      <c r="P196" s="61">
        <v>0</v>
      </c>
      <c r="Q196" s="61">
        <v>0</v>
      </c>
      <c r="R196" s="61">
        <v>0</v>
      </c>
      <c r="S196" s="61">
        <v>0</v>
      </c>
      <c r="T196" s="61">
        <v>0</v>
      </c>
      <c r="U196" s="61">
        <v>0</v>
      </c>
      <c r="V196" s="61">
        <v>0</v>
      </c>
      <c r="W196" s="61">
        <v>0</v>
      </c>
      <c r="X196" s="61">
        <v>0</v>
      </c>
      <c r="Y196" s="61">
        <v>0</v>
      </c>
      <c r="Z196" s="61">
        <v>0</v>
      </c>
      <c r="AA196" s="61">
        <v>0</v>
      </c>
      <c r="AB196" s="61">
        <v>0</v>
      </c>
      <c r="AC196" s="61">
        <v>0</v>
      </c>
      <c r="AD196" s="61">
        <v>0</v>
      </c>
      <c r="AE196" s="61">
        <v>0</v>
      </c>
      <c r="AF196" s="61">
        <v>0</v>
      </c>
      <c r="AG196" s="61">
        <v>0</v>
      </c>
      <c r="AH196" s="61">
        <v>0</v>
      </c>
      <c r="AI196" s="61">
        <v>0</v>
      </c>
      <c r="AJ196" s="61">
        <v>0</v>
      </c>
      <c r="AK196" s="61">
        <v>0</v>
      </c>
      <c r="AL196" s="61">
        <v>0</v>
      </c>
      <c r="AM196" s="61">
        <v>0</v>
      </c>
      <c r="AN196" s="61">
        <v>0</v>
      </c>
      <c r="AO196" s="61">
        <v>0</v>
      </c>
      <c r="AP196" s="61">
        <v>0</v>
      </c>
      <c r="AQ196" s="61">
        <f t="shared" si="2"/>
        <v>0</v>
      </c>
      <c r="AT196" s="33"/>
    </row>
    <row r="197" spans="1:46" ht="15" customHeight="1">
      <c r="A197" s="32">
        <v>601</v>
      </c>
      <c r="B197" s="315" t="s">
        <v>1453</v>
      </c>
      <c r="C197" s="316" t="e">
        <f>+VLOOKUP(A197,Contactos!$A$4:$E$534,6,FALSE)</f>
        <v>#REF!</v>
      </c>
      <c r="D197" s="61">
        <v>0</v>
      </c>
      <c r="E197" s="61">
        <v>0</v>
      </c>
      <c r="F197" s="61">
        <v>407169.45999999996</v>
      </c>
      <c r="G197" s="61">
        <v>0</v>
      </c>
      <c r="H197" s="61">
        <v>0</v>
      </c>
      <c r="I197" s="61">
        <v>0</v>
      </c>
      <c r="J197" s="61">
        <v>0</v>
      </c>
      <c r="K197" s="61">
        <v>0</v>
      </c>
      <c r="L197" s="61">
        <v>0</v>
      </c>
      <c r="M197" s="61">
        <v>0</v>
      </c>
      <c r="N197" s="61">
        <v>0</v>
      </c>
      <c r="O197" s="61">
        <v>0</v>
      </c>
      <c r="P197" s="61">
        <v>0</v>
      </c>
      <c r="Q197" s="61">
        <v>0</v>
      </c>
      <c r="R197" s="61">
        <v>0</v>
      </c>
      <c r="S197" s="61">
        <v>0</v>
      </c>
      <c r="T197" s="61">
        <v>0</v>
      </c>
      <c r="U197" s="61">
        <v>0</v>
      </c>
      <c r="V197" s="61">
        <v>0</v>
      </c>
      <c r="W197" s="61">
        <v>0</v>
      </c>
      <c r="X197" s="61">
        <v>0</v>
      </c>
      <c r="Y197" s="61">
        <v>0</v>
      </c>
      <c r="Z197" s="61">
        <v>0</v>
      </c>
      <c r="AA197" s="61">
        <v>0</v>
      </c>
      <c r="AB197" s="61">
        <v>0</v>
      </c>
      <c r="AC197" s="61">
        <v>0</v>
      </c>
      <c r="AD197" s="61">
        <v>0</v>
      </c>
      <c r="AE197" s="61">
        <v>0</v>
      </c>
      <c r="AF197" s="61">
        <v>0</v>
      </c>
      <c r="AG197" s="61">
        <v>0</v>
      </c>
      <c r="AH197" s="61">
        <v>0</v>
      </c>
      <c r="AI197" s="61">
        <v>0</v>
      </c>
      <c r="AJ197" s="61">
        <v>0</v>
      </c>
      <c r="AK197" s="61">
        <v>0</v>
      </c>
      <c r="AL197" s="61">
        <v>0</v>
      </c>
      <c r="AM197" s="61">
        <v>0</v>
      </c>
      <c r="AN197" s="61">
        <v>0</v>
      </c>
      <c r="AO197" s="61">
        <v>0</v>
      </c>
      <c r="AP197" s="61">
        <v>0</v>
      </c>
      <c r="AQ197" s="61">
        <f t="shared" si="2"/>
        <v>407169.45999999996</v>
      </c>
      <c r="AT197" s="33"/>
    </row>
    <row r="198" spans="1:46" ht="33" customHeight="1">
      <c r="A198" s="32">
        <v>633</v>
      </c>
      <c r="B198" s="315" t="str">
        <f>VLOOKUP(A198,[4]bd_lista!A:C,3,FALSE)</f>
        <v>Empresa Misicuni</v>
      </c>
      <c r="C198" s="316" t="e">
        <f>+VLOOKUP(A198,Contactos!$A$4:$E$534,6,FALSE)</f>
        <v>#REF!</v>
      </c>
      <c r="D198" s="61">
        <v>0</v>
      </c>
      <c r="E198" s="61">
        <v>0</v>
      </c>
      <c r="F198" s="61">
        <v>2031687.93</v>
      </c>
      <c r="G198" s="61">
        <v>0</v>
      </c>
      <c r="H198" s="61">
        <v>0</v>
      </c>
      <c r="I198" s="61">
        <v>0</v>
      </c>
      <c r="J198" s="61">
        <v>0</v>
      </c>
      <c r="K198" s="61">
        <v>0</v>
      </c>
      <c r="L198" s="61">
        <v>0</v>
      </c>
      <c r="M198" s="61">
        <v>0</v>
      </c>
      <c r="N198" s="61">
        <v>0</v>
      </c>
      <c r="O198" s="61">
        <v>0</v>
      </c>
      <c r="P198" s="61">
        <v>0</v>
      </c>
      <c r="Q198" s="61">
        <v>0</v>
      </c>
      <c r="R198" s="61">
        <v>0</v>
      </c>
      <c r="S198" s="61">
        <v>0</v>
      </c>
      <c r="T198" s="61">
        <v>0</v>
      </c>
      <c r="U198" s="61">
        <v>0</v>
      </c>
      <c r="V198" s="61">
        <v>0</v>
      </c>
      <c r="W198" s="61">
        <v>0</v>
      </c>
      <c r="X198" s="61">
        <v>0</v>
      </c>
      <c r="Y198" s="61">
        <v>0</v>
      </c>
      <c r="Z198" s="61">
        <v>0</v>
      </c>
      <c r="AA198" s="61">
        <v>0</v>
      </c>
      <c r="AB198" s="61">
        <v>0</v>
      </c>
      <c r="AC198" s="61">
        <v>0</v>
      </c>
      <c r="AD198" s="61">
        <v>0</v>
      </c>
      <c r="AE198" s="61">
        <v>0</v>
      </c>
      <c r="AF198" s="61">
        <v>0</v>
      </c>
      <c r="AG198" s="61">
        <v>0</v>
      </c>
      <c r="AH198" s="61">
        <v>0</v>
      </c>
      <c r="AI198" s="61">
        <v>0</v>
      </c>
      <c r="AJ198" s="61">
        <v>0</v>
      </c>
      <c r="AK198" s="61">
        <v>0</v>
      </c>
      <c r="AL198" s="61">
        <v>0</v>
      </c>
      <c r="AM198" s="61">
        <v>0</v>
      </c>
      <c r="AN198" s="61">
        <v>0</v>
      </c>
      <c r="AO198" s="61">
        <v>0</v>
      </c>
      <c r="AP198" s="61">
        <v>0</v>
      </c>
      <c r="AQ198" s="61">
        <f t="shared" si="2"/>
        <v>2031687.93</v>
      </c>
      <c r="AT198" s="33"/>
    </row>
    <row r="199" spans="1:46" ht="33" customHeight="1">
      <c r="A199" s="32">
        <v>634</v>
      </c>
      <c r="B199" s="315" t="str">
        <f>VLOOKUP(A199,[4]bd_lista!A:C,3,FALSE)</f>
        <v>Empresa Púb. Deptal. Hotel Terminal-Terminal de Buses Oruro</v>
      </c>
      <c r="C199" s="316" t="e">
        <f>+VLOOKUP(A199,Contactos!$A$4:$E$534,6,FALSE)</f>
        <v>#N/A</v>
      </c>
      <c r="D199" s="61">
        <v>0</v>
      </c>
      <c r="E199" s="61">
        <v>0</v>
      </c>
      <c r="F199" s="61">
        <v>0</v>
      </c>
      <c r="G199" s="61">
        <v>0</v>
      </c>
      <c r="H199" s="61">
        <v>0</v>
      </c>
      <c r="I199" s="61">
        <v>0</v>
      </c>
      <c r="J199" s="61">
        <v>0</v>
      </c>
      <c r="K199" s="61">
        <v>0</v>
      </c>
      <c r="L199" s="61">
        <v>0</v>
      </c>
      <c r="M199" s="61">
        <v>0</v>
      </c>
      <c r="N199" s="61">
        <v>0</v>
      </c>
      <c r="O199" s="61">
        <v>0</v>
      </c>
      <c r="P199" s="61">
        <v>0</v>
      </c>
      <c r="Q199" s="61">
        <v>0</v>
      </c>
      <c r="R199" s="61">
        <v>0</v>
      </c>
      <c r="S199" s="61">
        <v>0</v>
      </c>
      <c r="T199" s="61">
        <v>0</v>
      </c>
      <c r="U199" s="61">
        <v>0</v>
      </c>
      <c r="V199" s="61">
        <v>0</v>
      </c>
      <c r="W199" s="61">
        <v>0</v>
      </c>
      <c r="X199" s="61">
        <v>0</v>
      </c>
      <c r="Y199" s="61">
        <v>0</v>
      </c>
      <c r="Z199" s="61">
        <v>0</v>
      </c>
      <c r="AA199" s="61">
        <v>0</v>
      </c>
      <c r="AB199" s="61">
        <v>0</v>
      </c>
      <c r="AC199" s="61">
        <v>0</v>
      </c>
      <c r="AD199" s="61">
        <v>0</v>
      </c>
      <c r="AE199" s="61">
        <v>0</v>
      </c>
      <c r="AF199" s="61">
        <v>0</v>
      </c>
      <c r="AG199" s="61">
        <v>0</v>
      </c>
      <c r="AH199" s="61">
        <v>0</v>
      </c>
      <c r="AI199" s="61">
        <v>0</v>
      </c>
      <c r="AJ199" s="61">
        <v>0</v>
      </c>
      <c r="AK199" s="61">
        <v>0</v>
      </c>
      <c r="AL199" s="61">
        <v>0</v>
      </c>
      <c r="AM199" s="61">
        <v>0</v>
      </c>
      <c r="AN199" s="61">
        <v>0</v>
      </c>
      <c r="AO199" s="61">
        <v>0</v>
      </c>
      <c r="AP199" s="61">
        <v>0</v>
      </c>
      <c r="AQ199" s="61">
        <f t="shared" si="2"/>
        <v>0</v>
      </c>
      <c r="AT199" s="33"/>
    </row>
    <row r="200" spans="1:46" ht="33" customHeight="1">
      <c r="A200" s="32">
        <v>650</v>
      </c>
      <c r="B200" s="315" t="str">
        <f>VLOOKUP(A200,[4]bd_lista!A:C,3,FALSE)</f>
        <v>Asamblea Legislativa Plurinacional</v>
      </c>
      <c r="C200" s="316" t="e">
        <f>+VLOOKUP(A200,Contactos!$A$4:$E$534,6,FALSE)</f>
        <v>#REF!</v>
      </c>
      <c r="D200" s="61">
        <v>0</v>
      </c>
      <c r="E200" s="61">
        <v>0</v>
      </c>
      <c r="F200" s="61">
        <v>0</v>
      </c>
      <c r="G200" s="61">
        <v>0</v>
      </c>
      <c r="H200" s="61">
        <v>18228.060000000005</v>
      </c>
      <c r="I200" s="61">
        <v>0</v>
      </c>
      <c r="J200" s="61">
        <v>0</v>
      </c>
      <c r="K200" s="61">
        <v>0</v>
      </c>
      <c r="L200" s="61">
        <v>0</v>
      </c>
      <c r="M200" s="61">
        <v>0</v>
      </c>
      <c r="N200" s="61">
        <v>0</v>
      </c>
      <c r="O200" s="61">
        <v>0</v>
      </c>
      <c r="P200" s="61">
        <v>0</v>
      </c>
      <c r="Q200" s="61">
        <v>0</v>
      </c>
      <c r="R200" s="61">
        <v>0</v>
      </c>
      <c r="S200" s="61">
        <v>0</v>
      </c>
      <c r="T200" s="61">
        <v>0</v>
      </c>
      <c r="U200" s="61">
        <v>0</v>
      </c>
      <c r="V200" s="61">
        <v>0</v>
      </c>
      <c r="W200" s="61">
        <v>0</v>
      </c>
      <c r="X200" s="61">
        <v>0</v>
      </c>
      <c r="Y200" s="61">
        <v>0</v>
      </c>
      <c r="Z200" s="61">
        <v>0</v>
      </c>
      <c r="AA200" s="61">
        <v>0</v>
      </c>
      <c r="AB200" s="61">
        <v>0</v>
      </c>
      <c r="AC200" s="61">
        <v>0</v>
      </c>
      <c r="AD200" s="61">
        <v>0</v>
      </c>
      <c r="AE200" s="61">
        <v>0</v>
      </c>
      <c r="AF200" s="61">
        <v>0</v>
      </c>
      <c r="AG200" s="61">
        <v>0</v>
      </c>
      <c r="AH200" s="61">
        <v>0</v>
      </c>
      <c r="AI200" s="61">
        <v>0</v>
      </c>
      <c r="AJ200" s="61">
        <v>0</v>
      </c>
      <c r="AK200" s="61">
        <v>0</v>
      </c>
      <c r="AL200" s="61">
        <v>0</v>
      </c>
      <c r="AM200" s="61">
        <v>0</v>
      </c>
      <c r="AN200" s="61">
        <v>0</v>
      </c>
      <c r="AO200" s="61">
        <v>0</v>
      </c>
      <c r="AP200" s="61">
        <v>0</v>
      </c>
      <c r="AQ200" s="61">
        <f t="shared" si="2"/>
        <v>18228.060000000005</v>
      </c>
      <c r="AT200" s="33"/>
    </row>
    <row r="201" spans="1:46" ht="33" customHeight="1">
      <c r="A201" s="32">
        <v>660</v>
      </c>
      <c r="B201" s="315" t="str">
        <f>VLOOKUP(A201,[4]bd_lista!A:C,3,FALSE)</f>
        <v>Órgano Judicial</v>
      </c>
      <c r="C201" s="316" t="e">
        <f>+VLOOKUP(A201,Contactos!$A$4:$E$534,6,FALSE)</f>
        <v>#REF!</v>
      </c>
      <c r="D201" s="61">
        <v>0</v>
      </c>
      <c r="E201" s="61">
        <v>0</v>
      </c>
      <c r="F201" s="61">
        <v>30609683.870000001</v>
      </c>
      <c r="G201" s="61">
        <v>0</v>
      </c>
      <c r="H201" s="61">
        <v>0.18</v>
      </c>
      <c r="I201" s="61">
        <v>0</v>
      </c>
      <c r="J201" s="61">
        <v>0</v>
      </c>
      <c r="K201" s="61">
        <v>0</v>
      </c>
      <c r="L201" s="61">
        <v>0</v>
      </c>
      <c r="M201" s="61">
        <v>0</v>
      </c>
      <c r="N201" s="61">
        <v>0</v>
      </c>
      <c r="O201" s="61">
        <v>0</v>
      </c>
      <c r="P201" s="61">
        <v>0</v>
      </c>
      <c r="Q201" s="61">
        <v>0</v>
      </c>
      <c r="R201" s="61">
        <v>0</v>
      </c>
      <c r="S201" s="61">
        <v>0</v>
      </c>
      <c r="T201" s="61">
        <v>0</v>
      </c>
      <c r="U201" s="61">
        <v>0</v>
      </c>
      <c r="V201" s="61">
        <v>0</v>
      </c>
      <c r="W201" s="61">
        <v>0</v>
      </c>
      <c r="X201" s="61">
        <v>0</v>
      </c>
      <c r="Y201" s="61">
        <v>0</v>
      </c>
      <c r="Z201" s="61">
        <v>0</v>
      </c>
      <c r="AA201" s="61">
        <v>0</v>
      </c>
      <c r="AB201" s="61">
        <v>0</v>
      </c>
      <c r="AC201" s="61">
        <v>0</v>
      </c>
      <c r="AD201" s="61">
        <v>0</v>
      </c>
      <c r="AE201" s="61">
        <v>0</v>
      </c>
      <c r="AF201" s="61">
        <v>0</v>
      </c>
      <c r="AG201" s="61">
        <v>0</v>
      </c>
      <c r="AH201" s="61">
        <v>0</v>
      </c>
      <c r="AI201" s="61">
        <v>0</v>
      </c>
      <c r="AJ201" s="61">
        <v>0</v>
      </c>
      <c r="AK201" s="61">
        <v>0</v>
      </c>
      <c r="AL201" s="61">
        <v>0</v>
      </c>
      <c r="AM201" s="61">
        <v>0</v>
      </c>
      <c r="AN201" s="61">
        <v>0</v>
      </c>
      <c r="AO201" s="61">
        <v>0</v>
      </c>
      <c r="AP201" s="61">
        <v>0</v>
      </c>
      <c r="AQ201" s="61">
        <f t="shared" si="2"/>
        <v>30609684.050000001</v>
      </c>
      <c r="AT201" s="33"/>
    </row>
    <row r="202" spans="1:46" ht="33" customHeight="1">
      <c r="A202" s="32">
        <v>661</v>
      </c>
      <c r="B202" s="315" t="str">
        <f>VLOOKUP(A202,[4]bd_lista!A:C,3,FALSE)</f>
        <v>Tribunal Constitucional Plurinacional</v>
      </c>
      <c r="C202" s="316" t="e">
        <f>+VLOOKUP(A202,Contactos!$A$4:$E$534,6,FALSE)</f>
        <v>#REF!</v>
      </c>
      <c r="D202" s="61">
        <v>0</v>
      </c>
      <c r="E202" s="61">
        <v>0</v>
      </c>
      <c r="F202" s="61">
        <v>12528</v>
      </c>
      <c r="G202" s="61">
        <v>0</v>
      </c>
      <c r="H202" s="61">
        <v>8.8000000000000007</v>
      </c>
      <c r="I202" s="61">
        <v>0</v>
      </c>
      <c r="J202" s="61">
        <v>0</v>
      </c>
      <c r="K202" s="61">
        <v>0</v>
      </c>
      <c r="L202" s="61">
        <v>0</v>
      </c>
      <c r="M202" s="61">
        <v>0</v>
      </c>
      <c r="N202" s="61">
        <v>0</v>
      </c>
      <c r="O202" s="61">
        <v>0</v>
      </c>
      <c r="P202" s="61">
        <v>0</v>
      </c>
      <c r="Q202" s="61">
        <v>0</v>
      </c>
      <c r="R202" s="61">
        <v>0</v>
      </c>
      <c r="S202" s="61">
        <v>0</v>
      </c>
      <c r="T202" s="61">
        <v>0</v>
      </c>
      <c r="U202" s="61">
        <v>0</v>
      </c>
      <c r="V202" s="61">
        <v>0</v>
      </c>
      <c r="W202" s="61">
        <v>0</v>
      </c>
      <c r="X202" s="61">
        <v>0</v>
      </c>
      <c r="Y202" s="61">
        <v>0</v>
      </c>
      <c r="Z202" s="61">
        <v>0</v>
      </c>
      <c r="AA202" s="61">
        <v>0</v>
      </c>
      <c r="AB202" s="61">
        <v>0</v>
      </c>
      <c r="AC202" s="61">
        <v>0</v>
      </c>
      <c r="AD202" s="61">
        <v>0</v>
      </c>
      <c r="AE202" s="61">
        <v>0</v>
      </c>
      <c r="AF202" s="61">
        <v>0</v>
      </c>
      <c r="AG202" s="61">
        <v>0</v>
      </c>
      <c r="AH202" s="61">
        <v>0</v>
      </c>
      <c r="AI202" s="61">
        <v>0</v>
      </c>
      <c r="AJ202" s="61">
        <v>0</v>
      </c>
      <c r="AK202" s="61">
        <v>0</v>
      </c>
      <c r="AL202" s="61">
        <v>0</v>
      </c>
      <c r="AM202" s="61">
        <v>0</v>
      </c>
      <c r="AN202" s="61">
        <v>0</v>
      </c>
      <c r="AO202" s="61">
        <v>0</v>
      </c>
      <c r="AP202" s="61">
        <v>0</v>
      </c>
      <c r="AQ202" s="61">
        <f t="shared" si="2"/>
        <v>12536.8</v>
      </c>
      <c r="AT202" s="33"/>
    </row>
    <row r="203" spans="1:46" ht="33" customHeight="1">
      <c r="A203" s="32">
        <v>670</v>
      </c>
      <c r="B203" s="315" t="str">
        <f>VLOOKUP(A203,[4]bd_lista!A:C,3,FALSE)</f>
        <v>Órgano Electoral Plurinacional</v>
      </c>
      <c r="C203" s="316" t="e">
        <f>+VLOOKUP(A203,Contactos!$A$4:$E$534,6,FALSE)</f>
        <v>#REF!</v>
      </c>
      <c r="D203" s="61">
        <v>0</v>
      </c>
      <c r="E203" s="61">
        <v>0</v>
      </c>
      <c r="F203" s="61">
        <v>1537476.5</v>
      </c>
      <c r="G203" s="61">
        <v>0</v>
      </c>
      <c r="H203" s="61">
        <v>35236</v>
      </c>
      <c r="I203" s="61">
        <v>0</v>
      </c>
      <c r="J203" s="61">
        <v>0</v>
      </c>
      <c r="K203" s="61">
        <v>0</v>
      </c>
      <c r="L203" s="61">
        <v>0</v>
      </c>
      <c r="M203" s="61">
        <v>0</v>
      </c>
      <c r="N203" s="61">
        <v>0</v>
      </c>
      <c r="O203" s="61">
        <v>0</v>
      </c>
      <c r="P203" s="61">
        <v>0</v>
      </c>
      <c r="Q203" s="61">
        <v>0</v>
      </c>
      <c r="R203" s="61">
        <v>0</v>
      </c>
      <c r="S203" s="61">
        <v>0</v>
      </c>
      <c r="T203" s="61">
        <v>0</v>
      </c>
      <c r="U203" s="61">
        <v>0</v>
      </c>
      <c r="V203" s="61">
        <v>0</v>
      </c>
      <c r="W203" s="61">
        <v>0</v>
      </c>
      <c r="X203" s="61">
        <v>0</v>
      </c>
      <c r="Y203" s="61">
        <v>0</v>
      </c>
      <c r="Z203" s="61">
        <v>0</v>
      </c>
      <c r="AA203" s="61">
        <v>0</v>
      </c>
      <c r="AB203" s="61">
        <v>0</v>
      </c>
      <c r="AC203" s="61">
        <v>0</v>
      </c>
      <c r="AD203" s="61">
        <v>0</v>
      </c>
      <c r="AE203" s="61">
        <v>0</v>
      </c>
      <c r="AF203" s="61">
        <v>0</v>
      </c>
      <c r="AG203" s="61">
        <v>0</v>
      </c>
      <c r="AH203" s="61">
        <v>0</v>
      </c>
      <c r="AI203" s="61">
        <v>0</v>
      </c>
      <c r="AJ203" s="61">
        <v>0</v>
      </c>
      <c r="AK203" s="61">
        <v>0</v>
      </c>
      <c r="AL203" s="61">
        <v>0</v>
      </c>
      <c r="AM203" s="61">
        <v>0</v>
      </c>
      <c r="AN203" s="61">
        <v>0</v>
      </c>
      <c r="AO203" s="61">
        <v>0</v>
      </c>
      <c r="AP203" s="61">
        <v>0</v>
      </c>
      <c r="AQ203" s="61">
        <f t="shared" si="2"/>
        <v>1572712.5</v>
      </c>
      <c r="AT203" s="33"/>
    </row>
    <row r="204" spans="1:46" ht="33" customHeight="1">
      <c r="A204" s="32">
        <v>680</v>
      </c>
      <c r="B204" s="315" t="str">
        <f>VLOOKUP(A204,[4]bd_lista!A:C,3,FALSE)</f>
        <v>Contraloria General del Estado</v>
      </c>
      <c r="C204" s="316" t="e">
        <f>+VLOOKUP(A204,Contactos!$A$4:$E$534,6,FALSE)</f>
        <v>#REF!</v>
      </c>
      <c r="D204" s="61">
        <v>0</v>
      </c>
      <c r="E204" s="61">
        <v>0</v>
      </c>
      <c r="F204" s="61">
        <v>0</v>
      </c>
      <c r="G204" s="61">
        <v>0</v>
      </c>
      <c r="H204" s="61">
        <v>3670.16</v>
      </c>
      <c r="I204" s="61">
        <v>0</v>
      </c>
      <c r="J204" s="61">
        <v>0</v>
      </c>
      <c r="K204" s="61">
        <v>0</v>
      </c>
      <c r="L204" s="61">
        <v>0</v>
      </c>
      <c r="M204" s="61">
        <v>0</v>
      </c>
      <c r="N204" s="61">
        <v>0</v>
      </c>
      <c r="O204" s="61">
        <v>0</v>
      </c>
      <c r="P204" s="61">
        <v>0</v>
      </c>
      <c r="Q204" s="61">
        <v>0</v>
      </c>
      <c r="R204" s="61">
        <v>0</v>
      </c>
      <c r="S204" s="61">
        <v>0</v>
      </c>
      <c r="T204" s="61">
        <v>0</v>
      </c>
      <c r="U204" s="61">
        <v>0</v>
      </c>
      <c r="V204" s="61">
        <v>0</v>
      </c>
      <c r="W204" s="61">
        <v>0</v>
      </c>
      <c r="X204" s="61">
        <v>0</v>
      </c>
      <c r="Y204" s="61">
        <v>0</v>
      </c>
      <c r="Z204" s="61">
        <v>0</v>
      </c>
      <c r="AA204" s="61">
        <v>0</v>
      </c>
      <c r="AB204" s="61">
        <v>0</v>
      </c>
      <c r="AC204" s="61">
        <v>0</v>
      </c>
      <c r="AD204" s="61">
        <v>0</v>
      </c>
      <c r="AE204" s="61">
        <v>0</v>
      </c>
      <c r="AF204" s="61">
        <v>0</v>
      </c>
      <c r="AG204" s="61">
        <v>0</v>
      </c>
      <c r="AH204" s="61">
        <v>0</v>
      </c>
      <c r="AI204" s="61">
        <v>0</v>
      </c>
      <c r="AJ204" s="61">
        <v>0</v>
      </c>
      <c r="AK204" s="61">
        <v>0</v>
      </c>
      <c r="AL204" s="61">
        <v>0</v>
      </c>
      <c r="AM204" s="61">
        <v>0</v>
      </c>
      <c r="AN204" s="61">
        <v>0</v>
      </c>
      <c r="AO204" s="61">
        <v>0</v>
      </c>
      <c r="AP204" s="61">
        <v>0</v>
      </c>
      <c r="AQ204" s="61">
        <f t="shared" si="2"/>
        <v>3670.16</v>
      </c>
      <c r="AT204" s="33"/>
    </row>
    <row r="205" spans="1:46" ht="33" customHeight="1">
      <c r="A205" s="32">
        <v>681</v>
      </c>
      <c r="B205" s="315" t="str">
        <f>VLOOKUP(A205,[4]bd_lista!A:C,3,FALSE)</f>
        <v>Ministerio Público</v>
      </c>
      <c r="C205" s="316" t="e">
        <f>+VLOOKUP(A205,Contactos!$A$4:$E$534,6,FALSE)</f>
        <v>#REF!</v>
      </c>
      <c r="D205" s="61">
        <v>0</v>
      </c>
      <c r="E205" s="61">
        <v>0</v>
      </c>
      <c r="F205" s="61">
        <v>5309780.5</v>
      </c>
      <c r="G205" s="61">
        <v>0</v>
      </c>
      <c r="H205" s="61">
        <v>69892.91</v>
      </c>
      <c r="I205" s="61">
        <v>0</v>
      </c>
      <c r="J205" s="61">
        <v>0</v>
      </c>
      <c r="K205" s="61">
        <v>0</v>
      </c>
      <c r="L205" s="61">
        <v>0</v>
      </c>
      <c r="M205" s="61">
        <v>0</v>
      </c>
      <c r="N205" s="61">
        <v>0</v>
      </c>
      <c r="O205" s="61">
        <v>0</v>
      </c>
      <c r="P205" s="61">
        <v>0</v>
      </c>
      <c r="Q205" s="61">
        <v>0</v>
      </c>
      <c r="R205" s="61">
        <v>0</v>
      </c>
      <c r="S205" s="61">
        <v>0</v>
      </c>
      <c r="T205" s="61">
        <v>0</v>
      </c>
      <c r="U205" s="61">
        <v>0</v>
      </c>
      <c r="V205" s="61">
        <v>0</v>
      </c>
      <c r="W205" s="61">
        <v>0</v>
      </c>
      <c r="X205" s="61">
        <v>0</v>
      </c>
      <c r="Y205" s="61">
        <v>0</v>
      </c>
      <c r="Z205" s="61">
        <v>0</v>
      </c>
      <c r="AA205" s="61">
        <v>0</v>
      </c>
      <c r="AB205" s="61">
        <v>0</v>
      </c>
      <c r="AC205" s="61">
        <v>0</v>
      </c>
      <c r="AD205" s="61">
        <v>0</v>
      </c>
      <c r="AE205" s="61">
        <v>0</v>
      </c>
      <c r="AF205" s="61">
        <v>0</v>
      </c>
      <c r="AG205" s="61">
        <v>0</v>
      </c>
      <c r="AH205" s="61">
        <v>0</v>
      </c>
      <c r="AI205" s="61">
        <v>0</v>
      </c>
      <c r="AJ205" s="61">
        <v>0</v>
      </c>
      <c r="AK205" s="61">
        <v>0</v>
      </c>
      <c r="AL205" s="61">
        <v>0</v>
      </c>
      <c r="AM205" s="61">
        <v>0</v>
      </c>
      <c r="AN205" s="61">
        <v>0</v>
      </c>
      <c r="AO205" s="61">
        <v>0</v>
      </c>
      <c r="AP205" s="61">
        <v>0</v>
      </c>
      <c r="AQ205" s="61">
        <f t="shared" si="2"/>
        <v>5379673.4100000001</v>
      </c>
      <c r="AT205" s="33"/>
    </row>
    <row r="206" spans="1:46" ht="33" customHeight="1">
      <c r="A206" s="32">
        <v>682</v>
      </c>
      <c r="B206" s="315" t="str">
        <f>VLOOKUP(A206,[4]bd_lista!A:C,3,FALSE)</f>
        <v>Defensoria del Pueblo</v>
      </c>
      <c r="C206" s="316" t="e">
        <f>+VLOOKUP(A206,Contactos!$A$4:$E$534,6,FALSE)</f>
        <v>#REF!</v>
      </c>
      <c r="D206" s="61">
        <v>0</v>
      </c>
      <c r="E206" s="61">
        <v>0</v>
      </c>
      <c r="F206" s="61">
        <v>0</v>
      </c>
      <c r="G206" s="61">
        <v>0</v>
      </c>
      <c r="H206" s="61">
        <v>0</v>
      </c>
      <c r="I206" s="61">
        <v>0</v>
      </c>
      <c r="J206" s="61">
        <v>0</v>
      </c>
      <c r="K206" s="61">
        <v>0</v>
      </c>
      <c r="L206" s="61">
        <v>37808.65</v>
      </c>
      <c r="M206" s="61">
        <v>0</v>
      </c>
      <c r="N206" s="61">
        <v>0</v>
      </c>
      <c r="O206" s="61">
        <v>0</v>
      </c>
      <c r="P206" s="61">
        <v>0</v>
      </c>
      <c r="Q206" s="61">
        <v>0</v>
      </c>
      <c r="R206" s="61">
        <v>0</v>
      </c>
      <c r="S206" s="61">
        <v>0</v>
      </c>
      <c r="T206" s="61">
        <v>0</v>
      </c>
      <c r="U206" s="61">
        <v>0</v>
      </c>
      <c r="V206" s="61">
        <v>0</v>
      </c>
      <c r="W206" s="61">
        <v>0</v>
      </c>
      <c r="X206" s="61">
        <v>0</v>
      </c>
      <c r="Y206" s="61">
        <v>0</v>
      </c>
      <c r="Z206" s="61">
        <v>0</v>
      </c>
      <c r="AA206" s="61">
        <v>0</v>
      </c>
      <c r="AB206" s="61">
        <v>0</v>
      </c>
      <c r="AC206" s="61">
        <v>0</v>
      </c>
      <c r="AD206" s="61">
        <v>0</v>
      </c>
      <c r="AE206" s="61">
        <v>0</v>
      </c>
      <c r="AF206" s="61">
        <v>0</v>
      </c>
      <c r="AG206" s="61">
        <v>0</v>
      </c>
      <c r="AH206" s="61">
        <v>0</v>
      </c>
      <c r="AI206" s="61">
        <v>0</v>
      </c>
      <c r="AJ206" s="61">
        <v>0</v>
      </c>
      <c r="AK206" s="61">
        <v>0</v>
      </c>
      <c r="AL206" s="61">
        <v>0</v>
      </c>
      <c r="AM206" s="61">
        <v>0</v>
      </c>
      <c r="AN206" s="61">
        <v>0</v>
      </c>
      <c r="AO206" s="61">
        <v>0</v>
      </c>
      <c r="AP206" s="61">
        <v>0</v>
      </c>
      <c r="AQ206" s="61">
        <f t="shared" si="2"/>
        <v>37808.65</v>
      </c>
      <c r="AT206" s="33"/>
    </row>
    <row r="207" spans="1:46" ht="33" customHeight="1">
      <c r="A207" s="32">
        <v>683</v>
      </c>
      <c r="B207" s="315" t="str">
        <f>VLOOKUP(A207,[4]bd_lista!A:C,3,FALSE)</f>
        <v>Procuraduria General del Estado</v>
      </c>
      <c r="C207" s="316" t="e">
        <f>+VLOOKUP(A207,Contactos!$A$4:$E$534,6,FALSE)</f>
        <v>#REF!</v>
      </c>
      <c r="D207" s="61">
        <v>0</v>
      </c>
      <c r="E207" s="61">
        <v>0</v>
      </c>
      <c r="F207" s="61">
        <v>4962</v>
      </c>
      <c r="G207" s="61">
        <v>0</v>
      </c>
      <c r="H207" s="61">
        <v>15473.970000000001</v>
      </c>
      <c r="I207" s="61">
        <v>0</v>
      </c>
      <c r="J207" s="61">
        <v>0</v>
      </c>
      <c r="K207" s="61">
        <v>0</v>
      </c>
      <c r="L207" s="61">
        <v>0</v>
      </c>
      <c r="M207" s="61">
        <v>0</v>
      </c>
      <c r="N207" s="61">
        <v>0</v>
      </c>
      <c r="O207" s="61">
        <v>1997.06</v>
      </c>
      <c r="P207" s="61">
        <v>0</v>
      </c>
      <c r="Q207" s="61">
        <v>0</v>
      </c>
      <c r="R207" s="61">
        <v>0</v>
      </c>
      <c r="S207" s="61">
        <v>0</v>
      </c>
      <c r="T207" s="61">
        <v>0</v>
      </c>
      <c r="U207" s="61">
        <v>0</v>
      </c>
      <c r="V207" s="61">
        <v>0</v>
      </c>
      <c r="W207" s="61">
        <v>0</v>
      </c>
      <c r="X207" s="61">
        <v>0</v>
      </c>
      <c r="Y207" s="61">
        <v>0</v>
      </c>
      <c r="Z207" s="61">
        <v>0</v>
      </c>
      <c r="AA207" s="61">
        <v>0</v>
      </c>
      <c r="AB207" s="61">
        <v>0</v>
      </c>
      <c r="AC207" s="61">
        <v>0</v>
      </c>
      <c r="AD207" s="61">
        <v>0</v>
      </c>
      <c r="AE207" s="61">
        <v>0</v>
      </c>
      <c r="AF207" s="61">
        <v>0</v>
      </c>
      <c r="AG207" s="61">
        <v>0</v>
      </c>
      <c r="AH207" s="61">
        <v>0</v>
      </c>
      <c r="AI207" s="61">
        <v>0</v>
      </c>
      <c r="AJ207" s="61">
        <v>0</v>
      </c>
      <c r="AK207" s="61">
        <v>0</v>
      </c>
      <c r="AL207" s="61">
        <v>0</v>
      </c>
      <c r="AM207" s="61">
        <v>0</v>
      </c>
      <c r="AN207" s="61">
        <v>0</v>
      </c>
      <c r="AO207" s="61">
        <v>0</v>
      </c>
      <c r="AP207" s="61">
        <v>0</v>
      </c>
      <c r="AQ207" s="61">
        <f t="shared" si="2"/>
        <v>22433.030000000002</v>
      </c>
      <c r="AT207" s="33"/>
    </row>
    <row r="208" spans="1:46" ht="33" customHeight="1">
      <c r="A208" s="32">
        <v>716</v>
      </c>
      <c r="B208" s="315" t="str">
        <f>VLOOKUP(A208,[4]bd_lista!A:C,3,FALSE)</f>
        <v>Empresa Tarijeña del Gas</v>
      </c>
      <c r="C208" s="316" t="e">
        <f>+VLOOKUP(A208,Contactos!$A$4:$E$534,6,FALSE)</f>
        <v>#N/A</v>
      </c>
      <c r="D208" s="61">
        <v>0</v>
      </c>
      <c r="E208" s="61">
        <v>0</v>
      </c>
      <c r="F208" s="61">
        <v>0</v>
      </c>
      <c r="G208" s="61">
        <v>0</v>
      </c>
      <c r="H208" s="61">
        <v>0</v>
      </c>
      <c r="I208" s="61">
        <v>0</v>
      </c>
      <c r="J208" s="61">
        <v>0</v>
      </c>
      <c r="K208" s="61">
        <v>0</v>
      </c>
      <c r="L208" s="61">
        <v>0</v>
      </c>
      <c r="M208" s="61">
        <v>0</v>
      </c>
      <c r="N208" s="61">
        <v>0</v>
      </c>
      <c r="O208" s="61">
        <v>0</v>
      </c>
      <c r="P208" s="61">
        <v>0</v>
      </c>
      <c r="Q208" s="61">
        <v>0</v>
      </c>
      <c r="R208" s="61">
        <v>0</v>
      </c>
      <c r="S208" s="61">
        <v>0</v>
      </c>
      <c r="T208" s="61">
        <v>0</v>
      </c>
      <c r="U208" s="61">
        <v>0</v>
      </c>
      <c r="V208" s="61">
        <v>0</v>
      </c>
      <c r="W208" s="61">
        <v>0</v>
      </c>
      <c r="X208" s="61">
        <v>0</v>
      </c>
      <c r="Y208" s="61">
        <v>0</v>
      </c>
      <c r="Z208" s="61">
        <v>0</v>
      </c>
      <c r="AA208" s="61">
        <v>0</v>
      </c>
      <c r="AB208" s="61">
        <v>0</v>
      </c>
      <c r="AC208" s="61">
        <v>0</v>
      </c>
      <c r="AD208" s="61">
        <v>0</v>
      </c>
      <c r="AE208" s="61">
        <v>0</v>
      </c>
      <c r="AF208" s="61">
        <v>0</v>
      </c>
      <c r="AG208" s="61">
        <v>0</v>
      </c>
      <c r="AH208" s="61">
        <v>0</v>
      </c>
      <c r="AI208" s="61">
        <v>0</v>
      </c>
      <c r="AJ208" s="61">
        <v>0</v>
      </c>
      <c r="AK208" s="61">
        <v>0</v>
      </c>
      <c r="AL208" s="61">
        <v>0</v>
      </c>
      <c r="AM208" s="61">
        <v>0</v>
      </c>
      <c r="AN208" s="61">
        <v>0</v>
      </c>
      <c r="AO208" s="61">
        <v>0</v>
      </c>
      <c r="AP208" s="61">
        <v>0</v>
      </c>
      <c r="AQ208" s="61">
        <f t="shared" ref="AQ208:AQ271" si="3">SUM(D208:AP208)</f>
        <v>0</v>
      </c>
      <c r="AT208" s="33"/>
    </row>
    <row r="209" spans="1:46" ht="33" customHeight="1">
      <c r="A209" s="32">
        <v>761</v>
      </c>
      <c r="B209" s="315" t="str">
        <f>VLOOKUP(A209,[4]bd_lista!A:C,3,FALSE)</f>
        <v>Servicio Autónomo Municipal de Agua Potable y Alcantarillado</v>
      </c>
      <c r="C209" s="316" t="e">
        <f>+VLOOKUP(A209,Contactos!$A$4:$E$534,6,FALSE)</f>
        <v>#N/A</v>
      </c>
      <c r="D209" s="61">
        <v>0</v>
      </c>
      <c r="E209" s="61">
        <v>0</v>
      </c>
      <c r="F209" s="61">
        <v>0</v>
      </c>
      <c r="G209" s="61">
        <v>0</v>
      </c>
      <c r="H209" s="61">
        <v>0</v>
      </c>
      <c r="I209" s="61">
        <v>0</v>
      </c>
      <c r="J209" s="61">
        <v>0</v>
      </c>
      <c r="K209" s="61">
        <v>0</v>
      </c>
      <c r="L209" s="61">
        <v>0</v>
      </c>
      <c r="M209" s="61">
        <v>0</v>
      </c>
      <c r="N209" s="61">
        <v>0</v>
      </c>
      <c r="O209" s="61">
        <v>0</v>
      </c>
      <c r="P209" s="61">
        <v>0</v>
      </c>
      <c r="Q209" s="61">
        <v>0</v>
      </c>
      <c r="R209" s="61">
        <v>0</v>
      </c>
      <c r="S209" s="61">
        <v>0</v>
      </c>
      <c r="T209" s="61">
        <v>0</v>
      </c>
      <c r="U209" s="61">
        <v>0</v>
      </c>
      <c r="V209" s="61">
        <v>0</v>
      </c>
      <c r="W209" s="61">
        <v>0</v>
      </c>
      <c r="X209" s="61">
        <v>0</v>
      </c>
      <c r="Y209" s="61">
        <v>0</v>
      </c>
      <c r="Z209" s="61">
        <v>0</v>
      </c>
      <c r="AA209" s="61">
        <v>0</v>
      </c>
      <c r="AB209" s="61">
        <v>0</v>
      </c>
      <c r="AC209" s="61">
        <v>0</v>
      </c>
      <c r="AD209" s="61">
        <v>0</v>
      </c>
      <c r="AE209" s="61">
        <v>0</v>
      </c>
      <c r="AF209" s="61">
        <v>0</v>
      </c>
      <c r="AG209" s="61">
        <v>0</v>
      </c>
      <c r="AH209" s="61">
        <v>0</v>
      </c>
      <c r="AI209" s="61">
        <v>0</v>
      </c>
      <c r="AJ209" s="61">
        <v>0</v>
      </c>
      <c r="AK209" s="61">
        <v>0</v>
      </c>
      <c r="AL209" s="61">
        <v>0</v>
      </c>
      <c r="AM209" s="61">
        <v>0</v>
      </c>
      <c r="AN209" s="61">
        <v>0</v>
      </c>
      <c r="AO209" s="61">
        <v>0</v>
      </c>
      <c r="AP209" s="61">
        <v>0</v>
      </c>
      <c r="AQ209" s="61">
        <f t="shared" si="3"/>
        <v>0</v>
      </c>
      <c r="AT209" s="33"/>
    </row>
    <row r="210" spans="1:46" ht="33" customHeight="1">
      <c r="A210" s="32">
        <v>781</v>
      </c>
      <c r="B210" s="315" t="str">
        <f>VLOOKUP(A210,[4]bd_lista!A:C,3,FALSE)</f>
        <v>Servicio Municipal de Agua Potable y Alcantarillado</v>
      </c>
      <c r="C210" s="316" t="e">
        <f>+VLOOKUP(A210,Contactos!$A$4:$E$534,6,FALSE)</f>
        <v>#N/A</v>
      </c>
      <c r="D210" s="61">
        <v>0</v>
      </c>
      <c r="E210" s="61">
        <v>0</v>
      </c>
      <c r="F210" s="61">
        <v>0</v>
      </c>
      <c r="G210" s="61">
        <v>0</v>
      </c>
      <c r="H210" s="61">
        <v>0</v>
      </c>
      <c r="I210" s="61">
        <v>0</v>
      </c>
      <c r="J210" s="61">
        <v>0</v>
      </c>
      <c r="K210" s="61">
        <v>0</v>
      </c>
      <c r="L210" s="61">
        <v>0</v>
      </c>
      <c r="M210" s="61">
        <v>0</v>
      </c>
      <c r="N210" s="61">
        <v>0</v>
      </c>
      <c r="O210" s="61">
        <v>0</v>
      </c>
      <c r="P210" s="61">
        <v>0</v>
      </c>
      <c r="Q210" s="61">
        <v>0</v>
      </c>
      <c r="R210" s="61">
        <v>0</v>
      </c>
      <c r="S210" s="61">
        <v>0</v>
      </c>
      <c r="T210" s="61">
        <v>0</v>
      </c>
      <c r="U210" s="61">
        <v>0</v>
      </c>
      <c r="V210" s="61">
        <v>0</v>
      </c>
      <c r="W210" s="61">
        <v>0</v>
      </c>
      <c r="X210" s="61">
        <v>0</v>
      </c>
      <c r="Y210" s="61">
        <v>0</v>
      </c>
      <c r="Z210" s="61">
        <v>0</v>
      </c>
      <c r="AA210" s="61">
        <v>0</v>
      </c>
      <c r="AB210" s="61">
        <v>0</v>
      </c>
      <c r="AC210" s="61">
        <v>0</v>
      </c>
      <c r="AD210" s="61">
        <v>0</v>
      </c>
      <c r="AE210" s="61">
        <v>0</v>
      </c>
      <c r="AF210" s="61">
        <v>0</v>
      </c>
      <c r="AG210" s="61">
        <v>0</v>
      </c>
      <c r="AH210" s="61">
        <v>0</v>
      </c>
      <c r="AI210" s="61">
        <v>0</v>
      </c>
      <c r="AJ210" s="61">
        <v>0</v>
      </c>
      <c r="AK210" s="61">
        <v>0</v>
      </c>
      <c r="AL210" s="61">
        <v>0</v>
      </c>
      <c r="AM210" s="61">
        <v>0</v>
      </c>
      <c r="AN210" s="61">
        <v>0</v>
      </c>
      <c r="AO210" s="61">
        <v>0</v>
      </c>
      <c r="AP210" s="61">
        <v>0</v>
      </c>
      <c r="AQ210" s="61">
        <f t="shared" si="3"/>
        <v>0</v>
      </c>
      <c r="AT210" s="33"/>
    </row>
    <row r="211" spans="1:46" ht="33" customHeight="1">
      <c r="A211" s="32">
        <v>802</v>
      </c>
      <c r="B211" s="315" t="str">
        <f>VLOOKUP(A211,[4]bd_lista!A:C,3,FALSE)</f>
        <v>Empresa Local de Agua Potable y Alcantarillado Sucre</v>
      </c>
      <c r="C211" s="316" t="e">
        <f>+VLOOKUP(A211,Contactos!$A$4:$E$534,6,FALSE)</f>
        <v>#REF!</v>
      </c>
      <c r="D211" s="61">
        <v>0</v>
      </c>
      <c r="E211" s="61">
        <v>0</v>
      </c>
      <c r="F211" s="61">
        <v>0</v>
      </c>
      <c r="G211" s="61">
        <v>0</v>
      </c>
      <c r="H211" s="61">
        <v>0</v>
      </c>
      <c r="I211" s="61">
        <v>0</v>
      </c>
      <c r="J211" s="61">
        <v>0</v>
      </c>
      <c r="K211" s="61">
        <v>0</v>
      </c>
      <c r="L211" s="61">
        <v>54227.75</v>
      </c>
      <c r="M211" s="61">
        <v>0</v>
      </c>
      <c r="N211" s="61">
        <v>0</v>
      </c>
      <c r="O211" s="61">
        <v>0</v>
      </c>
      <c r="P211" s="61">
        <v>0</v>
      </c>
      <c r="Q211" s="61">
        <v>0</v>
      </c>
      <c r="R211" s="61">
        <v>0</v>
      </c>
      <c r="S211" s="61">
        <v>0</v>
      </c>
      <c r="T211" s="61">
        <v>0</v>
      </c>
      <c r="U211" s="61">
        <v>0</v>
      </c>
      <c r="V211" s="61">
        <v>0</v>
      </c>
      <c r="W211" s="61">
        <v>0</v>
      </c>
      <c r="X211" s="61">
        <v>0</v>
      </c>
      <c r="Y211" s="61">
        <v>0</v>
      </c>
      <c r="Z211" s="61">
        <v>0</v>
      </c>
      <c r="AA211" s="61">
        <v>0</v>
      </c>
      <c r="AB211" s="61">
        <v>0</v>
      </c>
      <c r="AC211" s="61">
        <v>0</v>
      </c>
      <c r="AD211" s="61">
        <v>0</v>
      </c>
      <c r="AE211" s="61">
        <v>0</v>
      </c>
      <c r="AF211" s="61">
        <v>0</v>
      </c>
      <c r="AG211" s="61">
        <v>0</v>
      </c>
      <c r="AH211" s="61">
        <v>0</v>
      </c>
      <c r="AI211" s="61">
        <v>0</v>
      </c>
      <c r="AJ211" s="61">
        <v>0</v>
      </c>
      <c r="AK211" s="61">
        <v>0</v>
      </c>
      <c r="AL211" s="61">
        <v>0</v>
      </c>
      <c r="AM211" s="61">
        <v>0</v>
      </c>
      <c r="AN211" s="61">
        <v>0</v>
      </c>
      <c r="AO211" s="61">
        <v>0</v>
      </c>
      <c r="AP211" s="61">
        <v>0</v>
      </c>
      <c r="AQ211" s="61">
        <f t="shared" si="3"/>
        <v>54227.75</v>
      </c>
      <c r="AT211" s="33"/>
    </row>
    <row r="212" spans="1:46" ht="33" customHeight="1">
      <c r="A212" s="32">
        <v>821</v>
      </c>
      <c r="B212" s="315" t="str">
        <f>VLOOKUP(A212,[4]bd_lista!A:C,3,FALSE)</f>
        <v>Administración Autónoma para Obras Sanitarias - Potosí</v>
      </c>
      <c r="C212" s="316" t="e">
        <f>+VLOOKUP(A212,Contactos!$A$4:$E$534,6,FALSE)</f>
        <v>#N/A</v>
      </c>
      <c r="D212" s="61">
        <v>0</v>
      </c>
      <c r="E212" s="61">
        <v>0</v>
      </c>
      <c r="F212" s="61">
        <v>0</v>
      </c>
      <c r="G212" s="61">
        <v>0</v>
      </c>
      <c r="H212" s="61">
        <v>0</v>
      </c>
      <c r="I212" s="61">
        <v>0</v>
      </c>
      <c r="J212" s="61">
        <v>0</v>
      </c>
      <c r="K212" s="61">
        <v>0</v>
      </c>
      <c r="L212" s="61">
        <v>0</v>
      </c>
      <c r="M212" s="61">
        <v>0</v>
      </c>
      <c r="N212" s="61">
        <v>0</v>
      </c>
      <c r="O212" s="61">
        <v>0</v>
      </c>
      <c r="P212" s="61">
        <v>0</v>
      </c>
      <c r="Q212" s="61">
        <v>0</v>
      </c>
      <c r="R212" s="61">
        <v>0</v>
      </c>
      <c r="S212" s="61">
        <v>0</v>
      </c>
      <c r="T212" s="61">
        <v>0</v>
      </c>
      <c r="U212" s="61">
        <v>0</v>
      </c>
      <c r="V212" s="61">
        <v>0</v>
      </c>
      <c r="W212" s="61">
        <v>0</v>
      </c>
      <c r="X212" s="61">
        <v>0</v>
      </c>
      <c r="Y212" s="61">
        <v>0</v>
      </c>
      <c r="Z212" s="61">
        <v>0</v>
      </c>
      <c r="AA212" s="61">
        <v>0</v>
      </c>
      <c r="AB212" s="61">
        <v>0</v>
      </c>
      <c r="AC212" s="61">
        <v>0</v>
      </c>
      <c r="AD212" s="61">
        <v>0</v>
      </c>
      <c r="AE212" s="61">
        <v>0</v>
      </c>
      <c r="AF212" s="61">
        <v>0</v>
      </c>
      <c r="AG212" s="61">
        <v>0</v>
      </c>
      <c r="AH212" s="61">
        <v>0</v>
      </c>
      <c r="AI212" s="61">
        <v>0</v>
      </c>
      <c r="AJ212" s="61">
        <v>0</v>
      </c>
      <c r="AK212" s="61">
        <v>0</v>
      </c>
      <c r="AL212" s="61">
        <v>0</v>
      </c>
      <c r="AM212" s="61">
        <v>0</v>
      </c>
      <c r="AN212" s="61">
        <v>0</v>
      </c>
      <c r="AO212" s="61">
        <v>0</v>
      </c>
      <c r="AP212" s="61">
        <v>0</v>
      </c>
      <c r="AQ212" s="61">
        <f t="shared" si="3"/>
        <v>0</v>
      </c>
      <c r="AT212" s="33"/>
    </row>
    <row r="213" spans="1:46" ht="33" customHeight="1">
      <c r="A213" s="32">
        <v>831</v>
      </c>
      <c r="B213" s="315" t="str">
        <f>VLOOKUP(A213,[4]bd_lista!A:C,3,FALSE)</f>
        <v>Servicio Local de Acueductos y Alcantarillado - Oruro</v>
      </c>
      <c r="C213" s="316" t="e">
        <f>+VLOOKUP(A213,Contactos!$A$4:$E$534,6,FALSE)</f>
        <v>#N/A</v>
      </c>
      <c r="D213" s="61">
        <v>0</v>
      </c>
      <c r="E213" s="61">
        <v>0</v>
      </c>
      <c r="F213" s="61">
        <v>0</v>
      </c>
      <c r="G213" s="61">
        <v>0</v>
      </c>
      <c r="H213" s="61">
        <v>0</v>
      </c>
      <c r="I213" s="61">
        <v>0</v>
      </c>
      <c r="J213" s="61">
        <v>0</v>
      </c>
      <c r="K213" s="61">
        <v>0</v>
      </c>
      <c r="L213" s="61">
        <v>0</v>
      </c>
      <c r="M213" s="61">
        <v>0</v>
      </c>
      <c r="N213" s="61">
        <v>0</v>
      </c>
      <c r="O213" s="61">
        <v>0</v>
      </c>
      <c r="P213" s="61">
        <v>0</v>
      </c>
      <c r="Q213" s="61">
        <v>0</v>
      </c>
      <c r="R213" s="61">
        <v>0</v>
      </c>
      <c r="S213" s="61">
        <v>0</v>
      </c>
      <c r="T213" s="61">
        <v>0</v>
      </c>
      <c r="U213" s="61">
        <v>0</v>
      </c>
      <c r="V213" s="61">
        <v>0</v>
      </c>
      <c r="W213" s="61">
        <v>0</v>
      </c>
      <c r="X213" s="61">
        <v>0</v>
      </c>
      <c r="Y213" s="61">
        <v>0</v>
      </c>
      <c r="Z213" s="61">
        <v>0</v>
      </c>
      <c r="AA213" s="61">
        <v>0</v>
      </c>
      <c r="AB213" s="61">
        <v>0</v>
      </c>
      <c r="AC213" s="61">
        <v>0</v>
      </c>
      <c r="AD213" s="61">
        <v>0</v>
      </c>
      <c r="AE213" s="61">
        <v>0</v>
      </c>
      <c r="AF213" s="61">
        <v>0</v>
      </c>
      <c r="AG213" s="61">
        <v>0</v>
      </c>
      <c r="AH213" s="61">
        <v>0</v>
      </c>
      <c r="AI213" s="61">
        <v>0</v>
      </c>
      <c r="AJ213" s="61">
        <v>0</v>
      </c>
      <c r="AK213" s="61">
        <v>0</v>
      </c>
      <c r="AL213" s="61">
        <v>0</v>
      </c>
      <c r="AM213" s="61">
        <v>0</v>
      </c>
      <c r="AN213" s="61">
        <v>0</v>
      </c>
      <c r="AO213" s="61">
        <v>0</v>
      </c>
      <c r="AP213" s="61">
        <v>0</v>
      </c>
      <c r="AQ213" s="61">
        <f t="shared" si="3"/>
        <v>0</v>
      </c>
      <c r="AT213" s="33"/>
    </row>
    <row r="214" spans="1:46" ht="33" customHeight="1">
      <c r="A214" s="32">
        <v>862</v>
      </c>
      <c r="B214" s="315" t="str">
        <f>VLOOKUP(A214,[4]bd_lista!A:C,3,FALSE)</f>
        <v>Fondo Nacional de Desarrollo Regional</v>
      </c>
      <c r="C214" s="316" t="e">
        <f>+VLOOKUP(A214,Contactos!$A$4:$E$534,6,FALSE)</f>
        <v>#REF!</v>
      </c>
      <c r="D214" s="61">
        <v>0</v>
      </c>
      <c r="E214" s="61">
        <v>0</v>
      </c>
      <c r="F214" s="61">
        <v>21322438.18</v>
      </c>
      <c r="G214" s="61">
        <v>0</v>
      </c>
      <c r="H214" s="61">
        <v>0</v>
      </c>
      <c r="I214" s="61">
        <v>0</v>
      </c>
      <c r="J214" s="61">
        <v>0</v>
      </c>
      <c r="K214" s="61">
        <v>922.72</v>
      </c>
      <c r="L214" s="61">
        <v>3080.29</v>
      </c>
      <c r="M214" s="61">
        <v>0</v>
      </c>
      <c r="N214" s="61">
        <v>0</v>
      </c>
      <c r="O214" s="61">
        <v>0</v>
      </c>
      <c r="P214" s="61">
        <v>0</v>
      </c>
      <c r="Q214" s="61">
        <v>0</v>
      </c>
      <c r="R214" s="61">
        <v>723083.24</v>
      </c>
      <c r="S214" s="61">
        <v>0</v>
      </c>
      <c r="T214" s="61">
        <v>0</v>
      </c>
      <c r="U214" s="61">
        <v>4474519.95</v>
      </c>
      <c r="V214" s="61">
        <v>0</v>
      </c>
      <c r="W214" s="61">
        <v>0</v>
      </c>
      <c r="X214" s="61">
        <v>0</v>
      </c>
      <c r="Y214" s="61">
        <v>15062020.489999998</v>
      </c>
      <c r="Z214" s="61">
        <v>0</v>
      </c>
      <c r="AA214" s="61">
        <v>0</v>
      </c>
      <c r="AB214" s="61">
        <v>0</v>
      </c>
      <c r="AC214" s="61">
        <v>0</v>
      </c>
      <c r="AD214" s="61">
        <v>0</v>
      </c>
      <c r="AE214" s="61">
        <v>0</v>
      </c>
      <c r="AF214" s="61">
        <v>0</v>
      </c>
      <c r="AG214" s="61">
        <v>0</v>
      </c>
      <c r="AH214" s="61">
        <v>0</v>
      </c>
      <c r="AI214" s="61">
        <v>0</v>
      </c>
      <c r="AJ214" s="61">
        <v>0</v>
      </c>
      <c r="AK214" s="61">
        <v>0</v>
      </c>
      <c r="AL214" s="61">
        <v>0</v>
      </c>
      <c r="AM214" s="61">
        <v>0</v>
      </c>
      <c r="AN214" s="61">
        <v>0</v>
      </c>
      <c r="AO214" s="61">
        <v>0</v>
      </c>
      <c r="AP214" s="61">
        <v>0</v>
      </c>
      <c r="AQ214" s="61">
        <f t="shared" si="3"/>
        <v>41586064.86999999</v>
      </c>
      <c r="AT214" s="33"/>
    </row>
    <row r="215" spans="1:46">
      <c r="A215" s="32">
        <v>865</v>
      </c>
      <c r="B215" s="315" t="str">
        <f>VLOOKUP(A215,[4]bd_lista!A:C,3,FALSE)</f>
        <v>Fondo de Desarrollo del Sist.Fin. y Apoyo al Sec.Productivo</v>
      </c>
      <c r="C215" s="316" t="e">
        <f>+VLOOKUP(A215,Contactos!$A$4:$E$534,6,FALSE)</f>
        <v>#REF!</v>
      </c>
      <c r="D215" s="61">
        <v>0</v>
      </c>
      <c r="E215" s="61">
        <v>0</v>
      </c>
      <c r="F215" s="61">
        <v>0</v>
      </c>
      <c r="G215" s="61">
        <v>0</v>
      </c>
      <c r="H215" s="61">
        <v>0</v>
      </c>
      <c r="I215" s="61">
        <v>0</v>
      </c>
      <c r="J215" s="61">
        <v>0</v>
      </c>
      <c r="K215" s="61">
        <v>0</v>
      </c>
      <c r="L215" s="61">
        <v>0</v>
      </c>
      <c r="M215" s="61">
        <v>0</v>
      </c>
      <c r="N215" s="61">
        <v>0</v>
      </c>
      <c r="O215" s="61">
        <v>0</v>
      </c>
      <c r="P215" s="61">
        <v>0</v>
      </c>
      <c r="Q215" s="61">
        <v>0</v>
      </c>
      <c r="R215" s="61">
        <v>0</v>
      </c>
      <c r="S215" s="61">
        <v>0</v>
      </c>
      <c r="T215" s="61">
        <v>0</v>
      </c>
      <c r="U215" s="61">
        <v>0</v>
      </c>
      <c r="V215" s="61">
        <v>0</v>
      </c>
      <c r="W215" s="61">
        <v>0</v>
      </c>
      <c r="X215" s="61">
        <v>0</v>
      </c>
      <c r="Y215" s="61">
        <v>0</v>
      </c>
      <c r="Z215" s="61">
        <v>0</v>
      </c>
      <c r="AA215" s="61">
        <v>0</v>
      </c>
      <c r="AB215" s="61">
        <v>0</v>
      </c>
      <c r="AC215" s="61">
        <v>0</v>
      </c>
      <c r="AD215" s="61">
        <v>0</v>
      </c>
      <c r="AE215" s="61">
        <v>0</v>
      </c>
      <c r="AF215" s="61">
        <v>0</v>
      </c>
      <c r="AG215" s="61">
        <v>0</v>
      </c>
      <c r="AH215" s="61">
        <v>0</v>
      </c>
      <c r="AI215" s="61">
        <v>0</v>
      </c>
      <c r="AJ215" s="61">
        <v>0</v>
      </c>
      <c r="AK215" s="61">
        <v>0</v>
      </c>
      <c r="AL215" s="61">
        <v>0</v>
      </c>
      <c r="AM215" s="61">
        <v>0</v>
      </c>
      <c r="AN215" s="61">
        <v>0</v>
      </c>
      <c r="AO215" s="61">
        <v>0</v>
      </c>
      <c r="AP215" s="61">
        <v>0</v>
      </c>
      <c r="AQ215" s="61">
        <f t="shared" si="3"/>
        <v>0</v>
      </c>
      <c r="AT215" s="33"/>
    </row>
    <row r="216" spans="1:46" ht="33" customHeight="1">
      <c r="A216" s="32">
        <v>867</v>
      </c>
      <c r="B216" s="315" t="str">
        <f>VLOOKUP(A216,[4]bd_lista!A:C,3,FALSE)</f>
        <v>Fondo Rotatorio de Fomento Productivo Regional</v>
      </c>
      <c r="C216" s="316" t="e">
        <f>+VLOOKUP(A216,Contactos!$A$4:$E$534,6,FALSE)</f>
        <v>#REF!</v>
      </c>
      <c r="D216" s="61">
        <v>0</v>
      </c>
      <c r="E216" s="61">
        <v>0</v>
      </c>
      <c r="F216" s="61">
        <v>0</v>
      </c>
      <c r="G216" s="61">
        <v>0</v>
      </c>
      <c r="H216" s="61">
        <v>0</v>
      </c>
      <c r="I216" s="61">
        <v>0</v>
      </c>
      <c r="J216" s="61">
        <v>0</v>
      </c>
      <c r="K216" s="61">
        <v>0</v>
      </c>
      <c r="L216" s="61">
        <v>0</v>
      </c>
      <c r="M216" s="61">
        <v>0</v>
      </c>
      <c r="N216" s="61">
        <v>0</v>
      </c>
      <c r="O216" s="61">
        <v>0</v>
      </c>
      <c r="P216" s="61">
        <v>0</v>
      </c>
      <c r="Q216" s="61">
        <v>0</v>
      </c>
      <c r="R216" s="61">
        <v>0</v>
      </c>
      <c r="S216" s="61">
        <v>0</v>
      </c>
      <c r="T216" s="61">
        <v>0</v>
      </c>
      <c r="U216" s="61">
        <v>0</v>
      </c>
      <c r="V216" s="61">
        <v>0</v>
      </c>
      <c r="W216" s="61">
        <v>0</v>
      </c>
      <c r="X216" s="61">
        <v>0</v>
      </c>
      <c r="Y216" s="61">
        <v>0</v>
      </c>
      <c r="Z216" s="61">
        <v>0</v>
      </c>
      <c r="AA216" s="61">
        <v>0</v>
      </c>
      <c r="AB216" s="61">
        <v>0</v>
      </c>
      <c r="AC216" s="61">
        <v>0</v>
      </c>
      <c r="AD216" s="61">
        <v>0</v>
      </c>
      <c r="AE216" s="61">
        <v>0</v>
      </c>
      <c r="AF216" s="61">
        <v>0</v>
      </c>
      <c r="AG216" s="61">
        <v>0</v>
      </c>
      <c r="AH216" s="61">
        <v>0</v>
      </c>
      <c r="AI216" s="61">
        <v>0</v>
      </c>
      <c r="AJ216" s="61">
        <v>0</v>
      </c>
      <c r="AK216" s="61">
        <v>0</v>
      </c>
      <c r="AL216" s="61">
        <v>0</v>
      </c>
      <c r="AM216" s="61">
        <v>0</v>
      </c>
      <c r="AN216" s="61">
        <v>0</v>
      </c>
      <c r="AO216" s="61">
        <v>0</v>
      </c>
      <c r="AP216" s="61">
        <v>0</v>
      </c>
      <c r="AQ216" s="61">
        <f t="shared" si="3"/>
        <v>0</v>
      </c>
      <c r="AT216" s="33"/>
    </row>
    <row r="217" spans="1:46" ht="15" customHeight="1">
      <c r="A217" s="32">
        <v>901</v>
      </c>
      <c r="B217" s="315" t="str">
        <f>VLOOKUP(A217,[4]bd_lista!A:C,3,FALSE)</f>
        <v>Gobierno Autónomo Departamental de Chuquisaca</v>
      </c>
      <c r="C217" s="316" t="e">
        <f>+VLOOKUP(A217,Contactos!$A$4:$E$534,6,FALSE)</f>
        <v>#REF!</v>
      </c>
      <c r="D217" s="61">
        <v>0</v>
      </c>
      <c r="E217" s="61">
        <v>0</v>
      </c>
      <c r="F217" s="61">
        <v>0</v>
      </c>
      <c r="G217" s="61">
        <v>0</v>
      </c>
      <c r="H217" s="61">
        <v>309681.48999999993</v>
      </c>
      <c r="I217" s="61">
        <v>0</v>
      </c>
      <c r="J217" s="61">
        <v>0</v>
      </c>
      <c r="K217" s="61">
        <v>0</v>
      </c>
      <c r="L217" s="61">
        <v>0</v>
      </c>
      <c r="M217" s="61">
        <v>0</v>
      </c>
      <c r="N217" s="61">
        <v>0</v>
      </c>
      <c r="O217" s="61">
        <v>0</v>
      </c>
      <c r="P217" s="61">
        <v>0</v>
      </c>
      <c r="Q217" s="61">
        <v>0</v>
      </c>
      <c r="R217" s="61">
        <v>0</v>
      </c>
      <c r="S217" s="61">
        <v>0</v>
      </c>
      <c r="T217" s="61">
        <v>0</v>
      </c>
      <c r="U217" s="61">
        <v>0</v>
      </c>
      <c r="V217" s="61">
        <v>0</v>
      </c>
      <c r="W217" s="61">
        <v>0</v>
      </c>
      <c r="X217" s="61">
        <v>0</v>
      </c>
      <c r="Y217" s="61">
        <v>0</v>
      </c>
      <c r="Z217" s="61">
        <v>0</v>
      </c>
      <c r="AA217" s="61">
        <v>0</v>
      </c>
      <c r="AB217" s="61">
        <v>0</v>
      </c>
      <c r="AC217" s="61">
        <v>0</v>
      </c>
      <c r="AD217" s="61">
        <v>0</v>
      </c>
      <c r="AE217" s="61">
        <v>0</v>
      </c>
      <c r="AF217" s="61">
        <v>0</v>
      </c>
      <c r="AG217" s="61">
        <v>0</v>
      </c>
      <c r="AH217" s="61">
        <v>0</v>
      </c>
      <c r="AI217" s="61">
        <v>0</v>
      </c>
      <c r="AJ217" s="61">
        <v>0</v>
      </c>
      <c r="AK217" s="61">
        <v>0</v>
      </c>
      <c r="AL217" s="61">
        <v>0</v>
      </c>
      <c r="AM217" s="61">
        <v>0</v>
      </c>
      <c r="AN217" s="61">
        <v>0</v>
      </c>
      <c r="AO217" s="61">
        <v>0</v>
      </c>
      <c r="AP217" s="61">
        <v>0</v>
      </c>
      <c r="AQ217" s="61">
        <f t="shared" si="3"/>
        <v>309681.48999999993</v>
      </c>
      <c r="AT217" s="33"/>
    </row>
    <row r="218" spans="1:46" ht="33" customHeight="1">
      <c r="A218" s="32">
        <v>902</v>
      </c>
      <c r="B218" s="315" t="str">
        <f>VLOOKUP(A218,[4]bd_lista!A:C,3,FALSE)</f>
        <v>Gobierno Autónomo Departamental de La Paz</v>
      </c>
      <c r="C218" s="316" t="e">
        <f>+VLOOKUP(A218,Contactos!$A$4:$E$534,6,FALSE)</f>
        <v>#REF!</v>
      </c>
      <c r="D218" s="61">
        <v>0</v>
      </c>
      <c r="E218" s="61">
        <v>0</v>
      </c>
      <c r="F218" s="61">
        <v>0</v>
      </c>
      <c r="G218" s="61">
        <v>0</v>
      </c>
      <c r="H218" s="61">
        <v>6887.8399999999992</v>
      </c>
      <c r="I218" s="61">
        <v>0</v>
      </c>
      <c r="J218" s="61">
        <v>0</v>
      </c>
      <c r="K218" s="61">
        <v>0</v>
      </c>
      <c r="L218" s="61">
        <v>0</v>
      </c>
      <c r="M218" s="61">
        <v>0</v>
      </c>
      <c r="N218" s="61">
        <v>0</v>
      </c>
      <c r="O218" s="61">
        <v>0</v>
      </c>
      <c r="P218" s="61">
        <v>0</v>
      </c>
      <c r="Q218" s="61">
        <v>0</v>
      </c>
      <c r="R218" s="61">
        <v>0</v>
      </c>
      <c r="S218" s="61">
        <v>0</v>
      </c>
      <c r="T218" s="61">
        <v>0</v>
      </c>
      <c r="U218" s="61">
        <v>0</v>
      </c>
      <c r="V218" s="61">
        <v>0</v>
      </c>
      <c r="W218" s="61">
        <v>0</v>
      </c>
      <c r="X218" s="61">
        <v>0</v>
      </c>
      <c r="Y218" s="61">
        <v>0</v>
      </c>
      <c r="Z218" s="61">
        <v>0</v>
      </c>
      <c r="AA218" s="61">
        <v>0</v>
      </c>
      <c r="AB218" s="61">
        <v>0</v>
      </c>
      <c r="AC218" s="61">
        <v>0</v>
      </c>
      <c r="AD218" s="61">
        <v>0</v>
      </c>
      <c r="AE218" s="61">
        <v>0</v>
      </c>
      <c r="AF218" s="61">
        <v>0</v>
      </c>
      <c r="AG218" s="61">
        <v>0</v>
      </c>
      <c r="AH218" s="61">
        <v>0</v>
      </c>
      <c r="AI218" s="61">
        <v>0</v>
      </c>
      <c r="AJ218" s="61">
        <v>0</v>
      </c>
      <c r="AK218" s="61">
        <v>0</v>
      </c>
      <c r="AL218" s="61">
        <v>0</v>
      </c>
      <c r="AM218" s="61">
        <v>0</v>
      </c>
      <c r="AN218" s="61">
        <v>0</v>
      </c>
      <c r="AO218" s="61">
        <v>0</v>
      </c>
      <c r="AP218" s="61">
        <v>0</v>
      </c>
      <c r="AQ218" s="61">
        <f t="shared" si="3"/>
        <v>6887.8399999999992</v>
      </c>
      <c r="AT218" s="33"/>
    </row>
    <row r="219" spans="1:46" ht="33" customHeight="1">
      <c r="A219" s="32">
        <v>903</v>
      </c>
      <c r="B219" s="315" t="str">
        <f>VLOOKUP(A219,[4]bd_lista!A:C,3,FALSE)</f>
        <v>Gobierno Autónomo Departamental de Cochabamba</v>
      </c>
      <c r="C219" s="316" t="e">
        <f>+VLOOKUP(A219,Contactos!$A$4:$E$534,6,FALSE)</f>
        <v>#REF!</v>
      </c>
      <c r="D219" s="61">
        <v>0</v>
      </c>
      <c r="E219" s="61">
        <v>0</v>
      </c>
      <c r="F219" s="61">
        <v>0</v>
      </c>
      <c r="G219" s="61">
        <v>0</v>
      </c>
      <c r="H219" s="61">
        <v>364975.35999999999</v>
      </c>
      <c r="I219" s="61">
        <v>0</v>
      </c>
      <c r="J219" s="61">
        <v>0</v>
      </c>
      <c r="K219" s="61">
        <v>0</v>
      </c>
      <c r="L219" s="61">
        <v>0</v>
      </c>
      <c r="M219" s="61">
        <v>0</v>
      </c>
      <c r="N219" s="61">
        <v>0</v>
      </c>
      <c r="O219" s="61">
        <v>0</v>
      </c>
      <c r="P219" s="61">
        <v>0</v>
      </c>
      <c r="Q219" s="61">
        <v>0</v>
      </c>
      <c r="R219" s="61">
        <v>0</v>
      </c>
      <c r="S219" s="61">
        <v>0</v>
      </c>
      <c r="T219" s="61">
        <v>0</v>
      </c>
      <c r="U219" s="61">
        <v>0</v>
      </c>
      <c r="V219" s="61">
        <v>0</v>
      </c>
      <c r="W219" s="61">
        <v>0</v>
      </c>
      <c r="X219" s="61">
        <v>0</v>
      </c>
      <c r="Y219" s="61">
        <v>0</v>
      </c>
      <c r="Z219" s="61">
        <v>0</v>
      </c>
      <c r="AA219" s="61">
        <v>0</v>
      </c>
      <c r="AB219" s="61">
        <v>0</v>
      </c>
      <c r="AC219" s="61">
        <v>0</v>
      </c>
      <c r="AD219" s="61">
        <v>0</v>
      </c>
      <c r="AE219" s="61">
        <v>0</v>
      </c>
      <c r="AF219" s="61">
        <v>0</v>
      </c>
      <c r="AG219" s="61">
        <v>0</v>
      </c>
      <c r="AH219" s="61">
        <v>0</v>
      </c>
      <c r="AI219" s="61">
        <v>0</v>
      </c>
      <c r="AJ219" s="61">
        <v>0</v>
      </c>
      <c r="AK219" s="61">
        <v>0</v>
      </c>
      <c r="AL219" s="61">
        <v>0</v>
      </c>
      <c r="AM219" s="61">
        <v>0</v>
      </c>
      <c r="AN219" s="61">
        <v>0</v>
      </c>
      <c r="AO219" s="61">
        <v>0</v>
      </c>
      <c r="AP219" s="61">
        <v>0</v>
      </c>
      <c r="AQ219" s="61">
        <f t="shared" si="3"/>
        <v>364975.35999999999</v>
      </c>
      <c r="AT219" s="33"/>
    </row>
    <row r="220" spans="1:46" ht="33" customHeight="1">
      <c r="A220" s="32">
        <v>904</v>
      </c>
      <c r="B220" s="315" t="str">
        <f>VLOOKUP(A220,[4]bd_lista!A:C,3,FALSE)</f>
        <v>Gobierno Autónomo Departamental de Oruro</v>
      </c>
      <c r="C220" s="316" t="e">
        <f>+VLOOKUP(A220,Contactos!$A$4:$E$534,6,FALSE)</f>
        <v>#REF!</v>
      </c>
      <c r="D220" s="61">
        <v>0</v>
      </c>
      <c r="E220" s="61">
        <v>0</v>
      </c>
      <c r="F220" s="61">
        <v>0</v>
      </c>
      <c r="G220" s="61">
        <v>0</v>
      </c>
      <c r="H220" s="61">
        <v>0</v>
      </c>
      <c r="I220" s="61">
        <v>0</v>
      </c>
      <c r="J220" s="61">
        <v>0</v>
      </c>
      <c r="K220" s="61">
        <v>0</v>
      </c>
      <c r="L220" s="61">
        <v>0</v>
      </c>
      <c r="M220" s="61">
        <v>0</v>
      </c>
      <c r="N220" s="61">
        <v>0</v>
      </c>
      <c r="O220" s="61">
        <v>0</v>
      </c>
      <c r="P220" s="61">
        <v>0</v>
      </c>
      <c r="Q220" s="61">
        <v>0</v>
      </c>
      <c r="R220" s="61">
        <v>0</v>
      </c>
      <c r="S220" s="61">
        <v>0</v>
      </c>
      <c r="T220" s="61">
        <v>0</v>
      </c>
      <c r="U220" s="61">
        <v>0</v>
      </c>
      <c r="V220" s="61">
        <v>0</v>
      </c>
      <c r="W220" s="61">
        <v>0</v>
      </c>
      <c r="X220" s="61">
        <v>0</v>
      </c>
      <c r="Y220" s="61">
        <v>0</v>
      </c>
      <c r="Z220" s="61">
        <v>0</v>
      </c>
      <c r="AA220" s="61">
        <v>0</v>
      </c>
      <c r="AB220" s="61">
        <v>0</v>
      </c>
      <c r="AC220" s="61">
        <v>0</v>
      </c>
      <c r="AD220" s="61">
        <v>0</v>
      </c>
      <c r="AE220" s="61">
        <v>0</v>
      </c>
      <c r="AF220" s="61">
        <v>0</v>
      </c>
      <c r="AG220" s="61">
        <v>0</v>
      </c>
      <c r="AH220" s="61">
        <v>0</v>
      </c>
      <c r="AI220" s="61">
        <v>0</v>
      </c>
      <c r="AJ220" s="61">
        <v>0</v>
      </c>
      <c r="AK220" s="61">
        <v>0</v>
      </c>
      <c r="AL220" s="61">
        <v>0</v>
      </c>
      <c r="AM220" s="61">
        <v>0</v>
      </c>
      <c r="AN220" s="61">
        <v>0</v>
      </c>
      <c r="AO220" s="61">
        <v>0</v>
      </c>
      <c r="AP220" s="61">
        <v>0</v>
      </c>
      <c r="AQ220" s="61">
        <f t="shared" si="3"/>
        <v>0</v>
      </c>
      <c r="AT220" s="33"/>
    </row>
    <row r="221" spans="1:46" ht="33" customHeight="1">
      <c r="A221" s="32">
        <v>905</v>
      </c>
      <c r="B221" s="315" t="str">
        <f>VLOOKUP(A221,[4]bd_lista!A:C,3,FALSE)</f>
        <v>Gobierno Autónomo Departamental de Potosí</v>
      </c>
      <c r="C221" s="316" t="e">
        <f>+VLOOKUP(A221,Contactos!$A$4:$E$534,6,FALSE)</f>
        <v>#REF!</v>
      </c>
      <c r="D221" s="61">
        <v>0</v>
      </c>
      <c r="E221" s="61">
        <v>0</v>
      </c>
      <c r="F221" s="61">
        <v>0</v>
      </c>
      <c r="G221" s="61">
        <v>0</v>
      </c>
      <c r="H221" s="61">
        <v>0</v>
      </c>
      <c r="I221" s="61">
        <v>0</v>
      </c>
      <c r="J221" s="61">
        <v>0</v>
      </c>
      <c r="K221" s="61">
        <v>0</v>
      </c>
      <c r="L221" s="61">
        <v>0</v>
      </c>
      <c r="M221" s="61">
        <v>0</v>
      </c>
      <c r="N221" s="61">
        <v>0</v>
      </c>
      <c r="O221" s="61">
        <v>0</v>
      </c>
      <c r="P221" s="61">
        <v>0</v>
      </c>
      <c r="Q221" s="61">
        <v>0</v>
      </c>
      <c r="R221" s="61">
        <v>0</v>
      </c>
      <c r="S221" s="61">
        <v>0</v>
      </c>
      <c r="T221" s="61">
        <v>0</v>
      </c>
      <c r="U221" s="61">
        <v>0</v>
      </c>
      <c r="V221" s="61">
        <v>0</v>
      </c>
      <c r="W221" s="61">
        <v>0</v>
      </c>
      <c r="X221" s="61">
        <v>0</v>
      </c>
      <c r="Y221" s="61">
        <v>0</v>
      </c>
      <c r="Z221" s="61">
        <v>0</v>
      </c>
      <c r="AA221" s="61">
        <v>0</v>
      </c>
      <c r="AB221" s="61">
        <v>0</v>
      </c>
      <c r="AC221" s="61">
        <v>0</v>
      </c>
      <c r="AD221" s="61">
        <v>0</v>
      </c>
      <c r="AE221" s="61">
        <v>0</v>
      </c>
      <c r="AF221" s="61">
        <v>0</v>
      </c>
      <c r="AG221" s="61">
        <v>0</v>
      </c>
      <c r="AH221" s="61">
        <v>0</v>
      </c>
      <c r="AI221" s="61">
        <v>0</v>
      </c>
      <c r="AJ221" s="61">
        <v>0</v>
      </c>
      <c r="AK221" s="61">
        <v>0</v>
      </c>
      <c r="AL221" s="61">
        <v>0</v>
      </c>
      <c r="AM221" s="61">
        <v>0</v>
      </c>
      <c r="AN221" s="61">
        <v>0</v>
      </c>
      <c r="AO221" s="61">
        <v>0</v>
      </c>
      <c r="AP221" s="61">
        <v>0</v>
      </c>
      <c r="AQ221" s="61">
        <f t="shared" si="3"/>
        <v>0</v>
      </c>
      <c r="AT221" s="33"/>
    </row>
    <row r="222" spans="1:46" ht="33" customHeight="1">
      <c r="A222" s="32">
        <v>906</v>
      </c>
      <c r="B222" s="315" t="str">
        <f>VLOOKUP(A222,[4]bd_lista!A:C,3,FALSE)</f>
        <v>Gobierno Autónomo Departamental de Tarija</v>
      </c>
      <c r="C222" s="316" t="e">
        <f>+VLOOKUP(A222,Contactos!$A$4:$E$534,6,FALSE)</f>
        <v>#REF!</v>
      </c>
      <c r="D222" s="61">
        <v>0</v>
      </c>
      <c r="E222" s="61">
        <v>0</v>
      </c>
      <c r="F222" s="61">
        <v>0</v>
      </c>
      <c r="G222" s="61">
        <v>0</v>
      </c>
      <c r="H222" s="61">
        <v>23034.9</v>
      </c>
      <c r="I222" s="61">
        <v>0</v>
      </c>
      <c r="J222" s="61">
        <v>0</v>
      </c>
      <c r="K222" s="61">
        <v>0</v>
      </c>
      <c r="L222" s="61">
        <v>0</v>
      </c>
      <c r="M222" s="61">
        <v>0</v>
      </c>
      <c r="N222" s="61">
        <v>0</v>
      </c>
      <c r="O222" s="61">
        <v>0</v>
      </c>
      <c r="P222" s="61">
        <v>0</v>
      </c>
      <c r="Q222" s="61">
        <v>0</v>
      </c>
      <c r="R222" s="61">
        <v>0</v>
      </c>
      <c r="S222" s="61">
        <v>0</v>
      </c>
      <c r="T222" s="61">
        <v>0</v>
      </c>
      <c r="U222" s="61">
        <v>0</v>
      </c>
      <c r="V222" s="61">
        <v>0</v>
      </c>
      <c r="W222" s="61">
        <v>0</v>
      </c>
      <c r="X222" s="61">
        <v>0</v>
      </c>
      <c r="Y222" s="61">
        <v>0</v>
      </c>
      <c r="Z222" s="61">
        <v>0</v>
      </c>
      <c r="AA222" s="61">
        <v>0</v>
      </c>
      <c r="AB222" s="61">
        <v>0</v>
      </c>
      <c r="AC222" s="61">
        <v>0</v>
      </c>
      <c r="AD222" s="61">
        <v>0</v>
      </c>
      <c r="AE222" s="61">
        <v>0</v>
      </c>
      <c r="AF222" s="61">
        <v>0</v>
      </c>
      <c r="AG222" s="61">
        <v>0</v>
      </c>
      <c r="AH222" s="61">
        <v>0</v>
      </c>
      <c r="AI222" s="61">
        <v>0</v>
      </c>
      <c r="AJ222" s="61">
        <v>0</v>
      </c>
      <c r="AK222" s="61">
        <v>0</v>
      </c>
      <c r="AL222" s="61">
        <v>0</v>
      </c>
      <c r="AM222" s="61">
        <v>0</v>
      </c>
      <c r="AN222" s="61">
        <v>0</v>
      </c>
      <c r="AO222" s="61">
        <v>0</v>
      </c>
      <c r="AP222" s="61">
        <v>0</v>
      </c>
      <c r="AQ222" s="61">
        <f t="shared" si="3"/>
        <v>23034.9</v>
      </c>
      <c r="AT222" s="33"/>
    </row>
    <row r="223" spans="1:46" ht="33" customHeight="1">
      <c r="A223" s="32">
        <v>907</v>
      </c>
      <c r="B223" s="315" t="str">
        <f>VLOOKUP(A223,[4]bd_lista!A:C,3,FALSE)</f>
        <v>Gobierno Autónomo Departamental de Santa Cruz</v>
      </c>
      <c r="C223" s="316" t="e">
        <f>+VLOOKUP(A223,Contactos!$A$4:$E$534,6,FALSE)</f>
        <v>#REF!</v>
      </c>
      <c r="D223" s="61">
        <v>0</v>
      </c>
      <c r="E223" s="61">
        <v>0</v>
      </c>
      <c r="F223" s="61">
        <v>0</v>
      </c>
      <c r="G223" s="61">
        <v>0</v>
      </c>
      <c r="H223" s="61">
        <v>0</v>
      </c>
      <c r="I223" s="61">
        <v>0</v>
      </c>
      <c r="J223" s="61">
        <v>0</v>
      </c>
      <c r="K223" s="61">
        <v>0</v>
      </c>
      <c r="L223" s="61">
        <v>0</v>
      </c>
      <c r="M223" s="61">
        <v>0</v>
      </c>
      <c r="N223" s="61">
        <v>0</v>
      </c>
      <c r="O223" s="61">
        <v>0</v>
      </c>
      <c r="P223" s="61">
        <v>0</v>
      </c>
      <c r="Q223" s="61">
        <v>0</v>
      </c>
      <c r="R223" s="61">
        <v>0</v>
      </c>
      <c r="S223" s="61">
        <v>0</v>
      </c>
      <c r="T223" s="61">
        <v>0</v>
      </c>
      <c r="U223" s="61">
        <v>0</v>
      </c>
      <c r="V223" s="61">
        <v>0</v>
      </c>
      <c r="W223" s="61">
        <v>0</v>
      </c>
      <c r="X223" s="61">
        <v>0</v>
      </c>
      <c r="Y223" s="61">
        <v>0</v>
      </c>
      <c r="Z223" s="61">
        <v>0</v>
      </c>
      <c r="AA223" s="61">
        <v>0</v>
      </c>
      <c r="AB223" s="61">
        <v>0</v>
      </c>
      <c r="AC223" s="61">
        <v>0</v>
      </c>
      <c r="AD223" s="61">
        <v>0</v>
      </c>
      <c r="AE223" s="61">
        <v>0</v>
      </c>
      <c r="AF223" s="61">
        <v>0</v>
      </c>
      <c r="AG223" s="61">
        <v>0</v>
      </c>
      <c r="AH223" s="61">
        <v>0</v>
      </c>
      <c r="AI223" s="61">
        <v>0</v>
      </c>
      <c r="AJ223" s="61">
        <v>0</v>
      </c>
      <c r="AK223" s="61">
        <v>0</v>
      </c>
      <c r="AL223" s="61">
        <v>0</v>
      </c>
      <c r="AM223" s="61">
        <v>0</v>
      </c>
      <c r="AN223" s="61">
        <v>0</v>
      </c>
      <c r="AO223" s="61">
        <v>0</v>
      </c>
      <c r="AP223" s="61">
        <v>0</v>
      </c>
      <c r="AQ223" s="61">
        <f t="shared" si="3"/>
        <v>0</v>
      </c>
      <c r="AT223" s="33"/>
    </row>
    <row r="224" spans="1:46" ht="33" customHeight="1">
      <c r="A224" s="32">
        <v>908</v>
      </c>
      <c r="B224" s="315" t="str">
        <f>VLOOKUP(A224,[4]bd_lista!A:C,3,FALSE)</f>
        <v>Gobierno Autónomo Departamental del Beni</v>
      </c>
      <c r="C224" s="316" t="e">
        <f>+VLOOKUP(A224,Contactos!$A$4:$E$534,6,FALSE)</f>
        <v>#REF!</v>
      </c>
      <c r="D224" s="61">
        <v>0</v>
      </c>
      <c r="E224" s="61">
        <v>0</v>
      </c>
      <c r="F224" s="61">
        <v>0</v>
      </c>
      <c r="G224" s="61">
        <v>0</v>
      </c>
      <c r="H224" s="61">
        <v>0</v>
      </c>
      <c r="I224" s="61">
        <v>0</v>
      </c>
      <c r="J224" s="61">
        <v>0</v>
      </c>
      <c r="K224" s="61">
        <v>0</v>
      </c>
      <c r="L224" s="61">
        <v>0</v>
      </c>
      <c r="M224" s="61">
        <v>0</v>
      </c>
      <c r="N224" s="61">
        <v>0</v>
      </c>
      <c r="O224" s="61">
        <v>0</v>
      </c>
      <c r="P224" s="61">
        <v>0</v>
      </c>
      <c r="Q224" s="61">
        <v>0</v>
      </c>
      <c r="R224" s="61">
        <v>0</v>
      </c>
      <c r="S224" s="61">
        <v>0</v>
      </c>
      <c r="T224" s="61">
        <v>0</v>
      </c>
      <c r="U224" s="61">
        <v>0</v>
      </c>
      <c r="V224" s="61">
        <v>0</v>
      </c>
      <c r="W224" s="61">
        <v>0</v>
      </c>
      <c r="X224" s="61">
        <v>0</v>
      </c>
      <c r="Y224" s="61">
        <v>0</v>
      </c>
      <c r="Z224" s="61">
        <v>0</v>
      </c>
      <c r="AA224" s="61">
        <v>0</v>
      </c>
      <c r="AB224" s="61">
        <v>0</v>
      </c>
      <c r="AC224" s="61">
        <v>0</v>
      </c>
      <c r="AD224" s="61">
        <v>0</v>
      </c>
      <c r="AE224" s="61">
        <v>0</v>
      </c>
      <c r="AF224" s="61">
        <v>0</v>
      </c>
      <c r="AG224" s="61">
        <v>0</v>
      </c>
      <c r="AH224" s="61">
        <v>0</v>
      </c>
      <c r="AI224" s="61">
        <v>0</v>
      </c>
      <c r="AJ224" s="61">
        <v>0</v>
      </c>
      <c r="AK224" s="61">
        <v>0</v>
      </c>
      <c r="AL224" s="61">
        <v>0</v>
      </c>
      <c r="AM224" s="61">
        <v>0</v>
      </c>
      <c r="AN224" s="61">
        <v>0</v>
      </c>
      <c r="AO224" s="61">
        <v>0</v>
      </c>
      <c r="AP224" s="61">
        <v>0</v>
      </c>
      <c r="AQ224" s="61">
        <f t="shared" si="3"/>
        <v>0</v>
      </c>
      <c r="AT224" s="33"/>
    </row>
    <row r="225" spans="1:46" ht="33" customHeight="1">
      <c r="A225" s="32">
        <v>909</v>
      </c>
      <c r="B225" s="315" t="str">
        <f>VLOOKUP(A225,[4]bd_lista!A:C,3,FALSE)</f>
        <v>Gobierno Autónomo Departamental de Pando</v>
      </c>
      <c r="C225" s="316" t="e">
        <f>+VLOOKUP(A225,Contactos!$A$4:$E$534,6,FALSE)</f>
        <v>#REF!</v>
      </c>
      <c r="D225" s="61">
        <v>0</v>
      </c>
      <c r="E225" s="61">
        <v>0</v>
      </c>
      <c r="F225" s="61">
        <v>0</v>
      </c>
      <c r="G225" s="61">
        <v>0</v>
      </c>
      <c r="H225" s="61">
        <v>0</v>
      </c>
      <c r="I225" s="61">
        <v>0</v>
      </c>
      <c r="J225" s="61">
        <v>0</v>
      </c>
      <c r="K225" s="61">
        <v>0</v>
      </c>
      <c r="L225" s="61">
        <v>0</v>
      </c>
      <c r="M225" s="61">
        <v>0</v>
      </c>
      <c r="N225" s="61">
        <v>0</v>
      </c>
      <c r="O225" s="61">
        <v>0</v>
      </c>
      <c r="P225" s="61">
        <v>0</v>
      </c>
      <c r="Q225" s="61">
        <v>0</v>
      </c>
      <c r="R225" s="61">
        <v>0</v>
      </c>
      <c r="S225" s="61">
        <v>0</v>
      </c>
      <c r="T225" s="61">
        <v>0</v>
      </c>
      <c r="U225" s="61">
        <v>0</v>
      </c>
      <c r="V225" s="61">
        <v>0</v>
      </c>
      <c r="W225" s="61">
        <v>0</v>
      </c>
      <c r="X225" s="61">
        <v>0</v>
      </c>
      <c r="Y225" s="61">
        <v>0</v>
      </c>
      <c r="Z225" s="61">
        <v>0</v>
      </c>
      <c r="AA225" s="61">
        <v>0</v>
      </c>
      <c r="AB225" s="61">
        <v>0</v>
      </c>
      <c r="AC225" s="61">
        <v>0</v>
      </c>
      <c r="AD225" s="61">
        <v>0</v>
      </c>
      <c r="AE225" s="61">
        <v>0</v>
      </c>
      <c r="AF225" s="61">
        <v>0</v>
      </c>
      <c r="AG225" s="61">
        <v>0</v>
      </c>
      <c r="AH225" s="61">
        <v>0</v>
      </c>
      <c r="AI225" s="61">
        <v>0</v>
      </c>
      <c r="AJ225" s="61">
        <v>0</v>
      </c>
      <c r="AK225" s="61">
        <v>0</v>
      </c>
      <c r="AL225" s="61">
        <v>0</v>
      </c>
      <c r="AM225" s="61">
        <v>0</v>
      </c>
      <c r="AN225" s="61">
        <v>0</v>
      </c>
      <c r="AO225" s="61">
        <v>0</v>
      </c>
      <c r="AP225" s="61">
        <v>0</v>
      </c>
      <c r="AQ225" s="61">
        <f t="shared" si="3"/>
        <v>0</v>
      </c>
      <c r="AT225" s="33"/>
    </row>
    <row r="226" spans="1:46" ht="33" customHeight="1">
      <c r="A226" s="32">
        <v>951</v>
      </c>
      <c r="B226" s="315" t="str">
        <f>VLOOKUP(A226,[4]bd_lista!A:C,3,FALSE)</f>
        <v>Banco Central de Bolivia</v>
      </c>
      <c r="C226" s="316" t="e">
        <f>+VLOOKUP(A226,Contactos!$A$4:$E$534,6,FALSE)</f>
        <v>#N/A</v>
      </c>
      <c r="D226" s="61">
        <v>0</v>
      </c>
      <c r="E226" s="61">
        <v>0</v>
      </c>
      <c r="F226" s="61">
        <v>0</v>
      </c>
      <c r="G226" s="61">
        <v>0</v>
      </c>
      <c r="H226" s="61">
        <v>0</v>
      </c>
      <c r="I226" s="61">
        <v>0</v>
      </c>
      <c r="J226" s="61">
        <v>0</v>
      </c>
      <c r="K226" s="61">
        <v>0</v>
      </c>
      <c r="L226" s="61">
        <v>0</v>
      </c>
      <c r="M226" s="61">
        <v>0</v>
      </c>
      <c r="N226" s="61">
        <v>0</v>
      </c>
      <c r="O226" s="61">
        <v>0</v>
      </c>
      <c r="P226" s="61">
        <v>0</v>
      </c>
      <c r="Q226" s="61">
        <v>0</v>
      </c>
      <c r="R226" s="61">
        <v>0</v>
      </c>
      <c r="S226" s="61">
        <v>0</v>
      </c>
      <c r="T226" s="61">
        <v>0</v>
      </c>
      <c r="U226" s="61">
        <v>0</v>
      </c>
      <c r="V226" s="61">
        <v>0</v>
      </c>
      <c r="W226" s="61">
        <v>0</v>
      </c>
      <c r="X226" s="61">
        <v>0</v>
      </c>
      <c r="Y226" s="61">
        <v>0</v>
      </c>
      <c r="Z226" s="61">
        <v>0</v>
      </c>
      <c r="AA226" s="61">
        <v>0</v>
      </c>
      <c r="AB226" s="61">
        <v>0</v>
      </c>
      <c r="AC226" s="61">
        <v>0</v>
      </c>
      <c r="AD226" s="61">
        <v>0</v>
      </c>
      <c r="AE226" s="61">
        <v>0</v>
      </c>
      <c r="AF226" s="61">
        <v>0</v>
      </c>
      <c r="AG226" s="61">
        <v>0</v>
      </c>
      <c r="AH226" s="61">
        <v>0</v>
      </c>
      <c r="AI226" s="61">
        <v>0</v>
      </c>
      <c r="AJ226" s="61">
        <v>0</v>
      </c>
      <c r="AK226" s="61">
        <v>0</v>
      </c>
      <c r="AL226" s="61">
        <v>0</v>
      </c>
      <c r="AM226" s="61">
        <v>0</v>
      </c>
      <c r="AN226" s="61">
        <v>0</v>
      </c>
      <c r="AO226" s="61">
        <v>0</v>
      </c>
      <c r="AP226" s="61">
        <v>0</v>
      </c>
      <c r="AQ226" s="61">
        <f t="shared" si="3"/>
        <v>0</v>
      </c>
      <c r="AT226" s="33"/>
    </row>
    <row r="227" spans="1:46" ht="33" customHeight="1">
      <c r="A227" s="32">
        <v>1101</v>
      </c>
      <c r="B227" s="315" t="str">
        <f>VLOOKUP(A227,[4]bd_lista!A:C,3,FALSE)</f>
        <v>Gobierno Autónomo Municipal de Sucre</v>
      </c>
      <c r="C227" s="316" t="e">
        <f>+VLOOKUP(A227,Contactos!$A$4:$E$534,6,FALSE)</f>
        <v>#REF!</v>
      </c>
      <c r="D227" s="61">
        <v>0</v>
      </c>
      <c r="E227" s="61">
        <v>0</v>
      </c>
      <c r="F227" s="61">
        <v>0</v>
      </c>
      <c r="G227" s="61">
        <v>0</v>
      </c>
      <c r="H227" s="61">
        <v>0</v>
      </c>
      <c r="I227" s="61">
        <v>0</v>
      </c>
      <c r="J227" s="61">
        <v>0</v>
      </c>
      <c r="K227" s="61">
        <v>0</v>
      </c>
      <c r="L227" s="61">
        <v>0</v>
      </c>
      <c r="M227" s="61">
        <v>0</v>
      </c>
      <c r="N227" s="61">
        <v>0</v>
      </c>
      <c r="O227" s="61">
        <v>0</v>
      </c>
      <c r="P227" s="61">
        <v>0</v>
      </c>
      <c r="Q227" s="61">
        <v>0</v>
      </c>
      <c r="R227" s="61">
        <v>0</v>
      </c>
      <c r="S227" s="61">
        <v>0</v>
      </c>
      <c r="T227" s="61">
        <v>0</v>
      </c>
      <c r="U227" s="61">
        <v>0</v>
      </c>
      <c r="V227" s="61">
        <v>0</v>
      </c>
      <c r="W227" s="61">
        <v>0</v>
      </c>
      <c r="X227" s="61">
        <v>0</v>
      </c>
      <c r="Y227" s="61">
        <v>0</v>
      </c>
      <c r="Z227" s="61">
        <v>0</v>
      </c>
      <c r="AA227" s="61">
        <v>0</v>
      </c>
      <c r="AB227" s="61">
        <v>0</v>
      </c>
      <c r="AC227" s="61">
        <v>0</v>
      </c>
      <c r="AD227" s="61">
        <v>0</v>
      </c>
      <c r="AE227" s="61">
        <v>0</v>
      </c>
      <c r="AF227" s="61">
        <v>0</v>
      </c>
      <c r="AG227" s="61">
        <v>0</v>
      </c>
      <c r="AH227" s="61">
        <v>0</v>
      </c>
      <c r="AI227" s="61">
        <v>0</v>
      </c>
      <c r="AJ227" s="61">
        <v>0</v>
      </c>
      <c r="AK227" s="61">
        <v>0</v>
      </c>
      <c r="AL227" s="61">
        <v>0</v>
      </c>
      <c r="AM227" s="61">
        <v>0</v>
      </c>
      <c r="AN227" s="61">
        <v>0</v>
      </c>
      <c r="AO227" s="61">
        <v>0</v>
      </c>
      <c r="AP227" s="61">
        <v>0</v>
      </c>
      <c r="AQ227" s="61">
        <f t="shared" si="3"/>
        <v>0</v>
      </c>
      <c r="AT227" s="33"/>
    </row>
    <row r="228" spans="1:46" ht="33" customHeight="1">
      <c r="A228" s="32">
        <v>1102</v>
      </c>
      <c r="B228" s="315" t="str">
        <f>VLOOKUP(A228,[4]bd_lista!A:C,3,FALSE)</f>
        <v>Gobierno Autónomo Municipal de Yotala</v>
      </c>
      <c r="C228" s="316" t="e">
        <f>+VLOOKUP(A228,Contactos!$A$4:$E$534,6,FALSE)</f>
        <v>#REF!</v>
      </c>
      <c r="D228" s="61">
        <v>0</v>
      </c>
      <c r="E228" s="61">
        <v>0</v>
      </c>
      <c r="F228" s="61">
        <v>0</v>
      </c>
      <c r="G228" s="61">
        <v>0</v>
      </c>
      <c r="H228" s="61">
        <v>0</v>
      </c>
      <c r="I228" s="61">
        <v>0</v>
      </c>
      <c r="J228" s="61">
        <v>0</v>
      </c>
      <c r="K228" s="61">
        <v>0</v>
      </c>
      <c r="L228" s="61">
        <v>0</v>
      </c>
      <c r="M228" s="61">
        <v>0</v>
      </c>
      <c r="N228" s="61">
        <v>0</v>
      </c>
      <c r="O228" s="61">
        <v>0</v>
      </c>
      <c r="P228" s="61">
        <v>0</v>
      </c>
      <c r="Q228" s="61">
        <v>0</v>
      </c>
      <c r="R228" s="61">
        <v>0</v>
      </c>
      <c r="S228" s="61">
        <v>0</v>
      </c>
      <c r="T228" s="61">
        <v>0</v>
      </c>
      <c r="U228" s="61">
        <v>0</v>
      </c>
      <c r="V228" s="61">
        <v>0</v>
      </c>
      <c r="W228" s="61">
        <v>0</v>
      </c>
      <c r="X228" s="61">
        <v>0</v>
      </c>
      <c r="Y228" s="61">
        <v>0</v>
      </c>
      <c r="Z228" s="61">
        <v>0</v>
      </c>
      <c r="AA228" s="61">
        <v>0</v>
      </c>
      <c r="AB228" s="61">
        <v>0</v>
      </c>
      <c r="AC228" s="61">
        <v>0</v>
      </c>
      <c r="AD228" s="61">
        <v>0</v>
      </c>
      <c r="AE228" s="61">
        <v>0</v>
      </c>
      <c r="AF228" s="61">
        <v>0</v>
      </c>
      <c r="AG228" s="61">
        <v>0</v>
      </c>
      <c r="AH228" s="61">
        <v>0</v>
      </c>
      <c r="AI228" s="61">
        <v>0</v>
      </c>
      <c r="AJ228" s="61">
        <v>0</v>
      </c>
      <c r="AK228" s="61">
        <v>0</v>
      </c>
      <c r="AL228" s="61">
        <v>0</v>
      </c>
      <c r="AM228" s="61">
        <v>0</v>
      </c>
      <c r="AN228" s="61">
        <v>0</v>
      </c>
      <c r="AO228" s="61">
        <v>0</v>
      </c>
      <c r="AP228" s="61">
        <v>0</v>
      </c>
      <c r="AQ228" s="61">
        <f t="shared" si="3"/>
        <v>0</v>
      </c>
      <c r="AT228" s="33"/>
    </row>
    <row r="229" spans="1:46" ht="33" customHeight="1">
      <c r="A229" s="32">
        <v>1103</v>
      </c>
      <c r="B229" s="315" t="str">
        <f>VLOOKUP(A229,[4]bd_lista!A:C,3,FALSE)</f>
        <v>Gobierno Autónomo Municipal de Poroma</v>
      </c>
      <c r="C229" s="316" t="e">
        <f>+VLOOKUP(A229,Contactos!$A$4:$E$534,6,FALSE)</f>
        <v>#REF!</v>
      </c>
      <c r="D229" s="61">
        <v>0</v>
      </c>
      <c r="E229" s="61">
        <v>0</v>
      </c>
      <c r="F229" s="61">
        <v>0</v>
      </c>
      <c r="G229" s="61">
        <v>0</v>
      </c>
      <c r="H229" s="61">
        <v>0</v>
      </c>
      <c r="I229" s="61">
        <v>0</v>
      </c>
      <c r="J229" s="61">
        <v>0</v>
      </c>
      <c r="K229" s="61">
        <v>0</v>
      </c>
      <c r="L229" s="61">
        <v>0</v>
      </c>
      <c r="M229" s="61">
        <v>0</v>
      </c>
      <c r="N229" s="61">
        <v>0</v>
      </c>
      <c r="O229" s="61">
        <v>0</v>
      </c>
      <c r="P229" s="61">
        <v>0</v>
      </c>
      <c r="Q229" s="61">
        <v>0</v>
      </c>
      <c r="R229" s="61">
        <v>0</v>
      </c>
      <c r="S229" s="61">
        <v>0</v>
      </c>
      <c r="T229" s="61">
        <v>0</v>
      </c>
      <c r="U229" s="61">
        <v>0</v>
      </c>
      <c r="V229" s="61">
        <v>0</v>
      </c>
      <c r="W229" s="61">
        <v>0</v>
      </c>
      <c r="X229" s="61">
        <v>0</v>
      </c>
      <c r="Y229" s="61">
        <v>0</v>
      </c>
      <c r="Z229" s="61">
        <v>0</v>
      </c>
      <c r="AA229" s="61">
        <v>0</v>
      </c>
      <c r="AB229" s="61">
        <v>0</v>
      </c>
      <c r="AC229" s="61">
        <v>0</v>
      </c>
      <c r="AD229" s="61">
        <v>0</v>
      </c>
      <c r="AE229" s="61">
        <v>0</v>
      </c>
      <c r="AF229" s="61">
        <v>0</v>
      </c>
      <c r="AG229" s="61">
        <v>0</v>
      </c>
      <c r="AH229" s="61">
        <v>0</v>
      </c>
      <c r="AI229" s="61">
        <v>0</v>
      </c>
      <c r="AJ229" s="61">
        <v>0</v>
      </c>
      <c r="AK229" s="61">
        <v>0</v>
      </c>
      <c r="AL229" s="61">
        <v>0</v>
      </c>
      <c r="AM229" s="61">
        <v>0</v>
      </c>
      <c r="AN229" s="61">
        <v>0</v>
      </c>
      <c r="AO229" s="61">
        <v>0</v>
      </c>
      <c r="AP229" s="61">
        <v>0</v>
      </c>
      <c r="AQ229" s="61">
        <f t="shared" si="3"/>
        <v>0</v>
      </c>
      <c r="AT229" s="33"/>
    </row>
    <row r="230" spans="1:46" ht="33" customHeight="1">
      <c r="A230" s="32">
        <v>1104</v>
      </c>
      <c r="B230" s="315" t="str">
        <f>VLOOKUP(A230,[4]bd_lista!A:C,3,FALSE)</f>
        <v>Gobierno Autónomo Municipal de Villa Azurduy</v>
      </c>
      <c r="C230" s="316" t="e">
        <f>+VLOOKUP(A230,Contactos!$A$4:$E$534,6,FALSE)</f>
        <v>#REF!</v>
      </c>
      <c r="D230" s="61">
        <v>0</v>
      </c>
      <c r="E230" s="61">
        <v>0</v>
      </c>
      <c r="F230" s="61">
        <v>0</v>
      </c>
      <c r="G230" s="61">
        <v>0</v>
      </c>
      <c r="H230" s="61">
        <v>0</v>
      </c>
      <c r="I230" s="61">
        <v>0</v>
      </c>
      <c r="J230" s="61">
        <v>0</v>
      </c>
      <c r="K230" s="61">
        <v>0</v>
      </c>
      <c r="L230" s="61">
        <v>0</v>
      </c>
      <c r="M230" s="61">
        <v>0</v>
      </c>
      <c r="N230" s="61">
        <v>0</v>
      </c>
      <c r="O230" s="61">
        <v>0</v>
      </c>
      <c r="P230" s="61">
        <v>0</v>
      </c>
      <c r="Q230" s="61">
        <v>0</v>
      </c>
      <c r="R230" s="61">
        <v>0</v>
      </c>
      <c r="S230" s="61">
        <v>0</v>
      </c>
      <c r="T230" s="61">
        <v>0</v>
      </c>
      <c r="U230" s="61">
        <v>0</v>
      </c>
      <c r="V230" s="61">
        <v>0</v>
      </c>
      <c r="W230" s="61">
        <v>0</v>
      </c>
      <c r="X230" s="61">
        <v>0</v>
      </c>
      <c r="Y230" s="61">
        <v>0</v>
      </c>
      <c r="Z230" s="61">
        <v>0</v>
      </c>
      <c r="AA230" s="61">
        <v>0</v>
      </c>
      <c r="AB230" s="61">
        <v>0</v>
      </c>
      <c r="AC230" s="61">
        <v>0</v>
      </c>
      <c r="AD230" s="61">
        <v>0</v>
      </c>
      <c r="AE230" s="61">
        <v>0</v>
      </c>
      <c r="AF230" s="61">
        <v>0</v>
      </c>
      <c r="AG230" s="61">
        <v>0</v>
      </c>
      <c r="AH230" s="61">
        <v>0</v>
      </c>
      <c r="AI230" s="61">
        <v>0</v>
      </c>
      <c r="AJ230" s="61">
        <v>0</v>
      </c>
      <c r="AK230" s="61">
        <v>0</v>
      </c>
      <c r="AL230" s="61">
        <v>0</v>
      </c>
      <c r="AM230" s="61">
        <v>0</v>
      </c>
      <c r="AN230" s="61">
        <v>0</v>
      </c>
      <c r="AO230" s="61">
        <v>0</v>
      </c>
      <c r="AP230" s="61">
        <v>0</v>
      </c>
      <c r="AQ230" s="61">
        <f t="shared" si="3"/>
        <v>0</v>
      </c>
      <c r="AT230" s="33"/>
    </row>
    <row r="231" spans="1:46" ht="33" customHeight="1">
      <c r="A231" s="32">
        <v>1105</v>
      </c>
      <c r="B231" s="315" t="str">
        <f>VLOOKUP(A231,[4]bd_lista!A:C,3,FALSE)</f>
        <v>Gobierno Autónomo Municipal de Tarvita (Villa Orías)</v>
      </c>
      <c r="C231" s="316" t="e">
        <f>+VLOOKUP(A231,Contactos!$A$4:$E$534,6,FALSE)</f>
        <v>#REF!</v>
      </c>
      <c r="D231" s="61">
        <v>0</v>
      </c>
      <c r="E231" s="61">
        <v>0</v>
      </c>
      <c r="F231" s="61">
        <v>0</v>
      </c>
      <c r="G231" s="61">
        <v>0</v>
      </c>
      <c r="H231" s="61">
        <v>0</v>
      </c>
      <c r="I231" s="61">
        <v>0</v>
      </c>
      <c r="J231" s="61">
        <v>0</v>
      </c>
      <c r="K231" s="61">
        <v>0</v>
      </c>
      <c r="L231" s="61">
        <v>0</v>
      </c>
      <c r="M231" s="61">
        <v>0</v>
      </c>
      <c r="N231" s="61">
        <v>0</v>
      </c>
      <c r="O231" s="61">
        <v>0</v>
      </c>
      <c r="P231" s="61">
        <v>0</v>
      </c>
      <c r="Q231" s="61">
        <v>0</v>
      </c>
      <c r="R231" s="61">
        <v>0</v>
      </c>
      <c r="S231" s="61">
        <v>0</v>
      </c>
      <c r="T231" s="61">
        <v>0</v>
      </c>
      <c r="U231" s="61">
        <v>0</v>
      </c>
      <c r="V231" s="61">
        <v>0</v>
      </c>
      <c r="W231" s="61">
        <v>0</v>
      </c>
      <c r="X231" s="61">
        <v>0</v>
      </c>
      <c r="Y231" s="61">
        <v>0</v>
      </c>
      <c r="Z231" s="61">
        <v>0</v>
      </c>
      <c r="AA231" s="61">
        <v>0</v>
      </c>
      <c r="AB231" s="61">
        <v>0</v>
      </c>
      <c r="AC231" s="61">
        <v>0</v>
      </c>
      <c r="AD231" s="61">
        <v>0</v>
      </c>
      <c r="AE231" s="61">
        <v>0</v>
      </c>
      <c r="AF231" s="61">
        <v>0</v>
      </c>
      <c r="AG231" s="61">
        <v>0</v>
      </c>
      <c r="AH231" s="61">
        <v>0</v>
      </c>
      <c r="AI231" s="61">
        <v>0</v>
      </c>
      <c r="AJ231" s="61">
        <v>0</v>
      </c>
      <c r="AK231" s="61">
        <v>0</v>
      </c>
      <c r="AL231" s="61">
        <v>0</v>
      </c>
      <c r="AM231" s="61">
        <v>0</v>
      </c>
      <c r="AN231" s="61">
        <v>0</v>
      </c>
      <c r="AO231" s="61">
        <v>0</v>
      </c>
      <c r="AP231" s="61">
        <v>0</v>
      </c>
      <c r="AQ231" s="61">
        <f t="shared" si="3"/>
        <v>0</v>
      </c>
      <c r="AT231" s="33"/>
    </row>
    <row r="232" spans="1:46" ht="33" customHeight="1">
      <c r="A232" s="32">
        <v>1106</v>
      </c>
      <c r="B232" s="315" t="str">
        <f>VLOOKUP(A232,[4]bd_lista!A:C,3,FALSE)</f>
        <v>Gobierno Autónomo Municipal de Villa Zudañez (Tacopaya)</v>
      </c>
      <c r="C232" s="316" t="e">
        <f>+VLOOKUP(A232,Contactos!$A$4:$E$534,6,FALSE)</f>
        <v>#REF!</v>
      </c>
      <c r="D232" s="61">
        <v>0</v>
      </c>
      <c r="E232" s="61">
        <v>0</v>
      </c>
      <c r="F232" s="61">
        <v>0</v>
      </c>
      <c r="G232" s="61">
        <v>0</v>
      </c>
      <c r="H232" s="61">
        <v>0</v>
      </c>
      <c r="I232" s="61">
        <v>0</v>
      </c>
      <c r="J232" s="61">
        <v>0</v>
      </c>
      <c r="K232" s="61">
        <v>0</v>
      </c>
      <c r="L232" s="61">
        <v>0</v>
      </c>
      <c r="M232" s="61">
        <v>0</v>
      </c>
      <c r="N232" s="61">
        <v>0</v>
      </c>
      <c r="O232" s="61">
        <v>0</v>
      </c>
      <c r="P232" s="61">
        <v>0</v>
      </c>
      <c r="Q232" s="61">
        <v>0</v>
      </c>
      <c r="R232" s="61">
        <v>0</v>
      </c>
      <c r="S232" s="61">
        <v>0</v>
      </c>
      <c r="T232" s="61">
        <v>0</v>
      </c>
      <c r="U232" s="61">
        <v>0</v>
      </c>
      <c r="V232" s="61">
        <v>0</v>
      </c>
      <c r="W232" s="61">
        <v>0</v>
      </c>
      <c r="X232" s="61">
        <v>0</v>
      </c>
      <c r="Y232" s="61">
        <v>0</v>
      </c>
      <c r="Z232" s="61">
        <v>0</v>
      </c>
      <c r="AA232" s="61">
        <v>0</v>
      </c>
      <c r="AB232" s="61">
        <v>0</v>
      </c>
      <c r="AC232" s="61">
        <v>0</v>
      </c>
      <c r="AD232" s="61">
        <v>0</v>
      </c>
      <c r="AE232" s="61">
        <v>0</v>
      </c>
      <c r="AF232" s="61">
        <v>0</v>
      </c>
      <c r="AG232" s="61">
        <v>0</v>
      </c>
      <c r="AH232" s="61">
        <v>0</v>
      </c>
      <c r="AI232" s="61">
        <v>0</v>
      </c>
      <c r="AJ232" s="61">
        <v>0</v>
      </c>
      <c r="AK232" s="61">
        <v>0</v>
      </c>
      <c r="AL232" s="61">
        <v>0</v>
      </c>
      <c r="AM232" s="61">
        <v>0</v>
      </c>
      <c r="AN232" s="61">
        <v>0</v>
      </c>
      <c r="AO232" s="61">
        <v>0</v>
      </c>
      <c r="AP232" s="61">
        <v>0</v>
      </c>
      <c r="AQ232" s="61">
        <f t="shared" si="3"/>
        <v>0</v>
      </c>
      <c r="AT232" s="33"/>
    </row>
    <row r="233" spans="1:46" ht="33" customHeight="1">
      <c r="A233" s="32">
        <v>1107</v>
      </c>
      <c r="B233" s="315" t="str">
        <f>VLOOKUP(A233,[4]bd_lista!A:C,3,FALSE)</f>
        <v>Gobierno Autónomo Municipal de Presto</v>
      </c>
      <c r="C233" s="316" t="e">
        <f>+VLOOKUP(A233,Contactos!$A$4:$E$534,6,FALSE)</f>
        <v>#REF!</v>
      </c>
      <c r="D233" s="61">
        <v>0</v>
      </c>
      <c r="E233" s="61">
        <v>0</v>
      </c>
      <c r="F233" s="61">
        <v>0</v>
      </c>
      <c r="G233" s="61">
        <v>0</v>
      </c>
      <c r="H233" s="61">
        <v>0</v>
      </c>
      <c r="I233" s="61">
        <v>0</v>
      </c>
      <c r="J233" s="61">
        <v>0</v>
      </c>
      <c r="K233" s="61">
        <v>0</v>
      </c>
      <c r="L233" s="61">
        <v>0</v>
      </c>
      <c r="M233" s="61">
        <v>0</v>
      </c>
      <c r="N233" s="61">
        <v>0</v>
      </c>
      <c r="O233" s="61">
        <v>0</v>
      </c>
      <c r="P233" s="61">
        <v>0</v>
      </c>
      <c r="Q233" s="61">
        <v>0</v>
      </c>
      <c r="R233" s="61">
        <v>0</v>
      </c>
      <c r="S233" s="61">
        <v>0</v>
      </c>
      <c r="T233" s="61">
        <v>0</v>
      </c>
      <c r="U233" s="61">
        <v>0</v>
      </c>
      <c r="V233" s="61">
        <v>0</v>
      </c>
      <c r="W233" s="61">
        <v>0</v>
      </c>
      <c r="X233" s="61">
        <v>0</v>
      </c>
      <c r="Y233" s="61">
        <v>0</v>
      </c>
      <c r="Z233" s="61">
        <v>0</v>
      </c>
      <c r="AA233" s="61">
        <v>0</v>
      </c>
      <c r="AB233" s="61">
        <v>0</v>
      </c>
      <c r="AC233" s="61">
        <v>0</v>
      </c>
      <c r="AD233" s="61">
        <v>0</v>
      </c>
      <c r="AE233" s="61">
        <v>0</v>
      </c>
      <c r="AF233" s="61">
        <v>0</v>
      </c>
      <c r="AG233" s="61">
        <v>0</v>
      </c>
      <c r="AH233" s="61">
        <v>0</v>
      </c>
      <c r="AI233" s="61">
        <v>0</v>
      </c>
      <c r="AJ233" s="61">
        <v>0</v>
      </c>
      <c r="AK233" s="61">
        <v>0</v>
      </c>
      <c r="AL233" s="61">
        <v>0</v>
      </c>
      <c r="AM233" s="61">
        <v>0</v>
      </c>
      <c r="AN233" s="61">
        <v>0</v>
      </c>
      <c r="AO233" s="61">
        <v>0</v>
      </c>
      <c r="AP233" s="61">
        <v>0</v>
      </c>
      <c r="AQ233" s="61">
        <f t="shared" si="3"/>
        <v>0</v>
      </c>
      <c r="AT233" s="33"/>
    </row>
    <row r="234" spans="1:46" ht="33" customHeight="1">
      <c r="A234" s="32">
        <v>1108</v>
      </c>
      <c r="B234" s="315" t="str">
        <f>VLOOKUP(A234,[4]bd_lista!A:C,3,FALSE)</f>
        <v>Gobierno Autónomo Municipal de Villa Mojocoya</v>
      </c>
      <c r="C234" s="316" t="e">
        <f>+VLOOKUP(A234,Contactos!$A$4:$E$534,6,FALSE)</f>
        <v>#REF!</v>
      </c>
      <c r="D234" s="61">
        <v>0</v>
      </c>
      <c r="E234" s="61">
        <v>0</v>
      </c>
      <c r="F234" s="61">
        <v>0</v>
      </c>
      <c r="G234" s="61">
        <v>0</v>
      </c>
      <c r="H234" s="61">
        <v>0</v>
      </c>
      <c r="I234" s="61">
        <v>0</v>
      </c>
      <c r="J234" s="61">
        <v>0</v>
      </c>
      <c r="K234" s="61">
        <v>0</v>
      </c>
      <c r="L234" s="61">
        <v>0</v>
      </c>
      <c r="M234" s="61">
        <v>0</v>
      </c>
      <c r="N234" s="61">
        <v>0</v>
      </c>
      <c r="O234" s="61">
        <v>0</v>
      </c>
      <c r="P234" s="61">
        <v>0</v>
      </c>
      <c r="Q234" s="61">
        <v>0</v>
      </c>
      <c r="R234" s="61">
        <v>0</v>
      </c>
      <c r="S234" s="61">
        <v>0</v>
      </c>
      <c r="T234" s="61">
        <v>0</v>
      </c>
      <c r="U234" s="61">
        <v>0</v>
      </c>
      <c r="V234" s="61">
        <v>0</v>
      </c>
      <c r="W234" s="61">
        <v>0</v>
      </c>
      <c r="X234" s="61">
        <v>0</v>
      </c>
      <c r="Y234" s="61">
        <v>0</v>
      </c>
      <c r="Z234" s="61">
        <v>0</v>
      </c>
      <c r="AA234" s="61">
        <v>0</v>
      </c>
      <c r="AB234" s="61">
        <v>0</v>
      </c>
      <c r="AC234" s="61">
        <v>0</v>
      </c>
      <c r="AD234" s="61">
        <v>0</v>
      </c>
      <c r="AE234" s="61">
        <v>0</v>
      </c>
      <c r="AF234" s="61">
        <v>0</v>
      </c>
      <c r="AG234" s="61">
        <v>0</v>
      </c>
      <c r="AH234" s="61">
        <v>0</v>
      </c>
      <c r="AI234" s="61">
        <v>0</v>
      </c>
      <c r="AJ234" s="61">
        <v>0</v>
      </c>
      <c r="AK234" s="61">
        <v>0</v>
      </c>
      <c r="AL234" s="61">
        <v>0</v>
      </c>
      <c r="AM234" s="61">
        <v>0</v>
      </c>
      <c r="AN234" s="61">
        <v>0</v>
      </c>
      <c r="AO234" s="61">
        <v>0</v>
      </c>
      <c r="AP234" s="61">
        <v>0</v>
      </c>
      <c r="AQ234" s="61">
        <f t="shared" si="3"/>
        <v>0</v>
      </c>
      <c r="AT234" s="33"/>
    </row>
    <row r="235" spans="1:46" ht="33" customHeight="1">
      <c r="A235" s="32">
        <v>1109</v>
      </c>
      <c r="B235" s="315" t="str">
        <f>VLOOKUP(A235,[4]bd_lista!A:C,3,FALSE)</f>
        <v>Gobierno Autónomo Municipal de Icla</v>
      </c>
      <c r="C235" s="316" t="e">
        <f>+VLOOKUP(A235,Contactos!$A$4:$E$534,6,FALSE)</f>
        <v>#REF!</v>
      </c>
      <c r="D235" s="61">
        <v>0</v>
      </c>
      <c r="E235" s="61">
        <v>0</v>
      </c>
      <c r="F235" s="61">
        <v>0</v>
      </c>
      <c r="G235" s="61">
        <v>0</v>
      </c>
      <c r="H235" s="61">
        <v>0</v>
      </c>
      <c r="I235" s="61">
        <v>0</v>
      </c>
      <c r="J235" s="61">
        <v>0</v>
      </c>
      <c r="K235" s="61">
        <v>0</v>
      </c>
      <c r="L235" s="61">
        <v>0</v>
      </c>
      <c r="M235" s="61">
        <v>0</v>
      </c>
      <c r="N235" s="61">
        <v>0</v>
      </c>
      <c r="O235" s="61">
        <v>0</v>
      </c>
      <c r="P235" s="61">
        <v>0</v>
      </c>
      <c r="Q235" s="61">
        <v>0</v>
      </c>
      <c r="R235" s="61">
        <v>0</v>
      </c>
      <c r="S235" s="61">
        <v>0</v>
      </c>
      <c r="T235" s="61">
        <v>0</v>
      </c>
      <c r="U235" s="61">
        <v>0</v>
      </c>
      <c r="V235" s="61">
        <v>0</v>
      </c>
      <c r="W235" s="61">
        <v>0</v>
      </c>
      <c r="X235" s="61">
        <v>0</v>
      </c>
      <c r="Y235" s="61">
        <v>0</v>
      </c>
      <c r="Z235" s="61">
        <v>0</v>
      </c>
      <c r="AA235" s="61">
        <v>0</v>
      </c>
      <c r="AB235" s="61">
        <v>0</v>
      </c>
      <c r="AC235" s="61">
        <v>0</v>
      </c>
      <c r="AD235" s="61">
        <v>0</v>
      </c>
      <c r="AE235" s="61">
        <v>0</v>
      </c>
      <c r="AF235" s="61">
        <v>0</v>
      </c>
      <c r="AG235" s="61">
        <v>0</v>
      </c>
      <c r="AH235" s="61">
        <v>0</v>
      </c>
      <c r="AI235" s="61">
        <v>0</v>
      </c>
      <c r="AJ235" s="61">
        <v>0</v>
      </c>
      <c r="AK235" s="61">
        <v>0</v>
      </c>
      <c r="AL235" s="61">
        <v>0</v>
      </c>
      <c r="AM235" s="61">
        <v>0</v>
      </c>
      <c r="AN235" s="61">
        <v>0</v>
      </c>
      <c r="AO235" s="61">
        <v>0</v>
      </c>
      <c r="AP235" s="61">
        <v>0</v>
      </c>
      <c r="AQ235" s="61">
        <f t="shared" si="3"/>
        <v>0</v>
      </c>
      <c r="AT235" s="33"/>
    </row>
    <row r="236" spans="1:46" ht="33" customHeight="1">
      <c r="A236" s="32">
        <v>1110</v>
      </c>
      <c r="B236" s="315" t="str">
        <f>VLOOKUP(A236,[4]bd_lista!A:C,3,FALSE)</f>
        <v>Gobierno Autónomo Municipal de Padilla</v>
      </c>
      <c r="C236" s="316" t="e">
        <f>+VLOOKUP(A236,Contactos!$A$4:$E$534,6,FALSE)</f>
        <v>#REF!</v>
      </c>
      <c r="D236" s="61">
        <v>0</v>
      </c>
      <c r="E236" s="61">
        <v>0</v>
      </c>
      <c r="F236" s="61">
        <v>0</v>
      </c>
      <c r="G236" s="61">
        <v>0</v>
      </c>
      <c r="H236" s="61">
        <v>0</v>
      </c>
      <c r="I236" s="61">
        <v>0</v>
      </c>
      <c r="J236" s="61">
        <v>0</v>
      </c>
      <c r="K236" s="61">
        <v>0</v>
      </c>
      <c r="L236" s="61">
        <v>0</v>
      </c>
      <c r="M236" s="61">
        <v>0</v>
      </c>
      <c r="N236" s="61">
        <v>0</v>
      </c>
      <c r="O236" s="61">
        <v>0</v>
      </c>
      <c r="P236" s="61">
        <v>0</v>
      </c>
      <c r="Q236" s="61">
        <v>0</v>
      </c>
      <c r="R236" s="61">
        <v>0</v>
      </c>
      <c r="S236" s="61">
        <v>0</v>
      </c>
      <c r="T236" s="61">
        <v>0</v>
      </c>
      <c r="U236" s="61">
        <v>0</v>
      </c>
      <c r="V236" s="61">
        <v>0</v>
      </c>
      <c r="W236" s="61">
        <v>0</v>
      </c>
      <c r="X236" s="61">
        <v>0</v>
      </c>
      <c r="Y236" s="61">
        <v>0</v>
      </c>
      <c r="Z236" s="61">
        <v>0</v>
      </c>
      <c r="AA236" s="61">
        <v>0</v>
      </c>
      <c r="AB236" s="61">
        <v>0</v>
      </c>
      <c r="AC236" s="61">
        <v>0</v>
      </c>
      <c r="AD236" s="61">
        <v>0</v>
      </c>
      <c r="AE236" s="61">
        <v>0</v>
      </c>
      <c r="AF236" s="61">
        <v>0</v>
      </c>
      <c r="AG236" s="61">
        <v>0</v>
      </c>
      <c r="AH236" s="61">
        <v>0</v>
      </c>
      <c r="AI236" s="61">
        <v>0</v>
      </c>
      <c r="AJ236" s="61">
        <v>0</v>
      </c>
      <c r="AK236" s="61">
        <v>0</v>
      </c>
      <c r="AL236" s="61">
        <v>0</v>
      </c>
      <c r="AM236" s="61">
        <v>0</v>
      </c>
      <c r="AN236" s="61">
        <v>0</v>
      </c>
      <c r="AO236" s="61">
        <v>0</v>
      </c>
      <c r="AP236" s="61">
        <v>0</v>
      </c>
      <c r="AQ236" s="61">
        <f t="shared" si="3"/>
        <v>0</v>
      </c>
      <c r="AT236" s="33"/>
    </row>
    <row r="237" spans="1:46" ht="33" customHeight="1">
      <c r="A237" s="32">
        <v>1111</v>
      </c>
      <c r="B237" s="315" t="str">
        <f>VLOOKUP(A237,[4]bd_lista!A:C,3,FALSE)</f>
        <v>Gobierno Autónomo Municipal de Tomina</v>
      </c>
      <c r="C237" s="316" t="e">
        <f>+VLOOKUP(A237,Contactos!$A$4:$E$534,6,FALSE)</f>
        <v>#REF!</v>
      </c>
      <c r="D237" s="61">
        <v>0</v>
      </c>
      <c r="E237" s="61">
        <v>0</v>
      </c>
      <c r="F237" s="61">
        <v>0</v>
      </c>
      <c r="G237" s="61">
        <v>0</v>
      </c>
      <c r="H237" s="61">
        <v>0</v>
      </c>
      <c r="I237" s="61">
        <v>0</v>
      </c>
      <c r="J237" s="61">
        <v>0</v>
      </c>
      <c r="K237" s="61">
        <v>0</v>
      </c>
      <c r="L237" s="61">
        <v>0</v>
      </c>
      <c r="M237" s="61">
        <v>0</v>
      </c>
      <c r="N237" s="61">
        <v>0</v>
      </c>
      <c r="O237" s="61">
        <v>0</v>
      </c>
      <c r="P237" s="61">
        <v>0</v>
      </c>
      <c r="Q237" s="61">
        <v>0</v>
      </c>
      <c r="R237" s="61">
        <v>0</v>
      </c>
      <c r="S237" s="61">
        <v>0</v>
      </c>
      <c r="T237" s="61">
        <v>0</v>
      </c>
      <c r="U237" s="61">
        <v>0</v>
      </c>
      <c r="V237" s="61">
        <v>0</v>
      </c>
      <c r="W237" s="61">
        <v>0</v>
      </c>
      <c r="X237" s="61">
        <v>0</v>
      </c>
      <c r="Y237" s="61">
        <v>0</v>
      </c>
      <c r="Z237" s="61">
        <v>0</v>
      </c>
      <c r="AA237" s="61">
        <v>0</v>
      </c>
      <c r="AB237" s="61">
        <v>0</v>
      </c>
      <c r="AC237" s="61">
        <v>0</v>
      </c>
      <c r="AD237" s="61">
        <v>0</v>
      </c>
      <c r="AE237" s="61">
        <v>0</v>
      </c>
      <c r="AF237" s="61">
        <v>0</v>
      </c>
      <c r="AG237" s="61">
        <v>0</v>
      </c>
      <c r="AH237" s="61">
        <v>0</v>
      </c>
      <c r="AI237" s="61">
        <v>0</v>
      </c>
      <c r="AJ237" s="61">
        <v>0</v>
      </c>
      <c r="AK237" s="61">
        <v>0</v>
      </c>
      <c r="AL237" s="61">
        <v>0</v>
      </c>
      <c r="AM237" s="61">
        <v>0</v>
      </c>
      <c r="AN237" s="61">
        <v>0</v>
      </c>
      <c r="AO237" s="61">
        <v>0</v>
      </c>
      <c r="AP237" s="61">
        <v>0</v>
      </c>
      <c r="AQ237" s="61">
        <f t="shared" si="3"/>
        <v>0</v>
      </c>
      <c r="AT237" s="33"/>
    </row>
    <row r="238" spans="1:46" ht="33" customHeight="1">
      <c r="A238" s="32">
        <v>1112</v>
      </c>
      <c r="B238" s="315" t="str">
        <f>VLOOKUP(A238,[4]bd_lista!A:C,3,FALSE)</f>
        <v>Gobierno Autónomo Municipal de Sopachuy</v>
      </c>
      <c r="C238" s="316" t="e">
        <f>+VLOOKUP(A238,Contactos!$A$4:$E$534,6,FALSE)</f>
        <v>#REF!</v>
      </c>
      <c r="D238" s="61">
        <v>0</v>
      </c>
      <c r="E238" s="61">
        <v>0</v>
      </c>
      <c r="F238" s="61">
        <v>0</v>
      </c>
      <c r="G238" s="61">
        <v>0</v>
      </c>
      <c r="H238" s="61">
        <v>0</v>
      </c>
      <c r="I238" s="61">
        <v>0</v>
      </c>
      <c r="J238" s="61">
        <v>0</v>
      </c>
      <c r="K238" s="61">
        <v>0</v>
      </c>
      <c r="L238" s="61">
        <v>0</v>
      </c>
      <c r="M238" s="61">
        <v>0</v>
      </c>
      <c r="N238" s="61">
        <v>0</v>
      </c>
      <c r="O238" s="61">
        <v>0</v>
      </c>
      <c r="P238" s="61">
        <v>0</v>
      </c>
      <c r="Q238" s="61">
        <v>0</v>
      </c>
      <c r="R238" s="61">
        <v>0</v>
      </c>
      <c r="S238" s="61">
        <v>0</v>
      </c>
      <c r="T238" s="61">
        <v>0</v>
      </c>
      <c r="U238" s="61">
        <v>0</v>
      </c>
      <c r="V238" s="61">
        <v>0</v>
      </c>
      <c r="W238" s="61">
        <v>0</v>
      </c>
      <c r="X238" s="61">
        <v>0</v>
      </c>
      <c r="Y238" s="61">
        <v>0</v>
      </c>
      <c r="Z238" s="61">
        <v>0</v>
      </c>
      <c r="AA238" s="61">
        <v>0</v>
      </c>
      <c r="AB238" s="61">
        <v>0</v>
      </c>
      <c r="AC238" s="61">
        <v>0</v>
      </c>
      <c r="AD238" s="61">
        <v>0</v>
      </c>
      <c r="AE238" s="61">
        <v>0</v>
      </c>
      <c r="AF238" s="61">
        <v>0</v>
      </c>
      <c r="AG238" s="61">
        <v>0</v>
      </c>
      <c r="AH238" s="61">
        <v>0</v>
      </c>
      <c r="AI238" s="61">
        <v>0</v>
      </c>
      <c r="AJ238" s="61">
        <v>0</v>
      </c>
      <c r="AK238" s="61">
        <v>0</v>
      </c>
      <c r="AL238" s="61">
        <v>0</v>
      </c>
      <c r="AM238" s="61">
        <v>0</v>
      </c>
      <c r="AN238" s="61">
        <v>0</v>
      </c>
      <c r="AO238" s="61">
        <v>0</v>
      </c>
      <c r="AP238" s="61">
        <v>0</v>
      </c>
      <c r="AQ238" s="61">
        <f t="shared" si="3"/>
        <v>0</v>
      </c>
      <c r="AT238" s="33"/>
    </row>
    <row r="239" spans="1:46" ht="33" customHeight="1">
      <c r="A239" s="32">
        <v>1113</v>
      </c>
      <c r="B239" s="315" t="str">
        <f>VLOOKUP(A239,[4]bd_lista!A:C,3,FALSE)</f>
        <v>Gobierno Autónomo Municipal de Villa Alcalá</v>
      </c>
      <c r="C239" s="316" t="e">
        <f>+VLOOKUP(A239,Contactos!$A$4:$E$534,6,FALSE)</f>
        <v>#REF!</v>
      </c>
      <c r="D239" s="61">
        <v>0</v>
      </c>
      <c r="E239" s="61">
        <v>0</v>
      </c>
      <c r="F239" s="61">
        <v>0</v>
      </c>
      <c r="G239" s="61">
        <v>0</v>
      </c>
      <c r="H239" s="61">
        <v>0</v>
      </c>
      <c r="I239" s="61">
        <v>0</v>
      </c>
      <c r="J239" s="61">
        <v>0</v>
      </c>
      <c r="K239" s="61">
        <v>0</v>
      </c>
      <c r="L239" s="61">
        <v>0</v>
      </c>
      <c r="M239" s="61">
        <v>0</v>
      </c>
      <c r="N239" s="61">
        <v>0</v>
      </c>
      <c r="O239" s="61">
        <v>0</v>
      </c>
      <c r="P239" s="61">
        <v>0</v>
      </c>
      <c r="Q239" s="61">
        <v>0</v>
      </c>
      <c r="R239" s="61">
        <v>0</v>
      </c>
      <c r="S239" s="61">
        <v>0</v>
      </c>
      <c r="T239" s="61">
        <v>0</v>
      </c>
      <c r="U239" s="61">
        <v>0</v>
      </c>
      <c r="V239" s="61">
        <v>0</v>
      </c>
      <c r="W239" s="61">
        <v>0</v>
      </c>
      <c r="X239" s="61">
        <v>0</v>
      </c>
      <c r="Y239" s="61">
        <v>0</v>
      </c>
      <c r="Z239" s="61">
        <v>0</v>
      </c>
      <c r="AA239" s="61">
        <v>0</v>
      </c>
      <c r="AB239" s="61">
        <v>0</v>
      </c>
      <c r="AC239" s="61">
        <v>0</v>
      </c>
      <c r="AD239" s="61">
        <v>0</v>
      </c>
      <c r="AE239" s="61">
        <v>0</v>
      </c>
      <c r="AF239" s="61">
        <v>0</v>
      </c>
      <c r="AG239" s="61">
        <v>0</v>
      </c>
      <c r="AH239" s="61">
        <v>0</v>
      </c>
      <c r="AI239" s="61">
        <v>0</v>
      </c>
      <c r="AJ239" s="61">
        <v>0</v>
      </c>
      <c r="AK239" s="61">
        <v>0</v>
      </c>
      <c r="AL239" s="61">
        <v>0</v>
      </c>
      <c r="AM239" s="61">
        <v>0</v>
      </c>
      <c r="AN239" s="61">
        <v>0</v>
      </c>
      <c r="AO239" s="61">
        <v>0</v>
      </c>
      <c r="AP239" s="61">
        <v>0</v>
      </c>
      <c r="AQ239" s="61">
        <f t="shared" si="3"/>
        <v>0</v>
      </c>
      <c r="AT239" s="33"/>
    </row>
    <row r="240" spans="1:46" ht="33" customHeight="1">
      <c r="A240" s="32">
        <v>1114</v>
      </c>
      <c r="B240" s="315" t="str">
        <f>VLOOKUP(A240,[4]bd_lista!A:C,3,FALSE)</f>
        <v>Gobierno Autónomo Municipal de El Villar</v>
      </c>
      <c r="C240" s="316" t="e">
        <f>+VLOOKUP(A240,Contactos!$A$4:$E$534,6,FALSE)</f>
        <v>#REF!</v>
      </c>
      <c r="D240" s="61">
        <v>0</v>
      </c>
      <c r="E240" s="61">
        <v>0</v>
      </c>
      <c r="F240" s="61">
        <v>0</v>
      </c>
      <c r="G240" s="61">
        <v>0</v>
      </c>
      <c r="H240" s="61">
        <v>0</v>
      </c>
      <c r="I240" s="61">
        <v>0</v>
      </c>
      <c r="J240" s="61">
        <v>0</v>
      </c>
      <c r="K240" s="61">
        <v>0</v>
      </c>
      <c r="L240" s="61">
        <v>0</v>
      </c>
      <c r="M240" s="61">
        <v>0</v>
      </c>
      <c r="N240" s="61">
        <v>0</v>
      </c>
      <c r="O240" s="61">
        <v>0</v>
      </c>
      <c r="P240" s="61">
        <v>0</v>
      </c>
      <c r="Q240" s="61">
        <v>0</v>
      </c>
      <c r="R240" s="61">
        <v>0</v>
      </c>
      <c r="S240" s="61">
        <v>0</v>
      </c>
      <c r="T240" s="61">
        <v>0</v>
      </c>
      <c r="U240" s="61">
        <v>0</v>
      </c>
      <c r="V240" s="61">
        <v>0</v>
      </c>
      <c r="W240" s="61">
        <v>0</v>
      </c>
      <c r="X240" s="61">
        <v>0</v>
      </c>
      <c r="Y240" s="61">
        <v>0</v>
      </c>
      <c r="Z240" s="61">
        <v>0</v>
      </c>
      <c r="AA240" s="61">
        <v>0</v>
      </c>
      <c r="AB240" s="61">
        <v>0</v>
      </c>
      <c r="AC240" s="61">
        <v>0</v>
      </c>
      <c r="AD240" s="61">
        <v>0</v>
      </c>
      <c r="AE240" s="61">
        <v>0</v>
      </c>
      <c r="AF240" s="61">
        <v>0</v>
      </c>
      <c r="AG240" s="61">
        <v>0</v>
      </c>
      <c r="AH240" s="61">
        <v>0</v>
      </c>
      <c r="AI240" s="61">
        <v>0</v>
      </c>
      <c r="AJ240" s="61">
        <v>0</v>
      </c>
      <c r="AK240" s="61">
        <v>0</v>
      </c>
      <c r="AL240" s="61">
        <v>0</v>
      </c>
      <c r="AM240" s="61">
        <v>0</v>
      </c>
      <c r="AN240" s="61">
        <v>0</v>
      </c>
      <c r="AO240" s="61">
        <v>0</v>
      </c>
      <c r="AP240" s="61">
        <v>0</v>
      </c>
      <c r="AQ240" s="61">
        <f t="shared" si="3"/>
        <v>0</v>
      </c>
      <c r="AT240" s="33"/>
    </row>
    <row r="241" spans="1:46" ht="33" customHeight="1">
      <c r="A241" s="32">
        <v>1115</v>
      </c>
      <c r="B241" s="315" t="str">
        <f>VLOOKUP(A241,[4]bd_lista!A:C,3,FALSE)</f>
        <v>Gobierno Autónomo Municipal de Monteagudo</v>
      </c>
      <c r="C241" s="316" t="e">
        <f>+VLOOKUP(A241,Contactos!$A$4:$E$534,6,FALSE)</f>
        <v>#REF!</v>
      </c>
      <c r="D241" s="61">
        <v>0</v>
      </c>
      <c r="E241" s="61">
        <v>0</v>
      </c>
      <c r="F241" s="61">
        <v>0</v>
      </c>
      <c r="G241" s="61">
        <v>0</v>
      </c>
      <c r="H241" s="61">
        <v>0</v>
      </c>
      <c r="I241" s="61">
        <v>0</v>
      </c>
      <c r="J241" s="61">
        <v>0</v>
      </c>
      <c r="K241" s="61">
        <v>0</v>
      </c>
      <c r="L241" s="61">
        <v>0</v>
      </c>
      <c r="M241" s="61">
        <v>0</v>
      </c>
      <c r="N241" s="61">
        <v>0</v>
      </c>
      <c r="O241" s="61">
        <v>0</v>
      </c>
      <c r="P241" s="61">
        <v>0</v>
      </c>
      <c r="Q241" s="61">
        <v>0</v>
      </c>
      <c r="R241" s="61">
        <v>0</v>
      </c>
      <c r="S241" s="61">
        <v>0</v>
      </c>
      <c r="T241" s="61">
        <v>0</v>
      </c>
      <c r="U241" s="61">
        <v>0</v>
      </c>
      <c r="V241" s="61">
        <v>0</v>
      </c>
      <c r="W241" s="61">
        <v>0</v>
      </c>
      <c r="X241" s="61">
        <v>0</v>
      </c>
      <c r="Y241" s="61">
        <v>0</v>
      </c>
      <c r="Z241" s="61">
        <v>0</v>
      </c>
      <c r="AA241" s="61">
        <v>0</v>
      </c>
      <c r="AB241" s="61">
        <v>0</v>
      </c>
      <c r="AC241" s="61">
        <v>0</v>
      </c>
      <c r="AD241" s="61">
        <v>0</v>
      </c>
      <c r="AE241" s="61">
        <v>0</v>
      </c>
      <c r="AF241" s="61">
        <v>0</v>
      </c>
      <c r="AG241" s="61">
        <v>0</v>
      </c>
      <c r="AH241" s="61">
        <v>0</v>
      </c>
      <c r="AI241" s="61">
        <v>0</v>
      </c>
      <c r="AJ241" s="61">
        <v>0</v>
      </c>
      <c r="AK241" s="61">
        <v>0</v>
      </c>
      <c r="AL241" s="61">
        <v>0</v>
      </c>
      <c r="AM241" s="61">
        <v>0</v>
      </c>
      <c r="AN241" s="61">
        <v>0</v>
      </c>
      <c r="AO241" s="61">
        <v>0</v>
      </c>
      <c r="AP241" s="61">
        <v>0</v>
      </c>
      <c r="AQ241" s="61">
        <f t="shared" si="3"/>
        <v>0</v>
      </c>
      <c r="AT241" s="33"/>
    </row>
    <row r="242" spans="1:46" ht="33" customHeight="1">
      <c r="A242" s="32">
        <v>1116</v>
      </c>
      <c r="B242" s="315" t="str">
        <f>VLOOKUP(A242,[4]bd_lista!A:C,3,FALSE)</f>
        <v>Gobierno Autónomo Municipal de San Pablo de Huacareta</v>
      </c>
      <c r="C242" s="316" t="e">
        <f>+VLOOKUP(A242,Contactos!$A$4:$E$534,6,FALSE)</f>
        <v>#REF!</v>
      </c>
      <c r="D242" s="61">
        <v>0</v>
      </c>
      <c r="E242" s="61">
        <v>0</v>
      </c>
      <c r="F242" s="61">
        <v>0</v>
      </c>
      <c r="G242" s="61">
        <v>0</v>
      </c>
      <c r="H242" s="61">
        <v>0</v>
      </c>
      <c r="I242" s="61">
        <v>0</v>
      </c>
      <c r="J242" s="61">
        <v>0</v>
      </c>
      <c r="K242" s="61">
        <v>0</v>
      </c>
      <c r="L242" s="61">
        <v>0</v>
      </c>
      <c r="M242" s="61">
        <v>0</v>
      </c>
      <c r="N242" s="61">
        <v>0</v>
      </c>
      <c r="O242" s="61">
        <v>0</v>
      </c>
      <c r="P242" s="61">
        <v>0</v>
      </c>
      <c r="Q242" s="61">
        <v>0</v>
      </c>
      <c r="R242" s="61">
        <v>0</v>
      </c>
      <c r="S242" s="61">
        <v>0</v>
      </c>
      <c r="T242" s="61">
        <v>0</v>
      </c>
      <c r="U242" s="61">
        <v>0</v>
      </c>
      <c r="V242" s="61">
        <v>0</v>
      </c>
      <c r="W242" s="61">
        <v>0</v>
      </c>
      <c r="X242" s="61">
        <v>0</v>
      </c>
      <c r="Y242" s="61">
        <v>0</v>
      </c>
      <c r="Z242" s="61">
        <v>0</v>
      </c>
      <c r="AA242" s="61">
        <v>0</v>
      </c>
      <c r="AB242" s="61">
        <v>0</v>
      </c>
      <c r="AC242" s="61">
        <v>0</v>
      </c>
      <c r="AD242" s="61">
        <v>0</v>
      </c>
      <c r="AE242" s="61">
        <v>0</v>
      </c>
      <c r="AF242" s="61">
        <v>0</v>
      </c>
      <c r="AG242" s="61">
        <v>0</v>
      </c>
      <c r="AH242" s="61">
        <v>0</v>
      </c>
      <c r="AI242" s="61">
        <v>0</v>
      </c>
      <c r="AJ242" s="61">
        <v>0</v>
      </c>
      <c r="AK242" s="61">
        <v>0</v>
      </c>
      <c r="AL242" s="61">
        <v>0</v>
      </c>
      <c r="AM242" s="61">
        <v>0</v>
      </c>
      <c r="AN242" s="61">
        <v>0</v>
      </c>
      <c r="AO242" s="61">
        <v>0</v>
      </c>
      <c r="AP242" s="61">
        <v>0</v>
      </c>
      <c r="AQ242" s="61">
        <f t="shared" si="3"/>
        <v>0</v>
      </c>
      <c r="AT242" s="33"/>
    </row>
    <row r="243" spans="1:46" ht="33" customHeight="1">
      <c r="A243" s="32">
        <v>1117</v>
      </c>
      <c r="B243" s="315" t="str">
        <f>VLOOKUP(A243,[4]bd_lista!A:C,3,FALSE)</f>
        <v>Gobierno Autónomo Municipal de Tarabuco</v>
      </c>
      <c r="C243" s="316" t="e">
        <f>+VLOOKUP(A243,Contactos!$A$4:$E$534,6,FALSE)</f>
        <v>#REF!</v>
      </c>
      <c r="D243" s="61">
        <v>0</v>
      </c>
      <c r="E243" s="61">
        <v>0</v>
      </c>
      <c r="F243" s="61">
        <v>0</v>
      </c>
      <c r="G243" s="61">
        <v>0</v>
      </c>
      <c r="H243" s="61">
        <v>0</v>
      </c>
      <c r="I243" s="61">
        <v>0</v>
      </c>
      <c r="J243" s="61">
        <v>0</v>
      </c>
      <c r="K243" s="61">
        <v>0</v>
      </c>
      <c r="L243" s="61">
        <v>0</v>
      </c>
      <c r="M243" s="61">
        <v>0</v>
      </c>
      <c r="N243" s="61">
        <v>0</v>
      </c>
      <c r="O243" s="61">
        <v>0</v>
      </c>
      <c r="P243" s="61">
        <v>0</v>
      </c>
      <c r="Q243" s="61">
        <v>0</v>
      </c>
      <c r="R243" s="61">
        <v>0</v>
      </c>
      <c r="S243" s="61">
        <v>0</v>
      </c>
      <c r="T243" s="61">
        <v>0</v>
      </c>
      <c r="U243" s="61">
        <v>0</v>
      </c>
      <c r="V243" s="61">
        <v>0</v>
      </c>
      <c r="W243" s="61">
        <v>0</v>
      </c>
      <c r="X243" s="61">
        <v>0</v>
      </c>
      <c r="Y243" s="61">
        <v>0</v>
      </c>
      <c r="Z243" s="61">
        <v>0</v>
      </c>
      <c r="AA243" s="61">
        <v>0</v>
      </c>
      <c r="AB243" s="61">
        <v>0</v>
      </c>
      <c r="AC243" s="61">
        <v>0</v>
      </c>
      <c r="AD243" s="61">
        <v>0</v>
      </c>
      <c r="AE243" s="61">
        <v>0</v>
      </c>
      <c r="AF243" s="61">
        <v>0</v>
      </c>
      <c r="AG243" s="61">
        <v>0</v>
      </c>
      <c r="AH243" s="61">
        <v>0</v>
      </c>
      <c r="AI243" s="61">
        <v>0</v>
      </c>
      <c r="AJ243" s="61">
        <v>0</v>
      </c>
      <c r="AK243" s="61">
        <v>0</v>
      </c>
      <c r="AL243" s="61">
        <v>0</v>
      </c>
      <c r="AM243" s="61">
        <v>0</v>
      </c>
      <c r="AN243" s="61">
        <v>0</v>
      </c>
      <c r="AO243" s="61">
        <v>0</v>
      </c>
      <c r="AP243" s="61">
        <v>0</v>
      </c>
      <c r="AQ243" s="61">
        <f t="shared" si="3"/>
        <v>0</v>
      </c>
      <c r="AT243" s="33"/>
    </row>
    <row r="244" spans="1:46" ht="33" customHeight="1">
      <c r="A244" s="32">
        <v>1118</v>
      </c>
      <c r="B244" s="315" t="str">
        <f>VLOOKUP(A244,[4]bd_lista!A:C,3,FALSE)</f>
        <v>Gobierno Autónomo Municipal de Yamparáez</v>
      </c>
      <c r="C244" s="316" t="e">
        <f>+VLOOKUP(A244,Contactos!$A$4:$E$534,6,FALSE)</f>
        <v>#REF!</v>
      </c>
      <c r="D244" s="61">
        <v>0</v>
      </c>
      <c r="E244" s="61">
        <v>0</v>
      </c>
      <c r="F244" s="61">
        <v>0</v>
      </c>
      <c r="G244" s="61">
        <v>0</v>
      </c>
      <c r="H244" s="61">
        <v>0</v>
      </c>
      <c r="I244" s="61">
        <v>0</v>
      </c>
      <c r="J244" s="61">
        <v>0</v>
      </c>
      <c r="K244" s="61">
        <v>0</v>
      </c>
      <c r="L244" s="61">
        <v>0</v>
      </c>
      <c r="M244" s="61">
        <v>0</v>
      </c>
      <c r="N244" s="61">
        <v>0</v>
      </c>
      <c r="O244" s="61">
        <v>0</v>
      </c>
      <c r="P244" s="61">
        <v>0</v>
      </c>
      <c r="Q244" s="61">
        <v>0</v>
      </c>
      <c r="R244" s="61">
        <v>0</v>
      </c>
      <c r="S244" s="61">
        <v>0</v>
      </c>
      <c r="T244" s="61">
        <v>0</v>
      </c>
      <c r="U244" s="61">
        <v>0</v>
      </c>
      <c r="V244" s="61">
        <v>0</v>
      </c>
      <c r="W244" s="61">
        <v>0</v>
      </c>
      <c r="X244" s="61">
        <v>0</v>
      </c>
      <c r="Y244" s="61">
        <v>0</v>
      </c>
      <c r="Z244" s="61">
        <v>0</v>
      </c>
      <c r="AA244" s="61">
        <v>0</v>
      </c>
      <c r="AB244" s="61">
        <v>0</v>
      </c>
      <c r="AC244" s="61">
        <v>0</v>
      </c>
      <c r="AD244" s="61">
        <v>0</v>
      </c>
      <c r="AE244" s="61">
        <v>0</v>
      </c>
      <c r="AF244" s="61">
        <v>0</v>
      </c>
      <c r="AG244" s="61">
        <v>0</v>
      </c>
      <c r="AH244" s="61">
        <v>0</v>
      </c>
      <c r="AI244" s="61">
        <v>0</v>
      </c>
      <c r="AJ244" s="61">
        <v>0</v>
      </c>
      <c r="AK244" s="61">
        <v>0</v>
      </c>
      <c r="AL244" s="61">
        <v>0</v>
      </c>
      <c r="AM244" s="61">
        <v>0</v>
      </c>
      <c r="AN244" s="61">
        <v>0</v>
      </c>
      <c r="AO244" s="61">
        <v>0</v>
      </c>
      <c r="AP244" s="61">
        <v>0</v>
      </c>
      <c r="AQ244" s="61">
        <f t="shared" si="3"/>
        <v>0</v>
      </c>
      <c r="AT244" s="33"/>
    </row>
    <row r="245" spans="1:46" ht="33" customHeight="1">
      <c r="A245" s="32">
        <v>1119</v>
      </c>
      <c r="B245" s="315" t="str">
        <f>VLOOKUP(A245,[4]bd_lista!A:C,3,FALSE)</f>
        <v>Gobierno Autónomo Municipal de Camargo</v>
      </c>
      <c r="C245" s="316" t="e">
        <f>+VLOOKUP(A245,Contactos!$A$4:$E$534,6,FALSE)</f>
        <v>#REF!</v>
      </c>
      <c r="D245" s="61">
        <v>0</v>
      </c>
      <c r="E245" s="61">
        <v>0</v>
      </c>
      <c r="F245" s="61">
        <v>0</v>
      </c>
      <c r="G245" s="61">
        <v>0</v>
      </c>
      <c r="H245" s="61">
        <v>0</v>
      </c>
      <c r="I245" s="61">
        <v>0</v>
      </c>
      <c r="J245" s="61">
        <v>0</v>
      </c>
      <c r="K245" s="61">
        <v>0</v>
      </c>
      <c r="L245" s="61">
        <v>0</v>
      </c>
      <c r="M245" s="61">
        <v>0</v>
      </c>
      <c r="N245" s="61">
        <v>0</v>
      </c>
      <c r="O245" s="61">
        <v>0</v>
      </c>
      <c r="P245" s="61">
        <v>0</v>
      </c>
      <c r="Q245" s="61">
        <v>0</v>
      </c>
      <c r="R245" s="61">
        <v>0</v>
      </c>
      <c r="S245" s="61">
        <v>0</v>
      </c>
      <c r="T245" s="61">
        <v>0</v>
      </c>
      <c r="U245" s="61">
        <v>0</v>
      </c>
      <c r="V245" s="61">
        <v>0</v>
      </c>
      <c r="W245" s="61">
        <v>0</v>
      </c>
      <c r="X245" s="61">
        <v>0</v>
      </c>
      <c r="Y245" s="61">
        <v>0</v>
      </c>
      <c r="Z245" s="61">
        <v>0</v>
      </c>
      <c r="AA245" s="61">
        <v>0</v>
      </c>
      <c r="AB245" s="61">
        <v>0</v>
      </c>
      <c r="AC245" s="61">
        <v>0</v>
      </c>
      <c r="AD245" s="61">
        <v>0</v>
      </c>
      <c r="AE245" s="61">
        <v>0</v>
      </c>
      <c r="AF245" s="61">
        <v>0</v>
      </c>
      <c r="AG245" s="61">
        <v>0</v>
      </c>
      <c r="AH245" s="61">
        <v>0</v>
      </c>
      <c r="AI245" s="61">
        <v>0</v>
      </c>
      <c r="AJ245" s="61">
        <v>0</v>
      </c>
      <c r="AK245" s="61">
        <v>0</v>
      </c>
      <c r="AL245" s="61">
        <v>0</v>
      </c>
      <c r="AM245" s="61">
        <v>0</v>
      </c>
      <c r="AN245" s="61">
        <v>0</v>
      </c>
      <c r="AO245" s="61">
        <v>0</v>
      </c>
      <c r="AP245" s="61">
        <v>0</v>
      </c>
      <c r="AQ245" s="61">
        <f t="shared" si="3"/>
        <v>0</v>
      </c>
      <c r="AT245" s="33"/>
    </row>
    <row r="246" spans="1:46" ht="33" customHeight="1">
      <c r="A246" s="32">
        <v>1120</v>
      </c>
      <c r="B246" s="315" t="str">
        <f>VLOOKUP(A246,[4]bd_lista!A:C,3,FALSE)</f>
        <v>Gobierno Autónomo Municipal de San Lucas</v>
      </c>
      <c r="C246" s="316" t="e">
        <f>+VLOOKUP(A246,Contactos!$A$4:$E$534,6,FALSE)</f>
        <v>#REF!</v>
      </c>
      <c r="D246" s="61">
        <v>0</v>
      </c>
      <c r="E246" s="61">
        <v>0</v>
      </c>
      <c r="F246" s="61">
        <v>0</v>
      </c>
      <c r="G246" s="61">
        <v>0</v>
      </c>
      <c r="H246" s="61">
        <v>0</v>
      </c>
      <c r="I246" s="61">
        <v>0</v>
      </c>
      <c r="J246" s="61">
        <v>0</v>
      </c>
      <c r="K246" s="61">
        <v>0</v>
      </c>
      <c r="L246" s="61">
        <v>0</v>
      </c>
      <c r="M246" s="61">
        <v>0</v>
      </c>
      <c r="N246" s="61">
        <v>0</v>
      </c>
      <c r="O246" s="61">
        <v>0</v>
      </c>
      <c r="P246" s="61">
        <v>0</v>
      </c>
      <c r="Q246" s="61">
        <v>0</v>
      </c>
      <c r="R246" s="61">
        <v>0</v>
      </c>
      <c r="S246" s="61">
        <v>0</v>
      </c>
      <c r="T246" s="61">
        <v>0</v>
      </c>
      <c r="U246" s="61">
        <v>0</v>
      </c>
      <c r="V246" s="61">
        <v>0</v>
      </c>
      <c r="W246" s="61">
        <v>0</v>
      </c>
      <c r="X246" s="61">
        <v>0</v>
      </c>
      <c r="Y246" s="61">
        <v>0</v>
      </c>
      <c r="Z246" s="61">
        <v>0</v>
      </c>
      <c r="AA246" s="61">
        <v>0</v>
      </c>
      <c r="AB246" s="61">
        <v>0</v>
      </c>
      <c r="AC246" s="61">
        <v>0</v>
      </c>
      <c r="AD246" s="61">
        <v>0</v>
      </c>
      <c r="AE246" s="61">
        <v>0</v>
      </c>
      <c r="AF246" s="61">
        <v>0</v>
      </c>
      <c r="AG246" s="61">
        <v>0</v>
      </c>
      <c r="AH246" s="61">
        <v>0</v>
      </c>
      <c r="AI246" s="61">
        <v>0</v>
      </c>
      <c r="AJ246" s="61">
        <v>0</v>
      </c>
      <c r="AK246" s="61">
        <v>0</v>
      </c>
      <c r="AL246" s="61">
        <v>0</v>
      </c>
      <c r="AM246" s="61">
        <v>0</v>
      </c>
      <c r="AN246" s="61">
        <v>0</v>
      </c>
      <c r="AO246" s="61">
        <v>0</v>
      </c>
      <c r="AP246" s="61">
        <v>0</v>
      </c>
      <c r="AQ246" s="61">
        <f t="shared" si="3"/>
        <v>0</v>
      </c>
      <c r="AT246" s="33"/>
    </row>
    <row r="247" spans="1:46" ht="33" customHeight="1">
      <c r="A247" s="32">
        <v>1121</v>
      </c>
      <c r="B247" s="315" t="str">
        <f>VLOOKUP(A247,[4]bd_lista!A:C,3,FALSE)</f>
        <v>Gobierno Autónomo Municipal de Incahuasi</v>
      </c>
      <c r="C247" s="316" t="e">
        <f>+VLOOKUP(A247,Contactos!$A$4:$E$534,6,FALSE)</f>
        <v>#REF!</v>
      </c>
      <c r="D247" s="61">
        <v>0</v>
      </c>
      <c r="E247" s="61">
        <v>0</v>
      </c>
      <c r="F247" s="61">
        <v>0</v>
      </c>
      <c r="G247" s="61">
        <v>0</v>
      </c>
      <c r="H247" s="61">
        <v>0</v>
      </c>
      <c r="I247" s="61">
        <v>0</v>
      </c>
      <c r="J247" s="61">
        <v>0</v>
      </c>
      <c r="K247" s="61">
        <v>0</v>
      </c>
      <c r="L247" s="61">
        <v>0</v>
      </c>
      <c r="M247" s="61">
        <v>0</v>
      </c>
      <c r="N247" s="61">
        <v>0</v>
      </c>
      <c r="O247" s="61">
        <v>0</v>
      </c>
      <c r="P247" s="61">
        <v>0</v>
      </c>
      <c r="Q247" s="61">
        <v>0</v>
      </c>
      <c r="R247" s="61">
        <v>0</v>
      </c>
      <c r="S247" s="61">
        <v>0</v>
      </c>
      <c r="T247" s="61">
        <v>0</v>
      </c>
      <c r="U247" s="61">
        <v>0</v>
      </c>
      <c r="V247" s="61">
        <v>0</v>
      </c>
      <c r="W247" s="61">
        <v>0</v>
      </c>
      <c r="X247" s="61">
        <v>0</v>
      </c>
      <c r="Y247" s="61">
        <v>0</v>
      </c>
      <c r="Z247" s="61">
        <v>0</v>
      </c>
      <c r="AA247" s="61">
        <v>0</v>
      </c>
      <c r="AB247" s="61">
        <v>0</v>
      </c>
      <c r="AC247" s="61">
        <v>0</v>
      </c>
      <c r="AD247" s="61">
        <v>0</v>
      </c>
      <c r="AE247" s="61">
        <v>0</v>
      </c>
      <c r="AF247" s="61">
        <v>0</v>
      </c>
      <c r="AG247" s="61">
        <v>0</v>
      </c>
      <c r="AH247" s="61">
        <v>0</v>
      </c>
      <c r="AI247" s="61">
        <v>0</v>
      </c>
      <c r="AJ247" s="61">
        <v>0</v>
      </c>
      <c r="AK247" s="61">
        <v>0</v>
      </c>
      <c r="AL247" s="61">
        <v>0</v>
      </c>
      <c r="AM247" s="61">
        <v>0</v>
      </c>
      <c r="AN247" s="61">
        <v>0</v>
      </c>
      <c r="AO247" s="61">
        <v>0</v>
      </c>
      <c r="AP247" s="61">
        <v>0</v>
      </c>
      <c r="AQ247" s="61">
        <f t="shared" si="3"/>
        <v>0</v>
      </c>
      <c r="AT247" s="33"/>
    </row>
    <row r="248" spans="1:46" ht="33" customHeight="1">
      <c r="A248" s="32">
        <v>1122</v>
      </c>
      <c r="B248" s="315" t="str">
        <f>VLOOKUP(A248,[4]bd_lista!A:C,3,FALSE)</f>
        <v>Gobierno Autónomo Municipal de Villa Serrano</v>
      </c>
      <c r="C248" s="316" t="e">
        <f>+VLOOKUP(A248,Contactos!$A$4:$E$534,6,FALSE)</f>
        <v>#REF!</v>
      </c>
      <c r="D248" s="61">
        <v>0</v>
      </c>
      <c r="E248" s="61">
        <v>0</v>
      </c>
      <c r="F248" s="61">
        <v>0</v>
      </c>
      <c r="G248" s="61">
        <v>0</v>
      </c>
      <c r="H248" s="61">
        <v>0</v>
      </c>
      <c r="I248" s="61">
        <v>0</v>
      </c>
      <c r="J248" s="61">
        <v>0</v>
      </c>
      <c r="K248" s="61">
        <v>0</v>
      </c>
      <c r="L248" s="61">
        <v>0</v>
      </c>
      <c r="M248" s="61">
        <v>0</v>
      </c>
      <c r="N248" s="61">
        <v>0</v>
      </c>
      <c r="O248" s="61">
        <v>0</v>
      </c>
      <c r="P248" s="61">
        <v>0</v>
      </c>
      <c r="Q248" s="61">
        <v>0</v>
      </c>
      <c r="R248" s="61">
        <v>0</v>
      </c>
      <c r="S248" s="61">
        <v>0</v>
      </c>
      <c r="T248" s="61">
        <v>0</v>
      </c>
      <c r="U248" s="61">
        <v>0</v>
      </c>
      <c r="V248" s="61">
        <v>0</v>
      </c>
      <c r="W248" s="61">
        <v>0</v>
      </c>
      <c r="X248" s="61">
        <v>0</v>
      </c>
      <c r="Y248" s="61">
        <v>0</v>
      </c>
      <c r="Z248" s="61">
        <v>0</v>
      </c>
      <c r="AA248" s="61">
        <v>0</v>
      </c>
      <c r="AB248" s="61">
        <v>0</v>
      </c>
      <c r="AC248" s="61">
        <v>0</v>
      </c>
      <c r="AD248" s="61">
        <v>0</v>
      </c>
      <c r="AE248" s="61">
        <v>0</v>
      </c>
      <c r="AF248" s="61">
        <v>0</v>
      </c>
      <c r="AG248" s="61">
        <v>0</v>
      </c>
      <c r="AH248" s="61">
        <v>0</v>
      </c>
      <c r="AI248" s="61">
        <v>0</v>
      </c>
      <c r="AJ248" s="61">
        <v>0</v>
      </c>
      <c r="AK248" s="61">
        <v>0</v>
      </c>
      <c r="AL248" s="61">
        <v>0</v>
      </c>
      <c r="AM248" s="61">
        <v>0</v>
      </c>
      <c r="AN248" s="61">
        <v>0</v>
      </c>
      <c r="AO248" s="61">
        <v>0</v>
      </c>
      <c r="AP248" s="61">
        <v>0</v>
      </c>
      <c r="AQ248" s="61">
        <f t="shared" si="3"/>
        <v>0</v>
      </c>
      <c r="AT248" s="33"/>
    </row>
    <row r="249" spans="1:46" ht="33" customHeight="1">
      <c r="A249" s="32">
        <v>1123</v>
      </c>
      <c r="B249" s="315" t="str">
        <f>VLOOKUP(A249,[4]bd_lista!A:C,3,FALSE)</f>
        <v>Gobierno Autónomo Municipal de Camataqui (Villa Abecia)</v>
      </c>
      <c r="C249" s="316" t="e">
        <f>+VLOOKUP(A249,Contactos!$A$4:$E$534,6,FALSE)</f>
        <v>#REF!</v>
      </c>
      <c r="D249" s="61">
        <v>0</v>
      </c>
      <c r="E249" s="61">
        <v>0</v>
      </c>
      <c r="F249" s="61">
        <v>0</v>
      </c>
      <c r="G249" s="61">
        <v>0</v>
      </c>
      <c r="H249" s="61">
        <v>0</v>
      </c>
      <c r="I249" s="61">
        <v>0</v>
      </c>
      <c r="J249" s="61">
        <v>0</v>
      </c>
      <c r="K249" s="61">
        <v>0</v>
      </c>
      <c r="L249" s="61">
        <v>0</v>
      </c>
      <c r="M249" s="61">
        <v>0</v>
      </c>
      <c r="N249" s="61">
        <v>0</v>
      </c>
      <c r="O249" s="61">
        <v>0</v>
      </c>
      <c r="P249" s="61">
        <v>0</v>
      </c>
      <c r="Q249" s="61">
        <v>0</v>
      </c>
      <c r="R249" s="61">
        <v>0</v>
      </c>
      <c r="S249" s="61">
        <v>0</v>
      </c>
      <c r="T249" s="61">
        <v>0</v>
      </c>
      <c r="U249" s="61">
        <v>0</v>
      </c>
      <c r="V249" s="61">
        <v>0</v>
      </c>
      <c r="W249" s="61">
        <v>0</v>
      </c>
      <c r="X249" s="61">
        <v>0</v>
      </c>
      <c r="Y249" s="61">
        <v>0</v>
      </c>
      <c r="Z249" s="61">
        <v>0</v>
      </c>
      <c r="AA249" s="61">
        <v>0</v>
      </c>
      <c r="AB249" s="61">
        <v>0</v>
      </c>
      <c r="AC249" s="61">
        <v>0</v>
      </c>
      <c r="AD249" s="61">
        <v>0</v>
      </c>
      <c r="AE249" s="61">
        <v>0</v>
      </c>
      <c r="AF249" s="61">
        <v>0</v>
      </c>
      <c r="AG249" s="61">
        <v>0</v>
      </c>
      <c r="AH249" s="61">
        <v>0</v>
      </c>
      <c r="AI249" s="61">
        <v>0</v>
      </c>
      <c r="AJ249" s="61">
        <v>0</v>
      </c>
      <c r="AK249" s="61">
        <v>0</v>
      </c>
      <c r="AL249" s="61">
        <v>0</v>
      </c>
      <c r="AM249" s="61">
        <v>0</v>
      </c>
      <c r="AN249" s="61">
        <v>0</v>
      </c>
      <c r="AO249" s="61">
        <v>0</v>
      </c>
      <c r="AP249" s="61">
        <v>0</v>
      </c>
      <c r="AQ249" s="61">
        <f t="shared" si="3"/>
        <v>0</v>
      </c>
      <c r="AT249" s="33"/>
    </row>
    <row r="250" spans="1:46" ht="33" customHeight="1">
      <c r="A250" s="32">
        <v>1124</v>
      </c>
      <c r="B250" s="315" t="str">
        <f>VLOOKUP(A250,[4]bd_lista!A:C,3,FALSE)</f>
        <v>Gobierno Autónomo Municipal de Culpina</v>
      </c>
      <c r="C250" s="316" t="e">
        <f>+VLOOKUP(A250,Contactos!$A$4:$E$534,6,FALSE)</f>
        <v>#REF!</v>
      </c>
      <c r="D250" s="61">
        <v>0</v>
      </c>
      <c r="E250" s="61">
        <v>0</v>
      </c>
      <c r="F250" s="61">
        <v>0</v>
      </c>
      <c r="G250" s="61">
        <v>0</v>
      </c>
      <c r="H250" s="61">
        <v>0</v>
      </c>
      <c r="I250" s="61">
        <v>0</v>
      </c>
      <c r="J250" s="61">
        <v>0</v>
      </c>
      <c r="K250" s="61">
        <v>0</v>
      </c>
      <c r="L250" s="61">
        <v>0</v>
      </c>
      <c r="M250" s="61">
        <v>0</v>
      </c>
      <c r="N250" s="61">
        <v>0</v>
      </c>
      <c r="O250" s="61">
        <v>0</v>
      </c>
      <c r="P250" s="61">
        <v>0</v>
      </c>
      <c r="Q250" s="61">
        <v>0</v>
      </c>
      <c r="R250" s="61">
        <v>0</v>
      </c>
      <c r="S250" s="61">
        <v>0</v>
      </c>
      <c r="T250" s="61">
        <v>0</v>
      </c>
      <c r="U250" s="61">
        <v>0</v>
      </c>
      <c r="V250" s="61">
        <v>0</v>
      </c>
      <c r="W250" s="61">
        <v>0</v>
      </c>
      <c r="X250" s="61">
        <v>0</v>
      </c>
      <c r="Y250" s="61">
        <v>0</v>
      </c>
      <c r="Z250" s="61">
        <v>0</v>
      </c>
      <c r="AA250" s="61">
        <v>0</v>
      </c>
      <c r="AB250" s="61">
        <v>0</v>
      </c>
      <c r="AC250" s="61">
        <v>0</v>
      </c>
      <c r="AD250" s="61">
        <v>0</v>
      </c>
      <c r="AE250" s="61">
        <v>0</v>
      </c>
      <c r="AF250" s="61">
        <v>0</v>
      </c>
      <c r="AG250" s="61">
        <v>0</v>
      </c>
      <c r="AH250" s="61">
        <v>0</v>
      </c>
      <c r="AI250" s="61">
        <v>0</v>
      </c>
      <c r="AJ250" s="61">
        <v>0</v>
      </c>
      <c r="AK250" s="61">
        <v>0</v>
      </c>
      <c r="AL250" s="61">
        <v>0</v>
      </c>
      <c r="AM250" s="61">
        <v>0</v>
      </c>
      <c r="AN250" s="61">
        <v>0</v>
      </c>
      <c r="AO250" s="61">
        <v>0</v>
      </c>
      <c r="AP250" s="61">
        <v>0</v>
      </c>
      <c r="AQ250" s="61">
        <f t="shared" si="3"/>
        <v>0</v>
      </c>
      <c r="AT250" s="33"/>
    </row>
    <row r="251" spans="1:46" ht="33" customHeight="1">
      <c r="A251" s="32">
        <v>1125</v>
      </c>
      <c r="B251" s="315" t="str">
        <f>VLOOKUP(A251,[4]bd_lista!A:C,3,FALSE)</f>
        <v>Gobierno Autónomo Municipal de Las Carreras</v>
      </c>
      <c r="C251" s="316" t="e">
        <f>+VLOOKUP(A251,Contactos!$A$4:$E$534,6,FALSE)</f>
        <v>#REF!</v>
      </c>
      <c r="D251" s="61">
        <v>0</v>
      </c>
      <c r="E251" s="61">
        <v>0</v>
      </c>
      <c r="F251" s="61">
        <v>0</v>
      </c>
      <c r="G251" s="61">
        <v>0</v>
      </c>
      <c r="H251" s="61">
        <v>0</v>
      </c>
      <c r="I251" s="61">
        <v>0</v>
      </c>
      <c r="J251" s="61">
        <v>0</v>
      </c>
      <c r="K251" s="61">
        <v>0</v>
      </c>
      <c r="L251" s="61">
        <v>0</v>
      </c>
      <c r="M251" s="61">
        <v>0</v>
      </c>
      <c r="N251" s="61">
        <v>0</v>
      </c>
      <c r="O251" s="61">
        <v>0</v>
      </c>
      <c r="P251" s="61">
        <v>0</v>
      </c>
      <c r="Q251" s="61">
        <v>0</v>
      </c>
      <c r="R251" s="61">
        <v>0</v>
      </c>
      <c r="S251" s="61">
        <v>0</v>
      </c>
      <c r="T251" s="61">
        <v>0</v>
      </c>
      <c r="U251" s="61">
        <v>0</v>
      </c>
      <c r="V251" s="61">
        <v>0</v>
      </c>
      <c r="W251" s="61">
        <v>0</v>
      </c>
      <c r="X251" s="61">
        <v>0</v>
      </c>
      <c r="Y251" s="61">
        <v>0</v>
      </c>
      <c r="Z251" s="61">
        <v>0</v>
      </c>
      <c r="AA251" s="61">
        <v>0</v>
      </c>
      <c r="AB251" s="61">
        <v>0</v>
      </c>
      <c r="AC251" s="61">
        <v>0</v>
      </c>
      <c r="AD251" s="61">
        <v>0</v>
      </c>
      <c r="AE251" s="61">
        <v>0</v>
      </c>
      <c r="AF251" s="61">
        <v>0</v>
      </c>
      <c r="AG251" s="61">
        <v>0</v>
      </c>
      <c r="AH251" s="61">
        <v>0</v>
      </c>
      <c r="AI251" s="61">
        <v>0</v>
      </c>
      <c r="AJ251" s="61">
        <v>0</v>
      </c>
      <c r="AK251" s="61">
        <v>0</v>
      </c>
      <c r="AL251" s="61">
        <v>0</v>
      </c>
      <c r="AM251" s="61">
        <v>0</v>
      </c>
      <c r="AN251" s="61">
        <v>0</v>
      </c>
      <c r="AO251" s="61">
        <v>0</v>
      </c>
      <c r="AP251" s="61">
        <v>0</v>
      </c>
      <c r="AQ251" s="61">
        <f t="shared" si="3"/>
        <v>0</v>
      </c>
      <c r="AT251" s="33"/>
    </row>
    <row r="252" spans="1:46" ht="33" customHeight="1">
      <c r="A252" s="32">
        <v>1126</v>
      </c>
      <c r="B252" s="315" t="str">
        <f>VLOOKUP(A252,[4]bd_lista!A:C,3,FALSE)</f>
        <v>Gobierno Autónomo Municipal de Villa Vaca Guzmán</v>
      </c>
      <c r="C252" s="316" t="e">
        <f>+VLOOKUP(A252,Contactos!$A$4:$E$534,6,FALSE)</f>
        <v>#REF!</v>
      </c>
      <c r="D252" s="61">
        <v>0</v>
      </c>
      <c r="E252" s="61">
        <v>0</v>
      </c>
      <c r="F252" s="61">
        <v>0</v>
      </c>
      <c r="G252" s="61">
        <v>0</v>
      </c>
      <c r="H252" s="61">
        <v>0</v>
      </c>
      <c r="I252" s="61">
        <v>0</v>
      </c>
      <c r="J252" s="61">
        <v>0</v>
      </c>
      <c r="K252" s="61">
        <v>0</v>
      </c>
      <c r="L252" s="61">
        <v>0</v>
      </c>
      <c r="M252" s="61">
        <v>0</v>
      </c>
      <c r="N252" s="61">
        <v>0</v>
      </c>
      <c r="O252" s="61">
        <v>0</v>
      </c>
      <c r="P252" s="61">
        <v>0</v>
      </c>
      <c r="Q252" s="61">
        <v>0</v>
      </c>
      <c r="R252" s="61">
        <v>0</v>
      </c>
      <c r="S252" s="61">
        <v>0</v>
      </c>
      <c r="T252" s="61">
        <v>0</v>
      </c>
      <c r="U252" s="61">
        <v>0</v>
      </c>
      <c r="V252" s="61">
        <v>0</v>
      </c>
      <c r="W252" s="61">
        <v>0</v>
      </c>
      <c r="X252" s="61">
        <v>0</v>
      </c>
      <c r="Y252" s="61">
        <v>0</v>
      </c>
      <c r="Z252" s="61">
        <v>0</v>
      </c>
      <c r="AA252" s="61">
        <v>0</v>
      </c>
      <c r="AB252" s="61">
        <v>0</v>
      </c>
      <c r="AC252" s="61">
        <v>0</v>
      </c>
      <c r="AD252" s="61">
        <v>0</v>
      </c>
      <c r="AE252" s="61">
        <v>0</v>
      </c>
      <c r="AF252" s="61">
        <v>0</v>
      </c>
      <c r="AG252" s="61">
        <v>0</v>
      </c>
      <c r="AH252" s="61">
        <v>0</v>
      </c>
      <c r="AI252" s="61">
        <v>0</v>
      </c>
      <c r="AJ252" s="61">
        <v>0</v>
      </c>
      <c r="AK252" s="61">
        <v>0</v>
      </c>
      <c r="AL252" s="61">
        <v>0</v>
      </c>
      <c r="AM252" s="61">
        <v>0</v>
      </c>
      <c r="AN252" s="61">
        <v>0</v>
      </c>
      <c r="AO252" s="61">
        <v>0</v>
      </c>
      <c r="AP252" s="61">
        <v>0</v>
      </c>
      <c r="AQ252" s="61">
        <f t="shared" si="3"/>
        <v>0</v>
      </c>
      <c r="AT252" s="33"/>
    </row>
    <row r="253" spans="1:46" ht="33" customHeight="1">
      <c r="A253" s="32">
        <v>1127</v>
      </c>
      <c r="B253" s="315" t="str">
        <f>VLOOKUP(A253,[4]bd_lista!A:C,3,FALSE)</f>
        <v>Gobierno Autónomo Municipal de Villa de Huacaya</v>
      </c>
      <c r="C253" s="316" t="e">
        <f>+VLOOKUP(A253,Contactos!$A$4:$E$534,6,FALSE)</f>
        <v>#REF!</v>
      </c>
      <c r="D253" s="61">
        <v>0</v>
      </c>
      <c r="E253" s="61">
        <v>0</v>
      </c>
      <c r="F253" s="61">
        <v>0</v>
      </c>
      <c r="G253" s="61">
        <v>0</v>
      </c>
      <c r="H253" s="61">
        <v>0</v>
      </c>
      <c r="I253" s="61">
        <v>0</v>
      </c>
      <c r="J253" s="61">
        <v>0</v>
      </c>
      <c r="K253" s="61">
        <v>0</v>
      </c>
      <c r="L253" s="61">
        <v>0</v>
      </c>
      <c r="M253" s="61">
        <v>0</v>
      </c>
      <c r="N253" s="61">
        <v>0</v>
      </c>
      <c r="O253" s="61">
        <v>0</v>
      </c>
      <c r="P253" s="61">
        <v>0</v>
      </c>
      <c r="Q253" s="61">
        <v>0</v>
      </c>
      <c r="R253" s="61">
        <v>0</v>
      </c>
      <c r="S253" s="61">
        <v>0</v>
      </c>
      <c r="T253" s="61">
        <v>0</v>
      </c>
      <c r="U253" s="61">
        <v>0</v>
      </c>
      <c r="V253" s="61">
        <v>0</v>
      </c>
      <c r="W253" s="61">
        <v>0</v>
      </c>
      <c r="X253" s="61">
        <v>0</v>
      </c>
      <c r="Y253" s="61">
        <v>0</v>
      </c>
      <c r="Z253" s="61">
        <v>0</v>
      </c>
      <c r="AA253" s="61">
        <v>0</v>
      </c>
      <c r="AB253" s="61">
        <v>0</v>
      </c>
      <c r="AC253" s="61">
        <v>0</v>
      </c>
      <c r="AD253" s="61">
        <v>0</v>
      </c>
      <c r="AE253" s="61">
        <v>0</v>
      </c>
      <c r="AF253" s="61">
        <v>0</v>
      </c>
      <c r="AG253" s="61">
        <v>0</v>
      </c>
      <c r="AH253" s="61">
        <v>0</v>
      </c>
      <c r="AI253" s="61">
        <v>0</v>
      </c>
      <c r="AJ253" s="61">
        <v>0</v>
      </c>
      <c r="AK253" s="61">
        <v>0</v>
      </c>
      <c r="AL253" s="61">
        <v>0</v>
      </c>
      <c r="AM253" s="61">
        <v>0</v>
      </c>
      <c r="AN253" s="61">
        <v>0</v>
      </c>
      <c r="AO253" s="61">
        <v>0</v>
      </c>
      <c r="AP253" s="61">
        <v>0</v>
      </c>
      <c r="AQ253" s="61">
        <f t="shared" si="3"/>
        <v>0</v>
      </c>
      <c r="AT253" s="33"/>
    </row>
    <row r="254" spans="1:46" ht="33" customHeight="1">
      <c r="A254" s="32">
        <v>1128</v>
      </c>
      <c r="B254" s="315" t="str">
        <f>VLOOKUP(A254,[4]bd_lista!A:C,3,FALSE)</f>
        <v>Gobierno Autónomo Municipal de Machareti</v>
      </c>
      <c r="C254" s="316" t="e">
        <f>+VLOOKUP(A254,Contactos!$A$4:$E$534,6,FALSE)</f>
        <v>#REF!</v>
      </c>
      <c r="D254" s="61">
        <v>0</v>
      </c>
      <c r="E254" s="61">
        <v>0</v>
      </c>
      <c r="F254" s="61">
        <v>0</v>
      </c>
      <c r="G254" s="61">
        <v>0</v>
      </c>
      <c r="H254" s="61">
        <v>0</v>
      </c>
      <c r="I254" s="61">
        <v>0</v>
      </c>
      <c r="J254" s="61">
        <v>0</v>
      </c>
      <c r="K254" s="61">
        <v>0</v>
      </c>
      <c r="L254" s="61">
        <v>0</v>
      </c>
      <c r="M254" s="61">
        <v>0</v>
      </c>
      <c r="N254" s="61">
        <v>0</v>
      </c>
      <c r="O254" s="61">
        <v>0</v>
      </c>
      <c r="P254" s="61">
        <v>0</v>
      </c>
      <c r="Q254" s="61">
        <v>0</v>
      </c>
      <c r="R254" s="61">
        <v>0</v>
      </c>
      <c r="S254" s="61">
        <v>0</v>
      </c>
      <c r="T254" s="61">
        <v>0</v>
      </c>
      <c r="U254" s="61">
        <v>0</v>
      </c>
      <c r="V254" s="61">
        <v>0</v>
      </c>
      <c r="W254" s="61">
        <v>0</v>
      </c>
      <c r="X254" s="61">
        <v>0</v>
      </c>
      <c r="Y254" s="61">
        <v>0</v>
      </c>
      <c r="Z254" s="61">
        <v>0</v>
      </c>
      <c r="AA254" s="61">
        <v>0</v>
      </c>
      <c r="AB254" s="61">
        <v>0</v>
      </c>
      <c r="AC254" s="61">
        <v>0</v>
      </c>
      <c r="AD254" s="61">
        <v>0</v>
      </c>
      <c r="AE254" s="61">
        <v>0</v>
      </c>
      <c r="AF254" s="61">
        <v>0</v>
      </c>
      <c r="AG254" s="61">
        <v>0</v>
      </c>
      <c r="AH254" s="61">
        <v>0</v>
      </c>
      <c r="AI254" s="61">
        <v>0</v>
      </c>
      <c r="AJ254" s="61">
        <v>0</v>
      </c>
      <c r="AK254" s="61">
        <v>0</v>
      </c>
      <c r="AL254" s="61">
        <v>0</v>
      </c>
      <c r="AM254" s="61">
        <v>0</v>
      </c>
      <c r="AN254" s="61">
        <v>0</v>
      </c>
      <c r="AO254" s="61">
        <v>0</v>
      </c>
      <c r="AP254" s="61">
        <v>0</v>
      </c>
      <c r="AQ254" s="61">
        <f t="shared" si="3"/>
        <v>0</v>
      </c>
      <c r="AT254" s="33"/>
    </row>
    <row r="255" spans="1:46" ht="33" customHeight="1">
      <c r="A255" s="32">
        <v>1129</v>
      </c>
      <c r="B255" s="315" t="str">
        <f>VLOOKUP(A255,[4]bd_lista!A:C,3,FALSE)</f>
        <v>Gobierno Autónomo Municipal de Villa Charcas</v>
      </c>
      <c r="C255" s="316" t="e">
        <f>+VLOOKUP(A255,Contactos!$A$4:$E$534,6,FALSE)</f>
        <v>#REF!</v>
      </c>
      <c r="D255" s="61">
        <v>0</v>
      </c>
      <c r="E255" s="61">
        <v>0</v>
      </c>
      <c r="F255" s="61">
        <v>0</v>
      </c>
      <c r="G255" s="61">
        <v>0</v>
      </c>
      <c r="H255" s="61">
        <v>0</v>
      </c>
      <c r="I255" s="61">
        <v>0</v>
      </c>
      <c r="J255" s="61">
        <v>0</v>
      </c>
      <c r="K255" s="61">
        <v>0</v>
      </c>
      <c r="L255" s="61">
        <v>0</v>
      </c>
      <c r="M255" s="61">
        <v>0</v>
      </c>
      <c r="N255" s="61">
        <v>0</v>
      </c>
      <c r="O255" s="61">
        <v>0</v>
      </c>
      <c r="P255" s="61">
        <v>0</v>
      </c>
      <c r="Q255" s="61">
        <v>0</v>
      </c>
      <c r="R255" s="61">
        <v>0</v>
      </c>
      <c r="S255" s="61">
        <v>0</v>
      </c>
      <c r="T255" s="61">
        <v>0</v>
      </c>
      <c r="U255" s="61">
        <v>0</v>
      </c>
      <c r="V255" s="61">
        <v>0</v>
      </c>
      <c r="W255" s="61">
        <v>0</v>
      </c>
      <c r="X255" s="61">
        <v>0</v>
      </c>
      <c r="Y255" s="61">
        <v>0</v>
      </c>
      <c r="Z255" s="61">
        <v>0</v>
      </c>
      <c r="AA255" s="61">
        <v>0</v>
      </c>
      <c r="AB255" s="61">
        <v>0</v>
      </c>
      <c r="AC255" s="61">
        <v>0</v>
      </c>
      <c r="AD255" s="61">
        <v>0</v>
      </c>
      <c r="AE255" s="61">
        <v>0</v>
      </c>
      <c r="AF255" s="61">
        <v>0</v>
      </c>
      <c r="AG255" s="61">
        <v>0</v>
      </c>
      <c r="AH255" s="61">
        <v>0</v>
      </c>
      <c r="AI255" s="61">
        <v>0</v>
      </c>
      <c r="AJ255" s="61">
        <v>0</v>
      </c>
      <c r="AK255" s="61">
        <v>0</v>
      </c>
      <c r="AL255" s="61">
        <v>0</v>
      </c>
      <c r="AM255" s="61">
        <v>0</v>
      </c>
      <c r="AN255" s="61">
        <v>0</v>
      </c>
      <c r="AO255" s="61">
        <v>0</v>
      </c>
      <c r="AP255" s="61">
        <v>0</v>
      </c>
      <c r="AQ255" s="61">
        <f t="shared" si="3"/>
        <v>0</v>
      </c>
      <c r="AT255" s="33"/>
    </row>
    <row r="256" spans="1:46" ht="33" customHeight="1">
      <c r="A256" s="32">
        <v>1201</v>
      </c>
      <c r="B256" s="315" t="str">
        <f>VLOOKUP(A256,[4]bd_lista!A:C,3,FALSE)</f>
        <v>Gobierno Autónomo Municipal de La Paz</v>
      </c>
      <c r="C256" s="316" t="e">
        <f>+VLOOKUP(A256,Contactos!$A$4:$E$534,6,FALSE)</f>
        <v>#REF!</v>
      </c>
      <c r="D256" s="61">
        <v>0</v>
      </c>
      <c r="E256" s="61">
        <v>0</v>
      </c>
      <c r="F256" s="61">
        <v>0</v>
      </c>
      <c r="G256" s="61">
        <v>0</v>
      </c>
      <c r="H256" s="61">
        <v>0</v>
      </c>
      <c r="I256" s="61">
        <v>0</v>
      </c>
      <c r="J256" s="61">
        <v>0</v>
      </c>
      <c r="K256" s="61">
        <v>0</v>
      </c>
      <c r="L256" s="61">
        <v>0</v>
      </c>
      <c r="M256" s="61">
        <v>0</v>
      </c>
      <c r="N256" s="61">
        <v>0</v>
      </c>
      <c r="O256" s="61">
        <v>0</v>
      </c>
      <c r="P256" s="61">
        <v>0</v>
      </c>
      <c r="Q256" s="61">
        <v>0</v>
      </c>
      <c r="R256" s="61">
        <v>0</v>
      </c>
      <c r="S256" s="61">
        <v>0</v>
      </c>
      <c r="T256" s="61">
        <v>0</v>
      </c>
      <c r="U256" s="61">
        <v>0</v>
      </c>
      <c r="V256" s="61">
        <v>0</v>
      </c>
      <c r="W256" s="61">
        <v>0</v>
      </c>
      <c r="X256" s="61">
        <v>0</v>
      </c>
      <c r="Y256" s="61">
        <v>0</v>
      </c>
      <c r="Z256" s="61">
        <v>0</v>
      </c>
      <c r="AA256" s="61">
        <v>0</v>
      </c>
      <c r="AB256" s="61">
        <v>0</v>
      </c>
      <c r="AC256" s="61">
        <v>0</v>
      </c>
      <c r="AD256" s="61">
        <v>0</v>
      </c>
      <c r="AE256" s="61">
        <v>0</v>
      </c>
      <c r="AF256" s="61">
        <v>0</v>
      </c>
      <c r="AG256" s="61">
        <v>0</v>
      </c>
      <c r="AH256" s="61">
        <v>0</v>
      </c>
      <c r="AI256" s="61">
        <v>0</v>
      </c>
      <c r="AJ256" s="61">
        <v>0</v>
      </c>
      <c r="AK256" s="61">
        <v>0</v>
      </c>
      <c r="AL256" s="61">
        <v>0</v>
      </c>
      <c r="AM256" s="61">
        <v>0</v>
      </c>
      <c r="AN256" s="61">
        <v>0</v>
      </c>
      <c r="AO256" s="61">
        <v>0</v>
      </c>
      <c r="AP256" s="61">
        <v>0</v>
      </c>
      <c r="AQ256" s="61">
        <f t="shared" si="3"/>
        <v>0</v>
      </c>
      <c r="AT256" s="33"/>
    </row>
    <row r="257" spans="1:46" ht="33" customHeight="1">
      <c r="A257" s="32">
        <v>1202</v>
      </c>
      <c r="B257" s="315" t="str">
        <f>VLOOKUP(A257,[4]bd_lista!A:C,3,FALSE)</f>
        <v>Gobierno Autónomo Municipal de Palca</v>
      </c>
      <c r="C257" s="316" t="e">
        <f>+VLOOKUP(A257,Contactos!$A$4:$E$534,6,FALSE)</f>
        <v>#REF!</v>
      </c>
      <c r="D257" s="61">
        <v>0</v>
      </c>
      <c r="E257" s="61">
        <v>0</v>
      </c>
      <c r="F257" s="61">
        <v>0</v>
      </c>
      <c r="G257" s="61">
        <v>0</v>
      </c>
      <c r="H257" s="61">
        <v>0</v>
      </c>
      <c r="I257" s="61">
        <v>0</v>
      </c>
      <c r="J257" s="61">
        <v>0</v>
      </c>
      <c r="K257" s="61">
        <v>0</v>
      </c>
      <c r="L257" s="61">
        <v>0</v>
      </c>
      <c r="M257" s="61">
        <v>0</v>
      </c>
      <c r="N257" s="61">
        <v>0</v>
      </c>
      <c r="O257" s="61">
        <v>0</v>
      </c>
      <c r="P257" s="61">
        <v>0</v>
      </c>
      <c r="Q257" s="61">
        <v>0</v>
      </c>
      <c r="R257" s="61">
        <v>0</v>
      </c>
      <c r="S257" s="61">
        <v>0</v>
      </c>
      <c r="T257" s="61">
        <v>0</v>
      </c>
      <c r="U257" s="61">
        <v>0</v>
      </c>
      <c r="V257" s="61">
        <v>0</v>
      </c>
      <c r="W257" s="61">
        <v>0</v>
      </c>
      <c r="X257" s="61">
        <v>0</v>
      </c>
      <c r="Y257" s="61">
        <v>0</v>
      </c>
      <c r="Z257" s="61">
        <v>0</v>
      </c>
      <c r="AA257" s="61">
        <v>0</v>
      </c>
      <c r="AB257" s="61">
        <v>0</v>
      </c>
      <c r="AC257" s="61">
        <v>0</v>
      </c>
      <c r="AD257" s="61">
        <v>0</v>
      </c>
      <c r="AE257" s="61">
        <v>0</v>
      </c>
      <c r="AF257" s="61">
        <v>0</v>
      </c>
      <c r="AG257" s="61">
        <v>0</v>
      </c>
      <c r="AH257" s="61">
        <v>0</v>
      </c>
      <c r="AI257" s="61">
        <v>0</v>
      </c>
      <c r="AJ257" s="61">
        <v>0</v>
      </c>
      <c r="AK257" s="61">
        <v>0</v>
      </c>
      <c r="AL257" s="61">
        <v>0</v>
      </c>
      <c r="AM257" s="61">
        <v>0</v>
      </c>
      <c r="AN257" s="61">
        <v>0</v>
      </c>
      <c r="AO257" s="61">
        <v>0</v>
      </c>
      <c r="AP257" s="61">
        <v>0</v>
      </c>
      <c r="AQ257" s="61">
        <f t="shared" si="3"/>
        <v>0</v>
      </c>
      <c r="AT257" s="33"/>
    </row>
    <row r="258" spans="1:46" ht="33" customHeight="1">
      <c r="A258" s="32">
        <v>1203</v>
      </c>
      <c r="B258" s="315" t="str">
        <f>VLOOKUP(A258,[4]bd_lista!A:C,3,FALSE)</f>
        <v>Gobierno Autónomo Municipal de Mecapaca</v>
      </c>
      <c r="C258" s="316" t="e">
        <f>+VLOOKUP(A258,Contactos!$A$4:$E$534,6,FALSE)</f>
        <v>#REF!</v>
      </c>
      <c r="D258" s="61">
        <v>0</v>
      </c>
      <c r="E258" s="61">
        <v>0</v>
      </c>
      <c r="F258" s="61">
        <v>0</v>
      </c>
      <c r="G258" s="61">
        <v>0</v>
      </c>
      <c r="H258" s="61">
        <v>0</v>
      </c>
      <c r="I258" s="61">
        <v>0</v>
      </c>
      <c r="J258" s="61">
        <v>0</v>
      </c>
      <c r="K258" s="61">
        <v>0</v>
      </c>
      <c r="L258" s="61">
        <v>0</v>
      </c>
      <c r="M258" s="61">
        <v>0</v>
      </c>
      <c r="N258" s="61">
        <v>0</v>
      </c>
      <c r="O258" s="61">
        <v>0</v>
      </c>
      <c r="P258" s="61">
        <v>0</v>
      </c>
      <c r="Q258" s="61">
        <v>0</v>
      </c>
      <c r="R258" s="61">
        <v>0</v>
      </c>
      <c r="S258" s="61">
        <v>0</v>
      </c>
      <c r="T258" s="61">
        <v>0</v>
      </c>
      <c r="U258" s="61">
        <v>0</v>
      </c>
      <c r="V258" s="61">
        <v>0</v>
      </c>
      <c r="W258" s="61">
        <v>0</v>
      </c>
      <c r="X258" s="61">
        <v>0</v>
      </c>
      <c r="Y258" s="61">
        <v>0</v>
      </c>
      <c r="Z258" s="61">
        <v>0</v>
      </c>
      <c r="AA258" s="61">
        <v>0</v>
      </c>
      <c r="AB258" s="61">
        <v>0</v>
      </c>
      <c r="AC258" s="61">
        <v>0</v>
      </c>
      <c r="AD258" s="61">
        <v>0</v>
      </c>
      <c r="AE258" s="61">
        <v>0</v>
      </c>
      <c r="AF258" s="61">
        <v>0</v>
      </c>
      <c r="AG258" s="61">
        <v>0</v>
      </c>
      <c r="AH258" s="61">
        <v>0</v>
      </c>
      <c r="AI258" s="61">
        <v>0</v>
      </c>
      <c r="AJ258" s="61">
        <v>0</v>
      </c>
      <c r="AK258" s="61">
        <v>0</v>
      </c>
      <c r="AL258" s="61">
        <v>0</v>
      </c>
      <c r="AM258" s="61">
        <v>0</v>
      </c>
      <c r="AN258" s="61">
        <v>0</v>
      </c>
      <c r="AO258" s="61">
        <v>0</v>
      </c>
      <c r="AP258" s="61">
        <v>0</v>
      </c>
      <c r="AQ258" s="61">
        <f t="shared" si="3"/>
        <v>0</v>
      </c>
      <c r="AT258" s="33"/>
    </row>
    <row r="259" spans="1:46" ht="33" customHeight="1">
      <c r="A259" s="32">
        <v>1204</v>
      </c>
      <c r="B259" s="315" t="str">
        <f>VLOOKUP(A259,[4]bd_lista!A:C,3,FALSE)</f>
        <v>Gobierno Autónomo Municipal de Achocalla</v>
      </c>
      <c r="C259" s="316" t="e">
        <f>+VLOOKUP(A259,Contactos!$A$4:$E$534,6,FALSE)</f>
        <v>#REF!</v>
      </c>
      <c r="D259" s="61">
        <v>0</v>
      </c>
      <c r="E259" s="61">
        <v>0</v>
      </c>
      <c r="F259" s="61">
        <v>0</v>
      </c>
      <c r="G259" s="61">
        <v>0</v>
      </c>
      <c r="H259" s="61">
        <v>0</v>
      </c>
      <c r="I259" s="61">
        <v>0</v>
      </c>
      <c r="J259" s="61">
        <v>0</v>
      </c>
      <c r="K259" s="61">
        <v>0</v>
      </c>
      <c r="L259" s="61">
        <v>0</v>
      </c>
      <c r="M259" s="61">
        <v>0</v>
      </c>
      <c r="N259" s="61">
        <v>0</v>
      </c>
      <c r="O259" s="61">
        <v>0</v>
      </c>
      <c r="P259" s="61">
        <v>0</v>
      </c>
      <c r="Q259" s="61">
        <v>0</v>
      </c>
      <c r="R259" s="61">
        <v>0</v>
      </c>
      <c r="S259" s="61">
        <v>0</v>
      </c>
      <c r="T259" s="61">
        <v>0</v>
      </c>
      <c r="U259" s="61">
        <v>0</v>
      </c>
      <c r="V259" s="61">
        <v>0</v>
      </c>
      <c r="W259" s="61">
        <v>0</v>
      </c>
      <c r="X259" s="61">
        <v>0</v>
      </c>
      <c r="Y259" s="61">
        <v>0</v>
      </c>
      <c r="Z259" s="61">
        <v>0</v>
      </c>
      <c r="AA259" s="61">
        <v>0</v>
      </c>
      <c r="AB259" s="61">
        <v>0</v>
      </c>
      <c r="AC259" s="61">
        <v>0</v>
      </c>
      <c r="AD259" s="61">
        <v>0</v>
      </c>
      <c r="AE259" s="61">
        <v>0</v>
      </c>
      <c r="AF259" s="61">
        <v>0</v>
      </c>
      <c r="AG259" s="61">
        <v>0</v>
      </c>
      <c r="AH259" s="61">
        <v>0</v>
      </c>
      <c r="AI259" s="61">
        <v>0</v>
      </c>
      <c r="AJ259" s="61">
        <v>0</v>
      </c>
      <c r="AK259" s="61">
        <v>0</v>
      </c>
      <c r="AL259" s="61">
        <v>0</v>
      </c>
      <c r="AM259" s="61">
        <v>0</v>
      </c>
      <c r="AN259" s="61">
        <v>0</v>
      </c>
      <c r="AO259" s="61">
        <v>0</v>
      </c>
      <c r="AP259" s="61">
        <v>0</v>
      </c>
      <c r="AQ259" s="61">
        <f t="shared" si="3"/>
        <v>0</v>
      </c>
      <c r="AT259" s="33"/>
    </row>
    <row r="260" spans="1:46" ht="33" customHeight="1">
      <c r="A260" s="32">
        <v>1205</v>
      </c>
      <c r="B260" s="315" t="str">
        <f>VLOOKUP(A260,[4]bd_lista!A:C,3,FALSE)</f>
        <v>Gobierno Autónomo Municipal de El Alto de La Paz</v>
      </c>
      <c r="C260" s="316" t="e">
        <f>+VLOOKUP(A260,Contactos!$A$4:$E$534,6,FALSE)</f>
        <v>#REF!</v>
      </c>
      <c r="D260" s="61">
        <v>0</v>
      </c>
      <c r="E260" s="61">
        <v>0</v>
      </c>
      <c r="F260" s="61">
        <v>0</v>
      </c>
      <c r="G260" s="61">
        <v>0</v>
      </c>
      <c r="H260" s="61">
        <v>0</v>
      </c>
      <c r="I260" s="61">
        <v>0</v>
      </c>
      <c r="J260" s="61">
        <v>0</v>
      </c>
      <c r="K260" s="61">
        <v>0</v>
      </c>
      <c r="L260" s="61">
        <v>0</v>
      </c>
      <c r="M260" s="61">
        <v>0</v>
      </c>
      <c r="N260" s="61">
        <v>0</v>
      </c>
      <c r="O260" s="61">
        <v>0</v>
      </c>
      <c r="P260" s="61">
        <v>0</v>
      </c>
      <c r="Q260" s="61">
        <v>0</v>
      </c>
      <c r="R260" s="61">
        <v>0</v>
      </c>
      <c r="S260" s="61">
        <v>0</v>
      </c>
      <c r="T260" s="61">
        <v>0</v>
      </c>
      <c r="U260" s="61">
        <v>0</v>
      </c>
      <c r="V260" s="61">
        <v>0</v>
      </c>
      <c r="W260" s="61">
        <v>0</v>
      </c>
      <c r="X260" s="61">
        <v>0</v>
      </c>
      <c r="Y260" s="61">
        <v>0</v>
      </c>
      <c r="Z260" s="61">
        <v>0</v>
      </c>
      <c r="AA260" s="61">
        <v>0</v>
      </c>
      <c r="AB260" s="61">
        <v>0</v>
      </c>
      <c r="AC260" s="61">
        <v>0</v>
      </c>
      <c r="AD260" s="61">
        <v>0</v>
      </c>
      <c r="AE260" s="61">
        <v>0</v>
      </c>
      <c r="AF260" s="61">
        <v>0</v>
      </c>
      <c r="AG260" s="61">
        <v>0</v>
      </c>
      <c r="AH260" s="61">
        <v>0</v>
      </c>
      <c r="AI260" s="61">
        <v>0</v>
      </c>
      <c r="AJ260" s="61">
        <v>0</v>
      </c>
      <c r="AK260" s="61">
        <v>0</v>
      </c>
      <c r="AL260" s="61">
        <v>0</v>
      </c>
      <c r="AM260" s="61">
        <v>0</v>
      </c>
      <c r="AN260" s="61">
        <v>0</v>
      </c>
      <c r="AO260" s="61">
        <v>0</v>
      </c>
      <c r="AP260" s="61">
        <v>0</v>
      </c>
      <c r="AQ260" s="61">
        <f t="shared" si="3"/>
        <v>0</v>
      </c>
      <c r="AT260" s="33"/>
    </row>
    <row r="261" spans="1:46" ht="33" customHeight="1">
      <c r="A261" s="32">
        <v>1206</v>
      </c>
      <c r="B261" s="315" t="str">
        <f>VLOOKUP(A261,[4]bd_lista!A:C,3,FALSE)</f>
        <v>Gobierno Autónomo Municipal de Viacha</v>
      </c>
      <c r="C261" s="316" t="e">
        <f>+VLOOKUP(A261,Contactos!$A$4:$E$534,6,FALSE)</f>
        <v>#REF!</v>
      </c>
      <c r="D261" s="61">
        <v>0</v>
      </c>
      <c r="E261" s="61">
        <v>0</v>
      </c>
      <c r="F261" s="61">
        <v>0</v>
      </c>
      <c r="G261" s="61">
        <v>0</v>
      </c>
      <c r="H261" s="61">
        <v>0</v>
      </c>
      <c r="I261" s="61">
        <v>0</v>
      </c>
      <c r="J261" s="61">
        <v>0</v>
      </c>
      <c r="K261" s="61">
        <v>0</v>
      </c>
      <c r="L261" s="61">
        <v>0</v>
      </c>
      <c r="M261" s="61">
        <v>0</v>
      </c>
      <c r="N261" s="61">
        <v>0</v>
      </c>
      <c r="O261" s="61">
        <v>0</v>
      </c>
      <c r="P261" s="61">
        <v>0</v>
      </c>
      <c r="Q261" s="61">
        <v>0</v>
      </c>
      <c r="R261" s="61">
        <v>0</v>
      </c>
      <c r="S261" s="61">
        <v>0</v>
      </c>
      <c r="T261" s="61">
        <v>0</v>
      </c>
      <c r="U261" s="61">
        <v>0</v>
      </c>
      <c r="V261" s="61">
        <v>0</v>
      </c>
      <c r="W261" s="61">
        <v>0</v>
      </c>
      <c r="X261" s="61">
        <v>0</v>
      </c>
      <c r="Y261" s="61">
        <v>0</v>
      </c>
      <c r="Z261" s="61">
        <v>0</v>
      </c>
      <c r="AA261" s="61">
        <v>0</v>
      </c>
      <c r="AB261" s="61">
        <v>0</v>
      </c>
      <c r="AC261" s="61">
        <v>0</v>
      </c>
      <c r="AD261" s="61">
        <v>0</v>
      </c>
      <c r="AE261" s="61">
        <v>0</v>
      </c>
      <c r="AF261" s="61">
        <v>0</v>
      </c>
      <c r="AG261" s="61">
        <v>0</v>
      </c>
      <c r="AH261" s="61">
        <v>0</v>
      </c>
      <c r="AI261" s="61">
        <v>0</v>
      </c>
      <c r="AJ261" s="61">
        <v>0</v>
      </c>
      <c r="AK261" s="61">
        <v>0</v>
      </c>
      <c r="AL261" s="61">
        <v>0</v>
      </c>
      <c r="AM261" s="61">
        <v>0</v>
      </c>
      <c r="AN261" s="61">
        <v>0</v>
      </c>
      <c r="AO261" s="61">
        <v>0</v>
      </c>
      <c r="AP261" s="61">
        <v>0</v>
      </c>
      <c r="AQ261" s="61">
        <f t="shared" si="3"/>
        <v>0</v>
      </c>
      <c r="AT261" s="33"/>
    </row>
    <row r="262" spans="1:46" ht="33" customHeight="1">
      <c r="A262" s="32">
        <v>1207</v>
      </c>
      <c r="B262" s="315" t="str">
        <f>VLOOKUP(A262,[4]bd_lista!A:C,3,FALSE)</f>
        <v>Gobierno Autónomo Municipal de Guaqui</v>
      </c>
      <c r="C262" s="316" t="e">
        <f>+VLOOKUP(A262,Contactos!$A$4:$E$534,6,FALSE)</f>
        <v>#REF!</v>
      </c>
      <c r="D262" s="61">
        <v>0</v>
      </c>
      <c r="E262" s="61">
        <v>0</v>
      </c>
      <c r="F262" s="61">
        <v>0</v>
      </c>
      <c r="G262" s="61">
        <v>0</v>
      </c>
      <c r="H262" s="61">
        <v>0</v>
      </c>
      <c r="I262" s="61">
        <v>0</v>
      </c>
      <c r="J262" s="61">
        <v>0</v>
      </c>
      <c r="K262" s="61">
        <v>0</v>
      </c>
      <c r="L262" s="61">
        <v>0</v>
      </c>
      <c r="M262" s="61">
        <v>0</v>
      </c>
      <c r="N262" s="61">
        <v>0</v>
      </c>
      <c r="O262" s="61">
        <v>0</v>
      </c>
      <c r="P262" s="61">
        <v>0</v>
      </c>
      <c r="Q262" s="61">
        <v>0</v>
      </c>
      <c r="R262" s="61">
        <v>0</v>
      </c>
      <c r="S262" s="61">
        <v>0</v>
      </c>
      <c r="T262" s="61">
        <v>0</v>
      </c>
      <c r="U262" s="61">
        <v>0</v>
      </c>
      <c r="V262" s="61">
        <v>0</v>
      </c>
      <c r="W262" s="61">
        <v>0</v>
      </c>
      <c r="X262" s="61">
        <v>0</v>
      </c>
      <c r="Y262" s="61">
        <v>0</v>
      </c>
      <c r="Z262" s="61">
        <v>0</v>
      </c>
      <c r="AA262" s="61">
        <v>0</v>
      </c>
      <c r="AB262" s="61">
        <v>0</v>
      </c>
      <c r="AC262" s="61">
        <v>0</v>
      </c>
      <c r="AD262" s="61">
        <v>0</v>
      </c>
      <c r="AE262" s="61">
        <v>0</v>
      </c>
      <c r="AF262" s="61">
        <v>0</v>
      </c>
      <c r="AG262" s="61">
        <v>0</v>
      </c>
      <c r="AH262" s="61">
        <v>0</v>
      </c>
      <c r="AI262" s="61">
        <v>0</v>
      </c>
      <c r="AJ262" s="61">
        <v>0</v>
      </c>
      <c r="AK262" s="61">
        <v>0</v>
      </c>
      <c r="AL262" s="61">
        <v>0</v>
      </c>
      <c r="AM262" s="61">
        <v>0</v>
      </c>
      <c r="AN262" s="61">
        <v>0</v>
      </c>
      <c r="AO262" s="61">
        <v>0</v>
      </c>
      <c r="AP262" s="61">
        <v>0</v>
      </c>
      <c r="AQ262" s="61">
        <f t="shared" si="3"/>
        <v>0</v>
      </c>
      <c r="AT262" s="33"/>
    </row>
    <row r="263" spans="1:46" ht="33" customHeight="1">
      <c r="A263" s="32">
        <v>1208</v>
      </c>
      <c r="B263" s="315" t="str">
        <f>VLOOKUP(A263,[4]bd_lista!A:C,3,FALSE)</f>
        <v>Gobierno Autónomo Municipal de Tiahuanacu</v>
      </c>
      <c r="C263" s="316" t="e">
        <f>+VLOOKUP(A263,Contactos!$A$4:$E$534,6,FALSE)</f>
        <v>#REF!</v>
      </c>
      <c r="D263" s="61">
        <v>0</v>
      </c>
      <c r="E263" s="61">
        <v>0</v>
      </c>
      <c r="F263" s="61">
        <v>0</v>
      </c>
      <c r="G263" s="61">
        <v>0</v>
      </c>
      <c r="H263" s="61">
        <v>0</v>
      </c>
      <c r="I263" s="61">
        <v>0</v>
      </c>
      <c r="J263" s="61">
        <v>0</v>
      </c>
      <c r="K263" s="61">
        <v>0</v>
      </c>
      <c r="L263" s="61">
        <v>0</v>
      </c>
      <c r="M263" s="61">
        <v>0</v>
      </c>
      <c r="N263" s="61">
        <v>0</v>
      </c>
      <c r="O263" s="61">
        <v>0</v>
      </c>
      <c r="P263" s="61">
        <v>0</v>
      </c>
      <c r="Q263" s="61">
        <v>0</v>
      </c>
      <c r="R263" s="61">
        <v>0</v>
      </c>
      <c r="S263" s="61">
        <v>0</v>
      </c>
      <c r="T263" s="61">
        <v>0</v>
      </c>
      <c r="U263" s="61">
        <v>0</v>
      </c>
      <c r="V263" s="61">
        <v>0</v>
      </c>
      <c r="W263" s="61">
        <v>0</v>
      </c>
      <c r="X263" s="61">
        <v>0</v>
      </c>
      <c r="Y263" s="61">
        <v>0</v>
      </c>
      <c r="Z263" s="61">
        <v>0</v>
      </c>
      <c r="AA263" s="61">
        <v>0</v>
      </c>
      <c r="AB263" s="61">
        <v>0</v>
      </c>
      <c r="AC263" s="61">
        <v>0</v>
      </c>
      <c r="AD263" s="61">
        <v>0</v>
      </c>
      <c r="AE263" s="61">
        <v>0</v>
      </c>
      <c r="AF263" s="61">
        <v>0</v>
      </c>
      <c r="AG263" s="61">
        <v>0</v>
      </c>
      <c r="AH263" s="61">
        <v>0</v>
      </c>
      <c r="AI263" s="61">
        <v>0</v>
      </c>
      <c r="AJ263" s="61">
        <v>0</v>
      </c>
      <c r="AK263" s="61">
        <v>0</v>
      </c>
      <c r="AL263" s="61">
        <v>0</v>
      </c>
      <c r="AM263" s="61">
        <v>0</v>
      </c>
      <c r="AN263" s="61">
        <v>0</v>
      </c>
      <c r="AO263" s="61">
        <v>0</v>
      </c>
      <c r="AP263" s="61">
        <v>0</v>
      </c>
      <c r="AQ263" s="61">
        <f t="shared" si="3"/>
        <v>0</v>
      </c>
      <c r="AT263" s="33"/>
    </row>
    <row r="264" spans="1:46" ht="33" customHeight="1">
      <c r="A264" s="32">
        <v>1209</v>
      </c>
      <c r="B264" s="315" t="str">
        <f>VLOOKUP(A264,[4]bd_lista!A:C,3,FALSE)</f>
        <v>Gobierno Autónomo Municipal de Desaguadero</v>
      </c>
      <c r="C264" s="316" t="e">
        <f>+VLOOKUP(A264,Contactos!$A$4:$E$534,6,FALSE)</f>
        <v>#REF!</v>
      </c>
      <c r="D264" s="61">
        <v>0</v>
      </c>
      <c r="E264" s="61">
        <v>0</v>
      </c>
      <c r="F264" s="61">
        <v>0</v>
      </c>
      <c r="G264" s="61">
        <v>0</v>
      </c>
      <c r="H264" s="61">
        <v>0</v>
      </c>
      <c r="I264" s="61">
        <v>0</v>
      </c>
      <c r="J264" s="61">
        <v>0</v>
      </c>
      <c r="K264" s="61">
        <v>0</v>
      </c>
      <c r="L264" s="61">
        <v>0</v>
      </c>
      <c r="M264" s="61">
        <v>0</v>
      </c>
      <c r="N264" s="61">
        <v>0</v>
      </c>
      <c r="O264" s="61">
        <v>0</v>
      </c>
      <c r="P264" s="61">
        <v>0</v>
      </c>
      <c r="Q264" s="61">
        <v>0</v>
      </c>
      <c r="R264" s="61">
        <v>0</v>
      </c>
      <c r="S264" s="61">
        <v>0</v>
      </c>
      <c r="T264" s="61">
        <v>0</v>
      </c>
      <c r="U264" s="61">
        <v>0</v>
      </c>
      <c r="V264" s="61">
        <v>0</v>
      </c>
      <c r="W264" s="61">
        <v>0</v>
      </c>
      <c r="X264" s="61">
        <v>0</v>
      </c>
      <c r="Y264" s="61">
        <v>0</v>
      </c>
      <c r="Z264" s="61">
        <v>0</v>
      </c>
      <c r="AA264" s="61">
        <v>0</v>
      </c>
      <c r="AB264" s="61">
        <v>0</v>
      </c>
      <c r="AC264" s="61">
        <v>0</v>
      </c>
      <c r="AD264" s="61">
        <v>0</v>
      </c>
      <c r="AE264" s="61">
        <v>0</v>
      </c>
      <c r="AF264" s="61">
        <v>0</v>
      </c>
      <c r="AG264" s="61">
        <v>0</v>
      </c>
      <c r="AH264" s="61">
        <v>0</v>
      </c>
      <c r="AI264" s="61">
        <v>0</v>
      </c>
      <c r="AJ264" s="61">
        <v>0</v>
      </c>
      <c r="AK264" s="61">
        <v>0</v>
      </c>
      <c r="AL264" s="61">
        <v>0</v>
      </c>
      <c r="AM264" s="61">
        <v>0</v>
      </c>
      <c r="AN264" s="61">
        <v>0</v>
      </c>
      <c r="AO264" s="61">
        <v>0</v>
      </c>
      <c r="AP264" s="61">
        <v>0</v>
      </c>
      <c r="AQ264" s="61">
        <f t="shared" si="3"/>
        <v>0</v>
      </c>
      <c r="AT264" s="33"/>
    </row>
    <row r="265" spans="1:46" ht="33" customHeight="1">
      <c r="A265" s="32">
        <v>1210</v>
      </c>
      <c r="B265" s="315" t="str">
        <f>VLOOKUP(A265,[4]bd_lista!A:C,3,FALSE)</f>
        <v>Gobierno Autónomo Municipal de Caranavi</v>
      </c>
      <c r="C265" s="316" t="e">
        <f>+VLOOKUP(A265,Contactos!$A$4:$E$534,6,FALSE)</f>
        <v>#REF!</v>
      </c>
      <c r="D265" s="61">
        <v>0</v>
      </c>
      <c r="E265" s="61">
        <v>0</v>
      </c>
      <c r="F265" s="61">
        <v>0</v>
      </c>
      <c r="G265" s="61">
        <v>0</v>
      </c>
      <c r="H265" s="61">
        <v>0</v>
      </c>
      <c r="I265" s="61">
        <v>0</v>
      </c>
      <c r="J265" s="61">
        <v>0</v>
      </c>
      <c r="K265" s="61">
        <v>0</v>
      </c>
      <c r="L265" s="61">
        <v>0</v>
      </c>
      <c r="M265" s="61">
        <v>0</v>
      </c>
      <c r="N265" s="61">
        <v>0</v>
      </c>
      <c r="O265" s="61">
        <v>0</v>
      </c>
      <c r="P265" s="61">
        <v>0</v>
      </c>
      <c r="Q265" s="61">
        <v>0</v>
      </c>
      <c r="R265" s="61">
        <v>0</v>
      </c>
      <c r="S265" s="61">
        <v>0</v>
      </c>
      <c r="T265" s="61">
        <v>0</v>
      </c>
      <c r="U265" s="61">
        <v>0</v>
      </c>
      <c r="V265" s="61">
        <v>0</v>
      </c>
      <c r="W265" s="61">
        <v>0</v>
      </c>
      <c r="X265" s="61">
        <v>0</v>
      </c>
      <c r="Y265" s="61">
        <v>0</v>
      </c>
      <c r="Z265" s="61">
        <v>0</v>
      </c>
      <c r="AA265" s="61">
        <v>0</v>
      </c>
      <c r="AB265" s="61">
        <v>0</v>
      </c>
      <c r="AC265" s="61">
        <v>0</v>
      </c>
      <c r="AD265" s="61">
        <v>0</v>
      </c>
      <c r="AE265" s="61">
        <v>0</v>
      </c>
      <c r="AF265" s="61">
        <v>0</v>
      </c>
      <c r="AG265" s="61">
        <v>0</v>
      </c>
      <c r="AH265" s="61">
        <v>0</v>
      </c>
      <c r="AI265" s="61">
        <v>0</v>
      </c>
      <c r="AJ265" s="61">
        <v>0</v>
      </c>
      <c r="AK265" s="61">
        <v>0</v>
      </c>
      <c r="AL265" s="61">
        <v>0</v>
      </c>
      <c r="AM265" s="61">
        <v>0</v>
      </c>
      <c r="AN265" s="61">
        <v>0</v>
      </c>
      <c r="AO265" s="61">
        <v>0</v>
      </c>
      <c r="AP265" s="61">
        <v>0</v>
      </c>
      <c r="AQ265" s="61">
        <f t="shared" si="3"/>
        <v>0</v>
      </c>
      <c r="AT265" s="33"/>
    </row>
    <row r="266" spans="1:46" ht="33" customHeight="1">
      <c r="A266" s="32">
        <v>1211</v>
      </c>
      <c r="B266" s="315" t="str">
        <f>VLOOKUP(A266,[4]bd_lista!A:C,3,FALSE)</f>
        <v>Gobierno Autónomo Municipal de Sica Sica (Villa Aroma)</v>
      </c>
      <c r="C266" s="316" t="e">
        <f>+VLOOKUP(A266,Contactos!$A$4:$E$534,6,FALSE)</f>
        <v>#REF!</v>
      </c>
      <c r="D266" s="61">
        <v>0</v>
      </c>
      <c r="E266" s="61">
        <v>0</v>
      </c>
      <c r="F266" s="61">
        <v>0</v>
      </c>
      <c r="G266" s="61">
        <v>0</v>
      </c>
      <c r="H266" s="61">
        <v>0</v>
      </c>
      <c r="I266" s="61">
        <v>0</v>
      </c>
      <c r="J266" s="61">
        <v>0</v>
      </c>
      <c r="K266" s="61">
        <v>0</v>
      </c>
      <c r="L266" s="61">
        <v>0</v>
      </c>
      <c r="M266" s="61">
        <v>0</v>
      </c>
      <c r="N266" s="61">
        <v>0</v>
      </c>
      <c r="O266" s="61">
        <v>0</v>
      </c>
      <c r="P266" s="61">
        <v>0</v>
      </c>
      <c r="Q266" s="61">
        <v>0</v>
      </c>
      <c r="R266" s="61">
        <v>0</v>
      </c>
      <c r="S266" s="61">
        <v>0</v>
      </c>
      <c r="T266" s="61">
        <v>0</v>
      </c>
      <c r="U266" s="61">
        <v>0</v>
      </c>
      <c r="V266" s="61">
        <v>0</v>
      </c>
      <c r="W266" s="61">
        <v>0</v>
      </c>
      <c r="X266" s="61">
        <v>0</v>
      </c>
      <c r="Y266" s="61">
        <v>0</v>
      </c>
      <c r="Z266" s="61">
        <v>0</v>
      </c>
      <c r="AA266" s="61">
        <v>0</v>
      </c>
      <c r="AB266" s="61">
        <v>0</v>
      </c>
      <c r="AC266" s="61">
        <v>0</v>
      </c>
      <c r="AD266" s="61">
        <v>0</v>
      </c>
      <c r="AE266" s="61">
        <v>0</v>
      </c>
      <c r="AF266" s="61">
        <v>0</v>
      </c>
      <c r="AG266" s="61">
        <v>0</v>
      </c>
      <c r="AH266" s="61">
        <v>0</v>
      </c>
      <c r="AI266" s="61">
        <v>0</v>
      </c>
      <c r="AJ266" s="61">
        <v>0</v>
      </c>
      <c r="AK266" s="61">
        <v>0</v>
      </c>
      <c r="AL266" s="61">
        <v>0</v>
      </c>
      <c r="AM266" s="61">
        <v>0</v>
      </c>
      <c r="AN266" s="61">
        <v>0</v>
      </c>
      <c r="AO266" s="61">
        <v>0</v>
      </c>
      <c r="AP266" s="61">
        <v>0</v>
      </c>
      <c r="AQ266" s="61">
        <f t="shared" si="3"/>
        <v>0</v>
      </c>
      <c r="AT266" s="33"/>
    </row>
    <row r="267" spans="1:46" ht="33" customHeight="1">
      <c r="A267" s="32">
        <v>1212</v>
      </c>
      <c r="B267" s="315" t="str">
        <f>VLOOKUP(A267,[4]bd_lista!A:C,3,FALSE)</f>
        <v>Gobierno Autónomo Municipal de Umala</v>
      </c>
      <c r="C267" s="316" t="e">
        <f>+VLOOKUP(A267,Contactos!$A$4:$E$534,6,FALSE)</f>
        <v>#REF!</v>
      </c>
      <c r="D267" s="61">
        <v>0</v>
      </c>
      <c r="E267" s="61">
        <v>0</v>
      </c>
      <c r="F267" s="61">
        <v>0</v>
      </c>
      <c r="G267" s="61">
        <v>0</v>
      </c>
      <c r="H267" s="61">
        <v>0</v>
      </c>
      <c r="I267" s="61">
        <v>0</v>
      </c>
      <c r="J267" s="61">
        <v>0</v>
      </c>
      <c r="K267" s="61">
        <v>0</v>
      </c>
      <c r="L267" s="61">
        <v>0</v>
      </c>
      <c r="M267" s="61">
        <v>0</v>
      </c>
      <c r="N267" s="61">
        <v>0</v>
      </c>
      <c r="O267" s="61">
        <v>0</v>
      </c>
      <c r="P267" s="61">
        <v>0</v>
      </c>
      <c r="Q267" s="61">
        <v>0</v>
      </c>
      <c r="R267" s="61">
        <v>0</v>
      </c>
      <c r="S267" s="61">
        <v>0</v>
      </c>
      <c r="T267" s="61">
        <v>0</v>
      </c>
      <c r="U267" s="61">
        <v>0</v>
      </c>
      <c r="V267" s="61">
        <v>0</v>
      </c>
      <c r="W267" s="61">
        <v>0</v>
      </c>
      <c r="X267" s="61">
        <v>0</v>
      </c>
      <c r="Y267" s="61">
        <v>0</v>
      </c>
      <c r="Z267" s="61">
        <v>0</v>
      </c>
      <c r="AA267" s="61">
        <v>0</v>
      </c>
      <c r="AB267" s="61">
        <v>0</v>
      </c>
      <c r="AC267" s="61">
        <v>0</v>
      </c>
      <c r="AD267" s="61">
        <v>0</v>
      </c>
      <c r="AE267" s="61">
        <v>0</v>
      </c>
      <c r="AF267" s="61">
        <v>0</v>
      </c>
      <c r="AG267" s="61">
        <v>0</v>
      </c>
      <c r="AH267" s="61">
        <v>0</v>
      </c>
      <c r="AI267" s="61">
        <v>0</v>
      </c>
      <c r="AJ267" s="61">
        <v>0</v>
      </c>
      <c r="AK267" s="61">
        <v>0</v>
      </c>
      <c r="AL267" s="61">
        <v>0</v>
      </c>
      <c r="AM267" s="61">
        <v>0</v>
      </c>
      <c r="AN267" s="61">
        <v>0</v>
      </c>
      <c r="AO267" s="61">
        <v>0</v>
      </c>
      <c r="AP267" s="61">
        <v>0</v>
      </c>
      <c r="AQ267" s="61">
        <f t="shared" si="3"/>
        <v>0</v>
      </c>
      <c r="AT267" s="33"/>
    </row>
    <row r="268" spans="1:46" ht="33" customHeight="1">
      <c r="A268" s="32">
        <v>1213</v>
      </c>
      <c r="B268" s="315" t="str">
        <f>VLOOKUP(A268,[4]bd_lista!A:C,3,FALSE)</f>
        <v>Gobierno Autónomo Municipal de Ayo Ayo</v>
      </c>
      <c r="C268" s="316" t="e">
        <f>+VLOOKUP(A268,Contactos!$A$4:$E$534,6,FALSE)</f>
        <v>#REF!</v>
      </c>
      <c r="D268" s="61">
        <v>0</v>
      </c>
      <c r="E268" s="61">
        <v>0</v>
      </c>
      <c r="F268" s="61">
        <v>0</v>
      </c>
      <c r="G268" s="61">
        <v>0</v>
      </c>
      <c r="H268" s="61">
        <v>0</v>
      </c>
      <c r="I268" s="61">
        <v>0</v>
      </c>
      <c r="J268" s="61">
        <v>0</v>
      </c>
      <c r="K268" s="61">
        <v>0</v>
      </c>
      <c r="L268" s="61">
        <v>0</v>
      </c>
      <c r="M268" s="61">
        <v>0</v>
      </c>
      <c r="N268" s="61">
        <v>0</v>
      </c>
      <c r="O268" s="61">
        <v>0</v>
      </c>
      <c r="P268" s="61">
        <v>0</v>
      </c>
      <c r="Q268" s="61">
        <v>0</v>
      </c>
      <c r="R268" s="61">
        <v>0</v>
      </c>
      <c r="S268" s="61">
        <v>0</v>
      </c>
      <c r="T268" s="61">
        <v>0</v>
      </c>
      <c r="U268" s="61">
        <v>0</v>
      </c>
      <c r="V268" s="61">
        <v>0</v>
      </c>
      <c r="W268" s="61">
        <v>0</v>
      </c>
      <c r="X268" s="61">
        <v>0</v>
      </c>
      <c r="Y268" s="61">
        <v>0</v>
      </c>
      <c r="Z268" s="61">
        <v>0</v>
      </c>
      <c r="AA268" s="61">
        <v>0</v>
      </c>
      <c r="AB268" s="61">
        <v>0</v>
      </c>
      <c r="AC268" s="61">
        <v>0</v>
      </c>
      <c r="AD268" s="61">
        <v>0</v>
      </c>
      <c r="AE268" s="61">
        <v>0</v>
      </c>
      <c r="AF268" s="61">
        <v>0</v>
      </c>
      <c r="AG268" s="61">
        <v>0</v>
      </c>
      <c r="AH268" s="61">
        <v>0</v>
      </c>
      <c r="AI268" s="61">
        <v>0</v>
      </c>
      <c r="AJ268" s="61">
        <v>0</v>
      </c>
      <c r="AK268" s="61">
        <v>0</v>
      </c>
      <c r="AL268" s="61">
        <v>0</v>
      </c>
      <c r="AM268" s="61">
        <v>0</v>
      </c>
      <c r="AN268" s="61">
        <v>0</v>
      </c>
      <c r="AO268" s="61">
        <v>0</v>
      </c>
      <c r="AP268" s="61">
        <v>0</v>
      </c>
      <c r="AQ268" s="61">
        <f t="shared" si="3"/>
        <v>0</v>
      </c>
      <c r="AT268" s="33"/>
    </row>
    <row r="269" spans="1:46" ht="33" customHeight="1">
      <c r="A269" s="32">
        <v>1214</v>
      </c>
      <c r="B269" s="315" t="str">
        <f>VLOOKUP(A269,[4]bd_lista!A:C,3,FALSE)</f>
        <v>Gobierno Autónomo Municipal de Calamarca</v>
      </c>
      <c r="C269" s="316" t="e">
        <f>+VLOOKUP(A269,Contactos!$A$4:$E$534,6,FALSE)</f>
        <v>#REF!</v>
      </c>
      <c r="D269" s="61">
        <v>0</v>
      </c>
      <c r="E269" s="61">
        <v>0</v>
      </c>
      <c r="F269" s="61">
        <v>0</v>
      </c>
      <c r="G269" s="61">
        <v>0</v>
      </c>
      <c r="H269" s="61">
        <v>0</v>
      </c>
      <c r="I269" s="61">
        <v>0</v>
      </c>
      <c r="J269" s="61">
        <v>0</v>
      </c>
      <c r="K269" s="61">
        <v>0</v>
      </c>
      <c r="L269" s="61">
        <v>0</v>
      </c>
      <c r="M269" s="61">
        <v>0</v>
      </c>
      <c r="N269" s="61">
        <v>0</v>
      </c>
      <c r="O269" s="61">
        <v>0</v>
      </c>
      <c r="P269" s="61">
        <v>0</v>
      </c>
      <c r="Q269" s="61">
        <v>0</v>
      </c>
      <c r="R269" s="61">
        <v>0</v>
      </c>
      <c r="S269" s="61">
        <v>0</v>
      </c>
      <c r="T269" s="61">
        <v>0</v>
      </c>
      <c r="U269" s="61">
        <v>0</v>
      </c>
      <c r="V269" s="61">
        <v>0</v>
      </c>
      <c r="W269" s="61">
        <v>0</v>
      </c>
      <c r="X269" s="61">
        <v>0</v>
      </c>
      <c r="Y269" s="61">
        <v>0</v>
      </c>
      <c r="Z269" s="61">
        <v>0</v>
      </c>
      <c r="AA269" s="61">
        <v>0</v>
      </c>
      <c r="AB269" s="61">
        <v>0</v>
      </c>
      <c r="AC269" s="61">
        <v>0</v>
      </c>
      <c r="AD269" s="61">
        <v>0</v>
      </c>
      <c r="AE269" s="61">
        <v>0</v>
      </c>
      <c r="AF269" s="61">
        <v>0</v>
      </c>
      <c r="AG269" s="61">
        <v>0</v>
      </c>
      <c r="AH269" s="61">
        <v>0</v>
      </c>
      <c r="AI269" s="61">
        <v>0</v>
      </c>
      <c r="AJ269" s="61">
        <v>0</v>
      </c>
      <c r="AK269" s="61">
        <v>0</v>
      </c>
      <c r="AL269" s="61">
        <v>0</v>
      </c>
      <c r="AM269" s="61">
        <v>0</v>
      </c>
      <c r="AN269" s="61">
        <v>0</v>
      </c>
      <c r="AO269" s="61">
        <v>0</v>
      </c>
      <c r="AP269" s="61">
        <v>0</v>
      </c>
      <c r="AQ269" s="61">
        <f t="shared" si="3"/>
        <v>0</v>
      </c>
      <c r="AT269" s="33"/>
    </row>
    <row r="270" spans="1:46" ht="33" customHeight="1">
      <c r="A270" s="32">
        <v>1215</v>
      </c>
      <c r="B270" s="315" t="str">
        <f>VLOOKUP(A270,[4]bd_lista!A:C,3,FALSE)</f>
        <v>Gobierno Autónomo Municipal de Patacamaya</v>
      </c>
      <c r="C270" s="316" t="e">
        <f>+VLOOKUP(A270,Contactos!$A$4:$E$534,6,FALSE)</f>
        <v>#REF!</v>
      </c>
      <c r="D270" s="61">
        <v>0</v>
      </c>
      <c r="E270" s="61">
        <v>0</v>
      </c>
      <c r="F270" s="61">
        <v>0</v>
      </c>
      <c r="G270" s="61">
        <v>0</v>
      </c>
      <c r="H270" s="61">
        <v>0</v>
      </c>
      <c r="I270" s="61">
        <v>0</v>
      </c>
      <c r="J270" s="61">
        <v>0</v>
      </c>
      <c r="K270" s="61">
        <v>0</v>
      </c>
      <c r="L270" s="61">
        <v>0</v>
      </c>
      <c r="M270" s="61">
        <v>0</v>
      </c>
      <c r="N270" s="61">
        <v>0</v>
      </c>
      <c r="O270" s="61">
        <v>0</v>
      </c>
      <c r="P270" s="61">
        <v>0</v>
      </c>
      <c r="Q270" s="61">
        <v>0</v>
      </c>
      <c r="R270" s="61">
        <v>0</v>
      </c>
      <c r="S270" s="61">
        <v>0</v>
      </c>
      <c r="T270" s="61">
        <v>0</v>
      </c>
      <c r="U270" s="61">
        <v>0</v>
      </c>
      <c r="V270" s="61">
        <v>0</v>
      </c>
      <c r="W270" s="61">
        <v>0</v>
      </c>
      <c r="X270" s="61">
        <v>0</v>
      </c>
      <c r="Y270" s="61">
        <v>0</v>
      </c>
      <c r="Z270" s="61">
        <v>0</v>
      </c>
      <c r="AA270" s="61">
        <v>0</v>
      </c>
      <c r="AB270" s="61">
        <v>0</v>
      </c>
      <c r="AC270" s="61">
        <v>0</v>
      </c>
      <c r="AD270" s="61">
        <v>0</v>
      </c>
      <c r="AE270" s="61">
        <v>0</v>
      </c>
      <c r="AF270" s="61">
        <v>0</v>
      </c>
      <c r="AG270" s="61">
        <v>0</v>
      </c>
      <c r="AH270" s="61">
        <v>0</v>
      </c>
      <c r="AI270" s="61">
        <v>0</v>
      </c>
      <c r="AJ270" s="61">
        <v>0</v>
      </c>
      <c r="AK270" s="61">
        <v>0</v>
      </c>
      <c r="AL270" s="61">
        <v>0</v>
      </c>
      <c r="AM270" s="61">
        <v>0</v>
      </c>
      <c r="AN270" s="61">
        <v>0</v>
      </c>
      <c r="AO270" s="61">
        <v>0</v>
      </c>
      <c r="AP270" s="61">
        <v>0</v>
      </c>
      <c r="AQ270" s="61">
        <f t="shared" si="3"/>
        <v>0</v>
      </c>
      <c r="AT270" s="33"/>
    </row>
    <row r="271" spans="1:46" ht="33" customHeight="1">
      <c r="A271" s="32">
        <v>1216</v>
      </c>
      <c r="B271" s="315" t="str">
        <f>VLOOKUP(A271,[4]bd_lista!A:C,3,FALSE)</f>
        <v>Gobierno Autónomo Municipal de Colquencha</v>
      </c>
      <c r="C271" s="316" t="e">
        <f>+VLOOKUP(A271,Contactos!$A$4:$E$534,6,FALSE)</f>
        <v>#REF!</v>
      </c>
      <c r="D271" s="61">
        <v>0</v>
      </c>
      <c r="E271" s="61">
        <v>0</v>
      </c>
      <c r="F271" s="61">
        <v>0</v>
      </c>
      <c r="G271" s="61">
        <v>0</v>
      </c>
      <c r="H271" s="61">
        <v>0</v>
      </c>
      <c r="I271" s="61">
        <v>0</v>
      </c>
      <c r="J271" s="61">
        <v>0</v>
      </c>
      <c r="K271" s="61">
        <v>0</v>
      </c>
      <c r="L271" s="61">
        <v>0</v>
      </c>
      <c r="M271" s="61">
        <v>0</v>
      </c>
      <c r="N271" s="61">
        <v>0</v>
      </c>
      <c r="O271" s="61">
        <v>0</v>
      </c>
      <c r="P271" s="61">
        <v>0</v>
      </c>
      <c r="Q271" s="61">
        <v>0</v>
      </c>
      <c r="R271" s="61">
        <v>0</v>
      </c>
      <c r="S271" s="61">
        <v>0</v>
      </c>
      <c r="T271" s="61">
        <v>0</v>
      </c>
      <c r="U271" s="61">
        <v>0</v>
      </c>
      <c r="V271" s="61">
        <v>0</v>
      </c>
      <c r="W271" s="61">
        <v>0</v>
      </c>
      <c r="X271" s="61">
        <v>0</v>
      </c>
      <c r="Y271" s="61">
        <v>0</v>
      </c>
      <c r="Z271" s="61">
        <v>0</v>
      </c>
      <c r="AA271" s="61">
        <v>0</v>
      </c>
      <c r="AB271" s="61">
        <v>0</v>
      </c>
      <c r="AC271" s="61">
        <v>0</v>
      </c>
      <c r="AD271" s="61">
        <v>0</v>
      </c>
      <c r="AE271" s="61">
        <v>0</v>
      </c>
      <c r="AF271" s="61">
        <v>0</v>
      </c>
      <c r="AG271" s="61">
        <v>0</v>
      </c>
      <c r="AH271" s="61">
        <v>0</v>
      </c>
      <c r="AI271" s="61">
        <v>0</v>
      </c>
      <c r="AJ271" s="61">
        <v>0</v>
      </c>
      <c r="AK271" s="61">
        <v>0</v>
      </c>
      <c r="AL271" s="61">
        <v>0</v>
      </c>
      <c r="AM271" s="61">
        <v>0</v>
      </c>
      <c r="AN271" s="61">
        <v>0</v>
      </c>
      <c r="AO271" s="61">
        <v>0</v>
      </c>
      <c r="AP271" s="61">
        <v>0</v>
      </c>
      <c r="AQ271" s="61">
        <f t="shared" si="3"/>
        <v>0</v>
      </c>
      <c r="AT271" s="33"/>
    </row>
    <row r="272" spans="1:46" ht="33" customHeight="1">
      <c r="A272" s="32">
        <v>1217</v>
      </c>
      <c r="B272" s="315" t="str">
        <f>VLOOKUP(A272,[4]bd_lista!A:C,3,FALSE)</f>
        <v>Gobierno Autónomo Municipal de Collana</v>
      </c>
      <c r="C272" s="316" t="e">
        <f>+VLOOKUP(A272,Contactos!$A$4:$E$534,6,FALSE)</f>
        <v>#REF!</v>
      </c>
      <c r="D272" s="61">
        <v>0</v>
      </c>
      <c r="E272" s="61">
        <v>0</v>
      </c>
      <c r="F272" s="61">
        <v>0</v>
      </c>
      <c r="G272" s="61">
        <v>0</v>
      </c>
      <c r="H272" s="61">
        <v>0</v>
      </c>
      <c r="I272" s="61">
        <v>0</v>
      </c>
      <c r="J272" s="61">
        <v>0</v>
      </c>
      <c r="K272" s="61">
        <v>0</v>
      </c>
      <c r="L272" s="61">
        <v>0</v>
      </c>
      <c r="M272" s="61">
        <v>0</v>
      </c>
      <c r="N272" s="61">
        <v>0</v>
      </c>
      <c r="O272" s="61">
        <v>0</v>
      </c>
      <c r="P272" s="61">
        <v>0</v>
      </c>
      <c r="Q272" s="61">
        <v>0</v>
      </c>
      <c r="R272" s="61">
        <v>0</v>
      </c>
      <c r="S272" s="61">
        <v>0</v>
      </c>
      <c r="T272" s="61">
        <v>0</v>
      </c>
      <c r="U272" s="61">
        <v>0</v>
      </c>
      <c r="V272" s="61">
        <v>0</v>
      </c>
      <c r="W272" s="61">
        <v>0</v>
      </c>
      <c r="X272" s="61">
        <v>0</v>
      </c>
      <c r="Y272" s="61">
        <v>0</v>
      </c>
      <c r="Z272" s="61">
        <v>0</v>
      </c>
      <c r="AA272" s="61">
        <v>0</v>
      </c>
      <c r="AB272" s="61">
        <v>0</v>
      </c>
      <c r="AC272" s="61">
        <v>0</v>
      </c>
      <c r="AD272" s="61">
        <v>0</v>
      </c>
      <c r="AE272" s="61">
        <v>0</v>
      </c>
      <c r="AF272" s="61">
        <v>0</v>
      </c>
      <c r="AG272" s="61">
        <v>0</v>
      </c>
      <c r="AH272" s="61">
        <v>0</v>
      </c>
      <c r="AI272" s="61">
        <v>0</v>
      </c>
      <c r="AJ272" s="61">
        <v>0</v>
      </c>
      <c r="AK272" s="61">
        <v>0</v>
      </c>
      <c r="AL272" s="61">
        <v>0</v>
      </c>
      <c r="AM272" s="61">
        <v>0</v>
      </c>
      <c r="AN272" s="61">
        <v>0</v>
      </c>
      <c r="AO272" s="61">
        <v>0</v>
      </c>
      <c r="AP272" s="61">
        <v>0</v>
      </c>
      <c r="AQ272" s="61">
        <f t="shared" ref="AQ272:AQ335" si="4">SUM(D272:AP272)</f>
        <v>0</v>
      </c>
      <c r="AT272" s="33"/>
    </row>
    <row r="273" spans="1:46" ht="33" customHeight="1">
      <c r="A273" s="32">
        <v>1218</v>
      </c>
      <c r="B273" s="315" t="str">
        <f>VLOOKUP(A273,[4]bd_lista!A:C,3,FALSE)</f>
        <v>Gobierno Autónomo Municipal de Inquisivi</v>
      </c>
      <c r="C273" s="316" t="e">
        <f>+VLOOKUP(A273,Contactos!$A$4:$E$534,6,FALSE)</f>
        <v>#REF!</v>
      </c>
      <c r="D273" s="61">
        <v>0</v>
      </c>
      <c r="E273" s="61">
        <v>0</v>
      </c>
      <c r="F273" s="61">
        <v>0</v>
      </c>
      <c r="G273" s="61">
        <v>0</v>
      </c>
      <c r="H273" s="61">
        <v>0</v>
      </c>
      <c r="I273" s="61">
        <v>0</v>
      </c>
      <c r="J273" s="61">
        <v>0</v>
      </c>
      <c r="K273" s="61">
        <v>0</v>
      </c>
      <c r="L273" s="61">
        <v>0</v>
      </c>
      <c r="M273" s="61">
        <v>0</v>
      </c>
      <c r="N273" s="61">
        <v>0</v>
      </c>
      <c r="O273" s="61">
        <v>0</v>
      </c>
      <c r="P273" s="61">
        <v>0</v>
      </c>
      <c r="Q273" s="61">
        <v>0</v>
      </c>
      <c r="R273" s="61">
        <v>0</v>
      </c>
      <c r="S273" s="61">
        <v>0</v>
      </c>
      <c r="T273" s="61">
        <v>0</v>
      </c>
      <c r="U273" s="61">
        <v>0</v>
      </c>
      <c r="V273" s="61">
        <v>0</v>
      </c>
      <c r="W273" s="61">
        <v>0</v>
      </c>
      <c r="X273" s="61">
        <v>0</v>
      </c>
      <c r="Y273" s="61">
        <v>0</v>
      </c>
      <c r="Z273" s="61">
        <v>0</v>
      </c>
      <c r="AA273" s="61">
        <v>0</v>
      </c>
      <c r="AB273" s="61">
        <v>0</v>
      </c>
      <c r="AC273" s="61">
        <v>0</v>
      </c>
      <c r="AD273" s="61">
        <v>0</v>
      </c>
      <c r="AE273" s="61">
        <v>0</v>
      </c>
      <c r="AF273" s="61">
        <v>0</v>
      </c>
      <c r="AG273" s="61">
        <v>0</v>
      </c>
      <c r="AH273" s="61">
        <v>0</v>
      </c>
      <c r="AI273" s="61">
        <v>0</v>
      </c>
      <c r="AJ273" s="61">
        <v>0</v>
      </c>
      <c r="AK273" s="61">
        <v>0</v>
      </c>
      <c r="AL273" s="61">
        <v>0</v>
      </c>
      <c r="AM273" s="61">
        <v>0</v>
      </c>
      <c r="AN273" s="61">
        <v>0</v>
      </c>
      <c r="AO273" s="61">
        <v>0</v>
      </c>
      <c r="AP273" s="61">
        <v>0</v>
      </c>
      <c r="AQ273" s="61">
        <f t="shared" si="4"/>
        <v>0</v>
      </c>
      <c r="AT273" s="33"/>
    </row>
    <row r="274" spans="1:46" ht="33" customHeight="1">
      <c r="A274" s="32">
        <v>1219</v>
      </c>
      <c r="B274" s="315" t="str">
        <f>VLOOKUP(A274,[4]bd_lista!A:C,3,FALSE)</f>
        <v>Gobierno Autónomo Municipal de Quime</v>
      </c>
      <c r="C274" s="316" t="e">
        <f>+VLOOKUP(A274,Contactos!$A$4:$E$534,6,FALSE)</f>
        <v>#REF!</v>
      </c>
      <c r="D274" s="61">
        <v>0</v>
      </c>
      <c r="E274" s="61">
        <v>0</v>
      </c>
      <c r="F274" s="61">
        <v>0</v>
      </c>
      <c r="G274" s="61">
        <v>0</v>
      </c>
      <c r="H274" s="61">
        <v>0</v>
      </c>
      <c r="I274" s="61">
        <v>0</v>
      </c>
      <c r="J274" s="61">
        <v>0</v>
      </c>
      <c r="K274" s="61">
        <v>0</v>
      </c>
      <c r="L274" s="61">
        <v>0</v>
      </c>
      <c r="M274" s="61">
        <v>0</v>
      </c>
      <c r="N274" s="61">
        <v>0</v>
      </c>
      <c r="O274" s="61">
        <v>0</v>
      </c>
      <c r="P274" s="61">
        <v>0</v>
      </c>
      <c r="Q274" s="61">
        <v>0</v>
      </c>
      <c r="R274" s="61">
        <v>0</v>
      </c>
      <c r="S274" s="61">
        <v>0</v>
      </c>
      <c r="T274" s="61">
        <v>0</v>
      </c>
      <c r="U274" s="61">
        <v>0</v>
      </c>
      <c r="V274" s="61">
        <v>0</v>
      </c>
      <c r="W274" s="61">
        <v>0</v>
      </c>
      <c r="X274" s="61">
        <v>0</v>
      </c>
      <c r="Y274" s="61">
        <v>0</v>
      </c>
      <c r="Z274" s="61">
        <v>0</v>
      </c>
      <c r="AA274" s="61">
        <v>0</v>
      </c>
      <c r="AB274" s="61">
        <v>0</v>
      </c>
      <c r="AC274" s="61">
        <v>0</v>
      </c>
      <c r="AD274" s="61">
        <v>0</v>
      </c>
      <c r="AE274" s="61">
        <v>0</v>
      </c>
      <c r="AF274" s="61">
        <v>0</v>
      </c>
      <c r="AG274" s="61">
        <v>0</v>
      </c>
      <c r="AH274" s="61">
        <v>0</v>
      </c>
      <c r="AI274" s="61">
        <v>0</v>
      </c>
      <c r="AJ274" s="61">
        <v>0</v>
      </c>
      <c r="AK274" s="61">
        <v>0</v>
      </c>
      <c r="AL274" s="61">
        <v>0</v>
      </c>
      <c r="AM274" s="61">
        <v>0</v>
      </c>
      <c r="AN274" s="61">
        <v>0</v>
      </c>
      <c r="AO274" s="61">
        <v>0</v>
      </c>
      <c r="AP274" s="61">
        <v>0</v>
      </c>
      <c r="AQ274" s="61">
        <f t="shared" si="4"/>
        <v>0</v>
      </c>
      <c r="AT274" s="33"/>
    </row>
    <row r="275" spans="1:46" ht="33" customHeight="1">
      <c r="A275" s="32">
        <v>1220</v>
      </c>
      <c r="B275" s="315" t="str">
        <f>VLOOKUP(A275,[4]bd_lista!A:C,3,FALSE)</f>
        <v>Gobierno Autónomo Municipal de Cajuata</v>
      </c>
      <c r="C275" s="316" t="e">
        <f>+VLOOKUP(A275,Contactos!$A$4:$E$534,6,FALSE)</f>
        <v>#REF!</v>
      </c>
      <c r="D275" s="61">
        <v>0</v>
      </c>
      <c r="E275" s="61">
        <v>0</v>
      </c>
      <c r="F275" s="61">
        <v>0</v>
      </c>
      <c r="G275" s="61">
        <v>0</v>
      </c>
      <c r="H275" s="61">
        <v>0</v>
      </c>
      <c r="I275" s="61">
        <v>0</v>
      </c>
      <c r="J275" s="61">
        <v>0</v>
      </c>
      <c r="K275" s="61">
        <v>0</v>
      </c>
      <c r="L275" s="61">
        <v>0</v>
      </c>
      <c r="M275" s="61">
        <v>0</v>
      </c>
      <c r="N275" s="61">
        <v>0</v>
      </c>
      <c r="O275" s="61">
        <v>0</v>
      </c>
      <c r="P275" s="61">
        <v>0</v>
      </c>
      <c r="Q275" s="61">
        <v>0</v>
      </c>
      <c r="R275" s="61">
        <v>0</v>
      </c>
      <c r="S275" s="61">
        <v>0</v>
      </c>
      <c r="T275" s="61">
        <v>0</v>
      </c>
      <c r="U275" s="61">
        <v>0</v>
      </c>
      <c r="V275" s="61">
        <v>0</v>
      </c>
      <c r="W275" s="61">
        <v>0</v>
      </c>
      <c r="X275" s="61">
        <v>0</v>
      </c>
      <c r="Y275" s="61">
        <v>0</v>
      </c>
      <c r="Z275" s="61">
        <v>0</v>
      </c>
      <c r="AA275" s="61">
        <v>0</v>
      </c>
      <c r="AB275" s="61">
        <v>0</v>
      </c>
      <c r="AC275" s="61">
        <v>0</v>
      </c>
      <c r="AD275" s="61">
        <v>0</v>
      </c>
      <c r="AE275" s="61">
        <v>0</v>
      </c>
      <c r="AF275" s="61">
        <v>0</v>
      </c>
      <c r="AG275" s="61">
        <v>0</v>
      </c>
      <c r="AH275" s="61">
        <v>0</v>
      </c>
      <c r="AI275" s="61">
        <v>0</v>
      </c>
      <c r="AJ275" s="61">
        <v>0</v>
      </c>
      <c r="AK275" s="61">
        <v>0</v>
      </c>
      <c r="AL275" s="61">
        <v>0</v>
      </c>
      <c r="AM275" s="61">
        <v>0</v>
      </c>
      <c r="AN275" s="61">
        <v>0</v>
      </c>
      <c r="AO275" s="61">
        <v>0</v>
      </c>
      <c r="AP275" s="61">
        <v>0</v>
      </c>
      <c r="AQ275" s="61">
        <f t="shared" si="4"/>
        <v>0</v>
      </c>
      <c r="AT275" s="33"/>
    </row>
    <row r="276" spans="1:46" ht="33" customHeight="1">
      <c r="A276" s="32">
        <v>1221</v>
      </c>
      <c r="B276" s="315" t="str">
        <f>VLOOKUP(A276,[4]bd_lista!A:C,3,FALSE)</f>
        <v>Gobierno Autónomo Municipal de Colquiri</v>
      </c>
      <c r="C276" s="316" t="e">
        <f>+VLOOKUP(A276,Contactos!$A$4:$E$534,6,FALSE)</f>
        <v>#REF!</v>
      </c>
      <c r="D276" s="61">
        <v>0</v>
      </c>
      <c r="E276" s="61">
        <v>0</v>
      </c>
      <c r="F276" s="61">
        <v>0</v>
      </c>
      <c r="G276" s="61">
        <v>0</v>
      </c>
      <c r="H276" s="61">
        <v>0</v>
      </c>
      <c r="I276" s="61">
        <v>0</v>
      </c>
      <c r="J276" s="61">
        <v>0</v>
      </c>
      <c r="K276" s="61">
        <v>0</v>
      </c>
      <c r="L276" s="61">
        <v>0</v>
      </c>
      <c r="M276" s="61">
        <v>0</v>
      </c>
      <c r="N276" s="61">
        <v>0</v>
      </c>
      <c r="O276" s="61">
        <v>0</v>
      </c>
      <c r="P276" s="61">
        <v>0</v>
      </c>
      <c r="Q276" s="61">
        <v>0</v>
      </c>
      <c r="R276" s="61">
        <v>0</v>
      </c>
      <c r="S276" s="61">
        <v>0</v>
      </c>
      <c r="T276" s="61">
        <v>0</v>
      </c>
      <c r="U276" s="61">
        <v>0</v>
      </c>
      <c r="V276" s="61">
        <v>0</v>
      </c>
      <c r="W276" s="61">
        <v>0</v>
      </c>
      <c r="X276" s="61">
        <v>0</v>
      </c>
      <c r="Y276" s="61">
        <v>0</v>
      </c>
      <c r="Z276" s="61">
        <v>0</v>
      </c>
      <c r="AA276" s="61">
        <v>0</v>
      </c>
      <c r="AB276" s="61">
        <v>0</v>
      </c>
      <c r="AC276" s="61">
        <v>0</v>
      </c>
      <c r="AD276" s="61">
        <v>0</v>
      </c>
      <c r="AE276" s="61">
        <v>0</v>
      </c>
      <c r="AF276" s="61">
        <v>0</v>
      </c>
      <c r="AG276" s="61">
        <v>0</v>
      </c>
      <c r="AH276" s="61">
        <v>0</v>
      </c>
      <c r="AI276" s="61">
        <v>0</v>
      </c>
      <c r="AJ276" s="61">
        <v>0</v>
      </c>
      <c r="AK276" s="61">
        <v>0</v>
      </c>
      <c r="AL276" s="61">
        <v>0</v>
      </c>
      <c r="AM276" s="61">
        <v>0</v>
      </c>
      <c r="AN276" s="61">
        <v>0</v>
      </c>
      <c r="AO276" s="61">
        <v>0</v>
      </c>
      <c r="AP276" s="61">
        <v>0</v>
      </c>
      <c r="AQ276" s="61">
        <f t="shared" si="4"/>
        <v>0</v>
      </c>
      <c r="AT276" s="33"/>
    </row>
    <row r="277" spans="1:46" ht="33" customHeight="1">
      <c r="A277" s="32">
        <v>1222</v>
      </c>
      <c r="B277" s="315" t="str">
        <f>VLOOKUP(A277,[4]bd_lista!A:C,3,FALSE)</f>
        <v>Gobierno Autónomo Municipal de Ichoca</v>
      </c>
      <c r="C277" s="316" t="e">
        <f>+VLOOKUP(A277,Contactos!$A$4:$E$534,6,FALSE)</f>
        <v>#REF!</v>
      </c>
      <c r="D277" s="61">
        <v>0</v>
      </c>
      <c r="E277" s="61">
        <v>0</v>
      </c>
      <c r="F277" s="61">
        <v>0</v>
      </c>
      <c r="G277" s="61">
        <v>0</v>
      </c>
      <c r="H277" s="61">
        <v>0</v>
      </c>
      <c r="I277" s="61">
        <v>0</v>
      </c>
      <c r="J277" s="61">
        <v>0</v>
      </c>
      <c r="K277" s="61">
        <v>0</v>
      </c>
      <c r="L277" s="61">
        <v>0</v>
      </c>
      <c r="M277" s="61">
        <v>0</v>
      </c>
      <c r="N277" s="61">
        <v>0</v>
      </c>
      <c r="O277" s="61">
        <v>0</v>
      </c>
      <c r="P277" s="61">
        <v>0</v>
      </c>
      <c r="Q277" s="61">
        <v>0</v>
      </c>
      <c r="R277" s="61">
        <v>0</v>
      </c>
      <c r="S277" s="61">
        <v>0</v>
      </c>
      <c r="T277" s="61">
        <v>0</v>
      </c>
      <c r="U277" s="61">
        <v>0</v>
      </c>
      <c r="V277" s="61">
        <v>0</v>
      </c>
      <c r="W277" s="61">
        <v>0</v>
      </c>
      <c r="X277" s="61">
        <v>0</v>
      </c>
      <c r="Y277" s="61">
        <v>0</v>
      </c>
      <c r="Z277" s="61">
        <v>0</v>
      </c>
      <c r="AA277" s="61">
        <v>0</v>
      </c>
      <c r="AB277" s="61">
        <v>0</v>
      </c>
      <c r="AC277" s="61">
        <v>0</v>
      </c>
      <c r="AD277" s="61">
        <v>0</v>
      </c>
      <c r="AE277" s="61">
        <v>0</v>
      </c>
      <c r="AF277" s="61">
        <v>0</v>
      </c>
      <c r="AG277" s="61">
        <v>0</v>
      </c>
      <c r="AH277" s="61">
        <v>0</v>
      </c>
      <c r="AI277" s="61">
        <v>0</v>
      </c>
      <c r="AJ277" s="61">
        <v>0</v>
      </c>
      <c r="AK277" s="61">
        <v>0</v>
      </c>
      <c r="AL277" s="61">
        <v>0</v>
      </c>
      <c r="AM277" s="61">
        <v>0</v>
      </c>
      <c r="AN277" s="61">
        <v>0</v>
      </c>
      <c r="AO277" s="61">
        <v>0</v>
      </c>
      <c r="AP277" s="61">
        <v>0</v>
      </c>
      <c r="AQ277" s="61">
        <f t="shared" si="4"/>
        <v>0</v>
      </c>
      <c r="AT277" s="33"/>
    </row>
    <row r="278" spans="1:46" ht="33" customHeight="1">
      <c r="A278" s="32">
        <v>1223</v>
      </c>
      <c r="B278" s="315" t="str">
        <f>VLOOKUP(A278,[4]bd_lista!A:C,3,FALSE)</f>
        <v>Gobierno Autónomo Municipal de Villa Libertad Licoma</v>
      </c>
      <c r="C278" s="316" t="e">
        <f>+VLOOKUP(A278,Contactos!$A$4:$E$534,6,FALSE)</f>
        <v>#REF!</v>
      </c>
      <c r="D278" s="61">
        <v>0</v>
      </c>
      <c r="E278" s="61">
        <v>0</v>
      </c>
      <c r="F278" s="61">
        <v>0</v>
      </c>
      <c r="G278" s="61">
        <v>0</v>
      </c>
      <c r="H278" s="61">
        <v>0</v>
      </c>
      <c r="I278" s="61">
        <v>0</v>
      </c>
      <c r="J278" s="61">
        <v>0</v>
      </c>
      <c r="K278" s="61">
        <v>0</v>
      </c>
      <c r="L278" s="61">
        <v>0</v>
      </c>
      <c r="M278" s="61">
        <v>0</v>
      </c>
      <c r="N278" s="61">
        <v>0</v>
      </c>
      <c r="O278" s="61">
        <v>0</v>
      </c>
      <c r="P278" s="61">
        <v>0</v>
      </c>
      <c r="Q278" s="61">
        <v>0</v>
      </c>
      <c r="R278" s="61">
        <v>0</v>
      </c>
      <c r="S278" s="61">
        <v>0</v>
      </c>
      <c r="T278" s="61">
        <v>0</v>
      </c>
      <c r="U278" s="61">
        <v>0</v>
      </c>
      <c r="V278" s="61">
        <v>0</v>
      </c>
      <c r="W278" s="61">
        <v>0</v>
      </c>
      <c r="X278" s="61">
        <v>0</v>
      </c>
      <c r="Y278" s="61">
        <v>0</v>
      </c>
      <c r="Z278" s="61">
        <v>0</v>
      </c>
      <c r="AA278" s="61">
        <v>0</v>
      </c>
      <c r="AB278" s="61">
        <v>0</v>
      </c>
      <c r="AC278" s="61">
        <v>0</v>
      </c>
      <c r="AD278" s="61">
        <v>0</v>
      </c>
      <c r="AE278" s="61">
        <v>0</v>
      </c>
      <c r="AF278" s="61">
        <v>0</v>
      </c>
      <c r="AG278" s="61">
        <v>0</v>
      </c>
      <c r="AH278" s="61">
        <v>0</v>
      </c>
      <c r="AI278" s="61">
        <v>0</v>
      </c>
      <c r="AJ278" s="61">
        <v>0</v>
      </c>
      <c r="AK278" s="61">
        <v>0</v>
      </c>
      <c r="AL278" s="61">
        <v>0</v>
      </c>
      <c r="AM278" s="61">
        <v>0</v>
      </c>
      <c r="AN278" s="61">
        <v>0</v>
      </c>
      <c r="AO278" s="61">
        <v>0</v>
      </c>
      <c r="AP278" s="61">
        <v>0</v>
      </c>
      <c r="AQ278" s="61">
        <f t="shared" si="4"/>
        <v>0</v>
      </c>
      <c r="AT278" s="33"/>
    </row>
    <row r="279" spans="1:46" ht="33" customHeight="1">
      <c r="A279" s="32">
        <v>1224</v>
      </c>
      <c r="B279" s="315" t="str">
        <f>VLOOKUP(A279,[4]bd_lista!A:C,3,FALSE)</f>
        <v>Gobierno Autónomo Municipal de Achacachi</v>
      </c>
      <c r="C279" s="316" t="e">
        <f>+VLOOKUP(A279,Contactos!$A$4:$E$534,6,FALSE)</f>
        <v>#REF!</v>
      </c>
      <c r="D279" s="61">
        <v>0</v>
      </c>
      <c r="E279" s="61">
        <v>0</v>
      </c>
      <c r="F279" s="61">
        <v>0</v>
      </c>
      <c r="G279" s="61">
        <v>0</v>
      </c>
      <c r="H279" s="61">
        <v>0</v>
      </c>
      <c r="I279" s="61">
        <v>0</v>
      </c>
      <c r="J279" s="61">
        <v>0</v>
      </c>
      <c r="K279" s="61">
        <v>0</v>
      </c>
      <c r="L279" s="61">
        <v>0</v>
      </c>
      <c r="M279" s="61">
        <v>0</v>
      </c>
      <c r="N279" s="61">
        <v>0</v>
      </c>
      <c r="O279" s="61">
        <v>0</v>
      </c>
      <c r="P279" s="61">
        <v>0</v>
      </c>
      <c r="Q279" s="61">
        <v>0</v>
      </c>
      <c r="R279" s="61">
        <v>0</v>
      </c>
      <c r="S279" s="61">
        <v>0</v>
      </c>
      <c r="T279" s="61">
        <v>0</v>
      </c>
      <c r="U279" s="61">
        <v>0</v>
      </c>
      <c r="V279" s="61">
        <v>0</v>
      </c>
      <c r="W279" s="61">
        <v>0</v>
      </c>
      <c r="X279" s="61">
        <v>0</v>
      </c>
      <c r="Y279" s="61">
        <v>0</v>
      </c>
      <c r="Z279" s="61">
        <v>0</v>
      </c>
      <c r="AA279" s="61">
        <v>0</v>
      </c>
      <c r="AB279" s="61">
        <v>0</v>
      </c>
      <c r="AC279" s="61">
        <v>0</v>
      </c>
      <c r="AD279" s="61">
        <v>0</v>
      </c>
      <c r="AE279" s="61">
        <v>0</v>
      </c>
      <c r="AF279" s="61">
        <v>0</v>
      </c>
      <c r="AG279" s="61">
        <v>0</v>
      </c>
      <c r="AH279" s="61">
        <v>0</v>
      </c>
      <c r="AI279" s="61">
        <v>0</v>
      </c>
      <c r="AJ279" s="61">
        <v>0</v>
      </c>
      <c r="AK279" s="61">
        <v>0</v>
      </c>
      <c r="AL279" s="61">
        <v>0</v>
      </c>
      <c r="AM279" s="61">
        <v>0</v>
      </c>
      <c r="AN279" s="61">
        <v>0</v>
      </c>
      <c r="AO279" s="61">
        <v>0</v>
      </c>
      <c r="AP279" s="61">
        <v>0</v>
      </c>
      <c r="AQ279" s="61">
        <f t="shared" si="4"/>
        <v>0</v>
      </c>
      <c r="AT279" s="33"/>
    </row>
    <row r="280" spans="1:46" ht="33" customHeight="1">
      <c r="A280" s="32">
        <v>1225</v>
      </c>
      <c r="B280" s="315" t="str">
        <f>VLOOKUP(A280,[4]bd_lista!A:C,3,FALSE)</f>
        <v>Gobierno Autónomo Municipal de Ancoraimes</v>
      </c>
      <c r="C280" s="316" t="e">
        <f>+VLOOKUP(A280,Contactos!$A$4:$E$534,6,FALSE)</f>
        <v>#REF!</v>
      </c>
      <c r="D280" s="61">
        <v>0</v>
      </c>
      <c r="E280" s="61">
        <v>0</v>
      </c>
      <c r="F280" s="61">
        <v>0</v>
      </c>
      <c r="G280" s="61">
        <v>0</v>
      </c>
      <c r="H280" s="61">
        <v>0</v>
      </c>
      <c r="I280" s="61">
        <v>0</v>
      </c>
      <c r="J280" s="61">
        <v>0</v>
      </c>
      <c r="K280" s="61">
        <v>0</v>
      </c>
      <c r="L280" s="61">
        <v>0</v>
      </c>
      <c r="M280" s="61">
        <v>0</v>
      </c>
      <c r="N280" s="61">
        <v>0</v>
      </c>
      <c r="O280" s="61">
        <v>0</v>
      </c>
      <c r="P280" s="61">
        <v>0</v>
      </c>
      <c r="Q280" s="61">
        <v>0</v>
      </c>
      <c r="R280" s="61">
        <v>0</v>
      </c>
      <c r="S280" s="61">
        <v>0</v>
      </c>
      <c r="T280" s="61">
        <v>0</v>
      </c>
      <c r="U280" s="61">
        <v>0</v>
      </c>
      <c r="V280" s="61">
        <v>0</v>
      </c>
      <c r="W280" s="61">
        <v>0</v>
      </c>
      <c r="X280" s="61">
        <v>0</v>
      </c>
      <c r="Y280" s="61">
        <v>0</v>
      </c>
      <c r="Z280" s="61">
        <v>0</v>
      </c>
      <c r="AA280" s="61">
        <v>0</v>
      </c>
      <c r="AB280" s="61">
        <v>0</v>
      </c>
      <c r="AC280" s="61">
        <v>0</v>
      </c>
      <c r="AD280" s="61">
        <v>0</v>
      </c>
      <c r="AE280" s="61">
        <v>0</v>
      </c>
      <c r="AF280" s="61">
        <v>0</v>
      </c>
      <c r="AG280" s="61">
        <v>0</v>
      </c>
      <c r="AH280" s="61">
        <v>0</v>
      </c>
      <c r="AI280" s="61">
        <v>0</v>
      </c>
      <c r="AJ280" s="61">
        <v>0</v>
      </c>
      <c r="AK280" s="61">
        <v>0</v>
      </c>
      <c r="AL280" s="61">
        <v>0</v>
      </c>
      <c r="AM280" s="61">
        <v>0</v>
      </c>
      <c r="AN280" s="61">
        <v>0</v>
      </c>
      <c r="AO280" s="61">
        <v>0</v>
      </c>
      <c r="AP280" s="61">
        <v>0</v>
      </c>
      <c r="AQ280" s="61">
        <f t="shared" si="4"/>
        <v>0</v>
      </c>
      <c r="AT280" s="33"/>
    </row>
    <row r="281" spans="1:46" ht="33" customHeight="1">
      <c r="A281" s="32">
        <v>1226</v>
      </c>
      <c r="B281" s="315" t="str">
        <f>VLOOKUP(A281,[4]bd_lista!A:C,3,FALSE)</f>
        <v>Gobierno Autónomo Municipal de Sorata</v>
      </c>
      <c r="C281" s="316" t="e">
        <f>+VLOOKUP(A281,Contactos!$A$4:$E$534,6,FALSE)</f>
        <v>#REF!</v>
      </c>
      <c r="D281" s="61">
        <v>0</v>
      </c>
      <c r="E281" s="61">
        <v>0</v>
      </c>
      <c r="F281" s="61">
        <v>0</v>
      </c>
      <c r="G281" s="61">
        <v>0</v>
      </c>
      <c r="H281" s="61">
        <v>0</v>
      </c>
      <c r="I281" s="61">
        <v>0</v>
      </c>
      <c r="J281" s="61">
        <v>0</v>
      </c>
      <c r="K281" s="61">
        <v>0</v>
      </c>
      <c r="L281" s="61">
        <v>0</v>
      </c>
      <c r="M281" s="61">
        <v>0</v>
      </c>
      <c r="N281" s="61">
        <v>0</v>
      </c>
      <c r="O281" s="61">
        <v>0</v>
      </c>
      <c r="P281" s="61">
        <v>0</v>
      </c>
      <c r="Q281" s="61">
        <v>0</v>
      </c>
      <c r="R281" s="61">
        <v>0</v>
      </c>
      <c r="S281" s="61">
        <v>0</v>
      </c>
      <c r="T281" s="61">
        <v>0</v>
      </c>
      <c r="U281" s="61">
        <v>0</v>
      </c>
      <c r="V281" s="61">
        <v>0</v>
      </c>
      <c r="W281" s="61">
        <v>0</v>
      </c>
      <c r="X281" s="61">
        <v>0</v>
      </c>
      <c r="Y281" s="61">
        <v>0</v>
      </c>
      <c r="Z281" s="61">
        <v>0</v>
      </c>
      <c r="AA281" s="61">
        <v>0</v>
      </c>
      <c r="AB281" s="61">
        <v>0</v>
      </c>
      <c r="AC281" s="61">
        <v>0</v>
      </c>
      <c r="AD281" s="61">
        <v>0</v>
      </c>
      <c r="AE281" s="61">
        <v>0</v>
      </c>
      <c r="AF281" s="61">
        <v>0</v>
      </c>
      <c r="AG281" s="61">
        <v>0</v>
      </c>
      <c r="AH281" s="61">
        <v>0</v>
      </c>
      <c r="AI281" s="61">
        <v>0</v>
      </c>
      <c r="AJ281" s="61">
        <v>0</v>
      </c>
      <c r="AK281" s="61">
        <v>0</v>
      </c>
      <c r="AL281" s="61">
        <v>0</v>
      </c>
      <c r="AM281" s="61">
        <v>0</v>
      </c>
      <c r="AN281" s="61">
        <v>0</v>
      </c>
      <c r="AO281" s="61">
        <v>0</v>
      </c>
      <c r="AP281" s="61">
        <v>0</v>
      </c>
      <c r="AQ281" s="61">
        <f t="shared" si="4"/>
        <v>0</v>
      </c>
      <c r="AT281" s="33"/>
    </row>
    <row r="282" spans="1:46" ht="33" customHeight="1">
      <c r="A282" s="32">
        <v>1227</v>
      </c>
      <c r="B282" s="315" t="str">
        <f>VLOOKUP(A282,[4]bd_lista!A:C,3,FALSE)</f>
        <v>Gobierno Autónomo Municipal de Guanay</v>
      </c>
      <c r="C282" s="316" t="e">
        <f>+VLOOKUP(A282,Contactos!$A$4:$E$534,6,FALSE)</f>
        <v>#REF!</v>
      </c>
      <c r="D282" s="61">
        <v>0</v>
      </c>
      <c r="E282" s="61">
        <v>0</v>
      </c>
      <c r="F282" s="61">
        <v>0</v>
      </c>
      <c r="G282" s="61">
        <v>0</v>
      </c>
      <c r="H282" s="61">
        <v>0</v>
      </c>
      <c r="I282" s="61">
        <v>0</v>
      </c>
      <c r="J282" s="61">
        <v>0</v>
      </c>
      <c r="K282" s="61">
        <v>0</v>
      </c>
      <c r="L282" s="61">
        <v>0</v>
      </c>
      <c r="M282" s="61">
        <v>0</v>
      </c>
      <c r="N282" s="61">
        <v>0</v>
      </c>
      <c r="O282" s="61">
        <v>0</v>
      </c>
      <c r="P282" s="61">
        <v>0</v>
      </c>
      <c r="Q282" s="61">
        <v>0</v>
      </c>
      <c r="R282" s="61">
        <v>0</v>
      </c>
      <c r="S282" s="61">
        <v>0</v>
      </c>
      <c r="T282" s="61">
        <v>0</v>
      </c>
      <c r="U282" s="61">
        <v>0</v>
      </c>
      <c r="V282" s="61">
        <v>0</v>
      </c>
      <c r="W282" s="61">
        <v>0</v>
      </c>
      <c r="X282" s="61">
        <v>0</v>
      </c>
      <c r="Y282" s="61">
        <v>0</v>
      </c>
      <c r="Z282" s="61">
        <v>0</v>
      </c>
      <c r="AA282" s="61">
        <v>0</v>
      </c>
      <c r="AB282" s="61">
        <v>0</v>
      </c>
      <c r="AC282" s="61">
        <v>0</v>
      </c>
      <c r="AD282" s="61">
        <v>0</v>
      </c>
      <c r="AE282" s="61">
        <v>0</v>
      </c>
      <c r="AF282" s="61">
        <v>0</v>
      </c>
      <c r="AG282" s="61">
        <v>0</v>
      </c>
      <c r="AH282" s="61">
        <v>0</v>
      </c>
      <c r="AI282" s="61">
        <v>0</v>
      </c>
      <c r="AJ282" s="61">
        <v>0</v>
      </c>
      <c r="AK282" s="61">
        <v>0</v>
      </c>
      <c r="AL282" s="61">
        <v>0</v>
      </c>
      <c r="AM282" s="61">
        <v>0</v>
      </c>
      <c r="AN282" s="61">
        <v>0</v>
      </c>
      <c r="AO282" s="61">
        <v>0</v>
      </c>
      <c r="AP282" s="61">
        <v>0</v>
      </c>
      <c r="AQ282" s="61">
        <f t="shared" si="4"/>
        <v>0</v>
      </c>
      <c r="AT282" s="33"/>
    </row>
    <row r="283" spans="1:46" ht="33" customHeight="1">
      <c r="A283" s="32">
        <v>1228</v>
      </c>
      <c r="B283" s="315" t="str">
        <f>VLOOKUP(A283,[4]bd_lista!A:C,3,FALSE)</f>
        <v>Gobierno Autónomo Municipal de Tacacoma</v>
      </c>
      <c r="C283" s="316" t="e">
        <f>+VLOOKUP(A283,Contactos!$A$4:$E$534,6,FALSE)</f>
        <v>#REF!</v>
      </c>
      <c r="D283" s="61">
        <v>0</v>
      </c>
      <c r="E283" s="61">
        <v>0</v>
      </c>
      <c r="F283" s="61">
        <v>0</v>
      </c>
      <c r="G283" s="61">
        <v>0</v>
      </c>
      <c r="H283" s="61">
        <v>0</v>
      </c>
      <c r="I283" s="61">
        <v>0</v>
      </c>
      <c r="J283" s="61">
        <v>0</v>
      </c>
      <c r="K283" s="61">
        <v>0</v>
      </c>
      <c r="L283" s="61">
        <v>0</v>
      </c>
      <c r="M283" s="61">
        <v>0</v>
      </c>
      <c r="N283" s="61">
        <v>0</v>
      </c>
      <c r="O283" s="61">
        <v>0</v>
      </c>
      <c r="P283" s="61">
        <v>0</v>
      </c>
      <c r="Q283" s="61">
        <v>0</v>
      </c>
      <c r="R283" s="61">
        <v>0</v>
      </c>
      <c r="S283" s="61">
        <v>0</v>
      </c>
      <c r="T283" s="61">
        <v>0</v>
      </c>
      <c r="U283" s="61">
        <v>0</v>
      </c>
      <c r="V283" s="61">
        <v>0</v>
      </c>
      <c r="W283" s="61">
        <v>0</v>
      </c>
      <c r="X283" s="61">
        <v>0</v>
      </c>
      <c r="Y283" s="61">
        <v>0</v>
      </c>
      <c r="Z283" s="61">
        <v>0</v>
      </c>
      <c r="AA283" s="61">
        <v>0</v>
      </c>
      <c r="AB283" s="61">
        <v>0</v>
      </c>
      <c r="AC283" s="61">
        <v>0</v>
      </c>
      <c r="AD283" s="61">
        <v>0</v>
      </c>
      <c r="AE283" s="61">
        <v>0</v>
      </c>
      <c r="AF283" s="61">
        <v>0</v>
      </c>
      <c r="AG283" s="61">
        <v>0</v>
      </c>
      <c r="AH283" s="61">
        <v>0</v>
      </c>
      <c r="AI283" s="61">
        <v>0</v>
      </c>
      <c r="AJ283" s="61">
        <v>0</v>
      </c>
      <c r="AK283" s="61">
        <v>0</v>
      </c>
      <c r="AL283" s="61">
        <v>0</v>
      </c>
      <c r="AM283" s="61">
        <v>0</v>
      </c>
      <c r="AN283" s="61">
        <v>0</v>
      </c>
      <c r="AO283" s="61">
        <v>0</v>
      </c>
      <c r="AP283" s="61">
        <v>0</v>
      </c>
      <c r="AQ283" s="61">
        <f t="shared" si="4"/>
        <v>0</v>
      </c>
      <c r="AT283" s="33"/>
    </row>
    <row r="284" spans="1:46" ht="33" customHeight="1">
      <c r="A284" s="32">
        <v>1229</v>
      </c>
      <c r="B284" s="315" t="str">
        <f>VLOOKUP(A284,[4]bd_lista!A:C,3,FALSE)</f>
        <v>Gobierno Autónomo Municipal de Tipuani</v>
      </c>
      <c r="C284" s="316" t="e">
        <f>+VLOOKUP(A284,Contactos!$A$4:$E$534,6,FALSE)</f>
        <v>#REF!</v>
      </c>
      <c r="D284" s="61">
        <v>0</v>
      </c>
      <c r="E284" s="61">
        <v>0</v>
      </c>
      <c r="F284" s="61">
        <v>0</v>
      </c>
      <c r="G284" s="61">
        <v>0</v>
      </c>
      <c r="H284" s="61">
        <v>0</v>
      </c>
      <c r="I284" s="61">
        <v>0</v>
      </c>
      <c r="J284" s="61">
        <v>0</v>
      </c>
      <c r="K284" s="61">
        <v>0</v>
      </c>
      <c r="L284" s="61">
        <v>0</v>
      </c>
      <c r="M284" s="61">
        <v>0</v>
      </c>
      <c r="N284" s="61">
        <v>0</v>
      </c>
      <c r="O284" s="61">
        <v>0</v>
      </c>
      <c r="P284" s="61">
        <v>0</v>
      </c>
      <c r="Q284" s="61">
        <v>0</v>
      </c>
      <c r="R284" s="61">
        <v>0</v>
      </c>
      <c r="S284" s="61">
        <v>0</v>
      </c>
      <c r="T284" s="61">
        <v>0</v>
      </c>
      <c r="U284" s="61">
        <v>0</v>
      </c>
      <c r="V284" s="61">
        <v>0</v>
      </c>
      <c r="W284" s="61">
        <v>0</v>
      </c>
      <c r="X284" s="61">
        <v>0</v>
      </c>
      <c r="Y284" s="61">
        <v>0</v>
      </c>
      <c r="Z284" s="61">
        <v>0</v>
      </c>
      <c r="AA284" s="61">
        <v>0</v>
      </c>
      <c r="AB284" s="61">
        <v>0</v>
      </c>
      <c r="AC284" s="61">
        <v>0</v>
      </c>
      <c r="AD284" s="61">
        <v>0</v>
      </c>
      <c r="AE284" s="61">
        <v>0</v>
      </c>
      <c r="AF284" s="61">
        <v>0</v>
      </c>
      <c r="AG284" s="61">
        <v>0</v>
      </c>
      <c r="AH284" s="61">
        <v>0</v>
      </c>
      <c r="AI284" s="61">
        <v>0</v>
      </c>
      <c r="AJ284" s="61">
        <v>0</v>
      </c>
      <c r="AK284" s="61">
        <v>0</v>
      </c>
      <c r="AL284" s="61">
        <v>0</v>
      </c>
      <c r="AM284" s="61">
        <v>0</v>
      </c>
      <c r="AN284" s="61">
        <v>0</v>
      </c>
      <c r="AO284" s="61">
        <v>0</v>
      </c>
      <c r="AP284" s="61">
        <v>0</v>
      </c>
      <c r="AQ284" s="61">
        <f t="shared" si="4"/>
        <v>0</v>
      </c>
      <c r="AT284" s="33"/>
    </row>
    <row r="285" spans="1:46" ht="33" customHeight="1">
      <c r="A285" s="32">
        <v>1230</v>
      </c>
      <c r="B285" s="315" t="str">
        <f>VLOOKUP(A285,[4]bd_lista!A:C,3,FALSE)</f>
        <v>Gobierno Autónomo Municipal de Quiabaya</v>
      </c>
      <c r="C285" s="316" t="e">
        <f>+VLOOKUP(A285,Contactos!$A$4:$E$534,6,FALSE)</f>
        <v>#REF!</v>
      </c>
      <c r="D285" s="61">
        <v>0</v>
      </c>
      <c r="E285" s="61">
        <v>0</v>
      </c>
      <c r="F285" s="61">
        <v>0</v>
      </c>
      <c r="G285" s="61">
        <v>0</v>
      </c>
      <c r="H285" s="61">
        <v>0</v>
      </c>
      <c r="I285" s="61">
        <v>0</v>
      </c>
      <c r="J285" s="61">
        <v>0</v>
      </c>
      <c r="K285" s="61">
        <v>0</v>
      </c>
      <c r="L285" s="61">
        <v>0</v>
      </c>
      <c r="M285" s="61">
        <v>0</v>
      </c>
      <c r="N285" s="61">
        <v>0</v>
      </c>
      <c r="O285" s="61">
        <v>0</v>
      </c>
      <c r="P285" s="61">
        <v>0</v>
      </c>
      <c r="Q285" s="61">
        <v>0</v>
      </c>
      <c r="R285" s="61">
        <v>0</v>
      </c>
      <c r="S285" s="61">
        <v>0</v>
      </c>
      <c r="T285" s="61">
        <v>0</v>
      </c>
      <c r="U285" s="61">
        <v>0</v>
      </c>
      <c r="V285" s="61">
        <v>0</v>
      </c>
      <c r="W285" s="61">
        <v>0</v>
      </c>
      <c r="X285" s="61">
        <v>0</v>
      </c>
      <c r="Y285" s="61">
        <v>0</v>
      </c>
      <c r="Z285" s="61">
        <v>0</v>
      </c>
      <c r="AA285" s="61">
        <v>0</v>
      </c>
      <c r="AB285" s="61">
        <v>0</v>
      </c>
      <c r="AC285" s="61">
        <v>0</v>
      </c>
      <c r="AD285" s="61">
        <v>0</v>
      </c>
      <c r="AE285" s="61">
        <v>0</v>
      </c>
      <c r="AF285" s="61">
        <v>0</v>
      </c>
      <c r="AG285" s="61">
        <v>0</v>
      </c>
      <c r="AH285" s="61">
        <v>0</v>
      </c>
      <c r="AI285" s="61">
        <v>0</v>
      </c>
      <c r="AJ285" s="61">
        <v>0</v>
      </c>
      <c r="AK285" s="61">
        <v>0</v>
      </c>
      <c r="AL285" s="61">
        <v>0</v>
      </c>
      <c r="AM285" s="61">
        <v>0</v>
      </c>
      <c r="AN285" s="61">
        <v>0</v>
      </c>
      <c r="AO285" s="61">
        <v>0</v>
      </c>
      <c r="AP285" s="61">
        <v>0</v>
      </c>
      <c r="AQ285" s="61">
        <f t="shared" si="4"/>
        <v>0</v>
      </c>
      <c r="AT285" s="33"/>
    </row>
    <row r="286" spans="1:46" ht="33" customHeight="1">
      <c r="A286" s="32">
        <v>1231</v>
      </c>
      <c r="B286" s="315" t="str">
        <f>VLOOKUP(A286,[4]bd_lista!A:C,3,FALSE)</f>
        <v>Gobierno Autónomo Municipal de Combaya</v>
      </c>
      <c r="C286" s="316" t="e">
        <f>+VLOOKUP(A286,Contactos!$A$4:$E$534,6,FALSE)</f>
        <v>#REF!</v>
      </c>
      <c r="D286" s="61">
        <v>0</v>
      </c>
      <c r="E286" s="61">
        <v>0</v>
      </c>
      <c r="F286" s="61">
        <v>0</v>
      </c>
      <c r="G286" s="61">
        <v>0</v>
      </c>
      <c r="H286" s="61">
        <v>0</v>
      </c>
      <c r="I286" s="61">
        <v>0</v>
      </c>
      <c r="J286" s="61">
        <v>0</v>
      </c>
      <c r="K286" s="61">
        <v>0</v>
      </c>
      <c r="L286" s="61">
        <v>0</v>
      </c>
      <c r="M286" s="61">
        <v>0</v>
      </c>
      <c r="N286" s="61">
        <v>0</v>
      </c>
      <c r="O286" s="61">
        <v>0</v>
      </c>
      <c r="P286" s="61">
        <v>0</v>
      </c>
      <c r="Q286" s="61">
        <v>0</v>
      </c>
      <c r="R286" s="61">
        <v>0</v>
      </c>
      <c r="S286" s="61">
        <v>0</v>
      </c>
      <c r="T286" s="61">
        <v>0</v>
      </c>
      <c r="U286" s="61">
        <v>0</v>
      </c>
      <c r="V286" s="61">
        <v>0</v>
      </c>
      <c r="W286" s="61">
        <v>0</v>
      </c>
      <c r="X286" s="61">
        <v>0</v>
      </c>
      <c r="Y286" s="61">
        <v>0</v>
      </c>
      <c r="Z286" s="61">
        <v>0</v>
      </c>
      <c r="AA286" s="61">
        <v>0</v>
      </c>
      <c r="AB286" s="61">
        <v>0</v>
      </c>
      <c r="AC286" s="61">
        <v>0</v>
      </c>
      <c r="AD286" s="61">
        <v>0</v>
      </c>
      <c r="AE286" s="61">
        <v>0</v>
      </c>
      <c r="AF286" s="61">
        <v>0</v>
      </c>
      <c r="AG286" s="61">
        <v>0</v>
      </c>
      <c r="AH286" s="61">
        <v>0</v>
      </c>
      <c r="AI286" s="61">
        <v>0</v>
      </c>
      <c r="AJ286" s="61">
        <v>0</v>
      </c>
      <c r="AK286" s="61">
        <v>0</v>
      </c>
      <c r="AL286" s="61">
        <v>0</v>
      </c>
      <c r="AM286" s="61">
        <v>0</v>
      </c>
      <c r="AN286" s="61">
        <v>0</v>
      </c>
      <c r="AO286" s="61">
        <v>0</v>
      </c>
      <c r="AP286" s="61">
        <v>0</v>
      </c>
      <c r="AQ286" s="61">
        <f t="shared" si="4"/>
        <v>0</v>
      </c>
      <c r="AT286" s="33"/>
    </row>
    <row r="287" spans="1:46" ht="33" customHeight="1">
      <c r="A287" s="32">
        <v>1232</v>
      </c>
      <c r="B287" s="315" t="str">
        <f>VLOOKUP(A287,[4]bd_lista!A:C,3,FALSE)</f>
        <v>Gobierno Autónomo Municipal de Copacabana</v>
      </c>
      <c r="C287" s="316" t="e">
        <f>+VLOOKUP(A287,Contactos!$A$4:$E$534,6,FALSE)</f>
        <v>#REF!</v>
      </c>
      <c r="D287" s="61">
        <v>0</v>
      </c>
      <c r="E287" s="61">
        <v>0</v>
      </c>
      <c r="F287" s="61">
        <v>0</v>
      </c>
      <c r="G287" s="61">
        <v>0</v>
      </c>
      <c r="H287" s="61">
        <v>0</v>
      </c>
      <c r="I287" s="61">
        <v>0</v>
      </c>
      <c r="J287" s="61">
        <v>0</v>
      </c>
      <c r="K287" s="61">
        <v>0</v>
      </c>
      <c r="L287" s="61">
        <v>0</v>
      </c>
      <c r="M287" s="61">
        <v>0</v>
      </c>
      <c r="N287" s="61">
        <v>0</v>
      </c>
      <c r="O287" s="61">
        <v>0</v>
      </c>
      <c r="P287" s="61">
        <v>0</v>
      </c>
      <c r="Q287" s="61">
        <v>0</v>
      </c>
      <c r="R287" s="61">
        <v>0</v>
      </c>
      <c r="S287" s="61">
        <v>0</v>
      </c>
      <c r="T287" s="61">
        <v>0</v>
      </c>
      <c r="U287" s="61">
        <v>0</v>
      </c>
      <c r="V287" s="61">
        <v>0</v>
      </c>
      <c r="W287" s="61">
        <v>0</v>
      </c>
      <c r="X287" s="61">
        <v>0</v>
      </c>
      <c r="Y287" s="61">
        <v>0</v>
      </c>
      <c r="Z287" s="61">
        <v>0</v>
      </c>
      <c r="AA287" s="61">
        <v>0</v>
      </c>
      <c r="AB287" s="61">
        <v>0</v>
      </c>
      <c r="AC287" s="61">
        <v>0</v>
      </c>
      <c r="AD287" s="61">
        <v>0</v>
      </c>
      <c r="AE287" s="61">
        <v>0</v>
      </c>
      <c r="AF287" s="61">
        <v>0</v>
      </c>
      <c r="AG287" s="61">
        <v>0</v>
      </c>
      <c r="AH287" s="61">
        <v>0</v>
      </c>
      <c r="AI287" s="61">
        <v>0</v>
      </c>
      <c r="AJ287" s="61">
        <v>0</v>
      </c>
      <c r="AK287" s="61">
        <v>0</v>
      </c>
      <c r="AL287" s="61">
        <v>0</v>
      </c>
      <c r="AM287" s="61">
        <v>0</v>
      </c>
      <c r="AN287" s="61">
        <v>0</v>
      </c>
      <c r="AO287" s="61">
        <v>0</v>
      </c>
      <c r="AP287" s="61">
        <v>0</v>
      </c>
      <c r="AQ287" s="61">
        <f t="shared" si="4"/>
        <v>0</v>
      </c>
      <c r="AT287" s="33"/>
    </row>
    <row r="288" spans="1:46" ht="33" customHeight="1">
      <c r="A288" s="32">
        <v>1233</v>
      </c>
      <c r="B288" s="315" t="str">
        <f>VLOOKUP(A288,[4]bd_lista!A:C,3,FALSE)</f>
        <v>Gobierno Autónomo Municipal de San Pedro de Tiquina</v>
      </c>
      <c r="C288" s="316" t="e">
        <f>+VLOOKUP(A288,Contactos!$A$4:$E$534,6,FALSE)</f>
        <v>#REF!</v>
      </c>
      <c r="D288" s="61">
        <v>0</v>
      </c>
      <c r="E288" s="61">
        <v>0</v>
      </c>
      <c r="F288" s="61">
        <v>0</v>
      </c>
      <c r="G288" s="61">
        <v>0</v>
      </c>
      <c r="H288" s="61">
        <v>0</v>
      </c>
      <c r="I288" s="61">
        <v>0</v>
      </c>
      <c r="J288" s="61">
        <v>0</v>
      </c>
      <c r="K288" s="61">
        <v>0</v>
      </c>
      <c r="L288" s="61">
        <v>0</v>
      </c>
      <c r="M288" s="61">
        <v>0</v>
      </c>
      <c r="N288" s="61">
        <v>0</v>
      </c>
      <c r="O288" s="61">
        <v>0</v>
      </c>
      <c r="P288" s="61">
        <v>0</v>
      </c>
      <c r="Q288" s="61">
        <v>0</v>
      </c>
      <c r="R288" s="61">
        <v>0</v>
      </c>
      <c r="S288" s="61">
        <v>0</v>
      </c>
      <c r="T288" s="61">
        <v>0</v>
      </c>
      <c r="U288" s="61">
        <v>0</v>
      </c>
      <c r="V288" s="61">
        <v>0</v>
      </c>
      <c r="W288" s="61">
        <v>0</v>
      </c>
      <c r="X288" s="61">
        <v>0</v>
      </c>
      <c r="Y288" s="61">
        <v>0</v>
      </c>
      <c r="Z288" s="61">
        <v>0</v>
      </c>
      <c r="AA288" s="61">
        <v>0</v>
      </c>
      <c r="AB288" s="61">
        <v>0</v>
      </c>
      <c r="AC288" s="61">
        <v>0</v>
      </c>
      <c r="AD288" s="61">
        <v>0</v>
      </c>
      <c r="AE288" s="61">
        <v>0</v>
      </c>
      <c r="AF288" s="61">
        <v>0</v>
      </c>
      <c r="AG288" s="61">
        <v>0</v>
      </c>
      <c r="AH288" s="61">
        <v>0</v>
      </c>
      <c r="AI288" s="61">
        <v>0</v>
      </c>
      <c r="AJ288" s="61">
        <v>0</v>
      </c>
      <c r="AK288" s="61">
        <v>0</v>
      </c>
      <c r="AL288" s="61">
        <v>0</v>
      </c>
      <c r="AM288" s="61">
        <v>0</v>
      </c>
      <c r="AN288" s="61">
        <v>0</v>
      </c>
      <c r="AO288" s="61">
        <v>0</v>
      </c>
      <c r="AP288" s="61">
        <v>0</v>
      </c>
      <c r="AQ288" s="61">
        <f t="shared" si="4"/>
        <v>0</v>
      </c>
      <c r="AT288" s="33"/>
    </row>
    <row r="289" spans="1:46" ht="33" customHeight="1">
      <c r="A289" s="32">
        <v>1234</v>
      </c>
      <c r="B289" s="315" t="str">
        <f>VLOOKUP(A289,[4]bd_lista!A:C,3,FALSE)</f>
        <v>Gobierno Autónomo Municipal de Tito Yupanqui</v>
      </c>
      <c r="C289" s="316" t="e">
        <f>+VLOOKUP(A289,Contactos!$A$4:$E$534,6,FALSE)</f>
        <v>#REF!</v>
      </c>
      <c r="D289" s="61">
        <v>0</v>
      </c>
      <c r="E289" s="61">
        <v>0</v>
      </c>
      <c r="F289" s="61">
        <v>0</v>
      </c>
      <c r="G289" s="61">
        <v>0</v>
      </c>
      <c r="H289" s="61">
        <v>0</v>
      </c>
      <c r="I289" s="61">
        <v>0</v>
      </c>
      <c r="J289" s="61">
        <v>0</v>
      </c>
      <c r="K289" s="61">
        <v>0</v>
      </c>
      <c r="L289" s="61">
        <v>0</v>
      </c>
      <c r="M289" s="61">
        <v>0</v>
      </c>
      <c r="N289" s="61">
        <v>0</v>
      </c>
      <c r="O289" s="61">
        <v>0</v>
      </c>
      <c r="P289" s="61">
        <v>0</v>
      </c>
      <c r="Q289" s="61">
        <v>0</v>
      </c>
      <c r="R289" s="61">
        <v>0</v>
      </c>
      <c r="S289" s="61">
        <v>0</v>
      </c>
      <c r="T289" s="61">
        <v>0</v>
      </c>
      <c r="U289" s="61">
        <v>0</v>
      </c>
      <c r="V289" s="61">
        <v>0</v>
      </c>
      <c r="W289" s="61">
        <v>0</v>
      </c>
      <c r="X289" s="61">
        <v>0</v>
      </c>
      <c r="Y289" s="61">
        <v>0</v>
      </c>
      <c r="Z289" s="61">
        <v>0</v>
      </c>
      <c r="AA289" s="61">
        <v>0</v>
      </c>
      <c r="AB289" s="61">
        <v>0</v>
      </c>
      <c r="AC289" s="61">
        <v>0</v>
      </c>
      <c r="AD289" s="61">
        <v>0</v>
      </c>
      <c r="AE289" s="61">
        <v>0</v>
      </c>
      <c r="AF289" s="61">
        <v>0</v>
      </c>
      <c r="AG289" s="61">
        <v>0</v>
      </c>
      <c r="AH289" s="61">
        <v>0</v>
      </c>
      <c r="AI289" s="61">
        <v>0</v>
      </c>
      <c r="AJ289" s="61">
        <v>0</v>
      </c>
      <c r="AK289" s="61">
        <v>0</v>
      </c>
      <c r="AL289" s="61">
        <v>0</v>
      </c>
      <c r="AM289" s="61">
        <v>0</v>
      </c>
      <c r="AN289" s="61">
        <v>0</v>
      </c>
      <c r="AO289" s="61">
        <v>0</v>
      </c>
      <c r="AP289" s="61">
        <v>0</v>
      </c>
      <c r="AQ289" s="61">
        <f t="shared" si="4"/>
        <v>0</v>
      </c>
      <c r="AT289" s="33"/>
    </row>
    <row r="290" spans="1:46" ht="33" customHeight="1">
      <c r="A290" s="32">
        <v>1235</v>
      </c>
      <c r="B290" s="315" t="str">
        <f>VLOOKUP(A290,[4]bd_lista!A:C,3,FALSE)</f>
        <v>Gobierno Autónomo Municipal de Chuma</v>
      </c>
      <c r="C290" s="316" t="e">
        <f>+VLOOKUP(A290,Contactos!$A$4:$E$534,6,FALSE)</f>
        <v>#REF!</v>
      </c>
      <c r="D290" s="61">
        <v>0</v>
      </c>
      <c r="E290" s="61">
        <v>0</v>
      </c>
      <c r="F290" s="61">
        <v>0</v>
      </c>
      <c r="G290" s="61">
        <v>0</v>
      </c>
      <c r="H290" s="61">
        <v>0</v>
      </c>
      <c r="I290" s="61">
        <v>0</v>
      </c>
      <c r="J290" s="61">
        <v>0</v>
      </c>
      <c r="K290" s="61">
        <v>0</v>
      </c>
      <c r="L290" s="61">
        <v>0</v>
      </c>
      <c r="M290" s="61">
        <v>0</v>
      </c>
      <c r="N290" s="61">
        <v>0</v>
      </c>
      <c r="O290" s="61">
        <v>0</v>
      </c>
      <c r="P290" s="61">
        <v>0</v>
      </c>
      <c r="Q290" s="61">
        <v>0</v>
      </c>
      <c r="R290" s="61">
        <v>0</v>
      </c>
      <c r="S290" s="61">
        <v>0</v>
      </c>
      <c r="T290" s="61">
        <v>0</v>
      </c>
      <c r="U290" s="61">
        <v>0</v>
      </c>
      <c r="V290" s="61">
        <v>0</v>
      </c>
      <c r="W290" s="61">
        <v>0</v>
      </c>
      <c r="X290" s="61">
        <v>0</v>
      </c>
      <c r="Y290" s="61">
        <v>0</v>
      </c>
      <c r="Z290" s="61">
        <v>0</v>
      </c>
      <c r="AA290" s="61">
        <v>0</v>
      </c>
      <c r="AB290" s="61">
        <v>0</v>
      </c>
      <c r="AC290" s="61">
        <v>0</v>
      </c>
      <c r="AD290" s="61">
        <v>0</v>
      </c>
      <c r="AE290" s="61">
        <v>0</v>
      </c>
      <c r="AF290" s="61">
        <v>0</v>
      </c>
      <c r="AG290" s="61">
        <v>0</v>
      </c>
      <c r="AH290" s="61">
        <v>0</v>
      </c>
      <c r="AI290" s="61">
        <v>0</v>
      </c>
      <c r="AJ290" s="61">
        <v>0</v>
      </c>
      <c r="AK290" s="61">
        <v>0</v>
      </c>
      <c r="AL290" s="61">
        <v>0</v>
      </c>
      <c r="AM290" s="61">
        <v>0</v>
      </c>
      <c r="AN290" s="61">
        <v>0</v>
      </c>
      <c r="AO290" s="61">
        <v>0</v>
      </c>
      <c r="AP290" s="61">
        <v>0</v>
      </c>
      <c r="AQ290" s="61">
        <f t="shared" si="4"/>
        <v>0</v>
      </c>
      <c r="AT290" s="33"/>
    </row>
    <row r="291" spans="1:46" ht="33" customHeight="1">
      <c r="A291" s="32">
        <v>1236</v>
      </c>
      <c r="B291" s="315" t="str">
        <f>VLOOKUP(A291,[4]bd_lista!A:C,3,FALSE)</f>
        <v>Gobierno Autónomo Municipal de Ayata</v>
      </c>
      <c r="C291" s="316" t="e">
        <f>+VLOOKUP(A291,Contactos!$A$4:$E$534,6,FALSE)</f>
        <v>#REF!</v>
      </c>
      <c r="D291" s="61">
        <v>0</v>
      </c>
      <c r="E291" s="61">
        <v>0</v>
      </c>
      <c r="F291" s="61">
        <v>0</v>
      </c>
      <c r="G291" s="61">
        <v>0</v>
      </c>
      <c r="H291" s="61">
        <v>0</v>
      </c>
      <c r="I291" s="61">
        <v>0</v>
      </c>
      <c r="J291" s="61">
        <v>0</v>
      </c>
      <c r="K291" s="61">
        <v>0</v>
      </c>
      <c r="L291" s="61">
        <v>0</v>
      </c>
      <c r="M291" s="61">
        <v>0</v>
      </c>
      <c r="N291" s="61">
        <v>0</v>
      </c>
      <c r="O291" s="61">
        <v>0</v>
      </c>
      <c r="P291" s="61">
        <v>0</v>
      </c>
      <c r="Q291" s="61">
        <v>0</v>
      </c>
      <c r="R291" s="61">
        <v>0</v>
      </c>
      <c r="S291" s="61">
        <v>0</v>
      </c>
      <c r="T291" s="61">
        <v>0</v>
      </c>
      <c r="U291" s="61">
        <v>0</v>
      </c>
      <c r="V291" s="61">
        <v>0</v>
      </c>
      <c r="W291" s="61">
        <v>0</v>
      </c>
      <c r="X291" s="61">
        <v>0</v>
      </c>
      <c r="Y291" s="61">
        <v>0</v>
      </c>
      <c r="Z291" s="61">
        <v>0</v>
      </c>
      <c r="AA291" s="61">
        <v>0</v>
      </c>
      <c r="AB291" s="61">
        <v>0</v>
      </c>
      <c r="AC291" s="61">
        <v>0</v>
      </c>
      <c r="AD291" s="61">
        <v>0</v>
      </c>
      <c r="AE291" s="61">
        <v>0</v>
      </c>
      <c r="AF291" s="61">
        <v>0</v>
      </c>
      <c r="AG291" s="61">
        <v>0</v>
      </c>
      <c r="AH291" s="61">
        <v>0</v>
      </c>
      <c r="AI291" s="61">
        <v>0</v>
      </c>
      <c r="AJ291" s="61">
        <v>0</v>
      </c>
      <c r="AK291" s="61">
        <v>0</v>
      </c>
      <c r="AL291" s="61">
        <v>0</v>
      </c>
      <c r="AM291" s="61">
        <v>0</v>
      </c>
      <c r="AN291" s="61">
        <v>0</v>
      </c>
      <c r="AO291" s="61">
        <v>0</v>
      </c>
      <c r="AP291" s="61">
        <v>0</v>
      </c>
      <c r="AQ291" s="61">
        <f t="shared" si="4"/>
        <v>0</v>
      </c>
      <c r="AT291" s="33"/>
    </row>
    <row r="292" spans="1:46" ht="33" customHeight="1">
      <c r="A292" s="32">
        <v>1237</v>
      </c>
      <c r="B292" s="315" t="str">
        <f>VLOOKUP(A292,[4]bd_lista!A:C,3,FALSE)</f>
        <v>Gobierno Autónomo Municipal de Aucapata</v>
      </c>
      <c r="C292" s="316" t="e">
        <f>+VLOOKUP(A292,Contactos!$A$4:$E$534,6,FALSE)</f>
        <v>#REF!</v>
      </c>
      <c r="D292" s="61">
        <v>0</v>
      </c>
      <c r="E292" s="61">
        <v>0</v>
      </c>
      <c r="F292" s="61">
        <v>0</v>
      </c>
      <c r="G292" s="61">
        <v>0</v>
      </c>
      <c r="H292" s="61">
        <v>0</v>
      </c>
      <c r="I292" s="61">
        <v>0</v>
      </c>
      <c r="J292" s="61">
        <v>0</v>
      </c>
      <c r="K292" s="61">
        <v>0</v>
      </c>
      <c r="L292" s="61">
        <v>0</v>
      </c>
      <c r="M292" s="61">
        <v>0</v>
      </c>
      <c r="N292" s="61">
        <v>0</v>
      </c>
      <c r="O292" s="61">
        <v>0</v>
      </c>
      <c r="P292" s="61">
        <v>0</v>
      </c>
      <c r="Q292" s="61">
        <v>0</v>
      </c>
      <c r="R292" s="61">
        <v>0</v>
      </c>
      <c r="S292" s="61">
        <v>0</v>
      </c>
      <c r="T292" s="61">
        <v>0</v>
      </c>
      <c r="U292" s="61">
        <v>0</v>
      </c>
      <c r="V292" s="61">
        <v>0</v>
      </c>
      <c r="W292" s="61">
        <v>0</v>
      </c>
      <c r="X292" s="61">
        <v>0</v>
      </c>
      <c r="Y292" s="61">
        <v>0</v>
      </c>
      <c r="Z292" s="61">
        <v>0</v>
      </c>
      <c r="AA292" s="61">
        <v>0</v>
      </c>
      <c r="AB292" s="61">
        <v>0</v>
      </c>
      <c r="AC292" s="61">
        <v>0</v>
      </c>
      <c r="AD292" s="61">
        <v>0</v>
      </c>
      <c r="AE292" s="61">
        <v>0</v>
      </c>
      <c r="AF292" s="61">
        <v>0</v>
      </c>
      <c r="AG292" s="61">
        <v>0</v>
      </c>
      <c r="AH292" s="61">
        <v>0</v>
      </c>
      <c r="AI292" s="61">
        <v>0</v>
      </c>
      <c r="AJ292" s="61">
        <v>0</v>
      </c>
      <c r="AK292" s="61">
        <v>0</v>
      </c>
      <c r="AL292" s="61">
        <v>0</v>
      </c>
      <c r="AM292" s="61">
        <v>0</v>
      </c>
      <c r="AN292" s="61">
        <v>0</v>
      </c>
      <c r="AO292" s="61">
        <v>0</v>
      </c>
      <c r="AP292" s="61">
        <v>0</v>
      </c>
      <c r="AQ292" s="61">
        <f t="shared" si="4"/>
        <v>0</v>
      </c>
      <c r="AT292" s="33"/>
    </row>
    <row r="293" spans="1:46" ht="33" customHeight="1">
      <c r="A293" s="32">
        <v>1238</v>
      </c>
      <c r="B293" s="315" t="str">
        <f>VLOOKUP(A293,[4]bd_lista!A:C,3,FALSE)</f>
        <v>Gobierno Autónomo Municipal de Corocoro</v>
      </c>
      <c r="C293" s="316" t="e">
        <f>+VLOOKUP(A293,Contactos!$A$4:$E$534,6,FALSE)</f>
        <v>#REF!</v>
      </c>
      <c r="D293" s="61">
        <v>0</v>
      </c>
      <c r="E293" s="61">
        <v>0</v>
      </c>
      <c r="F293" s="61">
        <v>0</v>
      </c>
      <c r="G293" s="61">
        <v>0</v>
      </c>
      <c r="H293" s="61">
        <v>0</v>
      </c>
      <c r="I293" s="61">
        <v>0</v>
      </c>
      <c r="J293" s="61">
        <v>0</v>
      </c>
      <c r="K293" s="61">
        <v>0</v>
      </c>
      <c r="L293" s="61">
        <v>0</v>
      </c>
      <c r="M293" s="61">
        <v>0</v>
      </c>
      <c r="N293" s="61">
        <v>0</v>
      </c>
      <c r="O293" s="61">
        <v>0</v>
      </c>
      <c r="P293" s="61">
        <v>0</v>
      </c>
      <c r="Q293" s="61">
        <v>0</v>
      </c>
      <c r="R293" s="61">
        <v>0</v>
      </c>
      <c r="S293" s="61">
        <v>0</v>
      </c>
      <c r="T293" s="61">
        <v>0</v>
      </c>
      <c r="U293" s="61">
        <v>0</v>
      </c>
      <c r="V293" s="61">
        <v>0</v>
      </c>
      <c r="W293" s="61">
        <v>0</v>
      </c>
      <c r="X293" s="61">
        <v>0</v>
      </c>
      <c r="Y293" s="61">
        <v>0</v>
      </c>
      <c r="Z293" s="61">
        <v>0</v>
      </c>
      <c r="AA293" s="61">
        <v>0</v>
      </c>
      <c r="AB293" s="61">
        <v>0</v>
      </c>
      <c r="AC293" s="61">
        <v>0</v>
      </c>
      <c r="AD293" s="61">
        <v>0</v>
      </c>
      <c r="AE293" s="61">
        <v>0</v>
      </c>
      <c r="AF293" s="61">
        <v>0</v>
      </c>
      <c r="AG293" s="61">
        <v>0</v>
      </c>
      <c r="AH293" s="61">
        <v>0</v>
      </c>
      <c r="AI293" s="61">
        <v>0</v>
      </c>
      <c r="AJ293" s="61">
        <v>0</v>
      </c>
      <c r="AK293" s="61">
        <v>0</v>
      </c>
      <c r="AL293" s="61">
        <v>0</v>
      </c>
      <c r="AM293" s="61">
        <v>0</v>
      </c>
      <c r="AN293" s="61">
        <v>0</v>
      </c>
      <c r="AO293" s="61">
        <v>0</v>
      </c>
      <c r="AP293" s="61">
        <v>0</v>
      </c>
      <c r="AQ293" s="61">
        <f t="shared" si="4"/>
        <v>0</v>
      </c>
      <c r="AT293" s="33"/>
    </row>
    <row r="294" spans="1:46" ht="33" customHeight="1">
      <c r="A294" s="32">
        <v>1239</v>
      </c>
      <c r="B294" s="315" t="str">
        <f>VLOOKUP(A294,[4]bd_lista!A:C,3,FALSE)</f>
        <v>Gobierno Autónomo Municipal de Caquiaviri</v>
      </c>
      <c r="C294" s="316" t="e">
        <f>+VLOOKUP(A294,Contactos!$A$4:$E$534,6,FALSE)</f>
        <v>#REF!</v>
      </c>
      <c r="D294" s="61">
        <v>0</v>
      </c>
      <c r="E294" s="61">
        <v>0</v>
      </c>
      <c r="F294" s="61">
        <v>0</v>
      </c>
      <c r="G294" s="61">
        <v>0</v>
      </c>
      <c r="H294" s="61">
        <v>0</v>
      </c>
      <c r="I294" s="61">
        <v>0</v>
      </c>
      <c r="J294" s="61">
        <v>0</v>
      </c>
      <c r="K294" s="61">
        <v>0</v>
      </c>
      <c r="L294" s="61">
        <v>0</v>
      </c>
      <c r="M294" s="61">
        <v>0</v>
      </c>
      <c r="N294" s="61">
        <v>0</v>
      </c>
      <c r="O294" s="61">
        <v>0</v>
      </c>
      <c r="P294" s="61">
        <v>0</v>
      </c>
      <c r="Q294" s="61">
        <v>0</v>
      </c>
      <c r="R294" s="61">
        <v>0</v>
      </c>
      <c r="S294" s="61">
        <v>0</v>
      </c>
      <c r="T294" s="61">
        <v>0</v>
      </c>
      <c r="U294" s="61">
        <v>0</v>
      </c>
      <c r="V294" s="61">
        <v>0</v>
      </c>
      <c r="W294" s="61">
        <v>0</v>
      </c>
      <c r="X294" s="61">
        <v>0</v>
      </c>
      <c r="Y294" s="61">
        <v>0</v>
      </c>
      <c r="Z294" s="61">
        <v>0</v>
      </c>
      <c r="AA294" s="61">
        <v>0</v>
      </c>
      <c r="AB294" s="61">
        <v>0</v>
      </c>
      <c r="AC294" s="61">
        <v>0</v>
      </c>
      <c r="AD294" s="61">
        <v>0</v>
      </c>
      <c r="AE294" s="61">
        <v>0</v>
      </c>
      <c r="AF294" s="61">
        <v>0</v>
      </c>
      <c r="AG294" s="61">
        <v>0</v>
      </c>
      <c r="AH294" s="61">
        <v>0</v>
      </c>
      <c r="AI294" s="61">
        <v>0</v>
      </c>
      <c r="AJ294" s="61">
        <v>0</v>
      </c>
      <c r="AK294" s="61">
        <v>0</v>
      </c>
      <c r="AL294" s="61">
        <v>0</v>
      </c>
      <c r="AM294" s="61">
        <v>0</v>
      </c>
      <c r="AN294" s="61">
        <v>0</v>
      </c>
      <c r="AO294" s="61">
        <v>0</v>
      </c>
      <c r="AP294" s="61">
        <v>0</v>
      </c>
      <c r="AQ294" s="61">
        <f t="shared" si="4"/>
        <v>0</v>
      </c>
      <c r="AT294" s="33"/>
    </row>
    <row r="295" spans="1:46" ht="33" customHeight="1">
      <c r="A295" s="32">
        <v>1240</v>
      </c>
      <c r="B295" s="315" t="str">
        <f>VLOOKUP(A295,[4]bd_lista!A:C,3,FALSE)</f>
        <v>Gobierno Autónomo Municipal de Calacoto</v>
      </c>
      <c r="C295" s="316" t="e">
        <f>+VLOOKUP(A295,Contactos!$A$4:$E$534,6,FALSE)</f>
        <v>#REF!</v>
      </c>
      <c r="D295" s="61">
        <v>0</v>
      </c>
      <c r="E295" s="61">
        <v>0</v>
      </c>
      <c r="F295" s="61">
        <v>0</v>
      </c>
      <c r="G295" s="61">
        <v>0</v>
      </c>
      <c r="H295" s="61">
        <v>0</v>
      </c>
      <c r="I295" s="61">
        <v>0</v>
      </c>
      <c r="J295" s="61">
        <v>0</v>
      </c>
      <c r="K295" s="61">
        <v>0</v>
      </c>
      <c r="L295" s="61">
        <v>0</v>
      </c>
      <c r="M295" s="61">
        <v>0</v>
      </c>
      <c r="N295" s="61">
        <v>0</v>
      </c>
      <c r="O295" s="61">
        <v>0</v>
      </c>
      <c r="P295" s="61">
        <v>0</v>
      </c>
      <c r="Q295" s="61">
        <v>0</v>
      </c>
      <c r="R295" s="61">
        <v>0</v>
      </c>
      <c r="S295" s="61">
        <v>0</v>
      </c>
      <c r="T295" s="61">
        <v>0</v>
      </c>
      <c r="U295" s="61">
        <v>0</v>
      </c>
      <c r="V295" s="61">
        <v>0</v>
      </c>
      <c r="W295" s="61">
        <v>0</v>
      </c>
      <c r="X295" s="61">
        <v>0</v>
      </c>
      <c r="Y295" s="61">
        <v>0</v>
      </c>
      <c r="Z295" s="61">
        <v>0</v>
      </c>
      <c r="AA295" s="61">
        <v>0</v>
      </c>
      <c r="AB295" s="61">
        <v>0</v>
      </c>
      <c r="AC295" s="61">
        <v>0</v>
      </c>
      <c r="AD295" s="61">
        <v>0</v>
      </c>
      <c r="AE295" s="61">
        <v>0</v>
      </c>
      <c r="AF295" s="61">
        <v>0</v>
      </c>
      <c r="AG295" s="61">
        <v>0</v>
      </c>
      <c r="AH295" s="61">
        <v>0</v>
      </c>
      <c r="AI295" s="61">
        <v>0</v>
      </c>
      <c r="AJ295" s="61">
        <v>0</v>
      </c>
      <c r="AK295" s="61">
        <v>0</v>
      </c>
      <c r="AL295" s="61">
        <v>0</v>
      </c>
      <c r="AM295" s="61">
        <v>0</v>
      </c>
      <c r="AN295" s="61">
        <v>0</v>
      </c>
      <c r="AO295" s="61">
        <v>0</v>
      </c>
      <c r="AP295" s="61">
        <v>0</v>
      </c>
      <c r="AQ295" s="61">
        <f t="shared" si="4"/>
        <v>0</v>
      </c>
      <c r="AT295" s="33"/>
    </row>
    <row r="296" spans="1:46" ht="33" customHeight="1">
      <c r="A296" s="32">
        <v>1241</v>
      </c>
      <c r="B296" s="315" t="str">
        <f>VLOOKUP(A296,[4]bd_lista!A:C,3,FALSE)</f>
        <v>Gobierno Autónomo Municipal de Comanche</v>
      </c>
      <c r="C296" s="316" t="e">
        <f>+VLOOKUP(A296,Contactos!$A$4:$E$534,6,FALSE)</f>
        <v>#REF!</v>
      </c>
      <c r="D296" s="61">
        <v>0</v>
      </c>
      <c r="E296" s="61">
        <v>0</v>
      </c>
      <c r="F296" s="61">
        <v>0</v>
      </c>
      <c r="G296" s="61">
        <v>0</v>
      </c>
      <c r="H296" s="61">
        <v>0</v>
      </c>
      <c r="I296" s="61">
        <v>0</v>
      </c>
      <c r="J296" s="61">
        <v>0</v>
      </c>
      <c r="K296" s="61">
        <v>0</v>
      </c>
      <c r="L296" s="61">
        <v>0</v>
      </c>
      <c r="M296" s="61">
        <v>0</v>
      </c>
      <c r="N296" s="61">
        <v>0</v>
      </c>
      <c r="O296" s="61">
        <v>0</v>
      </c>
      <c r="P296" s="61">
        <v>0</v>
      </c>
      <c r="Q296" s="61">
        <v>0</v>
      </c>
      <c r="R296" s="61">
        <v>0</v>
      </c>
      <c r="S296" s="61">
        <v>0</v>
      </c>
      <c r="T296" s="61">
        <v>0</v>
      </c>
      <c r="U296" s="61">
        <v>0</v>
      </c>
      <c r="V296" s="61">
        <v>0</v>
      </c>
      <c r="W296" s="61">
        <v>0</v>
      </c>
      <c r="X296" s="61">
        <v>0</v>
      </c>
      <c r="Y296" s="61">
        <v>0</v>
      </c>
      <c r="Z296" s="61">
        <v>0</v>
      </c>
      <c r="AA296" s="61">
        <v>0</v>
      </c>
      <c r="AB296" s="61">
        <v>0</v>
      </c>
      <c r="AC296" s="61">
        <v>0</v>
      </c>
      <c r="AD296" s="61">
        <v>0</v>
      </c>
      <c r="AE296" s="61">
        <v>0</v>
      </c>
      <c r="AF296" s="61">
        <v>0</v>
      </c>
      <c r="AG296" s="61">
        <v>0</v>
      </c>
      <c r="AH296" s="61">
        <v>0</v>
      </c>
      <c r="AI296" s="61">
        <v>0</v>
      </c>
      <c r="AJ296" s="61">
        <v>0</v>
      </c>
      <c r="AK296" s="61">
        <v>0</v>
      </c>
      <c r="AL296" s="61">
        <v>0</v>
      </c>
      <c r="AM296" s="61">
        <v>0</v>
      </c>
      <c r="AN296" s="61">
        <v>0</v>
      </c>
      <c r="AO296" s="61">
        <v>0</v>
      </c>
      <c r="AP296" s="61">
        <v>0</v>
      </c>
      <c r="AQ296" s="61">
        <f t="shared" si="4"/>
        <v>0</v>
      </c>
      <c r="AT296" s="33"/>
    </row>
    <row r="297" spans="1:46" ht="33" customHeight="1">
      <c r="A297" s="32">
        <v>1242</v>
      </c>
      <c r="B297" s="315" t="str">
        <f>VLOOKUP(A297,[4]bd_lista!A:C,3,FALSE)</f>
        <v>Gobierno Autónomo Municipal de Charaña</v>
      </c>
      <c r="C297" s="316" t="e">
        <f>+VLOOKUP(A297,Contactos!$A$4:$E$534,6,FALSE)</f>
        <v>#REF!</v>
      </c>
      <c r="D297" s="61">
        <v>0</v>
      </c>
      <c r="E297" s="61">
        <v>0</v>
      </c>
      <c r="F297" s="61">
        <v>0</v>
      </c>
      <c r="G297" s="61">
        <v>0</v>
      </c>
      <c r="H297" s="61">
        <v>0</v>
      </c>
      <c r="I297" s="61">
        <v>0</v>
      </c>
      <c r="J297" s="61">
        <v>0</v>
      </c>
      <c r="K297" s="61">
        <v>0</v>
      </c>
      <c r="L297" s="61">
        <v>0</v>
      </c>
      <c r="M297" s="61">
        <v>0</v>
      </c>
      <c r="N297" s="61">
        <v>0</v>
      </c>
      <c r="O297" s="61">
        <v>0</v>
      </c>
      <c r="P297" s="61">
        <v>0</v>
      </c>
      <c r="Q297" s="61">
        <v>0</v>
      </c>
      <c r="R297" s="61">
        <v>0</v>
      </c>
      <c r="S297" s="61">
        <v>0</v>
      </c>
      <c r="T297" s="61">
        <v>0</v>
      </c>
      <c r="U297" s="61">
        <v>0</v>
      </c>
      <c r="V297" s="61">
        <v>0</v>
      </c>
      <c r="W297" s="61">
        <v>0</v>
      </c>
      <c r="X297" s="61">
        <v>0</v>
      </c>
      <c r="Y297" s="61">
        <v>0</v>
      </c>
      <c r="Z297" s="61">
        <v>0</v>
      </c>
      <c r="AA297" s="61">
        <v>0</v>
      </c>
      <c r="AB297" s="61">
        <v>0</v>
      </c>
      <c r="AC297" s="61">
        <v>0</v>
      </c>
      <c r="AD297" s="61">
        <v>0</v>
      </c>
      <c r="AE297" s="61">
        <v>0</v>
      </c>
      <c r="AF297" s="61">
        <v>0</v>
      </c>
      <c r="AG297" s="61">
        <v>0</v>
      </c>
      <c r="AH297" s="61">
        <v>0</v>
      </c>
      <c r="AI297" s="61">
        <v>0</v>
      </c>
      <c r="AJ297" s="61">
        <v>0</v>
      </c>
      <c r="AK297" s="61">
        <v>0</v>
      </c>
      <c r="AL297" s="61">
        <v>0</v>
      </c>
      <c r="AM297" s="61">
        <v>0</v>
      </c>
      <c r="AN297" s="61">
        <v>0</v>
      </c>
      <c r="AO297" s="61">
        <v>0</v>
      </c>
      <c r="AP297" s="61">
        <v>0</v>
      </c>
      <c r="AQ297" s="61">
        <f t="shared" si="4"/>
        <v>0</v>
      </c>
      <c r="AT297" s="33"/>
    </row>
    <row r="298" spans="1:46" ht="33" customHeight="1">
      <c r="A298" s="32">
        <v>1243</v>
      </c>
      <c r="B298" s="315" t="str">
        <f>VLOOKUP(A298,[4]bd_lista!A:C,3,FALSE)</f>
        <v>Gobierno Autónomo Municipal de Waldo Ballivián</v>
      </c>
      <c r="C298" s="316" t="e">
        <f>+VLOOKUP(A298,Contactos!$A$4:$E$534,6,FALSE)</f>
        <v>#REF!</v>
      </c>
      <c r="D298" s="61">
        <v>0</v>
      </c>
      <c r="E298" s="61">
        <v>0</v>
      </c>
      <c r="F298" s="61">
        <v>0</v>
      </c>
      <c r="G298" s="61">
        <v>0</v>
      </c>
      <c r="H298" s="61">
        <v>0</v>
      </c>
      <c r="I298" s="61">
        <v>0</v>
      </c>
      <c r="J298" s="61">
        <v>0</v>
      </c>
      <c r="K298" s="61">
        <v>0</v>
      </c>
      <c r="L298" s="61">
        <v>0</v>
      </c>
      <c r="M298" s="61">
        <v>0</v>
      </c>
      <c r="N298" s="61">
        <v>0</v>
      </c>
      <c r="O298" s="61">
        <v>0</v>
      </c>
      <c r="P298" s="61">
        <v>0</v>
      </c>
      <c r="Q298" s="61">
        <v>0</v>
      </c>
      <c r="R298" s="61">
        <v>0</v>
      </c>
      <c r="S298" s="61">
        <v>0</v>
      </c>
      <c r="T298" s="61">
        <v>0</v>
      </c>
      <c r="U298" s="61">
        <v>0</v>
      </c>
      <c r="V298" s="61">
        <v>0</v>
      </c>
      <c r="W298" s="61">
        <v>0</v>
      </c>
      <c r="X298" s="61">
        <v>0</v>
      </c>
      <c r="Y298" s="61">
        <v>0</v>
      </c>
      <c r="Z298" s="61">
        <v>0</v>
      </c>
      <c r="AA298" s="61">
        <v>0</v>
      </c>
      <c r="AB298" s="61">
        <v>0</v>
      </c>
      <c r="AC298" s="61">
        <v>0</v>
      </c>
      <c r="AD298" s="61">
        <v>0</v>
      </c>
      <c r="AE298" s="61">
        <v>0</v>
      </c>
      <c r="AF298" s="61">
        <v>0</v>
      </c>
      <c r="AG298" s="61">
        <v>0</v>
      </c>
      <c r="AH298" s="61">
        <v>0</v>
      </c>
      <c r="AI298" s="61">
        <v>0</v>
      </c>
      <c r="AJ298" s="61">
        <v>0</v>
      </c>
      <c r="AK298" s="61">
        <v>0</v>
      </c>
      <c r="AL298" s="61">
        <v>0</v>
      </c>
      <c r="AM298" s="61">
        <v>0</v>
      </c>
      <c r="AN298" s="61">
        <v>0</v>
      </c>
      <c r="AO298" s="61">
        <v>0</v>
      </c>
      <c r="AP298" s="61">
        <v>0</v>
      </c>
      <c r="AQ298" s="61">
        <f t="shared" si="4"/>
        <v>0</v>
      </c>
      <c r="AT298" s="33"/>
    </row>
    <row r="299" spans="1:46" ht="33" customHeight="1">
      <c r="A299" s="32">
        <v>1244</v>
      </c>
      <c r="B299" s="315" t="str">
        <f>VLOOKUP(A299,[4]bd_lista!A:C,3,FALSE)</f>
        <v>Gobierno Autónomo Municipal de Nazacara de Pacajes</v>
      </c>
      <c r="C299" s="316" t="e">
        <f>+VLOOKUP(A299,Contactos!$A$4:$E$534,6,FALSE)</f>
        <v>#REF!</v>
      </c>
      <c r="D299" s="61">
        <v>0</v>
      </c>
      <c r="E299" s="61">
        <v>0</v>
      </c>
      <c r="F299" s="61">
        <v>0</v>
      </c>
      <c r="G299" s="61">
        <v>0</v>
      </c>
      <c r="H299" s="61">
        <v>0</v>
      </c>
      <c r="I299" s="61">
        <v>0</v>
      </c>
      <c r="J299" s="61">
        <v>0</v>
      </c>
      <c r="K299" s="61">
        <v>0</v>
      </c>
      <c r="L299" s="61">
        <v>0</v>
      </c>
      <c r="M299" s="61">
        <v>0</v>
      </c>
      <c r="N299" s="61">
        <v>0</v>
      </c>
      <c r="O299" s="61">
        <v>0</v>
      </c>
      <c r="P299" s="61">
        <v>0</v>
      </c>
      <c r="Q299" s="61">
        <v>0</v>
      </c>
      <c r="R299" s="61">
        <v>0</v>
      </c>
      <c r="S299" s="61">
        <v>0</v>
      </c>
      <c r="T299" s="61">
        <v>0</v>
      </c>
      <c r="U299" s="61">
        <v>0</v>
      </c>
      <c r="V299" s="61">
        <v>0</v>
      </c>
      <c r="W299" s="61">
        <v>0</v>
      </c>
      <c r="X299" s="61">
        <v>0</v>
      </c>
      <c r="Y299" s="61">
        <v>0</v>
      </c>
      <c r="Z299" s="61">
        <v>0</v>
      </c>
      <c r="AA299" s="61">
        <v>0</v>
      </c>
      <c r="AB299" s="61">
        <v>0</v>
      </c>
      <c r="AC299" s="61">
        <v>0</v>
      </c>
      <c r="AD299" s="61">
        <v>0</v>
      </c>
      <c r="AE299" s="61">
        <v>0</v>
      </c>
      <c r="AF299" s="61">
        <v>0</v>
      </c>
      <c r="AG299" s="61">
        <v>0</v>
      </c>
      <c r="AH299" s="61">
        <v>0</v>
      </c>
      <c r="AI299" s="61">
        <v>0</v>
      </c>
      <c r="AJ299" s="61">
        <v>0</v>
      </c>
      <c r="AK299" s="61">
        <v>0</v>
      </c>
      <c r="AL299" s="61">
        <v>0</v>
      </c>
      <c r="AM299" s="61">
        <v>0</v>
      </c>
      <c r="AN299" s="61">
        <v>0</v>
      </c>
      <c r="AO299" s="61">
        <v>0</v>
      </c>
      <c r="AP299" s="61">
        <v>0</v>
      </c>
      <c r="AQ299" s="61">
        <f t="shared" si="4"/>
        <v>0</v>
      </c>
      <c r="AT299" s="33"/>
    </row>
    <row r="300" spans="1:46" ht="33" customHeight="1">
      <c r="A300" s="32">
        <v>1245</v>
      </c>
      <c r="B300" s="315" t="str">
        <f>VLOOKUP(A300,[4]bd_lista!A:C,3,FALSE)</f>
        <v>Gobierno Autónomo Municipal de Santiago de Callapa</v>
      </c>
      <c r="C300" s="316" t="e">
        <f>+VLOOKUP(A300,Contactos!$A$4:$E$534,6,FALSE)</f>
        <v>#REF!</v>
      </c>
      <c r="D300" s="61">
        <v>0</v>
      </c>
      <c r="E300" s="61">
        <v>0</v>
      </c>
      <c r="F300" s="61">
        <v>0</v>
      </c>
      <c r="G300" s="61">
        <v>0</v>
      </c>
      <c r="H300" s="61">
        <v>0</v>
      </c>
      <c r="I300" s="61">
        <v>0</v>
      </c>
      <c r="J300" s="61">
        <v>0</v>
      </c>
      <c r="K300" s="61">
        <v>0</v>
      </c>
      <c r="L300" s="61">
        <v>0</v>
      </c>
      <c r="M300" s="61">
        <v>0</v>
      </c>
      <c r="N300" s="61">
        <v>0</v>
      </c>
      <c r="O300" s="61">
        <v>0</v>
      </c>
      <c r="P300" s="61">
        <v>0</v>
      </c>
      <c r="Q300" s="61">
        <v>0</v>
      </c>
      <c r="R300" s="61">
        <v>0</v>
      </c>
      <c r="S300" s="61">
        <v>0</v>
      </c>
      <c r="T300" s="61">
        <v>0</v>
      </c>
      <c r="U300" s="61">
        <v>0</v>
      </c>
      <c r="V300" s="61">
        <v>0</v>
      </c>
      <c r="W300" s="61">
        <v>0</v>
      </c>
      <c r="X300" s="61">
        <v>0</v>
      </c>
      <c r="Y300" s="61">
        <v>0</v>
      </c>
      <c r="Z300" s="61">
        <v>0</v>
      </c>
      <c r="AA300" s="61">
        <v>0</v>
      </c>
      <c r="AB300" s="61">
        <v>0</v>
      </c>
      <c r="AC300" s="61">
        <v>0</v>
      </c>
      <c r="AD300" s="61">
        <v>0</v>
      </c>
      <c r="AE300" s="61">
        <v>0</v>
      </c>
      <c r="AF300" s="61">
        <v>0</v>
      </c>
      <c r="AG300" s="61">
        <v>0</v>
      </c>
      <c r="AH300" s="61">
        <v>0</v>
      </c>
      <c r="AI300" s="61">
        <v>0</v>
      </c>
      <c r="AJ300" s="61">
        <v>0</v>
      </c>
      <c r="AK300" s="61">
        <v>0</v>
      </c>
      <c r="AL300" s="61">
        <v>0</v>
      </c>
      <c r="AM300" s="61">
        <v>0</v>
      </c>
      <c r="AN300" s="61">
        <v>0</v>
      </c>
      <c r="AO300" s="61">
        <v>0</v>
      </c>
      <c r="AP300" s="61">
        <v>0</v>
      </c>
      <c r="AQ300" s="61">
        <f t="shared" si="4"/>
        <v>0</v>
      </c>
      <c r="AT300" s="33"/>
    </row>
    <row r="301" spans="1:46" ht="33" customHeight="1">
      <c r="A301" s="32">
        <v>1246</v>
      </c>
      <c r="B301" s="315" t="str">
        <f>VLOOKUP(A301,[4]bd_lista!A:C,3,FALSE)</f>
        <v>Gobierno Autónomo Municipal de Puerto Acosta</v>
      </c>
      <c r="C301" s="316" t="e">
        <f>+VLOOKUP(A301,Contactos!$A$4:$E$534,6,FALSE)</f>
        <v>#REF!</v>
      </c>
      <c r="D301" s="61">
        <v>0</v>
      </c>
      <c r="E301" s="61">
        <v>0</v>
      </c>
      <c r="F301" s="61">
        <v>0</v>
      </c>
      <c r="G301" s="61">
        <v>0</v>
      </c>
      <c r="H301" s="61">
        <v>0</v>
      </c>
      <c r="I301" s="61">
        <v>0</v>
      </c>
      <c r="J301" s="61">
        <v>0</v>
      </c>
      <c r="K301" s="61">
        <v>0</v>
      </c>
      <c r="L301" s="61">
        <v>0</v>
      </c>
      <c r="M301" s="61">
        <v>0</v>
      </c>
      <c r="N301" s="61">
        <v>0</v>
      </c>
      <c r="O301" s="61">
        <v>0</v>
      </c>
      <c r="P301" s="61">
        <v>0</v>
      </c>
      <c r="Q301" s="61">
        <v>0</v>
      </c>
      <c r="R301" s="61">
        <v>0</v>
      </c>
      <c r="S301" s="61">
        <v>0</v>
      </c>
      <c r="T301" s="61">
        <v>0</v>
      </c>
      <c r="U301" s="61">
        <v>0</v>
      </c>
      <c r="V301" s="61">
        <v>0</v>
      </c>
      <c r="W301" s="61">
        <v>0</v>
      </c>
      <c r="X301" s="61">
        <v>0</v>
      </c>
      <c r="Y301" s="61">
        <v>0</v>
      </c>
      <c r="Z301" s="61">
        <v>0</v>
      </c>
      <c r="AA301" s="61">
        <v>0</v>
      </c>
      <c r="AB301" s="61">
        <v>0</v>
      </c>
      <c r="AC301" s="61">
        <v>0</v>
      </c>
      <c r="AD301" s="61">
        <v>0</v>
      </c>
      <c r="AE301" s="61">
        <v>0</v>
      </c>
      <c r="AF301" s="61">
        <v>0</v>
      </c>
      <c r="AG301" s="61">
        <v>0</v>
      </c>
      <c r="AH301" s="61">
        <v>0</v>
      </c>
      <c r="AI301" s="61">
        <v>0</v>
      </c>
      <c r="AJ301" s="61">
        <v>0</v>
      </c>
      <c r="AK301" s="61">
        <v>0</v>
      </c>
      <c r="AL301" s="61">
        <v>0</v>
      </c>
      <c r="AM301" s="61">
        <v>0</v>
      </c>
      <c r="AN301" s="61">
        <v>0</v>
      </c>
      <c r="AO301" s="61">
        <v>0</v>
      </c>
      <c r="AP301" s="61">
        <v>0</v>
      </c>
      <c r="AQ301" s="61">
        <f t="shared" si="4"/>
        <v>0</v>
      </c>
      <c r="AT301" s="33"/>
    </row>
    <row r="302" spans="1:46" ht="33" customHeight="1">
      <c r="A302" s="32">
        <v>1247</v>
      </c>
      <c r="B302" s="315" t="str">
        <f>VLOOKUP(A302,[4]bd_lista!A:C,3,FALSE)</f>
        <v>Gobierno Autónomo Municipal de Mocomoco</v>
      </c>
      <c r="C302" s="316" t="e">
        <f>+VLOOKUP(A302,Contactos!$A$4:$E$534,6,FALSE)</f>
        <v>#REF!</v>
      </c>
      <c r="D302" s="61">
        <v>0</v>
      </c>
      <c r="E302" s="61">
        <v>0</v>
      </c>
      <c r="F302" s="61">
        <v>0</v>
      </c>
      <c r="G302" s="61">
        <v>0</v>
      </c>
      <c r="H302" s="61">
        <v>0</v>
      </c>
      <c r="I302" s="61">
        <v>0</v>
      </c>
      <c r="J302" s="61">
        <v>0</v>
      </c>
      <c r="K302" s="61">
        <v>0</v>
      </c>
      <c r="L302" s="61">
        <v>0</v>
      </c>
      <c r="M302" s="61">
        <v>0</v>
      </c>
      <c r="N302" s="61">
        <v>0</v>
      </c>
      <c r="O302" s="61">
        <v>0</v>
      </c>
      <c r="P302" s="61">
        <v>0</v>
      </c>
      <c r="Q302" s="61">
        <v>0</v>
      </c>
      <c r="R302" s="61">
        <v>0</v>
      </c>
      <c r="S302" s="61">
        <v>0</v>
      </c>
      <c r="T302" s="61">
        <v>0</v>
      </c>
      <c r="U302" s="61">
        <v>0</v>
      </c>
      <c r="V302" s="61">
        <v>0</v>
      </c>
      <c r="W302" s="61">
        <v>0</v>
      </c>
      <c r="X302" s="61">
        <v>0</v>
      </c>
      <c r="Y302" s="61">
        <v>0</v>
      </c>
      <c r="Z302" s="61">
        <v>0</v>
      </c>
      <c r="AA302" s="61">
        <v>0</v>
      </c>
      <c r="AB302" s="61">
        <v>0</v>
      </c>
      <c r="AC302" s="61">
        <v>0</v>
      </c>
      <c r="AD302" s="61">
        <v>0</v>
      </c>
      <c r="AE302" s="61">
        <v>0</v>
      </c>
      <c r="AF302" s="61">
        <v>0</v>
      </c>
      <c r="AG302" s="61">
        <v>0</v>
      </c>
      <c r="AH302" s="61">
        <v>0</v>
      </c>
      <c r="AI302" s="61">
        <v>0</v>
      </c>
      <c r="AJ302" s="61">
        <v>0</v>
      </c>
      <c r="AK302" s="61">
        <v>0</v>
      </c>
      <c r="AL302" s="61">
        <v>0</v>
      </c>
      <c r="AM302" s="61">
        <v>0</v>
      </c>
      <c r="AN302" s="61">
        <v>0</v>
      </c>
      <c r="AO302" s="61">
        <v>0</v>
      </c>
      <c r="AP302" s="61">
        <v>0</v>
      </c>
      <c r="AQ302" s="61">
        <f t="shared" si="4"/>
        <v>0</v>
      </c>
      <c r="AT302" s="33"/>
    </row>
    <row r="303" spans="1:46" ht="33" customHeight="1">
      <c r="A303" s="32">
        <v>1248</v>
      </c>
      <c r="B303" s="315" t="str">
        <f>VLOOKUP(A303,[4]bd_lista!A:C,3,FALSE)</f>
        <v>Gobierno Autónomo Municipal de Carabuco</v>
      </c>
      <c r="C303" s="316" t="e">
        <f>+VLOOKUP(A303,Contactos!$A$4:$E$534,6,FALSE)</f>
        <v>#REF!</v>
      </c>
      <c r="D303" s="61">
        <v>0</v>
      </c>
      <c r="E303" s="61">
        <v>0</v>
      </c>
      <c r="F303" s="61">
        <v>0</v>
      </c>
      <c r="G303" s="61">
        <v>0</v>
      </c>
      <c r="H303" s="61">
        <v>0</v>
      </c>
      <c r="I303" s="61">
        <v>0</v>
      </c>
      <c r="J303" s="61">
        <v>0</v>
      </c>
      <c r="K303" s="61">
        <v>0</v>
      </c>
      <c r="L303" s="61">
        <v>0</v>
      </c>
      <c r="M303" s="61">
        <v>0</v>
      </c>
      <c r="N303" s="61">
        <v>0</v>
      </c>
      <c r="O303" s="61">
        <v>0</v>
      </c>
      <c r="P303" s="61">
        <v>0</v>
      </c>
      <c r="Q303" s="61">
        <v>0</v>
      </c>
      <c r="R303" s="61">
        <v>0</v>
      </c>
      <c r="S303" s="61">
        <v>0</v>
      </c>
      <c r="T303" s="61">
        <v>0</v>
      </c>
      <c r="U303" s="61">
        <v>0</v>
      </c>
      <c r="V303" s="61">
        <v>0</v>
      </c>
      <c r="W303" s="61">
        <v>0</v>
      </c>
      <c r="X303" s="61">
        <v>0</v>
      </c>
      <c r="Y303" s="61">
        <v>0</v>
      </c>
      <c r="Z303" s="61">
        <v>0</v>
      </c>
      <c r="AA303" s="61">
        <v>0</v>
      </c>
      <c r="AB303" s="61">
        <v>0</v>
      </c>
      <c r="AC303" s="61">
        <v>0</v>
      </c>
      <c r="AD303" s="61">
        <v>0</v>
      </c>
      <c r="AE303" s="61">
        <v>0</v>
      </c>
      <c r="AF303" s="61">
        <v>0</v>
      </c>
      <c r="AG303" s="61">
        <v>0</v>
      </c>
      <c r="AH303" s="61">
        <v>0</v>
      </c>
      <c r="AI303" s="61">
        <v>0</v>
      </c>
      <c r="AJ303" s="61">
        <v>0</v>
      </c>
      <c r="AK303" s="61">
        <v>0</v>
      </c>
      <c r="AL303" s="61">
        <v>0</v>
      </c>
      <c r="AM303" s="61">
        <v>0</v>
      </c>
      <c r="AN303" s="61">
        <v>0</v>
      </c>
      <c r="AO303" s="61">
        <v>0</v>
      </c>
      <c r="AP303" s="61">
        <v>0</v>
      </c>
      <c r="AQ303" s="61">
        <f t="shared" si="4"/>
        <v>0</v>
      </c>
      <c r="AT303" s="33"/>
    </row>
    <row r="304" spans="1:46" ht="33" customHeight="1">
      <c r="A304" s="32">
        <v>1249</v>
      </c>
      <c r="B304" s="315" t="str">
        <f>VLOOKUP(A304,[4]bd_lista!A:C,3,FALSE)</f>
        <v>Gobierno Autónomo Municipal de Apolo</v>
      </c>
      <c r="C304" s="316" t="e">
        <f>+VLOOKUP(A304,Contactos!$A$4:$E$534,6,FALSE)</f>
        <v>#REF!</v>
      </c>
      <c r="D304" s="61">
        <v>0</v>
      </c>
      <c r="E304" s="61">
        <v>0</v>
      </c>
      <c r="F304" s="61">
        <v>0</v>
      </c>
      <c r="G304" s="61">
        <v>0</v>
      </c>
      <c r="H304" s="61">
        <v>0</v>
      </c>
      <c r="I304" s="61">
        <v>0</v>
      </c>
      <c r="J304" s="61">
        <v>0</v>
      </c>
      <c r="K304" s="61">
        <v>0</v>
      </c>
      <c r="L304" s="61">
        <v>0</v>
      </c>
      <c r="M304" s="61">
        <v>0</v>
      </c>
      <c r="N304" s="61">
        <v>0</v>
      </c>
      <c r="O304" s="61">
        <v>0</v>
      </c>
      <c r="P304" s="61">
        <v>0</v>
      </c>
      <c r="Q304" s="61">
        <v>0</v>
      </c>
      <c r="R304" s="61">
        <v>0</v>
      </c>
      <c r="S304" s="61">
        <v>0</v>
      </c>
      <c r="T304" s="61">
        <v>0</v>
      </c>
      <c r="U304" s="61">
        <v>0</v>
      </c>
      <c r="V304" s="61">
        <v>0</v>
      </c>
      <c r="W304" s="61">
        <v>0</v>
      </c>
      <c r="X304" s="61">
        <v>0</v>
      </c>
      <c r="Y304" s="61">
        <v>0</v>
      </c>
      <c r="Z304" s="61">
        <v>0</v>
      </c>
      <c r="AA304" s="61">
        <v>0</v>
      </c>
      <c r="AB304" s="61">
        <v>0</v>
      </c>
      <c r="AC304" s="61">
        <v>0</v>
      </c>
      <c r="AD304" s="61">
        <v>0</v>
      </c>
      <c r="AE304" s="61">
        <v>0</v>
      </c>
      <c r="AF304" s="61">
        <v>0</v>
      </c>
      <c r="AG304" s="61">
        <v>0</v>
      </c>
      <c r="AH304" s="61">
        <v>0</v>
      </c>
      <c r="AI304" s="61">
        <v>0</v>
      </c>
      <c r="AJ304" s="61">
        <v>0</v>
      </c>
      <c r="AK304" s="61">
        <v>0</v>
      </c>
      <c r="AL304" s="61">
        <v>0</v>
      </c>
      <c r="AM304" s="61">
        <v>0</v>
      </c>
      <c r="AN304" s="61">
        <v>0</v>
      </c>
      <c r="AO304" s="61">
        <v>0</v>
      </c>
      <c r="AP304" s="61">
        <v>0</v>
      </c>
      <c r="AQ304" s="61">
        <f t="shared" si="4"/>
        <v>0</v>
      </c>
      <c r="AT304" s="33"/>
    </row>
    <row r="305" spans="1:46" ht="33" customHeight="1">
      <c r="A305" s="32">
        <v>1250</v>
      </c>
      <c r="B305" s="315" t="str">
        <f>VLOOKUP(A305,[4]bd_lista!A:C,3,FALSE)</f>
        <v>Gobierno Autónomo Municipal de Pelechuco</v>
      </c>
      <c r="C305" s="316" t="e">
        <f>+VLOOKUP(A305,Contactos!$A$4:$E$534,6,FALSE)</f>
        <v>#REF!</v>
      </c>
      <c r="D305" s="61">
        <v>0</v>
      </c>
      <c r="E305" s="61">
        <v>0</v>
      </c>
      <c r="F305" s="61">
        <v>0</v>
      </c>
      <c r="G305" s="61">
        <v>0</v>
      </c>
      <c r="H305" s="61">
        <v>0</v>
      </c>
      <c r="I305" s="61">
        <v>0</v>
      </c>
      <c r="J305" s="61">
        <v>0</v>
      </c>
      <c r="K305" s="61">
        <v>0</v>
      </c>
      <c r="L305" s="61">
        <v>0</v>
      </c>
      <c r="M305" s="61">
        <v>0</v>
      </c>
      <c r="N305" s="61">
        <v>0</v>
      </c>
      <c r="O305" s="61">
        <v>0</v>
      </c>
      <c r="P305" s="61">
        <v>0</v>
      </c>
      <c r="Q305" s="61">
        <v>0</v>
      </c>
      <c r="R305" s="61">
        <v>0</v>
      </c>
      <c r="S305" s="61">
        <v>0</v>
      </c>
      <c r="T305" s="61">
        <v>0</v>
      </c>
      <c r="U305" s="61">
        <v>0</v>
      </c>
      <c r="V305" s="61">
        <v>0</v>
      </c>
      <c r="W305" s="61">
        <v>0</v>
      </c>
      <c r="X305" s="61">
        <v>0</v>
      </c>
      <c r="Y305" s="61">
        <v>0</v>
      </c>
      <c r="Z305" s="61">
        <v>0</v>
      </c>
      <c r="AA305" s="61">
        <v>0</v>
      </c>
      <c r="AB305" s="61">
        <v>0</v>
      </c>
      <c r="AC305" s="61">
        <v>0</v>
      </c>
      <c r="AD305" s="61">
        <v>0</v>
      </c>
      <c r="AE305" s="61">
        <v>0</v>
      </c>
      <c r="AF305" s="61">
        <v>0</v>
      </c>
      <c r="AG305" s="61">
        <v>0</v>
      </c>
      <c r="AH305" s="61">
        <v>0</v>
      </c>
      <c r="AI305" s="61">
        <v>0</v>
      </c>
      <c r="AJ305" s="61">
        <v>0</v>
      </c>
      <c r="AK305" s="61">
        <v>0</v>
      </c>
      <c r="AL305" s="61">
        <v>0</v>
      </c>
      <c r="AM305" s="61">
        <v>0</v>
      </c>
      <c r="AN305" s="61">
        <v>0</v>
      </c>
      <c r="AO305" s="61">
        <v>0</v>
      </c>
      <c r="AP305" s="61">
        <v>0</v>
      </c>
      <c r="AQ305" s="61">
        <f t="shared" si="4"/>
        <v>0</v>
      </c>
      <c r="AT305" s="33"/>
    </row>
    <row r="306" spans="1:46" ht="33" customHeight="1">
      <c r="A306" s="32">
        <v>1251</v>
      </c>
      <c r="B306" s="315" t="str">
        <f>VLOOKUP(A306,[4]bd_lista!A:C,3,FALSE)</f>
        <v>Gobierno Autónomo Municipal de Luribay</v>
      </c>
      <c r="C306" s="316" t="e">
        <f>+VLOOKUP(A306,Contactos!$A$4:$E$534,6,FALSE)</f>
        <v>#REF!</v>
      </c>
      <c r="D306" s="61">
        <v>0</v>
      </c>
      <c r="E306" s="61">
        <v>0</v>
      </c>
      <c r="F306" s="61">
        <v>0</v>
      </c>
      <c r="G306" s="61">
        <v>0</v>
      </c>
      <c r="H306" s="61">
        <v>0</v>
      </c>
      <c r="I306" s="61">
        <v>0</v>
      </c>
      <c r="J306" s="61">
        <v>0</v>
      </c>
      <c r="K306" s="61">
        <v>0</v>
      </c>
      <c r="L306" s="61">
        <v>0</v>
      </c>
      <c r="M306" s="61">
        <v>0</v>
      </c>
      <c r="N306" s="61">
        <v>0</v>
      </c>
      <c r="O306" s="61">
        <v>0</v>
      </c>
      <c r="P306" s="61">
        <v>0</v>
      </c>
      <c r="Q306" s="61">
        <v>0</v>
      </c>
      <c r="R306" s="61">
        <v>0</v>
      </c>
      <c r="S306" s="61">
        <v>0</v>
      </c>
      <c r="T306" s="61">
        <v>0</v>
      </c>
      <c r="U306" s="61">
        <v>0</v>
      </c>
      <c r="V306" s="61">
        <v>0</v>
      </c>
      <c r="W306" s="61">
        <v>0</v>
      </c>
      <c r="X306" s="61">
        <v>0</v>
      </c>
      <c r="Y306" s="61">
        <v>0</v>
      </c>
      <c r="Z306" s="61">
        <v>0</v>
      </c>
      <c r="AA306" s="61">
        <v>0</v>
      </c>
      <c r="AB306" s="61">
        <v>0</v>
      </c>
      <c r="AC306" s="61">
        <v>0</v>
      </c>
      <c r="AD306" s="61">
        <v>0</v>
      </c>
      <c r="AE306" s="61">
        <v>0</v>
      </c>
      <c r="AF306" s="61">
        <v>0</v>
      </c>
      <c r="AG306" s="61">
        <v>0</v>
      </c>
      <c r="AH306" s="61">
        <v>0</v>
      </c>
      <c r="AI306" s="61">
        <v>0</v>
      </c>
      <c r="AJ306" s="61">
        <v>0</v>
      </c>
      <c r="AK306" s="61">
        <v>0</v>
      </c>
      <c r="AL306" s="61">
        <v>0</v>
      </c>
      <c r="AM306" s="61">
        <v>0</v>
      </c>
      <c r="AN306" s="61">
        <v>0</v>
      </c>
      <c r="AO306" s="61">
        <v>0</v>
      </c>
      <c r="AP306" s="61">
        <v>0</v>
      </c>
      <c r="AQ306" s="61">
        <f t="shared" si="4"/>
        <v>0</v>
      </c>
      <c r="AT306" s="33"/>
    </row>
    <row r="307" spans="1:46" ht="33" customHeight="1">
      <c r="A307" s="32">
        <v>1252</v>
      </c>
      <c r="B307" s="315" t="str">
        <f>VLOOKUP(A307,[4]bd_lista!A:C,3,FALSE)</f>
        <v>Gobierno Autónomo Municipal de Sapahaqui</v>
      </c>
      <c r="C307" s="316" t="e">
        <f>+VLOOKUP(A307,Contactos!$A$4:$E$534,6,FALSE)</f>
        <v>#REF!</v>
      </c>
      <c r="D307" s="61">
        <v>0</v>
      </c>
      <c r="E307" s="61">
        <v>0</v>
      </c>
      <c r="F307" s="61">
        <v>0</v>
      </c>
      <c r="G307" s="61">
        <v>0</v>
      </c>
      <c r="H307" s="61">
        <v>0</v>
      </c>
      <c r="I307" s="61">
        <v>0</v>
      </c>
      <c r="J307" s="61">
        <v>0</v>
      </c>
      <c r="K307" s="61">
        <v>0</v>
      </c>
      <c r="L307" s="61">
        <v>0</v>
      </c>
      <c r="M307" s="61">
        <v>0</v>
      </c>
      <c r="N307" s="61">
        <v>0</v>
      </c>
      <c r="O307" s="61">
        <v>0</v>
      </c>
      <c r="P307" s="61">
        <v>0</v>
      </c>
      <c r="Q307" s="61">
        <v>0</v>
      </c>
      <c r="R307" s="61">
        <v>0</v>
      </c>
      <c r="S307" s="61">
        <v>0</v>
      </c>
      <c r="T307" s="61">
        <v>0</v>
      </c>
      <c r="U307" s="61">
        <v>0</v>
      </c>
      <c r="V307" s="61">
        <v>0</v>
      </c>
      <c r="W307" s="61">
        <v>0</v>
      </c>
      <c r="X307" s="61">
        <v>0</v>
      </c>
      <c r="Y307" s="61">
        <v>0</v>
      </c>
      <c r="Z307" s="61">
        <v>0</v>
      </c>
      <c r="AA307" s="61">
        <v>0</v>
      </c>
      <c r="AB307" s="61">
        <v>0</v>
      </c>
      <c r="AC307" s="61">
        <v>0</v>
      </c>
      <c r="AD307" s="61">
        <v>0</v>
      </c>
      <c r="AE307" s="61">
        <v>0</v>
      </c>
      <c r="AF307" s="61">
        <v>0</v>
      </c>
      <c r="AG307" s="61">
        <v>0</v>
      </c>
      <c r="AH307" s="61">
        <v>0</v>
      </c>
      <c r="AI307" s="61">
        <v>0</v>
      </c>
      <c r="AJ307" s="61">
        <v>0</v>
      </c>
      <c r="AK307" s="61">
        <v>0</v>
      </c>
      <c r="AL307" s="61">
        <v>0</v>
      </c>
      <c r="AM307" s="61">
        <v>0</v>
      </c>
      <c r="AN307" s="61">
        <v>0</v>
      </c>
      <c r="AO307" s="61">
        <v>0</v>
      </c>
      <c r="AP307" s="61">
        <v>0</v>
      </c>
      <c r="AQ307" s="61">
        <f t="shared" si="4"/>
        <v>0</v>
      </c>
      <c r="AT307" s="33"/>
    </row>
    <row r="308" spans="1:46" ht="33" customHeight="1">
      <c r="A308" s="32">
        <v>1253</v>
      </c>
      <c r="B308" s="315" t="str">
        <f>VLOOKUP(A308,[4]bd_lista!A:C,3,FALSE)</f>
        <v>Gobierno Autónomo Municipal de Yaco</v>
      </c>
      <c r="C308" s="316" t="e">
        <f>+VLOOKUP(A308,Contactos!$A$4:$E$534,6,FALSE)</f>
        <v>#REF!</v>
      </c>
      <c r="D308" s="61">
        <v>0</v>
      </c>
      <c r="E308" s="61">
        <v>0</v>
      </c>
      <c r="F308" s="61">
        <v>0</v>
      </c>
      <c r="G308" s="61">
        <v>0</v>
      </c>
      <c r="H308" s="61">
        <v>0</v>
      </c>
      <c r="I308" s="61">
        <v>0</v>
      </c>
      <c r="J308" s="61">
        <v>0</v>
      </c>
      <c r="K308" s="61">
        <v>0</v>
      </c>
      <c r="L308" s="61">
        <v>0</v>
      </c>
      <c r="M308" s="61">
        <v>0</v>
      </c>
      <c r="N308" s="61">
        <v>0</v>
      </c>
      <c r="O308" s="61">
        <v>0</v>
      </c>
      <c r="P308" s="61">
        <v>0</v>
      </c>
      <c r="Q308" s="61">
        <v>0</v>
      </c>
      <c r="R308" s="61">
        <v>0</v>
      </c>
      <c r="S308" s="61">
        <v>0</v>
      </c>
      <c r="T308" s="61">
        <v>0</v>
      </c>
      <c r="U308" s="61">
        <v>0</v>
      </c>
      <c r="V308" s="61">
        <v>0</v>
      </c>
      <c r="W308" s="61">
        <v>0</v>
      </c>
      <c r="X308" s="61">
        <v>0</v>
      </c>
      <c r="Y308" s="61">
        <v>0</v>
      </c>
      <c r="Z308" s="61">
        <v>0</v>
      </c>
      <c r="AA308" s="61">
        <v>0</v>
      </c>
      <c r="AB308" s="61">
        <v>0</v>
      </c>
      <c r="AC308" s="61">
        <v>0</v>
      </c>
      <c r="AD308" s="61">
        <v>0</v>
      </c>
      <c r="AE308" s="61">
        <v>0</v>
      </c>
      <c r="AF308" s="61">
        <v>0</v>
      </c>
      <c r="AG308" s="61">
        <v>0</v>
      </c>
      <c r="AH308" s="61">
        <v>0</v>
      </c>
      <c r="AI308" s="61">
        <v>0</v>
      </c>
      <c r="AJ308" s="61">
        <v>0</v>
      </c>
      <c r="AK308" s="61">
        <v>0</v>
      </c>
      <c r="AL308" s="61">
        <v>0</v>
      </c>
      <c r="AM308" s="61">
        <v>0</v>
      </c>
      <c r="AN308" s="61">
        <v>0</v>
      </c>
      <c r="AO308" s="61">
        <v>0</v>
      </c>
      <c r="AP308" s="61">
        <v>0</v>
      </c>
      <c r="AQ308" s="61">
        <f t="shared" si="4"/>
        <v>0</v>
      </c>
      <c r="AT308" s="33"/>
    </row>
    <row r="309" spans="1:46" ht="33" customHeight="1">
      <c r="A309" s="32">
        <v>1254</v>
      </c>
      <c r="B309" s="315" t="str">
        <f>VLOOKUP(A309,[4]bd_lista!A:C,3,FALSE)</f>
        <v>Gobierno Autónomo Municipal de Malla</v>
      </c>
      <c r="C309" s="316" t="e">
        <f>+VLOOKUP(A309,Contactos!$A$4:$E$534,6,FALSE)</f>
        <v>#REF!</v>
      </c>
      <c r="D309" s="61">
        <v>0</v>
      </c>
      <c r="E309" s="61">
        <v>0</v>
      </c>
      <c r="F309" s="61">
        <v>0</v>
      </c>
      <c r="G309" s="61">
        <v>0</v>
      </c>
      <c r="H309" s="61">
        <v>0</v>
      </c>
      <c r="I309" s="61">
        <v>0</v>
      </c>
      <c r="J309" s="61">
        <v>0</v>
      </c>
      <c r="K309" s="61">
        <v>0</v>
      </c>
      <c r="L309" s="61">
        <v>0</v>
      </c>
      <c r="M309" s="61">
        <v>0</v>
      </c>
      <c r="N309" s="61">
        <v>0</v>
      </c>
      <c r="O309" s="61">
        <v>0</v>
      </c>
      <c r="P309" s="61">
        <v>0</v>
      </c>
      <c r="Q309" s="61">
        <v>0</v>
      </c>
      <c r="R309" s="61">
        <v>0</v>
      </c>
      <c r="S309" s="61">
        <v>0</v>
      </c>
      <c r="T309" s="61">
        <v>0</v>
      </c>
      <c r="U309" s="61">
        <v>0</v>
      </c>
      <c r="V309" s="61">
        <v>0</v>
      </c>
      <c r="W309" s="61">
        <v>0</v>
      </c>
      <c r="X309" s="61">
        <v>0</v>
      </c>
      <c r="Y309" s="61">
        <v>0</v>
      </c>
      <c r="Z309" s="61">
        <v>0</v>
      </c>
      <c r="AA309" s="61">
        <v>0</v>
      </c>
      <c r="AB309" s="61">
        <v>0</v>
      </c>
      <c r="AC309" s="61">
        <v>0</v>
      </c>
      <c r="AD309" s="61">
        <v>0</v>
      </c>
      <c r="AE309" s="61">
        <v>0</v>
      </c>
      <c r="AF309" s="61">
        <v>0</v>
      </c>
      <c r="AG309" s="61">
        <v>0</v>
      </c>
      <c r="AH309" s="61">
        <v>0</v>
      </c>
      <c r="AI309" s="61">
        <v>0</v>
      </c>
      <c r="AJ309" s="61">
        <v>0</v>
      </c>
      <c r="AK309" s="61">
        <v>0</v>
      </c>
      <c r="AL309" s="61">
        <v>0</v>
      </c>
      <c r="AM309" s="61">
        <v>0</v>
      </c>
      <c r="AN309" s="61">
        <v>0</v>
      </c>
      <c r="AO309" s="61">
        <v>0</v>
      </c>
      <c r="AP309" s="61">
        <v>0</v>
      </c>
      <c r="AQ309" s="61">
        <f t="shared" si="4"/>
        <v>0</v>
      </c>
      <c r="AT309" s="33"/>
    </row>
    <row r="310" spans="1:46" ht="33" customHeight="1">
      <c r="A310" s="32">
        <v>1255</v>
      </c>
      <c r="B310" s="315" t="str">
        <f>VLOOKUP(A310,[4]bd_lista!A:C,3,FALSE)</f>
        <v>Gobierno Autónomo Municipal de Cairoma</v>
      </c>
      <c r="C310" s="316" t="e">
        <f>+VLOOKUP(A310,Contactos!$A$4:$E$534,6,FALSE)</f>
        <v>#REF!</v>
      </c>
      <c r="D310" s="61">
        <v>0</v>
      </c>
      <c r="E310" s="61">
        <v>0</v>
      </c>
      <c r="F310" s="61">
        <v>0</v>
      </c>
      <c r="G310" s="61">
        <v>0</v>
      </c>
      <c r="H310" s="61">
        <v>0</v>
      </c>
      <c r="I310" s="61">
        <v>0</v>
      </c>
      <c r="J310" s="61">
        <v>0</v>
      </c>
      <c r="K310" s="61">
        <v>0</v>
      </c>
      <c r="L310" s="61">
        <v>0</v>
      </c>
      <c r="M310" s="61">
        <v>0</v>
      </c>
      <c r="N310" s="61">
        <v>0</v>
      </c>
      <c r="O310" s="61">
        <v>0</v>
      </c>
      <c r="P310" s="61">
        <v>0</v>
      </c>
      <c r="Q310" s="61">
        <v>0</v>
      </c>
      <c r="R310" s="61">
        <v>0</v>
      </c>
      <c r="S310" s="61">
        <v>0</v>
      </c>
      <c r="T310" s="61">
        <v>0</v>
      </c>
      <c r="U310" s="61">
        <v>0</v>
      </c>
      <c r="V310" s="61">
        <v>0</v>
      </c>
      <c r="W310" s="61">
        <v>0</v>
      </c>
      <c r="X310" s="61">
        <v>0</v>
      </c>
      <c r="Y310" s="61">
        <v>0</v>
      </c>
      <c r="Z310" s="61">
        <v>0</v>
      </c>
      <c r="AA310" s="61">
        <v>0</v>
      </c>
      <c r="AB310" s="61">
        <v>0</v>
      </c>
      <c r="AC310" s="61">
        <v>0</v>
      </c>
      <c r="AD310" s="61">
        <v>0</v>
      </c>
      <c r="AE310" s="61">
        <v>0</v>
      </c>
      <c r="AF310" s="61">
        <v>0</v>
      </c>
      <c r="AG310" s="61">
        <v>0</v>
      </c>
      <c r="AH310" s="61">
        <v>0</v>
      </c>
      <c r="AI310" s="61">
        <v>0</v>
      </c>
      <c r="AJ310" s="61">
        <v>0</v>
      </c>
      <c r="AK310" s="61">
        <v>0</v>
      </c>
      <c r="AL310" s="61">
        <v>0</v>
      </c>
      <c r="AM310" s="61">
        <v>0</v>
      </c>
      <c r="AN310" s="61">
        <v>0</v>
      </c>
      <c r="AO310" s="61">
        <v>0</v>
      </c>
      <c r="AP310" s="61">
        <v>0</v>
      </c>
      <c r="AQ310" s="61">
        <f t="shared" si="4"/>
        <v>0</v>
      </c>
      <c r="AT310" s="33"/>
    </row>
    <row r="311" spans="1:46" ht="33" customHeight="1">
      <c r="A311" s="32">
        <v>1256</v>
      </c>
      <c r="B311" s="315" t="str">
        <f>VLOOKUP(A311,[4]bd_lista!A:C,3,FALSE)</f>
        <v>Gobierno Autónomo Municipal de Chulumani (Villa de la Libertad)</v>
      </c>
      <c r="C311" s="316" t="e">
        <f>+VLOOKUP(A311,Contactos!$A$4:$E$534,6,FALSE)</f>
        <v>#REF!</v>
      </c>
      <c r="D311" s="61">
        <v>0</v>
      </c>
      <c r="E311" s="61">
        <v>0</v>
      </c>
      <c r="F311" s="61">
        <v>0</v>
      </c>
      <c r="G311" s="61">
        <v>0</v>
      </c>
      <c r="H311" s="61">
        <v>0</v>
      </c>
      <c r="I311" s="61">
        <v>0</v>
      </c>
      <c r="J311" s="61">
        <v>0</v>
      </c>
      <c r="K311" s="61">
        <v>0</v>
      </c>
      <c r="L311" s="61">
        <v>0</v>
      </c>
      <c r="M311" s="61">
        <v>0</v>
      </c>
      <c r="N311" s="61">
        <v>0</v>
      </c>
      <c r="O311" s="61">
        <v>0</v>
      </c>
      <c r="P311" s="61">
        <v>0</v>
      </c>
      <c r="Q311" s="61">
        <v>0</v>
      </c>
      <c r="R311" s="61">
        <v>0</v>
      </c>
      <c r="S311" s="61">
        <v>0</v>
      </c>
      <c r="T311" s="61">
        <v>0</v>
      </c>
      <c r="U311" s="61">
        <v>0</v>
      </c>
      <c r="V311" s="61">
        <v>0</v>
      </c>
      <c r="W311" s="61">
        <v>0</v>
      </c>
      <c r="X311" s="61">
        <v>0</v>
      </c>
      <c r="Y311" s="61">
        <v>0</v>
      </c>
      <c r="Z311" s="61">
        <v>0</v>
      </c>
      <c r="AA311" s="61">
        <v>0</v>
      </c>
      <c r="AB311" s="61">
        <v>0</v>
      </c>
      <c r="AC311" s="61">
        <v>0</v>
      </c>
      <c r="AD311" s="61">
        <v>0</v>
      </c>
      <c r="AE311" s="61">
        <v>0</v>
      </c>
      <c r="AF311" s="61">
        <v>0</v>
      </c>
      <c r="AG311" s="61">
        <v>0</v>
      </c>
      <c r="AH311" s="61">
        <v>0</v>
      </c>
      <c r="AI311" s="61">
        <v>0</v>
      </c>
      <c r="AJ311" s="61">
        <v>0</v>
      </c>
      <c r="AK311" s="61">
        <v>0</v>
      </c>
      <c r="AL311" s="61">
        <v>0</v>
      </c>
      <c r="AM311" s="61">
        <v>0</v>
      </c>
      <c r="AN311" s="61">
        <v>0</v>
      </c>
      <c r="AO311" s="61">
        <v>0</v>
      </c>
      <c r="AP311" s="61">
        <v>0</v>
      </c>
      <c r="AQ311" s="61">
        <f t="shared" si="4"/>
        <v>0</v>
      </c>
      <c r="AT311" s="33"/>
    </row>
    <row r="312" spans="1:46" ht="33" customHeight="1">
      <c r="A312" s="32">
        <v>1257</v>
      </c>
      <c r="B312" s="315" t="str">
        <f>VLOOKUP(A312,[4]bd_lista!A:C,3,FALSE)</f>
        <v>Gobierno Autónomo Municipal de Irupana (Villa de Lanza)</v>
      </c>
      <c r="C312" s="316" t="e">
        <f>+VLOOKUP(A312,Contactos!$A$4:$E$534,6,FALSE)</f>
        <v>#REF!</v>
      </c>
      <c r="D312" s="61">
        <v>0</v>
      </c>
      <c r="E312" s="61">
        <v>0</v>
      </c>
      <c r="F312" s="61">
        <v>0</v>
      </c>
      <c r="G312" s="61">
        <v>0</v>
      </c>
      <c r="H312" s="61">
        <v>0</v>
      </c>
      <c r="I312" s="61">
        <v>0</v>
      </c>
      <c r="J312" s="61">
        <v>0</v>
      </c>
      <c r="K312" s="61">
        <v>0</v>
      </c>
      <c r="L312" s="61">
        <v>0</v>
      </c>
      <c r="M312" s="61">
        <v>0</v>
      </c>
      <c r="N312" s="61">
        <v>0</v>
      </c>
      <c r="O312" s="61">
        <v>0</v>
      </c>
      <c r="P312" s="61">
        <v>0</v>
      </c>
      <c r="Q312" s="61">
        <v>0</v>
      </c>
      <c r="R312" s="61">
        <v>0</v>
      </c>
      <c r="S312" s="61">
        <v>0</v>
      </c>
      <c r="T312" s="61">
        <v>0</v>
      </c>
      <c r="U312" s="61">
        <v>0</v>
      </c>
      <c r="V312" s="61">
        <v>0</v>
      </c>
      <c r="W312" s="61">
        <v>0</v>
      </c>
      <c r="X312" s="61">
        <v>0</v>
      </c>
      <c r="Y312" s="61">
        <v>0</v>
      </c>
      <c r="Z312" s="61">
        <v>0</v>
      </c>
      <c r="AA312" s="61">
        <v>0</v>
      </c>
      <c r="AB312" s="61">
        <v>0</v>
      </c>
      <c r="AC312" s="61">
        <v>0</v>
      </c>
      <c r="AD312" s="61">
        <v>0</v>
      </c>
      <c r="AE312" s="61">
        <v>0</v>
      </c>
      <c r="AF312" s="61">
        <v>0</v>
      </c>
      <c r="AG312" s="61">
        <v>0</v>
      </c>
      <c r="AH312" s="61">
        <v>0</v>
      </c>
      <c r="AI312" s="61">
        <v>0</v>
      </c>
      <c r="AJ312" s="61">
        <v>0</v>
      </c>
      <c r="AK312" s="61">
        <v>0</v>
      </c>
      <c r="AL312" s="61">
        <v>0</v>
      </c>
      <c r="AM312" s="61">
        <v>0</v>
      </c>
      <c r="AN312" s="61">
        <v>0</v>
      </c>
      <c r="AO312" s="61">
        <v>0</v>
      </c>
      <c r="AP312" s="61">
        <v>0</v>
      </c>
      <c r="AQ312" s="61">
        <f t="shared" si="4"/>
        <v>0</v>
      </c>
      <c r="AT312" s="33"/>
    </row>
    <row r="313" spans="1:46" ht="33" customHeight="1">
      <c r="A313" s="32">
        <v>1258</v>
      </c>
      <c r="B313" s="315" t="str">
        <f>VLOOKUP(A313,[4]bd_lista!A:C,3,FALSE)</f>
        <v>Gobierno Autónomo Municipal de Yanacachi</v>
      </c>
      <c r="C313" s="316" t="e">
        <f>+VLOOKUP(A313,Contactos!$A$4:$E$534,6,FALSE)</f>
        <v>#REF!</v>
      </c>
      <c r="D313" s="61">
        <v>0</v>
      </c>
      <c r="E313" s="61">
        <v>0</v>
      </c>
      <c r="F313" s="61">
        <v>0</v>
      </c>
      <c r="G313" s="61">
        <v>0</v>
      </c>
      <c r="H313" s="61">
        <v>0</v>
      </c>
      <c r="I313" s="61">
        <v>0</v>
      </c>
      <c r="J313" s="61">
        <v>0</v>
      </c>
      <c r="K313" s="61">
        <v>0</v>
      </c>
      <c r="L313" s="61">
        <v>0</v>
      </c>
      <c r="M313" s="61">
        <v>0</v>
      </c>
      <c r="N313" s="61">
        <v>0</v>
      </c>
      <c r="O313" s="61">
        <v>0</v>
      </c>
      <c r="P313" s="61">
        <v>0</v>
      </c>
      <c r="Q313" s="61">
        <v>0</v>
      </c>
      <c r="R313" s="61">
        <v>0</v>
      </c>
      <c r="S313" s="61">
        <v>0</v>
      </c>
      <c r="T313" s="61">
        <v>0</v>
      </c>
      <c r="U313" s="61">
        <v>0</v>
      </c>
      <c r="V313" s="61">
        <v>0</v>
      </c>
      <c r="W313" s="61">
        <v>0</v>
      </c>
      <c r="X313" s="61">
        <v>0</v>
      </c>
      <c r="Y313" s="61">
        <v>0</v>
      </c>
      <c r="Z313" s="61">
        <v>0</v>
      </c>
      <c r="AA313" s="61">
        <v>0</v>
      </c>
      <c r="AB313" s="61">
        <v>0</v>
      </c>
      <c r="AC313" s="61">
        <v>0</v>
      </c>
      <c r="AD313" s="61">
        <v>0</v>
      </c>
      <c r="AE313" s="61">
        <v>0</v>
      </c>
      <c r="AF313" s="61">
        <v>0</v>
      </c>
      <c r="AG313" s="61">
        <v>0</v>
      </c>
      <c r="AH313" s="61">
        <v>0</v>
      </c>
      <c r="AI313" s="61">
        <v>0</v>
      </c>
      <c r="AJ313" s="61">
        <v>0</v>
      </c>
      <c r="AK313" s="61">
        <v>0</v>
      </c>
      <c r="AL313" s="61">
        <v>0</v>
      </c>
      <c r="AM313" s="61">
        <v>0</v>
      </c>
      <c r="AN313" s="61">
        <v>0</v>
      </c>
      <c r="AO313" s="61">
        <v>0</v>
      </c>
      <c r="AP313" s="61">
        <v>0</v>
      </c>
      <c r="AQ313" s="61">
        <f t="shared" si="4"/>
        <v>0</v>
      </c>
      <c r="AT313" s="33"/>
    </row>
    <row r="314" spans="1:46" ht="33" customHeight="1">
      <c r="A314" s="32">
        <v>1259</v>
      </c>
      <c r="B314" s="315" t="str">
        <f>VLOOKUP(A314,[4]bd_lista!A:C,3,FALSE)</f>
        <v>Gobierno Autónomo Municipal de Palos Blancos</v>
      </c>
      <c r="C314" s="316" t="e">
        <f>+VLOOKUP(A314,Contactos!$A$4:$E$534,6,FALSE)</f>
        <v>#REF!</v>
      </c>
      <c r="D314" s="61">
        <v>0</v>
      </c>
      <c r="E314" s="61">
        <v>0</v>
      </c>
      <c r="F314" s="61">
        <v>0</v>
      </c>
      <c r="G314" s="61">
        <v>0</v>
      </c>
      <c r="H314" s="61">
        <v>0</v>
      </c>
      <c r="I314" s="61">
        <v>0</v>
      </c>
      <c r="J314" s="61">
        <v>0</v>
      </c>
      <c r="K314" s="61">
        <v>0</v>
      </c>
      <c r="L314" s="61">
        <v>0</v>
      </c>
      <c r="M314" s="61">
        <v>0</v>
      </c>
      <c r="N314" s="61">
        <v>0</v>
      </c>
      <c r="O314" s="61">
        <v>0</v>
      </c>
      <c r="P314" s="61">
        <v>0</v>
      </c>
      <c r="Q314" s="61">
        <v>0</v>
      </c>
      <c r="R314" s="61">
        <v>0</v>
      </c>
      <c r="S314" s="61">
        <v>0</v>
      </c>
      <c r="T314" s="61">
        <v>0</v>
      </c>
      <c r="U314" s="61">
        <v>0</v>
      </c>
      <c r="V314" s="61">
        <v>0</v>
      </c>
      <c r="W314" s="61">
        <v>0</v>
      </c>
      <c r="X314" s="61">
        <v>0</v>
      </c>
      <c r="Y314" s="61">
        <v>0</v>
      </c>
      <c r="Z314" s="61">
        <v>0</v>
      </c>
      <c r="AA314" s="61">
        <v>0</v>
      </c>
      <c r="AB314" s="61">
        <v>0</v>
      </c>
      <c r="AC314" s="61">
        <v>0</v>
      </c>
      <c r="AD314" s="61">
        <v>0</v>
      </c>
      <c r="AE314" s="61">
        <v>0</v>
      </c>
      <c r="AF314" s="61">
        <v>0</v>
      </c>
      <c r="AG314" s="61">
        <v>0</v>
      </c>
      <c r="AH314" s="61">
        <v>0</v>
      </c>
      <c r="AI314" s="61">
        <v>0</v>
      </c>
      <c r="AJ314" s="61">
        <v>0</v>
      </c>
      <c r="AK314" s="61">
        <v>0</v>
      </c>
      <c r="AL314" s="61">
        <v>0</v>
      </c>
      <c r="AM314" s="61">
        <v>0</v>
      </c>
      <c r="AN314" s="61">
        <v>0</v>
      </c>
      <c r="AO314" s="61">
        <v>0</v>
      </c>
      <c r="AP314" s="61">
        <v>0</v>
      </c>
      <c r="AQ314" s="61">
        <f t="shared" si="4"/>
        <v>0</v>
      </c>
      <c r="AT314" s="33"/>
    </row>
    <row r="315" spans="1:46" ht="33" customHeight="1">
      <c r="A315" s="32">
        <v>1260</v>
      </c>
      <c r="B315" s="315" t="str">
        <f>VLOOKUP(A315,[4]bd_lista!A:C,3,FALSE)</f>
        <v>Gobierno Autónomo Municipal de La Asunta</v>
      </c>
      <c r="C315" s="316" t="e">
        <f>+VLOOKUP(A315,Contactos!$A$4:$E$534,6,FALSE)</f>
        <v>#REF!</v>
      </c>
      <c r="D315" s="61">
        <v>0</v>
      </c>
      <c r="E315" s="61">
        <v>0</v>
      </c>
      <c r="F315" s="61">
        <v>0</v>
      </c>
      <c r="G315" s="61">
        <v>0</v>
      </c>
      <c r="H315" s="61">
        <v>0</v>
      </c>
      <c r="I315" s="61">
        <v>0</v>
      </c>
      <c r="J315" s="61">
        <v>0</v>
      </c>
      <c r="K315" s="61">
        <v>0</v>
      </c>
      <c r="L315" s="61">
        <v>0</v>
      </c>
      <c r="M315" s="61">
        <v>0</v>
      </c>
      <c r="N315" s="61">
        <v>0</v>
      </c>
      <c r="O315" s="61">
        <v>0</v>
      </c>
      <c r="P315" s="61">
        <v>0</v>
      </c>
      <c r="Q315" s="61">
        <v>0</v>
      </c>
      <c r="R315" s="61">
        <v>0</v>
      </c>
      <c r="S315" s="61">
        <v>0</v>
      </c>
      <c r="T315" s="61">
        <v>0</v>
      </c>
      <c r="U315" s="61">
        <v>0</v>
      </c>
      <c r="V315" s="61">
        <v>0</v>
      </c>
      <c r="W315" s="61">
        <v>0</v>
      </c>
      <c r="X315" s="61">
        <v>0</v>
      </c>
      <c r="Y315" s="61">
        <v>0</v>
      </c>
      <c r="Z315" s="61">
        <v>0</v>
      </c>
      <c r="AA315" s="61">
        <v>0</v>
      </c>
      <c r="AB315" s="61">
        <v>0</v>
      </c>
      <c r="AC315" s="61">
        <v>0</v>
      </c>
      <c r="AD315" s="61">
        <v>0</v>
      </c>
      <c r="AE315" s="61">
        <v>0</v>
      </c>
      <c r="AF315" s="61">
        <v>0</v>
      </c>
      <c r="AG315" s="61">
        <v>0</v>
      </c>
      <c r="AH315" s="61">
        <v>0</v>
      </c>
      <c r="AI315" s="61">
        <v>0</v>
      </c>
      <c r="AJ315" s="61">
        <v>0</v>
      </c>
      <c r="AK315" s="61">
        <v>0</v>
      </c>
      <c r="AL315" s="61">
        <v>0</v>
      </c>
      <c r="AM315" s="61">
        <v>0</v>
      </c>
      <c r="AN315" s="61">
        <v>0</v>
      </c>
      <c r="AO315" s="61">
        <v>0</v>
      </c>
      <c r="AP315" s="61">
        <v>0</v>
      </c>
      <c r="AQ315" s="61">
        <f t="shared" si="4"/>
        <v>0</v>
      </c>
      <c r="AT315" s="33"/>
    </row>
    <row r="316" spans="1:46" ht="33" customHeight="1">
      <c r="A316" s="32">
        <v>1261</v>
      </c>
      <c r="B316" s="315" t="str">
        <f>VLOOKUP(A316,[4]bd_lista!A:C,3,FALSE)</f>
        <v>Gobierno Autónomo Municipal de Pucarani</v>
      </c>
      <c r="C316" s="316" t="e">
        <f>+VLOOKUP(A316,Contactos!$A$4:$E$534,6,FALSE)</f>
        <v>#REF!</v>
      </c>
      <c r="D316" s="61">
        <v>0</v>
      </c>
      <c r="E316" s="61">
        <v>0</v>
      </c>
      <c r="F316" s="61">
        <v>0</v>
      </c>
      <c r="G316" s="61">
        <v>0</v>
      </c>
      <c r="H316" s="61">
        <v>0</v>
      </c>
      <c r="I316" s="61">
        <v>0</v>
      </c>
      <c r="J316" s="61">
        <v>0</v>
      </c>
      <c r="K316" s="61">
        <v>0</v>
      </c>
      <c r="L316" s="61">
        <v>0</v>
      </c>
      <c r="M316" s="61">
        <v>0</v>
      </c>
      <c r="N316" s="61">
        <v>0</v>
      </c>
      <c r="O316" s="61">
        <v>0</v>
      </c>
      <c r="P316" s="61">
        <v>0</v>
      </c>
      <c r="Q316" s="61">
        <v>0</v>
      </c>
      <c r="R316" s="61">
        <v>0</v>
      </c>
      <c r="S316" s="61">
        <v>0</v>
      </c>
      <c r="T316" s="61">
        <v>0</v>
      </c>
      <c r="U316" s="61">
        <v>0</v>
      </c>
      <c r="V316" s="61">
        <v>0</v>
      </c>
      <c r="W316" s="61">
        <v>0</v>
      </c>
      <c r="X316" s="61">
        <v>0</v>
      </c>
      <c r="Y316" s="61">
        <v>0</v>
      </c>
      <c r="Z316" s="61">
        <v>0</v>
      </c>
      <c r="AA316" s="61">
        <v>0</v>
      </c>
      <c r="AB316" s="61">
        <v>0</v>
      </c>
      <c r="AC316" s="61">
        <v>0</v>
      </c>
      <c r="AD316" s="61">
        <v>0</v>
      </c>
      <c r="AE316" s="61">
        <v>0</v>
      </c>
      <c r="AF316" s="61">
        <v>0</v>
      </c>
      <c r="AG316" s="61">
        <v>0</v>
      </c>
      <c r="AH316" s="61">
        <v>0</v>
      </c>
      <c r="AI316" s="61">
        <v>0</v>
      </c>
      <c r="AJ316" s="61">
        <v>0</v>
      </c>
      <c r="AK316" s="61">
        <v>0</v>
      </c>
      <c r="AL316" s="61">
        <v>0</v>
      </c>
      <c r="AM316" s="61">
        <v>0</v>
      </c>
      <c r="AN316" s="61">
        <v>0</v>
      </c>
      <c r="AO316" s="61">
        <v>0</v>
      </c>
      <c r="AP316" s="61">
        <v>0</v>
      </c>
      <c r="AQ316" s="61">
        <f t="shared" si="4"/>
        <v>0</v>
      </c>
      <c r="AT316" s="33"/>
    </row>
    <row r="317" spans="1:46" ht="33" customHeight="1">
      <c r="A317" s="32">
        <v>1262</v>
      </c>
      <c r="B317" s="315" t="str">
        <f>VLOOKUP(A317,[4]bd_lista!A:C,3,FALSE)</f>
        <v>Gobierno Autónomo Municipal de Laja</v>
      </c>
      <c r="C317" s="316" t="e">
        <f>+VLOOKUP(A317,Contactos!$A$4:$E$534,6,FALSE)</f>
        <v>#REF!</v>
      </c>
      <c r="D317" s="61">
        <v>0</v>
      </c>
      <c r="E317" s="61">
        <v>0</v>
      </c>
      <c r="F317" s="61">
        <v>0</v>
      </c>
      <c r="G317" s="61">
        <v>0</v>
      </c>
      <c r="H317" s="61">
        <v>0</v>
      </c>
      <c r="I317" s="61">
        <v>0</v>
      </c>
      <c r="J317" s="61">
        <v>0</v>
      </c>
      <c r="K317" s="61">
        <v>0</v>
      </c>
      <c r="L317" s="61">
        <v>0</v>
      </c>
      <c r="M317" s="61">
        <v>0</v>
      </c>
      <c r="N317" s="61">
        <v>0</v>
      </c>
      <c r="O317" s="61">
        <v>0</v>
      </c>
      <c r="P317" s="61">
        <v>0</v>
      </c>
      <c r="Q317" s="61">
        <v>0</v>
      </c>
      <c r="R317" s="61">
        <v>0</v>
      </c>
      <c r="S317" s="61">
        <v>0</v>
      </c>
      <c r="T317" s="61">
        <v>0</v>
      </c>
      <c r="U317" s="61">
        <v>0</v>
      </c>
      <c r="V317" s="61">
        <v>0</v>
      </c>
      <c r="W317" s="61">
        <v>0</v>
      </c>
      <c r="X317" s="61">
        <v>0</v>
      </c>
      <c r="Y317" s="61">
        <v>0</v>
      </c>
      <c r="Z317" s="61">
        <v>0</v>
      </c>
      <c r="AA317" s="61">
        <v>0</v>
      </c>
      <c r="AB317" s="61">
        <v>0</v>
      </c>
      <c r="AC317" s="61">
        <v>0</v>
      </c>
      <c r="AD317" s="61">
        <v>0</v>
      </c>
      <c r="AE317" s="61">
        <v>0</v>
      </c>
      <c r="AF317" s="61">
        <v>0</v>
      </c>
      <c r="AG317" s="61">
        <v>0</v>
      </c>
      <c r="AH317" s="61">
        <v>0</v>
      </c>
      <c r="AI317" s="61">
        <v>0</v>
      </c>
      <c r="AJ317" s="61">
        <v>0</v>
      </c>
      <c r="AK317" s="61">
        <v>0</v>
      </c>
      <c r="AL317" s="61">
        <v>0</v>
      </c>
      <c r="AM317" s="61">
        <v>0</v>
      </c>
      <c r="AN317" s="61">
        <v>0</v>
      </c>
      <c r="AO317" s="61">
        <v>0</v>
      </c>
      <c r="AP317" s="61">
        <v>0</v>
      </c>
      <c r="AQ317" s="61">
        <f t="shared" si="4"/>
        <v>0</v>
      </c>
      <c r="AT317" s="33"/>
    </row>
    <row r="318" spans="1:46" ht="33" customHeight="1">
      <c r="A318" s="32">
        <v>1263</v>
      </c>
      <c r="B318" s="315" t="str">
        <f>VLOOKUP(A318,[4]bd_lista!A:C,3,FALSE)</f>
        <v>Gobierno Autónomo Municipal de Batallas</v>
      </c>
      <c r="C318" s="316" t="e">
        <f>+VLOOKUP(A318,Contactos!$A$4:$E$534,6,FALSE)</f>
        <v>#REF!</v>
      </c>
      <c r="D318" s="61">
        <v>0</v>
      </c>
      <c r="E318" s="61">
        <v>0</v>
      </c>
      <c r="F318" s="61">
        <v>0</v>
      </c>
      <c r="G318" s="61">
        <v>0</v>
      </c>
      <c r="H318" s="61">
        <v>0</v>
      </c>
      <c r="I318" s="61">
        <v>0</v>
      </c>
      <c r="J318" s="61">
        <v>0</v>
      </c>
      <c r="K318" s="61">
        <v>0</v>
      </c>
      <c r="L318" s="61">
        <v>0</v>
      </c>
      <c r="M318" s="61">
        <v>0</v>
      </c>
      <c r="N318" s="61">
        <v>0</v>
      </c>
      <c r="O318" s="61">
        <v>0</v>
      </c>
      <c r="P318" s="61">
        <v>0</v>
      </c>
      <c r="Q318" s="61">
        <v>0</v>
      </c>
      <c r="R318" s="61">
        <v>0</v>
      </c>
      <c r="S318" s="61">
        <v>0</v>
      </c>
      <c r="T318" s="61">
        <v>0</v>
      </c>
      <c r="U318" s="61">
        <v>0</v>
      </c>
      <c r="V318" s="61">
        <v>0</v>
      </c>
      <c r="W318" s="61">
        <v>0</v>
      </c>
      <c r="X318" s="61">
        <v>0</v>
      </c>
      <c r="Y318" s="61">
        <v>0</v>
      </c>
      <c r="Z318" s="61">
        <v>0</v>
      </c>
      <c r="AA318" s="61">
        <v>0</v>
      </c>
      <c r="AB318" s="61">
        <v>0</v>
      </c>
      <c r="AC318" s="61">
        <v>0</v>
      </c>
      <c r="AD318" s="61">
        <v>0</v>
      </c>
      <c r="AE318" s="61">
        <v>0</v>
      </c>
      <c r="AF318" s="61">
        <v>0</v>
      </c>
      <c r="AG318" s="61">
        <v>0</v>
      </c>
      <c r="AH318" s="61">
        <v>0</v>
      </c>
      <c r="AI318" s="61">
        <v>0</v>
      </c>
      <c r="AJ318" s="61">
        <v>0</v>
      </c>
      <c r="AK318" s="61">
        <v>0</v>
      </c>
      <c r="AL318" s="61">
        <v>0</v>
      </c>
      <c r="AM318" s="61">
        <v>0</v>
      </c>
      <c r="AN318" s="61">
        <v>0</v>
      </c>
      <c r="AO318" s="61">
        <v>0</v>
      </c>
      <c r="AP318" s="61">
        <v>0</v>
      </c>
      <c r="AQ318" s="61">
        <f t="shared" si="4"/>
        <v>0</v>
      </c>
      <c r="AT318" s="33"/>
    </row>
    <row r="319" spans="1:46" ht="33" customHeight="1">
      <c r="A319" s="32">
        <v>1264</v>
      </c>
      <c r="B319" s="315" t="str">
        <f>VLOOKUP(A319,[4]bd_lista!A:C,3,FALSE)</f>
        <v>Gobierno Autónomo Municipal de Puerto Pérez</v>
      </c>
      <c r="C319" s="316" t="e">
        <f>+VLOOKUP(A319,Contactos!$A$4:$E$534,6,FALSE)</f>
        <v>#REF!</v>
      </c>
      <c r="D319" s="61">
        <v>0</v>
      </c>
      <c r="E319" s="61">
        <v>0</v>
      </c>
      <c r="F319" s="61">
        <v>0</v>
      </c>
      <c r="G319" s="61">
        <v>0</v>
      </c>
      <c r="H319" s="61">
        <v>0</v>
      </c>
      <c r="I319" s="61">
        <v>0</v>
      </c>
      <c r="J319" s="61">
        <v>0</v>
      </c>
      <c r="K319" s="61">
        <v>0</v>
      </c>
      <c r="L319" s="61">
        <v>0</v>
      </c>
      <c r="M319" s="61">
        <v>0</v>
      </c>
      <c r="N319" s="61">
        <v>0</v>
      </c>
      <c r="O319" s="61">
        <v>0</v>
      </c>
      <c r="P319" s="61">
        <v>0</v>
      </c>
      <c r="Q319" s="61">
        <v>0</v>
      </c>
      <c r="R319" s="61">
        <v>0</v>
      </c>
      <c r="S319" s="61">
        <v>0</v>
      </c>
      <c r="T319" s="61">
        <v>0</v>
      </c>
      <c r="U319" s="61">
        <v>0</v>
      </c>
      <c r="V319" s="61">
        <v>0</v>
      </c>
      <c r="W319" s="61">
        <v>0</v>
      </c>
      <c r="X319" s="61">
        <v>0</v>
      </c>
      <c r="Y319" s="61">
        <v>0</v>
      </c>
      <c r="Z319" s="61">
        <v>0</v>
      </c>
      <c r="AA319" s="61">
        <v>0</v>
      </c>
      <c r="AB319" s="61">
        <v>0</v>
      </c>
      <c r="AC319" s="61">
        <v>0</v>
      </c>
      <c r="AD319" s="61">
        <v>0</v>
      </c>
      <c r="AE319" s="61">
        <v>0</v>
      </c>
      <c r="AF319" s="61">
        <v>0</v>
      </c>
      <c r="AG319" s="61">
        <v>0</v>
      </c>
      <c r="AH319" s="61">
        <v>0</v>
      </c>
      <c r="AI319" s="61">
        <v>0</v>
      </c>
      <c r="AJ319" s="61">
        <v>0</v>
      </c>
      <c r="AK319" s="61">
        <v>0</v>
      </c>
      <c r="AL319" s="61">
        <v>0</v>
      </c>
      <c r="AM319" s="61">
        <v>0</v>
      </c>
      <c r="AN319" s="61">
        <v>0</v>
      </c>
      <c r="AO319" s="61">
        <v>0</v>
      </c>
      <c r="AP319" s="61">
        <v>0</v>
      </c>
      <c r="AQ319" s="61">
        <f t="shared" si="4"/>
        <v>0</v>
      </c>
      <c r="AT319" s="33"/>
    </row>
    <row r="320" spans="1:46" ht="33" customHeight="1">
      <c r="A320" s="32">
        <v>1265</v>
      </c>
      <c r="B320" s="315" t="str">
        <f>VLOOKUP(A320,[4]bd_lista!A:C,3,FALSE)</f>
        <v>Gobierno Autónomo Municipal de Coroico</v>
      </c>
      <c r="C320" s="316" t="e">
        <f>+VLOOKUP(A320,Contactos!$A$4:$E$534,6,FALSE)</f>
        <v>#REF!</v>
      </c>
      <c r="D320" s="61">
        <v>0</v>
      </c>
      <c r="E320" s="61">
        <v>0</v>
      </c>
      <c r="F320" s="61">
        <v>0</v>
      </c>
      <c r="G320" s="61">
        <v>0</v>
      </c>
      <c r="H320" s="61">
        <v>0</v>
      </c>
      <c r="I320" s="61">
        <v>0</v>
      </c>
      <c r="J320" s="61">
        <v>0</v>
      </c>
      <c r="K320" s="61">
        <v>0</v>
      </c>
      <c r="L320" s="61">
        <v>0</v>
      </c>
      <c r="M320" s="61">
        <v>0</v>
      </c>
      <c r="N320" s="61">
        <v>0</v>
      </c>
      <c r="O320" s="61">
        <v>0</v>
      </c>
      <c r="P320" s="61">
        <v>0</v>
      </c>
      <c r="Q320" s="61">
        <v>0</v>
      </c>
      <c r="R320" s="61">
        <v>0</v>
      </c>
      <c r="S320" s="61">
        <v>0</v>
      </c>
      <c r="T320" s="61">
        <v>0</v>
      </c>
      <c r="U320" s="61">
        <v>0</v>
      </c>
      <c r="V320" s="61">
        <v>0</v>
      </c>
      <c r="W320" s="61">
        <v>0</v>
      </c>
      <c r="X320" s="61">
        <v>0</v>
      </c>
      <c r="Y320" s="61">
        <v>0</v>
      </c>
      <c r="Z320" s="61">
        <v>0</v>
      </c>
      <c r="AA320" s="61">
        <v>0</v>
      </c>
      <c r="AB320" s="61">
        <v>0</v>
      </c>
      <c r="AC320" s="61">
        <v>0</v>
      </c>
      <c r="AD320" s="61">
        <v>0</v>
      </c>
      <c r="AE320" s="61">
        <v>0</v>
      </c>
      <c r="AF320" s="61">
        <v>0</v>
      </c>
      <c r="AG320" s="61">
        <v>0</v>
      </c>
      <c r="AH320" s="61">
        <v>0</v>
      </c>
      <c r="AI320" s="61">
        <v>0</v>
      </c>
      <c r="AJ320" s="61">
        <v>0</v>
      </c>
      <c r="AK320" s="61">
        <v>0</v>
      </c>
      <c r="AL320" s="61">
        <v>0</v>
      </c>
      <c r="AM320" s="61">
        <v>0</v>
      </c>
      <c r="AN320" s="61">
        <v>0</v>
      </c>
      <c r="AO320" s="61">
        <v>0</v>
      </c>
      <c r="AP320" s="61">
        <v>0</v>
      </c>
      <c r="AQ320" s="61">
        <f t="shared" si="4"/>
        <v>0</v>
      </c>
      <c r="AT320" s="33"/>
    </row>
    <row r="321" spans="1:46" ht="33" customHeight="1">
      <c r="A321" s="32">
        <v>1266</v>
      </c>
      <c r="B321" s="315" t="str">
        <f>VLOOKUP(A321,[4]bd_lista!A:C,3,FALSE)</f>
        <v>Gobierno Autónomo Municipal de Coripata</v>
      </c>
      <c r="C321" s="316" t="e">
        <f>+VLOOKUP(A321,Contactos!$A$4:$E$534,6,FALSE)</f>
        <v>#REF!</v>
      </c>
      <c r="D321" s="61">
        <v>0</v>
      </c>
      <c r="E321" s="61">
        <v>0</v>
      </c>
      <c r="F321" s="61">
        <v>0</v>
      </c>
      <c r="G321" s="61">
        <v>0</v>
      </c>
      <c r="H321" s="61">
        <v>0</v>
      </c>
      <c r="I321" s="61">
        <v>0</v>
      </c>
      <c r="J321" s="61">
        <v>0</v>
      </c>
      <c r="K321" s="61">
        <v>0</v>
      </c>
      <c r="L321" s="61">
        <v>0</v>
      </c>
      <c r="M321" s="61">
        <v>0</v>
      </c>
      <c r="N321" s="61">
        <v>0</v>
      </c>
      <c r="O321" s="61">
        <v>0</v>
      </c>
      <c r="P321" s="61">
        <v>0</v>
      </c>
      <c r="Q321" s="61">
        <v>0</v>
      </c>
      <c r="R321" s="61">
        <v>0</v>
      </c>
      <c r="S321" s="61">
        <v>0</v>
      </c>
      <c r="T321" s="61">
        <v>0</v>
      </c>
      <c r="U321" s="61">
        <v>0</v>
      </c>
      <c r="V321" s="61">
        <v>0</v>
      </c>
      <c r="W321" s="61">
        <v>0</v>
      </c>
      <c r="X321" s="61">
        <v>0</v>
      </c>
      <c r="Y321" s="61">
        <v>0</v>
      </c>
      <c r="Z321" s="61">
        <v>0</v>
      </c>
      <c r="AA321" s="61">
        <v>0</v>
      </c>
      <c r="AB321" s="61">
        <v>0</v>
      </c>
      <c r="AC321" s="61">
        <v>0</v>
      </c>
      <c r="AD321" s="61">
        <v>0</v>
      </c>
      <c r="AE321" s="61">
        <v>0</v>
      </c>
      <c r="AF321" s="61">
        <v>0</v>
      </c>
      <c r="AG321" s="61">
        <v>0</v>
      </c>
      <c r="AH321" s="61">
        <v>0</v>
      </c>
      <c r="AI321" s="61">
        <v>0</v>
      </c>
      <c r="AJ321" s="61">
        <v>0</v>
      </c>
      <c r="AK321" s="61">
        <v>0</v>
      </c>
      <c r="AL321" s="61">
        <v>0</v>
      </c>
      <c r="AM321" s="61">
        <v>0</v>
      </c>
      <c r="AN321" s="61">
        <v>0</v>
      </c>
      <c r="AO321" s="61">
        <v>0</v>
      </c>
      <c r="AP321" s="61">
        <v>0</v>
      </c>
      <c r="AQ321" s="61">
        <f t="shared" si="4"/>
        <v>0</v>
      </c>
      <c r="AT321" s="33"/>
    </row>
    <row r="322" spans="1:46" ht="33" customHeight="1">
      <c r="A322" s="32">
        <v>1267</v>
      </c>
      <c r="B322" s="315" t="str">
        <f>VLOOKUP(A322,[4]bd_lista!A:C,3,FALSE)</f>
        <v>Gobierno Autónomo Municipal de Ixiamas</v>
      </c>
      <c r="C322" s="316" t="e">
        <f>+VLOOKUP(A322,Contactos!$A$4:$E$534,6,FALSE)</f>
        <v>#REF!</v>
      </c>
      <c r="D322" s="61">
        <v>0</v>
      </c>
      <c r="E322" s="61">
        <v>0</v>
      </c>
      <c r="F322" s="61">
        <v>0</v>
      </c>
      <c r="G322" s="61">
        <v>0</v>
      </c>
      <c r="H322" s="61">
        <v>0</v>
      </c>
      <c r="I322" s="61">
        <v>0</v>
      </c>
      <c r="J322" s="61">
        <v>0</v>
      </c>
      <c r="K322" s="61">
        <v>0</v>
      </c>
      <c r="L322" s="61">
        <v>0</v>
      </c>
      <c r="M322" s="61">
        <v>0</v>
      </c>
      <c r="N322" s="61">
        <v>0</v>
      </c>
      <c r="O322" s="61">
        <v>0</v>
      </c>
      <c r="P322" s="61">
        <v>0</v>
      </c>
      <c r="Q322" s="61">
        <v>0</v>
      </c>
      <c r="R322" s="61">
        <v>0</v>
      </c>
      <c r="S322" s="61">
        <v>0</v>
      </c>
      <c r="T322" s="61">
        <v>0</v>
      </c>
      <c r="U322" s="61">
        <v>0</v>
      </c>
      <c r="V322" s="61">
        <v>0</v>
      </c>
      <c r="W322" s="61">
        <v>0</v>
      </c>
      <c r="X322" s="61">
        <v>0</v>
      </c>
      <c r="Y322" s="61">
        <v>0</v>
      </c>
      <c r="Z322" s="61">
        <v>0</v>
      </c>
      <c r="AA322" s="61">
        <v>0</v>
      </c>
      <c r="AB322" s="61">
        <v>0</v>
      </c>
      <c r="AC322" s="61">
        <v>0</v>
      </c>
      <c r="AD322" s="61">
        <v>0</v>
      </c>
      <c r="AE322" s="61">
        <v>0</v>
      </c>
      <c r="AF322" s="61">
        <v>0</v>
      </c>
      <c r="AG322" s="61">
        <v>0</v>
      </c>
      <c r="AH322" s="61">
        <v>0</v>
      </c>
      <c r="AI322" s="61">
        <v>0</v>
      </c>
      <c r="AJ322" s="61">
        <v>0</v>
      </c>
      <c r="AK322" s="61">
        <v>0</v>
      </c>
      <c r="AL322" s="61">
        <v>0</v>
      </c>
      <c r="AM322" s="61">
        <v>0</v>
      </c>
      <c r="AN322" s="61">
        <v>0</v>
      </c>
      <c r="AO322" s="61">
        <v>0</v>
      </c>
      <c r="AP322" s="61">
        <v>0</v>
      </c>
      <c r="AQ322" s="61">
        <f t="shared" si="4"/>
        <v>0</v>
      </c>
      <c r="AT322" s="33"/>
    </row>
    <row r="323" spans="1:46" ht="33" customHeight="1">
      <c r="A323" s="32">
        <v>1268</v>
      </c>
      <c r="B323" s="315" t="str">
        <f>VLOOKUP(A323,[4]bd_lista!A:C,3,FALSE)</f>
        <v>Gobierno Autónomo Municipal de San Buenaventura</v>
      </c>
      <c r="C323" s="316" t="e">
        <f>+VLOOKUP(A323,Contactos!$A$4:$E$534,6,FALSE)</f>
        <v>#REF!</v>
      </c>
      <c r="D323" s="61">
        <v>0</v>
      </c>
      <c r="E323" s="61">
        <v>0</v>
      </c>
      <c r="F323" s="61">
        <v>0</v>
      </c>
      <c r="G323" s="61">
        <v>0</v>
      </c>
      <c r="H323" s="61">
        <v>0</v>
      </c>
      <c r="I323" s="61">
        <v>0</v>
      </c>
      <c r="J323" s="61">
        <v>0</v>
      </c>
      <c r="K323" s="61">
        <v>0</v>
      </c>
      <c r="L323" s="61">
        <v>0</v>
      </c>
      <c r="M323" s="61">
        <v>0</v>
      </c>
      <c r="N323" s="61">
        <v>0</v>
      </c>
      <c r="O323" s="61">
        <v>0</v>
      </c>
      <c r="P323" s="61">
        <v>0</v>
      </c>
      <c r="Q323" s="61">
        <v>0</v>
      </c>
      <c r="R323" s="61">
        <v>0</v>
      </c>
      <c r="S323" s="61">
        <v>0</v>
      </c>
      <c r="T323" s="61">
        <v>0</v>
      </c>
      <c r="U323" s="61">
        <v>0</v>
      </c>
      <c r="V323" s="61">
        <v>0</v>
      </c>
      <c r="W323" s="61">
        <v>0</v>
      </c>
      <c r="X323" s="61">
        <v>0</v>
      </c>
      <c r="Y323" s="61">
        <v>0</v>
      </c>
      <c r="Z323" s="61">
        <v>0</v>
      </c>
      <c r="AA323" s="61">
        <v>0</v>
      </c>
      <c r="AB323" s="61">
        <v>0</v>
      </c>
      <c r="AC323" s="61">
        <v>0</v>
      </c>
      <c r="AD323" s="61">
        <v>0</v>
      </c>
      <c r="AE323" s="61">
        <v>0</v>
      </c>
      <c r="AF323" s="61">
        <v>0</v>
      </c>
      <c r="AG323" s="61">
        <v>0</v>
      </c>
      <c r="AH323" s="61">
        <v>0</v>
      </c>
      <c r="AI323" s="61">
        <v>0</v>
      </c>
      <c r="AJ323" s="61">
        <v>0</v>
      </c>
      <c r="AK323" s="61">
        <v>0</v>
      </c>
      <c r="AL323" s="61">
        <v>0</v>
      </c>
      <c r="AM323" s="61">
        <v>0</v>
      </c>
      <c r="AN323" s="61">
        <v>0</v>
      </c>
      <c r="AO323" s="61">
        <v>0</v>
      </c>
      <c r="AP323" s="61">
        <v>0</v>
      </c>
      <c r="AQ323" s="61">
        <f t="shared" si="4"/>
        <v>0</v>
      </c>
      <c r="AT323" s="33"/>
    </row>
    <row r="324" spans="1:46" ht="33" customHeight="1">
      <c r="A324" s="32">
        <v>1269</v>
      </c>
      <c r="B324" s="315" t="str">
        <f>VLOOKUP(A324,[4]bd_lista!A:C,3,FALSE)</f>
        <v>Gobierno Autónomo Municipal de General Juan José Pérez (Charazani)</v>
      </c>
      <c r="C324" s="316" t="e">
        <f>+VLOOKUP(A324,Contactos!$A$4:$E$534,6,FALSE)</f>
        <v>#REF!</v>
      </c>
      <c r="D324" s="61">
        <v>0</v>
      </c>
      <c r="E324" s="61">
        <v>0</v>
      </c>
      <c r="F324" s="61">
        <v>0</v>
      </c>
      <c r="G324" s="61">
        <v>0</v>
      </c>
      <c r="H324" s="61">
        <v>0</v>
      </c>
      <c r="I324" s="61">
        <v>0</v>
      </c>
      <c r="J324" s="61">
        <v>0</v>
      </c>
      <c r="K324" s="61">
        <v>0</v>
      </c>
      <c r="L324" s="61">
        <v>0</v>
      </c>
      <c r="M324" s="61">
        <v>0</v>
      </c>
      <c r="N324" s="61">
        <v>0</v>
      </c>
      <c r="O324" s="61">
        <v>0</v>
      </c>
      <c r="P324" s="61">
        <v>0</v>
      </c>
      <c r="Q324" s="61">
        <v>0</v>
      </c>
      <c r="R324" s="61">
        <v>0</v>
      </c>
      <c r="S324" s="61">
        <v>0</v>
      </c>
      <c r="T324" s="61">
        <v>0</v>
      </c>
      <c r="U324" s="61">
        <v>0</v>
      </c>
      <c r="V324" s="61">
        <v>0</v>
      </c>
      <c r="W324" s="61">
        <v>0</v>
      </c>
      <c r="X324" s="61">
        <v>0</v>
      </c>
      <c r="Y324" s="61">
        <v>0</v>
      </c>
      <c r="Z324" s="61">
        <v>0</v>
      </c>
      <c r="AA324" s="61">
        <v>0</v>
      </c>
      <c r="AB324" s="61">
        <v>0</v>
      </c>
      <c r="AC324" s="61">
        <v>0</v>
      </c>
      <c r="AD324" s="61">
        <v>0</v>
      </c>
      <c r="AE324" s="61">
        <v>0</v>
      </c>
      <c r="AF324" s="61">
        <v>0</v>
      </c>
      <c r="AG324" s="61">
        <v>0</v>
      </c>
      <c r="AH324" s="61">
        <v>0</v>
      </c>
      <c r="AI324" s="61">
        <v>0</v>
      </c>
      <c r="AJ324" s="61">
        <v>0</v>
      </c>
      <c r="AK324" s="61">
        <v>0</v>
      </c>
      <c r="AL324" s="61">
        <v>0</v>
      </c>
      <c r="AM324" s="61">
        <v>0</v>
      </c>
      <c r="AN324" s="61">
        <v>0</v>
      </c>
      <c r="AO324" s="61">
        <v>0</v>
      </c>
      <c r="AP324" s="61">
        <v>0</v>
      </c>
      <c r="AQ324" s="61">
        <f t="shared" si="4"/>
        <v>0</v>
      </c>
      <c r="AT324" s="33"/>
    </row>
    <row r="325" spans="1:46" ht="33" customHeight="1">
      <c r="A325" s="32">
        <v>1270</v>
      </c>
      <c r="B325" s="315" t="str">
        <f>VLOOKUP(A325,[4]bd_lista!A:C,3,FALSE)</f>
        <v>Gobierno Autónomo Municipal de Curva</v>
      </c>
      <c r="C325" s="316" t="e">
        <f>+VLOOKUP(A325,Contactos!$A$4:$E$534,6,FALSE)</f>
        <v>#REF!</v>
      </c>
      <c r="D325" s="61">
        <v>0</v>
      </c>
      <c r="E325" s="61">
        <v>0</v>
      </c>
      <c r="F325" s="61">
        <v>0</v>
      </c>
      <c r="G325" s="61">
        <v>0</v>
      </c>
      <c r="H325" s="61">
        <v>0</v>
      </c>
      <c r="I325" s="61">
        <v>0</v>
      </c>
      <c r="J325" s="61">
        <v>0</v>
      </c>
      <c r="K325" s="61">
        <v>0</v>
      </c>
      <c r="L325" s="61">
        <v>0</v>
      </c>
      <c r="M325" s="61">
        <v>0</v>
      </c>
      <c r="N325" s="61">
        <v>0</v>
      </c>
      <c r="O325" s="61">
        <v>0</v>
      </c>
      <c r="P325" s="61">
        <v>0</v>
      </c>
      <c r="Q325" s="61">
        <v>0</v>
      </c>
      <c r="R325" s="61">
        <v>0</v>
      </c>
      <c r="S325" s="61">
        <v>0</v>
      </c>
      <c r="T325" s="61">
        <v>0</v>
      </c>
      <c r="U325" s="61">
        <v>0</v>
      </c>
      <c r="V325" s="61">
        <v>0</v>
      </c>
      <c r="W325" s="61">
        <v>0</v>
      </c>
      <c r="X325" s="61">
        <v>0</v>
      </c>
      <c r="Y325" s="61">
        <v>0</v>
      </c>
      <c r="Z325" s="61">
        <v>0</v>
      </c>
      <c r="AA325" s="61">
        <v>0</v>
      </c>
      <c r="AB325" s="61">
        <v>0</v>
      </c>
      <c r="AC325" s="61">
        <v>0</v>
      </c>
      <c r="AD325" s="61">
        <v>0</v>
      </c>
      <c r="AE325" s="61">
        <v>0</v>
      </c>
      <c r="AF325" s="61">
        <v>0</v>
      </c>
      <c r="AG325" s="61">
        <v>0</v>
      </c>
      <c r="AH325" s="61">
        <v>0</v>
      </c>
      <c r="AI325" s="61">
        <v>0</v>
      </c>
      <c r="AJ325" s="61">
        <v>0</v>
      </c>
      <c r="AK325" s="61">
        <v>0</v>
      </c>
      <c r="AL325" s="61">
        <v>0</v>
      </c>
      <c r="AM325" s="61">
        <v>0</v>
      </c>
      <c r="AN325" s="61">
        <v>0</v>
      </c>
      <c r="AO325" s="61">
        <v>0</v>
      </c>
      <c r="AP325" s="61">
        <v>0</v>
      </c>
      <c r="AQ325" s="61">
        <f t="shared" si="4"/>
        <v>0</v>
      </c>
      <c r="AT325" s="33"/>
    </row>
    <row r="326" spans="1:46" ht="33" customHeight="1">
      <c r="A326" s="32">
        <v>1271</v>
      </c>
      <c r="B326" s="315" t="str">
        <f>VLOOKUP(A326,[4]bd_lista!A:C,3,FALSE)</f>
        <v>Gobierno Autónomo Municipal de San Pedro de Curahuara</v>
      </c>
      <c r="C326" s="316" t="e">
        <f>+VLOOKUP(A326,Contactos!$A$4:$E$534,6,FALSE)</f>
        <v>#REF!</v>
      </c>
      <c r="D326" s="61">
        <v>0</v>
      </c>
      <c r="E326" s="61">
        <v>0</v>
      </c>
      <c r="F326" s="61">
        <v>0</v>
      </c>
      <c r="G326" s="61">
        <v>0</v>
      </c>
      <c r="H326" s="61">
        <v>0</v>
      </c>
      <c r="I326" s="61">
        <v>0</v>
      </c>
      <c r="J326" s="61">
        <v>0</v>
      </c>
      <c r="K326" s="61">
        <v>0</v>
      </c>
      <c r="L326" s="61">
        <v>0</v>
      </c>
      <c r="M326" s="61">
        <v>0</v>
      </c>
      <c r="N326" s="61">
        <v>0</v>
      </c>
      <c r="O326" s="61">
        <v>0</v>
      </c>
      <c r="P326" s="61">
        <v>0</v>
      </c>
      <c r="Q326" s="61">
        <v>0</v>
      </c>
      <c r="R326" s="61">
        <v>0</v>
      </c>
      <c r="S326" s="61">
        <v>0</v>
      </c>
      <c r="T326" s="61">
        <v>0</v>
      </c>
      <c r="U326" s="61">
        <v>0</v>
      </c>
      <c r="V326" s="61">
        <v>0</v>
      </c>
      <c r="W326" s="61">
        <v>0</v>
      </c>
      <c r="X326" s="61">
        <v>0</v>
      </c>
      <c r="Y326" s="61">
        <v>0</v>
      </c>
      <c r="Z326" s="61">
        <v>0</v>
      </c>
      <c r="AA326" s="61">
        <v>0</v>
      </c>
      <c r="AB326" s="61">
        <v>0</v>
      </c>
      <c r="AC326" s="61">
        <v>0</v>
      </c>
      <c r="AD326" s="61">
        <v>0</v>
      </c>
      <c r="AE326" s="61">
        <v>0</v>
      </c>
      <c r="AF326" s="61">
        <v>0</v>
      </c>
      <c r="AG326" s="61">
        <v>0</v>
      </c>
      <c r="AH326" s="61">
        <v>0</v>
      </c>
      <c r="AI326" s="61">
        <v>0</v>
      </c>
      <c r="AJ326" s="61">
        <v>0</v>
      </c>
      <c r="AK326" s="61">
        <v>0</v>
      </c>
      <c r="AL326" s="61">
        <v>0</v>
      </c>
      <c r="AM326" s="61">
        <v>0</v>
      </c>
      <c r="AN326" s="61">
        <v>0</v>
      </c>
      <c r="AO326" s="61">
        <v>0</v>
      </c>
      <c r="AP326" s="61">
        <v>0</v>
      </c>
      <c r="AQ326" s="61">
        <f t="shared" si="4"/>
        <v>0</v>
      </c>
      <c r="AT326" s="33"/>
    </row>
    <row r="327" spans="1:46" ht="33" customHeight="1">
      <c r="A327" s="32">
        <v>1272</v>
      </c>
      <c r="B327" s="315" t="str">
        <f>VLOOKUP(A327,[4]bd_lista!A:C,3,FALSE)</f>
        <v>Gobierno Autónomo Municipal de Papel Pampa</v>
      </c>
      <c r="C327" s="316" t="e">
        <f>+VLOOKUP(A327,Contactos!$A$4:$E$534,6,FALSE)</f>
        <v>#REF!</v>
      </c>
      <c r="D327" s="61">
        <v>0</v>
      </c>
      <c r="E327" s="61">
        <v>0</v>
      </c>
      <c r="F327" s="61">
        <v>0</v>
      </c>
      <c r="G327" s="61">
        <v>0</v>
      </c>
      <c r="H327" s="61">
        <v>0</v>
      </c>
      <c r="I327" s="61">
        <v>0</v>
      </c>
      <c r="J327" s="61">
        <v>0</v>
      </c>
      <c r="K327" s="61">
        <v>0</v>
      </c>
      <c r="L327" s="61">
        <v>0</v>
      </c>
      <c r="M327" s="61">
        <v>0</v>
      </c>
      <c r="N327" s="61">
        <v>0</v>
      </c>
      <c r="O327" s="61">
        <v>0</v>
      </c>
      <c r="P327" s="61">
        <v>0</v>
      </c>
      <c r="Q327" s="61">
        <v>0</v>
      </c>
      <c r="R327" s="61">
        <v>0</v>
      </c>
      <c r="S327" s="61">
        <v>0</v>
      </c>
      <c r="T327" s="61">
        <v>0</v>
      </c>
      <c r="U327" s="61">
        <v>0</v>
      </c>
      <c r="V327" s="61">
        <v>0</v>
      </c>
      <c r="W327" s="61">
        <v>0</v>
      </c>
      <c r="X327" s="61">
        <v>0</v>
      </c>
      <c r="Y327" s="61">
        <v>0</v>
      </c>
      <c r="Z327" s="61">
        <v>0</v>
      </c>
      <c r="AA327" s="61">
        <v>0</v>
      </c>
      <c r="AB327" s="61">
        <v>0</v>
      </c>
      <c r="AC327" s="61">
        <v>0</v>
      </c>
      <c r="AD327" s="61">
        <v>0</v>
      </c>
      <c r="AE327" s="61">
        <v>0</v>
      </c>
      <c r="AF327" s="61">
        <v>0</v>
      </c>
      <c r="AG327" s="61">
        <v>0</v>
      </c>
      <c r="AH327" s="61">
        <v>0</v>
      </c>
      <c r="AI327" s="61">
        <v>0</v>
      </c>
      <c r="AJ327" s="61">
        <v>0</v>
      </c>
      <c r="AK327" s="61">
        <v>0</v>
      </c>
      <c r="AL327" s="61">
        <v>0</v>
      </c>
      <c r="AM327" s="61">
        <v>0</v>
      </c>
      <c r="AN327" s="61">
        <v>0</v>
      </c>
      <c r="AO327" s="61">
        <v>0</v>
      </c>
      <c r="AP327" s="61">
        <v>0</v>
      </c>
      <c r="AQ327" s="61">
        <f t="shared" si="4"/>
        <v>0</v>
      </c>
      <c r="AT327" s="33"/>
    </row>
    <row r="328" spans="1:46" ht="33" customHeight="1">
      <c r="A328" s="32">
        <v>1273</v>
      </c>
      <c r="B328" s="315" t="str">
        <f>VLOOKUP(A328,[4]bd_lista!A:C,3,FALSE)</f>
        <v>Gobierno Autónomo Municipal de Chacarilla</v>
      </c>
      <c r="C328" s="316" t="e">
        <f>+VLOOKUP(A328,Contactos!$A$4:$E$534,6,FALSE)</f>
        <v>#REF!</v>
      </c>
      <c r="D328" s="61">
        <v>0</v>
      </c>
      <c r="E328" s="61">
        <v>0</v>
      </c>
      <c r="F328" s="61">
        <v>0</v>
      </c>
      <c r="G328" s="61">
        <v>0</v>
      </c>
      <c r="H328" s="61">
        <v>0</v>
      </c>
      <c r="I328" s="61">
        <v>0</v>
      </c>
      <c r="J328" s="61">
        <v>0</v>
      </c>
      <c r="K328" s="61">
        <v>0</v>
      </c>
      <c r="L328" s="61">
        <v>0</v>
      </c>
      <c r="M328" s="61">
        <v>0</v>
      </c>
      <c r="N328" s="61">
        <v>0</v>
      </c>
      <c r="O328" s="61">
        <v>0</v>
      </c>
      <c r="P328" s="61">
        <v>0</v>
      </c>
      <c r="Q328" s="61">
        <v>0</v>
      </c>
      <c r="R328" s="61">
        <v>0</v>
      </c>
      <c r="S328" s="61">
        <v>0</v>
      </c>
      <c r="T328" s="61">
        <v>0</v>
      </c>
      <c r="U328" s="61">
        <v>0</v>
      </c>
      <c r="V328" s="61">
        <v>0</v>
      </c>
      <c r="W328" s="61">
        <v>0</v>
      </c>
      <c r="X328" s="61">
        <v>0</v>
      </c>
      <c r="Y328" s="61">
        <v>0</v>
      </c>
      <c r="Z328" s="61">
        <v>0</v>
      </c>
      <c r="AA328" s="61">
        <v>0</v>
      </c>
      <c r="AB328" s="61">
        <v>0</v>
      </c>
      <c r="AC328" s="61">
        <v>0</v>
      </c>
      <c r="AD328" s="61">
        <v>0</v>
      </c>
      <c r="AE328" s="61">
        <v>0</v>
      </c>
      <c r="AF328" s="61">
        <v>0</v>
      </c>
      <c r="AG328" s="61">
        <v>0</v>
      </c>
      <c r="AH328" s="61">
        <v>0</v>
      </c>
      <c r="AI328" s="61">
        <v>0</v>
      </c>
      <c r="AJ328" s="61">
        <v>0</v>
      </c>
      <c r="AK328" s="61">
        <v>0</v>
      </c>
      <c r="AL328" s="61">
        <v>0</v>
      </c>
      <c r="AM328" s="61">
        <v>0</v>
      </c>
      <c r="AN328" s="61">
        <v>0</v>
      </c>
      <c r="AO328" s="61">
        <v>0</v>
      </c>
      <c r="AP328" s="61">
        <v>0</v>
      </c>
      <c r="AQ328" s="61">
        <f t="shared" si="4"/>
        <v>0</v>
      </c>
      <c r="AT328" s="33"/>
    </row>
    <row r="329" spans="1:46" ht="33" customHeight="1">
      <c r="A329" s="32">
        <v>1274</v>
      </c>
      <c r="B329" s="315" t="str">
        <f>VLOOKUP(A329,[4]bd_lista!A:C,3,FALSE)</f>
        <v>Gobierno Autónomo Municipal de Santiago de Machaca</v>
      </c>
      <c r="C329" s="316" t="e">
        <f>+VLOOKUP(A329,Contactos!$A$4:$E$534,6,FALSE)</f>
        <v>#REF!</v>
      </c>
      <c r="D329" s="61">
        <v>0</v>
      </c>
      <c r="E329" s="61">
        <v>0</v>
      </c>
      <c r="F329" s="61">
        <v>0</v>
      </c>
      <c r="G329" s="61">
        <v>0</v>
      </c>
      <c r="H329" s="61">
        <v>0</v>
      </c>
      <c r="I329" s="61">
        <v>0</v>
      </c>
      <c r="J329" s="61">
        <v>0</v>
      </c>
      <c r="K329" s="61">
        <v>0</v>
      </c>
      <c r="L329" s="61">
        <v>0</v>
      </c>
      <c r="M329" s="61">
        <v>0</v>
      </c>
      <c r="N329" s="61">
        <v>0</v>
      </c>
      <c r="O329" s="61">
        <v>0</v>
      </c>
      <c r="P329" s="61">
        <v>0</v>
      </c>
      <c r="Q329" s="61">
        <v>0</v>
      </c>
      <c r="R329" s="61">
        <v>0</v>
      </c>
      <c r="S329" s="61">
        <v>0</v>
      </c>
      <c r="T329" s="61">
        <v>0</v>
      </c>
      <c r="U329" s="61">
        <v>0</v>
      </c>
      <c r="V329" s="61">
        <v>0</v>
      </c>
      <c r="W329" s="61">
        <v>0</v>
      </c>
      <c r="X329" s="61">
        <v>0</v>
      </c>
      <c r="Y329" s="61">
        <v>0</v>
      </c>
      <c r="Z329" s="61">
        <v>0</v>
      </c>
      <c r="AA329" s="61">
        <v>0</v>
      </c>
      <c r="AB329" s="61">
        <v>0</v>
      </c>
      <c r="AC329" s="61">
        <v>0</v>
      </c>
      <c r="AD329" s="61">
        <v>0</v>
      </c>
      <c r="AE329" s="61">
        <v>0</v>
      </c>
      <c r="AF329" s="61">
        <v>0</v>
      </c>
      <c r="AG329" s="61">
        <v>0</v>
      </c>
      <c r="AH329" s="61">
        <v>0</v>
      </c>
      <c r="AI329" s="61">
        <v>0</v>
      </c>
      <c r="AJ329" s="61">
        <v>0</v>
      </c>
      <c r="AK329" s="61">
        <v>0</v>
      </c>
      <c r="AL329" s="61">
        <v>0</v>
      </c>
      <c r="AM329" s="61">
        <v>0</v>
      </c>
      <c r="AN329" s="61">
        <v>0</v>
      </c>
      <c r="AO329" s="61">
        <v>0</v>
      </c>
      <c r="AP329" s="61">
        <v>0</v>
      </c>
      <c r="AQ329" s="61">
        <f t="shared" si="4"/>
        <v>0</v>
      </c>
      <c r="AT329" s="33"/>
    </row>
    <row r="330" spans="1:46" ht="33" customHeight="1">
      <c r="A330" s="32">
        <v>1275</v>
      </c>
      <c r="B330" s="315" t="str">
        <f>VLOOKUP(A330,[4]bd_lista!A:C,3,FALSE)</f>
        <v>Gobierno Autónomo Municipal de Catacora</v>
      </c>
      <c r="C330" s="316" t="e">
        <f>+VLOOKUP(A330,Contactos!$A$4:$E$534,6,FALSE)</f>
        <v>#REF!</v>
      </c>
      <c r="D330" s="61">
        <v>0</v>
      </c>
      <c r="E330" s="61">
        <v>0</v>
      </c>
      <c r="F330" s="61">
        <v>0</v>
      </c>
      <c r="G330" s="61">
        <v>0</v>
      </c>
      <c r="H330" s="61">
        <v>0</v>
      </c>
      <c r="I330" s="61">
        <v>0</v>
      </c>
      <c r="J330" s="61">
        <v>0</v>
      </c>
      <c r="K330" s="61">
        <v>0</v>
      </c>
      <c r="L330" s="61">
        <v>0</v>
      </c>
      <c r="M330" s="61">
        <v>0</v>
      </c>
      <c r="N330" s="61">
        <v>0</v>
      </c>
      <c r="O330" s="61">
        <v>0</v>
      </c>
      <c r="P330" s="61">
        <v>0</v>
      </c>
      <c r="Q330" s="61">
        <v>0</v>
      </c>
      <c r="R330" s="61">
        <v>0</v>
      </c>
      <c r="S330" s="61">
        <v>0</v>
      </c>
      <c r="T330" s="61">
        <v>0</v>
      </c>
      <c r="U330" s="61">
        <v>0</v>
      </c>
      <c r="V330" s="61">
        <v>0</v>
      </c>
      <c r="W330" s="61">
        <v>0</v>
      </c>
      <c r="X330" s="61">
        <v>0</v>
      </c>
      <c r="Y330" s="61">
        <v>0</v>
      </c>
      <c r="Z330" s="61">
        <v>0</v>
      </c>
      <c r="AA330" s="61">
        <v>0</v>
      </c>
      <c r="AB330" s="61">
        <v>0</v>
      </c>
      <c r="AC330" s="61">
        <v>0</v>
      </c>
      <c r="AD330" s="61">
        <v>0</v>
      </c>
      <c r="AE330" s="61">
        <v>0</v>
      </c>
      <c r="AF330" s="61">
        <v>0</v>
      </c>
      <c r="AG330" s="61">
        <v>0</v>
      </c>
      <c r="AH330" s="61">
        <v>0</v>
      </c>
      <c r="AI330" s="61">
        <v>0</v>
      </c>
      <c r="AJ330" s="61">
        <v>0</v>
      </c>
      <c r="AK330" s="61">
        <v>0</v>
      </c>
      <c r="AL330" s="61">
        <v>0</v>
      </c>
      <c r="AM330" s="61">
        <v>0</v>
      </c>
      <c r="AN330" s="61">
        <v>0</v>
      </c>
      <c r="AO330" s="61">
        <v>0</v>
      </c>
      <c r="AP330" s="61">
        <v>0</v>
      </c>
      <c r="AQ330" s="61">
        <f t="shared" si="4"/>
        <v>0</v>
      </c>
      <c r="AT330" s="33"/>
    </row>
    <row r="331" spans="1:46" ht="33" customHeight="1">
      <c r="A331" s="32">
        <v>1276</v>
      </c>
      <c r="B331" s="315" t="str">
        <f>VLOOKUP(A331,[4]bd_lista!A:C,3,FALSE)</f>
        <v>Gobierno Autónomo Municipal de Mapiri</v>
      </c>
      <c r="C331" s="316" t="e">
        <f>+VLOOKUP(A331,Contactos!$A$4:$E$534,6,FALSE)</f>
        <v>#REF!</v>
      </c>
      <c r="D331" s="61">
        <v>0</v>
      </c>
      <c r="E331" s="61">
        <v>0</v>
      </c>
      <c r="F331" s="61">
        <v>0</v>
      </c>
      <c r="G331" s="61">
        <v>0</v>
      </c>
      <c r="H331" s="61">
        <v>0</v>
      </c>
      <c r="I331" s="61">
        <v>0</v>
      </c>
      <c r="J331" s="61">
        <v>0</v>
      </c>
      <c r="K331" s="61">
        <v>0</v>
      </c>
      <c r="L331" s="61">
        <v>0</v>
      </c>
      <c r="M331" s="61">
        <v>0</v>
      </c>
      <c r="N331" s="61">
        <v>0</v>
      </c>
      <c r="O331" s="61">
        <v>0</v>
      </c>
      <c r="P331" s="61">
        <v>0</v>
      </c>
      <c r="Q331" s="61">
        <v>0</v>
      </c>
      <c r="R331" s="61">
        <v>0</v>
      </c>
      <c r="S331" s="61">
        <v>0</v>
      </c>
      <c r="T331" s="61">
        <v>0</v>
      </c>
      <c r="U331" s="61">
        <v>0</v>
      </c>
      <c r="V331" s="61">
        <v>0</v>
      </c>
      <c r="W331" s="61">
        <v>0</v>
      </c>
      <c r="X331" s="61">
        <v>0</v>
      </c>
      <c r="Y331" s="61">
        <v>0</v>
      </c>
      <c r="Z331" s="61">
        <v>0</v>
      </c>
      <c r="AA331" s="61">
        <v>0</v>
      </c>
      <c r="AB331" s="61">
        <v>0</v>
      </c>
      <c r="AC331" s="61">
        <v>0</v>
      </c>
      <c r="AD331" s="61">
        <v>0</v>
      </c>
      <c r="AE331" s="61">
        <v>0</v>
      </c>
      <c r="AF331" s="61">
        <v>0</v>
      </c>
      <c r="AG331" s="61">
        <v>0</v>
      </c>
      <c r="AH331" s="61">
        <v>0</v>
      </c>
      <c r="AI331" s="61">
        <v>0</v>
      </c>
      <c r="AJ331" s="61">
        <v>0</v>
      </c>
      <c r="AK331" s="61">
        <v>0</v>
      </c>
      <c r="AL331" s="61">
        <v>0</v>
      </c>
      <c r="AM331" s="61">
        <v>0</v>
      </c>
      <c r="AN331" s="61">
        <v>0</v>
      </c>
      <c r="AO331" s="61">
        <v>0</v>
      </c>
      <c r="AP331" s="61">
        <v>0</v>
      </c>
      <c r="AQ331" s="61">
        <f t="shared" si="4"/>
        <v>0</v>
      </c>
      <c r="AT331" s="33"/>
    </row>
    <row r="332" spans="1:46" ht="33" customHeight="1">
      <c r="A332" s="32">
        <v>1277</v>
      </c>
      <c r="B332" s="315" t="str">
        <f>VLOOKUP(A332,[4]bd_lista!A:C,3,FALSE)</f>
        <v>Gobierno Autónomo Municipal de Teoponte</v>
      </c>
      <c r="C332" s="316" t="e">
        <f>+VLOOKUP(A332,Contactos!$A$4:$E$534,6,FALSE)</f>
        <v>#REF!</v>
      </c>
      <c r="D332" s="61">
        <v>0</v>
      </c>
      <c r="E332" s="61">
        <v>0</v>
      </c>
      <c r="F332" s="61">
        <v>0</v>
      </c>
      <c r="G332" s="61">
        <v>0</v>
      </c>
      <c r="H332" s="61">
        <v>0</v>
      </c>
      <c r="I332" s="61">
        <v>0</v>
      </c>
      <c r="J332" s="61">
        <v>0</v>
      </c>
      <c r="K332" s="61">
        <v>0</v>
      </c>
      <c r="L332" s="61">
        <v>0</v>
      </c>
      <c r="M332" s="61">
        <v>0</v>
      </c>
      <c r="N332" s="61">
        <v>0</v>
      </c>
      <c r="O332" s="61">
        <v>0</v>
      </c>
      <c r="P332" s="61">
        <v>0</v>
      </c>
      <c r="Q332" s="61">
        <v>0</v>
      </c>
      <c r="R332" s="61">
        <v>0</v>
      </c>
      <c r="S332" s="61">
        <v>0</v>
      </c>
      <c r="T332" s="61">
        <v>0</v>
      </c>
      <c r="U332" s="61">
        <v>0</v>
      </c>
      <c r="V332" s="61">
        <v>0</v>
      </c>
      <c r="W332" s="61">
        <v>0</v>
      </c>
      <c r="X332" s="61">
        <v>0</v>
      </c>
      <c r="Y332" s="61">
        <v>0</v>
      </c>
      <c r="Z332" s="61">
        <v>0</v>
      </c>
      <c r="AA332" s="61">
        <v>0</v>
      </c>
      <c r="AB332" s="61">
        <v>0</v>
      </c>
      <c r="AC332" s="61">
        <v>0</v>
      </c>
      <c r="AD332" s="61">
        <v>0</v>
      </c>
      <c r="AE332" s="61">
        <v>0</v>
      </c>
      <c r="AF332" s="61">
        <v>0</v>
      </c>
      <c r="AG332" s="61">
        <v>0</v>
      </c>
      <c r="AH332" s="61">
        <v>0</v>
      </c>
      <c r="AI332" s="61">
        <v>0</v>
      </c>
      <c r="AJ332" s="61">
        <v>0</v>
      </c>
      <c r="AK332" s="61">
        <v>0</v>
      </c>
      <c r="AL332" s="61">
        <v>0</v>
      </c>
      <c r="AM332" s="61">
        <v>0</v>
      </c>
      <c r="AN332" s="61">
        <v>0</v>
      </c>
      <c r="AO332" s="61">
        <v>0</v>
      </c>
      <c r="AP332" s="61">
        <v>0</v>
      </c>
      <c r="AQ332" s="61">
        <f t="shared" si="4"/>
        <v>0</v>
      </c>
      <c r="AT332" s="33"/>
    </row>
    <row r="333" spans="1:46" ht="33" customHeight="1">
      <c r="A333" s="32">
        <v>1278</v>
      </c>
      <c r="B333" s="315" t="str">
        <f>VLOOKUP(A333,[4]bd_lista!A:C,3,FALSE)</f>
        <v>Gobierno Autónomo Municipal de San Andrés de Machaca</v>
      </c>
      <c r="C333" s="316" t="e">
        <f>+VLOOKUP(A333,Contactos!$A$4:$E$534,6,FALSE)</f>
        <v>#REF!</v>
      </c>
      <c r="D333" s="61">
        <v>0</v>
      </c>
      <c r="E333" s="61">
        <v>0</v>
      </c>
      <c r="F333" s="61">
        <v>0</v>
      </c>
      <c r="G333" s="61">
        <v>0</v>
      </c>
      <c r="H333" s="61">
        <v>0</v>
      </c>
      <c r="I333" s="61">
        <v>0</v>
      </c>
      <c r="J333" s="61">
        <v>0</v>
      </c>
      <c r="K333" s="61">
        <v>0</v>
      </c>
      <c r="L333" s="61">
        <v>0</v>
      </c>
      <c r="M333" s="61">
        <v>0</v>
      </c>
      <c r="N333" s="61">
        <v>0</v>
      </c>
      <c r="O333" s="61">
        <v>0</v>
      </c>
      <c r="P333" s="61">
        <v>0</v>
      </c>
      <c r="Q333" s="61">
        <v>0</v>
      </c>
      <c r="R333" s="61">
        <v>0</v>
      </c>
      <c r="S333" s="61">
        <v>0</v>
      </c>
      <c r="T333" s="61">
        <v>0</v>
      </c>
      <c r="U333" s="61">
        <v>0</v>
      </c>
      <c r="V333" s="61">
        <v>0</v>
      </c>
      <c r="W333" s="61">
        <v>0</v>
      </c>
      <c r="X333" s="61">
        <v>0</v>
      </c>
      <c r="Y333" s="61">
        <v>0</v>
      </c>
      <c r="Z333" s="61">
        <v>0</v>
      </c>
      <c r="AA333" s="61">
        <v>0</v>
      </c>
      <c r="AB333" s="61">
        <v>0</v>
      </c>
      <c r="AC333" s="61">
        <v>0</v>
      </c>
      <c r="AD333" s="61">
        <v>0</v>
      </c>
      <c r="AE333" s="61">
        <v>0</v>
      </c>
      <c r="AF333" s="61">
        <v>0</v>
      </c>
      <c r="AG333" s="61">
        <v>0</v>
      </c>
      <c r="AH333" s="61">
        <v>0</v>
      </c>
      <c r="AI333" s="61">
        <v>0</v>
      </c>
      <c r="AJ333" s="61">
        <v>0</v>
      </c>
      <c r="AK333" s="61">
        <v>0</v>
      </c>
      <c r="AL333" s="61">
        <v>0</v>
      </c>
      <c r="AM333" s="61">
        <v>0</v>
      </c>
      <c r="AN333" s="61">
        <v>0</v>
      </c>
      <c r="AO333" s="61">
        <v>0</v>
      </c>
      <c r="AP333" s="61">
        <v>0</v>
      </c>
      <c r="AQ333" s="61">
        <f t="shared" si="4"/>
        <v>0</v>
      </c>
      <c r="AT333" s="33"/>
    </row>
    <row r="334" spans="1:46" ht="33" customHeight="1">
      <c r="A334" s="32">
        <v>1279</v>
      </c>
      <c r="B334" s="315" t="str">
        <f>VLOOKUP(A334,[4]bd_lista!A:C,3,FALSE)</f>
        <v>Gobierno Autónomo Municipal de Jesús de Machaca</v>
      </c>
      <c r="C334" s="316" t="e">
        <f>+VLOOKUP(A334,Contactos!$A$4:$E$534,6,FALSE)</f>
        <v>#REF!</v>
      </c>
      <c r="D334" s="61">
        <v>0</v>
      </c>
      <c r="E334" s="61">
        <v>0</v>
      </c>
      <c r="F334" s="61">
        <v>0</v>
      </c>
      <c r="G334" s="61">
        <v>0</v>
      </c>
      <c r="H334" s="61">
        <v>0</v>
      </c>
      <c r="I334" s="61">
        <v>0</v>
      </c>
      <c r="J334" s="61">
        <v>0</v>
      </c>
      <c r="K334" s="61">
        <v>0</v>
      </c>
      <c r="L334" s="61">
        <v>0</v>
      </c>
      <c r="M334" s="61">
        <v>0</v>
      </c>
      <c r="N334" s="61">
        <v>0</v>
      </c>
      <c r="O334" s="61">
        <v>0</v>
      </c>
      <c r="P334" s="61">
        <v>0</v>
      </c>
      <c r="Q334" s="61">
        <v>0</v>
      </c>
      <c r="R334" s="61">
        <v>0</v>
      </c>
      <c r="S334" s="61">
        <v>0</v>
      </c>
      <c r="T334" s="61">
        <v>0</v>
      </c>
      <c r="U334" s="61">
        <v>0</v>
      </c>
      <c r="V334" s="61">
        <v>0</v>
      </c>
      <c r="W334" s="61">
        <v>0</v>
      </c>
      <c r="X334" s="61">
        <v>0</v>
      </c>
      <c r="Y334" s="61">
        <v>0</v>
      </c>
      <c r="Z334" s="61">
        <v>0</v>
      </c>
      <c r="AA334" s="61">
        <v>0</v>
      </c>
      <c r="AB334" s="61">
        <v>0</v>
      </c>
      <c r="AC334" s="61">
        <v>0</v>
      </c>
      <c r="AD334" s="61">
        <v>0</v>
      </c>
      <c r="AE334" s="61">
        <v>0</v>
      </c>
      <c r="AF334" s="61">
        <v>0</v>
      </c>
      <c r="AG334" s="61">
        <v>0</v>
      </c>
      <c r="AH334" s="61">
        <v>0</v>
      </c>
      <c r="AI334" s="61">
        <v>0</v>
      </c>
      <c r="AJ334" s="61">
        <v>0</v>
      </c>
      <c r="AK334" s="61">
        <v>0</v>
      </c>
      <c r="AL334" s="61">
        <v>0</v>
      </c>
      <c r="AM334" s="61">
        <v>0</v>
      </c>
      <c r="AN334" s="61">
        <v>0</v>
      </c>
      <c r="AO334" s="61">
        <v>0</v>
      </c>
      <c r="AP334" s="61">
        <v>0</v>
      </c>
      <c r="AQ334" s="61">
        <f t="shared" si="4"/>
        <v>0</v>
      </c>
      <c r="AT334" s="33"/>
    </row>
    <row r="335" spans="1:46" ht="33" customHeight="1">
      <c r="A335" s="32">
        <v>1280</v>
      </c>
      <c r="B335" s="315" t="str">
        <f>VLOOKUP(A335,[4]bd_lista!A:C,3,FALSE)</f>
        <v>Gobierno Autónomo Municipal de Taraco</v>
      </c>
      <c r="C335" s="316" t="e">
        <f>+VLOOKUP(A335,Contactos!$A$4:$E$534,6,FALSE)</f>
        <v>#REF!</v>
      </c>
      <c r="D335" s="61">
        <v>0</v>
      </c>
      <c r="E335" s="61">
        <v>0</v>
      </c>
      <c r="F335" s="61">
        <v>0</v>
      </c>
      <c r="G335" s="61">
        <v>0</v>
      </c>
      <c r="H335" s="61">
        <v>0</v>
      </c>
      <c r="I335" s="61">
        <v>0</v>
      </c>
      <c r="J335" s="61">
        <v>0</v>
      </c>
      <c r="K335" s="61">
        <v>0</v>
      </c>
      <c r="L335" s="61">
        <v>0</v>
      </c>
      <c r="M335" s="61">
        <v>0</v>
      </c>
      <c r="N335" s="61">
        <v>0</v>
      </c>
      <c r="O335" s="61">
        <v>0</v>
      </c>
      <c r="P335" s="61">
        <v>0</v>
      </c>
      <c r="Q335" s="61">
        <v>0</v>
      </c>
      <c r="R335" s="61">
        <v>0</v>
      </c>
      <c r="S335" s="61">
        <v>0</v>
      </c>
      <c r="T335" s="61">
        <v>0</v>
      </c>
      <c r="U335" s="61">
        <v>0</v>
      </c>
      <c r="V335" s="61">
        <v>0</v>
      </c>
      <c r="W335" s="61">
        <v>0</v>
      </c>
      <c r="X335" s="61">
        <v>0</v>
      </c>
      <c r="Y335" s="61">
        <v>0</v>
      </c>
      <c r="Z335" s="61">
        <v>0</v>
      </c>
      <c r="AA335" s="61">
        <v>0</v>
      </c>
      <c r="AB335" s="61">
        <v>0</v>
      </c>
      <c r="AC335" s="61">
        <v>0</v>
      </c>
      <c r="AD335" s="61">
        <v>0</v>
      </c>
      <c r="AE335" s="61">
        <v>0</v>
      </c>
      <c r="AF335" s="61">
        <v>0</v>
      </c>
      <c r="AG335" s="61">
        <v>0</v>
      </c>
      <c r="AH335" s="61">
        <v>0</v>
      </c>
      <c r="AI335" s="61">
        <v>0</v>
      </c>
      <c r="AJ335" s="61">
        <v>0</v>
      </c>
      <c r="AK335" s="61">
        <v>0</v>
      </c>
      <c r="AL335" s="61">
        <v>0</v>
      </c>
      <c r="AM335" s="61">
        <v>0</v>
      </c>
      <c r="AN335" s="61">
        <v>0</v>
      </c>
      <c r="AO335" s="61">
        <v>0</v>
      </c>
      <c r="AP335" s="61">
        <v>0</v>
      </c>
      <c r="AQ335" s="61">
        <f t="shared" si="4"/>
        <v>0</v>
      </c>
      <c r="AT335" s="33"/>
    </row>
    <row r="336" spans="1:46" ht="33" customHeight="1">
      <c r="A336" s="32">
        <v>1281</v>
      </c>
      <c r="B336" s="315" t="str">
        <f>VLOOKUP(A336,[4]bd_lista!A:C,3,FALSE)</f>
        <v>Gobierno Autónomo Municipal de Huarina</v>
      </c>
      <c r="C336" s="316" t="e">
        <f>+VLOOKUP(A336,Contactos!$A$4:$E$534,6,FALSE)</f>
        <v>#REF!</v>
      </c>
      <c r="D336" s="61">
        <v>0</v>
      </c>
      <c r="E336" s="61">
        <v>0</v>
      </c>
      <c r="F336" s="61">
        <v>0</v>
      </c>
      <c r="G336" s="61">
        <v>0</v>
      </c>
      <c r="H336" s="61">
        <v>0</v>
      </c>
      <c r="I336" s="61">
        <v>0</v>
      </c>
      <c r="J336" s="61">
        <v>0</v>
      </c>
      <c r="K336" s="61">
        <v>0</v>
      </c>
      <c r="L336" s="61">
        <v>0</v>
      </c>
      <c r="M336" s="61">
        <v>0</v>
      </c>
      <c r="N336" s="61">
        <v>0</v>
      </c>
      <c r="O336" s="61">
        <v>0</v>
      </c>
      <c r="P336" s="61">
        <v>0</v>
      </c>
      <c r="Q336" s="61">
        <v>0</v>
      </c>
      <c r="R336" s="61">
        <v>0</v>
      </c>
      <c r="S336" s="61">
        <v>0</v>
      </c>
      <c r="T336" s="61">
        <v>0</v>
      </c>
      <c r="U336" s="61">
        <v>0</v>
      </c>
      <c r="V336" s="61">
        <v>0</v>
      </c>
      <c r="W336" s="61">
        <v>0</v>
      </c>
      <c r="X336" s="61">
        <v>0</v>
      </c>
      <c r="Y336" s="61">
        <v>0</v>
      </c>
      <c r="Z336" s="61">
        <v>0</v>
      </c>
      <c r="AA336" s="61">
        <v>0</v>
      </c>
      <c r="AB336" s="61">
        <v>0</v>
      </c>
      <c r="AC336" s="61">
        <v>0</v>
      </c>
      <c r="AD336" s="61">
        <v>0</v>
      </c>
      <c r="AE336" s="61">
        <v>0</v>
      </c>
      <c r="AF336" s="61">
        <v>0</v>
      </c>
      <c r="AG336" s="61">
        <v>0</v>
      </c>
      <c r="AH336" s="61">
        <v>0</v>
      </c>
      <c r="AI336" s="61">
        <v>0</v>
      </c>
      <c r="AJ336" s="61">
        <v>0</v>
      </c>
      <c r="AK336" s="61">
        <v>0</v>
      </c>
      <c r="AL336" s="61">
        <v>0</v>
      </c>
      <c r="AM336" s="61">
        <v>0</v>
      </c>
      <c r="AN336" s="61">
        <v>0</v>
      </c>
      <c r="AO336" s="61">
        <v>0</v>
      </c>
      <c r="AP336" s="61">
        <v>0</v>
      </c>
      <c r="AQ336" s="61">
        <f t="shared" ref="AQ336:AQ399" si="5">SUM(D336:AP336)</f>
        <v>0</v>
      </c>
      <c r="AT336" s="33"/>
    </row>
    <row r="337" spans="1:46" ht="33" customHeight="1">
      <c r="A337" s="32">
        <v>1282</v>
      </c>
      <c r="B337" s="315" t="str">
        <f>VLOOKUP(A337,[4]bd_lista!A:C,3,FALSE)</f>
        <v>Gobierno Autónomo Municipal de Santiago de Huata</v>
      </c>
      <c r="C337" s="316" t="e">
        <f>+VLOOKUP(A337,Contactos!$A$4:$E$534,6,FALSE)</f>
        <v>#REF!</v>
      </c>
      <c r="D337" s="61">
        <v>0</v>
      </c>
      <c r="E337" s="61">
        <v>0</v>
      </c>
      <c r="F337" s="61">
        <v>0</v>
      </c>
      <c r="G337" s="61">
        <v>0</v>
      </c>
      <c r="H337" s="61">
        <v>0</v>
      </c>
      <c r="I337" s="61">
        <v>0</v>
      </c>
      <c r="J337" s="61">
        <v>0</v>
      </c>
      <c r="K337" s="61">
        <v>0</v>
      </c>
      <c r="L337" s="61">
        <v>0</v>
      </c>
      <c r="M337" s="61">
        <v>0</v>
      </c>
      <c r="N337" s="61">
        <v>0</v>
      </c>
      <c r="O337" s="61">
        <v>0</v>
      </c>
      <c r="P337" s="61">
        <v>0</v>
      </c>
      <c r="Q337" s="61">
        <v>0</v>
      </c>
      <c r="R337" s="61">
        <v>0</v>
      </c>
      <c r="S337" s="61">
        <v>0</v>
      </c>
      <c r="T337" s="61">
        <v>0</v>
      </c>
      <c r="U337" s="61">
        <v>0</v>
      </c>
      <c r="V337" s="61">
        <v>0</v>
      </c>
      <c r="W337" s="61">
        <v>0</v>
      </c>
      <c r="X337" s="61">
        <v>0</v>
      </c>
      <c r="Y337" s="61">
        <v>0</v>
      </c>
      <c r="Z337" s="61">
        <v>0</v>
      </c>
      <c r="AA337" s="61">
        <v>0</v>
      </c>
      <c r="AB337" s="61">
        <v>0</v>
      </c>
      <c r="AC337" s="61">
        <v>0</v>
      </c>
      <c r="AD337" s="61">
        <v>0</v>
      </c>
      <c r="AE337" s="61">
        <v>0</v>
      </c>
      <c r="AF337" s="61">
        <v>0</v>
      </c>
      <c r="AG337" s="61">
        <v>0</v>
      </c>
      <c r="AH337" s="61">
        <v>0</v>
      </c>
      <c r="AI337" s="61">
        <v>0</v>
      </c>
      <c r="AJ337" s="61">
        <v>0</v>
      </c>
      <c r="AK337" s="61">
        <v>0</v>
      </c>
      <c r="AL337" s="61">
        <v>0</v>
      </c>
      <c r="AM337" s="61">
        <v>0</v>
      </c>
      <c r="AN337" s="61">
        <v>0</v>
      </c>
      <c r="AO337" s="61">
        <v>0</v>
      </c>
      <c r="AP337" s="61">
        <v>0</v>
      </c>
      <c r="AQ337" s="61">
        <f t="shared" si="5"/>
        <v>0</v>
      </c>
      <c r="AT337" s="33"/>
    </row>
    <row r="338" spans="1:46" ht="33" customHeight="1">
      <c r="A338" s="32">
        <v>1283</v>
      </c>
      <c r="B338" s="315" t="str">
        <f>VLOOKUP(A338,[4]bd_lista!A:C,3,FALSE)</f>
        <v>Gobierno Autónomo Municipal de Escoma</v>
      </c>
      <c r="C338" s="316" t="e">
        <f>+VLOOKUP(A338,Contactos!$A$4:$E$534,6,FALSE)</f>
        <v>#REF!</v>
      </c>
      <c r="D338" s="61">
        <v>0</v>
      </c>
      <c r="E338" s="61">
        <v>0</v>
      </c>
      <c r="F338" s="61">
        <v>0</v>
      </c>
      <c r="G338" s="61">
        <v>0</v>
      </c>
      <c r="H338" s="61">
        <v>0</v>
      </c>
      <c r="I338" s="61">
        <v>0</v>
      </c>
      <c r="J338" s="61">
        <v>0</v>
      </c>
      <c r="K338" s="61">
        <v>0</v>
      </c>
      <c r="L338" s="61">
        <v>0</v>
      </c>
      <c r="M338" s="61">
        <v>0</v>
      </c>
      <c r="N338" s="61">
        <v>0</v>
      </c>
      <c r="O338" s="61">
        <v>0</v>
      </c>
      <c r="P338" s="61">
        <v>0</v>
      </c>
      <c r="Q338" s="61">
        <v>0</v>
      </c>
      <c r="R338" s="61">
        <v>0</v>
      </c>
      <c r="S338" s="61">
        <v>0</v>
      </c>
      <c r="T338" s="61">
        <v>0</v>
      </c>
      <c r="U338" s="61">
        <v>0</v>
      </c>
      <c r="V338" s="61">
        <v>0</v>
      </c>
      <c r="W338" s="61">
        <v>0</v>
      </c>
      <c r="X338" s="61">
        <v>0</v>
      </c>
      <c r="Y338" s="61">
        <v>0</v>
      </c>
      <c r="Z338" s="61">
        <v>0</v>
      </c>
      <c r="AA338" s="61">
        <v>0</v>
      </c>
      <c r="AB338" s="61">
        <v>0</v>
      </c>
      <c r="AC338" s="61">
        <v>0</v>
      </c>
      <c r="AD338" s="61">
        <v>0</v>
      </c>
      <c r="AE338" s="61">
        <v>0</v>
      </c>
      <c r="AF338" s="61">
        <v>0</v>
      </c>
      <c r="AG338" s="61">
        <v>0</v>
      </c>
      <c r="AH338" s="61">
        <v>0</v>
      </c>
      <c r="AI338" s="61">
        <v>0</v>
      </c>
      <c r="AJ338" s="61">
        <v>0</v>
      </c>
      <c r="AK338" s="61">
        <v>0</v>
      </c>
      <c r="AL338" s="61">
        <v>0</v>
      </c>
      <c r="AM338" s="61">
        <v>0</v>
      </c>
      <c r="AN338" s="61">
        <v>0</v>
      </c>
      <c r="AO338" s="61">
        <v>0</v>
      </c>
      <c r="AP338" s="61">
        <v>0</v>
      </c>
      <c r="AQ338" s="61">
        <f t="shared" si="5"/>
        <v>0</v>
      </c>
      <c r="AT338" s="33"/>
    </row>
    <row r="339" spans="1:46" ht="33" customHeight="1">
      <c r="A339" s="32">
        <v>1284</v>
      </c>
      <c r="B339" s="315" t="str">
        <f>VLOOKUP(A339,[4]bd_lista!A:C,3,FALSE)</f>
        <v>Gobierno Autónomo Municipal de Humanata</v>
      </c>
      <c r="C339" s="316" t="e">
        <f>+VLOOKUP(A339,Contactos!$A$4:$E$534,6,FALSE)</f>
        <v>#REF!</v>
      </c>
      <c r="D339" s="61">
        <v>0</v>
      </c>
      <c r="E339" s="61">
        <v>0</v>
      </c>
      <c r="F339" s="61">
        <v>0</v>
      </c>
      <c r="G339" s="61">
        <v>0</v>
      </c>
      <c r="H339" s="61">
        <v>0</v>
      </c>
      <c r="I339" s="61">
        <v>0</v>
      </c>
      <c r="J339" s="61">
        <v>0</v>
      </c>
      <c r="K339" s="61">
        <v>0</v>
      </c>
      <c r="L339" s="61">
        <v>0</v>
      </c>
      <c r="M339" s="61">
        <v>0</v>
      </c>
      <c r="N339" s="61">
        <v>0</v>
      </c>
      <c r="O339" s="61">
        <v>0</v>
      </c>
      <c r="P339" s="61">
        <v>0</v>
      </c>
      <c r="Q339" s="61">
        <v>0</v>
      </c>
      <c r="R339" s="61">
        <v>0</v>
      </c>
      <c r="S339" s="61">
        <v>0</v>
      </c>
      <c r="T339" s="61">
        <v>0</v>
      </c>
      <c r="U339" s="61">
        <v>0</v>
      </c>
      <c r="V339" s="61">
        <v>0</v>
      </c>
      <c r="W339" s="61">
        <v>0</v>
      </c>
      <c r="X339" s="61">
        <v>0</v>
      </c>
      <c r="Y339" s="61">
        <v>0</v>
      </c>
      <c r="Z339" s="61">
        <v>0</v>
      </c>
      <c r="AA339" s="61">
        <v>0</v>
      </c>
      <c r="AB339" s="61">
        <v>0</v>
      </c>
      <c r="AC339" s="61">
        <v>0</v>
      </c>
      <c r="AD339" s="61">
        <v>0</v>
      </c>
      <c r="AE339" s="61">
        <v>0</v>
      </c>
      <c r="AF339" s="61">
        <v>0</v>
      </c>
      <c r="AG339" s="61">
        <v>0</v>
      </c>
      <c r="AH339" s="61">
        <v>0</v>
      </c>
      <c r="AI339" s="61">
        <v>0</v>
      </c>
      <c r="AJ339" s="61">
        <v>0</v>
      </c>
      <c r="AK339" s="61">
        <v>0</v>
      </c>
      <c r="AL339" s="61">
        <v>0</v>
      </c>
      <c r="AM339" s="61">
        <v>0</v>
      </c>
      <c r="AN339" s="61">
        <v>0</v>
      </c>
      <c r="AO339" s="61">
        <v>0</v>
      </c>
      <c r="AP339" s="61">
        <v>0</v>
      </c>
      <c r="AQ339" s="61">
        <f t="shared" si="5"/>
        <v>0</v>
      </c>
      <c r="AT339" s="33"/>
    </row>
    <row r="340" spans="1:46" ht="33" customHeight="1">
      <c r="A340" s="32">
        <v>1285</v>
      </c>
      <c r="B340" s="315" t="str">
        <f>VLOOKUP(A340,[4]bd_lista!A:C,3,FALSE)</f>
        <v>Gobierno Autónomo Municipal de Alto Beni</v>
      </c>
      <c r="C340" s="316" t="e">
        <f>+VLOOKUP(A340,Contactos!$A$4:$E$534,6,FALSE)</f>
        <v>#REF!</v>
      </c>
      <c r="D340" s="61">
        <v>0</v>
      </c>
      <c r="E340" s="61">
        <v>0</v>
      </c>
      <c r="F340" s="61">
        <v>0</v>
      </c>
      <c r="G340" s="61">
        <v>0</v>
      </c>
      <c r="H340" s="61">
        <v>0</v>
      </c>
      <c r="I340" s="61">
        <v>0</v>
      </c>
      <c r="J340" s="61">
        <v>0</v>
      </c>
      <c r="K340" s="61">
        <v>0</v>
      </c>
      <c r="L340" s="61">
        <v>0</v>
      </c>
      <c r="M340" s="61">
        <v>0</v>
      </c>
      <c r="N340" s="61">
        <v>0</v>
      </c>
      <c r="O340" s="61">
        <v>0</v>
      </c>
      <c r="P340" s="61">
        <v>0</v>
      </c>
      <c r="Q340" s="61">
        <v>0</v>
      </c>
      <c r="R340" s="61">
        <v>0</v>
      </c>
      <c r="S340" s="61">
        <v>0</v>
      </c>
      <c r="T340" s="61">
        <v>0</v>
      </c>
      <c r="U340" s="61">
        <v>0</v>
      </c>
      <c r="V340" s="61">
        <v>0</v>
      </c>
      <c r="W340" s="61">
        <v>0</v>
      </c>
      <c r="X340" s="61">
        <v>0</v>
      </c>
      <c r="Y340" s="61">
        <v>0</v>
      </c>
      <c r="Z340" s="61">
        <v>0</v>
      </c>
      <c r="AA340" s="61">
        <v>0</v>
      </c>
      <c r="AB340" s="61">
        <v>0</v>
      </c>
      <c r="AC340" s="61">
        <v>0</v>
      </c>
      <c r="AD340" s="61">
        <v>0</v>
      </c>
      <c r="AE340" s="61">
        <v>0</v>
      </c>
      <c r="AF340" s="61">
        <v>0</v>
      </c>
      <c r="AG340" s="61">
        <v>0</v>
      </c>
      <c r="AH340" s="61">
        <v>0</v>
      </c>
      <c r="AI340" s="61">
        <v>0</v>
      </c>
      <c r="AJ340" s="61">
        <v>0</v>
      </c>
      <c r="AK340" s="61">
        <v>0</v>
      </c>
      <c r="AL340" s="61">
        <v>0</v>
      </c>
      <c r="AM340" s="61">
        <v>0</v>
      </c>
      <c r="AN340" s="61">
        <v>0</v>
      </c>
      <c r="AO340" s="61">
        <v>0</v>
      </c>
      <c r="AP340" s="61">
        <v>0</v>
      </c>
      <c r="AQ340" s="61">
        <f t="shared" si="5"/>
        <v>0</v>
      </c>
      <c r="AT340" s="33"/>
    </row>
    <row r="341" spans="1:46" ht="33" customHeight="1">
      <c r="A341" s="32">
        <v>1286</v>
      </c>
      <c r="B341" s="315" t="str">
        <f>VLOOKUP(A341,[4]bd_lista!A:C,3,FALSE)</f>
        <v>Gobierno Autónomo Municipal de Huatajata</v>
      </c>
      <c r="C341" s="316" t="e">
        <f>+VLOOKUP(A341,Contactos!$A$4:$E$534,6,FALSE)</f>
        <v>#REF!</v>
      </c>
      <c r="D341" s="61">
        <v>0</v>
      </c>
      <c r="E341" s="61">
        <v>0</v>
      </c>
      <c r="F341" s="61">
        <v>0</v>
      </c>
      <c r="G341" s="61">
        <v>0</v>
      </c>
      <c r="H341" s="61">
        <v>0</v>
      </c>
      <c r="I341" s="61">
        <v>0</v>
      </c>
      <c r="J341" s="61">
        <v>0</v>
      </c>
      <c r="K341" s="61">
        <v>0</v>
      </c>
      <c r="L341" s="61">
        <v>0</v>
      </c>
      <c r="M341" s="61">
        <v>0</v>
      </c>
      <c r="N341" s="61">
        <v>0</v>
      </c>
      <c r="O341" s="61">
        <v>0</v>
      </c>
      <c r="P341" s="61">
        <v>0</v>
      </c>
      <c r="Q341" s="61">
        <v>0</v>
      </c>
      <c r="R341" s="61">
        <v>0</v>
      </c>
      <c r="S341" s="61">
        <v>0</v>
      </c>
      <c r="T341" s="61">
        <v>0</v>
      </c>
      <c r="U341" s="61">
        <v>0</v>
      </c>
      <c r="V341" s="61">
        <v>0</v>
      </c>
      <c r="W341" s="61">
        <v>0</v>
      </c>
      <c r="X341" s="61">
        <v>0</v>
      </c>
      <c r="Y341" s="61">
        <v>0</v>
      </c>
      <c r="Z341" s="61">
        <v>0</v>
      </c>
      <c r="AA341" s="61">
        <v>0</v>
      </c>
      <c r="AB341" s="61">
        <v>0</v>
      </c>
      <c r="AC341" s="61">
        <v>0</v>
      </c>
      <c r="AD341" s="61">
        <v>0</v>
      </c>
      <c r="AE341" s="61">
        <v>0</v>
      </c>
      <c r="AF341" s="61">
        <v>0</v>
      </c>
      <c r="AG341" s="61">
        <v>0</v>
      </c>
      <c r="AH341" s="61">
        <v>0</v>
      </c>
      <c r="AI341" s="61">
        <v>0</v>
      </c>
      <c r="AJ341" s="61">
        <v>0</v>
      </c>
      <c r="AK341" s="61">
        <v>0</v>
      </c>
      <c r="AL341" s="61">
        <v>0</v>
      </c>
      <c r="AM341" s="61">
        <v>0</v>
      </c>
      <c r="AN341" s="61">
        <v>0</v>
      </c>
      <c r="AO341" s="61">
        <v>0</v>
      </c>
      <c r="AP341" s="61">
        <v>0</v>
      </c>
      <c r="AQ341" s="61">
        <f t="shared" si="5"/>
        <v>0</v>
      </c>
      <c r="AT341" s="33"/>
    </row>
    <row r="342" spans="1:46" ht="33" customHeight="1">
      <c r="A342" s="32">
        <v>1287</v>
      </c>
      <c r="B342" s="315" t="str">
        <f>VLOOKUP(A342,[4]bd_lista!A:C,3,FALSE)</f>
        <v>Gobierno Autónomo Municipal de Chua Cocani</v>
      </c>
      <c r="C342" s="316" t="e">
        <f>+VLOOKUP(A342,Contactos!$A$4:$E$534,6,FALSE)</f>
        <v>#REF!</v>
      </c>
      <c r="D342" s="61">
        <v>0</v>
      </c>
      <c r="E342" s="61">
        <v>0</v>
      </c>
      <c r="F342" s="61">
        <v>0</v>
      </c>
      <c r="G342" s="61">
        <v>0</v>
      </c>
      <c r="H342" s="61">
        <v>0</v>
      </c>
      <c r="I342" s="61">
        <v>0</v>
      </c>
      <c r="J342" s="61">
        <v>0</v>
      </c>
      <c r="K342" s="61">
        <v>0</v>
      </c>
      <c r="L342" s="61">
        <v>0</v>
      </c>
      <c r="M342" s="61">
        <v>0</v>
      </c>
      <c r="N342" s="61">
        <v>0</v>
      </c>
      <c r="O342" s="61">
        <v>0</v>
      </c>
      <c r="P342" s="61">
        <v>0</v>
      </c>
      <c r="Q342" s="61">
        <v>0</v>
      </c>
      <c r="R342" s="61">
        <v>0</v>
      </c>
      <c r="S342" s="61">
        <v>0</v>
      </c>
      <c r="T342" s="61">
        <v>0</v>
      </c>
      <c r="U342" s="61">
        <v>0</v>
      </c>
      <c r="V342" s="61">
        <v>0</v>
      </c>
      <c r="W342" s="61">
        <v>0</v>
      </c>
      <c r="X342" s="61">
        <v>0</v>
      </c>
      <c r="Y342" s="61">
        <v>0</v>
      </c>
      <c r="Z342" s="61">
        <v>0</v>
      </c>
      <c r="AA342" s="61">
        <v>0</v>
      </c>
      <c r="AB342" s="61">
        <v>0</v>
      </c>
      <c r="AC342" s="61">
        <v>0</v>
      </c>
      <c r="AD342" s="61">
        <v>0</v>
      </c>
      <c r="AE342" s="61">
        <v>0</v>
      </c>
      <c r="AF342" s="61">
        <v>0</v>
      </c>
      <c r="AG342" s="61">
        <v>0</v>
      </c>
      <c r="AH342" s="61">
        <v>0</v>
      </c>
      <c r="AI342" s="61">
        <v>0</v>
      </c>
      <c r="AJ342" s="61">
        <v>0</v>
      </c>
      <c r="AK342" s="61">
        <v>0</v>
      </c>
      <c r="AL342" s="61">
        <v>0</v>
      </c>
      <c r="AM342" s="61">
        <v>0</v>
      </c>
      <c r="AN342" s="61">
        <v>0</v>
      </c>
      <c r="AO342" s="61">
        <v>0</v>
      </c>
      <c r="AP342" s="61">
        <v>0</v>
      </c>
      <c r="AQ342" s="61">
        <f t="shared" si="5"/>
        <v>0</v>
      </c>
      <c r="AT342" s="33"/>
    </row>
    <row r="343" spans="1:46" ht="33" customHeight="1">
      <c r="A343" s="32">
        <v>1301</v>
      </c>
      <c r="B343" s="315" t="str">
        <f>VLOOKUP(A343,[4]bd_lista!A:C,3,FALSE)</f>
        <v>Gobierno Autónomo Municipal de Cochabamba</v>
      </c>
      <c r="C343" s="316" t="e">
        <f>+VLOOKUP(A343,Contactos!$A$4:$E$534,6,FALSE)</f>
        <v>#REF!</v>
      </c>
      <c r="D343" s="61">
        <v>0</v>
      </c>
      <c r="E343" s="61">
        <v>0</v>
      </c>
      <c r="F343" s="61">
        <v>0</v>
      </c>
      <c r="G343" s="61">
        <v>0</v>
      </c>
      <c r="H343" s="61">
        <v>0</v>
      </c>
      <c r="I343" s="61">
        <v>0</v>
      </c>
      <c r="J343" s="61">
        <v>0</v>
      </c>
      <c r="K343" s="61">
        <v>0</v>
      </c>
      <c r="L343" s="61">
        <v>0</v>
      </c>
      <c r="M343" s="61">
        <v>0</v>
      </c>
      <c r="N343" s="61">
        <v>0</v>
      </c>
      <c r="O343" s="61">
        <v>0</v>
      </c>
      <c r="P343" s="61">
        <v>0</v>
      </c>
      <c r="Q343" s="61">
        <v>0</v>
      </c>
      <c r="R343" s="61">
        <v>0</v>
      </c>
      <c r="S343" s="61">
        <v>0</v>
      </c>
      <c r="T343" s="61">
        <v>0</v>
      </c>
      <c r="U343" s="61">
        <v>0</v>
      </c>
      <c r="V343" s="61">
        <v>0</v>
      </c>
      <c r="W343" s="61">
        <v>0</v>
      </c>
      <c r="X343" s="61">
        <v>0</v>
      </c>
      <c r="Y343" s="61">
        <v>0</v>
      </c>
      <c r="Z343" s="61">
        <v>0</v>
      </c>
      <c r="AA343" s="61">
        <v>0</v>
      </c>
      <c r="AB343" s="61">
        <v>0</v>
      </c>
      <c r="AC343" s="61">
        <v>0</v>
      </c>
      <c r="AD343" s="61">
        <v>0</v>
      </c>
      <c r="AE343" s="61">
        <v>0</v>
      </c>
      <c r="AF343" s="61">
        <v>0</v>
      </c>
      <c r="AG343" s="61">
        <v>0</v>
      </c>
      <c r="AH343" s="61">
        <v>0</v>
      </c>
      <c r="AI343" s="61">
        <v>0</v>
      </c>
      <c r="AJ343" s="61">
        <v>0</v>
      </c>
      <c r="AK343" s="61">
        <v>0</v>
      </c>
      <c r="AL343" s="61">
        <v>0</v>
      </c>
      <c r="AM343" s="61">
        <v>0</v>
      </c>
      <c r="AN343" s="61">
        <v>0</v>
      </c>
      <c r="AO343" s="61">
        <v>0</v>
      </c>
      <c r="AP343" s="61">
        <v>0</v>
      </c>
      <c r="AQ343" s="61">
        <f t="shared" si="5"/>
        <v>0</v>
      </c>
      <c r="AT343" s="33"/>
    </row>
    <row r="344" spans="1:46" ht="33" customHeight="1">
      <c r="A344" s="32">
        <v>1302</v>
      </c>
      <c r="B344" s="315" t="str">
        <f>VLOOKUP(A344,[4]bd_lista!A:C,3,FALSE)</f>
        <v>Gobierno Autónomo Municipal de Quillacollo</v>
      </c>
      <c r="C344" s="316" t="e">
        <f>+VLOOKUP(A344,Contactos!$A$4:$E$534,6,FALSE)</f>
        <v>#REF!</v>
      </c>
      <c r="D344" s="61">
        <v>0</v>
      </c>
      <c r="E344" s="61">
        <v>0</v>
      </c>
      <c r="F344" s="61">
        <v>0</v>
      </c>
      <c r="G344" s="61">
        <v>0</v>
      </c>
      <c r="H344" s="61">
        <v>0</v>
      </c>
      <c r="I344" s="61">
        <v>0</v>
      </c>
      <c r="J344" s="61">
        <v>0</v>
      </c>
      <c r="K344" s="61">
        <v>0</v>
      </c>
      <c r="L344" s="61">
        <v>0</v>
      </c>
      <c r="M344" s="61">
        <v>0</v>
      </c>
      <c r="N344" s="61">
        <v>0</v>
      </c>
      <c r="O344" s="61">
        <v>0</v>
      </c>
      <c r="P344" s="61">
        <v>0</v>
      </c>
      <c r="Q344" s="61">
        <v>0</v>
      </c>
      <c r="R344" s="61">
        <v>0</v>
      </c>
      <c r="S344" s="61">
        <v>0</v>
      </c>
      <c r="T344" s="61">
        <v>0</v>
      </c>
      <c r="U344" s="61">
        <v>0</v>
      </c>
      <c r="V344" s="61">
        <v>0</v>
      </c>
      <c r="W344" s="61">
        <v>0</v>
      </c>
      <c r="X344" s="61">
        <v>0</v>
      </c>
      <c r="Y344" s="61">
        <v>0</v>
      </c>
      <c r="Z344" s="61">
        <v>0</v>
      </c>
      <c r="AA344" s="61">
        <v>0</v>
      </c>
      <c r="AB344" s="61">
        <v>0</v>
      </c>
      <c r="AC344" s="61">
        <v>0</v>
      </c>
      <c r="AD344" s="61">
        <v>0</v>
      </c>
      <c r="AE344" s="61">
        <v>0</v>
      </c>
      <c r="AF344" s="61">
        <v>0</v>
      </c>
      <c r="AG344" s="61">
        <v>0</v>
      </c>
      <c r="AH344" s="61">
        <v>0</v>
      </c>
      <c r="AI344" s="61">
        <v>0</v>
      </c>
      <c r="AJ344" s="61">
        <v>0</v>
      </c>
      <c r="AK344" s="61">
        <v>0</v>
      </c>
      <c r="AL344" s="61">
        <v>0</v>
      </c>
      <c r="AM344" s="61">
        <v>0</v>
      </c>
      <c r="AN344" s="61">
        <v>0</v>
      </c>
      <c r="AO344" s="61">
        <v>0</v>
      </c>
      <c r="AP344" s="61">
        <v>0</v>
      </c>
      <c r="AQ344" s="61">
        <f t="shared" si="5"/>
        <v>0</v>
      </c>
      <c r="AT344" s="33"/>
    </row>
    <row r="345" spans="1:46" ht="33" customHeight="1">
      <c r="A345" s="32">
        <v>1303</v>
      </c>
      <c r="B345" s="315" t="str">
        <f>VLOOKUP(A345,[4]bd_lista!A:C,3,FALSE)</f>
        <v>Gobierno Autónomo Municipal de Sipe Sipe</v>
      </c>
      <c r="C345" s="316" t="e">
        <f>+VLOOKUP(A345,Contactos!$A$4:$E$534,6,FALSE)</f>
        <v>#REF!</v>
      </c>
      <c r="D345" s="61">
        <v>0</v>
      </c>
      <c r="E345" s="61">
        <v>0</v>
      </c>
      <c r="F345" s="61">
        <v>0</v>
      </c>
      <c r="G345" s="61">
        <v>0</v>
      </c>
      <c r="H345" s="61">
        <v>0</v>
      </c>
      <c r="I345" s="61">
        <v>0</v>
      </c>
      <c r="J345" s="61">
        <v>0</v>
      </c>
      <c r="K345" s="61">
        <v>0</v>
      </c>
      <c r="L345" s="61">
        <v>0</v>
      </c>
      <c r="M345" s="61">
        <v>0</v>
      </c>
      <c r="N345" s="61">
        <v>0</v>
      </c>
      <c r="O345" s="61">
        <v>0</v>
      </c>
      <c r="P345" s="61">
        <v>0</v>
      </c>
      <c r="Q345" s="61">
        <v>0</v>
      </c>
      <c r="R345" s="61">
        <v>0</v>
      </c>
      <c r="S345" s="61">
        <v>0</v>
      </c>
      <c r="T345" s="61">
        <v>0</v>
      </c>
      <c r="U345" s="61">
        <v>0</v>
      </c>
      <c r="V345" s="61">
        <v>0</v>
      </c>
      <c r="W345" s="61">
        <v>0</v>
      </c>
      <c r="X345" s="61">
        <v>0</v>
      </c>
      <c r="Y345" s="61">
        <v>0</v>
      </c>
      <c r="Z345" s="61">
        <v>0</v>
      </c>
      <c r="AA345" s="61">
        <v>0</v>
      </c>
      <c r="AB345" s="61">
        <v>0</v>
      </c>
      <c r="AC345" s="61">
        <v>0</v>
      </c>
      <c r="AD345" s="61">
        <v>0</v>
      </c>
      <c r="AE345" s="61">
        <v>0</v>
      </c>
      <c r="AF345" s="61">
        <v>0</v>
      </c>
      <c r="AG345" s="61">
        <v>0</v>
      </c>
      <c r="AH345" s="61">
        <v>0</v>
      </c>
      <c r="AI345" s="61">
        <v>0</v>
      </c>
      <c r="AJ345" s="61">
        <v>0</v>
      </c>
      <c r="AK345" s="61">
        <v>0</v>
      </c>
      <c r="AL345" s="61">
        <v>0</v>
      </c>
      <c r="AM345" s="61">
        <v>0</v>
      </c>
      <c r="AN345" s="61">
        <v>0</v>
      </c>
      <c r="AO345" s="61">
        <v>0</v>
      </c>
      <c r="AP345" s="61">
        <v>0</v>
      </c>
      <c r="AQ345" s="61">
        <f t="shared" si="5"/>
        <v>0</v>
      </c>
      <c r="AT345" s="33"/>
    </row>
    <row r="346" spans="1:46" ht="33" customHeight="1">
      <c r="A346" s="32">
        <v>1304</v>
      </c>
      <c r="B346" s="315" t="str">
        <f>VLOOKUP(A346,[4]bd_lista!A:C,3,FALSE)</f>
        <v>Gobierno Autónomo Municipal de Tiquipaya</v>
      </c>
      <c r="C346" s="316" t="e">
        <f>+VLOOKUP(A346,Contactos!$A$4:$E$534,6,FALSE)</f>
        <v>#REF!</v>
      </c>
      <c r="D346" s="61">
        <v>0</v>
      </c>
      <c r="E346" s="61">
        <v>0</v>
      </c>
      <c r="F346" s="61">
        <v>0</v>
      </c>
      <c r="G346" s="61">
        <v>0</v>
      </c>
      <c r="H346" s="61">
        <v>0</v>
      </c>
      <c r="I346" s="61">
        <v>0</v>
      </c>
      <c r="J346" s="61">
        <v>0</v>
      </c>
      <c r="K346" s="61">
        <v>0</v>
      </c>
      <c r="L346" s="61">
        <v>0</v>
      </c>
      <c r="M346" s="61">
        <v>0</v>
      </c>
      <c r="N346" s="61">
        <v>0</v>
      </c>
      <c r="O346" s="61">
        <v>0</v>
      </c>
      <c r="P346" s="61">
        <v>0</v>
      </c>
      <c r="Q346" s="61">
        <v>0</v>
      </c>
      <c r="R346" s="61">
        <v>0</v>
      </c>
      <c r="S346" s="61">
        <v>0</v>
      </c>
      <c r="T346" s="61">
        <v>0</v>
      </c>
      <c r="U346" s="61">
        <v>0</v>
      </c>
      <c r="V346" s="61">
        <v>0</v>
      </c>
      <c r="W346" s="61">
        <v>0</v>
      </c>
      <c r="X346" s="61">
        <v>0</v>
      </c>
      <c r="Y346" s="61">
        <v>0</v>
      </c>
      <c r="Z346" s="61">
        <v>0</v>
      </c>
      <c r="AA346" s="61">
        <v>0</v>
      </c>
      <c r="AB346" s="61">
        <v>0</v>
      </c>
      <c r="AC346" s="61">
        <v>0</v>
      </c>
      <c r="AD346" s="61">
        <v>0</v>
      </c>
      <c r="AE346" s="61">
        <v>0</v>
      </c>
      <c r="AF346" s="61">
        <v>0</v>
      </c>
      <c r="AG346" s="61">
        <v>0</v>
      </c>
      <c r="AH346" s="61">
        <v>0</v>
      </c>
      <c r="AI346" s="61">
        <v>0</v>
      </c>
      <c r="AJ346" s="61">
        <v>0</v>
      </c>
      <c r="AK346" s="61">
        <v>0</v>
      </c>
      <c r="AL346" s="61">
        <v>0</v>
      </c>
      <c r="AM346" s="61">
        <v>0</v>
      </c>
      <c r="AN346" s="61">
        <v>0</v>
      </c>
      <c r="AO346" s="61">
        <v>0</v>
      </c>
      <c r="AP346" s="61">
        <v>0</v>
      </c>
      <c r="AQ346" s="61">
        <f t="shared" si="5"/>
        <v>0</v>
      </c>
      <c r="AT346" s="33"/>
    </row>
    <row r="347" spans="1:46" ht="33" customHeight="1">
      <c r="A347" s="32">
        <v>1305</v>
      </c>
      <c r="B347" s="315" t="str">
        <f>VLOOKUP(A347,[4]bd_lista!A:C,3,FALSE)</f>
        <v>Gobierno Autónomo Municipal de Vinto</v>
      </c>
      <c r="C347" s="316" t="e">
        <f>+VLOOKUP(A347,Contactos!$A$4:$E$534,6,FALSE)</f>
        <v>#REF!</v>
      </c>
      <c r="D347" s="61">
        <v>0</v>
      </c>
      <c r="E347" s="61">
        <v>0</v>
      </c>
      <c r="F347" s="61">
        <v>0</v>
      </c>
      <c r="G347" s="61">
        <v>0</v>
      </c>
      <c r="H347" s="61">
        <v>0</v>
      </c>
      <c r="I347" s="61">
        <v>0</v>
      </c>
      <c r="J347" s="61">
        <v>0</v>
      </c>
      <c r="K347" s="61">
        <v>0</v>
      </c>
      <c r="L347" s="61">
        <v>0</v>
      </c>
      <c r="M347" s="61">
        <v>0</v>
      </c>
      <c r="N347" s="61">
        <v>0</v>
      </c>
      <c r="O347" s="61">
        <v>0</v>
      </c>
      <c r="P347" s="61">
        <v>0</v>
      </c>
      <c r="Q347" s="61">
        <v>0</v>
      </c>
      <c r="R347" s="61">
        <v>0</v>
      </c>
      <c r="S347" s="61">
        <v>0</v>
      </c>
      <c r="T347" s="61">
        <v>0</v>
      </c>
      <c r="U347" s="61">
        <v>0</v>
      </c>
      <c r="V347" s="61">
        <v>0</v>
      </c>
      <c r="W347" s="61">
        <v>0</v>
      </c>
      <c r="X347" s="61">
        <v>0</v>
      </c>
      <c r="Y347" s="61">
        <v>0</v>
      </c>
      <c r="Z347" s="61">
        <v>0</v>
      </c>
      <c r="AA347" s="61">
        <v>0</v>
      </c>
      <c r="AB347" s="61">
        <v>0</v>
      </c>
      <c r="AC347" s="61">
        <v>0</v>
      </c>
      <c r="AD347" s="61">
        <v>0</v>
      </c>
      <c r="AE347" s="61">
        <v>0</v>
      </c>
      <c r="AF347" s="61">
        <v>0</v>
      </c>
      <c r="AG347" s="61">
        <v>0</v>
      </c>
      <c r="AH347" s="61">
        <v>0</v>
      </c>
      <c r="AI347" s="61">
        <v>0</v>
      </c>
      <c r="AJ347" s="61">
        <v>0</v>
      </c>
      <c r="AK347" s="61">
        <v>0</v>
      </c>
      <c r="AL347" s="61">
        <v>0</v>
      </c>
      <c r="AM347" s="61">
        <v>0</v>
      </c>
      <c r="AN347" s="61">
        <v>0</v>
      </c>
      <c r="AO347" s="61">
        <v>0</v>
      </c>
      <c r="AP347" s="61">
        <v>0</v>
      </c>
      <c r="AQ347" s="61">
        <f t="shared" si="5"/>
        <v>0</v>
      </c>
      <c r="AT347" s="33"/>
    </row>
    <row r="348" spans="1:46" ht="33" customHeight="1">
      <c r="A348" s="32">
        <v>1306</v>
      </c>
      <c r="B348" s="315" t="str">
        <f>VLOOKUP(A348,[4]bd_lista!A:C,3,FALSE)</f>
        <v>Gobierno Autónomo Municipal de Colcapirhua</v>
      </c>
      <c r="C348" s="316" t="e">
        <f>+VLOOKUP(A348,Contactos!$A$4:$E$534,6,FALSE)</f>
        <v>#REF!</v>
      </c>
      <c r="D348" s="61">
        <v>0</v>
      </c>
      <c r="E348" s="61">
        <v>0</v>
      </c>
      <c r="F348" s="61">
        <v>0</v>
      </c>
      <c r="G348" s="61">
        <v>0</v>
      </c>
      <c r="H348" s="61">
        <v>0</v>
      </c>
      <c r="I348" s="61">
        <v>0</v>
      </c>
      <c r="J348" s="61">
        <v>0</v>
      </c>
      <c r="K348" s="61">
        <v>0</v>
      </c>
      <c r="L348" s="61">
        <v>0</v>
      </c>
      <c r="M348" s="61">
        <v>0</v>
      </c>
      <c r="N348" s="61">
        <v>0</v>
      </c>
      <c r="O348" s="61">
        <v>0</v>
      </c>
      <c r="P348" s="61">
        <v>0</v>
      </c>
      <c r="Q348" s="61">
        <v>0</v>
      </c>
      <c r="R348" s="61">
        <v>0</v>
      </c>
      <c r="S348" s="61">
        <v>0</v>
      </c>
      <c r="T348" s="61">
        <v>0</v>
      </c>
      <c r="U348" s="61">
        <v>0</v>
      </c>
      <c r="V348" s="61">
        <v>0</v>
      </c>
      <c r="W348" s="61">
        <v>0</v>
      </c>
      <c r="X348" s="61">
        <v>0</v>
      </c>
      <c r="Y348" s="61">
        <v>0</v>
      </c>
      <c r="Z348" s="61">
        <v>0</v>
      </c>
      <c r="AA348" s="61">
        <v>0</v>
      </c>
      <c r="AB348" s="61">
        <v>0</v>
      </c>
      <c r="AC348" s="61">
        <v>0</v>
      </c>
      <c r="AD348" s="61">
        <v>0</v>
      </c>
      <c r="AE348" s="61">
        <v>0</v>
      </c>
      <c r="AF348" s="61">
        <v>0</v>
      </c>
      <c r="AG348" s="61">
        <v>0</v>
      </c>
      <c r="AH348" s="61">
        <v>0</v>
      </c>
      <c r="AI348" s="61">
        <v>0</v>
      </c>
      <c r="AJ348" s="61">
        <v>0</v>
      </c>
      <c r="AK348" s="61">
        <v>0</v>
      </c>
      <c r="AL348" s="61">
        <v>0</v>
      </c>
      <c r="AM348" s="61">
        <v>0</v>
      </c>
      <c r="AN348" s="61">
        <v>0</v>
      </c>
      <c r="AO348" s="61">
        <v>0</v>
      </c>
      <c r="AP348" s="61">
        <v>0</v>
      </c>
      <c r="AQ348" s="61">
        <f t="shared" si="5"/>
        <v>0</v>
      </c>
      <c r="AT348" s="33"/>
    </row>
    <row r="349" spans="1:46" ht="33" customHeight="1">
      <c r="A349" s="32">
        <v>1307</v>
      </c>
      <c r="B349" s="315" t="str">
        <f>VLOOKUP(A349,[4]bd_lista!A:C,3,FALSE)</f>
        <v>Gobierno Autónomo Municipal de Aiquile</v>
      </c>
      <c r="C349" s="316" t="e">
        <f>+VLOOKUP(A349,Contactos!$A$4:$E$534,6,FALSE)</f>
        <v>#REF!</v>
      </c>
      <c r="D349" s="61">
        <v>0</v>
      </c>
      <c r="E349" s="61">
        <v>0</v>
      </c>
      <c r="F349" s="61">
        <v>0</v>
      </c>
      <c r="G349" s="61">
        <v>0</v>
      </c>
      <c r="H349" s="61">
        <v>0</v>
      </c>
      <c r="I349" s="61">
        <v>0</v>
      </c>
      <c r="J349" s="61">
        <v>0</v>
      </c>
      <c r="K349" s="61">
        <v>0</v>
      </c>
      <c r="L349" s="61">
        <v>0</v>
      </c>
      <c r="M349" s="61">
        <v>0</v>
      </c>
      <c r="N349" s="61">
        <v>0</v>
      </c>
      <c r="O349" s="61">
        <v>0</v>
      </c>
      <c r="P349" s="61">
        <v>0</v>
      </c>
      <c r="Q349" s="61">
        <v>0</v>
      </c>
      <c r="R349" s="61">
        <v>0</v>
      </c>
      <c r="S349" s="61">
        <v>0</v>
      </c>
      <c r="T349" s="61">
        <v>0</v>
      </c>
      <c r="U349" s="61">
        <v>0</v>
      </c>
      <c r="V349" s="61">
        <v>0</v>
      </c>
      <c r="W349" s="61">
        <v>0</v>
      </c>
      <c r="X349" s="61">
        <v>0</v>
      </c>
      <c r="Y349" s="61">
        <v>0</v>
      </c>
      <c r="Z349" s="61">
        <v>0</v>
      </c>
      <c r="AA349" s="61">
        <v>0</v>
      </c>
      <c r="AB349" s="61">
        <v>0</v>
      </c>
      <c r="AC349" s="61">
        <v>0</v>
      </c>
      <c r="AD349" s="61">
        <v>0</v>
      </c>
      <c r="AE349" s="61">
        <v>0</v>
      </c>
      <c r="AF349" s="61">
        <v>0</v>
      </c>
      <c r="AG349" s="61">
        <v>0</v>
      </c>
      <c r="AH349" s="61">
        <v>0</v>
      </c>
      <c r="AI349" s="61">
        <v>0</v>
      </c>
      <c r="AJ349" s="61">
        <v>0</v>
      </c>
      <c r="AK349" s="61">
        <v>0</v>
      </c>
      <c r="AL349" s="61">
        <v>0</v>
      </c>
      <c r="AM349" s="61">
        <v>0</v>
      </c>
      <c r="AN349" s="61">
        <v>0</v>
      </c>
      <c r="AO349" s="61">
        <v>0</v>
      </c>
      <c r="AP349" s="61">
        <v>0</v>
      </c>
      <c r="AQ349" s="61">
        <f t="shared" si="5"/>
        <v>0</v>
      </c>
      <c r="AT349" s="33"/>
    </row>
    <row r="350" spans="1:46" ht="33" customHeight="1">
      <c r="A350" s="32">
        <v>1308</v>
      </c>
      <c r="B350" s="315" t="str">
        <f>VLOOKUP(A350,[4]bd_lista!A:C,3,FALSE)</f>
        <v>Gobierno Autónomo Municipal de Pasorapa</v>
      </c>
      <c r="C350" s="316" t="e">
        <f>+VLOOKUP(A350,Contactos!$A$4:$E$534,6,FALSE)</f>
        <v>#REF!</v>
      </c>
      <c r="D350" s="61">
        <v>0</v>
      </c>
      <c r="E350" s="61">
        <v>0</v>
      </c>
      <c r="F350" s="61">
        <v>0</v>
      </c>
      <c r="G350" s="61">
        <v>0</v>
      </c>
      <c r="H350" s="61">
        <v>0</v>
      </c>
      <c r="I350" s="61">
        <v>0</v>
      </c>
      <c r="J350" s="61">
        <v>0</v>
      </c>
      <c r="K350" s="61">
        <v>0</v>
      </c>
      <c r="L350" s="61">
        <v>0</v>
      </c>
      <c r="M350" s="61">
        <v>0</v>
      </c>
      <c r="N350" s="61">
        <v>0</v>
      </c>
      <c r="O350" s="61">
        <v>0</v>
      </c>
      <c r="P350" s="61">
        <v>0</v>
      </c>
      <c r="Q350" s="61">
        <v>0</v>
      </c>
      <c r="R350" s="61">
        <v>0</v>
      </c>
      <c r="S350" s="61">
        <v>0</v>
      </c>
      <c r="T350" s="61">
        <v>0</v>
      </c>
      <c r="U350" s="61">
        <v>0</v>
      </c>
      <c r="V350" s="61">
        <v>0</v>
      </c>
      <c r="W350" s="61">
        <v>0</v>
      </c>
      <c r="X350" s="61">
        <v>0</v>
      </c>
      <c r="Y350" s="61">
        <v>0</v>
      </c>
      <c r="Z350" s="61">
        <v>0</v>
      </c>
      <c r="AA350" s="61">
        <v>0</v>
      </c>
      <c r="AB350" s="61">
        <v>0</v>
      </c>
      <c r="AC350" s="61">
        <v>0</v>
      </c>
      <c r="AD350" s="61">
        <v>0</v>
      </c>
      <c r="AE350" s="61">
        <v>0</v>
      </c>
      <c r="AF350" s="61">
        <v>0</v>
      </c>
      <c r="AG350" s="61">
        <v>0</v>
      </c>
      <c r="AH350" s="61">
        <v>0</v>
      </c>
      <c r="AI350" s="61">
        <v>0</v>
      </c>
      <c r="AJ350" s="61">
        <v>0</v>
      </c>
      <c r="AK350" s="61">
        <v>0</v>
      </c>
      <c r="AL350" s="61">
        <v>0</v>
      </c>
      <c r="AM350" s="61">
        <v>0</v>
      </c>
      <c r="AN350" s="61">
        <v>0</v>
      </c>
      <c r="AO350" s="61">
        <v>0</v>
      </c>
      <c r="AP350" s="61">
        <v>0</v>
      </c>
      <c r="AQ350" s="61">
        <f t="shared" si="5"/>
        <v>0</v>
      </c>
      <c r="AT350" s="33"/>
    </row>
    <row r="351" spans="1:46" ht="33" customHeight="1">
      <c r="A351" s="32">
        <v>1309</v>
      </c>
      <c r="B351" s="315" t="str">
        <f>VLOOKUP(A351,[4]bd_lista!A:C,3,FALSE)</f>
        <v>Gobierno Autónomo Municipal de Omereque</v>
      </c>
      <c r="C351" s="316" t="e">
        <f>+VLOOKUP(A351,Contactos!$A$4:$E$534,6,FALSE)</f>
        <v>#REF!</v>
      </c>
      <c r="D351" s="61">
        <v>0</v>
      </c>
      <c r="E351" s="61">
        <v>0</v>
      </c>
      <c r="F351" s="61">
        <v>0</v>
      </c>
      <c r="G351" s="61">
        <v>0</v>
      </c>
      <c r="H351" s="61">
        <v>0</v>
      </c>
      <c r="I351" s="61">
        <v>0</v>
      </c>
      <c r="J351" s="61">
        <v>0</v>
      </c>
      <c r="K351" s="61">
        <v>0</v>
      </c>
      <c r="L351" s="61">
        <v>0</v>
      </c>
      <c r="M351" s="61">
        <v>0</v>
      </c>
      <c r="N351" s="61">
        <v>0</v>
      </c>
      <c r="O351" s="61">
        <v>0</v>
      </c>
      <c r="P351" s="61">
        <v>0</v>
      </c>
      <c r="Q351" s="61">
        <v>0</v>
      </c>
      <c r="R351" s="61">
        <v>0</v>
      </c>
      <c r="S351" s="61">
        <v>0</v>
      </c>
      <c r="T351" s="61">
        <v>0</v>
      </c>
      <c r="U351" s="61">
        <v>0</v>
      </c>
      <c r="V351" s="61">
        <v>0</v>
      </c>
      <c r="W351" s="61">
        <v>0</v>
      </c>
      <c r="X351" s="61">
        <v>0</v>
      </c>
      <c r="Y351" s="61">
        <v>0</v>
      </c>
      <c r="Z351" s="61">
        <v>0</v>
      </c>
      <c r="AA351" s="61">
        <v>0</v>
      </c>
      <c r="AB351" s="61">
        <v>0</v>
      </c>
      <c r="AC351" s="61">
        <v>0</v>
      </c>
      <c r="AD351" s="61">
        <v>0</v>
      </c>
      <c r="AE351" s="61">
        <v>0</v>
      </c>
      <c r="AF351" s="61">
        <v>0</v>
      </c>
      <c r="AG351" s="61">
        <v>0</v>
      </c>
      <c r="AH351" s="61">
        <v>0</v>
      </c>
      <c r="AI351" s="61">
        <v>0</v>
      </c>
      <c r="AJ351" s="61">
        <v>0</v>
      </c>
      <c r="AK351" s="61">
        <v>0</v>
      </c>
      <c r="AL351" s="61">
        <v>0</v>
      </c>
      <c r="AM351" s="61">
        <v>0</v>
      </c>
      <c r="AN351" s="61">
        <v>0</v>
      </c>
      <c r="AO351" s="61">
        <v>0</v>
      </c>
      <c r="AP351" s="61">
        <v>0</v>
      </c>
      <c r="AQ351" s="61">
        <f t="shared" si="5"/>
        <v>0</v>
      </c>
      <c r="AT351" s="33"/>
    </row>
    <row r="352" spans="1:46" ht="33" customHeight="1">
      <c r="A352" s="32">
        <v>1310</v>
      </c>
      <c r="B352" s="315" t="str">
        <f>VLOOKUP(A352,[4]bd_lista!A:C,3,FALSE)</f>
        <v>Gobierno Autónomo Municipal de Independencia</v>
      </c>
      <c r="C352" s="316" t="e">
        <f>+VLOOKUP(A352,Contactos!$A$4:$E$534,6,FALSE)</f>
        <v>#REF!</v>
      </c>
      <c r="D352" s="61">
        <v>0</v>
      </c>
      <c r="E352" s="61">
        <v>0</v>
      </c>
      <c r="F352" s="61">
        <v>0</v>
      </c>
      <c r="G352" s="61">
        <v>0</v>
      </c>
      <c r="H352" s="61">
        <v>0</v>
      </c>
      <c r="I352" s="61">
        <v>0</v>
      </c>
      <c r="J352" s="61">
        <v>0</v>
      </c>
      <c r="K352" s="61">
        <v>0</v>
      </c>
      <c r="L352" s="61">
        <v>0</v>
      </c>
      <c r="M352" s="61">
        <v>0</v>
      </c>
      <c r="N352" s="61">
        <v>0</v>
      </c>
      <c r="O352" s="61">
        <v>0</v>
      </c>
      <c r="P352" s="61">
        <v>0</v>
      </c>
      <c r="Q352" s="61">
        <v>0</v>
      </c>
      <c r="R352" s="61">
        <v>0</v>
      </c>
      <c r="S352" s="61">
        <v>0</v>
      </c>
      <c r="T352" s="61">
        <v>0</v>
      </c>
      <c r="U352" s="61">
        <v>0</v>
      </c>
      <c r="V352" s="61">
        <v>0</v>
      </c>
      <c r="W352" s="61">
        <v>0</v>
      </c>
      <c r="X352" s="61">
        <v>0</v>
      </c>
      <c r="Y352" s="61">
        <v>0</v>
      </c>
      <c r="Z352" s="61">
        <v>0</v>
      </c>
      <c r="AA352" s="61">
        <v>0</v>
      </c>
      <c r="AB352" s="61">
        <v>0</v>
      </c>
      <c r="AC352" s="61">
        <v>0</v>
      </c>
      <c r="AD352" s="61">
        <v>0</v>
      </c>
      <c r="AE352" s="61">
        <v>0</v>
      </c>
      <c r="AF352" s="61">
        <v>0</v>
      </c>
      <c r="AG352" s="61">
        <v>0</v>
      </c>
      <c r="AH352" s="61">
        <v>0</v>
      </c>
      <c r="AI352" s="61">
        <v>0</v>
      </c>
      <c r="AJ352" s="61">
        <v>0</v>
      </c>
      <c r="AK352" s="61">
        <v>0</v>
      </c>
      <c r="AL352" s="61">
        <v>0</v>
      </c>
      <c r="AM352" s="61">
        <v>0</v>
      </c>
      <c r="AN352" s="61">
        <v>0</v>
      </c>
      <c r="AO352" s="61">
        <v>0</v>
      </c>
      <c r="AP352" s="61">
        <v>0</v>
      </c>
      <c r="AQ352" s="61">
        <f t="shared" si="5"/>
        <v>0</v>
      </c>
      <c r="AT352" s="33"/>
    </row>
    <row r="353" spans="1:46" ht="33" customHeight="1">
      <c r="A353" s="32">
        <v>1311</v>
      </c>
      <c r="B353" s="315" t="str">
        <f>VLOOKUP(A353,[4]bd_lista!A:C,3,FALSE)</f>
        <v>Gobierno Autónomo Municipal de Morochata</v>
      </c>
      <c r="C353" s="316" t="e">
        <f>+VLOOKUP(A353,Contactos!$A$4:$E$534,6,FALSE)</f>
        <v>#REF!</v>
      </c>
      <c r="D353" s="61">
        <v>0</v>
      </c>
      <c r="E353" s="61">
        <v>0</v>
      </c>
      <c r="F353" s="61">
        <v>0</v>
      </c>
      <c r="G353" s="61">
        <v>0</v>
      </c>
      <c r="H353" s="61">
        <v>0</v>
      </c>
      <c r="I353" s="61">
        <v>0</v>
      </c>
      <c r="J353" s="61">
        <v>0</v>
      </c>
      <c r="K353" s="61">
        <v>0</v>
      </c>
      <c r="L353" s="61">
        <v>0</v>
      </c>
      <c r="M353" s="61">
        <v>0</v>
      </c>
      <c r="N353" s="61">
        <v>0</v>
      </c>
      <c r="O353" s="61">
        <v>0</v>
      </c>
      <c r="P353" s="61">
        <v>0</v>
      </c>
      <c r="Q353" s="61">
        <v>0</v>
      </c>
      <c r="R353" s="61">
        <v>0</v>
      </c>
      <c r="S353" s="61">
        <v>0</v>
      </c>
      <c r="T353" s="61">
        <v>0</v>
      </c>
      <c r="U353" s="61">
        <v>0</v>
      </c>
      <c r="V353" s="61">
        <v>0</v>
      </c>
      <c r="W353" s="61">
        <v>0</v>
      </c>
      <c r="X353" s="61">
        <v>0</v>
      </c>
      <c r="Y353" s="61">
        <v>0</v>
      </c>
      <c r="Z353" s="61">
        <v>0</v>
      </c>
      <c r="AA353" s="61">
        <v>0</v>
      </c>
      <c r="AB353" s="61">
        <v>0</v>
      </c>
      <c r="AC353" s="61">
        <v>0</v>
      </c>
      <c r="AD353" s="61">
        <v>0</v>
      </c>
      <c r="AE353" s="61">
        <v>0</v>
      </c>
      <c r="AF353" s="61">
        <v>0</v>
      </c>
      <c r="AG353" s="61">
        <v>0</v>
      </c>
      <c r="AH353" s="61">
        <v>0</v>
      </c>
      <c r="AI353" s="61">
        <v>0</v>
      </c>
      <c r="AJ353" s="61">
        <v>0</v>
      </c>
      <c r="AK353" s="61">
        <v>0</v>
      </c>
      <c r="AL353" s="61">
        <v>0</v>
      </c>
      <c r="AM353" s="61">
        <v>0</v>
      </c>
      <c r="AN353" s="61">
        <v>0</v>
      </c>
      <c r="AO353" s="61">
        <v>0</v>
      </c>
      <c r="AP353" s="61">
        <v>0</v>
      </c>
      <c r="AQ353" s="61">
        <f t="shared" si="5"/>
        <v>0</v>
      </c>
      <c r="AT353" s="33"/>
    </row>
    <row r="354" spans="1:46" ht="33" customHeight="1">
      <c r="A354" s="32">
        <v>1312</v>
      </c>
      <c r="B354" s="315" t="str">
        <f>VLOOKUP(A354,[4]bd_lista!A:C,3,FALSE)</f>
        <v>Gobierno Autónomo Municipal de Sacaba</v>
      </c>
      <c r="C354" s="316" t="e">
        <f>+VLOOKUP(A354,Contactos!$A$4:$E$534,6,FALSE)</f>
        <v>#REF!</v>
      </c>
      <c r="D354" s="61">
        <v>0</v>
      </c>
      <c r="E354" s="61">
        <v>0</v>
      </c>
      <c r="F354" s="61">
        <v>0</v>
      </c>
      <c r="G354" s="61">
        <v>0</v>
      </c>
      <c r="H354" s="61">
        <v>0</v>
      </c>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c r="AI354" s="61">
        <v>0</v>
      </c>
      <c r="AJ354" s="61">
        <v>0</v>
      </c>
      <c r="AK354" s="61">
        <v>0</v>
      </c>
      <c r="AL354" s="61">
        <v>0</v>
      </c>
      <c r="AM354" s="61">
        <v>0</v>
      </c>
      <c r="AN354" s="61">
        <v>0</v>
      </c>
      <c r="AO354" s="61">
        <v>0</v>
      </c>
      <c r="AP354" s="61">
        <v>0</v>
      </c>
      <c r="AQ354" s="61">
        <f t="shared" si="5"/>
        <v>0</v>
      </c>
      <c r="AT354" s="33"/>
    </row>
    <row r="355" spans="1:46" ht="33" customHeight="1">
      <c r="A355" s="32">
        <v>1313</v>
      </c>
      <c r="B355" s="315" t="str">
        <f>VLOOKUP(A355,[4]bd_lista!A:C,3,FALSE)</f>
        <v>Gobierno Autónomo Municipal de Colomi</v>
      </c>
      <c r="C355" s="316" t="e">
        <f>+VLOOKUP(A355,Contactos!$A$4:$E$534,6,FALSE)</f>
        <v>#REF!</v>
      </c>
      <c r="D355" s="61">
        <v>0</v>
      </c>
      <c r="E355" s="61">
        <v>0</v>
      </c>
      <c r="F355" s="61">
        <v>0</v>
      </c>
      <c r="G355" s="61">
        <v>0</v>
      </c>
      <c r="H355" s="61">
        <v>0</v>
      </c>
      <c r="I355" s="61">
        <v>0</v>
      </c>
      <c r="J355" s="61">
        <v>0</v>
      </c>
      <c r="K355" s="61">
        <v>0</v>
      </c>
      <c r="L355" s="61">
        <v>0</v>
      </c>
      <c r="M355" s="61">
        <v>0</v>
      </c>
      <c r="N355" s="61">
        <v>0</v>
      </c>
      <c r="O355" s="61">
        <v>0</v>
      </c>
      <c r="P355" s="61">
        <v>0</v>
      </c>
      <c r="Q355" s="61">
        <v>0</v>
      </c>
      <c r="R355" s="61">
        <v>0</v>
      </c>
      <c r="S355" s="61">
        <v>0</v>
      </c>
      <c r="T355" s="61">
        <v>0</v>
      </c>
      <c r="U355" s="61">
        <v>0</v>
      </c>
      <c r="V355" s="61">
        <v>0</v>
      </c>
      <c r="W355" s="61">
        <v>0</v>
      </c>
      <c r="X355" s="61">
        <v>0</v>
      </c>
      <c r="Y355" s="61">
        <v>0</v>
      </c>
      <c r="Z355" s="61">
        <v>0</v>
      </c>
      <c r="AA355" s="61">
        <v>0</v>
      </c>
      <c r="AB355" s="61">
        <v>0</v>
      </c>
      <c r="AC355" s="61">
        <v>0</v>
      </c>
      <c r="AD355" s="61">
        <v>0</v>
      </c>
      <c r="AE355" s="61">
        <v>0</v>
      </c>
      <c r="AF355" s="61">
        <v>0</v>
      </c>
      <c r="AG355" s="61">
        <v>0</v>
      </c>
      <c r="AH355" s="61">
        <v>0</v>
      </c>
      <c r="AI355" s="61">
        <v>0</v>
      </c>
      <c r="AJ355" s="61">
        <v>0</v>
      </c>
      <c r="AK355" s="61">
        <v>0</v>
      </c>
      <c r="AL355" s="61">
        <v>0</v>
      </c>
      <c r="AM355" s="61">
        <v>0</v>
      </c>
      <c r="AN355" s="61">
        <v>0</v>
      </c>
      <c r="AO355" s="61">
        <v>0</v>
      </c>
      <c r="AP355" s="61">
        <v>0</v>
      </c>
      <c r="AQ355" s="61">
        <f t="shared" si="5"/>
        <v>0</v>
      </c>
      <c r="AT355" s="33"/>
    </row>
    <row r="356" spans="1:46" ht="33" customHeight="1">
      <c r="A356" s="32">
        <v>1314</v>
      </c>
      <c r="B356" s="315" t="str">
        <f>VLOOKUP(A356,[4]bd_lista!A:C,3,FALSE)</f>
        <v>Gobierno Autónomo Municipal de Villa Tunari</v>
      </c>
      <c r="C356" s="316" t="e">
        <f>+VLOOKUP(A356,Contactos!$A$4:$E$534,6,FALSE)</f>
        <v>#REF!</v>
      </c>
      <c r="D356" s="61">
        <v>0</v>
      </c>
      <c r="E356" s="61">
        <v>0</v>
      </c>
      <c r="F356" s="61">
        <v>0</v>
      </c>
      <c r="G356" s="61">
        <v>0</v>
      </c>
      <c r="H356" s="61">
        <v>0</v>
      </c>
      <c r="I356" s="61">
        <v>0</v>
      </c>
      <c r="J356" s="61">
        <v>0</v>
      </c>
      <c r="K356" s="61">
        <v>0</v>
      </c>
      <c r="L356" s="61">
        <v>0</v>
      </c>
      <c r="M356" s="61">
        <v>0</v>
      </c>
      <c r="N356" s="61">
        <v>0</v>
      </c>
      <c r="O356" s="61">
        <v>0</v>
      </c>
      <c r="P356" s="61">
        <v>0</v>
      </c>
      <c r="Q356" s="61">
        <v>0</v>
      </c>
      <c r="R356" s="61">
        <v>0</v>
      </c>
      <c r="S356" s="61">
        <v>0</v>
      </c>
      <c r="T356" s="61">
        <v>0</v>
      </c>
      <c r="U356" s="61">
        <v>0</v>
      </c>
      <c r="V356" s="61">
        <v>0</v>
      </c>
      <c r="W356" s="61">
        <v>0</v>
      </c>
      <c r="X356" s="61">
        <v>0</v>
      </c>
      <c r="Y356" s="61">
        <v>0</v>
      </c>
      <c r="Z356" s="61">
        <v>0</v>
      </c>
      <c r="AA356" s="61">
        <v>0</v>
      </c>
      <c r="AB356" s="61">
        <v>0</v>
      </c>
      <c r="AC356" s="61">
        <v>0</v>
      </c>
      <c r="AD356" s="61">
        <v>0</v>
      </c>
      <c r="AE356" s="61">
        <v>0</v>
      </c>
      <c r="AF356" s="61">
        <v>0</v>
      </c>
      <c r="AG356" s="61">
        <v>0</v>
      </c>
      <c r="AH356" s="61">
        <v>0</v>
      </c>
      <c r="AI356" s="61">
        <v>0</v>
      </c>
      <c r="AJ356" s="61">
        <v>0</v>
      </c>
      <c r="AK356" s="61">
        <v>0</v>
      </c>
      <c r="AL356" s="61">
        <v>0</v>
      </c>
      <c r="AM356" s="61">
        <v>0</v>
      </c>
      <c r="AN356" s="61">
        <v>0</v>
      </c>
      <c r="AO356" s="61">
        <v>0</v>
      </c>
      <c r="AP356" s="61">
        <v>0</v>
      </c>
      <c r="AQ356" s="61">
        <f t="shared" si="5"/>
        <v>0</v>
      </c>
      <c r="AT356" s="33"/>
    </row>
    <row r="357" spans="1:46" ht="33" customHeight="1">
      <c r="A357" s="32">
        <v>1315</v>
      </c>
      <c r="B357" s="315" t="str">
        <f>VLOOKUP(A357,[4]bd_lista!A:C,3,FALSE)</f>
        <v>Gobierno Autónomo Municipal de Punata</v>
      </c>
      <c r="C357" s="316" t="e">
        <f>+VLOOKUP(A357,Contactos!$A$4:$E$534,6,FALSE)</f>
        <v>#REF!</v>
      </c>
      <c r="D357" s="61">
        <v>0</v>
      </c>
      <c r="E357" s="61">
        <v>0</v>
      </c>
      <c r="F357" s="61">
        <v>0</v>
      </c>
      <c r="G357" s="61">
        <v>0</v>
      </c>
      <c r="H357" s="61">
        <v>0</v>
      </c>
      <c r="I357" s="61">
        <v>0</v>
      </c>
      <c r="J357" s="61">
        <v>0</v>
      </c>
      <c r="K357" s="61">
        <v>0</v>
      </c>
      <c r="L357" s="61">
        <v>0</v>
      </c>
      <c r="M357" s="61">
        <v>0</v>
      </c>
      <c r="N357" s="61">
        <v>0</v>
      </c>
      <c r="O357" s="61">
        <v>0</v>
      </c>
      <c r="P357" s="61">
        <v>0</v>
      </c>
      <c r="Q357" s="61">
        <v>0</v>
      </c>
      <c r="R357" s="61">
        <v>0</v>
      </c>
      <c r="S357" s="61">
        <v>0</v>
      </c>
      <c r="T357" s="61">
        <v>0</v>
      </c>
      <c r="U357" s="61">
        <v>0</v>
      </c>
      <c r="V357" s="61">
        <v>0</v>
      </c>
      <c r="W357" s="61">
        <v>0</v>
      </c>
      <c r="X357" s="61">
        <v>0</v>
      </c>
      <c r="Y357" s="61">
        <v>0</v>
      </c>
      <c r="Z357" s="61">
        <v>0</v>
      </c>
      <c r="AA357" s="61">
        <v>0</v>
      </c>
      <c r="AB357" s="61">
        <v>0</v>
      </c>
      <c r="AC357" s="61">
        <v>0</v>
      </c>
      <c r="AD357" s="61">
        <v>0</v>
      </c>
      <c r="AE357" s="61">
        <v>0</v>
      </c>
      <c r="AF357" s="61">
        <v>0</v>
      </c>
      <c r="AG357" s="61">
        <v>0</v>
      </c>
      <c r="AH357" s="61">
        <v>0</v>
      </c>
      <c r="AI357" s="61">
        <v>0</v>
      </c>
      <c r="AJ357" s="61">
        <v>0</v>
      </c>
      <c r="AK357" s="61">
        <v>0</v>
      </c>
      <c r="AL357" s="61">
        <v>0</v>
      </c>
      <c r="AM357" s="61">
        <v>0</v>
      </c>
      <c r="AN357" s="61">
        <v>0</v>
      </c>
      <c r="AO357" s="61">
        <v>0</v>
      </c>
      <c r="AP357" s="61">
        <v>0</v>
      </c>
      <c r="AQ357" s="61">
        <f t="shared" si="5"/>
        <v>0</v>
      </c>
      <c r="AT357" s="33"/>
    </row>
    <row r="358" spans="1:46" ht="33" customHeight="1">
      <c r="A358" s="32">
        <v>1316</v>
      </c>
      <c r="B358" s="315" t="str">
        <f>VLOOKUP(A358,[4]bd_lista!A:C,3,FALSE)</f>
        <v>Gobierno Autónomo Municipal de Villa Rivero</v>
      </c>
      <c r="C358" s="316" t="e">
        <f>+VLOOKUP(A358,Contactos!$A$4:$E$534,6,FALSE)</f>
        <v>#REF!</v>
      </c>
      <c r="D358" s="61">
        <v>0</v>
      </c>
      <c r="E358" s="61">
        <v>0</v>
      </c>
      <c r="F358" s="61">
        <v>0</v>
      </c>
      <c r="G358" s="61">
        <v>0</v>
      </c>
      <c r="H358" s="61">
        <v>0</v>
      </c>
      <c r="I358" s="61">
        <v>0</v>
      </c>
      <c r="J358" s="61">
        <v>0</v>
      </c>
      <c r="K358" s="61">
        <v>0</v>
      </c>
      <c r="L358" s="61">
        <v>0</v>
      </c>
      <c r="M358" s="61">
        <v>0</v>
      </c>
      <c r="N358" s="61">
        <v>0</v>
      </c>
      <c r="O358" s="61">
        <v>0</v>
      </c>
      <c r="P358" s="61">
        <v>0</v>
      </c>
      <c r="Q358" s="61">
        <v>0</v>
      </c>
      <c r="R358" s="61">
        <v>0</v>
      </c>
      <c r="S358" s="61">
        <v>0</v>
      </c>
      <c r="T358" s="61">
        <v>0</v>
      </c>
      <c r="U358" s="61">
        <v>0</v>
      </c>
      <c r="V358" s="61">
        <v>0</v>
      </c>
      <c r="W358" s="61">
        <v>0</v>
      </c>
      <c r="X358" s="61">
        <v>0</v>
      </c>
      <c r="Y358" s="61">
        <v>0</v>
      </c>
      <c r="Z358" s="61">
        <v>0</v>
      </c>
      <c r="AA358" s="61">
        <v>0</v>
      </c>
      <c r="AB358" s="61">
        <v>0</v>
      </c>
      <c r="AC358" s="61">
        <v>0</v>
      </c>
      <c r="AD358" s="61">
        <v>0</v>
      </c>
      <c r="AE358" s="61">
        <v>0</v>
      </c>
      <c r="AF358" s="61">
        <v>0</v>
      </c>
      <c r="AG358" s="61">
        <v>0</v>
      </c>
      <c r="AH358" s="61">
        <v>0</v>
      </c>
      <c r="AI358" s="61">
        <v>0</v>
      </c>
      <c r="AJ358" s="61">
        <v>0</v>
      </c>
      <c r="AK358" s="61">
        <v>0</v>
      </c>
      <c r="AL358" s="61">
        <v>0</v>
      </c>
      <c r="AM358" s="61">
        <v>0</v>
      </c>
      <c r="AN358" s="61">
        <v>0</v>
      </c>
      <c r="AO358" s="61">
        <v>0</v>
      </c>
      <c r="AP358" s="61">
        <v>0</v>
      </c>
      <c r="AQ358" s="61">
        <f t="shared" si="5"/>
        <v>0</v>
      </c>
      <c r="AT358" s="33"/>
    </row>
    <row r="359" spans="1:46" ht="33" customHeight="1">
      <c r="A359" s="32">
        <v>1317</v>
      </c>
      <c r="B359" s="315" t="str">
        <f>VLOOKUP(A359,[4]bd_lista!A:C,3,FALSE)</f>
        <v>Gobierno Autónomo Municipal de San Benito (Villa José Quintín Mendoza)</v>
      </c>
      <c r="C359" s="316" t="e">
        <f>+VLOOKUP(A359,Contactos!$A$4:$E$534,6,FALSE)</f>
        <v>#REF!</v>
      </c>
      <c r="D359" s="61">
        <v>0</v>
      </c>
      <c r="E359" s="61">
        <v>0</v>
      </c>
      <c r="F359" s="61">
        <v>0</v>
      </c>
      <c r="G359" s="61">
        <v>0</v>
      </c>
      <c r="H359" s="61">
        <v>0</v>
      </c>
      <c r="I359" s="61">
        <v>0</v>
      </c>
      <c r="J359" s="61">
        <v>0</v>
      </c>
      <c r="K359" s="61">
        <v>0</v>
      </c>
      <c r="L359" s="61">
        <v>0</v>
      </c>
      <c r="M359" s="61">
        <v>0</v>
      </c>
      <c r="N359" s="61">
        <v>0</v>
      </c>
      <c r="O359" s="61">
        <v>0</v>
      </c>
      <c r="P359" s="61">
        <v>0</v>
      </c>
      <c r="Q359" s="61">
        <v>0</v>
      </c>
      <c r="R359" s="61">
        <v>0</v>
      </c>
      <c r="S359" s="61">
        <v>0</v>
      </c>
      <c r="T359" s="61">
        <v>0</v>
      </c>
      <c r="U359" s="61">
        <v>0</v>
      </c>
      <c r="V359" s="61">
        <v>0</v>
      </c>
      <c r="W359" s="61">
        <v>0</v>
      </c>
      <c r="X359" s="61">
        <v>0</v>
      </c>
      <c r="Y359" s="61">
        <v>0</v>
      </c>
      <c r="Z359" s="61">
        <v>0</v>
      </c>
      <c r="AA359" s="61">
        <v>0</v>
      </c>
      <c r="AB359" s="61">
        <v>0</v>
      </c>
      <c r="AC359" s="61">
        <v>0</v>
      </c>
      <c r="AD359" s="61">
        <v>0</v>
      </c>
      <c r="AE359" s="61">
        <v>0</v>
      </c>
      <c r="AF359" s="61">
        <v>0</v>
      </c>
      <c r="AG359" s="61">
        <v>0</v>
      </c>
      <c r="AH359" s="61">
        <v>0</v>
      </c>
      <c r="AI359" s="61">
        <v>0</v>
      </c>
      <c r="AJ359" s="61">
        <v>0</v>
      </c>
      <c r="AK359" s="61">
        <v>0</v>
      </c>
      <c r="AL359" s="61">
        <v>0</v>
      </c>
      <c r="AM359" s="61">
        <v>0</v>
      </c>
      <c r="AN359" s="61">
        <v>0</v>
      </c>
      <c r="AO359" s="61">
        <v>0</v>
      </c>
      <c r="AP359" s="61">
        <v>0</v>
      </c>
      <c r="AQ359" s="61">
        <f t="shared" si="5"/>
        <v>0</v>
      </c>
      <c r="AT359" s="33"/>
    </row>
    <row r="360" spans="1:46" ht="33" customHeight="1">
      <c r="A360" s="32">
        <v>1318</v>
      </c>
      <c r="B360" s="315" t="str">
        <f>VLOOKUP(A360,[4]bd_lista!A:C,3,FALSE)</f>
        <v>Gobierno Autónomo Municipal de Tacachi</v>
      </c>
      <c r="C360" s="316" t="e">
        <f>+VLOOKUP(A360,Contactos!$A$4:$E$534,6,FALSE)</f>
        <v>#REF!</v>
      </c>
      <c r="D360" s="61">
        <v>0</v>
      </c>
      <c r="E360" s="61">
        <v>0</v>
      </c>
      <c r="F360" s="61">
        <v>0</v>
      </c>
      <c r="G360" s="61">
        <v>0</v>
      </c>
      <c r="H360" s="61">
        <v>0</v>
      </c>
      <c r="I360" s="61">
        <v>0</v>
      </c>
      <c r="J360" s="61">
        <v>0</v>
      </c>
      <c r="K360" s="61">
        <v>0</v>
      </c>
      <c r="L360" s="61">
        <v>0</v>
      </c>
      <c r="M360" s="61">
        <v>0</v>
      </c>
      <c r="N360" s="61">
        <v>0</v>
      </c>
      <c r="O360" s="61">
        <v>0</v>
      </c>
      <c r="P360" s="61">
        <v>0</v>
      </c>
      <c r="Q360" s="61">
        <v>0</v>
      </c>
      <c r="R360" s="61">
        <v>0</v>
      </c>
      <c r="S360" s="61">
        <v>0</v>
      </c>
      <c r="T360" s="61">
        <v>0</v>
      </c>
      <c r="U360" s="61">
        <v>0</v>
      </c>
      <c r="V360" s="61">
        <v>0</v>
      </c>
      <c r="W360" s="61">
        <v>0</v>
      </c>
      <c r="X360" s="61">
        <v>0</v>
      </c>
      <c r="Y360" s="61">
        <v>0</v>
      </c>
      <c r="Z360" s="61">
        <v>0</v>
      </c>
      <c r="AA360" s="61">
        <v>0</v>
      </c>
      <c r="AB360" s="61">
        <v>0</v>
      </c>
      <c r="AC360" s="61">
        <v>0</v>
      </c>
      <c r="AD360" s="61">
        <v>0</v>
      </c>
      <c r="AE360" s="61">
        <v>0</v>
      </c>
      <c r="AF360" s="61">
        <v>0</v>
      </c>
      <c r="AG360" s="61">
        <v>0</v>
      </c>
      <c r="AH360" s="61">
        <v>0</v>
      </c>
      <c r="AI360" s="61">
        <v>0</v>
      </c>
      <c r="AJ360" s="61">
        <v>0</v>
      </c>
      <c r="AK360" s="61">
        <v>0</v>
      </c>
      <c r="AL360" s="61">
        <v>0</v>
      </c>
      <c r="AM360" s="61">
        <v>0</v>
      </c>
      <c r="AN360" s="61">
        <v>0</v>
      </c>
      <c r="AO360" s="61">
        <v>0</v>
      </c>
      <c r="AP360" s="61">
        <v>0</v>
      </c>
      <c r="AQ360" s="61">
        <f t="shared" si="5"/>
        <v>0</v>
      </c>
      <c r="AT360" s="33"/>
    </row>
    <row r="361" spans="1:46" ht="33" customHeight="1">
      <c r="A361" s="32">
        <v>1319</v>
      </c>
      <c r="B361" s="315" t="str">
        <f>VLOOKUP(A361,[4]bd_lista!A:C,3,FALSE)</f>
        <v>Gobierno Autónomo Municipal Villa Gualberto Villarroel</v>
      </c>
      <c r="C361" s="316" t="e">
        <f>+VLOOKUP(A361,Contactos!$A$4:$E$534,6,FALSE)</f>
        <v>#REF!</v>
      </c>
      <c r="D361" s="61">
        <v>0</v>
      </c>
      <c r="E361" s="61">
        <v>0</v>
      </c>
      <c r="F361" s="61">
        <v>0</v>
      </c>
      <c r="G361" s="61">
        <v>0</v>
      </c>
      <c r="H361" s="61">
        <v>0</v>
      </c>
      <c r="I361" s="61">
        <v>0</v>
      </c>
      <c r="J361" s="61">
        <v>0</v>
      </c>
      <c r="K361" s="61">
        <v>0</v>
      </c>
      <c r="L361" s="61">
        <v>0</v>
      </c>
      <c r="M361" s="61">
        <v>0</v>
      </c>
      <c r="N361" s="61">
        <v>0</v>
      </c>
      <c r="O361" s="61">
        <v>0</v>
      </c>
      <c r="P361" s="61">
        <v>0</v>
      </c>
      <c r="Q361" s="61">
        <v>0</v>
      </c>
      <c r="R361" s="61">
        <v>0</v>
      </c>
      <c r="S361" s="61">
        <v>0</v>
      </c>
      <c r="T361" s="61">
        <v>0</v>
      </c>
      <c r="U361" s="61">
        <v>0</v>
      </c>
      <c r="V361" s="61">
        <v>0</v>
      </c>
      <c r="W361" s="61">
        <v>0</v>
      </c>
      <c r="X361" s="61">
        <v>0</v>
      </c>
      <c r="Y361" s="61">
        <v>0</v>
      </c>
      <c r="Z361" s="61">
        <v>0</v>
      </c>
      <c r="AA361" s="61">
        <v>0</v>
      </c>
      <c r="AB361" s="61">
        <v>0</v>
      </c>
      <c r="AC361" s="61">
        <v>0</v>
      </c>
      <c r="AD361" s="61">
        <v>0</v>
      </c>
      <c r="AE361" s="61">
        <v>0</v>
      </c>
      <c r="AF361" s="61">
        <v>0</v>
      </c>
      <c r="AG361" s="61">
        <v>0</v>
      </c>
      <c r="AH361" s="61">
        <v>0</v>
      </c>
      <c r="AI361" s="61">
        <v>0</v>
      </c>
      <c r="AJ361" s="61">
        <v>0</v>
      </c>
      <c r="AK361" s="61">
        <v>0</v>
      </c>
      <c r="AL361" s="61">
        <v>0</v>
      </c>
      <c r="AM361" s="61">
        <v>0</v>
      </c>
      <c r="AN361" s="61">
        <v>0</v>
      </c>
      <c r="AO361" s="61">
        <v>0</v>
      </c>
      <c r="AP361" s="61">
        <v>0</v>
      </c>
      <c r="AQ361" s="61">
        <f t="shared" si="5"/>
        <v>0</v>
      </c>
      <c r="AT361" s="33"/>
    </row>
    <row r="362" spans="1:46" ht="33" customHeight="1">
      <c r="A362" s="32">
        <v>1320</v>
      </c>
      <c r="B362" s="315" t="str">
        <f>VLOOKUP(A362,[4]bd_lista!A:C,3,FALSE)</f>
        <v>Gobierno Autónomo Municipal de Tarata</v>
      </c>
      <c r="C362" s="316" t="e">
        <f>+VLOOKUP(A362,Contactos!$A$4:$E$534,6,FALSE)</f>
        <v>#REF!</v>
      </c>
      <c r="D362" s="61">
        <v>0</v>
      </c>
      <c r="E362" s="61">
        <v>0</v>
      </c>
      <c r="F362" s="61">
        <v>0</v>
      </c>
      <c r="G362" s="61">
        <v>0</v>
      </c>
      <c r="H362" s="61">
        <v>0</v>
      </c>
      <c r="I362" s="61">
        <v>0</v>
      </c>
      <c r="J362" s="61">
        <v>0</v>
      </c>
      <c r="K362" s="61">
        <v>0</v>
      </c>
      <c r="L362" s="61">
        <v>0</v>
      </c>
      <c r="M362" s="61">
        <v>0</v>
      </c>
      <c r="N362" s="61">
        <v>0</v>
      </c>
      <c r="O362" s="61">
        <v>0</v>
      </c>
      <c r="P362" s="61">
        <v>0</v>
      </c>
      <c r="Q362" s="61">
        <v>0</v>
      </c>
      <c r="R362" s="61">
        <v>0</v>
      </c>
      <c r="S362" s="61">
        <v>0</v>
      </c>
      <c r="T362" s="61">
        <v>0</v>
      </c>
      <c r="U362" s="61">
        <v>0</v>
      </c>
      <c r="V362" s="61">
        <v>0</v>
      </c>
      <c r="W362" s="61">
        <v>0</v>
      </c>
      <c r="X362" s="61">
        <v>0</v>
      </c>
      <c r="Y362" s="61">
        <v>0</v>
      </c>
      <c r="Z362" s="61">
        <v>0</v>
      </c>
      <c r="AA362" s="61">
        <v>0</v>
      </c>
      <c r="AB362" s="61">
        <v>0</v>
      </c>
      <c r="AC362" s="61">
        <v>0</v>
      </c>
      <c r="AD362" s="61">
        <v>0</v>
      </c>
      <c r="AE362" s="61">
        <v>0</v>
      </c>
      <c r="AF362" s="61">
        <v>0</v>
      </c>
      <c r="AG362" s="61">
        <v>0</v>
      </c>
      <c r="AH362" s="61">
        <v>0</v>
      </c>
      <c r="AI362" s="61">
        <v>0</v>
      </c>
      <c r="AJ362" s="61">
        <v>0</v>
      </c>
      <c r="AK362" s="61">
        <v>0</v>
      </c>
      <c r="AL362" s="61">
        <v>0</v>
      </c>
      <c r="AM362" s="61">
        <v>0</v>
      </c>
      <c r="AN362" s="61">
        <v>0</v>
      </c>
      <c r="AO362" s="61">
        <v>0</v>
      </c>
      <c r="AP362" s="61">
        <v>0</v>
      </c>
      <c r="AQ362" s="61">
        <f t="shared" si="5"/>
        <v>0</v>
      </c>
      <c r="AT362" s="33"/>
    </row>
    <row r="363" spans="1:46" ht="33" customHeight="1">
      <c r="A363" s="32">
        <v>1321</v>
      </c>
      <c r="B363" s="315" t="str">
        <f>VLOOKUP(A363,[4]bd_lista!A:C,3,FALSE)</f>
        <v>Gobierno Autónomo Municipal de Anzaldo</v>
      </c>
      <c r="C363" s="316" t="e">
        <f>+VLOOKUP(A363,Contactos!$A$4:$E$534,6,FALSE)</f>
        <v>#REF!</v>
      </c>
      <c r="D363" s="61">
        <v>0</v>
      </c>
      <c r="E363" s="61">
        <v>0</v>
      </c>
      <c r="F363" s="61">
        <v>0</v>
      </c>
      <c r="G363" s="61">
        <v>0</v>
      </c>
      <c r="H363" s="61">
        <v>0</v>
      </c>
      <c r="I363" s="61">
        <v>0</v>
      </c>
      <c r="J363" s="61">
        <v>0</v>
      </c>
      <c r="K363" s="61">
        <v>0</v>
      </c>
      <c r="L363" s="61">
        <v>0</v>
      </c>
      <c r="M363" s="61">
        <v>0</v>
      </c>
      <c r="N363" s="61">
        <v>0</v>
      </c>
      <c r="O363" s="61">
        <v>0</v>
      </c>
      <c r="P363" s="61">
        <v>0</v>
      </c>
      <c r="Q363" s="61">
        <v>0</v>
      </c>
      <c r="R363" s="61">
        <v>0</v>
      </c>
      <c r="S363" s="61">
        <v>0</v>
      </c>
      <c r="T363" s="61">
        <v>0</v>
      </c>
      <c r="U363" s="61">
        <v>0</v>
      </c>
      <c r="V363" s="61">
        <v>0</v>
      </c>
      <c r="W363" s="61">
        <v>0</v>
      </c>
      <c r="X363" s="61">
        <v>0</v>
      </c>
      <c r="Y363" s="61">
        <v>0</v>
      </c>
      <c r="Z363" s="61">
        <v>0</v>
      </c>
      <c r="AA363" s="61">
        <v>0</v>
      </c>
      <c r="AB363" s="61">
        <v>0</v>
      </c>
      <c r="AC363" s="61">
        <v>0</v>
      </c>
      <c r="AD363" s="61">
        <v>0</v>
      </c>
      <c r="AE363" s="61">
        <v>0</v>
      </c>
      <c r="AF363" s="61">
        <v>0</v>
      </c>
      <c r="AG363" s="61">
        <v>0</v>
      </c>
      <c r="AH363" s="61">
        <v>0</v>
      </c>
      <c r="AI363" s="61">
        <v>0</v>
      </c>
      <c r="AJ363" s="61">
        <v>0</v>
      </c>
      <c r="AK363" s="61">
        <v>0</v>
      </c>
      <c r="AL363" s="61">
        <v>0</v>
      </c>
      <c r="AM363" s="61">
        <v>0</v>
      </c>
      <c r="AN363" s="61">
        <v>0</v>
      </c>
      <c r="AO363" s="61">
        <v>0</v>
      </c>
      <c r="AP363" s="61">
        <v>0</v>
      </c>
      <c r="AQ363" s="61">
        <f t="shared" si="5"/>
        <v>0</v>
      </c>
      <c r="AT363" s="33"/>
    </row>
    <row r="364" spans="1:46" ht="33" customHeight="1">
      <c r="A364" s="32">
        <v>1322</v>
      </c>
      <c r="B364" s="315" t="str">
        <f>VLOOKUP(A364,[4]bd_lista!A:C,3,FALSE)</f>
        <v>Gobierno Autónomo Municipal de Arbieto</v>
      </c>
      <c r="C364" s="316" t="e">
        <f>+VLOOKUP(A364,Contactos!$A$4:$E$534,6,FALSE)</f>
        <v>#REF!</v>
      </c>
      <c r="D364" s="61">
        <v>0</v>
      </c>
      <c r="E364" s="61">
        <v>0</v>
      </c>
      <c r="F364" s="61">
        <v>0</v>
      </c>
      <c r="G364" s="61">
        <v>0</v>
      </c>
      <c r="H364" s="61">
        <v>0</v>
      </c>
      <c r="I364" s="61">
        <v>0</v>
      </c>
      <c r="J364" s="61">
        <v>0</v>
      </c>
      <c r="K364" s="61">
        <v>0</v>
      </c>
      <c r="L364" s="61">
        <v>0</v>
      </c>
      <c r="M364" s="61">
        <v>0</v>
      </c>
      <c r="N364" s="61">
        <v>0</v>
      </c>
      <c r="O364" s="61">
        <v>0</v>
      </c>
      <c r="P364" s="61">
        <v>0</v>
      </c>
      <c r="Q364" s="61">
        <v>0</v>
      </c>
      <c r="R364" s="61">
        <v>0</v>
      </c>
      <c r="S364" s="61">
        <v>0</v>
      </c>
      <c r="T364" s="61">
        <v>0</v>
      </c>
      <c r="U364" s="61">
        <v>0</v>
      </c>
      <c r="V364" s="61">
        <v>0</v>
      </c>
      <c r="W364" s="61">
        <v>0</v>
      </c>
      <c r="X364" s="61">
        <v>0</v>
      </c>
      <c r="Y364" s="61">
        <v>0</v>
      </c>
      <c r="Z364" s="61">
        <v>0</v>
      </c>
      <c r="AA364" s="61">
        <v>0</v>
      </c>
      <c r="AB364" s="61">
        <v>0</v>
      </c>
      <c r="AC364" s="61">
        <v>0</v>
      </c>
      <c r="AD364" s="61">
        <v>0</v>
      </c>
      <c r="AE364" s="61">
        <v>0</v>
      </c>
      <c r="AF364" s="61">
        <v>0</v>
      </c>
      <c r="AG364" s="61">
        <v>0</v>
      </c>
      <c r="AH364" s="61">
        <v>0</v>
      </c>
      <c r="AI364" s="61">
        <v>0</v>
      </c>
      <c r="AJ364" s="61">
        <v>0</v>
      </c>
      <c r="AK364" s="61">
        <v>0</v>
      </c>
      <c r="AL364" s="61">
        <v>0</v>
      </c>
      <c r="AM364" s="61">
        <v>0</v>
      </c>
      <c r="AN364" s="61">
        <v>0</v>
      </c>
      <c r="AO364" s="61">
        <v>0</v>
      </c>
      <c r="AP364" s="61">
        <v>0</v>
      </c>
      <c r="AQ364" s="61">
        <f t="shared" si="5"/>
        <v>0</v>
      </c>
      <c r="AT364" s="33"/>
    </row>
    <row r="365" spans="1:46" ht="33" customHeight="1">
      <c r="A365" s="32">
        <v>1323</v>
      </c>
      <c r="B365" s="315" t="str">
        <f>VLOOKUP(A365,[4]bd_lista!A:C,3,FALSE)</f>
        <v>Gobierno Autónomo Municipal de Sacabamba</v>
      </c>
      <c r="C365" s="316" t="e">
        <f>+VLOOKUP(A365,Contactos!$A$4:$E$534,6,FALSE)</f>
        <v>#REF!</v>
      </c>
      <c r="D365" s="61">
        <v>0</v>
      </c>
      <c r="E365" s="61">
        <v>0</v>
      </c>
      <c r="F365" s="61">
        <v>0</v>
      </c>
      <c r="G365" s="61">
        <v>0</v>
      </c>
      <c r="H365" s="61">
        <v>0</v>
      </c>
      <c r="I365" s="61">
        <v>0</v>
      </c>
      <c r="J365" s="61">
        <v>0</v>
      </c>
      <c r="K365" s="61">
        <v>0</v>
      </c>
      <c r="L365" s="61">
        <v>0</v>
      </c>
      <c r="M365" s="61">
        <v>0</v>
      </c>
      <c r="N365" s="61">
        <v>0</v>
      </c>
      <c r="O365" s="61">
        <v>0</v>
      </c>
      <c r="P365" s="61">
        <v>0</v>
      </c>
      <c r="Q365" s="61">
        <v>0</v>
      </c>
      <c r="R365" s="61">
        <v>0</v>
      </c>
      <c r="S365" s="61">
        <v>0</v>
      </c>
      <c r="T365" s="61">
        <v>0</v>
      </c>
      <c r="U365" s="61">
        <v>0</v>
      </c>
      <c r="V365" s="61">
        <v>0</v>
      </c>
      <c r="W365" s="61">
        <v>0</v>
      </c>
      <c r="X365" s="61">
        <v>0</v>
      </c>
      <c r="Y365" s="61">
        <v>0</v>
      </c>
      <c r="Z365" s="61">
        <v>0</v>
      </c>
      <c r="AA365" s="61">
        <v>0</v>
      </c>
      <c r="AB365" s="61">
        <v>0</v>
      </c>
      <c r="AC365" s="61">
        <v>0</v>
      </c>
      <c r="AD365" s="61">
        <v>0</v>
      </c>
      <c r="AE365" s="61">
        <v>0</v>
      </c>
      <c r="AF365" s="61">
        <v>0</v>
      </c>
      <c r="AG365" s="61">
        <v>0</v>
      </c>
      <c r="AH365" s="61">
        <v>0</v>
      </c>
      <c r="AI365" s="61">
        <v>0</v>
      </c>
      <c r="AJ365" s="61">
        <v>0</v>
      </c>
      <c r="AK365" s="61">
        <v>0</v>
      </c>
      <c r="AL365" s="61">
        <v>0</v>
      </c>
      <c r="AM365" s="61">
        <v>0</v>
      </c>
      <c r="AN365" s="61">
        <v>0</v>
      </c>
      <c r="AO365" s="61">
        <v>0</v>
      </c>
      <c r="AP365" s="61">
        <v>0</v>
      </c>
      <c r="AQ365" s="61">
        <f t="shared" si="5"/>
        <v>0</v>
      </c>
      <c r="AT365" s="33"/>
    </row>
    <row r="366" spans="1:46" ht="33" customHeight="1">
      <c r="A366" s="32">
        <v>1324</v>
      </c>
      <c r="B366" s="315" t="str">
        <f>VLOOKUP(A366,[4]bd_lista!A:C,3,FALSE)</f>
        <v>Gobierno Autónomo Municipal de Cliza</v>
      </c>
      <c r="C366" s="316" t="e">
        <f>+VLOOKUP(A366,Contactos!$A$4:$E$534,6,FALSE)</f>
        <v>#REF!</v>
      </c>
      <c r="D366" s="61">
        <v>0</v>
      </c>
      <c r="E366" s="61">
        <v>0</v>
      </c>
      <c r="F366" s="61">
        <v>0</v>
      </c>
      <c r="G366" s="61">
        <v>0</v>
      </c>
      <c r="H366" s="61">
        <v>0</v>
      </c>
      <c r="I366" s="61">
        <v>0</v>
      </c>
      <c r="J366" s="61">
        <v>0</v>
      </c>
      <c r="K366" s="61">
        <v>0</v>
      </c>
      <c r="L366" s="61">
        <v>0</v>
      </c>
      <c r="M366" s="61">
        <v>0</v>
      </c>
      <c r="N366" s="61">
        <v>0</v>
      </c>
      <c r="O366" s="61">
        <v>0</v>
      </c>
      <c r="P366" s="61">
        <v>0</v>
      </c>
      <c r="Q366" s="61">
        <v>0</v>
      </c>
      <c r="R366" s="61">
        <v>0</v>
      </c>
      <c r="S366" s="61">
        <v>0</v>
      </c>
      <c r="T366" s="61">
        <v>0</v>
      </c>
      <c r="U366" s="61">
        <v>0</v>
      </c>
      <c r="V366" s="61">
        <v>0</v>
      </c>
      <c r="W366" s="61">
        <v>0</v>
      </c>
      <c r="X366" s="61">
        <v>0</v>
      </c>
      <c r="Y366" s="61">
        <v>0</v>
      </c>
      <c r="Z366" s="61">
        <v>0</v>
      </c>
      <c r="AA366" s="61">
        <v>0</v>
      </c>
      <c r="AB366" s="61">
        <v>0</v>
      </c>
      <c r="AC366" s="61">
        <v>0</v>
      </c>
      <c r="AD366" s="61">
        <v>0</v>
      </c>
      <c r="AE366" s="61">
        <v>0</v>
      </c>
      <c r="AF366" s="61">
        <v>0</v>
      </c>
      <c r="AG366" s="61">
        <v>0</v>
      </c>
      <c r="AH366" s="61">
        <v>0</v>
      </c>
      <c r="AI366" s="61">
        <v>0</v>
      </c>
      <c r="AJ366" s="61">
        <v>0</v>
      </c>
      <c r="AK366" s="61">
        <v>0</v>
      </c>
      <c r="AL366" s="61">
        <v>0</v>
      </c>
      <c r="AM366" s="61">
        <v>0</v>
      </c>
      <c r="AN366" s="61">
        <v>0</v>
      </c>
      <c r="AO366" s="61">
        <v>0</v>
      </c>
      <c r="AP366" s="61">
        <v>0</v>
      </c>
      <c r="AQ366" s="61">
        <f t="shared" si="5"/>
        <v>0</v>
      </c>
      <c r="AT366" s="33"/>
    </row>
    <row r="367" spans="1:46" ht="33" customHeight="1">
      <c r="A367" s="32">
        <v>1325</v>
      </c>
      <c r="B367" s="315" t="str">
        <f>VLOOKUP(A367,[4]bd_lista!A:C,3,FALSE)</f>
        <v>Gobierno Autónomo Municipal de Toco</v>
      </c>
      <c r="C367" s="316" t="e">
        <f>+VLOOKUP(A367,Contactos!$A$4:$E$534,6,FALSE)</f>
        <v>#REF!</v>
      </c>
      <c r="D367" s="61">
        <v>0</v>
      </c>
      <c r="E367" s="61">
        <v>0</v>
      </c>
      <c r="F367" s="61">
        <v>0</v>
      </c>
      <c r="G367" s="61">
        <v>0</v>
      </c>
      <c r="H367" s="61">
        <v>0</v>
      </c>
      <c r="I367" s="61">
        <v>0</v>
      </c>
      <c r="J367" s="61">
        <v>0</v>
      </c>
      <c r="K367" s="61">
        <v>0</v>
      </c>
      <c r="L367" s="61">
        <v>0</v>
      </c>
      <c r="M367" s="61">
        <v>0</v>
      </c>
      <c r="N367" s="61">
        <v>0</v>
      </c>
      <c r="O367" s="61">
        <v>0</v>
      </c>
      <c r="P367" s="61">
        <v>0</v>
      </c>
      <c r="Q367" s="61">
        <v>0</v>
      </c>
      <c r="R367" s="61">
        <v>0</v>
      </c>
      <c r="S367" s="61">
        <v>0</v>
      </c>
      <c r="T367" s="61">
        <v>0</v>
      </c>
      <c r="U367" s="61">
        <v>0</v>
      </c>
      <c r="V367" s="61">
        <v>0</v>
      </c>
      <c r="W367" s="61">
        <v>0</v>
      </c>
      <c r="X367" s="61">
        <v>0</v>
      </c>
      <c r="Y367" s="61">
        <v>0</v>
      </c>
      <c r="Z367" s="61">
        <v>0</v>
      </c>
      <c r="AA367" s="61">
        <v>0</v>
      </c>
      <c r="AB367" s="61">
        <v>0</v>
      </c>
      <c r="AC367" s="61">
        <v>0</v>
      </c>
      <c r="AD367" s="61">
        <v>0</v>
      </c>
      <c r="AE367" s="61">
        <v>0</v>
      </c>
      <c r="AF367" s="61">
        <v>0</v>
      </c>
      <c r="AG367" s="61">
        <v>0</v>
      </c>
      <c r="AH367" s="61">
        <v>0</v>
      </c>
      <c r="AI367" s="61">
        <v>0</v>
      </c>
      <c r="AJ367" s="61">
        <v>0</v>
      </c>
      <c r="AK367" s="61">
        <v>0</v>
      </c>
      <c r="AL367" s="61">
        <v>0</v>
      </c>
      <c r="AM367" s="61">
        <v>0</v>
      </c>
      <c r="AN367" s="61">
        <v>0</v>
      </c>
      <c r="AO367" s="61">
        <v>0</v>
      </c>
      <c r="AP367" s="61">
        <v>0</v>
      </c>
      <c r="AQ367" s="61">
        <f t="shared" si="5"/>
        <v>0</v>
      </c>
      <c r="AT367" s="33"/>
    </row>
    <row r="368" spans="1:46" ht="33" customHeight="1">
      <c r="A368" s="32">
        <v>1326</v>
      </c>
      <c r="B368" s="315" t="str">
        <f>VLOOKUP(A368,[4]bd_lista!A:C,3,FALSE)</f>
        <v>Gobierno Autónomo Municipal de Tolata</v>
      </c>
      <c r="C368" s="316" t="e">
        <f>+VLOOKUP(A368,Contactos!$A$4:$E$534,6,FALSE)</f>
        <v>#REF!</v>
      </c>
      <c r="D368" s="61">
        <v>0</v>
      </c>
      <c r="E368" s="61">
        <v>0</v>
      </c>
      <c r="F368" s="61">
        <v>0</v>
      </c>
      <c r="G368" s="61">
        <v>0</v>
      </c>
      <c r="H368" s="61">
        <v>0</v>
      </c>
      <c r="I368" s="61">
        <v>0</v>
      </c>
      <c r="J368" s="61">
        <v>0</v>
      </c>
      <c r="K368" s="61">
        <v>0</v>
      </c>
      <c r="L368" s="61">
        <v>0</v>
      </c>
      <c r="M368" s="61">
        <v>0</v>
      </c>
      <c r="N368" s="61">
        <v>0</v>
      </c>
      <c r="O368" s="61">
        <v>0</v>
      </c>
      <c r="P368" s="61">
        <v>0</v>
      </c>
      <c r="Q368" s="61">
        <v>0</v>
      </c>
      <c r="R368" s="61">
        <v>0</v>
      </c>
      <c r="S368" s="61">
        <v>0</v>
      </c>
      <c r="T368" s="61">
        <v>0</v>
      </c>
      <c r="U368" s="61">
        <v>0</v>
      </c>
      <c r="V368" s="61">
        <v>0</v>
      </c>
      <c r="W368" s="61">
        <v>0</v>
      </c>
      <c r="X368" s="61">
        <v>0</v>
      </c>
      <c r="Y368" s="61">
        <v>0</v>
      </c>
      <c r="Z368" s="61">
        <v>0</v>
      </c>
      <c r="AA368" s="61">
        <v>0</v>
      </c>
      <c r="AB368" s="61">
        <v>0</v>
      </c>
      <c r="AC368" s="61">
        <v>0</v>
      </c>
      <c r="AD368" s="61">
        <v>0</v>
      </c>
      <c r="AE368" s="61">
        <v>0</v>
      </c>
      <c r="AF368" s="61">
        <v>0</v>
      </c>
      <c r="AG368" s="61">
        <v>0</v>
      </c>
      <c r="AH368" s="61">
        <v>0</v>
      </c>
      <c r="AI368" s="61">
        <v>0</v>
      </c>
      <c r="AJ368" s="61">
        <v>0</v>
      </c>
      <c r="AK368" s="61">
        <v>0</v>
      </c>
      <c r="AL368" s="61">
        <v>0</v>
      </c>
      <c r="AM368" s="61">
        <v>0</v>
      </c>
      <c r="AN368" s="61">
        <v>0</v>
      </c>
      <c r="AO368" s="61">
        <v>0</v>
      </c>
      <c r="AP368" s="61">
        <v>0</v>
      </c>
      <c r="AQ368" s="61">
        <f t="shared" si="5"/>
        <v>0</v>
      </c>
      <c r="AT368" s="33"/>
    </row>
    <row r="369" spans="1:46" ht="33" customHeight="1">
      <c r="A369" s="32">
        <v>1327</v>
      </c>
      <c r="B369" s="315" t="str">
        <f>VLOOKUP(A369,[4]bd_lista!A:C,3,FALSE)</f>
        <v>Gobierno Autónomo Municipal de Capinota</v>
      </c>
      <c r="C369" s="316" t="e">
        <f>+VLOOKUP(A369,Contactos!$A$4:$E$534,6,FALSE)</f>
        <v>#REF!</v>
      </c>
      <c r="D369" s="61">
        <v>0</v>
      </c>
      <c r="E369" s="61">
        <v>0</v>
      </c>
      <c r="F369" s="61">
        <v>0</v>
      </c>
      <c r="G369" s="61">
        <v>0</v>
      </c>
      <c r="H369" s="61">
        <v>0</v>
      </c>
      <c r="I369" s="61">
        <v>0</v>
      </c>
      <c r="J369" s="61">
        <v>0</v>
      </c>
      <c r="K369" s="61">
        <v>0</v>
      </c>
      <c r="L369" s="61">
        <v>0</v>
      </c>
      <c r="M369" s="61">
        <v>0</v>
      </c>
      <c r="N369" s="61">
        <v>0</v>
      </c>
      <c r="O369" s="61">
        <v>0</v>
      </c>
      <c r="P369" s="61">
        <v>0</v>
      </c>
      <c r="Q369" s="61">
        <v>0</v>
      </c>
      <c r="R369" s="61">
        <v>0</v>
      </c>
      <c r="S369" s="61">
        <v>0</v>
      </c>
      <c r="T369" s="61">
        <v>0</v>
      </c>
      <c r="U369" s="61">
        <v>0</v>
      </c>
      <c r="V369" s="61">
        <v>0</v>
      </c>
      <c r="W369" s="61">
        <v>0</v>
      </c>
      <c r="X369" s="61">
        <v>0</v>
      </c>
      <c r="Y369" s="61">
        <v>0</v>
      </c>
      <c r="Z369" s="61">
        <v>0</v>
      </c>
      <c r="AA369" s="61">
        <v>0</v>
      </c>
      <c r="AB369" s="61">
        <v>0</v>
      </c>
      <c r="AC369" s="61">
        <v>0</v>
      </c>
      <c r="AD369" s="61">
        <v>0</v>
      </c>
      <c r="AE369" s="61">
        <v>0</v>
      </c>
      <c r="AF369" s="61">
        <v>0</v>
      </c>
      <c r="AG369" s="61">
        <v>0</v>
      </c>
      <c r="AH369" s="61">
        <v>0</v>
      </c>
      <c r="AI369" s="61">
        <v>0</v>
      </c>
      <c r="AJ369" s="61">
        <v>0</v>
      </c>
      <c r="AK369" s="61">
        <v>0</v>
      </c>
      <c r="AL369" s="61">
        <v>0</v>
      </c>
      <c r="AM369" s="61">
        <v>0</v>
      </c>
      <c r="AN369" s="61">
        <v>0</v>
      </c>
      <c r="AO369" s="61">
        <v>0</v>
      </c>
      <c r="AP369" s="61">
        <v>0</v>
      </c>
      <c r="AQ369" s="61">
        <f t="shared" si="5"/>
        <v>0</v>
      </c>
      <c r="AT369" s="33"/>
    </row>
    <row r="370" spans="1:46" ht="33" customHeight="1">
      <c r="A370" s="32">
        <v>1328</v>
      </c>
      <c r="B370" s="315" t="str">
        <f>VLOOKUP(A370,[4]bd_lista!A:C,3,FALSE)</f>
        <v>Gobierno Autónomo Municipal de Santivañez</v>
      </c>
      <c r="C370" s="316" t="e">
        <f>+VLOOKUP(A370,Contactos!$A$4:$E$534,6,FALSE)</f>
        <v>#REF!</v>
      </c>
      <c r="D370" s="61">
        <v>0</v>
      </c>
      <c r="E370" s="61">
        <v>0</v>
      </c>
      <c r="F370" s="61">
        <v>0</v>
      </c>
      <c r="G370" s="61">
        <v>0</v>
      </c>
      <c r="H370" s="61">
        <v>0</v>
      </c>
      <c r="I370" s="61">
        <v>0</v>
      </c>
      <c r="J370" s="61">
        <v>0</v>
      </c>
      <c r="K370" s="61">
        <v>0</v>
      </c>
      <c r="L370" s="61">
        <v>0</v>
      </c>
      <c r="M370" s="61">
        <v>0</v>
      </c>
      <c r="N370" s="61">
        <v>0</v>
      </c>
      <c r="O370" s="61">
        <v>0</v>
      </c>
      <c r="P370" s="61">
        <v>0</v>
      </c>
      <c r="Q370" s="61">
        <v>0</v>
      </c>
      <c r="R370" s="61">
        <v>0</v>
      </c>
      <c r="S370" s="61">
        <v>0</v>
      </c>
      <c r="T370" s="61">
        <v>0</v>
      </c>
      <c r="U370" s="61">
        <v>0</v>
      </c>
      <c r="V370" s="61">
        <v>0</v>
      </c>
      <c r="W370" s="61">
        <v>0</v>
      </c>
      <c r="X370" s="61">
        <v>0</v>
      </c>
      <c r="Y370" s="61">
        <v>0</v>
      </c>
      <c r="Z370" s="61">
        <v>0</v>
      </c>
      <c r="AA370" s="61">
        <v>0</v>
      </c>
      <c r="AB370" s="61">
        <v>0</v>
      </c>
      <c r="AC370" s="61">
        <v>0</v>
      </c>
      <c r="AD370" s="61">
        <v>0</v>
      </c>
      <c r="AE370" s="61">
        <v>0</v>
      </c>
      <c r="AF370" s="61">
        <v>0</v>
      </c>
      <c r="AG370" s="61">
        <v>0</v>
      </c>
      <c r="AH370" s="61">
        <v>0</v>
      </c>
      <c r="AI370" s="61">
        <v>0</v>
      </c>
      <c r="AJ370" s="61">
        <v>0</v>
      </c>
      <c r="AK370" s="61">
        <v>0</v>
      </c>
      <c r="AL370" s="61">
        <v>0</v>
      </c>
      <c r="AM370" s="61">
        <v>0</v>
      </c>
      <c r="AN370" s="61">
        <v>0</v>
      </c>
      <c r="AO370" s="61">
        <v>0</v>
      </c>
      <c r="AP370" s="61">
        <v>0</v>
      </c>
      <c r="AQ370" s="61">
        <f t="shared" si="5"/>
        <v>0</v>
      </c>
      <c r="AT370" s="33"/>
    </row>
    <row r="371" spans="1:46" ht="33" customHeight="1">
      <c r="A371" s="32">
        <v>1329</v>
      </c>
      <c r="B371" s="315" t="str">
        <f>VLOOKUP(A371,[4]bd_lista!A:C,3,FALSE)</f>
        <v>Gobierno Autónomo Municipal de Sicaya</v>
      </c>
      <c r="C371" s="316" t="e">
        <f>+VLOOKUP(A371,Contactos!$A$4:$E$534,6,FALSE)</f>
        <v>#REF!</v>
      </c>
      <c r="D371" s="61">
        <v>0</v>
      </c>
      <c r="E371" s="61">
        <v>0</v>
      </c>
      <c r="F371" s="61">
        <v>0</v>
      </c>
      <c r="G371" s="61">
        <v>0</v>
      </c>
      <c r="H371" s="61">
        <v>0</v>
      </c>
      <c r="I371" s="61">
        <v>0</v>
      </c>
      <c r="J371" s="61">
        <v>0</v>
      </c>
      <c r="K371" s="61">
        <v>0</v>
      </c>
      <c r="L371" s="61">
        <v>0</v>
      </c>
      <c r="M371" s="61">
        <v>0</v>
      </c>
      <c r="N371" s="61">
        <v>0</v>
      </c>
      <c r="O371" s="61">
        <v>0</v>
      </c>
      <c r="P371" s="61">
        <v>0</v>
      </c>
      <c r="Q371" s="61">
        <v>0</v>
      </c>
      <c r="R371" s="61">
        <v>0</v>
      </c>
      <c r="S371" s="61">
        <v>0</v>
      </c>
      <c r="T371" s="61">
        <v>0</v>
      </c>
      <c r="U371" s="61">
        <v>0</v>
      </c>
      <c r="V371" s="61">
        <v>0</v>
      </c>
      <c r="W371" s="61">
        <v>0</v>
      </c>
      <c r="X371" s="61">
        <v>0</v>
      </c>
      <c r="Y371" s="61">
        <v>0</v>
      </c>
      <c r="Z371" s="61">
        <v>0</v>
      </c>
      <c r="AA371" s="61">
        <v>0</v>
      </c>
      <c r="AB371" s="61">
        <v>0</v>
      </c>
      <c r="AC371" s="61">
        <v>0</v>
      </c>
      <c r="AD371" s="61">
        <v>0</v>
      </c>
      <c r="AE371" s="61">
        <v>0</v>
      </c>
      <c r="AF371" s="61">
        <v>0</v>
      </c>
      <c r="AG371" s="61">
        <v>0</v>
      </c>
      <c r="AH371" s="61">
        <v>0</v>
      </c>
      <c r="AI371" s="61">
        <v>0</v>
      </c>
      <c r="AJ371" s="61">
        <v>0</v>
      </c>
      <c r="AK371" s="61">
        <v>0</v>
      </c>
      <c r="AL371" s="61">
        <v>0</v>
      </c>
      <c r="AM371" s="61">
        <v>0</v>
      </c>
      <c r="AN371" s="61">
        <v>0</v>
      </c>
      <c r="AO371" s="61">
        <v>0</v>
      </c>
      <c r="AP371" s="61">
        <v>0</v>
      </c>
      <c r="AQ371" s="61">
        <f t="shared" si="5"/>
        <v>0</v>
      </c>
      <c r="AT371" s="33"/>
    </row>
    <row r="372" spans="1:46" ht="33" customHeight="1">
      <c r="A372" s="32">
        <v>1330</v>
      </c>
      <c r="B372" s="315" t="str">
        <f>VLOOKUP(A372,[4]bd_lista!A:C,3,FALSE)</f>
        <v>Gobierno Autónomo Municipal de Tapacari</v>
      </c>
      <c r="C372" s="316" t="e">
        <f>+VLOOKUP(A372,Contactos!$A$4:$E$534,6,FALSE)</f>
        <v>#REF!</v>
      </c>
      <c r="D372" s="61">
        <v>0</v>
      </c>
      <c r="E372" s="61">
        <v>0</v>
      </c>
      <c r="F372" s="61">
        <v>0</v>
      </c>
      <c r="G372" s="61">
        <v>0</v>
      </c>
      <c r="H372" s="61">
        <v>0</v>
      </c>
      <c r="I372" s="61">
        <v>0</v>
      </c>
      <c r="J372" s="61">
        <v>0</v>
      </c>
      <c r="K372" s="61">
        <v>0</v>
      </c>
      <c r="L372" s="61">
        <v>0</v>
      </c>
      <c r="M372" s="61">
        <v>0</v>
      </c>
      <c r="N372" s="61">
        <v>0</v>
      </c>
      <c r="O372" s="61">
        <v>0</v>
      </c>
      <c r="P372" s="61">
        <v>0</v>
      </c>
      <c r="Q372" s="61">
        <v>0</v>
      </c>
      <c r="R372" s="61">
        <v>0</v>
      </c>
      <c r="S372" s="61">
        <v>0</v>
      </c>
      <c r="T372" s="61">
        <v>0</v>
      </c>
      <c r="U372" s="61">
        <v>0</v>
      </c>
      <c r="V372" s="61">
        <v>0</v>
      </c>
      <c r="W372" s="61">
        <v>0</v>
      </c>
      <c r="X372" s="61">
        <v>0</v>
      </c>
      <c r="Y372" s="61">
        <v>0</v>
      </c>
      <c r="Z372" s="61">
        <v>0</v>
      </c>
      <c r="AA372" s="61">
        <v>0</v>
      </c>
      <c r="AB372" s="61">
        <v>0</v>
      </c>
      <c r="AC372" s="61">
        <v>0</v>
      </c>
      <c r="AD372" s="61">
        <v>0</v>
      </c>
      <c r="AE372" s="61">
        <v>0</v>
      </c>
      <c r="AF372" s="61">
        <v>0</v>
      </c>
      <c r="AG372" s="61">
        <v>0</v>
      </c>
      <c r="AH372" s="61">
        <v>0</v>
      </c>
      <c r="AI372" s="61">
        <v>0</v>
      </c>
      <c r="AJ372" s="61">
        <v>0</v>
      </c>
      <c r="AK372" s="61">
        <v>0</v>
      </c>
      <c r="AL372" s="61">
        <v>0</v>
      </c>
      <c r="AM372" s="61">
        <v>0</v>
      </c>
      <c r="AN372" s="61">
        <v>0</v>
      </c>
      <c r="AO372" s="61">
        <v>0</v>
      </c>
      <c r="AP372" s="61">
        <v>0</v>
      </c>
      <c r="AQ372" s="61">
        <f t="shared" si="5"/>
        <v>0</v>
      </c>
      <c r="AT372" s="33"/>
    </row>
    <row r="373" spans="1:46" ht="33" customHeight="1">
      <c r="A373" s="32">
        <v>1331</v>
      </c>
      <c r="B373" s="315" t="str">
        <f>VLOOKUP(A373,[4]bd_lista!A:C,3,FALSE)</f>
        <v>Gobierno Autónomo Municipal de Totora</v>
      </c>
      <c r="C373" s="316" t="e">
        <f>+VLOOKUP(A373,Contactos!$A$4:$E$534,6,FALSE)</f>
        <v>#REF!</v>
      </c>
      <c r="D373" s="61">
        <v>0</v>
      </c>
      <c r="E373" s="61">
        <v>0</v>
      </c>
      <c r="F373" s="61">
        <v>0</v>
      </c>
      <c r="G373" s="61">
        <v>0</v>
      </c>
      <c r="H373" s="61">
        <v>0</v>
      </c>
      <c r="I373" s="61">
        <v>0</v>
      </c>
      <c r="J373" s="61">
        <v>0</v>
      </c>
      <c r="K373" s="61">
        <v>0</v>
      </c>
      <c r="L373" s="61">
        <v>0</v>
      </c>
      <c r="M373" s="61">
        <v>0</v>
      </c>
      <c r="N373" s="61">
        <v>0</v>
      </c>
      <c r="O373" s="61">
        <v>0</v>
      </c>
      <c r="P373" s="61">
        <v>0</v>
      </c>
      <c r="Q373" s="61">
        <v>0</v>
      </c>
      <c r="R373" s="61">
        <v>0</v>
      </c>
      <c r="S373" s="61">
        <v>0</v>
      </c>
      <c r="T373" s="61">
        <v>0</v>
      </c>
      <c r="U373" s="61">
        <v>0</v>
      </c>
      <c r="V373" s="61">
        <v>0</v>
      </c>
      <c r="W373" s="61">
        <v>0</v>
      </c>
      <c r="X373" s="61">
        <v>0</v>
      </c>
      <c r="Y373" s="61">
        <v>0</v>
      </c>
      <c r="Z373" s="61">
        <v>0</v>
      </c>
      <c r="AA373" s="61">
        <v>0</v>
      </c>
      <c r="AB373" s="61">
        <v>0</v>
      </c>
      <c r="AC373" s="61">
        <v>0</v>
      </c>
      <c r="AD373" s="61">
        <v>0</v>
      </c>
      <c r="AE373" s="61">
        <v>0</v>
      </c>
      <c r="AF373" s="61">
        <v>0</v>
      </c>
      <c r="AG373" s="61">
        <v>0</v>
      </c>
      <c r="AH373" s="61">
        <v>0</v>
      </c>
      <c r="AI373" s="61">
        <v>0</v>
      </c>
      <c r="AJ373" s="61">
        <v>0</v>
      </c>
      <c r="AK373" s="61">
        <v>0</v>
      </c>
      <c r="AL373" s="61">
        <v>0</v>
      </c>
      <c r="AM373" s="61">
        <v>0</v>
      </c>
      <c r="AN373" s="61">
        <v>0</v>
      </c>
      <c r="AO373" s="61">
        <v>0</v>
      </c>
      <c r="AP373" s="61">
        <v>0</v>
      </c>
      <c r="AQ373" s="61">
        <f t="shared" si="5"/>
        <v>0</v>
      </c>
      <c r="AT373" s="33"/>
    </row>
    <row r="374" spans="1:46" ht="33" customHeight="1">
      <c r="A374" s="32">
        <v>1332</v>
      </c>
      <c r="B374" s="315" t="str">
        <f>VLOOKUP(A374,[4]bd_lista!A:C,3,FALSE)</f>
        <v>Gobierno Autónomo Municipal de Pojo</v>
      </c>
      <c r="C374" s="316" t="e">
        <f>+VLOOKUP(A374,Contactos!$A$4:$E$534,6,FALSE)</f>
        <v>#REF!</v>
      </c>
      <c r="D374" s="61">
        <v>0</v>
      </c>
      <c r="E374" s="61">
        <v>0</v>
      </c>
      <c r="F374" s="61">
        <v>0</v>
      </c>
      <c r="G374" s="61">
        <v>0</v>
      </c>
      <c r="H374" s="61">
        <v>0</v>
      </c>
      <c r="I374" s="61">
        <v>0</v>
      </c>
      <c r="J374" s="61">
        <v>0</v>
      </c>
      <c r="K374" s="61">
        <v>0</v>
      </c>
      <c r="L374" s="61">
        <v>0</v>
      </c>
      <c r="M374" s="61">
        <v>0</v>
      </c>
      <c r="N374" s="61">
        <v>0</v>
      </c>
      <c r="O374" s="61">
        <v>0</v>
      </c>
      <c r="P374" s="61">
        <v>0</v>
      </c>
      <c r="Q374" s="61">
        <v>0</v>
      </c>
      <c r="R374" s="61">
        <v>0</v>
      </c>
      <c r="S374" s="61">
        <v>0</v>
      </c>
      <c r="T374" s="61">
        <v>0</v>
      </c>
      <c r="U374" s="61">
        <v>0</v>
      </c>
      <c r="V374" s="61">
        <v>0</v>
      </c>
      <c r="W374" s="61">
        <v>0</v>
      </c>
      <c r="X374" s="61">
        <v>0</v>
      </c>
      <c r="Y374" s="61">
        <v>0</v>
      </c>
      <c r="Z374" s="61">
        <v>0</v>
      </c>
      <c r="AA374" s="61">
        <v>0</v>
      </c>
      <c r="AB374" s="61">
        <v>0</v>
      </c>
      <c r="AC374" s="61">
        <v>0</v>
      </c>
      <c r="AD374" s="61">
        <v>0</v>
      </c>
      <c r="AE374" s="61">
        <v>0</v>
      </c>
      <c r="AF374" s="61">
        <v>0</v>
      </c>
      <c r="AG374" s="61">
        <v>0</v>
      </c>
      <c r="AH374" s="61">
        <v>0</v>
      </c>
      <c r="AI374" s="61">
        <v>0</v>
      </c>
      <c r="AJ374" s="61">
        <v>0</v>
      </c>
      <c r="AK374" s="61">
        <v>0</v>
      </c>
      <c r="AL374" s="61">
        <v>0</v>
      </c>
      <c r="AM374" s="61">
        <v>0</v>
      </c>
      <c r="AN374" s="61">
        <v>0</v>
      </c>
      <c r="AO374" s="61">
        <v>0</v>
      </c>
      <c r="AP374" s="61">
        <v>0</v>
      </c>
      <c r="AQ374" s="61">
        <f t="shared" si="5"/>
        <v>0</v>
      </c>
      <c r="AT374" s="33"/>
    </row>
    <row r="375" spans="1:46" ht="33" customHeight="1">
      <c r="A375" s="32">
        <v>1333</v>
      </c>
      <c r="B375" s="315" t="str">
        <f>VLOOKUP(A375,[4]bd_lista!A:C,3,FALSE)</f>
        <v>Gobierno Autónomo Municipal de Pocona</v>
      </c>
      <c r="C375" s="316" t="e">
        <f>+VLOOKUP(A375,Contactos!$A$4:$E$534,6,FALSE)</f>
        <v>#REF!</v>
      </c>
      <c r="D375" s="61">
        <v>0</v>
      </c>
      <c r="E375" s="61">
        <v>0</v>
      </c>
      <c r="F375" s="61">
        <v>0</v>
      </c>
      <c r="G375" s="61">
        <v>0</v>
      </c>
      <c r="H375" s="61">
        <v>0</v>
      </c>
      <c r="I375" s="61">
        <v>0</v>
      </c>
      <c r="J375" s="61">
        <v>0</v>
      </c>
      <c r="K375" s="61">
        <v>0</v>
      </c>
      <c r="L375" s="61">
        <v>0</v>
      </c>
      <c r="M375" s="61">
        <v>0</v>
      </c>
      <c r="N375" s="61">
        <v>0</v>
      </c>
      <c r="O375" s="61">
        <v>0</v>
      </c>
      <c r="P375" s="61">
        <v>0</v>
      </c>
      <c r="Q375" s="61">
        <v>0</v>
      </c>
      <c r="R375" s="61">
        <v>0</v>
      </c>
      <c r="S375" s="61">
        <v>0</v>
      </c>
      <c r="T375" s="61">
        <v>0</v>
      </c>
      <c r="U375" s="61">
        <v>0</v>
      </c>
      <c r="V375" s="61">
        <v>0</v>
      </c>
      <c r="W375" s="61">
        <v>0</v>
      </c>
      <c r="X375" s="61">
        <v>0</v>
      </c>
      <c r="Y375" s="61">
        <v>0</v>
      </c>
      <c r="Z375" s="61">
        <v>0</v>
      </c>
      <c r="AA375" s="61">
        <v>0</v>
      </c>
      <c r="AB375" s="61">
        <v>0</v>
      </c>
      <c r="AC375" s="61">
        <v>0</v>
      </c>
      <c r="AD375" s="61">
        <v>0</v>
      </c>
      <c r="AE375" s="61">
        <v>0</v>
      </c>
      <c r="AF375" s="61">
        <v>0</v>
      </c>
      <c r="AG375" s="61">
        <v>0</v>
      </c>
      <c r="AH375" s="61">
        <v>0</v>
      </c>
      <c r="AI375" s="61">
        <v>0</v>
      </c>
      <c r="AJ375" s="61">
        <v>0</v>
      </c>
      <c r="AK375" s="61">
        <v>0</v>
      </c>
      <c r="AL375" s="61">
        <v>0</v>
      </c>
      <c r="AM375" s="61">
        <v>0</v>
      </c>
      <c r="AN375" s="61">
        <v>0</v>
      </c>
      <c r="AO375" s="61">
        <v>0</v>
      </c>
      <c r="AP375" s="61">
        <v>0</v>
      </c>
      <c r="AQ375" s="61">
        <f t="shared" si="5"/>
        <v>0</v>
      </c>
      <c r="AT375" s="33"/>
    </row>
    <row r="376" spans="1:46" ht="33" customHeight="1">
      <c r="A376" s="32">
        <v>1334</v>
      </c>
      <c r="B376" s="315" t="str">
        <f>VLOOKUP(A376,[4]bd_lista!A:C,3,FALSE)</f>
        <v>Gobierno Autónomo Municipal de Chimoré</v>
      </c>
      <c r="C376" s="316" t="e">
        <f>+VLOOKUP(A376,Contactos!$A$4:$E$534,6,FALSE)</f>
        <v>#REF!</v>
      </c>
      <c r="D376" s="61">
        <v>0</v>
      </c>
      <c r="E376" s="61">
        <v>0</v>
      </c>
      <c r="F376" s="61">
        <v>0</v>
      </c>
      <c r="G376" s="61">
        <v>0</v>
      </c>
      <c r="H376" s="61">
        <v>0</v>
      </c>
      <c r="I376" s="61">
        <v>0</v>
      </c>
      <c r="J376" s="61">
        <v>0</v>
      </c>
      <c r="K376" s="61">
        <v>0</v>
      </c>
      <c r="L376" s="61">
        <v>0</v>
      </c>
      <c r="M376" s="61">
        <v>0</v>
      </c>
      <c r="N376" s="61">
        <v>0</v>
      </c>
      <c r="O376" s="61">
        <v>0</v>
      </c>
      <c r="P376" s="61">
        <v>0</v>
      </c>
      <c r="Q376" s="61">
        <v>0</v>
      </c>
      <c r="R376" s="61">
        <v>0</v>
      </c>
      <c r="S376" s="61">
        <v>0</v>
      </c>
      <c r="T376" s="61">
        <v>0</v>
      </c>
      <c r="U376" s="61">
        <v>0</v>
      </c>
      <c r="V376" s="61">
        <v>0</v>
      </c>
      <c r="W376" s="61">
        <v>0</v>
      </c>
      <c r="X376" s="61">
        <v>0</v>
      </c>
      <c r="Y376" s="61">
        <v>0</v>
      </c>
      <c r="Z376" s="61">
        <v>0</v>
      </c>
      <c r="AA376" s="61">
        <v>0</v>
      </c>
      <c r="AB376" s="61">
        <v>0</v>
      </c>
      <c r="AC376" s="61">
        <v>0</v>
      </c>
      <c r="AD376" s="61">
        <v>0</v>
      </c>
      <c r="AE376" s="61">
        <v>0</v>
      </c>
      <c r="AF376" s="61">
        <v>0</v>
      </c>
      <c r="AG376" s="61">
        <v>0</v>
      </c>
      <c r="AH376" s="61">
        <v>0</v>
      </c>
      <c r="AI376" s="61">
        <v>0</v>
      </c>
      <c r="AJ376" s="61">
        <v>0</v>
      </c>
      <c r="AK376" s="61">
        <v>0</v>
      </c>
      <c r="AL376" s="61">
        <v>0</v>
      </c>
      <c r="AM376" s="61">
        <v>0</v>
      </c>
      <c r="AN376" s="61">
        <v>0</v>
      </c>
      <c r="AO376" s="61">
        <v>0</v>
      </c>
      <c r="AP376" s="61">
        <v>0</v>
      </c>
      <c r="AQ376" s="61">
        <f t="shared" si="5"/>
        <v>0</v>
      </c>
      <c r="AT376" s="33"/>
    </row>
    <row r="377" spans="1:46" ht="33" customHeight="1">
      <c r="A377" s="32">
        <v>1335</v>
      </c>
      <c r="B377" s="315" t="str">
        <f>VLOOKUP(A377,[4]bd_lista!A:C,3,FALSE)</f>
        <v>Gobierno Autónomo Municipal de Puerto Villarroel</v>
      </c>
      <c r="C377" s="316" t="e">
        <f>+VLOOKUP(A377,Contactos!$A$4:$E$534,6,FALSE)</f>
        <v>#REF!</v>
      </c>
      <c r="D377" s="61">
        <v>0</v>
      </c>
      <c r="E377" s="61">
        <v>0</v>
      </c>
      <c r="F377" s="61">
        <v>0</v>
      </c>
      <c r="G377" s="61">
        <v>0</v>
      </c>
      <c r="H377" s="61">
        <v>0</v>
      </c>
      <c r="I377" s="61">
        <v>0</v>
      </c>
      <c r="J377" s="61">
        <v>0</v>
      </c>
      <c r="K377" s="61">
        <v>0</v>
      </c>
      <c r="L377" s="61">
        <v>0</v>
      </c>
      <c r="M377" s="61">
        <v>0</v>
      </c>
      <c r="N377" s="61">
        <v>0</v>
      </c>
      <c r="O377" s="61">
        <v>0</v>
      </c>
      <c r="P377" s="61">
        <v>0</v>
      </c>
      <c r="Q377" s="61">
        <v>0</v>
      </c>
      <c r="R377" s="61">
        <v>0</v>
      </c>
      <c r="S377" s="61">
        <v>0</v>
      </c>
      <c r="T377" s="61">
        <v>0</v>
      </c>
      <c r="U377" s="61">
        <v>0</v>
      </c>
      <c r="V377" s="61">
        <v>0</v>
      </c>
      <c r="W377" s="61">
        <v>0</v>
      </c>
      <c r="X377" s="61">
        <v>0</v>
      </c>
      <c r="Y377" s="61">
        <v>0</v>
      </c>
      <c r="Z377" s="61">
        <v>0</v>
      </c>
      <c r="AA377" s="61">
        <v>0</v>
      </c>
      <c r="AB377" s="61">
        <v>0</v>
      </c>
      <c r="AC377" s="61">
        <v>0</v>
      </c>
      <c r="AD377" s="61">
        <v>0</v>
      </c>
      <c r="AE377" s="61">
        <v>0</v>
      </c>
      <c r="AF377" s="61">
        <v>0</v>
      </c>
      <c r="AG377" s="61">
        <v>0</v>
      </c>
      <c r="AH377" s="61">
        <v>0</v>
      </c>
      <c r="AI377" s="61">
        <v>0</v>
      </c>
      <c r="AJ377" s="61">
        <v>0</v>
      </c>
      <c r="AK377" s="61">
        <v>0</v>
      </c>
      <c r="AL377" s="61">
        <v>0</v>
      </c>
      <c r="AM377" s="61">
        <v>0</v>
      </c>
      <c r="AN377" s="61">
        <v>0</v>
      </c>
      <c r="AO377" s="61">
        <v>0</v>
      </c>
      <c r="AP377" s="61">
        <v>0</v>
      </c>
      <c r="AQ377" s="61">
        <f t="shared" si="5"/>
        <v>0</v>
      </c>
      <c r="AT377" s="33"/>
    </row>
    <row r="378" spans="1:46" ht="33" customHeight="1">
      <c r="A378" s="32">
        <v>1336</v>
      </c>
      <c r="B378" s="315" t="str">
        <f>VLOOKUP(A378,[4]bd_lista!A:C,3,FALSE)</f>
        <v>Gobierno Autónomo Municipal de Arani</v>
      </c>
      <c r="C378" s="316" t="e">
        <f>+VLOOKUP(A378,Contactos!$A$4:$E$534,6,FALSE)</f>
        <v>#REF!</v>
      </c>
      <c r="D378" s="61">
        <v>0</v>
      </c>
      <c r="E378" s="61">
        <v>0</v>
      </c>
      <c r="F378" s="61">
        <v>0</v>
      </c>
      <c r="G378" s="61">
        <v>0</v>
      </c>
      <c r="H378" s="61">
        <v>0</v>
      </c>
      <c r="I378" s="61">
        <v>0</v>
      </c>
      <c r="J378" s="61">
        <v>0</v>
      </c>
      <c r="K378" s="61">
        <v>0</v>
      </c>
      <c r="L378" s="61">
        <v>0</v>
      </c>
      <c r="M378" s="61">
        <v>0</v>
      </c>
      <c r="N378" s="61">
        <v>0</v>
      </c>
      <c r="O378" s="61">
        <v>0</v>
      </c>
      <c r="P378" s="61">
        <v>0</v>
      </c>
      <c r="Q378" s="61">
        <v>0</v>
      </c>
      <c r="R378" s="61">
        <v>0</v>
      </c>
      <c r="S378" s="61">
        <v>0</v>
      </c>
      <c r="T378" s="61">
        <v>0</v>
      </c>
      <c r="U378" s="61">
        <v>0</v>
      </c>
      <c r="V378" s="61">
        <v>0</v>
      </c>
      <c r="W378" s="61">
        <v>0</v>
      </c>
      <c r="X378" s="61">
        <v>0</v>
      </c>
      <c r="Y378" s="61">
        <v>0</v>
      </c>
      <c r="Z378" s="61">
        <v>0</v>
      </c>
      <c r="AA378" s="61">
        <v>0</v>
      </c>
      <c r="AB378" s="61">
        <v>0</v>
      </c>
      <c r="AC378" s="61">
        <v>0</v>
      </c>
      <c r="AD378" s="61">
        <v>0</v>
      </c>
      <c r="AE378" s="61">
        <v>0</v>
      </c>
      <c r="AF378" s="61">
        <v>0</v>
      </c>
      <c r="AG378" s="61">
        <v>0</v>
      </c>
      <c r="AH378" s="61">
        <v>0</v>
      </c>
      <c r="AI378" s="61">
        <v>0</v>
      </c>
      <c r="AJ378" s="61">
        <v>0</v>
      </c>
      <c r="AK378" s="61">
        <v>0</v>
      </c>
      <c r="AL378" s="61">
        <v>0</v>
      </c>
      <c r="AM378" s="61">
        <v>0</v>
      </c>
      <c r="AN378" s="61">
        <v>0</v>
      </c>
      <c r="AO378" s="61">
        <v>0</v>
      </c>
      <c r="AP378" s="61">
        <v>0</v>
      </c>
      <c r="AQ378" s="61">
        <f t="shared" si="5"/>
        <v>0</v>
      </c>
      <c r="AT378" s="33"/>
    </row>
    <row r="379" spans="1:46" ht="33" customHeight="1">
      <c r="A379" s="32">
        <v>1337</v>
      </c>
      <c r="B379" s="315" t="str">
        <f>VLOOKUP(A379,[4]bd_lista!A:C,3,FALSE)</f>
        <v>Gobierno Autónomo Municipal de Vacas</v>
      </c>
      <c r="C379" s="316" t="e">
        <f>+VLOOKUP(A379,Contactos!$A$4:$E$534,6,FALSE)</f>
        <v>#REF!</v>
      </c>
      <c r="D379" s="61">
        <v>0</v>
      </c>
      <c r="E379" s="61">
        <v>0</v>
      </c>
      <c r="F379" s="61">
        <v>0</v>
      </c>
      <c r="G379" s="61">
        <v>0</v>
      </c>
      <c r="H379" s="61">
        <v>0</v>
      </c>
      <c r="I379" s="61">
        <v>0</v>
      </c>
      <c r="J379" s="61">
        <v>0</v>
      </c>
      <c r="K379" s="61">
        <v>0</v>
      </c>
      <c r="L379" s="61">
        <v>0</v>
      </c>
      <c r="M379" s="61">
        <v>0</v>
      </c>
      <c r="N379" s="61">
        <v>0</v>
      </c>
      <c r="O379" s="61">
        <v>0</v>
      </c>
      <c r="P379" s="61">
        <v>0</v>
      </c>
      <c r="Q379" s="61">
        <v>0</v>
      </c>
      <c r="R379" s="61">
        <v>0</v>
      </c>
      <c r="S379" s="61">
        <v>0</v>
      </c>
      <c r="T379" s="61">
        <v>0</v>
      </c>
      <c r="U379" s="61">
        <v>0</v>
      </c>
      <c r="V379" s="61">
        <v>0</v>
      </c>
      <c r="W379" s="61">
        <v>0</v>
      </c>
      <c r="X379" s="61">
        <v>0</v>
      </c>
      <c r="Y379" s="61">
        <v>0</v>
      </c>
      <c r="Z379" s="61">
        <v>0</v>
      </c>
      <c r="AA379" s="61">
        <v>0</v>
      </c>
      <c r="AB379" s="61">
        <v>0</v>
      </c>
      <c r="AC379" s="61">
        <v>0</v>
      </c>
      <c r="AD379" s="61">
        <v>0</v>
      </c>
      <c r="AE379" s="61">
        <v>0</v>
      </c>
      <c r="AF379" s="61">
        <v>0</v>
      </c>
      <c r="AG379" s="61">
        <v>0</v>
      </c>
      <c r="AH379" s="61">
        <v>0</v>
      </c>
      <c r="AI379" s="61">
        <v>0</v>
      </c>
      <c r="AJ379" s="61">
        <v>0</v>
      </c>
      <c r="AK379" s="61">
        <v>0</v>
      </c>
      <c r="AL379" s="61">
        <v>0</v>
      </c>
      <c r="AM379" s="61">
        <v>0</v>
      </c>
      <c r="AN379" s="61">
        <v>0</v>
      </c>
      <c r="AO379" s="61">
        <v>0</v>
      </c>
      <c r="AP379" s="61">
        <v>0</v>
      </c>
      <c r="AQ379" s="61">
        <f t="shared" si="5"/>
        <v>0</v>
      </c>
      <c r="AT379" s="33"/>
    </row>
    <row r="380" spans="1:46" ht="33" customHeight="1">
      <c r="A380" s="32">
        <v>1338</v>
      </c>
      <c r="B380" s="315" t="str">
        <f>VLOOKUP(A380,[4]bd_lista!A:C,3,FALSE)</f>
        <v>Gobierno Autónomo Municipal de Arque</v>
      </c>
      <c r="C380" s="316" t="e">
        <f>+VLOOKUP(A380,Contactos!$A$4:$E$534,6,FALSE)</f>
        <v>#REF!</v>
      </c>
      <c r="D380" s="61">
        <v>0</v>
      </c>
      <c r="E380" s="61">
        <v>0</v>
      </c>
      <c r="F380" s="61">
        <v>0</v>
      </c>
      <c r="G380" s="61">
        <v>0</v>
      </c>
      <c r="H380" s="61">
        <v>0</v>
      </c>
      <c r="I380" s="61">
        <v>0</v>
      </c>
      <c r="J380" s="61">
        <v>0</v>
      </c>
      <c r="K380" s="61">
        <v>0</v>
      </c>
      <c r="L380" s="61">
        <v>0</v>
      </c>
      <c r="M380" s="61">
        <v>0</v>
      </c>
      <c r="N380" s="61">
        <v>0</v>
      </c>
      <c r="O380" s="61">
        <v>0</v>
      </c>
      <c r="P380" s="61">
        <v>0</v>
      </c>
      <c r="Q380" s="61">
        <v>0</v>
      </c>
      <c r="R380" s="61">
        <v>0</v>
      </c>
      <c r="S380" s="61">
        <v>0</v>
      </c>
      <c r="T380" s="61">
        <v>0</v>
      </c>
      <c r="U380" s="61">
        <v>0</v>
      </c>
      <c r="V380" s="61">
        <v>0</v>
      </c>
      <c r="W380" s="61">
        <v>0</v>
      </c>
      <c r="X380" s="61">
        <v>0</v>
      </c>
      <c r="Y380" s="61">
        <v>0</v>
      </c>
      <c r="Z380" s="61">
        <v>0</v>
      </c>
      <c r="AA380" s="61">
        <v>0</v>
      </c>
      <c r="AB380" s="61">
        <v>0</v>
      </c>
      <c r="AC380" s="61">
        <v>0</v>
      </c>
      <c r="AD380" s="61">
        <v>0</v>
      </c>
      <c r="AE380" s="61">
        <v>0</v>
      </c>
      <c r="AF380" s="61">
        <v>0</v>
      </c>
      <c r="AG380" s="61">
        <v>0</v>
      </c>
      <c r="AH380" s="61">
        <v>0</v>
      </c>
      <c r="AI380" s="61">
        <v>0</v>
      </c>
      <c r="AJ380" s="61">
        <v>0</v>
      </c>
      <c r="AK380" s="61">
        <v>0</v>
      </c>
      <c r="AL380" s="61">
        <v>0</v>
      </c>
      <c r="AM380" s="61">
        <v>0</v>
      </c>
      <c r="AN380" s="61">
        <v>0</v>
      </c>
      <c r="AO380" s="61">
        <v>0</v>
      </c>
      <c r="AP380" s="61">
        <v>0</v>
      </c>
      <c r="AQ380" s="61">
        <f t="shared" si="5"/>
        <v>0</v>
      </c>
      <c r="AT380" s="33"/>
    </row>
    <row r="381" spans="1:46" ht="33" customHeight="1">
      <c r="A381" s="32">
        <v>1339</v>
      </c>
      <c r="B381" s="315" t="str">
        <f>VLOOKUP(A381,[4]bd_lista!A:C,3,FALSE)</f>
        <v>Gobierno Autónomo Municipal de Tacopaya</v>
      </c>
      <c r="C381" s="316" t="e">
        <f>+VLOOKUP(A381,Contactos!$A$4:$E$534,6,FALSE)</f>
        <v>#REF!</v>
      </c>
      <c r="D381" s="61">
        <v>0</v>
      </c>
      <c r="E381" s="61">
        <v>0</v>
      </c>
      <c r="F381" s="61">
        <v>0</v>
      </c>
      <c r="G381" s="61">
        <v>0</v>
      </c>
      <c r="H381" s="61">
        <v>0</v>
      </c>
      <c r="I381" s="61">
        <v>0</v>
      </c>
      <c r="J381" s="61">
        <v>0</v>
      </c>
      <c r="K381" s="61">
        <v>0</v>
      </c>
      <c r="L381" s="61">
        <v>0</v>
      </c>
      <c r="M381" s="61">
        <v>0</v>
      </c>
      <c r="N381" s="61">
        <v>0</v>
      </c>
      <c r="O381" s="61">
        <v>0</v>
      </c>
      <c r="P381" s="61">
        <v>0</v>
      </c>
      <c r="Q381" s="61">
        <v>0</v>
      </c>
      <c r="R381" s="61">
        <v>0</v>
      </c>
      <c r="S381" s="61">
        <v>0</v>
      </c>
      <c r="T381" s="61">
        <v>0</v>
      </c>
      <c r="U381" s="61">
        <v>0</v>
      </c>
      <c r="V381" s="61">
        <v>0</v>
      </c>
      <c r="W381" s="61">
        <v>0</v>
      </c>
      <c r="X381" s="61">
        <v>0</v>
      </c>
      <c r="Y381" s="61">
        <v>0</v>
      </c>
      <c r="Z381" s="61">
        <v>0</v>
      </c>
      <c r="AA381" s="61">
        <v>0</v>
      </c>
      <c r="AB381" s="61">
        <v>0</v>
      </c>
      <c r="AC381" s="61">
        <v>0</v>
      </c>
      <c r="AD381" s="61">
        <v>0</v>
      </c>
      <c r="AE381" s="61">
        <v>0</v>
      </c>
      <c r="AF381" s="61">
        <v>0</v>
      </c>
      <c r="AG381" s="61">
        <v>0</v>
      </c>
      <c r="AH381" s="61">
        <v>0</v>
      </c>
      <c r="AI381" s="61">
        <v>0</v>
      </c>
      <c r="AJ381" s="61">
        <v>0</v>
      </c>
      <c r="AK381" s="61">
        <v>0</v>
      </c>
      <c r="AL381" s="61">
        <v>0</v>
      </c>
      <c r="AM381" s="61">
        <v>0</v>
      </c>
      <c r="AN381" s="61">
        <v>0</v>
      </c>
      <c r="AO381" s="61">
        <v>0</v>
      </c>
      <c r="AP381" s="61">
        <v>0</v>
      </c>
      <c r="AQ381" s="61">
        <f t="shared" si="5"/>
        <v>0</v>
      </c>
      <c r="AT381" s="33"/>
    </row>
    <row r="382" spans="1:46" ht="33" customHeight="1">
      <c r="A382" s="32">
        <v>1340</v>
      </c>
      <c r="B382" s="315" t="str">
        <f>VLOOKUP(A382,[4]bd_lista!A:C,3,FALSE)</f>
        <v>Gobierno Autónomo Municipal de Bolivar</v>
      </c>
      <c r="C382" s="316" t="e">
        <f>+VLOOKUP(A382,Contactos!$A$4:$E$534,6,FALSE)</f>
        <v>#REF!</v>
      </c>
      <c r="D382" s="61">
        <v>0</v>
      </c>
      <c r="E382" s="61">
        <v>0</v>
      </c>
      <c r="F382" s="61">
        <v>0</v>
      </c>
      <c r="G382" s="61">
        <v>0</v>
      </c>
      <c r="H382" s="61">
        <v>0</v>
      </c>
      <c r="I382" s="61">
        <v>0</v>
      </c>
      <c r="J382" s="61">
        <v>0</v>
      </c>
      <c r="K382" s="61">
        <v>0</v>
      </c>
      <c r="L382" s="61">
        <v>0</v>
      </c>
      <c r="M382" s="61">
        <v>0</v>
      </c>
      <c r="N382" s="61">
        <v>0</v>
      </c>
      <c r="O382" s="61">
        <v>0</v>
      </c>
      <c r="P382" s="61">
        <v>0</v>
      </c>
      <c r="Q382" s="61">
        <v>0</v>
      </c>
      <c r="R382" s="61">
        <v>0</v>
      </c>
      <c r="S382" s="61">
        <v>0</v>
      </c>
      <c r="T382" s="61">
        <v>0</v>
      </c>
      <c r="U382" s="61">
        <v>0</v>
      </c>
      <c r="V382" s="61">
        <v>0</v>
      </c>
      <c r="W382" s="61">
        <v>0</v>
      </c>
      <c r="X382" s="61">
        <v>0</v>
      </c>
      <c r="Y382" s="61">
        <v>0</v>
      </c>
      <c r="Z382" s="61">
        <v>0</v>
      </c>
      <c r="AA382" s="61">
        <v>0</v>
      </c>
      <c r="AB382" s="61">
        <v>0</v>
      </c>
      <c r="AC382" s="61">
        <v>0</v>
      </c>
      <c r="AD382" s="61">
        <v>0</v>
      </c>
      <c r="AE382" s="61">
        <v>0</v>
      </c>
      <c r="AF382" s="61">
        <v>0</v>
      </c>
      <c r="AG382" s="61">
        <v>0</v>
      </c>
      <c r="AH382" s="61">
        <v>0</v>
      </c>
      <c r="AI382" s="61">
        <v>0</v>
      </c>
      <c r="AJ382" s="61">
        <v>0</v>
      </c>
      <c r="AK382" s="61">
        <v>0</v>
      </c>
      <c r="AL382" s="61">
        <v>0</v>
      </c>
      <c r="AM382" s="61">
        <v>0</v>
      </c>
      <c r="AN382" s="61">
        <v>0</v>
      </c>
      <c r="AO382" s="61">
        <v>0</v>
      </c>
      <c r="AP382" s="61">
        <v>0</v>
      </c>
      <c r="AQ382" s="61">
        <f t="shared" si="5"/>
        <v>0</v>
      </c>
      <c r="AT382" s="33"/>
    </row>
    <row r="383" spans="1:46" ht="33" customHeight="1">
      <c r="A383" s="32">
        <v>1341</v>
      </c>
      <c r="B383" s="315" t="str">
        <f>VLOOKUP(A383,[4]bd_lista!A:C,3,FALSE)</f>
        <v>Gobierno Autónomo Municipal de Tiraque</v>
      </c>
      <c r="C383" s="316" t="e">
        <f>+VLOOKUP(A383,Contactos!$A$4:$E$534,6,FALSE)</f>
        <v>#REF!</v>
      </c>
      <c r="D383" s="61">
        <v>0</v>
      </c>
      <c r="E383" s="61">
        <v>0</v>
      </c>
      <c r="F383" s="61">
        <v>0</v>
      </c>
      <c r="G383" s="61">
        <v>0</v>
      </c>
      <c r="H383" s="61">
        <v>0</v>
      </c>
      <c r="I383" s="61">
        <v>0</v>
      </c>
      <c r="J383" s="61">
        <v>0</v>
      </c>
      <c r="K383" s="61">
        <v>0</v>
      </c>
      <c r="L383" s="61">
        <v>0</v>
      </c>
      <c r="M383" s="61">
        <v>0</v>
      </c>
      <c r="N383" s="61">
        <v>0</v>
      </c>
      <c r="O383" s="61">
        <v>0</v>
      </c>
      <c r="P383" s="61">
        <v>0</v>
      </c>
      <c r="Q383" s="61">
        <v>0</v>
      </c>
      <c r="R383" s="61">
        <v>0</v>
      </c>
      <c r="S383" s="61">
        <v>0</v>
      </c>
      <c r="T383" s="61">
        <v>0</v>
      </c>
      <c r="U383" s="61">
        <v>0</v>
      </c>
      <c r="V383" s="61">
        <v>0</v>
      </c>
      <c r="W383" s="61">
        <v>0</v>
      </c>
      <c r="X383" s="61">
        <v>0</v>
      </c>
      <c r="Y383" s="61">
        <v>0</v>
      </c>
      <c r="Z383" s="61">
        <v>0</v>
      </c>
      <c r="AA383" s="61">
        <v>0</v>
      </c>
      <c r="AB383" s="61">
        <v>0</v>
      </c>
      <c r="AC383" s="61">
        <v>0</v>
      </c>
      <c r="AD383" s="61">
        <v>0</v>
      </c>
      <c r="AE383" s="61">
        <v>0</v>
      </c>
      <c r="AF383" s="61">
        <v>0</v>
      </c>
      <c r="AG383" s="61">
        <v>0</v>
      </c>
      <c r="AH383" s="61">
        <v>0</v>
      </c>
      <c r="AI383" s="61">
        <v>0</v>
      </c>
      <c r="AJ383" s="61">
        <v>0</v>
      </c>
      <c r="AK383" s="61">
        <v>0</v>
      </c>
      <c r="AL383" s="61">
        <v>0</v>
      </c>
      <c r="AM383" s="61">
        <v>0</v>
      </c>
      <c r="AN383" s="61">
        <v>0</v>
      </c>
      <c r="AO383" s="61">
        <v>0</v>
      </c>
      <c r="AP383" s="61">
        <v>0</v>
      </c>
      <c r="AQ383" s="61">
        <f t="shared" si="5"/>
        <v>0</v>
      </c>
      <c r="AT383" s="33"/>
    </row>
    <row r="384" spans="1:46" ht="33" customHeight="1">
      <c r="A384" s="32">
        <v>1342</v>
      </c>
      <c r="B384" s="315" t="str">
        <f>VLOOKUP(A384,[4]bd_lista!A:C,3,FALSE)</f>
        <v>Gobierno Autónomo Municipal de Mizque</v>
      </c>
      <c r="C384" s="316" t="e">
        <f>+VLOOKUP(A384,Contactos!$A$4:$E$534,6,FALSE)</f>
        <v>#REF!</v>
      </c>
      <c r="D384" s="61">
        <v>0</v>
      </c>
      <c r="E384" s="61">
        <v>0</v>
      </c>
      <c r="F384" s="61">
        <v>0</v>
      </c>
      <c r="G384" s="61">
        <v>0</v>
      </c>
      <c r="H384" s="61">
        <v>0</v>
      </c>
      <c r="I384" s="61">
        <v>0</v>
      </c>
      <c r="J384" s="61">
        <v>0</v>
      </c>
      <c r="K384" s="61">
        <v>0</v>
      </c>
      <c r="L384" s="61">
        <v>0</v>
      </c>
      <c r="M384" s="61">
        <v>0</v>
      </c>
      <c r="N384" s="61">
        <v>0</v>
      </c>
      <c r="O384" s="61">
        <v>0</v>
      </c>
      <c r="P384" s="61">
        <v>0</v>
      </c>
      <c r="Q384" s="61">
        <v>0</v>
      </c>
      <c r="R384" s="61">
        <v>0</v>
      </c>
      <c r="S384" s="61">
        <v>0</v>
      </c>
      <c r="T384" s="61">
        <v>0</v>
      </c>
      <c r="U384" s="61">
        <v>0</v>
      </c>
      <c r="V384" s="61">
        <v>0</v>
      </c>
      <c r="W384" s="61">
        <v>0</v>
      </c>
      <c r="X384" s="61">
        <v>0</v>
      </c>
      <c r="Y384" s="61">
        <v>0</v>
      </c>
      <c r="Z384" s="61">
        <v>0</v>
      </c>
      <c r="AA384" s="61">
        <v>0</v>
      </c>
      <c r="AB384" s="61">
        <v>0</v>
      </c>
      <c r="AC384" s="61">
        <v>0</v>
      </c>
      <c r="AD384" s="61">
        <v>0</v>
      </c>
      <c r="AE384" s="61">
        <v>0</v>
      </c>
      <c r="AF384" s="61">
        <v>0</v>
      </c>
      <c r="AG384" s="61">
        <v>0</v>
      </c>
      <c r="AH384" s="61">
        <v>0</v>
      </c>
      <c r="AI384" s="61">
        <v>0</v>
      </c>
      <c r="AJ384" s="61">
        <v>0</v>
      </c>
      <c r="AK384" s="61">
        <v>0</v>
      </c>
      <c r="AL384" s="61">
        <v>0</v>
      </c>
      <c r="AM384" s="61">
        <v>0</v>
      </c>
      <c r="AN384" s="61">
        <v>0</v>
      </c>
      <c r="AO384" s="61">
        <v>0</v>
      </c>
      <c r="AP384" s="61">
        <v>0</v>
      </c>
      <c r="AQ384" s="61">
        <f t="shared" si="5"/>
        <v>0</v>
      </c>
      <c r="AT384" s="33"/>
    </row>
    <row r="385" spans="1:46" ht="33" customHeight="1">
      <c r="A385" s="32">
        <v>1343</v>
      </c>
      <c r="B385" s="315" t="str">
        <f>VLOOKUP(A385,[4]bd_lista!A:C,3,FALSE)</f>
        <v>Gobierno Autónomo Municipal de Vila Vila</v>
      </c>
      <c r="C385" s="316" t="e">
        <f>+VLOOKUP(A385,Contactos!$A$4:$E$534,6,FALSE)</f>
        <v>#REF!</v>
      </c>
      <c r="D385" s="61">
        <v>0</v>
      </c>
      <c r="E385" s="61">
        <v>0</v>
      </c>
      <c r="F385" s="61">
        <v>0</v>
      </c>
      <c r="G385" s="61">
        <v>0</v>
      </c>
      <c r="H385" s="61">
        <v>0</v>
      </c>
      <c r="I385" s="61">
        <v>0</v>
      </c>
      <c r="J385" s="61">
        <v>0</v>
      </c>
      <c r="K385" s="61">
        <v>0</v>
      </c>
      <c r="L385" s="61">
        <v>0</v>
      </c>
      <c r="M385" s="61">
        <v>0</v>
      </c>
      <c r="N385" s="61">
        <v>0</v>
      </c>
      <c r="O385" s="61">
        <v>0</v>
      </c>
      <c r="P385" s="61">
        <v>0</v>
      </c>
      <c r="Q385" s="61">
        <v>0</v>
      </c>
      <c r="R385" s="61">
        <v>0</v>
      </c>
      <c r="S385" s="61">
        <v>0</v>
      </c>
      <c r="T385" s="61">
        <v>0</v>
      </c>
      <c r="U385" s="61">
        <v>0</v>
      </c>
      <c r="V385" s="61">
        <v>0</v>
      </c>
      <c r="W385" s="61">
        <v>0</v>
      </c>
      <c r="X385" s="61">
        <v>0</v>
      </c>
      <c r="Y385" s="61">
        <v>0</v>
      </c>
      <c r="Z385" s="61">
        <v>0</v>
      </c>
      <c r="AA385" s="61">
        <v>0</v>
      </c>
      <c r="AB385" s="61">
        <v>0</v>
      </c>
      <c r="AC385" s="61">
        <v>0</v>
      </c>
      <c r="AD385" s="61">
        <v>0</v>
      </c>
      <c r="AE385" s="61">
        <v>0</v>
      </c>
      <c r="AF385" s="61">
        <v>0</v>
      </c>
      <c r="AG385" s="61">
        <v>0</v>
      </c>
      <c r="AH385" s="61">
        <v>0</v>
      </c>
      <c r="AI385" s="61">
        <v>0</v>
      </c>
      <c r="AJ385" s="61">
        <v>0</v>
      </c>
      <c r="AK385" s="61">
        <v>0</v>
      </c>
      <c r="AL385" s="61">
        <v>0</v>
      </c>
      <c r="AM385" s="61">
        <v>0</v>
      </c>
      <c r="AN385" s="61">
        <v>0</v>
      </c>
      <c r="AO385" s="61">
        <v>0</v>
      </c>
      <c r="AP385" s="61">
        <v>0</v>
      </c>
      <c r="AQ385" s="61">
        <f t="shared" si="5"/>
        <v>0</v>
      </c>
      <c r="AT385" s="33"/>
    </row>
    <row r="386" spans="1:46" ht="33" customHeight="1">
      <c r="A386" s="32">
        <v>1344</v>
      </c>
      <c r="B386" s="315" t="str">
        <f>VLOOKUP(A386,[4]bd_lista!A:C,3,FALSE)</f>
        <v>Gobierno Autónomo Municipal de Alalay</v>
      </c>
      <c r="C386" s="316" t="e">
        <f>+VLOOKUP(A386,Contactos!$A$4:$E$534,6,FALSE)</f>
        <v>#REF!</v>
      </c>
      <c r="D386" s="61">
        <v>0</v>
      </c>
      <c r="E386" s="61">
        <v>0</v>
      </c>
      <c r="F386" s="61">
        <v>0</v>
      </c>
      <c r="G386" s="61">
        <v>0</v>
      </c>
      <c r="H386" s="61">
        <v>0</v>
      </c>
      <c r="I386" s="61">
        <v>0</v>
      </c>
      <c r="J386" s="61">
        <v>0</v>
      </c>
      <c r="K386" s="61">
        <v>0</v>
      </c>
      <c r="L386" s="61">
        <v>0</v>
      </c>
      <c r="M386" s="61">
        <v>0</v>
      </c>
      <c r="N386" s="61">
        <v>0</v>
      </c>
      <c r="O386" s="61">
        <v>0</v>
      </c>
      <c r="P386" s="61">
        <v>0</v>
      </c>
      <c r="Q386" s="61">
        <v>0</v>
      </c>
      <c r="R386" s="61">
        <v>0</v>
      </c>
      <c r="S386" s="61">
        <v>0</v>
      </c>
      <c r="T386" s="61">
        <v>0</v>
      </c>
      <c r="U386" s="61">
        <v>0</v>
      </c>
      <c r="V386" s="61">
        <v>0</v>
      </c>
      <c r="W386" s="61">
        <v>0</v>
      </c>
      <c r="X386" s="61">
        <v>0</v>
      </c>
      <c r="Y386" s="61">
        <v>0</v>
      </c>
      <c r="Z386" s="61">
        <v>0</v>
      </c>
      <c r="AA386" s="61">
        <v>0</v>
      </c>
      <c r="AB386" s="61">
        <v>0</v>
      </c>
      <c r="AC386" s="61">
        <v>0</v>
      </c>
      <c r="AD386" s="61">
        <v>0</v>
      </c>
      <c r="AE386" s="61">
        <v>0</v>
      </c>
      <c r="AF386" s="61">
        <v>0</v>
      </c>
      <c r="AG386" s="61">
        <v>0</v>
      </c>
      <c r="AH386" s="61">
        <v>0</v>
      </c>
      <c r="AI386" s="61">
        <v>0</v>
      </c>
      <c r="AJ386" s="61">
        <v>0</v>
      </c>
      <c r="AK386" s="61">
        <v>0</v>
      </c>
      <c r="AL386" s="61">
        <v>0</v>
      </c>
      <c r="AM386" s="61">
        <v>0</v>
      </c>
      <c r="AN386" s="61">
        <v>0</v>
      </c>
      <c r="AO386" s="61">
        <v>0</v>
      </c>
      <c r="AP386" s="61">
        <v>0</v>
      </c>
      <c r="AQ386" s="61">
        <f t="shared" si="5"/>
        <v>0</v>
      </c>
      <c r="AT386" s="33"/>
    </row>
    <row r="387" spans="1:46" ht="33" customHeight="1">
      <c r="A387" s="32">
        <v>1345</v>
      </c>
      <c r="B387" s="315" t="str">
        <f>VLOOKUP(A387,[4]bd_lista!A:C,3,FALSE)</f>
        <v>Gobierno Autónomo Municipal de Entre Rios</v>
      </c>
      <c r="C387" s="316" t="e">
        <f>+VLOOKUP(A387,Contactos!$A$4:$E$534,6,FALSE)</f>
        <v>#REF!</v>
      </c>
      <c r="D387" s="61">
        <v>0</v>
      </c>
      <c r="E387" s="61">
        <v>0</v>
      </c>
      <c r="F387" s="61">
        <v>0</v>
      </c>
      <c r="G387" s="61">
        <v>0</v>
      </c>
      <c r="H387" s="61">
        <v>0</v>
      </c>
      <c r="I387" s="61">
        <v>0</v>
      </c>
      <c r="J387" s="61">
        <v>0</v>
      </c>
      <c r="K387" s="61">
        <v>0</v>
      </c>
      <c r="L387" s="61">
        <v>0</v>
      </c>
      <c r="M387" s="61">
        <v>0</v>
      </c>
      <c r="N387" s="61">
        <v>0</v>
      </c>
      <c r="O387" s="61">
        <v>0</v>
      </c>
      <c r="P387" s="61">
        <v>0</v>
      </c>
      <c r="Q387" s="61">
        <v>0</v>
      </c>
      <c r="R387" s="61">
        <v>0</v>
      </c>
      <c r="S387" s="61">
        <v>0</v>
      </c>
      <c r="T387" s="61">
        <v>0</v>
      </c>
      <c r="U387" s="61">
        <v>0</v>
      </c>
      <c r="V387" s="61">
        <v>0</v>
      </c>
      <c r="W387" s="61">
        <v>0</v>
      </c>
      <c r="X387" s="61">
        <v>0</v>
      </c>
      <c r="Y387" s="61">
        <v>0</v>
      </c>
      <c r="Z387" s="61">
        <v>0</v>
      </c>
      <c r="AA387" s="61">
        <v>0</v>
      </c>
      <c r="AB387" s="61">
        <v>0</v>
      </c>
      <c r="AC387" s="61">
        <v>0</v>
      </c>
      <c r="AD387" s="61">
        <v>0</v>
      </c>
      <c r="AE387" s="61">
        <v>0</v>
      </c>
      <c r="AF387" s="61">
        <v>0</v>
      </c>
      <c r="AG387" s="61">
        <v>0</v>
      </c>
      <c r="AH387" s="61">
        <v>0</v>
      </c>
      <c r="AI387" s="61">
        <v>0</v>
      </c>
      <c r="AJ387" s="61">
        <v>0</v>
      </c>
      <c r="AK387" s="61">
        <v>0</v>
      </c>
      <c r="AL387" s="61">
        <v>0</v>
      </c>
      <c r="AM387" s="61">
        <v>0</v>
      </c>
      <c r="AN387" s="61">
        <v>0</v>
      </c>
      <c r="AO387" s="61">
        <v>0</v>
      </c>
      <c r="AP387" s="61">
        <v>0</v>
      </c>
      <c r="AQ387" s="61">
        <f t="shared" si="5"/>
        <v>0</v>
      </c>
      <c r="AT387" s="33"/>
    </row>
    <row r="388" spans="1:46" ht="33" customHeight="1">
      <c r="A388" s="32">
        <v>1346</v>
      </c>
      <c r="B388" s="315" t="str">
        <f>VLOOKUP(A388,[4]bd_lista!A:C,3,FALSE)</f>
        <v>Gobierno Autónomo Municipal de Cocapata</v>
      </c>
      <c r="C388" s="316" t="e">
        <f>+VLOOKUP(A388,Contactos!$A$4:$E$534,6,FALSE)</f>
        <v>#REF!</v>
      </c>
      <c r="D388" s="61">
        <v>0</v>
      </c>
      <c r="E388" s="61">
        <v>0</v>
      </c>
      <c r="F388" s="61">
        <v>0</v>
      </c>
      <c r="G388" s="61">
        <v>0</v>
      </c>
      <c r="H388" s="61">
        <v>0</v>
      </c>
      <c r="I388" s="61">
        <v>0</v>
      </c>
      <c r="J388" s="61">
        <v>0</v>
      </c>
      <c r="K388" s="61">
        <v>0</v>
      </c>
      <c r="L388" s="61">
        <v>0</v>
      </c>
      <c r="M388" s="61">
        <v>0</v>
      </c>
      <c r="N388" s="61">
        <v>0</v>
      </c>
      <c r="O388" s="61">
        <v>0</v>
      </c>
      <c r="P388" s="61">
        <v>0</v>
      </c>
      <c r="Q388" s="61">
        <v>0</v>
      </c>
      <c r="R388" s="61">
        <v>0</v>
      </c>
      <c r="S388" s="61">
        <v>0</v>
      </c>
      <c r="T388" s="61">
        <v>0</v>
      </c>
      <c r="U388" s="61">
        <v>0</v>
      </c>
      <c r="V388" s="61">
        <v>0</v>
      </c>
      <c r="W388" s="61">
        <v>0</v>
      </c>
      <c r="X388" s="61">
        <v>0</v>
      </c>
      <c r="Y388" s="61">
        <v>0</v>
      </c>
      <c r="Z388" s="61">
        <v>0</v>
      </c>
      <c r="AA388" s="61">
        <v>0</v>
      </c>
      <c r="AB388" s="61">
        <v>0</v>
      </c>
      <c r="AC388" s="61">
        <v>0</v>
      </c>
      <c r="AD388" s="61">
        <v>0</v>
      </c>
      <c r="AE388" s="61">
        <v>0</v>
      </c>
      <c r="AF388" s="61">
        <v>0</v>
      </c>
      <c r="AG388" s="61">
        <v>0</v>
      </c>
      <c r="AH388" s="61">
        <v>0</v>
      </c>
      <c r="AI388" s="61">
        <v>0</v>
      </c>
      <c r="AJ388" s="61">
        <v>0</v>
      </c>
      <c r="AK388" s="61">
        <v>0</v>
      </c>
      <c r="AL388" s="61">
        <v>0</v>
      </c>
      <c r="AM388" s="61">
        <v>0</v>
      </c>
      <c r="AN388" s="61">
        <v>0</v>
      </c>
      <c r="AO388" s="61">
        <v>0</v>
      </c>
      <c r="AP388" s="61">
        <v>0</v>
      </c>
      <c r="AQ388" s="61">
        <f t="shared" si="5"/>
        <v>0</v>
      </c>
      <c r="AT388" s="33"/>
    </row>
    <row r="389" spans="1:46" ht="33" customHeight="1">
      <c r="A389" s="32">
        <v>1347</v>
      </c>
      <c r="B389" s="315" t="str">
        <f>VLOOKUP(A389,[4]bd_lista!A:C,3,FALSE)</f>
        <v>Gobierno Autónomo Municipal de Shinahota</v>
      </c>
      <c r="C389" s="316" t="e">
        <f>+VLOOKUP(A389,Contactos!$A$4:$E$534,6,FALSE)</f>
        <v>#REF!</v>
      </c>
      <c r="D389" s="61">
        <v>0</v>
      </c>
      <c r="E389" s="61">
        <v>0</v>
      </c>
      <c r="F389" s="61">
        <v>0</v>
      </c>
      <c r="G389" s="61">
        <v>0</v>
      </c>
      <c r="H389" s="61">
        <v>0</v>
      </c>
      <c r="I389" s="61">
        <v>0</v>
      </c>
      <c r="J389" s="61">
        <v>0</v>
      </c>
      <c r="K389" s="61">
        <v>0</v>
      </c>
      <c r="L389" s="61">
        <v>0</v>
      </c>
      <c r="M389" s="61">
        <v>0</v>
      </c>
      <c r="N389" s="61">
        <v>0</v>
      </c>
      <c r="O389" s="61">
        <v>0</v>
      </c>
      <c r="P389" s="61">
        <v>0</v>
      </c>
      <c r="Q389" s="61">
        <v>0</v>
      </c>
      <c r="R389" s="61">
        <v>0</v>
      </c>
      <c r="S389" s="61">
        <v>0</v>
      </c>
      <c r="T389" s="61">
        <v>0</v>
      </c>
      <c r="U389" s="61">
        <v>0</v>
      </c>
      <c r="V389" s="61">
        <v>0</v>
      </c>
      <c r="W389" s="61">
        <v>0</v>
      </c>
      <c r="X389" s="61">
        <v>0</v>
      </c>
      <c r="Y389" s="61">
        <v>0</v>
      </c>
      <c r="Z389" s="61">
        <v>0</v>
      </c>
      <c r="AA389" s="61">
        <v>0</v>
      </c>
      <c r="AB389" s="61">
        <v>0</v>
      </c>
      <c r="AC389" s="61">
        <v>0</v>
      </c>
      <c r="AD389" s="61">
        <v>0</v>
      </c>
      <c r="AE389" s="61">
        <v>0</v>
      </c>
      <c r="AF389" s="61">
        <v>0</v>
      </c>
      <c r="AG389" s="61">
        <v>0</v>
      </c>
      <c r="AH389" s="61">
        <v>0</v>
      </c>
      <c r="AI389" s="61">
        <v>0</v>
      </c>
      <c r="AJ389" s="61">
        <v>0</v>
      </c>
      <c r="AK389" s="61">
        <v>0</v>
      </c>
      <c r="AL389" s="61">
        <v>0</v>
      </c>
      <c r="AM389" s="61">
        <v>0</v>
      </c>
      <c r="AN389" s="61">
        <v>0</v>
      </c>
      <c r="AO389" s="61">
        <v>0</v>
      </c>
      <c r="AP389" s="61">
        <v>0</v>
      </c>
      <c r="AQ389" s="61">
        <f t="shared" si="5"/>
        <v>0</v>
      </c>
      <c r="AT389" s="33"/>
    </row>
    <row r="390" spans="1:46" ht="33" customHeight="1">
      <c r="A390" s="32">
        <v>1401</v>
      </c>
      <c r="B390" s="315" t="str">
        <f>VLOOKUP(A390,[4]bd_lista!A:C,3,FALSE)</f>
        <v>Gobierno Autónomo Municipal de Oruro</v>
      </c>
      <c r="C390" s="316" t="e">
        <f>+VLOOKUP(A390,Contactos!$A$4:$E$534,6,FALSE)</f>
        <v>#REF!</v>
      </c>
      <c r="D390" s="61">
        <v>0</v>
      </c>
      <c r="E390" s="61">
        <v>0</v>
      </c>
      <c r="F390" s="61">
        <v>0</v>
      </c>
      <c r="G390" s="61">
        <v>0</v>
      </c>
      <c r="H390" s="61">
        <v>0</v>
      </c>
      <c r="I390" s="61">
        <v>0</v>
      </c>
      <c r="J390" s="61">
        <v>0</v>
      </c>
      <c r="K390" s="61">
        <v>0</v>
      </c>
      <c r="L390" s="61">
        <v>0</v>
      </c>
      <c r="M390" s="61">
        <v>0</v>
      </c>
      <c r="N390" s="61">
        <v>0</v>
      </c>
      <c r="O390" s="61">
        <v>0</v>
      </c>
      <c r="P390" s="61">
        <v>0</v>
      </c>
      <c r="Q390" s="61">
        <v>0</v>
      </c>
      <c r="R390" s="61">
        <v>0</v>
      </c>
      <c r="S390" s="61">
        <v>0</v>
      </c>
      <c r="T390" s="61">
        <v>0</v>
      </c>
      <c r="U390" s="61">
        <v>0</v>
      </c>
      <c r="V390" s="61">
        <v>0</v>
      </c>
      <c r="W390" s="61">
        <v>0</v>
      </c>
      <c r="X390" s="61">
        <v>0</v>
      </c>
      <c r="Y390" s="61">
        <v>0</v>
      </c>
      <c r="Z390" s="61">
        <v>0</v>
      </c>
      <c r="AA390" s="61">
        <v>0</v>
      </c>
      <c r="AB390" s="61">
        <v>0</v>
      </c>
      <c r="AC390" s="61">
        <v>0</v>
      </c>
      <c r="AD390" s="61">
        <v>0</v>
      </c>
      <c r="AE390" s="61">
        <v>0</v>
      </c>
      <c r="AF390" s="61">
        <v>0</v>
      </c>
      <c r="AG390" s="61">
        <v>0</v>
      </c>
      <c r="AH390" s="61">
        <v>0</v>
      </c>
      <c r="AI390" s="61">
        <v>0</v>
      </c>
      <c r="AJ390" s="61">
        <v>0</v>
      </c>
      <c r="AK390" s="61">
        <v>0</v>
      </c>
      <c r="AL390" s="61">
        <v>0</v>
      </c>
      <c r="AM390" s="61">
        <v>0</v>
      </c>
      <c r="AN390" s="61">
        <v>0</v>
      </c>
      <c r="AO390" s="61">
        <v>0</v>
      </c>
      <c r="AP390" s="61">
        <v>0</v>
      </c>
      <c r="AQ390" s="61">
        <f t="shared" si="5"/>
        <v>0</v>
      </c>
      <c r="AT390" s="33"/>
    </row>
    <row r="391" spans="1:46" ht="33" customHeight="1">
      <c r="A391" s="32">
        <v>1402</v>
      </c>
      <c r="B391" s="315" t="str">
        <f>VLOOKUP(A391,[4]bd_lista!A:C,3,FALSE)</f>
        <v>Gobierno Autónomo Municipal de Caracollo</v>
      </c>
      <c r="C391" s="316" t="e">
        <f>+VLOOKUP(A391,Contactos!$A$4:$E$534,6,FALSE)</f>
        <v>#REF!</v>
      </c>
      <c r="D391" s="61">
        <v>0</v>
      </c>
      <c r="E391" s="61">
        <v>0</v>
      </c>
      <c r="F391" s="61">
        <v>0</v>
      </c>
      <c r="G391" s="61">
        <v>0</v>
      </c>
      <c r="H391" s="61">
        <v>0</v>
      </c>
      <c r="I391" s="61">
        <v>0</v>
      </c>
      <c r="J391" s="61">
        <v>0</v>
      </c>
      <c r="K391" s="61">
        <v>0</v>
      </c>
      <c r="L391" s="61">
        <v>0</v>
      </c>
      <c r="M391" s="61">
        <v>0</v>
      </c>
      <c r="N391" s="61">
        <v>0</v>
      </c>
      <c r="O391" s="61">
        <v>0</v>
      </c>
      <c r="P391" s="61">
        <v>0</v>
      </c>
      <c r="Q391" s="61">
        <v>0</v>
      </c>
      <c r="R391" s="61">
        <v>0</v>
      </c>
      <c r="S391" s="61">
        <v>0</v>
      </c>
      <c r="T391" s="61">
        <v>0</v>
      </c>
      <c r="U391" s="61">
        <v>0</v>
      </c>
      <c r="V391" s="61">
        <v>0</v>
      </c>
      <c r="W391" s="61">
        <v>0</v>
      </c>
      <c r="X391" s="61">
        <v>0</v>
      </c>
      <c r="Y391" s="61">
        <v>0</v>
      </c>
      <c r="Z391" s="61">
        <v>0</v>
      </c>
      <c r="AA391" s="61">
        <v>0</v>
      </c>
      <c r="AB391" s="61">
        <v>0</v>
      </c>
      <c r="AC391" s="61">
        <v>0</v>
      </c>
      <c r="AD391" s="61">
        <v>0</v>
      </c>
      <c r="AE391" s="61">
        <v>0</v>
      </c>
      <c r="AF391" s="61">
        <v>0</v>
      </c>
      <c r="AG391" s="61">
        <v>0</v>
      </c>
      <c r="AH391" s="61">
        <v>0</v>
      </c>
      <c r="AI391" s="61">
        <v>0</v>
      </c>
      <c r="AJ391" s="61">
        <v>0</v>
      </c>
      <c r="AK391" s="61">
        <v>0</v>
      </c>
      <c r="AL391" s="61">
        <v>0</v>
      </c>
      <c r="AM391" s="61">
        <v>0</v>
      </c>
      <c r="AN391" s="61">
        <v>0</v>
      </c>
      <c r="AO391" s="61">
        <v>0</v>
      </c>
      <c r="AP391" s="61">
        <v>0</v>
      </c>
      <c r="AQ391" s="61">
        <f t="shared" si="5"/>
        <v>0</v>
      </c>
      <c r="AT391" s="33"/>
    </row>
    <row r="392" spans="1:46" ht="33" customHeight="1">
      <c r="A392" s="32">
        <v>1403</v>
      </c>
      <c r="B392" s="315" t="str">
        <f>VLOOKUP(A392,[4]bd_lista!A:C,3,FALSE)</f>
        <v>Gobierno Autónomo Municipal de El Choro</v>
      </c>
      <c r="C392" s="316" t="e">
        <f>+VLOOKUP(A392,Contactos!$A$4:$E$534,6,FALSE)</f>
        <v>#REF!</v>
      </c>
      <c r="D392" s="61">
        <v>0</v>
      </c>
      <c r="E392" s="61">
        <v>0</v>
      </c>
      <c r="F392" s="61">
        <v>0</v>
      </c>
      <c r="G392" s="61">
        <v>0</v>
      </c>
      <c r="H392" s="61">
        <v>0</v>
      </c>
      <c r="I392" s="61">
        <v>0</v>
      </c>
      <c r="J392" s="61">
        <v>0</v>
      </c>
      <c r="K392" s="61">
        <v>0</v>
      </c>
      <c r="L392" s="61">
        <v>0</v>
      </c>
      <c r="M392" s="61">
        <v>0</v>
      </c>
      <c r="N392" s="61">
        <v>0</v>
      </c>
      <c r="O392" s="61">
        <v>0</v>
      </c>
      <c r="P392" s="61">
        <v>0</v>
      </c>
      <c r="Q392" s="61">
        <v>0</v>
      </c>
      <c r="R392" s="61">
        <v>0</v>
      </c>
      <c r="S392" s="61">
        <v>0</v>
      </c>
      <c r="T392" s="61">
        <v>0</v>
      </c>
      <c r="U392" s="61">
        <v>0</v>
      </c>
      <c r="V392" s="61">
        <v>0</v>
      </c>
      <c r="W392" s="61">
        <v>0</v>
      </c>
      <c r="X392" s="61">
        <v>0</v>
      </c>
      <c r="Y392" s="61">
        <v>0</v>
      </c>
      <c r="Z392" s="61">
        <v>0</v>
      </c>
      <c r="AA392" s="61">
        <v>0</v>
      </c>
      <c r="AB392" s="61">
        <v>0</v>
      </c>
      <c r="AC392" s="61">
        <v>0</v>
      </c>
      <c r="AD392" s="61">
        <v>0</v>
      </c>
      <c r="AE392" s="61">
        <v>0</v>
      </c>
      <c r="AF392" s="61">
        <v>0</v>
      </c>
      <c r="AG392" s="61">
        <v>0</v>
      </c>
      <c r="AH392" s="61">
        <v>0</v>
      </c>
      <c r="AI392" s="61">
        <v>0</v>
      </c>
      <c r="AJ392" s="61">
        <v>0</v>
      </c>
      <c r="AK392" s="61">
        <v>0</v>
      </c>
      <c r="AL392" s="61">
        <v>0</v>
      </c>
      <c r="AM392" s="61">
        <v>0</v>
      </c>
      <c r="AN392" s="61">
        <v>0</v>
      </c>
      <c r="AO392" s="61">
        <v>0</v>
      </c>
      <c r="AP392" s="61">
        <v>0</v>
      </c>
      <c r="AQ392" s="61">
        <f t="shared" si="5"/>
        <v>0</v>
      </c>
      <c r="AT392" s="33"/>
    </row>
    <row r="393" spans="1:46" ht="33" customHeight="1">
      <c r="A393" s="32">
        <v>1404</v>
      </c>
      <c r="B393" s="315" t="str">
        <f>VLOOKUP(A393,[4]bd_lista!A:C,3,FALSE)</f>
        <v>Gobierno Autónomo Municipal de Challapata</v>
      </c>
      <c r="C393" s="316" t="e">
        <f>+VLOOKUP(A393,Contactos!$A$4:$E$534,6,FALSE)</f>
        <v>#REF!</v>
      </c>
      <c r="D393" s="61">
        <v>0</v>
      </c>
      <c r="E393" s="61">
        <v>0</v>
      </c>
      <c r="F393" s="61">
        <v>0</v>
      </c>
      <c r="G393" s="61">
        <v>0</v>
      </c>
      <c r="H393" s="61">
        <v>0</v>
      </c>
      <c r="I393" s="61">
        <v>0</v>
      </c>
      <c r="J393" s="61">
        <v>0</v>
      </c>
      <c r="K393" s="61">
        <v>0</v>
      </c>
      <c r="L393" s="61">
        <v>0</v>
      </c>
      <c r="M393" s="61">
        <v>0</v>
      </c>
      <c r="N393" s="61">
        <v>0</v>
      </c>
      <c r="O393" s="61">
        <v>0</v>
      </c>
      <c r="P393" s="61">
        <v>0</v>
      </c>
      <c r="Q393" s="61">
        <v>0</v>
      </c>
      <c r="R393" s="61">
        <v>0</v>
      </c>
      <c r="S393" s="61">
        <v>0</v>
      </c>
      <c r="T393" s="61">
        <v>0</v>
      </c>
      <c r="U393" s="61">
        <v>0</v>
      </c>
      <c r="V393" s="61">
        <v>0</v>
      </c>
      <c r="W393" s="61">
        <v>0</v>
      </c>
      <c r="X393" s="61">
        <v>0</v>
      </c>
      <c r="Y393" s="61">
        <v>0</v>
      </c>
      <c r="Z393" s="61">
        <v>0</v>
      </c>
      <c r="AA393" s="61">
        <v>0</v>
      </c>
      <c r="AB393" s="61">
        <v>0</v>
      </c>
      <c r="AC393" s="61">
        <v>0</v>
      </c>
      <c r="AD393" s="61">
        <v>0</v>
      </c>
      <c r="AE393" s="61">
        <v>0</v>
      </c>
      <c r="AF393" s="61">
        <v>0</v>
      </c>
      <c r="AG393" s="61">
        <v>0</v>
      </c>
      <c r="AH393" s="61">
        <v>0</v>
      </c>
      <c r="AI393" s="61">
        <v>0</v>
      </c>
      <c r="AJ393" s="61">
        <v>0</v>
      </c>
      <c r="AK393" s="61">
        <v>0</v>
      </c>
      <c r="AL393" s="61">
        <v>0</v>
      </c>
      <c r="AM393" s="61">
        <v>0</v>
      </c>
      <c r="AN393" s="61">
        <v>0</v>
      </c>
      <c r="AO393" s="61">
        <v>0</v>
      </c>
      <c r="AP393" s="61">
        <v>0</v>
      </c>
      <c r="AQ393" s="61">
        <f t="shared" si="5"/>
        <v>0</v>
      </c>
      <c r="AT393" s="33"/>
    </row>
    <row r="394" spans="1:46" ht="33" customHeight="1">
      <c r="A394" s="32">
        <v>1405</v>
      </c>
      <c r="B394" s="315" t="str">
        <f>VLOOKUP(A394,[4]bd_lista!A:C,3,FALSE)</f>
        <v>Gobierno Autónomo Municipal de Santuario de Quillacas</v>
      </c>
      <c r="C394" s="316" t="e">
        <f>+VLOOKUP(A394,Contactos!$A$4:$E$534,6,FALSE)</f>
        <v>#REF!</v>
      </c>
      <c r="D394" s="61">
        <v>0</v>
      </c>
      <c r="E394" s="61">
        <v>0</v>
      </c>
      <c r="F394" s="61">
        <v>0</v>
      </c>
      <c r="G394" s="61">
        <v>0</v>
      </c>
      <c r="H394" s="61">
        <v>0</v>
      </c>
      <c r="I394" s="61">
        <v>0</v>
      </c>
      <c r="J394" s="61">
        <v>0</v>
      </c>
      <c r="K394" s="61">
        <v>0</v>
      </c>
      <c r="L394" s="61">
        <v>0</v>
      </c>
      <c r="M394" s="61">
        <v>0</v>
      </c>
      <c r="N394" s="61">
        <v>0</v>
      </c>
      <c r="O394" s="61">
        <v>0</v>
      </c>
      <c r="P394" s="61">
        <v>0</v>
      </c>
      <c r="Q394" s="61">
        <v>0</v>
      </c>
      <c r="R394" s="61">
        <v>0</v>
      </c>
      <c r="S394" s="61">
        <v>0</v>
      </c>
      <c r="T394" s="61">
        <v>0</v>
      </c>
      <c r="U394" s="61">
        <v>0</v>
      </c>
      <c r="V394" s="61">
        <v>0</v>
      </c>
      <c r="W394" s="61">
        <v>0</v>
      </c>
      <c r="X394" s="61">
        <v>0</v>
      </c>
      <c r="Y394" s="61">
        <v>0</v>
      </c>
      <c r="Z394" s="61">
        <v>0</v>
      </c>
      <c r="AA394" s="61">
        <v>0</v>
      </c>
      <c r="AB394" s="61">
        <v>0</v>
      </c>
      <c r="AC394" s="61">
        <v>0</v>
      </c>
      <c r="AD394" s="61">
        <v>0</v>
      </c>
      <c r="AE394" s="61">
        <v>0</v>
      </c>
      <c r="AF394" s="61">
        <v>0</v>
      </c>
      <c r="AG394" s="61">
        <v>0</v>
      </c>
      <c r="AH394" s="61">
        <v>0</v>
      </c>
      <c r="AI394" s="61">
        <v>0</v>
      </c>
      <c r="AJ394" s="61">
        <v>0</v>
      </c>
      <c r="AK394" s="61">
        <v>0</v>
      </c>
      <c r="AL394" s="61">
        <v>0</v>
      </c>
      <c r="AM394" s="61">
        <v>0</v>
      </c>
      <c r="AN394" s="61">
        <v>0</v>
      </c>
      <c r="AO394" s="61">
        <v>0</v>
      </c>
      <c r="AP394" s="61">
        <v>0</v>
      </c>
      <c r="AQ394" s="61">
        <f t="shared" si="5"/>
        <v>0</v>
      </c>
      <c r="AT394" s="33"/>
    </row>
    <row r="395" spans="1:46" ht="33" customHeight="1">
      <c r="A395" s="32">
        <v>1406</v>
      </c>
      <c r="B395" s="315" t="str">
        <f>VLOOKUP(A395,[4]bd_lista!A:C,3,FALSE)</f>
        <v>Gobierno Autónomo Municipal de Huanuni</v>
      </c>
      <c r="C395" s="316" t="e">
        <f>+VLOOKUP(A395,Contactos!$A$4:$E$534,6,FALSE)</f>
        <v>#REF!</v>
      </c>
      <c r="D395" s="61">
        <v>0</v>
      </c>
      <c r="E395" s="61">
        <v>0</v>
      </c>
      <c r="F395" s="61">
        <v>0</v>
      </c>
      <c r="G395" s="61">
        <v>0</v>
      </c>
      <c r="H395" s="61">
        <v>0</v>
      </c>
      <c r="I395" s="61">
        <v>0</v>
      </c>
      <c r="J395" s="61">
        <v>0</v>
      </c>
      <c r="K395" s="61">
        <v>0</v>
      </c>
      <c r="L395" s="61">
        <v>0</v>
      </c>
      <c r="M395" s="61">
        <v>0</v>
      </c>
      <c r="N395" s="61">
        <v>0</v>
      </c>
      <c r="O395" s="61">
        <v>0</v>
      </c>
      <c r="P395" s="61">
        <v>0</v>
      </c>
      <c r="Q395" s="61">
        <v>0</v>
      </c>
      <c r="R395" s="61">
        <v>0</v>
      </c>
      <c r="S395" s="61">
        <v>0</v>
      </c>
      <c r="T395" s="61">
        <v>0</v>
      </c>
      <c r="U395" s="61">
        <v>0</v>
      </c>
      <c r="V395" s="61">
        <v>0</v>
      </c>
      <c r="W395" s="61">
        <v>0</v>
      </c>
      <c r="X395" s="61">
        <v>0</v>
      </c>
      <c r="Y395" s="61">
        <v>0</v>
      </c>
      <c r="Z395" s="61">
        <v>0</v>
      </c>
      <c r="AA395" s="61">
        <v>0</v>
      </c>
      <c r="AB395" s="61">
        <v>0</v>
      </c>
      <c r="AC395" s="61">
        <v>0</v>
      </c>
      <c r="AD395" s="61">
        <v>0</v>
      </c>
      <c r="AE395" s="61">
        <v>0</v>
      </c>
      <c r="AF395" s="61">
        <v>0</v>
      </c>
      <c r="AG395" s="61">
        <v>0</v>
      </c>
      <c r="AH395" s="61">
        <v>0</v>
      </c>
      <c r="AI395" s="61">
        <v>0</v>
      </c>
      <c r="AJ395" s="61">
        <v>0</v>
      </c>
      <c r="AK395" s="61">
        <v>0</v>
      </c>
      <c r="AL395" s="61">
        <v>0</v>
      </c>
      <c r="AM395" s="61">
        <v>0</v>
      </c>
      <c r="AN395" s="61">
        <v>0</v>
      </c>
      <c r="AO395" s="61">
        <v>0</v>
      </c>
      <c r="AP395" s="61">
        <v>0</v>
      </c>
      <c r="AQ395" s="61">
        <f t="shared" si="5"/>
        <v>0</v>
      </c>
      <c r="AT395" s="33"/>
    </row>
    <row r="396" spans="1:46" ht="33" customHeight="1">
      <c r="A396" s="32">
        <v>1407</v>
      </c>
      <c r="B396" s="315" t="str">
        <f>VLOOKUP(A396,[4]bd_lista!A:C,3,FALSE)</f>
        <v>Gobierno Autónomo Municipal de Machacamarca</v>
      </c>
      <c r="C396" s="316" t="e">
        <f>+VLOOKUP(A396,Contactos!$A$4:$E$534,6,FALSE)</f>
        <v>#REF!</v>
      </c>
      <c r="D396" s="61">
        <v>0</v>
      </c>
      <c r="E396" s="61">
        <v>0</v>
      </c>
      <c r="F396" s="61">
        <v>0</v>
      </c>
      <c r="G396" s="61">
        <v>0</v>
      </c>
      <c r="H396" s="61">
        <v>0</v>
      </c>
      <c r="I396" s="61">
        <v>0</v>
      </c>
      <c r="J396" s="61">
        <v>0</v>
      </c>
      <c r="K396" s="61">
        <v>0</v>
      </c>
      <c r="L396" s="61">
        <v>0</v>
      </c>
      <c r="M396" s="61">
        <v>0</v>
      </c>
      <c r="N396" s="61">
        <v>0</v>
      </c>
      <c r="O396" s="61">
        <v>0</v>
      </c>
      <c r="P396" s="61">
        <v>0</v>
      </c>
      <c r="Q396" s="61">
        <v>0</v>
      </c>
      <c r="R396" s="61">
        <v>0</v>
      </c>
      <c r="S396" s="61">
        <v>0</v>
      </c>
      <c r="T396" s="61">
        <v>0</v>
      </c>
      <c r="U396" s="61">
        <v>0</v>
      </c>
      <c r="V396" s="61">
        <v>0</v>
      </c>
      <c r="W396" s="61">
        <v>0</v>
      </c>
      <c r="X396" s="61">
        <v>0</v>
      </c>
      <c r="Y396" s="61">
        <v>0</v>
      </c>
      <c r="Z396" s="61">
        <v>0</v>
      </c>
      <c r="AA396" s="61">
        <v>0</v>
      </c>
      <c r="AB396" s="61">
        <v>0</v>
      </c>
      <c r="AC396" s="61">
        <v>0</v>
      </c>
      <c r="AD396" s="61">
        <v>0</v>
      </c>
      <c r="AE396" s="61">
        <v>0</v>
      </c>
      <c r="AF396" s="61">
        <v>0</v>
      </c>
      <c r="AG396" s="61">
        <v>0</v>
      </c>
      <c r="AH396" s="61">
        <v>0</v>
      </c>
      <c r="AI396" s="61">
        <v>0</v>
      </c>
      <c r="AJ396" s="61">
        <v>0</v>
      </c>
      <c r="AK396" s="61">
        <v>0</v>
      </c>
      <c r="AL396" s="61">
        <v>0</v>
      </c>
      <c r="AM396" s="61">
        <v>0</v>
      </c>
      <c r="AN396" s="61">
        <v>0</v>
      </c>
      <c r="AO396" s="61">
        <v>0</v>
      </c>
      <c r="AP396" s="61">
        <v>0</v>
      </c>
      <c r="AQ396" s="61">
        <f t="shared" si="5"/>
        <v>0</v>
      </c>
      <c r="AT396" s="33"/>
    </row>
    <row r="397" spans="1:46" ht="33" customHeight="1">
      <c r="A397" s="32">
        <v>1408</v>
      </c>
      <c r="B397" s="315" t="str">
        <f>VLOOKUP(A397,[4]bd_lista!A:C,3,FALSE)</f>
        <v>Gobierno Autónomo Municipal de Poopó (Villa Poopó)</v>
      </c>
      <c r="C397" s="316" t="e">
        <f>+VLOOKUP(A397,Contactos!$A$4:$E$534,6,FALSE)</f>
        <v>#REF!</v>
      </c>
      <c r="D397" s="61">
        <v>0</v>
      </c>
      <c r="E397" s="61">
        <v>0</v>
      </c>
      <c r="F397" s="61">
        <v>0</v>
      </c>
      <c r="G397" s="61">
        <v>0</v>
      </c>
      <c r="H397" s="61">
        <v>0</v>
      </c>
      <c r="I397" s="61">
        <v>0</v>
      </c>
      <c r="J397" s="61">
        <v>0</v>
      </c>
      <c r="K397" s="61">
        <v>0</v>
      </c>
      <c r="L397" s="61">
        <v>0</v>
      </c>
      <c r="M397" s="61">
        <v>0</v>
      </c>
      <c r="N397" s="61">
        <v>0</v>
      </c>
      <c r="O397" s="61">
        <v>0</v>
      </c>
      <c r="P397" s="61">
        <v>0</v>
      </c>
      <c r="Q397" s="61">
        <v>0</v>
      </c>
      <c r="R397" s="61">
        <v>0</v>
      </c>
      <c r="S397" s="61">
        <v>0</v>
      </c>
      <c r="T397" s="61">
        <v>0</v>
      </c>
      <c r="U397" s="61">
        <v>0</v>
      </c>
      <c r="V397" s="61">
        <v>0</v>
      </c>
      <c r="W397" s="61">
        <v>0</v>
      </c>
      <c r="X397" s="61">
        <v>0</v>
      </c>
      <c r="Y397" s="61">
        <v>0</v>
      </c>
      <c r="Z397" s="61">
        <v>0</v>
      </c>
      <c r="AA397" s="61">
        <v>0</v>
      </c>
      <c r="AB397" s="61">
        <v>0</v>
      </c>
      <c r="AC397" s="61">
        <v>0</v>
      </c>
      <c r="AD397" s="61">
        <v>0</v>
      </c>
      <c r="AE397" s="61">
        <v>0</v>
      </c>
      <c r="AF397" s="61">
        <v>0</v>
      </c>
      <c r="AG397" s="61">
        <v>0</v>
      </c>
      <c r="AH397" s="61">
        <v>0</v>
      </c>
      <c r="AI397" s="61">
        <v>0</v>
      </c>
      <c r="AJ397" s="61">
        <v>0</v>
      </c>
      <c r="AK397" s="61">
        <v>0</v>
      </c>
      <c r="AL397" s="61">
        <v>0</v>
      </c>
      <c r="AM397" s="61">
        <v>0</v>
      </c>
      <c r="AN397" s="61">
        <v>0</v>
      </c>
      <c r="AO397" s="61">
        <v>0</v>
      </c>
      <c r="AP397" s="61">
        <v>0</v>
      </c>
      <c r="AQ397" s="61">
        <f t="shared" si="5"/>
        <v>0</v>
      </c>
      <c r="AT397" s="33"/>
    </row>
    <row r="398" spans="1:46" ht="33" customHeight="1">
      <c r="A398" s="32">
        <v>1409</v>
      </c>
      <c r="B398" s="315" t="str">
        <f>VLOOKUP(A398,[4]bd_lista!A:C,3,FALSE)</f>
        <v>Gobierno Autónomo Municipal de Pazña</v>
      </c>
      <c r="C398" s="316" t="e">
        <f>+VLOOKUP(A398,Contactos!$A$4:$E$534,6,FALSE)</f>
        <v>#REF!</v>
      </c>
      <c r="D398" s="61">
        <v>0</v>
      </c>
      <c r="E398" s="61">
        <v>0</v>
      </c>
      <c r="F398" s="61">
        <v>0</v>
      </c>
      <c r="G398" s="61">
        <v>0</v>
      </c>
      <c r="H398" s="61">
        <v>0</v>
      </c>
      <c r="I398" s="61">
        <v>0</v>
      </c>
      <c r="J398" s="61">
        <v>0</v>
      </c>
      <c r="K398" s="61">
        <v>0</v>
      </c>
      <c r="L398" s="61">
        <v>0</v>
      </c>
      <c r="M398" s="61">
        <v>0</v>
      </c>
      <c r="N398" s="61">
        <v>0</v>
      </c>
      <c r="O398" s="61">
        <v>0</v>
      </c>
      <c r="P398" s="61">
        <v>0</v>
      </c>
      <c r="Q398" s="61">
        <v>0</v>
      </c>
      <c r="R398" s="61">
        <v>0</v>
      </c>
      <c r="S398" s="61">
        <v>0</v>
      </c>
      <c r="T398" s="61">
        <v>0</v>
      </c>
      <c r="U398" s="61">
        <v>0</v>
      </c>
      <c r="V398" s="61">
        <v>0</v>
      </c>
      <c r="W398" s="61">
        <v>0</v>
      </c>
      <c r="X398" s="61">
        <v>0</v>
      </c>
      <c r="Y398" s="61">
        <v>0</v>
      </c>
      <c r="Z398" s="61">
        <v>0</v>
      </c>
      <c r="AA398" s="61">
        <v>0</v>
      </c>
      <c r="AB398" s="61">
        <v>0</v>
      </c>
      <c r="AC398" s="61">
        <v>0</v>
      </c>
      <c r="AD398" s="61">
        <v>0</v>
      </c>
      <c r="AE398" s="61">
        <v>0</v>
      </c>
      <c r="AF398" s="61">
        <v>0</v>
      </c>
      <c r="AG398" s="61">
        <v>0</v>
      </c>
      <c r="AH398" s="61">
        <v>0</v>
      </c>
      <c r="AI398" s="61">
        <v>0</v>
      </c>
      <c r="AJ398" s="61">
        <v>0</v>
      </c>
      <c r="AK398" s="61">
        <v>0</v>
      </c>
      <c r="AL398" s="61">
        <v>0</v>
      </c>
      <c r="AM398" s="61">
        <v>0</v>
      </c>
      <c r="AN398" s="61">
        <v>0</v>
      </c>
      <c r="AO398" s="61">
        <v>0</v>
      </c>
      <c r="AP398" s="61">
        <v>0</v>
      </c>
      <c r="AQ398" s="61">
        <f t="shared" si="5"/>
        <v>0</v>
      </c>
      <c r="AT398" s="33"/>
    </row>
    <row r="399" spans="1:46" ht="33" customHeight="1">
      <c r="A399" s="32">
        <v>1410</v>
      </c>
      <c r="B399" s="315" t="str">
        <f>VLOOKUP(A399,[4]bd_lista!A:C,3,FALSE)</f>
        <v>Gobierno Autónomo Municipal de Antequera</v>
      </c>
      <c r="C399" s="316" t="e">
        <f>+VLOOKUP(A399,Contactos!$A$4:$E$534,6,FALSE)</f>
        <v>#REF!</v>
      </c>
      <c r="D399" s="61">
        <v>0</v>
      </c>
      <c r="E399" s="61">
        <v>0</v>
      </c>
      <c r="F399" s="61">
        <v>0</v>
      </c>
      <c r="G399" s="61">
        <v>0</v>
      </c>
      <c r="H399" s="61">
        <v>0</v>
      </c>
      <c r="I399" s="61">
        <v>0</v>
      </c>
      <c r="J399" s="61">
        <v>0</v>
      </c>
      <c r="K399" s="61">
        <v>0</v>
      </c>
      <c r="L399" s="61">
        <v>0</v>
      </c>
      <c r="M399" s="61">
        <v>0</v>
      </c>
      <c r="N399" s="61">
        <v>0</v>
      </c>
      <c r="O399" s="61">
        <v>0</v>
      </c>
      <c r="P399" s="61">
        <v>0</v>
      </c>
      <c r="Q399" s="61">
        <v>0</v>
      </c>
      <c r="R399" s="61">
        <v>0</v>
      </c>
      <c r="S399" s="61">
        <v>0</v>
      </c>
      <c r="T399" s="61">
        <v>0</v>
      </c>
      <c r="U399" s="61">
        <v>0</v>
      </c>
      <c r="V399" s="61">
        <v>0</v>
      </c>
      <c r="W399" s="61">
        <v>0</v>
      </c>
      <c r="X399" s="61">
        <v>0</v>
      </c>
      <c r="Y399" s="61">
        <v>0</v>
      </c>
      <c r="Z399" s="61">
        <v>0</v>
      </c>
      <c r="AA399" s="61">
        <v>0</v>
      </c>
      <c r="AB399" s="61">
        <v>0</v>
      </c>
      <c r="AC399" s="61">
        <v>0</v>
      </c>
      <c r="AD399" s="61">
        <v>0</v>
      </c>
      <c r="AE399" s="61">
        <v>0</v>
      </c>
      <c r="AF399" s="61">
        <v>0</v>
      </c>
      <c r="AG399" s="61">
        <v>0</v>
      </c>
      <c r="AH399" s="61">
        <v>0</v>
      </c>
      <c r="AI399" s="61">
        <v>0</v>
      </c>
      <c r="AJ399" s="61">
        <v>0</v>
      </c>
      <c r="AK399" s="61">
        <v>0</v>
      </c>
      <c r="AL399" s="61">
        <v>0</v>
      </c>
      <c r="AM399" s="61">
        <v>0</v>
      </c>
      <c r="AN399" s="61">
        <v>0</v>
      </c>
      <c r="AO399" s="61">
        <v>0</v>
      </c>
      <c r="AP399" s="61">
        <v>0</v>
      </c>
      <c r="AQ399" s="61">
        <f t="shared" si="5"/>
        <v>0</v>
      </c>
      <c r="AT399" s="33"/>
    </row>
    <row r="400" spans="1:46" ht="33" customHeight="1">
      <c r="A400" s="32">
        <v>1411</v>
      </c>
      <c r="B400" s="315" t="str">
        <f>VLOOKUP(A400,[4]bd_lista!A:C,3,FALSE)</f>
        <v>Gobierno Autónomo Municipal de Eucaliptus</v>
      </c>
      <c r="C400" s="316" t="e">
        <f>+VLOOKUP(A400,Contactos!$A$4:$E$534,6,FALSE)</f>
        <v>#REF!</v>
      </c>
      <c r="D400" s="61">
        <v>0</v>
      </c>
      <c r="E400" s="61">
        <v>0</v>
      </c>
      <c r="F400" s="61">
        <v>0</v>
      </c>
      <c r="G400" s="61">
        <v>0</v>
      </c>
      <c r="H400" s="61">
        <v>0</v>
      </c>
      <c r="I400" s="61">
        <v>0</v>
      </c>
      <c r="J400" s="61">
        <v>0</v>
      </c>
      <c r="K400" s="61">
        <v>0</v>
      </c>
      <c r="L400" s="61">
        <v>0</v>
      </c>
      <c r="M400" s="61">
        <v>0</v>
      </c>
      <c r="N400" s="61">
        <v>0</v>
      </c>
      <c r="O400" s="61">
        <v>0</v>
      </c>
      <c r="P400" s="61">
        <v>0</v>
      </c>
      <c r="Q400" s="61">
        <v>0</v>
      </c>
      <c r="R400" s="61">
        <v>0</v>
      </c>
      <c r="S400" s="61">
        <v>0</v>
      </c>
      <c r="T400" s="61">
        <v>0</v>
      </c>
      <c r="U400" s="61">
        <v>0</v>
      </c>
      <c r="V400" s="61">
        <v>0</v>
      </c>
      <c r="W400" s="61">
        <v>0</v>
      </c>
      <c r="X400" s="61">
        <v>0</v>
      </c>
      <c r="Y400" s="61">
        <v>0</v>
      </c>
      <c r="Z400" s="61">
        <v>0</v>
      </c>
      <c r="AA400" s="61">
        <v>0</v>
      </c>
      <c r="AB400" s="61">
        <v>0</v>
      </c>
      <c r="AC400" s="61">
        <v>0</v>
      </c>
      <c r="AD400" s="61">
        <v>0</v>
      </c>
      <c r="AE400" s="61">
        <v>0</v>
      </c>
      <c r="AF400" s="61">
        <v>0</v>
      </c>
      <c r="AG400" s="61">
        <v>0</v>
      </c>
      <c r="AH400" s="61">
        <v>0</v>
      </c>
      <c r="AI400" s="61">
        <v>0</v>
      </c>
      <c r="AJ400" s="61">
        <v>0</v>
      </c>
      <c r="AK400" s="61">
        <v>0</v>
      </c>
      <c r="AL400" s="61">
        <v>0</v>
      </c>
      <c r="AM400" s="61">
        <v>0</v>
      </c>
      <c r="AN400" s="61">
        <v>0</v>
      </c>
      <c r="AO400" s="61">
        <v>0</v>
      </c>
      <c r="AP400" s="61">
        <v>0</v>
      </c>
      <c r="AQ400" s="61">
        <f t="shared" ref="AQ400:AQ462" si="6">SUM(D400:AP400)</f>
        <v>0</v>
      </c>
      <c r="AT400" s="33"/>
    </row>
    <row r="401" spans="1:46" ht="33" customHeight="1">
      <c r="A401" s="32">
        <v>1412</v>
      </c>
      <c r="B401" s="315" t="str">
        <f>VLOOKUP(A401,[4]bd_lista!A:C,3,FALSE)</f>
        <v>Gobierno Autónomo Municipal de Santiago de Huari</v>
      </c>
      <c r="C401" s="316" t="e">
        <f>+VLOOKUP(A401,Contactos!$A$4:$E$534,6,FALSE)</f>
        <v>#REF!</v>
      </c>
      <c r="D401" s="61">
        <v>0</v>
      </c>
      <c r="E401" s="61">
        <v>0</v>
      </c>
      <c r="F401" s="61">
        <v>0</v>
      </c>
      <c r="G401" s="61">
        <v>0</v>
      </c>
      <c r="H401" s="61">
        <v>0</v>
      </c>
      <c r="I401" s="61">
        <v>0</v>
      </c>
      <c r="J401" s="61">
        <v>0</v>
      </c>
      <c r="K401" s="61">
        <v>0</v>
      </c>
      <c r="L401" s="61">
        <v>0</v>
      </c>
      <c r="M401" s="61">
        <v>0</v>
      </c>
      <c r="N401" s="61">
        <v>0</v>
      </c>
      <c r="O401" s="61">
        <v>0</v>
      </c>
      <c r="P401" s="61">
        <v>0</v>
      </c>
      <c r="Q401" s="61">
        <v>0</v>
      </c>
      <c r="R401" s="61">
        <v>0</v>
      </c>
      <c r="S401" s="61">
        <v>0</v>
      </c>
      <c r="T401" s="61">
        <v>0</v>
      </c>
      <c r="U401" s="61">
        <v>0</v>
      </c>
      <c r="V401" s="61">
        <v>0</v>
      </c>
      <c r="W401" s="61">
        <v>0</v>
      </c>
      <c r="X401" s="61">
        <v>0</v>
      </c>
      <c r="Y401" s="61">
        <v>0</v>
      </c>
      <c r="Z401" s="61">
        <v>0</v>
      </c>
      <c r="AA401" s="61">
        <v>0</v>
      </c>
      <c r="AB401" s="61">
        <v>0</v>
      </c>
      <c r="AC401" s="61">
        <v>0</v>
      </c>
      <c r="AD401" s="61">
        <v>0</v>
      </c>
      <c r="AE401" s="61">
        <v>0</v>
      </c>
      <c r="AF401" s="61">
        <v>0</v>
      </c>
      <c r="AG401" s="61">
        <v>0</v>
      </c>
      <c r="AH401" s="61">
        <v>0</v>
      </c>
      <c r="AI401" s="61">
        <v>0</v>
      </c>
      <c r="AJ401" s="61">
        <v>0</v>
      </c>
      <c r="AK401" s="61">
        <v>0</v>
      </c>
      <c r="AL401" s="61">
        <v>0</v>
      </c>
      <c r="AM401" s="61">
        <v>0</v>
      </c>
      <c r="AN401" s="61">
        <v>0</v>
      </c>
      <c r="AO401" s="61">
        <v>0</v>
      </c>
      <c r="AP401" s="61">
        <v>0</v>
      </c>
      <c r="AQ401" s="61">
        <f t="shared" si="6"/>
        <v>0</v>
      </c>
      <c r="AT401" s="33"/>
    </row>
    <row r="402" spans="1:46" ht="33" customHeight="1">
      <c r="A402" s="32">
        <v>1413</v>
      </c>
      <c r="B402" s="315" t="str">
        <f>VLOOKUP(A402,[4]bd_lista!A:C,3,FALSE)</f>
        <v>Gobierno Autónomo Municipal de Totora</v>
      </c>
      <c r="C402" s="316" t="e">
        <f>+VLOOKUP(A402,Contactos!$A$4:$E$534,6,FALSE)</f>
        <v>#REF!</v>
      </c>
      <c r="D402" s="61">
        <v>0</v>
      </c>
      <c r="E402" s="61">
        <v>0</v>
      </c>
      <c r="F402" s="61">
        <v>0</v>
      </c>
      <c r="G402" s="61">
        <v>0</v>
      </c>
      <c r="H402" s="61">
        <v>0</v>
      </c>
      <c r="I402" s="61">
        <v>0</v>
      </c>
      <c r="J402" s="61">
        <v>0</v>
      </c>
      <c r="K402" s="61">
        <v>0</v>
      </c>
      <c r="L402" s="61">
        <v>0</v>
      </c>
      <c r="M402" s="61">
        <v>0</v>
      </c>
      <c r="N402" s="61">
        <v>0</v>
      </c>
      <c r="O402" s="61">
        <v>0</v>
      </c>
      <c r="P402" s="61">
        <v>0</v>
      </c>
      <c r="Q402" s="61">
        <v>0</v>
      </c>
      <c r="R402" s="61">
        <v>0</v>
      </c>
      <c r="S402" s="61">
        <v>0</v>
      </c>
      <c r="T402" s="61">
        <v>0</v>
      </c>
      <c r="U402" s="61">
        <v>0</v>
      </c>
      <c r="V402" s="61">
        <v>0</v>
      </c>
      <c r="W402" s="61">
        <v>0</v>
      </c>
      <c r="X402" s="61">
        <v>0</v>
      </c>
      <c r="Y402" s="61">
        <v>0</v>
      </c>
      <c r="Z402" s="61">
        <v>0</v>
      </c>
      <c r="AA402" s="61">
        <v>0</v>
      </c>
      <c r="AB402" s="61">
        <v>0</v>
      </c>
      <c r="AC402" s="61">
        <v>0</v>
      </c>
      <c r="AD402" s="61">
        <v>0</v>
      </c>
      <c r="AE402" s="61">
        <v>0</v>
      </c>
      <c r="AF402" s="61">
        <v>0</v>
      </c>
      <c r="AG402" s="61">
        <v>0</v>
      </c>
      <c r="AH402" s="61">
        <v>0</v>
      </c>
      <c r="AI402" s="61">
        <v>0</v>
      </c>
      <c r="AJ402" s="61">
        <v>0</v>
      </c>
      <c r="AK402" s="61">
        <v>0</v>
      </c>
      <c r="AL402" s="61">
        <v>0</v>
      </c>
      <c r="AM402" s="61">
        <v>0</v>
      </c>
      <c r="AN402" s="61">
        <v>0</v>
      </c>
      <c r="AO402" s="61">
        <v>0</v>
      </c>
      <c r="AP402" s="61">
        <v>0</v>
      </c>
      <c r="AQ402" s="61">
        <f t="shared" si="6"/>
        <v>0</v>
      </c>
      <c r="AT402" s="33"/>
    </row>
    <row r="403" spans="1:46" ht="33" customHeight="1">
      <c r="A403" s="32">
        <v>1414</v>
      </c>
      <c r="B403" s="315" t="str">
        <f>VLOOKUP(A403,[4]bd_lista!A:C,3,FALSE)</f>
        <v>Gobierno Autónomo Municipal de Corque</v>
      </c>
      <c r="C403" s="316" t="e">
        <f>+VLOOKUP(A403,Contactos!$A$4:$E$534,6,FALSE)</f>
        <v>#REF!</v>
      </c>
      <c r="D403" s="61">
        <v>0</v>
      </c>
      <c r="E403" s="61">
        <v>0</v>
      </c>
      <c r="F403" s="61">
        <v>0</v>
      </c>
      <c r="G403" s="61">
        <v>0</v>
      </c>
      <c r="H403" s="61">
        <v>0</v>
      </c>
      <c r="I403" s="61">
        <v>0</v>
      </c>
      <c r="J403" s="61">
        <v>0</v>
      </c>
      <c r="K403" s="61">
        <v>0</v>
      </c>
      <c r="L403" s="61">
        <v>0</v>
      </c>
      <c r="M403" s="61">
        <v>0</v>
      </c>
      <c r="N403" s="61">
        <v>0</v>
      </c>
      <c r="O403" s="61">
        <v>0</v>
      </c>
      <c r="P403" s="61">
        <v>0</v>
      </c>
      <c r="Q403" s="61">
        <v>0</v>
      </c>
      <c r="R403" s="61">
        <v>0</v>
      </c>
      <c r="S403" s="61">
        <v>0</v>
      </c>
      <c r="T403" s="61">
        <v>0</v>
      </c>
      <c r="U403" s="61">
        <v>0</v>
      </c>
      <c r="V403" s="61">
        <v>0</v>
      </c>
      <c r="W403" s="61">
        <v>0</v>
      </c>
      <c r="X403" s="61">
        <v>0</v>
      </c>
      <c r="Y403" s="61">
        <v>0</v>
      </c>
      <c r="Z403" s="61">
        <v>0</v>
      </c>
      <c r="AA403" s="61">
        <v>0</v>
      </c>
      <c r="AB403" s="61">
        <v>0</v>
      </c>
      <c r="AC403" s="61">
        <v>0</v>
      </c>
      <c r="AD403" s="61">
        <v>0</v>
      </c>
      <c r="AE403" s="61">
        <v>0</v>
      </c>
      <c r="AF403" s="61">
        <v>0</v>
      </c>
      <c r="AG403" s="61">
        <v>0</v>
      </c>
      <c r="AH403" s="61">
        <v>0</v>
      </c>
      <c r="AI403" s="61">
        <v>0</v>
      </c>
      <c r="AJ403" s="61">
        <v>0</v>
      </c>
      <c r="AK403" s="61">
        <v>0</v>
      </c>
      <c r="AL403" s="61">
        <v>0</v>
      </c>
      <c r="AM403" s="61">
        <v>0</v>
      </c>
      <c r="AN403" s="61">
        <v>0</v>
      </c>
      <c r="AO403" s="61">
        <v>0</v>
      </c>
      <c r="AP403" s="61">
        <v>0</v>
      </c>
      <c r="AQ403" s="61">
        <f t="shared" si="6"/>
        <v>0</v>
      </c>
      <c r="AT403" s="33"/>
    </row>
    <row r="404" spans="1:46" ht="33" customHeight="1">
      <c r="A404" s="32">
        <v>1415</v>
      </c>
      <c r="B404" s="315" t="str">
        <f>VLOOKUP(A404,[4]bd_lista!A:C,3,FALSE)</f>
        <v>Gobierno Autónomo Municipal de Choquecota</v>
      </c>
      <c r="C404" s="316" t="e">
        <f>+VLOOKUP(A404,Contactos!$A$4:$E$534,6,FALSE)</f>
        <v>#REF!</v>
      </c>
      <c r="D404" s="61">
        <v>0</v>
      </c>
      <c r="E404" s="61">
        <v>0</v>
      </c>
      <c r="F404" s="61">
        <v>0</v>
      </c>
      <c r="G404" s="61">
        <v>0</v>
      </c>
      <c r="H404" s="61">
        <v>0</v>
      </c>
      <c r="I404" s="61">
        <v>0</v>
      </c>
      <c r="J404" s="61">
        <v>0</v>
      </c>
      <c r="K404" s="61">
        <v>0</v>
      </c>
      <c r="L404" s="61">
        <v>0</v>
      </c>
      <c r="M404" s="61">
        <v>0</v>
      </c>
      <c r="N404" s="61">
        <v>0</v>
      </c>
      <c r="O404" s="61">
        <v>0</v>
      </c>
      <c r="P404" s="61">
        <v>0</v>
      </c>
      <c r="Q404" s="61">
        <v>0</v>
      </c>
      <c r="R404" s="61">
        <v>0</v>
      </c>
      <c r="S404" s="61">
        <v>0</v>
      </c>
      <c r="T404" s="61">
        <v>0</v>
      </c>
      <c r="U404" s="61">
        <v>0</v>
      </c>
      <c r="V404" s="61">
        <v>0</v>
      </c>
      <c r="W404" s="61">
        <v>0</v>
      </c>
      <c r="X404" s="61">
        <v>0</v>
      </c>
      <c r="Y404" s="61">
        <v>0</v>
      </c>
      <c r="Z404" s="61">
        <v>0</v>
      </c>
      <c r="AA404" s="61">
        <v>0</v>
      </c>
      <c r="AB404" s="61">
        <v>0</v>
      </c>
      <c r="AC404" s="61">
        <v>0</v>
      </c>
      <c r="AD404" s="61">
        <v>0</v>
      </c>
      <c r="AE404" s="61">
        <v>0</v>
      </c>
      <c r="AF404" s="61">
        <v>0</v>
      </c>
      <c r="AG404" s="61">
        <v>0</v>
      </c>
      <c r="AH404" s="61">
        <v>0</v>
      </c>
      <c r="AI404" s="61">
        <v>0</v>
      </c>
      <c r="AJ404" s="61">
        <v>0</v>
      </c>
      <c r="AK404" s="61">
        <v>0</v>
      </c>
      <c r="AL404" s="61">
        <v>0</v>
      </c>
      <c r="AM404" s="61">
        <v>0</v>
      </c>
      <c r="AN404" s="61">
        <v>0</v>
      </c>
      <c r="AO404" s="61">
        <v>0</v>
      </c>
      <c r="AP404" s="61">
        <v>0</v>
      </c>
      <c r="AQ404" s="61">
        <f t="shared" si="6"/>
        <v>0</v>
      </c>
      <c r="AT404" s="33"/>
    </row>
    <row r="405" spans="1:46" ht="33" customHeight="1">
      <c r="A405" s="32">
        <v>1416</v>
      </c>
      <c r="B405" s="315" t="str">
        <f>VLOOKUP(A405,[4]bd_lista!A:C,3,FALSE)</f>
        <v>Gobierno Autónomo Municipal de Curahuara de Carangas</v>
      </c>
      <c r="C405" s="316" t="e">
        <f>+VLOOKUP(A405,Contactos!$A$4:$E$534,6,FALSE)</f>
        <v>#REF!</v>
      </c>
      <c r="D405" s="61">
        <v>0</v>
      </c>
      <c r="E405" s="61">
        <v>0</v>
      </c>
      <c r="F405" s="61">
        <v>0</v>
      </c>
      <c r="G405" s="61">
        <v>0</v>
      </c>
      <c r="H405" s="61">
        <v>0</v>
      </c>
      <c r="I405" s="61">
        <v>0</v>
      </c>
      <c r="J405" s="61">
        <v>0</v>
      </c>
      <c r="K405" s="61">
        <v>0</v>
      </c>
      <c r="L405" s="61">
        <v>0</v>
      </c>
      <c r="M405" s="61">
        <v>0</v>
      </c>
      <c r="N405" s="61">
        <v>0</v>
      </c>
      <c r="O405" s="61">
        <v>0</v>
      </c>
      <c r="P405" s="61">
        <v>0</v>
      </c>
      <c r="Q405" s="61">
        <v>0</v>
      </c>
      <c r="R405" s="61">
        <v>0</v>
      </c>
      <c r="S405" s="61">
        <v>0</v>
      </c>
      <c r="T405" s="61">
        <v>0</v>
      </c>
      <c r="U405" s="61">
        <v>0</v>
      </c>
      <c r="V405" s="61">
        <v>0</v>
      </c>
      <c r="W405" s="61">
        <v>0</v>
      </c>
      <c r="X405" s="61">
        <v>0</v>
      </c>
      <c r="Y405" s="61">
        <v>0</v>
      </c>
      <c r="Z405" s="61">
        <v>0</v>
      </c>
      <c r="AA405" s="61">
        <v>0</v>
      </c>
      <c r="AB405" s="61">
        <v>0</v>
      </c>
      <c r="AC405" s="61">
        <v>0</v>
      </c>
      <c r="AD405" s="61">
        <v>0</v>
      </c>
      <c r="AE405" s="61">
        <v>0</v>
      </c>
      <c r="AF405" s="61">
        <v>0</v>
      </c>
      <c r="AG405" s="61">
        <v>0</v>
      </c>
      <c r="AH405" s="61">
        <v>0</v>
      </c>
      <c r="AI405" s="61">
        <v>0</v>
      </c>
      <c r="AJ405" s="61">
        <v>0</v>
      </c>
      <c r="AK405" s="61">
        <v>0</v>
      </c>
      <c r="AL405" s="61">
        <v>0</v>
      </c>
      <c r="AM405" s="61">
        <v>0</v>
      </c>
      <c r="AN405" s="61">
        <v>0</v>
      </c>
      <c r="AO405" s="61">
        <v>0</v>
      </c>
      <c r="AP405" s="61">
        <v>0</v>
      </c>
      <c r="AQ405" s="61">
        <f t="shared" si="6"/>
        <v>0</v>
      </c>
      <c r="AT405" s="33"/>
    </row>
    <row r="406" spans="1:46" ht="33" customHeight="1">
      <c r="A406" s="32">
        <v>1417</v>
      </c>
      <c r="B406" s="315" t="str">
        <f>VLOOKUP(A406,[4]bd_lista!A:C,3,FALSE)</f>
        <v>Gobierno Autónomo Municipal de Turco</v>
      </c>
      <c r="C406" s="316" t="e">
        <f>+VLOOKUP(A406,Contactos!$A$4:$E$534,6,FALSE)</f>
        <v>#REF!</v>
      </c>
      <c r="D406" s="61">
        <v>0</v>
      </c>
      <c r="E406" s="61">
        <v>0</v>
      </c>
      <c r="F406" s="61">
        <v>0</v>
      </c>
      <c r="G406" s="61">
        <v>0</v>
      </c>
      <c r="H406" s="61">
        <v>0</v>
      </c>
      <c r="I406" s="61">
        <v>0</v>
      </c>
      <c r="J406" s="61">
        <v>0</v>
      </c>
      <c r="K406" s="61">
        <v>0</v>
      </c>
      <c r="L406" s="61">
        <v>0</v>
      </c>
      <c r="M406" s="61">
        <v>0</v>
      </c>
      <c r="N406" s="61">
        <v>0</v>
      </c>
      <c r="O406" s="61">
        <v>0</v>
      </c>
      <c r="P406" s="61">
        <v>0</v>
      </c>
      <c r="Q406" s="61">
        <v>0</v>
      </c>
      <c r="R406" s="61">
        <v>0</v>
      </c>
      <c r="S406" s="61">
        <v>0</v>
      </c>
      <c r="T406" s="61">
        <v>0</v>
      </c>
      <c r="U406" s="61">
        <v>0</v>
      </c>
      <c r="V406" s="61">
        <v>0</v>
      </c>
      <c r="W406" s="61">
        <v>0</v>
      </c>
      <c r="X406" s="61">
        <v>0</v>
      </c>
      <c r="Y406" s="61">
        <v>0</v>
      </c>
      <c r="Z406" s="61">
        <v>0</v>
      </c>
      <c r="AA406" s="61">
        <v>0</v>
      </c>
      <c r="AB406" s="61">
        <v>0</v>
      </c>
      <c r="AC406" s="61">
        <v>0</v>
      </c>
      <c r="AD406" s="61">
        <v>0</v>
      </c>
      <c r="AE406" s="61">
        <v>0</v>
      </c>
      <c r="AF406" s="61">
        <v>0</v>
      </c>
      <c r="AG406" s="61">
        <v>0</v>
      </c>
      <c r="AH406" s="61">
        <v>0</v>
      </c>
      <c r="AI406" s="61">
        <v>0</v>
      </c>
      <c r="AJ406" s="61">
        <v>0</v>
      </c>
      <c r="AK406" s="61">
        <v>0</v>
      </c>
      <c r="AL406" s="61">
        <v>0</v>
      </c>
      <c r="AM406" s="61">
        <v>0</v>
      </c>
      <c r="AN406" s="61">
        <v>0</v>
      </c>
      <c r="AO406" s="61">
        <v>0</v>
      </c>
      <c r="AP406" s="61">
        <v>0</v>
      </c>
      <c r="AQ406" s="61">
        <f t="shared" si="6"/>
        <v>0</v>
      </c>
      <c r="AT406" s="33"/>
    </row>
    <row r="407" spans="1:46" ht="33" customHeight="1">
      <c r="A407" s="32">
        <v>1418</v>
      </c>
      <c r="B407" s="315" t="str">
        <f>VLOOKUP(A407,[4]bd_lista!A:C,3,FALSE)</f>
        <v>Gobierno Autónomo Municipal de Huachacalla</v>
      </c>
      <c r="C407" s="316" t="e">
        <f>+VLOOKUP(A407,Contactos!$A$4:$E$534,6,FALSE)</f>
        <v>#REF!</v>
      </c>
      <c r="D407" s="61">
        <v>0</v>
      </c>
      <c r="E407" s="61">
        <v>0</v>
      </c>
      <c r="F407" s="61">
        <v>0</v>
      </c>
      <c r="G407" s="61">
        <v>0</v>
      </c>
      <c r="H407" s="61">
        <v>0</v>
      </c>
      <c r="I407" s="61">
        <v>0</v>
      </c>
      <c r="J407" s="61">
        <v>0</v>
      </c>
      <c r="K407" s="61">
        <v>0</v>
      </c>
      <c r="L407" s="61">
        <v>0</v>
      </c>
      <c r="M407" s="61">
        <v>0</v>
      </c>
      <c r="N407" s="61">
        <v>0</v>
      </c>
      <c r="O407" s="61">
        <v>0</v>
      </c>
      <c r="P407" s="61">
        <v>0</v>
      </c>
      <c r="Q407" s="61">
        <v>0</v>
      </c>
      <c r="R407" s="61">
        <v>0</v>
      </c>
      <c r="S407" s="61">
        <v>0</v>
      </c>
      <c r="T407" s="61">
        <v>0</v>
      </c>
      <c r="U407" s="61">
        <v>0</v>
      </c>
      <c r="V407" s="61">
        <v>0</v>
      </c>
      <c r="W407" s="61">
        <v>0</v>
      </c>
      <c r="X407" s="61">
        <v>0</v>
      </c>
      <c r="Y407" s="61">
        <v>0</v>
      </c>
      <c r="Z407" s="61">
        <v>0</v>
      </c>
      <c r="AA407" s="61">
        <v>0</v>
      </c>
      <c r="AB407" s="61">
        <v>0</v>
      </c>
      <c r="AC407" s="61">
        <v>0</v>
      </c>
      <c r="AD407" s="61">
        <v>0</v>
      </c>
      <c r="AE407" s="61">
        <v>0</v>
      </c>
      <c r="AF407" s="61">
        <v>0</v>
      </c>
      <c r="AG407" s="61">
        <v>0</v>
      </c>
      <c r="AH407" s="61">
        <v>0</v>
      </c>
      <c r="AI407" s="61">
        <v>0</v>
      </c>
      <c r="AJ407" s="61">
        <v>0</v>
      </c>
      <c r="AK407" s="61">
        <v>0</v>
      </c>
      <c r="AL407" s="61">
        <v>0</v>
      </c>
      <c r="AM407" s="61">
        <v>0</v>
      </c>
      <c r="AN407" s="61">
        <v>0</v>
      </c>
      <c r="AO407" s="61">
        <v>0</v>
      </c>
      <c r="AP407" s="61">
        <v>0</v>
      </c>
      <c r="AQ407" s="61">
        <f t="shared" si="6"/>
        <v>0</v>
      </c>
      <c r="AT407" s="33"/>
    </row>
    <row r="408" spans="1:46" ht="33" customHeight="1">
      <c r="A408" s="32">
        <v>1419</v>
      </c>
      <c r="B408" s="315" t="str">
        <f>VLOOKUP(A408,[4]bd_lista!A:C,3,FALSE)</f>
        <v>Gobierno Autónomo Municipal de Escara</v>
      </c>
      <c r="C408" s="316" t="e">
        <f>+VLOOKUP(A408,Contactos!$A$4:$E$534,6,FALSE)</f>
        <v>#REF!</v>
      </c>
      <c r="D408" s="61">
        <v>0</v>
      </c>
      <c r="E408" s="61">
        <v>0</v>
      </c>
      <c r="F408" s="61">
        <v>0</v>
      </c>
      <c r="G408" s="61">
        <v>0</v>
      </c>
      <c r="H408" s="61">
        <v>0</v>
      </c>
      <c r="I408" s="61">
        <v>0</v>
      </c>
      <c r="J408" s="61">
        <v>0</v>
      </c>
      <c r="K408" s="61">
        <v>0</v>
      </c>
      <c r="L408" s="61">
        <v>0</v>
      </c>
      <c r="M408" s="61">
        <v>0</v>
      </c>
      <c r="N408" s="61">
        <v>0</v>
      </c>
      <c r="O408" s="61">
        <v>0</v>
      </c>
      <c r="P408" s="61">
        <v>0</v>
      </c>
      <c r="Q408" s="61">
        <v>0</v>
      </c>
      <c r="R408" s="61">
        <v>0</v>
      </c>
      <c r="S408" s="61">
        <v>0</v>
      </c>
      <c r="T408" s="61">
        <v>0</v>
      </c>
      <c r="U408" s="61">
        <v>0</v>
      </c>
      <c r="V408" s="61">
        <v>0</v>
      </c>
      <c r="W408" s="61">
        <v>0</v>
      </c>
      <c r="X408" s="61">
        <v>0</v>
      </c>
      <c r="Y408" s="61">
        <v>0</v>
      </c>
      <c r="Z408" s="61">
        <v>0</v>
      </c>
      <c r="AA408" s="61">
        <v>0</v>
      </c>
      <c r="AB408" s="61">
        <v>0</v>
      </c>
      <c r="AC408" s="61">
        <v>0</v>
      </c>
      <c r="AD408" s="61">
        <v>0</v>
      </c>
      <c r="AE408" s="61">
        <v>0</v>
      </c>
      <c r="AF408" s="61">
        <v>0</v>
      </c>
      <c r="AG408" s="61">
        <v>0</v>
      </c>
      <c r="AH408" s="61">
        <v>0</v>
      </c>
      <c r="AI408" s="61">
        <v>0</v>
      </c>
      <c r="AJ408" s="61">
        <v>0</v>
      </c>
      <c r="AK408" s="61">
        <v>0</v>
      </c>
      <c r="AL408" s="61">
        <v>0</v>
      </c>
      <c r="AM408" s="61">
        <v>0</v>
      </c>
      <c r="AN408" s="61">
        <v>0</v>
      </c>
      <c r="AO408" s="61">
        <v>0</v>
      </c>
      <c r="AP408" s="61">
        <v>0</v>
      </c>
      <c r="AQ408" s="61">
        <f t="shared" si="6"/>
        <v>0</v>
      </c>
      <c r="AT408" s="33"/>
    </row>
    <row r="409" spans="1:46" ht="33" customHeight="1">
      <c r="A409" s="32">
        <v>1420</v>
      </c>
      <c r="B409" s="315" t="str">
        <f>VLOOKUP(A409,[4]bd_lista!A:C,3,FALSE)</f>
        <v>Gobierno Autónomo Municipal de Cruz de Machacamarca</v>
      </c>
      <c r="C409" s="316" t="e">
        <f>+VLOOKUP(A409,Contactos!$A$4:$E$534,6,FALSE)</f>
        <v>#REF!</v>
      </c>
      <c r="D409" s="61">
        <v>0</v>
      </c>
      <c r="E409" s="61">
        <v>0</v>
      </c>
      <c r="F409" s="61">
        <v>0</v>
      </c>
      <c r="G409" s="61">
        <v>0</v>
      </c>
      <c r="H409" s="61">
        <v>0</v>
      </c>
      <c r="I409" s="61">
        <v>0</v>
      </c>
      <c r="J409" s="61">
        <v>0</v>
      </c>
      <c r="K409" s="61">
        <v>0</v>
      </c>
      <c r="L409" s="61">
        <v>0</v>
      </c>
      <c r="M409" s="61">
        <v>0</v>
      </c>
      <c r="N409" s="61">
        <v>0</v>
      </c>
      <c r="O409" s="61">
        <v>0</v>
      </c>
      <c r="P409" s="61">
        <v>0</v>
      </c>
      <c r="Q409" s="61">
        <v>0</v>
      </c>
      <c r="R409" s="61">
        <v>0</v>
      </c>
      <c r="S409" s="61">
        <v>0</v>
      </c>
      <c r="T409" s="61">
        <v>0</v>
      </c>
      <c r="U409" s="61">
        <v>0</v>
      </c>
      <c r="V409" s="61">
        <v>0</v>
      </c>
      <c r="W409" s="61">
        <v>0</v>
      </c>
      <c r="X409" s="61">
        <v>0</v>
      </c>
      <c r="Y409" s="61">
        <v>0</v>
      </c>
      <c r="Z409" s="61">
        <v>0</v>
      </c>
      <c r="AA409" s="61">
        <v>0</v>
      </c>
      <c r="AB409" s="61">
        <v>0</v>
      </c>
      <c r="AC409" s="61">
        <v>0</v>
      </c>
      <c r="AD409" s="61">
        <v>0</v>
      </c>
      <c r="AE409" s="61">
        <v>0</v>
      </c>
      <c r="AF409" s="61">
        <v>0</v>
      </c>
      <c r="AG409" s="61">
        <v>0</v>
      </c>
      <c r="AH409" s="61">
        <v>0</v>
      </c>
      <c r="AI409" s="61">
        <v>0</v>
      </c>
      <c r="AJ409" s="61">
        <v>0</v>
      </c>
      <c r="AK409" s="61">
        <v>0</v>
      </c>
      <c r="AL409" s="61">
        <v>0</v>
      </c>
      <c r="AM409" s="61">
        <v>0</v>
      </c>
      <c r="AN409" s="61">
        <v>0</v>
      </c>
      <c r="AO409" s="61">
        <v>0</v>
      </c>
      <c r="AP409" s="61">
        <v>0</v>
      </c>
      <c r="AQ409" s="61">
        <f t="shared" si="6"/>
        <v>0</v>
      </c>
      <c r="AT409" s="33"/>
    </row>
    <row r="410" spans="1:46" ht="33" customHeight="1">
      <c r="A410" s="32">
        <v>1421</v>
      </c>
      <c r="B410" s="315" t="str">
        <f>VLOOKUP(A410,[4]bd_lista!A:C,3,FALSE)</f>
        <v>Gobierno Autónomo Municipal de Yunguyo de Litoral</v>
      </c>
      <c r="C410" s="316" t="e">
        <f>+VLOOKUP(A410,Contactos!$A$4:$E$534,6,FALSE)</f>
        <v>#REF!</v>
      </c>
      <c r="D410" s="61">
        <v>0</v>
      </c>
      <c r="E410" s="61">
        <v>0</v>
      </c>
      <c r="F410" s="61">
        <v>0</v>
      </c>
      <c r="G410" s="61">
        <v>0</v>
      </c>
      <c r="H410" s="61">
        <v>0</v>
      </c>
      <c r="I410" s="61">
        <v>0</v>
      </c>
      <c r="J410" s="61">
        <v>0</v>
      </c>
      <c r="K410" s="61">
        <v>0</v>
      </c>
      <c r="L410" s="61">
        <v>0</v>
      </c>
      <c r="M410" s="61">
        <v>0</v>
      </c>
      <c r="N410" s="61">
        <v>0</v>
      </c>
      <c r="O410" s="61">
        <v>0</v>
      </c>
      <c r="P410" s="61">
        <v>0</v>
      </c>
      <c r="Q410" s="61">
        <v>0</v>
      </c>
      <c r="R410" s="61">
        <v>0</v>
      </c>
      <c r="S410" s="61">
        <v>0</v>
      </c>
      <c r="T410" s="61">
        <v>0</v>
      </c>
      <c r="U410" s="61">
        <v>0</v>
      </c>
      <c r="V410" s="61">
        <v>0</v>
      </c>
      <c r="W410" s="61">
        <v>0</v>
      </c>
      <c r="X410" s="61">
        <v>0</v>
      </c>
      <c r="Y410" s="61">
        <v>0</v>
      </c>
      <c r="Z410" s="61">
        <v>0</v>
      </c>
      <c r="AA410" s="61">
        <v>0</v>
      </c>
      <c r="AB410" s="61">
        <v>0</v>
      </c>
      <c r="AC410" s="61">
        <v>0</v>
      </c>
      <c r="AD410" s="61">
        <v>0</v>
      </c>
      <c r="AE410" s="61">
        <v>0</v>
      </c>
      <c r="AF410" s="61">
        <v>0</v>
      </c>
      <c r="AG410" s="61">
        <v>0</v>
      </c>
      <c r="AH410" s="61">
        <v>0</v>
      </c>
      <c r="AI410" s="61">
        <v>0</v>
      </c>
      <c r="AJ410" s="61">
        <v>0</v>
      </c>
      <c r="AK410" s="61">
        <v>0</v>
      </c>
      <c r="AL410" s="61">
        <v>0</v>
      </c>
      <c r="AM410" s="61">
        <v>0</v>
      </c>
      <c r="AN410" s="61">
        <v>0</v>
      </c>
      <c r="AO410" s="61">
        <v>0</v>
      </c>
      <c r="AP410" s="61">
        <v>0</v>
      </c>
      <c r="AQ410" s="61">
        <f t="shared" si="6"/>
        <v>0</v>
      </c>
      <c r="AT410" s="33"/>
    </row>
    <row r="411" spans="1:46" ht="33" customHeight="1">
      <c r="A411" s="32">
        <v>1422</v>
      </c>
      <c r="B411" s="315" t="str">
        <f>VLOOKUP(A411,[4]bd_lista!A:C,3,FALSE)</f>
        <v>Gobierno Autónomo Municipal de Esmeralda</v>
      </c>
      <c r="C411" s="316" t="e">
        <f>+VLOOKUP(A411,Contactos!$A$4:$E$534,6,FALSE)</f>
        <v>#REF!</v>
      </c>
      <c r="D411" s="61">
        <v>0</v>
      </c>
      <c r="E411" s="61">
        <v>0</v>
      </c>
      <c r="F411" s="61">
        <v>0</v>
      </c>
      <c r="G411" s="61">
        <v>0</v>
      </c>
      <c r="H411" s="61">
        <v>0</v>
      </c>
      <c r="I411" s="61">
        <v>0</v>
      </c>
      <c r="J411" s="61">
        <v>0</v>
      </c>
      <c r="K411" s="61">
        <v>0</v>
      </c>
      <c r="L411" s="61">
        <v>0</v>
      </c>
      <c r="M411" s="61">
        <v>0</v>
      </c>
      <c r="N411" s="61">
        <v>0</v>
      </c>
      <c r="O411" s="61">
        <v>0</v>
      </c>
      <c r="P411" s="61">
        <v>0</v>
      </c>
      <c r="Q411" s="61">
        <v>0</v>
      </c>
      <c r="R411" s="61">
        <v>0</v>
      </c>
      <c r="S411" s="61">
        <v>0</v>
      </c>
      <c r="T411" s="61">
        <v>0</v>
      </c>
      <c r="U411" s="61">
        <v>0</v>
      </c>
      <c r="V411" s="61">
        <v>0</v>
      </c>
      <c r="W411" s="61">
        <v>0</v>
      </c>
      <c r="X411" s="61">
        <v>0</v>
      </c>
      <c r="Y411" s="61">
        <v>0</v>
      </c>
      <c r="Z411" s="61">
        <v>0</v>
      </c>
      <c r="AA411" s="61">
        <v>0</v>
      </c>
      <c r="AB411" s="61">
        <v>0</v>
      </c>
      <c r="AC411" s="61">
        <v>0</v>
      </c>
      <c r="AD411" s="61">
        <v>0</v>
      </c>
      <c r="AE411" s="61">
        <v>0</v>
      </c>
      <c r="AF411" s="61">
        <v>0</v>
      </c>
      <c r="AG411" s="61">
        <v>0</v>
      </c>
      <c r="AH411" s="61">
        <v>0</v>
      </c>
      <c r="AI411" s="61">
        <v>0</v>
      </c>
      <c r="AJ411" s="61">
        <v>0</v>
      </c>
      <c r="AK411" s="61">
        <v>0</v>
      </c>
      <c r="AL411" s="61">
        <v>0</v>
      </c>
      <c r="AM411" s="61">
        <v>0</v>
      </c>
      <c r="AN411" s="61">
        <v>0</v>
      </c>
      <c r="AO411" s="61">
        <v>0</v>
      </c>
      <c r="AP411" s="61">
        <v>0</v>
      </c>
      <c r="AQ411" s="61">
        <f t="shared" si="6"/>
        <v>0</v>
      </c>
      <c r="AT411" s="33"/>
    </row>
    <row r="412" spans="1:46" ht="33" customHeight="1">
      <c r="A412" s="32">
        <v>1423</v>
      </c>
      <c r="B412" s="315" t="str">
        <f>VLOOKUP(A412,[4]bd_lista!A:C,3,FALSE)</f>
        <v>Gobierno Autónomo Municipal de Toledo</v>
      </c>
      <c r="C412" s="316" t="e">
        <f>+VLOOKUP(A412,Contactos!$A$4:$E$534,6,FALSE)</f>
        <v>#REF!</v>
      </c>
      <c r="D412" s="61">
        <v>0</v>
      </c>
      <c r="E412" s="61">
        <v>0</v>
      </c>
      <c r="F412" s="61">
        <v>0</v>
      </c>
      <c r="G412" s="61">
        <v>0</v>
      </c>
      <c r="H412" s="61">
        <v>0</v>
      </c>
      <c r="I412" s="61">
        <v>0</v>
      </c>
      <c r="J412" s="61">
        <v>0</v>
      </c>
      <c r="K412" s="61">
        <v>0</v>
      </c>
      <c r="L412" s="61">
        <v>0</v>
      </c>
      <c r="M412" s="61">
        <v>0</v>
      </c>
      <c r="N412" s="61">
        <v>0</v>
      </c>
      <c r="O412" s="61">
        <v>0</v>
      </c>
      <c r="P412" s="61">
        <v>0</v>
      </c>
      <c r="Q412" s="61">
        <v>0</v>
      </c>
      <c r="R412" s="61">
        <v>0</v>
      </c>
      <c r="S412" s="61">
        <v>0</v>
      </c>
      <c r="T412" s="61">
        <v>0</v>
      </c>
      <c r="U412" s="61">
        <v>0</v>
      </c>
      <c r="V412" s="61">
        <v>0</v>
      </c>
      <c r="W412" s="61">
        <v>0</v>
      </c>
      <c r="X412" s="61">
        <v>0</v>
      </c>
      <c r="Y412" s="61">
        <v>0</v>
      </c>
      <c r="Z412" s="61">
        <v>0</v>
      </c>
      <c r="AA412" s="61">
        <v>0</v>
      </c>
      <c r="AB412" s="61">
        <v>0</v>
      </c>
      <c r="AC412" s="61">
        <v>0</v>
      </c>
      <c r="AD412" s="61">
        <v>0</v>
      </c>
      <c r="AE412" s="61">
        <v>0</v>
      </c>
      <c r="AF412" s="61">
        <v>0</v>
      </c>
      <c r="AG412" s="61">
        <v>0</v>
      </c>
      <c r="AH412" s="61">
        <v>0</v>
      </c>
      <c r="AI412" s="61">
        <v>0</v>
      </c>
      <c r="AJ412" s="61">
        <v>0</v>
      </c>
      <c r="AK412" s="61">
        <v>0</v>
      </c>
      <c r="AL412" s="61">
        <v>0</v>
      </c>
      <c r="AM412" s="61">
        <v>0</v>
      </c>
      <c r="AN412" s="61">
        <v>0</v>
      </c>
      <c r="AO412" s="61">
        <v>0</v>
      </c>
      <c r="AP412" s="61">
        <v>0</v>
      </c>
      <c r="AQ412" s="61">
        <f t="shared" si="6"/>
        <v>0</v>
      </c>
      <c r="AT412" s="33"/>
    </row>
    <row r="413" spans="1:46" ht="33" customHeight="1">
      <c r="A413" s="32">
        <v>1424</v>
      </c>
      <c r="B413" s="315" t="str">
        <f>VLOOKUP(A413,[4]bd_lista!A:C,3,FALSE)</f>
        <v>Gobierno Autónomo Municipal de Andamarca (Santiago de Andamarca)</v>
      </c>
      <c r="C413" s="316" t="e">
        <f>+VLOOKUP(A413,Contactos!$A$4:$E$534,6,FALSE)</f>
        <v>#REF!</v>
      </c>
      <c r="D413" s="61">
        <v>0</v>
      </c>
      <c r="E413" s="61">
        <v>0</v>
      </c>
      <c r="F413" s="61">
        <v>0</v>
      </c>
      <c r="G413" s="61">
        <v>0</v>
      </c>
      <c r="H413" s="61">
        <v>0</v>
      </c>
      <c r="I413" s="61">
        <v>0</v>
      </c>
      <c r="J413" s="61">
        <v>0</v>
      </c>
      <c r="K413" s="61">
        <v>0</v>
      </c>
      <c r="L413" s="61">
        <v>0</v>
      </c>
      <c r="M413" s="61">
        <v>0</v>
      </c>
      <c r="N413" s="61">
        <v>0</v>
      </c>
      <c r="O413" s="61">
        <v>0</v>
      </c>
      <c r="P413" s="61">
        <v>0</v>
      </c>
      <c r="Q413" s="61">
        <v>0</v>
      </c>
      <c r="R413" s="61">
        <v>0</v>
      </c>
      <c r="S413" s="61">
        <v>0</v>
      </c>
      <c r="T413" s="61">
        <v>0</v>
      </c>
      <c r="U413" s="61">
        <v>0</v>
      </c>
      <c r="V413" s="61">
        <v>0</v>
      </c>
      <c r="W413" s="61">
        <v>0</v>
      </c>
      <c r="X413" s="61">
        <v>0</v>
      </c>
      <c r="Y413" s="61">
        <v>0</v>
      </c>
      <c r="Z413" s="61">
        <v>0</v>
      </c>
      <c r="AA413" s="61">
        <v>0</v>
      </c>
      <c r="AB413" s="61">
        <v>0</v>
      </c>
      <c r="AC413" s="61">
        <v>0</v>
      </c>
      <c r="AD413" s="61">
        <v>0</v>
      </c>
      <c r="AE413" s="61">
        <v>0</v>
      </c>
      <c r="AF413" s="61">
        <v>0</v>
      </c>
      <c r="AG413" s="61">
        <v>0</v>
      </c>
      <c r="AH413" s="61">
        <v>0</v>
      </c>
      <c r="AI413" s="61">
        <v>0</v>
      </c>
      <c r="AJ413" s="61">
        <v>0</v>
      </c>
      <c r="AK413" s="61">
        <v>0</v>
      </c>
      <c r="AL413" s="61">
        <v>0</v>
      </c>
      <c r="AM413" s="61">
        <v>0</v>
      </c>
      <c r="AN413" s="61">
        <v>0</v>
      </c>
      <c r="AO413" s="61">
        <v>0</v>
      </c>
      <c r="AP413" s="61">
        <v>0</v>
      </c>
      <c r="AQ413" s="61">
        <f t="shared" si="6"/>
        <v>0</v>
      </c>
      <c r="AT413" s="33"/>
    </row>
    <row r="414" spans="1:46" ht="33" customHeight="1">
      <c r="A414" s="32">
        <v>1425</v>
      </c>
      <c r="B414" s="315" t="str">
        <f>VLOOKUP(A414,[4]bd_lista!A:C,3,FALSE)</f>
        <v>Gobierno Autónomo Municipal de Belén de Andamarca</v>
      </c>
      <c r="C414" s="316" t="e">
        <f>+VLOOKUP(A414,Contactos!$A$4:$E$534,6,FALSE)</f>
        <v>#REF!</v>
      </c>
      <c r="D414" s="61">
        <v>0</v>
      </c>
      <c r="E414" s="61">
        <v>0</v>
      </c>
      <c r="F414" s="61">
        <v>0</v>
      </c>
      <c r="G414" s="61">
        <v>0</v>
      </c>
      <c r="H414" s="61">
        <v>0</v>
      </c>
      <c r="I414" s="61">
        <v>0</v>
      </c>
      <c r="J414" s="61">
        <v>0</v>
      </c>
      <c r="K414" s="61">
        <v>0</v>
      </c>
      <c r="L414" s="61">
        <v>0</v>
      </c>
      <c r="M414" s="61">
        <v>0</v>
      </c>
      <c r="N414" s="61">
        <v>0</v>
      </c>
      <c r="O414" s="61">
        <v>0</v>
      </c>
      <c r="P414" s="61">
        <v>0</v>
      </c>
      <c r="Q414" s="61">
        <v>0</v>
      </c>
      <c r="R414" s="61">
        <v>0</v>
      </c>
      <c r="S414" s="61">
        <v>0</v>
      </c>
      <c r="T414" s="61">
        <v>0</v>
      </c>
      <c r="U414" s="61">
        <v>0</v>
      </c>
      <c r="V414" s="61">
        <v>0</v>
      </c>
      <c r="W414" s="61">
        <v>0</v>
      </c>
      <c r="X414" s="61">
        <v>0</v>
      </c>
      <c r="Y414" s="61">
        <v>0</v>
      </c>
      <c r="Z414" s="61">
        <v>0</v>
      </c>
      <c r="AA414" s="61">
        <v>0</v>
      </c>
      <c r="AB414" s="61">
        <v>0</v>
      </c>
      <c r="AC414" s="61">
        <v>0</v>
      </c>
      <c r="AD414" s="61">
        <v>0</v>
      </c>
      <c r="AE414" s="61">
        <v>0</v>
      </c>
      <c r="AF414" s="61">
        <v>0</v>
      </c>
      <c r="AG414" s="61">
        <v>0</v>
      </c>
      <c r="AH414" s="61">
        <v>0</v>
      </c>
      <c r="AI414" s="61">
        <v>0</v>
      </c>
      <c r="AJ414" s="61">
        <v>0</v>
      </c>
      <c r="AK414" s="61">
        <v>0</v>
      </c>
      <c r="AL414" s="61">
        <v>0</v>
      </c>
      <c r="AM414" s="61">
        <v>0</v>
      </c>
      <c r="AN414" s="61">
        <v>0</v>
      </c>
      <c r="AO414" s="61">
        <v>0</v>
      </c>
      <c r="AP414" s="61">
        <v>0</v>
      </c>
      <c r="AQ414" s="61">
        <f t="shared" si="6"/>
        <v>0</v>
      </c>
      <c r="AT414" s="33"/>
    </row>
    <row r="415" spans="1:46" ht="33" customHeight="1">
      <c r="A415" s="32">
        <v>1426</v>
      </c>
      <c r="B415" s="315" t="str">
        <f>VLOOKUP(A415,[4]bd_lista!A:C,3,FALSE)</f>
        <v>Gobierno Autónomo Municipal de Salinas de G. Mendoza</v>
      </c>
      <c r="C415" s="316" t="e">
        <f>+VLOOKUP(A415,Contactos!$A$4:$E$534,6,FALSE)</f>
        <v>#REF!</v>
      </c>
      <c r="D415" s="61">
        <v>0</v>
      </c>
      <c r="E415" s="61">
        <v>0</v>
      </c>
      <c r="F415" s="61">
        <v>0</v>
      </c>
      <c r="G415" s="61">
        <v>0</v>
      </c>
      <c r="H415" s="61">
        <v>0</v>
      </c>
      <c r="I415" s="61">
        <v>0</v>
      </c>
      <c r="J415" s="61">
        <v>0</v>
      </c>
      <c r="K415" s="61">
        <v>0</v>
      </c>
      <c r="L415" s="61">
        <v>0</v>
      </c>
      <c r="M415" s="61">
        <v>0</v>
      </c>
      <c r="N415" s="61">
        <v>0</v>
      </c>
      <c r="O415" s="61">
        <v>0</v>
      </c>
      <c r="P415" s="61">
        <v>0</v>
      </c>
      <c r="Q415" s="61">
        <v>0</v>
      </c>
      <c r="R415" s="61">
        <v>0</v>
      </c>
      <c r="S415" s="61">
        <v>0</v>
      </c>
      <c r="T415" s="61">
        <v>0</v>
      </c>
      <c r="U415" s="61">
        <v>0</v>
      </c>
      <c r="V415" s="61">
        <v>0</v>
      </c>
      <c r="W415" s="61">
        <v>0</v>
      </c>
      <c r="X415" s="61">
        <v>0</v>
      </c>
      <c r="Y415" s="61">
        <v>0</v>
      </c>
      <c r="Z415" s="61">
        <v>0</v>
      </c>
      <c r="AA415" s="61">
        <v>0</v>
      </c>
      <c r="AB415" s="61">
        <v>0</v>
      </c>
      <c r="AC415" s="61">
        <v>0</v>
      </c>
      <c r="AD415" s="61">
        <v>0</v>
      </c>
      <c r="AE415" s="61">
        <v>0</v>
      </c>
      <c r="AF415" s="61">
        <v>0</v>
      </c>
      <c r="AG415" s="61">
        <v>0</v>
      </c>
      <c r="AH415" s="61">
        <v>0</v>
      </c>
      <c r="AI415" s="61">
        <v>0</v>
      </c>
      <c r="AJ415" s="61">
        <v>0</v>
      </c>
      <c r="AK415" s="61">
        <v>0</v>
      </c>
      <c r="AL415" s="61">
        <v>0</v>
      </c>
      <c r="AM415" s="61">
        <v>0</v>
      </c>
      <c r="AN415" s="61">
        <v>0</v>
      </c>
      <c r="AO415" s="61">
        <v>0</v>
      </c>
      <c r="AP415" s="61">
        <v>0</v>
      </c>
      <c r="AQ415" s="61">
        <f t="shared" si="6"/>
        <v>0</v>
      </c>
      <c r="AT415" s="33"/>
    </row>
    <row r="416" spans="1:46" ht="33" customHeight="1">
      <c r="A416" s="32">
        <v>1427</v>
      </c>
      <c r="B416" s="315" t="str">
        <f>VLOOKUP(A416,[4]bd_lista!A:C,3,FALSE)</f>
        <v>Gobierno Autónomo Municipal de Pampa Aullagas</v>
      </c>
      <c r="C416" s="316" t="e">
        <f>+VLOOKUP(A416,Contactos!$A$4:$E$534,6,FALSE)</f>
        <v>#REF!</v>
      </c>
      <c r="D416" s="61">
        <v>0</v>
      </c>
      <c r="E416" s="61">
        <v>0</v>
      </c>
      <c r="F416" s="61">
        <v>0</v>
      </c>
      <c r="G416" s="61">
        <v>0</v>
      </c>
      <c r="H416" s="61">
        <v>0</v>
      </c>
      <c r="I416" s="61">
        <v>0</v>
      </c>
      <c r="J416" s="61">
        <v>0</v>
      </c>
      <c r="K416" s="61">
        <v>0</v>
      </c>
      <c r="L416" s="61">
        <v>0</v>
      </c>
      <c r="M416" s="61">
        <v>0</v>
      </c>
      <c r="N416" s="61">
        <v>0</v>
      </c>
      <c r="O416" s="61">
        <v>0</v>
      </c>
      <c r="P416" s="61">
        <v>0</v>
      </c>
      <c r="Q416" s="61">
        <v>0</v>
      </c>
      <c r="R416" s="61">
        <v>0</v>
      </c>
      <c r="S416" s="61">
        <v>0</v>
      </c>
      <c r="T416" s="61">
        <v>0</v>
      </c>
      <c r="U416" s="61">
        <v>0</v>
      </c>
      <c r="V416" s="61">
        <v>0</v>
      </c>
      <c r="W416" s="61">
        <v>0</v>
      </c>
      <c r="X416" s="61">
        <v>0</v>
      </c>
      <c r="Y416" s="61">
        <v>0</v>
      </c>
      <c r="Z416" s="61">
        <v>0</v>
      </c>
      <c r="AA416" s="61">
        <v>0</v>
      </c>
      <c r="AB416" s="61">
        <v>0</v>
      </c>
      <c r="AC416" s="61">
        <v>0</v>
      </c>
      <c r="AD416" s="61">
        <v>0</v>
      </c>
      <c r="AE416" s="61">
        <v>0</v>
      </c>
      <c r="AF416" s="61">
        <v>0</v>
      </c>
      <c r="AG416" s="61">
        <v>0</v>
      </c>
      <c r="AH416" s="61">
        <v>0</v>
      </c>
      <c r="AI416" s="61">
        <v>0</v>
      </c>
      <c r="AJ416" s="61">
        <v>0</v>
      </c>
      <c r="AK416" s="61">
        <v>0</v>
      </c>
      <c r="AL416" s="61">
        <v>0</v>
      </c>
      <c r="AM416" s="61">
        <v>0</v>
      </c>
      <c r="AN416" s="61">
        <v>0</v>
      </c>
      <c r="AO416" s="61">
        <v>0</v>
      </c>
      <c r="AP416" s="61">
        <v>0</v>
      </c>
      <c r="AQ416" s="61">
        <f t="shared" si="6"/>
        <v>0</v>
      </c>
      <c r="AT416" s="33"/>
    </row>
    <row r="417" spans="1:46" ht="33" customHeight="1">
      <c r="A417" s="32">
        <v>1428</v>
      </c>
      <c r="B417" s="315" t="str">
        <f>VLOOKUP(A417,[4]bd_lista!A:C,3,FALSE)</f>
        <v>Gobierno Autónomo Municipal de La Rivera</v>
      </c>
      <c r="C417" s="316" t="e">
        <f>+VLOOKUP(A417,Contactos!$A$4:$E$534,6,FALSE)</f>
        <v>#REF!</v>
      </c>
      <c r="D417" s="61">
        <v>0</v>
      </c>
      <c r="E417" s="61">
        <v>0</v>
      </c>
      <c r="F417" s="61">
        <v>0</v>
      </c>
      <c r="G417" s="61">
        <v>0</v>
      </c>
      <c r="H417" s="61">
        <v>0</v>
      </c>
      <c r="I417" s="61">
        <v>0</v>
      </c>
      <c r="J417" s="61">
        <v>0</v>
      </c>
      <c r="K417" s="61">
        <v>0</v>
      </c>
      <c r="L417" s="61">
        <v>0</v>
      </c>
      <c r="M417" s="61">
        <v>0</v>
      </c>
      <c r="N417" s="61">
        <v>0</v>
      </c>
      <c r="O417" s="61">
        <v>0</v>
      </c>
      <c r="P417" s="61">
        <v>0</v>
      </c>
      <c r="Q417" s="61">
        <v>0</v>
      </c>
      <c r="R417" s="61">
        <v>0</v>
      </c>
      <c r="S417" s="61">
        <v>0</v>
      </c>
      <c r="T417" s="61">
        <v>0</v>
      </c>
      <c r="U417" s="61">
        <v>0</v>
      </c>
      <c r="V417" s="61">
        <v>0</v>
      </c>
      <c r="W417" s="61">
        <v>0</v>
      </c>
      <c r="X417" s="61">
        <v>0</v>
      </c>
      <c r="Y417" s="61">
        <v>0</v>
      </c>
      <c r="Z417" s="61">
        <v>0</v>
      </c>
      <c r="AA417" s="61">
        <v>0</v>
      </c>
      <c r="AB417" s="61">
        <v>0</v>
      </c>
      <c r="AC417" s="61">
        <v>0</v>
      </c>
      <c r="AD417" s="61">
        <v>0</v>
      </c>
      <c r="AE417" s="61">
        <v>0</v>
      </c>
      <c r="AF417" s="61">
        <v>0</v>
      </c>
      <c r="AG417" s="61">
        <v>0</v>
      </c>
      <c r="AH417" s="61">
        <v>0</v>
      </c>
      <c r="AI417" s="61">
        <v>0</v>
      </c>
      <c r="AJ417" s="61">
        <v>0</v>
      </c>
      <c r="AK417" s="61">
        <v>0</v>
      </c>
      <c r="AL417" s="61">
        <v>0</v>
      </c>
      <c r="AM417" s="61">
        <v>0</v>
      </c>
      <c r="AN417" s="61">
        <v>0</v>
      </c>
      <c r="AO417" s="61">
        <v>0</v>
      </c>
      <c r="AP417" s="61">
        <v>0</v>
      </c>
      <c r="AQ417" s="61">
        <f t="shared" si="6"/>
        <v>0</v>
      </c>
      <c r="AT417" s="33"/>
    </row>
    <row r="418" spans="1:46" ht="33" customHeight="1">
      <c r="A418" s="32">
        <v>1429</v>
      </c>
      <c r="B418" s="315" t="str">
        <f>VLOOKUP(A418,[4]bd_lista!A:C,3,FALSE)</f>
        <v>Gobierno Autónomo Municipal de Todos Santos</v>
      </c>
      <c r="C418" s="316" t="e">
        <f>+VLOOKUP(A418,Contactos!$A$4:$E$534,6,FALSE)</f>
        <v>#REF!</v>
      </c>
      <c r="D418" s="61">
        <v>0</v>
      </c>
      <c r="E418" s="61">
        <v>0</v>
      </c>
      <c r="F418" s="61">
        <v>0</v>
      </c>
      <c r="G418" s="61">
        <v>0</v>
      </c>
      <c r="H418" s="61">
        <v>0</v>
      </c>
      <c r="I418" s="61">
        <v>0</v>
      </c>
      <c r="J418" s="61">
        <v>0</v>
      </c>
      <c r="K418" s="61">
        <v>0</v>
      </c>
      <c r="L418" s="61">
        <v>0</v>
      </c>
      <c r="M418" s="61">
        <v>0</v>
      </c>
      <c r="N418" s="61">
        <v>0</v>
      </c>
      <c r="O418" s="61">
        <v>0</v>
      </c>
      <c r="P418" s="61">
        <v>0</v>
      </c>
      <c r="Q418" s="61">
        <v>0</v>
      </c>
      <c r="R418" s="61">
        <v>0</v>
      </c>
      <c r="S418" s="61">
        <v>0</v>
      </c>
      <c r="T418" s="61">
        <v>0</v>
      </c>
      <c r="U418" s="61">
        <v>0</v>
      </c>
      <c r="V418" s="61">
        <v>0</v>
      </c>
      <c r="W418" s="61">
        <v>0</v>
      </c>
      <c r="X418" s="61">
        <v>0</v>
      </c>
      <c r="Y418" s="61">
        <v>0</v>
      </c>
      <c r="Z418" s="61">
        <v>0</v>
      </c>
      <c r="AA418" s="61">
        <v>0</v>
      </c>
      <c r="AB418" s="61">
        <v>0</v>
      </c>
      <c r="AC418" s="61">
        <v>0</v>
      </c>
      <c r="AD418" s="61">
        <v>0</v>
      </c>
      <c r="AE418" s="61">
        <v>0</v>
      </c>
      <c r="AF418" s="61">
        <v>0</v>
      </c>
      <c r="AG418" s="61">
        <v>0</v>
      </c>
      <c r="AH418" s="61">
        <v>0</v>
      </c>
      <c r="AI418" s="61">
        <v>0</v>
      </c>
      <c r="AJ418" s="61">
        <v>0</v>
      </c>
      <c r="AK418" s="61">
        <v>0</v>
      </c>
      <c r="AL418" s="61">
        <v>0</v>
      </c>
      <c r="AM418" s="61">
        <v>0</v>
      </c>
      <c r="AN418" s="61">
        <v>0</v>
      </c>
      <c r="AO418" s="61">
        <v>0</v>
      </c>
      <c r="AP418" s="61">
        <v>0</v>
      </c>
      <c r="AQ418" s="61">
        <f t="shared" si="6"/>
        <v>0</v>
      </c>
      <c r="AT418" s="33"/>
    </row>
    <row r="419" spans="1:46" ht="33" customHeight="1">
      <c r="A419" s="32">
        <v>1430</v>
      </c>
      <c r="B419" s="315" t="str">
        <f>VLOOKUP(A419,[4]bd_lista!A:C,3,FALSE)</f>
        <v>Gobierno Autónomo Municipal de Carangas</v>
      </c>
      <c r="C419" s="316" t="e">
        <f>+VLOOKUP(A419,Contactos!$A$4:$E$534,6,FALSE)</f>
        <v>#REF!</v>
      </c>
      <c r="D419" s="61">
        <v>0</v>
      </c>
      <c r="E419" s="61">
        <v>0</v>
      </c>
      <c r="F419" s="61">
        <v>0</v>
      </c>
      <c r="G419" s="61">
        <v>0</v>
      </c>
      <c r="H419" s="61">
        <v>0</v>
      </c>
      <c r="I419" s="61">
        <v>0</v>
      </c>
      <c r="J419" s="61">
        <v>0</v>
      </c>
      <c r="K419" s="61">
        <v>0</v>
      </c>
      <c r="L419" s="61">
        <v>0</v>
      </c>
      <c r="M419" s="61">
        <v>0</v>
      </c>
      <c r="N419" s="61">
        <v>0</v>
      </c>
      <c r="O419" s="61">
        <v>0</v>
      </c>
      <c r="P419" s="61">
        <v>0</v>
      </c>
      <c r="Q419" s="61">
        <v>0</v>
      </c>
      <c r="R419" s="61">
        <v>0</v>
      </c>
      <c r="S419" s="61">
        <v>0</v>
      </c>
      <c r="T419" s="61">
        <v>0</v>
      </c>
      <c r="U419" s="61">
        <v>0</v>
      </c>
      <c r="V419" s="61">
        <v>0</v>
      </c>
      <c r="W419" s="61">
        <v>0</v>
      </c>
      <c r="X419" s="61">
        <v>0</v>
      </c>
      <c r="Y419" s="61">
        <v>0</v>
      </c>
      <c r="Z419" s="61">
        <v>0</v>
      </c>
      <c r="AA419" s="61">
        <v>0</v>
      </c>
      <c r="AB419" s="61">
        <v>0</v>
      </c>
      <c r="AC419" s="61">
        <v>0</v>
      </c>
      <c r="AD419" s="61">
        <v>0</v>
      </c>
      <c r="AE419" s="61">
        <v>0</v>
      </c>
      <c r="AF419" s="61">
        <v>0</v>
      </c>
      <c r="AG419" s="61">
        <v>0</v>
      </c>
      <c r="AH419" s="61">
        <v>0</v>
      </c>
      <c r="AI419" s="61">
        <v>0</v>
      </c>
      <c r="AJ419" s="61">
        <v>0</v>
      </c>
      <c r="AK419" s="61">
        <v>0</v>
      </c>
      <c r="AL419" s="61">
        <v>0</v>
      </c>
      <c r="AM419" s="61">
        <v>0</v>
      </c>
      <c r="AN419" s="61">
        <v>0</v>
      </c>
      <c r="AO419" s="61">
        <v>0</v>
      </c>
      <c r="AP419" s="61">
        <v>0</v>
      </c>
      <c r="AQ419" s="61">
        <f t="shared" si="6"/>
        <v>0</v>
      </c>
      <c r="AT419" s="33"/>
    </row>
    <row r="420" spans="1:46" ht="33" customHeight="1">
      <c r="A420" s="32">
        <v>1431</v>
      </c>
      <c r="B420" s="315" t="str">
        <f>VLOOKUP(A420,[4]bd_lista!A:C,3,FALSE)</f>
        <v>Gobierno Autónomo Municipal de Sabaya</v>
      </c>
      <c r="C420" s="316" t="e">
        <f>+VLOOKUP(A420,Contactos!$A$4:$E$534,6,FALSE)</f>
        <v>#REF!</v>
      </c>
      <c r="D420" s="61">
        <v>0</v>
      </c>
      <c r="E420" s="61">
        <v>0</v>
      </c>
      <c r="F420" s="61">
        <v>0</v>
      </c>
      <c r="G420" s="61">
        <v>0</v>
      </c>
      <c r="H420" s="61">
        <v>0</v>
      </c>
      <c r="I420" s="61">
        <v>0</v>
      </c>
      <c r="J420" s="61">
        <v>0</v>
      </c>
      <c r="K420" s="61">
        <v>0</v>
      </c>
      <c r="L420" s="61">
        <v>0</v>
      </c>
      <c r="M420" s="61">
        <v>0</v>
      </c>
      <c r="N420" s="61">
        <v>0</v>
      </c>
      <c r="O420" s="61">
        <v>0</v>
      </c>
      <c r="P420" s="61">
        <v>0</v>
      </c>
      <c r="Q420" s="61">
        <v>0</v>
      </c>
      <c r="R420" s="61">
        <v>0</v>
      </c>
      <c r="S420" s="61">
        <v>0</v>
      </c>
      <c r="T420" s="61">
        <v>0</v>
      </c>
      <c r="U420" s="61">
        <v>0</v>
      </c>
      <c r="V420" s="61">
        <v>0</v>
      </c>
      <c r="W420" s="61">
        <v>0</v>
      </c>
      <c r="X420" s="61">
        <v>0</v>
      </c>
      <c r="Y420" s="61">
        <v>0</v>
      </c>
      <c r="Z420" s="61">
        <v>0</v>
      </c>
      <c r="AA420" s="61">
        <v>0</v>
      </c>
      <c r="AB420" s="61">
        <v>0</v>
      </c>
      <c r="AC420" s="61">
        <v>0</v>
      </c>
      <c r="AD420" s="61">
        <v>0</v>
      </c>
      <c r="AE420" s="61">
        <v>0</v>
      </c>
      <c r="AF420" s="61">
        <v>0</v>
      </c>
      <c r="AG420" s="61">
        <v>0</v>
      </c>
      <c r="AH420" s="61">
        <v>0</v>
      </c>
      <c r="AI420" s="61">
        <v>0</v>
      </c>
      <c r="AJ420" s="61">
        <v>0</v>
      </c>
      <c r="AK420" s="61">
        <v>0</v>
      </c>
      <c r="AL420" s="61">
        <v>0</v>
      </c>
      <c r="AM420" s="61">
        <v>0</v>
      </c>
      <c r="AN420" s="61">
        <v>0</v>
      </c>
      <c r="AO420" s="61">
        <v>0</v>
      </c>
      <c r="AP420" s="61">
        <v>0</v>
      </c>
      <c r="AQ420" s="61">
        <f t="shared" si="6"/>
        <v>0</v>
      </c>
      <c r="AT420" s="33"/>
    </row>
    <row r="421" spans="1:46" ht="33" customHeight="1">
      <c r="A421" s="32">
        <v>1432</v>
      </c>
      <c r="B421" s="315" t="str">
        <f>VLOOKUP(A421,[4]bd_lista!A:C,3,FALSE)</f>
        <v>Gobierno Autónomo Municipal de Coipasa</v>
      </c>
      <c r="C421" s="316" t="e">
        <f>+VLOOKUP(A421,Contactos!$A$4:$E$534,6,FALSE)</f>
        <v>#REF!</v>
      </c>
      <c r="D421" s="61">
        <v>0</v>
      </c>
      <c r="E421" s="61">
        <v>0</v>
      </c>
      <c r="F421" s="61">
        <v>0</v>
      </c>
      <c r="G421" s="61">
        <v>0</v>
      </c>
      <c r="H421" s="61">
        <v>0</v>
      </c>
      <c r="I421" s="61">
        <v>0</v>
      </c>
      <c r="J421" s="61">
        <v>0</v>
      </c>
      <c r="K421" s="61">
        <v>0</v>
      </c>
      <c r="L421" s="61">
        <v>0</v>
      </c>
      <c r="M421" s="61">
        <v>0</v>
      </c>
      <c r="N421" s="61">
        <v>0</v>
      </c>
      <c r="O421" s="61">
        <v>0</v>
      </c>
      <c r="P421" s="61">
        <v>0</v>
      </c>
      <c r="Q421" s="61">
        <v>0</v>
      </c>
      <c r="R421" s="61">
        <v>0</v>
      </c>
      <c r="S421" s="61">
        <v>0</v>
      </c>
      <c r="T421" s="61">
        <v>0</v>
      </c>
      <c r="U421" s="61">
        <v>0</v>
      </c>
      <c r="V421" s="61">
        <v>0</v>
      </c>
      <c r="W421" s="61">
        <v>0</v>
      </c>
      <c r="X421" s="61">
        <v>0</v>
      </c>
      <c r="Y421" s="61">
        <v>0</v>
      </c>
      <c r="Z421" s="61">
        <v>0</v>
      </c>
      <c r="AA421" s="61">
        <v>0</v>
      </c>
      <c r="AB421" s="61">
        <v>0</v>
      </c>
      <c r="AC421" s="61">
        <v>0</v>
      </c>
      <c r="AD421" s="61">
        <v>0</v>
      </c>
      <c r="AE421" s="61">
        <v>0</v>
      </c>
      <c r="AF421" s="61">
        <v>0</v>
      </c>
      <c r="AG421" s="61">
        <v>0</v>
      </c>
      <c r="AH421" s="61">
        <v>0</v>
      </c>
      <c r="AI421" s="61">
        <v>0</v>
      </c>
      <c r="AJ421" s="61">
        <v>0</v>
      </c>
      <c r="AK421" s="61">
        <v>0</v>
      </c>
      <c r="AL421" s="61">
        <v>0</v>
      </c>
      <c r="AM421" s="61">
        <v>0</v>
      </c>
      <c r="AN421" s="61">
        <v>0</v>
      </c>
      <c r="AO421" s="61">
        <v>0</v>
      </c>
      <c r="AP421" s="61">
        <v>0</v>
      </c>
      <c r="AQ421" s="61">
        <f t="shared" si="6"/>
        <v>0</v>
      </c>
      <c r="AT421" s="33"/>
    </row>
    <row r="422" spans="1:46" ht="33" customHeight="1">
      <c r="A422" s="32">
        <v>1434</v>
      </c>
      <c r="B422" s="315" t="str">
        <f>VLOOKUP(A422,[4]bd_lista!A:C,3,FALSE)</f>
        <v>Gobierno Autónomo Municipal de Huayllamarca (Santiago de Huayllamarca)</v>
      </c>
      <c r="C422" s="316" t="e">
        <f>+VLOOKUP(A422,Contactos!$A$4:$E$534,6,FALSE)</f>
        <v>#REF!</v>
      </c>
      <c r="D422" s="61">
        <v>0</v>
      </c>
      <c r="E422" s="61">
        <v>0</v>
      </c>
      <c r="F422" s="61">
        <v>0</v>
      </c>
      <c r="G422" s="61">
        <v>0</v>
      </c>
      <c r="H422" s="61">
        <v>0</v>
      </c>
      <c r="I422" s="61">
        <v>0</v>
      </c>
      <c r="J422" s="61">
        <v>0</v>
      </c>
      <c r="K422" s="61">
        <v>0</v>
      </c>
      <c r="L422" s="61">
        <v>0</v>
      </c>
      <c r="M422" s="61">
        <v>0</v>
      </c>
      <c r="N422" s="61">
        <v>0</v>
      </c>
      <c r="O422" s="61">
        <v>0</v>
      </c>
      <c r="P422" s="61">
        <v>0</v>
      </c>
      <c r="Q422" s="61">
        <v>0</v>
      </c>
      <c r="R422" s="61">
        <v>0</v>
      </c>
      <c r="S422" s="61">
        <v>0</v>
      </c>
      <c r="T422" s="61">
        <v>0</v>
      </c>
      <c r="U422" s="61">
        <v>0</v>
      </c>
      <c r="V422" s="61">
        <v>0</v>
      </c>
      <c r="W422" s="61">
        <v>0</v>
      </c>
      <c r="X422" s="61">
        <v>0</v>
      </c>
      <c r="Y422" s="61">
        <v>0</v>
      </c>
      <c r="Z422" s="61">
        <v>0</v>
      </c>
      <c r="AA422" s="61">
        <v>0</v>
      </c>
      <c r="AB422" s="61">
        <v>0</v>
      </c>
      <c r="AC422" s="61">
        <v>0</v>
      </c>
      <c r="AD422" s="61">
        <v>0</v>
      </c>
      <c r="AE422" s="61">
        <v>0</v>
      </c>
      <c r="AF422" s="61">
        <v>0</v>
      </c>
      <c r="AG422" s="61">
        <v>0</v>
      </c>
      <c r="AH422" s="61">
        <v>0</v>
      </c>
      <c r="AI422" s="61">
        <v>0</v>
      </c>
      <c r="AJ422" s="61">
        <v>0</v>
      </c>
      <c r="AK422" s="61">
        <v>0</v>
      </c>
      <c r="AL422" s="61">
        <v>0</v>
      </c>
      <c r="AM422" s="61">
        <v>0</v>
      </c>
      <c r="AN422" s="61">
        <v>0</v>
      </c>
      <c r="AO422" s="61">
        <v>0</v>
      </c>
      <c r="AP422" s="61">
        <v>0</v>
      </c>
      <c r="AQ422" s="61">
        <f t="shared" si="6"/>
        <v>0</v>
      </c>
      <c r="AT422" s="33"/>
    </row>
    <row r="423" spans="1:46" ht="33" customHeight="1">
      <c r="A423" s="32">
        <v>1435</v>
      </c>
      <c r="B423" s="315" t="str">
        <f>VLOOKUP(A423,[4]bd_lista!A:C,3,FALSE)</f>
        <v>Gobierno Autónomo Municipal de Soracachi</v>
      </c>
      <c r="C423" s="316" t="e">
        <f>+VLOOKUP(A423,Contactos!$A$4:$E$534,6,FALSE)</f>
        <v>#REF!</v>
      </c>
      <c r="D423" s="61">
        <v>0</v>
      </c>
      <c r="E423" s="61">
        <v>0</v>
      </c>
      <c r="F423" s="61">
        <v>0</v>
      </c>
      <c r="G423" s="61">
        <v>0</v>
      </c>
      <c r="H423" s="61">
        <v>0</v>
      </c>
      <c r="I423" s="61">
        <v>0</v>
      </c>
      <c r="J423" s="61">
        <v>0</v>
      </c>
      <c r="K423" s="61">
        <v>0</v>
      </c>
      <c r="L423" s="61">
        <v>0</v>
      </c>
      <c r="M423" s="61">
        <v>0</v>
      </c>
      <c r="N423" s="61">
        <v>0</v>
      </c>
      <c r="O423" s="61">
        <v>0</v>
      </c>
      <c r="P423" s="61">
        <v>0</v>
      </c>
      <c r="Q423" s="61">
        <v>0</v>
      </c>
      <c r="R423" s="61">
        <v>0</v>
      </c>
      <c r="S423" s="61">
        <v>0</v>
      </c>
      <c r="T423" s="61">
        <v>0</v>
      </c>
      <c r="U423" s="61">
        <v>0</v>
      </c>
      <c r="V423" s="61">
        <v>0</v>
      </c>
      <c r="W423" s="61">
        <v>0</v>
      </c>
      <c r="X423" s="61">
        <v>0</v>
      </c>
      <c r="Y423" s="61">
        <v>0</v>
      </c>
      <c r="Z423" s="61">
        <v>0</v>
      </c>
      <c r="AA423" s="61">
        <v>0</v>
      </c>
      <c r="AB423" s="61">
        <v>0</v>
      </c>
      <c r="AC423" s="61">
        <v>0</v>
      </c>
      <c r="AD423" s="61">
        <v>0</v>
      </c>
      <c r="AE423" s="61">
        <v>0</v>
      </c>
      <c r="AF423" s="61">
        <v>0</v>
      </c>
      <c r="AG423" s="61">
        <v>0</v>
      </c>
      <c r="AH423" s="61">
        <v>0</v>
      </c>
      <c r="AI423" s="61">
        <v>0</v>
      </c>
      <c r="AJ423" s="61">
        <v>0</v>
      </c>
      <c r="AK423" s="61">
        <v>0</v>
      </c>
      <c r="AL423" s="61">
        <v>0</v>
      </c>
      <c r="AM423" s="61">
        <v>0</v>
      </c>
      <c r="AN423" s="61">
        <v>0</v>
      </c>
      <c r="AO423" s="61">
        <v>0</v>
      </c>
      <c r="AP423" s="61">
        <v>0</v>
      </c>
      <c r="AQ423" s="61">
        <f t="shared" si="6"/>
        <v>0</v>
      </c>
      <c r="AT423" s="33"/>
    </row>
    <row r="424" spans="1:46" ht="33" customHeight="1">
      <c r="A424" s="32">
        <v>1501</v>
      </c>
      <c r="B424" s="315" t="str">
        <f>VLOOKUP(A424,[4]bd_lista!A:C,3,FALSE)</f>
        <v>Gobierno Autónomo Municipal de Potosí</v>
      </c>
      <c r="C424" s="316" t="e">
        <f>+VLOOKUP(A424,Contactos!$A$4:$E$534,6,FALSE)</f>
        <v>#REF!</v>
      </c>
      <c r="D424" s="61">
        <v>0</v>
      </c>
      <c r="E424" s="61">
        <v>0</v>
      </c>
      <c r="F424" s="61">
        <v>0</v>
      </c>
      <c r="G424" s="61">
        <v>0</v>
      </c>
      <c r="H424" s="61">
        <v>0</v>
      </c>
      <c r="I424" s="61">
        <v>0</v>
      </c>
      <c r="J424" s="61">
        <v>0</v>
      </c>
      <c r="K424" s="61">
        <v>0</v>
      </c>
      <c r="L424" s="61">
        <v>0</v>
      </c>
      <c r="M424" s="61">
        <v>0</v>
      </c>
      <c r="N424" s="61">
        <v>0</v>
      </c>
      <c r="O424" s="61">
        <v>0</v>
      </c>
      <c r="P424" s="61">
        <v>0</v>
      </c>
      <c r="Q424" s="61">
        <v>0</v>
      </c>
      <c r="R424" s="61">
        <v>0</v>
      </c>
      <c r="S424" s="61">
        <v>0</v>
      </c>
      <c r="T424" s="61">
        <v>0</v>
      </c>
      <c r="U424" s="61">
        <v>0</v>
      </c>
      <c r="V424" s="61">
        <v>0</v>
      </c>
      <c r="W424" s="61">
        <v>0</v>
      </c>
      <c r="X424" s="61">
        <v>0</v>
      </c>
      <c r="Y424" s="61">
        <v>0</v>
      </c>
      <c r="Z424" s="61">
        <v>0</v>
      </c>
      <c r="AA424" s="61">
        <v>0</v>
      </c>
      <c r="AB424" s="61">
        <v>0</v>
      </c>
      <c r="AC424" s="61">
        <v>0</v>
      </c>
      <c r="AD424" s="61">
        <v>0</v>
      </c>
      <c r="AE424" s="61">
        <v>0</v>
      </c>
      <c r="AF424" s="61">
        <v>0</v>
      </c>
      <c r="AG424" s="61">
        <v>0</v>
      </c>
      <c r="AH424" s="61">
        <v>0</v>
      </c>
      <c r="AI424" s="61">
        <v>0</v>
      </c>
      <c r="AJ424" s="61">
        <v>0</v>
      </c>
      <c r="AK424" s="61">
        <v>0</v>
      </c>
      <c r="AL424" s="61">
        <v>0</v>
      </c>
      <c r="AM424" s="61">
        <v>0</v>
      </c>
      <c r="AN424" s="61">
        <v>0</v>
      </c>
      <c r="AO424" s="61">
        <v>0</v>
      </c>
      <c r="AP424" s="61">
        <v>0</v>
      </c>
      <c r="AQ424" s="61">
        <f t="shared" si="6"/>
        <v>0</v>
      </c>
      <c r="AT424" s="33"/>
    </row>
    <row r="425" spans="1:46" ht="33" customHeight="1">
      <c r="A425" s="32">
        <v>1502</v>
      </c>
      <c r="B425" s="315" t="str">
        <f>VLOOKUP(A425,[4]bd_lista!A:C,3,FALSE)</f>
        <v>Gobierno Autónomo Municipal de Tinguipaya</v>
      </c>
      <c r="C425" s="316" t="e">
        <f>+VLOOKUP(A425,Contactos!$A$4:$E$534,6,FALSE)</f>
        <v>#REF!</v>
      </c>
      <c r="D425" s="61">
        <v>0</v>
      </c>
      <c r="E425" s="61">
        <v>0</v>
      </c>
      <c r="F425" s="61">
        <v>0</v>
      </c>
      <c r="G425" s="61">
        <v>0</v>
      </c>
      <c r="H425" s="61">
        <v>0</v>
      </c>
      <c r="I425" s="61">
        <v>0</v>
      </c>
      <c r="J425" s="61">
        <v>0</v>
      </c>
      <c r="K425" s="61">
        <v>0</v>
      </c>
      <c r="L425" s="61">
        <v>0</v>
      </c>
      <c r="M425" s="61">
        <v>0</v>
      </c>
      <c r="N425" s="61">
        <v>0</v>
      </c>
      <c r="O425" s="61">
        <v>0</v>
      </c>
      <c r="P425" s="61">
        <v>0</v>
      </c>
      <c r="Q425" s="61">
        <v>0</v>
      </c>
      <c r="R425" s="61">
        <v>0</v>
      </c>
      <c r="S425" s="61">
        <v>0</v>
      </c>
      <c r="T425" s="61">
        <v>0</v>
      </c>
      <c r="U425" s="61">
        <v>0</v>
      </c>
      <c r="V425" s="61">
        <v>0</v>
      </c>
      <c r="W425" s="61">
        <v>0</v>
      </c>
      <c r="X425" s="61">
        <v>0</v>
      </c>
      <c r="Y425" s="61">
        <v>0</v>
      </c>
      <c r="Z425" s="61">
        <v>0</v>
      </c>
      <c r="AA425" s="61">
        <v>0</v>
      </c>
      <c r="AB425" s="61">
        <v>0</v>
      </c>
      <c r="AC425" s="61">
        <v>0</v>
      </c>
      <c r="AD425" s="61">
        <v>0</v>
      </c>
      <c r="AE425" s="61">
        <v>0</v>
      </c>
      <c r="AF425" s="61">
        <v>0</v>
      </c>
      <c r="AG425" s="61">
        <v>0</v>
      </c>
      <c r="AH425" s="61">
        <v>0</v>
      </c>
      <c r="AI425" s="61">
        <v>0</v>
      </c>
      <c r="AJ425" s="61">
        <v>0</v>
      </c>
      <c r="AK425" s="61">
        <v>0</v>
      </c>
      <c r="AL425" s="61">
        <v>0</v>
      </c>
      <c r="AM425" s="61">
        <v>0</v>
      </c>
      <c r="AN425" s="61">
        <v>0</v>
      </c>
      <c r="AO425" s="61">
        <v>0</v>
      </c>
      <c r="AP425" s="61">
        <v>0</v>
      </c>
      <c r="AQ425" s="61">
        <f t="shared" si="6"/>
        <v>0</v>
      </c>
      <c r="AT425" s="33"/>
    </row>
    <row r="426" spans="1:46" ht="33" customHeight="1">
      <c r="A426" s="32">
        <v>1503</v>
      </c>
      <c r="B426" s="315" t="str">
        <f>VLOOKUP(A426,[4]bd_lista!A:C,3,FALSE)</f>
        <v>Gobierno Autónomo Municipal de Yocalla</v>
      </c>
      <c r="C426" s="316" t="e">
        <f>+VLOOKUP(A426,Contactos!$A$4:$E$534,6,FALSE)</f>
        <v>#REF!</v>
      </c>
      <c r="D426" s="61">
        <v>0</v>
      </c>
      <c r="E426" s="61">
        <v>0</v>
      </c>
      <c r="F426" s="61">
        <v>0</v>
      </c>
      <c r="G426" s="61">
        <v>0</v>
      </c>
      <c r="H426" s="61">
        <v>0</v>
      </c>
      <c r="I426" s="61">
        <v>0</v>
      </c>
      <c r="J426" s="61">
        <v>0</v>
      </c>
      <c r="K426" s="61">
        <v>0</v>
      </c>
      <c r="L426" s="61">
        <v>0</v>
      </c>
      <c r="M426" s="61">
        <v>0</v>
      </c>
      <c r="N426" s="61">
        <v>0</v>
      </c>
      <c r="O426" s="61">
        <v>0</v>
      </c>
      <c r="P426" s="61">
        <v>0</v>
      </c>
      <c r="Q426" s="61">
        <v>0</v>
      </c>
      <c r="R426" s="61">
        <v>0</v>
      </c>
      <c r="S426" s="61">
        <v>0</v>
      </c>
      <c r="T426" s="61">
        <v>0</v>
      </c>
      <c r="U426" s="61">
        <v>0</v>
      </c>
      <c r="V426" s="61">
        <v>0</v>
      </c>
      <c r="W426" s="61">
        <v>0</v>
      </c>
      <c r="X426" s="61">
        <v>0</v>
      </c>
      <c r="Y426" s="61">
        <v>0</v>
      </c>
      <c r="Z426" s="61">
        <v>0</v>
      </c>
      <c r="AA426" s="61">
        <v>0</v>
      </c>
      <c r="AB426" s="61">
        <v>0</v>
      </c>
      <c r="AC426" s="61">
        <v>0</v>
      </c>
      <c r="AD426" s="61">
        <v>0</v>
      </c>
      <c r="AE426" s="61">
        <v>0</v>
      </c>
      <c r="AF426" s="61">
        <v>0</v>
      </c>
      <c r="AG426" s="61">
        <v>0</v>
      </c>
      <c r="AH426" s="61">
        <v>0</v>
      </c>
      <c r="AI426" s="61">
        <v>0</v>
      </c>
      <c r="AJ426" s="61">
        <v>0</v>
      </c>
      <c r="AK426" s="61">
        <v>0</v>
      </c>
      <c r="AL426" s="61">
        <v>0</v>
      </c>
      <c r="AM426" s="61">
        <v>0</v>
      </c>
      <c r="AN426" s="61">
        <v>0</v>
      </c>
      <c r="AO426" s="61">
        <v>0</v>
      </c>
      <c r="AP426" s="61">
        <v>0</v>
      </c>
      <c r="AQ426" s="61">
        <f t="shared" si="6"/>
        <v>0</v>
      </c>
      <c r="AT426" s="33"/>
    </row>
    <row r="427" spans="1:46" ht="33" customHeight="1">
      <c r="A427" s="32">
        <v>1504</v>
      </c>
      <c r="B427" s="315" t="str">
        <f>VLOOKUP(A427,[4]bd_lista!A:C,3,FALSE)</f>
        <v>Gobierno Autónomo Municipal de Urmiri</v>
      </c>
      <c r="C427" s="316" t="e">
        <f>+VLOOKUP(A427,Contactos!$A$4:$E$534,6,FALSE)</f>
        <v>#REF!</v>
      </c>
      <c r="D427" s="61">
        <v>0</v>
      </c>
      <c r="E427" s="61">
        <v>0</v>
      </c>
      <c r="F427" s="61">
        <v>0</v>
      </c>
      <c r="G427" s="61">
        <v>0</v>
      </c>
      <c r="H427" s="61">
        <v>0</v>
      </c>
      <c r="I427" s="61">
        <v>0</v>
      </c>
      <c r="J427" s="61">
        <v>0</v>
      </c>
      <c r="K427" s="61">
        <v>0</v>
      </c>
      <c r="L427" s="61">
        <v>0</v>
      </c>
      <c r="M427" s="61">
        <v>0</v>
      </c>
      <c r="N427" s="61">
        <v>0</v>
      </c>
      <c r="O427" s="61">
        <v>0</v>
      </c>
      <c r="P427" s="61">
        <v>0</v>
      </c>
      <c r="Q427" s="61">
        <v>0</v>
      </c>
      <c r="R427" s="61">
        <v>0</v>
      </c>
      <c r="S427" s="61">
        <v>0</v>
      </c>
      <c r="T427" s="61">
        <v>0</v>
      </c>
      <c r="U427" s="61">
        <v>0</v>
      </c>
      <c r="V427" s="61">
        <v>0</v>
      </c>
      <c r="W427" s="61">
        <v>0</v>
      </c>
      <c r="X427" s="61">
        <v>0</v>
      </c>
      <c r="Y427" s="61">
        <v>0</v>
      </c>
      <c r="Z427" s="61">
        <v>0</v>
      </c>
      <c r="AA427" s="61">
        <v>0</v>
      </c>
      <c r="AB427" s="61">
        <v>0</v>
      </c>
      <c r="AC427" s="61">
        <v>0</v>
      </c>
      <c r="AD427" s="61">
        <v>0</v>
      </c>
      <c r="AE427" s="61">
        <v>0</v>
      </c>
      <c r="AF427" s="61">
        <v>0</v>
      </c>
      <c r="AG427" s="61">
        <v>0</v>
      </c>
      <c r="AH427" s="61">
        <v>0</v>
      </c>
      <c r="AI427" s="61">
        <v>0</v>
      </c>
      <c r="AJ427" s="61">
        <v>0</v>
      </c>
      <c r="AK427" s="61">
        <v>0</v>
      </c>
      <c r="AL427" s="61">
        <v>0</v>
      </c>
      <c r="AM427" s="61">
        <v>0</v>
      </c>
      <c r="AN427" s="61">
        <v>0</v>
      </c>
      <c r="AO427" s="61">
        <v>0</v>
      </c>
      <c r="AP427" s="61">
        <v>0</v>
      </c>
      <c r="AQ427" s="61">
        <f t="shared" si="6"/>
        <v>0</v>
      </c>
      <c r="AT427" s="33"/>
    </row>
    <row r="428" spans="1:46" ht="33" customHeight="1">
      <c r="A428" s="32">
        <v>1505</v>
      </c>
      <c r="B428" s="315" t="str">
        <f>VLOOKUP(A428,[4]bd_lista!A:C,3,FALSE)</f>
        <v>Gobierno Autónomo Municipal de Uncía</v>
      </c>
      <c r="C428" s="316" t="e">
        <f>+VLOOKUP(A428,Contactos!$A$4:$E$534,6,FALSE)</f>
        <v>#REF!</v>
      </c>
      <c r="D428" s="61">
        <v>0</v>
      </c>
      <c r="E428" s="61">
        <v>0</v>
      </c>
      <c r="F428" s="61">
        <v>0</v>
      </c>
      <c r="G428" s="61">
        <v>0</v>
      </c>
      <c r="H428" s="61">
        <v>0</v>
      </c>
      <c r="I428" s="61">
        <v>0</v>
      </c>
      <c r="J428" s="61">
        <v>0</v>
      </c>
      <c r="K428" s="61">
        <v>0</v>
      </c>
      <c r="L428" s="61">
        <v>0</v>
      </c>
      <c r="M428" s="61">
        <v>0</v>
      </c>
      <c r="N428" s="61">
        <v>0</v>
      </c>
      <c r="O428" s="61">
        <v>0</v>
      </c>
      <c r="P428" s="61">
        <v>0</v>
      </c>
      <c r="Q428" s="61">
        <v>0</v>
      </c>
      <c r="R428" s="61">
        <v>0</v>
      </c>
      <c r="S428" s="61">
        <v>0</v>
      </c>
      <c r="T428" s="61">
        <v>0</v>
      </c>
      <c r="U428" s="61">
        <v>0</v>
      </c>
      <c r="V428" s="61">
        <v>0</v>
      </c>
      <c r="W428" s="61">
        <v>0</v>
      </c>
      <c r="X428" s="61">
        <v>0</v>
      </c>
      <c r="Y428" s="61">
        <v>0</v>
      </c>
      <c r="Z428" s="61">
        <v>0</v>
      </c>
      <c r="AA428" s="61">
        <v>0</v>
      </c>
      <c r="AB428" s="61">
        <v>0</v>
      </c>
      <c r="AC428" s="61">
        <v>0</v>
      </c>
      <c r="AD428" s="61">
        <v>0</v>
      </c>
      <c r="AE428" s="61">
        <v>0</v>
      </c>
      <c r="AF428" s="61">
        <v>0</v>
      </c>
      <c r="AG428" s="61">
        <v>0</v>
      </c>
      <c r="AH428" s="61">
        <v>0</v>
      </c>
      <c r="AI428" s="61">
        <v>0</v>
      </c>
      <c r="AJ428" s="61">
        <v>0</v>
      </c>
      <c r="AK428" s="61">
        <v>0</v>
      </c>
      <c r="AL428" s="61">
        <v>0</v>
      </c>
      <c r="AM428" s="61">
        <v>0</v>
      </c>
      <c r="AN428" s="61">
        <v>0</v>
      </c>
      <c r="AO428" s="61">
        <v>0</v>
      </c>
      <c r="AP428" s="61">
        <v>0</v>
      </c>
      <c r="AQ428" s="61">
        <f t="shared" si="6"/>
        <v>0</v>
      </c>
      <c r="AT428" s="33"/>
    </row>
    <row r="429" spans="1:46" ht="33" customHeight="1">
      <c r="A429" s="32">
        <v>1506</v>
      </c>
      <c r="B429" s="315" t="str">
        <f>VLOOKUP(A429,[4]bd_lista!A:C,3,FALSE)</f>
        <v>Gobierno Autónomo Municipal de Chayanta</v>
      </c>
      <c r="C429" s="316" t="e">
        <f>+VLOOKUP(A429,Contactos!$A$4:$E$534,6,FALSE)</f>
        <v>#REF!</v>
      </c>
      <c r="D429" s="61">
        <v>0</v>
      </c>
      <c r="E429" s="61">
        <v>0</v>
      </c>
      <c r="F429" s="61">
        <v>0</v>
      </c>
      <c r="G429" s="61">
        <v>0</v>
      </c>
      <c r="H429" s="61">
        <v>0</v>
      </c>
      <c r="I429" s="61">
        <v>0</v>
      </c>
      <c r="J429" s="61">
        <v>0</v>
      </c>
      <c r="K429" s="61">
        <v>0</v>
      </c>
      <c r="L429" s="61">
        <v>0</v>
      </c>
      <c r="M429" s="61">
        <v>0</v>
      </c>
      <c r="N429" s="61">
        <v>0</v>
      </c>
      <c r="O429" s="61">
        <v>0</v>
      </c>
      <c r="P429" s="61">
        <v>0</v>
      </c>
      <c r="Q429" s="61">
        <v>0</v>
      </c>
      <c r="R429" s="61">
        <v>0</v>
      </c>
      <c r="S429" s="61">
        <v>0</v>
      </c>
      <c r="T429" s="61">
        <v>0</v>
      </c>
      <c r="U429" s="61">
        <v>0</v>
      </c>
      <c r="V429" s="61">
        <v>0</v>
      </c>
      <c r="W429" s="61">
        <v>0</v>
      </c>
      <c r="X429" s="61">
        <v>0</v>
      </c>
      <c r="Y429" s="61">
        <v>0</v>
      </c>
      <c r="Z429" s="61">
        <v>0</v>
      </c>
      <c r="AA429" s="61">
        <v>0</v>
      </c>
      <c r="AB429" s="61">
        <v>0</v>
      </c>
      <c r="AC429" s="61">
        <v>0</v>
      </c>
      <c r="AD429" s="61">
        <v>0</v>
      </c>
      <c r="AE429" s="61">
        <v>0</v>
      </c>
      <c r="AF429" s="61">
        <v>0</v>
      </c>
      <c r="AG429" s="61">
        <v>0</v>
      </c>
      <c r="AH429" s="61">
        <v>0</v>
      </c>
      <c r="AI429" s="61">
        <v>0</v>
      </c>
      <c r="AJ429" s="61">
        <v>0</v>
      </c>
      <c r="AK429" s="61">
        <v>0</v>
      </c>
      <c r="AL429" s="61">
        <v>0</v>
      </c>
      <c r="AM429" s="61">
        <v>0</v>
      </c>
      <c r="AN429" s="61">
        <v>0</v>
      </c>
      <c r="AO429" s="61">
        <v>0</v>
      </c>
      <c r="AP429" s="61">
        <v>0</v>
      </c>
      <c r="AQ429" s="61">
        <f t="shared" si="6"/>
        <v>0</v>
      </c>
      <c r="AT429" s="33"/>
    </row>
    <row r="430" spans="1:46" ht="33" customHeight="1">
      <c r="A430" s="32">
        <v>1507</v>
      </c>
      <c r="B430" s="315" t="str">
        <f>VLOOKUP(A430,[4]bd_lista!A:C,3,FALSE)</f>
        <v>Gobierno Autónomo Municipal de Llallagua</v>
      </c>
      <c r="C430" s="316" t="e">
        <f>+VLOOKUP(A430,Contactos!$A$4:$E$534,6,FALSE)</f>
        <v>#REF!</v>
      </c>
      <c r="D430" s="61">
        <v>0</v>
      </c>
      <c r="E430" s="61">
        <v>0</v>
      </c>
      <c r="F430" s="61">
        <v>0</v>
      </c>
      <c r="G430" s="61">
        <v>0</v>
      </c>
      <c r="H430" s="61">
        <v>0</v>
      </c>
      <c r="I430" s="61">
        <v>0</v>
      </c>
      <c r="J430" s="61">
        <v>0</v>
      </c>
      <c r="K430" s="61">
        <v>0</v>
      </c>
      <c r="L430" s="61">
        <v>0</v>
      </c>
      <c r="M430" s="61">
        <v>0</v>
      </c>
      <c r="N430" s="61">
        <v>0</v>
      </c>
      <c r="O430" s="61">
        <v>0</v>
      </c>
      <c r="P430" s="61">
        <v>0</v>
      </c>
      <c r="Q430" s="61">
        <v>0</v>
      </c>
      <c r="R430" s="61">
        <v>0</v>
      </c>
      <c r="S430" s="61">
        <v>0</v>
      </c>
      <c r="T430" s="61">
        <v>0</v>
      </c>
      <c r="U430" s="61">
        <v>0</v>
      </c>
      <c r="V430" s="61">
        <v>0</v>
      </c>
      <c r="W430" s="61">
        <v>0</v>
      </c>
      <c r="X430" s="61">
        <v>0</v>
      </c>
      <c r="Y430" s="61">
        <v>0</v>
      </c>
      <c r="Z430" s="61">
        <v>0</v>
      </c>
      <c r="AA430" s="61">
        <v>0</v>
      </c>
      <c r="AB430" s="61">
        <v>0</v>
      </c>
      <c r="AC430" s="61">
        <v>0</v>
      </c>
      <c r="AD430" s="61">
        <v>0</v>
      </c>
      <c r="AE430" s="61">
        <v>0</v>
      </c>
      <c r="AF430" s="61">
        <v>0</v>
      </c>
      <c r="AG430" s="61">
        <v>0</v>
      </c>
      <c r="AH430" s="61">
        <v>0</v>
      </c>
      <c r="AI430" s="61">
        <v>0</v>
      </c>
      <c r="AJ430" s="61">
        <v>0</v>
      </c>
      <c r="AK430" s="61">
        <v>0</v>
      </c>
      <c r="AL430" s="61">
        <v>0</v>
      </c>
      <c r="AM430" s="61">
        <v>0</v>
      </c>
      <c r="AN430" s="61">
        <v>0</v>
      </c>
      <c r="AO430" s="61">
        <v>0</v>
      </c>
      <c r="AP430" s="61">
        <v>0</v>
      </c>
      <c r="AQ430" s="61">
        <f t="shared" si="6"/>
        <v>0</v>
      </c>
      <c r="AT430" s="33"/>
    </row>
    <row r="431" spans="1:46" ht="33" customHeight="1">
      <c r="A431" s="32">
        <v>1508</v>
      </c>
      <c r="B431" s="315" t="str">
        <f>VLOOKUP(A431,[4]bd_lista!A:C,3,FALSE)</f>
        <v>Gobierno Autónomo Municipal de Betanzos</v>
      </c>
      <c r="C431" s="316" t="e">
        <f>+VLOOKUP(A431,Contactos!$A$4:$E$534,6,FALSE)</f>
        <v>#REF!</v>
      </c>
      <c r="D431" s="61">
        <v>0</v>
      </c>
      <c r="E431" s="61">
        <v>0</v>
      </c>
      <c r="F431" s="61">
        <v>0</v>
      </c>
      <c r="G431" s="61">
        <v>0</v>
      </c>
      <c r="H431" s="61">
        <v>0</v>
      </c>
      <c r="I431" s="61">
        <v>0</v>
      </c>
      <c r="J431" s="61">
        <v>0</v>
      </c>
      <c r="K431" s="61">
        <v>0</v>
      </c>
      <c r="L431" s="61">
        <v>0</v>
      </c>
      <c r="M431" s="61">
        <v>0</v>
      </c>
      <c r="N431" s="61">
        <v>0</v>
      </c>
      <c r="O431" s="61">
        <v>0</v>
      </c>
      <c r="P431" s="61">
        <v>0</v>
      </c>
      <c r="Q431" s="61">
        <v>0</v>
      </c>
      <c r="R431" s="61">
        <v>0</v>
      </c>
      <c r="S431" s="61">
        <v>0</v>
      </c>
      <c r="T431" s="61">
        <v>0</v>
      </c>
      <c r="U431" s="61">
        <v>0</v>
      </c>
      <c r="V431" s="61">
        <v>0</v>
      </c>
      <c r="W431" s="61">
        <v>0</v>
      </c>
      <c r="X431" s="61">
        <v>0</v>
      </c>
      <c r="Y431" s="61">
        <v>0</v>
      </c>
      <c r="Z431" s="61">
        <v>0</v>
      </c>
      <c r="AA431" s="61">
        <v>0</v>
      </c>
      <c r="AB431" s="61">
        <v>0</v>
      </c>
      <c r="AC431" s="61">
        <v>0</v>
      </c>
      <c r="AD431" s="61">
        <v>0</v>
      </c>
      <c r="AE431" s="61">
        <v>0</v>
      </c>
      <c r="AF431" s="61">
        <v>0</v>
      </c>
      <c r="AG431" s="61">
        <v>0</v>
      </c>
      <c r="AH431" s="61">
        <v>0</v>
      </c>
      <c r="AI431" s="61">
        <v>0</v>
      </c>
      <c r="AJ431" s="61">
        <v>0</v>
      </c>
      <c r="AK431" s="61">
        <v>0</v>
      </c>
      <c r="AL431" s="61">
        <v>0</v>
      </c>
      <c r="AM431" s="61">
        <v>0</v>
      </c>
      <c r="AN431" s="61">
        <v>0</v>
      </c>
      <c r="AO431" s="61">
        <v>0</v>
      </c>
      <c r="AP431" s="61">
        <v>0</v>
      </c>
      <c r="AQ431" s="61">
        <f t="shared" si="6"/>
        <v>0</v>
      </c>
      <c r="AT431" s="33"/>
    </row>
    <row r="432" spans="1:46" ht="33" customHeight="1">
      <c r="A432" s="32">
        <v>1509</v>
      </c>
      <c r="B432" s="315" t="str">
        <f>VLOOKUP(A432,[4]bd_lista!A:C,3,FALSE)</f>
        <v>Gobierno Autónomo Municipal de Chaqui</v>
      </c>
      <c r="C432" s="316" t="e">
        <f>+VLOOKUP(A432,Contactos!$A$4:$E$534,6,FALSE)</f>
        <v>#REF!</v>
      </c>
      <c r="D432" s="61">
        <v>0</v>
      </c>
      <c r="E432" s="61">
        <v>0</v>
      </c>
      <c r="F432" s="61">
        <v>0</v>
      </c>
      <c r="G432" s="61">
        <v>0</v>
      </c>
      <c r="H432" s="61">
        <v>0</v>
      </c>
      <c r="I432" s="61">
        <v>0</v>
      </c>
      <c r="J432" s="61">
        <v>0</v>
      </c>
      <c r="K432" s="61">
        <v>0</v>
      </c>
      <c r="L432" s="61">
        <v>0</v>
      </c>
      <c r="M432" s="61">
        <v>0</v>
      </c>
      <c r="N432" s="61">
        <v>0</v>
      </c>
      <c r="O432" s="61">
        <v>0</v>
      </c>
      <c r="P432" s="61">
        <v>0</v>
      </c>
      <c r="Q432" s="61">
        <v>0</v>
      </c>
      <c r="R432" s="61">
        <v>0</v>
      </c>
      <c r="S432" s="61">
        <v>0</v>
      </c>
      <c r="T432" s="61">
        <v>0</v>
      </c>
      <c r="U432" s="61">
        <v>0</v>
      </c>
      <c r="V432" s="61">
        <v>0</v>
      </c>
      <c r="W432" s="61">
        <v>0</v>
      </c>
      <c r="X432" s="61">
        <v>0</v>
      </c>
      <c r="Y432" s="61">
        <v>0</v>
      </c>
      <c r="Z432" s="61">
        <v>0</v>
      </c>
      <c r="AA432" s="61">
        <v>0</v>
      </c>
      <c r="AB432" s="61">
        <v>0</v>
      </c>
      <c r="AC432" s="61">
        <v>0</v>
      </c>
      <c r="AD432" s="61">
        <v>0</v>
      </c>
      <c r="AE432" s="61">
        <v>0</v>
      </c>
      <c r="AF432" s="61">
        <v>0</v>
      </c>
      <c r="AG432" s="61">
        <v>0</v>
      </c>
      <c r="AH432" s="61">
        <v>0</v>
      </c>
      <c r="AI432" s="61">
        <v>0</v>
      </c>
      <c r="AJ432" s="61">
        <v>0</v>
      </c>
      <c r="AK432" s="61">
        <v>0</v>
      </c>
      <c r="AL432" s="61">
        <v>0</v>
      </c>
      <c r="AM432" s="61">
        <v>0</v>
      </c>
      <c r="AN432" s="61">
        <v>0</v>
      </c>
      <c r="AO432" s="61">
        <v>0</v>
      </c>
      <c r="AP432" s="61">
        <v>0</v>
      </c>
      <c r="AQ432" s="61">
        <f t="shared" si="6"/>
        <v>0</v>
      </c>
      <c r="AT432" s="33"/>
    </row>
    <row r="433" spans="1:46" ht="33" customHeight="1">
      <c r="A433" s="32">
        <v>1510</v>
      </c>
      <c r="B433" s="315" t="str">
        <f>VLOOKUP(A433,[4]bd_lista!A:C,3,FALSE)</f>
        <v>Gobierno Autónomo Municipal de Tacobamba</v>
      </c>
      <c r="C433" s="316" t="e">
        <f>+VLOOKUP(A433,Contactos!$A$4:$E$534,6,FALSE)</f>
        <v>#REF!</v>
      </c>
      <c r="D433" s="61">
        <v>0</v>
      </c>
      <c r="E433" s="61">
        <v>0</v>
      </c>
      <c r="F433" s="61">
        <v>0</v>
      </c>
      <c r="G433" s="61">
        <v>0</v>
      </c>
      <c r="H433" s="61">
        <v>0</v>
      </c>
      <c r="I433" s="61">
        <v>0</v>
      </c>
      <c r="J433" s="61">
        <v>0</v>
      </c>
      <c r="K433" s="61">
        <v>0</v>
      </c>
      <c r="L433" s="61">
        <v>0</v>
      </c>
      <c r="M433" s="61">
        <v>0</v>
      </c>
      <c r="N433" s="61">
        <v>0</v>
      </c>
      <c r="O433" s="61">
        <v>0</v>
      </c>
      <c r="P433" s="61">
        <v>0</v>
      </c>
      <c r="Q433" s="61">
        <v>0</v>
      </c>
      <c r="R433" s="61">
        <v>0</v>
      </c>
      <c r="S433" s="61">
        <v>0</v>
      </c>
      <c r="T433" s="61">
        <v>0</v>
      </c>
      <c r="U433" s="61">
        <v>0</v>
      </c>
      <c r="V433" s="61">
        <v>0</v>
      </c>
      <c r="W433" s="61">
        <v>0</v>
      </c>
      <c r="X433" s="61">
        <v>0</v>
      </c>
      <c r="Y433" s="61">
        <v>0</v>
      </c>
      <c r="Z433" s="61">
        <v>0</v>
      </c>
      <c r="AA433" s="61">
        <v>0</v>
      </c>
      <c r="AB433" s="61">
        <v>0</v>
      </c>
      <c r="AC433" s="61">
        <v>0</v>
      </c>
      <c r="AD433" s="61">
        <v>0</v>
      </c>
      <c r="AE433" s="61">
        <v>0</v>
      </c>
      <c r="AF433" s="61">
        <v>0</v>
      </c>
      <c r="AG433" s="61">
        <v>0</v>
      </c>
      <c r="AH433" s="61">
        <v>0</v>
      </c>
      <c r="AI433" s="61">
        <v>0</v>
      </c>
      <c r="AJ433" s="61">
        <v>0</v>
      </c>
      <c r="AK433" s="61">
        <v>0</v>
      </c>
      <c r="AL433" s="61">
        <v>0</v>
      </c>
      <c r="AM433" s="61">
        <v>0</v>
      </c>
      <c r="AN433" s="61">
        <v>0</v>
      </c>
      <c r="AO433" s="61">
        <v>0</v>
      </c>
      <c r="AP433" s="61">
        <v>0</v>
      </c>
      <c r="AQ433" s="61">
        <f t="shared" si="6"/>
        <v>0</v>
      </c>
      <c r="AT433" s="33"/>
    </row>
    <row r="434" spans="1:46" ht="33" customHeight="1">
      <c r="A434" s="32">
        <v>1511</v>
      </c>
      <c r="B434" s="315" t="str">
        <f>VLOOKUP(A434,[4]bd_lista!A:C,3,FALSE)</f>
        <v>Gobierno Autónomo Municipal de Colquechaca</v>
      </c>
      <c r="C434" s="316" t="e">
        <f>+VLOOKUP(A434,Contactos!$A$4:$E$534,6,FALSE)</f>
        <v>#REF!</v>
      </c>
      <c r="D434" s="61">
        <v>0</v>
      </c>
      <c r="E434" s="61">
        <v>0</v>
      </c>
      <c r="F434" s="61">
        <v>0</v>
      </c>
      <c r="G434" s="61">
        <v>0</v>
      </c>
      <c r="H434" s="61">
        <v>0</v>
      </c>
      <c r="I434" s="61">
        <v>0</v>
      </c>
      <c r="J434" s="61">
        <v>0</v>
      </c>
      <c r="K434" s="61">
        <v>0</v>
      </c>
      <c r="L434" s="61">
        <v>0</v>
      </c>
      <c r="M434" s="61">
        <v>0</v>
      </c>
      <c r="N434" s="61">
        <v>0</v>
      </c>
      <c r="O434" s="61">
        <v>0</v>
      </c>
      <c r="P434" s="61">
        <v>0</v>
      </c>
      <c r="Q434" s="61">
        <v>0</v>
      </c>
      <c r="R434" s="61">
        <v>0</v>
      </c>
      <c r="S434" s="61">
        <v>0</v>
      </c>
      <c r="T434" s="61">
        <v>0</v>
      </c>
      <c r="U434" s="61">
        <v>0</v>
      </c>
      <c r="V434" s="61">
        <v>0</v>
      </c>
      <c r="W434" s="61">
        <v>0</v>
      </c>
      <c r="X434" s="61">
        <v>0</v>
      </c>
      <c r="Y434" s="61">
        <v>0</v>
      </c>
      <c r="Z434" s="61">
        <v>0</v>
      </c>
      <c r="AA434" s="61">
        <v>0</v>
      </c>
      <c r="AB434" s="61">
        <v>0</v>
      </c>
      <c r="AC434" s="61">
        <v>0</v>
      </c>
      <c r="AD434" s="61">
        <v>0</v>
      </c>
      <c r="AE434" s="61">
        <v>0</v>
      </c>
      <c r="AF434" s="61">
        <v>0</v>
      </c>
      <c r="AG434" s="61">
        <v>0</v>
      </c>
      <c r="AH434" s="61">
        <v>0</v>
      </c>
      <c r="AI434" s="61">
        <v>0</v>
      </c>
      <c r="AJ434" s="61">
        <v>0</v>
      </c>
      <c r="AK434" s="61">
        <v>0</v>
      </c>
      <c r="AL434" s="61">
        <v>0</v>
      </c>
      <c r="AM434" s="61">
        <v>0</v>
      </c>
      <c r="AN434" s="61">
        <v>0</v>
      </c>
      <c r="AO434" s="61">
        <v>0</v>
      </c>
      <c r="AP434" s="61">
        <v>0</v>
      </c>
      <c r="AQ434" s="61">
        <f t="shared" si="6"/>
        <v>0</v>
      </c>
      <c r="AT434" s="33"/>
    </row>
    <row r="435" spans="1:46" ht="33" customHeight="1">
      <c r="A435" s="32">
        <v>1512</v>
      </c>
      <c r="B435" s="315" t="str">
        <f>VLOOKUP(A435,[4]bd_lista!A:C,3,FALSE)</f>
        <v>Gobierno Autónomo Municipal de Ravelo</v>
      </c>
      <c r="C435" s="316" t="e">
        <f>+VLOOKUP(A435,Contactos!$A$4:$E$534,6,FALSE)</f>
        <v>#REF!</v>
      </c>
      <c r="D435" s="61">
        <v>0</v>
      </c>
      <c r="E435" s="61">
        <v>0</v>
      </c>
      <c r="F435" s="61">
        <v>0</v>
      </c>
      <c r="G435" s="61">
        <v>0</v>
      </c>
      <c r="H435" s="61">
        <v>0</v>
      </c>
      <c r="I435" s="61">
        <v>0</v>
      </c>
      <c r="J435" s="61">
        <v>0</v>
      </c>
      <c r="K435" s="61">
        <v>0</v>
      </c>
      <c r="L435" s="61">
        <v>0</v>
      </c>
      <c r="M435" s="61">
        <v>0</v>
      </c>
      <c r="N435" s="61">
        <v>0</v>
      </c>
      <c r="O435" s="61">
        <v>0</v>
      </c>
      <c r="P435" s="61">
        <v>0</v>
      </c>
      <c r="Q435" s="61">
        <v>0</v>
      </c>
      <c r="R435" s="61">
        <v>0</v>
      </c>
      <c r="S435" s="61">
        <v>0</v>
      </c>
      <c r="T435" s="61">
        <v>0</v>
      </c>
      <c r="U435" s="61">
        <v>0</v>
      </c>
      <c r="V435" s="61">
        <v>0</v>
      </c>
      <c r="W435" s="61">
        <v>0</v>
      </c>
      <c r="X435" s="61">
        <v>0</v>
      </c>
      <c r="Y435" s="61">
        <v>0</v>
      </c>
      <c r="Z435" s="61">
        <v>0</v>
      </c>
      <c r="AA435" s="61">
        <v>0</v>
      </c>
      <c r="AB435" s="61">
        <v>0</v>
      </c>
      <c r="AC435" s="61">
        <v>0</v>
      </c>
      <c r="AD435" s="61">
        <v>0</v>
      </c>
      <c r="AE435" s="61">
        <v>0</v>
      </c>
      <c r="AF435" s="61">
        <v>0</v>
      </c>
      <c r="AG435" s="61">
        <v>0</v>
      </c>
      <c r="AH435" s="61">
        <v>0</v>
      </c>
      <c r="AI435" s="61">
        <v>0</v>
      </c>
      <c r="AJ435" s="61">
        <v>0</v>
      </c>
      <c r="AK435" s="61">
        <v>0</v>
      </c>
      <c r="AL435" s="61">
        <v>0</v>
      </c>
      <c r="AM435" s="61">
        <v>0</v>
      </c>
      <c r="AN435" s="61">
        <v>0</v>
      </c>
      <c r="AO435" s="61">
        <v>0</v>
      </c>
      <c r="AP435" s="61">
        <v>0</v>
      </c>
      <c r="AQ435" s="61">
        <f t="shared" si="6"/>
        <v>0</v>
      </c>
      <c r="AT435" s="33"/>
    </row>
    <row r="436" spans="1:46" ht="33" customHeight="1">
      <c r="A436" s="32">
        <v>1513</v>
      </c>
      <c r="B436" s="315" t="str">
        <f>VLOOKUP(A436,[4]bd_lista!A:C,3,FALSE)</f>
        <v>Gobierno Autónomo Municipal de Pocoata</v>
      </c>
      <c r="C436" s="316" t="e">
        <f>+VLOOKUP(A436,Contactos!$A$4:$E$534,6,FALSE)</f>
        <v>#REF!</v>
      </c>
      <c r="D436" s="61">
        <v>0</v>
      </c>
      <c r="E436" s="61">
        <v>0</v>
      </c>
      <c r="F436" s="61">
        <v>0</v>
      </c>
      <c r="G436" s="61">
        <v>0</v>
      </c>
      <c r="H436" s="61">
        <v>0</v>
      </c>
      <c r="I436" s="61">
        <v>0</v>
      </c>
      <c r="J436" s="61">
        <v>0</v>
      </c>
      <c r="K436" s="61">
        <v>0</v>
      </c>
      <c r="L436" s="61">
        <v>0</v>
      </c>
      <c r="M436" s="61">
        <v>0</v>
      </c>
      <c r="N436" s="61">
        <v>0</v>
      </c>
      <c r="O436" s="61">
        <v>0</v>
      </c>
      <c r="P436" s="61">
        <v>0</v>
      </c>
      <c r="Q436" s="61">
        <v>0</v>
      </c>
      <c r="R436" s="61">
        <v>0</v>
      </c>
      <c r="S436" s="61">
        <v>0</v>
      </c>
      <c r="T436" s="61">
        <v>0</v>
      </c>
      <c r="U436" s="61">
        <v>0</v>
      </c>
      <c r="V436" s="61">
        <v>0</v>
      </c>
      <c r="W436" s="61">
        <v>0</v>
      </c>
      <c r="X436" s="61">
        <v>0</v>
      </c>
      <c r="Y436" s="61">
        <v>0</v>
      </c>
      <c r="Z436" s="61">
        <v>0</v>
      </c>
      <c r="AA436" s="61">
        <v>0</v>
      </c>
      <c r="AB436" s="61">
        <v>0</v>
      </c>
      <c r="AC436" s="61">
        <v>0</v>
      </c>
      <c r="AD436" s="61">
        <v>0</v>
      </c>
      <c r="AE436" s="61">
        <v>0</v>
      </c>
      <c r="AF436" s="61">
        <v>0</v>
      </c>
      <c r="AG436" s="61">
        <v>0</v>
      </c>
      <c r="AH436" s="61">
        <v>0</v>
      </c>
      <c r="AI436" s="61">
        <v>0</v>
      </c>
      <c r="AJ436" s="61">
        <v>0</v>
      </c>
      <c r="AK436" s="61">
        <v>0</v>
      </c>
      <c r="AL436" s="61">
        <v>0</v>
      </c>
      <c r="AM436" s="61">
        <v>0</v>
      </c>
      <c r="AN436" s="61">
        <v>0</v>
      </c>
      <c r="AO436" s="61">
        <v>0</v>
      </c>
      <c r="AP436" s="61">
        <v>0</v>
      </c>
      <c r="AQ436" s="61">
        <f t="shared" si="6"/>
        <v>0</v>
      </c>
      <c r="AT436" s="33"/>
    </row>
    <row r="437" spans="1:46" ht="33" customHeight="1">
      <c r="A437" s="32">
        <v>1514</v>
      </c>
      <c r="B437" s="315" t="str">
        <f>VLOOKUP(A437,[4]bd_lista!A:C,3,FALSE)</f>
        <v>Gobierno Autónomo Municipal de Ocurí</v>
      </c>
      <c r="C437" s="316" t="e">
        <f>+VLOOKUP(A437,Contactos!$A$4:$E$534,6,FALSE)</f>
        <v>#REF!</v>
      </c>
      <c r="D437" s="61">
        <v>0</v>
      </c>
      <c r="E437" s="61">
        <v>0</v>
      </c>
      <c r="F437" s="61">
        <v>0</v>
      </c>
      <c r="G437" s="61">
        <v>0</v>
      </c>
      <c r="H437" s="61">
        <v>0</v>
      </c>
      <c r="I437" s="61">
        <v>0</v>
      </c>
      <c r="J437" s="61">
        <v>0</v>
      </c>
      <c r="K437" s="61">
        <v>0</v>
      </c>
      <c r="L437" s="61">
        <v>0</v>
      </c>
      <c r="M437" s="61">
        <v>0</v>
      </c>
      <c r="N437" s="61">
        <v>0</v>
      </c>
      <c r="O437" s="61">
        <v>0</v>
      </c>
      <c r="P437" s="61">
        <v>0</v>
      </c>
      <c r="Q437" s="61">
        <v>0</v>
      </c>
      <c r="R437" s="61">
        <v>0</v>
      </c>
      <c r="S437" s="61">
        <v>0</v>
      </c>
      <c r="T437" s="61">
        <v>0</v>
      </c>
      <c r="U437" s="61">
        <v>0</v>
      </c>
      <c r="V437" s="61">
        <v>0</v>
      </c>
      <c r="W437" s="61">
        <v>0</v>
      </c>
      <c r="X437" s="61">
        <v>0</v>
      </c>
      <c r="Y437" s="61">
        <v>0</v>
      </c>
      <c r="Z437" s="61">
        <v>0</v>
      </c>
      <c r="AA437" s="61">
        <v>0</v>
      </c>
      <c r="AB437" s="61">
        <v>0</v>
      </c>
      <c r="AC437" s="61">
        <v>0</v>
      </c>
      <c r="AD437" s="61">
        <v>0</v>
      </c>
      <c r="AE437" s="61">
        <v>0</v>
      </c>
      <c r="AF437" s="61">
        <v>0</v>
      </c>
      <c r="AG437" s="61">
        <v>0</v>
      </c>
      <c r="AH437" s="61">
        <v>0</v>
      </c>
      <c r="AI437" s="61">
        <v>0</v>
      </c>
      <c r="AJ437" s="61">
        <v>0</v>
      </c>
      <c r="AK437" s="61">
        <v>0</v>
      </c>
      <c r="AL437" s="61">
        <v>0</v>
      </c>
      <c r="AM437" s="61">
        <v>0</v>
      </c>
      <c r="AN437" s="61">
        <v>0</v>
      </c>
      <c r="AO437" s="61">
        <v>0</v>
      </c>
      <c r="AP437" s="61">
        <v>0</v>
      </c>
      <c r="AQ437" s="61">
        <f t="shared" si="6"/>
        <v>0</v>
      </c>
      <c r="AT437" s="33"/>
    </row>
    <row r="438" spans="1:46" ht="33" customHeight="1">
      <c r="A438" s="32">
        <v>1515</v>
      </c>
      <c r="B438" s="315" t="str">
        <f>VLOOKUP(A438,[4]bd_lista!A:C,3,FALSE)</f>
        <v>Gobierno Autónomo Municipal de San Pedro de Buena Vista</v>
      </c>
      <c r="C438" s="316" t="e">
        <f>+VLOOKUP(A438,Contactos!$A$4:$E$534,6,FALSE)</f>
        <v>#REF!</v>
      </c>
      <c r="D438" s="61">
        <v>0</v>
      </c>
      <c r="E438" s="61">
        <v>0</v>
      </c>
      <c r="F438" s="61">
        <v>0</v>
      </c>
      <c r="G438" s="61">
        <v>0</v>
      </c>
      <c r="H438" s="61">
        <v>0</v>
      </c>
      <c r="I438" s="61">
        <v>0</v>
      </c>
      <c r="J438" s="61">
        <v>0</v>
      </c>
      <c r="K438" s="61">
        <v>0</v>
      </c>
      <c r="L438" s="61">
        <v>0</v>
      </c>
      <c r="M438" s="61">
        <v>0</v>
      </c>
      <c r="N438" s="61">
        <v>0</v>
      </c>
      <c r="O438" s="61">
        <v>0</v>
      </c>
      <c r="P438" s="61">
        <v>0</v>
      </c>
      <c r="Q438" s="61">
        <v>0</v>
      </c>
      <c r="R438" s="61">
        <v>0</v>
      </c>
      <c r="S438" s="61">
        <v>0</v>
      </c>
      <c r="T438" s="61">
        <v>0</v>
      </c>
      <c r="U438" s="61">
        <v>0</v>
      </c>
      <c r="V438" s="61">
        <v>0</v>
      </c>
      <c r="W438" s="61">
        <v>0</v>
      </c>
      <c r="X438" s="61">
        <v>0</v>
      </c>
      <c r="Y438" s="61">
        <v>0</v>
      </c>
      <c r="Z438" s="61">
        <v>0</v>
      </c>
      <c r="AA438" s="61">
        <v>0</v>
      </c>
      <c r="AB438" s="61">
        <v>0</v>
      </c>
      <c r="AC438" s="61">
        <v>0</v>
      </c>
      <c r="AD438" s="61">
        <v>0</v>
      </c>
      <c r="AE438" s="61">
        <v>0</v>
      </c>
      <c r="AF438" s="61">
        <v>0</v>
      </c>
      <c r="AG438" s="61">
        <v>0</v>
      </c>
      <c r="AH438" s="61">
        <v>0</v>
      </c>
      <c r="AI438" s="61">
        <v>0</v>
      </c>
      <c r="AJ438" s="61">
        <v>0</v>
      </c>
      <c r="AK438" s="61">
        <v>0</v>
      </c>
      <c r="AL438" s="61">
        <v>0</v>
      </c>
      <c r="AM438" s="61">
        <v>0</v>
      </c>
      <c r="AN438" s="61">
        <v>0</v>
      </c>
      <c r="AO438" s="61">
        <v>0</v>
      </c>
      <c r="AP438" s="61">
        <v>0</v>
      </c>
      <c r="AQ438" s="61">
        <f t="shared" si="6"/>
        <v>0</v>
      </c>
      <c r="AT438" s="33"/>
    </row>
    <row r="439" spans="1:46" ht="33" customHeight="1">
      <c r="A439" s="32">
        <v>1516</v>
      </c>
      <c r="B439" s="315" t="str">
        <f>VLOOKUP(A439,[4]bd_lista!A:C,3,FALSE)</f>
        <v>Gobierno Autónomo Municipal de Toro Toro</v>
      </c>
      <c r="C439" s="316" t="e">
        <f>+VLOOKUP(A439,Contactos!$A$4:$E$534,6,FALSE)</f>
        <v>#REF!</v>
      </c>
      <c r="D439" s="61">
        <v>0</v>
      </c>
      <c r="E439" s="61">
        <v>0</v>
      </c>
      <c r="F439" s="61">
        <v>0</v>
      </c>
      <c r="G439" s="61">
        <v>0</v>
      </c>
      <c r="H439" s="61">
        <v>0</v>
      </c>
      <c r="I439" s="61">
        <v>0</v>
      </c>
      <c r="J439" s="61">
        <v>0</v>
      </c>
      <c r="K439" s="61">
        <v>0</v>
      </c>
      <c r="L439" s="61">
        <v>0</v>
      </c>
      <c r="M439" s="61">
        <v>0</v>
      </c>
      <c r="N439" s="61">
        <v>0</v>
      </c>
      <c r="O439" s="61">
        <v>0</v>
      </c>
      <c r="P439" s="61">
        <v>0</v>
      </c>
      <c r="Q439" s="61">
        <v>0</v>
      </c>
      <c r="R439" s="61">
        <v>0</v>
      </c>
      <c r="S439" s="61">
        <v>0</v>
      </c>
      <c r="T439" s="61">
        <v>0</v>
      </c>
      <c r="U439" s="61">
        <v>0</v>
      </c>
      <c r="V439" s="61">
        <v>0</v>
      </c>
      <c r="W439" s="61">
        <v>0</v>
      </c>
      <c r="X439" s="61">
        <v>0</v>
      </c>
      <c r="Y439" s="61">
        <v>0</v>
      </c>
      <c r="Z439" s="61">
        <v>0</v>
      </c>
      <c r="AA439" s="61">
        <v>0</v>
      </c>
      <c r="AB439" s="61">
        <v>0</v>
      </c>
      <c r="AC439" s="61">
        <v>0</v>
      </c>
      <c r="AD439" s="61">
        <v>0</v>
      </c>
      <c r="AE439" s="61">
        <v>0</v>
      </c>
      <c r="AF439" s="61">
        <v>0</v>
      </c>
      <c r="AG439" s="61">
        <v>0</v>
      </c>
      <c r="AH439" s="61">
        <v>0</v>
      </c>
      <c r="AI439" s="61">
        <v>0</v>
      </c>
      <c r="AJ439" s="61">
        <v>0</v>
      </c>
      <c r="AK439" s="61">
        <v>0</v>
      </c>
      <c r="AL439" s="61">
        <v>0</v>
      </c>
      <c r="AM439" s="61">
        <v>0</v>
      </c>
      <c r="AN439" s="61">
        <v>0</v>
      </c>
      <c r="AO439" s="61">
        <v>0</v>
      </c>
      <c r="AP439" s="61">
        <v>0</v>
      </c>
      <c r="AQ439" s="61">
        <f t="shared" si="6"/>
        <v>0</v>
      </c>
      <c r="AT439" s="33"/>
    </row>
    <row r="440" spans="1:46" ht="33" customHeight="1">
      <c r="A440" s="32">
        <v>1517</v>
      </c>
      <c r="B440" s="315" t="str">
        <f>VLOOKUP(A440,[4]bd_lista!A:C,3,FALSE)</f>
        <v>Gobierno Autónomo Municipal de Cotagaita</v>
      </c>
      <c r="C440" s="316" t="e">
        <f>+VLOOKUP(A440,Contactos!$A$4:$E$534,6,FALSE)</f>
        <v>#REF!</v>
      </c>
      <c r="D440" s="61">
        <v>0</v>
      </c>
      <c r="E440" s="61">
        <v>0</v>
      </c>
      <c r="F440" s="61">
        <v>0</v>
      </c>
      <c r="G440" s="61">
        <v>0</v>
      </c>
      <c r="H440" s="61">
        <v>0</v>
      </c>
      <c r="I440" s="61">
        <v>0</v>
      </c>
      <c r="J440" s="61">
        <v>0</v>
      </c>
      <c r="K440" s="61">
        <v>0</v>
      </c>
      <c r="L440" s="61">
        <v>0</v>
      </c>
      <c r="M440" s="61">
        <v>0</v>
      </c>
      <c r="N440" s="61">
        <v>0</v>
      </c>
      <c r="O440" s="61">
        <v>0</v>
      </c>
      <c r="P440" s="61">
        <v>0</v>
      </c>
      <c r="Q440" s="61">
        <v>0</v>
      </c>
      <c r="R440" s="61">
        <v>0</v>
      </c>
      <c r="S440" s="61">
        <v>0</v>
      </c>
      <c r="T440" s="61">
        <v>0</v>
      </c>
      <c r="U440" s="61">
        <v>0</v>
      </c>
      <c r="V440" s="61">
        <v>0</v>
      </c>
      <c r="W440" s="61">
        <v>0</v>
      </c>
      <c r="X440" s="61">
        <v>0</v>
      </c>
      <c r="Y440" s="61">
        <v>0</v>
      </c>
      <c r="Z440" s="61">
        <v>0</v>
      </c>
      <c r="AA440" s="61">
        <v>0</v>
      </c>
      <c r="AB440" s="61">
        <v>0</v>
      </c>
      <c r="AC440" s="61">
        <v>0</v>
      </c>
      <c r="AD440" s="61">
        <v>0</v>
      </c>
      <c r="AE440" s="61">
        <v>0</v>
      </c>
      <c r="AF440" s="61">
        <v>0</v>
      </c>
      <c r="AG440" s="61">
        <v>0</v>
      </c>
      <c r="AH440" s="61">
        <v>0</v>
      </c>
      <c r="AI440" s="61">
        <v>0</v>
      </c>
      <c r="AJ440" s="61">
        <v>0</v>
      </c>
      <c r="AK440" s="61">
        <v>0</v>
      </c>
      <c r="AL440" s="61">
        <v>0</v>
      </c>
      <c r="AM440" s="61">
        <v>0</v>
      </c>
      <c r="AN440" s="61">
        <v>0</v>
      </c>
      <c r="AO440" s="61">
        <v>0</v>
      </c>
      <c r="AP440" s="61">
        <v>0</v>
      </c>
      <c r="AQ440" s="61">
        <f t="shared" si="6"/>
        <v>0</v>
      </c>
      <c r="AT440" s="33"/>
    </row>
    <row r="441" spans="1:46" ht="33" customHeight="1">
      <c r="A441" s="32">
        <v>1518</v>
      </c>
      <c r="B441" s="315" t="str">
        <f>VLOOKUP(A441,[4]bd_lista!A:C,3,FALSE)</f>
        <v>Gobierno Autónomo Municipal de Vitichi</v>
      </c>
      <c r="C441" s="316" t="e">
        <f>+VLOOKUP(A441,Contactos!$A$4:$E$534,6,FALSE)</f>
        <v>#REF!</v>
      </c>
      <c r="D441" s="61">
        <v>0</v>
      </c>
      <c r="E441" s="61">
        <v>0</v>
      </c>
      <c r="F441" s="61">
        <v>0</v>
      </c>
      <c r="G441" s="61">
        <v>0</v>
      </c>
      <c r="H441" s="61">
        <v>0</v>
      </c>
      <c r="I441" s="61">
        <v>0</v>
      </c>
      <c r="J441" s="61">
        <v>0</v>
      </c>
      <c r="K441" s="61">
        <v>0</v>
      </c>
      <c r="L441" s="61">
        <v>0</v>
      </c>
      <c r="M441" s="61">
        <v>0</v>
      </c>
      <c r="N441" s="61">
        <v>0</v>
      </c>
      <c r="O441" s="61">
        <v>0</v>
      </c>
      <c r="P441" s="61">
        <v>0</v>
      </c>
      <c r="Q441" s="61">
        <v>0</v>
      </c>
      <c r="R441" s="61">
        <v>0</v>
      </c>
      <c r="S441" s="61">
        <v>0</v>
      </c>
      <c r="T441" s="61">
        <v>0</v>
      </c>
      <c r="U441" s="61">
        <v>0</v>
      </c>
      <c r="V441" s="61">
        <v>0</v>
      </c>
      <c r="W441" s="61">
        <v>0</v>
      </c>
      <c r="X441" s="61">
        <v>0</v>
      </c>
      <c r="Y441" s="61">
        <v>0</v>
      </c>
      <c r="Z441" s="61">
        <v>0</v>
      </c>
      <c r="AA441" s="61">
        <v>0</v>
      </c>
      <c r="AB441" s="61">
        <v>0</v>
      </c>
      <c r="AC441" s="61">
        <v>0</v>
      </c>
      <c r="AD441" s="61">
        <v>0</v>
      </c>
      <c r="AE441" s="61">
        <v>0</v>
      </c>
      <c r="AF441" s="61">
        <v>0</v>
      </c>
      <c r="AG441" s="61">
        <v>0</v>
      </c>
      <c r="AH441" s="61">
        <v>0</v>
      </c>
      <c r="AI441" s="61">
        <v>0</v>
      </c>
      <c r="AJ441" s="61">
        <v>0</v>
      </c>
      <c r="AK441" s="61">
        <v>0</v>
      </c>
      <c r="AL441" s="61">
        <v>0</v>
      </c>
      <c r="AM441" s="61">
        <v>0</v>
      </c>
      <c r="AN441" s="61">
        <v>0</v>
      </c>
      <c r="AO441" s="61">
        <v>0</v>
      </c>
      <c r="AP441" s="61">
        <v>0</v>
      </c>
      <c r="AQ441" s="61">
        <f t="shared" si="6"/>
        <v>0</v>
      </c>
      <c r="AT441" s="33"/>
    </row>
    <row r="442" spans="1:46" ht="33" customHeight="1">
      <c r="A442" s="32">
        <v>1519</v>
      </c>
      <c r="B442" s="315" t="str">
        <f>VLOOKUP(A442,[4]bd_lista!A:C,3,FALSE)</f>
        <v>Gobierno Autónomo Municipal de Tupiza</v>
      </c>
      <c r="C442" s="316" t="e">
        <f>+VLOOKUP(A442,Contactos!$A$4:$E$534,6,FALSE)</f>
        <v>#REF!</v>
      </c>
      <c r="D442" s="61">
        <v>0</v>
      </c>
      <c r="E442" s="61">
        <v>0</v>
      </c>
      <c r="F442" s="61">
        <v>0</v>
      </c>
      <c r="G442" s="61">
        <v>0</v>
      </c>
      <c r="H442" s="61">
        <v>0</v>
      </c>
      <c r="I442" s="61">
        <v>0</v>
      </c>
      <c r="J442" s="61">
        <v>0</v>
      </c>
      <c r="K442" s="61">
        <v>0</v>
      </c>
      <c r="L442" s="61">
        <v>0</v>
      </c>
      <c r="M442" s="61">
        <v>0</v>
      </c>
      <c r="N442" s="61">
        <v>0</v>
      </c>
      <c r="O442" s="61">
        <v>0</v>
      </c>
      <c r="P442" s="61">
        <v>0</v>
      </c>
      <c r="Q442" s="61">
        <v>0</v>
      </c>
      <c r="R442" s="61">
        <v>0</v>
      </c>
      <c r="S442" s="61">
        <v>0</v>
      </c>
      <c r="T442" s="61">
        <v>0</v>
      </c>
      <c r="U442" s="61">
        <v>0</v>
      </c>
      <c r="V442" s="61">
        <v>0</v>
      </c>
      <c r="W442" s="61">
        <v>0</v>
      </c>
      <c r="X442" s="61">
        <v>0</v>
      </c>
      <c r="Y442" s="61">
        <v>0</v>
      </c>
      <c r="Z442" s="61">
        <v>0</v>
      </c>
      <c r="AA442" s="61">
        <v>0</v>
      </c>
      <c r="AB442" s="61">
        <v>0</v>
      </c>
      <c r="AC442" s="61">
        <v>0</v>
      </c>
      <c r="AD442" s="61">
        <v>0</v>
      </c>
      <c r="AE442" s="61">
        <v>0</v>
      </c>
      <c r="AF442" s="61">
        <v>0</v>
      </c>
      <c r="AG442" s="61">
        <v>0</v>
      </c>
      <c r="AH442" s="61">
        <v>0</v>
      </c>
      <c r="AI442" s="61">
        <v>0</v>
      </c>
      <c r="AJ442" s="61">
        <v>0</v>
      </c>
      <c r="AK442" s="61">
        <v>0</v>
      </c>
      <c r="AL442" s="61">
        <v>0</v>
      </c>
      <c r="AM442" s="61">
        <v>0</v>
      </c>
      <c r="AN442" s="61">
        <v>0</v>
      </c>
      <c r="AO442" s="61">
        <v>0</v>
      </c>
      <c r="AP442" s="61">
        <v>0</v>
      </c>
      <c r="AQ442" s="61">
        <f t="shared" si="6"/>
        <v>0</v>
      </c>
      <c r="AT442" s="33"/>
    </row>
    <row r="443" spans="1:46" ht="33" customHeight="1">
      <c r="A443" s="32">
        <v>1520</v>
      </c>
      <c r="B443" s="315" t="str">
        <f>VLOOKUP(A443,[4]bd_lista!A:C,3,FALSE)</f>
        <v>Gobierno Autónomo Municipal de Atocha</v>
      </c>
      <c r="C443" s="316" t="e">
        <f>+VLOOKUP(A443,Contactos!$A$4:$E$534,6,FALSE)</f>
        <v>#REF!</v>
      </c>
      <c r="D443" s="61">
        <v>0</v>
      </c>
      <c r="E443" s="61">
        <v>0</v>
      </c>
      <c r="F443" s="61">
        <v>0</v>
      </c>
      <c r="G443" s="61">
        <v>0</v>
      </c>
      <c r="H443" s="61">
        <v>0</v>
      </c>
      <c r="I443" s="61">
        <v>0</v>
      </c>
      <c r="J443" s="61">
        <v>0</v>
      </c>
      <c r="K443" s="61">
        <v>0</v>
      </c>
      <c r="L443" s="61">
        <v>0</v>
      </c>
      <c r="M443" s="61">
        <v>0</v>
      </c>
      <c r="N443" s="61">
        <v>0</v>
      </c>
      <c r="O443" s="61">
        <v>0</v>
      </c>
      <c r="P443" s="61">
        <v>0</v>
      </c>
      <c r="Q443" s="61">
        <v>0</v>
      </c>
      <c r="R443" s="61">
        <v>0</v>
      </c>
      <c r="S443" s="61">
        <v>0</v>
      </c>
      <c r="T443" s="61">
        <v>0</v>
      </c>
      <c r="U443" s="61">
        <v>0</v>
      </c>
      <c r="V443" s="61">
        <v>0</v>
      </c>
      <c r="W443" s="61">
        <v>0</v>
      </c>
      <c r="X443" s="61">
        <v>0</v>
      </c>
      <c r="Y443" s="61">
        <v>0</v>
      </c>
      <c r="Z443" s="61">
        <v>0</v>
      </c>
      <c r="AA443" s="61">
        <v>0</v>
      </c>
      <c r="AB443" s="61">
        <v>0</v>
      </c>
      <c r="AC443" s="61">
        <v>0</v>
      </c>
      <c r="AD443" s="61">
        <v>0</v>
      </c>
      <c r="AE443" s="61">
        <v>0</v>
      </c>
      <c r="AF443" s="61">
        <v>0</v>
      </c>
      <c r="AG443" s="61">
        <v>0</v>
      </c>
      <c r="AH443" s="61">
        <v>0</v>
      </c>
      <c r="AI443" s="61">
        <v>0</v>
      </c>
      <c r="AJ443" s="61">
        <v>0</v>
      </c>
      <c r="AK443" s="61">
        <v>0</v>
      </c>
      <c r="AL443" s="61">
        <v>0</v>
      </c>
      <c r="AM443" s="61">
        <v>0</v>
      </c>
      <c r="AN443" s="61">
        <v>0</v>
      </c>
      <c r="AO443" s="61">
        <v>0</v>
      </c>
      <c r="AP443" s="61">
        <v>0</v>
      </c>
      <c r="AQ443" s="61">
        <f t="shared" si="6"/>
        <v>0</v>
      </c>
      <c r="AT443" s="33"/>
    </row>
    <row r="444" spans="1:46" ht="33" customHeight="1">
      <c r="A444" s="32">
        <v>1521</v>
      </c>
      <c r="B444" s="315" t="str">
        <f>VLOOKUP(A444,[4]bd_lista!A:C,3,FALSE)</f>
        <v>Gobierno Autónomo Municipal de Colcha"K" (Villa Martín)</v>
      </c>
      <c r="C444" s="316" t="e">
        <f>+VLOOKUP(A444,Contactos!$A$4:$E$534,6,FALSE)</f>
        <v>#REF!</v>
      </c>
      <c r="D444" s="61">
        <v>0</v>
      </c>
      <c r="E444" s="61">
        <v>0</v>
      </c>
      <c r="F444" s="61">
        <v>0</v>
      </c>
      <c r="G444" s="61">
        <v>0</v>
      </c>
      <c r="H444" s="61">
        <v>0</v>
      </c>
      <c r="I444" s="61">
        <v>0</v>
      </c>
      <c r="J444" s="61">
        <v>0</v>
      </c>
      <c r="K444" s="61">
        <v>0</v>
      </c>
      <c r="L444" s="61">
        <v>0</v>
      </c>
      <c r="M444" s="61">
        <v>0</v>
      </c>
      <c r="N444" s="61">
        <v>0</v>
      </c>
      <c r="O444" s="61">
        <v>0</v>
      </c>
      <c r="P444" s="61">
        <v>0</v>
      </c>
      <c r="Q444" s="61">
        <v>0</v>
      </c>
      <c r="R444" s="61">
        <v>0</v>
      </c>
      <c r="S444" s="61">
        <v>0</v>
      </c>
      <c r="T444" s="61">
        <v>0</v>
      </c>
      <c r="U444" s="61">
        <v>0</v>
      </c>
      <c r="V444" s="61">
        <v>0</v>
      </c>
      <c r="W444" s="61">
        <v>0</v>
      </c>
      <c r="X444" s="61">
        <v>0</v>
      </c>
      <c r="Y444" s="61">
        <v>0</v>
      </c>
      <c r="Z444" s="61">
        <v>0</v>
      </c>
      <c r="AA444" s="61">
        <v>0</v>
      </c>
      <c r="AB444" s="61">
        <v>0</v>
      </c>
      <c r="AC444" s="61">
        <v>0</v>
      </c>
      <c r="AD444" s="61">
        <v>0</v>
      </c>
      <c r="AE444" s="61">
        <v>0</v>
      </c>
      <c r="AF444" s="61">
        <v>0</v>
      </c>
      <c r="AG444" s="61">
        <v>0</v>
      </c>
      <c r="AH444" s="61">
        <v>0</v>
      </c>
      <c r="AI444" s="61">
        <v>0</v>
      </c>
      <c r="AJ444" s="61">
        <v>0</v>
      </c>
      <c r="AK444" s="61">
        <v>0</v>
      </c>
      <c r="AL444" s="61">
        <v>0</v>
      </c>
      <c r="AM444" s="61">
        <v>0</v>
      </c>
      <c r="AN444" s="61">
        <v>0</v>
      </c>
      <c r="AO444" s="61">
        <v>0</v>
      </c>
      <c r="AP444" s="61">
        <v>0</v>
      </c>
      <c r="AQ444" s="61">
        <f t="shared" si="6"/>
        <v>0</v>
      </c>
      <c r="AT444" s="33"/>
    </row>
    <row r="445" spans="1:46" ht="33" customHeight="1">
      <c r="A445" s="32">
        <v>1522</v>
      </c>
      <c r="B445" s="315" t="str">
        <f>VLOOKUP(A445,[4]bd_lista!A:C,3,FALSE)</f>
        <v>Gobierno Autónomo Municipal de San Pedro de Quemes</v>
      </c>
      <c r="C445" s="316" t="e">
        <f>+VLOOKUP(A445,Contactos!$A$4:$E$534,6,FALSE)</f>
        <v>#REF!</v>
      </c>
      <c r="D445" s="61">
        <v>0</v>
      </c>
      <c r="E445" s="61">
        <v>0</v>
      </c>
      <c r="F445" s="61">
        <v>0</v>
      </c>
      <c r="G445" s="61">
        <v>0</v>
      </c>
      <c r="H445" s="61">
        <v>0</v>
      </c>
      <c r="I445" s="61">
        <v>0</v>
      </c>
      <c r="J445" s="61">
        <v>0</v>
      </c>
      <c r="K445" s="61">
        <v>0</v>
      </c>
      <c r="L445" s="61">
        <v>0</v>
      </c>
      <c r="M445" s="61">
        <v>0</v>
      </c>
      <c r="N445" s="61">
        <v>0</v>
      </c>
      <c r="O445" s="61">
        <v>0</v>
      </c>
      <c r="P445" s="61">
        <v>0</v>
      </c>
      <c r="Q445" s="61">
        <v>0</v>
      </c>
      <c r="R445" s="61">
        <v>0</v>
      </c>
      <c r="S445" s="61">
        <v>0</v>
      </c>
      <c r="T445" s="61">
        <v>0</v>
      </c>
      <c r="U445" s="61">
        <v>0</v>
      </c>
      <c r="V445" s="61">
        <v>0</v>
      </c>
      <c r="W445" s="61">
        <v>0</v>
      </c>
      <c r="X445" s="61">
        <v>0</v>
      </c>
      <c r="Y445" s="61">
        <v>0</v>
      </c>
      <c r="Z445" s="61">
        <v>0</v>
      </c>
      <c r="AA445" s="61">
        <v>0</v>
      </c>
      <c r="AB445" s="61">
        <v>0</v>
      </c>
      <c r="AC445" s="61">
        <v>0</v>
      </c>
      <c r="AD445" s="61">
        <v>0</v>
      </c>
      <c r="AE445" s="61">
        <v>0</v>
      </c>
      <c r="AF445" s="61">
        <v>0</v>
      </c>
      <c r="AG445" s="61">
        <v>0</v>
      </c>
      <c r="AH445" s="61">
        <v>0</v>
      </c>
      <c r="AI445" s="61">
        <v>0</v>
      </c>
      <c r="AJ445" s="61">
        <v>0</v>
      </c>
      <c r="AK445" s="61">
        <v>0</v>
      </c>
      <c r="AL445" s="61">
        <v>0</v>
      </c>
      <c r="AM445" s="61">
        <v>0</v>
      </c>
      <c r="AN445" s="61">
        <v>0</v>
      </c>
      <c r="AO445" s="61">
        <v>0</v>
      </c>
      <c r="AP445" s="61">
        <v>0</v>
      </c>
      <c r="AQ445" s="61">
        <f t="shared" si="6"/>
        <v>0</v>
      </c>
      <c r="AT445" s="33"/>
    </row>
    <row r="446" spans="1:46" ht="33" customHeight="1">
      <c r="A446" s="32">
        <v>1523</v>
      </c>
      <c r="B446" s="315" t="str">
        <f>VLOOKUP(A446,[4]bd_lista!A:C,3,FALSE)</f>
        <v>Gobierno Autónomo Municipal de San Pablo de Lípez</v>
      </c>
      <c r="C446" s="316" t="e">
        <f>+VLOOKUP(A446,Contactos!$A$4:$E$534,6,FALSE)</f>
        <v>#REF!</v>
      </c>
      <c r="D446" s="61">
        <v>0</v>
      </c>
      <c r="E446" s="61">
        <v>0</v>
      </c>
      <c r="F446" s="61">
        <v>0</v>
      </c>
      <c r="G446" s="61">
        <v>0</v>
      </c>
      <c r="H446" s="61">
        <v>0</v>
      </c>
      <c r="I446" s="61">
        <v>0</v>
      </c>
      <c r="J446" s="61">
        <v>0</v>
      </c>
      <c r="K446" s="61">
        <v>0</v>
      </c>
      <c r="L446" s="61">
        <v>0</v>
      </c>
      <c r="M446" s="61">
        <v>0</v>
      </c>
      <c r="N446" s="61">
        <v>0</v>
      </c>
      <c r="O446" s="61">
        <v>0</v>
      </c>
      <c r="P446" s="61">
        <v>0</v>
      </c>
      <c r="Q446" s="61">
        <v>0</v>
      </c>
      <c r="R446" s="61">
        <v>0</v>
      </c>
      <c r="S446" s="61">
        <v>0</v>
      </c>
      <c r="T446" s="61">
        <v>0</v>
      </c>
      <c r="U446" s="61">
        <v>0</v>
      </c>
      <c r="V446" s="61">
        <v>0</v>
      </c>
      <c r="W446" s="61">
        <v>0</v>
      </c>
      <c r="X446" s="61">
        <v>0</v>
      </c>
      <c r="Y446" s="61">
        <v>0</v>
      </c>
      <c r="Z446" s="61">
        <v>0</v>
      </c>
      <c r="AA446" s="61">
        <v>0</v>
      </c>
      <c r="AB446" s="61">
        <v>0</v>
      </c>
      <c r="AC446" s="61">
        <v>0</v>
      </c>
      <c r="AD446" s="61">
        <v>0</v>
      </c>
      <c r="AE446" s="61">
        <v>0</v>
      </c>
      <c r="AF446" s="61">
        <v>0</v>
      </c>
      <c r="AG446" s="61">
        <v>0</v>
      </c>
      <c r="AH446" s="61">
        <v>0</v>
      </c>
      <c r="AI446" s="61">
        <v>0</v>
      </c>
      <c r="AJ446" s="61">
        <v>0</v>
      </c>
      <c r="AK446" s="61">
        <v>0</v>
      </c>
      <c r="AL446" s="61">
        <v>0</v>
      </c>
      <c r="AM446" s="61">
        <v>0</v>
      </c>
      <c r="AN446" s="61">
        <v>0</v>
      </c>
      <c r="AO446" s="61">
        <v>0</v>
      </c>
      <c r="AP446" s="61">
        <v>0</v>
      </c>
      <c r="AQ446" s="61">
        <f t="shared" si="6"/>
        <v>0</v>
      </c>
      <c r="AT446" s="33"/>
    </row>
    <row r="447" spans="1:46" ht="33" customHeight="1">
      <c r="A447" s="32">
        <v>1524</v>
      </c>
      <c r="B447" s="315" t="str">
        <f>VLOOKUP(A447,[4]bd_lista!A:C,3,FALSE)</f>
        <v>Gobierno Autónomo Municipal de Mojinete</v>
      </c>
      <c r="C447" s="316" t="e">
        <f>+VLOOKUP(A447,Contactos!$A$4:$E$534,6,FALSE)</f>
        <v>#REF!</v>
      </c>
      <c r="D447" s="61">
        <v>0</v>
      </c>
      <c r="E447" s="61">
        <v>0</v>
      </c>
      <c r="F447" s="61">
        <v>0</v>
      </c>
      <c r="G447" s="61">
        <v>0</v>
      </c>
      <c r="H447" s="61">
        <v>0</v>
      </c>
      <c r="I447" s="61">
        <v>0</v>
      </c>
      <c r="J447" s="61">
        <v>0</v>
      </c>
      <c r="K447" s="61">
        <v>0</v>
      </c>
      <c r="L447" s="61">
        <v>0</v>
      </c>
      <c r="M447" s="61">
        <v>0</v>
      </c>
      <c r="N447" s="61">
        <v>0</v>
      </c>
      <c r="O447" s="61">
        <v>0</v>
      </c>
      <c r="P447" s="61">
        <v>0</v>
      </c>
      <c r="Q447" s="61">
        <v>0</v>
      </c>
      <c r="R447" s="61">
        <v>0</v>
      </c>
      <c r="S447" s="61">
        <v>0</v>
      </c>
      <c r="T447" s="61">
        <v>0</v>
      </c>
      <c r="U447" s="61">
        <v>0</v>
      </c>
      <c r="V447" s="61">
        <v>0</v>
      </c>
      <c r="W447" s="61">
        <v>0</v>
      </c>
      <c r="X447" s="61">
        <v>0</v>
      </c>
      <c r="Y447" s="61">
        <v>0</v>
      </c>
      <c r="Z447" s="61">
        <v>0</v>
      </c>
      <c r="AA447" s="61">
        <v>0</v>
      </c>
      <c r="AB447" s="61">
        <v>0</v>
      </c>
      <c r="AC447" s="61">
        <v>0</v>
      </c>
      <c r="AD447" s="61">
        <v>0</v>
      </c>
      <c r="AE447" s="61">
        <v>0</v>
      </c>
      <c r="AF447" s="61">
        <v>0</v>
      </c>
      <c r="AG447" s="61">
        <v>0</v>
      </c>
      <c r="AH447" s="61">
        <v>0</v>
      </c>
      <c r="AI447" s="61">
        <v>0</v>
      </c>
      <c r="AJ447" s="61">
        <v>0</v>
      </c>
      <c r="AK447" s="61">
        <v>0</v>
      </c>
      <c r="AL447" s="61">
        <v>0</v>
      </c>
      <c r="AM447" s="61">
        <v>0</v>
      </c>
      <c r="AN447" s="61">
        <v>0</v>
      </c>
      <c r="AO447" s="61">
        <v>0</v>
      </c>
      <c r="AP447" s="61">
        <v>0</v>
      </c>
      <c r="AQ447" s="61">
        <f t="shared" si="6"/>
        <v>0</v>
      </c>
      <c r="AT447" s="33"/>
    </row>
    <row r="448" spans="1:46" ht="33" customHeight="1">
      <c r="A448" s="32">
        <v>1525</v>
      </c>
      <c r="B448" s="315" t="str">
        <f>VLOOKUP(A448,[4]bd_lista!A:C,3,FALSE)</f>
        <v>Gobierno Autónomo Municipal de San Antonio de Esmoruco</v>
      </c>
      <c r="C448" s="316" t="e">
        <f>+VLOOKUP(A448,Contactos!$A$4:$E$534,6,FALSE)</f>
        <v>#REF!</v>
      </c>
      <c r="D448" s="61">
        <v>0</v>
      </c>
      <c r="E448" s="61">
        <v>0</v>
      </c>
      <c r="F448" s="61">
        <v>0</v>
      </c>
      <c r="G448" s="61">
        <v>0</v>
      </c>
      <c r="H448" s="61">
        <v>0</v>
      </c>
      <c r="I448" s="61">
        <v>0</v>
      </c>
      <c r="J448" s="61">
        <v>0</v>
      </c>
      <c r="K448" s="61">
        <v>0</v>
      </c>
      <c r="L448" s="61">
        <v>0</v>
      </c>
      <c r="M448" s="61">
        <v>0</v>
      </c>
      <c r="N448" s="61">
        <v>0</v>
      </c>
      <c r="O448" s="61">
        <v>0</v>
      </c>
      <c r="P448" s="61">
        <v>0</v>
      </c>
      <c r="Q448" s="61">
        <v>0</v>
      </c>
      <c r="R448" s="61">
        <v>0</v>
      </c>
      <c r="S448" s="61">
        <v>0</v>
      </c>
      <c r="T448" s="61">
        <v>0</v>
      </c>
      <c r="U448" s="61">
        <v>0</v>
      </c>
      <c r="V448" s="61">
        <v>0</v>
      </c>
      <c r="W448" s="61">
        <v>0</v>
      </c>
      <c r="X448" s="61">
        <v>0</v>
      </c>
      <c r="Y448" s="61">
        <v>0</v>
      </c>
      <c r="Z448" s="61">
        <v>0</v>
      </c>
      <c r="AA448" s="61">
        <v>0</v>
      </c>
      <c r="AB448" s="61">
        <v>0</v>
      </c>
      <c r="AC448" s="61">
        <v>0</v>
      </c>
      <c r="AD448" s="61">
        <v>0</v>
      </c>
      <c r="AE448" s="61">
        <v>0</v>
      </c>
      <c r="AF448" s="61">
        <v>0</v>
      </c>
      <c r="AG448" s="61">
        <v>0</v>
      </c>
      <c r="AH448" s="61">
        <v>0</v>
      </c>
      <c r="AI448" s="61">
        <v>0</v>
      </c>
      <c r="AJ448" s="61">
        <v>0</v>
      </c>
      <c r="AK448" s="61">
        <v>0</v>
      </c>
      <c r="AL448" s="61">
        <v>0</v>
      </c>
      <c r="AM448" s="61">
        <v>0</v>
      </c>
      <c r="AN448" s="61">
        <v>0</v>
      </c>
      <c r="AO448" s="61">
        <v>0</v>
      </c>
      <c r="AP448" s="61">
        <v>0</v>
      </c>
      <c r="AQ448" s="61">
        <f t="shared" si="6"/>
        <v>0</v>
      </c>
      <c r="AT448" s="33"/>
    </row>
    <row r="449" spans="1:46" ht="33" customHeight="1">
      <c r="A449" s="32">
        <v>1526</v>
      </c>
      <c r="B449" s="315" t="str">
        <f>VLOOKUP(A449,[4]bd_lista!A:C,3,FALSE)</f>
        <v>Gobierno Autónomo Municipal de Sacaca (Villa de Sacaca)</v>
      </c>
      <c r="C449" s="316" t="e">
        <f>+VLOOKUP(A449,Contactos!$A$4:$E$534,6,FALSE)</f>
        <v>#REF!</v>
      </c>
      <c r="D449" s="61">
        <v>0</v>
      </c>
      <c r="E449" s="61">
        <v>0</v>
      </c>
      <c r="F449" s="61">
        <v>0</v>
      </c>
      <c r="G449" s="61">
        <v>0</v>
      </c>
      <c r="H449" s="61">
        <v>0</v>
      </c>
      <c r="I449" s="61">
        <v>0</v>
      </c>
      <c r="J449" s="61">
        <v>0</v>
      </c>
      <c r="K449" s="61">
        <v>0</v>
      </c>
      <c r="L449" s="61">
        <v>0</v>
      </c>
      <c r="M449" s="61">
        <v>0</v>
      </c>
      <c r="N449" s="61">
        <v>0</v>
      </c>
      <c r="O449" s="61">
        <v>0</v>
      </c>
      <c r="P449" s="61">
        <v>0</v>
      </c>
      <c r="Q449" s="61">
        <v>0</v>
      </c>
      <c r="R449" s="61">
        <v>0</v>
      </c>
      <c r="S449" s="61">
        <v>0</v>
      </c>
      <c r="T449" s="61">
        <v>0</v>
      </c>
      <c r="U449" s="61">
        <v>0</v>
      </c>
      <c r="V449" s="61">
        <v>0</v>
      </c>
      <c r="W449" s="61">
        <v>0</v>
      </c>
      <c r="X449" s="61">
        <v>0</v>
      </c>
      <c r="Y449" s="61">
        <v>0</v>
      </c>
      <c r="Z449" s="61">
        <v>0</v>
      </c>
      <c r="AA449" s="61">
        <v>0</v>
      </c>
      <c r="AB449" s="61">
        <v>0</v>
      </c>
      <c r="AC449" s="61">
        <v>0</v>
      </c>
      <c r="AD449" s="61">
        <v>0</v>
      </c>
      <c r="AE449" s="61">
        <v>0</v>
      </c>
      <c r="AF449" s="61">
        <v>0</v>
      </c>
      <c r="AG449" s="61">
        <v>0</v>
      </c>
      <c r="AH449" s="61">
        <v>0</v>
      </c>
      <c r="AI449" s="61">
        <v>0</v>
      </c>
      <c r="AJ449" s="61">
        <v>0</v>
      </c>
      <c r="AK449" s="61">
        <v>0</v>
      </c>
      <c r="AL449" s="61">
        <v>0</v>
      </c>
      <c r="AM449" s="61">
        <v>0</v>
      </c>
      <c r="AN449" s="61">
        <v>0</v>
      </c>
      <c r="AO449" s="61">
        <v>0</v>
      </c>
      <c r="AP449" s="61">
        <v>0</v>
      </c>
      <c r="AQ449" s="61">
        <f t="shared" si="6"/>
        <v>0</v>
      </c>
      <c r="AT449" s="33"/>
    </row>
    <row r="450" spans="1:46" ht="33" customHeight="1">
      <c r="A450" s="32">
        <v>1527</v>
      </c>
      <c r="B450" s="315" t="str">
        <f>VLOOKUP(A450,[4]bd_lista!A:C,3,FALSE)</f>
        <v>Gobierno Autónomo Municipal de Caripuyo</v>
      </c>
      <c r="C450" s="316" t="e">
        <f>+VLOOKUP(A450,Contactos!$A$4:$E$534,6,FALSE)</f>
        <v>#REF!</v>
      </c>
      <c r="D450" s="61">
        <v>0</v>
      </c>
      <c r="E450" s="61">
        <v>0</v>
      </c>
      <c r="F450" s="61">
        <v>0</v>
      </c>
      <c r="G450" s="61">
        <v>0</v>
      </c>
      <c r="H450" s="61">
        <v>0</v>
      </c>
      <c r="I450" s="61">
        <v>0</v>
      </c>
      <c r="J450" s="61">
        <v>0</v>
      </c>
      <c r="K450" s="61">
        <v>0</v>
      </c>
      <c r="L450" s="61">
        <v>0</v>
      </c>
      <c r="M450" s="61">
        <v>0</v>
      </c>
      <c r="N450" s="61">
        <v>0</v>
      </c>
      <c r="O450" s="61">
        <v>0</v>
      </c>
      <c r="P450" s="61">
        <v>0</v>
      </c>
      <c r="Q450" s="61">
        <v>0</v>
      </c>
      <c r="R450" s="61">
        <v>0</v>
      </c>
      <c r="S450" s="61">
        <v>0</v>
      </c>
      <c r="T450" s="61">
        <v>0</v>
      </c>
      <c r="U450" s="61">
        <v>0</v>
      </c>
      <c r="V450" s="61">
        <v>0</v>
      </c>
      <c r="W450" s="61">
        <v>0</v>
      </c>
      <c r="X450" s="61">
        <v>0</v>
      </c>
      <c r="Y450" s="61">
        <v>0</v>
      </c>
      <c r="Z450" s="61">
        <v>0</v>
      </c>
      <c r="AA450" s="61">
        <v>0</v>
      </c>
      <c r="AB450" s="61">
        <v>0</v>
      </c>
      <c r="AC450" s="61">
        <v>0</v>
      </c>
      <c r="AD450" s="61">
        <v>0</v>
      </c>
      <c r="AE450" s="61">
        <v>0</v>
      </c>
      <c r="AF450" s="61">
        <v>0</v>
      </c>
      <c r="AG450" s="61">
        <v>0</v>
      </c>
      <c r="AH450" s="61">
        <v>0</v>
      </c>
      <c r="AI450" s="61">
        <v>0</v>
      </c>
      <c r="AJ450" s="61">
        <v>0</v>
      </c>
      <c r="AK450" s="61">
        <v>0</v>
      </c>
      <c r="AL450" s="61">
        <v>0</v>
      </c>
      <c r="AM450" s="61">
        <v>0</v>
      </c>
      <c r="AN450" s="61">
        <v>0</v>
      </c>
      <c r="AO450" s="61">
        <v>0</v>
      </c>
      <c r="AP450" s="61">
        <v>0</v>
      </c>
      <c r="AQ450" s="61">
        <f t="shared" si="6"/>
        <v>0</v>
      </c>
      <c r="AT450" s="33"/>
    </row>
    <row r="451" spans="1:46" ht="33" customHeight="1">
      <c r="A451" s="32">
        <v>1528</v>
      </c>
      <c r="B451" s="315" t="str">
        <f>VLOOKUP(A451,[4]bd_lista!A:C,3,FALSE)</f>
        <v>Gobierno Autónomo Municipal de Puna (Villa Talavera)</v>
      </c>
      <c r="C451" s="316" t="e">
        <f>+VLOOKUP(A451,Contactos!$A$4:$E$534,6,FALSE)</f>
        <v>#REF!</v>
      </c>
      <c r="D451" s="61">
        <v>0</v>
      </c>
      <c r="E451" s="61">
        <v>0</v>
      </c>
      <c r="F451" s="61">
        <v>0</v>
      </c>
      <c r="G451" s="61">
        <v>0</v>
      </c>
      <c r="H451" s="61">
        <v>0</v>
      </c>
      <c r="I451" s="61">
        <v>0</v>
      </c>
      <c r="J451" s="61">
        <v>0</v>
      </c>
      <c r="K451" s="61">
        <v>0</v>
      </c>
      <c r="L451" s="61">
        <v>0</v>
      </c>
      <c r="M451" s="61">
        <v>0</v>
      </c>
      <c r="N451" s="61">
        <v>0</v>
      </c>
      <c r="O451" s="61">
        <v>0</v>
      </c>
      <c r="P451" s="61">
        <v>0</v>
      </c>
      <c r="Q451" s="61">
        <v>0</v>
      </c>
      <c r="R451" s="61">
        <v>0</v>
      </c>
      <c r="S451" s="61">
        <v>0</v>
      </c>
      <c r="T451" s="61">
        <v>0</v>
      </c>
      <c r="U451" s="61">
        <v>0</v>
      </c>
      <c r="V451" s="61">
        <v>0</v>
      </c>
      <c r="W451" s="61">
        <v>0</v>
      </c>
      <c r="X451" s="61">
        <v>0</v>
      </c>
      <c r="Y451" s="61">
        <v>0</v>
      </c>
      <c r="Z451" s="61">
        <v>0</v>
      </c>
      <c r="AA451" s="61">
        <v>0</v>
      </c>
      <c r="AB451" s="61">
        <v>0</v>
      </c>
      <c r="AC451" s="61">
        <v>0</v>
      </c>
      <c r="AD451" s="61">
        <v>0</v>
      </c>
      <c r="AE451" s="61">
        <v>0</v>
      </c>
      <c r="AF451" s="61">
        <v>0</v>
      </c>
      <c r="AG451" s="61">
        <v>0</v>
      </c>
      <c r="AH451" s="61">
        <v>0</v>
      </c>
      <c r="AI451" s="61">
        <v>0</v>
      </c>
      <c r="AJ451" s="61">
        <v>0</v>
      </c>
      <c r="AK451" s="61">
        <v>0</v>
      </c>
      <c r="AL451" s="61">
        <v>0</v>
      </c>
      <c r="AM451" s="61">
        <v>0</v>
      </c>
      <c r="AN451" s="61">
        <v>0</v>
      </c>
      <c r="AO451" s="61">
        <v>0</v>
      </c>
      <c r="AP451" s="61">
        <v>0</v>
      </c>
      <c r="AQ451" s="61">
        <f t="shared" si="6"/>
        <v>0</v>
      </c>
      <c r="AT451" s="33"/>
    </row>
    <row r="452" spans="1:46" ht="33" customHeight="1">
      <c r="A452" s="32">
        <v>1529</v>
      </c>
      <c r="B452" s="315" t="str">
        <f>VLOOKUP(A452,[4]bd_lista!A:C,3,FALSE)</f>
        <v>Gobierno Autónomo Municipal de Caiza "D"</v>
      </c>
      <c r="C452" s="316" t="e">
        <f>+VLOOKUP(A452,Contactos!$A$4:$E$534,6,FALSE)</f>
        <v>#REF!</v>
      </c>
      <c r="D452" s="61">
        <v>0</v>
      </c>
      <c r="E452" s="61">
        <v>0</v>
      </c>
      <c r="F452" s="61">
        <v>0</v>
      </c>
      <c r="G452" s="61">
        <v>0</v>
      </c>
      <c r="H452" s="61">
        <v>0</v>
      </c>
      <c r="I452" s="61">
        <v>0</v>
      </c>
      <c r="J452" s="61">
        <v>0</v>
      </c>
      <c r="K452" s="61">
        <v>0</v>
      </c>
      <c r="L452" s="61">
        <v>0</v>
      </c>
      <c r="M452" s="61">
        <v>0</v>
      </c>
      <c r="N452" s="61">
        <v>0</v>
      </c>
      <c r="O452" s="61">
        <v>0</v>
      </c>
      <c r="P452" s="61">
        <v>0</v>
      </c>
      <c r="Q452" s="61">
        <v>0</v>
      </c>
      <c r="R452" s="61">
        <v>0</v>
      </c>
      <c r="S452" s="61">
        <v>0</v>
      </c>
      <c r="T452" s="61">
        <v>0</v>
      </c>
      <c r="U452" s="61">
        <v>0</v>
      </c>
      <c r="V452" s="61">
        <v>0</v>
      </c>
      <c r="W452" s="61">
        <v>0</v>
      </c>
      <c r="X452" s="61">
        <v>0</v>
      </c>
      <c r="Y452" s="61">
        <v>0</v>
      </c>
      <c r="Z452" s="61">
        <v>0</v>
      </c>
      <c r="AA452" s="61">
        <v>0</v>
      </c>
      <c r="AB452" s="61">
        <v>0</v>
      </c>
      <c r="AC452" s="61">
        <v>0</v>
      </c>
      <c r="AD452" s="61">
        <v>0</v>
      </c>
      <c r="AE452" s="61">
        <v>0</v>
      </c>
      <c r="AF452" s="61">
        <v>0</v>
      </c>
      <c r="AG452" s="61">
        <v>0</v>
      </c>
      <c r="AH452" s="61">
        <v>0</v>
      </c>
      <c r="AI452" s="61">
        <v>0</v>
      </c>
      <c r="AJ452" s="61">
        <v>0</v>
      </c>
      <c r="AK452" s="61">
        <v>0</v>
      </c>
      <c r="AL452" s="61">
        <v>0</v>
      </c>
      <c r="AM452" s="61">
        <v>0</v>
      </c>
      <c r="AN452" s="61">
        <v>0</v>
      </c>
      <c r="AO452" s="61">
        <v>0</v>
      </c>
      <c r="AP452" s="61">
        <v>0</v>
      </c>
      <c r="AQ452" s="61">
        <f t="shared" si="6"/>
        <v>0</v>
      </c>
      <c r="AT452" s="33"/>
    </row>
    <row r="453" spans="1:46" ht="33" customHeight="1">
      <c r="A453" s="32">
        <v>1530</v>
      </c>
      <c r="B453" s="315" t="str">
        <f>VLOOKUP(A453,[4]bd_lista!A:C,3,FALSE)</f>
        <v>Gobierno Autónomo Municipal de Uyuni</v>
      </c>
      <c r="C453" s="316" t="e">
        <f>+VLOOKUP(A453,Contactos!$A$4:$E$534,6,FALSE)</f>
        <v>#REF!</v>
      </c>
      <c r="D453" s="61">
        <v>0</v>
      </c>
      <c r="E453" s="61">
        <v>0</v>
      </c>
      <c r="F453" s="61">
        <v>0</v>
      </c>
      <c r="G453" s="61">
        <v>0</v>
      </c>
      <c r="H453" s="61">
        <v>0</v>
      </c>
      <c r="I453" s="61">
        <v>0</v>
      </c>
      <c r="J453" s="61">
        <v>0</v>
      </c>
      <c r="K453" s="61">
        <v>0</v>
      </c>
      <c r="L453" s="61">
        <v>0</v>
      </c>
      <c r="M453" s="61">
        <v>0</v>
      </c>
      <c r="N453" s="61">
        <v>0</v>
      </c>
      <c r="O453" s="61">
        <v>0</v>
      </c>
      <c r="P453" s="61">
        <v>0</v>
      </c>
      <c r="Q453" s="61">
        <v>0</v>
      </c>
      <c r="R453" s="61">
        <v>0</v>
      </c>
      <c r="S453" s="61">
        <v>0</v>
      </c>
      <c r="T453" s="61">
        <v>0</v>
      </c>
      <c r="U453" s="61">
        <v>0</v>
      </c>
      <c r="V453" s="61">
        <v>0</v>
      </c>
      <c r="W453" s="61">
        <v>0</v>
      </c>
      <c r="X453" s="61">
        <v>0</v>
      </c>
      <c r="Y453" s="61">
        <v>0</v>
      </c>
      <c r="Z453" s="61">
        <v>0</v>
      </c>
      <c r="AA453" s="61">
        <v>0</v>
      </c>
      <c r="AB453" s="61">
        <v>0</v>
      </c>
      <c r="AC453" s="61">
        <v>0</v>
      </c>
      <c r="AD453" s="61">
        <v>0</v>
      </c>
      <c r="AE453" s="61">
        <v>0</v>
      </c>
      <c r="AF453" s="61">
        <v>0</v>
      </c>
      <c r="AG453" s="61">
        <v>0</v>
      </c>
      <c r="AH453" s="61">
        <v>0</v>
      </c>
      <c r="AI453" s="61">
        <v>0</v>
      </c>
      <c r="AJ453" s="61">
        <v>0</v>
      </c>
      <c r="AK453" s="61">
        <v>0</v>
      </c>
      <c r="AL453" s="61">
        <v>0</v>
      </c>
      <c r="AM453" s="61">
        <v>0</v>
      </c>
      <c r="AN453" s="61">
        <v>0</v>
      </c>
      <c r="AO453" s="61">
        <v>0</v>
      </c>
      <c r="AP453" s="61">
        <v>0</v>
      </c>
      <c r="AQ453" s="61">
        <f t="shared" si="6"/>
        <v>0</v>
      </c>
      <c r="AT453" s="33"/>
    </row>
    <row r="454" spans="1:46" ht="33" customHeight="1">
      <c r="A454" s="32">
        <v>1531</v>
      </c>
      <c r="B454" s="315" t="str">
        <f>VLOOKUP(A454,[4]bd_lista!A:C,3,FALSE)</f>
        <v>Gobierno Autónomo Municipal de Tomave</v>
      </c>
      <c r="C454" s="316" t="e">
        <f>+VLOOKUP(A454,Contactos!$A$4:$E$534,6,FALSE)</f>
        <v>#REF!</v>
      </c>
      <c r="D454" s="61">
        <v>0</v>
      </c>
      <c r="E454" s="61">
        <v>0</v>
      </c>
      <c r="F454" s="61">
        <v>0</v>
      </c>
      <c r="G454" s="61">
        <v>0</v>
      </c>
      <c r="H454" s="61">
        <v>0</v>
      </c>
      <c r="I454" s="61">
        <v>0</v>
      </c>
      <c r="J454" s="61">
        <v>0</v>
      </c>
      <c r="K454" s="61">
        <v>0</v>
      </c>
      <c r="L454" s="61">
        <v>0</v>
      </c>
      <c r="M454" s="61">
        <v>0</v>
      </c>
      <c r="N454" s="61">
        <v>0</v>
      </c>
      <c r="O454" s="61">
        <v>0</v>
      </c>
      <c r="P454" s="61">
        <v>0</v>
      </c>
      <c r="Q454" s="61">
        <v>0</v>
      </c>
      <c r="R454" s="61">
        <v>0</v>
      </c>
      <c r="S454" s="61">
        <v>0</v>
      </c>
      <c r="T454" s="61">
        <v>0</v>
      </c>
      <c r="U454" s="61">
        <v>0</v>
      </c>
      <c r="V454" s="61">
        <v>0</v>
      </c>
      <c r="W454" s="61">
        <v>0</v>
      </c>
      <c r="X454" s="61">
        <v>0</v>
      </c>
      <c r="Y454" s="61">
        <v>0</v>
      </c>
      <c r="Z454" s="61">
        <v>0</v>
      </c>
      <c r="AA454" s="61">
        <v>0</v>
      </c>
      <c r="AB454" s="61">
        <v>0</v>
      </c>
      <c r="AC454" s="61">
        <v>0</v>
      </c>
      <c r="AD454" s="61">
        <v>0</v>
      </c>
      <c r="AE454" s="61">
        <v>0</v>
      </c>
      <c r="AF454" s="61">
        <v>0</v>
      </c>
      <c r="AG454" s="61">
        <v>0</v>
      </c>
      <c r="AH454" s="61">
        <v>0</v>
      </c>
      <c r="AI454" s="61">
        <v>0</v>
      </c>
      <c r="AJ454" s="61">
        <v>0</v>
      </c>
      <c r="AK454" s="61">
        <v>0</v>
      </c>
      <c r="AL454" s="61">
        <v>0</v>
      </c>
      <c r="AM454" s="61">
        <v>0</v>
      </c>
      <c r="AN454" s="61">
        <v>0</v>
      </c>
      <c r="AO454" s="61">
        <v>0</v>
      </c>
      <c r="AP454" s="61">
        <v>0</v>
      </c>
      <c r="AQ454" s="61">
        <f t="shared" si="6"/>
        <v>0</v>
      </c>
      <c r="AT454" s="33"/>
    </row>
    <row r="455" spans="1:46" ht="33" customHeight="1">
      <c r="A455" s="32">
        <v>1532</v>
      </c>
      <c r="B455" s="315" t="str">
        <f>VLOOKUP(A455,[4]bd_lista!A:C,3,FALSE)</f>
        <v>Gobierno Autónomo Municipal de Porco</v>
      </c>
      <c r="C455" s="316" t="e">
        <f>+VLOOKUP(A455,Contactos!$A$4:$E$534,6,FALSE)</f>
        <v>#REF!</v>
      </c>
      <c r="D455" s="61">
        <v>0</v>
      </c>
      <c r="E455" s="61">
        <v>0</v>
      </c>
      <c r="F455" s="61">
        <v>0</v>
      </c>
      <c r="G455" s="61">
        <v>0</v>
      </c>
      <c r="H455" s="61">
        <v>0</v>
      </c>
      <c r="I455" s="61">
        <v>0</v>
      </c>
      <c r="J455" s="61">
        <v>0</v>
      </c>
      <c r="K455" s="61">
        <v>0</v>
      </c>
      <c r="L455" s="61">
        <v>0</v>
      </c>
      <c r="M455" s="61">
        <v>0</v>
      </c>
      <c r="N455" s="61">
        <v>0</v>
      </c>
      <c r="O455" s="61">
        <v>0</v>
      </c>
      <c r="P455" s="61">
        <v>0</v>
      </c>
      <c r="Q455" s="61">
        <v>0</v>
      </c>
      <c r="R455" s="61">
        <v>0</v>
      </c>
      <c r="S455" s="61">
        <v>0</v>
      </c>
      <c r="T455" s="61">
        <v>0</v>
      </c>
      <c r="U455" s="61">
        <v>0</v>
      </c>
      <c r="V455" s="61">
        <v>0</v>
      </c>
      <c r="W455" s="61">
        <v>0</v>
      </c>
      <c r="X455" s="61">
        <v>0</v>
      </c>
      <c r="Y455" s="61">
        <v>0</v>
      </c>
      <c r="Z455" s="61">
        <v>0</v>
      </c>
      <c r="AA455" s="61">
        <v>0</v>
      </c>
      <c r="AB455" s="61">
        <v>0</v>
      </c>
      <c r="AC455" s="61">
        <v>0</v>
      </c>
      <c r="AD455" s="61">
        <v>0</v>
      </c>
      <c r="AE455" s="61">
        <v>0</v>
      </c>
      <c r="AF455" s="61">
        <v>0</v>
      </c>
      <c r="AG455" s="61">
        <v>0</v>
      </c>
      <c r="AH455" s="61">
        <v>0</v>
      </c>
      <c r="AI455" s="61">
        <v>0</v>
      </c>
      <c r="AJ455" s="61">
        <v>0</v>
      </c>
      <c r="AK455" s="61">
        <v>0</v>
      </c>
      <c r="AL455" s="61">
        <v>0</v>
      </c>
      <c r="AM455" s="61">
        <v>0</v>
      </c>
      <c r="AN455" s="61">
        <v>0</v>
      </c>
      <c r="AO455" s="61">
        <v>0</v>
      </c>
      <c r="AP455" s="61">
        <v>0</v>
      </c>
      <c r="AQ455" s="61">
        <f t="shared" si="6"/>
        <v>0</v>
      </c>
      <c r="AT455" s="33"/>
    </row>
    <row r="456" spans="1:46" ht="33" customHeight="1">
      <c r="A456" s="32">
        <v>1533</v>
      </c>
      <c r="B456" s="315" t="str">
        <f>VLOOKUP(A456,[4]bd_lista!A:C,3,FALSE)</f>
        <v>Gobierno Autónomo Municipal de Arampampa</v>
      </c>
      <c r="C456" s="316" t="e">
        <f>+VLOOKUP(A456,Contactos!$A$4:$E$534,6,FALSE)</f>
        <v>#REF!</v>
      </c>
      <c r="D456" s="61">
        <v>0</v>
      </c>
      <c r="E456" s="61">
        <v>0</v>
      </c>
      <c r="F456" s="61">
        <v>0</v>
      </c>
      <c r="G456" s="61">
        <v>0</v>
      </c>
      <c r="H456" s="61">
        <v>0</v>
      </c>
      <c r="I456" s="61">
        <v>0</v>
      </c>
      <c r="J456" s="61">
        <v>0</v>
      </c>
      <c r="K456" s="61">
        <v>0</v>
      </c>
      <c r="L456" s="61">
        <v>0</v>
      </c>
      <c r="M456" s="61">
        <v>0</v>
      </c>
      <c r="N456" s="61">
        <v>0</v>
      </c>
      <c r="O456" s="61">
        <v>0</v>
      </c>
      <c r="P456" s="61">
        <v>0</v>
      </c>
      <c r="Q456" s="61">
        <v>0</v>
      </c>
      <c r="R456" s="61">
        <v>0</v>
      </c>
      <c r="S456" s="61">
        <v>0</v>
      </c>
      <c r="T456" s="61">
        <v>0</v>
      </c>
      <c r="U456" s="61">
        <v>0</v>
      </c>
      <c r="V456" s="61">
        <v>0</v>
      </c>
      <c r="W456" s="61">
        <v>0</v>
      </c>
      <c r="X456" s="61">
        <v>0</v>
      </c>
      <c r="Y456" s="61">
        <v>0</v>
      </c>
      <c r="Z456" s="61">
        <v>0</v>
      </c>
      <c r="AA456" s="61">
        <v>0</v>
      </c>
      <c r="AB456" s="61">
        <v>0</v>
      </c>
      <c r="AC456" s="61">
        <v>0</v>
      </c>
      <c r="AD456" s="61">
        <v>0</v>
      </c>
      <c r="AE456" s="61">
        <v>0</v>
      </c>
      <c r="AF456" s="61">
        <v>0</v>
      </c>
      <c r="AG456" s="61">
        <v>0</v>
      </c>
      <c r="AH456" s="61">
        <v>0</v>
      </c>
      <c r="AI456" s="61">
        <v>0</v>
      </c>
      <c r="AJ456" s="61">
        <v>0</v>
      </c>
      <c r="AK456" s="61">
        <v>0</v>
      </c>
      <c r="AL456" s="61">
        <v>0</v>
      </c>
      <c r="AM456" s="61">
        <v>0</v>
      </c>
      <c r="AN456" s="61">
        <v>0</v>
      </c>
      <c r="AO456" s="61">
        <v>0</v>
      </c>
      <c r="AP456" s="61">
        <v>0</v>
      </c>
      <c r="AQ456" s="61">
        <f t="shared" si="6"/>
        <v>0</v>
      </c>
      <c r="AT456" s="33"/>
    </row>
    <row r="457" spans="1:46" ht="33" customHeight="1">
      <c r="A457" s="32">
        <v>1534</v>
      </c>
      <c r="B457" s="315" t="str">
        <f>VLOOKUP(A457,[4]bd_lista!A:C,3,FALSE)</f>
        <v>Gobierno Autónomo Municipal de Acasio</v>
      </c>
      <c r="C457" s="316" t="e">
        <f>+VLOOKUP(A457,Contactos!$A$4:$E$534,6,FALSE)</f>
        <v>#REF!</v>
      </c>
      <c r="D457" s="61">
        <v>0</v>
      </c>
      <c r="E457" s="61">
        <v>0</v>
      </c>
      <c r="F457" s="61">
        <v>0</v>
      </c>
      <c r="G457" s="61">
        <v>0</v>
      </c>
      <c r="H457" s="61">
        <v>0</v>
      </c>
      <c r="I457" s="61">
        <v>0</v>
      </c>
      <c r="J457" s="61">
        <v>0</v>
      </c>
      <c r="K457" s="61">
        <v>0</v>
      </c>
      <c r="L457" s="61">
        <v>0</v>
      </c>
      <c r="M457" s="61">
        <v>0</v>
      </c>
      <c r="N457" s="61">
        <v>0</v>
      </c>
      <c r="O457" s="61">
        <v>0</v>
      </c>
      <c r="P457" s="61">
        <v>0</v>
      </c>
      <c r="Q457" s="61">
        <v>0</v>
      </c>
      <c r="R457" s="61">
        <v>0</v>
      </c>
      <c r="S457" s="61">
        <v>0</v>
      </c>
      <c r="T457" s="61">
        <v>0</v>
      </c>
      <c r="U457" s="61">
        <v>0</v>
      </c>
      <c r="V457" s="61">
        <v>0</v>
      </c>
      <c r="W457" s="61">
        <v>0</v>
      </c>
      <c r="X457" s="61">
        <v>0</v>
      </c>
      <c r="Y457" s="61">
        <v>0</v>
      </c>
      <c r="Z457" s="61">
        <v>0</v>
      </c>
      <c r="AA457" s="61">
        <v>0</v>
      </c>
      <c r="AB457" s="61">
        <v>0</v>
      </c>
      <c r="AC457" s="61">
        <v>0</v>
      </c>
      <c r="AD457" s="61">
        <v>0</v>
      </c>
      <c r="AE457" s="61">
        <v>0</v>
      </c>
      <c r="AF457" s="61">
        <v>0</v>
      </c>
      <c r="AG457" s="61">
        <v>0</v>
      </c>
      <c r="AH457" s="61">
        <v>0</v>
      </c>
      <c r="AI457" s="61">
        <v>0</v>
      </c>
      <c r="AJ457" s="61">
        <v>0</v>
      </c>
      <c r="AK457" s="61">
        <v>0</v>
      </c>
      <c r="AL457" s="61">
        <v>0</v>
      </c>
      <c r="AM457" s="61">
        <v>0</v>
      </c>
      <c r="AN457" s="61">
        <v>0</v>
      </c>
      <c r="AO457" s="61">
        <v>0</v>
      </c>
      <c r="AP457" s="61">
        <v>0</v>
      </c>
      <c r="AQ457" s="61">
        <f t="shared" si="6"/>
        <v>0</v>
      </c>
      <c r="AT457" s="33"/>
    </row>
    <row r="458" spans="1:46" ht="33" customHeight="1">
      <c r="A458" s="32">
        <v>1535</v>
      </c>
      <c r="B458" s="315" t="str">
        <f>VLOOKUP(A458,[4]bd_lista!A:C,3,FALSE)</f>
        <v>Gobierno Autónomo Municipal de Llica</v>
      </c>
      <c r="C458" s="316" t="e">
        <f>+VLOOKUP(A458,Contactos!$A$4:$E$534,6,FALSE)</f>
        <v>#REF!</v>
      </c>
      <c r="D458" s="61">
        <v>0</v>
      </c>
      <c r="E458" s="61">
        <v>0</v>
      </c>
      <c r="F458" s="61">
        <v>0</v>
      </c>
      <c r="G458" s="61">
        <v>0</v>
      </c>
      <c r="H458" s="61">
        <v>0</v>
      </c>
      <c r="I458" s="61">
        <v>0</v>
      </c>
      <c r="J458" s="61">
        <v>0</v>
      </c>
      <c r="K458" s="61">
        <v>0</v>
      </c>
      <c r="L458" s="61">
        <v>0</v>
      </c>
      <c r="M458" s="61">
        <v>0</v>
      </c>
      <c r="N458" s="61">
        <v>0</v>
      </c>
      <c r="O458" s="61">
        <v>0</v>
      </c>
      <c r="P458" s="61">
        <v>0</v>
      </c>
      <c r="Q458" s="61">
        <v>0</v>
      </c>
      <c r="R458" s="61">
        <v>0</v>
      </c>
      <c r="S458" s="61">
        <v>0</v>
      </c>
      <c r="T458" s="61">
        <v>0</v>
      </c>
      <c r="U458" s="61">
        <v>0</v>
      </c>
      <c r="V458" s="61">
        <v>0</v>
      </c>
      <c r="W458" s="61">
        <v>0</v>
      </c>
      <c r="X458" s="61">
        <v>0</v>
      </c>
      <c r="Y458" s="61">
        <v>0</v>
      </c>
      <c r="Z458" s="61">
        <v>0</v>
      </c>
      <c r="AA458" s="61">
        <v>0</v>
      </c>
      <c r="AB458" s="61">
        <v>0</v>
      </c>
      <c r="AC458" s="61">
        <v>0</v>
      </c>
      <c r="AD458" s="61">
        <v>0</v>
      </c>
      <c r="AE458" s="61">
        <v>0</v>
      </c>
      <c r="AF458" s="61">
        <v>0</v>
      </c>
      <c r="AG458" s="61">
        <v>0</v>
      </c>
      <c r="AH458" s="61">
        <v>0</v>
      </c>
      <c r="AI458" s="61">
        <v>0</v>
      </c>
      <c r="AJ458" s="61">
        <v>0</v>
      </c>
      <c r="AK458" s="61">
        <v>0</v>
      </c>
      <c r="AL458" s="61">
        <v>0</v>
      </c>
      <c r="AM458" s="61">
        <v>0</v>
      </c>
      <c r="AN458" s="61">
        <v>0</v>
      </c>
      <c r="AO458" s="61">
        <v>0</v>
      </c>
      <c r="AP458" s="61">
        <v>0</v>
      </c>
      <c r="AQ458" s="61">
        <f t="shared" si="6"/>
        <v>0</v>
      </c>
      <c r="AT458" s="33"/>
    </row>
    <row r="459" spans="1:46" ht="33" customHeight="1">
      <c r="A459" s="32">
        <v>1536</v>
      </c>
      <c r="B459" s="315" t="str">
        <f>VLOOKUP(A459,[4]bd_lista!A:C,3,FALSE)</f>
        <v>Gobierno Autónomo Municipal de Tahua</v>
      </c>
      <c r="C459" s="316" t="e">
        <f>+VLOOKUP(A459,Contactos!$A$4:$E$534,6,FALSE)</f>
        <v>#REF!</v>
      </c>
      <c r="D459" s="61">
        <v>0</v>
      </c>
      <c r="E459" s="61">
        <v>0</v>
      </c>
      <c r="F459" s="61">
        <v>0</v>
      </c>
      <c r="G459" s="61">
        <v>0</v>
      </c>
      <c r="H459" s="61">
        <v>0</v>
      </c>
      <c r="I459" s="61">
        <v>0</v>
      </c>
      <c r="J459" s="61">
        <v>0</v>
      </c>
      <c r="K459" s="61">
        <v>0</v>
      </c>
      <c r="L459" s="61">
        <v>0</v>
      </c>
      <c r="M459" s="61">
        <v>0</v>
      </c>
      <c r="N459" s="61">
        <v>0</v>
      </c>
      <c r="O459" s="61">
        <v>0</v>
      </c>
      <c r="P459" s="61">
        <v>0</v>
      </c>
      <c r="Q459" s="61">
        <v>0</v>
      </c>
      <c r="R459" s="61">
        <v>0</v>
      </c>
      <c r="S459" s="61">
        <v>0</v>
      </c>
      <c r="T459" s="61">
        <v>0</v>
      </c>
      <c r="U459" s="61">
        <v>0</v>
      </c>
      <c r="V459" s="61">
        <v>0</v>
      </c>
      <c r="W459" s="61">
        <v>0</v>
      </c>
      <c r="X459" s="61">
        <v>0</v>
      </c>
      <c r="Y459" s="61">
        <v>0</v>
      </c>
      <c r="Z459" s="61">
        <v>0</v>
      </c>
      <c r="AA459" s="61">
        <v>0</v>
      </c>
      <c r="AB459" s="61">
        <v>0</v>
      </c>
      <c r="AC459" s="61">
        <v>0</v>
      </c>
      <c r="AD459" s="61">
        <v>0</v>
      </c>
      <c r="AE459" s="61">
        <v>0</v>
      </c>
      <c r="AF459" s="61">
        <v>0</v>
      </c>
      <c r="AG459" s="61">
        <v>0</v>
      </c>
      <c r="AH459" s="61">
        <v>0</v>
      </c>
      <c r="AI459" s="61">
        <v>0</v>
      </c>
      <c r="AJ459" s="61">
        <v>0</v>
      </c>
      <c r="AK459" s="61">
        <v>0</v>
      </c>
      <c r="AL459" s="61">
        <v>0</v>
      </c>
      <c r="AM459" s="61">
        <v>0</v>
      </c>
      <c r="AN459" s="61">
        <v>0</v>
      </c>
      <c r="AO459" s="61">
        <v>0</v>
      </c>
      <c r="AP459" s="61">
        <v>0</v>
      </c>
      <c r="AQ459" s="61">
        <f t="shared" si="6"/>
        <v>0</v>
      </c>
      <c r="AT459" s="33"/>
    </row>
    <row r="460" spans="1:46" ht="33" customHeight="1">
      <c r="A460" s="32">
        <v>1537</v>
      </c>
      <c r="B460" s="315" t="str">
        <f>VLOOKUP(A460,[4]bd_lista!A:C,3,FALSE)</f>
        <v>Gobierno Autónomo Municipal de Villazón</v>
      </c>
      <c r="C460" s="316" t="e">
        <f>+VLOOKUP(A460,Contactos!$A$4:$E$534,6,FALSE)</f>
        <v>#REF!</v>
      </c>
      <c r="D460" s="61">
        <v>0</v>
      </c>
      <c r="E460" s="61">
        <v>0</v>
      </c>
      <c r="F460" s="61">
        <v>0</v>
      </c>
      <c r="G460" s="61">
        <v>0</v>
      </c>
      <c r="H460" s="61">
        <v>0</v>
      </c>
      <c r="I460" s="61">
        <v>0</v>
      </c>
      <c r="J460" s="61">
        <v>0</v>
      </c>
      <c r="K460" s="61">
        <v>0</v>
      </c>
      <c r="L460" s="61">
        <v>0</v>
      </c>
      <c r="M460" s="61">
        <v>0</v>
      </c>
      <c r="N460" s="61">
        <v>0</v>
      </c>
      <c r="O460" s="61">
        <v>0</v>
      </c>
      <c r="P460" s="61">
        <v>0</v>
      </c>
      <c r="Q460" s="61">
        <v>0</v>
      </c>
      <c r="R460" s="61">
        <v>0</v>
      </c>
      <c r="S460" s="61">
        <v>0</v>
      </c>
      <c r="T460" s="61">
        <v>0</v>
      </c>
      <c r="U460" s="61">
        <v>0</v>
      </c>
      <c r="V460" s="61">
        <v>0</v>
      </c>
      <c r="W460" s="61">
        <v>0</v>
      </c>
      <c r="X460" s="61">
        <v>0</v>
      </c>
      <c r="Y460" s="61">
        <v>0</v>
      </c>
      <c r="Z460" s="61">
        <v>0</v>
      </c>
      <c r="AA460" s="61">
        <v>0</v>
      </c>
      <c r="AB460" s="61">
        <v>0</v>
      </c>
      <c r="AC460" s="61">
        <v>0</v>
      </c>
      <c r="AD460" s="61">
        <v>0</v>
      </c>
      <c r="AE460" s="61">
        <v>0</v>
      </c>
      <c r="AF460" s="61">
        <v>0</v>
      </c>
      <c r="AG460" s="61">
        <v>0</v>
      </c>
      <c r="AH460" s="61">
        <v>0</v>
      </c>
      <c r="AI460" s="61">
        <v>0</v>
      </c>
      <c r="AJ460" s="61">
        <v>0</v>
      </c>
      <c r="AK460" s="61">
        <v>0</v>
      </c>
      <c r="AL460" s="61">
        <v>0</v>
      </c>
      <c r="AM460" s="61">
        <v>0</v>
      </c>
      <c r="AN460" s="61">
        <v>0</v>
      </c>
      <c r="AO460" s="61">
        <v>0</v>
      </c>
      <c r="AP460" s="61">
        <v>0</v>
      </c>
      <c r="AQ460" s="61">
        <f t="shared" si="6"/>
        <v>0</v>
      </c>
      <c r="AT460" s="33"/>
    </row>
    <row r="461" spans="1:46" ht="33" customHeight="1">
      <c r="A461" s="32">
        <v>1538</v>
      </c>
      <c r="B461" s="315" t="str">
        <f>VLOOKUP(A461,[4]bd_lista!A:C,3,FALSE)</f>
        <v>Gobierno Autónomo Municipal de San Agustín</v>
      </c>
      <c r="C461" s="316" t="e">
        <f>+VLOOKUP(A461,Contactos!$A$4:$E$534,6,FALSE)</f>
        <v>#REF!</v>
      </c>
      <c r="D461" s="61">
        <v>0</v>
      </c>
      <c r="E461" s="61">
        <v>0</v>
      </c>
      <c r="F461" s="61">
        <v>0</v>
      </c>
      <c r="G461" s="61">
        <v>0</v>
      </c>
      <c r="H461" s="61">
        <v>0</v>
      </c>
      <c r="I461" s="61">
        <v>0</v>
      </c>
      <c r="J461" s="61">
        <v>0</v>
      </c>
      <c r="K461" s="61">
        <v>0</v>
      </c>
      <c r="L461" s="61">
        <v>0</v>
      </c>
      <c r="M461" s="61">
        <v>0</v>
      </c>
      <c r="N461" s="61">
        <v>0</v>
      </c>
      <c r="O461" s="61">
        <v>0</v>
      </c>
      <c r="P461" s="61">
        <v>0</v>
      </c>
      <c r="Q461" s="61">
        <v>0</v>
      </c>
      <c r="R461" s="61">
        <v>0</v>
      </c>
      <c r="S461" s="61">
        <v>0</v>
      </c>
      <c r="T461" s="61">
        <v>0</v>
      </c>
      <c r="U461" s="61">
        <v>0</v>
      </c>
      <c r="V461" s="61">
        <v>0</v>
      </c>
      <c r="W461" s="61">
        <v>0</v>
      </c>
      <c r="X461" s="61">
        <v>0</v>
      </c>
      <c r="Y461" s="61">
        <v>0</v>
      </c>
      <c r="Z461" s="61">
        <v>0</v>
      </c>
      <c r="AA461" s="61">
        <v>0</v>
      </c>
      <c r="AB461" s="61">
        <v>0</v>
      </c>
      <c r="AC461" s="61">
        <v>0</v>
      </c>
      <c r="AD461" s="61">
        <v>0</v>
      </c>
      <c r="AE461" s="61">
        <v>0</v>
      </c>
      <c r="AF461" s="61">
        <v>0</v>
      </c>
      <c r="AG461" s="61">
        <v>0</v>
      </c>
      <c r="AH461" s="61">
        <v>0</v>
      </c>
      <c r="AI461" s="61">
        <v>0</v>
      </c>
      <c r="AJ461" s="61">
        <v>0</v>
      </c>
      <c r="AK461" s="61">
        <v>0</v>
      </c>
      <c r="AL461" s="61">
        <v>0</v>
      </c>
      <c r="AM461" s="61">
        <v>0</v>
      </c>
      <c r="AN461" s="61">
        <v>0</v>
      </c>
      <c r="AO461" s="61">
        <v>0</v>
      </c>
      <c r="AP461" s="61">
        <v>0</v>
      </c>
      <c r="AQ461" s="61">
        <f t="shared" si="6"/>
        <v>0</v>
      </c>
      <c r="AT461" s="33"/>
    </row>
    <row r="462" spans="1:46" ht="33" customHeight="1">
      <c r="A462" s="32">
        <v>1539</v>
      </c>
      <c r="B462" s="315" t="str">
        <f>VLOOKUP(A462,[4]bd_lista!A:C,3,FALSE)</f>
        <v>Gobierno Autónomo Municipal de Ckochas</v>
      </c>
      <c r="C462" s="316" t="e">
        <f>+VLOOKUP(A462,Contactos!$A$4:$E$534,6,FALSE)</f>
        <v>#REF!</v>
      </c>
      <c r="D462" s="61">
        <v>0</v>
      </c>
      <c r="E462" s="61">
        <v>0</v>
      </c>
      <c r="F462" s="61">
        <v>0</v>
      </c>
      <c r="G462" s="61">
        <v>0</v>
      </c>
      <c r="H462" s="61">
        <v>0</v>
      </c>
      <c r="I462" s="61">
        <v>0</v>
      </c>
      <c r="J462" s="61">
        <v>0</v>
      </c>
      <c r="K462" s="61">
        <v>0</v>
      </c>
      <c r="L462" s="61">
        <v>0</v>
      </c>
      <c r="M462" s="61">
        <v>0</v>
      </c>
      <c r="N462" s="61">
        <v>0</v>
      </c>
      <c r="O462" s="61">
        <v>0</v>
      </c>
      <c r="P462" s="61">
        <v>0</v>
      </c>
      <c r="Q462" s="61">
        <v>0</v>
      </c>
      <c r="R462" s="61">
        <v>0</v>
      </c>
      <c r="S462" s="61">
        <v>0</v>
      </c>
      <c r="T462" s="61">
        <v>0</v>
      </c>
      <c r="U462" s="61">
        <v>0</v>
      </c>
      <c r="V462" s="61">
        <v>0</v>
      </c>
      <c r="W462" s="61">
        <v>0</v>
      </c>
      <c r="X462" s="61">
        <v>0</v>
      </c>
      <c r="Y462" s="61">
        <v>0</v>
      </c>
      <c r="Z462" s="61">
        <v>0</v>
      </c>
      <c r="AA462" s="61">
        <v>0</v>
      </c>
      <c r="AB462" s="61">
        <v>0</v>
      </c>
      <c r="AC462" s="61">
        <v>0</v>
      </c>
      <c r="AD462" s="61">
        <v>0</v>
      </c>
      <c r="AE462" s="61">
        <v>0</v>
      </c>
      <c r="AF462" s="61">
        <v>0</v>
      </c>
      <c r="AG462" s="61">
        <v>0</v>
      </c>
      <c r="AH462" s="61">
        <v>0</v>
      </c>
      <c r="AI462" s="61">
        <v>0</v>
      </c>
      <c r="AJ462" s="61">
        <v>0</v>
      </c>
      <c r="AK462" s="61">
        <v>0</v>
      </c>
      <c r="AL462" s="61">
        <v>0</v>
      </c>
      <c r="AM462" s="61">
        <v>0</v>
      </c>
      <c r="AN462" s="61">
        <v>0</v>
      </c>
      <c r="AO462" s="61">
        <v>0</v>
      </c>
      <c r="AP462" s="61">
        <v>0</v>
      </c>
      <c r="AQ462" s="61">
        <f t="shared" si="6"/>
        <v>0</v>
      </c>
      <c r="AT462" s="33"/>
    </row>
    <row r="463" spans="1:46" ht="33" customHeight="1">
      <c r="A463" s="32">
        <v>1540</v>
      </c>
      <c r="B463" s="315" t="str">
        <f>VLOOKUP(A463,[4]bd_lista!A:C,3,FALSE)</f>
        <v>Gobierno Autónomo Municipal de Chuquihuta Ayllu Jucumani</v>
      </c>
      <c r="C463" s="316" t="e">
        <f>+VLOOKUP(A463,Contactos!$A$4:$E$534,6,FALSE)</f>
        <v>#REF!</v>
      </c>
      <c r="D463" s="61">
        <v>0</v>
      </c>
      <c r="E463" s="61">
        <v>0</v>
      </c>
      <c r="F463" s="61">
        <v>0</v>
      </c>
      <c r="G463" s="61">
        <v>0</v>
      </c>
      <c r="H463" s="61">
        <v>0</v>
      </c>
      <c r="I463" s="61">
        <v>0</v>
      </c>
      <c r="J463" s="61">
        <v>0</v>
      </c>
      <c r="K463" s="61">
        <v>0</v>
      </c>
      <c r="L463" s="61">
        <v>0</v>
      </c>
      <c r="M463" s="61">
        <v>0</v>
      </c>
      <c r="N463" s="61">
        <v>0</v>
      </c>
      <c r="O463" s="61">
        <v>0</v>
      </c>
      <c r="P463" s="61">
        <v>0</v>
      </c>
      <c r="Q463" s="61">
        <v>0</v>
      </c>
      <c r="R463" s="61">
        <v>0</v>
      </c>
      <c r="S463" s="61">
        <v>0</v>
      </c>
      <c r="T463" s="61">
        <v>0</v>
      </c>
      <c r="U463" s="61">
        <v>0</v>
      </c>
      <c r="V463" s="61">
        <v>0</v>
      </c>
      <c r="W463" s="61">
        <v>0</v>
      </c>
      <c r="X463" s="61">
        <v>0</v>
      </c>
      <c r="Y463" s="61">
        <v>0</v>
      </c>
      <c r="Z463" s="61">
        <v>0</v>
      </c>
      <c r="AA463" s="61">
        <v>0</v>
      </c>
      <c r="AB463" s="61">
        <v>0</v>
      </c>
      <c r="AC463" s="61">
        <v>0</v>
      </c>
      <c r="AD463" s="61">
        <v>0</v>
      </c>
      <c r="AE463" s="61">
        <v>0</v>
      </c>
      <c r="AF463" s="61">
        <v>0</v>
      </c>
      <c r="AG463" s="61">
        <v>0</v>
      </c>
      <c r="AH463" s="61">
        <v>0</v>
      </c>
      <c r="AI463" s="61">
        <v>0</v>
      </c>
      <c r="AJ463" s="61">
        <v>0</v>
      </c>
      <c r="AK463" s="61">
        <v>0</v>
      </c>
      <c r="AL463" s="61">
        <v>0</v>
      </c>
      <c r="AM463" s="61">
        <v>0</v>
      </c>
      <c r="AN463" s="61">
        <v>0</v>
      </c>
      <c r="AO463" s="61">
        <v>0</v>
      </c>
      <c r="AP463" s="61">
        <v>0</v>
      </c>
      <c r="AQ463" s="61">
        <f t="shared" ref="AQ463:AQ526" si="7">SUM(D463:AP463)</f>
        <v>0</v>
      </c>
      <c r="AT463" s="33"/>
    </row>
    <row r="464" spans="1:46" ht="33" customHeight="1">
      <c r="A464" s="32">
        <v>1601</v>
      </c>
      <c r="B464" s="315" t="str">
        <f>VLOOKUP(A464,[4]bd_lista!A:C,3,FALSE)</f>
        <v>Gobierno Autónomo Municipal de Tarija</v>
      </c>
      <c r="C464" s="316" t="e">
        <f>+VLOOKUP(A464,Contactos!$A$4:$E$534,6,FALSE)</f>
        <v>#REF!</v>
      </c>
      <c r="D464" s="61">
        <v>0</v>
      </c>
      <c r="E464" s="61">
        <v>0</v>
      </c>
      <c r="F464" s="61">
        <v>0</v>
      </c>
      <c r="G464" s="61">
        <v>0</v>
      </c>
      <c r="H464" s="61">
        <v>0</v>
      </c>
      <c r="I464" s="61">
        <v>0</v>
      </c>
      <c r="J464" s="61">
        <v>0</v>
      </c>
      <c r="K464" s="61">
        <v>0</v>
      </c>
      <c r="L464" s="61">
        <v>0</v>
      </c>
      <c r="M464" s="61">
        <v>0</v>
      </c>
      <c r="N464" s="61">
        <v>0</v>
      </c>
      <c r="O464" s="61">
        <v>0</v>
      </c>
      <c r="P464" s="61">
        <v>0</v>
      </c>
      <c r="Q464" s="61">
        <v>0</v>
      </c>
      <c r="R464" s="61">
        <v>0</v>
      </c>
      <c r="S464" s="61">
        <v>0</v>
      </c>
      <c r="T464" s="61">
        <v>0</v>
      </c>
      <c r="U464" s="61">
        <v>0</v>
      </c>
      <c r="V464" s="61">
        <v>0</v>
      </c>
      <c r="W464" s="61">
        <v>0</v>
      </c>
      <c r="X464" s="61">
        <v>0</v>
      </c>
      <c r="Y464" s="61">
        <v>0</v>
      </c>
      <c r="Z464" s="61">
        <v>0</v>
      </c>
      <c r="AA464" s="61">
        <v>0</v>
      </c>
      <c r="AB464" s="61">
        <v>0</v>
      </c>
      <c r="AC464" s="61">
        <v>0</v>
      </c>
      <c r="AD464" s="61">
        <v>0</v>
      </c>
      <c r="AE464" s="61">
        <v>0</v>
      </c>
      <c r="AF464" s="61">
        <v>0</v>
      </c>
      <c r="AG464" s="61">
        <v>0</v>
      </c>
      <c r="AH464" s="61">
        <v>0</v>
      </c>
      <c r="AI464" s="61">
        <v>0</v>
      </c>
      <c r="AJ464" s="61">
        <v>0</v>
      </c>
      <c r="AK464" s="61">
        <v>0</v>
      </c>
      <c r="AL464" s="61">
        <v>0</v>
      </c>
      <c r="AM464" s="61">
        <v>0</v>
      </c>
      <c r="AN464" s="61">
        <v>0</v>
      </c>
      <c r="AO464" s="61">
        <v>0</v>
      </c>
      <c r="AP464" s="61">
        <v>0</v>
      </c>
      <c r="AQ464" s="61">
        <f t="shared" si="7"/>
        <v>0</v>
      </c>
      <c r="AT464" s="33"/>
    </row>
    <row r="465" spans="1:46" ht="33" customHeight="1">
      <c r="A465" s="32">
        <v>1602</v>
      </c>
      <c r="B465" s="315" t="str">
        <f>VLOOKUP(A465,[4]bd_lista!A:C,3,FALSE)</f>
        <v>Gobierno Autónomo Municipal de Padcaya</v>
      </c>
      <c r="C465" s="316" t="e">
        <f>+VLOOKUP(A465,Contactos!$A$4:$E$534,6,FALSE)</f>
        <v>#REF!</v>
      </c>
      <c r="D465" s="61">
        <v>0</v>
      </c>
      <c r="E465" s="61">
        <v>0</v>
      </c>
      <c r="F465" s="61">
        <v>0</v>
      </c>
      <c r="G465" s="61">
        <v>0</v>
      </c>
      <c r="H465" s="61">
        <v>0</v>
      </c>
      <c r="I465" s="61">
        <v>0</v>
      </c>
      <c r="J465" s="61">
        <v>0</v>
      </c>
      <c r="K465" s="61">
        <v>0</v>
      </c>
      <c r="L465" s="61">
        <v>0</v>
      </c>
      <c r="M465" s="61">
        <v>0</v>
      </c>
      <c r="N465" s="61">
        <v>0</v>
      </c>
      <c r="O465" s="61">
        <v>0</v>
      </c>
      <c r="P465" s="61">
        <v>0</v>
      </c>
      <c r="Q465" s="61">
        <v>0</v>
      </c>
      <c r="R465" s="61">
        <v>0</v>
      </c>
      <c r="S465" s="61">
        <v>0</v>
      </c>
      <c r="T465" s="61">
        <v>0</v>
      </c>
      <c r="U465" s="61">
        <v>0</v>
      </c>
      <c r="V465" s="61">
        <v>0</v>
      </c>
      <c r="W465" s="61">
        <v>0</v>
      </c>
      <c r="X465" s="61">
        <v>0</v>
      </c>
      <c r="Y465" s="61">
        <v>0</v>
      </c>
      <c r="Z465" s="61">
        <v>0</v>
      </c>
      <c r="AA465" s="61">
        <v>0</v>
      </c>
      <c r="AB465" s="61">
        <v>0</v>
      </c>
      <c r="AC465" s="61">
        <v>0</v>
      </c>
      <c r="AD465" s="61">
        <v>0</v>
      </c>
      <c r="AE465" s="61">
        <v>0</v>
      </c>
      <c r="AF465" s="61">
        <v>0</v>
      </c>
      <c r="AG465" s="61">
        <v>0</v>
      </c>
      <c r="AH465" s="61">
        <v>0</v>
      </c>
      <c r="AI465" s="61">
        <v>0</v>
      </c>
      <c r="AJ465" s="61">
        <v>0</v>
      </c>
      <c r="AK465" s="61">
        <v>0</v>
      </c>
      <c r="AL465" s="61">
        <v>0</v>
      </c>
      <c r="AM465" s="61">
        <v>0</v>
      </c>
      <c r="AN465" s="61">
        <v>0</v>
      </c>
      <c r="AO465" s="61">
        <v>0</v>
      </c>
      <c r="AP465" s="61">
        <v>0</v>
      </c>
      <c r="AQ465" s="61">
        <f t="shared" si="7"/>
        <v>0</v>
      </c>
      <c r="AT465" s="33"/>
    </row>
    <row r="466" spans="1:46" ht="33" customHeight="1">
      <c r="A466" s="32">
        <v>1603</v>
      </c>
      <c r="B466" s="315" t="str">
        <f>VLOOKUP(A466,[4]bd_lista!A:C,3,FALSE)</f>
        <v>Gobierno Autónomo Municipal de Bermejo</v>
      </c>
      <c r="C466" s="316" t="e">
        <f>+VLOOKUP(A466,Contactos!$A$4:$E$534,6,FALSE)</f>
        <v>#REF!</v>
      </c>
      <c r="D466" s="61">
        <v>0</v>
      </c>
      <c r="E466" s="61">
        <v>0</v>
      </c>
      <c r="F466" s="61">
        <v>0</v>
      </c>
      <c r="G466" s="61">
        <v>0</v>
      </c>
      <c r="H466" s="61">
        <v>0</v>
      </c>
      <c r="I466" s="61">
        <v>0</v>
      </c>
      <c r="J466" s="61">
        <v>0</v>
      </c>
      <c r="K466" s="61">
        <v>0</v>
      </c>
      <c r="L466" s="61">
        <v>0</v>
      </c>
      <c r="M466" s="61">
        <v>0</v>
      </c>
      <c r="N466" s="61">
        <v>0</v>
      </c>
      <c r="O466" s="61">
        <v>0</v>
      </c>
      <c r="P466" s="61">
        <v>0</v>
      </c>
      <c r="Q466" s="61">
        <v>0</v>
      </c>
      <c r="R466" s="61">
        <v>0</v>
      </c>
      <c r="S466" s="61">
        <v>0</v>
      </c>
      <c r="T466" s="61">
        <v>0</v>
      </c>
      <c r="U466" s="61">
        <v>0</v>
      </c>
      <c r="V466" s="61">
        <v>0</v>
      </c>
      <c r="W466" s="61">
        <v>0</v>
      </c>
      <c r="X466" s="61">
        <v>0</v>
      </c>
      <c r="Y466" s="61">
        <v>0</v>
      </c>
      <c r="Z466" s="61">
        <v>0</v>
      </c>
      <c r="AA466" s="61">
        <v>0</v>
      </c>
      <c r="AB466" s="61">
        <v>0</v>
      </c>
      <c r="AC466" s="61">
        <v>0</v>
      </c>
      <c r="AD466" s="61">
        <v>0</v>
      </c>
      <c r="AE466" s="61">
        <v>0</v>
      </c>
      <c r="AF466" s="61">
        <v>0</v>
      </c>
      <c r="AG466" s="61">
        <v>0</v>
      </c>
      <c r="AH466" s="61">
        <v>0</v>
      </c>
      <c r="AI466" s="61">
        <v>0</v>
      </c>
      <c r="AJ466" s="61">
        <v>0</v>
      </c>
      <c r="AK466" s="61">
        <v>0</v>
      </c>
      <c r="AL466" s="61">
        <v>0</v>
      </c>
      <c r="AM466" s="61">
        <v>0</v>
      </c>
      <c r="AN466" s="61">
        <v>0</v>
      </c>
      <c r="AO466" s="61">
        <v>0</v>
      </c>
      <c r="AP466" s="61">
        <v>0</v>
      </c>
      <c r="AQ466" s="61">
        <f t="shared" si="7"/>
        <v>0</v>
      </c>
      <c r="AT466" s="33"/>
    </row>
    <row r="467" spans="1:46" ht="33" customHeight="1">
      <c r="A467" s="32">
        <v>1604</v>
      </c>
      <c r="B467" s="315" t="str">
        <f>VLOOKUP(A467,[4]bd_lista!A:C,3,FALSE)</f>
        <v>Gobierno Autónomo Municipal de Yacuiba</v>
      </c>
      <c r="C467" s="316" t="e">
        <f>+VLOOKUP(A467,Contactos!$A$4:$E$534,6,FALSE)</f>
        <v>#REF!</v>
      </c>
      <c r="D467" s="61">
        <v>0</v>
      </c>
      <c r="E467" s="61">
        <v>0</v>
      </c>
      <c r="F467" s="61">
        <v>0</v>
      </c>
      <c r="G467" s="61">
        <v>0</v>
      </c>
      <c r="H467" s="61">
        <v>0</v>
      </c>
      <c r="I467" s="61">
        <v>0</v>
      </c>
      <c r="J467" s="61">
        <v>0</v>
      </c>
      <c r="K467" s="61">
        <v>0</v>
      </c>
      <c r="L467" s="61">
        <v>0</v>
      </c>
      <c r="M467" s="61">
        <v>0</v>
      </c>
      <c r="N467" s="61">
        <v>0</v>
      </c>
      <c r="O467" s="61">
        <v>0</v>
      </c>
      <c r="P467" s="61">
        <v>0</v>
      </c>
      <c r="Q467" s="61">
        <v>0</v>
      </c>
      <c r="R467" s="61">
        <v>0</v>
      </c>
      <c r="S467" s="61">
        <v>0</v>
      </c>
      <c r="T467" s="61">
        <v>0</v>
      </c>
      <c r="U467" s="61">
        <v>0</v>
      </c>
      <c r="V467" s="61">
        <v>0</v>
      </c>
      <c r="W467" s="61">
        <v>0</v>
      </c>
      <c r="X467" s="61">
        <v>0</v>
      </c>
      <c r="Y467" s="61">
        <v>0</v>
      </c>
      <c r="Z467" s="61">
        <v>0</v>
      </c>
      <c r="AA467" s="61">
        <v>0</v>
      </c>
      <c r="AB467" s="61">
        <v>0</v>
      </c>
      <c r="AC467" s="61">
        <v>0</v>
      </c>
      <c r="AD467" s="61">
        <v>0</v>
      </c>
      <c r="AE467" s="61">
        <v>0</v>
      </c>
      <c r="AF467" s="61">
        <v>0</v>
      </c>
      <c r="AG467" s="61">
        <v>0</v>
      </c>
      <c r="AH467" s="61">
        <v>0</v>
      </c>
      <c r="AI467" s="61">
        <v>0</v>
      </c>
      <c r="AJ467" s="61">
        <v>0</v>
      </c>
      <c r="AK467" s="61">
        <v>0</v>
      </c>
      <c r="AL467" s="61">
        <v>0</v>
      </c>
      <c r="AM467" s="61">
        <v>0</v>
      </c>
      <c r="AN467" s="61">
        <v>0</v>
      </c>
      <c r="AO467" s="61">
        <v>0</v>
      </c>
      <c r="AP467" s="61">
        <v>0</v>
      </c>
      <c r="AQ467" s="61">
        <f t="shared" si="7"/>
        <v>0</v>
      </c>
      <c r="AT467" s="33"/>
    </row>
    <row r="468" spans="1:46" ht="33" customHeight="1">
      <c r="A468" s="32">
        <v>1605</v>
      </c>
      <c r="B468" s="315" t="str">
        <f>VLOOKUP(A468,[4]bd_lista!A:C,3,FALSE)</f>
        <v>Gobierno Autónomo Municipal de Caraparí</v>
      </c>
      <c r="C468" s="316" t="e">
        <f>+VLOOKUP(A468,Contactos!$A$4:$E$534,6,FALSE)</f>
        <v>#REF!</v>
      </c>
      <c r="D468" s="61">
        <v>0</v>
      </c>
      <c r="E468" s="61">
        <v>0</v>
      </c>
      <c r="F468" s="61">
        <v>0</v>
      </c>
      <c r="G468" s="61">
        <v>0</v>
      </c>
      <c r="H468" s="61">
        <v>0</v>
      </c>
      <c r="I468" s="61">
        <v>0</v>
      </c>
      <c r="J468" s="61">
        <v>0</v>
      </c>
      <c r="K468" s="61">
        <v>0</v>
      </c>
      <c r="L468" s="61">
        <v>0</v>
      </c>
      <c r="M468" s="61">
        <v>0</v>
      </c>
      <c r="N468" s="61">
        <v>0</v>
      </c>
      <c r="O468" s="61">
        <v>0</v>
      </c>
      <c r="P468" s="61">
        <v>0</v>
      </c>
      <c r="Q468" s="61">
        <v>0</v>
      </c>
      <c r="R468" s="61">
        <v>0</v>
      </c>
      <c r="S468" s="61">
        <v>0</v>
      </c>
      <c r="T468" s="61">
        <v>0</v>
      </c>
      <c r="U468" s="61">
        <v>0</v>
      </c>
      <c r="V468" s="61">
        <v>0</v>
      </c>
      <c r="W468" s="61">
        <v>0</v>
      </c>
      <c r="X468" s="61">
        <v>0</v>
      </c>
      <c r="Y468" s="61">
        <v>0</v>
      </c>
      <c r="Z468" s="61">
        <v>0</v>
      </c>
      <c r="AA468" s="61">
        <v>0</v>
      </c>
      <c r="AB468" s="61">
        <v>0</v>
      </c>
      <c r="AC468" s="61">
        <v>0</v>
      </c>
      <c r="AD468" s="61">
        <v>0</v>
      </c>
      <c r="AE468" s="61">
        <v>0</v>
      </c>
      <c r="AF468" s="61">
        <v>0</v>
      </c>
      <c r="AG468" s="61">
        <v>0</v>
      </c>
      <c r="AH468" s="61">
        <v>0</v>
      </c>
      <c r="AI468" s="61">
        <v>0</v>
      </c>
      <c r="AJ468" s="61">
        <v>0</v>
      </c>
      <c r="AK468" s="61">
        <v>0</v>
      </c>
      <c r="AL468" s="61">
        <v>0</v>
      </c>
      <c r="AM468" s="61">
        <v>0</v>
      </c>
      <c r="AN468" s="61">
        <v>0</v>
      </c>
      <c r="AO468" s="61">
        <v>0</v>
      </c>
      <c r="AP468" s="61">
        <v>0</v>
      </c>
      <c r="AQ468" s="61">
        <f t="shared" si="7"/>
        <v>0</v>
      </c>
      <c r="AT468" s="33"/>
    </row>
    <row r="469" spans="1:46" ht="33" customHeight="1">
      <c r="A469" s="32">
        <v>1606</v>
      </c>
      <c r="B469" s="315" t="str">
        <f>VLOOKUP(A469,[4]bd_lista!A:C,3,FALSE)</f>
        <v>Gobierno Autónomo Municipal de Villamontes</v>
      </c>
      <c r="C469" s="316" t="e">
        <f>+VLOOKUP(A469,Contactos!$A$4:$E$534,6,FALSE)</f>
        <v>#REF!</v>
      </c>
      <c r="D469" s="61">
        <v>0</v>
      </c>
      <c r="E469" s="61">
        <v>0</v>
      </c>
      <c r="F469" s="61">
        <v>0</v>
      </c>
      <c r="G469" s="61">
        <v>0</v>
      </c>
      <c r="H469" s="61">
        <v>0</v>
      </c>
      <c r="I469" s="61">
        <v>0</v>
      </c>
      <c r="J469" s="61">
        <v>0</v>
      </c>
      <c r="K469" s="61">
        <v>0</v>
      </c>
      <c r="L469" s="61">
        <v>0</v>
      </c>
      <c r="M469" s="61">
        <v>0</v>
      </c>
      <c r="N469" s="61">
        <v>0</v>
      </c>
      <c r="O469" s="61">
        <v>0</v>
      </c>
      <c r="P469" s="61">
        <v>0</v>
      </c>
      <c r="Q469" s="61">
        <v>0</v>
      </c>
      <c r="R469" s="61">
        <v>0</v>
      </c>
      <c r="S469" s="61">
        <v>0</v>
      </c>
      <c r="T469" s="61">
        <v>0</v>
      </c>
      <c r="U469" s="61">
        <v>0</v>
      </c>
      <c r="V469" s="61">
        <v>0</v>
      </c>
      <c r="W469" s="61">
        <v>0</v>
      </c>
      <c r="X469" s="61">
        <v>0</v>
      </c>
      <c r="Y469" s="61">
        <v>0</v>
      </c>
      <c r="Z469" s="61">
        <v>0</v>
      </c>
      <c r="AA469" s="61">
        <v>0</v>
      </c>
      <c r="AB469" s="61">
        <v>0</v>
      </c>
      <c r="AC469" s="61">
        <v>0</v>
      </c>
      <c r="AD469" s="61">
        <v>0</v>
      </c>
      <c r="AE469" s="61">
        <v>0</v>
      </c>
      <c r="AF469" s="61">
        <v>0</v>
      </c>
      <c r="AG469" s="61">
        <v>0</v>
      </c>
      <c r="AH469" s="61">
        <v>0</v>
      </c>
      <c r="AI469" s="61">
        <v>0</v>
      </c>
      <c r="AJ469" s="61">
        <v>0</v>
      </c>
      <c r="AK469" s="61">
        <v>0</v>
      </c>
      <c r="AL469" s="61">
        <v>0</v>
      </c>
      <c r="AM469" s="61">
        <v>0</v>
      </c>
      <c r="AN469" s="61">
        <v>0</v>
      </c>
      <c r="AO469" s="61">
        <v>0</v>
      </c>
      <c r="AP469" s="61">
        <v>0</v>
      </c>
      <c r="AQ469" s="61">
        <f t="shared" si="7"/>
        <v>0</v>
      </c>
      <c r="AT469" s="33"/>
    </row>
    <row r="470" spans="1:46" ht="33" customHeight="1">
      <c r="A470" s="32">
        <v>1607</v>
      </c>
      <c r="B470" s="315" t="str">
        <f>VLOOKUP(A470,[4]bd_lista!A:C,3,FALSE)</f>
        <v>Gobierno Autónomo Municipal de Uriondo (Concepción)</v>
      </c>
      <c r="C470" s="316" t="e">
        <f>+VLOOKUP(A470,Contactos!$A$4:$E$534,6,FALSE)</f>
        <v>#REF!</v>
      </c>
      <c r="D470" s="61">
        <v>0</v>
      </c>
      <c r="E470" s="61">
        <v>0</v>
      </c>
      <c r="F470" s="61">
        <v>0</v>
      </c>
      <c r="G470" s="61">
        <v>0</v>
      </c>
      <c r="H470" s="61">
        <v>0</v>
      </c>
      <c r="I470" s="61">
        <v>0</v>
      </c>
      <c r="J470" s="61">
        <v>0</v>
      </c>
      <c r="K470" s="61">
        <v>0</v>
      </c>
      <c r="L470" s="61">
        <v>0</v>
      </c>
      <c r="M470" s="61">
        <v>0</v>
      </c>
      <c r="N470" s="61">
        <v>0</v>
      </c>
      <c r="O470" s="61">
        <v>0</v>
      </c>
      <c r="P470" s="61">
        <v>0</v>
      </c>
      <c r="Q470" s="61">
        <v>0</v>
      </c>
      <c r="R470" s="61">
        <v>0</v>
      </c>
      <c r="S470" s="61">
        <v>0</v>
      </c>
      <c r="T470" s="61">
        <v>0</v>
      </c>
      <c r="U470" s="61">
        <v>0</v>
      </c>
      <c r="V470" s="61">
        <v>0</v>
      </c>
      <c r="W470" s="61">
        <v>0</v>
      </c>
      <c r="X470" s="61">
        <v>0</v>
      </c>
      <c r="Y470" s="61">
        <v>0</v>
      </c>
      <c r="Z470" s="61">
        <v>0</v>
      </c>
      <c r="AA470" s="61">
        <v>0</v>
      </c>
      <c r="AB470" s="61">
        <v>0</v>
      </c>
      <c r="AC470" s="61">
        <v>0</v>
      </c>
      <c r="AD470" s="61">
        <v>0</v>
      </c>
      <c r="AE470" s="61">
        <v>0</v>
      </c>
      <c r="AF470" s="61">
        <v>0</v>
      </c>
      <c r="AG470" s="61">
        <v>0</v>
      </c>
      <c r="AH470" s="61">
        <v>0</v>
      </c>
      <c r="AI470" s="61">
        <v>0</v>
      </c>
      <c r="AJ470" s="61">
        <v>0</v>
      </c>
      <c r="AK470" s="61">
        <v>0</v>
      </c>
      <c r="AL470" s="61">
        <v>0</v>
      </c>
      <c r="AM470" s="61">
        <v>0</v>
      </c>
      <c r="AN470" s="61">
        <v>0</v>
      </c>
      <c r="AO470" s="61">
        <v>0</v>
      </c>
      <c r="AP470" s="61">
        <v>0</v>
      </c>
      <c r="AQ470" s="61">
        <f t="shared" si="7"/>
        <v>0</v>
      </c>
      <c r="AT470" s="33"/>
    </row>
    <row r="471" spans="1:46" ht="33" customHeight="1">
      <c r="A471" s="32">
        <v>1608</v>
      </c>
      <c r="B471" s="315" t="str">
        <f>VLOOKUP(A471,[4]bd_lista!A:C,3,FALSE)</f>
        <v>Gobierno Autónomo Municipal de Yunchara</v>
      </c>
      <c r="C471" s="316" t="e">
        <f>+VLOOKUP(A471,Contactos!$A$4:$E$534,6,FALSE)</f>
        <v>#REF!</v>
      </c>
      <c r="D471" s="61">
        <v>0</v>
      </c>
      <c r="E471" s="61">
        <v>0</v>
      </c>
      <c r="F471" s="61">
        <v>0</v>
      </c>
      <c r="G471" s="61">
        <v>0</v>
      </c>
      <c r="H471" s="61">
        <v>0</v>
      </c>
      <c r="I471" s="61">
        <v>0</v>
      </c>
      <c r="J471" s="61">
        <v>0</v>
      </c>
      <c r="K471" s="61">
        <v>0</v>
      </c>
      <c r="L471" s="61">
        <v>0</v>
      </c>
      <c r="M471" s="61">
        <v>0</v>
      </c>
      <c r="N471" s="61">
        <v>0</v>
      </c>
      <c r="O471" s="61">
        <v>0</v>
      </c>
      <c r="P471" s="61">
        <v>0</v>
      </c>
      <c r="Q471" s="61">
        <v>0</v>
      </c>
      <c r="R471" s="61">
        <v>0</v>
      </c>
      <c r="S471" s="61">
        <v>0</v>
      </c>
      <c r="T471" s="61">
        <v>0</v>
      </c>
      <c r="U471" s="61">
        <v>0</v>
      </c>
      <c r="V471" s="61">
        <v>0</v>
      </c>
      <c r="W471" s="61">
        <v>0</v>
      </c>
      <c r="X471" s="61">
        <v>0</v>
      </c>
      <c r="Y471" s="61">
        <v>0</v>
      </c>
      <c r="Z471" s="61">
        <v>0</v>
      </c>
      <c r="AA471" s="61">
        <v>0</v>
      </c>
      <c r="AB471" s="61">
        <v>0</v>
      </c>
      <c r="AC471" s="61">
        <v>0</v>
      </c>
      <c r="AD471" s="61">
        <v>0</v>
      </c>
      <c r="AE471" s="61">
        <v>0</v>
      </c>
      <c r="AF471" s="61">
        <v>0</v>
      </c>
      <c r="AG471" s="61">
        <v>0</v>
      </c>
      <c r="AH471" s="61">
        <v>0</v>
      </c>
      <c r="AI471" s="61">
        <v>0</v>
      </c>
      <c r="AJ471" s="61">
        <v>0</v>
      </c>
      <c r="AK471" s="61">
        <v>0</v>
      </c>
      <c r="AL471" s="61">
        <v>0</v>
      </c>
      <c r="AM471" s="61">
        <v>0</v>
      </c>
      <c r="AN471" s="61">
        <v>0</v>
      </c>
      <c r="AO471" s="61">
        <v>0</v>
      </c>
      <c r="AP471" s="61">
        <v>0</v>
      </c>
      <c r="AQ471" s="61">
        <f t="shared" si="7"/>
        <v>0</v>
      </c>
      <c r="AT471" s="33"/>
    </row>
    <row r="472" spans="1:46" ht="33" customHeight="1">
      <c r="A472" s="32">
        <v>1609</v>
      </c>
      <c r="B472" s="315" t="str">
        <f>VLOOKUP(A472,[4]bd_lista!A:C,3,FALSE)</f>
        <v>Gobierno Autónomo Municipal de San Lorenzo</v>
      </c>
      <c r="C472" s="316" t="e">
        <f>+VLOOKUP(A472,Contactos!$A$4:$E$534,6,FALSE)</f>
        <v>#REF!</v>
      </c>
      <c r="D472" s="61">
        <v>0</v>
      </c>
      <c r="E472" s="61">
        <v>0</v>
      </c>
      <c r="F472" s="61">
        <v>0</v>
      </c>
      <c r="G472" s="61">
        <v>0</v>
      </c>
      <c r="H472" s="61">
        <v>0</v>
      </c>
      <c r="I472" s="61">
        <v>0</v>
      </c>
      <c r="J472" s="61">
        <v>0</v>
      </c>
      <c r="K472" s="61">
        <v>0</v>
      </c>
      <c r="L472" s="61">
        <v>0</v>
      </c>
      <c r="M472" s="61">
        <v>0</v>
      </c>
      <c r="N472" s="61">
        <v>0</v>
      </c>
      <c r="O472" s="61">
        <v>0</v>
      </c>
      <c r="P472" s="61">
        <v>0</v>
      </c>
      <c r="Q472" s="61">
        <v>0</v>
      </c>
      <c r="R472" s="61">
        <v>0</v>
      </c>
      <c r="S472" s="61">
        <v>0</v>
      </c>
      <c r="T472" s="61">
        <v>0</v>
      </c>
      <c r="U472" s="61">
        <v>0</v>
      </c>
      <c r="V472" s="61">
        <v>0</v>
      </c>
      <c r="W472" s="61">
        <v>0</v>
      </c>
      <c r="X472" s="61">
        <v>0</v>
      </c>
      <c r="Y472" s="61">
        <v>0</v>
      </c>
      <c r="Z472" s="61">
        <v>0</v>
      </c>
      <c r="AA472" s="61">
        <v>0</v>
      </c>
      <c r="AB472" s="61">
        <v>0</v>
      </c>
      <c r="AC472" s="61">
        <v>0</v>
      </c>
      <c r="AD472" s="61">
        <v>0</v>
      </c>
      <c r="AE472" s="61">
        <v>0</v>
      </c>
      <c r="AF472" s="61">
        <v>0</v>
      </c>
      <c r="AG472" s="61">
        <v>0</v>
      </c>
      <c r="AH472" s="61">
        <v>0</v>
      </c>
      <c r="AI472" s="61">
        <v>0</v>
      </c>
      <c r="AJ472" s="61">
        <v>0</v>
      </c>
      <c r="AK472" s="61">
        <v>0</v>
      </c>
      <c r="AL472" s="61">
        <v>0</v>
      </c>
      <c r="AM472" s="61">
        <v>0</v>
      </c>
      <c r="AN472" s="61">
        <v>0</v>
      </c>
      <c r="AO472" s="61">
        <v>0</v>
      </c>
      <c r="AP472" s="61">
        <v>0</v>
      </c>
      <c r="AQ472" s="61">
        <f t="shared" si="7"/>
        <v>0</v>
      </c>
      <c r="AT472" s="33"/>
    </row>
    <row r="473" spans="1:46" ht="33" customHeight="1">
      <c r="A473" s="32">
        <v>1610</v>
      </c>
      <c r="B473" s="315" t="str">
        <f>VLOOKUP(A473,[4]bd_lista!A:C,3,FALSE)</f>
        <v>Gobierno Autónomo Municipal de El Puente</v>
      </c>
      <c r="C473" s="316" t="e">
        <f>+VLOOKUP(A473,Contactos!$A$4:$E$534,6,FALSE)</f>
        <v>#REF!</v>
      </c>
      <c r="D473" s="61">
        <v>0</v>
      </c>
      <c r="E473" s="61">
        <v>0</v>
      </c>
      <c r="F473" s="61">
        <v>0</v>
      </c>
      <c r="G473" s="61">
        <v>0</v>
      </c>
      <c r="H473" s="61">
        <v>0</v>
      </c>
      <c r="I473" s="61">
        <v>0</v>
      </c>
      <c r="J473" s="61">
        <v>0</v>
      </c>
      <c r="K473" s="61">
        <v>0</v>
      </c>
      <c r="L473" s="61">
        <v>0</v>
      </c>
      <c r="M473" s="61">
        <v>0</v>
      </c>
      <c r="N473" s="61">
        <v>0</v>
      </c>
      <c r="O473" s="61">
        <v>0</v>
      </c>
      <c r="P473" s="61">
        <v>0</v>
      </c>
      <c r="Q473" s="61">
        <v>0</v>
      </c>
      <c r="R473" s="61">
        <v>0</v>
      </c>
      <c r="S473" s="61">
        <v>0</v>
      </c>
      <c r="T473" s="61">
        <v>0</v>
      </c>
      <c r="U473" s="61">
        <v>0</v>
      </c>
      <c r="V473" s="61">
        <v>0</v>
      </c>
      <c r="W473" s="61">
        <v>0</v>
      </c>
      <c r="X473" s="61">
        <v>0</v>
      </c>
      <c r="Y473" s="61">
        <v>0</v>
      </c>
      <c r="Z473" s="61">
        <v>0</v>
      </c>
      <c r="AA473" s="61">
        <v>0</v>
      </c>
      <c r="AB473" s="61">
        <v>0</v>
      </c>
      <c r="AC473" s="61">
        <v>0</v>
      </c>
      <c r="AD473" s="61">
        <v>0</v>
      </c>
      <c r="AE473" s="61">
        <v>0</v>
      </c>
      <c r="AF473" s="61">
        <v>0</v>
      </c>
      <c r="AG473" s="61">
        <v>0</v>
      </c>
      <c r="AH473" s="61">
        <v>0</v>
      </c>
      <c r="AI473" s="61">
        <v>0</v>
      </c>
      <c r="AJ473" s="61">
        <v>0</v>
      </c>
      <c r="AK473" s="61">
        <v>0</v>
      </c>
      <c r="AL473" s="61">
        <v>0</v>
      </c>
      <c r="AM473" s="61">
        <v>0</v>
      </c>
      <c r="AN473" s="61">
        <v>0</v>
      </c>
      <c r="AO473" s="61">
        <v>0</v>
      </c>
      <c r="AP473" s="61">
        <v>0</v>
      </c>
      <c r="AQ473" s="61">
        <f t="shared" si="7"/>
        <v>0</v>
      </c>
      <c r="AT473" s="33"/>
    </row>
    <row r="474" spans="1:46" ht="33" customHeight="1">
      <c r="A474" s="32">
        <v>1611</v>
      </c>
      <c r="B474" s="315" t="str">
        <f>VLOOKUP(A474,[4]bd_lista!A:C,3,FALSE)</f>
        <v>Gobierno Autónomo Municipal de Entre Ríos</v>
      </c>
      <c r="C474" s="316" t="e">
        <f>+VLOOKUP(A474,Contactos!$A$4:$E$534,6,FALSE)</f>
        <v>#REF!</v>
      </c>
      <c r="D474" s="61">
        <v>0</v>
      </c>
      <c r="E474" s="61">
        <v>0</v>
      </c>
      <c r="F474" s="61">
        <v>0</v>
      </c>
      <c r="G474" s="61">
        <v>0</v>
      </c>
      <c r="H474" s="61">
        <v>0</v>
      </c>
      <c r="I474" s="61">
        <v>0</v>
      </c>
      <c r="J474" s="61">
        <v>0</v>
      </c>
      <c r="K474" s="61">
        <v>0</v>
      </c>
      <c r="L474" s="61">
        <v>0</v>
      </c>
      <c r="M474" s="61">
        <v>0</v>
      </c>
      <c r="N474" s="61">
        <v>0</v>
      </c>
      <c r="O474" s="61">
        <v>0</v>
      </c>
      <c r="P474" s="61">
        <v>0</v>
      </c>
      <c r="Q474" s="61">
        <v>0</v>
      </c>
      <c r="R474" s="61">
        <v>0</v>
      </c>
      <c r="S474" s="61">
        <v>0</v>
      </c>
      <c r="T474" s="61">
        <v>0</v>
      </c>
      <c r="U474" s="61">
        <v>0</v>
      </c>
      <c r="V474" s="61">
        <v>0</v>
      </c>
      <c r="W474" s="61">
        <v>0</v>
      </c>
      <c r="X474" s="61">
        <v>0</v>
      </c>
      <c r="Y474" s="61">
        <v>0</v>
      </c>
      <c r="Z474" s="61">
        <v>0</v>
      </c>
      <c r="AA474" s="61">
        <v>0</v>
      </c>
      <c r="AB474" s="61">
        <v>0</v>
      </c>
      <c r="AC474" s="61">
        <v>0</v>
      </c>
      <c r="AD474" s="61">
        <v>0</v>
      </c>
      <c r="AE474" s="61">
        <v>0</v>
      </c>
      <c r="AF474" s="61">
        <v>0</v>
      </c>
      <c r="AG474" s="61">
        <v>0</v>
      </c>
      <c r="AH474" s="61">
        <v>0</v>
      </c>
      <c r="AI474" s="61">
        <v>0</v>
      </c>
      <c r="AJ474" s="61">
        <v>0</v>
      </c>
      <c r="AK474" s="61">
        <v>0</v>
      </c>
      <c r="AL474" s="61">
        <v>0</v>
      </c>
      <c r="AM474" s="61">
        <v>0</v>
      </c>
      <c r="AN474" s="61">
        <v>0</v>
      </c>
      <c r="AO474" s="61">
        <v>0</v>
      </c>
      <c r="AP474" s="61">
        <v>0</v>
      </c>
      <c r="AQ474" s="61">
        <f t="shared" si="7"/>
        <v>0</v>
      </c>
      <c r="AT474" s="33"/>
    </row>
    <row r="475" spans="1:46" ht="33" customHeight="1">
      <c r="A475" s="32">
        <v>1701</v>
      </c>
      <c r="B475" s="315" t="str">
        <f>VLOOKUP(A475,[4]bd_lista!A:C,3,FALSE)</f>
        <v>Gobierno Autónomo Municipal de Santa Cruz de La Sierra</v>
      </c>
      <c r="C475" s="316" t="e">
        <f>+VLOOKUP(A475,Contactos!$A$4:$E$534,6,FALSE)</f>
        <v>#REF!</v>
      </c>
      <c r="D475" s="61">
        <v>0</v>
      </c>
      <c r="E475" s="61">
        <v>0</v>
      </c>
      <c r="F475" s="61">
        <v>0</v>
      </c>
      <c r="G475" s="61">
        <v>0</v>
      </c>
      <c r="H475" s="61">
        <v>0</v>
      </c>
      <c r="I475" s="61">
        <v>0</v>
      </c>
      <c r="J475" s="61">
        <v>0</v>
      </c>
      <c r="K475" s="61">
        <v>0</v>
      </c>
      <c r="L475" s="61">
        <v>0</v>
      </c>
      <c r="M475" s="61">
        <v>0</v>
      </c>
      <c r="N475" s="61">
        <v>0</v>
      </c>
      <c r="O475" s="61">
        <v>0</v>
      </c>
      <c r="P475" s="61">
        <v>0</v>
      </c>
      <c r="Q475" s="61">
        <v>0</v>
      </c>
      <c r="R475" s="61">
        <v>0</v>
      </c>
      <c r="S475" s="61">
        <v>0</v>
      </c>
      <c r="T475" s="61">
        <v>0</v>
      </c>
      <c r="U475" s="61">
        <v>0</v>
      </c>
      <c r="V475" s="61">
        <v>0</v>
      </c>
      <c r="W475" s="61">
        <v>0</v>
      </c>
      <c r="X475" s="61">
        <v>0</v>
      </c>
      <c r="Y475" s="61">
        <v>0</v>
      </c>
      <c r="Z475" s="61">
        <v>0</v>
      </c>
      <c r="AA475" s="61">
        <v>0</v>
      </c>
      <c r="AB475" s="61">
        <v>0</v>
      </c>
      <c r="AC475" s="61">
        <v>0</v>
      </c>
      <c r="AD475" s="61">
        <v>0</v>
      </c>
      <c r="AE475" s="61">
        <v>0</v>
      </c>
      <c r="AF475" s="61">
        <v>0</v>
      </c>
      <c r="AG475" s="61">
        <v>0</v>
      </c>
      <c r="AH475" s="61">
        <v>0</v>
      </c>
      <c r="AI475" s="61">
        <v>0</v>
      </c>
      <c r="AJ475" s="61">
        <v>0</v>
      </c>
      <c r="AK475" s="61">
        <v>0</v>
      </c>
      <c r="AL475" s="61">
        <v>0</v>
      </c>
      <c r="AM475" s="61">
        <v>0</v>
      </c>
      <c r="AN475" s="61">
        <v>0</v>
      </c>
      <c r="AO475" s="61">
        <v>0</v>
      </c>
      <c r="AP475" s="61">
        <v>0</v>
      </c>
      <c r="AQ475" s="61">
        <f t="shared" si="7"/>
        <v>0</v>
      </c>
      <c r="AT475" s="33"/>
    </row>
    <row r="476" spans="1:46" ht="33" customHeight="1">
      <c r="A476" s="32">
        <v>1702</v>
      </c>
      <c r="B476" s="315" t="str">
        <f>VLOOKUP(A476,[4]bd_lista!A:C,3,FALSE)</f>
        <v>Gobierno Autónomo Municipal de Cotoca</v>
      </c>
      <c r="C476" s="316" t="e">
        <f>+VLOOKUP(A476,Contactos!$A$4:$E$534,6,FALSE)</f>
        <v>#REF!</v>
      </c>
      <c r="D476" s="61">
        <v>0</v>
      </c>
      <c r="E476" s="61">
        <v>0</v>
      </c>
      <c r="F476" s="61">
        <v>0</v>
      </c>
      <c r="G476" s="61">
        <v>0</v>
      </c>
      <c r="H476" s="61">
        <v>0</v>
      </c>
      <c r="I476" s="61">
        <v>0</v>
      </c>
      <c r="J476" s="61">
        <v>0</v>
      </c>
      <c r="K476" s="61">
        <v>0</v>
      </c>
      <c r="L476" s="61">
        <v>0</v>
      </c>
      <c r="M476" s="61">
        <v>0</v>
      </c>
      <c r="N476" s="61">
        <v>0</v>
      </c>
      <c r="O476" s="61">
        <v>0</v>
      </c>
      <c r="P476" s="61">
        <v>0</v>
      </c>
      <c r="Q476" s="61">
        <v>0</v>
      </c>
      <c r="R476" s="61">
        <v>0</v>
      </c>
      <c r="S476" s="61">
        <v>0</v>
      </c>
      <c r="T476" s="61">
        <v>0</v>
      </c>
      <c r="U476" s="61">
        <v>0</v>
      </c>
      <c r="V476" s="61">
        <v>0</v>
      </c>
      <c r="W476" s="61">
        <v>0</v>
      </c>
      <c r="X476" s="61">
        <v>0</v>
      </c>
      <c r="Y476" s="61">
        <v>0</v>
      </c>
      <c r="Z476" s="61">
        <v>0</v>
      </c>
      <c r="AA476" s="61">
        <v>0</v>
      </c>
      <c r="AB476" s="61">
        <v>0</v>
      </c>
      <c r="AC476" s="61">
        <v>0</v>
      </c>
      <c r="AD476" s="61">
        <v>0</v>
      </c>
      <c r="AE476" s="61">
        <v>0</v>
      </c>
      <c r="AF476" s="61">
        <v>0</v>
      </c>
      <c r="AG476" s="61">
        <v>0</v>
      </c>
      <c r="AH476" s="61">
        <v>0</v>
      </c>
      <c r="AI476" s="61">
        <v>0</v>
      </c>
      <c r="AJ476" s="61">
        <v>0</v>
      </c>
      <c r="AK476" s="61">
        <v>0</v>
      </c>
      <c r="AL476" s="61">
        <v>0</v>
      </c>
      <c r="AM476" s="61">
        <v>0</v>
      </c>
      <c r="AN476" s="61">
        <v>0</v>
      </c>
      <c r="AO476" s="61">
        <v>0</v>
      </c>
      <c r="AP476" s="61">
        <v>0</v>
      </c>
      <c r="AQ476" s="61">
        <f t="shared" si="7"/>
        <v>0</v>
      </c>
      <c r="AT476" s="33"/>
    </row>
    <row r="477" spans="1:46" ht="33" customHeight="1">
      <c r="A477" s="32">
        <v>1703</v>
      </c>
      <c r="B477" s="315" t="str">
        <f>VLOOKUP(A477,[4]bd_lista!A:C,3,FALSE)</f>
        <v>Gobierno Autónomo Municipal de Porongo (Ayacucho)</v>
      </c>
      <c r="C477" s="316" t="e">
        <f>+VLOOKUP(A477,Contactos!$A$4:$E$534,6,FALSE)</f>
        <v>#REF!</v>
      </c>
      <c r="D477" s="61">
        <v>0</v>
      </c>
      <c r="E477" s="61">
        <v>0</v>
      </c>
      <c r="F477" s="61">
        <v>0</v>
      </c>
      <c r="G477" s="61">
        <v>0</v>
      </c>
      <c r="H477" s="61">
        <v>0</v>
      </c>
      <c r="I477" s="61">
        <v>0</v>
      </c>
      <c r="J477" s="61">
        <v>0</v>
      </c>
      <c r="K477" s="61">
        <v>0</v>
      </c>
      <c r="L477" s="61">
        <v>0</v>
      </c>
      <c r="M477" s="61">
        <v>0</v>
      </c>
      <c r="N477" s="61">
        <v>0</v>
      </c>
      <c r="O477" s="61">
        <v>0</v>
      </c>
      <c r="P477" s="61">
        <v>0</v>
      </c>
      <c r="Q477" s="61">
        <v>0</v>
      </c>
      <c r="R477" s="61">
        <v>0</v>
      </c>
      <c r="S477" s="61">
        <v>0</v>
      </c>
      <c r="T477" s="61">
        <v>0</v>
      </c>
      <c r="U477" s="61">
        <v>0</v>
      </c>
      <c r="V477" s="61">
        <v>0</v>
      </c>
      <c r="W477" s="61">
        <v>0</v>
      </c>
      <c r="X477" s="61">
        <v>0</v>
      </c>
      <c r="Y477" s="61">
        <v>0</v>
      </c>
      <c r="Z477" s="61">
        <v>0</v>
      </c>
      <c r="AA477" s="61">
        <v>0</v>
      </c>
      <c r="AB477" s="61">
        <v>0</v>
      </c>
      <c r="AC477" s="61">
        <v>0</v>
      </c>
      <c r="AD477" s="61">
        <v>0</v>
      </c>
      <c r="AE477" s="61">
        <v>0</v>
      </c>
      <c r="AF477" s="61">
        <v>0</v>
      </c>
      <c r="AG477" s="61">
        <v>0</v>
      </c>
      <c r="AH477" s="61">
        <v>0</v>
      </c>
      <c r="AI477" s="61">
        <v>0</v>
      </c>
      <c r="AJ477" s="61">
        <v>0</v>
      </c>
      <c r="AK477" s="61">
        <v>0</v>
      </c>
      <c r="AL477" s="61">
        <v>0</v>
      </c>
      <c r="AM477" s="61">
        <v>0</v>
      </c>
      <c r="AN477" s="61">
        <v>0</v>
      </c>
      <c r="AO477" s="61">
        <v>0</v>
      </c>
      <c r="AP477" s="61">
        <v>0</v>
      </c>
      <c r="AQ477" s="61">
        <f t="shared" si="7"/>
        <v>0</v>
      </c>
      <c r="AT477" s="33"/>
    </row>
    <row r="478" spans="1:46" ht="33" customHeight="1">
      <c r="A478" s="32">
        <v>1704</v>
      </c>
      <c r="B478" s="315" t="str">
        <f>VLOOKUP(A478,[4]bd_lista!A:C,3,FALSE)</f>
        <v>Gobierno Autónomo Municipal de La Guardia</v>
      </c>
      <c r="C478" s="316" t="e">
        <f>+VLOOKUP(A478,Contactos!$A$4:$E$534,6,FALSE)</f>
        <v>#REF!</v>
      </c>
      <c r="D478" s="61">
        <v>0</v>
      </c>
      <c r="E478" s="61">
        <v>0</v>
      </c>
      <c r="F478" s="61">
        <v>0</v>
      </c>
      <c r="G478" s="61">
        <v>0</v>
      </c>
      <c r="H478" s="61">
        <v>0</v>
      </c>
      <c r="I478" s="61">
        <v>0</v>
      </c>
      <c r="J478" s="61">
        <v>0</v>
      </c>
      <c r="K478" s="61">
        <v>0</v>
      </c>
      <c r="L478" s="61">
        <v>0</v>
      </c>
      <c r="M478" s="61">
        <v>0</v>
      </c>
      <c r="N478" s="61">
        <v>0</v>
      </c>
      <c r="O478" s="61">
        <v>0</v>
      </c>
      <c r="P478" s="61">
        <v>0</v>
      </c>
      <c r="Q478" s="61">
        <v>0</v>
      </c>
      <c r="R478" s="61">
        <v>0</v>
      </c>
      <c r="S478" s="61">
        <v>0</v>
      </c>
      <c r="T478" s="61">
        <v>0</v>
      </c>
      <c r="U478" s="61">
        <v>0</v>
      </c>
      <c r="V478" s="61">
        <v>0</v>
      </c>
      <c r="W478" s="61">
        <v>0</v>
      </c>
      <c r="X478" s="61">
        <v>0</v>
      </c>
      <c r="Y478" s="61">
        <v>0</v>
      </c>
      <c r="Z478" s="61">
        <v>0</v>
      </c>
      <c r="AA478" s="61">
        <v>0</v>
      </c>
      <c r="AB478" s="61">
        <v>0</v>
      </c>
      <c r="AC478" s="61">
        <v>0</v>
      </c>
      <c r="AD478" s="61">
        <v>0</v>
      </c>
      <c r="AE478" s="61">
        <v>0</v>
      </c>
      <c r="AF478" s="61">
        <v>0</v>
      </c>
      <c r="AG478" s="61">
        <v>0</v>
      </c>
      <c r="AH478" s="61">
        <v>0</v>
      </c>
      <c r="AI478" s="61">
        <v>0</v>
      </c>
      <c r="AJ478" s="61">
        <v>0</v>
      </c>
      <c r="AK478" s="61">
        <v>0</v>
      </c>
      <c r="AL478" s="61">
        <v>0</v>
      </c>
      <c r="AM478" s="61">
        <v>0</v>
      </c>
      <c r="AN478" s="61">
        <v>0</v>
      </c>
      <c r="AO478" s="61">
        <v>0</v>
      </c>
      <c r="AP478" s="61">
        <v>0</v>
      </c>
      <c r="AQ478" s="61">
        <f t="shared" si="7"/>
        <v>0</v>
      </c>
      <c r="AT478" s="33"/>
    </row>
    <row r="479" spans="1:46" ht="33" customHeight="1">
      <c r="A479" s="32">
        <v>1705</v>
      </c>
      <c r="B479" s="315" t="str">
        <f>VLOOKUP(A479,[4]bd_lista!A:C,3,FALSE)</f>
        <v>Gobierno Autónomo Municipal de El Torno</v>
      </c>
      <c r="C479" s="316" t="e">
        <f>+VLOOKUP(A479,Contactos!$A$4:$E$534,6,FALSE)</f>
        <v>#REF!</v>
      </c>
      <c r="D479" s="61">
        <v>0</v>
      </c>
      <c r="E479" s="61">
        <v>0</v>
      </c>
      <c r="F479" s="61">
        <v>0</v>
      </c>
      <c r="G479" s="61">
        <v>0</v>
      </c>
      <c r="H479" s="61">
        <v>0</v>
      </c>
      <c r="I479" s="61">
        <v>0</v>
      </c>
      <c r="J479" s="61">
        <v>0</v>
      </c>
      <c r="K479" s="61">
        <v>0</v>
      </c>
      <c r="L479" s="61">
        <v>0</v>
      </c>
      <c r="M479" s="61">
        <v>0</v>
      </c>
      <c r="N479" s="61">
        <v>0</v>
      </c>
      <c r="O479" s="61">
        <v>0</v>
      </c>
      <c r="P479" s="61">
        <v>0</v>
      </c>
      <c r="Q479" s="61">
        <v>0</v>
      </c>
      <c r="R479" s="61">
        <v>0</v>
      </c>
      <c r="S479" s="61">
        <v>0</v>
      </c>
      <c r="T479" s="61">
        <v>0</v>
      </c>
      <c r="U479" s="61">
        <v>0</v>
      </c>
      <c r="V479" s="61">
        <v>0</v>
      </c>
      <c r="W479" s="61">
        <v>0</v>
      </c>
      <c r="X479" s="61">
        <v>0</v>
      </c>
      <c r="Y479" s="61">
        <v>0</v>
      </c>
      <c r="Z479" s="61">
        <v>0</v>
      </c>
      <c r="AA479" s="61">
        <v>0</v>
      </c>
      <c r="AB479" s="61">
        <v>0</v>
      </c>
      <c r="AC479" s="61">
        <v>0</v>
      </c>
      <c r="AD479" s="61">
        <v>0</v>
      </c>
      <c r="AE479" s="61">
        <v>0</v>
      </c>
      <c r="AF479" s="61">
        <v>0</v>
      </c>
      <c r="AG479" s="61">
        <v>0</v>
      </c>
      <c r="AH479" s="61">
        <v>0</v>
      </c>
      <c r="AI479" s="61">
        <v>0</v>
      </c>
      <c r="AJ479" s="61">
        <v>0</v>
      </c>
      <c r="AK479" s="61">
        <v>0</v>
      </c>
      <c r="AL479" s="61">
        <v>0</v>
      </c>
      <c r="AM479" s="61">
        <v>0</v>
      </c>
      <c r="AN479" s="61">
        <v>0</v>
      </c>
      <c r="AO479" s="61">
        <v>0</v>
      </c>
      <c r="AP479" s="61">
        <v>0</v>
      </c>
      <c r="AQ479" s="61">
        <f t="shared" si="7"/>
        <v>0</v>
      </c>
      <c r="AT479" s="33"/>
    </row>
    <row r="480" spans="1:46" ht="33" customHeight="1">
      <c r="A480" s="32">
        <v>1706</v>
      </c>
      <c r="B480" s="315" t="str">
        <f>VLOOKUP(A480,[4]bd_lista!A:C,3,FALSE)</f>
        <v>Gobierno Autónomo Municipal de Warnes</v>
      </c>
      <c r="C480" s="316" t="e">
        <f>+VLOOKUP(A480,Contactos!$A$4:$E$534,6,FALSE)</f>
        <v>#REF!</v>
      </c>
      <c r="D480" s="61">
        <v>0</v>
      </c>
      <c r="E480" s="61">
        <v>0</v>
      </c>
      <c r="F480" s="61">
        <v>0</v>
      </c>
      <c r="G480" s="61">
        <v>0</v>
      </c>
      <c r="H480" s="61">
        <v>0</v>
      </c>
      <c r="I480" s="61">
        <v>0</v>
      </c>
      <c r="J480" s="61">
        <v>0</v>
      </c>
      <c r="K480" s="61">
        <v>0</v>
      </c>
      <c r="L480" s="61">
        <v>0</v>
      </c>
      <c r="M480" s="61">
        <v>0</v>
      </c>
      <c r="N480" s="61">
        <v>0</v>
      </c>
      <c r="O480" s="61">
        <v>0</v>
      </c>
      <c r="P480" s="61">
        <v>0</v>
      </c>
      <c r="Q480" s="61">
        <v>0</v>
      </c>
      <c r="R480" s="61">
        <v>0</v>
      </c>
      <c r="S480" s="61">
        <v>0</v>
      </c>
      <c r="T480" s="61">
        <v>0</v>
      </c>
      <c r="U480" s="61">
        <v>0</v>
      </c>
      <c r="V480" s="61">
        <v>0</v>
      </c>
      <c r="W480" s="61">
        <v>0</v>
      </c>
      <c r="X480" s="61">
        <v>0</v>
      </c>
      <c r="Y480" s="61">
        <v>0</v>
      </c>
      <c r="Z480" s="61">
        <v>0</v>
      </c>
      <c r="AA480" s="61">
        <v>0</v>
      </c>
      <c r="AB480" s="61">
        <v>0</v>
      </c>
      <c r="AC480" s="61">
        <v>0</v>
      </c>
      <c r="AD480" s="61">
        <v>0</v>
      </c>
      <c r="AE480" s="61">
        <v>0</v>
      </c>
      <c r="AF480" s="61">
        <v>0</v>
      </c>
      <c r="AG480" s="61">
        <v>0</v>
      </c>
      <c r="AH480" s="61">
        <v>0</v>
      </c>
      <c r="AI480" s="61">
        <v>0</v>
      </c>
      <c r="AJ480" s="61">
        <v>0</v>
      </c>
      <c r="AK480" s="61">
        <v>0</v>
      </c>
      <c r="AL480" s="61">
        <v>0</v>
      </c>
      <c r="AM480" s="61">
        <v>0</v>
      </c>
      <c r="AN480" s="61">
        <v>0</v>
      </c>
      <c r="AO480" s="61">
        <v>0</v>
      </c>
      <c r="AP480" s="61">
        <v>0</v>
      </c>
      <c r="AQ480" s="61">
        <f t="shared" si="7"/>
        <v>0</v>
      </c>
      <c r="AT480" s="33"/>
    </row>
    <row r="481" spans="1:46" ht="33" customHeight="1">
      <c r="A481" s="32">
        <v>1707</v>
      </c>
      <c r="B481" s="315" t="str">
        <f>VLOOKUP(A481,[4]bd_lista!A:C,3,FALSE)</f>
        <v>Gobierno Autónomo Municipal de San Ignacio (San Ignacio de Velasco)</v>
      </c>
      <c r="C481" s="316" t="e">
        <f>+VLOOKUP(A481,Contactos!$A$4:$E$534,6,FALSE)</f>
        <v>#REF!</v>
      </c>
      <c r="D481" s="61">
        <v>0</v>
      </c>
      <c r="E481" s="61">
        <v>0</v>
      </c>
      <c r="F481" s="61">
        <v>0</v>
      </c>
      <c r="G481" s="61">
        <v>0</v>
      </c>
      <c r="H481" s="61">
        <v>0</v>
      </c>
      <c r="I481" s="61">
        <v>0</v>
      </c>
      <c r="J481" s="61">
        <v>0</v>
      </c>
      <c r="K481" s="61">
        <v>0</v>
      </c>
      <c r="L481" s="61">
        <v>0</v>
      </c>
      <c r="M481" s="61">
        <v>0</v>
      </c>
      <c r="N481" s="61">
        <v>0</v>
      </c>
      <c r="O481" s="61">
        <v>0</v>
      </c>
      <c r="P481" s="61">
        <v>0</v>
      </c>
      <c r="Q481" s="61">
        <v>0</v>
      </c>
      <c r="R481" s="61">
        <v>0</v>
      </c>
      <c r="S481" s="61">
        <v>0</v>
      </c>
      <c r="T481" s="61">
        <v>0</v>
      </c>
      <c r="U481" s="61">
        <v>0</v>
      </c>
      <c r="V481" s="61">
        <v>0</v>
      </c>
      <c r="W481" s="61">
        <v>0</v>
      </c>
      <c r="X481" s="61">
        <v>0</v>
      </c>
      <c r="Y481" s="61">
        <v>0</v>
      </c>
      <c r="Z481" s="61">
        <v>0</v>
      </c>
      <c r="AA481" s="61">
        <v>0</v>
      </c>
      <c r="AB481" s="61">
        <v>0</v>
      </c>
      <c r="AC481" s="61">
        <v>0</v>
      </c>
      <c r="AD481" s="61">
        <v>0</v>
      </c>
      <c r="AE481" s="61">
        <v>0</v>
      </c>
      <c r="AF481" s="61">
        <v>0</v>
      </c>
      <c r="AG481" s="61">
        <v>0</v>
      </c>
      <c r="AH481" s="61">
        <v>0</v>
      </c>
      <c r="AI481" s="61">
        <v>0</v>
      </c>
      <c r="AJ481" s="61">
        <v>0</v>
      </c>
      <c r="AK481" s="61">
        <v>0</v>
      </c>
      <c r="AL481" s="61">
        <v>0</v>
      </c>
      <c r="AM481" s="61">
        <v>0</v>
      </c>
      <c r="AN481" s="61">
        <v>0</v>
      </c>
      <c r="AO481" s="61">
        <v>0</v>
      </c>
      <c r="AP481" s="61">
        <v>0</v>
      </c>
      <c r="AQ481" s="61">
        <f t="shared" si="7"/>
        <v>0</v>
      </c>
      <c r="AT481" s="33"/>
    </row>
    <row r="482" spans="1:46" ht="33" customHeight="1">
      <c r="A482" s="32">
        <v>1708</v>
      </c>
      <c r="B482" s="315" t="str">
        <f>VLOOKUP(A482,[4]bd_lista!A:C,3,FALSE)</f>
        <v>Gobierno Autónomo Municipal de San Miguel (San Miguel de Velasco)</v>
      </c>
      <c r="C482" s="316" t="e">
        <f>+VLOOKUP(A482,Contactos!$A$4:$E$534,6,FALSE)</f>
        <v>#REF!</v>
      </c>
      <c r="D482" s="61">
        <v>0</v>
      </c>
      <c r="E482" s="61">
        <v>0</v>
      </c>
      <c r="F482" s="61">
        <v>0</v>
      </c>
      <c r="G482" s="61">
        <v>0</v>
      </c>
      <c r="H482" s="61">
        <v>0</v>
      </c>
      <c r="I482" s="61">
        <v>0</v>
      </c>
      <c r="J482" s="61">
        <v>0</v>
      </c>
      <c r="K482" s="61">
        <v>0</v>
      </c>
      <c r="L482" s="61">
        <v>0</v>
      </c>
      <c r="M482" s="61">
        <v>0</v>
      </c>
      <c r="N482" s="61">
        <v>0</v>
      </c>
      <c r="O482" s="61">
        <v>0</v>
      </c>
      <c r="P482" s="61">
        <v>0</v>
      </c>
      <c r="Q482" s="61">
        <v>0</v>
      </c>
      <c r="R482" s="61">
        <v>0</v>
      </c>
      <c r="S482" s="61">
        <v>0</v>
      </c>
      <c r="T482" s="61">
        <v>0</v>
      </c>
      <c r="U482" s="61">
        <v>0</v>
      </c>
      <c r="V482" s="61">
        <v>0</v>
      </c>
      <c r="W482" s="61">
        <v>0</v>
      </c>
      <c r="X482" s="61">
        <v>0</v>
      </c>
      <c r="Y482" s="61">
        <v>0</v>
      </c>
      <c r="Z482" s="61">
        <v>0</v>
      </c>
      <c r="AA482" s="61">
        <v>0</v>
      </c>
      <c r="AB482" s="61">
        <v>0</v>
      </c>
      <c r="AC482" s="61">
        <v>0</v>
      </c>
      <c r="AD482" s="61">
        <v>0</v>
      </c>
      <c r="AE482" s="61">
        <v>0</v>
      </c>
      <c r="AF482" s="61">
        <v>0</v>
      </c>
      <c r="AG482" s="61">
        <v>0</v>
      </c>
      <c r="AH482" s="61">
        <v>0</v>
      </c>
      <c r="AI482" s="61">
        <v>0</v>
      </c>
      <c r="AJ482" s="61">
        <v>0</v>
      </c>
      <c r="AK482" s="61">
        <v>0</v>
      </c>
      <c r="AL482" s="61">
        <v>0</v>
      </c>
      <c r="AM482" s="61">
        <v>0</v>
      </c>
      <c r="AN482" s="61">
        <v>0</v>
      </c>
      <c r="AO482" s="61">
        <v>0</v>
      </c>
      <c r="AP482" s="61">
        <v>0</v>
      </c>
      <c r="AQ482" s="61">
        <f t="shared" si="7"/>
        <v>0</v>
      </c>
      <c r="AT482" s="33"/>
    </row>
    <row r="483" spans="1:46" ht="33" customHeight="1">
      <c r="A483" s="32">
        <v>1709</v>
      </c>
      <c r="B483" s="315" t="str">
        <f>VLOOKUP(A483,[4]bd_lista!A:C,3,FALSE)</f>
        <v>Gobierno Autónomo Municipal de San Rafael</v>
      </c>
      <c r="C483" s="316" t="e">
        <f>+VLOOKUP(A483,Contactos!$A$4:$E$534,6,FALSE)</f>
        <v>#REF!</v>
      </c>
      <c r="D483" s="61">
        <v>0</v>
      </c>
      <c r="E483" s="61">
        <v>0</v>
      </c>
      <c r="F483" s="61">
        <v>0</v>
      </c>
      <c r="G483" s="61">
        <v>0</v>
      </c>
      <c r="H483" s="61">
        <v>0</v>
      </c>
      <c r="I483" s="61">
        <v>0</v>
      </c>
      <c r="J483" s="61">
        <v>0</v>
      </c>
      <c r="K483" s="61">
        <v>0</v>
      </c>
      <c r="L483" s="61">
        <v>0</v>
      </c>
      <c r="M483" s="61">
        <v>0</v>
      </c>
      <c r="N483" s="61">
        <v>0</v>
      </c>
      <c r="O483" s="61">
        <v>0</v>
      </c>
      <c r="P483" s="61">
        <v>0</v>
      </c>
      <c r="Q483" s="61">
        <v>0</v>
      </c>
      <c r="R483" s="61">
        <v>0</v>
      </c>
      <c r="S483" s="61">
        <v>0</v>
      </c>
      <c r="T483" s="61">
        <v>0</v>
      </c>
      <c r="U483" s="61">
        <v>0</v>
      </c>
      <c r="V483" s="61">
        <v>0</v>
      </c>
      <c r="W483" s="61">
        <v>0</v>
      </c>
      <c r="X483" s="61">
        <v>0</v>
      </c>
      <c r="Y483" s="61">
        <v>0</v>
      </c>
      <c r="Z483" s="61">
        <v>0</v>
      </c>
      <c r="AA483" s="61">
        <v>0</v>
      </c>
      <c r="AB483" s="61">
        <v>0</v>
      </c>
      <c r="AC483" s="61">
        <v>0</v>
      </c>
      <c r="AD483" s="61">
        <v>0</v>
      </c>
      <c r="AE483" s="61">
        <v>0</v>
      </c>
      <c r="AF483" s="61">
        <v>0</v>
      </c>
      <c r="AG483" s="61">
        <v>0</v>
      </c>
      <c r="AH483" s="61">
        <v>0</v>
      </c>
      <c r="AI483" s="61">
        <v>0</v>
      </c>
      <c r="AJ483" s="61">
        <v>0</v>
      </c>
      <c r="AK483" s="61">
        <v>0</v>
      </c>
      <c r="AL483" s="61">
        <v>0</v>
      </c>
      <c r="AM483" s="61">
        <v>0</v>
      </c>
      <c r="AN483" s="61">
        <v>0</v>
      </c>
      <c r="AO483" s="61">
        <v>0</v>
      </c>
      <c r="AP483" s="61">
        <v>0</v>
      </c>
      <c r="AQ483" s="61">
        <f t="shared" si="7"/>
        <v>0</v>
      </c>
      <c r="AT483" s="33"/>
    </row>
    <row r="484" spans="1:46" ht="33" customHeight="1">
      <c r="A484" s="32">
        <v>1710</v>
      </c>
      <c r="B484" s="315" t="str">
        <f>VLOOKUP(A484,[4]bd_lista!A:C,3,FALSE)</f>
        <v>Gobierno Autónomo Municipal de Buena Vista</v>
      </c>
      <c r="C484" s="316" t="e">
        <f>+VLOOKUP(A484,Contactos!$A$4:$E$534,6,FALSE)</f>
        <v>#REF!</v>
      </c>
      <c r="D484" s="61">
        <v>0</v>
      </c>
      <c r="E484" s="61">
        <v>0</v>
      </c>
      <c r="F484" s="61">
        <v>0</v>
      </c>
      <c r="G484" s="61">
        <v>0</v>
      </c>
      <c r="H484" s="61">
        <v>0</v>
      </c>
      <c r="I484" s="61">
        <v>0</v>
      </c>
      <c r="J484" s="61">
        <v>0</v>
      </c>
      <c r="K484" s="61">
        <v>0</v>
      </c>
      <c r="L484" s="61">
        <v>0</v>
      </c>
      <c r="M484" s="61">
        <v>0</v>
      </c>
      <c r="N484" s="61">
        <v>0</v>
      </c>
      <c r="O484" s="61">
        <v>0</v>
      </c>
      <c r="P484" s="61">
        <v>0</v>
      </c>
      <c r="Q484" s="61">
        <v>0</v>
      </c>
      <c r="R484" s="61">
        <v>0</v>
      </c>
      <c r="S484" s="61">
        <v>0</v>
      </c>
      <c r="T484" s="61">
        <v>0</v>
      </c>
      <c r="U484" s="61">
        <v>0</v>
      </c>
      <c r="V484" s="61">
        <v>0</v>
      </c>
      <c r="W484" s="61">
        <v>0</v>
      </c>
      <c r="X484" s="61">
        <v>0</v>
      </c>
      <c r="Y484" s="61">
        <v>0</v>
      </c>
      <c r="Z484" s="61">
        <v>0</v>
      </c>
      <c r="AA484" s="61">
        <v>0</v>
      </c>
      <c r="AB484" s="61">
        <v>0</v>
      </c>
      <c r="AC484" s="61">
        <v>0</v>
      </c>
      <c r="AD484" s="61">
        <v>0</v>
      </c>
      <c r="AE484" s="61">
        <v>0</v>
      </c>
      <c r="AF484" s="61">
        <v>0</v>
      </c>
      <c r="AG484" s="61">
        <v>0</v>
      </c>
      <c r="AH484" s="61">
        <v>0</v>
      </c>
      <c r="AI484" s="61">
        <v>0</v>
      </c>
      <c r="AJ484" s="61">
        <v>0</v>
      </c>
      <c r="AK484" s="61">
        <v>0</v>
      </c>
      <c r="AL484" s="61">
        <v>0</v>
      </c>
      <c r="AM484" s="61">
        <v>0</v>
      </c>
      <c r="AN484" s="61">
        <v>0</v>
      </c>
      <c r="AO484" s="61">
        <v>0</v>
      </c>
      <c r="AP484" s="61">
        <v>0</v>
      </c>
      <c r="AQ484" s="61">
        <f t="shared" si="7"/>
        <v>0</v>
      </c>
      <c r="AT484" s="33"/>
    </row>
    <row r="485" spans="1:46" ht="33" customHeight="1">
      <c r="A485" s="32">
        <v>1711</v>
      </c>
      <c r="B485" s="315" t="str">
        <f>VLOOKUP(A485,[4]bd_lista!A:C,3,FALSE)</f>
        <v>Gobierno Autónomo Municipal de San Carlos</v>
      </c>
      <c r="C485" s="316" t="e">
        <f>+VLOOKUP(A485,Contactos!$A$4:$E$534,6,FALSE)</f>
        <v>#REF!</v>
      </c>
      <c r="D485" s="61">
        <v>0</v>
      </c>
      <c r="E485" s="61">
        <v>0</v>
      </c>
      <c r="F485" s="61">
        <v>0</v>
      </c>
      <c r="G485" s="61">
        <v>0</v>
      </c>
      <c r="H485" s="61">
        <v>0</v>
      </c>
      <c r="I485" s="61">
        <v>0</v>
      </c>
      <c r="J485" s="61">
        <v>0</v>
      </c>
      <c r="K485" s="61">
        <v>0</v>
      </c>
      <c r="L485" s="61">
        <v>0</v>
      </c>
      <c r="M485" s="61">
        <v>0</v>
      </c>
      <c r="N485" s="61">
        <v>0</v>
      </c>
      <c r="O485" s="61">
        <v>0</v>
      </c>
      <c r="P485" s="61">
        <v>0</v>
      </c>
      <c r="Q485" s="61">
        <v>0</v>
      </c>
      <c r="R485" s="61">
        <v>0</v>
      </c>
      <c r="S485" s="61">
        <v>0</v>
      </c>
      <c r="T485" s="61">
        <v>0</v>
      </c>
      <c r="U485" s="61">
        <v>0</v>
      </c>
      <c r="V485" s="61">
        <v>0</v>
      </c>
      <c r="W485" s="61">
        <v>0</v>
      </c>
      <c r="X485" s="61">
        <v>0</v>
      </c>
      <c r="Y485" s="61">
        <v>0</v>
      </c>
      <c r="Z485" s="61">
        <v>0</v>
      </c>
      <c r="AA485" s="61">
        <v>0</v>
      </c>
      <c r="AB485" s="61">
        <v>0</v>
      </c>
      <c r="AC485" s="61">
        <v>0</v>
      </c>
      <c r="AD485" s="61">
        <v>0</v>
      </c>
      <c r="AE485" s="61">
        <v>0</v>
      </c>
      <c r="AF485" s="61">
        <v>0</v>
      </c>
      <c r="AG485" s="61">
        <v>0</v>
      </c>
      <c r="AH485" s="61">
        <v>0</v>
      </c>
      <c r="AI485" s="61">
        <v>0</v>
      </c>
      <c r="AJ485" s="61">
        <v>0</v>
      </c>
      <c r="AK485" s="61">
        <v>0</v>
      </c>
      <c r="AL485" s="61">
        <v>0</v>
      </c>
      <c r="AM485" s="61">
        <v>0</v>
      </c>
      <c r="AN485" s="61">
        <v>0</v>
      </c>
      <c r="AO485" s="61">
        <v>0</v>
      </c>
      <c r="AP485" s="61">
        <v>0</v>
      </c>
      <c r="AQ485" s="61">
        <f t="shared" si="7"/>
        <v>0</v>
      </c>
      <c r="AT485" s="33"/>
    </row>
    <row r="486" spans="1:46" ht="33" customHeight="1">
      <c r="A486" s="32">
        <v>1712</v>
      </c>
      <c r="B486" s="315" t="str">
        <f>VLOOKUP(A486,[4]bd_lista!A:C,3,FALSE)</f>
        <v>Gobierno Autónomo Municipal de Yapacaní</v>
      </c>
      <c r="C486" s="316" t="e">
        <f>+VLOOKUP(A486,Contactos!$A$4:$E$534,6,FALSE)</f>
        <v>#REF!</v>
      </c>
      <c r="D486" s="61">
        <v>0</v>
      </c>
      <c r="E486" s="61">
        <v>0</v>
      </c>
      <c r="F486" s="61">
        <v>0</v>
      </c>
      <c r="G486" s="61">
        <v>0</v>
      </c>
      <c r="H486" s="61">
        <v>0</v>
      </c>
      <c r="I486" s="61">
        <v>0</v>
      </c>
      <c r="J486" s="61">
        <v>0</v>
      </c>
      <c r="K486" s="61">
        <v>0</v>
      </c>
      <c r="L486" s="61">
        <v>0</v>
      </c>
      <c r="M486" s="61">
        <v>0</v>
      </c>
      <c r="N486" s="61">
        <v>0</v>
      </c>
      <c r="O486" s="61">
        <v>0</v>
      </c>
      <c r="P486" s="61">
        <v>0</v>
      </c>
      <c r="Q486" s="61">
        <v>0</v>
      </c>
      <c r="R486" s="61">
        <v>0</v>
      </c>
      <c r="S486" s="61">
        <v>0</v>
      </c>
      <c r="T486" s="61">
        <v>0</v>
      </c>
      <c r="U486" s="61">
        <v>0</v>
      </c>
      <c r="V486" s="61">
        <v>0</v>
      </c>
      <c r="W486" s="61">
        <v>0</v>
      </c>
      <c r="X486" s="61">
        <v>0</v>
      </c>
      <c r="Y486" s="61">
        <v>0</v>
      </c>
      <c r="Z486" s="61">
        <v>0</v>
      </c>
      <c r="AA486" s="61">
        <v>0</v>
      </c>
      <c r="AB486" s="61">
        <v>0</v>
      </c>
      <c r="AC486" s="61">
        <v>0</v>
      </c>
      <c r="AD486" s="61">
        <v>0</v>
      </c>
      <c r="AE486" s="61">
        <v>0</v>
      </c>
      <c r="AF486" s="61">
        <v>0</v>
      </c>
      <c r="AG486" s="61">
        <v>0</v>
      </c>
      <c r="AH486" s="61">
        <v>0</v>
      </c>
      <c r="AI486" s="61">
        <v>0</v>
      </c>
      <c r="AJ486" s="61">
        <v>0</v>
      </c>
      <c r="AK486" s="61">
        <v>0</v>
      </c>
      <c r="AL486" s="61">
        <v>0</v>
      </c>
      <c r="AM486" s="61">
        <v>0</v>
      </c>
      <c r="AN486" s="61">
        <v>0</v>
      </c>
      <c r="AO486" s="61">
        <v>0</v>
      </c>
      <c r="AP486" s="61">
        <v>0</v>
      </c>
      <c r="AQ486" s="61">
        <f t="shared" si="7"/>
        <v>0</v>
      </c>
      <c r="AT486" s="33"/>
    </row>
    <row r="487" spans="1:46" ht="33" customHeight="1">
      <c r="A487" s="32">
        <v>1713</v>
      </c>
      <c r="B487" s="315" t="str">
        <f>VLOOKUP(A487,[4]bd_lista!A:C,3,FALSE)</f>
        <v>Gobierno Autónomo Municipal de San José</v>
      </c>
      <c r="C487" s="316" t="e">
        <f>+VLOOKUP(A487,Contactos!$A$4:$E$534,6,FALSE)</f>
        <v>#REF!</v>
      </c>
      <c r="D487" s="61">
        <v>0</v>
      </c>
      <c r="E487" s="61">
        <v>0</v>
      </c>
      <c r="F487" s="61">
        <v>0</v>
      </c>
      <c r="G487" s="61">
        <v>0</v>
      </c>
      <c r="H487" s="61">
        <v>0</v>
      </c>
      <c r="I487" s="61">
        <v>0</v>
      </c>
      <c r="J487" s="61">
        <v>0</v>
      </c>
      <c r="K487" s="61">
        <v>0</v>
      </c>
      <c r="L487" s="61">
        <v>0</v>
      </c>
      <c r="M487" s="61">
        <v>0</v>
      </c>
      <c r="N487" s="61">
        <v>0</v>
      </c>
      <c r="O487" s="61">
        <v>0</v>
      </c>
      <c r="P487" s="61">
        <v>0</v>
      </c>
      <c r="Q487" s="61">
        <v>0</v>
      </c>
      <c r="R487" s="61">
        <v>0</v>
      </c>
      <c r="S487" s="61">
        <v>0</v>
      </c>
      <c r="T487" s="61">
        <v>0</v>
      </c>
      <c r="U487" s="61">
        <v>0</v>
      </c>
      <c r="V487" s="61">
        <v>0</v>
      </c>
      <c r="W487" s="61">
        <v>0</v>
      </c>
      <c r="X487" s="61">
        <v>0</v>
      </c>
      <c r="Y487" s="61">
        <v>0</v>
      </c>
      <c r="Z487" s="61">
        <v>0</v>
      </c>
      <c r="AA487" s="61">
        <v>0</v>
      </c>
      <c r="AB487" s="61">
        <v>0</v>
      </c>
      <c r="AC487" s="61">
        <v>0</v>
      </c>
      <c r="AD487" s="61">
        <v>0</v>
      </c>
      <c r="AE487" s="61">
        <v>0</v>
      </c>
      <c r="AF487" s="61">
        <v>0</v>
      </c>
      <c r="AG487" s="61">
        <v>0</v>
      </c>
      <c r="AH487" s="61">
        <v>0</v>
      </c>
      <c r="AI487" s="61">
        <v>0</v>
      </c>
      <c r="AJ487" s="61">
        <v>0</v>
      </c>
      <c r="AK487" s="61">
        <v>0</v>
      </c>
      <c r="AL487" s="61">
        <v>0</v>
      </c>
      <c r="AM487" s="61">
        <v>0</v>
      </c>
      <c r="AN487" s="61">
        <v>0</v>
      </c>
      <c r="AO487" s="61">
        <v>0</v>
      </c>
      <c r="AP487" s="61">
        <v>0</v>
      </c>
      <c r="AQ487" s="61">
        <f t="shared" si="7"/>
        <v>0</v>
      </c>
      <c r="AT487" s="33"/>
    </row>
    <row r="488" spans="1:46" ht="33" customHeight="1">
      <c r="A488" s="32">
        <v>1714</v>
      </c>
      <c r="B488" s="315" t="str">
        <f>VLOOKUP(A488,[4]bd_lista!A:C,3,FALSE)</f>
        <v>Gobierno Autónomo Municipal de Pailón</v>
      </c>
      <c r="C488" s="316" t="e">
        <f>+VLOOKUP(A488,Contactos!$A$4:$E$534,6,FALSE)</f>
        <v>#REF!</v>
      </c>
      <c r="D488" s="61">
        <v>0</v>
      </c>
      <c r="E488" s="61">
        <v>0</v>
      </c>
      <c r="F488" s="61">
        <v>0</v>
      </c>
      <c r="G488" s="61">
        <v>0</v>
      </c>
      <c r="H488" s="61">
        <v>0</v>
      </c>
      <c r="I488" s="61">
        <v>0</v>
      </c>
      <c r="J488" s="61">
        <v>0</v>
      </c>
      <c r="K488" s="61">
        <v>0</v>
      </c>
      <c r="L488" s="61">
        <v>0</v>
      </c>
      <c r="M488" s="61">
        <v>0</v>
      </c>
      <c r="N488" s="61">
        <v>0</v>
      </c>
      <c r="O488" s="61">
        <v>0</v>
      </c>
      <c r="P488" s="61">
        <v>0</v>
      </c>
      <c r="Q488" s="61">
        <v>0</v>
      </c>
      <c r="R488" s="61">
        <v>0</v>
      </c>
      <c r="S488" s="61">
        <v>0</v>
      </c>
      <c r="T488" s="61">
        <v>0</v>
      </c>
      <c r="U488" s="61">
        <v>0</v>
      </c>
      <c r="V488" s="61">
        <v>0</v>
      </c>
      <c r="W488" s="61">
        <v>0</v>
      </c>
      <c r="X488" s="61">
        <v>0</v>
      </c>
      <c r="Y488" s="61">
        <v>0</v>
      </c>
      <c r="Z488" s="61">
        <v>0</v>
      </c>
      <c r="AA488" s="61">
        <v>0</v>
      </c>
      <c r="AB488" s="61">
        <v>0</v>
      </c>
      <c r="AC488" s="61">
        <v>0</v>
      </c>
      <c r="AD488" s="61">
        <v>0</v>
      </c>
      <c r="AE488" s="61">
        <v>0</v>
      </c>
      <c r="AF488" s="61">
        <v>0</v>
      </c>
      <c r="AG488" s="61">
        <v>0</v>
      </c>
      <c r="AH488" s="61">
        <v>0</v>
      </c>
      <c r="AI488" s="61">
        <v>0</v>
      </c>
      <c r="AJ488" s="61">
        <v>0</v>
      </c>
      <c r="AK488" s="61">
        <v>0</v>
      </c>
      <c r="AL488" s="61">
        <v>0</v>
      </c>
      <c r="AM488" s="61">
        <v>0</v>
      </c>
      <c r="AN488" s="61">
        <v>0</v>
      </c>
      <c r="AO488" s="61">
        <v>0</v>
      </c>
      <c r="AP488" s="61">
        <v>0</v>
      </c>
      <c r="AQ488" s="61">
        <f t="shared" si="7"/>
        <v>0</v>
      </c>
      <c r="AT488" s="33"/>
    </row>
    <row r="489" spans="1:46" ht="33" customHeight="1">
      <c r="A489" s="32">
        <v>1715</v>
      </c>
      <c r="B489" s="315" t="str">
        <f>VLOOKUP(A489,[4]bd_lista!A:C,3,FALSE)</f>
        <v>Gobierno Autónomo Municipal de Roboré</v>
      </c>
      <c r="C489" s="316" t="e">
        <f>+VLOOKUP(A489,Contactos!$A$4:$E$534,6,FALSE)</f>
        <v>#REF!</v>
      </c>
      <c r="D489" s="61">
        <v>0</v>
      </c>
      <c r="E489" s="61">
        <v>0</v>
      </c>
      <c r="F489" s="61">
        <v>0</v>
      </c>
      <c r="G489" s="61">
        <v>0</v>
      </c>
      <c r="H489" s="61">
        <v>0</v>
      </c>
      <c r="I489" s="61">
        <v>0</v>
      </c>
      <c r="J489" s="61">
        <v>0</v>
      </c>
      <c r="K489" s="61">
        <v>0</v>
      </c>
      <c r="L489" s="61">
        <v>0</v>
      </c>
      <c r="M489" s="61">
        <v>0</v>
      </c>
      <c r="N489" s="61">
        <v>0</v>
      </c>
      <c r="O489" s="61">
        <v>0</v>
      </c>
      <c r="P489" s="61">
        <v>0</v>
      </c>
      <c r="Q489" s="61">
        <v>0</v>
      </c>
      <c r="R489" s="61">
        <v>0</v>
      </c>
      <c r="S489" s="61">
        <v>0</v>
      </c>
      <c r="T489" s="61">
        <v>0</v>
      </c>
      <c r="U489" s="61">
        <v>0</v>
      </c>
      <c r="V489" s="61">
        <v>0</v>
      </c>
      <c r="W489" s="61">
        <v>0</v>
      </c>
      <c r="X489" s="61">
        <v>0</v>
      </c>
      <c r="Y489" s="61">
        <v>0</v>
      </c>
      <c r="Z489" s="61">
        <v>0</v>
      </c>
      <c r="AA489" s="61">
        <v>0</v>
      </c>
      <c r="AB489" s="61">
        <v>0</v>
      </c>
      <c r="AC489" s="61">
        <v>0</v>
      </c>
      <c r="AD489" s="61">
        <v>0</v>
      </c>
      <c r="AE489" s="61">
        <v>0</v>
      </c>
      <c r="AF489" s="61">
        <v>0</v>
      </c>
      <c r="AG489" s="61">
        <v>0</v>
      </c>
      <c r="AH489" s="61">
        <v>0</v>
      </c>
      <c r="AI489" s="61">
        <v>0</v>
      </c>
      <c r="AJ489" s="61">
        <v>0</v>
      </c>
      <c r="AK489" s="61">
        <v>0</v>
      </c>
      <c r="AL489" s="61">
        <v>0</v>
      </c>
      <c r="AM489" s="61">
        <v>0</v>
      </c>
      <c r="AN489" s="61">
        <v>0</v>
      </c>
      <c r="AO489" s="61">
        <v>0</v>
      </c>
      <c r="AP489" s="61">
        <v>0</v>
      </c>
      <c r="AQ489" s="61">
        <f t="shared" si="7"/>
        <v>0</v>
      </c>
      <c r="AT489" s="33"/>
    </row>
    <row r="490" spans="1:46" ht="33" customHeight="1">
      <c r="A490" s="32">
        <v>1716</v>
      </c>
      <c r="B490" s="315" t="str">
        <f>VLOOKUP(A490,[4]bd_lista!A:C,3,FALSE)</f>
        <v>Gobierno Autónomo Municipal de Portachuelo</v>
      </c>
      <c r="C490" s="316" t="e">
        <f>+VLOOKUP(A490,Contactos!$A$4:$E$534,6,FALSE)</f>
        <v>#REF!</v>
      </c>
      <c r="D490" s="61">
        <v>0</v>
      </c>
      <c r="E490" s="61">
        <v>0</v>
      </c>
      <c r="F490" s="61">
        <v>0</v>
      </c>
      <c r="G490" s="61">
        <v>0</v>
      </c>
      <c r="H490" s="61">
        <v>0</v>
      </c>
      <c r="I490" s="61">
        <v>0</v>
      </c>
      <c r="J490" s="61">
        <v>0</v>
      </c>
      <c r="K490" s="61">
        <v>0</v>
      </c>
      <c r="L490" s="61">
        <v>0</v>
      </c>
      <c r="M490" s="61">
        <v>0</v>
      </c>
      <c r="N490" s="61">
        <v>0</v>
      </c>
      <c r="O490" s="61">
        <v>0</v>
      </c>
      <c r="P490" s="61">
        <v>0</v>
      </c>
      <c r="Q490" s="61">
        <v>0</v>
      </c>
      <c r="R490" s="61">
        <v>0</v>
      </c>
      <c r="S490" s="61">
        <v>0</v>
      </c>
      <c r="T490" s="61">
        <v>0</v>
      </c>
      <c r="U490" s="61">
        <v>0</v>
      </c>
      <c r="V490" s="61">
        <v>0</v>
      </c>
      <c r="W490" s="61">
        <v>0</v>
      </c>
      <c r="X490" s="61">
        <v>0</v>
      </c>
      <c r="Y490" s="61">
        <v>0</v>
      </c>
      <c r="Z490" s="61">
        <v>0</v>
      </c>
      <c r="AA490" s="61">
        <v>0</v>
      </c>
      <c r="AB490" s="61">
        <v>0</v>
      </c>
      <c r="AC490" s="61">
        <v>0</v>
      </c>
      <c r="AD490" s="61">
        <v>0</v>
      </c>
      <c r="AE490" s="61">
        <v>0</v>
      </c>
      <c r="AF490" s="61">
        <v>0</v>
      </c>
      <c r="AG490" s="61">
        <v>0</v>
      </c>
      <c r="AH490" s="61">
        <v>0</v>
      </c>
      <c r="AI490" s="61">
        <v>0</v>
      </c>
      <c r="AJ490" s="61">
        <v>0</v>
      </c>
      <c r="AK490" s="61">
        <v>0</v>
      </c>
      <c r="AL490" s="61">
        <v>0</v>
      </c>
      <c r="AM490" s="61">
        <v>0</v>
      </c>
      <c r="AN490" s="61">
        <v>0</v>
      </c>
      <c r="AO490" s="61">
        <v>0</v>
      </c>
      <c r="AP490" s="61">
        <v>0</v>
      </c>
      <c r="AQ490" s="61">
        <f t="shared" si="7"/>
        <v>0</v>
      </c>
      <c r="AT490" s="33"/>
    </row>
    <row r="491" spans="1:46" ht="33" customHeight="1">
      <c r="A491" s="32">
        <v>1717</v>
      </c>
      <c r="B491" s="315" t="str">
        <f>VLOOKUP(A491,[4]bd_lista!A:C,3,FALSE)</f>
        <v>Gobierno Autónomo Municipal de Santa Rosa del Sara</v>
      </c>
      <c r="C491" s="316" t="e">
        <f>+VLOOKUP(A491,Contactos!$A$4:$E$534,6,FALSE)</f>
        <v>#REF!</v>
      </c>
      <c r="D491" s="61">
        <v>0</v>
      </c>
      <c r="E491" s="61">
        <v>0</v>
      </c>
      <c r="F491" s="61">
        <v>0</v>
      </c>
      <c r="G491" s="61">
        <v>0</v>
      </c>
      <c r="H491" s="61">
        <v>0</v>
      </c>
      <c r="I491" s="61">
        <v>0</v>
      </c>
      <c r="J491" s="61">
        <v>0</v>
      </c>
      <c r="K491" s="61">
        <v>0</v>
      </c>
      <c r="L491" s="61">
        <v>0</v>
      </c>
      <c r="M491" s="61">
        <v>0</v>
      </c>
      <c r="N491" s="61">
        <v>0</v>
      </c>
      <c r="O491" s="61">
        <v>0</v>
      </c>
      <c r="P491" s="61">
        <v>0</v>
      </c>
      <c r="Q491" s="61">
        <v>0</v>
      </c>
      <c r="R491" s="61">
        <v>0</v>
      </c>
      <c r="S491" s="61">
        <v>0</v>
      </c>
      <c r="T491" s="61">
        <v>0</v>
      </c>
      <c r="U491" s="61">
        <v>0</v>
      </c>
      <c r="V491" s="61">
        <v>0</v>
      </c>
      <c r="W491" s="61">
        <v>0</v>
      </c>
      <c r="X491" s="61">
        <v>0</v>
      </c>
      <c r="Y491" s="61">
        <v>0</v>
      </c>
      <c r="Z491" s="61">
        <v>0</v>
      </c>
      <c r="AA491" s="61">
        <v>0</v>
      </c>
      <c r="AB491" s="61">
        <v>0</v>
      </c>
      <c r="AC491" s="61">
        <v>0</v>
      </c>
      <c r="AD491" s="61">
        <v>0</v>
      </c>
      <c r="AE491" s="61">
        <v>0</v>
      </c>
      <c r="AF491" s="61">
        <v>0</v>
      </c>
      <c r="AG491" s="61">
        <v>0</v>
      </c>
      <c r="AH491" s="61">
        <v>0</v>
      </c>
      <c r="AI491" s="61">
        <v>0</v>
      </c>
      <c r="AJ491" s="61">
        <v>0</v>
      </c>
      <c r="AK491" s="61">
        <v>0</v>
      </c>
      <c r="AL491" s="61">
        <v>0</v>
      </c>
      <c r="AM491" s="61">
        <v>0</v>
      </c>
      <c r="AN491" s="61">
        <v>0</v>
      </c>
      <c r="AO491" s="61">
        <v>0</v>
      </c>
      <c r="AP491" s="61">
        <v>0</v>
      </c>
      <c r="AQ491" s="61">
        <f t="shared" si="7"/>
        <v>0</v>
      </c>
      <c r="AT491" s="33"/>
    </row>
    <row r="492" spans="1:46" ht="33" customHeight="1">
      <c r="A492" s="32">
        <v>1718</v>
      </c>
      <c r="B492" s="315" t="str">
        <f>VLOOKUP(A492,[4]bd_lista!A:C,3,FALSE)</f>
        <v>Gobierno Autónomo Municipal de Lagunillas</v>
      </c>
      <c r="C492" s="316" t="e">
        <f>+VLOOKUP(A492,Contactos!$A$4:$E$534,6,FALSE)</f>
        <v>#REF!</v>
      </c>
      <c r="D492" s="61">
        <v>0</v>
      </c>
      <c r="E492" s="61">
        <v>0</v>
      </c>
      <c r="F492" s="61">
        <v>0</v>
      </c>
      <c r="G492" s="61">
        <v>0</v>
      </c>
      <c r="H492" s="61">
        <v>0</v>
      </c>
      <c r="I492" s="61">
        <v>0</v>
      </c>
      <c r="J492" s="61">
        <v>0</v>
      </c>
      <c r="K492" s="61">
        <v>0</v>
      </c>
      <c r="L492" s="61">
        <v>0</v>
      </c>
      <c r="M492" s="61">
        <v>0</v>
      </c>
      <c r="N492" s="61">
        <v>0</v>
      </c>
      <c r="O492" s="61">
        <v>0</v>
      </c>
      <c r="P492" s="61">
        <v>0</v>
      </c>
      <c r="Q492" s="61">
        <v>0</v>
      </c>
      <c r="R492" s="61">
        <v>0</v>
      </c>
      <c r="S492" s="61">
        <v>0</v>
      </c>
      <c r="T492" s="61">
        <v>0</v>
      </c>
      <c r="U492" s="61">
        <v>0</v>
      </c>
      <c r="V492" s="61">
        <v>0</v>
      </c>
      <c r="W492" s="61">
        <v>0</v>
      </c>
      <c r="X492" s="61">
        <v>0</v>
      </c>
      <c r="Y492" s="61">
        <v>0</v>
      </c>
      <c r="Z492" s="61">
        <v>0</v>
      </c>
      <c r="AA492" s="61">
        <v>0</v>
      </c>
      <c r="AB492" s="61">
        <v>0</v>
      </c>
      <c r="AC492" s="61">
        <v>0</v>
      </c>
      <c r="AD492" s="61">
        <v>0</v>
      </c>
      <c r="AE492" s="61">
        <v>0</v>
      </c>
      <c r="AF492" s="61">
        <v>0</v>
      </c>
      <c r="AG492" s="61">
        <v>0</v>
      </c>
      <c r="AH492" s="61">
        <v>0</v>
      </c>
      <c r="AI492" s="61">
        <v>0</v>
      </c>
      <c r="AJ492" s="61">
        <v>0</v>
      </c>
      <c r="AK492" s="61">
        <v>0</v>
      </c>
      <c r="AL492" s="61">
        <v>0</v>
      </c>
      <c r="AM492" s="61">
        <v>0</v>
      </c>
      <c r="AN492" s="61">
        <v>0</v>
      </c>
      <c r="AO492" s="61">
        <v>0</v>
      </c>
      <c r="AP492" s="61">
        <v>0</v>
      </c>
      <c r="AQ492" s="61">
        <f t="shared" si="7"/>
        <v>0</v>
      </c>
      <c r="AT492" s="33"/>
    </row>
    <row r="493" spans="1:46" ht="33" customHeight="1">
      <c r="A493" s="32">
        <v>1720</v>
      </c>
      <c r="B493" s="315" t="str">
        <f>VLOOKUP(A493,[4]bd_lista!A:C,3,FALSE)</f>
        <v>Gobierno Autónomo Municipal de Cabezas</v>
      </c>
      <c r="C493" s="316" t="e">
        <f>+VLOOKUP(A493,Contactos!$A$4:$E$534,6,FALSE)</f>
        <v>#REF!</v>
      </c>
      <c r="D493" s="61">
        <v>0</v>
      </c>
      <c r="E493" s="61">
        <v>0</v>
      </c>
      <c r="F493" s="61">
        <v>0</v>
      </c>
      <c r="G493" s="61">
        <v>0</v>
      </c>
      <c r="H493" s="61">
        <v>0</v>
      </c>
      <c r="I493" s="61">
        <v>0</v>
      </c>
      <c r="J493" s="61">
        <v>0</v>
      </c>
      <c r="K493" s="61">
        <v>0</v>
      </c>
      <c r="L493" s="61">
        <v>0</v>
      </c>
      <c r="M493" s="61">
        <v>0</v>
      </c>
      <c r="N493" s="61">
        <v>0</v>
      </c>
      <c r="O493" s="61">
        <v>0</v>
      </c>
      <c r="P493" s="61">
        <v>0</v>
      </c>
      <c r="Q493" s="61">
        <v>0</v>
      </c>
      <c r="R493" s="61">
        <v>0</v>
      </c>
      <c r="S493" s="61">
        <v>0</v>
      </c>
      <c r="T493" s="61">
        <v>0</v>
      </c>
      <c r="U493" s="61">
        <v>0</v>
      </c>
      <c r="V493" s="61">
        <v>0</v>
      </c>
      <c r="W493" s="61">
        <v>0</v>
      </c>
      <c r="X493" s="61">
        <v>0</v>
      </c>
      <c r="Y493" s="61">
        <v>0</v>
      </c>
      <c r="Z493" s="61">
        <v>0</v>
      </c>
      <c r="AA493" s="61">
        <v>0</v>
      </c>
      <c r="AB493" s="61">
        <v>0</v>
      </c>
      <c r="AC493" s="61">
        <v>0</v>
      </c>
      <c r="AD493" s="61">
        <v>0</v>
      </c>
      <c r="AE493" s="61">
        <v>0</v>
      </c>
      <c r="AF493" s="61">
        <v>0</v>
      </c>
      <c r="AG493" s="61">
        <v>0</v>
      </c>
      <c r="AH493" s="61">
        <v>0</v>
      </c>
      <c r="AI493" s="61">
        <v>0</v>
      </c>
      <c r="AJ493" s="61">
        <v>0</v>
      </c>
      <c r="AK493" s="61">
        <v>0</v>
      </c>
      <c r="AL493" s="61">
        <v>0</v>
      </c>
      <c r="AM493" s="61">
        <v>0</v>
      </c>
      <c r="AN493" s="61">
        <v>0</v>
      </c>
      <c r="AO493" s="61">
        <v>0</v>
      </c>
      <c r="AP493" s="61">
        <v>0</v>
      </c>
      <c r="AQ493" s="61">
        <f t="shared" si="7"/>
        <v>0</v>
      </c>
      <c r="AT493" s="33"/>
    </row>
    <row r="494" spans="1:46" ht="33" customHeight="1">
      <c r="A494" s="32">
        <v>1721</v>
      </c>
      <c r="B494" s="315" t="str">
        <f>VLOOKUP(A494,[4]bd_lista!A:C,3,FALSE)</f>
        <v>Gobierno Autónomo Municipal de Cuevo</v>
      </c>
      <c r="C494" s="316" t="e">
        <f>+VLOOKUP(A494,Contactos!$A$4:$E$534,6,FALSE)</f>
        <v>#REF!</v>
      </c>
      <c r="D494" s="61">
        <v>0</v>
      </c>
      <c r="E494" s="61">
        <v>0</v>
      </c>
      <c r="F494" s="61">
        <v>0</v>
      </c>
      <c r="G494" s="61">
        <v>0</v>
      </c>
      <c r="H494" s="61">
        <v>0</v>
      </c>
      <c r="I494" s="61">
        <v>0</v>
      </c>
      <c r="J494" s="61">
        <v>0</v>
      </c>
      <c r="K494" s="61">
        <v>0</v>
      </c>
      <c r="L494" s="61">
        <v>0</v>
      </c>
      <c r="M494" s="61">
        <v>0</v>
      </c>
      <c r="N494" s="61">
        <v>0</v>
      </c>
      <c r="O494" s="61">
        <v>0</v>
      </c>
      <c r="P494" s="61">
        <v>0</v>
      </c>
      <c r="Q494" s="61">
        <v>0</v>
      </c>
      <c r="R494" s="61">
        <v>0</v>
      </c>
      <c r="S494" s="61">
        <v>0</v>
      </c>
      <c r="T494" s="61">
        <v>0</v>
      </c>
      <c r="U494" s="61">
        <v>0</v>
      </c>
      <c r="V494" s="61">
        <v>0</v>
      </c>
      <c r="W494" s="61">
        <v>0</v>
      </c>
      <c r="X494" s="61">
        <v>0</v>
      </c>
      <c r="Y494" s="61">
        <v>0</v>
      </c>
      <c r="Z494" s="61">
        <v>0</v>
      </c>
      <c r="AA494" s="61">
        <v>0</v>
      </c>
      <c r="AB494" s="61">
        <v>0</v>
      </c>
      <c r="AC494" s="61">
        <v>0</v>
      </c>
      <c r="AD494" s="61">
        <v>0</v>
      </c>
      <c r="AE494" s="61">
        <v>0</v>
      </c>
      <c r="AF494" s="61">
        <v>0</v>
      </c>
      <c r="AG494" s="61">
        <v>0</v>
      </c>
      <c r="AH494" s="61">
        <v>0</v>
      </c>
      <c r="AI494" s="61">
        <v>0</v>
      </c>
      <c r="AJ494" s="61">
        <v>0</v>
      </c>
      <c r="AK494" s="61">
        <v>0</v>
      </c>
      <c r="AL494" s="61">
        <v>0</v>
      </c>
      <c r="AM494" s="61">
        <v>0</v>
      </c>
      <c r="AN494" s="61">
        <v>0</v>
      </c>
      <c r="AO494" s="61">
        <v>0</v>
      </c>
      <c r="AP494" s="61">
        <v>0</v>
      </c>
      <c r="AQ494" s="61">
        <f t="shared" si="7"/>
        <v>0</v>
      </c>
      <c r="AT494" s="33"/>
    </row>
    <row r="495" spans="1:46" ht="33" customHeight="1">
      <c r="A495" s="32">
        <v>1722</v>
      </c>
      <c r="B495" s="315" t="str">
        <f>VLOOKUP(A495,[4]bd_lista!A:C,3,FALSE)</f>
        <v>Gobierno Autónomo Municipal de Gutiérrez</v>
      </c>
      <c r="C495" s="316" t="e">
        <f>+VLOOKUP(A495,Contactos!$A$4:$E$534,6,FALSE)</f>
        <v>#REF!</v>
      </c>
      <c r="D495" s="61">
        <v>0</v>
      </c>
      <c r="E495" s="61">
        <v>0</v>
      </c>
      <c r="F495" s="61">
        <v>0</v>
      </c>
      <c r="G495" s="61">
        <v>0</v>
      </c>
      <c r="H495" s="61">
        <v>0</v>
      </c>
      <c r="I495" s="61">
        <v>0</v>
      </c>
      <c r="J495" s="61">
        <v>0</v>
      </c>
      <c r="K495" s="61">
        <v>0</v>
      </c>
      <c r="L495" s="61">
        <v>0</v>
      </c>
      <c r="M495" s="61">
        <v>0</v>
      </c>
      <c r="N495" s="61">
        <v>0</v>
      </c>
      <c r="O495" s="61">
        <v>0</v>
      </c>
      <c r="P495" s="61">
        <v>0</v>
      </c>
      <c r="Q495" s="61">
        <v>0</v>
      </c>
      <c r="R495" s="61">
        <v>0</v>
      </c>
      <c r="S495" s="61">
        <v>0</v>
      </c>
      <c r="T495" s="61">
        <v>0</v>
      </c>
      <c r="U495" s="61">
        <v>0</v>
      </c>
      <c r="V495" s="61">
        <v>0</v>
      </c>
      <c r="W495" s="61">
        <v>0</v>
      </c>
      <c r="X495" s="61">
        <v>0</v>
      </c>
      <c r="Y495" s="61">
        <v>0</v>
      </c>
      <c r="Z495" s="61">
        <v>0</v>
      </c>
      <c r="AA495" s="61">
        <v>0</v>
      </c>
      <c r="AB495" s="61">
        <v>0</v>
      </c>
      <c r="AC495" s="61">
        <v>0</v>
      </c>
      <c r="AD495" s="61">
        <v>0</v>
      </c>
      <c r="AE495" s="61">
        <v>0</v>
      </c>
      <c r="AF495" s="61">
        <v>0</v>
      </c>
      <c r="AG495" s="61">
        <v>0</v>
      </c>
      <c r="AH495" s="61">
        <v>0</v>
      </c>
      <c r="AI495" s="61">
        <v>0</v>
      </c>
      <c r="AJ495" s="61">
        <v>0</v>
      </c>
      <c r="AK495" s="61">
        <v>0</v>
      </c>
      <c r="AL495" s="61">
        <v>0</v>
      </c>
      <c r="AM495" s="61">
        <v>0</v>
      </c>
      <c r="AN495" s="61">
        <v>0</v>
      </c>
      <c r="AO495" s="61">
        <v>0</v>
      </c>
      <c r="AP495" s="61">
        <v>0</v>
      </c>
      <c r="AQ495" s="61">
        <f t="shared" si="7"/>
        <v>0</v>
      </c>
      <c r="AT495" s="33"/>
    </row>
    <row r="496" spans="1:46" ht="33" customHeight="1">
      <c r="A496" s="32">
        <v>1723</v>
      </c>
      <c r="B496" s="315" t="str">
        <f>VLOOKUP(A496,[4]bd_lista!A:C,3,FALSE)</f>
        <v>Gobierno Autónomo Municipal de Camiri</v>
      </c>
      <c r="C496" s="316" t="e">
        <f>+VLOOKUP(A496,Contactos!$A$4:$E$534,6,FALSE)</f>
        <v>#REF!</v>
      </c>
      <c r="D496" s="61">
        <v>0</v>
      </c>
      <c r="E496" s="61">
        <v>0</v>
      </c>
      <c r="F496" s="61">
        <v>0</v>
      </c>
      <c r="G496" s="61">
        <v>0</v>
      </c>
      <c r="H496" s="61">
        <v>0</v>
      </c>
      <c r="I496" s="61">
        <v>0</v>
      </c>
      <c r="J496" s="61">
        <v>0</v>
      </c>
      <c r="K496" s="61">
        <v>0</v>
      </c>
      <c r="L496" s="61">
        <v>0</v>
      </c>
      <c r="M496" s="61">
        <v>0</v>
      </c>
      <c r="N496" s="61">
        <v>0</v>
      </c>
      <c r="O496" s="61">
        <v>0</v>
      </c>
      <c r="P496" s="61">
        <v>0</v>
      </c>
      <c r="Q496" s="61">
        <v>0</v>
      </c>
      <c r="R496" s="61">
        <v>0</v>
      </c>
      <c r="S496" s="61">
        <v>0</v>
      </c>
      <c r="T496" s="61">
        <v>0</v>
      </c>
      <c r="U496" s="61">
        <v>0</v>
      </c>
      <c r="V496" s="61">
        <v>0</v>
      </c>
      <c r="W496" s="61">
        <v>0</v>
      </c>
      <c r="X496" s="61">
        <v>0</v>
      </c>
      <c r="Y496" s="61">
        <v>0</v>
      </c>
      <c r="Z496" s="61">
        <v>0</v>
      </c>
      <c r="AA496" s="61">
        <v>0</v>
      </c>
      <c r="AB496" s="61">
        <v>0</v>
      </c>
      <c r="AC496" s="61">
        <v>0</v>
      </c>
      <c r="AD496" s="61">
        <v>0</v>
      </c>
      <c r="AE496" s="61">
        <v>0</v>
      </c>
      <c r="AF496" s="61">
        <v>0</v>
      </c>
      <c r="AG496" s="61">
        <v>0</v>
      </c>
      <c r="AH496" s="61">
        <v>0</v>
      </c>
      <c r="AI496" s="61">
        <v>0</v>
      </c>
      <c r="AJ496" s="61">
        <v>0</v>
      </c>
      <c r="AK496" s="61">
        <v>0</v>
      </c>
      <c r="AL496" s="61">
        <v>0</v>
      </c>
      <c r="AM496" s="61">
        <v>0</v>
      </c>
      <c r="AN496" s="61">
        <v>0</v>
      </c>
      <c r="AO496" s="61">
        <v>0</v>
      </c>
      <c r="AP496" s="61">
        <v>0</v>
      </c>
      <c r="AQ496" s="61">
        <f t="shared" si="7"/>
        <v>0</v>
      </c>
      <c r="AT496" s="33"/>
    </row>
    <row r="497" spans="1:46" ht="33" customHeight="1">
      <c r="A497" s="32">
        <v>1724</v>
      </c>
      <c r="B497" s="315" t="str">
        <f>VLOOKUP(A497,[4]bd_lista!A:C,3,FALSE)</f>
        <v>Gobierno Autónomo Municipal de Boyuibe</v>
      </c>
      <c r="C497" s="316" t="e">
        <f>+VLOOKUP(A497,Contactos!$A$4:$E$534,6,FALSE)</f>
        <v>#REF!</v>
      </c>
      <c r="D497" s="61">
        <v>0</v>
      </c>
      <c r="E497" s="61">
        <v>0</v>
      </c>
      <c r="F497" s="61">
        <v>0</v>
      </c>
      <c r="G497" s="61">
        <v>0</v>
      </c>
      <c r="H497" s="61">
        <v>0</v>
      </c>
      <c r="I497" s="61">
        <v>0</v>
      </c>
      <c r="J497" s="61">
        <v>0</v>
      </c>
      <c r="K497" s="61">
        <v>0</v>
      </c>
      <c r="L497" s="61">
        <v>0</v>
      </c>
      <c r="M497" s="61">
        <v>0</v>
      </c>
      <c r="N497" s="61">
        <v>0</v>
      </c>
      <c r="O497" s="61">
        <v>0</v>
      </c>
      <c r="P497" s="61">
        <v>0</v>
      </c>
      <c r="Q497" s="61">
        <v>0</v>
      </c>
      <c r="R497" s="61">
        <v>0</v>
      </c>
      <c r="S497" s="61">
        <v>0</v>
      </c>
      <c r="T497" s="61">
        <v>0</v>
      </c>
      <c r="U497" s="61">
        <v>0</v>
      </c>
      <c r="V497" s="61">
        <v>0</v>
      </c>
      <c r="W497" s="61">
        <v>0</v>
      </c>
      <c r="X497" s="61">
        <v>0</v>
      </c>
      <c r="Y497" s="61">
        <v>0</v>
      </c>
      <c r="Z497" s="61">
        <v>0</v>
      </c>
      <c r="AA497" s="61">
        <v>0</v>
      </c>
      <c r="AB497" s="61">
        <v>0</v>
      </c>
      <c r="AC497" s="61">
        <v>0</v>
      </c>
      <c r="AD497" s="61">
        <v>0</v>
      </c>
      <c r="AE497" s="61">
        <v>0</v>
      </c>
      <c r="AF497" s="61">
        <v>0</v>
      </c>
      <c r="AG497" s="61">
        <v>0</v>
      </c>
      <c r="AH497" s="61">
        <v>0</v>
      </c>
      <c r="AI497" s="61">
        <v>0</v>
      </c>
      <c r="AJ497" s="61">
        <v>0</v>
      </c>
      <c r="AK497" s="61">
        <v>0</v>
      </c>
      <c r="AL497" s="61">
        <v>0</v>
      </c>
      <c r="AM497" s="61">
        <v>0</v>
      </c>
      <c r="AN497" s="61">
        <v>0</v>
      </c>
      <c r="AO497" s="61">
        <v>0</v>
      </c>
      <c r="AP497" s="61">
        <v>0</v>
      </c>
      <c r="AQ497" s="61">
        <f t="shared" si="7"/>
        <v>0</v>
      </c>
      <c r="AT497" s="33"/>
    </row>
    <row r="498" spans="1:46" ht="33" customHeight="1">
      <c r="A498" s="32">
        <v>1725</v>
      </c>
      <c r="B498" s="315" t="str">
        <f>VLOOKUP(A498,[4]bd_lista!A:C,3,FALSE)</f>
        <v>Gobierno Autónomo Municipal de Vallegrande</v>
      </c>
      <c r="C498" s="316" t="e">
        <f>+VLOOKUP(A498,Contactos!$A$4:$E$534,6,FALSE)</f>
        <v>#REF!</v>
      </c>
      <c r="D498" s="61">
        <v>0</v>
      </c>
      <c r="E498" s="61">
        <v>0</v>
      </c>
      <c r="F498" s="61">
        <v>0</v>
      </c>
      <c r="G498" s="61">
        <v>0</v>
      </c>
      <c r="H498" s="61">
        <v>0</v>
      </c>
      <c r="I498" s="61">
        <v>0</v>
      </c>
      <c r="J498" s="61">
        <v>0</v>
      </c>
      <c r="K498" s="61">
        <v>0</v>
      </c>
      <c r="L498" s="61">
        <v>0</v>
      </c>
      <c r="M498" s="61">
        <v>0</v>
      </c>
      <c r="N498" s="61">
        <v>0</v>
      </c>
      <c r="O498" s="61">
        <v>0</v>
      </c>
      <c r="P498" s="61">
        <v>0</v>
      </c>
      <c r="Q498" s="61">
        <v>0</v>
      </c>
      <c r="R498" s="61">
        <v>0</v>
      </c>
      <c r="S498" s="61">
        <v>0</v>
      </c>
      <c r="T498" s="61">
        <v>0</v>
      </c>
      <c r="U498" s="61">
        <v>0</v>
      </c>
      <c r="V498" s="61">
        <v>0</v>
      </c>
      <c r="W498" s="61">
        <v>0</v>
      </c>
      <c r="X498" s="61">
        <v>0</v>
      </c>
      <c r="Y498" s="61">
        <v>0</v>
      </c>
      <c r="Z498" s="61">
        <v>0</v>
      </c>
      <c r="AA498" s="61">
        <v>0</v>
      </c>
      <c r="AB498" s="61">
        <v>0</v>
      </c>
      <c r="AC498" s="61">
        <v>0</v>
      </c>
      <c r="AD498" s="61">
        <v>0</v>
      </c>
      <c r="AE498" s="61">
        <v>0</v>
      </c>
      <c r="AF498" s="61">
        <v>0</v>
      </c>
      <c r="AG498" s="61">
        <v>0</v>
      </c>
      <c r="AH498" s="61">
        <v>0</v>
      </c>
      <c r="AI498" s="61">
        <v>0</v>
      </c>
      <c r="AJ498" s="61">
        <v>0</v>
      </c>
      <c r="AK498" s="61">
        <v>0</v>
      </c>
      <c r="AL498" s="61">
        <v>0</v>
      </c>
      <c r="AM498" s="61">
        <v>0</v>
      </c>
      <c r="AN498" s="61">
        <v>0</v>
      </c>
      <c r="AO498" s="61">
        <v>0</v>
      </c>
      <c r="AP498" s="61">
        <v>0</v>
      </c>
      <c r="AQ498" s="61">
        <f t="shared" si="7"/>
        <v>0</v>
      </c>
      <c r="AT498" s="33"/>
    </row>
    <row r="499" spans="1:46" ht="33" customHeight="1">
      <c r="A499" s="32">
        <v>1726</v>
      </c>
      <c r="B499" s="315" t="str">
        <f>VLOOKUP(A499,[4]bd_lista!A:C,3,FALSE)</f>
        <v>Gobierno Autónomo Municipal de Trigal</v>
      </c>
      <c r="C499" s="316" t="e">
        <f>+VLOOKUP(A499,Contactos!$A$4:$E$534,6,FALSE)</f>
        <v>#REF!</v>
      </c>
      <c r="D499" s="61">
        <v>0</v>
      </c>
      <c r="E499" s="61">
        <v>0</v>
      </c>
      <c r="F499" s="61">
        <v>0</v>
      </c>
      <c r="G499" s="61">
        <v>0</v>
      </c>
      <c r="H499" s="61">
        <v>0</v>
      </c>
      <c r="I499" s="61">
        <v>0</v>
      </c>
      <c r="J499" s="61">
        <v>0</v>
      </c>
      <c r="K499" s="61">
        <v>0</v>
      </c>
      <c r="L499" s="61">
        <v>0</v>
      </c>
      <c r="M499" s="61">
        <v>0</v>
      </c>
      <c r="N499" s="61">
        <v>0</v>
      </c>
      <c r="O499" s="61">
        <v>0</v>
      </c>
      <c r="P499" s="61">
        <v>0</v>
      </c>
      <c r="Q499" s="61">
        <v>0</v>
      </c>
      <c r="R499" s="61">
        <v>0</v>
      </c>
      <c r="S499" s="61">
        <v>0</v>
      </c>
      <c r="T499" s="61">
        <v>0</v>
      </c>
      <c r="U499" s="61">
        <v>0</v>
      </c>
      <c r="V499" s="61">
        <v>0</v>
      </c>
      <c r="W499" s="61">
        <v>0</v>
      </c>
      <c r="X499" s="61">
        <v>0</v>
      </c>
      <c r="Y499" s="61">
        <v>0</v>
      </c>
      <c r="Z499" s="61">
        <v>0</v>
      </c>
      <c r="AA499" s="61">
        <v>0</v>
      </c>
      <c r="AB499" s="61">
        <v>0</v>
      </c>
      <c r="AC499" s="61">
        <v>0</v>
      </c>
      <c r="AD499" s="61">
        <v>0</v>
      </c>
      <c r="AE499" s="61">
        <v>0</v>
      </c>
      <c r="AF499" s="61">
        <v>0</v>
      </c>
      <c r="AG499" s="61">
        <v>0</v>
      </c>
      <c r="AH499" s="61">
        <v>0</v>
      </c>
      <c r="AI499" s="61">
        <v>0</v>
      </c>
      <c r="AJ499" s="61">
        <v>0</v>
      </c>
      <c r="AK499" s="61">
        <v>0</v>
      </c>
      <c r="AL499" s="61">
        <v>0</v>
      </c>
      <c r="AM499" s="61">
        <v>0</v>
      </c>
      <c r="AN499" s="61">
        <v>0</v>
      </c>
      <c r="AO499" s="61">
        <v>0</v>
      </c>
      <c r="AP499" s="61">
        <v>0</v>
      </c>
      <c r="AQ499" s="61">
        <f t="shared" si="7"/>
        <v>0</v>
      </c>
      <c r="AT499" s="33"/>
    </row>
    <row r="500" spans="1:46" ht="33" customHeight="1">
      <c r="A500" s="32">
        <v>1727</v>
      </c>
      <c r="B500" s="315" t="str">
        <f>VLOOKUP(A500,[4]bd_lista!A:C,3,FALSE)</f>
        <v>Gobierno Autónomo Municipal de Moro Moro</v>
      </c>
      <c r="C500" s="316" t="e">
        <f>+VLOOKUP(A500,Contactos!$A$4:$E$534,6,FALSE)</f>
        <v>#REF!</v>
      </c>
      <c r="D500" s="61">
        <v>0</v>
      </c>
      <c r="E500" s="61">
        <v>0</v>
      </c>
      <c r="F500" s="61">
        <v>0</v>
      </c>
      <c r="G500" s="61">
        <v>0</v>
      </c>
      <c r="H500" s="61">
        <v>0</v>
      </c>
      <c r="I500" s="61">
        <v>0</v>
      </c>
      <c r="J500" s="61">
        <v>0</v>
      </c>
      <c r="K500" s="61">
        <v>0</v>
      </c>
      <c r="L500" s="61">
        <v>0</v>
      </c>
      <c r="M500" s="61">
        <v>0</v>
      </c>
      <c r="N500" s="61">
        <v>0</v>
      </c>
      <c r="O500" s="61">
        <v>0</v>
      </c>
      <c r="P500" s="61">
        <v>0</v>
      </c>
      <c r="Q500" s="61">
        <v>0</v>
      </c>
      <c r="R500" s="61">
        <v>0</v>
      </c>
      <c r="S500" s="61">
        <v>0</v>
      </c>
      <c r="T500" s="61">
        <v>0</v>
      </c>
      <c r="U500" s="61">
        <v>0</v>
      </c>
      <c r="V500" s="61">
        <v>0</v>
      </c>
      <c r="W500" s="61">
        <v>0</v>
      </c>
      <c r="X500" s="61">
        <v>0</v>
      </c>
      <c r="Y500" s="61">
        <v>0</v>
      </c>
      <c r="Z500" s="61">
        <v>0</v>
      </c>
      <c r="AA500" s="61">
        <v>0</v>
      </c>
      <c r="AB500" s="61">
        <v>0</v>
      </c>
      <c r="AC500" s="61">
        <v>0</v>
      </c>
      <c r="AD500" s="61">
        <v>0</v>
      </c>
      <c r="AE500" s="61">
        <v>0</v>
      </c>
      <c r="AF500" s="61">
        <v>0</v>
      </c>
      <c r="AG500" s="61">
        <v>0</v>
      </c>
      <c r="AH500" s="61">
        <v>0</v>
      </c>
      <c r="AI500" s="61">
        <v>0</v>
      </c>
      <c r="AJ500" s="61">
        <v>0</v>
      </c>
      <c r="AK500" s="61">
        <v>0</v>
      </c>
      <c r="AL500" s="61">
        <v>0</v>
      </c>
      <c r="AM500" s="61">
        <v>0</v>
      </c>
      <c r="AN500" s="61">
        <v>0</v>
      </c>
      <c r="AO500" s="61">
        <v>0</v>
      </c>
      <c r="AP500" s="61">
        <v>0</v>
      </c>
      <c r="AQ500" s="61">
        <f t="shared" si="7"/>
        <v>0</v>
      </c>
      <c r="AT500" s="33"/>
    </row>
    <row r="501" spans="1:46" ht="33" customHeight="1">
      <c r="A501" s="32">
        <v>1728</v>
      </c>
      <c r="B501" s="315" t="str">
        <f>VLOOKUP(A501,[4]bd_lista!A:C,3,FALSE)</f>
        <v>Gobierno Autónomo Municipal de Postrer Valle</v>
      </c>
      <c r="C501" s="316" t="e">
        <f>+VLOOKUP(A501,Contactos!$A$4:$E$534,6,FALSE)</f>
        <v>#REF!</v>
      </c>
      <c r="D501" s="61">
        <v>0</v>
      </c>
      <c r="E501" s="61">
        <v>0</v>
      </c>
      <c r="F501" s="61">
        <v>0</v>
      </c>
      <c r="G501" s="61">
        <v>0</v>
      </c>
      <c r="H501" s="61">
        <v>0</v>
      </c>
      <c r="I501" s="61">
        <v>0</v>
      </c>
      <c r="J501" s="61">
        <v>0</v>
      </c>
      <c r="K501" s="61">
        <v>0</v>
      </c>
      <c r="L501" s="61">
        <v>0</v>
      </c>
      <c r="M501" s="61">
        <v>0</v>
      </c>
      <c r="N501" s="61">
        <v>0</v>
      </c>
      <c r="O501" s="61">
        <v>0</v>
      </c>
      <c r="P501" s="61">
        <v>0</v>
      </c>
      <c r="Q501" s="61">
        <v>0</v>
      </c>
      <c r="R501" s="61">
        <v>0</v>
      </c>
      <c r="S501" s="61">
        <v>0</v>
      </c>
      <c r="T501" s="61">
        <v>0</v>
      </c>
      <c r="U501" s="61">
        <v>0</v>
      </c>
      <c r="V501" s="61">
        <v>0</v>
      </c>
      <c r="W501" s="61">
        <v>0</v>
      </c>
      <c r="X501" s="61">
        <v>0</v>
      </c>
      <c r="Y501" s="61">
        <v>0</v>
      </c>
      <c r="Z501" s="61">
        <v>0</v>
      </c>
      <c r="AA501" s="61">
        <v>0</v>
      </c>
      <c r="AB501" s="61">
        <v>0</v>
      </c>
      <c r="AC501" s="61">
        <v>0</v>
      </c>
      <c r="AD501" s="61">
        <v>0</v>
      </c>
      <c r="AE501" s="61">
        <v>0</v>
      </c>
      <c r="AF501" s="61">
        <v>0</v>
      </c>
      <c r="AG501" s="61">
        <v>0</v>
      </c>
      <c r="AH501" s="61">
        <v>0</v>
      </c>
      <c r="AI501" s="61">
        <v>0</v>
      </c>
      <c r="AJ501" s="61">
        <v>0</v>
      </c>
      <c r="AK501" s="61">
        <v>0</v>
      </c>
      <c r="AL501" s="61">
        <v>0</v>
      </c>
      <c r="AM501" s="61">
        <v>0</v>
      </c>
      <c r="AN501" s="61">
        <v>0</v>
      </c>
      <c r="AO501" s="61">
        <v>0</v>
      </c>
      <c r="AP501" s="61">
        <v>0</v>
      </c>
      <c r="AQ501" s="61">
        <f t="shared" si="7"/>
        <v>0</v>
      </c>
      <c r="AT501" s="33"/>
    </row>
    <row r="502" spans="1:46" ht="33" customHeight="1">
      <c r="A502" s="32">
        <v>1729</v>
      </c>
      <c r="B502" s="315" t="str">
        <f>VLOOKUP(A502,[4]bd_lista!A:C,3,FALSE)</f>
        <v>Gobierno Autónomo Municipal de Pucara</v>
      </c>
      <c r="C502" s="316" t="e">
        <f>+VLOOKUP(A502,Contactos!$A$4:$E$534,6,FALSE)</f>
        <v>#REF!</v>
      </c>
      <c r="D502" s="61">
        <v>0</v>
      </c>
      <c r="E502" s="61">
        <v>0</v>
      </c>
      <c r="F502" s="61">
        <v>0</v>
      </c>
      <c r="G502" s="61">
        <v>0</v>
      </c>
      <c r="H502" s="61">
        <v>0</v>
      </c>
      <c r="I502" s="61">
        <v>0</v>
      </c>
      <c r="J502" s="61">
        <v>0</v>
      </c>
      <c r="K502" s="61">
        <v>0</v>
      </c>
      <c r="L502" s="61">
        <v>0</v>
      </c>
      <c r="M502" s="61">
        <v>0</v>
      </c>
      <c r="N502" s="61">
        <v>0</v>
      </c>
      <c r="O502" s="61">
        <v>0</v>
      </c>
      <c r="P502" s="61">
        <v>0</v>
      </c>
      <c r="Q502" s="61">
        <v>0</v>
      </c>
      <c r="R502" s="61">
        <v>0</v>
      </c>
      <c r="S502" s="61">
        <v>0</v>
      </c>
      <c r="T502" s="61">
        <v>0</v>
      </c>
      <c r="U502" s="61">
        <v>0</v>
      </c>
      <c r="V502" s="61">
        <v>0</v>
      </c>
      <c r="W502" s="61">
        <v>0</v>
      </c>
      <c r="X502" s="61">
        <v>0</v>
      </c>
      <c r="Y502" s="61">
        <v>0</v>
      </c>
      <c r="Z502" s="61">
        <v>0</v>
      </c>
      <c r="AA502" s="61">
        <v>0</v>
      </c>
      <c r="AB502" s="61">
        <v>0</v>
      </c>
      <c r="AC502" s="61">
        <v>0</v>
      </c>
      <c r="AD502" s="61">
        <v>0</v>
      </c>
      <c r="AE502" s="61">
        <v>0</v>
      </c>
      <c r="AF502" s="61">
        <v>0</v>
      </c>
      <c r="AG502" s="61">
        <v>0</v>
      </c>
      <c r="AH502" s="61">
        <v>0</v>
      </c>
      <c r="AI502" s="61">
        <v>0</v>
      </c>
      <c r="AJ502" s="61">
        <v>0</v>
      </c>
      <c r="AK502" s="61">
        <v>0</v>
      </c>
      <c r="AL502" s="61">
        <v>0</v>
      </c>
      <c r="AM502" s="61">
        <v>0</v>
      </c>
      <c r="AN502" s="61">
        <v>0</v>
      </c>
      <c r="AO502" s="61">
        <v>0</v>
      </c>
      <c r="AP502" s="61">
        <v>0</v>
      </c>
      <c r="AQ502" s="61">
        <f t="shared" si="7"/>
        <v>0</v>
      </c>
      <c r="AT502" s="33"/>
    </row>
    <row r="503" spans="1:46" ht="33" customHeight="1">
      <c r="A503" s="32">
        <v>1730</v>
      </c>
      <c r="B503" s="315" t="str">
        <f>VLOOKUP(A503,[4]bd_lista!A:C,3,FALSE)</f>
        <v>Gobierno Autónomo Municipal de Samaipata</v>
      </c>
      <c r="C503" s="316" t="e">
        <f>+VLOOKUP(A503,Contactos!$A$4:$E$534,6,FALSE)</f>
        <v>#REF!</v>
      </c>
      <c r="D503" s="61">
        <v>0</v>
      </c>
      <c r="E503" s="61">
        <v>0</v>
      </c>
      <c r="F503" s="61">
        <v>0</v>
      </c>
      <c r="G503" s="61">
        <v>0</v>
      </c>
      <c r="H503" s="61">
        <v>0</v>
      </c>
      <c r="I503" s="61">
        <v>0</v>
      </c>
      <c r="J503" s="61">
        <v>0</v>
      </c>
      <c r="K503" s="61">
        <v>0</v>
      </c>
      <c r="L503" s="61">
        <v>0</v>
      </c>
      <c r="M503" s="61">
        <v>0</v>
      </c>
      <c r="N503" s="61">
        <v>0</v>
      </c>
      <c r="O503" s="61">
        <v>0</v>
      </c>
      <c r="P503" s="61">
        <v>0</v>
      </c>
      <c r="Q503" s="61">
        <v>0</v>
      </c>
      <c r="R503" s="61">
        <v>0</v>
      </c>
      <c r="S503" s="61">
        <v>0</v>
      </c>
      <c r="T503" s="61">
        <v>0</v>
      </c>
      <c r="U503" s="61">
        <v>0</v>
      </c>
      <c r="V503" s="61">
        <v>0</v>
      </c>
      <c r="W503" s="61">
        <v>0</v>
      </c>
      <c r="X503" s="61">
        <v>0</v>
      </c>
      <c r="Y503" s="61">
        <v>0</v>
      </c>
      <c r="Z503" s="61">
        <v>0</v>
      </c>
      <c r="AA503" s="61">
        <v>0</v>
      </c>
      <c r="AB503" s="61">
        <v>0</v>
      </c>
      <c r="AC503" s="61">
        <v>0</v>
      </c>
      <c r="AD503" s="61">
        <v>0</v>
      </c>
      <c r="AE503" s="61">
        <v>0</v>
      </c>
      <c r="AF503" s="61">
        <v>0</v>
      </c>
      <c r="AG503" s="61">
        <v>0</v>
      </c>
      <c r="AH503" s="61">
        <v>0</v>
      </c>
      <c r="AI503" s="61">
        <v>0</v>
      </c>
      <c r="AJ503" s="61">
        <v>0</v>
      </c>
      <c r="AK503" s="61">
        <v>0</v>
      </c>
      <c r="AL503" s="61">
        <v>0</v>
      </c>
      <c r="AM503" s="61">
        <v>0</v>
      </c>
      <c r="AN503" s="61">
        <v>0</v>
      </c>
      <c r="AO503" s="61">
        <v>0</v>
      </c>
      <c r="AP503" s="61">
        <v>0</v>
      </c>
      <c r="AQ503" s="61">
        <f t="shared" si="7"/>
        <v>0</v>
      </c>
      <c r="AT503" s="33"/>
    </row>
    <row r="504" spans="1:46" ht="33" customHeight="1">
      <c r="A504" s="32">
        <v>1731</v>
      </c>
      <c r="B504" s="315" t="str">
        <f>VLOOKUP(A504,[4]bd_lista!A:C,3,FALSE)</f>
        <v>Gobierno Autónomo Municipal de Pampa Grande</v>
      </c>
      <c r="C504" s="316" t="e">
        <f>+VLOOKUP(A504,Contactos!$A$4:$E$534,6,FALSE)</f>
        <v>#REF!</v>
      </c>
      <c r="D504" s="61">
        <v>0</v>
      </c>
      <c r="E504" s="61">
        <v>0</v>
      </c>
      <c r="F504" s="61">
        <v>0</v>
      </c>
      <c r="G504" s="61">
        <v>0</v>
      </c>
      <c r="H504" s="61">
        <v>0</v>
      </c>
      <c r="I504" s="61">
        <v>0</v>
      </c>
      <c r="J504" s="61">
        <v>0</v>
      </c>
      <c r="K504" s="61">
        <v>0</v>
      </c>
      <c r="L504" s="61">
        <v>0</v>
      </c>
      <c r="M504" s="61">
        <v>0</v>
      </c>
      <c r="N504" s="61">
        <v>0</v>
      </c>
      <c r="O504" s="61">
        <v>0</v>
      </c>
      <c r="P504" s="61">
        <v>0</v>
      </c>
      <c r="Q504" s="61">
        <v>0</v>
      </c>
      <c r="R504" s="61">
        <v>0</v>
      </c>
      <c r="S504" s="61">
        <v>0</v>
      </c>
      <c r="T504" s="61">
        <v>0</v>
      </c>
      <c r="U504" s="61">
        <v>0</v>
      </c>
      <c r="V504" s="61">
        <v>0</v>
      </c>
      <c r="W504" s="61">
        <v>0</v>
      </c>
      <c r="X504" s="61">
        <v>0</v>
      </c>
      <c r="Y504" s="61">
        <v>0</v>
      </c>
      <c r="Z504" s="61">
        <v>0</v>
      </c>
      <c r="AA504" s="61">
        <v>0</v>
      </c>
      <c r="AB504" s="61">
        <v>0</v>
      </c>
      <c r="AC504" s="61">
        <v>0</v>
      </c>
      <c r="AD504" s="61">
        <v>0</v>
      </c>
      <c r="AE504" s="61">
        <v>0</v>
      </c>
      <c r="AF504" s="61">
        <v>0</v>
      </c>
      <c r="AG504" s="61">
        <v>0</v>
      </c>
      <c r="AH504" s="61">
        <v>0</v>
      </c>
      <c r="AI504" s="61">
        <v>0</v>
      </c>
      <c r="AJ504" s="61">
        <v>0</v>
      </c>
      <c r="AK504" s="61">
        <v>0</v>
      </c>
      <c r="AL504" s="61">
        <v>0</v>
      </c>
      <c r="AM504" s="61">
        <v>0</v>
      </c>
      <c r="AN504" s="61">
        <v>0</v>
      </c>
      <c r="AO504" s="61">
        <v>0</v>
      </c>
      <c r="AP504" s="61">
        <v>0</v>
      </c>
      <c r="AQ504" s="61">
        <f t="shared" si="7"/>
        <v>0</v>
      </c>
      <c r="AT504" s="33"/>
    </row>
    <row r="505" spans="1:46" ht="33" customHeight="1">
      <c r="A505" s="32">
        <v>1732</v>
      </c>
      <c r="B505" s="315" t="str">
        <f>VLOOKUP(A505,[4]bd_lista!A:C,3,FALSE)</f>
        <v>Gobierno Autónomo Municipal de Mairana</v>
      </c>
      <c r="C505" s="316" t="e">
        <f>+VLOOKUP(A505,Contactos!$A$4:$E$534,6,FALSE)</f>
        <v>#REF!</v>
      </c>
      <c r="D505" s="61">
        <v>0</v>
      </c>
      <c r="E505" s="61">
        <v>0</v>
      </c>
      <c r="F505" s="61">
        <v>0</v>
      </c>
      <c r="G505" s="61">
        <v>0</v>
      </c>
      <c r="H505" s="61">
        <v>0</v>
      </c>
      <c r="I505" s="61">
        <v>0</v>
      </c>
      <c r="J505" s="61">
        <v>0</v>
      </c>
      <c r="K505" s="61">
        <v>0</v>
      </c>
      <c r="L505" s="61">
        <v>0</v>
      </c>
      <c r="M505" s="61">
        <v>0</v>
      </c>
      <c r="N505" s="61">
        <v>0</v>
      </c>
      <c r="O505" s="61">
        <v>0</v>
      </c>
      <c r="P505" s="61">
        <v>0</v>
      </c>
      <c r="Q505" s="61">
        <v>0</v>
      </c>
      <c r="R505" s="61">
        <v>0</v>
      </c>
      <c r="S505" s="61">
        <v>0</v>
      </c>
      <c r="T505" s="61">
        <v>0</v>
      </c>
      <c r="U505" s="61">
        <v>0</v>
      </c>
      <c r="V505" s="61">
        <v>0</v>
      </c>
      <c r="W505" s="61">
        <v>0</v>
      </c>
      <c r="X505" s="61">
        <v>0</v>
      </c>
      <c r="Y505" s="61">
        <v>0</v>
      </c>
      <c r="Z505" s="61">
        <v>0</v>
      </c>
      <c r="AA505" s="61">
        <v>0</v>
      </c>
      <c r="AB505" s="61">
        <v>0</v>
      </c>
      <c r="AC505" s="61">
        <v>0</v>
      </c>
      <c r="AD505" s="61">
        <v>0</v>
      </c>
      <c r="AE505" s="61">
        <v>0</v>
      </c>
      <c r="AF505" s="61">
        <v>0</v>
      </c>
      <c r="AG505" s="61">
        <v>0</v>
      </c>
      <c r="AH505" s="61">
        <v>0</v>
      </c>
      <c r="AI505" s="61">
        <v>0</v>
      </c>
      <c r="AJ505" s="61">
        <v>0</v>
      </c>
      <c r="AK505" s="61">
        <v>0</v>
      </c>
      <c r="AL505" s="61">
        <v>0</v>
      </c>
      <c r="AM505" s="61">
        <v>0</v>
      </c>
      <c r="AN505" s="61">
        <v>0</v>
      </c>
      <c r="AO505" s="61">
        <v>0</v>
      </c>
      <c r="AP505" s="61">
        <v>0</v>
      </c>
      <c r="AQ505" s="61">
        <f t="shared" si="7"/>
        <v>0</v>
      </c>
      <c r="AT505" s="33"/>
    </row>
    <row r="506" spans="1:46" ht="33" customHeight="1">
      <c r="A506" s="32">
        <v>1733</v>
      </c>
      <c r="B506" s="315" t="str">
        <f>VLOOKUP(A506,[4]bd_lista!A:C,3,FALSE)</f>
        <v>Gobierno Autónomo Municipal de Quirusillas</v>
      </c>
      <c r="C506" s="316" t="e">
        <f>+VLOOKUP(A506,Contactos!$A$4:$E$534,6,FALSE)</f>
        <v>#REF!</v>
      </c>
      <c r="D506" s="61">
        <v>0</v>
      </c>
      <c r="E506" s="61">
        <v>0</v>
      </c>
      <c r="F506" s="61">
        <v>0</v>
      </c>
      <c r="G506" s="61">
        <v>0</v>
      </c>
      <c r="H506" s="61">
        <v>0</v>
      </c>
      <c r="I506" s="61">
        <v>0</v>
      </c>
      <c r="J506" s="61">
        <v>0</v>
      </c>
      <c r="K506" s="61">
        <v>0</v>
      </c>
      <c r="L506" s="61">
        <v>0</v>
      </c>
      <c r="M506" s="61">
        <v>0</v>
      </c>
      <c r="N506" s="61">
        <v>0</v>
      </c>
      <c r="O506" s="61">
        <v>0</v>
      </c>
      <c r="P506" s="61">
        <v>0</v>
      </c>
      <c r="Q506" s="61">
        <v>0</v>
      </c>
      <c r="R506" s="61">
        <v>0</v>
      </c>
      <c r="S506" s="61">
        <v>0</v>
      </c>
      <c r="T506" s="61">
        <v>0</v>
      </c>
      <c r="U506" s="61">
        <v>0</v>
      </c>
      <c r="V506" s="61">
        <v>0</v>
      </c>
      <c r="W506" s="61">
        <v>0</v>
      </c>
      <c r="X506" s="61">
        <v>0</v>
      </c>
      <c r="Y506" s="61">
        <v>0</v>
      </c>
      <c r="Z506" s="61">
        <v>0</v>
      </c>
      <c r="AA506" s="61">
        <v>0</v>
      </c>
      <c r="AB506" s="61">
        <v>0</v>
      </c>
      <c r="AC506" s="61">
        <v>0</v>
      </c>
      <c r="AD506" s="61">
        <v>0</v>
      </c>
      <c r="AE506" s="61">
        <v>0</v>
      </c>
      <c r="AF506" s="61">
        <v>0</v>
      </c>
      <c r="AG506" s="61">
        <v>0</v>
      </c>
      <c r="AH506" s="61">
        <v>0</v>
      </c>
      <c r="AI506" s="61">
        <v>0</v>
      </c>
      <c r="AJ506" s="61">
        <v>0</v>
      </c>
      <c r="AK506" s="61">
        <v>0</v>
      </c>
      <c r="AL506" s="61">
        <v>0</v>
      </c>
      <c r="AM506" s="61">
        <v>0</v>
      </c>
      <c r="AN506" s="61">
        <v>0</v>
      </c>
      <c r="AO506" s="61">
        <v>0</v>
      </c>
      <c r="AP506" s="61">
        <v>0</v>
      </c>
      <c r="AQ506" s="61">
        <f t="shared" si="7"/>
        <v>0</v>
      </c>
      <c r="AT506" s="33"/>
    </row>
    <row r="507" spans="1:46" ht="33" customHeight="1">
      <c r="A507" s="32">
        <v>1734</v>
      </c>
      <c r="B507" s="315" t="str">
        <f>VLOOKUP(A507,[4]bd_lista!A:C,3,FALSE)</f>
        <v>Gobierno Autónomo Municipal de Montero</v>
      </c>
      <c r="C507" s="316" t="e">
        <f>+VLOOKUP(A507,Contactos!$A$4:$E$534,6,FALSE)</f>
        <v>#REF!</v>
      </c>
      <c r="D507" s="61">
        <v>0</v>
      </c>
      <c r="E507" s="61">
        <v>0</v>
      </c>
      <c r="F507" s="61">
        <v>0</v>
      </c>
      <c r="G507" s="61">
        <v>0</v>
      </c>
      <c r="H507" s="61">
        <v>0</v>
      </c>
      <c r="I507" s="61">
        <v>0</v>
      </c>
      <c r="J507" s="61">
        <v>0</v>
      </c>
      <c r="K507" s="61">
        <v>0</v>
      </c>
      <c r="L507" s="61">
        <v>0</v>
      </c>
      <c r="M507" s="61">
        <v>0</v>
      </c>
      <c r="N507" s="61">
        <v>0</v>
      </c>
      <c r="O507" s="61">
        <v>0</v>
      </c>
      <c r="P507" s="61">
        <v>0</v>
      </c>
      <c r="Q507" s="61">
        <v>0</v>
      </c>
      <c r="R507" s="61">
        <v>0</v>
      </c>
      <c r="S507" s="61">
        <v>0</v>
      </c>
      <c r="T507" s="61">
        <v>0</v>
      </c>
      <c r="U507" s="61">
        <v>0</v>
      </c>
      <c r="V507" s="61">
        <v>0</v>
      </c>
      <c r="W507" s="61">
        <v>0</v>
      </c>
      <c r="X507" s="61">
        <v>0</v>
      </c>
      <c r="Y507" s="61">
        <v>0</v>
      </c>
      <c r="Z507" s="61">
        <v>0</v>
      </c>
      <c r="AA507" s="61">
        <v>0</v>
      </c>
      <c r="AB507" s="61">
        <v>0</v>
      </c>
      <c r="AC507" s="61">
        <v>0</v>
      </c>
      <c r="AD507" s="61">
        <v>0</v>
      </c>
      <c r="AE507" s="61">
        <v>0</v>
      </c>
      <c r="AF507" s="61">
        <v>0</v>
      </c>
      <c r="AG507" s="61">
        <v>0</v>
      </c>
      <c r="AH507" s="61">
        <v>0</v>
      </c>
      <c r="AI507" s="61">
        <v>0</v>
      </c>
      <c r="AJ507" s="61">
        <v>0</v>
      </c>
      <c r="AK507" s="61">
        <v>0</v>
      </c>
      <c r="AL507" s="61">
        <v>0</v>
      </c>
      <c r="AM507" s="61">
        <v>0</v>
      </c>
      <c r="AN507" s="61">
        <v>0</v>
      </c>
      <c r="AO507" s="61">
        <v>0</v>
      </c>
      <c r="AP507" s="61">
        <v>0</v>
      </c>
      <c r="AQ507" s="61">
        <f t="shared" si="7"/>
        <v>0</v>
      </c>
      <c r="AT507" s="33"/>
    </row>
    <row r="508" spans="1:46" ht="33" customHeight="1">
      <c r="A508" s="32">
        <v>1735</v>
      </c>
      <c r="B508" s="315" t="str">
        <f>VLOOKUP(A508,[4]bd_lista!A:C,3,FALSE)</f>
        <v>Gobierno Autónomo Municipal de General Agustín Saavedra</v>
      </c>
      <c r="C508" s="316" t="e">
        <f>+VLOOKUP(A508,Contactos!$A$4:$E$534,6,FALSE)</f>
        <v>#REF!</v>
      </c>
      <c r="D508" s="61">
        <v>0</v>
      </c>
      <c r="E508" s="61">
        <v>0</v>
      </c>
      <c r="F508" s="61">
        <v>0</v>
      </c>
      <c r="G508" s="61">
        <v>0</v>
      </c>
      <c r="H508" s="61">
        <v>0</v>
      </c>
      <c r="I508" s="61">
        <v>0</v>
      </c>
      <c r="J508" s="61">
        <v>0</v>
      </c>
      <c r="K508" s="61">
        <v>0</v>
      </c>
      <c r="L508" s="61">
        <v>0</v>
      </c>
      <c r="M508" s="61">
        <v>0</v>
      </c>
      <c r="N508" s="61">
        <v>0</v>
      </c>
      <c r="O508" s="61">
        <v>0</v>
      </c>
      <c r="P508" s="61">
        <v>0</v>
      </c>
      <c r="Q508" s="61">
        <v>0</v>
      </c>
      <c r="R508" s="61">
        <v>0</v>
      </c>
      <c r="S508" s="61">
        <v>0</v>
      </c>
      <c r="T508" s="61">
        <v>0</v>
      </c>
      <c r="U508" s="61">
        <v>0</v>
      </c>
      <c r="V508" s="61">
        <v>0</v>
      </c>
      <c r="W508" s="61">
        <v>0</v>
      </c>
      <c r="X508" s="61">
        <v>0</v>
      </c>
      <c r="Y508" s="61">
        <v>0</v>
      </c>
      <c r="Z508" s="61">
        <v>0</v>
      </c>
      <c r="AA508" s="61">
        <v>0</v>
      </c>
      <c r="AB508" s="61">
        <v>0</v>
      </c>
      <c r="AC508" s="61">
        <v>0</v>
      </c>
      <c r="AD508" s="61">
        <v>0</v>
      </c>
      <c r="AE508" s="61">
        <v>0</v>
      </c>
      <c r="AF508" s="61">
        <v>0</v>
      </c>
      <c r="AG508" s="61">
        <v>0</v>
      </c>
      <c r="AH508" s="61">
        <v>0</v>
      </c>
      <c r="AI508" s="61">
        <v>0</v>
      </c>
      <c r="AJ508" s="61">
        <v>0</v>
      </c>
      <c r="AK508" s="61">
        <v>0</v>
      </c>
      <c r="AL508" s="61">
        <v>0</v>
      </c>
      <c r="AM508" s="61">
        <v>0</v>
      </c>
      <c r="AN508" s="61">
        <v>0</v>
      </c>
      <c r="AO508" s="61">
        <v>0</v>
      </c>
      <c r="AP508" s="61">
        <v>0</v>
      </c>
      <c r="AQ508" s="61">
        <f t="shared" si="7"/>
        <v>0</v>
      </c>
      <c r="AT508" s="33"/>
    </row>
    <row r="509" spans="1:46" ht="33" customHeight="1">
      <c r="A509" s="32">
        <v>1736</v>
      </c>
      <c r="B509" s="315" t="str">
        <f>VLOOKUP(A509,[4]bd_lista!A:C,3,FALSE)</f>
        <v>Gobierno Autónomo Municipal de Mineros</v>
      </c>
      <c r="C509" s="316" t="e">
        <f>+VLOOKUP(A509,Contactos!$A$4:$E$534,6,FALSE)</f>
        <v>#REF!</v>
      </c>
      <c r="D509" s="61">
        <v>0</v>
      </c>
      <c r="E509" s="61">
        <v>0</v>
      </c>
      <c r="F509" s="61">
        <v>0</v>
      </c>
      <c r="G509" s="61">
        <v>0</v>
      </c>
      <c r="H509" s="61">
        <v>0</v>
      </c>
      <c r="I509" s="61">
        <v>0</v>
      </c>
      <c r="J509" s="61">
        <v>0</v>
      </c>
      <c r="K509" s="61">
        <v>0</v>
      </c>
      <c r="L509" s="61">
        <v>0</v>
      </c>
      <c r="M509" s="61">
        <v>0</v>
      </c>
      <c r="N509" s="61">
        <v>0</v>
      </c>
      <c r="O509" s="61">
        <v>0</v>
      </c>
      <c r="P509" s="61">
        <v>0</v>
      </c>
      <c r="Q509" s="61">
        <v>0</v>
      </c>
      <c r="R509" s="61">
        <v>0</v>
      </c>
      <c r="S509" s="61">
        <v>0</v>
      </c>
      <c r="T509" s="61">
        <v>0</v>
      </c>
      <c r="U509" s="61">
        <v>0</v>
      </c>
      <c r="V509" s="61">
        <v>0</v>
      </c>
      <c r="W509" s="61">
        <v>0</v>
      </c>
      <c r="X509" s="61">
        <v>0</v>
      </c>
      <c r="Y509" s="61">
        <v>0</v>
      </c>
      <c r="Z509" s="61">
        <v>0</v>
      </c>
      <c r="AA509" s="61">
        <v>0</v>
      </c>
      <c r="AB509" s="61">
        <v>0</v>
      </c>
      <c r="AC509" s="61">
        <v>0</v>
      </c>
      <c r="AD509" s="61">
        <v>0</v>
      </c>
      <c r="AE509" s="61">
        <v>0</v>
      </c>
      <c r="AF509" s="61">
        <v>0</v>
      </c>
      <c r="AG509" s="61">
        <v>0</v>
      </c>
      <c r="AH509" s="61">
        <v>0</v>
      </c>
      <c r="AI509" s="61">
        <v>0</v>
      </c>
      <c r="AJ509" s="61">
        <v>0</v>
      </c>
      <c r="AK509" s="61">
        <v>0</v>
      </c>
      <c r="AL509" s="61">
        <v>0</v>
      </c>
      <c r="AM509" s="61">
        <v>0</v>
      </c>
      <c r="AN509" s="61">
        <v>0</v>
      </c>
      <c r="AO509" s="61">
        <v>0</v>
      </c>
      <c r="AP509" s="61">
        <v>0</v>
      </c>
      <c r="AQ509" s="61">
        <f t="shared" si="7"/>
        <v>0</v>
      </c>
      <c r="AT509" s="33"/>
    </row>
    <row r="510" spans="1:46" ht="33" customHeight="1">
      <c r="A510" s="32">
        <v>1737</v>
      </c>
      <c r="B510" s="315" t="str">
        <f>VLOOKUP(A510,[4]bd_lista!A:C,3,FALSE)</f>
        <v>Gobierno Autónomo Municipal de Concepción</v>
      </c>
      <c r="C510" s="316" t="e">
        <f>+VLOOKUP(A510,Contactos!$A$4:$E$534,6,FALSE)</f>
        <v>#REF!</v>
      </c>
      <c r="D510" s="61">
        <v>0</v>
      </c>
      <c r="E510" s="61">
        <v>0</v>
      </c>
      <c r="F510" s="61">
        <v>0</v>
      </c>
      <c r="G510" s="61">
        <v>0</v>
      </c>
      <c r="H510" s="61">
        <v>0</v>
      </c>
      <c r="I510" s="61">
        <v>0</v>
      </c>
      <c r="J510" s="61">
        <v>0</v>
      </c>
      <c r="K510" s="61">
        <v>0</v>
      </c>
      <c r="L510" s="61">
        <v>0</v>
      </c>
      <c r="M510" s="61">
        <v>0</v>
      </c>
      <c r="N510" s="61">
        <v>0</v>
      </c>
      <c r="O510" s="61">
        <v>0</v>
      </c>
      <c r="P510" s="61">
        <v>0</v>
      </c>
      <c r="Q510" s="61">
        <v>0</v>
      </c>
      <c r="R510" s="61">
        <v>0</v>
      </c>
      <c r="S510" s="61">
        <v>0</v>
      </c>
      <c r="T510" s="61">
        <v>0</v>
      </c>
      <c r="U510" s="61">
        <v>0</v>
      </c>
      <c r="V510" s="61">
        <v>0</v>
      </c>
      <c r="W510" s="61">
        <v>0</v>
      </c>
      <c r="X510" s="61">
        <v>0</v>
      </c>
      <c r="Y510" s="61">
        <v>0</v>
      </c>
      <c r="Z510" s="61">
        <v>0</v>
      </c>
      <c r="AA510" s="61">
        <v>0</v>
      </c>
      <c r="AB510" s="61">
        <v>0</v>
      </c>
      <c r="AC510" s="61">
        <v>0</v>
      </c>
      <c r="AD510" s="61">
        <v>0</v>
      </c>
      <c r="AE510" s="61">
        <v>0</v>
      </c>
      <c r="AF510" s="61">
        <v>0</v>
      </c>
      <c r="AG510" s="61">
        <v>0</v>
      </c>
      <c r="AH510" s="61">
        <v>0</v>
      </c>
      <c r="AI510" s="61">
        <v>0</v>
      </c>
      <c r="AJ510" s="61">
        <v>0</v>
      </c>
      <c r="AK510" s="61">
        <v>0</v>
      </c>
      <c r="AL510" s="61">
        <v>0</v>
      </c>
      <c r="AM510" s="61">
        <v>0</v>
      </c>
      <c r="AN510" s="61">
        <v>0</v>
      </c>
      <c r="AO510" s="61">
        <v>0</v>
      </c>
      <c r="AP510" s="61">
        <v>0</v>
      </c>
      <c r="AQ510" s="61">
        <f t="shared" si="7"/>
        <v>0</v>
      </c>
      <c r="AT510" s="33"/>
    </row>
    <row r="511" spans="1:46" ht="33" customHeight="1">
      <c r="A511" s="32">
        <v>1738</v>
      </c>
      <c r="B511" s="315" t="str">
        <f>VLOOKUP(A511,[4]bd_lista!A:C,3,FALSE)</f>
        <v>Gobierno Autónomo Municipal de San Javier</v>
      </c>
      <c r="C511" s="316" t="e">
        <f>+VLOOKUP(A511,Contactos!$A$4:$E$534,6,FALSE)</f>
        <v>#REF!</v>
      </c>
      <c r="D511" s="61">
        <v>0</v>
      </c>
      <c r="E511" s="61">
        <v>0</v>
      </c>
      <c r="F511" s="61">
        <v>0</v>
      </c>
      <c r="G511" s="61">
        <v>0</v>
      </c>
      <c r="H511" s="61">
        <v>0</v>
      </c>
      <c r="I511" s="61">
        <v>0</v>
      </c>
      <c r="J511" s="61">
        <v>0</v>
      </c>
      <c r="K511" s="61">
        <v>0</v>
      </c>
      <c r="L511" s="61">
        <v>0</v>
      </c>
      <c r="M511" s="61">
        <v>0</v>
      </c>
      <c r="N511" s="61">
        <v>0</v>
      </c>
      <c r="O511" s="61">
        <v>0</v>
      </c>
      <c r="P511" s="61">
        <v>0</v>
      </c>
      <c r="Q511" s="61">
        <v>0</v>
      </c>
      <c r="R511" s="61">
        <v>0</v>
      </c>
      <c r="S511" s="61">
        <v>0</v>
      </c>
      <c r="T511" s="61">
        <v>0</v>
      </c>
      <c r="U511" s="61">
        <v>0</v>
      </c>
      <c r="V511" s="61">
        <v>0</v>
      </c>
      <c r="W511" s="61">
        <v>0</v>
      </c>
      <c r="X511" s="61">
        <v>0</v>
      </c>
      <c r="Y511" s="61">
        <v>0</v>
      </c>
      <c r="Z511" s="61">
        <v>0</v>
      </c>
      <c r="AA511" s="61">
        <v>0</v>
      </c>
      <c r="AB511" s="61">
        <v>0</v>
      </c>
      <c r="AC511" s="61">
        <v>0</v>
      </c>
      <c r="AD511" s="61">
        <v>0</v>
      </c>
      <c r="AE511" s="61">
        <v>0</v>
      </c>
      <c r="AF511" s="61">
        <v>0</v>
      </c>
      <c r="AG511" s="61">
        <v>0</v>
      </c>
      <c r="AH511" s="61">
        <v>0</v>
      </c>
      <c r="AI511" s="61">
        <v>0</v>
      </c>
      <c r="AJ511" s="61">
        <v>0</v>
      </c>
      <c r="AK511" s="61">
        <v>0</v>
      </c>
      <c r="AL511" s="61">
        <v>0</v>
      </c>
      <c r="AM511" s="61">
        <v>0</v>
      </c>
      <c r="AN511" s="61">
        <v>0</v>
      </c>
      <c r="AO511" s="61">
        <v>0</v>
      </c>
      <c r="AP511" s="61">
        <v>0</v>
      </c>
      <c r="AQ511" s="61">
        <f t="shared" si="7"/>
        <v>0</v>
      </c>
      <c r="AT511" s="33"/>
    </row>
    <row r="512" spans="1:46" ht="33" customHeight="1">
      <c r="A512" s="32">
        <v>1739</v>
      </c>
      <c r="B512" s="315" t="str">
        <f>VLOOKUP(A512,[4]bd_lista!A:C,3,FALSE)</f>
        <v>Gobierno Autónomo Municipal de San Julián</v>
      </c>
      <c r="C512" s="316" t="e">
        <f>+VLOOKUP(A512,Contactos!$A$4:$E$534,6,FALSE)</f>
        <v>#REF!</v>
      </c>
      <c r="D512" s="61">
        <v>0</v>
      </c>
      <c r="E512" s="61">
        <v>0</v>
      </c>
      <c r="F512" s="61">
        <v>0</v>
      </c>
      <c r="G512" s="61">
        <v>0</v>
      </c>
      <c r="H512" s="61">
        <v>0</v>
      </c>
      <c r="I512" s="61">
        <v>0</v>
      </c>
      <c r="J512" s="61">
        <v>0</v>
      </c>
      <c r="K512" s="61">
        <v>0</v>
      </c>
      <c r="L512" s="61">
        <v>0</v>
      </c>
      <c r="M512" s="61">
        <v>0</v>
      </c>
      <c r="N512" s="61">
        <v>0</v>
      </c>
      <c r="O512" s="61">
        <v>0</v>
      </c>
      <c r="P512" s="61">
        <v>0</v>
      </c>
      <c r="Q512" s="61">
        <v>0</v>
      </c>
      <c r="R512" s="61">
        <v>0</v>
      </c>
      <c r="S512" s="61">
        <v>0</v>
      </c>
      <c r="T512" s="61">
        <v>0</v>
      </c>
      <c r="U512" s="61">
        <v>0</v>
      </c>
      <c r="V512" s="61">
        <v>0</v>
      </c>
      <c r="W512" s="61">
        <v>0</v>
      </c>
      <c r="X512" s="61">
        <v>0</v>
      </c>
      <c r="Y512" s="61">
        <v>0</v>
      </c>
      <c r="Z512" s="61">
        <v>0</v>
      </c>
      <c r="AA512" s="61">
        <v>0</v>
      </c>
      <c r="AB512" s="61">
        <v>0</v>
      </c>
      <c r="AC512" s="61">
        <v>0</v>
      </c>
      <c r="AD512" s="61">
        <v>0</v>
      </c>
      <c r="AE512" s="61">
        <v>0</v>
      </c>
      <c r="AF512" s="61">
        <v>0</v>
      </c>
      <c r="AG512" s="61">
        <v>0</v>
      </c>
      <c r="AH512" s="61">
        <v>0</v>
      </c>
      <c r="AI512" s="61">
        <v>0</v>
      </c>
      <c r="AJ512" s="61">
        <v>0</v>
      </c>
      <c r="AK512" s="61">
        <v>0</v>
      </c>
      <c r="AL512" s="61">
        <v>0</v>
      </c>
      <c r="AM512" s="61">
        <v>0</v>
      </c>
      <c r="AN512" s="61">
        <v>0</v>
      </c>
      <c r="AO512" s="61">
        <v>0</v>
      </c>
      <c r="AP512" s="61">
        <v>0</v>
      </c>
      <c r="AQ512" s="61">
        <f t="shared" si="7"/>
        <v>0</v>
      </c>
      <c r="AT512" s="33"/>
    </row>
    <row r="513" spans="1:46" ht="33" customHeight="1">
      <c r="A513" s="32">
        <v>1740</v>
      </c>
      <c r="B513" s="315" t="str">
        <f>VLOOKUP(A513,[4]bd_lista!A:C,3,FALSE)</f>
        <v>Gobierno Autónomo Municipal de San Matías</v>
      </c>
      <c r="C513" s="316" t="e">
        <f>+VLOOKUP(A513,Contactos!$A$4:$E$534,6,FALSE)</f>
        <v>#REF!</v>
      </c>
      <c r="D513" s="61">
        <v>0</v>
      </c>
      <c r="E513" s="61">
        <v>0</v>
      </c>
      <c r="F513" s="61">
        <v>0</v>
      </c>
      <c r="G513" s="61">
        <v>0</v>
      </c>
      <c r="H513" s="61">
        <v>0</v>
      </c>
      <c r="I513" s="61">
        <v>0</v>
      </c>
      <c r="J513" s="61">
        <v>0</v>
      </c>
      <c r="K513" s="61">
        <v>0</v>
      </c>
      <c r="L513" s="61">
        <v>0</v>
      </c>
      <c r="M513" s="61">
        <v>0</v>
      </c>
      <c r="N513" s="61">
        <v>0</v>
      </c>
      <c r="O513" s="61">
        <v>0</v>
      </c>
      <c r="P513" s="61">
        <v>0</v>
      </c>
      <c r="Q513" s="61">
        <v>0</v>
      </c>
      <c r="R513" s="61">
        <v>0</v>
      </c>
      <c r="S513" s="61">
        <v>0</v>
      </c>
      <c r="T513" s="61">
        <v>0</v>
      </c>
      <c r="U513" s="61">
        <v>0</v>
      </c>
      <c r="V513" s="61">
        <v>0</v>
      </c>
      <c r="W513" s="61">
        <v>0</v>
      </c>
      <c r="X513" s="61">
        <v>0</v>
      </c>
      <c r="Y513" s="61">
        <v>0</v>
      </c>
      <c r="Z513" s="61">
        <v>0</v>
      </c>
      <c r="AA513" s="61">
        <v>0</v>
      </c>
      <c r="AB513" s="61">
        <v>0</v>
      </c>
      <c r="AC513" s="61">
        <v>0</v>
      </c>
      <c r="AD513" s="61">
        <v>0</v>
      </c>
      <c r="AE513" s="61">
        <v>0</v>
      </c>
      <c r="AF513" s="61">
        <v>0</v>
      </c>
      <c r="AG513" s="61">
        <v>0</v>
      </c>
      <c r="AH513" s="61">
        <v>0</v>
      </c>
      <c r="AI513" s="61">
        <v>0</v>
      </c>
      <c r="AJ513" s="61">
        <v>0</v>
      </c>
      <c r="AK513" s="61">
        <v>0</v>
      </c>
      <c r="AL513" s="61">
        <v>0</v>
      </c>
      <c r="AM513" s="61">
        <v>0</v>
      </c>
      <c r="AN513" s="61">
        <v>0</v>
      </c>
      <c r="AO513" s="61">
        <v>0</v>
      </c>
      <c r="AP513" s="61">
        <v>0</v>
      </c>
      <c r="AQ513" s="61">
        <f t="shared" si="7"/>
        <v>0</v>
      </c>
      <c r="AT513" s="33"/>
    </row>
    <row r="514" spans="1:46" ht="33" customHeight="1">
      <c r="A514" s="32">
        <v>1741</v>
      </c>
      <c r="B514" s="315" t="str">
        <f>VLOOKUP(A514,[4]bd_lista!A:C,3,FALSE)</f>
        <v>Gobierno Autónomo Municipal de Comarapa</v>
      </c>
      <c r="C514" s="316" t="e">
        <f>+VLOOKUP(A514,Contactos!$A$4:$E$534,6,FALSE)</f>
        <v>#REF!</v>
      </c>
      <c r="D514" s="61">
        <v>0</v>
      </c>
      <c r="E514" s="61">
        <v>0</v>
      </c>
      <c r="F514" s="61">
        <v>0</v>
      </c>
      <c r="G514" s="61">
        <v>0</v>
      </c>
      <c r="H514" s="61">
        <v>0</v>
      </c>
      <c r="I514" s="61">
        <v>0</v>
      </c>
      <c r="J514" s="61">
        <v>0</v>
      </c>
      <c r="K514" s="61">
        <v>0</v>
      </c>
      <c r="L514" s="61">
        <v>0</v>
      </c>
      <c r="M514" s="61">
        <v>0</v>
      </c>
      <c r="N514" s="61">
        <v>0</v>
      </c>
      <c r="O514" s="61">
        <v>0</v>
      </c>
      <c r="P514" s="61">
        <v>0</v>
      </c>
      <c r="Q514" s="61">
        <v>0</v>
      </c>
      <c r="R514" s="61">
        <v>0</v>
      </c>
      <c r="S514" s="61">
        <v>0</v>
      </c>
      <c r="T514" s="61">
        <v>0</v>
      </c>
      <c r="U514" s="61">
        <v>0</v>
      </c>
      <c r="V514" s="61">
        <v>0</v>
      </c>
      <c r="W514" s="61">
        <v>0</v>
      </c>
      <c r="X514" s="61">
        <v>0</v>
      </c>
      <c r="Y514" s="61">
        <v>0</v>
      </c>
      <c r="Z514" s="61">
        <v>0</v>
      </c>
      <c r="AA514" s="61">
        <v>0</v>
      </c>
      <c r="AB514" s="61">
        <v>0</v>
      </c>
      <c r="AC514" s="61">
        <v>0</v>
      </c>
      <c r="AD514" s="61">
        <v>0</v>
      </c>
      <c r="AE514" s="61">
        <v>0</v>
      </c>
      <c r="AF514" s="61">
        <v>0</v>
      </c>
      <c r="AG514" s="61">
        <v>0</v>
      </c>
      <c r="AH514" s="61">
        <v>0</v>
      </c>
      <c r="AI514" s="61">
        <v>0</v>
      </c>
      <c r="AJ514" s="61">
        <v>0</v>
      </c>
      <c r="AK514" s="61">
        <v>0</v>
      </c>
      <c r="AL514" s="61">
        <v>0</v>
      </c>
      <c r="AM514" s="61">
        <v>0</v>
      </c>
      <c r="AN514" s="61">
        <v>0</v>
      </c>
      <c r="AO514" s="61">
        <v>0</v>
      </c>
      <c r="AP514" s="61">
        <v>0</v>
      </c>
      <c r="AQ514" s="61">
        <f t="shared" si="7"/>
        <v>0</v>
      </c>
      <c r="AT514" s="33"/>
    </row>
    <row r="515" spans="1:46" ht="33" customHeight="1">
      <c r="A515" s="32">
        <v>1742</v>
      </c>
      <c r="B515" s="315" t="str">
        <f>VLOOKUP(A515,[4]bd_lista!A:C,3,FALSE)</f>
        <v>Gobierno Autónomo Municipal de Saipina</v>
      </c>
      <c r="C515" s="316" t="e">
        <f>+VLOOKUP(A515,Contactos!$A$4:$E$534,6,FALSE)</f>
        <v>#REF!</v>
      </c>
      <c r="D515" s="61">
        <v>0</v>
      </c>
      <c r="E515" s="61">
        <v>0</v>
      </c>
      <c r="F515" s="61">
        <v>0</v>
      </c>
      <c r="G515" s="61">
        <v>0</v>
      </c>
      <c r="H515" s="61">
        <v>0</v>
      </c>
      <c r="I515" s="61">
        <v>0</v>
      </c>
      <c r="J515" s="61">
        <v>0</v>
      </c>
      <c r="K515" s="61">
        <v>0</v>
      </c>
      <c r="L515" s="61">
        <v>0</v>
      </c>
      <c r="M515" s="61">
        <v>0</v>
      </c>
      <c r="N515" s="61">
        <v>0</v>
      </c>
      <c r="O515" s="61">
        <v>0</v>
      </c>
      <c r="P515" s="61">
        <v>0</v>
      </c>
      <c r="Q515" s="61">
        <v>0</v>
      </c>
      <c r="R515" s="61">
        <v>0</v>
      </c>
      <c r="S515" s="61">
        <v>0</v>
      </c>
      <c r="T515" s="61">
        <v>0</v>
      </c>
      <c r="U515" s="61">
        <v>0</v>
      </c>
      <c r="V515" s="61">
        <v>0</v>
      </c>
      <c r="W515" s="61">
        <v>0</v>
      </c>
      <c r="X515" s="61">
        <v>0</v>
      </c>
      <c r="Y515" s="61">
        <v>0</v>
      </c>
      <c r="Z515" s="61">
        <v>0</v>
      </c>
      <c r="AA515" s="61">
        <v>0</v>
      </c>
      <c r="AB515" s="61">
        <v>0</v>
      </c>
      <c r="AC515" s="61">
        <v>0</v>
      </c>
      <c r="AD515" s="61">
        <v>0</v>
      </c>
      <c r="AE515" s="61">
        <v>0</v>
      </c>
      <c r="AF515" s="61">
        <v>0</v>
      </c>
      <c r="AG515" s="61">
        <v>0</v>
      </c>
      <c r="AH515" s="61">
        <v>0</v>
      </c>
      <c r="AI515" s="61">
        <v>0</v>
      </c>
      <c r="AJ515" s="61">
        <v>0</v>
      </c>
      <c r="AK515" s="61">
        <v>0</v>
      </c>
      <c r="AL515" s="61">
        <v>0</v>
      </c>
      <c r="AM515" s="61">
        <v>0</v>
      </c>
      <c r="AN515" s="61">
        <v>0</v>
      </c>
      <c r="AO515" s="61">
        <v>0</v>
      </c>
      <c r="AP515" s="61">
        <v>0</v>
      </c>
      <c r="AQ515" s="61">
        <f t="shared" si="7"/>
        <v>0</v>
      </c>
      <c r="AT515" s="33"/>
    </row>
    <row r="516" spans="1:46" ht="33" customHeight="1">
      <c r="A516" s="32">
        <v>1743</v>
      </c>
      <c r="B516" s="315" t="str">
        <f>VLOOKUP(A516,[4]bd_lista!A:C,3,FALSE)</f>
        <v>Gobierno Autónomo Municipal de Puerto Suárez</v>
      </c>
      <c r="C516" s="316" t="e">
        <f>+VLOOKUP(A516,Contactos!$A$4:$E$534,6,FALSE)</f>
        <v>#REF!</v>
      </c>
      <c r="D516" s="61">
        <v>0</v>
      </c>
      <c r="E516" s="61">
        <v>0</v>
      </c>
      <c r="F516" s="61">
        <v>0</v>
      </c>
      <c r="G516" s="61">
        <v>0</v>
      </c>
      <c r="H516" s="61">
        <v>0</v>
      </c>
      <c r="I516" s="61">
        <v>0</v>
      </c>
      <c r="J516" s="61">
        <v>0</v>
      </c>
      <c r="K516" s="61">
        <v>0</v>
      </c>
      <c r="L516" s="61">
        <v>0</v>
      </c>
      <c r="M516" s="61">
        <v>0</v>
      </c>
      <c r="N516" s="61">
        <v>0</v>
      </c>
      <c r="O516" s="61">
        <v>0</v>
      </c>
      <c r="P516" s="61">
        <v>0</v>
      </c>
      <c r="Q516" s="61">
        <v>0</v>
      </c>
      <c r="R516" s="61">
        <v>0</v>
      </c>
      <c r="S516" s="61">
        <v>0</v>
      </c>
      <c r="T516" s="61">
        <v>0</v>
      </c>
      <c r="U516" s="61">
        <v>0</v>
      </c>
      <c r="V516" s="61">
        <v>0</v>
      </c>
      <c r="W516" s="61">
        <v>0</v>
      </c>
      <c r="X516" s="61">
        <v>0</v>
      </c>
      <c r="Y516" s="61">
        <v>0</v>
      </c>
      <c r="Z516" s="61">
        <v>0</v>
      </c>
      <c r="AA516" s="61">
        <v>0</v>
      </c>
      <c r="AB516" s="61">
        <v>0</v>
      </c>
      <c r="AC516" s="61">
        <v>0</v>
      </c>
      <c r="AD516" s="61">
        <v>0</v>
      </c>
      <c r="AE516" s="61">
        <v>0</v>
      </c>
      <c r="AF516" s="61">
        <v>0</v>
      </c>
      <c r="AG516" s="61">
        <v>0</v>
      </c>
      <c r="AH516" s="61">
        <v>0</v>
      </c>
      <c r="AI516" s="61">
        <v>0</v>
      </c>
      <c r="AJ516" s="61">
        <v>0</v>
      </c>
      <c r="AK516" s="61">
        <v>0</v>
      </c>
      <c r="AL516" s="61">
        <v>0</v>
      </c>
      <c r="AM516" s="61">
        <v>0</v>
      </c>
      <c r="AN516" s="61">
        <v>0</v>
      </c>
      <c r="AO516" s="61">
        <v>0</v>
      </c>
      <c r="AP516" s="61">
        <v>0</v>
      </c>
      <c r="AQ516" s="61">
        <f t="shared" si="7"/>
        <v>0</v>
      </c>
      <c r="AT516" s="33"/>
    </row>
    <row r="517" spans="1:46" ht="33" customHeight="1">
      <c r="A517" s="32">
        <v>1744</v>
      </c>
      <c r="B517" s="315" t="str">
        <f>VLOOKUP(A517,[4]bd_lista!A:C,3,FALSE)</f>
        <v>Gobierno Autónomo Municipal de Puerto Quijarro</v>
      </c>
      <c r="C517" s="316" t="e">
        <f>+VLOOKUP(A517,Contactos!$A$4:$E$534,6,FALSE)</f>
        <v>#REF!</v>
      </c>
      <c r="D517" s="61">
        <v>0</v>
      </c>
      <c r="E517" s="61">
        <v>0</v>
      </c>
      <c r="F517" s="61">
        <v>0</v>
      </c>
      <c r="G517" s="61">
        <v>0</v>
      </c>
      <c r="H517" s="61">
        <v>0</v>
      </c>
      <c r="I517" s="61">
        <v>0</v>
      </c>
      <c r="J517" s="61">
        <v>0</v>
      </c>
      <c r="K517" s="61">
        <v>0</v>
      </c>
      <c r="L517" s="61">
        <v>0</v>
      </c>
      <c r="M517" s="61">
        <v>0</v>
      </c>
      <c r="N517" s="61">
        <v>0</v>
      </c>
      <c r="O517" s="61">
        <v>0</v>
      </c>
      <c r="P517" s="61">
        <v>0</v>
      </c>
      <c r="Q517" s="61">
        <v>0</v>
      </c>
      <c r="R517" s="61">
        <v>0</v>
      </c>
      <c r="S517" s="61">
        <v>0</v>
      </c>
      <c r="T517" s="61">
        <v>0</v>
      </c>
      <c r="U517" s="61">
        <v>0</v>
      </c>
      <c r="V517" s="61">
        <v>0</v>
      </c>
      <c r="W517" s="61">
        <v>0</v>
      </c>
      <c r="X517" s="61">
        <v>0</v>
      </c>
      <c r="Y517" s="61">
        <v>0</v>
      </c>
      <c r="Z517" s="61">
        <v>0</v>
      </c>
      <c r="AA517" s="61">
        <v>0</v>
      </c>
      <c r="AB517" s="61">
        <v>0</v>
      </c>
      <c r="AC517" s="61">
        <v>0</v>
      </c>
      <c r="AD517" s="61">
        <v>0</v>
      </c>
      <c r="AE517" s="61">
        <v>0</v>
      </c>
      <c r="AF517" s="61">
        <v>0</v>
      </c>
      <c r="AG517" s="61">
        <v>0</v>
      </c>
      <c r="AH517" s="61">
        <v>0</v>
      </c>
      <c r="AI517" s="61">
        <v>0</v>
      </c>
      <c r="AJ517" s="61">
        <v>0</v>
      </c>
      <c r="AK517" s="61">
        <v>0</v>
      </c>
      <c r="AL517" s="61">
        <v>0</v>
      </c>
      <c r="AM517" s="61">
        <v>0</v>
      </c>
      <c r="AN517" s="61">
        <v>0</v>
      </c>
      <c r="AO517" s="61">
        <v>0</v>
      </c>
      <c r="AP517" s="61">
        <v>0</v>
      </c>
      <c r="AQ517" s="61">
        <f t="shared" si="7"/>
        <v>0</v>
      </c>
      <c r="AT517" s="33"/>
    </row>
    <row r="518" spans="1:46" ht="33" customHeight="1">
      <c r="A518" s="32">
        <v>1745</v>
      </c>
      <c r="B518" s="315" t="str">
        <f>VLOOKUP(A518,[4]bd_lista!A:C,3,FALSE)</f>
        <v>Gobierno Autónomo Municipal de Ascención de Guarayos</v>
      </c>
      <c r="C518" s="316" t="e">
        <f>+VLOOKUP(A518,Contactos!$A$4:$E$534,6,FALSE)</f>
        <v>#REF!</v>
      </c>
      <c r="D518" s="61">
        <v>0</v>
      </c>
      <c r="E518" s="61">
        <v>0</v>
      </c>
      <c r="F518" s="61">
        <v>0</v>
      </c>
      <c r="G518" s="61">
        <v>0</v>
      </c>
      <c r="H518" s="61">
        <v>0</v>
      </c>
      <c r="I518" s="61">
        <v>0</v>
      </c>
      <c r="J518" s="61">
        <v>0</v>
      </c>
      <c r="K518" s="61">
        <v>0</v>
      </c>
      <c r="L518" s="61">
        <v>0</v>
      </c>
      <c r="M518" s="61">
        <v>0</v>
      </c>
      <c r="N518" s="61">
        <v>0</v>
      </c>
      <c r="O518" s="61">
        <v>0</v>
      </c>
      <c r="P518" s="61">
        <v>0</v>
      </c>
      <c r="Q518" s="61">
        <v>0</v>
      </c>
      <c r="R518" s="61">
        <v>0</v>
      </c>
      <c r="S518" s="61">
        <v>0</v>
      </c>
      <c r="T518" s="61">
        <v>0</v>
      </c>
      <c r="U518" s="61">
        <v>0</v>
      </c>
      <c r="V518" s="61">
        <v>0</v>
      </c>
      <c r="W518" s="61">
        <v>0</v>
      </c>
      <c r="X518" s="61">
        <v>0</v>
      </c>
      <c r="Y518" s="61">
        <v>0</v>
      </c>
      <c r="Z518" s="61">
        <v>0</v>
      </c>
      <c r="AA518" s="61">
        <v>0</v>
      </c>
      <c r="AB518" s="61">
        <v>0</v>
      </c>
      <c r="AC518" s="61">
        <v>0</v>
      </c>
      <c r="AD518" s="61">
        <v>0</v>
      </c>
      <c r="AE518" s="61">
        <v>0</v>
      </c>
      <c r="AF518" s="61">
        <v>0</v>
      </c>
      <c r="AG518" s="61">
        <v>0</v>
      </c>
      <c r="AH518" s="61">
        <v>0</v>
      </c>
      <c r="AI518" s="61">
        <v>0</v>
      </c>
      <c r="AJ518" s="61">
        <v>0</v>
      </c>
      <c r="AK518" s="61">
        <v>0</v>
      </c>
      <c r="AL518" s="61">
        <v>0</v>
      </c>
      <c r="AM518" s="61">
        <v>0</v>
      </c>
      <c r="AN518" s="61">
        <v>0</v>
      </c>
      <c r="AO518" s="61">
        <v>0</v>
      </c>
      <c r="AP518" s="61">
        <v>0</v>
      </c>
      <c r="AQ518" s="61">
        <f t="shared" si="7"/>
        <v>0</v>
      </c>
      <c r="AT518" s="33"/>
    </row>
    <row r="519" spans="1:46" ht="33" customHeight="1">
      <c r="A519" s="32">
        <v>1746</v>
      </c>
      <c r="B519" s="315" t="str">
        <f>VLOOKUP(A519,[4]bd_lista!A:C,3,FALSE)</f>
        <v>Gobierno Autónomo Municipal de Urubicha</v>
      </c>
      <c r="C519" s="316" t="e">
        <f>+VLOOKUP(A519,Contactos!$A$4:$E$534,6,FALSE)</f>
        <v>#REF!</v>
      </c>
      <c r="D519" s="61">
        <v>0</v>
      </c>
      <c r="E519" s="61">
        <v>0</v>
      </c>
      <c r="F519" s="61">
        <v>0</v>
      </c>
      <c r="G519" s="61">
        <v>0</v>
      </c>
      <c r="H519" s="61">
        <v>0</v>
      </c>
      <c r="I519" s="61">
        <v>0</v>
      </c>
      <c r="J519" s="61">
        <v>0</v>
      </c>
      <c r="K519" s="61">
        <v>0</v>
      </c>
      <c r="L519" s="61">
        <v>0</v>
      </c>
      <c r="M519" s="61">
        <v>0</v>
      </c>
      <c r="N519" s="61">
        <v>0</v>
      </c>
      <c r="O519" s="61">
        <v>0</v>
      </c>
      <c r="P519" s="61">
        <v>0</v>
      </c>
      <c r="Q519" s="61">
        <v>0</v>
      </c>
      <c r="R519" s="61">
        <v>0</v>
      </c>
      <c r="S519" s="61">
        <v>0</v>
      </c>
      <c r="T519" s="61">
        <v>0</v>
      </c>
      <c r="U519" s="61">
        <v>0</v>
      </c>
      <c r="V519" s="61">
        <v>0</v>
      </c>
      <c r="W519" s="61">
        <v>0</v>
      </c>
      <c r="X519" s="61">
        <v>0</v>
      </c>
      <c r="Y519" s="61">
        <v>0</v>
      </c>
      <c r="Z519" s="61">
        <v>0</v>
      </c>
      <c r="AA519" s="61">
        <v>0</v>
      </c>
      <c r="AB519" s="61">
        <v>0</v>
      </c>
      <c r="AC519" s="61">
        <v>0</v>
      </c>
      <c r="AD519" s="61">
        <v>0</v>
      </c>
      <c r="AE519" s="61">
        <v>0</v>
      </c>
      <c r="AF519" s="61">
        <v>0</v>
      </c>
      <c r="AG519" s="61">
        <v>0</v>
      </c>
      <c r="AH519" s="61">
        <v>0</v>
      </c>
      <c r="AI519" s="61">
        <v>0</v>
      </c>
      <c r="AJ519" s="61">
        <v>0</v>
      </c>
      <c r="AK519" s="61">
        <v>0</v>
      </c>
      <c r="AL519" s="61">
        <v>0</v>
      </c>
      <c r="AM519" s="61">
        <v>0</v>
      </c>
      <c r="AN519" s="61">
        <v>0</v>
      </c>
      <c r="AO519" s="61">
        <v>0</v>
      </c>
      <c r="AP519" s="61">
        <v>0</v>
      </c>
      <c r="AQ519" s="61">
        <f t="shared" si="7"/>
        <v>0</v>
      </c>
      <c r="AT519" s="33"/>
    </row>
    <row r="520" spans="1:46" ht="33" customHeight="1">
      <c r="A520" s="32">
        <v>1747</v>
      </c>
      <c r="B520" s="315" t="str">
        <f>VLOOKUP(A520,[4]bd_lista!A:C,3,FALSE)</f>
        <v>Gobierno Autónomo Municipal de El Puente</v>
      </c>
      <c r="C520" s="316" t="e">
        <f>+VLOOKUP(A520,Contactos!$A$4:$E$534,6,FALSE)</f>
        <v>#REF!</v>
      </c>
      <c r="D520" s="61">
        <v>0</v>
      </c>
      <c r="E520" s="61">
        <v>0</v>
      </c>
      <c r="F520" s="61">
        <v>0</v>
      </c>
      <c r="G520" s="61">
        <v>0</v>
      </c>
      <c r="H520" s="61">
        <v>0</v>
      </c>
      <c r="I520" s="61">
        <v>0</v>
      </c>
      <c r="J520" s="61">
        <v>0</v>
      </c>
      <c r="K520" s="61">
        <v>0</v>
      </c>
      <c r="L520" s="61">
        <v>0</v>
      </c>
      <c r="M520" s="61">
        <v>0</v>
      </c>
      <c r="N520" s="61">
        <v>0</v>
      </c>
      <c r="O520" s="61">
        <v>0</v>
      </c>
      <c r="P520" s="61">
        <v>0</v>
      </c>
      <c r="Q520" s="61">
        <v>0</v>
      </c>
      <c r="R520" s="61">
        <v>0</v>
      </c>
      <c r="S520" s="61">
        <v>0</v>
      </c>
      <c r="T520" s="61">
        <v>0</v>
      </c>
      <c r="U520" s="61">
        <v>0</v>
      </c>
      <c r="V520" s="61">
        <v>0</v>
      </c>
      <c r="W520" s="61">
        <v>0</v>
      </c>
      <c r="X520" s="61">
        <v>0</v>
      </c>
      <c r="Y520" s="61">
        <v>0</v>
      </c>
      <c r="Z520" s="61">
        <v>0</v>
      </c>
      <c r="AA520" s="61">
        <v>0</v>
      </c>
      <c r="AB520" s="61">
        <v>0</v>
      </c>
      <c r="AC520" s="61">
        <v>0</v>
      </c>
      <c r="AD520" s="61">
        <v>0</v>
      </c>
      <c r="AE520" s="61">
        <v>0</v>
      </c>
      <c r="AF520" s="61">
        <v>0</v>
      </c>
      <c r="AG520" s="61">
        <v>0</v>
      </c>
      <c r="AH520" s="61">
        <v>0</v>
      </c>
      <c r="AI520" s="61">
        <v>0</v>
      </c>
      <c r="AJ520" s="61">
        <v>0</v>
      </c>
      <c r="AK520" s="61">
        <v>0</v>
      </c>
      <c r="AL520" s="61">
        <v>0</v>
      </c>
      <c r="AM520" s="61">
        <v>0</v>
      </c>
      <c r="AN520" s="61">
        <v>0</v>
      </c>
      <c r="AO520" s="61">
        <v>0</v>
      </c>
      <c r="AP520" s="61">
        <v>0</v>
      </c>
      <c r="AQ520" s="61">
        <f t="shared" si="7"/>
        <v>0</v>
      </c>
      <c r="AT520" s="33"/>
    </row>
    <row r="521" spans="1:46" ht="33" customHeight="1">
      <c r="A521" s="32">
        <v>1748</v>
      </c>
      <c r="B521" s="315" t="str">
        <f>VLOOKUP(A521,[4]bd_lista!A:C,3,FALSE)</f>
        <v>Gobierno Autónomo Municipal de Okinawa Uno</v>
      </c>
      <c r="C521" s="316" t="e">
        <f>+VLOOKUP(A521,Contactos!$A$4:$E$534,6,FALSE)</f>
        <v>#REF!</v>
      </c>
      <c r="D521" s="61">
        <v>0</v>
      </c>
      <c r="E521" s="61">
        <v>0</v>
      </c>
      <c r="F521" s="61">
        <v>0</v>
      </c>
      <c r="G521" s="61">
        <v>0</v>
      </c>
      <c r="H521" s="61">
        <v>0</v>
      </c>
      <c r="I521" s="61">
        <v>0</v>
      </c>
      <c r="J521" s="61">
        <v>0</v>
      </c>
      <c r="K521" s="61">
        <v>0</v>
      </c>
      <c r="L521" s="61">
        <v>0</v>
      </c>
      <c r="M521" s="61">
        <v>0</v>
      </c>
      <c r="N521" s="61">
        <v>0</v>
      </c>
      <c r="O521" s="61">
        <v>0</v>
      </c>
      <c r="P521" s="61">
        <v>0</v>
      </c>
      <c r="Q521" s="61">
        <v>0</v>
      </c>
      <c r="R521" s="61">
        <v>0</v>
      </c>
      <c r="S521" s="61">
        <v>0</v>
      </c>
      <c r="T521" s="61">
        <v>0</v>
      </c>
      <c r="U521" s="61">
        <v>0</v>
      </c>
      <c r="V521" s="61">
        <v>0</v>
      </c>
      <c r="W521" s="61">
        <v>0</v>
      </c>
      <c r="X521" s="61">
        <v>0</v>
      </c>
      <c r="Y521" s="61">
        <v>0</v>
      </c>
      <c r="Z521" s="61">
        <v>0</v>
      </c>
      <c r="AA521" s="61">
        <v>0</v>
      </c>
      <c r="AB521" s="61">
        <v>0</v>
      </c>
      <c r="AC521" s="61">
        <v>0</v>
      </c>
      <c r="AD521" s="61">
        <v>0</v>
      </c>
      <c r="AE521" s="61">
        <v>0</v>
      </c>
      <c r="AF521" s="61">
        <v>0</v>
      </c>
      <c r="AG521" s="61">
        <v>0</v>
      </c>
      <c r="AH521" s="61">
        <v>0</v>
      </c>
      <c r="AI521" s="61">
        <v>0</v>
      </c>
      <c r="AJ521" s="61">
        <v>0</v>
      </c>
      <c r="AK521" s="61">
        <v>0</v>
      </c>
      <c r="AL521" s="61">
        <v>0</v>
      </c>
      <c r="AM521" s="61">
        <v>0</v>
      </c>
      <c r="AN521" s="61">
        <v>0</v>
      </c>
      <c r="AO521" s="61">
        <v>0</v>
      </c>
      <c r="AP521" s="61">
        <v>0</v>
      </c>
      <c r="AQ521" s="61">
        <f t="shared" si="7"/>
        <v>0</v>
      </c>
      <c r="AT521" s="33"/>
    </row>
    <row r="522" spans="1:46" ht="33" customHeight="1">
      <c r="A522" s="32">
        <v>1749</v>
      </c>
      <c r="B522" s="315" t="str">
        <f>VLOOKUP(A522,[4]bd_lista!A:C,3,FALSE)</f>
        <v>Gobierno Autónomo Municipal de San Antonio de Lomerio</v>
      </c>
      <c r="C522" s="316" t="e">
        <f>+VLOOKUP(A522,Contactos!$A$4:$E$534,6,FALSE)</f>
        <v>#REF!</v>
      </c>
      <c r="D522" s="61">
        <v>0</v>
      </c>
      <c r="E522" s="61">
        <v>0</v>
      </c>
      <c r="F522" s="61">
        <v>0</v>
      </c>
      <c r="G522" s="61">
        <v>0</v>
      </c>
      <c r="H522" s="61">
        <v>0</v>
      </c>
      <c r="I522" s="61">
        <v>0</v>
      </c>
      <c r="J522" s="61">
        <v>0</v>
      </c>
      <c r="K522" s="61">
        <v>0</v>
      </c>
      <c r="L522" s="61">
        <v>0</v>
      </c>
      <c r="M522" s="61">
        <v>0</v>
      </c>
      <c r="N522" s="61">
        <v>0</v>
      </c>
      <c r="O522" s="61">
        <v>0</v>
      </c>
      <c r="P522" s="61">
        <v>0</v>
      </c>
      <c r="Q522" s="61">
        <v>0</v>
      </c>
      <c r="R522" s="61">
        <v>0</v>
      </c>
      <c r="S522" s="61">
        <v>0</v>
      </c>
      <c r="T522" s="61">
        <v>0</v>
      </c>
      <c r="U522" s="61">
        <v>0</v>
      </c>
      <c r="V522" s="61">
        <v>0</v>
      </c>
      <c r="W522" s="61">
        <v>0</v>
      </c>
      <c r="X522" s="61">
        <v>0</v>
      </c>
      <c r="Y522" s="61">
        <v>0</v>
      </c>
      <c r="Z522" s="61">
        <v>0</v>
      </c>
      <c r="AA522" s="61">
        <v>0</v>
      </c>
      <c r="AB522" s="61">
        <v>0</v>
      </c>
      <c r="AC522" s="61">
        <v>0</v>
      </c>
      <c r="AD522" s="61">
        <v>0</v>
      </c>
      <c r="AE522" s="61">
        <v>0</v>
      </c>
      <c r="AF522" s="61">
        <v>0</v>
      </c>
      <c r="AG522" s="61">
        <v>0</v>
      </c>
      <c r="AH522" s="61">
        <v>0</v>
      </c>
      <c r="AI522" s="61">
        <v>0</v>
      </c>
      <c r="AJ522" s="61">
        <v>0</v>
      </c>
      <c r="AK522" s="61">
        <v>0</v>
      </c>
      <c r="AL522" s="61">
        <v>0</v>
      </c>
      <c r="AM522" s="61">
        <v>0</v>
      </c>
      <c r="AN522" s="61">
        <v>0</v>
      </c>
      <c r="AO522" s="61">
        <v>0</v>
      </c>
      <c r="AP522" s="61">
        <v>0</v>
      </c>
      <c r="AQ522" s="61">
        <f t="shared" si="7"/>
        <v>0</v>
      </c>
      <c r="AT522" s="33"/>
    </row>
    <row r="523" spans="1:46" ht="33" customHeight="1">
      <c r="A523" s="32">
        <v>1750</v>
      </c>
      <c r="B523" s="315" t="str">
        <f>VLOOKUP(A523,[4]bd_lista!A:C,3,FALSE)</f>
        <v>Gobierno Autónomo Municipal de San Ramón</v>
      </c>
      <c r="C523" s="316" t="e">
        <f>+VLOOKUP(A523,Contactos!$A$4:$E$534,6,FALSE)</f>
        <v>#REF!</v>
      </c>
      <c r="D523" s="61">
        <v>0</v>
      </c>
      <c r="E523" s="61">
        <v>0</v>
      </c>
      <c r="F523" s="61">
        <v>0</v>
      </c>
      <c r="G523" s="61">
        <v>0</v>
      </c>
      <c r="H523" s="61">
        <v>0</v>
      </c>
      <c r="I523" s="61">
        <v>0</v>
      </c>
      <c r="J523" s="61">
        <v>0</v>
      </c>
      <c r="K523" s="61">
        <v>0</v>
      </c>
      <c r="L523" s="61">
        <v>0</v>
      </c>
      <c r="M523" s="61">
        <v>0</v>
      </c>
      <c r="N523" s="61">
        <v>0</v>
      </c>
      <c r="O523" s="61">
        <v>0</v>
      </c>
      <c r="P523" s="61">
        <v>0</v>
      </c>
      <c r="Q523" s="61">
        <v>0</v>
      </c>
      <c r="R523" s="61">
        <v>0</v>
      </c>
      <c r="S523" s="61">
        <v>0</v>
      </c>
      <c r="T523" s="61">
        <v>0</v>
      </c>
      <c r="U523" s="61">
        <v>0</v>
      </c>
      <c r="V523" s="61">
        <v>0</v>
      </c>
      <c r="W523" s="61">
        <v>0</v>
      </c>
      <c r="X523" s="61">
        <v>0</v>
      </c>
      <c r="Y523" s="61">
        <v>0</v>
      </c>
      <c r="Z523" s="61">
        <v>0</v>
      </c>
      <c r="AA523" s="61">
        <v>0</v>
      </c>
      <c r="AB523" s="61">
        <v>0</v>
      </c>
      <c r="AC523" s="61">
        <v>0</v>
      </c>
      <c r="AD523" s="61">
        <v>0</v>
      </c>
      <c r="AE523" s="61">
        <v>0</v>
      </c>
      <c r="AF523" s="61">
        <v>0</v>
      </c>
      <c r="AG523" s="61">
        <v>0</v>
      </c>
      <c r="AH523" s="61">
        <v>0</v>
      </c>
      <c r="AI523" s="61">
        <v>0</v>
      </c>
      <c r="AJ523" s="61">
        <v>0</v>
      </c>
      <c r="AK523" s="61">
        <v>0</v>
      </c>
      <c r="AL523" s="61">
        <v>0</v>
      </c>
      <c r="AM523" s="61">
        <v>0</v>
      </c>
      <c r="AN523" s="61">
        <v>0</v>
      </c>
      <c r="AO523" s="61">
        <v>0</v>
      </c>
      <c r="AP523" s="61">
        <v>0</v>
      </c>
      <c r="AQ523" s="61">
        <f t="shared" si="7"/>
        <v>0</v>
      </c>
      <c r="AT523" s="33"/>
    </row>
    <row r="524" spans="1:46" ht="33" customHeight="1">
      <c r="A524" s="32">
        <v>1751</v>
      </c>
      <c r="B524" s="315" t="str">
        <f>VLOOKUP(A524,[4]bd_lista!A:C,3,FALSE)</f>
        <v>Gobierno Autónomo Municipal de El Carmen Rivero Tórrez</v>
      </c>
      <c r="C524" s="316" t="e">
        <f>+VLOOKUP(A524,Contactos!$A$4:$E$534,6,FALSE)</f>
        <v>#REF!</v>
      </c>
      <c r="D524" s="61">
        <v>0</v>
      </c>
      <c r="E524" s="61">
        <v>0</v>
      </c>
      <c r="F524" s="61">
        <v>0</v>
      </c>
      <c r="G524" s="61">
        <v>0</v>
      </c>
      <c r="H524" s="61">
        <v>0</v>
      </c>
      <c r="I524" s="61">
        <v>0</v>
      </c>
      <c r="J524" s="61">
        <v>0</v>
      </c>
      <c r="K524" s="61">
        <v>0</v>
      </c>
      <c r="L524" s="61">
        <v>0</v>
      </c>
      <c r="M524" s="61">
        <v>0</v>
      </c>
      <c r="N524" s="61">
        <v>0</v>
      </c>
      <c r="O524" s="61">
        <v>0</v>
      </c>
      <c r="P524" s="61">
        <v>0</v>
      </c>
      <c r="Q524" s="61">
        <v>0</v>
      </c>
      <c r="R524" s="61">
        <v>0</v>
      </c>
      <c r="S524" s="61">
        <v>0</v>
      </c>
      <c r="T524" s="61">
        <v>0</v>
      </c>
      <c r="U524" s="61">
        <v>0</v>
      </c>
      <c r="V524" s="61">
        <v>0</v>
      </c>
      <c r="W524" s="61">
        <v>0</v>
      </c>
      <c r="X524" s="61">
        <v>0</v>
      </c>
      <c r="Y524" s="61">
        <v>0</v>
      </c>
      <c r="Z524" s="61">
        <v>0</v>
      </c>
      <c r="AA524" s="61">
        <v>0</v>
      </c>
      <c r="AB524" s="61">
        <v>0</v>
      </c>
      <c r="AC524" s="61">
        <v>0</v>
      </c>
      <c r="AD524" s="61">
        <v>0</v>
      </c>
      <c r="AE524" s="61">
        <v>0</v>
      </c>
      <c r="AF524" s="61">
        <v>0</v>
      </c>
      <c r="AG524" s="61">
        <v>0</v>
      </c>
      <c r="AH524" s="61">
        <v>0</v>
      </c>
      <c r="AI524" s="61">
        <v>0</v>
      </c>
      <c r="AJ524" s="61">
        <v>0</v>
      </c>
      <c r="AK524" s="61">
        <v>0</v>
      </c>
      <c r="AL524" s="61">
        <v>0</v>
      </c>
      <c r="AM524" s="61">
        <v>0</v>
      </c>
      <c r="AN524" s="61">
        <v>0</v>
      </c>
      <c r="AO524" s="61">
        <v>0</v>
      </c>
      <c r="AP524" s="61">
        <v>0</v>
      </c>
      <c r="AQ524" s="61">
        <f t="shared" si="7"/>
        <v>0</v>
      </c>
      <c r="AT524" s="33"/>
    </row>
    <row r="525" spans="1:46" ht="33" customHeight="1">
      <c r="A525" s="32">
        <v>1752</v>
      </c>
      <c r="B525" s="315" t="str">
        <f>VLOOKUP(A525,[4]bd_lista!A:C,3,FALSE)</f>
        <v>Gobierno Autónomo Municipal de San Juan</v>
      </c>
      <c r="C525" s="316" t="e">
        <f>+VLOOKUP(A525,Contactos!$A$4:$E$534,6,FALSE)</f>
        <v>#REF!</v>
      </c>
      <c r="D525" s="61">
        <v>0</v>
      </c>
      <c r="E525" s="61">
        <v>0</v>
      </c>
      <c r="F525" s="61">
        <v>0</v>
      </c>
      <c r="G525" s="61">
        <v>0</v>
      </c>
      <c r="H525" s="61">
        <v>0</v>
      </c>
      <c r="I525" s="61">
        <v>0</v>
      </c>
      <c r="J525" s="61">
        <v>0</v>
      </c>
      <c r="K525" s="61">
        <v>0</v>
      </c>
      <c r="L525" s="61">
        <v>0</v>
      </c>
      <c r="M525" s="61">
        <v>0</v>
      </c>
      <c r="N525" s="61">
        <v>0</v>
      </c>
      <c r="O525" s="61">
        <v>0</v>
      </c>
      <c r="P525" s="61">
        <v>0</v>
      </c>
      <c r="Q525" s="61">
        <v>0</v>
      </c>
      <c r="R525" s="61">
        <v>0</v>
      </c>
      <c r="S525" s="61">
        <v>0</v>
      </c>
      <c r="T525" s="61">
        <v>0</v>
      </c>
      <c r="U525" s="61">
        <v>0</v>
      </c>
      <c r="V525" s="61">
        <v>0</v>
      </c>
      <c r="W525" s="61">
        <v>0</v>
      </c>
      <c r="X525" s="61">
        <v>0</v>
      </c>
      <c r="Y525" s="61">
        <v>0</v>
      </c>
      <c r="Z525" s="61">
        <v>0</v>
      </c>
      <c r="AA525" s="61">
        <v>0</v>
      </c>
      <c r="AB525" s="61">
        <v>0</v>
      </c>
      <c r="AC525" s="61">
        <v>0</v>
      </c>
      <c r="AD525" s="61">
        <v>0</v>
      </c>
      <c r="AE525" s="61">
        <v>0</v>
      </c>
      <c r="AF525" s="61">
        <v>0</v>
      </c>
      <c r="AG525" s="61">
        <v>0</v>
      </c>
      <c r="AH525" s="61">
        <v>0</v>
      </c>
      <c r="AI525" s="61">
        <v>0</v>
      </c>
      <c r="AJ525" s="61">
        <v>0</v>
      </c>
      <c r="AK525" s="61">
        <v>0</v>
      </c>
      <c r="AL525" s="61">
        <v>0</v>
      </c>
      <c r="AM525" s="61">
        <v>0</v>
      </c>
      <c r="AN525" s="61">
        <v>0</v>
      </c>
      <c r="AO525" s="61">
        <v>0</v>
      </c>
      <c r="AP525" s="61">
        <v>0</v>
      </c>
      <c r="AQ525" s="61">
        <f t="shared" si="7"/>
        <v>0</v>
      </c>
      <c r="AT525" s="33"/>
    </row>
    <row r="526" spans="1:46" ht="33" customHeight="1">
      <c r="A526" s="32">
        <v>1753</v>
      </c>
      <c r="B526" s="315" t="str">
        <f>VLOOKUP(A526,[4]bd_lista!A:C,3,FALSE)</f>
        <v>Gobierno Autónomo Municipal de Fernández Alonso</v>
      </c>
      <c r="C526" s="316" t="e">
        <f>+VLOOKUP(A526,Contactos!$A$4:$E$534,6,FALSE)</f>
        <v>#REF!</v>
      </c>
      <c r="D526" s="61">
        <v>0</v>
      </c>
      <c r="E526" s="61">
        <v>0</v>
      </c>
      <c r="F526" s="61">
        <v>0</v>
      </c>
      <c r="G526" s="61">
        <v>0</v>
      </c>
      <c r="H526" s="61">
        <v>0</v>
      </c>
      <c r="I526" s="61">
        <v>0</v>
      </c>
      <c r="J526" s="61">
        <v>0</v>
      </c>
      <c r="K526" s="61">
        <v>0</v>
      </c>
      <c r="L526" s="61">
        <v>0</v>
      </c>
      <c r="M526" s="61">
        <v>0</v>
      </c>
      <c r="N526" s="61">
        <v>0</v>
      </c>
      <c r="O526" s="61">
        <v>0</v>
      </c>
      <c r="P526" s="61">
        <v>0</v>
      </c>
      <c r="Q526" s="61">
        <v>0</v>
      </c>
      <c r="R526" s="61">
        <v>0</v>
      </c>
      <c r="S526" s="61">
        <v>0</v>
      </c>
      <c r="T526" s="61">
        <v>0</v>
      </c>
      <c r="U526" s="61">
        <v>0</v>
      </c>
      <c r="V526" s="61">
        <v>0</v>
      </c>
      <c r="W526" s="61">
        <v>0</v>
      </c>
      <c r="X526" s="61">
        <v>0</v>
      </c>
      <c r="Y526" s="61">
        <v>0</v>
      </c>
      <c r="Z526" s="61">
        <v>0</v>
      </c>
      <c r="AA526" s="61">
        <v>0</v>
      </c>
      <c r="AB526" s="61">
        <v>0</v>
      </c>
      <c r="AC526" s="61">
        <v>0</v>
      </c>
      <c r="AD526" s="61">
        <v>0</v>
      </c>
      <c r="AE526" s="61">
        <v>0</v>
      </c>
      <c r="AF526" s="61">
        <v>0</v>
      </c>
      <c r="AG526" s="61">
        <v>0</v>
      </c>
      <c r="AH526" s="61">
        <v>0</v>
      </c>
      <c r="AI526" s="61">
        <v>0</v>
      </c>
      <c r="AJ526" s="61">
        <v>0</v>
      </c>
      <c r="AK526" s="61">
        <v>0</v>
      </c>
      <c r="AL526" s="61">
        <v>0</v>
      </c>
      <c r="AM526" s="61">
        <v>0</v>
      </c>
      <c r="AN526" s="61">
        <v>0</v>
      </c>
      <c r="AO526" s="61">
        <v>0</v>
      </c>
      <c r="AP526" s="61">
        <v>0</v>
      </c>
      <c r="AQ526" s="61">
        <f t="shared" si="7"/>
        <v>0</v>
      </c>
      <c r="AT526" s="33"/>
    </row>
    <row r="527" spans="1:46" ht="33" customHeight="1">
      <c r="A527" s="32">
        <v>1754</v>
      </c>
      <c r="B527" s="315" t="str">
        <f>VLOOKUP(A527,[4]bd_lista!A:C,3,FALSE)</f>
        <v>Gobierno Autónomo Municipal de San Pedro</v>
      </c>
      <c r="C527" s="316" t="e">
        <f>+VLOOKUP(A527,Contactos!$A$4:$E$534,6,FALSE)</f>
        <v>#REF!</v>
      </c>
      <c r="D527" s="61">
        <v>0</v>
      </c>
      <c r="E527" s="61">
        <v>0</v>
      </c>
      <c r="F527" s="61">
        <v>0</v>
      </c>
      <c r="G527" s="61">
        <v>0</v>
      </c>
      <c r="H527" s="61">
        <v>0</v>
      </c>
      <c r="I527" s="61">
        <v>0</v>
      </c>
      <c r="J527" s="61">
        <v>0</v>
      </c>
      <c r="K527" s="61">
        <v>0</v>
      </c>
      <c r="L527" s="61">
        <v>0</v>
      </c>
      <c r="M527" s="61">
        <v>0</v>
      </c>
      <c r="N527" s="61">
        <v>0</v>
      </c>
      <c r="O527" s="61">
        <v>0</v>
      </c>
      <c r="P527" s="61">
        <v>0</v>
      </c>
      <c r="Q527" s="61">
        <v>0</v>
      </c>
      <c r="R527" s="61">
        <v>0</v>
      </c>
      <c r="S527" s="61">
        <v>0</v>
      </c>
      <c r="T527" s="61">
        <v>0</v>
      </c>
      <c r="U527" s="61">
        <v>0</v>
      </c>
      <c r="V527" s="61">
        <v>0</v>
      </c>
      <c r="W527" s="61">
        <v>0</v>
      </c>
      <c r="X527" s="61">
        <v>0</v>
      </c>
      <c r="Y527" s="61">
        <v>0</v>
      </c>
      <c r="Z527" s="61">
        <v>0</v>
      </c>
      <c r="AA527" s="61">
        <v>0</v>
      </c>
      <c r="AB527" s="61">
        <v>0</v>
      </c>
      <c r="AC527" s="61">
        <v>0</v>
      </c>
      <c r="AD527" s="61">
        <v>0</v>
      </c>
      <c r="AE527" s="61">
        <v>0</v>
      </c>
      <c r="AF527" s="61">
        <v>0</v>
      </c>
      <c r="AG527" s="61">
        <v>0</v>
      </c>
      <c r="AH527" s="61">
        <v>0</v>
      </c>
      <c r="AI527" s="61">
        <v>0</v>
      </c>
      <c r="AJ527" s="61">
        <v>0</v>
      </c>
      <c r="AK527" s="61">
        <v>0</v>
      </c>
      <c r="AL527" s="61">
        <v>0</v>
      </c>
      <c r="AM527" s="61">
        <v>0</v>
      </c>
      <c r="AN527" s="61">
        <v>0</v>
      </c>
      <c r="AO527" s="61">
        <v>0</v>
      </c>
      <c r="AP527" s="61">
        <v>0</v>
      </c>
      <c r="AQ527" s="61">
        <f t="shared" ref="AQ527:AQ590" si="8">SUM(D527:AP527)</f>
        <v>0</v>
      </c>
      <c r="AT527" s="33"/>
    </row>
    <row r="528" spans="1:46" ht="33" customHeight="1">
      <c r="A528" s="32">
        <v>1755</v>
      </c>
      <c r="B528" s="315" t="str">
        <f>VLOOKUP(A528,[4]bd_lista!A:C,3,FALSE)</f>
        <v>Gobierno Autónomo Municipal de Cuatro Cañadas</v>
      </c>
      <c r="C528" s="316" t="e">
        <f>+VLOOKUP(A528,Contactos!$A$4:$E$534,6,FALSE)</f>
        <v>#REF!</v>
      </c>
      <c r="D528" s="61">
        <v>0</v>
      </c>
      <c r="E528" s="61">
        <v>0</v>
      </c>
      <c r="F528" s="61">
        <v>0</v>
      </c>
      <c r="G528" s="61">
        <v>0</v>
      </c>
      <c r="H528" s="61">
        <v>0</v>
      </c>
      <c r="I528" s="61">
        <v>0</v>
      </c>
      <c r="J528" s="61">
        <v>0</v>
      </c>
      <c r="K528" s="61">
        <v>0</v>
      </c>
      <c r="L528" s="61">
        <v>0</v>
      </c>
      <c r="M528" s="61">
        <v>0</v>
      </c>
      <c r="N528" s="61">
        <v>0</v>
      </c>
      <c r="O528" s="61">
        <v>0</v>
      </c>
      <c r="P528" s="61">
        <v>0</v>
      </c>
      <c r="Q528" s="61">
        <v>0</v>
      </c>
      <c r="R528" s="61">
        <v>0</v>
      </c>
      <c r="S528" s="61">
        <v>0</v>
      </c>
      <c r="T528" s="61">
        <v>0</v>
      </c>
      <c r="U528" s="61">
        <v>0</v>
      </c>
      <c r="V528" s="61">
        <v>0</v>
      </c>
      <c r="W528" s="61">
        <v>0</v>
      </c>
      <c r="X528" s="61">
        <v>0</v>
      </c>
      <c r="Y528" s="61">
        <v>0</v>
      </c>
      <c r="Z528" s="61">
        <v>0</v>
      </c>
      <c r="AA528" s="61">
        <v>0</v>
      </c>
      <c r="AB528" s="61">
        <v>0</v>
      </c>
      <c r="AC528" s="61">
        <v>0</v>
      </c>
      <c r="AD528" s="61">
        <v>0</v>
      </c>
      <c r="AE528" s="61">
        <v>0</v>
      </c>
      <c r="AF528" s="61">
        <v>0</v>
      </c>
      <c r="AG528" s="61">
        <v>0</v>
      </c>
      <c r="AH528" s="61">
        <v>0</v>
      </c>
      <c r="AI528" s="61">
        <v>0</v>
      </c>
      <c r="AJ528" s="61">
        <v>0</v>
      </c>
      <c r="AK528" s="61">
        <v>0</v>
      </c>
      <c r="AL528" s="61">
        <v>0</v>
      </c>
      <c r="AM528" s="61">
        <v>0</v>
      </c>
      <c r="AN528" s="61">
        <v>0</v>
      </c>
      <c r="AO528" s="61">
        <v>0</v>
      </c>
      <c r="AP528" s="61">
        <v>0</v>
      </c>
      <c r="AQ528" s="61">
        <f t="shared" si="8"/>
        <v>0</v>
      </c>
      <c r="AT528" s="33"/>
    </row>
    <row r="529" spans="1:46" ht="33" customHeight="1">
      <c r="A529" s="32">
        <v>1756</v>
      </c>
      <c r="B529" s="315" t="str">
        <f>VLOOKUP(A529,[4]bd_lista!A:C,3,FALSE)</f>
        <v>Gobierno Autónomo Municipal de Colpa Bélgica</v>
      </c>
      <c r="C529" s="316" t="e">
        <f>+VLOOKUP(A529,Contactos!$A$4:$E$534,6,FALSE)</f>
        <v>#REF!</v>
      </c>
      <c r="D529" s="61">
        <v>0</v>
      </c>
      <c r="E529" s="61">
        <v>0</v>
      </c>
      <c r="F529" s="61">
        <v>0</v>
      </c>
      <c r="G529" s="61">
        <v>0</v>
      </c>
      <c r="H529" s="61">
        <v>0</v>
      </c>
      <c r="I529" s="61">
        <v>0</v>
      </c>
      <c r="J529" s="61">
        <v>0</v>
      </c>
      <c r="K529" s="61">
        <v>0</v>
      </c>
      <c r="L529" s="61">
        <v>0</v>
      </c>
      <c r="M529" s="61">
        <v>0</v>
      </c>
      <c r="N529" s="61">
        <v>0</v>
      </c>
      <c r="O529" s="61">
        <v>0</v>
      </c>
      <c r="P529" s="61">
        <v>0</v>
      </c>
      <c r="Q529" s="61">
        <v>0</v>
      </c>
      <c r="R529" s="61">
        <v>0</v>
      </c>
      <c r="S529" s="61">
        <v>0</v>
      </c>
      <c r="T529" s="61">
        <v>0</v>
      </c>
      <c r="U529" s="61">
        <v>0</v>
      </c>
      <c r="V529" s="61">
        <v>0</v>
      </c>
      <c r="W529" s="61">
        <v>0</v>
      </c>
      <c r="X529" s="61">
        <v>0</v>
      </c>
      <c r="Y529" s="61">
        <v>0</v>
      </c>
      <c r="Z529" s="61">
        <v>0</v>
      </c>
      <c r="AA529" s="61">
        <v>0</v>
      </c>
      <c r="AB529" s="61">
        <v>0</v>
      </c>
      <c r="AC529" s="61">
        <v>0</v>
      </c>
      <c r="AD529" s="61">
        <v>0</v>
      </c>
      <c r="AE529" s="61">
        <v>0</v>
      </c>
      <c r="AF529" s="61">
        <v>0</v>
      </c>
      <c r="AG529" s="61">
        <v>0</v>
      </c>
      <c r="AH529" s="61">
        <v>0</v>
      </c>
      <c r="AI529" s="61">
        <v>0</v>
      </c>
      <c r="AJ529" s="61">
        <v>0</v>
      </c>
      <c r="AK529" s="61">
        <v>0</v>
      </c>
      <c r="AL529" s="61">
        <v>0</v>
      </c>
      <c r="AM529" s="61">
        <v>0</v>
      </c>
      <c r="AN529" s="61">
        <v>0</v>
      </c>
      <c r="AO529" s="61">
        <v>0</v>
      </c>
      <c r="AP529" s="61">
        <v>0</v>
      </c>
      <c r="AQ529" s="61">
        <f t="shared" si="8"/>
        <v>0</v>
      </c>
      <c r="AT529" s="33"/>
    </row>
    <row r="530" spans="1:46" ht="33" customHeight="1">
      <c r="A530" s="32">
        <v>1801</v>
      </c>
      <c r="B530" s="315" t="str">
        <f>VLOOKUP(A530,[4]bd_lista!A:C,3,FALSE)</f>
        <v>Gobierno Autónomo Municipal de Trinidad</v>
      </c>
      <c r="C530" s="316" t="e">
        <f>+VLOOKUP(A530,Contactos!$A$4:$E$534,6,FALSE)</f>
        <v>#REF!</v>
      </c>
      <c r="D530" s="61">
        <v>0</v>
      </c>
      <c r="E530" s="61">
        <v>0</v>
      </c>
      <c r="F530" s="61">
        <v>0</v>
      </c>
      <c r="G530" s="61">
        <v>0</v>
      </c>
      <c r="H530" s="61">
        <v>0</v>
      </c>
      <c r="I530" s="61">
        <v>0</v>
      </c>
      <c r="J530" s="61">
        <v>0</v>
      </c>
      <c r="K530" s="61">
        <v>0</v>
      </c>
      <c r="L530" s="61">
        <v>0</v>
      </c>
      <c r="M530" s="61">
        <v>0</v>
      </c>
      <c r="N530" s="61">
        <v>0</v>
      </c>
      <c r="O530" s="61">
        <v>0</v>
      </c>
      <c r="P530" s="61">
        <v>0</v>
      </c>
      <c r="Q530" s="61">
        <v>0</v>
      </c>
      <c r="R530" s="61">
        <v>0</v>
      </c>
      <c r="S530" s="61">
        <v>0</v>
      </c>
      <c r="T530" s="61">
        <v>0</v>
      </c>
      <c r="U530" s="61">
        <v>0</v>
      </c>
      <c r="V530" s="61">
        <v>0</v>
      </c>
      <c r="W530" s="61">
        <v>0</v>
      </c>
      <c r="X530" s="61">
        <v>0</v>
      </c>
      <c r="Y530" s="61">
        <v>0</v>
      </c>
      <c r="Z530" s="61">
        <v>0</v>
      </c>
      <c r="AA530" s="61">
        <v>0</v>
      </c>
      <c r="AB530" s="61">
        <v>0</v>
      </c>
      <c r="AC530" s="61">
        <v>0</v>
      </c>
      <c r="AD530" s="61">
        <v>0</v>
      </c>
      <c r="AE530" s="61">
        <v>0</v>
      </c>
      <c r="AF530" s="61">
        <v>0</v>
      </c>
      <c r="AG530" s="61">
        <v>0</v>
      </c>
      <c r="AH530" s="61">
        <v>0</v>
      </c>
      <c r="AI530" s="61">
        <v>0</v>
      </c>
      <c r="AJ530" s="61">
        <v>0</v>
      </c>
      <c r="AK530" s="61">
        <v>0</v>
      </c>
      <c r="AL530" s="61">
        <v>0</v>
      </c>
      <c r="AM530" s="61">
        <v>0</v>
      </c>
      <c r="AN530" s="61">
        <v>0</v>
      </c>
      <c r="AO530" s="61">
        <v>0</v>
      </c>
      <c r="AP530" s="61">
        <v>0</v>
      </c>
      <c r="AQ530" s="61">
        <f t="shared" si="8"/>
        <v>0</v>
      </c>
      <c r="AT530" s="33"/>
    </row>
    <row r="531" spans="1:46" ht="33" customHeight="1">
      <c r="A531" s="32">
        <v>1802</v>
      </c>
      <c r="B531" s="315" t="str">
        <f>VLOOKUP(A531,[4]bd_lista!A:C,3,FALSE)</f>
        <v>Gobierno Autónomo Municipal de San Javier</v>
      </c>
      <c r="C531" s="316" t="e">
        <f>+VLOOKUP(A531,Contactos!$A$4:$E$534,6,FALSE)</f>
        <v>#REF!</v>
      </c>
      <c r="D531" s="61">
        <v>0</v>
      </c>
      <c r="E531" s="61">
        <v>0</v>
      </c>
      <c r="F531" s="61">
        <v>0</v>
      </c>
      <c r="G531" s="61">
        <v>0</v>
      </c>
      <c r="H531" s="61">
        <v>0</v>
      </c>
      <c r="I531" s="61">
        <v>0</v>
      </c>
      <c r="J531" s="61">
        <v>0</v>
      </c>
      <c r="K531" s="61">
        <v>0</v>
      </c>
      <c r="L531" s="61">
        <v>0</v>
      </c>
      <c r="M531" s="61">
        <v>0</v>
      </c>
      <c r="N531" s="61">
        <v>0</v>
      </c>
      <c r="O531" s="61">
        <v>0</v>
      </c>
      <c r="P531" s="61">
        <v>0</v>
      </c>
      <c r="Q531" s="61">
        <v>0</v>
      </c>
      <c r="R531" s="61">
        <v>0</v>
      </c>
      <c r="S531" s="61">
        <v>0</v>
      </c>
      <c r="T531" s="61">
        <v>0</v>
      </c>
      <c r="U531" s="61">
        <v>0</v>
      </c>
      <c r="V531" s="61">
        <v>0</v>
      </c>
      <c r="W531" s="61">
        <v>0</v>
      </c>
      <c r="X531" s="61">
        <v>0</v>
      </c>
      <c r="Y531" s="61">
        <v>0</v>
      </c>
      <c r="Z531" s="61">
        <v>0</v>
      </c>
      <c r="AA531" s="61">
        <v>0</v>
      </c>
      <c r="AB531" s="61">
        <v>0</v>
      </c>
      <c r="AC531" s="61">
        <v>0</v>
      </c>
      <c r="AD531" s="61">
        <v>0</v>
      </c>
      <c r="AE531" s="61">
        <v>0</v>
      </c>
      <c r="AF531" s="61">
        <v>0</v>
      </c>
      <c r="AG531" s="61">
        <v>0</v>
      </c>
      <c r="AH531" s="61">
        <v>0</v>
      </c>
      <c r="AI531" s="61">
        <v>0</v>
      </c>
      <c r="AJ531" s="61">
        <v>0</v>
      </c>
      <c r="AK531" s="61">
        <v>0</v>
      </c>
      <c r="AL531" s="61">
        <v>0</v>
      </c>
      <c r="AM531" s="61">
        <v>0</v>
      </c>
      <c r="AN531" s="61">
        <v>0</v>
      </c>
      <c r="AO531" s="61">
        <v>0</v>
      </c>
      <c r="AP531" s="61">
        <v>0</v>
      </c>
      <c r="AQ531" s="61">
        <f t="shared" si="8"/>
        <v>0</v>
      </c>
      <c r="AT531" s="33"/>
    </row>
    <row r="532" spans="1:46" ht="33" customHeight="1">
      <c r="A532" s="32">
        <v>1803</v>
      </c>
      <c r="B532" s="315" t="str">
        <f>VLOOKUP(A532,[4]bd_lista!A:C,3,FALSE)</f>
        <v>Gobierno Autónomo Municipal de Riberalta</v>
      </c>
      <c r="C532" s="316" t="e">
        <f>+VLOOKUP(A532,Contactos!$A$4:$E$534,6,FALSE)</f>
        <v>#REF!</v>
      </c>
      <c r="D532" s="61">
        <v>0</v>
      </c>
      <c r="E532" s="61">
        <v>0</v>
      </c>
      <c r="F532" s="61">
        <v>0</v>
      </c>
      <c r="G532" s="61">
        <v>0</v>
      </c>
      <c r="H532" s="61">
        <v>0</v>
      </c>
      <c r="I532" s="61">
        <v>0</v>
      </c>
      <c r="J532" s="61">
        <v>0</v>
      </c>
      <c r="K532" s="61">
        <v>0</v>
      </c>
      <c r="L532" s="61">
        <v>0</v>
      </c>
      <c r="M532" s="61">
        <v>0</v>
      </c>
      <c r="N532" s="61">
        <v>0</v>
      </c>
      <c r="O532" s="61">
        <v>0</v>
      </c>
      <c r="P532" s="61">
        <v>0</v>
      </c>
      <c r="Q532" s="61">
        <v>0</v>
      </c>
      <c r="R532" s="61">
        <v>0</v>
      </c>
      <c r="S532" s="61">
        <v>0</v>
      </c>
      <c r="T532" s="61">
        <v>0</v>
      </c>
      <c r="U532" s="61">
        <v>0</v>
      </c>
      <c r="V532" s="61">
        <v>0</v>
      </c>
      <c r="W532" s="61">
        <v>0</v>
      </c>
      <c r="X532" s="61">
        <v>0</v>
      </c>
      <c r="Y532" s="61">
        <v>0</v>
      </c>
      <c r="Z532" s="61">
        <v>0</v>
      </c>
      <c r="AA532" s="61">
        <v>0</v>
      </c>
      <c r="AB532" s="61">
        <v>0</v>
      </c>
      <c r="AC532" s="61">
        <v>0</v>
      </c>
      <c r="AD532" s="61">
        <v>0</v>
      </c>
      <c r="AE532" s="61">
        <v>0</v>
      </c>
      <c r="AF532" s="61">
        <v>0</v>
      </c>
      <c r="AG532" s="61">
        <v>0</v>
      </c>
      <c r="AH532" s="61">
        <v>0</v>
      </c>
      <c r="AI532" s="61">
        <v>0</v>
      </c>
      <c r="AJ532" s="61">
        <v>0</v>
      </c>
      <c r="AK532" s="61">
        <v>0</v>
      </c>
      <c r="AL532" s="61">
        <v>0</v>
      </c>
      <c r="AM532" s="61">
        <v>0</v>
      </c>
      <c r="AN532" s="61">
        <v>0</v>
      </c>
      <c r="AO532" s="61">
        <v>0</v>
      </c>
      <c r="AP532" s="61">
        <v>0</v>
      </c>
      <c r="AQ532" s="61">
        <f t="shared" si="8"/>
        <v>0</v>
      </c>
      <c r="AT532" s="33"/>
    </row>
    <row r="533" spans="1:46" ht="33" customHeight="1">
      <c r="A533" s="32">
        <v>1805</v>
      </c>
      <c r="B533" s="315" t="str">
        <f>VLOOKUP(A533,[4]bd_lista!A:C,3,FALSE)</f>
        <v>Gobierno Autónomo Municipal de Puerto Guayaramerín</v>
      </c>
      <c r="C533" s="316" t="e">
        <f>+VLOOKUP(A533,Contactos!$A$4:$E$534,6,FALSE)</f>
        <v>#REF!</v>
      </c>
      <c r="D533" s="61">
        <v>0</v>
      </c>
      <c r="E533" s="61">
        <v>0</v>
      </c>
      <c r="F533" s="61">
        <v>0</v>
      </c>
      <c r="G533" s="61">
        <v>0</v>
      </c>
      <c r="H533" s="61">
        <v>0</v>
      </c>
      <c r="I533" s="61">
        <v>0</v>
      </c>
      <c r="J533" s="61">
        <v>0</v>
      </c>
      <c r="K533" s="61">
        <v>0</v>
      </c>
      <c r="L533" s="61">
        <v>0</v>
      </c>
      <c r="M533" s="61">
        <v>0</v>
      </c>
      <c r="N533" s="61">
        <v>0</v>
      </c>
      <c r="O533" s="61">
        <v>0</v>
      </c>
      <c r="P533" s="61">
        <v>0</v>
      </c>
      <c r="Q533" s="61">
        <v>0</v>
      </c>
      <c r="R533" s="61">
        <v>0</v>
      </c>
      <c r="S533" s="61">
        <v>0</v>
      </c>
      <c r="T533" s="61">
        <v>0</v>
      </c>
      <c r="U533" s="61">
        <v>0</v>
      </c>
      <c r="V533" s="61">
        <v>0</v>
      </c>
      <c r="W533" s="61">
        <v>0</v>
      </c>
      <c r="X533" s="61">
        <v>0</v>
      </c>
      <c r="Y533" s="61">
        <v>0</v>
      </c>
      <c r="Z533" s="61">
        <v>0</v>
      </c>
      <c r="AA533" s="61">
        <v>0</v>
      </c>
      <c r="AB533" s="61">
        <v>0</v>
      </c>
      <c r="AC533" s="61">
        <v>0</v>
      </c>
      <c r="AD533" s="61">
        <v>0</v>
      </c>
      <c r="AE533" s="61">
        <v>0</v>
      </c>
      <c r="AF533" s="61">
        <v>0</v>
      </c>
      <c r="AG533" s="61">
        <v>0</v>
      </c>
      <c r="AH533" s="61">
        <v>0</v>
      </c>
      <c r="AI533" s="61">
        <v>0</v>
      </c>
      <c r="AJ533" s="61">
        <v>0</v>
      </c>
      <c r="AK533" s="61">
        <v>0</v>
      </c>
      <c r="AL533" s="61">
        <v>0</v>
      </c>
      <c r="AM533" s="61">
        <v>0</v>
      </c>
      <c r="AN533" s="61">
        <v>0</v>
      </c>
      <c r="AO533" s="61">
        <v>0</v>
      </c>
      <c r="AP533" s="61">
        <v>0</v>
      </c>
      <c r="AQ533" s="61">
        <f t="shared" si="8"/>
        <v>0</v>
      </c>
      <c r="AT533" s="33"/>
    </row>
    <row r="534" spans="1:46" ht="33" customHeight="1">
      <c r="A534" s="32">
        <v>1806</v>
      </c>
      <c r="B534" s="315" t="str">
        <f>VLOOKUP(A534,[4]bd_lista!A:C,3,FALSE)</f>
        <v>Gobierno Autónomo Municipal de Reyes</v>
      </c>
      <c r="C534" s="316" t="e">
        <f>+VLOOKUP(A534,Contactos!$A$4:$E$534,6,FALSE)</f>
        <v>#REF!</v>
      </c>
      <c r="D534" s="61">
        <v>0</v>
      </c>
      <c r="E534" s="61">
        <v>0</v>
      </c>
      <c r="F534" s="61">
        <v>0</v>
      </c>
      <c r="G534" s="61">
        <v>0</v>
      </c>
      <c r="H534" s="61">
        <v>0</v>
      </c>
      <c r="I534" s="61">
        <v>0</v>
      </c>
      <c r="J534" s="61">
        <v>0</v>
      </c>
      <c r="K534" s="61">
        <v>0</v>
      </c>
      <c r="L534" s="61">
        <v>0</v>
      </c>
      <c r="M534" s="61">
        <v>0</v>
      </c>
      <c r="N534" s="61">
        <v>0</v>
      </c>
      <c r="O534" s="61">
        <v>0</v>
      </c>
      <c r="P534" s="61">
        <v>0</v>
      </c>
      <c r="Q534" s="61">
        <v>0</v>
      </c>
      <c r="R534" s="61">
        <v>0</v>
      </c>
      <c r="S534" s="61">
        <v>0</v>
      </c>
      <c r="T534" s="61">
        <v>0</v>
      </c>
      <c r="U534" s="61">
        <v>0</v>
      </c>
      <c r="V534" s="61">
        <v>0</v>
      </c>
      <c r="W534" s="61">
        <v>0</v>
      </c>
      <c r="X534" s="61">
        <v>0</v>
      </c>
      <c r="Y534" s="61">
        <v>0</v>
      </c>
      <c r="Z534" s="61">
        <v>0</v>
      </c>
      <c r="AA534" s="61">
        <v>0</v>
      </c>
      <c r="AB534" s="61">
        <v>0</v>
      </c>
      <c r="AC534" s="61">
        <v>0</v>
      </c>
      <c r="AD534" s="61">
        <v>0</v>
      </c>
      <c r="AE534" s="61">
        <v>0</v>
      </c>
      <c r="AF534" s="61">
        <v>0</v>
      </c>
      <c r="AG534" s="61">
        <v>0</v>
      </c>
      <c r="AH534" s="61">
        <v>0</v>
      </c>
      <c r="AI534" s="61">
        <v>0</v>
      </c>
      <c r="AJ534" s="61">
        <v>0</v>
      </c>
      <c r="AK534" s="61">
        <v>0</v>
      </c>
      <c r="AL534" s="61">
        <v>0</v>
      </c>
      <c r="AM534" s="61">
        <v>0</v>
      </c>
      <c r="AN534" s="61">
        <v>0</v>
      </c>
      <c r="AO534" s="61">
        <v>0</v>
      </c>
      <c r="AP534" s="61">
        <v>0</v>
      </c>
      <c r="AQ534" s="61">
        <f t="shared" si="8"/>
        <v>0</v>
      </c>
      <c r="AT534" s="33"/>
    </row>
    <row r="535" spans="1:46" ht="33" customHeight="1">
      <c r="A535" s="32">
        <v>1807</v>
      </c>
      <c r="B535" s="315" t="str">
        <f>VLOOKUP(A535,[4]bd_lista!A:C,3,FALSE)</f>
        <v>Gobierno Autónomo Municipal de Puerto Rurrenabaque</v>
      </c>
      <c r="C535" s="316" t="e">
        <f>+VLOOKUP(A535,Contactos!$A$4:$E$534,6,FALSE)</f>
        <v>#REF!</v>
      </c>
      <c r="D535" s="61">
        <v>0</v>
      </c>
      <c r="E535" s="61">
        <v>0</v>
      </c>
      <c r="F535" s="61">
        <v>0</v>
      </c>
      <c r="G535" s="61">
        <v>0</v>
      </c>
      <c r="H535" s="61">
        <v>0</v>
      </c>
      <c r="I535" s="61">
        <v>0</v>
      </c>
      <c r="J535" s="61">
        <v>0</v>
      </c>
      <c r="K535" s="61">
        <v>0</v>
      </c>
      <c r="L535" s="61">
        <v>0</v>
      </c>
      <c r="M535" s="61">
        <v>0</v>
      </c>
      <c r="N535" s="61">
        <v>0</v>
      </c>
      <c r="O535" s="61">
        <v>0</v>
      </c>
      <c r="P535" s="61">
        <v>0</v>
      </c>
      <c r="Q535" s="61">
        <v>0</v>
      </c>
      <c r="R535" s="61">
        <v>0</v>
      </c>
      <c r="S535" s="61">
        <v>0</v>
      </c>
      <c r="T535" s="61">
        <v>0</v>
      </c>
      <c r="U535" s="61">
        <v>0</v>
      </c>
      <c r="V535" s="61">
        <v>0</v>
      </c>
      <c r="W535" s="61">
        <v>0</v>
      </c>
      <c r="X535" s="61">
        <v>0</v>
      </c>
      <c r="Y535" s="61">
        <v>0</v>
      </c>
      <c r="Z535" s="61">
        <v>0</v>
      </c>
      <c r="AA535" s="61">
        <v>0</v>
      </c>
      <c r="AB535" s="61">
        <v>0</v>
      </c>
      <c r="AC535" s="61">
        <v>0</v>
      </c>
      <c r="AD535" s="61">
        <v>0</v>
      </c>
      <c r="AE535" s="61">
        <v>0</v>
      </c>
      <c r="AF535" s="61">
        <v>0</v>
      </c>
      <c r="AG535" s="61">
        <v>0</v>
      </c>
      <c r="AH535" s="61">
        <v>0</v>
      </c>
      <c r="AI535" s="61">
        <v>0</v>
      </c>
      <c r="AJ535" s="61">
        <v>0</v>
      </c>
      <c r="AK535" s="61">
        <v>0</v>
      </c>
      <c r="AL535" s="61">
        <v>0</v>
      </c>
      <c r="AM535" s="61">
        <v>0</v>
      </c>
      <c r="AN535" s="61">
        <v>0</v>
      </c>
      <c r="AO535" s="61">
        <v>0</v>
      </c>
      <c r="AP535" s="61">
        <v>0</v>
      </c>
      <c r="AQ535" s="61">
        <f t="shared" si="8"/>
        <v>0</v>
      </c>
      <c r="AT535" s="33"/>
    </row>
    <row r="536" spans="1:46" ht="33" customHeight="1">
      <c r="A536" s="32">
        <v>1808</v>
      </c>
      <c r="B536" s="315" t="str">
        <f>VLOOKUP(A536,[4]bd_lista!A:C,3,FALSE)</f>
        <v>Gobierno Autónomo Municipal de San Borja</v>
      </c>
      <c r="C536" s="316" t="e">
        <f>+VLOOKUP(A536,Contactos!$A$4:$E$534,6,FALSE)</f>
        <v>#REF!</v>
      </c>
      <c r="D536" s="61">
        <v>0</v>
      </c>
      <c r="E536" s="61">
        <v>0</v>
      </c>
      <c r="F536" s="61">
        <v>0</v>
      </c>
      <c r="G536" s="61">
        <v>0</v>
      </c>
      <c r="H536" s="61">
        <v>0</v>
      </c>
      <c r="I536" s="61">
        <v>0</v>
      </c>
      <c r="J536" s="61">
        <v>0</v>
      </c>
      <c r="K536" s="61">
        <v>0</v>
      </c>
      <c r="L536" s="61">
        <v>0</v>
      </c>
      <c r="M536" s="61">
        <v>0</v>
      </c>
      <c r="N536" s="61">
        <v>0</v>
      </c>
      <c r="O536" s="61">
        <v>0</v>
      </c>
      <c r="P536" s="61">
        <v>0</v>
      </c>
      <c r="Q536" s="61">
        <v>0</v>
      </c>
      <c r="R536" s="61">
        <v>0</v>
      </c>
      <c r="S536" s="61">
        <v>0</v>
      </c>
      <c r="T536" s="61">
        <v>0</v>
      </c>
      <c r="U536" s="61">
        <v>0</v>
      </c>
      <c r="V536" s="61">
        <v>0</v>
      </c>
      <c r="W536" s="61">
        <v>0</v>
      </c>
      <c r="X536" s="61">
        <v>0</v>
      </c>
      <c r="Y536" s="61">
        <v>0</v>
      </c>
      <c r="Z536" s="61">
        <v>0</v>
      </c>
      <c r="AA536" s="61">
        <v>0</v>
      </c>
      <c r="AB536" s="61">
        <v>0</v>
      </c>
      <c r="AC536" s="61">
        <v>0</v>
      </c>
      <c r="AD536" s="61">
        <v>0</v>
      </c>
      <c r="AE536" s="61">
        <v>0</v>
      </c>
      <c r="AF536" s="61">
        <v>0</v>
      </c>
      <c r="AG536" s="61">
        <v>0</v>
      </c>
      <c r="AH536" s="61">
        <v>0</v>
      </c>
      <c r="AI536" s="61">
        <v>0</v>
      </c>
      <c r="AJ536" s="61">
        <v>0</v>
      </c>
      <c r="AK536" s="61">
        <v>0</v>
      </c>
      <c r="AL536" s="61">
        <v>0</v>
      </c>
      <c r="AM536" s="61">
        <v>0</v>
      </c>
      <c r="AN536" s="61">
        <v>0</v>
      </c>
      <c r="AO536" s="61">
        <v>0</v>
      </c>
      <c r="AP536" s="61">
        <v>0</v>
      </c>
      <c r="AQ536" s="61">
        <f t="shared" si="8"/>
        <v>0</v>
      </c>
      <c r="AT536" s="33"/>
    </row>
    <row r="537" spans="1:46" ht="33" customHeight="1">
      <c r="A537" s="32">
        <v>1809</v>
      </c>
      <c r="B537" s="315" t="str">
        <f>VLOOKUP(A537,[4]bd_lista!A:C,3,FALSE)</f>
        <v>Gobierno Autónomo Municipal de Santa Rosa</v>
      </c>
      <c r="C537" s="316" t="e">
        <f>+VLOOKUP(A537,Contactos!$A$4:$E$534,6,FALSE)</f>
        <v>#REF!</v>
      </c>
      <c r="D537" s="61">
        <v>0</v>
      </c>
      <c r="E537" s="61">
        <v>0</v>
      </c>
      <c r="F537" s="61">
        <v>0</v>
      </c>
      <c r="G537" s="61">
        <v>0</v>
      </c>
      <c r="H537" s="61">
        <v>0</v>
      </c>
      <c r="I537" s="61">
        <v>0</v>
      </c>
      <c r="J537" s="61">
        <v>0</v>
      </c>
      <c r="K537" s="61">
        <v>0</v>
      </c>
      <c r="L537" s="61">
        <v>0</v>
      </c>
      <c r="M537" s="61">
        <v>0</v>
      </c>
      <c r="N537" s="61">
        <v>0</v>
      </c>
      <c r="O537" s="61">
        <v>0</v>
      </c>
      <c r="P537" s="61">
        <v>0</v>
      </c>
      <c r="Q537" s="61">
        <v>0</v>
      </c>
      <c r="R537" s="61">
        <v>0</v>
      </c>
      <c r="S537" s="61">
        <v>0</v>
      </c>
      <c r="T537" s="61">
        <v>0</v>
      </c>
      <c r="U537" s="61">
        <v>0</v>
      </c>
      <c r="V537" s="61">
        <v>0</v>
      </c>
      <c r="W537" s="61">
        <v>0</v>
      </c>
      <c r="X537" s="61">
        <v>0</v>
      </c>
      <c r="Y537" s="61">
        <v>0</v>
      </c>
      <c r="Z537" s="61">
        <v>0</v>
      </c>
      <c r="AA537" s="61">
        <v>0</v>
      </c>
      <c r="AB537" s="61">
        <v>0</v>
      </c>
      <c r="AC537" s="61">
        <v>0</v>
      </c>
      <c r="AD537" s="61">
        <v>0</v>
      </c>
      <c r="AE537" s="61">
        <v>0</v>
      </c>
      <c r="AF537" s="61">
        <v>0</v>
      </c>
      <c r="AG537" s="61">
        <v>0</v>
      </c>
      <c r="AH537" s="61">
        <v>0</v>
      </c>
      <c r="AI537" s="61">
        <v>0</v>
      </c>
      <c r="AJ537" s="61">
        <v>0</v>
      </c>
      <c r="AK537" s="61">
        <v>0</v>
      </c>
      <c r="AL537" s="61">
        <v>0</v>
      </c>
      <c r="AM537" s="61">
        <v>0</v>
      </c>
      <c r="AN537" s="61">
        <v>0</v>
      </c>
      <c r="AO537" s="61">
        <v>0</v>
      </c>
      <c r="AP537" s="61">
        <v>0</v>
      </c>
      <c r="AQ537" s="61">
        <f t="shared" si="8"/>
        <v>0</v>
      </c>
      <c r="AT537" s="33"/>
    </row>
    <row r="538" spans="1:46" ht="33" customHeight="1">
      <c r="A538" s="32">
        <v>1810</v>
      </c>
      <c r="B538" s="315" t="str">
        <f>VLOOKUP(A538,[4]bd_lista!A:C,3,FALSE)</f>
        <v>Gobierno Autónomo Municipal de Santa Ana</v>
      </c>
      <c r="C538" s="316" t="e">
        <f>+VLOOKUP(A538,Contactos!$A$4:$E$534,6,FALSE)</f>
        <v>#REF!</v>
      </c>
      <c r="D538" s="61">
        <v>0</v>
      </c>
      <c r="E538" s="61">
        <v>0</v>
      </c>
      <c r="F538" s="61">
        <v>0</v>
      </c>
      <c r="G538" s="61">
        <v>0</v>
      </c>
      <c r="H538" s="61">
        <v>0</v>
      </c>
      <c r="I538" s="61">
        <v>0</v>
      </c>
      <c r="J538" s="61">
        <v>0</v>
      </c>
      <c r="K538" s="61">
        <v>0</v>
      </c>
      <c r="L538" s="61">
        <v>0</v>
      </c>
      <c r="M538" s="61">
        <v>0</v>
      </c>
      <c r="N538" s="61">
        <v>0</v>
      </c>
      <c r="O538" s="61">
        <v>0</v>
      </c>
      <c r="P538" s="61">
        <v>0</v>
      </c>
      <c r="Q538" s="61">
        <v>0</v>
      </c>
      <c r="R538" s="61">
        <v>0</v>
      </c>
      <c r="S538" s="61">
        <v>0</v>
      </c>
      <c r="T538" s="61">
        <v>0</v>
      </c>
      <c r="U538" s="61">
        <v>0</v>
      </c>
      <c r="V538" s="61">
        <v>0</v>
      </c>
      <c r="W538" s="61">
        <v>0</v>
      </c>
      <c r="X538" s="61">
        <v>0</v>
      </c>
      <c r="Y538" s="61">
        <v>0</v>
      </c>
      <c r="Z538" s="61">
        <v>0</v>
      </c>
      <c r="AA538" s="61">
        <v>0</v>
      </c>
      <c r="AB538" s="61">
        <v>0</v>
      </c>
      <c r="AC538" s="61">
        <v>0</v>
      </c>
      <c r="AD538" s="61">
        <v>0</v>
      </c>
      <c r="AE538" s="61">
        <v>0</v>
      </c>
      <c r="AF538" s="61">
        <v>0</v>
      </c>
      <c r="AG538" s="61">
        <v>0</v>
      </c>
      <c r="AH538" s="61">
        <v>0</v>
      </c>
      <c r="AI538" s="61">
        <v>0</v>
      </c>
      <c r="AJ538" s="61">
        <v>0</v>
      </c>
      <c r="AK538" s="61">
        <v>0</v>
      </c>
      <c r="AL538" s="61">
        <v>0</v>
      </c>
      <c r="AM538" s="61">
        <v>0</v>
      </c>
      <c r="AN538" s="61">
        <v>0</v>
      </c>
      <c r="AO538" s="61">
        <v>0</v>
      </c>
      <c r="AP538" s="61">
        <v>0</v>
      </c>
      <c r="AQ538" s="61">
        <f t="shared" si="8"/>
        <v>0</v>
      </c>
      <c r="AT538" s="33"/>
    </row>
    <row r="539" spans="1:46" ht="33" customHeight="1">
      <c r="A539" s="32">
        <v>1811</v>
      </c>
      <c r="B539" s="315" t="str">
        <f>VLOOKUP(A539,[4]bd_lista!A:C,3,FALSE)</f>
        <v>Gobierno Autónomo Municipal de San Ignacio</v>
      </c>
      <c r="C539" s="316" t="e">
        <f>+VLOOKUP(A539,Contactos!$A$4:$E$534,6,FALSE)</f>
        <v>#REF!</v>
      </c>
      <c r="D539" s="61">
        <v>0</v>
      </c>
      <c r="E539" s="61">
        <v>0</v>
      </c>
      <c r="F539" s="61">
        <v>0</v>
      </c>
      <c r="G539" s="61">
        <v>0</v>
      </c>
      <c r="H539" s="61">
        <v>0</v>
      </c>
      <c r="I539" s="61">
        <v>0</v>
      </c>
      <c r="J539" s="61">
        <v>0</v>
      </c>
      <c r="K539" s="61">
        <v>0</v>
      </c>
      <c r="L539" s="61">
        <v>0</v>
      </c>
      <c r="M539" s="61">
        <v>0</v>
      </c>
      <c r="N539" s="61">
        <v>0</v>
      </c>
      <c r="O539" s="61">
        <v>0</v>
      </c>
      <c r="P539" s="61">
        <v>0</v>
      </c>
      <c r="Q539" s="61">
        <v>0</v>
      </c>
      <c r="R539" s="61">
        <v>0</v>
      </c>
      <c r="S539" s="61">
        <v>0</v>
      </c>
      <c r="T539" s="61">
        <v>0</v>
      </c>
      <c r="U539" s="61">
        <v>0</v>
      </c>
      <c r="V539" s="61">
        <v>0</v>
      </c>
      <c r="W539" s="61">
        <v>0</v>
      </c>
      <c r="X539" s="61">
        <v>0</v>
      </c>
      <c r="Y539" s="61">
        <v>0</v>
      </c>
      <c r="Z539" s="61">
        <v>0</v>
      </c>
      <c r="AA539" s="61">
        <v>0</v>
      </c>
      <c r="AB539" s="61">
        <v>0</v>
      </c>
      <c r="AC539" s="61">
        <v>0</v>
      </c>
      <c r="AD539" s="61">
        <v>0</v>
      </c>
      <c r="AE539" s="61">
        <v>0</v>
      </c>
      <c r="AF539" s="61">
        <v>0</v>
      </c>
      <c r="AG539" s="61">
        <v>0</v>
      </c>
      <c r="AH539" s="61">
        <v>0</v>
      </c>
      <c r="AI539" s="61">
        <v>0</v>
      </c>
      <c r="AJ539" s="61">
        <v>0</v>
      </c>
      <c r="AK539" s="61">
        <v>0</v>
      </c>
      <c r="AL539" s="61">
        <v>0</v>
      </c>
      <c r="AM539" s="61">
        <v>0</v>
      </c>
      <c r="AN539" s="61">
        <v>0</v>
      </c>
      <c r="AO539" s="61">
        <v>0</v>
      </c>
      <c r="AP539" s="61">
        <v>0</v>
      </c>
      <c r="AQ539" s="61">
        <f t="shared" si="8"/>
        <v>0</v>
      </c>
      <c r="AT539" s="33"/>
    </row>
    <row r="540" spans="1:46" ht="33" customHeight="1">
      <c r="A540" s="32">
        <v>1812</v>
      </c>
      <c r="B540" s="315" t="str">
        <f>VLOOKUP(A540,[4]bd_lista!A:C,3,FALSE)</f>
        <v>Gobierno Autónomo Municipal de Loreto</v>
      </c>
      <c r="C540" s="316" t="e">
        <f>+VLOOKUP(A540,Contactos!$A$4:$E$534,6,FALSE)</f>
        <v>#REF!</v>
      </c>
      <c r="D540" s="61">
        <v>0</v>
      </c>
      <c r="E540" s="61">
        <v>0</v>
      </c>
      <c r="F540" s="61">
        <v>0</v>
      </c>
      <c r="G540" s="61">
        <v>0</v>
      </c>
      <c r="H540" s="61">
        <v>0</v>
      </c>
      <c r="I540" s="61">
        <v>0</v>
      </c>
      <c r="J540" s="61">
        <v>0</v>
      </c>
      <c r="K540" s="61">
        <v>0</v>
      </c>
      <c r="L540" s="61">
        <v>0</v>
      </c>
      <c r="M540" s="61">
        <v>0</v>
      </c>
      <c r="N540" s="61">
        <v>0</v>
      </c>
      <c r="O540" s="61">
        <v>0</v>
      </c>
      <c r="P540" s="61">
        <v>0</v>
      </c>
      <c r="Q540" s="61">
        <v>0</v>
      </c>
      <c r="R540" s="61">
        <v>0</v>
      </c>
      <c r="S540" s="61">
        <v>0</v>
      </c>
      <c r="T540" s="61">
        <v>0</v>
      </c>
      <c r="U540" s="61">
        <v>0</v>
      </c>
      <c r="V540" s="61">
        <v>0</v>
      </c>
      <c r="W540" s="61">
        <v>0</v>
      </c>
      <c r="X540" s="61">
        <v>0</v>
      </c>
      <c r="Y540" s="61">
        <v>0</v>
      </c>
      <c r="Z540" s="61">
        <v>0</v>
      </c>
      <c r="AA540" s="61">
        <v>0</v>
      </c>
      <c r="AB540" s="61">
        <v>0</v>
      </c>
      <c r="AC540" s="61">
        <v>0</v>
      </c>
      <c r="AD540" s="61">
        <v>0</v>
      </c>
      <c r="AE540" s="61">
        <v>0</v>
      </c>
      <c r="AF540" s="61">
        <v>0</v>
      </c>
      <c r="AG540" s="61">
        <v>0</v>
      </c>
      <c r="AH540" s="61">
        <v>0</v>
      </c>
      <c r="AI540" s="61">
        <v>0</v>
      </c>
      <c r="AJ540" s="61">
        <v>0</v>
      </c>
      <c r="AK540" s="61">
        <v>0</v>
      </c>
      <c r="AL540" s="61">
        <v>0</v>
      </c>
      <c r="AM540" s="61">
        <v>0</v>
      </c>
      <c r="AN540" s="61">
        <v>0</v>
      </c>
      <c r="AO540" s="61">
        <v>0</v>
      </c>
      <c r="AP540" s="61">
        <v>0</v>
      </c>
      <c r="AQ540" s="61">
        <f t="shared" si="8"/>
        <v>0</v>
      </c>
      <c r="AT540" s="33"/>
    </row>
    <row r="541" spans="1:46" ht="33" customHeight="1">
      <c r="A541" s="32">
        <v>1813</v>
      </c>
      <c r="B541" s="315" t="str">
        <f>VLOOKUP(A541,[4]bd_lista!A:C,3,FALSE)</f>
        <v>Gobierno Autónomo Municipal de San Andrés</v>
      </c>
      <c r="C541" s="316" t="e">
        <f>+VLOOKUP(A541,Contactos!$A$4:$E$534,6,FALSE)</f>
        <v>#REF!</v>
      </c>
      <c r="D541" s="61">
        <v>0</v>
      </c>
      <c r="E541" s="61">
        <v>0</v>
      </c>
      <c r="F541" s="61">
        <v>0</v>
      </c>
      <c r="G541" s="61">
        <v>0</v>
      </c>
      <c r="H541" s="61">
        <v>0</v>
      </c>
      <c r="I541" s="61">
        <v>0</v>
      </c>
      <c r="J541" s="61">
        <v>0</v>
      </c>
      <c r="K541" s="61">
        <v>0</v>
      </c>
      <c r="L541" s="61">
        <v>0</v>
      </c>
      <c r="M541" s="61">
        <v>0</v>
      </c>
      <c r="N541" s="61">
        <v>0</v>
      </c>
      <c r="O541" s="61">
        <v>0</v>
      </c>
      <c r="P541" s="61">
        <v>0</v>
      </c>
      <c r="Q541" s="61">
        <v>0</v>
      </c>
      <c r="R541" s="61">
        <v>0</v>
      </c>
      <c r="S541" s="61">
        <v>0</v>
      </c>
      <c r="T541" s="61">
        <v>0</v>
      </c>
      <c r="U541" s="61">
        <v>0</v>
      </c>
      <c r="V541" s="61">
        <v>0</v>
      </c>
      <c r="W541" s="61">
        <v>0</v>
      </c>
      <c r="X541" s="61">
        <v>0</v>
      </c>
      <c r="Y541" s="61">
        <v>0</v>
      </c>
      <c r="Z541" s="61">
        <v>0</v>
      </c>
      <c r="AA541" s="61">
        <v>0</v>
      </c>
      <c r="AB541" s="61">
        <v>0</v>
      </c>
      <c r="AC541" s="61">
        <v>0</v>
      </c>
      <c r="AD541" s="61">
        <v>0</v>
      </c>
      <c r="AE541" s="61">
        <v>0</v>
      </c>
      <c r="AF541" s="61">
        <v>0</v>
      </c>
      <c r="AG541" s="61">
        <v>0</v>
      </c>
      <c r="AH541" s="61">
        <v>0</v>
      </c>
      <c r="AI541" s="61">
        <v>0</v>
      </c>
      <c r="AJ541" s="61">
        <v>0</v>
      </c>
      <c r="AK541" s="61">
        <v>0</v>
      </c>
      <c r="AL541" s="61">
        <v>0</v>
      </c>
      <c r="AM541" s="61">
        <v>0</v>
      </c>
      <c r="AN541" s="61">
        <v>0</v>
      </c>
      <c r="AO541" s="61">
        <v>0</v>
      </c>
      <c r="AP541" s="61">
        <v>0</v>
      </c>
      <c r="AQ541" s="61">
        <f t="shared" si="8"/>
        <v>0</v>
      </c>
      <c r="AT541" s="33"/>
    </row>
    <row r="542" spans="1:46" ht="33" customHeight="1">
      <c r="A542" s="32">
        <v>1814</v>
      </c>
      <c r="B542" s="315" t="str">
        <f>VLOOKUP(A542,[4]bd_lista!A:C,3,FALSE)</f>
        <v>Gobierno Autónomo Municipal de San Joaquín</v>
      </c>
      <c r="C542" s="316" t="e">
        <f>+VLOOKUP(A542,Contactos!$A$4:$E$534,6,FALSE)</f>
        <v>#REF!</v>
      </c>
      <c r="D542" s="61">
        <v>0</v>
      </c>
      <c r="E542" s="61">
        <v>0</v>
      </c>
      <c r="F542" s="61">
        <v>0</v>
      </c>
      <c r="G542" s="61">
        <v>0</v>
      </c>
      <c r="H542" s="61">
        <v>0</v>
      </c>
      <c r="I542" s="61">
        <v>0</v>
      </c>
      <c r="J542" s="61">
        <v>0</v>
      </c>
      <c r="K542" s="61">
        <v>0</v>
      </c>
      <c r="L542" s="61">
        <v>0</v>
      </c>
      <c r="M542" s="61">
        <v>0</v>
      </c>
      <c r="N542" s="61">
        <v>0</v>
      </c>
      <c r="O542" s="61">
        <v>0</v>
      </c>
      <c r="P542" s="61">
        <v>0</v>
      </c>
      <c r="Q542" s="61">
        <v>0</v>
      </c>
      <c r="R542" s="61">
        <v>0</v>
      </c>
      <c r="S542" s="61">
        <v>0</v>
      </c>
      <c r="T542" s="61">
        <v>0</v>
      </c>
      <c r="U542" s="61">
        <v>0</v>
      </c>
      <c r="V542" s="61">
        <v>0</v>
      </c>
      <c r="W542" s="61">
        <v>0</v>
      </c>
      <c r="X542" s="61">
        <v>0</v>
      </c>
      <c r="Y542" s="61">
        <v>0</v>
      </c>
      <c r="Z542" s="61">
        <v>0</v>
      </c>
      <c r="AA542" s="61">
        <v>0</v>
      </c>
      <c r="AB542" s="61">
        <v>0</v>
      </c>
      <c r="AC542" s="61">
        <v>0</v>
      </c>
      <c r="AD542" s="61">
        <v>0</v>
      </c>
      <c r="AE542" s="61">
        <v>0</v>
      </c>
      <c r="AF542" s="61">
        <v>0</v>
      </c>
      <c r="AG542" s="61">
        <v>0</v>
      </c>
      <c r="AH542" s="61">
        <v>0</v>
      </c>
      <c r="AI542" s="61">
        <v>0</v>
      </c>
      <c r="AJ542" s="61">
        <v>0</v>
      </c>
      <c r="AK542" s="61">
        <v>0</v>
      </c>
      <c r="AL542" s="61">
        <v>0</v>
      </c>
      <c r="AM542" s="61">
        <v>0</v>
      </c>
      <c r="AN542" s="61">
        <v>0</v>
      </c>
      <c r="AO542" s="61">
        <v>0</v>
      </c>
      <c r="AP542" s="61">
        <v>0</v>
      </c>
      <c r="AQ542" s="61">
        <f t="shared" si="8"/>
        <v>0</v>
      </c>
      <c r="AT542" s="33"/>
    </row>
    <row r="543" spans="1:46" ht="33" customHeight="1">
      <c r="A543" s="32">
        <v>1815</v>
      </c>
      <c r="B543" s="315" t="str">
        <f>VLOOKUP(A543,[4]bd_lista!A:C,3,FALSE)</f>
        <v>Gobierno Autónomo Municipal de San Ramón</v>
      </c>
      <c r="C543" s="316" t="e">
        <f>+VLOOKUP(A543,Contactos!$A$4:$E$534,6,FALSE)</f>
        <v>#REF!</v>
      </c>
      <c r="D543" s="61">
        <v>0</v>
      </c>
      <c r="E543" s="61">
        <v>0</v>
      </c>
      <c r="F543" s="61">
        <v>0</v>
      </c>
      <c r="G543" s="61">
        <v>0</v>
      </c>
      <c r="H543" s="61">
        <v>0</v>
      </c>
      <c r="I543" s="61">
        <v>0</v>
      </c>
      <c r="J543" s="61">
        <v>0</v>
      </c>
      <c r="K543" s="61">
        <v>0</v>
      </c>
      <c r="L543" s="61">
        <v>0</v>
      </c>
      <c r="M543" s="61">
        <v>0</v>
      </c>
      <c r="N543" s="61">
        <v>0</v>
      </c>
      <c r="O543" s="61">
        <v>0</v>
      </c>
      <c r="P543" s="61">
        <v>0</v>
      </c>
      <c r="Q543" s="61">
        <v>0</v>
      </c>
      <c r="R543" s="61">
        <v>0</v>
      </c>
      <c r="S543" s="61">
        <v>0</v>
      </c>
      <c r="T543" s="61">
        <v>0</v>
      </c>
      <c r="U543" s="61">
        <v>0</v>
      </c>
      <c r="V543" s="61">
        <v>0</v>
      </c>
      <c r="W543" s="61">
        <v>0</v>
      </c>
      <c r="X543" s="61">
        <v>0</v>
      </c>
      <c r="Y543" s="61">
        <v>0</v>
      </c>
      <c r="Z543" s="61">
        <v>0</v>
      </c>
      <c r="AA543" s="61">
        <v>0</v>
      </c>
      <c r="AB543" s="61">
        <v>0</v>
      </c>
      <c r="AC543" s="61">
        <v>0</v>
      </c>
      <c r="AD543" s="61">
        <v>0</v>
      </c>
      <c r="AE543" s="61">
        <v>0</v>
      </c>
      <c r="AF543" s="61">
        <v>0</v>
      </c>
      <c r="AG543" s="61">
        <v>0</v>
      </c>
      <c r="AH543" s="61">
        <v>0</v>
      </c>
      <c r="AI543" s="61">
        <v>0</v>
      </c>
      <c r="AJ543" s="61">
        <v>0</v>
      </c>
      <c r="AK543" s="61">
        <v>0</v>
      </c>
      <c r="AL543" s="61">
        <v>0</v>
      </c>
      <c r="AM543" s="61">
        <v>0</v>
      </c>
      <c r="AN543" s="61">
        <v>0</v>
      </c>
      <c r="AO543" s="61">
        <v>0</v>
      </c>
      <c r="AP543" s="61">
        <v>0</v>
      </c>
      <c r="AQ543" s="61">
        <f t="shared" si="8"/>
        <v>0</v>
      </c>
      <c r="AT543" s="33"/>
    </row>
    <row r="544" spans="1:46" ht="33" customHeight="1">
      <c r="A544" s="32">
        <v>1816</v>
      </c>
      <c r="B544" s="315" t="str">
        <f>VLOOKUP(A544,[4]bd_lista!A:C,3,FALSE)</f>
        <v>Gobierno Autónomo Municipal de Puerto Síles</v>
      </c>
      <c r="C544" s="316" t="e">
        <f>+VLOOKUP(A544,Contactos!$A$4:$E$534,6,FALSE)</f>
        <v>#REF!</v>
      </c>
      <c r="D544" s="61">
        <v>0</v>
      </c>
      <c r="E544" s="61">
        <v>0</v>
      </c>
      <c r="F544" s="61">
        <v>0</v>
      </c>
      <c r="G544" s="61">
        <v>0</v>
      </c>
      <c r="H544" s="61">
        <v>0</v>
      </c>
      <c r="I544" s="61">
        <v>0</v>
      </c>
      <c r="J544" s="61">
        <v>0</v>
      </c>
      <c r="K544" s="61">
        <v>0</v>
      </c>
      <c r="L544" s="61">
        <v>0</v>
      </c>
      <c r="M544" s="61">
        <v>0</v>
      </c>
      <c r="N544" s="61">
        <v>0</v>
      </c>
      <c r="O544" s="61">
        <v>0</v>
      </c>
      <c r="P544" s="61">
        <v>0</v>
      </c>
      <c r="Q544" s="61">
        <v>0</v>
      </c>
      <c r="R544" s="61">
        <v>0</v>
      </c>
      <c r="S544" s="61">
        <v>0</v>
      </c>
      <c r="T544" s="61">
        <v>0</v>
      </c>
      <c r="U544" s="61">
        <v>0</v>
      </c>
      <c r="V544" s="61">
        <v>0</v>
      </c>
      <c r="W544" s="61">
        <v>0</v>
      </c>
      <c r="X544" s="61">
        <v>0</v>
      </c>
      <c r="Y544" s="61">
        <v>0</v>
      </c>
      <c r="Z544" s="61">
        <v>0</v>
      </c>
      <c r="AA544" s="61">
        <v>0</v>
      </c>
      <c r="AB544" s="61">
        <v>0</v>
      </c>
      <c r="AC544" s="61">
        <v>0</v>
      </c>
      <c r="AD544" s="61">
        <v>0</v>
      </c>
      <c r="AE544" s="61">
        <v>0</v>
      </c>
      <c r="AF544" s="61">
        <v>0</v>
      </c>
      <c r="AG544" s="61">
        <v>0</v>
      </c>
      <c r="AH544" s="61">
        <v>0</v>
      </c>
      <c r="AI544" s="61">
        <v>0</v>
      </c>
      <c r="AJ544" s="61">
        <v>0</v>
      </c>
      <c r="AK544" s="61">
        <v>0</v>
      </c>
      <c r="AL544" s="61">
        <v>0</v>
      </c>
      <c r="AM544" s="61">
        <v>0</v>
      </c>
      <c r="AN544" s="61">
        <v>0</v>
      </c>
      <c r="AO544" s="61">
        <v>0</v>
      </c>
      <c r="AP544" s="61">
        <v>0</v>
      </c>
      <c r="AQ544" s="61">
        <f t="shared" si="8"/>
        <v>0</v>
      </c>
      <c r="AT544" s="33"/>
    </row>
    <row r="545" spans="1:46" ht="33" customHeight="1">
      <c r="A545" s="32">
        <v>1817</v>
      </c>
      <c r="B545" s="315" t="str">
        <f>VLOOKUP(A545,[4]bd_lista!A:C,3,FALSE)</f>
        <v>Gobierno Autónomo Municipal de Magdalena</v>
      </c>
      <c r="C545" s="316" t="e">
        <f>+VLOOKUP(A545,Contactos!$A$4:$E$534,6,FALSE)</f>
        <v>#REF!</v>
      </c>
      <c r="D545" s="61">
        <v>0</v>
      </c>
      <c r="E545" s="61">
        <v>0</v>
      </c>
      <c r="F545" s="61">
        <v>0</v>
      </c>
      <c r="G545" s="61">
        <v>0</v>
      </c>
      <c r="H545" s="61">
        <v>0</v>
      </c>
      <c r="I545" s="61">
        <v>0</v>
      </c>
      <c r="J545" s="61">
        <v>0</v>
      </c>
      <c r="K545" s="61">
        <v>0</v>
      </c>
      <c r="L545" s="61">
        <v>0</v>
      </c>
      <c r="M545" s="61">
        <v>0</v>
      </c>
      <c r="N545" s="61">
        <v>0</v>
      </c>
      <c r="O545" s="61">
        <v>0</v>
      </c>
      <c r="P545" s="61">
        <v>0</v>
      </c>
      <c r="Q545" s="61">
        <v>0</v>
      </c>
      <c r="R545" s="61">
        <v>0</v>
      </c>
      <c r="S545" s="61">
        <v>0</v>
      </c>
      <c r="T545" s="61">
        <v>0</v>
      </c>
      <c r="U545" s="61">
        <v>0</v>
      </c>
      <c r="V545" s="61">
        <v>0</v>
      </c>
      <c r="W545" s="61">
        <v>0</v>
      </c>
      <c r="X545" s="61">
        <v>0</v>
      </c>
      <c r="Y545" s="61">
        <v>0</v>
      </c>
      <c r="Z545" s="61">
        <v>0</v>
      </c>
      <c r="AA545" s="61">
        <v>0</v>
      </c>
      <c r="AB545" s="61">
        <v>0</v>
      </c>
      <c r="AC545" s="61">
        <v>0</v>
      </c>
      <c r="AD545" s="61">
        <v>0</v>
      </c>
      <c r="AE545" s="61">
        <v>0</v>
      </c>
      <c r="AF545" s="61">
        <v>0</v>
      </c>
      <c r="AG545" s="61">
        <v>0</v>
      </c>
      <c r="AH545" s="61">
        <v>0</v>
      </c>
      <c r="AI545" s="61">
        <v>0</v>
      </c>
      <c r="AJ545" s="61">
        <v>0</v>
      </c>
      <c r="AK545" s="61">
        <v>0</v>
      </c>
      <c r="AL545" s="61">
        <v>0</v>
      </c>
      <c r="AM545" s="61">
        <v>0</v>
      </c>
      <c r="AN545" s="61">
        <v>0</v>
      </c>
      <c r="AO545" s="61">
        <v>0</v>
      </c>
      <c r="AP545" s="61">
        <v>0</v>
      </c>
      <c r="AQ545" s="61">
        <f t="shared" si="8"/>
        <v>0</v>
      </c>
      <c r="AT545" s="33"/>
    </row>
    <row r="546" spans="1:46" ht="33" customHeight="1">
      <c r="A546" s="32">
        <v>1818</v>
      </c>
      <c r="B546" s="315" t="str">
        <f>VLOOKUP(A546,[4]bd_lista!A:C,3,FALSE)</f>
        <v>Gobierno Autónomo Municipal de Baures</v>
      </c>
      <c r="C546" s="316" t="e">
        <f>+VLOOKUP(A546,Contactos!$A$4:$E$534,6,FALSE)</f>
        <v>#REF!</v>
      </c>
      <c r="D546" s="61">
        <v>0</v>
      </c>
      <c r="E546" s="61">
        <v>0</v>
      </c>
      <c r="F546" s="61">
        <v>0</v>
      </c>
      <c r="G546" s="61">
        <v>0</v>
      </c>
      <c r="H546" s="61">
        <v>0</v>
      </c>
      <c r="I546" s="61">
        <v>0</v>
      </c>
      <c r="J546" s="61">
        <v>0</v>
      </c>
      <c r="K546" s="61">
        <v>0</v>
      </c>
      <c r="L546" s="61">
        <v>0</v>
      </c>
      <c r="M546" s="61">
        <v>0</v>
      </c>
      <c r="N546" s="61">
        <v>0</v>
      </c>
      <c r="O546" s="61">
        <v>0</v>
      </c>
      <c r="P546" s="61">
        <v>0</v>
      </c>
      <c r="Q546" s="61">
        <v>0</v>
      </c>
      <c r="R546" s="61">
        <v>0</v>
      </c>
      <c r="S546" s="61">
        <v>0</v>
      </c>
      <c r="T546" s="61">
        <v>0</v>
      </c>
      <c r="U546" s="61">
        <v>0</v>
      </c>
      <c r="V546" s="61">
        <v>0</v>
      </c>
      <c r="W546" s="61">
        <v>0</v>
      </c>
      <c r="X546" s="61">
        <v>0</v>
      </c>
      <c r="Y546" s="61">
        <v>0</v>
      </c>
      <c r="Z546" s="61">
        <v>0</v>
      </c>
      <c r="AA546" s="61">
        <v>0</v>
      </c>
      <c r="AB546" s="61">
        <v>0</v>
      </c>
      <c r="AC546" s="61">
        <v>0</v>
      </c>
      <c r="AD546" s="61">
        <v>0</v>
      </c>
      <c r="AE546" s="61">
        <v>0</v>
      </c>
      <c r="AF546" s="61">
        <v>0</v>
      </c>
      <c r="AG546" s="61">
        <v>0</v>
      </c>
      <c r="AH546" s="61">
        <v>0</v>
      </c>
      <c r="AI546" s="61">
        <v>0</v>
      </c>
      <c r="AJ546" s="61">
        <v>0</v>
      </c>
      <c r="AK546" s="61">
        <v>0</v>
      </c>
      <c r="AL546" s="61">
        <v>0</v>
      </c>
      <c r="AM546" s="61">
        <v>0</v>
      </c>
      <c r="AN546" s="61">
        <v>0</v>
      </c>
      <c r="AO546" s="61">
        <v>0</v>
      </c>
      <c r="AP546" s="61">
        <v>0</v>
      </c>
      <c r="AQ546" s="61">
        <f t="shared" si="8"/>
        <v>0</v>
      </c>
      <c r="AT546" s="33"/>
    </row>
    <row r="547" spans="1:46" ht="33" customHeight="1">
      <c r="A547" s="32">
        <v>1819</v>
      </c>
      <c r="B547" s="315" t="str">
        <f>VLOOKUP(A547,[4]bd_lista!A:C,3,FALSE)</f>
        <v>Gobierno Autónomo Municipal de Huacaraje</v>
      </c>
      <c r="C547" s="316" t="e">
        <f>+VLOOKUP(A547,Contactos!$A$4:$E$534,6,FALSE)</f>
        <v>#REF!</v>
      </c>
      <c r="D547" s="61">
        <v>0</v>
      </c>
      <c r="E547" s="61">
        <v>0</v>
      </c>
      <c r="F547" s="61">
        <v>0</v>
      </c>
      <c r="G547" s="61">
        <v>0</v>
      </c>
      <c r="H547" s="61">
        <v>0</v>
      </c>
      <c r="I547" s="61">
        <v>0</v>
      </c>
      <c r="J547" s="61">
        <v>0</v>
      </c>
      <c r="K547" s="61">
        <v>0</v>
      </c>
      <c r="L547" s="61">
        <v>0</v>
      </c>
      <c r="M547" s="61">
        <v>0</v>
      </c>
      <c r="N547" s="61">
        <v>0</v>
      </c>
      <c r="O547" s="61">
        <v>0</v>
      </c>
      <c r="P547" s="61">
        <v>0</v>
      </c>
      <c r="Q547" s="61">
        <v>0</v>
      </c>
      <c r="R547" s="61">
        <v>0</v>
      </c>
      <c r="S547" s="61">
        <v>0</v>
      </c>
      <c r="T547" s="61">
        <v>0</v>
      </c>
      <c r="U547" s="61">
        <v>0</v>
      </c>
      <c r="V547" s="61">
        <v>0</v>
      </c>
      <c r="W547" s="61">
        <v>0</v>
      </c>
      <c r="X547" s="61">
        <v>0</v>
      </c>
      <c r="Y547" s="61">
        <v>0</v>
      </c>
      <c r="Z547" s="61">
        <v>0</v>
      </c>
      <c r="AA547" s="61">
        <v>0</v>
      </c>
      <c r="AB547" s="61">
        <v>0</v>
      </c>
      <c r="AC547" s="61">
        <v>0</v>
      </c>
      <c r="AD547" s="61">
        <v>0</v>
      </c>
      <c r="AE547" s="61">
        <v>0</v>
      </c>
      <c r="AF547" s="61">
        <v>0</v>
      </c>
      <c r="AG547" s="61">
        <v>0</v>
      </c>
      <c r="AH547" s="61">
        <v>0</v>
      </c>
      <c r="AI547" s="61">
        <v>0</v>
      </c>
      <c r="AJ547" s="61">
        <v>0</v>
      </c>
      <c r="AK547" s="61">
        <v>0</v>
      </c>
      <c r="AL547" s="61">
        <v>0</v>
      </c>
      <c r="AM547" s="61">
        <v>0</v>
      </c>
      <c r="AN547" s="61">
        <v>0</v>
      </c>
      <c r="AO547" s="61">
        <v>0</v>
      </c>
      <c r="AP547" s="61">
        <v>0</v>
      </c>
      <c r="AQ547" s="61">
        <f t="shared" si="8"/>
        <v>0</v>
      </c>
      <c r="AT547" s="33"/>
    </row>
    <row r="548" spans="1:46" ht="33" customHeight="1">
      <c r="A548" s="32">
        <v>1820</v>
      </c>
      <c r="B548" s="315" t="str">
        <f>VLOOKUP(A548,[4]bd_lista!A:C,3,FALSE)</f>
        <v>Gobierno Autónomo Municipal de Exaltación</v>
      </c>
      <c r="C548" s="316" t="e">
        <f>+VLOOKUP(A548,Contactos!$A$4:$E$534,6,FALSE)</f>
        <v>#REF!</v>
      </c>
      <c r="D548" s="61">
        <v>0</v>
      </c>
      <c r="E548" s="61">
        <v>0</v>
      </c>
      <c r="F548" s="61">
        <v>0</v>
      </c>
      <c r="G548" s="61">
        <v>0</v>
      </c>
      <c r="H548" s="61">
        <v>0</v>
      </c>
      <c r="I548" s="61">
        <v>0</v>
      </c>
      <c r="J548" s="61">
        <v>0</v>
      </c>
      <c r="K548" s="61">
        <v>0</v>
      </c>
      <c r="L548" s="61">
        <v>0</v>
      </c>
      <c r="M548" s="61">
        <v>0</v>
      </c>
      <c r="N548" s="61">
        <v>0</v>
      </c>
      <c r="O548" s="61">
        <v>0</v>
      </c>
      <c r="P548" s="61">
        <v>0</v>
      </c>
      <c r="Q548" s="61">
        <v>0</v>
      </c>
      <c r="R548" s="61">
        <v>0</v>
      </c>
      <c r="S548" s="61">
        <v>0</v>
      </c>
      <c r="T548" s="61">
        <v>0</v>
      </c>
      <c r="U548" s="61">
        <v>0</v>
      </c>
      <c r="V548" s="61">
        <v>0</v>
      </c>
      <c r="W548" s="61">
        <v>0</v>
      </c>
      <c r="X548" s="61">
        <v>0</v>
      </c>
      <c r="Y548" s="61">
        <v>0</v>
      </c>
      <c r="Z548" s="61">
        <v>0</v>
      </c>
      <c r="AA548" s="61">
        <v>0</v>
      </c>
      <c r="AB548" s="61">
        <v>0</v>
      </c>
      <c r="AC548" s="61">
        <v>0</v>
      </c>
      <c r="AD548" s="61">
        <v>0</v>
      </c>
      <c r="AE548" s="61">
        <v>0</v>
      </c>
      <c r="AF548" s="61">
        <v>0</v>
      </c>
      <c r="AG548" s="61">
        <v>0</v>
      </c>
      <c r="AH548" s="61">
        <v>0</v>
      </c>
      <c r="AI548" s="61">
        <v>0</v>
      </c>
      <c r="AJ548" s="61">
        <v>0</v>
      </c>
      <c r="AK548" s="61">
        <v>0</v>
      </c>
      <c r="AL548" s="61">
        <v>0</v>
      </c>
      <c r="AM548" s="61">
        <v>0</v>
      </c>
      <c r="AN548" s="61">
        <v>0</v>
      </c>
      <c r="AO548" s="61">
        <v>0</v>
      </c>
      <c r="AP548" s="61">
        <v>0</v>
      </c>
      <c r="AQ548" s="61">
        <f t="shared" si="8"/>
        <v>0</v>
      </c>
      <c r="AT548" s="33"/>
    </row>
    <row r="549" spans="1:46" ht="33" customHeight="1">
      <c r="A549" s="32">
        <v>1901</v>
      </c>
      <c r="B549" s="315" t="str">
        <f>VLOOKUP(A549,[4]bd_lista!A:C,3,FALSE)</f>
        <v>Gobierno Autónomo Municipal de Cobija</v>
      </c>
      <c r="C549" s="316" t="e">
        <f>+VLOOKUP(A549,Contactos!$A$4:$E$534,6,FALSE)</f>
        <v>#REF!</v>
      </c>
      <c r="D549" s="61">
        <v>0</v>
      </c>
      <c r="E549" s="61">
        <v>0</v>
      </c>
      <c r="F549" s="61">
        <v>0</v>
      </c>
      <c r="G549" s="61">
        <v>0</v>
      </c>
      <c r="H549" s="61">
        <v>0</v>
      </c>
      <c r="I549" s="61">
        <v>0</v>
      </c>
      <c r="J549" s="61">
        <v>0</v>
      </c>
      <c r="K549" s="61">
        <v>0</v>
      </c>
      <c r="L549" s="61">
        <v>0</v>
      </c>
      <c r="M549" s="61">
        <v>0</v>
      </c>
      <c r="N549" s="61">
        <v>0</v>
      </c>
      <c r="O549" s="61">
        <v>0</v>
      </c>
      <c r="P549" s="61">
        <v>0</v>
      </c>
      <c r="Q549" s="61">
        <v>0</v>
      </c>
      <c r="R549" s="61">
        <v>0</v>
      </c>
      <c r="S549" s="61">
        <v>0</v>
      </c>
      <c r="T549" s="61">
        <v>0</v>
      </c>
      <c r="U549" s="61">
        <v>0</v>
      </c>
      <c r="V549" s="61">
        <v>0</v>
      </c>
      <c r="W549" s="61">
        <v>0</v>
      </c>
      <c r="X549" s="61">
        <v>0</v>
      </c>
      <c r="Y549" s="61">
        <v>0</v>
      </c>
      <c r="Z549" s="61">
        <v>0</v>
      </c>
      <c r="AA549" s="61">
        <v>0</v>
      </c>
      <c r="AB549" s="61">
        <v>0</v>
      </c>
      <c r="AC549" s="61">
        <v>0</v>
      </c>
      <c r="AD549" s="61">
        <v>0</v>
      </c>
      <c r="AE549" s="61">
        <v>0</v>
      </c>
      <c r="AF549" s="61">
        <v>0</v>
      </c>
      <c r="AG549" s="61">
        <v>0</v>
      </c>
      <c r="AH549" s="61">
        <v>0</v>
      </c>
      <c r="AI549" s="61">
        <v>0</v>
      </c>
      <c r="AJ549" s="61">
        <v>0</v>
      </c>
      <c r="AK549" s="61">
        <v>0</v>
      </c>
      <c r="AL549" s="61">
        <v>0</v>
      </c>
      <c r="AM549" s="61">
        <v>0</v>
      </c>
      <c r="AN549" s="61">
        <v>0</v>
      </c>
      <c r="AO549" s="61">
        <v>0</v>
      </c>
      <c r="AP549" s="61">
        <v>0</v>
      </c>
      <c r="AQ549" s="61">
        <f t="shared" si="8"/>
        <v>0</v>
      </c>
      <c r="AT549" s="33"/>
    </row>
    <row r="550" spans="1:46" ht="33" customHeight="1">
      <c r="A550" s="32">
        <v>1902</v>
      </c>
      <c r="B550" s="315" t="str">
        <f>VLOOKUP(A550,[4]bd_lista!A:C,3,FALSE)</f>
        <v>Gobierno Autónomo Municipal de Porvenir</v>
      </c>
      <c r="C550" s="316" t="e">
        <f>+VLOOKUP(A550,Contactos!$A$4:$E$534,6,FALSE)</f>
        <v>#REF!</v>
      </c>
      <c r="D550" s="61">
        <v>0</v>
      </c>
      <c r="E550" s="61">
        <v>0</v>
      </c>
      <c r="F550" s="61">
        <v>0</v>
      </c>
      <c r="G550" s="61">
        <v>0</v>
      </c>
      <c r="H550" s="61">
        <v>0</v>
      </c>
      <c r="I550" s="61">
        <v>0</v>
      </c>
      <c r="J550" s="61">
        <v>0</v>
      </c>
      <c r="K550" s="61">
        <v>0</v>
      </c>
      <c r="L550" s="61">
        <v>0</v>
      </c>
      <c r="M550" s="61">
        <v>0</v>
      </c>
      <c r="N550" s="61">
        <v>0</v>
      </c>
      <c r="O550" s="61">
        <v>0</v>
      </c>
      <c r="P550" s="61">
        <v>0</v>
      </c>
      <c r="Q550" s="61">
        <v>0</v>
      </c>
      <c r="R550" s="61">
        <v>0</v>
      </c>
      <c r="S550" s="61">
        <v>0</v>
      </c>
      <c r="T550" s="61">
        <v>0</v>
      </c>
      <c r="U550" s="61">
        <v>0</v>
      </c>
      <c r="V550" s="61">
        <v>0</v>
      </c>
      <c r="W550" s="61">
        <v>0</v>
      </c>
      <c r="X550" s="61">
        <v>0</v>
      </c>
      <c r="Y550" s="61">
        <v>0</v>
      </c>
      <c r="Z550" s="61">
        <v>0</v>
      </c>
      <c r="AA550" s="61">
        <v>0</v>
      </c>
      <c r="AB550" s="61">
        <v>0</v>
      </c>
      <c r="AC550" s="61">
        <v>0</v>
      </c>
      <c r="AD550" s="61">
        <v>0</v>
      </c>
      <c r="AE550" s="61">
        <v>0</v>
      </c>
      <c r="AF550" s="61">
        <v>0</v>
      </c>
      <c r="AG550" s="61">
        <v>0</v>
      </c>
      <c r="AH550" s="61">
        <v>0</v>
      </c>
      <c r="AI550" s="61">
        <v>0</v>
      </c>
      <c r="AJ550" s="61">
        <v>0</v>
      </c>
      <c r="AK550" s="61">
        <v>0</v>
      </c>
      <c r="AL550" s="61">
        <v>0</v>
      </c>
      <c r="AM550" s="61">
        <v>0</v>
      </c>
      <c r="AN550" s="61">
        <v>0</v>
      </c>
      <c r="AO550" s="61">
        <v>0</v>
      </c>
      <c r="AP550" s="61">
        <v>0</v>
      </c>
      <c r="AQ550" s="61">
        <f t="shared" si="8"/>
        <v>0</v>
      </c>
      <c r="AT550" s="33"/>
    </row>
    <row r="551" spans="1:46" ht="33" customHeight="1">
      <c r="A551" s="32">
        <v>1903</v>
      </c>
      <c r="B551" s="315" t="str">
        <f>VLOOKUP(A551,[4]bd_lista!A:C,3,FALSE)</f>
        <v>Gobierno Autónomo Municipal de Bolpebra</v>
      </c>
      <c r="C551" s="316" t="e">
        <f>+VLOOKUP(A551,Contactos!$A$4:$E$534,6,FALSE)</f>
        <v>#REF!</v>
      </c>
      <c r="D551" s="61">
        <v>0</v>
      </c>
      <c r="E551" s="61">
        <v>0</v>
      </c>
      <c r="F551" s="61">
        <v>0</v>
      </c>
      <c r="G551" s="61">
        <v>0</v>
      </c>
      <c r="H551" s="61">
        <v>0</v>
      </c>
      <c r="I551" s="61">
        <v>0</v>
      </c>
      <c r="J551" s="61">
        <v>0</v>
      </c>
      <c r="K551" s="61">
        <v>0</v>
      </c>
      <c r="L551" s="61">
        <v>0</v>
      </c>
      <c r="M551" s="61">
        <v>0</v>
      </c>
      <c r="N551" s="61">
        <v>0</v>
      </c>
      <c r="O551" s="61">
        <v>0</v>
      </c>
      <c r="P551" s="61">
        <v>0</v>
      </c>
      <c r="Q551" s="61">
        <v>0</v>
      </c>
      <c r="R551" s="61">
        <v>0</v>
      </c>
      <c r="S551" s="61">
        <v>0</v>
      </c>
      <c r="T551" s="61">
        <v>0</v>
      </c>
      <c r="U551" s="61">
        <v>0</v>
      </c>
      <c r="V551" s="61">
        <v>0</v>
      </c>
      <c r="W551" s="61">
        <v>0</v>
      </c>
      <c r="X551" s="61">
        <v>0</v>
      </c>
      <c r="Y551" s="61">
        <v>0</v>
      </c>
      <c r="Z551" s="61">
        <v>0</v>
      </c>
      <c r="AA551" s="61">
        <v>0</v>
      </c>
      <c r="AB551" s="61">
        <v>0</v>
      </c>
      <c r="AC551" s="61">
        <v>0</v>
      </c>
      <c r="AD551" s="61">
        <v>0</v>
      </c>
      <c r="AE551" s="61">
        <v>0</v>
      </c>
      <c r="AF551" s="61">
        <v>0</v>
      </c>
      <c r="AG551" s="61">
        <v>0</v>
      </c>
      <c r="AH551" s="61">
        <v>0</v>
      </c>
      <c r="AI551" s="61">
        <v>0</v>
      </c>
      <c r="AJ551" s="61">
        <v>0</v>
      </c>
      <c r="AK551" s="61">
        <v>0</v>
      </c>
      <c r="AL551" s="61">
        <v>0</v>
      </c>
      <c r="AM551" s="61">
        <v>0</v>
      </c>
      <c r="AN551" s="61">
        <v>0</v>
      </c>
      <c r="AO551" s="61">
        <v>0</v>
      </c>
      <c r="AP551" s="61">
        <v>0</v>
      </c>
      <c r="AQ551" s="61">
        <f t="shared" si="8"/>
        <v>0</v>
      </c>
      <c r="AT551" s="33"/>
    </row>
    <row r="552" spans="1:46" ht="33" customHeight="1">
      <c r="A552" s="32">
        <v>1904</v>
      </c>
      <c r="B552" s="315" t="str">
        <f>VLOOKUP(A552,[4]bd_lista!A:C,3,FALSE)</f>
        <v>Gobierno Autónomo Municipal de Bella Flor</v>
      </c>
      <c r="C552" s="316" t="e">
        <f>+VLOOKUP(A552,Contactos!$A$4:$E$534,6,FALSE)</f>
        <v>#REF!</v>
      </c>
      <c r="D552" s="61">
        <v>0</v>
      </c>
      <c r="E552" s="61">
        <v>0</v>
      </c>
      <c r="F552" s="61">
        <v>0</v>
      </c>
      <c r="G552" s="61">
        <v>0</v>
      </c>
      <c r="H552" s="61">
        <v>0</v>
      </c>
      <c r="I552" s="61">
        <v>0</v>
      </c>
      <c r="J552" s="61">
        <v>0</v>
      </c>
      <c r="K552" s="61">
        <v>0</v>
      </c>
      <c r="L552" s="61">
        <v>0</v>
      </c>
      <c r="M552" s="61">
        <v>0</v>
      </c>
      <c r="N552" s="61">
        <v>0</v>
      </c>
      <c r="O552" s="61">
        <v>0</v>
      </c>
      <c r="P552" s="61">
        <v>0</v>
      </c>
      <c r="Q552" s="61">
        <v>0</v>
      </c>
      <c r="R552" s="61">
        <v>0</v>
      </c>
      <c r="S552" s="61">
        <v>0</v>
      </c>
      <c r="T552" s="61">
        <v>0</v>
      </c>
      <c r="U552" s="61">
        <v>0</v>
      </c>
      <c r="V552" s="61">
        <v>0</v>
      </c>
      <c r="W552" s="61">
        <v>0</v>
      </c>
      <c r="X552" s="61">
        <v>0</v>
      </c>
      <c r="Y552" s="61">
        <v>0</v>
      </c>
      <c r="Z552" s="61">
        <v>0</v>
      </c>
      <c r="AA552" s="61">
        <v>0</v>
      </c>
      <c r="AB552" s="61">
        <v>0</v>
      </c>
      <c r="AC552" s="61">
        <v>0</v>
      </c>
      <c r="AD552" s="61">
        <v>0</v>
      </c>
      <c r="AE552" s="61">
        <v>0</v>
      </c>
      <c r="AF552" s="61">
        <v>0</v>
      </c>
      <c r="AG552" s="61">
        <v>0</v>
      </c>
      <c r="AH552" s="61">
        <v>0</v>
      </c>
      <c r="AI552" s="61">
        <v>0</v>
      </c>
      <c r="AJ552" s="61">
        <v>0</v>
      </c>
      <c r="AK552" s="61">
        <v>0</v>
      </c>
      <c r="AL552" s="61">
        <v>0</v>
      </c>
      <c r="AM552" s="61">
        <v>0</v>
      </c>
      <c r="AN552" s="61">
        <v>0</v>
      </c>
      <c r="AO552" s="61">
        <v>0</v>
      </c>
      <c r="AP552" s="61">
        <v>0</v>
      </c>
      <c r="AQ552" s="61">
        <f t="shared" si="8"/>
        <v>0</v>
      </c>
      <c r="AT552" s="33"/>
    </row>
    <row r="553" spans="1:46" ht="33" customHeight="1">
      <c r="A553" s="32">
        <v>1905</v>
      </c>
      <c r="B553" s="315" t="str">
        <f>VLOOKUP(A553,[4]bd_lista!A:C,3,FALSE)</f>
        <v>Gobierno Autónomo Municipal de Puerto Rico</v>
      </c>
      <c r="C553" s="316" t="e">
        <f>+VLOOKUP(A553,Contactos!$A$4:$E$534,6,FALSE)</f>
        <v>#REF!</v>
      </c>
      <c r="D553" s="61">
        <v>0</v>
      </c>
      <c r="E553" s="61">
        <v>0</v>
      </c>
      <c r="F553" s="61">
        <v>0</v>
      </c>
      <c r="G553" s="61">
        <v>0</v>
      </c>
      <c r="H553" s="61">
        <v>0</v>
      </c>
      <c r="I553" s="61">
        <v>0</v>
      </c>
      <c r="J553" s="61">
        <v>0</v>
      </c>
      <c r="K553" s="61">
        <v>0</v>
      </c>
      <c r="L553" s="61">
        <v>0</v>
      </c>
      <c r="M553" s="61">
        <v>0</v>
      </c>
      <c r="N553" s="61">
        <v>0</v>
      </c>
      <c r="O553" s="61">
        <v>0</v>
      </c>
      <c r="P553" s="61">
        <v>0</v>
      </c>
      <c r="Q553" s="61">
        <v>0</v>
      </c>
      <c r="R553" s="61">
        <v>0</v>
      </c>
      <c r="S553" s="61">
        <v>0</v>
      </c>
      <c r="T553" s="61">
        <v>0</v>
      </c>
      <c r="U553" s="61">
        <v>0</v>
      </c>
      <c r="V553" s="61">
        <v>0</v>
      </c>
      <c r="W553" s="61">
        <v>0</v>
      </c>
      <c r="X553" s="61">
        <v>0</v>
      </c>
      <c r="Y553" s="61">
        <v>0</v>
      </c>
      <c r="Z553" s="61">
        <v>0</v>
      </c>
      <c r="AA553" s="61">
        <v>0</v>
      </c>
      <c r="AB553" s="61">
        <v>0</v>
      </c>
      <c r="AC553" s="61">
        <v>0</v>
      </c>
      <c r="AD553" s="61">
        <v>0</v>
      </c>
      <c r="AE553" s="61">
        <v>0</v>
      </c>
      <c r="AF553" s="61">
        <v>0</v>
      </c>
      <c r="AG553" s="61">
        <v>0</v>
      </c>
      <c r="AH553" s="61">
        <v>0</v>
      </c>
      <c r="AI553" s="61">
        <v>0</v>
      </c>
      <c r="AJ553" s="61">
        <v>0</v>
      </c>
      <c r="AK553" s="61">
        <v>0</v>
      </c>
      <c r="AL553" s="61">
        <v>0</v>
      </c>
      <c r="AM553" s="61">
        <v>0</v>
      </c>
      <c r="AN553" s="61">
        <v>0</v>
      </c>
      <c r="AO553" s="61">
        <v>0</v>
      </c>
      <c r="AP553" s="61">
        <v>0</v>
      </c>
      <c r="AQ553" s="61">
        <f t="shared" si="8"/>
        <v>0</v>
      </c>
      <c r="AT553" s="33"/>
    </row>
    <row r="554" spans="1:46" ht="33" customHeight="1">
      <c r="A554" s="32">
        <v>1906</v>
      </c>
      <c r="B554" s="315" t="str">
        <f>VLOOKUP(A554,[4]bd_lista!A:C,3,FALSE)</f>
        <v>Gobierno Autónomo Municipal de San Pedro</v>
      </c>
      <c r="C554" s="316" t="e">
        <f>+VLOOKUP(A554,Contactos!$A$4:$E$534,6,FALSE)</f>
        <v>#REF!</v>
      </c>
      <c r="D554" s="61">
        <v>0</v>
      </c>
      <c r="E554" s="61">
        <v>0</v>
      </c>
      <c r="F554" s="61">
        <v>0</v>
      </c>
      <c r="G554" s="61">
        <v>0</v>
      </c>
      <c r="H554" s="61">
        <v>0</v>
      </c>
      <c r="I554" s="61">
        <v>0</v>
      </c>
      <c r="J554" s="61">
        <v>0</v>
      </c>
      <c r="K554" s="61">
        <v>0</v>
      </c>
      <c r="L554" s="61">
        <v>0</v>
      </c>
      <c r="M554" s="61">
        <v>0</v>
      </c>
      <c r="N554" s="61">
        <v>0</v>
      </c>
      <c r="O554" s="61">
        <v>0</v>
      </c>
      <c r="P554" s="61">
        <v>0</v>
      </c>
      <c r="Q554" s="61">
        <v>0</v>
      </c>
      <c r="R554" s="61">
        <v>0</v>
      </c>
      <c r="S554" s="61">
        <v>0</v>
      </c>
      <c r="T554" s="61">
        <v>0</v>
      </c>
      <c r="U554" s="61">
        <v>0</v>
      </c>
      <c r="V554" s="61">
        <v>0</v>
      </c>
      <c r="W554" s="61">
        <v>0</v>
      </c>
      <c r="X554" s="61">
        <v>0</v>
      </c>
      <c r="Y554" s="61">
        <v>0</v>
      </c>
      <c r="Z554" s="61">
        <v>0</v>
      </c>
      <c r="AA554" s="61">
        <v>0</v>
      </c>
      <c r="AB554" s="61">
        <v>0</v>
      </c>
      <c r="AC554" s="61">
        <v>0</v>
      </c>
      <c r="AD554" s="61">
        <v>0</v>
      </c>
      <c r="AE554" s="61">
        <v>0</v>
      </c>
      <c r="AF554" s="61">
        <v>0</v>
      </c>
      <c r="AG554" s="61">
        <v>0</v>
      </c>
      <c r="AH554" s="61">
        <v>0</v>
      </c>
      <c r="AI554" s="61">
        <v>0</v>
      </c>
      <c r="AJ554" s="61">
        <v>0</v>
      </c>
      <c r="AK554" s="61">
        <v>0</v>
      </c>
      <c r="AL554" s="61">
        <v>0</v>
      </c>
      <c r="AM554" s="61">
        <v>0</v>
      </c>
      <c r="AN554" s="61">
        <v>0</v>
      </c>
      <c r="AO554" s="61">
        <v>0</v>
      </c>
      <c r="AP554" s="61">
        <v>0</v>
      </c>
      <c r="AQ554" s="61">
        <f t="shared" si="8"/>
        <v>0</v>
      </c>
      <c r="AT554" s="33"/>
    </row>
    <row r="555" spans="1:46" ht="33" customHeight="1">
      <c r="A555" s="32">
        <v>1907</v>
      </c>
      <c r="B555" s="315" t="str">
        <f>VLOOKUP(A555,[4]bd_lista!A:C,3,FALSE)</f>
        <v>Gobierno Autónomo Municipal de Filadelfia</v>
      </c>
      <c r="C555" s="316" t="e">
        <f>+VLOOKUP(A555,Contactos!$A$4:$E$534,6,FALSE)</f>
        <v>#REF!</v>
      </c>
      <c r="D555" s="61">
        <v>0</v>
      </c>
      <c r="E555" s="61">
        <v>0</v>
      </c>
      <c r="F555" s="61">
        <v>0</v>
      </c>
      <c r="G555" s="61">
        <v>0</v>
      </c>
      <c r="H555" s="61">
        <v>0</v>
      </c>
      <c r="I555" s="61">
        <v>0</v>
      </c>
      <c r="J555" s="61">
        <v>0</v>
      </c>
      <c r="K555" s="61">
        <v>0</v>
      </c>
      <c r="L555" s="61">
        <v>0</v>
      </c>
      <c r="M555" s="61">
        <v>0</v>
      </c>
      <c r="N555" s="61">
        <v>0</v>
      </c>
      <c r="O555" s="61">
        <v>0</v>
      </c>
      <c r="P555" s="61">
        <v>0</v>
      </c>
      <c r="Q555" s="61">
        <v>0</v>
      </c>
      <c r="R555" s="61">
        <v>0</v>
      </c>
      <c r="S555" s="61">
        <v>0</v>
      </c>
      <c r="T555" s="61">
        <v>0</v>
      </c>
      <c r="U555" s="61">
        <v>0</v>
      </c>
      <c r="V555" s="61">
        <v>0</v>
      </c>
      <c r="W555" s="61">
        <v>0</v>
      </c>
      <c r="X555" s="61">
        <v>0</v>
      </c>
      <c r="Y555" s="61">
        <v>0</v>
      </c>
      <c r="Z555" s="61">
        <v>0</v>
      </c>
      <c r="AA555" s="61">
        <v>0</v>
      </c>
      <c r="AB555" s="61">
        <v>0</v>
      </c>
      <c r="AC555" s="61">
        <v>0</v>
      </c>
      <c r="AD555" s="61">
        <v>0</v>
      </c>
      <c r="AE555" s="61">
        <v>0</v>
      </c>
      <c r="AF555" s="61">
        <v>0</v>
      </c>
      <c r="AG555" s="61">
        <v>0</v>
      </c>
      <c r="AH555" s="61">
        <v>0</v>
      </c>
      <c r="AI555" s="61">
        <v>0</v>
      </c>
      <c r="AJ555" s="61">
        <v>0</v>
      </c>
      <c r="AK555" s="61">
        <v>0</v>
      </c>
      <c r="AL555" s="61">
        <v>0</v>
      </c>
      <c r="AM555" s="61">
        <v>0</v>
      </c>
      <c r="AN555" s="61">
        <v>0</v>
      </c>
      <c r="AO555" s="61">
        <v>0</v>
      </c>
      <c r="AP555" s="61">
        <v>0</v>
      </c>
      <c r="AQ555" s="61">
        <f t="shared" si="8"/>
        <v>0</v>
      </c>
      <c r="AT555" s="33"/>
    </row>
    <row r="556" spans="1:46" ht="33" customHeight="1">
      <c r="A556" s="32">
        <v>1908</v>
      </c>
      <c r="B556" s="315" t="str">
        <f>VLOOKUP(A556,[4]bd_lista!A:C,3,FALSE)</f>
        <v>Gobierno Autónomo Municipal de Puerto Gonzalo Moreno</v>
      </c>
      <c r="C556" s="316" t="e">
        <f>+VLOOKUP(A556,Contactos!$A$4:$E$534,6,FALSE)</f>
        <v>#REF!</v>
      </c>
      <c r="D556" s="61">
        <v>0</v>
      </c>
      <c r="E556" s="61">
        <v>0</v>
      </c>
      <c r="F556" s="61">
        <v>0</v>
      </c>
      <c r="G556" s="61">
        <v>0</v>
      </c>
      <c r="H556" s="61">
        <v>0</v>
      </c>
      <c r="I556" s="61">
        <v>0</v>
      </c>
      <c r="J556" s="61">
        <v>0</v>
      </c>
      <c r="K556" s="61">
        <v>0</v>
      </c>
      <c r="L556" s="61">
        <v>0</v>
      </c>
      <c r="M556" s="61">
        <v>0</v>
      </c>
      <c r="N556" s="61">
        <v>0</v>
      </c>
      <c r="O556" s="61">
        <v>0</v>
      </c>
      <c r="P556" s="61">
        <v>0</v>
      </c>
      <c r="Q556" s="61">
        <v>0</v>
      </c>
      <c r="R556" s="61">
        <v>0</v>
      </c>
      <c r="S556" s="61">
        <v>0</v>
      </c>
      <c r="T556" s="61">
        <v>0</v>
      </c>
      <c r="U556" s="61">
        <v>0</v>
      </c>
      <c r="V556" s="61">
        <v>0</v>
      </c>
      <c r="W556" s="61">
        <v>0</v>
      </c>
      <c r="X556" s="61">
        <v>0</v>
      </c>
      <c r="Y556" s="61">
        <v>0</v>
      </c>
      <c r="Z556" s="61">
        <v>0</v>
      </c>
      <c r="AA556" s="61">
        <v>0</v>
      </c>
      <c r="AB556" s="61">
        <v>0</v>
      </c>
      <c r="AC556" s="61">
        <v>0</v>
      </c>
      <c r="AD556" s="61">
        <v>0</v>
      </c>
      <c r="AE556" s="61">
        <v>0</v>
      </c>
      <c r="AF556" s="61">
        <v>0</v>
      </c>
      <c r="AG556" s="61">
        <v>0</v>
      </c>
      <c r="AH556" s="61">
        <v>0</v>
      </c>
      <c r="AI556" s="61">
        <v>0</v>
      </c>
      <c r="AJ556" s="61">
        <v>0</v>
      </c>
      <c r="AK556" s="61">
        <v>0</v>
      </c>
      <c r="AL556" s="61">
        <v>0</v>
      </c>
      <c r="AM556" s="61">
        <v>0</v>
      </c>
      <c r="AN556" s="61">
        <v>0</v>
      </c>
      <c r="AO556" s="61">
        <v>0</v>
      </c>
      <c r="AP556" s="61">
        <v>0</v>
      </c>
      <c r="AQ556" s="61">
        <f t="shared" si="8"/>
        <v>0</v>
      </c>
      <c r="AT556" s="33"/>
    </row>
    <row r="557" spans="1:46" ht="33" customHeight="1">
      <c r="A557" s="32">
        <v>1909</v>
      </c>
      <c r="B557" s="315" t="str">
        <f>VLOOKUP(A557,[4]bd_lista!A:C,3,FALSE)</f>
        <v>Gobierno Autónomo Municipal de San Lorenzo</v>
      </c>
      <c r="C557" s="316" t="e">
        <f>+VLOOKUP(A557,Contactos!$A$4:$E$534,6,FALSE)</f>
        <v>#REF!</v>
      </c>
      <c r="D557" s="61">
        <v>0</v>
      </c>
      <c r="E557" s="61">
        <v>0</v>
      </c>
      <c r="F557" s="61">
        <v>0</v>
      </c>
      <c r="G557" s="61">
        <v>0</v>
      </c>
      <c r="H557" s="61">
        <v>0</v>
      </c>
      <c r="I557" s="61">
        <v>0</v>
      </c>
      <c r="J557" s="61">
        <v>0</v>
      </c>
      <c r="K557" s="61">
        <v>0</v>
      </c>
      <c r="L557" s="61">
        <v>0</v>
      </c>
      <c r="M557" s="61">
        <v>0</v>
      </c>
      <c r="N557" s="61">
        <v>0</v>
      </c>
      <c r="O557" s="61">
        <v>0</v>
      </c>
      <c r="P557" s="61">
        <v>0</v>
      </c>
      <c r="Q557" s="61">
        <v>0</v>
      </c>
      <c r="R557" s="61">
        <v>0</v>
      </c>
      <c r="S557" s="61">
        <v>0</v>
      </c>
      <c r="T557" s="61">
        <v>0</v>
      </c>
      <c r="U557" s="61">
        <v>0</v>
      </c>
      <c r="V557" s="61">
        <v>0</v>
      </c>
      <c r="W557" s="61">
        <v>0</v>
      </c>
      <c r="X557" s="61">
        <v>0</v>
      </c>
      <c r="Y557" s="61">
        <v>0</v>
      </c>
      <c r="Z557" s="61">
        <v>0</v>
      </c>
      <c r="AA557" s="61">
        <v>0</v>
      </c>
      <c r="AB557" s="61">
        <v>0</v>
      </c>
      <c r="AC557" s="61">
        <v>0</v>
      </c>
      <c r="AD557" s="61">
        <v>0</v>
      </c>
      <c r="AE557" s="61">
        <v>0</v>
      </c>
      <c r="AF557" s="61">
        <v>0</v>
      </c>
      <c r="AG557" s="61">
        <v>0</v>
      </c>
      <c r="AH557" s="61">
        <v>0</v>
      </c>
      <c r="AI557" s="61">
        <v>0</v>
      </c>
      <c r="AJ557" s="61">
        <v>0</v>
      </c>
      <c r="AK557" s="61">
        <v>0</v>
      </c>
      <c r="AL557" s="61">
        <v>0</v>
      </c>
      <c r="AM557" s="61">
        <v>0</v>
      </c>
      <c r="AN557" s="61">
        <v>0</v>
      </c>
      <c r="AO557" s="61">
        <v>0</v>
      </c>
      <c r="AP557" s="61">
        <v>0</v>
      </c>
      <c r="AQ557" s="61">
        <f t="shared" si="8"/>
        <v>0</v>
      </c>
      <c r="AT557" s="33"/>
    </row>
    <row r="558" spans="1:46" ht="33" customHeight="1">
      <c r="A558" s="32">
        <v>1910</v>
      </c>
      <c r="B558" s="315" t="str">
        <f>VLOOKUP(A558,[4]bd_lista!A:C,3,FALSE)</f>
        <v>Gobierno Autónomo Municipal de Sena</v>
      </c>
      <c r="C558" s="316" t="e">
        <f>+VLOOKUP(A558,Contactos!$A$4:$E$534,6,FALSE)</f>
        <v>#REF!</v>
      </c>
      <c r="D558" s="61">
        <v>0</v>
      </c>
      <c r="E558" s="61">
        <v>0</v>
      </c>
      <c r="F558" s="61">
        <v>0</v>
      </c>
      <c r="G558" s="61">
        <v>0</v>
      </c>
      <c r="H558" s="61">
        <v>0</v>
      </c>
      <c r="I558" s="61">
        <v>0</v>
      </c>
      <c r="J558" s="61">
        <v>0</v>
      </c>
      <c r="K558" s="61">
        <v>0</v>
      </c>
      <c r="L558" s="61">
        <v>0</v>
      </c>
      <c r="M558" s="61">
        <v>0</v>
      </c>
      <c r="N558" s="61">
        <v>0</v>
      </c>
      <c r="O558" s="61">
        <v>0</v>
      </c>
      <c r="P558" s="61">
        <v>0</v>
      </c>
      <c r="Q558" s="61">
        <v>0</v>
      </c>
      <c r="R558" s="61">
        <v>0</v>
      </c>
      <c r="S558" s="61">
        <v>0</v>
      </c>
      <c r="T558" s="61">
        <v>0</v>
      </c>
      <c r="U558" s="61">
        <v>0</v>
      </c>
      <c r="V558" s="61">
        <v>0</v>
      </c>
      <c r="W558" s="61">
        <v>0</v>
      </c>
      <c r="X558" s="61">
        <v>0</v>
      </c>
      <c r="Y558" s="61">
        <v>0</v>
      </c>
      <c r="Z558" s="61">
        <v>0</v>
      </c>
      <c r="AA558" s="61">
        <v>0</v>
      </c>
      <c r="AB558" s="61">
        <v>0</v>
      </c>
      <c r="AC558" s="61">
        <v>0</v>
      </c>
      <c r="AD558" s="61">
        <v>0</v>
      </c>
      <c r="AE558" s="61">
        <v>0</v>
      </c>
      <c r="AF558" s="61">
        <v>0</v>
      </c>
      <c r="AG558" s="61">
        <v>0</v>
      </c>
      <c r="AH558" s="61">
        <v>0</v>
      </c>
      <c r="AI558" s="61">
        <v>0</v>
      </c>
      <c r="AJ558" s="61">
        <v>0</v>
      </c>
      <c r="AK558" s="61">
        <v>0</v>
      </c>
      <c r="AL558" s="61">
        <v>0</v>
      </c>
      <c r="AM558" s="61">
        <v>0</v>
      </c>
      <c r="AN558" s="61">
        <v>0</v>
      </c>
      <c r="AO558" s="61">
        <v>0</v>
      </c>
      <c r="AP558" s="61">
        <v>0</v>
      </c>
      <c r="AQ558" s="61">
        <f t="shared" si="8"/>
        <v>0</v>
      </c>
      <c r="AT558" s="33"/>
    </row>
    <row r="559" spans="1:46" ht="33" customHeight="1">
      <c r="A559" s="32">
        <v>1911</v>
      </c>
      <c r="B559" s="315" t="str">
        <f>VLOOKUP(A559,[4]bd_lista!A:C,3,FALSE)</f>
        <v>Gobierno Autónomo Municipal de Santa Rosa del Abuná</v>
      </c>
      <c r="C559" s="316" t="e">
        <f>+VLOOKUP(A559,Contactos!$A$4:$E$534,6,FALSE)</f>
        <v>#REF!</v>
      </c>
      <c r="D559" s="61">
        <v>0</v>
      </c>
      <c r="E559" s="61">
        <v>0</v>
      </c>
      <c r="F559" s="61">
        <v>0</v>
      </c>
      <c r="G559" s="61">
        <v>0</v>
      </c>
      <c r="H559" s="61">
        <v>0</v>
      </c>
      <c r="I559" s="61">
        <v>0</v>
      </c>
      <c r="J559" s="61">
        <v>0</v>
      </c>
      <c r="K559" s="61">
        <v>0</v>
      </c>
      <c r="L559" s="61">
        <v>0</v>
      </c>
      <c r="M559" s="61">
        <v>0</v>
      </c>
      <c r="N559" s="61">
        <v>0</v>
      </c>
      <c r="O559" s="61">
        <v>0</v>
      </c>
      <c r="P559" s="61">
        <v>0</v>
      </c>
      <c r="Q559" s="61">
        <v>0</v>
      </c>
      <c r="R559" s="61">
        <v>0</v>
      </c>
      <c r="S559" s="61">
        <v>0</v>
      </c>
      <c r="T559" s="61">
        <v>0</v>
      </c>
      <c r="U559" s="61">
        <v>0</v>
      </c>
      <c r="V559" s="61">
        <v>0</v>
      </c>
      <c r="W559" s="61">
        <v>0</v>
      </c>
      <c r="X559" s="61">
        <v>0</v>
      </c>
      <c r="Y559" s="61">
        <v>0</v>
      </c>
      <c r="Z559" s="61">
        <v>0</v>
      </c>
      <c r="AA559" s="61">
        <v>0</v>
      </c>
      <c r="AB559" s="61">
        <v>0</v>
      </c>
      <c r="AC559" s="61">
        <v>0</v>
      </c>
      <c r="AD559" s="61">
        <v>0</v>
      </c>
      <c r="AE559" s="61">
        <v>0</v>
      </c>
      <c r="AF559" s="61">
        <v>0</v>
      </c>
      <c r="AG559" s="61">
        <v>0</v>
      </c>
      <c r="AH559" s="61">
        <v>0</v>
      </c>
      <c r="AI559" s="61">
        <v>0</v>
      </c>
      <c r="AJ559" s="61">
        <v>0</v>
      </c>
      <c r="AK559" s="61">
        <v>0</v>
      </c>
      <c r="AL559" s="61">
        <v>0</v>
      </c>
      <c r="AM559" s="61">
        <v>0</v>
      </c>
      <c r="AN559" s="61">
        <v>0</v>
      </c>
      <c r="AO559" s="61">
        <v>0</v>
      </c>
      <c r="AP559" s="61">
        <v>0</v>
      </c>
      <c r="AQ559" s="61">
        <f t="shared" si="8"/>
        <v>0</v>
      </c>
      <c r="AT559" s="33"/>
    </row>
    <row r="560" spans="1:46" ht="33" customHeight="1">
      <c r="A560" s="32">
        <v>1912</v>
      </c>
      <c r="B560" s="315" t="str">
        <f>VLOOKUP(A560,[4]bd_lista!A:C,3,FALSE)</f>
        <v>Gobierno Autónomo Municipal de Ingavi (Humaita)</v>
      </c>
      <c r="C560" s="316" t="e">
        <f>+VLOOKUP(A560,Contactos!$A$4:$E$534,6,FALSE)</f>
        <v>#REF!</v>
      </c>
      <c r="D560" s="61">
        <v>0</v>
      </c>
      <c r="E560" s="61">
        <v>0</v>
      </c>
      <c r="F560" s="61">
        <v>0</v>
      </c>
      <c r="G560" s="61">
        <v>0</v>
      </c>
      <c r="H560" s="61">
        <v>0</v>
      </c>
      <c r="I560" s="61">
        <v>0</v>
      </c>
      <c r="J560" s="61">
        <v>0</v>
      </c>
      <c r="K560" s="61">
        <v>0</v>
      </c>
      <c r="L560" s="61">
        <v>0</v>
      </c>
      <c r="M560" s="61">
        <v>0</v>
      </c>
      <c r="N560" s="61">
        <v>0</v>
      </c>
      <c r="O560" s="61">
        <v>0</v>
      </c>
      <c r="P560" s="61">
        <v>0</v>
      </c>
      <c r="Q560" s="61">
        <v>0</v>
      </c>
      <c r="R560" s="61">
        <v>0</v>
      </c>
      <c r="S560" s="61">
        <v>0</v>
      </c>
      <c r="T560" s="61">
        <v>0</v>
      </c>
      <c r="U560" s="61">
        <v>0</v>
      </c>
      <c r="V560" s="61">
        <v>0</v>
      </c>
      <c r="W560" s="61">
        <v>0</v>
      </c>
      <c r="X560" s="61">
        <v>0</v>
      </c>
      <c r="Y560" s="61">
        <v>0</v>
      </c>
      <c r="Z560" s="61">
        <v>0</v>
      </c>
      <c r="AA560" s="61">
        <v>0</v>
      </c>
      <c r="AB560" s="61">
        <v>0</v>
      </c>
      <c r="AC560" s="61">
        <v>0</v>
      </c>
      <c r="AD560" s="61">
        <v>0</v>
      </c>
      <c r="AE560" s="61">
        <v>0</v>
      </c>
      <c r="AF560" s="61">
        <v>0</v>
      </c>
      <c r="AG560" s="61">
        <v>0</v>
      </c>
      <c r="AH560" s="61">
        <v>0</v>
      </c>
      <c r="AI560" s="61">
        <v>0</v>
      </c>
      <c r="AJ560" s="61">
        <v>0</v>
      </c>
      <c r="AK560" s="61">
        <v>0</v>
      </c>
      <c r="AL560" s="61">
        <v>0</v>
      </c>
      <c r="AM560" s="61">
        <v>0</v>
      </c>
      <c r="AN560" s="61">
        <v>0</v>
      </c>
      <c r="AO560" s="61">
        <v>0</v>
      </c>
      <c r="AP560" s="61">
        <v>0</v>
      </c>
      <c r="AQ560" s="61">
        <f t="shared" si="8"/>
        <v>0</v>
      </c>
      <c r="AT560" s="33"/>
    </row>
    <row r="561" spans="1:46" ht="33" customHeight="1">
      <c r="A561" s="32">
        <v>1913</v>
      </c>
      <c r="B561" s="315" t="str">
        <f>VLOOKUP(A561,[4]bd_lista!A:C,3,FALSE)</f>
        <v>Gobierno Autónomo Municipal de Nueva Esperanza</v>
      </c>
      <c r="C561" s="316" t="e">
        <f>+VLOOKUP(A561,Contactos!$A$4:$E$534,6,FALSE)</f>
        <v>#REF!</v>
      </c>
      <c r="D561" s="61">
        <v>0</v>
      </c>
      <c r="E561" s="61">
        <v>0</v>
      </c>
      <c r="F561" s="61">
        <v>0</v>
      </c>
      <c r="G561" s="61">
        <v>0</v>
      </c>
      <c r="H561" s="61">
        <v>0</v>
      </c>
      <c r="I561" s="61">
        <v>0</v>
      </c>
      <c r="J561" s="61">
        <v>0</v>
      </c>
      <c r="K561" s="61">
        <v>0</v>
      </c>
      <c r="L561" s="61">
        <v>0</v>
      </c>
      <c r="M561" s="61">
        <v>0</v>
      </c>
      <c r="N561" s="61">
        <v>0</v>
      </c>
      <c r="O561" s="61">
        <v>0</v>
      </c>
      <c r="P561" s="61">
        <v>0</v>
      </c>
      <c r="Q561" s="61">
        <v>0</v>
      </c>
      <c r="R561" s="61">
        <v>0</v>
      </c>
      <c r="S561" s="61">
        <v>0</v>
      </c>
      <c r="T561" s="61">
        <v>0</v>
      </c>
      <c r="U561" s="61">
        <v>0</v>
      </c>
      <c r="V561" s="61">
        <v>0</v>
      </c>
      <c r="W561" s="61">
        <v>0</v>
      </c>
      <c r="X561" s="61">
        <v>0</v>
      </c>
      <c r="Y561" s="61">
        <v>0</v>
      </c>
      <c r="Z561" s="61">
        <v>0</v>
      </c>
      <c r="AA561" s="61">
        <v>0</v>
      </c>
      <c r="AB561" s="61">
        <v>0</v>
      </c>
      <c r="AC561" s="61">
        <v>0</v>
      </c>
      <c r="AD561" s="61">
        <v>0</v>
      </c>
      <c r="AE561" s="61">
        <v>0</v>
      </c>
      <c r="AF561" s="61">
        <v>0</v>
      </c>
      <c r="AG561" s="61">
        <v>0</v>
      </c>
      <c r="AH561" s="61">
        <v>0</v>
      </c>
      <c r="AI561" s="61">
        <v>0</v>
      </c>
      <c r="AJ561" s="61">
        <v>0</v>
      </c>
      <c r="AK561" s="61">
        <v>0</v>
      </c>
      <c r="AL561" s="61">
        <v>0</v>
      </c>
      <c r="AM561" s="61">
        <v>0</v>
      </c>
      <c r="AN561" s="61">
        <v>0</v>
      </c>
      <c r="AO561" s="61">
        <v>0</v>
      </c>
      <c r="AP561" s="61">
        <v>0</v>
      </c>
      <c r="AQ561" s="61">
        <f t="shared" si="8"/>
        <v>0</v>
      </c>
      <c r="AT561" s="33"/>
    </row>
    <row r="562" spans="1:46" ht="33" customHeight="1">
      <c r="A562" s="32">
        <v>1914</v>
      </c>
      <c r="B562" s="315" t="str">
        <f>VLOOKUP(A562,[4]bd_lista!A:C,3,FALSE)</f>
        <v>Gobierno Autónomo Municipal de Villa Nueva (Loma Alta)</v>
      </c>
      <c r="C562" s="316" t="e">
        <f>+VLOOKUP(A562,Contactos!$A$4:$E$534,6,FALSE)</f>
        <v>#REF!</v>
      </c>
      <c r="D562" s="61">
        <v>0</v>
      </c>
      <c r="E562" s="61">
        <v>0</v>
      </c>
      <c r="F562" s="61">
        <v>0</v>
      </c>
      <c r="G562" s="61">
        <v>0</v>
      </c>
      <c r="H562" s="61">
        <v>0</v>
      </c>
      <c r="I562" s="61">
        <v>0</v>
      </c>
      <c r="J562" s="61">
        <v>0</v>
      </c>
      <c r="K562" s="61">
        <v>0</v>
      </c>
      <c r="L562" s="61">
        <v>0</v>
      </c>
      <c r="M562" s="61">
        <v>0</v>
      </c>
      <c r="N562" s="61">
        <v>0</v>
      </c>
      <c r="O562" s="61">
        <v>0</v>
      </c>
      <c r="P562" s="61">
        <v>0</v>
      </c>
      <c r="Q562" s="61">
        <v>0</v>
      </c>
      <c r="R562" s="61">
        <v>0</v>
      </c>
      <c r="S562" s="61">
        <v>0</v>
      </c>
      <c r="T562" s="61">
        <v>0</v>
      </c>
      <c r="U562" s="61">
        <v>0</v>
      </c>
      <c r="V562" s="61">
        <v>0</v>
      </c>
      <c r="W562" s="61">
        <v>0</v>
      </c>
      <c r="X562" s="61">
        <v>0</v>
      </c>
      <c r="Y562" s="61">
        <v>0</v>
      </c>
      <c r="Z562" s="61">
        <v>0</v>
      </c>
      <c r="AA562" s="61">
        <v>0</v>
      </c>
      <c r="AB562" s="61">
        <v>0</v>
      </c>
      <c r="AC562" s="61">
        <v>0</v>
      </c>
      <c r="AD562" s="61">
        <v>0</v>
      </c>
      <c r="AE562" s="61">
        <v>0</v>
      </c>
      <c r="AF562" s="61">
        <v>0</v>
      </c>
      <c r="AG562" s="61">
        <v>0</v>
      </c>
      <c r="AH562" s="61">
        <v>0</v>
      </c>
      <c r="AI562" s="61">
        <v>0</v>
      </c>
      <c r="AJ562" s="61">
        <v>0</v>
      </c>
      <c r="AK562" s="61">
        <v>0</v>
      </c>
      <c r="AL562" s="61">
        <v>0</v>
      </c>
      <c r="AM562" s="61">
        <v>0</v>
      </c>
      <c r="AN562" s="61">
        <v>0</v>
      </c>
      <c r="AO562" s="61">
        <v>0</v>
      </c>
      <c r="AP562" s="61">
        <v>0</v>
      </c>
      <c r="AQ562" s="61">
        <f t="shared" si="8"/>
        <v>0</v>
      </c>
      <c r="AT562" s="33"/>
    </row>
    <row r="563" spans="1:46" ht="33" customHeight="1">
      <c r="A563" s="32">
        <v>1915</v>
      </c>
      <c r="B563" s="315" t="str">
        <f>VLOOKUP(A563,[4]bd_lista!A:C,3,FALSE)</f>
        <v>Gobierno Autónomo Municipal de Santos Mercado</v>
      </c>
      <c r="C563" s="316" t="e">
        <f>+VLOOKUP(A563,Contactos!$A$4:$E$534,6,FALSE)</f>
        <v>#REF!</v>
      </c>
      <c r="D563" s="61">
        <v>0</v>
      </c>
      <c r="E563" s="61">
        <v>0</v>
      </c>
      <c r="F563" s="61">
        <v>0</v>
      </c>
      <c r="G563" s="61">
        <v>0</v>
      </c>
      <c r="H563" s="61">
        <v>0</v>
      </c>
      <c r="I563" s="61">
        <v>0</v>
      </c>
      <c r="J563" s="61">
        <v>0</v>
      </c>
      <c r="K563" s="61">
        <v>0</v>
      </c>
      <c r="L563" s="61">
        <v>0</v>
      </c>
      <c r="M563" s="61">
        <v>0</v>
      </c>
      <c r="N563" s="61">
        <v>0</v>
      </c>
      <c r="O563" s="61">
        <v>0</v>
      </c>
      <c r="P563" s="61">
        <v>0</v>
      </c>
      <c r="Q563" s="61">
        <v>0</v>
      </c>
      <c r="R563" s="61">
        <v>0</v>
      </c>
      <c r="S563" s="61">
        <v>0</v>
      </c>
      <c r="T563" s="61">
        <v>0</v>
      </c>
      <c r="U563" s="61">
        <v>0</v>
      </c>
      <c r="V563" s="61">
        <v>0</v>
      </c>
      <c r="W563" s="61">
        <v>0</v>
      </c>
      <c r="X563" s="61">
        <v>0</v>
      </c>
      <c r="Y563" s="61">
        <v>0</v>
      </c>
      <c r="Z563" s="61">
        <v>0</v>
      </c>
      <c r="AA563" s="61">
        <v>0</v>
      </c>
      <c r="AB563" s="61">
        <v>0</v>
      </c>
      <c r="AC563" s="61">
        <v>0</v>
      </c>
      <c r="AD563" s="61">
        <v>0</v>
      </c>
      <c r="AE563" s="61">
        <v>0</v>
      </c>
      <c r="AF563" s="61">
        <v>0</v>
      </c>
      <c r="AG563" s="61">
        <v>0</v>
      </c>
      <c r="AH563" s="61">
        <v>0</v>
      </c>
      <c r="AI563" s="61">
        <v>0</v>
      </c>
      <c r="AJ563" s="61">
        <v>0</v>
      </c>
      <c r="AK563" s="61">
        <v>0</v>
      </c>
      <c r="AL563" s="61">
        <v>0</v>
      </c>
      <c r="AM563" s="61">
        <v>0</v>
      </c>
      <c r="AN563" s="61">
        <v>0</v>
      </c>
      <c r="AO563" s="61">
        <v>0</v>
      </c>
      <c r="AP563" s="61">
        <v>0</v>
      </c>
      <c r="AQ563" s="61">
        <f t="shared" si="8"/>
        <v>0</v>
      </c>
      <c r="AT563" s="33"/>
    </row>
    <row r="564" spans="1:46" ht="33" customHeight="1">
      <c r="A564" s="32">
        <v>2301</v>
      </c>
      <c r="B564" s="315" t="str">
        <f>VLOOKUP(A564,[4]bd_lista!A:C,3,FALSE)</f>
        <v>Empresa Municipal de Gestión de Residuos Sólidos</v>
      </c>
      <c r="C564" s="316" t="e">
        <f>+VLOOKUP(A564,Contactos!$A$4:$E$534,6,FALSE)</f>
        <v>#N/A</v>
      </c>
      <c r="D564" s="61">
        <v>0</v>
      </c>
      <c r="E564" s="61">
        <v>0</v>
      </c>
      <c r="F564" s="61">
        <v>0</v>
      </c>
      <c r="G564" s="61">
        <v>0</v>
      </c>
      <c r="H564" s="61">
        <v>0</v>
      </c>
      <c r="I564" s="61">
        <v>0</v>
      </c>
      <c r="J564" s="61">
        <v>0</v>
      </c>
      <c r="K564" s="61">
        <v>0</v>
      </c>
      <c r="L564" s="61">
        <v>0</v>
      </c>
      <c r="M564" s="61">
        <v>0</v>
      </c>
      <c r="N564" s="61">
        <v>0</v>
      </c>
      <c r="O564" s="61">
        <v>0</v>
      </c>
      <c r="P564" s="61">
        <v>0</v>
      </c>
      <c r="Q564" s="61">
        <v>0</v>
      </c>
      <c r="R564" s="61">
        <v>0</v>
      </c>
      <c r="S564" s="61">
        <v>0</v>
      </c>
      <c r="T564" s="61">
        <v>0</v>
      </c>
      <c r="U564" s="61">
        <v>0</v>
      </c>
      <c r="V564" s="61">
        <v>0</v>
      </c>
      <c r="W564" s="61">
        <v>0</v>
      </c>
      <c r="X564" s="61">
        <v>0</v>
      </c>
      <c r="Y564" s="61">
        <v>0</v>
      </c>
      <c r="Z564" s="61">
        <v>0</v>
      </c>
      <c r="AA564" s="61">
        <v>0</v>
      </c>
      <c r="AB564" s="61">
        <v>0</v>
      </c>
      <c r="AC564" s="61">
        <v>0</v>
      </c>
      <c r="AD564" s="61">
        <v>0</v>
      </c>
      <c r="AE564" s="61">
        <v>0</v>
      </c>
      <c r="AF564" s="61">
        <v>0</v>
      </c>
      <c r="AG564" s="61">
        <v>0</v>
      </c>
      <c r="AH564" s="61">
        <v>0</v>
      </c>
      <c r="AI564" s="61">
        <v>0</v>
      </c>
      <c r="AJ564" s="61">
        <v>0</v>
      </c>
      <c r="AK564" s="61">
        <v>0</v>
      </c>
      <c r="AL564" s="61">
        <v>0</v>
      </c>
      <c r="AM564" s="61">
        <v>0</v>
      </c>
      <c r="AN564" s="61">
        <v>0</v>
      </c>
      <c r="AO564" s="61">
        <v>0</v>
      </c>
      <c r="AP564" s="61">
        <v>0</v>
      </c>
      <c r="AQ564" s="61">
        <f t="shared" si="8"/>
        <v>0</v>
      </c>
      <c r="AT564" s="33"/>
    </row>
    <row r="565" spans="1:46" ht="33" customHeight="1">
      <c r="A565" s="32">
        <v>2302</v>
      </c>
      <c r="B565" s="315" t="str">
        <f>VLOOKUP(A565,[4]bd_lista!A:C,3,FALSE)</f>
        <v>Empresa Municipal de Agua Potable y Alcantarillado Sacaba</v>
      </c>
      <c r="C565" s="316" t="e">
        <f>+VLOOKUP(A565,Contactos!$A$4:$E$534,6,FALSE)</f>
        <v>#N/A</v>
      </c>
      <c r="D565" s="61">
        <v>0</v>
      </c>
      <c r="E565" s="61">
        <v>0</v>
      </c>
      <c r="F565" s="61">
        <v>0</v>
      </c>
      <c r="G565" s="61">
        <v>0</v>
      </c>
      <c r="H565" s="61">
        <v>0</v>
      </c>
      <c r="I565" s="61">
        <v>0</v>
      </c>
      <c r="J565" s="61">
        <v>0</v>
      </c>
      <c r="K565" s="61">
        <v>0</v>
      </c>
      <c r="L565" s="61">
        <v>0</v>
      </c>
      <c r="M565" s="61">
        <v>0</v>
      </c>
      <c r="N565" s="61">
        <v>0</v>
      </c>
      <c r="O565" s="61">
        <v>0</v>
      </c>
      <c r="P565" s="61">
        <v>0</v>
      </c>
      <c r="Q565" s="61">
        <v>0</v>
      </c>
      <c r="R565" s="61">
        <v>0</v>
      </c>
      <c r="S565" s="61">
        <v>0</v>
      </c>
      <c r="T565" s="61">
        <v>0</v>
      </c>
      <c r="U565" s="61">
        <v>0</v>
      </c>
      <c r="V565" s="61">
        <v>0</v>
      </c>
      <c r="W565" s="61">
        <v>0</v>
      </c>
      <c r="X565" s="61">
        <v>0</v>
      </c>
      <c r="Y565" s="61">
        <v>0</v>
      </c>
      <c r="Z565" s="61">
        <v>0</v>
      </c>
      <c r="AA565" s="61">
        <v>0</v>
      </c>
      <c r="AB565" s="61">
        <v>0</v>
      </c>
      <c r="AC565" s="61">
        <v>0</v>
      </c>
      <c r="AD565" s="61">
        <v>0</v>
      </c>
      <c r="AE565" s="61">
        <v>0</v>
      </c>
      <c r="AF565" s="61">
        <v>0</v>
      </c>
      <c r="AG565" s="61">
        <v>0</v>
      </c>
      <c r="AH565" s="61">
        <v>0</v>
      </c>
      <c r="AI565" s="61">
        <v>0</v>
      </c>
      <c r="AJ565" s="61">
        <v>0</v>
      </c>
      <c r="AK565" s="61">
        <v>0</v>
      </c>
      <c r="AL565" s="61">
        <v>0</v>
      </c>
      <c r="AM565" s="61">
        <v>0</v>
      </c>
      <c r="AN565" s="61">
        <v>0</v>
      </c>
      <c r="AO565" s="61">
        <v>0</v>
      </c>
      <c r="AP565" s="61">
        <v>0</v>
      </c>
      <c r="AQ565" s="61">
        <f t="shared" si="8"/>
        <v>0</v>
      </c>
      <c r="AT565" s="33"/>
    </row>
    <row r="566" spans="1:46" ht="33" customHeight="1">
      <c r="A566" s="32">
        <v>2303</v>
      </c>
      <c r="B566" s="315" t="str">
        <f>VLOOKUP(A566,[4]bd_lista!A:C,3,FALSE)</f>
        <v>Empresa Municipal de Areas Verdes y Recreación alternativa</v>
      </c>
      <c r="C566" s="316" t="e">
        <f>+VLOOKUP(A566,Contactos!$A$4:$E$534,6,FALSE)</f>
        <v>#N/A</v>
      </c>
      <c r="D566" s="61">
        <v>0</v>
      </c>
      <c r="E566" s="61">
        <v>0</v>
      </c>
      <c r="F566" s="61">
        <v>0</v>
      </c>
      <c r="G566" s="61">
        <v>0</v>
      </c>
      <c r="H566" s="61">
        <v>0</v>
      </c>
      <c r="I566" s="61">
        <v>0</v>
      </c>
      <c r="J566" s="61">
        <v>0</v>
      </c>
      <c r="K566" s="61">
        <v>0</v>
      </c>
      <c r="L566" s="61">
        <v>0</v>
      </c>
      <c r="M566" s="61">
        <v>0</v>
      </c>
      <c r="N566" s="61">
        <v>0</v>
      </c>
      <c r="O566" s="61">
        <v>0</v>
      </c>
      <c r="P566" s="61">
        <v>0</v>
      </c>
      <c r="Q566" s="61">
        <v>0</v>
      </c>
      <c r="R566" s="61">
        <v>0</v>
      </c>
      <c r="S566" s="61">
        <v>0</v>
      </c>
      <c r="T566" s="61">
        <v>0</v>
      </c>
      <c r="U566" s="61">
        <v>0</v>
      </c>
      <c r="V566" s="61">
        <v>0</v>
      </c>
      <c r="W566" s="61">
        <v>0</v>
      </c>
      <c r="X566" s="61">
        <v>0</v>
      </c>
      <c r="Y566" s="61">
        <v>0</v>
      </c>
      <c r="Z566" s="61">
        <v>0</v>
      </c>
      <c r="AA566" s="61">
        <v>0</v>
      </c>
      <c r="AB566" s="61">
        <v>0</v>
      </c>
      <c r="AC566" s="61">
        <v>0</v>
      </c>
      <c r="AD566" s="61">
        <v>0</v>
      </c>
      <c r="AE566" s="61">
        <v>0</v>
      </c>
      <c r="AF566" s="61">
        <v>0</v>
      </c>
      <c r="AG566" s="61">
        <v>0</v>
      </c>
      <c r="AH566" s="61">
        <v>0</v>
      </c>
      <c r="AI566" s="61">
        <v>0</v>
      </c>
      <c r="AJ566" s="61">
        <v>0</v>
      </c>
      <c r="AK566" s="61">
        <v>0</v>
      </c>
      <c r="AL566" s="61">
        <v>0</v>
      </c>
      <c r="AM566" s="61">
        <v>0</v>
      </c>
      <c r="AN566" s="61">
        <v>0</v>
      </c>
      <c r="AO566" s="61">
        <v>0</v>
      </c>
      <c r="AP566" s="61">
        <v>0</v>
      </c>
      <c r="AQ566" s="61">
        <f t="shared" si="8"/>
        <v>0</v>
      </c>
      <c r="AT566" s="33"/>
    </row>
    <row r="567" spans="1:46" ht="33" customHeight="1">
      <c r="A567" s="32">
        <v>2311</v>
      </c>
      <c r="B567" s="315" t="str">
        <f>VLOOKUP(A567,[4]bd_lista!A:C,3,FALSE)</f>
        <v>SERVICIO DE ENCAUZAMIENTO DE RIOS (SEARPI)</v>
      </c>
      <c r="C567" s="316" t="e">
        <f>+VLOOKUP(A567,Contactos!$A$4:$E$534,6,FALSE)</f>
        <v>#N/A</v>
      </c>
      <c r="D567" s="61">
        <v>0</v>
      </c>
      <c r="E567" s="61">
        <v>0</v>
      </c>
      <c r="F567" s="61">
        <v>0</v>
      </c>
      <c r="G567" s="61">
        <v>0</v>
      </c>
      <c r="H567" s="61">
        <v>0</v>
      </c>
      <c r="I567" s="61">
        <v>0</v>
      </c>
      <c r="J567" s="61">
        <v>0</v>
      </c>
      <c r="K567" s="61">
        <v>0</v>
      </c>
      <c r="L567" s="61">
        <v>0</v>
      </c>
      <c r="M567" s="61">
        <v>0</v>
      </c>
      <c r="N567" s="61">
        <v>0</v>
      </c>
      <c r="O567" s="61">
        <v>0</v>
      </c>
      <c r="P567" s="61">
        <v>0</v>
      </c>
      <c r="Q567" s="61">
        <v>0</v>
      </c>
      <c r="R567" s="61">
        <v>0</v>
      </c>
      <c r="S567" s="61">
        <v>0</v>
      </c>
      <c r="T567" s="61">
        <v>0</v>
      </c>
      <c r="U567" s="61">
        <v>0</v>
      </c>
      <c r="V567" s="61">
        <v>0</v>
      </c>
      <c r="W567" s="61">
        <v>0</v>
      </c>
      <c r="X567" s="61">
        <v>0</v>
      </c>
      <c r="Y567" s="61">
        <v>0</v>
      </c>
      <c r="Z567" s="61">
        <v>0</v>
      </c>
      <c r="AA567" s="61">
        <v>0</v>
      </c>
      <c r="AB567" s="61">
        <v>0</v>
      </c>
      <c r="AC567" s="61">
        <v>0</v>
      </c>
      <c r="AD567" s="61">
        <v>0</v>
      </c>
      <c r="AE567" s="61">
        <v>0</v>
      </c>
      <c r="AF567" s="61">
        <v>0</v>
      </c>
      <c r="AG567" s="61">
        <v>0</v>
      </c>
      <c r="AH567" s="61">
        <v>0</v>
      </c>
      <c r="AI567" s="61">
        <v>0</v>
      </c>
      <c r="AJ567" s="61">
        <v>0</v>
      </c>
      <c r="AK567" s="61">
        <v>0</v>
      </c>
      <c r="AL567" s="61">
        <v>0</v>
      </c>
      <c r="AM567" s="61">
        <v>0</v>
      </c>
      <c r="AN567" s="61">
        <v>0</v>
      </c>
      <c r="AO567" s="61">
        <v>0</v>
      </c>
      <c r="AP567" s="61">
        <v>0</v>
      </c>
      <c r="AQ567" s="61">
        <f t="shared" si="8"/>
        <v>0</v>
      </c>
      <c r="AT567" s="33"/>
    </row>
    <row r="568" spans="1:46" ht="33" customHeight="1">
      <c r="A568" s="32">
        <v>2312</v>
      </c>
      <c r="B568" s="315" t="str">
        <f>VLOOKUP(A568,[4]bd_lista!A:C,3,FALSE)</f>
        <v>EMPRESA MUNICIPAL DE AGUA POTABLE Y ALCANTARILLADO VIACHA</v>
      </c>
      <c r="C568" s="316" t="e">
        <f>+VLOOKUP(A568,Contactos!$A$4:$E$534,6,FALSE)</f>
        <v>#N/A</v>
      </c>
      <c r="D568" s="61">
        <v>0</v>
      </c>
      <c r="E568" s="61">
        <v>0</v>
      </c>
      <c r="F568" s="61">
        <v>0</v>
      </c>
      <c r="G568" s="61">
        <v>0</v>
      </c>
      <c r="H568" s="61">
        <v>0</v>
      </c>
      <c r="I568" s="61">
        <v>0</v>
      </c>
      <c r="J568" s="61">
        <v>0</v>
      </c>
      <c r="K568" s="61">
        <v>0</v>
      </c>
      <c r="L568" s="61">
        <v>0</v>
      </c>
      <c r="M568" s="61">
        <v>0</v>
      </c>
      <c r="N568" s="61">
        <v>0</v>
      </c>
      <c r="O568" s="61">
        <v>0</v>
      </c>
      <c r="P568" s="61">
        <v>0</v>
      </c>
      <c r="Q568" s="61">
        <v>0</v>
      </c>
      <c r="R568" s="61">
        <v>0</v>
      </c>
      <c r="S568" s="61">
        <v>0</v>
      </c>
      <c r="T568" s="61">
        <v>0</v>
      </c>
      <c r="U568" s="61">
        <v>0</v>
      </c>
      <c r="V568" s="61">
        <v>0</v>
      </c>
      <c r="W568" s="61">
        <v>0</v>
      </c>
      <c r="X568" s="61">
        <v>0</v>
      </c>
      <c r="Y568" s="61">
        <v>0</v>
      </c>
      <c r="Z568" s="61">
        <v>0</v>
      </c>
      <c r="AA568" s="61">
        <v>0</v>
      </c>
      <c r="AB568" s="61">
        <v>0</v>
      </c>
      <c r="AC568" s="61">
        <v>0</v>
      </c>
      <c r="AD568" s="61">
        <v>0</v>
      </c>
      <c r="AE568" s="61">
        <v>0</v>
      </c>
      <c r="AF568" s="61">
        <v>0</v>
      </c>
      <c r="AG568" s="61">
        <v>0</v>
      </c>
      <c r="AH568" s="61">
        <v>0</v>
      </c>
      <c r="AI568" s="61">
        <v>0</v>
      </c>
      <c r="AJ568" s="61">
        <v>0</v>
      </c>
      <c r="AK568" s="61">
        <v>0</v>
      </c>
      <c r="AL568" s="61">
        <v>0</v>
      </c>
      <c r="AM568" s="61">
        <v>0</v>
      </c>
      <c r="AN568" s="61">
        <v>0</v>
      </c>
      <c r="AO568" s="61">
        <v>0</v>
      </c>
      <c r="AP568" s="61">
        <v>0</v>
      </c>
      <c r="AQ568" s="61">
        <f t="shared" si="8"/>
        <v>0</v>
      </c>
      <c r="AT568" s="33"/>
    </row>
    <row r="569" spans="1:46" ht="33" customHeight="1">
      <c r="A569" s="32">
        <v>2313</v>
      </c>
      <c r="B569" s="315" t="str">
        <f>VLOOKUP(A569,[4]bd_lista!A:C,3,FALSE)</f>
        <v>ENTIDAD MUNICIPAL DE ASEO URBANO SUCRE</v>
      </c>
      <c r="C569" s="316" t="e">
        <f>+VLOOKUP(A569,Contactos!$A$4:$E$534,6,FALSE)</f>
        <v>#N/A</v>
      </c>
      <c r="D569" s="61">
        <v>0</v>
      </c>
      <c r="E569" s="61">
        <v>0</v>
      </c>
      <c r="F569" s="61">
        <v>0</v>
      </c>
      <c r="G569" s="61">
        <v>0</v>
      </c>
      <c r="H569" s="61">
        <v>0</v>
      </c>
      <c r="I569" s="61">
        <v>0</v>
      </c>
      <c r="J569" s="61">
        <v>0</v>
      </c>
      <c r="K569" s="61">
        <v>0</v>
      </c>
      <c r="L569" s="61">
        <v>0</v>
      </c>
      <c r="M569" s="61">
        <v>0</v>
      </c>
      <c r="N569" s="61">
        <v>0</v>
      </c>
      <c r="O569" s="61">
        <v>0</v>
      </c>
      <c r="P569" s="61">
        <v>0</v>
      </c>
      <c r="Q569" s="61">
        <v>0</v>
      </c>
      <c r="R569" s="61">
        <v>0</v>
      </c>
      <c r="S569" s="61">
        <v>0</v>
      </c>
      <c r="T569" s="61">
        <v>0</v>
      </c>
      <c r="U569" s="61">
        <v>0</v>
      </c>
      <c r="V569" s="61">
        <v>0</v>
      </c>
      <c r="W569" s="61">
        <v>0</v>
      </c>
      <c r="X569" s="61">
        <v>0</v>
      </c>
      <c r="Y569" s="61">
        <v>0</v>
      </c>
      <c r="Z569" s="61">
        <v>0</v>
      </c>
      <c r="AA569" s="61">
        <v>0</v>
      </c>
      <c r="AB569" s="61">
        <v>0</v>
      </c>
      <c r="AC569" s="61">
        <v>0</v>
      </c>
      <c r="AD569" s="61">
        <v>0</v>
      </c>
      <c r="AE569" s="61">
        <v>0</v>
      </c>
      <c r="AF569" s="61">
        <v>0</v>
      </c>
      <c r="AG569" s="61">
        <v>0</v>
      </c>
      <c r="AH569" s="61">
        <v>0</v>
      </c>
      <c r="AI569" s="61">
        <v>0</v>
      </c>
      <c r="AJ569" s="61">
        <v>0</v>
      </c>
      <c r="AK569" s="61">
        <v>0</v>
      </c>
      <c r="AL569" s="61">
        <v>0</v>
      </c>
      <c r="AM569" s="61">
        <v>0</v>
      </c>
      <c r="AN569" s="61">
        <v>0</v>
      </c>
      <c r="AO569" s="61">
        <v>0</v>
      </c>
      <c r="AP569" s="61">
        <v>0</v>
      </c>
      <c r="AQ569" s="61">
        <f t="shared" si="8"/>
        <v>0</v>
      </c>
      <c r="AT569" s="33"/>
    </row>
    <row r="570" spans="1:46" ht="33" customHeight="1">
      <c r="A570" s="32">
        <v>2314</v>
      </c>
      <c r="B570" s="315" t="str">
        <f>VLOOKUP(A570,[4]bd_lista!A:C,3,FALSE)</f>
        <v>EMPRESA MUNICIPAL DE AREAS VERDES SUCRE</v>
      </c>
      <c r="C570" s="316" t="e">
        <f>+VLOOKUP(A570,Contactos!$A$4:$E$534,6,FALSE)</f>
        <v>#N/A</v>
      </c>
      <c r="D570" s="61">
        <v>0</v>
      </c>
      <c r="E570" s="61">
        <v>0</v>
      </c>
      <c r="F570" s="61">
        <v>0</v>
      </c>
      <c r="G570" s="61">
        <v>0</v>
      </c>
      <c r="H570" s="61">
        <v>0</v>
      </c>
      <c r="I570" s="61">
        <v>0</v>
      </c>
      <c r="J570" s="61">
        <v>0</v>
      </c>
      <c r="K570" s="61">
        <v>0</v>
      </c>
      <c r="L570" s="61">
        <v>0</v>
      </c>
      <c r="M570" s="61">
        <v>0</v>
      </c>
      <c r="N570" s="61">
        <v>0</v>
      </c>
      <c r="O570" s="61">
        <v>0</v>
      </c>
      <c r="P570" s="61">
        <v>0</v>
      </c>
      <c r="Q570" s="61">
        <v>0</v>
      </c>
      <c r="R570" s="61">
        <v>0</v>
      </c>
      <c r="S570" s="61">
        <v>0</v>
      </c>
      <c r="T570" s="61">
        <v>0</v>
      </c>
      <c r="U570" s="61">
        <v>0</v>
      </c>
      <c r="V570" s="61">
        <v>0</v>
      </c>
      <c r="W570" s="61">
        <v>0</v>
      </c>
      <c r="X570" s="61">
        <v>0</v>
      </c>
      <c r="Y570" s="61">
        <v>0</v>
      </c>
      <c r="Z570" s="61">
        <v>0</v>
      </c>
      <c r="AA570" s="61">
        <v>0</v>
      </c>
      <c r="AB570" s="61">
        <v>0</v>
      </c>
      <c r="AC570" s="61">
        <v>0</v>
      </c>
      <c r="AD570" s="61">
        <v>0</v>
      </c>
      <c r="AE570" s="61">
        <v>0</v>
      </c>
      <c r="AF570" s="61">
        <v>0</v>
      </c>
      <c r="AG570" s="61">
        <v>0</v>
      </c>
      <c r="AH570" s="61">
        <v>0</v>
      </c>
      <c r="AI570" s="61">
        <v>0</v>
      </c>
      <c r="AJ570" s="61">
        <v>0</v>
      </c>
      <c r="AK570" s="61">
        <v>0</v>
      </c>
      <c r="AL570" s="61">
        <v>0</v>
      </c>
      <c r="AM570" s="61">
        <v>0</v>
      </c>
      <c r="AN570" s="61">
        <v>0</v>
      </c>
      <c r="AO570" s="61">
        <v>0</v>
      </c>
      <c r="AP570" s="61">
        <v>0</v>
      </c>
      <c r="AQ570" s="61">
        <f t="shared" si="8"/>
        <v>0</v>
      </c>
      <c r="AT570" s="33"/>
    </row>
    <row r="571" spans="1:46" ht="33" customHeight="1">
      <c r="A571" s="32">
        <v>2315</v>
      </c>
      <c r="B571" s="315" t="str">
        <f>VLOOKUP(A571,[4]bd_lista!A:C,3,FALSE)</f>
        <v xml:space="preserve">Empresa Municipal de Servicio de Aseo </v>
      </c>
      <c r="C571" s="316" t="e">
        <f>+VLOOKUP(A571,Contactos!$A$4:$E$534,6,FALSE)</f>
        <v>#N/A</v>
      </c>
      <c r="D571" s="61">
        <v>0</v>
      </c>
      <c r="E571" s="61">
        <v>0</v>
      </c>
      <c r="F571" s="61">
        <v>0</v>
      </c>
      <c r="G571" s="61">
        <v>0</v>
      </c>
      <c r="H571" s="61">
        <v>0</v>
      </c>
      <c r="I571" s="61">
        <v>0</v>
      </c>
      <c r="J571" s="61">
        <v>0</v>
      </c>
      <c r="K571" s="61">
        <v>0</v>
      </c>
      <c r="L571" s="61">
        <v>0</v>
      </c>
      <c r="M571" s="61">
        <v>0</v>
      </c>
      <c r="N571" s="61">
        <v>0</v>
      </c>
      <c r="O571" s="61">
        <v>0</v>
      </c>
      <c r="P571" s="61">
        <v>0</v>
      </c>
      <c r="Q571" s="61">
        <v>0</v>
      </c>
      <c r="R571" s="61">
        <v>0</v>
      </c>
      <c r="S571" s="61">
        <v>0</v>
      </c>
      <c r="T571" s="61">
        <v>0</v>
      </c>
      <c r="U571" s="61">
        <v>0</v>
      </c>
      <c r="V571" s="61">
        <v>0</v>
      </c>
      <c r="W571" s="61">
        <v>0</v>
      </c>
      <c r="X571" s="61">
        <v>0</v>
      </c>
      <c r="Y571" s="61">
        <v>0</v>
      </c>
      <c r="Z571" s="61">
        <v>0</v>
      </c>
      <c r="AA571" s="61">
        <v>0</v>
      </c>
      <c r="AB571" s="61">
        <v>0</v>
      </c>
      <c r="AC571" s="61">
        <v>0</v>
      </c>
      <c r="AD571" s="61">
        <v>0</v>
      </c>
      <c r="AE571" s="61">
        <v>0</v>
      </c>
      <c r="AF571" s="61">
        <v>0</v>
      </c>
      <c r="AG571" s="61">
        <v>0</v>
      </c>
      <c r="AH571" s="61">
        <v>0</v>
      </c>
      <c r="AI571" s="61">
        <v>0</v>
      </c>
      <c r="AJ571" s="61">
        <v>0</v>
      </c>
      <c r="AK571" s="61">
        <v>0</v>
      </c>
      <c r="AL571" s="61">
        <v>0</v>
      </c>
      <c r="AM571" s="61">
        <v>0</v>
      </c>
      <c r="AN571" s="61">
        <v>0</v>
      </c>
      <c r="AO571" s="61">
        <v>0</v>
      </c>
      <c r="AP571" s="61">
        <v>0</v>
      </c>
      <c r="AQ571" s="61">
        <f t="shared" si="8"/>
        <v>0</v>
      </c>
      <c r="AT571" s="33"/>
    </row>
    <row r="572" spans="1:46" ht="33" customHeight="1">
      <c r="A572" s="32">
        <v>2316</v>
      </c>
      <c r="B572" s="315" t="str">
        <f>VLOOKUP(A572,[4]bd_lista!A:C,3,FALSE)</f>
        <v>Empresa Municipal de Áreas Verdes, Parques y Forestación</v>
      </c>
      <c r="C572" s="316" t="e">
        <f>+VLOOKUP(A572,Contactos!$A$4:$E$534,6,FALSE)</f>
        <v>#N/A</v>
      </c>
      <c r="D572" s="61">
        <v>0</v>
      </c>
      <c r="E572" s="61">
        <v>0</v>
      </c>
      <c r="F572" s="61">
        <v>0</v>
      </c>
      <c r="G572" s="61">
        <v>0</v>
      </c>
      <c r="H572" s="61">
        <v>0</v>
      </c>
      <c r="I572" s="61">
        <v>0</v>
      </c>
      <c r="J572" s="61">
        <v>0</v>
      </c>
      <c r="K572" s="61">
        <v>0</v>
      </c>
      <c r="L572" s="61">
        <v>0</v>
      </c>
      <c r="M572" s="61">
        <v>0</v>
      </c>
      <c r="N572" s="61">
        <v>0</v>
      </c>
      <c r="O572" s="61">
        <v>0</v>
      </c>
      <c r="P572" s="61">
        <v>0</v>
      </c>
      <c r="Q572" s="61">
        <v>0</v>
      </c>
      <c r="R572" s="61">
        <v>0</v>
      </c>
      <c r="S572" s="61">
        <v>0</v>
      </c>
      <c r="T572" s="61">
        <v>0</v>
      </c>
      <c r="U572" s="61">
        <v>0</v>
      </c>
      <c r="V572" s="61">
        <v>0</v>
      </c>
      <c r="W572" s="61">
        <v>0</v>
      </c>
      <c r="X572" s="61">
        <v>0</v>
      </c>
      <c r="Y572" s="61">
        <v>0</v>
      </c>
      <c r="Z572" s="61">
        <v>0</v>
      </c>
      <c r="AA572" s="61">
        <v>0</v>
      </c>
      <c r="AB572" s="61">
        <v>0</v>
      </c>
      <c r="AC572" s="61">
        <v>0</v>
      </c>
      <c r="AD572" s="61">
        <v>0</v>
      </c>
      <c r="AE572" s="61">
        <v>0</v>
      </c>
      <c r="AF572" s="61">
        <v>0</v>
      </c>
      <c r="AG572" s="61">
        <v>0</v>
      </c>
      <c r="AH572" s="61">
        <v>0</v>
      </c>
      <c r="AI572" s="61">
        <v>0</v>
      </c>
      <c r="AJ572" s="61">
        <v>0</v>
      </c>
      <c r="AK572" s="61">
        <v>0</v>
      </c>
      <c r="AL572" s="61">
        <v>0</v>
      </c>
      <c r="AM572" s="61">
        <v>0</v>
      </c>
      <c r="AN572" s="61">
        <v>0</v>
      </c>
      <c r="AO572" s="61">
        <v>0</v>
      </c>
      <c r="AP572" s="61">
        <v>0</v>
      </c>
      <c r="AQ572" s="61">
        <f t="shared" si="8"/>
        <v>0</v>
      </c>
      <c r="AT572" s="33"/>
    </row>
    <row r="573" spans="1:46" ht="33" customHeight="1">
      <c r="A573" s="32">
        <v>2317</v>
      </c>
      <c r="B573" s="315" t="str">
        <f>VLOOKUP(A573,[4]bd_lista!A:C,3,FALSE)</f>
        <v>Empresa Municipal de Asfaltos y Vías</v>
      </c>
      <c r="C573" s="316" t="e">
        <f>+VLOOKUP(A573,Contactos!$A$4:$E$534,6,FALSE)</f>
        <v>#N/A</v>
      </c>
      <c r="D573" s="61">
        <v>0</v>
      </c>
      <c r="E573" s="61">
        <v>0</v>
      </c>
      <c r="F573" s="61">
        <v>0</v>
      </c>
      <c r="G573" s="61">
        <v>0</v>
      </c>
      <c r="H573" s="61">
        <v>0</v>
      </c>
      <c r="I573" s="61">
        <v>0</v>
      </c>
      <c r="J573" s="61">
        <v>0</v>
      </c>
      <c r="K573" s="61">
        <v>0</v>
      </c>
      <c r="L573" s="61">
        <v>0</v>
      </c>
      <c r="M573" s="61">
        <v>0</v>
      </c>
      <c r="N573" s="61">
        <v>0</v>
      </c>
      <c r="O573" s="61">
        <v>0</v>
      </c>
      <c r="P573" s="61">
        <v>0</v>
      </c>
      <c r="Q573" s="61">
        <v>0</v>
      </c>
      <c r="R573" s="61">
        <v>0</v>
      </c>
      <c r="S573" s="61">
        <v>0</v>
      </c>
      <c r="T573" s="61">
        <v>0</v>
      </c>
      <c r="U573" s="61">
        <v>0</v>
      </c>
      <c r="V573" s="61">
        <v>0</v>
      </c>
      <c r="W573" s="61">
        <v>0</v>
      </c>
      <c r="X573" s="61">
        <v>0</v>
      </c>
      <c r="Y573" s="61">
        <v>0</v>
      </c>
      <c r="Z573" s="61">
        <v>0</v>
      </c>
      <c r="AA573" s="61">
        <v>0</v>
      </c>
      <c r="AB573" s="61">
        <v>0</v>
      </c>
      <c r="AC573" s="61">
        <v>0</v>
      </c>
      <c r="AD573" s="61">
        <v>0</v>
      </c>
      <c r="AE573" s="61">
        <v>0</v>
      </c>
      <c r="AF573" s="61">
        <v>0</v>
      </c>
      <c r="AG573" s="61">
        <v>0</v>
      </c>
      <c r="AH573" s="61">
        <v>0</v>
      </c>
      <c r="AI573" s="61">
        <v>0</v>
      </c>
      <c r="AJ573" s="61">
        <v>0</v>
      </c>
      <c r="AK573" s="61">
        <v>0</v>
      </c>
      <c r="AL573" s="61">
        <v>0</v>
      </c>
      <c r="AM573" s="61">
        <v>0</v>
      </c>
      <c r="AN573" s="61">
        <v>0</v>
      </c>
      <c r="AO573" s="61">
        <v>0</v>
      </c>
      <c r="AP573" s="61">
        <v>0</v>
      </c>
      <c r="AQ573" s="61">
        <f t="shared" si="8"/>
        <v>0</v>
      </c>
      <c r="AT573" s="33"/>
    </row>
    <row r="574" spans="1:46" ht="33" customHeight="1">
      <c r="A574" s="32">
        <v>2318</v>
      </c>
      <c r="B574" s="315" t="str">
        <f>VLOOKUP(A574,[4]bd_lista!A:C,3,FALSE)</f>
        <v>Entidad Descentralizada UMMIPRE PROMAN</v>
      </c>
      <c r="C574" s="316" t="e">
        <f>+VLOOKUP(A574,Contactos!$A$4:$E$534,6,FALSE)</f>
        <v>#N/A</v>
      </c>
      <c r="D574" s="61">
        <v>0</v>
      </c>
      <c r="E574" s="61">
        <v>0</v>
      </c>
      <c r="F574" s="61">
        <v>0</v>
      </c>
      <c r="G574" s="61">
        <v>0</v>
      </c>
      <c r="H574" s="61">
        <v>0</v>
      </c>
      <c r="I574" s="61">
        <v>0</v>
      </c>
      <c r="J574" s="61">
        <v>0</v>
      </c>
      <c r="K574" s="61">
        <v>0</v>
      </c>
      <c r="L574" s="61">
        <v>0</v>
      </c>
      <c r="M574" s="61">
        <v>0</v>
      </c>
      <c r="N574" s="61">
        <v>0</v>
      </c>
      <c r="O574" s="61">
        <v>0</v>
      </c>
      <c r="P574" s="61">
        <v>0</v>
      </c>
      <c r="Q574" s="61">
        <v>0</v>
      </c>
      <c r="R574" s="61">
        <v>0</v>
      </c>
      <c r="S574" s="61">
        <v>0</v>
      </c>
      <c r="T574" s="61">
        <v>0</v>
      </c>
      <c r="U574" s="61">
        <v>0</v>
      </c>
      <c r="V574" s="61">
        <v>0</v>
      </c>
      <c r="W574" s="61">
        <v>0</v>
      </c>
      <c r="X574" s="61">
        <v>0</v>
      </c>
      <c r="Y574" s="61">
        <v>0</v>
      </c>
      <c r="Z574" s="61">
        <v>0</v>
      </c>
      <c r="AA574" s="61">
        <v>0</v>
      </c>
      <c r="AB574" s="61">
        <v>0</v>
      </c>
      <c r="AC574" s="61">
        <v>0</v>
      </c>
      <c r="AD574" s="61">
        <v>0</v>
      </c>
      <c r="AE574" s="61">
        <v>0</v>
      </c>
      <c r="AF574" s="61">
        <v>0</v>
      </c>
      <c r="AG574" s="61">
        <v>0</v>
      </c>
      <c r="AH574" s="61">
        <v>0</v>
      </c>
      <c r="AI574" s="61">
        <v>0</v>
      </c>
      <c r="AJ574" s="61">
        <v>0</v>
      </c>
      <c r="AK574" s="61">
        <v>0</v>
      </c>
      <c r="AL574" s="61">
        <v>0</v>
      </c>
      <c r="AM574" s="61">
        <v>0</v>
      </c>
      <c r="AN574" s="61">
        <v>0</v>
      </c>
      <c r="AO574" s="61">
        <v>0</v>
      </c>
      <c r="AP574" s="61">
        <v>0</v>
      </c>
      <c r="AQ574" s="61">
        <f t="shared" si="8"/>
        <v>0</v>
      </c>
      <c r="AT574" s="33"/>
    </row>
    <row r="575" spans="1:46" ht="33" customHeight="1">
      <c r="A575" s="32">
        <v>2319</v>
      </c>
      <c r="B575" s="315" t="str">
        <f>VLOOKUP(A575,[4]bd_lista!A:C,3,FALSE)</f>
        <v>EMPRESA PÚBLICA DEPARTAMENTAL ESTRATÉGICA DE AGUAS - LA PAZ</v>
      </c>
      <c r="C575" s="316" t="e">
        <f>+VLOOKUP(A575,Contactos!$A$4:$E$534,6,FALSE)</f>
        <v>#N/A</v>
      </c>
      <c r="D575" s="61">
        <v>0</v>
      </c>
      <c r="E575" s="61">
        <v>0</v>
      </c>
      <c r="F575" s="61">
        <v>0</v>
      </c>
      <c r="G575" s="61">
        <v>0</v>
      </c>
      <c r="H575" s="61">
        <v>0</v>
      </c>
      <c r="I575" s="61">
        <v>0</v>
      </c>
      <c r="J575" s="61">
        <v>0</v>
      </c>
      <c r="K575" s="61">
        <v>0</v>
      </c>
      <c r="L575" s="61">
        <v>0</v>
      </c>
      <c r="M575" s="61">
        <v>0</v>
      </c>
      <c r="N575" s="61">
        <v>0</v>
      </c>
      <c r="O575" s="61">
        <v>0</v>
      </c>
      <c r="P575" s="61">
        <v>0</v>
      </c>
      <c r="Q575" s="61">
        <v>0</v>
      </c>
      <c r="R575" s="61">
        <v>0</v>
      </c>
      <c r="S575" s="61">
        <v>0</v>
      </c>
      <c r="T575" s="61">
        <v>0</v>
      </c>
      <c r="U575" s="61">
        <v>0</v>
      </c>
      <c r="V575" s="61">
        <v>0</v>
      </c>
      <c r="W575" s="61">
        <v>0</v>
      </c>
      <c r="X575" s="61">
        <v>0</v>
      </c>
      <c r="Y575" s="61">
        <v>0</v>
      </c>
      <c r="Z575" s="61">
        <v>0</v>
      </c>
      <c r="AA575" s="61">
        <v>0</v>
      </c>
      <c r="AB575" s="61">
        <v>0</v>
      </c>
      <c r="AC575" s="61">
        <v>0</v>
      </c>
      <c r="AD575" s="61">
        <v>0</v>
      </c>
      <c r="AE575" s="61">
        <v>0</v>
      </c>
      <c r="AF575" s="61">
        <v>0</v>
      </c>
      <c r="AG575" s="61">
        <v>0</v>
      </c>
      <c r="AH575" s="61">
        <v>0</v>
      </c>
      <c r="AI575" s="61">
        <v>0</v>
      </c>
      <c r="AJ575" s="61">
        <v>0</v>
      </c>
      <c r="AK575" s="61">
        <v>0</v>
      </c>
      <c r="AL575" s="61">
        <v>0</v>
      </c>
      <c r="AM575" s="61">
        <v>0</v>
      </c>
      <c r="AN575" s="61">
        <v>0</v>
      </c>
      <c r="AO575" s="61">
        <v>0</v>
      </c>
      <c r="AP575" s="61">
        <v>0</v>
      </c>
      <c r="AQ575" s="61">
        <f t="shared" si="8"/>
        <v>0</v>
      </c>
      <c r="AT575" s="33"/>
    </row>
    <row r="576" spans="1:46" ht="33" customHeight="1">
      <c r="A576" s="32">
        <v>2320</v>
      </c>
      <c r="B576" s="315" t="str">
        <f>VLOOKUP(A576,[4]bd_lista!A:C,3,FALSE)</f>
        <v>EMPRESA PUBLICA MUNICIPAL DE SERVICIOS DE AGUA Y ALCANTARRILLADO SANITARIO DE COBIJA</v>
      </c>
      <c r="C576" s="316" t="e">
        <f>+VLOOKUP(A576,Contactos!$A$4:$E$534,6,FALSE)</f>
        <v>#N/A</v>
      </c>
      <c r="D576" s="61">
        <v>0</v>
      </c>
      <c r="E576" s="61">
        <v>0</v>
      </c>
      <c r="F576" s="61">
        <v>0</v>
      </c>
      <c r="G576" s="61">
        <v>0</v>
      </c>
      <c r="H576" s="61">
        <v>0</v>
      </c>
      <c r="I576" s="61">
        <v>0</v>
      </c>
      <c r="J576" s="61">
        <v>0</v>
      </c>
      <c r="K576" s="61">
        <v>0</v>
      </c>
      <c r="L576" s="61">
        <v>0</v>
      </c>
      <c r="M576" s="61">
        <v>0</v>
      </c>
      <c r="N576" s="61">
        <v>0</v>
      </c>
      <c r="O576" s="61">
        <v>0</v>
      </c>
      <c r="P576" s="61">
        <v>0</v>
      </c>
      <c r="Q576" s="61">
        <v>0</v>
      </c>
      <c r="R576" s="61">
        <v>0</v>
      </c>
      <c r="S576" s="61">
        <v>0</v>
      </c>
      <c r="T576" s="61">
        <v>0</v>
      </c>
      <c r="U576" s="61">
        <v>0</v>
      </c>
      <c r="V576" s="61">
        <v>0</v>
      </c>
      <c r="W576" s="61">
        <v>0</v>
      </c>
      <c r="X576" s="61">
        <v>0</v>
      </c>
      <c r="Y576" s="61">
        <v>0</v>
      </c>
      <c r="Z576" s="61">
        <v>0</v>
      </c>
      <c r="AA576" s="61">
        <v>0</v>
      </c>
      <c r="AB576" s="61">
        <v>0</v>
      </c>
      <c r="AC576" s="61">
        <v>0</v>
      </c>
      <c r="AD576" s="61">
        <v>0</v>
      </c>
      <c r="AE576" s="61">
        <v>0</v>
      </c>
      <c r="AF576" s="61">
        <v>0</v>
      </c>
      <c r="AG576" s="61">
        <v>0</v>
      </c>
      <c r="AH576" s="61">
        <v>0</v>
      </c>
      <c r="AI576" s="61">
        <v>0</v>
      </c>
      <c r="AJ576" s="61">
        <v>0</v>
      </c>
      <c r="AK576" s="61">
        <v>0</v>
      </c>
      <c r="AL576" s="61">
        <v>0</v>
      </c>
      <c r="AM576" s="61">
        <v>0</v>
      </c>
      <c r="AN576" s="61">
        <v>0</v>
      </c>
      <c r="AO576" s="61">
        <v>0</v>
      </c>
      <c r="AP576" s="61">
        <v>0</v>
      </c>
      <c r="AQ576" s="61">
        <f t="shared" si="8"/>
        <v>0</v>
      </c>
      <c r="AT576" s="33"/>
    </row>
    <row r="577" spans="1:46" ht="33" customHeight="1">
      <c r="A577" s="32">
        <v>2322</v>
      </c>
      <c r="B577" s="315" t="str">
        <f>VLOOKUP(A577,[4]bd_lista!A:C,3,FALSE)</f>
        <v>ENTIDAD MATADERO FRIGORIFICO MUNICIPAL DE TARIJA</v>
      </c>
      <c r="C577" s="316" t="e">
        <f>+VLOOKUP(A577,Contactos!$A$4:$E$534,6,FALSE)</f>
        <v>#N/A</v>
      </c>
      <c r="D577" s="61">
        <v>0</v>
      </c>
      <c r="E577" s="61">
        <v>0</v>
      </c>
      <c r="F577" s="61">
        <v>0</v>
      </c>
      <c r="G577" s="61">
        <v>0</v>
      </c>
      <c r="H577" s="61">
        <v>0</v>
      </c>
      <c r="I577" s="61">
        <v>0</v>
      </c>
      <c r="J577" s="61">
        <v>0</v>
      </c>
      <c r="K577" s="61">
        <v>0</v>
      </c>
      <c r="L577" s="61">
        <v>0</v>
      </c>
      <c r="M577" s="61">
        <v>0</v>
      </c>
      <c r="N577" s="61">
        <v>0</v>
      </c>
      <c r="O577" s="61">
        <v>0</v>
      </c>
      <c r="P577" s="61">
        <v>0</v>
      </c>
      <c r="Q577" s="61">
        <v>0</v>
      </c>
      <c r="R577" s="61">
        <v>0</v>
      </c>
      <c r="S577" s="61">
        <v>0</v>
      </c>
      <c r="T577" s="61">
        <v>0</v>
      </c>
      <c r="U577" s="61">
        <v>0</v>
      </c>
      <c r="V577" s="61">
        <v>0</v>
      </c>
      <c r="W577" s="61">
        <v>0</v>
      </c>
      <c r="X577" s="61">
        <v>0</v>
      </c>
      <c r="Y577" s="61">
        <v>0</v>
      </c>
      <c r="Z577" s="61">
        <v>0</v>
      </c>
      <c r="AA577" s="61">
        <v>0</v>
      </c>
      <c r="AB577" s="61">
        <v>0</v>
      </c>
      <c r="AC577" s="61">
        <v>0</v>
      </c>
      <c r="AD577" s="61">
        <v>0</v>
      </c>
      <c r="AE577" s="61">
        <v>0</v>
      </c>
      <c r="AF577" s="61">
        <v>0</v>
      </c>
      <c r="AG577" s="61">
        <v>0</v>
      </c>
      <c r="AH577" s="61">
        <v>0</v>
      </c>
      <c r="AI577" s="61">
        <v>0</v>
      </c>
      <c r="AJ577" s="61">
        <v>0</v>
      </c>
      <c r="AK577" s="61">
        <v>0</v>
      </c>
      <c r="AL577" s="61">
        <v>0</v>
      </c>
      <c r="AM577" s="61">
        <v>0</v>
      </c>
      <c r="AN577" s="61">
        <v>0</v>
      </c>
      <c r="AO577" s="61">
        <v>0</v>
      </c>
      <c r="AP577" s="61">
        <v>0</v>
      </c>
      <c r="AQ577" s="61">
        <f t="shared" si="8"/>
        <v>0</v>
      </c>
      <c r="AT577" s="33"/>
    </row>
    <row r="578" spans="1:46" ht="33" customHeight="1">
      <c r="A578" s="32">
        <v>2323</v>
      </c>
      <c r="B578" s="315" t="str">
        <f>VLOOKUP(A578,[4]bd_lista!A:C,3,FALSE)</f>
        <v>ENTIDAD ASEO MUNICIPAL DE TARIJA</v>
      </c>
      <c r="C578" s="316" t="e">
        <f>+VLOOKUP(A578,Contactos!$A$4:$E$534,6,FALSE)</f>
        <v>#N/A</v>
      </c>
      <c r="D578" s="61">
        <v>0</v>
      </c>
      <c r="E578" s="61">
        <v>0</v>
      </c>
      <c r="F578" s="61">
        <v>0</v>
      </c>
      <c r="G578" s="61">
        <v>0</v>
      </c>
      <c r="H578" s="61">
        <v>0</v>
      </c>
      <c r="I578" s="61">
        <v>0</v>
      </c>
      <c r="J578" s="61">
        <v>0</v>
      </c>
      <c r="K578" s="61">
        <v>0</v>
      </c>
      <c r="L578" s="61">
        <v>0</v>
      </c>
      <c r="M578" s="61">
        <v>0</v>
      </c>
      <c r="N578" s="61">
        <v>0</v>
      </c>
      <c r="O578" s="61">
        <v>0</v>
      </c>
      <c r="P578" s="61">
        <v>0</v>
      </c>
      <c r="Q578" s="61">
        <v>0</v>
      </c>
      <c r="R578" s="61">
        <v>0</v>
      </c>
      <c r="S578" s="61">
        <v>0</v>
      </c>
      <c r="T578" s="61">
        <v>0</v>
      </c>
      <c r="U578" s="61">
        <v>0</v>
      </c>
      <c r="V578" s="61">
        <v>0</v>
      </c>
      <c r="W578" s="61">
        <v>0</v>
      </c>
      <c r="X578" s="61">
        <v>0</v>
      </c>
      <c r="Y578" s="61">
        <v>0</v>
      </c>
      <c r="Z578" s="61">
        <v>0</v>
      </c>
      <c r="AA578" s="61">
        <v>0</v>
      </c>
      <c r="AB578" s="61">
        <v>0</v>
      </c>
      <c r="AC578" s="61">
        <v>0</v>
      </c>
      <c r="AD578" s="61">
        <v>0</v>
      </c>
      <c r="AE578" s="61">
        <v>0</v>
      </c>
      <c r="AF578" s="61">
        <v>0</v>
      </c>
      <c r="AG578" s="61">
        <v>0</v>
      </c>
      <c r="AH578" s="61">
        <v>0</v>
      </c>
      <c r="AI578" s="61">
        <v>0</v>
      </c>
      <c r="AJ578" s="61">
        <v>0</v>
      </c>
      <c r="AK578" s="61">
        <v>0</v>
      </c>
      <c r="AL578" s="61">
        <v>0</v>
      </c>
      <c r="AM578" s="61">
        <v>0</v>
      </c>
      <c r="AN578" s="61">
        <v>0</v>
      </c>
      <c r="AO578" s="61">
        <v>0</v>
      </c>
      <c r="AP578" s="61">
        <v>0</v>
      </c>
      <c r="AQ578" s="61">
        <f t="shared" si="8"/>
        <v>0</v>
      </c>
      <c r="AT578" s="33"/>
    </row>
    <row r="579" spans="1:46" ht="33" customHeight="1">
      <c r="A579" s="32">
        <v>2324</v>
      </c>
      <c r="B579" s="315" t="str">
        <f>VLOOKUP(A579,[4]bd_lista!A:C,3,FALSE)</f>
        <v>ENTIDAD OBRAS PUBLICAS MUNICIPALES DE TARIJA</v>
      </c>
      <c r="C579" s="316" t="e">
        <f>+VLOOKUP(A579,Contactos!$A$4:$E$534,6,FALSE)</f>
        <v>#N/A</v>
      </c>
      <c r="D579" s="61">
        <v>0</v>
      </c>
      <c r="E579" s="61">
        <v>0</v>
      </c>
      <c r="F579" s="61">
        <v>0</v>
      </c>
      <c r="G579" s="61">
        <v>0</v>
      </c>
      <c r="H579" s="61">
        <v>0</v>
      </c>
      <c r="I579" s="61">
        <v>0</v>
      </c>
      <c r="J579" s="61">
        <v>0</v>
      </c>
      <c r="K579" s="61">
        <v>0</v>
      </c>
      <c r="L579" s="61">
        <v>0</v>
      </c>
      <c r="M579" s="61">
        <v>0</v>
      </c>
      <c r="N579" s="61">
        <v>0</v>
      </c>
      <c r="O579" s="61">
        <v>0</v>
      </c>
      <c r="P579" s="61">
        <v>0</v>
      </c>
      <c r="Q579" s="61">
        <v>0</v>
      </c>
      <c r="R579" s="61">
        <v>0</v>
      </c>
      <c r="S579" s="61">
        <v>0</v>
      </c>
      <c r="T579" s="61">
        <v>0</v>
      </c>
      <c r="U579" s="61">
        <v>0</v>
      </c>
      <c r="V579" s="61">
        <v>0</v>
      </c>
      <c r="W579" s="61">
        <v>0</v>
      </c>
      <c r="X579" s="61">
        <v>0</v>
      </c>
      <c r="Y579" s="61">
        <v>0</v>
      </c>
      <c r="Z579" s="61">
        <v>0</v>
      </c>
      <c r="AA579" s="61">
        <v>0</v>
      </c>
      <c r="AB579" s="61">
        <v>0</v>
      </c>
      <c r="AC579" s="61">
        <v>0</v>
      </c>
      <c r="AD579" s="61">
        <v>0</v>
      </c>
      <c r="AE579" s="61">
        <v>0</v>
      </c>
      <c r="AF579" s="61">
        <v>0</v>
      </c>
      <c r="AG579" s="61">
        <v>0</v>
      </c>
      <c r="AH579" s="61">
        <v>0</v>
      </c>
      <c r="AI579" s="61">
        <v>0</v>
      </c>
      <c r="AJ579" s="61">
        <v>0</v>
      </c>
      <c r="AK579" s="61">
        <v>0</v>
      </c>
      <c r="AL579" s="61">
        <v>0</v>
      </c>
      <c r="AM579" s="61">
        <v>0</v>
      </c>
      <c r="AN579" s="61">
        <v>0</v>
      </c>
      <c r="AO579" s="61">
        <v>0</v>
      </c>
      <c r="AP579" s="61">
        <v>0</v>
      </c>
      <c r="AQ579" s="61">
        <f t="shared" si="8"/>
        <v>0</v>
      </c>
      <c r="AT579" s="33"/>
    </row>
    <row r="580" spans="1:46" ht="33" customHeight="1">
      <c r="A580" s="32">
        <v>2325</v>
      </c>
      <c r="B580" s="315" t="str">
        <f>VLOOKUP(A580,[4]bd_lista!A:C,3,FALSE)</f>
        <v>ENTIDAD ORDENAMIENTO TERRITORIAL DE TARIJA</v>
      </c>
      <c r="C580" s="316" t="e">
        <f>+VLOOKUP(A580,Contactos!$A$4:$E$534,6,FALSE)</f>
        <v>#N/A</v>
      </c>
      <c r="D580" s="61">
        <v>0</v>
      </c>
      <c r="E580" s="61">
        <v>0</v>
      </c>
      <c r="F580" s="61">
        <v>0</v>
      </c>
      <c r="G580" s="61">
        <v>0</v>
      </c>
      <c r="H580" s="61">
        <v>0</v>
      </c>
      <c r="I580" s="61">
        <v>0</v>
      </c>
      <c r="J580" s="61">
        <v>0</v>
      </c>
      <c r="K580" s="61">
        <v>0</v>
      </c>
      <c r="L580" s="61">
        <v>0</v>
      </c>
      <c r="M580" s="61">
        <v>0</v>
      </c>
      <c r="N580" s="61">
        <v>0</v>
      </c>
      <c r="O580" s="61">
        <v>0</v>
      </c>
      <c r="P580" s="61">
        <v>0</v>
      </c>
      <c r="Q580" s="61">
        <v>0</v>
      </c>
      <c r="R580" s="61">
        <v>0</v>
      </c>
      <c r="S580" s="61">
        <v>0</v>
      </c>
      <c r="T580" s="61">
        <v>0</v>
      </c>
      <c r="U580" s="61">
        <v>0</v>
      </c>
      <c r="V580" s="61">
        <v>0</v>
      </c>
      <c r="W580" s="61">
        <v>0</v>
      </c>
      <c r="X580" s="61">
        <v>0</v>
      </c>
      <c r="Y580" s="61">
        <v>0</v>
      </c>
      <c r="Z580" s="61">
        <v>0</v>
      </c>
      <c r="AA580" s="61">
        <v>0</v>
      </c>
      <c r="AB580" s="61">
        <v>0</v>
      </c>
      <c r="AC580" s="61">
        <v>0</v>
      </c>
      <c r="AD580" s="61">
        <v>0</v>
      </c>
      <c r="AE580" s="61">
        <v>0</v>
      </c>
      <c r="AF580" s="61">
        <v>0</v>
      </c>
      <c r="AG580" s="61">
        <v>0</v>
      </c>
      <c r="AH580" s="61">
        <v>0</v>
      </c>
      <c r="AI580" s="61">
        <v>0</v>
      </c>
      <c r="AJ580" s="61">
        <v>0</v>
      </c>
      <c r="AK580" s="61">
        <v>0</v>
      </c>
      <c r="AL580" s="61">
        <v>0</v>
      </c>
      <c r="AM580" s="61">
        <v>0</v>
      </c>
      <c r="AN580" s="61">
        <v>0</v>
      </c>
      <c r="AO580" s="61">
        <v>0</v>
      </c>
      <c r="AP580" s="61">
        <v>0</v>
      </c>
      <c r="AQ580" s="61">
        <f t="shared" si="8"/>
        <v>0</v>
      </c>
      <c r="AT580" s="33"/>
    </row>
    <row r="581" spans="1:46" ht="33" customHeight="1">
      <c r="A581" s="32">
        <v>2326</v>
      </c>
      <c r="B581" s="315" t="str">
        <f>VLOOKUP(A581,[4]bd_lista!A:C,3,FALSE)</f>
        <v>ENTIDAD ORDEN Y SEGURIDAD CIUDADANA MUNICIPAL DE TARIJA</v>
      </c>
      <c r="C581" s="316" t="e">
        <f>+VLOOKUP(A581,Contactos!$A$4:$E$534,6,FALSE)</f>
        <v>#N/A</v>
      </c>
      <c r="D581" s="61">
        <v>0</v>
      </c>
      <c r="E581" s="61">
        <v>0</v>
      </c>
      <c r="F581" s="61">
        <v>0</v>
      </c>
      <c r="G581" s="61">
        <v>0</v>
      </c>
      <c r="H581" s="61">
        <v>0</v>
      </c>
      <c r="I581" s="61">
        <v>0</v>
      </c>
      <c r="J581" s="61">
        <v>0</v>
      </c>
      <c r="K581" s="61">
        <v>0</v>
      </c>
      <c r="L581" s="61">
        <v>0</v>
      </c>
      <c r="M581" s="61">
        <v>0</v>
      </c>
      <c r="N581" s="61">
        <v>0</v>
      </c>
      <c r="O581" s="61">
        <v>0</v>
      </c>
      <c r="P581" s="61">
        <v>0</v>
      </c>
      <c r="Q581" s="61">
        <v>0</v>
      </c>
      <c r="R581" s="61">
        <v>0</v>
      </c>
      <c r="S581" s="61">
        <v>0</v>
      </c>
      <c r="T581" s="61">
        <v>0</v>
      </c>
      <c r="U581" s="61">
        <v>0</v>
      </c>
      <c r="V581" s="61">
        <v>0</v>
      </c>
      <c r="W581" s="61">
        <v>0</v>
      </c>
      <c r="X581" s="61">
        <v>0</v>
      </c>
      <c r="Y581" s="61">
        <v>0</v>
      </c>
      <c r="Z581" s="61">
        <v>0</v>
      </c>
      <c r="AA581" s="61">
        <v>0</v>
      </c>
      <c r="AB581" s="61">
        <v>0</v>
      </c>
      <c r="AC581" s="61">
        <v>0</v>
      </c>
      <c r="AD581" s="61">
        <v>0</v>
      </c>
      <c r="AE581" s="61">
        <v>0</v>
      </c>
      <c r="AF581" s="61">
        <v>0</v>
      </c>
      <c r="AG581" s="61">
        <v>0</v>
      </c>
      <c r="AH581" s="61">
        <v>0</v>
      </c>
      <c r="AI581" s="61">
        <v>0</v>
      </c>
      <c r="AJ581" s="61">
        <v>0</v>
      </c>
      <c r="AK581" s="61">
        <v>0</v>
      </c>
      <c r="AL581" s="61">
        <v>0</v>
      </c>
      <c r="AM581" s="61">
        <v>0</v>
      </c>
      <c r="AN581" s="61">
        <v>0</v>
      </c>
      <c r="AO581" s="61">
        <v>0</v>
      </c>
      <c r="AP581" s="61">
        <v>0</v>
      </c>
      <c r="AQ581" s="61">
        <f t="shared" si="8"/>
        <v>0</v>
      </c>
      <c r="AT581" s="33"/>
    </row>
    <row r="582" spans="1:46" ht="33" customHeight="1">
      <c r="A582" s="32">
        <v>2327</v>
      </c>
      <c r="B582" s="315" t="str">
        <f>VLOOKUP(A582,[4]bd_lista!A:C,3,FALSE)</f>
        <v>EMPRESA MUNICIPAL AUTONOMA DE AGUA POTABLE Y ALCANTARILLADO  DE YACUIBA</v>
      </c>
      <c r="C582" s="316" t="e">
        <f>+VLOOKUP(A582,Contactos!$A$4:$E$534,6,FALSE)</f>
        <v>#N/A</v>
      </c>
      <c r="D582" s="61">
        <v>0</v>
      </c>
      <c r="E582" s="61">
        <v>0</v>
      </c>
      <c r="F582" s="61">
        <v>0</v>
      </c>
      <c r="G582" s="61">
        <v>0</v>
      </c>
      <c r="H582" s="61">
        <v>0</v>
      </c>
      <c r="I582" s="61">
        <v>0</v>
      </c>
      <c r="J582" s="61">
        <v>0</v>
      </c>
      <c r="K582" s="61">
        <v>0</v>
      </c>
      <c r="L582" s="61">
        <v>0</v>
      </c>
      <c r="M582" s="61">
        <v>0</v>
      </c>
      <c r="N582" s="61">
        <v>0</v>
      </c>
      <c r="O582" s="61">
        <v>0</v>
      </c>
      <c r="P582" s="61">
        <v>0</v>
      </c>
      <c r="Q582" s="61">
        <v>0</v>
      </c>
      <c r="R582" s="61">
        <v>0</v>
      </c>
      <c r="S582" s="61">
        <v>0</v>
      </c>
      <c r="T582" s="61">
        <v>0</v>
      </c>
      <c r="U582" s="61">
        <v>0</v>
      </c>
      <c r="V582" s="61">
        <v>0</v>
      </c>
      <c r="W582" s="61">
        <v>0</v>
      </c>
      <c r="X582" s="61">
        <v>0</v>
      </c>
      <c r="Y582" s="61">
        <v>0</v>
      </c>
      <c r="Z582" s="61">
        <v>0</v>
      </c>
      <c r="AA582" s="61">
        <v>0</v>
      </c>
      <c r="AB582" s="61">
        <v>0</v>
      </c>
      <c r="AC582" s="61">
        <v>0</v>
      </c>
      <c r="AD582" s="61">
        <v>0</v>
      </c>
      <c r="AE582" s="61">
        <v>0</v>
      </c>
      <c r="AF582" s="61">
        <v>0</v>
      </c>
      <c r="AG582" s="61">
        <v>0</v>
      </c>
      <c r="AH582" s="61">
        <v>0</v>
      </c>
      <c r="AI582" s="61">
        <v>0</v>
      </c>
      <c r="AJ582" s="61">
        <v>0</v>
      </c>
      <c r="AK582" s="61">
        <v>0</v>
      </c>
      <c r="AL582" s="61">
        <v>0</v>
      </c>
      <c r="AM582" s="61">
        <v>0</v>
      </c>
      <c r="AN582" s="61">
        <v>0</v>
      </c>
      <c r="AO582" s="61">
        <v>0</v>
      </c>
      <c r="AP582" s="61">
        <v>0</v>
      </c>
      <c r="AQ582" s="61">
        <f t="shared" si="8"/>
        <v>0</v>
      </c>
      <c r="AT582" s="33"/>
    </row>
    <row r="583" spans="1:46" ht="33" customHeight="1">
      <c r="A583" s="32">
        <v>2328</v>
      </c>
      <c r="B583" s="315" t="str">
        <f>VLOOKUP(A583,[4]bd_lista!A:C,3,FALSE)</f>
        <v>EMPRESA MUNICIPAL DE AGUA POTABLE Y ALCANTARILLADO SANITARIO DE URIONDO</v>
      </c>
      <c r="C583" s="316" t="e">
        <f>+VLOOKUP(A583,Contactos!$A$4:$E$534,6,FALSE)</f>
        <v>#N/A</v>
      </c>
      <c r="D583" s="61">
        <v>0</v>
      </c>
      <c r="E583" s="61">
        <v>0</v>
      </c>
      <c r="F583" s="61">
        <v>0</v>
      </c>
      <c r="G583" s="61">
        <v>0</v>
      </c>
      <c r="H583" s="61">
        <v>0</v>
      </c>
      <c r="I583" s="61">
        <v>0</v>
      </c>
      <c r="J583" s="61">
        <v>0</v>
      </c>
      <c r="K583" s="61">
        <v>0</v>
      </c>
      <c r="L583" s="61">
        <v>0</v>
      </c>
      <c r="M583" s="61">
        <v>0</v>
      </c>
      <c r="N583" s="61">
        <v>0</v>
      </c>
      <c r="O583" s="61">
        <v>0</v>
      </c>
      <c r="P583" s="61">
        <v>0</v>
      </c>
      <c r="Q583" s="61">
        <v>0</v>
      </c>
      <c r="R583" s="61">
        <v>0</v>
      </c>
      <c r="S583" s="61">
        <v>0</v>
      </c>
      <c r="T583" s="61">
        <v>0</v>
      </c>
      <c r="U583" s="61">
        <v>0</v>
      </c>
      <c r="V583" s="61">
        <v>0</v>
      </c>
      <c r="W583" s="61">
        <v>0</v>
      </c>
      <c r="X583" s="61">
        <v>0</v>
      </c>
      <c r="Y583" s="61">
        <v>0</v>
      </c>
      <c r="Z583" s="61">
        <v>0</v>
      </c>
      <c r="AA583" s="61">
        <v>0</v>
      </c>
      <c r="AB583" s="61">
        <v>0</v>
      </c>
      <c r="AC583" s="61">
        <v>0</v>
      </c>
      <c r="AD583" s="61">
        <v>0</v>
      </c>
      <c r="AE583" s="61">
        <v>0</v>
      </c>
      <c r="AF583" s="61">
        <v>0</v>
      </c>
      <c r="AG583" s="61">
        <v>0</v>
      </c>
      <c r="AH583" s="61">
        <v>0</v>
      </c>
      <c r="AI583" s="61">
        <v>0</v>
      </c>
      <c r="AJ583" s="61">
        <v>0</v>
      </c>
      <c r="AK583" s="61">
        <v>0</v>
      </c>
      <c r="AL583" s="61">
        <v>0</v>
      </c>
      <c r="AM583" s="61">
        <v>0</v>
      </c>
      <c r="AN583" s="61">
        <v>0</v>
      </c>
      <c r="AO583" s="61">
        <v>0</v>
      </c>
      <c r="AP583" s="61">
        <v>0</v>
      </c>
      <c r="AQ583" s="61">
        <f t="shared" si="8"/>
        <v>0</v>
      </c>
      <c r="AT583" s="33"/>
    </row>
    <row r="584" spans="1:46" ht="33" customHeight="1">
      <c r="A584" s="32">
        <v>2330</v>
      </c>
      <c r="B584" s="315" t="str">
        <f>VLOOKUP(A584,[4]bd_lista!A:C,3,FALSE)</f>
        <v>EMPRESA PÚBLICA DEPARTAMENTAL DE SERVICIOS ELECTRICOS TARIJA - SETAR</v>
      </c>
      <c r="C584" s="316" t="e">
        <f>+VLOOKUP(A584,Contactos!$A$4:$E$534,6,FALSE)</f>
        <v>#N/A</v>
      </c>
      <c r="D584" s="61">
        <v>0</v>
      </c>
      <c r="E584" s="61">
        <v>0</v>
      </c>
      <c r="F584" s="61">
        <v>0</v>
      </c>
      <c r="G584" s="61">
        <v>0</v>
      </c>
      <c r="H584" s="61">
        <v>0</v>
      </c>
      <c r="I584" s="61">
        <v>0</v>
      </c>
      <c r="J584" s="61">
        <v>0</v>
      </c>
      <c r="K584" s="61">
        <v>0</v>
      </c>
      <c r="L584" s="61">
        <v>0</v>
      </c>
      <c r="M584" s="61">
        <v>0</v>
      </c>
      <c r="N584" s="61">
        <v>0</v>
      </c>
      <c r="O584" s="61">
        <v>0</v>
      </c>
      <c r="P584" s="61">
        <v>0</v>
      </c>
      <c r="Q584" s="61">
        <v>0</v>
      </c>
      <c r="R584" s="61">
        <v>0</v>
      </c>
      <c r="S584" s="61">
        <v>0</v>
      </c>
      <c r="T584" s="61">
        <v>0</v>
      </c>
      <c r="U584" s="61">
        <v>0</v>
      </c>
      <c r="V584" s="61">
        <v>0</v>
      </c>
      <c r="W584" s="61">
        <v>0</v>
      </c>
      <c r="X584" s="61">
        <v>0</v>
      </c>
      <c r="Y584" s="61">
        <v>0</v>
      </c>
      <c r="Z584" s="61">
        <v>0</v>
      </c>
      <c r="AA584" s="61">
        <v>0</v>
      </c>
      <c r="AB584" s="61">
        <v>0</v>
      </c>
      <c r="AC584" s="61">
        <v>0</v>
      </c>
      <c r="AD584" s="61">
        <v>0</v>
      </c>
      <c r="AE584" s="61">
        <v>0</v>
      </c>
      <c r="AF584" s="61">
        <v>0</v>
      </c>
      <c r="AG584" s="61">
        <v>0</v>
      </c>
      <c r="AH584" s="61">
        <v>0</v>
      </c>
      <c r="AI584" s="61">
        <v>0</v>
      </c>
      <c r="AJ584" s="61">
        <v>0</v>
      </c>
      <c r="AK584" s="61">
        <v>0</v>
      </c>
      <c r="AL584" s="61">
        <v>0</v>
      </c>
      <c r="AM584" s="61">
        <v>0</v>
      </c>
      <c r="AN584" s="61">
        <v>0</v>
      </c>
      <c r="AO584" s="61">
        <v>0</v>
      </c>
      <c r="AP584" s="61">
        <v>0</v>
      </c>
      <c r="AQ584" s="61">
        <f t="shared" si="8"/>
        <v>0</v>
      </c>
      <c r="AT584" s="33"/>
    </row>
    <row r="585" spans="1:46" ht="33" customHeight="1">
      <c r="A585" s="32">
        <v>2331</v>
      </c>
      <c r="B585" s="315" t="str">
        <f>VLOOKUP(A585,[4]bd_lista!A:C,3,FALSE)</f>
        <v>ENTIDAD DESCENTRALIZADA MUNICIPAL TERMINAL DE BUSES LA PAZ</v>
      </c>
      <c r="C585" s="316" t="e">
        <f>+VLOOKUP(A585,Contactos!$A$4:$E$534,6,FALSE)</f>
        <v>#N/A</v>
      </c>
      <c r="D585" s="61">
        <v>0</v>
      </c>
      <c r="E585" s="61">
        <v>0</v>
      </c>
      <c r="F585" s="61">
        <v>0</v>
      </c>
      <c r="G585" s="61">
        <v>0</v>
      </c>
      <c r="H585" s="61">
        <v>0</v>
      </c>
      <c r="I585" s="61">
        <v>0</v>
      </c>
      <c r="J585" s="61">
        <v>0</v>
      </c>
      <c r="K585" s="61">
        <v>0</v>
      </c>
      <c r="L585" s="61">
        <v>0</v>
      </c>
      <c r="M585" s="61">
        <v>0</v>
      </c>
      <c r="N585" s="61">
        <v>0</v>
      </c>
      <c r="O585" s="61">
        <v>0</v>
      </c>
      <c r="P585" s="61">
        <v>0</v>
      </c>
      <c r="Q585" s="61">
        <v>0</v>
      </c>
      <c r="R585" s="61">
        <v>0</v>
      </c>
      <c r="S585" s="61">
        <v>0</v>
      </c>
      <c r="T585" s="61">
        <v>0</v>
      </c>
      <c r="U585" s="61">
        <v>0</v>
      </c>
      <c r="V585" s="61">
        <v>0</v>
      </c>
      <c r="W585" s="61">
        <v>0</v>
      </c>
      <c r="X585" s="61">
        <v>0</v>
      </c>
      <c r="Y585" s="61">
        <v>0</v>
      </c>
      <c r="Z585" s="61">
        <v>0</v>
      </c>
      <c r="AA585" s="61">
        <v>0</v>
      </c>
      <c r="AB585" s="61">
        <v>0</v>
      </c>
      <c r="AC585" s="61">
        <v>0</v>
      </c>
      <c r="AD585" s="61">
        <v>0</v>
      </c>
      <c r="AE585" s="61">
        <v>0</v>
      </c>
      <c r="AF585" s="61">
        <v>0</v>
      </c>
      <c r="AG585" s="61">
        <v>0</v>
      </c>
      <c r="AH585" s="61">
        <v>0</v>
      </c>
      <c r="AI585" s="61">
        <v>0</v>
      </c>
      <c r="AJ585" s="61">
        <v>0</v>
      </c>
      <c r="AK585" s="61">
        <v>0</v>
      </c>
      <c r="AL585" s="61">
        <v>0</v>
      </c>
      <c r="AM585" s="61">
        <v>0</v>
      </c>
      <c r="AN585" s="61">
        <v>0</v>
      </c>
      <c r="AO585" s="61">
        <v>0</v>
      </c>
      <c r="AP585" s="61">
        <v>0</v>
      </c>
      <c r="AQ585" s="61">
        <f t="shared" si="8"/>
        <v>0</v>
      </c>
      <c r="AT585" s="33"/>
    </row>
    <row r="586" spans="1:46" ht="33" customHeight="1">
      <c r="A586" s="32">
        <v>2333</v>
      </c>
      <c r="B586" s="315" t="str">
        <f>VLOOKUP(A586,[4]bd_lista!A:C,3,FALSE)</f>
        <v>ENTIDAD DIRECCIÓN DE LA TERMINAL DE BUSES DE TARIJA</v>
      </c>
      <c r="C586" s="316" t="e">
        <f>+VLOOKUP(A586,Contactos!$A$4:$E$534,6,FALSE)</f>
        <v>#N/A</v>
      </c>
      <c r="D586" s="61">
        <v>0</v>
      </c>
      <c r="E586" s="61">
        <v>0</v>
      </c>
      <c r="F586" s="61">
        <v>0</v>
      </c>
      <c r="G586" s="61">
        <v>0</v>
      </c>
      <c r="H586" s="61">
        <v>0</v>
      </c>
      <c r="I586" s="61">
        <v>0</v>
      </c>
      <c r="J586" s="61">
        <v>0</v>
      </c>
      <c r="K586" s="61">
        <v>0</v>
      </c>
      <c r="L586" s="61">
        <v>0</v>
      </c>
      <c r="M586" s="61">
        <v>0</v>
      </c>
      <c r="N586" s="61">
        <v>0</v>
      </c>
      <c r="O586" s="61">
        <v>0</v>
      </c>
      <c r="P586" s="61">
        <v>0</v>
      </c>
      <c r="Q586" s="61">
        <v>0</v>
      </c>
      <c r="R586" s="61">
        <v>0</v>
      </c>
      <c r="S586" s="61">
        <v>0</v>
      </c>
      <c r="T586" s="61">
        <v>0</v>
      </c>
      <c r="U586" s="61">
        <v>0</v>
      </c>
      <c r="V586" s="61">
        <v>0</v>
      </c>
      <c r="W586" s="61">
        <v>0</v>
      </c>
      <c r="X586" s="61">
        <v>0</v>
      </c>
      <c r="Y586" s="61">
        <v>0</v>
      </c>
      <c r="Z586" s="61">
        <v>0</v>
      </c>
      <c r="AA586" s="61">
        <v>0</v>
      </c>
      <c r="AB586" s="61">
        <v>0</v>
      </c>
      <c r="AC586" s="61">
        <v>0</v>
      </c>
      <c r="AD586" s="61">
        <v>0</v>
      </c>
      <c r="AE586" s="61">
        <v>0</v>
      </c>
      <c r="AF586" s="61">
        <v>0</v>
      </c>
      <c r="AG586" s="61">
        <v>0</v>
      </c>
      <c r="AH586" s="61">
        <v>0</v>
      </c>
      <c r="AI586" s="61">
        <v>0</v>
      </c>
      <c r="AJ586" s="61">
        <v>0</v>
      </c>
      <c r="AK586" s="61">
        <v>0</v>
      </c>
      <c r="AL586" s="61">
        <v>0</v>
      </c>
      <c r="AM586" s="61">
        <v>0</v>
      </c>
      <c r="AN586" s="61">
        <v>0</v>
      </c>
      <c r="AO586" s="61">
        <v>0</v>
      </c>
      <c r="AP586" s="61">
        <v>0</v>
      </c>
      <c r="AQ586" s="61">
        <f t="shared" si="8"/>
        <v>0</v>
      </c>
      <c r="AT586" s="33"/>
    </row>
    <row r="587" spans="1:46" ht="33" customHeight="1">
      <c r="A587" s="32">
        <v>2334</v>
      </c>
      <c r="B587" s="315" t="str">
        <f>VLOOKUP(A587,[4]bd_lista!A:C,3,FALSE)</f>
        <v>ENTIDAD DESCENTRALIZADA MUNICIPAL DE MAQUINARIA Y EQUIPO</v>
      </c>
      <c r="C587" s="316" t="e">
        <f>+VLOOKUP(A587,Contactos!$A$4:$E$534,6,FALSE)</f>
        <v>#N/A</v>
      </c>
      <c r="D587" s="61">
        <v>0</v>
      </c>
      <c r="E587" s="61">
        <v>0</v>
      </c>
      <c r="F587" s="61">
        <v>0</v>
      </c>
      <c r="G587" s="61">
        <v>0</v>
      </c>
      <c r="H587" s="61">
        <v>0</v>
      </c>
      <c r="I587" s="61">
        <v>0</v>
      </c>
      <c r="J587" s="61">
        <v>0</v>
      </c>
      <c r="K587" s="61">
        <v>0</v>
      </c>
      <c r="L587" s="61">
        <v>0</v>
      </c>
      <c r="M587" s="61">
        <v>0</v>
      </c>
      <c r="N587" s="61">
        <v>0</v>
      </c>
      <c r="O587" s="61">
        <v>0</v>
      </c>
      <c r="P587" s="61">
        <v>0</v>
      </c>
      <c r="Q587" s="61">
        <v>0</v>
      </c>
      <c r="R587" s="61">
        <v>0</v>
      </c>
      <c r="S587" s="61">
        <v>0</v>
      </c>
      <c r="T587" s="61">
        <v>0</v>
      </c>
      <c r="U587" s="61">
        <v>0</v>
      </c>
      <c r="V587" s="61">
        <v>0</v>
      </c>
      <c r="W587" s="61">
        <v>0</v>
      </c>
      <c r="X587" s="61">
        <v>0</v>
      </c>
      <c r="Y587" s="61">
        <v>0</v>
      </c>
      <c r="Z587" s="61">
        <v>0</v>
      </c>
      <c r="AA587" s="61">
        <v>0</v>
      </c>
      <c r="AB587" s="61">
        <v>0</v>
      </c>
      <c r="AC587" s="61">
        <v>0</v>
      </c>
      <c r="AD587" s="61">
        <v>0</v>
      </c>
      <c r="AE587" s="61">
        <v>0</v>
      </c>
      <c r="AF587" s="61">
        <v>0</v>
      </c>
      <c r="AG587" s="61">
        <v>0</v>
      </c>
      <c r="AH587" s="61">
        <v>0</v>
      </c>
      <c r="AI587" s="61">
        <v>0</v>
      </c>
      <c r="AJ587" s="61">
        <v>0</v>
      </c>
      <c r="AK587" s="61">
        <v>0</v>
      </c>
      <c r="AL587" s="61">
        <v>0</v>
      </c>
      <c r="AM587" s="61">
        <v>0</v>
      </c>
      <c r="AN587" s="61">
        <v>0</v>
      </c>
      <c r="AO587" s="61">
        <v>0</v>
      </c>
      <c r="AP587" s="61">
        <v>0</v>
      </c>
      <c r="AQ587" s="61">
        <f t="shared" si="8"/>
        <v>0</v>
      </c>
      <c r="AT587" s="33"/>
    </row>
    <row r="588" spans="1:46" ht="33" customHeight="1">
      <c r="A588" s="32">
        <v>2335</v>
      </c>
      <c r="B588" s="315" t="str">
        <f>VLOOKUP(A588,[4]bd_lista!A:C,3,FALSE)</f>
        <v>ENTIDAD MUNICIPAL DE ASEO POTOSI</v>
      </c>
      <c r="C588" s="316" t="e">
        <f>+VLOOKUP(A588,Contactos!$A$4:$E$534,6,FALSE)</f>
        <v>#N/A</v>
      </c>
      <c r="D588" s="61">
        <v>0</v>
      </c>
      <c r="E588" s="61">
        <v>0</v>
      </c>
      <c r="F588" s="61">
        <v>0</v>
      </c>
      <c r="G588" s="61">
        <v>0</v>
      </c>
      <c r="H588" s="61">
        <v>0</v>
      </c>
      <c r="I588" s="61">
        <v>0</v>
      </c>
      <c r="J588" s="61">
        <v>0</v>
      </c>
      <c r="K588" s="61">
        <v>0</v>
      </c>
      <c r="L588" s="61">
        <v>0</v>
      </c>
      <c r="M588" s="61">
        <v>0</v>
      </c>
      <c r="N588" s="61">
        <v>0</v>
      </c>
      <c r="O588" s="61">
        <v>0</v>
      </c>
      <c r="P588" s="61">
        <v>0</v>
      </c>
      <c r="Q588" s="61">
        <v>0</v>
      </c>
      <c r="R588" s="61">
        <v>0</v>
      </c>
      <c r="S588" s="61">
        <v>0</v>
      </c>
      <c r="T588" s="61">
        <v>0</v>
      </c>
      <c r="U588" s="61">
        <v>0</v>
      </c>
      <c r="V588" s="61">
        <v>0</v>
      </c>
      <c r="W588" s="61">
        <v>0</v>
      </c>
      <c r="X588" s="61">
        <v>0</v>
      </c>
      <c r="Y588" s="61">
        <v>0</v>
      </c>
      <c r="Z588" s="61">
        <v>0</v>
      </c>
      <c r="AA588" s="61">
        <v>0</v>
      </c>
      <c r="AB588" s="61">
        <v>0</v>
      </c>
      <c r="AC588" s="61">
        <v>0</v>
      </c>
      <c r="AD588" s="61">
        <v>0</v>
      </c>
      <c r="AE588" s="61">
        <v>0</v>
      </c>
      <c r="AF588" s="61">
        <v>0</v>
      </c>
      <c r="AG588" s="61">
        <v>0</v>
      </c>
      <c r="AH588" s="61">
        <v>0</v>
      </c>
      <c r="AI588" s="61">
        <v>0</v>
      </c>
      <c r="AJ588" s="61">
        <v>0</v>
      </c>
      <c r="AK588" s="61">
        <v>0</v>
      </c>
      <c r="AL588" s="61">
        <v>0</v>
      </c>
      <c r="AM588" s="61">
        <v>0</v>
      </c>
      <c r="AN588" s="61">
        <v>0</v>
      </c>
      <c r="AO588" s="61">
        <v>0</v>
      </c>
      <c r="AP588" s="61">
        <v>0</v>
      </c>
      <c r="AQ588" s="61">
        <f t="shared" si="8"/>
        <v>0</v>
      </c>
      <c r="AT588" s="33"/>
    </row>
    <row r="589" spans="1:46" ht="33" customHeight="1">
      <c r="A589" s="32">
        <v>2336</v>
      </c>
      <c r="B589" s="315" t="str">
        <f>VLOOKUP(A589,[4]bd_lista!A:C,3,FALSE)</f>
        <v>EMPRESA PÚBLICA DEPARTAMENTAL FÁBRICA DE CALAMINAS Y CLAVOS POTOSI</v>
      </c>
      <c r="C589" s="316" t="e">
        <f>+VLOOKUP(A589,Contactos!$A$4:$E$534,6,FALSE)</f>
        <v>#N/A</v>
      </c>
      <c r="D589" s="61">
        <v>0</v>
      </c>
      <c r="E589" s="61">
        <v>0</v>
      </c>
      <c r="F589" s="61">
        <v>0</v>
      </c>
      <c r="G589" s="61">
        <v>0</v>
      </c>
      <c r="H589" s="61">
        <v>0</v>
      </c>
      <c r="I589" s="61">
        <v>0</v>
      </c>
      <c r="J589" s="61">
        <v>0</v>
      </c>
      <c r="K589" s="61">
        <v>0</v>
      </c>
      <c r="L589" s="61">
        <v>0</v>
      </c>
      <c r="M589" s="61">
        <v>0</v>
      </c>
      <c r="N589" s="61">
        <v>0</v>
      </c>
      <c r="O589" s="61">
        <v>0</v>
      </c>
      <c r="P589" s="61">
        <v>0</v>
      </c>
      <c r="Q589" s="61">
        <v>0</v>
      </c>
      <c r="R589" s="61">
        <v>0</v>
      </c>
      <c r="S589" s="61">
        <v>0</v>
      </c>
      <c r="T589" s="61">
        <v>0</v>
      </c>
      <c r="U589" s="61">
        <v>0</v>
      </c>
      <c r="V589" s="61">
        <v>0</v>
      </c>
      <c r="W589" s="61">
        <v>0</v>
      </c>
      <c r="X589" s="61">
        <v>0</v>
      </c>
      <c r="Y589" s="61">
        <v>0</v>
      </c>
      <c r="Z589" s="61">
        <v>0</v>
      </c>
      <c r="AA589" s="61">
        <v>0</v>
      </c>
      <c r="AB589" s="61">
        <v>0</v>
      </c>
      <c r="AC589" s="61">
        <v>0</v>
      </c>
      <c r="AD589" s="61">
        <v>0</v>
      </c>
      <c r="AE589" s="61">
        <v>0</v>
      </c>
      <c r="AF589" s="61">
        <v>0</v>
      </c>
      <c r="AG589" s="61">
        <v>0</v>
      </c>
      <c r="AH589" s="61">
        <v>0</v>
      </c>
      <c r="AI589" s="61">
        <v>0</v>
      </c>
      <c r="AJ589" s="61">
        <v>0</v>
      </c>
      <c r="AK589" s="61">
        <v>0</v>
      </c>
      <c r="AL589" s="61">
        <v>0</v>
      </c>
      <c r="AM589" s="61">
        <v>0</v>
      </c>
      <c r="AN589" s="61">
        <v>0</v>
      </c>
      <c r="AO589" s="61">
        <v>0</v>
      </c>
      <c r="AP589" s="61">
        <v>0</v>
      </c>
      <c r="AQ589" s="61">
        <f t="shared" si="8"/>
        <v>0</v>
      </c>
      <c r="AT589" s="33"/>
    </row>
    <row r="590" spans="1:46" ht="33" customHeight="1">
      <c r="A590" s="32">
        <v>2337</v>
      </c>
      <c r="B590" s="315" t="str">
        <f>VLOOKUP(A590,[4]bd_lista!A:C,3,FALSE)</f>
        <v>ENTIDAD DESCENTRALIZADA MUNICIPAL DE CEMENTERIOS DE LA PAZ</v>
      </c>
      <c r="C590" s="316" t="e">
        <f>+VLOOKUP(A590,Contactos!$A$4:$E$534,6,FALSE)</f>
        <v>#N/A</v>
      </c>
      <c r="D590" s="61">
        <v>0</v>
      </c>
      <c r="E590" s="61">
        <v>0</v>
      </c>
      <c r="F590" s="61">
        <v>0</v>
      </c>
      <c r="G590" s="61">
        <v>0</v>
      </c>
      <c r="H590" s="61">
        <v>0</v>
      </c>
      <c r="I590" s="61">
        <v>0</v>
      </c>
      <c r="J590" s="61">
        <v>0</v>
      </c>
      <c r="K590" s="61">
        <v>0</v>
      </c>
      <c r="L590" s="61">
        <v>0</v>
      </c>
      <c r="M590" s="61">
        <v>0</v>
      </c>
      <c r="N590" s="61">
        <v>0</v>
      </c>
      <c r="O590" s="61">
        <v>0</v>
      </c>
      <c r="P590" s="61">
        <v>0</v>
      </c>
      <c r="Q590" s="61">
        <v>0</v>
      </c>
      <c r="R590" s="61">
        <v>0</v>
      </c>
      <c r="S590" s="61">
        <v>0</v>
      </c>
      <c r="T590" s="61">
        <v>0</v>
      </c>
      <c r="U590" s="61">
        <v>0</v>
      </c>
      <c r="V590" s="61">
        <v>0</v>
      </c>
      <c r="W590" s="61">
        <v>0</v>
      </c>
      <c r="X590" s="61">
        <v>0</v>
      </c>
      <c r="Y590" s="61">
        <v>0</v>
      </c>
      <c r="Z590" s="61">
        <v>0</v>
      </c>
      <c r="AA590" s="61">
        <v>0</v>
      </c>
      <c r="AB590" s="61">
        <v>0</v>
      </c>
      <c r="AC590" s="61">
        <v>0</v>
      </c>
      <c r="AD590" s="61">
        <v>0</v>
      </c>
      <c r="AE590" s="61">
        <v>0</v>
      </c>
      <c r="AF590" s="61">
        <v>0</v>
      </c>
      <c r="AG590" s="61">
        <v>0</v>
      </c>
      <c r="AH590" s="61">
        <v>0</v>
      </c>
      <c r="AI590" s="61">
        <v>0</v>
      </c>
      <c r="AJ590" s="61">
        <v>0</v>
      </c>
      <c r="AK590" s="61">
        <v>0</v>
      </c>
      <c r="AL590" s="61">
        <v>0</v>
      </c>
      <c r="AM590" s="61">
        <v>0</v>
      </c>
      <c r="AN590" s="61">
        <v>0</v>
      </c>
      <c r="AO590" s="61">
        <v>0</v>
      </c>
      <c r="AP590" s="61">
        <v>0</v>
      </c>
      <c r="AQ590" s="61">
        <f t="shared" si="8"/>
        <v>0</v>
      </c>
      <c r="AT590" s="33"/>
    </row>
    <row r="591" spans="1:46" ht="33" customHeight="1">
      <c r="A591" s="32">
        <v>2338</v>
      </c>
      <c r="B591" s="315" t="str">
        <f>VLOOKUP(A591,[4]bd_lista!A:C,3,FALSE)</f>
        <v xml:space="preserve">EMPRESA PRESTADORA DE SERVICIO DE AGUA POTABLE Y ALCANTARILLADO </v>
      </c>
      <c r="C591" s="316" t="e">
        <f>+VLOOKUP(A591,Contactos!$A$4:$E$534,6,FALSE)</f>
        <v>#N/A</v>
      </c>
      <c r="D591" s="61">
        <v>0</v>
      </c>
      <c r="E591" s="61">
        <v>0</v>
      </c>
      <c r="F591" s="61">
        <v>0</v>
      </c>
      <c r="G591" s="61">
        <v>0</v>
      </c>
      <c r="H591" s="61">
        <v>0</v>
      </c>
      <c r="I591" s="61">
        <v>0</v>
      </c>
      <c r="J591" s="61">
        <v>0</v>
      </c>
      <c r="K591" s="61">
        <v>0</v>
      </c>
      <c r="L591" s="61">
        <v>0</v>
      </c>
      <c r="M591" s="61">
        <v>0</v>
      </c>
      <c r="N591" s="61">
        <v>0</v>
      </c>
      <c r="O591" s="61">
        <v>0</v>
      </c>
      <c r="P591" s="61">
        <v>0</v>
      </c>
      <c r="Q591" s="61">
        <v>0</v>
      </c>
      <c r="R591" s="61">
        <v>0</v>
      </c>
      <c r="S591" s="61">
        <v>0</v>
      </c>
      <c r="T591" s="61">
        <v>0</v>
      </c>
      <c r="U591" s="61">
        <v>0</v>
      </c>
      <c r="V591" s="61">
        <v>0</v>
      </c>
      <c r="W591" s="61">
        <v>0</v>
      </c>
      <c r="X591" s="61">
        <v>0</v>
      </c>
      <c r="Y591" s="61">
        <v>0</v>
      </c>
      <c r="Z591" s="61">
        <v>0</v>
      </c>
      <c r="AA591" s="61">
        <v>0</v>
      </c>
      <c r="AB591" s="61">
        <v>0</v>
      </c>
      <c r="AC591" s="61">
        <v>0</v>
      </c>
      <c r="AD591" s="61">
        <v>0</v>
      </c>
      <c r="AE591" s="61">
        <v>0</v>
      </c>
      <c r="AF591" s="61">
        <v>0</v>
      </c>
      <c r="AG591" s="61">
        <v>0</v>
      </c>
      <c r="AH591" s="61">
        <v>0</v>
      </c>
      <c r="AI591" s="61">
        <v>0</v>
      </c>
      <c r="AJ591" s="61">
        <v>0</v>
      </c>
      <c r="AK591" s="61">
        <v>0</v>
      </c>
      <c r="AL591" s="61">
        <v>0</v>
      </c>
      <c r="AM591" s="61">
        <v>0</v>
      </c>
      <c r="AN591" s="61">
        <v>0</v>
      </c>
      <c r="AO591" s="61">
        <v>0</v>
      </c>
      <c r="AP591" s="61">
        <v>0</v>
      </c>
      <c r="AQ591" s="61">
        <f t="shared" ref="AQ591:AQ600" si="9">SUM(D591:AP591)</f>
        <v>0</v>
      </c>
      <c r="AT591" s="33"/>
    </row>
    <row r="592" spans="1:46" ht="33" customHeight="1">
      <c r="A592" s="32">
        <v>2339</v>
      </c>
      <c r="B592" s="315" t="str">
        <f>VLOOKUP(A592,[4]bd_lista!A:C,3,FALSE)</f>
        <v>EMPRESA MUNICIPAL FABRICA DE JOYAS</v>
      </c>
      <c r="C592" s="316" t="e">
        <f>+VLOOKUP(A592,Contactos!$A$4:$E$534,6,FALSE)</f>
        <v>#N/A</v>
      </c>
      <c r="D592" s="61">
        <v>0</v>
      </c>
      <c r="E592" s="61">
        <v>0</v>
      </c>
      <c r="F592" s="61">
        <v>0</v>
      </c>
      <c r="G592" s="61">
        <v>0</v>
      </c>
      <c r="H592" s="61">
        <v>0</v>
      </c>
      <c r="I592" s="61">
        <v>0</v>
      </c>
      <c r="J592" s="61">
        <v>0</v>
      </c>
      <c r="K592" s="61">
        <v>0</v>
      </c>
      <c r="L592" s="61">
        <v>0</v>
      </c>
      <c r="M592" s="61">
        <v>0</v>
      </c>
      <c r="N592" s="61">
        <v>0</v>
      </c>
      <c r="O592" s="61">
        <v>0</v>
      </c>
      <c r="P592" s="61">
        <v>0</v>
      </c>
      <c r="Q592" s="61">
        <v>0</v>
      </c>
      <c r="R592" s="61">
        <v>0</v>
      </c>
      <c r="S592" s="61">
        <v>0</v>
      </c>
      <c r="T592" s="61">
        <v>0</v>
      </c>
      <c r="U592" s="61">
        <v>0</v>
      </c>
      <c r="V592" s="61">
        <v>0</v>
      </c>
      <c r="W592" s="61">
        <v>0</v>
      </c>
      <c r="X592" s="61">
        <v>0</v>
      </c>
      <c r="Y592" s="61">
        <v>0</v>
      </c>
      <c r="Z592" s="61">
        <v>0</v>
      </c>
      <c r="AA592" s="61">
        <v>0</v>
      </c>
      <c r="AB592" s="61">
        <v>0</v>
      </c>
      <c r="AC592" s="61">
        <v>0</v>
      </c>
      <c r="AD592" s="61">
        <v>0</v>
      </c>
      <c r="AE592" s="61">
        <v>0</v>
      </c>
      <c r="AF592" s="61">
        <v>0</v>
      </c>
      <c r="AG592" s="61">
        <v>0</v>
      </c>
      <c r="AH592" s="61">
        <v>0</v>
      </c>
      <c r="AI592" s="61">
        <v>0</v>
      </c>
      <c r="AJ592" s="61">
        <v>0</v>
      </c>
      <c r="AK592" s="61">
        <v>0</v>
      </c>
      <c r="AL592" s="61">
        <v>0</v>
      </c>
      <c r="AM592" s="61">
        <v>0</v>
      </c>
      <c r="AN592" s="61">
        <v>0</v>
      </c>
      <c r="AO592" s="61">
        <v>0</v>
      </c>
      <c r="AP592" s="61">
        <v>0</v>
      </c>
      <c r="AQ592" s="61">
        <f t="shared" si="9"/>
        <v>0</v>
      </c>
      <c r="AT592" s="33"/>
    </row>
    <row r="593" spans="1:46" ht="33" customHeight="1">
      <c r="A593" s="32">
        <v>2341</v>
      </c>
      <c r="B593" s="315" t="str">
        <f>VLOOKUP(A593,[4]bd_lista!A:C,3,FALSE)</f>
        <v>EMPRESA MUNICIPAL DE DISTRIBUCION DE ENERGIA ELECTRICA LLALLAGUA</v>
      </c>
      <c r="C593" s="316" t="e">
        <f>+VLOOKUP(A593,Contactos!$A$4:$E$534,6,FALSE)</f>
        <v>#N/A</v>
      </c>
      <c r="D593" s="61">
        <v>0</v>
      </c>
      <c r="E593" s="61">
        <v>0</v>
      </c>
      <c r="F593" s="61">
        <v>0</v>
      </c>
      <c r="G593" s="61">
        <v>0</v>
      </c>
      <c r="H593" s="61">
        <v>0</v>
      </c>
      <c r="I593" s="61">
        <v>0</v>
      </c>
      <c r="J593" s="61">
        <v>0</v>
      </c>
      <c r="K593" s="61">
        <v>0</v>
      </c>
      <c r="L593" s="61">
        <v>0</v>
      </c>
      <c r="M593" s="61">
        <v>0</v>
      </c>
      <c r="N593" s="61">
        <v>0</v>
      </c>
      <c r="O593" s="61">
        <v>0</v>
      </c>
      <c r="P593" s="61">
        <v>0</v>
      </c>
      <c r="Q593" s="61">
        <v>0</v>
      </c>
      <c r="R593" s="61">
        <v>0</v>
      </c>
      <c r="S593" s="61">
        <v>0</v>
      </c>
      <c r="T593" s="61">
        <v>0</v>
      </c>
      <c r="U593" s="61">
        <v>0</v>
      </c>
      <c r="V593" s="61">
        <v>0</v>
      </c>
      <c r="W593" s="61">
        <v>0</v>
      </c>
      <c r="X593" s="61">
        <v>0</v>
      </c>
      <c r="Y593" s="61">
        <v>0</v>
      </c>
      <c r="Z593" s="61">
        <v>0</v>
      </c>
      <c r="AA593" s="61">
        <v>0</v>
      </c>
      <c r="AB593" s="61">
        <v>0</v>
      </c>
      <c r="AC593" s="61">
        <v>0</v>
      </c>
      <c r="AD593" s="61">
        <v>0</v>
      </c>
      <c r="AE593" s="61">
        <v>0</v>
      </c>
      <c r="AF593" s="61">
        <v>0</v>
      </c>
      <c r="AG593" s="61">
        <v>0</v>
      </c>
      <c r="AH593" s="61">
        <v>0</v>
      </c>
      <c r="AI593" s="61">
        <v>0</v>
      </c>
      <c r="AJ593" s="61">
        <v>0</v>
      </c>
      <c r="AK593" s="61">
        <v>0</v>
      </c>
      <c r="AL593" s="61">
        <v>0</v>
      </c>
      <c r="AM593" s="61">
        <v>0</v>
      </c>
      <c r="AN593" s="61">
        <v>0</v>
      </c>
      <c r="AO593" s="61">
        <v>0</v>
      </c>
      <c r="AP593" s="61">
        <v>0</v>
      </c>
      <c r="AQ593" s="61">
        <f t="shared" si="9"/>
        <v>0</v>
      </c>
      <c r="AT593" s="33"/>
    </row>
    <row r="594" spans="1:46" ht="33" customHeight="1">
      <c r="A594" s="32">
        <v>3301</v>
      </c>
      <c r="B594" s="315" t="str">
        <f>VLOOKUP(A594,[4]bd_lista!A:C,3,FALSE)</f>
        <v>Gobierno Autónomo Indígena Originario Campesino del Territorio de Raqaypampa</v>
      </c>
      <c r="C594" s="316" t="e">
        <f>+VLOOKUP(A594,Contactos!$A$4:$E$534,6,FALSE)</f>
        <v>#REF!</v>
      </c>
      <c r="D594" s="61">
        <v>0</v>
      </c>
      <c r="E594" s="61">
        <v>0</v>
      </c>
      <c r="F594" s="61">
        <v>0</v>
      </c>
      <c r="G594" s="61">
        <v>0</v>
      </c>
      <c r="H594" s="61">
        <v>0</v>
      </c>
      <c r="I594" s="61">
        <v>0</v>
      </c>
      <c r="J594" s="61">
        <v>0</v>
      </c>
      <c r="K594" s="61">
        <v>0</v>
      </c>
      <c r="L594" s="61">
        <v>0</v>
      </c>
      <c r="M594" s="61">
        <v>0</v>
      </c>
      <c r="N594" s="61">
        <v>0</v>
      </c>
      <c r="O594" s="61">
        <v>0</v>
      </c>
      <c r="P594" s="61">
        <v>0</v>
      </c>
      <c r="Q594" s="61">
        <v>0</v>
      </c>
      <c r="R594" s="61">
        <v>0</v>
      </c>
      <c r="S594" s="61">
        <v>0</v>
      </c>
      <c r="T594" s="61">
        <v>0</v>
      </c>
      <c r="U594" s="61">
        <v>0</v>
      </c>
      <c r="V594" s="61">
        <v>0</v>
      </c>
      <c r="W594" s="61">
        <v>0</v>
      </c>
      <c r="X594" s="61">
        <v>0</v>
      </c>
      <c r="Y594" s="61">
        <v>0</v>
      </c>
      <c r="Z594" s="61">
        <v>0</v>
      </c>
      <c r="AA594" s="61">
        <v>0</v>
      </c>
      <c r="AB594" s="61">
        <v>0</v>
      </c>
      <c r="AC594" s="61">
        <v>0</v>
      </c>
      <c r="AD594" s="61">
        <v>0</v>
      </c>
      <c r="AE594" s="61">
        <v>0</v>
      </c>
      <c r="AF594" s="61">
        <v>0</v>
      </c>
      <c r="AG594" s="61">
        <v>0</v>
      </c>
      <c r="AH594" s="61">
        <v>0</v>
      </c>
      <c r="AI594" s="61">
        <v>0</v>
      </c>
      <c r="AJ594" s="61">
        <v>0</v>
      </c>
      <c r="AK594" s="61">
        <v>0</v>
      </c>
      <c r="AL594" s="61">
        <v>0</v>
      </c>
      <c r="AM594" s="61">
        <v>0</v>
      </c>
      <c r="AN594" s="61">
        <v>0</v>
      </c>
      <c r="AO594" s="61">
        <v>0</v>
      </c>
      <c r="AP594" s="61">
        <v>0</v>
      </c>
      <c r="AQ594" s="61">
        <f t="shared" si="9"/>
        <v>0</v>
      </c>
      <c r="AT594" s="33"/>
    </row>
    <row r="595" spans="1:46" ht="33" customHeight="1">
      <c r="A595" s="32">
        <v>3401</v>
      </c>
      <c r="B595" s="315" t="str">
        <f>VLOOKUP(A595,[4]bd_lista!A:C,3,FALSE)</f>
        <v>GAIOC de la Nación Originaria Uru Chipaya</v>
      </c>
      <c r="C595" s="316" t="e">
        <f>+VLOOKUP(A595,Contactos!$A$4:$E$534,6,FALSE)</f>
        <v>#REF!</v>
      </c>
      <c r="D595" s="61">
        <v>0</v>
      </c>
      <c r="E595" s="61">
        <v>0</v>
      </c>
      <c r="F595" s="61">
        <v>0</v>
      </c>
      <c r="G595" s="61">
        <v>0</v>
      </c>
      <c r="H595" s="61">
        <v>0</v>
      </c>
      <c r="I595" s="61">
        <v>0</v>
      </c>
      <c r="J595" s="61">
        <v>0</v>
      </c>
      <c r="K595" s="61">
        <v>0</v>
      </c>
      <c r="L595" s="61">
        <v>0</v>
      </c>
      <c r="M595" s="61">
        <v>0</v>
      </c>
      <c r="N595" s="61">
        <v>0</v>
      </c>
      <c r="O595" s="61">
        <v>0</v>
      </c>
      <c r="P595" s="61">
        <v>0</v>
      </c>
      <c r="Q595" s="61">
        <v>0</v>
      </c>
      <c r="R595" s="61">
        <v>0</v>
      </c>
      <c r="S595" s="61">
        <v>0</v>
      </c>
      <c r="T595" s="61">
        <v>0</v>
      </c>
      <c r="U595" s="61">
        <v>0</v>
      </c>
      <c r="V595" s="61">
        <v>0</v>
      </c>
      <c r="W595" s="61">
        <v>0</v>
      </c>
      <c r="X595" s="61">
        <v>0</v>
      </c>
      <c r="Y595" s="61">
        <v>0</v>
      </c>
      <c r="Z595" s="61">
        <v>0</v>
      </c>
      <c r="AA595" s="61">
        <v>0</v>
      </c>
      <c r="AB595" s="61">
        <v>0</v>
      </c>
      <c r="AC595" s="61">
        <v>0</v>
      </c>
      <c r="AD595" s="61">
        <v>0</v>
      </c>
      <c r="AE595" s="61">
        <v>0</v>
      </c>
      <c r="AF595" s="61">
        <v>0</v>
      </c>
      <c r="AG595" s="61">
        <v>0</v>
      </c>
      <c r="AH595" s="61">
        <v>0</v>
      </c>
      <c r="AI595" s="61">
        <v>0</v>
      </c>
      <c r="AJ595" s="61">
        <v>0</v>
      </c>
      <c r="AK595" s="61">
        <v>0</v>
      </c>
      <c r="AL595" s="61">
        <v>0</v>
      </c>
      <c r="AM595" s="61">
        <v>0</v>
      </c>
      <c r="AN595" s="61">
        <v>0</v>
      </c>
      <c r="AO595" s="61">
        <v>0</v>
      </c>
      <c r="AP595" s="61">
        <v>0</v>
      </c>
      <c r="AQ595" s="61">
        <f t="shared" si="9"/>
        <v>0</v>
      </c>
      <c r="AT595" s="33"/>
    </row>
    <row r="596" spans="1:46" ht="33" customHeight="1">
      <c r="A596" s="32">
        <v>4601</v>
      </c>
      <c r="B596" s="315" t="str">
        <f>VLOOKUP(A596,[4]bd_lista!A:C,3,FALSE)</f>
        <v>Gobierno Autónomo Regional del Gran Chaco</v>
      </c>
      <c r="C596" s="316" t="e">
        <f>+VLOOKUP(A596,Contactos!$A$4:$E$534,6,FALSE)</f>
        <v>#N/A</v>
      </c>
      <c r="D596" s="61">
        <v>0</v>
      </c>
      <c r="E596" s="61">
        <v>0</v>
      </c>
      <c r="F596" s="61">
        <v>0</v>
      </c>
      <c r="G596" s="61">
        <v>0</v>
      </c>
      <c r="H596" s="61">
        <v>0</v>
      </c>
      <c r="I596" s="61">
        <v>0</v>
      </c>
      <c r="J596" s="61">
        <v>0</v>
      </c>
      <c r="K596" s="61">
        <v>0</v>
      </c>
      <c r="L596" s="61">
        <v>0</v>
      </c>
      <c r="M596" s="61">
        <v>0</v>
      </c>
      <c r="N596" s="61">
        <v>0</v>
      </c>
      <c r="O596" s="61">
        <v>0</v>
      </c>
      <c r="P596" s="61">
        <v>0</v>
      </c>
      <c r="Q596" s="61">
        <v>0</v>
      </c>
      <c r="R596" s="61">
        <v>0</v>
      </c>
      <c r="S596" s="61">
        <v>0</v>
      </c>
      <c r="T596" s="61">
        <v>0</v>
      </c>
      <c r="U596" s="61">
        <v>0</v>
      </c>
      <c r="V596" s="61">
        <v>0</v>
      </c>
      <c r="W596" s="61">
        <v>0</v>
      </c>
      <c r="X596" s="61">
        <v>0</v>
      </c>
      <c r="Y596" s="61">
        <v>0</v>
      </c>
      <c r="Z596" s="61">
        <v>0</v>
      </c>
      <c r="AA596" s="61">
        <v>0</v>
      </c>
      <c r="AB596" s="61">
        <v>0</v>
      </c>
      <c r="AC596" s="61">
        <v>0</v>
      </c>
      <c r="AD596" s="61">
        <v>0</v>
      </c>
      <c r="AE596" s="61">
        <v>0</v>
      </c>
      <c r="AF596" s="61">
        <v>0</v>
      </c>
      <c r="AG596" s="61">
        <v>0</v>
      </c>
      <c r="AH596" s="61">
        <v>0</v>
      </c>
      <c r="AI596" s="61">
        <v>0</v>
      </c>
      <c r="AJ596" s="61">
        <v>0</v>
      </c>
      <c r="AK596" s="61">
        <v>0</v>
      </c>
      <c r="AL596" s="61">
        <v>0</v>
      </c>
      <c r="AM596" s="61">
        <v>0</v>
      </c>
      <c r="AN596" s="61">
        <v>0</v>
      </c>
      <c r="AO596" s="61">
        <v>0</v>
      </c>
      <c r="AP596" s="61">
        <v>0</v>
      </c>
      <c r="AQ596" s="61">
        <f t="shared" si="9"/>
        <v>0</v>
      </c>
      <c r="AT596" s="33"/>
    </row>
    <row r="597" spans="1:46" ht="33" customHeight="1">
      <c r="A597" s="32" t="s">
        <v>548</v>
      </c>
      <c r="B597" s="315" t="str">
        <f>VLOOKUP(A597,[4]bd_lista!A:C,3,FALSE)</f>
        <v>Acreedores</v>
      </c>
      <c r="C597" s="316" t="e">
        <f>+VLOOKUP(A597,Contactos!$A$4:$E$534,6,FALSE)</f>
        <v>#N/A</v>
      </c>
      <c r="D597" s="61">
        <v>0</v>
      </c>
      <c r="E597" s="61">
        <v>0</v>
      </c>
      <c r="F597" s="61">
        <v>0</v>
      </c>
      <c r="G597" s="61">
        <v>0</v>
      </c>
      <c r="H597" s="61">
        <v>0</v>
      </c>
      <c r="I597" s="61">
        <v>0</v>
      </c>
      <c r="J597" s="61">
        <v>0</v>
      </c>
      <c r="K597" s="61">
        <v>0</v>
      </c>
      <c r="L597" s="61">
        <v>0</v>
      </c>
      <c r="M597" s="61">
        <v>0</v>
      </c>
      <c r="N597" s="61">
        <v>0</v>
      </c>
      <c r="O597" s="61">
        <v>0</v>
      </c>
      <c r="P597" s="61">
        <v>0</v>
      </c>
      <c r="Q597" s="61">
        <v>0</v>
      </c>
      <c r="R597" s="61">
        <v>0</v>
      </c>
      <c r="S597" s="61">
        <v>0</v>
      </c>
      <c r="T597" s="61">
        <v>0</v>
      </c>
      <c r="U597" s="61">
        <v>0</v>
      </c>
      <c r="V597" s="61">
        <v>0</v>
      </c>
      <c r="W597" s="61">
        <v>0</v>
      </c>
      <c r="X597" s="61">
        <v>0</v>
      </c>
      <c r="Y597" s="61">
        <v>0</v>
      </c>
      <c r="Z597" s="61">
        <v>0</v>
      </c>
      <c r="AA597" s="61">
        <v>0</v>
      </c>
      <c r="AB597" s="61">
        <v>0</v>
      </c>
      <c r="AC597" s="61">
        <v>0</v>
      </c>
      <c r="AD597" s="61">
        <v>0</v>
      </c>
      <c r="AE597" s="61">
        <v>0</v>
      </c>
      <c r="AF597" s="61">
        <v>0</v>
      </c>
      <c r="AG597" s="61">
        <v>0</v>
      </c>
      <c r="AH597" s="61">
        <v>0</v>
      </c>
      <c r="AI597" s="61">
        <v>0</v>
      </c>
      <c r="AJ597" s="61">
        <v>0</v>
      </c>
      <c r="AK597" s="61">
        <v>0</v>
      </c>
      <c r="AL597" s="61">
        <v>0</v>
      </c>
      <c r="AM597" s="61">
        <v>0</v>
      </c>
      <c r="AN597" s="61">
        <v>0</v>
      </c>
      <c r="AO597" s="61">
        <v>0</v>
      </c>
      <c r="AP597" s="61">
        <v>0</v>
      </c>
      <c r="AQ597" s="61">
        <f t="shared" si="9"/>
        <v>0</v>
      </c>
      <c r="AT597" s="33"/>
    </row>
    <row r="598" spans="1:46" ht="33" customHeight="1">
      <c r="A598" s="32" t="s">
        <v>1362</v>
      </c>
      <c r="B598" s="315" t="str">
        <f>VLOOKUP(A598,[4]bd_lista!A:C,3,FALSE)</f>
        <v>Área de Conciliación y Recolección de Datos</v>
      </c>
      <c r="C598" s="316" t="e">
        <f>+VLOOKUP(A598,Contactos!$A$4:$E$534,6,FALSE)</f>
        <v>#N/A</v>
      </c>
      <c r="D598" s="61">
        <v>0</v>
      </c>
      <c r="E598" s="61">
        <v>0</v>
      </c>
      <c r="F598" s="61">
        <v>0</v>
      </c>
      <c r="G598" s="61">
        <v>0</v>
      </c>
      <c r="H598" s="61">
        <v>0</v>
      </c>
      <c r="I598" s="61">
        <v>0</v>
      </c>
      <c r="J598" s="61">
        <v>0</v>
      </c>
      <c r="K598" s="61">
        <v>0</v>
      </c>
      <c r="L598" s="61">
        <v>0</v>
      </c>
      <c r="M598" s="61">
        <v>0</v>
      </c>
      <c r="N598" s="61">
        <v>0</v>
      </c>
      <c r="O598" s="61">
        <v>0</v>
      </c>
      <c r="P598" s="61">
        <v>0</v>
      </c>
      <c r="Q598" s="61">
        <v>0</v>
      </c>
      <c r="R598" s="61">
        <v>0</v>
      </c>
      <c r="S598" s="61">
        <v>0</v>
      </c>
      <c r="T598" s="61">
        <v>0</v>
      </c>
      <c r="U598" s="61">
        <v>0</v>
      </c>
      <c r="V598" s="61">
        <v>0</v>
      </c>
      <c r="W598" s="61">
        <v>0</v>
      </c>
      <c r="X598" s="61">
        <v>0</v>
      </c>
      <c r="Y598" s="61">
        <v>0</v>
      </c>
      <c r="Z598" s="61">
        <v>0</v>
      </c>
      <c r="AA598" s="61">
        <v>0</v>
      </c>
      <c r="AB598" s="61">
        <v>0</v>
      </c>
      <c r="AC598" s="61">
        <v>0</v>
      </c>
      <c r="AD598" s="61">
        <v>0</v>
      </c>
      <c r="AE598" s="61">
        <v>0</v>
      </c>
      <c r="AF598" s="61">
        <v>0</v>
      </c>
      <c r="AG598" s="61">
        <v>0</v>
      </c>
      <c r="AH598" s="61">
        <v>0</v>
      </c>
      <c r="AI598" s="61">
        <v>0</v>
      </c>
      <c r="AJ598" s="61">
        <v>0</v>
      </c>
      <c r="AK598" s="61">
        <v>0</v>
      </c>
      <c r="AL598" s="61">
        <v>0</v>
      </c>
      <c r="AM598" s="61">
        <v>0</v>
      </c>
      <c r="AN598" s="61">
        <v>0</v>
      </c>
      <c r="AO598" s="61">
        <v>0</v>
      </c>
      <c r="AP598" s="61">
        <v>0</v>
      </c>
      <c r="AQ598" s="61">
        <f t="shared" si="9"/>
        <v>0</v>
      </c>
      <c r="AT598" s="33"/>
    </row>
    <row r="599" spans="1:46" ht="33" customHeight="1">
      <c r="A599" s="32" t="s">
        <v>549</v>
      </c>
      <c r="B599" s="315" t="s">
        <v>1260</v>
      </c>
      <c r="C599" s="316" t="e">
        <f>+VLOOKUP(A599,Contactos!$A$4:$E$534,6,FALSE)</f>
        <v>#N/A</v>
      </c>
      <c r="D599" s="61">
        <v>0</v>
      </c>
      <c r="E599" s="61">
        <v>0</v>
      </c>
      <c r="F599" s="61">
        <v>0</v>
      </c>
      <c r="G599" s="61">
        <v>0</v>
      </c>
      <c r="H599" s="61">
        <v>0</v>
      </c>
      <c r="I599" s="61">
        <v>0</v>
      </c>
      <c r="J599" s="61">
        <v>0</v>
      </c>
      <c r="K599" s="61">
        <v>0</v>
      </c>
      <c r="L599" s="61">
        <v>0</v>
      </c>
      <c r="M599" s="61">
        <v>0</v>
      </c>
      <c r="N599" s="61">
        <v>0</v>
      </c>
      <c r="O599" s="61">
        <v>0</v>
      </c>
      <c r="P599" s="61">
        <v>0</v>
      </c>
      <c r="Q599" s="61">
        <v>0</v>
      </c>
      <c r="R599" s="61">
        <v>0</v>
      </c>
      <c r="S599" s="61">
        <v>0</v>
      </c>
      <c r="T599" s="61">
        <v>0</v>
      </c>
      <c r="U599" s="61">
        <v>0</v>
      </c>
      <c r="V599" s="61">
        <v>0</v>
      </c>
      <c r="W599" s="61">
        <v>0</v>
      </c>
      <c r="X599" s="61">
        <v>0</v>
      </c>
      <c r="Y599" s="61">
        <v>0</v>
      </c>
      <c r="Z599" s="61">
        <v>0</v>
      </c>
      <c r="AA599" s="61">
        <v>0</v>
      </c>
      <c r="AB599" s="61">
        <v>0</v>
      </c>
      <c r="AC599" s="61">
        <v>0</v>
      </c>
      <c r="AD599" s="61">
        <v>0</v>
      </c>
      <c r="AE599" s="61">
        <v>0</v>
      </c>
      <c r="AF599" s="61">
        <v>0</v>
      </c>
      <c r="AG599" s="61">
        <v>0</v>
      </c>
      <c r="AH599" s="61">
        <v>0</v>
      </c>
      <c r="AI599" s="61">
        <v>0</v>
      </c>
      <c r="AJ599" s="61">
        <v>0</v>
      </c>
      <c r="AK599" s="61">
        <v>0</v>
      </c>
      <c r="AL599" s="61">
        <v>0</v>
      </c>
      <c r="AM599" s="61">
        <v>0</v>
      </c>
      <c r="AN599" s="61">
        <v>0</v>
      </c>
      <c r="AO599" s="61">
        <v>0</v>
      </c>
      <c r="AP599" s="61">
        <v>0</v>
      </c>
      <c r="AQ599" s="61">
        <f t="shared" si="9"/>
        <v>0</v>
      </c>
      <c r="AT599" s="33"/>
    </row>
    <row r="600" spans="1:46" ht="33" customHeight="1">
      <c r="A600" s="32" t="s">
        <v>550</v>
      </c>
      <c r="B600" s="315" t="str">
        <f>VLOOKUP(A600,[4]bd_lista!A:C,3,FALSE)</f>
        <v>No Identificado</v>
      </c>
      <c r="C600" s="316" t="e">
        <f>+VLOOKUP(A600,Contactos!$A$4:$E$534,6,FALSE)</f>
        <v>#N/A</v>
      </c>
      <c r="D600" s="61">
        <v>0</v>
      </c>
      <c r="E600" s="61">
        <v>0</v>
      </c>
      <c r="F600" s="61">
        <v>0</v>
      </c>
      <c r="G600" s="61">
        <v>0</v>
      </c>
      <c r="H600" s="61">
        <v>480414.27000000008</v>
      </c>
      <c r="I600" s="61">
        <v>0</v>
      </c>
      <c r="J600" s="61">
        <v>0</v>
      </c>
      <c r="K600" s="61">
        <v>0</v>
      </c>
      <c r="L600" s="61">
        <v>0</v>
      </c>
      <c r="M600" s="61">
        <v>0</v>
      </c>
      <c r="N600" s="61">
        <v>0</v>
      </c>
      <c r="O600" s="61">
        <v>0</v>
      </c>
      <c r="P600" s="61">
        <v>0</v>
      </c>
      <c r="Q600" s="61">
        <v>0</v>
      </c>
      <c r="R600" s="61">
        <v>0</v>
      </c>
      <c r="S600" s="61">
        <v>0</v>
      </c>
      <c r="T600" s="61">
        <v>0</v>
      </c>
      <c r="U600" s="61">
        <v>0</v>
      </c>
      <c r="V600" s="61">
        <v>0</v>
      </c>
      <c r="W600" s="61">
        <v>0</v>
      </c>
      <c r="X600" s="61">
        <v>0</v>
      </c>
      <c r="Y600" s="61">
        <v>0</v>
      </c>
      <c r="Z600" s="61">
        <v>0</v>
      </c>
      <c r="AA600" s="61">
        <v>0</v>
      </c>
      <c r="AB600" s="61">
        <v>0</v>
      </c>
      <c r="AC600" s="61">
        <v>0</v>
      </c>
      <c r="AD600" s="61">
        <v>0</v>
      </c>
      <c r="AE600" s="61">
        <v>0</v>
      </c>
      <c r="AF600" s="61">
        <v>0</v>
      </c>
      <c r="AG600" s="61">
        <v>0</v>
      </c>
      <c r="AH600" s="61">
        <v>0</v>
      </c>
      <c r="AI600" s="61">
        <v>0</v>
      </c>
      <c r="AJ600" s="61">
        <v>0</v>
      </c>
      <c r="AK600" s="61">
        <v>0</v>
      </c>
      <c r="AL600" s="61">
        <v>0</v>
      </c>
      <c r="AM600" s="61">
        <v>0</v>
      </c>
      <c r="AN600" s="61">
        <v>0</v>
      </c>
      <c r="AO600" s="61">
        <v>0</v>
      </c>
      <c r="AP600" s="61">
        <v>0</v>
      </c>
      <c r="AQ600" s="61">
        <f t="shared" si="9"/>
        <v>480414.27000000008</v>
      </c>
      <c r="AT600" s="33"/>
    </row>
    <row r="601" spans="1:46" s="152" customFormat="1" ht="12.75" customHeight="1">
      <c r="A601" s="148"/>
      <c r="B601" s="149"/>
      <c r="C601" s="150"/>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151"/>
      <c r="AG601" s="151"/>
      <c r="AH601" s="151"/>
      <c r="AI601" s="151"/>
      <c r="AJ601" s="151"/>
      <c r="AK601" s="151"/>
      <c r="AL601" s="151"/>
      <c r="AM601" s="151"/>
      <c r="AN601" s="151"/>
      <c r="AO601" s="151"/>
      <c r="AP601" s="151"/>
      <c r="AQ601" s="61"/>
      <c r="AS601" s="153"/>
      <c r="AT601" s="154"/>
    </row>
    <row r="602" spans="1:46" ht="18.95" customHeight="1" thickBot="1">
      <c r="A602" s="32"/>
      <c r="B602" s="102" t="s">
        <v>553</v>
      </c>
      <c r="C602" s="102"/>
      <c r="D602" s="101">
        <f t="shared" ref="D602:AQ602" si="10">+SUBTOTAL(9,D11:D600)</f>
        <v>302584554.14000005</v>
      </c>
      <c r="E602" s="101">
        <f t="shared" si="10"/>
        <v>303227625.13</v>
      </c>
      <c r="F602" s="101">
        <f t="shared" si="10"/>
        <v>303301286.55000007</v>
      </c>
      <c r="G602" s="101">
        <f t="shared" si="10"/>
        <v>24070.39</v>
      </c>
      <c r="H602" s="101">
        <f t="shared" si="10"/>
        <v>51845437.50999999</v>
      </c>
      <c r="I602" s="101">
        <f t="shared" si="10"/>
        <v>0</v>
      </c>
      <c r="J602" s="101">
        <f t="shared" si="10"/>
        <v>0</v>
      </c>
      <c r="K602" s="101">
        <f t="shared" si="10"/>
        <v>202946150.19999996</v>
      </c>
      <c r="L602" s="101">
        <f t="shared" si="10"/>
        <v>683090943.58999991</v>
      </c>
      <c r="M602" s="101">
        <f t="shared" si="10"/>
        <v>0</v>
      </c>
      <c r="N602" s="101">
        <f t="shared" si="10"/>
        <v>2580</v>
      </c>
      <c r="O602" s="101">
        <f t="shared" si="10"/>
        <v>878690.93000000017</v>
      </c>
      <c r="P602" s="101">
        <f t="shared" si="10"/>
        <v>9562742.2599999998</v>
      </c>
      <c r="Q602" s="101">
        <f t="shared" si="10"/>
        <v>3831060.24</v>
      </c>
      <c r="R602" s="101">
        <f t="shared" si="10"/>
        <v>4766079.6899999995</v>
      </c>
      <c r="S602" s="101">
        <f t="shared" si="10"/>
        <v>209236.50999999998</v>
      </c>
      <c r="T602" s="101">
        <f t="shared" si="10"/>
        <v>0</v>
      </c>
      <c r="U602" s="101">
        <f t="shared" si="10"/>
        <v>54890124.170000002</v>
      </c>
      <c r="V602" s="101">
        <f t="shared" si="10"/>
        <v>148623204.71000001</v>
      </c>
      <c r="W602" s="101">
        <f t="shared" si="10"/>
        <v>82410826.340000004</v>
      </c>
      <c r="X602" s="101">
        <f t="shared" si="10"/>
        <v>186738791.61000001</v>
      </c>
      <c r="Y602" s="101">
        <f t="shared" si="10"/>
        <v>263522791.47</v>
      </c>
      <c r="Z602" s="101">
        <f t="shared" si="10"/>
        <v>261181263.0812</v>
      </c>
      <c r="AA602" s="101">
        <f t="shared" si="10"/>
        <v>288241213.04439998</v>
      </c>
      <c r="AB602" s="101">
        <f t="shared" si="10"/>
        <v>50.01</v>
      </c>
      <c r="AC602" s="101">
        <f t="shared" si="10"/>
        <v>0</v>
      </c>
      <c r="AD602" s="101">
        <f t="shared" si="10"/>
        <v>360.17999999999995</v>
      </c>
      <c r="AE602" s="101">
        <f t="shared" si="10"/>
        <v>455612180.61999995</v>
      </c>
      <c r="AF602" s="101">
        <f t="shared" si="10"/>
        <v>0</v>
      </c>
      <c r="AG602" s="101">
        <f t="shared" si="10"/>
        <v>0</v>
      </c>
      <c r="AH602" s="101">
        <f t="shared" si="10"/>
        <v>524.8599999999999</v>
      </c>
      <c r="AI602" s="101">
        <f t="shared" si="10"/>
        <v>0</v>
      </c>
      <c r="AJ602" s="101">
        <f t="shared" si="10"/>
        <v>0</v>
      </c>
      <c r="AK602" s="101">
        <f t="shared" si="10"/>
        <v>977246834.08000052</v>
      </c>
      <c r="AL602" s="101">
        <f t="shared" si="10"/>
        <v>0</v>
      </c>
      <c r="AM602" s="101">
        <f t="shared" si="10"/>
        <v>0.38000000000000017</v>
      </c>
      <c r="AN602" s="101">
        <f t="shared" si="10"/>
        <v>0</v>
      </c>
      <c r="AO602" s="101">
        <f t="shared" si="10"/>
        <v>0</v>
      </c>
      <c r="AP602" s="101">
        <f t="shared" si="10"/>
        <v>0</v>
      </c>
      <c r="AQ602" s="101">
        <f t="shared" si="10"/>
        <v>4575945636.9555988</v>
      </c>
      <c r="AT602" s="155"/>
    </row>
    <row r="603" spans="1:46" ht="15.75" thickTop="1">
      <c r="A603" s="10"/>
      <c r="B603" s="11"/>
      <c r="C603" s="1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3"/>
    </row>
    <row r="604" spans="1:46">
      <c r="AT604" s="155"/>
    </row>
    <row r="605" spans="1:46">
      <c r="AQ605" s="144"/>
    </row>
    <row r="606" spans="1:46" s="8" customFormat="1">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S606" s="46"/>
    </row>
    <row r="611" spans="3:43" ht="15.75" thickBot="1">
      <c r="C611" s="9"/>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6"/>
    </row>
    <row r="612" spans="3:43" ht="15.75" thickTop="1">
      <c r="AQ612" s="46"/>
    </row>
    <row r="613" spans="3:43">
      <c r="AQ613" s="145"/>
    </row>
    <row r="614" spans="3:43">
      <c r="AQ614" s="145"/>
    </row>
    <row r="615" spans="3:43">
      <c r="AQ615" s="145"/>
    </row>
    <row r="616" spans="3:43">
      <c r="AQ616" s="145"/>
    </row>
    <row r="617" spans="3:43" ht="18.75">
      <c r="E617" s="203" t="s">
        <v>1265</v>
      </c>
      <c r="F617" s="203" t="s">
        <v>1267</v>
      </c>
      <c r="G617" s="203" t="s">
        <v>1268</v>
      </c>
      <c r="H617" s="203" t="s">
        <v>1269</v>
      </c>
      <c r="I617" s="203"/>
    </row>
    <row r="618" spans="3:43" ht="15.75">
      <c r="E618" s="207" t="s">
        <v>1266</v>
      </c>
      <c r="F618" s="204">
        <f>+SUM(G602:W602)</f>
        <v>1243081146.5399997</v>
      </c>
      <c r="G618" s="205">
        <f>+SUMIFS('CUT MN'!P8:P1690,'CUT MN'!A8:A1690,"&lt;&gt;IDH")+SUMIFS('CUT MN'!Q8:Q1690,'CUT MN'!A8:A1690,"&lt;&gt;IDH")+CVD_AUTO!H93</f>
        <v>1243081146.5400004</v>
      </c>
      <c r="H618" s="205">
        <f t="shared" ref="H618:H623" si="11">+F618-G618</f>
        <v>0</v>
      </c>
      <c r="I618" s="233"/>
      <c r="J618" s="46" t="b">
        <f t="shared" ref="J618:J624" si="12">+F618=G618</f>
        <v>1</v>
      </c>
    </row>
    <row r="619" spans="3:43" ht="15.75">
      <c r="E619" s="208" t="s">
        <v>1270</v>
      </c>
      <c r="F619" s="205">
        <f>+SUM(AB602:AN602)</f>
        <v>1432859950.1300006</v>
      </c>
      <c r="G619" s="205">
        <f>+'CUT ME'!P134+'CUT ME'!Q134</f>
        <v>1432859950.1300004</v>
      </c>
      <c r="H619" s="205">
        <f t="shared" si="11"/>
        <v>0</v>
      </c>
      <c r="I619" s="233"/>
      <c r="J619" s="46" t="b">
        <f t="shared" si="12"/>
        <v>1</v>
      </c>
    </row>
    <row r="620" spans="3:43" ht="15.75">
      <c r="E620" s="208" t="s">
        <v>1271</v>
      </c>
      <c r="F620" s="205">
        <f>+D602+E602</f>
        <v>605812179.26999998</v>
      </c>
      <c r="G620" s="205">
        <f>+'TRL MN'!P86</f>
        <v>605812179.27000046</v>
      </c>
      <c r="H620" s="205">
        <f t="shared" si="11"/>
        <v>0</v>
      </c>
      <c r="I620" s="233"/>
      <c r="J620" s="46" t="b">
        <f t="shared" si="12"/>
        <v>1</v>
      </c>
    </row>
    <row r="621" spans="3:43" ht="15.75">
      <c r="E621" s="208" t="s">
        <v>1272</v>
      </c>
      <c r="F621" s="205">
        <f>+Z602+AA602</f>
        <v>549422476.12559998</v>
      </c>
      <c r="G621" s="205">
        <f>+'TRL ME'!P54</f>
        <v>549422476.12559998</v>
      </c>
      <c r="H621" s="205">
        <f t="shared" si="11"/>
        <v>0</v>
      </c>
      <c r="I621" s="233"/>
      <c r="J621" s="46" t="b">
        <f t="shared" si="12"/>
        <v>1</v>
      </c>
    </row>
    <row r="622" spans="3:43" ht="15.75">
      <c r="E622" s="208" t="s">
        <v>25</v>
      </c>
      <c r="F622" s="205">
        <f>+F602</f>
        <v>303301286.55000007</v>
      </c>
      <c r="G622" s="205">
        <f>+CDI!H76</f>
        <v>303301286.55000007</v>
      </c>
      <c r="H622" s="205">
        <f t="shared" si="11"/>
        <v>0</v>
      </c>
      <c r="I622" s="233"/>
      <c r="J622" s="46" t="b">
        <f t="shared" si="12"/>
        <v>1</v>
      </c>
    </row>
    <row r="623" spans="3:43">
      <c r="E623" s="206" t="s">
        <v>674</v>
      </c>
      <c r="F623" s="205">
        <f>+Y602</f>
        <v>263522791.47</v>
      </c>
      <c r="G623" s="205">
        <f>+'TCR MN'!F60</f>
        <v>263522791.47000003</v>
      </c>
      <c r="H623" s="205">
        <f t="shared" si="11"/>
        <v>0</v>
      </c>
      <c r="I623" s="233"/>
      <c r="J623" s="46" t="b">
        <f t="shared" si="12"/>
        <v>1</v>
      </c>
    </row>
    <row r="624" spans="3:43">
      <c r="E624" s="206" t="s">
        <v>674</v>
      </c>
      <c r="F624" s="205">
        <f>+X602+AO602</f>
        <v>186738791.61000001</v>
      </c>
      <c r="G624" s="205">
        <f>+'TFD MN'!F12+'TFD ME'!G9</f>
        <v>186738791.61000001</v>
      </c>
      <c r="H624" s="205">
        <f t="shared" ref="H624" si="13">+F624-G624</f>
        <v>0</v>
      </c>
      <c r="J624" s="46" t="b">
        <f t="shared" si="12"/>
        <v>1</v>
      </c>
    </row>
    <row r="635" spans="42:42">
      <c r="AP635" s="6"/>
    </row>
  </sheetData>
  <autoFilter ref="A10:AQ600" xr:uid="{00000000-0009-0000-0000-000002000000}"/>
  <mergeCells count="6">
    <mergeCell ref="A4:AQ4"/>
    <mergeCell ref="Z9:AP9"/>
    <mergeCell ref="D9:Y9"/>
    <mergeCell ref="A7:AQ7"/>
    <mergeCell ref="A6:AQ6"/>
    <mergeCell ref="A5:AQ5"/>
  </mergeCells>
  <printOptions horizontalCentered="1"/>
  <pageMargins left="0.23" right="0.44" top="0.47244094488188981" bottom="0.23622047244094491" header="0.31496062992125984" footer="0.23622047244094491"/>
  <pageSetup scale="4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tabColor theme="7" tint="-0.249977111117893"/>
  </sheetPr>
  <dimension ref="A1:C65"/>
  <sheetViews>
    <sheetView view="pageBreakPreview" zoomScale="115" zoomScaleNormal="100" zoomScaleSheetLayoutView="115" workbookViewId="0">
      <selection activeCell="B1" sqref="B1"/>
    </sheetView>
  </sheetViews>
  <sheetFormatPr baseColWidth="10" defaultColWidth="11.42578125" defaultRowHeight="15"/>
  <cols>
    <col min="1" max="1" width="3.28515625" customWidth="1"/>
    <col min="2" max="2" width="109.7109375" customWidth="1"/>
    <col min="3" max="3" width="2.85546875" customWidth="1"/>
  </cols>
  <sheetData>
    <row r="1" spans="1:3">
      <c r="A1" s="49"/>
      <c r="B1" s="50" t="s">
        <v>562</v>
      </c>
      <c r="C1" s="49"/>
    </row>
    <row r="2" spans="1:3" ht="3.75" customHeight="1">
      <c r="A2" s="49"/>
      <c r="B2" s="51"/>
      <c r="C2" s="49"/>
    </row>
    <row r="3" spans="1:3" ht="78.75">
      <c r="A3" s="49"/>
      <c r="B3" s="52" t="s">
        <v>639</v>
      </c>
      <c r="C3" s="49"/>
    </row>
    <row r="4" spans="1:3" ht="56.25">
      <c r="A4" s="49"/>
      <c r="B4" s="52" t="s">
        <v>1253</v>
      </c>
      <c r="C4" s="49"/>
    </row>
    <row r="5" spans="1:3" ht="22.5">
      <c r="A5" s="49"/>
      <c r="B5" s="52" t="s">
        <v>615</v>
      </c>
      <c r="C5" s="49"/>
    </row>
    <row r="6" spans="1:3" ht="15.75" thickBot="1">
      <c r="A6" s="49"/>
      <c r="B6" s="52" t="s">
        <v>626</v>
      </c>
      <c r="C6" s="49"/>
    </row>
    <row r="7" spans="1:3">
      <c r="A7" s="49"/>
      <c r="B7" s="53" t="s">
        <v>2925</v>
      </c>
      <c r="C7" s="49"/>
    </row>
    <row r="8" spans="1:3">
      <c r="A8" s="49"/>
      <c r="B8" s="54" t="s">
        <v>2926</v>
      </c>
      <c r="C8" s="49"/>
    </row>
    <row r="9" spans="1:3" ht="23.25" thickBot="1">
      <c r="A9" s="49"/>
      <c r="B9" s="55" t="s">
        <v>2927</v>
      </c>
      <c r="C9" s="49"/>
    </row>
    <row r="10" spans="1:3">
      <c r="A10" s="49"/>
      <c r="B10" s="53" t="s">
        <v>563</v>
      </c>
      <c r="C10" s="49"/>
    </row>
    <row r="11" spans="1:3">
      <c r="A11" s="49"/>
      <c r="B11" s="54" t="s">
        <v>564</v>
      </c>
      <c r="C11" s="49"/>
    </row>
    <row r="12" spans="1:3" ht="23.25" thickBot="1">
      <c r="A12" s="49"/>
      <c r="B12" s="55" t="s">
        <v>1399</v>
      </c>
      <c r="C12" s="49"/>
    </row>
    <row r="13" spans="1:3">
      <c r="A13" s="49"/>
      <c r="B13" s="56" t="s">
        <v>565</v>
      </c>
      <c r="C13" s="49"/>
    </row>
    <row r="14" spans="1:3">
      <c r="A14" s="49"/>
      <c r="B14" s="54" t="s">
        <v>566</v>
      </c>
      <c r="C14" s="49"/>
    </row>
    <row r="15" spans="1:3" ht="57" thickBot="1">
      <c r="A15" s="49"/>
      <c r="B15" s="54" t="s">
        <v>567</v>
      </c>
      <c r="C15" s="49"/>
    </row>
    <row r="16" spans="1:3" ht="57" thickBot="1">
      <c r="A16" s="49"/>
      <c r="B16" s="57" t="s">
        <v>616</v>
      </c>
      <c r="C16" s="49"/>
    </row>
    <row r="17" spans="1:3" ht="34.5" hidden="1" thickBot="1">
      <c r="A17" s="49"/>
      <c r="B17" s="58" t="s">
        <v>630</v>
      </c>
      <c r="C17" s="49"/>
    </row>
    <row r="18" spans="1:3" ht="34.5" hidden="1" thickBot="1">
      <c r="A18" s="49"/>
      <c r="B18" s="59" t="s">
        <v>627</v>
      </c>
      <c r="C18" s="49"/>
    </row>
    <row r="19" spans="1:3" hidden="1">
      <c r="A19" s="49"/>
      <c r="B19" s="53" t="s">
        <v>568</v>
      </c>
      <c r="C19" s="49"/>
    </row>
    <row r="20" spans="1:3" hidden="1">
      <c r="A20" s="49"/>
      <c r="B20" s="54" t="s">
        <v>569</v>
      </c>
      <c r="C20" s="49"/>
    </row>
    <row r="21" spans="1:3" ht="15.75" hidden="1" thickBot="1">
      <c r="A21" s="49"/>
      <c r="B21" s="55" t="s">
        <v>570</v>
      </c>
      <c r="C21" s="49"/>
    </row>
    <row r="22" spans="1:3">
      <c r="A22" s="49"/>
      <c r="B22" s="56" t="s">
        <v>571</v>
      </c>
      <c r="C22" s="49"/>
    </row>
    <row r="23" spans="1:3">
      <c r="A23" s="49"/>
      <c r="B23" s="54" t="s">
        <v>617</v>
      </c>
      <c r="C23" s="49"/>
    </row>
    <row r="24" spans="1:3" ht="15.75" thickBot="1">
      <c r="A24" s="49"/>
      <c r="B24" s="55" t="s">
        <v>572</v>
      </c>
      <c r="C24" s="49"/>
    </row>
    <row r="25" spans="1:3">
      <c r="A25" s="49"/>
      <c r="B25" s="56" t="s">
        <v>573</v>
      </c>
      <c r="C25" s="49"/>
    </row>
    <row r="26" spans="1:3">
      <c r="A26" s="49"/>
      <c r="B26" s="54" t="s">
        <v>618</v>
      </c>
      <c r="C26" s="49"/>
    </row>
    <row r="27" spans="1:3" ht="23.25" thickBot="1">
      <c r="A27" s="49"/>
      <c r="B27" s="55" t="s">
        <v>574</v>
      </c>
      <c r="C27" s="49"/>
    </row>
    <row r="28" spans="1:3">
      <c r="A28" s="49"/>
      <c r="B28" s="56" t="s">
        <v>1352</v>
      </c>
      <c r="C28" s="49"/>
    </row>
    <row r="29" spans="1:3">
      <c r="A29" s="49"/>
      <c r="B29" s="54" t="s">
        <v>575</v>
      </c>
      <c r="C29" s="49"/>
    </row>
    <row r="30" spans="1:3" ht="15.75" thickBot="1">
      <c r="A30" s="49"/>
      <c r="B30" s="55" t="s">
        <v>576</v>
      </c>
      <c r="C30" s="49"/>
    </row>
    <row r="31" spans="1:3">
      <c r="A31" s="49"/>
      <c r="B31" s="56" t="s">
        <v>1400</v>
      </c>
      <c r="C31" s="49"/>
    </row>
    <row r="32" spans="1:3" ht="45.75" thickBot="1">
      <c r="A32" s="49"/>
      <c r="B32" s="55" t="s">
        <v>1354</v>
      </c>
      <c r="C32" s="49"/>
    </row>
    <row r="33" spans="1:3">
      <c r="A33" s="49"/>
      <c r="B33" s="56" t="s">
        <v>577</v>
      </c>
      <c r="C33" s="49"/>
    </row>
    <row r="34" spans="1:3">
      <c r="A34" s="49"/>
      <c r="B34" s="54" t="s">
        <v>578</v>
      </c>
      <c r="C34" s="49"/>
    </row>
    <row r="35" spans="1:3" ht="15.75" thickBot="1">
      <c r="A35" s="49"/>
      <c r="B35" s="55" t="s">
        <v>579</v>
      </c>
      <c r="C35" s="49"/>
    </row>
    <row r="36" spans="1:3">
      <c r="A36" s="49"/>
      <c r="B36" s="56" t="s">
        <v>1572</v>
      </c>
      <c r="C36" s="49"/>
    </row>
    <row r="37" spans="1:3" ht="22.5">
      <c r="A37" s="49"/>
      <c r="B37" s="54" t="s">
        <v>1575</v>
      </c>
      <c r="C37" s="49"/>
    </row>
    <row r="38" spans="1:3" ht="15.75" thickBot="1">
      <c r="A38" s="49"/>
      <c r="B38" s="55" t="s">
        <v>582</v>
      </c>
      <c r="C38" s="49"/>
    </row>
    <row r="39" spans="1:3">
      <c r="A39" s="49"/>
      <c r="B39" s="56" t="s">
        <v>580</v>
      </c>
      <c r="C39" s="49"/>
    </row>
    <row r="40" spans="1:3">
      <c r="A40" s="49"/>
      <c r="B40" s="54" t="s">
        <v>581</v>
      </c>
      <c r="C40" s="49"/>
    </row>
    <row r="41" spans="1:3" ht="15.75" thickBot="1">
      <c r="A41" s="49"/>
      <c r="B41" s="55" t="s">
        <v>582</v>
      </c>
      <c r="C41" s="49"/>
    </row>
    <row r="42" spans="1:3">
      <c r="A42" s="49"/>
      <c r="B42" s="56" t="s">
        <v>619</v>
      </c>
      <c r="C42" s="49"/>
    </row>
    <row r="43" spans="1:3">
      <c r="A43" s="49"/>
      <c r="B43" s="54" t="s">
        <v>583</v>
      </c>
      <c r="C43" s="49"/>
    </row>
    <row r="44" spans="1:3" ht="15.75" thickBot="1">
      <c r="A44" s="49"/>
      <c r="B44" s="55" t="s">
        <v>582</v>
      </c>
      <c r="C44" s="49"/>
    </row>
    <row r="45" spans="1:3">
      <c r="A45" s="49"/>
      <c r="B45" s="56" t="s">
        <v>628</v>
      </c>
      <c r="C45" s="49"/>
    </row>
    <row r="46" spans="1:3">
      <c r="A46" s="49"/>
      <c r="B46" s="54" t="s">
        <v>620</v>
      </c>
      <c r="C46" s="49"/>
    </row>
    <row r="47" spans="1:3" ht="23.25" thickBot="1">
      <c r="A47" s="49"/>
      <c r="B47" s="55" t="s">
        <v>584</v>
      </c>
      <c r="C47" s="49"/>
    </row>
    <row r="48" spans="1:3" ht="12" customHeight="1">
      <c r="A48" s="49"/>
      <c r="B48" s="56" t="s">
        <v>585</v>
      </c>
      <c r="C48" s="49"/>
    </row>
    <row r="49" spans="1:3">
      <c r="A49" s="49"/>
      <c r="B49" s="54" t="s">
        <v>586</v>
      </c>
      <c r="C49" s="49"/>
    </row>
    <row r="50" spans="1:3">
      <c r="A50" s="49"/>
      <c r="B50" s="54" t="s">
        <v>1355</v>
      </c>
      <c r="C50" s="49"/>
    </row>
    <row r="51" spans="1:3" ht="22.5">
      <c r="A51" s="49"/>
      <c r="B51" s="54" t="s">
        <v>629</v>
      </c>
      <c r="C51" s="49"/>
    </row>
    <row r="52" spans="1:3" ht="34.5" thickBot="1">
      <c r="A52" s="49"/>
      <c r="B52" s="271" t="s">
        <v>1356</v>
      </c>
      <c r="C52" s="49"/>
    </row>
    <row r="53" spans="1:3" ht="12" customHeight="1">
      <c r="A53" s="49"/>
      <c r="B53" s="56" t="s">
        <v>1348</v>
      </c>
      <c r="C53" s="49"/>
    </row>
    <row r="54" spans="1:3" ht="22.5">
      <c r="A54" s="49"/>
      <c r="B54" s="54" t="s">
        <v>1357</v>
      </c>
      <c r="C54" s="49"/>
    </row>
    <row r="55" spans="1:3" ht="33.75">
      <c r="A55" s="49"/>
      <c r="B55" s="54" t="s">
        <v>1349</v>
      </c>
      <c r="C55" s="49"/>
    </row>
    <row r="56" spans="1:3">
      <c r="A56" s="49"/>
      <c r="B56" s="54" t="s">
        <v>1350</v>
      </c>
      <c r="C56" s="49"/>
    </row>
    <row r="57" spans="1:3">
      <c r="A57" s="49"/>
      <c r="B57" s="54" t="s">
        <v>621</v>
      </c>
      <c r="C57" s="49"/>
    </row>
    <row r="58" spans="1:3" ht="22.5">
      <c r="A58" s="49"/>
      <c r="B58" s="54" t="s">
        <v>622</v>
      </c>
      <c r="C58" s="49"/>
    </row>
    <row r="59" spans="1:3" ht="23.25" thickBot="1">
      <c r="A59" s="49"/>
      <c r="B59" s="55" t="s">
        <v>1351</v>
      </c>
      <c r="C59" s="49"/>
    </row>
    <row r="60" spans="1:3" ht="13.5" customHeight="1">
      <c r="A60" s="160"/>
      <c r="B60" s="161" t="s">
        <v>677</v>
      </c>
      <c r="C60" s="49"/>
    </row>
    <row r="61" spans="1:3" ht="22.5">
      <c r="A61" s="49"/>
      <c r="B61" s="54" t="s">
        <v>678</v>
      </c>
      <c r="C61" s="49"/>
    </row>
    <row r="62" spans="1:3" ht="23.25" thickBot="1">
      <c r="A62" s="49"/>
      <c r="B62" s="55" t="s">
        <v>676</v>
      </c>
      <c r="C62" s="49"/>
    </row>
    <row r="63" spans="1:3" ht="1.5" customHeight="1">
      <c r="A63" s="49"/>
      <c r="B63" s="159"/>
      <c r="C63" s="49"/>
    </row>
    <row r="64" spans="1:3" ht="22.5">
      <c r="A64" s="49"/>
      <c r="B64" s="60" t="s">
        <v>587</v>
      </c>
      <c r="C64" s="49"/>
    </row>
    <row r="65" spans="1:3">
      <c r="A65" s="49"/>
      <c r="B65" s="49"/>
      <c r="C65" s="49"/>
    </row>
  </sheetData>
  <pageMargins left="0.7" right="0.7" top="0.75" bottom="0.75" header="0.3" footer="0.3"/>
  <pageSetup scale="64"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tabColor theme="5" tint="-0.249977111117893"/>
  </sheetPr>
  <dimension ref="A1:T1710"/>
  <sheetViews>
    <sheetView showGridLines="0" zoomScaleNormal="100" zoomScaleSheetLayoutView="100" workbookViewId="0">
      <pane ySplit="7" topLeftCell="A8" activePane="bottomLeft" state="frozen"/>
      <selection activeCell="H15" sqref="H15"/>
      <selection pane="bottomLeft"/>
    </sheetView>
  </sheetViews>
  <sheetFormatPr baseColWidth="10" defaultColWidth="11.42578125" defaultRowHeight="12.75" outlineLevelCol="1"/>
  <cols>
    <col min="1" max="1" width="7.140625" style="66" customWidth="1"/>
    <col min="2" max="2" width="4.140625" style="66" customWidth="1"/>
    <col min="3" max="3" width="15.5703125" style="104" customWidth="1"/>
    <col min="4" max="4" width="12.28515625" style="66" bestFit="1" customWidth="1"/>
    <col min="5" max="5" width="14" style="66" customWidth="1" outlineLevel="1"/>
    <col min="6" max="6" width="12.140625" style="66" customWidth="1"/>
    <col min="7" max="7" width="9.42578125" style="66" customWidth="1"/>
    <col min="8" max="8" width="12.42578125" style="66" customWidth="1"/>
    <col min="9" max="9" width="50.28515625" style="72" customWidth="1"/>
    <col min="10" max="13" width="10.5703125" style="66" customWidth="1"/>
    <col min="14" max="15" width="16.85546875" style="109" hidden="1" customWidth="1" outlineLevel="1"/>
    <col min="16" max="16" width="16.85546875" style="109" customWidth="1" collapsed="1"/>
    <col min="17" max="17" width="16.85546875" style="109" customWidth="1"/>
    <col min="18" max="18" width="17.28515625" style="66" customWidth="1"/>
    <col min="19" max="19" width="12.140625" style="66" hidden="1" customWidth="1" outlineLevel="1"/>
    <col min="20" max="20" width="13.85546875" style="64" customWidth="1" collapsed="1"/>
    <col min="21" max="16384" width="11.42578125" style="64"/>
  </cols>
  <sheetData>
    <row r="1" spans="1:20">
      <c r="A1" s="115" t="s">
        <v>31</v>
      </c>
      <c r="B1" s="115"/>
      <c r="C1" s="115"/>
      <c r="D1" s="115"/>
      <c r="E1" s="115"/>
      <c r="F1" s="115"/>
      <c r="G1" s="115"/>
      <c r="H1" s="470"/>
      <c r="I1" s="115"/>
      <c r="J1" s="73"/>
      <c r="K1" s="73"/>
      <c r="L1" s="115"/>
      <c r="M1" s="73"/>
      <c r="N1" s="112"/>
      <c r="O1" s="112"/>
      <c r="P1" s="112"/>
      <c r="Q1" s="112"/>
      <c r="R1" s="73"/>
      <c r="S1" s="73"/>
    </row>
    <row r="2" spans="1:20" ht="15.75">
      <c r="A2" s="115" t="s">
        <v>671</v>
      </c>
      <c r="B2" s="115"/>
      <c r="C2" s="115"/>
      <c r="D2" s="115"/>
      <c r="E2" s="115"/>
      <c r="F2" s="115"/>
      <c r="G2" s="115"/>
      <c r="H2" s="115"/>
      <c r="I2" s="115"/>
      <c r="J2" s="73"/>
      <c r="K2" s="73"/>
      <c r="L2" s="115"/>
      <c r="M2" s="73"/>
      <c r="N2" s="112"/>
      <c r="O2" s="112"/>
      <c r="P2" s="112"/>
      <c r="Q2" s="112"/>
      <c r="R2" s="73"/>
      <c r="S2" s="73"/>
    </row>
    <row r="3" spans="1:20">
      <c r="A3" s="115" t="s">
        <v>5149</v>
      </c>
      <c r="B3" s="115"/>
      <c r="C3" s="115"/>
      <c r="D3" s="115"/>
      <c r="E3" s="115"/>
      <c r="F3" s="115"/>
      <c r="G3" s="115"/>
      <c r="H3" s="115"/>
      <c r="I3" s="115"/>
      <c r="J3" s="73"/>
      <c r="K3" s="73"/>
      <c r="L3" s="115"/>
      <c r="M3" s="73"/>
      <c r="N3" s="112"/>
      <c r="O3" s="112"/>
      <c r="P3" s="112"/>
      <c r="Q3" s="112"/>
      <c r="R3" s="73"/>
      <c r="S3" s="73"/>
    </row>
    <row r="4" spans="1:20">
      <c r="A4" s="65" t="s">
        <v>5150</v>
      </c>
      <c r="B4" s="62"/>
      <c r="C4" s="62"/>
      <c r="D4" s="62"/>
      <c r="E4" s="75"/>
      <c r="F4" s="62"/>
      <c r="G4" s="62"/>
      <c r="H4" s="62"/>
      <c r="I4" s="70"/>
      <c r="J4" s="73"/>
      <c r="K4" s="73"/>
      <c r="L4" s="63"/>
      <c r="M4" s="73"/>
      <c r="N4" s="112"/>
      <c r="O4" s="112"/>
      <c r="P4" s="112"/>
      <c r="Q4" s="112"/>
      <c r="R4" s="73"/>
      <c r="S4" s="73"/>
    </row>
    <row r="5" spans="1:20">
      <c r="A5" s="65"/>
      <c r="B5" s="62"/>
      <c r="C5" s="62"/>
      <c r="D5" s="62"/>
      <c r="E5" s="75"/>
      <c r="F5" s="62"/>
      <c r="G5" s="62"/>
      <c r="H5" s="62"/>
      <c r="I5" s="70"/>
      <c r="J5" s="73"/>
      <c r="K5" s="73"/>
      <c r="L5" s="63"/>
      <c r="M5" s="73"/>
      <c r="N5" s="112"/>
      <c r="O5" s="112"/>
      <c r="P5" s="112"/>
      <c r="Q5" s="112"/>
      <c r="R5" s="73"/>
      <c r="S5" s="73"/>
    </row>
    <row r="6" spans="1:20">
      <c r="A6" s="461" t="s">
        <v>1463</v>
      </c>
      <c r="B6" s="462"/>
      <c r="C6" s="103"/>
      <c r="D6" s="67"/>
      <c r="E6" s="67"/>
      <c r="F6" s="67"/>
      <c r="G6" s="67"/>
      <c r="H6" s="67"/>
      <c r="I6" s="71"/>
      <c r="J6" s="461" t="s">
        <v>1465</v>
      </c>
      <c r="K6" s="462"/>
      <c r="L6" s="461" t="s">
        <v>1466</v>
      </c>
      <c r="M6" s="462"/>
      <c r="N6" s="459" t="s">
        <v>1467</v>
      </c>
      <c r="O6" s="460"/>
      <c r="P6" s="459" t="s">
        <v>1468</v>
      </c>
      <c r="Q6" s="460"/>
      <c r="R6" s="67"/>
      <c r="S6" s="67"/>
    </row>
    <row r="7" spans="1:20" ht="44.25" customHeight="1">
      <c r="A7" s="337" t="s">
        <v>653</v>
      </c>
      <c r="B7" s="337" t="s">
        <v>654</v>
      </c>
      <c r="C7" s="338" t="s">
        <v>660</v>
      </c>
      <c r="D7" s="338" t="s">
        <v>1462</v>
      </c>
      <c r="E7" s="338" t="s">
        <v>648</v>
      </c>
      <c r="F7" s="338" t="s">
        <v>649</v>
      </c>
      <c r="G7" s="338" t="s">
        <v>651</v>
      </c>
      <c r="H7" s="340" t="s">
        <v>1464</v>
      </c>
      <c r="I7" s="338" t="s">
        <v>652</v>
      </c>
      <c r="J7" s="337" t="s">
        <v>655</v>
      </c>
      <c r="K7" s="337" t="s">
        <v>658</v>
      </c>
      <c r="L7" s="337" t="s">
        <v>656</v>
      </c>
      <c r="M7" s="337" t="s">
        <v>657</v>
      </c>
      <c r="N7" s="339" t="s">
        <v>1301</v>
      </c>
      <c r="O7" s="339" t="s">
        <v>1302</v>
      </c>
      <c r="P7" s="339" t="s">
        <v>1287</v>
      </c>
      <c r="Q7" s="338" t="s">
        <v>1288</v>
      </c>
      <c r="R7" s="338" t="s">
        <v>662</v>
      </c>
      <c r="S7" s="338" t="s">
        <v>1469</v>
      </c>
      <c r="T7" s="340" t="s">
        <v>1353</v>
      </c>
    </row>
    <row r="8" spans="1:20" ht="38.25">
      <c r="A8" s="191" t="s">
        <v>550</v>
      </c>
      <c r="B8" s="68"/>
      <c r="C8" s="212" t="s">
        <v>589</v>
      </c>
      <c r="D8" s="213">
        <v>45659</v>
      </c>
      <c r="E8" s="191" t="s">
        <v>1628</v>
      </c>
      <c r="F8" s="191" t="s">
        <v>3</v>
      </c>
      <c r="G8" s="191">
        <v>2247391</v>
      </c>
      <c r="H8" s="68"/>
      <c r="I8" s="197" t="s">
        <v>1589</v>
      </c>
      <c r="J8" s="68"/>
      <c r="K8" s="68"/>
      <c r="L8" s="68"/>
      <c r="M8" s="68"/>
      <c r="N8" s="348"/>
      <c r="O8" s="348"/>
      <c r="P8" s="214">
        <v>0</v>
      </c>
      <c r="Q8" s="214">
        <v>2097.7600000000002</v>
      </c>
      <c r="R8" s="68" t="s">
        <v>1479</v>
      </c>
      <c r="S8" s="349"/>
      <c r="T8" s="272"/>
    </row>
    <row r="9" spans="1:20" ht="51">
      <c r="A9" s="191">
        <v>203</v>
      </c>
      <c r="B9" s="68"/>
      <c r="C9" s="212" t="s">
        <v>86</v>
      </c>
      <c r="D9" s="213">
        <v>45659</v>
      </c>
      <c r="E9" s="191" t="s">
        <v>1629</v>
      </c>
      <c r="F9" s="191" t="s">
        <v>3</v>
      </c>
      <c r="G9" s="191">
        <v>2247492</v>
      </c>
      <c r="H9" s="68"/>
      <c r="I9" s="197" t="s">
        <v>2219</v>
      </c>
      <c r="J9" s="68"/>
      <c r="K9" s="68"/>
      <c r="L9" s="68"/>
      <c r="M9" s="68"/>
      <c r="N9" s="348"/>
      <c r="O9" s="348"/>
      <c r="P9" s="214">
        <v>0</v>
      </c>
      <c r="Q9" s="214">
        <v>66.599999999999994</v>
      </c>
      <c r="R9" s="68" t="s">
        <v>1479</v>
      </c>
      <c r="S9" s="349"/>
      <c r="T9" s="272"/>
    </row>
    <row r="10" spans="1:20" ht="51">
      <c r="A10" s="191">
        <v>81</v>
      </c>
      <c r="B10" s="68"/>
      <c r="C10" s="212" t="s">
        <v>49</v>
      </c>
      <c r="D10" s="213">
        <v>45659</v>
      </c>
      <c r="E10" s="191" t="s">
        <v>1630</v>
      </c>
      <c r="F10" s="191" t="s">
        <v>3</v>
      </c>
      <c r="G10" s="191">
        <v>2247516</v>
      </c>
      <c r="H10" s="68"/>
      <c r="I10" s="197" t="s">
        <v>2220</v>
      </c>
      <c r="J10" s="68"/>
      <c r="K10" s="68"/>
      <c r="L10" s="68"/>
      <c r="M10" s="68"/>
      <c r="N10" s="348"/>
      <c r="O10" s="348"/>
      <c r="P10" s="214">
        <v>0</v>
      </c>
      <c r="Q10" s="214">
        <v>25</v>
      </c>
      <c r="R10" s="68" t="s">
        <v>1479</v>
      </c>
      <c r="S10" s="349"/>
      <c r="T10" s="272"/>
    </row>
    <row r="11" spans="1:20" ht="89.25">
      <c r="A11" s="191">
        <v>587</v>
      </c>
      <c r="B11" s="68"/>
      <c r="C11" s="212" t="s">
        <v>669</v>
      </c>
      <c r="D11" s="213">
        <v>45659</v>
      </c>
      <c r="E11" s="191" t="s">
        <v>1631</v>
      </c>
      <c r="F11" s="191" t="s">
        <v>3</v>
      </c>
      <c r="G11" s="191">
        <v>2247340</v>
      </c>
      <c r="H11" s="68"/>
      <c r="I11" s="197" t="s">
        <v>2221</v>
      </c>
      <c r="J11" s="68"/>
      <c r="K11" s="68"/>
      <c r="L11" s="68"/>
      <c r="M11" s="68"/>
      <c r="N11" s="348"/>
      <c r="O11" s="348"/>
      <c r="P11" s="214">
        <v>0</v>
      </c>
      <c r="Q11" s="214">
        <v>2381932.23</v>
      </c>
      <c r="R11" s="68" t="s">
        <v>1479</v>
      </c>
      <c r="S11" s="349"/>
      <c r="T11" s="272"/>
    </row>
    <row r="12" spans="1:20" ht="63.75">
      <c r="A12" s="191">
        <v>20</v>
      </c>
      <c r="B12" s="68"/>
      <c r="C12" s="212" t="s">
        <v>41</v>
      </c>
      <c r="D12" s="213">
        <v>45659</v>
      </c>
      <c r="E12" s="191" t="s">
        <v>1632</v>
      </c>
      <c r="F12" s="191" t="s">
        <v>3</v>
      </c>
      <c r="G12" s="191">
        <v>2247374</v>
      </c>
      <c r="H12" s="68"/>
      <c r="I12" s="197" t="s">
        <v>2222</v>
      </c>
      <c r="J12" s="68"/>
      <c r="K12" s="68"/>
      <c r="L12" s="68"/>
      <c r="M12" s="68"/>
      <c r="N12" s="348"/>
      <c r="O12" s="348"/>
      <c r="P12" s="214">
        <v>0</v>
      </c>
      <c r="Q12" s="214">
        <v>9468329</v>
      </c>
      <c r="R12" s="68" t="s">
        <v>1479</v>
      </c>
      <c r="S12" s="349"/>
      <c r="T12" s="272"/>
    </row>
    <row r="13" spans="1:20" ht="38.25">
      <c r="A13" s="191" t="s">
        <v>550</v>
      </c>
      <c r="B13" s="68"/>
      <c r="C13" s="212" t="s">
        <v>589</v>
      </c>
      <c r="D13" s="213">
        <v>45659</v>
      </c>
      <c r="E13" s="191" t="s">
        <v>1633</v>
      </c>
      <c r="F13" s="191" t="s">
        <v>3</v>
      </c>
      <c r="G13" s="191">
        <v>2247405</v>
      </c>
      <c r="H13" s="68"/>
      <c r="I13" s="197" t="s">
        <v>2223</v>
      </c>
      <c r="J13" s="68"/>
      <c r="K13" s="68"/>
      <c r="L13" s="68"/>
      <c r="M13" s="68"/>
      <c r="N13" s="348"/>
      <c r="O13" s="348"/>
      <c r="P13" s="214">
        <v>0</v>
      </c>
      <c r="Q13" s="214">
        <v>2.4900000000000002</v>
      </c>
      <c r="R13" s="68" t="s">
        <v>1479</v>
      </c>
      <c r="S13" s="349"/>
      <c r="T13" s="272"/>
    </row>
    <row r="14" spans="1:20" ht="38.25">
      <c r="A14" s="191">
        <v>15</v>
      </c>
      <c r="B14" s="68"/>
      <c r="C14" s="212" t="s">
        <v>39</v>
      </c>
      <c r="D14" s="213">
        <v>45659</v>
      </c>
      <c r="E14" s="191" t="s">
        <v>1634</v>
      </c>
      <c r="F14" s="191" t="s">
        <v>3</v>
      </c>
      <c r="G14" s="191">
        <v>2247526</v>
      </c>
      <c r="H14" s="68"/>
      <c r="I14" s="197" t="s">
        <v>2224</v>
      </c>
      <c r="J14" s="68"/>
      <c r="K14" s="68"/>
      <c r="L14" s="68"/>
      <c r="M14" s="68"/>
      <c r="N14" s="348"/>
      <c r="O14" s="348"/>
      <c r="P14" s="214">
        <v>0</v>
      </c>
      <c r="Q14" s="214">
        <v>1246</v>
      </c>
      <c r="R14" s="68" t="s">
        <v>1479</v>
      </c>
      <c r="S14" s="349"/>
      <c r="T14" s="272"/>
    </row>
    <row r="15" spans="1:20" ht="63.75">
      <c r="A15" s="191" t="s">
        <v>544</v>
      </c>
      <c r="B15" s="68"/>
      <c r="C15" s="212" t="s">
        <v>679</v>
      </c>
      <c r="D15" s="213">
        <v>45659</v>
      </c>
      <c r="E15" s="191" t="s">
        <v>1635</v>
      </c>
      <c r="F15" s="191" t="s">
        <v>6</v>
      </c>
      <c r="G15" s="191">
        <v>2146842</v>
      </c>
      <c r="H15" s="68"/>
      <c r="I15" s="197" t="s">
        <v>2225</v>
      </c>
      <c r="J15" s="68"/>
      <c r="K15" s="68"/>
      <c r="L15" s="68"/>
      <c r="M15" s="68"/>
      <c r="N15" s="348"/>
      <c r="O15" s="348"/>
      <c r="P15" s="214">
        <v>0</v>
      </c>
      <c r="Q15" s="214">
        <v>708174.95</v>
      </c>
      <c r="R15" s="68" t="s">
        <v>1479</v>
      </c>
      <c r="S15" s="349"/>
      <c r="T15" s="272"/>
    </row>
    <row r="16" spans="1:20" ht="63.75">
      <c r="A16" s="191" t="s">
        <v>544</v>
      </c>
      <c r="B16" s="68"/>
      <c r="C16" s="212" t="s">
        <v>679</v>
      </c>
      <c r="D16" s="213">
        <v>45659</v>
      </c>
      <c r="E16" s="191" t="s">
        <v>1636</v>
      </c>
      <c r="F16" s="191" t="s">
        <v>6</v>
      </c>
      <c r="G16" s="191">
        <v>2146843</v>
      </c>
      <c r="H16" s="68"/>
      <c r="I16" s="197" t="s">
        <v>2226</v>
      </c>
      <c r="J16" s="68"/>
      <c r="K16" s="68"/>
      <c r="L16" s="68"/>
      <c r="M16" s="68"/>
      <c r="N16" s="348"/>
      <c r="O16" s="348"/>
      <c r="P16" s="214">
        <v>0</v>
      </c>
      <c r="Q16" s="214">
        <v>339601.51</v>
      </c>
      <c r="R16" s="68" t="s">
        <v>1479</v>
      </c>
      <c r="S16" s="349"/>
      <c r="T16" s="272"/>
    </row>
    <row r="17" spans="1:20" ht="63.75">
      <c r="A17" s="191">
        <v>117</v>
      </c>
      <c r="B17" s="68"/>
      <c r="C17" s="212" t="s">
        <v>54</v>
      </c>
      <c r="D17" s="213">
        <v>45659</v>
      </c>
      <c r="E17" s="191" t="s">
        <v>1637</v>
      </c>
      <c r="F17" s="191" t="s">
        <v>10</v>
      </c>
      <c r="G17" s="191">
        <v>1115614</v>
      </c>
      <c r="H17" s="68"/>
      <c r="I17" s="197" t="s">
        <v>2227</v>
      </c>
      <c r="J17" s="68"/>
      <c r="K17" s="68"/>
      <c r="L17" s="68"/>
      <c r="M17" s="68"/>
      <c r="N17" s="348"/>
      <c r="O17" s="348"/>
      <c r="P17" s="214">
        <v>60</v>
      </c>
      <c r="Q17" s="214">
        <v>0</v>
      </c>
      <c r="R17" s="68" t="s">
        <v>1479</v>
      </c>
      <c r="S17" s="349"/>
      <c r="T17" s="272"/>
    </row>
    <row r="18" spans="1:20" ht="51">
      <c r="A18" s="191" t="s">
        <v>550</v>
      </c>
      <c r="B18" s="68"/>
      <c r="C18" s="212" t="s">
        <v>589</v>
      </c>
      <c r="D18" s="213">
        <v>45660</v>
      </c>
      <c r="E18" s="191" t="s">
        <v>1638</v>
      </c>
      <c r="F18" s="191" t="s">
        <v>3</v>
      </c>
      <c r="G18" s="191">
        <v>2247727</v>
      </c>
      <c r="H18" s="68"/>
      <c r="I18" s="197" t="s">
        <v>2228</v>
      </c>
      <c r="J18" s="68"/>
      <c r="K18" s="68"/>
      <c r="L18" s="68"/>
      <c r="M18" s="68"/>
      <c r="N18" s="348"/>
      <c r="O18" s="348"/>
      <c r="P18" s="214">
        <v>0</v>
      </c>
      <c r="Q18" s="214">
        <v>411.67</v>
      </c>
      <c r="R18" s="68" t="s">
        <v>1479</v>
      </c>
      <c r="S18" s="349"/>
      <c r="T18" s="272"/>
    </row>
    <row r="19" spans="1:20" ht="51">
      <c r="A19" s="191">
        <v>35</v>
      </c>
      <c r="B19" s="68"/>
      <c r="C19" s="212" t="s">
        <v>43</v>
      </c>
      <c r="D19" s="213">
        <v>45660</v>
      </c>
      <c r="E19" s="191" t="s">
        <v>1639</v>
      </c>
      <c r="F19" s="191" t="s">
        <v>3</v>
      </c>
      <c r="G19" s="191">
        <v>2247813</v>
      </c>
      <c r="H19" s="68"/>
      <c r="I19" s="197" t="s">
        <v>2229</v>
      </c>
      <c r="J19" s="68"/>
      <c r="K19" s="68"/>
      <c r="L19" s="68"/>
      <c r="M19" s="68"/>
      <c r="N19" s="348"/>
      <c r="O19" s="348"/>
      <c r="P19" s="214">
        <v>0</v>
      </c>
      <c r="Q19" s="214">
        <v>3513.93</v>
      </c>
      <c r="R19" s="68" t="s">
        <v>1479</v>
      </c>
      <c r="S19" s="349"/>
      <c r="T19" s="272"/>
    </row>
    <row r="20" spans="1:20" ht="51">
      <c r="A20" s="191" t="s">
        <v>550</v>
      </c>
      <c r="B20" s="68"/>
      <c r="C20" s="212" t="s">
        <v>589</v>
      </c>
      <c r="D20" s="213">
        <v>45660</v>
      </c>
      <c r="E20" s="191" t="s">
        <v>1640</v>
      </c>
      <c r="F20" s="191" t="s">
        <v>3</v>
      </c>
      <c r="G20" s="191">
        <v>2247819</v>
      </c>
      <c r="H20" s="68"/>
      <c r="I20" s="197" t="s">
        <v>2230</v>
      </c>
      <c r="J20" s="68"/>
      <c r="K20" s="68"/>
      <c r="L20" s="68"/>
      <c r="M20" s="68"/>
      <c r="N20" s="348"/>
      <c r="O20" s="348"/>
      <c r="P20" s="214">
        <v>0</v>
      </c>
      <c r="Q20" s="214">
        <v>4957.58</v>
      </c>
      <c r="R20" s="68" t="s">
        <v>1479</v>
      </c>
      <c r="S20" s="349"/>
      <c r="T20" s="272"/>
    </row>
    <row r="21" spans="1:20" ht="38.25">
      <c r="A21" s="191">
        <v>86</v>
      </c>
      <c r="B21" s="68"/>
      <c r="C21" s="212" t="s">
        <v>50</v>
      </c>
      <c r="D21" s="213">
        <v>45660</v>
      </c>
      <c r="E21" s="191" t="s">
        <v>1641</v>
      </c>
      <c r="F21" s="191" t="s">
        <v>3</v>
      </c>
      <c r="G21" s="191">
        <v>2247841</v>
      </c>
      <c r="H21" s="68"/>
      <c r="I21" s="197" t="s">
        <v>2231</v>
      </c>
      <c r="J21" s="68"/>
      <c r="K21" s="68"/>
      <c r="L21" s="68"/>
      <c r="M21" s="68"/>
      <c r="N21" s="348"/>
      <c r="O21" s="348"/>
      <c r="P21" s="214">
        <v>0</v>
      </c>
      <c r="Q21" s="214">
        <v>0.02</v>
      </c>
      <c r="R21" s="68" t="s">
        <v>1479</v>
      </c>
      <c r="S21" s="349"/>
      <c r="T21" s="272"/>
    </row>
    <row r="22" spans="1:20" ht="51">
      <c r="A22" s="191">
        <v>383</v>
      </c>
      <c r="B22" s="68"/>
      <c r="C22" s="212" t="s">
        <v>1242</v>
      </c>
      <c r="D22" s="213">
        <v>45660</v>
      </c>
      <c r="E22" s="191" t="s">
        <v>1642</v>
      </c>
      <c r="F22" s="191" t="s">
        <v>3</v>
      </c>
      <c r="G22" s="191">
        <v>2247857</v>
      </c>
      <c r="H22" s="68"/>
      <c r="I22" s="197" t="s">
        <v>2232</v>
      </c>
      <c r="J22" s="68"/>
      <c r="K22" s="68"/>
      <c r="L22" s="68"/>
      <c r="M22" s="68"/>
      <c r="N22" s="348"/>
      <c r="O22" s="348"/>
      <c r="P22" s="214">
        <v>0</v>
      </c>
      <c r="Q22" s="214">
        <v>3998</v>
      </c>
      <c r="R22" s="68" t="s">
        <v>1479</v>
      </c>
      <c r="S22" s="349"/>
      <c r="T22" s="272"/>
    </row>
    <row r="23" spans="1:20" ht="51">
      <c r="A23" s="191">
        <v>383</v>
      </c>
      <c r="B23" s="68"/>
      <c r="C23" s="212" t="s">
        <v>1242</v>
      </c>
      <c r="D23" s="213">
        <v>45660</v>
      </c>
      <c r="E23" s="191" t="s">
        <v>1643</v>
      </c>
      <c r="F23" s="191" t="s">
        <v>3</v>
      </c>
      <c r="G23" s="191">
        <v>2247858</v>
      </c>
      <c r="H23" s="68"/>
      <c r="I23" s="197" t="s">
        <v>2233</v>
      </c>
      <c r="J23" s="68"/>
      <c r="K23" s="68"/>
      <c r="L23" s="68"/>
      <c r="M23" s="68"/>
      <c r="N23" s="348"/>
      <c r="O23" s="348"/>
      <c r="P23" s="214">
        <v>0</v>
      </c>
      <c r="Q23" s="214">
        <v>1378</v>
      </c>
      <c r="R23" s="68" t="s">
        <v>1479</v>
      </c>
      <c r="S23" s="349"/>
      <c r="T23" s="272"/>
    </row>
    <row r="24" spans="1:20" ht="51">
      <c r="A24" s="191">
        <v>383</v>
      </c>
      <c r="B24" s="68"/>
      <c r="C24" s="212" t="s">
        <v>1242</v>
      </c>
      <c r="D24" s="213">
        <v>45660</v>
      </c>
      <c r="E24" s="191" t="s">
        <v>1644</v>
      </c>
      <c r="F24" s="191" t="s">
        <v>3</v>
      </c>
      <c r="G24" s="191">
        <v>2247859</v>
      </c>
      <c r="H24" s="68"/>
      <c r="I24" s="197" t="s">
        <v>2234</v>
      </c>
      <c r="J24" s="68"/>
      <c r="K24" s="68"/>
      <c r="L24" s="68"/>
      <c r="M24" s="68"/>
      <c r="N24" s="348"/>
      <c r="O24" s="348"/>
      <c r="P24" s="214">
        <v>0</v>
      </c>
      <c r="Q24" s="214">
        <v>6</v>
      </c>
      <c r="R24" s="68" t="s">
        <v>1479</v>
      </c>
      <c r="S24" s="349"/>
      <c r="T24" s="272"/>
    </row>
    <row r="25" spans="1:20" ht="51">
      <c r="A25" s="191">
        <v>383</v>
      </c>
      <c r="B25" s="68"/>
      <c r="C25" s="212" t="s">
        <v>1242</v>
      </c>
      <c r="D25" s="213">
        <v>45660</v>
      </c>
      <c r="E25" s="191" t="s">
        <v>1645</v>
      </c>
      <c r="F25" s="191" t="s">
        <v>3</v>
      </c>
      <c r="G25" s="191">
        <v>2247860</v>
      </c>
      <c r="H25" s="68"/>
      <c r="I25" s="197" t="s">
        <v>2235</v>
      </c>
      <c r="J25" s="68"/>
      <c r="K25" s="68"/>
      <c r="L25" s="68"/>
      <c r="M25" s="68"/>
      <c r="N25" s="348"/>
      <c r="O25" s="348"/>
      <c r="P25" s="214">
        <v>0</v>
      </c>
      <c r="Q25" s="214">
        <v>2142</v>
      </c>
      <c r="R25" s="68" t="s">
        <v>1479</v>
      </c>
      <c r="S25" s="349"/>
      <c r="T25" s="272"/>
    </row>
    <row r="26" spans="1:20" ht="51">
      <c r="A26" s="191">
        <v>383</v>
      </c>
      <c r="B26" s="68"/>
      <c r="C26" s="212" t="s">
        <v>1242</v>
      </c>
      <c r="D26" s="213">
        <v>45660</v>
      </c>
      <c r="E26" s="191" t="s">
        <v>1646</v>
      </c>
      <c r="F26" s="191" t="s">
        <v>3</v>
      </c>
      <c r="G26" s="191">
        <v>2247861</v>
      </c>
      <c r="H26" s="68"/>
      <c r="I26" s="197" t="s">
        <v>2236</v>
      </c>
      <c r="J26" s="68"/>
      <c r="K26" s="68"/>
      <c r="L26" s="68"/>
      <c r="M26" s="68"/>
      <c r="N26" s="348"/>
      <c r="O26" s="348"/>
      <c r="P26" s="214">
        <v>0</v>
      </c>
      <c r="Q26" s="214">
        <v>7275</v>
      </c>
      <c r="R26" s="68" t="s">
        <v>1479</v>
      </c>
      <c r="S26" s="349"/>
      <c r="T26" s="272"/>
    </row>
    <row r="27" spans="1:20" ht="51">
      <c r="A27" s="191" t="s">
        <v>550</v>
      </c>
      <c r="B27" s="68"/>
      <c r="C27" s="212" t="s">
        <v>589</v>
      </c>
      <c r="D27" s="213">
        <v>45660</v>
      </c>
      <c r="E27" s="191" t="s">
        <v>1647</v>
      </c>
      <c r="F27" s="191" t="s">
        <v>3</v>
      </c>
      <c r="G27" s="191">
        <v>2247710</v>
      </c>
      <c r="H27" s="68"/>
      <c r="I27" s="197" t="s">
        <v>2237</v>
      </c>
      <c r="J27" s="68"/>
      <c r="K27" s="68"/>
      <c r="L27" s="68"/>
      <c r="M27" s="68"/>
      <c r="N27" s="348"/>
      <c r="O27" s="348"/>
      <c r="P27" s="214">
        <v>0</v>
      </c>
      <c r="Q27" s="214">
        <v>4062</v>
      </c>
      <c r="R27" s="68" t="s">
        <v>1479</v>
      </c>
      <c r="S27" s="349"/>
      <c r="T27" s="272"/>
    </row>
    <row r="28" spans="1:20" ht="51">
      <c r="A28" s="191" t="s">
        <v>550</v>
      </c>
      <c r="B28" s="68"/>
      <c r="C28" s="212" t="s">
        <v>589</v>
      </c>
      <c r="D28" s="213">
        <v>45660</v>
      </c>
      <c r="E28" s="191" t="s">
        <v>1648</v>
      </c>
      <c r="F28" s="191" t="s">
        <v>3</v>
      </c>
      <c r="G28" s="191">
        <v>2247759</v>
      </c>
      <c r="H28" s="68"/>
      <c r="I28" s="197" t="s">
        <v>2238</v>
      </c>
      <c r="J28" s="68"/>
      <c r="K28" s="68"/>
      <c r="L28" s="68"/>
      <c r="M28" s="68"/>
      <c r="N28" s="348"/>
      <c r="O28" s="348"/>
      <c r="P28" s="214">
        <v>0</v>
      </c>
      <c r="Q28" s="214">
        <v>1200</v>
      </c>
      <c r="R28" s="68" t="s">
        <v>1479</v>
      </c>
      <c r="S28" s="349"/>
      <c r="T28" s="272"/>
    </row>
    <row r="29" spans="1:20" ht="51">
      <c r="A29" s="191">
        <v>291</v>
      </c>
      <c r="B29" s="68"/>
      <c r="C29" s="212" t="s">
        <v>119</v>
      </c>
      <c r="D29" s="213">
        <v>45660</v>
      </c>
      <c r="E29" s="191" t="s">
        <v>1649</v>
      </c>
      <c r="F29" s="191" t="s">
        <v>3</v>
      </c>
      <c r="G29" s="191">
        <v>2247761</v>
      </c>
      <c r="H29" s="68"/>
      <c r="I29" s="197" t="s">
        <v>2239</v>
      </c>
      <c r="J29" s="68"/>
      <c r="K29" s="68"/>
      <c r="L29" s="68"/>
      <c r="M29" s="68"/>
      <c r="N29" s="348"/>
      <c r="O29" s="348"/>
      <c r="P29" s="214">
        <v>0</v>
      </c>
      <c r="Q29" s="214">
        <v>15141.54</v>
      </c>
      <c r="R29" s="68" t="s">
        <v>1479</v>
      </c>
      <c r="S29" s="349"/>
      <c r="T29" s="272"/>
    </row>
    <row r="30" spans="1:20" ht="51">
      <c r="A30" s="191">
        <v>383</v>
      </c>
      <c r="B30" s="68"/>
      <c r="C30" s="212" t="s">
        <v>1242</v>
      </c>
      <c r="D30" s="213">
        <v>45660</v>
      </c>
      <c r="E30" s="191" t="s">
        <v>1650</v>
      </c>
      <c r="F30" s="191" t="s">
        <v>3</v>
      </c>
      <c r="G30" s="191">
        <v>2247863</v>
      </c>
      <c r="H30" s="68"/>
      <c r="I30" s="197" t="s">
        <v>2240</v>
      </c>
      <c r="J30" s="68"/>
      <c r="K30" s="68"/>
      <c r="L30" s="68"/>
      <c r="M30" s="68"/>
      <c r="N30" s="348"/>
      <c r="O30" s="348"/>
      <c r="P30" s="214">
        <v>0</v>
      </c>
      <c r="Q30" s="214">
        <v>318</v>
      </c>
      <c r="R30" s="68" t="s">
        <v>1479</v>
      </c>
      <c r="S30" s="349"/>
      <c r="T30" s="272"/>
    </row>
    <row r="31" spans="1:20" ht="51">
      <c r="A31" s="191">
        <v>383</v>
      </c>
      <c r="B31" s="68"/>
      <c r="C31" s="212" t="s">
        <v>1242</v>
      </c>
      <c r="D31" s="213">
        <v>45660</v>
      </c>
      <c r="E31" s="191" t="s">
        <v>1651</v>
      </c>
      <c r="F31" s="191" t="s">
        <v>3</v>
      </c>
      <c r="G31" s="191">
        <v>2247864</v>
      </c>
      <c r="H31" s="68"/>
      <c r="I31" s="197" t="s">
        <v>2241</v>
      </c>
      <c r="J31" s="68"/>
      <c r="K31" s="68"/>
      <c r="L31" s="68"/>
      <c r="M31" s="68"/>
      <c r="N31" s="348"/>
      <c r="O31" s="348"/>
      <c r="P31" s="214">
        <v>0</v>
      </c>
      <c r="Q31" s="214">
        <v>2605</v>
      </c>
      <c r="R31" s="68" t="s">
        <v>1479</v>
      </c>
      <c r="S31" s="349"/>
      <c r="T31" s="272"/>
    </row>
    <row r="32" spans="1:20" ht="51">
      <c r="A32" s="191">
        <v>383</v>
      </c>
      <c r="B32" s="68"/>
      <c r="C32" s="212" t="s">
        <v>1242</v>
      </c>
      <c r="D32" s="213">
        <v>45660</v>
      </c>
      <c r="E32" s="191" t="s">
        <v>1652</v>
      </c>
      <c r="F32" s="191" t="s">
        <v>3</v>
      </c>
      <c r="G32" s="191">
        <v>2247865</v>
      </c>
      <c r="H32" s="68"/>
      <c r="I32" s="197" t="s">
        <v>2242</v>
      </c>
      <c r="J32" s="68"/>
      <c r="K32" s="68"/>
      <c r="L32" s="68"/>
      <c r="M32" s="68"/>
      <c r="N32" s="348"/>
      <c r="O32" s="348"/>
      <c r="P32" s="214">
        <v>0</v>
      </c>
      <c r="Q32" s="214">
        <v>450</v>
      </c>
      <c r="R32" s="68" t="s">
        <v>1479</v>
      </c>
      <c r="S32" s="349"/>
      <c r="T32" s="272"/>
    </row>
    <row r="33" spans="1:20" ht="63.75">
      <c r="A33" s="191" t="s">
        <v>544</v>
      </c>
      <c r="B33" s="68"/>
      <c r="C33" s="212" t="s">
        <v>679</v>
      </c>
      <c r="D33" s="213">
        <v>45660</v>
      </c>
      <c r="E33" s="191" t="s">
        <v>1653</v>
      </c>
      <c r="F33" s="191" t="s">
        <v>6</v>
      </c>
      <c r="G33" s="191">
        <v>2147709</v>
      </c>
      <c r="H33" s="68"/>
      <c r="I33" s="197" t="s">
        <v>2243</v>
      </c>
      <c r="J33" s="68"/>
      <c r="K33" s="68"/>
      <c r="L33" s="68"/>
      <c r="M33" s="68"/>
      <c r="N33" s="348"/>
      <c r="O33" s="348"/>
      <c r="P33" s="214">
        <v>0</v>
      </c>
      <c r="Q33" s="214">
        <v>507949.6</v>
      </c>
      <c r="R33" s="68" t="s">
        <v>1479</v>
      </c>
      <c r="S33" s="349"/>
      <c r="T33" s="272"/>
    </row>
    <row r="34" spans="1:20" ht="76.5">
      <c r="A34" s="191" t="s">
        <v>544</v>
      </c>
      <c r="B34" s="68"/>
      <c r="C34" s="212" t="s">
        <v>679</v>
      </c>
      <c r="D34" s="213">
        <v>45660</v>
      </c>
      <c r="E34" s="191" t="s">
        <v>1654</v>
      </c>
      <c r="F34" s="191" t="s">
        <v>6</v>
      </c>
      <c r="G34" s="191">
        <v>2147710</v>
      </c>
      <c r="H34" s="68"/>
      <c r="I34" s="197" t="s">
        <v>2244</v>
      </c>
      <c r="J34" s="68"/>
      <c r="K34" s="68"/>
      <c r="L34" s="68"/>
      <c r="M34" s="68"/>
      <c r="N34" s="348"/>
      <c r="O34" s="348"/>
      <c r="P34" s="214">
        <v>0</v>
      </c>
      <c r="Q34" s="214">
        <v>229112.7</v>
      </c>
      <c r="R34" s="68" t="s">
        <v>1479</v>
      </c>
      <c r="S34" s="349"/>
      <c r="T34" s="272"/>
    </row>
    <row r="35" spans="1:20" ht="63.75">
      <c r="A35" s="191" t="s">
        <v>544</v>
      </c>
      <c r="B35" s="68"/>
      <c r="C35" s="212" t="s">
        <v>679</v>
      </c>
      <c r="D35" s="213">
        <v>45660</v>
      </c>
      <c r="E35" s="191" t="s">
        <v>1655</v>
      </c>
      <c r="F35" s="191" t="s">
        <v>6</v>
      </c>
      <c r="G35" s="191">
        <v>2147712</v>
      </c>
      <c r="H35" s="68"/>
      <c r="I35" s="197" t="s">
        <v>2245</v>
      </c>
      <c r="J35" s="68"/>
      <c r="K35" s="68"/>
      <c r="L35" s="68"/>
      <c r="M35" s="68"/>
      <c r="N35" s="348"/>
      <c r="O35" s="348"/>
      <c r="P35" s="214">
        <v>0</v>
      </c>
      <c r="Q35" s="214">
        <v>321.74</v>
      </c>
      <c r="R35" s="68" t="s">
        <v>1479</v>
      </c>
      <c r="S35" s="349"/>
      <c r="T35" s="272"/>
    </row>
    <row r="36" spans="1:20" ht="89.25">
      <c r="A36" s="191" t="s">
        <v>542</v>
      </c>
      <c r="B36" s="68"/>
      <c r="C36" s="212" t="s">
        <v>687</v>
      </c>
      <c r="D36" s="213">
        <v>45660</v>
      </c>
      <c r="E36" s="191" t="s">
        <v>1656</v>
      </c>
      <c r="F36" s="191" t="s">
        <v>20</v>
      </c>
      <c r="G36" s="191">
        <v>1115657</v>
      </c>
      <c r="H36" s="68"/>
      <c r="I36" s="197" t="s">
        <v>2246</v>
      </c>
      <c r="J36" s="68"/>
      <c r="K36" s="68"/>
      <c r="L36" s="68"/>
      <c r="M36" s="68"/>
      <c r="N36" s="348"/>
      <c r="O36" s="348"/>
      <c r="P36" s="214">
        <v>52272466.109999999</v>
      </c>
      <c r="Q36" s="214">
        <v>0</v>
      </c>
      <c r="R36" s="68" t="s">
        <v>1479</v>
      </c>
      <c r="S36" s="349"/>
      <c r="T36" s="272"/>
    </row>
    <row r="37" spans="1:20" ht="76.5">
      <c r="A37" s="191">
        <v>117</v>
      </c>
      <c r="B37" s="68"/>
      <c r="C37" s="212" t="s">
        <v>54</v>
      </c>
      <c r="D37" s="213">
        <v>45660</v>
      </c>
      <c r="E37" s="191" t="s">
        <v>1657</v>
      </c>
      <c r="F37" s="191" t="s">
        <v>10</v>
      </c>
      <c r="G37" s="191">
        <v>1115658</v>
      </c>
      <c r="H37" s="68"/>
      <c r="I37" s="197" t="s">
        <v>2247</v>
      </c>
      <c r="J37" s="68"/>
      <c r="K37" s="68"/>
      <c r="L37" s="68"/>
      <c r="M37" s="68"/>
      <c r="N37" s="348"/>
      <c r="O37" s="348"/>
      <c r="P37" s="214">
        <v>60</v>
      </c>
      <c r="Q37" s="214">
        <v>0</v>
      </c>
      <c r="R37" s="68" t="s">
        <v>1479</v>
      </c>
      <c r="S37" s="349"/>
      <c r="T37" s="272"/>
    </row>
    <row r="38" spans="1:20" ht="63.75">
      <c r="A38" s="191">
        <v>117</v>
      </c>
      <c r="B38" s="68"/>
      <c r="C38" s="212" t="s">
        <v>54</v>
      </c>
      <c r="D38" s="213">
        <v>45660</v>
      </c>
      <c r="E38" s="191" t="s">
        <v>1658</v>
      </c>
      <c r="F38" s="191" t="s">
        <v>10</v>
      </c>
      <c r="G38" s="191">
        <v>1115666</v>
      </c>
      <c r="H38" s="68"/>
      <c r="I38" s="197" t="s">
        <v>2248</v>
      </c>
      <c r="J38" s="68"/>
      <c r="K38" s="68"/>
      <c r="L38" s="68"/>
      <c r="M38" s="68"/>
      <c r="N38" s="348"/>
      <c r="O38" s="348"/>
      <c r="P38" s="214">
        <v>60</v>
      </c>
      <c r="Q38" s="214">
        <v>0</v>
      </c>
      <c r="R38" s="68" t="s">
        <v>1479</v>
      </c>
      <c r="S38" s="349"/>
      <c r="T38" s="272"/>
    </row>
    <row r="39" spans="1:20" ht="76.5">
      <c r="A39" s="191">
        <v>513</v>
      </c>
      <c r="B39" s="68"/>
      <c r="C39" s="212" t="s">
        <v>160</v>
      </c>
      <c r="D39" s="213">
        <v>45660</v>
      </c>
      <c r="E39" s="191" t="s">
        <v>1659</v>
      </c>
      <c r="F39" s="191" t="s">
        <v>6</v>
      </c>
      <c r="G39" s="191">
        <v>1115655</v>
      </c>
      <c r="H39" s="68"/>
      <c r="I39" s="197" t="s">
        <v>2249</v>
      </c>
      <c r="J39" s="68"/>
      <c r="K39" s="68"/>
      <c r="L39" s="68"/>
      <c r="M39" s="68"/>
      <c r="N39" s="348"/>
      <c r="O39" s="348"/>
      <c r="P39" s="214">
        <v>0</v>
      </c>
      <c r="Q39" s="214">
        <v>72094.460000000006</v>
      </c>
      <c r="R39" s="68" t="s">
        <v>1479</v>
      </c>
      <c r="S39" s="349"/>
      <c r="T39" s="272"/>
    </row>
    <row r="40" spans="1:20" ht="76.5">
      <c r="A40" s="191">
        <v>513</v>
      </c>
      <c r="B40" s="68"/>
      <c r="C40" s="212" t="s">
        <v>160</v>
      </c>
      <c r="D40" s="213">
        <v>45660</v>
      </c>
      <c r="E40" s="191" t="s">
        <v>1660</v>
      </c>
      <c r="F40" s="191" t="s">
        <v>6</v>
      </c>
      <c r="G40" s="191">
        <v>1115651</v>
      </c>
      <c r="H40" s="68"/>
      <c r="I40" s="197" t="s">
        <v>2250</v>
      </c>
      <c r="J40" s="68"/>
      <c r="K40" s="68"/>
      <c r="L40" s="68"/>
      <c r="M40" s="68"/>
      <c r="N40" s="348"/>
      <c r="O40" s="348"/>
      <c r="P40" s="214">
        <v>0</v>
      </c>
      <c r="Q40" s="214">
        <v>51496</v>
      </c>
      <c r="R40" s="68" t="s">
        <v>1479</v>
      </c>
      <c r="S40" s="349"/>
      <c r="T40" s="272"/>
    </row>
    <row r="41" spans="1:20" ht="89.25">
      <c r="A41" s="191">
        <v>513</v>
      </c>
      <c r="B41" s="68"/>
      <c r="C41" s="212" t="s">
        <v>160</v>
      </c>
      <c r="D41" s="213">
        <v>45660</v>
      </c>
      <c r="E41" s="191" t="s">
        <v>1679</v>
      </c>
      <c r="F41" s="191" t="s">
        <v>10</v>
      </c>
      <c r="G41" s="191">
        <v>1115654</v>
      </c>
      <c r="H41" s="68"/>
      <c r="I41" s="197" t="s">
        <v>2269</v>
      </c>
      <c r="J41" s="68"/>
      <c r="K41" s="68"/>
      <c r="L41" s="68"/>
      <c r="M41" s="68"/>
      <c r="N41" s="348"/>
      <c r="O41" s="348"/>
      <c r="P41" s="214">
        <v>96257.86</v>
      </c>
      <c r="Q41" s="214">
        <v>0</v>
      </c>
      <c r="R41" s="68" t="s">
        <v>1479</v>
      </c>
      <c r="S41" s="349"/>
      <c r="T41" s="272"/>
    </row>
    <row r="42" spans="1:20" ht="89.25">
      <c r="A42" s="191">
        <v>513</v>
      </c>
      <c r="B42" s="68"/>
      <c r="C42" s="212" t="s">
        <v>160</v>
      </c>
      <c r="D42" s="213">
        <v>45660</v>
      </c>
      <c r="E42" s="191" t="s">
        <v>1682</v>
      </c>
      <c r="F42" s="191" t="s">
        <v>10</v>
      </c>
      <c r="G42" s="191">
        <v>1115648</v>
      </c>
      <c r="H42" s="68"/>
      <c r="I42" s="197" t="s">
        <v>2272</v>
      </c>
      <c r="J42" s="68"/>
      <c r="K42" s="68"/>
      <c r="L42" s="68"/>
      <c r="M42" s="68"/>
      <c r="N42" s="348"/>
      <c r="O42" s="348"/>
      <c r="P42" s="214">
        <v>68858.47</v>
      </c>
      <c r="Q42" s="214">
        <v>0</v>
      </c>
      <c r="R42" s="68" t="s">
        <v>1479</v>
      </c>
      <c r="S42" s="349"/>
      <c r="T42" s="272"/>
    </row>
    <row r="43" spans="1:20" ht="76.5">
      <c r="A43" s="191">
        <v>117</v>
      </c>
      <c r="B43" s="68"/>
      <c r="C43" s="212" t="s">
        <v>54</v>
      </c>
      <c r="D43" s="213">
        <v>45660</v>
      </c>
      <c r="E43" s="191" t="s">
        <v>1683</v>
      </c>
      <c r="F43" s="191" t="s">
        <v>10</v>
      </c>
      <c r="G43" s="191">
        <v>1115702</v>
      </c>
      <c r="H43" s="68"/>
      <c r="I43" s="197" t="s">
        <v>2273</v>
      </c>
      <c r="J43" s="68"/>
      <c r="K43" s="68"/>
      <c r="L43" s="68"/>
      <c r="M43" s="68"/>
      <c r="N43" s="348"/>
      <c r="O43" s="348"/>
      <c r="P43" s="214">
        <v>60</v>
      </c>
      <c r="Q43" s="214">
        <v>0</v>
      </c>
      <c r="R43" s="68" t="s">
        <v>1479</v>
      </c>
      <c r="S43" s="349"/>
      <c r="T43" s="272"/>
    </row>
    <row r="44" spans="1:20" ht="38.25">
      <c r="A44" s="191" t="s">
        <v>550</v>
      </c>
      <c r="B44" s="68"/>
      <c r="C44" s="212" t="s">
        <v>589</v>
      </c>
      <c r="D44" s="213">
        <v>45663</v>
      </c>
      <c r="E44" s="191" t="s">
        <v>1684</v>
      </c>
      <c r="F44" s="191" t="s">
        <v>3</v>
      </c>
      <c r="G44" s="191">
        <v>2248040</v>
      </c>
      <c r="H44" s="68"/>
      <c r="I44" s="197" t="s">
        <v>1590</v>
      </c>
      <c r="J44" s="68"/>
      <c r="K44" s="68"/>
      <c r="L44" s="68"/>
      <c r="M44" s="68"/>
      <c r="N44" s="348"/>
      <c r="O44" s="348"/>
      <c r="P44" s="214">
        <v>0</v>
      </c>
      <c r="Q44" s="214">
        <v>900</v>
      </c>
      <c r="R44" s="68" t="s">
        <v>1479</v>
      </c>
      <c r="S44" s="349"/>
      <c r="T44" s="272"/>
    </row>
    <row r="45" spans="1:20" ht="38.25">
      <c r="A45" s="191" t="s">
        <v>550</v>
      </c>
      <c r="B45" s="68"/>
      <c r="C45" s="212" t="s">
        <v>589</v>
      </c>
      <c r="D45" s="213">
        <v>45663</v>
      </c>
      <c r="E45" s="191" t="s">
        <v>1685</v>
      </c>
      <c r="F45" s="191" t="s">
        <v>3</v>
      </c>
      <c r="G45" s="191">
        <v>2248045</v>
      </c>
      <c r="H45" s="68"/>
      <c r="I45" s="197" t="s">
        <v>2274</v>
      </c>
      <c r="J45" s="68"/>
      <c r="K45" s="68"/>
      <c r="L45" s="68"/>
      <c r="M45" s="68"/>
      <c r="N45" s="348"/>
      <c r="O45" s="348"/>
      <c r="P45" s="214">
        <v>0</v>
      </c>
      <c r="Q45" s="214">
        <v>11025.64</v>
      </c>
      <c r="R45" s="68" t="s">
        <v>1479</v>
      </c>
      <c r="S45" s="349"/>
      <c r="T45" s="272"/>
    </row>
    <row r="46" spans="1:20" ht="51">
      <c r="A46" s="191">
        <v>15</v>
      </c>
      <c r="B46" s="68"/>
      <c r="C46" s="212" t="s">
        <v>39</v>
      </c>
      <c r="D46" s="213">
        <v>45663</v>
      </c>
      <c r="E46" s="191" t="s">
        <v>1686</v>
      </c>
      <c r="F46" s="191" t="s">
        <v>3</v>
      </c>
      <c r="G46" s="191">
        <v>2248169</v>
      </c>
      <c r="H46" s="68"/>
      <c r="I46" s="197" t="s">
        <v>2275</v>
      </c>
      <c r="J46" s="68"/>
      <c r="K46" s="68"/>
      <c r="L46" s="68"/>
      <c r="M46" s="68"/>
      <c r="N46" s="348"/>
      <c r="O46" s="348"/>
      <c r="P46" s="214">
        <v>0</v>
      </c>
      <c r="Q46" s="214">
        <v>10000</v>
      </c>
      <c r="R46" s="68" t="s">
        <v>1479</v>
      </c>
      <c r="S46" s="349"/>
      <c r="T46" s="272"/>
    </row>
    <row r="47" spans="1:20" ht="51">
      <c r="A47" s="191" t="s">
        <v>541</v>
      </c>
      <c r="B47" s="68"/>
      <c r="C47" s="212" t="s">
        <v>590</v>
      </c>
      <c r="D47" s="213">
        <v>45663</v>
      </c>
      <c r="E47" s="191" t="s">
        <v>1687</v>
      </c>
      <c r="F47" s="191" t="s">
        <v>3</v>
      </c>
      <c r="G47" s="191">
        <v>2248122</v>
      </c>
      <c r="H47" s="68"/>
      <c r="I47" s="197" t="s">
        <v>2276</v>
      </c>
      <c r="J47" s="68"/>
      <c r="K47" s="68"/>
      <c r="L47" s="68"/>
      <c r="M47" s="68"/>
      <c r="N47" s="348"/>
      <c r="O47" s="348"/>
      <c r="P47" s="214">
        <v>0</v>
      </c>
      <c r="Q47" s="214">
        <v>7735.3</v>
      </c>
      <c r="R47" s="68" t="s">
        <v>1479</v>
      </c>
      <c r="S47" s="349"/>
      <c r="T47" s="272"/>
    </row>
    <row r="48" spans="1:20" ht="51">
      <c r="A48" s="191">
        <v>291</v>
      </c>
      <c r="B48" s="68"/>
      <c r="C48" s="212" t="s">
        <v>119</v>
      </c>
      <c r="D48" s="213">
        <v>45663</v>
      </c>
      <c r="E48" s="191" t="s">
        <v>1688</v>
      </c>
      <c r="F48" s="191" t="s">
        <v>3</v>
      </c>
      <c r="G48" s="191">
        <v>2248075</v>
      </c>
      <c r="H48" s="68"/>
      <c r="I48" s="197" t="s">
        <v>2277</v>
      </c>
      <c r="J48" s="68"/>
      <c r="K48" s="68"/>
      <c r="L48" s="68"/>
      <c r="M48" s="68"/>
      <c r="N48" s="348"/>
      <c r="O48" s="348"/>
      <c r="P48" s="214">
        <v>0</v>
      </c>
      <c r="Q48" s="214">
        <v>16810.3</v>
      </c>
      <c r="R48" s="68" t="s">
        <v>1479</v>
      </c>
      <c r="S48" s="349"/>
      <c r="T48" s="272"/>
    </row>
    <row r="49" spans="1:20" ht="63.75">
      <c r="A49" s="191">
        <v>269</v>
      </c>
      <c r="B49" s="68"/>
      <c r="C49" s="212" t="s">
        <v>109</v>
      </c>
      <c r="D49" s="213">
        <v>45663</v>
      </c>
      <c r="E49" s="191" t="s">
        <v>1689</v>
      </c>
      <c r="F49" s="191" t="s">
        <v>3</v>
      </c>
      <c r="G49" s="191">
        <v>2248041</v>
      </c>
      <c r="H49" s="68"/>
      <c r="I49" s="197" t="s">
        <v>2278</v>
      </c>
      <c r="J49" s="68"/>
      <c r="K49" s="68"/>
      <c r="L49" s="68"/>
      <c r="M49" s="68"/>
      <c r="N49" s="348"/>
      <c r="O49" s="348"/>
      <c r="P49" s="214">
        <v>0</v>
      </c>
      <c r="Q49" s="214">
        <v>6981.21</v>
      </c>
      <c r="R49" s="68" t="s">
        <v>5148</v>
      </c>
      <c r="S49" s="349"/>
      <c r="T49" s="272"/>
    </row>
    <row r="50" spans="1:20" ht="63.75">
      <c r="A50" s="191">
        <v>269</v>
      </c>
      <c r="B50" s="68"/>
      <c r="C50" s="212" t="s">
        <v>109</v>
      </c>
      <c r="D50" s="213">
        <v>45663</v>
      </c>
      <c r="E50" s="191" t="s">
        <v>1689</v>
      </c>
      <c r="F50" s="191" t="s">
        <v>3</v>
      </c>
      <c r="G50" s="191">
        <v>2248041</v>
      </c>
      <c r="H50" s="68"/>
      <c r="I50" s="197" t="s">
        <v>2278</v>
      </c>
      <c r="J50" s="68"/>
      <c r="K50" s="68"/>
      <c r="L50" s="68"/>
      <c r="M50" s="68"/>
      <c r="N50" s="348"/>
      <c r="O50" s="348"/>
      <c r="P50" s="214">
        <v>0</v>
      </c>
      <c r="Q50" s="214">
        <v>1363.95</v>
      </c>
      <c r="R50" s="68" t="s">
        <v>5148</v>
      </c>
      <c r="S50" s="349"/>
      <c r="T50" s="272"/>
    </row>
    <row r="51" spans="1:20" ht="51">
      <c r="A51" s="191" t="s">
        <v>541</v>
      </c>
      <c r="B51" s="68"/>
      <c r="C51" s="212" t="s">
        <v>590</v>
      </c>
      <c r="D51" s="213">
        <v>45663</v>
      </c>
      <c r="E51" s="191" t="s">
        <v>1690</v>
      </c>
      <c r="F51" s="191" t="s">
        <v>3</v>
      </c>
      <c r="G51" s="191">
        <v>2248126</v>
      </c>
      <c r="H51" s="68"/>
      <c r="I51" s="197" t="s">
        <v>2279</v>
      </c>
      <c r="J51" s="68"/>
      <c r="K51" s="68"/>
      <c r="L51" s="68"/>
      <c r="M51" s="68"/>
      <c r="N51" s="348"/>
      <c r="O51" s="348"/>
      <c r="P51" s="214">
        <v>0</v>
      </c>
      <c r="Q51" s="214">
        <v>9347.94</v>
      </c>
      <c r="R51" s="68" t="s">
        <v>1479</v>
      </c>
      <c r="S51" s="349"/>
      <c r="T51" s="272"/>
    </row>
    <row r="52" spans="1:20" ht="63.75">
      <c r="A52" s="191" t="s">
        <v>542</v>
      </c>
      <c r="B52" s="68"/>
      <c r="C52" s="212" t="s">
        <v>687</v>
      </c>
      <c r="D52" s="213">
        <v>45663</v>
      </c>
      <c r="E52" s="191" t="s">
        <v>1691</v>
      </c>
      <c r="F52" s="191" t="s">
        <v>10</v>
      </c>
      <c r="G52" s="191">
        <v>19592</v>
      </c>
      <c r="H52" s="68"/>
      <c r="I52" s="197" t="s">
        <v>2280</v>
      </c>
      <c r="J52" s="68"/>
      <c r="K52" s="68"/>
      <c r="L52" s="68"/>
      <c r="M52" s="68"/>
      <c r="N52" s="348"/>
      <c r="O52" s="348"/>
      <c r="P52" s="214">
        <v>28893.35</v>
      </c>
      <c r="Q52" s="214">
        <v>0</v>
      </c>
      <c r="R52" s="68" t="s">
        <v>1479</v>
      </c>
      <c r="S52" s="349"/>
      <c r="T52" s="272"/>
    </row>
    <row r="53" spans="1:20" ht="63.75">
      <c r="A53" s="191" t="s">
        <v>544</v>
      </c>
      <c r="B53" s="68"/>
      <c r="C53" s="212" t="s">
        <v>679</v>
      </c>
      <c r="D53" s="213">
        <v>45663</v>
      </c>
      <c r="E53" s="191" t="s">
        <v>1692</v>
      </c>
      <c r="F53" s="191" t="s">
        <v>6</v>
      </c>
      <c r="G53" s="191">
        <v>2148826</v>
      </c>
      <c r="H53" s="68"/>
      <c r="I53" s="197" t="s">
        <v>2281</v>
      </c>
      <c r="J53" s="68"/>
      <c r="K53" s="68"/>
      <c r="L53" s="68"/>
      <c r="M53" s="68"/>
      <c r="N53" s="348"/>
      <c r="O53" s="348"/>
      <c r="P53" s="214">
        <v>0</v>
      </c>
      <c r="Q53" s="214">
        <v>3402995.88</v>
      </c>
      <c r="R53" s="68" t="s">
        <v>1479</v>
      </c>
      <c r="S53" s="349"/>
      <c r="T53" s="272"/>
    </row>
    <row r="54" spans="1:20" ht="63.75">
      <c r="A54" s="191" t="s">
        <v>544</v>
      </c>
      <c r="B54" s="68"/>
      <c r="C54" s="212" t="s">
        <v>679</v>
      </c>
      <c r="D54" s="213">
        <v>45663</v>
      </c>
      <c r="E54" s="191" t="s">
        <v>1693</v>
      </c>
      <c r="F54" s="191" t="s">
        <v>6</v>
      </c>
      <c r="G54" s="191">
        <v>2148827</v>
      </c>
      <c r="H54" s="68"/>
      <c r="I54" s="197" t="s">
        <v>2282</v>
      </c>
      <c r="J54" s="68"/>
      <c r="K54" s="68"/>
      <c r="L54" s="68"/>
      <c r="M54" s="68"/>
      <c r="N54" s="348"/>
      <c r="O54" s="348"/>
      <c r="P54" s="214">
        <v>0</v>
      </c>
      <c r="Q54" s="214">
        <v>504561.02</v>
      </c>
      <c r="R54" s="68" t="s">
        <v>1479</v>
      </c>
      <c r="S54" s="349"/>
      <c r="T54" s="272"/>
    </row>
    <row r="55" spans="1:20" ht="63.75">
      <c r="A55" s="191" t="s">
        <v>544</v>
      </c>
      <c r="B55" s="68"/>
      <c r="C55" s="212" t="s">
        <v>679</v>
      </c>
      <c r="D55" s="213">
        <v>45663</v>
      </c>
      <c r="E55" s="191" t="s">
        <v>1694</v>
      </c>
      <c r="F55" s="191" t="s">
        <v>6</v>
      </c>
      <c r="G55" s="191">
        <v>2148829</v>
      </c>
      <c r="H55" s="68"/>
      <c r="I55" s="197" t="s">
        <v>2283</v>
      </c>
      <c r="J55" s="68"/>
      <c r="K55" s="68"/>
      <c r="L55" s="68"/>
      <c r="M55" s="68"/>
      <c r="N55" s="348"/>
      <c r="O55" s="348"/>
      <c r="P55" s="214">
        <v>0</v>
      </c>
      <c r="Q55" s="214">
        <v>658768.18000000005</v>
      </c>
      <c r="R55" s="68" t="s">
        <v>1479</v>
      </c>
      <c r="S55" s="349"/>
      <c r="T55" s="272"/>
    </row>
    <row r="56" spans="1:20" ht="63.75">
      <c r="A56" s="191" t="s">
        <v>544</v>
      </c>
      <c r="B56" s="68"/>
      <c r="C56" s="212" t="s">
        <v>679</v>
      </c>
      <c r="D56" s="213">
        <v>45663</v>
      </c>
      <c r="E56" s="191" t="s">
        <v>1695</v>
      </c>
      <c r="F56" s="191" t="s">
        <v>6</v>
      </c>
      <c r="G56" s="191">
        <v>2148830</v>
      </c>
      <c r="H56" s="68"/>
      <c r="I56" s="197" t="s">
        <v>2284</v>
      </c>
      <c r="J56" s="68"/>
      <c r="K56" s="68"/>
      <c r="L56" s="68"/>
      <c r="M56" s="68"/>
      <c r="N56" s="348"/>
      <c r="O56" s="348"/>
      <c r="P56" s="214">
        <v>0</v>
      </c>
      <c r="Q56" s="214">
        <v>593970.37</v>
      </c>
      <c r="R56" s="68" t="s">
        <v>1479</v>
      </c>
      <c r="S56" s="349"/>
      <c r="T56" s="272"/>
    </row>
    <row r="57" spans="1:20" ht="76.5">
      <c r="A57" s="191" t="s">
        <v>542</v>
      </c>
      <c r="B57" s="68"/>
      <c r="C57" s="212" t="s">
        <v>687</v>
      </c>
      <c r="D57" s="213">
        <v>45663</v>
      </c>
      <c r="E57" s="191" t="s">
        <v>1696</v>
      </c>
      <c r="F57" s="191" t="s">
        <v>19</v>
      </c>
      <c r="G57" s="191">
        <v>19599</v>
      </c>
      <c r="H57" s="68"/>
      <c r="I57" s="197" t="s">
        <v>2285</v>
      </c>
      <c r="J57" s="68"/>
      <c r="K57" s="68"/>
      <c r="L57" s="68"/>
      <c r="M57" s="68"/>
      <c r="N57" s="348"/>
      <c r="O57" s="348"/>
      <c r="P57" s="214">
        <v>37337434.490000002</v>
      </c>
      <c r="Q57" s="214">
        <v>0</v>
      </c>
      <c r="R57" s="68" t="s">
        <v>1479</v>
      </c>
      <c r="S57" s="349"/>
      <c r="T57" s="272"/>
    </row>
    <row r="58" spans="1:20" ht="76.5">
      <c r="A58" s="191" t="s">
        <v>542</v>
      </c>
      <c r="B58" s="68"/>
      <c r="C58" s="212" t="s">
        <v>687</v>
      </c>
      <c r="D58" s="213">
        <v>45663</v>
      </c>
      <c r="E58" s="191" t="s">
        <v>1697</v>
      </c>
      <c r="F58" s="191" t="s">
        <v>10</v>
      </c>
      <c r="G58" s="191">
        <v>19599</v>
      </c>
      <c r="H58" s="68"/>
      <c r="I58" s="197" t="s">
        <v>2286</v>
      </c>
      <c r="J58" s="68"/>
      <c r="K58" s="68"/>
      <c r="L58" s="68"/>
      <c r="M58" s="68"/>
      <c r="N58" s="348"/>
      <c r="O58" s="348"/>
      <c r="P58" s="214">
        <v>37397.43</v>
      </c>
      <c r="Q58" s="214">
        <v>0</v>
      </c>
      <c r="R58" s="68" t="s">
        <v>1479</v>
      </c>
      <c r="S58" s="349"/>
      <c r="T58" s="272"/>
    </row>
    <row r="59" spans="1:20" ht="63.75">
      <c r="A59" s="191">
        <v>585</v>
      </c>
      <c r="B59" s="68"/>
      <c r="C59" s="212" t="s">
        <v>171</v>
      </c>
      <c r="D59" s="213">
        <v>45663</v>
      </c>
      <c r="E59" s="191" t="s">
        <v>1708</v>
      </c>
      <c r="F59" s="191" t="s">
        <v>6</v>
      </c>
      <c r="G59" s="191">
        <v>1115726</v>
      </c>
      <c r="H59" s="68"/>
      <c r="I59" s="197" t="s">
        <v>2297</v>
      </c>
      <c r="J59" s="68"/>
      <c r="K59" s="68"/>
      <c r="L59" s="68"/>
      <c r="M59" s="68"/>
      <c r="N59" s="348"/>
      <c r="O59" s="348"/>
      <c r="P59" s="214">
        <v>0</v>
      </c>
      <c r="Q59" s="214">
        <v>68428.5</v>
      </c>
      <c r="R59" s="68" t="s">
        <v>1479</v>
      </c>
      <c r="S59" s="349"/>
      <c r="T59" s="272"/>
    </row>
    <row r="60" spans="1:20" ht="76.5">
      <c r="A60" s="191">
        <v>117</v>
      </c>
      <c r="B60" s="68"/>
      <c r="C60" s="212" t="s">
        <v>54</v>
      </c>
      <c r="D60" s="213">
        <v>45663</v>
      </c>
      <c r="E60" s="191" t="s">
        <v>1716</v>
      </c>
      <c r="F60" s="191" t="s">
        <v>10</v>
      </c>
      <c r="G60" s="191">
        <v>1115741</v>
      </c>
      <c r="H60" s="68"/>
      <c r="I60" s="197" t="s">
        <v>2305</v>
      </c>
      <c r="J60" s="68"/>
      <c r="K60" s="68"/>
      <c r="L60" s="68"/>
      <c r="M60" s="68"/>
      <c r="N60" s="348"/>
      <c r="O60" s="348"/>
      <c r="P60" s="214">
        <v>60</v>
      </c>
      <c r="Q60" s="214">
        <v>0</v>
      </c>
      <c r="R60" s="68" t="s">
        <v>1479</v>
      </c>
      <c r="S60" s="349"/>
      <c r="T60" s="272"/>
    </row>
    <row r="61" spans="1:20" ht="76.5">
      <c r="A61" s="191">
        <v>117</v>
      </c>
      <c r="B61" s="68"/>
      <c r="C61" s="212" t="s">
        <v>54</v>
      </c>
      <c r="D61" s="213">
        <v>45663</v>
      </c>
      <c r="E61" s="191" t="s">
        <v>1717</v>
      </c>
      <c r="F61" s="191" t="s">
        <v>10</v>
      </c>
      <c r="G61" s="191">
        <v>1115746</v>
      </c>
      <c r="H61" s="68"/>
      <c r="I61" s="197" t="s">
        <v>2306</v>
      </c>
      <c r="J61" s="68"/>
      <c r="K61" s="68"/>
      <c r="L61" s="68"/>
      <c r="M61" s="68"/>
      <c r="N61" s="348"/>
      <c r="O61" s="348"/>
      <c r="P61" s="214">
        <v>60</v>
      </c>
      <c r="Q61" s="214">
        <v>0</v>
      </c>
      <c r="R61" s="68" t="s">
        <v>1479</v>
      </c>
      <c r="S61" s="349"/>
      <c r="T61" s="272"/>
    </row>
    <row r="62" spans="1:20" ht="63.75">
      <c r="A62" s="191">
        <v>291</v>
      </c>
      <c r="B62" s="68"/>
      <c r="C62" s="212" t="s">
        <v>119</v>
      </c>
      <c r="D62" s="213">
        <v>45664</v>
      </c>
      <c r="E62" s="191" t="s">
        <v>1718</v>
      </c>
      <c r="F62" s="191" t="s">
        <v>3</v>
      </c>
      <c r="G62" s="191">
        <v>2248509</v>
      </c>
      <c r="H62" s="68"/>
      <c r="I62" s="197" t="s">
        <v>2307</v>
      </c>
      <c r="J62" s="68"/>
      <c r="K62" s="68"/>
      <c r="L62" s="68"/>
      <c r="M62" s="68"/>
      <c r="N62" s="348"/>
      <c r="O62" s="348"/>
      <c r="P62" s="214">
        <v>0</v>
      </c>
      <c r="Q62" s="214">
        <v>2097.4499999999998</v>
      </c>
      <c r="R62" s="68" t="s">
        <v>1479</v>
      </c>
      <c r="S62" s="349"/>
      <c r="T62" s="272"/>
    </row>
    <row r="63" spans="1:20" ht="38.25">
      <c r="A63" s="191">
        <v>46</v>
      </c>
      <c r="B63" s="68"/>
      <c r="C63" s="212" t="s">
        <v>1367</v>
      </c>
      <c r="D63" s="213">
        <v>45664</v>
      </c>
      <c r="E63" s="191" t="s">
        <v>1719</v>
      </c>
      <c r="F63" s="191" t="s">
        <v>3</v>
      </c>
      <c r="G63" s="191">
        <v>2248560</v>
      </c>
      <c r="H63" s="68"/>
      <c r="I63" s="197" t="s">
        <v>2308</v>
      </c>
      <c r="J63" s="68"/>
      <c r="K63" s="68"/>
      <c r="L63" s="68"/>
      <c r="M63" s="68"/>
      <c r="N63" s="348"/>
      <c r="O63" s="348"/>
      <c r="P63" s="214">
        <v>0</v>
      </c>
      <c r="Q63" s="214">
        <v>222</v>
      </c>
      <c r="R63" s="68" t="s">
        <v>1479</v>
      </c>
      <c r="S63" s="349"/>
      <c r="T63" s="272"/>
    </row>
    <row r="64" spans="1:20" ht="51">
      <c r="A64" s="191">
        <v>163</v>
      </c>
      <c r="B64" s="68"/>
      <c r="C64" s="212" t="s">
        <v>78</v>
      </c>
      <c r="D64" s="213">
        <v>45664</v>
      </c>
      <c r="E64" s="191" t="s">
        <v>1720</v>
      </c>
      <c r="F64" s="191" t="s">
        <v>3</v>
      </c>
      <c r="G64" s="191">
        <v>2248421</v>
      </c>
      <c r="H64" s="68"/>
      <c r="I64" s="197" t="s">
        <v>2309</v>
      </c>
      <c r="J64" s="68"/>
      <c r="K64" s="68"/>
      <c r="L64" s="68"/>
      <c r="M64" s="68"/>
      <c r="N64" s="348"/>
      <c r="O64" s="348"/>
      <c r="P64" s="214">
        <v>0</v>
      </c>
      <c r="Q64" s="214">
        <v>8161.9</v>
      </c>
      <c r="R64" s="68" t="s">
        <v>1479</v>
      </c>
      <c r="S64" s="349"/>
      <c r="T64" s="272"/>
    </row>
    <row r="65" spans="1:20" ht="51">
      <c r="A65" s="191">
        <v>163</v>
      </c>
      <c r="B65" s="68"/>
      <c r="C65" s="212" t="s">
        <v>78</v>
      </c>
      <c r="D65" s="213">
        <v>45664</v>
      </c>
      <c r="E65" s="191" t="s">
        <v>1721</v>
      </c>
      <c r="F65" s="191" t="s">
        <v>3</v>
      </c>
      <c r="G65" s="191">
        <v>2248422</v>
      </c>
      <c r="H65" s="68"/>
      <c r="I65" s="197" t="s">
        <v>2310</v>
      </c>
      <c r="J65" s="68"/>
      <c r="K65" s="68"/>
      <c r="L65" s="68"/>
      <c r="M65" s="68"/>
      <c r="N65" s="348"/>
      <c r="O65" s="348"/>
      <c r="P65" s="214">
        <v>0</v>
      </c>
      <c r="Q65" s="214">
        <v>859.43</v>
      </c>
      <c r="R65" s="68" t="s">
        <v>1479</v>
      </c>
      <c r="S65" s="349"/>
      <c r="T65" s="272"/>
    </row>
    <row r="66" spans="1:20" ht="51">
      <c r="A66" s="191" t="s">
        <v>544</v>
      </c>
      <c r="B66" s="68"/>
      <c r="C66" s="212" t="s">
        <v>679</v>
      </c>
      <c r="D66" s="213">
        <v>45664</v>
      </c>
      <c r="E66" s="191" t="s">
        <v>1722</v>
      </c>
      <c r="F66" s="191" t="s">
        <v>3</v>
      </c>
      <c r="G66" s="191">
        <v>2248429</v>
      </c>
      <c r="H66" s="68"/>
      <c r="I66" s="197" t="s">
        <v>2311</v>
      </c>
      <c r="J66" s="68"/>
      <c r="K66" s="68"/>
      <c r="L66" s="68"/>
      <c r="M66" s="68"/>
      <c r="N66" s="348"/>
      <c r="O66" s="348"/>
      <c r="P66" s="214">
        <v>0</v>
      </c>
      <c r="Q66" s="214">
        <v>8193.4500000000007</v>
      </c>
      <c r="R66" s="68" t="s">
        <v>1479</v>
      </c>
      <c r="S66" s="349"/>
      <c r="T66" s="272"/>
    </row>
    <row r="67" spans="1:20" ht="114.75">
      <c r="A67" s="191">
        <v>86</v>
      </c>
      <c r="B67" s="68"/>
      <c r="C67" s="212" t="s">
        <v>50</v>
      </c>
      <c r="D67" s="213">
        <v>45664</v>
      </c>
      <c r="E67" s="191" t="s">
        <v>1724</v>
      </c>
      <c r="F67" s="191" t="s">
        <v>599</v>
      </c>
      <c r="G67" s="191">
        <v>22384</v>
      </c>
      <c r="H67" s="68"/>
      <c r="I67" s="197" t="s">
        <v>2313</v>
      </c>
      <c r="J67" s="68"/>
      <c r="K67" s="68"/>
      <c r="L67" s="68"/>
      <c r="M67" s="68"/>
      <c r="N67" s="348"/>
      <c r="O67" s="348"/>
      <c r="P67" s="214">
        <v>191824</v>
      </c>
      <c r="Q67" s="214">
        <v>0</v>
      </c>
      <c r="R67" s="68" t="s">
        <v>1479</v>
      </c>
      <c r="S67" s="349"/>
      <c r="T67" s="272"/>
    </row>
    <row r="68" spans="1:20" ht="63.75">
      <c r="A68" s="191" t="s">
        <v>542</v>
      </c>
      <c r="B68" s="68"/>
      <c r="C68" s="212" t="s">
        <v>687</v>
      </c>
      <c r="D68" s="213">
        <v>45664</v>
      </c>
      <c r="E68" s="191" t="s">
        <v>1725</v>
      </c>
      <c r="F68" s="191" t="s">
        <v>10</v>
      </c>
      <c r="G68" s="191">
        <v>19562</v>
      </c>
      <c r="H68" s="68"/>
      <c r="I68" s="197" t="s">
        <v>2314</v>
      </c>
      <c r="J68" s="68"/>
      <c r="K68" s="68"/>
      <c r="L68" s="68"/>
      <c r="M68" s="68"/>
      <c r="N68" s="348"/>
      <c r="O68" s="348"/>
      <c r="P68" s="214">
        <v>3984.34</v>
      </c>
      <c r="Q68" s="214">
        <v>0</v>
      </c>
      <c r="R68" s="68" t="s">
        <v>1479</v>
      </c>
      <c r="S68" s="349"/>
      <c r="T68" s="272"/>
    </row>
    <row r="69" spans="1:20" ht="63.75">
      <c r="A69" s="191" t="s">
        <v>544</v>
      </c>
      <c r="B69" s="68"/>
      <c r="C69" s="212" t="s">
        <v>679</v>
      </c>
      <c r="D69" s="213">
        <v>45664</v>
      </c>
      <c r="E69" s="191" t="s">
        <v>1733</v>
      </c>
      <c r="F69" s="191" t="s">
        <v>6</v>
      </c>
      <c r="G69" s="191">
        <v>2149545</v>
      </c>
      <c r="H69" s="68"/>
      <c r="I69" s="197" t="s">
        <v>2322</v>
      </c>
      <c r="J69" s="68"/>
      <c r="K69" s="68"/>
      <c r="L69" s="68"/>
      <c r="M69" s="68"/>
      <c r="N69" s="348"/>
      <c r="O69" s="348"/>
      <c r="P69" s="214">
        <v>0</v>
      </c>
      <c r="Q69" s="214">
        <v>1417067.77</v>
      </c>
      <c r="R69" s="68" t="s">
        <v>1479</v>
      </c>
      <c r="S69" s="349"/>
      <c r="T69" s="272"/>
    </row>
    <row r="70" spans="1:20" ht="63.75">
      <c r="A70" s="191" t="s">
        <v>544</v>
      </c>
      <c r="B70" s="68"/>
      <c r="C70" s="212" t="s">
        <v>679</v>
      </c>
      <c r="D70" s="213">
        <v>45664</v>
      </c>
      <c r="E70" s="191" t="s">
        <v>1734</v>
      </c>
      <c r="F70" s="191" t="s">
        <v>6</v>
      </c>
      <c r="G70" s="191">
        <v>2149546</v>
      </c>
      <c r="H70" s="68"/>
      <c r="I70" s="197" t="s">
        <v>2323</v>
      </c>
      <c r="J70" s="68"/>
      <c r="K70" s="68"/>
      <c r="L70" s="68"/>
      <c r="M70" s="68"/>
      <c r="N70" s="348"/>
      <c r="O70" s="348"/>
      <c r="P70" s="214">
        <v>0</v>
      </c>
      <c r="Q70" s="214">
        <v>1545243.2</v>
      </c>
      <c r="R70" s="68" t="s">
        <v>1479</v>
      </c>
      <c r="S70" s="349"/>
      <c r="T70" s="272"/>
    </row>
    <row r="71" spans="1:20" ht="38.25">
      <c r="A71" s="191">
        <v>10</v>
      </c>
      <c r="B71" s="68"/>
      <c r="C71" s="212" t="s">
        <v>38</v>
      </c>
      <c r="D71" s="213">
        <v>45664</v>
      </c>
      <c r="E71" s="191" t="s">
        <v>1735</v>
      </c>
      <c r="F71" s="191" t="s">
        <v>6</v>
      </c>
      <c r="G71" s="191">
        <v>2149680</v>
      </c>
      <c r="H71" s="68"/>
      <c r="I71" s="197" t="s">
        <v>2324</v>
      </c>
      <c r="J71" s="68"/>
      <c r="K71" s="68"/>
      <c r="L71" s="68"/>
      <c r="M71" s="68"/>
      <c r="N71" s="348"/>
      <c r="O71" s="348"/>
      <c r="P71" s="214">
        <v>0</v>
      </c>
      <c r="Q71" s="214">
        <v>283.55</v>
      </c>
      <c r="R71" s="68" t="s">
        <v>1479</v>
      </c>
      <c r="S71" s="349"/>
      <c r="T71" s="272"/>
    </row>
    <row r="72" spans="1:20" ht="63.75">
      <c r="A72" s="191">
        <v>117</v>
      </c>
      <c r="B72" s="68"/>
      <c r="C72" s="212" t="s">
        <v>54</v>
      </c>
      <c r="D72" s="213">
        <v>45664</v>
      </c>
      <c r="E72" s="191" t="s">
        <v>1736</v>
      </c>
      <c r="F72" s="191" t="s">
        <v>10</v>
      </c>
      <c r="G72" s="191">
        <v>1115827</v>
      </c>
      <c r="H72" s="68"/>
      <c r="I72" s="197" t="s">
        <v>2325</v>
      </c>
      <c r="J72" s="68"/>
      <c r="K72" s="68"/>
      <c r="L72" s="68"/>
      <c r="M72" s="68"/>
      <c r="N72" s="348"/>
      <c r="O72" s="348"/>
      <c r="P72" s="214">
        <v>60</v>
      </c>
      <c r="Q72" s="214">
        <v>0</v>
      </c>
      <c r="R72" s="68" t="s">
        <v>1479</v>
      </c>
      <c r="S72" s="349"/>
      <c r="T72" s="272"/>
    </row>
    <row r="73" spans="1:20" ht="89.25">
      <c r="A73" s="191" t="s">
        <v>542</v>
      </c>
      <c r="B73" s="68"/>
      <c r="C73" s="212" t="s">
        <v>687</v>
      </c>
      <c r="D73" s="213">
        <v>45664</v>
      </c>
      <c r="E73" s="191" t="s">
        <v>1737</v>
      </c>
      <c r="F73" s="191" t="s">
        <v>10</v>
      </c>
      <c r="G73" s="191">
        <v>1115846</v>
      </c>
      <c r="H73" s="68"/>
      <c r="I73" s="197" t="s">
        <v>2326</v>
      </c>
      <c r="J73" s="68"/>
      <c r="K73" s="68"/>
      <c r="L73" s="68"/>
      <c r="M73" s="68"/>
      <c r="N73" s="348"/>
      <c r="O73" s="348"/>
      <c r="P73" s="214">
        <v>1146000</v>
      </c>
      <c r="Q73" s="214">
        <v>0</v>
      </c>
      <c r="R73" s="68" t="s">
        <v>1479</v>
      </c>
      <c r="S73" s="349"/>
      <c r="T73" s="272"/>
    </row>
    <row r="74" spans="1:20" ht="51">
      <c r="A74" s="191" t="s">
        <v>544</v>
      </c>
      <c r="B74" s="68"/>
      <c r="C74" s="212" t="s">
        <v>679</v>
      </c>
      <c r="D74" s="213">
        <v>45665</v>
      </c>
      <c r="E74" s="191" t="s">
        <v>1738</v>
      </c>
      <c r="F74" s="191" t="s">
        <v>3</v>
      </c>
      <c r="G74" s="191">
        <v>2248782</v>
      </c>
      <c r="H74" s="68"/>
      <c r="I74" s="197" t="s">
        <v>2327</v>
      </c>
      <c r="J74" s="68"/>
      <c r="K74" s="68"/>
      <c r="L74" s="68"/>
      <c r="M74" s="68"/>
      <c r="N74" s="348"/>
      <c r="O74" s="348"/>
      <c r="P74" s="214">
        <v>0</v>
      </c>
      <c r="Q74" s="214">
        <v>453296.7</v>
      </c>
      <c r="R74" s="68" t="s">
        <v>1479</v>
      </c>
      <c r="S74" s="349"/>
      <c r="T74" s="272"/>
    </row>
    <row r="75" spans="1:20" ht="51">
      <c r="A75" s="191">
        <v>291</v>
      </c>
      <c r="B75" s="68"/>
      <c r="C75" s="212" t="s">
        <v>119</v>
      </c>
      <c r="D75" s="213">
        <v>45665</v>
      </c>
      <c r="E75" s="191" t="s">
        <v>1739</v>
      </c>
      <c r="F75" s="191" t="s">
        <v>3</v>
      </c>
      <c r="G75" s="191">
        <v>2248791</v>
      </c>
      <c r="H75" s="68"/>
      <c r="I75" s="197" t="s">
        <v>2328</v>
      </c>
      <c r="J75" s="68"/>
      <c r="K75" s="68"/>
      <c r="L75" s="68"/>
      <c r="M75" s="68"/>
      <c r="N75" s="348"/>
      <c r="O75" s="348"/>
      <c r="P75" s="214">
        <v>0</v>
      </c>
      <c r="Q75" s="214">
        <v>22812.65</v>
      </c>
      <c r="R75" s="68" t="s">
        <v>1479</v>
      </c>
      <c r="S75" s="349"/>
      <c r="T75" s="272"/>
    </row>
    <row r="76" spans="1:20" ht="51">
      <c r="A76" s="191" t="s">
        <v>550</v>
      </c>
      <c r="B76" s="68"/>
      <c r="C76" s="212" t="s">
        <v>589</v>
      </c>
      <c r="D76" s="213">
        <v>45665</v>
      </c>
      <c r="E76" s="191" t="s">
        <v>1740</v>
      </c>
      <c r="F76" s="191" t="s">
        <v>3</v>
      </c>
      <c r="G76" s="191">
        <v>2248792</v>
      </c>
      <c r="H76" s="68"/>
      <c r="I76" s="197" t="s">
        <v>2329</v>
      </c>
      <c r="J76" s="68"/>
      <c r="K76" s="68"/>
      <c r="L76" s="68"/>
      <c r="M76" s="68"/>
      <c r="N76" s="348"/>
      <c r="O76" s="348"/>
      <c r="P76" s="214">
        <v>0</v>
      </c>
      <c r="Q76" s="214">
        <v>9333.52</v>
      </c>
      <c r="R76" s="68" t="s">
        <v>1479</v>
      </c>
      <c r="S76" s="349"/>
      <c r="T76" s="272"/>
    </row>
    <row r="77" spans="1:20" ht="51">
      <c r="A77" s="191" t="s">
        <v>544</v>
      </c>
      <c r="B77" s="68"/>
      <c r="C77" s="212" t="s">
        <v>679</v>
      </c>
      <c r="D77" s="213">
        <v>45665</v>
      </c>
      <c r="E77" s="191" t="s">
        <v>1741</v>
      </c>
      <c r="F77" s="191" t="s">
        <v>3</v>
      </c>
      <c r="G77" s="191">
        <v>2248915</v>
      </c>
      <c r="H77" s="68"/>
      <c r="I77" s="197" t="s">
        <v>2330</v>
      </c>
      <c r="J77" s="68"/>
      <c r="K77" s="68"/>
      <c r="L77" s="68"/>
      <c r="M77" s="68"/>
      <c r="N77" s="348"/>
      <c r="O77" s="348"/>
      <c r="P77" s="214">
        <v>0</v>
      </c>
      <c r="Q77" s="214">
        <v>7379.55</v>
      </c>
      <c r="R77" s="68" t="s">
        <v>1479</v>
      </c>
      <c r="S77" s="349"/>
      <c r="T77" s="272"/>
    </row>
    <row r="78" spans="1:20" ht="51">
      <c r="A78" s="191" t="s">
        <v>544</v>
      </c>
      <c r="B78" s="68"/>
      <c r="C78" s="212" t="s">
        <v>679</v>
      </c>
      <c r="D78" s="213">
        <v>45665</v>
      </c>
      <c r="E78" s="191" t="s">
        <v>1742</v>
      </c>
      <c r="F78" s="191" t="s">
        <v>3</v>
      </c>
      <c r="G78" s="191">
        <v>2248917</v>
      </c>
      <c r="H78" s="68"/>
      <c r="I78" s="197" t="s">
        <v>2331</v>
      </c>
      <c r="J78" s="68"/>
      <c r="K78" s="68"/>
      <c r="L78" s="68"/>
      <c r="M78" s="68"/>
      <c r="N78" s="348"/>
      <c r="O78" s="348"/>
      <c r="P78" s="214">
        <v>0</v>
      </c>
      <c r="Q78" s="214">
        <v>128.16999999999999</v>
      </c>
      <c r="R78" s="68" t="s">
        <v>1479</v>
      </c>
      <c r="S78" s="349"/>
      <c r="T78" s="272"/>
    </row>
    <row r="79" spans="1:20" ht="51">
      <c r="A79" s="191" t="s">
        <v>544</v>
      </c>
      <c r="B79" s="68"/>
      <c r="C79" s="212" t="s">
        <v>679</v>
      </c>
      <c r="D79" s="213">
        <v>45665</v>
      </c>
      <c r="E79" s="191" t="s">
        <v>1743</v>
      </c>
      <c r="F79" s="191" t="s">
        <v>3</v>
      </c>
      <c r="G79" s="191">
        <v>2248918</v>
      </c>
      <c r="H79" s="68"/>
      <c r="I79" s="197" t="s">
        <v>2332</v>
      </c>
      <c r="J79" s="68"/>
      <c r="K79" s="68"/>
      <c r="L79" s="68"/>
      <c r="M79" s="68"/>
      <c r="N79" s="348"/>
      <c r="O79" s="348"/>
      <c r="P79" s="214">
        <v>0</v>
      </c>
      <c r="Q79" s="214">
        <v>7507.01</v>
      </c>
      <c r="R79" s="68" t="s">
        <v>1479</v>
      </c>
      <c r="S79" s="349"/>
      <c r="T79" s="272"/>
    </row>
    <row r="80" spans="1:20" ht="51">
      <c r="A80" s="191" t="s">
        <v>544</v>
      </c>
      <c r="B80" s="68"/>
      <c r="C80" s="212" t="s">
        <v>679</v>
      </c>
      <c r="D80" s="213">
        <v>45665</v>
      </c>
      <c r="E80" s="191" t="s">
        <v>1744</v>
      </c>
      <c r="F80" s="191" t="s">
        <v>3</v>
      </c>
      <c r="G80" s="191">
        <v>2248919</v>
      </c>
      <c r="H80" s="68"/>
      <c r="I80" s="197" t="s">
        <v>2333</v>
      </c>
      <c r="J80" s="68"/>
      <c r="K80" s="68"/>
      <c r="L80" s="68"/>
      <c r="M80" s="68"/>
      <c r="N80" s="348"/>
      <c r="O80" s="348"/>
      <c r="P80" s="214">
        <v>0</v>
      </c>
      <c r="Q80" s="214">
        <v>7507.01</v>
      </c>
      <c r="R80" s="68" t="s">
        <v>1479</v>
      </c>
      <c r="S80" s="349"/>
      <c r="T80" s="272"/>
    </row>
    <row r="81" spans="1:20" ht="51">
      <c r="A81" s="191" t="s">
        <v>544</v>
      </c>
      <c r="B81" s="68"/>
      <c r="C81" s="212" t="s">
        <v>679</v>
      </c>
      <c r="D81" s="213">
        <v>45665</v>
      </c>
      <c r="E81" s="191" t="s">
        <v>1745</v>
      </c>
      <c r="F81" s="191" t="s">
        <v>3</v>
      </c>
      <c r="G81" s="191">
        <v>2248920</v>
      </c>
      <c r="H81" s="68"/>
      <c r="I81" s="197" t="s">
        <v>2334</v>
      </c>
      <c r="J81" s="68"/>
      <c r="K81" s="68"/>
      <c r="L81" s="68"/>
      <c r="M81" s="68"/>
      <c r="N81" s="348"/>
      <c r="O81" s="348"/>
      <c r="P81" s="214">
        <v>0</v>
      </c>
      <c r="Q81" s="214">
        <v>7507.01</v>
      </c>
      <c r="R81" s="68" t="s">
        <v>1479</v>
      </c>
      <c r="S81" s="349"/>
      <c r="T81" s="272"/>
    </row>
    <row r="82" spans="1:20" ht="63.75">
      <c r="A82" s="191" t="s">
        <v>544</v>
      </c>
      <c r="B82" s="68"/>
      <c r="C82" s="212" t="s">
        <v>679</v>
      </c>
      <c r="D82" s="213">
        <v>45665</v>
      </c>
      <c r="E82" s="191" t="s">
        <v>1746</v>
      </c>
      <c r="F82" s="191" t="s">
        <v>6</v>
      </c>
      <c r="G82" s="191">
        <v>2150002</v>
      </c>
      <c r="H82" s="68"/>
      <c r="I82" s="197" t="s">
        <v>2335</v>
      </c>
      <c r="J82" s="68"/>
      <c r="K82" s="68"/>
      <c r="L82" s="68"/>
      <c r="M82" s="68"/>
      <c r="N82" s="348"/>
      <c r="O82" s="348"/>
      <c r="P82" s="214">
        <v>0</v>
      </c>
      <c r="Q82" s="214">
        <v>346112.28</v>
      </c>
      <c r="R82" s="68" t="s">
        <v>1479</v>
      </c>
      <c r="S82" s="349"/>
      <c r="T82" s="272"/>
    </row>
    <row r="83" spans="1:20" ht="76.5">
      <c r="A83" s="191">
        <v>117</v>
      </c>
      <c r="B83" s="68"/>
      <c r="C83" s="212" t="s">
        <v>54</v>
      </c>
      <c r="D83" s="213">
        <v>45665</v>
      </c>
      <c r="E83" s="191" t="s">
        <v>1747</v>
      </c>
      <c r="F83" s="191" t="s">
        <v>10</v>
      </c>
      <c r="G83" s="191">
        <v>1115924</v>
      </c>
      <c r="H83" s="68"/>
      <c r="I83" s="197" t="s">
        <v>2336</v>
      </c>
      <c r="J83" s="68"/>
      <c r="K83" s="68"/>
      <c r="L83" s="68"/>
      <c r="M83" s="68"/>
      <c r="N83" s="348"/>
      <c r="O83" s="348"/>
      <c r="P83" s="214">
        <v>60</v>
      </c>
      <c r="Q83" s="214">
        <v>0</v>
      </c>
      <c r="R83" s="68" t="s">
        <v>1479</v>
      </c>
      <c r="S83" s="349"/>
      <c r="T83" s="272"/>
    </row>
    <row r="84" spans="1:20" ht="63.75">
      <c r="A84" s="191">
        <v>117</v>
      </c>
      <c r="B84" s="68"/>
      <c r="C84" s="212" t="s">
        <v>54</v>
      </c>
      <c r="D84" s="213">
        <v>45665</v>
      </c>
      <c r="E84" s="191" t="s">
        <v>1748</v>
      </c>
      <c r="F84" s="191" t="s">
        <v>10</v>
      </c>
      <c r="G84" s="191">
        <v>1115962</v>
      </c>
      <c r="H84" s="68"/>
      <c r="I84" s="197" t="s">
        <v>2337</v>
      </c>
      <c r="J84" s="68"/>
      <c r="K84" s="68"/>
      <c r="L84" s="68"/>
      <c r="M84" s="68"/>
      <c r="N84" s="348"/>
      <c r="O84" s="348"/>
      <c r="P84" s="214">
        <v>60</v>
      </c>
      <c r="Q84" s="214">
        <v>0</v>
      </c>
      <c r="R84" s="68" t="s">
        <v>1479</v>
      </c>
      <c r="S84" s="349"/>
      <c r="T84" s="272"/>
    </row>
    <row r="85" spans="1:20" ht="38.25">
      <c r="A85" s="191" t="s">
        <v>550</v>
      </c>
      <c r="B85" s="68"/>
      <c r="C85" s="212" t="s">
        <v>589</v>
      </c>
      <c r="D85" s="213">
        <v>45666</v>
      </c>
      <c r="E85" s="191" t="s">
        <v>1749</v>
      </c>
      <c r="F85" s="191" t="s">
        <v>3</v>
      </c>
      <c r="G85" s="191">
        <v>2249116</v>
      </c>
      <c r="H85" s="68"/>
      <c r="I85" s="197" t="s">
        <v>2338</v>
      </c>
      <c r="J85" s="68"/>
      <c r="K85" s="68"/>
      <c r="L85" s="68"/>
      <c r="M85" s="68"/>
      <c r="N85" s="348"/>
      <c r="O85" s="348"/>
      <c r="P85" s="214">
        <v>0</v>
      </c>
      <c r="Q85" s="214">
        <v>43</v>
      </c>
      <c r="R85" s="68" t="s">
        <v>1479</v>
      </c>
      <c r="S85" s="349"/>
      <c r="T85" s="272"/>
    </row>
    <row r="86" spans="1:20" ht="51">
      <c r="A86" s="191">
        <v>309</v>
      </c>
      <c r="B86" s="68"/>
      <c r="C86" s="212" t="s">
        <v>1238</v>
      </c>
      <c r="D86" s="213">
        <v>45666</v>
      </c>
      <c r="E86" s="191" t="s">
        <v>1750</v>
      </c>
      <c r="F86" s="191" t="s">
        <v>3</v>
      </c>
      <c r="G86" s="191">
        <v>2249134</v>
      </c>
      <c r="H86" s="68"/>
      <c r="I86" s="197" t="s">
        <v>2339</v>
      </c>
      <c r="J86" s="68"/>
      <c r="K86" s="68"/>
      <c r="L86" s="68"/>
      <c r="M86" s="68"/>
      <c r="N86" s="348"/>
      <c r="O86" s="348"/>
      <c r="P86" s="214">
        <v>0</v>
      </c>
      <c r="Q86" s="214">
        <v>18</v>
      </c>
      <c r="R86" s="68" t="s">
        <v>1479</v>
      </c>
      <c r="S86" s="349"/>
      <c r="T86" s="272"/>
    </row>
    <row r="87" spans="1:20" ht="51">
      <c r="A87" s="191">
        <v>15</v>
      </c>
      <c r="B87" s="68"/>
      <c r="C87" s="212" t="s">
        <v>39</v>
      </c>
      <c r="D87" s="213">
        <v>45666</v>
      </c>
      <c r="E87" s="191" t="s">
        <v>1751</v>
      </c>
      <c r="F87" s="191" t="s">
        <v>3</v>
      </c>
      <c r="G87" s="191">
        <v>2249141</v>
      </c>
      <c r="H87" s="68"/>
      <c r="I87" s="197" t="s">
        <v>2340</v>
      </c>
      <c r="J87" s="68"/>
      <c r="K87" s="68"/>
      <c r="L87" s="68"/>
      <c r="M87" s="68"/>
      <c r="N87" s="348"/>
      <c r="O87" s="348"/>
      <c r="P87" s="214">
        <v>0</v>
      </c>
      <c r="Q87" s="214">
        <v>149.6</v>
      </c>
      <c r="R87" s="68" t="s">
        <v>1479</v>
      </c>
      <c r="S87" s="349"/>
      <c r="T87" s="272"/>
    </row>
    <row r="88" spans="1:20" ht="63.75">
      <c r="A88" s="191">
        <v>15</v>
      </c>
      <c r="B88" s="68"/>
      <c r="C88" s="212" t="s">
        <v>39</v>
      </c>
      <c r="D88" s="213">
        <v>45666</v>
      </c>
      <c r="E88" s="191" t="s">
        <v>1752</v>
      </c>
      <c r="F88" s="191" t="s">
        <v>3</v>
      </c>
      <c r="G88" s="191">
        <v>2249142</v>
      </c>
      <c r="H88" s="68"/>
      <c r="I88" s="197" t="s">
        <v>2341</v>
      </c>
      <c r="J88" s="68"/>
      <c r="K88" s="68"/>
      <c r="L88" s="68"/>
      <c r="M88" s="68"/>
      <c r="N88" s="348"/>
      <c r="O88" s="348"/>
      <c r="P88" s="214">
        <v>0</v>
      </c>
      <c r="Q88" s="214">
        <v>74.8</v>
      </c>
      <c r="R88" s="68" t="s">
        <v>1479</v>
      </c>
      <c r="S88" s="349"/>
      <c r="T88" s="272"/>
    </row>
    <row r="89" spans="1:20" ht="51">
      <c r="A89" s="191" t="s">
        <v>550</v>
      </c>
      <c r="B89" s="68"/>
      <c r="C89" s="212" t="s">
        <v>589</v>
      </c>
      <c r="D89" s="213">
        <v>45666</v>
      </c>
      <c r="E89" s="191" t="s">
        <v>1753</v>
      </c>
      <c r="F89" s="191" t="s">
        <v>3</v>
      </c>
      <c r="G89" s="191">
        <v>2249183</v>
      </c>
      <c r="H89" s="68"/>
      <c r="I89" s="197" t="s">
        <v>2342</v>
      </c>
      <c r="J89" s="68"/>
      <c r="K89" s="68"/>
      <c r="L89" s="68"/>
      <c r="M89" s="68"/>
      <c r="N89" s="348"/>
      <c r="O89" s="348"/>
      <c r="P89" s="214">
        <v>0</v>
      </c>
      <c r="Q89" s="214">
        <v>298.56</v>
      </c>
      <c r="R89" s="68" t="s">
        <v>1479</v>
      </c>
      <c r="S89" s="349"/>
      <c r="T89" s="272"/>
    </row>
    <row r="90" spans="1:20" ht="51">
      <c r="A90" s="191">
        <v>309</v>
      </c>
      <c r="B90" s="68"/>
      <c r="C90" s="212" t="s">
        <v>1238</v>
      </c>
      <c r="D90" s="213">
        <v>45666</v>
      </c>
      <c r="E90" s="191" t="s">
        <v>1754</v>
      </c>
      <c r="F90" s="191" t="s">
        <v>3</v>
      </c>
      <c r="G90" s="191">
        <v>2249191</v>
      </c>
      <c r="H90" s="68"/>
      <c r="I90" s="197" t="s">
        <v>2343</v>
      </c>
      <c r="J90" s="68"/>
      <c r="K90" s="68"/>
      <c r="L90" s="68"/>
      <c r="M90" s="68"/>
      <c r="N90" s="348"/>
      <c r="O90" s="348"/>
      <c r="P90" s="214">
        <v>0</v>
      </c>
      <c r="Q90" s="214">
        <v>18</v>
      </c>
      <c r="R90" s="68" t="s">
        <v>1479</v>
      </c>
      <c r="S90" s="349"/>
      <c r="T90" s="272"/>
    </row>
    <row r="91" spans="1:20" ht="51">
      <c r="A91" s="191">
        <v>309</v>
      </c>
      <c r="B91" s="68"/>
      <c r="C91" s="212" t="s">
        <v>1238</v>
      </c>
      <c r="D91" s="213">
        <v>45666</v>
      </c>
      <c r="E91" s="191" t="s">
        <v>1755</v>
      </c>
      <c r="F91" s="191" t="s">
        <v>3</v>
      </c>
      <c r="G91" s="191">
        <v>2249192</v>
      </c>
      <c r="H91" s="68"/>
      <c r="I91" s="197" t="s">
        <v>2344</v>
      </c>
      <c r="J91" s="68"/>
      <c r="K91" s="68"/>
      <c r="L91" s="68"/>
      <c r="M91" s="68"/>
      <c r="N91" s="348"/>
      <c r="O91" s="348"/>
      <c r="P91" s="214">
        <v>0</v>
      </c>
      <c r="Q91" s="214">
        <v>18</v>
      </c>
      <c r="R91" s="68" t="s">
        <v>1479</v>
      </c>
      <c r="S91" s="349"/>
      <c r="T91" s="272"/>
    </row>
    <row r="92" spans="1:20" ht="51">
      <c r="A92" s="191">
        <v>309</v>
      </c>
      <c r="B92" s="68"/>
      <c r="C92" s="212" t="s">
        <v>1238</v>
      </c>
      <c r="D92" s="213">
        <v>45666</v>
      </c>
      <c r="E92" s="191" t="s">
        <v>1756</v>
      </c>
      <c r="F92" s="191" t="s">
        <v>3</v>
      </c>
      <c r="G92" s="191">
        <v>2249193</v>
      </c>
      <c r="H92" s="68"/>
      <c r="I92" s="197" t="s">
        <v>2345</v>
      </c>
      <c r="J92" s="68"/>
      <c r="K92" s="68"/>
      <c r="L92" s="68"/>
      <c r="M92" s="68"/>
      <c r="N92" s="348"/>
      <c r="O92" s="348"/>
      <c r="P92" s="214">
        <v>0</v>
      </c>
      <c r="Q92" s="214">
        <v>18</v>
      </c>
      <c r="R92" s="68" t="s">
        <v>1479</v>
      </c>
      <c r="S92" s="349"/>
      <c r="T92" s="272"/>
    </row>
    <row r="93" spans="1:20" ht="51">
      <c r="A93" s="191">
        <v>309</v>
      </c>
      <c r="B93" s="68"/>
      <c r="C93" s="212" t="s">
        <v>1238</v>
      </c>
      <c r="D93" s="213">
        <v>45666</v>
      </c>
      <c r="E93" s="191" t="s">
        <v>1757</v>
      </c>
      <c r="F93" s="191" t="s">
        <v>3</v>
      </c>
      <c r="G93" s="191">
        <v>2249194</v>
      </c>
      <c r="H93" s="68"/>
      <c r="I93" s="197" t="s">
        <v>2346</v>
      </c>
      <c r="J93" s="68"/>
      <c r="K93" s="68"/>
      <c r="L93" s="68"/>
      <c r="M93" s="68"/>
      <c r="N93" s="348"/>
      <c r="O93" s="348"/>
      <c r="P93" s="214">
        <v>0</v>
      </c>
      <c r="Q93" s="214">
        <v>18</v>
      </c>
      <c r="R93" s="68" t="s">
        <v>1479</v>
      </c>
      <c r="S93" s="349"/>
      <c r="T93" s="272"/>
    </row>
    <row r="94" spans="1:20" ht="51">
      <c r="A94" s="191">
        <v>309</v>
      </c>
      <c r="B94" s="68"/>
      <c r="C94" s="212" t="s">
        <v>1238</v>
      </c>
      <c r="D94" s="213">
        <v>45666</v>
      </c>
      <c r="E94" s="191" t="s">
        <v>1758</v>
      </c>
      <c r="F94" s="191" t="s">
        <v>3</v>
      </c>
      <c r="G94" s="191">
        <v>2249195</v>
      </c>
      <c r="H94" s="68"/>
      <c r="I94" s="197" t="s">
        <v>2347</v>
      </c>
      <c r="J94" s="68"/>
      <c r="K94" s="68"/>
      <c r="L94" s="68"/>
      <c r="M94" s="68"/>
      <c r="N94" s="348"/>
      <c r="O94" s="348"/>
      <c r="P94" s="214">
        <v>0</v>
      </c>
      <c r="Q94" s="214">
        <v>36</v>
      </c>
      <c r="R94" s="68" t="s">
        <v>1479</v>
      </c>
      <c r="S94" s="349"/>
      <c r="T94" s="272"/>
    </row>
    <row r="95" spans="1:20" ht="63.75">
      <c r="A95" s="191" t="s">
        <v>550</v>
      </c>
      <c r="B95" s="68"/>
      <c r="C95" s="212" t="s">
        <v>589</v>
      </c>
      <c r="D95" s="213">
        <v>45666</v>
      </c>
      <c r="E95" s="191" t="s">
        <v>1759</v>
      </c>
      <c r="F95" s="191" t="s">
        <v>3</v>
      </c>
      <c r="G95" s="191">
        <v>2249215</v>
      </c>
      <c r="H95" s="68"/>
      <c r="I95" s="197" t="s">
        <v>2348</v>
      </c>
      <c r="J95" s="68"/>
      <c r="K95" s="68"/>
      <c r="L95" s="68"/>
      <c r="M95" s="68"/>
      <c r="N95" s="348"/>
      <c r="O95" s="348"/>
      <c r="P95" s="214">
        <v>0</v>
      </c>
      <c r="Q95" s="214">
        <v>800</v>
      </c>
      <c r="R95" s="68" t="s">
        <v>1479</v>
      </c>
      <c r="S95" s="349"/>
      <c r="T95" s="272"/>
    </row>
    <row r="96" spans="1:20" ht="63.75">
      <c r="A96" s="191" t="s">
        <v>550</v>
      </c>
      <c r="B96" s="68"/>
      <c r="C96" s="212" t="s">
        <v>589</v>
      </c>
      <c r="D96" s="213">
        <v>45666</v>
      </c>
      <c r="E96" s="191" t="s">
        <v>1760</v>
      </c>
      <c r="F96" s="191" t="s">
        <v>3</v>
      </c>
      <c r="G96" s="191">
        <v>2249218</v>
      </c>
      <c r="H96" s="68"/>
      <c r="I96" s="197" t="s">
        <v>2349</v>
      </c>
      <c r="J96" s="68"/>
      <c r="K96" s="68"/>
      <c r="L96" s="68"/>
      <c r="M96" s="68"/>
      <c r="N96" s="348"/>
      <c r="O96" s="348"/>
      <c r="P96" s="214">
        <v>0</v>
      </c>
      <c r="Q96" s="214">
        <v>30618.87</v>
      </c>
      <c r="R96" s="68" t="s">
        <v>1479</v>
      </c>
      <c r="S96" s="349"/>
      <c r="T96" s="272"/>
    </row>
    <row r="97" spans="1:20" ht="38.25">
      <c r="A97" s="191" t="s">
        <v>550</v>
      </c>
      <c r="B97" s="68"/>
      <c r="C97" s="212" t="s">
        <v>589</v>
      </c>
      <c r="D97" s="213">
        <v>45666</v>
      </c>
      <c r="E97" s="191" t="s">
        <v>1761</v>
      </c>
      <c r="F97" s="191" t="s">
        <v>3</v>
      </c>
      <c r="G97" s="191">
        <v>2249255</v>
      </c>
      <c r="H97" s="68"/>
      <c r="I97" s="197" t="s">
        <v>2350</v>
      </c>
      <c r="J97" s="68"/>
      <c r="K97" s="68"/>
      <c r="L97" s="68"/>
      <c r="M97" s="68"/>
      <c r="N97" s="348"/>
      <c r="O97" s="348"/>
      <c r="P97" s="214">
        <v>0</v>
      </c>
      <c r="Q97" s="214">
        <v>40</v>
      </c>
      <c r="R97" s="68" t="s">
        <v>1479</v>
      </c>
      <c r="S97" s="349"/>
      <c r="T97" s="272"/>
    </row>
    <row r="98" spans="1:20" ht="51">
      <c r="A98" s="191">
        <v>222</v>
      </c>
      <c r="B98" s="68"/>
      <c r="C98" s="212" t="s">
        <v>93</v>
      </c>
      <c r="D98" s="213">
        <v>45666</v>
      </c>
      <c r="E98" s="191" t="s">
        <v>1762</v>
      </c>
      <c r="F98" s="191" t="s">
        <v>3</v>
      </c>
      <c r="G98" s="191">
        <v>2249335</v>
      </c>
      <c r="H98" s="68"/>
      <c r="I98" s="197" t="s">
        <v>2351</v>
      </c>
      <c r="J98" s="68"/>
      <c r="K98" s="68"/>
      <c r="L98" s="68"/>
      <c r="M98" s="68"/>
      <c r="N98" s="348"/>
      <c r="O98" s="348"/>
      <c r="P98" s="214">
        <v>0</v>
      </c>
      <c r="Q98" s="214">
        <v>32.97</v>
      </c>
      <c r="R98" s="68" t="s">
        <v>1479</v>
      </c>
      <c r="S98" s="349"/>
      <c r="T98" s="272"/>
    </row>
    <row r="99" spans="1:20" ht="76.5">
      <c r="A99" s="191" t="s">
        <v>544</v>
      </c>
      <c r="B99" s="68"/>
      <c r="C99" s="212" t="s">
        <v>679</v>
      </c>
      <c r="D99" s="213">
        <v>45666</v>
      </c>
      <c r="E99" s="191" t="s">
        <v>1763</v>
      </c>
      <c r="F99" s="191" t="s">
        <v>6</v>
      </c>
      <c r="G99" s="191">
        <v>2150929</v>
      </c>
      <c r="H99" s="68"/>
      <c r="I99" s="197" t="s">
        <v>2352</v>
      </c>
      <c r="J99" s="68"/>
      <c r="K99" s="68"/>
      <c r="L99" s="68"/>
      <c r="M99" s="68"/>
      <c r="N99" s="348"/>
      <c r="O99" s="348"/>
      <c r="P99" s="214">
        <v>0</v>
      </c>
      <c r="Q99" s="214">
        <v>544197.18000000005</v>
      </c>
      <c r="R99" s="68" t="s">
        <v>1479</v>
      </c>
      <c r="S99" s="349"/>
      <c r="T99" s="272"/>
    </row>
    <row r="100" spans="1:20" ht="63.75">
      <c r="A100" s="191">
        <v>590</v>
      </c>
      <c r="B100" s="68"/>
      <c r="C100" s="212" t="s">
        <v>1280</v>
      </c>
      <c r="D100" s="213">
        <v>45666</v>
      </c>
      <c r="E100" s="191" t="s">
        <v>1764</v>
      </c>
      <c r="F100" s="191" t="s">
        <v>6</v>
      </c>
      <c r="G100" s="191">
        <v>2151048</v>
      </c>
      <c r="H100" s="68"/>
      <c r="I100" s="197" t="s">
        <v>2353</v>
      </c>
      <c r="J100" s="68"/>
      <c r="K100" s="68"/>
      <c r="L100" s="68"/>
      <c r="M100" s="68"/>
      <c r="N100" s="348"/>
      <c r="O100" s="348"/>
      <c r="P100" s="214">
        <v>0</v>
      </c>
      <c r="Q100" s="214">
        <v>165856</v>
      </c>
      <c r="R100" s="68" t="s">
        <v>1479</v>
      </c>
      <c r="S100" s="349"/>
      <c r="T100" s="272"/>
    </row>
    <row r="101" spans="1:20" ht="76.5">
      <c r="A101" s="191">
        <v>291</v>
      </c>
      <c r="B101" s="68"/>
      <c r="C101" s="212" t="s">
        <v>119</v>
      </c>
      <c r="D101" s="213">
        <v>45666</v>
      </c>
      <c r="E101" s="191" t="s">
        <v>1765</v>
      </c>
      <c r="F101" s="191" t="s">
        <v>12</v>
      </c>
      <c r="G101" s="191">
        <v>1116039</v>
      </c>
      <c r="H101" s="68"/>
      <c r="I101" s="197" t="s">
        <v>2354</v>
      </c>
      <c r="J101" s="68"/>
      <c r="K101" s="68"/>
      <c r="L101" s="68"/>
      <c r="M101" s="68"/>
      <c r="N101" s="348"/>
      <c r="O101" s="348"/>
      <c r="P101" s="214">
        <v>197.66</v>
      </c>
      <c r="Q101" s="214">
        <v>0</v>
      </c>
      <c r="R101" s="68" t="s">
        <v>1479</v>
      </c>
      <c r="S101" s="349"/>
      <c r="T101" s="272"/>
    </row>
    <row r="102" spans="1:20" ht="89.25">
      <c r="A102" s="191">
        <v>291</v>
      </c>
      <c r="B102" s="68"/>
      <c r="C102" s="212" t="s">
        <v>119</v>
      </c>
      <c r="D102" s="213">
        <v>45666</v>
      </c>
      <c r="E102" s="191" t="s">
        <v>1766</v>
      </c>
      <c r="F102" s="191" t="s">
        <v>10</v>
      </c>
      <c r="G102" s="191">
        <v>1116039</v>
      </c>
      <c r="H102" s="68"/>
      <c r="I102" s="197" t="s">
        <v>2355</v>
      </c>
      <c r="J102" s="68"/>
      <c r="K102" s="68"/>
      <c r="L102" s="68"/>
      <c r="M102" s="68"/>
      <c r="N102" s="348"/>
      <c r="O102" s="348"/>
      <c r="P102" s="214">
        <v>60</v>
      </c>
      <c r="Q102" s="214">
        <v>0</v>
      </c>
      <c r="R102" s="68" t="s">
        <v>1479</v>
      </c>
      <c r="S102" s="349"/>
      <c r="T102" s="272"/>
    </row>
    <row r="103" spans="1:20" ht="76.5">
      <c r="A103" s="191">
        <v>117</v>
      </c>
      <c r="B103" s="68"/>
      <c r="C103" s="212" t="s">
        <v>54</v>
      </c>
      <c r="D103" s="213">
        <v>45666</v>
      </c>
      <c r="E103" s="191" t="s">
        <v>1767</v>
      </c>
      <c r="F103" s="191" t="s">
        <v>10</v>
      </c>
      <c r="G103" s="191">
        <v>1116078</v>
      </c>
      <c r="H103" s="68"/>
      <c r="I103" s="197" t="s">
        <v>2356</v>
      </c>
      <c r="J103" s="68"/>
      <c r="K103" s="68"/>
      <c r="L103" s="68"/>
      <c r="M103" s="68"/>
      <c r="N103" s="348"/>
      <c r="O103" s="348"/>
      <c r="P103" s="214">
        <v>60</v>
      </c>
      <c r="Q103" s="214">
        <v>0</v>
      </c>
      <c r="R103" s="68" t="s">
        <v>1479</v>
      </c>
      <c r="S103" s="349"/>
      <c r="T103" s="272"/>
    </row>
    <row r="104" spans="1:20" ht="38.25">
      <c r="A104" s="191" t="s">
        <v>550</v>
      </c>
      <c r="B104" s="68"/>
      <c r="C104" s="212" t="s">
        <v>589</v>
      </c>
      <c r="D104" s="213">
        <v>45667</v>
      </c>
      <c r="E104" s="191" t="s">
        <v>1768</v>
      </c>
      <c r="F104" s="191" t="s">
        <v>3</v>
      </c>
      <c r="G104" s="191">
        <v>2249519</v>
      </c>
      <c r="H104" s="68"/>
      <c r="I104" s="197" t="s">
        <v>2357</v>
      </c>
      <c r="J104" s="68"/>
      <c r="K104" s="68"/>
      <c r="L104" s="68"/>
      <c r="M104" s="68"/>
      <c r="N104" s="348"/>
      <c r="O104" s="348"/>
      <c r="P104" s="214">
        <v>0</v>
      </c>
      <c r="Q104" s="214">
        <v>813</v>
      </c>
      <c r="R104" s="68" t="s">
        <v>1479</v>
      </c>
      <c r="S104" s="349"/>
      <c r="T104" s="272"/>
    </row>
    <row r="105" spans="1:20" ht="51">
      <c r="A105" s="191" t="s">
        <v>544</v>
      </c>
      <c r="B105" s="68"/>
      <c r="C105" s="212" t="s">
        <v>679</v>
      </c>
      <c r="D105" s="213">
        <v>45667</v>
      </c>
      <c r="E105" s="191" t="s">
        <v>1769</v>
      </c>
      <c r="F105" s="191" t="s">
        <v>3</v>
      </c>
      <c r="G105" s="191">
        <v>2249592</v>
      </c>
      <c r="H105" s="68"/>
      <c r="I105" s="197" t="s">
        <v>2358</v>
      </c>
      <c r="J105" s="68"/>
      <c r="K105" s="68"/>
      <c r="L105" s="68"/>
      <c r="M105" s="68"/>
      <c r="N105" s="348"/>
      <c r="O105" s="348"/>
      <c r="P105" s="214">
        <v>0</v>
      </c>
      <c r="Q105" s="214">
        <v>7507.01</v>
      </c>
      <c r="R105" s="68" t="s">
        <v>1479</v>
      </c>
      <c r="S105" s="349"/>
      <c r="T105" s="272"/>
    </row>
    <row r="106" spans="1:20" ht="51">
      <c r="A106" s="191">
        <v>309</v>
      </c>
      <c r="B106" s="68"/>
      <c r="C106" s="212" t="s">
        <v>1238</v>
      </c>
      <c r="D106" s="213">
        <v>45667</v>
      </c>
      <c r="E106" s="191" t="s">
        <v>1770</v>
      </c>
      <c r="F106" s="191" t="s">
        <v>3</v>
      </c>
      <c r="G106" s="191">
        <v>2249612</v>
      </c>
      <c r="H106" s="68"/>
      <c r="I106" s="197" t="s">
        <v>2359</v>
      </c>
      <c r="J106" s="68"/>
      <c r="K106" s="68"/>
      <c r="L106" s="68"/>
      <c r="M106" s="68"/>
      <c r="N106" s="348"/>
      <c r="O106" s="348"/>
      <c r="P106" s="214">
        <v>0</v>
      </c>
      <c r="Q106" s="214">
        <v>36</v>
      </c>
      <c r="R106" s="68" t="s">
        <v>1479</v>
      </c>
      <c r="S106" s="349"/>
      <c r="T106" s="272"/>
    </row>
    <row r="107" spans="1:20" ht="51">
      <c r="A107" s="191">
        <v>903</v>
      </c>
      <c r="B107" s="68"/>
      <c r="C107" s="212" t="s">
        <v>192</v>
      </c>
      <c r="D107" s="213">
        <v>45667</v>
      </c>
      <c r="E107" s="191" t="s">
        <v>1771</v>
      </c>
      <c r="F107" s="191" t="s">
        <v>3</v>
      </c>
      <c r="G107" s="191">
        <v>2249615</v>
      </c>
      <c r="H107" s="68"/>
      <c r="I107" s="197" t="s">
        <v>2360</v>
      </c>
      <c r="J107" s="68"/>
      <c r="K107" s="68"/>
      <c r="L107" s="68"/>
      <c r="M107" s="68"/>
      <c r="N107" s="348"/>
      <c r="O107" s="348"/>
      <c r="P107" s="214">
        <v>0</v>
      </c>
      <c r="Q107" s="214">
        <v>18</v>
      </c>
      <c r="R107" s="68" t="s">
        <v>1479</v>
      </c>
      <c r="S107" s="349"/>
      <c r="T107" s="272"/>
    </row>
    <row r="108" spans="1:20" ht="51">
      <c r="A108" s="191">
        <v>526</v>
      </c>
      <c r="B108" s="68"/>
      <c r="C108" s="212" t="s">
        <v>1262</v>
      </c>
      <c r="D108" s="213">
        <v>45667</v>
      </c>
      <c r="E108" s="191" t="s">
        <v>1772</v>
      </c>
      <c r="F108" s="191" t="s">
        <v>3</v>
      </c>
      <c r="G108" s="191">
        <v>2249625</v>
      </c>
      <c r="H108" s="68"/>
      <c r="I108" s="197" t="s">
        <v>2361</v>
      </c>
      <c r="J108" s="68"/>
      <c r="K108" s="68"/>
      <c r="L108" s="68"/>
      <c r="M108" s="68"/>
      <c r="N108" s="348"/>
      <c r="O108" s="348"/>
      <c r="P108" s="214">
        <v>0</v>
      </c>
      <c r="Q108" s="214">
        <v>11257.5</v>
      </c>
      <c r="R108" s="68" t="s">
        <v>1479</v>
      </c>
      <c r="S108" s="349"/>
      <c r="T108" s="272"/>
    </row>
    <row r="109" spans="1:20" ht="51">
      <c r="A109" s="191">
        <v>15</v>
      </c>
      <c r="B109" s="68"/>
      <c r="C109" s="212" t="s">
        <v>39</v>
      </c>
      <c r="D109" s="213">
        <v>45667</v>
      </c>
      <c r="E109" s="191" t="s">
        <v>1773</v>
      </c>
      <c r="F109" s="191" t="s">
        <v>3</v>
      </c>
      <c r="G109" s="191">
        <v>2249670</v>
      </c>
      <c r="H109" s="68"/>
      <c r="I109" s="197" t="s">
        <v>2362</v>
      </c>
      <c r="J109" s="68"/>
      <c r="K109" s="68"/>
      <c r="L109" s="68"/>
      <c r="M109" s="68"/>
      <c r="N109" s="348"/>
      <c r="O109" s="348"/>
      <c r="P109" s="214">
        <v>0</v>
      </c>
      <c r="Q109" s="214">
        <v>284</v>
      </c>
      <c r="R109" s="68" t="s">
        <v>1479</v>
      </c>
      <c r="S109" s="349"/>
      <c r="T109" s="272"/>
    </row>
    <row r="110" spans="1:20" ht="51">
      <c r="A110" s="191">
        <v>15</v>
      </c>
      <c r="B110" s="68"/>
      <c r="C110" s="212" t="s">
        <v>39</v>
      </c>
      <c r="D110" s="213">
        <v>45667</v>
      </c>
      <c r="E110" s="191" t="s">
        <v>1774</v>
      </c>
      <c r="F110" s="191" t="s">
        <v>3</v>
      </c>
      <c r="G110" s="191">
        <v>2249673</v>
      </c>
      <c r="H110" s="68"/>
      <c r="I110" s="197" t="s">
        <v>2362</v>
      </c>
      <c r="J110" s="68"/>
      <c r="K110" s="68"/>
      <c r="L110" s="68"/>
      <c r="M110" s="68"/>
      <c r="N110" s="348"/>
      <c r="O110" s="348"/>
      <c r="P110" s="214">
        <v>0</v>
      </c>
      <c r="Q110" s="214">
        <v>246</v>
      </c>
      <c r="R110" s="68" t="s">
        <v>1479</v>
      </c>
      <c r="S110" s="349"/>
      <c r="T110" s="272"/>
    </row>
    <row r="111" spans="1:20" ht="51">
      <c r="A111" s="191">
        <v>15</v>
      </c>
      <c r="B111" s="68"/>
      <c r="C111" s="212" t="s">
        <v>39</v>
      </c>
      <c r="D111" s="213">
        <v>45667</v>
      </c>
      <c r="E111" s="191" t="s">
        <v>1775</v>
      </c>
      <c r="F111" s="191" t="s">
        <v>3</v>
      </c>
      <c r="G111" s="191">
        <v>2249676</v>
      </c>
      <c r="H111" s="68"/>
      <c r="I111" s="197" t="s">
        <v>2362</v>
      </c>
      <c r="J111" s="68"/>
      <c r="K111" s="68"/>
      <c r="L111" s="68"/>
      <c r="M111" s="68"/>
      <c r="N111" s="348"/>
      <c r="O111" s="348"/>
      <c r="P111" s="214">
        <v>0</v>
      </c>
      <c r="Q111" s="214">
        <v>246</v>
      </c>
      <c r="R111" s="68" t="s">
        <v>1479</v>
      </c>
      <c r="S111" s="349"/>
      <c r="T111" s="272"/>
    </row>
    <row r="112" spans="1:20" ht="51">
      <c r="A112" s="191">
        <v>15</v>
      </c>
      <c r="B112" s="68"/>
      <c r="C112" s="212" t="s">
        <v>39</v>
      </c>
      <c r="D112" s="213">
        <v>45667</v>
      </c>
      <c r="E112" s="191" t="s">
        <v>1776</v>
      </c>
      <c r="F112" s="191" t="s">
        <v>3</v>
      </c>
      <c r="G112" s="191">
        <v>2249679</v>
      </c>
      <c r="H112" s="68"/>
      <c r="I112" s="197" t="s">
        <v>2362</v>
      </c>
      <c r="J112" s="68"/>
      <c r="K112" s="68"/>
      <c r="L112" s="68"/>
      <c r="M112" s="68"/>
      <c r="N112" s="348"/>
      <c r="O112" s="348"/>
      <c r="P112" s="214">
        <v>0</v>
      </c>
      <c r="Q112" s="214">
        <v>284</v>
      </c>
      <c r="R112" s="68" t="s">
        <v>1479</v>
      </c>
      <c r="S112" s="349"/>
      <c r="T112" s="272"/>
    </row>
    <row r="113" spans="1:20" ht="38.25">
      <c r="A113" s="191">
        <v>15</v>
      </c>
      <c r="B113" s="68"/>
      <c r="C113" s="212" t="s">
        <v>39</v>
      </c>
      <c r="D113" s="213">
        <v>45667</v>
      </c>
      <c r="E113" s="191" t="s">
        <v>1777</v>
      </c>
      <c r="F113" s="191" t="s">
        <v>3</v>
      </c>
      <c r="G113" s="191">
        <v>2249680</v>
      </c>
      <c r="H113" s="68"/>
      <c r="I113" s="197" t="s">
        <v>2363</v>
      </c>
      <c r="J113" s="68"/>
      <c r="K113" s="68"/>
      <c r="L113" s="68"/>
      <c r="M113" s="68"/>
      <c r="N113" s="348"/>
      <c r="O113" s="348"/>
      <c r="P113" s="214">
        <v>0</v>
      </c>
      <c r="Q113" s="214">
        <v>699</v>
      </c>
      <c r="R113" s="68" t="s">
        <v>1479</v>
      </c>
      <c r="S113" s="349"/>
      <c r="T113" s="272"/>
    </row>
    <row r="114" spans="1:20" ht="51">
      <c r="A114" s="191">
        <v>309</v>
      </c>
      <c r="B114" s="68"/>
      <c r="C114" s="212" t="s">
        <v>1238</v>
      </c>
      <c r="D114" s="213">
        <v>45667</v>
      </c>
      <c r="E114" s="191" t="s">
        <v>1778</v>
      </c>
      <c r="F114" s="191" t="s">
        <v>3</v>
      </c>
      <c r="G114" s="191">
        <v>2249707</v>
      </c>
      <c r="H114" s="68"/>
      <c r="I114" s="197" t="s">
        <v>2364</v>
      </c>
      <c r="J114" s="68"/>
      <c r="K114" s="68"/>
      <c r="L114" s="68"/>
      <c r="M114" s="68"/>
      <c r="N114" s="348"/>
      <c r="O114" s="348"/>
      <c r="P114" s="214">
        <v>0</v>
      </c>
      <c r="Q114" s="214">
        <v>18</v>
      </c>
      <c r="R114" s="68" t="s">
        <v>1479</v>
      </c>
      <c r="S114" s="349"/>
      <c r="T114" s="272"/>
    </row>
    <row r="115" spans="1:20" ht="63.75">
      <c r="A115" s="191">
        <v>309</v>
      </c>
      <c r="B115" s="68"/>
      <c r="C115" s="212" t="s">
        <v>1238</v>
      </c>
      <c r="D115" s="213">
        <v>45667</v>
      </c>
      <c r="E115" s="191" t="s">
        <v>1779</v>
      </c>
      <c r="F115" s="191" t="s">
        <v>3</v>
      </c>
      <c r="G115" s="191">
        <v>2249715</v>
      </c>
      <c r="H115" s="68"/>
      <c r="I115" s="197" t="s">
        <v>2365</v>
      </c>
      <c r="J115" s="68"/>
      <c r="K115" s="68"/>
      <c r="L115" s="68"/>
      <c r="M115" s="68"/>
      <c r="N115" s="348"/>
      <c r="O115" s="348"/>
      <c r="P115" s="214">
        <v>0</v>
      </c>
      <c r="Q115" s="214">
        <v>36</v>
      </c>
      <c r="R115" s="68" t="s">
        <v>1479</v>
      </c>
      <c r="S115" s="349"/>
      <c r="T115" s="272"/>
    </row>
    <row r="116" spans="1:20" ht="51">
      <c r="A116" s="191">
        <v>291</v>
      </c>
      <c r="B116" s="68"/>
      <c r="C116" s="212" t="s">
        <v>119</v>
      </c>
      <c r="D116" s="213">
        <v>45667</v>
      </c>
      <c r="E116" s="191" t="s">
        <v>1780</v>
      </c>
      <c r="F116" s="191" t="s">
        <v>3</v>
      </c>
      <c r="G116" s="191">
        <v>2249767</v>
      </c>
      <c r="H116" s="68"/>
      <c r="I116" s="197" t="s">
        <v>2366</v>
      </c>
      <c r="J116" s="68"/>
      <c r="K116" s="68"/>
      <c r="L116" s="68"/>
      <c r="M116" s="68"/>
      <c r="N116" s="348"/>
      <c r="O116" s="348"/>
      <c r="P116" s="214">
        <v>0</v>
      </c>
      <c r="Q116" s="214">
        <v>7343.74</v>
      </c>
      <c r="R116" s="68" t="s">
        <v>1479</v>
      </c>
      <c r="S116" s="349"/>
      <c r="T116" s="272"/>
    </row>
    <row r="117" spans="1:20" ht="51">
      <c r="A117" s="191">
        <v>383</v>
      </c>
      <c r="B117" s="68"/>
      <c r="C117" s="212" t="s">
        <v>1242</v>
      </c>
      <c r="D117" s="213">
        <v>45667</v>
      </c>
      <c r="E117" s="191" t="s">
        <v>1781</v>
      </c>
      <c r="F117" s="191" t="s">
        <v>3</v>
      </c>
      <c r="G117" s="191">
        <v>2249803</v>
      </c>
      <c r="H117" s="68"/>
      <c r="I117" s="197" t="s">
        <v>2367</v>
      </c>
      <c r="J117" s="68"/>
      <c r="K117" s="68"/>
      <c r="L117" s="68"/>
      <c r="M117" s="68"/>
      <c r="N117" s="348"/>
      <c r="O117" s="348"/>
      <c r="P117" s="214">
        <v>0</v>
      </c>
      <c r="Q117" s="214">
        <v>5400</v>
      </c>
      <c r="R117" s="68" t="s">
        <v>1479</v>
      </c>
      <c r="S117" s="349"/>
      <c r="T117" s="272"/>
    </row>
    <row r="118" spans="1:20" ht="51">
      <c r="A118" s="191">
        <v>383</v>
      </c>
      <c r="B118" s="68"/>
      <c r="C118" s="212" t="s">
        <v>1242</v>
      </c>
      <c r="D118" s="213">
        <v>45667</v>
      </c>
      <c r="E118" s="191" t="s">
        <v>1782</v>
      </c>
      <c r="F118" s="191" t="s">
        <v>3</v>
      </c>
      <c r="G118" s="191">
        <v>2249804</v>
      </c>
      <c r="H118" s="68"/>
      <c r="I118" s="197" t="s">
        <v>2368</v>
      </c>
      <c r="J118" s="68"/>
      <c r="K118" s="68"/>
      <c r="L118" s="68"/>
      <c r="M118" s="68"/>
      <c r="N118" s="348"/>
      <c r="O118" s="348"/>
      <c r="P118" s="214">
        <v>0</v>
      </c>
      <c r="Q118" s="214">
        <v>28988.16</v>
      </c>
      <c r="R118" s="68" t="s">
        <v>1479</v>
      </c>
      <c r="S118" s="349"/>
      <c r="T118" s="272"/>
    </row>
    <row r="119" spans="1:20" ht="51">
      <c r="A119" s="191">
        <v>383</v>
      </c>
      <c r="B119" s="68"/>
      <c r="C119" s="212" t="s">
        <v>1242</v>
      </c>
      <c r="D119" s="213">
        <v>45667</v>
      </c>
      <c r="E119" s="191" t="s">
        <v>1783</v>
      </c>
      <c r="F119" s="191" t="s">
        <v>3</v>
      </c>
      <c r="G119" s="191">
        <v>2249805</v>
      </c>
      <c r="H119" s="68"/>
      <c r="I119" s="197" t="s">
        <v>2369</v>
      </c>
      <c r="J119" s="68"/>
      <c r="K119" s="68"/>
      <c r="L119" s="68"/>
      <c r="M119" s="68"/>
      <c r="N119" s="348"/>
      <c r="O119" s="348"/>
      <c r="P119" s="214">
        <v>0</v>
      </c>
      <c r="Q119" s="214">
        <v>4000</v>
      </c>
      <c r="R119" s="68" t="s">
        <v>1479</v>
      </c>
      <c r="S119" s="349"/>
      <c r="T119" s="272"/>
    </row>
    <row r="120" spans="1:20" ht="51">
      <c r="A120" s="191">
        <v>383</v>
      </c>
      <c r="B120" s="68"/>
      <c r="C120" s="212" t="s">
        <v>1242</v>
      </c>
      <c r="D120" s="213">
        <v>45667</v>
      </c>
      <c r="E120" s="191" t="s">
        <v>1784</v>
      </c>
      <c r="F120" s="191" t="s">
        <v>3</v>
      </c>
      <c r="G120" s="191">
        <v>2249806</v>
      </c>
      <c r="H120" s="68"/>
      <c r="I120" s="197" t="s">
        <v>2370</v>
      </c>
      <c r="J120" s="68"/>
      <c r="K120" s="68"/>
      <c r="L120" s="68"/>
      <c r="M120" s="68"/>
      <c r="N120" s="348"/>
      <c r="O120" s="348"/>
      <c r="P120" s="214">
        <v>0</v>
      </c>
      <c r="Q120" s="214">
        <v>1726</v>
      </c>
      <c r="R120" s="68" t="s">
        <v>1479</v>
      </c>
      <c r="S120" s="349"/>
      <c r="T120" s="272"/>
    </row>
    <row r="121" spans="1:20" ht="51">
      <c r="A121" s="191">
        <v>383</v>
      </c>
      <c r="B121" s="68"/>
      <c r="C121" s="212" t="s">
        <v>1242</v>
      </c>
      <c r="D121" s="213">
        <v>45667</v>
      </c>
      <c r="E121" s="191" t="s">
        <v>1785</v>
      </c>
      <c r="F121" s="191" t="s">
        <v>3</v>
      </c>
      <c r="G121" s="191">
        <v>2249807</v>
      </c>
      <c r="H121" s="68"/>
      <c r="I121" s="197" t="s">
        <v>2371</v>
      </c>
      <c r="J121" s="68"/>
      <c r="K121" s="68"/>
      <c r="L121" s="68"/>
      <c r="M121" s="68"/>
      <c r="N121" s="348"/>
      <c r="O121" s="348"/>
      <c r="P121" s="214">
        <v>0</v>
      </c>
      <c r="Q121" s="214">
        <v>2350</v>
      </c>
      <c r="R121" s="68" t="s">
        <v>1479</v>
      </c>
      <c r="S121" s="349"/>
      <c r="T121" s="272"/>
    </row>
    <row r="122" spans="1:20" ht="51">
      <c r="A122" s="191">
        <v>383</v>
      </c>
      <c r="B122" s="68"/>
      <c r="C122" s="212" t="s">
        <v>1242</v>
      </c>
      <c r="D122" s="213">
        <v>45667</v>
      </c>
      <c r="E122" s="191" t="s">
        <v>1786</v>
      </c>
      <c r="F122" s="191" t="s">
        <v>3</v>
      </c>
      <c r="G122" s="191">
        <v>2249808</v>
      </c>
      <c r="H122" s="68"/>
      <c r="I122" s="197" t="s">
        <v>2372</v>
      </c>
      <c r="J122" s="68"/>
      <c r="K122" s="68"/>
      <c r="L122" s="68"/>
      <c r="M122" s="68"/>
      <c r="N122" s="348"/>
      <c r="O122" s="348"/>
      <c r="P122" s="214">
        <v>0</v>
      </c>
      <c r="Q122" s="214">
        <v>2372</v>
      </c>
      <c r="R122" s="68" t="s">
        <v>1479</v>
      </c>
      <c r="S122" s="349"/>
      <c r="T122" s="272"/>
    </row>
    <row r="123" spans="1:20" ht="51">
      <c r="A123" s="191">
        <v>383</v>
      </c>
      <c r="B123" s="68"/>
      <c r="C123" s="212" t="s">
        <v>1242</v>
      </c>
      <c r="D123" s="213">
        <v>45667</v>
      </c>
      <c r="E123" s="191" t="s">
        <v>1787</v>
      </c>
      <c r="F123" s="191" t="s">
        <v>3</v>
      </c>
      <c r="G123" s="191">
        <v>2249810</v>
      </c>
      <c r="H123" s="68"/>
      <c r="I123" s="197" t="s">
        <v>2373</v>
      </c>
      <c r="J123" s="68"/>
      <c r="K123" s="68"/>
      <c r="L123" s="68"/>
      <c r="M123" s="68"/>
      <c r="N123" s="348"/>
      <c r="O123" s="348"/>
      <c r="P123" s="214">
        <v>0</v>
      </c>
      <c r="Q123" s="214">
        <v>1187</v>
      </c>
      <c r="R123" s="68" t="s">
        <v>1479</v>
      </c>
      <c r="S123" s="349"/>
      <c r="T123" s="272"/>
    </row>
    <row r="124" spans="1:20" ht="51">
      <c r="A124" s="191">
        <v>383</v>
      </c>
      <c r="B124" s="68"/>
      <c r="C124" s="212" t="s">
        <v>1242</v>
      </c>
      <c r="D124" s="213">
        <v>45667</v>
      </c>
      <c r="E124" s="191" t="s">
        <v>1788</v>
      </c>
      <c r="F124" s="191" t="s">
        <v>3</v>
      </c>
      <c r="G124" s="191">
        <v>2249811</v>
      </c>
      <c r="H124" s="68"/>
      <c r="I124" s="197" t="s">
        <v>2374</v>
      </c>
      <c r="J124" s="68"/>
      <c r="K124" s="68"/>
      <c r="L124" s="68"/>
      <c r="M124" s="68"/>
      <c r="N124" s="348"/>
      <c r="O124" s="348"/>
      <c r="P124" s="214">
        <v>0</v>
      </c>
      <c r="Q124" s="214">
        <v>6000</v>
      </c>
      <c r="R124" s="68" t="s">
        <v>1479</v>
      </c>
      <c r="S124" s="349"/>
      <c r="T124" s="272"/>
    </row>
    <row r="125" spans="1:20" ht="51">
      <c r="A125" s="191">
        <v>383</v>
      </c>
      <c r="B125" s="68"/>
      <c r="C125" s="212" t="s">
        <v>1242</v>
      </c>
      <c r="D125" s="213">
        <v>45667</v>
      </c>
      <c r="E125" s="191" t="s">
        <v>1789</v>
      </c>
      <c r="F125" s="191" t="s">
        <v>3</v>
      </c>
      <c r="G125" s="191">
        <v>2249812</v>
      </c>
      <c r="H125" s="68"/>
      <c r="I125" s="197" t="s">
        <v>2375</v>
      </c>
      <c r="J125" s="68"/>
      <c r="K125" s="68"/>
      <c r="L125" s="68"/>
      <c r="M125" s="68"/>
      <c r="N125" s="348"/>
      <c r="O125" s="348"/>
      <c r="P125" s="214">
        <v>0</v>
      </c>
      <c r="Q125" s="214">
        <v>3223</v>
      </c>
      <c r="R125" s="68" t="s">
        <v>1479</v>
      </c>
      <c r="S125" s="349"/>
      <c r="T125" s="272"/>
    </row>
    <row r="126" spans="1:20" ht="51">
      <c r="A126" s="191">
        <v>383</v>
      </c>
      <c r="B126" s="68"/>
      <c r="C126" s="212" t="s">
        <v>1242</v>
      </c>
      <c r="D126" s="213">
        <v>45667</v>
      </c>
      <c r="E126" s="191" t="s">
        <v>1790</v>
      </c>
      <c r="F126" s="191" t="s">
        <v>3</v>
      </c>
      <c r="G126" s="191">
        <v>2249813</v>
      </c>
      <c r="H126" s="68"/>
      <c r="I126" s="197" t="s">
        <v>2376</v>
      </c>
      <c r="J126" s="68"/>
      <c r="K126" s="68"/>
      <c r="L126" s="68"/>
      <c r="M126" s="68"/>
      <c r="N126" s="348"/>
      <c r="O126" s="348"/>
      <c r="P126" s="214">
        <v>0</v>
      </c>
      <c r="Q126" s="214">
        <v>1000</v>
      </c>
      <c r="R126" s="68" t="s">
        <v>1479</v>
      </c>
      <c r="S126" s="349"/>
      <c r="T126" s="272"/>
    </row>
    <row r="127" spans="1:20" ht="51">
      <c r="A127" s="191">
        <v>383</v>
      </c>
      <c r="B127" s="68"/>
      <c r="C127" s="212" t="s">
        <v>1242</v>
      </c>
      <c r="D127" s="213">
        <v>45667</v>
      </c>
      <c r="E127" s="191" t="s">
        <v>1791</v>
      </c>
      <c r="F127" s="191" t="s">
        <v>3</v>
      </c>
      <c r="G127" s="191">
        <v>2249814</v>
      </c>
      <c r="H127" s="68"/>
      <c r="I127" s="197" t="s">
        <v>2377</v>
      </c>
      <c r="J127" s="68"/>
      <c r="K127" s="68"/>
      <c r="L127" s="68"/>
      <c r="M127" s="68"/>
      <c r="N127" s="348"/>
      <c r="O127" s="348"/>
      <c r="P127" s="214">
        <v>0</v>
      </c>
      <c r="Q127" s="214">
        <v>934</v>
      </c>
      <c r="R127" s="68" t="s">
        <v>1479</v>
      </c>
      <c r="S127" s="349"/>
      <c r="T127" s="272"/>
    </row>
    <row r="128" spans="1:20" ht="38.25">
      <c r="A128" s="191">
        <v>15</v>
      </c>
      <c r="B128" s="68"/>
      <c r="C128" s="212" t="s">
        <v>39</v>
      </c>
      <c r="D128" s="213">
        <v>45667</v>
      </c>
      <c r="E128" s="191" t="s">
        <v>1792</v>
      </c>
      <c r="F128" s="191" t="s">
        <v>3</v>
      </c>
      <c r="G128" s="191">
        <v>2249818</v>
      </c>
      <c r="H128" s="68"/>
      <c r="I128" s="197" t="s">
        <v>2378</v>
      </c>
      <c r="J128" s="68"/>
      <c r="K128" s="68"/>
      <c r="L128" s="68"/>
      <c r="M128" s="68"/>
      <c r="N128" s="348"/>
      <c r="O128" s="348"/>
      <c r="P128" s="214">
        <v>0</v>
      </c>
      <c r="Q128" s="214">
        <v>2000</v>
      </c>
      <c r="R128" s="68" t="s">
        <v>1479</v>
      </c>
      <c r="S128" s="349"/>
      <c r="T128" s="272"/>
    </row>
    <row r="129" spans="1:20" ht="51">
      <c r="A129" s="191" t="s">
        <v>544</v>
      </c>
      <c r="B129" s="68"/>
      <c r="C129" s="212" t="s">
        <v>679</v>
      </c>
      <c r="D129" s="213">
        <v>45667</v>
      </c>
      <c r="E129" s="191" t="s">
        <v>1793</v>
      </c>
      <c r="F129" s="191" t="s">
        <v>3</v>
      </c>
      <c r="G129" s="191">
        <v>2249554</v>
      </c>
      <c r="H129" s="68"/>
      <c r="I129" s="197" t="s">
        <v>2379</v>
      </c>
      <c r="J129" s="68"/>
      <c r="K129" s="68"/>
      <c r="L129" s="68"/>
      <c r="M129" s="68"/>
      <c r="N129" s="348"/>
      <c r="O129" s="348"/>
      <c r="P129" s="214">
        <v>0</v>
      </c>
      <c r="Q129" s="214">
        <v>798138.78</v>
      </c>
      <c r="R129" s="68" t="s">
        <v>1479</v>
      </c>
      <c r="S129" s="349"/>
      <c r="T129" s="272"/>
    </row>
    <row r="130" spans="1:20" ht="51">
      <c r="A130" s="191" t="s">
        <v>550</v>
      </c>
      <c r="B130" s="68"/>
      <c r="C130" s="212" t="s">
        <v>589</v>
      </c>
      <c r="D130" s="213">
        <v>45667</v>
      </c>
      <c r="E130" s="191" t="s">
        <v>1794</v>
      </c>
      <c r="F130" s="191" t="s">
        <v>3</v>
      </c>
      <c r="G130" s="191">
        <v>2249617</v>
      </c>
      <c r="H130" s="68"/>
      <c r="I130" s="197" t="s">
        <v>2380</v>
      </c>
      <c r="J130" s="68"/>
      <c r="K130" s="68"/>
      <c r="L130" s="68"/>
      <c r="M130" s="68"/>
      <c r="N130" s="348"/>
      <c r="O130" s="348"/>
      <c r="P130" s="214">
        <v>0</v>
      </c>
      <c r="Q130" s="214">
        <v>961</v>
      </c>
      <c r="R130" s="68" t="s">
        <v>1479</v>
      </c>
      <c r="S130" s="349"/>
      <c r="T130" s="272"/>
    </row>
    <row r="131" spans="1:20" ht="51">
      <c r="A131" s="191">
        <v>291</v>
      </c>
      <c r="B131" s="68"/>
      <c r="C131" s="212" t="s">
        <v>119</v>
      </c>
      <c r="D131" s="213">
        <v>45667</v>
      </c>
      <c r="E131" s="191" t="s">
        <v>1795</v>
      </c>
      <c r="F131" s="191" t="s">
        <v>3</v>
      </c>
      <c r="G131" s="191">
        <v>2249626</v>
      </c>
      <c r="H131" s="68"/>
      <c r="I131" s="197" t="s">
        <v>2381</v>
      </c>
      <c r="J131" s="68"/>
      <c r="K131" s="68"/>
      <c r="L131" s="68"/>
      <c r="M131" s="68"/>
      <c r="N131" s="348"/>
      <c r="O131" s="348"/>
      <c r="P131" s="214">
        <v>0</v>
      </c>
      <c r="Q131" s="214">
        <v>2923.2</v>
      </c>
      <c r="R131" s="68" t="s">
        <v>1479</v>
      </c>
      <c r="S131" s="349"/>
      <c r="T131" s="272"/>
    </row>
    <row r="132" spans="1:20" ht="38.25">
      <c r="A132" s="191" t="s">
        <v>550</v>
      </c>
      <c r="B132" s="68"/>
      <c r="C132" s="212" t="s">
        <v>589</v>
      </c>
      <c r="D132" s="213">
        <v>45670</v>
      </c>
      <c r="E132" s="191" t="s">
        <v>1798</v>
      </c>
      <c r="F132" s="191" t="s">
        <v>3</v>
      </c>
      <c r="G132" s="191">
        <v>2250029</v>
      </c>
      <c r="H132" s="68"/>
      <c r="I132" s="197" t="s">
        <v>2384</v>
      </c>
      <c r="J132" s="68"/>
      <c r="K132" s="68"/>
      <c r="L132" s="68"/>
      <c r="M132" s="68"/>
      <c r="N132" s="348"/>
      <c r="O132" s="348"/>
      <c r="P132" s="214">
        <v>0</v>
      </c>
      <c r="Q132" s="214">
        <v>186</v>
      </c>
      <c r="R132" s="68" t="s">
        <v>1479</v>
      </c>
      <c r="S132" s="349"/>
      <c r="T132" s="272"/>
    </row>
    <row r="133" spans="1:20" ht="51">
      <c r="A133" s="191">
        <v>15</v>
      </c>
      <c r="B133" s="68"/>
      <c r="C133" s="212" t="s">
        <v>39</v>
      </c>
      <c r="D133" s="213">
        <v>45670</v>
      </c>
      <c r="E133" s="191" t="s">
        <v>1799</v>
      </c>
      <c r="F133" s="191" t="s">
        <v>3</v>
      </c>
      <c r="G133" s="191">
        <v>2250082</v>
      </c>
      <c r="H133" s="68"/>
      <c r="I133" s="197" t="s">
        <v>2385</v>
      </c>
      <c r="J133" s="68"/>
      <c r="K133" s="68"/>
      <c r="L133" s="68"/>
      <c r="M133" s="68"/>
      <c r="N133" s="348"/>
      <c r="O133" s="348"/>
      <c r="P133" s="214">
        <v>0</v>
      </c>
      <c r="Q133" s="214">
        <v>98.89</v>
      </c>
      <c r="R133" s="68" t="s">
        <v>1479</v>
      </c>
      <c r="S133" s="349"/>
      <c r="T133" s="272"/>
    </row>
    <row r="134" spans="1:20" ht="51">
      <c r="A134" s="191">
        <v>117</v>
      </c>
      <c r="B134" s="68"/>
      <c r="C134" s="212" t="s">
        <v>54</v>
      </c>
      <c r="D134" s="213">
        <v>45670</v>
      </c>
      <c r="E134" s="191" t="s">
        <v>1800</v>
      </c>
      <c r="F134" s="191" t="s">
        <v>3</v>
      </c>
      <c r="G134" s="191">
        <v>2250132</v>
      </c>
      <c r="H134" s="68"/>
      <c r="I134" s="197" t="s">
        <v>2386</v>
      </c>
      <c r="J134" s="68"/>
      <c r="K134" s="68"/>
      <c r="L134" s="68"/>
      <c r="M134" s="68"/>
      <c r="N134" s="348"/>
      <c r="O134" s="348"/>
      <c r="P134" s="214">
        <v>0</v>
      </c>
      <c r="Q134" s="214">
        <v>3361.75</v>
      </c>
      <c r="R134" s="68" t="s">
        <v>1479</v>
      </c>
      <c r="S134" s="349"/>
      <c r="T134" s="272"/>
    </row>
    <row r="135" spans="1:20" ht="51">
      <c r="A135" s="191" t="s">
        <v>550</v>
      </c>
      <c r="B135" s="68"/>
      <c r="C135" s="212" t="s">
        <v>589</v>
      </c>
      <c r="D135" s="213">
        <v>45670</v>
      </c>
      <c r="E135" s="191" t="s">
        <v>1801</v>
      </c>
      <c r="F135" s="191" t="s">
        <v>3</v>
      </c>
      <c r="G135" s="191">
        <v>2250071</v>
      </c>
      <c r="H135" s="68"/>
      <c r="I135" s="197" t="s">
        <v>2387</v>
      </c>
      <c r="J135" s="68"/>
      <c r="K135" s="68"/>
      <c r="L135" s="68"/>
      <c r="M135" s="68"/>
      <c r="N135" s="348"/>
      <c r="O135" s="348"/>
      <c r="P135" s="214">
        <v>0</v>
      </c>
      <c r="Q135" s="214">
        <v>4000</v>
      </c>
      <c r="R135" s="68" t="s">
        <v>1479</v>
      </c>
      <c r="S135" s="349"/>
      <c r="T135" s="272"/>
    </row>
    <row r="136" spans="1:20" ht="63.75">
      <c r="A136" s="191" t="s">
        <v>544</v>
      </c>
      <c r="B136" s="68"/>
      <c r="C136" s="212" t="s">
        <v>679</v>
      </c>
      <c r="D136" s="213">
        <v>45670</v>
      </c>
      <c r="E136" s="191" t="s">
        <v>1802</v>
      </c>
      <c r="F136" s="191" t="s">
        <v>6</v>
      </c>
      <c r="G136" s="191">
        <v>2152379</v>
      </c>
      <c r="H136" s="68"/>
      <c r="I136" s="197" t="s">
        <v>2389</v>
      </c>
      <c r="J136" s="68"/>
      <c r="K136" s="68"/>
      <c r="L136" s="68"/>
      <c r="M136" s="68"/>
      <c r="N136" s="348"/>
      <c r="O136" s="348"/>
      <c r="P136" s="214">
        <v>0</v>
      </c>
      <c r="Q136" s="214">
        <v>119370.57</v>
      </c>
      <c r="R136" s="68" t="s">
        <v>1479</v>
      </c>
      <c r="S136" s="349"/>
      <c r="T136" s="272"/>
    </row>
    <row r="137" spans="1:20" ht="51">
      <c r="A137" s="191">
        <v>223</v>
      </c>
      <c r="B137" s="68"/>
      <c r="C137" s="212" t="s">
        <v>94</v>
      </c>
      <c r="D137" s="213">
        <v>45670</v>
      </c>
      <c r="E137" s="191" t="s">
        <v>1803</v>
      </c>
      <c r="F137" s="191" t="s">
        <v>6</v>
      </c>
      <c r="G137" s="191">
        <v>2152646</v>
      </c>
      <c r="H137" s="68"/>
      <c r="I137" s="197" t="s">
        <v>2390</v>
      </c>
      <c r="J137" s="68"/>
      <c r="K137" s="68"/>
      <c r="L137" s="68"/>
      <c r="M137" s="68"/>
      <c r="N137" s="348"/>
      <c r="O137" s="348"/>
      <c r="P137" s="214">
        <v>0</v>
      </c>
      <c r="Q137" s="214">
        <v>3023661.15</v>
      </c>
      <c r="R137" s="68" t="s">
        <v>1479</v>
      </c>
      <c r="S137" s="349"/>
      <c r="T137" s="272"/>
    </row>
    <row r="138" spans="1:20" ht="63.75">
      <c r="A138" s="191" t="s">
        <v>541</v>
      </c>
      <c r="B138" s="68"/>
      <c r="C138" s="212" t="s">
        <v>590</v>
      </c>
      <c r="D138" s="213">
        <v>45670</v>
      </c>
      <c r="E138" s="191" t="s">
        <v>1804</v>
      </c>
      <c r="F138" s="191" t="s">
        <v>6</v>
      </c>
      <c r="G138" s="191">
        <v>2152674</v>
      </c>
      <c r="H138" s="68"/>
      <c r="I138" s="197" t="s">
        <v>2391</v>
      </c>
      <c r="J138" s="68"/>
      <c r="K138" s="68"/>
      <c r="L138" s="68"/>
      <c r="M138" s="68"/>
      <c r="N138" s="348"/>
      <c r="O138" s="348"/>
      <c r="P138" s="214">
        <v>0</v>
      </c>
      <c r="Q138" s="214">
        <v>63938.98</v>
      </c>
      <c r="R138" s="68" t="s">
        <v>1479</v>
      </c>
      <c r="S138" s="349"/>
      <c r="T138" s="272"/>
    </row>
    <row r="139" spans="1:20" ht="63.75">
      <c r="A139" s="191" t="s">
        <v>541</v>
      </c>
      <c r="B139" s="68"/>
      <c r="C139" s="212" t="s">
        <v>590</v>
      </c>
      <c r="D139" s="213">
        <v>45670</v>
      </c>
      <c r="E139" s="191" t="s">
        <v>1805</v>
      </c>
      <c r="F139" s="191" t="s">
        <v>6</v>
      </c>
      <c r="G139" s="191">
        <v>2152675</v>
      </c>
      <c r="H139" s="68"/>
      <c r="I139" s="197" t="s">
        <v>2392</v>
      </c>
      <c r="J139" s="68"/>
      <c r="K139" s="68"/>
      <c r="L139" s="68"/>
      <c r="M139" s="68"/>
      <c r="N139" s="348"/>
      <c r="O139" s="348"/>
      <c r="P139" s="214">
        <v>0</v>
      </c>
      <c r="Q139" s="214">
        <v>1910259.51</v>
      </c>
      <c r="R139" s="68" t="s">
        <v>1479</v>
      </c>
      <c r="S139" s="349"/>
      <c r="T139" s="272"/>
    </row>
    <row r="140" spans="1:20" ht="63.75">
      <c r="A140" s="191">
        <v>117</v>
      </c>
      <c r="B140" s="68"/>
      <c r="C140" s="212" t="s">
        <v>54</v>
      </c>
      <c r="D140" s="213">
        <v>45670</v>
      </c>
      <c r="E140" s="191" t="s">
        <v>1806</v>
      </c>
      <c r="F140" s="191" t="s">
        <v>10</v>
      </c>
      <c r="G140" s="191">
        <v>1116551</v>
      </c>
      <c r="H140" s="68"/>
      <c r="I140" s="197" t="s">
        <v>2393</v>
      </c>
      <c r="J140" s="68"/>
      <c r="K140" s="68"/>
      <c r="L140" s="68"/>
      <c r="M140" s="68"/>
      <c r="N140" s="348"/>
      <c r="O140" s="348"/>
      <c r="P140" s="214">
        <v>60</v>
      </c>
      <c r="Q140" s="214">
        <v>0</v>
      </c>
      <c r="R140" s="68" t="s">
        <v>1479</v>
      </c>
      <c r="S140" s="349"/>
      <c r="T140" s="272"/>
    </row>
    <row r="141" spans="1:20" ht="51">
      <c r="A141" s="191">
        <v>309</v>
      </c>
      <c r="B141" s="68"/>
      <c r="C141" s="212" t="s">
        <v>1238</v>
      </c>
      <c r="D141" s="213">
        <v>45671</v>
      </c>
      <c r="E141" s="191" t="s">
        <v>1807</v>
      </c>
      <c r="F141" s="191" t="s">
        <v>3</v>
      </c>
      <c r="G141" s="191">
        <v>2250303</v>
      </c>
      <c r="H141" s="68"/>
      <c r="I141" s="197" t="s">
        <v>2394</v>
      </c>
      <c r="J141" s="68"/>
      <c r="K141" s="68"/>
      <c r="L141" s="68"/>
      <c r="M141" s="68"/>
      <c r="N141" s="348"/>
      <c r="O141" s="348"/>
      <c r="P141" s="214">
        <v>0</v>
      </c>
      <c r="Q141" s="214">
        <v>18</v>
      </c>
      <c r="R141" s="68" t="s">
        <v>1479</v>
      </c>
      <c r="S141" s="349"/>
      <c r="T141" s="272"/>
    </row>
    <row r="142" spans="1:20" ht="51">
      <c r="A142" s="191">
        <v>309</v>
      </c>
      <c r="B142" s="68"/>
      <c r="C142" s="212" t="s">
        <v>1238</v>
      </c>
      <c r="D142" s="213">
        <v>45671</v>
      </c>
      <c r="E142" s="191" t="s">
        <v>1808</v>
      </c>
      <c r="F142" s="191" t="s">
        <v>3</v>
      </c>
      <c r="G142" s="191">
        <v>2250305</v>
      </c>
      <c r="H142" s="68"/>
      <c r="I142" s="197" t="s">
        <v>2395</v>
      </c>
      <c r="J142" s="68"/>
      <c r="K142" s="68"/>
      <c r="L142" s="68"/>
      <c r="M142" s="68"/>
      <c r="N142" s="348"/>
      <c r="O142" s="348"/>
      <c r="P142" s="214">
        <v>0</v>
      </c>
      <c r="Q142" s="214">
        <v>18</v>
      </c>
      <c r="R142" s="68" t="s">
        <v>1479</v>
      </c>
      <c r="S142" s="349"/>
      <c r="T142" s="272"/>
    </row>
    <row r="143" spans="1:20" ht="51">
      <c r="A143" s="191">
        <v>254</v>
      </c>
      <c r="B143" s="68"/>
      <c r="C143" s="212" t="s">
        <v>105</v>
      </c>
      <c r="D143" s="213">
        <v>45671</v>
      </c>
      <c r="E143" s="191" t="s">
        <v>1809</v>
      </c>
      <c r="F143" s="191" t="s">
        <v>3</v>
      </c>
      <c r="G143" s="191">
        <v>2250320</v>
      </c>
      <c r="H143" s="68"/>
      <c r="I143" s="197" t="s">
        <v>2396</v>
      </c>
      <c r="J143" s="68"/>
      <c r="K143" s="68"/>
      <c r="L143" s="68"/>
      <c r="M143" s="68"/>
      <c r="N143" s="348"/>
      <c r="O143" s="348"/>
      <c r="P143" s="214">
        <v>0</v>
      </c>
      <c r="Q143" s="214">
        <v>750</v>
      </c>
      <c r="R143" s="68" t="s">
        <v>1479</v>
      </c>
      <c r="S143" s="349"/>
      <c r="T143" s="272"/>
    </row>
    <row r="144" spans="1:20" ht="63.75">
      <c r="A144" s="191" t="s">
        <v>550</v>
      </c>
      <c r="B144" s="68"/>
      <c r="C144" s="212" t="s">
        <v>589</v>
      </c>
      <c r="D144" s="213">
        <v>45671</v>
      </c>
      <c r="E144" s="191" t="s">
        <v>1810</v>
      </c>
      <c r="F144" s="191" t="s">
        <v>3</v>
      </c>
      <c r="G144" s="191">
        <v>2250327</v>
      </c>
      <c r="H144" s="68"/>
      <c r="I144" s="197" t="s">
        <v>2397</v>
      </c>
      <c r="J144" s="68"/>
      <c r="K144" s="68"/>
      <c r="L144" s="68"/>
      <c r="M144" s="68"/>
      <c r="N144" s="348"/>
      <c r="O144" s="348"/>
      <c r="P144" s="214">
        <v>0</v>
      </c>
      <c r="Q144" s="214">
        <v>50</v>
      </c>
      <c r="R144" s="68" t="s">
        <v>1479</v>
      </c>
      <c r="S144" s="349"/>
      <c r="T144" s="272"/>
    </row>
    <row r="145" spans="1:20" ht="38.25">
      <c r="A145" s="191" t="s">
        <v>550</v>
      </c>
      <c r="B145" s="68"/>
      <c r="C145" s="212" t="s">
        <v>589</v>
      </c>
      <c r="D145" s="213">
        <v>45671</v>
      </c>
      <c r="E145" s="191" t="s">
        <v>1811</v>
      </c>
      <c r="F145" s="191" t="s">
        <v>3</v>
      </c>
      <c r="G145" s="191">
        <v>2250342</v>
      </c>
      <c r="H145" s="68"/>
      <c r="I145" s="197" t="s">
        <v>2398</v>
      </c>
      <c r="J145" s="68"/>
      <c r="K145" s="68"/>
      <c r="L145" s="68"/>
      <c r="M145" s="68"/>
      <c r="N145" s="348"/>
      <c r="O145" s="348"/>
      <c r="P145" s="214">
        <v>0</v>
      </c>
      <c r="Q145" s="214">
        <v>7046.15</v>
      </c>
      <c r="R145" s="68" t="s">
        <v>1479</v>
      </c>
      <c r="S145" s="349"/>
      <c r="T145" s="272"/>
    </row>
    <row r="146" spans="1:20" ht="51">
      <c r="A146" s="191" t="s">
        <v>550</v>
      </c>
      <c r="B146" s="68"/>
      <c r="C146" s="212" t="s">
        <v>589</v>
      </c>
      <c r="D146" s="213">
        <v>45671</v>
      </c>
      <c r="E146" s="191" t="s">
        <v>1812</v>
      </c>
      <c r="F146" s="191" t="s">
        <v>3</v>
      </c>
      <c r="G146" s="191">
        <v>2250359</v>
      </c>
      <c r="H146" s="68"/>
      <c r="I146" s="197" t="s">
        <v>1625</v>
      </c>
      <c r="J146" s="68"/>
      <c r="K146" s="68"/>
      <c r="L146" s="68"/>
      <c r="M146" s="68"/>
      <c r="N146" s="348"/>
      <c r="O146" s="348"/>
      <c r="P146" s="214">
        <v>0</v>
      </c>
      <c r="Q146" s="214">
        <v>700</v>
      </c>
      <c r="R146" s="68" t="s">
        <v>1479</v>
      </c>
      <c r="S146" s="349"/>
      <c r="T146" s="272"/>
    </row>
    <row r="147" spans="1:20" ht="51">
      <c r="A147" s="191">
        <v>81</v>
      </c>
      <c r="B147" s="68"/>
      <c r="C147" s="212" t="s">
        <v>49</v>
      </c>
      <c r="D147" s="213">
        <v>45671</v>
      </c>
      <c r="E147" s="191" t="s">
        <v>1813</v>
      </c>
      <c r="F147" s="191" t="s">
        <v>3</v>
      </c>
      <c r="G147" s="191">
        <v>2250363</v>
      </c>
      <c r="H147" s="68"/>
      <c r="I147" s="197" t="s">
        <v>2399</v>
      </c>
      <c r="J147" s="68"/>
      <c r="K147" s="68"/>
      <c r="L147" s="68"/>
      <c r="M147" s="68"/>
      <c r="N147" s="348"/>
      <c r="O147" s="348"/>
      <c r="P147" s="214">
        <v>0</v>
      </c>
      <c r="Q147" s="214">
        <v>211.62</v>
      </c>
      <c r="R147" s="68" t="s">
        <v>1479</v>
      </c>
      <c r="S147" s="349"/>
      <c r="T147" s="272"/>
    </row>
    <row r="148" spans="1:20" ht="38.25">
      <c r="A148" s="191" t="s">
        <v>550</v>
      </c>
      <c r="B148" s="68"/>
      <c r="C148" s="212" t="s">
        <v>589</v>
      </c>
      <c r="D148" s="213">
        <v>45671</v>
      </c>
      <c r="E148" s="191" t="s">
        <v>1814</v>
      </c>
      <c r="F148" s="191" t="s">
        <v>3</v>
      </c>
      <c r="G148" s="191">
        <v>2250368</v>
      </c>
      <c r="H148" s="68"/>
      <c r="I148" s="197" t="s">
        <v>2400</v>
      </c>
      <c r="J148" s="68"/>
      <c r="K148" s="68"/>
      <c r="L148" s="68"/>
      <c r="M148" s="68"/>
      <c r="N148" s="348"/>
      <c r="O148" s="348"/>
      <c r="P148" s="214">
        <v>0</v>
      </c>
      <c r="Q148" s="214">
        <v>1846.06</v>
      </c>
      <c r="R148" s="68" t="s">
        <v>1479</v>
      </c>
      <c r="S148" s="349"/>
      <c r="T148" s="272"/>
    </row>
    <row r="149" spans="1:20" ht="51">
      <c r="A149" s="191">
        <v>309</v>
      </c>
      <c r="B149" s="68"/>
      <c r="C149" s="212" t="s">
        <v>1238</v>
      </c>
      <c r="D149" s="213">
        <v>45671</v>
      </c>
      <c r="E149" s="191" t="s">
        <v>1815</v>
      </c>
      <c r="F149" s="191" t="s">
        <v>3</v>
      </c>
      <c r="G149" s="191">
        <v>2250386</v>
      </c>
      <c r="H149" s="68"/>
      <c r="I149" s="197" t="s">
        <v>2401</v>
      </c>
      <c r="J149" s="68"/>
      <c r="K149" s="68"/>
      <c r="L149" s="68"/>
      <c r="M149" s="68"/>
      <c r="N149" s="348"/>
      <c r="O149" s="348"/>
      <c r="P149" s="214">
        <v>0</v>
      </c>
      <c r="Q149" s="214">
        <v>18</v>
      </c>
      <c r="R149" s="68" t="s">
        <v>1479</v>
      </c>
      <c r="S149" s="349"/>
      <c r="T149" s="272"/>
    </row>
    <row r="150" spans="1:20" ht="63.75">
      <c r="A150" s="191">
        <v>15</v>
      </c>
      <c r="B150" s="68"/>
      <c r="C150" s="212" t="s">
        <v>39</v>
      </c>
      <c r="D150" s="213">
        <v>45671</v>
      </c>
      <c r="E150" s="191" t="s">
        <v>1816</v>
      </c>
      <c r="F150" s="191" t="s">
        <v>3</v>
      </c>
      <c r="G150" s="191">
        <v>2250391</v>
      </c>
      <c r="H150" s="68"/>
      <c r="I150" s="197" t="s">
        <v>2402</v>
      </c>
      <c r="J150" s="68"/>
      <c r="K150" s="68"/>
      <c r="L150" s="68"/>
      <c r="M150" s="68"/>
      <c r="N150" s="348"/>
      <c r="O150" s="348"/>
      <c r="P150" s="214">
        <v>0</v>
      </c>
      <c r="Q150" s="214">
        <v>349.37</v>
      </c>
      <c r="R150" s="68" t="s">
        <v>1479</v>
      </c>
      <c r="S150" s="349"/>
      <c r="T150" s="272"/>
    </row>
    <row r="151" spans="1:20" ht="51">
      <c r="A151" s="191">
        <v>309</v>
      </c>
      <c r="B151" s="68"/>
      <c r="C151" s="212" t="s">
        <v>1238</v>
      </c>
      <c r="D151" s="213">
        <v>45671</v>
      </c>
      <c r="E151" s="191" t="s">
        <v>1817</v>
      </c>
      <c r="F151" s="191" t="s">
        <v>3</v>
      </c>
      <c r="G151" s="191">
        <v>2250393</v>
      </c>
      <c r="H151" s="68"/>
      <c r="I151" s="197" t="s">
        <v>2403</v>
      </c>
      <c r="J151" s="68"/>
      <c r="K151" s="68"/>
      <c r="L151" s="68"/>
      <c r="M151" s="68"/>
      <c r="N151" s="348"/>
      <c r="O151" s="348"/>
      <c r="P151" s="214">
        <v>0</v>
      </c>
      <c r="Q151" s="214">
        <v>18</v>
      </c>
      <c r="R151" s="68" t="s">
        <v>1479</v>
      </c>
      <c r="S151" s="349"/>
      <c r="T151" s="272"/>
    </row>
    <row r="152" spans="1:20" ht="51">
      <c r="A152" s="191" t="s">
        <v>550</v>
      </c>
      <c r="B152" s="68"/>
      <c r="C152" s="212" t="s">
        <v>589</v>
      </c>
      <c r="D152" s="213">
        <v>45671</v>
      </c>
      <c r="E152" s="191" t="s">
        <v>1818</v>
      </c>
      <c r="F152" s="191" t="s">
        <v>3</v>
      </c>
      <c r="G152" s="191">
        <v>2250396</v>
      </c>
      <c r="H152" s="68"/>
      <c r="I152" s="197" t="s">
        <v>2404</v>
      </c>
      <c r="J152" s="68"/>
      <c r="K152" s="68"/>
      <c r="L152" s="68"/>
      <c r="M152" s="68"/>
      <c r="N152" s="348"/>
      <c r="O152" s="348"/>
      <c r="P152" s="214">
        <v>0</v>
      </c>
      <c r="Q152" s="214">
        <v>18</v>
      </c>
      <c r="R152" s="68" t="s">
        <v>1479</v>
      </c>
      <c r="S152" s="349"/>
      <c r="T152" s="272"/>
    </row>
    <row r="153" spans="1:20" ht="51">
      <c r="A153" s="191">
        <v>309</v>
      </c>
      <c r="B153" s="68"/>
      <c r="C153" s="212" t="s">
        <v>1238</v>
      </c>
      <c r="D153" s="213">
        <v>45671</v>
      </c>
      <c r="E153" s="191" t="s">
        <v>1819</v>
      </c>
      <c r="F153" s="191" t="s">
        <v>3</v>
      </c>
      <c r="G153" s="191">
        <v>2250397</v>
      </c>
      <c r="H153" s="68"/>
      <c r="I153" s="197" t="s">
        <v>2405</v>
      </c>
      <c r="J153" s="68"/>
      <c r="K153" s="68"/>
      <c r="L153" s="68"/>
      <c r="M153" s="68"/>
      <c r="N153" s="348"/>
      <c r="O153" s="348"/>
      <c r="P153" s="214">
        <v>0</v>
      </c>
      <c r="Q153" s="214">
        <v>18</v>
      </c>
      <c r="R153" s="68" t="s">
        <v>1479</v>
      </c>
      <c r="S153" s="349"/>
      <c r="T153" s="272"/>
    </row>
    <row r="154" spans="1:20" ht="51">
      <c r="A154" s="191">
        <v>309</v>
      </c>
      <c r="B154" s="68"/>
      <c r="C154" s="212" t="s">
        <v>1238</v>
      </c>
      <c r="D154" s="213">
        <v>45671</v>
      </c>
      <c r="E154" s="191" t="s">
        <v>1820</v>
      </c>
      <c r="F154" s="191" t="s">
        <v>3</v>
      </c>
      <c r="G154" s="191">
        <v>2250399</v>
      </c>
      <c r="H154" s="68"/>
      <c r="I154" s="197" t="s">
        <v>2406</v>
      </c>
      <c r="J154" s="68"/>
      <c r="K154" s="68"/>
      <c r="L154" s="68"/>
      <c r="M154" s="68"/>
      <c r="N154" s="348"/>
      <c r="O154" s="348"/>
      <c r="P154" s="214">
        <v>0</v>
      </c>
      <c r="Q154" s="214">
        <v>18</v>
      </c>
      <c r="R154" s="68" t="s">
        <v>1479</v>
      </c>
      <c r="S154" s="349"/>
      <c r="T154" s="272"/>
    </row>
    <row r="155" spans="1:20" ht="51">
      <c r="A155" s="191" t="s">
        <v>544</v>
      </c>
      <c r="B155" s="68"/>
      <c r="C155" s="212" t="s">
        <v>679</v>
      </c>
      <c r="D155" s="213">
        <v>45671</v>
      </c>
      <c r="E155" s="191" t="s">
        <v>1821</v>
      </c>
      <c r="F155" s="191" t="s">
        <v>3</v>
      </c>
      <c r="G155" s="191">
        <v>2250400</v>
      </c>
      <c r="H155" s="68"/>
      <c r="I155" s="197" t="s">
        <v>2407</v>
      </c>
      <c r="J155" s="68"/>
      <c r="K155" s="68"/>
      <c r="L155" s="68"/>
      <c r="M155" s="68"/>
      <c r="N155" s="348"/>
      <c r="O155" s="348"/>
      <c r="P155" s="214">
        <v>0</v>
      </c>
      <c r="Q155" s="214">
        <v>18</v>
      </c>
      <c r="R155" s="68" t="s">
        <v>1479</v>
      </c>
      <c r="S155" s="349"/>
      <c r="T155" s="272"/>
    </row>
    <row r="156" spans="1:20" ht="51">
      <c r="A156" s="191">
        <v>309</v>
      </c>
      <c r="B156" s="68"/>
      <c r="C156" s="212" t="s">
        <v>1238</v>
      </c>
      <c r="D156" s="213">
        <v>45671</v>
      </c>
      <c r="E156" s="191" t="s">
        <v>1822</v>
      </c>
      <c r="F156" s="191" t="s">
        <v>3</v>
      </c>
      <c r="G156" s="191">
        <v>2250401</v>
      </c>
      <c r="H156" s="68"/>
      <c r="I156" s="197" t="s">
        <v>2408</v>
      </c>
      <c r="J156" s="68"/>
      <c r="K156" s="68"/>
      <c r="L156" s="68"/>
      <c r="M156" s="68"/>
      <c r="N156" s="348"/>
      <c r="O156" s="348"/>
      <c r="P156" s="214">
        <v>0</v>
      </c>
      <c r="Q156" s="214">
        <v>18</v>
      </c>
      <c r="R156" s="68" t="s">
        <v>1479</v>
      </c>
      <c r="S156" s="349"/>
      <c r="T156" s="272"/>
    </row>
    <row r="157" spans="1:20" ht="51">
      <c r="A157" s="191">
        <v>309</v>
      </c>
      <c r="B157" s="68"/>
      <c r="C157" s="212" t="s">
        <v>1238</v>
      </c>
      <c r="D157" s="213">
        <v>45671</v>
      </c>
      <c r="E157" s="191" t="s">
        <v>1823</v>
      </c>
      <c r="F157" s="191" t="s">
        <v>3</v>
      </c>
      <c r="G157" s="191">
        <v>2250404</v>
      </c>
      <c r="H157" s="68"/>
      <c r="I157" s="197" t="s">
        <v>2409</v>
      </c>
      <c r="J157" s="68"/>
      <c r="K157" s="68"/>
      <c r="L157" s="68"/>
      <c r="M157" s="68"/>
      <c r="N157" s="348"/>
      <c r="O157" s="348"/>
      <c r="P157" s="214">
        <v>0</v>
      </c>
      <c r="Q157" s="214">
        <v>18</v>
      </c>
      <c r="R157" s="68" t="s">
        <v>1479</v>
      </c>
      <c r="S157" s="349"/>
      <c r="T157" s="272"/>
    </row>
    <row r="158" spans="1:20" ht="51">
      <c r="A158" s="191">
        <v>309</v>
      </c>
      <c r="B158" s="68"/>
      <c r="C158" s="212" t="s">
        <v>1238</v>
      </c>
      <c r="D158" s="213">
        <v>45671</v>
      </c>
      <c r="E158" s="191" t="s">
        <v>1824</v>
      </c>
      <c r="F158" s="191" t="s">
        <v>3</v>
      </c>
      <c r="G158" s="191">
        <v>2250405</v>
      </c>
      <c r="H158" s="68"/>
      <c r="I158" s="197" t="s">
        <v>2410</v>
      </c>
      <c r="J158" s="68"/>
      <c r="K158" s="68"/>
      <c r="L158" s="68"/>
      <c r="M158" s="68"/>
      <c r="N158" s="348"/>
      <c r="O158" s="348"/>
      <c r="P158" s="214">
        <v>0</v>
      </c>
      <c r="Q158" s="214">
        <v>18</v>
      </c>
      <c r="R158" s="68" t="s">
        <v>1479</v>
      </c>
      <c r="S158" s="349"/>
      <c r="T158" s="272"/>
    </row>
    <row r="159" spans="1:20" ht="63.75">
      <c r="A159" s="191">
        <v>309</v>
      </c>
      <c r="B159" s="68"/>
      <c r="C159" s="212" t="s">
        <v>1238</v>
      </c>
      <c r="D159" s="213">
        <v>45671</v>
      </c>
      <c r="E159" s="191" t="s">
        <v>1825</v>
      </c>
      <c r="F159" s="191" t="s">
        <v>3</v>
      </c>
      <c r="G159" s="191">
        <v>2250407</v>
      </c>
      <c r="H159" s="68"/>
      <c r="I159" s="197" t="s">
        <v>2411</v>
      </c>
      <c r="J159" s="68"/>
      <c r="K159" s="68"/>
      <c r="L159" s="68"/>
      <c r="M159" s="68"/>
      <c r="N159" s="348"/>
      <c r="O159" s="348"/>
      <c r="P159" s="214">
        <v>0</v>
      </c>
      <c r="Q159" s="214">
        <v>36</v>
      </c>
      <c r="R159" s="68" t="s">
        <v>1479</v>
      </c>
      <c r="S159" s="349"/>
      <c r="T159" s="272"/>
    </row>
    <row r="160" spans="1:20" ht="63.75">
      <c r="A160" s="191">
        <v>221</v>
      </c>
      <c r="B160" s="68"/>
      <c r="C160" s="212" t="s">
        <v>92</v>
      </c>
      <c r="D160" s="213">
        <v>45671</v>
      </c>
      <c r="E160" s="191" t="s">
        <v>1826</v>
      </c>
      <c r="F160" s="191" t="s">
        <v>3</v>
      </c>
      <c r="G160" s="191">
        <v>2250410</v>
      </c>
      <c r="H160" s="68"/>
      <c r="I160" s="197" t="s">
        <v>2412</v>
      </c>
      <c r="J160" s="68"/>
      <c r="K160" s="68"/>
      <c r="L160" s="68"/>
      <c r="M160" s="68"/>
      <c r="N160" s="348"/>
      <c r="O160" s="348"/>
      <c r="P160" s="214">
        <v>0</v>
      </c>
      <c r="Q160" s="214">
        <v>38799.199999999997</v>
      </c>
      <c r="R160" s="68" t="s">
        <v>1479</v>
      </c>
      <c r="S160" s="349"/>
      <c r="T160" s="272"/>
    </row>
    <row r="161" spans="1:20" ht="51">
      <c r="A161" s="191">
        <v>383</v>
      </c>
      <c r="B161" s="68"/>
      <c r="C161" s="212" t="s">
        <v>1242</v>
      </c>
      <c r="D161" s="213">
        <v>45671</v>
      </c>
      <c r="E161" s="191" t="s">
        <v>1827</v>
      </c>
      <c r="F161" s="191" t="s">
        <v>3</v>
      </c>
      <c r="G161" s="191">
        <v>2250427</v>
      </c>
      <c r="H161" s="68"/>
      <c r="I161" s="197" t="s">
        <v>2413</v>
      </c>
      <c r="J161" s="68"/>
      <c r="K161" s="68"/>
      <c r="L161" s="68"/>
      <c r="M161" s="68"/>
      <c r="N161" s="348"/>
      <c r="O161" s="348"/>
      <c r="P161" s="214">
        <v>0</v>
      </c>
      <c r="Q161" s="214">
        <v>176</v>
      </c>
      <c r="R161" s="68" t="s">
        <v>1479</v>
      </c>
      <c r="S161" s="349"/>
      <c r="T161" s="272"/>
    </row>
    <row r="162" spans="1:20" ht="51">
      <c r="A162" s="191">
        <v>383</v>
      </c>
      <c r="B162" s="68"/>
      <c r="C162" s="212" t="s">
        <v>1242</v>
      </c>
      <c r="D162" s="213">
        <v>45671</v>
      </c>
      <c r="E162" s="191" t="s">
        <v>1828</v>
      </c>
      <c r="F162" s="191" t="s">
        <v>3</v>
      </c>
      <c r="G162" s="191">
        <v>2250411</v>
      </c>
      <c r="H162" s="68"/>
      <c r="I162" s="197" t="s">
        <v>2413</v>
      </c>
      <c r="J162" s="68"/>
      <c r="K162" s="68"/>
      <c r="L162" s="68"/>
      <c r="M162" s="68"/>
      <c r="N162" s="348"/>
      <c r="O162" s="348"/>
      <c r="P162" s="214">
        <v>0</v>
      </c>
      <c r="Q162" s="214">
        <v>406</v>
      </c>
      <c r="R162" s="68" t="s">
        <v>1479</v>
      </c>
      <c r="S162" s="349"/>
      <c r="T162" s="272"/>
    </row>
    <row r="163" spans="1:20" ht="51">
      <c r="A163" s="191">
        <v>383</v>
      </c>
      <c r="B163" s="68"/>
      <c r="C163" s="212" t="s">
        <v>1242</v>
      </c>
      <c r="D163" s="213">
        <v>45671</v>
      </c>
      <c r="E163" s="191" t="s">
        <v>1829</v>
      </c>
      <c r="F163" s="191" t="s">
        <v>3</v>
      </c>
      <c r="G163" s="191">
        <v>2250432</v>
      </c>
      <c r="H163" s="68"/>
      <c r="I163" s="197" t="s">
        <v>2413</v>
      </c>
      <c r="J163" s="68"/>
      <c r="K163" s="68"/>
      <c r="L163" s="68"/>
      <c r="M163" s="68"/>
      <c r="N163" s="348"/>
      <c r="O163" s="348"/>
      <c r="P163" s="214">
        <v>0</v>
      </c>
      <c r="Q163" s="214">
        <v>412</v>
      </c>
      <c r="R163" s="68" t="s">
        <v>1479</v>
      </c>
      <c r="S163" s="349"/>
      <c r="T163" s="272"/>
    </row>
    <row r="164" spans="1:20" ht="38.25">
      <c r="A164" s="191" t="s">
        <v>550</v>
      </c>
      <c r="B164" s="68"/>
      <c r="C164" s="212" t="s">
        <v>589</v>
      </c>
      <c r="D164" s="213">
        <v>45671</v>
      </c>
      <c r="E164" s="191" t="s">
        <v>1830</v>
      </c>
      <c r="F164" s="191" t="s">
        <v>3</v>
      </c>
      <c r="G164" s="191">
        <v>2250437</v>
      </c>
      <c r="H164" s="68"/>
      <c r="I164" s="197" t="s">
        <v>2414</v>
      </c>
      <c r="J164" s="68"/>
      <c r="K164" s="68"/>
      <c r="L164" s="68"/>
      <c r="M164" s="68"/>
      <c r="N164" s="348"/>
      <c r="O164" s="348"/>
      <c r="P164" s="214">
        <v>0</v>
      </c>
      <c r="Q164" s="214">
        <v>1200</v>
      </c>
      <c r="R164" s="68" t="s">
        <v>1479</v>
      </c>
      <c r="S164" s="349"/>
      <c r="T164" s="272"/>
    </row>
    <row r="165" spans="1:20" ht="51">
      <c r="A165" s="191">
        <v>254</v>
      </c>
      <c r="B165" s="68"/>
      <c r="C165" s="212" t="s">
        <v>105</v>
      </c>
      <c r="D165" s="213">
        <v>45671</v>
      </c>
      <c r="E165" s="191" t="s">
        <v>1831</v>
      </c>
      <c r="F165" s="191" t="s">
        <v>3</v>
      </c>
      <c r="G165" s="191">
        <v>2250451</v>
      </c>
      <c r="H165" s="68"/>
      <c r="I165" s="197" t="s">
        <v>2415</v>
      </c>
      <c r="J165" s="68"/>
      <c r="K165" s="68"/>
      <c r="L165" s="68"/>
      <c r="M165" s="68"/>
      <c r="N165" s="348"/>
      <c r="O165" s="348"/>
      <c r="P165" s="214">
        <v>0</v>
      </c>
      <c r="Q165" s="214">
        <v>200</v>
      </c>
      <c r="R165" s="68" t="s">
        <v>1479</v>
      </c>
      <c r="S165" s="349"/>
      <c r="T165" s="272"/>
    </row>
    <row r="166" spans="1:20" ht="51">
      <c r="A166" s="191">
        <v>81</v>
      </c>
      <c r="B166" s="68"/>
      <c r="C166" s="212" t="s">
        <v>49</v>
      </c>
      <c r="D166" s="213">
        <v>45671</v>
      </c>
      <c r="E166" s="191" t="s">
        <v>1832</v>
      </c>
      <c r="F166" s="191" t="s">
        <v>3</v>
      </c>
      <c r="G166" s="191">
        <v>2250523</v>
      </c>
      <c r="H166" s="68"/>
      <c r="I166" s="197" t="s">
        <v>2416</v>
      </c>
      <c r="J166" s="68"/>
      <c r="K166" s="68"/>
      <c r="L166" s="68"/>
      <c r="M166" s="68"/>
      <c r="N166" s="348"/>
      <c r="O166" s="348"/>
      <c r="P166" s="214">
        <v>0</v>
      </c>
      <c r="Q166" s="214">
        <v>252</v>
      </c>
      <c r="R166" s="68" t="s">
        <v>1479</v>
      </c>
      <c r="S166" s="349"/>
      <c r="T166" s="272"/>
    </row>
    <row r="167" spans="1:20" ht="51">
      <c r="A167" s="191" t="s">
        <v>550</v>
      </c>
      <c r="B167" s="68"/>
      <c r="C167" s="212" t="s">
        <v>589</v>
      </c>
      <c r="D167" s="213">
        <v>45671</v>
      </c>
      <c r="E167" s="191" t="s">
        <v>1833</v>
      </c>
      <c r="F167" s="191" t="s">
        <v>3</v>
      </c>
      <c r="G167" s="191">
        <v>2250526</v>
      </c>
      <c r="H167" s="68"/>
      <c r="I167" s="197" t="s">
        <v>2417</v>
      </c>
      <c r="J167" s="68"/>
      <c r="K167" s="68"/>
      <c r="L167" s="68"/>
      <c r="M167" s="68"/>
      <c r="N167" s="348"/>
      <c r="O167" s="348"/>
      <c r="P167" s="214">
        <v>0</v>
      </c>
      <c r="Q167" s="214">
        <v>360</v>
      </c>
      <c r="R167" s="68" t="s">
        <v>1479</v>
      </c>
      <c r="S167" s="349"/>
      <c r="T167" s="272"/>
    </row>
    <row r="168" spans="1:20" ht="38.25">
      <c r="A168" s="191">
        <v>15</v>
      </c>
      <c r="B168" s="68"/>
      <c r="C168" s="212" t="s">
        <v>39</v>
      </c>
      <c r="D168" s="213">
        <v>45671</v>
      </c>
      <c r="E168" s="191" t="s">
        <v>1834</v>
      </c>
      <c r="F168" s="191" t="s">
        <v>3</v>
      </c>
      <c r="G168" s="191">
        <v>2250543</v>
      </c>
      <c r="H168" s="68"/>
      <c r="I168" s="197" t="s">
        <v>2418</v>
      </c>
      <c r="J168" s="68"/>
      <c r="K168" s="68"/>
      <c r="L168" s="68"/>
      <c r="M168" s="68"/>
      <c r="N168" s="348"/>
      <c r="O168" s="348"/>
      <c r="P168" s="214">
        <v>0</v>
      </c>
      <c r="Q168" s="214">
        <v>329.74</v>
      </c>
      <c r="R168" s="68" t="s">
        <v>1479</v>
      </c>
      <c r="S168" s="349"/>
      <c r="T168" s="272"/>
    </row>
    <row r="169" spans="1:20" ht="38.25">
      <c r="A169" s="191" t="s">
        <v>550</v>
      </c>
      <c r="B169" s="68"/>
      <c r="C169" s="212" t="s">
        <v>589</v>
      </c>
      <c r="D169" s="213">
        <v>45671</v>
      </c>
      <c r="E169" s="191" t="s">
        <v>1835</v>
      </c>
      <c r="F169" s="191" t="s">
        <v>3</v>
      </c>
      <c r="G169" s="191">
        <v>2250362</v>
      </c>
      <c r="H169" s="68"/>
      <c r="I169" s="197" t="s">
        <v>2419</v>
      </c>
      <c r="J169" s="68"/>
      <c r="K169" s="68"/>
      <c r="L169" s="68"/>
      <c r="M169" s="68"/>
      <c r="N169" s="348"/>
      <c r="O169" s="348"/>
      <c r="P169" s="214">
        <v>0</v>
      </c>
      <c r="Q169" s="214">
        <v>16060.68</v>
      </c>
      <c r="R169" s="68" t="s">
        <v>1479</v>
      </c>
      <c r="S169" s="349"/>
      <c r="T169" s="272"/>
    </row>
    <row r="170" spans="1:20" ht="89.25">
      <c r="A170" s="191">
        <v>513</v>
      </c>
      <c r="B170" s="68"/>
      <c r="C170" s="212" t="s">
        <v>160</v>
      </c>
      <c r="D170" s="213">
        <v>45671</v>
      </c>
      <c r="E170" s="191" t="s">
        <v>1836</v>
      </c>
      <c r="F170" s="191" t="s">
        <v>6</v>
      </c>
      <c r="G170" s="191">
        <v>1116656</v>
      </c>
      <c r="H170" s="68"/>
      <c r="I170" s="197" t="s">
        <v>2420</v>
      </c>
      <c r="J170" s="68"/>
      <c r="K170" s="68"/>
      <c r="L170" s="68"/>
      <c r="M170" s="68"/>
      <c r="N170" s="348"/>
      <c r="O170" s="348"/>
      <c r="P170" s="214">
        <v>0</v>
      </c>
      <c r="Q170" s="214">
        <v>5145.2700000000004</v>
      </c>
      <c r="R170" s="68" t="s">
        <v>1479</v>
      </c>
      <c r="S170" s="349"/>
      <c r="T170" s="272"/>
    </row>
    <row r="171" spans="1:20" ht="63.75">
      <c r="A171" s="191">
        <v>16</v>
      </c>
      <c r="B171" s="68"/>
      <c r="C171" s="212" t="s">
        <v>40</v>
      </c>
      <c r="D171" s="213">
        <v>45671</v>
      </c>
      <c r="E171" s="191" t="s">
        <v>1837</v>
      </c>
      <c r="F171" s="191" t="s">
        <v>6</v>
      </c>
      <c r="G171" s="191">
        <v>2153110</v>
      </c>
      <c r="H171" s="68"/>
      <c r="I171" s="197" t="s">
        <v>2421</v>
      </c>
      <c r="J171" s="68"/>
      <c r="K171" s="68"/>
      <c r="L171" s="68"/>
      <c r="M171" s="68"/>
      <c r="N171" s="348"/>
      <c r="O171" s="348"/>
      <c r="P171" s="214">
        <v>0</v>
      </c>
      <c r="Q171" s="214">
        <v>152419.18</v>
      </c>
      <c r="R171" s="68" t="s">
        <v>1479</v>
      </c>
      <c r="S171" s="349"/>
      <c r="T171" s="272"/>
    </row>
    <row r="172" spans="1:20" ht="63.75">
      <c r="A172" s="191" t="s">
        <v>544</v>
      </c>
      <c r="B172" s="68"/>
      <c r="C172" s="212" t="s">
        <v>679</v>
      </c>
      <c r="D172" s="213">
        <v>45671</v>
      </c>
      <c r="E172" s="191" t="s">
        <v>1838</v>
      </c>
      <c r="F172" s="191" t="s">
        <v>6</v>
      </c>
      <c r="G172" s="191">
        <v>2153214</v>
      </c>
      <c r="H172" s="68"/>
      <c r="I172" s="197" t="s">
        <v>2422</v>
      </c>
      <c r="J172" s="68"/>
      <c r="K172" s="68"/>
      <c r="L172" s="68"/>
      <c r="M172" s="68"/>
      <c r="N172" s="348"/>
      <c r="O172" s="348"/>
      <c r="P172" s="214">
        <v>0</v>
      </c>
      <c r="Q172" s="214">
        <v>396135.78</v>
      </c>
      <c r="R172" s="68" t="s">
        <v>1479</v>
      </c>
      <c r="S172" s="349"/>
      <c r="T172" s="272"/>
    </row>
    <row r="173" spans="1:20" ht="89.25">
      <c r="A173" s="191">
        <v>599</v>
      </c>
      <c r="B173" s="68"/>
      <c r="C173" s="212" t="s">
        <v>1245</v>
      </c>
      <c r="D173" s="213">
        <v>45671</v>
      </c>
      <c r="E173" s="191" t="s">
        <v>1839</v>
      </c>
      <c r="F173" s="191" t="s">
        <v>12</v>
      </c>
      <c r="G173" s="191">
        <v>1116683</v>
      </c>
      <c r="H173" s="68"/>
      <c r="I173" s="197" t="s">
        <v>2423</v>
      </c>
      <c r="J173" s="68"/>
      <c r="K173" s="68"/>
      <c r="L173" s="68"/>
      <c r="M173" s="68"/>
      <c r="N173" s="348"/>
      <c r="O173" s="348"/>
      <c r="P173" s="214">
        <v>348</v>
      </c>
      <c r="Q173" s="214">
        <v>0</v>
      </c>
      <c r="R173" s="68" t="s">
        <v>1479</v>
      </c>
      <c r="S173" s="349"/>
      <c r="T173" s="272"/>
    </row>
    <row r="174" spans="1:20" ht="76.5">
      <c r="A174" s="191">
        <v>10</v>
      </c>
      <c r="B174" s="68"/>
      <c r="C174" s="212" t="s">
        <v>38</v>
      </c>
      <c r="D174" s="213">
        <v>45671</v>
      </c>
      <c r="E174" s="191" t="s">
        <v>1840</v>
      </c>
      <c r="F174" s="191" t="s">
        <v>12</v>
      </c>
      <c r="G174" s="191">
        <v>1116655</v>
      </c>
      <c r="H174" s="68"/>
      <c r="I174" s="197" t="s">
        <v>2424</v>
      </c>
      <c r="J174" s="68"/>
      <c r="K174" s="68"/>
      <c r="L174" s="68"/>
      <c r="M174" s="68"/>
      <c r="N174" s="348"/>
      <c r="O174" s="348"/>
      <c r="P174" s="214">
        <v>348</v>
      </c>
      <c r="Q174" s="214">
        <v>0</v>
      </c>
      <c r="R174" s="68" t="s">
        <v>1479</v>
      </c>
      <c r="S174" s="349"/>
      <c r="T174" s="272"/>
    </row>
    <row r="175" spans="1:20" ht="89.25">
      <c r="A175" s="191">
        <v>10</v>
      </c>
      <c r="B175" s="68"/>
      <c r="C175" s="212" t="s">
        <v>38</v>
      </c>
      <c r="D175" s="213">
        <v>45671</v>
      </c>
      <c r="E175" s="191" t="s">
        <v>1841</v>
      </c>
      <c r="F175" s="191" t="s">
        <v>10</v>
      </c>
      <c r="G175" s="191">
        <v>1116655</v>
      </c>
      <c r="H175" s="68"/>
      <c r="I175" s="197" t="s">
        <v>2425</v>
      </c>
      <c r="J175" s="68"/>
      <c r="K175" s="68"/>
      <c r="L175" s="68"/>
      <c r="M175" s="68"/>
      <c r="N175" s="348"/>
      <c r="O175" s="348"/>
      <c r="P175" s="214">
        <v>60</v>
      </c>
      <c r="Q175" s="214">
        <v>0</v>
      </c>
      <c r="R175" s="68" t="s">
        <v>1479</v>
      </c>
      <c r="S175" s="349"/>
      <c r="T175" s="272"/>
    </row>
    <row r="176" spans="1:20" ht="89.25">
      <c r="A176" s="191">
        <v>599</v>
      </c>
      <c r="B176" s="68"/>
      <c r="C176" s="212" t="s">
        <v>1245</v>
      </c>
      <c r="D176" s="213">
        <v>45671</v>
      </c>
      <c r="E176" s="191" t="s">
        <v>1842</v>
      </c>
      <c r="F176" s="191" t="s">
        <v>10</v>
      </c>
      <c r="G176" s="191">
        <v>1116683</v>
      </c>
      <c r="H176" s="68"/>
      <c r="I176" s="197" t="s">
        <v>2426</v>
      </c>
      <c r="J176" s="68"/>
      <c r="K176" s="68"/>
      <c r="L176" s="68"/>
      <c r="M176" s="68"/>
      <c r="N176" s="348"/>
      <c r="O176" s="348"/>
      <c r="P176" s="214">
        <v>60</v>
      </c>
      <c r="Q176" s="214">
        <v>0</v>
      </c>
      <c r="R176" s="68" t="s">
        <v>1479</v>
      </c>
      <c r="S176" s="349"/>
      <c r="T176" s="272"/>
    </row>
    <row r="177" spans="1:20" ht="63.75">
      <c r="A177" s="191">
        <v>117</v>
      </c>
      <c r="B177" s="68"/>
      <c r="C177" s="212" t="s">
        <v>54</v>
      </c>
      <c r="D177" s="213">
        <v>45671</v>
      </c>
      <c r="E177" s="191" t="s">
        <v>1843</v>
      </c>
      <c r="F177" s="191" t="s">
        <v>10</v>
      </c>
      <c r="G177" s="191">
        <v>1116781</v>
      </c>
      <c r="H177" s="68"/>
      <c r="I177" s="197" t="s">
        <v>2427</v>
      </c>
      <c r="J177" s="68"/>
      <c r="K177" s="68"/>
      <c r="L177" s="68"/>
      <c r="M177" s="68"/>
      <c r="N177" s="348"/>
      <c r="O177" s="348"/>
      <c r="P177" s="214">
        <v>60</v>
      </c>
      <c r="Q177" s="214">
        <v>0</v>
      </c>
      <c r="R177" s="68" t="s">
        <v>1479</v>
      </c>
      <c r="S177" s="349"/>
      <c r="T177" s="272"/>
    </row>
    <row r="178" spans="1:20" ht="51">
      <c r="A178" s="191">
        <v>35</v>
      </c>
      <c r="B178" s="68"/>
      <c r="C178" s="212" t="s">
        <v>43</v>
      </c>
      <c r="D178" s="213">
        <v>45672</v>
      </c>
      <c r="E178" s="191" t="s">
        <v>1844</v>
      </c>
      <c r="F178" s="191" t="s">
        <v>3</v>
      </c>
      <c r="G178" s="191">
        <v>2250706</v>
      </c>
      <c r="H178" s="68"/>
      <c r="I178" s="197" t="s">
        <v>2428</v>
      </c>
      <c r="J178" s="68"/>
      <c r="K178" s="68"/>
      <c r="L178" s="68"/>
      <c r="M178" s="68"/>
      <c r="N178" s="348"/>
      <c r="O178" s="348"/>
      <c r="P178" s="214">
        <v>0</v>
      </c>
      <c r="Q178" s="214">
        <v>1000</v>
      </c>
      <c r="R178" s="68" t="s">
        <v>1479</v>
      </c>
      <c r="S178" s="349"/>
      <c r="T178" s="272"/>
    </row>
    <row r="179" spans="1:20" ht="63.75">
      <c r="A179" s="191" t="s">
        <v>550</v>
      </c>
      <c r="B179" s="68"/>
      <c r="C179" s="212" t="s">
        <v>589</v>
      </c>
      <c r="D179" s="213">
        <v>45672</v>
      </c>
      <c r="E179" s="191" t="s">
        <v>1845</v>
      </c>
      <c r="F179" s="191" t="s">
        <v>3</v>
      </c>
      <c r="G179" s="191">
        <v>2250742</v>
      </c>
      <c r="H179" s="68"/>
      <c r="I179" s="197" t="s">
        <v>2429</v>
      </c>
      <c r="J179" s="68"/>
      <c r="K179" s="68"/>
      <c r="L179" s="68"/>
      <c r="M179" s="68"/>
      <c r="N179" s="348"/>
      <c r="O179" s="348"/>
      <c r="P179" s="214">
        <v>0</v>
      </c>
      <c r="Q179" s="214">
        <v>4135.8</v>
      </c>
      <c r="R179" s="68" t="s">
        <v>1479</v>
      </c>
      <c r="S179" s="349"/>
      <c r="T179" s="272"/>
    </row>
    <row r="180" spans="1:20" ht="38.25">
      <c r="A180" s="191" t="s">
        <v>550</v>
      </c>
      <c r="B180" s="68"/>
      <c r="C180" s="212" t="s">
        <v>589</v>
      </c>
      <c r="D180" s="213">
        <v>45672</v>
      </c>
      <c r="E180" s="191" t="s">
        <v>1846</v>
      </c>
      <c r="F180" s="191" t="s">
        <v>3</v>
      </c>
      <c r="G180" s="191">
        <v>2250843</v>
      </c>
      <c r="H180" s="68"/>
      <c r="I180" s="197" t="s">
        <v>1596</v>
      </c>
      <c r="J180" s="68"/>
      <c r="K180" s="68"/>
      <c r="L180" s="68"/>
      <c r="M180" s="68"/>
      <c r="N180" s="348"/>
      <c r="O180" s="348"/>
      <c r="P180" s="214">
        <v>0</v>
      </c>
      <c r="Q180" s="214">
        <v>2000</v>
      </c>
      <c r="R180" s="68" t="s">
        <v>1479</v>
      </c>
      <c r="S180" s="349"/>
      <c r="T180" s="272"/>
    </row>
    <row r="181" spans="1:20" ht="51">
      <c r="A181" s="191">
        <v>292</v>
      </c>
      <c r="B181" s="68"/>
      <c r="C181" s="212" t="s">
        <v>120</v>
      </c>
      <c r="D181" s="213">
        <v>45672</v>
      </c>
      <c r="E181" s="191" t="s">
        <v>1847</v>
      </c>
      <c r="F181" s="191" t="s">
        <v>3</v>
      </c>
      <c r="G181" s="191">
        <v>2250886</v>
      </c>
      <c r="H181" s="68"/>
      <c r="I181" s="197" t="s">
        <v>2430</v>
      </c>
      <c r="J181" s="68"/>
      <c r="K181" s="68"/>
      <c r="L181" s="68"/>
      <c r="M181" s="68"/>
      <c r="N181" s="348"/>
      <c r="O181" s="348"/>
      <c r="P181" s="214">
        <v>0</v>
      </c>
      <c r="Q181" s="214">
        <v>35</v>
      </c>
      <c r="R181" s="68" t="s">
        <v>1479</v>
      </c>
      <c r="S181" s="349"/>
      <c r="T181" s="272"/>
    </row>
    <row r="182" spans="1:20" ht="38.25">
      <c r="A182" s="191" t="s">
        <v>550</v>
      </c>
      <c r="B182" s="68"/>
      <c r="C182" s="212" t="s">
        <v>589</v>
      </c>
      <c r="D182" s="213">
        <v>45672</v>
      </c>
      <c r="E182" s="191" t="s">
        <v>1848</v>
      </c>
      <c r="F182" s="191" t="s">
        <v>3</v>
      </c>
      <c r="G182" s="191">
        <v>2250890</v>
      </c>
      <c r="H182" s="68"/>
      <c r="I182" s="197" t="s">
        <v>2431</v>
      </c>
      <c r="J182" s="68"/>
      <c r="K182" s="68"/>
      <c r="L182" s="68"/>
      <c r="M182" s="68"/>
      <c r="N182" s="348"/>
      <c r="O182" s="348"/>
      <c r="P182" s="214">
        <v>0</v>
      </c>
      <c r="Q182" s="214">
        <v>149.6</v>
      </c>
      <c r="R182" s="68" t="s">
        <v>1479</v>
      </c>
      <c r="S182" s="349"/>
      <c r="T182" s="272"/>
    </row>
    <row r="183" spans="1:20" ht="51">
      <c r="A183" s="191">
        <v>86</v>
      </c>
      <c r="B183" s="68"/>
      <c r="C183" s="212" t="s">
        <v>50</v>
      </c>
      <c r="D183" s="213">
        <v>45672</v>
      </c>
      <c r="E183" s="191" t="s">
        <v>1849</v>
      </c>
      <c r="F183" s="191" t="s">
        <v>3</v>
      </c>
      <c r="G183" s="191">
        <v>2250897</v>
      </c>
      <c r="H183" s="68"/>
      <c r="I183" s="197" t="s">
        <v>2432</v>
      </c>
      <c r="J183" s="68"/>
      <c r="K183" s="68"/>
      <c r="L183" s="68"/>
      <c r="M183" s="68"/>
      <c r="N183" s="348"/>
      <c r="O183" s="348"/>
      <c r="P183" s="214">
        <v>0</v>
      </c>
      <c r="Q183" s="214">
        <v>51109.95</v>
      </c>
      <c r="R183" s="68" t="s">
        <v>1479</v>
      </c>
      <c r="S183" s="349"/>
      <c r="T183" s="272"/>
    </row>
    <row r="184" spans="1:20" ht="51">
      <c r="A184" s="191">
        <v>86</v>
      </c>
      <c r="B184" s="68"/>
      <c r="C184" s="212" t="s">
        <v>50</v>
      </c>
      <c r="D184" s="213">
        <v>45672</v>
      </c>
      <c r="E184" s="191" t="s">
        <v>1850</v>
      </c>
      <c r="F184" s="191" t="s">
        <v>3</v>
      </c>
      <c r="G184" s="191">
        <v>2250898</v>
      </c>
      <c r="H184" s="68"/>
      <c r="I184" s="197" t="s">
        <v>2433</v>
      </c>
      <c r="J184" s="68"/>
      <c r="K184" s="68"/>
      <c r="L184" s="68"/>
      <c r="M184" s="68"/>
      <c r="N184" s="348"/>
      <c r="O184" s="348"/>
      <c r="P184" s="214">
        <v>0</v>
      </c>
      <c r="Q184" s="214">
        <v>3576.25</v>
      </c>
      <c r="R184" s="68" t="s">
        <v>1479</v>
      </c>
      <c r="S184" s="349"/>
      <c r="T184" s="272"/>
    </row>
    <row r="185" spans="1:20" ht="38.25">
      <c r="A185" s="191">
        <v>86</v>
      </c>
      <c r="B185" s="68"/>
      <c r="C185" s="212" t="s">
        <v>50</v>
      </c>
      <c r="D185" s="213">
        <v>45672</v>
      </c>
      <c r="E185" s="191" t="s">
        <v>1851</v>
      </c>
      <c r="F185" s="191" t="s">
        <v>3</v>
      </c>
      <c r="G185" s="191">
        <v>2250894</v>
      </c>
      <c r="H185" s="68"/>
      <c r="I185" s="197" t="s">
        <v>2434</v>
      </c>
      <c r="J185" s="68"/>
      <c r="K185" s="68"/>
      <c r="L185" s="68"/>
      <c r="M185" s="68"/>
      <c r="N185" s="348"/>
      <c r="O185" s="348"/>
      <c r="P185" s="214">
        <v>0</v>
      </c>
      <c r="Q185" s="214">
        <v>27604.21</v>
      </c>
      <c r="R185" s="68" t="s">
        <v>1479</v>
      </c>
      <c r="S185" s="349"/>
      <c r="T185" s="272"/>
    </row>
    <row r="186" spans="1:20" ht="51">
      <c r="A186" s="191">
        <v>25</v>
      </c>
      <c r="B186" s="68"/>
      <c r="C186" s="212" t="s">
        <v>42</v>
      </c>
      <c r="D186" s="213">
        <v>45672</v>
      </c>
      <c r="E186" s="191" t="s">
        <v>1852</v>
      </c>
      <c r="F186" s="191" t="s">
        <v>3</v>
      </c>
      <c r="G186" s="191">
        <v>2250938</v>
      </c>
      <c r="H186" s="68"/>
      <c r="I186" s="197" t="s">
        <v>2435</v>
      </c>
      <c r="J186" s="68"/>
      <c r="K186" s="68"/>
      <c r="L186" s="68"/>
      <c r="M186" s="68"/>
      <c r="N186" s="348"/>
      <c r="O186" s="348"/>
      <c r="P186" s="214">
        <v>0</v>
      </c>
      <c r="Q186" s="214">
        <v>3321.8</v>
      </c>
      <c r="R186" s="68" t="s">
        <v>1479</v>
      </c>
      <c r="S186" s="349"/>
      <c r="T186" s="272"/>
    </row>
    <row r="187" spans="1:20" ht="51">
      <c r="A187" s="191">
        <v>212</v>
      </c>
      <c r="B187" s="68"/>
      <c r="C187" s="212" t="s">
        <v>90</v>
      </c>
      <c r="D187" s="213">
        <v>45672</v>
      </c>
      <c r="E187" s="191" t="s">
        <v>1853</v>
      </c>
      <c r="F187" s="191" t="s">
        <v>3</v>
      </c>
      <c r="G187" s="191">
        <v>2250750</v>
      </c>
      <c r="H187" s="68"/>
      <c r="I187" s="197" t="s">
        <v>2436</v>
      </c>
      <c r="J187" s="68"/>
      <c r="K187" s="68"/>
      <c r="L187" s="68"/>
      <c r="M187" s="68"/>
      <c r="N187" s="348"/>
      <c r="O187" s="348"/>
      <c r="P187" s="214">
        <v>0</v>
      </c>
      <c r="Q187" s="214">
        <v>656676.39</v>
      </c>
      <c r="R187" s="68" t="s">
        <v>1479</v>
      </c>
      <c r="S187" s="349"/>
      <c r="T187" s="272"/>
    </row>
    <row r="188" spans="1:20" ht="63.75">
      <c r="A188" s="191">
        <v>10</v>
      </c>
      <c r="B188" s="68"/>
      <c r="C188" s="212" t="s">
        <v>38</v>
      </c>
      <c r="D188" s="213">
        <v>45672</v>
      </c>
      <c r="E188" s="191" t="s">
        <v>1854</v>
      </c>
      <c r="F188" s="191" t="s">
        <v>3</v>
      </c>
      <c r="G188" s="191">
        <v>2250766</v>
      </c>
      <c r="H188" s="68"/>
      <c r="I188" s="197" t="s">
        <v>2437</v>
      </c>
      <c r="J188" s="68"/>
      <c r="K188" s="68"/>
      <c r="L188" s="68"/>
      <c r="M188" s="68"/>
      <c r="N188" s="348"/>
      <c r="O188" s="348"/>
      <c r="P188" s="214">
        <v>0</v>
      </c>
      <c r="Q188" s="214">
        <v>641</v>
      </c>
      <c r="R188" s="68" t="s">
        <v>1479</v>
      </c>
      <c r="S188" s="349"/>
      <c r="T188" s="272"/>
    </row>
    <row r="189" spans="1:20" ht="63.75">
      <c r="A189" s="191" t="s">
        <v>542</v>
      </c>
      <c r="B189" s="68"/>
      <c r="C189" s="212" t="s">
        <v>687</v>
      </c>
      <c r="D189" s="213">
        <v>45672</v>
      </c>
      <c r="E189" s="191" t="s">
        <v>1855</v>
      </c>
      <c r="F189" s="191" t="s">
        <v>10</v>
      </c>
      <c r="G189" s="191">
        <v>19641</v>
      </c>
      <c r="H189" s="68"/>
      <c r="I189" s="197" t="s">
        <v>2438</v>
      </c>
      <c r="J189" s="68"/>
      <c r="K189" s="68"/>
      <c r="L189" s="68"/>
      <c r="M189" s="68"/>
      <c r="N189" s="348"/>
      <c r="O189" s="348"/>
      <c r="P189" s="214">
        <v>53400.9</v>
      </c>
      <c r="Q189" s="214">
        <v>0</v>
      </c>
      <c r="R189" s="68" t="s">
        <v>1479</v>
      </c>
      <c r="S189" s="349"/>
      <c r="T189" s="272"/>
    </row>
    <row r="190" spans="1:20" ht="63.75">
      <c r="A190" s="191" t="s">
        <v>542</v>
      </c>
      <c r="B190" s="68"/>
      <c r="C190" s="212" t="s">
        <v>687</v>
      </c>
      <c r="D190" s="213">
        <v>45672</v>
      </c>
      <c r="E190" s="191" t="s">
        <v>1856</v>
      </c>
      <c r="F190" s="191" t="s">
        <v>10</v>
      </c>
      <c r="G190" s="191">
        <v>19596</v>
      </c>
      <c r="H190" s="68"/>
      <c r="I190" s="197" t="s">
        <v>2439</v>
      </c>
      <c r="J190" s="68"/>
      <c r="K190" s="68"/>
      <c r="L190" s="68"/>
      <c r="M190" s="68"/>
      <c r="N190" s="348"/>
      <c r="O190" s="348"/>
      <c r="P190" s="214">
        <v>2180.71</v>
      </c>
      <c r="Q190" s="214">
        <v>0</v>
      </c>
      <c r="R190" s="68" t="s">
        <v>1479</v>
      </c>
      <c r="S190" s="349"/>
      <c r="T190" s="272"/>
    </row>
    <row r="191" spans="1:20" ht="51">
      <c r="A191" s="191" t="s">
        <v>542</v>
      </c>
      <c r="B191" s="68"/>
      <c r="C191" s="212" t="s">
        <v>687</v>
      </c>
      <c r="D191" s="213">
        <v>45672</v>
      </c>
      <c r="E191" s="191" t="s">
        <v>1857</v>
      </c>
      <c r="F191" s="191" t="s">
        <v>10</v>
      </c>
      <c r="G191" s="191">
        <v>19597</v>
      </c>
      <c r="H191" s="68"/>
      <c r="I191" s="197" t="s">
        <v>2440</v>
      </c>
      <c r="J191" s="68"/>
      <c r="K191" s="68"/>
      <c r="L191" s="68"/>
      <c r="M191" s="68"/>
      <c r="N191" s="348"/>
      <c r="O191" s="348"/>
      <c r="P191" s="214">
        <v>368.37</v>
      </c>
      <c r="Q191" s="214">
        <v>0</v>
      </c>
      <c r="R191" s="68" t="s">
        <v>1479</v>
      </c>
      <c r="S191" s="349"/>
      <c r="T191" s="272"/>
    </row>
    <row r="192" spans="1:20" ht="63.75">
      <c r="A192" s="191" t="s">
        <v>542</v>
      </c>
      <c r="B192" s="68"/>
      <c r="C192" s="212" t="s">
        <v>687</v>
      </c>
      <c r="D192" s="213">
        <v>45672</v>
      </c>
      <c r="E192" s="191" t="s">
        <v>1858</v>
      </c>
      <c r="F192" s="191" t="s">
        <v>10</v>
      </c>
      <c r="G192" s="191">
        <v>19591</v>
      </c>
      <c r="H192" s="68"/>
      <c r="I192" s="197" t="s">
        <v>2441</v>
      </c>
      <c r="J192" s="68"/>
      <c r="K192" s="68"/>
      <c r="L192" s="68"/>
      <c r="M192" s="68"/>
      <c r="N192" s="348"/>
      <c r="O192" s="348"/>
      <c r="P192" s="214">
        <v>12434.42</v>
      </c>
      <c r="Q192" s="214">
        <v>0</v>
      </c>
      <c r="R192" s="68" t="s">
        <v>1479</v>
      </c>
      <c r="S192" s="349"/>
      <c r="T192" s="272"/>
    </row>
    <row r="193" spans="1:20" ht="63.75">
      <c r="A193" s="191" t="s">
        <v>542</v>
      </c>
      <c r="B193" s="68"/>
      <c r="C193" s="212" t="s">
        <v>687</v>
      </c>
      <c r="D193" s="213">
        <v>45672</v>
      </c>
      <c r="E193" s="191" t="s">
        <v>1859</v>
      </c>
      <c r="F193" s="191" t="s">
        <v>10</v>
      </c>
      <c r="G193" s="191">
        <v>19545</v>
      </c>
      <c r="H193" s="68"/>
      <c r="I193" s="197" t="s">
        <v>2442</v>
      </c>
      <c r="J193" s="68"/>
      <c r="K193" s="68"/>
      <c r="L193" s="68"/>
      <c r="M193" s="68"/>
      <c r="N193" s="348"/>
      <c r="O193" s="348"/>
      <c r="P193" s="214">
        <v>1922.23</v>
      </c>
      <c r="Q193" s="214">
        <v>0</v>
      </c>
      <c r="R193" s="68" t="s">
        <v>1479</v>
      </c>
      <c r="S193" s="349"/>
      <c r="T193" s="272"/>
    </row>
    <row r="194" spans="1:20" ht="63.75">
      <c r="A194" s="191" t="s">
        <v>542</v>
      </c>
      <c r="B194" s="68"/>
      <c r="C194" s="212" t="s">
        <v>687</v>
      </c>
      <c r="D194" s="213">
        <v>45672</v>
      </c>
      <c r="E194" s="191" t="s">
        <v>1860</v>
      </c>
      <c r="F194" s="191" t="s">
        <v>10</v>
      </c>
      <c r="G194" s="191">
        <v>19538</v>
      </c>
      <c r="H194" s="68"/>
      <c r="I194" s="197" t="s">
        <v>2443</v>
      </c>
      <c r="J194" s="68"/>
      <c r="K194" s="68"/>
      <c r="L194" s="68"/>
      <c r="M194" s="68"/>
      <c r="N194" s="348"/>
      <c r="O194" s="348"/>
      <c r="P194" s="214">
        <v>1794.97</v>
      </c>
      <c r="Q194" s="214">
        <v>0</v>
      </c>
      <c r="R194" s="68" t="s">
        <v>1479</v>
      </c>
      <c r="S194" s="349"/>
      <c r="T194" s="272"/>
    </row>
    <row r="195" spans="1:20" ht="63.75">
      <c r="A195" s="191" t="s">
        <v>542</v>
      </c>
      <c r="B195" s="68"/>
      <c r="C195" s="212" t="s">
        <v>687</v>
      </c>
      <c r="D195" s="213">
        <v>45672</v>
      </c>
      <c r="E195" s="191" t="s">
        <v>1861</v>
      </c>
      <c r="F195" s="191" t="s">
        <v>10</v>
      </c>
      <c r="G195" s="191">
        <v>19534</v>
      </c>
      <c r="H195" s="68"/>
      <c r="I195" s="197" t="s">
        <v>2444</v>
      </c>
      <c r="J195" s="68"/>
      <c r="K195" s="68"/>
      <c r="L195" s="68"/>
      <c r="M195" s="68"/>
      <c r="N195" s="348"/>
      <c r="O195" s="348"/>
      <c r="P195" s="214">
        <v>10008.18</v>
      </c>
      <c r="Q195" s="214">
        <v>0</v>
      </c>
      <c r="R195" s="68" t="s">
        <v>1479</v>
      </c>
      <c r="S195" s="349"/>
      <c r="T195" s="272"/>
    </row>
    <row r="196" spans="1:20" ht="63.75">
      <c r="A196" s="191" t="s">
        <v>544</v>
      </c>
      <c r="B196" s="68"/>
      <c r="C196" s="212" t="s">
        <v>679</v>
      </c>
      <c r="D196" s="213">
        <v>45672</v>
      </c>
      <c r="E196" s="191" t="s">
        <v>1862</v>
      </c>
      <c r="F196" s="191" t="s">
        <v>6</v>
      </c>
      <c r="G196" s="191">
        <v>2154214</v>
      </c>
      <c r="H196" s="68"/>
      <c r="I196" s="197" t="s">
        <v>2445</v>
      </c>
      <c r="J196" s="68"/>
      <c r="K196" s="68"/>
      <c r="L196" s="68"/>
      <c r="M196" s="68"/>
      <c r="N196" s="348"/>
      <c r="O196" s="348"/>
      <c r="P196" s="214">
        <v>0</v>
      </c>
      <c r="Q196" s="214">
        <v>0.5</v>
      </c>
      <c r="R196" s="68" t="s">
        <v>1479</v>
      </c>
      <c r="S196" s="349"/>
      <c r="T196" s="272"/>
    </row>
    <row r="197" spans="1:20" ht="63.75">
      <c r="A197" s="191" t="s">
        <v>544</v>
      </c>
      <c r="B197" s="68"/>
      <c r="C197" s="212" t="s">
        <v>679</v>
      </c>
      <c r="D197" s="213">
        <v>45672</v>
      </c>
      <c r="E197" s="191" t="s">
        <v>1863</v>
      </c>
      <c r="F197" s="191" t="s">
        <v>6</v>
      </c>
      <c r="G197" s="191">
        <v>2154215</v>
      </c>
      <c r="H197" s="68"/>
      <c r="I197" s="197" t="s">
        <v>2446</v>
      </c>
      <c r="J197" s="68"/>
      <c r="K197" s="68"/>
      <c r="L197" s="68"/>
      <c r="M197" s="68"/>
      <c r="N197" s="348"/>
      <c r="O197" s="348"/>
      <c r="P197" s="214">
        <v>0</v>
      </c>
      <c r="Q197" s="214">
        <v>705033.28</v>
      </c>
      <c r="R197" s="68" t="s">
        <v>1479</v>
      </c>
      <c r="S197" s="349"/>
      <c r="T197" s="272"/>
    </row>
    <row r="198" spans="1:20" ht="63.75">
      <c r="A198" s="191" t="s">
        <v>544</v>
      </c>
      <c r="B198" s="68"/>
      <c r="C198" s="212" t="s">
        <v>679</v>
      </c>
      <c r="D198" s="213">
        <v>45672</v>
      </c>
      <c r="E198" s="191" t="s">
        <v>1864</v>
      </c>
      <c r="F198" s="191" t="s">
        <v>6</v>
      </c>
      <c r="G198" s="191">
        <v>2154216</v>
      </c>
      <c r="H198" s="68"/>
      <c r="I198" s="197" t="s">
        <v>2447</v>
      </c>
      <c r="J198" s="68"/>
      <c r="K198" s="68"/>
      <c r="L198" s="68"/>
      <c r="M198" s="68"/>
      <c r="N198" s="348"/>
      <c r="O198" s="348"/>
      <c r="P198" s="214">
        <v>0</v>
      </c>
      <c r="Q198" s="214">
        <v>251805.79</v>
      </c>
      <c r="R198" s="68" t="s">
        <v>1479</v>
      </c>
      <c r="S198" s="349"/>
      <c r="T198" s="272"/>
    </row>
    <row r="199" spans="1:20" ht="63.75">
      <c r="A199" s="191" t="s">
        <v>542</v>
      </c>
      <c r="B199" s="68"/>
      <c r="C199" s="212" t="s">
        <v>687</v>
      </c>
      <c r="D199" s="213">
        <v>45672</v>
      </c>
      <c r="E199" s="191" t="s">
        <v>1865</v>
      </c>
      <c r="F199" s="191" t="s">
        <v>19</v>
      </c>
      <c r="G199" s="191">
        <v>19659</v>
      </c>
      <c r="H199" s="68"/>
      <c r="I199" s="197" t="s">
        <v>2448</v>
      </c>
      <c r="J199" s="68"/>
      <c r="K199" s="68"/>
      <c r="L199" s="68"/>
      <c r="M199" s="68"/>
      <c r="N199" s="348"/>
      <c r="O199" s="348"/>
      <c r="P199" s="214">
        <v>11181158.5</v>
      </c>
      <c r="Q199" s="214">
        <v>0</v>
      </c>
      <c r="R199" s="68" t="s">
        <v>1479</v>
      </c>
      <c r="S199" s="349"/>
      <c r="T199" s="272"/>
    </row>
    <row r="200" spans="1:20" ht="63.75">
      <c r="A200" s="191" t="s">
        <v>542</v>
      </c>
      <c r="B200" s="68"/>
      <c r="C200" s="212" t="s">
        <v>687</v>
      </c>
      <c r="D200" s="213">
        <v>45672</v>
      </c>
      <c r="E200" s="191" t="s">
        <v>1866</v>
      </c>
      <c r="F200" s="191" t="s">
        <v>19</v>
      </c>
      <c r="G200" s="191">
        <v>19660</v>
      </c>
      <c r="H200" s="68"/>
      <c r="I200" s="197" t="s">
        <v>2449</v>
      </c>
      <c r="J200" s="68"/>
      <c r="K200" s="68"/>
      <c r="L200" s="68"/>
      <c r="M200" s="68"/>
      <c r="N200" s="348"/>
      <c r="O200" s="348"/>
      <c r="P200" s="214">
        <v>10919929.380000001</v>
      </c>
      <c r="Q200" s="214">
        <v>0</v>
      </c>
      <c r="R200" s="68" t="s">
        <v>1479</v>
      </c>
      <c r="S200" s="349"/>
      <c r="T200" s="272"/>
    </row>
    <row r="201" spans="1:20" ht="76.5">
      <c r="A201" s="191" t="s">
        <v>542</v>
      </c>
      <c r="B201" s="68"/>
      <c r="C201" s="212" t="s">
        <v>687</v>
      </c>
      <c r="D201" s="213">
        <v>45672</v>
      </c>
      <c r="E201" s="191" t="s">
        <v>1867</v>
      </c>
      <c r="F201" s="191" t="s">
        <v>10</v>
      </c>
      <c r="G201" s="191">
        <v>19660</v>
      </c>
      <c r="H201" s="68"/>
      <c r="I201" s="197" t="s">
        <v>2450</v>
      </c>
      <c r="J201" s="68"/>
      <c r="K201" s="68"/>
      <c r="L201" s="68"/>
      <c r="M201" s="68"/>
      <c r="N201" s="348"/>
      <c r="O201" s="348"/>
      <c r="P201" s="214">
        <v>11123.07</v>
      </c>
      <c r="Q201" s="214">
        <v>0</v>
      </c>
      <c r="R201" s="68" t="s">
        <v>1479</v>
      </c>
      <c r="S201" s="349"/>
      <c r="T201" s="272"/>
    </row>
    <row r="202" spans="1:20" ht="76.5">
      <c r="A202" s="191" t="s">
        <v>542</v>
      </c>
      <c r="B202" s="68"/>
      <c r="C202" s="212" t="s">
        <v>687</v>
      </c>
      <c r="D202" s="213">
        <v>45672</v>
      </c>
      <c r="E202" s="191" t="s">
        <v>1868</v>
      </c>
      <c r="F202" s="191" t="s">
        <v>10</v>
      </c>
      <c r="G202" s="191">
        <v>19659</v>
      </c>
      <c r="H202" s="68"/>
      <c r="I202" s="197" t="s">
        <v>2451</v>
      </c>
      <c r="J202" s="68"/>
      <c r="K202" s="68"/>
      <c r="L202" s="68"/>
      <c r="M202" s="68"/>
      <c r="N202" s="348"/>
      <c r="O202" s="348"/>
      <c r="P202" s="214">
        <v>11380.52</v>
      </c>
      <c r="Q202" s="214">
        <v>0</v>
      </c>
      <c r="R202" s="68" t="s">
        <v>1479</v>
      </c>
      <c r="S202" s="349"/>
      <c r="T202" s="272"/>
    </row>
    <row r="203" spans="1:20" ht="63.75">
      <c r="A203" s="191" t="s">
        <v>542</v>
      </c>
      <c r="B203" s="68"/>
      <c r="C203" s="212" t="s">
        <v>687</v>
      </c>
      <c r="D203" s="213">
        <v>45672</v>
      </c>
      <c r="E203" s="191" t="s">
        <v>1869</v>
      </c>
      <c r="F203" s="191" t="s">
        <v>19</v>
      </c>
      <c r="G203" s="191">
        <v>19661</v>
      </c>
      <c r="H203" s="68"/>
      <c r="I203" s="197" t="s">
        <v>2452</v>
      </c>
      <c r="J203" s="68"/>
      <c r="K203" s="68"/>
      <c r="L203" s="68"/>
      <c r="M203" s="68"/>
      <c r="N203" s="348"/>
      <c r="O203" s="348"/>
      <c r="P203" s="214">
        <v>41253966.450000003</v>
      </c>
      <c r="Q203" s="214">
        <v>0</v>
      </c>
      <c r="R203" s="68" t="s">
        <v>1479</v>
      </c>
      <c r="S203" s="349"/>
      <c r="T203" s="272"/>
    </row>
    <row r="204" spans="1:20" ht="76.5">
      <c r="A204" s="191" t="s">
        <v>542</v>
      </c>
      <c r="B204" s="68"/>
      <c r="C204" s="212" t="s">
        <v>687</v>
      </c>
      <c r="D204" s="213">
        <v>45672</v>
      </c>
      <c r="E204" s="191" t="s">
        <v>1870</v>
      </c>
      <c r="F204" s="191" t="s">
        <v>10</v>
      </c>
      <c r="G204" s="191">
        <v>19661</v>
      </c>
      <c r="H204" s="68"/>
      <c r="I204" s="197" t="s">
        <v>2453</v>
      </c>
      <c r="J204" s="68"/>
      <c r="K204" s="68"/>
      <c r="L204" s="68"/>
      <c r="M204" s="68"/>
      <c r="N204" s="348"/>
      <c r="O204" s="348"/>
      <c r="P204" s="214">
        <v>41021.21</v>
      </c>
      <c r="Q204" s="214">
        <v>0</v>
      </c>
      <c r="R204" s="68" t="s">
        <v>1479</v>
      </c>
      <c r="S204" s="349"/>
      <c r="T204" s="272"/>
    </row>
    <row r="205" spans="1:20" ht="63.75">
      <c r="A205" s="191" t="s">
        <v>542</v>
      </c>
      <c r="B205" s="68"/>
      <c r="C205" s="212" t="s">
        <v>687</v>
      </c>
      <c r="D205" s="213">
        <v>45672</v>
      </c>
      <c r="E205" s="191" t="s">
        <v>1871</v>
      </c>
      <c r="F205" s="191" t="s">
        <v>10</v>
      </c>
      <c r="G205" s="191">
        <v>19662</v>
      </c>
      <c r="H205" s="68"/>
      <c r="I205" s="197" t="s">
        <v>2454</v>
      </c>
      <c r="J205" s="68"/>
      <c r="K205" s="68"/>
      <c r="L205" s="68"/>
      <c r="M205" s="68"/>
      <c r="N205" s="348"/>
      <c r="O205" s="348"/>
      <c r="P205" s="214">
        <v>24348.05</v>
      </c>
      <c r="Q205" s="214">
        <v>0</v>
      </c>
      <c r="R205" s="68" t="s">
        <v>1479</v>
      </c>
      <c r="S205" s="349"/>
      <c r="T205" s="272"/>
    </row>
    <row r="206" spans="1:20" ht="63.75">
      <c r="A206" s="191" t="s">
        <v>542</v>
      </c>
      <c r="B206" s="68"/>
      <c r="C206" s="212" t="s">
        <v>687</v>
      </c>
      <c r="D206" s="213">
        <v>45672</v>
      </c>
      <c r="E206" s="191" t="s">
        <v>1872</v>
      </c>
      <c r="F206" s="191" t="s">
        <v>19</v>
      </c>
      <c r="G206" s="191">
        <v>19662</v>
      </c>
      <c r="H206" s="68"/>
      <c r="I206" s="197" t="s">
        <v>2455</v>
      </c>
      <c r="J206" s="68"/>
      <c r="K206" s="68"/>
      <c r="L206" s="68"/>
      <c r="M206" s="68"/>
      <c r="N206" s="348"/>
      <c r="O206" s="348"/>
      <c r="P206" s="214">
        <v>24337697.030000001</v>
      </c>
      <c r="Q206" s="214">
        <v>0</v>
      </c>
      <c r="R206" s="68" t="s">
        <v>1479</v>
      </c>
      <c r="S206" s="349"/>
      <c r="T206" s="272"/>
    </row>
    <row r="207" spans="1:20" ht="63.75">
      <c r="A207" s="191">
        <v>117</v>
      </c>
      <c r="B207" s="68"/>
      <c r="C207" s="212" t="s">
        <v>54</v>
      </c>
      <c r="D207" s="213">
        <v>45672</v>
      </c>
      <c r="E207" s="191" t="s">
        <v>1873</v>
      </c>
      <c r="F207" s="191" t="s">
        <v>10</v>
      </c>
      <c r="G207" s="191">
        <v>1116913</v>
      </c>
      <c r="H207" s="68"/>
      <c r="I207" s="197" t="s">
        <v>2456</v>
      </c>
      <c r="J207" s="68"/>
      <c r="K207" s="68"/>
      <c r="L207" s="68"/>
      <c r="M207" s="68"/>
      <c r="N207" s="348"/>
      <c r="O207" s="348"/>
      <c r="P207" s="214">
        <v>60</v>
      </c>
      <c r="Q207" s="214">
        <v>0</v>
      </c>
      <c r="R207" s="68" t="s">
        <v>1479</v>
      </c>
      <c r="S207" s="349"/>
      <c r="T207" s="272"/>
    </row>
    <row r="208" spans="1:20" ht="76.5">
      <c r="A208" s="191">
        <v>132</v>
      </c>
      <c r="B208" s="68"/>
      <c r="C208" s="212" t="s">
        <v>59</v>
      </c>
      <c r="D208" s="213">
        <v>45672</v>
      </c>
      <c r="E208" s="191" t="s">
        <v>1874</v>
      </c>
      <c r="F208" s="191" t="s">
        <v>10</v>
      </c>
      <c r="G208" s="191">
        <v>1116949</v>
      </c>
      <c r="H208" s="68"/>
      <c r="I208" s="197" t="s">
        <v>2457</v>
      </c>
      <c r="J208" s="68"/>
      <c r="K208" s="68"/>
      <c r="L208" s="68"/>
      <c r="M208" s="68"/>
      <c r="N208" s="348"/>
      <c r="O208" s="348"/>
      <c r="P208" s="214">
        <v>360</v>
      </c>
      <c r="Q208" s="214">
        <v>0</v>
      </c>
      <c r="R208" s="68" t="s">
        <v>1479</v>
      </c>
      <c r="S208" s="349"/>
      <c r="T208" s="272"/>
    </row>
    <row r="209" spans="1:20" ht="89.25">
      <c r="A209" s="191" t="s">
        <v>542</v>
      </c>
      <c r="B209" s="68"/>
      <c r="C209" s="212" t="s">
        <v>687</v>
      </c>
      <c r="D209" s="213">
        <v>45672</v>
      </c>
      <c r="E209" s="191" t="s">
        <v>1875</v>
      </c>
      <c r="F209" s="191" t="s">
        <v>19</v>
      </c>
      <c r="G209" s="191">
        <v>1116951</v>
      </c>
      <c r="H209" s="68"/>
      <c r="I209" s="197" t="s">
        <v>2458</v>
      </c>
      <c r="J209" s="68"/>
      <c r="K209" s="68"/>
      <c r="L209" s="68"/>
      <c r="M209" s="68"/>
      <c r="N209" s="348"/>
      <c r="O209" s="348"/>
      <c r="P209" s="214">
        <v>8661161.8800000008</v>
      </c>
      <c r="Q209" s="214">
        <v>0</v>
      </c>
      <c r="R209" s="68" t="s">
        <v>1479</v>
      </c>
      <c r="S209" s="349"/>
      <c r="T209" s="272"/>
    </row>
    <row r="210" spans="1:20" ht="89.25">
      <c r="A210" s="191" t="s">
        <v>542</v>
      </c>
      <c r="B210" s="68"/>
      <c r="C210" s="212" t="s">
        <v>687</v>
      </c>
      <c r="D210" s="213">
        <v>45672</v>
      </c>
      <c r="E210" s="191" t="s">
        <v>1876</v>
      </c>
      <c r="F210" s="191" t="s">
        <v>10</v>
      </c>
      <c r="G210" s="191">
        <v>1116951</v>
      </c>
      <c r="H210" s="68"/>
      <c r="I210" s="197" t="s">
        <v>2459</v>
      </c>
      <c r="J210" s="68"/>
      <c r="K210" s="68"/>
      <c r="L210" s="68"/>
      <c r="M210" s="68"/>
      <c r="N210" s="348"/>
      <c r="O210" s="348"/>
      <c r="P210" s="214">
        <v>8896.7199999999993</v>
      </c>
      <c r="Q210" s="214">
        <v>0</v>
      </c>
      <c r="R210" s="68" t="s">
        <v>1479</v>
      </c>
      <c r="S210" s="349"/>
      <c r="T210" s="272"/>
    </row>
    <row r="211" spans="1:20" ht="102">
      <c r="A211" s="191">
        <v>862</v>
      </c>
      <c r="B211" s="68"/>
      <c r="C211" s="212" t="s">
        <v>187</v>
      </c>
      <c r="D211" s="213">
        <v>45672</v>
      </c>
      <c r="E211" s="191" t="s">
        <v>1877</v>
      </c>
      <c r="F211" s="191" t="s">
        <v>10</v>
      </c>
      <c r="G211" s="191">
        <v>1116985</v>
      </c>
      <c r="H211" s="68"/>
      <c r="I211" s="197" t="s">
        <v>2460</v>
      </c>
      <c r="J211" s="68"/>
      <c r="K211" s="68"/>
      <c r="L211" s="68"/>
      <c r="M211" s="68"/>
      <c r="N211" s="348"/>
      <c r="O211" s="348"/>
      <c r="P211" s="214">
        <v>60</v>
      </c>
      <c r="Q211" s="214">
        <v>0</v>
      </c>
      <c r="R211" s="68" t="s">
        <v>1479</v>
      </c>
      <c r="S211" s="349"/>
      <c r="T211" s="272"/>
    </row>
    <row r="212" spans="1:20" ht="102">
      <c r="A212" s="191">
        <v>862</v>
      </c>
      <c r="B212" s="68"/>
      <c r="C212" s="212" t="s">
        <v>187</v>
      </c>
      <c r="D212" s="213">
        <v>45672</v>
      </c>
      <c r="E212" s="191" t="s">
        <v>1878</v>
      </c>
      <c r="F212" s="191" t="s">
        <v>12</v>
      </c>
      <c r="G212" s="191">
        <v>1116985</v>
      </c>
      <c r="H212" s="68"/>
      <c r="I212" s="197" t="s">
        <v>2461</v>
      </c>
      <c r="J212" s="68"/>
      <c r="K212" s="68"/>
      <c r="L212" s="68"/>
      <c r="M212" s="68"/>
      <c r="N212" s="348"/>
      <c r="O212" s="348"/>
      <c r="P212" s="214">
        <v>253343.1</v>
      </c>
      <c r="Q212" s="214">
        <v>0</v>
      </c>
      <c r="R212" s="68" t="s">
        <v>1479</v>
      </c>
      <c r="S212" s="349"/>
      <c r="T212" s="272"/>
    </row>
    <row r="213" spans="1:20" ht="102">
      <c r="A213" s="191">
        <v>862</v>
      </c>
      <c r="B213" s="68"/>
      <c r="C213" s="212" t="s">
        <v>187</v>
      </c>
      <c r="D213" s="213">
        <v>45672</v>
      </c>
      <c r="E213" s="191" t="s">
        <v>1879</v>
      </c>
      <c r="F213" s="191" t="s">
        <v>10</v>
      </c>
      <c r="G213" s="191">
        <v>1116989</v>
      </c>
      <c r="H213" s="68"/>
      <c r="I213" s="197" t="s">
        <v>2460</v>
      </c>
      <c r="J213" s="68"/>
      <c r="K213" s="68"/>
      <c r="L213" s="68"/>
      <c r="M213" s="68"/>
      <c r="N213" s="348"/>
      <c r="O213" s="348"/>
      <c r="P213" s="214">
        <v>60</v>
      </c>
      <c r="Q213" s="214">
        <v>0</v>
      </c>
      <c r="R213" s="68" t="s">
        <v>1479</v>
      </c>
      <c r="S213" s="349"/>
      <c r="T213" s="272"/>
    </row>
    <row r="214" spans="1:20" ht="102">
      <c r="A214" s="191">
        <v>862</v>
      </c>
      <c r="B214" s="68"/>
      <c r="C214" s="212" t="s">
        <v>187</v>
      </c>
      <c r="D214" s="213">
        <v>45672</v>
      </c>
      <c r="E214" s="191" t="s">
        <v>1880</v>
      </c>
      <c r="F214" s="191" t="s">
        <v>12</v>
      </c>
      <c r="G214" s="191">
        <v>1116989</v>
      </c>
      <c r="H214" s="68"/>
      <c r="I214" s="197" t="s">
        <v>2462</v>
      </c>
      <c r="J214" s="68"/>
      <c r="K214" s="68"/>
      <c r="L214" s="68"/>
      <c r="M214" s="68"/>
      <c r="N214" s="348"/>
      <c r="O214" s="348"/>
      <c r="P214" s="214">
        <v>85461.07</v>
      </c>
      <c r="Q214" s="214">
        <v>0</v>
      </c>
      <c r="R214" s="68" t="s">
        <v>1479</v>
      </c>
      <c r="S214" s="349"/>
      <c r="T214" s="272"/>
    </row>
    <row r="215" spans="1:20" ht="38.25">
      <c r="A215" s="191" t="s">
        <v>550</v>
      </c>
      <c r="B215" s="68"/>
      <c r="C215" s="212" t="s">
        <v>589</v>
      </c>
      <c r="D215" s="213">
        <v>45673</v>
      </c>
      <c r="E215" s="191" t="s">
        <v>1881</v>
      </c>
      <c r="F215" s="191" t="s">
        <v>3</v>
      </c>
      <c r="G215" s="191">
        <v>2251206</v>
      </c>
      <c r="H215" s="68"/>
      <c r="I215" s="197" t="s">
        <v>2463</v>
      </c>
      <c r="J215" s="68"/>
      <c r="K215" s="68"/>
      <c r="L215" s="68"/>
      <c r="M215" s="68"/>
      <c r="N215" s="348"/>
      <c r="O215" s="348"/>
      <c r="P215" s="214">
        <v>0</v>
      </c>
      <c r="Q215" s="214">
        <v>6202.8</v>
      </c>
      <c r="R215" s="68" t="s">
        <v>1479</v>
      </c>
      <c r="S215" s="349"/>
      <c r="T215" s="272"/>
    </row>
    <row r="216" spans="1:20" ht="51">
      <c r="A216" s="191">
        <v>81</v>
      </c>
      <c r="B216" s="68"/>
      <c r="C216" s="212" t="s">
        <v>49</v>
      </c>
      <c r="D216" s="213">
        <v>45673</v>
      </c>
      <c r="E216" s="191" t="s">
        <v>1882</v>
      </c>
      <c r="F216" s="191" t="s">
        <v>3</v>
      </c>
      <c r="G216" s="191">
        <v>2251210</v>
      </c>
      <c r="H216" s="68"/>
      <c r="I216" s="197" t="s">
        <v>2464</v>
      </c>
      <c r="J216" s="68"/>
      <c r="K216" s="68"/>
      <c r="L216" s="68"/>
      <c r="M216" s="68"/>
      <c r="N216" s="348"/>
      <c r="O216" s="348"/>
      <c r="P216" s="214">
        <v>0</v>
      </c>
      <c r="Q216" s="214">
        <v>25</v>
      </c>
      <c r="R216" s="68" t="s">
        <v>1479</v>
      </c>
      <c r="S216" s="349"/>
      <c r="T216" s="272"/>
    </row>
    <row r="217" spans="1:20" ht="51">
      <c r="A217" s="191">
        <v>376</v>
      </c>
      <c r="B217" s="68"/>
      <c r="C217" s="212" t="s">
        <v>607</v>
      </c>
      <c r="D217" s="213">
        <v>45673</v>
      </c>
      <c r="E217" s="191" t="s">
        <v>1883</v>
      </c>
      <c r="F217" s="191" t="s">
        <v>3</v>
      </c>
      <c r="G217" s="191">
        <v>2251240</v>
      </c>
      <c r="H217" s="68"/>
      <c r="I217" s="197" t="s">
        <v>2465</v>
      </c>
      <c r="J217" s="68"/>
      <c r="K217" s="68"/>
      <c r="L217" s="68"/>
      <c r="M217" s="68"/>
      <c r="N217" s="348"/>
      <c r="O217" s="348"/>
      <c r="P217" s="214">
        <v>0</v>
      </c>
      <c r="Q217" s="214">
        <v>369.5</v>
      </c>
      <c r="R217" s="68" t="s">
        <v>1479</v>
      </c>
      <c r="S217" s="349"/>
      <c r="T217" s="272"/>
    </row>
    <row r="218" spans="1:20" ht="51">
      <c r="A218" s="191" t="s">
        <v>550</v>
      </c>
      <c r="B218" s="68"/>
      <c r="C218" s="212" t="s">
        <v>589</v>
      </c>
      <c r="D218" s="213">
        <v>45673</v>
      </c>
      <c r="E218" s="191" t="s">
        <v>1884</v>
      </c>
      <c r="F218" s="191" t="s">
        <v>3</v>
      </c>
      <c r="G218" s="191">
        <v>2251307</v>
      </c>
      <c r="H218" s="68"/>
      <c r="I218" s="197" t="s">
        <v>2467</v>
      </c>
      <c r="J218" s="68"/>
      <c r="K218" s="68"/>
      <c r="L218" s="68"/>
      <c r="M218" s="68"/>
      <c r="N218" s="348"/>
      <c r="O218" s="348"/>
      <c r="P218" s="214">
        <v>0</v>
      </c>
      <c r="Q218" s="214">
        <v>35</v>
      </c>
      <c r="R218" s="68" t="s">
        <v>1479</v>
      </c>
      <c r="S218" s="349"/>
      <c r="T218" s="272"/>
    </row>
    <row r="219" spans="1:20" ht="51">
      <c r="A219" s="191">
        <v>81</v>
      </c>
      <c r="B219" s="68"/>
      <c r="C219" s="212" t="s">
        <v>49</v>
      </c>
      <c r="D219" s="213">
        <v>45673</v>
      </c>
      <c r="E219" s="191" t="s">
        <v>1885</v>
      </c>
      <c r="F219" s="191" t="s">
        <v>3</v>
      </c>
      <c r="G219" s="191">
        <v>2251306</v>
      </c>
      <c r="H219" s="68"/>
      <c r="I219" s="197" t="s">
        <v>1588</v>
      </c>
      <c r="J219" s="68"/>
      <c r="K219" s="68"/>
      <c r="L219" s="68"/>
      <c r="M219" s="68"/>
      <c r="N219" s="348"/>
      <c r="O219" s="348"/>
      <c r="P219" s="214">
        <v>0</v>
      </c>
      <c r="Q219" s="214">
        <v>25</v>
      </c>
      <c r="R219" s="68" t="s">
        <v>1479</v>
      </c>
      <c r="S219" s="349"/>
      <c r="T219" s="272"/>
    </row>
    <row r="220" spans="1:20" ht="51">
      <c r="A220" s="191">
        <v>86</v>
      </c>
      <c r="B220" s="68"/>
      <c r="C220" s="212" t="s">
        <v>50</v>
      </c>
      <c r="D220" s="213">
        <v>45673</v>
      </c>
      <c r="E220" s="191" t="s">
        <v>1886</v>
      </c>
      <c r="F220" s="191" t="s">
        <v>3</v>
      </c>
      <c r="G220" s="191">
        <v>2251309</v>
      </c>
      <c r="H220" s="68"/>
      <c r="I220" s="197" t="s">
        <v>2468</v>
      </c>
      <c r="J220" s="68"/>
      <c r="K220" s="68"/>
      <c r="L220" s="68"/>
      <c r="M220" s="68"/>
      <c r="N220" s="348"/>
      <c r="O220" s="348"/>
      <c r="P220" s="214">
        <v>0</v>
      </c>
      <c r="Q220" s="214">
        <v>145</v>
      </c>
      <c r="R220" s="68" t="s">
        <v>1479</v>
      </c>
      <c r="S220" s="349"/>
      <c r="T220" s="272"/>
    </row>
    <row r="221" spans="1:20" ht="38.25">
      <c r="A221" s="191" t="s">
        <v>550</v>
      </c>
      <c r="B221" s="68"/>
      <c r="C221" s="212" t="s">
        <v>589</v>
      </c>
      <c r="D221" s="213">
        <v>45673</v>
      </c>
      <c r="E221" s="191" t="s">
        <v>1887</v>
      </c>
      <c r="F221" s="191" t="s">
        <v>3</v>
      </c>
      <c r="G221" s="191">
        <v>2251407</v>
      </c>
      <c r="H221" s="68"/>
      <c r="I221" s="197" t="s">
        <v>2469</v>
      </c>
      <c r="J221" s="68"/>
      <c r="K221" s="68"/>
      <c r="L221" s="68"/>
      <c r="M221" s="68"/>
      <c r="N221" s="348"/>
      <c r="O221" s="348"/>
      <c r="P221" s="214">
        <v>0</v>
      </c>
      <c r="Q221" s="214">
        <v>2126.65</v>
      </c>
      <c r="R221" s="68" t="s">
        <v>1479</v>
      </c>
      <c r="S221" s="349"/>
      <c r="T221" s="272"/>
    </row>
    <row r="222" spans="1:20" ht="38.25">
      <c r="A222" s="191">
        <v>46</v>
      </c>
      <c r="B222" s="68"/>
      <c r="C222" s="212" t="s">
        <v>1367</v>
      </c>
      <c r="D222" s="213">
        <v>45673</v>
      </c>
      <c r="E222" s="191" t="s">
        <v>1888</v>
      </c>
      <c r="F222" s="191" t="s">
        <v>3</v>
      </c>
      <c r="G222" s="191">
        <v>2251413</v>
      </c>
      <c r="H222" s="68"/>
      <c r="I222" s="197" t="s">
        <v>2470</v>
      </c>
      <c r="J222" s="68"/>
      <c r="K222" s="68"/>
      <c r="L222" s="68"/>
      <c r="M222" s="68"/>
      <c r="N222" s="348"/>
      <c r="O222" s="348"/>
      <c r="P222" s="214">
        <v>0</v>
      </c>
      <c r="Q222" s="214">
        <v>36</v>
      </c>
      <c r="R222" s="68" t="s">
        <v>1479</v>
      </c>
      <c r="S222" s="349"/>
      <c r="T222" s="272"/>
    </row>
    <row r="223" spans="1:20" ht="51">
      <c r="A223" s="191">
        <v>86</v>
      </c>
      <c r="B223" s="68"/>
      <c r="C223" s="212" t="s">
        <v>50</v>
      </c>
      <c r="D223" s="213">
        <v>45673</v>
      </c>
      <c r="E223" s="191" t="s">
        <v>1889</v>
      </c>
      <c r="F223" s="191" t="s">
        <v>3</v>
      </c>
      <c r="G223" s="191">
        <v>2251421</v>
      </c>
      <c r="H223" s="68"/>
      <c r="I223" s="197" t="s">
        <v>2471</v>
      </c>
      <c r="J223" s="68"/>
      <c r="K223" s="68"/>
      <c r="L223" s="68"/>
      <c r="M223" s="68"/>
      <c r="N223" s="348"/>
      <c r="O223" s="348"/>
      <c r="P223" s="214">
        <v>0</v>
      </c>
      <c r="Q223" s="214">
        <v>50</v>
      </c>
      <c r="R223" s="68" t="s">
        <v>1479</v>
      </c>
      <c r="S223" s="349"/>
      <c r="T223" s="272"/>
    </row>
    <row r="224" spans="1:20" ht="89.25">
      <c r="A224" s="191">
        <v>587</v>
      </c>
      <c r="B224" s="68"/>
      <c r="C224" s="212" t="s">
        <v>669</v>
      </c>
      <c r="D224" s="213">
        <v>45673</v>
      </c>
      <c r="E224" s="191" t="s">
        <v>1890</v>
      </c>
      <c r="F224" s="191" t="s">
        <v>3</v>
      </c>
      <c r="G224" s="191">
        <v>2251177</v>
      </c>
      <c r="H224" s="68"/>
      <c r="I224" s="197" t="s">
        <v>2472</v>
      </c>
      <c r="J224" s="68"/>
      <c r="K224" s="68"/>
      <c r="L224" s="68"/>
      <c r="M224" s="68"/>
      <c r="N224" s="348"/>
      <c r="O224" s="348"/>
      <c r="P224" s="214">
        <v>0</v>
      </c>
      <c r="Q224" s="214">
        <v>262061.78</v>
      </c>
      <c r="R224" s="68" t="s">
        <v>1479</v>
      </c>
      <c r="S224" s="349"/>
      <c r="T224" s="272"/>
    </row>
    <row r="225" spans="1:20" ht="89.25">
      <c r="A225" s="191">
        <v>587</v>
      </c>
      <c r="B225" s="68"/>
      <c r="C225" s="212" t="s">
        <v>669</v>
      </c>
      <c r="D225" s="213">
        <v>45673</v>
      </c>
      <c r="E225" s="191" t="s">
        <v>1891</v>
      </c>
      <c r="F225" s="191" t="s">
        <v>3</v>
      </c>
      <c r="G225" s="191">
        <v>2251179</v>
      </c>
      <c r="H225" s="68"/>
      <c r="I225" s="197" t="s">
        <v>2473</v>
      </c>
      <c r="J225" s="68"/>
      <c r="K225" s="68"/>
      <c r="L225" s="68"/>
      <c r="M225" s="68"/>
      <c r="N225" s="348"/>
      <c r="O225" s="348"/>
      <c r="P225" s="214">
        <v>0</v>
      </c>
      <c r="Q225" s="214">
        <v>441294.33</v>
      </c>
      <c r="R225" s="68" t="s">
        <v>1479</v>
      </c>
      <c r="S225" s="349"/>
      <c r="T225" s="272"/>
    </row>
    <row r="226" spans="1:20" ht="51">
      <c r="A226" s="191" t="s">
        <v>550</v>
      </c>
      <c r="B226" s="68"/>
      <c r="C226" s="212" t="s">
        <v>589</v>
      </c>
      <c r="D226" s="213">
        <v>45673</v>
      </c>
      <c r="E226" s="191" t="s">
        <v>1892</v>
      </c>
      <c r="F226" s="191" t="s">
        <v>3</v>
      </c>
      <c r="G226" s="191">
        <v>2251203</v>
      </c>
      <c r="H226" s="68"/>
      <c r="I226" s="197" t="s">
        <v>2474</v>
      </c>
      <c r="J226" s="68"/>
      <c r="K226" s="68"/>
      <c r="L226" s="68"/>
      <c r="M226" s="68"/>
      <c r="N226" s="348"/>
      <c r="O226" s="348"/>
      <c r="P226" s="214">
        <v>0</v>
      </c>
      <c r="Q226" s="214">
        <v>5296.57</v>
      </c>
      <c r="R226" s="68" t="s">
        <v>1479</v>
      </c>
      <c r="S226" s="349"/>
      <c r="T226" s="272"/>
    </row>
    <row r="227" spans="1:20" ht="63.75">
      <c r="A227" s="191">
        <v>86</v>
      </c>
      <c r="B227" s="68"/>
      <c r="C227" s="212" t="s">
        <v>50</v>
      </c>
      <c r="D227" s="213">
        <v>45673</v>
      </c>
      <c r="E227" s="191" t="s">
        <v>1893</v>
      </c>
      <c r="F227" s="191" t="s">
        <v>3</v>
      </c>
      <c r="G227" s="191">
        <v>2251222</v>
      </c>
      <c r="H227" s="68"/>
      <c r="I227" s="197" t="s">
        <v>2475</v>
      </c>
      <c r="J227" s="68"/>
      <c r="K227" s="68"/>
      <c r="L227" s="68"/>
      <c r="M227" s="68"/>
      <c r="N227" s="348"/>
      <c r="O227" s="348"/>
      <c r="P227" s="214">
        <v>0</v>
      </c>
      <c r="Q227" s="214">
        <v>1150995</v>
      </c>
      <c r="R227" s="68" t="s">
        <v>1479</v>
      </c>
      <c r="S227" s="349"/>
      <c r="T227" s="272"/>
    </row>
    <row r="228" spans="1:20" ht="51">
      <c r="A228" s="191">
        <v>47</v>
      </c>
      <c r="B228" s="68"/>
      <c r="C228" s="212" t="s">
        <v>45</v>
      </c>
      <c r="D228" s="213">
        <v>45673</v>
      </c>
      <c r="E228" s="191" t="s">
        <v>1894</v>
      </c>
      <c r="F228" s="191" t="s">
        <v>3</v>
      </c>
      <c r="G228" s="191">
        <v>2251266</v>
      </c>
      <c r="H228" s="68"/>
      <c r="I228" s="197" t="s">
        <v>2476</v>
      </c>
      <c r="J228" s="68"/>
      <c r="K228" s="68"/>
      <c r="L228" s="68"/>
      <c r="M228" s="68"/>
      <c r="N228" s="348"/>
      <c r="O228" s="348"/>
      <c r="P228" s="214">
        <v>0</v>
      </c>
      <c r="Q228" s="214">
        <v>27</v>
      </c>
      <c r="R228" s="68" t="s">
        <v>1479</v>
      </c>
      <c r="S228" s="349"/>
      <c r="T228" s="272"/>
    </row>
    <row r="229" spans="1:20" ht="51">
      <c r="A229" s="191">
        <v>47</v>
      </c>
      <c r="B229" s="68"/>
      <c r="C229" s="212" t="s">
        <v>45</v>
      </c>
      <c r="D229" s="213">
        <v>45673</v>
      </c>
      <c r="E229" s="191" t="s">
        <v>1895</v>
      </c>
      <c r="F229" s="191" t="s">
        <v>3</v>
      </c>
      <c r="G229" s="191">
        <v>2251268</v>
      </c>
      <c r="H229" s="68"/>
      <c r="I229" s="197" t="s">
        <v>2477</v>
      </c>
      <c r="J229" s="68"/>
      <c r="K229" s="68"/>
      <c r="L229" s="68"/>
      <c r="M229" s="68"/>
      <c r="N229" s="348"/>
      <c r="O229" s="348"/>
      <c r="P229" s="214">
        <v>0</v>
      </c>
      <c r="Q229" s="214">
        <v>30800</v>
      </c>
      <c r="R229" s="68" t="s">
        <v>1479</v>
      </c>
      <c r="S229" s="349"/>
      <c r="T229" s="272"/>
    </row>
    <row r="230" spans="1:20" ht="51">
      <c r="A230" s="191">
        <v>47</v>
      </c>
      <c r="B230" s="68"/>
      <c r="C230" s="212" t="s">
        <v>45</v>
      </c>
      <c r="D230" s="213">
        <v>45673</v>
      </c>
      <c r="E230" s="191" t="s">
        <v>1896</v>
      </c>
      <c r="F230" s="191" t="s">
        <v>3</v>
      </c>
      <c r="G230" s="191">
        <v>2251269</v>
      </c>
      <c r="H230" s="68"/>
      <c r="I230" s="197" t="s">
        <v>2478</v>
      </c>
      <c r="J230" s="68"/>
      <c r="K230" s="68"/>
      <c r="L230" s="68"/>
      <c r="M230" s="68"/>
      <c r="N230" s="348"/>
      <c r="O230" s="348"/>
      <c r="P230" s="214">
        <v>0</v>
      </c>
      <c r="Q230" s="214">
        <v>396</v>
      </c>
      <c r="R230" s="68" t="s">
        <v>1479</v>
      </c>
      <c r="S230" s="349"/>
      <c r="T230" s="272"/>
    </row>
    <row r="231" spans="1:20" ht="51">
      <c r="A231" s="191" t="s">
        <v>544</v>
      </c>
      <c r="B231" s="68"/>
      <c r="C231" s="212" t="s">
        <v>679</v>
      </c>
      <c r="D231" s="213">
        <v>45673</v>
      </c>
      <c r="E231" s="191" t="s">
        <v>1897</v>
      </c>
      <c r="F231" s="191" t="s">
        <v>3</v>
      </c>
      <c r="G231" s="191">
        <v>2251276</v>
      </c>
      <c r="H231" s="68"/>
      <c r="I231" s="197" t="s">
        <v>2479</v>
      </c>
      <c r="J231" s="68"/>
      <c r="K231" s="68"/>
      <c r="L231" s="68"/>
      <c r="M231" s="68"/>
      <c r="N231" s="348"/>
      <c r="O231" s="348"/>
      <c r="P231" s="214">
        <v>0</v>
      </c>
      <c r="Q231" s="214">
        <v>2143.4899999999998</v>
      </c>
      <c r="R231" s="68" t="s">
        <v>1479</v>
      </c>
      <c r="S231" s="349"/>
      <c r="T231" s="272"/>
    </row>
    <row r="232" spans="1:20" ht="51">
      <c r="A232" s="191" t="s">
        <v>544</v>
      </c>
      <c r="B232" s="68"/>
      <c r="C232" s="212" t="s">
        <v>679</v>
      </c>
      <c r="D232" s="213">
        <v>45673</v>
      </c>
      <c r="E232" s="191" t="s">
        <v>1898</v>
      </c>
      <c r="F232" s="191" t="s">
        <v>3</v>
      </c>
      <c r="G232" s="191">
        <v>2251279</v>
      </c>
      <c r="H232" s="68"/>
      <c r="I232" s="197" t="s">
        <v>2480</v>
      </c>
      <c r="J232" s="68"/>
      <c r="K232" s="68"/>
      <c r="L232" s="68"/>
      <c r="M232" s="68"/>
      <c r="N232" s="348"/>
      <c r="O232" s="348"/>
      <c r="P232" s="214">
        <v>0</v>
      </c>
      <c r="Q232" s="214">
        <v>2143.4899999999998</v>
      </c>
      <c r="R232" s="68" t="s">
        <v>1479</v>
      </c>
      <c r="S232" s="349"/>
      <c r="T232" s="272"/>
    </row>
    <row r="233" spans="1:20" ht="63.75">
      <c r="A233" s="191">
        <v>81</v>
      </c>
      <c r="B233" s="68"/>
      <c r="C233" s="212" t="s">
        <v>49</v>
      </c>
      <c r="D233" s="213">
        <v>45673</v>
      </c>
      <c r="E233" s="191" t="s">
        <v>1899</v>
      </c>
      <c r="F233" s="191" t="s">
        <v>3</v>
      </c>
      <c r="G233" s="191">
        <v>2251286</v>
      </c>
      <c r="H233" s="68"/>
      <c r="I233" s="197" t="s">
        <v>2481</v>
      </c>
      <c r="J233" s="68"/>
      <c r="K233" s="68"/>
      <c r="L233" s="68"/>
      <c r="M233" s="68"/>
      <c r="N233" s="348"/>
      <c r="O233" s="348"/>
      <c r="P233" s="214">
        <v>0</v>
      </c>
      <c r="Q233" s="214">
        <v>372.9</v>
      </c>
      <c r="R233" s="68" t="s">
        <v>1479</v>
      </c>
      <c r="S233" s="349"/>
      <c r="T233" s="272"/>
    </row>
    <row r="234" spans="1:20" ht="51">
      <c r="A234" s="191" t="s">
        <v>542</v>
      </c>
      <c r="B234" s="68"/>
      <c r="C234" s="212" t="s">
        <v>687</v>
      </c>
      <c r="D234" s="213">
        <v>45673</v>
      </c>
      <c r="E234" s="191" t="s">
        <v>1900</v>
      </c>
      <c r="F234" s="191" t="s">
        <v>598</v>
      </c>
      <c r="G234" s="191">
        <v>10750063</v>
      </c>
      <c r="H234" s="68"/>
      <c r="I234" s="197" t="s">
        <v>2482</v>
      </c>
      <c r="J234" s="68"/>
      <c r="K234" s="68"/>
      <c r="L234" s="68"/>
      <c r="M234" s="68"/>
      <c r="N234" s="348"/>
      <c r="O234" s="348"/>
      <c r="P234" s="214">
        <v>0</v>
      </c>
      <c r="Q234" s="214">
        <v>3455878.17</v>
      </c>
      <c r="R234" s="68" t="s">
        <v>1479</v>
      </c>
      <c r="S234" s="349"/>
      <c r="T234" s="272"/>
    </row>
    <row r="235" spans="1:20" ht="63.75">
      <c r="A235" s="191" t="s">
        <v>544</v>
      </c>
      <c r="B235" s="68"/>
      <c r="C235" s="212" t="s">
        <v>679</v>
      </c>
      <c r="D235" s="213">
        <v>45673</v>
      </c>
      <c r="E235" s="191" t="s">
        <v>1901</v>
      </c>
      <c r="F235" s="191" t="s">
        <v>6</v>
      </c>
      <c r="G235" s="191">
        <v>2154987</v>
      </c>
      <c r="H235" s="68"/>
      <c r="I235" s="197" t="s">
        <v>2483</v>
      </c>
      <c r="J235" s="68"/>
      <c r="K235" s="68"/>
      <c r="L235" s="68"/>
      <c r="M235" s="68"/>
      <c r="N235" s="348"/>
      <c r="O235" s="348"/>
      <c r="P235" s="214">
        <v>0</v>
      </c>
      <c r="Q235" s="214">
        <v>183447.99</v>
      </c>
      <c r="R235" s="68" t="s">
        <v>1479</v>
      </c>
      <c r="S235" s="349"/>
      <c r="T235" s="272"/>
    </row>
    <row r="236" spans="1:20" ht="63.75">
      <c r="A236" s="191" t="s">
        <v>544</v>
      </c>
      <c r="B236" s="68"/>
      <c r="C236" s="212" t="s">
        <v>679</v>
      </c>
      <c r="D236" s="213">
        <v>45673</v>
      </c>
      <c r="E236" s="191" t="s">
        <v>1902</v>
      </c>
      <c r="F236" s="191" t="s">
        <v>6</v>
      </c>
      <c r="G236" s="191">
        <v>2154988</v>
      </c>
      <c r="H236" s="68"/>
      <c r="I236" s="197" t="s">
        <v>2484</v>
      </c>
      <c r="J236" s="68"/>
      <c r="K236" s="68"/>
      <c r="L236" s="68"/>
      <c r="M236" s="68"/>
      <c r="N236" s="348"/>
      <c r="O236" s="348"/>
      <c r="P236" s="214">
        <v>0</v>
      </c>
      <c r="Q236" s="214">
        <v>81119.81</v>
      </c>
      <c r="R236" s="68" t="s">
        <v>1479</v>
      </c>
      <c r="S236" s="349"/>
      <c r="T236" s="272"/>
    </row>
    <row r="237" spans="1:20" ht="63.75">
      <c r="A237" s="191">
        <v>117</v>
      </c>
      <c r="B237" s="68"/>
      <c r="C237" s="212" t="s">
        <v>54</v>
      </c>
      <c r="D237" s="213">
        <v>45673</v>
      </c>
      <c r="E237" s="191" t="s">
        <v>1903</v>
      </c>
      <c r="F237" s="191" t="s">
        <v>10</v>
      </c>
      <c r="G237" s="191">
        <v>1117043</v>
      </c>
      <c r="H237" s="68"/>
      <c r="I237" s="197" t="s">
        <v>2485</v>
      </c>
      <c r="J237" s="68"/>
      <c r="K237" s="68"/>
      <c r="L237" s="68"/>
      <c r="M237" s="68"/>
      <c r="N237" s="348"/>
      <c r="O237" s="348"/>
      <c r="P237" s="214">
        <v>60</v>
      </c>
      <c r="Q237" s="214">
        <v>0</v>
      </c>
      <c r="R237" s="68" t="s">
        <v>1479</v>
      </c>
      <c r="S237" s="349"/>
      <c r="T237" s="272"/>
    </row>
    <row r="238" spans="1:20" ht="76.5">
      <c r="A238" s="191">
        <v>117</v>
      </c>
      <c r="B238" s="68"/>
      <c r="C238" s="212" t="s">
        <v>54</v>
      </c>
      <c r="D238" s="213">
        <v>45673</v>
      </c>
      <c r="E238" s="191" t="s">
        <v>1904</v>
      </c>
      <c r="F238" s="191" t="s">
        <v>10</v>
      </c>
      <c r="G238" s="191">
        <v>1117065</v>
      </c>
      <c r="H238" s="68"/>
      <c r="I238" s="197" t="s">
        <v>2486</v>
      </c>
      <c r="J238" s="68"/>
      <c r="K238" s="68"/>
      <c r="L238" s="68"/>
      <c r="M238" s="68"/>
      <c r="N238" s="348"/>
      <c r="O238" s="348"/>
      <c r="P238" s="214">
        <v>60</v>
      </c>
      <c r="Q238" s="214">
        <v>0</v>
      </c>
      <c r="R238" s="68" t="s">
        <v>1479</v>
      </c>
      <c r="S238" s="349"/>
      <c r="T238" s="272"/>
    </row>
    <row r="239" spans="1:20" ht="63.75">
      <c r="A239" s="191">
        <v>117</v>
      </c>
      <c r="B239" s="68"/>
      <c r="C239" s="212" t="s">
        <v>54</v>
      </c>
      <c r="D239" s="213">
        <v>45673</v>
      </c>
      <c r="E239" s="191" t="s">
        <v>1905</v>
      </c>
      <c r="F239" s="191" t="s">
        <v>10</v>
      </c>
      <c r="G239" s="191">
        <v>1117080</v>
      </c>
      <c r="H239" s="68"/>
      <c r="I239" s="197" t="s">
        <v>2487</v>
      </c>
      <c r="J239" s="68"/>
      <c r="K239" s="68"/>
      <c r="L239" s="68"/>
      <c r="M239" s="68"/>
      <c r="N239" s="348"/>
      <c r="O239" s="348"/>
      <c r="P239" s="214">
        <v>60</v>
      </c>
      <c r="Q239" s="214">
        <v>0</v>
      </c>
      <c r="R239" s="68" t="s">
        <v>1479</v>
      </c>
      <c r="S239" s="349"/>
      <c r="T239" s="272"/>
    </row>
    <row r="240" spans="1:20" ht="76.5">
      <c r="A240" s="191">
        <v>117</v>
      </c>
      <c r="B240" s="68"/>
      <c r="C240" s="212" t="s">
        <v>54</v>
      </c>
      <c r="D240" s="213">
        <v>45673</v>
      </c>
      <c r="E240" s="191" t="s">
        <v>1906</v>
      </c>
      <c r="F240" s="191" t="s">
        <v>10</v>
      </c>
      <c r="G240" s="191">
        <v>1117083</v>
      </c>
      <c r="H240" s="68"/>
      <c r="I240" s="197" t="s">
        <v>2488</v>
      </c>
      <c r="J240" s="68"/>
      <c r="K240" s="68"/>
      <c r="L240" s="68"/>
      <c r="M240" s="68"/>
      <c r="N240" s="348"/>
      <c r="O240" s="348"/>
      <c r="P240" s="214">
        <v>60</v>
      </c>
      <c r="Q240" s="214">
        <v>0</v>
      </c>
      <c r="R240" s="68" t="s">
        <v>1479</v>
      </c>
      <c r="S240" s="349"/>
      <c r="T240" s="272"/>
    </row>
    <row r="241" spans="1:20" ht="51">
      <c r="A241" s="191">
        <v>513</v>
      </c>
      <c r="B241" s="68"/>
      <c r="C241" s="212" t="s">
        <v>160</v>
      </c>
      <c r="D241" s="213">
        <v>45674</v>
      </c>
      <c r="E241" s="191" t="s">
        <v>1907</v>
      </c>
      <c r="F241" s="191" t="s">
        <v>3</v>
      </c>
      <c r="G241" s="191">
        <v>2251608</v>
      </c>
      <c r="H241" s="68"/>
      <c r="I241" s="197" t="s">
        <v>2489</v>
      </c>
      <c r="J241" s="68"/>
      <c r="K241" s="68"/>
      <c r="L241" s="68"/>
      <c r="M241" s="68"/>
      <c r="N241" s="348"/>
      <c r="O241" s="348"/>
      <c r="P241" s="214">
        <v>0</v>
      </c>
      <c r="Q241" s="214">
        <v>1490</v>
      </c>
      <c r="R241" s="68" t="s">
        <v>1479</v>
      </c>
      <c r="S241" s="349"/>
      <c r="T241" s="272"/>
    </row>
    <row r="242" spans="1:20" ht="38.25">
      <c r="A242" s="191">
        <v>15</v>
      </c>
      <c r="B242" s="68"/>
      <c r="C242" s="212" t="s">
        <v>39</v>
      </c>
      <c r="D242" s="213">
        <v>45674</v>
      </c>
      <c r="E242" s="191" t="s">
        <v>1908</v>
      </c>
      <c r="F242" s="191" t="s">
        <v>3</v>
      </c>
      <c r="G242" s="191">
        <v>2251609</v>
      </c>
      <c r="H242" s="68"/>
      <c r="I242" s="197" t="s">
        <v>2490</v>
      </c>
      <c r="J242" s="68"/>
      <c r="K242" s="68"/>
      <c r="L242" s="68"/>
      <c r="M242" s="68"/>
      <c r="N242" s="348"/>
      <c r="O242" s="348"/>
      <c r="P242" s="214">
        <v>0</v>
      </c>
      <c r="Q242" s="214">
        <v>1</v>
      </c>
      <c r="R242" s="68" t="s">
        <v>1479</v>
      </c>
      <c r="S242" s="349"/>
      <c r="T242" s="272"/>
    </row>
    <row r="243" spans="1:20" ht="63.75">
      <c r="A243" s="191">
        <v>15</v>
      </c>
      <c r="B243" s="68"/>
      <c r="C243" s="212" t="s">
        <v>39</v>
      </c>
      <c r="D243" s="213">
        <v>45674</v>
      </c>
      <c r="E243" s="191" t="s">
        <v>1909</v>
      </c>
      <c r="F243" s="191" t="s">
        <v>3</v>
      </c>
      <c r="G243" s="191">
        <v>2251654</v>
      </c>
      <c r="H243" s="68"/>
      <c r="I243" s="197" t="s">
        <v>2491</v>
      </c>
      <c r="J243" s="68"/>
      <c r="K243" s="68"/>
      <c r="L243" s="68"/>
      <c r="M243" s="68"/>
      <c r="N243" s="348"/>
      <c r="O243" s="348"/>
      <c r="P243" s="214">
        <v>0</v>
      </c>
      <c r="Q243" s="214">
        <v>73.2</v>
      </c>
      <c r="R243" s="68" t="s">
        <v>1479</v>
      </c>
      <c r="S243" s="349"/>
      <c r="T243" s="272"/>
    </row>
    <row r="244" spans="1:20" ht="51">
      <c r="A244" s="191" t="s">
        <v>550</v>
      </c>
      <c r="B244" s="68"/>
      <c r="C244" s="212" t="s">
        <v>589</v>
      </c>
      <c r="D244" s="213">
        <v>45674</v>
      </c>
      <c r="E244" s="191" t="s">
        <v>1910</v>
      </c>
      <c r="F244" s="191" t="s">
        <v>3</v>
      </c>
      <c r="G244" s="191">
        <v>2251671</v>
      </c>
      <c r="H244" s="68"/>
      <c r="I244" s="197" t="s">
        <v>2492</v>
      </c>
      <c r="J244" s="68"/>
      <c r="K244" s="68"/>
      <c r="L244" s="68"/>
      <c r="M244" s="68"/>
      <c r="N244" s="348"/>
      <c r="O244" s="348"/>
      <c r="P244" s="214">
        <v>0</v>
      </c>
      <c r="Q244" s="214">
        <v>7334.06</v>
      </c>
      <c r="R244" s="68" t="s">
        <v>1479</v>
      </c>
      <c r="S244" s="349"/>
      <c r="T244" s="272"/>
    </row>
    <row r="245" spans="1:20" ht="63.75">
      <c r="A245" s="191" t="s">
        <v>550</v>
      </c>
      <c r="B245" s="68"/>
      <c r="C245" s="212" t="s">
        <v>589</v>
      </c>
      <c r="D245" s="213">
        <v>45674</v>
      </c>
      <c r="E245" s="191" t="s">
        <v>1911</v>
      </c>
      <c r="F245" s="191" t="s">
        <v>3</v>
      </c>
      <c r="G245" s="191">
        <v>2251676</v>
      </c>
      <c r="H245" s="68"/>
      <c r="I245" s="197" t="s">
        <v>2493</v>
      </c>
      <c r="J245" s="68"/>
      <c r="K245" s="68"/>
      <c r="L245" s="68"/>
      <c r="M245" s="68"/>
      <c r="N245" s="348"/>
      <c r="O245" s="348"/>
      <c r="P245" s="214">
        <v>0</v>
      </c>
      <c r="Q245" s="214">
        <v>1047.33</v>
      </c>
      <c r="R245" s="68" t="s">
        <v>1479</v>
      </c>
      <c r="S245" s="349"/>
      <c r="T245" s="272"/>
    </row>
    <row r="246" spans="1:20" ht="51">
      <c r="A246" s="191">
        <v>10</v>
      </c>
      <c r="B246" s="68"/>
      <c r="C246" s="212" t="s">
        <v>38</v>
      </c>
      <c r="D246" s="213">
        <v>45674</v>
      </c>
      <c r="E246" s="191" t="s">
        <v>1912</v>
      </c>
      <c r="F246" s="191" t="s">
        <v>3</v>
      </c>
      <c r="G246" s="191">
        <v>2251685</v>
      </c>
      <c r="H246" s="68"/>
      <c r="I246" s="197" t="s">
        <v>2494</v>
      </c>
      <c r="J246" s="68"/>
      <c r="K246" s="68"/>
      <c r="L246" s="68"/>
      <c r="M246" s="68"/>
      <c r="N246" s="348"/>
      <c r="O246" s="348"/>
      <c r="P246" s="214">
        <v>0</v>
      </c>
      <c r="Q246" s="214">
        <v>748.76</v>
      </c>
      <c r="R246" s="68" t="s">
        <v>1479</v>
      </c>
      <c r="S246" s="349"/>
      <c r="T246" s="272"/>
    </row>
    <row r="247" spans="1:20" ht="38.25">
      <c r="A247" s="191" t="s">
        <v>550</v>
      </c>
      <c r="B247" s="68"/>
      <c r="C247" s="212" t="s">
        <v>589</v>
      </c>
      <c r="D247" s="213">
        <v>45674</v>
      </c>
      <c r="E247" s="191" t="s">
        <v>1913</v>
      </c>
      <c r="F247" s="191" t="s">
        <v>3</v>
      </c>
      <c r="G247" s="191">
        <v>2251703</v>
      </c>
      <c r="H247" s="68"/>
      <c r="I247" s="197" t="s">
        <v>1597</v>
      </c>
      <c r="J247" s="68"/>
      <c r="K247" s="68"/>
      <c r="L247" s="68"/>
      <c r="M247" s="68"/>
      <c r="N247" s="348"/>
      <c r="O247" s="348"/>
      <c r="P247" s="214">
        <v>0</v>
      </c>
      <c r="Q247" s="214">
        <v>860</v>
      </c>
      <c r="R247" s="68" t="s">
        <v>1479</v>
      </c>
      <c r="S247" s="349"/>
      <c r="T247" s="272"/>
    </row>
    <row r="248" spans="1:20" ht="51">
      <c r="A248" s="191" t="s">
        <v>550</v>
      </c>
      <c r="B248" s="68"/>
      <c r="C248" s="212" t="s">
        <v>589</v>
      </c>
      <c r="D248" s="213">
        <v>45674</v>
      </c>
      <c r="E248" s="191" t="s">
        <v>1914</v>
      </c>
      <c r="F248" s="191" t="s">
        <v>3</v>
      </c>
      <c r="G248" s="191">
        <v>2251734</v>
      </c>
      <c r="H248" s="68"/>
      <c r="I248" s="197" t="s">
        <v>2495</v>
      </c>
      <c r="J248" s="68"/>
      <c r="K248" s="68"/>
      <c r="L248" s="68"/>
      <c r="M248" s="68"/>
      <c r="N248" s="348"/>
      <c r="O248" s="348"/>
      <c r="P248" s="214">
        <v>0</v>
      </c>
      <c r="Q248" s="214">
        <v>780</v>
      </c>
      <c r="R248" s="68" t="s">
        <v>1479</v>
      </c>
      <c r="S248" s="349"/>
      <c r="T248" s="272"/>
    </row>
    <row r="249" spans="1:20" ht="51">
      <c r="A249" s="191">
        <v>15</v>
      </c>
      <c r="B249" s="68"/>
      <c r="C249" s="212" t="s">
        <v>39</v>
      </c>
      <c r="D249" s="213">
        <v>45674</v>
      </c>
      <c r="E249" s="191" t="s">
        <v>1915</v>
      </c>
      <c r="F249" s="191" t="s">
        <v>3</v>
      </c>
      <c r="G249" s="191">
        <v>2251735</v>
      </c>
      <c r="H249" s="68"/>
      <c r="I249" s="197" t="s">
        <v>2496</v>
      </c>
      <c r="J249" s="68"/>
      <c r="K249" s="68"/>
      <c r="L249" s="68"/>
      <c r="M249" s="68"/>
      <c r="N249" s="348"/>
      <c r="O249" s="348"/>
      <c r="P249" s="214">
        <v>0</v>
      </c>
      <c r="Q249" s="214">
        <v>63.2</v>
      </c>
      <c r="R249" s="68" t="s">
        <v>1479</v>
      </c>
      <c r="S249" s="349"/>
      <c r="T249" s="272"/>
    </row>
    <row r="250" spans="1:20" ht="51">
      <c r="A250" s="191">
        <v>15</v>
      </c>
      <c r="B250" s="68"/>
      <c r="C250" s="212" t="s">
        <v>39</v>
      </c>
      <c r="D250" s="213">
        <v>45674</v>
      </c>
      <c r="E250" s="191" t="s">
        <v>1916</v>
      </c>
      <c r="F250" s="191" t="s">
        <v>3</v>
      </c>
      <c r="G250" s="191">
        <v>2251736</v>
      </c>
      <c r="H250" s="68"/>
      <c r="I250" s="197" t="s">
        <v>2497</v>
      </c>
      <c r="J250" s="68"/>
      <c r="K250" s="68"/>
      <c r="L250" s="68"/>
      <c r="M250" s="68"/>
      <c r="N250" s="348"/>
      <c r="O250" s="348"/>
      <c r="P250" s="214">
        <v>0</v>
      </c>
      <c r="Q250" s="214">
        <v>23.37</v>
      </c>
      <c r="R250" s="68" t="s">
        <v>1479</v>
      </c>
      <c r="S250" s="349"/>
      <c r="T250" s="272"/>
    </row>
    <row r="251" spans="1:20" ht="51">
      <c r="A251" s="191">
        <v>16</v>
      </c>
      <c r="B251" s="68"/>
      <c r="C251" s="212" t="s">
        <v>40</v>
      </c>
      <c r="D251" s="213">
        <v>45674</v>
      </c>
      <c r="E251" s="191" t="s">
        <v>1917</v>
      </c>
      <c r="F251" s="191" t="s">
        <v>3</v>
      </c>
      <c r="G251" s="191">
        <v>2251755</v>
      </c>
      <c r="H251" s="68"/>
      <c r="I251" s="197" t="s">
        <v>2498</v>
      </c>
      <c r="J251" s="68"/>
      <c r="K251" s="68"/>
      <c r="L251" s="68"/>
      <c r="M251" s="68"/>
      <c r="N251" s="348"/>
      <c r="O251" s="348"/>
      <c r="P251" s="214">
        <v>0</v>
      </c>
      <c r="Q251" s="214">
        <v>2594</v>
      </c>
      <c r="R251" s="68" t="s">
        <v>1479</v>
      </c>
      <c r="S251" s="349"/>
      <c r="T251" s="272"/>
    </row>
    <row r="252" spans="1:20" ht="51">
      <c r="A252" s="191">
        <v>383</v>
      </c>
      <c r="B252" s="68"/>
      <c r="C252" s="212" t="s">
        <v>1242</v>
      </c>
      <c r="D252" s="213">
        <v>45674</v>
      </c>
      <c r="E252" s="191" t="s">
        <v>1918</v>
      </c>
      <c r="F252" s="191" t="s">
        <v>3</v>
      </c>
      <c r="G252" s="191">
        <v>2251780</v>
      </c>
      <c r="H252" s="68"/>
      <c r="I252" s="197" t="s">
        <v>2499</v>
      </c>
      <c r="J252" s="68"/>
      <c r="K252" s="68"/>
      <c r="L252" s="68"/>
      <c r="M252" s="68"/>
      <c r="N252" s="348"/>
      <c r="O252" s="348"/>
      <c r="P252" s="214">
        <v>0</v>
      </c>
      <c r="Q252" s="214">
        <v>180</v>
      </c>
      <c r="R252" s="68" t="s">
        <v>1479</v>
      </c>
      <c r="S252" s="349"/>
      <c r="T252" s="272"/>
    </row>
    <row r="253" spans="1:20" ht="38.25">
      <c r="A253" s="191">
        <v>86</v>
      </c>
      <c r="B253" s="68"/>
      <c r="C253" s="212" t="s">
        <v>50</v>
      </c>
      <c r="D253" s="213">
        <v>45674</v>
      </c>
      <c r="E253" s="191" t="s">
        <v>1919</v>
      </c>
      <c r="F253" s="191" t="s">
        <v>3</v>
      </c>
      <c r="G253" s="191">
        <v>2251783</v>
      </c>
      <c r="H253" s="68"/>
      <c r="I253" s="197" t="s">
        <v>2500</v>
      </c>
      <c r="J253" s="68"/>
      <c r="K253" s="68"/>
      <c r="L253" s="68"/>
      <c r="M253" s="68"/>
      <c r="N253" s="348"/>
      <c r="O253" s="348"/>
      <c r="P253" s="214">
        <v>0</v>
      </c>
      <c r="Q253" s="214">
        <v>3063</v>
      </c>
      <c r="R253" s="68" t="s">
        <v>1479</v>
      </c>
      <c r="S253" s="349"/>
      <c r="T253" s="272"/>
    </row>
    <row r="254" spans="1:20" ht="63.75">
      <c r="A254" s="191">
        <v>683</v>
      </c>
      <c r="B254" s="68"/>
      <c r="C254" s="212" t="s">
        <v>1247</v>
      </c>
      <c r="D254" s="213">
        <v>45674</v>
      </c>
      <c r="E254" s="191" t="s">
        <v>1920</v>
      </c>
      <c r="F254" s="191" t="s">
        <v>3</v>
      </c>
      <c r="G254" s="191">
        <v>2251657</v>
      </c>
      <c r="H254" s="68"/>
      <c r="I254" s="197" t="s">
        <v>2501</v>
      </c>
      <c r="J254" s="68"/>
      <c r="K254" s="68"/>
      <c r="L254" s="68"/>
      <c r="M254" s="68"/>
      <c r="N254" s="348"/>
      <c r="O254" s="348"/>
      <c r="P254" s="214">
        <v>0</v>
      </c>
      <c r="Q254" s="214">
        <v>15404.24</v>
      </c>
      <c r="R254" s="68" t="s">
        <v>1479</v>
      </c>
      <c r="S254" s="349"/>
      <c r="T254" s="272"/>
    </row>
    <row r="255" spans="1:20" ht="63.75">
      <c r="A255" s="191">
        <v>10</v>
      </c>
      <c r="B255" s="68"/>
      <c r="C255" s="212" t="s">
        <v>38</v>
      </c>
      <c r="D255" s="213">
        <v>45674</v>
      </c>
      <c r="E255" s="191" t="s">
        <v>1921</v>
      </c>
      <c r="F255" s="191" t="s">
        <v>3</v>
      </c>
      <c r="G255" s="191">
        <v>2251668</v>
      </c>
      <c r="H255" s="68"/>
      <c r="I255" s="197" t="s">
        <v>2502</v>
      </c>
      <c r="J255" s="68"/>
      <c r="K255" s="68"/>
      <c r="L255" s="68"/>
      <c r="M255" s="68"/>
      <c r="N255" s="348"/>
      <c r="O255" s="348"/>
      <c r="P255" s="214">
        <v>0</v>
      </c>
      <c r="Q255" s="214">
        <v>21080.45</v>
      </c>
      <c r="R255" s="68" t="s">
        <v>1479</v>
      </c>
      <c r="S255" s="349"/>
      <c r="T255" s="272"/>
    </row>
    <row r="256" spans="1:20" ht="63.75">
      <c r="A256" s="191">
        <v>10</v>
      </c>
      <c r="B256" s="68"/>
      <c r="C256" s="212" t="s">
        <v>38</v>
      </c>
      <c r="D256" s="213">
        <v>45674</v>
      </c>
      <c r="E256" s="191" t="s">
        <v>1922</v>
      </c>
      <c r="F256" s="191" t="s">
        <v>3</v>
      </c>
      <c r="G256" s="191">
        <v>2251670</v>
      </c>
      <c r="H256" s="68"/>
      <c r="I256" s="197" t="s">
        <v>2503</v>
      </c>
      <c r="J256" s="68"/>
      <c r="K256" s="68"/>
      <c r="L256" s="68"/>
      <c r="M256" s="68"/>
      <c r="N256" s="348"/>
      <c r="O256" s="348"/>
      <c r="P256" s="214">
        <v>0</v>
      </c>
      <c r="Q256" s="214">
        <v>68600</v>
      </c>
      <c r="R256" s="68" t="s">
        <v>1479</v>
      </c>
      <c r="S256" s="349"/>
      <c r="T256" s="272"/>
    </row>
    <row r="257" spans="1:20" ht="63.75">
      <c r="A257" s="191">
        <v>10</v>
      </c>
      <c r="B257" s="68"/>
      <c r="C257" s="212" t="s">
        <v>38</v>
      </c>
      <c r="D257" s="213">
        <v>45674</v>
      </c>
      <c r="E257" s="191" t="s">
        <v>1923</v>
      </c>
      <c r="F257" s="191" t="s">
        <v>3</v>
      </c>
      <c r="G257" s="191">
        <v>2251672</v>
      </c>
      <c r="H257" s="68"/>
      <c r="I257" s="197" t="s">
        <v>2504</v>
      </c>
      <c r="J257" s="68"/>
      <c r="K257" s="68"/>
      <c r="L257" s="68"/>
      <c r="M257" s="68"/>
      <c r="N257" s="348"/>
      <c r="O257" s="348"/>
      <c r="P257" s="214">
        <v>0</v>
      </c>
      <c r="Q257" s="214">
        <v>54646.9</v>
      </c>
      <c r="R257" s="68" t="s">
        <v>1479</v>
      </c>
      <c r="S257" s="349"/>
      <c r="T257" s="272"/>
    </row>
    <row r="258" spans="1:20" ht="63.75">
      <c r="A258" s="191">
        <v>10</v>
      </c>
      <c r="B258" s="68"/>
      <c r="C258" s="212" t="s">
        <v>38</v>
      </c>
      <c r="D258" s="213">
        <v>45674</v>
      </c>
      <c r="E258" s="191" t="s">
        <v>1924</v>
      </c>
      <c r="F258" s="191" t="s">
        <v>3</v>
      </c>
      <c r="G258" s="191">
        <v>2251674</v>
      </c>
      <c r="H258" s="68"/>
      <c r="I258" s="197" t="s">
        <v>2505</v>
      </c>
      <c r="J258" s="68"/>
      <c r="K258" s="68"/>
      <c r="L258" s="68"/>
      <c r="M258" s="68"/>
      <c r="N258" s="348"/>
      <c r="O258" s="348"/>
      <c r="P258" s="214">
        <v>0</v>
      </c>
      <c r="Q258" s="214">
        <v>25348.73</v>
      </c>
      <c r="R258" s="68" t="s">
        <v>1479</v>
      </c>
      <c r="S258" s="349"/>
      <c r="T258" s="272"/>
    </row>
    <row r="259" spans="1:20" ht="63.75">
      <c r="A259" s="191">
        <v>10</v>
      </c>
      <c r="B259" s="68"/>
      <c r="C259" s="212" t="s">
        <v>38</v>
      </c>
      <c r="D259" s="213">
        <v>45674</v>
      </c>
      <c r="E259" s="191" t="s">
        <v>1925</v>
      </c>
      <c r="F259" s="191" t="s">
        <v>3</v>
      </c>
      <c r="G259" s="191">
        <v>2251677</v>
      </c>
      <c r="H259" s="68"/>
      <c r="I259" s="197" t="s">
        <v>2506</v>
      </c>
      <c r="J259" s="68"/>
      <c r="K259" s="68"/>
      <c r="L259" s="68"/>
      <c r="M259" s="68"/>
      <c r="N259" s="348"/>
      <c r="O259" s="348"/>
      <c r="P259" s="214">
        <v>0</v>
      </c>
      <c r="Q259" s="214">
        <v>668760.75</v>
      </c>
      <c r="R259" s="68" t="s">
        <v>1479</v>
      </c>
      <c r="S259" s="349"/>
      <c r="T259" s="272"/>
    </row>
    <row r="260" spans="1:20" ht="63.75">
      <c r="A260" s="191">
        <v>10</v>
      </c>
      <c r="B260" s="68"/>
      <c r="C260" s="212" t="s">
        <v>38</v>
      </c>
      <c r="D260" s="213">
        <v>45674</v>
      </c>
      <c r="E260" s="191" t="s">
        <v>1926</v>
      </c>
      <c r="F260" s="191" t="s">
        <v>3</v>
      </c>
      <c r="G260" s="191">
        <v>2251678</v>
      </c>
      <c r="H260" s="68"/>
      <c r="I260" s="197" t="s">
        <v>2507</v>
      </c>
      <c r="J260" s="68"/>
      <c r="K260" s="68"/>
      <c r="L260" s="68"/>
      <c r="M260" s="68"/>
      <c r="N260" s="348"/>
      <c r="O260" s="348"/>
      <c r="P260" s="214">
        <v>0</v>
      </c>
      <c r="Q260" s="214">
        <v>155145.76</v>
      </c>
      <c r="R260" s="68" t="s">
        <v>1479</v>
      </c>
      <c r="S260" s="349"/>
      <c r="T260" s="272"/>
    </row>
    <row r="261" spans="1:20" ht="89.25">
      <c r="A261" s="191">
        <v>513</v>
      </c>
      <c r="B261" s="68"/>
      <c r="C261" s="212" t="s">
        <v>160</v>
      </c>
      <c r="D261" s="213">
        <v>45674</v>
      </c>
      <c r="E261" s="191" t="s">
        <v>1927</v>
      </c>
      <c r="F261" s="191" t="s">
        <v>10</v>
      </c>
      <c r="G261" s="191">
        <v>1117134</v>
      </c>
      <c r="H261" s="68"/>
      <c r="I261" s="197" t="s">
        <v>2508</v>
      </c>
      <c r="J261" s="68"/>
      <c r="K261" s="68"/>
      <c r="L261" s="68"/>
      <c r="M261" s="68"/>
      <c r="N261" s="348"/>
      <c r="O261" s="348"/>
      <c r="P261" s="214">
        <v>32391.4</v>
      </c>
      <c r="Q261" s="214">
        <v>0</v>
      </c>
      <c r="R261" s="68" t="s">
        <v>1479</v>
      </c>
      <c r="S261" s="349"/>
      <c r="T261" s="272"/>
    </row>
    <row r="262" spans="1:20" ht="63.75">
      <c r="A262" s="191" t="s">
        <v>544</v>
      </c>
      <c r="B262" s="68"/>
      <c r="C262" s="212" t="s">
        <v>679</v>
      </c>
      <c r="D262" s="213">
        <v>45674</v>
      </c>
      <c r="E262" s="191" t="s">
        <v>1928</v>
      </c>
      <c r="F262" s="191" t="s">
        <v>6</v>
      </c>
      <c r="G262" s="191">
        <v>2155608</v>
      </c>
      <c r="H262" s="68"/>
      <c r="I262" s="197" t="s">
        <v>2509</v>
      </c>
      <c r="J262" s="68"/>
      <c r="K262" s="68"/>
      <c r="L262" s="68"/>
      <c r="M262" s="68"/>
      <c r="N262" s="348"/>
      <c r="O262" s="348"/>
      <c r="P262" s="214">
        <v>0</v>
      </c>
      <c r="Q262" s="214">
        <v>285238.12</v>
      </c>
      <c r="R262" s="68" t="s">
        <v>1479</v>
      </c>
      <c r="S262" s="349"/>
      <c r="T262" s="272"/>
    </row>
    <row r="263" spans="1:20" ht="63.75">
      <c r="A263" s="191" t="s">
        <v>544</v>
      </c>
      <c r="B263" s="68"/>
      <c r="C263" s="212" t="s">
        <v>679</v>
      </c>
      <c r="D263" s="213">
        <v>45674</v>
      </c>
      <c r="E263" s="191" t="s">
        <v>1929</v>
      </c>
      <c r="F263" s="191" t="s">
        <v>6</v>
      </c>
      <c r="G263" s="191">
        <v>2155613</v>
      </c>
      <c r="H263" s="68"/>
      <c r="I263" s="197" t="s">
        <v>2510</v>
      </c>
      <c r="J263" s="68"/>
      <c r="K263" s="68"/>
      <c r="L263" s="68"/>
      <c r="M263" s="68"/>
      <c r="N263" s="348"/>
      <c r="O263" s="348"/>
      <c r="P263" s="214">
        <v>0</v>
      </c>
      <c r="Q263" s="214">
        <v>285238.12</v>
      </c>
      <c r="R263" s="68" t="s">
        <v>1479</v>
      </c>
      <c r="S263" s="349"/>
      <c r="T263" s="272"/>
    </row>
    <row r="264" spans="1:20" ht="63.75">
      <c r="A264" s="191" t="s">
        <v>544</v>
      </c>
      <c r="B264" s="68"/>
      <c r="C264" s="212" t="s">
        <v>679</v>
      </c>
      <c r="D264" s="213">
        <v>45674</v>
      </c>
      <c r="E264" s="191" t="s">
        <v>1930</v>
      </c>
      <c r="F264" s="191" t="s">
        <v>6</v>
      </c>
      <c r="G264" s="191">
        <v>2155614</v>
      </c>
      <c r="H264" s="68"/>
      <c r="I264" s="197" t="s">
        <v>2511</v>
      </c>
      <c r="J264" s="68"/>
      <c r="K264" s="68"/>
      <c r="L264" s="68"/>
      <c r="M264" s="68"/>
      <c r="N264" s="348"/>
      <c r="O264" s="348"/>
      <c r="P264" s="214">
        <v>0</v>
      </c>
      <c r="Q264" s="214">
        <v>285238.12</v>
      </c>
      <c r="R264" s="68" t="s">
        <v>1479</v>
      </c>
      <c r="S264" s="349"/>
      <c r="T264" s="272"/>
    </row>
    <row r="265" spans="1:20" ht="63.75">
      <c r="A265" s="191" t="s">
        <v>544</v>
      </c>
      <c r="B265" s="68"/>
      <c r="C265" s="212" t="s">
        <v>679</v>
      </c>
      <c r="D265" s="213">
        <v>45674</v>
      </c>
      <c r="E265" s="191" t="s">
        <v>1931</v>
      </c>
      <c r="F265" s="191" t="s">
        <v>6</v>
      </c>
      <c r="G265" s="191">
        <v>2155616</v>
      </c>
      <c r="H265" s="68"/>
      <c r="I265" s="197" t="s">
        <v>2512</v>
      </c>
      <c r="J265" s="68"/>
      <c r="K265" s="68"/>
      <c r="L265" s="68"/>
      <c r="M265" s="68"/>
      <c r="N265" s="348"/>
      <c r="O265" s="348"/>
      <c r="P265" s="214">
        <v>0</v>
      </c>
      <c r="Q265" s="214">
        <v>285238.12</v>
      </c>
      <c r="R265" s="68" t="s">
        <v>1479</v>
      </c>
      <c r="S265" s="349"/>
      <c r="T265" s="272"/>
    </row>
    <row r="266" spans="1:20" ht="76.5">
      <c r="A266" s="191">
        <v>291</v>
      </c>
      <c r="B266" s="68"/>
      <c r="C266" s="212" t="s">
        <v>119</v>
      </c>
      <c r="D266" s="213">
        <v>45674</v>
      </c>
      <c r="E266" s="191" t="s">
        <v>1932</v>
      </c>
      <c r="F266" s="191" t="s">
        <v>10</v>
      </c>
      <c r="G266" s="191">
        <v>2997086</v>
      </c>
      <c r="H266" s="68"/>
      <c r="I266" s="197" t="s">
        <v>2513</v>
      </c>
      <c r="J266" s="68"/>
      <c r="K266" s="68"/>
      <c r="L266" s="68"/>
      <c r="M266" s="68"/>
      <c r="N266" s="348"/>
      <c r="O266" s="348"/>
      <c r="P266" s="214">
        <v>60</v>
      </c>
      <c r="Q266" s="214">
        <v>0</v>
      </c>
      <c r="R266" s="68" t="s">
        <v>1479</v>
      </c>
      <c r="S266" s="349"/>
      <c r="T266" s="272"/>
    </row>
    <row r="267" spans="1:20" ht="63.75">
      <c r="A267" s="191">
        <v>117</v>
      </c>
      <c r="B267" s="68"/>
      <c r="C267" s="212" t="s">
        <v>54</v>
      </c>
      <c r="D267" s="213">
        <v>45674</v>
      </c>
      <c r="E267" s="191" t="s">
        <v>1933</v>
      </c>
      <c r="F267" s="191" t="s">
        <v>10</v>
      </c>
      <c r="G267" s="191">
        <v>1117196</v>
      </c>
      <c r="H267" s="68"/>
      <c r="I267" s="197" t="s">
        <v>2514</v>
      </c>
      <c r="J267" s="68"/>
      <c r="K267" s="68"/>
      <c r="L267" s="68"/>
      <c r="M267" s="68"/>
      <c r="N267" s="348"/>
      <c r="O267" s="348"/>
      <c r="P267" s="214">
        <v>60</v>
      </c>
      <c r="Q267" s="214">
        <v>0</v>
      </c>
      <c r="R267" s="68" t="s">
        <v>1479</v>
      </c>
      <c r="S267" s="349"/>
      <c r="T267" s="272"/>
    </row>
    <row r="268" spans="1:20" ht="76.5">
      <c r="A268" s="191">
        <v>117</v>
      </c>
      <c r="B268" s="68"/>
      <c r="C268" s="212" t="s">
        <v>54</v>
      </c>
      <c r="D268" s="213">
        <v>45674</v>
      </c>
      <c r="E268" s="191" t="s">
        <v>1934</v>
      </c>
      <c r="F268" s="191" t="s">
        <v>10</v>
      </c>
      <c r="G268" s="191">
        <v>1117194</v>
      </c>
      <c r="H268" s="68"/>
      <c r="I268" s="197" t="s">
        <v>2515</v>
      </c>
      <c r="J268" s="68"/>
      <c r="K268" s="68"/>
      <c r="L268" s="68"/>
      <c r="M268" s="68"/>
      <c r="N268" s="348"/>
      <c r="O268" s="348"/>
      <c r="P268" s="214">
        <v>60</v>
      </c>
      <c r="Q268" s="214">
        <v>0</v>
      </c>
      <c r="R268" s="68" t="s">
        <v>1479</v>
      </c>
      <c r="S268" s="349"/>
      <c r="T268" s="272"/>
    </row>
    <row r="269" spans="1:20" ht="76.5">
      <c r="A269" s="191">
        <v>383</v>
      </c>
      <c r="B269" s="68"/>
      <c r="C269" s="212" t="s">
        <v>1242</v>
      </c>
      <c r="D269" s="213">
        <v>45674</v>
      </c>
      <c r="E269" s="191" t="s">
        <v>1935</v>
      </c>
      <c r="F269" s="191" t="s">
        <v>10</v>
      </c>
      <c r="G269" s="191">
        <v>1117165</v>
      </c>
      <c r="H269" s="68"/>
      <c r="I269" s="197" t="s">
        <v>2516</v>
      </c>
      <c r="J269" s="68"/>
      <c r="K269" s="68"/>
      <c r="L269" s="68"/>
      <c r="M269" s="68"/>
      <c r="N269" s="348"/>
      <c r="O269" s="348"/>
      <c r="P269" s="214">
        <v>60</v>
      </c>
      <c r="Q269" s="214">
        <v>0</v>
      </c>
      <c r="R269" s="68" t="s">
        <v>1479</v>
      </c>
      <c r="S269" s="349"/>
      <c r="T269" s="272"/>
    </row>
    <row r="270" spans="1:20" ht="76.5">
      <c r="A270" s="191">
        <v>117</v>
      </c>
      <c r="B270" s="68"/>
      <c r="C270" s="212" t="s">
        <v>54</v>
      </c>
      <c r="D270" s="213">
        <v>45674</v>
      </c>
      <c r="E270" s="191" t="s">
        <v>1937</v>
      </c>
      <c r="F270" s="191" t="s">
        <v>10</v>
      </c>
      <c r="G270" s="191">
        <v>1117186</v>
      </c>
      <c r="H270" s="68"/>
      <c r="I270" s="197" t="s">
        <v>2518</v>
      </c>
      <c r="J270" s="68"/>
      <c r="K270" s="68"/>
      <c r="L270" s="68"/>
      <c r="M270" s="68"/>
      <c r="N270" s="348"/>
      <c r="O270" s="348"/>
      <c r="P270" s="214">
        <v>60</v>
      </c>
      <c r="Q270" s="214">
        <v>0</v>
      </c>
      <c r="R270" s="68" t="s">
        <v>1479</v>
      </c>
      <c r="S270" s="349"/>
      <c r="T270" s="272"/>
    </row>
    <row r="271" spans="1:20" ht="38.25">
      <c r="A271" s="191" t="s">
        <v>550</v>
      </c>
      <c r="B271" s="68"/>
      <c r="C271" s="212" t="s">
        <v>589</v>
      </c>
      <c r="D271" s="213">
        <v>45677</v>
      </c>
      <c r="E271" s="191" t="s">
        <v>1938</v>
      </c>
      <c r="F271" s="191" t="s">
        <v>3</v>
      </c>
      <c r="G271" s="191">
        <v>2252031</v>
      </c>
      <c r="H271" s="68"/>
      <c r="I271" s="197" t="s">
        <v>1592</v>
      </c>
      <c r="J271" s="68"/>
      <c r="K271" s="68"/>
      <c r="L271" s="68"/>
      <c r="M271" s="68"/>
      <c r="N271" s="348"/>
      <c r="O271" s="348"/>
      <c r="P271" s="214">
        <v>0</v>
      </c>
      <c r="Q271" s="214">
        <v>550</v>
      </c>
      <c r="R271" s="68" t="s">
        <v>1479</v>
      </c>
      <c r="S271" s="349"/>
      <c r="T271" s="272"/>
    </row>
    <row r="272" spans="1:20" ht="51">
      <c r="A272" s="191">
        <v>86</v>
      </c>
      <c r="B272" s="68"/>
      <c r="C272" s="212" t="s">
        <v>50</v>
      </c>
      <c r="D272" s="213">
        <v>45677</v>
      </c>
      <c r="E272" s="191" t="s">
        <v>1939</v>
      </c>
      <c r="F272" s="191" t="s">
        <v>3</v>
      </c>
      <c r="G272" s="191">
        <v>2252050</v>
      </c>
      <c r="H272" s="68"/>
      <c r="I272" s="197" t="s">
        <v>2519</v>
      </c>
      <c r="J272" s="68"/>
      <c r="K272" s="68"/>
      <c r="L272" s="68"/>
      <c r="M272" s="68"/>
      <c r="N272" s="348"/>
      <c r="O272" s="348"/>
      <c r="P272" s="214">
        <v>0</v>
      </c>
      <c r="Q272" s="214">
        <v>30630</v>
      </c>
      <c r="R272" s="68" t="s">
        <v>1479</v>
      </c>
      <c r="S272" s="349"/>
      <c r="T272" s="272"/>
    </row>
    <row r="273" spans="1:20" ht="51">
      <c r="A273" s="191">
        <v>86</v>
      </c>
      <c r="B273" s="68"/>
      <c r="C273" s="212" t="s">
        <v>50</v>
      </c>
      <c r="D273" s="213">
        <v>45677</v>
      </c>
      <c r="E273" s="191" t="s">
        <v>1940</v>
      </c>
      <c r="F273" s="191" t="s">
        <v>3</v>
      </c>
      <c r="G273" s="191">
        <v>2252054</v>
      </c>
      <c r="H273" s="68"/>
      <c r="I273" s="197" t="s">
        <v>2520</v>
      </c>
      <c r="J273" s="68"/>
      <c r="K273" s="68"/>
      <c r="L273" s="68"/>
      <c r="M273" s="68"/>
      <c r="N273" s="348"/>
      <c r="O273" s="348"/>
      <c r="P273" s="214">
        <v>0</v>
      </c>
      <c r="Q273" s="214">
        <v>13433</v>
      </c>
      <c r="R273" s="68" t="s">
        <v>1479</v>
      </c>
      <c r="S273" s="349"/>
      <c r="T273" s="272"/>
    </row>
    <row r="274" spans="1:20" ht="51">
      <c r="A274" s="191">
        <v>86</v>
      </c>
      <c r="B274" s="68"/>
      <c r="C274" s="212" t="s">
        <v>50</v>
      </c>
      <c r="D274" s="213">
        <v>45677</v>
      </c>
      <c r="E274" s="191" t="s">
        <v>1941</v>
      </c>
      <c r="F274" s="191" t="s">
        <v>3</v>
      </c>
      <c r="G274" s="191">
        <v>2252057</v>
      </c>
      <c r="H274" s="68"/>
      <c r="I274" s="197" t="s">
        <v>2521</v>
      </c>
      <c r="J274" s="68"/>
      <c r="K274" s="68"/>
      <c r="L274" s="68"/>
      <c r="M274" s="68"/>
      <c r="N274" s="348"/>
      <c r="O274" s="348"/>
      <c r="P274" s="214">
        <v>0</v>
      </c>
      <c r="Q274" s="214">
        <v>33693</v>
      </c>
      <c r="R274" s="68" t="s">
        <v>1479</v>
      </c>
      <c r="S274" s="349"/>
      <c r="T274" s="272"/>
    </row>
    <row r="275" spans="1:20" ht="38.25">
      <c r="A275" s="191">
        <v>86</v>
      </c>
      <c r="B275" s="68"/>
      <c r="C275" s="212" t="s">
        <v>50</v>
      </c>
      <c r="D275" s="213">
        <v>45677</v>
      </c>
      <c r="E275" s="191" t="s">
        <v>1942</v>
      </c>
      <c r="F275" s="191" t="s">
        <v>3</v>
      </c>
      <c r="G275" s="191">
        <v>2252058</v>
      </c>
      <c r="H275" s="68"/>
      <c r="I275" s="197" t="s">
        <v>2522</v>
      </c>
      <c r="J275" s="68"/>
      <c r="K275" s="68"/>
      <c r="L275" s="68"/>
      <c r="M275" s="68"/>
      <c r="N275" s="348"/>
      <c r="O275" s="348"/>
      <c r="P275" s="214">
        <v>0</v>
      </c>
      <c r="Q275" s="214">
        <v>104142</v>
      </c>
      <c r="R275" s="68" t="s">
        <v>1479</v>
      </c>
      <c r="S275" s="349"/>
      <c r="T275" s="272"/>
    </row>
    <row r="276" spans="1:20" ht="51">
      <c r="A276" s="191">
        <v>86</v>
      </c>
      <c r="B276" s="68"/>
      <c r="C276" s="212" t="s">
        <v>50</v>
      </c>
      <c r="D276" s="213">
        <v>45677</v>
      </c>
      <c r="E276" s="191" t="s">
        <v>1943</v>
      </c>
      <c r="F276" s="191" t="s">
        <v>3</v>
      </c>
      <c r="G276" s="191">
        <v>2252059</v>
      </c>
      <c r="H276" s="68"/>
      <c r="I276" s="197" t="s">
        <v>2523</v>
      </c>
      <c r="J276" s="68"/>
      <c r="K276" s="68"/>
      <c r="L276" s="68"/>
      <c r="M276" s="68"/>
      <c r="N276" s="348"/>
      <c r="O276" s="348"/>
      <c r="P276" s="214">
        <v>0</v>
      </c>
      <c r="Q276" s="214">
        <v>119457</v>
      </c>
      <c r="R276" s="68" t="s">
        <v>1479</v>
      </c>
      <c r="S276" s="349"/>
      <c r="T276" s="272"/>
    </row>
    <row r="277" spans="1:20" ht="51">
      <c r="A277" s="191">
        <v>86</v>
      </c>
      <c r="B277" s="68"/>
      <c r="C277" s="212" t="s">
        <v>50</v>
      </c>
      <c r="D277" s="213">
        <v>45677</v>
      </c>
      <c r="E277" s="191" t="s">
        <v>1944</v>
      </c>
      <c r="F277" s="191" t="s">
        <v>3</v>
      </c>
      <c r="G277" s="191">
        <v>2252064</v>
      </c>
      <c r="H277" s="68"/>
      <c r="I277" s="197" t="s">
        <v>2524</v>
      </c>
      <c r="J277" s="68"/>
      <c r="K277" s="68"/>
      <c r="L277" s="68"/>
      <c r="M277" s="68"/>
      <c r="N277" s="348"/>
      <c r="O277" s="348"/>
      <c r="P277" s="214">
        <v>0</v>
      </c>
      <c r="Q277" s="214">
        <v>29004</v>
      </c>
      <c r="R277" s="68" t="s">
        <v>1479</v>
      </c>
      <c r="S277" s="349"/>
      <c r="T277" s="272"/>
    </row>
    <row r="278" spans="1:20" ht="51">
      <c r="A278" s="191">
        <v>86</v>
      </c>
      <c r="B278" s="68"/>
      <c r="C278" s="212" t="s">
        <v>50</v>
      </c>
      <c r="D278" s="213">
        <v>45677</v>
      </c>
      <c r="E278" s="191" t="s">
        <v>1945</v>
      </c>
      <c r="F278" s="191" t="s">
        <v>3</v>
      </c>
      <c r="G278" s="191">
        <v>2252068</v>
      </c>
      <c r="H278" s="68"/>
      <c r="I278" s="197" t="s">
        <v>2525</v>
      </c>
      <c r="J278" s="68"/>
      <c r="K278" s="68"/>
      <c r="L278" s="68"/>
      <c r="M278" s="68"/>
      <c r="N278" s="348"/>
      <c r="O278" s="348"/>
      <c r="P278" s="214">
        <v>0</v>
      </c>
      <c r="Q278" s="214">
        <v>30630</v>
      </c>
      <c r="R278" s="68" t="s">
        <v>1479</v>
      </c>
      <c r="S278" s="349"/>
      <c r="T278" s="272"/>
    </row>
    <row r="279" spans="1:20" ht="51">
      <c r="A279" s="191">
        <v>86</v>
      </c>
      <c r="B279" s="68"/>
      <c r="C279" s="212" t="s">
        <v>50</v>
      </c>
      <c r="D279" s="213">
        <v>45677</v>
      </c>
      <c r="E279" s="191" t="s">
        <v>1946</v>
      </c>
      <c r="F279" s="191" t="s">
        <v>3</v>
      </c>
      <c r="G279" s="191">
        <v>2252070</v>
      </c>
      <c r="H279" s="68"/>
      <c r="I279" s="197" t="s">
        <v>2526</v>
      </c>
      <c r="J279" s="68"/>
      <c r="K279" s="68"/>
      <c r="L279" s="68"/>
      <c r="M279" s="68"/>
      <c r="N279" s="348"/>
      <c r="O279" s="348"/>
      <c r="P279" s="214">
        <v>0</v>
      </c>
      <c r="Q279" s="214">
        <v>52071</v>
      </c>
      <c r="R279" s="68" t="s">
        <v>1479</v>
      </c>
      <c r="S279" s="349"/>
      <c r="T279" s="272"/>
    </row>
    <row r="280" spans="1:20" ht="51">
      <c r="A280" s="191" t="s">
        <v>550</v>
      </c>
      <c r="B280" s="68"/>
      <c r="C280" s="212" t="s">
        <v>589</v>
      </c>
      <c r="D280" s="213">
        <v>45677</v>
      </c>
      <c r="E280" s="191" t="s">
        <v>1947</v>
      </c>
      <c r="F280" s="191" t="s">
        <v>3</v>
      </c>
      <c r="G280" s="191">
        <v>2252083</v>
      </c>
      <c r="H280" s="68"/>
      <c r="I280" s="197" t="s">
        <v>2527</v>
      </c>
      <c r="J280" s="68"/>
      <c r="K280" s="68"/>
      <c r="L280" s="68"/>
      <c r="M280" s="68"/>
      <c r="N280" s="348"/>
      <c r="O280" s="348"/>
      <c r="P280" s="214">
        <v>0</v>
      </c>
      <c r="Q280" s="214">
        <v>2000</v>
      </c>
      <c r="R280" s="68" t="s">
        <v>1479</v>
      </c>
      <c r="S280" s="349"/>
      <c r="T280" s="272"/>
    </row>
    <row r="281" spans="1:20" ht="51">
      <c r="A281" s="191">
        <v>902</v>
      </c>
      <c r="B281" s="68"/>
      <c r="C281" s="212" t="s">
        <v>191</v>
      </c>
      <c r="D281" s="213">
        <v>45677</v>
      </c>
      <c r="E281" s="191" t="s">
        <v>1948</v>
      </c>
      <c r="F281" s="191" t="s">
        <v>3</v>
      </c>
      <c r="G281" s="191">
        <v>2252131</v>
      </c>
      <c r="H281" s="68"/>
      <c r="I281" s="197" t="s">
        <v>2528</v>
      </c>
      <c r="J281" s="68"/>
      <c r="K281" s="68"/>
      <c r="L281" s="68"/>
      <c r="M281" s="68"/>
      <c r="N281" s="348"/>
      <c r="O281" s="348"/>
      <c r="P281" s="214">
        <v>0</v>
      </c>
      <c r="Q281" s="214">
        <v>1779.36</v>
      </c>
      <c r="R281" s="68" t="s">
        <v>1479</v>
      </c>
      <c r="S281" s="349"/>
      <c r="T281" s="272"/>
    </row>
    <row r="282" spans="1:20" ht="38.25">
      <c r="A282" s="191" t="s">
        <v>550</v>
      </c>
      <c r="B282" s="68"/>
      <c r="C282" s="212" t="s">
        <v>589</v>
      </c>
      <c r="D282" s="213">
        <v>45677</v>
      </c>
      <c r="E282" s="191" t="s">
        <v>1949</v>
      </c>
      <c r="F282" s="191" t="s">
        <v>3</v>
      </c>
      <c r="G282" s="191">
        <v>2252136</v>
      </c>
      <c r="H282" s="68"/>
      <c r="I282" s="197" t="s">
        <v>2529</v>
      </c>
      <c r="J282" s="68"/>
      <c r="K282" s="68"/>
      <c r="L282" s="68"/>
      <c r="M282" s="68"/>
      <c r="N282" s="348"/>
      <c r="O282" s="348"/>
      <c r="P282" s="214">
        <v>0</v>
      </c>
      <c r="Q282" s="214">
        <v>611.66999999999996</v>
      </c>
      <c r="R282" s="68" t="s">
        <v>1479</v>
      </c>
      <c r="S282" s="349"/>
      <c r="T282" s="272"/>
    </row>
    <row r="283" spans="1:20" ht="51">
      <c r="A283" s="191">
        <v>291</v>
      </c>
      <c r="B283" s="68"/>
      <c r="C283" s="212" t="s">
        <v>119</v>
      </c>
      <c r="D283" s="213">
        <v>45677</v>
      </c>
      <c r="E283" s="191" t="s">
        <v>1950</v>
      </c>
      <c r="F283" s="191" t="s">
        <v>3</v>
      </c>
      <c r="G283" s="191">
        <v>2252143</v>
      </c>
      <c r="H283" s="68"/>
      <c r="I283" s="197" t="s">
        <v>2530</v>
      </c>
      <c r="J283" s="68"/>
      <c r="K283" s="68"/>
      <c r="L283" s="68"/>
      <c r="M283" s="68"/>
      <c r="N283" s="348"/>
      <c r="O283" s="348"/>
      <c r="P283" s="214">
        <v>0</v>
      </c>
      <c r="Q283" s="214">
        <v>70</v>
      </c>
      <c r="R283" s="68" t="s">
        <v>1479</v>
      </c>
      <c r="S283" s="349"/>
      <c r="T283" s="272"/>
    </row>
    <row r="284" spans="1:20" ht="51">
      <c r="A284" s="191" t="s">
        <v>550</v>
      </c>
      <c r="B284" s="68"/>
      <c r="C284" s="212" t="s">
        <v>589</v>
      </c>
      <c r="D284" s="213">
        <v>45677</v>
      </c>
      <c r="E284" s="191" t="s">
        <v>1951</v>
      </c>
      <c r="F284" s="191" t="s">
        <v>3</v>
      </c>
      <c r="G284" s="191">
        <v>2252151</v>
      </c>
      <c r="H284" s="68"/>
      <c r="I284" s="197" t="s">
        <v>1595</v>
      </c>
      <c r="J284" s="68"/>
      <c r="K284" s="68"/>
      <c r="L284" s="68"/>
      <c r="M284" s="68"/>
      <c r="N284" s="348"/>
      <c r="O284" s="348"/>
      <c r="P284" s="214">
        <v>0</v>
      </c>
      <c r="Q284" s="214">
        <v>350</v>
      </c>
      <c r="R284" s="68" t="s">
        <v>1479</v>
      </c>
      <c r="S284" s="349"/>
      <c r="T284" s="272"/>
    </row>
    <row r="285" spans="1:20" ht="51">
      <c r="A285" s="191">
        <v>86</v>
      </c>
      <c r="B285" s="68"/>
      <c r="C285" s="212" t="s">
        <v>50</v>
      </c>
      <c r="D285" s="213">
        <v>45677</v>
      </c>
      <c r="E285" s="191" t="s">
        <v>1952</v>
      </c>
      <c r="F285" s="191" t="s">
        <v>3</v>
      </c>
      <c r="G285" s="191">
        <v>2252156</v>
      </c>
      <c r="H285" s="68"/>
      <c r="I285" s="197" t="s">
        <v>2531</v>
      </c>
      <c r="J285" s="68"/>
      <c r="K285" s="68"/>
      <c r="L285" s="68"/>
      <c r="M285" s="68"/>
      <c r="N285" s="348"/>
      <c r="O285" s="348"/>
      <c r="P285" s="214">
        <v>0</v>
      </c>
      <c r="Q285" s="214">
        <v>30630</v>
      </c>
      <c r="R285" s="68" t="s">
        <v>1479</v>
      </c>
      <c r="S285" s="349"/>
      <c r="T285" s="272"/>
    </row>
    <row r="286" spans="1:20" ht="38.25">
      <c r="A286" s="191">
        <v>86</v>
      </c>
      <c r="B286" s="68"/>
      <c r="C286" s="212" t="s">
        <v>50</v>
      </c>
      <c r="D286" s="213">
        <v>45677</v>
      </c>
      <c r="E286" s="191" t="s">
        <v>1953</v>
      </c>
      <c r="F286" s="191" t="s">
        <v>3</v>
      </c>
      <c r="G286" s="191">
        <v>2252158</v>
      </c>
      <c r="H286" s="68"/>
      <c r="I286" s="197" t="s">
        <v>2532</v>
      </c>
      <c r="J286" s="68"/>
      <c r="K286" s="68"/>
      <c r="L286" s="68"/>
      <c r="M286" s="68"/>
      <c r="N286" s="348"/>
      <c r="O286" s="348"/>
      <c r="P286" s="214">
        <v>0</v>
      </c>
      <c r="Q286" s="214">
        <v>3063</v>
      </c>
      <c r="R286" s="68" t="s">
        <v>1479</v>
      </c>
      <c r="S286" s="349"/>
      <c r="T286" s="272"/>
    </row>
    <row r="287" spans="1:20" ht="51">
      <c r="A287" s="191" t="s">
        <v>550</v>
      </c>
      <c r="B287" s="68"/>
      <c r="C287" s="212" t="s">
        <v>589</v>
      </c>
      <c r="D287" s="213">
        <v>45677</v>
      </c>
      <c r="E287" s="191" t="s">
        <v>1954</v>
      </c>
      <c r="F287" s="191" t="s">
        <v>3</v>
      </c>
      <c r="G287" s="191">
        <v>2252159</v>
      </c>
      <c r="H287" s="68"/>
      <c r="I287" s="197" t="s">
        <v>2533</v>
      </c>
      <c r="J287" s="68"/>
      <c r="K287" s="68"/>
      <c r="L287" s="68"/>
      <c r="M287" s="68"/>
      <c r="N287" s="348"/>
      <c r="O287" s="348"/>
      <c r="P287" s="214">
        <v>0</v>
      </c>
      <c r="Q287" s="214">
        <v>950</v>
      </c>
      <c r="R287" s="68" t="s">
        <v>1479</v>
      </c>
      <c r="S287" s="349"/>
      <c r="T287" s="272"/>
    </row>
    <row r="288" spans="1:20" ht="51">
      <c r="A288" s="191">
        <v>86</v>
      </c>
      <c r="B288" s="68"/>
      <c r="C288" s="212" t="s">
        <v>50</v>
      </c>
      <c r="D288" s="213">
        <v>45677</v>
      </c>
      <c r="E288" s="191" t="s">
        <v>1955</v>
      </c>
      <c r="F288" s="191" t="s">
        <v>3</v>
      </c>
      <c r="G288" s="191">
        <v>2252163</v>
      </c>
      <c r="H288" s="68"/>
      <c r="I288" s="197" t="s">
        <v>2534</v>
      </c>
      <c r="J288" s="68"/>
      <c r="K288" s="68"/>
      <c r="L288" s="68"/>
      <c r="M288" s="68"/>
      <c r="N288" s="348"/>
      <c r="O288" s="348"/>
      <c r="P288" s="214">
        <v>0</v>
      </c>
      <c r="Q288" s="214">
        <v>39819</v>
      </c>
      <c r="R288" s="68" t="s">
        <v>1479</v>
      </c>
      <c r="S288" s="349"/>
      <c r="T288" s="272"/>
    </row>
    <row r="289" spans="1:20" ht="51">
      <c r="A289" s="191">
        <v>86</v>
      </c>
      <c r="B289" s="68"/>
      <c r="C289" s="212" t="s">
        <v>50</v>
      </c>
      <c r="D289" s="213">
        <v>45677</v>
      </c>
      <c r="E289" s="191" t="s">
        <v>1956</v>
      </c>
      <c r="F289" s="191" t="s">
        <v>3</v>
      </c>
      <c r="G289" s="191">
        <v>2252171</v>
      </c>
      <c r="H289" s="68"/>
      <c r="I289" s="197" t="s">
        <v>2535</v>
      </c>
      <c r="J289" s="68"/>
      <c r="K289" s="68"/>
      <c r="L289" s="68"/>
      <c r="M289" s="68"/>
      <c r="N289" s="348"/>
      <c r="O289" s="348"/>
      <c r="P289" s="214">
        <v>0</v>
      </c>
      <c r="Q289" s="214">
        <v>58197</v>
      </c>
      <c r="R289" s="68" t="s">
        <v>1479</v>
      </c>
      <c r="S289" s="349"/>
      <c r="T289" s="272"/>
    </row>
    <row r="290" spans="1:20" ht="51">
      <c r="A290" s="191">
        <v>86</v>
      </c>
      <c r="B290" s="68"/>
      <c r="C290" s="212" t="s">
        <v>50</v>
      </c>
      <c r="D290" s="213">
        <v>45677</v>
      </c>
      <c r="E290" s="191" t="s">
        <v>1957</v>
      </c>
      <c r="F290" s="191" t="s">
        <v>3</v>
      </c>
      <c r="G290" s="191">
        <v>2252176</v>
      </c>
      <c r="H290" s="68"/>
      <c r="I290" s="197" t="s">
        <v>2536</v>
      </c>
      <c r="J290" s="68"/>
      <c r="K290" s="68"/>
      <c r="L290" s="68"/>
      <c r="M290" s="68"/>
      <c r="N290" s="348"/>
      <c r="O290" s="348"/>
      <c r="P290" s="214">
        <v>0</v>
      </c>
      <c r="Q290" s="214">
        <v>79638</v>
      </c>
      <c r="R290" s="68" t="s">
        <v>1479</v>
      </c>
      <c r="S290" s="349"/>
      <c r="T290" s="272"/>
    </row>
    <row r="291" spans="1:20" ht="51">
      <c r="A291" s="191">
        <v>86</v>
      </c>
      <c r="B291" s="68"/>
      <c r="C291" s="212" t="s">
        <v>50</v>
      </c>
      <c r="D291" s="213">
        <v>45677</v>
      </c>
      <c r="E291" s="191" t="s">
        <v>1958</v>
      </c>
      <c r="F291" s="191" t="s">
        <v>3</v>
      </c>
      <c r="G291" s="191">
        <v>2252191</v>
      </c>
      <c r="H291" s="68"/>
      <c r="I291" s="197" t="s">
        <v>2537</v>
      </c>
      <c r="J291" s="68"/>
      <c r="K291" s="68"/>
      <c r="L291" s="68"/>
      <c r="M291" s="68"/>
      <c r="N291" s="348"/>
      <c r="O291" s="348"/>
      <c r="P291" s="214">
        <v>0</v>
      </c>
      <c r="Q291" s="214">
        <v>52071</v>
      </c>
      <c r="R291" s="68" t="s">
        <v>1479</v>
      </c>
      <c r="S291" s="349"/>
      <c r="T291" s="272"/>
    </row>
    <row r="292" spans="1:20" ht="51">
      <c r="A292" s="191">
        <v>86</v>
      </c>
      <c r="B292" s="68"/>
      <c r="C292" s="212" t="s">
        <v>50</v>
      </c>
      <c r="D292" s="213">
        <v>45677</v>
      </c>
      <c r="E292" s="191" t="s">
        <v>1959</v>
      </c>
      <c r="F292" s="191" t="s">
        <v>3</v>
      </c>
      <c r="G292" s="191">
        <v>2252200</v>
      </c>
      <c r="H292" s="68"/>
      <c r="I292" s="197" t="s">
        <v>2538</v>
      </c>
      <c r="J292" s="68"/>
      <c r="K292" s="68"/>
      <c r="L292" s="68"/>
      <c r="M292" s="68"/>
      <c r="N292" s="348"/>
      <c r="O292" s="348"/>
      <c r="P292" s="214">
        <v>0</v>
      </c>
      <c r="Q292" s="214">
        <v>32000</v>
      </c>
      <c r="R292" s="68" t="s">
        <v>1479</v>
      </c>
      <c r="S292" s="349"/>
      <c r="T292" s="272"/>
    </row>
    <row r="293" spans="1:20" ht="51">
      <c r="A293" s="191">
        <v>86</v>
      </c>
      <c r="B293" s="68"/>
      <c r="C293" s="212" t="s">
        <v>50</v>
      </c>
      <c r="D293" s="213">
        <v>45677</v>
      </c>
      <c r="E293" s="191" t="s">
        <v>1960</v>
      </c>
      <c r="F293" s="191" t="s">
        <v>3</v>
      </c>
      <c r="G293" s="191">
        <v>2252219</v>
      </c>
      <c r="H293" s="68"/>
      <c r="I293" s="197" t="s">
        <v>2539</v>
      </c>
      <c r="J293" s="68"/>
      <c r="K293" s="68"/>
      <c r="L293" s="68"/>
      <c r="M293" s="68"/>
      <c r="N293" s="348"/>
      <c r="O293" s="348"/>
      <c r="P293" s="214">
        <v>0</v>
      </c>
      <c r="Q293" s="214">
        <v>58197</v>
      </c>
      <c r="R293" s="68" t="s">
        <v>1479</v>
      </c>
      <c r="S293" s="349"/>
      <c r="T293" s="272"/>
    </row>
    <row r="294" spans="1:20" ht="51">
      <c r="A294" s="191">
        <v>383</v>
      </c>
      <c r="B294" s="68"/>
      <c r="C294" s="212" t="s">
        <v>1242</v>
      </c>
      <c r="D294" s="213">
        <v>45677</v>
      </c>
      <c r="E294" s="191" t="s">
        <v>1961</v>
      </c>
      <c r="F294" s="191" t="s">
        <v>3</v>
      </c>
      <c r="G294" s="191">
        <v>2252258</v>
      </c>
      <c r="H294" s="68"/>
      <c r="I294" s="197" t="s">
        <v>2540</v>
      </c>
      <c r="J294" s="68"/>
      <c r="K294" s="68"/>
      <c r="L294" s="68"/>
      <c r="M294" s="68"/>
      <c r="N294" s="348"/>
      <c r="O294" s="348"/>
      <c r="P294" s="214">
        <v>0</v>
      </c>
      <c r="Q294" s="214">
        <v>68720</v>
      </c>
      <c r="R294" s="68" t="s">
        <v>1479</v>
      </c>
      <c r="S294" s="349"/>
      <c r="T294" s="272"/>
    </row>
    <row r="295" spans="1:20" ht="51">
      <c r="A295" s="191">
        <v>86</v>
      </c>
      <c r="B295" s="68"/>
      <c r="C295" s="212" t="s">
        <v>50</v>
      </c>
      <c r="D295" s="213">
        <v>45677</v>
      </c>
      <c r="E295" s="191" t="s">
        <v>1962</v>
      </c>
      <c r="F295" s="191" t="s">
        <v>3</v>
      </c>
      <c r="G295" s="191">
        <v>2252088</v>
      </c>
      <c r="H295" s="68"/>
      <c r="I295" s="197" t="s">
        <v>2541</v>
      </c>
      <c r="J295" s="68"/>
      <c r="K295" s="68"/>
      <c r="L295" s="68"/>
      <c r="M295" s="68"/>
      <c r="N295" s="348"/>
      <c r="O295" s="348"/>
      <c r="P295" s="214">
        <v>0</v>
      </c>
      <c r="Q295" s="214">
        <v>950</v>
      </c>
      <c r="R295" s="68" t="s">
        <v>1479</v>
      </c>
      <c r="S295" s="349"/>
      <c r="T295" s="272"/>
    </row>
    <row r="296" spans="1:20" ht="51">
      <c r="A296" s="191">
        <v>86</v>
      </c>
      <c r="B296" s="68"/>
      <c r="C296" s="212" t="s">
        <v>50</v>
      </c>
      <c r="D296" s="213">
        <v>45677</v>
      </c>
      <c r="E296" s="191" t="s">
        <v>1963</v>
      </c>
      <c r="F296" s="191" t="s">
        <v>3</v>
      </c>
      <c r="G296" s="191">
        <v>2252093</v>
      </c>
      <c r="H296" s="68"/>
      <c r="I296" s="197" t="s">
        <v>2542</v>
      </c>
      <c r="J296" s="68"/>
      <c r="K296" s="68"/>
      <c r="L296" s="68"/>
      <c r="M296" s="68"/>
      <c r="N296" s="348"/>
      <c r="O296" s="348"/>
      <c r="P296" s="214">
        <v>0</v>
      </c>
      <c r="Q296" s="214">
        <v>700</v>
      </c>
      <c r="R296" s="68" t="s">
        <v>1479</v>
      </c>
      <c r="S296" s="349"/>
      <c r="T296" s="272"/>
    </row>
    <row r="297" spans="1:20" ht="51">
      <c r="A297" s="191">
        <v>86</v>
      </c>
      <c r="B297" s="68"/>
      <c r="C297" s="212" t="s">
        <v>50</v>
      </c>
      <c r="D297" s="213">
        <v>45677</v>
      </c>
      <c r="E297" s="191" t="s">
        <v>1964</v>
      </c>
      <c r="F297" s="191" t="s">
        <v>3</v>
      </c>
      <c r="G297" s="191">
        <v>2252099</v>
      </c>
      <c r="H297" s="68"/>
      <c r="I297" s="197" t="s">
        <v>2543</v>
      </c>
      <c r="J297" s="68"/>
      <c r="K297" s="68"/>
      <c r="L297" s="68"/>
      <c r="M297" s="68"/>
      <c r="N297" s="348"/>
      <c r="O297" s="348"/>
      <c r="P297" s="214">
        <v>0</v>
      </c>
      <c r="Q297" s="214">
        <v>270</v>
      </c>
      <c r="R297" s="68" t="s">
        <v>1479</v>
      </c>
      <c r="S297" s="349"/>
      <c r="T297" s="272"/>
    </row>
    <row r="298" spans="1:20" ht="63.75">
      <c r="A298" s="191">
        <v>117</v>
      </c>
      <c r="B298" s="68"/>
      <c r="C298" s="212" t="s">
        <v>54</v>
      </c>
      <c r="D298" s="213">
        <v>45677</v>
      </c>
      <c r="E298" s="191" t="s">
        <v>1965</v>
      </c>
      <c r="F298" s="191" t="s">
        <v>3</v>
      </c>
      <c r="G298" s="191">
        <v>2252103</v>
      </c>
      <c r="H298" s="68"/>
      <c r="I298" s="197" t="s">
        <v>2544</v>
      </c>
      <c r="J298" s="68"/>
      <c r="K298" s="68"/>
      <c r="L298" s="68"/>
      <c r="M298" s="68"/>
      <c r="N298" s="348"/>
      <c r="O298" s="348"/>
      <c r="P298" s="214">
        <v>0</v>
      </c>
      <c r="Q298" s="214">
        <v>12009.8</v>
      </c>
      <c r="R298" s="68" t="s">
        <v>1479</v>
      </c>
      <c r="S298" s="349"/>
      <c r="T298" s="272"/>
    </row>
    <row r="299" spans="1:20" ht="51">
      <c r="A299" s="191" t="s">
        <v>550</v>
      </c>
      <c r="B299" s="68"/>
      <c r="C299" s="212" t="s">
        <v>589</v>
      </c>
      <c r="D299" s="213">
        <v>45677</v>
      </c>
      <c r="E299" s="191" t="s">
        <v>1966</v>
      </c>
      <c r="F299" s="191" t="s">
        <v>3</v>
      </c>
      <c r="G299" s="191">
        <v>2252106</v>
      </c>
      <c r="H299" s="68"/>
      <c r="I299" s="197" t="s">
        <v>2545</v>
      </c>
      <c r="J299" s="68"/>
      <c r="K299" s="68"/>
      <c r="L299" s="68"/>
      <c r="M299" s="68"/>
      <c r="N299" s="348"/>
      <c r="O299" s="348"/>
      <c r="P299" s="214">
        <v>0</v>
      </c>
      <c r="Q299" s="214">
        <v>2005.17</v>
      </c>
      <c r="R299" s="68" t="s">
        <v>1479</v>
      </c>
      <c r="S299" s="349"/>
      <c r="T299" s="272"/>
    </row>
    <row r="300" spans="1:20" ht="51">
      <c r="A300" s="191" t="s">
        <v>550</v>
      </c>
      <c r="B300" s="68"/>
      <c r="C300" s="212" t="s">
        <v>589</v>
      </c>
      <c r="D300" s="213">
        <v>45677</v>
      </c>
      <c r="E300" s="191" t="s">
        <v>1967</v>
      </c>
      <c r="F300" s="191" t="s">
        <v>3</v>
      </c>
      <c r="G300" s="191">
        <v>2252109</v>
      </c>
      <c r="H300" s="68"/>
      <c r="I300" s="197" t="s">
        <v>2546</v>
      </c>
      <c r="J300" s="68"/>
      <c r="K300" s="68"/>
      <c r="L300" s="68"/>
      <c r="M300" s="68"/>
      <c r="N300" s="348"/>
      <c r="O300" s="348"/>
      <c r="P300" s="214">
        <v>0</v>
      </c>
      <c r="Q300" s="214">
        <v>905.8</v>
      </c>
      <c r="R300" s="68" t="s">
        <v>1479</v>
      </c>
      <c r="S300" s="349"/>
      <c r="T300" s="272"/>
    </row>
    <row r="301" spans="1:20" ht="51">
      <c r="A301" s="191">
        <v>903</v>
      </c>
      <c r="B301" s="68"/>
      <c r="C301" s="212" t="s">
        <v>192</v>
      </c>
      <c r="D301" s="213">
        <v>45677</v>
      </c>
      <c r="E301" s="191" t="s">
        <v>1968</v>
      </c>
      <c r="F301" s="191" t="s">
        <v>3</v>
      </c>
      <c r="G301" s="191">
        <v>2252110</v>
      </c>
      <c r="H301" s="68"/>
      <c r="I301" s="197" t="s">
        <v>2547</v>
      </c>
      <c r="J301" s="68"/>
      <c r="K301" s="68"/>
      <c r="L301" s="68"/>
      <c r="M301" s="68"/>
      <c r="N301" s="348"/>
      <c r="O301" s="348"/>
      <c r="P301" s="214">
        <v>0</v>
      </c>
      <c r="Q301" s="214">
        <v>9364.6200000000008</v>
      </c>
      <c r="R301" s="68" t="s">
        <v>1479</v>
      </c>
      <c r="S301" s="349"/>
      <c r="T301" s="272"/>
    </row>
    <row r="302" spans="1:20" ht="63.75">
      <c r="A302" s="191" t="s">
        <v>544</v>
      </c>
      <c r="B302" s="68"/>
      <c r="C302" s="212" t="s">
        <v>679</v>
      </c>
      <c r="D302" s="213">
        <v>45677</v>
      </c>
      <c r="E302" s="191" t="s">
        <v>1969</v>
      </c>
      <c r="F302" s="191" t="s">
        <v>6</v>
      </c>
      <c r="G302" s="191">
        <v>2156469</v>
      </c>
      <c r="H302" s="68"/>
      <c r="I302" s="197" t="s">
        <v>2548</v>
      </c>
      <c r="J302" s="68"/>
      <c r="K302" s="68"/>
      <c r="L302" s="68"/>
      <c r="M302" s="68"/>
      <c r="N302" s="348"/>
      <c r="O302" s="348"/>
      <c r="P302" s="214">
        <v>0</v>
      </c>
      <c r="Q302" s="214">
        <v>606648.47</v>
      </c>
      <c r="R302" s="68" t="s">
        <v>1479</v>
      </c>
      <c r="S302" s="349"/>
      <c r="T302" s="272"/>
    </row>
    <row r="303" spans="1:20" ht="63.75">
      <c r="A303" s="191" t="s">
        <v>544</v>
      </c>
      <c r="B303" s="68"/>
      <c r="C303" s="212" t="s">
        <v>679</v>
      </c>
      <c r="D303" s="213">
        <v>45677</v>
      </c>
      <c r="E303" s="191" t="s">
        <v>1970</v>
      </c>
      <c r="F303" s="191" t="s">
        <v>6</v>
      </c>
      <c r="G303" s="191">
        <v>2156473</v>
      </c>
      <c r="H303" s="68"/>
      <c r="I303" s="197" t="s">
        <v>2549</v>
      </c>
      <c r="J303" s="68"/>
      <c r="K303" s="68"/>
      <c r="L303" s="68"/>
      <c r="M303" s="68"/>
      <c r="N303" s="348"/>
      <c r="O303" s="348"/>
      <c r="P303" s="214">
        <v>0</v>
      </c>
      <c r="Q303" s="214">
        <v>339113.15</v>
      </c>
      <c r="R303" s="68" t="s">
        <v>1479</v>
      </c>
      <c r="S303" s="349"/>
      <c r="T303" s="272"/>
    </row>
    <row r="304" spans="1:20" ht="63.75">
      <c r="A304" s="191" t="s">
        <v>544</v>
      </c>
      <c r="B304" s="68"/>
      <c r="C304" s="212" t="s">
        <v>679</v>
      </c>
      <c r="D304" s="213">
        <v>45677</v>
      </c>
      <c r="E304" s="191" t="s">
        <v>1971</v>
      </c>
      <c r="F304" s="191" t="s">
        <v>6</v>
      </c>
      <c r="G304" s="191">
        <v>2156470</v>
      </c>
      <c r="H304" s="68"/>
      <c r="I304" s="197" t="s">
        <v>2550</v>
      </c>
      <c r="J304" s="68"/>
      <c r="K304" s="68"/>
      <c r="L304" s="68"/>
      <c r="M304" s="68"/>
      <c r="N304" s="348"/>
      <c r="O304" s="348"/>
      <c r="P304" s="214">
        <v>0</v>
      </c>
      <c r="Q304" s="214">
        <v>287726.58</v>
      </c>
      <c r="R304" s="68" t="s">
        <v>1479</v>
      </c>
      <c r="S304" s="349"/>
      <c r="T304" s="272"/>
    </row>
    <row r="305" spans="1:20" ht="63.75">
      <c r="A305" s="191" t="s">
        <v>544</v>
      </c>
      <c r="B305" s="68"/>
      <c r="C305" s="212" t="s">
        <v>679</v>
      </c>
      <c r="D305" s="213">
        <v>45677</v>
      </c>
      <c r="E305" s="191" t="s">
        <v>1972</v>
      </c>
      <c r="F305" s="191" t="s">
        <v>6</v>
      </c>
      <c r="G305" s="191">
        <v>2156471</v>
      </c>
      <c r="H305" s="68"/>
      <c r="I305" s="197" t="s">
        <v>2551</v>
      </c>
      <c r="J305" s="68"/>
      <c r="K305" s="68"/>
      <c r="L305" s="68"/>
      <c r="M305" s="68"/>
      <c r="N305" s="348"/>
      <c r="O305" s="348"/>
      <c r="P305" s="214">
        <v>0</v>
      </c>
      <c r="Q305" s="214">
        <v>735818.18</v>
      </c>
      <c r="R305" s="68" t="s">
        <v>1479</v>
      </c>
      <c r="S305" s="349"/>
      <c r="T305" s="272"/>
    </row>
    <row r="306" spans="1:20" ht="63.75">
      <c r="A306" s="191" t="s">
        <v>544</v>
      </c>
      <c r="B306" s="68"/>
      <c r="C306" s="212" t="s">
        <v>679</v>
      </c>
      <c r="D306" s="213">
        <v>45677</v>
      </c>
      <c r="E306" s="191" t="s">
        <v>1973</v>
      </c>
      <c r="F306" s="191" t="s">
        <v>6</v>
      </c>
      <c r="G306" s="191">
        <v>2156472</v>
      </c>
      <c r="H306" s="68"/>
      <c r="I306" s="197" t="s">
        <v>2552</v>
      </c>
      <c r="J306" s="68"/>
      <c r="K306" s="68"/>
      <c r="L306" s="68"/>
      <c r="M306" s="68"/>
      <c r="N306" s="348"/>
      <c r="O306" s="348"/>
      <c r="P306" s="214">
        <v>0</v>
      </c>
      <c r="Q306" s="214">
        <v>8930.7000000000007</v>
      </c>
      <c r="R306" s="68" t="s">
        <v>1479</v>
      </c>
      <c r="S306" s="349"/>
      <c r="T306" s="272"/>
    </row>
    <row r="307" spans="1:20" ht="63.75">
      <c r="A307" s="191" t="s">
        <v>544</v>
      </c>
      <c r="B307" s="68"/>
      <c r="C307" s="212" t="s">
        <v>679</v>
      </c>
      <c r="D307" s="213">
        <v>45677</v>
      </c>
      <c r="E307" s="191" t="s">
        <v>1974</v>
      </c>
      <c r="F307" s="191" t="s">
        <v>6</v>
      </c>
      <c r="G307" s="191">
        <v>2156474</v>
      </c>
      <c r="H307" s="68"/>
      <c r="I307" s="197" t="s">
        <v>2553</v>
      </c>
      <c r="J307" s="68"/>
      <c r="K307" s="68"/>
      <c r="L307" s="68"/>
      <c r="M307" s="68"/>
      <c r="N307" s="348"/>
      <c r="O307" s="348"/>
      <c r="P307" s="214">
        <v>0</v>
      </c>
      <c r="Q307" s="214">
        <v>302760.40999999997</v>
      </c>
      <c r="R307" s="68" t="s">
        <v>1479</v>
      </c>
      <c r="S307" s="349"/>
      <c r="T307" s="272"/>
    </row>
    <row r="308" spans="1:20" ht="63.75">
      <c r="A308" s="191">
        <v>117</v>
      </c>
      <c r="B308" s="68"/>
      <c r="C308" s="212" t="s">
        <v>54</v>
      </c>
      <c r="D308" s="213">
        <v>45677</v>
      </c>
      <c r="E308" s="191" t="s">
        <v>1975</v>
      </c>
      <c r="F308" s="191" t="s">
        <v>10</v>
      </c>
      <c r="G308" s="191">
        <v>1117243</v>
      </c>
      <c r="H308" s="68"/>
      <c r="I308" s="197" t="s">
        <v>2554</v>
      </c>
      <c r="J308" s="68"/>
      <c r="K308" s="68"/>
      <c r="L308" s="68"/>
      <c r="M308" s="68"/>
      <c r="N308" s="348"/>
      <c r="O308" s="348"/>
      <c r="P308" s="214">
        <v>60</v>
      </c>
      <c r="Q308" s="214">
        <v>0</v>
      </c>
      <c r="R308" s="68" t="s">
        <v>1479</v>
      </c>
      <c r="S308" s="349"/>
      <c r="T308" s="272"/>
    </row>
    <row r="309" spans="1:20" ht="76.5">
      <c r="A309" s="191">
        <v>117</v>
      </c>
      <c r="B309" s="68"/>
      <c r="C309" s="212" t="s">
        <v>54</v>
      </c>
      <c r="D309" s="213">
        <v>45677</v>
      </c>
      <c r="E309" s="191" t="s">
        <v>1976</v>
      </c>
      <c r="F309" s="191" t="s">
        <v>10</v>
      </c>
      <c r="G309" s="191">
        <v>1117305</v>
      </c>
      <c r="H309" s="68"/>
      <c r="I309" s="197" t="s">
        <v>2555</v>
      </c>
      <c r="J309" s="68"/>
      <c r="K309" s="68"/>
      <c r="L309" s="68"/>
      <c r="M309" s="68"/>
      <c r="N309" s="348"/>
      <c r="O309" s="348"/>
      <c r="P309" s="214">
        <v>60</v>
      </c>
      <c r="Q309" s="214">
        <v>0</v>
      </c>
      <c r="R309" s="68" t="s">
        <v>1479</v>
      </c>
      <c r="S309" s="349"/>
      <c r="T309" s="272"/>
    </row>
    <row r="310" spans="1:20" ht="38.25">
      <c r="A310" s="191">
        <v>291</v>
      </c>
      <c r="B310" s="68"/>
      <c r="C310" s="212" t="s">
        <v>119</v>
      </c>
      <c r="D310" s="213">
        <v>45678</v>
      </c>
      <c r="E310" s="191" t="s">
        <v>1977</v>
      </c>
      <c r="F310" s="191" t="s">
        <v>3</v>
      </c>
      <c r="G310" s="191">
        <v>2252557</v>
      </c>
      <c r="H310" s="68"/>
      <c r="I310" s="197" t="s">
        <v>2557</v>
      </c>
      <c r="J310" s="68"/>
      <c r="K310" s="68"/>
      <c r="L310" s="68"/>
      <c r="M310" s="68"/>
      <c r="N310" s="348"/>
      <c r="O310" s="348"/>
      <c r="P310" s="214">
        <v>0</v>
      </c>
      <c r="Q310" s="214">
        <v>70</v>
      </c>
      <c r="R310" s="68" t="s">
        <v>1479</v>
      </c>
      <c r="S310" s="349"/>
      <c r="T310" s="272"/>
    </row>
    <row r="311" spans="1:20" ht="38.25">
      <c r="A311" s="191">
        <v>15</v>
      </c>
      <c r="B311" s="68"/>
      <c r="C311" s="212" t="s">
        <v>39</v>
      </c>
      <c r="D311" s="213">
        <v>45678</v>
      </c>
      <c r="E311" s="191" t="s">
        <v>1978</v>
      </c>
      <c r="F311" s="191" t="s">
        <v>3</v>
      </c>
      <c r="G311" s="191">
        <v>2252567</v>
      </c>
      <c r="H311" s="68"/>
      <c r="I311" s="197" t="s">
        <v>2558</v>
      </c>
      <c r="J311" s="68"/>
      <c r="K311" s="68"/>
      <c r="L311" s="68"/>
      <c r="M311" s="68"/>
      <c r="N311" s="348"/>
      <c r="O311" s="348"/>
      <c r="P311" s="214">
        <v>0</v>
      </c>
      <c r="Q311" s="214">
        <v>2000</v>
      </c>
      <c r="R311" s="68" t="s">
        <v>1479</v>
      </c>
      <c r="S311" s="349"/>
      <c r="T311" s="272"/>
    </row>
    <row r="312" spans="1:20" ht="51">
      <c r="A312" s="191">
        <v>41</v>
      </c>
      <c r="B312" s="68"/>
      <c r="C312" s="212" t="s">
        <v>44</v>
      </c>
      <c r="D312" s="213">
        <v>45678</v>
      </c>
      <c r="E312" s="191" t="s">
        <v>1979</v>
      </c>
      <c r="F312" s="191" t="s">
        <v>3</v>
      </c>
      <c r="G312" s="191">
        <v>2252619</v>
      </c>
      <c r="H312" s="68"/>
      <c r="I312" s="197" t="s">
        <v>2559</v>
      </c>
      <c r="J312" s="68"/>
      <c r="K312" s="68"/>
      <c r="L312" s="68"/>
      <c r="M312" s="68"/>
      <c r="N312" s="348"/>
      <c r="O312" s="348"/>
      <c r="P312" s="214">
        <v>0</v>
      </c>
      <c r="Q312" s="214">
        <v>742</v>
      </c>
      <c r="R312" s="68" t="s">
        <v>1479</v>
      </c>
      <c r="S312" s="349"/>
      <c r="T312" s="272"/>
    </row>
    <row r="313" spans="1:20" ht="51">
      <c r="A313" s="191">
        <v>15</v>
      </c>
      <c r="B313" s="68"/>
      <c r="C313" s="212" t="s">
        <v>39</v>
      </c>
      <c r="D313" s="213">
        <v>45678</v>
      </c>
      <c r="E313" s="191" t="s">
        <v>1980</v>
      </c>
      <c r="F313" s="191" t="s">
        <v>3</v>
      </c>
      <c r="G313" s="191">
        <v>2252652</v>
      </c>
      <c r="H313" s="68"/>
      <c r="I313" s="197" t="s">
        <v>2560</v>
      </c>
      <c r="J313" s="68"/>
      <c r="K313" s="68"/>
      <c r="L313" s="68"/>
      <c r="M313" s="68"/>
      <c r="N313" s="348"/>
      <c r="O313" s="348"/>
      <c r="P313" s="214">
        <v>0</v>
      </c>
      <c r="Q313" s="214">
        <v>201.05</v>
      </c>
      <c r="R313" s="68" t="s">
        <v>1479</v>
      </c>
      <c r="S313" s="349"/>
      <c r="T313" s="272"/>
    </row>
    <row r="314" spans="1:20" ht="51">
      <c r="A314" s="191" t="s">
        <v>544</v>
      </c>
      <c r="B314" s="68"/>
      <c r="C314" s="212" t="s">
        <v>679</v>
      </c>
      <c r="D314" s="213">
        <v>45678</v>
      </c>
      <c r="E314" s="191" t="s">
        <v>1981</v>
      </c>
      <c r="F314" s="191" t="s">
        <v>3</v>
      </c>
      <c r="G314" s="191">
        <v>2252423</v>
      </c>
      <c r="H314" s="68"/>
      <c r="I314" s="197" t="s">
        <v>2561</v>
      </c>
      <c r="J314" s="68"/>
      <c r="K314" s="68"/>
      <c r="L314" s="68"/>
      <c r="M314" s="68"/>
      <c r="N314" s="348"/>
      <c r="O314" s="348"/>
      <c r="P314" s="214">
        <v>0</v>
      </c>
      <c r="Q314" s="214">
        <v>11752.99</v>
      </c>
      <c r="R314" s="68" t="s">
        <v>1479</v>
      </c>
      <c r="S314" s="349"/>
      <c r="T314" s="272"/>
    </row>
    <row r="315" spans="1:20" ht="89.25">
      <c r="A315" s="191">
        <v>587</v>
      </c>
      <c r="B315" s="68"/>
      <c r="C315" s="212" t="s">
        <v>669</v>
      </c>
      <c r="D315" s="213">
        <v>45678</v>
      </c>
      <c r="E315" s="191" t="s">
        <v>1982</v>
      </c>
      <c r="F315" s="191" t="s">
        <v>3</v>
      </c>
      <c r="G315" s="191">
        <v>2252442</v>
      </c>
      <c r="H315" s="68"/>
      <c r="I315" s="197" t="s">
        <v>2562</v>
      </c>
      <c r="J315" s="68"/>
      <c r="K315" s="68"/>
      <c r="L315" s="68"/>
      <c r="M315" s="68"/>
      <c r="N315" s="348"/>
      <c r="O315" s="348"/>
      <c r="P315" s="214">
        <v>0</v>
      </c>
      <c r="Q315" s="214">
        <v>1127319.92</v>
      </c>
      <c r="R315" s="68" t="s">
        <v>1479</v>
      </c>
      <c r="S315" s="349"/>
      <c r="T315" s="272"/>
    </row>
    <row r="316" spans="1:20" ht="89.25">
      <c r="A316" s="191">
        <v>587</v>
      </c>
      <c r="B316" s="68"/>
      <c r="C316" s="212" t="s">
        <v>669</v>
      </c>
      <c r="D316" s="213">
        <v>45678</v>
      </c>
      <c r="E316" s="191" t="s">
        <v>1983</v>
      </c>
      <c r="F316" s="191" t="s">
        <v>3</v>
      </c>
      <c r="G316" s="191">
        <v>2252444</v>
      </c>
      <c r="H316" s="68"/>
      <c r="I316" s="197" t="s">
        <v>2563</v>
      </c>
      <c r="J316" s="68"/>
      <c r="K316" s="68"/>
      <c r="L316" s="68"/>
      <c r="M316" s="68"/>
      <c r="N316" s="348"/>
      <c r="O316" s="348"/>
      <c r="P316" s="214">
        <v>0</v>
      </c>
      <c r="Q316" s="214">
        <v>7211928.6900000004</v>
      </c>
      <c r="R316" s="68" t="s">
        <v>1479</v>
      </c>
      <c r="S316" s="349"/>
      <c r="T316" s="272"/>
    </row>
    <row r="317" spans="1:20" ht="51">
      <c r="A317" s="191" t="s">
        <v>544</v>
      </c>
      <c r="B317" s="68"/>
      <c r="C317" s="212" t="s">
        <v>679</v>
      </c>
      <c r="D317" s="213">
        <v>45678</v>
      </c>
      <c r="E317" s="191" t="s">
        <v>1984</v>
      </c>
      <c r="F317" s="191" t="s">
        <v>3</v>
      </c>
      <c r="G317" s="191">
        <v>2252456</v>
      </c>
      <c r="H317" s="68"/>
      <c r="I317" s="197" t="s">
        <v>2564</v>
      </c>
      <c r="J317" s="68"/>
      <c r="K317" s="68"/>
      <c r="L317" s="68"/>
      <c r="M317" s="68"/>
      <c r="N317" s="348"/>
      <c r="O317" s="348"/>
      <c r="P317" s="214">
        <v>0</v>
      </c>
      <c r="Q317" s="214">
        <v>0.49</v>
      </c>
      <c r="R317" s="68" t="s">
        <v>1479</v>
      </c>
      <c r="S317" s="349"/>
      <c r="T317" s="272"/>
    </row>
    <row r="318" spans="1:20" ht="51">
      <c r="A318" s="191" t="s">
        <v>550</v>
      </c>
      <c r="B318" s="68"/>
      <c r="C318" s="212" t="s">
        <v>589</v>
      </c>
      <c r="D318" s="213">
        <v>45678</v>
      </c>
      <c r="E318" s="191" t="s">
        <v>1985</v>
      </c>
      <c r="F318" s="191" t="s">
        <v>3</v>
      </c>
      <c r="G318" s="191">
        <v>2252526</v>
      </c>
      <c r="H318" s="68"/>
      <c r="I318" s="197" t="s">
        <v>2565</v>
      </c>
      <c r="J318" s="68"/>
      <c r="K318" s="68"/>
      <c r="L318" s="68"/>
      <c r="M318" s="68"/>
      <c r="N318" s="348"/>
      <c r="O318" s="348"/>
      <c r="P318" s="214">
        <v>0</v>
      </c>
      <c r="Q318" s="214">
        <v>4724.58</v>
      </c>
      <c r="R318" s="68" t="s">
        <v>1479</v>
      </c>
      <c r="S318" s="349"/>
      <c r="T318" s="272"/>
    </row>
    <row r="319" spans="1:20" ht="51">
      <c r="A319" s="191" t="s">
        <v>542</v>
      </c>
      <c r="B319" s="68"/>
      <c r="C319" s="212" t="s">
        <v>687</v>
      </c>
      <c r="D319" s="213">
        <v>45678</v>
      </c>
      <c r="E319" s="191" t="s">
        <v>1995</v>
      </c>
      <c r="F319" s="191" t="s">
        <v>10</v>
      </c>
      <c r="G319" s="191">
        <v>19601</v>
      </c>
      <c r="H319" s="68"/>
      <c r="I319" s="197" t="s">
        <v>2575</v>
      </c>
      <c r="J319" s="68"/>
      <c r="K319" s="68"/>
      <c r="L319" s="68"/>
      <c r="M319" s="68"/>
      <c r="N319" s="348"/>
      <c r="O319" s="348"/>
      <c r="P319" s="214">
        <v>1145.26</v>
      </c>
      <c r="Q319" s="214">
        <v>0</v>
      </c>
      <c r="R319" s="68" t="s">
        <v>1479</v>
      </c>
      <c r="S319" s="349"/>
      <c r="T319" s="272"/>
    </row>
    <row r="320" spans="1:20" ht="89.25">
      <c r="A320" s="191" t="s">
        <v>542</v>
      </c>
      <c r="B320" s="68"/>
      <c r="C320" s="212" t="s">
        <v>687</v>
      </c>
      <c r="D320" s="213">
        <v>45678</v>
      </c>
      <c r="E320" s="191" t="s">
        <v>1996</v>
      </c>
      <c r="F320" s="191" t="s">
        <v>10</v>
      </c>
      <c r="G320" s="191">
        <v>19636</v>
      </c>
      <c r="H320" s="68"/>
      <c r="I320" s="197" t="s">
        <v>2576</v>
      </c>
      <c r="J320" s="68"/>
      <c r="K320" s="68"/>
      <c r="L320" s="68"/>
      <c r="M320" s="68"/>
      <c r="N320" s="348"/>
      <c r="O320" s="348"/>
      <c r="P320" s="214">
        <v>169026</v>
      </c>
      <c r="Q320" s="214">
        <v>0</v>
      </c>
      <c r="R320" s="68" t="s">
        <v>1479</v>
      </c>
      <c r="S320" s="349"/>
      <c r="T320" s="272"/>
    </row>
    <row r="321" spans="1:20" ht="63.75">
      <c r="A321" s="191">
        <v>117</v>
      </c>
      <c r="B321" s="68"/>
      <c r="C321" s="212" t="s">
        <v>54</v>
      </c>
      <c r="D321" s="213">
        <v>45678</v>
      </c>
      <c r="E321" s="191" t="s">
        <v>1997</v>
      </c>
      <c r="F321" s="191" t="s">
        <v>10</v>
      </c>
      <c r="G321" s="191">
        <v>1117387</v>
      </c>
      <c r="H321" s="68"/>
      <c r="I321" s="197" t="s">
        <v>2577</v>
      </c>
      <c r="J321" s="68"/>
      <c r="K321" s="68"/>
      <c r="L321" s="68"/>
      <c r="M321" s="68"/>
      <c r="N321" s="348"/>
      <c r="O321" s="348"/>
      <c r="P321" s="214">
        <v>60</v>
      </c>
      <c r="Q321" s="214">
        <v>0</v>
      </c>
      <c r="R321" s="68" t="s">
        <v>1479</v>
      </c>
      <c r="S321" s="349"/>
      <c r="T321" s="272"/>
    </row>
    <row r="322" spans="1:20" ht="63.75">
      <c r="A322" s="191" t="s">
        <v>544</v>
      </c>
      <c r="B322" s="68"/>
      <c r="C322" s="212" t="s">
        <v>679</v>
      </c>
      <c r="D322" s="213">
        <v>45678</v>
      </c>
      <c r="E322" s="191" t="s">
        <v>1998</v>
      </c>
      <c r="F322" s="191" t="s">
        <v>6</v>
      </c>
      <c r="G322" s="191">
        <v>2157301</v>
      </c>
      <c r="H322" s="68"/>
      <c r="I322" s="197" t="s">
        <v>2578</v>
      </c>
      <c r="J322" s="68"/>
      <c r="K322" s="68"/>
      <c r="L322" s="68"/>
      <c r="M322" s="68"/>
      <c r="N322" s="348"/>
      <c r="O322" s="348"/>
      <c r="P322" s="214">
        <v>0</v>
      </c>
      <c r="Q322" s="214">
        <v>0.01</v>
      </c>
      <c r="R322" s="68" t="s">
        <v>1479</v>
      </c>
      <c r="S322" s="349"/>
      <c r="T322" s="272"/>
    </row>
    <row r="323" spans="1:20" ht="63.75">
      <c r="A323" s="191" t="s">
        <v>544</v>
      </c>
      <c r="B323" s="68"/>
      <c r="C323" s="212" t="s">
        <v>679</v>
      </c>
      <c r="D323" s="213">
        <v>45678</v>
      </c>
      <c r="E323" s="191" t="s">
        <v>1999</v>
      </c>
      <c r="F323" s="191" t="s">
        <v>6</v>
      </c>
      <c r="G323" s="191">
        <v>2157304</v>
      </c>
      <c r="H323" s="68"/>
      <c r="I323" s="197" t="s">
        <v>2579</v>
      </c>
      <c r="J323" s="68"/>
      <c r="K323" s="68"/>
      <c r="L323" s="68"/>
      <c r="M323" s="68"/>
      <c r="N323" s="348"/>
      <c r="O323" s="348"/>
      <c r="P323" s="214">
        <v>0</v>
      </c>
      <c r="Q323" s="214">
        <v>27055.9</v>
      </c>
      <c r="R323" s="68" t="s">
        <v>1479</v>
      </c>
      <c r="S323" s="349"/>
      <c r="T323" s="272"/>
    </row>
    <row r="324" spans="1:20" ht="63.75">
      <c r="A324" s="191" t="s">
        <v>544</v>
      </c>
      <c r="B324" s="68"/>
      <c r="C324" s="212" t="s">
        <v>679</v>
      </c>
      <c r="D324" s="213">
        <v>45678</v>
      </c>
      <c r="E324" s="191" t="s">
        <v>2000</v>
      </c>
      <c r="F324" s="191" t="s">
        <v>6</v>
      </c>
      <c r="G324" s="191">
        <v>2157319</v>
      </c>
      <c r="H324" s="68"/>
      <c r="I324" s="197" t="s">
        <v>2580</v>
      </c>
      <c r="J324" s="68"/>
      <c r="K324" s="68"/>
      <c r="L324" s="68"/>
      <c r="M324" s="68"/>
      <c r="N324" s="348"/>
      <c r="O324" s="348"/>
      <c r="P324" s="214">
        <v>0</v>
      </c>
      <c r="Q324" s="214">
        <v>7500</v>
      </c>
      <c r="R324" s="68" t="s">
        <v>1479</v>
      </c>
      <c r="S324" s="349"/>
      <c r="T324" s="272"/>
    </row>
    <row r="325" spans="1:20" ht="63.75">
      <c r="A325" s="191" t="s">
        <v>544</v>
      </c>
      <c r="B325" s="68"/>
      <c r="C325" s="212" t="s">
        <v>679</v>
      </c>
      <c r="D325" s="213">
        <v>45678</v>
      </c>
      <c r="E325" s="191" t="s">
        <v>2001</v>
      </c>
      <c r="F325" s="191" t="s">
        <v>6</v>
      </c>
      <c r="G325" s="191">
        <v>2157320</v>
      </c>
      <c r="H325" s="68"/>
      <c r="I325" s="197" t="s">
        <v>2581</v>
      </c>
      <c r="J325" s="68"/>
      <c r="K325" s="68"/>
      <c r="L325" s="68"/>
      <c r="M325" s="68"/>
      <c r="N325" s="348"/>
      <c r="O325" s="348"/>
      <c r="P325" s="214">
        <v>0</v>
      </c>
      <c r="Q325" s="214">
        <v>7500</v>
      </c>
      <c r="R325" s="68" t="s">
        <v>1479</v>
      </c>
      <c r="S325" s="349"/>
      <c r="T325" s="272"/>
    </row>
    <row r="326" spans="1:20" ht="63.75">
      <c r="A326" s="191" t="s">
        <v>544</v>
      </c>
      <c r="B326" s="68"/>
      <c r="C326" s="212" t="s">
        <v>679</v>
      </c>
      <c r="D326" s="213">
        <v>45678</v>
      </c>
      <c r="E326" s="191" t="s">
        <v>2002</v>
      </c>
      <c r="F326" s="191" t="s">
        <v>6</v>
      </c>
      <c r="G326" s="191">
        <v>2157321</v>
      </c>
      <c r="H326" s="68"/>
      <c r="I326" s="197" t="s">
        <v>2582</v>
      </c>
      <c r="J326" s="68"/>
      <c r="K326" s="68"/>
      <c r="L326" s="68"/>
      <c r="M326" s="68"/>
      <c r="N326" s="348"/>
      <c r="O326" s="348"/>
      <c r="P326" s="214">
        <v>0</v>
      </c>
      <c r="Q326" s="214">
        <v>7500</v>
      </c>
      <c r="R326" s="68" t="s">
        <v>1479</v>
      </c>
      <c r="S326" s="349"/>
      <c r="T326" s="272"/>
    </row>
    <row r="327" spans="1:20" ht="63.75">
      <c r="A327" s="191" t="s">
        <v>544</v>
      </c>
      <c r="B327" s="68"/>
      <c r="C327" s="212" t="s">
        <v>679</v>
      </c>
      <c r="D327" s="213">
        <v>45678</v>
      </c>
      <c r="E327" s="191" t="s">
        <v>2003</v>
      </c>
      <c r="F327" s="191" t="s">
        <v>6</v>
      </c>
      <c r="G327" s="191">
        <v>2157323</v>
      </c>
      <c r="H327" s="68"/>
      <c r="I327" s="197" t="s">
        <v>2583</v>
      </c>
      <c r="J327" s="68"/>
      <c r="K327" s="68"/>
      <c r="L327" s="68"/>
      <c r="M327" s="68"/>
      <c r="N327" s="348"/>
      <c r="O327" s="348"/>
      <c r="P327" s="214">
        <v>0</v>
      </c>
      <c r="Q327" s="214">
        <v>3197443.52</v>
      </c>
      <c r="R327" s="68" t="s">
        <v>1479</v>
      </c>
      <c r="S327" s="349"/>
      <c r="T327" s="272"/>
    </row>
    <row r="328" spans="1:20" ht="63.75">
      <c r="A328" s="191" t="s">
        <v>544</v>
      </c>
      <c r="B328" s="68"/>
      <c r="C328" s="212" t="s">
        <v>679</v>
      </c>
      <c r="D328" s="213">
        <v>45678</v>
      </c>
      <c r="E328" s="191" t="s">
        <v>2004</v>
      </c>
      <c r="F328" s="191" t="s">
        <v>6</v>
      </c>
      <c r="G328" s="191">
        <v>2157324</v>
      </c>
      <c r="H328" s="68"/>
      <c r="I328" s="197" t="s">
        <v>2584</v>
      </c>
      <c r="J328" s="68"/>
      <c r="K328" s="68"/>
      <c r="L328" s="68"/>
      <c r="M328" s="68"/>
      <c r="N328" s="348"/>
      <c r="O328" s="348"/>
      <c r="P328" s="214">
        <v>0</v>
      </c>
      <c r="Q328" s="214">
        <v>265.41000000000003</v>
      </c>
      <c r="R328" s="68" t="s">
        <v>1479</v>
      </c>
      <c r="S328" s="349"/>
      <c r="T328" s="272"/>
    </row>
    <row r="329" spans="1:20" ht="63.75">
      <c r="A329" s="191" t="s">
        <v>544</v>
      </c>
      <c r="B329" s="68"/>
      <c r="C329" s="212" t="s">
        <v>679</v>
      </c>
      <c r="D329" s="213">
        <v>45678</v>
      </c>
      <c r="E329" s="191" t="s">
        <v>2005</v>
      </c>
      <c r="F329" s="191" t="s">
        <v>6</v>
      </c>
      <c r="G329" s="191">
        <v>2157338</v>
      </c>
      <c r="H329" s="68"/>
      <c r="I329" s="197" t="s">
        <v>2585</v>
      </c>
      <c r="J329" s="68"/>
      <c r="K329" s="68"/>
      <c r="L329" s="68"/>
      <c r="M329" s="68"/>
      <c r="N329" s="348"/>
      <c r="O329" s="348"/>
      <c r="P329" s="214">
        <v>0</v>
      </c>
      <c r="Q329" s="214">
        <v>7500</v>
      </c>
      <c r="R329" s="68" t="s">
        <v>1479</v>
      </c>
      <c r="S329" s="349"/>
      <c r="T329" s="272"/>
    </row>
    <row r="330" spans="1:20" ht="76.5">
      <c r="A330" s="191">
        <v>117</v>
      </c>
      <c r="B330" s="68"/>
      <c r="C330" s="212" t="s">
        <v>54</v>
      </c>
      <c r="D330" s="213">
        <v>45678</v>
      </c>
      <c r="E330" s="191" t="s">
        <v>2006</v>
      </c>
      <c r="F330" s="191" t="s">
        <v>10</v>
      </c>
      <c r="G330" s="191">
        <v>1117402</v>
      </c>
      <c r="H330" s="68"/>
      <c r="I330" s="197" t="s">
        <v>2586</v>
      </c>
      <c r="J330" s="68"/>
      <c r="K330" s="68"/>
      <c r="L330" s="68"/>
      <c r="M330" s="68"/>
      <c r="N330" s="348"/>
      <c r="O330" s="348"/>
      <c r="P330" s="214">
        <v>60</v>
      </c>
      <c r="Q330" s="214">
        <v>0</v>
      </c>
      <c r="R330" s="68" t="s">
        <v>1479</v>
      </c>
      <c r="S330" s="349"/>
      <c r="T330" s="272"/>
    </row>
    <row r="331" spans="1:20" ht="76.5">
      <c r="A331" s="191">
        <v>117</v>
      </c>
      <c r="B331" s="68"/>
      <c r="C331" s="212" t="s">
        <v>54</v>
      </c>
      <c r="D331" s="213">
        <v>45678</v>
      </c>
      <c r="E331" s="191" t="s">
        <v>2007</v>
      </c>
      <c r="F331" s="191" t="s">
        <v>10</v>
      </c>
      <c r="G331" s="191">
        <v>1117404</v>
      </c>
      <c r="H331" s="68"/>
      <c r="I331" s="197" t="s">
        <v>2587</v>
      </c>
      <c r="J331" s="68"/>
      <c r="K331" s="68"/>
      <c r="L331" s="68"/>
      <c r="M331" s="68"/>
      <c r="N331" s="348"/>
      <c r="O331" s="348"/>
      <c r="P331" s="214">
        <v>60</v>
      </c>
      <c r="Q331" s="214">
        <v>0</v>
      </c>
      <c r="R331" s="68" t="s">
        <v>1479</v>
      </c>
      <c r="S331" s="349"/>
      <c r="T331" s="272"/>
    </row>
    <row r="332" spans="1:20" ht="51">
      <c r="A332" s="191">
        <v>86</v>
      </c>
      <c r="B332" s="68"/>
      <c r="C332" s="212" t="s">
        <v>50</v>
      </c>
      <c r="D332" s="213">
        <v>45680</v>
      </c>
      <c r="E332" s="191" t="s">
        <v>2008</v>
      </c>
      <c r="F332" s="191" t="s">
        <v>3</v>
      </c>
      <c r="G332" s="191">
        <v>2252850</v>
      </c>
      <c r="H332" s="68"/>
      <c r="I332" s="197" t="s">
        <v>2588</v>
      </c>
      <c r="J332" s="68"/>
      <c r="K332" s="68"/>
      <c r="L332" s="68"/>
      <c r="M332" s="68"/>
      <c r="N332" s="348"/>
      <c r="O332" s="348"/>
      <c r="P332" s="214">
        <v>0</v>
      </c>
      <c r="Q332" s="214">
        <v>24504</v>
      </c>
      <c r="R332" s="68" t="s">
        <v>1479</v>
      </c>
      <c r="S332" s="349"/>
      <c r="T332" s="272"/>
    </row>
    <row r="333" spans="1:20" ht="51">
      <c r="A333" s="191">
        <v>86</v>
      </c>
      <c r="B333" s="68"/>
      <c r="C333" s="212" t="s">
        <v>50</v>
      </c>
      <c r="D333" s="213">
        <v>45680</v>
      </c>
      <c r="E333" s="191" t="s">
        <v>2009</v>
      </c>
      <c r="F333" s="191" t="s">
        <v>3</v>
      </c>
      <c r="G333" s="191">
        <v>2252858</v>
      </c>
      <c r="H333" s="68"/>
      <c r="I333" s="197" t="s">
        <v>2589</v>
      </c>
      <c r="J333" s="68"/>
      <c r="K333" s="68"/>
      <c r="L333" s="68"/>
      <c r="M333" s="68"/>
      <c r="N333" s="348"/>
      <c r="O333" s="348"/>
      <c r="P333" s="214">
        <v>0</v>
      </c>
      <c r="Q333" s="214">
        <v>33693</v>
      </c>
      <c r="R333" s="68" t="s">
        <v>1479</v>
      </c>
      <c r="S333" s="349"/>
      <c r="T333" s="272"/>
    </row>
    <row r="334" spans="1:20" ht="51">
      <c r="A334" s="191">
        <v>86</v>
      </c>
      <c r="B334" s="68"/>
      <c r="C334" s="212" t="s">
        <v>50</v>
      </c>
      <c r="D334" s="213">
        <v>45680</v>
      </c>
      <c r="E334" s="191" t="s">
        <v>2010</v>
      </c>
      <c r="F334" s="191" t="s">
        <v>3</v>
      </c>
      <c r="G334" s="191">
        <v>2252871</v>
      </c>
      <c r="H334" s="68"/>
      <c r="I334" s="197" t="s">
        <v>2590</v>
      </c>
      <c r="J334" s="68"/>
      <c r="K334" s="68"/>
      <c r="L334" s="68"/>
      <c r="M334" s="68"/>
      <c r="N334" s="348"/>
      <c r="O334" s="348"/>
      <c r="P334" s="214">
        <v>0</v>
      </c>
      <c r="Q334" s="214">
        <v>27567</v>
      </c>
      <c r="R334" s="68" t="s">
        <v>1479</v>
      </c>
      <c r="S334" s="349"/>
      <c r="T334" s="272"/>
    </row>
    <row r="335" spans="1:20" ht="51">
      <c r="A335" s="191">
        <v>86</v>
      </c>
      <c r="B335" s="68"/>
      <c r="C335" s="212" t="s">
        <v>50</v>
      </c>
      <c r="D335" s="213">
        <v>45680</v>
      </c>
      <c r="E335" s="191" t="s">
        <v>2011</v>
      </c>
      <c r="F335" s="191" t="s">
        <v>3</v>
      </c>
      <c r="G335" s="191">
        <v>2252881</v>
      </c>
      <c r="H335" s="68"/>
      <c r="I335" s="197" t="s">
        <v>2591</v>
      </c>
      <c r="J335" s="68"/>
      <c r="K335" s="68"/>
      <c r="L335" s="68"/>
      <c r="M335" s="68"/>
      <c r="N335" s="348"/>
      <c r="O335" s="348"/>
      <c r="P335" s="214">
        <v>0</v>
      </c>
      <c r="Q335" s="214">
        <v>27567</v>
      </c>
      <c r="R335" s="68" t="s">
        <v>1479</v>
      </c>
      <c r="S335" s="349"/>
      <c r="T335" s="272"/>
    </row>
    <row r="336" spans="1:20" ht="51">
      <c r="A336" s="191">
        <v>86</v>
      </c>
      <c r="B336" s="68"/>
      <c r="C336" s="212" t="s">
        <v>50</v>
      </c>
      <c r="D336" s="213">
        <v>45680</v>
      </c>
      <c r="E336" s="191" t="s">
        <v>2012</v>
      </c>
      <c r="F336" s="191" t="s">
        <v>3</v>
      </c>
      <c r="G336" s="191">
        <v>2252888</v>
      </c>
      <c r="H336" s="68"/>
      <c r="I336" s="197" t="s">
        <v>2592</v>
      </c>
      <c r="J336" s="68"/>
      <c r="K336" s="68"/>
      <c r="L336" s="68"/>
      <c r="M336" s="68"/>
      <c r="N336" s="348"/>
      <c r="O336" s="348"/>
      <c r="P336" s="214">
        <v>0</v>
      </c>
      <c r="Q336" s="214">
        <v>18378</v>
      </c>
      <c r="R336" s="68" t="s">
        <v>1479</v>
      </c>
      <c r="S336" s="349"/>
      <c r="T336" s="272"/>
    </row>
    <row r="337" spans="1:20" ht="38.25">
      <c r="A337" s="191" t="s">
        <v>550</v>
      </c>
      <c r="B337" s="68"/>
      <c r="C337" s="212" t="s">
        <v>589</v>
      </c>
      <c r="D337" s="213">
        <v>45680</v>
      </c>
      <c r="E337" s="191" t="s">
        <v>2013</v>
      </c>
      <c r="F337" s="191" t="s">
        <v>3</v>
      </c>
      <c r="G337" s="191">
        <v>2252907</v>
      </c>
      <c r="H337" s="68"/>
      <c r="I337" s="197" t="s">
        <v>2593</v>
      </c>
      <c r="J337" s="68"/>
      <c r="K337" s="68"/>
      <c r="L337" s="68"/>
      <c r="M337" s="68"/>
      <c r="N337" s="348"/>
      <c r="O337" s="348"/>
      <c r="P337" s="214">
        <v>0</v>
      </c>
      <c r="Q337" s="214">
        <v>6627.66</v>
      </c>
      <c r="R337" s="68" t="s">
        <v>1479</v>
      </c>
      <c r="S337" s="349"/>
      <c r="T337" s="272"/>
    </row>
    <row r="338" spans="1:20" ht="51">
      <c r="A338" s="191">
        <v>10</v>
      </c>
      <c r="B338" s="68"/>
      <c r="C338" s="212" t="s">
        <v>38</v>
      </c>
      <c r="D338" s="213">
        <v>45680</v>
      </c>
      <c r="E338" s="191" t="s">
        <v>2014</v>
      </c>
      <c r="F338" s="191" t="s">
        <v>3</v>
      </c>
      <c r="G338" s="191">
        <v>2252909</v>
      </c>
      <c r="H338" s="68"/>
      <c r="I338" s="197" t="s">
        <v>2594</v>
      </c>
      <c r="J338" s="68"/>
      <c r="K338" s="68"/>
      <c r="L338" s="68"/>
      <c r="M338" s="68"/>
      <c r="N338" s="348"/>
      <c r="O338" s="348"/>
      <c r="P338" s="214">
        <v>0</v>
      </c>
      <c r="Q338" s="214">
        <v>29.02</v>
      </c>
      <c r="R338" s="68" t="s">
        <v>1479</v>
      </c>
      <c r="S338" s="349"/>
      <c r="T338" s="272"/>
    </row>
    <row r="339" spans="1:20" ht="51">
      <c r="A339" s="191">
        <v>15</v>
      </c>
      <c r="B339" s="68"/>
      <c r="C339" s="212" t="s">
        <v>39</v>
      </c>
      <c r="D339" s="213">
        <v>45680</v>
      </c>
      <c r="E339" s="191" t="s">
        <v>2015</v>
      </c>
      <c r="F339" s="191" t="s">
        <v>3</v>
      </c>
      <c r="G339" s="191">
        <v>2252966</v>
      </c>
      <c r="H339" s="68"/>
      <c r="I339" s="197" t="s">
        <v>2596</v>
      </c>
      <c r="J339" s="68"/>
      <c r="K339" s="68"/>
      <c r="L339" s="68"/>
      <c r="M339" s="68"/>
      <c r="N339" s="348"/>
      <c r="O339" s="348"/>
      <c r="P339" s="214">
        <v>0</v>
      </c>
      <c r="Q339" s="214">
        <v>173.08</v>
      </c>
      <c r="R339" s="68" t="s">
        <v>1479</v>
      </c>
      <c r="S339" s="349"/>
      <c r="T339" s="272"/>
    </row>
    <row r="340" spans="1:20" ht="38.25">
      <c r="A340" s="191">
        <v>292</v>
      </c>
      <c r="B340" s="68"/>
      <c r="C340" s="212" t="s">
        <v>120</v>
      </c>
      <c r="D340" s="213">
        <v>45680</v>
      </c>
      <c r="E340" s="191" t="s">
        <v>2016</v>
      </c>
      <c r="F340" s="191" t="s">
        <v>3</v>
      </c>
      <c r="G340" s="191">
        <v>2252974</v>
      </c>
      <c r="H340" s="68"/>
      <c r="I340" s="197" t="s">
        <v>2597</v>
      </c>
      <c r="J340" s="68"/>
      <c r="K340" s="68"/>
      <c r="L340" s="68"/>
      <c r="M340" s="68"/>
      <c r="N340" s="348"/>
      <c r="O340" s="348"/>
      <c r="P340" s="214">
        <v>0</v>
      </c>
      <c r="Q340" s="214">
        <v>51.5</v>
      </c>
      <c r="R340" s="68" t="s">
        <v>1479</v>
      </c>
      <c r="S340" s="349"/>
      <c r="T340" s="272"/>
    </row>
    <row r="341" spans="1:20" ht="51">
      <c r="A341" s="191">
        <v>86</v>
      </c>
      <c r="B341" s="68"/>
      <c r="C341" s="212" t="s">
        <v>50</v>
      </c>
      <c r="D341" s="213">
        <v>45680</v>
      </c>
      <c r="E341" s="191" t="s">
        <v>2017</v>
      </c>
      <c r="F341" s="191" t="s">
        <v>3</v>
      </c>
      <c r="G341" s="191">
        <v>2253003</v>
      </c>
      <c r="H341" s="68"/>
      <c r="I341" s="197" t="s">
        <v>2598</v>
      </c>
      <c r="J341" s="68"/>
      <c r="K341" s="68"/>
      <c r="L341" s="68"/>
      <c r="M341" s="68"/>
      <c r="N341" s="348"/>
      <c r="O341" s="348"/>
      <c r="P341" s="214">
        <v>0</v>
      </c>
      <c r="Q341" s="214">
        <v>50</v>
      </c>
      <c r="R341" s="68" t="s">
        <v>1479</v>
      </c>
      <c r="S341" s="349"/>
      <c r="T341" s="272"/>
    </row>
    <row r="342" spans="1:20" ht="38.25">
      <c r="A342" s="191" t="s">
        <v>550</v>
      </c>
      <c r="B342" s="68"/>
      <c r="C342" s="212" t="s">
        <v>589</v>
      </c>
      <c r="D342" s="213">
        <v>45680</v>
      </c>
      <c r="E342" s="191" t="s">
        <v>2018</v>
      </c>
      <c r="F342" s="191" t="s">
        <v>3</v>
      </c>
      <c r="G342" s="191">
        <v>2253046</v>
      </c>
      <c r="H342" s="68"/>
      <c r="I342" s="197" t="s">
        <v>1591</v>
      </c>
      <c r="J342" s="68"/>
      <c r="K342" s="68"/>
      <c r="L342" s="68"/>
      <c r="M342" s="68"/>
      <c r="N342" s="348"/>
      <c r="O342" s="348"/>
      <c r="P342" s="214">
        <v>0</v>
      </c>
      <c r="Q342" s="214">
        <v>1350</v>
      </c>
      <c r="R342" s="68" t="s">
        <v>1479</v>
      </c>
      <c r="S342" s="349"/>
      <c r="T342" s="272"/>
    </row>
    <row r="343" spans="1:20" ht="63.75">
      <c r="A343" s="191">
        <v>117</v>
      </c>
      <c r="B343" s="68"/>
      <c r="C343" s="212" t="s">
        <v>54</v>
      </c>
      <c r="D343" s="213">
        <v>45680</v>
      </c>
      <c r="E343" s="191" t="s">
        <v>2019</v>
      </c>
      <c r="F343" s="191" t="s">
        <v>3</v>
      </c>
      <c r="G343" s="191">
        <v>2252866</v>
      </c>
      <c r="H343" s="68"/>
      <c r="I343" s="197" t="s">
        <v>2599</v>
      </c>
      <c r="J343" s="68"/>
      <c r="K343" s="68"/>
      <c r="L343" s="68"/>
      <c r="M343" s="68"/>
      <c r="N343" s="348"/>
      <c r="O343" s="348"/>
      <c r="P343" s="214">
        <v>0</v>
      </c>
      <c r="Q343" s="214">
        <v>7302.17</v>
      </c>
      <c r="R343" s="68" t="s">
        <v>5148</v>
      </c>
      <c r="S343" s="349"/>
      <c r="T343" s="272"/>
    </row>
    <row r="344" spans="1:20" ht="63.75">
      <c r="A344" s="191">
        <v>903</v>
      </c>
      <c r="B344" s="68"/>
      <c r="C344" s="212" t="s">
        <v>192</v>
      </c>
      <c r="D344" s="213">
        <v>45680</v>
      </c>
      <c r="E344" s="191" t="s">
        <v>2019</v>
      </c>
      <c r="F344" s="191" t="s">
        <v>3</v>
      </c>
      <c r="G344" s="191">
        <v>2252866</v>
      </c>
      <c r="H344" s="68"/>
      <c r="I344" s="197" t="s">
        <v>2599</v>
      </c>
      <c r="J344" s="68"/>
      <c r="K344" s="68"/>
      <c r="L344" s="68"/>
      <c r="M344" s="68"/>
      <c r="N344" s="348"/>
      <c r="O344" s="348"/>
      <c r="P344" s="214">
        <v>0</v>
      </c>
      <c r="Q344" s="214">
        <v>7716.26</v>
      </c>
      <c r="R344" s="68" t="s">
        <v>5148</v>
      </c>
      <c r="S344" s="349"/>
      <c r="T344" s="272"/>
    </row>
    <row r="345" spans="1:20" ht="63.75">
      <c r="A345" s="191">
        <v>681</v>
      </c>
      <c r="B345" s="68"/>
      <c r="C345" s="212" t="s">
        <v>180</v>
      </c>
      <c r="D345" s="213">
        <v>45680</v>
      </c>
      <c r="E345" s="191" t="s">
        <v>2020</v>
      </c>
      <c r="F345" s="191" t="s">
        <v>3</v>
      </c>
      <c r="G345" s="191">
        <v>2252900</v>
      </c>
      <c r="H345" s="68"/>
      <c r="I345" s="197" t="s">
        <v>2600</v>
      </c>
      <c r="J345" s="68"/>
      <c r="K345" s="68"/>
      <c r="L345" s="68"/>
      <c r="M345" s="68"/>
      <c r="N345" s="348"/>
      <c r="O345" s="348"/>
      <c r="P345" s="214">
        <v>0</v>
      </c>
      <c r="Q345" s="214">
        <v>5243.8</v>
      </c>
      <c r="R345" s="68" t="s">
        <v>5148</v>
      </c>
      <c r="S345" s="349"/>
      <c r="T345" s="272"/>
    </row>
    <row r="346" spans="1:20" ht="63.75">
      <c r="A346" s="191">
        <v>681</v>
      </c>
      <c r="B346" s="68"/>
      <c r="C346" s="212" t="s">
        <v>180</v>
      </c>
      <c r="D346" s="213">
        <v>45680</v>
      </c>
      <c r="E346" s="191" t="s">
        <v>2020</v>
      </c>
      <c r="F346" s="191" t="s">
        <v>3</v>
      </c>
      <c r="G346" s="191">
        <v>2252900</v>
      </c>
      <c r="H346" s="68"/>
      <c r="I346" s="197" t="s">
        <v>2600</v>
      </c>
      <c r="J346" s="68"/>
      <c r="K346" s="68"/>
      <c r="L346" s="68"/>
      <c r="M346" s="68"/>
      <c r="N346" s="348"/>
      <c r="O346" s="348"/>
      <c r="P346" s="214">
        <v>0</v>
      </c>
      <c r="Q346" s="214">
        <v>1222.9000000000001</v>
      </c>
      <c r="R346" s="68" t="s">
        <v>5148</v>
      </c>
      <c r="S346" s="349"/>
      <c r="T346" s="272"/>
    </row>
    <row r="347" spans="1:20" ht="63.75">
      <c r="A347" s="191">
        <v>206</v>
      </c>
      <c r="B347" s="68"/>
      <c r="C347" s="212" t="s">
        <v>87</v>
      </c>
      <c r="D347" s="213">
        <v>45680</v>
      </c>
      <c r="E347" s="191" t="s">
        <v>2020</v>
      </c>
      <c r="F347" s="191" t="s">
        <v>3</v>
      </c>
      <c r="G347" s="191">
        <v>2252900</v>
      </c>
      <c r="H347" s="68"/>
      <c r="I347" s="197" t="s">
        <v>2600</v>
      </c>
      <c r="J347" s="68"/>
      <c r="K347" s="68"/>
      <c r="L347" s="68"/>
      <c r="M347" s="68"/>
      <c r="N347" s="348"/>
      <c r="O347" s="348"/>
      <c r="P347" s="214">
        <v>0</v>
      </c>
      <c r="Q347" s="214">
        <v>13905.59</v>
      </c>
      <c r="R347" s="68" t="s">
        <v>5148</v>
      </c>
      <c r="S347" s="349"/>
      <c r="T347" s="272"/>
    </row>
    <row r="348" spans="1:20" ht="63.75">
      <c r="A348" s="191">
        <v>212</v>
      </c>
      <c r="B348" s="68"/>
      <c r="C348" s="212" t="s">
        <v>90</v>
      </c>
      <c r="D348" s="213">
        <v>45680</v>
      </c>
      <c r="E348" s="191" t="s">
        <v>2020</v>
      </c>
      <c r="F348" s="191" t="s">
        <v>3</v>
      </c>
      <c r="G348" s="191">
        <v>2252900</v>
      </c>
      <c r="H348" s="68"/>
      <c r="I348" s="197" t="s">
        <v>2600</v>
      </c>
      <c r="J348" s="68"/>
      <c r="K348" s="68"/>
      <c r="L348" s="68"/>
      <c r="M348" s="68"/>
      <c r="N348" s="348"/>
      <c r="O348" s="348"/>
      <c r="P348" s="214">
        <v>0</v>
      </c>
      <c r="Q348" s="214">
        <v>6660.6</v>
      </c>
      <c r="R348" s="68" t="s">
        <v>5148</v>
      </c>
      <c r="S348" s="349"/>
      <c r="T348" s="272"/>
    </row>
    <row r="349" spans="1:20" ht="63.75">
      <c r="A349" s="191">
        <v>901</v>
      </c>
      <c r="B349" s="68"/>
      <c r="C349" s="212" t="s">
        <v>190</v>
      </c>
      <c r="D349" s="213">
        <v>45680</v>
      </c>
      <c r="E349" s="191" t="s">
        <v>2020</v>
      </c>
      <c r="F349" s="191" t="s">
        <v>3</v>
      </c>
      <c r="G349" s="191">
        <v>2252900</v>
      </c>
      <c r="H349" s="68"/>
      <c r="I349" s="197" t="s">
        <v>2600</v>
      </c>
      <c r="J349" s="68"/>
      <c r="K349" s="68"/>
      <c r="L349" s="68"/>
      <c r="M349" s="68"/>
      <c r="N349" s="348"/>
      <c r="O349" s="348"/>
      <c r="P349" s="214">
        <v>0</v>
      </c>
      <c r="Q349" s="214">
        <v>92617</v>
      </c>
      <c r="R349" s="68" t="s">
        <v>5148</v>
      </c>
      <c r="S349" s="349"/>
      <c r="T349" s="272"/>
    </row>
    <row r="350" spans="1:20" ht="63.75">
      <c r="A350" s="191">
        <v>681</v>
      </c>
      <c r="B350" s="68"/>
      <c r="C350" s="212" t="s">
        <v>180</v>
      </c>
      <c r="D350" s="213">
        <v>45680</v>
      </c>
      <c r="E350" s="191" t="s">
        <v>2020</v>
      </c>
      <c r="F350" s="191" t="s">
        <v>3</v>
      </c>
      <c r="G350" s="191">
        <v>2252900</v>
      </c>
      <c r="H350" s="68"/>
      <c r="I350" s="197" t="s">
        <v>2600</v>
      </c>
      <c r="J350" s="68"/>
      <c r="K350" s="68"/>
      <c r="L350" s="68"/>
      <c r="M350" s="68"/>
      <c r="N350" s="348"/>
      <c r="O350" s="348"/>
      <c r="P350" s="214">
        <v>0</v>
      </c>
      <c r="Q350" s="214">
        <v>10100.370000000001</v>
      </c>
      <c r="R350" s="68" t="s">
        <v>5148</v>
      </c>
      <c r="S350" s="349"/>
      <c r="T350" s="272"/>
    </row>
    <row r="351" spans="1:20" ht="63.75">
      <c r="A351" s="191">
        <v>681</v>
      </c>
      <c r="B351" s="68"/>
      <c r="C351" s="212" t="s">
        <v>180</v>
      </c>
      <c r="D351" s="213">
        <v>45680</v>
      </c>
      <c r="E351" s="191" t="s">
        <v>2020</v>
      </c>
      <c r="F351" s="191" t="s">
        <v>3</v>
      </c>
      <c r="G351" s="191">
        <v>2252900</v>
      </c>
      <c r="H351" s="68"/>
      <c r="I351" s="197" t="s">
        <v>2600</v>
      </c>
      <c r="J351" s="68"/>
      <c r="K351" s="68"/>
      <c r="L351" s="68"/>
      <c r="M351" s="68"/>
      <c r="N351" s="348"/>
      <c r="O351" s="348"/>
      <c r="P351" s="214">
        <v>0</v>
      </c>
      <c r="Q351" s="214">
        <v>6039.89</v>
      </c>
      <c r="R351" s="68" t="s">
        <v>5148</v>
      </c>
      <c r="S351" s="349"/>
      <c r="T351" s="272"/>
    </row>
    <row r="352" spans="1:20" ht="63.75">
      <c r="A352" s="191">
        <v>15</v>
      </c>
      <c r="B352" s="68"/>
      <c r="C352" s="212" t="s">
        <v>39</v>
      </c>
      <c r="D352" s="213">
        <v>45680</v>
      </c>
      <c r="E352" s="191" t="s">
        <v>2020</v>
      </c>
      <c r="F352" s="191" t="s">
        <v>3</v>
      </c>
      <c r="G352" s="191">
        <v>2252900</v>
      </c>
      <c r="H352" s="68"/>
      <c r="I352" s="197" t="s">
        <v>2600</v>
      </c>
      <c r="J352" s="68"/>
      <c r="K352" s="68"/>
      <c r="L352" s="68"/>
      <c r="M352" s="68"/>
      <c r="N352" s="348"/>
      <c r="O352" s="348"/>
      <c r="P352" s="214">
        <v>0</v>
      </c>
      <c r="Q352" s="214">
        <v>1371.02</v>
      </c>
      <c r="R352" s="68" t="s">
        <v>5148</v>
      </c>
      <c r="S352" s="349"/>
      <c r="T352" s="272"/>
    </row>
    <row r="353" spans="1:20" ht="63.75">
      <c r="A353" s="191">
        <v>86</v>
      </c>
      <c r="B353" s="68"/>
      <c r="C353" s="212" t="s">
        <v>50</v>
      </c>
      <c r="D353" s="213">
        <v>45680</v>
      </c>
      <c r="E353" s="191" t="s">
        <v>2020</v>
      </c>
      <c r="F353" s="191" t="s">
        <v>3</v>
      </c>
      <c r="G353" s="191">
        <v>2252900</v>
      </c>
      <c r="H353" s="68"/>
      <c r="I353" s="197" t="s">
        <v>2600</v>
      </c>
      <c r="J353" s="68"/>
      <c r="K353" s="68"/>
      <c r="L353" s="68"/>
      <c r="M353" s="68"/>
      <c r="N353" s="348"/>
      <c r="O353" s="348"/>
      <c r="P353" s="214">
        <v>0</v>
      </c>
      <c r="Q353" s="214">
        <v>2561.25</v>
      </c>
      <c r="R353" s="68" t="s">
        <v>5148</v>
      </c>
      <c r="S353" s="349"/>
      <c r="T353" s="272"/>
    </row>
    <row r="354" spans="1:20" ht="63.75">
      <c r="A354" s="191">
        <v>212</v>
      </c>
      <c r="B354" s="68"/>
      <c r="C354" s="212" t="s">
        <v>90</v>
      </c>
      <c r="D354" s="213">
        <v>45680</v>
      </c>
      <c r="E354" s="191" t="s">
        <v>2020</v>
      </c>
      <c r="F354" s="191" t="s">
        <v>3</v>
      </c>
      <c r="G354" s="191">
        <v>2252900</v>
      </c>
      <c r="H354" s="68"/>
      <c r="I354" s="197" t="s">
        <v>2600</v>
      </c>
      <c r="J354" s="68"/>
      <c r="K354" s="68"/>
      <c r="L354" s="68"/>
      <c r="M354" s="68"/>
      <c r="N354" s="348"/>
      <c r="O354" s="348"/>
      <c r="P354" s="214">
        <v>0</v>
      </c>
      <c r="Q354" s="214">
        <v>1574.88</v>
      </c>
      <c r="R354" s="68" t="s">
        <v>5148</v>
      </c>
      <c r="S354" s="349"/>
      <c r="T354" s="272"/>
    </row>
    <row r="355" spans="1:20" ht="63.75">
      <c r="A355" s="191">
        <v>901</v>
      </c>
      <c r="B355" s="68"/>
      <c r="C355" s="212" t="s">
        <v>190</v>
      </c>
      <c r="D355" s="213">
        <v>45680</v>
      </c>
      <c r="E355" s="191" t="s">
        <v>2020</v>
      </c>
      <c r="F355" s="191" t="s">
        <v>3</v>
      </c>
      <c r="G355" s="191">
        <v>2252900</v>
      </c>
      <c r="H355" s="68"/>
      <c r="I355" s="197" t="s">
        <v>2600</v>
      </c>
      <c r="J355" s="68"/>
      <c r="K355" s="68"/>
      <c r="L355" s="68"/>
      <c r="M355" s="68"/>
      <c r="N355" s="348"/>
      <c r="O355" s="348"/>
      <c r="P355" s="214">
        <v>0</v>
      </c>
      <c r="Q355" s="214">
        <v>222.34</v>
      </c>
      <c r="R355" s="68" t="s">
        <v>5148</v>
      </c>
      <c r="S355" s="349"/>
      <c r="T355" s="272"/>
    </row>
    <row r="356" spans="1:20" ht="63.75">
      <c r="A356" s="191">
        <v>901</v>
      </c>
      <c r="B356" s="68"/>
      <c r="C356" s="212" t="s">
        <v>190</v>
      </c>
      <c r="D356" s="213">
        <v>45680</v>
      </c>
      <c r="E356" s="191" t="s">
        <v>2020</v>
      </c>
      <c r="F356" s="191" t="s">
        <v>3</v>
      </c>
      <c r="G356" s="191">
        <v>2252900</v>
      </c>
      <c r="H356" s="68"/>
      <c r="I356" s="197" t="s">
        <v>2600</v>
      </c>
      <c r="J356" s="68"/>
      <c r="K356" s="68"/>
      <c r="L356" s="68"/>
      <c r="M356" s="68"/>
      <c r="N356" s="348"/>
      <c r="O356" s="348"/>
      <c r="P356" s="214">
        <v>0</v>
      </c>
      <c r="Q356" s="214">
        <v>119555.21</v>
      </c>
      <c r="R356" s="68" t="s">
        <v>5148</v>
      </c>
      <c r="S356" s="349"/>
      <c r="T356" s="272"/>
    </row>
    <row r="357" spans="1:20" ht="63.75">
      <c r="A357" s="191">
        <v>681</v>
      </c>
      <c r="B357" s="68"/>
      <c r="C357" s="212" t="s">
        <v>180</v>
      </c>
      <c r="D357" s="213">
        <v>45680</v>
      </c>
      <c r="E357" s="191" t="s">
        <v>2020</v>
      </c>
      <c r="F357" s="191" t="s">
        <v>3</v>
      </c>
      <c r="G357" s="191">
        <v>2252900</v>
      </c>
      <c r="H357" s="68"/>
      <c r="I357" s="197" t="s">
        <v>2600</v>
      </c>
      <c r="J357" s="68"/>
      <c r="K357" s="68"/>
      <c r="L357" s="68"/>
      <c r="M357" s="68"/>
      <c r="N357" s="348"/>
      <c r="O357" s="348"/>
      <c r="P357" s="214">
        <v>0</v>
      </c>
      <c r="Q357" s="214">
        <v>2822.38</v>
      </c>
      <c r="R357" s="68" t="s">
        <v>5148</v>
      </c>
      <c r="S357" s="349"/>
      <c r="T357" s="272"/>
    </row>
    <row r="358" spans="1:20" ht="63.75">
      <c r="A358" s="191">
        <v>681</v>
      </c>
      <c r="B358" s="68"/>
      <c r="C358" s="212" t="s">
        <v>180</v>
      </c>
      <c r="D358" s="213">
        <v>45680</v>
      </c>
      <c r="E358" s="191" t="s">
        <v>2020</v>
      </c>
      <c r="F358" s="191" t="s">
        <v>3</v>
      </c>
      <c r="G358" s="191">
        <v>2252900</v>
      </c>
      <c r="H358" s="68"/>
      <c r="I358" s="197" t="s">
        <v>2600</v>
      </c>
      <c r="J358" s="68"/>
      <c r="K358" s="68"/>
      <c r="L358" s="68"/>
      <c r="M358" s="68"/>
      <c r="N358" s="348"/>
      <c r="O358" s="348"/>
      <c r="P358" s="214">
        <v>0</v>
      </c>
      <c r="Q358" s="214">
        <v>1715.54</v>
      </c>
      <c r="R358" s="68" t="s">
        <v>5148</v>
      </c>
      <c r="S358" s="349"/>
      <c r="T358" s="272"/>
    </row>
    <row r="359" spans="1:20" ht="63.75">
      <c r="A359" s="191">
        <v>15</v>
      </c>
      <c r="B359" s="68"/>
      <c r="C359" s="212" t="s">
        <v>39</v>
      </c>
      <c r="D359" s="213">
        <v>45680</v>
      </c>
      <c r="E359" s="191" t="s">
        <v>2020</v>
      </c>
      <c r="F359" s="191" t="s">
        <v>3</v>
      </c>
      <c r="G359" s="191">
        <v>2252900</v>
      </c>
      <c r="H359" s="68"/>
      <c r="I359" s="197" t="s">
        <v>2600</v>
      </c>
      <c r="J359" s="68"/>
      <c r="K359" s="68"/>
      <c r="L359" s="68"/>
      <c r="M359" s="68"/>
      <c r="N359" s="348"/>
      <c r="O359" s="348"/>
      <c r="P359" s="214">
        <v>0</v>
      </c>
      <c r="Q359" s="214">
        <v>1148.5</v>
      </c>
      <c r="R359" s="68" t="s">
        <v>5148</v>
      </c>
      <c r="S359" s="349"/>
      <c r="T359" s="272"/>
    </row>
    <row r="360" spans="1:20" ht="63.75">
      <c r="A360" s="191">
        <v>343</v>
      </c>
      <c r="B360" s="68"/>
      <c r="C360" s="212" t="s">
        <v>138</v>
      </c>
      <c r="D360" s="213">
        <v>45680</v>
      </c>
      <c r="E360" s="191" t="s">
        <v>2020</v>
      </c>
      <c r="F360" s="191" t="s">
        <v>3</v>
      </c>
      <c r="G360" s="191">
        <v>2252900</v>
      </c>
      <c r="H360" s="68"/>
      <c r="I360" s="197" t="s">
        <v>2600</v>
      </c>
      <c r="J360" s="68"/>
      <c r="K360" s="68"/>
      <c r="L360" s="68"/>
      <c r="M360" s="68"/>
      <c r="N360" s="348"/>
      <c r="O360" s="348"/>
      <c r="P360" s="214">
        <v>0</v>
      </c>
      <c r="Q360" s="214">
        <v>764.2</v>
      </c>
      <c r="R360" s="68" t="s">
        <v>5148</v>
      </c>
      <c r="S360" s="349"/>
      <c r="T360" s="272"/>
    </row>
    <row r="361" spans="1:20" ht="63.75">
      <c r="A361" s="191">
        <v>206</v>
      </c>
      <c r="B361" s="68"/>
      <c r="C361" s="212" t="s">
        <v>87</v>
      </c>
      <c r="D361" s="213">
        <v>45680</v>
      </c>
      <c r="E361" s="191" t="s">
        <v>2020</v>
      </c>
      <c r="F361" s="191" t="s">
        <v>3</v>
      </c>
      <c r="G361" s="191">
        <v>2252900</v>
      </c>
      <c r="H361" s="68"/>
      <c r="I361" s="197" t="s">
        <v>2600</v>
      </c>
      <c r="J361" s="68"/>
      <c r="K361" s="68"/>
      <c r="L361" s="68"/>
      <c r="M361" s="68"/>
      <c r="N361" s="348"/>
      <c r="O361" s="348"/>
      <c r="P361" s="214">
        <v>0</v>
      </c>
      <c r="Q361" s="214">
        <v>164.93</v>
      </c>
      <c r="R361" s="68" t="s">
        <v>5148</v>
      </c>
      <c r="S361" s="349"/>
      <c r="T361" s="272"/>
    </row>
    <row r="362" spans="1:20" ht="63.75">
      <c r="A362" s="191">
        <v>901</v>
      </c>
      <c r="B362" s="68"/>
      <c r="C362" s="212" t="s">
        <v>190</v>
      </c>
      <c r="D362" s="213">
        <v>45680</v>
      </c>
      <c r="E362" s="191" t="s">
        <v>2020</v>
      </c>
      <c r="F362" s="191" t="s">
        <v>3</v>
      </c>
      <c r="G362" s="191">
        <v>2252900</v>
      </c>
      <c r="H362" s="68"/>
      <c r="I362" s="197" t="s">
        <v>2600</v>
      </c>
      <c r="J362" s="68"/>
      <c r="K362" s="68"/>
      <c r="L362" s="68"/>
      <c r="M362" s="68"/>
      <c r="N362" s="348"/>
      <c r="O362" s="348"/>
      <c r="P362" s="214">
        <v>0</v>
      </c>
      <c r="Q362" s="214">
        <v>8419.3700000000008</v>
      </c>
      <c r="R362" s="68" t="s">
        <v>5148</v>
      </c>
      <c r="S362" s="349"/>
      <c r="T362" s="272"/>
    </row>
    <row r="363" spans="1:20" ht="63.75">
      <c r="A363" s="191">
        <v>901</v>
      </c>
      <c r="B363" s="68"/>
      <c r="C363" s="212" t="s">
        <v>190</v>
      </c>
      <c r="D363" s="213">
        <v>45680</v>
      </c>
      <c r="E363" s="191" t="s">
        <v>2020</v>
      </c>
      <c r="F363" s="191" t="s">
        <v>3</v>
      </c>
      <c r="G363" s="191">
        <v>2252900</v>
      </c>
      <c r="H363" s="68"/>
      <c r="I363" s="197" t="s">
        <v>2600</v>
      </c>
      <c r="J363" s="68"/>
      <c r="K363" s="68"/>
      <c r="L363" s="68"/>
      <c r="M363" s="68"/>
      <c r="N363" s="348"/>
      <c r="O363" s="348"/>
      <c r="P363" s="214">
        <v>0</v>
      </c>
      <c r="Q363" s="214">
        <v>85647.41</v>
      </c>
      <c r="R363" s="68" t="s">
        <v>5148</v>
      </c>
      <c r="S363" s="349"/>
      <c r="T363" s="272"/>
    </row>
    <row r="364" spans="1:20" ht="63.75">
      <c r="A364" s="191">
        <v>681</v>
      </c>
      <c r="B364" s="68"/>
      <c r="C364" s="212" t="s">
        <v>180</v>
      </c>
      <c r="D364" s="213">
        <v>45680</v>
      </c>
      <c r="E364" s="191" t="s">
        <v>2020</v>
      </c>
      <c r="F364" s="191" t="s">
        <v>3</v>
      </c>
      <c r="G364" s="191">
        <v>2252900</v>
      </c>
      <c r="H364" s="68"/>
      <c r="I364" s="197" t="s">
        <v>2600</v>
      </c>
      <c r="J364" s="68"/>
      <c r="K364" s="68"/>
      <c r="L364" s="68"/>
      <c r="M364" s="68"/>
      <c r="N364" s="348"/>
      <c r="O364" s="348"/>
      <c r="P364" s="214">
        <v>0</v>
      </c>
      <c r="Q364" s="214">
        <v>13546.1</v>
      </c>
      <c r="R364" s="68" t="s">
        <v>5148</v>
      </c>
      <c r="S364" s="349"/>
      <c r="T364" s="272"/>
    </row>
    <row r="365" spans="1:20" ht="63.75">
      <c r="A365" s="191">
        <v>681</v>
      </c>
      <c r="B365" s="68"/>
      <c r="C365" s="212" t="s">
        <v>180</v>
      </c>
      <c r="D365" s="213">
        <v>45680</v>
      </c>
      <c r="E365" s="191" t="s">
        <v>2020</v>
      </c>
      <c r="F365" s="191" t="s">
        <v>3</v>
      </c>
      <c r="G365" s="191">
        <v>2252900</v>
      </c>
      <c r="H365" s="68"/>
      <c r="I365" s="197" t="s">
        <v>2600</v>
      </c>
      <c r="J365" s="68"/>
      <c r="K365" s="68"/>
      <c r="L365" s="68"/>
      <c r="M365" s="68"/>
      <c r="N365" s="348"/>
      <c r="O365" s="348"/>
      <c r="P365" s="214">
        <v>0</v>
      </c>
      <c r="Q365" s="214">
        <v>1547.61</v>
      </c>
      <c r="R365" s="68" t="s">
        <v>5148</v>
      </c>
      <c r="S365" s="349"/>
      <c r="T365" s="272"/>
    </row>
    <row r="366" spans="1:20" ht="63.75">
      <c r="A366" s="191">
        <v>901</v>
      </c>
      <c r="B366" s="68"/>
      <c r="C366" s="212" t="s">
        <v>190</v>
      </c>
      <c r="D366" s="213">
        <v>45680</v>
      </c>
      <c r="E366" s="191" t="s">
        <v>2020</v>
      </c>
      <c r="F366" s="191" t="s">
        <v>3</v>
      </c>
      <c r="G366" s="191">
        <v>2252900</v>
      </c>
      <c r="H366" s="68"/>
      <c r="I366" s="197" t="s">
        <v>2600</v>
      </c>
      <c r="J366" s="68"/>
      <c r="K366" s="68"/>
      <c r="L366" s="68"/>
      <c r="M366" s="68"/>
      <c r="N366" s="348"/>
      <c r="O366" s="348"/>
      <c r="P366" s="214">
        <v>0</v>
      </c>
      <c r="Q366" s="214">
        <v>3220.16</v>
      </c>
      <c r="R366" s="68" t="s">
        <v>5148</v>
      </c>
      <c r="S366" s="349"/>
      <c r="T366" s="272"/>
    </row>
    <row r="367" spans="1:20" ht="63.75">
      <c r="A367" s="191" t="s">
        <v>542</v>
      </c>
      <c r="B367" s="68"/>
      <c r="C367" s="212" t="s">
        <v>687</v>
      </c>
      <c r="D367" s="213">
        <v>45680</v>
      </c>
      <c r="E367" s="191" t="s">
        <v>2021</v>
      </c>
      <c r="F367" s="191" t="s">
        <v>10</v>
      </c>
      <c r="G367" s="191">
        <v>19594</v>
      </c>
      <c r="H367" s="68"/>
      <c r="I367" s="197" t="s">
        <v>2601</v>
      </c>
      <c r="J367" s="68"/>
      <c r="K367" s="68"/>
      <c r="L367" s="68"/>
      <c r="M367" s="68"/>
      <c r="N367" s="348"/>
      <c r="O367" s="348"/>
      <c r="P367" s="214">
        <v>21963.439999999999</v>
      </c>
      <c r="Q367" s="214">
        <v>0</v>
      </c>
      <c r="R367" s="68" t="s">
        <v>1479</v>
      </c>
      <c r="S367" s="349"/>
      <c r="T367" s="272"/>
    </row>
    <row r="368" spans="1:20" ht="89.25">
      <c r="A368" s="191" t="s">
        <v>541</v>
      </c>
      <c r="B368" s="68"/>
      <c r="C368" s="212" t="s">
        <v>590</v>
      </c>
      <c r="D368" s="213">
        <v>45680</v>
      </c>
      <c r="E368" s="191" t="s">
        <v>2022</v>
      </c>
      <c r="F368" s="191" t="s">
        <v>635</v>
      </c>
      <c r="G368" s="191">
        <v>10787896</v>
      </c>
      <c r="H368" s="68"/>
      <c r="I368" s="197" t="s">
        <v>2602</v>
      </c>
      <c r="J368" s="68"/>
      <c r="K368" s="68"/>
      <c r="L368" s="68"/>
      <c r="M368" s="68"/>
      <c r="N368" s="348"/>
      <c r="O368" s="348"/>
      <c r="P368" s="214">
        <v>0</v>
      </c>
      <c r="Q368" s="214">
        <v>926781</v>
      </c>
      <c r="R368" s="68" t="s">
        <v>1479</v>
      </c>
      <c r="S368" s="349"/>
      <c r="T368" s="272"/>
    </row>
    <row r="369" spans="1:20" ht="89.25">
      <c r="A369" s="191" t="s">
        <v>541</v>
      </c>
      <c r="B369" s="68"/>
      <c r="C369" s="212" t="s">
        <v>590</v>
      </c>
      <c r="D369" s="213">
        <v>45680</v>
      </c>
      <c r="E369" s="191" t="s">
        <v>2023</v>
      </c>
      <c r="F369" s="191" t="s">
        <v>635</v>
      </c>
      <c r="G369" s="191">
        <v>10787897</v>
      </c>
      <c r="H369" s="68"/>
      <c r="I369" s="197" t="s">
        <v>2603</v>
      </c>
      <c r="J369" s="68"/>
      <c r="K369" s="68"/>
      <c r="L369" s="68"/>
      <c r="M369" s="68"/>
      <c r="N369" s="348"/>
      <c r="O369" s="348"/>
      <c r="P369" s="214">
        <v>0</v>
      </c>
      <c r="Q369" s="214">
        <v>1390487</v>
      </c>
      <c r="R369" s="68" t="s">
        <v>1479</v>
      </c>
      <c r="S369" s="349"/>
      <c r="T369" s="272"/>
    </row>
    <row r="370" spans="1:20" ht="89.25">
      <c r="A370" s="191" t="s">
        <v>541</v>
      </c>
      <c r="B370" s="68"/>
      <c r="C370" s="212" t="s">
        <v>590</v>
      </c>
      <c r="D370" s="213">
        <v>45680</v>
      </c>
      <c r="E370" s="191" t="s">
        <v>2024</v>
      </c>
      <c r="F370" s="191" t="s">
        <v>635</v>
      </c>
      <c r="G370" s="191">
        <v>10787898</v>
      </c>
      <c r="H370" s="68"/>
      <c r="I370" s="197" t="s">
        <v>2604</v>
      </c>
      <c r="J370" s="68"/>
      <c r="K370" s="68"/>
      <c r="L370" s="68"/>
      <c r="M370" s="68"/>
      <c r="N370" s="348"/>
      <c r="O370" s="348"/>
      <c r="P370" s="214">
        <v>0</v>
      </c>
      <c r="Q370" s="214">
        <v>50836</v>
      </c>
      <c r="R370" s="68" t="s">
        <v>1479</v>
      </c>
      <c r="S370" s="349"/>
      <c r="T370" s="272"/>
    </row>
    <row r="371" spans="1:20" ht="89.25">
      <c r="A371" s="191">
        <v>862</v>
      </c>
      <c r="B371" s="68"/>
      <c r="C371" s="212" t="s">
        <v>187</v>
      </c>
      <c r="D371" s="213">
        <v>45680</v>
      </c>
      <c r="E371" s="191" t="s">
        <v>2025</v>
      </c>
      <c r="F371" s="191" t="s">
        <v>635</v>
      </c>
      <c r="G371" s="191">
        <v>10769779</v>
      </c>
      <c r="H371" s="68"/>
      <c r="I371" s="197" t="s">
        <v>2605</v>
      </c>
      <c r="J371" s="68"/>
      <c r="K371" s="68"/>
      <c r="L371" s="68"/>
      <c r="M371" s="68"/>
      <c r="N371" s="348"/>
      <c r="O371" s="348"/>
      <c r="P371" s="214">
        <v>0</v>
      </c>
      <c r="Q371" s="214">
        <v>2373.3200000000002</v>
      </c>
      <c r="R371" s="68" t="s">
        <v>1479</v>
      </c>
      <c r="S371" s="349"/>
      <c r="T371" s="272"/>
    </row>
    <row r="372" spans="1:20" ht="38.25">
      <c r="A372" s="191">
        <v>862</v>
      </c>
      <c r="B372" s="68"/>
      <c r="C372" s="212" t="s">
        <v>187</v>
      </c>
      <c r="D372" s="213">
        <v>45680</v>
      </c>
      <c r="E372" s="191" t="s">
        <v>2026</v>
      </c>
      <c r="F372" s="191" t="s">
        <v>6</v>
      </c>
      <c r="G372" s="191">
        <v>2157974</v>
      </c>
      <c r="H372" s="68"/>
      <c r="I372" s="197" t="s">
        <v>2606</v>
      </c>
      <c r="J372" s="68"/>
      <c r="K372" s="68"/>
      <c r="L372" s="68"/>
      <c r="M372" s="68"/>
      <c r="N372" s="348"/>
      <c r="O372" s="348"/>
      <c r="P372" s="214">
        <v>0</v>
      </c>
      <c r="Q372" s="214">
        <v>3080.29</v>
      </c>
      <c r="R372" s="68" t="s">
        <v>1479</v>
      </c>
      <c r="S372" s="349"/>
      <c r="T372" s="272"/>
    </row>
    <row r="373" spans="1:20" ht="63.75">
      <c r="A373" s="191" t="s">
        <v>544</v>
      </c>
      <c r="B373" s="68"/>
      <c r="C373" s="212" t="s">
        <v>679</v>
      </c>
      <c r="D373" s="213">
        <v>45680</v>
      </c>
      <c r="E373" s="191" t="s">
        <v>2027</v>
      </c>
      <c r="F373" s="191" t="s">
        <v>6</v>
      </c>
      <c r="G373" s="191">
        <v>2158053</v>
      </c>
      <c r="H373" s="68"/>
      <c r="I373" s="197" t="s">
        <v>2607</v>
      </c>
      <c r="J373" s="68"/>
      <c r="K373" s="68"/>
      <c r="L373" s="68"/>
      <c r="M373" s="68"/>
      <c r="N373" s="348"/>
      <c r="O373" s="348"/>
      <c r="P373" s="214">
        <v>0</v>
      </c>
      <c r="Q373" s="214">
        <v>622843.75</v>
      </c>
      <c r="R373" s="68" t="s">
        <v>1479</v>
      </c>
      <c r="S373" s="349"/>
      <c r="T373" s="272"/>
    </row>
    <row r="374" spans="1:20" ht="63.75">
      <c r="A374" s="191">
        <v>117</v>
      </c>
      <c r="B374" s="68"/>
      <c r="C374" s="212" t="s">
        <v>54</v>
      </c>
      <c r="D374" s="213">
        <v>45680</v>
      </c>
      <c r="E374" s="191" t="s">
        <v>2028</v>
      </c>
      <c r="F374" s="191" t="s">
        <v>10</v>
      </c>
      <c r="G374" s="191">
        <v>1117478</v>
      </c>
      <c r="H374" s="68"/>
      <c r="I374" s="197" t="s">
        <v>2608</v>
      </c>
      <c r="J374" s="68"/>
      <c r="K374" s="68"/>
      <c r="L374" s="68"/>
      <c r="M374" s="68"/>
      <c r="N374" s="348"/>
      <c r="O374" s="348"/>
      <c r="P374" s="214">
        <v>60</v>
      </c>
      <c r="Q374" s="214">
        <v>0</v>
      </c>
      <c r="R374" s="68" t="s">
        <v>1479</v>
      </c>
      <c r="S374" s="349"/>
      <c r="T374" s="272"/>
    </row>
    <row r="375" spans="1:20" ht="63.75">
      <c r="A375" s="191">
        <v>117</v>
      </c>
      <c r="B375" s="68"/>
      <c r="C375" s="212" t="s">
        <v>54</v>
      </c>
      <c r="D375" s="213">
        <v>45680</v>
      </c>
      <c r="E375" s="191" t="s">
        <v>2029</v>
      </c>
      <c r="F375" s="191" t="s">
        <v>10</v>
      </c>
      <c r="G375" s="191">
        <v>1117467</v>
      </c>
      <c r="H375" s="68"/>
      <c r="I375" s="197" t="s">
        <v>2609</v>
      </c>
      <c r="J375" s="68"/>
      <c r="K375" s="68"/>
      <c r="L375" s="68"/>
      <c r="M375" s="68"/>
      <c r="N375" s="348"/>
      <c r="O375" s="348"/>
      <c r="P375" s="214">
        <v>60</v>
      </c>
      <c r="Q375" s="214">
        <v>0</v>
      </c>
      <c r="R375" s="68" t="s">
        <v>1479</v>
      </c>
      <c r="S375" s="349"/>
      <c r="T375" s="272"/>
    </row>
    <row r="376" spans="1:20" ht="76.5">
      <c r="A376" s="191">
        <v>117</v>
      </c>
      <c r="B376" s="68"/>
      <c r="C376" s="212" t="s">
        <v>54</v>
      </c>
      <c r="D376" s="213">
        <v>45680</v>
      </c>
      <c r="E376" s="191" t="s">
        <v>2030</v>
      </c>
      <c r="F376" s="191" t="s">
        <v>10</v>
      </c>
      <c r="G376" s="191">
        <v>1117511</v>
      </c>
      <c r="H376" s="68"/>
      <c r="I376" s="197" t="s">
        <v>2610</v>
      </c>
      <c r="J376" s="68"/>
      <c r="K376" s="68"/>
      <c r="L376" s="68"/>
      <c r="M376" s="68"/>
      <c r="N376" s="348"/>
      <c r="O376" s="348"/>
      <c r="P376" s="214">
        <v>60</v>
      </c>
      <c r="Q376" s="214">
        <v>0</v>
      </c>
      <c r="R376" s="68" t="s">
        <v>1479</v>
      </c>
      <c r="S376" s="349"/>
      <c r="T376" s="272"/>
    </row>
    <row r="377" spans="1:20" ht="63.75">
      <c r="A377" s="191">
        <v>117</v>
      </c>
      <c r="B377" s="68"/>
      <c r="C377" s="212" t="s">
        <v>54</v>
      </c>
      <c r="D377" s="213">
        <v>45680</v>
      </c>
      <c r="E377" s="191" t="s">
        <v>2031</v>
      </c>
      <c r="F377" s="191" t="s">
        <v>10</v>
      </c>
      <c r="G377" s="191">
        <v>1117495</v>
      </c>
      <c r="H377" s="68"/>
      <c r="I377" s="197" t="s">
        <v>2611</v>
      </c>
      <c r="J377" s="68"/>
      <c r="K377" s="68"/>
      <c r="L377" s="68"/>
      <c r="M377" s="68"/>
      <c r="N377" s="348"/>
      <c r="O377" s="348"/>
      <c r="P377" s="214">
        <v>60</v>
      </c>
      <c r="Q377" s="214">
        <v>0</v>
      </c>
      <c r="R377" s="68" t="s">
        <v>1479</v>
      </c>
      <c r="S377" s="349"/>
      <c r="T377" s="272"/>
    </row>
    <row r="378" spans="1:20" ht="76.5">
      <c r="A378" s="191">
        <v>117</v>
      </c>
      <c r="B378" s="68"/>
      <c r="C378" s="212" t="s">
        <v>54</v>
      </c>
      <c r="D378" s="213">
        <v>45680</v>
      </c>
      <c r="E378" s="191" t="s">
        <v>2032</v>
      </c>
      <c r="F378" s="191" t="s">
        <v>10</v>
      </c>
      <c r="G378" s="191">
        <v>1117493</v>
      </c>
      <c r="H378" s="68"/>
      <c r="I378" s="197" t="s">
        <v>2612</v>
      </c>
      <c r="J378" s="68"/>
      <c r="K378" s="68"/>
      <c r="L378" s="68"/>
      <c r="M378" s="68"/>
      <c r="N378" s="348"/>
      <c r="O378" s="348"/>
      <c r="P378" s="214">
        <v>60</v>
      </c>
      <c r="Q378" s="214">
        <v>0</v>
      </c>
      <c r="R378" s="68" t="s">
        <v>1479</v>
      </c>
      <c r="S378" s="349"/>
      <c r="T378" s="272"/>
    </row>
    <row r="379" spans="1:20" ht="76.5">
      <c r="A379" s="191">
        <v>117</v>
      </c>
      <c r="B379" s="68"/>
      <c r="C379" s="212" t="s">
        <v>54</v>
      </c>
      <c r="D379" s="213">
        <v>45680</v>
      </c>
      <c r="E379" s="191" t="s">
        <v>2033</v>
      </c>
      <c r="F379" s="191" t="s">
        <v>10</v>
      </c>
      <c r="G379" s="191">
        <v>1117476</v>
      </c>
      <c r="H379" s="68"/>
      <c r="I379" s="197" t="s">
        <v>2613</v>
      </c>
      <c r="J379" s="68"/>
      <c r="K379" s="68"/>
      <c r="L379" s="68"/>
      <c r="M379" s="68"/>
      <c r="N379" s="348"/>
      <c r="O379" s="348"/>
      <c r="P379" s="214">
        <v>60</v>
      </c>
      <c r="Q379" s="214">
        <v>0</v>
      </c>
      <c r="R379" s="68" t="s">
        <v>1479</v>
      </c>
      <c r="S379" s="349"/>
      <c r="T379" s="272"/>
    </row>
    <row r="380" spans="1:20" ht="51">
      <c r="A380" s="191" t="s">
        <v>550</v>
      </c>
      <c r="B380" s="68"/>
      <c r="C380" s="212" t="s">
        <v>589</v>
      </c>
      <c r="D380" s="213">
        <v>45681</v>
      </c>
      <c r="E380" s="191" t="s">
        <v>2034</v>
      </c>
      <c r="F380" s="191" t="s">
        <v>3</v>
      </c>
      <c r="G380" s="191">
        <v>2253259</v>
      </c>
      <c r="H380" s="68"/>
      <c r="I380" s="197" t="s">
        <v>2615</v>
      </c>
      <c r="J380" s="68"/>
      <c r="K380" s="68"/>
      <c r="L380" s="68"/>
      <c r="M380" s="68"/>
      <c r="N380" s="348"/>
      <c r="O380" s="348"/>
      <c r="P380" s="214">
        <v>0</v>
      </c>
      <c r="Q380" s="214">
        <v>1805.4</v>
      </c>
      <c r="R380" s="68" t="s">
        <v>1479</v>
      </c>
      <c r="S380" s="349"/>
      <c r="T380" s="272"/>
    </row>
    <row r="381" spans="1:20" ht="38.25">
      <c r="A381" s="191">
        <v>585</v>
      </c>
      <c r="B381" s="68"/>
      <c r="C381" s="212" t="s">
        <v>171</v>
      </c>
      <c r="D381" s="213">
        <v>45681</v>
      </c>
      <c r="E381" s="191" t="s">
        <v>2035</v>
      </c>
      <c r="F381" s="191" t="s">
        <v>3</v>
      </c>
      <c r="G381" s="191">
        <v>2253271</v>
      </c>
      <c r="H381" s="68"/>
      <c r="I381" s="197" t="s">
        <v>2616</v>
      </c>
      <c r="J381" s="68"/>
      <c r="K381" s="68"/>
      <c r="L381" s="68"/>
      <c r="M381" s="68"/>
      <c r="N381" s="348"/>
      <c r="O381" s="348"/>
      <c r="P381" s="214">
        <v>0</v>
      </c>
      <c r="Q381" s="214">
        <v>1718.8</v>
      </c>
      <c r="R381" s="68" t="s">
        <v>1479</v>
      </c>
      <c r="S381" s="349"/>
      <c r="T381" s="272"/>
    </row>
    <row r="382" spans="1:20" ht="51">
      <c r="A382" s="191">
        <v>902</v>
      </c>
      <c r="B382" s="68"/>
      <c r="C382" s="212" t="s">
        <v>191</v>
      </c>
      <c r="D382" s="213">
        <v>45681</v>
      </c>
      <c r="E382" s="191" t="s">
        <v>2036</v>
      </c>
      <c r="F382" s="191" t="s">
        <v>3</v>
      </c>
      <c r="G382" s="191">
        <v>2253288</v>
      </c>
      <c r="H382" s="68"/>
      <c r="I382" s="197" t="s">
        <v>2617</v>
      </c>
      <c r="J382" s="68"/>
      <c r="K382" s="68"/>
      <c r="L382" s="68"/>
      <c r="M382" s="68"/>
      <c r="N382" s="348"/>
      <c r="O382" s="348"/>
      <c r="P382" s="214">
        <v>0</v>
      </c>
      <c r="Q382" s="214">
        <v>854.39</v>
      </c>
      <c r="R382" s="68" t="s">
        <v>1479</v>
      </c>
      <c r="S382" s="349"/>
      <c r="T382" s="272"/>
    </row>
    <row r="383" spans="1:20" ht="51">
      <c r="A383" s="191">
        <v>683</v>
      </c>
      <c r="B383" s="68"/>
      <c r="C383" s="212" t="s">
        <v>1247</v>
      </c>
      <c r="D383" s="213">
        <v>45681</v>
      </c>
      <c r="E383" s="191" t="s">
        <v>2037</v>
      </c>
      <c r="F383" s="191" t="s">
        <v>3</v>
      </c>
      <c r="G383" s="191">
        <v>2253350</v>
      </c>
      <c r="H383" s="68"/>
      <c r="I383" s="197" t="s">
        <v>2618</v>
      </c>
      <c r="J383" s="68"/>
      <c r="K383" s="68"/>
      <c r="L383" s="68"/>
      <c r="M383" s="68"/>
      <c r="N383" s="348"/>
      <c r="O383" s="348"/>
      <c r="P383" s="214">
        <v>0</v>
      </c>
      <c r="Q383" s="214">
        <v>63.67</v>
      </c>
      <c r="R383" s="68" t="s">
        <v>1479</v>
      </c>
      <c r="S383" s="349"/>
      <c r="T383" s="272"/>
    </row>
    <row r="384" spans="1:20" ht="51">
      <c r="A384" s="191">
        <v>683</v>
      </c>
      <c r="B384" s="68"/>
      <c r="C384" s="212" t="s">
        <v>1247</v>
      </c>
      <c r="D384" s="213">
        <v>45681</v>
      </c>
      <c r="E384" s="191" t="s">
        <v>2038</v>
      </c>
      <c r="F384" s="191" t="s">
        <v>3</v>
      </c>
      <c r="G384" s="191">
        <v>2253352</v>
      </c>
      <c r="H384" s="68"/>
      <c r="I384" s="197" t="s">
        <v>2619</v>
      </c>
      <c r="J384" s="68"/>
      <c r="K384" s="68"/>
      <c r="L384" s="68"/>
      <c r="M384" s="68"/>
      <c r="N384" s="348"/>
      <c r="O384" s="348"/>
      <c r="P384" s="214">
        <v>0</v>
      </c>
      <c r="Q384" s="214">
        <v>4.79</v>
      </c>
      <c r="R384" s="68" t="s">
        <v>1479</v>
      </c>
      <c r="S384" s="349"/>
      <c r="T384" s="272"/>
    </row>
    <row r="385" spans="1:20" ht="51">
      <c r="A385" s="191">
        <v>383</v>
      </c>
      <c r="B385" s="68"/>
      <c r="C385" s="212" t="s">
        <v>1242</v>
      </c>
      <c r="D385" s="213">
        <v>45681</v>
      </c>
      <c r="E385" s="191" t="s">
        <v>2039</v>
      </c>
      <c r="F385" s="191" t="s">
        <v>3</v>
      </c>
      <c r="G385" s="191">
        <v>2253355</v>
      </c>
      <c r="H385" s="68"/>
      <c r="I385" s="197" t="s">
        <v>2620</v>
      </c>
      <c r="J385" s="68"/>
      <c r="K385" s="68"/>
      <c r="L385" s="68"/>
      <c r="M385" s="68"/>
      <c r="N385" s="348"/>
      <c r="O385" s="348"/>
      <c r="P385" s="214">
        <v>0</v>
      </c>
      <c r="Q385" s="214">
        <v>12491</v>
      </c>
      <c r="R385" s="68" t="s">
        <v>1479</v>
      </c>
      <c r="S385" s="349"/>
      <c r="T385" s="272"/>
    </row>
    <row r="386" spans="1:20" ht="51">
      <c r="A386" s="191">
        <v>383</v>
      </c>
      <c r="B386" s="68"/>
      <c r="C386" s="212" t="s">
        <v>1242</v>
      </c>
      <c r="D386" s="213">
        <v>45681</v>
      </c>
      <c r="E386" s="191" t="s">
        <v>2040</v>
      </c>
      <c r="F386" s="191" t="s">
        <v>3</v>
      </c>
      <c r="G386" s="191">
        <v>2253356</v>
      </c>
      <c r="H386" s="68"/>
      <c r="I386" s="197" t="s">
        <v>2621</v>
      </c>
      <c r="J386" s="68"/>
      <c r="K386" s="68"/>
      <c r="L386" s="68"/>
      <c r="M386" s="68"/>
      <c r="N386" s="348"/>
      <c r="O386" s="348"/>
      <c r="P386" s="214">
        <v>0</v>
      </c>
      <c r="Q386" s="214">
        <v>1619</v>
      </c>
      <c r="R386" s="68" t="s">
        <v>1479</v>
      </c>
      <c r="S386" s="349"/>
      <c r="T386" s="272"/>
    </row>
    <row r="387" spans="1:20" ht="51">
      <c r="A387" s="191">
        <v>383</v>
      </c>
      <c r="B387" s="68"/>
      <c r="C387" s="212" t="s">
        <v>1242</v>
      </c>
      <c r="D387" s="213">
        <v>45681</v>
      </c>
      <c r="E387" s="191" t="s">
        <v>2041</v>
      </c>
      <c r="F387" s="191" t="s">
        <v>3</v>
      </c>
      <c r="G387" s="191">
        <v>2253359</v>
      </c>
      <c r="H387" s="68"/>
      <c r="I387" s="197" t="s">
        <v>2622</v>
      </c>
      <c r="J387" s="68"/>
      <c r="K387" s="68"/>
      <c r="L387" s="68"/>
      <c r="M387" s="68"/>
      <c r="N387" s="348"/>
      <c r="O387" s="348"/>
      <c r="P387" s="214">
        <v>0</v>
      </c>
      <c r="Q387" s="214">
        <v>4708</v>
      </c>
      <c r="R387" s="68" t="s">
        <v>1479</v>
      </c>
      <c r="S387" s="349"/>
      <c r="T387" s="272"/>
    </row>
    <row r="388" spans="1:20" ht="51">
      <c r="A388" s="191">
        <v>383</v>
      </c>
      <c r="B388" s="68"/>
      <c r="C388" s="212" t="s">
        <v>1242</v>
      </c>
      <c r="D388" s="213">
        <v>45681</v>
      </c>
      <c r="E388" s="191" t="s">
        <v>2042</v>
      </c>
      <c r="F388" s="191" t="s">
        <v>3</v>
      </c>
      <c r="G388" s="191">
        <v>2253361</v>
      </c>
      <c r="H388" s="68"/>
      <c r="I388" s="197" t="s">
        <v>2623</v>
      </c>
      <c r="J388" s="68"/>
      <c r="K388" s="68"/>
      <c r="L388" s="68"/>
      <c r="M388" s="68"/>
      <c r="N388" s="348"/>
      <c r="O388" s="348"/>
      <c r="P388" s="214">
        <v>0</v>
      </c>
      <c r="Q388" s="214">
        <v>211</v>
      </c>
      <c r="R388" s="68" t="s">
        <v>1479</v>
      </c>
      <c r="S388" s="349"/>
      <c r="T388" s="272"/>
    </row>
    <row r="389" spans="1:20" ht="51">
      <c r="A389" s="191">
        <v>383</v>
      </c>
      <c r="B389" s="68"/>
      <c r="C389" s="212" t="s">
        <v>1242</v>
      </c>
      <c r="D389" s="213">
        <v>45681</v>
      </c>
      <c r="E389" s="191" t="s">
        <v>2043</v>
      </c>
      <c r="F389" s="191" t="s">
        <v>3</v>
      </c>
      <c r="G389" s="191">
        <v>2253364</v>
      </c>
      <c r="H389" s="68"/>
      <c r="I389" s="197" t="s">
        <v>2624</v>
      </c>
      <c r="J389" s="68"/>
      <c r="K389" s="68"/>
      <c r="L389" s="68"/>
      <c r="M389" s="68"/>
      <c r="N389" s="348"/>
      <c r="O389" s="348"/>
      <c r="P389" s="214">
        <v>0</v>
      </c>
      <c r="Q389" s="214">
        <v>65</v>
      </c>
      <c r="R389" s="68" t="s">
        <v>1479</v>
      </c>
      <c r="S389" s="349"/>
      <c r="T389" s="272"/>
    </row>
    <row r="390" spans="1:20" ht="51">
      <c r="A390" s="191">
        <v>383</v>
      </c>
      <c r="B390" s="68"/>
      <c r="C390" s="212" t="s">
        <v>1242</v>
      </c>
      <c r="D390" s="213">
        <v>45681</v>
      </c>
      <c r="E390" s="191" t="s">
        <v>2044</v>
      </c>
      <c r="F390" s="191" t="s">
        <v>3</v>
      </c>
      <c r="G390" s="191">
        <v>2253366</v>
      </c>
      <c r="H390" s="68"/>
      <c r="I390" s="197" t="s">
        <v>2625</v>
      </c>
      <c r="J390" s="68"/>
      <c r="K390" s="68"/>
      <c r="L390" s="68"/>
      <c r="M390" s="68"/>
      <c r="N390" s="348"/>
      <c r="O390" s="348"/>
      <c r="P390" s="214">
        <v>0</v>
      </c>
      <c r="Q390" s="214">
        <v>7189</v>
      </c>
      <c r="R390" s="68" t="s">
        <v>1479</v>
      </c>
      <c r="S390" s="349"/>
      <c r="T390" s="272"/>
    </row>
    <row r="391" spans="1:20" ht="51">
      <c r="A391" s="191">
        <v>292</v>
      </c>
      <c r="B391" s="68"/>
      <c r="C391" s="212" t="s">
        <v>120</v>
      </c>
      <c r="D391" s="213">
        <v>45681</v>
      </c>
      <c r="E391" s="191" t="s">
        <v>2045</v>
      </c>
      <c r="F391" s="191" t="s">
        <v>3</v>
      </c>
      <c r="G391" s="191">
        <v>2253455</v>
      </c>
      <c r="H391" s="68"/>
      <c r="I391" s="197" t="s">
        <v>2626</v>
      </c>
      <c r="J391" s="68"/>
      <c r="K391" s="68"/>
      <c r="L391" s="68"/>
      <c r="M391" s="68"/>
      <c r="N391" s="348"/>
      <c r="O391" s="348"/>
      <c r="P391" s="214">
        <v>0</v>
      </c>
      <c r="Q391" s="214">
        <v>103</v>
      </c>
      <c r="R391" s="68" t="s">
        <v>1479</v>
      </c>
      <c r="S391" s="349"/>
      <c r="T391" s="272"/>
    </row>
    <row r="392" spans="1:20" ht="63.75">
      <c r="A392" s="191" t="s">
        <v>544</v>
      </c>
      <c r="B392" s="68"/>
      <c r="C392" s="212" t="s">
        <v>679</v>
      </c>
      <c r="D392" s="213">
        <v>45681</v>
      </c>
      <c r="E392" s="191" t="s">
        <v>2057</v>
      </c>
      <c r="F392" s="191" t="s">
        <v>6</v>
      </c>
      <c r="G392" s="191">
        <v>2158823</v>
      </c>
      <c r="H392" s="68"/>
      <c r="I392" s="197" t="s">
        <v>2638</v>
      </c>
      <c r="J392" s="68"/>
      <c r="K392" s="68"/>
      <c r="L392" s="68"/>
      <c r="M392" s="68"/>
      <c r="N392" s="348"/>
      <c r="O392" s="348"/>
      <c r="P392" s="214">
        <v>0</v>
      </c>
      <c r="Q392" s="214">
        <v>1167622.26</v>
      </c>
      <c r="R392" s="68" t="s">
        <v>1479</v>
      </c>
      <c r="S392" s="349"/>
      <c r="T392" s="272"/>
    </row>
    <row r="393" spans="1:20" ht="63.75">
      <c r="A393" s="191" t="s">
        <v>544</v>
      </c>
      <c r="B393" s="68"/>
      <c r="C393" s="212" t="s">
        <v>679</v>
      </c>
      <c r="D393" s="213">
        <v>45681</v>
      </c>
      <c r="E393" s="191" t="s">
        <v>2058</v>
      </c>
      <c r="F393" s="191" t="s">
        <v>6</v>
      </c>
      <c r="G393" s="191">
        <v>2158825</v>
      </c>
      <c r="H393" s="68"/>
      <c r="I393" s="197" t="s">
        <v>2639</v>
      </c>
      <c r="J393" s="68"/>
      <c r="K393" s="68"/>
      <c r="L393" s="68"/>
      <c r="M393" s="68"/>
      <c r="N393" s="348"/>
      <c r="O393" s="348"/>
      <c r="P393" s="214">
        <v>0</v>
      </c>
      <c r="Q393" s="214">
        <v>740594.72</v>
      </c>
      <c r="R393" s="68" t="s">
        <v>1479</v>
      </c>
      <c r="S393" s="349"/>
      <c r="T393" s="272"/>
    </row>
    <row r="394" spans="1:20" ht="63.75">
      <c r="A394" s="191" t="s">
        <v>544</v>
      </c>
      <c r="B394" s="68"/>
      <c r="C394" s="212" t="s">
        <v>679</v>
      </c>
      <c r="D394" s="213">
        <v>45681</v>
      </c>
      <c r="E394" s="191" t="s">
        <v>2059</v>
      </c>
      <c r="F394" s="191" t="s">
        <v>6</v>
      </c>
      <c r="G394" s="191">
        <v>2158826</v>
      </c>
      <c r="H394" s="68"/>
      <c r="I394" s="197" t="s">
        <v>2640</v>
      </c>
      <c r="J394" s="68"/>
      <c r="K394" s="68"/>
      <c r="L394" s="68"/>
      <c r="M394" s="68"/>
      <c r="N394" s="348"/>
      <c r="O394" s="348"/>
      <c r="P394" s="214">
        <v>0</v>
      </c>
      <c r="Q394" s="214">
        <v>710423.46</v>
      </c>
      <c r="R394" s="68" t="s">
        <v>1479</v>
      </c>
      <c r="S394" s="349"/>
      <c r="T394" s="272"/>
    </row>
    <row r="395" spans="1:20" ht="63.75">
      <c r="A395" s="191" t="s">
        <v>544</v>
      </c>
      <c r="B395" s="68"/>
      <c r="C395" s="212" t="s">
        <v>679</v>
      </c>
      <c r="D395" s="213">
        <v>45681</v>
      </c>
      <c r="E395" s="191" t="s">
        <v>2060</v>
      </c>
      <c r="F395" s="191" t="s">
        <v>6</v>
      </c>
      <c r="G395" s="191">
        <v>2158827</v>
      </c>
      <c r="H395" s="68"/>
      <c r="I395" s="197" t="s">
        <v>2641</v>
      </c>
      <c r="J395" s="68"/>
      <c r="K395" s="68"/>
      <c r="L395" s="68"/>
      <c r="M395" s="68"/>
      <c r="N395" s="348"/>
      <c r="O395" s="348"/>
      <c r="P395" s="214">
        <v>0</v>
      </c>
      <c r="Q395" s="214">
        <v>26050.17</v>
      </c>
      <c r="R395" s="68" t="s">
        <v>1479</v>
      </c>
      <c r="S395" s="349"/>
      <c r="T395" s="272"/>
    </row>
    <row r="396" spans="1:20" ht="102">
      <c r="A396" s="191">
        <v>132</v>
      </c>
      <c r="B396" s="68"/>
      <c r="C396" s="212" t="s">
        <v>59</v>
      </c>
      <c r="D396" s="213">
        <v>45681</v>
      </c>
      <c r="E396" s="191" t="s">
        <v>2071</v>
      </c>
      <c r="F396" s="191" t="s">
        <v>10</v>
      </c>
      <c r="G396" s="191">
        <v>1117560</v>
      </c>
      <c r="H396" s="68"/>
      <c r="I396" s="197" t="s">
        <v>2652</v>
      </c>
      <c r="J396" s="68"/>
      <c r="K396" s="68"/>
      <c r="L396" s="68"/>
      <c r="M396" s="68"/>
      <c r="N396" s="348"/>
      <c r="O396" s="348"/>
      <c r="P396" s="214">
        <v>3340.53</v>
      </c>
      <c r="Q396" s="214">
        <v>0</v>
      </c>
      <c r="R396" s="68" t="s">
        <v>1479</v>
      </c>
      <c r="S396" s="349"/>
      <c r="T396" s="272"/>
    </row>
    <row r="397" spans="1:20" ht="76.5">
      <c r="A397" s="191">
        <v>117</v>
      </c>
      <c r="B397" s="68"/>
      <c r="C397" s="212" t="s">
        <v>54</v>
      </c>
      <c r="D397" s="213">
        <v>45681</v>
      </c>
      <c r="E397" s="191" t="s">
        <v>2072</v>
      </c>
      <c r="F397" s="191" t="s">
        <v>10</v>
      </c>
      <c r="G397" s="191">
        <v>1117602</v>
      </c>
      <c r="H397" s="68"/>
      <c r="I397" s="197" t="s">
        <v>2653</v>
      </c>
      <c r="J397" s="68"/>
      <c r="K397" s="68"/>
      <c r="L397" s="68"/>
      <c r="M397" s="68"/>
      <c r="N397" s="348"/>
      <c r="O397" s="348"/>
      <c r="P397" s="214">
        <v>60</v>
      </c>
      <c r="Q397" s="214">
        <v>0</v>
      </c>
      <c r="R397" s="68" t="s">
        <v>1479</v>
      </c>
      <c r="S397" s="349"/>
      <c r="T397" s="272"/>
    </row>
    <row r="398" spans="1:20" ht="76.5">
      <c r="A398" s="191">
        <v>117</v>
      </c>
      <c r="B398" s="68"/>
      <c r="C398" s="212" t="s">
        <v>54</v>
      </c>
      <c r="D398" s="213">
        <v>45681</v>
      </c>
      <c r="E398" s="191" t="s">
        <v>2073</v>
      </c>
      <c r="F398" s="191" t="s">
        <v>10</v>
      </c>
      <c r="G398" s="191">
        <v>1117579</v>
      </c>
      <c r="H398" s="68"/>
      <c r="I398" s="197" t="s">
        <v>2654</v>
      </c>
      <c r="J398" s="68"/>
      <c r="K398" s="68"/>
      <c r="L398" s="68"/>
      <c r="M398" s="68"/>
      <c r="N398" s="348"/>
      <c r="O398" s="348"/>
      <c r="P398" s="214">
        <v>60</v>
      </c>
      <c r="Q398" s="214">
        <v>0</v>
      </c>
      <c r="R398" s="68" t="s">
        <v>1479</v>
      </c>
      <c r="S398" s="349"/>
      <c r="T398" s="272"/>
    </row>
    <row r="399" spans="1:20" ht="38.25">
      <c r="A399" s="191">
        <v>292</v>
      </c>
      <c r="B399" s="68"/>
      <c r="C399" s="212" t="s">
        <v>120</v>
      </c>
      <c r="D399" s="213">
        <v>45684</v>
      </c>
      <c r="E399" s="191" t="s">
        <v>2074</v>
      </c>
      <c r="F399" s="191" t="s">
        <v>3</v>
      </c>
      <c r="G399" s="191">
        <v>2253670</v>
      </c>
      <c r="H399" s="68"/>
      <c r="I399" s="197" t="s">
        <v>2655</v>
      </c>
      <c r="J399" s="68"/>
      <c r="K399" s="68"/>
      <c r="L399" s="68"/>
      <c r="M399" s="68"/>
      <c r="N399" s="348"/>
      <c r="O399" s="348"/>
      <c r="P399" s="214">
        <v>0</v>
      </c>
      <c r="Q399" s="214">
        <v>51.5</v>
      </c>
      <c r="R399" s="68" t="s">
        <v>1479</v>
      </c>
      <c r="S399" s="349"/>
      <c r="T399" s="272"/>
    </row>
    <row r="400" spans="1:20" ht="38.25">
      <c r="A400" s="191">
        <v>292</v>
      </c>
      <c r="B400" s="68"/>
      <c r="C400" s="212" t="s">
        <v>120</v>
      </c>
      <c r="D400" s="213">
        <v>45684</v>
      </c>
      <c r="E400" s="191" t="s">
        <v>2075</v>
      </c>
      <c r="F400" s="191" t="s">
        <v>3</v>
      </c>
      <c r="G400" s="191">
        <v>2253672</v>
      </c>
      <c r="H400" s="68"/>
      <c r="I400" s="197" t="s">
        <v>2656</v>
      </c>
      <c r="J400" s="68"/>
      <c r="K400" s="68"/>
      <c r="L400" s="68"/>
      <c r="M400" s="68"/>
      <c r="N400" s="348"/>
      <c r="O400" s="348"/>
      <c r="P400" s="214">
        <v>0</v>
      </c>
      <c r="Q400" s="214">
        <v>103</v>
      </c>
      <c r="R400" s="68" t="s">
        <v>1479</v>
      </c>
      <c r="S400" s="349"/>
      <c r="T400" s="272"/>
    </row>
    <row r="401" spans="1:20" ht="38.25">
      <c r="A401" s="191">
        <v>20</v>
      </c>
      <c r="B401" s="68"/>
      <c r="C401" s="212" t="s">
        <v>41</v>
      </c>
      <c r="D401" s="213">
        <v>45684</v>
      </c>
      <c r="E401" s="191" t="s">
        <v>2076</v>
      </c>
      <c r="F401" s="191" t="s">
        <v>3</v>
      </c>
      <c r="G401" s="191">
        <v>2253698</v>
      </c>
      <c r="H401" s="68"/>
      <c r="I401" s="197" t="s">
        <v>2657</v>
      </c>
      <c r="J401" s="68"/>
      <c r="K401" s="68"/>
      <c r="L401" s="68"/>
      <c r="M401" s="68"/>
      <c r="N401" s="348"/>
      <c r="O401" s="348"/>
      <c r="P401" s="214">
        <v>0</v>
      </c>
      <c r="Q401" s="214">
        <v>13.2</v>
      </c>
      <c r="R401" s="68" t="s">
        <v>1479</v>
      </c>
      <c r="S401" s="349"/>
      <c r="T401" s="272"/>
    </row>
    <row r="402" spans="1:20" ht="51">
      <c r="A402" s="191">
        <v>15</v>
      </c>
      <c r="B402" s="68"/>
      <c r="C402" s="212" t="s">
        <v>39</v>
      </c>
      <c r="D402" s="213">
        <v>45684</v>
      </c>
      <c r="E402" s="191" t="s">
        <v>2077</v>
      </c>
      <c r="F402" s="191" t="s">
        <v>3</v>
      </c>
      <c r="G402" s="191">
        <v>2253832</v>
      </c>
      <c r="H402" s="68"/>
      <c r="I402" s="197" t="s">
        <v>2659</v>
      </c>
      <c r="J402" s="68"/>
      <c r="K402" s="68"/>
      <c r="L402" s="68"/>
      <c r="M402" s="68"/>
      <c r="N402" s="348"/>
      <c r="O402" s="348"/>
      <c r="P402" s="214">
        <v>0</v>
      </c>
      <c r="Q402" s="214">
        <v>8260.73</v>
      </c>
      <c r="R402" s="68" t="s">
        <v>1479</v>
      </c>
      <c r="S402" s="349"/>
      <c r="T402" s="272"/>
    </row>
    <row r="403" spans="1:20" ht="51">
      <c r="A403" s="191">
        <v>15</v>
      </c>
      <c r="B403" s="68"/>
      <c r="C403" s="212" t="s">
        <v>39</v>
      </c>
      <c r="D403" s="213">
        <v>45684</v>
      </c>
      <c r="E403" s="191" t="s">
        <v>2078</v>
      </c>
      <c r="F403" s="191" t="s">
        <v>3</v>
      </c>
      <c r="G403" s="191">
        <v>2253834</v>
      </c>
      <c r="H403" s="68"/>
      <c r="I403" s="197" t="s">
        <v>2660</v>
      </c>
      <c r="J403" s="68"/>
      <c r="K403" s="68"/>
      <c r="L403" s="68"/>
      <c r="M403" s="68"/>
      <c r="N403" s="348"/>
      <c r="O403" s="348"/>
      <c r="P403" s="214">
        <v>0</v>
      </c>
      <c r="Q403" s="214">
        <v>589.83000000000004</v>
      </c>
      <c r="R403" s="68" t="s">
        <v>1479</v>
      </c>
      <c r="S403" s="349"/>
      <c r="T403" s="272"/>
    </row>
    <row r="404" spans="1:20" ht="51">
      <c r="A404" s="191">
        <v>81</v>
      </c>
      <c r="B404" s="68"/>
      <c r="C404" s="212" t="s">
        <v>49</v>
      </c>
      <c r="D404" s="213">
        <v>45684</v>
      </c>
      <c r="E404" s="191" t="s">
        <v>2079</v>
      </c>
      <c r="F404" s="191" t="s">
        <v>3</v>
      </c>
      <c r="G404" s="191">
        <v>2253841</v>
      </c>
      <c r="H404" s="68"/>
      <c r="I404" s="197" t="s">
        <v>2661</v>
      </c>
      <c r="J404" s="68"/>
      <c r="K404" s="68"/>
      <c r="L404" s="68"/>
      <c r="M404" s="68"/>
      <c r="N404" s="348"/>
      <c r="O404" s="348"/>
      <c r="P404" s="214">
        <v>0</v>
      </c>
      <c r="Q404" s="214">
        <v>25</v>
      </c>
      <c r="R404" s="68" t="s">
        <v>1479</v>
      </c>
      <c r="S404" s="349"/>
      <c r="T404" s="272"/>
    </row>
    <row r="405" spans="1:20" ht="51">
      <c r="A405" s="191">
        <v>906</v>
      </c>
      <c r="B405" s="68"/>
      <c r="C405" s="212" t="s">
        <v>195</v>
      </c>
      <c r="D405" s="213">
        <v>45684</v>
      </c>
      <c r="E405" s="191" t="s">
        <v>2080</v>
      </c>
      <c r="F405" s="191" t="s">
        <v>3</v>
      </c>
      <c r="G405" s="191">
        <v>2253748</v>
      </c>
      <c r="H405" s="68"/>
      <c r="I405" s="197" t="s">
        <v>2662</v>
      </c>
      <c r="J405" s="68"/>
      <c r="K405" s="68"/>
      <c r="L405" s="68"/>
      <c r="M405" s="68"/>
      <c r="N405" s="348"/>
      <c r="O405" s="348"/>
      <c r="P405" s="214">
        <v>0</v>
      </c>
      <c r="Q405" s="214">
        <v>23034.9</v>
      </c>
      <c r="R405" s="68" t="s">
        <v>1479</v>
      </c>
      <c r="S405" s="349"/>
      <c r="T405" s="272"/>
    </row>
    <row r="406" spans="1:20" ht="51">
      <c r="A406" s="191">
        <v>265</v>
      </c>
      <c r="B406" s="68"/>
      <c r="C406" s="212" t="s">
        <v>106</v>
      </c>
      <c r="D406" s="213">
        <v>45684</v>
      </c>
      <c r="E406" s="191" t="s">
        <v>2081</v>
      </c>
      <c r="F406" s="191" t="s">
        <v>3</v>
      </c>
      <c r="G406" s="191">
        <v>2253887</v>
      </c>
      <c r="H406" s="68"/>
      <c r="I406" s="197" t="s">
        <v>2663</v>
      </c>
      <c r="J406" s="68"/>
      <c r="K406" s="68"/>
      <c r="L406" s="68"/>
      <c r="M406" s="68"/>
      <c r="N406" s="348"/>
      <c r="O406" s="348"/>
      <c r="P406" s="214">
        <v>0</v>
      </c>
      <c r="Q406" s="214">
        <v>3097.91</v>
      </c>
      <c r="R406" s="68" t="s">
        <v>1479</v>
      </c>
      <c r="S406" s="349"/>
      <c r="T406" s="272"/>
    </row>
    <row r="407" spans="1:20" ht="63.75">
      <c r="A407" s="191" t="s">
        <v>544</v>
      </c>
      <c r="B407" s="68"/>
      <c r="C407" s="212" t="s">
        <v>679</v>
      </c>
      <c r="D407" s="213">
        <v>45684</v>
      </c>
      <c r="E407" s="191" t="s">
        <v>2082</v>
      </c>
      <c r="F407" s="191" t="s">
        <v>6</v>
      </c>
      <c r="G407" s="191">
        <v>2159819</v>
      </c>
      <c r="H407" s="68"/>
      <c r="I407" s="197" t="s">
        <v>2664</v>
      </c>
      <c r="J407" s="68"/>
      <c r="K407" s="68"/>
      <c r="L407" s="68"/>
      <c r="M407" s="68"/>
      <c r="N407" s="348"/>
      <c r="O407" s="348"/>
      <c r="P407" s="214">
        <v>0</v>
      </c>
      <c r="Q407" s="214">
        <v>489453.64</v>
      </c>
      <c r="R407" s="68" t="s">
        <v>1479</v>
      </c>
      <c r="S407" s="349"/>
      <c r="T407" s="272"/>
    </row>
    <row r="408" spans="1:20" ht="102">
      <c r="A408" s="191">
        <v>597</v>
      </c>
      <c r="B408" s="68"/>
      <c r="C408" s="212" t="s">
        <v>673</v>
      </c>
      <c r="D408" s="213">
        <v>45684</v>
      </c>
      <c r="E408" s="191" t="s">
        <v>2085</v>
      </c>
      <c r="F408" s="191" t="s">
        <v>12</v>
      </c>
      <c r="G408" s="191">
        <v>1117672</v>
      </c>
      <c r="H408" s="68"/>
      <c r="I408" s="197" t="s">
        <v>2667</v>
      </c>
      <c r="J408" s="68"/>
      <c r="K408" s="68"/>
      <c r="L408" s="68"/>
      <c r="M408" s="68"/>
      <c r="N408" s="348"/>
      <c r="O408" s="348"/>
      <c r="P408" s="214">
        <v>2088</v>
      </c>
      <c r="Q408" s="214">
        <v>0</v>
      </c>
      <c r="R408" s="68" t="s">
        <v>1479</v>
      </c>
      <c r="S408" s="349"/>
      <c r="T408" s="272"/>
    </row>
    <row r="409" spans="1:20" ht="102">
      <c r="A409" s="191">
        <v>597</v>
      </c>
      <c r="B409" s="68"/>
      <c r="C409" s="212" t="s">
        <v>673</v>
      </c>
      <c r="D409" s="213">
        <v>45684</v>
      </c>
      <c r="E409" s="191" t="s">
        <v>2086</v>
      </c>
      <c r="F409" s="191" t="s">
        <v>10</v>
      </c>
      <c r="G409" s="191">
        <v>1117672</v>
      </c>
      <c r="H409" s="68"/>
      <c r="I409" s="197" t="s">
        <v>2668</v>
      </c>
      <c r="J409" s="68"/>
      <c r="K409" s="68"/>
      <c r="L409" s="68"/>
      <c r="M409" s="68"/>
      <c r="N409" s="348"/>
      <c r="O409" s="348"/>
      <c r="P409" s="214">
        <v>364.12</v>
      </c>
      <c r="Q409" s="214">
        <v>0</v>
      </c>
      <c r="R409" s="68" t="s">
        <v>1479</v>
      </c>
      <c r="S409" s="349"/>
      <c r="T409" s="272"/>
    </row>
    <row r="410" spans="1:20" ht="89.25">
      <c r="A410" s="191" t="s">
        <v>541</v>
      </c>
      <c r="B410" s="68"/>
      <c r="C410" s="212" t="s">
        <v>590</v>
      </c>
      <c r="D410" s="213">
        <v>45684</v>
      </c>
      <c r="E410" s="191" t="s">
        <v>2087</v>
      </c>
      <c r="F410" s="191" t="s">
        <v>635</v>
      </c>
      <c r="G410" s="191">
        <v>10804499</v>
      </c>
      <c r="H410" s="68"/>
      <c r="I410" s="197" t="s">
        <v>2669</v>
      </c>
      <c r="J410" s="68"/>
      <c r="K410" s="68"/>
      <c r="L410" s="68"/>
      <c r="M410" s="68"/>
      <c r="N410" s="348"/>
      <c r="O410" s="348"/>
      <c r="P410" s="214">
        <v>0</v>
      </c>
      <c r="Q410" s="214">
        <v>5371</v>
      </c>
      <c r="R410" s="68" t="s">
        <v>1479</v>
      </c>
      <c r="S410" s="349"/>
      <c r="T410" s="272"/>
    </row>
    <row r="411" spans="1:20" ht="89.25">
      <c r="A411" s="191" t="s">
        <v>541</v>
      </c>
      <c r="B411" s="68"/>
      <c r="C411" s="212" t="s">
        <v>590</v>
      </c>
      <c r="D411" s="213">
        <v>45684</v>
      </c>
      <c r="E411" s="191" t="s">
        <v>2088</v>
      </c>
      <c r="F411" s="191" t="s">
        <v>635</v>
      </c>
      <c r="G411" s="191">
        <v>10805719</v>
      </c>
      <c r="H411" s="68"/>
      <c r="I411" s="197" t="s">
        <v>2669</v>
      </c>
      <c r="J411" s="68"/>
      <c r="K411" s="68"/>
      <c r="L411" s="68"/>
      <c r="M411" s="68"/>
      <c r="N411" s="348"/>
      <c r="O411" s="348"/>
      <c r="P411" s="214">
        <v>0</v>
      </c>
      <c r="Q411" s="214">
        <v>41384</v>
      </c>
      <c r="R411" s="68" t="s">
        <v>1479</v>
      </c>
      <c r="S411" s="349"/>
      <c r="T411" s="272"/>
    </row>
    <row r="412" spans="1:20" ht="89.25">
      <c r="A412" s="191" t="s">
        <v>541</v>
      </c>
      <c r="B412" s="68"/>
      <c r="C412" s="212" t="s">
        <v>590</v>
      </c>
      <c r="D412" s="213">
        <v>45684</v>
      </c>
      <c r="E412" s="191" t="s">
        <v>2089</v>
      </c>
      <c r="F412" s="191" t="s">
        <v>635</v>
      </c>
      <c r="G412" s="191">
        <v>10807516</v>
      </c>
      <c r="H412" s="68"/>
      <c r="I412" s="197" t="s">
        <v>2669</v>
      </c>
      <c r="J412" s="68"/>
      <c r="K412" s="68"/>
      <c r="L412" s="68"/>
      <c r="M412" s="68"/>
      <c r="N412" s="348"/>
      <c r="O412" s="348"/>
      <c r="P412" s="214">
        <v>0</v>
      </c>
      <c r="Q412" s="214">
        <v>5030.22</v>
      </c>
      <c r="R412" s="68" t="s">
        <v>1479</v>
      </c>
      <c r="S412" s="349"/>
      <c r="T412" s="272"/>
    </row>
    <row r="413" spans="1:20" ht="89.25">
      <c r="A413" s="191" t="s">
        <v>541</v>
      </c>
      <c r="B413" s="68"/>
      <c r="C413" s="212" t="s">
        <v>590</v>
      </c>
      <c r="D413" s="213">
        <v>45684</v>
      </c>
      <c r="E413" s="191" t="s">
        <v>2090</v>
      </c>
      <c r="F413" s="191" t="s">
        <v>635</v>
      </c>
      <c r="G413" s="191">
        <v>10809295</v>
      </c>
      <c r="H413" s="68"/>
      <c r="I413" s="197" t="s">
        <v>2669</v>
      </c>
      <c r="J413" s="68"/>
      <c r="K413" s="68"/>
      <c r="L413" s="68"/>
      <c r="M413" s="68"/>
      <c r="N413" s="348"/>
      <c r="O413" s="348"/>
      <c r="P413" s="214">
        <v>0</v>
      </c>
      <c r="Q413" s="214">
        <v>157883</v>
      </c>
      <c r="R413" s="68" t="s">
        <v>1479</v>
      </c>
      <c r="S413" s="349"/>
      <c r="T413" s="272"/>
    </row>
    <row r="414" spans="1:20" ht="89.25">
      <c r="A414" s="191">
        <v>513</v>
      </c>
      <c r="B414" s="68"/>
      <c r="C414" s="212" t="s">
        <v>160</v>
      </c>
      <c r="D414" s="213">
        <v>45684</v>
      </c>
      <c r="E414" s="191" t="s">
        <v>2091</v>
      </c>
      <c r="F414" s="191" t="s">
        <v>10</v>
      </c>
      <c r="G414" s="191">
        <v>1117675</v>
      </c>
      <c r="H414" s="68"/>
      <c r="I414" s="197" t="s">
        <v>2670</v>
      </c>
      <c r="J414" s="68"/>
      <c r="K414" s="68"/>
      <c r="L414" s="68"/>
      <c r="M414" s="68"/>
      <c r="N414" s="348"/>
      <c r="O414" s="348"/>
      <c r="P414" s="214">
        <v>140939.44</v>
      </c>
      <c r="Q414" s="214">
        <v>0</v>
      </c>
      <c r="R414" s="68" t="s">
        <v>1479</v>
      </c>
      <c r="S414" s="349"/>
      <c r="T414" s="272"/>
    </row>
    <row r="415" spans="1:20" ht="76.5">
      <c r="A415" s="191">
        <v>513</v>
      </c>
      <c r="B415" s="68"/>
      <c r="C415" s="212" t="s">
        <v>160</v>
      </c>
      <c r="D415" s="213">
        <v>45684</v>
      </c>
      <c r="E415" s="191" t="s">
        <v>2092</v>
      </c>
      <c r="F415" s="191" t="s">
        <v>16</v>
      </c>
      <c r="G415" s="191">
        <v>1117678</v>
      </c>
      <c r="H415" s="68"/>
      <c r="I415" s="197" t="s">
        <v>2671</v>
      </c>
      <c r="J415" s="68"/>
      <c r="K415" s="68"/>
      <c r="L415" s="68"/>
      <c r="M415" s="68"/>
      <c r="N415" s="348"/>
      <c r="O415" s="348"/>
      <c r="P415" s="214">
        <v>1714354.14</v>
      </c>
      <c r="Q415" s="214">
        <v>0</v>
      </c>
      <c r="R415" s="68" t="s">
        <v>1479</v>
      </c>
      <c r="S415" s="349"/>
      <c r="T415" s="272"/>
    </row>
    <row r="416" spans="1:20" ht="76.5">
      <c r="A416" s="191">
        <v>117</v>
      </c>
      <c r="B416" s="68"/>
      <c r="C416" s="212" t="s">
        <v>54</v>
      </c>
      <c r="D416" s="213">
        <v>45684</v>
      </c>
      <c r="E416" s="191" t="s">
        <v>2093</v>
      </c>
      <c r="F416" s="191" t="s">
        <v>10</v>
      </c>
      <c r="G416" s="191">
        <v>1117694</v>
      </c>
      <c r="H416" s="68"/>
      <c r="I416" s="197" t="s">
        <v>2672</v>
      </c>
      <c r="J416" s="68"/>
      <c r="K416" s="68"/>
      <c r="L416" s="68"/>
      <c r="M416" s="68"/>
      <c r="N416" s="348"/>
      <c r="O416" s="348"/>
      <c r="P416" s="214">
        <v>60</v>
      </c>
      <c r="Q416" s="214">
        <v>0</v>
      </c>
      <c r="R416" s="68" t="s">
        <v>1479</v>
      </c>
      <c r="S416" s="349"/>
      <c r="T416" s="272"/>
    </row>
    <row r="417" spans="1:20" ht="76.5">
      <c r="A417" s="191">
        <v>117</v>
      </c>
      <c r="B417" s="68"/>
      <c r="C417" s="212" t="s">
        <v>54</v>
      </c>
      <c r="D417" s="213">
        <v>45684</v>
      </c>
      <c r="E417" s="191" t="s">
        <v>2094</v>
      </c>
      <c r="F417" s="191" t="s">
        <v>10</v>
      </c>
      <c r="G417" s="191">
        <v>1117710</v>
      </c>
      <c r="H417" s="68"/>
      <c r="I417" s="197" t="s">
        <v>2673</v>
      </c>
      <c r="J417" s="68"/>
      <c r="K417" s="68"/>
      <c r="L417" s="68"/>
      <c r="M417" s="68"/>
      <c r="N417" s="348"/>
      <c r="O417" s="348"/>
      <c r="P417" s="214">
        <v>60</v>
      </c>
      <c r="Q417" s="214">
        <v>0</v>
      </c>
      <c r="R417" s="68" t="s">
        <v>1479</v>
      </c>
      <c r="S417" s="349"/>
      <c r="T417" s="272"/>
    </row>
    <row r="418" spans="1:20" ht="76.5">
      <c r="A418" s="191">
        <v>117</v>
      </c>
      <c r="B418" s="68"/>
      <c r="C418" s="212" t="s">
        <v>54</v>
      </c>
      <c r="D418" s="213">
        <v>45684</v>
      </c>
      <c r="E418" s="191" t="s">
        <v>2095</v>
      </c>
      <c r="F418" s="191" t="s">
        <v>10</v>
      </c>
      <c r="G418" s="191">
        <v>1117685</v>
      </c>
      <c r="H418" s="68"/>
      <c r="I418" s="197" t="s">
        <v>2674</v>
      </c>
      <c r="J418" s="68"/>
      <c r="K418" s="68"/>
      <c r="L418" s="68"/>
      <c r="M418" s="68"/>
      <c r="N418" s="348"/>
      <c r="O418" s="348"/>
      <c r="P418" s="214">
        <v>60</v>
      </c>
      <c r="Q418" s="214">
        <v>0</v>
      </c>
      <c r="R418" s="68" t="s">
        <v>1479</v>
      </c>
      <c r="S418" s="349"/>
      <c r="T418" s="272"/>
    </row>
    <row r="419" spans="1:20" ht="76.5">
      <c r="A419" s="191" t="s">
        <v>542</v>
      </c>
      <c r="B419" s="68"/>
      <c r="C419" s="212" t="s">
        <v>687</v>
      </c>
      <c r="D419" s="213">
        <v>45684</v>
      </c>
      <c r="E419" s="191" t="s">
        <v>2096</v>
      </c>
      <c r="F419" s="191" t="s">
        <v>10</v>
      </c>
      <c r="G419" s="191">
        <v>1117732</v>
      </c>
      <c r="H419" s="68"/>
      <c r="I419" s="197" t="s">
        <v>2675</v>
      </c>
      <c r="J419" s="68"/>
      <c r="K419" s="68"/>
      <c r="L419" s="68"/>
      <c r="M419" s="68"/>
      <c r="N419" s="348"/>
      <c r="O419" s="348"/>
      <c r="P419" s="214">
        <v>60</v>
      </c>
      <c r="Q419" s="214">
        <v>0</v>
      </c>
      <c r="R419" s="68" t="s">
        <v>1479</v>
      </c>
      <c r="S419" s="349"/>
      <c r="T419" s="272"/>
    </row>
    <row r="420" spans="1:20" ht="51">
      <c r="A420" s="191" t="s">
        <v>550</v>
      </c>
      <c r="B420" s="68"/>
      <c r="C420" s="212" t="s">
        <v>589</v>
      </c>
      <c r="D420" s="213">
        <v>45685</v>
      </c>
      <c r="E420" s="191" t="s">
        <v>2097</v>
      </c>
      <c r="F420" s="191" t="s">
        <v>3</v>
      </c>
      <c r="G420" s="191">
        <v>2254080</v>
      </c>
      <c r="H420" s="68"/>
      <c r="I420" s="197" t="s">
        <v>2676</v>
      </c>
      <c r="J420" s="68"/>
      <c r="K420" s="68"/>
      <c r="L420" s="68"/>
      <c r="M420" s="68"/>
      <c r="N420" s="348"/>
      <c r="O420" s="348"/>
      <c r="P420" s="214">
        <v>0</v>
      </c>
      <c r="Q420" s="214">
        <v>165.32</v>
      </c>
      <c r="R420" s="68" t="s">
        <v>1479</v>
      </c>
      <c r="S420" s="349"/>
      <c r="T420" s="272"/>
    </row>
    <row r="421" spans="1:20" ht="51">
      <c r="A421" s="191">
        <v>86</v>
      </c>
      <c r="B421" s="68"/>
      <c r="C421" s="212" t="s">
        <v>50</v>
      </c>
      <c r="D421" s="213">
        <v>45685</v>
      </c>
      <c r="E421" s="191" t="s">
        <v>2098</v>
      </c>
      <c r="F421" s="191" t="s">
        <v>3</v>
      </c>
      <c r="G421" s="191">
        <v>2254089</v>
      </c>
      <c r="H421" s="68"/>
      <c r="I421" s="197" t="s">
        <v>2677</v>
      </c>
      <c r="J421" s="68"/>
      <c r="K421" s="68"/>
      <c r="L421" s="68"/>
      <c r="M421" s="68"/>
      <c r="N421" s="348"/>
      <c r="O421" s="348"/>
      <c r="P421" s="214">
        <v>0</v>
      </c>
      <c r="Q421" s="214">
        <v>45945</v>
      </c>
      <c r="R421" s="68" t="s">
        <v>1479</v>
      </c>
      <c r="S421" s="349"/>
      <c r="T421" s="272"/>
    </row>
    <row r="422" spans="1:20" ht="51">
      <c r="A422" s="191">
        <v>383</v>
      </c>
      <c r="B422" s="68"/>
      <c r="C422" s="212" t="s">
        <v>1242</v>
      </c>
      <c r="D422" s="213">
        <v>45685</v>
      </c>
      <c r="E422" s="191" t="s">
        <v>2099</v>
      </c>
      <c r="F422" s="191" t="s">
        <v>3</v>
      </c>
      <c r="G422" s="191">
        <v>2254098</v>
      </c>
      <c r="H422" s="68"/>
      <c r="I422" s="197" t="s">
        <v>2678</v>
      </c>
      <c r="J422" s="68"/>
      <c r="K422" s="68"/>
      <c r="L422" s="68"/>
      <c r="M422" s="68"/>
      <c r="N422" s="348"/>
      <c r="O422" s="348"/>
      <c r="P422" s="214">
        <v>0</v>
      </c>
      <c r="Q422" s="214">
        <v>1398</v>
      </c>
      <c r="R422" s="68" t="s">
        <v>1479</v>
      </c>
      <c r="S422" s="349"/>
      <c r="T422" s="272"/>
    </row>
    <row r="423" spans="1:20" ht="51">
      <c r="A423" s="191">
        <v>25</v>
      </c>
      <c r="B423" s="68"/>
      <c r="C423" s="212" t="s">
        <v>42</v>
      </c>
      <c r="D423" s="213">
        <v>45685</v>
      </c>
      <c r="E423" s="191" t="s">
        <v>2100</v>
      </c>
      <c r="F423" s="191" t="s">
        <v>3</v>
      </c>
      <c r="G423" s="191">
        <v>2254106</v>
      </c>
      <c r="H423" s="68"/>
      <c r="I423" s="197" t="s">
        <v>2679</v>
      </c>
      <c r="J423" s="68"/>
      <c r="K423" s="68"/>
      <c r="L423" s="68"/>
      <c r="M423" s="68"/>
      <c r="N423" s="348"/>
      <c r="O423" s="348"/>
      <c r="P423" s="214">
        <v>0</v>
      </c>
      <c r="Q423" s="214">
        <v>781.5</v>
      </c>
      <c r="R423" s="68" t="s">
        <v>1479</v>
      </c>
      <c r="S423" s="349"/>
      <c r="T423" s="272"/>
    </row>
    <row r="424" spans="1:20" ht="63.75">
      <c r="A424" s="191" t="s">
        <v>550</v>
      </c>
      <c r="B424" s="68"/>
      <c r="C424" s="212" t="s">
        <v>589</v>
      </c>
      <c r="D424" s="213">
        <v>45685</v>
      </c>
      <c r="E424" s="191" t="s">
        <v>2101</v>
      </c>
      <c r="F424" s="191" t="s">
        <v>3</v>
      </c>
      <c r="G424" s="191">
        <v>2254123</v>
      </c>
      <c r="H424" s="68"/>
      <c r="I424" s="197" t="s">
        <v>2680</v>
      </c>
      <c r="J424" s="68"/>
      <c r="K424" s="68"/>
      <c r="L424" s="68"/>
      <c r="M424" s="68"/>
      <c r="N424" s="348"/>
      <c r="O424" s="348"/>
      <c r="P424" s="214">
        <v>0</v>
      </c>
      <c r="Q424" s="214">
        <v>13437.98</v>
      </c>
      <c r="R424" s="68" t="s">
        <v>1479</v>
      </c>
      <c r="S424" s="349"/>
      <c r="T424" s="272"/>
    </row>
    <row r="425" spans="1:20" ht="51">
      <c r="A425" s="191">
        <v>312</v>
      </c>
      <c r="B425" s="68"/>
      <c r="C425" s="212" t="s">
        <v>133</v>
      </c>
      <c r="D425" s="213">
        <v>45685</v>
      </c>
      <c r="E425" s="191" t="s">
        <v>2102</v>
      </c>
      <c r="F425" s="191" t="s">
        <v>3</v>
      </c>
      <c r="G425" s="191">
        <v>2254136</v>
      </c>
      <c r="H425" s="68"/>
      <c r="I425" s="197" t="s">
        <v>2681</v>
      </c>
      <c r="J425" s="68"/>
      <c r="K425" s="68"/>
      <c r="L425" s="68"/>
      <c r="M425" s="68"/>
      <c r="N425" s="348"/>
      <c r="O425" s="348"/>
      <c r="P425" s="214">
        <v>0</v>
      </c>
      <c r="Q425" s="214">
        <v>928</v>
      </c>
      <c r="R425" s="68" t="s">
        <v>1479</v>
      </c>
      <c r="S425" s="349"/>
      <c r="T425" s="272"/>
    </row>
    <row r="426" spans="1:20" ht="51">
      <c r="A426" s="191" t="s">
        <v>550</v>
      </c>
      <c r="B426" s="68"/>
      <c r="C426" s="212" t="s">
        <v>589</v>
      </c>
      <c r="D426" s="213">
        <v>45685</v>
      </c>
      <c r="E426" s="191" t="s">
        <v>2103</v>
      </c>
      <c r="F426" s="191" t="s">
        <v>3</v>
      </c>
      <c r="G426" s="191">
        <v>2254137</v>
      </c>
      <c r="H426" s="68"/>
      <c r="I426" s="197" t="s">
        <v>2682</v>
      </c>
      <c r="J426" s="68"/>
      <c r="K426" s="68"/>
      <c r="L426" s="68"/>
      <c r="M426" s="68"/>
      <c r="N426" s="348"/>
      <c r="O426" s="348"/>
      <c r="P426" s="214">
        <v>0</v>
      </c>
      <c r="Q426" s="214">
        <v>18</v>
      </c>
      <c r="R426" s="68" t="s">
        <v>1479</v>
      </c>
      <c r="S426" s="349"/>
      <c r="T426" s="272"/>
    </row>
    <row r="427" spans="1:20" ht="51">
      <c r="A427" s="191">
        <v>15</v>
      </c>
      <c r="B427" s="68"/>
      <c r="C427" s="212" t="s">
        <v>39</v>
      </c>
      <c r="D427" s="213">
        <v>45685</v>
      </c>
      <c r="E427" s="191" t="s">
        <v>2104</v>
      </c>
      <c r="F427" s="191" t="s">
        <v>3</v>
      </c>
      <c r="G427" s="191">
        <v>2254169</v>
      </c>
      <c r="H427" s="68"/>
      <c r="I427" s="197" t="s">
        <v>2683</v>
      </c>
      <c r="J427" s="68"/>
      <c r="K427" s="68"/>
      <c r="L427" s="68"/>
      <c r="M427" s="68"/>
      <c r="N427" s="348"/>
      <c r="O427" s="348"/>
      <c r="P427" s="214">
        <v>0</v>
      </c>
      <c r="Q427" s="214">
        <v>2268.2199999999998</v>
      </c>
      <c r="R427" s="68" t="s">
        <v>1479</v>
      </c>
      <c r="S427" s="349"/>
      <c r="T427" s="272"/>
    </row>
    <row r="428" spans="1:20" ht="38.25">
      <c r="A428" s="191">
        <v>86</v>
      </c>
      <c r="B428" s="68"/>
      <c r="C428" s="212" t="s">
        <v>50</v>
      </c>
      <c r="D428" s="213">
        <v>45685</v>
      </c>
      <c r="E428" s="191" t="s">
        <v>2105</v>
      </c>
      <c r="F428" s="191" t="s">
        <v>3</v>
      </c>
      <c r="G428" s="191">
        <v>2254207</v>
      </c>
      <c r="H428" s="68"/>
      <c r="I428" s="197" t="s">
        <v>2684</v>
      </c>
      <c r="J428" s="68"/>
      <c r="K428" s="68"/>
      <c r="L428" s="68"/>
      <c r="M428" s="68"/>
      <c r="N428" s="348"/>
      <c r="O428" s="348"/>
      <c r="P428" s="214">
        <v>0</v>
      </c>
      <c r="Q428" s="214">
        <v>52071</v>
      </c>
      <c r="R428" s="68" t="s">
        <v>1479</v>
      </c>
      <c r="S428" s="349"/>
      <c r="T428" s="272"/>
    </row>
    <row r="429" spans="1:20" ht="51">
      <c r="A429" s="191">
        <v>86</v>
      </c>
      <c r="B429" s="68"/>
      <c r="C429" s="212" t="s">
        <v>50</v>
      </c>
      <c r="D429" s="213">
        <v>45685</v>
      </c>
      <c r="E429" s="191" t="s">
        <v>2106</v>
      </c>
      <c r="F429" s="191" t="s">
        <v>3</v>
      </c>
      <c r="G429" s="191">
        <v>2254208</v>
      </c>
      <c r="H429" s="68"/>
      <c r="I429" s="197" t="s">
        <v>2685</v>
      </c>
      <c r="J429" s="68"/>
      <c r="K429" s="68"/>
      <c r="L429" s="68"/>
      <c r="M429" s="68"/>
      <c r="N429" s="348"/>
      <c r="O429" s="348"/>
      <c r="P429" s="214">
        <v>0</v>
      </c>
      <c r="Q429" s="214">
        <v>45945</v>
      </c>
      <c r="R429" s="68" t="s">
        <v>1479</v>
      </c>
      <c r="S429" s="349"/>
      <c r="T429" s="272"/>
    </row>
    <row r="430" spans="1:20" ht="38.25">
      <c r="A430" s="191">
        <v>291</v>
      </c>
      <c r="B430" s="68"/>
      <c r="C430" s="212" t="s">
        <v>119</v>
      </c>
      <c r="D430" s="213">
        <v>45685</v>
      </c>
      <c r="E430" s="191" t="s">
        <v>2107</v>
      </c>
      <c r="F430" s="191" t="s">
        <v>3</v>
      </c>
      <c r="G430" s="191">
        <v>2254225</v>
      </c>
      <c r="H430" s="68"/>
      <c r="I430" s="197" t="s">
        <v>2686</v>
      </c>
      <c r="J430" s="68"/>
      <c r="K430" s="68"/>
      <c r="L430" s="68"/>
      <c r="M430" s="68"/>
      <c r="N430" s="348"/>
      <c r="O430" s="348"/>
      <c r="P430" s="214">
        <v>0</v>
      </c>
      <c r="Q430" s="214">
        <v>571</v>
      </c>
      <c r="R430" s="68" t="s">
        <v>1479</v>
      </c>
      <c r="S430" s="349"/>
      <c r="T430" s="272"/>
    </row>
    <row r="431" spans="1:20" ht="51">
      <c r="A431" s="191">
        <v>86</v>
      </c>
      <c r="B431" s="68"/>
      <c r="C431" s="212" t="s">
        <v>50</v>
      </c>
      <c r="D431" s="213">
        <v>45685</v>
      </c>
      <c r="E431" s="191" t="s">
        <v>2108</v>
      </c>
      <c r="F431" s="191" t="s">
        <v>3</v>
      </c>
      <c r="G431" s="191">
        <v>2254229</v>
      </c>
      <c r="H431" s="68"/>
      <c r="I431" s="197" t="s">
        <v>2687</v>
      </c>
      <c r="J431" s="68"/>
      <c r="K431" s="68"/>
      <c r="L431" s="68"/>
      <c r="M431" s="68"/>
      <c r="N431" s="348"/>
      <c r="O431" s="348"/>
      <c r="P431" s="214">
        <v>0</v>
      </c>
      <c r="Q431" s="214">
        <v>27567</v>
      </c>
      <c r="R431" s="68" t="s">
        <v>1479</v>
      </c>
      <c r="S431" s="349"/>
      <c r="T431" s="272"/>
    </row>
    <row r="432" spans="1:20" ht="51">
      <c r="A432" s="191">
        <v>86</v>
      </c>
      <c r="B432" s="68"/>
      <c r="C432" s="212" t="s">
        <v>50</v>
      </c>
      <c r="D432" s="213">
        <v>45685</v>
      </c>
      <c r="E432" s="191" t="s">
        <v>2109</v>
      </c>
      <c r="F432" s="191" t="s">
        <v>3</v>
      </c>
      <c r="G432" s="191">
        <v>2254230</v>
      </c>
      <c r="H432" s="68"/>
      <c r="I432" s="197" t="s">
        <v>2688</v>
      </c>
      <c r="J432" s="68"/>
      <c r="K432" s="68"/>
      <c r="L432" s="68"/>
      <c r="M432" s="68"/>
      <c r="N432" s="348"/>
      <c r="O432" s="348"/>
      <c r="P432" s="214">
        <v>0</v>
      </c>
      <c r="Q432" s="214">
        <v>24504</v>
      </c>
      <c r="R432" s="68" t="s">
        <v>1479</v>
      </c>
      <c r="S432" s="349"/>
      <c r="T432" s="272"/>
    </row>
    <row r="433" spans="1:20" ht="51">
      <c r="A433" s="191">
        <v>383</v>
      </c>
      <c r="B433" s="68"/>
      <c r="C433" s="212" t="s">
        <v>1242</v>
      </c>
      <c r="D433" s="213">
        <v>45685</v>
      </c>
      <c r="E433" s="191" t="s">
        <v>2110</v>
      </c>
      <c r="F433" s="191" t="s">
        <v>3</v>
      </c>
      <c r="G433" s="191">
        <v>2254283</v>
      </c>
      <c r="H433" s="68"/>
      <c r="I433" s="197" t="s">
        <v>2689</v>
      </c>
      <c r="J433" s="68"/>
      <c r="K433" s="68"/>
      <c r="L433" s="68"/>
      <c r="M433" s="68"/>
      <c r="N433" s="348"/>
      <c r="O433" s="348"/>
      <c r="P433" s="214">
        <v>0</v>
      </c>
      <c r="Q433" s="214">
        <v>39918</v>
      </c>
      <c r="R433" s="68" t="s">
        <v>1479</v>
      </c>
      <c r="S433" s="349"/>
      <c r="T433" s="272"/>
    </row>
    <row r="434" spans="1:20" ht="63.75">
      <c r="A434" s="191">
        <v>269</v>
      </c>
      <c r="B434" s="68"/>
      <c r="C434" s="212" t="s">
        <v>109</v>
      </c>
      <c r="D434" s="213">
        <v>45685</v>
      </c>
      <c r="E434" s="191" t="s">
        <v>2111</v>
      </c>
      <c r="F434" s="191" t="s">
        <v>3</v>
      </c>
      <c r="G434" s="191">
        <v>2254057</v>
      </c>
      <c r="H434" s="68"/>
      <c r="I434" s="197" t="s">
        <v>2690</v>
      </c>
      <c r="J434" s="68"/>
      <c r="K434" s="68"/>
      <c r="L434" s="68"/>
      <c r="M434" s="68"/>
      <c r="N434" s="348"/>
      <c r="O434" s="348"/>
      <c r="P434" s="214">
        <v>0</v>
      </c>
      <c r="Q434" s="214">
        <v>1557.93</v>
      </c>
      <c r="R434" s="68" t="s">
        <v>1479</v>
      </c>
      <c r="S434" s="349"/>
      <c r="T434" s="272"/>
    </row>
    <row r="435" spans="1:20" ht="63.75">
      <c r="A435" s="191">
        <v>269</v>
      </c>
      <c r="B435" s="68"/>
      <c r="C435" s="212" t="s">
        <v>109</v>
      </c>
      <c r="D435" s="213">
        <v>45685</v>
      </c>
      <c r="E435" s="191" t="s">
        <v>2111</v>
      </c>
      <c r="F435" s="191" t="s">
        <v>3</v>
      </c>
      <c r="G435" s="191">
        <v>2254057</v>
      </c>
      <c r="H435" s="68"/>
      <c r="I435" s="197" t="s">
        <v>2690</v>
      </c>
      <c r="J435" s="68"/>
      <c r="K435" s="68"/>
      <c r="L435" s="68"/>
      <c r="M435" s="68"/>
      <c r="N435" s="348"/>
      <c r="O435" s="348"/>
      <c r="P435" s="214">
        <v>0</v>
      </c>
      <c r="Q435" s="214">
        <v>4896</v>
      </c>
      <c r="R435" s="68" t="s">
        <v>1479</v>
      </c>
      <c r="S435" s="349"/>
      <c r="T435" s="272"/>
    </row>
    <row r="436" spans="1:20" ht="63.75">
      <c r="A436" s="191">
        <v>269</v>
      </c>
      <c r="B436" s="68"/>
      <c r="C436" s="212" t="s">
        <v>109</v>
      </c>
      <c r="D436" s="213">
        <v>45685</v>
      </c>
      <c r="E436" s="191" t="s">
        <v>2111</v>
      </c>
      <c r="F436" s="191" t="s">
        <v>3</v>
      </c>
      <c r="G436" s="191">
        <v>2254057</v>
      </c>
      <c r="H436" s="68"/>
      <c r="I436" s="197" t="s">
        <v>2690</v>
      </c>
      <c r="J436" s="68"/>
      <c r="K436" s="68"/>
      <c r="L436" s="68"/>
      <c r="M436" s="68"/>
      <c r="N436" s="348"/>
      <c r="O436" s="348"/>
      <c r="P436" s="214">
        <v>0</v>
      </c>
      <c r="Q436" s="214">
        <v>10981.74</v>
      </c>
      <c r="R436" s="68" t="s">
        <v>1479</v>
      </c>
      <c r="S436" s="349"/>
      <c r="T436" s="272"/>
    </row>
    <row r="437" spans="1:20" ht="63.75">
      <c r="A437" s="191">
        <v>269</v>
      </c>
      <c r="B437" s="68"/>
      <c r="C437" s="212" t="s">
        <v>109</v>
      </c>
      <c r="D437" s="213">
        <v>45685</v>
      </c>
      <c r="E437" s="191" t="s">
        <v>2111</v>
      </c>
      <c r="F437" s="191" t="s">
        <v>3</v>
      </c>
      <c r="G437" s="191">
        <v>2254057</v>
      </c>
      <c r="H437" s="68"/>
      <c r="I437" s="197" t="s">
        <v>2690</v>
      </c>
      <c r="J437" s="68"/>
      <c r="K437" s="68"/>
      <c r="L437" s="68"/>
      <c r="M437" s="68"/>
      <c r="N437" s="348"/>
      <c r="O437" s="348"/>
      <c r="P437" s="214">
        <v>0</v>
      </c>
      <c r="Q437" s="214">
        <v>384.81</v>
      </c>
      <c r="R437" s="68" t="s">
        <v>1479</v>
      </c>
      <c r="S437" s="349"/>
      <c r="T437" s="272"/>
    </row>
    <row r="438" spans="1:20" ht="63.75">
      <c r="A438" s="191">
        <v>269</v>
      </c>
      <c r="B438" s="68"/>
      <c r="C438" s="212" t="s">
        <v>109</v>
      </c>
      <c r="D438" s="213">
        <v>45685</v>
      </c>
      <c r="E438" s="191" t="s">
        <v>2111</v>
      </c>
      <c r="F438" s="191" t="s">
        <v>3</v>
      </c>
      <c r="G438" s="191">
        <v>2254057</v>
      </c>
      <c r="H438" s="68"/>
      <c r="I438" s="197" t="s">
        <v>2690</v>
      </c>
      <c r="J438" s="68"/>
      <c r="K438" s="68"/>
      <c r="L438" s="68"/>
      <c r="M438" s="68"/>
      <c r="N438" s="348"/>
      <c r="O438" s="348"/>
      <c r="P438" s="214">
        <v>0</v>
      </c>
      <c r="Q438" s="214">
        <v>13853.7</v>
      </c>
      <c r="R438" s="68" t="s">
        <v>1479</v>
      </c>
      <c r="S438" s="349"/>
      <c r="T438" s="272"/>
    </row>
    <row r="439" spans="1:20" ht="63.75">
      <c r="A439" s="191">
        <v>269</v>
      </c>
      <c r="B439" s="68"/>
      <c r="C439" s="212" t="s">
        <v>109</v>
      </c>
      <c r="D439" s="213">
        <v>45685</v>
      </c>
      <c r="E439" s="191" t="s">
        <v>2111</v>
      </c>
      <c r="F439" s="191" t="s">
        <v>3</v>
      </c>
      <c r="G439" s="191">
        <v>2254057</v>
      </c>
      <c r="H439" s="68"/>
      <c r="I439" s="197" t="s">
        <v>2690</v>
      </c>
      <c r="J439" s="68"/>
      <c r="K439" s="68"/>
      <c r="L439" s="68"/>
      <c r="M439" s="68"/>
      <c r="N439" s="348"/>
      <c r="O439" s="348"/>
      <c r="P439" s="214">
        <v>0</v>
      </c>
      <c r="Q439" s="214">
        <v>8236.35</v>
      </c>
      <c r="R439" s="68" t="s">
        <v>1479</v>
      </c>
      <c r="S439" s="349"/>
      <c r="T439" s="272"/>
    </row>
    <row r="440" spans="1:20" ht="63.75">
      <c r="A440" s="191">
        <v>269</v>
      </c>
      <c r="B440" s="68"/>
      <c r="C440" s="212" t="s">
        <v>109</v>
      </c>
      <c r="D440" s="213">
        <v>45685</v>
      </c>
      <c r="E440" s="191" t="s">
        <v>2111</v>
      </c>
      <c r="F440" s="191" t="s">
        <v>3</v>
      </c>
      <c r="G440" s="191">
        <v>2254057</v>
      </c>
      <c r="H440" s="68"/>
      <c r="I440" s="197" t="s">
        <v>2690</v>
      </c>
      <c r="J440" s="68"/>
      <c r="K440" s="68"/>
      <c r="L440" s="68"/>
      <c r="M440" s="68"/>
      <c r="N440" s="348"/>
      <c r="O440" s="348"/>
      <c r="P440" s="214">
        <v>0</v>
      </c>
      <c r="Q440" s="214">
        <v>3717.9</v>
      </c>
      <c r="R440" s="68" t="s">
        <v>1479</v>
      </c>
      <c r="S440" s="349"/>
      <c r="T440" s="272"/>
    </row>
    <row r="441" spans="1:20" ht="63.75">
      <c r="A441" s="191">
        <v>269</v>
      </c>
      <c r="B441" s="68"/>
      <c r="C441" s="212" t="s">
        <v>109</v>
      </c>
      <c r="D441" s="213">
        <v>45685</v>
      </c>
      <c r="E441" s="191" t="s">
        <v>2111</v>
      </c>
      <c r="F441" s="191" t="s">
        <v>3</v>
      </c>
      <c r="G441" s="191">
        <v>2254057</v>
      </c>
      <c r="H441" s="68"/>
      <c r="I441" s="197" t="s">
        <v>2690</v>
      </c>
      <c r="J441" s="68"/>
      <c r="K441" s="68"/>
      <c r="L441" s="68"/>
      <c r="M441" s="68"/>
      <c r="N441" s="348"/>
      <c r="O441" s="348"/>
      <c r="P441" s="214">
        <v>0</v>
      </c>
      <c r="Q441" s="214">
        <v>5536.35</v>
      </c>
      <c r="R441" s="68" t="s">
        <v>1479</v>
      </c>
      <c r="S441" s="349"/>
      <c r="T441" s="272"/>
    </row>
    <row r="442" spans="1:20" ht="63.75">
      <c r="A442" s="191">
        <v>269</v>
      </c>
      <c r="B442" s="68"/>
      <c r="C442" s="212" t="s">
        <v>109</v>
      </c>
      <c r="D442" s="213">
        <v>45685</v>
      </c>
      <c r="E442" s="191" t="s">
        <v>2111</v>
      </c>
      <c r="F442" s="191" t="s">
        <v>3</v>
      </c>
      <c r="G442" s="191">
        <v>2254057</v>
      </c>
      <c r="H442" s="68"/>
      <c r="I442" s="197" t="s">
        <v>2690</v>
      </c>
      <c r="J442" s="68"/>
      <c r="K442" s="68"/>
      <c r="L442" s="68"/>
      <c r="M442" s="68"/>
      <c r="N442" s="348"/>
      <c r="O442" s="348"/>
      <c r="P442" s="214">
        <v>0</v>
      </c>
      <c r="Q442" s="214">
        <v>2395.98</v>
      </c>
      <c r="R442" s="68" t="s">
        <v>1479</v>
      </c>
      <c r="S442" s="349"/>
      <c r="T442" s="272"/>
    </row>
    <row r="443" spans="1:20" ht="63.75">
      <c r="A443" s="191">
        <v>269</v>
      </c>
      <c r="B443" s="68"/>
      <c r="C443" s="212" t="s">
        <v>109</v>
      </c>
      <c r="D443" s="213">
        <v>45685</v>
      </c>
      <c r="E443" s="191" t="s">
        <v>2111</v>
      </c>
      <c r="F443" s="191" t="s">
        <v>3</v>
      </c>
      <c r="G443" s="191">
        <v>2254057</v>
      </c>
      <c r="H443" s="68"/>
      <c r="I443" s="197" t="s">
        <v>2690</v>
      </c>
      <c r="J443" s="68"/>
      <c r="K443" s="68"/>
      <c r="L443" s="68"/>
      <c r="M443" s="68"/>
      <c r="N443" s="348"/>
      <c r="O443" s="348"/>
      <c r="P443" s="214">
        <v>0</v>
      </c>
      <c r="Q443" s="214">
        <v>7542.9</v>
      </c>
      <c r="R443" s="68" t="s">
        <v>1479</v>
      </c>
      <c r="S443" s="349"/>
      <c r="T443" s="272"/>
    </row>
    <row r="444" spans="1:20" ht="63.75">
      <c r="A444" s="191">
        <v>903</v>
      </c>
      <c r="B444" s="68"/>
      <c r="C444" s="212" t="s">
        <v>192</v>
      </c>
      <c r="D444" s="213">
        <v>45685</v>
      </c>
      <c r="E444" s="191" t="s">
        <v>2112</v>
      </c>
      <c r="F444" s="191" t="s">
        <v>3</v>
      </c>
      <c r="G444" s="191">
        <v>2254058</v>
      </c>
      <c r="H444" s="68"/>
      <c r="I444" s="197" t="s">
        <v>2691</v>
      </c>
      <c r="J444" s="68"/>
      <c r="K444" s="68"/>
      <c r="L444" s="68"/>
      <c r="M444" s="68"/>
      <c r="N444" s="348"/>
      <c r="O444" s="348"/>
      <c r="P444" s="214">
        <v>0</v>
      </c>
      <c r="Q444" s="214">
        <v>1797.72</v>
      </c>
      <c r="R444" s="68" t="s">
        <v>5148</v>
      </c>
      <c r="S444" s="349"/>
      <c r="T444" s="272"/>
    </row>
    <row r="445" spans="1:20" ht="63.75">
      <c r="A445" s="191">
        <v>283</v>
      </c>
      <c r="B445" s="68"/>
      <c r="C445" s="212" t="s">
        <v>115</v>
      </c>
      <c r="D445" s="213">
        <v>45685</v>
      </c>
      <c r="E445" s="191" t="s">
        <v>2112</v>
      </c>
      <c r="F445" s="191" t="s">
        <v>3</v>
      </c>
      <c r="G445" s="191">
        <v>2254058</v>
      </c>
      <c r="H445" s="68"/>
      <c r="I445" s="197" t="s">
        <v>2691</v>
      </c>
      <c r="J445" s="68"/>
      <c r="K445" s="68"/>
      <c r="L445" s="68"/>
      <c r="M445" s="68"/>
      <c r="N445" s="348"/>
      <c r="O445" s="348"/>
      <c r="P445" s="214">
        <v>0</v>
      </c>
      <c r="Q445" s="214">
        <v>1610.7</v>
      </c>
      <c r="R445" s="68" t="s">
        <v>5148</v>
      </c>
      <c r="S445" s="349"/>
      <c r="T445" s="272"/>
    </row>
    <row r="446" spans="1:20" ht="63.75">
      <c r="A446" s="191">
        <v>86</v>
      </c>
      <c r="B446" s="68"/>
      <c r="C446" s="212" t="s">
        <v>50</v>
      </c>
      <c r="D446" s="213">
        <v>45685</v>
      </c>
      <c r="E446" s="191" t="s">
        <v>2112</v>
      </c>
      <c r="F446" s="191" t="s">
        <v>3</v>
      </c>
      <c r="G446" s="191">
        <v>2254058</v>
      </c>
      <c r="H446" s="68"/>
      <c r="I446" s="197" t="s">
        <v>2691</v>
      </c>
      <c r="J446" s="68"/>
      <c r="K446" s="68"/>
      <c r="L446" s="68"/>
      <c r="M446" s="68"/>
      <c r="N446" s="348"/>
      <c r="O446" s="348"/>
      <c r="P446" s="214">
        <v>0</v>
      </c>
      <c r="Q446" s="214">
        <v>7839</v>
      </c>
      <c r="R446" s="68" t="s">
        <v>5148</v>
      </c>
      <c r="S446" s="349"/>
      <c r="T446" s="272"/>
    </row>
    <row r="447" spans="1:20" ht="63.75">
      <c r="A447" s="191">
        <v>267</v>
      </c>
      <c r="B447" s="68"/>
      <c r="C447" s="212" t="s">
        <v>107</v>
      </c>
      <c r="D447" s="213">
        <v>45685</v>
      </c>
      <c r="E447" s="191" t="s">
        <v>2112</v>
      </c>
      <c r="F447" s="191" t="s">
        <v>3</v>
      </c>
      <c r="G447" s="191">
        <v>2254058</v>
      </c>
      <c r="H447" s="68"/>
      <c r="I447" s="197" t="s">
        <v>2691</v>
      </c>
      <c r="J447" s="68"/>
      <c r="K447" s="68"/>
      <c r="L447" s="68"/>
      <c r="M447" s="68"/>
      <c r="N447" s="348"/>
      <c r="O447" s="348"/>
      <c r="P447" s="214">
        <v>0</v>
      </c>
      <c r="Q447" s="214">
        <v>973627.66</v>
      </c>
      <c r="R447" s="68" t="s">
        <v>5148</v>
      </c>
      <c r="S447" s="349"/>
      <c r="T447" s="272"/>
    </row>
    <row r="448" spans="1:20" ht="63.75">
      <c r="A448" s="191">
        <v>903</v>
      </c>
      <c r="B448" s="68"/>
      <c r="C448" s="212" t="s">
        <v>192</v>
      </c>
      <c r="D448" s="213">
        <v>45685</v>
      </c>
      <c r="E448" s="191" t="s">
        <v>2112</v>
      </c>
      <c r="F448" s="191" t="s">
        <v>3</v>
      </c>
      <c r="G448" s="191">
        <v>2254058</v>
      </c>
      <c r="H448" s="68"/>
      <c r="I448" s="197" t="s">
        <v>2691</v>
      </c>
      <c r="J448" s="68"/>
      <c r="K448" s="68"/>
      <c r="L448" s="68"/>
      <c r="M448" s="68"/>
      <c r="N448" s="348"/>
      <c r="O448" s="348"/>
      <c r="P448" s="214">
        <v>0</v>
      </c>
      <c r="Q448" s="214">
        <v>346078.76</v>
      </c>
      <c r="R448" s="68" t="s">
        <v>5148</v>
      </c>
      <c r="S448" s="349"/>
      <c r="T448" s="272"/>
    </row>
    <row r="449" spans="1:20" ht="63.75">
      <c r="A449" s="191">
        <v>47</v>
      </c>
      <c r="B449" s="68"/>
      <c r="C449" s="212" t="s">
        <v>45</v>
      </c>
      <c r="D449" s="213">
        <v>45685</v>
      </c>
      <c r="E449" s="191" t="s">
        <v>2112</v>
      </c>
      <c r="F449" s="191" t="s">
        <v>3</v>
      </c>
      <c r="G449" s="191">
        <v>2254058</v>
      </c>
      <c r="H449" s="68"/>
      <c r="I449" s="197" t="s">
        <v>2691</v>
      </c>
      <c r="J449" s="68"/>
      <c r="K449" s="68"/>
      <c r="L449" s="68"/>
      <c r="M449" s="68"/>
      <c r="N449" s="348"/>
      <c r="O449" s="348"/>
      <c r="P449" s="214">
        <v>0</v>
      </c>
      <c r="Q449" s="214">
        <v>16121.7</v>
      </c>
      <c r="R449" s="68" t="s">
        <v>5148</v>
      </c>
      <c r="S449" s="349"/>
      <c r="T449" s="272"/>
    </row>
    <row r="450" spans="1:20" ht="63.75">
      <c r="A450" s="191">
        <v>681</v>
      </c>
      <c r="B450" s="68"/>
      <c r="C450" s="212" t="s">
        <v>180</v>
      </c>
      <c r="D450" s="213">
        <v>45685</v>
      </c>
      <c r="E450" s="191" t="s">
        <v>2112</v>
      </c>
      <c r="F450" s="191" t="s">
        <v>3</v>
      </c>
      <c r="G450" s="191">
        <v>2254058</v>
      </c>
      <c r="H450" s="68"/>
      <c r="I450" s="197" t="s">
        <v>2691</v>
      </c>
      <c r="J450" s="68"/>
      <c r="K450" s="68"/>
      <c r="L450" s="68"/>
      <c r="M450" s="68"/>
      <c r="N450" s="348"/>
      <c r="O450" s="348"/>
      <c r="P450" s="214">
        <v>0</v>
      </c>
      <c r="Q450" s="214">
        <v>26742.21</v>
      </c>
      <c r="R450" s="68" t="s">
        <v>5148</v>
      </c>
      <c r="S450" s="349"/>
      <c r="T450" s="272"/>
    </row>
    <row r="451" spans="1:20" ht="63.75">
      <c r="A451" s="191">
        <v>206</v>
      </c>
      <c r="B451" s="68"/>
      <c r="C451" s="212" t="s">
        <v>87</v>
      </c>
      <c r="D451" s="213">
        <v>45685</v>
      </c>
      <c r="E451" s="191" t="s">
        <v>2112</v>
      </c>
      <c r="F451" s="191" t="s">
        <v>3</v>
      </c>
      <c r="G451" s="191">
        <v>2254058</v>
      </c>
      <c r="H451" s="68"/>
      <c r="I451" s="197" t="s">
        <v>2691</v>
      </c>
      <c r="J451" s="68"/>
      <c r="K451" s="68"/>
      <c r="L451" s="68"/>
      <c r="M451" s="68"/>
      <c r="N451" s="348"/>
      <c r="O451" s="348"/>
      <c r="P451" s="214">
        <v>0</v>
      </c>
      <c r="Q451" s="214">
        <v>114.13</v>
      </c>
      <c r="R451" s="68" t="s">
        <v>5148</v>
      </c>
      <c r="S451" s="349"/>
      <c r="T451" s="272"/>
    </row>
    <row r="452" spans="1:20" ht="63.75">
      <c r="A452" s="191">
        <v>15</v>
      </c>
      <c r="B452" s="68"/>
      <c r="C452" s="212" t="s">
        <v>39</v>
      </c>
      <c r="D452" s="213">
        <v>45685</v>
      </c>
      <c r="E452" s="191" t="s">
        <v>2112</v>
      </c>
      <c r="F452" s="191" t="s">
        <v>3</v>
      </c>
      <c r="G452" s="191">
        <v>2254058</v>
      </c>
      <c r="H452" s="68"/>
      <c r="I452" s="197" t="s">
        <v>2691</v>
      </c>
      <c r="J452" s="68"/>
      <c r="K452" s="68"/>
      <c r="L452" s="68"/>
      <c r="M452" s="68"/>
      <c r="N452" s="348"/>
      <c r="O452" s="348"/>
      <c r="P452" s="214">
        <v>0</v>
      </c>
      <c r="Q452" s="214">
        <v>313.65999999999997</v>
      </c>
      <c r="R452" s="68" t="s">
        <v>5148</v>
      </c>
      <c r="S452" s="349"/>
      <c r="T452" s="272"/>
    </row>
    <row r="453" spans="1:20" ht="63.75">
      <c r="A453" s="191">
        <v>269</v>
      </c>
      <c r="B453" s="68"/>
      <c r="C453" s="212" t="s">
        <v>109</v>
      </c>
      <c r="D453" s="213">
        <v>45685</v>
      </c>
      <c r="E453" s="191" t="s">
        <v>2113</v>
      </c>
      <c r="F453" s="191" t="s">
        <v>3</v>
      </c>
      <c r="G453" s="191">
        <v>2254059</v>
      </c>
      <c r="H453" s="68"/>
      <c r="I453" s="197" t="s">
        <v>2692</v>
      </c>
      <c r="J453" s="68"/>
      <c r="K453" s="68"/>
      <c r="L453" s="68"/>
      <c r="M453" s="68"/>
      <c r="N453" s="348"/>
      <c r="O453" s="348"/>
      <c r="P453" s="214">
        <v>0</v>
      </c>
      <c r="Q453" s="214">
        <v>23454.79</v>
      </c>
      <c r="R453" s="68" t="s">
        <v>1479</v>
      </c>
      <c r="S453" s="349"/>
      <c r="T453" s="272"/>
    </row>
    <row r="454" spans="1:20" ht="63.75">
      <c r="A454" s="191">
        <v>269</v>
      </c>
      <c r="B454" s="68"/>
      <c r="C454" s="212" t="s">
        <v>109</v>
      </c>
      <c r="D454" s="213">
        <v>45685</v>
      </c>
      <c r="E454" s="191" t="s">
        <v>2113</v>
      </c>
      <c r="F454" s="191" t="s">
        <v>3</v>
      </c>
      <c r="G454" s="191">
        <v>2254059</v>
      </c>
      <c r="H454" s="68"/>
      <c r="I454" s="197" t="s">
        <v>2692</v>
      </c>
      <c r="J454" s="68"/>
      <c r="K454" s="68"/>
      <c r="L454" s="68"/>
      <c r="M454" s="68"/>
      <c r="N454" s="348"/>
      <c r="O454" s="348"/>
      <c r="P454" s="214">
        <v>0</v>
      </c>
      <c r="Q454" s="214">
        <v>38139.57</v>
      </c>
      <c r="R454" s="68" t="s">
        <v>1479</v>
      </c>
      <c r="S454" s="349"/>
      <c r="T454" s="272"/>
    </row>
    <row r="455" spans="1:20" ht="63.75">
      <c r="A455" s="191">
        <v>269</v>
      </c>
      <c r="B455" s="68"/>
      <c r="C455" s="212" t="s">
        <v>109</v>
      </c>
      <c r="D455" s="213">
        <v>45685</v>
      </c>
      <c r="E455" s="191" t="s">
        <v>2113</v>
      </c>
      <c r="F455" s="191" t="s">
        <v>3</v>
      </c>
      <c r="G455" s="191">
        <v>2254059</v>
      </c>
      <c r="H455" s="68"/>
      <c r="I455" s="197" t="s">
        <v>2692</v>
      </c>
      <c r="J455" s="68"/>
      <c r="K455" s="68"/>
      <c r="L455" s="68"/>
      <c r="M455" s="68"/>
      <c r="N455" s="348"/>
      <c r="O455" s="348"/>
      <c r="P455" s="214">
        <v>0</v>
      </c>
      <c r="Q455" s="214">
        <v>25720.2</v>
      </c>
      <c r="R455" s="68" t="s">
        <v>1479</v>
      </c>
      <c r="S455" s="349"/>
      <c r="T455" s="272"/>
    </row>
    <row r="456" spans="1:20" ht="51">
      <c r="A456" s="191" t="s">
        <v>550</v>
      </c>
      <c r="B456" s="68"/>
      <c r="C456" s="212" t="s">
        <v>589</v>
      </c>
      <c r="D456" s="213">
        <v>45685</v>
      </c>
      <c r="E456" s="191" t="s">
        <v>2114</v>
      </c>
      <c r="F456" s="191" t="s">
        <v>3</v>
      </c>
      <c r="G456" s="191">
        <v>2254147</v>
      </c>
      <c r="H456" s="68"/>
      <c r="I456" s="197" t="s">
        <v>2693</v>
      </c>
      <c r="J456" s="68"/>
      <c r="K456" s="68"/>
      <c r="L456" s="68"/>
      <c r="M456" s="68"/>
      <c r="N456" s="348"/>
      <c r="O456" s="348"/>
      <c r="P456" s="214">
        <v>0</v>
      </c>
      <c r="Q456" s="214">
        <v>4166.87</v>
      </c>
      <c r="R456" s="68" t="s">
        <v>1479</v>
      </c>
      <c r="S456" s="349"/>
      <c r="T456" s="272"/>
    </row>
    <row r="457" spans="1:20" ht="63.75">
      <c r="A457" s="191" t="s">
        <v>542</v>
      </c>
      <c r="B457" s="68"/>
      <c r="C457" s="212" t="s">
        <v>687</v>
      </c>
      <c r="D457" s="213">
        <v>45685</v>
      </c>
      <c r="E457" s="191" t="s">
        <v>2115</v>
      </c>
      <c r="F457" s="191" t="s">
        <v>10</v>
      </c>
      <c r="G457" s="191">
        <v>19598</v>
      </c>
      <c r="H457" s="68"/>
      <c r="I457" s="197" t="s">
        <v>2694</v>
      </c>
      <c r="J457" s="68"/>
      <c r="K457" s="68"/>
      <c r="L457" s="68"/>
      <c r="M457" s="68"/>
      <c r="N457" s="348"/>
      <c r="O457" s="348"/>
      <c r="P457" s="214">
        <v>10264.61</v>
      </c>
      <c r="Q457" s="214">
        <v>0</v>
      </c>
      <c r="R457" s="68" t="s">
        <v>1479</v>
      </c>
      <c r="S457" s="349"/>
      <c r="T457" s="272"/>
    </row>
    <row r="458" spans="1:20" ht="51">
      <c r="A458" s="191">
        <v>383</v>
      </c>
      <c r="B458" s="68"/>
      <c r="C458" s="212" t="s">
        <v>1242</v>
      </c>
      <c r="D458" s="213">
        <v>45685</v>
      </c>
      <c r="E458" s="191" t="s">
        <v>2116</v>
      </c>
      <c r="F458" s="191" t="s">
        <v>6</v>
      </c>
      <c r="G458" s="191">
        <v>2160459</v>
      </c>
      <c r="H458" s="68"/>
      <c r="I458" s="197" t="s">
        <v>2695</v>
      </c>
      <c r="J458" s="68"/>
      <c r="K458" s="68"/>
      <c r="L458" s="68"/>
      <c r="M458" s="68"/>
      <c r="N458" s="348"/>
      <c r="O458" s="348"/>
      <c r="P458" s="214">
        <v>0</v>
      </c>
      <c r="Q458" s="214">
        <v>133</v>
      </c>
      <c r="R458" s="68" t="s">
        <v>1479</v>
      </c>
      <c r="S458" s="349"/>
      <c r="T458" s="272"/>
    </row>
    <row r="459" spans="1:20" ht="63.75">
      <c r="A459" s="191" t="s">
        <v>542</v>
      </c>
      <c r="B459" s="68"/>
      <c r="C459" s="212" t="s">
        <v>687</v>
      </c>
      <c r="D459" s="213">
        <v>45685</v>
      </c>
      <c r="E459" s="191" t="s">
        <v>2117</v>
      </c>
      <c r="F459" s="191" t="s">
        <v>10</v>
      </c>
      <c r="G459" s="191">
        <v>19542</v>
      </c>
      <c r="H459" s="68"/>
      <c r="I459" s="197" t="s">
        <v>2696</v>
      </c>
      <c r="J459" s="68"/>
      <c r="K459" s="68"/>
      <c r="L459" s="68"/>
      <c r="M459" s="68"/>
      <c r="N459" s="348"/>
      <c r="O459" s="348"/>
      <c r="P459" s="214">
        <v>3454</v>
      </c>
      <c r="Q459" s="214">
        <v>0</v>
      </c>
      <c r="R459" s="68" t="s">
        <v>1479</v>
      </c>
      <c r="S459" s="349"/>
      <c r="T459" s="272"/>
    </row>
    <row r="460" spans="1:20" ht="63.75">
      <c r="A460" s="191" t="s">
        <v>544</v>
      </c>
      <c r="B460" s="68"/>
      <c r="C460" s="212" t="s">
        <v>679</v>
      </c>
      <c r="D460" s="213">
        <v>45685</v>
      </c>
      <c r="E460" s="191" t="s">
        <v>2118</v>
      </c>
      <c r="F460" s="191" t="s">
        <v>6</v>
      </c>
      <c r="G460" s="191">
        <v>2160600</v>
      </c>
      <c r="H460" s="68"/>
      <c r="I460" s="197" t="s">
        <v>2697</v>
      </c>
      <c r="J460" s="68"/>
      <c r="K460" s="68"/>
      <c r="L460" s="68"/>
      <c r="M460" s="68"/>
      <c r="N460" s="348"/>
      <c r="O460" s="348"/>
      <c r="P460" s="214">
        <v>0</v>
      </c>
      <c r="Q460" s="214">
        <v>0.42</v>
      </c>
      <c r="R460" s="68" t="s">
        <v>1479</v>
      </c>
      <c r="S460" s="349"/>
      <c r="T460" s="272"/>
    </row>
    <row r="461" spans="1:20" ht="63.75">
      <c r="A461" s="191" t="s">
        <v>544</v>
      </c>
      <c r="B461" s="68"/>
      <c r="C461" s="212" t="s">
        <v>679</v>
      </c>
      <c r="D461" s="213">
        <v>45685</v>
      </c>
      <c r="E461" s="191" t="s">
        <v>2119</v>
      </c>
      <c r="F461" s="191" t="s">
        <v>6</v>
      </c>
      <c r="G461" s="191">
        <v>2160575</v>
      </c>
      <c r="H461" s="68"/>
      <c r="I461" s="197" t="s">
        <v>2698</v>
      </c>
      <c r="J461" s="68"/>
      <c r="K461" s="68"/>
      <c r="L461" s="68"/>
      <c r="M461" s="68"/>
      <c r="N461" s="348"/>
      <c r="O461" s="348"/>
      <c r="P461" s="214">
        <v>0</v>
      </c>
      <c r="Q461" s="214">
        <v>35726.78</v>
      </c>
      <c r="R461" s="68" t="s">
        <v>1479</v>
      </c>
      <c r="S461" s="349"/>
      <c r="T461" s="272"/>
    </row>
    <row r="462" spans="1:20" ht="63.75">
      <c r="A462" s="191" t="s">
        <v>544</v>
      </c>
      <c r="B462" s="68"/>
      <c r="C462" s="212" t="s">
        <v>679</v>
      </c>
      <c r="D462" s="213">
        <v>45685</v>
      </c>
      <c r="E462" s="191" t="s">
        <v>2120</v>
      </c>
      <c r="F462" s="191" t="s">
        <v>6</v>
      </c>
      <c r="G462" s="191">
        <v>2160601</v>
      </c>
      <c r="H462" s="68"/>
      <c r="I462" s="197" t="s">
        <v>2699</v>
      </c>
      <c r="J462" s="68"/>
      <c r="K462" s="68"/>
      <c r="L462" s="68"/>
      <c r="M462" s="68"/>
      <c r="N462" s="348"/>
      <c r="O462" s="348"/>
      <c r="P462" s="214">
        <v>0</v>
      </c>
      <c r="Q462" s="214">
        <v>45820.92</v>
      </c>
      <c r="R462" s="68" t="s">
        <v>1479</v>
      </c>
      <c r="S462" s="349"/>
      <c r="T462" s="272"/>
    </row>
    <row r="463" spans="1:20" ht="63.75">
      <c r="A463" s="191" t="s">
        <v>544</v>
      </c>
      <c r="B463" s="68"/>
      <c r="C463" s="212" t="s">
        <v>679</v>
      </c>
      <c r="D463" s="213">
        <v>45685</v>
      </c>
      <c r="E463" s="191" t="s">
        <v>2121</v>
      </c>
      <c r="F463" s="191" t="s">
        <v>6</v>
      </c>
      <c r="G463" s="191">
        <v>2160602</v>
      </c>
      <c r="H463" s="68"/>
      <c r="I463" s="197" t="s">
        <v>2700</v>
      </c>
      <c r="J463" s="68"/>
      <c r="K463" s="68"/>
      <c r="L463" s="68"/>
      <c r="M463" s="68"/>
      <c r="N463" s="348"/>
      <c r="O463" s="348"/>
      <c r="P463" s="214">
        <v>0</v>
      </c>
      <c r="Q463" s="214">
        <v>103826.64</v>
      </c>
      <c r="R463" s="68" t="s">
        <v>1479</v>
      </c>
      <c r="S463" s="349"/>
      <c r="T463" s="272"/>
    </row>
    <row r="464" spans="1:20" ht="63.75">
      <c r="A464" s="191" t="s">
        <v>544</v>
      </c>
      <c r="B464" s="68"/>
      <c r="C464" s="212" t="s">
        <v>679</v>
      </c>
      <c r="D464" s="213">
        <v>45685</v>
      </c>
      <c r="E464" s="191" t="s">
        <v>2122</v>
      </c>
      <c r="F464" s="191" t="s">
        <v>6</v>
      </c>
      <c r="G464" s="191">
        <v>2160603</v>
      </c>
      <c r="H464" s="68"/>
      <c r="I464" s="197" t="s">
        <v>2701</v>
      </c>
      <c r="J464" s="68"/>
      <c r="K464" s="68"/>
      <c r="L464" s="68"/>
      <c r="M464" s="68"/>
      <c r="N464" s="348"/>
      <c r="O464" s="348"/>
      <c r="P464" s="214">
        <v>0</v>
      </c>
      <c r="Q464" s="214">
        <v>93828.39</v>
      </c>
      <c r="R464" s="68" t="s">
        <v>1479</v>
      </c>
      <c r="S464" s="349"/>
      <c r="T464" s="272"/>
    </row>
    <row r="465" spans="1:20" ht="63.75">
      <c r="A465" s="191" t="s">
        <v>544</v>
      </c>
      <c r="B465" s="68"/>
      <c r="C465" s="212" t="s">
        <v>679</v>
      </c>
      <c r="D465" s="213">
        <v>45685</v>
      </c>
      <c r="E465" s="191" t="s">
        <v>2123</v>
      </c>
      <c r="F465" s="191" t="s">
        <v>6</v>
      </c>
      <c r="G465" s="191">
        <v>2160605</v>
      </c>
      <c r="H465" s="68"/>
      <c r="I465" s="197" t="s">
        <v>2702</v>
      </c>
      <c r="J465" s="68"/>
      <c r="K465" s="68"/>
      <c r="L465" s="68"/>
      <c r="M465" s="68"/>
      <c r="N465" s="348"/>
      <c r="O465" s="348"/>
      <c r="P465" s="214">
        <v>0</v>
      </c>
      <c r="Q465" s="214">
        <v>1683.91</v>
      </c>
      <c r="R465" s="68" t="s">
        <v>1479</v>
      </c>
      <c r="S465" s="349"/>
      <c r="T465" s="272"/>
    </row>
    <row r="466" spans="1:20" ht="63.75">
      <c r="A466" s="191" t="s">
        <v>544</v>
      </c>
      <c r="B466" s="68"/>
      <c r="C466" s="212" t="s">
        <v>679</v>
      </c>
      <c r="D466" s="213">
        <v>45685</v>
      </c>
      <c r="E466" s="191" t="s">
        <v>2124</v>
      </c>
      <c r="F466" s="191" t="s">
        <v>6</v>
      </c>
      <c r="G466" s="191">
        <v>2160606</v>
      </c>
      <c r="H466" s="68"/>
      <c r="I466" s="197" t="s">
        <v>2703</v>
      </c>
      <c r="J466" s="68"/>
      <c r="K466" s="68"/>
      <c r="L466" s="68"/>
      <c r="M466" s="68"/>
      <c r="N466" s="348"/>
      <c r="O466" s="348"/>
      <c r="P466" s="214">
        <v>0</v>
      </c>
      <c r="Q466" s="214">
        <v>0.04</v>
      </c>
      <c r="R466" s="68" t="s">
        <v>1479</v>
      </c>
      <c r="S466" s="349"/>
      <c r="T466" s="272"/>
    </row>
    <row r="467" spans="1:20" ht="63.75">
      <c r="A467" s="191" t="s">
        <v>544</v>
      </c>
      <c r="B467" s="68"/>
      <c r="C467" s="212" t="s">
        <v>679</v>
      </c>
      <c r="D467" s="213">
        <v>45685</v>
      </c>
      <c r="E467" s="191" t="s">
        <v>2125</v>
      </c>
      <c r="F467" s="191" t="s">
        <v>6</v>
      </c>
      <c r="G467" s="191">
        <v>2160607</v>
      </c>
      <c r="H467" s="68"/>
      <c r="I467" s="197" t="s">
        <v>2704</v>
      </c>
      <c r="J467" s="68"/>
      <c r="K467" s="68"/>
      <c r="L467" s="68"/>
      <c r="M467" s="68"/>
      <c r="N467" s="348"/>
      <c r="O467" s="348"/>
      <c r="P467" s="214">
        <v>0</v>
      </c>
      <c r="Q467" s="214">
        <v>377419.6</v>
      </c>
      <c r="R467" s="68" t="s">
        <v>1479</v>
      </c>
      <c r="S467" s="349"/>
      <c r="T467" s="272"/>
    </row>
    <row r="468" spans="1:20" ht="63.75">
      <c r="A468" s="191">
        <v>117</v>
      </c>
      <c r="B468" s="68"/>
      <c r="C468" s="212" t="s">
        <v>54</v>
      </c>
      <c r="D468" s="213">
        <v>45685</v>
      </c>
      <c r="E468" s="191" t="s">
        <v>2126</v>
      </c>
      <c r="F468" s="191" t="s">
        <v>10</v>
      </c>
      <c r="G468" s="191">
        <v>1117825</v>
      </c>
      <c r="H468" s="68"/>
      <c r="I468" s="197" t="s">
        <v>2705</v>
      </c>
      <c r="J468" s="68"/>
      <c r="K468" s="68"/>
      <c r="L468" s="68"/>
      <c r="M468" s="68"/>
      <c r="N468" s="348"/>
      <c r="O468" s="348"/>
      <c r="P468" s="214">
        <v>60</v>
      </c>
      <c r="Q468" s="214">
        <v>0</v>
      </c>
      <c r="R468" s="68" t="s">
        <v>1479</v>
      </c>
      <c r="S468" s="349"/>
      <c r="T468" s="272"/>
    </row>
    <row r="469" spans="1:20" ht="89.25">
      <c r="A469" s="191" t="s">
        <v>542</v>
      </c>
      <c r="B469" s="68"/>
      <c r="C469" s="212" t="s">
        <v>687</v>
      </c>
      <c r="D469" s="213">
        <v>45685</v>
      </c>
      <c r="E469" s="191" t="s">
        <v>2127</v>
      </c>
      <c r="F469" s="191" t="s">
        <v>20</v>
      </c>
      <c r="G469" s="191">
        <v>1117835</v>
      </c>
      <c r="H469" s="68"/>
      <c r="I469" s="197" t="s">
        <v>2706</v>
      </c>
      <c r="J469" s="68"/>
      <c r="K469" s="68"/>
      <c r="L469" s="68"/>
      <c r="M469" s="68"/>
      <c r="N469" s="348"/>
      <c r="O469" s="348"/>
      <c r="P469" s="214">
        <v>30138360.23</v>
      </c>
      <c r="Q469" s="214">
        <v>0</v>
      </c>
      <c r="R469" s="68" t="s">
        <v>1479</v>
      </c>
      <c r="S469" s="349"/>
      <c r="T469" s="272"/>
    </row>
    <row r="470" spans="1:20" ht="76.5">
      <c r="A470" s="191">
        <v>117</v>
      </c>
      <c r="B470" s="68"/>
      <c r="C470" s="212" t="s">
        <v>54</v>
      </c>
      <c r="D470" s="213">
        <v>45685</v>
      </c>
      <c r="E470" s="191" t="s">
        <v>2128</v>
      </c>
      <c r="F470" s="191" t="s">
        <v>10</v>
      </c>
      <c r="G470" s="191">
        <v>1117840</v>
      </c>
      <c r="H470" s="68"/>
      <c r="I470" s="197" t="s">
        <v>2707</v>
      </c>
      <c r="J470" s="68"/>
      <c r="K470" s="68"/>
      <c r="L470" s="68"/>
      <c r="M470" s="68"/>
      <c r="N470" s="348"/>
      <c r="O470" s="348"/>
      <c r="P470" s="214">
        <v>60</v>
      </c>
      <c r="Q470" s="214">
        <v>0</v>
      </c>
      <c r="R470" s="68" t="s">
        <v>1479</v>
      </c>
      <c r="S470" s="349"/>
      <c r="T470" s="272"/>
    </row>
    <row r="471" spans="1:20" ht="76.5">
      <c r="A471" s="191">
        <v>155</v>
      </c>
      <c r="B471" s="68"/>
      <c r="C471" s="212" t="s">
        <v>75</v>
      </c>
      <c r="D471" s="213">
        <v>45685</v>
      </c>
      <c r="E471" s="191" t="s">
        <v>2130</v>
      </c>
      <c r="F471" s="191" t="s">
        <v>6</v>
      </c>
      <c r="G471" s="191">
        <v>10000021636698</v>
      </c>
      <c r="H471" s="68"/>
      <c r="I471" s="197" t="s">
        <v>2708</v>
      </c>
      <c r="J471" s="68"/>
      <c r="K471" s="68"/>
      <c r="L471" s="68"/>
      <c r="M471" s="68"/>
      <c r="N471" s="348"/>
      <c r="O471" s="348"/>
      <c r="P471" s="214">
        <v>0</v>
      </c>
      <c r="Q471" s="214">
        <v>501</v>
      </c>
      <c r="R471" s="68" t="s">
        <v>1479</v>
      </c>
      <c r="S471" s="349"/>
      <c r="T471" s="272"/>
    </row>
    <row r="472" spans="1:20" ht="76.5">
      <c r="A472" s="191">
        <v>132</v>
      </c>
      <c r="B472" s="68"/>
      <c r="C472" s="212" t="s">
        <v>59</v>
      </c>
      <c r="D472" s="213">
        <v>45685</v>
      </c>
      <c r="E472" s="191" t="s">
        <v>2131</v>
      </c>
      <c r="F472" s="191" t="s">
        <v>6</v>
      </c>
      <c r="G472" s="191">
        <v>10000026017645</v>
      </c>
      <c r="H472" s="68"/>
      <c r="I472" s="197" t="s">
        <v>2709</v>
      </c>
      <c r="J472" s="68"/>
      <c r="K472" s="68"/>
      <c r="L472" s="68"/>
      <c r="M472" s="68"/>
      <c r="N472" s="348"/>
      <c r="O472" s="348"/>
      <c r="P472" s="214">
        <v>0</v>
      </c>
      <c r="Q472" s="214">
        <v>44000</v>
      </c>
      <c r="R472" s="68" t="s">
        <v>1479</v>
      </c>
      <c r="S472" s="349"/>
      <c r="T472" s="272"/>
    </row>
    <row r="473" spans="1:20" ht="76.5">
      <c r="A473" s="191">
        <v>385</v>
      </c>
      <c r="B473" s="68"/>
      <c r="C473" s="212" t="s">
        <v>688</v>
      </c>
      <c r="D473" s="213">
        <v>45685</v>
      </c>
      <c r="E473" s="191" t="s">
        <v>2132</v>
      </c>
      <c r="F473" s="191" t="s">
        <v>6</v>
      </c>
      <c r="G473" s="191">
        <v>10000028449820</v>
      </c>
      <c r="H473" s="68"/>
      <c r="I473" s="197" t="s">
        <v>2710</v>
      </c>
      <c r="J473" s="68"/>
      <c r="K473" s="68"/>
      <c r="L473" s="68"/>
      <c r="M473" s="68"/>
      <c r="N473" s="348"/>
      <c r="O473" s="348"/>
      <c r="P473" s="214">
        <v>0</v>
      </c>
      <c r="Q473" s="214">
        <v>3998.12</v>
      </c>
      <c r="R473" s="68" t="s">
        <v>1479</v>
      </c>
      <c r="S473" s="349"/>
      <c r="T473" s="272"/>
    </row>
    <row r="474" spans="1:20" ht="76.5">
      <c r="A474" s="191">
        <v>16</v>
      </c>
      <c r="B474" s="68"/>
      <c r="C474" s="212" t="s">
        <v>40</v>
      </c>
      <c r="D474" s="213">
        <v>45685</v>
      </c>
      <c r="E474" s="191" t="s">
        <v>2133</v>
      </c>
      <c r="F474" s="191" t="s">
        <v>6</v>
      </c>
      <c r="G474" s="191">
        <v>10000028754013</v>
      </c>
      <c r="H474" s="68"/>
      <c r="I474" s="197" t="s">
        <v>2711</v>
      </c>
      <c r="J474" s="68"/>
      <c r="K474" s="68"/>
      <c r="L474" s="68"/>
      <c r="M474" s="68"/>
      <c r="N474" s="348"/>
      <c r="O474" s="348"/>
      <c r="P474" s="214">
        <v>0</v>
      </c>
      <c r="Q474" s="214">
        <v>2160</v>
      </c>
      <c r="R474" s="68" t="s">
        <v>1479</v>
      </c>
      <c r="S474" s="349"/>
      <c r="T474" s="272"/>
    </row>
    <row r="475" spans="1:20" ht="76.5">
      <c r="A475" s="191">
        <v>46</v>
      </c>
      <c r="B475" s="68"/>
      <c r="C475" s="212" t="s">
        <v>1367</v>
      </c>
      <c r="D475" s="213">
        <v>45685</v>
      </c>
      <c r="E475" s="191" t="s">
        <v>2134</v>
      </c>
      <c r="F475" s="191" t="s">
        <v>6</v>
      </c>
      <c r="G475" s="191">
        <v>10000041244041</v>
      </c>
      <c r="H475" s="68"/>
      <c r="I475" s="197" t="s">
        <v>2712</v>
      </c>
      <c r="J475" s="68"/>
      <c r="K475" s="68"/>
      <c r="L475" s="68"/>
      <c r="M475" s="68"/>
      <c r="N475" s="348"/>
      <c r="O475" s="348"/>
      <c r="P475" s="214">
        <v>0</v>
      </c>
      <c r="Q475" s="214">
        <v>39981.21</v>
      </c>
      <c r="R475" s="68" t="s">
        <v>1479</v>
      </c>
      <c r="S475" s="349"/>
      <c r="T475" s="272"/>
    </row>
    <row r="476" spans="1:20" ht="38.25">
      <c r="A476" s="191" t="s">
        <v>550</v>
      </c>
      <c r="B476" s="68"/>
      <c r="C476" s="212" t="s">
        <v>589</v>
      </c>
      <c r="D476" s="213">
        <v>45686</v>
      </c>
      <c r="E476" s="191" t="s">
        <v>2135</v>
      </c>
      <c r="F476" s="191" t="s">
        <v>3</v>
      </c>
      <c r="G476" s="191">
        <v>2254484</v>
      </c>
      <c r="H476" s="68"/>
      <c r="I476" s="197" t="s">
        <v>2713</v>
      </c>
      <c r="J476" s="68"/>
      <c r="K476" s="68"/>
      <c r="L476" s="68"/>
      <c r="M476" s="68"/>
      <c r="N476" s="348"/>
      <c r="O476" s="348"/>
      <c r="P476" s="214">
        <v>0</v>
      </c>
      <c r="Q476" s="214">
        <v>5400</v>
      </c>
      <c r="R476" s="68" t="s">
        <v>1479</v>
      </c>
      <c r="S476" s="349"/>
      <c r="T476" s="272"/>
    </row>
    <row r="477" spans="1:20" ht="38.25">
      <c r="A477" s="191" t="s">
        <v>550</v>
      </c>
      <c r="B477" s="68"/>
      <c r="C477" s="212" t="s">
        <v>589</v>
      </c>
      <c r="D477" s="213">
        <v>45686</v>
      </c>
      <c r="E477" s="191" t="s">
        <v>2136</v>
      </c>
      <c r="F477" s="191" t="s">
        <v>3</v>
      </c>
      <c r="G477" s="191">
        <v>2254485</v>
      </c>
      <c r="H477" s="68"/>
      <c r="I477" s="197" t="s">
        <v>2714</v>
      </c>
      <c r="J477" s="68"/>
      <c r="K477" s="68"/>
      <c r="L477" s="68"/>
      <c r="M477" s="68"/>
      <c r="N477" s="348"/>
      <c r="O477" s="348"/>
      <c r="P477" s="214">
        <v>0</v>
      </c>
      <c r="Q477" s="214">
        <v>8280</v>
      </c>
      <c r="R477" s="68" t="s">
        <v>1479</v>
      </c>
      <c r="S477" s="349"/>
      <c r="T477" s="272"/>
    </row>
    <row r="478" spans="1:20" ht="38.25">
      <c r="A478" s="191">
        <v>293</v>
      </c>
      <c r="B478" s="68"/>
      <c r="C478" s="212" t="s">
        <v>121</v>
      </c>
      <c r="D478" s="213">
        <v>45686</v>
      </c>
      <c r="E478" s="191" t="s">
        <v>2137</v>
      </c>
      <c r="F478" s="191" t="s">
        <v>3</v>
      </c>
      <c r="G478" s="191">
        <v>2254496</v>
      </c>
      <c r="H478" s="68"/>
      <c r="I478" s="197" t="s">
        <v>2715</v>
      </c>
      <c r="J478" s="68"/>
      <c r="K478" s="68"/>
      <c r="L478" s="68"/>
      <c r="M478" s="68"/>
      <c r="N478" s="348"/>
      <c r="O478" s="348"/>
      <c r="P478" s="214">
        <v>0</v>
      </c>
      <c r="Q478" s="214">
        <v>206</v>
      </c>
      <c r="R478" s="68" t="s">
        <v>1479</v>
      </c>
      <c r="S478" s="349"/>
      <c r="T478" s="272"/>
    </row>
    <row r="479" spans="1:20" ht="51">
      <c r="A479" s="191">
        <v>383</v>
      </c>
      <c r="B479" s="68"/>
      <c r="C479" s="212" t="s">
        <v>1242</v>
      </c>
      <c r="D479" s="213">
        <v>45686</v>
      </c>
      <c r="E479" s="191" t="s">
        <v>2138</v>
      </c>
      <c r="F479" s="191" t="s">
        <v>3</v>
      </c>
      <c r="G479" s="191">
        <v>2254506</v>
      </c>
      <c r="H479" s="68"/>
      <c r="I479" s="197" t="s">
        <v>2716</v>
      </c>
      <c r="J479" s="68"/>
      <c r="K479" s="68"/>
      <c r="L479" s="68"/>
      <c r="M479" s="68"/>
      <c r="N479" s="348"/>
      <c r="O479" s="348"/>
      <c r="P479" s="214">
        <v>0</v>
      </c>
      <c r="Q479" s="214">
        <v>420</v>
      </c>
      <c r="R479" s="68" t="s">
        <v>1479</v>
      </c>
      <c r="S479" s="349"/>
      <c r="T479" s="272"/>
    </row>
    <row r="480" spans="1:20" ht="51">
      <c r="A480" s="191" t="s">
        <v>550</v>
      </c>
      <c r="B480" s="68"/>
      <c r="C480" s="212" t="s">
        <v>589</v>
      </c>
      <c r="D480" s="213">
        <v>45686</v>
      </c>
      <c r="E480" s="191" t="s">
        <v>2139</v>
      </c>
      <c r="F480" s="191" t="s">
        <v>3</v>
      </c>
      <c r="G480" s="191">
        <v>2254550</v>
      </c>
      <c r="H480" s="68"/>
      <c r="I480" s="197" t="s">
        <v>2717</v>
      </c>
      <c r="J480" s="68"/>
      <c r="K480" s="68"/>
      <c r="L480" s="68"/>
      <c r="M480" s="68"/>
      <c r="N480" s="348"/>
      <c r="O480" s="348"/>
      <c r="P480" s="214">
        <v>0</v>
      </c>
      <c r="Q480" s="214">
        <v>6290.03</v>
      </c>
      <c r="R480" s="68" t="s">
        <v>1479</v>
      </c>
      <c r="S480" s="349"/>
      <c r="T480" s="272"/>
    </row>
    <row r="481" spans="1:20" ht="38.25">
      <c r="A481" s="191" t="s">
        <v>550</v>
      </c>
      <c r="B481" s="68"/>
      <c r="C481" s="212" t="s">
        <v>589</v>
      </c>
      <c r="D481" s="213">
        <v>45686</v>
      </c>
      <c r="E481" s="191" t="s">
        <v>2140</v>
      </c>
      <c r="F481" s="191" t="s">
        <v>3</v>
      </c>
      <c r="G481" s="191">
        <v>2254565</v>
      </c>
      <c r="H481" s="68"/>
      <c r="I481" s="197" t="s">
        <v>2718</v>
      </c>
      <c r="J481" s="68"/>
      <c r="K481" s="68"/>
      <c r="L481" s="68"/>
      <c r="M481" s="68"/>
      <c r="N481" s="348"/>
      <c r="O481" s="348"/>
      <c r="P481" s="214">
        <v>0</v>
      </c>
      <c r="Q481" s="214">
        <v>480</v>
      </c>
      <c r="R481" s="68" t="s">
        <v>1479</v>
      </c>
      <c r="S481" s="349"/>
      <c r="T481" s="272"/>
    </row>
    <row r="482" spans="1:20" ht="63.75">
      <c r="A482" s="191">
        <v>513</v>
      </c>
      <c r="B482" s="68"/>
      <c r="C482" s="212" t="s">
        <v>160</v>
      </c>
      <c r="D482" s="213">
        <v>45686</v>
      </c>
      <c r="E482" s="191" t="s">
        <v>2141</v>
      </c>
      <c r="F482" s="191" t="s">
        <v>3</v>
      </c>
      <c r="G482" s="191">
        <v>2254574</v>
      </c>
      <c r="H482" s="68"/>
      <c r="I482" s="197" t="s">
        <v>2719</v>
      </c>
      <c r="J482" s="68"/>
      <c r="K482" s="68"/>
      <c r="L482" s="68"/>
      <c r="M482" s="68"/>
      <c r="N482" s="348"/>
      <c r="O482" s="348"/>
      <c r="P482" s="214">
        <v>0</v>
      </c>
      <c r="Q482" s="214">
        <v>1624.2</v>
      </c>
      <c r="R482" s="68" t="s">
        <v>1479</v>
      </c>
      <c r="S482" s="349"/>
      <c r="T482" s="272"/>
    </row>
    <row r="483" spans="1:20" ht="51">
      <c r="A483" s="191" t="s">
        <v>550</v>
      </c>
      <c r="B483" s="68"/>
      <c r="C483" s="212" t="s">
        <v>589</v>
      </c>
      <c r="D483" s="213">
        <v>45686</v>
      </c>
      <c r="E483" s="191" t="s">
        <v>2142</v>
      </c>
      <c r="F483" s="191" t="s">
        <v>3</v>
      </c>
      <c r="G483" s="191">
        <v>2254593</v>
      </c>
      <c r="H483" s="68"/>
      <c r="I483" s="197" t="s">
        <v>2720</v>
      </c>
      <c r="J483" s="68"/>
      <c r="K483" s="68"/>
      <c r="L483" s="68"/>
      <c r="M483" s="68"/>
      <c r="N483" s="348"/>
      <c r="O483" s="348"/>
      <c r="P483" s="214">
        <v>0</v>
      </c>
      <c r="Q483" s="214">
        <v>679.03</v>
      </c>
      <c r="R483" s="68" t="s">
        <v>1479</v>
      </c>
      <c r="S483" s="349"/>
      <c r="T483" s="272"/>
    </row>
    <row r="484" spans="1:20" ht="63.75">
      <c r="A484" s="191">
        <v>140</v>
      </c>
      <c r="B484" s="68"/>
      <c r="C484" s="212" t="s">
        <v>1273</v>
      </c>
      <c r="D484" s="213">
        <v>45686</v>
      </c>
      <c r="E484" s="191" t="s">
        <v>2143</v>
      </c>
      <c r="F484" s="191" t="s">
        <v>3</v>
      </c>
      <c r="G484" s="191">
        <v>2254615</v>
      </c>
      <c r="H484" s="68"/>
      <c r="I484" s="197" t="s">
        <v>2721</v>
      </c>
      <c r="J484" s="68"/>
      <c r="K484" s="68"/>
      <c r="L484" s="68"/>
      <c r="M484" s="68"/>
      <c r="N484" s="348"/>
      <c r="O484" s="348"/>
      <c r="P484" s="214">
        <v>0</v>
      </c>
      <c r="Q484" s="214">
        <v>295914.15000000002</v>
      </c>
      <c r="R484" s="68" t="s">
        <v>1479</v>
      </c>
      <c r="S484" s="349"/>
      <c r="T484" s="272"/>
    </row>
    <row r="485" spans="1:20" ht="51">
      <c r="A485" s="191">
        <v>86</v>
      </c>
      <c r="B485" s="68"/>
      <c r="C485" s="212" t="s">
        <v>50</v>
      </c>
      <c r="D485" s="213">
        <v>45686</v>
      </c>
      <c r="E485" s="191" t="s">
        <v>2144</v>
      </c>
      <c r="F485" s="191" t="s">
        <v>3</v>
      </c>
      <c r="G485" s="191">
        <v>2254618</v>
      </c>
      <c r="H485" s="68"/>
      <c r="I485" s="197" t="s">
        <v>2722</v>
      </c>
      <c r="J485" s="68"/>
      <c r="K485" s="68"/>
      <c r="L485" s="68"/>
      <c r="M485" s="68"/>
      <c r="N485" s="348"/>
      <c r="O485" s="348"/>
      <c r="P485" s="214">
        <v>0</v>
      </c>
      <c r="Q485" s="214">
        <v>3063</v>
      </c>
      <c r="R485" s="68" t="s">
        <v>1479</v>
      </c>
      <c r="S485" s="349"/>
      <c r="T485" s="272"/>
    </row>
    <row r="486" spans="1:20" ht="51">
      <c r="A486" s="191">
        <v>86</v>
      </c>
      <c r="B486" s="68"/>
      <c r="C486" s="212" t="s">
        <v>50</v>
      </c>
      <c r="D486" s="213">
        <v>45686</v>
      </c>
      <c r="E486" s="191" t="s">
        <v>2145</v>
      </c>
      <c r="F486" s="191" t="s">
        <v>3</v>
      </c>
      <c r="G486" s="191">
        <v>2254620</v>
      </c>
      <c r="H486" s="68"/>
      <c r="I486" s="197" t="s">
        <v>2723</v>
      </c>
      <c r="J486" s="68"/>
      <c r="K486" s="68"/>
      <c r="L486" s="68"/>
      <c r="M486" s="68"/>
      <c r="N486" s="348"/>
      <c r="O486" s="348"/>
      <c r="P486" s="214">
        <v>0</v>
      </c>
      <c r="Q486" s="214">
        <v>4689</v>
      </c>
      <c r="R486" s="68" t="s">
        <v>1479</v>
      </c>
      <c r="S486" s="349"/>
      <c r="T486" s="272"/>
    </row>
    <row r="487" spans="1:20" ht="51">
      <c r="A487" s="191">
        <v>383</v>
      </c>
      <c r="B487" s="68"/>
      <c r="C487" s="212" t="s">
        <v>1242</v>
      </c>
      <c r="D487" s="213">
        <v>45686</v>
      </c>
      <c r="E487" s="191" t="s">
        <v>2146</v>
      </c>
      <c r="F487" s="191" t="s">
        <v>3</v>
      </c>
      <c r="G487" s="191">
        <v>2254647</v>
      </c>
      <c r="H487" s="68"/>
      <c r="I487" s="197" t="s">
        <v>2724</v>
      </c>
      <c r="J487" s="68"/>
      <c r="K487" s="68"/>
      <c r="L487" s="68"/>
      <c r="M487" s="68"/>
      <c r="N487" s="348"/>
      <c r="O487" s="348"/>
      <c r="P487" s="214">
        <v>0</v>
      </c>
      <c r="Q487" s="214">
        <v>5177.5</v>
      </c>
      <c r="R487" s="68" t="s">
        <v>1479</v>
      </c>
      <c r="S487" s="349"/>
      <c r="T487" s="272"/>
    </row>
    <row r="488" spans="1:20" ht="38.25">
      <c r="A488" s="191">
        <v>86</v>
      </c>
      <c r="B488" s="68"/>
      <c r="C488" s="212" t="s">
        <v>50</v>
      </c>
      <c r="D488" s="213">
        <v>45686</v>
      </c>
      <c r="E488" s="191" t="s">
        <v>2147</v>
      </c>
      <c r="F488" s="191" t="s">
        <v>3</v>
      </c>
      <c r="G488" s="191">
        <v>2254664</v>
      </c>
      <c r="H488" s="68"/>
      <c r="I488" s="197" t="s">
        <v>2725</v>
      </c>
      <c r="J488" s="68"/>
      <c r="K488" s="68"/>
      <c r="L488" s="68"/>
      <c r="M488" s="68"/>
      <c r="N488" s="348"/>
      <c r="O488" s="348"/>
      <c r="P488" s="214">
        <v>0</v>
      </c>
      <c r="Q488" s="214">
        <v>595</v>
      </c>
      <c r="R488" s="68" t="s">
        <v>1479</v>
      </c>
      <c r="S488" s="349"/>
      <c r="T488" s="272"/>
    </row>
    <row r="489" spans="1:20" ht="51">
      <c r="A489" s="191">
        <v>383</v>
      </c>
      <c r="B489" s="68"/>
      <c r="C489" s="212" t="s">
        <v>1242</v>
      </c>
      <c r="D489" s="213">
        <v>45686</v>
      </c>
      <c r="E489" s="191" t="s">
        <v>2148</v>
      </c>
      <c r="F489" s="191" t="s">
        <v>3</v>
      </c>
      <c r="G489" s="191">
        <v>2254497</v>
      </c>
      <c r="H489" s="68"/>
      <c r="I489" s="197" t="s">
        <v>2726</v>
      </c>
      <c r="J489" s="68"/>
      <c r="K489" s="68"/>
      <c r="L489" s="68"/>
      <c r="M489" s="68"/>
      <c r="N489" s="348"/>
      <c r="O489" s="348"/>
      <c r="P489" s="214">
        <v>0</v>
      </c>
      <c r="Q489" s="214">
        <v>1801</v>
      </c>
      <c r="R489" s="68" t="s">
        <v>1479</v>
      </c>
      <c r="S489" s="349"/>
      <c r="T489" s="272"/>
    </row>
    <row r="490" spans="1:20" ht="51">
      <c r="A490" s="191">
        <v>376</v>
      </c>
      <c r="B490" s="68"/>
      <c r="C490" s="212" t="s">
        <v>607</v>
      </c>
      <c r="D490" s="213">
        <v>45686</v>
      </c>
      <c r="E490" s="191" t="s">
        <v>2149</v>
      </c>
      <c r="F490" s="191" t="s">
        <v>3</v>
      </c>
      <c r="G490" s="191">
        <v>2254498</v>
      </c>
      <c r="H490" s="68"/>
      <c r="I490" s="197" t="s">
        <v>2727</v>
      </c>
      <c r="J490" s="68"/>
      <c r="K490" s="68"/>
      <c r="L490" s="68"/>
      <c r="M490" s="68"/>
      <c r="N490" s="348"/>
      <c r="O490" s="348"/>
      <c r="P490" s="214">
        <v>0</v>
      </c>
      <c r="Q490" s="214">
        <v>158488.64000000001</v>
      </c>
      <c r="R490" s="68" t="s">
        <v>1479</v>
      </c>
      <c r="S490" s="349"/>
      <c r="T490" s="272"/>
    </row>
    <row r="491" spans="1:20" ht="51">
      <c r="A491" s="191">
        <v>86</v>
      </c>
      <c r="B491" s="68"/>
      <c r="C491" s="212" t="s">
        <v>50</v>
      </c>
      <c r="D491" s="213">
        <v>45686</v>
      </c>
      <c r="E491" s="191" t="s">
        <v>2150</v>
      </c>
      <c r="F491" s="191" t="s">
        <v>3</v>
      </c>
      <c r="G491" s="191">
        <v>2254500</v>
      </c>
      <c r="H491" s="68"/>
      <c r="I491" s="197" t="s">
        <v>2728</v>
      </c>
      <c r="J491" s="68"/>
      <c r="K491" s="68"/>
      <c r="L491" s="68"/>
      <c r="M491" s="68"/>
      <c r="N491" s="348"/>
      <c r="O491" s="348"/>
      <c r="P491" s="214">
        <v>0</v>
      </c>
      <c r="Q491" s="214">
        <v>2028.26</v>
      </c>
      <c r="R491" s="68" t="s">
        <v>1479</v>
      </c>
      <c r="S491" s="349"/>
      <c r="T491" s="272"/>
    </row>
    <row r="492" spans="1:20" ht="51">
      <c r="A492" s="191">
        <v>423</v>
      </c>
      <c r="B492" s="68"/>
      <c r="C492" s="212" t="s">
        <v>150</v>
      </c>
      <c r="D492" s="213">
        <v>45686</v>
      </c>
      <c r="E492" s="191" t="s">
        <v>2151</v>
      </c>
      <c r="F492" s="191" t="s">
        <v>3</v>
      </c>
      <c r="G492" s="191">
        <v>2254509</v>
      </c>
      <c r="H492" s="68"/>
      <c r="I492" s="197" t="s">
        <v>2729</v>
      </c>
      <c r="J492" s="68"/>
      <c r="K492" s="68"/>
      <c r="L492" s="68"/>
      <c r="M492" s="68"/>
      <c r="N492" s="348"/>
      <c r="O492" s="348"/>
      <c r="P492" s="214">
        <v>0</v>
      </c>
      <c r="Q492" s="214">
        <v>4454.3999999999996</v>
      </c>
      <c r="R492" s="68" t="s">
        <v>1479</v>
      </c>
      <c r="S492" s="349"/>
      <c r="T492" s="272"/>
    </row>
    <row r="493" spans="1:20" ht="51">
      <c r="A493" s="191">
        <v>86</v>
      </c>
      <c r="B493" s="68"/>
      <c r="C493" s="212" t="s">
        <v>50</v>
      </c>
      <c r="D493" s="213">
        <v>45686</v>
      </c>
      <c r="E493" s="191" t="s">
        <v>2152</v>
      </c>
      <c r="F493" s="191" t="s">
        <v>3</v>
      </c>
      <c r="G493" s="191">
        <v>2254543</v>
      </c>
      <c r="H493" s="68"/>
      <c r="I493" s="197" t="s">
        <v>2730</v>
      </c>
      <c r="J493" s="68"/>
      <c r="K493" s="68"/>
      <c r="L493" s="68"/>
      <c r="M493" s="68"/>
      <c r="N493" s="348"/>
      <c r="O493" s="348"/>
      <c r="P493" s="214">
        <v>0</v>
      </c>
      <c r="Q493" s="214">
        <v>1775</v>
      </c>
      <c r="R493" s="68" t="s">
        <v>1479</v>
      </c>
      <c r="S493" s="349"/>
      <c r="T493" s="272"/>
    </row>
    <row r="494" spans="1:20" ht="51">
      <c r="A494" s="191">
        <v>423</v>
      </c>
      <c r="B494" s="68"/>
      <c r="C494" s="212" t="s">
        <v>150</v>
      </c>
      <c r="D494" s="213">
        <v>45686</v>
      </c>
      <c r="E494" s="191" t="s">
        <v>2153</v>
      </c>
      <c r="F494" s="191" t="s">
        <v>3</v>
      </c>
      <c r="G494" s="191">
        <v>2254511</v>
      </c>
      <c r="H494" s="68"/>
      <c r="I494" s="197" t="s">
        <v>2731</v>
      </c>
      <c r="J494" s="68"/>
      <c r="K494" s="68"/>
      <c r="L494" s="68"/>
      <c r="M494" s="68"/>
      <c r="N494" s="348"/>
      <c r="O494" s="348"/>
      <c r="P494" s="214">
        <v>0</v>
      </c>
      <c r="Q494" s="214">
        <v>4176</v>
      </c>
      <c r="R494" s="68" t="s">
        <v>1479</v>
      </c>
      <c r="S494" s="349"/>
      <c r="T494" s="272"/>
    </row>
    <row r="495" spans="1:20" ht="51">
      <c r="A495" s="191">
        <v>86</v>
      </c>
      <c r="B495" s="68"/>
      <c r="C495" s="212" t="s">
        <v>50</v>
      </c>
      <c r="D495" s="213">
        <v>45686</v>
      </c>
      <c r="E495" s="191" t="s">
        <v>2154</v>
      </c>
      <c r="F495" s="191" t="s">
        <v>3</v>
      </c>
      <c r="G495" s="191">
        <v>2254541</v>
      </c>
      <c r="H495" s="68"/>
      <c r="I495" s="197" t="s">
        <v>2732</v>
      </c>
      <c r="J495" s="68"/>
      <c r="K495" s="68"/>
      <c r="L495" s="68"/>
      <c r="M495" s="68"/>
      <c r="N495" s="348"/>
      <c r="O495" s="348"/>
      <c r="P495" s="214">
        <v>0</v>
      </c>
      <c r="Q495" s="214">
        <v>1620</v>
      </c>
      <c r="R495" s="68" t="s">
        <v>1479</v>
      </c>
      <c r="S495" s="349"/>
      <c r="T495" s="272"/>
    </row>
    <row r="496" spans="1:20" ht="51">
      <c r="A496" s="191">
        <v>291</v>
      </c>
      <c r="B496" s="68"/>
      <c r="C496" s="212" t="s">
        <v>119</v>
      </c>
      <c r="D496" s="213">
        <v>45686</v>
      </c>
      <c r="E496" s="191" t="s">
        <v>2155</v>
      </c>
      <c r="F496" s="191" t="s">
        <v>3</v>
      </c>
      <c r="G496" s="191">
        <v>2254572</v>
      </c>
      <c r="H496" s="68"/>
      <c r="I496" s="197" t="s">
        <v>2733</v>
      </c>
      <c r="J496" s="68"/>
      <c r="K496" s="68"/>
      <c r="L496" s="68"/>
      <c r="M496" s="68"/>
      <c r="N496" s="348"/>
      <c r="O496" s="348"/>
      <c r="P496" s="214">
        <v>0</v>
      </c>
      <c r="Q496" s="214">
        <v>16486.060000000001</v>
      </c>
      <c r="R496" s="68" t="s">
        <v>1479</v>
      </c>
      <c r="S496" s="349"/>
      <c r="T496" s="272"/>
    </row>
    <row r="497" spans="1:20" ht="63.75">
      <c r="A497" s="191" t="s">
        <v>544</v>
      </c>
      <c r="B497" s="68"/>
      <c r="C497" s="212" t="s">
        <v>679</v>
      </c>
      <c r="D497" s="213">
        <v>45686</v>
      </c>
      <c r="E497" s="191" t="s">
        <v>2156</v>
      </c>
      <c r="F497" s="191" t="s">
        <v>6</v>
      </c>
      <c r="G497" s="191">
        <v>2161217</v>
      </c>
      <c r="H497" s="68"/>
      <c r="I497" s="197" t="s">
        <v>2734</v>
      </c>
      <c r="J497" s="68"/>
      <c r="K497" s="68"/>
      <c r="L497" s="68"/>
      <c r="M497" s="68"/>
      <c r="N497" s="348"/>
      <c r="O497" s="348"/>
      <c r="P497" s="214">
        <v>0</v>
      </c>
      <c r="Q497" s="214">
        <v>14547.14</v>
      </c>
      <c r="R497" s="68" t="s">
        <v>1479</v>
      </c>
      <c r="S497" s="349"/>
      <c r="T497" s="272"/>
    </row>
    <row r="498" spans="1:20" ht="63.75">
      <c r="A498" s="191" t="s">
        <v>544</v>
      </c>
      <c r="B498" s="68"/>
      <c r="C498" s="212" t="s">
        <v>679</v>
      </c>
      <c r="D498" s="213">
        <v>45686</v>
      </c>
      <c r="E498" s="191" t="s">
        <v>2157</v>
      </c>
      <c r="F498" s="191" t="s">
        <v>6</v>
      </c>
      <c r="G498" s="191">
        <v>2161219</v>
      </c>
      <c r="H498" s="68"/>
      <c r="I498" s="197" t="s">
        <v>2735</v>
      </c>
      <c r="J498" s="68"/>
      <c r="K498" s="68"/>
      <c r="L498" s="68"/>
      <c r="M498" s="68"/>
      <c r="N498" s="348"/>
      <c r="O498" s="348"/>
      <c r="P498" s="214">
        <v>0</v>
      </c>
      <c r="Q498" s="214">
        <v>12080</v>
      </c>
      <c r="R498" s="68" t="s">
        <v>1479</v>
      </c>
      <c r="S498" s="349"/>
      <c r="T498" s="272"/>
    </row>
    <row r="499" spans="1:20" ht="63.75">
      <c r="A499" s="191">
        <v>117</v>
      </c>
      <c r="B499" s="68"/>
      <c r="C499" s="212" t="s">
        <v>54</v>
      </c>
      <c r="D499" s="213">
        <v>45686</v>
      </c>
      <c r="E499" s="191" t="s">
        <v>2158</v>
      </c>
      <c r="F499" s="191" t="s">
        <v>10</v>
      </c>
      <c r="G499" s="191">
        <v>1117940</v>
      </c>
      <c r="H499" s="68"/>
      <c r="I499" s="197" t="s">
        <v>2736</v>
      </c>
      <c r="J499" s="68"/>
      <c r="K499" s="68"/>
      <c r="L499" s="68"/>
      <c r="M499" s="68"/>
      <c r="N499" s="348"/>
      <c r="O499" s="348"/>
      <c r="P499" s="214">
        <v>60</v>
      </c>
      <c r="Q499" s="214">
        <v>0</v>
      </c>
      <c r="R499" s="68" t="s">
        <v>1479</v>
      </c>
      <c r="S499" s="349"/>
      <c r="T499" s="272"/>
    </row>
    <row r="500" spans="1:20" ht="102">
      <c r="A500" s="191">
        <v>548</v>
      </c>
      <c r="B500" s="68"/>
      <c r="C500" s="212" t="s">
        <v>1279</v>
      </c>
      <c r="D500" s="213">
        <v>45686</v>
      </c>
      <c r="E500" s="191" t="s">
        <v>2159</v>
      </c>
      <c r="F500" s="191" t="s">
        <v>10</v>
      </c>
      <c r="G500" s="191">
        <v>1117960</v>
      </c>
      <c r="H500" s="68"/>
      <c r="I500" s="197" t="s">
        <v>2737</v>
      </c>
      <c r="J500" s="68"/>
      <c r="K500" s="68"/>
      <c r="L500" s="68"/>
      <c r="M500" s="68"/>
      <c r="N500" s="348"/>
      <c r="O500" s="348"/>
      <c r="P500" s="214">
        <v>443.07</v>
      </c>
      <c r="Q500" s="214">
        <v>0</v>
      </c>
      <c r="R500" s="68" t="s">
        <v>1479</v>
      </c>
      <c r="S500" s="349"/>
      <c r="T500" s="272"/>
    </row>
    <row r="501" spans="1:20" ht="63.75">
      <c r="A501" s="191">
        <v>117</v>
      </c>
      <c r="B501" s="68"/>
      <c r="C501" s="212" t="s">
        <v>54</v>
      </c>
      <c r="D501" s="213">
        <v>45686</v>
      </c>
      <c r="E501" s="191" t="s">
        <v>2160</v>
      </c>
      <c r="F501" s="191" t="s">
        <v>10</v>
      </c>
      <c r="G501" s="191">
        <v>1117966</v>
      </c>
      <c r="H501" s="68"/>
      <c r="I501" s="197" t="s">
        <v>2738</v>
      </c>
      <c r="J501" s="68"/>
      <c r="K501" s="68"/>
      <c r="L501" s="68"/>
      <c r="M501" s="68"/>
      <c r="N501" s="348"/>
      <c r="O501" s="348"/>
      <c r="P501" s="214">
        <v>60</v>
      </c>
      <c r="Q501" s="214">
        <v>0</v>
      </c>
      <c r="R501" s="68" t="s">
        <v>1479</v>
      </c>
      <c r="S501" s="349"/>
      <c r="T501" s="272"/>
    </row>
    <row r="502" spans="1:20" ht="76.5">
      <c r="A502" s="191">
        <v>117</v>
      </c>
      <c r="B502" s="68"/>
      <c r="C502" s="212" t="s">
        <v>54</v>
      </c>
      <c r="D502" s="213">
        <v>45686</v>
      </c>
      <c r="E502" s="191" t="s">
        <v>2161</v>
      </c>
      <c r="F502" s="191" t="s">
        <v>10</v>
      </c>
      <c r="G502" s="191">
        <v>1118011</v>
      </c>
      <c r="H502" s="68"/>
      <c r="I502" s="197" t="s">
        <v>2739</v>
      </c>
      <c r="J502" s="68"/>
      <c r="K502" s="68"/>
      <c r="L502" s="68"/>
      <c r="M502" s="68"/>
      <c r="N502" s="348"/>
      <c r="O502" s="348"/>
      <c r="P502" s="214">
        <v>60</v>
      </c>
      <c r="Q502" s="214">
        <v>0</v>
      </c>
      <c r="R502" s="68" t="s">
        <v>1479</v>
      </c>
      <c r="S502" s="349"/>
      <c r="T502" s="272"/>
    </row>
    <row r="503" spans="1:20" ht="76.5">
      <c r="A503" s="191">
        <v>117</v>
      </c>
      <c r="B503" s="68"/>
      <c r="C503" s="212" t="s">
        <v>54</v>
      </c>
      <c r="D503" s="213">
        <v>45686</v>
      </c>
      <c r="E503" s="191" t="s">
        <v>2162</v>
      </c>
      <c r="F503" s="191" t="s">
        <v>10</v>
      </c>
      <c r="G503" s="191">
        <v>1118012</v>
      </c>
      <c r="H503" s="68"/>
      <c r="I503" s="197" t="s">
        <v>2740</v>
      </c>
      <c r="J503" s="68"/>
      <c r="K503" s="68"/>
      <c r="L503" s="68"/>
      <c r="M503" s="68"/>
      <c r="N503" s="348"/>
      <c r="O503" s="348"/>
      <c r="P503" s="214">
        <v>60</v>
      </c>
      <c r="Q503" s="214">
        <v>0</v>
      </c>
      <c r="R503" s="68" t="s">
        <v>1479</v>
      </c>
      <c r="S503" s="349"/>
      <c r="T503" s="272"/>
    </row>
    <row r="504" spans="1:20" ht="63.75">
      <c r="A504" s="191">
        <v>117</v>
      </c>
      <c r="B504" s="68"/>
      <c r="C504" s="212" t="s">
        <v>54</v>
      </c>
      <c r="D504" s="213">
        <v>45686</v>
      </c>
      <c r="E504" s="191" t="s">
        <v>2163</v>
      </c>
      <c r="F504" s="191" t="s">
        <v>10</v>
      </c>
      <c r="G504" s="191">
        <v>1118028</v>
      </c>
      <c r="H504" s="68"/>
      <c r="I504" s="197" t="s">
        <v>2741</v>
      </c>
      <c r="J504" s="68"/>
      <c r="K504" s="68"/>
      <c r="L504" s="68"/>
      <c r="M504" s="68"/>
      <c r="N504" s="348"/>
      <c r="O504" s="348"/>
      <c r="P504" s="214">
        <v>60</v>
      </c>
      <c r="Q504" s="214">
        <v>0</v>
      </c>
      <c r="R504" s="68" t="s">
        <v>1479</v>
      </c>
      <c r="S504" s="349"/>
      <c r="T504" s="272"/>
    </row>
    <row r="505" spans="1:20" ht="63.75">
      <c r="A505" s="191">
        <v>117</v>
      </c>
      <c r="B505" s="68"/>
      <c r="C505" s="212" t="s">
        <v>54</v>
      </c>
      <c r="D505" s="213">
        <v>45686</v>
      </c>
      <c r="E505" s="191" t="s">
        <v>2164</v>
      </c>
      <c r="F505" s="191" t="s">
        <v>10</v>
      </c>
      <c r="G505" s="191">
        <v>1118031</v>
      </c>
      <c r="H505" s="68"/>
      <c r="I505" s="197" t="s">
        <v>2742</v>
      </c>
      <c r="J505" s="68"/>
      <c r="K505" s="68"/>
      <c r="L505" s="68"/>
      <c r="M505" s="68"/>
      <c r="N505" s="348"/>
      <c r="O505" s="348"/>
      <c r="P505" s="214">
        <v>60</v>
      </c>
      <c r="Q505" s="214">
        <v>0</v>
      </c>
      <c r="R505" s="68" t="s">
        <v>1479</v>
      </c>
      <c r="S505" s="349"/>
      <c r="T505" s="272"/>
    </row>
    <row r="506" spans="1:20" ht="89.25">
      <c r="A506" s="191">
        <v>513</v>
      </c>
      <c r="B506" s="68"/>
      <c r="C506" s="212" t="s">
        <v>160</v>
      </c>
      <c r="D506" s="213">
        <v>45686</v>
      </c>
      <c r="E506" s="191" t="s">
        <v>2165</v>
      </c>
      <c r="F506" s="191" t="s">
        <v>10</v>
      </c>
      <c r="G506" s="191">
        <v>1117957</v>
      </c>
      <c r="H506" s="68"/>
      <c r="I506" s="197" t="s">
        <v>2743</v>
      </c>
      <c r="J506" s="68"/>
      <c r="K506" s="68"/>
      <c r="L506" s="68"/>
      <c r="M506" s="68"/>
      <c r="N506" s="348"/>
      <c r="O506" s="348"/>
      <c r="P506" s="214">
        <v>28205.56</v>
      </c>
      <c r="Q506" s="214">
        <v>0</v>
      </c>
      <c r="R506" s="68" t="s">
        <v>1479</v>
      </c>
      <c r="S506" s="349"/>
      <c r="T506" s="272"/>
    </row>
    <row r="507" spans="1:20" ht="76.5">
      <c r="A507" s="191">
        <v>513</v>
      </c>
      <c r="B507" s="68"/>
      <c r="C507" s="212" t="s">
        <v>160</v>
      </c>
      <c r="D507" s="213">
        <v>45686</v>
      </c>
      <c r="E507" s="191" t="s">
        <v>2166</v>
      </c>
      <c r="F507" s="191" t="s">
        <v>16</v>
      </c>
      <c r="G507" s="191">
        <v>1117959</v>
      </c>
      <c r="H507" s="68"/>
      <c r="I507" s="197" t="s">
        <v>2744</v>
      </c>
      <c r="J507" s="68"/>
      <c r="K507" s="68"/>
      <c r="L507" s="68"/>
      <c r="M507" s="68"/>
      <c r="N507" s="348"/>
      <c r="O507" s="348"/>
      <c r="P507" s="214">
        <v>205720.2</v>
      </c>
      <c r="Q507" s="214">
        <v>0</v>
      </c>
      <c r="R507" s="68" t="s">
        <v>1479</v>
      </c>
      <c r="S507" s="349"/>
      <c r="T507" s="272"/>
    </row>
    <row r="508" spans="1:20" ht="38.25">
      <c r="A508" s="191">
        <v>20</v>
      </c>
      <c r="B508" s="68"/>
      <c r="C508" s="212" t="s">
        <v>41</v>
      </c>
      <c r="D508" s="213">
        <v>45687</v>
      </c>
      <c r="E508" s="191" t="s">
        <v>2167</v>
      </c>
      <c r="F508" s="191" t="s">
        <v>3</v>
      </c>
      <c r="G508" s="191">
        <v>2254845</v>
      </c>
      <c r="H508" s="68"/>
      <c r="I508" s="197" t="s">
        <v>2745</v>
      </c>
      <c r="J508" s="68"/>
      <c r="K508" s="68"/>
      <c r="L508" s="68"/>
      <c r="M508" s="68"/>
      <c r="N508" s="348"/>
      <c r="O508" s="348"/>
      <c r="P508" s="214">
        <v>0</v>
      </c>
      <c r="Q508" s="214">
        <v>24.58</v>
      </c>
      <c r="R508" s="68" t="s">
        <v>1479</v>
      </c>
      <c r="S508" s="349"/>
      <c r="T508" s="272"/>
    </row>
    <row r="509" spans="1:20" ht="51">
      <c r="A509" s="191">
        <v>383</v>
      </c>
      <c r="B509" s="68"/>
      <c r="C509" s="212" t="s">
        <v>1242</v>
      </c>
      <c r="D509" s="213">
        <v>45687</v>
      </c>
      <c r="E509" s="191" t="s">
        <v>2168</v>
      </c>
      <c r="F509" s="191" t="s">
        <v>3</v>
      </c>
      <c r="G509" s="191">
        <v>2254889</v>
      </c>
      <c r="H509" s="68"/>
      <c r="I509" s="197" t="s">
        <v>2747</v>
      </c>
      <c r="J509" s="68"/>
      <c r="K509" s="68"/>
      <c r="L509" s="68"/>
      <c r="M509" s="68"/>
      <c r="N509" s="348"/>
      <c r="O509" s="348"/>
      <c r="P509" s="214">
        <v>0</v>
      </c>
      <c r="Q509" s="214">
        <v>139</v>
      </c>
      <c r="R509" s="68" t="s">
        <v>1479</v>
      </c>
      <c r="S509" s="349"/>
      <c r="T509" s="272"/>
    </row>
    <row r="510" spans="1:20" ht="38.25">
      <c r="A510" s="191" t="s">
        <v>550</v>
      </c>
      <c r="B510" s="68"/>
      <c r="C510" s="212" t="s">
        <v>589</v>
      </c>
      <c r="D510" s="213">
        <v>45687</v>
      </c>
      <c r="E510" s="191" t="s">
        <v>2169</v>
      </c>
      <c r="F510" s="191" t="s">
        <v>3</v>
      </c>
      <c r="G510" s="191">
        <v>2254932</v>
      </c>
      <c r="H510" s="68"/>
      <c r="I510" s="197" t="s">
        <v>2748</v>
      </c>
      <c r="J510" s="68"/>
      <c r="K510" s="68"/>
      <c r="L510" s="68"/>
      <c r="M510" s="68"/>
      <c r="N510" s="348"/>
      <c r="O510" s="348"/>
      <c r="P510" s="214">
        <v>0</v>
      </c>
      <c r="Q510" s="214">
        <v>2958.52</v>
      </c>
      <c r="R510" s="68" t="s">
        <v>1479</v>
      </c>
      <c r="S510" s="349"/>
      <c r="T510" s="272"/>
    </row>
    <row r="511" spans="1:20" ht="51">
      <c r="A511" s="191">
        <v>902</v>
      </c>
      <c r="B511" s="68"/>
      <c r="C511" s="212" t="s">
        <v>191</v>
      </c>
      <c r="D511" s="213">
        <v>45687</v>
      </c>
      <c r="E511" s="191" t="s">
        <v>2170</v>
      </c>
      <c r="F511" s="191" t="s">
        <v>3</v>
      </c>
      <c r="G511" s="191">
        <v>2255000</v>
      </c>
      <c r="H511" s="68"/>
      <c r="I511" s="197" t="s">
        <v>2749</v>
      </c>
      <c r="J511" s="68"/>
      <c r="K511" s="68"/>
      <c r="L511" s="68"/>
      <c r="M511" s="68"/>
      <c r="N511" s="348"/>
      <c r="O511" s="348"/>
      <c r="P511" s="214">
        <v>0</v>
      </c>
      <c r="Q511" s="214">
        <v>3201.48</v>
      </c>
      <c r="R511" s="68" t="s">
        <v>1479</v>
      </c>
      <c r="S511" s="349"/>
      <c r="T511" s="272"/>
    </row>
    <row r="512" spans="1:20" ht="38.25">
      <c r="A512" s="191" t="s">
        <v>550</v>
      </c>
      <c r="B512" s="68"/>
      <c r="C512" s="212" t="s">
        <v>589</v>
      </c>
      <c r="D512" s="213">
        <v>45687</v>
      </c>
      <c r="E512" s="191" t="s">
        <v>2171</v>
      </c>
      <c r="F512" s="191" t="s">
        <v>3</v>
      </c>
      <c r="G512" s="191">
        <v>2255019</v>
      </c>
      <c r="H512" s="68"/>
      <c r="I512" s="197" t="s">
        <v>2750</v>
      </c>
      <c r="J512" s="68"/>
      <c r="K512" s="68"/>
      <c r="L512" s="68"/>
      <c r="M512" s="68"/>
      <c r="N512" s="348"/>
      <c r="O512" s="348"/>
      <c r="P512" s="214">
        <v>0</v>
      </c>
      <c r="Q512" s="214">
        <v>724.8</v>
      </c>
      <c r="R512" s="68" t="s">
        <v>1479</v>
      </c>
      <c r="S512" s="349"/>
      <c r="T512" s="272"/>
    </row>
    <row r="513" spans="1:20" ht="51">
      <c r="A513" s="191">
        <v>650</v>
      </c>
      <c r="B513" s="68"/>
      <c r="C513" s="212" t="s">
        <v>175</v>
      </c>
      <c r="D513" s="213">
        <v>45687</v>
      </c>
      <c r="E513" s="191" t="s">
        <v>2172</v>
      </c>
      <c r="F513" s="191" t="s">
        <v>3</v>
      </c>
      <c r="G513" s="191">
        <v>2255033</v>
      </c>
      <c r="H513" s="68"/>
      <c r="I513" s="197" t="s">
        <v>2751</v>
      </c>
      <c r="J513" s="68"/>
      <c r="K513" s="68"/>
      <c r="L513" s="68"/>
      <c r="M513" s="68"/>
      <c r="N513" s="348"/>
      <c r="O513" s="348"/>
      <c r="P513" s="214">
        <v>0</v>
      </c>
      <c r="Q513" s="214">
        <v>100</v>
      </c>
      <c r="R513" s="68" t="s">
        <v>1479</v>
      </c>
      <c r="S513" s="349"/>
      <c r="T513" s="272"/>
    </row>
    <row r="514" spans="1:20" ht="38.25">
      <c r="A514" s="191" t="s">
        <v>550</v>
      </c>
      <c r="B514" s="68"/>
      <c r="C514" s="212" t="s">
        <v>589</v>
      </c>
      <c r="D514" s="213">
        <v>45687</v>
      </c>
      <c r="E514" s="191" t="s">
        <v>2173</v>
      </c>
      <c r="F514" s="191" t="s">
        <v>3</v>
      </c>
      <c r="G514" s="191">
        <v>2254856</v>
      </c>
      <c r="H514" s="68"/>
      <c r="I514" s="197" t="s">
        <v>2752</v>
      </c>
      <c r="J514" s="68"/>
      <c r="K514" s="68"/>
      <c r="L514" s="68"/>
      <c r="M514" s="68"/>
      <c r="N514" s="348"/>
      <c r="O514" s="348"/>
      <c r="P514" s="214">
        <v>0</v>
      </c>
      <c r="Q514" s="214">
        <v>3794</v>
      </c>
      <c r="R514" s="68" t="s">
        <v>1479</v>
      </c>
      <c r="S514" s="349"/>
      <c r="T514" s="272"/>
    </row>
    <row r="515" spans="1:20" ht="51">
      <c r="A515" s="191">
        <v>526</v>
      </c>
      <c r="B515" s="68"/>
      <c r="C515" s="212" t="s">
        <v>1262</v>
      </c>
      <c r="D515" s="213">
        <v>45687</v>
      </c>
      <c r="E515" s="191" t="s">
        <v>2174</v>
      </c>
      <c r="F515" s="191" t="s">
        <v>3</v>
      </c>
      <c r="G515" s="191">
        <v>2254858</v>
      </c>
      <c r="H515" s="68"/>
      <c r="I515" s="197" t="s">
        <v>2753</v>
      </c>
      <c r="J515" s="68"/>
      <c r="K515" s="68"/>
      <c r="L515" s="68"/>
      <c r="M515" s="68"/>
      <c r="N515" s="348"/>
      <c r="O515" s="348"/>
      <c r="P515" s="214">
        <v>0</v>
      </c>
      <c r="Q515" s="214">
        <v>99940</v>
      </c>
      <c r="R515" s="68" t="s">
        <v>1479</v>
      </c>
      <c r="S515" s="349"/>
      <c r="T515" s="272"/>
    </row>
    <row r="516" spans="1:20" ht="51">
      <c r="A516" s="191">
        <v>163</v>
      </c>
      <c r="B516" s="68"/>
      <c r="C516" s="212" t="s">
        <v>78</v>
      </c>
      <c r="D516" s="213">
        <v>45687</v>
      </c>
      <c r="E516" s="191" t="s">
        <v>2175</v>
      </c>
      <c r="F516" s="191" t="s">
        <v>3</v>
      </c>
      <c r="G516" s="191">
        <v>2254903</v>
      </c>
      <c r="H516" s="68"/>
      <c r="I516" s="197" t="s">
        <v>2754</v>
      </c>
      <c r="J516" s="68"/>
      <c r="K516" s="68"/>
      <c r="L516" s="68"/>
      <c r="M516" s="68"/>
      <c r="N516" s="348"/>
      <c r="O516" s="348"/>
      <c r="P516" s="214">
        <v>0</v>
      </c>
      <c r="Q516" s="214">
        <v>8.6999999999999993</v>
      </c>
      <c r="R516" s="68" t="s">
        <v>1479</v>
      </c>
      <c r="S516" s="349"/>
      <c r="T516" s="272"/>
    </row>
    <row r="517" spans="1:20" ht="63.75">
      <c r="A517" s="191">
        <v>291</v>
      </c>
      <c r="B517" s="68"/>
      <c r="C517" s="212" t="s">
        <v>119</v>
      </c>
      <c r="D517" s="213">
        <v>45687</v>
      </c>
      <c r="E517" s="191" t="s">
        <v>2176</v>
      </c>
      <c r="F517" s="191" t="s">
        <v>10</v>
      </c>
      <c r="G517" s="191">
        <v>3011179</v>
      </c>
      <c r="H517" s="68"/>
      <c r="I517" s="197" t="s">
        <v>2755</v>
      </c>
      <c r="J517" s="68"/>
      <c r="K517" s="68"/>
      <c r="L517" s="68"/>
      <c r="M517" s="68"/>
      <c r="N517" s="348"/>
      <c r="O517" s="348"/>
      <c r="P517" s="214">
        <v>60</v>
      </c>
      <c r="Q517" s="214">
        <v>0</v>
      </c>
      <c r="R517" s="68" t="s">
        <v>1479</v>
      </c>
      <c r="S517" s="349"/>
      <c r="T517" s="272"/>
    </row>
    <row r="518" spans="1:20" ht="63.75">
      <c r="A518" s="191" t="s">
        <v>544</v>
      </c>
      <c r="B518" s="68"/>
      <c r="C518" s="212" t="s">
        <v>679</v>
      </c>
      <c r="D518" s="213">
        <v>45687</v>
      </c>
      <c r="E518" s="191" t="s">
        <v>2177</v>
      </c>
      <c r="F518" s="191" t="s">
        <v>6</v>
      </c>
      <c r="G518" s="191">
        <v>2162136</v>
      </c>
      <c r="H518" s="68"/>
      <c r="I518" s="197" t="s">
        <v>2756</v>
      </c>
      <c r="J518" s="68"/>
      <c r="K518" s="68"/>
      <c r="L518" s="68"/>
      <c r="M518" s="68"/>
      <c r="N518" s="348"/>
      <c r="O518" s="348"/>
      <c r="P518" s="214">
        <v>0</v>
      </c>
      <c r="Q518" s="214">
        <v>446755.09</v>
      </c>
      <c r="R518" s="68" t="s">
        <v>1479</v>
      </c>
      <c r="S518" s="349"/>
      <c r="T518" s="272"/>
    </row>
    <row r="519" spans="1:20" ht="63.75">
      <c r="A519" s="191" t="s">
        <v>544</v>
      </c>
      <c r="B519" s="68"/>
      <c r="C519" s="212" t="s">
        <v>679</v>
      </c>
      <c r="D519" s="213">
        <v>45687</v>
      </c>
      <c r="E519" s="191" t="s">
        <v>2178</v>
      </c>
      <c r="F519" s="191" t="s">
        <v>6</v>
      </c>
      <c r="G519" s="191">
        <v>2162137</v>
      </c>
      <c r="H519" s="68"/>
      <c r="I519" s="197" t="s">
        <v>2757</v>
      </c>
      <c r="J519" s="68"/>
      <c r="K519" s="68"/>
      <c r="L519" s="68"/>
      <c r="M519" s="68"/>
      <c r="N519" s="348"/>
      <c r="O519" s="348"/>
      <c r="P519" s="214">
        <v>0</v>
      </c>
      <c r="Q519" s="214">
        <v>2737494.91</v>
      </c>
      <c r="R519" s="68" t="s">
        <v>1479</v>
      </c>
      <c r="S519" s="349"/>
      <c r="T519" s="272"/>
    </row>
    <row r="520" spans="1:20" ht="76.5">
      <c r="A520" s="191">
        <v>597</v>
      </c>
      <c r="B520" s="68"/>
      <c r="C520" s="212" t="s">
        <v>673</v>
      </c>
      <c r="D520" s="213">
        <v>45687</v>
      </c>
      <c r="E520" s="191" t="s">
        <v>2179</v>
      </c>
      <c r="F520" s="191" t="s">
        <v>10</v>
      </c>
      <c r="G520" s="191">
        <v>1118105</v>
      </c>
      <c r="H520" s="68"/>
      <c r="I520" s="197" t="s">
        <v>2758</v>
      </c>
      <c r="J520" s="68"/>
      <c r="K520" s="68"/>
      <c r="L520" s="68"/>
      <c r="M520" s="68"/>
      <c r="N520" s="348"/>
      <c r="O520" s="348"/>
      <c r="P520" s="214">
        <v>360</v>
      </c>
      <c r="Q520" s="214">
        <v>0</v>
      </c>
      <c r="R520" s="68" t="s">
        <v>1479</v>
      </c>
      <c r="S520" s="349"/>
      <c r="T520" s="272"/>
    </row>
    <row r="521" spans="1:20" ht="76.5">
      <c r="A521" s="191">
        <v>117</v>
      </c>
      <c r="B521" s="68"/>
      <c r="C521" s="212" t="s">
        <v>54</v>
      </c>
      <c r="D521" s="213">
        <v>45687</v>
      </c>
      <c r="E521" s="191" t="s">
        <v>2180</v>
      </c>
      <c r="F521" s="191" t="s">
        <v>10</v>
      </c>
      <c r="G521" s="191">
        <v>1118150</v>
      </c>
      <c r="H521" s="68"/>
      <c r="I521" s="197" t="s">
        <v>2759</v>
      </c>
      <c r="J521" s="68"/>
      <c r="K521" s="68"/>
      <c r="L521" s="68"/>
      <c r="M521" s="68"/>
      <c r="N521" s="348"/>
      <c r="O521" s="348"/>
      <c r="P521" s="214">
        <v>60</v>
      </c>
      <c r="Q521" s="214">
        <v>0</v>
      </c>
      <c r="R521" s="68" t="s">
        <v>1479</v>
      </c>
      <c r="S521" s="349"/>
      <c r="T521" s="272"/>
    </row>
    <row r="522" spans="1:20" ht="51">
      <c r="A522" s="191">
        <v>46</v>
      </c>
      <c r="B522" s="68"/>
      <c r="C522" s="212" t="s">
        <v>1367</v>
      </c>
      <c r="D522" s="213">
        <v>45688</v>
      </c>
      <c r="E522" s="191" t="s">
        <v>2181</v>
      </c>
      <c r="F522" s="191" t="s">
        <v>3</v>
      </c>
      <c r="G522" s="191">
        <v>2255263</v>
      </c>
      <c r="H522" s="68"/>
      <c r="I522" s="197" t="s">
        <v>2760</v>
      </c>
      <c r="J522" s="68"/>
      <c r="K522" s="68"/>
      <c r="L522" s="68"/>
      <c r="M522" s="68"/>
      <c r="N522" s="348"/>
      <c r="O522" s="348"/>
      <c r="P522" s="214">
        <v>0</v>
      </c>
      <c r="Q522" s="214">
        <v>3320.94</v>
      </c>
      <c r="R522" s="68" t="s">
        <v>1479</v>
      </c>
      <c r="S522" s="349"/>
      <c r="T522" s="272"/>
    </row>
    <row r="523" spans="1:20" ht="63.75">
      <c r="A523" s="191">
        <v>15</v>
      </c>
      <c r="B523" s="68"/>
      <c r="C523" s="212" t="s">
        <v>39</v>
      </c>
      <c r="D523" s="213">
        <v>45688</v>
      </c>
      <c r="E523" s="191" t="s">
        <v>2182</v>
      </c>
      <c r="F523" s="191" t="s">
        <v>3</v>
      </c>
      <c r="G523" s="191">
        <v>2255282</v>
      </c>
      <c r="H523" s="68"/>
      <c r="I523" s="197" t="s">
        <v>2761</v>
      </c>
      <c r="J523" s="68"/>
      <c r="K523" s="68"/>
      <c r="L523" s="68"/>
      <c r="M523" s="68"/>
      <c r="N523" s="348"/>
      <c r="O523" s="348"/>
      <c r="P523" s="214">
        <v>0</v>
      </c>
      <c r="Q523" s="214">
        <v>24</v>
      </c>
      <c r="R523" s="68" t="s">
        <v>1479</v>
      </c>
      <c r="S523" s="349"/>
      <c r="T523" s="272"/>
    </row>
    <row r="524" spans="1:20" ht="51">
      <c r="A524" s="191" t="s">
        <v>550</v>
      </c>
      <c r="B524" s="68"/>
      <c r="C524" s="212" t="s">
        <v>589</v>
      </c>
      <c r="D524" s="213">
        <v>45688</v>
      </c>
      <c r="E524" s="191" t="s">
        <v>2183</v>
      </c>
      <c r="F524" s="191" t="s">
        <v>3</v>
      </c>
      <c r="G524" s="191">
        <v>2255317</v>
      </c>
      <c r="H524" s="68"/>
      <c r="I524" s="197" t="s">
        <v>2762</v>
      </c>
      <c r="J524" s="68"/>
      <c r="K524" s="68"/>
      <c r="L524" s="68"/>
      <c r="M524" s="68"/>
      <c r="N524" s="348"/>
      <c r="O524" s="348"/>
      <c r="P524" s="214">
        <v>0</v>
      </c>
      <c r="Q524" s="214">
        <v>5477</v>
      </c>
      <c r="R524" s="68" t="s">
        <v>1479</v>
      </c>
      <c r="S524" s="349"/>
      <c r="T524" s="272"/>
    </row>
    <row r="525" spans="1:20" ht="51">
      <c r="A525" s="191">
        <v>650</v>
      </c>
      <c r="B525" s="68"/>
      <c r="C525" s="212" t="s">
        <v>175</v>
      </c>
      <c r="D525" s="213">
        <v>45688</v>
      </c>
      <c r="E525" s="191" t="s">
        <v>2184</v>
      </c>
      <c r="F525" s="191" t="s">
        <v>3</v>
      </c>
      <c r="G525" s="191">
        <v>2255399</v>
      </c>
      <c r="H525" s="68"/>
      <c r="I525" s="197" t="s">
        <v>2765</v>
      </c>
      <c r="J525" s="68"/>
      <c r="K525" s="68"/>
      <c r="L525" s="68"/>
      <c r="M525" s="68"/>
      <c r="N525" s="348"/>
      <c r="O525" s="348"/>
      <c r="P525" s="214">
        <v>0</v>
      </c>
      <c r="Q525" s="214">
        <v>36</v>
      </c>
      <c r="R525" s="68" t="s">
        <v>1479</v>
      </c>
      <c r="S525" s="349"/>
      <c r="T525" s="272"/>
    </row>
    <row r="526" spans="1:20" ht="38.25">
      <c r="A526" s="191">
        <v>15</v>
      </c>
      <c r="B526" s="68"/>
      <c r="C526" s="212" t="s">
        <v>39</v>
      </c>
      <c r="D526" s="213">
        <v>45688</v>
      </c>
      <c r="E526" s="191" t="s">
        <v>2185</v>
      </c>
      <c r="F526" s="191" t="s">
        <v>3</v>
      </c>
      <c r="G526" s="191">
        <v>2255394</v>
      </c>
      <c r="H526" s="68"/>
      <c r="I526" s="197" t="s">
        <v>2766</v>
      </c>
      <c r="J526" s="68"/>
      <c r="K526" s="68"/>
      <c r="L526" s="68"/>
      <c r="M526" s="68"/>
      <c r="N526" s="348"/>
      <c r="O526" s="348"/>
      <c r="P526" s="214">
        <v>0</v>
      </c>
      <c r="Q526" s="214">
        <v>432</v>
      </c>
      <c r="R526" s="68" t="s">
        <v>1479</v>
      </c>
      <c r="S526" s="349"/>
      <c r="T526" s="272"/>
    </row>
    <row r="527" spans="1:20" ht="51">
      <c r="A527" s="191">
        <v>383</v>
      </c>
      <c r="B527" s="68"/>
      <c r="C527" s="212" t="s">
        <v>1242</v>
      </c>
      <c r="D527" s="213">
        <v>45688</v>
      </c>
      <c r="E527" s="191" t="s">
        <v>2186</v>
      </c>
      <c r="F527" s="191" t="s">
        <v>3</v>
      </c>
      <c r="G527" s="191">
        <v>2255410</v>
      </c>
      <c r="H527" s="68"/>
      <c r="I527" s="197" t="s">
        <v>2767</v>
      </c>
      <c r="J527" s="68"/>
      <c r="K527" s="68"/>
      <c r="L527" s="68"/>
      <c r="M527" s="68"/>
      <c r="N527" s="348"/>
      <c r="O527" s="348"/>
      <c r="P527" s="214">
        <v>0</v>
      </c>
      <c r="Q527" s="214">
        <v>5632</v>
      </c>
      <c r="R527" s="68" t="s">
        <v>1479</v>
      </c>
      <c r="S527" s="349"/>
      <c r="T527" s="272"/>
    </row>
    <row r="528" spans="1:20" ht="51">
      <c r="A528" s="191">
        <v>383</v>
      </c>
      <c r="B528" s="68"/>
      <c r="C528" s="212" t="s">
        <v>1242</v>
      </c>
      <c r="D528" s="213">
        <v>45688</v>
      </c>
      <c r="E528" s="191" t="s">
        <v>2187</v>
      </c>
      <c r="F528" s="191" t="s">
        <v>3</v>
      </c>
      <c r="G528" s="191">
        <v>2255447</v>
      </c>
      <c r="H528" s="68"/>
      <c r="I528" s="197" t="s">
        <v>2768</v>
      </c>
      <c r="J528" s="68"/>
      <c r="K528" s="68"/>
      <c r="L528" s="68"/>
      <c r="M528" s="68"/>
      <c r="N528" s="348"/>
      <c r="O528" s="348"/>
      <c r="P528" s="214">
        <v>0</v>
      </c>
      <c r="Q528" s="214">
        <v>2715</v>
      </c>
      <c r="R528" s="68" t="s">
        <v>1479</v>
      </c>
      <c r="S528" s="349"/>
      <c r="T528" s="272"/>
    </row>
    <row r="529" spans="1:20" ht="51">
      <c r="A529" s="191">
        <v>383</v>
      </c>
      <c r="B529" s="68"/>
      <c r="C529" s="212" t="s">
        <v>1242</v>
      </c>
      <c r="D529" s="213">
        <v>45688</v>
      </c>
      <c r="E529" s="191" t="s">
        <v>2188</v>
      </c>
      <c r="F529" s="191" t="s">
        <v>3</v>
      </c>
      <c r="G529" s="191">
        <v>2255448</v>
      </c>
      <c r="H529" s="68"/>
      <c r="I529" s="197" t="s">
        <v>2769</v>
      </c>
      <c r="J529" s="68"/>
      <c r="K529" s="68"/>
      <c r="L529" s="68"/>
      <c r="M529" s="68"/>
      <c r="N529" s="348"/>
      <c r="O529" s="348"/>
      <c r="P529" s="214">
        <v>0</v>
      </c>
      <c r="Q529" s="214">
        <v>34459</v>
      </c>
      <c r="R529" s="68" t="s">
        <v>1479</v>
      </c>
      <c r="S529" s="349"/>
      <c r="T529" s="272"/>
    </row>
    <row r="530" spans="1:20" ht="51">
      <c r="A530" s="191">
        <v>383</v>
      </c>
      <c r="B530" s="68"/>
      <c r="C530" s="212" t="s">
        <v>1242</v>
      </c>
      <c r="D530" s="213">
        <v>45688</v>
      </c>
      <c r="E530" s="191" t="s">
        <v>2189</v>
      </c>
      <c r="F530" s="191" t="s">
        <v>3</v>
      </c>
      <c r="G530" s="191">
        <v>2255449</v>
      </c>
      <c r="H530" s="68"/>
      <c r="I530" s="197" t="s">
        <v>2770</v>
      </c>
      <c r="J530" s="68"/>
      <c r="K530" s="68"/>
      <c r="L530" s="68"/>
      <c r="M530" s="68"/>
      <c r="N530" s="348"/>
      <c r="O530" s="348"/>
      <c r="P530" s="214">
        <v>0</v>
      </c>
      <c r="Q530" s="214">
        <v>8982</v>
      </c>
      <c r="R530" s="68" t="s">
        <v>1479</v>
      </c>
      <c r="S530" s="349"/>
      <c r="T530" s="272"/>
    </row>
    <row r="531" spans="1:20" ht="51">
      <c r="A531" s="191">
        <v>383</v>
      </c>
      <c r="B531" s="68"/>
      <c r="C531" s="212" t="s">
        <v>1242</v>
      </c>
      <c r="D531" s="213">
        <v>45688</v>
      </c>
      <c r="E531" s="191" t="s">
        <v>2190</v>
      </c>
      <c r="F531" s="191" t="s">
        <v>3</v>
      </c>
      <c r="G531" s="191">
        <v>2255450</v>
      </c>
      <c r="H531" s="68"/>
      <c r="I531" s="197" t="s">
        <v>2771</v>
      </c>
      <c r="J531" s="68"/>
      <c r="K531" s="68"/>
      <c r="L531" s="68"/>
      <c r="M531" s="68"/>
      <c r="N531" s="348"/>
      <c r="O531" s="348"/>
      <c r="P531" s="214">
        <v>0</v>
      </c>
      <c r="Q531" s="214">
        <v>28947</v>
      </c>
      <c r="R531" s="68" t="s">
        <v>1479</v>
      </c>
      <c r="S531" s="349"/>
      <c r="T531" s="272"/>
    </row>
    <row r="532" spans="1:20" ht="51">
      <c r="A532" s="191">
        <v>383</v>
      </c>
      <c r="B532" s="68"/>
      <c r="C532" s="212" t="s">
        <v>1242</v>
      </c>
      <c r="D532" s="213">
        <v>45688</v>
      </c>
      <c r="E532" s="191" t="s">
        <v>2191</v>
      </c>
      <c r="F532" s="191" t="s">
        <v>3</v>
      </c>
      <c r="G532" s="191">
        <v>2255451</v>
      </c>
      <c r="H532" s="68"/>
      <c r="I532" s="197" t="s">
        <v>2772</v>
      </c>
      <c r="J532" s="68"/>
      <c r="K532" s="68"/>
      <c r="L532" s="68"/>
      <c r="M532" s="68"/>
      <c r="N532" s="348"/>
      <c r="O532" s="348"/>
      <c r="P532" s="214">
        <v>0</v>
      </c>
      <c r="Q532" s="214">
        <v>1259</v>
      </c>
      <c r="R532" s="68" t="s">
        <v>1479</v>
      </c>
      <c r="S532" s="349"/>
      <c r="T532" s="272"/>
    </row>
    <row r="533" spans="1:20" ht="51">
      <c r="A533" s="191">
        <v>383</v>
      </c>
      <c r="B533" s="68"/>
      <c r="C533" s="212" t="s">
        <v>1242</v>
      </c>
      <c r="D533" s="213">
        <v>45688</v>
      </c>
      <c r="E533" s="191" t="s">
        <v>2192</v>
      </c>
      <c r="F533" s="191" t="s">
        <v>3</v>
      </c>
      <c r="G533" s="191">
        <v>2255452</v>
      </c>
      <c r="H533" s="68"/>
      <c r="I533" s="197" t="s">
        <v>2773</v>
      </c>
      <c r="J533" s="68"/>
      <c r="K533" s="68"/>
      <c r="L533" s="68"/>
      <c r="M533" s="68"/>
      <c r="N533" s="348"/>
      <c r="O533" s="348"/>
      <c r="P533" s="214">
        <v>0</v>
      </c>
      <c r="Q533" s="214">
        <v>1960</v>
      </c>
      <c r="R533" s="68" t="s">
        <v>1479</v>
      </c>
      <c r="S533" s="349"/>
      <c r="T533" s="272"/>
    </row>
    <row r="534" spans="1:20" ht="51">
      <c r="A534" s="191">
        <v>383</v>
      </c>
      <c r="B534" s="68"/>
      <c r="C534" s="212" t="s">
        <v>1242</v>
      </c>
      <c r="D534" s="213">
        <v>45688</v>
      </c>
      <c r="E534" s="191" t="s">
        <v>2193</v>
      </c>
      <c r="F534" s="191" t="s">
        <v>3</v>
      </c>
      <c r="G534" s="191">
        <v>2255453</v>
      </c>
      <c r="H534" s="68"/>
      <c r="I534" s="197" t="s">
        <v>2774</v>
      </c>
      <c r="J534" s="68"/>
      <c r="K534" s="68"/>
      <c r="L534" s="68"/>
      <c r="M534" s="68"/>
      <c r="N534" s="348"/>
      <c r="O534" s="348"/>
      <c r="P534" s="214">
        <v>0</v>
      </c>
      <c r="Q534" s="214">
        <v>22312</v>
      </c>
      <c r="R534" s="68" t="s">
        <v>1479</v>
      </c>
      <c r="S534" s="349"/>
      <c r="T534" s="272"/>
    </row>
    <row r="535" spans="1:20" ht="51">
      <c r="A535" s="191">
        <v>383</v>
      </c>
      <c r="B535" s="68"/>
      <c r="C535" s="212" t="s">
        <v>1242</v>
      </c>
      <c r="D535" s="213">
        <v>45688</v>
      </c>
      <c r="E535" s="191" t="s">
        <v>2194</v>
      </c>
      <c r="F535" s="191" t="s">
        <v>3</v>
      </c>
      <c r="G535" s="191">
        <v>2255454</v>
      </c>
      <c r="H535" s="68"/>
      <c r="I535" s="197" t="s">
        <v>2775</v>
      </c>
      <c r="J535" s="68"/>
      <c r="K535" s="68"/>
      <c r="L535" s="68"/>
      <c r="M535" s="68"/>
      <c r="N535" s="348"/>
      <c r="O535" s="348"/>
      <c r="P535" s="214">
        <v>0</v>
      </c>
      <c r="Q535" s="214">
        <v>949</v>
      </c>
      <c r="R535" s="68" t="s">
        <v>1479</v>
      </c>
      <c r="S535" s="349"/>
      <c r="T535" s="272"/>
    </row>
    <row r="536" spans="1:20" ht="51">
      <c r="A536" s="191">
        <v>383</v>
      </c>
      <c r="B536" s="68"/>
      <c r="C536" s="212" t="s">
        <v>1242</v>
      </c>
      <c r="D536" s="213">
        <v>45688</v>
      </c>
      <c r="E536" s="191" t="s">
        <v>2195</v>
      </c>
      <c r="F536" s="191" t="s">
        <v>3</v>
      </c>
      <c r="G536" s="191">
        <v>2255458</v>
      </c>
      <c r="H536" s="68"/>
      <c r="I536" s="197" t="s">
        <v>2776</v>
      </c>
      <c r="J536" s="68"/>
      <c r="K536" s="68"/>
      <c r="L536" s="68"/>
      <c r="M536" s="68"/>
      <c r="N536" s="348"/>
      <c r="O536" s="348"/>
      <c r="P536" s="214">
        <v>0</v>
      </c>
      <c r="Q536" s="214">
        <v>1554.36</v>
      </c>
      <c r="R536" s="68" t="s">
        <v>1479</v>
      </c>
      <c r="S536" s="349"/>
      <c r="T536" s="272"/>
    </row>
    <row r="537" spans="1:20" ht="51">
      <c r="A537" s="191">
        <v>383</v>
      </c>
      <c r="B537" s="68"/>
      <c r="C537" s="212" t="s">
        <v>1242</v>
      </c>
      <c r="D537" s="213">
        <v>45688</v>
      </c>
      <c r="E537" s="191" t="s">
        <v>2196</v>
      </c>
      <c r="F537" s="191" t="s">
        <v>3</v>
      </c>
      <c r="G537" s="191">
        <v>2255455</v>
      </c>
      <c r="H537" s="68"/>
      <c r="I537" s="197" t="s">
        <v>2777</v>
      </c>
      <c r="J537" s="68"/>
      <c r="K537" s="68"/>
      <c r="L537" s="68"/>
      <c r="M537" s="68"/>
      <c r="N537" s="348"/>
      <c r="O537" s="348"/>
      <c r="P537" s="214">
        <v>0</v>
      </c>
      <c r="Q537" s="214">
        <v>3151</v>
      </c>
      <c r="R537" s="68" t="s">
        <v>1479</v>
      </c>
      <c r="S537" s="349"/>
      <c r="T537" s="272"/>
    </row>
    <row r="538" spans="1:20" ht="51">
      <c r="A538" s="191">
        <v>383</v>
      </c>
      <c r="B538" s="68"/>
      <c r="C538" s="212" t="s">
        <v>1242</v>
      </c>
      <c r="D538" s="213">
        <v>45688</v>
      </c>
      <c r="E538" s="191" t="s">
        <v>2197</v>
      </c>
      <c r="F538" s="191" t="s">
        <v>3</v>
      </c>
      <c r="G538" s="191">
        <v>2255456</v>
      </c>
      <c r="H538" s="68"/>
      <c r="I538" s="197" t="s">
        <v>2778</v>
      </c>
      <c r="J538" s="68"/>
      <c r="K538" s="68"/>
      <c r="L538" s="68"/>
      <c r="M538" s="68"/>
      <c r="N538" s="348"/>
      <c r="O538" s="348"/>
      <c r="P538" s="214">
        <v>0</v>
      </c>
      <c r="Q538" s="214">
        <v>2214.75</v>
      </c>
      <c r="R538" s="68" t="s">
        <v>1479</v>
      </c>
      <c r="S538" s="349"/>
      <c r="T538" s="272"/>
    </row>
    <row r="539" spans="1:20" ht="51">
      <c r="A539" s="191">
        <v>383</v>
      </c>
      <c r="B539" s="68"/>
      <c r="C539" s="212" t="s">
        <v>1242</v>
      </c>
      <c r="D539" s="213">
        <v>45688</v>
      </c>
      <c r="E539" s="191" t="s">
        <v>2198</v>
      </c>
      <c r="F539" s="191" t="s">
        <v>3</v>
      </c>
      <c r="G539" s="191">
        <v>2255457</v>
      </c>
      <c r="H539" s="68"/>
      <c r="I539" s="197" t="s">
        <v>2779</v>
      </c>
      <c r="J539" s="68"/>
      <c r="K539" s="68"/>
      <c r="L539" s="68"/>
      <c r="M539" s="68"/>
      <c r="N539" s="348"/>
      <c r="O539" s="348"/>
      <c r="P539" s="214">
        <v>0</v>
      </c>
      <c r="Q539" s="214">
        <v>324</v>
      </c>
      <c r="R539" s="68" t="s">
        <v>1479</v>
      </c>
      <c r="S539" s="349"/>
      <c r="T539" s="272"/>
    </row>
    <row r="540" spans="1:20" ht="51">
      <c r="A540" s="191">
        <v>383</v>
      </c>
      <c r="B540" s="68"/>
      <c r="C540" s="212" t="s">
        <v>1242</v>
      </c>
      <c r="D540" s="213">
        <v>45688</v>
      </c>
      <c r="E540" s="191" t="s">
        <v>2199</v>
      </c>
      <c r="F540" s="191" t="s">
        <v>3</v>
      </c>
      <c r="G540" s="191">
        <v>2255459</v>
      </c>
      <c r="H540" s="68"/>
      <c r="I540" s="197" t="s">
        <v>2780</v>
      </c>
      <c r="J540" s="68"/>
      <c r="K540" s="68"/>
      <c r="L540" s="68"/>
      <c r="M540" s="68"/>
      <c r="N540" s="348"/>
      <c r="O540" s="348"/>
      <c r="P540" s="214">
        <v>0</v>
      </c>
      <c r="Q540" s="214">
        <v>27512</v>
      </c>
      <c r="R540" s="68" t="s">
        <v>1479</v>
      </c>
      <c r="S540" s="349"/>
      <c r="T540" s="272"/>
    </row>
    <row r="541" spans="1:20" ht="51">
      <c r="A541" s="191">
        <v>249</v>
      </c>
      <c r="B541" s="68"/>
      <c r="C541" s="212" t="s">
        <v>102</v>
      </c>
      <c r="D541" s="213">
        <v>45688</v>
      </c>
      <c r="E541" s="191" t="s">
        <v>2200</v>
      </c>
      <c r="F541" s="191" t="s">
        <v>3</v>
      </c>
      <c r="G541" s="191">
        <v>2255469</v>
      </c>
      <c r="H541" s="68"/>
      <c r="I541" s="197" t="s">
        <v>2781</v>
      </c>
      <c r="J541" s="68"/>
      <c r="K541" s="68"/>
      <c r="L541" s="68"/>
      <c r="M541" s="68"/>
      <c r="N541" s="348"/>
      <c r="O541" s="348"/>
      <c r="P541" s="214">
        <v>0</v>
      </c>
      <c r="Q541" s="214">
        <v>3.19</v>
      </c>
      <c r="R541" s="68" t="s">
        <v>1479</v>
      </c>
      <c r="S541" s="349"/>
      <c r="T541" s="272"/>
    </row>
    <row r="542" spans="1:20" ht="51">
      <c r="A542" s="191">
        <v>249</v>
      </c>
      <c r="B542" s="68"/>
      <c r="C542" s="212" t="s">
        <v>102</v>
      </c>
      <c r="D542" s="213">
        <v>45688</v>
      </c>
      <c r="E542" s="191" t="s">
        <v>2201</v>
      </c>
      <c r="F542" s="191" t="s">
        <v>3</v>
      </c>
      <c r="G542" s="191">
        <v>2255471</v>
      </c>
      <c r="H542" s="68"/>
      <c r="I542" s="197" t="s">
        <v>2782</v>
      </c>
      <c r="J542" s="68"/>
      <c r="K542" s="68"/>
      <c r="L542" s="68"/>
      <c r="M542" s="68"/>
      <c r="N542" s="348"/>
      <c r="O542" s="348"/>
      <c r="P542" s="214">
        <v>0</v>
      </c>
      <c r="Q542" s="214">
        <v>8.9499999999999993</v>
      </c>
      <c r="R542" s="68" t="s">
        <v>1479</v>
      </c>
      <c r="S542" s="349"/>
      <c r="T542" s="272"/>
    </row>
    <row r="543" spans="1:20" ht="51">
      <c r="A543" s="191">
        <v>650</v>
      </c>
      <c r="B543" s="68"/>
      <c r="C543" s="212" t="s">
        <v>175</v>
      </c>
      <c r="D543" s="213">
        <v>45688</v>
      </c>
      <c r="E543" s="191" t="s">
        <v>2202</v>
      </c>
      <c r="F543" s="191" t="s">
        <v>3</v>
      </c>
      <c r="G543" s="191">
        <v>2255473</v>
      </c>
      <c r="H543" s="68"/>
      <c r="I543" s="197" t="s">
        <v>2783</v>
      </c>
      <c r="J543" s="68"/>
      <c r="K543" s="68"/>
      <c r="L543" s="68"/>
      <c r="M543" s="68"/>
      <c r="N543" s="348"/>
      <c r="O543" s="348"/>
      <c r="P543" s="214">
        <v>0</v>
      </c>
      <c r="Q543" s="214">
        <v>136.47</v>
      </c>
      <c r="R543" s="68" t="s">
        <v>1479</v>
      </c>
      <c r="S543" s="349"/>
      <c r="T543" s="272"/>
    </row>
    <row r="544" spans="1:20" ht="38.25">
      <c r="A544" s="191">
        <v>526</v>
      </c>
      <c r="B544" s="68"/>
      <c r="C544" s="212" t="s">
        <v>1262</v>
      </c>
      <c r="D544" s="213">
        <v>45688</v>
      </c>
      <c r="E544" s="191" t="s">
        <v>2203</v>
      </c>
      <c r="F544" s="191" t="s">
        <v>3</v>
      </c>
      <c r="G544" s="191">
        <v>2255497</v>
      </c>
      <c r="H544" s="68"/>
      <c r="I544" s="197" t="s">
        <v>2784</v>
      </c>
      <c r="J544" s="68"/>
      <c r="K544" s="68"/>
      <c r="L544" s="68"/>
      <c r="M544" s="68"/>
      <c r="N544" s="348"/>
      <c r="O544" s="348"/>
      <c r="P544" s="214">
        <v>0</v>
      </c>
      <c r="Q544" s="214">
        <v>2150</v>
      </c>
      <c r="R544" s="68" t="s">
        <v>1479</v>
      </c>
      <c r="S544" s="349"/>
      <c r="T544" s="272"/>
    </row>
    <row r="545" spans="1:20" ht="51">
      <c r="A545" s="191">
        <v>222</v>
      </c>
      <c r="B545" s="68"/>
      <c r="C545" s="212" t="s">
        <v>93</v>
      </c>
      <c r="D545" s="213">
        <v>45688</v>
      </c>
      <c r="E545" s="191" t="s">
        <v>2204</v>
      </c>
      <c r="F545" s="191" t="s">
        <v>3</v>
      </c>
      <c r="G545" s="191">
        <v>2255498</v>
      </c>
      <c r="H545" s="68"/>
      <c r="I545" s="197" t="s">
        <v>2785</v>
      </c>
      <c r="J545" s="68"/>
      <c r="K545" s="68"/>
      <c r="L545" s="68"/>
      <c r="M545" s="68"/>
      <c r="N545" s="348"/>
      <c r="O545" s="348"/>
      <c r="P545" s="214">
        <v>0</v>
      </c>
      <c r="Q545" s="214">
        <v>14400</v>
      </c>
      <c r="R545" s="68" t="s">
        <v>1479</v>
      </c>
      <c r="S545" s="349"/>
      <c r="T545" s="272"/>
    </row>
    <row r="546" spans="1:20" ht="51">
      <c r="A546" s="191">
        <v>46</v>
      </c>
      <c r="B546" s="68"/>
      <c r="C546" s="212" t="s">
        <v>1367</v>
      </c>
      <c r="D546" s="213">
        <v>45688</v>
      </c>
      <c r="E546" s="191" t="s">
        <v>2205</v>
      </c>
      <c r="F546" s="191" t="s">
        <v>3</v>
      </c>
      <c r="G546" s="191">
        <v>2255504</v>
      </c>
      <c r="H546" s="68"/>
      <c r="I546" s="197" t="s">
        <v>2786</v>
      </c>
      <c r="J546" s="68"/>
      <c r="K546" s="68"/>
      <c r="L546" s="68"/>
      <c r="M546" s="68"/>
      <c r="N546" s="348"/>
      <c r="O546" s="348"/>
      <c r="P546" s="214">
        <v>0</v>
      </c>
      <c r="Q546" s="214">
        <v>2667</v>
      </c>
      <c r="R546" s="68" t="s">
        <v>1479</v>
      </c>
      <c r="S546" s="349"/>
      <c r="T546" s="272"/>
    </row>
    <row r="547" spans="1:20" ht="51">
      <c r="A547" s="191">
        <v>292</v>
      </c>
      <c r="B547" s="68"/>
      <c r="C547" s="212" t="s">
        <v>120</v>
      </c>
      <c r="D547" s="213">
        <v>45688</v>
      </c>
      <c r="E547" s="191" t="s">
        <v>2206</v>
      </c>
      <c r="F547" s="191" t="s">
        <v>3</v>
      </c>
      <c r="G547" s="191">
        <v>2255248</v>
      </c>
      <c r="H547" s="68"/>
      <c r="I547" s="197" t="s">
        <v>2787</v>
      </c>
      <c r="J547" s="68"/>
      <c r="K547" s="68"/>
      <c r="L547" s="68"/>
      <c r="M547" s="68"/>
      <c r="N547" s="348"/>
      <c r="O547" s="348"/>
      <c r="P547" s="214">
        <v>0</v>
      </c>
      <c r="Q547" s="214">
        <v>30</v>
      </c>
      <c r="R547" s="68" t="s">
        <v>1479</v>
      </c>
      <c r="S547" s="349"/>
      <c r="T547" s="272"/>
    </row>
    <row r="548" spans="1:20" ht="51">
      <c r="A548" s="191">
        <v>35</v>
      </c>
      <c r="B548" s="68"/>
      <c r="C548" s="212" t="s">
        <v>43</v>
      </c>
      <c r="D548" s="213">
        <v>45688</v>
      </c>
      <c r="E548" s="191" t="s">
        <v>2207</v>
      </c>
      <c r="F548" s="191" t="s">
        <v>635</v>
      </c>
      <c r="G548" s="191">
        <v>10875821</v>
      </c>
      <c r="H548" s="68"/>
      <c r="I548" s="197" t="s">
        <v>2788</v>
      </c>
      <c r="J548" s="68"/>
      <c r="K548" s="68"/>
      <c r="L548" s="68"/>
      <c r="M548" s="68"/>
      <c r="N548" s="348"/>
      <c r="O548" s="348"/>
      <c r="P548" s="214">
        <v>0</v>
      </c>
      <c r="Q548" s="214">
        <v>1027.3499999999999</v>
      </c>
      <c r="R548" s="68" t="s">
        <v>1479</v>
      </c>
      <c r="S548" s="349"/>
      <c r="T548" s="272"/>
    </row>
    <row r="549" spans="1:20" ht="76.5">
      <c r="A549" s="191" t="s">
        <v>541</v>
      </c>
      <c r="B549" s="68"/>
      <c r="C549" s="212" t="s">
        <v>590</v>
      </c>
      <c r="D549" s="213">
        <v>45688</v>
      </c>
      <c r="E549" s="191" t="s">
        <v>2208</v>
      </c>
      <c r="F549" s="191" t="s">
        <v>635</v>
      </c>
      <c r="G549" s="191">
        <v>10888889</v>
      </c>
      <c r="H549" s="68"/>
      <c r="I549" s="197" t="s">
        <v>2789</v>
      </c>
      <c r="J549" s="68"/>
      <c r="K549" s="68"/>
      <c r="L549" s="68"/>
      <c r="M549" s="68"/>
      <c r="N549" s="348"/>
      <c r="O549" s="348"/>
      <c r="P549" s="214">
        <v>0</v>
      </c>
      <c r="Q549" s="214">
        <v>125258.53</v>
      </c>
      <c r="R549" s="68" t="s">
        <v>1479</v>
      </c>
      <c r="S549" s="349"/>
      <c r="T549" s="272"/>
    </row>
    <row r="550" spans="1:20" ht="114.75">
      <c r="A550" s="191">
        <v>46</v>
      </c>
      <c r="B550" s="68"/>
      <c r="C550" s="212" t="s">
        <v>1367</v>
      </c>
      <c r="D550" s="213">
        <v>45688</v>
      </c>
      <c r="E550" s="191" t="s">
        <v>2209</v>
      </c>
      <c r="F550" s="191" t="s">
        <v>598</v>
      </c>
      <c r="G550" s="191">
        <v>10846510</v>
      </c>
      <c r="H550" s="68"/>
      <c r="I550" s="197" t="s">
        <v>2790</v>
      </c>
      <c r="J550" s="68"/>
      <c r="K550" s="68"/>
      <c r="L550" s="68"/>
      <c r="M550" s="68"/>
      <c r="N550" s="348"/>
      <c r="O550" s="348"/>
      <c r="P550" s="214">
        <v>0</v>
      </c>
      <c r="Q550" s="214">
        <v>1007478.49</v>
      </c>
      <c r="R550" s="68" t="s">
        <v>1479</v>
      </c>
      <c r="S550" s="349"/>
      <c r="T550" s="272"/>
    </row>
    <row r="551" spans="1:20" ht="51">
      <c r="A551" s="191">
        <v>383</v>
      </c>
      <c r="B551" s="68"/>
      <c r="C551" s="212" t="s">
        <v>1242</v>
      </c>
      <c r="D551" s="213">
        <v>45688</v>
      </c>
      <c r="E551" s="191" t="s">
        <v>2210</v>
      </c>
      <c r="F551" s="191" t="s">
        <v>6</v>
      </c>
      <c r="G551" s="191">
        <v>2162975</v>
      </c>
      <c r="H551" s="68"/>
      <c r="I551" s="197" t="s">
        <v>2791</v>
      </c>
      <c r="J551" s="68"/>
      <c r="K551" s="68"/>
      <c r="L551" s="68"/>
      <c r="M551" s="68"/>
      <c r="N551" s="348"/>
      <c r="O551" s="348"/>
      <c r="P551" s="214">
        <v>0</v>
      </c>
      <c r="Q551" s="214">
        <v>389</v>
      </c>
      <c r="R551" s="68" t="s">
        <v>1479</v>
      </c>
      <c r="S551" s="349"/>
      <c r="T551" s="272"/>
    </row>
    <row r="552" spans="1:20" ht="63.75">
      <c r="A552" s="191">
        <v>513</v>
      </c>
      <c r="B552" s="68"/>
      <c r="C552" s="212" t="s">
        <v>160</v>
      </c>
      <c r="D552" s="213">
        <v>45688</v>
      </c>
      <c r="E552" s="191" t="s">
        <v>2211</v>
      </c>
      <c r="F552" s="191" t="s">
        <v>14</v>
      </c>
      <c r="G552" s="191">
        <v>3013797</v>
      </c>
      <c r="H552" s="68"/>
      <c r="I552" s="197" t="s">
        <v>2792</v>
      </c>
      <c r="J552" s="68"/>
      <c r="K552" s="68"/>
      <c r="L552" s="68"/>
      <c r="M552" s="68"/>
      <c r="N552" s="348"/>
      <c r="O552" s="348"/>
      <c r="P552" s="214">
        <v>60</v>
      </c>
      <c r="Q552" s="214">
        <v>0</v>
      </c>
      <c r="R552" s="68" t="s">
        <v>1479</v>
      </c>
      <c r="S552" s="349"/>
      <c r="T552" s="272"/>
    </row>
    <row r="553" spans="1:20" ht="63.75">
      <c r="A553" s="191" t="s">
        <v>544</v>
      </c>
      <c r="B553" s="68"/>
      <c r="C553" s="212" t="s">
        <v>679</v>
      </c>
      <c r="D553" s="213">
        <v>45688</v>
      </c>
      <c r="E553" s="191" t="s">
        <v>2212</v>
      </c>
      <c r="F553" s="191" t="s">
        <v>6</v>
      </c>
      <c r="G553" s="191">
        <v>2163409</v>
      </c>
      <c r="H553" s="68"/>
      <c r="I553" s="197" t="s">
        <v>2793</v>
      </c>
      <c r="J553" s="68"/>
      <c r="K553" s="68"/>
      <c r="L553" s="68"/>
      <c r="M553" s="68"/>
      <c r="N553" s="348"/>
      <c r="O553" s="348"/>
      <c r="P553" s="214">
        <v>0</v>
      </c>
      <c r="Q553" s="214">
        <v>110446.19</v>
      </c>
      <c r="R553" s="68" t="s">
        <v>1479</v>
      </c>
      <c r="S553" s="349"/>
      <c r="T553" s="272"/>
    </row>
    <row r="554" spans="1:20" ht="51">
      <c r="A554" s="191" t="s">
        <v>544</v>
      </c>
      <c r="B554" s="68"/>
      <c r="C554" s="212" t="s">
        <v>679</v>
      </c>
      <c r="D554" s="213">
        <v>45688</v>
      </c>
      <c r="E554" s="191" t="s">
        <v>2213</v>
      </c>
      <c r="F554" s="191" t="s">
        <v>6</v>
      </c>
      <c r="G554" s="191">
        <v>2163410</v>
      </c>
      <c r="H554" s="68"/>
      <c r="I554" s="197" t="s">
        <v>2794</v>
      </c>
      <c r="J554" s="68"/>
      <c r="K554" s="68"/>
      <c r="L554" s="68"/>
      <c r="M554" s="68"/>
      <c r="N554" s="348"/>
      <c r="O554" s="348"/>
      <c r="P554" s="214">
        <v>0</v>
      </c>
      <c r="Q554" s="214">
        <v>434480.68</v>
      </c>
      <c r="R554" s="68" t="s">
        <v>1479</v>
      </c>
      <c r="S554" s="349"/>
      <c r="T554" s="272"/>
    </row>
    <row r="555" spans="1:20" ht="51">
      <c r="A555" s="191" t="s">
        <v>544</v>
      </c>
      <c r="B555" s="68"/>
      <c r="C555" s="212" t="s">
        <v>679</v>
      </c>
      <c r="D555" s="213">
        <v>45688</v>
      </c>
      <c r="E555" s="191" t="s">
        <v>2214</v>
      </c>
      <c r="F555" s="191" t="s">
        <v>6</v>
      </c>
      <c r="G555" s="191">
        <v>2163411</v>
      </c>
      <c r="H555" s="68"/>
      <c r="I555" s="197" t="s">
        <v>2794</v>
      </c>
      <c r="J555" s="68"/>
      <c r="K555" s="68"/>
      <c r="L555" s="68"/>
      <c r="M555" s="68"/>
      <c r="N555" s="348"/>
      <c r="O555" s="348"/>
      <c r="P555" s="214">
        <v>0</v>
      </c>
      <c r="Q555" s="214">
        <v>4663</v>
      </c>
      <c r="R555" s="68" t="s">
        <v>1479</v>
      </c>
      <c r="S555" s="349"/>
      <c r="T555" s="272"/>
    </row>
    <row r="556" spans="1:20" ht="76.5">
      <c r="A556" s="191">
        <v>117</v>
      </c>
      <c r="B556" s="68"/>
      <c r="C556" s="212" t="s">
        <v>54</v>
      </c>
      <c r="D556" s="213">
        <v>45688</v>
      </c>
      <c r="E556" s="191" t="s">
        <v>2215</v>
      </c>
      <c r="F556" s="191" t="s">
        <v>10</v>
      </c>
      <c r="G556" s="191">
        <v>1118308</v>
      </c>
      <c r="H556" s="68"/>
      <c r="I556" s="197" t="s">
        <v>2795</v>
      </c>
      <c r="J556" s="68"/>
      <c r="K556" s="68"/>
      <c r="L556" s="68"/>
      <c r="M556" s="68"/>
      <c r="N556" s="348"/>
      <c r="O556" s="348"/>
      <c r="P556" s="214">
        <v>60</v>
      </c>
      <c r="Q556" s="214">
        <v>0</v>
      </c>
      <c r="R556" s="68" t="s">
        <v>1479</v>
      </c>
      <c r="S556" s="349"/>
      <c r="T556" s="272"/>
    </row>
    <row r="557" spans="1:20" ht="76.5">
      <c r="A557" s="191">
        <v>117</v>
      </c>
      <c r="B557" s="68"/>
      <c r="C557" s="212" t="s">
        <v>54</v>
      </c>
      <c r="D557" s="213">
        <v>45688</v>
      </c>
      <c r="E557" s="191" t="s">
        <v>2216</v>
      </c>
      <c r="F557" s="191" t="s">
        <v>10</v>
      </c>
      <c r="G557" s="191">
        <v>1118341</v>
      </c>
      <c r="H557" s="68"/>
      <c r="I557" s="197" t="s">
        <v>2796</v>
      </c>
      <c r="J557" s="68"/>
      <c r="K557" s="68"/>
      <c r="L557" s="68"/>
      <c r="M557" s="68"/>
      <c r="N557" s="348"/>
      <c r="O557" s="348"/>
      <c r="P557" s="214">
        <v>60</v>
      </c>
      <c r="Q557" s="214">
        <v>0</v>
      </c>
      <c r="R557" s="68" t="s">
        <v>1479</v>
      </c>
      <c r="S557" s="349"/>
      <c r="T557" s="272"/>
    </row>
    <row r="558" spans="1:20" ht="76.5">
      <c r="A558" s="191">
        <v>117</v>
      </c>
      <c r="B558" s="68"/>
      <c r="C558" s="212" t="s">
        <v>54</v>
      </c>
      <c r="D558" s="213">
        <v>45688</v>
      </c>
      <c r="E558" s="191" t="s">
        <v>2217</v>
      </c>
      <c r="F558" s="191" t="s">
        <v>10</v>
      </c>
      <c r="G558" s="191">
        <v>1118343</v>
      </c>
      <c r="H558" s="68"/>
      <c r="I558" s="197" t="s">
        <v>2797</v>
      </c>
      <c r="J558" s="68"/>
      <c r="K558" s="68"/>
      <c r="L558" s="68"/>
      <c r="M558" s="68"/>
      <c r="N558" s="348"/>
      <c r="O558" s="348"/>
      <c r="P558" s="214">
        <v>60</v>
      </c>
      <c r="Q558" s="214">
        <v>0</v>
      </c>
      <c r="R558" s="68" t="s">
        <v>1479</v>
      </c>
      <c r="S558" s="349"/>
      <c r="T558" s="272"/>
    </row>
    <row r="559" spans="1:20" ht="89.25">
      <c r="A559" s="191">
        <v>862</v>
      </c>
      <c r="B559" s="68"/>
      <c r="C559" s="212" t="s">
        <v>187</v>
      </c>
      <c r="D559" s="213">
        <v>45688</v>
      </c>
      <c r="E559" s="191" t="s">
        <v>2218</v>
      </c>
      <c r="F559" s="191" t="s">
        <v>10</v>
      </c>
      <c r="G559" s="191">
        <v>1118429</v>
      </c>
      <c r="H559" s="68"/>
      <c r="I559" s="197" t="s">
        <v>2798</v>
      </c>
      <c r="J559" s="68"/>
      <c r="K559" s="68"/>
      <c r="L559" s="68"/>
      <c r="M559" s="68"/>
      <c r="N559" s="348"/>
      <c r="O559" s="348"/>
      <c r="P559" s="214">
        <v>60</v>
      </c>
      <c r="Q559" s="214">
        <v>0</v>
      </c>
      <c r="R559" s="68" t="s">
        <v>1479</v>
      </c>
      <c r="S559" s="349"/>
      <c r="T559" s="272"/>
    </row>
    <row r="560" spans="1:20" ht="38.25">
      <c r="A560" s="191">
        <v>46</v>
      </c>
      <c r="B560" s="68"/>
      <c r="C560" s="212" t="s">
        <v>1367</v>
      </c>
      <c r="D560" s="213">
        <v>45691</v>
      </c>
      <c r="E560" s="191" t="s">
        <v>2928</v>
      </c>
      <c r="F560" s="191" t="s">
        <v>3</v>
      </c>
      <c r="G560" s="191">
        <v>2255815</v>
      </c>
      <c r="H560" s="68"/>
      <c r="I560" s="197" t="s">
        <v>4064</v>
      </c>
      <c r="J560" s="68"/>
      <c r="K560" s="68"/>
      <c r="L560" s="68"/>
      <c r="M560" s="68"/>
      <c r="N560" s="348"/>
      <c r="O560" s="348"/>
      <c r="P560" s="214">
        <v>0</v>
      </c>
      <c r="Q560" s="214">
        <v>4000</v>
      </c>
      <c r="R560" s="68" t="s">
        <v>1479</v>
      </c>
      <c r="S560" s="349"/>
      <c r="T560" s="272"/>
    </row>
    <row r="561" spans="1:20" ht="38.25">
      <c r="A561" s="191">
        <v>46</v>
      </c>
      <c r="B561" s="68"/>
      <c r="C561" s="212" t="s">
        <v>1367</v>
      </c>
      <c r="D561" s="213">
        <v>45691</v>
      </c>
      <c r="E561" s="191" t="s">
        <v>2929</v>
      </c>
      <c r="F561" s="191" t="s">
        <v>3</v>
      </c>
      <c r="G561" s="191">
        <v>2255822</v>
      </c>
      <c r="H561" s="68"/>
      <c r="I561" s="197" t="s">
        <v>4065</v>
      </c>
      <c r="J561" s="68"/>
      <c r="K561" s="68"/>
      <c r="L561" s="68"/>
      <c r="M561" s="68"/>
      <c r="N561" s="348"/>
      <c r="O561" s="348"/>
      <c r="P561" s="214">
        <v>0</v>
      </c>
      <c r="Q561" s="214">
        <v>1500</v>
      </c>
      <c r="R561" s="68" t="s">
        <v>1479</v>
      </c>
      <c r="S561" s="349"/>
      <c r="T561" s="272"/>
    </row>
    <row r="562" spans="1:20" ht="51">
      <c r="A562" s="191">
        <v>650</v>
      </c>
      <c r="B562" s="68"/>
      <c r="C562" s="212" t="s">
        <v>175</v>
      </c>
      <c r="D562" s="213">
        <v>45691</v>
      </c>
      <c r="E562" s="191" t="s">
        <v>2930</v>
      </c>
      <c r="F562" s="191" t="s">
        <v>3</v>
      </c>
      <c r="G562" s="191">
        <v>2255896</v>
      </c>
      <c r="H562" s="68"/>
      <c r="I562" s="197" t="s">
        <v>4066</v>
      </c>
      <c r="J562" s="68"/>
      <c r="K562" s="68"/>
      <c r="L562" s="68"/>
      <c r="M562" s="68"/>
      <c r="N562" s="348"/>
      <c r="O562" s="348"/>
      <c r="P562" s="214">
        <v>0</v>
      </c>
      <c r="Q562" s="214">
        <v>723.58</v>
      </c>
      <c r="R562" s="68" t="s">
        <v>1479</v>
      </c>
      <c r="S562" s="349"/>
      <c r="T562" s="272"/>
    </row>
    <row r="563" spans="1:20" ht="51">
      <c r="A563" s="191">
        <v>650</v>
      </c>
      <c r="B563" s="68"/>
      <c r="C563" s="212" t="s">
        <v>175</v>
      </c>
      <c r="D563" s="213">
        <v>45691</v>
      </c>
      <c r="E563" s="191" t="s">
        <v>2931</v>
      </c>
      <c r="F563" s="191" t="s">
        <v>3</v>
      </c>
      <c r="G563" s="191">
        <v>2255897</v>
      </c>
      <c r="H563" s="68"/>
      <c r="I563" s="197" t="s">
        <v>4067</v>
      </c>
      <c r="J563" s="68"/>
      <c r="K563" s="68"/>
      <c r="L563" s="68"/>
      <c r="M563" s="68"/>
      <c r="N563" s="348"/>
      <c r="O563" s="348"/>
      <c r="P563" s="214">
        <v>0</v>
      </c>
      <c r="Q563" s="214">
        <v>556.20000000000005</v>
      </c>
      <c r="R563" s="68" t="s">
        <v>1479</v>
      </c>
      <c r="S563" s="349"/>
      <c r="T563" s="272"/>
    </row>
    <row r="564" spans="1:20" ht="51">
      <c r="A564" s="191">
        <v>526</v>
      </c>
      <c r="B564" s="68"/>
      <c r="C564" s="212" t="s">
        <v>1262</v>
      </c>
      <c r="D564" s="213">
        <v>45691</v>
      </c>
      <c r="E564" s="191" t="s">
        <v>2932</v>
      </c>
      <c r="F564" s="191" t="s">
        <v>3</v>
      </c>
      <c r="G564" s="191">
        <v>2255914</v>
      </c>
      <c r="H564" s="68"/>
      <c r="I564" s="197" t="s">
        <v>4068</v>
      </c>
      <c r="J564" s="68"/>
      <c r="K564" s="68"/>
      <c r="L564" s="68"/>
      <c r="M564" s="68"/>
      <c r="N564" s="348"/>
      <c r="O564" s="348"/>
      <c r="P564" s="214">
        <v>0</v>
      </c>
      <c r="Q564" s="214">
        <v>1500</v>
      </c>
      <c r="R564" s="68" t="s">
        <v>1479</v>
      </c>
      <c r="S564" s="349"/>
      <c r="T564" s="272"/>
    </row>
    <row r="565" spans="1:20" ht="51">
      <c r="A565" s="191">
        <v>41</v>
      </c>
      <c r="B565" s="68"/>
      <c r="C565" s="212" t="s">
        <v>44</v>
      </c>
      <c r="D565" s="213">
        <v>45691</v>
      </c>
      <c r="E565" s="191" t="s">
        <v>2933</v>
      </c>
      <c r="F565" s="191" t="s">
        <v>3</v>
      </c>
      <c r="G565" s="191">
        <v>2255919</v>
      </c>
      <c r="H565" s="68"/>
      <c r="I565" s="197" t="s">
        <v>4069</v>
      </c>
      <c r="J565" s="68"/>
      <c r="K565" s="68"/>
      <c r="L565" s="68"/>
      <c r="M565" s="68"/>
      <c r="N565" s="348"/>
      <c r="O565" s="348"/>
      <c r="P565" s="214">
        <v>0</v>
      </c>
      <c r="Q565" s="214">
        <v>70</v>
      </c>
      <c r="R565" s="68" t="s">
        <v>1479</v>
      </c>
      <c r="S565" s="349"/>
      <c r="T565" s="272"/>
    </row>
    <row r="566" spans="1:20" ht="51">
      <c r="A566" s="191">
        <v>41</v>
      </c>
      <c r="B566" s="68"/>
      <c r="C566" s="212" t="s">
        <v>44</v>
      </c>
      <c r="D566" s="213">
        <v>45691</v>
      </c>
      <c r="E566" s="191" t="s">
        <v>2934</v>
      </c>
      <c r="F566" s="191" t="s">
        <v>3</v>
      </c>
      <c r="G566" s="191">
        <v>2255920</v>
      </c>
      <c r="H566" s="68"/>
      <c r="I566" s="197" t="s">
        <v>4070</v>
      </c>
      <c r="J566" s="68"/>
      <c r="K566" s="68"/>
      <c r="L566" s="68"/>
      <c r="M566" s="68"/>
      <c r="N566" s="348"/>
      <c r="O566" s="348"/>
      <c r="P566" s="214">
        <v>0</v>
      </c>
      <c r="Q566" s="214">
        <v>20</v>
      </c>
      <c r="R566" s="68" t="s">
        <v>1479</v>
      </c>
      <c r="S566" s="349"/>
      <c r="T566" s="272"/>
    </row>
    <row r="567" spans="1:20" ht="51">
      <c r="A567" s="191">
        <v>35</v>
      </c>
      <c r="B567" s="68"/>
      <c r="C567" s="212" t="s">
        <v>43</v>
      </c>
      <c r="D567" s="213">
        <v>45691</v>
      </c>
      <c r="E567" s="191" t="s">
        <v>2935</v>
      </c>
      <c r="F567" s="191" t="s">
        <v>3</v>
      </c>
      <c r="G567" s="191">
        <v>2255926</v>
      </c>
      <c r="H567" s="68"/>
      <c r="I567" s="197" t="s">
        <v>4071</v>
      </c>
      <c r="J567" s="68"/>
      <c r="K567" s="68"/>
      <c r="L567" s="68"/>
      <c r="M567" s="68"/>
      <c r="N567" s="348"/>
      <c r="O567" s="348"/>
      <c r="P567" s="214">
        <v>0</v>
      </c>
      <c r="Q567" s="214">
        <v>3513.93</v>
      </c>
      <c r="R567" s="68" t="s">
        <v>1479</v>
      </c>
      <c r="S567" s="349"/>
      <c r="T567" s="272"/>
    </row>
    <row r="568" spans="1:20" ht="51">
      <c r="A568" s="191">
        <v>383</v>
      </c>
      <c r="B568" s="68"/>
      <c r="C568" s="212" t="s">
        <v>1242</v>
      </c>
      <c r="D568" s="213">
        <v>45691</v>
      </c>
      <c r="E568" s="191" t="s">
        <v>2936</v>
      </c>
      <c r="F568" s="191" t="s">
        <v>3</v>
      </c>
      <c r="G568" s="191">
        <v>2255972</v>
      </c>
      <c r="H568" s="68"/>
      <c r="I568" s="197" t="s">
        <v>4072</v>
      </c>
      <c r="J568" s="68"/>
      <c r="K568" s="68"/>
      <c r="L568" s="68"/>
      <c r="M568" s="68"/>
      <c r="N568" s="348"/>
      <c r="O568" s="348"/>
      <c r="P568" s="214">
        <v>0</v>
      </c>
      <c r="Q568" s="214">
        <v>53</v>
      </c>
      <c r="R568" s="68" t="s">
        <v>1479</v>
      </c>
      <c r="S568" s="349"/>
      <c r="T568" s="272"/>
    </row>
    <row r="569" spans="1:20" ht="51">
      <c r="A569" s="191">
        <v>292</v>
      </c>
      <c r="B569" s="68"/>
      <c r="C569" s="212" t="s">
        <v>120</v>
      </c>
      <c r="D569" s="213">
        <v>45691</v>
      </c>
      <c r="E569" s="191" t="s">
        <v>2937</v>
      </c>
      <c r="F569" s="191" t="s">
        <v>3</v>
      </c>
      <c r="G569" s="191">
        <v>2255978</v>
      </c>
      <c r="H569" s="68"/>
      <c r="I569" s="197" t="s">
        <v>4073</v>
      </c>
      <c r="J569" s="68"/>
      <c r="K569" s="68"/>
      <c r="L569" s="68"/>
      <c r="M569" s="68"/>
      <c r="N569" s="348"/>
      <c r="O569" s="348"/>
      <c r="P569" s="214">
        <v>0</v>
      </c>
      <c r="Q569" s="214">
        <v>100</v>
      </c>
      <c r="R569" s="68" t="s">
        <v>1479</v>
      </c>
      <c r="S569" s="349"/>
      <c r="T569" s="272"/>
    </row>
    <row r="570" spans="1:20" ht="51">
      <c r="A570" s="191">
        <v>30</v>
      </c>
      <c r="B570" s="68"/>
      <c r="C570" s="212" t="s">
        <v>638</v>
      </c>
      <c r="D570" s="213">
        <v>45691</v>
      </c>
      <c r="E570" s="191" t="s">
        <v>2938</v>
      </c>
      <c r="F570" s="191" t="s">
        <v>3</v>
      </c>
      <c r="G570" s="191">
        <v>2255736</v>
      </c>
      <c r="H570" s="68"/>
      <c r="I570" s="197" t="s">
        <v>4074</v>
      </c>
      <c r="J570" s="68"/>
      <c r="K570" s="68"/>
      <c r="L570" s="68"/>
      <c r="M570" s="68"/>
      <c r="N570" s="348"/>
      <c r="O570" s="348"/>
      <c r="P570" s="214">
        <v>0</v>
      </c>
      <c r="Q570" s="214">
        <v>1171</v>
      </c>
      <c r="R570" s="68" t="s">
        <v>1479</v>
      </c>
      <c r="S570" s="349"/>
      <c r="T570" s="272"/>
    </row>
    <row r="571" spans="1:20" ht="51">
      <c r="A571" s="191">
        <v>30</v>
      </c>
      <c r="B571" s="68"/>
      <c r="C571" s="212" t="s">
        <v>638</v>
      </c>
      <c r="D571" s="213">
        <v>45691</v>
      </c>
      <c r="E571" s="191" t="s">
        <v>2939</v>
      </c>
      <c r="F571" s="191" t="s">
        <v>3</v>
      </c>
      <c r="G571" s="191">
        <v>2255737</v>
      </c>
      <c r="H571" s="68"/>
      <c r="I571" s="197" t="s">
        <v>4075</v>
      </c>
      <c r="J571" s="68"/>
      <c r="K571" s="68"/>
      <c r="L571" s="68"/>
      <c r="M571" s="68"/>
      <c r="N571" s="348"/>
      <c r="O571" s="348"/>
      <c r="P571" s="214">
        <v>0</v>
      </c>
      <c r="Q571" s="214">
        <v>43645.63</v>
      </c>
      <c r="R571" s="68" t="s">
        <v>1479</v>
      </c>
      <c r="S571" s="349"/>
      <c r="T571" s="272"/>
    </row>
    <row r="572" spans="1:20" ht="51">
      <c r="A572" s="191">
        <v>292</v>
      </c>
      <c r="B572" s="68"/>
      <c r="C572" s="212" t="s">
        <v>120</v>
      </c>
      <c r="D572" s="213">
        <v>45691</v>
      </c>
      <c r="E572" s="191" t="s">
        <v>2940</v>
      </c>
      <c r="F572" s="191" t="s">
        <v>3</v>
      </c>
      <c r="G572" s="191">
        <v>2255739</v>
      </c>
      <c r="H572" s="68"/>
      <c r="I572" s="197" t="s">
        <v>4076</v>
      </c>
      <c r="J572" s="68"/>
      <c r="K572" s="68"/>
      <c r="L572" s="68"/>
      <c r="M572" s="68"/>
      <c r="N572" s="348"/>
      <c r="O572" s="348"/>
      <c r="P572" s="214">
        <v>0</v>
      </c>
      <c r="Q572" s="214">
        <v>1781.74</v>
      </c>
      <c r="R572" s="68" t="s">
        <v>1479</v>
      </c>
      <c r="S572" s="349"/>
      <c r="T572" s="272"/>
    </row>
    <row r="573" spans="1:20" ht="51">
      <c r="A573" s="191">
        <v>15</v>
      </c>
      <c r="B573" s="68"/>
      <c r="C573" s="212" t="s">
        <v>39</v>
      </c>
      <c r="D573" s="213">
        <v>45691</v>
      </c>
      <c r="E573" s="191" t="s">
        <v>2941</v>
      </c>
      <c r="F573" s="191" t="s">
        <v>3</v>
      </c>
      <c r="G573" s="191">
        <v>2255748</v>
      </c>
      <c r="H573" s="68"/>
      <c r="I573" s="197" t="s">
        <v>4077</v>
      </c>
      <c r="J573" s="68"/>
      <c r="K573" s="68"/>
      <c r="L573" s="68"/>
      <c r="M573" s="68"/>
      <c r="N573" s="348"/>
      <c r="O573" s="348"/>
      <c r="P573" s="214">
        <v>0</v>
      </c>
      <c r="Q573" s="214">
        <v>100</v>
      </c>
      <c r="R573" s="68" t="s">
        <v>1479</v>
      </c>
      <c r="S573" s="349"/>
      <c r="T573" s="272"/>
    </row>
    <row r="574" spans="1:20" ht="51">
      <c r="A574" s="191">
        <v>15</v>
      </c>
      <c r="B574" s="68"/>
      <c r="C574" s="212" t="s">
        <v>39</v>
      </c>
      <c r="D574" s="213">
        <v>45691</v>
      </c>
      <c r="E574" s="191" t="s">
        <v>2942</v>
      </c>
      <c r="F574" s="191" t="s">
        <v>3</v>
      </c>
      <c r="G574" s="191">
        <v>2255749</v>
      </c>
      <c r="H574" s="68"/>
      <c r="I574" s="197" t="s">
        <v>4078</v>
      </c>
      <c r="J574" s="68"/>
      <c r="K574" s="68"/>
      <c r="L574" s="68"/>
      <c r="M574" s="68"/>
      <c r="N574" s="348"/>
      <c r="O574" s="348"/>
      <c r="P574" s="214">
        <v>0</v>
      </c>
      <c r="Q574" s="214">
        <v>100</v>
      </c>
      <c r="R574" s="68" t="s">
        <v>1479</v>
      </c>
      <c r="S574" s="349"/>
      <c r="T574" s="272"/>
    </row>
    <row r="575" spans="1:20" ht="51">
      <c r="A575" s="191">
        <v>342</v>
      </c>
      <c r="B575" s="68"/>
      <c r="C575" s="212" t="s">
        <v>137</v>
      </c>
      <c r="D575" s="213">
        <v>45691</v>
      </c>
      <c r="E575" s="191" t="s">
        <v>2943</v>
      </c>
      <c r="F575" s="191" t="s">
        <v>3</v>
      </c>
      <c r="G575" s="191">
        <v>2255817</v>
      </c>
      <c r="H575" s="68"/>
      <c r="I575" s="197" t="s">
        <v>4079</v>
      </c>
      <c r="J575" s="68"/>
      <c r="K575" s="68"/>
      <c r="L575" s="68"/>
      <c r="M575" s="68"/>
      <c r="N575" s="348"/>
      <c r="O575" s="348"/>
      <c r="P575" s="214">
        <v>0</v>
      </c>
      <c r="Q575" s="214">
        <v>115.09</v>
      </c>
      <c r="R575" s="68" t="s">
        <v>1479</v>
      </c>
      <c r="S575" s="349"/>
      <c r="T575" s="272"/>
    </row>
    <row r="576" spans="1:20" ht="51">
      <c r="A576" s="191">
        <v>342</v>
      </c>
      <c r="B576" s="68"/>
      <c r="C576" s="212" t="s">
        <v>137</v>
      </c>
      <c r="D576" s="213">
        <v>45691</v>
      </c>
      <c r="E576" s="191" t="s">
        <v>2944</v>
      </c>
      <c r="F576" s="191" t="s">
        <v>3</v>
      </c>
      <c r="G576" s="191">
        <v>2255819</v>
      </c>
      <c r="H576" s="68"/>
      <c r="I576" s="197" t="s">
        <v>4080</v>
      </c>
      <c r="J576" s="68"/>
      <c r="K576" s="68"/>
      <c r="L576" s="68"/>
      <c r="M576" s="68"/>
      <c r="N576" s="348"/>
      <c r="O576" s="348"/>
      <c r="P576" s="214">
        <v>0</v>
      </c>
      <c r="Q576" s="214">
        <v>0.02</v>
      </c>
      <c r="R576" s="68" t="s">
        <v>1479</v>
      </c>
      <c r="S576" s="349"/>
      <c r="T576" s="272"/>
    </row>
    <row r="577" spans="1:20" ht="51">
      <c r="A577" s="191">
        <v>47</v>
      </c>
      <c r="B577" s="68"/>
      <c r="C577" s="212" t="s">
        <v>45</v>
      </c>
      <c r="D577" s="213">
        <v>45691</v>
      </c>
      <c r="E577" s="191" t="s">
        <v>2945</v>
      </c>
      <c r="F577" s="191" t="s">
        <v>3</v>
      </c>
      <c r="G577" s="191">
        <v>2255825</v>
      </c>
      <c r="H577" s="68"/>
      <c r="I577" s="197" t="s">
        <v>4081</v>
      </c>
      <c r="J577" s="68"/>
      <c r="K577" s="68"/>
      <c r="L577" s="68"/>
      <c r="M577" s="68"/>
      <c r="N577" s="348"/>
      <c r="O577" s="348"/>
      <c r="P577" s="214">
        <v>0</v>
      </c>
      <c r="Q577" s="214">
        <v>1200</v>
      </c>
      <c r="R577" s="68" t="s">
        <v>1479</v>
      </c>
      <c r="S577" s="349"/>
      <c r="T577" s="272"/>
    </row>
    <row r="578" spans="1:20" ht="51">
      <c r="A578" s="191">
        <v>47</v>
      </c>
      <c r="B578" s="68"/>
      <c r="C578" s="212" t="s">
        <v>45</v>
      </c>
      <c r="D578" s="213">
        <v>45691</v>
      </c>
      <c r="E578" s="191" t="s">
        <v>2946</v>
      </c>
      <c r="F578" s="191" t="s">
        <v>3</v>
      </c>
      <c r="G578" s="191">
        <v>2255828</v>
      </c>
      <c r="H578" s="68"/>
      <c r="I578" s="197" t="s">
        <v>4082</v>
      </c>
      <c r="J578" s="68"/>
      <c r="K578" s="68"/>
      <c r="L578" s="68"/>
      <c r="M578" s="68"/>
      <c r="N578" s="348"/>
      <c r="O578" s="348"/>
      <c r="P578" s="214">
        <v>0</v>
      </c>
      <c r="Q578" s="214">
        <v>3000</v>
      </c>
      <c r="R578" s="68" t="s">
        <v>1479</v>
      </c>
      <c r="S578" s="349"/>
      <c r="T578" s="272"/>
    </row>
    <row r="579" spans="1:20" ht="51">
      <c r="A579" s="191">
        <v>47</v>
      </c>
      <c r="B579" s="68"/>
      <c r="C579" s="212" t="s">
        <v>45</v>
      </c>
      <c r="D579" s="213">
        <v>45691</v>
      </c>
      <c r="E579" s="191" t="s">
        <v>2947</v>
      </c>
      <c r="F579" s="191" t="s">
        <v>3</v>
      </c>
      <c r="G579" s="191">
        <v>2255830</v>
      </c>
      <c r="H579" s="68"/>
      <c r="I579" s="197" t="s">
        <v>4083</v>
      </c>
      <c r="J579" s="68"/>
      <c r="K579" s="68"/>
      <c r="L579" s="68"/>
      <c r="M579" s="68"/>
      <c r="N579" s="348"/>
      <c r="O579" s="348"/>
      <c r="P579" s="214">
        <v>0</v>
      </c>
      <c r="Q579" s="214">
        <v>954</v>
      </c>
      <c r="R579" s="68" t="s">
        <v>1479</v>
      </c>
      <c r="S579" s="349"/>
      <c r="T579" s="272"/>
    </row>
    <row r="580" spans="1:20" ht="51">
      <c r="A580" s="191">
        <v>47</v>
      </c>
      <c r="B580" s="68"/>
      <c r="C580" s="212" t="s">
        <v>45</v>
      </c>
      <c r="D580" s="213">
        <v>45691</v>
      </c>
      <c r="E580" s="191" t="s">
        <v>2948</v>
      </c>
      <c r="F580" s="191" t="s">
        <v>3</v>
      </c>
      <c r="G580" s="191">
        <v>2255835</v>
      </c>
      <c r="H580" s="68"/>
      <c r="I580" s="197" t="s">
        <v>4084</v>
      </c>
      <c r="J580" s="68"/>
      <c r="K580" s="68"/>
      <c r="L580" s="68"/>
      <c r="M580" s="68"/>
      <c r="N580" s="348"/>
      <c r="O580" s="348"/>
      <c r="P580" s="214">
        <v>0</v>
      </c>
      <c r="Q580" s="214">
        <v>396</v>
      </c>
      <c r="R580" s="68" t="s">
        <v>1479</v>
      </c>
      <c r="S580" s="349"/>
      <c r="T580" s="272"/>
    </row>
    <row r="581" spans="1:20" ht="51">
      <c r="A581" s="191">
        <v>47</v>
      </c>
      <c r="B581" s="68"/>
      <c r="C581" s="212" t="s">
        <v>45</v>
      </c>
      <c r="D581" s="213">
        <v>45691</v>
      </c>
      <c r="E581" s="191" t="s">
        <v>2949</v>
      </c>
      <c r="F581" s="191" t="s">
        <v>3</v>
      </c>
      <c r="G581" s="191">
        <v>2255832</v>
      </c>
      <c r="H581" s="68"/>
      <c r="I581" s="197" t="s">
        <v>4085</v>
      </c>
      <c r="J581" s="68"/>
      <c r="K581" s="68"/>
      <c r="L581" s="68"/>
      <c r="M581" s="68"/>
      <c r="N581" s="348"/>
      <c r="O581" s="348"/>
      <c r="P581" s="214">
        <v>0</v>
      </c>
      <c r="Q581" s="214">
        <v>936</v>
      </c>
      <c r="R581" s="68" t="s">
        <v>1479</v>
      </c>
      <c r="S581" s="349"/>
      <c r="T581" s="272"/>
    </row>
    <row r="582" spans="1:20" ht="51">
      <c r="A582" s="191">
        <v>291</v>
      </c>
      <c r="B582" s="68"/>
      <c r="C582" s="212" t="s">
        <v>119</v>
      </c>
      <c r="D582" s="213">
        <v>45691</v>
      </c>
      <c r="E582" s="191" t="s">
        <v>2950</v>
      </c>
      <c r="F582" s="191" t="s">
        <v>3</v>
      </c>
      <c r="G582" s="191">
        <v>2255833</v>
      </c>
      <c r="H582" s="68"/>
      <c r="I582" s="197" t="s">
        <v>4086</v>
      </c>
      <c r="J582" s="68"/>
      <c r="K582" s="68"/>
      <c r="L582" s="68"/>
      <c r="M582" s="68"/>
      <c r="N582" s="348"/>
      <c r="O582" s="348"/>
      <c r="P582" s="214">
        <v>0</v>
      </c>
      <c r="Q582" s="214">
        <v>9730.6200000000008</v>
      </c>
      <c r="R582" s="68" t="s">
        <v>1479</v>
      </c>
      <c r="S582" s="349"/>
      <c r="T582" s="272"/>
    </row>
    <row r="583" spans="1:20" ht="51">
      <c r="A583" s="191">
        <v>47</v>
      </c>
      <c r="B583" s="68"/>
      <c r="C583" s="212" t="s">
        <v>45</v>
      </c>
      <c r="D583" s="213">
        <v>45691</v>
      </c>
      <c r="E583" s="191" t="s">
        <v>2951</v>
      </c>
      <c r="F583" s="191" t="s">
        <v>3</v>
      </c>
      <c r="G583" s="191">
        <v>2255834</v>
      </c>
      <c r="H583" s="68"/>
      <c r="I583" s="197" t="s">
        <v>4087</v>
      </c>
      <c r="J583" s="68"/>
      <c r="K583" s="68"/>
      <c r="L583" s="68"/>
      <c r="M583" s="68"/>
      <c r="N583" s="348"/>
      <c r="O583" s="348"/>
      <c r="P583" s="214">
        <v>0</v>
      </c>
      <c r="Q583" s="214">
        <v>2.1</v>
      </c>
      <c r="R583" s="68" t="s">
        <v>1479</v>
      </c>
      <c r="S583" s="349"/>
      <c r="T583" s="272"/>
    </row>
    <row r="584" spans="1:20" ht="51">
      <c r="A584" s="191">
        <v>291</v>
      </c>
      <c r="B584" s="68"/>
      <c r="C584" s="212" t="s">
        <v>119</v>
      </c>
      <c r="D584" s="213">
        <v>45691</v>
      </c>
      <c r="E584" s="191" t="s">
        <v>2952</v>
      </c>
      <c r="F584" s="191" t="s">
        <v>3</v>
      </c>
      <c r="G584" s="191">
        <v>2255836</v>
      </c>
      <c r="H584" s="68"/>
      <c r="I584" s="197" t="s">
        <v>4088</v>
      </c>
      <c r="J584" s="68"/>
      <c r="K584" s="68"/>
      <c r="L584" s="68"/>
      <c r="M584" s="68"/>
      <c r="N584" s="348"/>
      <c r="O584" s="348"/>
      <c r="P584" s="214">
        <v>0</v>
      </c>
      <c r="Q584" s="214">
        <v>11300.01</v>
      </c>
      <c r="R584" s="68" t="s">
        <v>1479</v>
      </c>
      <c r="S584" s="349"/>
      <c r="T584" s="272"/>
    </row>
    <row r="585" spans="1:20" ht="76.5">
      <c r="A585" s="191">
        <v>862</v>
      </c>
      <c r="B585" s="68"/>
      <c r="C585" s="212" t="s">
        <v>187</v>
      </c>
      <c r="D585" s="213">
        <v>45691</v>
      </c>
      <c r="E585" s="191" t="s">
        <v>2953</v>
      </c>
      <c r="F585" s="191" t="s">
        <v>635</v>
      </c>
      <c r="G585" s="191">
        <v>10888890</v>
      </c>
      <c r="H585" s="68"/>
      <c r="I585" s="197" t="s">
        <v>4089</v>
      </c>
      <c r="J585" s="68"/>
      <c r="K585" s="68"/>
      <c r="L585" s="68"/>
      <c r="M585" s="68"/>
      <c r="N585" s="348"/>
      <c r="O585" s="348"/>
      <c r="P585" s="214">
        <v>0</v>
      </c>
      <c r="Q585" s="214">
        <v>125258.53</v>
      </c>
      <c r="R585" s="68" t="s">
        <v>1479</v>
      </c>
      <c r="S585" s="349"/>
      <c r="T585" s="272"/>
    </row>
    <row r="586" spans="1:20" ht="76.5">
      <c r="A586" s="191">
        <v>66</v>
      </c>
      <c r="B586" s="68"/>
      <c r="C586" s="212" t="s">
        <v>46</v>
      </c>
      <c r="D586" s="213">
        <v>45691</v>
      </c>
      <c r="E586" s="191" t="s">
        <v>2954</v>
      </c>
      <c r="F586" s="191" t="s">
        <v>635</v>
      </c>
      <c r="G586" s="191">
        <v>10888897</v>
      </c>
      <c r="H586" s="68"/>
      <c r="I586" s="197" t="s">
        <v>2789</v>
      </c>
      <c r="J586" s="68"/>
      <c r="K586" s="68"/>
      <c r="L586" s="68"/>
      <c r="M586" s="68"/>
      <c r="N586" s="348"/>
      <c r="O586" s="348"/>
      <c r="P586" s="214">
        <v>0</v>
      </c>
      <c r="Q586" s="214">
        <v>98189.98</v>
      </c>
      <c r="R586" s="68" t="s">
        <v>1479</v>
      </c>
      <c r="S586" s="349"/>
      <c r="T586" s="272"/>
    </row>
    <row r="587" spans="1:20" ht="51">
      <c r="A587" s="191">
        <v>66</v>
      </c>
      <c r="B587" s="68"/>
      <c r="C587" s="212" t="s">
        <v>46</v>
      </c>
      <c r="D587" s="213">
        <v>45691</v>
      </c>
      <c r="E587" s="191" t="s">
        <v>2955</v>
      </c>
      <c r="F587" s="191" t="s">
        <v>635</v>
      </c>
      <c r="G587" s="191">
        <v>10888959</v>
      </c>
      <c r="H587" s="68"/>
      <c r="I587" s="197" t="s">
        <v>4090</v>
      </c>
      <c r="J587" s="68"/>
      <c r="K587" s="68"/>
      <c r="L587" s="68"/>
      <c r="M587" s="68"/>
      <c r="N587" s="348"/>
      <c r="O587" s="348"/>
      <c r="P587" s="214">
        <v>0</v>
      </c>
      <c r="Q587" s="214">
        <v>591240.48</v>
      </c>
      <c r="R587" s="68" t="s">
        <v>1479</v>
      </c>
      <c r="S587" s="349"/>
      <c r="T587" s="272"/>
    </row>
    <row r="588" spans="1:20" ht="76.5">
      <c r="A588" s="191">
        <v>862</v>
      </c>
      <c r="B588" s="68"/>
      <c r="C588" s="212" t="s">
        <v>187</v>
      </c>
      <c r="D588" s="213">
        <v>45691</v>
      </c>
      <c r="E588" s="191" t="s">
        <v>2956</v>
      </c>
      <c r="F588" s="191" t="s">
        <v>635</v>
      </c>
      <c r="G588" s="191">
        <v>10888960</v>
      </c>
      <c r="H588" s="68"/>
      <c r="I588" s="197" t="s">
        <v>4091</v>
      </c>
      <c r="J588" s="68"/>
      <c r="K588" s="68"/>
      <c r="L588" s="68"/>
      <c r="M588" s="68"/>
      <c r="N588" s="348"/>
      <c r="O588" s="348"/>
      <c r="P588" s="214">
        <v>0</v>
      </c>
      <c r="Q588" s="214">
        <v>591240.48</v>
      </c>
      <c r="R588" s="68" t="s">
        <v>1479</v>
      </c>
      <c r="S588" s="349"/>
      <c r="T588" s="272"/>
    </row>
    <row r="589" spans="1:20" ht="76.5">
      <c r="A589" s="191">
        <v>862</v>
      </c>
      <c r="B589" s="68"/>
      <c r="C589" s="212" t="s">
        <v>187</v>
      </c>
      <c r="D589" s="213">
        <v>45691</v>
      </c>
      <c r="E589" s="191" t="s">
        <v>2957</v>
      </c>
      <c r="F589" s="191" t="s">
        <v>635</v>
      </c>
      <c r="G589" s="191">
        <v>10888898</v>
      </c>
      <c r="H589" s="68"/>
      <c r="I589" s="197" t="s">
        <v>4089</v>
      </c>
      <c r="J589" s="68"/>
      <c r="K589" s="68"/>
      <c r="L589" s="68"/>
      <c r="M589" s="68"/>
      <c r="N589" s="348"/>
      <c r="O589" s="348"/>
      <c r="P589" s="214">
        <v>0</v>
      </c>
      <c r="Q589" s="214">
        <v>98189.98</v>
      </c>
      <c r="R589" s="68" t="s">
        <v>1479</v>
      </c>
      <c r="S589" s="349"/>
      <c r="T589" s="272"/>
    </row>
    <row r="590" spans="1:20" ht="51">
      <c r="A590" s="191" t="s">
        <v>542</v>
      </c>
      <c r="B590" s="68"/>
      <c r="C590" s="212" t="s">
        <v>687</v>
      </c>
      <c r="D590" s="213">
        <v>45691</v>
      </c>
      <c r="E590" s="191" t="s">
        <v>2958</v>
      </c>
      <c r="F590" s="191" t="s">
        <v>6</v>
      </c>
      <c r="G590" s="191">
        <v>3015402</v>
      </c>
      <c r="H590" s="68"/>
      <c r="I590" s="197" t="s">
        <v>4092</v>
      </c>
      <c r="J590" s="68"/>
      <c r="K590" s="68"/>
      <c r="L590" s="68"/>
      <c r="M590" s="68"/>
      <c r="N590" s="348"/>
      <c r="O590" s="348"/>
      <c r="P590" s="214">
        <v>0</v>
      </c>
      <c r="Q590" s="214">
        <v>582553.80000000005</v>
      </c>
      <c r="R590" s="68" t="s">
        <v>1479</v>
      </c>
      <c r="S590" s="349"/>
      <c r="T590" s="272"/>
    </row>
    <row r="591" spans="1:20" ht="63.75">
      <c r="A591" s="191" t="s">
        <v>542</v>
      </c>
      <c r="B591" s="68"/>
      <c r="C591" s="212" t="s">
        <v>687</v>
      </c>
      <c r="D591" s="213">
        <v>45691</v>
      </c>
      <c r="E591" s="191" t="s">
        <v>2959</v>
      </c>
      <c r="F591" s="191" t="s">
        <v>10</v>
      </c>
      <c r="G591" s="191">
        <v>19616</v>
      </c>
      <c r="H591" s="68"/>
      <c r="I591" s="197" t="s">
        <v>4093</v>
      </c>
      <c r="J591" s="68"/>
      <c r="K591" s="68"/>
      <c r="L591" s="68"/>
      <c r="M591" s="68"/>
      <c r="N591" s="348"/>
      <c r="O591" s="348"/>
      <c r="P591" s="214">
        <v>34546.54</v>
      </c>
      <c r="Q591" s="214">
        <v>0</v>
      </c>
      <c r="R591" s="68" t="s">
        <v>1479</v>
      </c>
      <c r="S591" s="349"/>
      <c r="T591" s="272"/>
    </row>
    <row r="592" spans="1:20" ht="63.75">
      <c r="A592" s="191" t="s">
        <v>542</v>
      </c>
      <c r="B592" s="68"/>
      <c r="C592" s="212" t="s">
        <v>687</v>
      </c>
      <c r="D592" s="213">
        <v>45691</v>
      </c>
      <c r="E592" s="191" t="s">
        <v>2960</v>
      </c>
      <c r="F592" s="191" t="s">
        <v>10</v>
      </c>
      <c r="G592" s="191">
        <v>19614</v>
      </c>
      <c r="H592" s="68"/>
      <c r="I592" s="197" t="s">
        <v>4094</v>
      </c>
      <c r="J592" s="68"/>
      <c r="K592" s="68"/>
      <c r="L592" s="68"/>
      <c r="M592" s="68"/>
      <c r="N592" s="348"/>
      <c r="O592" s="348"/>
      <c r="P592" s="214">
        <v>31119.01</v>
      </c>
      <c r="Q592" s="214">
        <v>0</v>
      </c>
      <c r="R592" s="68" t="s">
        <v>1479</v>
      </c>
      <c r="S592" s="349"/>
      <c r="T592" s="272"/>
    </row>
    <row r="593" spans="1:20" ht="63.75">
      <c r="A593" s="191" t="s">
        <v>542</v>
      </c>
      <c r="B593" s="68"/>
      <c r="C593" s="212" t="s">
        <v>687</v>
      </c>
      <c r="D593" s="213">
        <v>45691</v>
      </c>
      <c r="E593" s="191" t="s">
        <v>2961</v>
      </c>
      <c r="F593" s="191" t="s">
        <v>10</v>
      </c>
      <c r="G593" s="191">
        <v>19615</v>
      </c>
      <c r="H593" s="68"/>
      <c r="I593" s="197" t="s">
        <v>4095</v>
      </c>
      <c r="J593" s="68"/>
      <c r="K593" s="68"/>
      <c r="L593" s="68"/>
      <c r="M593" s="68"/>
      <c r="N593" s="348"/>
      <c r="O593" s="348"/>
      <c r="P593" s="214">
        <v>9198.77</v>
      </c>
      <c r="Q593" s="214">
        <v>0</v>
      </c>
      <c r="R593" s="68" t="s">
        <v>1479</v>
      </c>
      <c r="S593" s="349"/>
      <c r="T593" s="272"/>
    </row>
    <row r="594" spans="1:20" ht="38.25">
      <c r="A594" s="191">
        <v>283</v>
      </c>
      <c r="B594" s="68"/>
      <c r="C594" s="212" t="s">
        <v>115</v>
      </c>
      <c r="D594" s="213">
        <v>45691</v>
      </c>
      <c r="E594" s="191" t="s">
        <v>2963</v>
      </c>
      <c r="F594" s="191" t="s">
        <v>6</v>
      </c>
      <c r="G594" s="191">
        <v>2164290</v>
      </c>
      <c r="H594" s="68"/>
      <c r="I594" s="197" t="s">
        <v>1583</v>
      </c>
      <c r="J594" s="68"/>
      <c r="K594" s="68"/>
      <c r="L594" s="68"/>
      <c r="M594" s="68"/>
      <c r="N594" s="348"/>
      <c r="O594" s="348"/>
      <c r="P594" s="214">
        <v>0</v>
      </c>
      <c r="Q594" s="214">
        <v>289575.39</v>
      </c>
      <c r="R594" s="68" t="s">
        <v>1479</v>
      </c>
      <c r="S594" s="349"/>
      <c r="T594" s="272"/>
    </row>
    <row r="595" spans="1:20" ht="76.5">
      <c r="A595" s="191">
        <v>597</v>
      </c>
      <c r="B595" s="68"/>
      <c r="C595" s="212" t="s">
        <v>673</v>
      </c>
      <c r="D595" s="213">
        <v>45691</v>
      </c>
      <c r="E595" s="191" t="s">
        <v>2964</v>
      </c>
      <c r="F595" s="191" t="s">
        <v>6</v>
      </c>
      <c r="G595" s="191">
        <v>2164415</v>
      </c>
      <c r="H595" s="68"/>
      <c r="I595" s="197" t="s">
        <v>4097</v>
      </c>
      <c r="J595" s="68"/>
      <c r="K595" s="68"/>
      <c r="L595" s="68"/>
      <c r="M595" s="68"/>
      <c r="N595" s="348"/>
      <c r="O595" s="348"/>
      <c r="P595" s="214">
        <v>0</v>
      </c>
      <c r="Q595" s="214">
        <v>33000</v>
      </c>
      <c r="R595" s="68" t="s">
        <v>1479</v>
      </c>
      <c r="S595" s="349"/>
      <c r="T595" s="272"/>
    </row>
    <row r="596" spans="1:20" ht="89.25">
      <c r="A596" s="191">
        <v>862</v>
      </c>
      <c r="B596" s="68"/>
      <c r="C596" s="212" t="s">
        <v>187</v>
      </c>
      <c r="D596" s="213">
        <v>45691</v>
      </c>
      <c r="E596" s="191" t="s">
        <v>2965</v>
      </c>
      <c r="F596" s="191" t="s">
        <v>10</v>
      </c>
      <c r="G596" s="191">
        <v>1118585</v>
      </c>
      <c r="H596" s="68"/>
      <c r="I596" s="197" t="s">
        <v>4098</v>
      </c>
      <c r="J596" s="68"/>
      <c r="K596" s="68"/>
      <c r="L596" s="68"/>
      <c r="M596" s="68"/>
      <c r="N596" s="348"/>
      <c r="O596" s="348"/>
      <c r="P596" s="214">
        <v>60</v>
      </c>
      <c r="Q596" s="214">
        <v>0</v>
      </c>
      <c r="R596" s="68" t="s">
        <v>1479</v>
      </c>
      <c r="S596" s="349"/>
      <c r="T596" s="272"/>
    </row>
    <row r="597" spans="1:20" ht="38.25">
      <c r="A597" s="191">
        <v>650</v>
      </c>
      <c r="B597" s="68"/>
      <c r="C597" s="212" t="s">
        <v>175</v>
      </c>
      <c r="D597" s="213">
        <v>45692</v>
      </c>
      <c r="E597" s="191" t="s">
        <v>2966</v>
      </c>
      <c r="F597" s="191" t="s">
        <v>3</v>
      </c>
      <c r="G597" s="191">
        <v>2256191</v>
      </c>
      <c r="H597" s="68"/>
      <c r="I597" s="197" t="s">
        <v>4099</v>
      </c>
      <c r="J597" s="68"/>
      <c r="K597" s="68"/>
      <c r="L597" s="68"/>
      <c r="M597" s="68"/>
      <c r="N597" s="348"/>
      <c r="O597" s="348"/>
      <c r="P597" s="214">
        <v>0</v>
      </c>
      <c r="Q597" s="214">
        <v>320</v>
      </c>
      <c r="R597" s="68" t="s">
        <v>1479</v>
      </c>
      <c r="S597" s="349"/>
      <c r="T597" s="272"/>
    </row>
    <row r="598" spans="1:20" ht="51">
      <c r="A598" s="191">
        <v>119</v>
      </c>
      <c r="B598" s="68"/>
      <c r="C598" s="212" t="s">
        <v>55</v>
      </c>
      <c r="D598" s="213">
        <v>45692</v>
      </c>
      <c r="E598" s="191" t="s">
        <v>2967</v>
      </c>
      <c r="F598" s="191" t="s">
        <v>3</v>
      </c>
      <c r="G598" s="191">
        <v>2256316</v>
      </c>
      <c r="H598" s="68"/>
      <c r="I598" s="197" t="s">
        <v>4100</v>
      </c>
      <c r="J598" s="68"/>
      <c r="K598" s="68"/>
      <c r="L598" s="68"/>
      <c r="M598" s="68"/>
      <c r="N598" s="348"/>
      <c r="O598" s="348"/>
      <c r="P598" s="214">
        <v>0</v>
      </c>
      <c r="Q598" s="214">
        <v>33.299999999999997</v>
      </c>
      <c r="R598" s="68" t="s">
        <v>1479</v>
      </c>
      <c r="S598" s="349"/>
      <c r="T598" s="272"/>
    </row>
    <row r="599" spans="1:20" ht="38.25">
      <c r="A599" s="191" t="s">
        <v>550</v>
      </c>
      <c r="B599" s="68"/>
      <c r="C599" s="212" t="s">
        <v>589</v>
      </c>
      <c r="D599" s="213">
        <v>45692</v>
      </c>
      <c r="E599" s="191" t="s">
        <v>2968</v>
      </c>
      <c r="F599" s="191" t="s">
        <v>3</v>
      </c>
      <c r="G599" s="191">
        <v>2256319</v>
      </c>
      <c r="H599" s="68"/>
      <c r="I599" s="197" t="s">
        <v>1590</v>
      </c>
      <c r="J599" s="68"/>
      <c r="K599" s="68"/>
      <c r="L599" s="68"/>
      <c r="M599" s="68"/>
      <c r="N599" s="348"/>
      <c r="O599" s="348"/>
      <c r="P599" s="214">
        <v>0</v>
      </c>
      <c r="Q599" s="214">
        <v>900</v>
      </c>
      <c r="R599" s="68" t="s">
        <v>1479</v>
      </c>
      <c r="S599" s="349"/>
      <c r="T599" s="272"/>
    </row>
    <row r="600" spans="1:20" ht="38.25">
      <c r="A600" s="191">
        <v>234</v>
      </c>
      <c r="B600" s="68"/>
      <c r="C600" s="212" t="s">
        <v>612</v>
      </c>
      <c r="D600" s="213">
        <v>45692</v>
      </c>
      <c r="E600" s="191" t="s">
        <v>2969</v>
      </c>
      <c r="F600" s="191" t="s">
        <v>3</v>
      </c>
      <c r="G600" s="191">
        <v>2256342</v>
      </c>
      <c r="H600" s="68"/>
      <c r="I600" s="197" t="s">
        <v>4101</v>
      </c>
      <c r="J600" s="68"/>
      <c r="K600" s="68"/>
      <c r="L600" s="68"/>
      <c r="M600" s="68"/>
      <c r="N600" s="348"/>
      <c r="O600" s="348"/>
      <c r="P600" s="214">
        <v>0</v>
      </c>
      <c r="Q600" s="214">
        <v>1200</v>
      </c>
      <c r="R600" s="68" t="s">
        <v>1479</v>
      </c>
      <c r="S600" s="349"/>
      <c r="T600" s="272"/>
    </row>
    <row r="601" spans="1:20" ht="51">
      <c r="A601" s="191" t="s">
        <v>550</v>
      </c>
      <c r="B601" s="68"/>
      <c r="C601" s="212" t="s">
        <v>589</v>
      </c>
      <c r="D601" s="213">
        <v>45692</v>
      </c>
      <c r="E601" s="191" t="s">
        <v>2970</v>
      </c>
      <c r="F601" s="191" t="s">
        <v>3</v>
      </c>
      <c r="G601" s="191">
        <v>2256339</v>
      </c>
      <c r="H601" s="68"/>
      <c r="I601" s="197" t="s">
        <v>4102</v>
      </c>
      <c r="J601" s="68"/>
      <c r="K601" s="68"/>
      <c r="L601" s="68"/>
      <c r="M601" s="68"/>
      <c r="N601" s="348"/>
      <c r="O601" s="348"/>
      <c r="P601" s="214">
        <v>0</v>
      </c>
      <c r="Q601" s="214">
        <v>514</v>
      </c>
      <c r="R601" s="68" t="s">
        <v>1479</v>
      </c>
      <c r="S601" s="349"/>
      <c r="T601" s="272"/>
    </row>
    <row r="602" spans="1:20" ht="51">
      <c r="A602" s="191">
        <v>46</v>
      </c>
      <c r="B602" s="68"/>
      <c r="C602" s="212" t="s">
        <v>1367</v>
      </c>
      <c r="D602" s="213">
        <v>45692</v>
      </c>
      <c r="E602" s="191" t="s">
        <v>2971</v>
      </c>
      <c r="F602" s="191" t="s">
        <v>3</v>
      </c>
      <c r="G602" s="191">
        <v>2256341</v>
      </c>
      <c r="H602" s="68"/>
      <c r="I602" s="197" t="s">
        <v>4103</v>
      </c>
      <c r="J602" s="68"/>
      <c r="K602" s="68"/>
      <c r="L602" s="68"/>
      <c r="M602" s="68"/>
      <c r="N602" s="348"/>
      <c r="O602" s="348"/>
      <c r="P602" s="214">
        <v>0</v>
      </c>
      <c r="Q602" s="214">
        <v>84.23</v>
      </c>
      <c r="R602" s="68" t="s">
        <v>1479</v>
      </c>
      <c r="S602" s="349"/>
      <c r="T602" s="272"/>
    </row>
    <row r="603" spans="1:20" ht="51">
      <c r="A603" s="191">
        <v>234</v>
      </c>
      <c r="B603" s="68"/>
      <c r="C603" s="212" t="s">
        <v>612</v>
      </c>
      <c r="D603" s="213">
        <v>45692</v>
      </c>
      <c r="E603" s="191" t="s">
        <v>2972</v>
      </c>
      <c r="F603" s="191" t="s">
        <v>3</v>
      </c>
      <c r="G603" s="191">
        <v>2256343</v>
      </c>
      <c r="H603" s="68"/>
      <c r="I603" s="197" t="s">
        <v>4104</v>
      </c>
      <c r="J603" s="68"/>
      <c r="K603" s="68"/>
      <c r="L603" s="68"/>
      <c r="M603" s="68"/>
      <c r="N603" s="348"/>
      <c r="O603" s="348"/>
      <c r="P603" s="214">
        <v>0</v>
      </c>
      <c r="Q603" s="214">
        <v>1200</v>
      </c>
      <c r="R603" s="68" t="s">
        <v>1479</v>
      </c>
      <c r="S603" s="349"/>
      <c r="T603" s="272"/>
    </row>
    <row r="604" spans="1:20" ht="51">
      <c r="A604" s="191">
        <v>234</v>
      </c>
      <c r="B604" s="68"/>
      <c r="C604" s="212" t="s">
        <v>612</v>
      </c>
      <c r="D604" s="213">
        <v>45692</v>
      </c>
      <c r="E604" s="191" t="s">
        <v>2973</v>
      </c>
      <c r="F604" s="191" t="s">
        <v>3</v>
      </c>
      <c r="G604" s="191">
        <v>2256346</v>
      </c>
      <c r="H604" s="68"/>
      <c r="I604" s="197" t="s">
        <v>4105</v>
      </c>
      <c r="J604" s="68"/>
      <c r="K604" s="68"/>
      <c r="L604" s="68"/>
      <c r="M604" s="68"/>
      <c r="N604" s="348"/>
      <c r="O604" s="348"/>
      <c r="P604" s="214">
        <v>0</v>
      </c>
      <c r="Q604" s="214">
        <v>1200</v>
      </c>
      <c r="R604" s="68" t="s">
        <v>1479</v>
      </c>
      <c r="S604" s="349"/>
      <c r="T604" s="272"/>
    </row>
    <row r="605" spans="1:20" ht="51">
      <c r="A605" s="191">
        <v>15</v>
      </c>
      <c r="B605" s="68"/>
      <c r="C605" s="212" t="s">
        <v>39</v>
      </c>
      <c r="D605" s="213">
        <v>45692</v>
      </c>
      <c r="E605" s="191" t="s">
        <v>2974</v>
      </c>
      <c r="F605" s="191" t="s">
        <v>3</v>
      </c>
      <c r="G605" s="191">
        <v>2256381</v>
      </c>
      <c r="H605" s="68"/>
      <c r="I605" s="197" t="s">
        <v>4106</v>
      </c>
      <c r="J605" s="68"/>
      <c r="K605" s="68"/>
      <c r="L605" s="68"/>
      <c r="M605" s="68"/>
      <c r="N605" s="348"/>
      <c r="O605" s="348"/>
      <c r="P605" s="214">
        <v>0</v>
      </c>
      <c r="Q605" s="214">
        <v>2097.7600000000002</v>
      </c>
      <c r="R605" s="68" t="s">
        <v>1479</v>
      </c>
      <c r="S605" s="349"/>
      <c r="T605" s="272"/>
    </row>
    <row r="606" spans="1:20" ht="63.75">
      <c r="A606" s="191">
        <v>206</v>
      </c>
      <c r="B606" s="68"/>
      <c r="C606" s="212" t="s">
        <v>87</v>
      </c>
      <c r="D606" s="213">
        <v>45692</v>
      </c>
      <c r="E606" s="191" t="s">
        <v>2975</v>
      </c>
      <c r="F606" s="191" t="s">
        <v>3</v>
      </c>
      <c r="G606" s="191">
        <v>2256393</v>
      </c>
      <c r="H606" s="68"/>
      <c r="I606" s="197" t="s">
        <v>4107</v>
      </c>
      <c r="J606" s="68"/>
      <c r="K606" s="68"/>
      <c r="L606" s="68"/>
      <c r="M606" s="68"/>
      <c r="N606" s="348"/>
      <c r="O606" s="348"/>
      <c r="P606" s="214">
        <v>0</v>
      </c>
      <c r="Q606" s="214">
        <v>80.099999999999994</v>
      </c>
      <c r="R606" s="68" t="s">
        <v>1479</v>
      </c>
      <c r="S606" s="349"/>
      <c r="T606" s="272"/>
    </row>
    <row r="607" spans="1:20" ht="51">
      <c r="A607" s="191">
        <v>383</v>
      </c>
      <c r="B607" s="68"/>
      <c r="C607" s="212" t="s">
        <v>1242</v>
      </c>
      <c r="D607" s="213">
        <v>45692</v>
      </c>
      <c r="E607" s="191" t="s">
        <v>2976</v>
      </c>
      <c r="F607" s="191" t="s">
        <v>3</v>
      </c>
      <c r="G607" s="191">
        <v>2256417</v>
      </c>
      <c r="H607" s="68"/>
      <c r="I607" s="197" t="s">
        <v>4108</v>
      </c>
      <c r="J607" s="68"/>
      <c r="K607" s="68"/>
      <c r="L607" s="68"/>
      <c r="M607" s="68"/>
      <c r="N607" s="348"/>
      <c r="O607" s="348"/>
      <c r="P607" s="214">
        <v>0</v>
      </c>
      <c r="Q607" s="214">
        <v>49108.5</v>
      </c>
      <c r="R607" s="68" t="s">
        <v>1479</v>
      </c>
      <c r="S607" s="349"/>
      <c r="T607" s="272"/>
    </row>
    <row r="608" spans="1:20" ht="51">
      <c r="A608" s="191" t="s">
        <v>550</v>
      </c>
      <c r="B608" s="68"/>
      <c r="C608" s="212" t="s">
        <v>589</v>
      </c>
      <c r="D608" s="213">
        <v>45692</v>
      </c>
      <c r="E608" s="191" t="s">
        <v>2977</v>
      </c>
      <c r="F608" s="191" t="s">
        <v>3</v>
      </c>
      <c r="G608" s="191">
        <v>2256427</v>
      </c>
      <c r="H608" s="68"/>
      <c r="I608" s="197" t="s">
        <v>4109</v>
      </c>
      <c r="J608" s="68"/>
      <c r="K608" s="68"/>
      <c r="L608" s="68"/>
      <c r="M608" s="68"/>
      <c r="N608" s="348"/>
      <c r="O608" s="348"/>
      <c r="P608" s="214">
        <v>0</v>
      </c>
      <c r="Q608" s="214">
        <v>26717.35</v>
      </c>
      <c r="R608" s="68" t="s">
        <v>1479</v>
      </c>
      <c r="S608" s="349"/>
      <c r="T608" s="272"/>
    </row>
    <row r="609" spans="1:20" ht="51">
      <c r="A609" s="191" t="s">
        <v>550</v>
      </c>
      <c r="B609" s="68"/>
      <c r="C609" s="212" t="s">
        <v>589</v>
      </c>
      <c r="D609" s="213">
        <v>45692</v>
      </c>
      <c r="E609" s="191" t="s">
        <v>2978</v>
      </c>
      <c r="F609" s="191" t="s">
        <v>3</v>
      </c>
      <c r="G609" s="191">
        <v>2256428</v>
      </c>
      <c r="H609" s="68"/>
      <c r="I609" s="197" t="s">
        <v>4110</v>
      </c>
      <c r="J609" s="68"/>
      <c r="K609" s="68"/>
      <c r="L609" s="68"/>
      <c r="M609" s="68"/>
      <c r="N609" s="348"/>
      <c r="O609" s="348"/>
      <c r="P609" s="214">
        <v>0</v>
      </c>
      <c r="Q609" s="214">
        <v>41650.379999999997</v>
      </c>
      <c r="R609" s="68" t="s">
        <v>1479</v>
      </c>
      <c r="S609" s="349"/>
      <c r="T609" s="272"/>
    </row>
    <row r="610" spans="1:20" ht="51">
      <c r="A610" s="191">
        <v>389</v>
      </c>
      <c r="B610" s="68"/>
      <c r="C610" s="212" t="s">
        <v>1401</v>
      </c>
      <c r="D610" s="213">
        <v>45692</v>
      </c>
      <c r="E610" s="191" t="s">
        <v>2979</v>
      </c>
      <c r="F610" s="191" t="s">
        <v>3</v>
      </c>
      <c r="G610" s="191">
        <v>2256208</v>
      </c>
      <c r="H610" s="68"/>
      <c r="I610" s="197" t="s">
        <v>4111</v>
      </c>
      <c r="J610" s="68"/>
      <c r="K610" s="68"/>
      <c r="L610" s="68"/>
      <c r="M610" s="68"/>
      <c r="N610" s="348"/>
      <c r="O610" s="348"/>
      <c r="P610" s="214">
        <v>0</v>
      </c>
      <c r="Q610" s="214">
        <v>2557.29</v>
      </c>
      <c r="R610" s="68" t="s">
        <v>1479</v>
      </c>
      <c r="S610" s="349"/>
      <c r="T610" s="272"/>
    </row>
    <row r="611" spans="1:20" ht="51">
      <c r="A611" s="191">
        <v>389</v>
      </c>
      <c r="B611" s="68"/>
      <c r="C611" s="212" t="s">
        <v>1401</v>
      </c>
      <c r="D611" s="213">
        <v>45692</v>
      </c>
      <c r="E611" s="191" t="s">
        <v>2980</v>
      </c>
      <c r="F611" s="191" t="s">
        <v>3</v>
      </c>
      <c r="G611" s="191">
        <v>2256213</v>
      </c>
      <c r="H611" s="68"/>
      <c r="I611" s="197" t="s">
        <v>4112</v>
      </c>
      <c r="J611" s="68"/>
      <c r="K611" s="68"/>
      <c r="L611" s="68"/>
      <c r="M611" s="68"/>
      <c r="N611" s="348"/>
      <c r="O611" s="348"/>
      <c r="P611" s="214">
        <v>0</v>
      </c>
      <c r="Q611" s="214">
        <v>445.4</v>
      </c>
      <c r="R611" s="68" t="s">
        <v>1479</v>
      </c>
      <c r="S611" s="349"/>
      <c r="T611" s="272"/>
    </row>
    <row r="612" spans="1:20" ht="51">
      <c r="A612" s="191">
        <v>389</v>
      </c>
      <c r="B612" s="68"/>
      <c r="C612" s="212" t="s">
        <v>1401</v>
      </c>
      <c r="D612" s="213">
        <v>45692</v>
      </c>
      <c r="E612" s="191" t="s">
        <v>2981</v>
      </c>
      <c r="F612" s="191" t="s">
        <v>3</v>
      </c>
      <c r="G612" s="191">
        <v>2256216</v>
      </c>
      <c r="H612" s="68"/>
      <c r="I612" s="197" t="s">
        <v>4113</v>
      </c>
      <c r="J612" s="68"/>
      <c r="K612" s="68"/>
      <c r="L612" s="68"/>
      <c r="M612" s="68"/>
      <c r="N612" s="348"/>
      <c r="O612" s="348"/>
      <c r="P612" s="214">
        <v>0</v>
      </c>
      <c r="Q612" s="214">
        <v>955.06</v>
      </c>
      <c r="R612" s="68" t="s">
        <v>1479</v>
      </c>
      <c r="S612" s="349"/>
      <c r="T612" s="272"/>
    </row>
    <row r="613" spans="1:20" ht="51">
      <c r="A613" s="191">
        <v>389</v>
      </c>
      <c r="B613" s="68"/>
      <c r="C613" s="212" t="s">
        <v>1401</v>
      </c>
      <c r="D613" s="213">
        <v>45692</v>
      </c>
      <c r="E613" s="191" t="s">
        <v>2982</v>
      </c>
      <c r="F613" s="191" t="s">
        <v>3</v>
      </c>
      <c r="G613" s="191">
        <v>2256217</v>
      </c>
      <c r="H613" s="68"/>
      <c r="I613" s="197" t="s">
        <v>4114</v>
      </c>
      <c r="J613" s="68"/>
      <c r="K613" s="68"/>
      <c r="L613" s="68"/>
      <c r="M613" s="68"/>
      <c r="N613" s="348"/>
      <c r="O613" s="348"/>
      <c r="P613" s="214">
        <v>0</v>
      </c>
      <c r="Q613" s="214">
        <v>5057.03</v>
      </c>
      <c r="R613" s="68" t="s">
        <v>1479</v>
      </c>
      <c r="S613" s="349"/>
      <c r="T613" s="272"/>
    </row>
    <row r="614" spans="1:20" ht="51">
      <c r="A614" s="191">
        <v>389</v>
      </c>
      <c r="B614" s="68"/>
      <c r="C614" s="212" t="s">
        <v>1401</v>
      </c>
      <c r="D614" s="213">
        <v>45692</v>
      </c>
      <c r="E614" s="191" t="s">
        <v>2983</v>
      </c>
      <c r="F614" s="191" t="s">
        <v>3</v>
      </c>
      <c r="G614" s="191">
        <v>2256218</v>
      </c>
      <c r="H614" s="68"/>
      <c r="I614" s="197" t="s">
        <v>4115</v>
      </c>
      <c r="J614" s="68"/>
      <c r="K614" s="68"/>
      <c r="L614" s="68"/>
      <c r="M614" s="68"/>
      <c r="N614" s="348"/>
      <c r="O614" s="348"/>
      <c r="P614" s="214">
        <v>0</v>
      </c>
      <c r="Q614" s="214">
        <v>3307.37</v>
      </c>
      <c r="R614" s="68" t="s">
        <v>1479</v>
      </c>
      <c r="S614" s="349"/>
      <c r="T614" s="272"/>
    </row>
    <row r="615" spans="1:20" ht="51">
      <c r="A615" s="191">
        <v>389</v>
      </c>
      <c r="B615" s="68"/>
      <c r="C615" s="212" t="s">
        <v>1401</v>
      </c>
      <c r="D615" s="213">
        <v>45692</v>
      </c>
      <c r="E615" s="191" t="s">
        <v>2984</v>
      </c>
      <c r="F615" s="191" t="s">
        <v>3</v>
      </c>
      <c r="G615" s="191">
        <v>2256220</v>
      </c>
      <c r="H615" s="68"/>
      <c r="I615" s="197" t="s">
        <v>4116</v>
      </c>
      <c r="J615" s="68"/>
      <c r="K615" s="68"/>
      <c r="L615" s="68"/>
      <c r="M615" s="68"/>
      <c r="N615" s="348"/>
      <c r="O615" s="348"/>
      <c r="P615" s="214">
        <v>0</v>
      </c>
      <c r="Q615" s="214">
        <v>325.14</v>
      </c>
      <c r="R615" s="68" t="s">
        <v>1479</v>
      </c>
      <c r="S615" s="349"/>
      <c r="T615" s="272"/>
    </row>
    <row r="616" spans="1:20" ht="51">
      <c r="A616" s="191">
        <v>389</v>
      </c>
      <c r="B616" s="68"/>
      <c r="C616" s="212" t="s">
        <v>1401</v>
      </c>
      <c r="D616" s="213">
        <v>45692</v>
      </c>
      <c r="E616" s="191" t="s">
        <v>2985</v>
      </c>
      <c r="F616" s="191" t="s">
        <v>3</v>
      </c>
      <c r="G616" s="191">
        <v>2256222</v>
      </c>
      <c r="H616" s="68"/>
      <c r="I616" s="197" t="s">
        <v>4117</v>
      </c>
      <c r="J616" s="68"/>
      <c r="K616" s="68"/>
      <c r="L616" s="68"/>
      <c r="M616" s="68"/>
      <c r="N616" s="348"/>
      <c r="O616" s="348"/>
      <c r="P616" s="214">
        <v>0</v>
      </c>
      <c r="Q616" s="214">
        <v>754.98</v>
      </c>
      <c r="R616" s="68" t="s">
        <v>1479</v>
      </c>
      <c r="S616" s="349"/>
      <c r="T616" s="272"/>
    </row>
    <row r="617" spans="1:20" ht="51">
      <c r="A617" s="191">
        <v>389</v>
      </c>
      <c r="B617" s="68"/>
      <c r="C617" s="212" t="s">
        <v>1401</v>
      </c>
      <c r="D617" s="213">
        <v>45692</v>
      </c>
      <c r="E617" s="191" t="s">
        <v>2986</v>
      </c>
      <c r="F617" s="191" t="s">
        <v>3</v>
      </c>
      <c r="G617" s="191">
        <v>2256223</v>
      </c>
      <c r="H617" s="68"/>
      <c r="I617" s="197" t="s">
        <v>4118</v>
      </c>
      <c r="J617" s="68"/>
      <c r="K617" s="68"/>
      <c r="L617" s="68"/>
      <c r="M617" s="68"/>
      <c r="N617" s="348"/>
      <c r="O617" s="348"/>
      <c r="P617" s="214">
        <v>0</v>
      </c>
      <c r="Q617" s="214">
        <v>1358.4</v>
      </c>
      <c r="R617" s="68" t="s">
        <v>1479</v>
      </c>
      <c r="S617" s="349"/>
      <c r="T617" s="272"/>
    </row>
    <row r="618" spans="1:20" ht="51">
      <c r="A618" s="191">
        <v>389</v>
      </c>
      <c r="B618" s="68"/>
      <c r="C618" s="212" t="s">
        <v>1401</v>
      </c>
      <c r="D618" s="213">
        <v>45692</v>
      </c>
      <c r="E618" s="191" t="s">
        <v>2987</v>
      </c>
      <c r="F618" s="191" t="s">
        <v>3</v>
      </c>
      <c r="G618" s="191">
        <v>2256226</v>
      </c>
      <c r="H618" s="68"/>
      <c r="I618" s="197" t="s">
        <v>4119</v>
      </c>
      <c r="J618" s="68"/>
      <c r="K618" s="68"/>
      <c r="L618" s="68"/>
      <c r="M618" s="68"/>
      <c r="N618" s="348"/>
      <c r="O618" s="348"/>
      <c r="P618" s="214">
        <v>0</v>
      </c>
      <c r="Q618" s="214">
        <v>2136.6999999999998</v>
      </c>
      <c r="R618" s="68" t="s">
        <v>1479</v>
      </c>
      <c r="S618" s="349"/>
      <c r="T618" s="272"/>
    </row>
    <row r="619" spans="1:20" ht="51">
      <c r="A619" s="191">
        <v>650</v>
      </c>
      <c r="B619" s="68"/>
      <c r="C619" s="212" t="s">
        <v>175</v>
      </c>
      <c r="D619" s="213">
        <v>45692</v>
      </c>
      <c r="E619" s="191" t="s">
        <v>2988</v>
      </c>
      <c r="F619" s="191" t="s">
        <v>3</v>
      </c>
      <c r="G619" s="191">
        <v>2256228</v>
      </c>
      <c r="H619" s="68"/>
      <c r="I619" s="197" t="s">
        <v>4120</v>
      </c>
      <c r="J619" s="68"/>
      <c r="K619" s="68"/>
      <c r="L619" s="68"/>
      <c r="M619" s="68"/>
      <c r="N619" s="348"/>
      <c r="O619" s="348"/>
      <c r="P619" s="214">
        <v>0</v>
      </c>
      <c r="Q619" s="214">
        <v>1510</v>
      </c>
      <c r="R619" s="68" t="s">
        <v>1479</v>
      </c>
      <c r="S619" s="349"/>
      <c r="T619" s="272"/>
    </row>
    <row r="620" spans="1:20" ht="51">
      <c r="A620" s="191">
        <v>650</v>
      </c>
      <c r="B620" s="68"/>
      <c r="C620" s="212" t="s">
        <v>175</v>
      </c>
      <c r="D620" s="213">
        <v>45692</v>
      </c>
      <c r="E620" s="191" t="s">
        <v>2989</v>
      </c>
      <c r="F620" s="191" t="s">
        <v>3</v>
      </c>
      <c r="G620" s="191">
        <v>2256231</v>
      </c>
      <c r="H620" s="68"/>
      <c r="I620" s="197" t="s">
        <v>4121</v>
      </c>
      <c r="J620" s="68"/>
      <c r="K620" s="68"/>
      <c r="L620" s="68"/>
      <c r="M620" s="68"/>
      <c r="N620" s="348"/>
      <c r="O620" s="348"/>
      <c r="P620" s="214">
        <v>0</v>
      </c>
      <c r="Q620" s="214">
        <v>514</v>
      </c>
      <c r="R620" s="68" t="s">
        <v>1479</v>
      </c>
      <c r="S620" s="349"/>
      <c r="T620" s="272"/>
    </row>
    <row r="621" spans="1:20" ht="51">
      <c r="A621" s="191">
        <v>650</v>
      </c>
      <c r="B621" s="68"/>
      <c r="C621" s="212" t="s">
        <v>175</v>
      </c>
      <c r="D621" s="213">
        <v>45692</v>
      </c>
      <c r="E621" s="191" t="s">
        <v>2990</v>
      </c>
      <c r="F621" s="191" t="s">
        <v>3</v>
      </c>
      <c r="G621" s="191">
        <v>2256234</v>
      </c>
      <c r="H621" s="68"/>
      <c r="I621" s="197" t="s">
        <v>4122</v>
      </c>
      <c r="J621" s="68"/>
      <c r="K621" s="68"/>
      <c r="L621" s="68"/>
      <c r="M621" s="68"/>
      <c r="N621" s="348"/>
      <c r="O621" s="348"/>
      <c r="P621" s="214">
        <v>0</v>
      </c>
      <c r="Q621" s="214">
        <v>723</v>
      </c>
      <c r="R621" s="68" t="s">
        <v>1479</v>
      </c>
      <c r="S621" s="349"/>
      <c r="T621" s="272"/>
    </row>
    <row r="622" spans="1:20" ht="51">
      <c r="A622" s="191">
        <v>591</v>
      </c>
      <c r="B622" s="68"/>
      <c r="C622" s="212" t="s">
        <v>670</v>
      </c>
      <c r="D622" s="213">
        <v>45692</v>
      </c>
      <c r="E622" s="191" t="s">
        <v>2991</v>
      </c>
      <c r="F622" s="191" t="s">
        <v>3</v>
      </c>
      <c r="G622" s="191">
        <v>2256310</v>
      </c>
      <c r="H622" s="68"/>
      <c r="I622" s="197" t="s">
        <v>4123</v>
      </c>
      <c r="J622" s="68"/>
      <c r="K622" s="68"/>
      <c r="L622" s="68"/>
      <c r="M622" s="68"/>
      <c r="N622" s="348"/>
      <c r="O622" s="348"/>
      <c r="P622" s="214">
        <v>0</v>
      </c>
      <c r="Q622" s="214">
        <v>200</v>
      </c>
      <c r="R622" s="68" t="s">
        <v>1479</v>
      </c>
      <c r="S622" s="349"/>
      <c r="T622" s="272"/>
    </row>
    <row r="623" spans="1:20" ht="51">
      <c r="A623" s="191">
        <v>155</v>
      </c>
      <c r="B623" s="68"/>
      <c r="C623" s="212" t="s">
        <v>75</v>
      </c>
      <c r="D623" s="213">
        <v>45692</v>
      </c>
      <c r="E623" s="191" t="s">
        <v>2992</v>
      </c>
      <c r="F623" s="191" t="s">
        <v>3</v>
      </c>
      <c r="G623" s="191">
        <v>2256325</v>
      </c>
      <c r="H623" s="68"/>
      <c r="I623" s="197" t="s">
        <v>4124</v>
      </c>
      <c r="J623" s="68"/>
      <c r="K623" s="68"/>
      <c r="L623" s="68"/>
      <c r="M623" s="68"/>
      <c r="N623" s="348"/>
      <c r="O623" s="348"/>
      <c r="P623" s="214">
        <v>0</v>
      </c>
      <c r="Q623" s="214">
        <v>2095</v>
      </c>
      <c r="R623" s="68" t="s">
        <v>1479</v>
      </c>
      <c r="S623" s="349"/>
      <c r="T623" s="272"/>
    </row>
    <row r="624" spans="1:20" ht="51">
      <c r="A624" s="191">
        <v>81</v>
      </c>
      <c r="B624" s="68"/>
      <c r="C624" s="212" t="s">
        <v>49</v>
      </c>
      <c r="D624" s="213">
        <v>45692</v>
      </c>
      <c r="E624" s="191" t="s">
        <v>2993</v>
      </c>
      <c r="F624" s="191" t="s">
        <v>3</v>
      </c>
      <c r="G624" s="191">
        <v>2256345</v>
      </c>
      <c r="H624" s="68"/>
      <c r="I624" s="197" t="s">
        <v>4125</v>
      </c>
      <c r="J624" s="68"/>
      <c r="K624" s="68"/>
      <c r="L624" s="68"/>
      <c r="M624" s="68"/>
      <c r="N624" s="348"/>
      <c r="O624" s="348"/>
      <c r="P624" s="214">
        <v>0</v>
      </c>
      <c r="Q624" s="214">
        <v>4645.8</v>
      </c>
      <c r="R624" s="68" t="s">
        <v>1479</v>
      </c>
      <c r="S624" s="349"/>
      <c r="T624" s="272"/>
    </row>
    <row r="625" spans="1:20" ht="51">
      <c r="A625" s="191">
        <v>81</v>
      </c>
      <c r="B625" s="68"/>
      <c r="C625" s="212" t="s">
        <v>49</v>
      </c>
      <c r="D625" s="213">
        <v>45692</v>
      </c>
      <c r="E625" s="191" t="s">
        <v>2994</v>
      </c>
      <c r="F625" s="191" t="s">
        <v>3</v>
      </c>
      <c r="G625" s="191">
        <v>2256347</v>
      </c>
      <c r="H625" s="68"/>
      <c r="I625" s="197" t="s">
        <v>4126</v>
      </c>
      <c r="J625" s="68"/>
      <c r="K625" s="68"/>
      <c r="L625" s="68"/>
      <c r="M625" s="68"/>
      <c r="N625" s="348"/>
      <c r="O625" s="348"/>
      <c r="P625" s="214">
        <v>0</v>
      </c>
      <c r="Q625" s="214">
        <v>7213.8</v>
      </c>
      <c r="R625" s="68" t="s">
        <v>1479</v>
      </c>
      <c r="S625" s="349"/>
      <c r="T625" s="272"/>
    </row>
    <row r="626" spans="1:20" ht="63.75">
      <c r="A626" s="191" t="s">
        <v>544</v>
      </c>
      <c r="B626" s="68"/>
      <c r="C626" s="212" t="s">
        <v>679</v>
      </c>
      <c r="D626" s="213">
        <v>45692</v>
      </c>
      <c r="E626" s="191" t="s">
        <v>2995</v>
      </c>
      <c r="F626" s="191" t="s">
        <v>6</v>
      </c>
      <c r="G626" s="191">
        <v>2164867</v>
      </c>
      <c r="H626" s="68"/>
      <c r="I626" s="197" t="s">
        <v>4127</v>
      </c>
      <c r="J626" s="68"/>
      <c r="K626" s="68"/>
      <c r="L626" s="68"/>
      <c r="M626" s="68"/>
      <c r="N626" s="348"/>
      <c r="O626" s="348"/>
      <c r="P626" s="214">
        <v>0</v>
      </c>
      <c r="Q626" s="214">
        <v>546958.05000000005</v>
      </c>
      <c r="R626" s="68" t="s">
        <v>1479</v>
      </c>
      <c r="S626" s="349"/>
      <c r="T626" s="272"/>
    </row>
    <row r="627" spans="1:20" ht="76.5">
      <c r="A627" s="191">
        <v>46</v>
      </c>
      <c r="B627" s="68"/>
      <c r="C627" s="212" t="s">
        <v>1367</v>
      </c>
      <c r="D627" s="213">
        <v>45692</v>
      </c>
      <c r="E627" s="191" t="s">
        <v>2996</v>
      </c>
      <c r="F627" s="191" t="s">
        <v>6</v>
      </c>
      <c r="G627" s="191">
        <v>2164854</v>
      </c>
      <c r="H627" s="68"/>
      <c r="I627" s="197" t="s">
        <v>4128</v>
      </c>
      <c r="J627" s="68"/>
      <c r="K627" s="68"/>
      <c r="L627" s="68"/>
      <c r="M627" s="68"/>
      <c r="N627" s="348"/>
      <c r="O627" s="348"/>
      <c r="P627" s="214">
        <v>0</v>
      </c>
      <c r="Q627" s="214">
        <v>13.52</v>
      </c>
      <c r="R627" s="68" t="s">
        <v>1479</v>
      </c>
      <c r="S627" s="349"/>
      <c r="T627" s="272"/>
    </row>
    <row r="628" spans="1:20" ht="76.5">
      <c r="A628" s="191">
        <v>342</v>
      </c>
      <c r="B628" s="68"/>
      <c r="C628" s="212" t="s">
        <v>137</v>
      </c>
      <c r="D628" s="213">
        <v>45692</v>
      </c>
      <c r="E628" s="191" t="s">
        <v>2997</v>
      </c>
      <c r="F628" s="191" t="s">
        <v>6</v>
      </c>
      <c r="G628" s="191">
        <v>2164856</v>
      </c>
      <c r="H628" s="68"/>
      <c r="I628" s="197" t="s">
        <v>4129</v>
      </c>
      <c r="J628" s="68"/>
      <c r="K628" s="68"/>
      <c r="L628" s="68"/>
      <c r="M628" s="68"/>
      <c r="N628" s="348"/>
      <c r="O628" s="348"/>
      <c r="P628" s="214">
        <v>0</v>
      </c>
      <c r="Q628" s="214">
        <v>4434579.95</v>
      </c>
      <c r="R628" s="68" t="s">
        <v>1479</v>
      </c>
      <c r="S628" s="349"/>
      <c r="T628" s="272"/>
    </row>
    <row r="629" spans="1:20" ht="63.75">
      <c r="A629" s="191">
        <v>291</v>
      </c>
      <c r="B629" s="68"/>
      <c r="C629" s="212" t="s">
        <v>119</v>
      </c>
      <c r="D629" s="213">
        <v>45692</v>
      </c>
      <c r="E629" s="191" t="s">
        <v>2998</v>
      </c>
      <c r="F629" s="191" t="s">
        <v>6</v>
      </c>
      <c r="G629" s="191">
        <v>2164885</v>
      </c>
      <c r="H629" s="68"/>
      <c r="I629" s="197" t="s">
        <v>4130</v>
      </c>
      <c r="J629" s="68"/>
      <c r="K629" s="68"/>
      <c r="L629" s="68"/>
      <c r="M629" s="68"/>
      <c r="N629" s="348"/>
      <c r="O629" s="348"/>
      <c r="P629" s="214">
        <v>0</v>
      </c>
      <c r="Q629" s="214">
        <v>81410.850000000006</v>
      </c>
      <c r="R629" s="68" t="s">
        <v>1479</v>
      </c>
      <c r="S629" s="349"/>
      <c r="T629" s="272"/>
    </row>
    <row r="630" spans="1:20" ht="63.75">
      <c r="A630" s="191">
        <v>585</v>
      </c>
      <c r="B630" s="68"/>
      <c r="C630" s="212" t="s">
        <v>171</v>
      </c>
      <c r="D630" s="213">
        <v>45692</v>
      </c>
      <c r="E630" s="191" t="s">
        <v>2999</v>
      </c>
      <c r="F630" s="191" t="s">
        <v>6</v>
      </c>
      <c r="G630" s="191">
        <v>1118647</v>
      </c>
      <c r="H630" s="68"/>
      <c r="I630" s="197" t="s">
        <v>4131</v>
      </c>
      <c r="J630" s="68"/>
      <c r="K630" s="68"/>
      <c r="L630" s="68"/>
      <c r="M630" s="68"/>
      <c r="N630" s="348"/>
      <c r="O630" s="348"/>
      <c r="P630" s="214">
        <v>0</v>
      </c>
      <c r="Q630" s="214">
        <v>12896.8</v>
      </c>
      <c r="R630" s="68" t="s">
        <v>1479</v>
      </c>
      <c r="S630" s="349"/>
      <c r="T630" s="272"/>
    </row>
    <row r="631" spans="1:20" ht="89.25">
      <c r="A631" s="191">
        <v>862</v>
      </c>
      <c r="B631" s="68"/>
      <c r="C631" s="212" t="s">
        <v>187</v>
      </c>
      <c r="D631" s="213">
        <v>45692</v>
      </c>
      <c r="E631" s="191" t="s">
        <v>3000</v>
      </c>
      <c r="F631" s="191" t="s">
        <v>10</v>
      </c>
      <c r="G631" s="191">
        <v>1118679</v>
      </c>
      <c r="H631" s="68"/>
      <c r="I631" s="197" t="s">
        <v>4132</v>
      </c>
      <c r="J631" s="68"/>
      <c r="K631" s="68"/>
      <c r="L631" s="68"/>
      <c r="M631" s="68"/>
      <c r="N631" s="348"/>
      <c r="O631" s="348"/>
      <c r="P631" s="214">
        <v>60</v>
      </c>
      <c r="Q631" s="214">
        <v>0</v>
      </c>
      <c r="R631" s="68" t="s">
        <v>1479</v>
      </c>
      <c r="S631" s="349"/>
      <c r="T631" s="272"/>
    </row>
    <row r="632" spans="1:20" ht="63.75">
      <c r="A632" s="191">
        <v>117</v>
      </c>
      <c r="B632" s="68"/>
      <c r="C632" s="212" t="s">
        <v>54</v>
      </c>
      <c r="D632" s="213">
        <v>45692</v>
      </c>
      <c r="E632" s="191" t="s">
        <v>3001</v>
      </c>
      <c r="F632" s="191" t="s">
        <v>10</v>
      </c>
      <c r="G632" s="191">
        <v>1118642</v>
      </c>
      <c r="H632" s="68"/>
      <c r="I632" s="197" t="s">
        <v>4133</v>
      </c>
      <c r="J632" s="68"/>
      <c r="K632" s="68"/>
      <c r="L632" s="68"/>
      <c r="M632" s="68"/>
      <c r="N632" s="348"/>
      <c r="O632" s="348"/>
      <c r="P632" s="214">
        <v>60</v>
      </c>
      <c r="Q632" s="214">
        <v>0</v>
      </c>
      <c r="R632" s="68" t="s">
        <v>1479</v>
      </c>
      <c r="S632" s="349"/>
      <c r="T632" s="272"/>
    </row>
    <row r="633" spans="1:20" ht="51">
      <c r="A633" s="191">
        <v>86</v>
      </c>
      <c r="B633" s="68"/>
      <c r="C633" s="212" t="s">
        <v>50</v>
      </c>
      <c r="D633" s="213">
        <v>45693</v>
      </c>
      <c r="E633" s="191" t="s">
        <v>3002</v>
      </c>
      <c r="F633" s="191" t="s">
        <v>3</v>
      </c>
      <c r="G633" s="191">
        <v>2256624</v>
      </c>
      <c r="H633" s="68"/>
      <c r="I633" s="197" t="s">
        <v>4134</v>
      </c>
      <c r="J633" s="68"/>
      <c r="K633" s="68"/>
      <c r="L633" s="68"/>
      <c r="M633" s="68"/>
      <c r="N633" s="348"/>
      <c r="O633" s="348"/>
      <c r="P633" s="214">
        <v>0</v>
      </c>
      <c r="Q633" s="214">
        <v>58197</v>
      </c>
      <c r="R633" s="68" t="s">
        <v>1479</v>
      </c>
      <c r="S633" s="349"/>
      <c r="T633" s="272"/>
    </row>
    <row r="634" spans="1:20" ht="51">
      <c r="A634" s="191">
        <v>86</v>
      </c>
      <c r="B634" s="68"/>
      <c r="C634" s="212" t="s">
        <v>50</v>
      </c>
      <c r="D634" s="213">
        <v>45693</v>
      </c>
      <c r="E634" s="191" t="s">
        <v>3003</v>
      </c>
      <c r="F634" s="191" t="s">
        <v>3</v>
      </c>
      <c r="G634" s="191">
        <v>2256628</v>
      </c>
      <c r="H634" s="68"/>
      <c r="I634" s="197" t="s">
        <v>4135</v>
      </c>
      <c r="J634" s="68"/>
      <c r="K634" s="68"/>
      <c r="L634" s="68"/>
      <c r="M634" s="68"/>
      <c r="N634" s="348"/>
      <c r="O634" s="348"/>
      <c r="P634" s="214">
        <v>0</v>
      </c>
      <c r="Q634" s="214">
        <v>39819</v>
      </c>
      <c r="R634" s="68" t="s">
        <v>1479</v>
      </c>
      <c r="S634" s="349"/>
      <c r="T634" s="272"/>
    </row>
    <row r="635" spans="1:20" ht="51">
      <c r="A635" s="191">
        <v>86</v>
      </c>
      <c r="B635" s="68"/>
      <c r="C635" s="212" t="s">
        <v>50</v>
      </c>
      <c r="D635" s="213">
        <v>45693</v>
      </c>
      <c r="E635" s="191" t="s">
        <v>3004</v>
      </c>
      <c r="F635" s="191" t="s">
        <v>3</v>
      </c>
      <c r="G635" s="191">
        <v>2256644</v>
      </c>
      <c r="H635" s="68"/>
      <c r="I635" s="197" t="s">
        <v>4136</v>
      </c>
      <c r="J635" s="68"/>
      <c r="K635" s="68"/>
      <c r="L635" s="68"/>
      <c r="M635" s="68"/>
      <c r="N635" s="348"/>
      <c r="O635" s="348"/>
      <c r="P635" s="214">
        <v>0</v>
      </c>
      <c r="Q635" s="214">
        <v>21441</v>
      </c>
      <c r="R635" s="68" t="s">
        <v>1479</v>
      </c>
      <c r="S635" s="349"/>
      <c r="T635" s="272"/>
    </row>
    <row r="636" spans="1:20" ht="38.25">
      <c r="A636" s="191">
        <v>133</v>
      </c>
      <c r="B636" s="68"/>
      <c r="C636" s="212" t="s">
        <v>60</v>
      </c>
      <c r="D636" s="213">
        <v>45693</v>
      </c>
      <c r="E636" s="191" t="s">
        <v>3005</v>
      </c>
      <c r="F636" s="191" t="s">
        <v>3</v>
      </c>
      <c r="G636" s="191">
        <v>2256655</v>
      </c>
      <c r="H636" s="68"/>
      <c r="I636" s="197" t="s">
        <v>4137</v>
      </c>
      <c r="J636" s="68"/>
      <c r="K636" s="68"/>
      <c r="L636" s="68"/>
      <c r="M636" s="68"/>
      <c r="N636" s="348"/>
      <c r="O636" s="348"/>
      <c r="P636" s="214">
        <v>0</v>
      </c>
      <c r="Q636" s="214">
        <v>11380</v>
      </c>
      <c r="R636" s="68" t="s">
        <v>1479</v>
      </c>
      <c r="S636" s="349"/>
      <c r="T636" s="272"/>
    </row>
    <row r="637" spans="1:20" ht="51">
      <c r="A637" s="191">
        <v>86</v>
      </c>
      <c r="B637" s="68"/>
      <c r="C637" s="212" t="s">
        <v>50</v>
      </c>
      <c r="D637" s="213">
        <v>45693</v>
      </c>
      <c r="E637" s="191" t="s">
        <v>3006</v>
      </c>
      <c r="F637" s="191" t="s">
        <v>3</v>
      </c>
      <c r="G637" s="191">
        <v>2256657</v>
      </c>
      <c r="H637" s="68"/>
      <c r="I637" s="197" t="s">
        <v>4138</v>
      </c>
      <c r="J637" s="68"/>
      <c r="K637" s="68"/>
      <c r="L637" s="68"/>
      <c r="M637" s="68"/>
      <c r="N637" s="348"/>
      <c r="O637" s="348"/>
      <c r="P637" s="214">
        <v>0</v>
      </c>
      <c r="Q637" s="214">
        <v>39819</v>
      </c>
      <c r="R637" s="68" t="s">
        <v>1479</v>
      </c>
      <c r="S637" s="349"/>
      <c r="T637" s="272"/>
    </row>
    <row r="638" spans="1:20" ht="51">
      <c r="A638" s="191">
        <v>86</v>
      </c>
      <c r="B638" s="68"/>
      <c r="C638" s="212" t="s">
        <v>50</v>
      </c>
      <c r="D638" s="213">
        <v>45693</v>
      </c>
      <c r="E638" s="191" t="s">
        <v>3007</v>
      </c>
      <c r="F638" s="191" t="s">
        <v>3</v>
      </c>
      <c r="G638" s="191">
        <v>2256672</v>
      </c>
      <c r="H638" s="68"/>
      <c r="I638" s="197" t="s">
        <v>4139</v>
      </c>
      <c r="J638" s="68"/>
      <c r="K638" s="68"/>
      <c r="L638" s="68"/>
      <c r="M638" s="68"/>
      <c r="N638" s="348"/>
      <c r="O638" s="348"/>
      <c r="P638" s="214">
        <v>0</v>
      </c>
      <c r="Q638" s="214">
        <v>9026</v>
      </c>
      <c r="R638" s="68" t="s">
        <v>1479</v>
      </c>
      <c r="S638" s="349"/>
      <c r="T638" s="272"/>
    </row>
    <row r="639" spans="1:20" ht="38.25">
      <c r="A639" s="191">
        <v>15</v>
      </c>
      <c r="B639" s="68"/>
      <c r="C639" s="212" t="s">
        <v>39</v>
      </c>
      <c r="D639" s="213">
        <v>45693</v>
      </c>
      <c r="E639" s="191" t="s">
        <v>3008</v>
      </c>
      <c r="F639" s="191" t="s">
        <v>3</v>
      </c>
      <c r="G639" s="191">
        <v>2256675</v>
      </c>
      <c r="H639" s="68"/>
      <c r="I639" s="197" t="s">
        <v>4140</v>
      </c>
      <c r="J639" s="68"/>
      <c r="K639" s="68"/>
      <c r="L639" s="68"/>
      <c r="M639" s="68"/>
      <c r="N639" s="348"/>
      <c r="O639" s="348"/>
      <c r="P639" s="214">
        <v>0</v>
      </c>
      <c r="Q639" s="214">
        <v>2226</v>
      </c>
      <c r="R639" s="68" t="s">
        <v>1479</v>
      </c>
      <c r="S639" s="349"/>
      <c r="T639" s="272"/>
    </row>
    <row r="640" spans="1:20" ht="38.25">
      <c r="A640" s="191">
        <v>15</v>
      </c>
      <c r="B640" s="68"/>
      <c r="C640" s="212" t="s">
        <v>39</v>
      </c>
      <c r="D640" s="213">
        <v>45693</v>
      </c>
      <c r="E640" s="191" t="s">
        <v>3009</v>
      </c>
      <c r="F640" s="191" t="s">
        <v>3</v>
      </c>
      <c r="G640" s="191">
        <v>2256676</v>
      </c>
      <c r="H640" s="68"/>
      <c r="I640" s="197" t="s">
        <v>4140</v>
      </c>
      <c r="J640" s="68"/>
      <c r="K640" s="68"/>
      <c r="L640" s="68"/>
      <c r="M640" s="68"/>
      <c r="N640" s="348"/>
      <c r="O640" s="348"/>
      <c r="P640" s="214">
        <v>0</v>
      </c>
      <c r="Q640" s="214">
        <v>646</v>
      </c>
      <c r="R640" s="68" t="s">
        <v>1479</v>
      </c>
      <c r="S640" s="349"/>
      <c r="T640" s="272"/>
    </row>
    <row r="641" spans="1:20" ht="38.25">
      <c r="A641" s="191">
        <v>15</v>
      </c>
      <c r="B641" s="68"/>
      <c r="C641" s="212" t="s">
        <v>39</v>
      </c>
      <c r="D641" s="213">
        <v>45693</v>
      </c>
      <c r="E641" s="191" t="s">
        <v>3010</v>
      </c>
      <c r="F641" s="191" t="s">
        <v>3</v>
      </c>
      <c r="G641" s="191">
        <v>2256677</v>
      </c>
      <c r="H641" s="68"/>
      <c r="I641" s="197" t="s">
        <v>4140</v>
      </c>
      <c r="J641" s="68"/>
      <c r="K641" s="68"/>
      <c r="L641" s="68"/>
      <c r="M641" s="68"/>
      <c r="N641" s="348"/>
      <c r="O641" s="348"/>
      <c r="P641" s="214">
        <v>0</v>
      </c>
      <c r="Q641" s="214">
        <v>646</v>
      </c>
      <c r="R641" s="68" t="s">
        <v>1479</v>
      </c>
      <c r="S641" s="349"/>
      <c r="T641" s="272"/>
    </row>
    <row r="642" spans="1:20" ht="51">
      <c r="A642" s="191">
        <v>291</v>
      </c>
      <c r="B642" s="68"/>
      <c r="C642" s="212" t="s">
        <v>119</v>
      </c>
      <c r="D642" s="213">
        <v>45693</v>
      </c>
      <c r="E642" s="191" t="s">
        <v>3011</v>
      </c>
      <c r="F642" s="191" t="s">
        <v>3</v>
      </c>
      <c r="G642" s="191">
        <v>2256680</v>
      </c>
      <c r="H642" s="68"/>
      <c r="I642" s="197" t="s">
        <v>4141</v>
      </c>
      <c r="J642" s="68"/>
      <c r="K642" s="68"/>
      <c r="L642" s="68"/>
      <c r="M642" s="68"/>
      <c r="N642" s="348"/>
      <c r="O642" s="348"/>
      <c r="P642" s="214">
        <v>0</v>
      </c>
      <c r="Q642" s="214">
        <v>70</v>
      </c>
      <c r="R642" s="68" t="s">
        <v>1479</v>
      </c>
      <c r="S642" s="349"/>
      <c r="T642" s="272"/>
    </row>
    <row r="643" spans="1:20" ht="51">
      <c r="A643" s="191">
        <v>132</v>
      </c>
      <c r="B643" s="68"/>
      <c r="C643" s="212" t="s">
        <v>59</v>
      </c>
      <c r="D643" s="213">
        <v>45693</v>
      </c>
      <c r="E643" s="191" t="s">
        <v>3012</v>
      </c>
      <c r="F643" s="191" t="s">
        <v>3</v>
      </c>
      <c r="G643" s="191">
        <v>2256682</v>
      </c>
      <c r="H643" s="68"/>
      <c r="I643" s="197" t="s">
        <v>4142</v>
      </c>
      <c r="J643" s="68"/>
      <c r="K643" s="68"/>
      <c r="L643" s="68"/>
      <c r="M643" s="68"/>
      <c r="N643" s="348"/>
      <c r="O643" s="348"/>
      <c r="P643" s="214">
        <v>0</v>
      </c>
      <c r="Q643" s="214">
        <v>300</v>
      </c>
      <c r="R643" s="68" t="s">
        <v>1479</v>
      </c>
      <c r="S643" s="349"/>
      <c r="T643" s="272"/>
    </row>
    <row r="644" spans="1:20" ht="38.25">
      <c r="A644" s="191">
        <v>46</v>
      </c>
      <c r="B644" s="68"/>
      <c r="C644" s="212" t="s">
        <v>1367</v>
      </c>
      <c r="D644" s="213">
        <v>45693</v>
      </c>
      <c r="E644" s="191" t="s">
        <v>3013</v>
      </c>
      <c r="F644" s="191" t="s">
        <v>3</v>
      </c>
      <c r="G644" s="191">
        <v>2256683</v>
      </c>
      <c r="H644" s="68"/>
      <c r="I644" s="197" t="s">
        <v>4143</v>
      </c>
      <c r="J644" s="68"/>
      <c r="K644" s="68"/>
      <c r="L644" s="68"/>
      <c r="M644" s="68"/>
      <c r="N644" s="348"/>
      <c r="O644" s="348"/>
      <c r="P644" s="214">
        <v>0</v>
      </c>
      <c r="Q644" s="214">
        <v>500</v>
      </c>
      <c r="R644" s="68" t="s">
        <v>1479</v>
      </c>
      <c r="S644" s="349"/>
      <c r="T644" s="272"/>
    </row>
    <row r="645" spans="1:20" ht="51">
      <c r="A645" s="191">
        <v>902</v>
      </c>
      <c r="B645" s="68"/>
      <c r="C645" s="212" t="s">
        <v>191</v>
      </c>
      <c r="D645" s="213">
        <v>45693</v>
      </c>
      <c r="E645" s="191" t="s">
        <v>3014</v>
      </c>
      <c r="F645" s="191" t="s">
        <v>3</v>
      </c>
      <c r="G645" s="191">
        <v>2256684</v>
      </c>
      <c r="H645" s="68"/>
      <c r="I645" s="197" t="s">
        <v>4144</v>
      </c>
      <c r="J645" s="68"/>
      <c r="K645" s="68"/>
      <c r="L645" s="68"/>
      <c r="M645" s="68"/>
      <c r="N645" s="348"/>
      <c r="O645" s="348"/>
      <c r="P645" s="214">
        <v>0</v>
      </c>
      <c r="Q645" s="214">
        <v>1052.6099999999999</v>
      </c>
      <c r="R645" s="68" t="s">
        <v>1479</v>
      </c>
      <c r="S645" s="349"/>
      <c r="T645" s="272"/>
    </row>
    <row r="646" spans="1:20" ht="51">
      <c r="A646" s="191">
        <v>81</v>
      </c>
      <c r="B646" s="68"/>
      <c r="C646" s="212" t="s">
        <v>49</v>
      </c>
      <c r="D646" s="213">
        <v>45693</v>
      </c>
      <c r="E646" s="191" t="s">
        <v>3015</v>
      </c>
      <c r="F646" s="191" t="s">
        <v>3</v>
      </c>
      <c r="G646" s="191">
        <v>2256699</v>
      </c>
      <c r="H646" s="68"/>
      <c r="I646" s="197" t="s">
        <v>4145</v>
      </c>
      <c r="J646" s="68"/>
      <c r="K646" s="68"/>
      <c r="L646" s="68"/>
      <c r="M646" s="68"/>
      <c r="N646" s="348"/>
      <c r="O646" s="348"/>
      <c r="P646" s="214">
        <v>0</v>
      </c>
      <c r="Q646" s="214">
        <v>25</v>
      </c>
      <c r="R646" s="68" t="s">
        <v>1479</v>
      </c>
      <c r="S646" s="349"/>
      <c r="T646" s="272"/>
    </row>
    <row r="647" spans="1:20" ht="38.25">
      <c r="A647" s="191" t="s">
        <v>550</v>
      </c>
      <c r="B647" s="68"/>
      <c r="C647" s="212" t="s">
        <v>589</v>
      </c>
      <c r="D647" s="213">
        <v>45693</v>
      </c>
      <c r="E647" s="191" t="s">
        <v>3016</v>
      </c>
      <c r="F647" s="191" t="s">
        <v>3</v>
      </c>
      <c r="G647" s="191">
        <v>2256705</v>
      </c>
      <c r="H647" s="68"/>
      <c r="I647" s="197" t="s">
        <v>4146</v>
      </c>
      <c r="J647" s="68"/>
      <c r="K647" s="68"/>
      <c r="L647" s="68"/>
      <c r="M647" s="68"/>
      <c r="N647" s="348"/>
      <c r="O647" s="348"/>
      <c r="P647" s="214">
        <v>0</v>
      </c>
      <c r="Q647" s="214">
        <v>10063.81</v>
      </c>
      <c r="R647" s="68" t="s">
        <v>1479</v>
      </c>
      <c r="S647" s="349"/>
      <c r="T647" s="272"/>
    </row>
    <row r="648" spans="1:20" ht="38.25">
      <c r="A648" s="191" t="s">
        <v>550</v>
      </c>
      <c r="B648" s="68"/>
      <c r="C648" s="212" t="s">
        <v>589</v>
      </c>
      <c r="D648" s="213">
        <v>45693</v>
      </c>
      <c r="E648" s="191" t="s">
        <v>3017</v>
      </c>
      <c r="F648" s="191" t="s">
        <v>3</v>
      </c>
      <c r="G648" s="191">
        <v>2256714</v>
      </c>
      <c r="H648" s="68"/>
      <c r="I648" s="197" t="s">
        <v>4147</v>
      </c>
      <c r="J648" s="68"/>
      <c r="K648" s="68"/>
      <c r="L648" s="68"/>
      <c r="M648" s="68"/>
      <c r="N648" s="348"/>
      <c r="O648" s="348"/>
      <c r="P648" s="214">
        <v>0</v>
      </c>
      <c r="Q648" s="214">
        <v>35961.9</v>
      </c>
      <c r="R648" s="68" t="s">
        <v>1479</v>
      </c>
      <c r="S648" s="349"/>
      <c r="T648" s="272"/>
    </row>
    <row r="649" spans="1:20" ht="38.25">
      <c r="A649" s="191" t="s">
        <v>550</v>
      </c>
      <c r="B649" s="68"/>
      <c r="C649" s="212" t="s">
        <v>589</v>
      </c>
      <c r="D649" s="213">
        <v>45693</v>
      </c>
      <c r="E649" s="191" t="s">
        <v>3018</v>
      </c>
      <c r="F649" s="191" t="s">
        <v>3</v>
      </c>
      <c r="G649" s="191">
        <v>2256715</v>
      </c>
      <c r="H649" s="68"/>
      <c r="I649" s="197" t="s">
        <v>4148</v>
      </c>
      <c r="J649" s="68"/>
      <c r="K649" s="68"/>
      <c r="L649" s="68"/>
      <c r="M649" s="68"/>
      <c r="N649" s="348"/>
      <c r="O649" s="348"/>
      <c r="P649" s="214">
        <v>0</v>
      </c>
      <c r="Q649" s="214">
        <v>2945</v>
      </c>
      <c r="R649" s="68" t="s">
        <v>1479</v>
      </c>
      <c r="S649" s="349"/>
      <c r="T649" s="272"/>
    </row>
    <row r="650" spans="1:20" ht="51">
      <c r="A650" s="191">
        <v>86</v>
      </c>
      <c r="B650" s="68"/>
      <c r="C650" s="212" t="s">
        <v>50</v>
      </c>
      <c r="D650" s="213">
        <v>45693</v>
      </c>
      <c r="E650" s="191" t="s">
        <v>3019</v>
      </c>
      <c r="F650" s="191" t="s">
        <v>3</v>
      </c>
      <c r="G650" s="191">
        <v>2256719</v>
      </c>
      <c r="H650" s="68"/>
      <c r="I650" s="197" t="s">
        <v>4149</v>
      </c>
      <c r="J650" s="68"/>
      <c r="K650" s="68"/>
      <c r="L650" s="68"/>
      <c r="M650" s="68"/>
      <c r="N650" s="348"/>
      <c r="O650" s="348"/>
      <c r="P650" s="214">
        <v>0</v>
      </c>
      <c r="Q650" s="214">
        <v>52071</v>
      </c>
      <c r="R650" s="68" t="s">
        <v>1479</v>
      </c>
      <c r="S650" s="349"/>
      <c r="T650" s="272"/>
    </row>
    <row r="651" spans="1:20" ht="51">
      <c r="A651" s="191">
        <v>16</v>
      </c>
      <c r="B651" s="68"/>
      <c r="C651" s="212" t="s">
        <v>40</v>
      </c>
      <c r="D651" s="213">
        <v>45693</v>
      </c>
      <c r="E651" s="191" t="s">
        <v>3020</v>
      </c>
      <c r="F651" s="191" t="s">
        <v>3</v>
      </c>
      <c r="G651" s="191">
        <v>2256729</v>
      </c>
      <c r="H651" s="68"/>
      <c r="I651" s="197" t="s">
        <v>4150</v>
      </c>
      <c r="J651" s="68"/>
      <c r="K651" s="68"/>
      <c r="L651" s="68"/>
      <c r="M651" s="68"/>
      <c r="N651" s="348"/>
      <c r="O651" s="348"/>
      <c r="P651" s="214">
        <v>0</v>
      </c>
      <c r="Q651" s="214">
        <v>6400</v>
      </c>
      <c r="R651" s="68" t="s">
        <v>1479</v>
      </c>
      <c r="S651" s="349"/>
      <c r="T651" s="272"/>
    </row>
    <row r="652" spans="1:20" ht="51">
      <c r="A652" s="191">
        <v>119</v>
      </c>
      <c r="B652" s="68"/>
      <c r="C652" s="212" t="s">
        <v>55</v>
      </c>
      <c r="D652" s="213">
        <v>45693</v>
      </c>
      <c r="E652" s="191" t="s">
        <v>3021</v>
      </c>
      <c r="F652" s="191" t="s">
        <v>3</v>
      </c>
      <c r="G652" s="191">
        <v>2256733</v>
      </c>
      <c r="H652" s="68"/>
      <c r="I652" s="197" t="s">
        <v>4151</v>
      </c>
      <c r="J652" s="68"/>
      <c r="K652" s="68"/>
      <c r="L652" s="68"/>
      <c r="M652" s="68"/>
      <c r="N652" s="348"/>
      <c r="O652" s="348"/>
      <c r="P652" s="214">
        <v>0</v>
      </c>
      <c r="Q652" s="214">
        <v>15</v>
      </c>
      <c r="R652" s="68" t="s">
        <v>1479</v>
      </c>
      <c r="S652" s="349"/>
      <c r="T652" s="272"/>
    </row>
    <row r="653" spans="1:20" ht="51">
      <c r="A653" s="191">
        <v>81</v>
      </c>
      <c r="B653" s="68"/>
      <c r="C653" s="212" t="s">
        <v>49</v>
      </c>
      <c r="D653" s="213">
        <v>45693</v>
      </c>
      <c r="E653" s="191" t="s">
        <v>3022</v>
      </c>
      <c r="F653" s="191" t="s">
        <v>3</v>
      </c>
      <c r="G653" s="191">
        <v>2256744</v>
      </c>
      <c r="H653" s="68"/>
      <c r="I653" s="197" t="s">
        <v>4152</v>
      </c>
      <c r="J653" s="68"/>
      <c r="K653" s="68"/>
      <c r="L653" s="68"/>
      <c r="M653" s="68"/>
      <c r="N653" s="348"/>
      <c r="O653" s="348"/>
      <c r="P653" s="214">
        <v>0</v>
      </c>
      <c r="Q653" s="214">
        <v>25</v>
      </c>
      <c r="R653" s="68" t="s">
        <v>1479</v>
      </c>
      <c r="S653" s="349"/>
      <c r="T653" s="272"/>
    </row>
    <row r="654" spans="1:20" ht="38.25">
      <c r="A654" s="191">
        <v>389</v>
      </c>
      <c r="B654" s="68"/>
      <c r="C654" s="212" t="s">
        <v>1401</v>
      </c>
      <c r="D654" s="213">
        <v>45693</v>
      </c>
      <c r="E654" s="191" t="s">
        <v>3023</v>
      </c>
      <c r="F654" s="191" t="s">
        <v>3</v>
      </c>
      <c r="G654" s="191">
        <v>2256622</v>
      </c>
      <c r="H654" s="68"/>
      <c r="I654" s="197" t="s">
        <v>4153</v>
      </c>
      <c r="J654" s="68"/>
      <c r="K654" s="68"/>
      <c r="L654" s="68"/>
      <c r="M654" s="68"/>
      <c r="N654" s="348"/>
      <c r="O654" s="348"/>
      <c r="P654" s="214">
        <v>0</v>
      </c>
      <c r="Q654" s="214">
        <v>180582</v>
      </c>
      <c r="R654" s="68" t="s">
        <v>1479</v>
      </c>
      <c r="S654" s="349"/>
      <c r="T654" s="272"/>
    </row>
    <row r="655" spans="1:20" ht="51">
      <c r="A655" s="191">
        <v>389</v>
      </c>
      <c r="B655" s="68"/>
      <c r="C655" s="212" t="s">
        <v>1401</v>
      </c>
      <c r="D655" s="213">
        <v>45693</v>
      </c>
      <c r="E655" s="191" t="s">
        <v>3024</v>
      </c>
      <c r="F655" s="191" t="s">
        <v>3</v>
      </c>
      <c r="G655" s="191">
        <v>2256625</v>
      </c>
      <c r="H655" s="68"/>
      <c r="I655" s="197" t="s">
        <v>4154</v>
      </c>
      <c r="J655" s="68"/>
      <c r="K655" s="68"/>
      <c r="L655" s="68"/>
      <c r="M655" s="68"/>
      <c r="N655" s="348"/>
      <c r="O655" s="348"/>
      <c r="P655" s="214">
        <v>0</v>
      </c>
      <c r="Q655" s="214">
        <v>151245.82</v>
      </c>
      <c r="R655" s="68" t="s">
        <v>1479</v>
      </c>
      <c r="S655" s="349"/>
      <c r="T655" s="272"/>
    </row>
    <row r="656" spans="1:20" ht="51">
      <c r="A656" s="191">
        <v>578</v>
      </c>
      <c r="B656" s="68"/>
      <c r="C656" s="212" t="s">
        <v>168</v>
      </c>
      <c r="D656" s="213">
        <v>45693</v>
      </c>
      <c r="E656" s="191" t="s">
        <v>3025</v>
      </c>
      <c r="F656" s="191" t="s">
        <v>3</v>
      </c>
      <c r="G656" s="191">
        <v>2256653</v>
      </c>
      <c r="H656" s="68"/>
      <c r="I656" s="197" t="s">
        <v>4155</v>
      </c>
      <c r="J656" s="68"/>
      <c r="K656" s="68"/>
      <c r="L656" s="68"/>
      <c r="M656" s="68"/>
      <c r="N656" s="348"/>
      <c r="O656" s="348"/>
      <c r="P656" s="214">
        <v>0</v>
      </c>
      <c r="Q656" s="214">
        <v>91120.7</v>
      </c>
      <c r="R656" s="68" t="s">
        <v>1479</v>
      </c>
      <c r="S656" s="349"/>
      <c r="T656" s="272"/>
    </row>
    <row r="657" spans="1:20" ht="51">
      <c r="A657" s="191">
        <v>578</v>
      </c>
      <c r="B657" s="68"/>
      <c r="C657" s="212" t="s">
        <v>168</v>
      </c>
      <c r="D657" s="213">
        <v>45693</v>
      </c>
      <c r="E657" s="191" t="s">
        <v>3026</v>
      </c>
      <c r="F657" s="191" t="s">
        <v>3</v>
      </c>
      <c r="G657" s="191">
        <v>2256654</v>
      </c>
      <c r="H657" s="68"/>
      <c r="I657" s="197" t="s">
        <v>4156</v>
      </c>
      <c r="J657" s="68"/>
      <c r="K657" s="68"/>
      <c r="L657" s="68"/>
      <c r="M657" s="68"/>
      <c r="N657" s="348"/>
      <c r="O657" s="348"/>
      <c r="P657" s="214">
        <v>0</v>
      </c>
      <c r="Q657" s="214">
        <v>0.49</v>
      </c>
      <c r="R657" s="68" t="s">
        <v>1479</v>
      </c>
      <c r="S657" s="349"/>
      <c r="T657" s="272"/>
    </row>
    <row r="658" spans="1:20" ht="51">
      <c r="A658" s="191">
        <v>15</v>
      </c>
      <c r="B658" s="68"/>
      <c r="C658" s="212" t="s">
        <v>39</v>
      </c>
      <c r="D658" s="213">
        <v>45693</v>
      </c>
      <c r="E658" s="191" t="s">
        <v>3027</v>
      </c>
      <c r="F658" s="191" t="s">
        <v>3</v>
      </c>
      <c r="G658" s="191">
        <v>2256673</v>
      </c>
      <c r="H658" s="68"/>
      <c r="I658" s="197" t="s">
        <v>4157</v>
      </c>
      <c r="J658" s="68"/>
      <c r="K658" s="68"/>
      <c r="L658" s="68"/>
      <c r="M658" s="68"/>
      <c r="N658" s="348"/>
      <c r="O658" s="348"/>
      <c r="P658" s="214">
        <v>0</v>
      </c>
      <c r="Q658" s="214">
        <v>15802.33</v>
      </c>
      <c r="R658" s="68" t="s">
        <v>1479</v>
      </c>
      <c r="S658" s="349"/>
      <c r="T658" s="272"/>
    </row>
    <row r="659" spans="1:20" ht="51">
      <c r="A659" s="191">
        <v>47</v>
      </c>
      <c r="B659" s="68"/>
      <c r="C659" s="212" t="s">
        <v>45</v>
      </c>
      <c r="D659" s="213">
        <v>45693</v>
      </c>
      <c r="E659" s="191" t="s">
        <v>3028</v>
      </c>
      <c r="F659" s="191" t="s">
        <v>3</v>
      </c>
      <c r="G659" s="191">
        <v>2256678</v>
      </c>
      <c r="H659" s="68"/>
      <c r="I659" s="197" t="s">
        <v>4158</v>
      </c>
      <c r="J659" s="68"/>
      <c r="K659" s="68"/>
      <c r="L659" s="68"/>
      <c r="M659" s="68"/>
      <c r="N659" s="348"/>
      <c r="O659" s="348"/>
      <c r="P659" s="214">
        <v>0</v>
      </c>
      <c r="Q659" s="214">
        <v>442.54</v>
      </c>
      <c r="R659" s="68" t="s">
        <v>1479</v>
      </c>
      <c r="S659" s="349"/>
      <c r="T659" s="272"/>
    </row>
    <row r="660" spans="1:20" ht="63.75">
      <c r="A660" s="191">
        <v>41</v>
      </c>
      <c r="B660" s="68"/>
      <c r="C660" s="212" t="s">
        <v>44</v>
      </c>
      <c r="D660" s="213">
        <v>45693</v>
      </c>
      <c r="E660" s="191" t="s">
        <v>3029</v>
      </c>
      <c r="F660" s="191" t="s">
        <v>3</v>
      </c>
      <c r="G660" s="191">
        <v>2256693</v>
      </c>
      <c r="H660" s="68"/>
      <c r="I660" s="197" t="s">
        <v>4159</v>
      </c>
      <c r="J660" s="68"/>
      <c r="K660" s="68"/>
      <c r="L660" s="68"/>
      <c r="M660" s="68"/>
      <c r="N660" s="348"/>
      <c r="O660" s="348"/>
      <c r="P660" s="214">
        <v>0</v>
      </c>
      <c r="Q660" s="214">
        <v>2260.0100000000002</v>
      </c>
      <c r="R660" s="68" t="s">
        <v>1479</v>
      </c>
      <c r="S660" s="349"/>
      <c r="T660" s="272"/>
    </row>
    <row r="661" spans="1:20" ht="63.75">
      <c r="A661" s="191">
        <v>41</v>
      </c>
      <c r="B661" s="68"/>
      <c r="C661" s="212" t="s">
        <v>44</v>
      </c>
      <c r="D661" s="213">
        <v>45693</v>
      </c>
      <c r="E661" s="191" t="s">
        <v>3030</v>
      </c>
      <c r="F661" s="191" t="s">
        <v>3</v>
      </c>
      <c r="G661" s="191">
        <v>2256695</v>
      </c>
      <c r="H661" s="68"/>
      <c r="I661" s="197" t="s">
        <v>4160</v>
      </c>
      <c r="J661" s="68"/>
      <c r="K661" s="68"/>
      <c r="L661" s="68"/>
      <c r="M661" s="68"/>
      <c r="N661" s="348"/>
      <c r="O661" s="348"/>
      <c r="P661" s="214">
        <v>0</v>
      </c>
      <c r="Q661" s="214">
        <v>9909</v>
      </c>
      <c r="R661" s="68" t="s">
        <v>1479</v>
      </c>
      <c r="S661" s="349"/>
      <c r="T661" s="272"/>
    </row>
    <row r="662" spans="1:20" ht="51">
      <c r="A662" s="191">
        <v>206</v>
      </c>
      <c r="B662" s="68"/>
      <c r="C662" s="212" t="s">
        <v>87</v>
      </c>
      <c r="D662" s="213">
        <v>45693</v>
      </c>
      <c r="E662" s="191" t="s">
        <v>3031</v>
      </c>
      <c r="F662" s="191" t="s">
        <v>3</v>
      </c>
      <c r="G662" s="191">
        <v>2256704</v>
      </c>
      <c r="H662" s="68"/>
      <c r="I662" s="197" t="s">
        <v>4161</v>
      </c>
      <c r="J662" s="68"/>
      <c r="K662" s="68"/>
      <c r="L662" s="68"/>
      <c r="M662" s="68"/>
      <c r="N662" s="348"/>
      <c r="O662" s="348"/>
      <c r="P662" s="214">
        <v>0</v>
      </c>
      <c r="Q662" s="214">
        <v>35</v>
      </c>
      <c r="R662" s="68" t="s">
        <v>1479</v>
      </c>
      <c r="S662" s="349"/>
      <c r="T662" s="272"/>
    </row>
    <row r="663" spans="1:20" ht="63.75">
      <c r="A663" s="191" t="s">
        <v>542</v>
      </c>
      <c r="B663" s="68"/>
      <c r="C663" s="212" t="s">
        <v>687</v>
      </c>
      <c r="D663" s="213">
        <v>45693</v>
      </c>
      <c r="E663" s="191" t="s">
        <v>3032</v>
      </c>
      <c r="F663" s="191" t="s">
        <v>635</v>
      </c>
      <c r="G663" s="191">
        <v>10896342</v>
      </c>
      <c r="H663" s="68"/>
      <c r="I663" s="197" t="s">
        <v>4162</v>
      </c>
      <c r="J663" s="68"/>
      <c r="K663" s="68"/>
      <c r="L663" s="68"/>
      <c r="M663" s="68"/>
      <c r="N663" s="348"/>
      <c r="O663" s="348"/>
      <c r="P663" s="214">
        <v>0</v>
      </c>
      <c r="Q663" s="214">
        <v>340602.79</v>
      </c>
      <c r="R663" s="68" t="s">
        <v>1479</v>
      </c>
      <c r="S663" s="349"/>
      <c r="T663" s="272"/>
    </row>
    <row r="664" spans="1:20" ht="63.75">
      <c r="A664" s="191" t="s">
        <v>542</v>
      </c>
      <c r="B664" s="68"/>
      <c r="C664" s="212" t="s">
        <v>687</v>
      </c>
      <c r="D664" s="213">
        <v>45693</v>
      </c>
      <c r="E664" s="191" t="s">
        <v>3033</v>
      </c>
      <c r="F664" s="191" t="s">
        <v>635</v>
      </c>
      <c r="G664" s="191">
        <v>10895362</v>
      </c>
      <c r="H664" s="68"/>
      <c r="I664" s="197" t="s">
        <v>4163</v>
      </c>
      <c r="J664" s="68"/>
      <c r="K664" s="68"/>
      <c r="L664" s="68"/>
      <c r="M664" s="68"/>
      <c r="N664" s="348"/>
      <c r="O664" s="348"/>
      <c r="P664" s="214">
        <v>0</v>
      </c>
      <c r="Q664" s="214">
        <v>631893.03</v>
      </c>
      <c r="R664" s="68" t="s">
        <v>1479</v>
      </c>
      <c r="S664" s="349"/>
      <c r="T664" s="272"/>
    </row>
    <row r="665" spans="1:20" ht="63.75">
      <c r="A665" s="191" t="s">
        <v>542</v>
      </c>
      <c r="B665" s="68"/>
      <c r="C665" s="212" t="s">
        <v>687</v>
      </c>
      <c r="D665" s="213">
        <v>45693</v>
      </c>
      <c r="E665" s="191" t="s">
        <v>3034</v>
      </c>
      <c r="F665" s="191" t="s">
        <v>635</v>
      </c>
      <c r="G665" s="191">
        <v>10895334</v>
      </c>
      <c r="H665" s="68"/>
      <c r="I665" s="197" t="s">
        <v>4164</v>
      </c>
      <c r="J665" s="68"/>
      <c r="K665" s="68"/>
      <c r="L665" s="68"/>
      <c r="M665" s="68"/>
      <c r="N665" s="348"/>
      <c r="O665" s="348"/>
      <c r="P665" s="214">
        <v>0</v>
      </c>
      <c r="Q665" s="214">
        <v>926796.77</v>
      </c>
      <c r="R665" s="68" t="s">
        <v>1479</v>
      </c>
      <c r="S665" s="349"/>
      <c r="T665" s="272"/>
    </row>
    <row r="666" spans="1:20" ht="63.75">
      <c r="A666" s="191" t="s">
        <v>542</v>
      </c>
      <c r="B666" s="68"/>
      <c r="C666" s="212" t="s">
        <v>687</v>
      </c>
      <c r="D666" s="213">
        <v>45693</v>
      </c>
      <c r="E666" s="191" t="s">
        <v>3035</v>
      </c>
      <c r="F666" s="191" t="s">
        <v>635</v>
      </c>
      <c r="G666" s="191">
        <v>10895357</v>
      </c>
      <c r="H666" s="68"/>
      <c r="I666" s="197" t="s">
        <v>4164</v>
      </c>
      <c r="J666" s="68"/>
      <c r="K666" s="68"/>
      <c r="L666" s="68"/>
      <c r="M666" s="68"/>
      <c r="N666" s="348"/>
      <c r="O666" s="348"/>
      <c r="P666" s="214">
        <v>0</v>
      </c>
      <c r="Q666" s="214">
        <v>228512.3</v>
      </c>
      <c r="R666" s="68" t="s">
        <v>1479</v>
      </c>
      <c r="S666" s="349"/>
      <c r="T666" s="272"/>
    </row>
    <row r="667" spans="1:20" ht="63.75">
      <c r="A667" s="191" t="s">
        <v>542</v>
      </c>
      <c r="B667" s="68"/>
      <c r="C667" s="212" t="s">
        <v>687</v>
      </c>
      <c r="D667" s="213">
        <v>45693</v>
      </c>
      <c r="E667" s="191" t="s">
        <v>3036</v>
      </c>
      <c r="F667" s="191" t="s">
        <v>635</v>
      </c>
      <c r="G667" s="191">
        <v>10895219</v>
      </c>
      <c r="H667" s="68"/>
      <c r="I667" s="197" t="s">
        <v>4165</v>
      </c>
      <c r="J667" s="68"/>
      <c r="K667" s="68"/>
      <c r="L667" s="68"/>
      <c r="M667" s="68"/>
      <c r="N667" s="348"/>
      <c r="O667" s="348"/>
      <c r="P667" s="214">
        <v>0</v>
      </c>
      <c r="Q667" s="214">
        <v>7393041.4100000001</v>
      </c>
      <c r="R667" s="68" t="s">
        <v>1479</v>
      </c>
      <c r="S667" s="349"/>
      <c r="T667" s="272"/>
    </row>
    <row r="668" spans="1:20" ht="63.75">
      <c r="A668" s="191" t="s">
        <v>542</v>
      </c>
      <c r="B668" s="68"/>
      <c r="C668" s="212" t="s">
        <v>687</v>
      </c>
      <c r="D668" s="213">
        <v>45693</v>
      </c>
      <c r="E668" s="191" t="s">
        <v>3037</v>
      </c>
      <c r="F668" s="191" t="s">
        <v>635</v>
      </c>
      <c r="G668" s="191">
        <v>10895276</v>
      </c>
      <c r="H668" s="68"/>
      <c r="I668" s="197" t="s">
        <v>4166</v>
      </c>
      <c r="J668" s="68"/>
      <c r="K668" s="68"/>
      <c r="L668" s="68"/>
      <c r="M668" s="68"/>
      <c r="N668" s="348"/>
      <c r="O668" s="348"/>
      <c r="P668" s="214">
        <v>0</v>
      </c>
      <c r="Q668" s="214">
        <v>14860.57</v>
      </c>
      <c r="R668" s="68" t="s">
        <v>1479</v>
      </c>
      <c r="S668" s="349"/>
      <c r="T668" s="272"/>
    </row>
    <row r="669" spans="1:20" ht="63.75">
      <c r="A669" s="191" t="s">
        <v>542</v>
      </c>
      <c r="B669" s="68"/>
      <c r="C669" s="212" t="s">
        <v>687</v>
      </c>
      <c r="D669" s="213">
        <v>45693</v>
      </c>
      <c r="E669" s="191" t="s">
        <v>3038</v>
      </c>
      <c r="F669" s="191" t="s">
        <v>635</v>
      </c>
      <c r="G669" s="191">
        <v>10895165</v>
      </c>
      <c r="H669" s="68"/>
      <c r="I669" s="197" t="s">
        <v>4167</v>
      </c>
      <c r="J669" s="68"/>
      <c r="K669" s="68"/>
      <c r="L669" s="68"/>
      <c r="M669" s="68"/>
      <c r="N669" s="348"/>
      <c r="O669" s="348"/>
      <c r="P669" s="214">
        <v>0</v>
      </c>
      <c r="Q669" s="214">
        <v>8997305.8200000003</v>
      </c>
      <c r="R669" s="68" t="s">
        <v>1479</v>
      </c>
      <c r="S669" s="349"/>
      <c r="T669" s="272"/>
    </row>
    <row r="670" spans="1:20" ht="63.75">
      <c r="A670" s="191" t="s">
        <v>542</v>
      </c>
      <c r="B670" s="68"/>
      <c r="C670" s="212" t="s">
        <v>687</v>
      </c>
      <c r="D670" s="213">
        <v>45693</v>
      </c>
      <c r="E670" s="191" t="s">
        <v>3039</v>
      </c>
      <c r="F670" s="191" t="s">
        <v>635</v>
      </c>
      <c r="G670" s="191">
        <v>10894906</v>
      </c>
      <c r="H670" s="68"/>
      <c r="I670" s="197" t="s">
        <v>4168</v>
      </c>
      <c r="J670" s="68"/>
      <c r="K670" s="68"/>
      <c r="L670" s="68"/>
      <c r="M670" s="68"/>
      <c r="N670" s="348"/>
      <c r="O670" s="348"/>
      <c r="P670" s="214">
        <v>0</v>
      </c>
      <c r="Q670" s="214">
        <v>7720391.9500000002</v>
      </c>
      <c r="R670" s="68" t="s">
        <v>1479</v>
      </c>
      <c r="S670" s="349"/>
      <c r="T670" s="272"/>
    </row>
    <row r="671" spans="1:20" ht="63.75">
      <c r="A671" s="191" t="s">
        <v>542</v>
      </c>
      <c r="B671" s="68"/>
      <c r="C671" s="212" t="s">
        <v>687</v>
      </c>
      <c r="D671" s="213">
        <v>45693</v>
      </c>
      <c r="E671" s="191" t="s">
        <v>3040</v>
      </c>
      <c r="F671" s="191" t="s">
        <v>10</v>
      </c>
      <c r="G671" s="191">
        <v>19670</v>
      </c>
      <c r="H671" s="68"/>
      <c r="I671" s="197" t="s">
        <v>4169</v>
      </c>
      <c r="J671" s="68"/>
      <c r="K671" s="68"/>
      <c r="L671" s="68"/>
      <c r="M671" s="68"/>
      <c r="N671" s="348"/>
      <c r="O671" s="348"/>
      <c r="P671" s="214">
        <v>41130.15</v>
      </c>
      <c r="Q671" s="214">
        <v>0</v>
      </c>
      <c r="R671" s="68" t="s">
        <v>1479</v>
      </c>
      <c r="S671" s="349"/>
      <c r="T671" s="272"/>
    </row>
    <row r="672" spans="1:20" ht="127.5">
      <c r="A672" s="191">
        <v>47</v>
      </c>
      <c r="B672" s="68"/>
      <c r="C672" s="212" t="s">
        <v>45</v>
      </c>
      <c r="D672" s="213">
        <v>45693</v>
      </c>
      <c r="E672" s="191" t="s">
        <v>3041</v>
      </c>
      <c r="F672" s="191" t="s">
        <v>2129</v>
      </c>
      <c r="G672" s="191">
        <v>10907931</v>
      </c>
      <c r="H672" s="68"/>
      <c r="I672" s="197" t="s">
        <v>4170</v>
      </c>
      <c r="J672" s="68"/>
      <c r="K672" s="68"/>
      <c r="L672" s="68"/>
      <c r="M672" s="68"/>
      <c r="N672" s="348"/>
      <c r="O672" s="348"/>
      <c r="P672" s="214">
        <v>0</v>
      </c>
      <c r="Q672" s="214">
        <v>0.01</v>
      </c>
      <c r="R672" s="68" t="s">
        <v>1479</v>
      </c>
      <c r="S672" s="349"/>
      <c r="T672" s="272"/>
    </row>
    <row r="673" spans="1:20" ht="127.5">
      <c r="A673" s="191">
        <v>47</v>
      </c>
      <c r="B673" s="68"/>
      <c r="C673" s="212" t="s">
        <v>45</v>
      </c>
      <c r="D673" s="213">
        <v>45693</v>
      </c>
      <c r="E673" s="191" t="s">
        <v>3042</v>
      </c>
      <c r="F673" s="191" t="s">
        <v>2129</v>
      </c>
      <c r="G673" s="191">
        <v>10907932</v>
      </c>
      <c r="H673" s="68"/>
      <c r="I673" s="197" t="s">
        <v>4171</v>
      </c>
      <c r="J673" s="68"/>
      <c r="K673" s="68"/>
      <c r="L673" s="68"/>
      <c r="M673" s="68"/>
      <c r="N673" s="348"/>
      <c r="O673" s="348"/>
      <c r="P673" s="214">
        <v>0</v>
      </c>
      <c r="Q673" s="214">
        <v>0.53</v>
      </c>
      <c r="R673" s="68" t="s">
        <v>1479</v>
      </c>
      <c r="S673" s="349"/>
      <c r="T673" s="272"/>
    </row>
    <row r="674" spans="1:20" ht="127.5">
      <c r="A674" s="191">
        <v>47</v>
      </c>
      <c r="B674" s="68"/>
      <c r="C674" s="212" t="s">
        <v>45</v>
      </c>
      <c r="D674" s="213">
        <v>45693</v>
      </c>
      <c r="E674" s="191" t="s">
        <v>3043</v>
      </c>
      <c r="F674" s="191" t="s">
        <v>2129</v>
      </c>
      <c r="G674" s="191">
        <v>10907929</v>
      </c>
      <c r="H674" s="68"/>
      <c r="I674" s="197" t="s">
        <v>4172</v>
      </c>
      <c r="J674" s="68"/>
      <c r="K674" s="68"/>
      <c r="L674" s="68"/>
      <c r="M674" s="68"/>
      <c r="N674" s="348"/>
      <c r="O674" s="348"/>
      <c r="P674" s="214">
        <v>0</v>
      </c>
      <c r="Q674" s="214">
        <v>24069.84</v>
      </c>
      <c r="R674" s="68" t="s">
        <v>1479</v>
      </c>
      <c r="S674" s="349"/>
      <c r="T674" s="272"/>
    </row>
    <row r="675" spans="1:20" ht="127.5">
      <c r="A675" s="191">
        <v>47</v>
      </c>
      <c r="B675" s="68"/>
      <c r="C675" s="212" t="s">
        <v>45</v>
      </c>
      <c r="D675" s="213">
        <v>45693</v>
      </c>
      <c r="E675" s="191" t="s">
        <v>3044</v>
      </c>
      <c r="F675" s="191" t="s">
        <v>2129</v>
      </c>
      <c r="G675" s="191">
        <v>10907930</v>
      </c>
      <c r="H675" s="68"/>
      <c r="I675" s="197" t="s">
        <v>4173</v>
      </c>
      <c r="J675" s="68"/>
      <c r="K675" s="68"/>
      <c r="L675" s="68"/>
      <c r="M675" s="68"/>
      <c r="N675" s="348"/>
      <c r="O675" s="348"/>
      <c r="P675" s="214">
        <v>0</v>
      </c>
      <c r="Q675" s="214">
        <v>0.01</v>
      </c>
      <c r="R675" s="68" t="s">
        <v>1479</v>
      </c>
      <c r="S675" s="349"/>
      <c r="T675" s="272"/>
    </row>
    <row r="676" spans="1:20" ht="63.75">
      <c r="A676" s="191" t="s">
        <v>544</v>
      </c>
      <c r="B676" s="68"/>
      <c r="C676" s="212" t="s">
        <v>679</v>
      </c>
      <c r="D676" s="213">
        <v>45693</v>
      </c>
      <c r="E676" s="191" t="s">
        <v>3045</v>
      </c>
      <c r="F676" s="191" t="s">
        <v>6</v>
      </c>
      <c r="G676" s="191">
        <v>2165655</v>
      </c>
      <c r="H676" s="68"/>
      <c r="I676" s="197" t="s">
        <v>4174</v>
      </c>
      <c r="J676" s="68"/>
      <c r="K676" s="68"/>
      <c r="L676" s="68"/>
      <c r="M676" s="68"/>
      <c r="N676" s="348"/>
      <c r="O676" s="348"/>
      <c r="P676" s="214">
        <v>0</v>
      </c>
      <c r="Q676" s="214">
        <v>253837.32</v>
      </c>
      <c r="R676" s="68" t="s">
        <v>1479</v>
      </c>
      <c r="S676" s="349"/>
      <c r="T676" s="272"/>
    </row>
    <row r="677" spans="1:20" ht="63.75">
      <c r="A677" s="191" t="s">
        <v>544</v>
      </c>
      <c r="B677" s="68"/>
      <c r="C677" s="212" t="s">
        <v>679</v>
      </c>
      <c r="D677" s="213">
        <v>45693</v>
      </c>
      <c r="E677" s="191" t="s">
        <v>3046</v>
      </c>
      <c r="F677" s="191" t="s">
        <v>6</v>
      </c>
      <c r="G677" s="191">
        <v>2165651</v>
      </c>
      <c r="H677" s="68"/>
      <c r="I677" s="197" t="s">
        <v>4174</v>
      </c>
      <c r="J677" s="68"/>
      <c r="K677" s="68"/>
      <c r="L677" s="68"/>
      <c r="M677" s="68"/>
      <c r="N677" s="348"/>
      <c r="O677" s="348"/>
      <c r="P677" s="214">
        <v>0</v>
      </c>
      <c r="Q677" s="214">
        <v>8.1999999999999993</v>
      </c>
      <c r="R677" s="68" t="s">
        <v>1479</v>
      </c>
      <c r="S677" s="349"/>
      <c r="T677" s="272"/>
    </row>
    <row r="678" spans="1:20" ht="63.75">
      <c r="A678" s="191" t="s">
        <v>544</v>
      </c>
      <c r="B678" s="68"/>
      <c r="C678" s="212" t="s">
        <v>679</v>
      </c>
      <c r="D678" s="213">
        <v>45693</v>
      </c>
      <c r="E678" s="191" t="s">
        <v>3047</v>
      </c>
      <c r="F678" s="191" t="s">
        <v>6</v>
      </c>
      <c r="G678" s="191">
        <v>2165652</v>
      </c>
      <c r="H678" s="68"/>
      <c r="I678" s="197" t="s">
        <v>4174</v>
      </c>
      <c r="J678" s="68"/>
      <c r="K678" s="68"/>
      <c r="L678" s="68"/>
      <c r="M678" s="68"/>
      <c r="N678" s="348"/>
      <c r="O678" s="348"/>
      <c r="P678" s="214">
        <v>0</v>
      </c>
      <c r="Q678" s="214">
        <v>40</v>
      </c>
      <c r="R678" s="68" t="s">
        <v>1479</v>
      </c>
      <c r="S678" s="349"/>
      <c r="T678" s="272"/>
    </row>
    <row r="679" spans="1:20" ht="63.75">
      <c r="A679" s="191">
        <v>340</v>
      </c>
      <c r="B679" s="68"/>
      <c r="C679" s="212" t="s">
        <v>136</v>
      </c>
      <c r="D679" s="213">
        <v>45693</v>
      </c>
      <c r="E679" s="191" t="s">
        <v>3048</v>
      </c>
      <c r="F679" s="191" t="s">
        <v>6</v>
      </c>
      <c r="G679" s="191">
        <v>3019477</v>
      </c>
      <c r="H679" s="68"/>
      <c r="I679" s="197" t="s">
        <v>4175</v>
      </c>
      <c r="J679" s="68"/>
      <c r="K679" s="68"/>
      <c r="L679" s="68"/>
      <c r="M679" s="68"/>
      <c r="N679" s="348"/>
      <c r="O679" s="348"/>
      <c r="P679" s="214">
        <v>0</v>
      </c>
      <c r="Q679" s="214">
        <v>71707.31</v>
      </c>
      <c r="R679" s="68" t="s">
        <v>1479</v>
      </c>
      <c r="S679" s="349"/>
      <c r="T679" s="272"/>
    </row>
    <row r="680" spans="1:20" ht="63.75">
      <c r="A680" s="191">
        <v>340</v>
      </c>
      <c r="B680" s="68"/>
      <c r="C680" s="212" t="s">
        <v>136</v>
      </c>
      <c r="D680" s="213">
        <v>45693</v>
      </c>
      <c r="E680" s="191" t="s">
        <v>3049</v>
      </c>
      <c r="F680" s="191" t="s">
        <v>14</v>
      </c>
      <c r="G680" s="191">
        <v>3019478</v>
      </c>
      <c r="H680" s="68"/>
      <c r="I680" s="197" t="s">
        <v>4176</v>
      </c>
      <c r="J680" s="68"/>
      <c r="K680" s="68"/>
      <c r="L680" s="68"/>
      <c r="M680" s="68"/>
      <c r="N680" s="348"/>
      <c r="O680" s="348"/>
      <c r="P680" s="214">
        <v>60</v>
      </c>
      <c r="Q680" s="214">
        <v>0</v>
      </c>
      <c r="R680" s="68" t="s">
        <v>1479</v>
      </c>
      <c r="S680" s="349"/>
      <c r="T680" s="272"/>
    </row>
    <row r="681" spans="1:20" ht="63.75">
      <c r="A681" s="191">
        <v>513</v>
      </c>
      <c r="B681" s="68"/>
      <c r="C681" s="212" t="s">
        <v>160</v>
      </c>
      <c r="D681" s="213">
        <v>45693</v>
      </c>
      <c r="E681" s="191" t="s">
        <v>3050</v>
      </c>
      <c r="F681" s="191" t="s">
        <v>14</v>
      </c>
      <c r="G681" s="191">
        <v>3019913</v>
      </c>
      <c r="H681" s="68"/>
      <c r="I681" s="197" t="s">
        <v>4177</v>
      </c>
      <c r="J681" s="68"/>
      <c r="K681" s="68"/>
      <c r="L681" s="68"/>
      <c r="M681" s="68"/>
      <c r="N681" s="348"/>
      <c r="O681" s="348"/>
      <c r="P681" s="214">
        <v>60</v>
      </c>
      <c r="Q681" s="214">
        <v>0</v>
      </c>
      <c r="R681" s="68" t="s">
        <v>1479</v>
      </c>
      <c r="S681" s="349"/>
      <c r="T681" s="272"/>
    </row>
    <row r="682" spans="1:20" ht="76.5">
      <c r="A682" s="191">
        <v>373</v>
      </c>
      <c r="B682" s="68"/>
      <c r="C682" s="212" t="s">
        <v>605</v>
      </c>
      <c r="D682" s="213">
        <v>45693</v>
      </c>
      <c r="E682" s="191" t="s">
        <v>3051</v>
      </c>
      <c r="F682" s="191" t="s">
        <v>635</v>
      </c>
      <c r="G682" s="191">
        <v>10901098</v>
      </c>
      <c r="H682" s="68"/>
      <c r="I682" s="197" t="s">
        <v>4178</v>
      </c>
      <c r="J682" s="68"/>
      <c r="K682" s="68"/>
      <c r="L682" s="68"/>
      <c r="M682" s="68"/>
      <c r="N682" s="348"/>
      <c r="O682" s="348"/>
      <c r="P682" s="214">
        <v>0</v>
      </c>
      <c r="Q682" s="214">
        <v>568728.37</v>
      </c>
      <c r="R682" s="68" t="s">
        <v>1479</v>
      </c>
      <c r="S682" s="349"/>
      <c r="T682" s="272"/>
    </row>
    <row r="683" spans="1:20" ht="76.5">
      <c r="A683" s="191">
        <v>373</v>
      </c>
      <c r="B683" s="68"/>
      <c r="C683" s="212" t="s">
        <v>605</v>
      </c>
      <c r="D683" s="213">
        <v>45693</v>
      </c>
      <c r="E683" s="191" t="s">
        <v>3052</v>
      </c>
      <c r="F683" s="191" t="s">
        <v>635</v>
      </c>
      <c r="G683" s="191">
        <v>10901093</v>
      </c>
      <c r="H683" s="68"/>
      <c r="I683" s="197" t="s">
        <v>4179</v>
      </c>
      <c r="J683" s="68"/>
      <c r="K683" s="68"/>
      <c r="L683" s="68"/>
      <c r="M683" s="68"/>
      <c r="N683" s="348"/>
      <c r="O683" s="348"/>
      <c r="P683" s="214">
        <v>0</v>
      </c>
      <c r="Q683" s="214">
        <v>1895761.22</v>
      </c>
      <c r="R683" s="68" t="s">
        <v>1479</v>
      </c>
      <c r="S683" s="349"/>
      <c r="T683" s="272"/>
    </row>
    <row r="684" spans="1:20" ht="63.75">
      <c r="A684" s="191">
        <v>117</v>
      </c>
      <c r="B684" s="68"/>
      <c r="C684" s="212" t="s">
        <v>54</v>
      </c>
      <c r="D684" s="213">
        <v>45693</v>
      </c>
      <c r="E684" s="191" t="s">
        <v>3053</v>
      </c>
      <c r="F684" s="191" t="s">
        <v>10</v>
      </c>
      <c r="G684" s="191">
        <v>1118737</v>
      </c>
      <c r="H684" s="68"/>
      <c r="I684" s="197" t="s">
        <v>4180</v>
      </c>
      <c r="J684" s="68"/>
      <c r="K684" s="68"/>
      <c r="L684" s="68"/>
      <c r="M684" s="68"/>
      <c r="N684" s="348"/>
      <c r="O684" s="348"/>
      <c r="P684" s="214">
        <v>60</v>
      </c>
      <c r="Q684" s="214">
        <v>0</v>
      </c>
      <c r="R684" s="68" t="s">
        <v>1479</v>
      </c>
      <c r="S684" s="349"/>
      <c r="T684" s="272"/>
    </row>
    <row r="685" spans="1:20" ht="76.5">
      <c r="A685" s="191">
        <v>117</v>
      </c>
      <c r="B685" s="68"/>
      <c r="C685" s="212" t="s">
        <v>54</v>
      </c>
      <c r="D685" s="213">
        <v>45693</v>
      </c>
      <c r="E685" s="191" t="s">
        <v>3054</v>
      </c>
      <c r="F685" s="191" t="s">
        <v>10</v>
      </c>
      <c r="G685" s="191">
        <v>1118699</v>
      </c>
      <c r="H685" s="68"/>
      <c r="I685" s="197" t="s">
        <v>4181</v>
      </c>
      <c r="J685" s="68"/>
      <c r="K685" s="68"/>
      <c r="L685" s="68"/>
      <c r="M685" s="68"/>
      <c r="N685" s="348"/>
      <c r="O685" s="348"/>
      <c r="P685" s="214">
        <v>60</v>
      </c>
      <c r="Q685" s="214">
        <v>0</v>
      </c>
      <c r="R685" s="68" t="s">
        <v>1479</v>
      </c>
      <c r="S685" s="349"/>
      <c r="T685" s="272"/>
    </row>
    <row r="686" spans="1:20" ht="51">
      <c r="A686" s="191">
        <v>389</v>
      </c>
      <c r="B686" s="68"/>
      <c r="C686" s="212" t="s">
        <v>1401</v>
      </c>
      <c r="D686" s="213">
        <v>45694</v>
      </c>
      <c r="E686" s="191" t="s">
        <v>3055</v>
      </c>
      <c r="F686" s="191" t="s">
        <v>3</v>
      </c>
      <c r="G686" s="191">
        <v>2257043</v>
      </c>
      <c r="H686" s="68"/>
      <c r="I686" s="197" t="s">
        <v>4182</v>
      </c>
      <c r="J686" s="68"/>
      <c r="K686" s="68"/>
      <c r="L686" s="68"/>
      <c r="M686" s="68"/>
      <c r="N686" s="348"/>
      <c r="O686" s="348"/>
      <c r="P686" s="214">
        <v>0</v>
      </c>
      <c r="Q686" s="214">
        <v>10</v>
      </c>
      <c r="R686" s="68" t="s">
        <v>1479</v>
      </c>
      <c r="S686" s="349"/>
      <c r="T686" s="272"/>
    </row>
    <row r="687" spans="1:20" ht="51">
      <c r="A687" s="191">
        <v>389</v>
      </c>
      <c r="B687" s="68"/>
      <c r="C687" s="212" t="s">
        <v>1401</v>
      </c>
      <c r="D687" s="213">
        <v>45694</v>
      </c>
      <c r="E687" s="191" t="s">
        <v>3056</v>
      </c>
      <c r="F687" s="191" t="s">
        <v>3</v>
      </c>
      <c r="G687" s="191">
        <v>2257045</v>
      </c>
      <c r="H687" s="68"/>
      <c r="I687" s="197" t="s">
        <v>4183</v>
      </c>
      <c r="J687" s="68"/>
      <c r="K687" s="68"/>
      <c r="L687" s="68"/>
      <c r="M687" s="68"/>
      <c r="N687" s="348"/>
      <c r="O687" s="348"/>
      <c r="P687" s="214">
        <v>0</v>
      </c>
      <c r="Q687" s="214">
        <v>30</v>
      </c>
      <c r="R687" s="68" t="s">
        <v>1479</v>
      </c>
      <c r="S687" s="349"/>
      <c r="T687" s="272"/>
    </row>
    <row r="688" spans="1:20" ht="51">
      <c r="A688" s="191">
        <v>234</v>
      </c>
      <c r="B688" s="68"/>
      <c r="C688" s="212" t="s">
        <v>612</v>
      </c>
      <c r="D688" s="213">
        <v>45694</v>
      </c>
      <c r="E688" s="191" t="s">
        <v>3057</v>
      </c>
      <c r="F688" s="191" t="s">
        <v>3</v>
      </c>
      <c r="G688" s="191">
        <v>2257067</v>
      </c>
      <c r="H688" s="68"/>
      <c r="I688" s="197" t="s">
        <v>4184</v>
      </c>
      <c r="J688" s="68"/>
      <c r="K688" s="68"/>
      <c r="L688" s="68"/>
      <c r="M688" s="68"/>
      <c r="N688" s="348"/>
      <c r="O688" s="348"/>
      <c r="P688" s="214">
        <v>0</v>
      </c>
      <c r="Q688" s="214">
        <v>200</v>
      </c>
      <c r="R688" s="68" t="s">
        <v>1479</v>
      </c>
      <c r="S688" s="349"/>
      <c r="T688" s="272"/>
    </row>
    <row r="689" spans="1:20" ht="38.25">
      <c r="A689" s="191">
        <v>86</v>
      </c>
      <c r="B689" s="68"/>
      <c r="C689" s="212" t="s">
        <v>50</v>
      </c>
      <c r="D689" s="213">
        <v>45694</v>
      </c>
      <c r="E689" s="191" t="s">
        <v>3058</v>
      </c>
      <c r="F689" s="191" t="s">
        <v>3</v>
      </c>
      <c r="G689" s="191">
        <v>2257070</v>
      </c>
      <c r="H689" s="68"/>
      <c r="I689" s="197" t="s">
        <v>4185</v>
      </c>
      <c r="J689" s="68"/>
      <c r="K689" s="68"/>
      <c r="L689" s="68"/>
      <c r="M689" s="68"/>
      <c r="N689" s="348"/>
      <c r="O689" s="348"/>
      <c r="P689" s="214">
        <v>0</v>
      </c>
      <c r="Q689" s="214">
        <v>116394</v>
      </c>
      <c r="R689" s="68" t="s">
        <v>1479</v>
      </c>
      <c r="S689" s="349"/>
      <c r="T689" s="272"/>
    </row>
    <row r="690" spans="1:20" ht="51">
      <c r="A690" s="191">
        <v>46</v>
      </c>
      <c r="B690" s="68"/>
      <c r="C690" s="212" t="s">
        <v>1367</v>
      </c>
      <c r="D690" s="213">
        <v>45694</v>
      </c>
      <c r="E690" s="191" t="s">
        <v>3059</v>
      </c>
      <c r="F690" s="191" t="s">
        <v>3</v>
      </c>
      <c r="G690" s="191">
        <v>2257087</v>
      </c>
      <c r="H690" s="68"/>
      <c r="I690" s="197" t="s">
        <v>4186</v>
      </c>
      <c r="J690" s="68"/>
      <c r="K690" s="68"/>
      <c r="L690" s="68"/>
      <c r="M690" s="68"/>
      <c r="N690" s="348"/>
      <c r="O690" s="348"/>
      <c r="P690" s="214">
        <v>0</v>
      </c>
      <c r="Q690" s="214">
        <v>500</v>
      </c>
      <c r="R690" s="68" t="s">
        <v>1479</v>
      </c>
      <c r="S690" s="349"/>
      <c r="T690" s="272"/>
    </row>
    <row r="691" spans="1:20" ht="63.75">
      <c r="A691" s="191">
        <v>382</v>
      </c>
      <c r="B691" s="68"/>
      <c r="C691" s="212" t="s">
        <v>1241</v>
      </c>
      <c r="D691" s="213">
        <v>45694</v>
      </c>
      <c r="E691" s="191" t="s">
        <v>3060</v>
      </c>
      <c r="F691" s="191" t="s">
        <v>3</v>
      </c>
      <c r="G691" s="191">
        <v>2257094</v>
      </c>
      <c r="H691" s="68"/>
      <c r="I691" s="197" t="s">
        <v>4187</v>
      </c>
      <c r="J691" s="68"/>
      <c r="K691" s="68"/>
      <c r="L691" s="68"/>
      <c r="M691" s="68"/>
      <c r="N691" s="348"/>
      <c r="O691" s="348"/>
      <c r="P691" s="214">
        <v>0</v>
      </c>
      <c r="Q691" s="214">
        <v>400</v>
      </c>
      <c r="R691" s="68" t="s">
        <v>1479</v>
      </c>
      <c r="S691" s="349"/>
      <c r="T691" s="272"/>
    </row>
    <row r="692" spans="1:20" ht="38.25">
      <c r="A692" s="191">
        <v>46</v>
      </c>
      <c r="B692" s="68"/>
      <c r="C692" s="212" t="s">
        <v>1367</v>
      </c>
      <c r="D692" s="213">
        <v>45694</v>
      </c>
      <c r="E692" s="191" t="s">
        <v>3061</v>
      </c>
      <c r="F692" s="191" t="s">
        <v>3</v>
      </c>
      <c r="G692" s="191">
        <v>2257107</v>
      </c>
      <c r="H692" s="68"/>
      <c r="I692" s="197" t="s">
        <v>4188</v>
      </c>
      <c r="J692" s="68"/>
      <c r="K692" s="68"/>
      <c r="L692" s="68"/>
      <c r="M692" s="68"/>
      <c r="N692" s="348"/>
      <c r="O692" s="348"/>
      <c r="P692" s="214">
        <v>0</v>
      </c>
      <c r="Q692" s="214">
        <v>7666</v>
      </c>
      <c r="R692" s="68" t="s">
        <v>1479</v>
      </c>
      <c r="S692" s="349"/>
      <c r="T692" s="272"/>
    </row>
    <row r="693" spans="1:20" ht="51">
      <c r="A693" s="191">
        <v>86</v>
      </c>
      <c r="B693" s="68"/>
      <c r="C693" s="212" t="s">
        <v>50</v>
      </c>
      <c r="D693" s="213">
        <v>45694</v>
      </c>
      <c r="E693" s="191" t="s">
        <v>3062</v>
      </c>
      <c r="F693" s="191" t="s">
        <v>3</v>
      </c>
      <c r="G693" s="191">
        <v>2257109</v>
      </c>
      <c r="H693" s="68"/>
      <c r="I693" s="197" t="s">
        <v>4189</v>
      </c>
      <c r="J693" s="68"/>
      <c r="K693" s="68"/>
      <c r="L693" s="68"/>
      <c r="M693" s="68"/>
      <c r="N693" s="348"/>
      <c r="O693" s="348"/>
      <c r="P693" s="214">
        <v>0</v>
      </c>
      <c r="Q693" s="214">
        <v>6126</v>
      </c>
      <c r="R693" s="68" t="s">
        <v>1479</v>
      </c>
      <c r="S693" s="349"/>
      <c r="T693" s="272"/>
    </row>
    <row r="694" spans="1:20" ht="38.25">
      <c r="A694" s="191">
        <v>86</v>
      </c>
      <c r="B694" s="68"/>
      <c r="C694" s="212" t="s">
        <v>50</v>
      </c>
      <c r="D694" s="213">
        <v>45694</v>
      </c>
      <c r="E694" s="191" t="s">
        <v>3063</v>
      </c>
      <c r="F694" s="191" t="s">
        <v>3</v>
      </c>
      <c r="G694" s="191">
        <v>2257110</v>
      </c>
      <c r="H694" s="68"/>
      <c r="I694" s="197" t="s">
        <v>4190</v>
      </c>
      <c r="J694" s="68"/>
      <c r="K694" s="68"/>
      <c r="L694" s="68"/>
      <c r="M694" s="68"/>
      <c r="N694" s="348"/>
      <c r="O694" s="348"/>
      <c r="P694" s="214">
        <v>0</v>
      </c>
      <c r="Q694" s="214">
        <v>1693</v>
      </c>
      <c r="R694" s="68" t="s">
        <v>1479</v>
      </c>
      <c r="S694" s="349"/>
      <c r="T694" s="272"/>
    </row>
    <row r="695" spans="1:20" ht="51">
      <c r="A695" s="191">
        <v>66</v>
      </c>
      <c r="B695" s="68"/>
      <c r="C695" s="212" t="s">
        <v>46</v>
      </c>
      <c r="D695" s="213">
        <v>45694</v>
      </c>
      <c r="E695" s="191" t="s">
        <v>3064</v>
      </c>
      <c r="F695" s="191" t="s">
        <v>3</v>
      </c>
      <c r="G695" s="191">
        <v>2257121</v>
      </c>
      <c r="H695" s="68"/>
      <c r="I695" s="197" t="s">
        <v>4191</v>
      </c>
      <c r="J695" s="68"/>
      <c r="K695" s="68"/>
      <c r="L695" s="68"/>
      <c r="M695" s="68"/>
      <c r="N695" s="348"/>
      <c r="O695" s="348"/>
      <c r="P695" s="214">
        <v>0</v>
      </c>
      <c r="Q695" s="214">
        <v>136.53</v>
      </c>
      <c r="R695" s="68" t="s">
        <v>1479</v>
      </c>
      <c r="S695" s="349"/>
      <c r="T695" s="272"/>
    </row>
    <row r="696" spans="1:20" ht="51">
      <c r="A696" s="191">
        <v>234</v>
      </c>
      <c r="B696" s="68"/>
      <c r="C696" s="212" t="s">
        <v>612</v>
      </c>
      <c r="D696" s="213">
        <v>45694</v>
      </c>
      <c r="E696" s="191" t="s">
        <v>3065</v>
      </c>
      <c r="F696" s="191" t="s">
        <v>3</v>
      </c>
      <c r="G696" s="191">
        <v>2257138</v>
      </c>
      <c r="H696" s="68"/>
      <c r="I696" s="197" t="s">
        <v>4192</v>
      </c>
      <c r="J696" s="68"/>
      <c r="K696" s="68"/>
      <c r="L696" s="68"/>
      <c r="M696" s="68"/>
      <c r="N696" s="348"/>
      <c r="O696" s="348"/>
      <c r="P696" s="214">
        <v>0</v>
      </c>
      <c r="Q696" s="214">
        <v>2522.8000000000002</v>
      </c>
      <c r="R696" s="68" t="s">
        <v>1479</v>
      </c>
      <c r="S696" s="349"/>
      <c r="T696" s="272"/>
    </row>
    <row r="697" spans="1:20" ht="51">
      <c r="A697" s="191">
        <v>234</v>
      </c>
      <c r="B697" s="68"/>
      <c r="C697" s="212" t="s">
        <v>612</v>
      </c>
      <c r="D697" s="213">
        <v>45694</v>
      </c>
      <c r="E697" s="191" t="s">
        <v>3066</v>
      </c>
      <c r="F697" s="191" t="s">
        <v>3</v>
      </c>
      <c r="G697" s="381">
        <v>2257144</v>
      </c>
      <c r="H697" s="68"/>
      <c r="I697" s="197" t="s">
        <v>4193</v>
      </c>
      <c r="J697" s="68"/>
      <c r="K697" s="68"/>
      <c r="L697" s="68"/>
      <c r="M697" s="68"/>
      <c r="N697" s="348"/>
      <c r="O697" s="348"/>
      <c r="P697" s="214">
        <v>0</v>
      </c>
      <c r="Q697" s="214">
        <v>2226</v>
      </c>
      <c r="R697" s="68" t="s">
        <v>1479</v>
      </c>
      <c r="S697" s="349"/>
      <c r="T697" s="272"/>
    </row>
    <row r="698" spans="1:20" ht="51">
      <c r="A698" s="191">
        <v>46</v>
      </c>
      <c r="B698" s="68"/>
      <c r="C698" s="212" t="s">
        <v>1367</v>
      </c>
      <c r="D698" s="213">
        <v>45694</v>
      </c>
      <c r="E698" s="191" t="s">
        <v>3067</v>
      </c>
      <c r="F698" s="191" t="s">
        <v>3</v>
      </c>
      <c r="G698" s="381">
        <v>2257188</v>
      </c>
      <c r="H698" s="68"/>
      <c r="I698" s="197" t="s">
        <v>4194</v>
      </c>
      <c r="J698" s="68"/>
      <c r="K698" s="68"/>
      <c r="L698" s="68"/>
      <c r="M698" s="68"/>
      <c r="N698" s="348"/>
      <c r="O698" s="348"/>
      <c r="P698" s="214">
        <v>0</v>
      </c>
      <c r="Q698" s="214">
        <v>742</v>
      </c>
      <c r="R698" s="68" t="s">
        <v>1479</v>
      </c>
      <c r="S698" s="349"/>
      <c r="T698" s="272"/>
    </row>
    <row r="699" spans="1:20" ht="51">
      <c r="A699" s="191">
        <v>66</v>
      </c>
      <c r="B699" s="68"/>
      <c r="C699" s="212" t="s">
        <v>46</v>
      </c>
      <c r="D699" s="213">
        <v>45694</v>
      </c>
      <c r="E699" s="191" t="s">
        <v>3068</v>
      </c>
      <c r="F699" s="191" t="s">
        <v>3</v>
      </c>
      <c r="G699" s="381">
        <v>2257035</v>
      </c>
      <c r="H699" s="68"/>
      <c r="I699" s="197" t="s">
        <v>4195</v>
      </c>
      <c r="J699" s="68"/>
      <c r="K699" s="68"/>
      <c r="L699" s="68"/>
      <c r="M699" s="68"/>
      <c r="N699" s="348"/>
      <c r="O699" s="348"/>
      <c r="P699" s="214">
        <v>0</v>
      </c>
      <c r="Q699" s="214">
        <v>490</v>
      </c>
      <c r="R699" s="68" t="s">
        <v>1479</v>
      </c>
      <c r="S699" s="349"/>
      <c r="T699" s="272"/>
    </row>
    <row r="700" spans="1:20" ht="51">
      <c r="A700" s="191">
        <v>292</v>
      </c>
      <c r="B700" s="68"/>
      <c r="C700" s="212" t="s">
        <v>120</v>
      </c>
      <c r="D700" s="213">
        <v>45694</v>
      </c>
      <c r="E700" s="191" t="s">
        <v>3069</v>
      </c>
      <c r="F700" s="191" t="s">
        <v>3</v>
      </c>
      <c r="G700" s="381">
        <v>2257056</v>
      </c>
      <c r="H700" s="68"/>
      <c r="I700" s="197" t="s">
        <v>4196</v>
      </c>
      <c r="J700" s="68"/>
      <c r="K700" s="68"/>
      <c r="L700" s="68"/>
      <c r="M700" s="68"/>
      <c r="N700" s="348"/>
      <c r="O700" s="348"/>
      <c r="P700" s="214">
        <v>0</v>
      </c>
      <c r="Q700" s="214">
        <v>2030</v>
      </c>
      <c r="R700" s="68" t="s">
        <v>1479</v>
      </c>
      <c r="S700" s="349"/>
      <c r="T700" s="272"/>
    </row>
    <row r="701" spans="1:20" ht="51">
      <c r="A701" s="191" t="s">
        <v>542</v>
      </c>
      <c r="B701" s="68"/>
      <c r="C701" s="212" t="s">
        <v>687</v>
      </c>
      <c r="D701" s="213">
        <v>45694</v>
      </c>
      <c r="E701" s="191" t="s">
        <v>3070</v>
      </c>
      <c r="F701" s="191" t="s">
        <v>10</v>
      </c>
      <c r="G701" s="381">
        <v>19647</v>
      </c>
      <c r="H701" s="68"/>
      <c r="I701" s="197" t="s">
        <v>4197</v>
      </c>
      <c r="J701" s="68"/>
      <c r="K701" s="68"/>
      <c r="L701" s="68"/>
      <c r="M701" s="68"/>
      <c r="N701" s="348"/>
      <c r="O701" s="348"/>
      <c r="P701" s="214">
        <v>506.8</v>
      </c>
      <c r="Q701" s="214">
        <v>0</v>
      </c>
      <c r="R701" s="68" t="s">
        <v>1479</v>
      </c>
      <c r="S701" s="349"/>
      <c r="T701" s="272"/>
    </row>
    <row r="702" spans="1:20" ht="51">
      <c r="A702" s="191" t="s">
        <v>542</v>
      </c>
      <c r="B702" s="68"/>
      <c r="C702" s="212" t="s">
        <v>687</v>
      </c>
      <c r="D702" s="213">
        <v>45694</v>
      </c>
      <c r="E702" s="191" t="s">
        <v>3071</v>
      </c>
      <c r="F702" s="191" t="s">
        <v>10</v>
      </c>
      <c r="G702" s="191">
        <v>19646</v>
      </c>
      <c r="H702" s="68"/>
      <c r="I702" s="197" t="s">
        <v>4198</v>
      </c>
      <c r="J702" s="68"/>
      <c r="K702" s="68"/>
      <c r="L702" s="68"/>
      <c r="M702" s="68"/>
      <c r="N702" s="348"/>
      <c r="O702" s="348"/>
      <c r="P702" s="214">
        <v>826.07</v>
      </c>
      <c r="Q702" s="214">
        <v>0</v>
      </c>
      <c r="R702" s="68" t="s">
        <v>1479</v>
      </c>
      <c r="S702" s="349"/>
      <c r="T702" s="272"/>
    </row>
    <row r="703" spans="1:20" ht="63.75">
      <c r="A703" s="191">
        <v>862</v>
      </c>
      <c r="B703" s="68"/>
      <c r="C703" s="212" t="s">
        <v>187</v>
      </c>
      <c r="D703" s="213">
        <v>45694</v>
      </c>
      <c r="E703" s="191" t="s">
        <v>3072</v>
      </c>
      <c r="F703" s="191" t="s">
        <v>635</v>
      </c>
      <c r="G703" s="191">
        <v>10899494</v>
      </c>
      <c r="H703" s="68"/>
      <c r="I703" s="197" t="s">
        <v>4199</v>
      </c>
      <c r="J703" s="68"/>
      <c r="K703" s="68"/>
      <c r="L703" s="68"/>
      <c r="M703" s="68"/>
      <c r="N703" s="348"/>
      <c r="O703" s="348"/>
      <c r="P703" s="214">
        <v>0</v>
      </c>
      <c r="Q703" s="214">
        <v>1.2</v>
      </c>
      <c r="R703" s="68" t="s">
        <v>1479</v>
      </c>
      <c r="S703" s="349"/>
      <c r="T703" s="272"/>
    </row>
    <row r="704" spans="1:20" ht="63.75">
      <c r="A704" s="191">
        <v>862</v>
      </c>
      <c r="B704" s="68"/>
      <c r="C704" s="212" t="s">
        <v>187</v>
      </c>
      <c r="D704" s="213">
        <v>45694</v>
      </c>
      <c r="E704" s="191" t="s">
        <v>3073</v>
      </c>
      <c r="F704" s="191" t="s">
        <v>635</v>
      </c>
      <c r="G704" s="191">
        <v>10898820</v>
      </c>
      <c r="H704" s="68"/>
      <c r="I704" s="197" t="s">
        <v>4200</v>
      </c>
      <c r="J704" s="68"/>
      <c r="K704" s="68"/>
      <c r="L704" s="68"/>
      <c r="M704" s="68"/>
      <c r="N704" s="348"/>
      <c r="O704" s="348"/>
      <c r="P704" s="214">
        <v>0</v>
      </c>
      <c r="Q704" s="214">
        <v>1745.48</v>
      </c>
      <c r="R704" s="68" t="s">
        <v>1479</v>
      </c>
      <c r="S704" s="349"/>
      <c r="T704" s="272"/>
    </row>
    <row r="705" spans="1:20" ht="63.75">
      <c r="A705" s="191">
        <v>862</v>
      </c>
      <c r="B705" s="68"/>
      <c r="C705" s="212" t="s">
        <v>187</v>
      </c>
      <c r="D705" s="213">
        <v>45694</v>
      </c>
      <c r="E705" s="191" t="s">
        <v>3074</v>
      </c>
      <c r="F705" s="191" t="s">
        <v>635</v>
      </c>
      <c r="G705" s="191">
        <v>10898834</v>
      </c>
      <c r="H705" s="68"/>
      <c r="I705" s="197" t="s">
        <v>4201</v>
      </c>
      <c r="J705" s="68"/>
      <c r="K705" s="68"/>
      <c r="L705" s="68"/>
      <c r="M705" s="68"/>
      <c r="N705" s="348"/>
      <c r="O705" s="348"/>
      <c r="P705" s="214">
        <v>0</v>
      </c>
      <c r="Q705" s="214">
        <v>848513.74</v>
      </c>
      <c r="R705" s="68" t="s">
        <v>1479</v>
      </c>
      <c r="S705" s="349"/>
      <c r="T705" s="272"/>
    </row>
    <row r="706" spans="1:20" ht="76.5">
      <c r="A706" s="191">
        <v>862</v>
      </c>
      <c r="B706" s="68"/>
      <c r="C706" s="212" t="s">
        <v>187</v>
      </c>
      <c r="D706" s="213">
        <v>45694</v>
      </c>
      <c r="E706" s="191" t="s">
        <v>3075</v>
      </c>
      <c r="F706" s="191" t="s">
        <v>635</v>
      </c>
      <c r="G706" s="191">
        <v>10898783</v>
      </c>
      <c r="H706" s="68"/>
      <c r="I706" s="197" t="s">
        <v>4202</v>
      </c>
      <c r="J706" s="68"/>
      <c r="K706" s="68"/>
      <c r="L706" s="68"/>
      <c r="M706" s="68"/>
      <c r="N706" s="348"/>
      <c r="O706" s="348"/>
      <c r="P706" s="214">
        <v>0</v>
      </c>
      <c r="Q706" s="214">
        <v>354.42</v>
      </c>
      <c r="R706" s="68" t="s">
        <v>1479</v>
      </c>
      <c r="S706" s="349"/>
      <c r="T706" s="272"/>
    </row>
    <row r="707" spans="1:20" ht="63.75">
      <c r="A707" s="191">
        <v>862</v>
      </c>
      <c r="B707" s="68"/>
      <c r="C707" s="212" t="s">
        <v>187</v>
      </c>
      <c r="D707" s="213">
        <v>45694</v>
      </c>
      <c r="E707" s="191" t="s">
        <v>3076</v>
      </c>
      <c r="F707" s="191" t="s">
        <v>635</v>
      </c>
      <c r="G707" s="191">
        <v>10898804</v>
      </c>
      <c r="H707" s="68"/>
      <c r="I707" s="197" t="s">
        <v>4203</v>
      </c>
      <c r="J707" s="68"/>
      <c r="K707" s="68"/>
      <c r="L707" s="68"/>
      <c r="M707" s="68"/>
      <c r="N707" s="348"/>
      <c r="O707" s="348"/>
      <c r="P707" s="214">
        <v>0</v>
      </c>
      <c r="Q707" s="214">
        <v>582.88</v>
      </c>
      <c r="R707" s="68" t="s">
        <v>1479</v>
      </c>
      <c r="S707" s="349"/>
      <c r="T707" s="272"/>
    </row>
    <row r="708" spans="1:20" ht="63.75">
      <c r="A708" s="191">
        <v>862</v>
      </c>
      <c r="B708" s="68"/>
      <c r="C708" s="212" t="s">
        <v>187</v>
      </c>
      <c r="D708" s="213">
        <v>45694</v>
      </c>
      <c r="E708" s="191" t="s">
        <v>3077</v>
      </c>
      <c r="F708" s="191" t="s">
        <v>635</v>
      </c>
      <c r="G708" s="191">
        <v>10898780</v>
      </c>
      <c r="H708" s="68"/>
      <c r="I708" s="197" t="s">
        <v>4204</v>
      </c>
      <c r="J708" s="68"/>
      <c r="K708" s="68"/>
      <c r="L708" s="68"/>
      <c r="M708" s="68"/>
      <c r="N708" s="348"/>
      <c r="O708" s="348"/>
      <c r="P708" s="214">
        <v>0</v>
      </c>
      <c r="Q708" s="214">
        <v>361.22</v>
      </c>
      <c r="R708" s="68" t="s">
        <v>1479</v>
      </c>
      <c r="S708" s="349"/>
      <c r="T708" s="272"/>
    </row>
    <row r="709" spans="1:20" ht="63.75">
      <c r="A709" s="191">
        <v>862</v>
      </c>
      <c r="B709" s="68"/>
      <c r="C709" s="212" t="s">
        <v>187</v>
      </c>
      <c r="D709" s="213">
        <v>45694</v>
      </c>
      <c r="E709" s="191" t="s">
        <v>3078</v>
      </c>
      <c r="F709" s="191" t="s">
        <v>635</v>
      </c>
      <c r="G709" s="191">
        <v>10898788</v>
      </c>
      <c r="H709" s="68"/>
      <c r="I709" s="197" t="s">
        <v>4205</v>
      </c>
      <c r="J709" s="68"/>
      <c r="K709" s="68"/>
      <c r="L709" s="68"/>
      <c r="M709" s="68"/>
      <c r="N709" s="348"/>
      <c r="O709" s="348"/>
      <c r="P709" s="214">
        <v>0</v>
      </c>
      <c r="Q709" s="214">
        <v>3280.3</v>
      </c>
      <c r="R709" s="68" t="s">
        <v>1479</v>
      </c>
      <c r="S709" s="349"/>
      <c r="T709" s="272"/>
    </row>
    <row r="710" spans="1:20" ht="63.75">
      <c r="A710" s="191">
        <v>862</v>
      </c>
      <c r="B710" s="68"/>
      <c r="C710" s="212" t="s">
        <v>187</v>
      </c>
      <c r="D710" s="213">
        <v>45694</v>
      </c>
      <c r="E710" s="191" t="s">
        <v>3079</v>
      </c>
      <c r="F710" s="191" t="s">
        <v>635</v>
      </c>
      <c r="G710" s="191">
        <v>10898777</v>
      </c>
      <c r="H710" s="68"/>
      <c r="I710" s="197" t="s">
        <v>4206</v>
      </c>
      <c r="J710" s="68"/>
      <c r="K710" s="68"/>
      <c r="L710" s="68"/>
      <c r="M710" s="68"/>
      <c r="N710" s="348"/>
      <c r="O710" s="348"/>
      <c r="P710" s="214">
        <v>0</v>
      </c>
      <c r="Q710" s="214">
        <v>1143.21</v>
      </c>
      <c r="R710" s="68" t="s">
        <v>1479</v>
      </c>
      <c r="S710" s="349"/>
      <c r="T710" s="272"/>
    </row>
    <row r="711" spans="1:20" ht="76.5">
      <c r="A711" s="191">
        <v>373</v>
      </c>
      <c r="B711" s="68"/>
      <c r="C711" s="212" t="s">
        <v>605</v>
      </c>
      <c r="D711" s="213">
        <v>45694</v>
      </c>
      <c r="E711" s="191" t="s">
        <v>3080</v>
      </c>
      <c r="F711" s="191" t="s">
        <v>598</v>
      </c>
      <c r="G711" s="191">
        <v>10899343</v>
      </c>
      <c r="H711" s="68"/>
      <c r="I711" s="197" t="s">
        <v>4207</v>
      </c>
      <c r="J711" s="68"/>
      <c r="K711" s="68"/>
      <c r="L711" s="68"/>
      <c r="M711" s="68"/>
      <c r="N711" s="348"/>
      <c r="O711" s="348"/>
      <c r="P711" s="214">
        <v>0</v>
      </c>
      <c r="Q711" s="214">
        <v>923785.57</v>
      </c>
      <c r="R711" s="68" t="s">
        <v>1479</v>
      </c>
      <c r="S711" s="349"/>
      <c r="T711" s="272"/>
    </row>
    <row r="712" spans="1:20" ht="63.75">
      <c r="A712" s="191">
        <v>291</v>
      </c>
      <c r="B712" s="68"/>
      <c r="C712" s="212" t="s">
        <v>119</v>
      </c>
      <c r="D712" s="213">
        <v>45694</v>
      </c>
      <c r="E712" s="191" t="s">
        <v>3081</v>
      </c>
      <c r="F712" s="191" t="s">
        <v>10</v>
      </c>
      <c r="G712" s="191">
        <v>3021142</v>
      </c>
      <c r="H712" s="68"/>
      <c r="I712" s="197" t="s">
        <v>4208</v>
      </c>
      <c r="J712" s="68"/>
      <c r="K712" s="68"/>
      <c r="L712" s="68"/>
      <c r="M712" s="68"/>
      <c r="N712" s="348"/>
      <c r="O712" s="348"/>
      <c r="P712" s="214">
        <v>60</v>
      </c>
      <c r="Q712" s="214">
        <v>0</v>
      </c>
      <c r="R712" s="68" t="s">
        <v>1479</v>
      </c>
      <c r="S712" s="349"/>
      <c r="T712" s="272"/>
    </row>
    <row r="713" spans="1:20" ht="63.75">
      <c r="A713" s="191" t="s">
        <v>544</v>
      </c>
      <c r="B713" s="68"/>
      <c r="C713" s="212" t="s">
        <v>679</v>
      </c>
      <c r="D713" s="213">
        <v>45694</v>
      </c>
      <c r="E713" s="191" t="s">
        <v>3082</v>
      </c>
      <c r="F713" s="191" t="s">
        <v>6</v>
      </c>
      <c r="G713" s="191">
        <v>2166679</v>
      </c>
      <c r="H713" s="68"/>
      <c r="I713" s="197" t="s">
        <v>4209</v>
      </c>
      <c r="J713" s="68"/>
      <c r="K713" s="68"/>
      <c r="L713" s="68"/>
      <c r="M713" s="68"/>
      <c r="N713" s="348"/>
      <c r="O713" s="348"/>
      <c r="P713" s="214">
        <v>0</v>
      </c>
      <c r="Q713" s="214">
        <v>466729.57</v>
      </c>
      <c r="R713" s="68" t="s">
        <v>1479</v>
      </c>
      <c r="S713" s="349"/>
      <c r="T713" s="272"/>
    </row>
    <row r="714" spans="1:20" ht="63.75">
      <c r="A714" s="191" t="s">
        <v>544</v>
      </c>
      <c r="B714" s="68"/>
      <c r="C714" s="212" t="s">
        <v>679</v>
      </c>
      <c r="D714" s="213">
        <v>45694</v>
      </c>
      <c r="E714" s="191" t="s">
        <v>3083</v>
      </c>
      <c r="F714" s="191" t="s">
        <v>6</v>
      </c>
      <c r="G714" s="191">
        <v>2166678</v>
      </c>
      <c r="H714" s="68"/>
      <c r="I714" s="197" t="s">
        <v>4210</v>
      </c>
      <c r="J714" s="68"/>
      <c r="K714" s="68"/>
      <c r="L714" s="68"/>
      <c r="M714" s="68"/>
      <c r="N714" s="348"/>
      <c r="O714" s="348"/>
      <c r="P714" s="214">
        <v>0</v>
      </c>
      <c r="Q714" s="214">
        <v>195705.61</v>
      </c>
      <c r="R714" s="68" t="s">
        <v>1479</v>
      </c>
      <c r="S714" s="349"/>
      <c r="T714" s="272"/>
    </row>
    <row r="715" spans="1:20" ht="63.75">
      <c r="A715" s="191" t="s">
        <v>544</v>
      </c>
      <c r="B715" s="68"/>
      <c r="C715" s="212" t="s">
        <v>679</v>
      </c>
      <c r="D715" s="213">
        <v>45694</v>
      </c>
      <c r="E715" s="191" t="s">
        <v>3084</v>
      </c>
      <c r="F715" s="191" t="s">
        <v>6</v>
      </c>
      <c r="G715" s="191">
        <v>2166682</v>
      </c>
      <c r="H715" s="68"/>
      <c r="I715" s="197" t="s">
        <v>4211</v>
      </c>
      <c r="J715" s="68"/>
      <c r="K715" s="68"/>
      <c r="L715" s="68"/>
      <c r="M715" s="68"/>
      <c r="N715" s="348"/>
      <c r="O715" s="348"/>
      <c r="P715" s="214">
        <v>0</v>
      </c>
      <c r="Q715" s="214">
        <v>15889.1</v>
      </c>
      <c r="R715" s="68" t="s">
        <v>1479</v>
      </c>
      <c r="S715" s="349"/>
      <c r="T715" s="272"/>
    </row>
    <row r="716" spans="1:20" ht="63.75">
      <c r="A716" s="191" t="s">
        <v>544</v>
      </c>
      <c r="B716" s="68"/>
      <c r="C716" s="212" t="s">
        <v>679</v>
      </c>
      <c r="D716" s="213">
        <v>45694</v>
      </c>
      <c r="E716" s="191" t="s">
        <v>3085</v>
      </c>
      <c r="F716" s="191" t="s">
        <v>6</v>
      </c>
      <c r="G716" s="191">
        <v>2166683</v>
      </c>
      <c r="H716" s="68"/>
      <c r="I716" s="197" t="s">
        <v>4212</v>
      </c>
      <c r="J716" s="68"/>
      <c r="K716" s="68"/>
      <c r="L716" s="68"/>
      <c r="M716" s="68"/>
      <c r="N716" s="348"/>
      <c r="O716" s="348"/>
      <c r="P716" s="214">
        <v>0</v>
      </c>
      <c r="Q716" s="214">
        <v>355491.52</v>
      </c>
      <c r="R716" s="68" t="s">
        <v>1479</v>
      </c>
      <c r="S716" s="349"/>
      <c r="T716" s="272"/>
    </row>
    <row r="717" spans="1:20" ht="76.5">
      <c r="A717" s="191">
        <v>117</v>
      </c>
      <c r="B717" s="68"/>
      <c r="C717" s="212" t="s">
        <v>54</v>
      </c>
      <c r="D717" s="213">
        <v>45694</v>
      </c>
      <c r="E717" s="191" t="s">
        <v>3086</v>
      </c>
      <c r="F717" s="191" t="s">
        <v>10</v>
      </c>
      <c r="G717" s="191">
        <v>1118841</v>
      </c>
      <c r="H717" s="68"/>
      <c r="I717" s="197" t="s">
        <v>4213</v>
      </c>
      <c r="J717" s="68"/>
      <c r="K717" s="68"/>
      <c r="L717" s="68"/>
      <c r="M717" s="68"/>
      <c r="N717" s="348"/>
      <c r="O717" s="348"/>
      <c r="P717" s="214">
        <v>60</v>
      </c>
      <c r="Q717" s="214">
        <v>0</v>
      </c>
      <c r="R717" s="68" t="s">
        <v>1479</v>
      </c>
      <c r="S717" s="349"/>
      <c r="T717" s="272"/>
    </row>
    <row r="718" spans="1:20" ht="51">
      <c r="A718" s="191">
        <v>650</v>
      </c>
      <c r="B718" s="68"/>
      <c r="C718" s="212" t="s">
        <v>175</v>
      </c>
      <c r="D718" s="213">
        <v>45695</v>
      </c>
      <c r="E718" s="191" t="s">
        <v>3087</v>
      </c>
      <c r="F718" s="191" t="s">
        <v>3</v>
      </c>
      <c r="G718" s="191">
        <v>2257379</v>
      </c>
      <c r="H718" s="68"/>
      <c r="I718" s="197" t="s">
        <v>4214</v>
      </c>
      <c r="J718" s="68"/>
      <c r="K718" s="68"/>
      <c r="L718" s="68"/>
      <c r="M718" s="68"/>
      <c r="N718" s="348"/>
      <c r="O718" s="348"/>
      <c r="P718" s="214">
        <v>0</v>
      </c>
      <c r="Q718" s="214">
        <v>18</v>
      </c>
      <c r="R718" s="68" t="s">
        <v>1479</v>
      </c>
      <c r="S718" s="349"/>
      <c r="T718" s="272"/>
    </row>
    <row r="719" spans="1:20" ht="51">
      <c r="A719" s="191">
        <v>650</v>
      </c>
      <c r="B719" s="68"/>
      <c r="C719" s="212" t="s">
        <v>175</v>
      </c>
      <c r="D719" s="213">
        <v>45695</v>
      </c>
      <c r="E719" s="191" t="s">
        <v>3088</v>
      </c>
      <c r="F719" s="191" t="s">
        <v>3</v>
      </c>
      <c r="G719" s="191">
        <v>2257380</v>
      </c>
      <c r="H719" s="68"/>
      <c r="I719" s="197" t="s">
        <v>4215</v>
      </c>
      <c r="J719" s="68"/>
      <c r="K719" s="68"/>
      <c r="L719" s="68"/>
      <c r="M719" s="68"/>
      <c r="N719" s="348"/>
      <c r="O719" s="348"/>
      <c r="P719" s="214">
        <v>0</v>
      </c>
      <c r="Q719" s="214">
        <v>18</v>
      </c>
      <c r="R719" s="68" t="s">
        <v>1479</v>
      </c>
      <c r="S719" s="349"/>
      <c r="T719" s="272"/>
    </row>
    <row r="720" spans="1:20" ht="51">
      <c r="A720" s="191">
        <v>650</v>
      </c>
      <c r="B720" s="68"/>
      <c r="C720" s="212" t="s">
        <v>175</v>
      </c>
      <c r="D720" s="213">
        <v>45695</v>
      </c>
      <c r="E720" s="191" t="s">
        <v>3089</v>
      </c>
      <c r="F720" s="191" t="s">
        <v>3</v>
      </c>
      <c r="G720" s="191">
        <v>2257382</v>
      </c>
      <c r="H720" s="68"/>
      <c r="I720" s="197" t="s">
        <v>4216</v>
      </c>
      <c r="J720" s="68"/>
      <c r="K720" s="68"/>
      <c r="L720" s="68"/>
      <c r="M720" s="68"/>
      <c r="N720" s="348"/>
      <c r="O720" s="348"/>
      <c r="P720" s="214">
        <v>0</v>
      </c>
      <c r="Q720" s="214">
        <v>18</v>
      </c>
      <c r="R720" s="68" t="s">
        <v>1479</v>
      </c>
      <c r="S720" s="349"/>
      <c r="T720" s="272"/>
    </row>
    <row r="721" spans="1:20" ht="51">
      <c r="A721" s="191">
        <v>650</v>
      </c>
      <c r="B721" s="68"/>
      <c r="C721" s="212" t="s">
        <v>175</v>
      </c>
      <c r="D721" s="213">
        <v>45695</v>
      </c>
      <c r="E721" s="191" t="s">
        <v>3090</v>
      </c>
      <c r="F721" s="191" t="s">
        <v>3</v>
      </c>
      <c r="G721" s="191">
        <v>2257383</v>
      </c>
      <c r="H721" s="68"/>
      <c r="I721" s="197" t="s">
        <v>4217</v>
      </c>
      <c r="J721" s="68"/>
      <c r="K721" s="68"/>
      <c r="L721" s="68"/>
      <c r="M721" s="68"/>
      <c r="N721" s="348"/>
      <c r="O721" s="348"/>
      <c r="P721" s="214">
        <v>0</v>
      </c>
      <c r="Q721" s="214">
        <v>36</v>
      </c>
      <c r="R721" s="68" t="s">
        <v>1479</v>
      </c>
      <c r="S721" s="349"/>
      <c r="T721" s="272"/>
    </row>
    <row r="722" spans="1:20" ht="51">
      <c r="A722" s="191">
        <v>650</v>
      </c>
      <c r="B722" s="68"/>
      <c r="C722" s="212" t="s">
        <v>175</v>
      </c>
      <c r="D722" s="213">
        <v>45695</v>
      </c>
      <c r="E722" s="191" t="s">
        <v>3091</v>
      </c>
      <c r="F722" s="191" t="s">
        <v>3</v>
      </c>
      <c r="G722" s="191">
        <v>2257384</v>
      </c>
      <c r="H722" s="68"/>
      <c r="I722" s="197" t="s">
        <v>4218</v>
      </c>
      <c r="J722" s="68"/>
      <c r="K722" s="68"/>
      <c r="L722" s="68"/>
      <c r="M722" s="68"/>
      <c r="N722" s="348"/>
      <c r="O722" s="348"/>
      <c r="P722" s="214">
        <v>0</v>
      </c>
      <c r="Q722" s="214">
        <v>18</v>
      </c>
      <c r="R722" s="68" t="s">
        <v>1479</v>
      </c>
      <c r="S722" s="349"/>
      <c r="T722" s="272"/>
    </row>
    <row r="723" spans="1:20" ht="51">
      <c r="A723" s="191">
        <v>650</v>
      </c>
      <c r="B723" s="68"/>
      <c r="C723" s="212" t="s">
        <v>175</v>
      </c>
      <c r="D723" s="213">
        <v>45695</v>
      </c>
      <c r="E723" s="191" t="s">
        <v>3092</v>
      </c>
      <c r="F723" s="191" t="s">
        <v>3</v>
      </c>
      <c r="G723" s="191">
        <v>2257389</v>
      </c>
      <c r="H723" s="68"/>
      <c r="I723" s="197" t="s">
        <v>4219</v>
      </c>
      <c r="J723" s="68"/>
      <c r="K723" s="68"/>
      <c r="L723" s="68"/>
      <c r="M723" s="68"/>
      <c r="N723" s="348"/>
      <c r="O723" s="348"/>
      <c r="P723" s="214">
        <v>0</v>
      </c>
      <c r="Q723" s="214">
        <v>18</v>
      </c>
      <c r="R723" s="68" t="s">
        <v>1479</v>
      </c>
      <c r="S723" s="349"/>
      <c r="T723" s="272"/>
    </row>
    <row r="724" spans="1:20" ht="51">
      <c r="A724" s="191">
        <v>650</v>
      </c>
      <c r="B724" s="68"/>
      <c r="C724" s="212" t="s">
        <v>175</v>
      </c>
      <c r="D724" s="213">
        <v>45695</v>
      </c>
      <c r="E724" s="191" t="s">
        <v>3093</v>
      </c>
      <c r="F724" s="191" t="s">
        <v>3</v>
      </c>
      <c r="G724" s="191">
        <v>2257385</v>
      </c>
      <c r="H724" s="68"/>
      <c r="I724" s="197" t="s">
        <v>4220</v>
      </c>
      <c r="J724" s="68"/>
      <c r="K724" s="68"/>
      <c r="L724" s="68"/>
      <c r="M724" s="68"/>
      <c r="N724" s="348"/>
      <c r="O724" s="348"/>
      <c r="P724" s="214">
        <v>0</v>
      </c>
      <c r="Q724" s="214">
        <v>18</v>
      </c>
      <c r="R724" s="68" t="s">
        <v>1479</v>
      </c>
      <c r="S724" s="349"/>
      <c r="T724" s="272"/>
    </row>
    <row r="725" spans="1:20" ht="51">
      <c r="A725" s="191">
        <v>650</v>
      </c>
      <c r="B725" s="68"/>
      <c r="C725" s="212" t="s">
        <v>175</v>
      </c>
      <c r="D725" s="213">
        <v>45695</v>
      </c>
      <c r="E725" s="191" t="s">
        <v>3094</v>
      </c>
      <c r="F725" s="191" t="s">
        <v>3</v>
      </c>
      <c r="G725" s="191">
        <v>2257387</v>
      </c>
      <c r="H725" s="68"/>
      <c r="I725" s="197" t="s">
        <v>4221</v>
      </c>
      <c r="J725" s="68"/>
      <c r="K725" s="68"/>
      <c r="L725" s="68"/>
      <c r="M725" s="68"/>
      <c r="N725" s="348"/>
      <c r="O725" s="348"/>
      <c r="P725" s="214">
        <v>0</v>
      </c>
      <c r="Q725" s="214">
        <v>18</v>
      </c>
      <c r="R725" s="68" t="s">
        <v>1479</v>
      </c>
      <c r="S725" s="349"/>
      <c r="T725" s="272"/>
    </row>
    <row r="726" spans="1:20" ht="51">
      <c r="A726" s="191">
        <v>650</v>
      </c>
      <c r="B726" s="68"/>
      <c r="C726" s="212" t="s">
        <v>175</v>
      </c>
      <c r="D726" s="213">
        <v>45695</v>
      </c>
      <c r="E726" s="191" t="s">
        <v>3095</v>
      </c>
      <c r="F726" s="191" t="s">
        <v>3</v>
      </c>
      <c r="G726" s="191">
        <v>2257388</v>
      </c>
      <c r="H726" s="68"/>
      <c r="I726" s="197" t="s">
        <v>4222</v>
      </c>
      <c r="J726" s="68"/>
      <c r="K726" s="68"/>
      <c r="L726" s="68"/>
      <c r="M726" s="68"/>
      <c r="N726" s="348"/>
      <c r="O726" s="348"/>
      <c r="P726" s="214">
        <v>0</v>
      </c>
      <c r="Q726" s="214">
        <v>36</v>
      </c>
      <c r="R726" s="68" t="s">
        <v>1479</v>
      </c>
      <c r="S726" s="349"/>
      <c r="T726" s="272"/>
    </row>
    <row r="727" spans="1:20" ht="51">
      <c r="A727" s="191">
        <v>650</v>
      </c>
      <c r="B727" s="68"/>
      <c r="C727" s="212" t="s">
        <v>175</v>
      </c>
      <c r="D727" s="213">
        <v>45695</v>
      </c>
      <c r="E727" s="191" t="s">
        <v>3096</v>
      </c>
      <c r="F727" s="191" t="s">
        <v>3</v>
      </c>
      <c r="G727" s="191">
        <v>2257390</v>
      </c>
      <c r="H727" s="68"/>
      <c r="I727" s="197" t="s">
        <v>4223</v>
      </c>
      <c r="J727" s="68"/>
      <c r="K727" s="68"/>
      <c r="L727" s="68"/>
      <c r="M727" s="68"/>
      <c r="N727" s="348"/>
      <c r="O727" s="348"/>
      <c r="P727" s="214">
        <v>0</v>
      </c>
      <c r="Q727" s="214">
        <v>18</v>
      </c>
      <c r="R727" s="68" t="s">
        <v>1479</v>
      </c>
      <c r="S727" s="349"/>
      <c r="T727" s="272"/>
    </row>
    <row r="728" spans="1:20" ht="51">
      <c r="A728" s="191">
        <v>81</v>
      </c>
      <c r="B728" s="68"/>
      <c r="C728" s="212" t="s">
        <v>49</v>
      </c>
      <c r="D728" s="213">
        <v>45695</v>
      </c>
      <c r="E728" s="191" t="s">
        <v>3097</v>
      </c>
      <c r="F728" s="191" t="s">
        <v>3</v>
      </c>
      <c r="G728" s="191">
        <v>2257398</v>
      </c>
      <c r="H728" s="68"/>
      <c r="I728" s="197" t="s">
        <v>4224</v>
      </c>
      <c r="J728" s="68"/>
      <c r="K728" s="68"/>
      <c r="L728" s="68"/>
      <c r="M728" s="68"/>
      <c r="N728" s="348"/>
      <c r="O728" s="348"/>
      <c r="P728" s="214">
        <v>0</v>
      </c>
      <c r="Q728" s="214">
        <v>25</v>
      </c>
      <c r="R728" s="68" t="s">
        <v>1479</v>
      </c>
      <c r="S728" s="349"/>
      <c r="T728" s="272"/>
    </row>
    <row r="729" spans="1:20" ht="38.25">
      <c r="A729" s="191">
        <v>16</v>
      </c>
      <c r="B729" s="68"/>
      <c r="C729" s="212" t="s">
        <v>40</v>
      </c>
      <c r="D729" s="213">
        <v>45695</v>
      </c>
      <c r="E729" s="191" t="s">
        <v>3098</v>
      </c>
      <c r="F729" s="191" t="s">
        <v>3</v>
      </c>
      <c r="G729" s="191">
        <v>2257406</v>
      </c>
      <c r="H729" s="68"/>
      <c r="I729" s="197" t="s">
        <v>4225</v>
      </c>
      <c r="J729" s="68"/>
      <c r="K729" s="68"/>
      <c r="L729" s="68"/>
      <c r="M729" s="68"/>
      <c r="N729" s="348"/>
      <c r="O729" s="348"/>
      <c r="P729" s="214">
        <v>0</v>
      </c>
      <c r="Q729" s="214">
        <v>699</v>
      </c>
      <c r="R729" s="68" t="s">
        <v>1479</v>
      </c>
      <c r="S729" s="349"/>
      <c r="T729" s="272"/>
    </row>
    <row r="730" spans="1:20" ht="51">
      <c r="A730" s="191" t="s">
        <v>550</v>
      </c>
      <c r="B730" s="68"/>
      <c r="C730" s="212" t="s">
        <v>589</v>
      </c>
      <c r="D730" s="213">
        <v>45695</v>
      </c>
      <c r="E730" s="191" t="s">
        <v>3099</v>
      </c>
      <c r="F730" s="191" t="s">
        <v>3</v>
      </c>
      <c r="G730" s="191">
        <v>2257428</v>
      </c>
      <c r="H730" s="68"/>
      <c r="I730" s="197" t="s">
        <v>4226</v>
      </c>
      <c r="J730" s="68"/>
      <c r="K730" s="68"/>
      <c r="L730" s="68"/>
      <c r="M730" s="68"/>
      <c r="N730" s="348"/>
      <c r="O730" s="348"/>
      <c r="P730" s="214">
        <v>0</v>
      </c>
      <c r="Q730" s="214">
        <v>2000</v>
      </c>
      <c r="R730" s="68" t="s">
        <v>1479</v>
      </c>
      <c r="S730" s="349"/>
      <c r="T730" s="272"/>
    </row>
    <row r="731" spans="1:20" ht="51">
      <c r="A731" s="191">
        <v>86</v>
      </c>
      <c r="B731" s="68"/>
      <c r="C731" s="212" t="s">
        <v>50</v>
      </c>
      <c r="D731" s="213">
        <v>45695</v>
      </c>
      <c r="E731" s="191" t="s">
        <v>3100</v>
      </c>
      <c r="F731" s="191" t="s">
        <v>3</v>
      </c>
      <c r="G731" s="191">
        <v>2257467</v>
      </c>
      <c r="H731" s="68"/>
      <c r="I731" s="197" t="s">
        <v>4227</v>
      </c>
      <c r="J731" s="68"/>
      <c r="K731" s="68"/>
      <c r="L731" s="68"/>
      <c r="M731" s="68"/>
      <c r="N731" s="348"/>
      <c r="O731" s="348"/>
      <c r="P731" s="214">
        <v>0</v>
      </c>
      <c r="Q731" s="214">
        <v>3063</v>
      </c>
      <c r="R731" s="68" t="s">
        <v>1479</v>
      </c>
      <c r="S731" s="349"/>
      <c r="T731" s="272"/>
    </row>
    <row r="732" spans="1:20" ht="51">
      <c r="A732" s="191">
        <v>86</v>
      </c>
      <c r="B732" s="68"/>
      <c r="C732" s="212" t="s">
        <v>50</v>
      </c>
      <c r="D732" s="213">
        <v>45695</v>
      </c>
      <c r="E732" s="191" t="s">
        <v>3101</v>
      </c>
      <c r="F732" s="191" t="s">
        <v>3</v>
      </c>
      <c r="G732" s="191">
        <v>2257468</v>
      </c>
      <c r="H732" s="68"/>
      <c r="I732" s="197" t="s">
        <v>4228</v>
      </c>
      <c r="J732" s="68"/>
      <c r="K732" s="68"/>
      <c r="L732" s="68"/>
      <c r="M732" s="68"/>
      <c r="N732" s="348"/>
      <c r="O732" s="348"/>
      <c r="P732" s="214">
        <v>0</v>
      </c>
      <c r="Q732" s="214">
        <v>3063</v>
      </c>
      <c r="R732" s="68" t="s">
        <v>1479</v>
      </c>
      <c r="S732" s="349"/>
      <c r="T732" s="272"/>
    </row>
    <row r="733" spans="1:20" ht="51">
      <c r="A733" s="191">
        <v>595</v>
      </c>
      <c r="B733" s="68"/>
      <c r="C733" s="212" t="s">
        <v>609</v>
      </c>
      <c r="D733" s="213">
        <v>45695</v>
      </c>
      <c r="E733" s="191" t="s">
        <v>3102</v>
      </c>
      <c r="F733" s="191" t="s">
        <v>3</v>
      </c>
      <c r="G733" s="191">
        <v>2257483</v>
      </c>
      <c r="H733" s="68"/>
      <c r="I733" s="197" t="s">
        <v>4229</v>
      </c>
      <c r="J733" s="68"/>
      <c r="K733" s="68"/>
      <c r="L733" s="68"/>
      <c r="M733" s="68"/>
      <c r="N733" s="348"/>
      <c r="O733" s="348"/>
      <c r="P733" s="214">
        <v>0</v>
      </c>
      <c r="Q733" s="214">
        <v>3</v>
      </c>
      <c r="R733" s="68" t="s">
        <v>1479</v>
      </c>
      <c r="S733" s="349"/>
      <c r="T733" s="272"/>
    </row>
    <row r="734" spans="1:20" ht="51">
      <c r="A734" s="191">
        <v>16</v>
      </c>
      <c r="B734" s="68"/>
      <c r="C734" s="212" t="s">
        <v>40</v>
      </c>
      <c r="D734" s="213">
        <v>45695</v>
      </c>
      <c r="E734" s="191" t="s">
        <v>3103</v>
      </c>
      <c r="F734" s="191" t="s">
        <v>3</v>
      </c>
      <c r="G734" s="191">
        <v>2257499</v>
      </c>
      <c r="H734" s="68"/>
      <c r="I734" s="197" t="s">
        <v>4230</v>
      </c>
      <c r="J734" s="68"/>
      <c r="K734" s="68"/>
      <c r="L734" s="68"/>
      <c r="M734" s="68"/>
      <c r="N734" s="348"/>
      <c r="O734" s="348"/>
      <c r="P734" s="214">
        <v>0</v>
      </c>
      <c r="Q734" s="214">
        <v>180</v>
      </c>
      <c r="R734" s="68" t="s">
        <v>1479</v>
      </c>
      <c r="S734" s="349"/>
      <c r="T734" s="272"/>
    </row>
    <row r="735" spans="1:20" ht="51">
      <c r="A735" s="191">
        <v>650</v>
      </c>
      <c r="B735" s="68"/>
      <c r="C735" s="212" t="s">
        <v>175</v>
      </c>
      <c r="D735" s="213">
        <v>45695</v>
      </c>
      <c r="E735" s="191" t="s">
        <v>3104</v>
      </c>
      <c r="F735" s="191" t="s">
        <v>3</v>
      </c>
      <c r="G735" s="191">
        <v>2257578</v>
      </c>
      <c r="H735" s="68"/>
      <c r="I735" s="197" t="s">
        <v>4231</v>
      </c>
      <c r="J735" s="68"/>
      <c r="K735" s="68"/>
      <c r="L735" s="68"/>
      <c r="M735" s="68"/>
      <c r="N735" s="348"/>
      <c r="O735" s="348"/>
      <c r="P735" s="214">
        <v>0</v>
      </c>
      <c r="Q735" s="214">
        <v>351</v>
      </c>
      <c r="R735" s="68" t="s">
        <v>1479</v>
      </c>
      <c r="S735" s="349"/>
      <c r="T735" s="272"/>
    </row>
    <row r="736" spans="1:20" ht="38.25">
      <c r="A736" s="191">
        <v>46</v>
      </c>
      <c r="B736" s="68"/>
      <c r="C736" s="212" t="s">
        <v>1367</v>
      </c>
      <c r="D736" s="213">
        <v>45695</v>
      </c>
      <c r="E736" s="191" t="s">
        <v>3105</v>
      </c>
      <c r="F736" s="191" t="s">
        <v>3</v>
      </c>
      <c r="G736" s="191">
        <v>2257598</v>
      </c>
      <c r="H736" s="68"/>
      <c r="I736" s="197" t="s">
        <v>4232</v>
      </c>
      <c r="J736" s="68"/>
      <c r="K736" s="68"/>
      <c r="L736" s="68"/>
      <c r="M736" s="68"/>
      <c r="N736" s="348"/>
      <c r="O736" s="348"/>
      <c r="P736" s="214">
        <v>0</v>
      </c>
      <c r="Q736" s="214">
        <v>1660</v>
      </c>
      <c r="R736" s="68" t="s">
        <v>1479</v>
      </c>
      <c r="S736" s="349"/>
      <c r="T736" s="272"/>
    </row>
    <row r="737" spans="1:20" ht="51">
      <c r="A737" s="191">
        <v>132</v>
      </c>
      <c r="B737" s="68"/>
      <c r="C737" s="212" t="s">
        <v>59</v>
      </c>
      <c r="D737" s="213">
        <v>45695</v>
      </c>
      <c r="E737" s="191" t="s">
        <v>3106</v>
      </c>
      <c r="F737" s="191" t="s">
        <v>3</v>
      </c>
      <c r="G737" s="191">
        <v>2257402</v>
      </c>
      <c r="H737" s="68"/>
      <c r="I737" s="197" t="s">
        <v>4233</v>
      </c>
      <c r="J737" s="68"/>
      <c r="K737" s="68"/>
      <c r="L737" s="68"/>
      <c r="M737" s="68"/>
      <c r="N737" s="348"/>
      <c r="O737" s="348"/>
      <c r="P737" s="214">
        <v>0</v>
      </c>
      <c r="Q737" s="214">
        <v>1188</v>
      </c>
      <c r="R737" s="68" t="s">
        <v>1479</v>
      </c>
      <c r="S737" s="349"/>
      <c r="T737" s="272"/>
    </row>
    <row r="738" spans="1:20" ht="51">
      <c r="A738" s="191">
        <v>383</v>
      </c>
      <c r="B738" s="68"/>
      <c r="C738" s="212" t="s">
        <v>1242</v>
      </c>
      <c r="D738" s="213">
        <v>45695</v>
      </c>
      <c r="E738" s="191" t="s">
        <v>3107</v>
      </c>
      <c r="F738" s="191" t="s">
        <v>3</v>
      </c>
      <c r="G738" s="191">
        <v>2257462</v>
      </c>
      <c r="H738" s="68"/>
      <c r="I738" s="197" t="s">
        <v>4234</v>
      </c>
      <c r="J738" s="68"/>
      <c r="K738" s="68"/>
      <c r="L738" s="68"/>
      <c r="M738" s="68"/>
      <c r="N738" s="348"/>
      <c r="O738" s="348"/>
      <c r="P738" s="214">
        <v>0</v>
      </c>
      <c r="Q738" s="214">
        <v>665</v>
      </c>
      <c r="R738" s="68" t="s">
        <v>1479</v>
      </c>
      <c r="S738" s="349"/>
      <c r="T738" s="272"/>
    </row>
    <row r="739" spans="1:20" ht="51">
      <c r="A739" s="191">
        <v>81</v>
      </c>
      <c r="B739" s="68"/>
      <c r="C739" s="212" t="s">
        <v>49</v>
      </c>
      <c r="D739" s="213">
        <v>45695</v>
      </c>
      <c r="E739" s="191" t="s">
        <v>3108</v>
      </c>
      <c r="F739" s="191" t="s">
        <v>3</v>
      </c>
      <c r="G739" s="191">
        <v>2257465</v>
      </c>
      <c r="H739" s="68"/>
      <c r="I739" s="197" t="s">
        <v>4235</v>
      </c>
      <c r="J739" s="68"/>
      <c r="K739" s="68"/>
      <c r="L739" s="68"/>
      <c r="M739" s="68"/>
      <c r="N739" s="348"/>
      <c r="O739" s="348"/>
      <c r="P739" s="214">
        <v>0</v>
      </c>
      <c r="Q739" s="214">
        <v>14379.71</v>
      </c>
      <c r="R739" s="68" t="s">
        <v>1479</v>
      </c>
      <c r="S739" s="349"/>
      <c r="T739" s="272"/>
    </row>
    <row r="740" spans="1:20" ht="63.75">
      <c r="A740" s="191" t="s">
        <v>542</v>
      </c>
      <c r="B740" s="68"/>
      <c r="C740" s="212" t="s">
        <v>687</v>
      </c>
      <c r="D740" s="213">
        <v>45695</v>
      </c>
      <c r="E740" s="191" t="s">
        <v>3109</v>
      </c>
      <c r="F740" s="191" t="s">
        <v>10</v>
      </c>
      <c r="G740" s="191">
        <v>19701</v>
      </c>
      <c r="H740" s="68"/>
      <c r="I740" s="197" t="s">
        <v>4236</v>
      </c>
      <c r="J740" s="68"/>
      <c r="K740" s="68"/>
      <c r="L740" s="68"/>
      <c r="M740" s="68"/>
      <c r="N740" s="348"/>
      <c r="O740" s="348"/>
      <c r="P740" s="214">
        <v>7144.54</v>
      </c>
      <c r="Q740" s="214">
        <v>0</v>
      </c>
      <c r="R740" s="68" t="s">
        <v>1479</v>
      </c>
      <c r="S740" s="349"/>
      <c r="T740" s="272"/>
    </row>
    <row r="741" spans="1:20" ht="63.75">
      <c r="A741" s="191" t="s">
        <v>544</v>
      </c>
      <c r="B741" s="68"/>
      <c r="C741" s="212" t="s">
        <v>679</v>
      </c>
      <c r="D741" s="213">
        <v>45695</v>
      </c>
      <c r="E741" s="191" t="s">
        <v>3110</v>
      </c>
      <c r="F741" s="191" t="s">
        <v>6</v>
      </c>
      <c r="G741" s="191">
        <v>2167151</v>
      </c>
      <c r="H741" s="68"/>
      <c r="I741" s="197" t="s">
        <v>4237</v>
      </c>
      <c r="J741" s="68"/>
      <c r="K741" s="68"/>
      <c r="L741" s="68"/>
      <c r="M741" s="68"/>
      <c r="N741" s="348"/>
      <c r="O741" s="348"/>
      <c r="P741" s="214">
        <v>0</v>
      </c>
      <c r="Q741" s="214">
        <v>0.02</v>
      </c>
      <c r="R741" s="68" t="s">
        <v>1479</v>
      </c>
      <c r="S741" s="349"/>
      <c r="T741" s="272"/>
    </row>
    <row r="742" spans="1:20" ht="38.25">
      <c r="A742" s="191">
        <v>283</v>
      </c>
      <c r="B742" s="68"/>
      <c r="C742" s="212" t="s">
        <v>115</v>
      </c>
      <c r="D742" s="213">
        <v>45695</v>
      </c>
      <c r="E742" s="191" t="s">
        <v>3111</v>
      </c>
      <c r="F742" s="191" t="s">
        <v>6</v>
      </c>
      <c r="G742" s="191">
        <v>2167131</v>
      </c>
      <c r="H742" s="68"/>
      <c r="I742" s="197" t="s">
        <v>4238</v>
      </c>
      <c r="J742" s="68"/>
      <c r="K742" s="68"/>
      <c r="L742" s="68"/>
      <c r="M742" s="68"/>
      <c r="N742" s="348"/>
      <c r="O742" s="348"/>
      <c r="P742" s="214">
        <v>0</v>
      </c>
      <c r="Q742" s="214">
        <v>173511.94</v>
      </c>
      <c r="R742" s="68" t="s">
        <v>1479</v>
      </c>
      <c r="S742" s="349"/>
      <c r="T742" s="272"/>
    </row>
    <row r="743" spans="1:20" ht="63.75">
      <c r="A743" s="191">
        <v>373</v>
      </c>
      <c r="B743" s="68"/>
      <c r="C743" s="212" t="s">
        <v>605</v>
      </c>
      <c r="D743" s="213">
        <v>45695</v>
      </c>
      <c r="E743" s="191" t="s">
        <v>3112</v>
      </c>
      <c r="F743" s="191" t="s">
        <v>6</v>
      </c>
      <c r="G743" s="191">
        <v>2167142</v>
      </c>
      <c r="H743" s="68"/>
      <c r="I743" s="197" t="s">
        <v>4239</v>
      </c>
      <c r="J743" s="68"/>
      <c r="K743" s="68"/>
      <c r="L743" s="68"/>
      <c r="M743" s="68"/>
      <c r="N743" s="348"/>
      <c r="O743" s="348"/>
      <c r="P743" s="214">
        <v>0</v>
      </c>
      <c r="Q743" s="214">
        <v>2503.62</v>
      </c>
      <c r="R743" s="68" t="s">
        <v>1479</v>
      </c>
      <c r="S743" s="349"/>
      <c r="T743" s="272"/>
    </row>
    <row r="744" spans="1:20" ht="76.5">
      <c r="A744" s="191">
        <v>340</v>
      </c>
      <c r="B744" s="68"/>
      <c r="C744" s="212" t="s">
        <v>136</v>
      </c>
      <c r="D744" s="213">
        <v>45695</v>
      </c>
      <c r="E744" s="191" t="s">
        <v>3113</v>
      </c>
      <c r="F744" s="191" t="s">
        <v>6</v>
      </c>
      <c r="G744" s="191">
        <v>3022997</v>
      </c>
      <c r="H744" s="68"/>
      <c r="I744" s="197" t="s">
        <v>4240</v>
      </c>
      <c r="J744" s="68"/>
      <c r="K744" s="68"/>
      <c r="L744" s="68"/>
      <c r="M744" s="68"/>
      <c r="N744" s="348"/>
      <c r="O744" s="348"/>
      <c r="P744" s="214">
        <v>0</v>
      </c>
      <c r="Q744" s="214">
        <v>19551</v>
      </c>
      <c r="R744" s="68" t="s">
        <v>1479</v>
      </c>
      <c r="S744" s="349"/>
      <c r="T744" s="272"/>
    </row>
    <row r="745" spans="1:20" ht="76.5">
      <c r="A745" s="191">
        <v>340</v>
      </c>
      <c r="B745" s="68"/>
      <c r="C745" s="212" t="s">
        <v>136</v>
      </c>
      <c r="D745" s="213">
        <v>45695</v>
      </c>
      <c r="E745" s="191" t="s">
        <v>3114</v>
      </c>
      <c r="F745" s="191" t="s">
        <v>6</v>
      </c>
      <c r="G745" s="191">
        <v>3022999</v>
      </c>
      <c r="H745" s="68"/>
      <c r="I745" s="197" t="s">
        <v>4241</v>
      </c>
      <c r="J745" s="68"/>
      <c r="K745" s="68"/>
      <c r="L745" s="68"/>
      <c r="M745" s="68"/>
      <c r="N745" s="348"/>
      <c r="O745" s="348"/>
      <c r="P745" s="214">
        <v>0</v>
      </c>
      <c r="Q745" s="214">
        <v>54708.5</v>
      </c>
      <c r="R745" s="68" t="s">
        <v>1479</v>
      </c>
      <c r="S745" s="349"/>
      <c r="T745" s="272"/>
    </row>
    <row r="746" spans="1:20" ht="76.5">
      <c r="A746" s="191">
        <v>862</v>
      </c>
      <c r="B746" s="68"/>
      <c r="C746" s="212" t="s">
        <v>187</v>
      </c>
      <c r="D746" s="213">
        <v>45695</v>
      </c>
      <c r="E746" s="191" t="s">
        <v>3115</v>
      </c>
      <c r="F746" s="191" t="s">
        <v>635</v>
      </c>
      <c r="G746" s="191">
        <v>10908294</v>
      </c>
      <c r="H746" s="68"/>
      <c r="I746" s="197" t="s">
        <v>4242</v>
      </c>
      <c r="J746" s="68"/>
      <c r="K746" s="68"/>
      <c r="L746" s="68"/>
      <c r="M746" s="68"/>
      <c r="N746" s="348"/>
      <c r="O746" s="348"/>
      <c r="P746" s="214">
        <v>0</v>
      </c>
      <c r="Q746" s="214">
        <v>26256.86</v>
      </c>
      <c r="R746" s="68" t="s">
        <v>1479</v>
      </c>
      <c r="S746" s="349"/>
      <c r="T746" s="272"/>
    </row>
    <row r="747" spans="1:20" ht="76.5">
      <c r="A747" s="191">
        <v>66</v>
      </c>
      <c r="B747" s="68"/>
      <c r="C747" s="212" t="s">
        <v>46</v>
      </c>
      <c r="D747" s="213">
        <v>45695</v>
      </c>
      <c r="E747" s="191" t="s">
        <v>3116</v>
      </c>
      <c r="F747" s="191" t="s">
        <v>635</v>
      </c>
      <c r="G747" s="191">
        <v>10908271</v>
      </c>
      <c r="H747" s="68"/>
      <c r="I747" s="197" t="s">
        <v>4243</v>
      </c>
      <c r="J747" s="68"/>
      <c r="K747" s="68"/>
      <c r="L747" s="68"/>
      <c r="M747" s="68"/>
      <c r="N747" s="348"/>
      <c r="O747" s="348"/>
      <c r="P747" s="214">
        <v>0</v>
      </c>
      <c r="Q747" s="214">
        <v>26256.86</v>
      </c>
      <c r="R747" s="68" t="s">
        <v>1479</v>
      </c>
      <c r="S747" s="349"/>
      <c r="T747" s="272"/>
    </row>
    <row r="748" spans="1:20" ht="76.5">
      <c r="A748" s="191" t="s">
        <v>541</v>
      </c>
      <c r="B748" s="68"/>
      <c r="C748" s="212" t="s">
        <v>590</v>
      </c>
      <c r="D748" s="213">
        <v>45695</v>
      </c>
      <c r="E748" s="191" t="s">
        <v>3117</v>
      </c>
      <c r="F748" s="191" t="s">
        <v>635</v>
      </c>
      <c r="G748" s="191">
        <v>10911103</v>
      </c>
      <c r="H748" s="68"/>
      <c r="I748" s="197" t="s">
        <v>4244</v>
      </c>
      <c r="J748" s="68"/>
      <c r="K748" s="68"/>
      <c r="L748" s="68"/>
      <c r="M748" s="68"/>
      <c r="N748" s="348"/>
      <c r="O748" s="348"/>
      <c r="P748" s="214">
        <v>0</v>
      </c>
      <c r="Q748" s="214">
        <v>29039.64</v>
      </c>
      <c r="R748" s="68" t="s">
        <v>1479</v>
      </c>
      <c r="S748" s="349"/>
      <c r="T748" s="272"/>
    </row>
    <row r="749" spans="1:20" ht="63.75">
      <c r="A749" s="191">
        <v>340</v>
      </c>
      <c r="B749" s="68"/>
      <c r="C749" s="212" t="s">
        <v>136</v>
      </c>
      <c r="D749" s="213">
        <v>45695</v>
      </c>
      <c r="E749" s="191" t="s">
        <v>3118</v>
      </c>
      <c r="F749" s="191" t="s">
        <v>14</v>
      </c>
      <c r="G749" s="191">
        <v>3023000</v>
      </c>
      <c r="H749" s="68"/>
      <c r="I749" s="197" t="s">
        <v>4245</v>
      </c>
      <c r="J749" s="68"/>
      <c r="K749" s="68"/>
      <c r="L749" s="68"/>
      <c r="M749" s="68"/>
      <c r="N749" s="348"/>
      <c r="O749" s="348"/>
      <c r="P749" s="214">
        <v>60</v>
      </c>
      <c r="Q749" s="214">
        <v>0</v>
      </c>
      <c r="R749" s="68" t="s">
        <v>1479</v>
      </c>
      <c r="S749" s="349"/>
      <c r="T749" s="272"/>
    </row>
    <row r="750" spans="1:20" ht="63.75">
      <c r="A750" s="191">
        <v>340</v>
      </c>
      <c r="B750" s="68"/>
      <c r="C750" s="212" t="s">
        <v>136</v>
      </c>
      <c r="D750" s="213">
        <v>45695</v>
      </c>
      <c r="E750" s="191" t="s">
        <v>3119</v>
      </c>
      <c r="F750" s="191" t="s">
        <v>14</v>
      </c>
      <c r="G750" s="191">
        <v>3022998</v>
      </c>
      <c r="H750" s="68"/>
      <c r="I750" s="197" t="s">
        <v>4246</v>
      </c>
      <c r="J750" s="68"/>
      <c r="K750" s="68"/>
      <c r="L750" s="68"/>
      <c r="M750" s="68"/>
      <c r="N750" s="348"/>
      <c r="O750" s="348"/>
      <c r="P750" s="214">
        <v>60</v>
      </c>
      <c r="Q750" s="214">
        <v>0</v>
      </c>
      <c r="R750" s="68" t="s">
        <v>1479</v>
      </c>
      <c r="S750" s="349"/>
      <c r="T750" s="272"/>
    </row>
    <row r="751" spans="1:20" ht="38.25">
      <c r="A751" s="191" t="s">
        <v>550</v>
      </c>
      <c r="B751" s="68"/>
      <c r="C751" s="212" t="s">
        <v>589</v>
      </c>
      <c r="D751" s="213">
        <v>45698</v>
      </c>
      <c r="E751" s="191" t="s">
        <v>3120</v>
      </c>
      <c r="F751" s="191" t="s">
        <v>3</v>
      </c>
      <c r="G751" s="191">
        <v>2257817</v>
      </c>
      <c r="H751" s="68"/>
      <c r="I751" s="197" t="s">
        <v>4247</v>
      </c>
      <c r="J751" s="68"/>
      <c r="K751" s="68"/>
      <c r="L751" s="68"/>
      <c r="M751" s="68"/>
      <c r="N751" s="348"/>
      <c r="O751" s="348"/>
      <c r="P751" s="214">
        <v>0</v>
      </c>
      <c r="Q751" s="214">
        <v>1000</v>
      </c>
      <c r="R751" s="68" t="s">
        <v>1479</v>
      </c>
      <c r="S751" s="349"/>
      <c r="T751" s="272"/>
    </row>
    <row r="752" spans="1:20" ht="51">
      <c r="A752" s="191">
        <v>30</v>
      </c>
      <c r="B752" s="68"/>
      <c r="C752" s="212" t="s">
        <v>638</v>
      </c>
      <c r="D752" s="213">
        <v>45698</v>
      </c>
      <c r="E752" s="191" t="s">
        <v>3121</v>
      </c>
      <c r="F752" s="191" t="s">
        <v>3</v>
      </c>
      <c r="G752" s="191">
        <v>2257819</v>
      </c>
      <c r="H752" s="68"/>
      <c r="I752" s="197" t="s">
        <v>4248</v>
      </c>
      <c r="J752" s="68"/>
      <c r="K752" s="68"/>
      <c r="L752" s="68"/>
      <c r="M752" s="68"/>
      <c r="N752" s="348"/>
      <c r="O752" s="348"/>
      <c r="P752" s="214">
        <v>0</v>
      </c>
      <c r="Q752" s="214">
        <v>14.64</v>
      </c>
      <c r="R752" s="68" t="s">
        <v>1479</v>
      </c>
      <c r="S752" s="349"/>
      <c r="T752" s="272"/>
    </row>
    <row r="753" spans="1:20" ht="51">
      <c r="A753" s="191">
        <v>81</v>
      </c>
      <c r="B753" s="68"/>
      <c r="C753" s="212" t="s">
        <v>49</v>
      </c>
      <c r="D753" s="213">
        <v>45698</v>
      </c>
      <c r="E753" s="191" t="s">
        <v>3122</v>
      </c>
      <c r="F753" s="191" t="s">
        <v>3</v>
      </c>
      <c r="G753" s="191">
        <v>2257850</v>
      </c>
      <c r="H753" s="68"/>
      <c r="I753" s="197" t="s">
        <v>4249</v>
      </c>
      <c r="J753" s="68"/>
      <c r="K753" s="68"/>
      <c r="L753" s="68"/>
      <c r="M753" s="68"/>
      <c r="N753" s="348"/>
      <c r="O753" s="348"/>
      <c r="P753" s="214">
        <v>0</v>
      </c>
      <c r="Q753" s="214">
        <v>25</v>
      </c>
      <c r="R753" s="68" t="s">
        <v>1479</v>
      </c>
      <c r="S753" s="349"/>
      <c r="T753" s="272"/>
    </row>
    <row r="754" spans="1:20" ht="51">
      <c r="A754" s="191">
        <v>20</v>
      </c>
      <c r="B754" s="68"/>
      <c r="C754" s="212" t="s">
        <v>41</v>
      </c>
      <c r="D754" s="213">
        <v>45698</v>
      </c>
      <c r="E754" s="191" t="s">
        <v>3123</v>
      </c>
      <c r="F754" s="191" t="s">
        <v>3</v>
      </c>
      <c r="G754" s="191">
        <v>2257895</v>
      </c>
      <c r="H754" s="68"/>
      <c r="I754" s="197" t="s">
        <v>4250</v>
      </c>
      <c r="J754" s="68"/>
      <c r="K754" s="68"/>
      <c r="L754" s="68"/>
      <c r="M754" s="68"/>
      <c r="N754" s="348"/>
      <c r="O754" s="348"/>
      <c r="P754" s="214">
        <v>0</v>
      </c>
      <c r="Q754" s="214">
        <v>1190.4000000000001</v>
      </c>
      <c r="R754" s="68" t="s">
        <v>1479</v>
      </c>
      <c r="S754" s="349"/>
      <c r="T754" s="272"/>
    </row>
    <row r="755" spans="1:20" ht="51">
      <c r="A755" s="191">
        <v>35</v>
      </c>
      <c r="B755" s="68"/>
      <c r="C755" s="212" t="s">
        <v>43</v>
      </c>
      <c r="D755" s="213">
        <v>45698</v>
      </c>
      <c r="E755" s="191" t="s">
        <v>3124</v>
      </c>
      <c r="F755" s="191" t="s">
        <v>3</v>
      </c>
      <c r="G755" s="191">
        <v>2257916</v>
      </c>
      <c r="H755" s="68"/>
      <c r="I755" s="197" t="s">
        <v>4251</v>
      </c>
      <c r="J755" s="68"/>
      <c r="K755" s="68"/>
      <c r="L755" s="68"/>
      <c r="M755" s="68"/>
      <c r="N755" s="348"/>
      <c r="O755" s="348"/>
      <c r="P755" s="214">
        <v>0</v>
      </c>
      <c r="Q755" s="214">
        <v>820</v>
      </c>
      <c r="R755" s="68" t="s">
        <v>1479</v>
      </c>
      <c r="S755" s="349"/>
      <c r="T755" s="272"/>
    </row>
    <row r="756" spans="1:20" ht="51">
      <c r="A756" s="191">
        <v>35</v>
      </c>
      <c r="B756" s="68"/>
      <c r="C756" s="212" t="s">
        <v>43</v>
      </c>
      <c r="D756" s="213">
        <v>45698</v>
      </c>
      <c r="E756" s="191" t="s">
        <v>3125</v>
      </c>
      <c r="F756" s="191" t="s">
        <v>3</v>
      </c>
      <c r="G756" s="191">
        <v>2257919</v>
      </c>
      <c r="H756" s="68"/>
      <c r="I756" s="197" t="s">
        <v>4252</v>
      </c>
      <c r="J756" s="68"/>
      <c r="K756" s="68"/>
      <c r="L756" s="68"/>
      <c r="M756" s="68"/>
      <c r="N756" s="348"/>
      <c r="O756" s="348"/>
      <c r="P756" s="214">
        <v>0</v>
      </c>
      <c r="Q756" s="214">
        <v>820</v>
      </c>
      <c r="R756" s="68" t="s">
        <v>1479</v>
      </c>
      <c r="S756" s="349"/>
      <c r="T756" s="272"/>
    </row>
    <row r="757" spans="1:20" ht="38.25">
      <c r="A757" s="191">
        <v>47</v>
      </c>
      <c r="B757" s="68"/>
      <c r="C757" s="212" t="s">
        <v>45</v>
      </c>
      <c r="D757" s="213">
        <v>45698</v>
      </c>
      <c r="E757" s="191" t="s">
        <v>3126</v>
      </c>
      <c r="F757" s="191" t="s">
        <v>3</v>
      </c>
      <c r="G757" s="191">
        <v>2257941</v>
      </c>
      <c r="H757" s="68"/>
      <c r="I757" s="197" t="s">
        <v>4253</v>
      </c>
      <c r="J757" s="68"/>
      <c r="K757" s="68"/>
      <c r="L757" s="68"/>
      <c r="M757" s="68"/>
      <c r="N757" s="348"/>
      <c r="O757" s="348"/>
      <c r="P757" s="214">
        <v>0</v>
      </c>
      <c r="Q757" s="214">
        <v>1819.25</v>
      </c>
      <c r="R757" s="68" t="s">
        <v>1479</v>
      </c>
      <c r="S757" s="349"/>
      <c r="T757" s="272"/>
    </row>
    <row r="758" spans="1:20" ht="38.25">
      <c r="A758" s="191">
        <v>47</v>
      </c>
      <c r="B758" s="68"/>
      <c r="C758" s="212" t="s">
        <v>45</v>
      </c>
      <c r="D758" s="213">
        <v>45698</v>
      </c>
      <c r="E758" s="191" t="s">
        <v>3127</v>
      </c>
      <c r="F758" s="191" t="s">
        <v>3</v>
      </c>
      <c r="G758" s="191">
        <v>2257942</v>
      </c>
      <c r="H758" s="68"/>
      <c r="I758" s="197" t="s">
        <v>4254</v>
      </c>
      <c r="J758" s="68"/>
      <c r="K758" s="68"/>
      <c r="L758" s="68"/>
      <c r="M758" s="68"/>
      <c r="N758" s="348"/>
      <c r="O758" s="348"/>
      <c r="P758" s="214">
        <v>0</v>
      </c>
      <c r="Q758" s="214">
        <v>1949.2</v>
      </c>
      <c r="R758" s="68" t="s">
        <v>1479</v>
      </c>
      <c r="S758" s="349"/>
      <c r="T758" s="272"/>
    </row>
    <row r="759" spans="1:20" ht="38.25">
      <c r="A759" s="191">
        <v>47</v>
      </c>
      <c r="B759" s="68"/>
      <c r="C759" s="212" t="s">
        <v>45</v>
      </c>
      <c r="D759" s="213">
        <v>45698</v>
      </c>
      <c r="E759" s="191" t="s">
        <v>3128</v>
      </c>
      <c r="F759" s="191" t="s">
        <v>3</v>
      </c>
      <c r="G759" s="191">
        <v>2257943</v>
      </c>
      <c r="H759" s="68"/>
      <c r="I759" s="197" t="s">
        <v>4255</v>
      </c>
      <c r="J759" s="68"/>
      <c r="K759" s="68"/>
      <c r="L759" s="68"/>
      <c r="M759" s="68"/>
      <c r="N759" s="348"/>
      <c r="O759" s="348"/>
      <c r="P759" s="214">
        <v>0</v>
      </c>
      <c r="Q759" s="214">
        <v>1949.2</v>
      </c>
      <c r="R759" s="68" t="s">
        <v>1479</v>
      </c>
      <c r="S759" s="349"/>
      <c r="T759" s="272"/>
    </row>
    <row r="760" spans="1:20" ht="38.25">
      <c r="A760" s="191" t="s">
        <v>550</v>
      </c>
      <c r="B760" s="68"/>
      <c r="C760" s="212" t="s">
        <v>589</v>
      </c>
      <c r="D760" s="213">
        <v>45698</v>
      </c>
      <c r="E760" s="191" t="s">
        <v>3129</v>
      </c>
      <c r="F760" s="191" t="s">
        <v>3</v>
      </c>
      <c r="G760" s="191">
        <v>2257947</v>
      </c>
      <c r="H760" s="68"/>
      <c r="I760" s="197" t="s">
        <v>4256</v>
      </c>
      <c r="J760" s="68"/>
      <c r="K760" s="68"/>
      <c r="L760" s="68"/>
      <c r="M760" s="68"/>
      <c r="N760" s="348"/>
      <c r="O760" s="348"/>
      <c r="P760" s="214">
        <v>0</v>
      </c>
      <c r="Q760" s="214">
        <v>56147.22</v>
      </c>
      <c r="R760" s="68" t="s">
        <v>1479</v>
      </c>
      <c r="S760" s="349"/>
      <c r="T760" s="272"/>
    </row>
    <row r="761" spans="1:20" ht="51">
      <c r="A761" s="191">
        <v>650</v>
      </c>
      <c r="B761" s="68"/>
      <c r="C761" s="212" t="s">
        <v>175</v>
      </c>
      <c r="D761" s="213">
        <v>45698</v>
      </c>
      <c r="E761" s="191" t="s">
        <v>3130</v>
      </c>
      <c r="F761" s="191" t="s">
        <v>3</v>
      </c>
      <c r="G761" s="191">
        <v>2257985</v>
      </c>
      <c r="H761" s="68"/>
      <c r="I761" s="197" t="s">
        <v>4257</v>
      </c>
      <c r="J761" s="68"/>
      <c r="K761" s="68"/>
      <c r="L761" s="68"/>
      <c r="M761" s="68"/>
      <c r="N761" s="348"/>
      <c r="O761" s="348"/>
      <c r="P761" s="214">
        <v>0</v>
      </c>
      <c r="Q761" s="214">
        <v>1477.59</v>
      </c>
      <c r="R761" s="68" t="s">
        <v>1479</v>
      </c>
      <c r="S761" s="349"/>
      <c r="T761" s="272"/>
    </row>
    <row r="762" spans="1:20" ht="51">
      <c r="A762" s="191">
        <v>650</v>
      </c>
      <c r="B762" s="68"/>
      <c r="C762" s="212" t="s">
        <v>175</v>
      </c>
      <c r="D762" s="213">
        <v>45698</v>
      </c>
      <c r="E762" s="191" t="s">
        <v>3131</v>
      </c>
      <c r="F762" s="191" t="s">
        <v>3</v>
      </c>
      <c r="G762" s="191">
        <v>2257986</v>
      </c>
      <c r="H762" s="68"/>
      <c r="I762" s="197" t="s">
        <v>4258</v>
      </c>
      <c r="J762" s="68"/>
      <c r="K762" s="68"/>
      <c r="L762" s="68"/>
      <c r="M762" s="68"/>
      <c r="N762" s="348"/>
      <c r="O762" s="348"/>
      <c r="P762" s="214">
        <v>0</v>
      </c>
      <c r="Q762" s="214">
        <v>323.39999999999998</v>
      </c>
      <c r="R762" s="68" t="s">
        <v>1479</v>
      </c>
      <c r="S762" s="349"/>
      <c r="T762" s="272"/>
    </row>
    <row r="763" spans="1:20" ht="51">
      <c r="A763" s="191">
        <v>650</v>
      </c>
      <c r="B763" s="68"/>
      <c r="C763" s="212" t="s">
        <v>175</v>
      </c>
      <c r="D763" s="213">
        <v>45698</v>
      </c>
      <c r="E763" s="191" t="s">
        <v>3132</v>
      </c>
      <c r="F763" s="191" t="s">
        <v>3</v>
      </c>
      <c r="G763" s="191">
        <v>2257993</v>
      </c>
      <c r="H763" s="68"/>
      <c r="I763" s="197" t="s">
        <v>4259</v>
      </c>
      <c r="J763" s="68"/>
      <c r="K763" s="68"/>
      <c r="L763" s="68"/>
      <c r="M763" s="68"/>
      <c r="N763" s="348"/>
      <c r="O763" s="348"/>
      <c r="P763" s="214">
        <v>0</v>
      </c>
      <c r="Q763" s="214">
        <v>18</v>
      </c>
      <c r="R763" s="68" t="s">
        <v>1479</v>
      </c>
      <c r="S763" s="349"/>
      <c r="T763" s="272"/>
    </row>
    <row r="764" spans="1:20" ht="38.25">
      <c r="A764" s="191">
        <v>224</v>
      </c>
      <c r="B764" s="68"/>
      <c r="C764" s="212" t="s">
        <v>95</v>
      </c>
      <c r="D764" s="213">
        <v>45698</v>
      </c>
      <c r="E764" s="191" t="s">
        <v>3133</v>
      </c>
      <c r="F764" s="191" t="s">
        <v>3</v>
      </c>
      <c r="G764" s="191">
        <v>2257995</v>
      </c>
      <c r="H764" s="68"/>
      <c r="I764" s="197" t="s">
        <v>4260</v>
      </c>
      <c r="J764" s="68"/>
      <c r="K764" s="68"/>
      <c r="L764" s="68"/>
      <c r="M764" s="68"/>
      <c r="N764" s="348"/>
      <c r="O764" s="348"/>
      <c r="P764" s="214">
        <v>0</v>
      </c>
      <c r="Q764" s="214">
        <v>95</v>
      </c>
      <c r="R764" s="68" t="s">
        <v>1479</v>
      </c>
      <c r="S764" s="349"/>
      <c r="T764" s="272"/>
    </row>
    <row r="765" spans="1:20" ht="51">
      <c r="A765" s="191">
        <v>650</v>
      </c>
      <c r="B765" s="68"/>
      <c r="C765" s="212" t="s">
        <v>175</v>
      </c>
      <c r="D765" s="213">
        <v>45698</v>
      </c>
      <c r="E765" s="191" t="s">
        <v>3134</v>
      </c>
      <c r="F765" s="191" t="s">
        <v>3</v>
      </c>
      <c r="G765" s="191">
        <v>2257996</v>
      </c>
      <c r="H765" s="68"/>
      <c r="I765" s="197" t="s">
        <v>4261</v>
      </c>
      <c r="J765" s="68"/>
      <c r="K765" s="68"/>
      <c r="L765" s="68"/>
      <c r="M765" s="68"/>
      <c r="N765" s="348"/>
      <c r="O765" s="348"/>
      <c r="P765" s="214">
        <v>0</v>
      </c>
      <c r="Q765" s="214">
        <v>18</v>
      </c>
      <c r="R765" s="68" t="s">
        <v>1479</v>
      </c>
      <c r="S765" s="349"/>
      <c r="T765" s="272"/>
    </row>
    <row r="766" spans="1:20" ht="51">
      <c r="A766" s="191">
        <v>650</v>
      </c>
      <c r="B766" s="68"/>
      <c r="C766" s="212" t="s">
        <v>175</v>
      </c>
      <c r="D766" s="213">
        <v>45698</v>
      </c>
      <c r="E766" s="191" t="s">
        <v>3135</v>
      </c>
      <c r="F766" s="191" t="s">
        <v>3</v>
      </c>
      <c r="G766" s="191">
        <v>2257997</v>
      </c>
      <c r="H766" s="68"/>
      <c r="I766" s="197" t="s">
        <v>4262</v>
      </c>
      <c r="J766" s="68"/>
      <c r="K766" s="68"/>
      <c r="L766" s="68"/>
      <c r="M766" s="68"/>
      <c r="N766" s="348"/>
      <c r="O766" s="348"/>
      <c r="P766" s="214">
        <v>0</v>
      </c>
      <c r="Q766" s="214">
        <v>18</v>
      </c>
      <c r="R766" s="68" t="s">
        <v>1479</v>
      </c>
      <c r="S766" s="349"/>
      <c r="T766" s="272"/>
    </row>
    <row r="767" spans="1:20" ht="51">
      <c r="A767" s="191">
        <v>650</v>
      </c>
      <c r="B767" s="68"/>
      <c r="C767" s="212" t="s">
        <v>175</v>
      </c>
      <c r="D767" s="213">
        <v>45698</v>
      </c>
      <c r="E767" s="191" t="s">
        <v>3136</v>
      </c>
      <c r="F767" s="191" t="s">
        <v>3</v>
      </c>
      <c r="G767" s="191">
        <v>2257998</v>
      </c>
      <c r="H767" s="68"/>
      <c r="I767" s="197" t="s">
        <v>4263</v>
      </c>
      <c r="J767" s="68"/>
      <c r="K767" s="68"/>
      <c r="L767" s="68"/>
      <c r="M767" s="68"/>
      <c r="N767" s="348"/>
      <c r="O767" s="348"/>
      <c r="P767" s="214">
        <v>0</v>
      </c>
      <c r="Q767" s="214">
        <v>18</v>
      </c>
      <c r="R767" s="68" t="s">
        <v>1479</v>
      </c>
      <c r="S767" s="349"/>
      <c r="T767" s="272"/>
    </row>
    <row r="768" spans="1:20" ht="51">
      <c r="A768" s="191">
        <v>650</v>
      </c>
      <c r="B768" s="68"/>
      <c r="C768" s="212" t="s">
        <v>175</v>
      </c>
      <c r="D768" s="213">
        <v>45698</v>
      </c>
      <c r="E768" s="191" t="s">
        <v>3137</v>
      </c>
      <c r="F768" s="191" t="s">
        <v>3</v>
      </c>
      <c r="G768" s="191">
        <v>2257999</v>
      </c>
      <c r="H768" s="68"/>
      <c r="I768" s="197" t="s">
        <v>4264</v>
      </c>
      <c r="J768" s="68"/>
      <c r="K768" s="68"/>
      <c r="L768" s="68"/>
      <c r="M768" s="68"/>
      <c r="N768" s="348"/>
      <c r="O768" s="348"/>
      <c r="P768" s="214">
        <v>0</v>
      </c>
      <c r="Q768" s="214">
        <v>18</v>
      </c>
      <c r="R768" s="68" t="s">
        <v>1479</v>
      </c>
      <c r="S768" s="349"/>
      <c r="T768" s="272"/>
    </row>
    <row r="769" spans="1:20" ht="51">
      <c r="A769" s="191">
        <v>650</v>
      </c>
      <c r="B769" s="68"/>
      <c r="C769" s="212" t="s">
        <v>175</v>
      </c>
      <c r="D769" s="213">
        <v>45698</v>
      </c>
      <c r="E769" s="191" t="s">
        <v>3138</v>
      </c>
      <c r="F769" s="191" t="s">
        <v>3</v>
      </c>
      <c r="G769" s="191">
        <v>2258001</v>
      </c>
      <c r="H769" s="68"/>
      <c r="I769" s="197" t="s">
        <v>4265</v>
      </c>
      <c r="J769" s="68"/>
      <c r="K769" s="68"/>
      <c r="L769" s="68"/>
      <c r="M769" s="68"/>
      <c r="N769" s="348"/>
      <c r="O769" s="348"/>
      <c r="P769" s="214">
        <v>0</v>
      </c>
      <c r="Q769" s="214">
        <v>18</v>
      </c>
      <c r="R769" s="68" t="s">
        <v>1479</v>
      </c>
      <c r="S769" s="349"/>
      <c r="T769" s="272"/>
    </row>
    <row r="770" spans="1:20" ht="51">
      <c r="A770" s="191">
        <v>599</v>
      </c>
      <c r="B770" s="68"/>
      <c r="C770" s="212" t="s">
        <v>1245</v>
      </c>
      <c r="D770" s="213">
        <v>45698</v>
      </c>
      <c r="E770" s="191" t="s">
        <v>3139</v>
      </c>
      <c r="F770" s="191" t="s">
        <v>3</v>
      </c>
      <c r="G770" s="191">
        <v>2258003</v>
      </c>
      <c r="H770" s="68"/>
      <c r="I770" s="197" t="s">
        <v>4266</v>
      </c>
      <c r="J770" s="68"/>
      <c r="K770" s="68"/>
      <c r="L770" s="68"/>
      <c r="M770" s="68"/>
      <c r="N770" s="348"/>
      <c r="O770" s="348"/>
      <c r="P770" s="214">
        <v>0</v>
      </c>
      <c r="Q770" s="214">
        <v>4560</v>
      </c>
      <c r="R770" s="68" t="s">
        <v>1479</v>
      </c>
      <c r="S770" s="349"/>
      <c r="T770" s="272"/>
    </row>
    <row r="771" spans="1:20" ht="63.75">
      <c r="A771" s="191">
        <v>41</v>
      </c>
      <c r="B771" s="68"/>
      <c r="C771" s="212" t="s">
        <v>44</v>
      </c>
      <c r="D771" s="213">
        <v>45698</v>
      </c>
      <c r="E771" s="191" t="s">
        <v>3140</v>
      </c>
      <c r="F771" s="191" t="s">
        <v>3</v>
      </c>
      <c r="G771" s="191">
        <v>2258008</v>
      </c>
      <c r="H771" s="68"/>
      <c r="I771" s="197" t="s">
        <v>4267</v>
      </c>
      <c r="J771" s="68"/>
      <c r="K771" s="68"/>
      <c r="L771" s="68"/>
      <c r="M771" s="68"/>
      <c r="N771" s="348"/>
      <c r="O771" s="348"/>
      <c r="P771" s="214">
        <v>0</v>
      </c>
      <c r="Q771" s="214">
        <v>3256.81</v>
      </c>
      <c r="R771" s="68" t="s">
        <v>1479</v>
      </c>
      <c r="S771" s="349"/>
      <c r="T771" s="272"/>
    </row>
    <row r="772" spans="1:20" ht="38.25">
      <c r="A772" s="191">
        <v>70</v>
      </c>
      <c r="B772" s="68"/>
      <c r="C772" s="212" t="s">
        <v>47</v>
      </c>
      <c r="D772" s="213">
        <v>45698</v>
      </c>
      <c r="E772" s="191" t="s">
        <v>3141</v>
      </c>
      <c r="F772" s="191" t="s">
        <v>3</v>
      </c>
      <c r="G772" s="191">
        <v>2258010</v>
      </c>
      <c r="H772" s="68"/>
      <c r="I772" s="197" t="s">
        <v>4268</v>
      </c>
      <c r="J772" s="68"/>
      <c r="K772" s="68"/>
      <c r="L772" s="68"/>
      <c r="M772" s="68"/>
      <c r="N772" s="348"/>
      <c r="O772" s="348"/>
      <c r="P772" s="214">
        <v>0</v>
      </c>
      <c r="Q772" s="214">
        <v>110</v>
      </c>
      <c r="R772" s="68" t="s">
        <v>1479</v>
      </c>
      <c r="S772" s="349"/>
      <c r="T772" s="272"/>
    </row>
    <row r="773" spans="1:20" ht="63.75">
      <c r="A773" s="191" t="s">
        <v>541</v>
      </c>
      <c r="B773" s="68"/>
      <c r="C773" s="212" t="s">
        <v>590</v>
      </c>
      <c r="D773" s="213">
        <v>45698</v>
      </c>
      <c r="E773" s="191" t="s">
        <v>3142</v>
      </c>
      <c r="F773" s="191" t="s">
        <v>3</v>
      </c>
      <c r="G773" s="191">
        <v>2257823</v>
      </c>
      <c r="H773" s="68"/>
      <c r="I773" s="197" t="s">
        <v>4269</v>
      </c>
      <c r="J773" s="68"/>
      <c r="K773" s="68"/>
      <c r="L773" s="68"/>
      <c r="M773" s="68"/>
      <c r="N773" s="348"/>
      <c r="O773" s="348"/>
      <c r="P773" s="214">
        <v>0</v>
      </c>
      <c r="Q773" s="214">
        <v>10767.75</v>
      </c>
      <c r="R773" s="68" t="s">
        <v>1479</v>
      </c>
      <c r="S773" s="349"/>
      <c r="T773" s="272"/>
    </row>
    <row r="774" spans="1:20" ht="63.75">
      <c r="A774" s="191">
        <v>595</v>
      </c>
      <c r="B774" s="68"/>
      <c r="C774" s="212" t="s">
        <v>609</v>
      </c>
      <c r="D774" s="213">
        <v>45698</v>
      </c>
      <c r="E774" s="191" t="s">
        <v>3143</v>
      </c>
      <c r="F774" s="191" t="s">
        <v>3</v>
      </c>
      <c r="G774" s="191">
        <v>2257826</v>
      </c>
      <c r="H774" s="68"/>
      <c r="I774" s="197" t="s">
        <v>4270</v>
      </c>
      <c r="J774" s="68"/>
      <c r="K774" s="68"/>
      <c r="L774" s="68"/>
      <c r="M774" s="68"/>
      <c r="N774" s="348"/>
      <c r="O774" s="348"/>
      <c r="P774" s="214">
        <v>0</v>
      </c>
      <c r="Q774" s="214">
        <v>22519.55</v>
      </c>
      <c r="R774" s="68" t="s">
        <v>1479</v>
      </c>
      <c r="S774" s="349"/>
      <c r="T774" s="272"/>
    </row>
    <row r="775" spans="1:20" ht="51">
      <c r="A775" s="191" t="s">
        <v>550</v>
      </c>
      <c r="B775" s="68"/>
      <c r="C775" s="212" t="s">
        <v>589</v>
      </c>
      <c r="D775" s="213">
        <v>45698</v>
      </c>
      <c r="E775" s="191" t="s">
        <v>3144</v>
      </c>
      <c r="F775" s="191" t="s">
        <v>3</v>
      </c>
      <c r="G775" s="191">
        <v>2257864</v>
      </c>
      <c r="H775" s="68"/>
      <c r="I775" s="197" t="s">
        <v>4271</v>
      </c>
      <c r="J775" s="68"/>
      <c r="K775" s="68"/>
      <c r="L775" s="68"/>
      <c r="M775" s="68"/>
      <c r="N775" s="348"/>
      <c r="O775" s="348"/>
      <c r="P775" s="214">
        <v>0</v>
      </c>
      <c r="Q775" s="214">
        <v>64.540000000000006</v>
      </c>
      <c r="R775" s="68" t="s">
        <v>1479</v>
      </c>
      <c r="S775" s="349"/>
      <c r="T775" s="272"/>
    </row>
    <row r="776" spans="1:20" ht="51">
      <c r="A776" s="191" t="s">
        <v>550</v>
      </c>
      <c r="B776" s="68"/>
      <c r="C776" s="212" t="s">
        <v>589</v>
      </c>
      <c r="D776" s="213">
        <v>45698</v>
      </c>
      <c r="E776" s="191" t="s">
        <v>3145</v>
      </c>
      <c r="F776" s="191" t="s">
        <v>3</v>
      </c>
      <c r="G776" s="191">
        <v>2257865</v>
      </c>
      <c r="H776" s="68"/>
      <c r="I776" s="197" t="s">
        <v>4272</v>
      </c>
      <c r="J776" s="68"/>
      <c r="K776" s="68"/>
      <c r="L776" s="68"/>
      <c r="M776" s="68"/>
      <c r="N776" s="348"/>
      <c r="O776" s="348"/>
      <c r="P776" s="214">
        <v>0</v>
      </c>
      <c r="Q776" s="214">
        <v>73.61</v>
      </c>
      <c r="R776" s="68" t="s">
        <v>1479</v>
      </c>
      <c r="S776" s="349"/>
      <c r="T776" s="272"/>
    </row>
    <row r="777" spans="1:20" ht="51">
      <c r="A777" s="191" t="s">
        <v>550</v>
      </c>
      <c r="B777" s="68"/>
      <c r="C777" s="212" t="s">
        <v>589</v>
      </c>
      <c r="D777" s="213">
        <v>45698</v>
      </c>
      <c r="E777" s="191" t="s">
        <v>3146</v>
      </c>
      <c r="F777" s="191" t="s">
        <v>3</v>
      </c>
      <c r="G777" s="191">
        <v>2257866</v>
      </c>
      <c r="H777" s="68"/>
      <c r="I777" s="197" t="s">
        <v>4273</v>
      </c>
      <c r="J777" s="68"/>
      <c r="K777" s="68"/>
      <c r="L777" s="68"/>
      <c r="M777" s="68"/>
      <c r="N777" s="348"/>
      <c r="O777" s="348"/>
      <c r="P777" s="214">
        <v>0</v>
      </c>
      <c r="Q777" s="214">
        <v>184.3</v>
      </c>
      <c r="R777" s="68" t="s">
        <v>1479</v>
      </c>
      <c r="S777" s="349"/>
      <c r="T777" s="272"/>
    </row>
    <row r="778" spans="1:20" ht="51">
      <c r="A778" s="191" t="s">
        <v>550</v>
      </c>
      <c r="B778" s="68"/>
      <c r="C778" s="212" t="s">
        <v>589</v>
      </c>
      <c r="D778" s="213">
        <v>45698</v>
      </c>
      <c r="E778" s="191" t="s">
        <v>3147</v>
      </c>
      <c r="F778" s="191" t="s">
        <v>3</v>
      </c>
      <c r="G778" s="191">
        <v>2257867</v>
      </c>
      <c r="H778" s="68"/>
      <c r="I778" s="197" t="s">
        <v>4274</v>
      </c>
      <c r="J778" s="68"/>
      <c r="K778" s="68"/>
      <c r="L778" s="68"/>
      <c r="M778" s="68"/>
      <c r="N778" s="348"/>
      <c r="O778" s="348"/>
      <c r="P778" s="214">
        <v>0</v>
      </c>
      <c r="Q778" s="214">
        <v>199.93</v>
      </c>
      <c r="R778" s="68" t="s">
        <v>1479</v>
      </c>
      <c r="S778" s="349"/>
      <c r="T778" s="272"/>
    </row>
    <row r="779" spans="1:20" ht="51">
      <c r="A779" s="191" t="s">
        <v>550</v>
      </c>
      <c r="B779" s="68"/>
      <c r="C779" s="212" t="s">
        <v>589</v>
      </c>
      <c r="D779" s="213">
        <v>45698</v>
      </c>
      <c r="E779" s="191" t="s">
        <v>3148</v>
      </c>
      <c r="F779" s="191" t="s">
        <v>3</v>
      </c>
      <c r="G779" s="191">
        <v>2257869</v>
      </c>
      <c r="H779" s="68"/>
      <c r="I779" s="197" t="s">
        <v>4275</v>
      </c>
      <c r="J779" s="68"/>
      <c r="K779" s="68"/>
      <c r="L779" s="68"/>
      <c r="M779" s="68"/>
      <c r="N779" s="348"/>
      <c r="O779" s="348"/>
      <c r="P779" s="214">
        <v>0</v>
      </c>
      <c r="Q779" s="214">
        <v>237</v>
      </c>
      <c r="R779" s="68" t="s">
        <v>1479</v>
      </c>
      <c r="S779" s="349"/>
      <c r="T779" s="272"/>
    </row>
    <row r="780" spans="1:20" ht="51">
      <c r="A780" s="191" t="s">
        <v>550</v>
      </c>
      <c r="B780" s="68"/>
      <c r="C780" s="212" t="s">
        <v>589</v>
      </c>
      <c r="D780" s="213">
        <v>45698</v>
      </c>
      <c r="E780" s="191" t="s">
        <v>3149</v>
      </c>
      <c r="F780" s="191" t="s">
        <v>3</v>
      </c>
      <c r="G780" s="191">
        <v>2257871</v>
      </c>
      <c r="H780" s="68"/>
      <c r="I780" s="197" t="s">
        <v>4276</v>
      </c>
      <c r="J780" s="68"/>
      <c r="K780" s="68"/>
      <c r="L780" s="68"/>
      <c r="M780" s="68"/>
      <c r="N780" s="348"/>
      <c r="O780" s="348"/>
      <c r="P780" s="214">
        <v>0</v>
      </c>
      <c r="Q780" s="214">
        <v>971</v>
      </c>
      <c r="R780" s="68" t="s">
        <v>1479</v>
      </c>
      <c r="S780" s="349"/>
      <c r="T780" s="272"/>
    </row>
    <row r="781" spans="1:20" ht="38.25">
      <c r="A781" s="191">
        <v>389</v>
      </c>
      <c r="B781" s="68"/>
      <c r="C781" s="212" t="s">
        <v>1401</v>
      </c>
      <c r="D781" s="213">
        <v>45698</v>
      </c>
      <c r="E781" s="191" t="s">
        <v>3150</v>
      </c>
      <c r="F781" s="191" t="s">
        <v>3</v>
      </c>
      <c r="G781" s="191">
        <v>2257875</v>
      </c>
      <c r="H781" s="68"/>
      <c r="I781" s="197" t="s">
        <v>4277</v>
      </c>
      <c r="J781" s="68"/>
      <c r="K781" s="68"/>
      <c r="L781" s="68"/>
      <c r="M781" s="68"/>
      <c r="N781" s="348"/>
      <c r="O781" s="348"/>
      <c r="P781" s="214">
        <v>0</v>
      </c>
      <c r="Q781" s="214">
        <v>68653.91</v>
      </c>
      <c r="R781" s="68" t="s">
        <v>1479</v>
      </c>
      <c r="S781" s="349"/>
      <c r="T781" s="272"/>
    </row>
    <row r="782" spans="1:20" ht="51">
      <c r="A782" s="191">
        <v>578</v>
      </c>
      <c r="B782" s="68"/>
      <c r="C782" s="212" t="s">
        <v>168</v>
      </c>
      <c r="D782" s="213">
        <v>45698</v>
      </c>
      <c r="E782" s="191" t="s">
        <v>3151</v>
      </c>
      <c r="F782" s="191" t="s">
        <v>3</v>
      </c>
      <c r="G782" s="191">
        <v>2257878</v>
      </c>
      <c r="H782" s="68"/>
      <c r="I782" s="197" t="s">
        <v>4278</v>
      </c>
      <c r="J782" s="68"/>
      <c r="K782" s="68"/>
      <c r="L782" s="68"/>
      <c r="M782" s="68"/>
      <c r="N782" s="348"/>
      <c r="O782" s="348"/>
      <c r="P782" s="214">
        <v>0</v>
      </c>
      <c r="Q782" s="214">
        <v>487.12</v>
      </c>
      <c r="R782" s="68" t="s">
        <v>1479</v>
      </c>
      <c r="S782" s="349"/>
      <c r="T782" s="272"/>
    </row>
    <row r="783" spans="1:20" ht="38.25">
      <c r="A783" s="191">
        <v>86</v>
      </c>
      <c r="B783" s="68"/>
      <c r="C783" s="212" t="s">
        <v>50</v>
      </c>
      <c r="D783" s="213">
        <v>45698</v>
      </c>
      <c r="E783" s="191" t="s">
        <v>3152</v>
      </c>
      <c r="F783" s="191" t="s">
        <v>3</v>
      </c>
      <c r="G783" s="191">
        <v>2258020</v>
      </c>
      <c r="H783" s="68"/>
      <c r="I783" s="197" t="s">
        <v>4279</v>
      </c>
      <c r="J783" s="68"/>
      <c r="K783" s="68"/>
      <c r="L783" s="68"/>
      <c r="M783" s="68"/>
      <c r="N783" s="348"/>
      <c r="O783" s="348"/>
      <c r="P783" s="214">
        <v>0</v>
      </c>
      <c r="Q783" s="214">
        <v>3073</v>
      </c>
      <c r="R783" s="68" t="s">
        <v>1479</v>
      </c>
      <c r="S783" s="349"/>
      <c r="T783" s="272"/>
    </row>
    <row r="784" spans="1:20" ht="63.75">
      <c r="A784" s="191">
        <v>513</v>
      </c>
      <c r="B784" s="68"/>
      <c r="C784" s="212" t="s">
        <v>160</v>
      </c>
      <c r="D784" s="213">
        <v>45698</v>
      </c>
      <c r="E784" s="191" t="s">
        <v>3153</v>
      </c>
      <c r="F784" s="191" t="s">
        <v>14</v>
      </c>
      <c r="G784" s="191">
        <v>3024106</v>
      </c>
      <c r="H784" s="68"/>
      <c r="I784" s="197" t="s">
        <v>4280</v>
      </c>
      <c r="J784" s="68"/>
      <c r="K784" s="68"/>
      <c r="L784" s="68"/>
      <c r="M784" s="68"/>
      <c r="N784" s="348"/>
      <c r="O784" s="348"/>
      <c r="P784" s="214">
        <v>60</v>
      </c>
      <c r="Q784" s="214">
        <v>0</v>
      </c>
      <c r="R784" s="68" t="s">
        <v>1479</v>
      </c>
      <c r="S784" s="349"/>
      <c r="T784" s="272"/>
    </row>
    <row r="785" spans="1:20" ht="63.75">
      <c r="A785" s="191" t="s">
        <v>542</v>
      </c>
      <c r="B785" s="68"/>
      <c r="C785" s="212" t="s">
        <v>687</v>
      </c>
      <c r="D785" s="213">
        <v>45698</v>
      </c>
      <c r="E785" s="191" t="s">
        <v>3154</v>
      </c>
      <c r="F785" s="191" t="s">
        <v>10</v>
      </c>
      <c r="G785" s="191">
        <v>19619</v>
      </c>
      <c r="H785" s="68"/>
      <c r="I785" s="197" t="s">
        <v>4281</v>
      </c>
      <c r="J785" s="68"/>
      <c r="K785" s="68"/>
      <c r="L785" s="68"/>
      <c r="M785" s="68"/>
      <c r="N785" s="348"/>
      <c r="O785" s="348"/>
      <c r="P785" s="214">
        <v>12652.23</v>
      </c>
      <c r="Q785" s="214">
        <v>0</v>
      </c>
      <c r="R785" s="68" t="s">
        <v>1479</v>
      </c>
      <c r="S785" s="349"/>
      <c r="T785" s="272"/>
    </row>
    <row r="786" spans="1:20" ht="63.75">
      <c r="A786" s="191" t="s">
        <v>542</v>
      </c>
      <c r="B786" s="68"/>
      <c r="C786" s="212" t="s">
        <v>687</v>
      </c>
      <c r="D786" s="213">
        <v>45698</v>
      </c>
      <c r="E786" s="191" t="s">
        <v>3155</v>
      </c>
      <c r="F786" s="191" t="s">
        <v>10</v>
      </c>
      <c r="G786" s="191">
        <v>19618</v>
      </c>
      <c r="H786" s="68"/>
      <c r="I786" s="197" t="s">
        <v>4282</v>
      </c>
      <c r="J786" s="68"/>
      <c r="K786" s="68"/>
      <c r="L786" s="68"/>
      <c r="M786" s="68"/>
      <c r="N786" s="348"/>
      <c r="O786" s="348"/>
      <c r="P786" s="214">
        <v>33755.71</v>
      </c>
      <c r="Q786" s="214">
        <v>0</v>
      </c>
      <c r="R786" s="68" t="s">
        <v>1479</v>
      </c>
      <c r="S786" s="349"/>
      <c r="T786" s="272"/>
    </row>
    <row r="787" spans="1:20" ht="63.75">
      <c r="A787" s="191" t="s">
        <v>542</v>
      </c>
      <c r="B787" s="68"/>
      <c r="C787" s="212" t="s">
        <v>687</v>
      </c>
      <c r="D787" s="213">
        <v>45698</v>
      </c>
      <c r="E787" s="191" t="s">
        <v>3156</v>
      </c>
      <c r="F787" s="191" t="s">
        <v>10</v>
      </c>
      <c r="G787" s="191">
        <v>19707</v>
      </c>
      <c r="H787" s="68"/>
      <c r="I787" s="197" t="s">
        <v>4283</v>
      </c>
      <c r="J787" s="68"/>
      <c r="K787" s="68"/>
      <c r="L787" s="68"/>
      <c r="M787" s="68"/>
      <c r="N787" s="348"/>
      <c r="O787" s="348"/>
      <c r="P787" s="214">
        <v>21591.360000000001</v>
      </c>
      <c r="Q787" s="214">
        <v>0</v>
      </c>
      <c r="R787" s="68" t="s">
        <v>1479</v>
      </c>
      <c r="S787" s="349"/>
      <c r="T787" s="272"/>
    </row>
    <row r="788" spans="1:20" ht="63.75">
      <c r="A788" s="191" t="s">
        <v>542</v>
      </c>
      <c r="B788" s="68"/>
      <c r="C788" s="212" t="s">
        <v>687</v>
      </c>
      <c r="D788" s="213">
        <v>45698</v>
      </c>
      <c r="E788" s="191" t="s">
        <v>3157</v>
      </c>
      <c r="F788" s="191" t="s">
        <v>6</v>
      </c>
      <c r="G788" s="191">
        <v>3024737</v>
      </c>
      <c r="H788" s="68"/>
      <c r="I788" s="197" t="s">
        <v>4284</v>
      </c>
      <c r="J788" s="68"/>
      <c r="K788" s="68"/>
      <c r="L788" s="68"/>
      <c r="M788" s="68"/>
      <c r="N788" s="348"/>
      <c r="O788" s="348"/>
      <c r="P788" s="214">
        <v>0</v>
      </c>
      <c r="Q788" s="214">
        <v>3836302.51</v>
      </c>
      <c r="R788" s="68" t="s">
        <v>1479</v>
      </c>
      <c r="S788" s="349"/>
      <c r="T788" s="272"/>
    </row>
    <row r="789" spans="1:20" ht="51">
      <c r="A789" s="191" t="s">
        <v>542</v>
      </c>
      <c r="B789" s="68"/>
      <c r="C789" s="212" t="s">
        <v>687</v>
      </c>
      <c r="D789" s="213">
        <v>45698</v>
      </c>
      <c r="E789" s="191" t="s">
        <v>3158</v>
      </c>
      <c r="F789" s="191" t="s">
        <v>10</v>
      </c>
      <c r="G789" s="191">
        <v>19649</v>
      </c>
      <c r="H789" s="68"/>
      <c r="I789" s="197" t="s">
        <v>4285</v>
      </c>
      <c r="J789" s="68"/>
      <c r="K789" s="68"/>
      <c r="L789" s="68"/>
      <c r="M789" s="68"/>
      <c r="N789" s="348"/>
      <c r="O789" s="348"/>
      <c r="P789" s="214">
        <v>437.66</v>
      </c>
      <c r="Q789" s="214">
        <v>0</v>
      </c>
      <c r="R789" s="68" t="s">
        <v>1479</v>
      </c>
      <c r="S789" s="349"/>
      <c r="T789" s="272"/>
    </row>
    <row r="790" spans="1:20" ht="63.75">
      <c r="A790" s="191" t="s">
        <v>542</v>
      </c>
      <c r="B790" s="68"/>
      <c r="C790" s="212" t="s">
        <v>687</v>
      </c>
      <c r="D790" s="213">
        <v>45698</v>
      </c>
      <c r="E790" s="191" t="s">
        <v>3159</v>
      </c>
      <c r="F790" s="191" t="s">
        <v>10</v>
      </c>
      <c r="G790" s="191">
        <v>19648</v>
      </c>
      <c r="H790" s="68"/>
      <c r="I790" s="197" t="s">
        <v>4286</v>
      </c>
      <c r="J790" s="68"/>
      <c r="K790" s="68"/>
      <c r="L790" s="68"/>
      <c r="M790" s="68"/>
      <c r="N790" s="348"/>
      <c r="O790" s="348"/>
      <c r="P790" s="214">
        <v>5854.11</v>
      </c>
      <c r="Q790" s="214">
        <v>0</v>
      </c>
      <c r="R790" s="68" t="s">
        <v>1479</v>
      </c>
      <c r="S790" s="349"/>
      <c r="T790" s="272"/>
    </row>
    <row r="791" spans="1:20" ht="63.75">
      <c r="A791" s="191" t="s">
        <v>544</v>
      </c>
      <c r="B791" s="68"/>
      <c r="C791" s="212" t="s">
        <v>679</v>
      </c>
      <c r="D791" s="213">
        <v>45698</v>
      </c>
      <c r="E791" s="191" t="s">
        <v>3160</v>
      </c>
      <c r="F791" s="191" t="s">
        <v>6</v>
      </c>
      <c r="G791" s="191">
        <v>2168050</v>
      </c>
      <c r="H791" s="68"/>
      <c r="I791" s="197" t="s">
        <v>4287</v>
      </c>
      <c r="J791" s="68"/>
      <c r="K791" s="68"/>
      <c r="L791" s="68"/>
      <c r="M791" s="68"/>
      <c r="N791" s="348"/>
      <c r="O791" s="348"/>
      <c r="P791" s="214">
        <v>0</v>
      </c>
      <c r="Q791" s="214">
        <v>235839.34</v>
      </c>
      <c r="R791" s="68" t="s">
        <v>1479</v>
      </c>
      <c r="S791" s="349"/>
      <c r="T791" s="272"/>
    </row>
    <row r="792" spans="1:20" ht="63.75">
      <c r="A792" s="191" t="s">
        <v>544</v>
      </c>
      <c r="B792" s="68"/>
      <c r="C792" s="212" t="s">
        <v>679</v>
      </c>
      <c r="D792" s="213">
        <v>45698</v>
      </c>
      <c r="E792" s="191" t="s">
        <v>3161</v>
      </c>
      <c r="F792" s="191" t="s">
        <v>6</v>
      </c>
      <c r="G792" s="191">
        <v>2168053</v>
      </c>
      <c r="H792" s="68"/>
      <c r="I792" s="197" t="s">
        <v>4288</v>
      </c>
      <c r="J792" s="68"/>
      <c r="K792" s="68"/>
      <c r="L792" s="68"/>
      <c r="M792" s="68"/>
      <c r="N792" s="348"/>
      <c r="O792" s="348"/>
      <c r="P792" s="214">
        <v>0</v>
      </c>
      <c r="Q792" s="214">
        <v>0.37</v>
      </c>
      <c r="R792" s="68" t="s">
        <v>1479</v>
      </c>
      <c r="S792" s="349"/>
      <c r="T792" s="272"/>
    </row>
    <row r="793" spans="1:20" ht="63.75">
      <c r="A793" s="191">
        <v>597</v>
      </c>
      <c r="B793" s="68"/>
      <c r="C793" s="212" t="s">
        <v>673</v>
      </c>
      <c r="D793" s="213">
        <v>45698</v>
      </c>
      <c r="E793" s="191" t="s">
        <v>3162</v>
      </c>
      <c r="F793" s="191" t="s">
        <v>6</v>
      </c>
      <c r="G793" s="191">
        <v>3024740</v>
      </c>
      <c r="H793" s="68"/>
      <c r="I793" s="197" t="s">
        <v>4289</v>
      </c>
      <c r="J793" s="68"/>
      <c r="K793" s="68"/>
      <c r="L793" s="68"/>
      <c r="M793" s="68"/>
      <c r="N793" s="348"/>
      <c r="O793" s="348"/>
      <c r="P793" s="214">
        <v>0</v>
      </c>
      <c r="Q793" s="214">
        <v>1687.56</v>
      </c>
      <c r="R793" s="68" t="s">
        <v>1479</v>
      </c>
      <c r="S793" s="349"/>
      <c r="T793" s="272"/>
    </row>
    <row r="794" spans="1:20" ht="63.75">
      <c r="A794" s="191">
        <v>597</v>
      </c>
      <c r="B794" s="68"/>
      <c r="C794" s="212" t="s">
        <v>673</v>
      </c>
      <c r="D794" s="213">
        <v>45698</v>
      </c>
      <c r="E794" s="191" t="s">
        <v>3163</v>
      </c>
      <c r="F794" s="191" t="s">
        <v>6</v>
      </c>
      <c r="G794" s="191">
        <v>3024738</v>
      </c>
      <c r="H794" s="68"/>
      <c r="I794" s="197" t="s">
        <v>4290</v>
      </c>
      <c r="J794" s="68"/>
      <c r="K794" s="68"/>
      <c r="L794" s="68"/>
      <c r="M794" s="68"/>
      <c r="N794" s="348"/>
      <c r="O794" s="348"/>
      <c r="P794" s="214">
        <v>0</v>
      </c>
      <c r="Q794" s="214">
        <v>131958.96</v>
      </c>
      <c r="R794" s="68" t="s">
        <v>1479</v>
      </c>
      <c r="S794" s="349"/>
      <c r="T794" s="272"/>
    </row>
    <row r="795" spans="1:20" ht="63.75">
      <c r="A795" s="191">
        <v>597</v>
      </c>
      <c r="B795" s="68"/>
      <c r="C795" s="212" t="s">
        <v>673</v>
      </c>
      <c r="D795" s="213">
        <v>45698</v>
      </c>
      <c r="E795" s="191" t="s">
        <v>3164</v>
      </c>
      <c r="F795" s="191" t="s">
        <v>14</v>
      </c>
      <c r="G795" s="191">
        <v>3024739</v>
      </c>
      <c r="H795" s="68"/>
      <c r="I795" s="197" t="s">
        <v>4291</v>
      </c>
      <c r="J795" s="68"/>
      <c r="K795" s="68"/>
      <c r="L795" s="68"/>
      <c r="M795" s="68"/>
      <c r="N795" s="348"/>
      <c r="O795" s="348"/>
      <c r="P795" s="214">
        <v>60</v>
      </c>
      <c r="Q795" s="214">
        <v>0</v>
      </c>
      <c r="R795" s="68" t="s">
        <v>1479</v>
      </c>
      <c r="S795" s="349"/>
      <c r="T795" s="272"/>
    </row>
    <row r="796" spans="1:20" ht="63.75">
      <c r="A796" s="191">
        <v>597</v>
      </c>
      <c r="B796" s="68"/>
      <c r="C796" s="212" t="s">
        <v>673</v>
      </c>
      <c r="D796" s="213">
        <v>45698</v>
      </c>
      <c r="E796" s="191" t="s">
        <v>3165</v>
      </c>
      <c r="F796" s="191" t="s">
        <v>14</v>
      </c>
      <c r="G796" s="191">
        <v>3024741</v>
      </c>
      <c r="H796" s="68"/>
      <c r="I796" s="197" t="s">
        <v>4292</v>
      </c>
      <c r="J796" s="68"/>
      <c r="K796" s="68"/>
      <c r="L796" s="68"/>
      <c r="M796" s="68"/>
      <c r="N796" s="348"/>
      <c r="O796" s="348"/>
      <c r="P796" s="214">
        <v>60</v>
      </c>
      <c r="Q796" s="214">
        <v>0</v>
      </c>
      <c r="R796" s="68" t="s">
        <v>1479</v>
      </c>
      <c r="S796" s="349"/>
      <c r="T796" s="272"/>
    </row>
    <row r="797" spans="1:20" ht="63.75">
      <c r="A797" s="191">
        <v>513</v>
      </c>
      <c r="B797" s="68"/>
      <c r="C797" s="212" t="s">
        <v>160</v>
      </c>
      <c r="D797" s="213">
        <v>45698</v>
      </c>
      <c r="E797" s="191" t="s">
        <v>3166</v>
      </c>
      <c r="F797" s="191" t="s">
        <v>14</v>
      </c>
      <c r="G797" s="191">
        <v>3024743</v>
      </c>
      <c r="H797" s="68"/>
      <c r="I797" s="197" t="s">
        <v>4293</v>
      </c>
      <c r="J797" s="68"/>
      <c r="K797" s="68"/>
      <c r="L797" s="68"/>
      <c r="M797" s="68"/>
      <c r="N797" s="348"/>
      <c r="O797" s="348"/>
      <c r="P797" s="214">
        <v>60</v>
      </c>
      <c r="Q797" s="214">
        <v>0</v>
      </c>
      <c r="R797" s="68" t="s">
        <v>1479</v>
      </c>
      <c r="S797" s="349"/>
      <c r="T797" s="272"/>
    </row>
    <row r="798" spans="1:20" ht="63.75">
      <c r="A798" s="191" t="s">
        <v>542</v>
      </c>
      <c r="B798" s="68"/>
      <c r="C798" s="212" t="s">
        <v>687</v>
      </c>
      <c r="D798" s="213">
        <v>45698</v>
      </c>
      <c r="E798" s="191" t="s">
        <v>3167</v>
      </c>
      <c r="F798" s="191" t="s">
        <v>6</v>
      </c>
      <c r="G798" s="191">
        <v>3024899</v>
      </c>
      <c r="H798" s="68"/>
      <c r="I798" s="197" t="s">
        <v>4294</v>
      </c>
      <c r="J798" s="68"/>
      <c r="K798" s="68"/>
      <c r="L798" s="68"/>
      <c r="M798" s="68"/>
      <c r="N798" s="348"/>
      <c r="O798" s="348"/>
      <c r="P798" s="214">
        <v>0</v>
      </c>
      <c r="Q798" s="214">
        <v>107077.03</v>
      </c>
      <c r="R798" s="68" t="s">
        <v>1479</v>
      </c>
      <c r="S798" s="349"/>
      <c r="T798" s="272"/>
    </row>
    <row r="799" spans="1:20" ht="63.75">
      <c r="A799" s="191">
        <v>862</v>
      </c>
      <c r="B799" s="68"/>
      <c r="C799" s="212" t="s">
        <v>187</v>
      </c>
      <c r="D799" s="213">
        <v>45698</v>
      </c>
      <c r="E799" s="191" t="s">
        <v>3168</v>
      </c>
      <c r="F799" s="191" t="s">
        <v>10</v>
      </c>
      <c r="G799" s="191">
        <v>3024898</v>
      </c>
      <c r="H799" s="68"/>
      <c r="I799" s="197" t="s">
        <v>4295</v>
      </c>
      <c r="J799" s="68"/>
      <c r="K799" s="68"/>
      <c r="L799" s="68"/>
      <c r="M799" s="68"/>
      <c r="N799" s="348"/>
      <c r="O799" s="348"/>
      <c r="P799" s="214">
        <v>442.72</v>
      </c>
      <c r="Q799" s="214">
        <v>0</v>
      </c>
      <c r="R799" s="68" t="s">
        <v>1479</v>
      </c>
      <c r="S799" s="349"/>
      <c r="T799" s="272"/>
    </row>
    <row r="800" spans="1:20" ht="51">
      <c r="A800" s="191">
        <v>862</v>
      </c>
      <c r="B800" s="68"/>
      <c r="C800" s="212" t="s">
        <v>187</v>
      </c>
      <c r="D800" s="213">
        <v>45698</v>
      </c>
      <c r="E800" s="191" t="s">
        <v>3169</v>
      </c>
      <c r="F800" s="191" t="s">
        <v>12</v>
      </c>
      <c r="G800" s="191">
        <v>3024897</v>
      </c>
      <c r="H800" s="68"/>
      <c r="I800" s="197" t="s">
        <v>4296</v>
      </c>
      <c r="J800" s="68"/>
      <c r="K800" s="68"/>
      <c r="L800" s="68"/>
      <c r="M800" s="68"/>
      <c r="N800" s="348"/>
      <c r="O800" s="348"/>
      <c r="P800" s="214">
        <v>277202.03999999998</v>
      </c>
      <c r="Q800" s="214">
        <v>0</v>
      </c>
      <c r="R800" s="68" t="s">
        <v>1479</v>
      </c>
      <c r="S800" s="349"/>
      <c r="T800" s="272"/>
    </row>
    <row r="801" spans="1:20" ht="63.75">
      <c r="A801" s="191">
        <v>862</v>
      </c>
      <c r="B801" s="68"/>
      <c r="C801" s="212" t="s">
        <v>187</v>
      </c>
      <c r="D801" s="213">
        <v>45698</v>
      </c>
      <c r="E801" s="191" t="s">
        <v>3170</v>
      </c>
      <c r="F801" s="191" t="s">
        <v>12</v>
      </c>
      <c r="G801" s="191">
        <v>3024899</v>
      </c>
      <c r="H801" s="68"/>
      <c r="I801" s="197" t="s">
        <v>4297</v>
      </c>
      <c r="J801" s="68"/>
      <c r="K801" s="68"/>
      <c r="L801" s="68"/>
      <c r="M801" s="68"/>
      <c r="N801" s="348"/>
      <c r="O801" s="348"/>
      <c r="P801" s="214">
        <v>44762.34</v>
      </c>
      <c r="Q801" s="214">
        <v>0</v>
      </c>
      <c r="R801" s="68" t="s">
        <v>1479</v>
      </c>
      <c r="S801" s="349"/>
      <c r="T801" s="272"/>
    </row>
    <row r="802" spans="1:20" ht="63.75">
      <c r="A802" s="191">
        <v>862</v>
      </c>
      <c r="B802" s="68"/>
      <c r="C802" s="212" t="s">
        <v>187</v>
      </c>
      <c r="D802" s="213">
        <v>45698</v>
      </c>
      <c r="E802" s="191" t="s">
        <v>3171</v>
      </c>
      <c r="F802" s="191" t="s">
        <v>12</v>
      </c>
      <c r="G802" s="191">
        <v>3024899</v>
      </c>
      <c r="H802" s="68"/>
      <c r="I802" s="197" t="s">
        <v>4298</v>
      </c>
      <c r="J802" s="68"/>
      <c r="K802" s="68"/>
      <c r="L802" s="68"/>
      <c r="M802" s="68"/>
      <c r="N802" s="348"/>
      <c r="O802" s="348"/>
      <c r="P802" s="214">
        <v>62314.69</v>
      </c>
      <c r="Q802" s="214">
        <v>0</v>
      </c>
      <c r="R802" s="68" t="s">
        <v>1479</v>
      </c>
      <c r="S802" s="349"/>
      <c r="T802" s="272"/>
    </row>
    <row r="803" spans="1:20" ht="63.75">
      <c r="A803" s="191" t="s">
        <v>541</v>
      </c>
      <c r="B803" s="68"/>
      <c r="C803" s="212" t="s">
        <v>590</v>
      </c>
      <c r="D803" s="213">
        <v>45698</v>
      </c>
      <c r="E803" s="191" t="s">
        <v>3172</v>
      </c>
      <c r="F803" s="191" t="s">
        <v>6</v>
      </c>
      <c r="G803" s="191">
        <v>2168212</v>
      </c>
      <c r="H803" s="68"/>
      <c r="I803" s="197" t="s">
        <v>4299</v>
      </c>
      <c r="J803" s="68"/>
      <c r="K803" s="68"/>
      <c r="L803" s="68"/>
      <c r="M803" s="68"/>
      <c r="N803" s="348"/>
      <c r="O803" s="348"/>
      <c r="P803" s="214">
        <v>0</v>
      </c>
      <c r="Q803" s="214">
        <v>1506404.76</v>
      </c>
      <c r="R803" s="68" t="s">
        <v>1479</v>
      </c>
      <c r="S803" s="349"/>
      <c r="T803" s="272"/>
    </row>
    <row r="804" spans="1:20" ht="63.75">
      <c r="A804" s="191" t="s">
        <v>541</v>
      </c>
      <c r="B804" s="68"/>
      <c r="C804" s="212" t="s">
        <v>590</v>
      </c>
      <c r="D804" s="213">
        <v>45698</v>
      </c>
      <c r="E804" s="191" t="s">
        <v>3173</v>
      </c>
      <c r="F804" s="191" t="s">
        <v>6</v>
      </c>
      <c r="G804" s="191">
        <v>2168248</v>
      </c>
      <c r="H804" s="68"/>
      <c r="I804" s="197" t="s">
        <v>4300</v>
      </c>
      <c r="J804" s="68"/>
      <c r="K804" s="68"/>
      <c r="L804" s="68"/>
      <c r="M804" s="68"/>
      <c r="N804" s="348"/>
      <c r="O804" s="348"/>
      <c r="P804" s="214">
        <v>0</v>
      </c>
      <c r="Q804" s="214">
        <v>80424.960000000006</v>
      </c>
      <c r="R804" s="68" t="s">
        <v>1479</v>
      </c>
      <c r="S804" s="349"/>
      <c r="T804" s="272"/>
    </row>
    <row r="805" spans="1:20" ht="63.75">
      <c r="A805" s="191">
        <v>340</v>
      </c>
      <c r="B805" s="68"/>
      <c r="C805" s="212" t="s">
        <v>136</v>
      </c>
      <c r="D805" s="213">
        <v>45698</v>
      </c>
      <c r="E805" s="191" t="s">
        <v>3174</v>
      </c>
      <c r="F805" s="191" t="s">
        <v>6</v>
      </c>
      <c r="G805" s="191">
        <v>3025211</v>
      </c>
      <c r="H805" s="68"/>
      <c r="I805" s="197" t="s">
        <v>4301</v>
      </c>
      <c r="J805" s="68"/>
      <c r="K805" s="68"/>
      <c r="L805" s="68"/>
      <c r="M805" s="68"/>
      <c r="N805" s="348"/>
      <c r="O805" s="348"/>
      <c r="P805" s="214">
        <v>0</v>
      </c>
      <c r="Q805" s="214">
        <v>118341.86</v>
      </c>
      <c r="R805" s="68" t="s">
        <v>1479</v>
      </c>
      <c r="S805" s="349"/>
      <c r="T805" s="272"/>
    </row>
    <row r="806" spans="1:20" ht="51">
      <c r="A806" s="191">
        <v>340</v>
      </c>
      <c r="B806" s="68"/>
      <c r="C806" s="212" t="s">
        <v>136</v>
      </c>
      <c r="D806" s="213">
        <v>45698</v>
      </c>
      <c r="E806" s="191" t="s">
        <v>3175</v>
      </c>
      <c r="F806" s="191" t="s">
        <v>14</v>
      </c>
      <c r="G806" s="191">
        <v>3025212</v>
      </c>
      <c r="H806" s="68"/>
      <c r="I806" s="197" t="s">
        <v>4302</v>
      </c>
      <c r="J806" s="68"/>
      <c r="K806" s="68"/>
      <c r="L806" s="68"/>
      <c r="M806" s="68"/>
      <c r="N806" s="348"/>
      <c r="O806" s="348"/>
      <c r="P806" s="214">
        <v>60</v>
      </c>
      <c r="Q806" s="214">
        <v>0</v>
      </c>
      <c r="R806" s="68" t="s">
        <v>1479</v>
      </c>
      <c r="S806" s="349"/>
      <c r="T806" s="272"/>
    </row>
    <row r="807" spans="1:20" ht="89.25">
      <c r="A807" s="191">
        <v>586</v>
      </c>
      <c r="B807" s="68"/>
      <c r="C807" s="212" t="s">
        <v>172</v>
      </c>
      <c r="D807" s="213">
        <v>45698</v>
      </c>
      <c r="E807" s="191" t="s">
        <v>3176</v>
      </c>
      <c r="F807" s="191" t="s">
        <v>10</v>
      </c>
      <c r="G807" s="191">
        <v>1119023</v>
      </c>
      <c r="H807" s="68"/>
      <c r="I807" s="197" t="s">
        <v>4303</v>
      </c>
      <c r="J807" s="68"/>
      <c r="K807" s="68"/>
      <c r="L807" s="68"/>
      <c r="M807" s="68"/>
      <c r="N807" s="348"/>
      <c r="O807" s="348"/>
      <c r="P807" s="214">
        <v>60</v>
      </c>
      <c r="Q807" s="214">
        <v>0</v>
      </c>
      <c r="R807" s="68" t="s">
        <v>1479</v>
      </c>
      <c r="S807" s="349"/>
      <c r="T807" s="272"/>
    </row>
    <row r="808" spans="1:20" ht="38.25">
      <c r="A808" s="191" t="s">
        <v>550</v>
      </c>
      <c r="B808" s="68"/>
      <c r="C808" s="212" t="s">
        <v>589</v>
      </c>
      <c r="D808" s="213">
        <v>45699</v>
      </c>
      <c r="E808" s="191" t="s">
        <v>3177</v>
      </c>
      <c r="F808" s="191" t="s">
        <v>3</v>
      </c>
      <c r="G808" s="191">
        <v>2258201</v>
      </c>
      <c r="H808" s="68"/>
      <c r="I808" s="197" t="s">
        <v>4304</v>
      </c>
      <c r="J808" s="68"/>
      <c r="K808" s="68"/>
      <c r="L808" s="68"/>
      <c r="M808" s="68"/>
      <c r="N808" s="348"/>
      <c r="O808" s="348"/>
      <c r="P808" s="214">
        <v>0</v>
      </c>
      <c r="Q808" s="214">
        <v>2556.2399999999998</v>
      </c>
      <c r="R808" s="68" t="s">
        <v>1479</v>
      </c>
      <c r="S808" s="349"/>
      <c r="T808" s="272"/>
    </row>
    <row r="809" spans="1:20" ht="63.75">
      <c r="A809" s="191">
        <v>16</v>
      </c>
      <c r="B809" s="68"/>
      <c r="C809" s="212" t="s">
        <v>40</v>
      </c>
      <c r="D809" s="213">
        <v>45699</v>
      </c>
      <c r="E809" s="191" t="s">
        <v>3178</v>
      </c>
      <c r="F809" s="191" t="s">
        <v>3</v>
      </c>
      <c r="G809" s="191">
        <v>2258220</v>
      </c>
      <c r="H809" s="68"/>
      <c r="I809" s="197" t="s">
        <v>2595</v>
      </c>
      <c r="J809" s="68"/>
      <c r="K809" s="68"/>
      <c r="L809" s="68"/>
      <c r="M809" s="68"/>
      <c r="N809" s="348"/>
      <c r="O809" s="348"/>
      <c r="P809" s="214">
        <v>0</v>
      </c>
      <c r="Q809" s="214">
        <v>5000</v>
      </c>
      <c r="R809" s="68" t="s">
        <v>1479</v>
      </c>
      <c r="S809" s="349"/>
      <c r="T809" s="272"/>
    </row>
    <row r="810" spans="1:20" ht="51">
      <c r="A810" s="191">
        <v>222</v>
      </c>
      <c r="B810" s="68"/>
      <c r="C810" s="212" t="s">
        <v>93</v>
      </c>
      <c r="D810" s="213">
        <v>45699</v>
      </c>
      <c r="E810" s="191" t="s">
        <v>3179</v>
      </c>
      <c r="F810" s="191" t="s">
        <v>3</v>
      </c>
      <c r="G810" s="191">
        <v>2258230</v>
      </c>
      <c r="H810" s="68"/>
      <c r="I810" s="197" t="s">
        <v>4305</v>
      </c>
      <c r="J810" s="68"/>
      <c r="K810" s="68"/>
      <c r="L810" s="68"/>
      <c r="M810" s="68"/>
      <c r="N810" s="348"/>
      <c r="O810" s="348"/>
      <c r="P810" s="214">
        <v>0</v>
      </c>
      <c r="Q810" s="214">
        <v>600</v>
      </c>
      <c r="R810" s="68" t="s">
        <v>1479</v>
      </c>
      <c r="S810" s="349"/>
      <c r="T810" s="272"/>
    </row>
    <row r="811" spans="1:20" ht="51">
      <c r="A811" s="191">
        <v>35</v>
      </c>
      <c r="B811" s="68"/>
      <c r="C811" s="212" t="s">
        <v>43</v>
      </c>
      <c r="D811" s="213">
        <v>45699</v>
      </c>
      <c r="E811" s="191" t="s">
        <v>3180</v>
      </c>
      <c r="F811" s="191" t="s">
        <v>3</v>
      </c>
      <c r="G811" s="191">
        <v>2258252</v>
      </c>
      <c r="H811" s="68"/>
      <c r="I811" s="197" t="s">
        <v>4306</v>
      </c>
      <c r="J811" s="68"/>
      <c r="K811" s="68"/>
      <c r="L811" s="68"/>
      <c r="M811" s="68"/>
      <c r="N811" s="348"/>
      <c r="O811" s="348"/>
      <c r="P811" s="214">
        <v>0</v>
      </c>
      <c r="Q811" s="214">
        <v>569</v>
      </c>
      <c r="R811" s="68" t="s">
        <v>5148</v>
      </c>
      <c r="S811" s="349"/>
      <c r="T811" s="272"/>
    </row>
    <row r="812" spans="1:20" ht="38.25">
      <c r="A812" s="191">
        <v>299</v>
      </c>
      <c r="B812" s="68"/>
      <c r="C812" s="212" t="s">
        <v>126</v>
      </c>
      <c r="D812" s="213">
        <v>45699</v>
      </c>
      <c r="E812" s="191" t="s">
        <v>3181</v>
      </c>
      <c r="F812" s="191" t="s">
        <v>3</v>
      </c>
      <c r="G812" s="191">
        <v>2258273</v>
      </c>
      <c r="H812" s="68"/>
      <c r="I812" s="197" t="s">
        <v>4307</v>
      </c>
      <c r="J812" s="68"/>
      <c r="K812" s="68"/>
      <c r="L812" s="68"/>
      <c r="M812" s="68"/>
      <c r="N812" s="348"/>
      <c r="O812" s="348"/>
      <c r="P812" s="214">
        <v>0</v>
      </c>
      <c r="Q812" s="214">
        <v>180</v>
      </c>
      <c r="R812" s="68" t="s">
        <v>1479</v>
      </c>
      <c r="S812" s="349"/>
      <c r="T812" s="272"/>
    </row>
    <row r="813" spans="1:20" ht="38.25">
      <c r="A813" s="191">
        <v>299</v>
      </c>
      <c r="B813" s="68"/>
      <c r="C813" s="212" t="s">
        <v>126</v>
      </c>
      <c r="D813" s="213">
        <v>45699</v>
      </c>
      <c r="E813" s="191" t="s">
        <v>3182</v>
      </c>
      <c r="F813" s="191" t="s">
        <v>3</v>
      </c>
      <c r="G813" s="191">
        <v>2258274</v>
      </c>
      <c r="H813" s="68"/>
      <c r="I813" s="197" t="s">
        <v>4308</v>
      </c>
      <c r="J813" s="68"/>
      <c r="K813" s="68"/>
      <c r="L813" s="68"/>
      <c r="M813" s="68"/>
      <c r="N813" s="348"/>
      <c r="O813" s="348"/>
      <c r="P813" s="214">
        <v>0</v>
      </c>
      <c r="Q813" s="214">
        <v>10</v>
      </c>
      <c r="R813" s="68" t="s">
        <v>1479</v>
      </c>
      <c r="S813" s="349"/>
      <c r="T813" s="272"/>
    </row>
    <row r="814" spans="1:20" ht="38.25">
      <c r="A814" s="191">
        <v>46</v>
      </c>
      <c r="B814" s="68"/>
      <c r="C814" s="212" t="s">
        <v>1367</v>
      </c>
      <c r="D814" s="213">
        <v>45699</v>
      </c>
      <c r="E814" s="191" t="s">
        <v>3183</v>
      </c>
      <c r="F814" s="191" t="s">
        <v>3</v>
      </c>
      <c r="G814" s="191">
        <v>2258303</v>
      </c>
      <c r="H814" s="68"/>
      <c r="I814" s="197" t="s">
        <v>4309</v>
      </c>
      <c r="J814" s="68"/>
      <c r="K814" s="68"/>
      <c r="L814" s="68"/>
      <c r="M814" s="68"/>
      <c r="N814" s="348"/>
      <c r="O814" s="348"/>
      <c r="P814" s="214">
        <v>0</v>
      </c>
      <c r="Q814" s="214">
        <v>1000</v>
      </c>
      <c r="R814" s="68" t="s">
        <v>1479</v>
      </c>
      <c r="S814" s="349"/>
      <c r="T814" s="272"/>
    </row>
    <row r="815" spans="1:20" ht="38.25">
      <c r="A815" s="191">
        <v>66</v>
      </c>
      <c r="B815" s="68"/>
      <c r="C815" s="212" t="s">
        <v>46</v>
      </c>
      <c r="D815" s="213">
        <v>45699</v>
      </c>
      <c r="E815" s="191" t="s">
        <v>3184</v>
      </c>
      <c r="F815" s="191" t="s">
        <v>3</v>
      </c>
      <c r="G815" s="191">
        <v>2258306</v>
      </c>
      <c r="H815" s="68"/>
      <c r="I815" s="197" t="s">
        <v>4310</v>
      </c>
      <c r="J815" s="68"/>
      <c r="K815" s="68"/>
      <c r="L815" s="68"/>
      <c r="M815" s="68"/>
      <c r="N815" s="348"/>
      <c r="O815" s="348"/>
      <c r="P815" s="214">
        <v>0</v>
      </c>
      <c r="Q815" s="214">
        <v>179.86</v>
      </c>
      <c r="R815" s="68" t="s">
        <v>1479</v>
      </c>
      <c r="S815" s="349"/>
      <c r="T815" s="272"/>
    </row>
    <row r="816" spans="1:20" ht="51">
      <c r="A816" s="191">
        <v>283</v>
      </c>
      <c r="B816" s="68"/>
      <c r="C816" s="212" t="s">
        <v>115</v>
      </c>
      <c r="D816" s="213">
        <v>45699</v>
      </c>
      <c r="E816" s="191" t="s">
        <v>3185</v>
      </c>
      <c r="F816" s="191" t="s">
        <v>3</v>
      </c>
      <c r="G816" s="191">
        <v>2258318</v>
      </c>
      <c r="H816" s="68"/>
      <c r="I816" s="197" t="s">
        <v>4311</v>
      </c>
      <c r="J816" s="68"/>
      <c r="K816" s="68"/>
      <c r="L816" s="68"/>
      <c r="M816" s="68"/>
      <c r="N816" s="348"/>
      <c r="O816" s="348"/>
      <c r="P816" s="214">
        <v>0</v>
      </c>
      <c r="Q816" s="214">
        <v>1650</v>
      </c>
      <c r="R816" s="68" t="s">
        <v>1479</v>
      </c>
      <c r="S816" s="349"/>
      <c r="T816" s="272"/>
    </row>
    <row r="817" spans="1:20" ht="51">
      <c r="A817" s="191">
        <v>283</v>
      </c>
      <c r="B817" s="68"/>
      <c r="C817" s="212" t="s">
        <v>115</v>
      </c>
      <c r="D817" s="213">
        <v>45699</v>
      </c>
      <c r="E817" s="191" t="s">
        <v>3186</v>
      </c>
      <c r="F817" s="191" t="s">
        <v>3</v>
      </c>
      <c r="G817" s="191">
        <v>2258319</v>
      </c>
      <c r="H817" s="68"/>
      <c r="I817" s="197" t="s">
        <v>4312</v>
      </c>
      <c r="J817" s="68"/>
      <c r="K817" s="68"/>
      <c r="L817" s="68"/>
      <c r="M817" s="68"/>
      <c r="N817" s="348"/>
      <c r="O817" s="348"/>
      <c r="P817" s="214">
        <v>0</v>
      </c>
      <c r="Q817" s="214">
        <v>3150</v>
      </c>
      <c r="R817" s="68" t="s">
        <v>1479</v>
      </c>
      <c r="S817" s="349"/>
      <c r="T817" s="272"/>
    </row>
    <row r="818" spans="1:20" ht="51">
      <c r="A818" s="191">
        <v>283</v>
      </c>
      <c r="B818" s="68"/>
      <c r="C818" s="212" t="s">
        <v>115</v>
      </c>
      <c r="D818" s="213">
        <v>45699</v>
      </c>
      <c r="E818" s="191" t="s">
        <v>3187</v>
      </c>
      <c r="F818" s="191" t="s">
        <v>3</v>
      </c>
      <c r="G818" s="191">
        <v>2258320</v>
      </c>
      <c r="H818" s="68"/>
      <c r="I818" s="197" t="s">
        <v>4313</v>
      </c>
      <c r="J818" s="68"/>
      <c r="K818" s="68"/>
      <c r="L818" s="68"/>
      <c r="M818" s="68"/>
      <c r="N818" s="348"/>
      <c r="O818" s="348"/>
      <c r="P818" s="214">
        <v>0</v>
      </c>
      <c r="Q818" s="214">
        <v>600</v>
      </c>
      <c r="R818" s="68" t="s">
        <v>1479</v>
      </c>
      <c r="S818" s="349"/>
      <c r="T818" s="272"/>
    </row>
    <row r="819" spans="1:20" ht="51">
      <c r="A819" s="191">
        <v>283</v>
      </c>
      <c r="B819" s="68"/>
      <c r="C819" s="212" t="s">
        <v>115</v>
      </c>
      <c r="D819" s="213">
        <v>45699</v>
      </c>
      <c r="E819" s="191" t="s">
        <v>3188</v>
      </c>
      <c r="F819" s="191" t="s">
        <v>3</v>
      </c>
      <c r="G819" s="191">
        <v>2258322</v>
      </c>
      <c r="H819" s="68"/>
      <c r="I819" s="197" t="s">
        <v>4314</v>
      </c>
      <c r="J819" s="68"/>
      <c r="K819" s="68"/>
      <c r="L819" s="68"/>
      <c r="M819" s="68"/>
      <c r="N819" s="348"/>
      <c r="O819" s="348"/>
      <c r="P819" s="214">
        <v>0</v>
      </c>
      <c r="Q819" s="214">
        <v>1500</v>
      </c>
      <c r="R819" s="68" t="s">
        <v>1479</v>
      </c>
      <c r="S819" s="349"/>
      <c r="T819" s="272"/>
    </row>
    <row r="820" spans="1:20" ht="51">
      <c r="A820" s="191">
        <v>283</v>
      </c>
      <c r="B820" s="68"/>
      <c r="C820" s="212" t="s">
        <v>115</v>
      </c>
      <c r="D820" s="213">
        <v>45699</v>
      </c>
      <c r="E820" s="191" t="s">
        <v>3189</v>
      </c>
      <c r="F820" s="191" t="s">
        <v>3</v>
      </c>
      <c r="G820" s="191">
        <v>2258323</v>
      </c>
      <c r="H820" s="68"/>
      <c r="I820" s="197" t="s">
        <v>4315</v>
      </c>
      <c r="J820" s="68"/>
      <c r="K820" s="68"/>
      <c r="L820" s="68"/>
      <c r="M820" s="68"/>
      <c r="N820" s="348"/>
      <c r="O820" s="348"/>
      <c r="P820" s="214">
        <v>0</v>
      </c>
      <c r="Q820" s="214">
        <v>3150</v>
      </c>
      <c r="R820" s="68" t="s">
        <v>1479</v>
      </c>
      <c r="S820" s="349"/>
      <c r="T820" s="272"/>
    </row>
    <row r="821" spans="1:20" ht="51">
      <c r="A821" s="191">
        <v>46</v>
      </c>
      <c r="B821" s="68"/>
      <c r="C821" s="212" t="s">
        <v>1367</v>
      </c>
      <c r="D821" s="213">
        <v>45699</v>
      </c>
      <c r="E821" s="191" t="s">
        <v>3190</v>
      </c>
      <c r="F821" s="191" t="s">
        <v>3</v>
      </c>
      <c r="G821" s="191">
        <v>2258384</v>
      </c>
      <c r="H821" s="68"/>
      <c r="I821" s="197" t="s">
        <v>4316</v>
      </c>
      <c r="J821" s="68"/>
      <c r="K821" s="68"/>
      <c r="L821" s="68"/>
      <c r="M821" s="68"/>
      <c r="N821" s="348"/>
      <c r="O821" s="348"/>
      <c r="P821" s="214">
        <v>0</v>
      </c>
      <c r="Q821" s="214">
        <v>2592</v>
      </c>
      <c r="R821" s="68" t="s">
        <v>1479</v>
      </c>
      <c r="S821" s="349"/>
      <c r="T821" s="272"/>
    </row>
    <row r="822" spans="1:20" ht="51">
      <c r="A822" s="191">
        <v>46</v>
      </c>
      <c r="B822" s="68"/>
      <c r="C822" s="212" t="s">
        <v>1367</v>
      </c>
      <c r="D822" s="213">
        <v>45699</v>
      </c>
      <c r="E822" s="191" t="s">
        <v>3191</v>
      </c>
      <c r="F822" s="191" t="s">
        <v>3</v>
      </c>
      <c r="G822" s="191">
        <v>2258385</v>
      </c>
      <c r="H822" s="68"/>
      <c r="I822" s="197" t="s">
        <v>4316</v>
      </c>
      <c r="J822" s="68"/>
      <c r="K822" s="68"/>
      <c r="L822" s="68"/>
      <c r="M822" s="68"/>
      <c r="N822" s="348"/>
      <c r="O822" s="348"/>
      <c r="P822" s="214">
        <v>0</v>
      </c>
      <c r="Q822" s="214">
        <v>49.5</v>
      </c>
      <c r="R822" s="68" t="s">
        <v>1479</v>
      </c>
      <c r="S822" s="349"/>
      <c r="T822" s="272"/>
    </row>
    <row r="823" spans="1:20" ht="51">
      <c r="A823" s="191">
        <v>46</v>
      </c>
      <c r="B823" s="68"/>
      <c r="C823" s="212" t="s">
        <v>1367</v>
      </c>
      <c r="D823" s="213">
        <v>45699</v>
      </c>
      <c r="E823" s="191" t="s">
        <v>3192</v>
      </c>
      <c r="F823" s="191" t="s">
        <v>3</v>
      </c>
      <c r="G823" s="191">
        <v>2258386</v>
      </c>
      <c r="H823" s="68"/>
      <c r="I823" s="197" t="s">
        <v>4316</v>
      </c>
      <c r="J823" s="68"/>
      <c r="K823" s="68"/>
      <c r="L823" s="68"/>
      <c r="M823" s="68"/>
      <c r="N823" s="348"/>
      <c r="O823" s="348"/>
      <c r="P823" s="214">
        <v>0</v>
      </c>
      <c r="Q823" s="214">
        <v>168</v>
      </c>
      <c r="R823" s="68" t="s">
        <v>1479</v>
      </c>
      <c r="S823" s="349"/>
      <c r="T823" s="272"/>
    </row>
    <row r="824" spans="1:20" ht="51">
      <c r="A824" s="191">
        <v>578</v>
      </c>
      <c r="B824" s="68"/>
      <c r="C824" s="212" t="s">
        <v>168</v>
      </c>
      <c r="D824" s="213">
        <v>45699</v>
      </c>
      <c r="E824" s="191" t="s">
        <v>3193</v>
      </c>
      <c r="F824" s="191" t="s">
        <v>3</v>
      </c>
      <c r="G824" s="191">
        <v>2258198</v>
      </c>
      <c r="H824" s="68"/>
      <c r="I824" s="197" t="s">
        <v>4317</v>
      </c>
      <c r="J824" s="68"/>
      <c r="K824" s="68"/>
      <c r="L824" s="68"/>
      <c r="M824" s="68"/>
      <c r="N824" s="348"/>
      <c r="O824" s="348"/>
      <c r="P824" s="214">
        <v>0</v>
      </c>
      <c r="Q824" s="214">
        <v>4658.29</v>
      </c>
      <c r="R824" s="68" t="s">
        <v>1479</v>
      </c>
      <c r="S824" s="349"/>
      <c r="T824" s="272"/>
    </row>
    <row r="825" spans="1:20" ht="51">
      <c r="A825" s="191">
        <v>253</v>
      </c>
      <c r="B825" s="68"/>
      <c r="C825" s="212" t="s">
        <v>104</v>
      </c>
      <c r="D825" s="213">
        <v>45699</v>
      </c>
      <c r="E825" s="191" t="s">
        <v>3194</v>
      </c>
      <c r="F825" s="191" t="s">
        <v>3</v>
      </c>
      <c r="G825" s="191">
        <v>2258248</v>
      </c>
      <c r="H825" s="68"/>
      <c r="I825" s="197" t="s">
        <v>4318</v>
      </c>
      <c r="J825" s="68"/>
      <c r="K825" s="68"/>
      <c r="L825" s="68"/>
      <c r="M825" s="68"/>
      <c r="N825" s="348"/>
      <c r="O825" s="348"/>
      <c r="P825" s="214">
        <v>0</v>
      </c>
      <c r="Q825" s="214">
        <v>962127.73</v>
      </c>
      <c r="R825" s="68" t="s">
        <v>1479</v>
      </c>
      <c r="S825" s="349"/>
      <c r="T825" s="272"/>
    </row>
    <row r="826" spans="1:20" ht="51">
      <c r="A826" s="191">
        <v>578</v>
      </c>
      <c r="B826" s="68"/>
      <c r="C826" s="212" t="s">
        <v>168</v>
      </c>
      <c r="D826" s="213">
        <v>45699</v>
      </c>
      <c r="E826" s="191" t="s">
        <v>3195</v>
      </c>
      <c r="F826" s="191" t="s">
        <v>3</v>
      </c>
      <c r="G826" s="191">
        <v>2258251</v>
      </c>
      <c r="H826" s="68"/>
      <c r="I826" s="197" t="s">
        <v>4319</v>
      </c>
      <c r="J826" s="68"/>
      <c r="K826" s="68"/>
      <c r="L826" s="68"/>
      <c r="M826" s="68"/>
      <c r="N826" s="348"/>
      <c r="O826" s="348"/>
      <c r="P826" s="214">
        <v>0</v>
      </c>
      <c r="Q826" s="214">
        <v>18210.599999999999</v>
      </c>
      <c r="R826" s="68" t="s">
        <v>1479</v>
      </c>
      <c r="S826" s="349"/>
      <c r="T826" s="272"/>
    </row>
    <row r="827" spans="1:20" ht="63.75">
      <c r="A827" s="191">
        <v>155</v>
      </c>
      <c r="B827" s="68"/>
      <c r="C827" s="212" t="s">
        <v>75</v>
      </c>
      <c r="D827" s="213">
        <v>45699</v>
      </c>
      <c r="E827" s="191" t="s">
        <v>3196</v>
      </c>
      <c r="F827" s="191" t="s">
        <v>3</v>
      </c>
      <c r="G827" s="191">
        <v>2258256</v>
      </c>
      <c r="H827" s="68"/>
      <c r="I827" s="197" t="s">
        <v>4320</v>
      </c>
      <c r="J827" s="68"/>
      <c r="K827" s="68"/>
      <c r="L827" s="68"/>
      <c r="M827" s="68"/>
      <c r="N827" s="348"/>
      <c r="O827" s="348"/>
      <c r="P827" s="214">
        <v>0</v>
      </c>
      <c r="Q827" s="214">
        <v>5000</v>
      </c>
      <c r="R827" s="68" t="s">
        <v>1479</v>
      </c>
      <c r="S827" s="349"/>
      <c r="T827" s="272"/>
    </row>
    <row r="828" spans="1:20" ht="51">
      <c r="A828" s="191" t="s">
        <v>550</v>
      </c>
      <c r="B828" s="68"/>
      <c r="C828" s="212" t="s">
        <v>589</v>
      </c>
      <c r="D828" s="213">
        <v>45699</v>
      </c>
      <c r="E828" s="191" t="s">
        <v>3197</v>
      </c>
      <c r="F828" s="191" t="s">
        <v>3</v>
      </c>
      <c r="G828" s="191">
        <v>2258262</v>
      </c>
      <c r="H828" s="68"/>
      <c r="I828" s="197" t="s">
        <v>4321</v>
      </c>
      <c r="J828" s="68"/>
      <c r="K828" s="68"/>
      <c r="L828" s="68"/>
      <c r="M828" s="68"/>
      <c r="N828" s="348"/>
      <c r="O828" s="348"/>
      <c r="P828" s="214">
        <v>0</v>
      </c>
      <c r="Q828" s="214">
        <v>2301.89</v>
      </c>
      <c r="R828" s="68" t="s">
        <v>1479</v>
      </c>
      <c r="S828" s="349"/>
      <c r="T828" s="272"/>
    </row>
    <row r="829" spans="1:20" ht="51">
      <c r="A829" s="191">
        <v>46</v>
      </c>
      <c r="B829" s="68"/>
      <c r="C829" s="212" t="s">
        <v>1367</v>
      </c>
      <c r="D829" s="213">
        <v>45699</v>
      </c>
      <c r="E829" s="191" t="s">
        <v>3198</v>
      </c>
      <c r="F829" s="191" t="s">
        <v>3</v>
      </c>
      <c r="G829" s="191">
        <v>2258263</v>
      </c>
      <c r="H829" s="68"/>
      <c r="I829" s="197" t="s">
        <v>4322</v>
      </c>
      <c r="J829" s="68"/>
      <c r="K829" s="68"/>
      <c r="L829" s="68"/>
      <c r="M829" s="68"/>
      <c r="N829" s="348"/>
      <c r="O829" s="348"/>
      <c r="P829" s="214">
        <v>0</v>
      </c>
      <c r="Q829" s="214">
        <v>7507.8</v>
      </c>
      <c r="R829" s="68" t="s">
        <v>1479</v>
      </c>
      <c r="S829" s="349"/>
      <c r="T829" s="272"/>
    </row>
    <row r="830" spans="1:20" ht="51">
      <c r="A830" s="191" t="s">
        <v>550</v>
      </c>
      <c r="B830" s="68"/>
      <c r="C830" s="212" t="s">
        <v>589</v>
      </c>
      <c r="D830" s="213">
        <v>45699</v>
      </c>
      <c r="E830" s="191" t="s">
        <v>3199</v>
      </c>
      <c r="F830" s="191" t="s">
        <v>3</v>
      </c>
      <c r="G830" s="191">
        <v>2258265</v>
      </c>
      <c r="H830" s="68"/>
      <c r="I830" s="197" t="s">
        <v>4323</v>
      </c>
      <c r="J830" s="68"/>
      <c r="K830" s="68"/>
      <c r="L830" s="68"/>
      <c r="M830" s="68"/>
      <c r="N830" s="348"/>
      <c r="O830" s="348"/>
      <c r="P830" s="214">
        <v>0</v>
      </c>
      <c r="Q830" s="214">
        <v>3724.53</v>
      </c>
      <c r="R830" s="68" t="s">
        <v>1479</v>
      </c>
      <c r="S830" s="349"/>
      <c r="T830" s="272"/>
    </row>
    <row r="831" spans="1:20" ht="89.25">
      <c r="A831" s="191" t="s">
        <v>541</v>
      </c>
      <c r="B831" s="68"/>
      <c r="C831" s="212" t="s">
        <v>590</v>
      </c>
      <c r="D831" s="213">
        <v>45699</v>
      </c>
      <c r="E831" s="191" t="s">
        <v>3200</v>
      </c>
      <c r="F831" s="191" t="s">
        <v>635</v>
      </c>
      <c r="G831" s="191">
        <v>10912963</v>
      </c>
      <c r="H831" s="68"/>
      <c r="I831" s="197" t="s">
        <v>4324</v>
      </c>
      <c r="J831" s="68"/>
      <c r="K831" s="68"/>
      <c r="L831" s="68"/>
      <c r="M831" s="68"/>
      <c r="N831" s="348"/>
      <c r="O831" s="348"/>
      <c r="P831" s="214">
        <v>0</v>
      </c>
      <c r="Q831" s="214">
        <v>1642974</v>
      </c>
      <c r="R831" s="68" t="s">
        <v>1479</v>
      </c>
      <c r="S831" s="349"/>
      <c r="T831" s="272"/>
    </row>
    <row r="832" spans="1:20" ht="76.5">
      <c r="A832" s="191">
        <v>66</v>
      </c>
      <c r="B832" s="68"/>
      <c r="C832" s="212" t="s">
        <v>46</v>
      </c>
      <c r="D832" s="213">
        <v>45699</v>
      </c>
      <c r="E832" s="191" t="s">
        <v>3201</v>
      </c>
      <c r="F832" s="191" t="s">
        <v>635</v>
      </c>
      <c r="G832" s="191">
        <v>10915858</v>
      </c>
      <c r="H832" s="68"/>
      <c r="I832" s="197" t="s">
        <v>4325</v>
      </c>
      <c r="J832" s="68"/>
      <c r="K832" s="68"/>
      <c r="L832" s="68"/>
      <c r="M832" s="68"/>
      <c r="N832" s="348"/>
      <c r="O832" s="348"/>
      <c r="P832" s="214">
        <v>0</v>
      </c>
      <c r="Q832" s="214">
        <v>4643.74</v>
      </c>
      <c r="R832" s="68" t="s">
        <v>1479</v>
      </c>
      <c r="S832" s="349"/>
      <c r="T832" s="272"/>
    </row>
    <row r="833" spans="1:20" ht="76.5">
      <c r="A833" s="191">
        <v>862</v>
      </c>
      <c r="B833" s="68"/>
      <c r="C833" s="212" t="s">
        <v>187</v>
      </c>
      <c r="D833" s="213">
        <v>45699</v>
      </c>
      <c r="E833" s="191" t="s">
        <v>3202</v>
      </c>
      <c r="F833" s="191" t="s">
        <v>635</v>
      </c>
      <c r="G833" s="191">
        <v>10915863</v>
      </c>
      <c r="H833" s="68"/>
      <c r="I833" s="197" t="s">
        <v>4326</v>
      </c>
      <c r="J833" s="68"/>
      <c r="K833" s="68"/>
      <c r="L833" s="68"/>
      <c r="M833" s="68"/>
      <c r="N833" s="348"/>
      <c r="O833" s="348"/>
      <c r="P833" s="214">
        <v>0</v>
      </c>
      <c r="Q833" s="214">
        <v>4643.7299999999996</v>
      </c>
      <c r="R833" s="68" t="s">
        <v>1479</v>
      </c>
      <c r="S833" s="349"/>
      <c r="T833" s="272"/>
    </row>
    <row r="834" spans="1:20" ht="63.75">
      <c r="A834" s="191" t="s">
        <v>542</v>
      </c>
      <c r="B834" s="68"/>
      <c r="C834" s="212" t="s">
        <v>687</v>
      </c>
      <c r="D834" s="213">
        <v>45699</v>
      </c>
      <c r="E834" s="191" t="s">
        <v>3203</v>
      </c>
      <c r="F834" s="191" t="s">
        <v>10</v>
      </c>
      <c r="G834" s="191">
        <v>19671</v>
      </c>
      <c r="H834" s="68"/>
      <c r="I834" s="197" t="s">
        <v>4327</v>
      </c>
      <c r="J834" s="68"/>
      <c r="K834" s="68"/>
      <c r="L834" s="68"/>
      <c r="M834" s="68"/>
      <c r="N834" s="348"/>
      <c r="O834" s="348"/>
      <c r="P834" s="214">
        <v>53682.71</v>
      </c>
      <c r="Q834" s="214">
        <v>0</v>
      </c>
      <c r="R834" s="68" t="s">
        <v>1479</v>
      </c>
      <c r="S834" s="349"/>
      <c r="T834" s="272"/>
    </row>
    <row r="835" spans="1:20" ht="63.75">
      <c r="A835" s="191" t="s">
        <v>542</v>
      </c>
      <c r="B835" s="68"/>
      <c r="C835" s="212" t="s">
        <v>687</v>
      </c>
      <c r="D835" s="213">
        <v>45699</v>
      </c>
      <c r="E835" s="191" t="s">
        <v>3204</v>
      </c>
      <c r="F835" s="191" t="s">
        <v>10</v>
      </c>
      <c r="G835" s="191">
        <v>19672</v>
      </c>
      <c r="H835" s="68"/>
      <c r="I835" s="197" t="s">
        <v>4328</v>
      </c>
      <c r="J835" s="68"/>
      <c r="K835" s="68"/>
      <c r="L835" s="68"/>
      <c r="M835" s="68"/>
      <c r="N835" s="348"/>
      <c r="O835" s="348"/>
      <c r="P835" s="214">
        <v>9778.16</v>
      </c>
      <c r="Q835" s="214">
        <v>0</v>
      </c>
      <c r="R835" s="68" t="s">
        <v>1479</v>
      </c>
      <c r="S835" s="349"/>
      <c r="T835" s="272"/>
    </row>
    <row r="836" spans="1:20" ht="76.5">
      <c r="A836" s="191">
        <v>117</v>
      </c>
      <c r="B836" s="68"/>
      <c r="C836" s="212" t="s">
        <v>54</v>
      </c>
      <c r="D836" s="213">
        <v>45699</v>
      </c>
      <c r="E836" s="191" t="s">
        <v>3205</v>
      </c>
      <c r="F836" s="191" t="s">
        <v>10</v>
      </c>
      <c r="G836" s="191">
        <v>1119061</v>
      </c>
      <c r="H836" s="68"/>
      <c r="I836" s="197" t="s">
        <v>4329</v>
      </c>
      <c r="J836" s="68"/>
      <c r="K836" s="68"/>
      <c r="L836" s="68"/>
      <c r="M836" s="68"/>
      <c r="N836" s="348"/>
      <c r="O836" s="348"/>
      <c r="P836" s="214">
        <v>60</v>
      </c>
      <c r="Q836" s="214">
        <v>0</v>
      </c>
      <c r="R836" s="68" t="s">
        <v>1479</v>
      </c>
      <c r="S836" s="349"/>
      <c r="T836" s="272"/>
    </row>
    <row r="837" spans="1:20" ht="89.25">
      <c r="A837" s="191">
        <v>222</v>
      </c>
      <c r="B837" s="68"/>
      <c r="C837" s="212" t="s">
        <v>93</v>
      </c>
      <c r="D837" s="213">
        <v>45699</v>
      </c>
      <c r="E837" s="191" t="s">
        <v>3206</v>
      </c>
      <c r="F837" s="191" t="s">
        <v>6</v>
      </c>
      <c r="G837" s="191">
        <v>1119098</v>
      </c>
      <c r="H837" s="68"/>
      <c r="I837" s="197" t="s">
        <v>4330</v>
      </c>
      <c r="J837" s="68"/>
      <c r="K837" s="68"/>
      <c r="L837" s="68"/>
      <c r="M837" s="68"/>
      <c r="N837" s="348"/>
      <c r="O837" s="348"/>
      <c r="P837" s="214">
        <v>0</v>
      </c>
      <c r="Q837" s="214">
        <v>102900</v>
      </c>
      <c r="R837" s="68" t="s">
        <v>1479</v>
      </c>
      <c r="S837" s="349"/>
      <c r="T837" s="272"/>
    </row>
    <row r="838" spans="1:20" ht="76.5">
      <c r="A838" s="191">
        <v>222</v>
      </c>
      <c r="B838" s="68"/>
      <c r="C838" s="212" t="s">
        <v>93</v>
      </c>
      <c r="D838" s="213">
        <v>45699</v>
      </c>
      <c r="E838" s="191" t="s">
        <v>3207</v>
      </c>
      <c r="F838" s="191" t="s">
        <v>10</v>
      </c>
      <c r="G838" s="191">
        <v>1119099</v>
      </c>
      <c r="H838" s="68"/>
      <c r="I838" s="197" t="s">
        <v>4331</v>
      </c>
      <c r="J838" s="68"/>
      <c r="K838" s="68"/>
      <c r="L838" s="68"/>
      <c r="M838" s="68"/>
      <c r="N838" s="348"/>
      <c r="O838" s="348"/>
      <c r="P838" s="214">
        <v>60</v>
      </c>
      <c r="Q838" s="214">
        <v>0</v>
      </c>
      <c r="R838" s="68" t="s">
        <v>1479</v>
      </c>
      <c r="S838" s="349"/>
      <c r="T838" s="272"/>
    </row>
    <row r="839" spans="1:20" ht="51">
      <c r="A839" s="191">
        <v>650</v>
      </c>
      <c r="B839" s="68"/>
      <c r="C839" s="212" t="s">
        <v>175</v>
      </c>
      <c r="D839" s="213">
        <v>45700</v>
      </c>
      <c r="E839" s="191" t="s">
        <v>3208</v>
      </c>
      <c r="F839" s="191" t="s">
        <v>3</v>
      </c>
      <c r="G839" s="191">
        <v>2258556</v>
      </c>
      <c r="H839" s="68"/>
      <c r="I839" s="197" t="s">
        <v>4332</v>
      </c>
      <c r="J839" s="68"/>
      <c r="K839" s="68"/>
      <c r="L839" s="68"/>
      <c r="M839" s="68"/>
      <c r="N839" s="348"/>
      <c r="O839" s="348"/>
      <c r="P839" s="214">
        <v>0</v>
      </c>
      <c r="Q839" s="214">
        <v>18</v>
      </c>
      <c r="R839" s="68" t="s">
        <v>1479</v>
      </c>
      <c r="S839" s="349"/>
      <c r="T839" s="272"/>
    </row>
    <row r="840" spans="1:20" ht="51">
      <c r="A840" s="191">
        <v>16</v>
      </c>
      <c r="B840" s="68"/>
      <c r="C840" s="212" t="s">
        <v>40</v>
      </c>
      <c r="D840" s="213">
        <v>45700</v>
      </c>
      <c r="E840" s="191" t="s">
        <v>3209</v>
      </c>
      <c r="F840" s="191" t="s">
        <v>3</v>
      </c>
      <c r="G840" s="191">
        <v>2258557</v>
      </c>
      <c r="H840" s="68"/>
      <c r="I840" s="197" t="s">
        <v>4333</v>
      </c>
      <c r="J840" s="68"/>
      <c r="K840" s="68"/>
      <c r="L840" s="68"/>
      <c r="M840" s="68"/>
      <c r="N840" s="348"/>
      <c r="O840" s="348"/>
      <c r="P840" s="214">
        <v>0</v>
      </c>
      <c r="Q840" s="214">
        <v>7000</v>
      </c>
      <c r="R840" s="68" t="s">
        <v>1479</v>
      </c>
      <c r="S840" s="349"/>
      <c r="T840" s="272"/>
    </row>
    <row r="841" spans="1:20" ht="38.25">
      <c r="A841" s="191">
        <v>650</v>
      </c>
      <c r="B841" s="68"/>
      <c r="C841" s="212" t="s">
        <v>175</v>
      </c>
      <c r="D841" s="213">
        <v>45700</v>
      </c>
      <c r="E841" s="191" t="s">
        <v>3210</v>
      </c>
      <c r="F841" s="191" t="s">
        <v>3</v>
      </c>
      <c r="G841" s="191">
        <v>2258559</v>
      </c>
      <c r="H841" s="68"/>
      <c r="I841" s="197" t="s">
        <v>4334</v>
      </c>
      <c r="J841" s="68"/>
      <c r="K841" s="68"/>
      <c r="L841" s="68"/>
      <c r="M841" s="68"/>
      <c r="N841" s="348"/>
      <c r="O841" s="348"/>
      <c r="P841" s="214">
        <v>0</v>
      </c>
      <c r="Q841" s="214">
        <v>18</v>
      </c>
      <c r="R841" s="68" t="s">
        <v>1479</v>
      </c>
      <c r="S841" s="349"/>
      <c r="T841" s="272"/>
    </row>
    <row r="842" spans="1:20" ht="51">
      <c r="A842" s="191">
        <v>650</v>
      </c>
      <c r="B842" s="68"/>
      <c r="C842" s="212" t="s">
        <v>175</v>
      </c>
      <c r="D842" s="213">
        <v>45700</v>
      </c>
      <c r="E842" s="191" t="s">
        <v>3211</v>
      </c>
      <c r="F842" s="191" t="s">
        <v>3</v>
      </c>
      <c r="G842" s="191">
        <v>2258562</v>
      </c>
      <c r="H842" s="68"/>
      <c r="I842" s="197" t="s">
        <v>4335</v>
      </c>
      <c r="J842" s="68"/>
      <c r="K842" s="68"/>
      <c r="L842" s="68"/>
      <c r="M842" s="68"/>
      <c r="N842" s="348"/>
      <c r="O842" s="348"/>
      <c r="P842" s="214">
        <v>0</v>
      </c>
      <c r="Q842" s="214">
        <v>18</v>
      </c>
      <c r="R842" s="68" t="s">
        <v>1479</v>
      </c>
      <c r="S842" s="349"/>
      <c r="T842" s="272"/>
    </row>
    <row r="843" spans="1:20" ht="51">
      <c r="A843" s="191">
        <v>650</v>
      </c>
      <c r="B843" s="68"/>
      <c r="C843" s="212" t="s">
        <v>175</v>
      </c>
      <c r="D843" s="213">
        <v>45700</v>
      </c>
      <c r="E843" s="191" t="s">
        <v>3212</v>
      </c>
      <c r="F843" s="191" t="s">
        <v>3</v>
      </c>
      <c r="G843" s="191">
        <v>2258564</v>
      </c>
      <c r="H843" s="68"/>
      <c r="I843" s="197" t="s">
        <v>4336</v>
      </c>
      <c r="J843" s="68"/>
      <c r="K843" s="68"/>
      <c r="L843" s="68"/>
      <c r="M843" s="68"/>
      <c r="N843" s="348"/>
      <c r="O843" s="348"/>
      <c r="P843" s="214">
        <v>0</v>
      </c>
      <c r="Q843" s="214">
        <v>18</v>
      </c>
      <c r="R843" s="68" t="s">
        <v>1479</v>
      </c>
      <c r="S843" s="349"/>
      <c r="T843" s="272"/>
    </row>
    <row r="844" spans="1:20" ht="51">
      <c r="A844" s="191">
        <v>650</v>
      </c>
      <c r="B844" s="68"/>
      <c r="C844" s="212" t="s">
        <v>175</v>
      </c>
      <c r="D844" s="213">
        <v>45700</v>
      </c>
      <c r="E844" s="191" t="s">
        <v>3213</v>
      </c>
      <c r="F844" s="191" t="s">
        <v>3</v>
      </c>
      <c r="G844" s="191">
        <v>2258568</v>
      </c>
      <c r="H844" s="68"/>
      <c r="I844" s="197" t="s">
        <v>4337</v>
      </c>
      <c r="J844" s="68"/>
      <c r="K844" s="68"/>
      <c r="L844" s="68"/>
      <c r="M844" s="68"/>
      <c r="N844" s="348"/>
      <c r="O844" s="348"/>
      <c r="P844" s="214">
        <v>0</v>
      </c>
      <c r="Q844" s="214">
        <v>36</v>
      </c>
      <c r="R844" s="68" t="s">
        <v>1479</v>
      </c>
      <c r="S844" s="349"/>
      <c r="T844" s="272"/>
    </row>
    <row r="845" spans="1:20" ht="51">
      <c r="A845" s="191">
        <v>650</v>
      </c>
      <c r="B845" s="68"/>
      <c r="C845" s="212" t="s">
        <v>175</v>
      </c>
      <c r="D845" s="213">
        <v>45700</v>
      </c>
      <c r="E845" s="191" t="s">
        <v>3214</v>
      </c>
      <c r="F845" s="191" t="s">
        <v>3</v>
      </c>
      <c r="G845" s="191">
        <v>2258570</v>
      </c>
      <c r="H845" s="68"/>
      <c r="I845" s="197" t="s">
        <v>4338</v>
      </c>
      <c r="J845" s="68"/>
      <c r="K845" s="68"/>
      <c r="L845" s="68"/>
      <c r="M845" s="68"/>
      <c r="N845" s="348"/>
      <c r="O845" s="348"/>
      <c r="P845" s="214">
        <v>0</v>
      </c>
      <c r="Q845" s="214">
        <v>18</v>
      </c>
      <c r="R845" s="68" t="s">
        <v>1479</v>
      </c>
      <c r="S845" s="349"/>
      <c r="T845" s="272"/>
    </row>
    <row r="846" spans="1:20" ht="51">
      <c r="A846" s="191">
        <v>291</v>
      </c>
      <c r="B846" s="68"/>
      <c r="C846" s="212" t="s">
        <v>119</v>
      </c>
      <c r="D846" s="213">
        <v>45700</v>
      </c>
      <c r="E846" s="191" t="s">
        <v>3215</v>
      </c>
      <c r="F846" s="191" t="s">
        <v>3</v>
      </c>
      <c r="G846" s="191">
        <v>2258581</v>
      </c>
      <c r="H846" s="68"/>
      <c r="I846" s="197" t="s">
        <v>4339</v>
      </c>
      <c r="J846" s="68"/>
      <c r="K846" s="68"/>
      <c r="L846" s="68"/>
      <c r="M846" s="68"/>
      <c r="N846" s="348"/>
      <c r="O846" s="348"/>
      <c r="P846" s="214">
        <v>0</v>
      </c>
      <c r="Q846" s="214">
        <v>70</v>
      </c>
      <c r="R846" s="68" t="s">
        <v>1479</v>
      </c>
      <c r="S846" s="349"/>
      <c r="T846" s="272"/>
    </row>
    <row r="847" spans="1:20" ht="51">
      <c r="A847" s="191">
        <v>650</v>
      </c>
      <c r="B847" s="68"/>
      <c r="C847" s="212" t="s">
        <v>175</v>
      </c>
      <c r="D847" s="213">
        <v>45700</v>
      </c>
      <c r="E847" s="191" t="s">
        <v>3216</v>
      </c>
      <c r="F847" s="191" t="s">
        <v>3</v>
      </c>
      <c r="G847" s="191">
        <v>2258584</v>
      </c>
      <c r="H847" s="68"/>
      <c r="I847" s="197" t="s">
        <v>4340</v>
      </c>
      <c r="J847" s="68"/>
      <c r="K847" s="68"/>
      <c r="L847" s="68"/>
      <c r="M847" s="68"/>
      <c r="N847" s="348"/>
      <c r="O847" s="348"/>
      <c r="P847" s="214">
        <v>0</v>
      </c>
      <c r="Q847" s="214">
        <v>18</v>
      </c>
      <c r="R847" s="68" t="s">
        <v>1479</v>
      </c>
      <c r="S847" s="349"/>
      <c r="T847" s="272"/>
    </row>
    <row r="848" spans="1:20" ht="38.25">
      <c r="A848" s="191">
        <v>10</v>
      </c>
      <c r="B848" s="68"/>
      <c r="C848" s="212" t="s">
        <v>38</v>
      </c>
      <c r="D848" s="213">
        <v>45700</v>
      </c>
      <c r="E848" s="191" t="s">
        <v>3217</v>
      </c>
      <c r="F848" s="191" t="s">
        <v>3</v>
      </c>
      <c r="G848" s="191">
        <v>2258585</v>
      </c>
      <c r="H848" s="68"/>
      <c r="I848" s="197" t="s">
        <v>4341</v>
      </c>
      <c r="J848" s="68"/>
      <c r="K848" s="68"/>
      <c r="L848" s="68"/>
      <c r="M848" s="68"/>
      <c r="N848" s="348"/>
      <c r="O848" s="348"/>
      <c r="P848" s="214">
        <v>0</v>
      </c>
      <c r="Q848" s="214">
        <v>8377</v>
      </c>
      <c r="R848" s="68" t="s">
        <v>1479</v>
      </c>
      <c r="S848" s="349"/>
      <c r="T848" s="272"/>
    </row>
    <row r="849" spans="1:20" ht="51">
      <c r="A849" s="191">
        <v>650</v>
      </c>
      <c r="B849" s="68"/>
      <c r="C849" s="212" t="s">
        <v>175</v>
      </c>
      <c r="D849" s="213">
        <v>45700</v>
      </c>
      <c r="E849" s="191" t="s">
        <v>3218</v>
      </c>
      <c r="F849" s="191" t="s">
        <v>3</v>
      </c>
      <c r="G849" s="191">
        <v>2258586</v>
      </c>
      <c r="H849" s="68"/>
      <c r="I849" s="197" t="s">
        <v>4342</v>
      </c>
      <c r="J849" s="68"/>
      <c r="K849" s="68"/>
      <c r="L849" s="68"/>
      <c r="M849" s="68"/>
      <c r="N849" s="348"/>
      <c r="O849" s="348"/>
      <c r="P849" s="214">
        <v>0</v>
      </c>
      <c r="Q849" s="214">
        <v>18</v>
      </c>
      <c r="R849" s="68" t="s">
        <v>1479</v>
      </c>
      <c r="S849" s="349"/>
      <c r="T849" s="272"/>
    </row>
    <row r="850" spans="1:20" ht="51">
      <c r="A850" s="191">
        <v>650</v>
      </c>
      <c r="B850" s="68"/>
      <c r="C850" s="212" t="s">
        <v>175</v>
      </c>
      <c r="D850" s="213">
        <v>45700</v>
      </c>
      <c r="E850" s="191" t="s">
        <v>3219</v>
      </c>
      <c r="F850" s="191" t="s">
        <v>3</v>
      </c>
      <c r="G850" s="191">
        <v>2258606</v>
      </c>
      <c r="H850" s="68"/>
      <c r="I850" s="197" t="s">
        <v>4343</v>
      </c>
      <c r="J850" s="68"/>
      <c r="K850" s="68"/>
      <c r="L850" s="68"/>
      <c r="M850" s="68"/>
      <c r="N850" s="348"/>
      <c r="O850" s="348"/>
      <c r="P850" s="214">
        <v>0</v>
      </c>
      <c r="Q850" s="214">
        <v>18</v>
      </c>
      <c r="R850" s="68" t="s">
        <v>1479</v>
      </c>
      <c r="S850" s="349"/>
      <c r="T850" s="272"/>
    </row>
    <row r="851" spans="1:20" ht="51">
      <c r="A851" s="191">
        <v>20</v>
      </c>
      <c r="B851" s="68"/>
      <c r="C851" s="212" t="s">
        <v>41</v>
      </c>
      <c r="D851" s="213">
        <v>45700</v>
      </c>
      <c r="E851" s="191" t="s">
        <v>3220</v>
      </c>
      <c r="F851" s="191" t="s">
        <v>3</v>
      </c>
      <c r="G851" s="191">
        <v>2258607</v>
      </c>
      <c r="H851" s="68"/>
      <c r="I851" s="197" t="s">
        <v>4344</v>
      </c>
      <c r="J851" s="68"/>
      <c r="K851" s="68"/>
      <c r="L851" s="68"/>
      <c r="M851" s="68"/>
      <c r="N851" s="348"/>
      <c r="O851" s="348"/>
      <c r="P851" s="214">
        <v>0</v>
      </c>
      <c r="Q851" s="214">
        <v>86</v>
      </c>
      <c r="R851" s="68" t="s">
        <v>1479</v>
      </c>
      <c r="S851" s="349"/>
      <c r="T851" s="272"/>
    </row>
    <row r="852" spans="1:20" ht="51">
      <c r="A852" s="191">
        <v>46</v>
      </c>
      <c r="B852" s="68"/>
      <c r="C852" s="212" t="s">
        <v>1367</v>
      </c>
      <c r="D852" s="213">
        <v>45700</v>
      </c>
      <c r="E852" s="191" t="s">
        <v>3221</v>
      </c>
      <c r="F852" s="191" t="s">
        <v>3</v>
      </c>
      <c r="G852" s="191">
        <v>2258621</v>
      </c>
      <c r="H852" s="68"/>
      <c r="I852" s="197" t="s">
        <v>4345</v>
      </c>
      <c r="J852" s="68"/>
      <c r="K852" s="68"/>
      <c r="L852" s="68"/>
      <c r="M852" s="68"/>
      <c r="N852" s="348"/>
      <c r="O852" s="348"/>
      <c r="P852" s="214">
        <v>0</v>
      </c>
      <c r="Q852" s="214">
        <v>2500</v>
      </c>
      <c r="R852" s="68" t="s">
        <v>1479</v>
      </c>
      <c r="S852" s="349"/>
      <c r="T852" s="272"/>
    </row>
    <row r="853" spans="1:20" ht="51">
      <c r="A853" s="191">
        <v>650</v>
      </c>
      <c r="B853" s="68"/>
      <c r="C853" s="212" t="s">
        <v>175</v>
      </c>
      <c r="D853" s="213">
        <v>45700</v>
      </c>
      <c r="E853" s="191" t="s">
        <v>3222</v>
      </c>
      <c r="F853" s="191" t="s">
        <v>3</v>
      </c>
      <c r="G853" s="191">
        <v>2258609</v>
      </c>
      <c r="H853" s="68"/>
      <c r="I853" s="197" t="s">
        <v>4346</v>
      </c>
      <c r="J853" s="68"/>
      <c r="K853" s="68"/>
      <c r="L853" s="68"/>
      <c r="M853" s="68"/>
      <c r="N853" s="348"/>
      <c r="O853" s="348"/>
      <c r="P853" s="214">
        <v>0</v>
      </c>
      <c r="Q853" s="214">
        <v>2212</v>
      </c>
      <c r="R853" s="68" t="s">
        <v>1479</v>
      </c>
      <c r="S853" s="349"/>
      <c r="T853" s="272"/>
    </row>
    <row r="854" spans="1:20" ht="51">
      <c r="A854" s="191" t="s">
        <v>550</v>
      </c>
      <c r="B854" s="68"/>
      <c r="C854" s="212" t="s">
        <v>589</v>
      </c>
      <c r="D854" s="213">
        <v>45700</v>
      </c>
      <c r="E854" s="191" t="s">
        <v>3223</v>
      </c>
      <c r="F854" s="191" t="s">
        <v>3</v>
      </c>
      <c r="G854" s="191">
        <v>2258615</v>
      </c>
      <c r="H854" s="68"/>
      <c r="I854" s="197" t="s">
        <v>4347</v>
      </c>
      <c r="J854" s="68"/>
      <c r="K854" s="68"/>
      <c r="L854" s="68"/>
      <c r="M854" s="68"/>
      <c r="N854" s="348"/>
      <c r="O854" s="348"/>
      <c r="P854" s="214">
        <v>0</v>
      </c>
      <c r="Q854" s="214">
        <v>36</v>
      </c>
      <c r="R854" s="68" t="s">
        <v>1479</v>
      </c>
      <c r="S854" s="349"/>
      <c r="T854" s="272"/>
    </row>
    <row r="855" spans="1:20" ht="51">
      <c r="A855" s="191">
        <v>30</v>
      </c>
      <c r="B855" s="68"/>
      <c r="C855" s="212" t="s">
        <v>638</v>
      </c>
      <c r="D855" s="213">
        <v>45700</v>
      </c>
      <c r="E855" s="191" t="s">
        <v>3224</v>
      </c>
      <c r="F855" s="191" t="s">
        <v>3</v>
      </c>
      <c r="G855" s="191">
        <v>2258630</v>
      </c>
      <c r="H855" s="68"/>
      <c r="I855" s="197" t="s">
        <v>4348</v>
      </c>
      <c r="J855" s="68"/>
      <c r="K855" s="68"/>
      <c r="L855" s="68"/>
      <c r="M855" s="68"/>
      <c r="N855" s="348"/>
      <c r="O855" s="348"/>
      <c r="P855" s="214">
        <v>0</v>
      </c>
      <c r="Q855" s="214">
        <v>100</v>
      </c>
      <c r="R855" s="68" t="s">
        <v>1479</v>
      </c>
      <c r="S855" s="349"/>
      <c r="T855" s="272"/>
    </row>
    <row r="856" spans="1:20" ht="38.25">
      <c r="A856" s="191">
        <v>16</v>
      </c>
      <c r="B856" s="68"/>
      <c r="C856" s="212" t="s">
        <v>40</v>
      </c>
      <c r="D856" s="213">
        <v>45700</v>
      </c>
      <c r="E856" s="191" t="s">
        <v>3225</v>
      </c>
      <c r="F856" s="191" t="s">
        <v>3</v>
      </c>
      <c r="G856" s="191">
        <v>2258633</v>
      </c>
      <c r="H856" s="68"/>
      <c r="I856" s="197" t="s">
        <v>4349</v>
      </c>
      <c r="J856" s="68"/>
      <c r="K856" s="68"/>
      <c r="L856" s="68"/>
      <c r="M856" s="68"/>
      <c r="N856" s="348"/>
      <c r="O856" s="348"/>
      <c r="P856" s="214">
        <v>0</v>
      </c>
      <c r="Q856" s="214">
        <v>200</v>
      </c>
      <c r="R856" s="68" t="s">
        <v>1479</v>
      </c>
      <c r="S856" s="349"/>
      <c r="T856" s="272"/>
    </row>
    <row r="857" spans="1:20" ht="38.25">
      <c r="A857" s="191">
        <v>522</v>
      </c>
      <c r="B857" s="68"/>
      <c r="C857" s="212" t="s">
        <v>163</v>
      </c>
      <c r="D857" s="213">
        <v>45700</v>
      </c>
      <c r="E857" s="191" t="s">
        <v>3226</v>
      </c>
      <c r="F857" s="191" t="s">
        <v>3</v>
      </c>
      <c r="G857" s="191">
        <v>2258635</v>
      </c>
      <c r="H857" s="68"/>
      <c r="I857" s="197" t="s">
        <v>4350</v>
      </c>
      <c r="J857" s="68"/>
      <c r="K857" s="68"/>
      <c r="L857" s="68"/>
      <c r="M857" s="68"/>
      <c r="N857" s="348"/>
      <c r="O857" s="348"/>
      <c r="P857" s="214">
        <v>0</v>
      </c>
      <c r="Q857" s="214">
        <v>6000</v>
      </c>
      <c r="R857" s="68" t="s">
        <v>1479</v>
      </c>
      <c r="S857" s="349"/>
      <c r="T857" s="272"/>
    </row>
    <row r="858" spans="1:20" ht="38.25">
      <c r="A858" s="191">
        <v>16</v>
      </c>
      <c r="B858" s="68"/>
      <c r="C858" s="212" t="s">
        <v>40</v>
      </c>
      <c r="D858" s="213">
        <v>45700</v>
      </c>
      <c r="E858" s="191" t="s">
        <v>3227</v>
      </c>
      <c r="F858" s="191" t="s">
        <v>3</v>
      </c>
      <c r="G858" s="191">
        <v>2258636</v>
      </c>
      <c r="H858" s="68"/>
      <c r="I858" s="197" t="s">
        <v>4351</v>
      </c>
      <c r="J858" s="68"/>
      <c r="K858" s="68"/>
      <c r="L858" s="68"/>
      <c r="M858" s="68"/>
      <c r="N858" s="348"/>
      <c r="O858" s="348"/>
      <c r="P858" s="214">
        <v>0</v>
      </c>
      <c r="Q858" s="214">
        <v>180</v>
      </c>
      <c r="R858" s="68" t="s">
        <v>1479</v>
      </c>
      <c r="S858" s="349"/>
      <c r="T858" s="272"/>
    </row>
    <row r="859" spans="1:20" ht="38.25">
      <c r="A859" s="191">
        <v>16</v>
      </c>
      <c r="B859" s="68"/>
      <c r="C859" s="212" t="s">
        <v>40</v>
      </c>
      <c r="D859" s="213">
        <v>45700</v>
      </c>
      <c r="E859" s="191" t="s">
        <v>3228</v>
      </c>
      <c r="F859" s="191" t="s">
        <v>3</v>
      </c>
      <c r="G859" s="191">
        <v>2258637</v>
      </c>
      <c r="H859" s="68"/>
      <c r="I859" s="197" t="s">
        <v>4352</v>
      </c>
      <c r="J859" s="68"/>
      <c r="K859" s="68"/>
      <c r="L859" s="68"/>
      <c r="M859" s="68"/>
      <c r="N859" s="348"/>
      <c r="O859" s="348"/>
      <c r="P859" s="214">
        <v>0</v>
      </c>
      <c r="Q859" s="214">
        <v>180</v>
      </c>
      <c r="R859" s="68" t="s">
        <v>1479</v>
      </c>
      <c r="S859" s="349"/>
      <c r="T859" s="272"/>
    </row>
    <row r="860" spans="1:20" ht="38.25">
      <c r="A860" s="191">
        <v>522</v>
      </c>
      <c r="B860" s="68"/>
      <c r="C860" s="212" t="s">
        <v>163</v>
      </c>
      <c r="D860" s="213">
        <v>45700</v>
      </c>
      <c r="E860" s="191" t="s">
        <v>3229</v>
      </c>
      <c r="F860" s="191" t="s">
        <v>3</v>
      </c>
      <c r="G860" s="191">
        <v>2258639</v>
      </c>
      <c r="H860" s="68"/>
      <c r="I860" s="197" t="s">
        <v>4353</v>
      </c>
      <c r="J860" s="68"/>
      <c r="K860" s="68"/>
      <c r="L860" s="68"/>
      <c r="M860" s="68"/>
      <c r="N860" s="348"/>
      <c r="O860" s="348"/>
      <c r="P860" s="214">
        <v>0</v>
      </c>
      <c r="Q860" s="214">
        <v>460</v>
      </c>
      <c r="R860" s="68" t="s">
        <v>1479</v>
      </c>
      <c r="S860" s="349"/>
      <c r="T860" s="272"/>
    </row>
    <row r="861" spans="1:20" ht="38.25">
      <c r="A861" s="191">
        <v>522</v>
      </c>
      <c r="B861" s="68"/>
      <c r="C861" s="212" t="s">
        <v>163</v>
      </c>
      <c r="D861" s="213">
        <v>45700</v>
      </c>
      <c r="E861" s="191" t="s">
        <v>3230</v>
      </c>
      <c r="F861" s="191" t="s">
        <v>3</v>
      </c>
      <c r="G861" s="191">
        <v>2258641</v>
      </c>
      <c r="H861" s="68"/>
      <c r="I861" s="197" t="s">
        <v>4354</v>
      </c>
      <c r="J861" s="68"/>
      <c r="K861" s="68"/>
      <c r="L861" s="68"/>
      <c r="M861" s="68"/>
      <c r="N861" s="348"/>
      <c r="O861" s="348"/>
      <c r="P861" s="214">
        <v>0</v>
      </c>
      <c r="Q861" s="214">
        <v>230</v>
      </c>
      <c r="R861" s="68" t="s">
        <v>1479</v>
      </c>
      <c r="S861" s="349"/>
      <c r="T861" s="272"/>
    </row>
    <row r="862" spans="1:20" ht="38.25">
      <c r="A862" s="191">
        <v>522</v>
      </c>
      <c r="B862" s="68"/>
      <c r="C862" s="212" t="s">
        <v>163</v>
      </c>
      <c r="D862" s="213">
        <v>45700</v>
      </c>
      <c r="E862" s="191" t="s">
        <v>3231</v>
      </c>
      <c r="F862" s="191" t="s">
        <v>3</v>
      </c>
      <c r="G862" s="191">
        <v>2258644</v>
      </c>
      <c r="H862" s="68"/>
      <c r="I862" s="197" t="s">
        <v>4355</v>
      </c>
      <c r="J862" s="68"/>
      <c r="K862" s="68"/>
      <c r="L862" s="68"/>
      <c r="M862" s="68"/>
      <c r="N862" s="348"/>
      <c r="O862" s="348"/>
      <c r="P862" s="214">
        <v>0</v>
      </c>
      <c r="Q862" s="214">
        <v>230</v>
      </c>
      <c r="R862" s="68" t="s">
        <v>1479</v>
      </c>
      <c r="S862" s="349"/>
      <c r="T862" s="272"/>
    </row>
    <row r="863" spans="1:20" ht="38.25">
      <c r="A863" s="191">
        <v>522</v>
      </c>
      <c r="B863" s="68"/>
      <c r="C863" s="212" t="s">
        <v>163</v>
      </c>
      <c r="D863" s="213">
        <v>45700</v>
      </c>
      <c r="E863" s="191" t="s">
        <v>3232</v>
      </c>
      <c r="F863" s="191" t="s">
        <v>3</v>
      </c>
      <c r="G863" s="191">
        <v>2258649</v>
      </c>
      <c r="H863" s="68"/>
      <c r="I863" s="197" t="s">
        <v>4356</v>
      </c>
      <c r="J863" s="68"/>
      <c r="K863" s="68"/>
      <c r="L863" s="68"/>
      <c r="M863" s="68"/>
      <c r="N863" s="348"/>
      <c r="O863" s="348"/>
      <c r="P863" s="214">
        <v>0</v>
      </c>
      <c r="Q863" s="214">
        <v>460</v>
      </c>
      <c r="R863" s="68" t="s">
        <v>1479</v>
      </c>
      <c r="S863" s="349"/>
      <c r="T863" s="272"/>
    </row>
    <row r="864" spans="1:20" ht="38.25">
      <c r="A864" s="191">
        <v>522</v>
      </c>
      <c r="B864" s="68"/>
      <c r="C864" s="212" t="s">
        <v>163</v>
      </c>
      <c r="D864" s="213">
        <v>45700</v>
      </c>
      <c r="E864" s="191" t="s">
        <v>3233</v>
      </c>
      <c r="F864" s="191" t="s">
        <v>3</v>
      </c>
      <c r="G864" s="191">
        <v>2258652</v>
      </c>
      <c r="H864" s="68"/>
      <c r="I864" s="197" t="s">
        <v>4357</v>
      </c>
      <c r="J864" s="68"/>
      <c r="K864" s="68"/>
      <c r="L864" s="68"/>
      <c r="M864" s="68"/>
      <c r="N864" s="348"/>
      <c r="O864" s="348"/>
      <c r="P864" s="214">
        <v>0</v>
      </c>
      <c r="Q864" s="214">
        <v>429</v>
      </c>
      <c r="R864" s="68" t="s">
        <v>1479</v>
      </c>
      <c r="S864" s="349"/>
      <c r="T864" s="272"/>
    </row>
    <row r="865" spans="1:20" ht="51">
      <c r="A865" s="191">
        <v>522</v>
      </c>
      <c r="B865" s="68"/>
      <c r="C865" s="212" t="s">
        <v>163</v>
      </c>
      <c r="D865" s="213">
        <v>45700</v>
      </c>
      <c r="E865" s="191" t="s">
        <v>3234</v>
      </c>
      <c r="F865" s="191" t="s">
        <v>3</v>
      </c>
      <c r="G865" s="191">
        <v>2258653</v>
      </c>
      <c r="H865" s="68"/>
      <c r="I865" s="197" t="s">
        <v>4358</v>
      </c>
      <c r="J865" s="68"/>
      <c r="K865" s="68"/>
      <c r="L865" s="68"/>
      <c r="M865" s="68"/>
      <c r="N865" s="348"/>
      <c r="O865" s="348"/>
      <c r="P865" s="214">
        <v>0</v>
      </c>
      <c r="Q865" s="214">
        <v>148</v>
      </c>
      <c r="R865" s="68" t="s">
        <v>1479</v>
      </c>
      <c r="S865" s="349"/>
      <c r="T865" s="272"/>
    </row>
    <row r="866" spans="1:20" ht="38.25">
      <c r="A866" s="191">
        <v>650</v>
      </c>
      <c r="B866" s="68"/>
      <c r="C866" s="212" t="s">
        <v>175</v>
      </c>
      <c r="D866" s="213">
        <v>45700</v>
      </c>
      <c r="E866" s="191" t="s">
        <v>3235</v>
      </c>
      <c r="F866" s="191" t="s">
        <v>3</v>
      </c>
      <c r="G866" s="191">
        <v>2258667</v>
      </c>
      <c r="H866" s="68"/>
      <c r="I866" s="197" t="s">
        <v>4359</v>
      </c>
      <c r="J866" s="68"/>
      <c r="K866" s="68"/>
      <c r="L866" s="68"/>
      <c r="M866" s="68"/>
      <c r="N866" s="348"/>
      <c r="O866" s="348"/>
      <c r="P866" s="214">
        <v>0</v>
      </c>
      <c r="Q866" s="214">
        <v>120</v>
      </c>
      <c r="R866" s="68" t="s">
        <v>1479</v>
      </c>
      <c r="S866" s="349"/>
      <c r="T866" s="272"/>
    </row>
    <row r="867" spans="1:20" ht="51">
      <c r="A867" s="191">
        <v>383</v>
      </c>
      <c r="B867" s="68"/>
      <c r="C867" s="212" t="s">
        <v>1242</v>
      </c>
      <c r="D867" s="213">
        <v>45700</v>
      </c>
      <c r="E867" s="191" t="s">
        <v>3236</v>
      </c>
      <c r="F867" s="191" t="s">
        <v>3</v>
      </c>
      <c r="G867" s="191">
        <v>2258687</v>
      </c>
      <c r="H867" s="68"/>
      <c r="I867" s="197" t="s">
        <v>4360</v>
      </c>
      <c r="J867" s="68"/>
      <c r="K867" s="68"/>
      <c r="L867" s="68"/>
      <c r="M867" s="68"/>
      <c r="N867" s="348"/>
      <c r="O867" s="348"/>
      <c r="P867" s="214">
        <v>0</v>
      </c>
      <c r="Q867" s="214">
        <v>60481.5</v>
      </c>
      <c r="R867" s="68" t="s">
        <v>1479</v>
      </c>
      <c r="S867" s="349"/>
      <c r="T867" s="272"/>
    </row>
    <row r="868" spans="1:20" ht="51">
      <c r="A868" s="191">
        <v>383</v>
      </c>
      <c r="B868" s="68"/>
      <c r="C868" s="212" t="s">
        <v>1242</v>
      </c>
      <c r="D868" s="213">
        <v>45700</v>
      </c>
      <c r="E868" s="191" t="s">
        <v>3237</v>
      </c>
      <c r="F868" s="191" t="s">
        <v>3</v>
      </c>
      <c r="G868" s="191">
        <v>2258690</v>
      </c>
      <c r="H868" s="68"/>
      <c r="I868" s="197" t="s">
        <v>4361</v>
      </c>
      <c r="J868" s="68"/>
      <c r="K868" s="68"/>
      <c r="L868" s="68"/>
      <c r="M868" s="68"/>
      <c r="N868" s="348"/>
      <c r="O868" s="348"/>
      <c r="P868" s="214">
        <v>0</v>
      </c>
      <c r="Q868" s="214">
        <v>1806.77</v>
      </c>
      <c r="R868" s="68" t="s">
        <v>1479</v>
      </c>
      <c r="S868" s="349"/>
      <c r="T868" s="272"/>
    </row>
    <row r="869" spans="1:20" ht="38.25">
      <c r="A869" s="191">
        <v>46</v>
      </c>
      <c r="B869" s="68"/>
      <c r="C869" s="212" t="s">
        <v>1367</v>
      </c>
      <c r="D869" s="213">
        <v>45700</v>
      </c>
      <c r="E869" s="191" t="s">
        <v>3238</v>
      </c>
      <c r="F869" s="191" t="s">
        <v>3</v>
      </c>
      <c r="G869" s="191">
        <v>2258716</v>
      </c>
      <c r="H869" s="68"/>
      <c r="I869" s="197" t="s">
        <v>4362</v>
      </c>
      <c r="J869" s="68"/>
      <c r="K869" s="68"/>
      <c r="L869" s="68"/>
      <c r="M869" s="68"/>
      <c r="N869" s="348"/>
      <c r="O869" s="348"/>
      <c r="P869" s="214">
        <v>0</v>
      </c>
      <c r="Q869" s="214">
        <v>5000</v>
      </c>
      <c r="R869" s="68" t="s">
        <v>1479</v>
      </c>
      <c r="S869" s="349"/>
      <c r="T869" s="272"/>
    </row>
    <row r="870" spans="1:20" ht="63.75">
      <c r="A870" s="191" t="s">
        <v>550</v>
      </c>
      <c r="B870" s="68"/>
      <c r="C870" s="212" t="s">
        <v>589</v>
      </c>
      <c r="D870" s="213">
        <v>45700</v>
      </c>
      <c r="E870" s="191" t="s">
        <v>3239</v>
      </c>
      <c r="F870" s="191" t="s">
        <v>3</v>
      </c>
      <c r="G870" s="191">
        <v>2258720</v>
      </c>
      <c r="H870" s="68"/>
      <c r="I870" s="197" t="s">
        <v>2348</v>
      </c>
      <c r="J870" s="68"/>
      <c r="K870" s="68"/>
      <c r="L870" s="68"/>
      <c r="M870" s="68"/>
      <c r="N870" s="348"/>
      <c r="O870" s="348"/>
      <c r="P870" s="214">
        <v>0</v>
      </c>
      <c r="Q870" s="214">
        <v>800</v>
      </c>
      <c r="R870" s="68" t="s">
        <v>1479</v>
      </c>
      <c r="S870" s="349"/>
      <c r="T870" s="272"/>
    </row>
    <row r="871" spans="1:20" ht="51">
      <c r="A871" s="191">
        <v>591</v>
      </c>
      <c r="B871" s="68"/>
      <c r="C871" s="212" t="s">
        <v>670</v>
      </c>
      <c r="D871" s="213">
        <v>45700</v>
      </c>
      <c r="E871" s="191" t="s">
        <v>3240</v>
      </c>
      <c r="F871" s="191" t="s">
        <v>3</v>
      </c>
      <c r="G871" s="191">
        <v>2258726</v>
      </c>
      <c r="H871" s="68"/>
      <c r="I871" s="197" t="s">
        <v>4363</v>
      </c>
      <c r="J871" s="68"/>
      <c r="K871" s="68"/>
      <c r="L871" s="68"/>
      <c r="M871" s="68"/>
      <c r="N871" s="348"/>
      <c r="O871" s="348"/>
      <c r="P871" s="214">
        <v>0</v>
      </c>
      <c r="Q871" s="214">
        <v>2</v>
      </c>
      <c r="R871" s="68" t="s">
        <v>1479</v>
      </c>
      <c r="S871" s="349"/>
      <c r="T871" s="272"/>
    </row>
    <row r="872" spans="1:20" ht="51">
      <c r="A872" s="191">
        <v>383</v>
      </c>
      <c r="B872" s="68"/>
      <c r="C872" s="212" t="s">
        <v>1242</v>
      </c>
      <c r="D872" s="213">
        <v>45700</v>
      </c>
      <c r="E872" s="191" t="s">
        <v>3241</v>
      </c>
      <c r="F872" s="191" t="s">
        <v>3</v>
      </c>
      <c r="G872" s="191">
        <v>2258727</v>
      </c>
      <c r="H872" s="68"/>
      <c r="I872" s="197" t="s">
        <v>4364</v>
      </c>
      <c r="J872" s="68"/>
      <c r="K872" s="68"/>
      <c r="L872" s="68"/>
      <c r="M872" s="68"/>
      <c r="N872" s="348"/>
      <c r="O872" s="348"/>
      <c r="P872" s="214">
        <v>0</v>
      </c>
      <c r="Q872" s="214">
        <v>15698</v>
      </c>
      <c r="R872" s="68" t="s">
        <v>1479</v>
      </c>
      <c r="S872" s="349"/>
      <c r="T872" s="272"/>
    </row>
    <row r="873" spans="1:20" ht="51">
      <c r="A873" s="191">
        <v>383</v>
      </c>
      <c r="B873" s="68"/>
      <c r="C873" s="212" t="s">
        <v>1242</v>
      </c>
      <c r="D873" s="213">
        <v>45700</v>
      </c>
      <c r="E873" s="191" t="s">
        <v>3242</v>
      </c>
      <c r="F873" s="191" t="s">
        <v>3</v>
      </c>
      <c r="G873" s="191">
        <v>2258728</v>
      </c>
      <c r="H873" s="68"/>
      <c r="I873" s="197" t="s">
        <v>4365</v>
      </c>
      <c r="J873" s="68"/>
      <c r="K873" s="68"/>
      <c r="L873" s="68"/>
      <c r="M873" s="68"/>
      <c r="N873" s="348"/>
      <c r="O873" s="348"/>
      <c r="P873" s="214">
        <v>0</v>
      </c>
      <c r="Q873" s="214">
        <v>6947</v>
      </c>
      <c r="R873" s="68" t="s">
        <v>1479</v>
      </c>
      <c r="S873" s="349"/>
      <c r="T873" s="272"/>
    </row>
    <row r="874" spans="1:20" ht="51">
      <c r="A874" s="191">
        <v>383</v>
      </c>
      <c r="B874" s="68"/>
      <c r="C874" s="212" t="s">
        <v>1242</v>
      </c>
      <c r="D874" s="213">
        <v>45700</v>
      </c>
      <c r="E874" s="191" t="s">
        <v>3243</v>
      </c>
      <c r="F874" s="191" t="s">
        <v>3</v>
      </c>
      <c r="G874" s="191">
        <v>2258730</v>
      </c>
      <c r="H874" s="68"/>
      <c r="I874" s="197" t="s">
        <v>4366</v>
      </c>
      <c r="J874" s="68"/>
      <c r="K874" s="68"/>
      <c r="L874" s="68"/>
      <c r="M874" s="68"/>
      <c r="N874" s="348"/>
      <c r="O874" s="348"/>
      <c r="P874" s="214">
        <v>0</v>
      </c>
      <c r="Q874" s="214">
        <v>4526</v>
      </c>
      <c r="R874" s="68" t="s">
        <v>1479</v>
      </c>
      <c r="S874" s="349"/>
      <c r="T874" s="272"/>
    </row>
    <row r="875" spans="1:20" ht="51">
      <c r="A875" s="191">
        <v>383</v>
      </c>
      <c r="B875" s="68"/>
      <c r="C875" s="212" t="s">
        <v>1242</v>
      </c>
      <c r="D875" s="213">
        <v>45700</v>
      </c>
      <c r="E875" s="191" t="s">
        <v>3244</v>
      </c>
      <c r="F875" s="191" t="s">
        <v>3</v>
      </c>
      <c r="G875" s="191">
        <v>2258731</v>
      </c>
      <c r="H875" s="68"/>
      <c r="I875" s="197" t="s">
        <v>4367</v>
      </c>
      <c r="J875" s="68"/>
      <c r="K875" s="68"/>
      <c r="L875" s="68"/>
      <c r="M875" s="68"/>
      <c r="N875" s="348"/>
      <c r="O875" s="348"/>
      <c r="P875" s="214">
        <v>0</v>
      </c>
      <c r="Q875" s="214">
        <v>16821</v>
      </c>
      <c r="R875" s="68" t="s">
        <v>1479</v>
      </c>
      <c r="S875" s="349"/>
      <c r="T875" s="272"/>
    </row>
    <row r="876" spans="1:20" ht="51">
      <c r="A876" s="191">
        <v>383</v>
      </c>
      <c r="B876" s="68"/>
      <c r="C876" s="212" t="s">
        <v>1242</v>
      </c>
      <c r="D876" s="213">
        <v>45700</v>
      </c>
      <c r="E876" s="191" t="s">
        <v>3245</v>
      </c>
      <c r="F876" s="191" t="s">
        <v>3</v>
      </c>
      <c r="G876" s="191">
        <v>2258733</v>
      </c>
      <c r="H876" s="68"/>
      <c r="I876" s="197" t="s">
        <v>4368</v>
      </c>
      <c r="J876" s="68"/>
      <c r="K876" s="68"/>
      <c r="L876" s="68"/>
      <c r="M876" s="68"/>
      <c r="N876" s="348"/>
      <c r="O876" s="348"/>
      <c r="P876" s="214">
        <v>0</v>
      </c>
      <c r="Q876" s="214">
        <v>2321</v>
      </c>
      <c r="R876" s="68" t="s">
        <v>1479</v>
      </c>
      <c r="S876" s="349"/>
      <c r="T876" s="272"/>
    </row>
    <row r="877" spans="1:20" ht="51">
      <c r="A877" s="191">
        <v>383</v>
      </c>
      <c r="B877" s="68"/>
      <c r="C877" s="212" t="s">
        <v>1242</v>
      </c>
      <c r="D877" s="213">
        <v>45700</v>
      </c>
      <c r="E877" s="191" t="s">
        <v>3246</v>
      </c>
      <c r="F877" s="191" t="s">
        <v>3</v>
      </c>
      <c r="G877" s="191">
        <v>2258735</v>
      </c>
      <c r="H877" s="68"/>
      <c r="I877" s="197" t="s">
        <v>4369</v>
      </c>
      <c r="J877" s="68"/>
      <c r="K877" s="68"/>
      <c r="L877" s="68"/>
      <c r="M877" s="68"/>
      <c r="N877" s="348"/>
      <c r="O877" s="348"/>
      <c r="P877" s="214">
        <v>0</v>
      </c>
      <c r="Q877" s="214">
        <v>421</v>
      </c>
      <c r="R877" s="68" t="s">
        <v>1479</v>
      </c>
      <c r="S877" s="349"/>
      <c r="T877" s="272"/>
    </row>
    <row r="878" spans="1:20" ht="51">
      <c r="A878" s="191">
        <v>383</v>
      </c>
      <c r="B878" s="68"/>
      <c r="C878" s="212" t="s">
        <v>1242</v>
      </c>
      <c r="D878" s="213">
        <v>45700</v>
      </c>
      <c r="E878" s="191" t="s">
        <v>3247</v>
      </c>
      <c r="F878" s="191" t="s">
        <v>3</v>
      </c>
      <c r="G878" s="191">
        <v>2258736</v>
      </c>
      <c r="H878" s="68"/>
      <c r="I878" s="197" t="s">
        <v>4370</v>
      </c>
      <c r="J878" s="68"/>
      <c r="K878" s="68"/>
      <c r="L878" s="68"/>
      <c r="M878" s="68"/>
      <c r="N878" s="348"/>
      <c r="O878" s="348"/>
      <c r="P878" s="214">
        <v>0</v>
      </c>
      <c r="Q878" s="214">
        <v>2568</v>
      </c>
      <c r="R878" s="68" t="s">
        <v>1479</v>
      </c>
      <c r="S878" s="349"/>
      <c r="T878" s="272"/>
    </row>
    <row r="879" spans="1:20" ht="51">
      <c r="A879" s="191">
        <v>383</v>
      </c>
      <c r="B879" s="68"/>
      <c r="C879" s="212" t="s">
        <v>1242</v>
      </c>
      <c r="D879" s="213">
        <v>45700</v>
      </c>
      <c r="E879" s="191" t="s">
        <v>3248</v>
      </c>
      <c r="F879" s="191" t="s">
        <v>3</v>
      </c>
      <c r="G879" s="191">
        <v>2258737</v>
      </c>
      <c r="H879" s="68"/>
      <c r="I879" s="197" t="s">
        <v>4371</v>
      </c>
      <c r="J879" s="68"/>
      <c r="K879" s="68"/>
      <c r="L879" s="68"/>
      <c r="M879" s="68"/>
      <c r="N879" s="348"/>
      <c r="O879" s="348"/>
      <c r="P879" s="214">
        <v>0</v>
      </c>
      <c r="Q879" s="214">
        <v>7326</v>
      </c>
      <c r="R879" s="68" t="s">
        <v>1479</v>
      </c>
      <c r="S879" s="349"/>
      <c r="T879" s="272"/>
    </row>
    <row r="880" spans="1:20" ht="38.25">
      <c r="A880" s="191">
        <v>46</v>
      </c>
      <c r="B880" s="68"/>
      <c r="C880" s="212" t="s">
        <v>1367</v>
      </c>
      <c r="D880" s="213">
        <v>45700</v>
      </c>
      <c r="E880" s="191" t="s">
        <v>3249</v>
      </c>
      <c r="F880" s="191" t="s">
        <v>3</v>
      </c>
      <c r="G880" s="191">
        <v>2258762</v>
      </c>
      <c r="H880" s="68"/>
      <c r="I880" s="197" t="s">
        <v>4372</v>
      </c>
      <c r="J880" s="68"/>
      <c r="K880" s="68"/>
      <c r="L880" s="68"/>
      <c r="M880" s="68"/>
      <c r="N880" s="348"/>
      <c r="O880" s="348"/>
      <c r="P880" s="214">
        <v>0</v>
      </c>
      <c r="Q880" s="214">
        <v>36</v>
      </c>
      <c r="R880" s="68" t="s">
        <v>1479</v>
      </c>
      <c r="S880" s="349"/>
      <c r="T880" s="272"/>
    </row>
    <row r="881" spans="1:20" ht="38.25">
      <c r="A881" s="191">
        <v>46</v>
      </c>
      <c r="B881" s="68"/>
      <c r="C881" s="212" t="s">
        <v>1367</v>
      </c>
      <c r="D881" s="213">
        <v>45700</v>
      </c>
      <c r="E881" s="191" t="s">
        <v>3250</v>
      </c>
      <c r="F881" s="191" t="s">
        <v>3</v>
      </c>
      <c r="G881" s="191">
        <v>2258763</v>
      </c>
      <c r="H881" s="68"/>
      <c r="I881" s="197" t="s">
        <v>4373</v>
      </c>
      <c r="J881" s="68"/>
      <c r="K881" s="68"/>
      <c r="L881" s="68"/>
      <c r="M881" s="68"/>
      <c r="N881" s="348"/>
      <c r="O881" s="348"/>
      <c r="P881" s="214">
        <v>0</v>
      </c>
      <c r="Q881" s="214">
        <v>36</v>
      </c>
      <c r="R881" s="68" t="s">
        <v>1479</v>
      </c>
      <c r="S881" s="349"/>
      <c r="T881" s="272"/>
    </row>
    <row r="882" spans="1:20" ht="51">
      <c r="A882" s="191">
        <v>599</v>
      </c>
      <c r="B882" s="68"/>
      <c r="C882" s="212" t="s">
        <v>1245</v>
      </c>
      <c r="D882" s="213">
        <v>45700</v>
      </c>
      <c r="E882" s="191" t="s">
        <v>3251</v>
      </c>
      <c r="F882" s="191" t="s">
        <v>3</v>
      </c>
      <c r="G882" s="191">
        <v>2258787</v>
      </c>
      <c r="H882" s="68"/>
      <c r="I882" s="197" t="s">
        <v>4374</v>
      </c>
      <c r="J882" s="68"/>
      <c r="K882" s="68"/>
      <c r="L882" s="68"/>
      <c r="M882" s="68"/>
      <c r="N882" s="348"/>
      <c r="O882" s="348"/>
      <c r="P882" s="214">
        <v>0</v>
      </c>
      <c r="Q882" s="214">
        <v>50</v>
      </c>
      <c r="R882" s="68" t="s">
        <v>1479</v>
      </c>
      <c r="S882" s="349"/>
      <c r="T882" s="272"/>
    </row>
    <row r="883" spans="1:20" ht="63.75">
      <c r="A883" s="191">
        <v>290</v>
      </c>
      <c r="B883" s="68"/>
      <c r="C883" s="212" t="s">
        <v>118</v>
      </c>
      <c r="D883" s="213">
        <v>45700</v>
      </c>
      <c r="E883" s="191" t="s">
        <v>3252</v>
      </c>
      <c r="F883" s="191" t="s">
        <v>3</v>
      </c>
      <c r="G883" s="191">
        <v>2258565</v>
      </c>
      <c r="H883" s="68"/>
      <c r="I883" s="197" t="s">
        <v>4375</v>
      </c>
      <c r="J883" s="68"/>
      <c r="K883" s="68"/>
      <c r="L883" s="68"/>
      <c r="M883" s="68"/>
      <c r="N883" s="348"/>
      <c r="O883" s="348"/>
      <c r="P883" s="214">
        <v>0</v>
      </c>
      <c r="Q883" s="214">
        <v>243493.82</v>
      </c>
      <c r="R883" s="68" t="s">
        <v>1479</v>
      </c>
      <c r="S883" s="349"/>
      <c r="T883" s="272"/>
    </row>
    <row r="884" spans="1:20" ht="51">
      <c r="A884" s="191">
        <v>291</v>
      </c>
      <c r="B884" s="68"/>
      <c r="C884" s="212" t="s">
        <v>119</v>
      </c>
      <c r="D884" s="213">
        <v>45700</v>
      </c>
      <c r="E884" s="191" t="s">
        <v>3253</v>
      </c>
      <c r="F884" s="191" t="s">
        <v>3</v>
      </c>
      <c r="G884" s="191">
        <v>2258601</v>
      </c>
      <c r="H884" s="68"/>
      <c r="I884" s="197" t="s">
        <v>4376</v>
      </c>
      <c r="J884" s="68"/>
      <c r="K884" s="68"/>
      <c r="L884" s="68"/>
      <c r="M884" s="68"/>
      <c r="N884" s="348"/>
      <c r="O884" s="348"/>
      <c r="P884" s="214">
        <v>0</v>
      </c>
      <c r="Q884" s="214">
        <v>16121.62</v>
      </c>
      <c r="R884" s="68" t="s">
        <v>1479</v>
      </c>
      <c r="S884" s="349"/>
      <c r="T884" s="272"/>
    </row>
    <row r="885" spans="1:20" ht="51">
      <c r="A885" s="191" t="s">
        <v>550</v>
      </c>
      <c r="B885" s="68"/>
      <c r="C885" s="212" t="s">
        <v>589</v>
      </c>
      <c r="D885" s="213">
        <v>45700</v>
      </c>
      <c r="E885" s="191" t="s">
        <v>3254</v>
      </c>
      <c r="F885" s="191" t="s">
        <v>3</v>
      </c>
      <c r="G885" s="191">
        <v>2258624</v>
      </c>
      <c r="H885" s="68"/>
      <c r="I885" s="197" t="s">
        <v>4377</v>
      </c>
      <c r="J885" s="68"/>
      <c r="K885" s="68"/>
      <c r="L885" s="68"/>
      <c r="M885" s="68"/>
      <c r="N885" s="348"/>
      <c r="O885" s="348"/>
      <c r="P885" s="214">
        <v>0</v>
      </c>
      <c r="Q885" s="214">
        <v>7684</v>
      </c>
      <c r="R885" s="68" t="s">
        <v>1479</v>
      </c>
      <c r="S885" s="349"/>
      <c r="T885" s="272"/>
    </row>
    <row r="886" spans="1:20" ht="38.25">
      <c r="A886" s="191">
        <v>522</v>
      </c>
      <c r="B886" s="68"/>
      <c r="C886" s="212" t="s">
        <v>163</v>
      </c>
      <c r="D886" s="213">
        <v>45700</v>
      </c>
      <c r="E886" s="191" t="s">
        <v>3255</v>
      </c>
      <c r="F886" s="191" t="s">
        <v>3</v>
      </c>
      <c r="G886" s="191">
        <v>2258629</v>
      </c>
      <c r="H886" s="68"/>
      <c r="I886" s="197" t="s">
        <v>4378</v>
      </c>
      <c r="J886" s="68"/>
      <c r="K886" s="68"/>
      <c r="L886" s="68"/>
      <c r="M886" s="68"/>
      <c r="N886" s="348"/>
      <c r="O886" s="348"/>
      <c r="P886" s="214">
        <v>0</v>
      </c>
      <c r="Q886" s="214">
        <v>11050</v>
      </c>
      <c r="R886" s="68" t="s">
        <v>1479</v>
      </c>
      <c r="S886" s="349"/>
      <c r="T886" s="272"/>
    </row>
    <row r="887" spans="1:20" ht="51">
      <c r="A887" s="191">
        <v>522</v>
      </c>
      <c r="B887" s="68"/>
      <c r="C887" s="212" t="s">
        <v>163</v>
      </c>
      <c r="D887" s="213">
        <v>45700</v>
      </c>
      <c r="E887" s="191" t="s">
        <v>3256</v>
      </c>
      <c r="F887" s="191" t="s">
        <v>3</v>
      </c>
      <c r="G887" s="191">
        <v>2258631</v>
      </c>
      <c r="H887" s="68"/>
      <c r="I887" s="197" t="s">
        <v>4379</v>
      </c>
      <c r="J887" s="68"/>
      <c r="K887" s="68"/>
      <c r="L887" s="68"/>
      <c r="M887" s="68"/>
      <c r="N887" s="348"/>
      <c r="O887" s="348"/>
      <c r="P887" s="214">
        <v>0</v>
      </c>
      <c r="Q887" s="214">
        <v>11050</v>
      </c>
      <c r="R887" s="68" t="s">
        <v>1479</v>
      </c>
      <c r="S887" s="349"/>
      <c r="T887" s="272"/>
    </row>
    <row r="888" spans="1:20" ht="63.75">
      <c r="A888" s="191">
        <v>382</v>
      </c>
      <c r="B888" s="68"/>
      <c r="C888" s="212" t="s">
        <v>1241</v>
      </c>
      <c r="D888" s="213">
        <v>45700</v>
      </c>
      <c r="E888" s="191" t="s">
        <v>3257</v>
      </c>
      <c r="F888" s="191" t="s">
        <v>3</v>
      </c>
      <c r="G888" s="191">
        <v>2258632</v>
      </c>
      <c r="H888" s="68"/>
      <c r="I888" s="197" t="s">
        <v>4380</v>
      </c>
      <c r="J888" s="68"/>
      <c r="K888" s="68"/>
      <c r="L888" s="68"/>
      <c r="M888" s="68"/>
      <c r="N888" s="348"/>
      <c r="O888" s="348"/>
      <c r="P888" s="214">
        <v>0</v>
      </c>
      <c r="Q888" s="214">
        <v>2292269.7599999998</v>
      </c>
      <c r="R888" s="68" t="s">
        <v>1479</v>
      </c>
      <c r="S888" s="349"/>
      <c r="T888" s="272"/>
    </row>
    <row r="889" spans="1:20" ht="63.75">
      <c r="A889" s="191">
        <v>382</v>
      </c>
      <c r="B889" s="68"/>
      <c r="C889" s="212" t="s">
        <v>1241</v>
      </c>
      <c r="D889" s="213">
        <v>45700</v>
      </c>
      <c r="E889" s="191" t="s">
        <v>3258</v>
      </c>
      <c r="F889" s="191" t="s">
        <v>3</v>
      </c>
      <c r="G889" s="191">
        <v>2258634</v>
      </c>
      <c r="H889" s="68"/>
      <c r="I889" s="197" t="s">
        <v>4381</v>
      </c>
      <c r="J889" s="68"/>
      <c r="K889" s="68"/>
      <c r="L889" s="68"/>
      <c r="M889" s="68"/>
      <c r="N889" s="348"/>
      <c r="O889" s="348"/>
      <c r="P889" s="214">
        <v>0</v>
      </c>
      <c r="Q889" s="214">
        <v>1099</v>
      </c>
      <c r="R889" s="68" t="s">
        <v>1479</v>
      </c>
      <c r="S889" s="349"/>
      <c r="T889" s="272"/>
    </row>
    <row r="890" spans="1:20" ht="63.75">
      <c r="A890" s="191">
        <v>382</v>
      </c>
      <c r="B890" s="68"/>
      <c r="C890" s="212" t="s">
        <v>1241</v>
      </c>
      <c r="D890" s="213">
        <v>45700</v>
      </c>
      <c r="E890" s="191" t="s">
        <v>3259</v>
      </c>
      <c r="F890" s="191" t="s">
        <v>3</v>
      </c>
      <c r="G890" s="191">
        <v>2258638</v>
      </c>
      <c r="H890" s="68"/>
      <c r="I890" s="197" t="s">
        <v>4382</v>
      </c>
      <c r="J890" s="68"/>
      <c r="K890" s="68"/>
      <c r="L890" s="68"/>
      <c r="M890" s="68"/>
      <c r="N890" s="348"/>
      <c r="O890" s="348"/>
      <c r="P890" s="214">
        <v>0</v>
      </c>
      <c r="Q890" s="214">
        <v>782</v>
      </c>
      <c r="R890" s="68" t="s">
        <v>1479</v>
      </c>
      <c r="S890" s="349"/>
      <c r="T890" s="272"/>
    </row>
    <row r="891" spans="1:20" ht="76.5">
      <c r="A891" s="191">
        <v>862</v>
      </c>
      <c r="B891" s="68"/>
      <c r="C891" s="212" t="s">
        <v>187</v>
      </c>
      <c r="D891" s="213">
        <v>45700</v>
      </c>
      <c r="E891" s="191" t="s">
        <v>3260</v>
      </c>
      <c r="F891" s="191" t="s">
        <v>635</v>
      </c>
      <c r="G891" s="191">
        <v>10916336</v>
      </c>
      <c r="H891" s="68"/>
      <c r="I891" s="197" t="s">
        <v>4383</v>
      </c>
      <c r="J891" s="68"/>
      <c r="K891" s="68"/>
      <c r="L891" s="68"/>
      <c r="M891" s="68"/>
      <c r="N891" s="348"/>
      <c r="O891" s="348"/>
      <c r="P891" s="214">
        <v>0</v>
      </c>
      <c r="Q891" s="214">
        <v>1780.21</v>
      </c>
      <c r="R891" s="68" t="s">
        <v>1479</v>
      </c>
      <c r="S891" s="349"/>
      <c r="T891" s="272"/>
    </row>
    <row r="892" spans="1:20" ht="76.5">
      <c r="A892" s="191">
        <v>66</v>
      </c>
      <c r="B892" s="68"/>
      <c r="C892" s="212" t="s">
        <v>46</v>
      </c>
      <c r="D892" s="213">
        <v>45700</v>
      </c>
      <c r="E892" s="191" t="s">
        <v>3261</v>
      </c>
      <c r="F892" s="191" t="s">
        <v>635</v>
      </c>
      <c r="G892" s="191">
        <v>10916329</v>
      </c>
      <c r="H892" s="68"/>
      <c r="I892" s="197" t="s">
        <v>4384</v>
      </c>
      <c r="J892" s="68"/>
      <c r="K892" s="68"/>
      <c r="L892" s="68"/>
      <c r="M892" s="68"/>
      <c r="N892" s="348"/>
      <c r="O892" s="348"/>
      <c r="P892" s="214">
        <v>0</v>
      </c>
      <c r="Q892" s="214">
        <v>1780.21</v>
      </c>
      <c r="R892" s="68" t="s">
        <v>1479</v>
      </c>
      <c r="S892" s="349"/>
      <c r="T892" s="272"/>
    </row>
    <row r="893" spans="1:20" ht="63.75">
      <c r="A893" s="191">
        <v>340</v>
      </c>
      <c r="B893" s="68"/>
      <c r="C893" s="212" t="s">
        <v>136</v>
      </c>
      <c r="D893" s="213">
        <v>45700</v>
      </c>
      <c r="E893" s="191" t="s">
        <v>3262</v>
      </c>
      <c r="F893" s="191" t="s">
        <v>6</v>
      </c>
      <c r="G893" s="191">
        <v>3028122</v>
      </c>
      <c r="H893" s="68"/>
      <c r="I893" s="197" t="s">
        <v>4385</v>
      </c>
      <c r="J893" s="68"/>
      <c r="K893" s="68"/>
      <c r="L893" s="68"/>
      <c r="M893" s="68"/>
      <c r="N893" s="348"/>
      <c r="O893" s="348"/>
      <c r="P893" s="214">
        <v>0</v>
      </c>
      <c r="Q893" s="214">
        <v>36179.230000000003</v>
      </c>
      <c r="R893" s="68" t="s">
        <v>1479</v>
      </c>
      <c r="S893" s="349"/>
      <c r="T893" s="272"/>
    </row>
    <row r="894" spans="1:20" ht="63.75">
      <c r="A894" s="191">
        <v>340</v>
      </c>
      <c r="B894" s="68"/>
      <c r="C894" s="212" t="s">
        <v>136</v>
      </c>
      <c r="D894" s="213">
        <v>45700</v>
      </c>
      <c r="E894" s="191" t="s">
        <v>3263</v>
      </c>
      <c r="F894" s="191" t="s">
        <v>6</v>
      </c>
      <c r="G894" s="191">
        <v>3028124</v>
      </c>
      <c r="H894" s="68"/>
      <c r="I894" s="197" t="s">
        <v>4386</v>
      </c>
      <c r="J894" s="68"/>
      <c r="K894" s="68"/>
      <c r="L894" s="68"/>
      <c r="M894" s="68"/>
      <c r="N894" s="348"/>
      <c r="O894" s="348"/>
      <c r="P894" s="214">
        <v>0</v>
      </c>
      <c r="Q894" s="214">
        <v>11154.63</v>
      </c>
      <c r="R894" s="68" t="s">
        <v>1479</v>
      </c>
      <c r="S894" s="349"/>
      <c r="T894" s="272"/>
    </row>
    <row r="895" spans="1:20" ht="63.75">
      <c r="A895" s="191">
        <v>340</v>
      </c>
      <c r="B895" s="68"/>
      <c r="C895" s="212" t="s">
        <v>136</v>
      </c>
      <c r="D895" s="213">
        <v>45700</v>
      </c>
      <c r="E895" s="191" t="s">
        <v>3264</v>
      </c>
      <c r="F895" s="191" t="s">
        <v>14</v>
      </c>
      <c r="G895" s="191">
        <v>3028123</v>
      </c>
      <c r="H895" s="68"/>
      <c r="I895" s="197" t="s">
        <v>4387</v>
      </c>
      <c r="J895" s="68"/>
      <c r="K895" s="68"/>
      <c r="L895" s="68"/>
      <c r="M895" s="68"/>
      <c r="N895" s="348"/>
      <c r="O895" s="348"/>
      <c r="P895" s="214">
        <v>60</v>
      </c>
      <c r="Q895" s="214">
        <v>0</v>
      </c>
      <c r="R895" s="68" t="s">
        <v>1479</v>
      </c>
      <c r="S895" s="349"/>
      <c r="T895" s="272"/>
    </row>
    <row r="896" spans="1:20" ht="63.75">
      <c r="A896" s="191">
        <v>340</v>
      </c>
      <c r="B896" s="68"/>
      <c r="C896" s="212" t="s">
        <v>136</v>
      </c>
      <c r="D896" s="213">
        <v>45700</v>
      </c>
      <c r="E896" s="191" t="s">
        <v>3265</v>
      </c>
      <c r="F896" s="191" t="s">
        <v>14</v>
      </c>
      <c r="G896" s="191">
        <v>3028125</v>
      </c>
      <c r="H896" s="68"/>
      <c r="I896" s="197" t="s">
        <v>2388</v>
      </c>
      <c r="J896" s="68"/>
      <c r="K896" s="68"/>
      <c r="L896" s="68"/>
      <c r="M896" s="68"/>
      <c r="N896" s="348"/>
      <c r="O896" s="348"/>
      <c r="P896" s="214">
        <v>60</v>
      </c>
      <c r="Q896" s="214">
        <v>0</v>
      </c>
      <c r="R896" s="68" t="s">
        <v>1479</v>
      </c>
      <c r="S896" s="349"/>
      <c r="T896" s="272"/>
    </row>
    <row r="897" spans="1:20" ht="63.75">
      <c r="A897" s="191">
        <v>16</v>
      </c>
      <c r="B897" s="68"/>
      <c r="C897" s="212" t="s">
        <v>40</v>
      </c>
      <c r="D897" s="213">
        <v>45700</v>
      </c>
      <c r="E897" s="191" t="s">
        <v>3266</v>
      </c>
      <c r="F897" s="191" t="s">
        <v>6</v>
      </c>
      <c r="G897" s="191">
        <v>2169509</v>
      </c>
      <c r="H897" s="68"/>
      <c r="I897" s="197" t="s">
        <v>4388</v>
      </c>
      <c r="J897" s="68"/>
      <c r="K897" s="68"/>
      <c r="L897" s="68"/>
      <c r="M897" s="68"/>
      <c r="N897" s="348"/>
      <c r="O897" s="348"/>
      <c r="P897" s="214">
        <v>0</v>
      </c>
      <c r="Q897" s="214">
        <v>748650</v>
      </c>
      <c r="R897" s="68" t="s">
        <v>1479</v>
      </c>
      <c r="S897" s="349"/>
      <c r="T897" s="272"/>
    </row>
    <row r="898" spans="1:20" ht="51">
      <c r="A898" s="191">
        <v>513</v>
      </c>
      <c r="B898" s="68"/>
      <c r="C898" s="212" t="s">
        <v>160</v>
      </c>
      <c r="D898" s="213">
        <v>45700</v>
      </c>
      <c r="E898" s="191" t="s">
        <v>3267</v>
      </c>
      <c r="F898" s="191" t="s">
        <v>6</v>
      </c>
      <c r="G898" s="191">
        <v>2169593</v>
      </c>
      <c r="H898" s="68"/>
      <c r="I898" s="197" t="s">
        <v>4389</v>
      </c>
      <c r="J898" s="68"/>
      <c r="K898" s="68"/>
      <c r="L898" s="68"/>
      <c r="M898" s="68"/>
      <c r="N898" s="348"/>
      <c r="O898" s="348"/>
      <c r="P898" s="214">
        <v>0</v>
      </c>
      <c r="Q898" s="214">
        <v>2096677.5</v>
      </c>
      <c r="R898" s="68" t="s">
        <v>1479</v>
      </c>
      <c r="S898" s="349"/>
      <c r="T898" s="272"/>
    </row>
    <row r="899" spans="1:20" ht="63.75">
      <c r="A899" s="191">
        <v>862</v>
      </c>
      <c r="B899" s="68"/>
      <c r="C899" s="212" t="s">
        <v>187</v>
      </c>
      <c r="D899" s="213">
        <v>45700</v>
      </c>
      <c r="E899" s="191" t="s">
        <v>3268</v>
      </c>
      <c r="F899" s="191" t="s">
        <v>635</v>
      </c>
      <c r="G899" s="191">
        <v>10918381</v>
      </c>
      <c r="H899" s="68"/>
      <c r="I899" s="197" t="s">
        <v>4390</v>
      </c>
      <c r="J899" s="68"/>
      <c r="K899" s="68"/>
      <c r="L899" s="68"/>
      <c r="M899" s="68"/>
      <c r="N899" s="348"/>
      <c r="O899" s="348"/>
      <c r="P899" s="214">
        <v>0</v>
      </c>
      <c r="Q899" s="214">
        <v>652.17999999999995</v>
      </c>
      <c r="R899" s="68" t="s">
        <v>1479</v>
      </c>
      <c r="S899" s="349"/>
      <c r="T899" s="272"/>
    </row>
    <row r="900" spans="1:20" ht="76.5">
      <c r="A900" s="191">
        <v>862</v>
      </c>
      <c r="B900" s="68"/>
      <c r="C900" s="212" t="s">
        <v>187</v>
      </c>
      <c r="D900" s="213">
        <v>45700</v>
      </c>
      <c r="E900" s="191" t="s">
        <v>3269</v>
      </c>
      <c r="F900" s="191" t="s">
        <v>635</v>
      </c>
      <c r="G900" s="191">
        <v>10919120</v>
      </c>
      <c r="H900" s="68"/>
      <c r="I900" s="197" t="s">
        <v>4391</v>
      </c>
      <c r="J900" s="68"/>
      <c r="K900" s="68"/>
      <c r="L900" s="68"/>
      <c r="M900" s="68"/>
      <c r="N900" s="348"/>
      <c r="O900" s="348"/>
      <c r="P900" s="214">
        <v>0</v>
      </c>
      <c r="Q900" s="214">
        <v>1.35</v>
      </c>
      <c r="R900" s="68" t="s">
        <v>1479</v>
      </c>
      <c r="S900" s="349"/>
      <c r="T900" s="272"/>
    </row>
    <row r="901" spans="1:20" ht="76.5">
      <c r="A901" s="191">
        <v>862</v>
      </c>
      <c r="B901" s="68"/>
      <c r="C901" s="212" t="s">
        <v>187</v>
      </c>
      <c r="D901" s="213">
        <v>45700</v>
      </c>
      <c r="E901" s="191" t="s">
        <v>3270</v>
      </c>
      <c r="F901" s="191" t="s">
        <v>635</v>
      </c>
      <c r="G901" s="191">
        <v>10919129</v>
      </c>
      <c r="H901" s="68"/>
      <c r="I901" s="197" t="s">
        <v>4392</v>
      </c>
      <c r="J901" s="68"/>
      <c r="K901" s="68"/>
      <c r="L901" s="68"/>
      <c r="M901" s="68"/>
      <c r="N901" s="348"/>
      <c r="O901" s="348"/>
      <c r="P901" s="214">
        <v>0</v>
      </c>
      <c r="Q901" s="214">
        <v>0.59</v>
      </c>
      <c r="R901" s="68" t="s">
        <v>1479</v>
      </c>
      <c r="S901" s="349"/>
      <c r="T901" s="272"/>
    </row>
    <row r="902" spans="1:20" ht="63.75">
      <c r="A902" s="191">
        <v>862</v>
      </c>
      <c r="B902" s="68"/>
      <c r="C902" s="212" t="s">
        <v>187</v>
      </c>
      <c r="D902" s="213">
        <v>45700</v>
      </c>
      <c r="E902" s="191" t="s">
        <v>3271</v>
      </c>
      <c r="F902" s="191" t="s">
        <v>635</v>
      </c>
      <c r="G902" s="191">
        <v>10919128</v>
      </c>
      <c r="H902" s="68"/>
      <c r="I902" s="197" t="s">
        <v>4393</v>
      </c>
      <c r="J902" s="68"/>
      <c r="K902" s="68"/>
      <c r="L902" s="68"/>
      <c r="M902" s="68"/>
      <c r="N902" s="348"/>
      <c r="O902" s="348"/>
      <c r="P902" s="214">
        <v>0</v>
      </c>
      <c r="Q902" s="214">
        <v>141.38</v>
      </c>
      <c r="R902" s="68" t="s">
        <v>1479</v>
      </c>
      <c r="S902" s="349"/>
      <c r="T902" s="272"/>
    </row>
    <row r="903" spans="1:20" ht="76.5">
      <c r="A903" s="191">
        <v>862</v>
      </c>
      <c r="B903" s="68"/>
      <c r="C903" s="212" t="s">
        <v>187</v>
      </c>
      <c r="D903" s="213">
        <v>45700</v>
      </c>
      <c r="E903" s="191" t="s">
        <v>3272</v>
      </c>
      <c r="F903" s="191" t="s">
        <v>635</v>
      </c>
      <c r="G903" s="191">
        <v>10919147</v>
      </c>
      <c r="H903" s="68"/>
      <c r="I903" s="197" t="s">
        <v>4394</v>
      </c>
      <c r="J903" s="68"/>
      <c r="K903" s="68"/>
      <c r="L903" s="68"/>
      <c r="M903" s="68"/>
      <c r="N903" s="348"/>
      <c r="O903" s="348"/>
      <c r="P903" s="214">
        <v>0</v>
      </c>
      <c r="Q903" s="214">
        <v>5.51</v>
      </c>
      <c r="R903" s="68" t="s">
        <v>1479</v>
      </c>
      <c r="S903" s="349"/>
      <c r="T903" s="272"/>
    </row>
    <row r="904" spans="1:20" ht="63.75">
      <c r="A904" s="191">
        <v>862</v>
      </c>
      <c r="B904" s="68"/>
      <c r="C904" s="212" t="s">
        <v>187</v>
      </c>
      <c r="D904" s="213">
        <v>45700</v>
      </c>
      <c r="E904" s="191" t="s">
        <v>3273</v>
      </c>
      <c r="F904" s="191" t="s">
        <v>635</v>
      </c>
      <c r="G904" s="191">
        <v>10919145</v>
      </c>
      <c r="H904" s="68"/>
      <c r="I904" s="197" t="s">
        <v>4395</v>
      </c>
      <c r="J904" s="68"/>
      <c r="K904" s="68"/>
      <c r="L904" s="68"/>
      <c r="M904" s="68"/>
      <c r="N904" s="348"/>
      <c r="O904" s="348"/>
      <c r="P904" s="214">
        <v>0</v>
      </c>
      <c r="Q904" s="214">
        <v>1391.61</v>
      </c>
      <c r="R904" s="68" t="s">
        <v>1479</v>
      </c>
      <c r="S904" s="349"/>
      <c r="T904" s="272"/>
    </row>
    <row r="905" spans="1:20" ht="63.75">
      <c r="A905" s="191">
        <v>862</v>
      </c>
      <c r="B905" s="68"/>
      <c r="C905" s="212" t="s">
        <v>187</v>
      </c>
      <c r="D905" s="213">
        <v>45700</v>
      </c>
      <c r="E905" s="191" t="s">
        <v>3274</v>
      </c>
      <c r="F905" s="191" t="s">
        <v>635</v>
      </c>
      <c r="G905" s="191">
        <v>10919162</v>
      </c>
      <c r="H905" s="68"/>
      <c r="I905" s="197" t="s">
        <v>4396</v>
      </c>
      <c r="J905" s="68"/>
      <c r="K905" s="68"/>
      <c r="L905" s="68"/>
      <c r="M905" s="68"/>
      <c r="N905" s="348"/>
      <c r="O905" s="348"/>
      <c r="P905" s="214">
        <v>0</v>
      </c>
      <c r="Q905" s="214">
        <v>500.65</v>
      </c>
      <c r="R905" s="68" t="s">
        <v>1479</v>
      </c>
      <c r="S905" s="349"/>
      <c r="T905" s="272"/>
    </row>
    <row r="906" spans="1:20" ht="76.5">
      <c r="A906" s="191">
        <v>862</v>
      </c>
      <c r="B906" s="68"/>
      <c r="C906" s="212" t="s">
        <v>187</v>
      </c>
      <c r="D906" s="213">
        <v>45700</v>
      </c>
      <c r="E906" s="191" t="s">
        <v>3275</v>
      </c>
      <c r="F906" s="191" t="s">
        <v>635</v>
      </c>
      <c r="G906" s="191">
        <v>10919175</v>
      </c>
      <c r="H906" s="68"/>
      <c r="I906" s="197" t="s">
        <v>4397</v>
      </c>
      <c r="J906" s="68"/>
      <c r="K906" s="68"/>
      <c r="L906" s="68"/>
      <c r="M906" s="68"/>
      <c r="N906" s="348"/>
      <c r="O906" s="348"/>
      <c r="P906" s="214">
        <v>0</v>
      </c>
      <c r="Q906" s="214">
        <v>1.8</v>
      </c>
      <c r="R906" s="68" t="s">
        <v>1479</v>
      </c>
      <c r="S906" s="349"/>
      <c r="T906" s="272"/>
    </row>
    <row r="907" spans="1:20" ht="63.75">
      <c r="A907" s="191">
        <v>862</v>
      </c>
      <c r="B907" s="68"/>
      <c r="C907" s="212" t="s">
        <v>187</v>
      </c>
      <c r="D907" s="213">
        <v>45700</v>
      </c>
      <c r="E907" s="191" t="s">
        <v>3276</v>
      </c>
      <c r="F907" s="191" t="s">
        <v>635</v>
      </c>
      <c r="G907" s="191">
        <v>10919193</v>
      </c>
      <c r="H907" s="68"/>
      <c r="I907" s="197" t="s">
        <v>4398</v>
      </c>
      <c r="J907" s="68"/>
      <c r="K907" s="68"/>
      <c r="L907" s="68"/>
      <c r="M907" s="68"/>
      <c r="N907" s="348"/>
      <c r="O907" s="348"/>
      <c r="P907" s="214">
        <v>0</v>
      </c>
      <c r="Q907" s="214">
        <v>1890.08</v>
      </c>
      <c r="R907" s="68" t="s">
        <v>1479</v>
      </c>
      <c r="S907" s="349"/>
      <c r="T907" s="272"/>
    </row>
    <row r="908" spans="1:20" ht="76.5">
      <c r="A908" s="191">
        <v>862</v>
      </c>
      <c r="B908" s="68"/>
      <c r="C908" s="212" t="s">
        <v>187</v>
      </c>
      <c r="D908" s="213">
        <v>45700</v>
      </c>
      <c r="E908" s="191" t="s">
        <v>3277</v>
      </c>
      <c r="F908" s="191" t="s">
        <v>635</v>
      </c>
      <c r="G908" s="191">
        <v>10919194</v>
      </c>
      <c r="H908" s="68"/>
      <c r="I908" s="197" t="s">
        <v>4399</v>
      </c>
      <c r="J908" s="68"/>
      <c r="K908" s="68"/>
      <c r="L908" s="68"/>
      <c r="M908" s="68"/>
      <c r="N908" s="348"/>
      <c r="O908" s="348"/>
      <c r="P908" s="214">
        <v>0</v>
      </c>
      <c r="Q908" s="214">
        <v>9.42</v>
      </c>
      <c r="R908" s="68" t="s">
        <v>1479</v>
      </c>
      <c r="S908" s="349"/>
      <c r="T908" s="272"/>
    </row>
    <row r="909" spans="1:20" ht="76.5">
      <c r="A909" s="191">
        <v>117</v>
      </c>
      <c r="B909" s="68"/>
      <c r="C909" s="212" t="s">
        <v>54</v>
      </c>
      <c r="D909" s="213">
        <v>45700</v>
      </c>
      <c r="E909" s="191" t="s">
        <v>3278</v>
      </c>
      <c r="F909" s="191" t="s">
        <v>10</v>
      </c>
      <c r="G909" s="191">
        <v>1119188</v>
      </c>
      <c r="H909" s="68"/>
      <c r="I909" s="197" t="s">
        <v>4400</v>
      </c>
      <c r="J909" s="68"/>
      <c r="K909" s="68"/>
      <c r="L909" s="68"/>
      <c r="M909" s="68"/>
      <c r="N909" s="348"/>
      <c r="O909" s="348"/>
      <c r="P909" s="214">
        <v>60</v>
      </c>
      <c r="Q909" s="214">
        <v>0</v>
      </c>
      <c r="R909" s="68" t="s">
        <v>1479</v>
      </c>
      <c r="S909" s="349"/>
      <c r="T909" s="272"/>
    </row>
    <row r="910" spans="1:20" ht="63.75">
      <c r="A910" s="191">
        <v>513</v>
      </c>
      <c r="B910" s="68"/>
      <c r="C910" s="212" t="s">
        <v>160</v>
      </c>
      <c r="D910" s="213">
        <v>45700</v>
      </c>
      <c r="E910" s="191" t="s">
        <v>3279</v>
      </c>
      <c r="F910" s="191" t="s">
        <v>14</v>
      </c>
      <c r="G910" s="191">
        <v>3028803</v>
      </c>
      <c r="H910" s="68"/>
      <c r="I910" s="197" t="s">
        <v>4401</v>
      </c>
      <c r="J910" s="68"/>
      <c r="K910" s="68"/>
      <c r="L910" s="68"/>
      <c r="M910" s="68"/>
      <c r="N910" s="348"/>
      <c r="O910" s="348"/>
      <c r="P910" s="214">
        <v>60</v>
      </c>
      <c r="Q910" s="214">
        <v>0</v>
      </c>
      <c r="R910" s="68" t="s">
        <v>1479</v>
      </c>
      <c r="S910" s="349"/>
      <c r="T910" s="272"/>
    </row>
    <row r="911" spans="1:20" ht="63.75">
      <c r="A911" s="191">
        <v>513</v>
      </c>
      <c r="B911" s="68"/>
      <c r="C911" s="212" t="s">
        <v>160</v>
      </c>
      <c r="D911" s="213">
        <v>45700</v>
      </c>
      <c r="E911" s="191" t="s">
        <v>3280</v>
      </c>
      <c r="F911" s="191" t="s">
        <v>14</v>
      </c>
      <c r="G911" s="191">
        <v>3028805</v>
      </c>
      <c r="H911" s="68"/>
      <c r="I911" s="197" t="s">
        <v>4402</v>
      </c>
      <c r="J911" s="68"/>
      <c r="K911" s="68"/>
      <c r="L911" s="68"/>
      <c r="M911" s="68"/>
      <c r="N911" s="348"/>
      <c r="O911" s="348"/>
      <c r="P911" s="214">
        <v>60</v>
      </c>
      <c r="Q911" s="214">
        <v>0</v>
      </c>
      <c r="R911" s="68" t="s">
        <v>1479</v>
      </c>
      <c r="S911" s="349"/>
      <c r="T911" s="272"/>
    </row>
    <row r="912" spans="1:20" ht="76.5">
      <c r="A912" s="191">
        <v>222</v>
      </c>
      <c r="B912" s="68"/>
      <c r="C912" s="212" t="s">
        <v>93</v>
      </c>
      <c r="D912" s="213">
        <v>45700</v>
      </c>
      <c r="E912" s="191" t="s">
        <v>3281</v>
      </c>
      <c r="F912" s="191" t="s">
        <v>6</v>
      </c>
      <c r="G912" s="191">
        <v>1119232</v>
      </c>
      <c r="H912" s="68"/>
      <c r="I912" s="197" t="s">
        <v>4403</v>
      </c>
      <c r="J912" s="68"/>
      <c r="K912" s="68"/>
      <c r="L912" s="68"/>
      <c r="M912" s="68"/>
      <c r="N912" s="348"/>
      <c r="O912" s="348"/>
      <c r="P912" s="214">
        <v>0</v>
      </c>
      <c r="Q912" s="214">
        <v>102900</v>
      </c>
      <c r="R912" s="68" t="s">
        <v>1479</v>
      </c>
      <c r="S912" s="349"/>
      <c r="T912" s="272"/>
    </row>
    <row r="913" spans="1:20" ht="76.5">
      <c r="A913" s="191">
        <v>117</v>
      </c>
      <c r="B913" s="68"/>
      <c r="C913" s="212" t="s">
        <v>54</v>
      </c>
      <c r="D913" s="213">
        <v>45700</v>
      </c>
      <c r="E913" s="191" t="s">
        <v>3282</v>
      </c>
      <c r="F913" s="191" t="s">
        <v>10</v>
      </c>
      <c r="G913" s="191">
        <v>1119224</v>
      </c>
      <c r="H913" s="68"/>
      <c r="I913" s="197" t="s">
        <v>4404</v>
      </c>
      <c r="J913" s="68"/>
      <c r="K913" s="68"/>
      <c r="L913" s="68"/>
      <c r="M913" s="68"/>
      <c r="N913" s="348"/>
      <c r="O913" s="348"/>
      <c r="P913" s="214">
        <v>60</v>
      </c>
      <c r="Q913" s="214">
        <v>0</v>
      </c>
      <c r="R913" s="68" t="s">
        <v>1479</v>
      </c>
      <c r="S913" s="349"/>
      <c r="T913" s="272"/>
    </row>
    <row r="914" spans="1:20" ht="89.25">
      <c r="A914" s="191">
        <v>862</v>
      </c>
      <c r="B914" s="68"/>
      <c r="C914" s="212" t="s">
        <v>187</v>
      </c>
      <c r="D914" s="213">
        <v>45700</v>
      </c>
      <c r="E914" s="191" t="s">
        <v>3283</v>
      </c>
      <c r="F914" s="191" t="s">
        <v>10</v>
      </c>
      <c r="G914" s="191">
        <v>1119212</v>
      </c>
      <c r="H914" s="68"/>
      <c r="I914" s="197" t="s">
        <v>4405</v>
      </c>
      <c r="J914" s="68"/>
      <c r="K914" s="68"/>
      <c r="L914" s="68"/>
      <c r="M914" s="68"/>
      <c r="N914" s="348"/>
      <c r="O914" s="348"/>
      <c r="P914" s="214">
        <v>60</v>
      </c>
      <c r="Q914" s="214">
        <v>0</v>
      </c>
      <c r="R914" s="68" t="s">
        <v>1479</v>
      </c>
      <c r="S914" s="349"/>
      <c r="T914" s="272"/>
    </row>
    <row r="915" spans="1:20" ht="76.5">
      <c r="A915" s="191">
        <v>222</v>
      </c>
      <c r="B915" s="68"/>
      <c r="C915" s="212" t="s">
        <v>93</v>
      </c>
      <c r="D915" s="213">
        <v>45700</v>
      </c>
      <c r="E915" s="191" t="s">
        <v>3284</v>
      </c>
      <c r="F915" s="191" t="s">
        <v>10</v>
      </c>
      <c r="G915" s="191">
        <v>1119234</v>
      </c>
      <c r="H915" s="68"/>
      <c r="I915" s="197" t="s">
        <v>4406</v>
      </c>
      <c r="J915" s="68"/>
      <c r="K915" s="68"/>
      <c r="L915" s="68"/>
      <c r="M915" s="68"/>
      <c r="N915" s="348"/>
      <c r="O915" s="348"/>
      <c r="P915" s="214">
        <v>60</v>
      </c>
      <c r="Q915" s="214">
        <v>0</v>
      </c>
      <c r="R915" s="68" t="s">
        <v>1479</v>
      </c>
      <c r="S915" s="349"/>
      <c r="T915" s="272"/>
    </row>
    <row r="916" spans="1:20" ht="38.25">
      <c r="A916" s="191">
        <v>378</v>
      </c>
      <c r="B916" s="68"/>
      <c r="C916" s="212" t="s">
        <v>608</v>
      </c>
      <c r="D916" s="213">
        <v>45701</v>
      </c>
      <c r="E916" s="191" t="s">
        <v>3285</v>
      </c>
      <c r="F916" s="191" t="s">
        <v>3</v>
      </c>
      <c r="G916" s="191">
        <v>2258990</v>
      </c>
      <c r="H916" s="68"/>
      <c r="I916" s="197" t="s">
        <v>4407</v>
      </c>
      <c r="J916" s="68"/>
      <c r="K916" s="68"/>
      <c r="L916" s="68"/>
      <c r="M916" s="68"/>
      <c r="N916" s="348"/>
      <c r="O916" s="348"/>
      <c r="P916" s="214">
        <v>0</v>
      </c>
      <c r="Q916" s="214">
        <v>70</v>
      </c>
      <c r="R916" s="68" t="s">
        <v>1479</v>
      </c>
      <c r="S916" s="349"/>
      <c r="T916" s="272"/>
    </row>
    <row r="917" spans="1:20" ht="51">
      <c r="A917" s="191" t="s">
        <v>550</v>
      </c>
      <c r="B917" s="68"/>
      <c r="C917" s="212" t="s">
        <v>589</v>
      </c>
      <c r="D917" s="213">
        <v>45701</v>
      </c>
      <c r="E917" s="191" t="s">
        <v>3286</v>
      </c>
      <c r="F917" s="191" t="s">
        <v>3</v>
      </c>
      <c r="G917" s="191">
        <v>2259000</v>
      </c>
      <c r="H917" s="68"/>
      <c r="I917" s="197" t="s">
        <v>4408</v>
      </c>
      <c r="J917" s="68"/>
      <c r="K917" s="68"/>
      <c r="L917" s="68"/>
      <c r="M917" s="68"/>
      <c r="N917" s="348"/>
      <c r="O917" s="348"/>
      <c r="P917" s="214">
        <v>0</v>
      </c>
      <c r="Q917" s="214">
        <v>3606.32</v>
      </c>
      <c r="R917" s="68" t="s">
        <v>1479</v>
      </c>
      <c r="S917" s="349"/>
      <c r="T917" s="272"/>
    </row>
    <row r="918" spans="1:20" ht="38.25">
      <c r="A918" s="191" t="s">
        <v>550</v>
      </c>
      <c r="B918" s="68"/>
      <c r="C918" s="212" t="s">
        <v>589</v>
      </c>
      <c r="D918" s="213">
        <v>45701</v>
      </c>
      <c r="E918" s="191" t="s">
        <v>3287</v>
      </c>
      <c r="F918" s="191" t="s">
        <v>3</v>
      </c>
      <c r="G918" s="191">
        <v>2259051</v>
      </c>
      <c r="H918" s="68"/>
      <c r="I918" s="197" t="s">
        <v>4409</v>
      </c>
      <c r="J918" s="68"/>
      <c r="K918" s="68"/>
      <c r="L918" s="68"/>
      <c r="M918" s="68"/>
      <c r="N918" s="348"/>
      <c r="O918" s="348"/>
      <c r="P918" s="214">
        <v>0</v>
      </c>
      <c r="Q918" s="214">
        <v>2212</v>
      </c>
      <c r="R918" s="68" t="s">
        <v>1479</v>
      </c>
      <c r="S918" s="349"/>
      <c r="T918" s="272"/>
    </row>
    <row r="919" spans="1:20" ht="38.25">
      <c r="A919" s="191" t="s">
        <v>550</v>
      </c>
      <c r="B919" s="68"/>
      <c r="C919" s="212" t="s">
        <v>589</v>
      </c>
      <c r="D919" s="213">
        <v>45701</v>
      </c>
      <c r="E919" s="191" t="s">
        <v>3288</v>
      </c>
      <c r="F919" s="191" t="s">
        <v>3</v>
      </c>
      <c r="G919" s="191">
        <v>2259058</v>
      </c>
      <c r="H919" s="68"/>
      <c r="I919" s="197" t="s">
        <v>4410</v>
      </c>
      <c r="J919" s="68"/>
      <c r="K919" s="68"/>
      <c r="L919" s="68"/>
      <c r="M919" s="68"/>
      <c r="N919" s="348"/>
      <c r="O919" s="348"/>
      <c r="P919" s="214">
        <v>0</v>
      </c>
      <c r="Q919" s="214">
        <v>310</v>
      </c>
      <c r="R919" s="68" t="s">
        <v>1479</v>
      </c>
      <c r="S919" s="349"/>
      <c r="T919" s="272"/>
    </row>
    <row r="920" spans="1:20" ht="51">
      <c r="A920" s="191">
        <v>16</v>
      </c>
      <c r="B920" s="68"/>
      <c r="C920" s="212" t="s">
        <v>40</v>
      </c>
      <c r="D920" s="213">
        <v>45701</v>
      </c>
      <c r="E920" s="191" t="s">
        <v>3289</v>
      </c>
      <c r="F920" s="191" t="s">
        <v>3</v>
      </c>
      <c r="G920" s="191">
        <v>2259065</v>
      </c>
      <c r="H920" s="68"/>
      <c r="I920" s="197" t="s">
        <v>4411</v>
      </c>
      <c r="J920" s="68"/>
      <c r="K920" s="68"/>
      <c r="L920" s="68"/>
      <c r="M920" s="68"/>
      <c r="N920" s="348"/>
      <c r="O920" s="348"/>
      <c r="P920" s="214">
        <v>0</v>
      </c>
      <c r="Q920" s="214">
        <v>484</v>
      </c>
      <c r="R920" s="68" t="s">
        <v>1479</v>
      </c>
      <c r="S920" s="349"/>
      <c r="T920" s="272"/>
    </row>
    <row r="921" spans="1:20" ht="38.25">
      <c r="A921" s="191">
        <v>16</v>
      </c>
      <c r="B921" s="68"/>
      <c r="C921" s="212" t="s">
        <v>40</v>
      </c>
      <c r="D921" s="213">
        <v>45701</v>
      </c>
      <c r="E921" s="191" t="s">
        <v>3290</v>
      </c>
      <c r="F921" s="191" t="s">
        <v>3</v>
      </c>
      <c r="G921" s="191">
        <v>2259067</v>
      </c>
      <c r="H921" s="68"/>
      <c r="I921" s="197" t="s">
        <v>4412</v>
      </c>
      <c r="J921" s="68"/>
      <c r="K921" s="68"/>
      <c r="L921" s="68"/>
      <c r="M921" s="68"/>
      <c r="N921" s="348"/>
      <c r="O921" s="348"/>
      <c r="P921" s="214">
        <v>0</v>
      </c>
      <c r="Q921" s="214">
        <v>295</v>
      </c>
      <c r="R921" s="68" t="s">
        <v>1479</v>
      </c>
      <c r="S921" s="349"/>
      <c r="T921" s="272"/>
    </row>
    <row r="922" spans="1:20" ht="51">
      <c r="A922" s="191">
        <v>16</v>
      </c>
      <c r="B922" s="68"/>
      <c r="C922" s="212" t="s">
        <v>40</v>
      </c>
      <c r="D922" s="213">
        <v>45701</v>
      </c>
      <c r="E922" s="191" t="s">
        <v>3291</v>
      </c>
      <c r="F922" s="191" t="s">
        <v>3</v>
      </c>
      <c r="G922" s="191">
        <v>2259068</v>
      </c>
      <c r="H922" s="68"/>
      <c r="I922" s="197" t="s">
        <v>4413</v>
      </c>
      <c r="J922" s="68"/>
      <c r="K922" s="68"/>
      <c r="L922" s="68"/>
      <c r="M922" s="68"/>
      <c r="N922" s="348"/>
      <c r="O922" s="348"/>
      <c r="P922" s="214">
        <v>0</v>
      </c>
      <c r="Q922" s="214">
        <v>75</v>
      </c>
      <c r="R922" s="68" t="s">
        <v>1479</v>
      </c>
      <c r="S922" s="349"/>
      <c r="T922" s="272"/>
    </row>
    <row r="923" spans="1:20" ht="51">
      <c r="A923" s="191">
        <v>16</v>
      </c>
      <c r="B923" s="68"/>
      <c r="C923" s="212" t="s">
        <v>40</v>
      </c>
      <c r="D923" s="213">
        <v>45701</v>
      </c>
      <c r="E923" s="191" t="s">
        <v>3292</v>
      </c>
      <c r="F923" s="191" t="s">
        <v>3</v>
      </c>
      <c r="G923" s="191">
        <v>2259083</v>
      </c>
      <c r="H923" s="68"/>
      <c r="I923" s="197" t="s">
        <v>4414</v>
      </c>
      <c r="J923" s="68"/>
      <c r="K923" s="68"/>
      <c r="L923" s="68"/>
      <c r="M923" s="68"/>
      <c r="N923" s="348"/>
      <c r="O923" s="348"/>
      <c r="P923" s="214">
        <v>0</v>
      </c>
      <c r="Q923" s="214">
        <v>7000</v>
      </c>
      <c r="R923" s="68" t="s">
        <v>1479</v>
      </c>
      <c r="S923" s="349"/>
      <c r="T923" s="272"/>
    </row>
    <row r="924" spans="1:20" ht="51">
      <c r="A924" s="191">
        <v>25</v>
      </c>
      <c r="B924" s="68"/>
      <c r="C924" s="212" t="s">
        <v>42</v>
      </c>
      <c r="D924" s="213">
        <v>45701</v>
      </c>
      <c r="E924" s="191" t="s">
        <v>3293</v>
      </c>
      <c r="F924" s="191" t="s">
        <v>3</v>
      </c>
      <c r="G924" s="191">
        <v>2259102</v>
      </c>
      <c r="H924" s="68"/>
      <c r="I924" s="197" t="s">
        <v>4415</v>
      </c>
      <c r="J924" s="68"/>
      <c r="K924" s="68"/>
      <c r="L924" s="68"/>
      <c r="M924" s="68"/>
      <c r="N924" s="348"/>
      <c r="O924" s="348"/>
      <c r="P924" s="214">
        <v>0</v>
      </c>
      <c r="Q924" s="214">
        <v>2098.48</v>
      </c>
      <c r="R924" s="68" t="s">
        <v>1479</v>
      </c>
      <c r="S924" s="349"/>
      <c r="T924" s="272"/>
    </row>
    <row r="925" spans="1:20" ht="51">
      <c r="A925" s="191" t="s">
        <v>550</v>
      </c>
      <c r="B925" s="68"/>
      <c r="C925" s="212" t="s">
        <v>589</v>
      </c>
      <c r="D925" s="213">
        <v>45701</v>
      </c>
      <c r="E925" s="191" t="s">
        <v>3294</v>
      </c>
      <c r="F925" s="191" t="s">
        <v>3</v>
      </c>
      <c r="G925" s="191">
        <v>2259190</v>
      </c>
      <c r="H925" s="68"/>
      <c r="I925" s="197" t="s">
        <v>4416</v>
      </c>
      <c r="J925" s="68"/>
      <c r="K925" s="68"/>
      <c r="L925" s="68"/>
      <c r="M925" s="68"/>
      <c r="N925" s="348"/>
      <c r="O925" s="348"/>
      <c r="P925" s="214">
        <v>0</v>
      </c>
      <c r="Q925" s="214">
        <v>76.63</v>
      </c>
      <c r="R925" s="68" t="s">
        <v>1479</v>
      </c>
      <c r="S925" s="349"/>
      <c r="T925" s="272"/>
    </row>
    <row r="926" spans="1:20" ht="38.25">
      <c r="A926" s="191">
        <v>16</v>
      </c>
      <c r="B926" s="68"/>
      <c r="C926" s="212" t="s">
        <v>40</v>
      </c>
      <c r="D926" s="213">
        <v>45701</v>
      </c>
      <c r="E926" s="191" t="s">
        <v>3295</v>
      </c>
      <c r="F926" s="191" t="s">
        <v>3</v>
      </c>
      <c r="G926" s="191">
        <v>2259199</v>
      </c>
      <c r="H926" s="68"/>
      <c r="I926" s="197" t="s">
        <v>4417</v>
      </c>
      <c r="J926" s="68"/>
      <c r="K926" s="68"/>
      <c r="L926" s="68"/>
      <c r="M926" s="68"/>
      <c r="N926" s="348"/>
      <c r="O926" s="348"/>
      <c r="P926" s="214">
        <v>0</v>
      </c>
      <c r="Q926" s="214">
        <v>200</v>
      </c>
      <c r="R926" s="68" t="s">
        <v>1479</v>
      </c>
      <c r="S926" s="349"/>
      <c r="T926" s="272"/>
    </row>
    <row r="927" spans="1:20" ht="38.25">
      <c r="A927" s="191">
        <v>16</v>
      </c>
      <c r="B927" s="68"/>
      <c r="C927" s="212" t="s">
        <v>40</v>
      </c>
      <c r="D927" s="213">
        <v>45701</v>
      </c>
      <c r="E927" s="191" t="s">
        <v>3296</v>
      </c>
      <c r="F927" s="191" t="s">
        <v>3</v>
      </c>
      <c r="G927" s="191">
        <v>2259200</v>
      </c>
      <c r="H927" s="68"/>
      <c r="I927" s="197" t="s">
        <v>4418</v>
      </c>
      <c r="J927" s="68"/>
      <c r="K927" s="68"/>
      <c r="L927" s="68"/>
      <c r="M927" s="68"/>
      <c r="N927" s="348"/>
      <c r="O927" s="348"/>
      <c r="P927" s="214">
        <v>0</v>
      </c>
      <c r="Q927" s="214">
        <v>200</v>
      </c>
      <c r="R927" s="68" t="s">
        <v>1479</v>
      </c>
      <c r="S927" s="349"/>
      <c r="T927" s="272"/>
    </row>
    <row r="928" spans="1:20" ht="51">
      <c r="A928" s="191">
        <v>155</v>
      </c>
      <c r="B928" s="68"/>
      <c r="C928" s="212" t="s">
        <v>75</v>
      </c>
      <c r="D928" s="213">
        <v>45701</v>
      </c>
      <c r="E928" s="191" t="s">
        <v>3297</v>
      </c>
      <c r="F928" s="191" t="s">
        <v>3</v>
      </c>
      <c r="G928" s="191">
        <v>2259029</v>
      </c>
      <c r="H928" s="68"/>
      <c r="I928" s="197" t="s">
        <v>4419</v>
      </c>
      <c r="J928" s="68"/>
      <c r="K928" s="68"/>
      <c r="L928" s="68"/>
      <c r="M928" s="68"/>
      <c r="N928" s="348"/>
      <c r="O928" s="348"/>
      <c r="P928" s="214">
        <v>0</v>
      </c>
      <c r="Q928" s="214">
        <v>1053</v>
      </c>
      <c r="R928" s="68" t="s">
        <v>1479</v>
      </c>
      <c r="S928" s="349"/>
      <c r="T928" s="272"/>
    </row>
    <row r="929" spans="1:20" ht="51">
      <c r="A929" s="191">
        <v>580</v>
      </c>
      <c r="B929" s="68"/>
      <c r="C929" s="212" t="s">
        <v>169</v>
      </c>
      <c r="D929" s="213">
        <v>45701</v>
      </c>
      <c r="E929" s="191" t="s">
        <v>3298</v>
      </c>
      <c r="F929" s="191" t="s">
        <v>3</v>
      </c>
      <c r="G929" s="191">
        <v>2259064</v>
      </c>
      <c r="H929" s="68"/>
      <c r="I929" s="197" t="s">
        <v>4420</v>
      </c>
      <c r="J929" s="68"/>
      <c r="K929" s="68"/>
      <c r="L929" s="68"/>
      <c r="M929" s="68"/>
      <c r="N929" s="348"/>
      <c r="O929" s="348"/>
      <c r="P929" s="214">
        <v>0</v>
      </c>
      <c r="Q929" s="214">
        <v>2429.0100000000002</v>
      </c>
      <c r="R929" s="68" t="s">
        <v>1479</v>
      </c>
      <c r="S929" s="349"/>
      <c r="T929" s="272"/>
    </row>
    <row r="930" spans="1:20" ht="38.25">
      <c r="A930" s="191">
        <v>389</v>
      </c>
      <c r="B930" s="68"/>
      <c r="C930" s="212" t="s">
        <v>1401</v>
      </c>
      <c r="D930" s="213">
        <v>45701</v>
      </c>
      <c r="E930" s="191" t="s">
        <v>3299</v>
      </c>
      <c r="F930" s="191" t="s">
        <v>3</v>
      </c>
      <c r="G930" s="191">
        <v>2259075</v>
      </c>
      <c r="H930" s="68"/>
      <c r="I930" s="197" t="s">
        <v>4421</v>
      </c>
      <c r="J930" s="68"/>
      <c r="K930" s="68"/>
      <c r="L930" s="68"/>
      <c r="M930" s="68"/>
      <c r="N930" s="348"/>
      <c r="O930" s="348"/>
      <c r="P930" s="214">
        <v>0</v>
      </c>
      <c r="Q930" s="214">
        <v>44703.91</v>
      </c>
      <c r="R930" s="68" t="s">
        <v>1479</v>
      </c>
      <c r="S930" s="349"/>
      <c r="T930" s="272"/>
    </row>
    <row r="931" spans="1:20" ht="51">
      <c r="A931" s="191">
        <v>522</v>
      </c>
      <c r="B931" s="68"/>
      <c r="C931" s="212" t="s">
        <v>163</v>
      </c>
      <c r="D931" s="213">
        <v>45701</v>
      </c>
      <c r="E931" s="191" t="s">
        <v>3300</v>
      </c>
      <c r="F931" s="191" t="s">
        <v>3</v>
      </c>
      <c r="G931" s="191">
        <v>2259077</v>
      </c>
      <c r="H931" s="68"/>
      <c r="I931" s="197" t="s">
        <v>4422</v>
      </c>
      <c r="J931" s="68"/>
      <c r="K931" s="68"/>
      <c r="L931" s="68"/>
      <c r="M931" s="68"/>
      <c r="N931" s="348"/>
      <c r="O931" s="348"/>
      <c r="P931" s="214">
        <v>0</v>
      </c>
      <c r="Q931" s="214">
        <v>8400</v>
      </c>
      <c r="R931" s="68" t="s">
        <v>1479</v>
      </c>
      <c r="S931" s="349"/>
      <c r="T931" s="272"/>
    </row>
    <row r="932" spans="1:20" ht="63.75">
      <c r="A932" s="191">
        <v>25</v>
      </c>
      <c r="B932" s="68"/>
      <c r="C932" s="212" t="s">
        <v>42</v>
      </c>
      <c r="D932" s="213">
        <v>45701</v>
      </c>
      <c r="E932" s="191" t="s">
        <v>3301</v>
      </c>
      <c r="F932" s="191" t="s">
        <v>6</v>
      </c>
      <c r="G932" s="191">
        <v>2170226</v>
      </c>
      <c r="H932" s="68"/>
      <c r="I932" s="197" t="s">
        <v>4423</v>
      </c>
      <c r="J932" s="68"/>
      <c r="K932" s="68"/>
      <c r="L932" s="68"/>
      <c r="M932" s="68"/>
      <c r="N932" s="348"/>
      <c r="O932" s="348"/>
      <c r="P932" s="214">
        <v>0</v>
      </c>
      <c r="Q932" s="214">
        <v>271202.83</v>
      </c>
      <c r="R932" s="68" t="s">
        <v>1479</v>
      </c>
      <c r="S932" s="349"/>
      <c r="T932" s="272"/>
    </row>
    <row r="933" spans="1:20" ht="63.75">
      <c r="A933" s="191" t="s">
        <v>544</v>
      </c>
      <c r="B933" s="68"/>
      <c r="C933" s="212" t="s">
        <v>679</v>
      </c>
      <c r="D933" s="213">
        <v>45701</v>
      </c>
      <c r="E933" s="191" t="s">
        <v>3302</v>
      </c>
      <c r="F933" s="191" t="s">
        <v>6</v>
      </c>
      <c r="G933" s="191">
        <v>2170299</v>
      </c>
      <c r="H933" s="68"/>
      <c r="I933" s="197" t="s">
        <v>4424</v>
      </c>
      <c r="J933" s="68"/>
      <c r="K933" s="68"/>
      <c r="L933" s="68"/>
      <c r="M933" s="68"/>
      <c r="N933" s="348"/>
      <c r="O933" s="348"/>
      <c r="P933" s="214">
        <v>0</v>
      </c>
      <c r="Q933" s="214">
        <v>226177.13</v>
      </c>
      <c r="R933" s="68" t="s">
        <v>1479</v>
      </c>
      <c r="S933" s="349"/>
      <c r="T933" s="272"/>
    </row>
    <row r="934" spans="1:20" ht="63.75">
      <c r="A934" s="191" t="s">
        <v>544</v>
      </c>
      <c r="B934" s="68"/>
      <c r="C934" s="212" t="s">
        <v>679</v>
      </c>
      <c r="D934" s="213">
        <v>45701</v>
      </c>
      <c r="E934" s="191" t="s">
        <v>3303</v>
      </c>
      <c r="F934" s="191" t="s">
        <v>6</v>
      </c>
      <c r="G934" s="191">
        <v>2170300</v>
      </c>
      <c r="H934" s="68"/>
      <c r="I934" s="197" t="s">
        <v>4425</v>
      </c>
      <c r="J934" s="68"/>
      <c r="K934" s="68"/>
      <c r="L934" s="68"/>
      <c r="M934" s="68"/>
      <c r="N934" s="348"/>
      <c r="O934" s="348"/>
      <c r="P934" s="214">
        <v>0</v>
      </c>
      <c r="Q934" s="214">
        <v>597553.07999999996</v>
      </c>
      <c r="R934" s="68" t="s">
        <v>1479</v>
      </c>
      <c r="S934" s="349"/>
      <c r="T934" s="272"/>
    </row>
    <row r="935" spans="1:20" ht="63.75">
      <c r="A935" s="191" t="s">
        <v>544</v>
      </c>
      <c r="B935" s="68"/>
      <c r="C935" s="212" t="s">
        <v>679</v>
      </c>
      <c r="D935" s="213">
        <v>45701</v>
      </c>
      <c r="E935" s="191" t="s">
        <v>3304</v>
      </c>
      <c r="F935" s="191" t="s">
        <v>6</v>
      </c>
      <c r="G935" s="191">
        <v>2170301</v>
      </c>
      <c r="H935" s="68"/>
      <c r="I935" s="197" t="s">
        <v>4426</v>
      </c>
      <c r="J935" s="68"/>
      <c r="K935" s="68"/>
      <c r="L935" s="68"/>
      <c r="M935" s="68"/>
      <c r="N935" s="348"/>
      <c r="O935" s="348"/>
      <c r="P935" s="214">
        <v>0</v>
      </c>
      <c r="Q935" s="214">
        <v>203759.11</v>
      </c>
      <c r="R935" s="68" t="s">
        <v>1479</v>
      </c>
      <c r="S935" s="349"/>
      <c r="T935" s="272"/>
    </row>
    <row r="936" spans="1:20" ht="63.75">
      <c r="A936" s="191">
        <v>340</v>
      </c>
      <c r="B936" s="68"/>
      <c r="C936" s="212" t="s">
        <v>136</v>
      </c>
      <c r="D936" s="213">
        <v>45701</v>
      </c>
      <c r="E936" s="191" t="s">
        <v>3305</v>
      </c>
      <c r="F936" s="191" t="s">
        <v>6</v>
      </c>
      <c r="G936" s="191">
        <v>3030093</v>
      </c>
      <c r="H936" s="68"/>
      <c r="I936" s="197" t="s">
        <v>4427</v>
      </c>
      <c r="J936" s="68"/>
      <c r="K936" s="68"/>
      <c r="L936" s="68"/>
      <c r="M936" s="68"/>
      <c r="N936" s="348"/>
      <c r="O936" s="348"/>
      <c r="P936" s="214">
        <v>0</v>
      </c>
      <c r="Q936" s="214">
        <v>101954.83</v>
      </c>
      <c r="R936" s="68" t="s">
        <v>1479</v>
      </c>
      <c r="S936" s="349"/>
      <c r="T936" s="272"/>
    </row>
    <row r="937" spans="1:20" ht="63.75">
      <c r="A937" s="191">
        <v>340</v>
      </c>
      <c r="B937" s="68"/>
      <c r="C937" s="212" t="s">
        <v>136</v>
      </c>
      <c r="D937" s="213">
        <v>45701</v>
      </c>
      <c r="E937" s="191" t="s">
        <v>3306</v>
      </c>
      <c r="F937" s="191" t="s">
        <v>14</v>
      </c>
      <c r="G937" s="191">
        <v>3030094</v>
      </c>
      <c r="H937" s="68"/>
      <c r="I937" s="197" t="s">
        <v>4428</v>
      </c>
      <c r="J937" s="68"/>
      <c r="K937" s="68"/>
      <c r="L937" s="68"/>
      <c r="M937" s="68"/>
      <c r="N937" s="348"/>
      <c r="O937" s="348"/>
      <c r="P937" s="214">
        <v>60</v>
      </c>
      <c r="Q937" s="214">
        <v>0</v>
      </c>
      <c r="R937" s="68" t="s">
        <v>1479</v>
      </c>
      <c r="S937" s="349"/>
      <c r="T937" s="272"/>
    </row>
    <row r="938" spans="1:20" ht="63.75">
      <c r="A938" s="191">
        <v>513</v>
      </c>
      <c r="B938" s="68"/>
      <c r="C938" s="212" t="s">
        <v>160</v>
      </c>
      <c r="D938" s="213">
        <v>45701</v>
      </c>
      <c r="E938" s="191" t="s">
        <v>3307</v>
      </c>
      <c r="F938" s="191" t="s">
        <v>14</v>
      </c>
      <c r="G938" s="191">
        <v>3030098</v>
      </c>
      <c r="H938" s="68"/>
      <c r="I938" s="197" t="s">
        <v>4429</v>
      </c>
      <c r="J938" s="68"/>
      <c r="K938" s="68"/>
      <c r="L938" s="68"/>
      <c r="M938" s="68"/>
      <c r="N938" s="348"/>
      <c r="O938" s="348"/>
      <c r="P938" s="214">
        <v>60</v>
      </c>
      <c r="Q938" s="214">
        <v>0</v>
      </c>
      <c r="R938" s="68" t="s">
        <v>1479</v>
      </c>
      <c r="S938" s="349"/>
      <c r="T938" s="272"/>
    </row>
    <row r="939" spans="1:20" ht="63.75">
      <c r="A939" s="191">
        <v>513</v>
      </c>
      <c r="B939" s="68"/>
      <c r="C939" s="212" t="s">
        <v>160</v>
      </c>
      <c r="D939" s="213">
        <v>45701</v>
      </c>
      <c r="E939" s="191" t="s">
        <v>3308</v>
      </c>
      <c r="F939" s="191" t="s">
        <v>14</v>
      </c>
      <c r="G939" s="191">
        <v>3030096</v>
      </c>
      <c r="H939" s="68"/>
      <c r="I939" s="197" t="s">
        <v>4430</v>
      </c>
      <c r="J939" s="68"/>
      <c r="K939" s="68"/>
      <c r="L939" s="68"/>
      <c r="M939" s="68"/>
      <c r="N939" s="348"/>
      <c r="O939" s="348"/>
      <c r="P939" s="214">
        <v>60</v>
      </c>
      <c r="Q939" s="214">
        <v>0</v>
      </c>
      <c r="R939" s="68" t="s">
        <v>1479</v>
      </c>
      <c r="S939" s="349"/>
      <c r="T939" s="272"/>
    </row>
    <row r="940" spans="1:20" ht="76.5">
      <c r="A940" s="191">
        <v>66</v>
      </c>
      <c r="B940" s="68"/>
      <c r="C940" s="212" t="s">
        <v>46</v>
      </c>
      <c r="D940" s="213">
        <v>45701</v>
      </c>
      <c r="E940" s="191" t="s">
        <v>3309</v>
      </c>
      <c r="F940" s="191" t="s">
        <v>635</v>
      </c>
      <c r="G940" s="191">
        <v>10971251</v>
      </c>
      <c r="H940" s="68"/>
      <c r="I940" s="197" t="s">
        <v>4431</v>
      </c>
      <c r="J940" s="68"/>
      <c r="K940" s="68"/>
      <c r="L940" s="68"/>
      <c r="M940" s="68"/>
      <c r="N940" s="348"/>
      <c r="O940" s="348"/>
      <c r="P940" s="214">
        <v>0</v>
      </c>
      <c r="Q940" s="214">
        <v>695418.44</v>
      </c>
      <c r="R940" s="68" t="s">
        <v>1479</v>
      </c>
      <c r="S940" s="349"/>
      <c r="T940" s="272"/>
    </row>
    <row r="941" spans="1:20" ht="76.5">
      <c r="A941" s="191">
        <v>862</v>
      </c>
      <c r="B941" s="68"/>
      <c r="C941" s="212" t="s">
        <v>187</v>
      </c>
      <c r="D941" s="213">
        <v>45701</v>
      </c>
      <c r="E941" s="191" t="s">
        <v>3310</v>
      </c>
      <c r="F941" s="191" t="s">
        <v>635</v>
      </c>
      <c r="G941" s="191">
        <v>10971303</v>
      </c>
      <c r="H941" s="68"/>
      <c r="I941" s="197" t="s">
        <v>4432</v>
      </c>
      <c r="J941" s="68"/>
      <c r="K941" s="68"/>
      <c r="L941" s="68"/>
      <c r="M941" s="68"/>
      <c r="N941" s="348"/>
      <c r="O941" s="348"/>
      <c r="P941" s="214">
        <v>0</v>
      </c>
      <c r="Q941" s="214">
        <v>156606.64000000001</v>
      </c>
      <c r="R941" s="68" t="s">
        <v>1479</v>
      </c>
      <c r="S941" s="349"/>
      <c r="T941" s="272"/>
    </row>
    <row r="942" spans="1:20" ht="76.5">
      <c r="A942" s="191">
        <v>66</v>
      </c>
      <c r="B942" s="68"/>
      <c r="C942" s="212" t="s">
        <v>46</v>
      </c>
      <c r="D942" s="213">
        <v>45701</v>
      </c>
      <c r="E942" s="191" t="s">
        <v>3311</v>
      </c>
      <c r="F942" s="191" t="s">
        <v>635</v>
      </c>
      <c r="G942" s="191">
        <v>10971236</v>
      </c>
      <c r="H942" s="68"/>
      <c r="I942" s="197" t="s">
        <v>4431</v>
      </c>
      <c r="J942" s="68"/>
      <c r="K942" s="68"/>
      <c r="L942" s="68"/>
      <c r="M942" s="68"/>
      <c r="N942" s="348"/>
      <c r="O942" s="348"/>
      <c r="P942" s="214">
        <v>0</v>
      </c>
      <c r="Q942" s="214">
        <v>173754.12</v>
      </c>
      <c r="R942" s="68" t="s">
        <v>1479</v>
      </c>
      <c r="S942" s="349"/>
      <c r="T942" s="272"/>
    </row>
    <row r="943" spans="1:20" ht="76.5">
      <c r="A943" s="191">
        <v>862</v>
      </c>
      <c r="B943" s="68"/>
      <c r="C943" s="212" t="s">
        <v>187</v>
      </c>
      <c r="D943" s="213">
        <v>45701</v>
      </c>
      <c r="E943" s="191" t="s">
        <v>3312</v>
      </c>
      <c r="F943" s="191" t="s">
        <v>635</v>
      </c>
      <c r="G943" s="191">
        <v>10971364</v>
      </c>
      <c r="H943" s="68"/>
      <c r="I943" s="197" t="s">
        <v>4432</v>
      </c>
      <c r="J943" s="68"/>
      <c r="K943" s="68"/>
      <c r="L943" s="68"/>
      <c r="M943" s="68"/>
      <c r="N943" s="348"/>
      <c r="O943" s="348"/>
      <c r="P943" s="214">
        <v>0</v>
      </c>
      <c r="Q943" s="214">
        <v>678270.96</v>
      </c>
      <c r="R943" s="68" t="s">
        <v>1479</v>
      </c>
      <c r="S943" s="349"/>
      <c r="T943" s="272"/>
    </row>
    <row r="944" spans="1:20" ht="63.75">
      <c r="A944" s="191" t="s">
        <v>544</v>
      </c>
      <c r="B944" s="68"/>
      <c r="C944" s="212" t="s">
        <v>679</v>
      </c>
      <c r="D944" s="213">
        <v>45701</v>
      </c>
      <c r="E944" s="191" t="s">
        <v>3313</v>
      </c>
      <c r="F944" s="191" t="s">
        <v>6</v>
      </c>
      <c r="G944" s="191">
        <v>2170397</v>
      </c>
      <c r="H944" s="68"/>
      <c r="I944" s="197" t="s">
        <v>4433</v>
      </c>
      <c r="J944" s="68"/>
      <c r="K944" s="68"/>
      <c r="L944" s="68"/>
      <c r="M944" s="68"/>
      <c r="N944" s="348"/>
      <c r="O944" s="348"/>
      <c r="P944" s="214">
        <v>0</v>
      </c>
      <c r="Q944" s="214">
        <v>3417.39</v>
      </c>
      <c r="R944" s="68" t="s">
        <v>1479</v>
      </c>
      <c r="S944" s="349"/>
      <c r="T944" s="272"/>
    </row>
    <row r="945" spans="1:20" ht="63.75">
      <c r="A945" s="191">
        <v>513</v>
      </c>
      <c r="B945" s="68"/>
      <c r="C945" s="212" t="s">
        <v>160</v>
      </c>
      <c r="D945" s="213">
        <v>45701</v>
      </c>
      <c r="E945" s="191" t="s">
        <v>3314</v>
      </c>
      <c r="F945" s="191" t="s">
        <v>14</v>
      </c>
      <c r="G945" s="191">
        <v>3030542</v>
      </c>
      <c r="H945" s="68"/>
      <c r="I945" s="197" t="s">
        <v>4434</v>
      </c>
      <c r="J945" s="68"/>
      <c r="K945" s="68"/>
      <c r="L945" s="68"/>
      <c r="M945" s="68"/>
      <c r="N945" s="348"/>
      <c r="O945" s="348"/>
      <c r="P945" s="214">
        <v>60</v>
      </c>
      <c r="Q945" s="214">
        <v>0</v>
      </c>
      <c r="R945" s="68" t="s">
        <v>1479</v>
      </c>
      <c r="S945" s="349"/>
      <c r="T945" s="272"/>
    </row>
    <row r="946" spans="1:20" ht="76.5">
      <c r="A946" s="191">
        <v>117</v>
      </c>
      <c r="B946" s="68"/>
      <c r="C946" s="212" t="s">
        <v>54</v>
      </c>
      <c r="D946" s="213">
        <v>45701</v>
      </c>
      <c r="E946" s="191" t="s">
        <v>3315</v>
      </c>
      <c r="F946" s="191" t="s">
        <v>10</v>
      </c>
      <c r="G946" s="191">
        <v>1119337</v>
      </c>
      <c r="H946" s="68"/>
      <c r="I946" s="197" t="s">
        <v>4435</v>
      </c>
      <c r="J946" s="68"/>
      <c r="K946" s="68"/>
      <c r="L946" s="68"/>
      <c r="M946" s="68"/>
      <c r="N946" s="348"/>
      <c r="O946" s="348"/>
      <c r="P946" s="214">
        <v>60</v>
      </c>
      <c r="Q946" s="214">
        <v>0</v>
      </c>
      <c r="R946" s="68" t="s">
        <v>1479</v>
      </c>
      <c r="S946" s="349"/>
      <c r="T946" s="272"/>
    </row>
    <row r="947" spans="1:20" ht="76.5">
      <c r="A947" s="191">
        <v>117</v>
      </c>
      <c r="B947" s="68"/>
      <c r="C947" s="212" t="s">
        <v>54</v>
      </c>
      <c r="D947" s="213">
        <v>45701</v>
      </c>
      <c r="E947" s="191" t="s">
        <v>3316</v>
      </c>
      <c r="F947" s="191" t="s">
        <v>10</v>
      </c>
      <c r="G947" s="191">
        <v>1119338</v>
      </c>
      <c r="H947" s="68"/>
      <c r="I947" s="197" t="s">
        <v>4436</v>
      </c>
      <c r="J947" s="68"/>
      <c r="K947" s="68"/>
      <c r="L947" s="68"/>
      <c r="M947" s="68"/>
      <c r="N947" s="348"/>
      <c r="O947" s="348"/>
      <c r="P947" s="214">
        <v>60</v>
      </c>
      <c r="Q947" s="214">
        <v>0</v>
      </c>
      <c r="R947" s="68" t="s">
        <v>1479</v>
      </c>
      <c r="S947" s="349"/>
      <c r="T947" s="272"/>
    </row>
    <row r="948" spans="1:20" ht="63.75">
      <c r="A948" s="191">
        <v>117</v>
      </c>
      <c r="B948" s="68"/>
      <c r="C948" s="212" t="s">
        <v>54</v>
      </c>
      <c r="D948" s="213">
        <v>45701</v>
      </c>
      <c r="E948" s="191" t="s">
        <v>3317</v>
      </c>
      <c r="F948" s="191" t="s">
        <v>10</v>
      </c>
      <c r="G948" s="191">
        <v>1119342</v>
      </c>
      <c r="H948" s="68"/>
      <c r="I948" s="197" t="s">
        <v>4437</v>
      </c>
      <c r="J948" s="68"/>
      <c r="K948" s="68"/>
      <c r="L948" s="68"/>
      <c r="M948" s="68"/>
      <c r="N948" s="348"/>
      <c r="O948" s="348"/>
      <c r="P948" s="214">
        <v>60</v>
      </c>
      <c r="Q948" s="214">
        <v>0</v>
      </c>
      <c r="R948" s="68" t="s">
        <v>1479</v>
      </c>
      <c r="S948" s="349"/>
      <c r="T948" s="272"/>
    </row>
    <row r="949" spans="1:20" ht="76.5">
      <c r="A949" s="191">
        <v>117</v>
      </c>
      <c r="B949" s="68"/>
      <c r="C949" s="212" t="s">
        <v>54</v>
      </c>
      <c r="D949" s="213">
        <v>45701</v>
      </c>
      <c r="E949" s="191" t="s">
        <v>3318</v>
      </c>
      <c r="F949" s="191" t="s">
        <v>10</v>
      </c>
      <c r="G949" s="191">
        <v>1119344</v>
      </c>
      <c r="H949" s="68"/>
      <c r="I949" s="197" t="s">
        <v>4438</v>
      </c>
      <c r="J949" s="68"/>
      <c r="K949" s="68"/>
      <c r="L949" s="68"/>
      <c r="M949" s="68"/>
      <c r="N949" s="348"/>
      <c r="O949" s="348"/>
      <c r="P949" s="214">
        <v>60</v>
      </c>
      <c r="Q949" s="214">
        <v>0</v>
      </c>
      <c r="R949" s="68" t="s">
        <v>1479</v>
      </c>
      <c r="S949" s="349"/>
      <c r="T949" s="272"/>
    </row>
    <row r="950" spans="1:20" ht="76.5">
      <c r="A950" s="191">
        <v>117</v>
      </c>
      <c r="B950" s="68"/>
      <c r="C950" s="212" t="s">
        <v>54</v>
      </c>
      <c r="D950" s="213">
        <v>45701</v>
      </c>
      <c r="E950" s="191" t="s">
        <v>3319</v>
      </c>
      <c r="F950" s="191" t="s">
        <v>10</v>
      </c>
      <c r="G950" s="191">
        <v>1119367</v>
      </c>
      <c r="H950" s="68"/>
      <c r="I950" s="197" t="s">
        <v>4439</v>
      </c>
      <c r="J950" s="68"/>
      <c r="K950" s="68"/>
      <c r="L950" s="68"/>
      <c r="M950" s="68"/>
      <c r="N950" s="348"/>
      <c r="O950" s="348"/>
      <c r="P950" s="214">
        <v>60</v>
      </c>
      <c r="Q950" s="214">
        <v>0</v>
      </c>
      <c r="R950" s="68" t="s">
        <v>1479</v>
      </c>
      <c r="S950" s="349"/>
      <c r="T950" s="272"/>
    </row>
    <row r="951" spans="1:20" ht="63.75">
      <c r="A951" s="191">
        <v>310</v>
      </c>
      <c r="B951" s="68"/>
      <c r="C951" s="212" t="s">
        <v>131</v>
      </c>
      <c r="D951" s="213">
        <v>45702</v>
      </c>
      <c r="E951" s="191" t="s">
        <v>3320</v>
      </c>
      <c r="F951" s="191" t="s">
        <v>3</v>
      </c>
      <c r="G951" s="191">
        <v>2259386</v>
      </c>
      <c r="H951" s="68"/>
      <c r="I951" s="197" t="s">
        <v>4440</v>
      </c>
      <c r="J951" s="68"/>
      <c r="K951" s="68"/>
      <c r="L951" s="68"/>
      <c r="M951" s="68"/>
      <c r="N951" s="348"/>
      <c r="O951" s="348"/>
      <c r="P951" s="214">
        <v>0</v>
      </c>
      <c r="Q951" s="214">
        <v>927.5</v>
      </c>
      <c r="R951" s="68" t="s">
        <v>1479</v>
      </c>
      <c r="S951" s="349"/>
      <c r="T951" s="272"/>
    </row>
    <row r="952" spans="1:20" ht="63.75">
      <c r="A952" s="191">
        <v>310</v>
      </c>
      <c r="B952" s="68"/>
      <c r="C952" s="212" t="s">
        <v>131</v>
      </c>
      <c r="D952" s="213">
        <v>45702</v>
      </c>
      <c r="E952" s="191" t="s">
        <v>3321</v>
      </c>
      <c r="F952" s="191" t="s">
        <v>3</v>
      </c>
      <c r="G952" s="191">
        <v>2259389</v>
      </c>
      <c r="H952" s="68"/>
      <c r="I952" s="197" t="s">
        <v>4441</v>
      </c>
      <c r="J952" s="68"/>
      <c r="K952" s="68"/>
      <c r="L952" s="68"/>
      <c r="M952" s="68"/>
      <c r="N952" s="348"/>
      <c r="O952" s="348"/>
      <c r="P952" s="214">
        <v>0</v>
      </c>
      <c r="Q952" s="214">
        <v>927.5</v>
      </c>
      <c r="R952" s="68" t="s">
        <v>1479</v>
      </c>
      <c r="S952" s="349"/>
      <c r="T952" s="272"/>
    </row>
    <row r="953" spans="1:20" ht="51">
      <c r="A953" s="191">
        <v>650</v>
      </c>
      <c r="B953" s="68"/>
      <c r="C953" s="212" t="s">
        <v>175</v>
      </c>
      <c r="D953" s="213">
        <v>45702</v>
      </c>
      <c r="E953" s="191" t="s">
        <v>3322</v>
      </c>
      <c r="F953" s="191" t="s">
        <v>3</v>
      </c>
      <c r="G953" s="191">
        <v>2259401</v>
      </c>
      <c r="H953" s="68"/>
      <c r="I953" s="197" t="s">
        <v>4442</v>
      </c>
      <c r="J953" s="68"/>
      <c r="K953" s="68"/>
      <c r="L953" s="68"/>
      <c r="M953" s="68"/>
      <c r="N953" s="348"/>
      <c r="O953" s="348"/>
      <c r="P953" s="214">
        <v>0</v>
      </c>
      <c r="Q953" s="214">
        <v>2212</v>
      </c>
      <c r="R953" s="68" t="s">
        <v>1479</v>
      </c>
      <c r="S953" s="349"/>
      <c r="T953" s="272"/>
    </row>
    <row r="954" spans="1:20" ht="38.25">
      <c r="A954" s="191" t="s">
        <v>550</v>
      </c>
      <c r="B954" s="68"/>
      <c r="C954" s="212" t="s">
        <v>589</v>
      </c>
      <c r="D954" s="213">
        <v>45702</v>
      </c>
      <c r="E954" s="191" t="s">
        <v>3323</v>
      </c>
      <c r="F954" s="191" t="s">
        <v>3</v>
      </c>
      <c r="G954" s="191">
        <v>2259409</v>
      </c>
      <c r="H954" s="68"/>
      <c r="I954" s="197" t="s">
        <v>4443</v>
      </c>
      <c r="J954" s="68"/>
      <c r="K954" s="68"/>
      <c r="L954" s="68"/>
      <c r="M954" s="68"/>
      <c r="N954" s="348"/>
      <c r="O954" s="348"/>
      <c r="P954" s="214">
        <v>0</v>
      </c>
      <c r="Q954" s="214">
        <v>700</v>
      </c>
      <c r="R954" s="68" t="s">
        <v>1479</v>
      </c>
      <c r="S954" s="349"/>
      <c r="T954" s="272"/>
    </row>
    <row r="955" spans="1:20" ht="51">
      <c r="A955" s="191">
        <v>46</v>
      </c>
      <c r="B955" s="68"/>
      <c r="C955" s="212" t="s">
        <v>1367</v>
      </c>
      <c r="D955" s="213">
        <v>45702</v>
      </c>
      <c r="E955" s="191" t="s">
        <v>3324</v>
      </c>
      <c r="F955" s="191" t="s">
        <v>3</v>
      </c>
      <c r="G955" s="191">
        <v>2259447</v>
      </c>
      <c r="H955" s="68"/>
      <c r="I955" s="197" t="s">
        <v>4444</v>
      </c>
      <c r="J955" s="68"/>
      <c r="K955" s="68"/>
      <c r="L955" s="68"/>
      <c r="M955" s="68"/>
      <c r="N955" s="348"/>
      <c r="O955" s="348"/>
      <c r="P955" s="214">
        <v>0</v>
      </c>
      <c r="Q955" s="214">
        <v>5000</v>
      </c>
      <c r="R955" s="68" t="s">
        <v>1479</v>
      </c>
      <c r="S955" s="349"/>
      <c r="T955" s="272"/>
    </row>
    <row r="956" spans="1:20" ht="38.25">
      <c r="A956" s="191" t="s">
        <v>550</v>
      </c>
      <c r="B956" s="68"/>
      <c r="C956" s="212" t="s">
        <v>589</v>
      </c>
      <c r="D956" s="213">
        <v>45702</v>
      </c>
      <c r="E956" s="191" t="s">
        <v>3325</v>
      </c>
      <c r="F956" s="191" t="s">
        <v>3</v>
      </c>
      <c r="G956" s="191">
        <v>2259456</v>
      </c>
      <c r="H956" s="68"/>
      <c r="I956" s="197" t="s">
        <v>2398</v>
      </c>
      <c r="J956" s="68"/>
      <c r="K956" s="68"/>
      <c r="L956" s="68"/>
      <c r="M956" s="68"/>
      <c r="N956" s="348"/>
      <c r="O956" s="348"/>
      <c r="P956" s="214">
        <v>0</v>
      </c>
      <c r="Q956" s="214">
        <v>7046.15</v>
      </c>
      <c r="R956" s="68" t="s">
        <v>1479</v>
      </c>
      <c r="S956" s="349"/>
      <c r="T956" s="272"/>
    </row>
    <row r="957" spans="1:20" ht="51">
      <c r="A957" s="191">
        <v>132</v>
      </c>
      <c r="B957" s="68"/>
      <c r="C957" s="212" t="s">
        <v>59</v>
      </c>
      <c r="D957" s="213">
        <v>45702</v>
      </c>
      <c r="E957" s="191" t="s">
        <v>3326</v>
      </c>
      <c r="F957" s="191" t="s">
        <v>3</v>
      </c>
      <c r="G957" s="191">
        <v>2259478</v>
      </c>
      <c r="H957" s="68"/>
      <c r="I957" s="197" t="s">
        <v>4445</v>
      </c>
      <c r="J957" s="68"/>
      <c r="K957" s="68"/>
      <c r="L957" s="68"/>
      <c r="M957" s="68"/>
      <c r="N957" s="348"/>
      <c r="O957" s="348"/>
      <c r="P957" s="214">
        <v>0</v>
      </c>
      <c r="Q957" s="214">
        <v>1027.78</v>
      </c>
      <c r="R957" s="68" t="s">
        <v>1479</v>
      </c>
      <c r="S957" s="349"/>
      <c r="T957" s="272"/>
    </row>
    <row r="958" spans="1:20" ht="38.25">
      <c r="A958" s="191" t="s">
        <v>550</v>
      </c>
      <c r="B958" s="68"/>
      <c r="C958" s="212" t="s">
        <v>589</v>
      </c>
      <c r="D958" s="213">
        <v>45702</v>
      </c>
      <c r="E958" s="191" t="s">
        <v>3327</v>
      </c>
      <c r="F958" s="191" t="s">
        <v>3</v>
      </c>
      <c r="G958" s="191">
        <v>2259485</v>
      </c>
      <c r="H958" s="68"/>
      <c r="I958" s="197" t="s">
        <v>4446</v>
      </c>
      <c r="J958" s="68"/>
      <c r="K958" s="68"/>
      <c r="L958" s="68"/>
      <c r="M958" s="68"/>
      <c r="N958" s="348"/>
      <c r="O958" s="348"/>
      <c r="P958" s="214">
        <v>0</v>
      </c>
      <c r="Q958" s="214">
        <v>500</v>
      </c>
      <c r="R958" s="68" t="s">
        <v>1479</v>
      </c>
      <c r="S958" s="349"/>
      <c r="T958" s="272"/>
    </row>
    <row r="959" spans="1:20" ht="63.75">
      <c r="A959" s="191">
        <v>16</v>
      </c>
      <c r="B959" s="68"/>
      <c r="C959" s="212" t="s">
        <v>40</v>
      </c>
      <c r="D959" s="213">
        <v>45702</v>
      </c>
      <c r="E959" s="191" t="s">
        <v>3328</v>
      </c>
      <c r="F959" s="191" t="s">
        <v>3</v>
      </c>
      <c r="G959" s="191">
        <v>2259514</v>
      </c>
      <c r="H959" s="68"/>
      <c r="I959" s="197" t="s">
        <v>4447</v>
      </c>
      <c r="J959" s="68"/>
      <c r="K959" s="68"/>
      <c r="L959" s="68"/>
      <c r="M959" s="68"/>
      <c r="N959" s="348"/>
      <c r="O959" s="348"/>
      <c r="P959" s="214">
        <v>0</v>
      </c>
      <c r="Q959" s="214">
        <v>22900</v>
      </c>
      <c r="R959" s="68" t="s">
        <v>1479</v>
      </c>
      <c r="S959" s="349"/>
      <c r="T959" s="272"/>
    </row>
    <row r="960" spans="1:20" ht="38.25">
      <c r="A960" s="191">
        <v>46</v>
      </c>
      <c r="B960" s="68"/>
      <c r="C960" s="212" t="s">
        <v>1367</v>
      </c>
      <c r="D960" s="213">
        <v>45702</v>
      </c>
      <c r="E960" s="191" t="s">
        <v>3329</v>
      </c>
      <c r="F960" s="191" t="s">
        <v>3</v>
      </c>
      <c r="G960" s="191">
        <v>2259519</v>
      </c>
      <c r="H960" s="68"/>
      <c r="I960" s="197" t="s">
        <v>4448</v>
      </c>
      <c r="J960" s="68"/>
      <c r="K960" s="68"/>
      <c r="L960" s="68"/>
      <c r="M960" s="68"/>
      <c r="N960" s="348"/>
      <c r="O960" s="348"/>
      <c r="P960" s="214">
        <v>0</v>
      </c>
      <c r="Q960" s="214">
        <v>5000</v>
      </c>
      <c r="R960" s="68" t="s">
        <v>1479</v>
      </c>
      <c r="S960" s="349"/>
      <c r="T960" s="272"/>
    </row>
    <row r="961" spans="1:20" ht="51">
      <c r="A961" s="191">
        <v>580</v>
      </c>
      <c r="B961" s="68"/>
      <c r="C961" s="212" t="s">
        <v>169</v>
      </c>
      <c r="D961" s="213">
        <v>45702</v>
      </c>
      <c r="E961" s="191" t="s">
        <v>3330</v>
      </c>
      <c r="F961" s="191" t="s">
        <v>3</v>
      </c>
      <c r="G961" s="191">
        <v>2259530</v>
      </c>
      <c r="H961" s="68"/>
      <c r="I961" s="197" t="s">
        <v>4449</v>
      </c>
      <c r="J961" s="68"/>
      <c r="K961" s="68"/>
      <c r="L961" s="68"/>
      <c r="M961" s="68"/>
      <c r="N961" s="348"/>
      <c r="O961" s="348"/>
      <c r="P961" s="214">
        <v>0</v>
      </c>
      <c r="Q961" s="214">
        <v>387.21</v>
      </c>
      <c r="R961" s="68" t="s">
        <v>1479</v>
      </c>
      <c r="S961" s="349"/>
      <c r="T961" s="272"/>
    </row>
    <row r="962" spans="1:20" ht="51">
      <c r="A962" s="191">
        <v>86</v>
      </c>
      <c r="B962" s="68"/>
      <c r="C962" s="212" t="s">
        <v>50</v>
      </c>
      <c r="D962" s="213">
        <v>45702</v>
      </c>
      <c r="E962" s="191" t="s">
        <v>3331</v>
      </c>
      <c r="F962" s="191" t="s">
        <v>3</v>
      </c>
      <c r="G962" s="191">
        <v>2259532</v>
      </c>
      <c r="H962" s="68"/>
      <c r="I962" s="197" t="s">
        <v>4450</v>
      </c>
      <c r="J962" s="68"/>
      <c r="K962" s="68"/>
      <c r="L962" s="68"/>
      <c r="M962" s="68"/>
      <c r="N962" s="348"/>
      <c r="O962" s="348"/>
      <c r="P962" s="214">
        <v>0</v>
      </c>
      <c r="Q962" s="214">
        <v>73512</v>
      </c>
      <c r="R962" s="68" t="s">
        <v>1479</v>
      </c>
      <c r="S962" s="349"/>
      <c r="T962" s="272"/>
    </row>
    <row r="963" spans="1:20" ht="51">
      <c r="A963" s="191" t="s">
        <v>542</v>
      </c>
      <c r="B963" s="68"/>
      <c r="C963" s="212" t="s">
        <v>687</v>
      </c>
      <c r="D963" s="213">
        <v>45702</v>
      </c>
      <c r="E963" s="191" t="s">
        <v>3332</v>
      </c>
      <c r="F963" s="191" t="s">
        <v>3</v>
      </c>
      <c r="G963" s="191">
        <v>2259570</v>
      </c>
      <c r="H963" s="68"/>
      <c r="I963" s="197" t="s">
        <v>4451</v>
      </c>
      <c r="J963" s="68"/>
      <c r="K963" s="68"/>
      <c r="L963" s="68"/>
      <c r="M963" s="68"/>
      <c r="N963" s="348"/>
      <c r="O963" s="348"/>
      <c r="P963" s="214">
        <v>0</v>
      </c>
      <c r="Q963" s="214">
        <v>50</v>
      </c>
      <c r="R963" s="68" t="s">
        <v>1479</v>
      </c>
      <c r="S963" s="349"/>
      <c r="T963" s="272"/>
    </row>
    <row r="964" spans="1:20" ht="38.25">
      <c r="A964" s="191">
        <v>283</v>
      </c>
      <c r="B964" s="68"/>
      <c r="C964" s="212" t="s">
        <v>115</v>
      </c>
      <c r="D964" s="213">
        <v>45702</v>
      </c>
      <c r="E964" s="191" t="s">
        <v>3333</v>
      </c>
      <c r="F964" s="191" t="s">
        <v>3</v>
      </c>
      <c r="G964" s="191">
        <v>2259549</v>
      </c>
      <c r="H964" s="68"/>
      <c r="I964" s="197" t="s">
        <v>4452</v>
      </c>
      <c r="J964" s="68"/>
      <c r="K964" s="68"/>
      <c r="L964" s="68"/>
      <c r="M964" s="68"/>
      <c r="N964" s="348"/>
      <c r="O964" s="348"/>
      <c r="P964" s="214">
        <v>0</v>
      </c>
      <c r="Q964" s="214">
        <v>782</v>
      </c>
      <c r="R964" s="68" t="s">
        <v>1479</v>
      </c>
      <c r="S964" s="349"/>
      <c r="T964" s="272"/>
    </row>
    <row r="965" spans="1:20" ht="38.25">
      <c r="A965" s="191">
        <v>650</v>
      </c>
      <c r="B965" s="68"/>
      <c r="C965" s="212" t="s">
        <v>175</v>
      </c>
      <c r="D965" s="213">
        <v>45702</v>
      </c>
      <c r="E965" s="191" t="s">
        <v>3334</v>
      </c>
      <c r="F965" s="191" t="s">
        <v>3</v>
      </c>
      <c r="G965" s="191">
        <v>2259561</v>
      </c>
      <c r="H965" s="68"/>
      <c r="I965" s="197" t="s">
        <v>4453</v>
      </c>
      <c r="J965" s="68"/>
      <c r="K965" s="68"/>
      <c r="L965" s="68"/>
      <c r="M965" s="68"/>
      <c r="N965" s="348"/>
      <c r="O965" s="348"/>
      <c r="P965" s="214">
        <v>0</v>
      </c>
      <c r="Q965" s="214">
        <v>2212</v>
      </c>
      <c r="R965" s="68" t="s">
        <v>1479</v>
      </c>
      <c r="S965" s="349"/>
      <c r="T965" s="272"/>
    </row>
    <row r="966" spans="1:20" ht="38.25">
      <c r="A966" s="191" t="s">
        <v>550</v>
      </c>
      <c r="B966" s="68"/>
      <c r="C966" s="212" t="s">
        <v>589</v>
      </c>
      <c r="D966" s="213">
        <v>45702</v>
      </c>
      <c r="E966" s="191" t="s">
        <v>3335</v>
      </c>
      <c r="F966" s="191" t="s">
        <v>3</v>
      </c>
      <c r="G966" s="191">
        <v>2259565</v>
      </c>
      <c r="H966" s="68"/>
      <c r="I966" s="197" t="s">
        <v>4454</v>
      </c>
      <c r="J966" s="68"/>
      <c r="K966" s="68"/>
      <c r="L966" s="68"/>
      <c r="M966" s="68"/>
      <c r="N966" s="348"/>
      <c r="O966" s="348"/>
      <c r="P966" s="214">
        <v>0</v>
      </c>
      <c r="Q966" s="214">
        <v>378</v>
      </c>
      <c r="R966" s="68" t="s">
        <v>1479</v>
      </c>
      <c r="S966" s="349"/>
      <c r="T966" s="272"/>
    </row>
    <row r="967" spans="1:20" ht="51">
      <c r="A967" s="191">
        <v>41</v>
      </c>
      <c r="B967" s="68"/>
      <c r="C967" s="212" t="s">
        <v>44</v>
      </c>
      <c r="D967" s="213">
        <v>45702</v>
      </c>
      <c r="E967" s="191" t="s">
        <v>3336</v>
      </c>
      <c r="F967" s="191" t="s">
        <v>3</v>
      </c>
      <c r="G967" s="191">
        <v>2259584</v>
      </c>
      <c r="H967" s="68"/>
      <c r="I967" s="197" t="s">
        <v>4455</v>
      </c>
      <c r="J967" s="68"/>
      <c r="K967" s="68"/>
      <c r="L967" s="68"/>
      <c r="M967" s="68"/>
      <c r="N967" s="348"/>
      <c r="O967" s="348"/>
      <c r="P967" s="214">
        <v>0</v>
      </c>
      <c r="Q967" s="214">
        <v>126</v>
      </c>
      <c r="R967" s="68" t="s">
        <v>1479</v>
      </c>
      <c r="S967" s="349"/>
      <c r="T967" s="272"/>
    </row>
    <row r="968" spans="1:20" ht="38.25">
      <c r="A968" s="191" t="s">
        <v>550</v>
      </c>
      <c r="B968" s="68"/>
      <c r="C968" s="212" t="s">
        <v>589</v>
      </c>
      <c r="D968" s="213">
        <v>45702</v>
      </c>
      <c r="E968" s="191" t="s">
        <v>3337</v>
      </c>
      <c r="F968" s="191" t="s">
        <v>3</v>
      </c>
      <c r="G968" s="191">
        <v>2259576</v>
      </c>
      <c r="H968" s="68"/>
      <c r="I968" s="197" t="s">
        <v>4456</v>
      </c>
      <c r="J968" s="68"/>
      <c r="K968" s="68"/>
      <c r="L968" s="68"/>
      <c r="M968" s="68"/>
      <c r="N968" s="348"/>
      <c r="O968" s="348"/>
      <c r="P968" s="214">
        <v>0</v>
      </c>
      <c r="Q968" s="214">
        <v>2000</v>
      </c>
      <c r="R968" s="68" t="s">
        <v>1479</v>
      </c>
      <c r="S968" s="349"/>
      <c r="T968" s="272"/>
    </row>
    <row r="969" spans="1:20" ht="38.25">
      <c r="A969" s="191" t="s">
        <v>550</v>
      </c>
      <c r="B969" s="68"/>
      <c r="C969" s="212" t="s">
        <v>589</v>
      </c>
      <c r="D969" s="213">
        <v>45702</v>
      </c>
      <c r="E969" s="191" t="s">
        <v>3338</v>
      </c>
      <c r="F969" s="191" t="s">
        <v>3</v>
      </c>
      <c r="G969" s="191">
        <v>2259577</v>
      </c>
      <c r="H969" s="68"/>
      <c r="I969" s="197" t="s">
        <v>4457</v>
      </c>
      <c r="J969" s="68"/>
      <c r="K969" s="68"/>
      <c r="L969" s="68"/>
      <c r="M969" s="68"/>
      <c r="N969" s="348"/>
      <c r="O969" s="348"/>
      <c r="P969" s="214">
        <v>0</v>
      </c>
      <c r="Q969" s="214">
        <v>1434.34</v>
      </c>
      <c r="R969" s="68" t="s">
        <v>1479</v>
      </c>
      <c r="S969" s="349"/>
      <c r="T969" s="272"/>
    </row>
    <row r="970" spans="1:20" ht="51">
      <c r="A970" s="191">
        <v>41</v>
      </c>
      <c r="B970" s="68"/>
      <c r="C970" s="212" t="s">
        <v>44</v>
      </c>
      <c r="D970" s="213">
        <v>45702</v>
      </c>
      <c r="E970" s="191" t="s">
        <v>3339</v>
      </c>
      <c r="F970" s="191" t="s">
        <v>3</v>
      </c>
      <c r="G970" s="191">
        <v>2259583</v>
      </c>
      <c r="H970" s="68"/>
      <c r="I970" s="197" t="s">
        <v>4458</v>
      </c>
      <c r="J970" s="68"/>
      <c r="K970" s="68"/>
      <c r="L970" s="68"/>
      <c r="M970" s="68"/>
      <c r="N970" s="348"/>
      <c r="O970" s="348"/>
      <c r="P970" s="214">
        <v>0</v>
      </c>
      <c r="Q970" s="214">
        <v>126</v>
      </c>
      <c r="R970" s="68" t="s">
        <v>1479</v>
      </c>
      <c r="S970" s="349"/>
      <c r="T970" s="272"/>
    </row>
    <row r="971" spans="1:20" ht="51">
      <c r="A971" s="191">
        <v>41</v>
      </c>
      <c r="B971" s="68"/>
      <c r="C971" s="212" t="s">
        <v>44</v>
      </c>
      <c r="D971" s="213">
        <v>45702</v>
      </c>
      <c r="E971" s="191" t="s">
        <v>3340</v>
      </c>
      <c r="F971" s="191" t="s">
        <v>3</v>
      </c>
      <c r="G971" s="191">
        <v>2259586</v>
      </c>
      <c r="H971" s="68"/>
      <c r="I971" s="197" t="s">
        <v>4459</v>
      </c>
      <c r="J971" s="68"/>
      <c r="K971" s="68"/>
      <c r="L971" s="68"/>
      <c r="M971" s="68"/>
      <c r="N971" s="348"/>
      <c r="O971" s="348"/>
      <c r="P971" s="214">
        <v>0</v>
      </c>
      <c r="Q971" s="214">
        <v>126</v>
      </c>
      <c r="R971" s="68" t="s">
        <v>1479</v>
      </c>
      <c r="S971" s="349"/>
      <c r="T971" s="272"/>
    </row>
    <row r="972" spans="1:20" ht="51">
      <c r="A972" s="191">
        <v>41</v>
      </c>
      <c r="B972" s="68"/>
      <c r="C972" s="212" t="s">
        <v>44</v>
      </c>
      <c r="D972" s="213">
        <v>45702</v>
      </c>
      <c r="E972" s="191" t="s">
        <v>3341</v>
      </c>
      <c r="F972" s="191" t="s">
        <v>3</v>
      </c>
      <c r="G972" s="191">
        <v>2259587</v>
      </c>
      <c r="H972" s="68"/>
      <c r="I972" s="197" t="s">
        <v>4460</v>
      </c>
      <c r="J972" s="68"/>
      <c r="K972" s="68"/>
      <c r="L972" s="68"/>
      <c r="M972" s="68"/>
      <c r="N972" s="348"/>
      <c r="O972" s="348"/>
      <c r="P972" s="214">
        <v>0</v>
      </c>
      <c r="Q972" s="214">
        <v>108</v>
      </c>
      <c r="R972" s="68" t="s">
        <v>1479</v>
      </c>
      <c r="S972" s="349"/>
      <c r="T972" s="272"/>
    </row>
    <row r="973" spans="1:20" ht="51">
      <c r="A973" s="191">
        <v>41</v>
      </c>
      <c r="B973" s="68"/>
      <c r="C973" s="212" t="s">
        <v>44</v>
      </c>
      <c r="D973" s="213">
        <v>45702</v>
      </c>
      <c r="E973" s="191" t="s">
        <v>3342</v>
      </c>
      <c r="F973" s="191" t="s">
        <v>3</v>
      </c>
      <c r="G973" s="191">
        <v>2259588</v>
      </c>
      <c r="H973" s="68"/>
      <c r="I973" s="197" t="s">
        <v>4461</v>
      </c>
      <c r="J973" s="68"/>
      <c r="K973" s="68"/>
      <c r="L973" s="68"/>
      <c r="M973" s="68"/>
      <c r="N973" s="348"/>
      <c r="O973" s="348"/>
      <c r="P973" s="214">
        <v>0</v>
      </c>
      <c r="Q973" s="214">
        <v>126</v>
      </c>
      <c r="R973" s="68" t="s">
        <v>1479</v>
      </c>
      <c r="S973" s="349"/>
      <c r="T973" s="272"/>
    </row>
    <row r="974" spans="1:20" ht="51">
      <c r="A974" s="191">
        <v>41</v>
      </c>
      <c r="B974" s="68"/>
      <c r="C974" s="212" t="s">
        <v>44</v>
      </c>
      <c r="D974" s="213">
        <v>45702</v>
      </c>
      <c r="E974" s="191" t="s">
        <v>3343</v>
      </c>
      <c r="F974" s="191" t="s">
        <v>3</v>
      </c>
      <c r="G974" s="191">
        <v>2259589</v>
      </c>
      <c r="H974" s="68"/>
      <c r="I974" s="197" t="s">
        <v>4462</v>
      </c>
      <c r="J974" s="68"/>
      <c r="K974" s="68"/>
      <c r="L974" s="68"/>
      <c r="M974" s="68"/>
      <c r="N974" s="348"/>
      <c r="O974" s="348"/>
      <c r="P974" s="214">
        <v>0</v>
      </c>
      <c r="Q974" s="214">
        <v>126</v>
      </c>
      <c r="R974" s="68" t="s">
        <v>1479</v>
      </c>
      <c r="S974" s="349"/>
      <c r="T974" s="272"/>
    </row>
    <row r="975" spans="1:20" ht="38.25">
      <c r="A975" s="191">
        <v>15</v>
      </c>
      <c r="B975" s="68"/>
      <c r="C975" s="212" t="s">
        <v>39</v>
      </c>
      <c r="D975" s="213">
        <v>45702</v>
      </c>
      <c r="E975" s="191" t="s">
        <v>3344</v>
      </c>
      <c r="F975" s="191" t="s">
        <v>3</v>
      </c>
      <c r="G975" s="191">
        <v>2259604</v>
      </c>
      <c r="H975" s="68"/>
      <c r="I975" s="197" t="s">
        <v>4463</v>
      </c>
      <c r="J975" s="68"/>
      <c r="K975" s="68"/>
      <c r="L975" s="68"/>
      <c r="M975" s="68"/>
      <c r="N975" s="348"/>
      <c r="O975" s="348"/>
      <c r="P975" s="214">
        <v>0</v>
      </c>
      <c r="Q975" s="214">
        <v>179.45</v>
      </c>
      <c r="R975" s="68" t="s">
        <v>1479</v>
      </c>
      <c r="S975" s="349"/>
      <c r="T975" s="272"/>
    </row>
    <row r="976" spans="1:20" ht="63.75">
      <c r="A976" s="191">
        <v>301</v>
      </c>
      <c r="B976" s="68"/>
      <c r="C976" s="212" t="s">
        <v>128</v>
      </c>
      <c r="D976" s="213">
        <v>45702</v>
      </c>
      <c r="E976" s="191" t="s">
        <v>3345</v>
      </c>
      <c r="F976" s="191" t="s">
        <v>3</v>
      </c>
      <c r="G976" s="191">
        <v>2259400</v>
      </c>
      <c r="H976" s="68"/>
      <c r="I976" s="197" t="s">
        <v>4464</v>
      </c>
      <c r="J976" s="68"/>
      <c r="K976" s="68"/>
      <c r="L976" s="68"/>
      <c r="M976" s="68"/>
      <c r="N976" s="348"/>
      <c r="O976" s="348"/>
      <c r="P976" s="214">
        <v>0</v>
      </c>
      <c r="Q976" s="214">
        <v>1000000</v>
      </c>
      <c r="R976" s="68" t="s">
        <v>1479</v>
      </c>
      <c r="S976" s="349"/>
      <c r="T976" s="272"/>
    </row>
    <row r="977" spans="1:20" ht="63.75">
      <c r="A977" s="191">
        <v>301</v>
      </c>
      <c r="B977" s="68"/>
      <c r="C977" s="212" t="s">
        <v>128</v>
      </c>
      <c r="D977" s="213">
        <v>45702</v>
      </c>
      <c r="E977" s="191" t="s">
        <v>3346</v>
      </c>
      <c r="F977" s="191" t="s">
        <v>3</v>
      </c>
      <c r="G977" s="191">
        <v>2259402</v>
      </c>
      <c r="H977" s="68"/>
      <c r="I977" s="197" t="s">
        <v>4465</v>
      </c>
      <c r="J977" s="68"/>
      <c r="K977" s="68"/>
      <c r="L977" s="68"/>
      <c r="M977" s="68"/>
      <c r="N977" s="348"/>
      <c r="O977" s="348"/>
      <c r="P977" s="214">
        <v>0</v>
      </c>
      <c r="Q977" s="214">
        <v>483920</v>
      </c>
      <c r="R977" s="68" t="s">
        <v>1479</v>
      </c>
      <c r="S977" s="349"/>
      <c r="T977" s="272"/>
    </row>
    <row r="978" spans="1:20" ht="51">
      <c r="A978" s="191" t="s">
        <v>550</v>
      </c>
      <c r="B978" s="68"/>
      <c r="C978" s="212" t="s">
        <v>589</v>
      </c>
      <c r="D978" s="213">
        <v>45702</v>
      </c>
      <c r="E978" s="191" t="s">
        <v>3347</v>
      </c>
      <c r="F978" s="191" t="s">
        <v>3</v>
      </c>
      <c r="G978" s="191">
        <v>2259491</v>
      </c>
      <c r="H978" s="68"/>
      <c r="I978" s="197" t="s">
        <v>4466</v>
      </c>
      <c r="J978" s="68"/>
      <c r="K978" s="68"/>
      <c r="L978" s="68"/>
      <c r="M978" s="68"/>
      <c r="N978" s="348"/>
      <c r="O978" s="348"/>
      <c r="P978" s="214">
        <v>0</v>
      </c>
      <c r="Q978" s="214">
        <v>2136.86</v>
      </c>
      <c r="R978" s="68" t="s">
        <v>1479</v>
      </c>
      <c r="S978" s="349"/>
      <c r="T978" s="272"/>
    </row>
    <row r="979" spans="1:20" ht="51">
      <c r="A979" s="191" t="s">
        <v>550</v>
      </c>
      <c r="B979" s="68"/>
      <c r="C979" s="212" t="s">
        <v>589</v>
      </c>
      <c r="D979" s="213">
        <v>45702</v>
      </c>
      <c r="E979" s="191" t="s">
        <v>3348</v>
      </c>
      <c r="F979" s="191" t="s">
        <v>3</v>
      </c>
      <c r="G979" s="191">
        <v>2259493</v>
      </c>
      <c r="H979" s="68"/>
      <c r="I979" s="197" t="s">
        <v>4467</v>
      </c>
      <c r="J979" s="68"/>
      <c r="K979" s="68"/>
      <c r="L979" s="68"/>
      <c r="M979" s="68"/>
      <c r="N979" s="348"/>
      <c r="O979" s="348"/>
      <c r="P979" s="214">
        <v>0</v>
      </c>
      <c r="Q979" s="214">
        <v>2493</v>
      </c>
      <c r="R979" s="68" t="s">
        <v>1479</v>
      </c>
      <c r="S979" s="349"/>
      <c r="T979" s="272"/>
    </row>
    <row r="980" spans="1:20" ht="38.25">
      <c r="A980" s="191">
        <v>86</v>
      </c>
      <c r="B980" s="68"/>
      <c r="C980" s="212" t="s">
        <v>50</v>
      </c>
      <c r="D980" s="213">
        <v>45702</v>
      </c>
      <c r="E980" s="191" t="s">
        <v>3349</v>
      </c>
      <c r="F980" s="191" t="s">
        <v>3</v>
      </c>
      <c r="G980" s="191">
        <v>2259606</v>
      </c>
      <c r="H980" s="68"/>
      <c r="I980" s="197" t="s">
        <v>4468</v>
      </c>
      <c r="J980" s="68"/>
      <c r="K980" s="68"/>
      <c r="L980" s="68"/>
      <c r="M980" s="68"/>
      <c r="N980" s="348"/>
      <c r="O980" s="348"/>
      <c r="P980" s="214">
        <v>0</v>
      </c>
      <c r="Q980" s="214">
        <v>3063</v>
      </c>
      <c r="R980" s="68" t="s">
        <v>1479</v>
      </c>
      <c r="S980" s="349"/>
      <c r="T980" s="272"/>
    </row>
    <row r="981" spans="1:20" ht="38.25">
      <c r="A981" s="191">
        <v>86</v>
      </c>
      <c r="B981" s="68"/>
      <c r="C981" s="212" t="s">
        <v>50</v>
      </c>
      <c r="D981" s="213">
        <v>45702</v>
      </c>
      <c r="E981" s="191" t="s">
        <v>3350</v>
      </c>
      <c r="F981" s="191" t="s">
        <v>3</v>
      </c>
      <c r="G981" s="191">
        <v>2259607</v>
      </c>
      <c r="H981" s="68"/>
      <c r="I981" s="197" t="s">
        <v>4469</v>
      </c>
      <c r="J981" s="68"/>
      <c r="K981" s="68"/>
      <c r="L981" s="68"/>
      <c r="M981" s="68"/>
      <c r="N981" s="348"/>
      <c r="O981" s="348"/>
      <c r="P981" s="214">
        <v>0</v>
      </c>
      <c r="Q981" s="214">
        <v>3063</v>
      </c>
      <c r="R981" s="68" t="s">
        <v>1479</v>
      </c>
      <c r="S981" s="349"/>
      <c r="T981" s="272"/>
    </row>
    <row r="982" spans="1:20" ht="38.25">
      <c r="A982" s="191">
        <v>86</v>
      </c>
      <c r="B982" s="68"/>
      <c r="C982" s="212" t="s">
        <v>50</v>
      </c>
      <c r="D982" s="213">
        <v>45702</v>
      </c>
      <c r="E982" s="191" t="s">
        <v>3351</v>
      </c>
      <c r="F982" s="191" t="s">
        <v>3</v>
      </c>
      <c r="G982" s="191">
        <v>2259608</v>
      </c>
      <c r="H982" s="68"/>
      <c r="I982" s="197" t="s">
        <v>4470</v>
      </c>
      <c r="J982" s="68"/>
      <c r="K982" s="68"/>
      <c r="L982" s="68"/>
      <c r="M982" s="68"/>
      <c r="N982" s="348"/>
      <c r="O982" s="348"/>
      <c r="P982" s="214">
        <v>0</v>
      </c>
      <c r="Q982" s="214">
        <v>3063</v>
      </c>
      <c r="R982" s="68" t="s">
        <v>1479</v>
      </c>
      <c r="S982" s="349"/>
      <c r="T982" s="272"/>
    </row>
    <row r="983" spans="1:20" ht="38.25">
      <c r="A983" s="191">
        <v>86</v>
      </c>
      <c r="B983" s="68"/>
      <c r="C983" s="212" t="s">
        <v>50</v>
      </c>
      <c r="D983" s="213">
        <v>45702</v>
      </c>
      <c r="E983" s="191" t="s">
        <v>3352</v>
      </c>
      <c r="F983" s="191" t="s">
        <v>3</v>
      </c>
      <c r="G983" s="191">
        <v>2259610</v>
      </c>
      <c r="H983" s="68"/>
      <c r="I983" s="197" t="s">
        <v>4471</v>
      </c>
      <c r="J983" s="68"/>
      <c r="K983" s="68"/>
      <c r="L983" s="68"/>
      <c r="M983" s="68"/>
      <c r="N983" s="348"/>
      <c r="O983" s="348"/>
      <c r="P983" s="214">
        <v>0</v>
      </c>
      <c r="Q983" s="214">
        <v>3063</v>
      </c>
      <c r="R983" s="68" t="s">
        <v>1479</v>
      </c>
      <c r="S983" s="349"/>
      <c r="T983" s="272"/>
    </row>
    <row r="984" spans="1:20" ht="38.25">
      <c r="A984" s="191">
        <v>86</v>
      </c>
      <c r="B984" s="68"/>
      <c r="C984" s="212" t="s">
        <v>50</v>
      </c>
      <c r="D984" s="213">
        <v>45702</v>
      </c>
      <c r="E984" s="191" t="s">
        <v>3353</v>
      </c>
      <c r="F984" s="191" t="s">
        <v>3</v>
      </c>
      <c r="G984" s="191">
        <v>2259611</v>
      </c>
      <c r="H984" s="68"/>
      <c r="I984" s="197" t="s">
        <v>4472</v>
      </c>
      <c r="J984" s="68"/>
      <c r="K984" s="68"/>
      <c r="L984" s="68"/>
      <c r="M984" s="68"/>
      <c r="N984" s="348"/>
      <c r="O984" s="348"/>
      <c r="P984" s="214">
        <v>0</v>
      </c>
      <c r="Q984" s="214">
        <v>3063</v>
      </c>
      <c r="R984" s="68" t="s">
        <v>1479</v>
      </c>
      <c r="S984" s="349"/>
      <c r="T984" s="272"/>
    </row>
    <row r="985" spans="1:20" ht="38.25">
      <c r="A985" s="191">
        <v>86</v>
      </c>
      <c r="B985" s="68"/>
      <c r="C985" s="212" t="s">
        <v>50</v>
      </c>
      <c r="D985" s="213">
        <v>45702</v>
      </c>
      <c r="E985" s="191" t="s">
        <v>3354</v>
      </c>
      <c r="F985" s="191" t="s">
        <v>3</v>
      </c>
      <c r="G985" s="191">
        <v>2259612</v>
      </c>
      <c r="H985" s="68"/>
      <c r="I985" s="197" t="s">
        <v>4473</v>
      </c>
      <c r="J985" s="68"/>
      <c r="K985" s="68"/>
      <c r="L985" s="68"/>
      <c r="M985" s="68"/>
      <c r="N985" s="348"/>
      <c r="O985" s="348"/>
      <c r="P985" s="214">
        <v>0</v>
      </c>
      <c r="Q985" s="214">
        <v>3063</v>
      </c>
      <c r="R985" s="68" t="s">
        <v>1479</v>
      </c>
      <c r="S985" s="349"/>
      <c r="T985" s="272"/>
    </row>
    <row r="986" spans="1:20" ht="38.25">
      <c r="A986" s="191">
        <v>86</v>
      </c>
      <c r="B986" s="68"/>
      <c r="C986" s="212" t="s">
        <v>50</v>
      </c>
      <c r="D986" s="213">
        <v>45702</v>
      </c>
      <c r="E986" s="191" t="s">
        <v>3355</v>
      </c>
      <c r="F986" s="191" t="s">
        <v>3</v>
      </c>
      <c r="G986" s="191">
        <v>2259614</v>
      </c>
      <c r="H986" s="68"/>
      <c r="I986" s="197" t="s">
        <v>4474</v>
      </c>
      <c r="J986" s="68"/>
      <c r="K986" s="68"/>
      <c r="L986" s="68"/>
      <c r="M986" s="68"/>
      <c r="N986" s="348"/>
      <c r="O986" s="348"/>
      <c r="P986" s="214">
        <v>0</v>
      </c>
      <c r="Q986" s="214">
        <v>3063</v>
      </c>
      <c r="R986" s="68" t="s">
        <v>1479</v>
      </c>
      <c r="S986" s="349"/>
      <c r="T986" s="272"/>
    </row>
    <row r="987" spans="1:20" ht="63.75">
      <c r="A987" s="191">
        <v>16</v>
      </c>
      <c r="B987" s="68"/>
      <c r="C987" s="212" t="s">
        <v>40</v>
      </c>
      <c r="D987" s="213">
        <v>45702</v>
      </c>
      <c r="E987" s="191" t="s">
        <v>3356</v>
      </c>
      <c r="F987" s="191" t="s">
        <v>3</v>
      </c>
      <c r="G987" s="191">
        <v>2259615</v>
      </c>
      <c r="H987" s="68"/>
      <c r="I987" s="197" t="s">
        <v>4475</v>
      </c>
      <c r="J987" s="68"/>
      <c r="K987" s="68"/>
      <c r="L987" s="68"/>
      <c r="M987" s="68"/>
      <c r="N987" s="348"/>
      <c r="O987" s="348"/>
      <c r="P987" s="214">
        <v>0</v>
      </c>
      <c r="Q987" s="214">
        <v>12900</v>
      </c>
      <c r="R987" s="68" t="s">
        <v>1479</v>
      </c>
      <c r="S987" s="349"/>
      <c r="T987" s="272"/>
    </row>
    <row r="988" spans="1:20" ht="38.25">
      <c r="A988" s="191">
        <v>86</v>
      </c>
      <c r="B988" s="68"/>
      <c r="C988" s="212" t="s">
        <v>50</v>
      </c>
      <c r="D988" s="213">
        <v>45702</v>
      </c>
      <c r="E988" s="191" t="s">
        <v>3357</v>
      </c>
      <c r="F988" s="191" t="s">
        <v>3</v>
      </c>
      <c r="G988" s="191">
        <v>2259617</v>
      </c>
      <c r="H988" s="68"/>
      <c r="I988" s="197" t="s">
        <v>4476</v>
      </c>
      <c r="J988" s="68"/>
      <c r="K988" s="68"/>
      <c r="L988" s="68"/>
      <c r="M988" s="68"/>
      <c r="N988" s="348"/>
      <c r="O988" s="348"/>
      <c r="P988" s="214">
        <v>0</v>
      </c>
      <c r="Q988" s="214">
        <v>3063</v>
      </c>
      <c r="R988" s="68" t="s">
        <v>1479</v>
      </c>
      <c r="S988" s="349"/>
      <c r="T988" s="272"/>
    </row>
    <row r="989" spans="1:20" ht="63.75">
      <c r="A989" s="191">
        <v>513</v>
      </c>
      <c r="B989" s="68"/>
      <c r="C989" s="212" t="s">
        <v>160</v>
      </c>
      <c r="D989" s="213">
        <v>45702</v>
      </c>
      <c r="E989" s="191" t="s">
        <v>3358</v>
      </c>
      <c r="F989" s="191" t="s">
        <v>14</v>
      </c>
      <c r="G989" s="191">
        <v>3031334</v>
      </c>
      <c r="H989" s="68"/>
      <c r="I989" s="197" t="s">
        <v>4477</v>
      </c>
      <c r="J989" s="68"/>
      <c r="K989" s="68"/>
      <c r="L989" s="68"/>
      <c r="M989" s="68"/>
      <c r="N989" s="348"/>
      <c r="O989" s="348"/>
      <c r="P989" s="214">
        <v>60</v>
      </c>
      <c r="Q989" s="214">
        <v>0</v>
      </c>
      <c r="R989" s="68" t="s">
        <v>1479</v>
      </c>
      <c r="S989" s="349"/>
      <c r="T989" s="272"/>
    </row>
    <row r="990" spans="1:20" ht="63.75">
      <c r="A990" s="191" t="s">
        <v>544</v>
      </c>
      <c r="B990" s="68"/>
      <c r="C990" s="212" t="s">
        <v>679</v>
      </c>
      <c r="D990" s="213">
        <v>45702</v>
      </c>
      <c r="E990" s="191" t="s">
        <v>3359</v>
      </c>
      <c r="F990" s="191" t="s">
        <v>6</v>
      </c>
      <c r="G990" s="191">
        <v>2171022</v>
      </c>
      <c r="H990" s="68"/>
      <c r="I990" s="197" t="s">
        <v>4478</v>
      </c>
      <c r="J990" s="68"/>
      <c r="K990" s="68"/>
      <c r="L990" s="68"/>
      <c r="M990" s="68"/>
      <c r="N990" s="348"/>
      <c r="O990" s="348"/>
      <c r="P990" s="214">
        <v>0</v>
      </c>
      <c r="Q990" s="214">
        <v>50731.74</v>
      </c>
      <c r="R990" s="68" t="s">
        <v>1479</v>
      </c>
      <c r="S990" s="349"/>
      <c r="T990" s="272"/>
    </row>
    <row r="991" spans="1:20" ht="63.75">
      <c r="A991" s="191">
        <v>373</v>
      </c>
      <c r="B991" s="68"/>
      <c r="C991" s="212" t="s">
        <v>605</v>
      </c>
      <c r="D991" s="213">
        <v>45702</v>
      </c>
      <c r="E991" s="191" t="s">
        <v>3360</v>
      </c>
      <c r="F991" s="191" t="s">
        <v>6</v>
      </c>
      <c r="G991" s="191">
        <v>2171023</v>
      </c>
      <c r="H991" s="68"/>
      <c r="I991" s="197" t="s">
        <v>4479</v>
      </c>
      <c r="J991" s="68"/>
      <c r="K991" s="68"/>
      <c r="L991" s="68"/>
      <c r="M991" s="68"/>
      <c r="N991" s="348"/>
      <c r="O991" s="348"/>
      <c r="P991" s="214">
        <v>0</v>
      </c>
      <c r="Q991" s="214">
        <v>1516.28</v>
      </c>
      <c r="R991" s="68" t="s">
        <v>1479</v>
      </c>
      <c r="S991" s="349"/>
      <c r="T991" s="272"/>
    </row>
    <row r="992" spans="1:20" ht="63.75">
      <c r="A992" s="191" t="s">
        <v>544</v>
      </c>
      <c r="B992" s="68"/>
      <c r="C992" s="212" t="s">
        <v>679</v>
      </c>
      <c r="D992" s="213">
        <v>45702</v>
      </c>
      <c r="E992" s="191" t="s">
        <v>3361</v>
      </c>
      <c r="F992" s="191" t="s">
        <v>6</v>
      </c>
      <c r="G992" s="191">
        <v>2171024</v>
      </c>
      <c r="H992" s="68"/>
      <c r="I992" s="197" t="s">
        <v>4480</v>
      </c>
      <c r="J992" s="68"/>
      <c r="K992" s="68"/>
      <c r="L992" s="68"/>
      <c r="M992" s="68"/>
      <c r="N992" s="348"/>
      <c r="O992" s="348"/>
      <c r="P992" s="214">
        <v>0</v>
      </c>
      <c r="Q992" s="214">
        <v>30095.46</v>
      </c>
      <c r="R992" s="68" t="s">
        <v>1479</v>
      </c>
      <c r="S992" s="349"/>
      <c r="T992" s="272"/>
    </row>
    <row r="993" spans="1:20" ht="63.75">
      <c r="A993" s="191" t="s">
        <v>544</v>
      </c>
      <c r="B993" s="68"/>
      <c r="C993" s="212" t="s">
        <v>679</v>
      </c>
      <c r="D993" s="213">
        <v>45702</v>
      </c>
      <c r="E993" s="191" t="s">
        <v>3362</v>
      </c>
      <c r="F993" s="191" t="s">
        <v>6</v>
      </c>
      <c r="G993" s="191">
        <v>2171025</v>
      </c>
      <c r="H993" s="68"/>
      <c r="I993" s="197" t="s">
        <v>4481</v>
      </c>
      <c r="J993" s="68"/>
      <c r="K993" s="68"/>
      <c r="L993" s="68"/>
      <c r="M993" s="68"/>
      <c r="N993" s="348"/>
      <c r="O993" s="348"/>
      <c r="P993" s="214">
        <v>0</v>
      </c>
      <c r="Q993" s="214">
        <v>287107.42</v>
      </c>
      <c r="R993" s="68" t="s">
        <v>1479</v>
      </c>
      <c r="S993" s="349"/>
      <c r="T993" s="272"/>
    </row>
    <row r="994" spans="1:20" ht="38.25">
      <c r="A994" s="191">
        <v>283</v>
      </c>
      <c r="B994" s="68"/>
      <c r="C994" s="212" t="s">
        <v>115</v>
      </c>
      <c r="D994" s="213">
        <v>45702</v>
      </c>
      <c r="E994" s="191" t="s">
        <v>3363</v>
      </c>
      <c r="F994" s="191" t="s">
        <v>6</v>
      </c>
      <c r="G994" s="191">
        <v>2171156</v>
      </c>
      <c r="H994" s="68"/>
      <c r="I994" s="197" t="s">
        <v>1583</v>
      </c>
      <c r="J994" s="68"/>
      <c r="K994" s="68"/>
      <c r="L994" s="68"/>
      <c r="M994" s="68"/>
      <c r="N994" s="348"/>
      <c r="O994" s="348"/>
      <c r="P994" s="214">
        <v>0</v>
      </c>
      <c r="Q994" s="214">
        <v>376709.56</v>
      </c>
      <c r="R994" s="68" t="s">
        <v>1479</v>
      </c>
      <c r="S994" s="349"/>
      <c r="T994" s="272"/>
    </row>
    <row r="995" spans="1:20" ht="38.25">
      <c r="A995" s="191">
        <v>283</v>
      </c>
      <c r="B995" s="68"/>
      <c r="C995" s="212" t="s">
        <v>115</v>
      </c>
      <c r="D995" s="213">
        <v>45702</v>
      </c>
      <c r="E995" s="191" t="s">
        <v>3364</v>
      </c>
      <c r="F995" s="191" t="s">
        <v>6</v>
      </c>
      <c r="G995" s="191">
        <v>2171157</v>
      </c>
      <c r="H995" s="68"/>
      <c r="I995" s="197" t="s">
        <v>1583</v>
      </c>
      <c r="J995" s="68"/>
      <c r="K995" s="68"/>
      <c r="L995" s="68"/>
      <c r="M995" s="68"/>
      <c r="N995" s="348"/>
      <c r="O995" s="348"/>
      <c r="P995" s="214">
        <v>0</v>
      </c>
      <c r="Q995" s="214">
        <v>1864385.4</v>
      </c>
      <c r="R995" s="68" t="s">
        <v>1479</v>
      </c>
      <c r="S995" s="349"/>
      <c r="T995" s="272"/>
    </row>
    <row r="996" spans="1:20" ht="63.75">
      <c r="A996" s="191">
        <v>513</v>
      </c>
      <c r="B996" s="68"/>
      <c r="C996" s="212" t="s">
        <v>160</v>
      </c>
      <c r="D996" s="213">
        <v>45702</v>
      </c>
      <c r="E996" s="191" t="s">
        <v>3365</v>
      </c>
      <c r="F996" s="191" t="s">
        <v>14</v>
      </c>
      <c r="G996" s="191">
        <v>3032125</v>
      </c>
      <c r="H996" s="68"/>
      <c r="I996" s="197" t="s">
        <v>4482</v>
      </c>
      <c r="J996" s="68"/>
      <c r="K996" s="68"/>
      <c r="L996" s="68"/>
      <c r="M996" s="68"/>
      <c r="N996" s="348"/>
      <c r="O996" s="348"/>
      <c r="P996" s="214">
        <v>60</v>
      </c>
      <c r="Q996" s="214">
        <v>0</v>
      </c>
      <c r="R996" s="68" t="s">
        <v>1479</v>
      </c>
      <c r="S996" s="349"/>
      <c r="T996" s="272"/>
    </row>
    <row r="997" spans="1:20" ht="63.75">
      <c r="A997" s="191">
        <v>373</v>
      </c>
      <c r="B997" s="68"/>
      <c r="C997" s="212" t="s">
        <v>605</v>
      </c>
      <c r="D997" s="213">
        <v>45702</v>
      </c>
      <c r="E997" s="191" t="s">
        <v>3366</v>
      </c>
      <c r="F997" s="191" t="s">
        <v>635</v>
      </c>
      <c r="G997" s="191">
        <v>11151106</v>
      </c>
      <c r="H997" s="68"/>
      <c r="I997" s="197" t="s">
        <v>4483</v>
      </c>
      <c r="J997" s="68"/>
      <c r="K997" s="68"/>
      <c r="L997" s="68"/>
      <c r="M997" s="68"/>
      <c r="N997" s="348"/>
      <c r="O997" s="348"/>
      <c r="P997" s="214">
        <v>0</v>
      </c>
      <c r="Q997" s="214">
        <v>433264</v>
      </c>
      <c r="R997" s="68" t="s">
        <v>1479</v>
      </c>
      <c r="S997" s="349"/>
      <c r="T997" s="272"/>
    </row>
    <row r="998" spans="1:20" ht="89.25">
      <c r="A998" s="191" t="s">
        <v>541</v>
      </c>
      <c r="B998" s="68"/>
      <c r="C998" s="212" t="s">
        <v>590</v>
      </c>
      <c r="D998" s="213">
        <v>45702</v>
      </c>
      <c r="E998" s="191" t="s">
        <v>3367</v>
      </c>
      <c r="F998" s="191" t="s">
        <v>635</v>
      </c>
      <c r="G998" s="191">
        <v>11151020</v>
      </c>
      <c r="H998" s="68"/>
      <c r="I998" s="197" t="s">
        <v>4484</v>
      </c>
      <c r="J998" s="68"/>
      <c r="K998" s="68"/>
      <c r="L998" s="68"/>
      <c r="M998" s="68"/>
      <c r="N998" s="348"/>
      <c r="O998" s="348"/>
      <c r="P998" s="214">
        <v>0</v>
      </c>
      <c r="Q998" s="214">
        <v>719247</v>
      </c>
      <c r="R998" s="68" t="s">
        <v>1479</v>
      </c>
      <c r="S998" s="349"/>
      <c r="T998" s="272"/>
    </row>
    <row r="999" spans="1:20" ht="76.5">
      <c r="A999" s="191">
        <v>117</v>
      </c>
      <c r="B999" s="68"/>
      <c r="C999" s="212" t="s">
        <v>54</v>
      </c>
      <c r="D999" s="213">
        <v>45702</v>
      </c>
      <c r="E999" s="191" t="s">
        <v>3368</v>
      </c>
      <c r="F999" s="191" t="s">
        <v>10</v>
      </c>
      <c r="G999" s="191">
        <v>1119450</v>
      </c>
      <c r="H999" s="68"/>
      <c r="I999" s="197" t="s">
        <v>4485</v>
      </c>
      <c r="J999" s="68"/>
      <c r="K999" s="68"/>
      <c r="L999" s="68"/>
      <c r="M999" s="68"/>
      <c r="N999" s="348"/>
      <c r="O999" s="348"/>
      <c r="P999" s="214">
        <v>60</v>
      </c>
      <c r="Q999" s="214">
        <v>0</v>
      </c>
      <c r="R999" s="68" t="s">
        <v>1479</v>
      </c>
      <c r="S999" s="349"/>
      <c r="T999" s="272"/>
    </row>
    <row r="1000" spans="1:20" ht="63.75">
      <c r="A1000" s="191">
        <v>155</v>
      </c>
      <c r="B1000" s="68"/>
      <c r="C1000" s="212" t="s">
        <v>75</v>
      </c>
      <c r="D1000" s="213">
        <v>45705</v>
      </c>
      <c r="E1000" s="191" t="s">
        <v>3369</v>
      </c>
      <c r="F1000" s="191" t="s">
        <v>3</v>
      </c>
      <c r="G1000" s="191">
        <v>2259828</v>
      </c>
      <c r="H1000" s="68"/>
      <c r="I1000" s="197" t="s">
        <v>4486</v>
      </c>
      <c r="J1000" s="68"/>
      <c r="K1000" s="68"/>
      <c r="L1000" s="68"/>
      <c r="M1000" s="68"/>
      <c r="N1000" s="348"/>
      <c r="O1000" s="348"/>
      <c r="P1000" s="214">
        <v>0</v>
      </c>
      <c r="Q1000" s="214">
        <v>2886.47</v>
      </c>
      <c r="R1000" s="68" t="s">
        <v>1479</v>
      </c>
      <c r="S1000" s="349"/>
      <c r="T1000" s="272"/>
    </row>
    <row r="1001" spans="1:20" ht="51">
      <c r="A1001" s="191">
        <v>81</v>
      </c>
      <c r="B1001" s="68"/>
      <c r="C1001" s="212" t="s">
        <v>49</v>
      </c>
      <c r="D1001" s="213">
        <v>45705</v>
      </c>
      <c r="E1001" s="191" t="s">
        <v>3370</v>
      </c>
      <c r="F1001" s="191" t="s">
        <v>3</v>
      </c>
      <c r="G1001" s="191">
        <v>2259845</v>
      </c>
      <c r="H1001" s="68"/>
      <c r="I1001" s="197" t="s">
        <v>4487</v>
      </c>
      <c r="J1001" s="68"/>
      <c r="K1001" s="68"/>
      <c r="L1001" s="68"/>
      <c r="M1001" s="68"/>
      <c r="N1001" s="348"/>
      <c r="O1001" s="348"/>
      <c r="P1001" s="214">
        <v>0</v>
      </c>
      <c r="Q1001" s="214">
        <v>90</v>
      </c>
      <c r="R1001" s="68" t="s">
        <v>1479</v>
      </c>
      <c r="S1001" s="349"/>
      <c r="T1001" s="272"/>
    </row>
    <row r="1002" spans="1:20" ht="51">
      <c r="A1002" s="191">
        <v>25</v>
      </c>
      <c r="B1002" s="68"/>
      <c r="C1002" s="212" t="s">
        <v>42</v>
      </c>
      <c r="D1002" s="213">
        <v>45705</v>
      </c>
      <c r="E1002" s="191" t="s">
        <v>3371</v>
      </c>
      <c r="F1002" s="191" t="s">
        <v>3</v>
      </c>
      <c r="G1002" s="191">
        <v>2259848</v>
      </c>
      <c r="H1002" s="68"/>
      <c r="I1002" s="197" t="s">
        <v>4488</v>
      </c>
      <c r="J1002" s="68"/>
      <c r="K1002" s="68"/>
      <c r="L1002" s="68"/>
      <c r="M1002" s="68"/>
      <c r="N1002" s="348"/>
      <c r="O1002" s="348"/>
      <c r="P1002" s="214">
        <v>0</v>
      </c>
      <c r="Q1002" s="214">
        <v>14368.17</v>
      </c>
      <c r="R1002" s="68" t="s">
        <v>1479</v>
      </c>
      <c r="S1002" s="349"/>
      <c r="T1002" s="272"/>
    </row>
    <row r="1003" spans="1:20" ht="51">
      <c r="A1003" s="191">
        <v>41</v>
      </c>
      <c r="B1003" s="68"/>
      <c r="C1003" s="212" t="s">
        <v>44</v>
      </c>
      <c r="D1003" s="213">
        <v>45705</v>
      </c>
      <c r="E1003" s="191" t="s">
        <v>3372</v>
      </c>
      <c r="F1003" s="191" t="s">
        <v>3</v>
      </c>
      <c r="G1003" s="191">
        <v>2259859</v>
      </c>
      <c r="H1003" s="68"/>
      <c r="I1003" s="197" t="s">
        <v>4489</v>
      </c>
      <c r="J1003" s="68"/>
      <c r="K1003" s="68"/>
      <c r="L1003" s="68"/>
      <c r="M1003" s="68"/>
      <c r="N1003" s="348"/>
      <c r="O1003" s="348"/>
      <c r="P1003" s="214">
        <v>0</v>
      </c>
      <c r="Q1003" s="214">
        <v>41.22</v>
      </c>
      <c r="R1003" s="68" t="s">
        <v>1479</v>
      </c>
      <c r="S1003" s="349"/>
      <c r="T1003" s="272"/>
    </row>
    <row r="1004" spans="1:20" ht="51">
      <c r="A1004" s="191">
        <v>373</v>
      </c>
      <c r="B1004" s="68"/>
      <c r="C1004" s="212" t="s">
        <v>605</v>
      </c>
      <c r="D1004" s="213">
        <v>45705</v>
      </c>
      <c r="E1004" s="191" t="s">
        <v>3373</v>
      </c>
      <c r="F1004" s="191" t="s">
        <v>3</v>
      </c>
      <c r="G1004" s="191">
        <v>2259882</v>
      </c>
      <c r="H1004" s="68"/>
      <c r="I1004" s="197" t="s">
        <v>4490</v>
      </c>
      <c r="J1004" s="68"/>
      <c r="K1004" s="68"/>
      <c r="L1004" s="68"/>
      <c r="M1004" s="68"/>
      <c r="N1004" s="348"/>
      <c r="O1004" s="348"/>
      <c r="P1004" s="214">
        <v>0</v>
      </c>
      <c r="Q1004" s="214">
        <v>9158.73</v>
      </c>
      <c r="R1004" s="68" t="s">
        <v>1479</v>
      </c>
      <c r="S1004" s="349"/>
      <c r="T1004" s="272"/>
    </row>
    <row r="1005" spans="1:20" ht="51">
      <c r="A1005" s="191">
        <v>522</v>
      </c>
      <c r="B1005" s="68"/>
      <c r="C1005" s="212" t="s">
        <v>163</v>
      </c>
      <c r="D1005" s="213">
        <v>45705</v>
      </c>
      <c r="E1005" s="191" t="s">
        <v>3374</v>
      </c>
      <c r="F1005" s="191" t="s">
        <v>3</v>
      </c>
      <c r="G1005" s="191">
        <v>2259976</v>
      </c>
      <c r="H1005" s="68"/>
      <c r="I1005" s="197" t="s">
        <v>4491</v>
      </c>
      <c r="J1005" s="68"/>
      <c r="K1005" s="68"/>
      <c r="L1005" s="68"/>
      <c r="M1005" s="68"/>
      <c r="N1005" s="348"/>
      <c r="O1005" s="348"/>
      <c r="P1005" s="214">
        <v>0</v>
      </c>
      <c r="Q1005" s="214">
        <v>350</v>
      </c>
      <c r="R1005" s="68" t="s">
        <v>1479</v>
      </c>
      <c r="S1005" s="349"/>
      <c r="T1005" s="272"/>
    </row>
    <row r="1006" spans="1:20" ht="63.75">
      <c r="A1006" s="191">
        <v>20</v>
      </c>
      <c r="B1006" s="68"/>
      <c r="C1006" s="212" t="s">
        <v>41</v>
      </c>
      <c r="D1006" s="213">
        <v>45705</v>
      </c>
      <c r="E1006" s="191" t="s">
        <v>3375</v>
      </c>
      <c r="F1006" s="191" t="s">
        <v>3</v>
      </c>
      <c r="G1006" s="191">
        <v>2259977</v>
      </c>
      <c r="H1006" s="68"/>
      <c r="I1006" s="197" t="s">
        <v>4492</v>
      </c>
      <c r="J1006" s="68"/>
      <c r="K1006" s="68"/>
      <c r="L1006" s="68"/>
      <c r="M1006" s="68"/>
      <c r="N1006" s="348"/>
      <c r="O1006" s="348"/>
      <c r="P1006" s="214">
        <v>0</v>
      </c>
      <c r="Q1006" s="214">
        <v>985.54</v>
      </c>
      <c r="R1006" s="68" t="s">
        <v>1479</v>
      </c>
      <c r="S1006" s="349"/>
      <c r="T1006" s="272"/>
    </row>
    <row r="1007" spans="1:20" ht="51">
      <c r="A1007" s="191">
        <v>522</v>
      </c>
      <c r="B1007" s="68"/>
      <c r="C1007" s="212" t="s">
        <v>163</v>
      </c>
      <c r="D1007" s="213">
        <v>45705</v>
      </c>
      <c r="E1007" s="191" t="s">
        <v>3376</v>
      </c>
      <c r="F1007" s="191" t="s">
        <v>3</v>
      </c>
      <c r="G1007" s="191">
        <v>2259978</v>
      </c>
      <c r="H1007" s="68"/>
      <c r="I1007" s="197" t="s">
        <v>4493</v>
      </c>
      <c r="J1007" s="68"/>
      <c r="K1007" s="68"/>
      <c r="L1007" s="68"/>
      <c r="M1007" s="68"/>
      <c r="N1007" s="348"/>
      <c r="O1007" s="348"/>
      <c r="P1007" s="214">
        <v>0</v>
      </c>
      <c r="Q1007" s="214">
        <v>375</v>
      </c>
      <c r="R1007" s="68" t="s">
        <v>1479</v>
      </c>
      <c r="S1007" s="349"/>
      <c r="T1007" s="272"/>
    </row>
    <row r="1008" spans="1:20" ht="51">
      <c r="A1008" s="191">
        <v>522</v>
      </c>
      <c r="B1008" s="68"/>
      <c r="C1008" s="212" t="s">
        <v>163</v>
      </c>
      <c r="D1008" s="213">
        <v>45705</v>
      </c>
      <c r="E1008" s="191" t="s">
        <v>3377</v>
      </c>
      <c r="F1008" s="191" t="s">
        <v>3</v>
      </c>
      <c r="G1008" s="191">
        <v>2259980</v>
      </c>
      <c r="H1008" s="68"/>
      <c r="I1008" s="197" t="s">
        <v>4494</v>
      </c>
      <c r="J1008" s="68"/>
      <c r="K1008" s="68"/>
      <c r="L1008" s="68"/>
      <c r="M1008" s="68"/>
      <c r="N1008" s="348"/>
      <c r="O1008" s="348"/>
      <c r="P1008" s="214">
        <v>0</v>
      </c>
      <c r="Q1008" s="214">
        <v>440</v>
      </c>
      <c r="R1008" s="68" t="s">
        <v>1479</v>
      </c>
      <c r="S1008" s="349"/>
      <c r="T1008" s="272"/>
    </row>
    <row r="1009" spans="1:20" ht="51">
      <c r="A1009" s="191">
        <v>522</v>
      </c>
      <c r="B1009" s="68"/>
      <c r="C1009" s="212" t="s">
        <v>163</v>
      </c>
      <c r="D1009" s="213">
        <v>45705</v>
      </c>
      <c r="E1009" s="191" t="s">
        <v>3378</v>
      </c>
      <c r="F1009" s="191" t="s">
        <v>3</v>
      </c>
      <c r="G1009" s="191">
        <v>2259981</v>
      </c>
      <c r="H1009" s="68"/>
      <c r="I1009" s="197" t="s">
        <v>4495</v>
      </c>
      <c r="J1009" s="68"/>
      <c r="K1009" s="68"/>
      <c r="L1009" s="68"/>
      <c r="M1009" s="68"/>
      <c r="N1009" s="348"/>
      <c r="O1009" s="348"/>
      <c r="P1009" s="214">
        <v>0</v>
      </c>
      <c r="Q1009" s="214">
        <v>345</v>
      </c>
      <c r="R1009" s="68" t="s">
        <v>1479</v>
      </c>
      <c r="S1009" s="349"/>
      <c r="T1009" s="272"/>
    </row>
    <row r="1010" spans="1:20" ht="51">
      <c r="A1010" s="191">
        <v>522</v>
      </c>
      <c r="B1010" s="68"/>
      <c r="C1010" s="212" t="s">
        <v>163</v>
      </c>
      <c r="D1010" s="213">
        <v>45705</v>
      </c>
      <c r="E1010" s="191" t="s">
        <v>3379</v>
      </c>
      <c r="F1010" s="191" t="s">
        <v>3</v>
      </c>
      <c r="G1010" s="191">
        <v>2259982</v>
      </c>
      <c r="H1010" s="68"/>
      <c r="I1010" s="197" t="s">
        <v>4496</v>
      </c>
      <c r="J1010" s="68"/>
      <c r="K1010" s="68"/>
      <c r="L1010" s="68"/>
      <c r="M1010" s="68"/>
      <c r="N1010" s="348"/>
      <c r="O1010" s="348"/>
      <c r="P1010" s="214">
        <v>0</v>
      </c>
      <c r="Q1010" s="214">
        <v>3500</v>
      </c>
      <c r="R1010" s="68" t="s">
        <v>1479</v>
      </c>
      <c r="S1010" s="349"/>
      <c r="T1010" s="272"/>
    </row>
    <row r="1011" spans="1:20" ht="51">
      <c r="A1011" s="191">
        <v>86</v>
      </c>
      <c r="B1011" s="68"/>
      <c r="C1011" s="212" t="s">
        <v>50</v>
      </c>
      <c r="D1011" s="213">
        <v>45705</v>
      </c>
      <c r="E1011" s="191" t="s">
        <v>3380</v>
      </c>
      <c r="F1011" s="191" t="s">
        <v>3</v>
      </c>
      <c r="G1011" s="191">
        <v>2259986</v>
      </c>
      <c r="H1011" s="68"/>
      <c r="I1011" s="197" t="s">
        <v>4497</v>
      </c>
      <c r="J1011" s="68"/>
      <c r="K1011" s="68"/>
      <c r="L1011" s="68"/>
      <c r="M1011" s="68"/>
      <c r="N1011" s="348"/>
      <c r="O1011" s="348"/>
      <c r="P1011" s="214">
        <v>0</v>
      </c>
      <c r="Q1011" s="214">
        <v>15315</v>
      </c>
      <c r="R1011" s="68" t="s">
        <v>1479</v>
      </c>
      <c r="S1011" s="349"/>
      <c r="T1011" s="272"/>
    </row>
    <row r="1012" spans="1:20" ht="38.25">
      <c r="A1012" s="191">
        <v>15</v>
      </c>
      <c r="B1012" s="68"/>
      <c r="C1012" s="212" t="s">
        <v>39</v>
      </c>
      <c r="D1012" s="213">
        <v>45705</v>
      </c>
      <c r="E1012" s="191" t="s">
        <v>3381</v>
      </c>
      <c r="F1012" s="191" t="s">
        <v>3</v>
      </c>
      <c r="G1012" s="191">
        <v>2259988</v>
      </c>
      <c r="H1012" s="68"/>
      <c r="I1012" s="197" t="s">
        <v>4498</v>
      </c>
      <c r="J1012" s="68"/>
      <c r="K1012" s="68"/>
      <c r="L1012" s="68"/>
      <c r="M1012" s="68"/>
      <c r="N1012" s="348"/>
      <c r="O1012" s="348"/>
      <c r="P1012" s="214">
        <v>0</v>
      </c>
      <c r="Q1012" s="214">
        <v>2</v>
      </c>
      <c r="R1012" s="68" t="s">
        <v>1479</v>
      </c>
      <c r="S1012" s="349"/>
      <c r="T1012" s="272"/>
    </row>
    <row r="1013" spans="1:20" ht="38.25">
      <c r="A1013" s="191">
        <v>15</v>
      </c>
      <c r="B1013" s="68"/>
      <c r="C1013" s="212" t="s">
        <v>39</v>
      </c>
      <c r="D1013" s="213">
        <v>45705</v>
      </c>
      <c r="E1013" s="191" t="s">
        <v>3382</v>
      </c>
      <c r="F1013" s="191" t="s">
        <v>3</v>
      </c>
      <c r="G1013" s="191">
        <v>2259989</v>
      </c>
      <c r="H1013" s="68"/>
      <c r="I1013" s="197" t="s">
        <v>4499</v>
      </c>
      <c r="J1013" s="68"/>
      <c r="K1013" s="68"/>
      <c r="L1013" s="68"/>
      <c r="M1013" s="68"/>
      <c r="N1013" s="348"/>
      <c r="O1013" s="348"/>
      <c r="P1013" s="214">
        <v>0</v>
      </c>
      <c r="Q1013" s="214">
        <v>29</v>
      </c>
      <c r="R1013" s="68" t="s">
        <v>1479</v>
      </c>
      <c r="S1013" s="349"/>
      <c r="T1013" s="272"/>
    </row>
    <row r="1014" spans="1:20" ht="51">
      <c r="A1014" s="191">
        <v>86</v>
      </c>
      <c r="B1014" s="68"/>
      <c r="C1014" s="212" t="s">
        <v>50</v>
      </c>
      <c r="D1014" s="213">
        <v>45705</v>
      </c>
      <c r="E1014" s="191" t="s">
        <v>3383</v>
      </c>
      <c r="F1014" s="191" t="s">
        <v>3</v>
      </c>
      <c r="G1014" s="191">
        <v>2259990</v>
      </c>
      <c r="H1014" s="68"/>
      <c r="I1014" s="197" t="s">
        <v>4500</v>
      </c>
      <c r="J1014" s="68"/>
      <c r="K1014" s="68"/>
      <c r="L1014" s="68"/>
      <c r="M1014" s="68"/>
      <c r="N1014" s="348"/>
      <c r="O1014" s="348"/>
      <c r="P1014" s="214">
        <v>0</v>
      </c>
      <c r="Q1014" s="214">
        <v>9189</v>
      </c>
      <c r="R1014" s="68" t="s">
        <v>1479</v>
      </c>
      <c r="S1014" s="349"/>
      <c r="T1014" s="272"/>
    </row>
    <row r="1015" spans="1:20" ht="51">
      <c r="A1015" s="191">
        <v>86</v>
      </c>
      <c r="B1015" s="68"/>
      <c r="C1015" s="212" t="s">
        <v>50</v>
      </c>
      <c r="D1015" s="213">
        <v>45705</v>
      </c>
      <c r="E1015" s="191" t="s">
        <v>3384</v>
      </c>
      <c r="F1015" s="191" t="s">
        <v>3</v>
      </c>
      <c r="G1015" s="191">
        <v>2259991</v>
      </c>
      <c r="H1015" s="68"/>
      <c r="I1015" s="197" t="s">
        <v>4501</v>
      </c>
      <c r="J1015" s="68"/>
      <c r="K1015" s="68"/>
      <c r="L1015" s="68"/>
      <c r="M1015" s="68"/>
      <c r="N1015" s="348"/>
      <c r="O1015" s="348"/>
      <c r="P1015" s="214">
        <v>0</v>
      </c>
      <c r="Q1015" s="214">
        <v>18378</v>
      </c>
      <c r="R1015" s="68" t="s">
        <v>1479</v>
      </c>
      <c r="S1015" s="349"/>
      <c r="T1015" s="272"/>
    </row>
    <row r="1016" spans="1:20" ht="51">
      <c r="A1016" s="191">
        <v>86</v>
      </c>
      <c r="B1016" s="68"/>
      <c r="C1016" s="212" t="s">
        <v>50</v>
      </c>
      <c r="D1016" s="213">
        <v>45705</v>
      </c>
      <c r="E1016" s="191" t="s">
        <v>3385</v>
      </c>
      <c r="F1016" s="191" t="s">
        <v>3</v>
      </c>
      <c r="G1016" s="191">
        <v>2259993</v>
      </c>
      <c r="H1016" s="68"/>
      <c r="I1016" s="197" t="s">
        <v>4502</v>
      </c>
      <c r="J1016" s="68"/>
      <c r="K1016" s="68"/>
      <c r="L1016" s="68"/>
      <c r="M1016" s="68"/>
      <c r="N1016" s="348"/>
      <c r="O1016" s="348"/>
      <c r="P1016" s="214">
        <v>0</v>
      </c>
      <c r="Q1016" s="214">
        <v>9189</v>
      </c>
      <c r="R1016" s="68" t="s">
        <v>1479</v>
      </c>
      <c r="S1016" s="349"/>
      <c r="T1016" s="272"/>
    </row>
    <row r="1017" spans="1:20" ht="51">
      <c r="A1017" s="191">
        <v>86</v>
      </c>
      <c r="B1017" s="68"/>
      <c r="C1017" s="212" t="s">
        <v>50</v>
      </c>
      <c r="D1017" s="213">
        <v>45705</v>
      </c>
      <c r="E1017" s="191" t="s">
        <v>3386</v>
      </c>
      <c r="F1017" s="191" t="s">
        <v>3</v>
      </c>
      <c r="G1017" s="191">
        <v>2259995</v>
      </c>
      <c r="H1017" s="68"/>
      <c r="I1017" s="197" t="s">
        <v>4503</v>
      </c>
      <c r="J1017" s="68"/>
      <c r="K1017" s="68"/>
      <c r="L1017" s="68"/>
      <c r="M1017" s="68"/>
      <c r="N1017" s="348"/>
      <c r="O1017" s="348"/>
      <c r="P1017" s="214">
        <v>0</v>
      </c>
      <c r="Q1017" s="214">
        <v>24504</v>
      </c>
      <c r="R1017" s="68" t="s">
        <v>1479</v>
      </c>
      <c r="S1017" s="349"/>
      <c r="T1017" s="272"/>
    </row>
    <row r="1018" spans="1:20" ht="51">
      <c r="A1018" s="191">
        <v>86</v>
      </c>
      <c r="B1018" s="68"/>
      <c r="C1018" s="212" t="s">
        <v>50</v>
      </c>
      <c r="D1018" s="213">
        <v>45705</v>
      </c>
      <c r="E1018" s="191" t="s">
        <v>3387</v>
      </c>
      <c r="F1018" s="191" t="s">
        <v>3</v>
      </c>
      <c r="G1018" s="191">
        <v>2259997</v>
      </c>
      <c r="H1018" s="68"/>
      <c r="I1018" s="197" t="s">
        <v>4504</v>
      </c>
      <c r="J1018" s="68"/>
      <c r="K1018" s="68"/>
      <c r="L1018" s="68"/>
      <c r="M1018" s="68"/>
      <c r="N1018" s="348"/>
      <c r="O1018" s="348"/>
      <c r="P1018" s="214">
        <v>0</v>
      </c>
      <c r="Q1018" s="214">
        <v>9189</v>
      </c>
      <c r="R1018" s="68" t="s">
        <v>1479</v>
      </c>
      <c r="S1018" s="349"/>
      <c r="T1018" s="272"/>
    </row>
    <row r="1019" spans="1:20" ht="51">
      <c r="A1019" s="191">
        <v>86</v>
      </c>
      <c r="B1019" s="68"/>
      <c r="C1019" s="212" t="s">
        <v>50</v>
      </c>
      <c r="D1019" s="213">
        <v>45705</v>
      </c>
      <c r="E1019" s="191" t="s">
        <v>3388</v>
      </c>
      <c r="F1019" s="191" t="s">
        <v>3</v>
      </c>
      <c r="G1019" s="191">
        <v>2260001</v>
      </c>
      <c r="H1019" s="68"/>
      <c r="I1019" s="197" t="s">
        <v>4505</v>
      </c>
      <c r="J1019" s="68"/>
      <c r="K1019" s="68"/>
      <c r="L1019" s="68"/>
      <c r="M1019" s="68"/>
      <c r="N1019" s="348"/>
      <c r="O1019" s="348"/>
      <c r="P1019" s="214">
        <v>0</v>
      </c>
      <c r="Q1019" s="214">
        <v>6126</v>
      </c>
      <c r="R1019" s="68" t="s">
        <v>1479</v>
      </c>
      <c r="S1019" s="349"/>
      <c r="T1019" s="272"/>
    </row>
    <row r="1020" spans="1:20" ht="51">
      <c r="A1020" s="191">
        <v>86</v>
      </c>
      <c r="B1020" s="68"/>
      <c r="C1020" s="212" t="s">
        <v>50</v>
      </c>
      <c r="D1020" s="213">
        <v>45705</v>
      </c>
      <c r="E1020" s="191" t="s">
        <v>3389</v>
      </c>
      <c r="F1020" s="191" t="s">
        <v>3</v>
      </c>
      <c r="G1020" s="191">
        <v>2259998</v>
      </c>
      <c r="H1020" s="68"/>
      <c r="I1020" s="197" t="s">
        <v>4506</v>
      </c>
      <c r="J1020" s="68"/>
      <c r="K1020" s="68"/>
      <c r="L1020" s="68"/>
      <c r="M1020" s="68"/>
      <c r="N1020" s="348"/>
      <c r="O1020" s="348"/>
      <c r="P1020" s="214">
        <v>0</v>
      </c>
      <c r="Q1020" s="214">
        <v>6126</v>
      </c>
      <c r="R1020" s="68" t="s">
        <v>1479</v>
      </c>
      <c r="S1020" s="349"/>
      <c r="T1020" s="272"/>
    </row>
    <row r="1021" spans="1:20" ht="51">
      <c r="A1021" s="191">
        <v>86</v>
      </c>
      <c r="B1021" s="68"/>
      <c r="C1021" s="212" t="s">
        <v>50</v>
      </c>
      <c r="D1021" s="213">
        <v>45705</v>
      </c>
      <c r="E1021" s="191" t="s">
        <v>3390</v>
      </c>
      <c r="F1021" s="191" t="s">
        <v>3</v>
      </c>
      <c r="G1021" s="191">
        <v>2259999</v>
      </c>
      <c r="H1021" s="68"/>
      <c r="I1021" s="197" t="s">
        <v>4507</v>
      </c>
      <c r="J1021" s="68"/>
      <c r="K1021" s="68"/>
      <c r="L1021" s="68"/>
      <c r="M1021" s="68"/>
      <c r="N1021" s="348"/>
      <c r="O1021" s="348"/>
      <c r="P1021" s="214">
        <v>0</v>
      </c>
      <c r="Q1021" s="214">
        <v>18378</v>
      </c>
      <c r="R1021" s="68" t="s">
        <v>1479</v>
      </c>
      <c r="S1021" s="349"/>
      <c r="T1021" s="272"/>
    </row>
    <row r="1022" spans="1:20" ht="38.25">
      <c r="A1022" s="191">
        <v>86</v>
      </c>
      <c r="B1022" s="68"/>
      <c r="C1022" s="212" t="s">
        <v>50</v>
      </c>
      <c r="D1022" s="213">
        <v>45705</v>
      </c>
      <c r="E1022" s="191" t="s">
        <v>3391</v>
      </c>
      <c r="F1022" s="191" t="s">
        <v>3</v>
      </c>
      <c r="G1022" s="191">
        <v>2260000</v>
      </c>
      <c r="H1022" s="68"/>
      <c r="I1022" s="197" t="s">
        <v>4508</v>
      </c>
      <c r="J1022" s="68"/>
      <c r="K1022" s="68"/>
      <c r="L1022" s="68"/>
      <c r="M1022" s="68"/>
      <c r="N1022" s="348"/>
      <c r="O1022" s="348"/>
      <c r="P1022" s="214">
        <v>0</v>
      </c>
      <c r="Q1022" s="214">
        <v>3063</v>
      </c>
      <c r="R1022" s="68" t="s">
        <v>1479</v>
      </c>
      <c r="S1022" s="349"/>
      <c r="T1022" s="272"/>
    </row>
    <row r="1023" spans="1:20" ht="38.25">
      <c r="A1023" s="191">
        <v>650</v>
      </c>
      <c r="B1023" s="68"/>
      <c r="C1023" s="212" t="s">
        <v>175</v>
      </c>
      <c r="D1023" s="213">
        <v>45705</v>
      </c>
      <c r="E1023" s="191" t="s">
        <v>3392</v>
      </c>
      <c r="F1023" s="191" t="s">
        <v>3</v>
      </c>
      <c r="G1023" s="191">
        <v>2260005</v>
      </c>
      <c r="H1023" s="68"/>
      <c r="I1023" s="197" t="s">
        <v>4509</v>
      </c>
      <c r="J1023" s="68"/>
      <c r="K1023" s="68"/>
      <c r="L1023" s="68"/>
      <c r="M1023" s="68"/>
      <c r="N1023" s="348"/>
      <c r="O1023" s="348"/>
      <c r="P1023" s="214">
        <v>0</v>
      </c>
      <c r="Q1023" s="214">
        <v>553</v>
      </c>
      <c r="R1023" s="68" t="s">
        <v>1479</v>
      </c>
      <c r="S1023" s="349"/>
      <c r="T1023" s="272"/>
    </row>
    <row r="1024" spans="1:20" ht="38.25">
      <c r="A1024" s="191">
        <v>46</v>
      </c>
      <c r="B1024" s="68"/>
      <c r="C1024" s="212" t="s">
        <v>1367</v>
      </c>
      <c r="D1024" s="213">
        <v>45705</v>
      </c>
      <c r="E1024" s="191" t="s">
        <v>3393</v>
      </c>
      <c r="F1024" s="191" t="s">
        <v>3</v>
      </c>
      <c r="G1024" s="191">
        <v>2260010</v>
      </c>
      <c r="H1024" s="68"/>
      <c r="I1024" s="197" t="s">
        <v>2466</v>
      </c>
      <c r="J1024" s="68"/>
      <c r="K1024" s="68"/>
      <c r="L1024" s="68"/>
      <c r="M1024" s="68"/>
      <c r="N1024" s="348"/>
      <c r="O1024" s="348"/>
      <c r="P1024" s="214">
        <v>0</v>
      </c>
      <c r="Q1024" s="214">
        <v>250</v>
      </c>
      <c r="R1024" s="68" t="s">
        <v>1479</v>
      </c>
      <c r="S1024" s="349"/>
      <c r="T1024" s="272"/>
    </row>
    <row r="1025" spans="1:20" ht="51">
      <c r="A1025" s="191">
        <v>526</v>
      </c>
      <c r="B1025" s="68"/>
      <c r="C1025" s="212" t="s">
        <v>1262</v>
      </c>
      <c r="D1025" s="213">
        <v>45705</v>
      </c>
      <c r="E1025" s="191" t="s">
        <v>3394</v>
      </c>
      <c r="F1025" s="191" t="s">
        <v>3</v>
      </c>
      <c r="G1025" s="191">
        <v>2260011</v>
      </c>
      <c r="H1025" s="68"/>
      <c r="I1025" s="197" t="s">
        <v>4510</v>
      </c>
      <c r="J1025" s="68"/>
      <c r="K1025" s="68"/>
      <c r="L1025" s="68"/>
      <c r="M1025" s="68"/>
      <c r="N1025" s="348"/>
      <c r="O1025" s="348"/>
      <c r="P1025" s="214">
        <v>0</v>
      </c>
      <c r="Q1025" s="214">
        <v>19500</v>
      </c>
      <c r="R1025" s="68" t="s">
        <v>1479</v>
      </c>
      <c r="S1025" s="349"/>
      <c r="T1025" s="272"/>
    </row>
    <row r="1026" spans="1:20" ht="38.25">
      <c r="A1026" s="191" t="s">
        <v>550</v>
      </c>
      <c r="B1026" s="68"/>
      <c r="C1026" s="212" t="s">
        <v>589</v>
      </c>
      <c r="D1026" s="213">
        <v>45705</v>
      </c>
      <c r="E1026" s="191" t="s">
        <v>3395</v>
      </c>
      <c r="F1026" s="191" t="s">
        <v>3</v>
      </c>
      <c r="G1026" s="191">
        <v>2260016</v>
      </c>
      <c r="H1026" s="68"/>
      <c r="I1026" s="197" t="s">
        <v>4511</v>
      </c>
      <c r="J1026" s="68"/>
      <c r="K1026" s="68"/>
      <c r="L1026" s="68"/>
      <c r="M1026" s="68"/>
      <c r="N1026" s="348"/>
      <c r="O1026" s="348"/>
      <c r="P1026" s="214">
        <v>0</v>
      </c>
      <c r="Q1026" s="214">
        <v>120</v>
      </c>
      <c r="R1026" s="68" t="s">
        <v>1479</v>
      </c>
      <c r="S1026" s="349"/>
      <c r="T1026" s="272"/>
    </row>
    <row r="1027" spans="1:20" ht="51">
      <c r="A1027" s="191">
        <v>290</v>
      </c>
      <c r="B1027" s="68"/>
      <c r="C1027" s="212" t="s">
        <v>118</v>
      </c>
      <c r="D1027" s="213">
        <v>45705</v>
      </c>
      <c r="E1027" s="191" t="s">
        <v>3396</v>
      </c>
      <c r="F1027" s="191" t="s">
        <v>3</v>
      </c>
      <c r="G1027" s="191">
        <v>2259807</v>
      </c>
      <c r="H1027" s="68"/>
      <c r="I1027" s="197" t="s">
        <v>4512</v>
      </c>
      <c r="J1027" s="68"/>
      <c r="K1027" s="68"/>
      <c r="L1027" s="68"/>
      <c r="M1027" s="68"/>
      <c r="N1027" s="348"/>
      <c r="O1027" s="348"/>
      <c r="P1027" s="214">
        <v>0</v>
      </c>
      <c r="Q1027" s="214">
        <v>444</v>
      </c>
      <c r="R1027" s="68" t="s">
        <v>1479</v>
      </c>
      <c r="S1027" s="349"/>
      <c r="T1027" s="272"/>
    </row>
    <row r="1028" spans="1:20" ht="51">
      <c r="A1028" s="191">
        <v>290</v>
      </c>
      <c r="B1028" s="68"/>
      <c r="C1028" s="212" t="s">
        <v>118</v>
      </c>
      <c r="D1028" s="213">
        <v>45705</v>
      </c>
      <c r="E1028" s="191" t="s">
        <v>3397</v>
      </c>
      <c r="F1028" s="191" t="s">
        <v>3</v>
      </c>
      <c r="G1028" s="191">
        <v>2259809</v>
      </c>
      <c r="H1028" s="68"/>
      <c r="I1028" s="197" t="s">
        <v>4513</v>
      </c>
      <c r="J1028" s="68"/>
      <c r="K1028" s="68"/>
      <c r="L1028" s="68"/>
      <c r="M1028" s="68"/>
      <c r="N1028" s="348"/>
      <c r="O1028" s="348"/>
      <c r="P1028" s="214">
        <v>0</v>
      </c>
      <c r="Q1028" s="214">
        <v>444</v>
      </c>
      <c r="R1028" s="68" t="s">
        <v>1479</v>
      </c>
      <c r="S1028" s="349"/>
      <c r="T1028" s="272"/>
    </row>
    <row r="1029" spans="1:20" ht="51">
      <c r="A1029" s="191">
        <v>290</v>
      </c>
      <c r="B1029" s="68"/>
      <c r="C1029" s="212" t="s">
        <v>118</v>
      </c>
      <c r="D1029" s="213">
        <v>45705</v>
      </c>
      <c r="E1029" s="191" t="s">
        <v>3398</v>
      </c>
      <c r="F1029" s="191" t="s">
        <v>3</v>
      </c>
      <c r="G1029" s="191">
        <v>2259810</v>
      </c>
      <c r="H1029" s="68"/>
      <c r="I1029" s="197" t="s">
        <v>4514</v>
      </c>
      <c r="J1029" s="68"/>
      <c r="K1029" s="68"/>
      <c r="L1029" s="68"/>
      <c r="M1029" s="68"/>
      <c r="N1029" s="348"/>
      <c r="O1029" s="348"/>
      <c r="P1029" s="214">
        <v>0</v>
      </c>
      <c r="Q1029" s="214">
        <v>1630.47</v>
      </c>
      <c r="R1029" s="68" t="s">
        <v>1479</v>
      </c>
      <c r="S1029" s="349"/>
      <c r="T1029" s="272"/>
    </row>
    <row r="1030" spans="1:20" ht="63.75">
      <c r="A1030" s="191">
        <v>35</v>
      </c>
      <c r="B1030" s="68"/>
      <c r="C1030" s="212" t="s">
        <v>43</v>
      </c>
      <c r="D1030" s="213">
        <v>45705</v>
      </c>
      <c r="E1030" s="191" t="s">
        <v>3399</v>
      </c>
      <c r="F1030" s="191" t="s">
        <v>3</v>
      </c>
      <c r="G1030" s="191">
        <v>2259811</v>
      </c>
      <c r="H1030" s="68"/>
      <c r="I1030" s="197" t="s">
        <v>4515</v>
      </c>
      <c r="J1030" s="68"/>
      <c r="K1030" s="68"/>
      <c r="L1030" s="68"/>
      <c r="M1030" s="68"/>
      <c r="N1030" s="348"/>
      <c r="O1030" s="348"/>
      <c r="P1030" s="214">
        <v>0</v>
      </c>
      <c r="Q1030" s="214">
        <v>696</v>
      </c>
      <c r="R1030" s="68" t="s">
        <v>1479</v>
      </c>
      <c r="S1030" s="349"/>
      <c r="T1030" s="272"/>
    </row>
    <row r="1031" spans="1:20" ht="51">
      <c r="A1031" s="191">
        <v>290</v>
      </c>
      <c r="B1031" s="68"/>
      <c r="C1031" s="212" t="s">
        <v>118</v>
      </c>
      <c r="D1031" s="213">
        <v>45705</v>
      </c>
      <c r="E1031" s="191" t="s">
        <v>3400</v>
      </c>
      <c r="F1031" s="191" t="s">
        <v>3</v>
      </c>
      <c r="G1031" s="191">
        <v>2259814</v>
      </c>
      <c r="H1031" s="68"/>
      <c r="I1031" s="197" t="s">
        <v>4516</v>
      </c>
      <c r="J1031" s="68"/>
      <c r="K1031" s="68"/>
      <c r="L1031" s="68"/>
      <c r="M1031" s="68"/>
      <c r="N1031" s="348"/>
      <c r="O1031" s="348"/>
      <c r="P1031" s="214">
        <v>0</v>
      </c>
      <c r="Q1031" s="214">
        <v>5590.67</v>
      </c>
      <c r="R1031" s="68" t="s">
        <v>1479</v>
      </c>
      <c r="S1031" s="349"/>
      <c r="T1031" s="272"/>
    </row>
    <row r="1032" spans="1:20" ht="51">
      <c r="A1032" s="191">
        <v>290</v>
      </c>
      <c r="B1032" s="68"/>
      <c r="C1032" s="212" t="s">
        <v>118</v>
      </c>
      <c r="D1032" s="213">
        <v>45705</v>
      </c>
      <c r="E1032" s="191" t="s">
        <v>3401</v>
      </c>
      <c r="F1032" s="191" t="s">
        <v>3</v>
      </c>
      <c r="G1032" s="191">
        <v>2259815</v>
      </c>
      <c r="H1032" s="68"/>
      <c r="I1032" s="197" t="s">
        <v>4517</v>
      </c>
      <c r="J1032" s="68"/>
      <c r="K1032" s="68"/>
      <c r="L1032" s="68"/>
      <c r="M1032" s="68"/>
      <c r="N1032" s="348"/>
      <c r="O1032" s="348"/>
      <c r="P1032" s="214">
        <v>0</v>
      </c>
      <c r="Q1032" s="214">
        <v>0.73</v>
      </c>
      <c r="R1032" s="68" t="s">
        <v>5148</v>
      </c>
      <c r="S1032" s="349"/>
      <c r="T1032" s="272"/>
    </row>
    <row r="1033" spans="1:20" ht="51">
      <c r="A1033" s="191">
        <v>132</v>
      </c>
      <c r="B1033" s="68"/>
      <c r="C1033" s="212" t="s">
        <v>59</v>
      </c>
      <c r="D1033" s="213">
        <v>45705</v>
      </c>
      <c r="E1033" s="191" t="s">
        <v>3402</v>
      </c>
      <c r="F1033" s="191" t="s">
        <v>3</v>
      </c>
      <c r="G1033" s="191">
        <v>2259831</v>
      </c>
      <c r="H1033" s="68"/>
      <c r="I1033" s="197" t="s">
        <v>4518</v>
      </c>
      <c r="J1033" s="68"/>
      <c r="K1033" s="68"/>
      <c r="L1033" s="68"/>
      <c r="M1033" s="68"/>
      <c r="N1033" s="348"/>
      <c r="O1033" s="348"/>
      <c r="P1033" s="214">
        <v>0</v>
      </c>
      <c r="Q1033" s="214">
        <v>11520</v>
      </c>
      <c r="R1033" s="68" t="s">
        <v>1479</v>
      </c>
      <c r="S1033" s="349"/>
      <c r="T1033" s="272"/>
    </row>
    <row r="1034" spans="1:20" ht="51">
      <c r="A1034" s="191">
        <v>203</v>
      </c>
      <c r="B1034" s="68"/>
      <c r="C1034" s="212" t="s">
        <v>86</v>
      </c>
      <c r="D1034" s="213">
        <v>45705</v>
      </c>
      <c r="E1034" s="191" t="s">
        <v>3403</v>
      </c>
      <c r="F1034" s="191" t="s">
        <v>3</v>
      </c>
      <c r="G1034" s="191">
        <v>2259833</v>
      </c>
      <c r="H1034" s="68"/>
      <c r="I1034" s="197" t="s">
        <v>4519</v>
      </c>
      <c r="J1034" s="68"/>
      <c r="K1034" s="68"/>
      <c r="L1034" s="68"/>
      <c r="M1034" s="68"/>
      <c r="N1034" s="348"/>
      <c r="O1034" s="348"/>
      <c r="P1034" s="214">
        <v>0</v>
      </c>
      <c r="Q1034" s="214">
        <v>3220.8</v>
      </c>
      <c r="R1034" s="68" t="s">
        <v>1479</v>
      </c>
      <c r="S1034" s="349"/>
      <c r="T1034" s="272"/>
    </row>
    <row r="1035" spans="1:20" ht="51">
      <c r="A1035" s="191" t="s">
        <v>541</v>
      </c>
      <c r="B1035" s="68"/>
      <c r="C1035" s="212" t="s">
        <v>590</v>
      </c>
      <c r="D1035" s="213">
        <v>45705</v>
      </c>
      <c r="E1035" s="191" t="s">
        <v>3404</v>
      </c>
      <c r="F1035" s="191" t="s">
        <v>3</v>
      </c>
      <c r="G1035" s="191">
        <v>2259865</v>
      </c>
      <c r="H1035" s="68"/>
      <c r="I1035" s="197" t="s">
        <v>4520</v>
      </c>
      <c r="J1035" s="68"/>
      <c r="K1035" s="68"/>
      <c r="L1035" s="68"/>
      <c r="M1035" s="68"/>
      <c r="N1035" s="348"/>
      <c r="O1035" s="348"/>
      <c r="P1035" s="214">
        <v>0</v>
      </c>
      <c r="Q1035" s="214">
        <v>12790.75</v>
      </c>
      <c r="R1035" s="68" t="s">
        <v>1479</v>
      </c>
      <c r="S1035" s="349"/>
      <c r="T1035" s="272"/>
    </row>
    <row r="1036" spans="1:20" ht="51">
      <c r="A1036" s="191">
        <v>650</v>
      </c>
      <c r="B1036" s="68"/>
      <c r="C1036" s="212" t="s">
        <v>175</v>
      </c>
      <c r="D1036" s="213">
        <v>45705</v>
      </c>
      <c r="E1036" s="191" t="s">
        <v>3405</v>
      </c>
      <c r="F1036" s="191" t="s">
        <v>3</v>
      </c>
      <c r="G1036" s="191">
        <v>2259890</v>
      </c>
      <c r="H1036" s="68"/>
      <c r="I1036" s="197" t="s">
        <v>4521</v>
      </c>
      <c r="J1036" s="68"/>
      <c r="K1036" s="68"/>
      <c r="L1036" s="68"/>
      <c r="M1036" s="68"/>
      <c r="N1036" s="348"/>
      <c r="O1036" s="348"/>
      <c r="P1036" s="214">
        <v>0</v>
      </c>
      <c r="Q1036" s="214">
        <v>2626.8</v>
      </c>
      <c r="R1036" s="68" t="s">
        <v>1479</v>
      </c>
      <c r="S1036" s="349"/>
      <c r="T1036" s="272"/>
    </row>
    <row r="1037" spans="1:20" ht="51">
      <c r="A1037" s="191">
        <v>86</v>
      </c>
      <c r="B1037" s="68"/>
      <c r="C1037" s="212" t="s">
        <v>50</v>
      </c>
      <c r="D1037" s="213">
        <v>45705</v>
      </c>
      <c r="E1037" s="191" t="s">
        <v>3406</v>
      </c>
      <c r="F1037" s="191" t="s">
        <v>3</v>
      </c>
      <c r="G1037" s="191">
        <v>2259907</v>
      </c>
      <c r="H1037" s="68"/>
      <c r="I1037" s="197" t="s">
        <v>4522</v>
      </c>
      <c r="J1037" s="68"/>
      <c r="K1037" s="68"/>
      <c r="L1037" s="68"/>
      <c r="M1037" s="68"/>
      <c r="N1037" s="348"/>
      <c r="O1037" s="348"/>
      <c r="P1037" s="214">
        <v>0</v>
      </c>
      <c r="Q1037" s="214">
        <v>1420</v>
      </c>
      <c r="R1037" s="68" t="s">
        <v>1479</v>
      </c>
      <c r="S1037" s="349"/>
      <c r="T1037" s="272"/>
    </row>
    <row r="1038" spans="1:20" ht="51">
      <c r="A1038" s="191">
        <v>86</v>
      </c>
      <c r="B1038" s="68"/>
      <c r="C1038" s="212" t="s">
        <v>50</v>
      </c>
      <c r="D1038" s="213">
        <v>45705</v>
      </c>
      <c r="E1038" s="191" t="s">
        <v>3407</v>
      </c>
      <c r="F1038" s="191" t="s">
        <v>3</v>
      </c>
      <c r="G1038" s="191">
        <v>2259904</v>
      </c>
      <c r="H1038" s="68"/>
      <c r="I1038" s="197" t="s">
        <v>4523</v>
      </c>
      <c r="J1038" s="68"/>
      <c r="K1038" s="68"/>
      <c r="L1038" s="68"/>
      <c r="M1038" s="68"/>
      <c r="N1038" s="348"/>
      <c r="O1038" s="348"/>
      <c r="P1038" s="214">
        <v>0</v>
      </c>
      <c r="Q1038" s="214">
        <v>70499.66</v>
      </c>
      <c r="R1038" s="68" t="s">
        <v>1479</v>
      </c>
      <c r="S1038" s="349"/>
      <c r="T1038" s="272"/>
    </row>
    <row r="1039" spans="1:20" ht="51">
      <c r="A1039" s="191">
        <v>86</v>
      </c>
      <c r="B1039" s="68"/>
      <c r="C1039" s="212" t="s">
        <v>50</v>
      </c>
      <c r="D1039" s="213">
        <v>45705</v>
      </c>
      <c r="E1039" s="191" t="s">
        <v>3408</v>
      </c>
      <c r="F1039" s="191" t="s">
        <v>3</v>
      </c>
      <c r="G1039" s="191">
        <v>2259906</v>
      </c>
      <c r="H1039" s="68"/>
      <c r="I1039" s="197" t="s">
        <v>4524</v>
      </c>
      <c r="J1039" s="68"/>
      <c r="K1039" s="68"/>
      <c r="L1039" s="68"/>
      <c r="M1039" s="68"/>
      <c r="N1039" s="348"/>
      <c r="O1039" s="348"/>
      <c r="P1039" s="214">
        <v>0</v>
      </c>
      <c r="Q1039" s="214">
        <v>180</v>
      </c>
      <c r="R1039" s="68" t="s">
        <v>1479</v>
      </c>
      <c r="S1039" s="349"/>
      <c r="T1039" s="272"/>
    </row>
    <row r="1040" spans="1:20" ht="63.75">
      <c r="A1040" s="191" t="s">
        <v>544</v>
      </c>
      <c r="B1040" s="68"/>
      <c r="C1040" s="212" t="s">
        <v>679</v>
      </c>
      <c r="D1040" s="213">
        <v>45705</v>
      </c>
      <c r="E1040" s="191" t="s">
        <v>3409</v>
      </c>
      <c r="F1040" s="191" t="s">
        <v>6</v>
      </c>
      <c r="G1040" s="191">
        <v>2171928</v>
      </c>
      <c r="H1040" s="68"/>
      <c r="I1040" s="197" t="s">
        <v>4525</v>
      </c>
      <c r="J1040" s="68"/>
      <c r="K1040" s="68"/>
      <c r="L1040" s="68"/>
      <c r="M1040" s="68"/>
      <c r="N1040" s="348"/>
      <c r="O1040" s="348"/>
      <c r="P1040" s="214">
        <v>0</v>
      </c>
      <c r="Q1040" s="214">
        <v>11261.14</v>
      </c>
      <c r="R1040" s="68" t="s">
        <v>1479</v>
      </c>
      <c r="S1040" s="349"/>
      <c r="T1040" s="272"/>
    </row>
    <row r="1041" spans="1:20" ht="76.5">
      <c r="A1041" s="191">
        <v>513</v>
      </c>
      <c r="B1041" s="68"/>
      <c r="C1041" s="212" t="s">
        <v>160</v>
      </c>
      <c r="D1041" s="213">
        <v>45705</v>
      </c>
      <c r="E1041" s="191" t="s">
        <v>3410</v>
      </c>
      <c r="F1041" s="191" t="s">
        <v>6</v>
      </c>
      <c r="G1041" s="191">
        <v>22596</v>
      </c>
      <c r="H1041" s="68"/>
      <c r="I1041" s="197" t="s">
        <v>4526</v>
      </c>
      <c r="J1041" s="68"/>
      <c r="K1041" s="68"/>
      <c r="L1041" s="68"/>
      <c r="M1041" s="68"/>
      <c r="N1041" s="348"/>
      <c r="O1041" s="348"/>
      <c r="P1041" s="214">
        <v>0</v>
      </c>
      <c r="Q1041" s="214">
        <v>4863952.99</v>
      </c>
      <c r="R1041" s="68" t="s">
        <v>1479</v>
      </c>
      <c r="S1041" s="349"/>
      <c r="T1041" s="272"/>
    </row>
    <row r="1042" spans="1:20" ht="89.25">
      <c r="A1042" s="191" t="s">
        <v>541</v>
      </c>
      <c r="B1042" s="68"/>
      <c r="C1042" s="212" t="s">
        <v>590</v>
      </c>
      <c r="D1042" s="213">
        <v>45705</v>
      </c>
      <c r="E1042" s="191" t="s">
        <v>3411</v>
      </c>
      <c r="F1042" s="191" t="s">
        <v>6</v>
      </c>
      <c r="G1042" s="191">
        <v>22529</v>
      </c>
      <c r="H1042" s="68"/>
      <c r="I1042" s="197" t="s">
        <v>4527</v>
      </c>
      <c r="J1042" s="68"/>
      <c r="K1042" s="68"/>
      <c r="L1042" s="68"/>
      <c r="M1042" s="68"/>
      <c r="N1042" s="348"/>
      <c r="O1042" s="348"/>
      <c r="P1042" s="214">
        <v>0</v>
      </c>
      <c r="Q1042" s="214">
        <v>1518518.88</v>
      </c>
      <c r="R1042" s="68" t="s">
        <v>1479</v>
      </c>
      <c r="S1042" s="349"/>
      <c r="T1042" s="272"/>
    </row>
    <row r="1043" spans="1:20" ht="63.75">
      <c r="A1043" s="191">
        <v>513</v>
      </c>
      <c r="B1043" s="68"/>
      <c r="C1043" s="212" t="s">
        <v>160</v>
      </c>
      <c r="D1043" s="213">
        <v>45705</v>
      </c>
      <c r="E1043" s="191" t="s">
        <v>3412</v>
      </c>
      <c r="F1043" s="191" t="s">
        <v>6</v>
      </c>
      <c r="G1043" s="191">
        <v>22658</v>
      </c>
      <c r="H1043" s="68"/>
      <c r="I1043" s="197" t="s">
        <v>4528</v>
      </c>
      <c r="J1043" s="68"/>
      <c r="K1043" s="68"/>
      <c r="L1043" s="68"/>
      <c r="M1043" s="68"/>
      <c r="N1043" s="348"/>
      <c r="O1043" s="348"/>
      <c r="P1043" s="214">
        <v>0</v>
      </c>
      <c r="Q1043" s="214">
        <v>17146684.329999998</v>
      </c>
      <c r="R1043" s="68" t="s">
        <v>1479</v>
      </c>
      <c r="S1043" s="349"/>
      <c r="T1043" s="272"/>
    </row>
    <row r="1044" spans="1:20" ht="63.75">
      <c r="A1044" s="191">
        <v>513</v>
      </c>
      <c r="B1044" s="68"/>
      <c r="C1044" s="212" t="s">
        <v>160</v>
      </c>
      <c r="D1044" s="213">
        <v>45705</v>
      </c>
      <c r="E1044" s="191" t="s">
        <v>3413</v>
      </c>
      <c r="F1044" s="191" t="s">
        <v>6</v>
      </c>
      <c r="G1044" s="191">
        <v>22659</v>
      </c>
      <c r="H1044" s="68"/>
      <c r="I1044" s="197" t="s">
        <v>4529</v>
      </c>
      <c r="J1044" s="68"/>
      <c r="K1044" s="68"/>
      <c r="L1044" s="68"/>
      <c r="M1044" s="68"/>
      <c r="N1044" s="348"/>
      <c r="O1044" s="348"/>
      <c r="P1044" s="214">
        <v>0</v>
      </c>
      <c r="Q1044" s="214">
        <v>253315.67</v>
      </c>
      <c r="R1044" s="68" t="s">
        <v>1479</v>
      </c>
      <c r="S1044" s="349"/>
      <c r="T1044" s="272"/>
    </row>
    <row r="1045" spans="1:20" ht="51">
      <c r="A1045" s="191">
        <v>16</v>
      </c>
      <c r="B1045" s="68"/>
      <c r="C1045" s="212" t="s">
        <v>40</v>
      </c>
      <c r="D1045" s="213">
        <v>45706</v>
      </c>
      <c r="E1045" s="191" t="s">
        <v>3414</v>
      </c>
      <c r="F1045" s="191" t="s">
        <v>3</v>
      </c>
      <c r="G1045" s="191">
        <v>2260238</v>
      </c>
      <c r="H1045" s="68"/>
      <c r="I1045" s="197" t="s">
        <v>4530</v>
      </c>
      <c r="J1045" s="68"/>
      <c r="K1045" s="68"/>
      <c r="L1045" s="68"/>
      <c r="M1045" s="68"/>
      <c r="N1045" s="348"/>
      <c r="O1045" s="348"/>
      <c r="P1045" s="214">
        <v>0</v>
      </c>
      <c r="Q1045" s="214">
        <v>3354.16</v>
      </c>
      <c r="R1045" s="68" t="s">
        <v>1479</v>
      </c>
      <c r="S1045" s="349"/>
      <c r="T1045" s="272"/>
    </row>
    <row r="1046" spans="1:20" ht="38.25">
      <c r="A1046" s="191">
        <v>46</v>
      </c>
      <c r="B1046" s="68"/>
      <c r="C1046" s="212" t="s">
        <v>1367</v>
      </c>
      <c r="D1046" s="213">
        <v>45706</v>
      </c>
      <c r="E1046" s="191" t="s">
        <v>3415</v>
      </c>
      <c r="F1046" s="191" t="s">
        <v>3</v>
      </c>
      <c r="G1046" s="191">
        <v>2260257</v>
      </c>
      <c r="H1046" s="68"/>
      <c r="I1046" s="197" t="s">
        <v>4531</v>
      </c>
      <c r="J1046" s="68"/>
      <c r="K1046" s="68"/>
      <c r="L1046" s="68"/>
      <c r="M1046" s="68"/>
      <c r="N1046" s="348"/>
      <c r="O1046" s="348"/>
      <c r="P1046" s="214">
        <v>0</v>
      </c>
      <c r="Q1046" s="214">
        <v>667</v>
      </c>
      <c r="R1046" s="68" t="s">
        <v>1479</v>
      </c>
      <c r="S1046" s="349"/>
      <c r="T1046" s="272"/>
    </row>
    <row r="1047" spans="1:20" ht="51">
      <c r="A1047" s="191">
        <v>86</v>
      </c>
      <c r="B1047" s="68"/>
      <c r="C1047" s="212" t="s">
        <v>50</v>
      </c>
      <c r="D1047" s="213">
        <v>45706</v>
      </c>
      <c r="E1047" s="191" t="s">
        <v>3416</v>
      </c>
      <c r="F1047" s="191" t="s">
        <v>3</v>
      </c>
      <c r="G1047" s="191">
        <v>2260277</v>
      </c>
      <c r="H1047" s="68"/>
      <c r="I1047" s="197" t="s">
        <v>4532</v>
      </c>
      <c r="J1047" s="68"/>
      <c r="K1047" s="68"/>
      <c r="L1047" s="68"/>
      <c r="M1047" s="68"/>
      <c r="N1047" s="348"/>
      <c r="O1047" s="348"/>
      <c r="P1047" s="214">
        <v>0</v>
      </c>
      <c r="Q1047" s="214">
        <v>64323</v>
      </c>
      <c r="R1047" s="68" t="s">
        <v>1479</v>
      </c>
      <c r="S1047" s="349"/>
      <c r="T1047" s="272"/>
    </row>
    <row r="1048" spans="1:20" ht="51">
      <c r="A1048" s="191">
        <v>20</v>
      </c>
      <c r="B1048" s="68"/>
      <c r="C1048" s="212" t="s">
        <v>41</v>
      </c>
      <c r="D1048" s="213">
        <v>45706</v>
      </c>
      <c r="E1048" s="191" t="s">
        <v>3417</v>
      </c>
      <c r="F1048" s="191" t="s">
        <v>3</v>
      </c>
      <c r="G1048" s="191">
        <v>2260279</v>
      </c>
      <c r="H1048" s="68"/>
      <c r="I1048" s="197" t="s">
        <v>4533</v>
      </c>
      <c r="J1048" s="68"/>
      <c r="K1048" s="68"/>
      <c r="L1048" s="68"/>
      <c r="M1048" s="68"/>
      <c r="N1048" s="348"/>
      <c r="O1048" s="348"/>
      <c r="P1048" s="214">
        <v>0</v>
      </c>
      <c r="Q1048" s="214">
        <v>23.1</v>
      </c>
      <c r="R1048" s="68" t="s">
        <v>1479</v>
      </c>
      <c r="S1048" s="349"/>
      <c r="T1048" s="272"/>
    </row>
    <row r="1049" spans="1:20" ht="51">
      <c r="A1049" s="191">
        <v>423</v>
      </c>
      <c r="B1049" s="68"/>
      <c r="C1049" s="212" t="s">
        <v>150</v>
      </c>
      <c r="D1049" s="213">
        <v>45706</v>
      </c>
      <c r="E1049" s="191" t="s">
        <v>3418</v>
      </c>
      <c r="F1049" s="191" t="s">
        <v>3</v>
      </c>
      <c r="G1049" s="191">
        <v>2260325</v>
      </c>
      <c r="H1049" s="68"/>
      <c r="I1049" s="197" t="s">
        <v>4534</v>
      </c>
      <c r="J1049" s="68"/>
      <c r="K1049" s="68"/>
      <c r="L1049" s="68"/>
      <c r="M1049" s="68"/>
      <c r="N1049" s="348"/>
      <c r="O1049" s="348"/>
      <c r="P1049" s="214">
        <v>0</v>
      </c>
      <c r="Q1049" s="214">
        <v>289.13</v>
      </c>
      <c r="R1049" s="68" t="s">
        <v>1479</v>
      </c>
      <c r="S1049" s="349"/>
      <c r="T1049" s="272"/>
    </row>
    <row r="1050" spans="1:20" ht="51">
      <c r="A1050" s="191">
        <v>599</v>
      </c>
      <c r="B1050" s="68"/>
      <c r="C1050" s="212" t="s">
        <v>1245</v>
      </c>
      <c r="D1050" s="213">
        <v>45706</v>
      </c>
      <c r="E1050" s="191" t="s">
        <v>3419</v>
      </c>
      <c r="F1050" s="191" t="s">
        <v>3</v>
      </c>
      <c r="G1050" s="191">
        <v>2260326</v>
      </c>
      <c r="H1050" s="68"/>
      <c r="I1050" s="197" t="s">
        <v>4535</v>
      </c>
      <c r="J1050" s="68"/>
      <c r="K1050" s="68"/>
      <c r="L1050" s="68"/>
      <c r="M1050" s="68"/>
      <c r="N1050" s="348"/>
      <c r="O1050" s="348"/>
      <c r="P1050" s="214">
        <v>0</v>
      </c>
      <c r="Q1050" s="214">
        <v>180.9</v>
      </c>
      <c r="R1050" s="68" t="s">
        <v>1479</v>
      </c>
      <c r="S1050" s="349"/>
      <c r="T1050" s="272"/>
    </row>
    <row r="1051" spans="1:20" ht="51">
      <c r="A1051" s="191">
        <v>681</v>
      </c>
      <c r="B1051" s="68"/>
      <c r="C1051" s="212" t="s">
        <v>180</v>
      </c>
      <c r="D1051" s="213">
        <v>45706</v>
      </c>
      <c r="E1051" s="191" t="s">
        <v>3420</v>
      </c>
      <c r="F1051" s="191" t="s">
        <v>3</v>
      </c>
      <c r="G1051" s="191">
        <v>2260338</v>
      </c>
      <c r="H1051" s="68"/>
      <c r="I1051" s="197" t="s">
        <v>4536</v>
      </c>
      <c r="J1051" s="68"/>
      <c r="K1051" s="68"/>
      <c r="L1051" s="68"/>
      <c r="M1051" s="68"/>
      <c r="N1051" s="348"/>
      <c r="O1051" s="348"/>
      <c r="P1051" s="214">
        <v>0</v>
      </c>
      <c r="Q1051" s="214">
        <v>769.8</v>
      </c>
      <c r="R1051" s="68" t="s">
        <v>1479</v>
      </c>
      <c r="S1051" s="349"/>
      <c r="T1051" s="272"/>
    </row>
    <row r="1052" spans="1:20" ht="51">
      <c r="A1052" s="191">
        <v>650</v>
      </c>
      <c r="B1052" s="68"/>
      <c r="C1052" s="212" t="s">
        <v>175</v>
      </c>
      <c r="D1052" s="213">
        <v>45706</v>
      </c>
      <c r="E1052" s="191" t="s">
        <v>3421</v>
      </c>
      <c r="F1052" s="191" t="s">
        <v>3</v>
      </c>
      <c r="G1052" s="191">
        <v>2260349</v>
      </c>
      <c r="H1052" s="68"/>
      <c r="I1052" s="197" t="s">
        <v>4537</v>
      </c>
      <c r="J1052" s="68"/>
      <c r="K1052" s="68"/>
      <c r="L1052" s="68"/>
      <c r="M1052" s="68"/>
      <c r="N1052" s="348"/>
      <c r="O1052" s="348"/>
      <c r="P1052" s="214">
        <v>0</v>
      </c>
      <c r="Q1052" s="214">
        <v>36</v>
      </c>
      <c r="R1052" s="68" t="s">
        <v>1479</v>
      </c>
      <c r="S1052" s="349"/>
      <c r="T1052" s="272"/>
    </row>
    <row r="1053" spans="1:20" ht="38.25">
      <c r="A1053" s="191">
        <v>650</v>
      </c>
      <c r="B1053" s="68"/>
      <c r="C1053" s="212" t="s">
        <v>175</v>
      </c>
      <c r="D1053" s="213">
        <v>45706</v>
      </c>
      <c r="E1053" s="191" t="s">
        <v>3422</v>
      </c>
      <c r="F1053" s="191" t="s">
        <v>3</v>
      </c>
      <c r="G1053" s="191">
        <v>2260350</v>
      </c>
      <c r="H1053" s="68"/>
      <c r="I1053" s="197" t="s">
        <v>4538</v>
      </c>
      <c r="J1053" s="68"/>
      <c r="K1053" s="68"/>
      <c r="L1053" s="68"/>
      <c r="M1053" s="68"/>
      <c r="N1053" s="348"/>
      <c r="O1053" s="348"/>
      <c r="P1053" s="214">
        <v>0</v>
      </c>
      <c r="Q1053" s="214">
        <v>72</v>
      </c>
      <c r="R1053" s="68" t="s">
        <v>1479</v>
      </c>
      <c r="S1053" s="349"/>
      <c r="T1053" s="272"/>
    </row>
    <row r="1054" spans="1:20" ht="51">
      <c r="A1054" s="191">
        <v>650</v>
      </c>
      <c r="B1054" s="68"/>
      <c r="C1054" s="212" t="s">
        <v>175</v>
      </c>
      <c r="D1054" s="213">
        <v>45706</v>
      </c>
      <c r="E1054" s="191" t="s">
        <v>3423</v>
      </c>
      <c r="F1054" s="191" t="s">
        <v>3</v>
      </c>
      <c r="G1054" s="191">
        <v>2260351</v>
      </c>
      <c r="H1054" s="68"/>
      <c r="I1054" s="197" t="s">
        <v>4539</v>
      </c>
      <c r="J1054" s="68"/>
      <c r="K1054" s="68"/>
      <c r="L1054" s="68"/>
      <c r="M1054" s="68"/>
      <c r="N1054" s="348"/>
      <c r="O1054" s="348"/>
      <c r="P1054" s="214">
        <v>0</v>
      </c>
      <c r="Q1054" s="214">
        <v>18</v>
      </c>
      <c r="R1054" s="68" t="s">
        <v>1479</v>
      </c>
      <c r="S1054" s="349"/>
      <c r="T1054" s="272"/>
    </row>
    <row r="1055" spans="1:20" ht="51">
      <c r="A1055" s="191">
        <v>650</v>
      </c>
      <c r="B1055" s="68"/>
      <c r="C1055" s="212" t="s">
        <v>175</v>
      </c>
      <c r="D1055" s="213">
        <v>45706</v>
      </c>
      <c r="E1055" s="191" t="s">
        <v>3424</v>
      </c>
      <c r="F1055" s="191" t="s">
        <v>3</v>
      </c>
      <c r="G1055" s="191">
        <v>2260352</v>
      </c>
      <c r="H1055" s="68"/>
      <c r="I1055" s="197" t="s">
        <v>4540</v>
      </c>
      <c r="J1055" s="68"/>
      <c r="K1055" s="68"/>
      <c r="L1055" s="68"/>
      <c r="M1055" s="68"/>
      <c r="N1055" s="348"/>
      <c r="O1055" s="348"/>
      <c r="P1055" s="214">
        <v>0</v>
      </c>
      <c r="Q1055" s="214">
        <v>18</v>
      </c>
      <c r="R1055" s="68" t="s">
        <v>1479</v>
      </c>
      <c r="S1055" s="349"/>
      <c r="T1055" s="272"/>
    </row>
    <row r="1056" spans="1:20" ht="51">
      <c r="A1056" s="191">
        <v>650</v>
      </c>
      <c r="B1056" s="68"/>
      <c r="C1056" s="212" t="s">
        <v>175</v>
      </c>
      <c r="D1056" s="213">
        <v>45706</v>
      </c>
      <c r="E1056" s="191" t="s">
        <v>3425</v>
      </c>
      <c r="F1056" s="191" t="s">
        <v>3</v>
      </c>
      <c r="G1056" s="191">
        <v>2260353</v>
      </c>
      <c r="H1056" s="68"/>
      <c r="I1056" s="197" t="s">
        <v>4541</v>
      </c>
      <c r="J1056" s="68"/>
      <c r="K1056" s="68"/>
      <c r="L1056" s="68"/>
      <c r="M1056" s="68"/>
      <c r="N1056" s="348"/>
      <c r="O1056" s="348"/>
      <c r="P1056" s="214">
        <v>0</v>
      </c>
      <c r="Q1056" s="214">
        <v>18.04</v>
      </c>
      <c r="R1056" s="68" t="s">
        <v>1479</v>
      </c>
      <c r="S1056" s="349"/>
      <c r="T1056" s="272"/>
    </row>
    <row r="1057" spans="1:20" ht="51">
      <c r="A1057" s="191">
        <v>650</v>
      </c>
      <c r="B1057" s="68"/>
      <c r="C1057" s="212" t="s">
        <v>175</v>
      </c>
      <c r="D1057" s="213">
        <v>45706</v>
      </c>
      <c r="E1057" s="191" t="s">
        <v>3426</v>
      </c>
      <c r="F1057" s="191" t="s">
        <v>3</v>
      </c>
      <c r="G1057" s="191">
        <v>2260354</v>
      </c>
      <c r="H1057" s="68"/>
      <c r="I1057" s="197" t="s">
        <v>4542</v>
      </c>
      <c r="J1057" s="68"/>
      <c r="K1057" s="68"/>
      <c r="L1057" s="68"/>
      <c r="M1057" s="68"/>
      <c r="N1057" s="348"/>
      <c r="O1057" s="348"/>
      <c r="P1057" s="214">
        <v>0</v>
      </c>
      <c r="Q1057" s="214">
        <v>18</v>
      </c>
      <c r="R1057" s="68" t="s">
        <v>1479</v>
      </c>
      <c r="S1057" s="349"/>
      <c r="T1057" s="272"/>
    </row>
    <row r="1058" spans="1:20" ht="51">
      <c r="A1058" s="191">
        <v>650</v>
      </c>
      <c r="B1058" s="68"/>
      <c r="C1058" s="212" t="s">
        <v>175</v>
      </c>
      <c r="D1058" s="213">
        <v>45706</v>
      </c>
      <c r="E1058" s="191" t="s">
        <v>3427</v>
      </c>
      <c r="F1058" s="191" t="s">
        <v>3</v>
      </c>
      <c r="G1058" s="191">
        <v>2260355</v>
      </c>
      <c r="H1058" s="68"/>
      <c r="I1058" s="197" t="s">
        <v>4543</v>
      </c>
      <c r="J1058" s="68"/>
      <c r="K1058" s="68"/>
      <c r="L1058" s="68"/>
      <c r="M1058" s="68"/>
      <c r="N1058" s="348"/>
      <c r="O1058" s="348"/>
      <c r="P1058" s="214">
        <v>0</v>
      </c>
      <c r="Q1058" s="214">
        <v>54.72</v>
      </c>
      <c r="R1058" s="68" t="s">
        <v>1479</v>
      </c>
      <c r="S1058" s="349"/>
      <c r="T1058" s="272"/>
    </row>
    <row r="1059" spans="1:20" ht="51">
      <c r="A1059" s="191">
        <v>650</v>
      </c>
      <c r="B1059" s="68"/>
      <c r="C1059" s="212" t="s">
        <v>175</v>
      </c>
      <c r="D1059" s="213">
        <v>45706</v>
      </c>
      <c r="E1059" s="191" t="s">
        <v>3428</v>
      </c>
      <c r="F1059" s="191" t="s">
        <v>3</v>
      </c>
      <c r="G1059" s="191">
        <v>2260357</v>
      </c>
      <c r="H1059" s="68"/>
      <c r="I1059" s="197" t="s">
        <v>4544</v>
      </c>
      <c r="J1059" s="68"/>
      <c r="K1059" s="68"/>
      <c r="L1059" s="68"/>
      <c r="M1059" s="68"/>
      <c r="N1059" s="348"/>
      <c r="O1059" s="348"/>
      <c r="P1059" s="214">
        <v>0</v>
      </c>
      <c r="Q1059" s="214">
        <v>59.43</v>
      </c>
      <c r="R1059" s="68" t="s">
        <v>1479</v>
      </c>
      <c r="S1059" s="349"/>
      <c r="T1059" s="272"/>
    </row>
    <row r="1060" spans="1:20" ht="38.25">
      <c r="A1060" s="191">
        <v>46</v>
      </c>
      <c r="B1060" s="68"/>
      <c r="C1060" s="212" t="s">
        <v>1367</v>
      </c>
      <c r="D1060" s="213">
        <v>45706</v>
      </c>
      <c r="E1060" s="191" t="s">
        <v>3429</v>
      </c>
      <c r="F1060" s="191" t="s">
        <v>3</v>
      </c>
      <c r="G1060" s="191">
        <v>2260369</v>
      </c>
      <c r="H1060" s="68"/>
      <c r="I1060" s="197" t="s">
        <v>4545</v>
      </c>
      <c r="J1060" s="68"/>
      <c r="K1060" s="68"/>
      <c r="L1060" s="68"/>
      <c r="M1060" s="68"/>
      <c r="N1060" s="348"/>
      <c r="O1060" s="348"/>
      <c r="P1060" s="214">
        <v>0</v>
      </c>
      <c r="Q1060" s="214">
        <v>1000</v>
      </c>
      <c r="R1060" s="68" t="s">
        <v>1479</v>
      </c>
      <c r="S1060" s="349"/>
      <c r="T1060" s="272"/>
    </row>
    <row r="1061" spans="1:20" ht="51">
      <c r="A1061" s="191" t="s">
        <v>550</v>
      </c>
      <c r="B1061" s="68"/>
      <c r="C1061" s="212" t="s">
        <v>589</v>
      </c>
      <c r="D1061" s="213">
        <v>45706</v>
      </c>
      <c r="E1061" s="191" t="s">
        <v>3430</v>
      </c>
      <c r="F1061" s="191" t="s">
        <v>3</v>
      </c>
      <c r="G1061" s="191">
        <v>2260377</v>
      </c>
      <c r="H1061" s="68"/>
      <c r="I1061" s="197" t="s">
        <v>4546</v>
      </c>
      <c r="J1061" s="68"/>
      <c r="K1061" s="68"/>
      <c r="L1061" s="68"/>
      <c r="M1061" s="68"/>
      <c r="N1061" s="348"/>
      <c r="O1061" s="348"/>
      <c r="P1061" s="214">
        <v>0</v>
      </c>
      <c r="Q1061" s="214">
        <v>115.9</v>
      </c>
      <c r="R1061" s="68" t="s">
        <v>1479</v>
      </c>
      <c r="S1061" s="349"/>
      <c r="T1061" s="272"/>
    </row>
    <row r="1062" spans="1:20" ht="38.25">
      <c r="A1062" s="191">
        <v>46</v>
      </c>
      <c r="B1062" s="68"/>
      <c r="C1062" s="212" t="s">
        <v>1367</v>
      </c>
      <c r="D1062" s="213">
        <v>45706</v>
      </c>
      <c r="E1062" s="191" t="s">
        <v>3431</v>
      </c>
      <c r="F1062" s="191" t="s">
        <v>3</v>
      </c>
      <c r="G1062" s="191">
        <v>2260383</v>
      </c>
      <c r="H1062" s="68"/>
      <c r="I1062" s="197" t="s">
        <v>4547</v>
      </c>
      <c r="J1062" s="68"/>
      <c r="K1062" s="68"/>
      <c r="L1062" s="68"/>
      <c r="M1062" s="68"/>
      <c r="N1062" s="348"/>
      <c r="O1062" s="348"/>
      <c r="P1062" s="214">
        <v>0</v>
      </c>
      <c r="Q1062" s="214">
        <v>1667</v>
      </c>
      <c r="R1062" s="68" t="s">
        <v>1479</v>
      </c>
      <c r="S1062" s="349"/>
      <c r="T1062" s="272"/>
    </row>
    <row r="1063" spans="1:20" ht="51">
      <c r="A1063" s="191">
        <v>522</v>
      </c>
      <c r="B1063" s="68"/>
      <c r="C1063" s="212" t="s">
        <v>163</v>
      </c>
      <c r="D1063" s="213">
        <v>45706</v>
      </c>
      <c r="E1063" s="191" t="s">
        <v>3432</v>
      </c>
      <c r="F1063" s="191" t="s">
        <v>3</v>
      </c>
      <c r="G1063" s="191">
        <v>2260405</v>
      </c>
      <c r="H1063" s="68"/>
      <c r="I1063" s="197" t="s">
        <v>4548</v>
      </c>
      <c r="J1063" s="68"/>
      <c r="K1063" s="68"/>
      <c r="L1063" s="68"/>
      <c r="M1063" s="68"/>
      <c r="N1063" s="348"/>
      <c r="O1063" s="348"/>
      <c r="P1063" s="214">
        <v>0</v>
      </c>
      <c r="Q1063" s="214">
        <v>9000</v>
      </c>
      <c r="R1063" s="68" t="s">
        <v>1479</v>
      </c>
      <c r="S1063" s="349"/>
      <c r="T1063" s="272"/>
    </row>
    <row r="1064" spans="1:20" ht="51">
      <c r="A1064" s="191">
        <v>522</v>
      </c>
      <c r="B1064" s="68"/>
      <c r="C1064" s="212" t="s">
        <v>163</v>
      </c>
      <c r="D1064" s="213">
        <v>45706</v>
      </c>
      <c r="E1064" s="191" t="s">
        <v>3433</v>
      </c>
      <c r="F1064" s="191" t="s">
        <v>3</v>
      </c>
      <c r="G1064" s="191">
        <v>2260406</v>
      </c>
      <c r="H1064" s="68"/>
      <c r="I1064" s="197" t="s">
        <v>4549</v>
      </c>
      <c r="J1064" s="68"/>
      <c r="K1064" s="68"/>
      <c r="L1064" s="68"/>
      <c r="M1064" s="68"/>
      <c r="N1064" s="348"/>
      <c r="O1064" s="348"/>
      <c r="P1064" s="214">
        <v>0</v>
      </c>
      <c r="Q1064" s="214">
        <v>7500</v>
      </c>
      <c r="R1064" s="68" t="s">
        <v>1479</v>
      </c>
      <c r="S1064" s="349"/>
      <c r="T1064" s="272"/>
    </row>
    <row r="1065" spans="1:20" ht="51">
      <c r="A1065" s="191">
        <v>522</v>
      </c>
      <c r="B1065" s="68"/>
      <c r="C1065" s="212" t="s">
        <v>163</v>
      </c>
      <c r="D1065" s="213">
        <v>45706</v>
      </c>
      <c r="E1065" s="191" t="s">
        <v>3434</v>
      </c>
      <c r="F1065" s="191" t="s">
        <v>3</v>
      </c>
      <c r="G1065" s="191">
        <v>2260409</v>
      </c>
      <c r="H1065" s="68"/>
      <c r="I1065" s="197" t="s">
        <v>4550</v>
      </c>
      <c r="J1065" s="68"/>
      <c r="K1065" s="68"/>
      <c r="L1065" s="68"/>
      <c r="M1065" s="68"/>
      <c r="N1065" s="348"/>
      <c r="O1065" s="348"/>
      <c r="P1065" s="214">
        <v>0</v>
      </c>
      <c r="Q1065" s="214">
        <v>15300</v>
      </c>
      <c r="R1065" s="68" t="s">
        <v>1479</v>
      </c>
      <c r="S1065" s="349"/>
      <c r="T1065" s="272"/>
    </row>
    <row r="1066" spans="1:20" ht="38.25">
      <c r="A1066" s="191">
        <v>522</v>
      </c>
      <c r="B1066" s="68"/>
      <c r="C1066" s="212" t="s">
        <v>163</v>
      </c>
      <c r="D1066" s="213">
        <v>45706</v>
      </c>
      <c r="E1066" s="191" t="s">
        <v>3435</v>
      </c>
      <c r="F1066" s="191" t="s">
        <v>3</v>
      </c>
      <c r="G1066" s="191">
        <v>2260411</v>
      </c>
      <c r="H1066" s="68"/>
      <c r="I1066" s="197" t="s">
        <v>4551</v>
      </c>
      <c r="J1066" s="68"/>
      <c r="K1066" s="68"/>
      <c r="L1066" s="68"/>
      <c r="M1066" s="68"/>
      <c r="N1066" s="348"/>
      <c r="O1066" s="348"/>
      <c r="P1066" s="214">
        <v>0</v>
      </c>
      <c r="Q1066" s="214">
        <v>10650</v>
      </c>
      <c r="R1066" s="68" t="s">
        <v>1479</v>
      </c>
      <c r="S1066" s="349"/>
      <c r="T1066" s="272"/>
    </row>
    <row r="1067" spans="1:20" ht="51">
      <c r="A1067" s="191">
        <v>522</v>
      </c>
      <c r="B1067" s="68"/>
      <c r="C1067" s="212" t="s">
        <v>163</v>
      </c>
      <c r="D1067" s="213">
        <v>45706</v>
      </c>
      <c r="E1067" s="191" t="s">
        <v>3436</v>
      </c>
      <c r="F1067" s="191" t="s">
        <v>3</v>
      </c>
      <c r="G1067" s="191">
        <v>2260414</v>
      </c>
      <c r="H1067" s="68"/>
      <c r="I1067" s="197" t="s">
        <v>4552</v>
      </c>
      <c r="J1067" s="68"/>
      <c r="K1067" s="68"/>
      <c r="L1067" s="68"/>
      <c r="M1067" s="68"/>
      <c r="N1067" s="348"/>
      <c r="O1067" s="348"/>
      <c r="P1067" s="214">
        <v>0</v>
      </c>
      <c r="Q1067" s="214">
        <v>10000</v>
      </c>
      <c r="R1067" s="68" t="s">
        <v>1479</v>
      </c>
      <c r="S1067" s="349"/>
      <c r="T1067" s="272"/>
    </row>
    <row r="1068" spans="1:20" ht="51">
      <c r="A1068" s="191">
        <v>522</v>
      </c>
      <c r="B1068" s="68"/>
      <c r="C1068" s="212" t="s">
        <v>163</v>
      </c>
      <c r="D1068" s="213">
        <v>45706</v>
      </c>
      <c r="E1068" s="191" t="s">
        <v>3437</v>
      </c>
      <c r="F1068" s="191" t="s">
        <v>3</v>
      </c>
      <c r="G1068" s="191">
        <v>2260417</v>
      </c>
      <c r="H1068" s="68"/>
      <c r="I1068" s="197" t="s">
        <v>4553</v>
      </c>
      <c r="J1068" s="68"/>
      <c r="K1068" s="68"/>
      <c r="L1068" s="68"/>
      <c r="M1068" s="68"/>
      <c r="N1068" s="348"/>
      <c r="O1068" s="348"/>
      <c r="P1068" s="214">
        <v>0</v>
      </c>
      <c r="Q1068" s="214">
        <v>800</v>
      </c>
      <c r="R1068" s="68" t="s">
        <v>1479</v>
      </c>
      <c r="S1068" s="349"/>
      <c r="T1068" s="272"/>
    </row>
    <row r="1069" spans="1:20" ht="51">
      <c r="A1069" s="191">
        <v>522</v>
      </c>
      <c r="B1069" s="68"/>
      <c r="C1069" s="212" t="s">
        <v>163</v>
      </c>
      <c r="D1069" s="213">
        <v>45706</v>
      </c>
      <c r="E1069" s="191" t="s">
        <v>3438</v>
      </c>
      <c r="F1069" s="191" t="s">
        <v>3</v>
      </c>
      <c r="G1069" s="191">
        <v>2260418</v>
      </c>
      <c r="H1069" s="68"/>
      <c r="I1069" s="197" t="s">
        <v>4554</v>
      </c>
      <c r="J1069" s="68"/>
      <c r="K1069" s="68"/>
      <c r="L1069" s="68"/>
      <c r="M1069" s="68"/>
      <c r="N1069" s="348"/>
      <c r="O1069" s="348"/>
      <c r="P1069" s="214">
        <v>0</v>
      </c>
      <c r="Q1069" s="214">
        <v>800</v>
      </c>
      <c r="R1069" s="68" t="s">
        <v>1479</v>
      </c>
      <c r="S1069" s="349"/>
      <c r="T1069" s="272"/>
    </row>
    <row r="1070" spans="1:20" ht="51">
      <c r="A1070" s="191">
        <v>522</v>
      </c>
      <c r="B1070" s="68"/>
      <c r="C1070" s="212" t="s">
        <v>163</v>
      </c>
      <c r="D1070" s="213">
        <v>45706</v>
      </c>
      <c r="E1070" s="191" t="s">
        <v>3439</v>
      </c>
      <c r="F1070" s="191" t="s">
        <v>3</v>
      </c>
      <c r="G1070" s="191">
        <v>2260420</v>
      </c>
      <c r="H1070" s="68"/>
      <c r="I1070" s="197" t="s">
        <v>4555</v>
      </c>
      <c r="J1070" s="68"/>
      <c r="K1070" s="68"/>
      <c r="L1070" s="68"/>
      <c r="M1070" s="68"/>
      <c r="N1070" s="348"/>
      <c r="O1070" s="348"/>
      <c r="P1070" s="214">
        <v>0</v>
      </c>
      <c r="Q1070" s="214">
        <v>800</v>
      </c>
      <c r="R1070" s="68" t="s">
        <v>1479</v>
      </c>
      <c r="S1070" s="349"/>
      <c r="T1070" s="272"/>
    </row>
    <row r="1071" spans="1:20" ht="51">
      <c r="A1071" s="191">
        <v>522</v>
      </c>
      <c r="B1071" s="68"/>
      <c r="C1071" s="212" t="s">
        <v>163</v>
      </c>
      <c r="D1071" s="213">
        <v>45706</v>
      </c>
      <c r="E1071" s="191" t="s">
        <v>3440</v>
      </c>
      <c r="F1071" s="191" t="s">
        <v>3</v>
      </c>
      <c r="G1071" s="191">
        <v>2260421</v>
      </c>
      <c r="H1071" s="68"/>
      <c r="I1071" s="197" t="s">
        <v>4556</v>
      </c>
      <c r="J1071" s="68"/>
      <c r="K1071" s="68"/>
      <c r="L1071" s="68"/>
      <c r="M1071" s="68"/>
      <c r="N1071" s="348"/>
      <c r="O1071" s="348"/>
      <c r="P1071" s="214">
        <v>0</v>
      </c>
      <c r="Q1071" s="214">
        <v>300</v>
      </c>
      <c r="R1071" s="68" t="s">
        <v>1479</v>
      </c>
      <c r="S1071" s="349"/>
      <c r="T1071" s="272"/>
    </row>
    <row r="1072" spans="1:20" ht="51">
      <c r="A1072" s="191">
        <v>522</v>
      </c>
      <c r="B1072" s="68"/>
      <c r="C1072" s="212" t="s">
        <v>163</v>
      </c>
      <c r="D1072" s="213">
        <v>45706</v>
      </c>
      <c r="E1072" s="191" t="s">
        <v>3441</v>
      </c>
      <c r="F1072" s="191" t="s">
        <v>3</v>
      </c>
      <c r="G1072" s="191">
        <v>2260423</v>
      </c>
      <c r="H1072" s="68"/>
      <c r="I1072" s="197" t="s">
        <v>4557</v>
      </c>
      <c r="J1072" s="68"/>
      <c r="K1072" s="68"/>
      <c r="L1072" s="68"/>
      <c r="M1072" s="68"/>
      <c r="N1072" s="348"/>
      <c r="O1072" s="348"/>
      <c r="P1072" s="214">
        <v>0</v>
      </c>
      <c r="Q1072" s="214">
        <v>300</v>
      </c>
      <c r="R1072" s="68" t="s">
        <v>1479</v>
      </c>
      <c r="S1072" s="349"/>
      <c r="T1072" s="272"/>
    </row>
    <row r="1073" spans="1:20" ht="51">
      <c r="A1073" s="191">
        <v>522</v>
      </c>
      <c r="B1073" s="68"/>
      <c r="C1073" s="212" t="s">
        <v>163</v>
      </c>
      <c r="D1073" s="213">
        <v>45706</v>
      </c>
      <c r="E1073" s="191" t="s">
        <v>3442</v>
      </c>
      <c r="F1073" s="191" t="s">
        <v>3</v>
      </c>
      <c r="G1073" s="191">
        <v>2260425</v>
      </c>
      <c r="H1073" s="68"/>
      <c r="I1073" s="197" t="s">
        <v>4558</v>
      </c>
      <c r="J1073" s="68"/>
      <c r="K1073" s="68"/>
      <c r="L1073" s="68"/>
      <c r="M1073" s="68"/>
      <c r="N1073" s="348"/>
      <c r="O1073" s="348"/>
      <c r="P1073" s="214">
        <v>0</v>
      </c>
      <c r="Q1073" s="214">
        <v>7650</v>
      </c>
      <c r="R1073" s="68" t="s">
        <v>1479</v>
      </c>
      <c r="S1073" s="349"/>
      <c r="T1073" s="272"/>
    </row>
    <row r="1074" spans="1:20" ht="51">
      <c r="A1074" s="191">
        <v>650</v>
      </c>
      <c r="B1074" s="68"/>
      <c r="C1074" s="212" t="s">
        <v>175</v>
      </c>
      <c r="D1074" s="213">
        <v>45706</v>
      </c>
      <c r="E1074" s="191" t="s">
        <v>3443</v>
      </c>
      <c r="F1074" s="191" t="s">
        <v>3</v>
      </c>
      <c r="G1074" s="191">
        <v>2260427</v>
      </c>
      <c r="H1074" s="68"/>
      <c r="I1074" s="197" t="s">
        <v>4559</v>
      </c>
      <c r="J1074" s="68"/>
      <c r="K1074" s="68"/>
      <c r="L1074" s="68"/>
      <c r="M1074" s="68"/>
      <c r="N1074" s="348"/>
      <c r="O1074" s="348"/>
      <c r="P1074" s="214">
        <v>0</v>
      </c>
      <c r="Q1074" s="214">
        <v>100</v>
      </c>
      <c r="R1074" s="68" t="s">
        <v>1479</v>
      </c>
      <c r="S1074" s="349"/>
      <c r="T1074" s="272"/>
    </row>
    <row r="1075" spans="1:20" ht="51">
      <c r="A1075" s="191">
        <v>383</v>
      </c>
      <c r="B1075" s="68"/>
      <c r="C1075" s="212" t="s">
        <v>1242</v>
      </c>
      <c r="D1075" s="213">
        <v>45706</v>
      </c>
      <c r="E1075" s="191" t="s">
        <v>3444</v>
      </c>
      <c r="F1075" s="191" t="s">
        <v>3</v>
      </c>
      <c r="G1075" s="191">
        <v>2260436</v>
      </c>
      <c r="H1075" s="68"/>
      <c r="I1075" s="197" t="s">
        <v>4560</v>
      </c>
      <c r="J1075" s="68"/>
      <c r="K1075" s="68"/>
      <c r="L1075" s="68"/>
      <c r="M1075" s="68"/>
      <c r="N1075" s="348"/>
      <c r="O1075" s="348"/>
      <c r="P1075" s="214">
        <v>0</v>
      </c>
      <c r="Q1075" s="214">
        <v>47196.9</v>
      </c>
      <c r="R1075" s="68" t="s">
        <v>1479</v>
      </c>
      <c r="S1075" s="349"/>
      <c r="T1075" s="272"/>
    </row>
    <row r="1076" spans="1:20" ht="51">
      <c r="A1076" s="191">
        <v>513</v>
      </c>
      <c r="B1076" s="68"/>
      <c r="C1076" s="212" t="s">
        <v>160</v>
      </c>
      <c r="D1076" s="213">
        <v>45706</v>
      </c>
      <c r="E1076" s="191" t="s">
        <v>3445</v>
      </c>
      <c r="F1076" s="191" t="s">
        <v>3</v>
      </c>
      <c r="G1076" s="191">
        <v>2260214</v>
      </c>
      <c r="H1076" s="68"/>
      <c r="I1076" s="197" t="s">
        <v>4561</v>
      </c>
      <c r="J1076" s="68"/>
      <c r="K1076" s="68"/>
      <c r="L1076" s="68"/>
      <c r="M1076" s="68"/>
      <c r="N1076" s="348"/>
      <c r="O1076" s="348"/>
      <c r="P1076" s="214">
        <v>0</v>
      </c>
      <c r="Q1076" s="214">
        <v>3598</v>
      </c>
      <c r="R1076" s="68" t="s">
        <v>1479</v>
      </c>
      <c r="S1076" s="349"/>
      <c r="T1076" s="272"/>
    </row>
    <row r="1077" spans="1:20" ht="63.75">
      <c r="A1077" s="191" t="s">
        <v>541</v>
      </c>
      <c r="B1077" s="68"/>
      <c r="C1077" s="212" t="s">
        <v>590</v>
      </c>
      <c r="D1077" s="213">
        <v>45706</v>
      </c>
      <c r="E1077" s="191" t="s">
        <v>3446</v>
      </c>
      <c r="F1077" s="191" t="s">
        <v>3</v>
      </c>
      <c r="G1077" s="191">
        <v>2260262</v>
      </c>
      <c r="H1077" s="68"/>
      <c r="I1077" s="197" t="s">
        <v>4562</v>
      </c>
      <c r="J1077" s="68"/>
      <c r="K1077" s="68"/>
      <c r="L1077" s="68"/>
      <c r="M1077" s="68"/>
      <c r="N1077" s="348"/>
      <c r="O1077" s="348"/>
      <c r="P1077" s="214">
        <v>0</v>
      </c>
      <c r="Q1077" s="214">
        <v>10549.5</v>
      </c>
      <c r="R1077" s="68" t="s">
        <v>1479</v>
      </c>
      <c r="S1077" s="349"/>
      <c r="T1077" s="272"/>
    </row>
    <row r="1078" spans="1:20" ht="63.75">
      <c r="A1078" s="191" t="s">
        <v>541</v>
      </c>
      <c r="B1078" s="68"/>
      <c r="C1078" s="212" t="s">
        <v>590</v>
      </c>
      <c r="D1078" s="213">
        <v>45706</v>
      </c>
      <c r="E1078" s="191" t="s">
        <v>3447</v>
      </c>
      <c r="F1078" s="191" t="s">
        <v>3</v>
      </c>
      <c r="G1078" s="191">
        <v>2260265</v>
      </c>
      <c r="H1078" s="68"/>
      <c r="I1078" s="197" t="s">
        <v>4563</v>
      </c>
      <c r="J1078" s="68"/>
      <c r="K1078" s="68"/>
      <c r="L1078" s="68"/>
      <c r="M1078" s="68"/>
      <c r="N1078" s="348"/>
      <c r="O1078" s="348"/>
      <c r="P1078" s="214">
        <v>0</v>
      </c>
      <c r="Q1078" s="214">
        <v>3516.5</v>
      </c>
      <c r="R1078" s="68" t="s">
        <v>1479</v>
      </c>
      <c r="S1078" s="349"/>
      <c r="T1078" s="272"/>
    </row>
    <row r="1079" spans="1:20" ht="51">
      <c r="A1079" s="191" t="s">
        <v>550</v>
      </c>
      <c r="B1079" s="68"/>
      <c r="C1079" s="212" t="s">
        <v>589</v>
      </c>
      <c r="D1079" s="213">
        <v>45706</v>
      </c>
      <c r="E1079" s="191" t="s">
        <v>3448</v>
      </c>
      <c r="F1079" s="191" t="s">
        <v>3</v>
      </c>
      <c r="G1079" s="191">
        <v>2260278</v>
      </c>
      <c r="H1079" s="68"/>
      <c r="I1079" s="197" t="s">
        <v>4564</v>
      </c>
      <c r="J1079" s="68"/>
      <c r="K1079" s="68"/>
      <c r="L1079" s="68"/>
      <c r="M1079" s="68"/>
      <c r="N1079" s="348"/>
      <c r="O1079" s="348"/>
      <c r="P1079" s="214">
        <v>0</v>
      </c>
      <c r="Q1079" s="214">
        <v>2685</v>
      </c>
      <c r="R1079" s="68" t="s">
        <v>1479</v>
      </c>
      <c r="S1079" s="349"/>
      <c r="T1079" s="272"/>
    </row>
    <row r="1080" spans="1:20" ht="51">
      <c r="A1080" s="191" t="s">
        <v>550</v>
      </c>
      <c r="B1080" s="68"/>
      <c r="C1080" s="212" t="s">
        <v>589</v>
      </c>
      <c r="D1080" s="213">
        <v>45706</v>
      </c>
      <c r="E1080" s="191" t="s">
        <v>3449</v>
      </c>
      <c r="F1080" s="191" t="s">
        <v>3</v>
      </c>
      <c r="G1080" s="191">
        <v>2260282</v>
      </c>
      <c r="H1080" s="68"/>
      <c r="I1080" s="197" t="s">
        <v>4565</v>
      </c>
      <c r="J1080" s="68"/>
      <c r="K1080" s="68"/>
      <c r="L1080" s="68"/>
      <c r="M1080" s="68"/>
      <c r="N1080" s="348"/>
      <c r="O1080" s="348"/>
      <c r="P1080" s="214">
        <v>0</v>
      </c>
      <c r="Q1080" s="214">
        <v>2650.34</v>
      </c>
      <c r="R1080" s="68" t="s">
        <v>1479</v>
      </c>
      <c r="S1080" s="349"/>
      <c r="T1080" s="272"/>
    </row>
    <row r="1081" spans="1:20" ht="51">
      <c r="A1081" s="191">
        <v>291</v>
      </c>
      <c r="B1081" s="68"/>
      <c r="C1081" s="212" t="s">
        <v>119</v>
      </c>
      <c r="D1081" s="213">
        <v>45706</v>
      </c>
      <c r="E1081" s="191" t="s">
        <v>3450</v>
      </c>
      <c r="F1081" s="191" t="s">
        <v>3</v>
      </c>
      <c r="G1081" s="191">
        <v>2260283</v>
      </c>
      <c r="H1081" s="68"/>
      <c r="I1081" s="197" t="s">
        <v>4566</v>
      </c>
      <c r="J1081" s="68"/>
      <c r="K1081" s="68"/>
      <c r="L1081" s="68"/>
      <c r="M1081" s="68"/>
      <c r="N1081" s="348"/>
      <c r="O1081" s="348"/>
      <c r="P1081" s="214">
        <v>0</v>
      </c>
      <c r="Q1081" s="214">
        <v>16945.66</v>
      </c>
      <c r="R1081" s="68" t="s">
        <v>1479</v>
      </c>
      <c r="S1081" s="349"/>
      <c r="T1081" s="272"/>
    </row>
    <row r="1082" spans="1:20" ht="38.25">
      <c r="A1082" s="191">
        <v>670</v>
      </c>
      <c r="B1082" s="68"/>
      <c r="C1082" s="212" t="s">
        <v>178</v>
      </c>
      <c r="D1082" s="213">
        <v>45706</v>
      </c>
      <c r="E1082" s="191" t="s">
        <v>3451</v>
      </c>
      <c r="F1082" s="191" t="s">
        <v>3</v>
      </c>
      <c r="G1082" s="191">
        <v>2260332</v>
      </c>
      <c r="H1082" s="68"/>
      <c r="I1082" s="197" t="s">
        <v>4567</v>
      </c>
      <c r="J1082" s="68"/>
      <c r="K1082" s="68"/>
      <c r="L1082" s="68"/>
      <c r="M1082" s="68"/>
      <c r="N1082" s="348"/>
      <c r="O1082" s="348"/>
      <c r="P1082" s="214">
        <v>0</v>
      </c>
      <c r="Q1082" s="214">
        <v>3385</v>
      </c>
      <c r="R1082" s="68" t="s">
        <v>1479</v>
      </c>
      <c r="S1082" s="349"/>
      <c r="T1082" s="272"/>
    </row>
    <row r="1083" spans="1:20" ht="51">
      <c r="A1083" s="191">
        <v>670</v>
      </c>
      <c r="B1083" s="68"/>
      <c r="C1083" s="212" t="s">
        <v>178</v>
      </c>
      <c r="D1083" s="213">
        <v>45706</v>
      </c>
      <c r="E1083" s="191" t="s">
        <v>3452</v>
      </c>
      <c r="F1083" s="191" t="s">
        <v>3</v>
      </c>
      <c r="G1083" s="191">
        <v>2260333</v>
      </c>
      <c r="H1083" s="68"/>
      <c r="I1083" s="197" t="s">
        <v>4568</v>
      </c>
      <c r="J1083" s="68"/>
      <c r="K1083" s="68"/>
      <c r="L1083" s="68"/>
      <c r="M1083" s="68"/>
      <c r="N1083" s="348"/>
      <c r="O1083" s="348"/>
      <c r="P1083" s="214">
        <v>0</v>
      </c>
      <c r="Q1083" s="214">
        <v>31335</v>
      </c>
      <c r="R1083" s="68" t="s">
        <v>1479</v>
      </c>
      <c r="S1083" s="349"/>
      <c r="T1083" s="272"/>
    </row>
    <row r="1084" spans="1:20" ht="51">
      <c r="A1084" s="191" t="s">
        <v>542</v>
      </c>
      <c r="B1084" s="68"/>
      <c r="C1084" s="212" t="s">
        <v>687</v>
      </c>
      <c r="D1084" s="213">
        <v>45706</v>
      </c>
      <c r="E1084" s="191" t="s">
        <v>3453</v>
      </c>
      <c r="F1084" s="191" t="s">
        <v>10</v>
      </c>
      <c r="G1084" s="191">
        <v>19655</v>
      </c>
      <c r="H1084" s="68"/>
      <c r="I1084" s="197" t="s">
        <v>4569</v>
      </c>
      <c r="J1084" s="68"/>
      <c r="K1084" s="68"/>
      <c r="L1084" s="68"/>
      <c r="M1084" s="68"/>
      <c r="N1084" s="348"/>
      <c r="O1084" s="348"/>
      <c r="P1084" s="214">
        <v>1690.02</v>
      </c>
      <c r="Q1084" s="214">
        <v>0</v>
      </c>
      <c r="R1084" s="68" t="s">
        <v>1479</v>
      </c>
      <c r="S1084" s="349"/>
      <c r="T1084" s="272"/>
    </row>
    <row r="1085" spans="1:20" ht="89.25">
      <c r="A1085" s="191" t="s">
        <v>541</v>
      </c>
      <c r="B1085" s="68"/>
      <c r="C1085" s="212" t="s">
        <v>590</v>
      </c>
      <c r="D1085" s="213">
        <v>45706</v>
      </c>
      <c r="E1085" s="191" t="s">
        <v>3454</v>
      </c>
      <c r="F1085" s="191" t="s">
        <v>635</v>
      </c>
      <c r="G1085" s="191">
        <v>11206240</v>
      </c>
      <c r="H1085" s="68"/>
      <c r="I1085" s="197" t="s">
        <v>4570</v>
      </c>
      <c r="J1085" s="68"/>
      <c r="K1085" s="68"/>
      <c r="L1085" s="68"/>
      <c r="M1085" s="68"/>
      <c r="N1085" s="348"/>
      <c r="O1085" s="348"/>
      <c r="P1085" s="214">
        <v>0</v>
      </c>
      <c r="Q1085" s="214">
        <v>43704</v>
      </c>
      <c r="R1085" s="68" t="s">
        <v>1479</v>
      </c>
      <c r="S1085" s="349"/>
      <c r="T1085" s="272"/>
    </row>
    <row r="1086" spans="1:20" ht="63.75">
      <c r="A1086" s="191">
        <v>862</v>
      </c>
      <c r="B1086" s="68"/>
      <c r="C1086" s="212" t="s">
        <v>187</v>
      </c>
      <c r="D1086" s="213">
        <v>45706</v>
      </c>
      <c r="E1086" s="191" t="s">
        <v>3455</v>
      </c>
      <c r="F1086" s="191" t="s">
        <v>635</v>
      </c>
      <c r="G1086" s="191">
        <v>10971323</v>
      </c>
      <c r="H1086" s="68"/>
      <c r="I1086" s="197" t="s">
        <v>4571</v>
      </c>
      <c r="J1086" s="68"/>
      <c r="K1086" s="68"/>
      <c r="L1086" s="68"/>
      <c r="M1086" s="68"/>
      <c r="N1086" s="348"/>
      <c r="O1086" s="348"/>
      <c r="P1086" s="214">
        <v>0</v>
      </c>
      <c r="Q1086" s="214">
        <v>4743.33</v>
      </c>
      <c r="R1086" s="68" t="s">
        <v>1479</v>
      </c>
      <c r="S1086" s="349"/>
      <c r="T1086" s="272"/>
    </row>
    <row r="1087" spans="1:20" ht="76.5">
      <c r="A1087" s="191">
        <v>862</v>
      </c>
      <c r="B1087" s="68"/>
      <c r="C1087" s="212" t="s">
        <v>187</v>
      </c>
      <c r="D1087" s="213">
        <v>45706</v>
      </c>
      <c r="E1087" s="191" t="s">
        <v>3456</v>
      </c>
      <c r="F1087" s="191" t="s">
        <v>635</v>
      </c>
      <c r="G1087" s="191">
        <v>10971351</v>
      </c>
      <c r="H1087" s="68"/>
      <c r="I1087" s="197" t="s">
        <v>4572</v>
      </c>
      <c r="J1087" s="68"/>
      <c r="K1087" s="68"/>
      <c r="L1087" s="68"/>
      <c r="M1087" s="68"/>
      <c r="N1087" s="348"/>
      <c r="O1087" s="348"/>
      <c r="P1087" s="214">
        <v>0</v>
      </c>
      <c r="Q1087" s="214">
        <v>0.09</v>
      </c>
      <c r="R1087" s="68" t="s">
        <v>1479</v>
      </c>
      <c r="S1087" s="349"/>
      <c r="T1087" s="272"/>
    </row>
    <row r="1088" spans="1:20" ht="76.5">
      <c r="A1088" s="191">
        <v>862</v>
      </c>
      <c r="B1088" s="68"/>
      <c r="C1088" s="212" t="s">
        <v>187</v>
      </c>
      <c r="D1088" s="213">
        <v>45706</v>
      </c>
      <c r="E1088" s="191" t="s">
        <v>3457</v>
      </c>
      <c r="F1088" s="191" t="s">
        <v>635</v>
      </c>
      <c r="G1088" s="191">
        <v>11184690</v>
      </c>
      <c r="H1088" s="68"/>
      <c r="I1088" s="197" t="s">
        <v>4573</v>
      </c>
      <c r="J1088" s="68"/>
      <c r="K1088" s="68"/>
      <c r="L1088" s="68"/>
      <c r="M1088" s="68"/>
      <c r="N1088" s="348"/>
      <c r="O1088" s="348"/>
      <c r="P1088" s="214">
        <v>0</v>
      </c>
      <c r="Q1088" s="214">
        <v>0.16</v>
      </c>
      <c r="R1088" s="68" t="s">
        <v>1479</v>
      </c>
      <c r="S1088" s="349"/>
      <c r="T1088" s="272"/>
    </row>
    <row r="1089" spans="1:20" ht="76.5">
      <c r="A1089" s="191">
        <v>862</v>
      </c>
      <c r="B1089" s="68"/>
      <c r="C1089" s="212" t="s">
        <v>187</v>
      </c>
      <c r="D1089" s="213">
        <v>45706</v>
      </c>
      <c r="E1089" s="191" t="s">
        <v>3458</v>
      </c>
      <c r="F1089" s="191" t="s">
        <v>635</v>
      </c>
      <c r="G1089" s="191">
        <v>10971363</v>
      </c>
      <c r="H1089" s="68"/>
      <c r="I1089" s="197" t="s">
        <v>4574</v>
      </c>
      <c r="J1089" s="68"/>
      <c r="K1089" s="68"/>
      <c r="L1089" s="68"/>
      <c r="M1089" s="68"/>
      <c r="N1089" s="348"/>
      <c r="O1089" s="348"/>
      <c r="P1089" s="214">
        <v>0</v>
      </c>
      <c r="Q1089" s="214">
        <v>0.09</v>
      </c>
      <c r="R1089" s="68" t="s">
        <v>1479</v>
      </c>
      <c r="S1089" s="349"/>
      <c r="T1089" s="272"/>
    </row>
    <row r="1090" spans="1:20" ht="76.5">
      <c r="A1090" s="191">
        <v>862</v>
      </c>
      <c r="B1090" s="68"/>
      <c r="C1090" s="212" t="s">
        <v>187</v>
      </c>
      <c r="D1090" s="213">
        <v>45706</v>
      </c>
      <c r="E1090" s="191" t="s">
        <v>3459</v>
      </c>
      <c r="F1090" s="191" t="s">
        <v>635</v>
      </c>
      <c r="G1090" s="191">
        <v>11033183</v>
      </c>
      <c r="H1090" s="68"/>
      <c r="I1090" s="197" t="s">
        <v>4575</v>
      </c>
      <c r="J1090" s="68"/>
      <c r="K1090" s="68"/>
      <c r="L1090" s="68"/>
      <c r="M1090" s="68"/>
      <c r="N1090" s="348"/>
      <c r="O1090" s="348"/>
      <c r="P1090" s="214">
        <v>0</v>
      </c>
      <c r="Q1090" s="214">
        <v>486.61</v>
      </c>
      <c r="R1090" s="68" t="s">
        <v>1479</v>
      </c>
      <c r="S1090" s="349"/>
      <c r="T1090" s="272"/>
    </row>
    <row r="1091" spans="1:20" ht="76.5">
      <c r="A1091" s="191">
        <v>862</v>
      </c>
      <c r="B1091" s="68"/>
      <c r="C1091" s="212" t="s">
        <v>187</v>
      </c>
      <c r="D1091" s="213">
        <v>45706</v>
      </c>
      <c r="E1091" s="191" t="s">
        <v>3460</v>
      </c>
      <c r="F1091" s="191" t="s">
        <v>635</v>
      </c>
      <c r="G1091" s="191">
        <v>11033184</v>
      </c>
      <c r="H1091" s="68"/>
      <c r="I1091" s="197" t="s">
        <v>4576</v>
      </c>
      <c r="J1091" s="68"/>
      <c r="K1091" s="68"/>
      <c r="L1091" s="68"/>
      <c r="M1091" s="68"/>
      <c r="N1091" s="348"/>
      <c r="O1091" s="348"/>
      <c r="P1091" s="214">
        <v>0</v>
      </c>
      <c r="Q1091" s="214">
        <v>2.63</v>
      </c>
      <c r="R1091" s="68" t="s">
        <v>1479</v>
      </c>
      <c r="S1091" s="349"/>
      <c r="T1091" s="272"/>
    </row>
    <row r="1092" spans="1:20" ht="76.5">
      <c r="A1092" s="191">
        <v>862</v>
      </c>
      <c r="B1092" s="68"/>
      <c r="C1092" s="212" t="s">
        <v>187</v>
      </c>
      <c r="D1092" s="213">
        <v>45706</v>
      </c>
      <c r="E1092" s="191" t="s">
        <v>3461</v>
      </c>
      <c r="F1092" s="191" t="s">
        <v>635</v>
      </c>
      <c r="G1092" s="191">
        <v>10971350</v>
      </c>
      <c r="H1092" s="68"/>
      <c r="I1092" s="197" t="s">
        <v>4577</v>
      </c>
      <c r="J1092" s="68"/>
      <c r="K1092" s="68"/>
      <c r="L1092" s="68"/>
      <c r="M1092" s="68"/>
      <c r="N1092" s="348"/>
      <c r="O1092" s="348"/>
      <c r="P1092" s="214">
        <v>0</v>
      </c>
      <c r="Q1092" s="214">
        <v>26.99</v>
      </c>
      <c r="R1092" s="68" t="s">
        <v>1479</v>
      </c>
      <c r="S1092" s="349"/>
      <c r="T1092" s="272"/>
    </row>
    <row r="1093" spans="1:20" ht="63.75">
      <c r="A1093" s="191" t="s">
        <v>544</v>
      </c>
      <c r="B1093" s="68"/>
      <c r="C1093" s="212" t="s">
        <v>679</v>
      </c>
      <c r="D1093" s="213">
        <v>45706</v>
      </c>
      <c r="E1093" s="191" t="s">
        <v>3462</v>
      </c>
      <c r="F1093" s="191" t="s">
        <v>6</v>
      </c>
      <c r="G1093" s="191">
        <v>2172669</v>
      </c>
      <c r="H1093" s="68"/>
      <c r="I1093" s="197" t="s">
        <v>4578</v>
      </c>
      <c r="J1093" s="68"/>
      <c r="K1093" s="68"/>
      <c r="L1093" s="68"/>
      <c r="M1093" s="68"/>
      <c r="N1093" s="348"/>
      <c r="O1093" s="348"/>
      <c r="P1093" s="214">
        <v>0</v>
      </c>
      <c r="Q1093" s="214">
        <v>533323.31000000006</v>
      </c>
      <c r="R1093" s="68" t="s">
        <v>1479</v>
      </c>
      <c r="S1093" s="349"/>
      <c r="T1093" s="272"/>
    </row>
    <row r="1094" spans="1:20" ht="63.75">
      <c r="A1094" s="191" t="s">
        <v>544</v>
      </c>
      <c r="B1094" s="68"/>
      <c r="C1094" s="212" t="s">
        <v>679</v>
      </c>
      <c r="D1094" s="213">
        <v>45706</v>
      </c>
      <c r="E1094" s="191" t="s">
        <v>3463</v>
      </c>
      <c r="F1094" s="191" t="s">
        <v>6</v>
      </c>
      <c r="G1094" s="191">
        <v>2172670</v>
      </c>
      <c r="H1094" s="68"/>
      <c r="I1094" s="197" t="s">
        <v>4579</v>
      </c>
      <c r="J1094" s="68"/>
      <c r="K1094" s="68"/>
      <c r="L1094" s="68"/>
      <c r="M1094" s="68"/>
      <c r="N1094" s="348"/>
      <c r="O1094" s="348"/>
      <c r="P1094" s="214">
        <v>0</v>
      </c>
      <c r="Q1094" s="214">
        <v>220383.82</v>
      </c>
      <c r="R1094" s="68" t="s">
        <v>1479</v>
      </c>
      <c r="S1094" s="349"/>
      <c r="T1094" s="272"/>
    </row>
    <row r="1095" spans="1:20" ht="63.75">
      <c r="A1095" s="191" t="s">
        <v>544</v>
      </c>
      <c r="B1095" s="68"/>
      <c r="C1095" s="212" t="s">
        <v>679</v>
      </c>
      <c r="D1095" s="213">
        <v>45706</v>
      </c>
      <c r="E1095" s="191" t="s">
        <v>3464</v>
      </c>
      <c r="F1095" s="191" t="s">
        <v>6</v>
      </c>
      <c r="G1095" s="191">
        <v>2172671</v>
      </c>
      <c r="H1095" s="68"/>
      <c r="I1095" s="197" t="s">
        <v>4580</v>
      </c>
      <c r="J1095" s="68"/>
      <c r="K1095" s="68"/>
      <c r="L1095" s="68"/>
      <c r="M1095" s="68"/>
      <c r="N1095" s="348"/>
      <c r="O1095" s="348"/>
      <c r="P1095" s="214">
        <v>0</v>
      </c>
      <c r="Q1095" s="214">
        <v>12869.52</v>
      </c>
      <c r="R1095" s="68" t="s">
        <v>1479</v>
      </c>
      <c r="S1095" s="349"/>
      <c r="T1095" s="272"/>
    </row>
    <row r="1096" spans="1:20" ht="63.75">
      <c r="A1096" s="191" t="s">
        <v>544</v>
      </c>
      <c r="B1096" s="68"/>
      <c r="C1096" s="212" t="s">
        <v>679</v>
      </c>
      <c r="D1096" s="213">
        <v>45706</v>
      </c>
      <c r="E1096" s="191" t="s">
        <v>3465</v>
      </c>
      <c r="F1096" s="191" t="s">
        <v>6</v>
      </c>
      <c r="G1096" s="191">
        <v>2172672</v>
      </c>
      <c r="H1096" s="68"/>
      <c r="I1096" s="197" t="s">
        <v>4581</v>
      </c>
      <c r="J1096" s="68"/>
      <c r="K1096" s="68"/>
      <c r="L1096" s="68"/>
      <c r="M1096" s="68"/>
      <c r="N1096" s="348"/>
      <c r="O1096" s="348"/>
      <c r="P1096" s="214">
        <v>0</v>
      </c>
      <c r="Q1096" s="214">
        <v>457.8</v>
      </c>
      <c r="R1096" s="68" t="s">
        <v>1479</v>
      </c>
      <c r="S1096" s="349"/>
      <c r="T1096" s="272"/>
    </row>
    <row r="1097" spans="1:20" ht="63.75">
      <c r="A1097" s="191" t="s">
        <v>544</v>
      </c>
      <c r="B1097" s="68"/>
      <c r="C1097" s="212" t="s">
        <v>679</v>
      </c>
      <c r="D1097" s="213">
        <v>45706</v>
      </c>
      <c r="E1097" s="191" t="s">
        <v>3466</v>
      </c>
      <c r="F1097" s="191" t="s">
        <v>6</v>
      </c>
      <c r="G1097" s="191">
        <v>2172674</v>
      </c>
      <c r="H1097" s="68"/>
      <c r="I1097" s="197" t="s">
        <v>4582</v>
      </c>
      <c r="J1097" s="68"/>
      <c r="K1097" s="68"/>
      <c r="L1097" s="68"/>
      <c r="M1097" s="68"/>
      <c r="N1097" s="348"/>
      <c r="O1097" s="348"/>
      <c r="P1097" s="214">
        <v>0</v>
      </c>
      <c r="Q1097" s="214">
        <v>18739.919999999998</v>
      </c>
      <c r="R1097" s="68" t="s">
        <v>1479</v>
      </c>
      <c r="S1097" s="349"/>
      <c r="T1097" s="272"/>
    </row>
    <row r="1098" spans="1:20" ht="63.75">
      <c r="A1098" s="191" t="s">
        <v>544</v>
      </c>
      <c r="B1098" s="68"/>
      <c r="C1098" s="212" t="s">
        <v>679</v>
      </c>
      <c r="D1098" s="213">
        <v>45706</v>
      </c>
      <c r="E1098" s="191" t="s">
        <v>3467</v>
      </c>
      <c r="F1098" s="191" t="s">
        <v>6</v>
      </c>
      <c r="G1098" s="191">
        <v>2172675</v>
      </c>
      <c r="H1098" s="68"/>
      <c r="I1098" s="197" t="s">
        <v>4583</v>
      </c>
      <c r="J1098" s="68"/>
      <c r="K1098" s="68"/>
      <c r="L1098" s="68"/>
      <c r="M1098" s="68"/>
      <c r="N1098" s="348"/>
      <c r="O1098" s="348"/>
      <c r="P1098" s="214">
        <v>0</v>
      </c>
      <c r="Q1098" s="214">
        <v>7550.63</v>
      </c>
      <c r="R1098" s="68" t="s">
        <v>1479</v>
      </c>
      <c r="S1098" s="349"/>
      <c r="T1098" s="272"/>
    </row>
    <row r="1099" spans="1:20" ht="63.75">
      <c r="A1099" s="191" t="s">
        <v>544</v>
      </c>
      <c r="B1099" s="68"/>
      <c r="C1099" s="212" t="s">
        <v>679</v>
      </c>
      <c r="D1099" s="213">
        <v>45706</v>
      </c>
      <c r="E1099" s="191" t="s">
        <v>3468</v>
      </c>
      <c r="F1099" s="191" t="s">
        <v>6</v>
      </c>
      <c r="G1099" s="191">
        <v>2172677</v>
      </c>
      <c r="H1099" s="68"/>
      <c r="I1099" s="197" t="s">
        <v>4584</v>
      </c>
      <c r="J1099" s="68"/>
      <c r="K1099" s="68"/>
      <c r="L1099" s="68"/>
      <c r="M1099" s="68"/>
      <c r="N1099" s="348"/>
      <c r="O1099" s="348"/>
      <c r="P1099" s="214">
        <v>0</v>
      </c>
      <c r="Q1099" s="214">
        <v>93550.84</v>
      </c>
      <c r="R1099" s="68" t="s">
        <v>1479</v>
      </c>
      <c r="S1099" s="349"/>
      <c r="T1099" s="272"/>
    </row>
    <row r="1100" spans="1:20" ht="63.75">
      <c r="A1100" s="191" t="s">
        <v>544</v>
      </c>
      <c r="B1100" s="68"/>
      <c r="C1100" s="212" t="s">
        <v>679</v>
      </c>
      <c r="D1100" s="213">
        <v>45706</v>
      </c>
      <c r="E1100" s="191" t="s">
        <v>3469</v>
      </c>
      <c r="F1100" s="191" t="s">
        <v>6</v>
      </c>
      <c r="G1100" s="191">
        <v>2172678</v>
      </c>
      <c r="H1100" s="68"/>
      <c r="I1100" s="197" t="s">
        <v>4585</v>
      </c>
      <c r="J1100" s="68"/>
      <c r="K1100" s="68"/>
      <c r="L1100" s="68"/>
      <c r="M1100" s="68"/>
      <c r="N1100" s="348"/>
      <c r="O1100" s="348"/>
      <c r="P1100" s="214">
        <v>0</v>
      </c>
      <c r="Q1100" s="214">
        <v>99370.52</v>
      </c>
      <c r="R1100" s="68" t="s">
        <v>1479</v>
      </c>
      <c r="S1100" s="349"/>
      <c r="T1100" s="272"/>
    </row>
    <row r="1101" spans="1:20" ht="63.75">
      <c r="A1101" s="191" t="s">
        <v>544</v>
      </c>
      <c r="B1101" s="68"/>
      <c r="C1101" s="212" t="s">
        <v>679</v>
      </c>
      <c r="D1101" s="213">
        <v>45706</v>
      </c>
      <c r="E1101" s="191" t="s">
        <v>3470</v>
      </c>
      <c r="F1101" s="191" t="s">
        <v>6</v>
      </c>
      <c r="G1101" s="191">
        <v>2172680</v>
      </c>
      <c r="H1101" s="68"/>
      <c r="I1101" s="197" t="s">
        <v>4586</v>
      </c>
      <c r="J1101" s="68"/>
      <c r="K1101" s="68"/>
      <c r="L1101" s="68"/>
      <c r="M1101" s="68"/>
      <c r="N1101" s="348"/>
      <c r="O1101" s="348"/>
      <c r="P1101" s="214">
        <v>0</v>
      </c>
      <c r="Q1101" s="214">
        <v>182045.2</v>
      </c>
      <c r="R1101" s="68" t="s">
        <v>1479</v>
      </c>
      <c r="S1101" s="349"/>
      <c r="T1101" s="272"/>
    </row>
    <row r="1102" spans="1:20" ht="51">
      <c r="A1102" s="191" t="s">
        <v>542</v>
      </c>
      <c r="B1102" s="68"/>
      <c r="C1102" s="212" t="s">
        <v>687</v>
      </c>
      <c r="D1102" s="213">
        <v>45706</v>
      </c>
      <c r="E1102" s="191" t="s">
        <v>3471</v>
      </c>
      <c r="F1102" s="191" t="s">
        <v>10</v>
      </c>
      <c r="G1102" s="191">
        <v>19678</v>
      </c>
      <c r="H1102" s="68"/>
      <c r="I1102" s="197" t="s">
        <v>4587</v>
      </c>
      <c r="J1102" s="68"/>
      <c r="K1102" s="68"/>
      <c r="L1102" s="68"/>
      <c r="M1102" s="68"/>
      <c r="N1102" s="348"/>
      <c r="O1102" s="348"/>
      <c r="P1102" s="214">
        <v>85904.2</v>
      </c>
      <c r="Q1102" s="214">
        <v>0</v>
      </c>
      <c r="R1102" s="68" t="s">
        <v>1479</v>
      </c>
      <c r="S1102" s="349"/>
      <c r="T1102" s="272"/>
    </row>
    <row r="1103" spans="1:20" ht="76.5">
      <c r="A1103" s="191">
        <v>291</v>
      </c>
      <c r="B1103" s="68"/>
      <c r="C1103" s="212" t="s">
        <v>119</v>
      </c>
      <c r="D1103" s="213">
        <v>45706</v>
      </c>
      <c r="E1103" s="191" t="s">
        <v>3472</v>
      </c>
      <c r="F1103" s="191" t="s">
        <v>6</v>
      </c>
      <c r="G1103" s="191">
        <v>1119641</v>
      </c>
      <c r="H1103" s="68"/>
      <c r="I1103" s="197" t="s">
        <v>4588</v>
      </c>
      <c r="J1103" s="68"/>
      <c r="K1103" s="68"/>
      <c r="L1103" s="68"/>
      <c r="M1103" s="68"/>
      <c r="N1103" s="348"/>
      <c r="O1103" s="348"/>
      <c r="P1103" s="214">
        <v>0</v>
      </c>
      <c r="Q1103" s="214">
        <v>3132320.59</v>
      </c>
      <c r="R1103" s="68" t="s">
        <v>1479</v>
      </c>
      <c r="S1103" s="349"/>
      <c r="T1103" s="272"/>
    </row>
    <row r="1104" spans="1:20" ht="76.5">
      <c r="A1104" s="191">
        <v>291</v>
      </c>
      <c r="B1104" s="68"/>
      <c r="C1104" s="212" t="s">
        <v>119</v>
      </c>
      <c r="D1104" s="213">
        <v>45706</v>
      </c>
      <c r="E1104" s="191" t="s">
        <v>3473</v>
      </c>
      <c r="F1104" s="191" t="s">
        <v>10</v>
      </c>
      <c r="G1104" s="191">
        <v>1119642</v>
      </c>
      <c r="H1104" s="68"/>
      <c r="I1104" s="197" t="s">
        <v>4589</v>
      </c>
      <c r="J1104" s="68"/>
      <c r="K1104" s="68"/>
      <c r="L1104" s="68"/>
      <c r="M1104" s="68"/>
      <c r="N1104" s="348"/>
      <c r="O1104" s="348"/>
      <c r="P1104" s="214">
        <v>60</v>
      </c>
      <c r="Q1104" s="214">
        <v>0</v>
      </c>
      <c r="R1104" s="68" t="s">
        <v>1479</v>
      </c>
      <c r="S1104" s="349"/>
      <c r="T1104" s="272"/>
    </row>
    <row r="1105" spans="1:20" ht="63.75">
      <c r="A1105" s="191" t="s">
        <v>542</v>
      </c>
      <c r="B1105" s="68"/>
      <c r="C1105" s="212" t="s">
        <v>687</v>
      </c>
      <c r="D1105" s="213">
        <v>45706</v>
      </c>
      <c r="E1105" s="191" t="s">
        <v>3474</v>
      </c>
      <c r="F1105" s="191" t="s">
        <v>10</v>
      </c>
      <c r="G1105" s="191">
        <v>19627</v>
      </c>
      <c r="H1105" s="68"/>
      <c r="I1105" s="197" t="s">
        <v>4590</v>
      </c>
      <c r="J1105" s="68"/>
      <c r="K1105" s="68"/>
      <c r="L1105" s="68"/>
      <c r="M1105" s="68"/>
      <c r="N1105" s="348"/>
      <c r="O1105" s="348"/>
      <c r="P1105" s="214">
        <v>3860.93</v>
      </c>
      <c r="Q1105" s="214">
        <v>0</v>
      </c>
      <c r="R1105" s="68" t="s">
        <v>1479</v>
      </c>
      <c r="S1105" s="349"/>
      <c r="T1105" s="272"/>
    </row>
    <row r="1106" spans="1:20" ht="51">
      <c r="A1106" s="191" t="s">
        <v>542</v>
      </c>
      <c r="B1106" s="68"/>
      <c r="C1106" s="212" t="s">
        <v>687</v>
      </c>
      <c r="D1106" s="213">
        <v>45706</v>
      </c>
      <c r="E1106" s="191" t="s">
        <v>3475</v>
      </c>
      <c r="F1106" s="191" t="s">
        <v>10</v>
      </c>
      <c r="G1106" s="191">
        <v>19653</v>
      </c>
      <c r="H1106" s="68"/>
      <c r="I1106" s="197" t="s">
        <v>4591</v>
      </c>
      <c r="J1106" s="68"/>
      <c r="K1106" s="68"/>
      <c r="L1106" s="68"/>
      <c r="M1106" s="68"/>
      <c r="N1106" s="348"/>
      <c r="O1106" s="348"/>
      <c r="P1106" s="214">
        <v>912.02</v>
      </c>
      <c r="Q1106" s="214">
        <v>0</v>
      </c>
      <c r="R1106" s="68" t="s">
        <v>1479</v>
      </c>
      <c r="S1106" s="349"/>
      <c r="T1106" s="272"/>
    </row>
    <row r="1107" spans="1:20" ht="63.75">
      <c r="A1107" s="191" t="s">
        <v>542</v>
      </c>
      <c r="B1107" s="68"/>
      <c r="C1107" s="212" t="s">
        <v>687</v>
      </c>
      <c r="D1107" s="213">
        <v>45706</v>
      </c>
      <c r="E1107" s="191" t="s">
        <v>3476</v>
      </c>
      <c r="F1107" s="191" t="s">
        <v>10</v>
      </c>
      <c r="G1107" s="191">
        <v>19673</v>
      </c>
      <c r="H1107" s="68"/>
      <c r="I1107" s="197" t="s">
        <v>4592</v>
      </c>
      <c r="J1107" s="68"/>
      <c r="K1107" s="68"/>
      <c r="L1107" s="68"/>
      <c r="M1107" s="68"/>
      <c r="N1107" s="348"/>
      <c r="O1107" s="348"/>
      <c r="P1107" s="214">
        <v>32969.56</v>
      </c>
      <c r="Q1107" s="214">
        <v>0</v>
      </c>
      <c r="R1107" s="68" t="s">
        <v>1479</v>
      </c>
      <c r="S1107" s="349"/>
      <c r="T1107" s="272"/>
    </row>
    <row r="1108" spans="1:20" ht="63.75">
      <c r="A1108" s="191" t="s">
        <v>542</v>
      </c>
      <c r="B1108" s="68"/>
      <c r="C1108" s="212" t="s">
        <v>687</v>
      </c>
      <c r="D1108" s="213">
        <v>45706</v>
      </c>
      <c r="E1108" s="191" t="s">
        <v>3477</v>
      </c>
      <c r="F1108" s="191" t="s">
        <v>10</v>
      </c>
      <c r="G1108" s="191">
        <v>19677</v>
      </c>
      <c r="H1108" s="68"/>
      <c r="I1108" s="197" t="s">
        <v>4593</v>
      </c>
      <c r="J1108" s="68"/>
      <c r="K1108" s="68"/>
      <c r="L1108" s="68"/>
      <c r="M1108" s="68"/>
      <c r="N1108" s="348"/>
      <c r="O1108" s="348"/>
      <c r="P1108" s="214">
        <v>84375.38</v>
      </c>
      <c r="Q1108" s="214">
        <v>0</v>
      </c>
      <c r="R1108" s="68" t="s">
        <v>1479</v>
      </c>
      <c r="S1108" s="349"/>
      <c r="T1108" s="272"/>
    </row>
    <row r="1109" spans="1:20" ht="51">
      <c r="A1109" s="191" t="s">
        <v>542</v>
      </c>
      <c r="B1109" s="68"/>
      <c r="C1109" s="212" t="s">
        <v>687</v>
      </c>
      <c r="D1109" s="213">
        <v>45706</v>
      </c>
      <c r="E1109" s="191" t="s">
        <v>3478</v>
      </c>
      <c r="F1109" s="191" t="s">
        <v>10</v>
      </c>
      <c r="G1109" s="191">
        <v>19674</v>
      </c>
      <c r="H1109" s="68"/>
      <c r="I1109" s="197" t="s">
        <v>4594</v>
      </c>
      <c r="J1109" s="68"/>
      <c r="K1109" s="68"/>
      <c r="L1109" s="68"/>
      <c r="M1109" s="68"/>
      <c r="N1109" s="348"/>
      <c r="O1109" s="348"/>
      <c r="P1109" s="214">
        <v>458.65</v>
      </c>
      <c r="Q1109" s="214">
        <v>0</v>
      </c>
      <c r="R1109" s="68" t="s">
        <v>1479</v>
      </c>
      <c r="S1109" s="349"/>
      <c r="T1109" s="272"/>
    </row>
    <row r="1110" spans="1:20" ht="63.75">
      <c r="A1110" s="191" t="s">
        <v>542</v>
      </c>
      <c r="B1110" s="68"/>
      <c r="C1110" s="212" t="s">
        <v>687</v>
      </c>
      <c r="D1110" s="213">
        <v>45706</v>
      </c>
      <c r="E1110" s="191" t="s">
        <v>3479</v>
      </c>
      <c r="F1110" s="191" t="s">
        <v>10</v>
      </c>
      <c r="G1110" s="191">
        <v>19669</v>
      </c>
      <c r="H1110" s="68"/>
      <c r="I1110" s="197" t="s">
        <v>4595</v>
      </c>
      <c r="J1110" s="68"/>
      <c r="K1110" s="68"/>
      <c r="L1110" s="68"/>
      <c r="M1110" s="68"/>
      <c r="N1110" s="348"/>
      <c r="O1110" s="348"/>
      <c r="P1110" s="214">
        <v>13796.96</v>
      </c>
      <c r="Q1110" s="214">
        <v>0</v>
      </c>
      <c r="R1110" s="68" t="s">
        <v>1479</v>
      </c>
      <c r="S1110" s="349"/>
      <c r="T1110" s="272"/>
    </row>
    <row r="1111" spans="1:20" ht="63.75">
      <c r="A1111" s="191" t="s">
        <v>542</v>
      </c>
      <c r="B1111" s="68"/>
      <c r="C1111" s="212" t="s">
        <v>687</v>
      </c>
      <c r="D1111" s="213">
        <v>45706</v>
      </c>
      <c r="E1111" s="191" t="s">
        <v>3480</v>
      </c>
      <c r="F1111" s="191" t="s">
        <v>10</v>
      </c>
      <c r="G1111" s="191">
        <v>19624</v>
      </c>
      <c r="H1111" s="68"/>
      <c r="I1111" s="197" t="s">
        <v>4596</v>
      </c>
      <c r="J1111" s="68"/>
      <c r="K1111" s="68"/>
      <c r="L1111" s="68"/>
      <c r="M1111" s="68"/>
      <c r="N1111" s="348"/>
      <c r="O1111" s="348"/>
      <c r="P1111" s="214">
        <v>3024.01</v>
      </c>
      <c r="Q1111" s="214">
        <v>0</v>
      </c>
      <c r="R1111" s="68" t="s">
        <v>1479</v>
      </c>
      <c r="S1111" s="349"/>
      <c r="T1111" s="272"/>
    </row>
    <row r="1112" spans="1:20" ht="63.75">
      <c r="A1112" s="191" t="s">
        <v>542</v>
      </c>
      <c r="B1112" s="68"/>
      <c r="C1112" s="212" t="s">
        <v>687</v>
      </c>
      <c r="D1112" s="213">
        <v>45706</v>
      </c>
      <c r="E1112" s="191" t="s">
        <v>3481</v>
      </c>
      <c r="F1112" s="191" t="s">
        <v>10</v>
      </c>
      <c r="G1112" s="191">
        <v>19621</v>
      </c>
      <c r="H1112" s="68"/>
      <c r="I1112" s="197" t="s">
        <v>4597</v>
      </c>
      <c r="J1112" s="68"/>
      <c r="K1112" s="68"/>
      <c r="L1112" s="68"/>
      <c r="M1112" s="68"/>
      <c r="N1112" s="348"/>
      <c r="O1112" s="348"/>
      <c r="P1112" s="214">
        <v>1485.73</v>
      </c>
      <c r="Q1112" s="214">
        <v>0</v>
      </c>
      <c r="R1112" s="68" t="s">
        <v>1479</v>
      </c>
      <c r="S1112" s="349"/>
      <c r="T1112" s="272"/>
    </row>
    <row r="1113" spans="1:20" ht="51">
      <c r="A1113" s="191" t="s">
        <v>542</v>
      </c>
      <c r="B1113" s="68"/>
      <c r="C1113" s="212" t="s">
        <v>687</v>
      </c>
      <c r="D1113" s="213">
        <v>45706</v>
      </c>
      <c r="E1113" s="191" t="s">
        <v>3482</v>
      </c>
      <c r="F1113" s="191" t="s">
        <v>10</v>
      </c>
      <c r="G1113" s="191">
        <v>19622</v>
      </c>
      <c r="H1113" s="68"/>
      <c r="I1113" s="197" t="s">
        <v>4598</v>
      </c>
      <c r="J1113" s="68"/>
      <c r="K1113" s="68"/>
      <c r="L1113" s="68"/>
      <c r="M1113" s="68"/>
      <c r="N1113" s="348"/>
      <c r="O1113" s="348"/>
      <c r="P1113" s="214">
        <v>909.14</v>
      </c>
      <c r="Q1113" s="214">
        <v>0</v>
      </c>
      <c r="R1113" s="68" t="s">
        <v>1479</v>
      </c>
      <c r="S1113" s="349"/>
      <c r="T1113" s="272"/>
    </row>
    <row r="1114" spans="1:20" ht="63.75">
      <c r="A1114" s="191" t="s">
        <v>542</v>
      </c>
      <c r="B1114" s="68"/>
      <c r="C1114" s="212" t="s">
        <v>687</v>
      </c>
      <c r="D1114" s="213">
        <v>45706</v>
      </c>
      <c r="E1114" s="191" t="s">
        <v>3483</v>
      </c>
      <c r="F1114" s="191" t="s">
        <v>10</v>
      </c>
      <c r="G1114" s="191">
        <v>19623</v>
      </c>
      <c r="H1114" s="68"/>
      <c r="I1114" s="197" t="s">
        <v>4599</v>
      </c>
      <c r="J1114" s="68"/>
      <c r="K1114" s="68"/>
      <c r="L1114" s="68"/>
      <c r="M1114" s="68"/>
      <c r="N1114" s="348"/>
      <c r="O1114" s="348"/>
      <c r="P1114" s="214">
        <v>6140.24</v>
      </c>
      <c r="Q1114" s="214">
        <v>0</v>
      </c>
      <c r="R1114" s="68" t="s">
        <v>1479</v>
      </c>
      <c r="S1114" s="349"/>
      <c r="T1114" s="272"/>
    </row>
    <row r="1115" spans="1:20" ht="63.75">
      <c r="A1115" s="191" t="s">
        <v>542</v>
      </c>
      <c r="B1115" s="68"/>
      <c r="C1115" s="212" t="s">
        <v>687</v>
      </c>
      <c r="D1115" s="213">
        <v>45706</v>
      </c>
      <c r="E1115" s="191" t="s">
        <v>3484</v>
      </c>
      <c r="F1115" s="191" t="s">
        <v>10</v>
      </c>
      <c r="G1115" s="191">
        <v>19625</v>
      </c>
      <c r="H1115" s="68"/>
      <c r="I1115" s="197" t="s">
        <v>4600</v>
      </c>
      <c r="J1115" s="68"/>
      <c r="K1115" s="68"/>
      <c r="L1115" s="68"/>
      <c r="M1115" s="68"/>
      <c r="N1115" s="348"/>
      <c r="O1115" s="348"/>
      <c r="P1115" s="214">
        <v>13264.76</v>
      </c>
      <c r="Q1115" s="214">
        <v>0</v>
      </c>
      <c r="R1115" s="68" t="s">
        <v>1479</v>
      </c>
      <c r="S1115" s="349"/>
      <c r="T1115" s="272"/>
    </row>
    <row r="1116" spans="1:20" ht="63.75">
      <c r="A1116" s="191" t="s">
        <v>542</v>
      </c>
      <c r="B1116" s="68"/>
      <c r="C1116" s="212" t="s">
        <v>687</v>
      </c>
      <c r="D1116" s="213">
        <v>45706</v>
      </c>
      <c r="E1116" s="191" t="s">
        <v>3485</v>
      </c>
      <c r="F1116" s="191" t="s">
        <v>10</v>
      </c>
      <c r="G1116" s="191">
        <v>19626</v>
      </c>
      <c r="H1116" s="68"/>
      <c r="I1116" s="197" t="s">
        <v>4601</v>
      </c>
      <c r="J1116" s="68"/>
      <c r="K1116" s="68"/>
      <c r="L1116" s="68"/>
      <c r="M1116" s="68"/>
      <c r="N1116" s="348"/>
      <c r="O1116" s="348"/>
      <c r="P1116" s="214">
        <v>2212.34</v>
      </c>
      <c r="Q1116" s="214">
        <v>0</v>
      </c>
      <c r="R1116" s="68" t="s">
        <v>1479</v>
      </c>
      <c r="S1116" s="349"/>
      <c r="T1116" s="272"/>
    </row>
    <row r="1117" spans="1:20" ht="63.75">
      <c r="A1117" s="191" t="s">
        <v>542</v>
      </c>
      <c r="B1117" s="68"/>
      <c r="C1117" s="212" t="s">
        <v>687</v>
      </c>
      <c r="D1117" s="213">
        <v>45706</v>
      </c>
      <c r="E1117" s="191" t="s">
        <v>3486</v>
      </c>
      <c r="F1117" s="191" t="s">
        <v>10</v>
      </c>
      <c r="G1117" s="191">
        <v>19629</v>
      </c>
      <c r="H1117" s="68"/>
      <c r="I1117" s="197" t="s">
        <v>4602</v>
      </c>
      <c r="J1117" s="68"/>
      <c r="K1117" s="68"/>
      <c r="L1117" s="68"/>
      <c r="M1117" s="68"/>
      <c r="N1117" s="348"/>
      <c r="O1117" s="348"/>
      <c r="P1117" s="214">
        <v>2138.73</v>
      </c>
      <c r="Q1117" s="214">
        <v>0</v>
      </c>
      <c r="R1117" s="68" t="s">
        <v>1479</v>
      </c>
      <c r="S1117" s="349"/>
      <c r="T1117" s="272"/>
    </row>
    <row r="1118" spans="1:20" ht="51">
      <c r="A1118" s="191" t="s">
        <v>542</v>
      </c>
      <c r="B1118" s="68"/>
      <c r="C1118" s="212" t="s">
        <v>687</v>
      </c>
      <c r="D1118" s="213">
        <v>45706</v>
      </c>
      <c r="E1118" s="191" t="s">
        <v>3487</v>
      </c>
      <c r="F1118" s="191" t="s">
        <v>10</v>
      </c>
      <c r="G1118" s="191">
        <v>19630</v>
      </c>
      <c r="H1118" s="68"/>
      <c r="I1118" s="197" t="s">
        <v>4603</v>
      </c>
      <c r="J1118" s="68"/>
      <c r="K1118" s="68"/>
      <c r="L1118" s="68"/>
      <c r="M1118" s="68"/>
      <c r="N1118" s="348"/>
      <c r="O1118" s="348"/>
      <c r="P1118" s="214">
        <v>999.56</v>
      </c>
      <c r="Q1118" s="214">
        <v>0</v>
      </c>
      <c r="R1118" s="68" t="s">
        <v>1479</v>
      </c>
      <c r="S1118" s="349"/>
      <c r="T1118" s="272"/>
    </row>
    <row r="1119" spans="1:20" ht="63.75">
      <c r="A1119" s="191" t="s">
        <v>542</v>
      </c>
      <c r="B1119" s="68"/>
      <c r="C1119" s="212" t="s">
        <v>687</v>
      </c>
      <c r="D1119" s="213">
        <v>45706</v>
      </c>
      <c r="E1119" s="191" t="s">
        <v>3488</v>
      </c>
      <c r="F1119" s="191" t="s">
        <v>10</v>
      </c>
      <c r="G1119" s="191">
        <v>19631</v>
      </c>
      <c r="H1119" s="68"/>
      <c r="I1119" s="197" t="s">
        <v>4604</v>
      </c>
      <c r="J1119" s="68"/>
      <c r="K1119" s="68"/>
      <c r="L1119" s="68"/>
      <c r="M1119" s="68"/>
      <c r="N1119" s="348"/>
      <c r="O1119" s="348"/>
      <c r="P1119" s="214">
        <v>2690.69</v>
      </c>
      <c r="Q1119" s="214">
        <v>0</v>
      </c>
      <c r="R1119" s="68" t="s">
        <v>1479</v>
      </c>
      <c r="S1119" s="349"/>
      <c r="T1119" s="272"/>
    </row>
    <row r="1120" spans="1:20" ht="63.75">
      <c r="A1120" s="191" t="s">
        <v>542</v>
      </c>
      <c r="B1120" s="68"/>
      <c r="C1120" s="212" t="s">
        <v>687</v>
      </c>
      <c r="D1120" s="213">
        <v>45706</v>
      </c>
      <c r="E1120" s="191" t="s">
        <v>3489</v>
      </c>
      <c r="F1120" s="191" t="s">
        <v>10</v>
      </c>
      <c r="G1120" s="191">
        <v>19632</v>
      </c>
      <c r="H1120" s="68"/>
      <c r="I1120" s="197" t="s">
        <v>4605</v>
      </c>
      <c r="J1120" s="68"/>
      <c r="K1120" s="68"/>
      <c r="L1120" s="68"/>
      <c r="M1120" s="68"/>
      <c r="N1120" s="348"/>
      <c r="O1120" s="348"/>
      <c r="P1120" s="214">
        <v>1568.87</v>
      </c>
      <c r="Q1120" s="214">
        <v>0</v>
      </c>
      <c r="R1120" s="68" t="s">
        <v>1479</v>
      </c>
      <c r="S1120" s="349"/>
      <c r="T1120" s="272"/>
    </row>
    <row r="1121" spans="1:20" ht="63.75">
      <c r="A1121" s="191" t="s">
        <v>542</v>
      </c>
      <c r="B1121" s="68"/>
      <c r="C1121" s="212" t="s">
        <v>687</v>
      </c>
      <c r="D1121" s="213">
        <v>45706</v>
      </c>
      <c r="E1121" s="191" t="s">
        <v>3490</v>
      </c>
      <c r="F1121" s="191" t="s">
        <v>10</v>
      </c>
      <c r="G1121" s="191">
        <v>19633</v>
      </c>
      <c r="H1121" s="68"/>
      <c r="I1121" s="197" t="s">
        <v>4606</v>
      </c>
      <c r="J1121" s="68"/>
      <c r="K1121" s="68"/>
      <c r="L1121" s="68"/>
      <c r="M1121" s="68"/>
      <c r="N1121" s="348"/>
      <c r="O1121" s="348"/>
      <c r="P1121" s="214">
        <v>1665.18</v>
      </c>
      <c r="Q1121" s="214">
        <v>0</v>
      </c>
      <c r="R1121" s="68" t="s">
        <v>1479</v>
      </c>
      <c r="S1121" s="349"/>
      <c r="T1121" s="272"/>
    </row>
    <row r="1122" spans="1:20" ht="63.75">
      <c r="A1122" s="191" t="s">
        <v>542</v>
      </c>
      <c r="B1122" s="68"/>
      <c r="C1122" s="212" t="s">
        <v>687</v>
      </c>
      <c r="D1122" s="213">
        <v>45706</v>
      </c>
      <c r="E1122" s="191" t="s">
        <v>3491</v>
      </c>
      <c r="F1122" s="191" t="s">
        <v>10</v>
      </c>
      <c r="G1122" s="191">
        <v>19634</v>
      </c>
      <c r="H1122" s="68"/>
      <c r="I1122" s="197" t="s">
        <v>4607</v>
      </c>
      <c r="J1122" s="68"/>
      <c r="K1122" s="68"/>
      <c r="L1122" s="68"/>
      <c r="M1122" s="68"/>
      <c r="N1122" s="348"/>
      <c r="O1122" s="348"/>
      <c r="P1122" s="214">
        <v>1878.87</v>
      </c>
      <c r="Q1122" s="214">
        <v>0</v>
      </c>
      <c r="R1122" s="68" t="s">
        <v>1479</v>
      </c>
      <c r="S1122" s="349"/>
      <c r="T1122" s="272"/>
    </row>
    <row r="1123" spans="1:20" ht="51">
      <c r="A1123" s="191" t="s">
        <v>542</v>
      </c>
      <c r="B1123" s="68"/>
      <c r="C1123" s="212" t="s">
        <v>687</v>
      </c>
      <c r="D1123" s="213">
        <v>45706</v>
      </c>
      <c r="E1123" s="191" t="s">
        <v>3492</v>
      </c>
      <c r="F1123" s="191" t="s">
        <v>10</v>
      </c>
      <c r="G1123" s="191">
        <v>19642</v>
      </c>
      <c r="H1123" s="68"/>
      <c r="I1123" s="197" t="s">
        <v>4608</v>
      </c>
      <c r="J1123" s="68"/>
      <c r="K1123" s="68"/>
      <c r="L1123" s="68"/>
      <c r="M1123" s="68"/>
      <c r="N1123" s="348"/>
      <c r="O1123" s="348"/>
      <c r="P1123" s="214">
        <v>817.08</v>
      </c>
      <c r="Q1123" s="214">
        <v>0</v>
      </c>
      <c r="R1123" s="68" t="s">
        <v>1479</v>
      </c>
      <c r="S1123" s="349"/>
      <c r="T1123" s="272"/>
    </row>
    <row r="1124" spans="1:20" ht="63.75">
      <c r="A1124" s="191" t="s">
        <v>542</v>
      </c>
      <c r="B1124" s="68"/>
      <c r="C1124" s="212" t="s">
        <v>687</v>
      </c>
      <c r="D1124" s="213">
        <v>45706</v>
      </c>
      <c r="E1124" s="191" t="s">
        <v>3493</v>
      </c>
      <c r="F1124" s="191" t="s">
        <v>10</v>
      </c>
      <c r="G1124" s="191">
        <v>19643</v>
      </c>
      <c r="H1124" s="68"/>
      <c r="I1124" s="197" t="s">
        <v>4609</v>
      </c>
      <c r="J1124" s="68"/>
      <c r="K1124" s="68"/>
      <c r="L1124" s="68"/>
      <c r="M1124" s="68"/>
      <c r="N1124" s="348"/>
      <c r="O1124" s="348"/>
      <c r="P1124" s="214">
        <v>4227.6000000000004</v>
      </c>
      <c r="Q1124" s="214">
        <v>0</v>
      </c>
      <c r="R1124" s="68" t="s">
        <v>1479</v>
      </c>
      <c r="S1124" s="349"/>
      <c r="T1124" s="272"/>
    </row>
    <row r="1125" spans="1:20" ht="63.75">
      <c r="A1125" s="191" t="s">
        <v>542</v>
      </c>
      <c r="B1125" s="68"/>
      <c r="C1125" s="212" t="s">
        <v>687</v>
      </c>
      <c r="D1125" s="213">
        <v>45706</v>
      </c>
      <c r="E1125" s="191" t="s">
        <v>3494</v>
      </c>
      <c r="F1125" s="191" t="s">
        <v>10</v>
      </c>
      <c r="G1125" s="191">
        <v>19644</v>
      </c>
      <c r="H1125" s="68"/>
      <c r="I1125" s="197" t="s">
        <v>4610</v>
      </c>
      <c r="J1125" s="68"/>
      <c r="K1125" s="68"/>
      <c r="L1125" s="68"/>
      <c r="M1125" s="68"/>
      <c r="N1125" s="348"/>
      <c r="O1125" s="348"/>
      <c r="P1125" s="214">
        <v>9114.59</v>
      </c>
      <c r="Q1125" s="214">
        <v>0</v>
      </c>
      <c r="R1125" s="68" t="s">
        <v>1479</v>
      </c>
      <c r="S1125" s="349"/>
      <c r="T1125" s="272"/>
    </row>
    <row r="1126" spans="1:20" ht="51">
      <c r="A1126" s="191" t="s">
        <v>542</v>
      </c>
      <c r="B1126" s="68"/>
      <c r="C1126" s="212" t="s">
        <v>687</v>
      </c>
      <c r="D1126" s="213">
        <v>45706</v>
      </c>
      <c r="E1126" s="191" t="s">
        <v>3495</v>
      </c>
      <c r="F1126" s="191" t="s">
        <v>10</v>
      </c>
      <c r="G1126" s="191">
        <v>19645</v>
      </c>
      <c r="H1126" s="68"/>
      <c r="I1126" s="197" t="s">
        <v>4611</v>
      </c>
      <c r="J1126" s="68"/>
      <c r="K1126" s="68"/>
      <c r="L1126" s="68"/>
      <c r="M1126" s="68"/>
      <c r="N1126" s="348"/>
      <c r="O1126" s="348"/>
      <c r="P1126" s="214">
        <v>391.83</v>
      </c>
      <c r="Q1126" s="214">
        <v>0</v>
      </c>
      <c r="R1126" s="68" t="s">
        <v>1479</v>
      </c>
      <c r="S1126" s="349"/>
      <c r="T1126" s="272"/>
    </row>
    <row r="1127" spans="1:20" ht="63.75">
      <c r="A1127" s="191" t="s">
        <v>542</v>
      </c>
      <c r="B1127" s="68"/>
      <c r="C1127" s="212" t="s">
        <v>687</v>
      </c>
      <c r="D1127" s="213">
        <v>45706</v>
      </c>
      <c r="E1127" s="191" t="s">
        <v>3496</v>
      </c>
      <c r="F1127" s="191" t="s">
        <v>10</v>
      </c>
      <c r="G1127" s="191">
        <v>19620</v>
      </c>
      <c r="H1127" s="68"/>
      <c r="I1127" s="197" t="s">
        <v>4612</v>
      </c>
      <c r="J1127" s="68"/>
      <c r="K1127" s="68"/>
      <c r="L1127" s="68"/>
      <c r="M1127" s="68"/>
      <c r="N1127" s="348"/>
      <c r="O1127" s="348"/>
      <c r="P1127" s="214">
        <v>5806.22</v>
      </c>
      <c r="Q1127" s="214">
        <v>0</v>
      </c>
      <c r="R1127" s="68" t="s">
        <v>1479</v>
      </c>
      <c r="S1127" s="349"/>
      <c r="T1127" s="272"/>
    </row>
    <row r="1128" spans="1:20" ht="63.75">
      <c r="A1128" s="191" t="s">
        <v>542</v>
      </c>
      <c r="B1128" s="68"/>
      <c r="C1128" s="212" t="s">
        <v>687</v>
      </c>
      <c r="D1128" s="213">
        <v>45706</v>
      </c>
      <c r="E1128" s="191" t="s">
        <v>3497</v>
      </c>
      <c r="F1128" s="191" t="s">
        <v>10</v>
      </c>
      <c r="G1128" s="191">
        <v>19699</v>
      </c>
      <c r="H1128" s="68"/>
      <c r="I1128" s="197" t="s">
        <v>4613</v>
      </c>
      <c r="J1128" s="68"/>
      <c r="K1128" s="68"/>
      <c r="L1128" s="68"/>
      <c r="M1128" s="68"/>
      <c r="N1128" s="348"/>
      <c r="O1128" s="348"/>
      <c r="P1128" s="214">
        <v>49445.84</v>
      </c>
      <c r="Q1128" s="214">
        <v>0</v>
      </c>
      <c r="R1128" s="68" t="s">
        <v>1479</v>
      </c>
      <c r="S1128" s="349"/>
      <c r="T1128" s="272"/>
    </row>
    <row r="1129" spans="1:20" ht="51">
      <c r="A1129" s="191">
        <v>513</v>
      </c>
      <c r="B1129" s="68"/>
      <c r="C1129" s="212" t="s">
        <v>160</v>
      </c>
      <c r="D1129" s="213">
        <v>45706</v>
      </c>
      <c r="E1129" s="191" t="s">
        <v>3498</v>
      </c>
      <c r="F1129" s="191" t="s">
        <v>14</v>
      </c>
      <c r="G1129" s="191">
        <v>3035778</v>
      </c>
      <c r="H1129" s="68"/>
      <c r="I1129" s="197" t="s">
        <v>4614</v>
      </c>
      <c r="J1129" s="68"/>
      <c r="K1129" s="68"/>
      <c r="L1129" s="68"/>
      <c r="M1129" s="68"/>
      <c r="N1129" s="348"/>
      <c r="O1129" s="348"/>
      <c r="P1129" s="214">
        <v>60</v>
      </c>
      <c r="Q1129" s="214">
        <v>0</v>
      </c>
      <c r="R1129" s="68" t="s">
        <v>1479</v>
      </c>
      <c r="S1129" s="349"/>
      <c r="T1129" s="272"/>
    </row>
    <row r="1130" spans="1:20" ht="63.75">
      <c r="A1130" s="191">
        <v>513</v>
      </c>
      <c r="B1130" s="68"/>
      <c r="C1130" s="212" t="s">
        <v>160</v>
      </c>
      <c r="D1130" s="213">
        <v>45706</v>
      </c>
      <c r="E1130" s="191" t="s">
        <v>3499</v>
      </c>
      <c r="F1130" s="191" t="s">
        <v>14</v>
      </c>
      <c r="G1130" s="191">
        <v>3035780</v>
      </c>
      <c r="H1130" s="68"/>
      <c r="I1130" s="197" t="s">
        <v>4615</v>
      </c>
      <c r="J1130" s="68"/>
      <c r="K1130" s="68"/>
      <c r="L1130" s="68"/>
      <c r="M1130" s="68"/>
      <c r="N1130" s="348"/>
      <c r="O1130" s="348"/>
      <c r="P1130" s="214">
        <v>60</v>
      </c>
      <c r="Q1130" s="214">
        <v>0</v>
      </c>
      <c r="R1130" s="68" t="s">
        <v>1479</v>
      </c>
      <c r="S1130" s="349"/>
      <c r="T1130" s="272"/>
    </row>
    <row r="1131" spans="1:20" ht="89.25">
      <c r="A1131" s="191">
        <v>590</v>
      </c>
      <c r="B1131" s="68"/>
      <c r="C1131" s="212" t="s">
        <v>1280</v>
      </c>
      <c r="D1131" s="213">
        <v>45706</v>
      </c>
      <c r="E1131" s="191" t="s">
        <v>3500</v>
      </c>
      <c r="F1131" s="191" t="s">
        <v>6</v>
      </c>
      <c r="G1131" s="191">
        <v>22503</v>
      </c>
      <c r="H1131" s="68"/>
      <c r="I1131" s="197" t="s">
        <v>4616</v>
      </c>
      <c r="J1131" s="68"/>
      <c r="K1131" s="68"/>
      <c r="L1131" s="68"/>
      <c r="M1131" s="68"/>
      <c r="N1131" s="348"/>
      <c r="O1131" s="348"/>
      <c r="P1131" s="214">
        <v>0</v>
      </c>
      <c r="Q1131" s="214">
        <v>1948368.3</v>
      </c>
      <c r="R1131" s="68" t="s">
        <v>1479</v>
      </c>
      <c r="S1131" s="349"/>
      <c r="T1131" s="272"/>
    </row>
    <row r="1132" spans="1:20" ht="76.5">
      <c r="A1132" s="191">
        <v>287</v>
      </c>
      <c r="B1132" s="68"/>
      <c r="C1132" s="212" t="s">
        <v>116</v>
      </c>
      <c r="D1132" s="213">
        <v>45706</v>
      </c>
      <c r="E1132" s="191" t="s">
        <v>3501</v>
      </c>
      <c r="F1132" s="191" t="s">
        <v>6</v>
      </c>
      <c r="G1132" s="191">
        <v>22569</v>
      </c>
      <c r="H1132" s="68"/>
      <c r="I1132" s="197" t="s">
        <v>4617</v>
      </c>
      <c r="J1132" s="68"/>
      <c r="K1132" s="68"/>
      <c r="L1132" s="68"/>
      <c r="M1132" s="68"/>
      <c r="N1132" s="348"/>
      <c r="O1132" s="348"/>
      <c r="P1132" s="214">
        <v>0</v>
      </c>
      <c r="Q1132" s="214">
        <v>1510332.14</v>
      </c>
      <c r="R1132" s="68" t="s">
        <v>1479</v>
      </c>
      <c r="S1132" s="349"/>
      <c r="T1132" s="272"/>
    </row>
    <row r="1133" spans="1:20" ht="76.5">
      <c r="A1133" s="191">
        <v>287</v>
      </c>
      <c r="B1133" s="68"/>
      <c r="C1133" s="212" t="s">
        <v>116</v>
      </c>
      <c r="D1133" s="213">
        <v>45706</v>
      </c>
      <c r="E1133" s="191" t="s">
        <v>3502</v>
      </c>
      <c r="F1133" s="191" t="s">
        <v>6</v>
      </c>
      <c r="G1133" s="191">
        <v>22570</v>
      </c>
      <c r="H1133" s="68"/>
      <c r="I1133" s="197" t="s">
        <v>4618</v>
      </c>
      <c r="J1133" s="68"/>
      <c r="K1133" s="68"/>
      <c r="L1133" s="68"/>
      <c r="M1133" s="68"/>
      <c r="N1133" s="348"/>
      <c r="O1133" s="348"/>
      <c r="P1133" s="214">
        <v>0</v>
      </c>
      <c r="Q1133" s="214">
        <v>22016.5</v>
      </c>
      <c r="R1133" s="68" t="s">
        <v>1479</v>
      </c>
      <c r="S1133" s="349"/>
      <c r="T1133" s="272"/>
    </row>
    <row r="1134" spans="1:20" ht="76.5">
      <c r="A1134" s="191">
        <v>548</v>
      </c>
      <c r="B1134" s="68"/>
      <c r="C1134" s="212" t="s">
        <v>1279</v>
      </c>
      <c r="D1134" s="213">
        <v>45706</v>
      </c>
      <c r="E1134" s="191" t="s">
        <v>3503</v>
      </c>
      <c r="F1134" s="191" t="s">
        <v>6</v>
      </c>
      <c r="G1134" s="191">
        <v>22648</v>
      </c>
      <c r="H1134" s="68"/>
      <c r="I1134" s="197" t="s">
        <v>4619</v>
      </c>
      <c r="J1134" s="68"/>
      <c r="K1134" s="68"/>
      <c r="L1134" s="68"/>
      <c r="M1134" s="68"/>
      <c r="N1134" s="348"/>
      <c r="O1134" s="348"/>
      <c r="P1134" s="214">
        <v>0</v>
      </c>
      <c r="Q1134" s="214">
        <v>1382640.47</v>
      </c>
      <c r="R1134" s="68" t="s">
        <v>1479</v>
      </c>
      <c r="S1134" s="349"/>
      <c r="T1134" s="272"/>
    </row>
    <row r="1135" spans="1:20" ht="76.5">
      <c r="A1135" s="191">
        <v>244</v>
      </c>
      <c r="B1135" s="68"/>
      <c r="C1135" s="212" t="s">
        <v>100</v>
      </c>
      <c r="D1135" s="213">
        <v>45706</v>
      </c>
      <c r="E1135" s="191" t="s">
        <v>3504</v>
      </c>
      <c r="F1135" s="191" t="s">
        <v>6</v>
      </c>
      <c r="G1135" s="191">
        <v>22641</v>
      </c>
      <c r="H1135" s="68"/>
      <c r="I1135" s="197" t="s">
        <v>4620</v>
      </c>
      <c r="J1135" s="68"/>
      <c r="K1135" s="68"/>
      <c r="L1135" s="68"/>
      <c r="M1135" s="68"/>
      <c r="N1135" s="348"/>
      <c r="O1135" s="348"/>
      <c r="P1135" s="214">
        <v>0</v>
      </c>
      <c r="Q1135" s="214">
        <v>208800</v>
      </c>
      <c r="R1135" s="68" t="s">
        <v>1479</v>
      </c>
      <c r="S1135" s="349"/>
      <c r="T1135" s="272"/>
    </row>
    <row r="1136" spans="1:20" ht="76.5">
      <c r="A1136" s="191">
        <v>310</v>
      </c>
      <c r="B1136" s="68"/>
      <c r="C1136" s="212" t="s">
        <v>131</v>
      </c>
      <c r="D1136" s="213">
        <v>45706</v>
      </c>
      <c r="E1136" s="191" t="s">
        <v>3505</v>
      </c>
      <c r="F1136" s="191" t="s">
        <v>6</v>
      </c>
      <c r="G1136" s="191">
        <v>22572</v>
      </c>
      <c r="H1136" s="68"/>
      <c r="I1136" s="197" t="s">
        <v>4621</v>
      </c>
      <c r="J1136" s="68"/>
      <c r="K1136" s="68"/>
      <c r="L1136" s="68"/>
      <c r="M1136" s="68"/>
      <c r="N1136" s="348"/>
      <c r="O1136" s="348"/>
      <c r="P1136" s="214">
        <v>0</v>
      </c>
      <c r="Q1136" s="214">
        <v>608071.66</v>
      </c>
      <c r="R1136" s="68" t="s">
        <v>1479</v>
      </c>
      <c r="S1136" s="349"/>
      <c r="T1136" s="272"/>
    </row>
    <row r="1137" spans="1:20" ht="76.5">
      <c r="A1137" s="191">
        <v>682</v>
      </c>
      <c r="B1137" s="68"/>
      <c r="C1137" s="212" t="s">
        <v>1246</v>
      </c>
      <c r="D1137" s="213">
        <v>45706</v>
      </c>
      <c r="E1137" s="191" t="s">
        <v>3506</v>
      </c>
      <c r="F1137" s="191" t="s">
        <v>6</v>
      </c>
      <c r="G1137" s="191">
        <v>22585</v>
      </c>
      <c r="H1137" s="68"/>
      <c r="I1137" s="197" t="s">
        <v>4622</v>
      </c>
      <c r="J1137" s="68"/>
      <c r="K1137" s="68"/>
      <c r="L1137" s="68"/>
      <c r="M1137" s="68"/>
      <c r="N1137" s="348"/>
      <c r="O1137" s="348"/>
      <c r="P1137" s="214">
        <v>0</v>
      </c>
      <c r="Q1137" s="214">
        <v>37808.65</v>
      </c>
      <c r="R1137" s="68" t="s">
        <v>1479</v>
      </c>
      <c r="S1137" s="349"/>
      <c r="T1137" s="272"/>
    </row>
    <row r="1138" spans="1:20" ht="89.25">
      <c r="A1138" s="191">
        <v>283</v>
      </c>
      <c r="B1138" s="68"/>
      <c r="C1138" s="212" t="s">
        <v>115</v>
      </c>
      <c r="D1138" s="213">
        <v>45706</v>
      </c>
      <c r="E1138" s="191" t="s">
        <v>3507</v>
      </c>
      <c r="F1138" s="191" t="s">
        <v>6</v>
      </c>
      <c r="G1138" s="191">
        <v>22643</v>
      </c>
      <c r="H1138" s="68"/>
      <c r="I1138" s="197" t="s">
        <v>4623</v>
      </c>
      <c r="J1138" s="68"/>
      <c r="K1138" s="68"/>
      <c r="L1138" s="68"/>
      <c r="M1138" s="68"/>
      <c r="N1138" s="348"/>
      <c r="O1138" s="348"/>
      <c r="P1138" s="214">
        <v>0</v>
      </c>
      <c r="Q1138" s="214">
        <v>194104.58</v>
      </c>
      <c r="R1138" s="68" t="s">
        <v>1479</v>
      </c>
      <c r="S1138" s="349"/>
      <c r="T1138" s="272"/>
    </row>
    <row r="1139" spans="1:20" ht="76.5">
      <c r="A1139" s="191">
        <v>244</v>
      </c>
      <c r="B1139" s="68"/>
      <c r="C1139" s="212" t="s">
        <v>100</v>
      </c>
      <c r="D1139" s="213">
        <v>45706</v>
      </c>
      <c r="E1139" s="191" t="s">
        <v>3508</v>
      </c>
      <c r="F1139" s="191" t="s">
        <v>6</v>
      </c>
      <c r="G1139" s="191">
        <v>22642</v>
      </c>
      <c r="H1139" s="68"/>
      <c r="I1139" s="197" t="s">
        <v>4624</v>
      </c>
      <c r="J1139" s="68"/>
      <c r="K1139" s="68"/>
      <c r="L1139" s="68"/>
      <c r="M1139" s="68"/>
      <c r="N1139" s="348"/>
      <c r="O1139" s="348"/>
      <c r="P1139" s="214">
        <v>0</v>
      </c>
      <c r="Q1139" s="214">
        <v>7857.84</v>
      </c>
      <c r="R1139" s="68" t="s">
        <v>1479</v>
      </c>
      <c r="S1139" s="349"/>
      <c r="T1139" s="272"/>
    </row>
    <row r="1140" spans="1:20" ht="89.25">
      <c r="A1140" s="191">
        <v>590</v>
      </c>
      <c r="B1140" s="68"/>
      <c r="C1140" s="212" t="s">
        <v>1280</v>
      </c>
      <c r="D1140" s="213">
        <v>45706</v>
      </c>
      <c r="E1140" s="191" t="s">
        <v>3509</v>
      </c>
      <c r="F1140" s="191" t="s">
        <v>6</v>
      </c>
      <c r="G1140" s="191">
        <v>22654</v>
      </c>
      <c r="H1140" s="68"/>
      <c r="I1140" s="197" t="s">
        <v>4625</v>
      </c>
      <c r="J1140" s="68"/>
      <c r="K1140" s="68"/>
      <c r="L1140" s="68"/>
      <c r="M1140" s="68"/>
      <c r="N1140" s="348"/>
      <c r="O1140" s="348"/>
      <c r="P1140" s="214">
        <v>0</v>
      </c>
      <c r="Q1140" s="214">
        <v>1948368.3</v>
      </c>
      <c r="R1140" s="68" t="s">
        <v>1479</v>
      </c>
      <c r="S1140" s="349"/>
      <c r="T1140" s="272"/>
    </row>
    <row r="1141" spans="1:20" ht="89.25">
      <c r="A1141" s="191">
        <v>590</v>
      </c>
      <c r="B1141" s="68"/>
      <c r="C1141" s="212" t="s">
        <v>1280</v>
      </c>
      <c r="D1141" s="213">
        <v>45706</v>
      </c>
      <c r="E1141" s="191" t="s">
        <v>3510</v>
      </c>
      <c r="F1141" s="191" t="s">
        <v>6</v>
      </c>
      <c r="G1141" s="191">
        <v>22653</v>
      </c>
      <c r="H1141" s="68"/>
      <c r="I1141" s="197" t="s">
        <v>4626</v>
      </c>
      <c r="J1141" s="68"/>
      <c r="K1141" s="68"/>
      <c r="L1141" s="68"/>
      <c r="M1141" s="68"/>
      <c r="N1141" s="348"/>
      <c r="O1141" s="348"/>
      <c r="P1141" s="214">
        <v>0</v>
      </c>
      <c r="Q1141" s="214">
        <v>1948165.14</v>
      </c>
      <c r="R1141" s="68" t="s">
        <v>1479</v>
      </c>
      <c r="S1141" s="349"/>
      <c r="T1141" s="272"/>
    </row>
    <row r="1142" spans="1:20" ht="89.25">
      <c r="A1142" s="191">
        <v>590</v>
      </c>
      <c r="B1142" s="68"/>
      <c r="C1142" s="212" t="s">
        <v>1280</v>
      </c>
      <c r="D1142" s="213">
        <v>45706</v>
      </c>
      <c r="E1142" s="191" t="s">
        <v>3511</v>
      </c>
      <c r="F1142" s="191" t="s">
        <v>6</v>
      </c>
      <c r="G1142" s="191">
        <v>22652</v>
      </c>
      <c r="H1142" s="68"/>
      <c r="I1142" s="197" t="s">
        <v>4627</v>
      </c>
      <c r="J1142" s="68"/>
      <c r="K1142" s="68"/>
      <c r="L1142" s="68"/>
      <c r="M1142" s="68"/>
      <c r="N1142" s="348"/>
      <c r="O1142" s="348"/>
      <c r="P1142" s="214">
        <v>0</v>
      </c>
      <c r="Q1142" s="214">
        <v>1819004.4</v>
      </c>
      <c r="R1142" s="68" t="s">
        <v>1479</v>
      </c>
      <c r="S1142" s="349"/>
      <c r="T1142" s="272"/>
    </row>
    <row r="1143" spans="1:20" ht="89.25">
      <c r="A1143" s="191">
        <v>590</v>
      </c>
      <c r="B1143" s="68"/>
      <c r="C1143" s="212" t="s">
        <v>1280</v>
      </c>
      <c r="D1143" s="213">
        <v>45706</v>
      </c>
      <c r="E1143" s="191" t="s">
        <v>3512</v>
      </c>
      <c r="F1143" s="191" t="s">
        <v>6</v>
      </c>
      <c r="G1143" s="191">
        <v>22651</v>
      </c>
      <c r="H1143" s="68"/>
      <c r="I1143" s="197" t="s">
        <v>4628</v>
      </c>
      <c r="J1143" s="68"/>
      <c r="K1143" s="68"/>
      <c r="L1143" s="68"/>
      <c r="M1143" s="68"/>
      <c r="N1143" s="348"/>
      <c r="O1143" s="348"/>
      <c r="P1143" s="214">
        <v>0</v>
      </c>
      <c r="Q1143" s="214">
        <v>1212669.76</v>
      </c>
      <c r="R1143" s="68" t="s">
        <v>1479</v>
      </c>
      <c r="S1143" s="349"/>
      <c r="T1143" s="272"/>
    </row>
    <row r="1144" spans="1:20" ht="76.5">
      <c r="A1144" s="191">
        <v>117</v>
      </c>
      <c r="B1144" s="68"/>
      <c r="C1144" s="212" t="s">
        <v>54</v>
      </c>
      <c r="D1144" s="213">
        <v>45706</v>
      </c>
      <c r="E1144" s="191" t="s">
        <v>3513</v>
      </c>
      <c r="F1144" s="191" t="s">
        <v>10</v>
      </c>
      <c r="G1144" s="191">
        <v>1119628</v>
      </c>
      <c r="H1144" s="68"/>
      <c r="I1144" s="197" t="s">
        <v>4629</v>
      </c>
      <c r="J1144" s="68"/>
      <c r="K1144" s="68"/>
      <c r="L1144" s="68"/>
      <c r="M1144" s="68"/>
      <c r="N1144" s="348"/>
      <c r="O1144" s="348"/>
      <c r="P1144" s="214">
        <v>60</v>
      </c>
      <c r="Q1144" s="214">
        <v>0</v>
      </c>
      <c r="R1144" s="68" t="s">
        <v>1479</v>
      </c>
      <c r="S1144" s="349"/>
      <c r="T1144" s="272"/>
    </row>
    <row r="1145" spans="1:20" ht="38.25">
      <c r="A1145" s="191" t="s">
        <v>550</v>
      </c>
      <c r="B1145" s="68"/>
      <c r="C1145" s="212" t="s">
        <v>589</v>
      </c>
      <c r="D1145" s="213">
        <v>45707</v>
      </c>
      <c r="E1145" s="191" t="s">
        <v>3514</v>
      </c>
      <c r="F1145" s="191" t="s">
        <v>3</v>
      </c>
      <c r="G1145" s="191">
        <v>2260618</v>
      </c>
      <c r="H1145" s="68"/>
      <c r="I1145" s="197" t="s">
        <v>4630</v>
      </c>
      <c r="J1145" s="68"/>
      <c r="K1145" s="68"/>
      <c r="L1145" s="68"/>
      <c r="M1145" s="68"/>
      <c r="N1145" s="348"/>
      <c r="O1145" s="348"/>
      <c r="P1145" s="214">
        <v>0</v>
      </c>
      <c r="Q1145" s="214">
        <v>500</v>
      </c>
      <c r="R1145" s="68" t="s">
        <v>1479</v>
      </c>
      <c r="S1145" s="349"/>
      <c r="T1145" s="272"/>
    </row>
    <row r="1146" spans="1:20" ht="51">
      <c r="A1146" s="191">
        <v>41</v>
      </c>
      <c r="B1146" s="68"/>
      <c r="C1146" s="212" t="s">
        <v>44</v>
      </c>
      <c r="D1146" s="213">
        <v>45707</v>
      </c>
      <c r="E1146" s="191" t="s">
        <v>3515</v>
      </c>
      <c r="F1146" s="191" t="s">
        <v>3</v>
      </c>
      <c r="G1146" s="191">
        <v>2260648</v>
      </c>
      <c r="H1146" s="68"/>
      <c r="I1146" s="197" t="s">
        <v>4631</v>
      </c>
      <c r="J1146" s="68"/>
      <c r="K1146" s="68"/>
      <c r="L1146" s="68"/>
      <c r="M1146" s="68"/>
      <c r="N1146" s="348"/>
      <c r="O1146" s="348"/>
      <c r="P1146" s="214">
        <v>0</v>
      </c>
      <c r="Q1146" s="214">
        <v>4</v>
      </c>
      <c r="R1146" s="68" t="s">
        <v>1479</v>
      </c>
      <c r="S1146" s="349"/>
      <c r="T1146" s="272"/>
    </row>
    <row r="1147" spans="1:20" ht="51">
      <c r="A1147" s="191">
        <v>595</v>
      </c>
      <c r="B1147" s="68"/>
      <c r="C1147" s="212" t="s">
        <v>609</v>
      </c>
      <c r="D1147" s="213">
        <v>45707</v>
      </c>
      <c r="E1147" s="191" t="s">
        <v>3516</v>
      </c>
      <c r="F1147" s="191" t="s">
        <v>3</v>
      </c>
      <c r="G1147" s="191">
        <v>2260652</v>
      </c>
      <c r="H1147" s="68"/>
      <c r="I1147" s="197" t="s">
        <v>4632</v>
      </c>
      <c r="J1147" s="68"/>
      <c r="K1147" s="68"/>
      <c r="L1147" s="68"/>
      <c r="M1147" s="68"/>
      <c r="N1147" s="348"/>
      <c r="O1147" s="348"/>
      <c r="P1147" s="214">
        <v>0</v>
      </c>
      <c r="Q1147" s="214">
        <v>20</v>
      </c>
      <c r="R1147" s="68" t="s">
        <v>1479</v>
      </c>
      <c r="S1147" s="349"/>
      <c r="T1147" s="272"/>
    </row>
    <row r="1148" spans="1:20" ht="51">
      <c r="A1148" s="191">
        <v>41</v>
      </c>
      <c r="B1148" s="68"/>
      <c r="C1148" s="212" t="s">
        <v>44</v>
      </c>
      <c r="D1148" s="213">
        <v>45707</v>
      </c>
      <c r="E1148" s="191" t="s">
        <v>3517</v>
      </c>
      <c r="F1148" s="191" t="s">
        <v>3</v>
      </c>
      <c r="G1148" s="191">
        <v>2260653</v>
      </c>
      <c r="H1148" s="68"/>
      <c r="I1148" s="197" t="s">
        <v>4633</v>
      </c>
      <c r="J1148" s="68"/>
      <c r="K1148" s="68"/>
      <c r="L1148" s="68"/>
      <c r="M1148" s="68"/>
      <c r="N1148" s="348"/>
      <c r="O1148" s="348"/>
      <c r="P1148" s="214">
        <v>0</v>
      </c>
      <c r="Q1148" s="214">
        <v>4</v>
      </c>
      <c r="R1148" s="68" t="s">
        <v>1479</v>
      </c>
      <c r="S1148" s="349"/>
      <c r="T1148" s="272"/>
    </row>
    <row r="1149" spans="1:20" ht="51">
      <c r="A1149" s="191">
        <v>86</v>
      </c>
      <c r="B1149" s="68"/>
      <c r="C1149" s="212" t="s">
        <v>50</v>
      </c>
      <c r="D1149" s="213">
        <v>45707</v>
      </c>
      <c r="E1149" s="191" t="s">
        <v>3518</v>
      </c>
      <c r="F1149" s="191" t="s">
        <v>3</v>
      </c>
      <c r="G1149" s="191">
        <v>2260720</v>
      </c>
      <c r="H1149" s="68"/>
      <c r="I1149" s="197" t="s">
        <v>4634</v>
      </c>
      <c r="J1149" s="68"/>
      <c r="K1149" s="68"/>
      <c r="L1149" s="68"/>
      <c r="M1149" s="68"/>
      <c r="N1149" s="348"/>
      <c r="O1149" s="348"/>
      <c r="P1149" s="214">
        <v>0</v>
      </c>
      <c r="Q1149" s="214">
        <v>12252</v>
      </c>
      <c r="R1149" s="68" t="s">
        <v>1479</v>
      </c>
      <c r="S1149" s="349"/>
      <c r="T1149" s="272"/>
    </row>
    <row r="1150" spans="1:20" ht="38.25">
      <c r="A1150" s="191">
        <v>16</v>
      </c>
      <c r="B1150" s="68"/>
      <c r="C1150" s="212" t="s">
        <v>40</v>
      </c>
      <c r="D1150" s="213">
        <v>45707</v>
      </c>
      <c r="E1150" s="191" t="s">
        <v>3519</v>
      </c>
      <c r="F1150" s="191" t="s">
        <v>3</v>
      </c>
      <c r="G1150" s="191">
        <v>2260718</v>
      </c>
      <c r="H1150" s="68"/>
      <c r="I1150" s="197" t="s">
        <v>4635</v>
      </c>
      <c r="J1150" s="68"/>
      <c r="K1150" s="68"/>
      <c r="L1150" s="68"/>
      <c r="M1150" s="68"/>
      <c r="N1150" s="348"/>
      <c r="O1150" s="348"/>
      <c r="P1150" s="214">
        <v>0</v>
      </c>
      <c r="Q1150" s="214">
        <v>371</v>
      </c>
      <c r="R1150" s="68" t="s">
        <v>1479</v>
      </c>
      <c r="S1150" s="349"/>
      <c r="T1150" s="272"/>
    </row>
    <row r="1151" spans="1:20" ht="51">
      <c r="A1151" s="191">
        <v>86</v>
      </c>
      <c r="B1151" s="68"/>
      <c r="C1151" s="212" t="s">
        <v>50</v>
      </c>
      <c r="D1151" s="213">
        <v>45707</v>
      </c>
      <c r="E1151" s="191" t="s">
        <v>3520</v>
      </c>
      <c r="F1151" s="191" t="s">
        <v>3</v>
      </c>
      <c r="G1151" s="191">
        <v>2260719</v>
      </c>
      <c r="H1151" s="68"/>
      <c r="I1151" s="197" t="s">
        <v>4636</v>
      </c>
      <c r="J1151" s="68"/>
      <c r="K1151" s="68"/>
      <c r="L1151" s="68"/>
      <c r="M1151" s="68"/>
      <c r="N1151" s="348"/>
      <c r="O1151" s="348"/>
      <c r="P1151" s="214">
        <v>0</v>
      </c>
      <c r="Q1151" s="214">
        <v>9189</v>
      </c>
      <c r="R1151" s="68" t="s">
        <v>1479</v>
      </c>
      <c r="S1151" s="349"/>
      <c r="T1151" s="272"/>
    </row>
    <row r="1152" spans="1:20" ht="51">
      <c r="A1152" s="191">
        <v>86</v>
      </c>
      <c r="B1152" s="68"/>
      <c r="C1152" s="212" t="s">
        <v>50</v>
      </c>
      <c r="D1152" s="213">
        <v>45707</v>
      </c>
      <c r="E1152" s="191" t="s">
        <v>3521</v>
      </c>
      <c r="F1152" s="191" t="s">
        <v>3</v>
      </c>
      <c r="G1152" s="191">
        <v>2260722</v>
      </c>
      <c r="H1152" s="68"/>
      <c r="I1152" s="197" t="s">
        <v>4637</v>
      </c>
      <c r="J1152" s="68"/>
      <c r="K1152" s="68"/>
      <c r="L1152" s="68"/>
      <c r="M1152" s="68"/>
      <c r="N1152" s="348"/>
      <c r="O1152" s="348"/>
      <c r="P1152" s="214">
        <v>0</v>
      </c>
      <c r="Q1152" s="214">
        <v>12252</v>
      </c>
      <c r="R1152" s="68" t="s">
        <v>1479</v>
      </c>
      <c r="S1152" s="349"/>
      <c r="T1152" s="272"/>
    </row>
    <row r="1153" spans="1:20" ht="38.25">
      <c r="A1153" s="191">
        <v>16</v>
      </c>
      <c r="B1153" s="68"/>
      <c r="C1153" s="212" t="s">
        <v>40</v>
      </c>
      <c r="D1153" s="213">
        <v>45707</v>
      </c>
      <c r="E1153" s="191" t="s">
        <v>3522</v>
      </c>
      <c r="F1153" s="191" t="s">
        <v>3</v>
      </c>
      <c r="G1153" s="191">
        <v>2260723</v>
      </c>
      <c r="H1153" s="68"/>
      <c r="I1153" s="197" t="s">
        <v>4638</v>
      </c>
      <c r="J1153" s="68"/>
      <c r="K1153" s="68"/>
      <c r="L1153" s="68"/>
      <c r="M1153" s="68"/>
      <c r="N1153" s="348"/>
      <c r="O1153" s="348"/>
      <c r="P1153" s="214">
        <v>0</v>
      </c>
      <c r="Q1153" s="214">
        <v>371</v>
      </c>
      <c r="R1153" s="68" t="s">
        <v>1479</v>
      </c>
      <c r="S1153" s="349"/>
      <c r="T1153" s="272"/>
    </row>
    <row r="1154" spans="1:20" ht="51">
      <c r="A1154" s="191">
        <v>86</v>
      </c>
      <c r="B1154" s="68"/>
      <c r="C1154" s="212" t="s">
        <v>50</v>
      </c>
      <c r="D1154" s="213">
        <v>45707</v>
      </c>
      <c r="E1154" s="191" t="s">
        <v>3523</v>
      </c>
      <c r="F1154" s="191" t="s">
        <v>3</v>
      </c>
      <c r="G1154" s="191">
        <v>2260724</v>
      </c>
      <c r="H1154" s="68"/>
      <c r="I1154" s="197" t="s">
        <v>4505</v>
      </c>
      <c r="J1154" s="68"/>
      <c r="K1154" s="68"/>
      <c r="L1154" s="68"/>
      <c r="M1154" s="68"/>
      <c r="N1154" s="348"/>
      <c r="O1154" s="348"/>
      <c r="P1154" s="214">
        <v>0</v>
      </c>
      <c r="Q1154" s="214">
        <v>6126</v>
      </c>
      <c r="R1154" s="68" t="s">
        <v>1479</v>
      </c>
      <c r="S1154" s="349"/>
      <c r="T1154" s="272"/>
    </row>
    <row r="1155" spans="1:20" ht="51">
      <c r="A1155" s="191">
        <v>16</v>
      </c>
      <c r="B1155" s="68"/>
      <c r="C1155" s="212" t="s">
        <v>40</v>
      </c>
      <c r="D1155" s="213">
        <v>45707</v>
      </c>
      <c r="E1155" s="191" t="s">
        <v>3524</v>
      </c>
      <c r="F1155" s="191" t="s">
        <v>3</v>
      </c>
      <c r="G1155" s="191">
        <v>2260725</v>
      </c>
      <c r="H1155" s="68"/>
      <c r="I1155" s="197" t="s">
        <v>4639</v>
      </c>
      <c r="J1155" s="68"/>
      <c r="K1155" s="68"/>
      <c r="L1155" s="68"/>
      <c r="M1155" s="68"/>
      <c r="N1155" s="348"/>
      <c r="O1155" s="348"/>
      <c r="P1155" s="214">
        <v>0</v>
      </c>
      <c r="Q1155" s="214">
        <v>371</v>
      </c>
      <c r="R1155" s="68" t="s">
        <v>1479</v>
      </c>
      <c r="S1155" s="349"/>
      <c r="T1155" s="272"/>
    </row>
    <row r="1156" spans="1:20" ht="51">
      <c r="A1156" s="191">
        <v>25</v>
      </c>
      <c r="B1156" s="68"/>
      <c r="C1156" s="212" t="s">
        <v>42</v>
      </c>
      <c r="D1156" s="213">
        <v>45707</v>
      </c>
      <c r="E1156" s="191" t="s">
        <v>3525</v>
      </c>
      <c r="F1156" s="191" t="s">
        <v>3</v>
      </c>
      <c r="G1156" s="191">
        <v>2260745</v>
      </c>
      <c r="H1156" s="68"/>
      <c r="I1156" s="197" t="s">
        <v>4640</v>
      </c>
      <c r="J1156" s="68"/>
      <c r="K1156" s="68"/>
      <c r="L1156" s="68"/>
      <c r="M1156" s="68"/>
      <c r="N1156" s="348"/>
      <c r="O1156" s="348"/>
      <c r="P1156" s="214">
        <v>0</v>
      </c>
      <c r="Q1156" s="214">
        <v>106.17</v>
      </c>
      <c r="R1156" s="68" t="s">
        <v>1479</v>
      </c>
      <c r="S1156" s="349"/>
      <c r="T1156" s="272"/>
    </row>
    <row r="1157" spans="1:20" ht="51">
      <c r="A1157" s="191">
        <v>25</v>
      </c>
      <c r="B1157" s="68"/>
      <c r="C1157" s="212" t="s">
        <v>42</v>
      </c>
      <c r="D1157" s="213">
        <v>45707</v>
      </c>
      <c r="E1157" s="191" t="s">
        <v>3526</v>
      </c>
      <c r="F1157" s="191" t="s">
        <v>3</v>
      </c>
      <c r="G1157" s="191">
        <v>2260746</v>
      </c>
      <c r="H1157" s="68"/>
      <c r="I1157" s="197" t="s">
        <v>4641</v>
      </c>
      <c r="J1157" s="68"/>
      <c r="K1157" s="68"/>
      <c r="L1157" s="68"/>
      <c r="M1157" s="68"/>
      <c r="N1157" s="348"/>
      <c r="O1157" s="348"/>
      <c r="P1157" s="214">
        <v>0</v>
      </c>
      <c r="Q1157" s="214">
        <v>93.83</v>
      </c>
      <c r="R1157" s="68" t="s">
        <v>1479</v>
      </c>
      <c r="S1157" s="349"/>
      <c r="T1157" s="272"/>
    </row>
    <row r="1158" spans="1:20" ht="63.75">
      <c r="A1158" s="191">
        <v>206</v>
      </c>
      <c r="B1158" s="68"/>
      <c r="C1158" s="212" t="s">
        <v>87</v>
      </c>
      <c r="D1158" s="213">
        <v>45707</v>
      </c>
      <c r="E1158" s="191" t="s">
        <v>3527</v>
      </c>
      <c r="F1158" s="191" t="s">
        <v>3</v>
      </c>
      <c r="G1158" s="191">
        <v>2260753</v>
      </c>
      <c r="H1158" s="68"/>
      <c r="I1158" s="197" t="s">
        <v>4642</v>
      </c>
      <c r="J1158" s="68"/>
      <c r="K1158" s="68"/>
      <c r="L1158" s="68"/>
      <c r="M1158" s="68"/>
      <c r="N1158" s="348"/>
      <c r="O1158" s="348"/>
      <c r="P1158" s="214">
        <v>0</v>
      </c>
      <c r="Q1158" s="214">
        <v>27.75</v>
      </c>
      <c r="R1158" s="68" t="s">
        <v>1479</v>
      </c>
      <c r="S1158" s="349"/>
      <c r="T1158" s="272"/>
    </row>
    <row r="1159" spans="1:20" ht="63.75">
      <c r="A1159" s="191">
        <v>16</v>
      </c>
      <c r="B1159" s="68"/>
      <c r="C1159" s="212" t="s">
        <v>40</v>
      </c>
      <c r="D1159" s="213">
        <v>45707</v>
      </c>
      <c r="E1159" s="191" t="s">
        <v>3528</v>
      </c>
      <c r="F1159" s="191" t="s">
        <v>3</v>
      </c>
      <c r="G1159" s="191">
        <v>2260797</v>
      </c>
      <c r="H1159" s="68"/>
      <c r="I1159" s="197" t="s">
        <v>4643</v>
      </c>
      <c r="J1159" s="68"/>
      <c r="K1159" s="68"/>
      <c r="L1159" s="68"/>
      <c r="M1159" s="68"/>
      <c r="N1159" s="348"/>
      <c r="O1159" s="348"/>
      <c r="P1159" s="214">
        <v>0</v>
      </c>
      <c r="Q1159" s="214">
        <v>2000</v>
      </c>
      <c r="R1159" s="68" t="s">
        <v>1479</v>
      </c>
      <c r="S1159" s="349"/>
      <c r="T1159" s="272"/>
    </row>
    <row r="1160" spans="1:20" ht="51">
      <c r="A1160" s="191">
        <v>522</v>
      </c>
      <c r="B1160" s="68"/>
      <c r="C1160" s="212" t="s">
        <v>163</v>
      </c>
      <c r="D1160" s="213">
        <v>45707</v>
      </c>
      <c r="E1160" s="191" t="s">
        <v>3529</v>
      </c>
      <c r="F1160" s="191" t="s">
        <v>3</v>
      </c>
      <c r="G1160" s="191">
        <v>2260802</v>
      </c>
      <c r="H1160" s="68"/>
      <c r="I1160" s="197" t="s">
        <v>4644</v>
      </c>
      <c r="J1160" s="68"/>
      <c r="K1160" s="68"/>
      <c r="L1160" s="68"/>
      <c r="M1160" s="68"/>
      <c r="N1160" s="348"/>
      <c r="O1160" s="348"/>
      <c r="P1160" s="214">
        <v>0</v>
      </c>
      <c r="Q1160" s="214">
        <v>11400</v>
      </c>
      <c r="R1160" s="68" t="s">
        <v>1479</v>
      </c>
      <c r="S1160" s="349"/>
      <c r="T1160" s="272"/>
    </row>
    <row r="1161" spans="1:20" ht="51">
      <c r="A1161" s="191">
        <v>46</v>
      </c>
      <c r="B1161" s="68"/>
      <c r="C1161" s="212" t="s">
        <v>1367</v>
      </c>
      <c r="D1161" s="213">
        <v>45707</v>
      </c>
      <c r="E1161" s="191" t="s">
        <v>3530</v>
      </c>
      <c r="F1161" s="191" t="s">
        <v>3</v>
      </c>
      <c r="G1161" s="191">
        <v>2260811</v>
      </c>
      <c r="H1161" s="68"/>
      <c r="I1161" s="197" t="s">
        <v>4645</v>
      </c>
      <c r="J1161" s="68"/>
      <c r="K1161" s="68"/>
      <c r="L1161" s="68"/>
      <c r="M1161" s="68"/>
      <c r="N1161" s="348"/>
      <c r="O1161" s="348"/>
      <c r="P1161" s="214">
        <v>0</v>
      </c>
      <c r="Q1161" s="214">
        <v>399</v>
      </c>
      <c r="R1161" s="68" t="s">
        <v>1479</v>
      </c>
      <c r="S1161" s="349"/>
      <c r="T1161" s="272"/>
    </row>
    <row r="1162" spans="1:20" ht="63.75">
      <c r="A1162" s="191">
        <v>221</v>
      </c>
      <c r="B1162" s="68"/>
      <c r="C1162" s="212" t="s">
        <v>92</v>
      </c>
      <c r="D1162" s="213">
        <v>45707</v>
      </c>
      <c r="E1162" s="191" t="s">
        <v>3531</v>
      </c>
      <c r="F1162" s="191" t="s">
        <v>3</v>
      </c>
      <c r="G1162" s="191">
        <v>2260813</v>
      </c>
      <c r="H1162" s="68"/>
      <c r="I1162" s="197" t="s">
        <v>4646</v>
      </c>
      <c r="J1162" s="68"/>
      <c r="K1162" s="68"/>
      <c r="L1162" s="68"/>
      <c r="M1162" s="68"/>
      <c r="N1162" s="348"/>
      <c r="O1162" s="348"/>
      <c r="P1162" s="214">
        <v>0</v>
      </c>
      <c r="Q1162" s="214">
        <v>1800</v>
      </c>
      <c r="R1162" s="68" t="s">
        <v>1479</v>
      </c>
      <c r="S1162" s="349"/>
      <c r="T1162" s="272"/>
    </row>
    <row r="1163" spans="1:20" ht="63.75">
      <c r="A1163" s="191">
        <v>595</v>
      </c>
      <c r="B1163" s="68"/>
      <c r="C1163" s="212" t="s">
        <v>609</v>
      </c>
      <c r="D1163" s="213">
        <v>45707</v>
      </c>
      <c r="E1163" s="191" t="s">
        <v>3532</v>
      </c>
      <c r="F1163" s="191" t="s">
        <v>3</v>
      </c>
      <c r="G1163" s="191">
        <v>2260708</v>
      </c>
      <c r="H1163" s="68"/>
      <c r="I1163" s="197" t="s">
        <v>4647</v>
      </c>
      <c r="J1163" s="68"/>
      <c r="K1163" s="68"/>
      <c r="L1163" s="68"/>
      <c r="M1163" s="68"/>
      <c r="N1163" s="348"/>
      <c r="O1163" s="348"/>
      <c r="P1163" s="214">
        <v>0</v>
      </c>
      <c r="Q1163" s="214">
        <v>14559.73</v>
      </c>
      <c r="R1163" s="68" t="s">
        <v>1479</v>
      </c>
      <c r="S1163" s="349"/>
      <c r="T1163" s="272"/>
    </row>
    <row r="1164" spans="1:20" ht="51">
      <c r="A1164" s="191">
        <v>342</v>
      </c>
      <c r="B1164" s="68"/>
      <c r="C1164" s="212" t="s">
        <v>137</v>
      </c>
      <c r="D1164" s="213">
        <v>45707</v>
      </c>
      <c r="E1164" s="191" t="s">
        <v>3533</v>
      </c>
      <c r="F1164" s="191" t="s">
        <v>3</v>
      </c>
      <c r="G1164" s="191">
        <v>2260712</v>
      </c>
      <c r="H1164" s="68"/>
      <c r="I1164" s="197" t="s">
        <v>4648</v>
      </c>
      <c r="J1164" s="68"/>
      <c r="K1164" s="68"/>
      <c r="L1164" s="68"/>
      <c r="M1164" s="68"/>
      <c r="N1164" s="348"/>
      <c r="O1164" s="348"/>
      <c r="P1164" s="214">
        <v>0</v>
      </c>
      <c r="Q1164" s="214">
        <v>314</v>
      </c>
      <c r="R1164" s="68" t="s">
        <v>1479</v>
      </c>
      <c r="S1164" s="349"/>
      <c r="T1164" s="272"/>
    </row>
    <row r="1165" spans="1:20" ht="63.75">
      <c r="A1165" s="191" t="s">
        <v>541</v>
      </c>
      <c r="B1165" s="68"/>
      <c r="C1165" s="212" t="s">
        <v>590</v>
      </c>
      <c r="D1165" s="213">
        <v>45707</v>
      </c>
      <c r="E1165" s="191" t="s">
        <v>3534</v>
      </c>
      <c r="F1165" s="191" t="s">
        <v>3</v>
      </c>
      <c r="G1165" s="191">
        <v>2260713</v>
      </c>
      <c r="H1165" s="68"/>
      <c r="I1165" s="197" t="s">
        <v>4649</v>
      </c>
      <c r="J1165" s="68"/>
      <c r="K1165" s="68"/>
      <c r="L1165" s="68"/>
      <c r="M1165" s="68"/>
      <c r="N1165" s="348"/>
      <c r="O1165" s="348"/>
      <c r="P1165" s="214">
        <v>0</v>
      </c>
      <c r="Q1165" s="214">
        <v>26266.76</v>
      </c>
      <c r="R1165" s="68" t="s">
        <v>1479</v>
      </c>
      <c r="S1165" s="349"/>
      <c r="T1165" s="272"/>
    </row>
    <row r="1166" spans="1:20" ht="51">
      <c r="A1166" s="191">
        <v>342</v>
      </c>
      <c r="B1166" s="68"/>
      <c r="C1166" s="212" t="s">
        <v>137</v>
      </c>
      <c r="D1166" s="213">
        <v>45707</v>
      </c>
      <c r="E1166" s="191" t="s">
        <v>3535</v>
      </c>
      <c r="F1166" s="191" t="s">
        <v>3</v>
      </c>
      <c r="G1166" s="191">
        <v>2260715</v>
      </c>
      <c r="H1166" s="68"/>
      <c r="I1166" s="197" t="s">
        <v>4650</v>
      </c>
      <c r="J1166" s="68"/>
      <c r="K1166" s="68"/>
      <c r="L1166" s="68"/>
      <c r="M1166" s="68"/>
      <c r="N1166" s="348"/>
      <c r="O1166" s="348"/>
      <c r="P1166" s="214">
        <v>0</v>
      </c>
      <c r="Q1166" s="214">
        <v>27130</v>
      </c>
      <c r="R1166" s="68" t="s">
        <v>1479</v>
      </c>
      <c r="S1166" s="349"/>
      <c r="T1166" s="272"/>
    </row>
    <row r="1167" spans="1:20" ht="51">
      <c r="A1167" s="191">
        <v>578</v>
      </c>
      <c r="B1167" s="68"/>
      <c r="C1167" s="212" t="s">
        <v>168</v>
      </c>
      <c r="D1167" s="213">
        <v>45707</v>
      </c>
      <c r="E1167" s="191" t="s">
        <v>3536</v>
      </c>
      <c r="F1167" s="191" t="s">
        <v>3</v>
      </c>
      <c r="G1167" s="191">
        <v>2260729</v>
      </c>
      <c r="H1167" s="68"/>
      <c r="I1167" s="197" t="s">
        <v>4651</v>
      </c>
      <c r="J1167" s="68"/>
      <c r="K1167" s="68"/>
      <c r="L1167" s="68"/>
      <c r="M1167" s="68"/>
      <c r="N1167" s="348"/>
      <c r="O1167" s="348"/>
      <c r="P1167" s="214">
        <v>0</v>
      </c>
      <c r="Q1167" s="214">
        <v>314.79000000000002</v>
      </c>
      <c r="R1167" s="68" t="s">
        <v>1479</v>
      </c>
      <c r="S1167" s="349"/>
      <c r="T1167" s="272"/>
    </row>
    <row r="1168" spans="1:20" ht="51">
      <c r="A1168" s="191">
        <v>578</v>
      </c>
      <c r="B1168" s="68"/>
      <c r="C1168" s="212" t="s">
        <v>168</v>
      </c>
      <c r="D1168" s="213">
        <v>45707</v>
      </c>
      <c r="E1168" s="191" t="s">
        <v>3537</v>
      </c>
      <c r="F1168" s="191" t="s">
        <v>3</v>
      </c>
      <c r="G1168" s="191">
        <v>2260731</v>
      </c>
      <c r="H1168" s="68"/>
      <c r="I1168" s="197" t="s">
        <v>4652</v>
      </c>
      <c r="J1168" s="68"/>
      <c r="K1168" s="68"/>
      <c r="L1168" s="68"/>
      <c r="M1168" s="68"/>
      <c r="N1168" s="348"/>
      <c r="O1168" s="348"/>
      <c r="P1168" s="214">
        <v>0</v>
      </c>
      <c r="Q1168" s="214">
        <v>132.4</v>
      </c>
      <c r="R1168" s="68" t="s">
        <v>1479</v>
      </c>
      <c r="S1168" s="349"/>
      <c r="T1168" s="272"/>
    </row>
    <row r="1169" spans="1:20" ht="51">
      <c r="A1169" s="191">
        <v>578</v>
      </c>
      <c r="B1169" s="68"/>
      <c r="C1169" s="212" t="s">
        <v>168</v>
      </c>
      <c r="D1169" s="213">
        <v>45707</v>
      </c>
      <c r="E1169" s="191" t="s">
        <v>3538</v>
      </c>
      <c r="F1169" s="191" t="s">
        <v>3</v>
      </c>
      <c r="G1169" s="191">
        <v>2260733</v>
      </c>
      <c r="H1169" s="68"/>
      <c r="I1169" s="197" t="s">
        <v>4653</v>
      </c>
      <c r="J1169" s="68"/>
      <c r="K1169" s="68"/>
      <c r="L1169" s="68"/>
      <c r="M1169" s="68"/>
      <c r="N1169" s="348"/>
      <c r="O1169" s="348"/>
      <c r="P1169" s="214">
        <v>0</v>
      </c>
      <c r="Q1169" s="214">
        <v>69848.33</v>
      </c>
      <c r="R1169" s="68" t="s">
        <v>1479</v>
      </c>
      <c r="S1169" s="349"/>
      <c r="T1169" s="272"/>
    </row>
    <row r="1170" spans="1:20" ht="51">
      <c r="A1170" s="191">
        <v>578</v>
      </c>
      <c r="B1170" s="68"/>
      <c r="C1170" s="212" t="s">
        <v>168</v>
      </c>
      <c r="D1170" s="213">
        <v>45707</v>
      </c>
      <c r="E1170" s="191" t="s">
        <v>3539</v>
      </c>
      <c r="F1170" s="191" t="s">
        <v>3</v>
      </c>
      <c r="G1170" s="191">
        <v>2260737</v>
      </c>
      <c r="H1170" s="68"/>
      <c r="I1170" s="197" t="s">
        <v>4654</v>
      </c>
      <c r="J1170" s="68"/>
      <c r="K1170" s="68"/>
      <c r="L1170" s="68"/>
      <c r="M1170" s="68"/>
      <c r="N1170" s="348"/>
      <c r="O1170" s="348"/>
      <c r="P1170" s="214">
        <v>0</v>
      </c>
      <c r="Q1170" s="214">
        <v>14101.07</v>
      </c>
      <c r="R1170" s="68" t="s">
        <v>1479</v>
      </c>
      <c r="S1170" s="349"/>
      <c r="T1170" s="272"/>
    </row>
    <row r="1171" spans="1:20" ht="114.75">
      <c r="A1171" s="191">
        <v>86</v>
      </c>
      <c r="B1171" s="68"/>
      <c r="C1171" s="212" t="s">
        <v>50</v>
      </c>
      <c r="D1171" s="213">
        <v>45707</v>
      </c>
      <c r="E1171" s="191" t="s">
        <v>3542</v>
      </c>
      <c r="F1171" s="191" t="s">
        <v>598</v>
      </c>
      <c r="G1171" s="191">
        <v>11183931</v>
      </c>
      <c r="H1171" s="68"/>
      <c r="I1171" s="197" t="s">
        <v>4657</v>
      </c>
      <c r="J1171" s="68"/>
      <c r="K1171" s="68"/>
      <c r="L1171" s="68"/>
      <c r="M1171" s="68"/>
      <c r="N1171" s="348"/>
      <c r="O1171" s="348"/>
      <c r="P1171" s="214">
        <v>0</v>
      </c>
      <c r="Q1171" s="214">
        <v>4175600.03</v>
      </c>
      <c r="R1171" s="68" t="s">
        <v>1479</v>
      </c>
      <c r="S1171" s="349"/>
      <c r="T1171" s="272"/>
    </row>
    <row r="1172" spans="1:20" ht="63.75">
      <c r="A1172" s="191">
        <v>597</v>
      </c>
      <c r="B1172" s="68"/>
      <c r="C1172" s="212" t="s">
        <v>673</v>
      </c>
      <c r="D1172" s="213">
        <v>45707</v>
      </c>
      <c r="E1172" s="191" t="s">
        <v>3543</v>
      </c>
      <c r="F1172" s="191" t="s">
        <v>6</v>
      </c>
      <c r="G1172" s="191">
        <v>2173019</v>
      </c>
      <c r="H1172" s="68"/>
      <c r="I1172" s="197" t="s">
        <v>4658</v>
      </c>
      <c r="J1172" s="68"/>
      <c r="K1172" s="68"/>
      <c r="L1172" s="68"/>
      <c r="M1172" s="68"/>
      <c r="N1172" s="348"/>
      <c r="O1172" s="348"/>
      <c r="P1172" s="214">
        <v>0</v>
      </c>
      <c r="Q1172" s="214">
        <v>28700</v>
      </c>
      <c r="R1172" s="68" t="s">
        <v>1479</v>
      </c>
      <c r="S1172" s="349"/>
      <c r="T1172" s="272"/>
    </row>
    <row r="1173" spans="1:20" ht="51">
      <c r="A1173" s="191">
        <v>291</v>
      </c>
      <c r="B1173" s="68"/>
      <c r="C1173" s="212" t="s">
        <v>119</v>
      </c>
      <c r="D1173" s="213">
        <v>45707</v>
      </c>
      <c r="E1173" s="191" t="s">
        <v>3544</v>
      </c>
      <c r="F1173" s="191" t="s">
        <v>6</v>
      </c>
      <c r="G1173" s="191">
        <v>2173024</v>
      </c>
      <c r="H1173" s="68"/>
      <c r="I1173" s="197" t="s">
        <v>4659</v>
      </c>
      <c r="J1173" s="68"/>
      <c r="K1173" s="68"/>
      <c r="L1173" s="68"/>
      <c r="M1173" s="68"/>
      <c r="N1173" s="348"/>
      <c r="O1173" s="348"/>
      <c r="P1173" s="214">
        <v>0</v>
      </c>
      <c r="Q1173" s="214">
        <v>98781.89</v>
      </c>
      <c r="R1173" s="68" t="s">
        <v>1479</v>
      </c>
      <c r="S1173" s="349"/>
      <c r="T1173" s="272"/>
    </row>
    <row r="1174" spans="1:20" ht="51">
      <c r="A1174" s="191">
        <v>513</v>
      </c>
      <c r="B1174" s="68"/>
      <c r="C1174" s="212" t="s">
        <v>160</v>
      </c>
      <c r="D1174" s="213">
        <v>45707</v>
      </c>
      <c r="E1174" s="191" t="s">
        <v>3545</v>
      </c>
      <c r="F1174" s="191" t="s">
        <v>6</v>
      </c>
      <c r="G1174" s="191">
        <v>2173406</v>
      </c>
      <c r="H1174" s="68"/>
      <c r="I1174" s="197" t="s">
        <v>4660</v>
      </c>
      <c r="J1174" s="68"/>
      <c r="K1174" s="68"/>
      <c r="L1174" s="68"/>
      <c r="M1174" s="68"/>
      <c r="N1174" s="348"/>
      <c r="O1174" s="348"/>
      <c r="P1174" s="214">
        <v>0</v>
      </c>
      <c r="Q1174" s="214">
        <v>42803999.039999999</v>
      </c>
      <c r="R1174" s="68" t="s">
        <v>1479</v>
      </c>
      <c r="S1174" s="349"/>
      <c r="T1174" s="272"/>
    </row>
    <row r="1175" spans="1:20" ht="63.75">
      <c r="A1175" s="191" t="s">
        <v>544</v>
      </c>
      <c r="B1175" s="68"/>
      <c r="C1175" s="212" t="s">
        <v>679</v>
      </c>
      <c r="D1175" s="213">
        <v>45707</v>
      </c>
      <c r="E1175" s="191" t="s">
        <v>3546</v>
      </c>
      <c r="F1175" s="191" t="s">
        <v>6</v>
      </c>
      <c r="G1175" s="191">
        <v>2173503</v>
      </c>
      <c r="H1175" s="68"/>
      <c r="I1175" s="197" t="s">
        <v>4661</v>
      </c>
      <c r="J1175" s="68"/>
      <c r="K1175" s="68"/>
      <c r="L1175" s="68"/>
      <c r="M1175" s="68"/>
      <c r="N1175" s="348"/>
      <c r="O1175" s="348"/>
      <c r="P1175" s="214">
        <v>0</v>
      </c>
      <c r="Q1175" s="214">
        <v>169.47</v>
      </c>
      <c r="R1175" s="68" t="s">
        <v>1479</v>
      </c>
      <c r="S1175" s="349"/>
      <c r="T1175" s="272"/>
    </row>
    <row r="1176" spans="1:20" ht="63.75">
      <c r="A1176" s="191" t="s">
        <v>544</v>
      </c>
      <c r="B1176" s="68"/>
      <c r="C1176" s="212" t="s">
        <v>679</v>
      </c>
      <c r="D1176" s="213">
        <v>45707</v>
      </c>
      <c r="E1176" s="191" t="s">
        <v>3547</v>
      </c>
      <c r="F1176" s="191" t="s">
        <v>6</v>
      </c>
      <c r="G1176" s="191">
        <v>2173504</v>
      </c>
      <c r="H1176" s="68"/>
      <c r="I1176" s="197" t="s">
        <v>4662</v>
      </c>
      <c r="J1176" s="68"/>
      <c r="K1176" s="68"/>
      <c r="L1176" s="68"/>
      <c r="M1176" s="68"/>
      <c r="N1176" s="348"/>
      <c r="O1176" s="348"/>
      <c r="P1176" s="214">
        <v>0</v>
      </c>
      <c r="Q1176" s="214">
        <v>111428</v>
      </c>
      <c r="R1176" s="68" t="s">
        <v>1479</v>
      </c>
      <c r="S1176" s="349"/>
      <c r="T1176" s="272"/>
    </row>
    <row r="1177" spans="1:20" ht="63.75">
      <c r="A1177" s="191" t="s">
        <v>542</v>
      </c>
      <c r="B1177" s="68"/>
      <c r="C1177" s="212" t="s">
        <v>687</v>
      </c>
      <c r="D1177" s="213">
        <v>45707</v>
      </c>
      <c r="E1177" s="191" t="s">
        <v>3548</v>
      </c>
      <c r="F1177" s="191" t="s">
        <v>10</v>
      </c>
      <c r="G1177" s="191">
        <v>19732</v>
      </c>
      <c r="H1177" s="68"/>
      <c r="I1177" s="197" t="s">
        <v>4663</v>
      </c>
      <c r="J1177" s="68"/>
      <c r="K1177" s="68"/>
      <c r="L1177" s="68"/>
      <c r="M1177" s="68"/>
      <c r="N1177" s="348"/>
      <c r="O1177" s="348"/>
      <c r="P1177" s="214">
        <v>5748.53</v>
      </c>
      <c r="Q1177" s="214">
        <v>0</v>
      </c>
      <c r="R1177" s="68" t="s">
        <v>1479</v>
      </c>
      <c r="S1177" s="349"/>
      <c r="T1177" s="272"/>
    </row>
    <row r="1178" spans="1:20" ht="76.5">
      <c r="A1178" s="191">
        <v>132</v>
      </c>
      <c r="B1178" s="68"/>
      <c r="C1178" s="212" t="s">
        <v>59</v>
      </c>
      <c r="D1178" s="213">
        <v>45707</v>
      </c>
      <c r="E1178" s="191" t="s">
        <v>3549</v>
      </c>
      <c r="F1178" s="191" t="s">
        <v>10</v>
      </c>
      <c r="G1178" s="191">
        <v>1119732</v>
      </c>
      <c r="H1178" s="68"/>
      <c r="I1178" s="197" t="s">
        <v>4664</v>
      </c>
      <c r="J1178" s="68"/>
      <c r="K1178" s="68"/>
      <c r="L1178" s="68"/>
      <c r="M1178" s="68"/>
      <c r="N1178" s="348"/>
      <c r="O1178" s="348"/>
      <c r="P1178" s="214">
        <v>1803.21</v>
      </c>
      <c r="Q1178" s="214">
        <v>0</v>
      </c>
      <c r="R1178" s="68" t="s">
        <v>1479</v>
      </c>
      <c r="S1178" s="349"/>
      <c r="T1178" s="272"/>
    </row>
    <row r="1179" spans="1:20" ht="89.25">
      <c r="A1179" s="191">
        <v>862</v>
      </c>
      <c r="B1179" s="68"/>
      <c r="C1179" s="212" t="s">
        <v>187</v>
      </c>
      <c r="D1179" s="213">
        <v>45707</v>
      </c>
      <c r="E1179" s="191" t="s">
        <v>3550</v>
      </c>
      <c r="F1179" s="191" t="s">
        <v>10</v>
      </c>
      <c r="G1179" s="191">
        <v>1119796</v>
      </c>
      <c r="H1179" s="68"/>
      <c r="I1179" s="197" t="s">
        <v>4665</v>
      </c>
      <c r="J1179" s="68"/>
      <c r="K1179" s="68"/>
      <c r="L1179" s="68"/>
      <c r="M1179" s="68"/>
      <c r="N1179" s="348"/>
      <c r="O1179" s="348"/>
      <c r="P1179" s="214">
        <v>60</v>
      </c>
      <c r="Q1179" s="214">
        <v>0</v>
      </c>
      <c r="R1179" s="68" t="s">
        <v>1479</v>
      </c>
      <c r="S1179" s="349"/>
      <c r="T1179" s="272"/>
    </row>
    <row r="1180" spans="1:20" ht="89.25">
      <c r="A1180" s="191">
        <v>594</v>
      </c>
      <c r="B1180" s="68"/>
      <c r="C1180" s="212" t="s">
        <v>88</v>
      </c>
      <c r="D1180" s="213">
        <v>45707</v>
      </c>
      <c r="E1180" s="191" t="s">
        <v>3552</v>
      </c>
      <c r="F1180" s="191" t="s">
        <v>599</v>
      </c>
      <c r="G1180" s="191">
        <v>22616</v>
      </c>
      <c r="H1180" s="68"/>
      <c r="I1180" s="197" t="s">
        <v>4667</v>
      </c>
      <c r="J1180" s="68"/>
      <c r="K1180" s="68"/>
      <c r="L1180" s="68"/>
      <c r="M1180" s="68"/>
      <c r="N1180" s="348"/>
      <c r="O1180" s="348"/>
      <c r="P1180" s="214">
        <v>0.02</v>
      </c>
      <c r="Q1180" s="214">
        <v>0</v>
      </c>
      <c r="R1180" s="68" t="s">
        <v>1479</v>
      </c>
      <c r="S1180" s="349"/>
      <c r="T1180" s="272"/>
    </row>
    <row r="1181" spans="1:20" ht="89.25">
      <c r="A1181" s="191">
        <v>373</v>
      </c>
      <c r="B1181" s="68"/>
      <c r="C1181" s="212" t="s">
        <v>605</v>
      </c>
      <c r="D1181" s="213">
        <v>45707</v>
      </c>
      <c r="E1181" s="191" t="s">
        <v>3553</v>
      </c>
      <c r="F1181" s="191" t="s">
        <v>6</v>
      </c>
      <c r="G1181" s="191">
        <v>1119797</v>
      </c>
      <c r="H1181" s="68"/>
      <c r="I1181" s="197" t="s">
        <v>4668</v>
      </c>
      <c r="J1181" s="68"/>
      <c r="K1181" s="68"/>
      <c r="L1181" s="68"/>
      <c r="M1181" s="68"/>
      <c r="N1181" s="348"/>
      <c r="O1181" s="348"/>
      <c r="P1181" s="214">
        <v>0</v>
      </c>
      <c r="Q1181" s="214">
        <v>150000</v>
      </c>
      <c r="R1181" s="68" t="s">
        <v>1479</v>
      </c>
      <c r="S1181" s="349"/>
      <c r="T1181" s="272"/>
    </row>
    <row r="1182" spans="1:20" ht="76.5">
      <c r="A1182" s="191">
        <v>513</v>
      </c>
      <c r="B1182" s="68"/>
      <c r="C1182" s="212" t="s">
        <v>160</v>
      </c>
      <c r="D1182" s="213">
        <v>45707</v>
      </c>
      <c r="E1182" s="191" t="s">
        <v>3554</v>
      </c>
      <c r="F1182" s="191" t="s">
        <v>10</v>
      </c>
      <c r="G1182" s="191">
        <v>1119749</v>
      </c>
      <c r="H1182" s="68"/>
      <c r="I1182" s="197" t="s">
        <v>4669</v>
      </c>
      <c r="J1182" s="68"/>
      <c r="K1182" s="68"/>
      <c r="L1182" s="68"/>
      <c r="M1182" s="68"/>
      <c r="N1182" s="348"/>
      <c r="O1182" s="348"/>
      <c r="P1182" s="214">
        <v>60</v>
      </c>
      <c r="Q1182" s="214">
        <v>0</v>
      </c>
      <c r="R1182" s="68" t="s">
        <v>1479</v>
      </c>
      <c r="S1182" s="349"/>
      <c r="T1182" s="272"/>
    </row>
    <row r="1183" spans="1:20" ht="76.5">
      <c r="A1183" s="191">
        <v>513</v>
      </c>
      <c r="B1183" s="68"/>
      <c r="C1183" s="212" t="s">
        <v>160</v>
      </c>
      <c r="D1183" s="213">
        <v>45707</v>
      </c>
      <c r="E1183" s="191" t="s">
        <v>3555</v>
      </c>
      <c r="F1183" s="191" t="s">
        <v>10</v>
      </c>
      <c r="G1183" s="191">
        <v>1119771</v>
      </c>
      <c r="H1183" s="68"/>
      <c r="I1183" s="197" t="s">
        <v>4670</v>
      </c>
      <c r="J1183" s="68"/>
      <c r="K1183" s="68"/>
      <c r="L1183" s="68"/>
      <c r="M1183" s="68"/>
      <c r="N1183" s="348"/>
      <c r="O1183" s="348"/>
      <c r="P1183" s="214">
        <v>60</v>
      </c>
      <c r="Q1183" s="214">
        <v>0</v>
      </c>
      <c r="R1183" s="68" t="s">
        <v>1479</v>
      </c>
      <c r="S1183" s="349"/>
      <c r="T1183" s="272"/>
    </row>
    <row r="1184" spans="1:20" ht="76.5">
      <c r="A1184" s="191">
        <v>117</v>
      </c>
      <c r="B1184" s="68"/>
      <c r="C1184" s="212" t="s">
        <v>54</v>
      </c>
      <c r="D1184" s="213">
        <v>45707</v>
      </c>
      <c r="E1184" s="191" t="s">
        <v>3556</v>
      </c>
      <c r="F1184" s="191" t="s">
        <v>10</v>
      </c>
      <c r="G1184" s="191">
        <v>1119784</v>
      </c>
      <c r="H1184" s="68"/>
      <c r="I1184" s="197" t="s">
        <v>4671</v>
      </c>
      <c r="J1184" s="68"/>
      <c r="K1184" s="68"/>
      <c r="L1184" s="68"/>
      <c r="M1184" s="68"/>
      <c r="N1184" s="348"/>
      <c r="O1184" s="348"/>
      <c r="P1184" s="214">
        <v>60</v>
      </c>
      <c r="Q1184" s="214">
        <v>0</v>
      </c>
      <c r="R1184" s="68" t="s">
        <v>1479</v>
      </c>
      <c r="S1184" s="349"/>
      <c r="T1184" s="272"/>
    </row>
    <row r="1185" spans="1:20" ht="38.25">
      <c r="A1185" s="191">
        <v>76</v>
      </c>
      <c r="B1185" s="68"/>
      <c r="C1185" s="212" t="s">
        <v>48</v>
      </c>
      <c r="D1185" s="213">
        <v>45708</v>
      </c>
      <c r="E1185" s="191" t="s">
        <v>3557</v>
      </c>
      <c r="F1185" s="191" t="s">
        <v>3</v>
      </c>
      <c r="G1185" s="191">
        <v>2261013</v>
      </c>
      <c r="H1185" s="68"/>
      <c r="I1185" s="197" t="s">
        <v>4672</v>
      </c>
      <c r="J1185" s="68"/>
      <c r="K1185" s="68"/>
      <c r="L1185" s="68"/>
      <c r="M1185" s="68"/>
      <c r="N1185" s="348"/>
      <c r="O1185" s="348"/>
      <c r="P1185" s="214">
        <v>0</v>
      </c>
      <c r="Q1185" s="214">
        <v>1512.8</v>
      </c>
      <c r="R1185" s="68" t="s">
        <v>1479</v>
      </c>
      <c r="S1185" s="349"/>
      <c r="T1185" s="272"/>
    </row>
    <row r="1186" spans="1:20" ht="51">
      <c r="A1186" s="191">
        <v>16</v>
      </c>
      <c r="B1186" s="68"/>
      <c r="C1186" s="212" t="s">
        <v>40</v>
      </c>
      <c r="D1186" s="213">
        <v>45708</v>
      </c>
      <c r="E1186" s="191" t="s">
        <v>3558</v>
      </c>
      <c r="F1186" s="191" t="s">
        <v>3</v>
      </c>
      <c r="G1186" s="191">
        <v>2261014</v>
      </c>
      <c r="H1186" s="68"/>
      <c r="I1186" s="197" t="s">
        <v>4673</v>
      </c>
      <c r="J1186" s="68"/>
      <c r="K1186" s="68"/>
      <c r="L1186" s="68"/>
      <c r="M1186" s="68"/>
      <c r="N1186" s="348"/>
      <c r="O1186" s="348"/>
      <c r="P1186" s="214">
        <v>0</v>
      </c>
      <c r="Q1186" s="214">
        <v>73.5</v>
      </c>
      <c r="R1186" s="68" t="s">
        <v>1479</v>
      </c>
      <c r="S1186" s="349"/>
      <c r="T1186" s="272"/>
    </row>
    <row r="1187" spans="1:20" ht="38.25">
      <c r="A1187" s="191">
        <v>389</v>
      </c>
      <c r="B1187" s="68"/>
      <c r="C1187" s="212" t="s">
        <v>1401</v>
      </c>
      <c r="D1187" s="213">
        <v>45708</v>
      </c>
      <c r="E1187" s="191" t="s">
        <v>3559</v>
      </c>
      <c r="F1187" s="191" t="s">
        <v>3</v>
      </c>
      <c r="G1187" s="191">
        <v>2261038</v>
      </c>
      <c r="H1187" s="68"/>
      <c r="I1187" s="197" t="s">
        <v>4674</v>
      </c>
      <c r="J1187" s="68"/>
      <c r="K1187" s="68"/>
      <c r="L1187" s="68"/>
      <c r="M1187" s="68"/>
      <c r="N1187" s="348"/>
      <c r="O1187" s="348"/>
      <c r="P1187" s="214">
        <v>0</v>
      </c>
      <c r="Q1187" s="214">
        <v>47.1</v>
      </c>
      <c r="R1187" s="68" t="s">
        <v>1479</v>
      </c>
      <c r="S1187" s="349"/>
      <c r="T1187" s="272"/>
    </row>
    <row r="1188" spans="1:20" ht="51">
      <c r="A1188" s="191">
        <v>681</v>
      </c>
      <c r="B1188" s="68"/>
      <c r="C1188" s="212" t="s">
        <v>180</v>
      </c>
      <c r="D1188" s="213">
        <v>45708</v>
      </c>
      <c r="E1188" s="191" t="s">
        <v>3560</v>
      </c>
      <c r="F1188" s="191" t="s">
        <v>3</v>
      </c>
      <c r="G1188" s="191">
        <v>2261042</v>
      </c>
      <c r="H1188" s="68"/>
      <c r="I1188" s="197" t="s">
        <v>4675</v>
      </c>
      <c r="J1188" s="68"/>
      <c r="K1188" s="68"/>
      <c r="L1188" s="68"/>
      <c r="M1188" s="68"/>
      <c r="N1188" s="348"/>
      <c r="O1188" s="348"/>
      <c r="P1188" s="214">
        <v>0</v>
      </c>
      <c r="Q1188" s="214">
        <v>142.31</v>
      </c>
      <c r="R1188" s="68" t="s">
        <v>1479</v>
      </c>
      <c r="S1188" s="349"/>
      <c r="T1188" s="272"/>
    </row>
    <row r="1189" spans="1:20" ht="38.25">
      <c r="A1189" s="191" t="s">
        <v>550</v>
      </c>
      <c r="B1189" s="68"/>
      <c r="C1189" s="212" t="s">
        <v>589</v>
      </c>
      <c r="D1189" s="213">
        <v>45708</v>
      </c>
      <c r="E1189" s="191" t="s">
        <v>3561</v>
      </c>
      <c r="F1189" s="191" t="s">
        <v>3</v>
      </c>
      <c r="G1189" s="191">
        <v>2261049</v>
      </c>
      <c r="H1189" s="68"/>
      <c r="I1189" s="197" t="s">
        <v>1592</v>
      </c>
      <c r="J1189" s="68"/>
      <c r="K1189" s="68"/>
      <c r="L1189" s="68"/>
      <c r="M1189" s="68"/>
      <c r="N1189" s="348"/>
      <c r="O1189" s="348"/>
      <c r="P1189" s="214">
        <v>0</v>
      </c>
      <c r="Q1189" s="214">
        <v>550</v>
      </c>
      <c r="R1189" s="68" t="s">
        <v>1479</v>
      </c>
      <c r="S1189" s="349"/>
      <c r="T1189" s="272"/>
    </row>
    <row r="1190" spans="1:20" ht="51">
      <c r="A1190" s="191">
        <v>16</v>
      </c>
      <c r="B1190" s="68"/>
      <c r="C1190" s="212" t="s">
        <v>40</v>
      </c>
      <c r="D1190" s="213">
        <v>45708</v>
      </c>
      <c r="E1190" s="191" t="s">
        <v>3562</v>
      </c>
      <c r="F1190" s="191" t="s">
        <v>3</v>
      </c>
      <c r="G1190" s="191">
        <v>2261053</v>
      </c>
      <c r="H1190" s="68"/>
      <c r="I1190" s="197" t="s">
        <v>4676</v>
      </c>
      <c r="J1190" s="68"/>
      <c r="K1190" s="68"/>
      <c r="L1190" s="68"/>
      <c r="M1190" s="68"/>
      <c r="N1190" s="348"/>
      <c r="O1190" s="348"/>
      <c r="P1190" s="214">
        <v>0</v>
      </c>
      <c r="Q1190" s="214">
        <v>18</v>
      </c>
      <c r="R1190" s="68" t="s">
        <v>1479</v>
      </c>
      <c r="S1190" s="349"/>
      <c r="T1190" s="272"/>
    </row>
    <row r="1191" spans="1:20" ht="38.25">
      <c r="A1191" s="191">
        <v>293</v>
      </c>
      <c r="B1191" s="68"/>
      <c r="C1191" s="212" t="s">
        <v>121</v>
      </c>
      <c r="D1191" s="213">
        <v>45708</v>
      </c>
      <c r="E1191" s="191" t="s">
        <v>3563</v>
      </c>
      <c r="F1191" s="191" t="s">
        <v>3</v>
      </c>
      <c r="G1191" s="191">
        <v>2261078</v>
      </c>
      <c r="H1191" s="68"/>
      <c r="I1191" s="197" t="s">
        <v>4677</v>
      </c>
      <c r="J1191" s="68"/>
      <c r="K1191" s="68"/>
      <c r="L1191" s="68"/>
      <c r="M1191" s="68"/>
      <c r="N1191" s="348"/>
      <c r="O1191" s="348"/>
      <c r="P1191" s="214">
        <v>0</v>
      </c>
      <c r="Q1191" s="214">
        <v>556.5</v>
      </c>
      <c r="R1191" s="68" t="s">
        <v>1479</v>
      </c>
      <c r="S1191" s="349"/>
      <c r="T1191" s="272"/>
    </row>
    <row r="1192" spans="1:20" ht="38.25">
      <c r="A1192" s="191">
        <v>293</v>
      </c>
      <c r="B1192" s="68"/>
      <c r="C1192" s="212" t="s">
        <v>121</v>
      </c>
      <c r="D1192" s="213">
        <v>45708</v>
      </c>
      <c r="E1192" s="191" t="s">
        <v>3564</v>
      </c>
      <c r="F1192" s="191" t="s">
        <v>3</v>
      </c>
      <c r="G1192" s="191">
        <v>2261079</v>
      </c>
      <c r="H1192" s="68"/>
      <c r="I1192" s="197" t="s">
        <v>4678</v>
      </c>
      <c r="J1192" s="68"/>
      <c r="K1192" s="68"/>
      <c r="L1192" s="68"/>
      <c r="M1192" s="68"/>
      <c r="N1192" s="348"/>
      <c r="O1192" s="348"/>
      <c r="P1192" s="214">
        <v>0</v>
      </c>
      <c r="Q1192" s="214">
        <v>742</v>
      </c>
      <c r="R1192" s="68" t="s">
        <v>1479</v>
      </c>
      <c r="S1192" s="349"/>
      <c r="T1192" s="272"/>
    </row>
    <row r="1193" spans="1:20" ht="38.25">
      <c r="A1193" s="191">
        <v>16</v>
      </c>
      <c r="B1193" s="68"/>
      <c r="C1193" s="212" t="s">
        <v>40</v>
      </c>
      <c r="D1193" s="213">
        <v>45708</v>
      </c>
      <c r="E1193" s="191" t="s">
        <v>3565</v>
      </c>
      <c r="F1193" s="191" t="s">
        <v>3</v>
      </c>
      <c r="G1193" s="191">
        <v>2261080</v>
      </c>
      <c r="H1193" s="68"/>
      <c r="I1193" s="197" t="s">
        <v>4679</v>
      </c>
      <c r="J1193" s="68"/>
      <c r="K1193" s="68"/>
      <c r="L1193" s="68"/>
      <c r="M1193" s="68"/>
      <c r="N1193" s="348"/>
      <c r="O1193" s="348"/>
      <c r="P1193" s="214">
        <v>0</v>
      </c>
      <c r="Q1193" s="214">
        <v>2616</v>
      </c>
      <c r="R1193" s="68" t="s">
        <v>1479</v>
      </c>
      <c r="S1193" s="349"/>
      <c r="T1193" s="272"/>
    </row>
    <row r="1194" spans="1:20" ht="38.25">
      <c r="A1194" s="191">
        <v>293</v>
      </c>
      <c r="B1194" s="68"/>
      <c r="C1194" s="212" t="s">
        <v>121</v>
      </c>
      <c r="D1194" s="213">
        <v>45708</v>
      </c>
      <c r="E1194" s="191" t="s">
        <v>3566</v>
      </c>
      <c r="F1194" s="191" t="s">
        <v>3</v>
      </c>
      <c r="G1194" s="191">
        <v>2261081</v>
      </c>
      <c r="H1194" s="68"/>
      <c r="I1194" s="197" t="s">
        <v>4680</v>
      </c>
      <c r="J1194" s="68"/>
      <c r="K1194" s="68"/>
      <c r="L1194" s="68"/>
      <c r="M1194" s="68"/>
      <c r="N1194" s="348"/>
      <c r="O1194" s="348"/>
      <c r="P1194" s="214">
        <v>0</v>
      </c>
      <c r="Q1194" s="214">
        <v>556.5</v>
      </c>
      <c r="R1194" s="68" t="s">
        <v>1479</v>
      </c>
      <c r="S1194" s="349"/>
      <c r="T1194" s="272"/>
    </row>
    <row r="1195" spans="1:20" ht="38.25">
      <c r="A1195" s="191">
        <v>293</v>
      </c>
      <c r="B1195" s="68"/>
      <c r="C1195" s="212" t="s">
        <v>121</v>
      </c>
      <c r="D1195" s="213">
        <v>45708</v>
      </c>
      <c r="E1195" s="191" t="s">
        <v>3567</v>
      </c>
      <c r="F1195" s="191" t="s">
        <v>3</v>
      </c>
      <c r="G1195" s="191">
        <v>2261082</v>
      </c>
      <c r="H1195" s="68"/>
      <c r="I1195" s="197" t="s">
        <v>4681</v>
      </c>
      <c r="J1195" s="68"/>
      <c r="K1195" s="68"/>
      <c r="L1195" s="68"/>
      <c r="M1195" s="68"/>
      <c r="N1195" s="348"/>
      <c r="O1195" s="348"/>
      <c r="P1195" s="214">
        <v>0</v>
      </c>
      <c r="Q1195" s="214">
        <v>742</v>
      </c>
      <c r="R1195" s="68" t="s">
        <v>1479</v>
      </c>
      <c r="S1195" s="349"/>
      <c r="T1195" s="272"/>
    </row>
    <row r="1196" spans="1:20" ht="38.25">
      <c r="A1196" s="191">
        <v>163</v>
      </c>
      <c r="B1196" s="68"/>
      <c r="C1196" s="212" t="s">
        <v>78</v>
      </c>
      <c r="D1196" s="213">
        <v>45708</v>
      </c>
      <c r="E1196" s="191" t="s">
        <v>3568</v>
      </c>
      <c r="F1196" s="191" t="s">
        <v>3</v>
      </c>
      <c r="G1196" s="191">
        <v>2261083</v>
      </c>
      <c r="H1196" s="68"/>
      <c r="I1196" s="197" t="s">
        <v>4682</v>
      </c>
      <c r="J1196" s="68"/>
      <c r="K1196" s="68"/>
      <c r="L1196" s="68"/>
      <c r="M1196" s="68"/>
      <c r="N1196" s="348"/>
      <c r="O1196" s="348"/>
      <c r="P1196" s="214">
        <v>0</v>
      </c>
      <c r="Q1196" s="214">
        <v>3178.5</v>
      </c>
      <c r="R1196" s="68" t="s">
        <v>1479</v>
      </c>
      <c r="S1196" s="349"/>
      <c r="T1196" s="272"/>
    </row>
    <row r="1197" spans="1:20" ht="38.25">
      <c r="A1197" s="191">
        <v>46</v>
      </c>
      <c r="B1197" s="68"/>
      <c r="C1197" s="212" t="s">
        <v>1367</v>
      </c>
      <c r="D1197" s="213">
        <v>45708</v>
      </c>
      <c r="E1197" s="191" t="s">
        <v>3569</v>
      </c>
      <c r="F1197" s="191" t="s">
        <v>3</v>
      </c>
      <c r="G1197" s="191">
        <v>2261123</v>
      </c>
      <c r="H1197" s="68"/>
      <c r="I1197" s="197" t="s">
        <v>4683</v>
      </c>
      <c r="J1197" s="68"/>
      <c r="K1197" s="68"/>
      <c r="L1197" s="68"/>
      <c r="M1197" s="68"/>
      <c r="N1197" s="348"/>
      <c r="O1197" s="348"/>
      <c r="P1197" s="214">
        <v>0</v>
      </c>
      <c r="Q1197" s="214">
        <v>1500</v>
      </c>
      <c r="R1197" s="68" t="s">
        <v>1479</v>
      </c>
      <c r="S1197" s="349"/>
      <c r="T1197" s="272"/>
    </row>
    <row r="1198" spans="1:20" ht="51">
      <c r="A1198" s="191">
        <v>20</v>
      </c>
      <c r="B1198" s="68"/>
      <c r="C1198" s="212" t="s">
        <v>41</v>
      </c>
      <c r="D1198" s="213">
        <v>45708</v>
      </c>
      <c r="E1198" s="191" t="s">
        <v>3570</v>
      </c>
      <c r="F1198" s="191" t="s">
        <v>3</v>
      </c>
      <c r="G1198" s="191">
        <v>2261134</v>
      </c>
      <c r="H1198" s="68"/>
      <c r="I1198" s="197" t="s">
        <v>4684</v>
      </c>
      <c r="J1198" s="68"/>
      <c r="K1198" s="68"/>
      <c r="L1198" s="68"/>
      <c r="M1198" s="68"/>
      <c r="N1198" s="348"/>
      <c r="O1198" s="348"/>
      <c r="P1198" s="214">
        <v>0</v>
      </c>
      <c r="Q1198" s="214">
        <v>192.4</v>
      </c>
      <c r="R1198" s="68" t="s">
        <v>1479</v>
      </c>
      <c r="S1198" s="349"/>
      <c r="T1198" s="272"/>
    </row>
    <row r="1199" spans="1:20" ht="38.25">
      <c r="A1199" s="191">
        <v>46</v>
      </c>
      <c r="B1199" s="68"/>
      <c r="C1199" s="212" t="s">
        <v>1367</v>
      </c>
      <c r="D1199" s="213">
        <v>45708</v>
      </c>
      <c r="E1199" s="191" t="s">
        <v>3571</v>
      </c>
      <c r="F1199" s="191" t="s">
        <v>3</v>
      </c>
      <c r="G1199" s="191">
        <v>2261135</v>
      </c>
      <c r="H1199" s="68"/>
      <c r="I1199" s="197" t="s">
        <v>4685</v>
      </c>
      <c r="J1199" s="68"/>
      <c r="K1199" s="68"/>
      <c r="L1199" s="68"/>
      <c r="M1199" s="68"/>
      <c r="N1199" s="348"/>
      <c r="O1199" s="348"/>
      <c r="P1199" s="214">
        <v>0</v>
      </c>
      <c r="Q1199" s="214">
        <v>1000</v>
      </c>
      <c r="R1199" s="68" t="s">
        <v>1479</v>
      </c>
      <c r="S1199" s="349"/>
      <c r="T1199" s="272"/>
    </row>
    <row r="1200" spans="1:20" ht="51">
      <c r="A1200" s="191">
        <v>15</v>
      </c>
      <c r="B1200" s="68"/>
      <c r="C1200" s="212" t="s">
        <v>39</v>
      </c>
      <c r="D1200" s="213">
        <v>45708</v>
      </c>
      <c r="E1200" s="191" t="s">
        <v>3572</v>
      </c>
      <c r="F1200" s="191" t="s">
        <v>3</v>
      </c>
      <c r="G1200" s="191">
        <v>2261136</v>
      </c>
      <c r="H1200" s="68"/>
      <c r="I1200" s="197" t="s">
        <v>4686</v>
      </c>
      <c r="J1200" s="68"/>
      <c r="K1200" s="68"/>
      <c r="L1200" s="68"/>
      <c r="M1200" s="68"/>
      <c r="N1200" s="348"/>
      <c r="O1200" s="348"/>
      <c r="P1200" s="214">
        <v>0</v>
      </c>
      <c r="Q1200" s="214">
        <v>231.88</v>
      </c>
      <c r="R1200" s="68" t="s">
        <v>1479</v>
      </c>
      <c r="S1200" s="349"/>
      <c r="T1200" s="272"/>
    </row>
    <row r="1201" spans="1:20" ht="51">
      <c r="A1201" s="191" t="s">
        <v>550</v>
      </c>
      <c r="B1201" s="68"/>
      <c r="C1201" s="212" t="s">
        <v>589</v>
      </c>
      <c r="D1201" s="213">
        <v>45708</v>
      </c>
      <c r="E1201" s="191" t="s">
        <v>3573</v>
      </c>
      <c r="F1201" s="191" t="s">
        <v>3</v>
      </c>
      <c r="G1201" s="191">
        <v>2261144</v>
      </c>
      <c r="H1201" s="68"/>
      <c r="I1201" s="197" t="s">
        <v>4687</v>
      </c>
      <c r="J1201" s="68"/>
      <c r="K1201" s="68"/>
      <c r="L1201" s="68"/>
      <c r="M1201" s="68"/>
      <c r="N1201" s="348"/>
      <c r="O1201" s="348"/>
      <c r="P1201" s="214">
        <v>0</v>
      </c>
      <c r="Q1201" s="214">
        <v>950</v>
      </c>
      <c r="R1201" s="68" t="s">
        <v>1479</v>
      </c>
      <c r="S1201" s="349"/>
      <c r="T1201" s="272"/>
    </row>
    <row r="1202" spans="1:20" ht="38.25">
      <c r="A1202" s="191">
        <v>16</v>
      </c>
      <c r="B1202" s="68"/>
      <c r="C1202" s="212" t="s">
        <v>40</v>
      </c>
      <c r="D1202" s="213">
        <v>45708</v>
      </c>
      <c r="E1202" s="191" t="s">
        <v>3574</v>
      </c>
      <c r="F1202" s="191" t="s">
        <v>3</v>
      </c>
      <c r="G1202" s="191">
        <v>2261155</v>
      </c>
      <c r="H1202" s="68"/>
      <c r="I1202" s="197" t="s">
        <v>4688</v>
      </c>
      <c r="J1202" s="68"/>
      <c r="K1202" s="68"/>
      <c r="L1202" s="68"/>
      <c r="M1202" s="68"/>
      <c r="N1202" s="348"/>
      <c r="O1202" s="348"/>
      <c r="P1202" s="214">
        <v>0</v>
      </c>
      <c r="Q1202" s="214">
        <v>18</v>
      </c>
      <c r="R1202" s="68" t="s">
        <v>1479</v>
      </c>
      <c r="S1202" s="349"/>
      <c r="T1202" s="272"/>
    </row>
    <row r="1203" spans="1:20" ht="51">
      <c r="A1203" s="191">
        <v>16</v>
      </c>
      <c r="B1203" s="68"/>
      <c r="C1203" s="212" t="s">
        <v>40</v>
      </c>
      <c r="D1203" s="213">
        <v>45708</v>
      </c>
      <c r="E1203" s="191" t="s">
        <v>3575</v>
      </c>
      <c r="F1203" s="191" t="s">
        <v>3</v>
      </c>
      <c r="G1203" s="191">
        <v>2261167</v>
      </c>
      <c r="H1203" s="68"/>
      <c r="I1203" s="197" t="s">
        <v>4689</v>
      </c>
      <c r="J1203" s="68"/>
      <c r="K1203" s="68"/>
      <c r="L1203" s="68"/>
      <c r="M1203" s="68"/>
      <c r="N1203" s="348"/>
      <c r="O1203" s="348"/>
      <c r="P1203" s="214">
        <v>0</v>
      </c>
      <c r="Q1203" s="214">
        <v>18</v>
      </c>
      <c r="R1203" s="68" t="s">
        <v>1479</v>
      </c>
      <c r="S1203" s="349"/>
      <c r="T1203" s="272"/>
    </row>
    <row r="1204" spans="1:20" ht="51">
      <c r="A1204" s="191">
        <v>16</v>
      </c>
      <c r="B1204" s="68"/>
      <c r="C1204" s="212" t="s">
        <v>40</v>
      </c>
      <c r="D1204" s="213">
        <v>45708</v>
      </c>
      <c r="E1204" s="191" t="s">
        <v>3576</v>
      </c>
      <c r="F1204" s="191" t="s">
        <v>3</v>
      </c>
      <c r="G1204" s="191">
        <v>2261168</v>
      </c>
      <c r="H1204" s="68"/>
      <c r="I1204" s="197" t="s">
        <v>4690</v>
      </c>
      <c r="J1204" s="68"/>
      <c r="K1204" s="68"/>
      <c r="L1204" s="68"/>
      <c r="M1204" s="68"/>
      <c r="N1204" s="348"/>
      <c r="O1204" s="348"/>
      <c r="P1204" s="214">
        <v>0</v>
      </c>
      <c r="Q1204" s="214">
        <v>18</v>
      </c>
      <c r="R1204" s="68" t="s">
        <v>1479</v>
      </c>
      <c r="S1204" s="349"/>
      <c r="T1204" s="272"/>
    </row>
    <row r="1205" spans="1:20" ht="51">
      <c r="A1205" s="191">
        <v>16</v>
      </c>
      <c r="B1205" s="68"/>
      <c r="C1205" s="212" t="s">
        <v>40</v>
      </c>
      <c r="D1205" s="213">
        <v>45708</v>
      </c>
      <c r="E1205" s="191" t="s">
        <v>3577</v>
      </c>
      <c r="F1205" s="191" t="s">
        <v>3</v>
      </c>
      <c r="G1205" s="191">
        <v>2261169</v>
      </c>
      <c r="H1205" s="68"/>
      <c r="I1205" s="197" t="s">
        <v>4691</v>
      </c>
      <c r="J1205" s="68"/>
      <c r="K1205" s="68"/>
      <c r="L1205" s="68"/>
      <c r="M1205" s="68"/>
      <c r="N1205" s="348"/>
      <c r="O1205" s="348"/>
      <c r="P1205" s="214">
        <v>0</v>
      </c>
      <c r="Q1205" s="214">
        <v>18</v>
      </c>
      <c r="R1205" s="68" t="s">
        <v>1479</v>
      </c>
      <c r="S1205" s="349"/>
      <c r="T1205" s="272"/>
    </row>
    <row r="1206" spans="1:20" ht="51">
      <c r="A1206" s="191">
        <v>16</v>
      </c>
      <c r="B1206" s="68"/>
      <c r="C1206" s="212" t="s">
        <v>40</v>
      </c>
      <c r="D1206" s="213">
        <v>45708</v>
      </c>
      <c r="E1206" s="191" t="s">
        <v>3578</v>
      </c>
      <c r="F1206" s="191" t="s">
        <v>3</v>
      </c>
      <c r="G1206" s="191">
        <v>2261172</v>
      </c>
      <c r="H1206" s="68"/>
      <c r="I1206" s="197" t="s">
        <v>4692</v>
      </c>
      <c r="J1206" s="68"/>
      <c r="K1206" s="68"/>
      <c r="L1206" s="68"/>
      <c r="M1206" s="68"/>
      <c r="N1206" s="348"/>
      <c r="O1206" s="348"/>
      <c r="P1206" s="214">
        <v>0</v>
      </c>
      <c r="Q1206" s="214">
        <v>18</v>
      </c>
      <c r="R1206" s="68" t="s">
        <v>1479</v>
      </c>
      <c r="S1206" s="349"/>
      <c r="T1206" s="272"/>
    </row>
    <row r="1207" spans="1:20" ht="51">
      <c r="A1207" s="191" t="s">
        <v>550</v>
      </c>
      <c r="B1207" s="68"/>
      <c r="C1207" s="212" t="s">
        <v>589</v>
      </c>
      <c r="D1207" s="213">
        <v>45708</v>
      </c>
      <c r="E1207" s="191" t="s">
        <v>3579</v>
      </c>
      <c r="F1207" s="191" t="s">
        <v>3</v>
      </c>
      <c r="G1207" s="191">
        <v>2261174</v>
      </c>
      <c r="H1207" s="68"/>
      <c r="I1207" s="197" t="s">
        <v>4693</v>
      </c>
      <c r="J1207" s="68"/>
      <c r="K1207" s="68"/>
      <c r="L1207" s="68"/>
      <c r="M1207" s="68"/>
      <c r="N1207" s="348"/>
      <c r="O1207" s="348"/>
      <c r="P1207" s="214">
        <v>0</v>
      </c>
      <c r="Q1207" s="214">
        <v>16837.939999999999</v>
      </c>
      <c r="R1207" s="68" t="s">
        <v>1479</v>
      </c>
      <c r="S1207" s="349"/>
      <c r="T1207" s="272"/>
    </row>
    <row r="1208" spans="1:20" ht="51">
      <c r="A1208" s="191" t="s">
        <v>550</v>
      </c>
      <c r="B1208" s="68"/>
      <c r="C1208" s="212" t="s">
        <v>589</v>
      </c>
      <c r="D1208" s="213">
        <v>45708</v>
      </c>
      <c r="E1208" s="191" t="s">
        <v>3580</v>
      </c>
      <c r="F1208" s="191" t="s">
        <v>3</v>
      </c>
      <c r="G1208" s="191">
        <v>2261196</v>
      </c>
      <c r="H1208" s="68"/>
      <c r="I1208" s="197" t="s">
        <v>4694</v>
      </c>
      <c r="J1208" s="68"/>
      <c r="K1208" s="68"/>
      <c r="L1208" s="68"/>
      <c r="M1208" s="68"/>
      <c r="N1208" s="348"/>
      <c r="O1208" s="348"/>
      <c r="P1208" s="214">
        <v>0</v>
      </c>
      <c r="Q1208" s="214">
        <v>74.22</v>
      </c>
      <c r="R1208" s="68" t="s">
        <v>1479</v>
      </c>
      <c r="S1208" s="349"/>
      <c r="T1208" s="272"/>
    </row>
    <row r="1209" spans="1:20" ht="51">
      <c r="A1209" s="191">
        <v>86</v>
      </c>
      <c r="B1209" s="68"/>
      <c r="C1209" s="212" t="s">
        <v>50</v>
      </c>
      <c r="D1209" s="213">
        <v>45708</v>
      </c>
      <c r="E1209" s="191" t="s">
        <v>3581</v>
      </c>
      <c r="F1209" s="191" t="s">
        <v>3</v>
      </c>
      <c r="G1209" s="191">
        <v>2261197</v>
      </c>
      <c r="H1209" s="68"/>
      <c r="I1209" s="197" t="s">
        <v>4695</v>
      </c>
      <c r="J1209" s="68"/>
      <c r="K1209" s="68"/>
      <c r="L1209" s="68"/>
      <c r="M1209" s="68"/>
      <c r="N1209" s="348"/>
      <c r="O1209" s="348"/>
      <c r="P1209" s="214">
        <v>0</v>
      </c>
      <c r="Q1209" s="214">
        <v>41705</v>
      </c>
      <c r="R1209" s="68" t="s">
        <v>1479</v>
      </c>
      <c r="S1209" s="349"/>
      <c r="T1209" s="272"/>
    </row>
    <row r="1210" spans="1:20" ht="63.75">
      <c r="A1210" s="191">
        <v>86</v>
      </c>
      <c r="B1210" s="68"/>
      <c r="C1210" s="212" t="s">
        <v>50</v>
      </c>
      <c r="D1210" s="213">
        <v>45708</v>
      </c>
      <c r="E1210" s="191" t="s">
        <v>3582</v>
      </c>
      <c r="F1210" s="191" t="s">
        <v>3</v>
      </c>
      <c r="G1210" s="191">
        <v>2261200</v>
      </c>
      <c r="H1210" s="68"/>
      <c r="I1210" s="197" t="s">
        <v>4696</v>
      </c>
      <c r="J1210" s="68"/>
      <c r="K1210" s="68"/>
      <c r="L1210" s="68"/>
      <c r="M1210" s="68"/>
      <c r="N1210" s="348"/>
      <c r="O1210" s="348"/>
      <c r="P1210" s="214">
        <v>0</v>
      </c>
      <c r="Q1210" s="214">
        <v>85965</v>
      </c>
      <c r="R1210" s="68" t="s">
        <v>1479</v>
      </c>
      <c r="S1210" s="349"/>
      <c r="T1210" s="272"/>
    </row>
    <row r="1211" spans="1:20" ht="51">
      <c r="A1211" s="191">
        <v>86</v>
      </c>
      <c r="B1211" s="68"/>
      <c r="C1211" s="212" t="s">
        <v>50</v>
      </c>
      <c r="D1211" s="213">
        <v>45708</v>
      </c>
      <c r="E1211" s="191" t="s">
        <v>3583</v>
      </c>
      <c r="F1211" s="191" t="s">
        <v>3</v>
      </c>
      <c r="G1211" s="191">
        <v>2261201</v>
      </c>
      <c r="H1211" s="68"/>
      <c r="I1211" s="197" t="s">
        <v>4697</v>
      </c>
      <c r="J1211" s="68"/>
      <c r="K1211" s="68"/>
      <c r="L1211" s="68"/>
      <c r="M1211" s="68"/>
      <c r="N1211" s="348"/>
      <c r="O1211" s="348"/>
      <c r="P1211" s="214">
        <v>0</v>
      </c>
      <c r="Q1211" s="214">
        <v>52525</v>
      </c>
      <c r="R1211" s="68" t="s">
        <v>1479</v>
      </c>
      <c r="S1211" s="349"/>
      <c r="T1211" s="272"/>
    </row>
    <row r="1212" spans="1:20" ht="51">
      <c r="A1212" s="191">
        <v>86</v>
      </c>
      <c r="B1212" s="68"/>
      <c r="C1212" s="212" t="s">
        <v>50</v>
      </c>
      <c r="D1212" s="213">
        <v>45708</v>
      </c>
      <c r="E1212" s="191" t="s">
        <v>3584</v>
      </c>
      <c r="F1212" s="191" t="s">
        <v>3</v>
      </c>
      <c r="G1212" s="191">
        <v>2261204</v>
      </c>
      <c r="H1212" s="68"/>
      <c r="I1212" s="197" t="s">
        <v>4698</v>
      </c>
      <c r="J1212" s="68"/>
      <c r="K1212" s="68"/>
      <c r="L1212" s="68"/>
      <c r="M1212" s="68"/>
      <c r="N1212" s="348"/>
      <c r="O1212" s="348"/>
      <c r="P1212" s="214">
        <v>0</v>
      </c>
      <c r="Q1212" s="214">
        <v>3063</v>
      </c>
      <c r="R1212" s="68" t="s">
        <v>1479</v>
      </c>
      <c r="S1212" s="349"/>
      <c r="T1212" s="272"/>
    </row>
    <row r="1213" spans="1:20" ht="63.75">
      <c r="A1213" s="191">
        <v>206</v>
      </c>
      <c r="B1213" s="68"/>
      <c r="C1213" s="212" t="s">
        <v>87</v>
      </c>
      <c r="D1213" s="213">
        <v>45708</v>
      </c>
      <c r="E1213" s="191" t="s">
        <v>3585</v>
      </c>
      <c r="F1213" s="191" t="s">
        <v>3</v>
      </c>
      <c r="G1213" s="191">
        <v>2261216</v>
      </c>
      <c r="H1213" s="68"/>
      <c r="I1213" s="197" t="s">
        <v>4699</v>
      </c>
      <c r="J1213" s="68"/>
      <c r="K1213" s="68"/>
      <c r="L1213" s="68"/>
      <c r="M1213" s="68"/>
      <c r="N1213" s="348"/>
      <c r="O1213" s="348"/>
      <c r="P1213" s="214">
        <v>0</v>
      </c>
      <c r="Q1213" s="214">
        <v>20</v>
      </c>
      <c r="R1213" s="68" t="s">
        <v>1479</v>
      </c>
      <c r="S1213" s="349"/>
      <c r="T1213" s="272"/>
    </row>
    <row r="1214" spans="1:20" ht="51">
      <c r="A1214" s="191" t="s">
        <v>550</v>
      </c>
      <c r="B1214" s="68"/>
      <c r="C1214" s="212" t="s">
        <v>589</v>
      </c>
      <c r="D1214" s="213">
        <v>45708</v>
      </c>
      <c r="E1214" s="191" t="s">
        <v>3586</v>
      </c>
      <c r="F1214" s="191" t="s">
        <v>3</v>
      </c>
      <c r="G1214" s="191">
        <v>2261219</v>
      </c>
      <c r="H1214" s="68"/>
      <c r="I1214" s="197" t="s">
        <v>4700</v>
      </c>
      <c r="J1214" s="68"/>
      <c r="K1214" s="68"/>
      <c r="L1214" s="68"/>
      <c r="M1214" s="68"/>
      <c r="N1214" s="348"/>
      <c r="O1214" s="348"/>
      <c r="P1214" s="214">
        <v>0</v>
      </c>
      <c r="Q1214" s="214">
        <v>4858</v>
      </c>
      <c r="R1214" s="68" t="s">
        <v>1479</v>
      </c>
      <c r="S1214" s="349"/>
      <c r="T1214" s="272"/>
    </row>
    <row r="1215" spans="1:20" ht="38.25">
      <c r="A1215" s="191">
        <v>16</v>
      </c>
      <c r="B1215" s="68"/>
      <c r="C1215" s="212" t="s">
        <v>40</v>
      </c>
      <c r="D1215" s="213">
        <v>45708</v>
      </c>
      <c r="E1215" s="191" t="s">
        <v>3587</v>
      </c>
      <c r="F1215" s="191" t="s">
        <v>3</v>
      </c>
      <c r="G1215" s="191">
        <v>2261226</v>
      </c>
      <c r="H1215" s="68"/>
      <c r="I1215" s="197" t="s">
        <v>4701</v>
      </c>
      <c r="J1215" s="68"/>
      <c r="K1215" s="68"/>
      <c r="L1215" s="68"/>
      <c r="M1215" s="68"/>
      <c r="N1215" s="348"/>
      <c r="O1215" s="348"/>
      <c r="P1215" s="214">
        <v>0</v>
      </c>
      <c r="Q1215" s="214">
        <v>18</v>
      </c>
      <c r="R1215" s="68" t="s">
        <v>1479</v>
      </c>
      <c r="S1215" s="349"/>
      <c r="T1215" s="272"/>
    </row>
    <row r="1216" spans="1:20" ht="51">
      <c r="A1216" s="191">
        <v>16</v>
      </c>
      <c r="B1216" s="68"/>
      <c r="C1216" s="212" t="s">
        <v>40</v>
      </c>
      <c r="D1216" s="213">
        <v>45708</v>
      </c>
      <c r="E1216" s="191" t="s">
        <v>3588</v>
      </c>
      <c r="F1216" s="191" t="s">
        <v>3</v>
      </c>
      <c r="G1216" s="191">
        <v>2261232</v>
      </c>
      <c r="H1216" s="68"/>
      <c r="I1216" s="197" t="s">
        <v>4702</v>
      </c>
      <c r="J1216" s="68"/>
      <c r="K1216" s="68"/>
      <c r="L1216" s="68"/>
      <c r="M1216" s="68"/>
      <c r="N1216" s="348"/>
      <c r="O1216" s="348"/>
      <c r="P1216" s="214">
        <v>0</v>
      </c>
      <c r="Q1216" s="214">
        <v>36</v>
      </c>
      <c r="R1216" s="68" t="s">
        <v>1479</v>
      </c>
      <c r="S1216" s="349"/>
      <c r="T1216" s="272"/>
    </row>
    <row r="1217" spans="1:20" ht="38.25">
      <c r="A1217" s="191">
        <v>133</v>
      </c>
      <c r="B1217" s="68"/>
      <c r="C1217" s="212" t="s">
        <v>60</v>
      </c>
      <c r="D1217" s="213">
        <v>45708</v>
      </c>
      <c r="E1217" s="191" t="s">
        <v>3589</v>
      </c>
      <c r="F1217" s="191" t="s">
        <v>3</v>
      </c>
      <c r="G1217" s="191">
        <v>2261234</v>
      </c>
      <c r="H1217" s="68"/>
      <c r="I1217" s="197" t="s">
        <v>4703</v>
      </c>
      <c r="J1217" s="68"/>
      <c r="K1217" s="68"/>
      <c r="L1217" s="68"/>
      <c r="M1217" s="68"/>
      <c r="N1217" s="348"/>
      <c r="O1217" s="348"/>
      <c r="P1217" s="214">
        <v>0</v>
      </c>
      <c r="Q1217" s="214">
        <v>1070</v>
      </c>
      <c r="R1217" s="68" t="s">
        <v>1479</v>
      </c>
      <c r="S1217" s="349"/>
      <c r="T1217" s="272"/>
    </row>
    <row r="1218" spans="1:20" ht="38.25">
      <c r="A1218" s="191">
        <v>16</v>
      </c>
      <c r="B1218" s="68"/>
      <c r="C1218" s="212" t="s">
        <v>40</v>
      </c>
      <c r="D1218" s="213">
        <v>45708</v>
      </c>
      <c r="E1218" s="191" t="s">
        <v>3590</v>
      </c>
      <c r="F1218" s="191" t="s">
        <v>3</v>
      </c>
      <c r="G1218" s="191">
        <v>2261235</v>
      </c>
      <c r="H1218" s="68"/>
      <c r="I1218" s="197" t="s">
        <v>4704</v>
      </c>
      <c r="J1218" s="68"/>
      <c r="K1218" s="68"/>
      <c r="L1218" s="68"/>
      <c r="M1218" s="68"/>
      <c r="N1218" s="348"/>
      <c r="O1218" s="348"/>
      <c r="P1218" s="214">
        <v>0</v>
      </c>
      <c r="Q1218" s="214">
        <v>18</v>
      </c>
      <c r="R1218" s="68" t="s">
        <v>1479</v>
      </c>
      <c r="S1218" s="349"/>
      <c r="T1218" s="272"/>
    </row>
    <row r="1219" spans="1:20" ht="38.25">
      <c r="A1219" s="191">
        <v>10</v>
      </c>
      <c r="B1219" s="68"/>
      <c r="C1219" s="212" t="s">
        <v>38</v>
      </c>
      <c r="D1219" s="213">
        <v>45708</v>
      </c>
      <c r="E1219" s="191" t="s">
        <v>3591</v>
      </c>
      <c r="F1219" s="191" t="s">
        <v>3</v>
      </c>
      <c r="G1219" s="191">
        <v>2261239</v>
      </c>
      <c r="H1219" s="68"/>
      <c r="I1219" s="197" t="s">
        <v>4705</v>
      </c>
      <c r="J1219" s="68"/>
      <c r="K1219" s="68"/>
      <c r="L1219" s="68"/>
      <c r="M1219" s="68"/>
      <c r="N1219" s="348"/>
      <c r="O1219" s="348"/>
      <c r="P1219" s="214">
        <v>0</v>
      </c>
      <c r="Q1219" s="214">
        <v>1200</v>
      </c>
      <c r="R1219" s="68" t="s">
        <v>1479</v>
      </c>
      <c r="S1219" s="349"/>
      <c r="T1219" s="272"/>
    </row>
    <row r="1220" spans="1:20" ht="51">
      <c r="A1220" s="191">
        <v>146</v>
      </c>
      <c r="B1220" s="68"/>
      <c r="C1220" s="212" t="s">
        <v>69</v>
      </c>
      <c r="D1220" s="213">
        <v>45708</v>
      </c>
      <c r="E1220" s="191" t="s">
        <v>3592</v>
      </c>
      <c r="F1220" s="191" t="s">
        <v>3</v>
      </c>
      <c r="G1220" s="191">
        <v>2261255</v>
      </c>
      <c r="H1220" s="68"/>
      <c r="I1220" s="197" t="s">
        <v>4706</v>
      </c>
      <c r="J1220" s="68"/>
      <c r="K1220" s="68"/>
      <c r="L1220" s="68"/>
      <c r="M1220" s="68"/>
      <c r="N1220" s="348"/>
      <c r="O1220" s="348"/>
      <c r="P1220" s="214">
        <v>0</v>
      </c>
      <c r="Q1220" s="214">
        <v>100</v>
      </c>
      <c r="R1220" s="68" t="s">
        <v>1479</v>
      </c>
      <c r="S1220" s="349"/>
      <c r="T1220" s="272"/>
    </row>
    <row r="1221" spans="1:20" ht="38.25">
      <c r="A1221" s="191">
        <v>16</v>
      </c>
      <c r="B1221" s="68"/>
      <c r="C1221" s="212" t="s">
        <v>40</v>
      </c>
      <c r="D1221" s="213">
        <v>45708</v>
      </c>
      <c r="E1221" s="191" t="s">
        <v>3593</v>
      </c>
      <c r="F1221" s="191" t="s">
        <v>3</v>
      </c>
      <c r="G1221" s="191">
        <v>2261262</v>
      </c>
      <c r="H1221" s="68"/>
      <c r="I1221" s="197" t="s">
        <v>4707</v>
      </c>
      <c r="J1221" s="68"/>
      <c r="K1221" s="68"/>
      <c r="L1221" s="68"/>
      <c r="M1221" s="68"/>
      <c r="N1221" s="348"/>
      <c r="O1221" s="348"/>
      <c r="P1221" s="214">
        <v>0</v>
      </c>
      <c r="Q1221" s="214">
        <v>18</v>
      </c>
      <c r="R1221" s="68" t="s">
        <v>1479</v>
      </c>
      <c r="S1221" s="349"/>
      <c r="T1221" s="272"/>
    </row>
    <row r="1222" spans="1:20" ht="51">
      <c r="A1222" s="191">
        <v>119</v>
      </c>
      <c r="B1222" s="68"/>
      <c r="C1222" s="212" t="s">
        <v>55</v>
      </c>
      <c r="D1222" s="213">
        <v>45708</v>
      </c>
      <c r="E1222" s="191" t="s">
        <v>3594</v>
      </c>
      <c r="F1222" s="191" t="s">
        <v>3</v>
      </c>
      <c r="G1222" s="191">
        <v>2261015</v>
      </c>
      <c r="H1222" s="68"/>
      <c r="I1222" s="197" t="s">
        <v>4708</v>
      </c>
      <c r="J1222" s="68"/>
      <c r="K1222" s="68"/>
      <c r="L1222" s="68"/>
      <c r="M1222" s="68"/>
      <c r="N1222" s="348"/>
      <c r="O1222" s="348"/>
      <c r="P1222" s="214">
        <v>0</v>
      </c>
      <c r="Q1222" s="214">
        <v>57905</v>
      </c>
      <c r="R1222" s="68" t="s">
        <v>1479</v>
      </c>
      <c r="S1222" s="349"/>
      <c r="T1222" s="272"/>
    </row>
    <row r="1223" spans="1:20" ht="63.75">
      <c r="A1223" s="191">
        <v>290</v>
      </c>
      <c r="B1223" s="68"/>
      <c r="C1223" s="212" t="s">
        <v>118</v>
      </c>
      <c r="D1223" s="213">
        <v>45708</v>
      </c>
      <c r="E1223" s="191" t="s">
        <v>3595</v>
      </c>
      <c r="F1223" s="191" t="s">
        <v>3</v>
      </c>
      <c r="G1223" s="191">
        <v>2261018</v>
      </c>
      <c r="H1223" s="68"/>
      <c r="I1223" s="197" t="s">
        <v>4709</v>
      </c>
      <c r="J1223" s="68"/>
      <c r="K1223" s="68"/>
      <c r="L1223" s="68"/>
      <c r="M1223" s="68"/>
      <c r="N1223" s="348"/>
      <c r="O1223" s="348"/>
      <c r="P1223" s="214">
        <v>0</v>
      </c>
      <c r="Q1223" s="214">
        <v>876.69</v>
      </c>
      <c r="R1223" s="68" t="s">
        <v>1479</v>
      </c>
      <c r="S1223" s="349"/>
      <c r="T1223" s="272"/>
    </row>
    <row r="1224" spans="1:20" ht="51">
      <c r="A1224" s="191">
        <v>290</v>
      </c>
      <c r="B1224" s="68"/>
      <c r="C1224" s="212" t="s">
        <v>118</v>
      </c>
      <c r="D1224" s="213">
        <v>45708</v>
      </c>
      <c r="E1224" s="191" t="s">
        <v>3596</v>
      </c>
      <c r="F1224" s="191" t="s">
        <v>3</v>
      </c>
      <c r="G1224" s="191">
        <v>2261020</v>
      </c>
      <c r="H1224" s="68"/>
      <c r="I1224" s="197" t="s">
        <v>4710</v>
      </c>
      <c r="J1224" s="68"/>
      <c r="K1224" s="68"/>
      <c r="L1224" s="68"/>
      <c r="M1224" s="68"/>
      <c r="N1224" s="348"/>
      <c r="O1224" s="348"/>
      <c r="P1224" s="214">
        <v>0</v>
      </c>
      <c r="Q1224" s="214">
        <v>488.4</v>
      </c>
      <c r="R1224" s="68" t="s">
        <v>1479</v>
      </c>
      <c r="S1224" s="349"/>
      <c r="T1224" s="272"/>
    </row>
    <row r="1225" spans="1:20" ht="63.75">
      <c r="A1225" s="191">
        <v>134</v>
      </c>
      <c r="B1225" s="68"/>
      <c r="C1225" s="212" t="s">
        <v>61</v>
      </c>
      <c r="D1225" s="213">
        <v>45708</v>
      </c>
      <c r="E1225" s="191" t="s">
        <v>3597</v>
      </c>
      <c r="F1225" s="191" t="s">
        <v>3</v>
      </c>
      <c r="G1225" s="191">
        <v>2261034</v>
      </c>
      <c r="H1225" s="68"/>
      <c r="I1225" s="197" t="s">
        <v>4711</v>
      </c>
      <c r="J1225" s="68"/>
      <c r="K1225" s="68"/>
      <c r="L1225" s="68"/>
      <c r="M1225" s="68"/>
      <c r="N1225" s="348"/>
      <c r="O1225" s="348"/>
      <c r="P1225" s="214">
        <v>0</v>
      </c>
      <c r="Q1225" s="214">
        <v>394.49</v>
      </c>
      <c r="R1225" s="68" t="s">
        <v>1479</v>
      </c>
      <c r="S1225" s="349"/>
      <c r="T1225" s="272"/>
    </row>
    <row r="1226" spans="1:20" ht="51">
      <c r="A1226" s="191">
        <v>134</v>
      </c>
      <c r="B1226" s="68"/>
      <c r="C1226" s="212" t="s">
        <v>61</v>
      </c>
      <c r="D1226" s="213">
        <v>45708</v>
      </c>
      <c r="E1226" s="191" t="s">
        <v>3598</v>
      </c>
      <c r="F1226" s="191" t="s">
        <v>3</v>
      </c>
      <c r="G1226" s="191">
        <v>2261037</v>
      </c>
      <c r="H1226" s="68"/>
      <c r="I1226" s="197" t="s">
        <v>4712</v>
      </c>
      <c r="J1226" s="68"/>
      <c r="K1226" s="68"/>
      <c r="L1226" s="68"/>
      <c r="M1226" s="68"/>
      <c r="N1226" s="348"/>
      <c r="O1226" s="348"/>
      <c r="P1226" s="214">
        <v>0</v>
      </c>
      <c r="Q1226" s="214">
        <v>1973.94</v>
      </c>
      <c r="R1226" s="68" t="s">
        <v>1479</v>
      </c>
      <c r="S1226" s="349"/>
      <c r="T1226" s="272"/>
    </row>
    <row r="1227" spans="1:20" ht="51">
      <c r="A1227" s="191">
        <v>580</v>
      </c>
      <c r="B1227" s="68"/>
      <c r="C1227" s="212" t="s">
        <v>169</v>
      </c>
      <c r="D1227" s="213">
        <v>45708</v>
      </c>
      <c r="E1227" s="191" t="s">
        <v>3599</v>
      </c>
      <c r="F1227" s="191" t="s">
        <v>3</v>
      </c>
      <c r="G1227" s="191">
        <v>2261043</v>
      </c>
      <c r="H1227" s="68"/>
      <c r="I1227" s="197" t="s">
        <v>4713</v>
      </c>
      <c r="J1227" s="68"/>
      <c r="K1227" s="68"/>
      <c r="L1227" s="68"/>
      <c r="M1227" s="68"/>
      <c r="N1227" s="348"/>
      <c r="O1227" s="348"/>
      <c r="P1227" s="214">
        <v>0</v>
      </c>
      <c r="Q1227" s="214">
        <v>224</v>
      </c>
      <c r="R1227" s="68" t="s">
        <v>1479</v>
      </c>
      <c r="S1227" s="349"/>
      <c r="T1227" s="272"/>
    </row>
    <row r="1228" spans="1:20" ht="51">
      <c r="A1228" s="191">
        <v>580</v>
      </c>
      <c r="B1228" s="68"/>
      <c r="C1228" s="212" t="s">
        <v>169</v>
      </c>
      <c r="D1228" s="213">
        <v>45708</v>
      </c>
      <c r="E1228" s="191" t="s">
        <v>3600</v>
      </c>
      <c r="F1228" s="191" t="s">
        <v>3</v>
      </c>
      <c r="G1228" s="191">
        <v>2261048</v>
      </c>
      <c r="H1228" s="68"/>
      <c r="I1228" s="197" t="s">
        <v>4714</v>
      </c>
      <c r="J1228" s="68"/>
      <c r="K1228" s="68"/>
      <c r="L1228" s="68"/>
      <c r="M1228" s="68"/>
      <c r="N1228" s="348"/>
      <c r="O1228" s="348"/>
      <c r="P1228" s="214">
        <v>0</v>
      </c>
      <c r="Q1228" s="214">
        <v>386.5</v>
      </c>
      <c r="R1228" s="68" t="s">
        <v>1479</v>
      </c>
      <c r="S1228" s="349"/>
      <c r="T1228" s="272"/>
    </row>
    <row r="1229" spans="1:20" ht="51">
      <c r="A1229" s="191">
        <v>580</v>
      </c>
      <c r="B1229" s="68"/>
      <c r="C1229" s="212" t="s">
        <v>169</v>
      </c>
      <c r="D1229" s="213">
        <v>45708</v>
      </c>
      <c r="E1229" s="191" t="s">
        <v>3601</v>
      </c>
      <c r="F1229" s="191" t="s">
        <v>3</v>
      </c>
      <c r="G1229" s="191">
        <v>2261050</v>
      </c>
      <c r="H1229" s="68"/>
      <c r="I1229" s="197" t="s">
        <v>4715</v>
      </c>
      <c r="J1229" s="68"/>
      <c r="K1229" s="68"/>
      <c r="L1229" s="68"/>
      <c r="M1229" s="68"/>
      <c r="N1229" s="348"/>
      <c r="O1229" s="348"/>
      <c r="P1229" s="214">
        <v>0</v>
      </c>
      <c r="Q1229" s="214">
        <v>250</v>
      </c>
      <c r="R1229" s="68" t="s">
        <v>1479</v>
      </c>
      <c r="S1229" s="349"/>
      <c r="T1229" s="272"/>
    </row>
    <row r="1230" spans="1:20" ht="51">
      <c r="A1230" s="191">
        <v>580</v>
      </c>
      <c r="B1230" s="68"/>
      <c r="C1230" s="212" t="s">
        <v>169</v>
      </c>
      <c r="D1230" s="213">
        <v>45708</v>
      </c>
      <c r="E1230" s="191" t="s">
        <v>3602</v>
      </c>
      <c r="F1230" s="191" t="s">
        <v>3</v>
      </c>
      <c r="G1230" s="191">
        <v>2261051</v>
      </c>
      <c r="H1230" s="68"/>
      <c r="I1230" s="197" t="s">
        <v>4716</v>
      </c>
      <c r="J1230" s="68"/>
      <c r="K1230" s="68"/>
      <c r="L1230" s="68"/>
      <c r="M1230" s="68"/>
      <c r="N1230" s="348"/>
      <c r="O1230" s="348"/>
      <c r="P1230" s="214">
        <v>0</v>
      </c>
      <c r="Q1230" s="214">
        <v>187.2</v>
      </c>
      <c r="R1230" s="68" t="s">
        <v>1479</v>
      </c>
      <c r="S1230" s="349"/>
      <c r="T1230" s="272"/>
    </row>
    <row r="1231" spans="1:20" ht="51">
      <c r="A1231" s="191">
        <v>580</v>
      </c>
      <c r="B1231" s="68"/>
      <c r="C1231" s="212" t="s">
        <v>169</v>
      </c>
      <c r="D1231" s="213">
        <v>45708</v>
      </c>
      <c r="E1231" s="191" t="s">
        <v>3603</v>
      </c>
      <c r="F1231" s="191" t="s">
        <v>3</v>
      </c>
      <c r="G1231" s="191">
        <v>2261052</v>
      </c>
      <c r="H1231" s="68"/>
      <c r="I1231" s="197" t="s">
        <v>4717</v>
      </c>
      <c r="J1231" s="68"/>
      <c r="K1231" s="68"/>
      <c r="L1231" s="68"/>
      <c r="M1231" s="68"/>
      <c r="N1231" s="348"/>
      <c r="O1231" s="348"/>
      <c r="P1231" s="214">
        <v>0</v>
      </c>
      <c r="Q1231" s="214">
        <v>1503.36</v>
      </c>
      <c r="R1231" s="68" t="s">
        <v>1479</v>
      </c>
      <c r="S1231" s="349"/>
      <c r="T1231" s="272"/>
    </row>
    <row r="1232" spans="1:20" ht="51">
      <c r="A1232" s="191" t="s">
        <v>541</v>
      </c>
      <c r="B1232" s="68"/>
      <c r="C1232" s="212" t="s">
        <v>590</v>
      </c>
      <c r="D1232" s="213">
        <v>45708</v>
      </c>
      <c r="E1232" s="191" t="s">
        <v>3604</v>
      </c>
      <c r="F1232" s="191" t="s">
        <v>3</v>
      </c>
      <c r="G1232" s="191">
        <v>2261072</v>
      </c>
      <c r="H1232" s="68"/>
      <c r="I1232" s="197" t="s">
        <v>4718</v>
      </c>
      <c r="J1232" s="68"/>
      <c r="K1232" s="68"/>
      <c r="L1232" s="68"/>
      <c r="M1232" s="68"/>
      <c r="N1232" s="348"/>
      <c r="O1232" s="348"/>
      <c r="P1232" s="214">
        <v>0</v>
      </c>
      <c r="Q1232" s="214">
        <v>1392407.08</v>
      </c>
      <c r="R1232" s="68" t="s">
        <v>1479</v>
      </c>
      <c r="S1232" s="349"/>
      <c r="T1232" s="272"/>
    </row>
    <row r="1233" spans="1:20" ht="51">
      <c r="A1233" s="191">
        <v>15</v>
      </c>
      <c r="B1233" s="68"/>
      <c r="C1233" s="212" t="s">
        <v>39</v>
      </c>
      <c r="D1233" s="213">
        <v>45708</v>
      </c>
      <c r="E1233" s="191" t="s">
        <v>3605</v>
      </c>
      <c r="F1233" s="191" t="s">
        <v>3</v>
      </c>
      <c r="G1233" s="191">
        <v>2261087</v>
      </c>
      <c r="H1233" s="68"/>
      <c r="I1233" s="197" t="s">
        <v>4719</v>
      </c>
      <c r="J1233" s="68"/>
      <c r="K1233" s="68"/>
      <c r="L1233" s="68"/>
      <c r="M1233" s="68"/>
      <c r="N1233" s="348"/>
      <c r="O1233" s="348"/>
      <c r="P1233" s="214">
        <v>0</v>
      </c>
      <c r="Q1233" s="214">
        <v>100</v>
      </c>
      <c r="R1233" s="68" t="s">
        <v>1479</v>
      </c>
      <c r="S1233" s="349"/>
      <c r="T1233" s="272"/>
    </row>
    <row r="1234" spans="1:20" ht="51">
      <c r="A1234" s="191">
        <v>15</v>
      </c>
      <c r="B1234" s="68"/>
      <c r="C1234" s="212" t="s">
        <v>39</v>
      </c>
      <c r="D1234" s="213">
        <v>45708</v>
      </c>
      <c r="E1234" s="191" t="s">
        <v>3606</v>
      </c>
      <c r="F1234" s="191" t="s">
        <v>3</v>
      </c>
      <c r="G1234" s="191">
        <v>2261090</v>
      </c>
      <c r="H1234" s="68"/>
      <c r="I1234" s="197" t="s">
        <v>4720</v>
      </c>
      <c r="J1234" s="68"/>
      <c r="K1234" s="68"/>
      <c r="L1234" s="68"/>
      <c r="M1234" s="68"/>
      <c r="N1234" s="348"/>
      <c r="O1234" s="348"/>
      <c r="P1234" s="214">
        <v>0</v>
      </c>
      <c r="Q1234" s="214">
        <v>100</v>
      </c>
      <c r="R1234" s="68" t="s">
        <v>1479</v>
      </c>
      <c r="S1234" s="349"/>
      <c r="T1234" s="272"/>
    </row>
    <row r="1235" spans="1:20" ht="51">
      <c r="A1235" s="191">
        <v>591</v>
      </c>
      <c r="B1235" s="68"/>
      <c r="C1235" s="212" t="s">
        <v>670</v>
      </c>
      <c r="D1235" s="213">
        <v>45708</v>
      </c>
      <c r="E1235" s="191" t="s">
        <v>3607</v>
      </c>
      <c r="F1235" s="191" t="s">
        <v>3</v>
      </c>
      <c r="G1235" s="191">
        <v>2261091</v>
      </c>
      <c r="H1235" s="68"/>
      <c r="I1235" s="197" t="s">
        <v>4721</v>
      </c>
      <c r="J1235" s="68"/>
      <c r="K1235" s="68"/>
      <c r="L1235" s="68"/>
      <c r="M1235" s="68"/>
      <c r="N1235" s="348"/>
      <c r="O1235" s="348"/>
      <c r="P1235" s="214">
        <v>0</v>
      </c>
      <c r="Q1235" s="214">
        <v>93.48</v>
      </c>
      <c r="R1235" s="68" t="s">
        <v>1479</v>
      </c>
      <c r="S1235" s="349"/>
      <c r="T1235" s="272"/>
    </row>
    <row r="1236" spans="1:20" ht="51">
      <c r="A1236" s="191">
        <v>591</v>
      </c>
      <c r="B1236" s="68"/>
      <c r="C1236" s="212" t="s">
        <v>670</v>
      </c>
      <c r="D1236" s="213">
        <v>45708</v>
      </c>
      <c r="E1236" s="191" t="s">
        <v>3608</v>
      </c>
      <c r="F1236" s="191" t="s">
        <v>3</v>
      </c>
      <c r="G1236" s="191">
        <v>2261093</v>
      </c>
      <c r="H1236" s="68"/>
      <c r="I1236" s="197" t="s">
        <v>4722</v>
      </c>
      <c r="J1236" s="68"/>
      <c r="K1236" s="68"/>
      <c r="L1236" s="68"/>
      <c r="M1236" s="68"/>
      <c r="N1236" s="348"/>
      <c r="O1236" s="348"/>
      <c r="P1236" s="214">
        <v>0</v>
      </c>
      <c r="Q1236" s="214">
        <v>13.89</v>
      </c>
      <c r="R1236" s="68" t="s">
        <v>1479</v>
      </c>
      <c r="S1236" s="349"/>
      <c r="T1236" s="272"/>
    </row>
    <row r="1237" spans="1:20" ht="51">
      <c r="A1237" s="191">
        <v>591</v>
      </c>
      <c r="B1237" s="68"/>
      <c r="C1237" s="212" t="s">
        <v>670</v>
      </c>
      <c r="D1237" s="213">
        <v>45708</v>
      </c>
      <c r="E1237" s="191" t="s">
        <v>3609</v>
      </c>
      <c r="F1237" s="191" t="s">
        <v>3</v>
      </c>
      <c r="G1237" s="191">
        <v>2261096</v>
      </c>
      <c r="H1237" s="68"/>
      <c r="I1237" s="197" t="s">
        <v>4723</v>
      </c>
      <c r="J1237" s="68"/>
      <c r="K1237" s="68"/>
      <c r="L1237" s="68"/>
      <c r="M1237" s="68"/>
      <c r="N1237" s="348"/>
      <c r="O1237" s="348"/>
      <c r="P1237" s="214">
        <v>0</v>
      </c>
      <c r="Q1237" s="214">
        <v>43.37</v>
      </c>
      <c r="R1237" s="68" t="s">
        <v>1479</v>
      </c>
      <c r="S1237" s="349"/>
      <c r="T1237" s="272"/>
    </row>
    <row r="1238" spans="1:20" ht="51">
      <c r="A1238" s="191">
        <v>591</v>
      </c>
      <c r="B1238" s="68"/>
      <c r="C1238" s="212" t="s">
        <v>670</v>
      </c>
      <c r="D1238" s="213">
        <v>45708</v>
      </c>
      <c r="E1238" s="191" t="s">
        <v>3610</v>
      </c>
      <c r="F1238" s="191" t="s">
        <v>3</v>
      </c>
      <c r="G1238" s="191">
        <v>2261100</v>
      </c>
      <c r="H1238" s="68"/>
      <c r="I1238" s="197" t="s">
        <v>4724</v>
      </c>
      <c r="J1238" s="68"/>
      <c r="K1238" s="68"/>
      <c r="L1238" s="68"/>
      <c r="M1238" s="68"/>
      <c r="N1238" s="348"/>
      <c r="O1238" s="348"/>
      <c r="P1238" s="214">
        <v>0</v>
      </c>
      <c r="Q1238" s="214">
        <v>505781.14</v>
      </c>
      <c r="R1238" s="68" t="s">
        <v>1479</v>
      </c>
      <c r="S1238" s="349"/>
      <c r="T1238" s="272"/>
    </row>
    <row r="1239" spans="1:20" ht="51">
      <c r="A1239" s="191">
        <v>591</v>
      </c>
      <c r="B1239" s="68"/>
      <c r="C1239" s="212" t="s">
        <v>670</v>
      </c>
      <c r="D1239" s="213">
        <v>45708</v>
      </c>
      <c r="E1239" s="191" t="s">
        <v>3611</v>
      </c>
      <c r="F1239" s="191" t="s">
        <v>3</v>
      </c>
      <c r="G1239" s="191">
        <v>2261102</v>
      </c>
      <c r="H1239" s="68"/>
      <c r="I1239" s="197" t="s">
        <v>4725</v>
      </c>
      <c r="J1239" s="68"/>
      <c r="K1239" s="68"/>
      <c r="L1239" s="68"/>
      <c r="M1239" s="68"/>
      <c r="N1239" s="348"/>
      <c r="O1239" s="348"/>
      <c r="P1239" s="214">
        <v>0</v>
      </c>
      <c r="Q1239" s="214">
        <v>22189.41</v>
      </c>
      <c r="R1239" s="68" t="s">
        <v>1479</v>
      </c>
      <c r="S1239" s="349"/>
      <c r="T1239" s="272"/>
    </row>
    <row r="1240" spans="1:20" ht="51">
      <c r="A1240" s="191">
        <v>591</v>
      </c>
      <c r="B1240" s="68"/>
      <c r="C1240" s="212" t="s">
        <v>670</v>
      </c>
      <c r="D1240" s="213">
        <v>45708</v>
      </c>
      <c r="E1240" s="191" t="s">
        <v>3612</v>
      </c>
      <c r="F1240" s="191" t="s">
        <v>3</v>
      </c>
      <c r="G1240" s="191">
        <v>2261106</v>
      </c>
      <c r="H1240" s="68"/>
      <c r="I1240" s="197" t="s">
        <v>4726</v>
      </c>
      <c r="J1240" s="68"/>
      <c r="K1240" s="68"/>
      <c r="L1240" s="68"/>
      <c r="M1240" s="68"/>
      <c r="N1240" s="348"/>
      <c r="O1240" s="348"/>
      <c r="P1240" s="214">
        <v>0</v>
      </c>
      <c r="Q1240" s="214">
        <v>25247.09</v>
      </c>
      <c r="R1240" s="68" t="s">
        <v>1479</v>
      </c>
      <c r="S1240" s="349"/>
      <c r="T1240" s="272"/>
    </row>
    <row r="1241" spans="1:20" ht="51">
      <c r="A1241" s="191">
        <v>591</v>
      </c>
      <c r="B1241" s="68"/>
      <c r="C1241" s="212" t="s">
        <v>670</v>
      </c>
      <c r="D1241" s="213">
        <v>45708</v>
      </c>
      <c r="E1241" s="191" t="s">
        <v>3613</v>
      </c>
      <c r="F1241" s="191" t="s">
        <v>3</v>
      </c>
      <c r="G1241" s="191">
        <v>2261110</v>
      </c>
      <c r="H1241" s="68"/>
      <c r="I1241" s="197" t="s">
        <v>4727</v>
      </c>
      <c r="J1241" s="68"/>
      <c r="K1241" s="68"/>
      <c r="L1241" s="68"/>
      <c r="M1241" s="68"/>
      <c r="N1241" s="348"/>
      <c r="O1241" s="348"/>
      <c r="P1241" s="214">
        <v>0</v>
      </c>
      <c r="Q1241" s="214">
        <v>697483.15</v>
      </c>
      <c r="R1241" s="68" t="s">
        <v>1479</v>
      </c>
      <c r="S1241" s="349"/>
      <c r="T1241" s="272"/>
    </row>
    <row r="1242" spans="1:20" ht="51">
      <c r="A1242" s="191">
        <v>423</v>
      </c>
      <c r="B1242" s="68"/>
      <c r="C1242" s="212" t="s">
        <v>150</v>
      </c>
      <c r="D1242" s="213">
        <v>45708</v>
      </c>
      <c r="E1242" s="191" t="s">
        <v>3614</v>
      </c>
      <c r="F1242" s="191" t="s">
        <v>3</v>
      </c>
      <c r="G1242" s="191">
        <v>2261116</v>
      </c>
      <c r="H1242" s="68"/>
      <c r="I1242" s="197" t="s">
        <v>4728</v>
      </c>
      <c r="J1242" s="68"/>
      <c r="K1242" s="68"/>
      <c r="L1242" s="68"/>
      <c r="M1242" s="68"/>
      <c r="N1242" s="348"/>
      <c r="O1242" s="348"/>
      <c r="P1242" s="214">
        <v>0</v>
      </c>
      <c r="Q1242" s="214">
        <v>4176</v>
      </c>
      <c r="R1242" s="68" t="s">
        <v>1479</v>
      </c>
      <c r="S1242" s="349"/>
      <c r="T1242" s="272"/>
    </row>
    <row r="1243" spans="1:20" ht="51">
      <c r="A1243" s="191">
        <v>423</v>
      </c>
      <c r="B1243" s="68"/>
      <c r="C1243" s="212" t="s">
        <v>150</v>
      </c>
      <c r="D1243" s="213">
        <v>45708</v>
      </c>
      <c r="E1243" s="191" t="s">
        <v>3615</v>
      </c>
      <c r="F1243" s="191" t="s">
        <v>3</v>
      </c>
      <c r="G1243" s="191">
        <v>2261118</v>
      </c>
      <c r="H1243" s="68"/>
      <c r="I1243" s="197" t="s">
        <v>4729</v>
      </c>
      <c r="J1243" s="68"/>
      <c r="K1243" s="68"/>
      <c r="L1243" s="68"/>
      <c r="M1243" s="68"/>
      <c r="N1243" s="348"/>
      <c r="O1243" s="348"/>
      <c r="P1243" s="214">
        <v>0</v>
      </c>
      <c r="Q1243" s="214">
        <v>4454.3999999999996</v>
      </c>
      <c r="R1243" s="68" t="s">
        <v>1479</v>
      </c>
      <c r="S1243" s="349"/>
      <c r="T1243" s="272"/>
    </row>
    <row r="1244" spans="1:20" ht="63.75">
      <c r="A1244" s="191">
        <v>513</v>
      </c>
      <c r="B1244" s="68"/>
      <c r="C1244" s="212" t="s">
        <v>160</v>
      </c>
      <c r="D1244" s="213">
        <v>45708</v>
      </c>
      <c r="E1244" s="191" t="s">
        <v>3616</v>
      </c>
      <c r="F1244" s="191" t="s">
        <v>14</v>
      </c>
      <c r="G1244" s="191">
        <v>3038683</v>
      </c>
      <c r="H1244" s="68"/>
      <c r="I1244" s="197" t="s">
        <v>4730</v>
      </c>
      <c r="J1244" s="68"/>
      <c r="K1244" s="68"/>
      <c r="L1244" s="68"/>
      <c r="M1244" s="68"/>
      <c r="N1244" s="348"/>
      <c r="O1244" s="348"/>
      <c r="P1244" s="214">
        <v>60</v>
      </c>
      <c r="Q1244" s="214">
        <v>0</v>
      </c>
      <c r="R1244" s="68" t="s">
        <v>1479</v>
      </c>
      <c r="S1244" s="349"/>
      <c r="T1244" s="272"/>
    </row>
    <row r="1245" spans="1:20" ht="38.25">
      <c r="A1245" s="191">
        <v>291</v>
      </c>
      <c r="B1245" s="68"/>
      <c r="C1245" s="212" t="s">
        <v>119</v>
      </c>
      <c r="D1245" s="213">
        <v>45708</v>
      </c>
      <c r="E1245" s="191" t="s">
        <v>3617</v>
      </c>
      <c r="F1245" s="191" t="s">
        <v>6</v>
      </c>
      <c r="G1245" s="191">
        <v>2174527</v>
      </c>
      <c r="H1245" s="68"/>
      <c r="I1245" s="197" t="s">
        <v>4731</v>
      </c>
      <c r="J1245" s="68"/>
      <c r="K1245" s="68"/>
      <c r="L1245" s="68"/>
      <c r="M1245" s="68"/>
      <c r="N1245" s="348"/>
      <c r="O1245" s="348"/>
      <c r="P1245" s="214">
        <v>0</v>
      </c>
      <c r="Q1245" s="214">
        <v>14616</v>
      </c>
      <c r="R1245" s="68" t="s">
        <v>1479</v>
      </c>
      <c r="S1245" s="349"/>
      <c r="T1245" s="272"/>
    </row>
    <row r="1246" spans="1:20" ht="102">
      <c r="A1246" s="191">
        <v>132</v>
      </c>
      <c r="B1246" s="68"/>
      <c r="C1246" s="212" t="s">
        <v>59</v>
      </c>
      <c r="D1246" s="213">
        <v>45708</v>
      </c>
      <c r="E1246" s="191" t="s">
        <v>3618</v>
      </c>
      <c r="F1246" s="191" t="s">
        <v>10</v>
      </c>
      <c r="G1246" s="191">
        <v>1119830</v>
      </c>
      <c r="H1246" s="68"/>
      <c r="I1246" s="197" t="s">
        <v>4732</v>
      </c>
      <c r="J1246" s="68"/>
      <c r="K1246" s="68"/>
      <c r="L1246" s="68"/>
      <c r="M1246" s="68"/>
      <c r="N1246" s="348"/>
      <c r="O1246" s="348"/>
      <c r="P1246" s="214">
        <v>16465.43</v>
      </c>
      <c r="Q1246" s="214">
        <v>0</v>
      </c>
      <c r="R1246" s="68" t="s">
        <v>1479</v>
      </c>
      <c r="S1246" s="349"/>
      <c r="T1246" s="272"/>
    </row>
    <row r="1247" spans="1:20" ht="51">
      <c r="A1247" s="191" t="s">
        <v>542</v>
      </c>
      <c r="B1247" s="68"/>
      <c r="C1247" s="212" t="s">
        <v>687</v>
      </c>
      <c r="D1247" s="213">
        <v>45708</v>
      </c>
      <c r="E1247" s="191" t="s">
        <v>3619</v>
      </c>
      <c r="F1247" s="191" t="s">
        <v>10</v>
      </c>
      <c r="G1247" s="191">
        <v>19711</v>
      </c>
      <c r="H1247" s="68"/>
      <c r="I1247" s="197" t="s">
        <v>4733</v>
      </c>
      <c r="J1247" s="68"/>
      <c r="K1247" s="68"/>
      <c r="L1247" s="68"/>
      <c r="M1247" s="68"/>
      <c r="N1247" s="348"/>
      <c r="O1247" s="348"/>
      <c r="P1247" s="214">
        <v>432.85</v>
      </c>
      <c r="Q1247" s="214">
        <v>0</v>
      </c>
      <c r="R1247" s="68" t="s">
        <v>1479</v>
      </c>
      <c r="S1247" s="349"/>
      <c r="T1247" s="272"/>
    </row>
    <row r="1248" spans="1:20" ht="76.5">
      <c r="A1248" s="191" t="s">
        <v>542</v>
      </c>
      <c r="B1248" s="68"/>
      <c r="C1248" s="212" t="s">
        <v>687</v>
      </c>
      <c r="D1248" s="213">
        <v>45708</v>
      </c>
      <c r="E1248" s="191" t="s">
        <v>3620</v>
      </c>
      <c r="F1248" s="191" t="s">
        <v>10</v>
      </c>
      <c r="G1248" s="191">
        <v>1119829</v>
      </c>
      <c r="H1248" s="68"/>
      <c r="I1248" s="197" t="s">
        <v>4734</v>
      </c>
      <c r="J1248" s="68"/>
      <c r="K1248" s="68"/>
      <c r="L1248" s="68"/>
      <c r="M1248" s="68"/>
      <c r="N1248" s="348"/>
      <c r="O1248" s="348"/>
      <c r="P1248" s="214">
        <v>3876.16</v>
      </c>
      <c r="Q1248" s="214">
        <v>0</v>
      </c>
      <c r="R1248" s="68" t="s">
        <v>1479</v>
      </c>
      <c r="S1248" s="349"/>
      <c r="T1248" s="272"/>
    </row>
    <row r="1249" spans="1:20" ht="76.5">
      <c r="A1249" s="191">
        <v>117</v>
      </c>
      <c r="B1249" s="68"/>
      <c r="C1249" s="212" t="s">
        <v>54</v>
      </c>
      <c r="D1249" s="213">
        <v>45708</v>
      </c>
      <c r="E1249" s="191" t="s">
        <v>3621</v>
      </c>
      <c r="F1249" s="191" t="s">
        <v>10</v>
      </c>
      <c r="G1249" s="191">
        <v>1119878</v>
      </c>
      <c r="H1249" s="68"/>
      <c r="I1249" s="197" t="s">
        <v>4735</v>
      </c>
      <c r="J1249" s="68"/>
      <c r="K1249" s="68"/>
      <c r="L1249" s="68"/>
      <c r="M1249" s="68"/>
      <c r="N1249" s="348"/>
      <c r="O1249" s="348"/>
      <c r="P1249" s="214">
        <v>60</v>
      </c>
      <c r="Q1249" s="214">
        <v>0</v>
      </c>
      <c r="R1249" s="68" t="s">
        <v>1479</v>
      </c>
      <c r="S1249" s="349"/>
      <c r="T1249" s="272"/>
    </row>
    <row r="1250" spans="1:20" ht="63.75">
      <c r="A1250" s="191">
        <v>117</v>
      </c>
      <c r="B1250" s="68"/>
      <c r="C1250" s="212" t="s">
        <v>54</v>
      </c>
      <c r="D1250" s="213">
        <v>45708</v>
      </c>
      <c r="E1250" s="191" t="s">
        <v>3622</v>
      </c>
      <c r="F1250" s="191" t="s">
        <v>10</v>
      </c>
      <c r="G1250" s="191">
        <v>1119884</v>
      </c>
      <c r="H1250" s="68"/>
      <c r="I1250" s="197" t="s">
        <v>4736</v>
      </c>
      <c r="J1250" s="68"/>
      <c r="K1250" s="68"/>
      <c r="L1250" s="68"/>
      <c r="M1250" s="68"/>
      <c r="N1250" s="348"/>
      <c r="O1250" s="348"/>
      <c r="P1250" s="214">
        <v>60</v>
      </c>
      <c r="Q1250" s="214">
        <v>0</v>
      </c>
      <c r="R1250" s="68" t="s">
        <v>1479</v>
      </c>
      <c r="S1250" s="349"/>
      <c r="T1250" s="272"/>
    </row>
    <row r="1251" spans="1:20" ht="76.5">
      <c r="A1251" s="191">
        <v>513</v>
      </c>
      <c r="B1251" s="68"/>
      <c r="C1251" s="212" t="s">
        <v>160</v>
      </c>
      <c r="D1251" s="213">
        <v>45708</v>
      </c>
      <c r="E1251" s="191" t="s">
        <v>3623</v>
      </c>
      <c r="F1251" s="191" t="s">
        <v>10</v>
      </c>
      <c r="G1251" s="191">
        <v>1119871</v>
      </c>
      <c r="H1251" s="68"/>
      <c r="I1251" s="197" t="s">
        <v>4737</v>
      </c>
      <c r="J1251" s="68"/>
      <c r="K1251" s="68"/>
      <c r="L1251" s="68"/>
      <c r="M1251" s="68"/>
      <c r="N1251" s="348"/>
      <c r="O1251" s="348"/>
      <c r="P1251" s="214">
        <v>60</v>
      </c>
      <c r="Q1251" s="214">
        <v>0</v>
      </c>
      <c r="R1251" s="68" t="s">
        <v>1479</v>
      </c>
      <c r="S1251" s="349"/>
      <c r="T1251" s="272"/>
    </row>
    <row r="1252" spans="1:20" ht="38.25">
      <c r="A1252" s="191">
        <v>46</v>
      </c>
      <c r="B1252" s="68"/>
      <c r="C1252" s="212" t="s">
        <v>1367</v>
      </c>
      <c r="D1252" s="213">
        <v>45709</v>
      </c>
      <c r="E1252" s="191" t="s">
        <v>3624</v>
      </c>
      <c r="F1252" s="191" t="s">
        <v>3</v>
      </c>
      <c r="G1252" s="191">
        <v>2261502</v>
      </c>
      <c r="H1252" s="68"/>
      <c r="I1252" s="197" t="s">
        <v>4738</v>
      </c>
      <c r="J1252" s="68"/>
      <c r="K1252" s="68"/>
      <c r="L1252" s="68"/>
      <c r="M1252" s="68"/>
      <c r="N1252" s="348"/>
      <c r="O1252" s="348"/>
      <c r="P1252" s="214">
        <v>0</v>
      </c>
      <c r="Q1252" s="214">
        <v>5000</v>
      </c>
      <c r="R1252" s="68" t="s">
        <v>1479</v>
      </c>
      <c r="S1252" s="349"/>
      <c r="T1252" s="272"/>
    </row>
    <row r="1253" spans="1:20" ht="38.25">
      <c r="A1253" s="191">
        <v>15</v>
      </c>
      <c r="B1253" s="68"/>
      <c r="C1253" s="212" t="s">
        <v>39</v>
      </c>
      <c r="D1253" s="213">
        <v>45709</v>
      </c>
      <c r="E1253" s="191" t="s">
        <v>3625</v>
      </c>
      <c r="F1253" s="191" t="s">
        <v>3</v>
      </c>
      <c r="G1253" s="191">
        <v>2261506</v>
      </c>
      <c r="H1253" s="68"/>
      <c r="I1253" s="197" t="s">
        <v>4739</v>
      </c>
      <c r="J1253" s="68"/>
      <c r="K1253" s="68"/>
      <c r="L1253" s="68"/>
      <c r="M1253" s="68"/>
      <c r="N1253" s="348"/>
      <c r="O1253" s="348"/>
      <c r="P1253" s="214">
        <v>0</v>
      </c>
      <c r="Q1253" s="214">
        <v>1065</v>
      </c>
      <c r="R1253" s="68" t="s">
        <v>1479</v>
      </c>
      <c r="S1253" s="349"/>
      <c r="T1253" s="272"/>
    </row>
    <row r="1254" spans="1:20" ht="38.25">
      <c r="A1254" s="191">
        <v>46</v>
      </c>
      <c r="B1254" s="68"/>
      <c r="C1254" s="212" t="s">
        <v>1367</v>
      </c>
      <c r="D1254" s="213">
        <v>45709</v>
      </c>
      <c r="E1254" s="191" t="s">
        <v>3626</v>
      </c>
      <c r="F1254" s="191" t="s">
        <v>3</v>
      </c>
      <c r="G1254" s="191">
        <v>2261508</v>
      </c>
      <c r="H1254" s="68"/>
      <c r="I1254" s="197" t="s">
        <v>4740</v>
      </c>
      <c r="J1254" s="68"/>
      <c r="K1254" s="68"/>
      <c r="L1254" s="68"/>
      <c r="M1254" s="68"/>
      <c r="N1254" s="348"/>
      <c r="O1254" s="348"/>
      <c r="P1254" s="214">
        <v>0</v>
      </c>
      <c r="Q1254" s="214">
        <v>3000</v>
      </c>
      <c r="R1254" s="68" t="s">
        <v>1479</v>
      </c>
      <c r="S1254" s="349"/>
      <c r="T1254" s="272"/>
    </row>
    <row r="1255" spans="1:20" ht="51">
      <c r="A1255" s="191">
        <v>46</v>
      </c>
      <c r="B1255" s="68"/>
      <c r="C1255" s="212" t="s">
        <v>1367</v>
      </c>
      <c r="D1255" s="213">
        <v>45709</v>
      </c>
      <c r="E1255" s="191" t="s">
        <v>3627</v>
      </c>
      <c r="F1255" s="191" t="s">
        <v>3</v>
      </c>
      <c r="G1255" s="191">
        <v>2261568</v>
      </c>
      <c r="H1255" s="68"/>
      <c r="I1255" s="197" t="s">
        <v>4741</v>
      </c>
      <c r="J1255" s="68"/>
      <c r="K1255" s="68"/>
      <c r="L1255" s="68"/>
      <c r="M1255" s="68"/>
      <c r="N1255" s="348"/>
      <c r="O1255" s="348"/>
      <c r="P1255" s="214">
        <v>0</v>
      </c>
      <c r="Q1255" s="214">
        <v>500</v>
      </c>
      <c r="R1255" s="68" t="s">
        <v>1479</v>
      </c>
      <c r="S1255" s="349"/>
      <c r="T1255" s="272"/>
    </row>
    <row r="1256" spans="1:20" ht="51">
      <c r="A1256" s="191">
        <v>46</v>
      </c>
      <c r="B1256" s="68"/>
      <c r="C1256" s="212" t="s">
        <v>1367</v>
      </c>
      <c r="D1256" s="213">
        <v>45709</v>
      </c>
      <c r="E1256" s="191" t="s">
        <v>3628</v>
      </c>
      <c r="F1256" s="191" t="s">
        <v>3</v>
      </c>
      <c r="G1256" s="191">
        <v>2261584</v>
      </c>
      <c r="H1256" s="68"/>
      <c r="I1256" s="197" t="s">
        <v>2556</v>
      </c>
      <c r="J1256" s="68"/>
      <c r="K1256" s="68"/>
      <c r="L1256" s="68"/>
      <c r="M1256" s="68"/>
      <c r="N1256" s="348"/>
      <c r="O1256" s="348"/>
      <c r="P1256" s="214">
        <v>0</v>
      </c>
      <c r="Q1256" s="214">
        <v>833</v>
      </c>
      <c r="R1256" s="68" t="s">
        <v>1479</v>
      </c>
      <c r="S1256" s="349"/>
      <c r="T1256" s="272"/>
    </row>
    <row r="1257" spans="1:20" ht="51">
      <c r="A1257" s="191">
        <v>15</v>
      </c>
      <c r="B1257" s="68"/>
      <c r="C1257" s="212" t="s">
        <v>39</v>
      </c>
      <c r="D1257" s="213">
        <v>45709</v>
      </c>
      <c r="E1257" s="191" t="s">
        <v>3629</v>
      </c>
      <c r="F1257" s="191" t="s">
        <v>3</v>
      </c>
      <c r="G1257" s="191">
        <v>2261590</v>
      </c>
      <c r="H1257" s="68"/>
      <c r="I1257" s="197" t="s">
        <v>4742</v>
      </c>
      <c r="J1257" s="68"/>
      <c r="K1257" s="68"/>
      <c r="L1257" s="68"/>
      <c r="M1257" s="68"/>
      <c r="N1257" s="348"/>
      <c r="O1257" s="348"/>
      <c r="P1257" s="214">
        <v>0</v>
      </c>
      <c r="Q1257" s="214">
        <v>3000</v>
      </c>
      <c r="R1257" s="68" t="s">
        <v>1479</v>
      </c>
      <c r="S1257" s="349"/>
      <c r="T1257" s="272"/>
    </row>
    <row r="1258" spans="1:20" ht="63.75">
      <c r="A1258" s="191">
        <v>597</v>
      </c>
      <c r="B1258" s="68"/>
      <c r="C1258" s="212" t="s">
        <v>673</v>
      </c>
      <c r="D1258" s="213">
        <v>45709</v>
      </c>
      <c r="E1258" s="191" t="s">
        <v>3630</v>
      </c>
      <c r="F1258" s="191" t="s">
        <v>3</v>
      </c>
      <c r="G1258" s="191">
        <v>2261592</v>
      </c>
      <c r="H1258" s="68"/>
      <c r="I1258" s="197" t="s">
        <v>4743</v>
      </c>
      <c r="J1258" s="68"/>
      <c r="K1258" s="68"/>
      <c r="L1258" s="68"/>
      <c r="M1258" s="68"/>
      <c r="N1258" s="348"/>
      <c r="O1258" s="348"/>
      <c r="P1258" s="214">
        <v>0</v>
      </c>
      <c r="Q1258" s="214">
        <v>2812.12</v>
      </c>
      <c r="R1258" s="68" t="s">
        <v>1479</v>
      </c>
      <c r="S1258" s="349"/>
      <c r="T1258" s="272"/>
    </row>
    <row r="1259" spans="1:20" ht="38.25">
      <c r="A1259" s="191">
        <v>46</v>
      </c>
      <c r="B1259" s="68"/>
      <c r="C1259" s="212" t="s">
        <v>1367</v>
      </c>
      <c r="D1259" s="213">
        <v>45709</v>
      </c>
      <c r="E1259" s="191" t="s">
        <v>3631</v>
      </c>
      <c r="F1259" s="191" t="s">
        <v>3</v>
      </c>
      <c r="G1259" s="191">
        <v>2261594</v>
      </c>
      <c r="H1259" s="68"/>
      <c r="I1259" s="197" t="s">
        <v>4744</v>
      </c>
      <c r="J1259" s="68"/>
      <c r="K1259" s="68"/>
      <c r="L1259" s="68"/>
      <c r="M1259" s="68"/>
      <c r="N1259" s="348"/>
      <c r="O1259" s="348"/>
      <c r="P1259" s="214">
        <v>0</v>
      </c>
      <c r="Q1259" s="214">
        <v>5000</v>
      </c>
      <c r="R1259" s="68" t="s">
        <v>1479</v>
      </c>
      <c r="S1259" s="349"/>
      <c r="T1259" s="272"/>
    </row>
    <row r="1260" spans="1:20" ht="38.25">
      <c r="A1260" s="191" t="s">
        <v>550</v>
      </c>
      <c r="B1260" s="68"/>
      <c r="C1260" s="212" t="s">
        <v>589</v>
      </c>
      <c r="D1260" s="213">
        <v>45709</v>
      </c>
      <c r="E1260" s="191" t="s">
        <v>3632</v>
      </c>
      <c r="F1260" s="191" t="s">
        <v>3</v>
      </c>
      <c r="G1260" s="191">
        <v>2261624</v>
      </c>
      <c r="H1260" s="68"/>
      <c r="I1260" s="197" t="s">
        <v>1597</v>
      </c>
      <c r="J1260" s="68"/>
      <c r="K1260" s="68"/>
      <c r="L1260" s="68"/>
      <c r="M1260" s="68"/>
      <c r="N1260" s="348"/>
      <c r="O1260" s="348"/>
      <c r="P1260" s="214">
        <v>0</v>
      </c>
      <c r="Q1260" s="214">
        <v>860</v>
      </c>
      <c r="R1260" s="68" t="s">
        <v>1479</v>
      </c>
      <c r="S1260" s="349"/>
      <c r="T1260" s="272"/>
    </row>
    <row r="1261" spans="1:20" ht="51">
      <c r="A1261" s="191" t="s">
        <v>550</v>
      </c>
      <c r="B1261" s="68"/>
      <c r="C1261" s="212" t="s">
        <v>589</v>
      </c>
      <c r="D1261" s="213">
        <v>45709</v>
      </c>
      <c r="E1261" s="191" t="s">
        <v>3633</v>
      </c>
      <c r="F1261" s="191" t="s">
        <v>3</v>
      </c>
      <c r="G1261" s="191">
        <v>2261709</v>
      </c>
      <c r="H1261" s="68"/>
      <c r="I1261" s="197" t="s">
        <v>4745</v>
      </c>
      <c r="J1261" s="68"/>
      <c r="K1261" s="68"/>
      <c r="L1261" s="68"/>
      <c r="M1261" s="68"/>
      <c r="N1261" s="348"/>
      <c r="O1261" s="348"/>
      <c r="P1261" s="214">
        <v>0</v>
      </c>
      <c r="Q1261" s="214">
        <v>454.12</v>
      </c>
      <c r="R1261" s="68" t="s">
        <v>1479</v>
      </c>
      <c r="S1261" s="349"/>
      <c r="T1261" s="272"/>
    </row>
    <row r="1262" spans="1:20" ht="51">
      <c r="A1262" s="191" t="s">
        <v>541</v>
      </c>
      <c r="B1262" s="68"/>
      <c r="C1262" s="212" t="s">
        <v>590</v>
      </c>
      <c r="D1262" s="213">
        <v>45709</v>
      </c>
      <c r="E1262" s="191" t="s">
        <v>3634</v>
      </c>
      <c r="F1262" s="191" t="s">
        <v>3</v>
      </c>
      <c r="G1262" s="191">
        <v>2261482</v>
      </c>
      <c r="H1262" s="68"/>
      <c r="I1262" s="197" t="s">
        <v>4746</v>
      </c>
      <c r="J1262" s="68"/>
      <c r="K1262" s="68"/>
      <c r="L1262" s="68"/>
      <c r="M1262" s="68"/>
      <c r="N1262" s="348"/>
      <c r="O1262" s="348"/>
      <c r="P1262" s="214">
        <v>0</v>
      </c>
      <c r="Q1262" s="214">
        <v>84470.3</v>
      </c>
      <c r="R1262" s="68" t="s">
        <v>1479</v>
      </c>
      <c r="S1262" s="349"/>
      <c r="T1262" s="272"/>
    </row>
    <row r="1263" spans="1:20" ht="51">
      <c r="A1263" s="191">
        <v>212</v>
      </c>
      <c r="B1263" s="68"/>
      <c r="C1263" s="212" t="s">
        <v>90</v>
      </c>
      <c r="D1263" s="213">
        <v>45709</v>
      </c>
      <c r="E1263" s="191" t="s">
        <v>3635</v>
      </c>
      <c r="F1263" s="191" t="s">
        <v>3</v>
      </c>
      <c r="G1263" s="191">
        <v>2261498</v>
      </c>
      <c r="H1263" s="68"/>
      <c r="I1263" s="197" t="s">
        <v>4747</v>
      </c>
      <c r="J1263" s="68"/>
      <c r="K1263" s="68"/>
      <c r="L1263" s="68"/>
      <c r="M1263" s="68"/>
      <c r="N1263" s="348"/>
      <c r="O1263" s="348"/>
      <c r="P1263" s="214">
        <v>0</v>
      </c>
      <c r="Q1263" s="214">
        <v>14672</v>
      </c>
      <c r="R1263" s="68" t="s">
        <v>1479</v>
      </c>
      <c r="S1263" s="349"/>
      <c r="T1263" s="272"/>
    </row>
    <row r="1264" spans="1:20" ht="51">
      <c r="A1264" s="191">
        <v>212</v>
      </c>
      <c r="B1264" s="68"/>
      <c r="C1264" s="212" t="s">
        <v>90</v>
      </c>
      <c r="D1264" s="213">
        <v>45709</v>
      </c>
      <c r="E1264" s="191" t="s">
        <v>3636</v>
      </c>
      <c r="F1264" s="191" t="s">
        <v>3</v>
      </c>
      <c r="G1264" s="191">
        <v>2261499</v>
      </c>
      <c r="H1264" s="68"/>
      <c r="I1264" s="197" t="s">
        <v>4748</v>
      </c>
      <c r="J1264" s="68"/>
      <c r="K1264" s="68"/>
      <c r="L1264" s="68"/>
      <c r="M1264" s="68"/>
      <c r="N1264" s="348"/>
      <c r="O1264" s="348"/>
      <c r="P1264" s="214">
        <v>0</v>
      </c>
      <c r="Q1264" s="214">
        <v>9200</v>
      </c>
      <c r="R1264" s="68" t="s">
        <v>1479</v>
      </c>
      <c r="S1264" s="349"/>
      <c r="T1264" s="272"/>
    </row>
    <row r="1265" spans="1:20" ht="51">
      <c r="A1265" s="191">
        <v>212</v>
      </c>
      <c r="B1265" s="68"/>
      <c r="C1265" s="212" t="s">
        <v>90</v>
      </c>
      <c r="D1265" s="213">
        <v>45709</v>
      </c>
      <c r="E1265" s="191" t="s">
        <v>3637</v>
      </c>
      <c r="F1265" s="191" t="s">
        <v>3</v>
      </c>
      <c r="G1265" s="191">
        <v>2261500</v>
      </c>
      <c r="H1265" s="68"/>
      <c r="I1265" s="197" t="s">
        <v>4749</v>
      </c>
      <c r="J1265" s="68"/>
      <c r="K1265" s="68"/>
      <c r="L1265" s="68"/>
      <c r="M1265" s="68"/>
      <c r="N1265" s="348"/>
      <c r="O1265" s="348"/>
      <c r="P1265" s="214">
        <v>0</v>
      </c>
      <c r="Q1265" s="214">
        <v>11798.36</v>
      </c>
      <c r="R1265" s="68" t="s">
        <v>1479</v>
      </c>
      <c r="S1265" s="349"/>
      <c r="T1265" s="272"/>
    </row>
    <row r="1266" spans="1:20" ht="51">
      <c r="A1266" s="191">
        <v>212</v>
      </c>
      <c r="B1266" s="68"/>
      <c r="C1266" s="212" t="s">
        <v>90</v>
      </c>
      <c r="D1266" s="213">
        <v>45709</v>
      </c>
      <c r="E1266" s="191" t="s">
        <v>3638</v>
      </c>
      <c r="F1266" s="191" t="s">
        <v>3</v>
      </c>
      <c r="G1266" s="191">
        <v>2261503</v>
      </c>
      <c r="H1266" s="68"/>
      <c r="I1266" s="197" t="s">
        <v>4750</v>
      </c>
      <c r="J1266" s="68"/>
      <c r="K1266" s="68"/>
      <c r="L1266" s="68"/>
      <c r="M1266" s="68"/>
      <c r="N1266" s="348"/>
      <c r="O1266" s="348"/>
      <c r="P1266" s="214">
        <v>0</v>
      </c>
      <c r="Q1266" s="214">
        <v>2670</v>
      </c>
      <c r="R1266" s="68" t="s">
        <v>1479</v>
      </c>
      <c r="S1266" s="349"/>
      <c r="T1266" s="272"/>
    </row>
    <row r="1267" spans="1:20" ht="51">
      <c r="A1267" s="191">
        <v>680</v>
      </c>
      <c r="B1267" s="68"/>
      <c r="C1267" s="212" t="s">
        <v>179</v>
      </c>
      <c r="D1267" s="213">
        <v>45709</v>
      </c>
      <c r="E1267" s="191" t="s">
        <v>3639</v>
      </c>
      <c r="F1267" s="191" t="s">
        <v>3</v>
      </c>
      <c r="G1267" s="191">
        <v>2261537</v>
      </c>
      <c r="H1267" s="68"/>
      <c r="I1267" s="197" t="s">
        <v>4751</v>
      </c>
      <c r="J1267" s="68"/>
      <c r="K1267" s="68"/>
      <c r="L1267" s="68"/>
      <c r="M1267" s="68"/>
      <c r="N1267" s="348"/>
      <c r="O1267" s="348"/>
      <c r="P1267" s="214">
        <v>0</v>
      </c>
      <c r="Q1267" s="214">
        <v>27</v>
      </c>
      <c r="R1267" s="68" t="s">
        <v>1479</v>
      </c>
      <c r="S1267" s="349"/>
      <c r="T1267" s="272"/>
    </row>
    <row r="1268" spans="1:20" ht="51">
      <c r="A1268" s="191">
        <v>30</v>
      </c>
      <c r="B1268" s="68"/>
      <c r="C1268" s="212" t="s">
        <v>638</v>
      </c>
      <c r="D1268" s="213">
        <v>45709</v>
      </c>
      <c r="E1268" s="191" t="s">
        <v>3640</v>
      </c>
      <c r="F1268" s="191" t="s">
        <v>3</v>
      </c>
      <c r="G1268" s="191">
        <v>2261538</v>
      </c>
      <c r="H1268" s="68"/>
      <c r="I1268" s="197" t="s">
        <v>4752</v>
      </c>
      <c r="J1268" s="68"/>
      <c r="K1268" s="68"/>
      <c r="L1268" s="68"/>
      <c r="M1268" s="68"/>
      <c r="N1268" s="348"/>
      <c r="O1268" s="348"/>
      <c r="P1268" s="214">
        <v>0</v>
      </c>
      <c r="Q1268" s="214">
        <v>1515</v>
      </c>
      <c r="R1268" s="68" t="s">
        <v>1479</v>
      </c>
      <c r="S1268" s="349"/>
      <c r="T1268" s="272"/>
    </row>
    <row r="1269" spans="1:20" ht="63.75">
      <c r="A1269" s="191" t="s">
        <v>542</v>
      </c>
      <c r="B1269" s="68"/>
      <c r="C1269" s="212" t="s">
        <v>687</v>
      </c>
      <c r="D1269" s="213">
        <v>45709</v>
      </c>
      <c r="E1269" s="191" t="s">
        <v>3641</v>
      </c>
      <c r="F1269" s="191" t="s">
        <v>10</v>
      </c>
      <c r="G1269" s="191">
        <v>19684</v>
      </c>
      <c r="H1269" s="68"/>
      <c r="I1269" s="197" t="s">
        <v>4753</v>
      </c>
      <c r="J1269" s="68"/>
      <c r="K1269" s="68"/>
      <c r="L1269" s="68"/>
      <c r="M1269" s="68"/>
      <c r="N1269" s="348"/>
      <c r="O1269" s="348"/>
      <c r="P1269" s="214">
        <v>13097.1</v>
      </c>
      <c r="Q1269" s="214">
        <v>0</v>
      </c>
      <c r="R1269" s="68" t="s">
        <v>1479</v>
      </c>
      <c r="S1269" s="349"/>
      <c r="T1269" s="272"/>
    </row>
    <row r="1270" spans="1:20" ht="63.75">
      <c r="A1270" s="191" t="s">
        <v>542</v>
      </c>
      <c r="B1270" s="68"/>
      <c r="C1270" s="212" t="s">
        <v>687</v>
      </c>
      <c r="D1270" s="213">
        <v>45709</v>
      </c>
      <c r="E1270" s="191" t="s">
        <v>3642</v>
      </c>
      <c r="F1270" s="191" t="s">
        <v>10</v>
      </c>
      <c r="G1270" s="191">
        <v>19683</v>
      </c>
      <c r="H1270" s="68"/>
      <c r="I1270" s="197" t="s">
        <v>4754</v>
      </c>
      <c r="J1270" s="68"/>
      <c r="K1270" s="68"/>
      <c r="L1270" s="68"/>
      <c r="M1270" s="68"/>
      <c r="N1270" s="348"/>
      <c r="O1270" s="348"/>
      <c r="P1270" s="214">
        <v>46554.76</v>
      </c>
      <c r="Q1270" s="214">
        <v>0</v>
      </c>
      <c r="R1270" s="68" t="s">
        <v>1479</v>
      </c>
      <c r="S1270" s="349"/>
      <c r="T1270" s="272"/>
    </row>
    <row r="1271" spans="1:20" ht="63.75">
      <c r="A1271" s="191" t="s">
        <v>544</v>
      </c>
      <c r="B1271" s="68"/>
      <c r="C1271" s="212" t="s">
        <v>679</v>
      </c>
      <c r="D1271" s="213">
        <v>45709</v>
      </c>
      <c r="E1271" s="191" t="s">
        <v>3643</v>
      </c>
      <c r="F1271" s="191" t="s">
        <v>6</v>
      </c>
      <c r="G1271" s="191">
        <v>2174836</v>
      </c>
      <c r="H1271" s="68"/>
      <c r="I1271" s="197" t="s">
        <v>4755</v>
      </c>
      <c r="J1271" s="68"/>
      <c r="K1271" s="68"/>
      <c r="L1271" s="68"/>
      <c r="M1271" s="68"/>
      <c r="N1271" s="348"/>
      <c r="O1271" s="348"/>
      <c r="P1271" s="214">
        <v>0</v>
      </c>
      <c r="Q1271" s="214">
        <v>164107.99</v>
      </c>
      <c r="R1271" s="68" t="s">
        <v>1479</v>
      </c>
      <c r="S1271" s="349"/>
      <c r="T1271" s="272"/>
    </row>
    <row r="1272" spans="1:20" ht="63.75">
      <c r="A1272" s="191" t="s">
        <v>544</v>
      </c>
      <c r="B1272" s="68"/>
      <c r="C1272" s="212" t="s">
        <v>679</v>
      </c>
      <c r="D1272" s="213">
        <v>45709</v>
      </c>
      <c r="E1272" s="191" t="s">
        <v>3644</v>
      </c>
      <c r="F1272" s="191" t="s">
        <v>6</v>
      </c>
      <c r="G1272" s="191">
        <v>2174851</v>
      </c>
      <c r="H1272" s="68"/>
      <c r="I1272" s="197" t="s">
        <v>4756</v>
      </c>
      <c r="J1272" s="68"/>
      <c r="K1272" s="68"/>
      <c r="L1272" s="68"/>
      <c r="M1272" s="68"/>
      <c r="N1272" s="348"/>
      <c r="O1272" s="348"/>
      <c r="P1272" s="214">
        <v>0</v>
      </c>
      <c r="Q1272" s="214">
        <v>2500</v>
      </c>
      <c r="R1272" s="68" t="s">
        <v>1479</v>
      </c>
      <c r="S1272" s="349"/>
      <c r="T1272" s="272"/>
    </row>
    <row r="1273" spans="1:20" ht="63.75">
      <c r="A1273" s="191" t="s">
        <v>542</v>
      </c>
      <c r="B1273" s="68"/>
      <c r="C1273" s="212" t="s">
        <v>687</v>
      </c>
      <c r="D1273" s="213">
        <v>45709</v>
      </c>
      <c r="E1273" s="191" t="s">
        <v>3645</v>
      </c>
      <c r="F1273" s="191" t="s">
        <v>10</v>
      </c>
      <c r="G1273" s="191">
        <v>19685</v>
      </c>
      <c r="H1273" s="68"/>
      <c r="I1273" s="197" t="s">
        <v>4757</v>
      </c>
      <c r="J1273" s="68"/>
      <c r="K1273" s="68"/>
      <c r="L1273" s="68"/>
      <c r="M1273" s="68"/>
      <c r="N1273" s="348"/>
      <c r="O1273" s="348"/>
      <c r="P1273" s="214">
        <v>3904.63</v>
      </c>
      <c r="Q1273" s="214">
        <v>0</v>
      </c>
      <c r="R1273" s="68" t="s">
        <v>1479</v>
      </c>
      <c r="S1273" s="349"/>
      <c r="T1273" s="272"/>
    </row>
    <row r="1274" spans="1:20" ht="89.25">
      <c r="A1274" s="191" t="s">
        <v>542</v>
      </c>
      <c r="B1274" s="68"/>
      <c r="C1274" s="212" t="s">
        <v>687</v>
      </c>
      <c r="D1274" s="213">
        <v>45709</v>
      </c>
      <c r="E1274" s="191" t="s">
        <v>3646</v>
      </c>
      <c r="F1274" s="191" t="s">
        <v>6</v>
      </c>
      <c r="G1274" s="191">
        <v>1119926</v>
      </c>
      <c r="H1274" s="68"/>
      <c r="I1274" s="197" t="s">
        <v>4758</v>
      </c>
      <c r="J1274" s="68"/>
      <c r="K1274" s="68"/>
      <c r="L1274" s="68"/>
      <c r="M1274" s="68"/>
      <c r="N1274" s="348"/>
      <c r="O1274" s="348"/>
      <c r="P1274" s="214">
        <v>0</v>
      </c>
      <c r="Q1274" s="214">
        <v>200000000</v>
      </c>
      <c r="R1274" s="68" t="s">
        <v>1479</v>
      </c>
      <c r="S1274" s="349"/>
      <c r="T1274" s="272"/>
    </row>
    <row r="1275" spans="1:20" ht="76.5">
      <c r="A1275" s="191" t="s">
        <v>542</v>
      </c>
      <c r="B1275" s="68"/>
      <c r="C1275" s="212" t="s">
        <v>687</v>
      </c>
      <c r="D1275" s="213">
        <v>45709</v>
      </c>
      <c r="E1275" s="191" t="s">
        <v>3648</v>
      </c>
      <c r="F1275" s="191" t="s">
        <v>10</v>
      </c>
      <c r="G1275" s="191">
        <v>1119927</v>
      </c>
      <c r="H1275" s="68"/>
      <c r="I1275" s="197" t="s">
        <v>4760</v>
      </c>
      <c r="J1275" s="68"/>
      <c r="K1275" s="68"/>
      <c r="L1275" s="68"/>
      <c r="M1275" s="68"/>
      <c r="N1275" s="348"/>
      <c r="O1275" s="348"/>
      <c r="P1275" s="214">
        <v>60</v>
      </c>
      <c r="Q1275" s="214">
        <v>0</v>
      </c>
      <c r="R1275" s="68" t="s">
        <v>1479</v>
      </c>
      <c r="S1275" s="349"/>
      <c r="T1275" s="272"/>
    </row>
    <row r="1276" spans="1:20" ht="76.5">
      <c r="A1276" s="191" t="s">
        <v>542</v>
      </c>
      <c r="B1276" s="68"/>
      <c r="C1276" s="212" t="s">
        <v>687</v>
      </c>
      <c r="D1276" s="213">
        <v>45709</v>
      </c>
      <c r="E1276" s="191" t="s">
        <v>3649</v>
      </c>
      <c r="F1276" s="191" t="s">
        <v>10</v>
      </c>
      <c r="G1276" s="191">
        <v>1119928</v>
      </c>
      <c r="H1276" s="68"/>
      <c r="I1276" s="197" t="s">
        <v>4761</v>
      </c>
      <c r="J1276" s="68"/>
      <c r="K1276" s="68"/>
      <c r="L1276" s="68"/>
      <c r="M1276" s="68"/>
      <c r="N1276" s="348"/>
      <c r="O1276" s="348"/>
      <c r="P1276" s="214">
        <v>200000000</v>
      </c>
      <c r="Q1276" s="214">
        <v>0</v>
      </c>
      <c r="R1276" s="68" t="s">
        <v>1479</v>
      </c>
      <c r="S1276" s="349"/>
      <c r="T1276" s="272"/>
    </row>
    <row r="1277" spans="1:20" ht="51">
      <c r="A1277" s="191" t="s">
        <v>542</v>
      </c>
      <c r="B1277" s="68"/>
      <c r="C1277" s="212" t="s">
        <v>687</v>
      </c>
      <c r="D1277" s="213">
        <v>45709</v>
      </c>
      <c r="E1277" s="191" t="s">
        <v>3650</v>
      </c>
      <c r="F1277" s="191" t="s">
        <v>10</v>
      </c>
      <c r="G1277" s="191">
        <v>1119929</v>
      </c>
      <c r="H1277" s="68"/>
      <c r="I1277" s="197" t="s">
        <v>4762</v>
      </c>
      <c r="J1277" s="68"/>
      <c r="K1277" s="68"/>
      <c r="L1277" s="68"/>
      <c r="M1277" s="68"/>
      <c r="N1277" s="348"/>
      <c r="O1277" s="348"/>
      <c r="P1277" s="214">
        <v>60</v>
      </c>
      <c r="Q1277" s="214">
        <v>0</v>
      </c>
      <c r="R1277" s="68" t="s">
        <v>1479</v>
      </c>
      <c r="S1277" s="349"/>
      <c r="T1277" s="272"/>
    </row>
    <row r="1278" spans="1:20" ht="76.5">
      <c r="A1278" s="191">
        <v>117</v>
      </c>
      <c r="B1278" s="68"/>
      <c r="C1278" s="212" t="s">
        <v>54</v>
      </c>
      <c r="D1278" s="213">
        <v>45709</v>
      </c>
      <c r="E1278" s="191" t="s">
        <v>3651</v>
      </c>
      <c r="F1278" s="191" t="s">
        <v>10</v>
      </c>
      <c r="G1278" s="191">
        <v>1119966</v>
      </c>
      <c r="H1278" s="68"/>
      <c r="I1278" s="197" t="s">
        <v>4763</v>
      </c>
      <c r="J1278" s="68"/>
      <c r="K1278" s="68"/>
      <c r="L1278" s="68"/>
      <c r="M1278" s="68"/>
      <c r="N1278" s="348"/>
      <c r="O1278" s="348"/>
      <c r="P1278" s="214">
        <v>60</v>
      </c>
      <c r="Q1278" s="214">
        <v>0</v>
      </c>
      <c r="R1278" s="68" t="s">
        <v>1479</v>
      </c>
      <c r="S1278" s="349"/>
      <c r="T1278" s="272"/>
    </row>
    <row r="1279" spans="1:20" ht="63.75">
      <c r="A1279" s="191" t="s">
        <v>542</v>
      </c>
      <c r="B1279" s="68"/>
      <c r="C1279" s="212" t="s">
        <v>687</v>
      </c>
      <c r="D1279" s="213">
        <v>45709</v>
      </c>
      <c r="E1279" s="191" t="s">
        <v>3652</v>
      </c>
      <c r="F1279" s="191" t="s">
        <v>19</v>
      </c>
      <c r="G1279" s="191">
        <v>1119939</v>
      </c>
      <c r="H1279" s="68"/>
      <c r="I1279" s="197" t="s">
        <v>4764</v>
      </c>
      <c r="J1279" s="68"/>
      <c r="K1279" s="68"/>
      <c r="L1279" s="68"/>
      <c r="M1279" s="68"/>
      <c r="N1279" s="348"/>
      <c r="O1279" s="348"/>
      <c r="P1279" s="214">
        <v>7229189.6200000001</v>
      </c>
      <c r="Q1279" s="214">
        <v>0</v>
      </c>
      <c r="R1279" s="68" t="s">
        <v>1479</v>
      </c>
      <c r="S1279" s="349"/>
      <c r="T1279" s="272"/>
    </row>
    <row r="1280" spans="1:20" ht="76.5">
      <c r="A1280" s="191" t="s">
        <v>542</v>
      </c>
      <c r="B1280" s="68"/>
      <c r="C1280" s="212" t="s">
        <v>687</v>
      </c>
      <c r="D1280" s="213">
        <v>45709</v>
      </c>
      <c r="E1280" s="191" t="s">
        <v>3653</v>
      </c>
      <c r="F1280" s="191" t="s">
        <v>10</v>
      </c>
      <c r="G1280" s="191">
        <v>1119939</v>
      </c>
      <c r="H1280" s="68"/>
      <c r="I1280" s="197" t="s">
        <v>4765</v>
      </c>
      <c r="J1280" s="68"/>
      <c r="K1280" s="68"/>
      <c r="L1280" s="68"/>
      <c r="M1280" s="68"/>
      <c r="N1280" s="348"/>
      <c r="O1280" s="348"/>
      <c r="P1280" s="214">
        <v>7485.34</v>
      </c>
      <c r="Q1280" s="214">
        <v>0</v>
      </c>
      <c r="R1280" s="68" t="s">
        <v>1479</v>
      </c>
      <c r="S1280" s="349"/>
      <c r="T1280" s="272"/>
    </row>
    <row r="1281" spans="1:20" ht="76.5">
      <c r="A1281" s="191">
        <v>513</v>
      </c>
      <c r="B1281" s="68"/>
      <c r="C1281" s="212" t="s">
        <v>160</v>
      </c>
      <c r="D1281" s="213">
        <v>45709</v>
      </c>
      <c r="E1281" s="191" t="s">
        <v>3654</v>
      </c>
      <c r="F1281" s="191" t="s">
        <v>10</v>
      </c>
      <c r="G1281" s="191">
        <v>1119963</v>
      </c>
      <c r="H1281" s="68"/>
      <c r="I1281" s="197" t="s">
        <v>4766</v>
      </c>
      <c r="J1281" s="68"/>
      <c r="K1281" s="68"/>
      <c r="L1281" s="68"/>
      <c r="M1281" s="68"/>
      <c r="N1281" s="348"/>
      <c r="O1281" s="348"/>
      <c r="P1281" s="214">
        <v>60</v>
      </c>
      <c r="Q1281" s="214">
        <v>0</v>
      </c>
      <c r="R1281" s="68" t="s">
        <v>1479</v>
      </c>
      <c r="S1281" s="349"/>
      <c r="T1281" s="272"/>
    </row>
    <row r="1282" spans="1:20" ht="63.75">
      <c r="A1282" s="191">
        <v>597</v>
      </c>
      <c r="B1282" s="68"/>
      <c r="C1282" s="212" t="s">
        <v>673</v>
      </c>
      <c r="D1282" s="213">
        <v>45709</v>
      </c>
      <c r="E1282" s="191" t="s">
        <v>3655</v>
      </c>
      <c r="F1282" s="191" t="s">
        <v>6</v>
      </c>
      <c r="G1282" s="191">
        <v>3040719</v>
      </c>
      <c r="H1282" s="68"/>
      <c r="I1282" s="197" t="s">
        <v>4767</v>
      </c>
      <c r="J1282" s="68"/>
      <c r="K1282" s="68"/>
      <c r="L1282" s="68"/>
      <c r="M1282" s="68"/>
      <c r="N1282" s="348"/>
      <c r="O1282" s="348"/>
      <c r="P1282" s="214">
        <v>0</v>
      </c>
      <c r="Q1282" s="214">
        <v>197842.4</v>
      </c>
      <c r="R1282" s="68" t="s">
        <v>1479</v>
      </c>
      <c r="S1282" s="349"/>
      <c r="T1282" s="272"/>
    </row>
    <row r="1283" spans="1:20" ht="63.75">
      <c r="A1283" s="191">
        <v>513</v>
      </c>
      <c r="B1283" s="68"/>
      <c r="C1283" s="212" t="s">
        <v>160</v>
      </c>
      <c r="D1283" s="213">
        <v>45709</v>
      </c>
      <c r="E1283" s="191" t="s">
        <v>3656</v>
      </c>
      <c r="F1283" s="191" t="s">
        <v>14</v>
      </c>
      <c r="G1283" s="191">
        <v>3040713</v>
      </c>
      <c r="H1283" s="68"/>
      <c r="I1283" s="197" t="s">
        <v>4768</v>
      </c>
      <c r="J1283" s="68"/>
      <c r="K1283" s="68"/>
      <c r="L1283" s="68"/>
      <c r="M1283" s="68"/>
      <c r="N1283" s="348"/>
      <c r="O1283" s="348"/>
      <c r="P1283" s="214">
        <v>60</v>
      </c>
      <c r="Q1283" s="214">
        <v>0</v>
      </c>
      <c r="R1283" s="68" t="s">
        <v>1479</v>
      </c>
      <c r="S1283" s="349"/>
      <c r="T1283" s="272"/>
    </row>
    <row r="1284" spans="1:20" ht="63.75">
      <c r="A1284" s="191">
        <v>597</v>
      </c>
      <c r="B1284" s="68"/>
      <c r="C1284" s="212" t="s">
        <v>673</v>
      </c>
      <c r="D1284" s="213">
        <v>45709</v>
      </c>
      <c r="E1284" s="191" t="s">
        <v>3657</v>
      </c>
      <c r="F1284" s="191" t="s">
        <v>14</v>
      </c>
      <c r="G1284" s="191">
        <v>3040720</v>
      </c>
      <c r="H1284" s="68"/>
      <c r="I1284" s="197" t="s">
        <v>4769</v>
      </c>
      <c r="J1284" s="68"/>
      <c r="K1284" s="68"/>
      <c r="L1284" s="68"/>
      <c r="M1284" s="68"/>
      <c r="N1284" s="348"/>
      <c r="O1284" s="348"/>
      <c r="P1284" s="214">
        <v>60</v>
      </c>
      <c r="Q1284" s="214">
        <v>0</v>
      </c>
      <c r="R1284" s="68" t="s">
        <v>1479</v>
      </c>
      <c r="S1284" s="349"/>
      <c r="T1284" s="272"/>
    </row>
    <row r="1285" spans="1:20" ht="63.75">
      <c r="A1285" s="191">
        <v>117</v>
      </c>
      <c r="B1285" s="68"/>
      <c r="C1285" s="212" t="s">
        <v>54</v>
      </c>
      <c r="D1285" s="213">
        <v>45709</v>
      </c>
      <c r="E1285" s="191" t="s">
        <v>3658</v>
      </c>
      <c r="F1285" s="191" t="s">
        <v>10</v>
      </c>
      <c r="G1285" s="191">
        <v>1119974</v>
      </c>
      <c r="H1285" s="68"/>
      <c r="I1285" s="197" t="s">
        <v>4770</v>
      </c>
      <c r="J1285" s="68"/>
      <c r="K1285" s="68"/>
      <c r="L1285" s="68"/>
      <c r="M1285" s="68"/>
      <c r="N1285" s="348"/>
      <c r="O1285" s="348"/>
      <c r="P1285" s="214">
        <v>60</v>
      </c>
      <c r="Q1285" s="214">
        <v>0</v>
      </c>
      <c r="R1285" s="68" t="s">
        <v>1479</v>
      </c>
      <c r="S1285" s="349"/>
      <c r="T1285" s="272"/>
    </row>
    <row r="1286" spans="1:20" ht="38.25">
      <c r="A1286" s="191">
        <v>46</v>
      </c>
      <c r="B1286" s="68"/>
      <c r="C1286" s="212" t="s">
        <v>1367</v>
      </c>
      <c r="D1286" s="213">
        <v>45712</v>
      </c>
      <c r="E1286" s="191" t="s">
        <v>3659</v>
      </c>
      <c r="F1286" s="191" t="s">
        <v>3</v>
      </c>
      <c r="G1286" s="191">
        <v>2261884</v>
      </c>
      <c r="H1286" s="68"/>
      <c r="I1286" s="197" t="s">
        <v>4771</v>
      </c>
      <c r="J1286" s="68"/>
      <c r="K1286" s="68"/>
      <c r="L1286" s="68"/>
      <c r="M1286" s="68"/>
      <c r="N1286" s="348"/>
      <c r="O1286" s="348"/>
      <c r="P1286" s="214">
        <v>0</v>
      </c>
      <c r="Q1286" s="214">
        <v>500</v>
      </c>
      <c r="R1286" s="68" t="s">
        <v>1479</v>
      </c>
      <c r="S1286" s="349"/>
      <c r="T1286" s="272"/>
    </row>
    <row r="1287" spans="1:20" ht="51">
      <c r="A1287" s="191">
        <v>595</v>
      </c>
      <c r="B1287" s="68"/>
      <c r="C1287" s="212" t="s">
        <v>609</v>
      </c>
      <c r="D1287" s="213">
        <v>45712</v>
      </c>
      <c r="E1287" s="191" t="s">
        <v>3660</v>
      </c>
      <c r="F1287" s="191" t="s">
        <v>3</v>
      </c>
      <c r="G1287" s="191">
        <v>2261886</v>
      </c>
      <c r="H1287" s="68"/>
      <c r="I1287" s="197" t="s">
        <v>4772</v>
      </c>
      <c r="J1287" s="68"/>
      <c r="K1287" s="68"/>
      <c r="L1287" s="68"/>
      <c r="M1287" s="68"/>
      <c r="N1287" s="348"/>
      <c r="O1287" s="348"/>
      <c r="P1287" s="214">
        <v>0</v>
      </c>
      <c r="Q1287" s="214">
        <v>212</v>
      </c>
      <c r="R1287" s="68" t="s">
        <v>1479</v>
      </c>
      <c r="S1287" s="349"/>
      <c r="T1287" s="272"/>
    </row>
    <row r="1288" spans="1:20" ht="38.25">
      <c r="A1288" s="191">
        <v>46</v>
      </c>
      <c r="B1288" s="68"/>
      <c r="C1288" s="212" t="s">
        <v>1367</v>
      </c>
      <c r="D1288" s="213">
        <v>45712</v>
      </c>
      <c r="E1288" s="191" t="s">
        <v>3661</v>
      </c>
      <c r="F1288" s="191" t="s">
        <v>3</v>
      </c>
      <c r="G1288" s="191">
        <v>2261897</v>
      </c>
      <c r="H1288" s="68"/>
      <c r="I1288" s="197" t="s">
        <v>4773</v>
      </c>
      <c r="J1288" s="68"/>
      <c r="K1288" s="68"/>
      <c r="L1288" s="68"/>
      <c r="M1288" s="68"/>
      <c r="N1288" s="348"/>
      <c r="O1288" s="348"/>
      <c r="P1288" s="214">
        <v>0</v>
      </c>
      <c r="Q1288" s="214">
        <v>3330</v>
      </c>
      <c r="R1288" s="68" t="s">
        <v>1479</v>
      </c>
      <c r="S1288" s="349"/>
      <c r="T1288" s="272"/>
    </row>
    <row r="1289" spans="1:20" ht="38.25">
      <c r="A1289" s="191">
        <v>46</v>
      </c>
      <c r="B1289" s="68"/>
      <c r="C1289" s="212" t="s">
        <v>1367</v>
      </c>
      <c r="D1289" s="213">
        <v>45712</v>
      </c>
      <c r="E1289" s="191" t="s">
        <v>3662</v>
      </c>
      <c r="F1289" s="191" t="s">
        <v>3</v>
      </c>
      <c r="G1289" s="191">
        <v>2261899</v>
      </c>
      <c r="H1289" s="68"/>
      <c r="I1289" s="197" t="s">
        <v>4774</v>
      </c>
      <c r="J1289" s="68"/>
      <c r="K1289" s="68"/>
      <c r="L1289" s="68"/>
      <c r="M1289" s="68"/>
      <c r="N1289" s="348"/>
      <c r="O1289" s="348"/>
      <c r="P1289" s="214">
        <v>0</v>
      </c>
      <c r="Q1289" s="214">
        <v>3500</v>
      </c>
      <c r="R1289" s="68" t="s">
        <v>1479</v>
      </c>
      <c r="S1289" s="349"/>
      <c r="T1289" s="272"/>
    </row>
    <row r="1290" spans="1:20" ht="38.25">
      <c r="A1290" s="191">
        <v>46</v>
      </c>
      <c r="B1290" s="68"/>
      <c r="C1290" s="212" t="s">
        <v>1367</v>
      </c>
      <c r="D1290" s="213">
        <v>45712</v>
      </c>
      <c r="E1290" s="191" t="s">
        <v>3663</v>
      </c>
      <c r="F1290" s="191" t="s">
        <v>3</v>
      </c>
      <c r="G1290" s="191">
        <v>2261907</v>
      </c>
      <c r="H1290" s="68"/>
      <c r="I1290" s="197" t="s">
        <v>2614</v>
      </c>
      <c r="J1290" s="68"/>
      <c r="K1290" s="68"/>
      <c r="L1290" s="68"/>
      <c r="M1290" s="68"/>
      <c r="N1290" s="348"/>
      <c r="O1290" s="348"/>
      <c r="P1290" s="214">
        <v>0</v>
      </c>
      <c r="Q1290" s="214">
        <v>800</v>
      </c>
      <c r="R1290" s="68" t="s">
        <v>1479</v>
      </c>
      <c r="S1290" s="349"/>
      <c r="T1290" s="272"/>
    </row>
    <row r="1291" spans="1:20" ht="51">
      <c r="A1291" s="191" t="s">
        <v>550</v>
      </c>
      <c r="B1291" s="68"/>
      <c r="C1291" s="212" t="s">
        <v>589</v>
      </c>
      <c r="D1291" s="213">
        <v>45712</v>
      </c>
      <c r="E1291" s="191" t="s">
        <v>3664</v>
      </c>
      <c r="F1291" s="191" t="s">
        <v>3</v>
      </c>
      <c r="G1291" s="191">
        <v>2261933</v>
      </c>
      <c r="H1291" s="68"/>
      <c r="I1291" s="197" t="s">
        <v>4775</v>
      </c>
      <c r="J1291" s="68"/>
      <c r="K1291" s="68"/>
      <c r="L1291" s="68"/>
      <c r="M1291" s="68"/>
      <c r="N1291" s="348"/>
      <c r="O1291" s="348"/>
      <c r="P1291" s="214">
        <v>0</v>
      </c>
      <c r="Q1291" s="214">
        <v>3817.43</v>
      </c>
      <c r="R1291" s="68" t="s">
        <v>1479</v>
      </c>
      <c r="S1291" s="349"/>
      <c r="T1291" s="272"/>
    </row>
    <row r="1292" spans="1:20" ht="51">
      <c r="A1292" s="191">
        <v>46</v>
      </c>
      <c r="B1292" s="68"/>
      <c r="C1292" s="212" t="s">
        <v>1367</v>
      </c>
      <c r="D1292" s="213">
        <v>45712</v>
      </c>
      <c r="E1292" s="191" t="s">
        <v>3665</v>
      </c>
      <c r="F1292" s="191" t="s">
        <v>3</v>
      </c>
      <c r="G1292" s="191">
        <v>2261993</v>
      </c>
      <c r="H1292" s="68"/>
      <c r="I1292" s="197" t="s">
        <v>4776</v>
      </c>
      <c r="J1292" s="68"/>
      <c r="K1292" s="68"/>
      <c r="L1292" s="68"/>
      <c r="M1292" s="68"/>
      <c r="N1292" s="348"/>
      <c r="O1292" s="348"/>
      <c r="P1292" s="214">
        <v>0</v>
      </c>
      <c r="Q1292" s="214">
        <v>5000</v>
      </c>
      <c r="R1292" s="68" t="s">
        <v>1479</v>
      </c>
      <c r="S1292" s="349"/>
      <c r="T1292" s="272"/>
    </row>
    <row r="1293" spans="1:20" ht="63.75">
      <c r="A1293" s="191">
        <v>291</v>
      </c>
      <c r="B1293" s="68"/>
      <c r="C1293" s="212" t="s">
        <v>119</v>
      </c>
      <c r="D1293" s="213">
        <v>45712</v>
      </c>
      <c r="E1293" s="191" t="s">
        <v>3666</v>
      </c>
      <c r="F1293" s="191" t="s">
        <v>3</v>
      </c>
      <c r="G1293" s="191">
        <v>2262014</v>
      </c>
      <c r="H1293" s="68"/>
      <c r="I1293" s="197" t="s">
        <v>4777</v>
      </c>
      <c r="J1293" s="68"/>
      <c r="K1293" s="68"/>
      <c r="L1293" s="68"/>
      <c r="M1293" s="68"/>
      <c r="N1293" s="348"/>
      <c r="O1293" s="348"/>
      <c r="P1293" s="214">
        <v>0</v>
      </c>
      <c r="Q1293" s="214">
        <v>23877.54</v>
      </c>
      <c r="R1293" s="68" t="s">
        <v>1479</v>
      </c>
      <c r="S1293" s="349"/>
      <c r="T1293" s="272"/>
    </row>
    <row r="1294" spans="1:20" ht="38.25">
      <c r="A1294" s="191" t="s">
        <v>550</v>
      </c>
      <c r="B1294" s="68"/>
      <c r="C1294" s="212" t="s">
        <v>589</v>
      </c>
      <c r="D1294" s="213">
        <v>45712</v>
      </c>
      <c r="E1294" s="191" t="s">
        <v>3667</v>
      </c>
      <c r="F1294" s="191" t="s">
        <v>3</v>
      </c>
      <c r="G1294" s="191">
        <v>2262109</v>
      </c>
      <c r="H1294" s="68"/>
      <c r="I1294" s="197" t="s">
        <v>4778</v>
      </c>
      <c r="J1294" s="68"/>
      <c r="K1294" s="68"/>
      <c r="L1294" s="68"/>
      <c r="M1294" s="68"/>
      <c r="N1294" s="348"/>
      <c r="O1294" s="348"/>
      <c r="P1294" s="214">
        <v>0</v>
      </c>
      <c r="Q1294" s="214">
        <v>18</v>
      </c>
      <c r="R1294" s="68" t="s">
        <v>1479</v>
      </c>
      <c r="S1294" s="349"/>
      <c r="T1294" s="272"/>
    </row>
    <row r="1295" spans="1:20" ht="38.25">
      <c r="A1295" s="191" t="s">
        <v>550</v>
      </c>
      <c r="B1295" s="68"/>
      <c r="C1295" s="212" t="s">
        <v>589</v>
      </c>
      <c r="D1295" s="213">
        <v>45712</v>
      </c>
      <c r="E1295" s="191" t="s">
        <v>3668</v>
      </c>
      <c r="F1295" s="191" t="s">
        <v>3</v>
      </c>
      <c r="G1295" s="191">
        <v>2262110</v>
      </c>
      <c r="H1295" s="68"/>
      <c r="I1295" s="197" t="s">
        <v>4779</v>
      </c>
      <c r="J1295" s="68"/>
      <c r="K1295" s="68"/>
      <c r="L1295" s="68"/>
      <c r="M1295" s="68"/>
      <c r="N1295" s="348"/>
      <c r="O1295" s="348"/>
      <c r="P1295" s="214">
        <v>0</v>
      </c>
      <c r="Q1295" s="214">
        <v>18</v>
      </c>
      <c r="R1295" s="68" t="s">
        <v>1479</v>
      </c>
      <c r="S1295" s="349"/>
      <c r="T1295" s="272"/>
    </row>
    <row r="1296" spans="1:20" ht="51">
      <c r="A1296" s="191">
        <v>650</v>
      </c>
      <c r="B1296" s="68"/>
      <c r="C1296" s="212" t="s">
        <v>175</v>
      </c>
      <c r="D1296" s="213">
        <v>45712</v>
      </c>
      <c r="E1296" s="191" t="s">
        <v>3669</v>
      </c>
      <c r="F1296" s="191" t="s">
        <v>3</v>
      </c>
      <c r="G1296" s="191">
        <v>2262113</v>
      </c>
      <c r="H1296" s="68"/>
      <c r="I1296" s="197" t="s">
        <v>4780</v>
      </c>
      <c r="J1296" s="68"/>
      <c r="K1296" s="68"/>
      <c r="L1296" s="68"/>
      <c r="M1296" s="68"/>
      <c r="N1296" s="348"/>
      <c r="O1296" s="348"/>
      <c r="P1296" s="214">
        <v>0</v>
      </c>
      <c r="Q1296" s="214">
        <v>18</v>
      </c>
      <c r="R1296" s="68" t="s">
        <v>1479</v>
      </c>
      <c r="S1296" s="349"/>
      <c r="T1296" s="272"/>
    </row>
    <row r="1297" spans="1:20" ht="51">
      <c r="A1297" s="191">
        <v>290</v>
      </c>
      <c r="B1297" s="68"/>
      <c r="C1297" s="212" t="s">
        <v>118</v>
      </c>
      <c r="D1297" s="213">
        <v>45712</v>
      </c>
      <c r="E1297" s="191" t="s">
        <v>3670</v>
      </c>
      <c r="F1297" s="191" t="s">
        <v>3</v>
      </c>
      <c r="G1297" s="191">
        <v>2261889</v>
      </c>
      <c r="H1297" s="68"/>
      <c r="I1297" s="197" t="s">
        <v>4781</v>
      </c>
      <c r="J1297" s="68"/>
      <c r="K1297" s="68"/>
      <c r="L1297" s="68"/>
      <c r="M1297" s="68"/>
      <c r="N1297" s="348"/>
      <c r="O1297" s="348"/>
      <c r="P1297" s="214">
        <v>0</v>
      </c>
      <c r="Q1297" s="214">
        <v>1124.24</v>
      </c>
      <c r="R1297" s="68" t="s">
        <v>1479</v>
      </c>
      <c r="S1297" s="349"/>
      <c r="T1297" s="272"/>
    </row>
    <row r="1298" spans="1:20" ht="51">
      <c r="A1298" s="191">
        <v>290</v>
      </c>
      <c r="B1298" s="68"/>
      <c r="C1298" s="212" t="s">
        <v>118</v>
      </c>
      <c r="D1298" s="213">
        <v>45712</v>
      </c>
      <c r="E1298" s="191" t="s">
        <v>3671</v>
      </c>
      <c r="F1298" s="191" t="s">
        <v>3</v>
      </c>
      <c r="G1298" s="191">
        <v>2261891</v>
      </c>
      <c r="H1298" s="68"/>
      <c r="I1298" s="197" t="s">
        <v>4782</v>
      </c>
      <c r="J1298" s="68"/>
      <c r="K1298" s="68"/>
      <c r="L1298" s="68"/>
      <c r="M1298" s="68"/>
      <c r="N1298" s="348"/>
      <c r="O1298" s="348"/>
      <c r="P1298" s="214">
        <v>0</v>
      </c>
      <c r="Q1298" s="214">
        <v>58758.559999999998</v>
      </c>
      <c r="R1298" s="68" t="s">
        <v>1479</v>
      </c>
      <c r="S1298" s="349"/>
      <c r="T1298" s="272"/>
    </row>
    <row r="1299" spans="1:20" ht="51">
      <c r="A1299" s="191">
        <v>290</v>
      </c>
      <c r="B1299" s="68"/>
      <c r="C1299" s="212" t="s">
        <v>118</v>
      </c>
      <c r="D1299" s="213">
        <v>45712</v>
      </c>
      <c r="E1299" s="191" t="s">
        <v>3672</v>
      </c>
      <c r="F1299" s="191" t="s">
        <v>3</v>
      </c>
      <c r="G1299" s="191">
        <v>2261892</v>
      </c>
      <c r="H1299" s="68"/>
      <c r="I1299" s="197" t="s">
        <v>4783</v>
      </c>
      <c r="J1299" s="68"/>
      <c r="K1299" s="68"/>
      <c r="L1299" s="68"/>
      <c r="M1299" s="68"/>
      <c r="N1299" s="348"/>
      <c r="O1299" s="348"/>
      <c r="P1299" s="214">
        <v>0</v>
      </c>
      <c r="Q1299" s="214">
        <v>250</v>
      </c>
      <c r="R1299" s="68" t="s">
        <v>1479</v>
      </c>
      <c r="S1299" s="349"/>
      <c r="T1299" s="272"/>
    </row>
    <row r="1300" spans="1:20" ht="63.75">
      <c r="A1300" s="191">
        <v>35</v>
      </c>
      <c r="B1300" s="68"/>
      <c r="C1300" s="212" t="s">
        <v>43</v>
      </c>
      <c r="D1300" s="213">
        <v>45712</v>
      </c>
      <c r="E1300" s="191" t="s">
        <v>3673</v>
      </c>
      <c r="F1300" s="191" t="s">
        <v>3</v>
      </c>
      <c r="G1300" s="191">
        <v>2261893</v>
      </c>
      <c r="H1300" s="68"/>
      <c r="I1300" s="197" t="s">
        <v>4784</v>
      </c>
      <c r="J1300" s="68"/>
      <c r="K1300" s="68"/>
      <c r="L1300" s="68"/>
      <c r="M1300" s="68"/>
      <c r="N1300" s="348"/>
      <c r="O1300" s="348"/>
      <c r="P1300" s="214">
        <v>0</v>
      </c>
      <c r="Q1300" s="214">
        <v>696</v>
      </c>
      <c r="R1300" s="68" t="s">
        <v>1479</v>
      </c>
      <c r="S1300" s="349"/>
      <c r="T1300" s="272"/>
    </row>
    <row r="1301" spans="1:20" ht="51">
      <c r="A1301" s="191">
        <v>373</v>
      </c>
      <c r="B1301" s="68"/>
      <c r="C1301" s="212" t="s">
        <v>605</v>
      </c>
      <c r="D1301" s="213">
        <v>45712</v>
      </c>
      <c r="E1301" s="191" t="s">
        <v>3674</v>
      </c>
      <c r="F1301" s="191" t="s">
        <v>3</v>
      </c>
      <c r="G1301" s="191">
        <v>2261905</v>
      </c>
      <c r="H1301" s="68"/>
      <c r="I1301" s="197" t="s">
        <v>4785</v>
      </c>
      <c r="J1301" s="68"/>
      <c r="K1301" s="68"/>
      <c r="L1301" s="68"/>
      <c r="M1301" s="68"/>
      <c r="N1301" s="348"/>
      <c r="O1301" s="348"/>
      <c r="P1301" s="214">
        <v>0</v>
      </c>
      <c r="Q1301" s="214">
        <v>803.9</v>
      </c>
      <c r="R1301" s="68" t="s">
        <v>1479</v>
      </c>
      <c r="S1301" s="349"/>
      <c r="T1301" s="272"/>
    </row>
    <row r="1302" spans="1:20" ht="51">
      <c r="A1302" s="191">
        <v>578</v>
      </c>
      <c r="B1302" s="68"/>
      <c r="C1302" s="212" t="s">
        <v>168</v>
      </c>
      <c r="D1302" s="213">
        <v>45712</v>
      </c>
      <c r="E1302" s="191" t="s">
        <v>3675</v>
      </c>
      <c r="F1302" s="191" t="s">
        <v>3</v>
      </c>
      <c r="G1302" s="191">
        <v>2261949</v>
      </c>
      <c r="H1302" s="68"/>
      <c r="I1302" s="197" t="s">
        <v>4786</v>
      </c>
      <c r="J1302" s="68"/>
      <c r="K1302" s="68"/>
      <c r="L1302" s="68"/>
      <c r="M1302" s="68"/>
      <c r="N1302" s="348"/>
      <c r="O1302" s="348"/>
      <c r="P1302" s="214">
        <v>0</v>
      </c>
      <c r="Q1302" s="214">
        <v>435.5</v>
      </c>
      <c r="R1302" s="68" t="s">
        <v>1479</v>
      </c>
      <c r="S1302" s="349"/>
      <c r="T1302" s="272"/>
    </row>
    <row r="1303" spans="1:20" ht="51">
      <c r="A1303" s="191">
        <v>292</v>
      </c>
      <c r="B1303" s="68"/>
      <c r="C1303" s="212" t="s">
        <v>120</v>
      </c>
      <c r="D1303" s="213">
        <v>45712</v>
      </c>
      <c r="E1303" s="191" t="s">
        <v>3676</v>
      </c>
      <c r="F1303" s="191" t="s">
        <v>3</v>
      </c>
      <c r="G1303" s="191">
        <v>2261963</v>
      </c>
      <c r="H1303" s="68"/>
      <c r="I1303" s="197" t="s">
        <v>4787</v>
      </c>
      <c r="J1303" s="68"/>
      <c r="K1303" s="68"/>
      <c r="L1303" s="68"/>
      <c r="M1303" s="68"/>
      <c r="N1303" s="348"/>
      <c r="O1303" s="348"/>
      <c r="P1303" s="214">
        <v>0</v>
      </c>
      <c r="Q1303" s="214">
        <v>39200.54</v>
      </c>
      <c r="R1303" s="68" t="s">
        <v>1479</v>
      </c>
      <c r="S1303" s="349"/>
      <c r="T1303" s="272"/>
    </row>
    <row r="1304" spans="1:20" ht="51">
      <c r="A1304" s="191" t="s">
        <v>541</v>
      </c>
      <c r="B1304" s="68"/>
      <c r="C1304" s="212" t="s">
        <v>590</v>
      </c>
      <c r="D1304" s="213">
        <v>45712</v>
      </c>
      <c r="E1304" s="191" t="s">
        <v>3677</v>
      </c>
      <c r="F1304" s="191" t="s">
        <v>3</v>
      </c>
      <c r="G1304" s="191">
        <v>2261988</v>
      </c>
      <c r="H1304" s="68"/>
      <c r="I1304" s="197" t="s">
        <v>4788</v>
      </c>
      <c r="J1304" s="68"/>
      <c r="K1304" s="68"/>
      <c r="L1304" s="68"/>
      <c r="M1304" s="68"/>
      <c r="N1304" s="348"/>
      <c r="O1304" s="348"/>
      <c r="P1304" s="214">
        <v>0</v>
      </c>
      <c r="Q1304" s="214">
        <v>188555.96</v>
      </c>
      <c r="R1304" s="68" t="s">
        <v>1479</v>
      </c>
      <c r="S1304" s="349"/>
      <c r="T1304" s="272"/>
    </row>
    <row r="1305" spans="1:20" ht="38.25">
      <c r="A1305" s="191">
        <v>291</v>
      </c>
      <c r="B1305" s="68"/>
      <c r="C1305" s="212" t="s">
        <v>119</v>
      </c>
      <c r="D1305" s="213">
        <v>45712</v>
      </c>
      <c r="E1305" s="191" t="s">
        <v>3678</v>
      </c>
      <c r="F1305" s="191" t="s">
        <v>3</v>
      </c>
      <c r="G1305" s="191">
        <v>2261983</v>
      </c>
      <c r="H1305" s="68"/>
      <c r="I1305" s="197" t="s">
        <v>4789</v>
      </c>
      <c r="J1305" s="68"/>
      <c r="K1305" s="68"/>
      <c r="L1305" s="68"/>
      <c r="M1305" s="68"/>
      <c r="N1305" s="348"/>
      <c r="O1305" s="348"/>
      <c r="P1305" s="214">
        <v>0</v>
      </c>
      <c r="Q1305" s="214">
        <v>122496</v>
      </c>
      <c r="R1305" s="68" t="s">
        <v>1479</v>
      </c>
      <c r="S1305" s="349"/>
      <c r="T1305" s="272"/>
    </row>
    <row r="1306" spans="1:20" ht="51">
      <c r="A1306" s="191" t="s">
        <v>541</v>
      </c>
      <c r="B1306" s="68"/>
      <c r="C1306" s="212" t="s">
        <v>590</v>
      </c>
      <c r="D1306" s="213">
        <v>45712</v>
      </c>
      <c r="E1306" s="191" t="s">
        <v>3679</v>
      </c>
      <c r="F1306" s="191" t="s">
        <v>3</v>
      </c>
      <c r="G1306" s="191">
        <v>2261985</v>
      </c>
      <c r="H1306" s="68"/>
      <c r="I1306" s="197" t="s">
        <v>4790</v>
      </c>
      <c r="J1306" s="68"/>
      <c r="K1306" s="68"/>
      <c r="L1306" s="68"/>
      <c r="M1306" s="68"/>
      <c r="N1306" s="348"/>
      <c r="O1306" s="348"/>
      <c r="P1306" s="214">
        <v>0</v>
      </c>
      <c r="Q1306" s="214">
        <v>16839.55</v>
      </c>
      <c r="R1306" s="68" t="s">
        <v>1479</v>
      </c>
      <c r="S1306" s="349"/>
      <c r="T1306" s="272"/>
    </row>
    <row r="1307" spans="1:20" ht="51">
      <c r="A1307" s="191" t="s">
        <v>541</v>
      </c>
      <c r="B1307" s="68"/>
      <c r="C1307" s="212" t="s">
        <v>590</v>
      </c>
      <c r="D1307" s="213">
        <v>45712</v>
      </c>
      <c r="E1307" s="191" t="s">
        <v>3680</v>
      </c>
      <c r="F1307" s="191" t="s">
        <v>3</v>
      </c>
      <c r="G1307" s="191">
        <v>2261987</v>
      </c>
      <c r="H1307" s="68"/>
      <c r="I1307" s="197" t="s">
        <v>4791</v>
      </c>
      <c r="J1307" s="68"/>
      <c r="K1307" s="68"/>
      <c r="L1307" s="68"/>
      <c r="M1307" s="68"/>
      <c r="N1307" s="348"/>
      <c r="O1307" s="348"/>
      <c r="P1307" s="214">
        <v>0</v>
      </c>
      <c r="Q1307" s="214">
        <v>546470.02</v>
      </c>
      <c r="R1307" s="68" t="s">
        <v>1479</v>
      </c>
      <c r="S1307" s="349"/>
      <c r="T1307" s="272"/>
    </row>
    <row r="1308" spans="1:20" ht="63.75">
      <c r="A1308" s="191">
        <v>206</v>
      </c>
      <c r="B1308" s="68"/>
      <c r="C1308" s="212" t="s">
        <v>87</v>
      </c>
      <c r="D1308" s="213">
        <v>45712</v>
      </c>
      <c r="E1308" s="191" t="s">
        <v>3681</v>
      </c>
      <c r="F1308" s="191" t="s">
        <v>3</v>
      </c>
      <c r="G1308" s="191">
        <v>2261989</v>
      </c>
      <c r="H1308" s="68"/>
      <c r="I1308" s="197" t="s">
        <v>4792</v>
      </c>
      <c r="J1308" s="68"/>
      <c r="K1308" s="68"/>
      <c r="L1308" s="68"/>
      <c r="M1308" s="68"/>
      <c r="N1308" s="348"/>
      <c r="O1308" s="348"/>
      <c r="P1308" s="214">
        <v>0</v>
      </c>
      <c r="Q1308" s="214">
        <v>15</v>
      </c>
      <c r="R1308" s="68" t="s">
        <v>1479</v>
      </c>
      <c r="S1308" s="349"/>
      <c r="T1308" s="272"/>
    </row>
    <row r="1309" spans="1:20" ht="51">
      <c r="A1309" s="191" t="s">
        <v>541</v>
      </c>
      <c r="B1309" s="68"/>
      <c r="C1309" s="212" t="s">
        <v>590</v>
      </c>
      <c r="D1309" s="213">
        <v>45712</v>
      </c>
      <c r="E1309" s="191" t="s">
        <v>3682</v>
      </c>
      <c r="F1309" s="191" t="s">
        <v>3</v>
      </c>
      <c r="G1309" s="191">
        <v>2261991</v>
      </c>
      <c r="H1309" s="68"/>
      <c r="I1309" s="197" t="s">
        <v>4793</v>
      </c>
      <c r="J1309" s="68"/>
      <c r="K1309" s="68"/>
      <c r="L1309" s="68"/>
      <c r="M1309" s="68"/>
      <c r="N1309" s="348"/>
      <c r="O1309" s="348"/>
      <c r="P1309" s="214">
        <v>0</v>
      </c>
      <c r="Q1309" s="214">
        <v>36473.040000000001</v>
      </c>
      <c r="R1309" s="68" t="s">
        <v>1479</v>
      </c>
      <c r="S1309" s="349"/>
      <c r="T1309" s="272"/>
    </row>
    <row r="1310" spans="1:20" ht="51">
      <c r="A1310" s="191">
        <v>35</v>
      </c>
      <c r="B1310" s="68"/>
      <c r="C1310" s="212" t="s">
        <v>43</v>
      </c>
      <c r="D1310" s="213">
        <v>45712</v>
      </c>
      <c r="E1310" s="191" t="s">
        <v>3683</v>
      </c>
      <c r="F1310" s="191" t="s">
        <v>3</v>
      </c>
      <c r="G1310" s="191">
        <v>2262120</v>
      </c>
      <c r="H1310" s="68"/>
      <c r="I1310" s="197" t="s">
        <v>4794</v>
      </c>
      <c r="J1310" s="68"/>
      <c r="K1310" s="68"/>
      <c r="L1310" s="68"/>
      <c r="M1310" s="68"/>
      <c r="N1310" s="348"/>
      <c r="O1310" s="348"/>
      <c r="P1310" s="214">
        <v>0</v>
      </c>
      <c r="Q1310" s="214">
        <v>18</v>
      </c>
      <c r="R1310" s="68" t="s">
        <v>1479</v>
      </c>
      <c r="S1310" s="349"/>
      <c r="T1310" s="272"/>
    </row>
    <row r="1311" spans="1:20" ht="38.25">
      <c r="A1311" s="191">
        <v>660</v>
      </c>
      <c r="B1311" s="68"/>
      <c r="C1311" s="212" t="s">
        <v>176</v>
      </c>
      <c r="D1311" s="213">
        <v>45712</v>
      </c>
      <c r="E1311" s="191" t="s">
        <v>3684</v>
      </c>
      <c r="F1311" s="191" t="s">
        <v>3</v>
      </c>
      <c r="G1311" s="191">
        <v>2262124</v>
      </c>
      <c r="H1311" s="68"/>
      <c r="I1311" s="197" t="s">
        <v>4795</v>
      </c>
      <c r="J1311" s="68"/>
      <c r="K1311" s="68"/>
      <c r="L1311" s="68"/>
      <c r="M1311" s="68"/>
      <c r="N1311" s="348"/>
      <c r="O1311" s="348"/>
      <c r="P1311" s="214">
        <v>0</v>
      </c>
      <c r="Q1311" s="214">
        <v>0.18</v>
      </c>
      <c r="R1311" s="68" t="s">
        <v>5148</v>
      </c>
      <c r="S1311" s="349"/>
      <c r="T1311" s="272"/>
    </row>
    <row r="1312" spans="1:20" ht="63.75">
      <c r="A1312" s="191">
        <v>593</v>
      </c>
      <c r="B1312" s="68"/>
      <c r="C1312" s="212" t="s">
        <v>1281</v>
      </c>
      <c r="D1312" s="213">
        <v>45712</v>
      </c>
      <c r="E1312" s="191" t="s">
        <v>3685</v>
      </c>
      <c r="F1312" s="191" t="s">
        <v>14</v>
      </c>
      <c r="G1312" s="191">
        <v>3042066</v>
      </c>
      <c r="H1312" s="68"/>
      <c r="I1312" s="197" t="s">
        <v>4796</v>
      </c>
      <c r="J1312" s="68"/>
      <c r="K1312" s="68"/>
      <c r="L1312" s="68"/>
      <c r="M1312" s="68"/>
      <c r="N1312" s="348"/>
      <c r="O1312" s="348"/>
      <c r="P1312" s="214">
        <v>60</v>
      </c>
      <c r="Q1312" s="214">
        <v>0</v>
      </c>
      <c r="R1312" s="68" t="s">
        <v>1479</v>
      </c>
      <c r="S1312" s="349"/>
      <c r="T1312" s="272"/>
    </row>
    <row r="1313" spans="1:20" ht="63.75">
      <c r="A1313" s="191">
        <v>513</v>
      </c>
      <c r="B1313" s="68"/>
      <c r="C1313" s="212" t="s">
        <v>160</v>
      </c>
      <c r="D1313" s="213">
        <v>45712</v>
      </c>
      <c r="E1313" s="191" t="s">
        <v>3686</v>
      </c>
      <c r="F1313" s="191" t="s">
        <v>14</v>
      </c>
      <c r="G1313" s="191">
        <v>3042068</v>
      </c>
      <c r="H1313" s="68"/>
      <c r="I1313" s="197" t="s">
        <v>4797</v>
      </c>
      <c r="J1313" s="68"/>
      <c r="K1313" s="68"/>
      <c r="L1313" s="68"/>
      <c r="M1313" s="68"/>
      <c r="N1313" s="348"/>
      <c r="O1313" s="348"/>
      <c r="P1313" s="214">
        <v>60</v>
      </c>
      <c r="Q1313" s="214">
        <v>0</v>
      </c>
      <c r="R1313" s="68" t="s">
        <v>1479</v>
      </c>
      <c r="S1313" s="349"/>
      <c r="T1313" s="272"/>
    </row>
    <row r="1314" spans="1:20" ht="63.75">
      <c r="A1314" s="191">
        <v>802</v>
      </c>
      <c r="B1314" s="68"/>
      <c r="C1314" s="212" t="s">
        <v>184</v>
      </c>
      <c r="D1314" s="213">
        <v>45712</v>
      </c>
      <c r="E1314" s="191" t="s">
        <v>3687</v>
      </c>
      <c r="F1314" s="191" t="s">
        <v>6</v>
      </c>
      <c r="G1314" s="191">
        <v>2175843</v>
      </c>
      <c r="H1314" s="68"/>
      <c r="I1314" s="197" t="s">
        <v>4798</v>
      </c>
      <c r="J1314" s="68"/>
      <c r="K1314" s="68"/>
      <c r="L1314" s="68"/>
      <c r="M1314" s="68"/>
      <c r="N1314" s="348"/>
      <c r="O1314" s="348"/>
      <c r="P1314" s="214">
        <v>0</v>
      </c>
      <c r="Q1314" s="214">
        <v>54227.75</v>
      </c>
      <c r="R1314" s="68" t="s">
        <v>1479</v>
      </c>
      <c r="S1314" s="349"/>
      <c r="T1314" s="272"/>
    </row>
    <row r="1315" spans="1:20" ht="63.75">
      <c r="A1315" s="191">
        <v>373</v>
      </c>
      <c r="B1315" s="68"/>
      <c r="C1315" s="212" t="s">
        <v>605</v>
      </c>
      <c r="D1315" s="213">
        <v>45712</v>
      </c>
      <c r="E1315" s="191" t="s">
        <v>3688</v>
      </c>
      <c r="F1315" s="191" t="s">
        <v>6</v>
      </c>
      <c r="G1315" s="191">
        <v>2175845</v>
      </c>
      <c r="H1315" s="68"/>
      <c r="I1315" s="197" t="s">
        <v>4799</v>
      </c>
      <c r="J1315" s="68"/>
      <c r="K1315" s="68"/>
      <c r="L1315" s="68"/>
      <c r="M1315" s="68"/>
      <c r="N1315" s="348"/>
      <c r="O1315" s="348"/>
      <c r="P1315" s="214">
        <v>0</v>
      </c>
      <c r="Q1315" s="214">
        <v>19285</v>
      </c>
      <c r="R1315" s="68" t="s">
        <v>1479</v>
      </c>
      <c r="S1315" s="349"/>
      <c r="T1315" s="272"/>
    </row>
    <row r="1316" spans="1:20" ht="63.75">
      <c r="A1316" s="191">
        <v>513</v>
      </c>
      <c r="B1316" s="68"/>
      <c r="C1316" s="212" t="s">
        <v>160</v>
      </c>
      <c r="D1316" s="213">
        <v>45712</v>
      </c>
      <c r="E1316" s="191" t="s">
        <v>3689</v>
      </c>
      <c r="F1316" s="191" t="s">
        <v>14</v>
      </c>
      <c r="G1316" s="191">
        <v>3042076</v>
      </c>
      <c r="H1316" s="68"/>
      <c r="I1316" s="197" t="s">
        <v>4800</v>
      </c>
      <c r="J1316" s="68"/>
      <c r="K1316" s="68"/>
      <c r="L1316" s="68"/>
      <c r="M1316" s="68"/>
      <c r="N1316" s="348"/>
      <c r="O1316" s="348"/>
      <c r="P1316" s="214">
        <v>60</v>
      </c>
      <c r="Q1316" s="214">
        <v>0</v>
      </c>
      <c r="R1316" s="68" t="s">
        <v>1479</v>
      </c>
      <c r="S1316" s="349"/>
      <c r="T1316" s="272"/>
    </row>
    <row r="1317" spans="1:20" ht="76.5">
      <c r="A1317" s="191">
        <v>513</v>
      </c>
      <c r="B1317" s="68"/>
      <c r="C1317" s="212" t="s">
        <v>160</v>
      </c>
      <c r="D1317" s="213">
        <v>45712</v>
      </c>
      <c r="E1317" s="191" t="s">
        <v>3690</v>
      </c>
      <c r="F1317" s="191" t="s">
        <v>14</v>
      </c>
      <c r="G1317" s="191">
        <v>3042074</v>
      </c>
      <c r="H1317" s="68"/>
      <c r="I1317" s="197" t="s">
        <v>4801</v>
      </c>
      <c r="J1317" s="68"/>
      <c r="K1317" s="68"/>
      <c r="L1317" s="68"/>
      <c r="M1317" s="68"/>
      <c r="N1317" s="348"/>
      <c r="O1317" s="348"/>
      <c r="P1317" s="214">
        <v>60</v>
      </c>
      <c r="Q1317" s="214">
        <v>0</v>
      </c>
      <c r="R1317" s="68" t="s">
        <v>1479</v>
      </c>
      <c r="S1317" s="349"/>
      <c r="T1317" s="272"/>
    </row>
    <row r="1318" spans="1:20" ht="63.75">
      <c r="A1318" s="191">
        <v>513</v>
      </c>
      <c r="B1318" s="68"/>
      <c r="C1318" s="212" t="s">
        <v>160</v>
      </c>
      <c r="D1318" s="213">
        <v>45712</v>
      </c>
      <c r="E1318" s="191" t="s">
        <v>3691</v>
      </c>
      <c r="F1318" s="191" t="s">
        <v>14</v>
      </c>
      <c r="G1318" s="191">
        <v>3042072</v>
      </c>
      <c r="H1318" s="68"/>
      <c r="I1318" s="197" t="s">
        <v>4802</v>
      </c>
      <c r="J1318" s="68"/>
      <c r="K1318" s="68"/>
      <c r="L1318" s="68"/>
      <c r="M1318" s="68"/>
      <c r="N1318" s="348"/>
      <c r="O1318" s="348"/>
      <c r="P1318" s="214">
        <v>60</v>
      </c>
      <c r="Q1318" s="214">
        <v>0</v>
      </c>
      <c r="R1318" s="68" t="s">
        <v>1479</v>
      </c>
      <c r="S1318" s="349"/>
      <c r="T1318" s="272"/>
    </row>
    <row r="1319" spans="1:20" ht="76.5">
      <c r="A1319" s="191">
        <v>117</v>
      </c>
      <c r="B1319" s="68"/>
      <c r="C1319" s="212" t="s">
        <v>54</v>
      </c>
      <c r="D1319" s="213">
        <v>45712</v>
      </c>
      <c r="E1319" s="191" t="s">
        <v>3692</v>
      </c>
      <c r="F1319" s="191" t="s">
        <v>10</v>
      </c>
      <c r="G1319" s="191">
        <v>1120075</v>
      </c>
      <c r="H1319" s="68"/>
      <c r="I1319" s="197" t="s">
        <v>4803</v>
      </c>
      <c r="J1319" s="68"/>
      <c r="K1319" s="68"/>
      <c r="L1319" s="68"/>
      <c r="M1319" s="68"/>
      <c r="N1319" s="348"/>
      <c r="O1319" s="348"/>
      <c r="P1319" s="214">
        <v>60</v>
      </c>
      <c r="Q1319" s="214">
        <v>0</v>
      </c>
      <c r="R1319" s="68" t="s">
        <v>1479</v>
      </c>
      <c r="S1319" s="349"/>
      <c r="T1319" s="272"/>
    </row>
    <row r="1320" spans="1:20" ht="76.5">
      <c r="A1320" s="191">
        <v>117</v>
      </c>
      <c r="B1320" s="68"/>
      <c r="C1320" s="212" t="s">
        <v>54</v>
      </c>
      <c r="D1320" s="213">
        <v>45712</v>
      </c>
      <c r="E1320" s="191" t="s">
        <v>3693</v>
      </c>
      <c r="F1320" s="191" t="s">
        <v>10</v>
      </c>
      <c r="G1320" s="191">
        <v>1120101</v>
      </c>
      <c r="H1320" s="68"/>
      <c r="I1320" s="197" t="s">
        <v>4804</v>
      </c>
      <c r="J1320" s="68"/>
      <c r="K1320" s="68"/>
      <c r="L1320" s="68"/>
      <c r="M1320" s="68"/>
      <c r="N1320" s="348"/>
      <c r="O1320" s="348"/>
      <c r="P1320" s="214">
        <v>60</v>
      </c>
      <c r="Q1320" s="214">
        <v>0</v>
      </c>
      <c r="R1320" s="68" t="s">
        <v>1479</v>
      </c>
      <c r="S1320" s="349"/>
      <c r="T1320" s="272"/>
    </row>
    <row r="1321" spans="1:20" ht="76.5">
      <c r="A1321" s="191">
        <v>117</v>
      </c>
      <c r="B1321" s="68"/>
      <c r="C1321" s="212" t="s">
        <v>54</v>
      </c>
      <c r="D1321" s="213">
        <v>45712</v>
      </c>
      <c r="E1321" s="191" t="s">
        <v>3694</v>
      </c>
      <c r="F1321" s="191" t="s">
        <v>10</v>
      </c>
      <c r="G1321" s="191">
        <v>1120085</v>
      </c>
      <c r="H1321" s="68"/>
      <c r="I1321" s="197" t="s">
        <v>4805</v>
      </c>
      <c r="J1321" s="68"/>
      <c r="K1321" s="68"/>
      <c r="L1321" s="68"/>
      <c r="M1321" s="68"/>
      <c r="N1321" s="348"/>
      <c r="O1321" s="348"/>
      <c r="P1321" s="214">
        <v>60</v>
      </c>
      <c r="Q1321" s="214">
        <v>0</v>
      </c>
      <c r="R1321" s="68" t="s">
        <v>1479</v>
      </c>
      <c r="S1321" s="349"/>
      <c r="T1321" s="272"/>
    </row>
    <row r="1322" spans="1:20" ht="63.75">
      <c r="A1322" s="191" t="s">
        <v>542</v>
      </c>
      <c r="B1322" s="68"/>
      <c r="C1322" s="212" t="s">
        <v>687</v>
      </c>
      <c r="D1322" s="213">
        <v>45712</v>
      </c>
      <c r="E1322" s="191" t="s">
        <v>3695</v>
      </c>
      <c r="F1322" s="191" t="s">
        <v>10</v>
      </c>
      <c r="G1322" s="191">
        <v>19680</v>
      </c>
      <c r="H1322" s="68"/>
      <c r="I1322" s="197" t="s">
        <v>4806</v>
      </c>
      <c r="J1322" s="68"/>
      <c r="K1322" s="68"/>
      <c r="L1322" s="68"/>
      <c r="M1322" s="68"/>
      <c r="N1322" s="348"/>
      <c r="O1322" s="348"/>
      <c r="P1322" s="214">
        <v>2518.2199999999998</v>
      </c>
      <c r="Q1322" s="214">
        <v>0</v>
      </c>
      <c r="R1322" s="68" t="s">
        <v>1479</v>
      </c>
      <c r="S1322" s="349"/>
      <c r="T1322" s="272"/>
    </row>
    <row r="1323" spans="1:20" ht="76.5">
      <c r="A1323" s="191">
        <v>513</v>
      </c>
      <c r="B1323" s="68"/>
      <c r="C1323" s="212" t="s">
        <v>160</v>
      </c>
      <c r="D1323" s="213">
        <v>45712</v>
      </c>
      <c r="E1323" s="191" t="s">
        <v>3696</v>
      </c>
      <c r="F1323" s="191" t="s">
        <v>10</v>
      </c>
      <c r="G1323" s="191">
        <v>1120407</v>
      </c>
      <c r="H1323" s="68"/>
      <c r="I1323" s="197" t="s">
        <v>4807</v>
      </c>
      <c r="J1323" s="68"/>
      <c r="K1323" s="68"/>
      <c r="L1323" s="68"/>
      <c r="M1323" s="68"/>
      <c r="N1323" s="348"/>
      <c r="O1323" s="348"/>
      <c r="P1323" s="214">
        <v>60</v>
      </c>
      <c r="Q1323" s="214">
        <v>0</v>
      </c>
      <c r="R1323" s="68" t="s">
        <v>1479</v>
      </c>
      <c r="S1323" s="349"/>
      <c r="T1323" s="272"/>
    </row>
    <row r="1324" spans="1:20" ht="63.75">
      <c r="A1324" s="191">
        <v>513</v>
      </c>
      <c r="B1324" s="68"/>
      <c r="C1324" s="212" t="s">
        <v>160</v>
      </c>
      <c r="D1324" s="213">
        <v>45712</v>
      </c>
      <c r="E1324" s="191" t="s">
        <v>3697</v>
      </c>
      <c r="F1324" s="191" t="s">
        <v>14</v>
      </c>
      <c r="G1324" s="191">
        <v>3042535</v>
      </c>
      <c r="H1324" s="68"/>
      <c r="I1324" s="197" t="s">
        <v>4808</v>
      </c>
      <c r="J1324" s="68"/>
      <c r="K1324" s="68"/>
      <c r="L1324" s="68"/>
      <c r="M1324" s="68"/>
      <c r="N1324" s="348"/>
      <c r="O1324" s="348"/>
      <c r="P1324" s="214">
        <v>60</v>
      </c>
      <c r="Q1324" s="214">
        <v>0</v>
      </c>
      <c r="R1324" s="68" t="s">
        <v>1479</v>
      </c>
      <c r="S1324" s="349"/>
      <c r="T1324" s="272"/>
    </row>
    <row r="1325" spans="1:20" ht="63.75">
      <c r="A1325" s="191" t="s">
        <v>542</v>
      </c>
      <c r="B1325" s="68"/>
      <c r="C1325" s="212" t="s">
        <v>687</v>
      </c>
      <c r="D1325" s="213">
        <v>45712</v>
      </c>
      <c r="E1325" s="191" t="s">
        <v>3698</v>
      </c>
      <c r="F1325" s="191" t="s">
        <v>19</v>
      </c>
      <c r="G1325" s="191">
        <v>1120363</v>
      </c>
      <c r="H1325" s="68"/>
      <c r="I1325" s="197" t="s">
        <v>4809</v>
      </c>
      <c r="J1325" s="68"/>
      <c r="K1325" s="68"/>
      <c r="L1325" s="68"/>
      <c r="M1325" s="68"/>
      <c r="N1325" s="348"/>
      <c r="O1325" s="348"/>
      <c r="P1325" s="214">
        <v>5197261.96</v>
      </c>
      <c r="Q1325" s="214">
        <v>0</v>
      </c>
      <c r="R1325" s="68" t="s">
        <v>1479</v>
      </c>
      <c r="S1325" s="349"/>
      <c r="T1325" s="272"/>
    </row>
    <row r="1326" spans="1:20" ht="76.5">
      <c r="A1326" s="191" t="s">
        <v>542</v>
      </c>
      <c r="B1326" s="68"/>
      <c r="C1326" s="212" t="s">
        <v>687</v>
      </c>
      <c r="D1326" s="213">
        <v>45712</v>
      </c>
      <c r="E1326" s="191" t="s">
        <v>3699</v>
      </c>
      <c r="F1326" s="191" t="s">
        <v>10</v>
      </c>
      <c r="G1326" s="191">
        <v>1120363</v>
      </c>
      <c r="H1326" s="68"/>
      <c r="I1326" s="197" t="s">
        <v>4810</v>
      </c>
      <c r="J1326" s="68"/>
      <c r="K1326" s="68"/>
      <c r="L1326" s="68"/>
      <c r="M1326" s="68"/>
      <c r="N1326" s="348"/>
      <c r="O1326" s="348"/>
      <c r="P1326" s="214">
        <v>5482.57</v>
      </c>
      <c r="Q1326" s="214">
        <v>0</v>
      </c>
      <c r="R1326" s="68" t="s">
        <v>1479</v>
      </c>
      <c r="S1326" s="349"/>
      <c r="T1326" s="272"/>
    </row>
    <row r="1327" spans="1:20" ht="89.25">
      <c r="A1327" s="191">
        <v>117</v>
      </c>
      <c r="B1327" s="68"/>
      <c r="C1327" s="212" t="s">
        <v>54</v>
      </c>
      <c r="D1327" s="213">
        <v>45712</v>
      </c>
      <c r="E1327" s="191" t="s">
        <v>3700</v>
      </c>
      <c r="F1327" s="191" t="s">
        <v>10</v>
      </c>
      <c r="G1327" s="191">
        <v>1120413</v>
      </c>
      <c r="H1327" s="68"/>
      <c r="I1327" s="197" t="s">
        <v>4811</v>
      </c>
      <c r="J1327" s="68"/>
      <c r="K1327" s="68"/>
      <c r="L1327" s="68"/>
      <c r="M1327" s="68"/>
      <c r="N1327" s="348"/>
      <c r="O1327" s="348"/>
      <c r="P1327" s="214">
        <v>60</v>
      </c>
      <c r="Q1327" s="214">
        <v>0</v>
      </c>
      <c r="R1327" s="68" t="s">
        <v>1479</v>
      </c>
      <c r="S1327" s="349"/>
      <c r="T1327" s="272"/>
    </row>
    <row r="1328" spans="1:20" ht="76.5">
      <c r="A1328" s="191">
        <v>117</v>
      </c>
      <c r="B1328" s="68"/>
      <c r="C1328" s="212" t="s">
        <v>54</v>
      </c>
      <c r="D1328" s="213">
        <v>45712</v>
      </c>
      <c r="E1328" s="191" t="s">
        <v>3701</v>
      </c>
      <c r="F1328" s="191" t="s">
        <v>10</v>
      </c>
      <c r="G1328" s="191">
        <v>1120432</v>
      </c>
      <c r="H1328" s="68"/>
      <c r="I1328" s="197" t="s">
        <v>4812</v>
      </c>
      <c r="J1328" s="68"/>
      <c r="K1328" s="68"/>
      <c r="L1328" s="68"/>
      <c r="M1328" s="68"/>
      <c r="N1328" s="348"/>
      <c r="O1328" s="348"/>
      <c r="P1328" s="214">
        <v>60</v>
      </c>
      <c r="Q1328" s="214">
        <v>0</v>
      </c>
      <c r="R1328" s="68" t="s">
        <v>1479</v>
      </c>
      <c r="S1328" s="349"/>
      <c r="T1328" s="272"/>
    </row>
    <row r="1329" spans="1:20" ht="51">
      <c r="A1329" s="191">
        <v>41</v>
      </c>
      <c r="B1329" s="68"/>
      <c r="C1329" s="212" t="s">
        <v>44</v>
      </c>
      <c r="D1329" s="213">
        <v>45713</v>
      </c>
      <c r="E1329" s="191" t="s">
        <v>3702</v>
      </c>
      <c r="F1329" s="191" t="s">
        <v>3</v>
      </c>
      <c r="G1329" s="191">
        <v>2262306</v>
      </c>
      <c r="H1329" s="68"/>
      <c r="I1329" s="197" t="s">
        <v>4813</v>
      </c>
      <c r="J1329" s="68"/>
      <c r="K1329" s="68"/>
      <c r="L1329" s="68"/>
      <c r="M1329" s="68"/>
      <c r="N1329" s="348"/>
      <c r="O1329" s="348"/>
      <c r="P1329" s="214">
        <v>0</v>
      </c>
      <c r="Q1329" s="214">
        <v>556.5</v>
      </c>
      <c r="R1329" s="68" t="s">
        <v>1479</v>
      </c>
      <c r="S1329" s="349"/>
      <c r="T1329" s="272"/>
    </row>
    <row r="1330" spans="1:20" ht="51">
      <c r="A1330" s="191">
        <v>20</v>
      </c>
      <c r="B1330" s="68"/>
      <c r="C1330" s="212" t="s">
        <v>41</v>
      </c>
      <c r="D1330" s="213">
        <v>45713</v>
      </c>
      <c r="E1330" s="191" t="s">
        <v>3703</v>
      </c>
      <c r="F1330" s="191" t="s">
        <v>3</v>
      </c>
      <c r="G1330" s="191">
        <v>2262309</v>
      </c>
      <c r="H1330" s="68"/>
      <c r="I1330" s="197" t="s">
        <v>4814</v>
      </c>
      <c r="J1330" s="68"/>
      <c r="K1330" s="68"/>
      <c r="L1330" s="68"/>
      <c r="M1330" s="68"/>
      <c r="N1330" s="348"/>
      <c r="O1330" s="348"/>
      <c r="P1330" s="214">
        <v>0</v>
      </c>
      <c r="Q1330" s="214">
        <v>5237</v>
      </c>
      <c r="R1330" s="68" t="s">
        <v>1479</v>
      </c>
      <c r="S1330" s="349"/>
      <c r="T1330" s="272"/>
    </row>
    <row r="1331" spans="1:20" ht="51">
      <c r="A1331" s="191">
        <v>169</v>
      </c>
      <c r="B1331" s="68"/>
      <c r="C1331" s="212" t="s">
        <v>79</v>
      </c>
      <c r="D1331" s="213">
        <v>45713</v>
      </c>
      <c r="E1331" s="191" t="s">
        <v>3704</v>
      </c>
      <c r="F1331" s="191" t="s">
        <v>3</v>
      </c>
      <c r="G1331" s="191">
        <v>2262326</v>
      </c>
      <c r="H1331" s="68"/>
      <c r="I1331" s="197" t="s">
        <v>4815</v>
      </c>
      <c r="J1331" s="68"/>
      <c r="K1331" s="68"/>
      <c r="L1331" s="68"/>
      <c r="M1331" s="68"/>
      <c r="N1331" s="348"/>
      <c r="O1331" s="348"/>
      <c r="P1331" s="214">
        <v>0</v>
      </c>
      <c r="Q1331" s="214">
        <v>844</v>
      </c>
      <c r="R1331" s="68" t="s">
        <v>1479</v>
      </c>
      <c r="S1331" s="349"/>
      <c r="T1331" s="272"/>
    </row>
    <row r="1332" spans="1:20" ht="51">
      <c r="A1332" s="191">
        <v>595</v>
      </c>
      <c r="B1332" s="68"/>
      <c r="C1332" s="212" t="s">
        <v>609</v>
      </c>
      <c r="D1332" s="213">
        <v>45713</v>
      </c>
      <c r="E1332" s="191" t="s">
        <v>3705</v>
      </c>
      <c r="F1332" s="191" t="s">
        <v>3</v>
      </c>
      <c r="G1332" s="191">
        <v>2262338</v>
      </c>
      <c r="H1332" s="68"/>
      <c r="I1332" s="197" t="s">
        <v>4816</v>
      </c>
      <c r="J1332" s="68"/>
      <c r="K1332" s="68"/>
      <c r="L1332" s="68"/>
      <c r="M1332" s="68"/>
      <c r="N1332" s="348"/>
      <c r="O1332" s="348"/>
      <c r="P1332" s="214">
        <v>0</v>
      </c>
      <c r="Q1332" s="214">
        <v>46.64</v>
      </c>
      <c r="R1332" s="68" t="s">
        <v>1479</v>
      </c>
      <c r="S1332" s="349"/>
      <c r="T1332" s="272"/>
    </row>
    <row r="1333" spans="1:20" ht="51">
      <c r="A1333" s="191">
        <v>595</v>
      </c>
      <c r="B1333" s="68"/>
      <c r="C1333" s="212" t="s">
        <v>609</v>
      </c>
      <c r="D1333" s="213">
        <v>45713</v>
      </c>
      <c r="E1333" s="191" t="s">
        <v>3706</v>
      </c>
      <c r="F1333" s="191" t="s">
        <v>3</v>
      </c>
      <c r="G1333" s="191">
        <v>2262339</v>
      </c>
      <c r="H1333" s="68"/>
      <c r="I1333" s="197" t="s">
        <v>4817</v>
      </c>
      <c r="J1333" s="68"/>
      <c r="K1333" s="68"/>
      <c r="L1333" s="68"/>
      <c r="M1333" s="68"/>
      <c r="N1333" s="348"/>
      <c r="O1333" s="348"/>
      <c r="P1333" s="214">
        <v>0</v>
      </c>
      <c r="Q1333" s="214">
        <v>559.70000000000005</v>
      </c>
      <c r="R1333" s="68" t="s">
        <v>1479</v>
      </c>
      <c r="S1333" s="349"/>
      <c r="T1333" s="272"/>
    </row>
    <row r="1334" spans="1:20" ht="63.75">
      <c r="A1334" s="191">
        <v>41</v>
      </c>
      <c r="B1334" s="68"/>
      <c r="C1334" s="212" t="s">
        <v>44</v>
      </c>
      <c r="D1334" s="213">
        <v>45713</v>
      </c>
      <c r="E1334" s="191" t="s">
        <v>3707</v>
      </c>
      <c r="F1334" s="191" t="s">
        <v>3</v>
      </c>
      <c r="G1334" s="191">
        <v>2262392</v>
      </c>
      <c r="H1334" s="68"/>
      <c r="I1334" s="197" t="s">
        <v>4818</v>
      </c>
      <c r="J1334" s="68"/>
      <c r="K1334" s="68"/>
      <c r="L1334" s="68"/>
      <c r="M1334" s="68"/>
      <c r="N1334" s="348"/>
      <c r="O1334" s="348"/>
      <c r="P1334" s="214">
        <v>0</v>
      </c>
      <c r="Q1334" s="214">
        <v>30</v>
      </c>
      <c r="R1334" s="68" t="s">
        <v>1479</v>
      </c>
      <c r="S1334" s="349"/>
      <c r="T1334" s="272"/>
    </row>
    <row r="1335" spans="1:20" ht="63.75">
      <c r="A1335" s="191">
        <v>41</v>
      </c>
      <c r="B1335" s="68"/>
      <c r="C1335" s="212" t="s">
        <v>44</v>
      </c>
      <c r="D1335" s="213">
        <v>45713</v>
      </c>
      <c r="E1335" s="191" t="s">
        <v>3708</v>
      </c>
      <c r="F1335" s="191" t="s">
        <v>3</v>
      </c>
      <c r="G1335" s="191">
        <v>2262396</v>
      </c>
      <c r="H1335" s="68"/>
      <c r="I1335" s="197" t="s">
        <v>4819</v>
      </c>
      <c r="J1335" s="68"/>
      <c r="K1335" s="68"/>
      <c r="L1335" s="68"/>
      <c r="M1335" s="68"/>
      <c r="N1335" s="348"/>
      <c r="O1335" s="348"/>
      <c r="P1335" s="214">
        <v>0</v>
      </c>
      <c r="Q1335" s="214">
        <v>60</v>
      </c>
      <c r="R1335" s="68" t="s">
        <v>1479</v>
      </c>
      <c r="S1335" s="349"/>
      <c r="T1335" s="272"/>
    </row>
    <row r="1336" spans="1:20" ht="38.25">
      <c r="A1336" s="191" t="s">
        <v>550</v>
      </c>
      <c r="B1336" s="68"/>
      <c r="C1336" s="212" t="s">
        <v>589</v>
      </c>
      <c r="D1336" s="213">
        <v>45713</v>
      </c>
      <c r="E1336" s="191" t="s">
        <v>3709</v>
      </c>
      <c r="F1336" s="191" t="s">
        <v>3</v>
      </c>
      <c r="G1336" s="191">
        <v>2262432</v>
      </c>
      <c r="H1336" s="68"/>
      <c r="I1336" s="197" t="s">
        <v>4820</v>
      </c>
      <c r="J1336" s="68"/>
      <c r="K1336" s="68"/>
      <c r="L1336" s="68"/>
      <c r="M1336" s="68"/>
      <c r="N1336" s="348"/>
      <c r="O1336" s="348"/>
      <c r="P1336" s="214">
        <v>0</v>
      </c>
      <c r="Q1336" s="214">
        <v>2000</v>
      </c>
      <c r="R1336" s="68" t="s">
        <v>1479</v>
      </c>
      <c r="S1336" s="349"/>
      <c r="T1336" s="272"/>
    </row>
    <row r="1337" spans="1:20" ht="63.75">
      <c r="A1337" s="191">
        <v>47</v>
      </c>
      <c r="B1337" s="68"/>
      <c r="C1337" s="212" t="s">
        <v>45</v>
      </c>
      <c r="D1337" s="213">
        <v>45713</v>
      </c>
      <c r="E1337" s="191" t="s">
        <v>3710</v>
      </c>
      <c r="F1337" s="191" t="s">
        <v>3</v>
      </c>
      <c r="G1337" s="191">
        <v>2262437</v>
      </c>
      <c r="H1337" s="68"/>
      <c r="I1337" s="197" t="s">
        <v>4821</v>
      </c>
      <c r="J1337" s="68"/>
      <c r="K1337" s="68"/>
      <c r="L1337" s="68"/>
      <c r="M1337" s="68"/>
      <c r="N1337" s="348"/>
      <c r="O1337" s="348"/>
      <c r="P1337" s="214">
        <v>0</v>
      </c>
      <c r="Q1337" s="214">
        <v>78.459999999999994</v>
      </c>
      <c r="R1337" s="68" t="s">
        <v>1479</v>
      </c>
      <c r="S1337" s="349"/>
      <c r="T1337" s="272"/>
    </row>
    <row r="1338" spans="1:20" ht="51">
      <c r="A1338" s="191" t="s">
        <v>550</v>
      </c>
      <c r="B1338" s="68"/>
      <c r="C1338" s="212" t="s">
        <v>589</v>
      </c>
      <c r="D1338" s="213">
        <v>45713</v>
      </c>
      <c r="E1338" s="191" t="s">
        <v>3711</v>
      </c>
      <c r="F1338" s="191" t="s">
        <v>3</v>
      </c>
      <c r="G1338" s="191">
        <v>2262438</v>
      </c>
      <c r="H1338" s="68"/>
      <c r="I1338" s="197" t="s">
        <v>4822</v>
      </c>
      <c r="J1338" s="68"/>
      <c r="K1338" s="68"/>
      <c r="L1338" s="68"/>
      <c r="M1338" s="68"/>
      <c r="N1338" s="348"/>
      <c r="O1338" s="348"/>
      <c r="P1338" s="214">
        <v>0</v>
      </c>
      <c r="Q1338" s="214">
        <v>505.45</v>
      </c>
      <c r="R1338" s="68" t="s">
        <v>1479</v>
      </c>
      <c r="S1338" s="349"/>
      <c r="T1338" s="272"/>
    </row>
    <row r="1339" spans="1:20" ht="51">
      <c r="A1339" s="191">
        <v>650</v>
      </c>
      <c r="B1339" s="68"/>
      <c r="C1339" s="212" t="s">
        <v>175</v>
      </c>
      <c r="D1339" s="213">
        <v>45713</v>
      </c>
      <c r="E1339" s="191" t="s">
        <v>3712</v>
      </c>
      <c r="F1339" s="191" t="s">
        <v>3</v>
      </c>
      <c r="G1339" s="191">
        <v>2262439</v>
      </c>
      <c r="H1339" s="68"/>
      <c r="I1339" s="197" t="s">
        <v>4823</v>
      </c>
      <c r="J1339" s="68"/>
      <c r="K1339" s="68"/>
      <c r="L1339" s="68"/>
      <c r="M1339" s="68"/>
      <c r="N1339" s="348"/>
      <c r="O1339" s="348"/>
      <c r="P1339" s="214">
        <v>0</v>
      </c>
      <c r="Q1339" s="214">
        <v>568.83000000000004</v>
      </c>
      <c r="R1339" s="68" t="s">
        <v>1479</v>
      </c>
      <c r="S1339" s="349"/>
      <c r="T1339" s="272"/>
    </row>
    <row r="1340" spans="1:20" ht="51">
      <c r="A1340" s="191">
        <v>132</v>
      </c>
      <c r="B1340" s="68"/>
      <c r="C1340" s="212" t="s">
        <v>59</v>
      </c>
      <c r="D1340" s="213">
        <v>45713</v>
      </c>
      <c r="E1340" s="191" t="s">
        <v>3713</v>
      </c>
      <c r="F1340" s="191" t="s">
        <v>3</v>
      </c>
      <c r="G1340" s="191">
        <v>2262442</v>
      </c>
      <c r="H1340" s="68"/>
      <c r="I1340" s="197" t="s">
        <v>4824</v>
      </c>
      <c r="J1340" s="68"/>
      <c r="K1340" s="68"/>
      <c r="L1340" s="68"/>
      <c r="M1340" s="68"/>
      <c r="N1340" s="348"/>
      <c r="O1340" s="348"/>
      <c r="P1340" s="214">
        <v>0</v>
      </c>
      <c r="Q1340" s="214">
        <v>50</v>
      </c>
      <c r="R1340" s="68" t="s">
        <v>1479</v>
      </c>
      <c r="S1340" s="349"/>
      <c r="T1340" s="272"/>
    </row>
    <row r="1341" spans="1:20" ht="51">
      <c r="A1341" s="191">
        <v>599</v>
      </c>
      <c r="B1341" s="68"/>
      <c r="C1341" s="212" t="s">
        <v>1245</v>
      </c>
      <c r="D1341" s="213">
        <v>45713</v>
      </c>
      <c r="E1341" s="191" t="s">
        <v>3714</v>
      </c>
      <c r="F1341" s="191" t="s">
        <v>3</v>
      </c>
      <c r="G1341" s="191">
        <v>2262450</v>
      </c>
      <c r="H1341" s="68"/>
      <c r="I1341" s="197" t="s">
        <v>4825</v>
      </c>
      <c r="J1341" s="68"/>
      <c r="K1341" s="68"/>
      <c r="L1341" s="68"/>
      <c r="M1341" s="68"/>
      <c r="N1341" s="348"/>
      <c r="O1341" s="348"/>
      <c r="P1341" s="214">
        <v>0</v>
      </c>
      <c r="Q1341" s="214">
        <v>14.4</v>
      </c>
      <c r="R1341" s="68" t="s">
        <v>1479</v>
      </c>
      <c r="S1341" s="349"/>
      <c r="T1341" s="272"/>
    </row>
    <row r="1342" spans="1:20" ht="51">
      <c r="A1342" s="191">
        <v>70</v>
      </c>
      <c r="B1342" s="68"/>
      <c r="C1342" s="212" t="s">
        <v>47</v>
      </c>
      <c r="D1342" s="213">
        <v>45713</v>
      </c>
      <c r="E1342" s="191" t="s">
        <v>3715</v>
      </c>
      <c r="F1342" s="191" t="s">
        <v>3</v>
      </c>
      <c r="G1342" s="191">
        <v>2262474</v>
      </c>
      <c r="H1342" s="68"/>
      <c r="I1342" s="197" t="s">
        <v>4826</v>
      </c>
      <c r="J1342" s="68"/>
      <c r="K1342" s="68"/>
      <c r="L1342" s="68"/>
      <c r="M1342" s="68"/>
      <c r="N1342" s="348"/>
      <c r="O1342" s="348"/>
      <c r="P1342" s="214">
        <v>0</v>
      </c>
      <c r="Q1342" s="214">
        <v>18.72</v>
      </c>
      <c r="R1342" s="68" t="s">
        <v>1479</v>
      </c>
      <c r="S1342" s="349"/>
      <c r="T1342" s="272"/>
    </row>
    <row r="1343" spans="1:20" ht="51">
      <c r="A1343" s="191">
        <v>47</v>
      </c>
      <c r="B1343" s="68"/>
      <c r="C1343" s="212" t="s">
        <v>45</v>
      </c>
      <c r="D1343" s="213">
        <v>45713</v>
      </c>
      <c r="E1343" s="191" t="s">
        <v>3716</v>
      </c>
      <c r="F1343" s="191" t="s">
        <v>3</v>
      </c>
      <c r="G1343" s="191">
        <v>2262487</v>
      </c>
      <c r="H1343" s="68"/>
      <c r="I1343" s="197" t="s">
        <v>4827</v>
      </c>
      <c r="J1343" s="68"/>
      <c r="K1343" s="68"/>
      <c r="L1343" s="68"/>
      <c r="M1343" s="68"/>
      <c r="N1343" s="348"/>
      <c r="O1343" s="348"/>
      <c r="P1343" s="214">
        <v>0</v>
      </c>
      <c r="Q1343" s="214">
        <v>3054.85</v>
      </c>
      <c r="R1343" s="68" t="s">
        <v>1479</v>
      </c>
      <c r="S1343" s="349"/>
      <c r="T1343" s="272"/>
    </row>
    <row r="1344" spans="1:20" ht="51">
      <c r="A1344" s="191">
        <v>15</v>
      </c>
      <c r="B1344" s="68"/>
      <c r="C1344" s="212" t="s">
        <v>39</v>
      </c>
      <c r="D1344" s="213">
        <v>45713</v>
      </c>
      <c r="E1344" s="191" t="s">
        <v>3717</v>
      </c>
      <c r="F1344" s="191" t="s">
        <v>3</v>
      </c>
      <c r="G1344" s="191">
        <v>2262514</v>
      </c>
      <c r="H1344" s="68"/>
      <c r="I1344" s="197" t="s">
        <v>4828</v>
      </c>
      <c r="J1344" s="68"/>
      <c r="K1344" s="68"/>
      <c r="L1344" s="68"/>
      <c r="M1344" s="68"/>
      <c r="N1344" s="348"/>
      <c r="O1344" s="348"/>
      <c r="P1344" s="214">
        <v>0</v>
      </c>
      <c r="Q1344" s="214">
        <v>451.98</v>
      </c>
      <c r="R1344" s="68" t="s">
        <v>1479</v>
      </c>
      <c r="S1344" s="349"/>
      <c r="T1344" s="272"/>
    </row>
    <row r="1345" spans="1:20" ht="63.75">
      <c r="A1345" s="191">
        <v>16</v>
      </c>
      <c r="B1345" s="68"/>
      <c r="C1345" s="212" t="s">
        <v>40</v>
      </c>
      <c r="D1345" s="213">
        <v>45713</v>
      </c>
      <c r="E1345" s="191" t="s">
        <v>3718</v>
      </c>
      <c r="F1345" s="191" t="s">
        <v>3</v>
      </c>
      <c r="G1345" s="191">
        <v>2262524</v>
      </c>
      <c r="H1345" s="68"/>
      <c r="I1345" s="197" t="s">
        <v>2658</v>
      </c>
      <c r="J1345" s="68"/>
      <c r="K1345" s="68"/>
      <c r="L1345" s="68"/>
      <c r="M1345" s="68"/>
      <c r="N1345" s="348"/>
      <c r="O1345" s="348"/>
      <c r="P1345" s="214">
        <v>0</v>
      </c>
      <c r="Q1345" s="214">
        <v>372.5</v>
      </c>
      <c r="R1345" s="68" t="s">
        <v>1479</v>
      </c>
      <c r="S1345" s="349"/>
      <c r="T1345" s="272"/>
    </row>
    <row r="1346" spans="1:20" ht="51">
      <c r="A1346" s="191">
        <v>389</v>
      </c>
      <c r="B1346" s="68"/>
      <c r="C1346" s="212" t="s">
        <v>1401</v>
      </c>
      <c r="D1346" s="213">
        <v>45713</v>
      </c>
      <c r="E1346" s="191" t="s">
        <v>3719</v>
      </c>
      <c r="F1346" s="191" t="s">
        <v>3</v>
      </c>
      <c r="G1346" s="191">
        <v>2262377</v>
      </c>
      <c r="H1346" s="68"/>
      <c r="I1346" s="197" t="s">
        <v>4829</v>
      </c>
      <c r="J1346" s="68"/>
      <c r="K1346" s="68"/>
      <c r="L1346" s="68"/>
      <c r="M1346" s="68"/>
      <c r="N1346" s="348"/>
      <c r="O1346" s="348"/>
      <c r="P1346" s="214">
        <v>0</v>
      </c>
      <c r="Q1346" s="214">
        <v>500</v>
      </c>
      <c r="R1346" s="68" t="s">
        <v>1479</v>
      </c>
      <c r="S1346" s="349"/>
      <c r="T1346" s="272"/>
    </row>
    <row r="1347" spans="1:20" ht="63.75">
      <c r="A1347" s="191">
        <v>595</v>
      </c>
      <c r="B1347" s="68"/>
      <c r="C1347" s="212" t="s">
        <v>609</v>
      </c>
      <c r="D1347" s="213">
        <v>45713</v>
      </c>
      <c r="E1347" s="191" t="s">
        <v>3720</v>
      </c>
      <c r="F1347" s="191" t="s">
        <v>3</v>
      </c>
      <c r="G1347" s="191">
        <v>2262410</v>
      </c>
      <c r="H1347" s="68"/>
      <c r="I1347" s="197" t="s">
        <v>4830</v>
      </c>
      <c r="J1347" s="68"/>
      <c r="K1347" s="68"/>
      <c r="L1347" s="68"/>
      <c r="M1347" s="68"/>
      <c r="N1347" s="348"/>
      <c r="O1347" s="348"/>
      <c r="P1347" s="214">
        <v>0</v>
      </c>
      <c r="Q1347" s="214">
        <v>1542</v>
      </c>
      <c r="R1347" s="68" t="s">
        <v>1479</v>
      </c>
      <c r="S1347" s="349"/>
      <c r="T1347" s="272"/>
    </row>
    <row r="1348" spans="1:20" ht="63.75">
      <c r="A1348" s="191">
        <v>595</v>
      </c>
      <c r="B1348" s="68"/>
      <c r="C1348" s="212" t="s">
        <v>609</v>
      </c>
      <c r="D1348" s="213">
        <v>45713</v>
      </c>
      <c r="E1348" s="191" t="s">
        <v>3721</v>
      </c>
      <c r="F1348" s="191" t="s">
        <v>3</v>
      </c>
      <c r="G1348" s="191">
        <v>2262413</v>
      </c>
      <c r="H1348" s="68"/>
      <c r="I1348" s="197" t="s">
        <v>4831</v>
      </c>
      <c r="J1348" s="68"/>
      <c r="K1348" s="68"/>
      <c r="L1348" s="68"/>
      <c r="M1348" s="68"/>
      <c r="N1348" s="348"/>
      <c r="O1348" s="348"/>
      <c r="P1348" s="214">
        <v>0</v>
      </c>
      <c r="Q1348" s="214">
        <v>2958.5</v>
      </c>
      <c r="R1348" s="68" t="s">
        <v>1479</v>
      </c>
      <c r="S1348" s="349"/>
      <c r="T1348" s="272"/>
    </row>
    <row r="1349" spans="1:20" ht="51">
      <c r="A1349" s="191">
        <v>595</v>
      </c>
      <c r="B1349" s="68"/>
      <c r="C1349" s="212" t="s">
        <v>609</v>
      </c>
      <c r="D1349" s="213">
        <v>45713</v>
      </c>
      <c r="E1349" s="191" t="s">
        <v>3722</v>
      </c>
      <c r="F1349" s="191" t="s">
        <v>3</v>
      </c>
      <c r="G1349" s="191">
        <v>2262415</v>
      </c>
      <c r="H1349" s="68"/>
      <c r="I1349" s="197" t="s">
        <v>4832</v>
      </c>
      <c r="J1349" s="68"/>
      <c r="K1349" s="68"/>
      <c r="L1349" s="68"/>
      <c r="M1349" s="68"/>
      <c r="N1349" s="348"/>
      <c r="O1349" s="348"/>
      <c r="P1349" s="214">
        <v>0</v>
      </c>
      <c r="Q1349" s="214">
        <v>872.74</v>
      </c>
      <c r="R1349" s="68" t="s">
        <v>1479</v>
      </c>
      <c r="S1349" s="349"/>
      <c r="T1349" s="272"/>
    </row>
    <row r="1350" spans="1:20" ht="51">
      <c r="A1350" s="191">
        <v>595</v>
      </c>
      <c r="B1350" s="68"/>
      <c r="C1350" s="212" t="s">
        <v>609</v>
      </c>
      <c r="D1350" s="213">
        <v>45713</v>
      </c>
      <c r="E1350" s="191" t="s">
        <v>3723</v>
      </c>
      <c r="F1350" s="191" t="s">
        <v>3</v>
      </c>
      <c r="G1350" s="191">
        <v>2262418</v>
      </c>
      <c r="H1350" s="68"/>
      <c r="I1350" s="197" t="s">
        <v>4833</v>
      </c>
      <c r="J1350" s="68"/>
      <c r="K1350" s="68"/>
      <c r="L1350" s="68"/>
      <c r="M1350" s="68"/>
      <c r="N1350" s="348"/>
      <c r="O1350" s="348"/>
      <c r="P1350" s="214">
        <v>0</v>
      </c>
      <c r="Q1350" s="214">
        <v>1820</v>
      </c>
      <c r="R1350" s="68" t="s">
        <v>1479</v>
      </c>
      <c r="S1350" s="349"/>
      <c r="T1350" s="272"/>
    </row>
    <row r="1351" spans="1:20" ht="51">
      <c r="A1351" s="191">
        <v>46</v>
      </c>
      <c r="B1351" s="68"/>
      <c r="C1351" s="212" t="s">
        <v>1367</v>
      </c>
      <c r="D1351" s="213">
        <v>45713</v>
      </c>
      <c r="E1351" s="191" t="s">
        <v>3724</v>
      </c>
      <c r="F1351" s="191" t="s">
        <v>3</v>
      </c>
      <c r="G1351" s="191">
        <v>2262421</v>
      </c>
      <c r="H1351" s="68"/>
      <c r="I1351" s="197" t="s">
        <v>4834</v>
      </c>
      <c r="J1351" s="68"/>
      <c r="K1351" s="68"/>
      <c r="L1351" s="68"/>
      <c r="M1351" s="68"/>
      <c r="N1351" s="348"/>
      <c r="O1351" s="348"/>
      <c r="P1351" s="214">
        <v>0</v>
      </c>
      <c r="Q1351" s="214">
        <v>1000</v>
      </c>
      <c r="R1351" s="68" t="s">
        <v>1479</v>
      </c>
      <c r="S1351" s="349"/>
      <c r="T1351" s="272"/>
    </row>
    <row r="1352" spans="1:20" ht="63.75">
      <c r="A1352" s="191">
        <v>862</v>
      </c>
      <c r="B1352" s="68"/>
      <c r="C1352" s="212" t="s">
        <v>187</v>
      </c>
      <c r="D1352" s="213">
        <v>45713</v>
      </c>
      <c r="E1352" s="191" t="s">
        <v>3725</v>
      </c>
      <c r="F1352" s="191" t="s">
        <v>635</v>
      </c>
      <c r="G1352" s="191">
        <v>11244370</v>
      </c>
      <c r="H1352" s="68"/>
      <c r="I1352" s="197" t="s">
        <v>4835</v>
      </c>
      <c r="J1352" s="68"/>
      <c r="K1352" s="68"/>
      <c r="L1352" s="68"/>
      <c r="M1352" s="68"/>
      <c r="N1352" s="348"/>
      <c r="O1352" s="348"/>
      <c r="P1352" s="214">
        <v>0</v>
      </c>
      <c r="Q1352" s="214">
        <v>961.35</v>
      </c>
      <c r="R1352" s="68" t="s">
        <v>1479</v>
      </c>
      <c r="S1352" s="349"/>
      <c r="T1352" s="272"/>
    </row>
    <row r="1353" spans="1:20" ht="63.75">
      <c r="A1353" s="191">
        <v>66</v>
      </c>
      <c r="B1353" s="68"/>
      <c r="C1353" s="212" t="s">
        <v>46</v>
      </c>
      <c r="D1353" s="213">
        <v>45713</v>
      </c>
      <c r="E1353" s="191" t="s">
        <v>3726</v>
      </c>
      <c r="F1353" s="191" t="s">
        <v>635</v>
      </c>
      <c r="G1353" s="191">
        <v>11253525</v>
      </c>
      <c r="H1353" s="68"/>
      <c r="I1353" s="197" t="s">
        <v>4836</v>
      </c>
      <c r="J1353" s="68"/>
      <c r="K1353" s="68"/>
      <c r="L1353" s="68"/>
      <c r="M1353" s="68"/>
      <c r="N1353" s="348"/>
      <c r="O1353" s="348"/>
      <c r="P1353" s="214">
        <v>0</v>
      </c>
      <c r="Q1353" s="214">
        <v>484329.18</v>
      </c>
      <c r="R1353" s="68" t="s">
        <v>1479</v>
      </c>
      <c r="S1353" s="349"/>
      <c r="T1353" s="272"/>
    </row>
    <row r="1354" spans="1:20" ht="76.5">
      <c r="A1354" s="191">
        <v>862</v>
      </c>
      <c r="B1354" s="68"/>
      <c r="C1354" s="212" t="s">
        <v>187</v>
      </c>
      <c r="D1354" s="213">
        <v>45713</v>
      </c>
      <c r="E1354" s="191" t="s">
        <v>3727</v>
      </c>
      <c r="F1354" s="191" t="s">
        <v>635</v>
      </c>
      <c r="G1354" s="191">
        <v>11244380</v>
      </c>
      <c r="H1354" s="68"/>
      <c r="I1354" s="197" t="s">
        <v>4837</v>
      </c>
      <c r="J1354" s="68"/>
      <c r="K1354" s="68"/>
      <c r="L1354" s="68"/>
      <c r="M1354" s="68"/>
      <c r="N1354" s="348"/>
      <c r="O1354" s="348"/>
      <c r="P1354" s="214">
        <v>0</v>
      </c>
      <c r="Q1354" s="214">
        <v>12.58</v>
      </c>
      <c r="R1354" s="68" t="s">
        <v>1479</v>
      </c>
      <c r="S1354" s="349"/>
      <c r="T1354" s="272"/>
    </row>
    <row r="1355" spans="1:20" ht="76.5">
      <c r="A1355" s="191">
        <v>862</v>
      </c>
      <c r="B1355" s="68"/>
      <c r="C1355" s="212" t="s">
        <v>187</v>
      </c>
      <c r="D1355" s="213">
        <v>45713</v>
      </c>
      <c r="E1355" s="191" t="s">
        <v>3728</v>
      </c>
      <c r="F1355" s="191" t="s">
        <v>635</v>
      </c>
      <c r="G1355" s="191">
        <v>11253621</v>
      </c>
      <c r="H1355" s="68"/>
      <c r="I1355" s="197" t="s">
        <v>4838</v>
      </c>
      <c r="J1355" s="68"/>
      <c r="K1355" s="68"/>
      <c r="L1355" s="68"/>
      <c r="M1355" s="68"/>
      <c r="N1355" s="348"/>
      <c r="O1355" s="348"/>
      <c r="P1355" s="214">
        <v>0</v>
      </c>
      <c r="Q1355" s="214">
        <v>64066.73</v>
      </c>
      <c r="R1355" s="68" t="s">
        <v>1479</v>
      </c>
      <c r="S1355" s="349"/>
      <c r="T1355" s="272"/>
    </row>
    <row r="1356" spans="1:20" ht="76.5">
      <c r="A1356" s="191">
        <v>862</v>
      </c>
      <c r="B1356" s="68"/>
      <c r="C1356" s="212" t="s">
        <v>187</v>
      </c>
      <c r="D1356" s="213">
        <v>45713</v>
      </c>
      <c r="E1356" s="191" t="s">
        <v>3729</v>
      </c>
      <c r="F1356" s="191" t="s">
        <v>635</v>
      </c>
      <c r="G1356" s="191">
        <v>11253542</v>
      </c>
      <c r="H1356" s="68"/>
      <c r="I1356" s="197" t="s">
        <v>4839</v>
      </c>
      <c r="J1356" s="68"/>
      <c r="K1356" s="68"/>
      <c r="L1356" s="68"/>
      <c r="M1356" s="68"/>
      <c r="N1356" s="348"/>
      <c r="O1356" s="348"/>
      <c r="P1356" s="214">
        <v>0</v>
      </c>
      <c r="Q1356" s="214">
        <v>67806.95</v>
      </c>
      <c r="R1356" s="68" t="s">
        <v>1479</v>
      </c>
      <c r="S1356" s="349"/>
      <c r="T1356" s="272"/>
    </row>
    <row r="1357" spans="1:20" ht="63.75">
      <c r="A1357" s="191">
        <v>66</v>
      </c>
      <c r="B1357" s="68"/>
      <c r="C1357" s="212" t="s">
        <v>46</v>
      </c>
      <c r="D1357" s="213">
        <v>45713</v>
      </c>
      <c r="E1357" s="191" t="s">
        <v>3730</v>
      </c>
      <c r="F1357" s="191" t="s">
        <v>635</v>
      </c>
      <c r="G1357" s="191">
        <v>11253587</v>
      </c>
      <c r="H1357" s="68"/>
      <c r="I1357" s="197" t="s">
        <v>4840</v>
      </c>
      <c r="J1357" s="68"/>
      <c r="K1357" s="68"/>
      <c r="L1357" s="68"/>
      <c r="M1357" s="68"/>
      <c r="N1357" s="348"/>
      <c r="O1357" s="348"/>
      <c r="P1357" s="214">
        <v>0</v>
      </c>
      <c r="Q1357" s="214">
        <v>179189.57</v>
      </c>
      <c r="R1357" s="68" t="s">
        <v>1479</v>
      </c>
      <c r="S1357" s="349"/>
      <c r="T1357" s="272"/>
    </row>
    <row r="1358" spans="1:20" ht="76.5">
      <c r="A1358" s="191">
        <v>862</v>
      </c>
      <c r="B1358" s="68"/>
      <c r="C1358" s="212" t="s">
        <v>187</v>
      </c>
      <c r="D1358" s="213">
        <v>45713</v>
      </c>
      <c r="E1358" s="191" t="s">
        <v>3731</v>
      </c>
      <c r="F1358" s="191" t="s">
        <v>635</v>
      </c>
      <c r="G1358" s="191">
        <v>11253596</v>
      </c>
      <c r="H1358" s="68"/>
      <c r="I1358" s="197" t="s">
        <v>4841</v>
      </c>
      <c r="J1358" s="68"/>
      <c r="K1358" s="68"/>
      <c r="L1358" s="68"/>
      <c r="M1358" s="68"/>
      <c r="N1358" s="348"/>
      <c r="O1358" s="348"/>
      <c r="P1358" s="214">
        <v>0</v>
      </c>
      <c r="Q1358" s="214">
        <v>25672.03</v>
      </c>
      <c r="R1358" s="68" t="s">
        <v>1479</v>
      </c>
      <c r="S1358" s="349"/>
      <c r="T1358" s="272"/>
    </row>
    <row r="1359" spans="1:20" ht="63.75">
      <c r="A1359" s="191">
        <v>66</v>
      </c>
      <c r="B1359" s="68"/>
      <c r="C1359" s="212" t="s">
        <v>46</v>
      </c>
      <c r="D1359" s="213">
        <v>45713</v>
      </c>
      <c r="E1359" s="191" t="s">
        <v>3732</v>
      </c>
      <c r="F1359" s="191" t="s">
        <v>635</v>
      </c>
      <c r="G1359" s="191">
        <v>11253601</v>
      </c>
      <c r="H1359" s="68"/>
      <c r="I1359" s="197" t="s">
        <v>4842</v>
      </c>
      <c r="J1359" s="68"/>
      <c r="K1359" s="68"/>
      <c r="L1359" s="68"/>
      <c r="M1359" s="68"/>
      <c r="N1359" s="348"/>
      <c r="O1359" s="348"/>
      <c r="P1359" s="214">
        <v>0</v>
      </c>
      <c r="Q1359" s="214">
        <v>488605.4</v>
      </c>
      <c r="R1359" s="68" t="s">
        <v>1479</v>
      </c>
      <c r="S1359" s="349"/>
      <c r="T1359" s="272"/>
    </row>
    <row r="1360" spans="1:20" ht="76.5">
      <c r="A1360" s="191">
        <v>862</v>
      </c>
      <c r="B1360" s="68"/>
      <c r="C1360" s="212" t="s">
        <v>187</v>
      </c>
      <c r="D1360" s="213">
        <v>45713</v>
      </c>
      <c r="E1360" s="191" t="s">
        <v>3733</v>
      </c>
      <c r="F1360" s="191" t="s">
        <v>635</v>
      </c>
      <c r="G1360" s="191">
        <v>11253630</v>
      </c>
      <c r="H1360" s="68"/>
      <c r="I1360" s="197" t="s">
        <v>4843</v>
      </c>
      <c r="J1360" s="68"/>
      <c r="K1360" s="68"/>
      <c r="L1360" s="68"/>
      <c r="M1360" s="68"/>
      <c r="N1360" s="348"/>
      <c r="O1360" s="348"/>
      <c r="P1360" s="214">
        <v>0</v>
      </c>
      <c r="Q1360" s="214">
        <v>4570.4799999999996</v>
      </c>
      <c r="R1360" s="68" t="s">
        <v>1479</v>
      </c>
      <c r="S1360" s="349"/>
      <c r="T1360" s="272"/>
    </row>
    <row r="1361" spans="1:20" ht="63.75">
      <c r="A1361" s="191">
        <v>66</v>
      </c>
      <c r="B1361" s="68"/>
      <c r="C1361" s="212" t="s">
        <v>46</v>
      </c>
      <c r="D1361" s="213">
        <v>45713</v>
      </c>
      <c r="E1361" s="191" t="s">
        <v>3734</v>
      </c>
      <c r="F1361" s="191" t="s">
        <v>635</v>
      </c>
      <c r="G1361" s="191">
        <v>11253680</v>
      </c>
      <c r="H1361" s="68"/>
      <c r="I1361" s="197" t="s">
        <v>4844</v>
      </c>
      <c r="J1361" s="68"/>
      <c r="K1361" s="68"/>
      <c r="L1361" s="68"/>
      <c r="M1361" s="68"/>
      <c r="N1361" s="348"/>
      <c r="O1361" s="348"/>
      <c r="P1361" s="214">
        <v>0</v>
      </c>
      <c r="Q1361" s="214">
        <v>487761.62</v>
      </c>
      <c r="R1361" s="68" t="s">
        <v>1479</v>
      </c>
      <c r="S1361" s="349"/>
      <c r="T1361" s="272"/>
    </row>
    <row r="1362" spans="1:20" ht="51">
      <c r="A1362" s="191">
        <v>66</v>
      </c>
      <c r="B1362" s="68"/>
      <c r="C1362" s="212" t="s">
        <v>46</v>
      </c>
      <c r="D1362" s="213">
        <v>45713</v>
      </c>
      <c r="E1362" s="191" t="s">
        <v>3735</v>
      </c>
      <c r="F1362" s="191" t="s">
        <v>635</v>
      </c>
      <c r="G1362" s="191">
        <v>11253628</v>
      </c>
      <c r="H1362" s="68"/>
      <c r="I1362" s="197" t="s">
        <v>4845</v>
      </c>
      <c r="J1362" s="68"/>
      <c r="K1362" s="68"/>
      <c r="L1362" s="68"/>
      <c r="M1362" s="68"/>
      <c r="N1362" s="348"/>
      <c r="O1362" s="348"/>
      <c r="P1362" s="214">
        <v>0</v>
      </c>
      <c r="Q1362" s="214">
        <v>31083.59</v>
      </c>
      <c r="R1362" s="68" t="s">
        <v>1479</v>
      </c>
      <c r="S1362" s="349"/>
      <c r="T1362" s="272"/>
    </row>
    <row r="1363" spans="1:20" ht="76.5">
      <c r="A1363" s="191">
        <v>862</v>
      </c>
      <c r="B1363" s="68"/>
      <c r="C1363" s="212" t="s">
        <v>187</v>
      </c>
      <c r="D1363" s="213">
        <v>45713</v>
      </c>
      <c r="E1363" s="191" t="s">
        <v>3736</v>
      </c>
      <c r="F1363" s="191" t="s">
        <v>635</v>
      </c>
      <c r="G1363" s="191">
        <v>11253681</v>
      </c>
      <c r="H1363" s="68"/>
      <c r="I1363" s="197" t="s">
        <v>4846</v>
      </c>
      <c r="J1363" s="68"/>
      <c r="K1363" s="68"/>
      <c r="L1363" s="68"/>
      <c r="M1363" s="68"/>
      <c r="N1363" s="348"/>
      <c r="O1363" s="348"/>
      <c r="P1363" s="214">
        <v>0</v>
      </c>
      <c r="Q1363" s="214">
        <v>70047.199999999997</v>
      </c>
      <c r="R1363" s="68" t="s">
        <v>1479</v>
      </c>
      <c r="S1363" s="349"/>
      <c r="T1363" s="272"/>
    </row>
    <row r="1364" spans="1:20" ht="51">
      <c r="A1364" s="191">
        <v>66</v>
      </c>
      <c r="B1364" s="68"/>
      <c r="C1364" s="212" t="s">
        <v>46</v>
      </c>
      <c r="D1364" s="213">
        <v>45713</v>
      </c>
      <c r="E1364" s="191" t="s">
        <v>3737</v>
      </c>
      <c r="F1364" s="191" t="s">
        <v>635</v>
      </c>
      <c r="G1364" s="191">
        <v>11253683</v>
      </c>
      <c r="H1364" s="68"/>
      <c r="I1364" s="197" t="s">
        <v>4847</v>
      </c>
      <c r="J1364" s="68"/>
      <c r="K1364" s="68"/>
      <c r="L1364" s="68"/>
      <c r="M1364" s="68"/>
      <c r="N1364" s="348"/>
      <c r="O1364" s="348"/>
      <c r="P1364" s="214">
        <v>0</v>
      </c>
      <c r="Q1364" s="214">
        <v>8995.7099999999991</v>
      </c>
      <c r="R1364" s="68" t="s">
        <v>1479</v>
      </c>
      <c r="S1364" s="349"/>
      <c r="T1364" s="272"/>
    </row>
    <row r="1365" spans="1:20" ht="76.5">
      <c r="A1365" s="191">
        <v>862</v>
      </c>
      <c r="B1365" s="68"/>
      <c r="C1365" s="212" t="s">
        <v>187</v>
      </c>
      <c r="D1365" s="213">
        <v>45713</v>
      </c>
      <c r="E1365" s="191" t="s">
        <v>3738</v>
      </c>
      <c r="F1365" s="191" t="s">
        <v>635</v>
      </c>
      <c r="G1365" s="191">
        <v>11253689</v>
      </c>
      <c r="H1365" s="68"/>
      <c r="I1365" s="197" t="s">
        <v>4848</v>
      </c>
      <c r="J1365" s="68"/>
      <c r="K1365" s="68"/>
      <c r="L1365" s="68"/>
      <c r="M1365" s="68"/>
      <c r="N1365" s="348"/>
      <c r="O1365" s="348"/>
      <c r="P1365" s="214">
        <v>0</v>
      </c>
      <c r="Q1365" s="214">
        <v>1301.58</v>
      </c>
      <c r="R1365" s="68" t="s">
        <v>1479</v>
      </c>
      <c r="S1365" s="349"/>
      <c r="T1365" s="272"/>
    </row>
    <row r="1366" spans="1:20" ht="76.5">
      <c r="A1366" s="191" t="s">
        <v>541</v>
      </c>
      <c r="B1366" s="68"/>
      <c r="C1366" s="212" t="s">
        <v>590</v>
      </c>
      <c r="D1366" s="213">
        <v>45713</v>
      </c>
      <c r="E1366" s="191" t="s">
        <v>3739</v>
      </c>
      <c r="F1366" s="191" t="s">
        <v>635</v>
      </c>
      <c r="G1366" s="191">
        <v>11262202</v>
      </c>
      <c r="H1366" s="68"/>
      <c r="I1366" s="197" t="s">
        <v>4849</v>
      </c>
      <c r="J1366" s="68"/>
      <c r="K1366" s="68"/>
      <c r="L1366" s="68"/>
      <c r="M1366" s="68"/>
      <c r="N1366" s="348"/>
      <c r="O1366" s="348"/>
      <c r="P1366" s="214">
        <v>0</v>
      </c>
      <c r="Q1366" s="214">
        <v>512.75</v>
      </c>
      <c r="R1366" s="68" t="s">
        <v>1479</v>
      </c>
      <c r="S1366" s="349"/>
      <c r="T1366" s="272"/>
    </row>
    <row r="1367" spans="1:20" ht="76.5">
      <c r="A1367" s="191" t="s">
        <v>541</v>
      </c>
      <c r="B1367" s="68"/>
      <c r="C1367" s="212" t="s">
        <v>590</v>
      </c>
      <c r="D1367" s="213">
        <v>45713</v>
      </c>
      <c r="E1367" s="191" t="s">
        <v>3740</v>
      </c>
      <c r="F1367" s="191" t="s">
        <v>635</v>
      </c>
      <c r="G1367" s="191">
        <v>11248286</v>
      </c>
      <c r="H1367" s="68"/>
      <c r="I1367" s="197" t="s">
        <v>4849</v>
      </c>
      <c r="J1367" s="68"/>
      <c r="K1367" s="68"/>
      <c r="L1367" s="68"/>
      <c r="M1367" s="68"/>
      <c r="N1367" s="348"/>
      <c r="O1367" s="348"/>
      <c r="P1367" s="214">
        <v>0</v>
      </c>
      <c r="Q1367" s="214">
        <v>9604.91</v>
      </c>
      <c r="R1367" s="68" t="s">
        <v>1479</v>
      </c>
      <c r="S1367" s="349"/>
      <c r="T1367" s="272"/>
    </row>
    <row r="1368" spans="1:20" ht="76.5">
      <c r="A1368" s="191" t="s">
        <v>541</v>
      </c>
      <c r="B1368" s="68"/>
      <c r="C1368" s="212" t="s">
        <v>590</v>
      </c>
      <c r="D1368" s="213">
        <v>45713</v>
      </c>
      <c r="E1368" s="191" t="s">
        <v>3741</v>
      </c>
      <c r="F1368" s="191" t="s">
        <v>635</v>
      </c>
      <c r="G1368" s="191">
        <v>11262197</v>
      </c>
      <c r="H1368" s="68"/>
      <c r="I1368" s="197" t="s">
        <v>4849</v>
      </c>
      <c r="J1368" s="68"/>
      <c r="K1368" s="68"/>
      <c r="L1368" s="68"/>
      <c r="M1368" s="68"/>
      <c r="N1368" s="348"/>
      <c r="O1368" s="348"/>
      <c r="P1368" s="214">
        <v>0</v>
      </c>
      <c r="Q1368" s="214">
        <v>1584.2</v>
      </c>
      <c r="R1368" s="68" t="s">
        <v>1479</v>
      </c>
      <c r="S1368" s="349"/>
      <c r="T1368" s="272"/>
    </row>
    <row r="1369" spans="1:20" ht="76.5">
      <c r="A1369" s="191" t="s">
        <v>541</v>
      </c>
      <c r="B1369" s="68"/>
      <c r="C1369" s="212" t="s">
        <v>590</v>
      </c>
      <c r="D1369" s="213">
        <v>45713</v>
      </c>
      <c r="E1369" s="191" t="s">
        <v>3742</v>
      </c>
      <c r="F1369" s="191" t="s">
        <v>635</v>
      </c>
      <c r="G1369" s="191">
        <v>11262205</v>
      </c>
      <c r="H1369" s="68"/>
      <c r="I1369" s="197" t="s">
        <v>4849</v>
      </c>
      <c r="J1369" s="68"/>
      <c r="K1369" s="68"/>
      <c r="L1369" s="68"/>
      <c r="M1369" s="68"/>
      <c r="N1369" s="348"/>
      <c r="O1369" s="348"/>
      <c r="P1369" s="214">
        <v>0</v>
      </c>
      <c r="Q1369" s="214">
        <v>947.33</v>
      </c>
      <c r="R1369" s="68" t="s">
        <v>1479</v>
      </c>
      <c r="S1369" s="349"/>
      <c r="T1369" s="272"/>
    </row>
    <row r="1370" spans="1:20" ht="76.5">
      <c r="A1370" s="191" t="s">
        <v>541</v>
      </c>
      <c r="B1370" s="68"/>
      <c r="C1370" s="212" t="s">
        <v>590</v>
      </c>
      <c r="D1370" s="213">
        <v>45713</v>
      </c>
      <c r="E1370" s="191" t="s">
        <v>3743</v>
      </c>
      <c r="F1370" s="191" t="s">
        <v>635</v>
      </c>
      <c r="G1370" s="191">
        <v>11262206</v>
      </c>
      <c r="H1370" s="68"/>
      <c r="I1370" s="197" t="s">
        <v>4849</v>
      </c>
      <c r="J1370" s="68"/>
      <c r="K1370" s="68"/>
      <c r="L1370" s="68"/>
      <c r="M1370" s="68"/>
      <c r="N1370" s="348"/>
      <c r="O1370" s="348"/>
      <c r="P1370" s="214">
        <v>0</v>
      </c>
      <c r="Q1370" s="214">
        <v>1894.57</v>
      </c>
      <c r="R1370" s="68" t="s">
        <v>1479</v>
      </c>
      <c r="S1370" s="349"/>
      <c r="T1370" s="272"/>
    </row>
    <row r="1371" spans="1:20" ht="76.5">
      <c r="A1371" s="191">
        <v>290</v>
      </c>
      <c r="B1371" s="68"/>
      <c r="C1371" s="212" t="s">
        <v>118</v>
      </c>
      <c r="D1371" s="213">
        <v>45713</v>
      </c>
      <c r="E1371" s="191" t="s">
        <v>3744</v>
      </c>
      <c r="F1371" s="191" t="s">
        <v>635</v>
      </c>
      <c r="G1371" s="191">
        <v>11262215</v>
      </c>
      <c r="H1371" s="68"/>
      <c r="I1371" s="197" t="s">
        <v>4850</v>
      </c>
      <c r="J1371" s="68"/>
      <c r="K1371" s="68"/>
      <c r="L1371" s="68"/>
      <c r="M1371" s="68"/>
      <c r="N1371" s="348"/>
      <c r="O1371" s="348"/>
      <c r="P1371" s="214">
        <v>0</v>
      </c>
      <c r="Q1371" s="214">
        <v>1315.05</v>
      </c>
      <c r="R1371" s="68" t="s">
        <v>1479</v>
      </c>
      <c r="S1371" s="349"/>
      <c r="T1371" s="272"/>
    </row>
    <row r="1372" spans="1:20" ht="76.5">
      <c r="A1372" s="191">
        <v>290</v>
      </c>
      <c r="B1372" s="68"/>
      <c r="C1372" s="212" t="s">
        <v>118</v>
      </c>
      <c r="D1372" s="213">
        <v>45713</v>
      </c>
      <c r="E1372" s="191" t="s">
        <v>3745</v>
      </c>
      <c r="F1372" s="191" t="s">
        <v>635</v>
      </c>
      <c r="G1372" s="191">
        <v>11262223</v>
      </c>
      <c r="H1372" s="68"/>
      <c r="I1372" s="197" t="s">
        <v>4850</v>
      </c>
      <c r="J1372" s="68"/>
      <c r="K1372" s="68"/>
      <c r="L1372" s="68"/>
      <c r="M1372" s="68"/>
      <c r="N1372" s="348"/>
      <c r="O1372" s="348"/>
      <c r="P1372" s="214">
        <v>0</v>
      </c>
      <c r="Q1372" s="214">
        <v>157.85</v>
      </c>
      <c r="R1372" s="68" t="s">
        <v>1479</v>
      </c>
      <c r="S1372" s="349"/>
      <c r="T1372" s="272"/>
    </row>
    <row r="1373" spans="1:20" ht="76.5">
      <c r="A1373" s="191" t="s">
        <v>541</v>
      </c>
      <c r="B1373" s="68"/>
      <c r="C1373" s="212" t="s">
        <v>590</v>
      </c>
      <c r="D1373" s="213">
        <v>45713</v>
      </c>
      <c r="E1373" s="191" t="s">
        <v>3746</v>
      </c>
      <c r="F1373" s="191" t="s">
        <v>635</v>
      </c>
      <c r="G1373" s="191">
        <v>11262238</v>
      </c>
      <c r="H1373" s="68"/>
      <c r="I1373" s="197" t="s">
        <v>4849</v>
      </c>
      <c r="J1373" s="68"/>
      <c r="K1373" s="68"/>
      <c r="L1373" s="68"/>
      <c r="M1373" s="68"/>
      <c r="N1373" s="348"/>
      <c r="O1373" s="348"/>
      <c r="P1373" s="214">
        <v>0</v>
      </c>
      <c r="Q1373" s="214">
        <v>5166.1099999999997</v>
      </c>
      <c r="R1373" s="68" t="s">
        <v>1479</v>
      </c>
      <c r="S1373" s="349"/>
      <c r="T1373" s="272"/>
    </row>
    <row r="1374" spans="1:20" ht="76.5">
      <c r="A1374" s="191" t="s">
        <v>541</v>
      </c>
      <c r="B1374" s="68"/>
      <c r="C1374" s="212" t="s">
        <v>590</v>
      </c>
      <c r="D1374" s="213">
        <v>45713</v>
      </c>
      <c r="E1374" s="191" t="s">
        <v>3747</v>
      </c>
      <c r="F1374" s="191" t="s">
        <v>635</v>
      </c>
      <c r="G1374" s="191">
        <v>11262239</v>
      </c>
      <c r="H1374" s="68"/>
      <c r="I1374" s="197" t="s">
        <v>4849</v>
      </c>
      <c r="J1374" s="68"/>
      <c r="K1374" s="68"/>
      <c r="L1374" s="68"/>
      <c r="M1374" s="68"/>
      <c r="N1374" s="348"/>
      <c r="O1374" s="348"/>
      <c r="P1374" s="214">
        <v>0</v>
      </c>
      <c r="Q1374" s="214">
        <v>2454.5</v>
      </c>
      <c r="R1374" s="68" t="s">
        <v>1479</v>
      </c>
      <c r="S1374" s="349"/>
      <c r="T1374" s="272"/>
    </row>
    <row r="1375" spans="1:20" ht="76.5">
      <c r="A1375" s="191" t="s">
        <v>541</v>
      </c>
      <c r="B1375" s="68"/>
      <c r="C1375" s="212" t="s">
        <v>590</v>
      </c>
      <c r="D1375" s="213">
        <v>45713</v>
      </c>
      <c r="E1375" s="191" t="s">
        <v>3748</v>
      </c>
      <c r="F1375" s="191" t="s">
        <v>635</v>
      </c>
      <c r="G1375" s="191">
        <v>11262250</v>
      </c>
      <c r="H1375" s="68"/>
      <c r="I1375" s="197" t="s">
        <v>4849</v>
      </c>
      <c r="J1375" s="68"/>
      <c r="K1375" s="68"/>
      <c r="L1375" s="68"/>
      <c r="M1375" s="68"/>
      <c r="N1375" s="348"/>
      <c r="O1375" s="348"/>
      <c r="P1375" s="214">
        <v>0</v>
      </c>
      <c r="Q1375" s="214">
        <v>7229.1</v>
      </c>
      <c r="R1375" s="68" t="s">
        <v>1479</v>
      </c>
      <c r="S1375" s="349"/>
      <c r="T1375" s="272"/>
    </row>
    <row r="1376" spans="1:20" ht="76.5">
      <c r="A1376" s="191" t="s">
        <v>541</v>
      </c>
      <c r="B1376" s="68"/>
      <c r="C1376" s="212" t="s">
        <v>590</v>
      </c>
      <c r="D1376" s="213">
        <v>45713</v>
      </c>
      <c r="E1376" s="191" t="s">
        <v>3749</v>
      </c>
      <c r="F1376" s="191" t="s">
        <v>635</v>
      </c>
      <c r="G1376" s="191">
        <v>11263461</v>
      </c>
      <c r="H1376" s="68"/>
      <c r="I1376" s="197" t="s">
        <v>4849</v>
      </c>
      <c r="J1376" s="68"/>
      <c r="K1376" s="68"/>
      <c r="L1376" s="68"/>
      <c r="M1376" s="68"/>
      <c r="N1376" s="348"/>
      <c r="O1376" s="348"/>
      <c r="P1376" s="214">
        <v>0</v>
      </c>
      <c r="Q1376" s="214">
        <v>1615</v>
      </c>
      <c r="R1376" s="68" t="s">
        <v>1479</v>
      </c>
      <c r="S1376" s="349"/>
      <c r="T1376" s="272"/>
    </row>
    <row r="1377" spans="1:20" ht="76.5">
      <c r="A1377" s="191" t="s">
        <v>541</v>
      </c>
      <c r="B1377" s="68"/>
      <c r="C1377" s="212" t="s">
        <v>590</v>
      </c>
      <c r="D1377" s="213">
        <v>45713</v>
      </c>
      <c r="E1377" s="191" t="s">
        <v>3750</v>
      </c>
      <c r="F1377" s="191" t="s">
        <v>635</v>
      </c>
      <c r="G1377" s="191">
        <v>11263473</v>
      </c>
      <c r="H1377" s="68"/>
      <c r="I1377" s="197" t="s">
        <v>4849</v>
      </c>
      <c r="J1377" s="68"/>
      <c r="K1377" s="68"/>
      <c r="L1377" s="68"/>
      <c r="M1377" s="68"/>
      <c r="N1377" s="348"/>
      <c r="O1377" s="348"/>
      <c r="P1377" s="214">
        <v>0</v>
      </c>
      <c r="Q1377" s="214">
        <v>7329.62</v>
      </c>
      <c r="R1377" s="68" t="s">
        <v>1479</v>
      </c>
      <c r="S1377" s="349"/>
      <c r="T1377" s="272"/>
    </row>
    <row r="1378" spans="1:20" ht="76.5">
      <c r="A1378" s="191" t="s">
        <v>541</v>
      </c>
      <c r="B1378" s="68"/>
      <c r="C1378" s="212" t="s">
        <v>590</v>
      </c>
      <c r="D1378" s="213">
        <v>45713</v>
      </c>
      <c r="E1378" s="191" t="s">
        <v>3751</v>
      </c>
      <c r="F1378" s="191" t="s">
        <v>635</v>
      </c>
      <c r="G1378" s="191">
        <v>11263474</v>
      </c>
      <c r="H1378" s="68"/>
      <c r="I1378" s="197" t="s">
        <v>4849</v>
      </c>
      <c r="J1378" s="68"/>
      <c r="K1378" s="68"/>
      <c r="L1378" s="68"/>
      <c r="M1378" s="68"/>
      <c r="N1378" s="348"/>
      <c r="O1378" s="348"/>
      <c r="P1378" s="214">
        <v>0</v>
      </c>
      <c r="Q1378" s="214">
        <v>3115.81</v>
      </c>
      <c r="R1378" s="68" t="s">
        <v>1479</v>
      </c>
      <c r="S1378" s="349"/>
      <c r="T1378" s="272"/>
    </row>
    <row r="1379" spans="1:20" ht="76.5">
      <c r="A1379" s="191" t="s">
        <v>541</v>
      </c>
      <c r="B1379" s="68"/>
      <c r="C1379" s="212" t="s">
        <v>590</v>
      </c>
      <c r="D1379" s="213">
        <v>45713</v>
      </c>
      <c r="E1379" s="191" t="s">
        <v>3752</v>
      </c>
      <c r="F1379" s="191" t="s">
        <v>635</v>
      </c>
      <c r="G1379" s="191">
        <v>11263482</v>
      </c>
      <c r="H1379" s="68"/>
      <c r="I1379" s="197" t="s">
        <v>4849</v>
      </c>
      <c r="J1379" s="68"/>
      <c r="K1379" s="68"/>
      <c r="L1379" s="68"/>
      <c r="M1379" s="68"/>
      <c r="N1379" s="348"/>
      <c r="O1379" s="348"/>
      <c r="P1379" s="214">
        <v>0</v>
      </c>
      <c r="Q1379" s="214">
        <v>6625.81</v>
      </c>
      <c r="R1379" s="68" t="s">
        <v>1479</v>
      </c>
      <c r="S1379" s="349"/>
      <c r="T1379" s="272"/>
    </row>
    <row r="1380" spans="1:20" ht="76.5">
      <c r="A1380" s="191" t="s">
        <v>541</v>
      </c>
      <c r="B1380" s="68"/>
      <c r="C1380" s="212" t="s">
        <v>590</v>
      </c>
      <c r="D1380" s="213">
        <v>45713</v>
      </c>
      <c r="E1380" s="191" t="s">
        <v>3753</v>
      </c>
      <c r="F1380" s="191" t="s">
        <v>635</v>
      </c>
      <c r="G1380" s="191">
        <v>11263554</v>
      </c>
      <c r="H1380" s="68"/>
      <c r="I1380" s="197" t="s">
        <v>4849</v>
      </c>
      <c r="J1380" s="68"/>
      <c r="K1380" s="68"/>
      <c r="L1380" s="68"/>
      <c r="M1380" s="68"/>
      <c r="N1380" s="348"/>
      <c r="O1380" s="348"/>
      <c r="P1380" s="214">
        <v>0</v>
      </c>
      <c r="Q1380" s="214">
        <v>1996.16</v>
      </c>
      <c r="R1380" s="68" t="s">
        <v>1479</v>
      </c>
      <c r="S1380" s="349"/>
      <c r="T1380" s="272"/>
    </row>
    <row r="1381" spans="1:20" ht="76.5">
      <c r="A1381" s="191" t="s">
        <v>541</v>
      </c>
      <c r="B1381" s="68"/>
      <c r="C1381" s="212" t="s">
        <v>590</v>
      </c>
      <c r="D1381" s="213">
        <v>45713</v>
      </c>
      <c r="E1381" s="191" t="s">
        <v>3754</v>
      </c>
      <c r="F1381" s="191" t="s">
        <v>635</v>
      </c>
      <c r="G1381" s="191">
        <v>11263483</v>
      </c>
      <c r="H1381" s="68"/>
      <c r="I1381" s="197" t="s">
        <v>4849</v>
      </c>
      <c r="J1381" s="68"/>
      <c r="K1381" s="68"/>
      <c r="L1381" s="68"/>
      <c r="M1381" s="68"/>
      <c r="N1381" s="348"/>
      <c r="O1381" s="348"/>
      <c r="P1381" s="214">
        <v>0</v>
      </c>
      <c r="Q1381" s="214">
        <v>6557</v>
      </c>
      <c r="R1381" s="68" t="s">
        <v>1479</v>
      </c>
      <c r="S1381" s="349"/>
      <c r="T1381" s="272"/>
    </row>
    <row r="1382" spans="1:20" ht="76.5">
      <c r="A1382" s="191" t="s">
        <v>541</v>
      </c>
      <c r="B1382" s="68"/>
      <c r="C1382" s="212" t="s">
        <v>590</v>
      </c>
      <c r="D1382" s="213">
        <v>45713</v>
      </c>
      <c r="E1382" s="191" t="s">
        <v>3755</v>
      </c>
      <c r="F1382" s="191" t="s">
        <v>635</v>
      </c>
      <c r="G1382" s="191">
        <v>11263546</v>
      </c>
      <c r="H1382" s="68"/>
      <c r="I1382" s="197" t="s">
        <v>4849</v>
      </c>
      <c r="J1382" s="68"/>
      <c r="K1382" s="68"/>
      <c r="L1382" s="68"/>
      <c r="M1382" s="68"/>
      <c r="N1382" s="348"/>
      <c r="O1382" s="348"/>
      <c r="P1382" s="214">
        <v>0</v>
      </c>
      <c r="Q1382" s="214">
        <v>373</v>
      </c>
      <c r="R1382" s="68" t="s">
        <v>1479</v>
      </c>
      <c r="S1382" s="349"/>
      <c r="T1382" s="272"/>
    </row>
    <row r="1383" spans="1:20" ht="76.5">
      <c r="A1383" s="191" t="s">
        <v>541</v>
      </c>
      <c r="B1383" s="68"/>
      <c r="C1383" s="212" t="s">
        <v>590</v>
      </c>
      <c r="D1383" s="213">
        <v>45713</v>
      </c>
      <c r="E1383" s="191" t="s">
        <v>3756</v>
      </c>
      <c r="F1383" s="191" t="s">
        <v>635</v>
      </c>
      <c r="G1383" s="191">
        <v>11263547</v>
      </c>
      <c r="H1383" s="68"/>
      <c r="I1383" s="197" t="s">
        <v>4849</v>
      </c>
      <c r="J1383" s="68"/>
      <c r="K1383" s="68"/>
      <c r="L1383" s="68"/>
      <c r="M1383" s="68"/>
      <c r="N1383" s="348"/>
      <c r="O1383" s="348"/>
      <c r="P1383" s="214">
        <v>0</v>
      </c>
      <c r="Q1383" s="214">
        <v>741.2</v>
      </c>
      <c r="R1383" s="68" t="s">
        <v>1479</v>
      </c>
      <c r="S1383" s="349"/>
      <c r="T1383" s="272"/>
    </row>
    <row r="1384" spans="1:20" ht="76.5">
      <c r="A1384" s="191" t="s">
        <v>541</v>
      </c>
      <c r="B1384" s="68"/>
      <c r="C1384" s="212" t="s">
        <v>590</v>
      </c>
      <c r="D1384" s="213">
        <v>45713</v>
      </c>
      <c r="E1384" s="191" t="s">
        <v>3757</v>
      </c>
      <c r="F1384" s="191" t="s">
        <v>635</v>
      </c>
      <c r="G1384" s="191">
        <v>11263563</v>
      </c>
      <c r="H1384" s="68"/>
      <c r="I1384" s="197" t="s">
        <v>4849</v>
      </c>
      <c r="J1384" s="68"/>
      <c r="K1384" s="68"/>
      <c r="L1384" s="68"/>
      <c r="M1384" s="68"/>
      <c r="N1384" s="348"/>
      <c r="O1384" s="348"/>
      <c r="P1384" s="214">
        <v>0</v>
      </c>
      <c r="Q1384" s="214">
        <v>10723.4</v>
      </c>
      <c r="R1384" s="68" t="s">
        <v>1479</v>
      </c>
      <c r="S1384" s="349"/>
      <c r="T1384" s="272"/>
    </row>
    <row r="1385" spans="1:20" ht="76.5">
      <c r="A1385" s="191" t="s">
        <v>541</v>
      </c>
      <c r="B1385" s="68"/>
      <c r="C1385" s="212" t="s">
        <v>590</v>
      </c>
      <c r="D1385" s="213">
        <v>45713</v>
      </c>
      <c r="E1385" s="191" t="s">
        <v>3758</v>
      </c>
      <c r="F1385" s="191" t="s">
        <v>635</v>
      </c>
      <c r="G1385" s="191">
        <v>11263568</v>
      </c>
      <c r="H1385" s="68"/>
      <c r="I1385" s="197" t="s">
        <v>4849</v>
      </c>
      <c r="J1385" s="68"/>
      <c r="K1385" s="68"/>
      <c r="L1385" s="68"/>
      <c r="M1385" s="68"/>
      <c r="N1385" s="348"/>
      <c r="O1385" s="348"/>
      <c r="P1385" s="214">
        <v>0</v>
      </c>
      <c r="Q1385" s="214">
        <v>1293.31</v>
      </c>
      <c r="R1385" s="68" t="s">
        <v>1479</v>
      </c>
      <c r="S1385" s="349"/>
      <c r="T1385" s="272"/>
    </row>
    <row r="1386" spans="1:20" ht="76.5">
      <c r="A1386" s="191" t="s">
        <v>541</v>
      </c>
      <c r="B1386" s="68"/>
      <c r="C1386" s="212" t="s">
        <v>590</v>
      </c>
      <c r="D1386" s="213">
        <v>45713</v>
      </c>
      <c r="E1386" s="191" t="s">
        <v>3759</v>
      </c>
      <c r="F1386" s="191" t="s">
        <v>635</v>
      </c>
      <c r="G1386" s="191">
        <v>11263576</v>
      </c>
      <c r="H1386" s="68"/>
      <c r="I1386" s="197" t="s">
        <v>4849</v>
      </c>
      <c r="J1386" s="68"/>
      <c r="K1386" s="68"/>
      <c r="L1386" s="68"/>
      <c r="M1386" s="68"/>
      <c r="N1386" s="348"/>
      <c r="O1386" s="348"/>
      <c r="P1386" s="214">
        <v>0</v>
      </c>
      <c r="Q1386" s="214">
        <v>896.55</v>
      </c>
      <c r="R1386" s="68" t="s">
        <v>1479</v>
      </c>
      <c r="S1386" s="349"/>
      <c r="T1386" s="272"/>
    </row>
    <row r="1387" spans="1:20" ht="76.5">
      <c r="A1387" s="191" t="s">
        <v>541</v>
      </c>
      <c r="B1387" s="68"/>
      <c r="C1387" s="212" t="s">
        <v>590</v>
      </c>
      <c r="D1387" s="213">
        <v>45713</v>
      </c>
      <c r="E1387" s="191" t="s">
        <v>3760</v>
      </c>
      <c r="F1387" s="191" t="s">
        <v>635</v>
      </c>
      <c r="G1387" s="191">
        <v>11263577</v>
      </c>
      <c r="H1387" s="68"/>
      <c r="I1387" s="197" t="s">
        <v>4849</v>
      </c>
      <c r="J1387" s="68"/>
      <c r="K1387" s="68"/>
      <c r="L1387" s="68"/>
      <c r="M1387" s="68"/>
      <c r="N1387" s="348"/>
      <c r="O1387" s="348"/>
      <c r="P1387" s="214">
        <v>0</v>
      </c>
      <c r="Q1387" s="214">
        <v>2550.9699999999998</v>
      </c>
      <c r="R1387" s="68" t="s">
        <v>1479</v>
      </c>
      <c r="S1387" s="349"/>
      <c r="T1387" s="272"/>
    </row>
    <row r="1388" spans="1:20" ht="76.5">
      <c r="A1388" s="191" t="s">
        <v>541</v>
      </c>
      <c r="B1388" s="68"/>
      <c r="C1388" s="212" t="s">
        <v>590</v>
      </c>
      <c r="D1388" s="213">
        <v>45713</v>
      </c>
      <c r="E1388" s="191" t="s">
        <v>3761</v>
      </c>
      <c r="F1388" s="191" t="s">
        <v>635</v>
      </c>
      <c r="G1388" s="191">
        <v>11263582</v>
      </c>
      <c r="H1388" s="68"/>
      <c r="I1388" s="197" t="s">
        <v>4849</v>
      </c>
      <c r="J1388" s="68"/>
      <c r="K1388" s="68"/>
      <c r="L1388" s="68"/>
      <c r="M1388" s="68"/>
      <c r="N1388" s="348"/>
      <c r="O1388" s="348"/>
      <c r="P1388" s="214">
        <v>0</v>
      </c>
      <c r="Q1388" s="214">
        <v>12578.92</v>
      </c>
      <c r="R1388" s="68" t="s">
        <v>1479</v>
      </c>
      <c r="S1388" s="349"/>
      <c r="T1388" s="272"/>
    </row>
    <row r="1389" spans="1:20" ht="102">
      <c r="A1389" s="191">
        <v>66</v>
      </c>
      <c r="B1389" s="68"/>
      <c r="C1389" s="212" t="s">
        <v>46</v>
      </c>
      <c r="D1389" s="213">
        <v>45713</v>
      </c>
      <c r="E1389" s="191" t="s">
        <v>3762</v>
      </c>
      <c r="F1389" s="191" t="s">
        <v>599</v>
      </c>
      <c r="G1389" s="191">
        <v>22708</v>
      </c>
      <c r="H1389" s="68"/>
      <c r="I1389" s="197" t="s">
        <v>4851</v>
      </c>
      <c r="J1389" s="68"/>
      <c r="K1389" s="68"/>
      <c r="L1389" s="68"/>
      <c r="M1389" s="68"/>
      <c r="N1389" s="348"/>
      <c r="O1389" s="348"/>
      <c r="P1389" s="214">
        <v>225.1</v>
      </c>
      <c r="Q1389" s="214">
        <v>0</v>
      </c>
      <c r="R1389" s="68" t="s">
        <v>1479</v>
      </c>
      <c r="S1389" s="349"/>
      <c r="T1389" s="272"/>
    </row>
    <row r="1390" spans="1:20" ht="102">
      <c r="A1390" s="191">
        <v>66</v>
      </c>
      <c r="B1390" s="68"/>
      <c r="C1390" s="212" t="s">
        <v>46</v>
      </c>
      <c r="D1390" s="213">
        <v>45713</v>
      </c>
      <c r="E1390" s="191" t="s">
        <v>3763</v>
      </c>
      <c r="F1390" s="191" t="s">
        <v>599</v>
      </c>
      <c r="G1390" s="191">
        <v>22715</v>
      </c>
      <c r="H1390" s="68"/>
      <c r="I1390" s="197" t="s">
        <v>4852</v>
      </c>
      <c r="J1390" s="68"/>
      <c r="K1390" s="68"/>
      <c r="L1390" s="68"/>
      <c r="M1390" s="68"/>
      <c r="N1390" s="348"/>
      <c r="O1390" s="348"/>
      <c r="P1390" s="214">
        <v>366.6</v>
      </c>
      <c r="Q1390" s="214">
        <v>0</v>
      </c>
      <c r="R1390" s="68" t="s">
        <v>1479</v>
      </c>
      <c r="S1390" s="349"/>
      <c r="T1390" s="272"/>
    </row>
    <row r="1391" spans="1:20" ht="102">
      <c r="A1391" s="191">
        <v>66</v>
      </c>
      <c r="B1391" s="68"/>
      <c r="C1391" s="212" t="s">
        <v>46</v>
      </c>
      <c r="D1391" s="213">
        <v>45713</v>
      </c>
      <c r="E1391" s="191" t="s">
        <v>3764</v>
      </c>
      <c r="F1391" s="191" t="s">
        <v>599</v>
      </c>
      <c r="G1391" s="191">
        <v>22709</v>
      </c>
      <c r="H1391" s="68"/>
      <c r="I1391" s="197" t="s">
        <v>4853</v>
      </c>
      <c r="J1391" s="68"/>
      <c r="K1391" s="68"/>
      <c r="L1391" s="68"/>
      <c r="M1391" s="68"/>
      <c r="N1391" s="348"/>
      <c r="O1391" s="348"/>
      <c r="P1391" s="214">
        <v>225.1</v>
      </c>
      <c r="Q1391" s="214">
        <v>0</v>
      </c>
      <c r="R1391" s="68" t="s">
        <v>1479</v>
      </c>
      <c r="S1391" s="349"/>
      <c r="T1391" s="272"/>
    </row>
    <row r="1392" spans="1:20" ht="102">
      <c r="A1392" s="191">
        <v>66</v>
      </c>
      <c r="B1392" s="68"/>
      <c r="C1392" s="212" t="s">
        <v>46</v>
      </c>
      <c r="D1392" s="213">
        <v>45713</v>
      </c>
      <c r="E1392" s="191" t="s">
        <v>3765</v>
      </c>
      <c r="F1392" s="191" t="s">
        <v>599</v>
      </c>
      <c r="G1392" s="191">
        <v>22716</v>
      </c>
      <c r="H1392" s="68"/>
      <c r="I1392" s="197" t="s">
        <v>4854</v>
      </c>
      <c r="J1392" s="68"/>
      <c r="K1392" s="68"/>
      <c r="L1392" s="68"/>
      <c r="M1392" s="68"/>
      <c r="N1392" s="348"/>
      <c r="O1392" s="348"/>
      <c r="P1392" s="214">
        <v>282.95</v>
      </c>
      <c r="Q1392" s="214">
        <v>0</v>
      </c>
      <c r="R1392" s="68" t="s">
        <v>1479</v>
      </c>
      <c r="S1392" s="349"/>
      <c r="T1392" s="272"/>
    </row>
    <row r="1393" spans="1:20" ht="102">
      <c r="A1393" s="191">
        <v>66</v>
      </c>
      <c r="B1393" s="68"/>
      <c r="C1393" s="212" t="s">
        <v>46</v>
      </c>
      <c r="D1393" s="213">
        <v>45713</v>
      </c>
      <c r="E1393" s="191" t="s">
        <v>3766</v>
      </c>
      <c r="F1393" s="191" t="s">
        <v>599</v>
      </c>
      <c r="G1393" s="191">
        <v>22720</v>
      </c>
      <c r="H1393" s="68"/>
      <c r="I1393" s="197" t="s">
        <v>4855</v>
      </c>
      <c r="J1393" s="68"/>
      <c r="K1393" s="68"/>
      <c r="L1393" s="68"/>
      <c r="M1393" s="68"/>
      <c r="N1393" s="348"/>
      <c r="O1393" s="348"/>
      <c r="P1393" s="214">
        <v>635.53</v>
      </c>
      <c r="Q1393" s="214">
        <v>0</v>
      </c>
      <c r="R1393" s="68" t="s">
        <v>1479</v>
      </c>
      <c r="S1393" s="349"/>
      <c r="T1393" s="272"/>
    </row>
    <row r="1394" spans="1:20" ht="102">
      <c r="A1394" s="191">
        <v>66</v>
      </c>
      <c r="B1394" s="68"/>
      <c r="C1394" s="212" t="s">
        <v>46</v>
      </c>
      <c r="D1394" s="213">
        <v>45713</v>
      </c>
      <c r="E1394" s="191" t="s">
        <v>3767</v>
      </c>
      <c r="F1394" s="191" t="s">
        <v>599</v>
      </c>
      <c r="G1394" s="191">
        <v>22713</v>
      </c>
      <c r="H1394" s="68"/>
      <c r="I1394" s="197" t="s">
        <v>4856</v>
      </c>
      <c r="J1394" s="68"/>
      <c r="K1394" s="68"/>
      <c r="L1394" s="68"/>
      <c r="M1394" s="68"/>
      <c r="N1394" s="348"/>
      <c r="O1394" s="348"/>
      <c r="P1394" s="214">
        <v>244.72</v>
      </c>
      <c r="Q1394" s="214">
        <v>0</v>
      </c>
      <c r="R1394" s="68" t="s">
        <v>1479</v>
      </c>
      <c r="S1394" s="349"/>
      <c r="T1394" s="272"/>
    </row>
    <row r="1395" spans="1:20" ht="89.25">
      <c r="A1395" s="191">
        <v>66</v>
      </c>
      <c r="B1395" s="68"/>
      <c r="C1395" s="212" t="s">
        <v>46</v>
      </c>
      <c r="D1395" s="213">
        <v>45713</v>
      </c>
      <c r="E1395" s="191" t="s">
        <v>3768</v>
      </c>
      <c r="F1395" s="191" t="s">
        <v>599</v>
      </c>
      <c r="G1395" s="191">
        <v>22722</v>
      </c>
      <c r="H1395" s="68"/>
      <c r="I1395" s="197" t="s">
        <v>4857</v>
      </c>
      <c r="J1395" s="68"/>
      <c r="K1395" s="68"/>
      <c r="L1395" s="68"/>
      <c r="M1395" s="68"/>
      <c r="N1395" s="348"/>
      <c r="O1395" s="348"/>
      <c r="P1395" s="214">
        <v>224.7</v>
      </c>
      <c r="Q1395" s="214">
        <v>0</v>
      </c>
      <c r="R1395" s="68" t="s">
        <v>1479</v>
      </c>
      <c r="S1395" s="349"/>
      <c r="T1395" s="272"/>
    </row>
    <row r="1396" spans="1:20" ht="89.25">
      <c r="A1396" s="191">
        <v>66</v>
      </c>
      <c r="B1396" s="68"/>
      <c r="C1396" s="212" t="s">
        <v>46</v>
      </c>
      <c r="D1396" s="213">
        <v>45713</v>
      </c>
      <c r="E1396" s="191" t="s">
        <v>3769</v>
      </c>
      <c r="F1396" s="191" t="s">
        <v>599</v>
      </c>
      <c r="G1396" s="191">
        <v>22723</v>
      </c>
      <c r="H1396" s="68"/>
      <c r="I1396" s="197" t="s">
        <v>4858</v>
      </c>
      <c r="J1396" s="68"/>
      <c r="K1396" s="68"/>
      <c r="L1396" s="68"/>
      <c r="M1396" s="68"/>
      <c r="N1396" s="348"/>
      <c r="O1396" s="348"/>
      <c r="P1396" s="214">
        <v>423.69</v>
      </c>
      <c r="Q1396" s="214">
        <v>0</v>
      </c>
      <c r="R1396" s="68" t="s">
        <v>1479</v>
      </c>
      <c r="S1396" s="349"/>
      <c r="T1396" s="272"/>
    </row>
    <row r="1397" spans="1:20" ht="102">
      <c r="A1397" s="191">
        <v>66</v>
      </c>
      <c r="B1397" s="68"/>
      <c r="C1397" s="212" t="s">
        <v>46</v>
      </c>
      <c r="D1397" s="213">
        <v>45713</v>
      </c>
      <c r="E1397" s="191" t="s">
        <v>3770</v>
      </c>
      <c r="F1397" s="191" t="s">
        <v>599</v>
      </c>
      <c r="G1397" s="191">
        <v>22719</v>
      </c>
      <c r="H1397" s="68"/>
      <c r="I1397" s="197" t="s">
        <v>4859</v>
      </c>
      <c r="J1397" s="68"/>
      <c r="K1397" s="68"/>
      <c r="L1397" s="68"/>
      <c r="M1397" s="68"/>
      <c r="N1397" s="348"/>
      <c r="O1397" s="348"/>
      <c r="P1397" s="214">
        <v>367.19</v>
      </c>
      <c r="Q1397" s="214">
        <v>0</v>
      </c>
      <c r="R1397" s="68" t="s">
        <v>1479</v>
      </c>
      <c r="S1397" s="349"/>
      <c r="T1397" s="272"/>
    </row>
    <row r="1398" spans="1:20" ht="89.25">
      <c r="A1398" s="191">
        <v>66</v>
      </c>
      <c r="B1398" s="68"/>
      <c r="C1398" s="212" t="s">
        <v>46</v>
      </c>
      <c r="D1398" s="213">
        <v>45713</v>
      </c>
      <c r="E1398" s="191" t="s">
        <v>3771</v>
      </c>
      <c r="F1398" s="191" t="s">
        <v>599</v>
      </c>
      <c r="G1398" s="191">
        <v>22724</v>
      </c>
      <c r="H1398" s="68"/>
      <c r="I1398" s="197" t="s">
        <v>4860</v>
      </c>
      <c r="J1398" s="68"/>
      <c r="K1398" s="68"/>
      <c r="L1398" s="68"/>
      <c r="M1398" s="68"/>
      <c r="N1398" s="348"/>
      <c r="O1398" s="348"/>
      <c r="P1398" s="214">
        <v>703.61</v>
      </c>
      <c r="Q1398" s="214">
        <v>0</v>
      </c>
      <c r="R1398" s="68" t="s">
        <v>1479</v>
      </c>
      <c r="S1398" s="349"/>
      <c r="T1398" s="272"/>
    </row>
    <row r="1399" spans="1:20" ht="89.25">
      <c r="A1399" s="191">
        <v>66</v>
      </c>
      <c r="B1399" s="68"/>
      <c r="C1399" s="212" t="s">
        <v>46</v>
      </c>
      <c r="D1399" s="213">
        <v>45713</v>
      </c>
      <c r="E1399" s="191" t="s">
        <v>3772</v>
      </c>
      <c r="F1399" s="191" t="s">
        <v>599</v>
      </c>
      <c r="G1399" s="191">
        <v>22733</v>
      </c>
      <c r="H1399" s="68"/>
      <c r="I1399" s="197" t="s">
        <v>4861</v>
      </c>
      <c r="J1399" s="68"/>
      <c r="K1399" s="68"/>
      <c r="L1399" s="68"/>
      <c r="M1399" s="68"/>
      <c r="N1399" s="348"/>
      <c r="O1399" s="348"/>
      <c r="P1399" s="214">
        <v>424.43</v>
      </c>
      <c r="Q1399" s="214">
        <v>0</v>
      </c>
      <c r="R1399" s="68" t="s">
        <v>1479</v>
      </c>
      <c r="S1399" s="349"/>
      <c r="T1399" s="272"/>
    </row>
    <row r="1400" spans="1:20" ht="89.25">
      <c r="A1400" s="191">
        <v>66</v>
      </c>
      <c r="B1400" s="68"/>
      <c r="C1400" s="212" t="s">
        <v>46</v>
      </c>
      <c r="D1400" s="213">
        <v>45713</v>
      </c>
      <c r="E1400" s="191" t="s">
        <v>3773</v>
      </c>
      <c r="F1400" s="191" t="s">
        <v>599</v>
      </c>
      <c r="G1400" s="191">
        <v>22734</v>
      </c>
      <c r="H1400" s="68"/>
      <c r="I1400" s="197" t="s">
        <v>4862</v>
      </c>
      <c r="J1400" s="68"/>
      <c r="K1400" s="68"/>
      <c r="L1400" s="68"/>
      <c r="M1400" s="68"/>
      <c r="N1400" s="348"/>
      <c r="O1400" s="348"/>
      <c r="P1400" s="214">
        <v>424.43</v>
      </c>
      <c r="Q1400" s="214">
        <v>0</v>
      </c>
      <c r="R1400" s="68" t="s">
        <v>1479</v>
      </c>
      <c r="S1400" s="349"/>
      <c r="T1400" s="272"/>
    </row>
    <row r="1401" spans="1:20" ht="102">
      <c r="A1401" s="191">
        <v>66</v>
      </c>
      <c r="B1401" s="68"/>
      <c r="C1401" s="212" t="s">
        <v>46</v>
      </c>
      <c r="D1401" s="213">
        <v>45713</v>
      </c>
      <c r="E1401" s="191" t="s">
        <v>3774</v>
      </c>
      <c r="F1401" s="191" t="s">
        <v>599</v>
      </c>
      <c r="G1401" s="191">
        <v>22695</v>
      </c>
      <c r="H1401" s="68"/>
      <c r="I1401" s="197" t="s">
        <v>4863</v>
      </c>
      <c r="J1401" s="68"/>
      <c r="K1401" s="68"/>
      <c r="L1401" s="68"/>
      <c r="M1401" s="68"/>
      <c r="N1401" s="348"/>
      <c r="O1401" s="348"/>
      <c r="P1401" s="214">
        <v>549.65</v>
      </c>
      <c r="Q1401" s="214">
        <v>0</v>
      </c>
      <c r="R1401" s="68" t="s">
        <v>1479</v>
      </c>
      <c r="S1401" s="349"/>
      <c r="T1401" s="272"/>
    </row>
    <row r="1402" spans="1:20" ht="102">
      <c r="A1402" s="191">
        <v>66</v>
      </c>
      <c r="B1402" s="68"/>
      <c r="C1402" s="212" t="s">
        <v>46</v>
      </c>
      <c r="D1402" s="213">
        <v>45713</v>
      </c>
      <c r="E1402" s="191" t="s">
        <v>3775</v>
      </c>
      <c r="F1402" s="191" t="s">
        <v>599</v>
      </c>
      <c r="G1402" s="191">
        <v>22726</v>
      </c>
      <c r="H1402" s="68"/>
      <c r="I1402" s="197" t="s">
        <v>4864</v>
      </c>
      <c r="J1402" s="68"/>
      <c r="K1402" s="68"/>
      <c r="L1402" s="68"/>
      <c r="M1402" s="68"/>
      <c r="N1402" s="348"/>
      <c r="O1402" s="348"/>
      <c r="P1402" s="214">
        <v>208.97</v>
      </c>
      <c r="Q1402" s="214">
        <v>0</v>
      </c>
      <c r="R1402" s="68" t="s">
        <v>1479</v>
      </c>
      <c r="S1402" s="349"/>
      <c r="T1402" s="272"/>
    </row>
    <row r="1403" spans="1:20" ht="89.25">
      <c r="A1403" s="191">
        <v>66</v>
      </c>
      <c r="B1403" s="68"/>
      <c r="C1403" s="212" t="s">
        <v>46</v>
      </c>
      <c r="D1403" s="213">
        <v>45713</v>
      </c>
      <c r="E1403" s="191" t="s">
        <v>3776</v>
      </c>
      <c r="F1403" s="191" t="s">
        <v>599</v>
      </c>
      <c r="G1403" s="191">
        <v>22728</v>
      </c>
      <c r="H1403" s="68"/>
      <c r="I1403" s="197" t="s">
        <v>4865</v>
      </c>
      <c r="J1403" s="68"/>
      <c r="K1403" s="68"/>
      <c r="L1403" s="68"/>
      <c r="M1403" s="68"/>
      <c r="N1403" s="348"/>
      <c r="O1403" s="348"/>
      <c r="P1403" s="214">
        <v>635.53</v>
      </c>
      <c r="Q1403" s="214">
        <v>0</v>
      </c>
      <c r="R1403" s="68" t="s">
        <v>1479</v>
      </c>
      <c r="S1403" s="349"/>
      <c r="T1403" s="272"/>
    </row>
    <row r="1404" spans="1:20" ht="89.25">
      <c r="A1404" s="191">
        <v>66</v>
      </c>
      <c r="B1404" s="68"/>
      <c r="C1404" s="212" t="s">
        <v>46</v>
      </c>
      <c r="D1404" s="213">
        <v>45713</v>
      </c>
      <c r="E1404" s="191" t="s">
        <v>3777</v>
      </c>
      <c r="F1404" s="191" t="s">
        <v>599</v>
      </c>
      <c r="G1404" s="191">
        <v>22729</v>
      </c>
      <c r="H1404" s="68"/>
      <c r="I1404" s="197" t="s">
        <v>4866</v>
      </c>
      <c r="J1404" s="68"/>
      <c r="K1404" s="68"/>
      <c r="L1404" s="68"/>
      <c r="M1404" s="68"/>
      <c r="N1404" s="348"/>
      <c r="O1404" s="348"/>
      <c r="P1404" s="214">
        <v>423.69</v>
      </c>
      <c r="Q1404" s="214">
        <v>0</v>
      </c>
      <c r="R1404" s="68" t="s">
        <v>1479</v>
      </c>
      <c r="S1404" s="349"/>
      <c r="T1404" s="272"/>
    </row>
    <row r="1405" spans="1:20" ht="89.25">
      <c r="A1405" s="191">
        <v>66</v>
      </c>
      <c r="B1405" s="68"/>
      <c r="C1405" s="212" t="s">
        <v>46</v>
      </c>
      <c r="D1405" s="213">
        <v>45713</v>
      </c>
      <c r="E1405" s="191" t="s">
        <v>3778</v>
      </c>
      <c r="F1405" s="191" t="s">
        <v>599</v>
      </c>
      <c r="G1405" s="191">
        <v>22696</v>
      </c>
      <c r="H1405" s="68"/>
      <c r="I1405" s="197" t="s">
        <v>4867</v>
      </c>
      <c r="J1405" s="68"/>
      <c r="K1405" s="68"/>
      <c r="L1405" s="68"/>
      <c r="M1405" s="68"/>
      <c r="N1405" s="348"/>
      <c r="O1405" s="348"/>
      <c r="P1405" s="214">
        <v>635.53</v>
      </c>
      <c r="Q1405" s="214">
        <v>0</v>
      </c>
      <c r="R1405" s="68" t="s">
        <v>1479</v>
      </c>
      <c r="S1405" s="349"/>
      <c r="T1405" s="272"/>
    </row>
    <row r="1406" spans="1:20" ht="102">
      <c r="A1406" s="191">
        <v>66</v>
      </c>
      <c r="B1406" s="68"/>
      <c r="C1406" s="212" t="s">
        <v>46</v>
      </c>
      <c r="D1406" s="213">
        <v>45713</v>
      </c>
      <c r="E1406" s="191" t="s">
        <v>3779</v>
      </c>
      <c r="F1406" s="191" t="s">
        <v>599</v>
      </c>
      <c r="G1406" s="191">
        <v>22692</v>
      </c>
      <c r="H1406" s="68"/>
      <c r="I1406" s="197" t="s">
        <v>4868</v>
      </c>
      <c r="J1406" s="68"/>
      <c r="K1406" s="68"/>
      <c r="L1406" s="68"/>
      <c r="M1406" s="68"/>
      <c r="N1406" s="348"/>
      <c r="O1406" s="348"/>
      <c r="P1406" s="214">
        <v>549.82000000000005</v>
      </c>
      <c r="Q1406" s="214">
        <v>0</v>
      </c>
      <c r="R1406" s="68" t="s">
        <v>1479</v>
      </c>
      <c r="S1406" s="349"/>
      <c r="T1406" s="272"/>
    </row>
    <row r="1407" spans="1:20" ht="102">
      <c r="A1407" s="191">
        <v>66</v>
      </c>
      <c r="B1407" s="68"/>
      <c r="C1407" s="212" t="s">
        <v>46</v>
      </c>
      <c r="D1407" s="213">
        <v>45713</v>
      </c>
      <c r="E1407" s="191" t="s">
        <v>3780</v>
      </c>
      <c r="F1407" s="191" t="s">
        <v>599</v>
      </c>
      <c r="G1407" s="191">
        <v>22691</v>
      </c>
      <c r="H1407" s="68"/>
      <c r="I1407" s="197" t="s">
        <v>4869</v>
      </c>
      <c r="J1407" s="68"/>
      <c r="K1407" s="68"/>
      <c r="L1407" s="68"/>
      <c r="M1407" s="68"/>
      <c r="N1407" s="348"/>
      <c r="O1407" s="348"/>
      <c r="P1407" s="214">
        <v>635.53</v>
      </c>
      <c r="Q1407" s="214">
        <v>0</v>
      </c>
      <c r="R1407" s="68" t="s">
        <v>1479</v>
      </c>
      <c r="S1407" s="349"/>
      <c r="T1407" s="272"/>
    </row>
    <row r="1408" spans="1:20" ht="102">
      <c r="A1408" s="191">
        <v>66</v>
      </c>
      <c r="B1408" s="68"/>
      <c r="C1408" s="212" t="s">
        <v>46</v>
      </c>
      <c r="D1408" s="213">
        <v>45713</v>
      </c>
      <c r="E1408" s="191" t="s">
        <v>3781</v>
      </c>
      <c r="F1408" s="191" t="s">
        <v>599</v>
      </c>
      <c r="G1408" s="191">
        <v>22694</v>
      </c>
      <c r="H1408" s="68"/>
      <c r="I1408" s="197" t="s">
        <v>4870</v>
      </c>
      <c r="J1408" s="68"/>
      <c r="K1408" s="68"/>
      <c r="L1408" s="68"/>
      <c r="M1408" s="68"/>
      <c r="N1408" s="348"/>
      <c r="O1408" s="348"/>
      <c r="P1408" s="214">
        <v>436.06</v>
      </c>
      <c r="Q1408" s="214">
        <v>0</v>
      </c>
      <c r="R1408" s="68" t="s">
        <v>1479</v>
      </c>
      <c r="S1408" s="349"/>
      <c r="T1408" s="272"/>
    </row>
    <row r="1409" spans="1:20" ht="89.25">
      <c r="A1409" s="191">
        <v>66</v>
      </c>
      <c r="B1409" s="68"/>
      <c r="C1409" s="212" t="s">
        <v>46</v>
      </c>
      <c r="D1409" s="213">
        <v>45713</v>
      </c>
      <c r="E1409" s="191" t="s">
        <v>3782</v>
      </c>
      <c r="F1409" s="191" t="s">
        <v>599</v>
      </c>
      <c r="G1409" s="191">
        <v>22705</v>
      </c>
      <c r="H1409" s="68"/>
      <c r="I1409" s="197" t="s">
        <v>4871</v>
      </c>
      <c r="J1409" s="68"/>
      <c r="K1409" s="68"/>
      <c r="L1409" s="68"/>
      <c r="M1409" s="68"/>
      <c r="N1409" s="348"/>
      <c r="O1409" s="348"/>
      <c r="P1409" s="214">
        <v>422.53</v>
      </c>
      <c r="Q1409" s="214">
        <v>0</v>
      </c>
      <c r="R1409" s="68" t="s">
        <v>1479</v>
      </c>
      <c r="S1409" s="349"/>
      <c r="T1409" s="272"/>
    </row>
    <row r="1410" spans="1:20" ht="89.25">
      <c r="A1410" s="191">
        <v>66</v>
      </c>
      <c r="B1410" s="68"/>
      <c r="C1410" s="212" t="s">
        <v>46</v>
      </c>
      <c r="D1410" s="213">
        <v>45713</v>
      </c>
      <c r="E1410" s="191" t="s">
        <v>3783</v>
      </c>
      <c r="F1410" s="191" t="s">
        <v>599</v>
      </c>
      <c r="G1410" s="191">
        <v>22707</v>
      </c>
      <c r="H1410" s="68"/>
      <c r="I1410" s="197" t="s">
        <v>4872</v>
      </c>
      <c r="J1410" s="68"/>
      <c r="K1410" s="68"/>
      <c r="L1410" s="68"/>
      <c r="M1410" s="68"/>
      <c r="N1410" s="348"/>
      <c r="O1410" s="348"/>
      <c r="P1410" s="214">
        <v>469.58</v>
      </c>
      <c r="Q1410" s="214">
        <v>0</v>
      </c>
      <c r="R1410" s="68" t="s">
        <v>1479</v>
      </c>
      <c r="S1410" s="349"/>
      <c r="T1410" s="272"/>
    </row>
    <row r="1411" spans="1:20" ht="89.25">
      <c r="A1411" s="191">
        <v>66</v>
      </c>
      <c r="B1411" s="68"/>
      <c r="C1411" s="212" t="s">
        <v>46</v>
      </c>
      <c r="D1411" s="213">
        <v>45713</v>
      </c>
      <c r="E1411" s="191" t="s">
        <v>3784</v>
      </c>
      <c r="F1411" s="191" t="s">
        <v>599</v>
      </c>
      <c r="G1411" s="191">
        <v>22702</v>
      </c>
      <c r="H1411" s="68"/>
      <c r="I1411" s="197" t="s">
        <v>4873</v>
      </c>
      <c r="J1411" s="68"/>
      <c r="K1411" s="68"/>
      <c r="L1411" s="68"/>
      <c r="M1411" s="68"/>
      <c r="N1411" s="348"/>
      <c r="O1411" s="348"/>
      <c r="P1411" s="214">
        <v>424.43</v>
      </c>
      <c r="Q1411" s="214">
        <v>0</v>
      </c>
      <c r="R1411" s="68" t="s">
        <v>1479</v>
      </c>
      <c r="S1411" s="349"/>
      <c r="T1411" s="272"/>
    </row>
    <row r="1412" spans="1:20" ht="89.25">
      <c r="A1412" s="191">
        <v>66</v>
      </c>
      <c r="B1412" s="68"/>
      <c r="C1412" s="212" t="s">
        <v>46</v>
      </c>
      <c r="D1412" s="213">
        <v>45713</v>
      </c>
      <c r="E1412" s="191" t="s">
        <v>3785</v>
      </c>
      <c r="F1412" s="191" t="s">
        <v>599</v>
      </c>
      <c r="G1412" s="191">
        <v>22706</v>
      </c>
      <c r="H1412" s="68"/>
      <c r="I1412" s="197" t="s">
        <v>4874</v>
      </c>
      <c r="J1412" s="68"/>
      <c r="K1412" s="68"/>
      <c r="L1412" s="68"/>
      <c r="M1412" s="68"/>
      <c r="N1412" s="348"/>
      <c r="O1412" s="348"/>
      <c r="P1412" s="214">
        <v>367.07</v>
      </c>
      <c r="Q1412" s="214">
        <v>0</v>
      </c>
      <c r="R1412" s="68" t="s">
        <v>1479</v>
      </c>
      <c r="S1412" s="349"/>
      <c r="T1412" s="272"/>
    </row>
    <row r="1413" spans="1:20" ht="102">
      <c r="A1413" s="191">
        <v>66</v>
      </c>
      <c r="B1413" s="68"/>
      <c r="C1413" s="212" t="s">
        <v>46</v>
      </c>
      <c r="D1413" s="213">
        <v>45713</v>
      </c>
      <c r="E1413" s="191" t="s">
        <v>3786</v>
      </c>
      <c r="F1413" s="191" t="s">
        <v>599</v>
      </c>
      <c r="G1413" s="191">
        <v>22698</v>
      </c>
      <c r="H1413" s="68"/>
      <c r="I1413" s="197" t="s">
        <v>4875</v>
      </c>
      <c r="J1413" s="68"/>
      <c r="K1413" s="68"/>
      <c r="L1413" s="68"/>
      <c r="M1413" s="68"/>
      <c r="N1413" s="348"/>
      <c r="O1413" s="348"/>
      <c r="P1413" s="214">
        <v>973.25</v>
      </c>
      <c r="Q1413" s="214">
        <v>0</v>
      </c>
      <c r="R1413" s="68" t="s">
        <v>1479</v>
      </c>
      <c r="S1413" s="349"/>
      <c r="T1413" s="272"/>
    </row>
    <row r="1414" spans="1:20" ht="63.75">
      <c r="A1414" s="191">
        <v>513</v>
      </c>
      <c r="B1414" s="68"/>
      <c r="C1414" s="212" t="s">
        <v>160</v>
      </c>
      <c r="D1414" s="213">
        <v>45713</v>
      </c>
      <c r="E1414" s="191" t="s">
        <v>3787</v>
      </c>
      <c r="F1414" s="191" t="s">
        <v>14</v>
      </c>
      <c r="G1414" s="191">
        <v>3043872</v>
      </c>
      <c r="H1414" s="68"/>
      <c r="I1414" s="197" t="s">
        <v>4876</v>
      </c>
      <c r="J1414" s="68"/>
      <c r="K1414" s="68"/>
      <c r="L1414" s="68"/>
      <c r="M1414" s="68"/>
      <c r="N1414" s="348"/>
      <c r="O1414" s="348"/>
      <c r="P1414" s="214">
        <v>60</v>
      </c>
      <c r="Q1414" s="214">
        <v>0</v>
      </c>
      <c r="R1414" s="68" t="s">
        <v>1479</v>
      </c>
      <c r="S1414" s="349"/>
      <c r="T1414" s="272"/>
    </row>
    <row r="1415" spans="1:20" ht="63.75">
      <c r="A1415" s="191">
        <v>513</v>
      </c>
      <c r="B1415" s="68"/>
      <c r="C1415" s="212" t="s">
        <v>160</v>
      </c>
      <c r="D1415" s="213">
        <v>45713</v>
      </c>
      <c r="E1415" s="191" t="s">
        <v>3788</v>
      </c>
      <c r="F1415" s="191" t="s">
        <v>14</v>
      </c>
      <c r="G1415" s="191">
        <v>3043874</v>
      </c>
      <c r="H1415" s="68"/>
      <c r="I1415" s="197" t="s">
        <v>4877</v>
      </c>
      <c r="J1415" s="68"/>
      <c r="K1415" s="68"/>
      <c r="L1415" s="68"/>
      <c r="M1415" s="68"/>
      <c r="N1415" s="348"/>
      <c r="O1415" s="348"/>
      <c r="P1415" s="214">
        <v>60</v>
      </c>
      <c r="Q1415" s="214">
        <v>0</v>
      </c>
      <c r="R1415" s="68" t="s">
        <v>1479</v>
      </c>
      <c r="S1415" s="349"/>
      <c r="T1415" s="272"/>
    </row>
    <row r="1416" spans="1:20" ht="63.75">
      <c r="A1416" s="191">
        <v>513</v>
      </c>
      <c r="B1416" s="68"/>
      <c r="C1416" s="212" t="s">
        <v>160</v>
      </c>
      <c r="D1416" s="213">
        <v>45713</v>
      </c>
      <c r="E1416" s="191" t="s">
        <v>3789</v>
      </c>
      <c r="F1416" s="191" t="s">
        <v>14</v>
      </c>
      <c r="G1416" s="191">
        <v>3043876</v>
      </c>
      <c r="H1416" s="68"/>
      <c r="I1416" s="197" t="s">
        <v>4878</v>
      </c>
      <c r="J1416" s="68"/>
      <c r="K1416" s="68"/>
      <c r="L1416" s="68"/>
      <c r="M1416" s="68"/>
      <c r="N1416" s="348"/>
      <c r="O1416" s="348"/>
      <c r="P1416" s="214">
        <v>60</v>
      </c>
      <c r="Q1416" s="214">
        <v>0</v>
      </c>
      <c r="R1416" s="68" t="s">
        <v>1479</v>
      </c>
      <c r="S1416" s="349"/>
      <c r="T1416" s="272"/>
    </row>
    <row r="1417" spans="1:20" ht="63.75">
      <c r="A1417" s="191">
        <v>513</v>
      </c>
      <c r="B1417" s="68"/>
      <c r="C1417" s="212" t="s">
        <v>160</v>
      </c>
      <c r="D1417" s="213">
        <v>45713</v>
      </c>
      <c r="E1417" s="191" t="s">
        <v>3790</v>
      </c>
      <c r="F1417" s="191" t="s">
        <v>14</v>
      </c>
      <c r="G1417" s="191">
        <v>3043878</v>
      </c>
      <c r="H1417" s="68"/>
      <c r="I1417" s="197" t="s">
        <v>4879</v>
      </c>
      <c r="J1417" s="68"/>
      <c r="K1417" s="68"/>
      <c r="L1417" s="68"/>
      <c r="M1417" s="68"/>
      <c r="N1417" s="348"/>
      <c r="O1417" s="348"/>
      <c r="P1417" s="214">
        <v>60</v>
      </c>
      <c r="Q1417" s="214">
        <v>0</v>
      </c>
      <c r="R1417" s="68" t="s">
        <v>1479</v>
      </c>
      <c r="S1417" s="349"/>
      <c r="T1417" s="272"/>
    </row>
    <row r="1418" spans="1:20" ht="63.75">
      <c r="A1418" s="191" t="s">
        <v>544</v>
      </c>
      <c r="B1418" s="68"/>
      <c r="C1418" s="212" t="s">
        <v>679</v>
      </c>
      <c r="D1418" s="213">
        <v>45713</v>
      </c>
      <c r="E1418" s="191" t="s">
        <v>3791</v>
      </c>
      <c r="F1418" s="191" t="s">
        <v>6</v>
      </c>
      <c r="G1418" s="191">
        <v>2176692</v>
      </c>
      <c r="H1418" s="68"/>
      <c r="I1418" s="197" t="s">
        <v>4880</v>
      </c>
      <c r="J1418" s="68"/>
      <c r="K1418" s="68"/>
      <c r="L1418" s="68"/>
      <c r="M1418" s="68"/>
      <c r="N1418" s="348"/>
      <c r="O1418" s="348"/>
      <c r="P1418" s="214">
        <v>0</v>
      </c>
      <c r="Q1418" s="214">
        <v>383912.67</v>
      </c>
      <c r="R1418" s="68" t="s">
        <v>1479</v>
      </c>
      <c r="S1418" s="349"/>
      <c r="T1418" s="272"/>
    </row>
    <row r="1419" spans="1:20" ht="63.75">
      <c r="A1419" s="191" t="s">
        <v>544</v>
      </c>
      <c r="B1419" s="68"/>
      <c r="C1419" s="212" t="s">
        <v>679</v>
      </c>
      <c r="D1419" s="213">
        <v>45713</v>
      </c>
      <c r="E1419" s="191" t="s">
        <v>3792</v>
      </c>
      <c r="F1419" s="191" t="s">
        <v>6</v>
      </c>
      <c r="G1419" s="191">
        <v>2176693</v>
      </c>
      <c r="H1419" s="68"/>
      <c r="I1419" s="197" t="s">
        <v>4881</v>
      </c>
      <c r="J1419" s="68"/>
      <c r="K1419" s="68"/>
      <c r="L1419" s="68"/>
      <c r="M1419" s="68"/>
      <c r="N1419" s="348"/>
      <c r="O1419" s="348"/>
      <c r="P1419" s="214">
        <v>0</v>
      </c>
      <c r="Q1419" s="214">
        <v>10710</v>
      </c>
      <c r="R1419" s="68" t="s">
        <v>1479</v>
      </c>
      <c r="S1419" s="349"/>
      <c r="T1419" s="272"/>
    </row>
    <row r="1420" spans="1:20" ht="63.75">
      <c r="A1420" s="191">
        <v>291</v>
      </c>
      <c r="B1420" s="68"/>
      <c r="C1420" s="212" t="s">
        <v>119</v>
      </c>
      <c r="D1420" s="213">
        <v>45713</v>
      </c>
      <c r="E1420" s="191" t="s">
        <v>3793</v>
      </c>
      <c r="F1420" s="191" t="s">
        <v>10</v>
      </c>
      <c r="G1420" s="191">
        <v>3044161</v>
      </c>
      <c r="H1420" s="68"/>
      <c r="I1420" s="197" t="s">
        <v>4882</v>
      </c>
      <c r="J1420" s="68"/>
      <c r="K1420" s="68"/>
      <c r="L1420" s="68"/>
      <c r="M1420" s="68"/>
      <c r="N1420" s="348"/>
      <c r="O1420" s="348"/>
      <c r="P1420" s="214">
        <v>60</v>
      </c>
      <c r="Q1420" s="214">
        <v>0</v>
      </c>
      <c r="R1420" s="68" t="s">
        <v>1479</v>
      </c>
      <c r="S1420" s="349"/>
      <c r="T1420" s="272"/>
    </row>
    <row r="1421" spans="1:20" ht="51">
      <c r="A1421" s="191" t="s">
        <v>542</v>
      </c>
      <c r="B1421" s="68"/>
      <c r="C1421" s="212" t="s">
        <v>687</v>
      </c>
      <c r="D1421" s="213">
        <v>45713</v>
      </c>
      <c r="E1421" s="191" t="s">
        <v>3794</v>
      </c>
      <c r="F1421" s="191" t="s">
        <v>19</v>
      </c>
      <c r="G1421" s="191">
        <v>1120608</v>
      </c>
      <c r="H1421" s="68"/>
      <c r="I1421" s="197" t="s">
        <v>4883</v>
      </c>
      <c r="J1421" s="68"/>
      <c r="K1421" s="68"/>
      <c r="L1421" s="68"/>
      <c r="M1421" s="68"/>
      <c r="N1421" s="348"/>
      <c r="O1421" s="348"/>
      <c r="P1421" s="214">
        <v>1851218.85</v>
      </c>
      <c r="Q1421" s="214">
        <v>0</v>
      </c>
      <c r="R1421" s="68" t="s">
        <v>1479</v>
      </c>
      <c r="S1421" s="349"/>
      <c r="T1421" s="272"/>
    </row>
    <row r="1422" spans="1:20" ht="63.75">
      <c r="A1422" s="191" t="s">
        <v>542</v>
      </c>
      <c r="B1422" s="68"/>
      <c r="C1422" s="212" t="s">
        <v>687</v>
      </c>
      <c r="D1422" s="213">
        <v>45713</v>
      </c>
      <c r="E1422" s="191" t="s">
        <v>3795</v>
      </c>
      <c r="F1422" s="191" t="s">
        <v>10</v>
      </c>
      <c r="G1422" s="191">
        <v>1120608</v>
      </c>
      <c r="H1422" s="68"/>
      <c r="I1422" s="197" t="s">
        <v>4884</v>
      </c>
      <c r="J1422" s="68"/>
      <c r="K1422" s="68"/>
      <c r="L1422" s="68"/>
      <c r="M1422" s="68"/>
      <c r="N1422" s="348"/>
      <c r="O1422" s="348"/>
      <c r="P1422" s="214">
        <v>2184.62</v>
      </c>
      <c r="Q1422" s="214">
        <v>0</v>
      </c>
      <c r="R1422" s="68" t="s">
        <v>1479</v>
      </c>
      <c r="S1422" s="349"/>
      <c r="T1422" s="272"/>
    </row>
    <row r="1423" spans="1:20" ht="63.75">
      <c r="A1423" s="191" t="s">
        <v>541</v>
      </c>
      <c r="B1423" s="68"/>
      <c r="C1423" s="212" t="s">
        <v>590</v>
      </c>
      <c r="D1423" s="213">
        <v>45713</v>
      </c>
      <c r="E1423" s="191" t="s">
        <v>3796</v>
      </c>
      <c r="F1423" s="191" t="s">
        <v>12</v>
      </c>
      <c r="G1423" s="191">
        <v>1120617</v>
      </c>
      <c r="H1423" s="68"/>
      <c r="I1423" s="197" t="s">
        <v>4885</v>
      </c>
      <c r="J1423" s="68"/>
      <c r="K1423" s="68"/>
      <c r="L1423" s="68"/>
      <c r="M1423" s="68"/>
      <c r="N1423" s="348"/>
      <c r="O1423" s="348"/>
      <c r="P1423" s="214">
        <v>69.599999999999994</v>
      </c>
      <c r="Q1423" s="214">
        <v>0</v>
      </c>
      <c r="R1423" s="68" t="s">
        <v>1479</v>
      </c>
      <c r="S1423" s="349"/>
      <c r="T1423" s="272"/>
    </row>
    <row r="1424" spans="1:20" ht="89.25">
      <c r="A1424" s="191">
        <v>383</v>
      </c>
      <c r="B1424" s="68"/>
      <c r="C1424" s="212" t="s">
        <v>1242</v>
      </c>
      <c r="D1424" s="213">
        <v>45713</v>
      </c>
      <c r="E1424" s="191" t="s">
        <v>3797</v>
      </c>
      <c r="F1424" s="191" t="s">
        <v>10</v>
      </c>
      <c r="G1424" s="191">
        <v>1120620</v>
      </c>
      <c r="H1424" s="68"/>
      <c r="I1424" s="197" t="s">
        <v>4886</v>
      </c>
      <c r="J1424" s="68"/>
      <c r="K1424" s="68"/>
      <c r="L1424" s="68"/>
      <c r="M1424" s="68"/>
      <c r="N1424" s="348"/>
      <c r="O1424" s="348"/>
      <c r="P1424" s="214">
        <v>60</v>
      </c>
      <c r="Q1424" s="214">
        <v>0</v>
      </c>
      <c r="R1424" s="68" t="s">
        <v>1479</v>
      </c>
      <c r="S1424" s="349"/>
      <c r="T1424" s="272"/>
    </row>
    <row r="1425" spans="1:20" ht="89.25">
      <c r="A1425" s="191">
        <v>132</v>
      </c>
      <c r="B1425" s="68"/>
      <c r="C1425" s="212" t="s">
        <v>59</v>
      </c>
      <c r="D1425" s="213">
        <v>45713</v>
      </c>
      <c r="E1425" s="191" t="s">
        <v>3798</v>
      </c>
      <c r="F1425" s="191" t="s">
        <v>10</v>
      </c>
      <c r="G1425" s="191">
        <v>1120623</v>
      </c>
      <c r="H1425" s="68"/>
      <c r="I1425" s="197" t="s">
        <v>4887</v>
      </c>
      <c r="J1425" s="68"/>
      <c r="K1425" s="68"/>
      <c r="L1425" s="68"/>
      <c r="M1425" s="68"/>
      <c r="N1425" s="348"/>
      <c r="O1425" s="348"/>
      <c r="P1425" s="214">
        <v>60</v>
      </c>
      <c r="Q1425" s="214">
        <v>0</v>
      </c>
      <c r="R1425" s="68" t="s">
        <v>1479</v>
      </c>
      <c r="S1425" s="349"/>
      <c r="T1425" s="272"/>
    </row>
    <row r="1426" spans="1:20" ht="76.5">
      <c r="A1426" s="191">
        <v>117</v>
      </c>
      <c r="B1426" s="68"/>
      <c r="C1426" s="212" t="s">
        <v>54</v>
      </c>
      <c r="D1426" s="213">
        <v>45713</v>
      </c>
      <c r="E1426" s="191" t="s">
        <v>3799</v>
      </c>
      <c r="F1426" s="191" t="s">
        <v>10</v>
      </c>
      <c r="G1426" s="191">
        <v>1120628</v>
      </c>
      <c r="H1426" s="68"/>
      <c r="I1426" s="197" t="s">
        <v>4888</v>
      </c>
      <c r="J1426" s="68"/>
      <c r="K1426" s="68"/>
      <c r="L1426" s="68"/>
      <c r="M1426" s="68"/>
      <c r="N1426" s="348"/>
      <c r="O1426" s="348"/>
      <c r="P1426" s="214">
        <v>60</v>
      </c>
      <c r="Q1426" s="214">
        <v>0</v>
      </c>
      <c r="R1426" s="68" t="s">
        <v>1479</v>
      </c>
      <c r="S1426" s="349"/>
      <c r="T1426" s="272"/>
    </row>
    <row r="1427" spans="1:20" ht="76.5">
      <c r="A1427" s="191">
        <v>117</v>
      </c>
      <c r="B1427" s="68"/>
      <c r="C1427" s="212" t="s">
        <v>54</v>
      </c>
      <c r="D1427" s="213">
        <v>45713</v>
      </c>
      <c r="E1427" s="191" t="s">
        <v>3800</v>
      </c>
      <c r="F1427" s="191" t="s">
        <v>10</v>
      </c>
      <c r="G1427" s="191">
        <v>1120631</v>
      </c>
      <c r="H1427" s="68"/>
      <c r="I1427" s="197" t="s">
        <v>4889</v>
      </c>
      <c r="J1427" s="68"/>
      <c r="K1427" s="68"/>
      <c r="L1427" s="68"/>
      <c r="M1427" s="68"/>
      <c r="N1427" s="348"/>
      <c r="O1427" s="348"/>
      <c r="P1427" s="214">
        <v>60</v>
      </c>
      <c r="Q1427" s="214">
        <v>0</v>
      </c>
      <c r="R1427" s="68" t="s">
        <v>1479</v>
      </c>
      <c r="S1427" s="349"/>
      <c r="T1427" s="272"/>
    </row>
    <row r="1428" spans="1:20" ht="76.5">
      <c r="A1428" s="191">
        <v>117</v>
      </c>
      <c r="B1428" s="68"/>
      <c r="C1428" s="212" t="s">
        <v>54</v>
      </c>
      <c r="D1428" s="213">
        <v>45713</v>
      </c>
      <c r="E1428" s="191" t="s">
        <v>3801</v>
      </c>
      <c r="F1428" s="191" t="s">
        <v>10</v>
      </c>
      <c r="G1428" s="191">
        <v>1120633</v>
      </c>
      <c r="H1428" s="68"/>
      <c r="I1428" s="197" t="s">
        <v>4890</v>
      </c>
      <c r="J1428" s="68"/>
      <c r="K1428" s="68"/>
      <c r="L1428" s="68"/>
      <c r="M1428" s="68"/>
      <c r="N1428" s="348"/>
      <c r="O1428" s="348"/>
      <c r="P1428" s="214">
        <v>60</v>
      </c>
      <c r="Q1428" s="214">
        <v>0</v>
      </c>
      <c r="R1428" s="68" t="s">
        <v>1479</v>
      </c>
      <c r="S1428" s="349"/>
      <c r="T1428" s="272"/>
    </row>
    <row r="1429" spans="1:20" ht="76.5">
      <c r="A1429" s="191">
        <v>117</v>
      </c>
      <c r="B1429" s="68"/>
      <c r="C1429" s="212" t="s">
        <v>54</v>
      </c>
      <c r="D1429" s="213">
        <v>45713</v>
      </c>
      <c r="E1429" s="191" t="s">
        <v>3802</v>
      </c>
      <c r="F1429" s="191" t="s">
        <v>10</v>
      </c>
      <c r="G1429" s="191">
        <v>1120629</v>
      </c>
      <c r="H1429" s="68"/>
      <c r="I1429" s="197" t="s">
        <v>4891</v>
      </c>
      <c r="J1429" s="68"/>
      <c r="K1429" s="68"/>
      <c r="L1429" s="68"/>
      <c r="M1429" s="68"/>
      <c r="N1429" s="348"/>
      <c r="O1429" s="348"/>
      <c r="P1429" s="214">
        <v>60</v>
      </c>
      <c r="Q1429" s="214">
        <v>0</v>
      </c>
      <c r="R1429" s="68" t="s">
        <v>1479</v>
      </c>
      <c r="S1429" s="349"/>
      <c r="T1429" s="272"/>
    </row>
    <row r="1430" spans="1:20" ht="38.25">
      <c r="A1430" s="191">
        <v>46</v>
      </c>
      <c r="B1430" s="68"/>
      <c r="C1430" s="212" t="s">
        <v>1367</v>
      </c>
      <c r="D1430" s="213">
        <v>45714</v>
      </c>
      <c r="E1430" s="191" t="s">
        <v>3803</v>
      </c>
      <c r="F1430" s="191" t="s">
        <v>3</v>
      </c>
      <c r="G1430" s="191">
        <v>2262780</v>
      </c>
      <c r="H1430" s="68"/>
      <c r="I1430" s="197" t="s">
        <v>2746</v>
      </c>
      <c r="J1430" s="68"/>
      <c r="K1430" s="68"/>
      <c r="L1430" s="68"/>
      <c r="M1430" s="68"/>
      <c r="N1430" s="348"/>
      <c r="O1430" s="348"/>
      <c r="P1430" s="214">
        <v>0</v>
      </c>
      <c r="Q1430" s="214">
        <v>1000</v>
      </c>
      <c r="R1430" s="68" t="s">
        <v>1479</v>
      </c>
      <c r="S1430" s="349"/>
      <c r="T1430" s="272"/>
    </row>
    <row r="1431" spans="1:20" ht="51">
      <c r="A1431" s="191">
        <v>155</v>
      </c>
      <c r="B1431" s="68"/>
      <c r="C1431" s="212" t="s">
        <v>75</v>
      </c>
      <c r="D1431" s="213">
        <v>45714</v>
      </c>
      <c r="E1431" s="191" t="s">
        <v>3804</v>
      </c>
      <c r="F1431" s="191" t="s">
        <v>3</v>
      </c>
      <c r="G1431" s="191">
        <v>2262813</v>
      </c>
      <c r="H1431" s="68"/>
      <c r="I1431" s="197" t="s">
        <v>4892</v>
      </c>
      <c r="J1431" s="68"/>
      <c r="K1431" s="68"/>
      <c r="L1431" s="68"/>
      <c r="M1431" s="68"/>
      <c r="N1431" s="348"/>
      <c r="O1431" s="348"/>
      <c r="P1431" s="214">
        <v>0</v>
      </c>
      <c r="Q1431" s="214">
        <v>9</v>
      </c>
      <c r="R1431" s="68" t="s">
        <v>1479</v>
      </c>
      <c r="S1431" s="349"/>
      <c r="T1431" s="272"/>
    </row>
    <row r="1432" spans="1:20" ht="51">
      <c r="A1432" s="191">
        <v>155</v>
      </c>
      <c r="B1432" s="68"/>
      <c r="C1432" s="212" t="s">
        <v>75</v>
      </c>
      <c r="D1432" s="213">
        <v>45714</v>
      </c>
      <c r="E1432" s="191" t="s">
        <v>3805</v>
      </c>
      <c r="F1432" s="191" t="s">
        <v>3</v>
      </c>
      <c r="G1432" s="191">
        <v>2262816</v>
      </c>
      <c r="H1432" s="68"/>
      <c r="I1432" s="197" t="s">
        <v>4893</v>
      </c>
      <c r="J1432" s="68"/>
      <c r="K1432" s="68"/>
      <c r="L1432" s="68"/>
      <c r="M1432" s="68"/>
      <c r="N1432" s="348"/>
      <c r="O1432" s="348"/>
      <c r="P1432" s="214">
        <v>0</v>
      </c>
      <c r="Q1432" s="214">
        <v>36</v>
      </c>
      <c r="R1432" s="68" t="s">
        <v>1479</v>
      </c>
      <c r="S1432" s="349"/>
      <c r="T1432" s="272"/>
    </row>
    <row r="1433" spans="1:20" ht="51">
      <c r="A1433" s="191">
        <v>155</v>
      </c>
      <c r="B1433" s="68"/>
      <c r="C1433" s="212" t="s">
        <v>75</v>
      </c>
      <c r="D1433" s="213">
        <v>45714</v>
      </c>
      <c r="E1433" s="191" t="s">
        <v>3806</v>
      </c>
      <c r="F1433" s="191" t="s">
        <v>3</v>
      </c>
      <c r="G1433" s="191">
        <v>2262818</v>
      </c>
      <c r="H1433" s="68"/>
      <c r="I1433" s="197" t="s">
        <v>4894</v>
      </c>
      <c r="J1433" s="68"/>
      <c r="K1433" s="68"/>
      <c r="L1433" s="68"/>
      <c r="M1433" s="68"/>
      <c r="N1433" s="348"/>
      <c r="O1433" s="348"/>
      <c r="P1433" s="214">
        <v>0</v>
      </c>
      <c r="Q1433" s="214">
        <v>108</v>
      </c>
      <c r="R1433" s="68" t="s">
        <v>1479</v>
      </c>
      <c r="S1433" s="349"/>
      <c r="T1433" s="272"/>
    </row>
    <row r="1434" spans="1:20" ht="51">
      <c r="A1434" s="191">
        <v>599</v>
      </c>
      <c r="B1434" s="68"/>
      <c r="C1434" s="212" t="s">
        <v>1245</v>
      </c>
      <c r="D1434" s="213">
        <v>45714</v>
      </c>
      <c r="E1434" s="191" t="s">
        <v>3807</v>
      </c>
      <c r="F1434" s="191" t="s">
        <v>3</v>
      </c>
      <c r="G1434" s="191">
        <v>2262866</v>
      </c>
      <c r="H1434" s="68"/>
      <c r="I1434" s="197" t="s">
        <v>4895</v>
      </c>
      <c r="J1434" s="68"/>
      <c r="K1434" s="68"/>
      <c r="L1434" s="68"/>
      <c r="M1434" s="68"/>
      <c r="N1434" s="348"/>
      <c r="O1434" s="348"/>
      <c r="P1434" s="214">
        <v>0</v>
      </c>
      <c r="Q1434" s="214">
        <v>1173</v>
      </c>
      <c r="R1434" s="68" t="s">
        <v>1479</v>
      </c>
      <c r="S1434" s="349"/>
      <c r="T1434" s="272"/>
    </row>
    <row r="1435" spans="1:20" ht="38.25">
      <c r="A1435" s="191">
        <v>117</v>
      </c>
      <c r="B1435" s="68"/>
      <c r="C1435" s="212" t="s">
        <v>54</v>
      </c>
      <c r="D1435" s="213">
        <v>45714</v>
      </c>
      <c r="E1435" s="191" t="s">
        <v>3808</v>
      </c>
      <c r="F1435" s="191" t="s">
        <v>3</v>
      </c>
      <c r="G1435" s="191">
        <v>2262918</v>
      </c>
      <c r="H1435" s="68"/>
      <c r="I1435" s="197" t="s">
        <v>4896</v>
      </c>
      <c r="J1435" s="68"/>
      <c r="K1435" s="68"/>
      <c r="L1435" s="68"/>
      <c r="M1435" s="68"/>
      <c r="N1435" s="348"/>
      <c r="O1435" s="348"/>
      <c r="P1435" s="214">
        <v>0</v>
      </c>
      <c r="Q1435" s="214">
        <v>742</v>
      </c>
      <c r="R1435" s="68" t="s">
        <v>1479</v>
      </c>
      <c r="S1435" s="349"/>
      <c r="T1435" s="272"/>
    </row>
    <row r="1436" spans="1:20" ht="51">
      <c r="A1436" s="191">
        <v>514</v>
      </c>
      <c r="B1436" s="68"/>
      <c r="C1436" s="212" t="s">
        <v>161</v>
      </c>
      <c r="D1436" s="213">
        <v>45714</v>
      </c>
      <c r="E1436" s="191" t="s">
        <v>3809</v>
      </c>
      <c r="F1436" s="191" t="s">
        <v>3</v>
      </c>
      <c r="G1436" s="191">
        <v>2262941</v>
      </c>
      <c r="H1436" s="68"/>
      <c r="I1436" s="197" t="s">
        <v>4897</v>
      </c>
      <c r="J1436" s="68"/>
      <c r="K1436" s="68"/>
      <c r="L1436" s="68"/>
      <c r="M1436" s="68"/>
      <c r="N1436" s="348"/>
      <c r="O1436" s="348"/>
      <c r="P1436" s="214">
        <v>0</v>
      </c>
      <c r="Q1436" s="214">
        <v>737.97</v>
      </c>
      <c r="R1436" s="68" t="s">
        <v>1479</v>
      </c>
      <c r="S1436" s="349"/>
      <c r="T1436" s="272"/>
    </row>
    <row r="1437" spans="1:20" ht="51">
      <c r="A1437" s="191">
        <v>514</v>
      </c>
      <c r="B1437" s="68"/>
      <c r="C1437" s="212" t="s">
        <v>161</v>
      </c>
      <c r="D1437" s="213">
        <v>45714</v>
      </c>
      <c r="E1437" s="191" t="s">
        <v>3810</v>
      </c>
      <c r="F1437" s="191" t="s">
        <v>3</v>
      </c>
      <c r="G1437" s="191">
        <v>2262942</v>
      </c>
      <c r="H1437" s="68"/>
      <c r="I1437" s="197" t="s">
        <v>4898</v>
      </c>
      <c r="J1437" s="68"/>
      <c r="K1437" s="68"/>
      <c r="L1437" s="68"/>
      <c r="M1437" s="68"/>
      <c r="N1437" s="348"/>
      <c r="O1437" s="348"/>
      <c r="P1437" s="214">
        <v>0</v>
      </c>
      <c r="Q1437" s="214">
        <v>98</v>
      </c>
      <c r="R1437" s="68" t="s">
        <v>1479</v>
      </c>
      <c r="S1437" s="349"/>
      <c r="T1437" s="272"/>
    </row>
    <row r="1438" spans="1:20" ht="51">
      <c r="A1438" s="191">
        <v>15</v>
      </c>
      <c r="B1438" s="68"/>
      <c r="C1438" s="212" t="s">
        <v>39</v>
      </c>
      <c r="D1438" s="213">
        <v>45714</v>
      </c>
      <c r="E1438" s="191" t="s">
        <v>3811</v>
      </c>
      <c r="F1438" s="191" t="s">
        <v>3</v>
      </c>
      <c r="G1438" s="191">
        <v>2262944</v>
      </c>
      <c r="H1438" s="68"/>
      <c r="I1438" s="197" t="s">
        <v>4899</v>
      </c>
      <c r="J1438" s="68"/>
      <c r="K1438" s="68"/>
      <c r="L1438" s="68"/>
      <c r="M1438" s="68"/>
      <c r="N1438" s="348"/>
      <c r="O1438" s="348"/>
      <c r="P1438" s="214">
        <v>0</v>
      </c>
      <c r="Q1438" s="214">
        <v>4.3899999999999997</v>
      </c>
      <c r="R1438" s="68" t="s">
        <v>1479</v>
      </c>
      <c r="S1438" s="349"/>
      <c r="T1438" s="272"/>
    </row>
    <row r="1439" spans="1:20" ht="51">
      <c r="A1439" s="191">
        <v>594</v>
      </c>
      <c r="B1439" s="68"/>
      <c r="C1439" s="212" t="s">
        <v>88</v>
      </c>
      <c r="D1439" s="213">
        <v>45714</v>
      </c>
      <c r="E1439" s="191" t="s">
        <v>3812</v>
      </c>
      <c r="F1439" s="191" t="s">
        <v>3</v>
      </c>
      <c r="G1439" s="191">
        <v>2262949</v>
      </c>
      <c r="H1439" s="68"/>
      <c r="I1439" s="197" t="s">
        <v>4900</v>
      </c>
      <c r="J1439" s="68"/>
      <c r="K1439" s="68"/>
      <c r="L1439" s="68"/>
      <c r="M1439" s="68"/>
      <c r="N1439" s="348"/>
      <c r="O1439" s="348"/>
      <c r="P1439" s="214">
        <v>0</v>
      </c>
      <c r="Q1439" s="214">
        <v>5.2</v>
      </c>
      <c r="R1439" s="68" t="s">
        <v>1479</v>
      </c>
      <c r="S1439" s="349"/>
      <c r="T1439" s="272"/>
    </row>
    <row r="1440" spans="1:20" ht="51">
      <c r="A1440" s="191">
        <v>16</v>
      </c>
      <c r="B1440" s="68"/>
      <c r="C1440" s="212" t="s">
        <v>40</v>
      </c>
      <c r="D1440" s="213">
        <v>45714</v>
      </c>
      <c r="E1440" s="191" t="s">
        <v>3813</v>
      </c>
      <c r="F1440" s="191" t="s">
        <v>3</v>
      </c>
      <c r="G1440" s="191">
        <v>2262955</v>
      </c>
      <c r="H1440" s="68"/>
      <c r="I1440" s="197" t="s">
        <v>4901</v>
      </c>
      <c r="J1440" s="68"/>
      <c r="K1440" s="68"/>
      <c r="L1440" s="68"/>
      <c r="M1440" s="68"/>
      <c r="N1440" s="348"/>
      <c r="O1440" s="348"/>
      <c r="P1440" s="214">
        <v>0</v>
      </c>
      <c r="Q1440" s="214">
        <v>54</v>
      </c>
      <c r="R1440" s="68" t="s">
        <v>1479</v>
      </c>
      <c r="S1440" s="349"/>
      <c r="T1440" s="272"/>
    </row>
    <row r="1441" spans="1:20" ht="51">
      <c r="A1441" s="191">
        <v>46</v>
      </c>
      <c r="B1441" s="68"/>
      <c r="C1441" s="212" t="s">
        <v>1367</v>
      </c>
      <c r="D1441" s="213">
        <v>45714</v>
      </c>
      <c r="E1441" s="191" t="s">
        <v>3814</v>
      </c>
      <c r="F1441" s="191" t="s">
        <v>3</v>
      </c>
      <c r="G1441" s="191">
        <v>2262971</v>
      </c>
      <c r="H1441" s="68"/>
      <c r="I1441" s="197" t="s">
        <v>4902</v>
      </c>
      <c r="J1441" s="68"/>
      <c r="K1441" s="68"/>
      <c r="L1441" s="68"/>
      <c r="M1441" s="68"/>
      <c r="N1441" s="348"/>
      <c r="O1441" s="348"/>
      <c r="P1441" s="214">
        <v>0</v>
      </c>
      <c r="Q1441" s="214">
        <v>1666</v>
      </c>
      <c r="R1441" s="68" t="s">
        <v>1479</v>
      </c>
      <c r="S1441" s="349"/>
      <c r="T1441" s="272"/>
    </row>
    <row r="1442" spans="1:20" ht="51">
      <c r="A1442" s="191">
        <v>46</v>
      </c>
      <c r="B1442" s="68"/>
      <c r="C1442" s="212" t="s">
        <v>1367</v>
      </c>
      <c r="D1442" s="213">
        <v>45714</v>
      </c>
      <c r="E1442" s="191" t="s">
        <v>3815</v>
      </c>
      <c r="F1442" s="191" t="s">
        <v>3</v>
      </c>
      <c r="G1442" s="191">
        <v>2262974</v>
      </c>
      <c r="H1442" s="68"/>
      <c r="I1442" s="197" t="s">
        <v>4903</v>
      </c>
      <c r="J1442" s="68"/>
      <c r="K1442" s="68"/>
      <c r="L1442" s="68"/>
      <c r="M1442" s="68"/>
      <c r="N1442" s="348"/>
      <c r="O1442" s="348"/>
      <c r="P1442" s="214">
        <v>0</v>
      </c>
      <c r="Q1442" s="214">
        <v>1000</v>
      </c>
      <c r="R1442" s="68" t="s">
        <v>1479</v>
      </c>
      <c r="S1442" s="349"/>
      <c r="T1442" s="272"/>
    </row>
    <row r="1443" spans="1:20" ht="51">
      <c r="A1443" s="191">
        <v>599</v>
      </c>
      <c r="B1443" s="68"/>
      <c r="C1443" s="212" t="s">
        <v>1245</v>
      </c>
      <c r="D1443" s="213">
        <v>45714</v>
      </c>
      <c r="E1443" s="191" t="s">
        <v>3816</v>
      </c>
      <c r="F1443" s="191" t="s">
        <v>3</v>
      </c>
      <c r="G1443" s="191">
        <v>2262976</v>
      </c>
      <c r="H1443" s="68"/>
      <c r="I1443" s="197" t="s">
        <v>4904</v>
      </c>
      <c r="J1443" s="68"/>
      <c r="K1443" s="68"/>
      <c r="L1443" s="68"/>
      <c r="M1443" s="68"/>
      <c r="N1443" s="348"/>
      <c r="O1443" s="348"/>
      <c r="P1443" s="214">
        <v>0</v>
      </c>
      <c r="Q1443" s="214">
        <v>221.91</v>
      </c>
      <c r="R1443" s="68" t="s">
        <v>1479</v>
      </c>
      <c r="S1443" s="349"/>
      <c r="T1443" s="272"/>
    </row>
    <row r="1444" spans="1:20" ht="51">
      <c r="A1444" s="191">
        <v>203</v>
      </c>
      <c r="B1444" s="68"/>
      <c r="C1444" s="212" t="s">
        <v>86</v>
      </c>
      <c r="D1444" s="213">
        <v>45714</v>
      </c>
      <c r="E1444" s="191" t="s">
        <v>3817</v>
      </c>
      <c r="F1444" s="191" t="s">
        <v>3</v>
      </c>
      <c r="G1444" s="191">
        <v>2262985</v>
      </c>
      <c r="H1444" s="68"/>
      <c r="I1444" s="197" t="s">
        <v>4905</v>
      </c>
      <c r="J1444" s="68"/>
      <c r="K1444" s="68"/>
      <c r="L1444" s="68"/>
      <c r="M1444" s="68"/>
      <c r="N1444" s="348"/>
      <c r="O1444" s="348"/>
      <c r="P1444" s="214">
        <v>0</v>
      </c>
      <c r="Q1444" s="214">
        <v>259.7</v>
      </c>
      <c r="R1444" s="68" t="s">
        <v>1479</v>
      </c>
      <c r="S1444" s="349"/>
      <c r="T1444" s="272"/>
    </row>
    <row r="1445" spans="1:20" ht="38.25">
      <c r="A1445" s="191">
        <v>16</v>
      </c>
      <c r="B1445" s="68"/>
      <c r="C1445" s="212" t="s">
        <v>40</v>
      </c>
      <c r="D1445" s="213">
        <v>45714</v>
      </c>
      <c r="E1445" s="191" t="s">
        <v>3818</v>
      </c>
      <c r="F1445" s="191" t="s">
        <v>3</v>
      </c>
      <c r="G1445" s="191">
        <v>2263008</v>
      </c>
      <c r="H1445" s="68"/>
      <c r="I1445" s="197" t="s">
        <v>4906</v>
      </c>
      <c r="J1445" s="68"/>
      <c r="K1445" s="68"/>
      <c r="L1445" s="68"/>
      <c r="M1445" s="68"/>
      <c r="N1445" s="348"/>
      <c r="O1445" s="348"/>
      <c r="P1445" s="214">
        <v>0</v>
      </c>
      <c r="Q1445" s="214">
        <v>18</v>
      </c>
      <c r="R1445" s="68" t="s">
        <v>1479</v>
      </c>
      <c r="S1445" s="349"/>
      <c r="T1445" s="272"/>
    </row>
    <row r="1446" spans="1:20" ht="51">
      <c r="A1446" s="191">
        <v>650</v>
      </c>
      <c r="B1446" s="68"/>
      <c r="C1446" s="212" t="s">
        <v>175</v>
      </c>
      <c r="D1446" s="213">
        <v>45714</v>
      </c>
      <c r="E1446" s="191" t="s">
        <v>3819</v>
      </c>
      <c r="F1446" s="191" t="s">
        <v>3</v>
      </c>
      <c r="G1446" s="191">
        <v>2263030</v>
      </c>
      <c r="H1446" s="68"/>
      <c r="I1446" s="197" t="s">
        <v>4907</v>
      </c>
      <c r="J1446" s="68"/>
      <c r="K1446" s="68"/>
      <c r="L1446" s="68"/>
      <c r="M1446" s="68"/>
      <c r="N1446" s="348"/>
      <c r="O1446" s="348"/>
      <c r="P1446" s="214">
        <v>0</v>
      </c>
      <c r="Q1446" s="214">
        <v>18</v>
      </c>
      <c r="R1446" s="68" t="s">
        <v>1479</v>
      </c>
      <c r="S1446" s="349"/>
      <c r="T1446" s="272"/>
    </row>
    <row r="1447" spans="1:20" ht="38.25">
      <c r="A1447" s="191" t="s">
        <v>550</v>
      </c>
      <c r="B1447" s="68"/>
      <c r="C1447" s="212" t="s">
        <v>589</v>
      </c>
      <c r="D1447" s="213">
        <v>45714</v>
      </c>
      <c r="E1447" s="191" t="s">
        <v>3820</v>
      </c>
      <c r="F1447" s="191" t="s">
        <v>3</v>
      </c>
      <c r="G1447" s="191">
        <v>2263032</v>
      </c>
      <c r="H1447" s="68"/>
      <c r="I1447" s="197" t="s">
        <v>4908</v>
      </c>
      <c r="J1447" s="68"/>
      <c r="K1447" s="68"/>
      <c r="L1447" s="68"/>
      <c r="M1447" s="68"/>
      <c r="N1447" s="348"/>
      <c r="O1447" s="348"/>
      <c r="P1447" s="214">
        <v>0</v>
      </c>
      <c r="Q1447" s="214">
        <v>18</v>
      </c>
      <c r="R1447" s="68" t="s">
        <v>1479</v>
      </c>
      <c r="S1447" s="349"/>
      <c r="T1447" s="272"/>
    </row>
    <row r="1448" spans="1:20" ht="51">
      <c r="A1448" s="191">
        <v>650</v>
      </c>
      <c r="B1448" s="68"/>
      <c r="C1448" s="212" t="s">
        <v>175</v>
      </c>
      <c r="D1448" s="213">
        <v>45714</v>
      </c>
      <c r="E1448" s="191" t="s">
        <v>3821</v>
      </c>
      <c r="F1448" s="191" t="s">
        <v>3</v>
      </c>
      <c r="G1448" s="191">
        <v>2263033</v>
      </c>
      <c r="H1448" s="68"/>
      <c r="I1448" s="197" t="s">
        <v>4909</v>
      </c>
      <c r="J1448" s="68"/>
      <c r="K1448" s="68"/>
      <c r="L1448" s="68"/>
      <c r="M1448" s="68"/>
      <c r="N1448" s="348"/>
      <c r="O1448" s="348"/>
      <c r="P1448" s="214">
        <v>0</v>
      </c>
      <c r="Q1448" s="214">
        <v>18</v>
      </c>
      <c r="R1448" s="68" t="s">
        <v>1479</v>
      </c>
      <c r="S1448" s="349"/>
      <c r="T1448" s="272"/>
    </row>
    <row r="1449" spans="1:20" ht="38.25">
      <c r="A1449" s="191">
        <v>16</v>
      </c>
      <c r="B1449" s="68"/>
      <c r="C1449" s="212" t="s">
        <v>40</v>
      </c>
      <c r="D1449" s="213">
        <v>45714</v>
      </c>
      <c r="E1449" s="191" t="s">
        <v>3822</v>
      </c>
      <c r="F1449" s="191" t="s">
        <v>3</v>
      </c>
      <c r="G1449" s="191">
        <v>2263035</v>
      </c>
      <c r="H1449" s="68"/>
      <c r="I1449" s="197" t="s">
        <v>4910</v>
      </c>
      <c r="J1449" s="68"/>
      <c r="K1449" s="68"/>
      <c r="L1449" s="68"/>
      <c r="M1449" s="68"/>
      <c r="N1449" s="348"/>
      <c r="O1449" s="348"/>
      <c r="P1449" s="214">
        <v>0</v>
      </c>
      <c r="Q1449" s="214">
        <v>36</v>
      </c>
      <c r="R1449" s="68" t="s">
        <v>1479</v>
      </c>
      <c r="S1449" s="349"/>
      <c r="T1449" s="272"/>
    </row>
    <row r="1450" spans="1:20" ht="38.25">
      <c r="A1450" s="191">
        <v>16</v>
      </c>
      <c r="B1450" s="68"/>
      <c r="C1450" s="212" t="s">
        <v>40</v>
      </c>
      <c r="D1450" s="213">
        <v>45714</v>
      </c>
      <c r="E1450" s="191" t="s">
        <v>3823</v>
      </c>
      <c r="F1450" s="191" t="s">
        <v>3</v>
      </c>
      <c r="G1450" s="191">
        <v>2263036</v>
      </c>
      <c r="H1450" s="68"/>
      <c r="I1450" s="197" t="s">
        <v>4911</v>
      </c>
      <c r="J1450" s="68"/>
      <c r="K1450" s="68"/>
      <c r="L1450" s="68"/>
      <c r="M1450" s="68"/>
      <c r="N1450" s="348"/>
      <c r="O1450" s="348"/>
      <c r="P1450" s="214">
        <v>0</v>
      </c>
      <c r="Q1450" s="214">
        <v>18</v>
      </c>
      <c r="R1450" s="68" t="s">
        <v>1479</v>
      </c>
      <c r="S1450" s="349"/>
      <c r="T1450" s="272"/>
    </row>
    <row r="1451" spans="1:20" ht="38.25">
      <c r="A1451" s="191">
        <v>16</v>
      </c>
      <c r="B1451" s="68"/>
      <c r="C1451" s="212" t="s">
        <v>40</v>
      </c>
      <c r="D1451" s="213">
        <v>45714</v>
      </c>
      <c r="E1451" s="191" t="s">
        <v>3824</v>
      </c>
      <c r="F1451" s="191" t="s">
        <v>3</v>
      </c>
      <c r="G1451" s="191">
        <v>2263037</v>
      </c>
      <c r="H1451" s="68"/>
      <c r="I1451" s="197" t="s">
        <v>4912</v>
      </c>
      <c r="J1451" s="68"/>
      <c r="K1451" s="68"/>
      <c r="L1451" s="68"/>
      <c r="M1451" s="68"/>
      <c r="N1451" s="348"/>
      <c r="O1451" s="348"/>
      <c r="P1451" s="214">
        <v>0</v>
      </c>
      <c r="Q1451" s="214">
        <v>18</v>
      </c>
      <c r="R1451" s="68" t="s">
        <v>1479</v>
      </c>
      <c r="S1451" s="349"/>
      <c r="T1451" s="272"/>
    </row>
    <row r="1452" spans="1:20" ht="38.25">
      <c r="A1452" s="191">
        <v>16</v>
      </c>
      <c r="B1452" s="68"/>
      <c r="C1452" s="212" t="s">
        <v>40</v>
      </c>
      <c r="D1452" s="213">
        <v>45714</v>
      </c>
      <c r="E1452" s="191" t="s">
        <v>3825</v>
      </c>
      <c r="F1452" s="191" t="s">
        <v>3</v>
      </c>
      <c r="G1452" s="191">
        <v>2263039</v>
      </c>
      <c r="H1452" s="68"/>
      <c r="I1452" s="197" t="s">
        <v>4913</v>
      </c>
      <c r="J1452" s="68"/>
      <c r="K1452" s="68"/>
      <c r="L1452" s="68"/>
      <c r="M1452" s="68"/>
      <c r="N1452" s="348"/>
      <c r="O1452" s="348"/>
      <c r="P1452" s="214">
        <v>0</v>
      </c>
      <c r="Q1452" s="214">
        <v>18</v>
      </c>
      <c r="R1452" s="68" t="s">
        <v>1479</v>
      </c>
      <c r="S1452" s="349"/>
      <c r="T1452" s="272"/>
    </row>
    <row r="1453" spans="1:20" ht="51">
      <c r="A1453" s="191">
        <v>132</v>
      </c>
      <c r="B1453" s="68"/>
      <c r="C1453" s="212" t="s">
        <v>59</v>
      </c>
      <c r="D1453" s="213">
        <v>45714</v>
      </c>
      <c r="E1453" s="191" t="s">
        <v>3826</v>
      </c>
      <c r="F1453" s="191" t="s">
        <v>3</v>
      </c>
      <c r="G1453" s="191">
        <v>2263041</v>
      </c>
      <c r="H1453" s="68"/>
      <c r="I1453" s="197" t="s">
        <v>4914</v>
      </c>
      <c r="J1453" s="68"/>
      <c r="K1453" s="68"/>
      <c r="L1453" s="68"/>
      <c r="M1453" s="68"/>
      <c r="N1453" s="348"/>
      <c r="O1453" s="348"/>
      <c r="P1453" s="214">
        <v>0</v>
      </c>
      <c r="Q1453" s="214">
        <v>371</v>
      </c>
      <c r="R1453" s="68" t="s">
        <v>1479</v>
      </c>
      <c r="S1453" s="349"/>
      <c r="T1453" s="272"/>
    </row>
    <row r="1454" spans="1:20" ht="51">
      <c r="A1454" s="191">
        <v>46</v>
      </c>
      <c r="B1454" s="68"/>
      <c r="C1454" s="212" t="s">
        <v>1367</v>
      </c>
      <c r="D1454" s="213">
        <v>45714</v>
      </c>
      <c r="E1454" s="191" t="s">
        <v>3827</v>
      </c>
      <c r="F1454" s="191" t="s">
        <v>3</v>
      </c>
      <c r="G1454" s="191">
        <v>2263045</v>
      </c>
      <c r="H1454" s="68"/>
      <c r="I1454" s="197" t="s">
        <v>4915</v>
      </c>
      <c r="J1454" s="68"/>
      <c r="K1454" s="68"/>
      <c r="L1454" s="68"/>
      <c r="M1454" s="68"/>
      <c r="N1454" s="348"/>
      <c r="O1454" s="348"/>
      <c r="P1454" s="214">
        <v>0</v>
      </c>
      <c r="Q1454" s="214">
        <v>5161.45</v>
      </c>
      <c r="R1454" s="68" t="s">
        <v>1479</v>
      </c>
      <c r="S1454" s="349"/>
      <c r="T1454" s="272"/>
    </row>
    <row r="1455" spans="1:20" ht="51">
      <c r="A1455" s="191" t="s">
        <v>541</v>
      </c>
      <c r="B1455" s="68"/>
      <c r="C1455" s="212" t="s">
        <v>590</v>
      </c>
      <c r="D1455" s="213">
        <v>45714</v>
      </c>
      <c r="E1455" s="191" t="s">
        <v>3828</v>
      </c>
      <c r="F1455" s="191" t="s">
        <v>3</v>
      </c>
      <c r="G1455" s="191">
        <v>2262753</v>
      </c>
      <c r="H1455" s="68"/>
      <c r="I1455" s="197" t="s">
        <v>4916</v>
      </c>
      <c r="J1455" s="68"/>
      <c r="K1455" s="68"/>
      <c r="L1455" s="68"/>
      <c r="M1455" s="68"/>
      <c r="N1455" s="348"/>
      <c r="O1455" s="348"/>
      <c r="P1455" s="214">
        <v>0</v>
      </c>
      <c r="Q1455" s="214">
        <v>124713.3</v>
      </c>
      <c r="R1455" s="68" t="s">
        <v>1479</v>
      </c>
      <c r="S1455" s="349"/>
      <c r="T1455" s="272"/>
    </row>
    <row r="1456" spans="1:20" ht="51">
      <c r="A1456" s="191">
        <v>591</v>
      </c>
      <c r="B1456" s="68"/>
      <c r="C1456" s="212" t="s">
        <v>670</v>
      </c>
      <c r="D1456" s="213">
        <v>45714</v>
      </c>
      <c r="E1456" s="191" t="s">
        <v>3829</v>
      </c>
      <c r="F1456" s="191" t="s">
        <v>3</v>
      </c>
      <c r="G1456" s="191">
        <v>2262801</v>
      </c>
      <c r="H1456" s="68"/>
      <c r="I1456" s="197" t="s">
        <v>4917</v>
      </c>
      <c r="J1456" s="68"/>
      <c r="K1456" s="68"/>
      <c r="L1456" s="68"/>
      <c r="M1456" s="68"/>
      <c r="N1456" s="348"/>
      <c r="O1456" s="348"/>
      <c r="P1456" s="214">
        <v>0</v>
      </c>
      <c r="Q1456" s="214">
        <v>466.99</v>
      </c>
      <c r="R1456" s="68" t="s">
        <v>1479</v>
      </c>
      <c r="S1456" s="349"/>
      <c r="T1456" s="272"/>
    </row>
    <row r="1457" spans="1:20" ht="51">
      <c r="A1457" s="191">
        <v>591</v>
      </c>
      <c r="B1457" s="68"/>
      <c r="C1457" s="212" t="s">
        <v>670</v>
      </c>
      <c r="D1457" s="213">
        <v>45714</v>
      </c>
      <c r="E1457" s="191" t="s">
        <v>3830</v>
      </c>
      <c r="F1457" s="191" t="s">
        <v>3</v>
      </c>
      <c r="G1457" s="191">
        <v>2262804</v>
      </c>
      <c r="H1457" s="68"/>
      <c r="I1457" s="197" t="s">
        <v>4918</v>
      </c>
      <c r="J1457" s="68"/>
      <c r="K1457" s="68"/>
      <c r="L1457" s="68"/>
      <c r="M1457" s="68"/>
      <c r="N1457" s="348"/>
      <c r="O1457" s="348"/>
      <c r="P1457" s="214">
        <v>0</v>
      </c>
      <c r="Q1457" s="214">
        <v>33699.699999999997</v>
      </c>
      <c r="R1457" s="68" t="s">
        <v>1479</v>
      </c>
      <c r="S1457" s="349"/>
      <c r="T1457" s="272"/>
    </row>
    <row r="1458" spans="1:20" ht="51">
      <c r="A1458" s="191">
        <v>591</v>
      </c>
      <c r="B1458" s="68"/>
      <c r="C1458" s="212" t="s">
        <v>670</v>
      </c>
      <c r="D1458" s="213">
        <v>45714</v>
      </c>
      <c r="E1458" s="191" t="s">
        <v>3831</v>
      </c>
      <c r="F1458" s="191" t="s">
        <v>3</v>
      </c>
      <c r="G1458" s="191">
        <v>2262805</v>
      </c>
      <c r="H1458" s="68"/>
      <c r="I1458" s="197" t="s">
        <v>4919</v>
      </c>
      <c r="J1458" s="68"/>
      <c r="K1458" s="68"/>
      <c r="L1458" s="68"/>
      <c r="M1458" s="68"/>
      <c r="N1458" s="348"/>
      <c r="O1458" s="348"/>
      <c r="P1458" s="214">
        <v>0</v>
      </c>
      <c r="Q1458" s="214">
        <v>14570.47</v>
      </c>
      <c r="R1458" s="68" t="s">
        <v>1479</v>
      </c>
      <c r="S1458" s="349"/>
      <c r="T1458" s="272"/>
    </row>
    <row r="1459" spans="1:20" ht="51">
      <c r="A1459" s="191">
        <v>591</v>
      </c>
      <c r="B1459" s="68"/>
      <c r="C1459" s="212" t="s">
        <v>670</v>
      </c>
      <c r="D1459" s="213">
        <v>45714</v>
      </c>
      <c r="E1459" s="191" t="s">
        <v>3832</v>
      </c>
      <c r="F1459" s="191" t="s">
        <v>3</v>
      </c>
      <c r="G1459" s="191">
        <v>2262807</v>
      </c>
      <c r="H1459" s="68"/>
      <c r="I1459" s="197" t="s">
        <v>4920</v>
      </c>
      <c r="J1459" s="68"/>
      <c r="K1459" s="68"/>
      <c r="L1459" s="68"/>
      <c r="M1459" s="68"/>
      <c r="N1459" s="348"/>
      <c r="O1459" s="348"/>
      <c r="P1459" s="214">
        <v>0</v>
      </c>
      <c r="Q1459" s="214">
        <v>2295.1</v>
      </c>
      <c r="R1459" s="68" t="s">
        <v>1479</v>
      </c>
      <c r="S1459" s="349"/>
      <c r="T1459" s="272"/>
    </row>
    <row r="1460" spans="1:20" ht="51">
      <c r="A1460" s="191">
        <v>591</v>
      </c>
      <c r="B1460" s="68"/>
      <c r="C1460" s="212" t="s">
        <v>670</v>
      </c>
      <c r="D1460" s="213">
        <v>45714</v>
      </c>
      <c r="E1460" s="191" t="s">
        <v>3833</v>
      </c>
      <c r="F1460" s="191" t="s">
        <v>3</v>
      </c>
      <c r="G1460" s="191">
        <v>2262809</v>
      </c>
      <c r="H1460" s="68"/>
      <c r="I1460" s="197" t="s">
        <v>4921</v>
      </c>
      <c r="J1460" s="68"/>
      <c r="K1460" s="68"/>
      <c r="L1460" s="68"/>
      <c r="M1460" s="68"/>
      <c r="N1460" s="348"/>
      <c r="O1460" s="348"/>
      <c r="P1460" s="214">
        <v>0</v>
      </c>
      <c r="Q1460" s="214">
        <v>1670.38</v>
      </c>
      <c r="R1460" s="68" t="s">
        <v>1479</v>
      </c>
      <c r="S1460" s="349"/>
      <c r="T1460" s="272"/>
    </row>
    <row r="1461" spans="1:20" ht="51">
      <c r="A1461" s="191">
        <v>591</v>
      </c>
      <c r="B1461" s="68"/>
      <c r="C1461" s="212" t="s">
        <v>670</v>
      </c>
      <c r="D1461" s="213">
        <v>45714</v>
      </c>
      <c r="E1461" s="191" t="s">
        <v>3834</v>
      </c>
      <c r="F1461" s="191" t="s">
        <v>3</v>
      </c>
      <c r="G1461" s="191">
        <v>2262810</v>
      </c>
      <c r="H1461" s="68"/>
      <c r="I1461" s="197" t="s">
        <v>4922</v>
      </c>
      <c r="J1461" s="68"/>
      <c r="K1461" s="68"/>
      <c r="L1461" s="68"/>
      <c r="M1461" s="68"/>
      <c r="N1461" s="348"/>
      <c r="O1461" s="348"/>
      <c r="P1461" s="214">
        <v>0</v>
      </c>
      <c r="Q1461" s="214">
        <v>3398.22</v>
      </c>
      <c r="R1461" s="68" t="s">
        <v>1479</v>
      </c>
      <c r="S1461" s="349"/>
      <c r="T1461" s="272"/>
    </row>
    <row r="1462" spans="1:20" ht="51">
      <c r="A1462" s="191">
        <v>591</v>
      </c>
      <c r="B1462" s="68"/>
      <c r="C1462" s="212" t="s">
        <v>670</v>
      </c>
      <c r="D1462" s="213">
        <v>45714</v>
      </c>
      <c r="E1462" s="191" t="s">
        <v>3835</v>
      </c>
      <c r="F1462" s="191" t="s">
        <v>3</v>
      </c>
      <c r="G1462" s="191">
        <v>2262812</v>
      </c>
      <c r="H1462" s="68"/>
      <c r="I1462" s="197" t="s">
        <v>4923</v>
      </c>
      <c r="J1462" s="68"/>
      <c r="K1462" s="68"/>
      <c r="L1462" s="68"/>
      <c r="M1462" s="68"/>
      <c r="N1462" s="348"/>
      <c r="O1462" s="348"/>
      <c r="P1462" s="214">
        <v>0</v>
      </c>
      <c r="Q1462" s="214">
        <v>850</v>
      </c>
      <c r="R1462" s="68" t="s">
        <v>1479</v>
      </c>
      <c r="S1462" s="349"/>
      <c r="T1462" s="272"/>
    </row>
    <row r="1463" spans="1:20" ht="51">
      <c r="A1463" s="191">
        <v>591</v>
      </c>
      <c r="B1463" s="68"/>
      <c r="C1463" s="212" t="s">
        <v>670</v>
      </c>
      <c r="D1463" s="213">
        <v>45714</v>
      </c>
      <c r="E1463" s="191" t="s">
        <v>3836</v>
      </c>
      <c r="F1463" s="191" t="s">
        <v>3</v>
      </c>
      <c r="G1463" s="191">
        <v>2262815</v>
      </c>
      <c r="H1463" s="68"/>
      <c r="I1463" s="197" t="s">
        <v>4924</v>
      </c>
      <c r="J1463" s="68"/>
      <c r="K1463" s="68"/>
      <c r="L1463" s="68"/>
      <c r="M1463" s="68"/>
      <c r="N1463" s="348"/>
      <c r="O1463" s="348"/>
      <c r="P1463" s="214">
        <v>0</v>
      </c>
      <c r="Q1463" s="214">
        <v>1249223.53</v>
      </c>
      <c r="R1463" s="68" t="s">
        <v>1479</v>
      </c>
      <c r="S1463" s="349"/>
      <c r="T1463" s="272"/>
    </row>
    <row r="1464" spans="1:20" ht="51">
      <c r="A1464" s="191">
        <v>81</v>
      </c>
      <c r="B1464" s="68"/>
      <c r="C1464" s="212" t="s">
        <v>49</v>
      </c>
      <c r="D1464" s="213">
        <v>45714</v>
      </c>
      <c r="E1464" s="191" t="s">
        <v>3837</v>
      </c>
      <c r="F1464" s="191" t="s">
        <v>3</v>
      </c>
      <c r="G1464" s="191">
        <v>2262855</v>
      </c>
      <c r="H1464" s="68"/>
      <c r="I1464" s="197" t="s">
        <v>4925</v>
      </c>
      <c r="J1464" s="68"/>
      <c r="K1464" s="68"/>
      <c r="L1464" s="68"/>
      <c r="M1464" s="68"/>
      <c r="N1464" s="348"/>
      <c r="O1464" s="348"/>
      <c r="P1464" s="214">
        <v>0</v>
      </c>
      <c r="Q1464" s="214">
        <v>2870.37</v>
      </c>
      <c r="R1464" s="68" t="s">
        <v>1479</v>
      </c>
      <c r="S1464" s="349"/>
      <c r="T1464" s="272"/>
    </row>
    <row r="1465" spans="1:20" ht="51">
      <c r="A1465" s="191">
        <v>81</v>
      </c>
      <c r="B1465" s="68"/>
      <c r="C1465" s="212" t="s">
        <v>49</v>
      </c>
      <c r="D1465" s="213">
        <v>45714</v>
      </c>
      <c r="E1465" s="191" t="s">
        <v>3838</v>
      </c>
      <c r="F1465" s="191" t="s">
        <v>3</v>
      </c>
      <c r="G1465" s="191">
        <v>2262856</v>
      </c>
      <c r="H1465" s="68"/>
      <c r="I1465" s="197" t="s">
        <v>4926</v>
      </c>
      <c r="J1465" s="68"/>
      <c r="K1465" s="68"/>
      <c r="L1465" s="68"/>
      <c r="M1465" s="68"/>
      <c r="N1465" s="348"/>
      <c r="O1465" s="348"/>
      <c r="P1465" s="214">
        <v>0</v>
      </c>
      <c r="Q1465" s="214">
        <v>5078</v>
      </c>
      <c r="R1465" s="68" t="s">
        <v>1479</v>
      </c>
      <c r="S1465" s="349"/>
      <c r="T1465" s="272"/>
    </row>
    <row r="1466" spans="1:20" ht="51">
      <c r="A1466" s="191">
        <v>81</v>
      </c>
      <c r="B1466" s="68"/>
      <c r="C1466" s="212" t="s">
        <v>49</v>
      </c>
      <c r="D1466" s="213">
        <v>45714</v>
      </c>
      <c r="E1466" s="191" t="s">
        <v>3839</v>
      </c>
      <c r="F1466" s="191" t="s">
        <v>3</v>
      </c>
      <c r="G1466" s="191">
        <v>2262858</v>
      </c>
      <c r="H1466" s="68"/>
      <c r="I1466" s="197" t="s">
        <v>4927</v>
      </c>
      <c r="J1466" s="68"/>
      <c r="K1466" s="68"/>
      <c r="L1466" s="68"/>
      <c r="M1466" s="68"/>
      <c r="N1466" s="348"/>
      <c r="O1466" s="348"/>
      <c r="P1466" s="214">
        <v>0</v>
      </c>
      <c r="Q1466" s="214">
        <v>6070.43</v>
      </c>
      <c r="R1466" s="68" t="s">
        <v>1479</v>
      </c>
      <c r="S1466" s="349"/>
      <c r="T1466" s="272"/>
    </row>
    <row r="1467" spans="1:20" ht="51">
      <c r="A1467" s="191">
        <v>670</v>
      </c>
      <c r="B1467" s="68"/>
      <c r="C1467" s="212" t="s">
        <v>178</v>
      </c>
      <c r="D1467" s="213">
        <v>45714</v>
      </c>
      <c r="E1467" s="191" t="s">
        <v>3840</v>
      </c>
      <c r="F1467" s="191" t="s">
        <v>3</v>
      </c>
      <c r="G1467" s="191">
        <v>2262915</v>
      </c>
      <c r="H1467" s="68"/>
      <c r="I1467" s="197" t="s">
        <v>4928</v>
      </c>
      <c r="J1467" s="68"/>
      <c r="K1467" s="68"/>
      <c r="L1467" s="68"/>
      <c r="M1467" s="68"/>
      <c r="N1467" s="348"/>
      <c r="O1467" s="348"/>
      <c r="P1467" s="214">
        <v>0</v>
      </c>
      <c r="Q1467" s="214">
        <v>516</v>
      </c>
      <c r="R1467" s="68" t="s">
        <v>1479</v>
      </c>
      <c r="S1467" s="349"/>
      <c r="T1467" s="272"/>
    </row>
    <row r="1468" spans="1:20" ht="51">
      <c r="A1468" s="191" t="s">
        <v>542</v>
      </c>
      <c r="B1468" s="68"/>
      <c r="C1468" s="212" t="s">
        <v>687</v>
      </c>
      <c r="D1468" s="213">
        <v>45714</v>
      </c>
      <c r="E1468" s="191" t="s">
        <v>3841</v>
      </c>
      <c r="F1468" s="191" t="s">
        <v>10</v>
      </c>
      <c r="G1468" s="191">
        <v>19798</v>
      </c>
      <c r="H1468" s="68"/>
      <c r="I1468" s="197" t="s">
        <v>4929</v>
      </c>
      <c r="J1468" s="68"/>
      <c r="K1468" s="68"/>
      <c r="L1468" s="68"/>
      <c r="M1468" s="68"/>
      <c r="N1468" s="348"/>
      <c r="O1468" s="348"/>
      <c r="P1468" s="214">
        <v>1004.77</v>
      </c>
      <c r="Q1468" s="214">
        <v>0</v>
      </c>
      <c r="R1468" s="68" t="s">
        <v>1479</v>
      </c>
      <c r="S1468" s="349"/>
      <c r="T1468" s="272"/>
    </row>
    <row r="1469" spans="1:20" ht="51">
      <c r="A1469" s="191" t="s">
        <v>542</v>
      </c>
      <c r="B1469" s="68"/>
      <c r="C1469" s="212" t="s">
        <v>687</v>
      </c>
      <c r="D1469" s="213">
        <v>45714</v>
      </c>
      <c r="E1469" s="191" t="s">
        <v>3842</v>
      </c>
      <c r="F1469" s="191" t="s">
        <v>19</v>
      </c>
      <c r="G1469" s="191">
        <v>19798</v>
      </c>
      <c r="H1469" s="68"/>
      <c r="I1469" s="197" t="s">
        <v>4930</v>
      </c>
      <c r="J1469" s="68"/>
      <c r="K1469" s="68"/>
      <c r="L1469" s="68"/>
      <c r="M1469" s="68"/>
      <c r="N1469" s="348"/>
      <c r="O1469" s="348"/>
      <c r="P1469" s="214">
        <v>654186.55000000005</v>
      </c>
      <c r="Q1469" s="214">
        <v>0</v>
      </c>
      <c r="R1469" s="68" t="s">
        <v>1479</v>
      </c>
      <c r="S1469" s="349"/>
      <c r="T1469" s="272"/>
    </row>
    <row r="1470" spans="1:20" ht="63.75">
      <c r="A1470" s="191">
        <v>513</v>
      </c>
      <c r="B1470" s="68"/>
      <c r="C1470" s="212" t="s">
        <v>160</v>
      </c>
      <c r="D1470" s="213">
        <v>45714</v>
      </c>
      <c r="E1470" s="191" t="s">
        <v>3843</v>
      </c>
      <c r="F1470" s="191" t="s">
        <v>14</v>
      </c>
      <c r="G1470" s="191">
        <v>3045350</v>
      </c>
      <c r="H1470" s="68"/>
      <c r="I1470" s="197" t="s">
        <v>4931</v>
      </c>
      <c r="J1470" s="68"/>
      <c r="K1470" s="68"/>
      <c r="L1470" s="68"/>
      <c r="M1470" s="68"/>
      <c r="N1470" s="348"/>
      <c r="O1470" s="348"/>
      <c r="P1470" s="214">
        <v>60</v>
      </c>
      <c r="Q1470" s="214">
        <v>0</v>
      </c>
      <c r="R1470" s="68" t="s">
        <v>1479</v>
      </c>
      <c r="S1470" s="349"/>
      <c r="T1470" s="272"/>
    </row>
    <row r="1471" spans="1:20" ht="63.75">
      <c r="A1471" s="191">
        <v>513</v>
      </c>
      <c r="B1471" s="68"/>
      <c r="C1471" s="212" t="s">
        <v>160</v>
      </c>
      <c r="D1471" s="213">
        <v>45714</v>
      </c>
      <c r="E1471" s="191" t="s">
        <v>3844</v>
      </c>
      <c r="F1471" s="191" t="s">
        <v>14</v>
      </c>
      <c r="G1471" s="191">
        <v>3045507</v>
      </c>
      <c r="H1471" s="68"/>
      <c r="I1471" s="197" t="s">
        <v>4932</v>
      </c>
      <c r="J1471" s="68"/>
      <c r="K1471" s="68"/>
      <c r="L1471" s="68"/>
      <c r="M1471" s="68"/>
      <c r="N1471" s="348"/>
      <c r="O1471" s="348"/>
      <c r="P1471" s="214">
        <v>60</v>
      </c>
      <c r="Q1471" s="214">
        <v>0</v>
      </c>
      <c r="R1471" s="68" t="s">
        <v>1479</v>
      </c>
      <c r="S1471" s="349"/>
      <c r="T1471" s="272"/>
    </row>
    <row r="1472" spans="1:20" ht="63.75">
      <c r="A1472" s="191">
        <v>513</v>
      </c>
      <c r="B1472" s="68"/>
      <c r="C1472" s="212" t="s">
        <v>160</v>
      </c>
      <c r="D1472" s="213">
        <v>45714</v>
      </c>
      <c r="E1472" s="191" t="s">
        <v>3845</v>
      </c>
      <c r="F1472" s="191" t="s">
        <v>14</v>
      </c>
      <c r="G1472" s="191">
        <v>3045509</v>
      </c>
      <c r="H1472" s="68"/>
      <c r="I1472" s="197" t="s">
        <v>4933</v>
      </c>
      <c r="J1472" s="68"/>
      <c r="K1472" s="68"/>
      <c r="L1472" s="68"/>
      <c r="M1472" s="68"/>
      <c r="N1472" s="348"/>
      <c r="O1472" s="348"/>
      <c r="P1472" s="214">
        <v>60</v>
      </c>
      <c r="Q1472" s="214">
        <v>0</v>
      </c>
      <c r="R1472" s="68" t="s">
        <v>1479</v>
      </c>
      <c r="S1472" s="349"/>
      <c r="T1472" s="272"/>
    </row>
    <row r="1473" spans="1:20" ht="76.5">
      <c r="A1473" s="191">
        <v>117</v>
      </c>
      <c r="B1473" s="68"/>
      <c r="C1473" s="212" t="s">
        <v>54</v>
      </c>
      <c r="D1473" s="213">
        <v>45714</v>
      </c>
      <c r="E1473" s="191" t="s">
        <v>3846</v>
      </c>
      <c r="F1473" s="191" t="s">
        <v>10</v>
      </c>
      <c r="G1473" s="191">
        <v>1120722</v>
      </c>
      <c r="H1473" s="68"/>
      <c r="I1473" s="197" t="s">
        <v>4934</v>
      </c>
      <c r="J1473" s="68"/>
      <c r="K1473" s="68"/>
      <c r="L1473" s="68"/>
      <c r="M1473" s="68"/>
      <c r="N1473" s="348"/>
      <c r="O1473" s="348"/>
      <c r="P1473" s="214">
        <v>60</v>
      </c>
      <c r="Q1473" s="214">
        <v>0</v>
      </c>
      <c r="R1473" s="68" t="s">
        <v>1479</v>
      </c>
      <c r="S1473" s="349"/>
      <c r="T1473" s="272"/>
    </row>
    <row r="1474" spans="1:20" ht="76.5">
      <c r="A1474" s="191">
        <v>513</v>
      </c>
      <c r="B1474" s="68"/>
      <c r="C1474" s="212" t="s">
        <v>160</v>
      </c>
      <c r="D1474" s="213">
        <v>45714</v>
      </c>
      <c r="E1474" s="191" t="s">
        <v>3847</v>
      </c>
      <c r="F1474" s="191" t="s">
        <v>10</v>
      </c>
      <c r="G1474" s="191">
        <v>1120726</v>
      </c>
      <c r="H1474" s="68"/>
      <c r="I1474" s="197" t="s">
        <v>4935</v>
      </c>
      <c r="J1474" s="68"/>
      <c r="K1474" s="68"/>
      <c r="L1474" s="68"/>
      <c r="M1474" s="68"/>
      <c r="N1474" s="348"/>
      <c r="O1474" s="348"/>
      <c r="P1474" s="214">
        <v>60</v>
      </c>
      <c r="Q1474" s="214">
        <v>0</v>
      </c>
      <c r="R1474" s="68" t="s">
        <v>1479</v>
      </c>
      <c r="S1474" s="349"/>
      <c r="T1474" s="272"/>
    </row>
    <row r="1475" spans="1:20" ht="76.5">
      <c r="A1475" s="191">
        <v>548</v>
      </c>
      <c r="B1475" s="68"/>
      <c r="C1475" s="212" t="s">
        <v>1279</v>
      </c>
      <c r="D1475" s="213">
        <v>45714</v>
      </c>
      <c r="E1475" s="191" t="s">
        <v>3848</v>
      </c>
      <c r="F1475" s="191" t="s">
        <v>6</v>
      </c>
      <c r="G1475" s="191">
        <v>22736</v>
      </c>
      <c r="H1475" s="68"/>
      <c r="I1475" s="197" t="s">
        <v>4936</v>
      </c>
      <c r="J1475" s="68"/>
      <c r="K1475" s="68"/>
      <c r="L1475" s="68"/>
      <c r="M1475" s="68"/>
      <c r="N1475" s="348"/>
      <c r="O1475" s="348"/>
      <c r="P1475" s="214">
        <v>0</v>
      </c>
      <c r="Q1475" s="214">
        <v>819016.33</v>
      </c>
      <c r="R1475" s="68" t="s">
        <v>1479</v>
      </c>
      <c r="S1475" s="349"/>
      <c r="T1475" s="272"/>
    </row>
    <row r="1476" spans="1:20" ht="76.5">
      <c r="A1476" s="191">
        <v>548</v>
      </c>
      <c r="B1476" s="68"/>
      <c r="C1476" s="212" t="s">
        <v>1279</v>
      </c>
      <c r="D1476" s="213">
        <v>45714</v>
      </c>
      <c r="E1476" s="191" t="s">
        <v>3849</v>
      </c>
      <c r="F1476" s="191" t="s">
        <v>6</v>
      </c>
      <c r="G1476" s="191">
        <v>22735</v>
      </c>
      <c r="H1476" s="68"/>
      <c r="I1476" s="197" t="s">
        <v>4937</v>
      </c>
      <c r="J1476" s="68"/>
      <c r="K1476" s="68"/>
      <c r="L1476" s="68"/>
      <c r="M1476" s="68"/>
      <c r="N1476" s="348"/>
      <c r="O1476" s="348"/>
      <c r="P1476" s="214">
        <v>0</v>
      </c>
      <c r="Q1476" s="214">
        <v>1745292.38</v>
      </c>
      <c r="R1476" s="68" t="s">
        <v>1479</v>
      </c>
      <c r="S1476" s="349"/>
      <c r="T1476" s="272"/>
    </row>
    <row r="1477" spans="1:20" ht="63.75">
      <c r="A1477" s="191" t="s">
        <v>544</v>
      </c>
      <c r="B1477" s="68"/>
      <c r="C1477" s="212" t="s">
        <v>679</v>
      </c>
      <c r="D1477" s="213">
        <v>45714</v>
      </c>
      <c r="E1477" s="191" t="s">
        <v>3850</v>
      </c>
      <c r="F1477" s="191" t="s">
        <v>6</v>
      </c>
      <c r="G1477" s="191">
        <v>2177690</v>
      </c>
      <c r="H1477" s="68"/>
      <c r="I1477" s="197" t="s">
        <v>4938</v>
      </c>
      <c r="J1477" s="68"/>
      <c r="K1477" s="68"/>
      <c r="L1477" s="68"/>
      <c r="M1477" s="68"/>
      <c r="N1477" s="348"/>
      <c r="O1477" s="348"/>
      <c r="P1477" s="214">
        <v>0</v>
      </c>
      <c r="Q1477" s="214">
        <v>1456124.06</v>
      </c>
      <c r="R1477" s="68" t="s">
        <v>1479</v>
      </c>
      <c r="S1477" s="349"/>
      <c r="T1477" s="272"/>
    </row>
    <row r="1478" spans="1:20" ht="38.25">
      <c r="A1478" s="191">
        <v>10</v>
      </c>
      <c r="B1478" s="68"/>
      <c r="C1478" s="212" t="s">
        <v>38</v>
      </c>
      <c r="D1478" s="213">
        <v>45714</v>
      </c>
      <c r="E1478" s="191" t="s">
        <v>3851</v>
      </c>
      <c r="F1478" s="191" t="s">
        <v>6</v>
      </c>
      <c r="G1478" s="191">
        <v>2177666</v>
      </c>
      <c r="H1478" s="68"/>
      <c r="I1478" s="197" t="s">
        <v>4939</v>
      </c>
      <c r="J1478" s="68"/>
      <c r="K1478" s="68"/>
      <c r="L1478" s="68"/>
      <c r="M1478" s="68"/>
      <c r="N1478" s="348"/>
      <c r="O1478" s="348"/>
      <c r="P1478" s="214">
        <v>0</v>
      </c>
      <c r="Q1478" s="214">
        <v>29076.05</v>
      </c>
      <c r="R1478" s="68" t="s">
        <v>1479</v>
      </c>
      <c r="S1478" s="349"/>
      <c r="T1478" s="272"/>
    </row>
    <row r="1479" spans="1:20" ht="63.75">
      <c r="A1479" s="191" t="s">
        <v>544</v>
      </c>
      <c r="B1479" s="68"/>
      <c r="C1479" s="212" t="s">
        <v>679</v>
      </c>
      <c r="D1479" s="213">
        <v>45714</v>
      </c>
      <c r="E1479" s="191" t="s">
        <v>3852</v>
      </c>
      <c r="F1479" s="191" t="s">
        <v>6</v>
      </c>
      <c r="G1479" s="191">
        <v>2177688</v>
      </c>
      <c r="H1479" s="68"/>
      <c r="I1479" s="197" t="s">
        <v>4940</v>
      </c>
      <c r="J1479" s="68"/>
      <c r="K1479" s="68"/>
      <c r="L1479" s="68"/>
      <c r="M1479" s="68"/>
      <c r="N1479" s="348"/>
      <c r="O1479" s="348"/>
      <c r="P1479" s="214">
        <v>0</v>
      </c>
      <c r="Q1479" s="214">
        <v>54578.73</v>
      </c>
      <c r="R1479" s="68" t="s">
        <v>1479</v>
      </c>
      <c r="S1479" s="349"/>
      <c r="T1479" s="272"/>
    </row>
    <row r="1480" spans="1:20" ht="89.25">
      <c r="A1480" s="191">
        <v>590</v>
      </c>
      <c r="B1480" s="68"/>
      <c r="C1480" s="212" t="s">
        <v>1280</v>
      </c>
      <c r="D1480" s="213">
        <v>45714</v>
      </c>
      <c r="E1480" s="191" t="s">
        <v>3853</v>
      </c>
      <c r="F1480" s="191" t="s">
        <v>6</v>
      </c>
      <c r="G1480" s="191">
        <v>22504</v>
      </c>
      <c r="H1480" s="68"/>
      <c r="I1480" s="197" t="s">
        <v>4941</v>
      </c>
      <c r="J1480" s="68"/>
      <c r="K1480" s="68"/>
      <c r="L1480" s="68"/>
      <c r="M1480" s="68"/>
      <c r="N1480" s="348"/>
      <c r="O1480" s="348"/>
      <c r="P1480" s="214">
        <v>0</v>
      </c>
      <c r="Q1480" s="214">
        <v>836913.95</v>
      </c>
      <c r="R1480" s="68" t="s">
        <v>1479</v>
      </c>
      <c r="S1480" s="349"/>
      <c r="T1480" s="272"/>
    </row>
    <row r="1481" spans="1:20" ht="76.5">
      <c r="A1481" s="191">
        <v>594</v>
      </c>
      <c r="B1481" s="68"/>
      <c r="C1481" s="212" t="s">
        <v>88</v>
      </c>
      <c r="D1481" s="213">
        <v>45714</v>
      </c>
      <c r="E1481" s="191" t="s">
        <v>3854</v>
      </c>
      <c r="F1481" s="191" t="s">
        <v>6</v>
      </c>
      <c r="G1481" s="191">
        <v>22745</v>
      </c>
      <c r="H1481" s="68"/>
      <c r="I1481" s="197" t="s">
        <v>4942</v>
      </c>
      <c r="J1481" s="68"/>
      <c r="K1481" s="68"/>
      <c r="L1481" s="68"/>
      <c r="M1481" s="68"/>
      <c r="N1481" s="348"/>
      <c r="O1481" s="348"/>
      <c r="P1481" s="214">
        <v>0</v>
      </c>
      <c r="Q1481" s="214">
        <v>796549.18</v>
      </c>
      <c r="R1481" s="68" t="s">
        <v>1479</v>
      </c>
      <c r="S1481" s="349"/>
      <c r="T1481" s="272"/>
    </row>
    <row r="1482" spans="1:20" ht="63.75">
      <c r="A1482" s="191">
        <v>594</v>
      </c>
      <c r="B1482" s="68"/>
      <c r="C1482" s="212" t="s">
        <v>88</v>
      </c>
      <c r="D1482" s="213">
        <v>45714</v>
      </c>
      <c r="E1482" s="191" t="s">
        <v>3855</v>
      </c>
      <c r="F1482" s="191" t="s">
        <v>6</v>
      </c>
      <c r="G1482" s="191">
        <v>22744</v>
      </c>
      <c r="H1482" s="68"/>
      <c r="I1482" s="197" t="s">
        <v>4943</v>
      </c>
      <c r="J1482" s="68"/>
      <c r="K1482" s="68"/>
      <c r="L1482" s="68"/>
      <c r="M1482" s="68"/>
      <c r="N1482" s="348"/>
      <c r="O1482" s="348"/>
      <c r="P1482" s="214">
        <v>0</v>
      </c>
      <c r="Q1482" s="214">
        <v>262918.53000000003</v>
      </c>
      <c r="R1482" s="68" t="s">
        <v>1479</v>
      </c>
      <c r="S1482" s="349"/>
      <c r="T1482" s="272"/>
    </row>
    <row r="1483" spans="1:20" ht="63.75">
      <c r="A1483" s="191">
        <v>594</v>
      </c>
      <c r="B1483" s="68"/>
      <c r="C1483" s="212" t="s">
        <v>88</v>
      </c>
      <c r="D1483" s="213">
        <v>45714</v>
      </c>
      <c r="E1483" s="191" t="s">
        <v>3856</v>
      </c>
      <c r="F1483" s="191" t="s">
        <v>6</v>
      </c>
      <c r="G1483" s="191">
        <v>22743</v>
      </c>
      <c r="H1483" s="68"/>
      <c r="I1483" s="197" t="s">
        <v>4944</v>
      </c>
      <c r="J1483" s="68"/>
      <c r="K1483" s="68"/>
      <c r="L1483" s="68"/>
      <c r="M1483" s="68"/>
      <c r="N1483" s="348"/>
      <c r="O1483" s="348"/>
      <c r="P1483" s="214">
        <v>0</v>
      </c>
      <c r="Q1483" s="214">
        <v>69739.34</v>
      </c>
      <c r="R1483" s="68" t="s">
        <v>1479</v>
      </c>
      <c r="S1483" s="349"/>
      <c r="T1483" s="272"/>
    </row>
    <row r="1484" spans="1:20" ht="63.75">
      <c r="A1484" s="191">
        <v>594</v>
      </c>
      <c r="B1484" s="68"/>
      <c r="C1484" s="212" t="s">
        <v>88</v>
      </c>
      <c r="D1484" s="213">
        <v>45714</v>
      </c>
      <c r="E1484" s="191" t="s">
        <v>3857</v>
      </c>
      <c r="F1484" s="191" t="s">
        <v>6</v>
      </c>
      <c r="G1484" s="191">
        <v>22741</v>
      </c>
      <c r="H1484" s="68"/>
      <c r="I1484" s="197" t="s">
        <v>4945</v>
      </c>
      <c r="J1484" s="68"/>
      <c r="K1484" s="68"/>
      <c r="L1484" s="68"/>
      <c r="M1484" s="68"/>
      <c r="N1484" s="348"/>
      <c r="O1484" s="348"/>
      <c r="P1484" s="214">
        <v>0</v>
      </c>
      <c r="Q1484" s="214">
        <v>729124.8</v>
      </c>
      <c r="R1484" s="68" t="s">
        <v>1479</v>
      </c>
      <c r="S1484" s="349"/>
      <c r="T1484" s="272"/>
    </row>
    <row r="1485" spans="1:20" ht="76.5">
      <c r="A1485" s="191">
        <v>594</v>
      </c>
      <c r="B1485" s="68"/>
      <c r="C1485" s="212" t="s">
        <v>88</v>
      </c>
      <c r="D1485" s="213">
        <v>45714</v>
      </c>
      <c r="E1485" s="191" t="s">
        <v>3858</v>
      </c>
      <c r="F1485" s="191" t="s">
        <v>6</v>
      </c>
      <c r="G1485" s="191">
        <v>22740</v>
      </c>
      <c r="H1485" s="68"/>
      <c r="I1485" s="197" t="s">
        <v>4946</v>
      </c>
      <c r="J1485" s="68"/>
      <c r="K1485" s="68"/>
      <c r="L1485" s="68"/>
      <c r="M1485" s="68"/>
      <c r="N1485" s="348"/>
      <c r="O1485" s="348"/>
      <c r="P1485" s="214">
        <v>0</v>
      </c>
      <c r="Q1485" s="214">
        <v>554162.85</v>
      </c>
      <c r="R1485" s="68" t="s">
        <v>1479</v>
      </c>
      <c r="S1485" s="349"/>
      <c r="T1485" s="272"/>
    </row>
    <row r="1486" spans="1:20" ht="76.5">
      <c r="A1486" s="191">
        <v>594</v>
      </c>
      <c r="B1486" s="68"/>
      <c r="C1486" s="212" t="s">
        <v>88</v>
      </c>
      <c r="D1486" s="213">
        <v>45714</v>
      </c>
      <c r="E1486" s="191" t="s">
        <v>3859</v>
      </c>
      <c r="F1486" s="191" t="s">
        <v>6</v>
      </c>
      <c r="G1486" s="191">
        <v>22737</v>
      </c>
      <c r="H1486" s="68"/>
      <c r="I1486" s="197" t="s">
        <v>4947</v>
      </c>
      <c r="J1486" s="68"/>
      <c r="K1486" s="68"/>
      <c r="L1486" s="68"/>
      <c r="M1486" s="68"/>
      <c r="N1486" s="348"/>
      <c r="O1486" s="348"/>
      <c r="P1486" s="214">
        <v>0</v>
      </c>
      <c r="Q1486" s="214">
        <v>55976.01</v>
      </c>
      <c r="R1486" s="68" t="s">
        <v>1479</v>
      </c>
      <c r="S1486" s="349"/>
      <c r="T1486" s="272"/>
    </row>
    <row r="1487" spans="1:20" ht="51">
      <c r="A1487" s="191">
        <v>383</v>
      </c>
      <c r="B1487" s="68"/>
      <c r="C1487" s="212" t="s">
        <v>1242</v>
      </c>
      <c r="D1487" s="213">
        <v>45714</v>
      </c>
      <c r="E1487" s="191" t="s">
        <v>3860</v>
      </c>
      <c r="F1487" s="191" t="s">
        <v>6</v>
      </c>
      <c r="G1487" s="191">
        <v>2177845</v>
      </c>
      <c r="H1487" s="68"/>
      <c r="I1487" s="197" t="s">
        <v>4948</v>
      </c>
      <c r="J1487" s="68"/>
      <c r="K1487" s="68"/>
      <c r="L1487" s="68"/>
      <c r="M1487" s="68"/>
      <c r="N1487" s="348"/>
      <c r="O1487" s="348"/>
      <c r="P1487" s="214">
        <v>0</v>
      </c>
      <c r="Q1487" s="214">
        <v>175</v>
      </c>
      <c r="R1487" s="68" t="s">
        <v>1479</v>
      </c>
      <c r="S1487" s="349"/>
      <c r="T1487" s="272"/>
    </row>
    <row r="1488" spans="1:20" ht="76.5">
      <c r="A1488" s="191">
        <v>117</v>
      </c>
      <c r="B1488" s="68"/>
      <c r="C1488" s="212" t="s">
        <v>54</v>
      </c>
      <c r="D1488" s="213">
        <v>45714</v>
      </c>
      <c r="E1488" s="191" t="s">
        <v>3861</v>
      </c>
      <c r="F1488" s="191" t="s">
        <v>10</v>
      </c>
      <c r="G1488" s="191">
        <v>1120758</v>
      </c>
      <c r="H1488" s="68"/>
      <c r="I1488" s="197" t="s">
        <v>4949</v>
      </c>
      <c r="J1488" s="68"/>
      <c r="K1488" s="68"/>
      <c r="L1488" s="68"/>
      <c r="M1488" s="68"/>
      <c r="N1488" s="348"/>
      <c r="O1488" s="348"/>
      <c r="P1488" s="214">
        <v>60</v>
      </c>
      <c r="Q1488" s="214">
        <v>0</v>
      </c>
      <c r="R1488" s="68" t="s">
        <v>1479</v>
      </c>
      <c r="S1488" s="349"/>
      <c r="T1488" s="272"/>
    </row>
    <row r="1489" spans="1:20" ht="76.5">
      <c r="A1489" s="191">
        <v>117</v>
      </c>
      <c r="B1489" s="68"/>
      <c r="C1489" s="212" t="s">
        <v>54</v>
      </c>
      <c r="D1489" s="213">
        <v>45714</v>
      </c>
      <c r="E1489" s="191" t="s">
        <v>3862</v>
      </c>
      <c r="F1489" s="191" t="s">
        <v>10</v>
      </c>
      <c r="G1489" s="191">
        <v>1120761</v>
      </c>
      <c r="H1489" s="68"/>
      <c r="I1489" s="197" t="s">
        <v>4950</v>
      </c>
      <c r="J1489" s="68"/>
      <c r="K1489" s="68"/>
      <c r="L1489" s="68"/>
      <c r="M1489" s="68"/>
      <c r="N1489" s="348"/>
      <c r="O1489" s="348"/>
      <c r="P1489" s="214">
        <v>60</v>
      </c>
      <c r="Q1489" s="214">
        <v>0</v>
      </c>
      <c r="R1489" s="68" t="s">
        <v>1479</v>
      </c>
      <c r="S1489" s="349"/>
      <c r="T1489" s="272"/>
    </row>
    <row r="1490" spans="1:20" ht="76.5">
      <c r="A1490" s="191">
        <v>117</v>
      </c>
      <c r="B1490" s="68"/>
      <c r="C1490" s="212" t="s">
        <v>54</v>
      </c>
      <c r="D1490" s="213">
        <v>45714</v>
      </c>
      <c r="E1490" s="191" t="s">
        <v>3863</v>
      </c>
      <c r="F1490" s="191" t="s">
        <v>10</v>
      </c>
      <c r="G1490" s="191">
        <v>1120762</v>
      </c>
      <c r="H1490" s="68"/>
      <c r="I1490" s="197" t="s">
        <v>4951</v>
      </c>
      <c r="J1490" s="68"/>
      <c r="K1490" s="68"/>
      <c r="L1490" s="68"/>
      <c r="M1490" s="68"/>
      <c r="N1490" s="348"/>
      <c r="O1490" s="348"/>
      <c r="P1490" s="214">
        <v>60</v>
      </c>
      <c r="Q1490" s="214">
        <v>0</v>
      </c>
      <c r="R1490" s="68" t="s">
        <v>1479</v>
      </c>
      <c r="S1490" s="349"/>
      <c r="T1490" s="272"/>
    </row>
    <row r="1491" spans="1:20" ht="89.25">
      <c r="A1491" s="191">
        <v>66</v>
      </c>
      <c r="B1491" s="68"/>
      <c r="C1491" s="212" t="s">
        <v>46</v>
      </c>
      <c r="D1491" s="213">
        <v>45714</v>
      </c>
      <c r="E1491" s="191" t="s">
        <v>3864</v>
      </c>
      <c r="F1491" s="191" t="s">
        <v>599</v>
      </c>
      <c r="G1491" s="191">
        <v>22718</v>
      </c>
      <c r="H1491" s="68"/>
      <c r="I1491" s="197" t="s">
        <v>4952</v>
      </c>
      <c r="J1491" s="68"/>
      <c r="K1491" s="68"/>
      <c r="L1491" s="68"/>
      <c r="M1491" s="68"/>
      <c r="N1491" s="348"/>
      <c r="O1491" s="348"/>
      <c r="P1491" s="214">
        <v>531.92999999999995</v>
      </c>
      <c r="Q1491" s="214">
        <v>0</v>
      </c>
      <c r="R1491" s="68" t="s">
        <v>1479</v>
      </c>
      <c r="S1491" s="349"/>
      <c r="T1491" s="272"/>
    </row>
    <row r="1492" spans="1:20" ht="89.25">
      <c r="A1492" s="191">
        <v>66</v>
      </c>
      <c r="B1492" s="68"/>
      <c r="C1492" s="212" t="s">
        <v>46</v>
      </c>
      <c r="D1492" s="213">
        <v>45714</v>
      </c>
      <c r="E1492" s="191" t="s">
        <v>3865</v>
      </c>
      <c r="F1492" s="191" t="s">
        <v>599</v>
      </c>
      <c r="G1492" s="191">
        <v>22721</v>
      </c>
      <c r="H1492" s="68"/>
      <c r="I1492" s="197" t="s">
        <v>4953</v>
      </c>
      <c r="J1492" s="68"/>
      <c r="K1492" s="68"/>
      <c r="L1492" s="68"/>
      <c r="M1492" s="68"/>
      <c r="N1492" s="348"/>
      <c r="O1492" s="348"/>
      <c r="P1492" s="214">
        <v>750.58</v>
      </c>
      <c r="Q1492" s="214">
        <v>0</v>
      </c>
      <c r="R1492" s="68" t="s">
        <v>1479</v>
      </c>
      <c r="S1492" s="349"/>
      <c r="T1492" s="272"/>
    </row>
    <row r="1493" spans="1:20" ht="89.25">
      <c r="A1493" s="191">
        <v>66</v>
      </c>
      <c r="B1493" s="68"/>
      <c r="C1493" s="212" t="s">
        <v>46</v>
      </c>
      <c r="D1493" s="213">
        <v>45714</v>
      </c>
      <c r="E1493" s="191" t="s">
        <v>3866</v>
      </c>
      <c r="F1493" s="191" t="s">
        <v>599</v>
      </c>
      <c r="G1493" s="191">
        <v>22712</v>
      </c>
      <c r="H1493" s="68"/>
      <c r="I1493" s="197" t="s">
        <v>4954</v>
      </c>
      <c r="J1493" s="68"/>
      <c r="K1493" s="68"/>
      <c r="L1493" s="68"/>
      <c r="M1493" s="68"/>
      <c r="N1493" s="348"/>
      <c r="O1493" s="348"/>
      <c r="P1493" s="214">
        <v>508.94</v>
      </c>
      <c r="Q1493" s="214">
        <v>0</v>
      </c>
      <c r="R1493" s="68" t="s">
        <v>1479</v>
      </c>
      <c r="S1493" s="349"/>
      <c r="T1493" s="272"/>
    </row>
    <row r="1494" spans="1:20" ht="102">
      <c r="A1494" s="191">
        <v>66</v>
      </c>
      <c r="B1494" s="68"/>
      <c r="C1494" s="212" t="s">
        <v>46</v>
      </c>
      <c r="D1494" s="213">
        <v>45714</v>
      </c>
      <c r="E1494" s="191" t="s">
        <v>3867</v>
      </c>
      <c r="F1494" s="191" t="s">
        <v>599</v>
      </c>
      <c r="G1494" s="191">
        <v>22711</v>
      </c>
      <c r="H1494" s="68"/>
      <c r="I1494" s="197" t="s">
        <v>4955</v>
      </c>
      <c r="J1494" s="68"/>
      <c r="K1494" s="68"/>
      <c r="L1494" s="68"/>
      <c r="M1494" s="68"/>
      <c r="N1494" s="348"/>
      <c r="O1494" s="348"/>
      <c r="P1494" s="214">
        <v>515.21</v>
      </c>
      <c r="Q1494" s="214">
        <v>0</v>
      </c>
      <c r="R1494" s="68" t="s">
        <v>1479</v>
      </c>
      <c r="S1494" s="349"/>
      <c r="T1494" s="272"/>
    </row>
    <row r="1495" spans="1:20" ht="89.25">
      <c r="A1495" s="191">
        <v>66</v>
      </c>
      <c r="B1495" s="68"/>
      <c r="C1495" s="212" t="s">
        <v>46</v>
      </c>
      <c r="D1495" s="213">
        <v>45714</v>
      </c>
      <c r="E1495" s="191" t="s">
        <v>3868</v>
      </c>
      <c r="F1495" s="191" t="s">
        <v>599</v>
      </c>
      <c r="G1495" s="191">
        <v>22710</v>
      </c>
      <c r="H1495" s="68"/>
      <c r="I1495" s="197" t="s">
        <v>4956</v>
      </c>
      <c r="J1495" s="68"/>
      <c r="K1495" s="68"/>
      <c r="L1495" s="68"/>
      <c r="M1495" s="68"/>
      <c r="N1495" s="348"/>
      <c r="O1495" s="348"/>
      <c r="P1495" s="214">
        <v>464.34</v>
      </c>
      <c r="Q1495" s="214">
        <v>0</v>
      </c>
      <c r="R1495" s="68" t="s">
        <v>1479</v>
      </c>
      <c r="S1495" s="349"/>
      <c r="T1495" s="272"/>
    </row>
    <row r="1496" spans="1:20" ht="102">
      <c r="A1496" s="191">
        <v>66</v>
      </c>
      <c r="B1496" s="68"/>
      <c r="C1496" s="212" t="s">
        <v>46</v>
      </c>
      <c r="D1496" s="213">
        <v>45714</v>
      </c>
      <c r="E1496" s="191" t="s">
        <v>3869</v>
      </c>
      <c r="F1496" s="191" t="s">
        <v>599</v>
      </c>
      <c r="G1496" s="191">
        <v>22704</v>
      </c>
      <c r="H1496" s="68"/>
      <c r="I1496" s="197" t="s">
        <v>4957</v>
      </c>
      <c r="J1496" s="68"/>
      <c r="K1496" s="68"/>
      <c r="L1496" s="68"/>
      <c r="M1496" s="68"/>
      <c r="N1496" s="348"/>
      <c r="O1496" s="348"/>
      <c r="P1496" s="214">
        <v>558.52</v>
      </c>
      <c r="Q1496" s="214">
        <v>0</v>
      </c>
      <c r="R1496" s="68" t="s">
        <v>1479</v>
      </c>
      <c r="S1496" s="349"/>
      <c r="T1496" s="272"/>
    </row>
    <row r="1497" spans="1:20" ht="89.25">
      <c r="A1497" s="191">
        <v>66</v>
      </c>
      <c r="B1497" s="68"/>
      <c r="C1497" s="212" t="s">
        <v>46</v>
      </c>
      <c r="D1497" s="213">
        <v>45714</v>
      </c>
      <c r="E1497" s="191" t="s">
        <v>3870</v>
      </c>
      <c r="F1497" s="191" t="s">
        <v>599</v>
      </c>
      <c r="G1497" s="191">
        <v>22703</v>
      </c>
      <c r="H1497" s="68"/>
      <c r="I1497" s="197" t="s">
        <v>4958</v>
      </c>
      <c r="J1497" s="68"/>
      <c r="K1497" s="68"/>
      <c r="L1497" s="68"/>
      <c r="M1497" s="68"/>
      <c r="N1497" s="348"/>
      <c r="O1497" s="348"/>
      <c r="P1497" s="214">
        <v>482.91</v>
      </c>
      <c r="Q1497" s="214">
        <v>0</v>
      </c>
      <c r="R1497" s="68" t="s">
        <v>1479</v>
      </c>
      <c r="S1497" s="349"/>
      <c r="T1497" s="272"/>
    </row>
    <row r="1498" spans="1:20" ht="102">
      <c r="A1498" s="191">
        <v>66</v>
      </c>
      <c r="B1498" s="68"/>
      <c r="C1498" s="212" t="s">
        <v>46</v>
      </c>
      <c r="D1498" s="213">
        <v>45714</v>
      </c>
      <c r="E1498" s="191" t="s">
        <v>3871</v>
      </c>
      <c r="F1498" s="191" t="s">
        <v>599</v>
      </c>
      <c r="G1498" s="191">
        <v>22701</v>
      </c>
      <c r="H1498" s="68"/>
      <c r="I1498" s="197" t="s">
        <v>4959</v>
      </c>
      <c r="J1498" s="68"/>
      <c r="K1498" s="68"/>
      <c r="L1498" s="68"/>
      <c r="M1498" s="68"/>
      <c r="N1498" s="348"/>
      <c r="O1498" s="348"/>
      <c r="P1498" s="214">
        <v>634.24</v>
      </c>
      <c r="Q1498" s="214">
        <v>0</v>
      </c>
      <c r="R1498" s="68" t="s">
        <v>1479</v>
      </c>
      <c r="S1498" s="349"/>
      <c r="T1498" s="272"/>
    </row>
    <row r="1499" spans="1:20" ht="89.25">
      <c r="A1499" s="191">
        <v>66</v>
      </c>
      <c r="B1499" s="68"/>
      <c r="C1499" s="212" t="s">
        <v>46</v>
      </c>
      <c r="D1499" s="213">
        <v>45714</v>
      </c>
      <c r="E1499" s="191" t="s">
        <v>3872</v>
      </c>
      <c r="F1499" s="191" t="s">
        <v>599</v>
      </c>
      <c r="G1499" s="191">
        <v>22699</v>
      </c>
      <c r="H1499" s="68"/>
      <c r="I1499" s="197" t="s">
        <v>4960</v>
      </c>
      <c r="J1499" s="68"/>
      <c r="K1499" s="68"/>
      <c r="L1499" s="68"/>
      <c r="M1499" s="68"/>
      <c r="N1499" s="348"/>
      <c r="O1499" s="348"/>
      <c r="P1499" s="214">
        <v>548.46</v>
      </c>
      <c r="Q1499" s="214">
        <v>0</v>
      </c>
      <c r="R1499" s="68" t="s">
        <v>1479</v>
      </c>
      <c r="S1499" s="349"/>
      <c r="T1499" s="272"/>
    </row>
    <row r="1500" spans="1:20" ht="102">
      <c r="A1500" s="191">
        <v>66</v>
      </c>
      <c r="B1500" s="68"/>
      <c r="C1500" s="212" t="s">
        <v>46</v>
      </c>
      <c r="D1500" s="213">
        <v>45714</v>
      </c>
      <c r="E1500" s="191" t="s">
        <v>3873</v>
      </c>
      <c r="F1500" s="191" t="s">
        <v>599</v>
      </c>
      <c r="G1500" s="191">
        <v>22693</v>
      </c>
      <c r="H1500" s="68"/>
      <c r="I1500" s="197" t="s">
        <v>4961</v>
      </c>
      <c r="J1500" s="68"/>
      <c r="K1500" s="68"/>
      <c r="L1500" s="68"/>
      <c r="M1500" s="68"/>
      <c r="N1500" s="348"/>
      <c r="O1500" s="348"/>
      <c r="P1500" s="214">
        <v>653.01</v>
      </c>
      <c r="Q1500" s="214">
        <v>0</v>
      </c>
      <c r="R1500" s="68" t="s">
        <v>1479</v>
      </c>
      <c r="S1500" s="349"/>
      <c r="T1500" s="272"/>
    </row>
    <row r="1501" spans="1:20" ht="89.25">
      <c r="A1501" s="191">
        <v>66</v>
      </c>
      <c r="B1501" s="68"/>
      <c r="C1501" s="212" t="s">
        <v>46</v>
      </c>
      <c r="D1501" s="213">
        <v>45714</v>
      </c>
      <c r="E1501" s="191" t="s">
        <v>3874</v>
      </c>
      <c r="F1501" s="191" t="s">
        <v>599</v>
      </c>
      <c r="G1501" s="191">
        <v>22690</v>
      </c>
      <c r="H1501" s="68"/>
      <c r="I1501" s="197" t="s">
        <v>4962</v>
      </c>
      <c r="J1501" s="68"/>
      <c r="K1501" s="68"/>
      <c r="L1501" s="68"/>
      <c r="M1501" s="68"/>
      <c r="N1501" s="348"/>
      <c r="O1501" s="348"/>
      <c r="P1501" s="214">
        <v>484.66</v>
      </c>
      <c r="Q1501" s="214">
        <v>0</v>
      </c>
      <c r="R1501" s="68" t="s">
        <v>1479</v>
      </c>
      <c r="S1501" s="349"/>
      <c r="T1501" s="272"/>
    </row>
    <row r="1502" spans="1:20" ht="89.25">
      <c r="A1502" s="191">
        <v>862</v>
      </c>
      <c r="B1502" s="68"/>
      <c r="C1502" s="212" t="s">
        <v>187</v>
      </c>
      <c r="D1502" s="213">
        <v>45714</v>
      </c>
      <c r="E1502" s="191" t="s">
        <v>3875</v>
      </c>
      <c r="F1502" s="191" t="s">
        <v>10</v>
      </c>
      <c r="G1502" s="191">
        <v>1120789</v>
      </c>
      <c r="H1502" s="68"/>
      <c r="I1502" s="197" t="s">
        <v>4963</v>
      </c>
      <c r="J1502" s="68"/>
      <c r="K1502" s="68"/>
      <c r="L1502" s="68"/>
      <c r="M1502" s="68"/>
      <c r="N1502" s="348"/>
      <c r="O1502" s="348"/>
      <c r="P1502" s="214">
        <v>60</v>
      </c>
      <c r="Q1502" s="214">
        <v>0</v>
      </c>
      <c r="R1502" s="68" t="s">
        <v>1479</v>
      </c>
      <c r="S1502" s="349"/>
      <c r="T1502" s="272"/>
    </row>
    <row r="1503" spans="1:20" ht="63.75">
      <c r="A1503" s="191">
        <v>513</v>
      </c>
      <c r="B1503" s="68"/>
      <c r="C1503" s="212" t="s">
        <v>160</v>
      </c>
      <c r="D1503" s="213">
        <v>45714</v>
      </c>
      <c r="E1503" s="191" t="s">
        <v>3876</v>
      </c>
      <c r="F1503" s="191" t="s">
        <v>10</v>
      </c>
      <c r="G1503" s="191">
        <v>1120801</v>
      </c>
      <c r="H1503" s="68"/>
      <c r="I1503" s="197" t="s">
        <v>4964</v>
      </c>
      <c r="J1503" s="68"/>
      <c r="K1503" s="68"/>
      <c r="L1503" s="68"/>
      <c r="M1503" s="68"/>
      <c r="N1503" s="348"/>
      <c r="O1503" s="348"/>
      <c r="P1503" s="214">
        <v>60</v>
      </c>
      <c r="Q1503" s="214">
        <v>0</v>
      </c>
      <c r="R1503" s="68" t="s">
        <v>1479</v>
      </c>
      <c r="S1503" s="349"/>
      <c r="T1503" s="272"/>
    </row>
    <row r="1504" spans="1:20" ht="63.75">
      <c r="A1504" s="191">
        <v>513</v>
      </c>
      <c r="B1504" s="68"/>
      <c r="C1504" s="212" t="s">
        <v>160</v>
      </c>
      <c r="D1504" s="213">
        <v>45714</v>
      </c>
      <c r="E1504" s="191" t="s">
        <v>3877</v>
      </c>
      <c r="F1504" s="191" t="s">
        <v>6</v>
      </c>
      <c r="G1504" s="191">
        <v>1120801</v>
      </c>
      <c r="H1504" s="68"/>
      <c r="I1504" s="197" t="s">
        <v>4965</v>
      </c>
      <c r="J1504" s="68"/>
      <c r="K1504" s="68"/>
      <c r="L1504" s="68"/>
      <c r="M1504" s="68"/>
      <c r="N1504" s="348"/>
      <c r="O1504" s="348"/>
      <c r="P1504" s="214">
        <v>316399296.24000001</v>
      </c>
      <c r="Q1504" s="214">
        <v>0</v>
      </c>
      <c r="R1504" s="68" t="s">
        <v>1479</v>
      </c>
      <c r="S1504" s="349"/>
      <c r="T1504" s="272"/>
    </row>
    <row r="1505" spans="1:20" ht="51">
      <c r="A1505" s="191">
        <v>70</v>
      </c>
      <c r="B1505" s="68"/>
      <c r="C1505" s="212" t="s">
        <v>47</v>
      </c>
      <c r="D1505" s="213">
        <v>45715</v>
      </c>
      <c r="E1505" s="191" t="s">
        <v>3878</v>
      </c>
      <c r="F1505" s="191" t="s">
        <v>3</v>
      </c>
      <c r="G1505" s="191">
        <v>2263294</v>
      </c>
      <c r="H1505" s="68"/>
      <c r="I1505" s="197" t="s">
        <v>4966</v>
      </c>
      <c r="J1505" s="68"/>
      <c r="K1505" s="68"/>
      <c r="L1505" s="68"/>
      <c r="M1505" s="68"/>
      <c r="N1505" s="348"/>
      <c r="O1505" s="348"/>
      <c r="P1505" s="214">
        <v>0</v>
      </c>
      <c r="Q1505" s="214">
        <v>15</v>
      </c>
      <c r="R1505" s="68" t="s">
        <v>1479</v>
      </c>
      <c r="S1505" s="349"/>
      <c r="T1505" s="272"/>
    </row>
    <row r="1506" spans="1:20" ht="51">
      <c r="A1506" s="191">
        <v>16</v>
      </c>
      <c r="B1506" s="68"/>
      <c r="C1506" s="212" t="s">
        <v>40</v>
      </c>
      <c r="D1506" s="213">
        <v>45715</v>
      </c>
      <c r="E1506" s="191" t="s">
        <v>3879</v>
      </c>
      <c r="F1506" s="191" t="s">
        <v>3</v>
      </c>
      <c r="G1506" s="191">
        <v>2263297</v>
      </c>
      <c r="H1506" s="68"/>
      <c r="I1506" s="197" t="s">
        <v>4967</v>
      </c>
      <c r="J1506" s="68"/>
      <c r="K1506" s="68"/>
      <c r="L1506" s="68"/>
      <c r="M1506" s="68"/>
      <c r="N1506" s="348"/>
      <c r="O1506" s="348"/>
      <c r="P1506" s="214">
        <v>0</v>
      </c>
      <c r="Q1506" s="214">
        <v>18</v>
      </c>
      <c r="R1506" s="68" t="s">
        <v>1479</v>
      </c>
      <c r="S1506" s="349"/>
      <c r="T1506" s="272"/>
    </row>
    <row r="1507" spans="1:20" ht="51">
      <c r="A1507" s="191">
        <v>132</v>
      </c>
      <c r="B1507" s="68"/>
      <c r="C1507" s="212" t="s">
        <v>59</v>
      </c>
      <c r="D1507" s="213">
        <v>45715</v>
      </c>
      <c r="E1507" s="191" t="s">
        <v>3880</v>
      </c>
      <c r="F1507" s="191" t="s">
        <v>3</v>
      </c>
      <c r="G1507" s="191">
        <v>2263300</v>
      </c>
      <c r="H1507" s="68"/>
      <c r="I1507" s="197" t="s">
        <v>4968</v>
      </c>
      <c r="J1507" s="68"/>
      <c r="K1507" s="68"/>
      <c r="L1507" s="68"/>
      <c r="M1507" s="68"/>
      <c r="N1507" s="348"/>
      <c r="O1507" s="348"/>
      <c r="P1507" s="214">
        <v>0</v>
      </c>
      <c r="Q1507" s="214">
        <v>111.3</v>
      </c>
      <c r="R1507" s="68" t="s">
        <v>1479</v>
      </c>
      <c r="S1507" s="349"/>
      <c r="T1507" s="272"/>
    </row>
    <row r="1508" spans="1:20" ht="51">
      <c r="A1508" s="191">
        <v>132</v>
      </c>
      <c r="B1508" s="68"/>
      <c r="C1508" s="212" t="s">
        <v>59</v>
      </c>
      <c r="D1508" s="213">
        <v>45715</v>
      </c>
      <c r="E1508" s="191" t="s">
        <v>3881</v>
      </c>
      <c r="F1508" s="191" t="s">
        <v>3</v>
      </c>
      <c r="G1508" s="191">
        <v>2263303</v>
      </c>
      <c r="H1508" s="68"/>
      <c r="I1508" s="197" t="s">
        <v>4969</v>
      </c>
      <c r="J1508" s="68"/>
      <c r="K1508" s="68"/>
      <c r="L1508" s="68"/>
      <c r="M1508" s="68"/>
      <c r="N1508" s="348"/>
      <c r="O1508" s="348"/>
      <c r="P1508" s="214">
        <v>0</v>
      </c>
      <c r="Q1508" s="214">
        <v>111.3</v>
      </c>
      <c r="R1508" s="68" t="s">
        <v>1479</v>
      </c>
      <c r="S1508" s="349"/>
      <c r="T1508" s="272"/>
    </row>
    <row r="1509" spans="1:20" ht="51">
      <c r="A1509" s="191">
        <v>599</v>
      </c>
      <c r="B1509" s="68"/>
      <c r="C1509" s="212" t="s">
        <v>1245</v>
      </c>
      <c r="D1509" s="213">
        <v>45715</v>
      </c>
      <c r="E1509" s="191" t="s">
        <v>3882</v>
      </c>
      <c r="F1509" s="191" t="s">
        <v>3</v>
      </c>
      <c r="G1509" s="191">
        <v>2263318</v>
      </c>
      <c r="H1509" s="68"/>
      <c r="I1509" s="197" t="s">
        <v>4970</v>
      </c>
      <c r="J1509" s="68"/>
      <c r="K1509" s="68"/>
      <c r="L1509" s="68"/>
      <c r="M1509" s="68"/>
      <c r="N1509" s="348"/>
      <c r="O1509" s="348"/>
      <c r="P1509" s="214">
        <v>0</v>
      </c>
      <c r="Q1509" s="214">
        <v>229</v>
      </c>
      <c r="R1509" s="68" t="s">
        <v>1479</v>
      </c>
      <c r="S1509" s="349"/>
      <c r="T1509" s="272"/>
    </row>
    <row r="1510" spans="1:20" ht="38.25">
      <c r="A1510" s="191" t="s">
        <v>550</v>
      </c>
      <c r="B1510" s="68"/>
      <c r="C1510" s="212" t="s">
        <v>589</v>
      </c>
      <c r="D1510" s="213">
        <v>45715</v>
      </c>
      <c r="E1510" s="191" t="s">
        <v>3883</v>
      </c>
      <c r="F1510" s="191" t="s">
        <v>3</v>
      </c>
      <c r="G1510" s="191">
        <v>2263328</v>
      </c>
      <c r="H1510" s="68"/>
      <c r="I1510" s="197" t="s">
        <v>4971</v>
      </c>
      <c r="J1510" s="68"/>
      <c r="K1510" s="68"/>
      <c r="L1510" s="68"/>
      <c r="M1510" s="68"/>
      <c r="N1510" s="348"/>
      <c r="O1510" s="348"/>
      <c r="P1510" s="214">
        <v>0</v>
      </c>
      <c r="Q1510" s="214">
        <v>1889.94</v>
      </c>
      <c r="R1510" s="68" t="s">
        <v>1479</v>
      </c>
      <c r="S1510" s="349"/>
      <c r="T1510" s="272"/>
    </row>
    <row r="1511" spans="1:20" ht="63.75">
      <c r="A1511" s="191" t="s">
        <v>550</v>
      </c>
      <c r="B1511" s="68"/>
      <c r="C1511" s="212" t="s">
        <v>589</v>
      </c>
      <c r="D1511" s="213">
        <v>45715</v>
      </c>
      <c r="E1511" s="191" t="s">
        <v>3884</v>
      </c>
      <c r="F1511" s="191" t="s">
        <v>3</v>
      </c>
      <c r="G1511" s="191">
        <v>2263356</v>
      </c>
      <c r="H1511" s="68"/>
      <c r="I1511" s="197" t="s">
        <v>4972</v>
      </c>
      <c r="J1511" s="68"/>
      <c r="K1511" s="68"/>
      <c r="L1511" s="68"/>
      <c r="M1511" s="68"/>
      <c r="N1511" s="348"/>
      <c r="O1511" s="348"/>
      <c r="P1511" s="214">
        <v>0</v>
      </c>
      <c r="Q1511" s="214">
        <v>230.2</v>
      </c>
      <c r="R1511" s="68" t="s">
        <v>1479</v>
      </c>
      <c r="S1511" s="349"/>
      <c r="T1511" s="272"/>
    </row>
    <row r="1512" spans="1:20" ht="38.25">
      <c r="A1512" s="191">
        <v>16</v>
      </c>
      <c r="B1512" s="68"/>
      <c r="C1512" s="212" t="s">
        <v>40</v>
      </c>
      <c r="D1512" s="213">
        <v>45715</v>
      </c>
      <c r="E1512" s="191" t="s">
        <v>3885</v>
      </c>
      <c r="F1512" s="191" t="s">
        <v>3</v>
      </c>
      <c r="G1512" s="191">
        <v>2263357</v>
      </c>
      <c r="H1512" s="68"/>
      <c r="I1512" s="197" t="s">
        <v>4973</v>
      </c>
      <c r="J1512" s="68"/>
      <c r="K1512" s="68"/>
      <c r="L1512" s="68"/>
      <c r="M1512" s="68"/>
      <c r="N1512" s="348"/>
      <c r="O1512" s="348"/>
      <c r="P1512" s="214">
        <v>0</v>
      </c>
      <c r="Q1512" s="214">
        <v>18</v>
      </c>
      <c r="R1512" s="68" t="s">
        <v>1479</v>
      </c>
      <c r="S1512" s="349"/>
      <c r="T1512" s="272"/>
    </row>
    <row r="1513" spans="1:20" ht="51">
      <c r="A1513" s="191">
        <v>16</v>
      </c>
      <c r="B1513" s="68"/>
      <c r="C1513" s="212" t="s">
        <v>40</v>
      </c>
      <c r="D1513" s="213">
        <v>45715</v>
      </c>
      <c r="E1513" s="191" t="s">
        <v>3886</v>
      </c>
      <c r="F1513" s="191" t="s">
        <v>3</v>
      </c>
      <c r="G1513" s="191">
        <v>2263361</v>
      </c>
      <c r="H1513" s="68"/>
      <c r="I1513" s="197" t="s">
        <v>4974</v>
      </c>
      <c r="J1513" s="68"/>
      <c r="K1513" s="68"/>
      <c r="L1513" s="68"/>
      <c r="M1513" s="68"/>
      <c r="N1513" s="348"/>
      <c r="O1513" s="348"/>
      <c r="P1513" s="214">
        <v>0</v>
      </c>
      <c r="Q1513" s="214">
        <v>18</v>
      </c>
      <c r="R1513" s="68" t="s">
        <v>1479</v>
      </c>
      <c r="S1513" s="349"/>
      <c r="T1513" s="272"/>
    </row>
    <row r="1514" spans="1:20" ht="51">
      <c r="A1514" s="191">
        <v>16</v>
      </c>
      <c r="B1514" s="68"/>
      <c r="C1514" s="212" t="s">
        <v>40</v>
      </c>
      <c r="D1514" s="213">
        <v>45715</v>
      </c>
      <c r="E1514" s="191" t="s">
        <v>3887</v>
      </c>
      <c r="F1514" s="191" t="s">
        <v>3</v>
      </c>
      <c r="G1514" s="191">
        <v>2263362</v>
      </c>
      <c r="H1514" s="68"/>
      <c r="I1514" s="197" t="s">
        <v>4975</v>
      </c>
      <c r="J1514" s="68"/>
      <c r="K1514" s="68"/>
      <c r="L1514" s="68"/>
      <c r="M1514" s="68"/>
      <c r="N1514" s="348"/>
      <c r="O1514" s="348"/>
      <c r="P1514" s="214">
        <v>0</v>
      </c>
      <c r="Q1514" s="214">
        <v>18</v>
      </c>
      <c r="R1514" s="68" t="s">
        <v>1479</v>
      </c>
      <c r="S1514" s="349"/>
      <c r="T1514" s="272"/>
    </row>
    <row r="1515" spans="1:20" ht="63.75">
      <c r="A1515" s="191">
        <v>25</v>
      </c>
      <c r="B1515" s="68"/>
      <c r="C1515" s="212" t="s">
        <v>42</v>
      </c>
      <c r="D1515" s="213">
        <v>45715</v>
      </c>
      <c r="E1515" s="191" t="s">
        <v>3888</v>
      </c>
      <c r="F1515" s="191" t="s">
        <v>3</v>
      </c>
      <c r="G1515" s="191">
        <v>2263368</v>
      </c>
      <c r="H1515" s="68"/>
      <c r="I1515" s="197" t="s">
        <v>4976</v>
      </c>
      <c r="J1515" s="68"/>
      <c r="K1515" s="68"/>
      <c r="L1515" s="68"/>
      <c r="M1515" s="68"/>
      <c r="N1515" s="348"/>
      <c r="O1515" s="348"/>
      <c r="P1515" s="214">
        <v>0</v>
      </c>
      <c r="Q1515" s="214">
        <v>104.84</v>
      </c>
      <c r="R1515" s="68" t="s">
        <v>1479</v>
      </c>
      <c r="S1515" s="349"/>
      <c r="T1515" s="272"/>
    </row>
    <row r="1516" spans="1:20" ht="51">
      <c r="A1516" s="191">
        <v>81</v>
      </c>
      <c r="B1516" s="68"/>
      <c r="C1516" s="212" t="s">
        <v>49</v>
      </c>
      <c r="D1516" s="213">
        <v>45715</v>
      </c>
      <c r="E1516" s="191" t="s">
        <v>3889</v>
      </c>
      <c r="F1516" s="191" t="s">
        <v>3</v>
      </c>
      <c r="G1516" s="191">
        <v>2263378</v>
      </c>
      <c r="H1516" s="68"/>
      <c r="I1516" s="197" t="s">
        <v>4977</v>
      </c>
      <c r="J1516" s="68"/>
      <c r="K1516" s="68"/>
      <c r="L1516" s="68"/>
      <c r="M1516" s="68"/>
      <c r="N1516" s="348"/>
      <c r="O1516" s="348"/>
      <c r="P1516" s="214">
        <v>0</v>
      </c>
      <c r="Q1516" s="214">
        <v>25</v>
      </c>
      <c r="R1516" s="68" t="s">
        <v>1479</v>
      </c>
      <c r="S1516" s="349"/>
      <c r="T1516" s="272"/>
    </row>
    <row r="1517" spans="1:20" ht="51">
      <c r="A1517" s="191">
        <v>81</v>
      </c>
      <c r="B1517" s="68"/>
      <c r="C1517" s="212" t="s">
        <v>49</v>
      </c>
      <c r="D1517" s="213">
        <v>45715</v>
      </c>
      <c r="E1517" s="191" t="s">
        <v>3890</v>
      </c>
      <c r="F1517" s="191" t="s">
        <v>3</v>
      </c>
      <c r="G1517" s="191">
        <v>2263380</v>
      </c>
      <c r="H1517" s="68"/>
      <c r="I1517" s="197" t="s">
        <v>4978</v>
      </c>
      <c r="J1517" s="68"/>
      <c r="K1517" s="68"/>
      <c r="L1517" s="68"/>
      <c r="M1517" s="68"/>
      <c r="N1517" s="348"/>
      <c r="O1517" s="348"/>
      <c r="P1517" s="214">
        <v>0</v>
      </c>
      <c r="Q1517" s="214">
        <v>25</v>
      </c>
      <c r="R1517" s="68" t="s">
        <v>1479</v>
      </c>
      <c r="S1517" s="349"/>
      <c r="T1517" s="272"/>
    </row>
    <row r="1518" spans="1:20" ht="51">
      <c r="A1518" s="191">
        <v>522</v>
      </c>
      <c r="B1518" s="68"/>
      <c r="C1518" s="212" t="s">
        <v>163</v>
      </c>
      <c r="D1518" s="213">
        <v>45715</v>
      </c>
      <c r="E1518" s="191" t="s">
        <v>3891</v>
      </c>
      <c r="F1518" s="191" t="s">
        <v>3</v>
      </c>
      <c r="G1518" s="191">
        <v>2263389</v>
      </c>
      <c r="H1518" s="68"/>
      <c r="I1518" s="197" t="s">
        <v>4979</v>
      </c>
      <c r="J1518" s="68"/>
      <c r="K1518" s="68"/>
      <c r="L1518" s="68"/>
      <c r="M1518" s="68"/>
      <c r="N1518" s="348"/>
      <c r="O1518" s="348"/>
      <c r="P1518" s="214">
        <v>0</v>
      </c>
      <c r="Q1518" s="214">
        <v>18600</v>
      </c>
      <c r="R1518" s="68" t="s">
        <v>1479</v>
      </c>
      <c r="S1518" s="349"/>
      <c r="T1518" s="272"/>
    </row>
    <row r="1519" spans="1:20" ht="51">
      <c r="A1519" s="191">
        <v>522</v>
      </c>
      <c r="B1519" s="68"/>
      <c r="C1519" s="212" t="s">
        <v>163</v>
      </c>
      <c r="D1519" s="213">
        <v>45715</v>
      </c>
      <c r="E1519" s="191" t="s">
        <v>3892</v>
      </c>
      <c r="F1519" s="191" t="s">
        <v>3</v>
      </c>
      <c r="G1519" s="191">
        <v>2263396</v>
      </c>
      <c r="H1519" s="68"/>
      <c r="I1519" s="197" t="s">
        <v>4980</v>
      </c>
      <c r="J1519" s="68"/>
      <c r="K1519" s="68"/>
      <c r="L1519" s="68"/>
      <c r="M1519" s="68"/>
      <c r="N1519" s="348"/>
      <c r="O1519" s="348"/>
      <c r="P1519" s="214">
        <v>0</v>
      </c>
      <c r="Q1519" s="214">
        <v>57</v>
      </c>
      <c r="R1519" s="68" t="s">
        <v>1479</v>
      </c>
      <c r="S1519" s="349"/>
      <c r="T1519" s="272"/>
    </row>
    <row r="1520" spans="1:20" ht="51">
      <c r="A1520" s="191">
        <v>522</v>
      </c>
      <c r="B1520" s="68"/>
      <c r="C1520" s="212" t="s">
        <v>163</v>
      </c>
      <c r="D1520" s="213">
        <v>45715</v>
      </c>
      <c r="E1520" s="191" t="s">
        <v>3893</v>
      </c>
      <c r="F1520" s="191" t="s">
        <v>3</v>
      </c>
      <c r="G1520" s="191">
        <v>2263397</v>
      </c>
      <c r="H1520" s="68"/>
      <c r="I1520" s="197" t="s">
        <v>4981</v>
      </c>
      <c r="J1520" s="68"/>
      <c r="K1520" s="68"/>
      <c r="L1520" s="68"/>
      <c r="M1520" s="68"/>
      <c r="N1520" s="348"/>
      <c r="O1520" s="348"/>
      <c r="P1520" s="214">
        <v>0</v>
      </c>
      <c r="Q1520" s="214">
        <v>55080</v>
      </c>
      <c r="R1520" s="68" t="s">
        <v>1479</v>
      </c>
      <c r="S1520" s="349"/>
      <c r="T1520" s="272"/>
    </row>
    <row r="1521" spans="1:20" ht="38.25">
      <c r="A1521" s="191">
        <v>46</v>
      </c>
      <c r="B1521" s="68"/>
      <c r="C1521" s="212" t="s">
        <v>1367</v>
      </c>
      <c r="D1521" s="213">
        <v>45715</v>
      </c>
      <c r="E1521" s="191" t="s">
        <v>3894</v>
      </c>
      <c r="F1521" s="191" t="s">
        <v>3</v>
      </c>
      <c r="G1521" s="191">
        <v>2263417</v>
      </c>
      <c r="H1521" s="68"/>
      <c r="I1521" s="197" t="s">
        <v>4982</v>
      </c>
      <c r="J1521" s="68"/>
      <c r="K1521" s="68"/>
      <c r="L1521" s="68"/>
      <c r="M1521" s="68"/>
      <c r="N1521" s="348"/>
      <c r="O1521" s="348"/>
      <c r="P1521" s="214">
        <v>0</v>
      </c>
      <c r="Q1521" s="214">
        <v>1000</v>
      </c>
      <c r="R1521" s="68" t="s">
        <v>1479</v>
      </c>
      <c r="S1521" s="349"/>
      <c r="T1521" s="272"/>
    </row>
    <row r="1522" spans="1:20" ht="51">
      <c r="A1522" s="191">
        <v>683</v>
      </c>
      <c r="B1522" s="68"/>
      <c r="C1522" s="212" t="s">
        <v>1247</v>
      </c>
      <c r="D1522" s="213">
        <v>45715</v>
      </c>
      <c r="E1522" s="191" t="s">
        <v>3895</v>
      </c>
      <c r="F1522" s="191" t="s">
        <v>3</v>
      </c>
      <c r="G1522" s="191">
        <v>2263418</v>
      </c>
      <c r="H1522" s="68"/>
      <c r="I1522" s="197" t="s">
        <v>4983</v>
      </c>
      <c r="J1522" s="68"/>
      <c r="K1522" s="68"/>
      <c r="L1522" s="68"/>
      <c r="M1522" s="68"/>
      <c r="N1522" s="348"/>
      <c r="O1522" s="348"/>
      <c r="P1522" s="214">
        <v>0</v>
      </c>
      <c r="Q1522" s="214">
        <v>1.27</v>
      </c>
      <c r="R1522" s="68" t="s">
        <v>1479</v>
      </c>
      <c r="S1522" s="349"/>
      <c r="T1522" s="272"/>
    </row>
    <row r="1523" spans="1:20" ht="51">
      <c r="A1523" s="191">
        <v>15</v>
      </c>
      <c r="B1523" s="68"/>
      <c r="C1523" s="212" t="s">
        <v>39</v>
      </c>
      <c r="D1523" s="213">
        <v>45715</v>
      </c>
      <c r="E1523" s="191" t="s">
        <v>3896</v>
      </c>
      <c r="F1523" s="191" t="s">
        <v>3</v>
      </c>
      <c r="G1523" s="191">
        <v>2263421</v>
      </c>
      <c r="H1523" s="68"/>
      <c r="I1523" s="197" t="s">
        <v>4984</v>
      </c>
      <c r="J1523" s="68"/>
      <c r="K1523" s="68"/>
      <c r="L1523" s="68"/>
      <c r="M1523" s="68"/>
      <c r="N1523" s="348"/>
      <c r="O1523" s="348"/>
      <c r="P1523" s="214">
        <v>0</v>
      </c>
      <c r="Q1523" s="214">
        <v>1648</v>
      </c>
      <c r="R1523" s="68" t="s">
        <v>1479</v>
      </c>
      <c r="S1523" s="349"/>
      <c r="T1523" s="272"/>
    </row>
    <row r="1524" spans="1:20" ht="38.25">
      <c r="A1524" s="191">
        <v>46</v>
      </c>
      <c r="B1524" s="68"/>
      <c r="C1524" s="212" t="s">
        <v>1367</v>
      </c>
      <c r="D1524" s="213">
        <v>45715</v>
      </c>
      <c r="E1524" s="191" t="s">
        <v>3897</v>
      </c>
      <c r="F1524" s="191" t="s">
        <v>3</v>
      </c>
      <c r="G1524" s="191">
        <v>2263423</v>
      </c>
      <c r="H1524" s="68"/>
      <c r="I1524" s="197" t="s">
        <v>4985</v>
      </c>
      <c r="J1524" s="68"/>
      <c r="K1524" s="68"/>
      <c r="L1524" s="68"/>
      <c r="M1524" s="68"/>
      <c r="N1524" s="348"/>
      <c r="O1524" s="348"/>
      <c r="P1524" s="214">
        <v>0</v>
      </c>
      <c r="Q1524" s="214">
        <v>2500</v>
      </c>
      <c r="R1524" s="68" t="s">
        <v>1479</v>
      </c>
      <c r="S1524" s="349"/>
      <c r="T1524" s="272"/>
    </row>
    <row r="1525" spans="1:20" ht="76.5">
      <c r="A1525" s="191">
        <v>386</v>
      </c>
      <c r="B1525" s="68"/>
      <c r="C1525" s="212" t="s">
        <v>1276</v>
      </c>
      <c r="D1525" s="213">
        <v>45715</v>
      </c>
      <c r="E1525" s="191" t="s">
        <v>3898</v>
      </c>
      <c r="F1525" s="191" t="s">
        <v>3</v>
      </c>
      <c r="G1525" s="191">
        <v>2263427</v>
      </c>
      <c r="H1525" s="68"/>
      <c r="I1525" s="197" t="s">
        <v>4986</v>
      </c>
      <c r="J1525" s="68"/>
      <c r="K1525" s="68"/>
      <c r="L1525" s="68"/>
      <c r="M1525" s="68"/>
      <c r="N1525" s="348"/>
      <c r="O1525" s="348"/>
      <c r="P1525" s="214">
        <v>0</v>
      </c>
      <c r="Q1525" s="214">
        <v>185.5</v>
      </c>
      <c r="R1525" s="68" t="s">
        <v>1479</v>
      </c>
      <c r="S1525" s="349"/>
      <c r="T1525" s="272"/>
    </row>
    <row r="1526" spans="1:20" ht="51">
      <c r="A1526" s="191">
        <v>16</v>
      </c>
      <c r="B1526" s="68"/>
      <c r="C1526" s="212" t="s">
        <v>40</v>
      </c>
      <c r="D1526" s="213">
        <v>45715</v>
      </c>
      <c r="E1526" s="191" t="s">
        <v>3899</v>
      </c>
      <c r="F1526" s="191" t="s">
        <v>3</v>
      </c>
      <c r="G1526" s="191">
        <v>2263429</v>
      </c>
      <c r="H1526" s="68"/>
      <c r="I1526" s="197" t="s">
        <v>4987</v>
      </c>
      <c r="J1526" s="68"/>
      <c r="K1526" s="68"/>
      <c r="L1526" s="68"/>
      <c r="M1526" s="68"/>
      <c r="N1526" s="348"/>
      <c r="O1526" s="348"/>
      <c r="P1526" s="214">
        <v>0</v>
      </c>
      <c r="Q1526" s="214">
        <v>9</v>
      </c>
      <c r="R1526" s="68" t="s">
        <v>1479</v>
      </c>
      <c r="S1526" s="349"/>
      <c r="T1526" s="272"/>
    </row>
    <row r="1527" spans="1:20" ht="51">
      <c r="A1527" s="191">
        <v>86</v>
      </c>
      <c r="B1527" s="68"/>
      <c r="C1527" s="212" t="s">
        <v>50</v>
      </c>
      <c r="D1527" s="213">
        <v>45715</v>
      </c>
      <c r="E1527" s="191" t="s">
        <v>3900</v>
      </c>
      <c r="F1527" s="191" t="s">
        <v>3</v>
      </c>
      <c r="G1527" s="191">
        <v>2263435</v>
      </c>
      <c r="H1527" s="68"/>
      <c r="I1527" s="197" t="s">
        <v>4988</v>
      </c>
      <c r="J1527" s="68"/>
      <c r="K1527" s="68"/>
      <c r="L1527" s="68"/>
      <c r="M1527" s="68"/>
      <c r="N1527" s="348"/>
      <c r="O1527" s="348"/>
      <c r="P1527" s="214">
        <v>0</v>
      </c>
      <c r="Q1527" s="214">
        <v>42882</v>
      </c>
      <c r="R1527" s="68" t="s">
        <v>1479</v>
      </c>
      <c r="S1527" s="349"/>
      <c r="T1527" s="272"/>
    </row>
    <row r="1528" spans="1:20" ht="51">
      <c r="A1528" s="191">
        <v>661</v>
      </c>
      <c r="B1528" s="68"/>
      <c r="C1528" s="212" t="s">
        <v>177</v>
      </c>
      <c r="D1528" s="213">
        <v>45715</v>
      </c>
      <c r="E1528" s="191" t="s">
        <v>3901</v>
      </c>
      <c r="F1528" s="191" t="s">
        <v>3</v>
      </c>
      <c r="G1528" s="191">
        <v>2263437</v>
      </c>
      <c r="H1528" s="68"/>
      <c r="I1528" s="197" t="s">
        <v>4989</v>
      </c>
      <c r="J1528" s="68"/>
      <c r="K1528" s="68"/>
      <c r="L1528" s="68"/>
      <c r="M1528" s="68"/>
      <c r="N1528" s="348"/>
      <c r="O1528" s="348"/>
      <c r="P1528" s="214">
        <v>0</v>
      </c>
      <c r="Q1528" s="214">
        <v>8.8000000000000007</v>
      </c>
      <c r="R1528" s="68" t="s">
        <v>1479</v>
      </c>
      <c r="S1528" s="349"/>
      <c r="T1528" s="272"/>
    </row>
    <row r="1529" spans="1:20" ht="51">
      <c r="A1529" s="191">
        <v>16</v>
      </c>
      <c r="B1529" s="68"/>
      <c r="C1529" s="212" t="s">
        <v>40</v>
      </c>
      <c r="D1529" s="213">
        <v>45715</v>
      </c>
      <c r="E1529" s="191" t="s">
        <v>3902</v>
      </c>
      <c r="F1529" s="191" t="s">
        <v>3</v>
      </c>
      <c r="G1529" s="191">
        <v>2263439</v>
      </c>
      <c r="H1529" s="68"/>
      <c r="I1529" s="197" t="s">
        <v>4990</v>
      </c>
      <c r="J1529" s="68"/>
      <c r="K1529" s="68"/>
      <c r="L1529" s="68"/>
      <c r="M1529" s="68"/>
      <c r="N1529" s="348"/>
      <c r="O1529" s="348"/>
      <c r="P1529" s="214">
        <v>0</v>
      </c>
      <c r="Q1529" s="214">
        <v>18</v>
      </c>
      <c r="R1529" s="68" t="s">
        <v>1479</v>
      </c>
      <c r="S1529" s="349"/>
      <c r="T1529" s="272"/>
    </row>
    <row r="1530" spans="1:20" ht="51">
      <c r="A1530" s="191">
        <v>522</v>
      </c>
      <c r="B1530" s="68"/>
      <c r="C1530" s="212" t="s">
        <v>163</v>
      </c>
      <c r="D1530" s="213">
        <v>45715</v>
      </c>
      <c r="E1530" s="191" t="s">
        <v>3903</v>
      </c>
      <c r="F1530" s="191" t="s">
        <v>3</v>
      </c>
      <c r="G1530" s="191">
        <v>2263455</v>
      </c>
      <c r="H1530" s="68"/>
      <c r="I1530" s="197" t="s">
        <v>4991</v>
      </c>
      <c r="J1530" s="68"/>
      <c r="K1530" s="68"/>
      <c r="L1530" s="68"/>
      <c r="M1530" s="68"/>
      <c r="N1530" s="348"/>
      <c r="O1530" s="348"/>
      <c r="P1530" s="214">
        <v>0</v>
      </c>
      <c r="Q1530" s="214">
        <v>3067</v>
      </c>
      <c r="R1530" s="68" t="s">
        <v>1479</v>
      </c>
      <c r="S1530" s="349"/>
      <c r="T1530" s="272"/>
    </row>
    <row r="1531" spans="1:20" ht="51">
      <c r="A1531" s="191">
        <v>522</v>
      </c>
      <c r="B1531" s="68"/>
      <c r="C1531" s="212" t="s">
        <v>163</v>
      </c>
      <c r="D1531" s="213">
        <v>45715</v>
      </c>
      <c r="E1531" s="191" t="s">
        <v>3904</v>
      </c>
      <c r="F1531" s="191" t="s">
        <v>3</v>
      </c>
      <c r="G1531" s="191">
        <v>2263456</v>
      </c>
      <c r="H1531" s="68"/>
      <c r="I1531" s="197" t="s">
        <v>4991</v>
      </c>
      <c r="J1531" s="68"/>
      <c r="K1531" s="68"/>
      <c r="L1531" s="68"/>
      <c r="M1531" s="68"/>
      <c r="N1531" s="348"/>
      <c r="O1531" s="348"/>
      <c r="P1531" s="214">
        <v>0</v>
      </c>
      <c r="Q1531" s="214">
        <v>3833</v>
      </c>
      <c r="R1531" s="68" t="s">
        <v>1479</v>
      </c>
      <c r="S1531" s="349"/>
      <c r="T1531" s="272"/>
    </row>
    <row r="1532" spans="1:20" ht="51">
      <c r="A1532" s="191">
        <v>522</v>
      </c>
      <c r="B1532" s="68"/>
      <c r="C1532" s="212" t="s">
        <v>163</v>
      </c>
      <c r="D1532" s="213">
        <v>45715</v>
      </c>
      <c r="E1532" s="191" t="s">
        <v>3905</v>
      </c>
      <c r="F1532" s="191" t="s">
        <v>3</v>
      </c>
      <c r="G1532" s="191">
        <v>2263458</v>
      </c>
      <c r="H1532" s="68"/>
      <c r="I1532" s="197" t="s">
        <v>4992</v>
      </c>
      <c r="J1532" s="68"/>
      <c r="K1532" s="68"/>
      <c r="L1532" s="68"/>
      <c r="M1532" s="68"/>
      <c r="N1532" s="348"/>
      <c r="O1532" s="348"/>
      <c r="P1532" s="214">
        <v>0</v>
      </c>
      <c r="Q1532" s="214">
        <v>10000</v>
      </c>
      <c r="R1532" s="68" t="s">
        <v>1479</v>
      </c>
      <c r="S1532" s="349"/>
      <c r="T1532" s="272"/>
    </row>
    <row r="1533" spans="1:20" ht="51">
      <c r="A1533" s="191" t="s">
        <v>550</v>
      </c>
      <c r="B1533" s="68"/>
      <c r="C1533" s="212" t="s">
        <v>589</v>
      </c>
      <c r="D1533" s="213">
        <v>45715</v>
      </c>
      <c r="E1533" s="191" t="s">
        <v>3906</v>
      </c>
      <c r="F1533" s="191" t="s">
        <v>3</v>
      </c>
      <c r="G1533" s="191">
        <v>2263476</v>
      </c>
      <c r="H1533" s="68"/>
      <c r="I1533" s="197" t="s">
        <v>2763</v>
      </c>
      <c r="J1533" s="68"/>
      <c r="K1533" s="68"/>
      <c r="L1533" s="68"/>
      <c r="M1533" s="68"/>
      <c r="N1533" s="348"/>
      <c r="O1533" s="348"/>
      <c r="P1533" s="214">
        <v>0</v>
      </c>
      <c r="Q1533" s="214">
        <v>286.74</v>
      </c>
      <c r="R1533" s="68" t="s">
        <v>1479</v>
      </c>
      <c r="S1533" s="349"/>
      <c r="T1533" s="272"/>
    </row>
    <row r="1534" spans="1:20" ht="51">
      <c r="A1534" s="191" t="s">
        <v>550</v>
      </c>
      <c r="B1534" s="68"/>
      <c r="C1534" s="212" t="s">
        <v>589</v>
      </c>
      <c r="D1534" s="213">
        <v>45715</v>
      </c>
      <c r="E1534" s="191" t="s">
        <v>3907</v>
      </c>
      <c r="F1534" s="191" t="s">
        <v>3</v>
      </c>
      <c r="G1534" s="191">
        <v>2263477</v>
      </c>
      <c r="H1534" s="68"/>
      <c r="I1534" s="197" t="s">
        <v>4993</v>
      </c>
      <c r="J1534" s="68"/>
      <c r="K1534" s="68"/>
      <c r="L1534" s="68"/>
      <c r="M1534" s="68"/>
      <c r="N1534" s="348"/>
      <c r="O1534" s="348"/>
      <c r="P1534" s="214">
        <v>0</v>
      </c>
      <c r="Q1534" s="214">
        <v>1261</v>
      </c>
      <c r="R1534" s="68" t="s">
        <v>1479</v>
      </c>
      <c r="S1534" s="349"/>
      <c r="T1534" s="272"/>
    </row>
    <row r="1535" spans="1:20" ht="51">
      <c r="A1535" s="191" t="s">
        <v>550</v>
      </c>
      <c r="B1535" s="68"/>
      <c r="C1535" s="212" t="s">
        <v>589</v>
      </c>
      <c r="D1535" s="213">
        <v>45715</v>
      </c>
      <c r="E1535" s="191" t="s">
        <v>3908</v>
      </c>
      <c r="F1535" s="191" t="s">
        <v>3</v>
      </c>
      <c r="G1535" s="191">
        <v>2263478</v>
      </c>
      <c r="H1535" s="68"/>
      <c r="I1535" s="197" t="s">
        <v>4994</v>
      </c>
      <c r="J1535" s="68"/>
      <c r="K1535" s="68"/>
      <c r="L1535" s="68"/>
      <c r="M1535" s="68"/>
      <c r="N1535" s="348"/>
      <c r="O1535" s="348"/>
      <c r="P1535" s="214">
        <v>0</v>
      </c>
      <c r="Q1535" s="214">
        <v>403.93</v>
      </c>
      <c r="R1535" s="68" t="s">
        <v>1479</v>
      </c>
      <c r="S1535" s="349"/>
      <c r="T1535" s="272"/>
    </row>
    <row r="1536" spans="1:20" ht="51">
      <c r="A1536" s="191" t="s">
        <v>550</v>
      </c>
      <c r="B1536" s="68"/>
      <c r="C1536" s="212" t="s">
        <v>589</v>
      </c>
      <c r="D1536" s="213">
        <v>45715</v>
      </c>
      <c r="E1536" s="191" t="s">
        <v>3909</v>
      </c>
      <c r="F1536" s="191" t="s">
        <v>3</v>
      </c>
      <c r="G1536" s="191">
        <v>2263479</v>
      </c>
      <c r="H1536" s="68"/>
      <c r="I1536" s="197" t="s">
        <v>2764</v>
      </c>
      <c r="J1536" s="68"/>
      <c r="K1536" s="68"/>
      <c r="L1536" s="68"/>
      <c r="M1536" s="68"/>
      <c r="N1536" s="348"/>
      <c r="O1536" s="348"/>
      <c r="P1536" s="214">
        <v>0</v>
      </c>
      <c r="Q1536" s="214">
        <v>196.73</v>
      </c>
      <c r="R1536" s="68" t="s">
        <v>1479</v>
      </c>
      <c r="S1536" s="349"/>
      <c r="T1536" s="272"/>
    </row>
    <row r="1537" spans="1:20" ht="38.25">
      <c r="A1537" s="191">
        <v>46</v>
      </c>
      <c r="B1537" s="68"/>
      <c r="C1537" s="212" t="s">
        <v>1367</v>
      </c>
      <c r="D1537" s="213">
        <v>45715</v>
      </c>
      <c r="E1537" s="191" t="s">
        <v>3910</v>
      </c>
      <c r="F1537" s="191" t="s">
        <v>3</v>
      </c>
      <c r="G1537" s="191">
        <v>2263480</v>
      </c>
      <c r="H1537" s="68"/>
      <c r="I1537" s="197" t="s">
        <v>4995</v>
      </c>
      <c r="J1537" s="68"/>
      <c r="K1537" s="68"/>
      <c r="L1537" s="68"/>
      <c r="M1537" s="68"/>
      <c r="N1537" s="348"/>
      <c r="O1537" s="348"/>
      <c r="P1537" s="214">
        <v>0</v>
      </c>
      <c r="Q1537" s="214">
        <v>5000</v>
      </c>
      <c r="R1537" s="68" t="s">
        <v>1479</v>
      </c>
      <c r="S1537" s="349"/>
      <c r="T1537" s="272"/>
    </row>
    <row r="1538" spans="1:20" ht="51">
      <c r="A1538" s="191">
        <v>548</v>
      </c>
      <c r="B1538" s="68"/>
      <c r="C1538" s="212" t="s">
        <v>1279</v>
      </c>
      <c r="D1538" s="213">
        <v>45715</v>
      </c>
      <c r="E1538" s="191" t="s">
        <v>3911</v>
      </c>
      <c r="F1538" s="191" t="s">
        <v>3</v>
      </c>
      <c r="G1538" s="191">
        <v>2263488</v>
      </c>
      <c r="H1538" s="68"/>
      <c r="I1538" s="197" t="s">
        <v>4996</v>
      </c>
      <c r="J1538" s="68"/>
      <c r="K1538" s="68"/>
      <c r="L1538" s="68"/>
      <c r="M1538" s="68"/>
      <c r="N1538" s="348"/>
      <c r="O1538" s="348"/>
      <c r="P1538" s="214">
        <v>0</v>
      </c>
      <c r="Q1538" s="214">
        <v>87</v>
      </c>
      <c r="R1538" s="68" t="s">
        <v>1479</v>
      </c>
      <c r="S1538" s="349"/>
      <c r="T1538" s="272"/>
    </row>
    <row r="1539" spans="1:20" ht="51">
      <c r="A1539" s="191">
        <v>70</v>
      </c>
      <c r="B1539" s="68"/>
      <c r="C1539" s="212" t="s">
        <v>47</v>
      </c>
      <c r="D1539" s="213">
        <v>45715</v>
      </c>
      <c r="E1539" s="191" t="s">
        <v>3912</v>
      </c>
      <c r="F1539" s="191" t="s">
        <v>3</v>
      </c>
      <c r="G1539" s="191">
        <v>2263549</v>
      </c>
      <c r="H1539" s="68"/>
      <c r="I1539" s="197" t="s">
        <v>4997</v>
      </c>
      <c r="J1539" s="68"/>
      <c r="K1539" s="68"/>
      <c r="L1539" s="68"/>
      <c r="M1539" s="68"/>
      <c r="N1539" s="348"/>
      <c r="O1539" s="348"/>
      <c r="P1539" s="214">
        <v>0</v>
      </c>
      <c r="Q1539" s="214">
        <v>232.5</v>
      </c>
      <c r="R1539" s="68" t="s">
        <v>1479</v>
      </c>
      <c r="S1539" s="349"/>
      <c r="T1539" s="272"/>
    </row>
    <row r="1540" spans="1:20" ht="51">
      <c r="A1540" s="191">
        <v>16</v>
      </c>
      <c r="B1540" s="68"/>
      <c r="C1540" s="212" t="s">
        <v>40</v>
      </c>
      <c r="D1540" s="213">
        <v>45715</v>
      </c>
      <c r="E1540" s="191" t="s">
        <v>3913</v>
      </c>
      <c r="F1540" s="191" t="s">
        <v>3</v>
      </c>
      <c r="G1540" s="191">
        <v>2263592</v>
      </c>
      <c r="H1540" s="68"/>
      <c r="I1540" s="197" t="s">
        <v>4998</v>
      </c>
      <c r="J1540" s="68"/>
      <c r="K1540" s="68"/>
      <c r="L1540" s="68"/>
      <c r="M1540" s="68"/>
      <c r="N1540" s="348"/>
      <c r="O1540" s="348"/>
      <c r="P1540" s="214">
        <v>0</v>
      </c>
      <c r="Q1540" s="214">
        <v>2500</v>
      </c>
      <c r="R1540" s="68" t="s">
        <v>1479</v>
      </c>
      <c r="S1540" s="349"/>
      <c r="T1540" s="272"/>
    </row>
    <row r="1541" spans="1:20" ht="51">
      <c r="A1541" s="191">
        <v>15</v>
      </c>
      <c r="B1541" s="68"/>
      <c r="C1541" s="212" t="s">
        <v>39</v>
      </c>
      <c r="D1541" s="213">
        <v>45715</v>
      </c>
      <c r="E1541" s="191" t="s">
        <v>3914</v>
      </c>
      <c r="F1541" s="191" t="s">
        <v>3</v>
      </c>
      <c r="G1541" s="191">
        <v>2263372</v>
      </c>
      <c r="H1541" s="68"/>
      <c r="I1541" s="197" t="s">
        <v>4999</v>
      </c>
      <c r="J1541" s="68"/>
      <c r="K1541" s="68"/>
      <c r="L1541" s="68"/>
      <c r="M1541" s="68"/>
      <c r="N1541" s="348"/>
      <c r="O1541" s="348"/>
      <c r="P1541" s="214">
        <v>0</v>
      </c>
      <c r="Q1541" s="214">
        <v>100</v>
      </c>
      <c r="R1541" s="68" t="s">
        <v>1479</v>
      </c>
      <c r="S1541" s="349"/>
      <c r="T1541" s="272"/>
    </row>
    <row r="1542" spans="1:20" ht="51">
      <c r="A1542" s="191">
        <v>132</v>
      </c>
      <c r="B1542" s="68"/>
      <c r="C1542" s="212" t="s">
        <v>59</v>
      </c>
      <c r="D1542" s="213">
        <v>45715</v>
      </c>
      <c r="E1542" s="191" t="s">
        <v>3915</v>
      </c>
      <c r="F1542" s="191" t="s">
        <v>3</v>
      </c>
      <c r="G1542" s="191">
        <v>2263386</v>
      </c>
      <c r="H1542" s="68"/>
      <c r="I1542" s="197" t="s">
        <v>5000</v>
      </c>
      <c r="J1542" s="68"/>
      <c r="K1542" s="68"/>
      <c r="L1542" s="68"/>
      <c r="M1542" s="68"/>
      <c r="N1542" s="348"/>
      <c r="O1542" s="348"/>
      <c r="P1542" s="214">
        <v>0</v>
      </c>
      <c r="Q1542" s="214">
        <v>203743</v>
      </c>
      <c r="R1542" s="68" t="s">
        <v>1479</v>
      </c>
      <c r="S1542" s="349"/>
      <c r="T1542" s="272"/>
    </row>
    <row r="1543" spans="1:20" ht="63.75">
      <c r="A1543" s="191">
        <v>595</v>
      </c>
      <c r="B1543" s="68"/>
      <c r="C1543" s="212" t="s">
        <v>609</v>
      </c>
      <c r="D1543" s="213">
        <v>45715</v>
      </c>
      <c r="E1543" s="191" t="s">
        <v>3916</v>
      </c>
      <c r="F1543" s="191" t="s">
        <v>3</v>
      </c>
      <c r="G1543" s="191">
        <v>2263387</v>
      </c>
      <c r="H1543" s="68"/>
      <c r="I1543" s="197" t="s">
        <v>5001</v>
      </c>
      <c r="J1543" s="68"/>
      <c r="K1543" s="68"/>
      <c r="L1543" s="68"/>
      <c r="M1543" s="68"/>
      <c r="N1543" s="348"/>
      <c r="O1543" s="348"/>
      <c r="P1543" s="214">
        <v>0</v>
      </c>
      <c r="Q1543" s="214">
        <v>8037.99</v>
      </c>
      <c r="R1543" s="68" t="s">
        <v>1479</v>
      </c>
      <c r="S1543" s="349"/>
      <c r="T1543" s="272"/>
    </row>
    <row r="1544" spans="1:20" ht="63.75">
      <c r="A1544" s="191">
        <v>595</v>
      </c>
      <c r="B1544" s="68"/>
      <c r="C1544" s="212" t="s">
        <v>609</v>
      </c>
      <c r="D1544" s="213">
        <v>45715</v>
      </c>
      <c r="E1544" s="191" t="s">
        <v>3917</v>
      </c>
      <c r="F1544" s="191" t="s">
        <v>3</v>
      </c>
      <c r="G1544" s="191">
        <v>2263388</v>
      </c>
      <c r="H1544" s="68"/>
      <c r="I1544" s="197" t="s">
        <v>5002</v>
      </c>
      <c r="J1544" s="68"/>
      <c r="K1544" s="68"/>
      <c r="L1544" s="68"/>
      <c r="M1544" s="68"/>
      <c r="N1544" s="348"/>
      <c r="O1544" s="348"/>
      <c r="P1544" s="214">
        <v>0</v>
      </c>
      <c r="Q1544" s="214">
        <v>5449.71</v>
      </c>
      <c r="R1544" s="68" t="s">
        <v>1479</v>
      </c>
      <c r="S1544" s="349"/>
      <c r="T1544" s="272"/>
    </row>
    <row r="1545" spans="1:20" ht="51">
      <c r="A1545" s="191">
        <v>86</v>
      </c>
      <c r="B1545" s="68"/>
      <c r="C1545" s="212" t="s">
        <v>50</v>
      </c>
      <c r="D1545" s="213">
        <v>45715</v>
      </c>
      <c r="E1545" s="191" t="s">
        <v>3918</v>
      </c>
      <c r="F1545" s="191" t="s">
        <v>3</v>
      </c>
      <c r="G1545" s="191">
        <v>2263402</v>
      </c>
      <c r="H1545" s="68"/>
      <c r="I1545" s="197" t="s">
        <v>5003</v>
      </c>
      <c r="J1545" s="68"/>
      <c r="K1545" s="68"/>
      <c r="L1545" s="68"/>
      <c r="M1545" s="68"/>
      <c r="N1545" s="348"/>
      <c r="O1545" s="348"/>
      <c r="P1545" s="214">
        <v>0</v>
      </c>
      <c r="Q1545" s="214">
        <v>1900</v>
      </c>
      <c r="R1545" s="68" t="s">
        <v>1479</v>
      </c>
      <c r="S1545" s="349"/>
      <c r="T1545" s="272"/>
    </row>
    <row r="1546" spans="1:20" ht="51">
      <c r="A1546" s="191">
        <v>86</v>
      </c>
      <c r="B1546" s="68"/>
      <c r="C1546" s="212" t="s">
        <v>50</v>
      </c>
      <c r="D1546" s="213">
        <v>45715</v>
      </c>
      <c r="E1546" s="191" t="s">
        <v>3919</v>
      </c>
      <c r="F1546" s="191" t="s">
        <v>3</v>
      </c>
      <c r="G1546" s="191">
        <v>2263403</v>
      </c>
      <c r="H1546" s="68"/>
      <c r="I1546" s="197" t="s">
        <v>5004</v>
      </c>
      <c r="J1546" s="68"/>
      <c r="K1546" s="68"/>
      <c r="L1546" s="68"/>
      <c r="M1546" s="68"/>
      <c r="N1546" s="348"/>
      <c r="O1546" s="348"/>
      <c r="P1546" s="214">
        <v>0</v>
      </c>
      <c r="Q1546" s="214">
        <v>6830</v>
      </c>
      <c r="R1546" s="68" t="s">
        <v>1479</v>
      </c>
      <c r="S1546" s="349"/>
      <c r="T1546" s="272"/>
    </row>
    <row r="1547" spans="1:20" ht="51">
      <c r="A1547" s="191">
        <v>86</v>
      </c>
      <c r="B1547" s="68"/>
      <c r="C1547" s="212" t="s">
        <v>50</v>
      </c>
      <c r="D1547" s="213">
        <v>45715</v>
      </c>
      <c r="E1547" s="191" t="s">
        <v>3920</v>
      </c>
      <c r="F1547" s="191" t="s">
        <v>3</v>
      </c>
      <c r="G1547" s="191">
        <v>2263406</v>
      </c>
      <c r="H1547" s="68"/>
      <c r="I1547" s="197" t="s">
        <v>5005</v>
      </c>
      <c r="J1547" s="68"/>
      <c r="K1547" s="68"/>
      <c r="L1547" s="68"/>
      <c r="M1547" s="68"/>
      <c r="N1547" s="348"/>
      <c r="O1547" s="348"/>
      <c r="P1547" s="214">
        <v>0</v>
      </c>
      <c r="Q1547" s="214">
        <v>380</v>
      </c>
      <c r="R1547" s="68" t="s">
        <v>1479</v>
      </c>
      <c r="S1547" s="349"/>
      <c r="T1547" s="272"/>
    </row>
    <row r="1548" spans="1:20" ht="51">
      <c r="A1548" s="191">
        <v>86</v>
      </c>
      <c r="B1548" s="68"/>
      <c r="C1548" s="212" t="s">
        <v>50</v>
      </c>
      <c r="D1548" s="213">
        <v>45715</v>
      </c>
      <c r="E1548" s="191" t="s">
        <v>3921</v>
      </c>
      <c r="F1548" s="191" t="s">
        <v>3</v>
      </c>
      <c r="G1548" s="191">
        <v>2263408</v>
      </c>
      <c r="H1548" s="68"/>
      <c r="I1548" s="197" t="s">
        <v>5006</v>
      </c>
      <c r="J1548" s="68"/>
      <c r="K1548" s="68"/>
      <c r="L1548" s="68"/>
      <c r="M1548" s="68"/>
      <c r="N1548" s="348"/>
      <c r="O1548" s="348"/>
      <c r="P1548" s="214">
        <v>0</v>
      </c>
      <c r="Q1548" s="214">
        <v>4000</v>
      </c>
      <c r="R1548" s="68" t="s">
        <v>1479</v>
      </c>
      <c r="S1548" s="349"/>
      <c r="T1548" s="272"/>
    </row>
    <row r="1549" spans="1:20" ht="51">
      <c r="A1549" s="191">
        <v>86</v>
      </c>
      <c r="B1549" s="68"/>
      <c r="C1549" s="212" t="s">
        <v>50</v>
      </c>
      <c r="D1549" s="213">
        <v>45715</v>
      </c>
      <c r="E1549" s="191" t="s">
        <v>3922</v>
      </c>
      <c r="F1549" s="191" t="s">
        <v>3</v>
      </c>
      <c r="G1549" s="191">
        <v>2263411</v>
      </c>
      <c r="H1549" s="68"/>
      <c r="I1549" s="197" t="s">
        <v>5007</v>
      </c>
      <c r="J1549" s="68"/>
      <c r="K1549" s="68"/>
      <c r="L1549" s="68"/>
      <c r="M1549" s="68"/>
      <c r="N1549" s="348"/>
      <c r="O1549" s="348"/>
      <c r="P1549" s="214">
        <v>0</v>
      </c>
      <c r="Q1549" s="214">
        <v>34780</v>
      </c>
      <c r="R1549" s="68" t="s">
        <v>1479</v>
      </c>
      <c r="S1549" s="349"/>
      <c r="T1549" s="272"/>
    </row>
    <row r="1550" spans="1:20" ht="51">
      <c r="A1550" s="191">
        <v>595</v>
      </c>
      <c r="B1550" s="68"/>
      <c r="C1550" s="212" t="s">
        <v>609</v>
      </c>
      <c r="D1550" s="213">
        <v>45715</v>
      </c>
      <c r="E1550" s="191" t="s">
        <v>3923</v>
      </c>
      <c r="F1550" s="191" t="s">
        <v>3</v>
      </c>
      <c r="G1550" s="191">
        <v>2263416</v>
      </c>
      <c r="H1550" s="68"/>
      <c r="I1550" s="197" t="s">
        <v>5008</v>
      </c>
      <c r="J1550" s="68"/>
      <c r="K1550" s="68"/>
      <c r="L1550" s="68"/>
      <c r="M1550" s="68"/>
      <c r="N1550" s="348"/>
      <c r="O1550" s="348"/>
      <c r="P1550" s="214">
        <v>0</v>
      </c>
      <c r="Q1550" s="214">
        <v>44.4</v>
      </c>
      <c r="R1550" s="68" t="s">
        <v>1479</v>
      </c>
      <c r="S1550" s="349"/>
      <c r="T1550" s="272"/>
    </row>
    <row r="1551" spans="1:20" ht="63.75">
      <c r="A1551" s="191">
        <v>340</v>
      </c>
      <c r="B1551" s="68"/>
      <c r="C1551" s="212" t="s">
        <v>136</v>
      </c>
      <c r="D1551" s="213">
        <v>45715</v>
      </c>
      <c r="E1551" s="191" t="s">
        <v>3924</v>
      </c>
      <c r="F1551" s="191" t="s">
        <v>6</v>
      </c>
      <c r="G1551" s="191">
        <v>3046651</v>
      </c>
      <c r="H1551" s="68"/>
      <c r="I1551" s="197" t="s">
        <v>5009</v>
      </c>
      <c r="J1551" s="68"/>
      <c r="K1551" s="68"/>
      <c r="L1551" s="68"/>
      <c r="M1551" s="68"/>
      <c r="N1551" s="348"/>
      <c r="O1551" s="348"/>
      <c r="P1551" s="214">
        <v>0</v>
      </c>
      <c r="Q1551" s="214">
        <v>91937.31</v>
      </c>
      <c r="R1551" s="68" t="s">
        <v>1479</v>
      </c>
      <c r="S1551" s="349"/>
      <c r="T1551" s="272"/>
    </row>
    <row r="1552" spans="1:20" ht="51">
      <c r="A1552" s="191">
        <v>340</v>
      </c>
      <c r="B1552" s="68"/>
      <c r="C1552" s="212" t="s">
        <v>136</v>
      </c>
      <c r="D1552" s="213">
        <v>45715</v>
      </c>
      <c r="E1552" s="191" t="s">
        <v>3925</v>
      </c>
      <c r="F1552" s="191" t="s">
        <v>14</v>
      </c>
      <c r="G1552" s="191">
        <v>3046652</v>
      </c>
      <c r="H1552" s="68"/>
      <c r="I1552" s="197" t="s">
        <v>5010</v>
      </c>
      <c r="J1552" s="68"/>
      <c r="K1552" s="68"/>
      <c r="L1552" s="68"/>
      <c r="M1552" s="68"/>
      <c r="N1552" s="348"/>
      <c r="O1552" s="348"/>
      <c r="P1552" s="214">
        <v>60</v>
      </c>
      <c r="Q1552" s="214">
        <v>0</v>
      </c>
      <c r="R1552" s="68" t="s">
        <v>1479</v>
      </c>
      <c r="S1552" s="349"/>
      <c r="T1552" s="272"/>
    </row>
    <row r="1553" spans="1:20" ht="76.5">
      <c r="A1553" s="191">
        <v>513</v>
      </c>
      <c r="B1553" s="68"/>
      <c r="C1553" s="212" t="s">
        <v>160</v>
      </c>
      <c r="D1553" s="213">
        <v>45715</v>
      </c>
      <c r="E1553" s="191" t="s">
        <v>3926</v>
      </c>
      <c r="F1553" s="191" t="s">
        <v>14</v>
      </c>
      <c r="G1553" s="191">
        <v>3047282</v>
      </c>
      <c r="H1553" s="68"/>
      <c r="I1553" s="197" t="s">
        <v>5011</v>
      </c>
      <c r="J1553" s="68"/>
      <c r="K1553" s="68"/>
      <c r="L1553" s="68"/>
      <c r="M1553" s="68"/>
      <c r="N1553" s="348"/>
      <c r="O1553" s="348"/>
      <c r="P1553" s="214">
        <v>60</v>
      </c>
      <c r="Q1553" s="214">
        <v>0</v>
      </c>
      <c r="R1553" s="68" t="s">
        <v>1479</v>
      </c>
      <c r="S1553" s="349"/>
      <c r="T1553" s="272"/>
    </row>
    <row r="1554" spans="1:20" ht="76.5">
      <c r="A1554" s="191">
        <v>862</v>
      </c>
      <c r="B1554" s="68"/>
      <c r="C1554" s="212" t="s">
        <v>187</v>
      </c>
      <c r="D1554" s="213">
        <v>45715</v>
      </c>
      <c r="E1554" s="191" t="s">
        <v>3927</v>
      </c>
      <c r="F1554" s="191" t="s">
        <v>635</v>
      </c>
      <c r="G1554" s="191">
        <v>11268150</v>
      </c>
      <c r="H1554" s="68"/>
      <c r="I1554" s="197" t="s">
        <v>5012</v>
      </c>
      <c r="J1554" s="68"/>
      <c r="K1554" s="68"/>
      <c r="L1554" s="68"/>
      <c r="M1554" s="68"/>
      <c r="N1554" s="348"/>
      <c r="O1554" s="348"/>
      <c r="P1554" s="214">
        <v>0</v>
      </c>
      <c r="Q1554" s="214">
        <v>18090.080000000002</v>
      </c>
      <c r="R1554" s="68" t="s">
        <v>1479</v>
      </c>
      <c r="S1554" s="349"/>
      <c r="T1554" s="272"/>
    </row>
    <row r="1555" spans="1:20" ht="76.5">
      <c r="A1555" s="191">
        <v>66</v>
      </c>
      <c r="B1555" s="68"/>
      <c r="C1555" s="212" t="s">
        <v>46</v>
      </c>
      <c r="D1555" s="213">
        <v>45715</v>
      </c>
      <c r="E1555" s="191" t="s">
        <v>3928</v>
      </c>
      <c r="F1555" s="191" t="s">
        <v>635</v>
      </c>
      <c r="G1555" s="191">
        <v>11268213</v>
      </c>
      <c r="H1555" s="68"/>
      <c r="I1555" s="197" t="s">
        <v>5013</v>
      </c>
      <c r="J1555" s="68"/>
      <c r="K1555" s="68"/>
      <c r="L1555" s="68"/>
      <c r="M1555" s="68"/>
      <c r="N1555" s="348"/>
      <c r="O1555" s="348"/>
      <c r="P1555" s="214">
        <v>0</v>
      </c>
      <c r="Q1555" s="214">
        <v>1380961.52</v>
      </c>
      <c r="R1555" s="68" t="s">
        <v>1479</v>
      </c>
      <c r="S1555" s="349"/>
      <c r="T1555" s="272"/>
    </row>
    <row r="1556" spans="1:20" ht="76.5">
      <c r="A1556" s="191">
        <v>66</v>
      </c>
      <c r="B1556" s="68"/>
      <c r="C1556" s="212" t="s">
        <v>46</v>
      </c>
      <c r="D1556" s="213">
        <v>45715</v>
      </c>
      <c r="E1556" s="191" t="s">
        <v>3929</v>
      </c>
      <c r="F1556" s="191" t="s">
        <v>635</v>
      </c>
      <c r="G1556" s="191">
        <v>11268149</v>
      </c>
      <c r="H1556" s="68"/>
      <c r="I1556" s="197" t="s">
        <v>5014</v>
      </c>
      <c r="J1556" s="68"/>
      <c r="K1556" s="68"/>
      <c r="L1556" s="68"/>
      <c r="M1556" s="68"/>
      <c r="N1556" s="348"/>
      <c r="O1556" s="348"/>
      <c r="P1556" s="214">
        <v>0</v>
      </c>
      <c r="Q1556" s="214">
        <v>128228.11</v>
      </c>
      <c r="R1556" s="68" t="s">
        <v>1479</v>
      </c>
      <c r="S1556" s="349"/>
      <c r="T1556" s="272"/>
    </row>
    <row r="1557" spans="1:20" ht="76.5">
      <c r="A1557" s="191">
        <v>862</v>
      </c>
      <c r="B1557" s="68"/>
      <c r="C1557" s="212" t="s">
        <v>187</v>
      </c>
      <c r="D1557" s="213">
        <v>45715</v>
      </c>
      <c r="E1557" s="191" t="s">
        <v>3930</v>
      </c>
      <c r="F1557" s="191" t="s">
        <v>635</v>
      </c>
      <c r="G1557" s="191">
        <v>11268656</v>
      </c>
      <c r="H1557" s="68"/>
      <c r="I1557" s="197" t="s">
        <v>5015</v>
      </c>
      <c r="J1557" s="68"/>
      <c r="K1557" s="68"/>
      <c r="L1557" s="68"/>
      <c r="M1557" s="68"/>
      <c r="N1557" s="348"/>
      <c r="O1557" s="348"/>
      <c r="P1557" s="214">
        <v>0</v>
      </c>
      <c r="Q1557" s="214">
        <v>178938.36</v>
      </c>
      <c r="R1557" s="68" t="s">
        <v>1479</v>
      </c>
      <c r="S1557" s="349"/>
      <c r="T1557" s="272"/>
    </row>
    <row r="1558" spans="1:20" ht="76.5">
      <c r="A1558" s="191">
        <v>862</v>
      </c>
      <c r="B1558" s="68"/>
      <c r="C1558" s="212" t="s">
        <v>187</v>
      </c>
      <c r="D1558" s="213">
        <v>45715</v>
      </c>
      <c r="E1558" s="191" t="s">
        <v>3931</v>
      </c>
      <c r="F1558" s="191" t="s">
        <v>635</v>
      </c>
      <c r="G1558" s="191">
        <v>11268166</v>
      </c>
      <c r="H1558" s="68"/>
      <c r="I1558" s="197" t="s">
        <v>5016</v>
      </c>
      <c r="J1558" s="68"/>
      <c r="K1558" s="68"/>
      <c r="L1558" s="68"/>
      <c r="M1558" s="68"/>
      <c r="N1558" s="348"/>
      <c r="O1558" s="348"/>
      <c r="P1558" s="214">
        <v>0</v>
      </c>
      <c r="Q1558" s="214">
        <v>14538.51</v>
      </c>
      <c r="R1558" s="68" t="s">
        <v>1479</v>
      </c>
      <c r="S1558" s="349"/>
      <c r="T1558" s="272"/>
    </row>
    <row r="1559" spans="1:20" ht="76.5">
      <c r="A1559" s="191">
        <v>66</v>
      </c>
      <c r="B1559" s="68"/>
      <c r="C1559" s="212" t="s">
        <v>46</v>
      </c>
      <c r="D1559" s="213">
        <v>45715</v>
      </c>
      <c r="E1559" s="191" t="s">
        <v>3932</v>
      </c>
      <c r="F1559" s="191" t="s">
        <v>635</v>
      </c>
      <c r="G1559" s="191">
        <v>11268156</v>
      </c>
      <c r="H1559" s="68"/>
      <c r="I1559" s="197" t="s">
        <v>5017</v>
      </c>
      <c r="J1559" s="68"/>
      <c r="K1559" s="68"/>
      <c r="L1559" s="68"/>
      <c r="M1559" s="68"/>
      <c r="N1559" s="348"/>
      <c r="O1559" s="348"/>
      <c r="P1559" s="214">
        <v>0</v>
      </c>
      <c r="Q1559" s="214">
        <v>99895.9</v>
      </c>
      <c r="R1559" s="68" t="s">
        <v>1479</v>
      </c>
      <c r="S1559" s="349"/>
      <c r="T1559" s="272"/>
    </row>
    <row r="1560" spans="1:20" ht="76.5">
      <c r="A1560" s="191">
        <v>66</v>
      </c>
      <c r="B1560" s="68"/>
      <c r="C1560" s="212" t="s">
        <v>46</v>
      </c>
      <c r="D1560" s="213">
        <v>45715</v>
      </c>
      <c r="E1560" s="191" t="s">
        <v>3933</v>
      </c>
      <c r="F1560" s="191" t="s">
        <v>635</v>
      </c>
      <c r="G1560" s="191">
        <v>11269046</v>
      </c>
      <c r="H1560" s="68"/>
      <c r="I1560" s="197" t="s">
        <v>5018</v>
      </c>
      <c r="J1560" s="68"/>
      <c r="K1560" s="68"/>
      <c r="L1560" s="68"/>
      <c r="M1560" s="68"/>
      <c r="N1560" s="348"/>
      <c r="O1560" s="348"/>
      <c r="P1560" s="214">
        <v>0</v>
      </c>
      <c r="Q1560" s="214">
        <v>69326.8</v>
      </c>
      <c r="R1560" s="68" t="s">
        <v>1479</v>
      </c>
      <c r="S1560" s="349"/>
      <c r="T1560" s="272"/>
    </row>
    <row r="1561" spans="1:20" ht="76.5">
      <c r="A1561" s="191">
        <v>862</v>
      </c>
      <c r="B1561" s="68"/>
      <c r="C1561" s="212" t="s">
        <v>187</v>
      </c>
      <c r="D1561" s="213">
        <v>45715</v>
      </c>
      <c r="E1561" s="191" t="s">
        <v>3934</v>
      </c>
      <c r="F1561" s="191" t="s">
        <v>635</v>
      </c>
      <c r="G1561" s="191">
        <v>11269047</v>
      </c>
      <c r="H1561" s="68"/>
      <c r="I1561" s="197" t="s">
        <v>5019</v>
      </c>
      <c r="J1561" s="68"/>
      <c r="K1561" s="68"/>
      <c r="L1561" s="68"/>
      <c r="M1561" s="68"/>
      <c r="N1561" s="348"/>
      <c r="O1561" s="348"/>
      <c r="P1561" s="214">
        <v>0</v>
      </c>
      <c r="Q1561" s="214">
        <v>10209.469999999999</v>
      </c>
      <c r="R1561" s="68" t="s">
        <v>1479</v>
      </c>
      <c r="S1561" s="349"/>
      <c r="T1561" s="272"/>
    </row>
    <row r="1562" spans="1:20" ht="76.5">
      <c r="A1562" s="191">
        <v>66</v>
      </c>
      <c r="B1562" s="68"/>
      <c r="C1562" s="212" t="s">
        <v>46</v>
      </c>
      <c r="D1562" s="213">
        <v>45715</v>
      </c>
      <c r="E1562" s="191" t="s">
        <v>3935</v>
      </c>
      <c r="F1562" s="191" t="s">
        <v>635</v>
      </c>
      <c r="G1562" s="191">
        <v>11269055</v>
      </c>
      <c r="H1562" s="68"/>
      <c r="I1562" s="197" t="s">
        <v>5020</v>
      </c>
      <c r="J1562" s="68"/>
      <c r="K1562" s="68"/>
      <c r="L1562" s="68"/>
      <c r="M1562" s="68"/>
      <c r="N1562" s="348"/>
      <c r="O1562" s="348"/>
      <c r="P1562" s="214">
        <v>0</v>
      </c>
      <c r="Q1562" s="214">
        <v>2937365.69</v>
      </c>
      <c r="R1562" s="68" t="s">
        <v>1479</v>
      </c>
      <c r="S1562" s="349"/>
      <c r="T1562" s="272"/>
    </row>
    <row r="1563" spans="1:20" ht="76.5">
      <c r="A1563" s="191">
        <v>66</v>
      </c>
      <c r="B1563" s="68"/>
      <c r="C1563" s="212" t="s">
        <v>46</v>
      </c>
      <c r="D1563" s="213">
        <v>45715</v>
      </c>
      <c r="E1563" s="191" t="s">
        <v>3936</v>
      </c>
      <c r="F1563" s="191" t="s">
        <v>635</v>
      </c>
      <c r="G1563" s="191">
        <v>11269092</v>
      </c>
      <c r="H1563" s="68"/>
      <c r="I1563" s="197" t="s">
        <v>5021</v>
      </c>
      <c r="J1563" s="68"/>
      <c r="K1563" s="68"/>
      <c r="L1563" s="68"/>
      <c r="M1563" s="68"/>
      <c r="N1563" s="348"/>
      <c r="O1563" s="348"/>
      <c r="P1563" s="214">
        <v>0</v>
      </c>
      <c r="Q1563" s="214">
        <v>20791.060000000001</v>
      </c>
      <c r="R1563" s="68" t="s">
        <v>1479</v>
      </c>
      <c r="S1563" s="349"/>
      <c r="T1563" s="272"/>
    </row>
    <row r="1564" spans="1:20" ht="89.25">
      <c r="A1564" s="191">
        <v>862</v>
      </c>
      <c r="B1564" s="68"/>
      <c r="C1564" s="212" t="s">
        <v>187</v>
      </c>
      <c r="D1564" s="213">
        <v>45715</v>
      </c>
      <c r="E1564" s="191" t="s">
        <v>3937</v>
      </c>
      <c r="F1564" s="191" t="s">
        <v>635</v>
      </c>
      <c r="G1564" s="191">
        <v>11269105</v>
      </c>
      <c r="H1564" s="68"/>
      <c r="I1564" s="197" t="s">
        <v>5022</v>
      </c>
      <c r="J1564" s="68"/>
      <c r="K1564" s="68"/>
      <c r="L1564" s="68"/>
      <c r="M1564" s="68"/>
      <c r="N1564" s="348"/>
      <c r="O1564" s="348"/>
      <c r="P1564" s="214">
        <v>0</v>
      </c>
      <c r="Q1564" s="214">
        <v>2991.11</v>
      </c>
      <c r="R1564" s="68" t="s">
        <v>1479</v>
      </c>
      <c r="S1564" s="349"/>
      <c r="T1564" s="272"/>
    </row>
    <row r="1565" spans="1:20" ht="76.5">
      <c r="A1565" s="191">
        <v>862</v>
      </c>
      <c r="B1565" s="68"/>
      <c r="C1565" s="212" t="s">
        <v>187</v>
      </c>
      <c r="D1565" s="213">
        <v>45715</v>
      </c>
      <c r="E1565" s="191" t="s">
        <v>3938</v>
      </c>
      <c r="F1565" s="191" t="s">
        <v>635</v>
      </c>
      <c r="G1565" s="191">
        <v>11269075</v>
      </c>
      <c r="H1565" s="68"/>
      <c r="I1565" s="197" t="s">
        <v>5023</v>
      </c>
      <c r="J1565" s="68"/>
      <c r="K1565" s="68"/>
      <c r="L1565" s="68"/>
      <c r="M1565" s="68"/>
      <c r="N1565" s="348"/>
      <c r="O1565" s="348"/>
      <c r="P1565" s="214">
        <v>0</v>
      </c>
      <c r="Q1565" s="214">
        <v>4516.74</v>
      </c>
      <c r="R1565" s="68" t="s">
        <v>1479</v>
      </c>
      <c r="S1565" s="349"/>
      <c r="T1565" s="272"/>
    </row>
    <row r="1566" spans="1:20" ht="63.75">
      <c r="A1566" s="191">
        <v>66</v>
      </c>
      <c r="B1566" s="68"/>
      <c r="C1566" s="212" t="s">
        <v>46</v>
      </c>
      <c r="D1566" s="213">
        <v>45715</v>
      </c>
      <c r="E1566" s="191" t="s">
        <v>3939</v>
      </c>
      <c r="F1566" s="191" t="s">
        <v>635</v>
      </c>
      <c r="G1566" s="191">
        <v>11269074</v>
      </c>
      <c r="H1566" s="68"/>
      <c r="I1566" s="197" t="s">
        <v>5024</v>
      </c>
      <c r="J1566" s="68"/>
      <c r="K1566" s="68"/>
      <c r="L1566" s="68"/>
      <c r="M1566" s="68"/>
      <c r="N1566" s="348"/>
      <c r="O1566" s="348"/>
      <c r="P1566" s="214">
        <v>0</v>
      </c>
      <c r="Q1566" s="214">
        <v>4516.75</v>
      </c>
      <c r="R1566" s="68" t="s">
        <v>1479</v>
      </c>
      <c r="S1566" s="349"/>
      <c r="T1566" s="272"/>
    </row>
    <row r="1567" spans="1:20" ht="76.5">
      <c r="A1567" s="191">
        <v>66</v>
      </c>
      <c r="B1567" s="68"/>
      <c r="C1567" s="212" t="s">
        <v>46</v>
      </c>
      <c r="D1567" s="213">
        <v>45715</v>
      </c>
      <c r="E1567" s="191" t="s">
        <v>3940</v>
      </c>
      <c r="F1567" s="191" t="s">
        <v>635</v>
      </c>
      <c r="G1567" s="191">
        <v>11269106</v>
      </c>
      <c r="H1567" s="68"/>
      <c r="I1567" s="197" t="s">
        <v>5025</v>
      </c>
      <c r="J1567" s="68"/>
      <c r="K1567" s="68"/>
      <c r="L1567" s="68"/>
      <c r="M1567" s="68"/>
      <c r="N1567" s="348"/>
      <c r="O1567" s="348"/>
      <c r="P1567" s="214">
        <v>0</v>
      </c>
      <c r="Q1567" s="214">
        <v>49183.31</v>
      </c>
      <c r="R1567" s="68" t="s">
        <v>1479</v>
      </c>
      <c r="S1567" s="349"/>
      <c r="T1567" s="272"/>
    </row>
    <row r="1568" spans="1:20" ht="89.25">
      <c r="A1568" s="191">
        <v>862</v>
      </c>
      <c r="B1568" s="68"/>
      <c r="C1568" s="212" t="s">
        <v>187</v>
      </c>
      <c r="D1568" s="213">
        <v>45715</v>
      </c>
      <c r="E1568" s="191" t="s">
        <v>3941</v>
      </c>
      <c r="F1568" s="191" t="s">
        <v>635</v>
      </c>
      <c r="G1568" s="191">
        <v>11269115</v>
      </c>
      <c r="H1568" s="68"/>
      <c r="I1568" s="197" t="s">
        <v>5026</v>
      </c>
      <c r="J1568" s="68"/>
      <c r="K1568" s="68"/>
      <c r="L1568" s="68"/>
      <c r="M1568" s="68"/>
      <c r="N1568" s="348"/>
      <c r="O1568" s="348"/>
      <c r="P1568" s="214">
        <v>0</v>
      </c>
      <c r="Q1568" s="214">
        <v>6933.93</v>
      </c>
      <c r="R1568" s="68" t="s">
        <v>1479</v>
      </c>
      <c r="S1568" s="349"/>
      <c r="T1568" s="272"/>
    </row>
    <row r="1569" spans="1:20" ht="76.5">
      <c r="A1569" s="191">
        <v>862</v>
      </c>
      <c r="B1569" s="68"/>
      <c r="C1569" s="212" t="s">
        <v>187</v>
      </c>
      <c r="D1569" s="213">
        <v>45715</v>
      </c>
      <c r="E1569" s="191" t="s">
        <v>3942</v>
      </c>
      <c r="F1569" s="191" t="s">
        <v>635</v>
      </c>
      <c r="G1569" s="191">
        <v>11269064</v>
      </c>
      <c r="H1569" s="68"/>
      <c r="I1569" s="197" t="s">
        <v>5027</v>
      </c>
      <c r="J1569" s="68"/>
      <c r="K1569" s="68"/>
      <c r="L1569" s="68"/>
      <c r="M1569" s="68"/>
      <c r="N1569" s="348"/>
      <c r="O1569" s="348"/>
      <c r="P1569" s="214">
        <v>0</v>
      </c>
      <c r="Q1569" s="214">
        <v>365197.62</v>
      </c>
      <c r="R1569" s="68" t="s">
        <v>1479</v>
      </c>
      <c r="S1569" s="349"/>
      <c r="T1569" s="272"/>
    </row>
    <row r="1570" spans="1:20" ht="63.75">
      <c r="A1570" s="191" t="s">
        <v>544</v>
      </c>
      <c r="B1570" s="68"/>
      <c r="C1570" s="212" t="s">
        <v>679</v>
      </c>
      <c r="D1570" s="213">
        <v>45715</v>
      </c>
      <c r="E1570" s="191" t="s">
        <v>3943</v>
      </c>
      <c r="F1570" s="191" t="s">
        <v>6</v>
      </c>
      <c r="G1570" s="191">
        <v>2178348</v>
      </c>
      <c r="H1570" s="68"/>
      <c r="I1570" s="197" t="s">
        <v>5028</v>
      </c>
      <c r="J1570" s="68"/>
      <c r="K1570" s="68"/>
      <c r="L1570" s="68"/>
      <c r="M1570" s="68"/>
      <c r="N1570" s="348"/>
      <c r="O1570" s="348"/>
      <c r="P1570" s="214">
        <v>0</v>
      </c>
      <c r="Q1570" s="214">
        <v>1113846.3999999999</v>
      </c>
      <c r="R1570" s="68" t="s">
        <v>1479</v>
      </c>
      <c r="S1570" s="349"/>
      <c r="T1570" s="272"/>
    </row>
    <row r="1571" spans="1:20" ht="63.75">
      <c r="A1571" s="191" t="s">
        <v>544</v>
      </c>
      <c r="B1571" s="68"/>
      <c r="C1571" s="212" t="s">
        <v>679</v>
      </c>
      <c r="D1571" s="213">
        <v>45715</v>
      </c>
      <c r="E1571" s="191" t="s">
        <v>3944</v>
      </c>
      <c r="F1571" s="191" t="s">
        <v>6</v>
      </c>
      <c r="G1571" s="191">
        <v>2178349</v>
      </c>
      <c r="H1571" s="68"/>
      <c r="I1571" s="197" t="s">
        <v>5029</v>
      </c>
      <c r="J1571" s="68"/>
      <c r="K1571" s="68"/>
      <c r="L1571" s="68"/>
      <c r="M1571" s="68"/>
      <c r="N1571" s="348"/>
      <c r="O1571" s="348"/>
      <c r="P1571" s="214">
        <v>0</v>
      </c>
      <c r="Q1571" s="214">
        <v>2622.99</v>
      </c>
      <c r="R1571" s="68" t="s">
        <v>1479</v>
      </c>
      <c r="S1571" s="349"/>
      <c r="T1571" s="272"/>
    </row>
    <row r="1572" spans="1:20" ht="63.75">
      <c r="A1572" s="191" t="s">
        <v>544</v>
      </c>
      <c r="B1572" s="68"/>
      <c r="C1572" s="212" t="s">
        <v>679</v>
      </c>
      <c r="D1572" s="213">
        <v>45715</v>
      </c>
      <c r="E1572" s="191" t="s">
        <v>3945</v>
      </c>
      <c r="F1572" s="191" t="s">
        <v>6</v>
      </c>
      <c r="G1572" s="191">
        <v>2178350</v>
      </c>
      <c r="H1572" s="68"/>
      <c r="I1572" s="197" t="s">
        <v>5030</v>
      </c>
      <c r="J1572" s="68"/>
      <c r="K1572" s="68"/>
      <c r="L1572" s="68"/>
      <c r="M1572" s="68"/>
      <c r="N1572" s="348"/>
      <c r="O1572" s="348"/>
      <c r="P1572" s="214">
        <v>0</v>
      </c>
      <c r="Q1572" s="214">
        <v>48642.43</v>
      </c>
      <c r="R1572" s="68" t="s">
        <v>1479</v>
      </c>
      <c r="S1572" s="349"/>
      <c r="T1572" s="272"/>
    </row>
    <row r="1573" spans="1:20" ht="63.75">
      <c r="A1573" s="191" t="s">
        <v>544</v>
      </c>
      <c r="B1573" s="68"/>
      <c r="C1573" s="212" t="s">
        <v>679</v>
      </c>
      <c r="D1573" s="213">
        <v>45715</v>
      </c>
      <c r="E1573" s="191" t="s">
        <v>3946</v>
      </c>
      <c r="F1573" s="191" t="s">
        <v>6</v>
      </c>
      <c r="G1573" s="191">
        <v>2178351</v>
      </c>
      <c r="H1573" s="68"/>
      <c r="I1573" s="197" t="s">
        <v>5031</v>
      </c>
      <c r="J1573" s="68"/>
      <c r="K1573" s="68"/>
      <c r="L1573" s="68"/>
      <c r="M1573" s="68"/>
      <c r="N1573" s="348"/>
      <c r="O1573" s="348"/>
      <c r="P1573" s="214">
        <v>0</v>
      </c>
      <c r="Q1573" s="214">
        <v>542918.5</v>
      </c>
      <c r="R1573" s="68" t="s">
        <v>1479</v>
      </c>
      <c r="S1573" s="349"/>
      <c r="T1573" s="272"/>
    </row>
    <row r="1574" spans="1:20" ht="63.75">
      <c r="A1574" s="191" t="s">
        <v>544</v>
      </c>
      <c r="B1574" s="68"/>
      <c r="C1574" s="212" t="s">
        <v>679</v>
      </c>
      <c r="D1574" s="213">
        <v>45715</v>
      </c>
      <c r="E1574" s="191" t="s">
        <v>3947</v>
      </c>
      <c r="F1574" s="191" t="s">
        <v>6</v>
      </c>
      <c r="G1574" s="191">
        <v>2178353</v>
      </c>
      <c r="H1574" s="68"/>
      <c r="I1574" s="197" t="s">
        <v>5032</v>
      </c>
      <c r="J1574" s="68"/>
      <c r="K1574" s="68"/>
      <c r="L1574" s="68"/>
      <c r="M1574" s="68"/>
      <c r="N1574" s="348"/>
      <c r="O1574" s="348"/>
      <c r="P1574" s="214">
        <v>0</v>
      </c>
      <c r="Q1574" s="214">
        <v>66830.05</v>
      </c>
      <c r="R1574" s="68" t="s">
        <v>1479</v>
      </c>
      <c r="S1574" s="349"/>
      <c r="T1574" s="272"/>
    </row>
    <row r="1575" spans="1:20" ht="76.5">
      <c r="A1575" s="191" t="s">
        <v>544</v>
      </c>
      <c r="B1575" s="68"/>
      <c r="C1575" s="212" t="s">
        <v>679</v>
      </c>
      <c r="D1575" s="213">
        <v>45715</v>
      </c>
      <c r="E1575" s="191" t="s">
        <v>3948</v>
      </c>
      <c r="F1575" s="191" t="s">
        <v>6</v>
      </c>
      <c r="G1575" s="191">
        <v>2178354</v>
      </c>
      <c r="H1575" s="68"/>
      <c r="I1575" s="197" t="s">
        <v>5033</v>
      </c>
      <c r="J1575" s="68"/>
      <c r="K1575" s="68"/>
      <c r="L1575" s="68"/>
      <c r="M1575" s="68"/>
      <c r="N1575" s="348"/>
      <c r="O1575" s="348"/>
      <c r="P1575" s="214">
        <v>0</v>
      </c>
      <c r="Q1575" s="214">
        <v>1575</v>
      </c>
      <c r="R1575" s="68" t="s">
        <v>1479</v>
      </c>
      <c r="S1575" s="349"/>
      <c r="T1575" s="272"/>
    </row>
    <row r="1576" spans="1:20" ht="63.75">
      <c r="A1576" s="191">
        <v>597</v>
      </c>
      <c r="B1576" s="68"/>
      <c r="C1576" s="212" t="s">
        <v>673</v>
      </c>
      <c r="D1576" s="213">
        <v>45715</v>
      </c>
      <c r="E1576" s="191" t="s">
        <v>3949</v>
      </c>
      <c r="F1576" s="191" t="s">
        <v>6</v>
      </c>
      <c r="G1576" s="191">
        <v>3047554</v>
      </c>
      <c r="H1576" s="68"/>
      <c r="I1576" s="197" t="s">
        <v>5034</v>
      </c>
      <c r="J1576" s="68"/>
      <c r="K1576" s="68"/>
      <c r="L1576" s="68"/>
      <c r="M1576" s="68"/>
      <c r="N1576" s="348"/>
      <c r="O1576" s="348"/>
      <c r="P1576" s="214">
        <v>0</v>
      </c>
      <c r="Q1576" s="214">
        <v>13034</v>
      </c>
      <c r="R1576" s="68" t="s">
        <v>1479</v>
      </c>
      <c r="S1576" s="349"/>
      <c r="T1576" s="272"/>
    </row>
    <row r="1577" spans="1:20" ht="63.75">
      <c r="A1577" s="191">
        <v>513</v>
      </c>
      <c r="B1577" s="68"/>
      <c r="C1577" s="212" t="s">
        <v>160</v>
      </c>
      <c r="D1577" s="213">
        <v>45715</v>
      </c>
      <c r="E1577" s="191" t="s">
        <v>3950</v>
      </c>
      <c r="F1577" s="191" t="s">
        <v>14</v>
      </c>
      <c r="G1577" s="191">
        <v>3047557</v>
      </c>
      <c r="H1577" s="68"/>
      <c r="I1577" s="197" t="s">
        <v>5035</v>
      </c>
      <c r="J1577" s="68"/>
      <c r="K1577" s="68"/>
      <c r="L1577" s="68"/>
      <c r="M1577" s="68"/>
      <c r="N1577" s="348"/>
      <c r="O1577" s="348"/>
      <c r="P1577" s="214">
        <v>60</v>
      </c>
      <c r="Q1577" s="214">
        <v>0</v>
      </c>
      <c r="R1577" s="68" t="s">
        <v>1479</v>
      </c>
      <c r="S1577" s="349"/>
      <c r="T1577" s="272"/>
    </row>
    <row r="1578" spans="1:20" ht="63.75">
      <c r="A1578" s="191">
        <v>597</v>
      </c>
      <c r="B1578" s="68"/>
      <c r="C1578" s="212" t="s">
        <v>673</v>
      </c>
      <c r="D1578" s="213">
        <v>45715</v>
      </c>
      <c r="E1578" s="191" t="s">
        <v>3951</v>
      </c>
      <c r="F1578" s="191" t="s">
        <v>14</v>
      </c>
      <c r="G1578" s="191">
        <v>3047555</v>
      </c>
      <c r="H1578" s="68"/>
      <c r="I1578" s="197" t="s">
        <v>5036</v>
      </c>
      <c r="J1578" s="68"/>
      <c r="K1578" s="68"/>
      <c r="L1578" s="68"/>
      <c r="M1578" s="68"/>
      <c r="N1578" s="348"/>
      <c r="O1578" s="348"/>
      <c r="P1578" s="214">
        <v>60</v>
      </c>
      <c r="Q1578" s="214">
        <v>0</v>
      </c>
      <c r="R1578" s="68" t="s">
        <v>1479</v>
      </c>
      <c r="S1578" s="349"/>
      <c r="T1578" s="272"/>
    </row>
    <row r="1579" spans="1:20" ht="63.75">
      <c r="A1579" s="191" t="s">
        <v>542</v>
      </c>
      <c r="B1579" s="68"/>
      <c r="C1579" s="212" t="s">
        <v>687</v>
      </c>
      <c r="D1579" s="213">
        <v>45715</v>
      </c>
      <c r="E1579" s="191" t="s">
        <v>3952</v>
      </c>
      <c r="F1579" s="191" t="s">
        <v>10</v>
      </c>
      <c r="G1579" s="191">
        <v>19788</v>
      </c>
      <c r="H1579" s="68"/>
      <c r="I1579" s="197" t="s">
        <v>5037</v>
      </c>
      <c r="J1579" s="68"/>
      <c r="K1579" s="68"/>
      <c r="L1579" s="68"/>
      <c r="M1579" s="68"/>
      <c r="N1579" s="348"/>
      <c r="O1579" s="348"/>
      <c r="P1579" s="214">
        <v>2594.16</v>
      </c>
      <c r="Q1579" s="214">
        <v>0</v>
      </c>
      <c r="R1579" s="68" t="s">
        <v>1479</v>
      </c>
      <c r="S1579" s="349"/>
      <c r="T1579" s="272"/>
    </row>
    <row r="1580" spans="1:20" ht="76.5">
      <c r="A1580" s="191" t="s">
        <v>542</v>
      </c>
      <c r="B1580" s="68"/>
      <c r="C1580" s="212" t="s">
        <v>687</v>
      </c>
      <c r="D1580" s="213">
        <v>45715</v>
      </c>
      <c r="E1580" s="191" t="s">
        <v>3953</v>
      </c>
      <c r="F1580" s="191" t="s">
        <v>10</v>
      </c>
      <c r="G1580" s="191">
        <v>19806</v>
      </c>
      <c r="H1580" s="68"/>
      <c r="I1580" s="197" t="s">
        <v>5038</v>
      </c>
      <c r="J1580" s="68"/>
      <c r="K1580" s="68"/>
      <c r="L1580" s="68"/>
      <c r="M1580" s="68"/>
      <c r="N1580" s="348"/>
      <c r="O1580" s="348"/>
      <c r="P1580" s="214">
        <v>6336.29</v>
      </c>
      <c r="Q1580" s="214">
        <v>0</v>
      </c>
      <c r="R1580" s="68" t="s">
        <v>1479</v>
      </c>
      <c r="S1580" s="349"/>
      <c r="T1580" s="272"/>
    </row>
    <row r="1581" spans="1:20" ht="63.75">
      <c r="A1581" s="191" t="s">
        <v>542</v>
      </c>
      <c r="B1581" s="68"/>
      <c r="C1581" s="212" t="s">
        <v>687</v>
      </c>
      <c r="D1581" s="213">
        <v>45715</v>
      </c>
      <c r="E1581" s="191" t="s">
        <v>3954</v>
      </c>
      <c r="F1581" s="191" t="s">
        <v>10</v>
      </c>
      <c r="G1581" s="191">
        <v>19807</v>
      </c>
      <c r="H1581" s="68"/>
      <c r="I1581" s="197" t="s">
        <v>5039</v>
      </c>
      <c r="J1581" s="68"/>
      <c r="K1581" s="68"/>
      <c r="L1581" s="68"/>
      <c r="M1581" s="68"/>
      <c r="N1581" s="348"/>
      <c r="O1581" s="348"/>
      <c r="P1581" s="214">
        <v>410.76</v>
      </c>
      <c r="Q1581" s="214">
        <v>0</v>
      </c>
      <c r="R1581" s="68" t="s">
        <v>1479</v>
      </c>
      <c r="S1581" s="349"/>
      <c r="T1581" s="272"/>
    </row>
    <row r="1582" spans="1:20" ht="63.75">
      <c r="A1582" s="191">
        <v>597</v>
      </c>
      <c r="B1582" s="68"/>
      <c r="C1582" s="212" t="s">
        <v>673</v>
      </c>
      <c r="D1582" s="213">
        <v>45715</v>
      </c>
      <c r="E1582" s="191" t="s">
        <v>3955</v>
      </c>
      <c r="F1582" s="191" t="s">
        <v>6</v>
      </c>
      <c r="G1582" s="191">
        <v>3047733</v>
      </c>
      <c r="H1582" s="68"/>
      <c r="I1582" s="197" t="s">
        <v>5040</v>
      </c>
      <c r="J1582" s="68"/>
      <c r="K1582" s="68"/>
      <c r="L1582" s="68"/>
      <c r="M1582" s="68"/>
      <c r="N1582" s="348"/>
      <c r="O1582" s="348"/>
      <c r="P1582" s="214">
        <v>0</v>
      </c>
      <c r="Q1582" s="214">
        <v>224294.56</v>
      </c>
      <c r="R1582" s="68" t="s">
        <v>1479</v>
      </c>
      <c r="S1582" s="349"/>
      <c r="T1582" s="272"/>
    </row>
    <row r="1583" spans="1:20" ht="63.75">
      <c r="A1583" s="191">
        <v>597</v>
      </c>
      <c r="B1583" s="68"/>
      <c r="C1583" s="212" t="s">
        <v>673</v>
      </c>
      <c r="D1583" s="213">
        <v>45715</v>
      </c>
      <c r="E1583" s="191" t="s">
        <v>3956</v>
      </c>
      <c r="F1583" s="191" t="s">
        <v>14</v>
      </c>
      <c r="G1583" s="191">
        <v>3047734</v>
      </c>
      <c r="H1583" s="68"/>
      <c r="I1583" s="197" t="s">
        <v>5041</v>
      </c>
      <c r="J1583" s="68"/>
      <c r="K1583" s="68"/>
      <c r="L1583" s="68"/>
      <c r="M1583" s="68"/>
      <c r="N1583" s="348"/>
      <c r="O1583" s="348"/>
      <c r="P1583" s="214">
        <v>60</v>
      </c>
      <c r="Q1583" s="214">
        <v>0</v>
      </c>
      <c r="R1583" s="68" t="s">
        <v>1479</v>
      </c>
      <c r="S1583" s="349"/>
      <c r="T1583" s="272"/>
    </row>
    <row r="1584" spans="1:20" ht="76.5">
      <c r="A1584" s="191">
        <v>117</v>
      </c>
      <c r="B1584" s="68"/>
      <c r="C1584" s="212" t="s">
        <v>54</v>
      </c>
      <c r="D1584" s="213">
        <v>45715</v>
      </c>
      <c r="E1584" s="191" t="s">
        <v>3957</v>
      </c>
      <c r="F1584" s="191" t="s">
        <v>10</v>
      </c>
      <c r="G1584" s="191">
        <v>1120983</v>
      </c>
      <c r="H1584" s="68"/>
      <c r="I1584" s="197" t="s">
        <v>5042</v>
      </c>
      <c r="J1584" s="68"/>
      <c r="K1584" s="68"/>
      <c r="L1584" s="68"/>
      <c r="M1584" s="68"/>
      <c r="N1584" s="348"/>
      <c r="O1584" s="348"/>
      <c r="P1584" s="214">
        <v>60</v>
      </c>
      <c r="Q1584" s="214">
        <v>0</v>
      </c>
      <c r="R1584" s="68" t="s">
        <v>1479</v>
      </c>
      <c r="S1584" s="349"/>
      <c r="T1584" s="272"/>
    </row>
    <row r="1585" spans="1:20" ht="63.75">
      <c r="A1585" s="191">
        <v>66</v>
      </c>
      <c r="B1585" s="68"/>
      <c r="C1585" s="212" t="s">
        <v>46</v>
      </c>
      <c r="D1585" s="213">
        <v>45715</v>
      </c>
      <c r="E1585" s="191" t="s">
        <v>3958</v>
      </c>
      <c r="F1585" s="191" t="s">
        <v>635</v>
      </c>
      <c r="G1585" s="191">
        <v>11264787</v>
      </c>
      <c r="H1585" s="68"/>
      <c r="I1585" s="197" t="s">
        <v>5043</v>
      </c>
      <c r="J1585" s="68"/>
      <c r="K1585" s="68"/>
      <c r="L1585" s="68"/>
      <c r="M1585" s="68"/>
      <c r="N1585" s="348"/>
      <c r="O1585" s="348"/>
      <c r="P1585" s="214">
        <v>0</v>
      </c>
      <c r="Q1585" s="214">
        <v>49589.99</v>
      </c>
      <c r="R1585" s="68" t="s">
        <v>1479</v>
      </c>
      <c r="S1585" s="349"/>
      <c r="T1585" s="272"/>
    </row>
    <row r="1586" spans="1:20" ht="63.75">
      <c r="A1586" s="191">
        <v>66</v>
      </c>
      <c r="B1586" s="68"/>
      <c r="C1586" s="212" t="s">
        <v>46</v>
      </c>
      <c r="D1586" s="213">
        <v>45715</v>
      </c>
      <c r="E1586" s="191" t="s">
        <v>3959</v>
      </c>
      <c r="F1586" s="191" t="s">
        <v>635</v>
      </c>
      <c r="G1586" s="191">
        <v>11264789</v>
      </c>
      <c r="H1586" s="68"/>
      <c r="I1586" s="197" t="s">
        <v>5044</v>
      </c>
      <c r="J1586" s="68"/>
      <c r="K1586" s="68"/>
      <c r="L1586" s="68"/>
      <c r="M1586" s="68"/>
      <c r="N1586" s="348"/>
      <c r="O1586" s="348"/>
      <c r="P1586" s="214">
        <v>0</v>
      </c>
      <c r="Q1586" s="214">
        <v>22186.22</v>
      </c>
      <c r="R1586" s="68" t="s">
        <v>1479</v>
      </c>
      <c r="S1586" s="349"/>
      <c r="T1586" s="272"/>
    </row>
    <row r="1587" spans="1:20" ht="51">
      <c r="A1587" s="191" t="s">
        <v>541</v>
      </c>
      <c r="B1587" s="68"/>
      <c r="C1587" s="212" t="s">
        <v>590</v>
      </c>
      <c r="D1587" s="213">
        <v>45715</v>
      </c>
      <c r="E1587" s="191" t="s">
        <v>3960</v>
      </c>
      <c r="F1587" s="191" t="s">
        <v>635</v>
      </c>
      <c r="G1587" s="191">
        <v>11276244</v>
      </c>
      <c r="H1587" s="68"/>
      <c r="I1587" s="197" t="s">
        <v>5045</v>
      </c>
      <c r="J1587" s="68"/>
      <c r="K1587" s="68"/>
      <c r="L1587" s="68"/>
      <c r="M1587" s="68"/>
      <c r="N1587" s="348"/>
      <c r="O1587" s="348"/>
      <c r="P1587" s="214">
        <v>0</v>
      </c>
      <c r="Q1587" s="214">
        <v>1027.3499999999999</v>
      </c>
      <c r="R1587" s="68" t="s">
        <v>1479</v>
      </c>
      <c r="S1587" s="349"/>
      <c r="T1587" s="272"/>
    </row>
    <row r="1588" spans="1:20" ht="76.5">
      <c r="A1588" s="191">
        <v>862</v>
      </c>
      <c r="B1588" s="68"/>
      <c r="C1588" s="212" t="s">
        <v>187</v>
      </c>
      <c r="D1588" s="213">
        <v>45715</v>
      </c>
      <c r="E1588" s="191" t="s">
        <v>3961</v>
      </c>
      <c r="F1588" s="191" t="s">
        <v>635</v>
      </c>
      <c r="G1588" s="191">
        <v>11264788</v>
      </c>
      <c r="H1588" s="68"/>
      <c r="I1588" s="197" t="s">
        <v>5046</v>
      </c>
      <c r="J1588" s="68"/>
      <c r="K1588" s="68"/>
      <c r="L1588" s="68"/>
      <c r="M1588" s="68"/>
      <c r="N1588" s="348"/>
      <c r="O1588" s="348"/>
      <c r="P1588" s="214">
        <v>0</v>
      </c>
      <c r="Q1588" s="214">
        <v>7245.89</v>
      </c>
      <c r="R1588" s="68" t="s">
        <v>1479</v>
      </c>
      <c r="S1588" s="349"/>
      <c r="T1588" s="272"/>
    </row>
    <row r="1589" spans="1:20" ht="76.5">
      <c r="A1589" s="191">
        <v>862</v>
      </c>
      <c r="B1589" s="68"/>
      <c r="C1589" s="212" t="s">
        <v>187</v>
      </c>
      <c r="D1589" s="213">
        <v>45715</v>
      </c>
      <c r="E1589" s="191" t="s">
        <v>3962</v>
      </c>
      <c r="F1589" s="191" t="s">
        <v>635</v>
      </c>
      <c r="G1589" s="191">
        <v>11264794</v>
      </c>
      <c r="H1589" s="68"/>
      <c r="I1589" s="197" t="s">
        <v>5047</v>
      </c>
      <c r="J1589" s="68"/>
      <c r="K1589" s="68"/>
      <c r="L1589" s="68"/>
      <c r="M1589" s="68"/>
      <c r="N1589" s="348"/>
      <c r="O1589" s="348"/>
      <c r="P1589" s="214">
        <v>0</v>
      </c>
      <c r="Q1589" s="214">
        <v>1602.82</v>
      </c>
      <c r="R1589" s="68" t="s">
        <v>1479</v>
      </c>
      <c r="S1589" s="349"/>
      <c r="T1589" s="272"/>
    </row>
    <row r="1590" spans="1:20" ht="76.5">
      <c r="A1590" s="191">
        <v>862</v>
      </c>
      <c r="B1590" s="68"/>
      <c r="C1590" s="212" t="s">
        <v>187</v>
      </c>
      <c r="D1590" s="213">
        <v>45715</v>
      </c>
      <c r="E1590" s="191" t="s">
        <v>3963</v>
      </c>
      <c r="F1590" s="191" t="s">
        <v>635</v>
      </c>
      <c r="G1590" s="191">
        <v>11264790</v>
      </c>
      <c r="H1590" s="68"/>
      <c r="I1590" s="197" t="s">
        <v>5048</v>
      </c>
      <c r="J1590" s="68"/>
      <c r="K1590" s="68"/>
      <c r="L1590" s="68"/>
      <c r="M1590" s="68"/>
      <c r="N1590" s="348"/>
      <c r="O1590" s="348"/>
      <c r="P1590" s="214">
        <v>0</v>
      </c>
      <c r="Q1590" s="214">
        <v>3033.68</v>
      </c>
      <c r="R1590" s="68" t="s">
        <v>1479</v>
      </c>
      <c r="S1590" s="349"/>
      <c r="T1590" s="272"/>
    </row>
    <row r="1591" spans="1:20" ht="63.75">
      <c r="A1591" s="191">
        <v>66</v>
      </c>
      <c r="B1591" s="68"/>
      <c r="C1591" s="212" t="s">
        <v>46</v>
      </c>
      <c r="D1591" s="213">
        <v>45715</v>
      </c>
      <c r="E1591" s="191" t="s">
        <v>3964</v>
      </c>
      <c r="F1591" s="191" t="s">
        <v>635</v>
      </c>
      <c r="G1591" s="191">
        <v>11264791</v>
      </c>
      <c r="H1591" s="68"/>
      <c r="I1591" s="197" t="s">
        <v>5049</v>
      </c>
      <c r="J1591" s="68"/>
      <c r="K1591" s="68"/>
      <c r="L1591" s="68"/>
      <c r="M1591" s="68"/>
      <c r="N1591" s="348"/>
      <c r="O1591" s="348"/>
      <c r="P1591" s="214">
        <v>0</v>
      </c>
      <c r="Q1591" s="214">
        <v>7184678.9800000004</v>
      </c>
      <c r="R1591" s="68" t="s">
        <v>1479</v>
      </c>
      <c r="S1591" s="349"/>
      <c r="T1591" s="272"/>
    </row>
    <row r="1592" spans="1:20" ht="76.5">
      <c r="A1592" s="191">
        <v>862</v>
      </c>
      <c r="B1592" s="68"/>
      <c r="C1592" s="212" t="s">
        <v>187</v>
      </c>
      <c r="D1592" s="213">
        <v>45715</v>
      </c>
      <c r="E1592" s="191" t="s">
        <v>3965</v>
      </c>
      <c r="F1592" s="191" t="s">
        <v>635</v>
      </c>
      <c r="G1592" s="191">
        <v>11264792</v>
      </c>
      <c r="H1592" s="68"/>
      <c r="I1592" s="197" t="s">
        <v>5050</v>
      </c>
      <c r="J1592" s="68"/>
      <c r="K1592" s="68"/>
      <c r="L1592" s="68"/>
      <c r="M1592" s="68"/>
      <c r="N1592" s="348"/>
      <c r="O1592" s="348"/>
      <c r="P1592" s="214">
        <v>0</v>
      </c>
      <c r="Q1592" s="214">
        <v>959314.1</v>
      </c>
      <c r="R1592" s="68" t="s">
        <v>1479</v>
      </c>
      <c r="S1592" s="349"/>
      <c r="T1592" s="272"/>
    </row>
    <row r="1593" spans="1:20" ht="63.75">
      <c r="A1593" s="191">
        <v>66</v>
      </c>
      <c r="B1593" s="68"/>
      <c r="C1593" s="212" t="s">
        <v>46</v>
      </c>
      <c r="D1593" s="213">
        <v>45715</v>
      </c>
      <c r="E1593" s="191" t="s">
        <v>3966</v>
      </c>
      <c r="F1593" s="191" t="s">
        <v>635</v>
      </c>
      <c r="G1593" s="191">
        <v>11264793</v>
      </c>
      <c r="H1593" s="68"/>
      <c r="I1593" s="197" t="s">
        <v>5051</v>
      </c>
      <c r="J1593" s="68"/>
      <c r="K1593" s="68"/>
      <c r="L1593" s="68"/>
      <c r="M1593" s="68"/>
      <c r="N1593" s="348"/>
      <c r="O1593" s="348"/>
      <c r="P1593" s="214">
        <v>0</v>
      </c>
      <c r="Q1593" s="214">
        <v>12210.94</v>
      </c>
      <c r="R1593" s="68" t="s">
        <v>1479</v>
      </c>
      <c r="S1593" s="349"/>
      <c r="T1593" s="272"/>
    </row>
    <row r="1594" spans="1:20" ht="76.5">
      <c r="A1594" s="191">
        <v>862</v>
      </c>
      <c r="B1594" s="68"/>
      <c r="C1594" s="212" t="s">
        <v>187</v>
      </c>
      <c r="D1594" s="213">
        <v>45715</v>
      </c>
      <c r="E1594" s="191" t="s">
        <v>3967</v>
      </c>
      <c r="F1594" s="191" t="s">
        <v>635</v>
      </c>
      <c r="G1594" s="191">
        <v>11264796</v>
      </c>
      <c r="H1594" s="68"/>
      <c r="I1594" s="197" t="s">
        <v>5052</v>
      </c>
      <c r="J1594" s="68"/>
      <c r="K1594" s="68"/>
      <c r="L1594" s="68"/>
      <c r="M1594" s="68"/>
      <c r="N1594" s="348"/>
      <c r="O1594" s="348"/>
      <c r="P1594" s="214">
        <v>0</v>
      </c>
      <c r="Q1594" s="214">
        <v>10522.83</v>
      </c>
      <c r="R1594" s="68" t="s">
        <v>1479</v>
      </c>
      <c r="S1594" s="349"/>
      <c r="T1594" s="272"/>
    </row>
    <row r="1595" spans="1:20" ht="76.5">
      <c r="A1595" s="191">
        <v>862</v>
      </c>
      <c r="B1595" s="68"/>
      <c r="C1595" s="212" t="s">
        <v>187</v>
      </c>
      <c r="D1595" s="213">
        <v>45715</v>
      </c>
      <c r="E1595" s="191" t="s">
        <v>3968</v>
      </c>
      <c r="F1595" s="191" t="s">
        <v>635</v>
      </c>
      <c r="G1595" s="191">
        <v>11264802</v>
      </c>
      <c r="H1595" s="68"/>
      <c r="I1595" s="197" t="s">
        <v>5053</v>
      </c>
      <c r="J1595" s="68"/>
      <c r="K1595" s="68"/>
      <c r="L1595" s="68"/>
      <c r="M1595" s="68"/>
      <c r="N1595" s="348"/>
      <c r="O1595" s="348"/>
      <c r="P1595" s="214">
        <v>0</v>
      </c>
      <c r="Q1595" s="214">
        <v>18144.78</v>
      </c>
      <c r="R1595" s="68" t="s">
        <v>1479</v>
      </c>
      <c r="S1595" s="349"/>
      <c r="T1595" s="272"/>
    </row>
    <row r="1596" spans="1:20" ht="63.75">
      <c r="A1596" s="191">
        <v>66</v>
      </c>
      <c r="B1596" s="68"/>
      <c r="C1596" s="212" t="s">
        <v>46</v>
      </c>
      <c r="D1596" s="213">
        <v>45715</v>
      </c>
      <c r="E1596" s="191" t="s">
        <v>3969</v>
      </c>
      <c r="F1596" s="191" t="s">
        <v>635</v>
      </c>
      <c r="G1596" s="191">
        <v>11264799</v>
      </c>
      <c r="H1596" s="68"/>
      <c r="I1596" s="197" t="s">
        <v>5054</v>
      </c>
      <c r="J1596" s="68"/>
      <c r="K1596" s="68"/>
      <c r="L1596" s="68"/>
      <c r="M1596" s="68"/>
      <c r="N1596" s="348"/>
      <c r="O1596" s="348"/>
      <c r="P1596" s="214">
        <v>0</v>
      </c>
      <c r="Q1596" s="214">
        <v>5809.18</v>
      </c>
      <c r="R1596" s="68" t="s">
        <v>1479</v>
      </c>
      <c r="S1596" s="349"/>
      <c r="T1596" s="272"/>
    </row>
    <row r="1597" spans="1:20" ht="76.5">
      <c r="A1597" s="191">
        <v>862</v>
      </c>
      <c r="B1597" s="68"/>
      <c r="C1597" s="212" t="s">
        <v>187</v>
      </c>
      <c r="D1597" s="213">
        <v>45715</v>
      </c>
      <c r="E1597" s="191" t="s">
        <v>3970</v>
      </c>
      <c r="F1597" s="191" t="s">
        <v>635</v>
      </c>
      <c r="G1597" s="191">
        <v>11264800</v>
      </c>
      <c r="H1597" s="68"/>
      <c r="I1597" s="197" t="s">
        <v>5055</v>
      </c>
      <c r="J1597" s="68"/>
      <c r="K1597" s="68"/>
      <c r="L1597" s="68"/>
      <c r="M1597" s="68"/>
      <c r="N1597" s="348"/>
      <c r="O1597" s="348"/>
      <c r="P1597" s="214">
        <v>0</v>
      </c>
      <c r="Q1597" s="214">
        <v>835.74</v>
      </c>
      <c r="R1597" s="68" t="s">
        <v>1479</v>
      </c>
      <c r="S1597" s="349"/>
      <c r="T1597" s="272"/>
    </row>
    <row r="1598" spans="1:20" ht="63.75">
      <c r="A1598" s="191">
        <v>66</v>
      </c>
      <c r="B1598" s="68"/>
      <c r="C1598" s="212" t="s">
        <v>46</v>
      </c>
      <c r="D1598" s="213">
        <v>45715</v>
      </c>
      <c r="E1598" s="191" t="s">
        <v>3971</v>
      </c>
      <c r="F1598" s="191" t="s">
        <v>635</v>
      </c>
      <c r="G1598" s="191">
        <v>11264795</v>
      </c>
      <c r="H1598" s="68"/>
      <c r="I1598" s="197" t="s">
        <v>5056</v>
      </c>
      <c r="J1598" s="68"/>
      <c r="K1598" s="68"/>
      <c r="L1598" s="68"/>
      <c r="M1598" s="68"/>
      <c r="N1598" s="348"/>
      <c r="O1598" s="348"/>
      <c r="P1598" s="214">
        <v>0</v>
      </c>
      <c r="Q1598" s="214">
        <v>65974.679999999993</v>
      </c>
      <c r="R1598" s="68" t="s">
        <v>1479</v>
      </c>
      <c r="S1598" s="349"/>
      <c r="T1598" s="272"/>
    </row>
    <row r="1599" spans="1:20" ht="63.75">
      <c r="A1599" s="191">
        <v>66</v>
      </c>
      <c r="B1599" s="68"/>
      <c r="C1599" s="212" t="s">
        <v>46</v>
      </c>
      <c r="D1599" s="213">
        <v>45715</v>
      </c>
      <c r="E1599" s="191" t="s">
        <v>3972</v>
      </c>
      <c r="F1599" s="191" t="s">
        <v>635</v>
      </c>
      <c r="G1599" s="191">
        <v>11264797</v>
      </c>
      <c r="H1599" s="68"/>
      <c r="I1599" s="197" t="s">
        <v>5057</v>
      </c>
      <c r="J1599" s="68"/>
      <c r="K1599" s="68"/>
      <c r="L1599" s="68"/>
      <c r="M1599" s="68"/>
      <c r="N1599" s="348"/>
      <c r="O1599" s="348"/>
      <c r="P1599" s="214">
        <v>0</v>
      </c>
      <c r="Q1599" s="214">
        <v>96525.69</v>
      </c>
      <c r="R1599" s="68" t="s">
        <v>1479</v>
      </c>
      <c r="S1599" s="349"/>
      <c r="T1599" s="272"/>
    </row>
    <row r="1600" spans="1:20" ht="63.75">
      <c r="A1600" s="191">
        <v>66</v>
      </c>
      <c r="B1600" s="68"/>
      <c r="C1600" s="212" t="s">
        <v>46</v>
      </c>
      <c r="D1600" s="213">
        <v>45715</v>
      </c>
      <c r="E1600" s="191" t="s">
        <v>3973</v>
      </c>
      <c r="F1600" s="191" t="s">
        <v>635</v>
      </c>
      <c r="G1600" s="191">
        <v>11264801</v>
      </c>
      <c r="H1600" s="68"/>
      <c r="I1600" s="197" t="s">
        <v>5058</v>
      </c>
      <c r="J1600" s="68"/>
      <c r="K1600" s="68"/>
      <c r="L1600" s="68"/>
      <c r="M1600" s="68"/>
      <c r="N1600" s="348"/>
      <c r="O1600" s="348"/>
      <c r="P1600" s="214">
        <v>0</v>
      </c>
      <c r="Q1600" s="214">
        <v>126111.63</v>
      </c>
      <c r="R1600" s="68" t="s">
        <v>1479</v>
      </c>
      <c r="S1600" s="349"/>
      <c r="T1600" s="272"/>
    </row>
    <row r="1601" spans="1:20" ht="76.5">
      <c r="A1601" s="191">
        <v>862</v>
      </c>
      <c r="B1601" s="68"/>
      <c r="C1601" s="212" t="s">
        <v>187</v>
      </c>
      <c r="D1601" s="213">
        <v>45715</v>
      </c>
      <c r="E1601" s="191" t="s">
        <v>3974</v>
      </c>
      <c r="F1601" s="191" t="s">
        <v>635</v>
      </c>
      <c r="G1601" s="191">
        <v>11264798</v>
      </c>
      <c r="H1601" s="68"/>
      <c r="I1601" s="197" t="s">
        <v>5059</v>
      </c>
      <c r="J1601" s="68"/>
      <c r="K1601" s="68"/>
      <c r="L1601" s="68"/>
      <c r="M1601" s="68"/>
      <c r="N1601" s="348"/>
      <c r="O1601" s="348"/>
      <c r="P1601" s="214">
        <v>0</v>
      </c>
      <c r="Q1601" s="214">
        <v>13886.86</v>
      </c>
      <c r="R1601" s="68" t="s">
        <v>1479</v>
      </c>
      <c r="S1601" s="349"/>
      <c r="T1601" s="272"/>
    </row>
    <row r="1602" spans="1:20" ht="63.75">
      <c r="A1602" s="191">
        <v>66</v>
      </c>
      <c r="B1602" s="68"/>
      <c r="C1602" s="212" t="s">
        <v>46</v>
      </c>
      <c r="D1602" s="213">
        <v>45715</v>
      </c>
      <c r="E1602" s="191" t="s">
        <v>3975</v>
      </c>
      <c r="F1602" s="191" t="s">
        <v>635</v>
      </c>
      <c r="G1602" s="191">
        <v>11264803</v>
      </c>
      <c r="H1602" s="68"/>
      <c r="I1602" s="197" t="s">
        <v>5060</v>
      </c>
      <c r="J1602" s="68"/>
      <c r="K1602" s="68"/>
      <c r="L1602" s="68"/>
      <c r="M1602" s="68"/>
      <c r="N1602" s="348"/>
      <c r="O1602" s="348"/>
      <c r="P1602" s="214">
        <v>0</v>
      </c>
      <c r="Q1602" s="214">
        <v>59216.73</v>
      </c>
      <c r="R1602" s="68" t="s">
        <v>1479</v>
      </c>
      <c r="S1602" s="349"/>
      <c r="T1602" s="272"/>
    </row>
    <row r="1603" spans="1:20" ht="76.5">
      <c r="A1603" s="191">
        <v>862</v>
      </c>
      <c r="B1603" s="68"/>
      <c r="C1603" s="212" t="s">
        <v>187</v>
      </c>
      <c r="D1603" s="213">
        <v>45715</v>
      </c>
      <c r="E1603" s="191" t="s">
        <v>3976</v>
      </c>
      <c r="F1603" s="191" t="s">
        <v>635</v>
      </c>
      <c r="G1603" s="191">
        <v>11264804</v>
      </c>
      <c r="H1603" s="68"/>
      <c r="I1603" s="197" t="s">
        <v>5061</v>
      </c>
      <c r="J1603" s="68"/>
      <c r="K1603" s="68"/>
      <c r="L1603" s="68"/>
      <c r="M1603" s="68"/>
      <c r="N1603" s="348"/>
      <c r="O1603" s="348"/>
      <c r="P1603" s="214">
        <v>0</v>
      </c>
      <c r="Q1603" s="214">
        <v>8482.76</v>
      </c>
      <c r="R1603" s="68" t="s">
        <v>1479</v>
      </c>
      <c r="S1603" s="349"/>
      <c r="T1603" s="272"/>
    </row>
    <row r="1604" spans="1:20" ht="76.5">
      <c r="A1604" s="191">
        <v>862</v>
      </c>
      <c r="B1604" s="68"/>
      <c r="C1604" s="212" t="s">
        <v>187</v>
      </c>
      <c r="D1604" s="213">
        <v>45715</v>
      </c>
      <c r="E1604" s="191" t="s">
        <v>3977</v>
      </c>
      <c r="F1604" s="191" t="s">
        <v>635</v>
      </c>
      <c r="G1604" s="191">
        <v>11264806</v>
      </c>
      <c r="H1604" s="68"/>
      <c r="I1604" s="197" t="s">
        <v>5062</v>
      </c>
      <c r="J1604" s="68"/>
      <c r="K1604" s="68"/>
      <c r="L1604" s="68"/>
      <c r="M1604" s="68"/>
      <c r="N1604" s="348"/>
      <c r="O1604" s="348"/>
      <c r="P1604" s="214">
        <v>0</v>
      </c>
      <c r="Q1604" s="214">
        <v>12670.29</v>
      </c>
      <c r="R1604" s="68" t="s">
        <v>1479</v>
      </c>
      <c r="S1604" s="349"/>
      <c r="T1604" s="272"/>
    </row>
    <row r="1605" spans="1:20" ht="63.75">
      <c r="A1605" s="191">
        <v>66</v>
      </c>
      <c r="B1605" s="68"/>
      <c r="C1605" s="212" t="s">
        <v>46</v>
      </c>
      <c r="D1605" s="213">
        <v>45715</v>
      </c>
      <c r="E1605" s="191" t="s">
        <v>3978</v>
      </c>
      <c r="F1605" s="191" t="s">
        <v>635</v>
      </c>
      <c r="G1605" s="191">
        <v>11264805</v>
      </c>
      <c r="H1605" s="68"/>
      <c r="I1605" s="197" t="s">
        <v>5063</v>
      </c>
      <c r="J1605" s="68"/>
      <c r="K1605" s="68"/>
      <c r="L1605" s="68"/>
      <c r="M1605" s="68"/>
      <c r="N1605" s="348"/>
      <c r="O1605" s="348"/>
      <c r="P1605" s="214">
        <v>0</v>
      </c>
      <c r="Q1605" s="214">
        <v>88077.17</v>
      </c>
      <c r="R1605" s="68" t="s">
        <v>1479</v>
      </c>
      <c r="S1605" s="349"/>
      <c r="T1605" s="272"/>
    </row>
    <row r="1606" spans="1:20" ht="76.5">
      <c r="A1606" s="191">
        <v>66</v>
      </c>
      <c r="B1606" s="68"/>
      <c r="C1606" s="212" t="s">
        <v>46</v>
      </c>
      <c r="D1606" s="213">
        <v>45715</v>
      </c>
      <c r="E1606" s="191" t="s">
        <v>3979</v>
      </c>
      <c r="F1606" s="191" t="s">
        <v>635</v>
      </c>
      <c r="G1606" s="191">
        <v>11268131</v>
      </c>
      <c r="H1606" s="68"/>
      <c r="I1606" s="197" t="s">
        <v>5064</v>
      </c>
      <c r="J1606" s="68"/>
      <c r="K1606" s="68"/>
      <c r="L1606" s="68"/>
      <c r="M1606" s="68"/>
      <c r="N1606" s="348"/>
      <c r="O1606" s="348"/>
      <c r="P1606" s="214">
        <v>0</v>
      </c>
      <c r="Q1606" s="214">
        <v>45777.440000000002</v>
      </c>
      <c r="R1606" s="68" t="s">
        <v>1479</v>
      </c>
      <c r="S1606" s="349"/>
      <c r="T1606" s="272"/>
    </row>
    <row r="1607" spans="1:20" ht="76.5">
      <c r="A1607" s="191">
        <v>862</v>
      </c>
      <c r="B1607" s="68"/>
      <c r="C1607" s="212" t="s">
        <v>187</v>
      </c>
      <c r="D1607" s="213">
        <v>45715</v>
      </c>
      <c r="E1607" s="191" t="s">
        <v>3980</v>
      </c>
      <c r="F1607" s="191" t="s">
        <v>635</v>
      </c>
      <c r="G1607" s="191">
        <v>11268132</v>
      </c>
      <c r="H1607" s="68"/>
      <c r="I1607" s="197" t="s">
        <v>5065</v>
      </c>
      <c r="J1607" s="68"/>
      <c r="K1607" s="68"/>
      <c r="L1607" s="68"/>
      <c r="M1607" s="68"/>
      <c r="N1607" s="348"/>
      <c r="O1607" s="348"/>
      <c r="P1607" s="214">
        <v>0</v>
      </c>
      <c r="Q1607" s="214">
        <v>6501.73</v>
      </c>
      <c r="R1607" s="68" t="s">
        <v>1479</v>
      </c>
      <c r="S1607" s="349"/>
      <c r="T1607" s="272"/>
    </row>
    <row r="1608" spans="1:20" ht="76.5">
      <c r="A1608" s="191">
        <v>862</v>
      </c>
      <c r="B1608" s="68"/>
      <c r="C1608" s="212" t="s">
        <v>187</v>
      </c>
      <c r="D1608" s="213">
        <v>45715</v>
      </c>
      <c r="E1608" s="191" t="s">
        <v>3981</v>
      </c>
      <c r="F1608" s="191" t="s">
        <v>635</v>
      </c>
      <c r="G1608" s="191">
        <v>11264808</v>
      </c>
      <c r="H1608" s="68"/>
      <c r="I1608" s="197" t="s">
        <v>5066</v>
      </c>
      <c r="J1608" s="68"/>
      <c r="K1608" s="68"/>
      <c r="L1608" s="68"/>
      <c r="M1608" s="68"/>
      <c r="N1608" s="348"/>
      <c r="O1608" s="348"/>
      <c r="P1608" s="214">
        <v>0</v>
      </c>
      <c r="Q1608" s="214">
        <v>630.4</v>
      </c>
      <c r="R1608" s="68" t="s">
        <v>1479</v>
      </c>
      <c r="S1608" s="349"/>
      <c r="T1608" s="272"/>
    </row>
    <row r="1609" spans="1:20" ht="63.75">
      <c r="A1609" s="191">
        <v>66</v>
      </c>
      <c r="B1609" s="68"/>
      <c r="C1609" s="212" t="s">
        <v>46</v>
      </c>
      <c r="D1609" s="213">
        <v>45715</v>
      </c>
      <c r="E1609" s="191" t="s">
        <v>3982</v>
      </c>
      <c r="F1609" s="191" t="s">
        <v>635</v>
      </c>
      <c r="G1609" s="191">
        <v>11264807</v>
      </c>
      <c r="H1609" s="68"/>
      <c r="I1609" s="197" t="s">
        <v>5067</v>
      </c>
      <c r="J1609" s="68"/>
      <c r="K1609" s="68"/>
      <c r="L1609" s="68"/>
      <c r="M1609" s="68"/>
      <c r="N1609" s="348"/>
      <c r="O1609" s="348"/>
      <c r="P1609" s="214">
        <v>0</v>
      </c>
      <c r="Q1609" s="214">
        <v>4381.88</v>
      </c>
      <c r="R1609" s="68" t="s">
        <v>1479</v>
      </c>
      <c r="S1609" s="349"/>
      <c r="T1609" s="272"/>
    </row>
    <row r="1610" spans="1:20" ht="76.5">
      <c r="A1610" s="191">
        <v>862</v>
      </c>
      <c r="B1610" s="68"/>
      <c r="C1610" s="212" t="s">
        <v>187</v>
      </c>
      <c r="D1610" s="213">
        <v>45715</v>
      </c>
      <c r="E1610" s="191" t="s">
        <v>3983</v>
      </c>
      <c r="F1610" s="191" t="s">
        <v>635</v>
      </c>
      <c r="G1610" s="191">
        <v>11268126</v>
      </c>
      <c r="H1610" s="68"/>
      <c r="I1610" s="197" t="s">
        <v>5068</v>
      </c>
      <c r="J1610" s="68"/>
      <c r="K1610" s="68"/>
      <c r="L1610" s="68"/>
      <c r="M1610" s="68"/>
      <c r="N1610" s="348"/>
      <c r="O1610" s="348"/>
      <c r="P1610" s="214">
        <v>0</v>
      </c>
      <c r="Q1610" s="214">
        <v>21946.16</v>
      </c>
      <c r="R1610" s="68" t="s">
        <v>1479</v>
      </c>
      <c r="S1610" s="349"/>
      <c r="T1610" s="272"/>
    </row>
    <row r="1611" spans="1:20" ht="76.5">
      <c r="A1611" s="191">
        <v>66</v>
      </c>
      <c r="B1611" s="68"/>
      <c r="C1611" s="212" t="s">
        <v>46</v>
      </c>
      <c r="D1611" s="213">
        <v>45715</v>
      </c>
      <c r="E1611" s="191" t="s">
        <v>3984</v>
      </c>
      <c r="F1611" s="191" t="s">
        <v>635</v>
      </c>
      <c r="G1611" s="191">
        <v>11268117</v>
      </c>
      <c r="H1611" s="68"/>
      <c r="I1611" s="197" t="s">
        <v>5069</v>
      </c>
      <c r="J1611" s="68"/>
      <c r="K1611" s="68"/>
      <c r="L1611" s="68"/>
      <c r="M1611" s="68"/>
      <c r="N1611" s="348"/>
      <c r="O1611" s="348"/>
      <c r="P1611" s="214">
        <v>0</v>
      </c>
      <c r="Q1611" s="214">
        <v>152601.71</v>
      </c>
      <c r="R1611" s="68" t="s">
        <v>1479</v>
      </c>
      <c r="S1611" s="349"/>
      <c r="T1611" s="272"/>
    </row>
    <row r="1612" spans="1:20" ht="76.5">
      <c r="A1612" s="191">
        <v>862</v>
      </c>
      <c r="B1612" s="68"/>
      <c r="C1612" s="212" t="s">
        <v>187</v>
      </c>
      <c r="D1612" s="213">
        <v>45715</v>
      </c>
      <c r="E1612" s="191" t="s">
        <v>3985</v>
      </c>
      <c r="F1612" s="191" t="s">
        <v>635</v>
      </c>
      <c r="G1612" s="191">
        <v>11268141</v>
      </c>
      <c r="H1612" s="68"/>
      <c r="I1612" s="197" t="s">
        <v>5070</v>
      </c>
      <c r="J1612" s="68"/>
      <c r="K1612" s="68"/>
      <c r="L1612" s="68"/>
      <c r="M1612" s="68"/>
      <c r="N1612" s="348"/>
      <c r="O1612" s="348"/>
      <c r="P1612" s="214">
        <v>0</v>
      </c>
      <c r="Q1612" s="214">
        <v>8369.73</v>
      </c>
      <c r="R1612" s="68" t="s">
        <v>1479</v>
      </c>
      <c r="S1612" s="349"/>
      <c r="T1612" s="272"/>
    </row>
    <row r="1613" spans="1:20" ht="76.5">
      <c r="A1613" s="191">
        <v>862</v>
      </c>
      <c r="B1613" s="68"/>
      <c r="C1613" s="212" t="s">
        <v>187</v>
      </c>
      <c r="D1613" s="213">
        <v>45715</v>
      </c>
      <c r="E1613" s="191" t="s">
        <v>3986</v>
      </c>
      <c r="F1613" s="191" t="s">
        <v>635</v>
      </c>
      <c r="G1613" s="191">
        <v>11268145</v>
      </c>
      <c r="H1613" s="68"/>
      <c r="I1613" s="197" t="s">
        <v>5071</v>
      </c>
      <c r="J1613" s="68"/>
      <c r="K1613" s="68"/>
      <c r="L1613" s="68"/>
      <c r="M1613" s="68"/>
      <c r="N1613" s="348"/>
      <c r="O1613" s="348"/>
      <c r="P1613" s="214">
        <v>0</v>
      </c>
      <c r="Q1613" s="214">
        <v>15019.83</v>
      </c>
      <c r="R1613" s="68" t="s">
        <v>1479</v>
      </c>
      <c r="S1613" s="349"/>
      <c r="T1613" s="272"/>
    </row>
    <row r="1614" spans="1:20" ht="76.5">
      <c r="A1614" s="191">
        <v>66</v>
      </c>
      <c r="B1614" s="68"/>
      <c r="C1614" s="212" t="s">
        <v>46</v>
      </c>
      <c r="D1614" s="213">
        <v>45715</v>
      </c>
      <c r="E1614" s="191" t="s">
        <v>3987</v>
      </c>
      <c r="F1614" s="191" t="s">
        <v>635</v>
      </c>
      <c r="G1614" s="191">
        <v>11268140</v>
      </c>
      <c r="H1614" s="68"/>
      <c r="I1614" s="197" t="s">
        <v>5072</v>
      </c>
      <c r="J1614" s="68"/>
      <c r="K1614" s="68"/>
      <c r="L1614" s="68"/>
      <c r="M1614" s="68"/>
      <c r="N1614" s="348"/>
      <c r="O1614" s="348"/>
      <c r="P1614" s="214">
        <v>0</v>
      </c>
      <c r="Q1614" s="214">
        <v>57563.58</v>
      </c>
      <c r="R1614" s="68" t="s">
        <v>1479</v>
      </c>
      <c r="S1614" s="349"/>
      <c r="T1614" s="272"/>
    </row>
    <row r="1615" spans="1:20" ht="76.5">
      <c r="A1615" s="191">
        <v>66</v>
      </c>
      <c r="B1615" s="68"/>
      <c r="C1615" s="212" t="s">
        <v>46</v>
      </c>
      <c r="D1615" s="213">
        <v>45715</v>
      </c>
      <c r="E1615" s="191" t="s">
        <v>3988</v>
      </c>
      <c r="F1615" s="191" t="s">
        <v>635</v>
      </c>
      <c r="G1615" s="191">
        <v>11268144</v>
      </c>
      <c r="H1615" s="68"/>
      <c r="I1615" s="197" t="s">
        <v>5073</v>
      </c>
      <c r="J1615" s="68"/>
      <c r="K1615" s="68"/>
      <c r="L1615" s="68"/>
      <c r="M1615" s="68"/>
      <c r="N1615" s="348"/>
      <c r="O1615" s="348"/>
      <c r="P1615" s="214">
        <v>0</v>
      </c>
      <c r="Q1615" s="214">
        <v>104908.92</v>
      </c>
      <c r="R1615" s="68" t="s">
        <v>1479</v>
      </c>
      <c r="S1615" s="349"/>
      <c r="T1615" s="272"/>
    </row>
    <row r="1616" spans="1:20" ht="76.5">
      <c r="A1616" s="191">
        <v>117</v>
      </c>
      <c r="B1616" s="68"/>
      <c r="C1616" s="212" t="s">
        <v>54</v>
      </c>
      <c r="D1616" s="213">
        <v>45715</v>
      </c>
      <c r="E1616" s="191" t="s">
        <v>3989</v>
      </c>
      <c r="F1616" s="191" t="s">
        <v>10</v>
      </c>
      <c r="G1616" s="191">
        <v>1120984</v>
      </c>
      <c r="H1616" s="68"/>
      <c r="I1616" s="197" t="s">
        <v>5074</v>
      </c>
      <c r="J1616" s="68"/>
      <c r="K1616" s="68"/>
      <c r="L1616" s="68"/>
      <c r="M1616" s="68"/>
      <c r="N1616" s="348"/>
      <c r="O1616" s="348"/>
      <c r="P1616" s="214">
        <v>60</v>
      </c>
      <c r="Q1616" s="214">
        <v>0</v>
      </c>
      <c r="R1616" s="68" t="s">
        <v>1479</v>
      </c>
      <c r="S1616" s="349"/>
      <c r="T1616" s="272"/>
    </row>
    <row r="1617" spans="1:20" ht="63.75">
      <c r="A1617" s="191">
        <v>117</v>
      </c>
      <c r="B1617" s="68"/>
      <c r="C1617" s="212" t="s">
        <v>54</v>
      </c>
      <c r="D1617" s="213">
        <v>45715</v>
      </c>
      <c r="E1617" s="191" t="s">
        <v>3990</v>
      </c>
      <c r="F1617" s="191" t="s">
        <v>10</v>
      </c>
      <c r="G1617" s="191">
        <v>1120999</v>
      </c>
      <c r="H1617" s="68"/>
      <c r="I1617" s="197" t="s">
        <v>5075</v>
      </c>
      <c r="J1617" s="68"/>
      <c r="K1617" s="68"/>
      <c r="L1617" s="68"/>
      <c r="M1617" s="68"/>
      <c r="N1617" s="348"/>
      <c r="O1617" s="348"/>
      <c r="P1617" s="214">
        <v>60</v>
      </c>
      <c r="Q1617" s="214">
        <v>0</v>
      </c>
      <c r="R1617" s="68" t="s">
        <v>1479</v>
      </c>
      <c r="S1617" s="349"/>
      <c r="T1617" s="272"/>
    </row>
    <row r="1618" spans="1:20" ht="38.25">
      <c r="A1618" s="191">
        <v>16</v>
      </c>
      <c r="B1618" s="68"/>
      <c r="C1618" s="212" t="s">
        <v>40</v>
      </c>
      <c r="D1618" s="213">
        <v>45716</v>
      </c>
      <c r="E1618" s="191" t="s">
        <v>3991</v>
      </c>
      <c r="F1618" s="191" t="s">
        <v>3</v>
      </c>
      <c r="G1618" s="191">
        <v>2263808</v>
      </c>
      <c r="H1618" s="68"/>
      <c r="I1618" s="197" t="s">
        <v>5076</v>
      </c>
      <c r="J1618" s="68"/>
      <c r="K1618" s="68"/>
      <c r="L1618" s="68"/>
      <c r="M1618" s="68"/>
      <c r="N1618" s="348"/>
      <c r="O1618" s="348"/>
      <c r="P1618" s="214">
        <v>0</v>
      </c>
      <c r="Q1618" s="214">
        <v>18</v>
      </c>
      <c r="R1618" s="68" t="s">
        <v>1479</v>
      </c>
      <c r="S1618" s="349"/>
      <c r="T1618" s="272"/>
    </row>
    <row r="1619" spans="1:20" ht="51">
      <c r="A1619" s="191">
        <v>15</v>
      </c>
      <c r="B1619" s="68"/>
      <c r="C1619" s="212" t="s">
        <v>39</v>
      </c>
      <c r="D1619" s="213">
        <v>45716</v>
      </c>
      <c r="E1619" s="191" t="s">
        <v>3992</v>
      </c>
      <c r="F1619" s="191" t="s">
        <v>3</v>
      </c>
      <c r="G1619" s="191">
        <v>2263845</v>
      </c>
      <c r="H1619" s="68"/>
      <c r="I1619" s="197" t="s">
        <v>5077</v>
      </c>
      <c r="J1619" s="68"/>
      <c r="K1619" s="68"/>
      <c r="L1619" s="68"/>
      <c r="M1619" s="68"/>
      <c r="N1619" s="348"/>
      <c r="O1619" s="348"/>
      <c r="P1619" s="214">
        <v>0</v>
      </c>
      <c r="Q1619" s="214">
        <v>5954</v>
      </c>
      <c r="R1619" s="68" t="s">
        <v>1479</v>
      </c>
      <c r="S1619" s="349"/>
      <c r="T1619" s="272"/>
    </row>
    <row r="1620" spans="1:20" ht="51">
      <c r="A1620" s="191">
        <v>590</v>
      </c>
      <c r="B1620" s="68"/>
      <c r="C1620" s="212" t="s">
        <v>1280</v>
      </c>
      <c r="D1620" s="213">
        <v>45716</v>
      </c>
      <c r="E1620" s="191" t="s">
        <v>3993</v>
      </c>
      <c r="F1620" s="191" t="s">
        <v>3</v>
      </c>
      <c r="G1620" s="191">
        <v>2263874</v>
      </c>
      <c r="H1620" s="68"/>
      <c r="I1620" s="197" t="s">
        <v>5078</v>
      </c>
      <c r="J1620" s="68"/>
      <c r="K1620" s="68"/>
      <c r="L1620" s="68"/>
      <c r="M1620" s="68"/>
      <c r="N1620" s="348"/>
      <c r="O1620" s="348"/>
      <c r="P1620" s="214">
        <v>0</v>
      </c>
      <c r="Q1620" s="214">
        <v>416.52</v>
      </c>
      <c r="R1620" s="68" t="s">
        <v>1479</v>
      </c>
      <c r="S1620" s="349"/>
      <c r="T1620" s="272"/>
    </row>
    <row r="1621" spans="1:20" ht="51">
      <c r="A1621" s="191" t="s">
        <v>550</v>
      </c>
      <c r="B1621" s="68"/>
      <c r="C1621" s="212" t="s">
        <v>589</v>
      </c>
      <c r="D1621" s="213">
        <v>45716</v>
      </c>
      <c r="E1621" s="191" t="s">
        <v>3994</v>
      </c>
      <c r="F1621" s="191" t="s">
        <v>3</v>
      </c>
      <c r="G1621" s="191">
        <v>2263882</v>
      </c>
      <c r="H1621" s="68"/>
      <c r="I1621" s="197" t="s">
        <v>5079</v>
      </c>
      <c r="J1621" s="68"/>
      <c r="K1621" s="68"/>
      <c r="L1621" s="68"/>
      <c r="M1621" s="68"/>
      <c r="N1621" s="348"/>
      <c r="O1621" s="348"/>
      <c r="P1621" s="214">
        <v>0</v>
      </c>
      <c r="Q1621" s="214">
        <v>679.03</v>
      </c>
      <c r="R1621" s="68" t="s">
        <v>1479</v>
      </c>
      <c r="S1621" s="349"/>
      <c r="T1621" s="272"/>
    </row>
    <row r="1622" spans="1:20" ht="63.75">
      <c r="A1622" s="191" t="s">
        <v>550</v>
      </c>
      <c r="B1622" s="68"/>
      <c r="C1622" s="212" t="s">
        <v>589</v>
      </c>
      <c r="D1622" s="213">
        <v>45716</v>
      </c>
      <c r="E1622" s="191" t="s">
        <v>3995</v>
      </c>
      <c r="F1622" s="191" t="s">
        <v>3</v>
      </c>
      <c r="G1622" s="191">
        <v>2263883</v>
      </c>
      <c r="H1622" s="68"/>
      <c r="I1622" s="197" t="s">
        <v>5080</v>
      </c>
      <c r="J1622" s="68"/>
      <c r="K1622" s="68"/>
      <c r="L1622" s="68"/>
      <c r="M1622" s="68"/>
      <c r="N1622" s="348"/>
      <c r="O1622" s="348"/>
      <c r="P1622" s="214">
        <v>0</v>
      </c>
      <c r="Q1622" s="214">
        <v>13437.98</v>
      </c>
      <c r="R1622" s="68" t="s">
        <v>1479</v>
      </c>
      <c r="S1622" s="349"/>
      <c r="T1622" s="272"/>
    </row>
    <row r="1623" spans="1:20" ht="51">
      <c r="A1623" s="191">
        <v>41</v>
      </c>
      <c r="B1623" s="68"/>
      <c r="C1623" s="212" t="s">
        <v>44</v>
      </c>
      <c r="D1623" s="213">
        <v>45716</v>
      </c>
      <c r="E1623" s="191" t="s">
        <v>3996</v>
      </c>
      <c r="F1623" s="191" t="s">
        <v>3</v>
      </c>
      <c r="G1623" s="191">
        <v>2263899</v>
      </c>
      <c r="H1623" s="68"/>
      <c r="I1623" s="197" t="s">
        <v>5081</v>
      </c>
      <c r="J1623" s="68"/>
      <c r="K1623" s="68"/>
      <c r="L1623" s="68"/>
      <c r="M1623" s="68"/>
      <c r="N1623" s="348"/>
      <c r="O1623" s="348"/>
      <c r="P1623" s="214">
        <v>0</v>
      </c>
      <c r="Q1623" s="214">
        <v>185.5</v>
      </c>
      <c r="R1623" s="68" t="s">
        <v>1479</v>
      </c>
      <c r="S1623" s="349"/>
      <c r="T1623" s="272"/>
    </row>
    <row r="1624" spans="1:20" ht="63.75">
      <c r="A1624" s="191">
        <v>16</v>
      </c>
      <c r="B1624" s="68"/>
      <c r="C1624" s="212" t="s">
        <v>40</v>
      </c>
      <c r="D1624" s="213">
        <v>45716</v>
      </c>
      <c r="E1624" s="191" t="s">
        <v>3997</v>
      </c>
      <c r="F1624" s="191" t="s">
        <v>3</v>
      </c>
      <c r="G1624" s="191">
        <v>2263902</v>
      </c>
      <c r="H1624" s="68"/>
      <c r="I1624" s="197" t="s">
        <v>1598</v>
      </c>
      <c r="J1624" s="68"/>
      <c r="K1624" s="68"/>
      <c r="L1624" s="68"/>
      <c r="M1624" s="68"/>
      <c r="N1624" s="348"/>
      <c r="O1624" s="348"/>
      <c r="P1624" s="214">
        <v>0</v>
      </c>
      <c r="Q1624" s="214">
        <v>3000</v>
      </c>
      <c r="R1624" s="68" t="s">
        <v>1479</v>
      </c>
      <c r="S1624" s="349"/>
      <c r="T1624" s="272"/>
    </row>
    <row r="1625" spans="1:20" ht="51">
      <c r="A1625" s="191">
        <v>16</v>
      </c>
      <c r="B1625" s="68"/>
      <c r="C1625" s="212" t="s">
        <v>40</v>
      </c>
      <c r="D1625" s="213">
        <v>45716</v>
      </c>
      <c r="E1625" s="191" t="s">
        <v>3998</v>
      </c>
      <c r="F1625" s="191" t="s">
        <v>3</v>
      </c>
      <c r="G1625" s="191">
        <v>2263925</v>
      </c>
      <c r="H1625" s="68"/>
      <c r="I1625" s="197" t="s">
        <v>5082</v>
      </c>
      <c r="J1625" s="68"/>
      <c r="K1625" s="68"/>
      <c r="L1625" s="68"/>
      <c r="M1625" s="68"/>
      <c r="N1625" s="348"/>
      <c r="O1625" s="348"/>
      <c r="P1625" s="214">
        <v>0</v>
      </c>
      <c r="Q1625" s="214">
        <v>18</v>
      </c>
      <c r="R1625" s="68" t="s">
        <v>1479</v>
      </c>
      <c r="S1625" s="349"/>
      <c r="T1625" s="272"/>
    </row>
    <row r="1626" spans="1:20" ht="38.25">
      <c r="A1626" s="191">
        <v>16</v>
      </c>
      <c r="B1626" s="68"/>
      <c r="C1626" s="212" t="s">
        <v>40</v>
      </c>
      <c r="D1626" s="213">
        <v>45716</v>
      </c>
      <c r="E1626" s="191" t="s">
        <v>3999</v>
      </c>
      <c r="F1626" s="191" t="s">
        <v>3</v>
      </c>
      <c r="G1626" s="191">
        <v>2263929</v>
      </c>
      <c r="H1626" s="68"/>
      <c r="I1626" s="197" t="s">
        <v>5083</v>
      </c>
      <c r="J1626" s="68"/>
      <c r="K1626" s="68"/>
      <c r="L1626" s="68"/>
      <c r="M1626" s="68"/>
      <c r="N1626" s="348"/>
      <c r="O1626" s="348"/>
      <c r="P1626" s="214">
        <v>0</v>
      </c>
      <c r="Q1626" s="214">
        <v>18</v>
      </c>
      <c r="R1626" s="68" t="s">
        <v>1479</v>
      </c>
      <c r="S1626" s="349"/>
      <c r="T1626" s="272"/>
    </row>
    <row r="1627" spans="1:20" ht="51">
      <c r="A1627" s="191">
        <v>16</v>
      </c>
      <c r="B1627" s="68"/>
      <c r="C1627" s="212" t="s">
        <v>40</v>
      </c>
      <c r="D1627" s="213">
        <v>45716</v>
      </c>
      <c r="E1627" s="191" t="s">
        <v>4000</v>
      </c>
      <c r="F1627" s="191" t="s">
        <v>3</v>
      </c>
      <c r="G1627" s="191">
        <v>2263932</v>
      </c>
      <c r="H1627" s="68"/>
      <c r="I1627" s="197" t="s">
        <v>5084</v>
      </c>
      <c r="J1627" s="68"/>
      <c r="K1627" s="68"/>
      <c r="L1627" s="68"/>
      <c r="M1627" s="68"/>
      <c r="N1627" s="348"/>
      <c r="O1627" s="348"/>
      <c r="P1627" s="214">
        <v>0</v>
      </c>
      <c r="Q1627" s="214">
        <v>36</v>
      </c>
      <c r="R1627" s="68" t="s">
        <v>1479</v>
      </c>
      <c r="S1627" s="349"/>
      <c r="T1627" s="272"/>
    </row>
    <row r="1628" spans="1:20" ht="51">
      <c r="A1628" s="191">
        <v>16</v>
      </c>
      <c r="B1628" s="68"/>
      <c r="C1628" s="212" t="s">
        <v>40</v>
      </c>
      <c r="D1628" s="213">
        <v>45716</v>
      </c>
      <c r="E1628" s="191" t="s">
        <v>4001</v>
      </c>
      <c r="F1628" s="191" t="s">
        <v>3</v>
      </c>
      <c r="G1628" s="191">
        <v>2263933</v>
      </c>
      <c r="H1628" s="68"/>
      <c r="I1628" s="197" t="s">
        <v>5085</v>
      </c>
      <c r="J1628" s="68"/>
      <c r="K1628" s="68"/>
      <c r="L1628" s="68"/>
      <c r="M1628" s="68"/>
      <c r="N1628" s="348"/>
      <c r="O1628" s="348"/>
      <c r="P1628" s="214">
        <v>0</v>
      </c>
      <c r="Q1628" s="214">
        <v>36</v>
      </c>
      <c r="R1628" s="68" t="s">
        <v>1479</v>
      </c>
      <c r="S1628" s="349"/>
      <c r="T1628" s="272"/>
    </row>
    <row r="1629" spans="1:20" ht="51">
      <c r="A1629" s="191">
        <v>16</v>
      </c>
      <c r="B1629" s="68"/>
      <c r="C1629" s="212" t="s">
        <v>40</v>
      </c>
      <c r="D1629" s="213">
        <v>45716</v>
      </c>
      <c r="E1629" s="191" t="s">
        <v>4002</v>
      </c>
      <c r="F1629" s="191" t="s">
        <v>3</v>
      </c>
      <c r="G1629" s="191">
        <v>2263934</v>
      </c>
      <c r="H1629" s="68"/>
      <c r="I1629" s="197" t="s">
        <v>5086</v>
      </c>
      <c r="J1629" s="68"/>
      <c r="K1629" s="68"/>
      <c r="L1629" s="68"/>
      <c r="M1629" s="68"/>
      <c r="N1629" s="348"/>
      <c r="O1629" s="348"/>
      <c r="P1629" s="214">
        <v>0</v>
      </c>
      <c r="Q1629" s="214">
        <v>36</v>
      </c>
      <c r="R1629" s="68" t="s">
        <v>1479</v>
      </c>
      <c r="S1629" s="349"/>
      <c r="T1629" s="272"/>
    </row>
    <row r="1630" spans="1:20" ht="51">
      <c r="A1630" s="191">
        <v>190</v>
      </c>
      <c r="B1630" s="68"/>
      <c r="C1630" s="212" t="s">
        <v>82</v>
      </c>
      <c r="D1630" s="213">
        <v>45716</v>
      </c>
      <c r="E1630" s="191" t="s">
        <v>4003</v>
      </c>
      <c r="F1630" s="191" t="s">
        <v>3</v>
      </c>
      <c r="G1630" s="191">
        <v>2263936</v>
      </c>
      <c r="H1630" s="68"/>
      <c r="I1630" s="197" t="s">
        <v>5087</v>
      </c>
      <c r="J1630" s="68"/>
      <c r="K1630" s="68"/>
      <c r="L1630" s="68"/>
      <c r="M1630" s="68"/>
      <c r="N1630" s="348"/>
      <c r="O1630" s="348"/>
      <c r="P1630" s="214">
        <v>0</v>
      </c>
      <c r="Q1630" s="214">
        <v>6384</v>
      </c>
      <c r="R1630" s="68" t="s">
        <v>1479</v>
      </c>
      <c r="S1630" s="349"/>
      <c r="T1630" s="272"/>
    </row>
    <row r="1631" spans="1:20" ht="51">
      <c r="A1631" s="191">
        <v>383</v>
      </c>
      <c r="B1631" s="68"/>
      <c r="C1631" s="212" t="s">
        <v>1242</v>
      </c>
      <c r="D1631" s="213">
        <v>45716</v>
      </c>
      <c r="E1631" s="191" t="s">
        <v>4004</v>
      </c>
      <c r="F1631" s="191" t="s">
        <v>3</v>
      </c>
      <c r="G1631" s="191">
        <v>2263947</v>
      </c>
      <c r="H1631" s="68"/>
      <c r="I1631" s="197" t="s">
        <v>5088</v>
      </c>
      <c r="J1631" s="68"/>
      <c r="K1631" s="68"/>
      <c r="L1631" s="68"/>
      <c r="M1631" s="68"/>
      <c r="N1631" s="348"/>
      <c r="O1631" s="348"/>
      <c r="P1631" s="214">
        <v>0</v>
      </c>
      <c r="Q1631" s="214">
        <v>43961.5</v>
      </c>
      <c r="R1631" s="68" t="s">
        <v>1479</v>
      </c>
      <c r="S1631" s="349"/>
      <c r="T1631" s="272"/>
    </row>
    <row r="1632" spans="1:20" ht="51">
      <c r="A1632" s="191">
        <v>383</v>
      </c>
      <c r="B1632" s="68"/>
      <c r="C1632" s="212" t="s">
        <v>1242</v>
      </c>
      <c r="D1632" s="213">
        <v>45716</v>
      </c>
      <c r="E1632" s="191" t="s">
        <v>4005</v>
      </c>
      <c r="F1632" s="191" t="s">
        <v>3</v>
      </c>
      <c r="G1632" s="191">
        <v>2264020</v>
      </c>
      <c r="H1632" s="68"/>
      <c r="I1632" s="197" t="s">
        <v>5089</v>
      </c>
      <c r="J1632" s="68"/>
      <c r="K1632" s="68"/>
      <c r="L1632" s="68"/>
      <c r="M1632" s="68"/>
      <c r="N1632" s="348"/>
      <c r="O1632" s="348"/>
      <c r="P1632" s="214">
        <v>0</v>
      </c>
      <c r="Q1632" s="214">
        <v>4132</v>
      </c>
      <c r="R1632" s="68" t="s">
        <v>1479</v>
      </c>
      <c r="S1632" s="349"/>
      <c r="T1632" s="272"/>
    </row>
    <row r="1633" spans="1:20" ht="51">
      <c r="A1633" s="191">
        <v>383</v>
      </c>
      <c r="B1633" s="68"/>
      <c r="C1633" s="212" t="s">
        <v>1242</v>
      </c>
      <c r="D1633" s="213">
        <v>45716</v>
      </c>
      <c r="E1633" s="191" t="s">
        <v>4006</v>
      </c>
      <c r="F1633" s="191" t="s">
        <v>3</v>
      </c>
      <c r="G1633" s="191">
        <v>2264021</v>
      </c>
      <c r="H1633" s="68"/>
      <c r="I1633" s="197" t="s">
        <v>5090</v>
      </c>
      <c r="J1633" s="68"/>
      <c r="K1633" s="68"/>
      <c r="L1633" s="68"/>
      <c r="M1633" s="68"/>
      <c r="N1633" s="348"/>
      <c r="O1633" s="348"/>
      <c r="P1633" s="214">
        <v>0</v>
      </c>
      <c r="Q1633" s="214">
        <v>2381</v>
      </c>
      <c r="R1633" s="68" t="s">
        <v>1479</v>
      </c>
      <c r="S1633" s="349"/>
      <c r="T1633" s="272"/>
    </row>
    <row r="1634" spans="1:20" ht="51">
      <c r="A1634" s="191">
        <v>383</v>
      </c>
      <c r="B1634" s="68"/>
      <c r="C1634" s="212" t="s">
        <v>1242</v>
      </c>
      <c r="D1634" s="213">
        <v>45716</v>
      </c>
      <c r="E1634" s="191" t="s">
        <v>4007</v>
      </c>
      <c r="F1634" s="191" t="s">
        <v>3</v>
      </c>
      <c r="G1634" s="191">
        <v>2264024</v>
      </c>
      <c r="H1634" s="68"/>
      <c r="I1634" s="197" t="s">
        <v>5091</v>
      </c>
      <c r="J1634" s="68"/>
      <c r="K1634" s="68"/>
      <c r="L1634" s="68"/>
      <c r="M1634" s="68"/>
      <c r="N1634" s="348"/>
      <c r="O1634" s="348"/>
      <c r="P1634" s="214">
        <v>0</v>
      </c>
      <c r="Q1634" s="214">
        <v>1101</v>
      </c>
      <c r="R1634" s="68" t="s">
        <v>1479</v>
      </c>
      <c r="S1634" s="349"/>
      <c r="T1634" s="272"/>
    </row>
    <row r="1635" spans="1:20" ht="51">
      <c r="A1635" s="191">
        <v>383</v>
      </c>
      <c r="B1635" s="68"/>
      <c r="C1635" s="212" t="s">
        <v>1242</v>
      </c>
      <c r="D1635" s="213">
        <v>45716</v>
      </c>
      <c r="E1635" s="191" t="s">
        <v>4008</v>
      </c>
      <c r="F1635" s="191" t="s">
        <v>3</v>
      </c>
      <c r="G1635" s="191">
        <v>2264025</v>
      </c>
      <c r="H1635" s="68"/>
      <c r="I1635" s="197" t="s">
        <v>5092</v>
      </c>
      <c r="J1635" s="68"/>
      <c r="K1635" s="68"/>
      <c r="L1635" s="68"/>
      <c r="M1635" s="68"/>
      <c r="N1635" s="348"/>
      <c r="O1635" s="348"/>
      <c r="P1635" s="214">
        <v>0</v>
      </c>
      <c r="Q1635" s="214">
        <v>3381</v>
      </c>
      <c r="R1635" s="68" t="s">
        <v>1479</v>
      </c>
      <c r="S1635" s="349"/>
      <c r="T1635" s="272"/>
    </row>
    <row r="1636" spans="1:20" ht="51">
      <c r="A1636" s="191">
        <v>383</v>
      </c>
      <c r="B1636" s="68"/>
      <c r="C1636" s="212" t="s">
        <v>1242</v>
      </c>
      <c r="D1636" s="213">
        <v>45716</v>
      </c>
      <c r="E1636" s="191" t="s">
        <v>4009</v>
      </c>
      <c r="F1636" s="191" t="s">
        <v>3</v>
      </c>
      <c r="G1636" s="191">
        <v>2264026</v>
      </c>
      <c r="H1636" s="68"/>
      <c r="I1636" s="197" t="s">
        <v>5093</v>
      </c>
      <c r="J1636" s="68"/>
      <c r="K1636" s="68"/>
      <c r="L1636" s="68"/>
      <c r="M1636" s="68"/>
      <c r="N1636" s="348"/>
      <c r="O1636" s="348"/>
      <c r="P1636" s="214">
        <v>0</v>
      </c>
      <c r="Q1636" s="214">
        <v>23734</v>
      </c>
      <c r="R1636" s="68" t="s">
        <v>1479</v>
      </c>
      <c r="S1636" s="349"/>
      <c r="T1636" s="272"/>
    </row>
    <row r="1637" spans="1:20" ht="51">
      <c r="A1637" s="191">
        <v>383</v>
      </c>
      <c r="B1637" s="68"/>
      <c r="C1637" s="212" t="s">
        <v>1242</v>
      </c>
      <c r="D1637" s="213">
        <v>45716</v>
      </c>
      <c r="E1637" s="191" t="s">
        <v>4010</v>
      </c>
      <c r="F1637" s="191" t="s">
        <v>3</v>
      </c>
      <c r="G1637" s="191">
        <v>2264027</v>
      </c>
      <c r="H1637" s="68"/>
      <c r="I1637" s="197" t="s">
        <v>5094</v>
      </c>
      <c r="J1637" s="68"/>
      <c r="K1637" s="68"/>
      <c r="L1637" s="68"/>
      <c r="M1637" s="68"/>
      <c r="N1637" s="348"/>
      <c r="O1637" s="348"/>
      <c r="P1637" s="214">
        <v>0</v>
      </c>
      <c r="Q1637" s="214">
        <v>5203</v>
      </c>
      <c r="R1637" s="68" t="s">
        <v>1479</v>
      </c>
      <c r="S1637" s="349"/>
      <c r="T1637" s="272"/>
    </row>
    <row r="1638" spans="1:20" ht="51">
      <c r="A1638" s="191">
        <v>383</v>
      </c>
      <c r="B1638" s="68"/>
      <c r="C1638" s="212" t="s">
        <v>1242</v>
      </c>
      <c r="D1638" s="213">
        <v>45716</v>
      </c>
      <c r="E1638" s="191" t="s">
        <v>4011</v>
      </c>
      <c r="F1638" s="191" t="s">
        <v>3</v>
      </c>
      <c r="G1638" s="191">
        <v>2264029</v>
      </c>
      <c r="H1638" s="68"/>
      <c r="I1638" s="197" t="s">
        <v>5095</v>
      </c>
      <c r="J1638" s="68"/>
      <c r="K1638" s="68"/>
      <c r="L1638" s="68"/>
      <c r="M1638" s="68"/>
      <c r="N1638" s="348"/>
      <c r="O1638" s="348"/>
      <c r="P1638" s="214">
        <v>0</v>
      </c>
      <c r="Q1638" s="214">
        <v>1473</v>
      </c>
      <c r="R1638" s="68" t="s">
        <v>1479</v>
      </c>
      <c r="S1638" s="349"/>
      <c r="T1638" s="272"/>
    </row>
    <row r="1639" spans="1:20" ht="51">
      <c r="A1639" s="191">
        <v>383</v>
      </c>
      <c r="B1639" s="68"/>
      <c r="C1639" s="212" t="s">
        <v>1242</v>
      </c>
      <c r="D1639" s="213">
        <v>45716</v>
      </c>
      <c r="E1639" s="191" t="s">
        <v>4012</v>
      </c>
      <c r="F1639" s="191" t="s">
        <v>3</v>
      </c>
      <c r="G1639" s="191">
        <v>2264032</v>
      </c>
      <c r="H1639" s="68"/>
      <c r="I1639" s="197" t="s">
        <v>5096</v>
      </c>
      <c r="J1639" s="68"/>
      <c r="K1639" s="68"/>
      <c r="L1639" s="68"/>
      <c r="M1639" s="68"/>
      <c r="N1639" s="348"/>
      <c r="O1639" s="348"/>
      <c r="P1639" s="214">
        <v>0</v>
      </c>
      <c r="Q1639" s="214">
        <v>1536</v>
      </c>
      <c r="R1639" s="68" t="s">
        <v>1479</v>
      </c>
      <c r="S1639" s="349"/>
      <c r="T1639" s="272"/>
    </row>
    <row r="1640" spans="1:20" ht="51">
      <c r="A1640" s="191">
        <v>383</v>
      </c>
      <c r="B1640" s="68"/>
      <c r="C1640" s="212" t="s">
        <v>1242</v>
      </c>
      <c r="D1640" s="213">
        <v>45716</v>
      </c>
      <c r="E1640" s="191" t="s">
        <v>4013</v>
      </c>
      <c r="F1640" s="191" t="s">
        <v>3</v>
      </c>
      <c r="G1640" s="191">
        <v>2264045</v>
      </c>
      <c r="H1640" s="68"/>
      <c r="I1640" s="197" t="s">
        <v>5097</v>
      </c>
      <c r="J1640" s="68"/>
      <c r="K1640" s="68"/>
      <c r="L1640" s="68"/>
      <c r="M1640" s="68"/>
      <c r="N1640" s="348"/>
      <c r="O1640" s="348"/>
      <c r="P1640" s="214">
        <v>0</v>
      </c>
      <c r="Q1640" s="214">
        <v>1756</v>
      </c>
      <c r="R1640" s="68" t="s">
        <v>1479</v>
      </c>
      <c r="S1640" s="349"/>
      <c r="T1640" s="272"/>
    </row>
    <row r="1641" spans="1:20" ht="51">
      <c r="A1641" s="191">
        <v>383</v>
      </c>
      <c r="B1641" s="68"/>
      <c r="C1641" s="212" t="s">
        <v>1242</v>
      </c>
      <c r="D1641" s="213">
        <v>45716</v>
      </c>
      <c r="E1641" s="191" t="s">
        <v>4014</v>
      </c>
      <c r="F1641" s="191" t="s">
        <v>3</v>
      </c>
      <c r="G1641" s="191">
        <v>2264052</v>
      </c>
      <c r="H1641" s="68"/>
      <c r="I1641" s="197" t="s">
        <v>5098</v>
      </c>
      <c r="J1641" s="68"/>
      <c r="K1641" s="68"/>
      <c r="L1641" s="68"/>
      <c r="M1641" s="68"/>
      <c r="N1641" s="348"/>
      <c r="O1641" s="348"/>
      <c r="P1641" s="214">
        <v>0</v>
      </c>
      <c r="Q1641" s="214">
        <v>1941</v>
      </c>
      <c r="R1641" s="68" t="s">
        <v>1479</v>
      </c>
      <c r="S1641" s="349"/>
      <c r="T1641" s="272"/>
    </row>
    <row r="1642" spans="1:20" ht="51">
      <c r="A1642" s="191">
        <v>383</v>
      </c>
      <c r="B1642" s="68"/>
      <c r="C1642" s="212" t="s">
        <v>1242</v>
      </c>
      <c r="D1642" s="213">
        <v>45716</v>
      </c>
      <c r="E1642" s="191" t="s">
        <v>4015</v>
      </c>
      <c r="F1642" s="191" t="s">
        <v>3</v>
      </c>
      <c r="G1642" s="191">
        <v>2264048</v>
      </c>
      <c r="H1642" s="68"/>
      <c r="I1642" s="197" t="s">
        <v>5099</v>
      </c>
      <c r="J1642" s="68"/>
      <c r="K1642" s="68"/>
      <c r="L1642" s="68"/>
      <c r="M1642" s="68"/>
      <c r="N1642" s="348"/>
      <c r="O1642" s="348"/>
      <c r="P1642" s="214">
        <v>0</v>
      </c>
      <c r="Q1642" s="214">
        <v>3069</v>
      </c>
      <c r="R1642" s="68" t="s">
        <v>1479</v>
      </c>
      <c r="S1642" s="349"/>
      <c r="T1642" s="272"/>
    </row>
    <row r="1643" spans="1:20" ht="51">
      <c r="A1643" s="191">
        <v>383</v>
      </c>
      <c r="B1643" s="68"/>
      <c r="C1643" s="212" t="s">
        <v>1242</v>
      </c>
      <c r="D1643" s="213">
        <v>45716</v>
      </c>
      <c r="E1643" s="191" t="s">
        <v>4016</v>
      </c>
      <c r="F1643" s="191" t="s">
        <v>3</v>
      </c>
      <c r="G1643" s="191">
        <v>2264050</v>
      </c>
      <c r="H1643" s="68"/>
      <c r="I1643" s="197" t="s">
        <v>5100</v>
      </c>
      <c r="J1643" s="68"/>
      <c r="K1643" s="68"/>
      <c r="L1643" s="68"/>
      <c r="M1643" s="68"/>
      <c r="N1643" s="348"/>
      <c r="O1643" s="348"/>
      <c r="P1643" s="214">
        <v>0</v>
      </c>
      <c r="Q1643" s="214">
        <v>3184</v>
      </c>
      <c r="R1643" s="68" t="s">
        <v>1479</v>
      </c>
      <c r="S1643" s="349"/>
      <c r="T1643" s="272"/>
    </row>
    <row r="1644" spans="1:20" ht="51">
      <c r="A1644" s="191">
        <v>383</v>
      </c>
      <c r="B1644" s="68"/>
      <c r="C1644" s="212" t="s">
        <v>1242</v>
      </c>
      <c r="D1644" s="213">
        <v>45716</v>
      </c>
      <c r="E1644" s="191" t="s">
        <v>4017</v>
      </c>
      <c r="F1644" s="191" t="s">
        <v>3</v>
      </c>
      <c r="G1644" s="191">
        <v>2264053</v>
      </c>
      <c r="H1644" s="68"/>
      <c r="I1644" s="197" t="s">
        <v>5101</v>
      </c>
      <c r="J1644" s="68"/>
      <c r="K1644" s="68"/>
      <c r="L1644" s="68"/>
      <c r="M1644" s="68"/>
      <c r="N1644" s="348"/>
      <c r="O1644" s="348"/>
      <c r="P1644" s="214">
        <v>0</v>
      </c>
      <c r="Q1644" s="214">
        <v>14751</v>
      </c>
      <c r="R1644" s="68" t="s">
        <v>1479</v>
      </c>
      <c r="S1644" s="349"/>
      <c r="T1644" s="272"/>
    </row>
    <row r="1645" spans="1:20" ht="51">
      <c r="A1645" s="191">
        <v>383</v>
      </c>
      <c r="B1645" s="68"/>
      <c r="C1645" s="212" t="s">
        <v>1242</v>
      </c>
      <c r="D1645" s="213">
        <v>45716</v>
      </c>
      <c r="E1645" s="191" t="s">
        <v>4018</v>
      </c>
      <c r="F1645" s="191" t="s">
        <v>3</v>
      </c>
      <c r="G1645" s="191">
        <v>2264058</v>
      </c>
      <c r="H1645" s="68"/>
      <c r="I1645" s="197" t="s">
        <v>5102</v>
      </c>
      <c r="J1645" s="68"/>
      <c r="K1645" s="68"/>
      <c r="L1645" s="68"/>
      <c r="M1645" s="68"/>
      <c r="N1645" s="348"/>
      <c r="O1645" s="348"/>
      <c r="P1645" s="214">
        <v>0</v>
      </c>
      <c r="Q1645" s="214">
        <v>43542.5</v>
      </c>
      <c r="R1645" s="68" t="s">
        <v>1479</v>
      </c>
      <c r="S1645" s="349"/>
      <c r="T1645" s="272"/>
    </row>
    <row r="1646" spans="1:20" ht="51">
      <c r="A1646" s="191">
        <v>383</v>
      </c>
      <c r="B1646" s="68"/>
      <c r="C1646" s="212" t="s">
        <v>1242</v>
      </c>
      <c r="D1646" s="213">
        <v>45716</v>
      </c>
      <c r="E1646" s="191" t="s">
        <v>4019</v>
      </c>
      <c r="F1646" s="191" t="s">
        <v>3</v>
      </c>
      <c r="G1646" s="191">
        <v>2264059</v>
      </c>
      <c r="H1646" s="68"/>
      <c r="I1646" s="197" t="s">
        <v>5103</v>
      </c>
      <c r="J1646" s="68"/>
      <c r="K1646" s="68"/>
      <c r="L1646" s="68"/>
      <c r="M1646" s="68"/>
      <c r="N1646" s="348"/>
      <c r="O1646" s="348"/>
      <c r="P1646" s="214">
        <v>0</v>
      </c>
      <c r="Q1646" s="214">
        <v>3039</v>
      </c>
      <c r="R1646" s="68" t="s">
        <v>1479</v>
      </c>
      <c r="S1646" s="349"/>
      <c r="T1646" s="272"/>
    </row>
    <row r="1647" spans="1:20" ht="51">
      <c r="A1647" s="191">
        <v>383</v>
      </c>
      <c r="B1647" s="68"/>
      <c r="C1647" s="212" t="s">
        <v>1242</v>
      </c>
      <c r="D1647" s="213">
        <v>45716</v>
      </c>
      <c r="E1647" s="191" t="s">
        <v>4020</v>
      </c>
      <c r="F1647" s="191" t="s">
        <v>3</v>
      </c>
      <c r="G1647" s="191">
        <v>2264061</v>
      </c>
      <c r="H1647" s="68"/>
      <c r="I1647" s="197" t="s">
        <v>5104</v>
      </c>
      <c r="J1647" s="68"/>
      <c r="K1647" s="68"/>
      <c r="L1647" s="68"/>
      <c r="M1647" s="68"/>
      <c r="N1647" s="348"/>
      <c r="O1647" s="348"/>
      <c r="P1647" s="214">
        <v>0</v>
      </c>
      <c r="Q1647" s="214">
        <v>3436</v>
      </c>
      <c r="R1647" s="68" t="s">
        <v>1479</v>
      </c>
      <c r="S1647" s="349"/>
      <c r="T1647" s="272"/>
    </row>
    <row r="1648" spans="1:20" ht="38.25">
      <c r="A1648" s="191">
        <v>46</v>
      </c>
      <c r="B1648" s="68"/>
      <c r="C1648" s="212" t="s">
        <v>1367</v>
      </c>
      <c r="D1648" s="213">
        <v>45716</v>
      </c>
      <c r="E1648" s="191" t="s">
        <v>4021</v>
      </c>
      <c r="F1648" s="191" t="s">
        <v>3</v>
      </c>
      <c r="G1648" s="191">
        <v>2264106</v>
      </c>
      <c r="H1648" s="68"/>
      <c r="I1648" s="197" t="s">
        <v>5105</v>
      </c>
      <c r="J1648" s="68"/>
      <c r="K1648" s="68"/>
      <c r="L1648" s="68"/>
      <c r="M1648" s="68"/>
      <c r="N1648" s="348"/>
      <c r="O1648" s="348"/>
      <c r="P1648" s="214">
        <v>0</v>
      </c>
      <c r="Q1648" s="214">
        <v>1000</v>
      </c>
      <c r="R1648" s="68" t="s">
        <v>1479</v>
      </c>
      <c r="S1648" s="349"/>
      <c r="T1648" s="272"/>
    </row>
    <row r="1649" spans="1:20" ht="38.25">
      <c r="A1649" s="191">
        <v>16</v>
      </c>
      <c r="B1649" s="68"/>
      <c r="C1649" s="212" t="s">
        <v>40</v>
      </c>
      <c r="D1649" s="213">
        <v>45716</v>
      </c>
      <c r="E1649" s="191" t="s">
        <v>4022</v>
      </c>
      <c r="F1649" s="191" t="s">
        <v>3</v>
      </c>
      <c r="G1649" s="191">
        <v>2264109</v>
      </c>
      <c r="H1649" s="68"/>
      <c r="I1649" s="197" t="s">
        <v>5106</v>
      </c>
      <c r="J1649" s="68"/>
      <c r="K1649" s="68"/>
      <c r="L1649" s="68"/>
      <c r="M1649" s="68"/>
      <c r="N1649" s="348"/>
      <c r="O1649" s="348"/>
      <c r="P1649" s="214">
        <v>0</v>
      </c>
      <c r="Q1649" s="214">
        <v>18</v>
      </c>
      <c r="R1649" s="68" t="s">
        <v>1479</v>
      </c>
      <c r="S1649" s="349"/>
      <c r="T1649" s="272"/>
    </row>
    <row r="1650" spans="1:20" ht="38.25">
      <c r="A1650" s="191">
        <v>16</v>
      </c>
      <c r="B1650" s="68"/>
      <c r="C1650" s="212" t="s">
        <v>40</v>
      </c>
      <c r="D1650" s="213">
        <v>45716</v>
      </c>
      <c r="E1650" s="191" t="s">
        <v>4023</v>
      </c>
      <c r="F1650" s="191" t="s">
        <v>3</v>
      </c>
      <c r="G1650" s="191">
        <v>2264110</v>
      </c>
      <c r="H1650" s="68"/>
      <c r="I1650" s="197" t="s">
        <v>5107</v>
      </c>
      <c r="J1650" s="68"/>
      <c r="K1650" s="68"/>
      <c r="L1650" s="68"/>
      <c r="M1650" s="68"/>
      <c r="N1650" s="348"/>
      <c r="O1650" s="348"/>
      <c r="P1650" s="214">
        <v>0</v>
      </c>
      <c r="Q1650" s="214">
        <v>18</v>
      </c>
      <c r="R1650" s="68" t="s">
        <v>1479</v>
      </c>
      <c r="S1650" s="349"/>
      <c r="T1650" s="272"/>
    </row>
    <row r="1651" spans="1:20" ht="38.25">
      <c r="A1651" s="191">
        <v>16</v>
      </c>
      <c r="B1651" s="68"/>
      <c r="C1651" s="212" t="s">
        <v>40</v>
      </c>
      <c r="D1651" s="213">
        <v>45716</v>
      </c>
      <c r="E1651" s="191" t="s">
        <v>4024</v>
      </c>
      <c r="F1651" s="191" t="s">
        <v>3</v>
      </c>
      <c r="G1651" s="191">
        <v>2264111</v>
      </c>
      <c r="H1651" s="68"/>
      <c r="I1651" s="197" t="s">
        <v>5108</v>
      </c>
      <c r="J1651" s="68"/>
      <c r="K1651" s="68"/>
      <c r="L1651" s="68"/>
      <c r="M1651" s="68"/>
      <c r="N1651" s="348"/>
      <c r="O1651" s="348"/>
      <c r="P1651" s="214">
        <v>0</v>
      </c>
      <c r="Q1651" s="214">
        <v>18</v>
      </c>
      <c r="R1651" s="68" t="s">
        <v>1479</v>
      </c>
      <c r="S1651" s="349"/>
      <c r="T1651" s="272"/>
    </row>
    <row r="1652" spans="1:20" ht="38.25">
      <c r="A1652" s="191">
        <v>16</v>
      </c>
      <c r="B1652" s="68"/>
      <c r="C1652" s="212" t="s">
        <v>40</v>
      </c>
      <c r="D1652" s="213">
        <v>45716</v>
      </c>
      <c r="E1652" s="191" t="s">
        <v>4025</v>
      </c>
      <c r="F1652" s="191" t="s">
        <v>3</v>
      </c>
      <c r="G1652" s="191">
        <v>2264113</v>
      </c>
      <c r="H1652" s="68"/>
      <c r="I1652" s="197" t="s">
        <v>5109</v>
      </c>
      <c r="J1652" s="68"/>
      <c r="K1652" s="68"/>
      <c r="L1652" s="68"/>
      <c r="M1652" s="68"/>
      <c r="N1652" s="348"/>
      <c r="O1652" s="348"/>
      <c r="P1652" s="214">
        <v>0</v>
      </c>
      <c r="Q1652" s="214">
        <v>18</v>
      </c>
      <c r="R1652" s="68" t="s">
        <v>1479</v>
      </c>
      <c r="S1652" s="349"/>
      <c r="T1652" s="272"/>
    </row>
    <row r="1653" spans="1:20" ht="51">
      <c r="A1653" s="191">
        <v>680</v>
      </c>
      <c r="B1653" s="68"/>
      <c r="C1653" s="212" t="s">
        <v>179</v>
      </c>
      <c r="D1653" s="213">
        <v>45716</v>
      </c>
      <c r="E1653" s="191" t="s">
        <v>4026</v>
      </c>
      <c r="F1653" s="191" t="s">
        <v>3</v>
      </c>
      <c r="G1653" s="191">
        <v>2263768</v>
      </c>
      <c r="H1653" s="68"/>
      <c r="I1653" s="197" t="s">
        <v>5110</v>
      </c>
      <c r="J1653" s="68"/>
      <c r="K1653" s="68"/>
      <c r="L1653" s="68"/>
      <c r="M1653" s="68"/>
      <c r="N1653" s="348"/>
      <c r="O1653" s="348"/>
      <c r="P1653" s="214">
        <v>0</v>
      </c>
      <c r="Q1653" s="214">
        <v>3523.16</v>
      </c>
      <c r="R1653" s="68" t="s">
        <v>1479</v>
      </c>
      <c r="S1653" s="349"/>
      <c r="T1653" s="272"/>
    </row>
    <row r="1654" spans="1:20" ht="51">
      <c r="A1654" s="191">
        <v>680</v>
      </c>
      <c r="B1654" s="68"/>
      <c r="C1654" s="212" t="s">
        <v>179</v>
      </c>
      <c r="D1654" s="213">
        <v>45716</v>
      </c>
      <c r="E1654" s="191" t="s">
        <v>4027</v>
      </c>
      <c r="F1654" s="191" t="s">
        <v>3</v>
      </c>
      <c r="G1654" s="191">
        <v>2263769</v>
      </c>
      <c r="H1654" s="68"/>
      <c r="I1654" s="197" t="s">
        <v>5111</v>
      </c>
      <c r="J1654" s="68"/>
      <c r="K1654" s="68"/>
      <c r="L1654" s="68"/>
      <c r="M1654" s="68"/>
      <c r="N1654" s="348"/>
      <c r="O1654" s="348"/>
      <c r="P1654" s="214">
        <v>0</v>
      </c>
      <c r="Q1654" s="214">
        <v>120</v>
      </c>
      <c r="R1654" s="68" t="s">
        <v>1479</v>
      </c>
      <c r="S1654" s="349"/>
      <c r="T1654" s="272"/>
    </row>
    <row r="1655" spans="1:20" ht="51">
      <c r="A1655" s="191">
        <v>70</v>
      </c>
      <c r="B1655" s="68"/>
      <c r="C1655" s="212" t="s">
        <v>47</v>
      </c>
      <c r="D1655" s="213">
        <v>45716</v>
      </c>
      <c r="E1655" s="191" t="s">
        <v>4028</v>
      </c>
      <c r="F1655" s="191" t="s">
        <v>3</v>
      </c>
      <c r="G1655" s="191">
        <v>2263794</v>
      </c>
      <c r="H1655" s="68"/>
      <c r="I1655" s="197" t="s">
        <v>5112</v>
      </c>
      <c r="J1655" s="68"/>
      <c r="K1655" s="68"/>
      <c r="L1655" s="68"/>
      <c r="M1655" s="68"/>
      <c r="N1655" s="348"/>
      <c r="O1655" s="348"/>
      <c r="P1655" s="214">
        <v>0</v>
      </c>
      <c r="Q1655" s="214">
        <v>5413</v>
      </c>
      <c r="R1655" s="68" t="s">
        <v>1479</v>
      </c>
      <c r="S1655" s="349"/>
      <c r="T1655" s="272"/>
    </row>
    <row r="1656" spans="1:20" ht="51">
      <c r="A1656" s="191">
        <v>213</v>
      </c>
      <c r="B1656" s="68"/>
      <c r="C1656" s="212" t="s">
        <v>91</v>
      </c>
      <c r="D1656" s="213">
        <v>45716</v>
      </c>
      <c r="E1656" s="191" t="s">
        <v>4029</v>
      </c>
      <c r="F1656" s="191" t="s">
        <v>3</v>
      </c>
      <c r="G1656" s="191">
        <v>2263804</v>
      </c>
      <c r="H1656" s="68"/>
      <c r="I1656" s="197" t="s">
        <v>5113</v>
      </c>
      <c r="J1656" s="68"/>
      <c r="K1656" s="68"/>
      <c r="L1656" s="68"/>
      <c r="M1656" s="68"/>
      <c r="N1656" s="348"/>
      <c r="O1656" s="348"/>
      <c r="P1656" s="214">
        <v>0</v>
      </c>
      <c r="Q1656" s="214">
        <v>1100</v>
      </c>
      <c r="R1656" s="68" t="s">
        <v>1479</v>
      </c>
      <c r="S1656" s="349"/>
      <c r="T1656" s="272"/>
    </row>
    <row r="1657" spans="1:20" ht="51">
      <c r="A1657" s="191">
        <v>578</v>
      </c>
      <c r="B1657" s="68"/>
      <c r="C1657" s="212" t="s">
        <v>168</v>
      </c>
      <c r="D1657" s="213">
        <v>45716</v>
      </c>
      <c r="E1657" s="191" t="s">
        <v>4030</v>
      </c>
      <c r="F1657" s="191" t="s">
        <v>3</v>
      </c>
      <c r="G1657" s="191">
        <v>2263838</v>
      </c>
      <c r="H1657" s="68"/>
      <c r="I1657" s="197" t="s">
        <v>5114</v>
      </c>
      <c r="J1657" s="68"/>
      <c r="K1657" s="68"/>
      <c r="L1657" s="68"/>
      <c r="M1657" s="68"/>
      <c r="N1657" s="348"/>
      <c r="O1657" s="348"/>
      <c r="P1657" s="214">
        <v>0</v>
      </c>
      <c r="Q1657" s="214">
        <v>58044.98</v>
      </c>
      <c r="R1657" s="68" t="s">
        <v>1479</v>
      </c>
      <c r="S1657" s="349"/>
      <c r="T1657" s="272"/>
    </row>
    <row r="1658" spans="1:20" ht="51">
      <c r="A1658" s="191">
        <v>253</v>
      </c>
      <c r="B1658" s="68"/>
      <c r="C1658" s="212" t="s">
        <v>104</v>
      </c>
      <c r="D1658" s="213">
        <v>45716</v>
      </c>
      <c r="E1658" s="191" t="s">
        <v>4031</v>
      </c>
      <c r="F1658" s="191" t="s">
        <v>3</v>
      </c>
      <c r="G1658" s="191">
        <v>2263842</v>
      </c>
      <c r="H1658" s="68"/>
      <c r="I1658" s="197" t="s">
        <v>5115</v>
      </c>
      <c r="J1658" s="68"/>
      <c r="K1658" s="68"/>
      <c r="L1658" s="68"/>
      <c r="M1658" s="68"/>
      <c r="N1658" s="348"/>
      <c r="O1658" s="348"/>
      <c r="P1658" s="214">
        <v>0</v>
      </c>
      <c r="Q1658" s="214">
        <v>3253117.33</v>
      </c>
      <c r="R1658" s="68" t="s">
        <v>1479</v>
      </c>
      <c r="S1658" s="349"/>
      <c r="T1658" s="272"/>
    </row>
    <row r="1659" spans="1:20" ht="51">
      <c r="A1659" s="191">
        <v>253</v>
      </c>
      <c r="B1659" s="68"/>
      <c r="C1659" s="212" t="s">
        <v>104</v>
      </c>
      <c r="D1659" s="213">
        <v>45716</v>
      </c>
      <c r="E1659" s="191" t="s">
        <v>4032</v>
      </c>
      <c r="F1659" s="191" t="s">
        <v>3</v>
      </c>
      <c r="G1659" s="191">
        <v>2263843</v>
      </c>
      <c r="H1659" s="68"/>
      <c r="I1659" s="197" t="s">
        <v>5116</v>
      </c>
      <c r="J1659" s="68"/>
      <c r="K1659" s="68"/>
      <c r="L1659" s="68"/>
      <c r="M1659" s="68"/>
      <c r="N1659" s="348"/>
      <c r="O1659" s="348"/>
      <c r="P1659" s="214">
        <v>0</v>
      </c>
      <c r="Q1659" s="214">
        <v>5075950.92</v>
      </c>
      <c r="R1659" s="68" t="s">
        <v>1479</v>
      </c>
      <c r="S1659" s="349"/>
      <c r="T1659" s="272"/>
    </row>
    <row r="1660" spans="1:20" ht="51">
      <c r="A1660" s="191" t="s">
        <v>550</v>
      </c>
      <c r="B1660" s="68"/>
      <c r="C1660" s="212" t="s">
        <v>589</v>
      </c>
      <c r="D1660" s="213">
        <v>45716</v>
      </c>
      <c r="E1660" s="191" t="s">
        <v>4033</v>
      </c>
      <c r="F1660" s="191" t="s">
        <v>3</v>
      </c>
      <c r="G1660" s="191">
        <v>2263873</v>
      </c>
      <c r="H1660" s="68"/>
      <c r="I1660" s="197" t="s">
        <v>5117</v>
      </c>
      <c r="J1660" s="68"/>
      <c r="K1660" s="68"/>
      <c r="L1660" s="68"/>
      <c r="M1660" s="68"/>
      <c r="N1660" s="348"/>
      <c r="O1660" s="348"/>
      <c r="P1660" s="214">
        <v>0</v>
      </c>
      <c r="Q1660" s="214">
        <v>2618.6999999999998</v>
      </c>
      <c r="R1660" s="68" t="s">
        <v>1479</v>
      </c>
      <c r="S1660" s="349"/>
      <c r="T1660" s="272"/>
    </row>
    <row r="1661" spans="1:20" ht="51">
      <c r="A1661" s="191">
        <v>595</v>
      </c>
      <c r="B1661" s="68"/>
      <c r="C1661" s="212" t="s">
        <v>609</v>
      </c>
      <c r="D1661" s="213">
        <v>45716</v>
      </c>
      <c r="E1661" s="191" t="s">
        <v>4034</v>
      </c>
      <c r="F1661" s="191" t="s">
        <v>3</v>
      </c>
      <c r="G1661" s="191">
        <v>2263880</v>
      </c>
      <c r="H1661" s="68"/>
      <c r="I1661" s="197" t="s">
        <v>5118</v>
      </c>
      <c r="J1661" s="68"/>
      <c r="K1661" s="68"/>
      <c r="L1661" s="68"/>
      <c r="M1661" s="68"/>
      <c r="N1661" s="348"/>
      <c r="O1661" s="348"/>
      <c r="P1661" s="214">
        <v>0</v>
      </c>
      <c r="Q1661" s="214">
        <v>222</v>
      </c>
      <c r="R1661" s="68" t="s">
        <v>1479</v>
      </c>
      <c r="S1661" s="349"/>
      <c r="T1661" s="272"/>
    </row>
    <row r="1662" spans="1:20" ht="51">
      <c r="A1662" s="191">
        <v>342</v>
      </c>
      <c r="B1662" s="68"/>
      <c r="C1662" s="212" t="s">
        <v>137</v>
      </c>
      <c r="D1662" s="213">
        <v>45716</v>
      </c>
      <c r="E1662" s="191" t="s">
        <v>4035</v>
      </c>
      <c r="F1662" s="191" t="s">
        <v>3</v>
      </c>
      <c r="G1662" s="191">
        <v>2263896</v>
      </c>
      <c r="H1662" s="68"/>
      <c r="I1662" s="197" t="s">
        <v>5119</v>
      </c>
      <c r="J1662" s="68"/>
      <c r="K1662" s="68"/>
      <c r="L1662" s="68"/>
      <c r="M1662" s="68"/>
      <c r="N1662" s="348"/>
      <c r="O1662" s="348"/>
      <c r="P1662" s="214">
        <v>0</v>
      </c>
      <c r="Q1662" s="214">
        <v>550.79</v>
      </c>
      <c r="R1662" s="68" t="s">
        <v>1479</v>
      </c>
      <c r="S1662" s="349"/>
      <c r="T1662" s="272"/>
    </row>
    <row r="1663" spans="1:20" ht="51">
      <c r="A1663" s="191">
        <v>342</v>
      </c>
      <c r="B1663" s="68"/>
      <c r="C1663" s="212" t="s">
        <v>137</v>
      </c>
      <c r="D1663" s="213">
        <v>45716</v>
      </c>
      <c r="E1663" s="191" t="s">
        <v>4036</v>
      </c>
      <c r="F1663" s="191" t="s">
        <v>3</v>
      </c>
      <c r="G1663" s="191">
        <v>2263898</v>
      </c>
      <c r="H1663" s="68"/>
      <c r="I1663" s="197" t="s">
        <v>5120</v>
      </c>
      <c r="J1663" s="68"/>
      <c r="K1663" s="68"/>
      <c r="L1663" s="68"/>
      <c r="M1663" s="68"/>
      <c r="N1663" s="348"/>
      <c r="O1663" s="348"/>
      <c r="P1663" s="214">
        <v>0</v>
      </c>
      <c r="Q1663" s="214">
        <v>19305</v>
      </c>
      <c r="R1663" s="68" t="s">
        <v>1479</v>
      </c>
      <c r="S1663" s="349"/>
      <c r="T1663" s="272"/>
    </row>
    <row r="1664" spans="1:20" ht="51">
      <c r="A1664" s="191">
        <v>342</v>
      </c>
      <c r="B1664" s="68"/>
      <c r="C1664" s="212" t="s">
        <v>137</v>
      </c>
      <c r="D1664" s="213">
        <v>45716</v>
      </c>
      <c r="E1664" s="191" t="s">
        <v>4037</v>
      </c>
      <c r="F1664" s="191" t="s">
        <v>3</v>
      </c>
      <c r="G1664" s="191">
        <v>2263900</v>
      </c>
      <c r="H1664" s="68"/>
      <c r="I1664" s="197" t="s">
        <v>5121</v>
      </c>
      <c r="J1664" s="68"/>
      <c r="K1664" s="68"/>
      <c r="L1664" s="68"/>
      <c r="M1664" s="68"/>
      <c r="N1664" s="348"/>
      <c r="O1664" s="348"/>
      <c r="P1664" s="214">
        <v>0</v>
      </c>
      <c r="Q1664" s="214">
        <v>12330</v>
      </c>
      <c r="R1664" s="68" t="s">
        <v>1479</v>
      </c>
      <c r="S1664" s="349"/>
      <c r="T1664" s="272"/>
    </row>
    <row r="1665" spans="1:20" ht="51">
      <c r="A1665" s="191">
        <v>46</v>
      </c>
      <c r="B1665" s="68"/>
      <c r="C1665" s="212" t="s">
        <v>1367</v>
      </c>
      <c r="D1665" s="213">
        <v>45716</v>
      </c>
      <c r="E1665" s="191" t="s">
        <v>4038</v>
      </c>
      <c r="F1665" s="191" t="s">
        <v>3</v>
      </c>
      <c r="G1665" s="191">
        <v>2263901</v>
      </c>
      <c r="H1665" s="68"/>
      <c r="I1665" s="197" t="s">
        <v>5122</v>
      </c>
      <c r="J1665" s="68"/>
      <c r="K1665" s="68"/>
      <c r="L1665" s="68"/>
      <c r="M1665" s="68"/>
      <c r="N1665" s="348"/>
      <c r="O1665" s="348"/>
      <c r="P1665" s="214">
        <v>0</v>
      </c>
      <c r="Q1665" s="214">
        <v>2000</v>
      </c>
      <c r="R1665" s="68" t="s">
        <v>1479</v>
      </c>
      <c r="S1665" s="349"/>
      <c r="T1665" s="272"/>
    </row>
    <row r="1666" spans="1:20" ht="51">
      <c r="A1666" s="191">
        <v>47</v>
      </c>
      <c r="B1666" s="68"/>
      <c r="C1666" s="212" t="s">
        <v>45</v>
      </c>
      <c r="D1666" s="213">
        <v>45716</v>
      </c>
      <c r="E1666" s="191" t="s">
        <v>4039</v>
      </c>
      <c r="F1666" s="191" t="s">
        <v>3</v>
      </c>
      <c r="G1666" s="191">
        <v>2263905</v>
      </c>
      <c r="H1666" s="68"/>
      <c r="I1666" s="197" t="s">
        <v>5123</v>
      </c>
      <c r="J1666" s="68"/>
      <c r="K1666" s="68"/>
      <c r="L1666" s="68"/>
      <c r="M1666" s="68"/>
      <c r="N1666" s="348"/>
      <c r="O1666" s="348"/>
      <c r="P1666" s="214">
        <v>0</v>
      </c>
      <c r="Q1666" s="214">
        <v>1344.91</v>
      </c>
      <c r="R1666" s="68" t="s">
        <v>1479</v>
      </c>
      <c r="S1666" s="349"/>
      <c r="T1666" s="272"/>
    </row>
    <row r="1667" spans="1:20" ht="51">
      <c r="A1667" s="191">
        <v>47</v>
      </c>
      <c r="B1667" s="68"/>
      <c r="C1667" s="212" t="s">
        <v>45</v>
      </c>
      <c r="D1667" s="213">
        <v>45716</v>
      </c>
      <c r="E1667" s="191" t="s">
        <v>4040</v>
      </c>
      <c r="F1667" s="191" t="s">
        <v>3</v>
      </c>
      <c r="G1667" s="191">
        <v>2263909</v>
      </c>
      <c r="H1667" s="68"/>
      <c r="I1667" s="197" t="s">
        <v>5124</v>
      </c>
      <c r="J1667" s="68"/>
      <c r="K1667" s="68"/>
      <c r="L1667" s="68"/>
      <c r="M1667" s="68"/>
      <c r="N1667" s="348"/>
      <c r="O1667" s="348"/>
      <c r="P1667" s="214">
        <v>0</v>
      </c>
      <c r="Q1667" s="214">
        <v>1000</v>
      </c>
      <c r="R1667" s="68" t="s">
        <v>1479</v>
      </c>
      <c r="S1667" s="349"/>
      <c r="T1667" s="272"/>
    </row>
    <row r="1668" spans="1:20" ht="51">
      <c r="A1668" s="191">
        <v>47</v>
      </c>
      <c r="B1668" s="68"/>
      <c r="C1668" s="212" t="s">
        <v>45</v>
      </c>
      <c r="D1668" s="213">
        <v>45716</v>
      </c>
      <c r="E1668" s="191" t="s">
        <v>4041</v>
      </c>
      <c r="F1668" s="191" t="s">
        <v>3</v>
      </c>
      <c r="G1668" s="191">
        <v>2263911</v>
      </c>
      <c r="H1668" s="68"/>
      <c r="I1668" s="197" t="s">
        <v>5125</v>
      </c>
      <c r="J1668" s="68"/>
      <c r="K1668" s="68"/>
      <c r="L1668" s="68"/>
      <c r="M1668" s="68"/>
      <c r="N1668" s="348"/>
      <c r="O1668" s="348"/>
      <c r="P1668" s="214">
        <v>0</v>
      </c>
      <c r="Q1668" s="214">
        <v>799.83</v>
      </c>
      <c r="R1668" s="68" t="s">
        <v>1479</v>
      </c>
      <c r="S1668" s="349"/>
      <c r="T1668" s="272"/>
    </row>
    <row r="1669" spans="1:20" ht="51">
      <c r="A1669" s="191">
        <v>599</v>
      </c>
      <c r="B1669" s="68"/>
      <c r="C1669" s="212" t="s">
        <v>1245</v>
      </c>
      <c r="D1669" s="213">
        <v>45716</v>
      </c>
      <c r="E1669" s="191" t="s">
        <v>4042</v>
      </c>
      <c r="F1669" s="191" t="s">
        <v>6</v>
      </c>
      <c r="G1669" s="191">
        <v>2179517</v>
      </c>
      <c r="H1669" s="68"/>
      <c r="I1669" s="197" t="s">
        <v>5126</v>
      </c>
      <c r="J1669" s="68"/>
      <c r="K1669" s="68"/>
      <c r="L1669" s="68"/>
      <c r="M1669" s="68"/>
      <c r="N1669" s="348"/>
      <c r="O1669" s="348"/>
      <c r="P1669" s="214">
        <v>0</v>
      </c>
      <c r="Q1669" s="214">
        <v>797699.57</v>
      </c>
      <c r="R1669" s="68" t="s">
        <v>1479</v>
      </c>
      <c r="S1669" s="349"/>
      <c r="T1669" s="272"/>
    </row>
    <row r="1670" spans="1:20" ht="89.25">
      <c r="A1670" s="191">
        <v>66</v>
      </c>
      <c r="B1670" s="68"/>
      <c r="C1670" s="212" t="s">
        <v>46</v>
      </c>
      <c r="D1670" s="213">
        <v>45716</v>
      </c>
      <c r="E1670" s="191" t="s">
        <v>4043</v>
      </c>
      <c r="F1670" s="191" t="s">
        <v>6</v>
      </c>
      <c r="G1670" s="191">
        <v>1121084</v>
      </c>
      <c r="H1670" s="68"/>
      <c r="I1670" s="197" t="s">
        <v>5127</v>
      </c>
      <c r="J1670" s="68"/>
      <c r="K1670" s="68"/>
      <c r="L1670" s="68"/>
      <c r="M1670" s="68"/>
      <c r="N1670" s="348"/>
      <c r="O1670" s="348"/>
      <c r="P1670" s="214">
        <v>0</v>
      </c>
      <c r="Q1670" s="214">
        <v>12682733</v>
      </c>
      <c r="R1670" s="68" t="s">
        <v>1479</v>
      </c>
      <c r="S1670" s="349"/>
      <c r="T1670" s="272"/>
    </row>
    <row r="1671" spans="1:20" ht="76.5">
      <c r="A1671" s="191">
        <v>578</v>
      </c>
      <c r="B1671" s="68"/>
      <c r="C1671" s="212" t="s">
        <v>168</v>
      </c>
      <c r="D1671" s="213">
        <v>45716</v>
      </c>
      <c r="E1671" s="191" t="s">
        <v>4044</v>
      </c>
      <c r="F1671" s="191" t="s">
        <v>12</v>
      </c>
      <c r="G1671" s="191">
        <v>1121106</v>
      </c>
      <c r="H1671" s="68"/>
      <c r="I1671" s="197" t="s">
        <v>5128</v>
      </c>
      <c r="J1671" s="68"/>
      <c r="K1671" s="68"/>
      <c r="L1671" s="68"/>
      <c r="M1671" s="68"/>
      <c r="N1671" s="348"/>
      <c r="O1671" s="348"/>
      <c r="P1671" s="214">
        <v>4039945.19</v>
      </c>
      <c r="Q1671" s="214">
        <v>0</v>
      </c>
      <c r="R1671" s="68" t="s">
        <v>1479</v>
      </c>
      <c r="S1671" s="349"/>
      <c r="T1671" s="272"/>
    </row>
    <row r="1672" spans="1:20" ht="63.75">
      <c r="A1672" s="191" t="s">
        <v>544</v>
      </c>
      <c r="B1672" s="68"/>
      <c r="C1672" s="212" t="s">
        <v>679</v>
      </c>
      <c r="D1672" s="213">
        <v>45716</v>
      </c>
      <c r="E1672" s="191" t="s">
        <v>4045</v>
      </c>
      <c r="F1672" s="191" t="s">
        <v>6</v>
      </c>
      <c r="G1672" s="191">
        <v>2179767</v>
      </c>
      <c r="H1672" s="68"/>
      <c r="I1672" s="197" t="s">
        <v>5129</v>
      </c>
      <c r="J1672" s="68"/>
      <c r="K1672" s="68"/>
      <c r="L1672" s="68"/>
      <c r="M1672" s="68"/>
      <c r="N1672" s="348"/>
      <c r="O1672" s="348"/>
      <c r="P1672" s="214">
        <v>0</v>
      </c>
      <c r="Q1672" s="214">
        <v>1184237.04</v>
      </c>
      <c r="R1672" s="68" t="s">
        <v>1479</v>
      </c>
      <c r="S1672" s="349"/>
      <c r="T1672" s="272"/>
    </row>
    <row r="1673" spans="1:20" ht="63.75">
      <c r="A1673" s="191">
        <v>373</v>
      </c>
      <c r="B1673" s="68"/>
      <c r="C1673" s="212" t="s">
        <v>605</v>
      </c>
      <c r="D1673" s="213">
        <v>45716</v>
      </c>
      <c r="E1673" s="191" t="s">
        <v>4046</v>
      </c>
      <c r="F1673" s="191" t="s">
        <v>6</v>
      </c>
      <c r="G1673" s="191">
        <v>2179768</v>
      </c>
      <c r="H1673" s="68"/>
      <c r="I1673" s="197" t="s">
        <v>5130</v>
      </c>
      <c r="J1673" s="68"/>
      <c r="K1673" s="68"/>
      <c r="L1673" s="68"/>
      <c r="M1673" s="68"/>
      <c r="N1673" s="348"/>
      <c r="O1673" s="348"/>
      <c r="P1673" s="214">
        <v>0</v>
      </c>
      <c r="Q1673" s="214">
        <v>49.05</v>
      </c>
      <c r="R1673" s="68" t="s">
        <v>1479</v>
      </c>
      <c r="S1673" s="349"/>
      <c r="T1673" s="272"/>
    </row>
    <row r="1674" spans="1:20" ht="89.25">
      <c r="A1674" s="191">
        <v>594</v>
      </c>
      <c r="B1674" s="68"/>
      <c r="C1674" s="212" t="s">
        <v>88</v>
      </c>
      <c r="D1674" s="213">
        <v>45716</v>
      </c>
      <c r="E1674" s="191" t="s">
        <v>4047</v>
      </c>
      <c r="F1674" s="191" t="s">
        <v>6</v>
      </c>
      <c r="G1674" s="191">
        <v>22742</v>
      </c>
      <c r="H1674" s="68"/>
      <c r="I1674" s="197" t="s">
        <v>5131</v>
      </c>
      <c r="J1674" s="68"/>
      <c r="K1674" s="68"/>
      <c r="L1674" s="68"/>
      <c r="M1674" s="68"/>
      <c r="N1674" s="348"/>
      <c r="O1674" s="348"/>
      <c r="P1674" s="214">
        <v>0</v>
      </c>
      <c r="Q1674" s="214">
        <v>1587627.43</v>
      </c>
      <c r="R1674" s="68" t="s">
        <v>1479</v>
      </c>
      <c r="S1674" s="349"/>
      <c r="T1674" s="272"/>
    </row>
    <row r="1675" spans="1:20" ht="89.25">
      <c r="A1675" s="191">
        <v>594</v>
      </c>
      <c r="B1675" s="68"/>
      <c r="C1675" s="212" t="s">
        <v>88</v>
      </c>
      <c r="D1675" s="213">
        <v>45716</v>
      </c>
      <c r="E1675" s="191" t="s">
        <v>4048</v>
      </c>
      <c r="F1675" s="191" t="s">
        <v>6</v>
      </c>
      <c r="G1675" s="191">
        <v>22739</v>
      </c>
      <c r="H1675" s="68"/>
      <c r="I1675" s="197" t="s">
        <v>5132</v>
      </c>
      <c r="J1675" s="68"/>
      <c r="K1675" s="68"/>
      <c r="L1675" s="68"/>
      <c r="M1675" s="68"/>
      <c r="N1675" s="348"/>
      <c r="O1675" s="348"/>
      <c r="P1675" s="214">
        <v>0</v>
      </c>
      <c r="Q1675" s="214">
        <v>87971.97</v>
      </c>
      <c r="R1675" s="68" t="s">
        <v>1479</v>
      </c>
      <c r="S1675" s="349"/>
      <c r="T1675" s="272"/>
    </row>
    <row r="1676" spans="1:20" ht="89.25">
      <c r="A1676" s="191">
        <v>594</v>
      </c>
      <c r="B1676" s="68"/>
      <c r="C1676" s="212" t="s">
        <v>88</v>
      </c>
      <c r="D1676" s="213">
        <v>45716</v>
      </c>
      <c r="E1676" s="191" t="s">
        <v>4049</v>
      </c>
      <c r="F1676" s="191" t="s">
        <v>6</v>
      </c>
      <c r="G1676" s="191">
        <v>22758</v>
      </c>
      <c r="H1676" s="68"/>
      <c r="I1676" s="197" t="s">
        <v>5133</v>
      </c>
      <c r="J1676" s="68"/>
      <c r="K1676" s="68"/>
      <c r="L1676" s="68"/>
      <c r="M1676" s="68"/>
      <c r="N1676" s="348"/>
      <c r="O1676" s="348"/>
      <c r="P1676" s="214">
        <v>0</v>
      </c>
      <c r="Q1676" s="214">
        <v>8105.62</v>
      </c>
      <c r="R1676" s="68" t="s">
        <v>1479</v>
      </c>
      <c r="S1676" s="349"/>
      <c r="T1676" s="272"/>
    </row>
    <row r="1677" spans="1:20" ht="89.25">
      <c r="A1677" s="191">
        <v>594</v>
      </c>
      <c r="B1677" s="68"/>
      <c r="C1677" s="212" t="s">
        <v>88</v>
      </c>
      <c r="D1677" s="213">
        <v>45716</v>
      </c>
      <c r="E1677" s="191" t="s">
        <v>4050</v>
      </c>
      <c r="F1677" s="191" t="s">
        <v>6</v>
      </c>
      <c r="G1677" s="191">
        <v>22759</v>
      </c>
      <c r="H1677" s="68"/>
      <c r="I1677" s="197" t="s">
        <v>5134</v>
      </c>
      <c r="J1677" s="68"/>
      <c r="K1677" s="68"/>
      <c r="L1677" s="68"/>
      <c r="M1677" s="68"/>
      <c r="N1677" s="348"/>
      <c r="O1677" s="348"/>
      <c r="P1677" s="214">
        <v>0</v>
      </c>
      <c r="Q1677" s="214">
        <v>6509.06</v>
      </c>
      <c r="R1677" s="68" t="s">
        <v>1479</v>
      </c>
      <c r="S1677" s="349"/>
      <c r="T1677" s="272"/>
    </row>
    <row r="1678" spans="1:20" ht="89.25">
      <c r="A1678" s="191" t="s">
        <v>541</v>
      </c>
      <c r="B1678" s="68"/>
      <c r="C1678" s="212" t="s">
        <v>590</v>
      </c>
      <c r="D1678" s="213">
        <v>45716</v>
      </c>
      <c r="E1678" s="191" t="s">
        <v>4051</v>
      </c>
      <c r="F1678" s="191" t="s">
        <v>6</v>
      </c>
      <c r="G1678" s="191">
        <v>22763</v>
      </c>
      <c r="H1678" s="68"/>
      <c r="I1678" s="197" t="s">
        <v>5135</v>
      </c>
      <c r="J1678" s="68"/>
      <c r="K1678" s="68"/>
      <c r="L1678" s="68"/>
      <c r="M1678" s="68"/>
      <c r="N1678" s="348"/>
      <c r="O1678" s="348"/>
      <c r="P1678" s="214">
        <v>0</v>
      </c>
      <c r="Q1678" s="214">
        <v>2121460.2000000002</v>
      </c>
      <c r="R1678" s="68" t="s">
        <v>1479</v>
      </c>
      <c r="S1678" s="349"/>
      <c r="T1678" s="272"/>
    </row>
    <row r="1679" spans="1:20" ht="76.5">
      <c r="A1679" s="191">
        <v>117</v>
      </c>
      <c r="B1679" s="68"/>
      <c r="C1679" s="212" t="s">
        <v>54</v>
      </c>
      <c r="D1679" s="213">
        <v>45716</v>
      </c>
      <c r="E1679" s="191" t="s">
        <v>4052</v>
      </c>
      <c r="F1679" s="191" t="s">
        <v>10</v>
      </c>
      <c r="G1679" s="191">
        <v>1121174</v>
      </c>
      <c r="H1679" s="68"/>
      <c r="I1679" s="197" t="s">
        <v>5136</v>
      </c>
      <c r="J1679" s="68"/>
      <c r="K1679" s="68"/>
      <c r="L1679" s="68"/>
      <c r="M1679" s="68"/>
      <c r="N1679" s="348"/>
      <c r="O1679" s="348"/>
      <c r="P1679" s="214">
        <v>60</v>
      </c>
      <c r="Q1679" s="214">
        <v>0</v>
      </c>
      <c r="R1679" s="68" t="s">
        <v>1479</v>
      </c>
      <c r="S1679" s="349"/>
      <c r="T1679" s="272"/>
    </row>
    <row r="1680" spans="1:20" ht="89.25">
      <c r="A1680" s="191">
        <v>513</v>
      </c>
      <c r="B1680" s="68"/>
      <c r="C1680" s="212" t="s">
        <v>160</v>
      </c>
      <c r="D1680" s="213">
        <v>45716</v>
      </c>
      <c r="E1680" s="191" t="s">
        <v>4053</v>
      </c>
      <c r="F1680" s="191" t="s">
        <v>10</v>
      </c>
      <c r="G1680" s="191">
        <v>1121107</v>
      </c>
      <c r="H1680" s="68"/>
      <c r="I1680" s="197" t="s">
        <v>5137</v>
      </c>
      <c r="J1680" s="68"/>
      <c r="K1680" s="68"/>
      <c r="L1680" s="68"/>
      <c r="M1680" s="68"/>
      <c r="N1680" s="348"/>
      <c r="O1680" s="348"/>
      <c r="P1680" s="214">
        <v>22939.69</v>
      </c>
      <c r="Q1680" s="214">
        <v>0</v>
      </c>
      <c r="R1680" s="68" t="s">
        <v>1479</v>
      </c>
      <c r="S1680" s="349"/>
      <c r="T1680" s="272"/>
    </row>
    <row r="1681" spans="1:20" ht="89.25">
      <c r="A1681" s="191">
        <v>578</v>
      </c>
      <c r="B1681" s="68"/>
      <c r="C1681" s="212" t="s">
        <v>168</v>
      </c>
      <c r="D1681" s="213">
        <v>45716</v>
      </c>
      <c r="E1681" s="191" t="s">
        <v>4054</v>
      </c>
      <c r="F1681" s="191" t="s">
        <v>10</v>
      </c>
      <c r="G1681" s="191">
        <v>1121111</v>
      </c>
      <c r="H1681" s="68"/>
      <c r="I1681" s="197" t="s">
        <v>5138</v>
      </c>
      <c r="J1681" s="68"/>
      <c r="K1681" s="68"/>
      <c r="L1681" s="68"/>
      <c r="M1681" s="68"/>
      <c r="N1681" s="348"/>
      <c r="O1681" s="348"/>
      <c r="P1681" s="214">
        <v>60</v>
      </c>
      <c r="Q1681" s="214">
        <v>0</v>
      </c>
      <c r="R1681" s="68" t="s">
        <v>1479</v>
      </c>
      <c r="S1681" s="349"/>
      <c r="T1681" s="272"/>
    </row>
    <row r="1682" spans="1:20" ht="76.5">
      <c r="A1682" s="191">
        <v>513</v>
      </c>
      <c r="B1682" s="68"/>
      <c r="C1682" s="212" t="s">
        <v>160</v>
      </c>
      <c r="D1682" s="213">
        <v>45716</v>
      </c>
      <c r="E1682" s="191" t="s">
        <v>4055</v>
      </c>
      <c r="F1682" s="191" t="s">
        <v>16</v>
      </c>
      <c r="G1682" s="191">
        <v>1121117</v>
      </c>
      <c r="H1682" s="68"/>
      <c r="I1682" s="197" t="s">
        <v>5139</v>
      </c>
      <c r="J1682" s="68"/>
      <c r="K1682" s="68"/>
      <c r="L1682" s="68"/>
      <c r="M1682" s="68"/>
      <c r="N1682" s="348"/>
      <c r="O1682" s="348"/>
      <c r="P1682" s="214">
        <v>172097.21</v>
      </c>
      <c r="Q1682" s="214">
        <v>0</v>
      </c>
      <c r="R1682" s="68" t="s">
        <v>1479</v>
      </c>
      <c r="S1682" s="349"/>
      <c r="T1682" s="272"/>
    </row>
    <row r="1683" spans="1:20" ht="89.25">
      <c r="A1683" s="191">
        <v>513</v>
      </c>
      <c r="B1683" s="68"/>
      <c r="C1683" s="212" t="s">
        <v>160</v>
      </c>
      <c r="D1683" s="213">
        <v>45716</v>
      </c>
      <c r="E1683" s="191" t="s">
        <v>4056</v>
      </c>
      <c r="F1683" s="191" t="s">
        <v>10</v>
      </c>
      <c r="G1683" s="191">
        <v>1121130</v>
      </c>
      <c r="H1683" s="68"/>
      <c r="I1683" s="197" t="s">
        <v>5140</v>
      </c>
      <c r="J1683" s="68"/>
      <c r="K1683" s="68"/>
      <c r="L1683" s="68"/>
      <c r="M1683" s="68"/>
      <c r="N1683" s="348"/>
      <c r="O1683" s="348"/>
      <c r="P1683" s="214">
        <v>25783.91</v>
      </c>
      <c r="Q1683" s="214">
        <v>0</v>
      </c>
      <c r="R1683" s="68" t="s">
        <v>1479</v>
      </c>
      <c r="S1683" s="349"/>
      <c r="T1683" s="272"/>
    </row>
    <row r="1684" spans="1:20" ht="76.5">
      <c r="A1684" s="191">
        <v>513</v>
      </c>
      <c r="B1684" s="68"/>
      <c r="C1684" s="212" t="s">
        <v>160</v>
      </c>
      <c r="D1684" s="213">
        <v>45716</v>
      </c>
      <c r="E1684" s="191" t="s">
        <v>4057</v>
      </c>
      <c r="F1684" s="191" t="s">
        <v>16</v>
      </c>
      <c r="G1684" s="191">
        <v>1121133</v>
      </c>
      <c r="H1684" s="68"/>
      <c r="I1684" s="197" t="s">
        <v>5141</v>
      </c>
      <c r="J1684" s="68"/>
      <c r="K1684" s="68"/>
      <c r="L1684" s="68"/>
      <c r="M1684" s="68"/>
      <c r="N1684" s="348"/>
      <c r="O1684" s="348"/>
      <c r="P1684" s="214">
        <v>193775.69</v>
      </c>
      <c r="Q1684" s="214">
        <v>0</v>
      </c>
      <c r="R1684" s="68" t="s">
        <v>1479</v>
      </c>
      <c r="S1684" s="349"/>
      <c r="T1684" s="272"/>
    </row>
    <row r="1685" spans="1:20" ht="89.25">
      <c r="A1685" s="191">
        <v>513</v>
      </c>
      <c r="B1685" s="68"/>
      <c r="C1685" s="212" t="s">
        <v>160</v>
      </c>
      <c r="D1685" s="213">
        <v>45716</v>
      </c>
      <c r="E1685" s="191" t="s">
        <v>4058</v>
      </c>
      <c r="F1685" s="191" t="s">
        <v>10</v>
      </c>
      <c r="G1685" s="191">
        <v>1121140</v>
      </c>
      <c r="H1685" s="68"/>
      <c r="I1685" s="197" t="s">
        <v>5142</v>
      </c>
      <c r="J1685" s="68"/>
      <c r="K1685" s="68"/>
      <c r="L1685" s="68"/>
      <c r="M1685" s="68"/>
      <c r="N1685" s="348"/>
      <c r="O1685" s="348"/>
      <c r="P1685" s="214">
        <v>63790.65</v>
      </c>
      <c r="Q1685" s="214">
        <v>0</v>
      </c>
      <c r="R1685" s="68" t="s">
        <v>1479</v>
      </c>
      <c r="S1685" s="349"/>
      <c r="T1685" s="272"/>
    </row>
    <row r="1686" spans="1:20" ht="76.5">
      <c r="A1686" s="191">
        <v>513</v>
      </c>
      <c r="B1686" s="68"/>
      <c r="C1686" s="212" t="s">
        <v>160</v>
      </c>
      <c r="D1686" s="213">
        <v>45716</v>
      </c>
      <c r="E1686" s="191" t="s">
        <v>4059</v>
      </c>
      <c r="F1686" s="191" t="s">
        <v>16</v>
      </c>
      <c r="G1686" s="191">
        <v>1121142</v>
      </c>
      <c r="H1686" s="68"/>
      <c r="I1686" s="197" t="s">
        <v>5143</v>
      </c>
      <c r="J1686" s="68"/>
      <c r="K1686" s="68"/>
      <c r="L1686" s="68"/>
      <c r="M1686" s="68"/>
      <c r="N1686" s="348"/>
      <c r="O1686" s="348"/>
      <c r="P1686" s="214">
        <v>483454.16</v>
      </c>
      <c r="Q1686" s="214">
        <v>0</v>
      </c>
      <c r="R1686" s="68" t="s">
        <v>1479</v>
      </c>
      <c r="S1686" s="349"/>
      <c r="T1686" s="272"/>
    </row>
    <row r="1687" spans="1:20" ht="89.25">
      <c r="A1687" s="191">
        <v>513</v>
      </c>
      <c r="B1687" s="68"/>
      <c r="C1687" s="212" t="s">
        <v>160</v>
      </c>
      <c r="D1687" s="213">
        <v>45716</v>
      </c>
      <c r="E1687" s="191" t="s">
        <v>4060</v>
      </c>
      <c r="F1687" s="191" t="s">
        <v>10</v>
      </c>
      <c r="G1687" s="191">
        <v>1121147</v>
      </c>
      <c r="H1687" s="68"/>
      <c r="I1687" s="197" t="s">
        <v>5144</v>
      </c>
      <c r="J1687" s="68"/>
      <c r="K1687" s="68"/>
      <c r="L1687" s="68"/>
      <c r="M1687" s="68"/>
      <c r="N1687" s="348"/>
      <c r="O1687" s="348"/>
      <c r="P1687" s="214">
        <v>139652.78</v>
      </c>
      <c r="Q1687" s="214">
        <v>0</v>
      </c>
      <c r="R1687" s="68" t="s">
        <v>1479</v>
      </c>
      <c r="S1687" s="349"/>
      <c r="T1687" s="272"/>
    </row>
    <row r="1688" spans="1:20" ht="76.5">
      <c r="A1688" s="191">
        <v>513</v>
      </c>
      <c r="B1688" s="68"/>
      <c r="C1688" s="212" t="s">
        <v>160</v>
      </c>
      <c r="D1688" s="213">
        <v>45716</v>
      </c>
      <c r="E1688" s="191" t="s">
        <v>4061</v>
      </c>
      <c r="F1688" s="191" t="s">
        <v>16</v>
      </c>
      <c r="G1688" s="191">
        <v>1121162</v>
      </c>
      <c r="H1688" s="68"/>
      <c r="I1688" s="197" t="s">
        <v>5145</v>
      </c>
      <c r="J1688" s="68"/>
      <c r="K1688" s="68"/>
      <c r="L1688" s="68"/>
      <c r="M1688" s="68"/>
      <c r="N1688" s="348"/>
      <c r="O1688" s="348"/>
      <c r="P1688" s="214">
        <v>1061658.8400000001</v>
      </c>
      <c r="Q1688" s="214">
        <v>0</v>
      </c>
      <c r="R1688" s="68" t="s">
        <v>1479</v>
      </c>
      <c r="S1688" s="349"/>
      <c r="T1688" s="272"/>
    </row>
    <row r="1689" spans="1:20" ht="89.25">
      <c r="A1689" s="191">
        <v>117</v>
      </c>
      <c r="B1689" s="68"/>
      <c r="C1689" s="212" t="s">
        <v>54</v>
      </c>
      <c r="D1689" s="213">
        <v>45716</v>
      </c>
      <c r="E1689" s="191" t="s">
        <v>4062</v>
      </c>
      <c r="F1689" s="191" t="s">
        <v>10</v>
      </c>
      <c r="G1689" s="191">
        <v>1121180</v>
      </c>
      <c r="H1689" s="68"/>
      <c r="I1689" s="197" t="s">
        <v>5146</v>
      </c>
      <c r="J1689" s="68"/>
      <c r="K1689" s="68"/>
      <c r="L1689" s="68"/>
      <c r="M1689" s="68"/>
      <c r="N1689" s="348"/>
      <c r="O1689" s="348"/>
      <c r="P1689" s="214">
        <v>60</v>
      </c>
      <c r="Q1689" s="214">
        <v>0</v>
      </c>
      <c r="R1689" s="68" t="s">
        <v>1479</v>
      </c>
      <c r="S1689" s="349"/>
      <c r="T1689" s="272"/>
    </row>
    <row r="1690" spans="1:20" ht="102">
      <c r="A1690" s="191" t="s">
        <v>542</v>
      </c>
      <c r="B1690" s="68"/>
      <c r="C1690" s="212" t="s">
        <v>687</v>
      </c>
      <c r="D1690" s="213">
        <v>45716</v>
      </c>
      <c r="E1690" s="191" t="s">
        <v>4063</v>
      </c>
      <c r="F1690" s="191" t="s">
        <v>10</v>
      </c>
      <c r="G1690" s="191">
        <v>1121092</v>
      </c>
      <c r="H1690" s="68"/>
      <c r="I1690" s="197" t="s">
        <v>5147</v>
      </c>
      <c r="J1690" s="68"/>
      <c r="K1690" s="68"/>
      <c r="L1690" s="68"/>
      <c r="M1690" s="68"/>
      <c r="N1690" s="348"/>
      <c r="O1690" s="348"/>
      <c r="P1690" s="214">
        <v>60</v>
      </c>
      <c r="Q1690" s="214">
        <v>0</v>
      </c>
      <c r="R1690" s="68" t="s">
        <v>1479</v>
      </c>
      <c r="S1690" s="349"/>
      <c r="T1690" s="272"/>
    </row>
    <row r="1691" spans="1:20">
      <c r="A1691" s="369"/>
      <c r="C1691" s="370"/>
      <c r="D1691" s="371"/>
      <c r="E1691" s="369"/>
      <c r="F1691" s="369"/>
      <c r="G1691" s="369"/>
      <c r="I1691" s="372"/>
      <c r="N1691" s="362"/>
      <c r="O1691" s="362"/>
      <c r="P1691" s="232"/>
      <c r="Q1691" s="232"/>
      <c r="S1691" s="376"/>
    </row>
    <row r="1692" spans="1:20" ht="18.75">
      <c r="A1692" s="178"/>
      <c r="B1692" s="179"/>
      <c r="I1692" s="458" t="s">
        <v>554</v>
      </c>
      <c r="J1692" s="458"/>
      <c r="K1692" s="458"/>
      <c r="L1692" s="458"/>
      <c r="M1692" s="458"/>
      <c r="N1692" s="176">
        <f>+SUBTOTAL(9,N8:N310)</f>
        <v>0</v>
      </c>
      <c r="O1692" s="176">
        <f>+SUBTOTAL(9,O8:O310)</f>
        <v>0</v>
      </c>
      <c r="P1692" s="176">
        <f>+SUBTOTAL(9,P8:P1690)</f>
        <v>759188433.92999995</v>
      </c>
      <c r="Q1692" s="176">
        <f>+SUBTOTAL(9,Q8:Q1690)</f>
        <v>483014021.68000036</v>
      </c>
    </row>
    <row r="1693" spans="1:20">
      <c r="N1693" s="157"/>
      <c r="O1693" s="157"/>
      <c r="P1693" s="157"/>
      <c r="Q1693" s="157"/>
    </row>
    <row r="1694" spans="1:20">
      <c r="N1694" s="157"/>
      <c r="O1694" s="157"/>
      <c r="P1694" s="157"/>
      <c r="Q1694" s="157"/>
    </row>
    <row r="1695" spans="1:20">
      <c r="N1695" s="157"/>
      <c r="O1695" s="157"/>
      <c r="P1695" s="157"/>
      <c r="Q1695" s="157"/>
    </row>
    <row r="1696" spans="1:20">
      <c r="N1696" s="157"/>
      <c r="O1696" s="157"/>
      <c r="P1696" s="157"/>
      <c r="Q1696" s="157"/>
    </row>
    <row r="1697" spans="1:17">
      <c r="N1697" s="157"/>
      <c r="O1697" s="157"/>
      <c r="P1697" s="157"/>
      <c r="Q1697" s="157"/>
    </row>
    <row r="1698" spans="1:17">
      <c r="N1698" s="157"/>
      <c r="O1698" s="157"/>
      <c r="P1698" s="157"/>
      <c r="Q1698" s="157"/>
    </row>
    <row r="1699" spans="1:17">
      <c r="N1699" s="157"/>
      <c r="O1699" s="157"/>
      <c r="P1699" s="157"/>
      <c r="Q1699" s="157"/>
    </row>
    <row r="1700" spans="1:17">
      <c r="N1700" s="157"/>
      <c r="O1700" s="157"/>
      <c r="P1700" s="157"/>
      <c r="Q1700" s="157"/>
    </row>
    <row r="1701" spans="1:17">
      <c r="N1701" s="157"/>
      <c r="O1701" s="157"/>
      <c r="P1701" s="157"/>
      <c r="Q1701" s="157"/>
    </row>
    <row r="1702" spans="1:17">
      <c r="N1702" s="157"/>
      <c r="O1702" s="157"/>
      <c r="P1702" s="157"/>
      <c r="Q1702" s="157"/>
    </row>
    <row r="1703" spans="1:17">
      <c r="N1703" s="157"/>
      <c r="O1703" s="157"/>
      <c r="P1703" s="157"/>
      <c r="Q1703" s="157"/>
    </row>
    <row r="1704" spans="1:17">
      <c r="N1704" s="157"/>
      <c r="O1704" s="157"/>
      <c r="P1704" s="157"/>
      <c r="Q1704" s="157"/>
    </row>
    <row r="1705" spans="1:17">
      <c r="A1705" s="352" t="s">
        <v>1470</v>
      </c>
    </row>
    <row r="1706" spans="1:17">
      <c r="A1706" s="351" t="s">
        <v>1471</v>
      </c>
    </row>
    <row r="1707" spans="1:17">
      <c r="A1707" s="351" t="s">
        <v>1472</v>
      </c>
    </row>
    <row r="1708" spans="1:17">
      <c r="A1708" s="351"/>
    </row>
    <row r="1709" spans="1:17">
      <c r="A1709" s="351" t="s">
        <v>1473</v>
      </c>
    </row>
    <row r="1710" spans="1:17">
      <c r="A1710" s="351" t="s">
        <v>1474</v>
      </c>
    </row>
  </sheetData>
  <sheetProtection formatCells="0" formatColumns="0" formatRows="0" autoFilter="0"/>
  <protectedRanges>
    <protectedRange sqref="B8:B1691" name="Rango2"/>
    <protectedRange sqref="J8:M1691" name="Compr"/>
    <protectedRange sqref="H8:H1691" name="Rango3"/>
    <protectedRange sqref="T8:T1691" name="Rango4"/>
  </protectedRanges>
  <autoFilter ref="A7:T1690" xr:uid="{00000000-0001-0000-0400-000000000000}"/>
  <mergeCells count="6">
    <mergeCell ref="I1692:M1692"/>
    <mergeCell ref="N6:O6"/>
    <mergeCell ref="P6:Q6"/>
    <mergeCell ref="L6:M6"/>
    <mergeCell ref="A6:B6"/>
    <mergeCell ref="J6:K6"/>
  </mergeCells>
  <pageMargins left="0.39370078740157483" right="0.19685039370078741" top="0.31496062992125984" bottom="0.74803149606299213" header="0.31496062992125984" footer="0.31496062992125984"/>
  <pageSetup scale="56"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tabColor theme="5" tint="0.39997558519241921"/>
  </sheetPr>
  <dimension ref="A1:T2351"/>
  <sheetViews>
    <sheetView showGridLines="0" view="pageBreakPreview" zoomScaleNormal="115" zoomScaleSheetLayoutView="100" workbookViewId="0">
      <pane ySplit="7" topLeftCell="A8" activePane="bottomLeft" state="frozen"/>
      <selection activeCell="H15" sqref="H15"/>
      <selection pane="bottomLeft"/>
    </sheetView>
  </sheetViews>
  <sheetFormatPr baseColWidth="10" defaultColWidth="11.42578125" defaultRowHeight="12.75" outlineLevelCol="1"/>
  <cols>
    <col min="1" max="1" width="7.140625" style="66" customWidth="1"/>
    <col min="2" max="2" width="4.140625" style="66" bestFit="1" customWidth="1"/>
    <col min="3" max="3" width="15.5703125" style="104" customWidth="1"/>
    <col min="4" max="4" width="12.28515625" style="123" bestFit="1" customWidth="1"/>
    <col min="5" max="5" width="15.85546875" style="123" hidden="1" customWidth="1" outlineLevel="1"/>
    <col min="6" max="6" width="12.28515625" style="66" customWidth="1" collapsed="1"/>
    <col min="7" max="7" width="9.42578125" style="66" customWidth="1"/>
    <col min="8" max="8" width="12.42578125" style="66" customWidth="1"/>
    <col min="9" max="9" width="50.28515625" style="72" customWidth="1"/>
    <col min="10" max="13" width="10.5703125" style="66" customWidth="1"/>
    <col min="14" max="14" width="15" style="109" customWidth="1"/>
    <col min="15" max="15" width="14.42578125" style="109" customWidth="1"/>
    <col min="16" max="17" width="15.85546875" style="109" bestFit="1" customWidth="1"/>
    <col min="18" max="18" width="14.5703125" style="66" customWidth="1"/>
    <col min="19" max="19" width="14.5703125" style="66" hidden="1" customWidth="1" outlineLevel="1"/>
    <col min="20" max="20" width="11.42578125" style="64" collapsed="1"/>
    <col min="21" max="16384" width="11.42578125" style="64"/>
  </cols>
  <sheetData>
    <row r="1" spans="1:20" s="74" customFormat="1">
      <c r="A1" s="115" t="s">
        <v>31</v>
      </c>
      <c r="B1" s="115"/>
      <c r="C1" s="115"/>
      <c r="D1" s="120"/>
      <c r="E1" s="120"/>
      <c r="F1" s="115"/>
      <c r="G1" s="115"/>
      <c r="H1" s="115"/>
      <c r="I1" s="115"/>
      <c r="J1" s="73"/>
      <c r="K1" s="73"/>
      <c r="L1" s="115"/>
      <c r="M1" s="115"/>
      <c r="N1" s="112"/>
      <c r="O1" s="112"/>
      <c r="P1" s="112"/>
      <c r="Q1" s="112"/>
      <c r="R1" s="73"/>
      <c r="S1" s="73"/>
      <c r="T1" s="64"/>
    </row>
    <row r="2" spans="1:20" s="74" customFormat="1" ht="15.75">
      <c r="A2" s="115" t="s">
        <v>672</v>
      </c>
      <c r="B2" s="115"/>
      <c r="C2" s="115"/>
      <c r="D2" s="120"/>
      <c r="E2" s="120"/>
      <c r="F2" s="115"/>
      <c r="G2" s="115"/>
      <c r="H2" s="115"/>
      <c r="I2" s="115"/>
      <c r="J2" s="73"/>
      <c r="K2" s="73"/>
      <c r="L2" s="115"/>
      <c r="M2" s="115"/>
      <c r="N2" s="112"/>
      <c r="O2" s="112"/>
      <c r="P2" s="112"/>
      <c r="Q2" s="112"/>
      <c r="R2" s="73"/>
      <c r="S2" s="73"/>
      <c r="T2" s="64"/>
    </row>
    <row r="3" spans="1:20" s="74" customFormat="1">
      <c r="A3" s="115" t="str">
        <f>+'CUT MN'!A3</f>
        <v>CORRESPONDIENTE AL PERIODO DE ENERO A FEBRERO DE 2025</v>
      </c>
      <c r="B3" s="115"/>
      <c r="C3" s="115"/>
      <c r="D3" s="120"/>
      <c r="E3" s="120"/>
      <c r="F3" s="115"/>
      <c r="G3" s="115"/>
      <c r="H3" s="115"/>
      <c r="I3" s="115"/>
      <c r="J3" s="73"/>
      <c r="K3" s="73"/>
      <c r="L3" s="115"/>
      <c r="M3" s="115"/>
      <c r="N3" s="112"/>
      <c r="O3" s="112"/>
      <c r="P3" s="112"/>
      <c r="Q3" s="112"/>
      <c r="R3" s="73"/>
      <c r="S3" s="73"/>
      <c r="T3" s="64"/>
    </row>
    <row r="4" spans="1:20" s="74" customFormat="1">
      <c r="A4" s="65" t="str">
        <f>+'CUT MN'!A4</f>
        <v>ACTUALIZADO AL : 10 de marzo de 2025 Hrs. 14:00</v>
      </c>
      <c r="B4" s="65"/>
      <c r="C4" s="65"/>
      <c r="D4" s="121"/>
      <c r="E4" s="121"/>
      <c r="F4" s="65"/>
      <c r="G4" s="65"/>
      <c r="H4" s="65"/>
      <c r="I4" s="65"/>
      <c r="J4" s="73"/>
      <c r="K4" s="73"/>
      <c r="L4" s="65"/>
      <c r="M4" s="65"/>
      <c r="N4" s="112"/>
      <c r="O4" s="112"/>
      <c r="P4" s="112"/>
      <c r="Q4" s="112"/>
      <c r="R4" s="73"/>
      <c r="S4" s="73"/>
      <c r="T4" s="64"/>
    </row>
    <row r="5" spans="1:20" s="74" customFormat="1">
      <c r="A5" s="65"/>
      <c r="B5" s="62"/>
      <c r="C5" s="62"/>
      <c r="D5" s="75"/>
      <c r="E5" s="75"/>
      <c r="F5" s="62"/>
      <c r="G5" s="62"/>
      <c r="H5" s="62"/>
      <c r="I5" s="70"/>
      <c r="J5" s="73"/>
      <c r="K5" s="73"/>
      <c r="L5" s="63"/>
      <c r="M5" s="73"/>
      <c r="N5" s="112"/>
      <c r="O5" s="112"/>
      <c r="P5" s="112"/>
      <c r="Q5" s="112"/>
      <c r="R5" s="73"/>
      <c r="S5" s="73"/>
      <c r="T5" s="64"/>
    </row>
    <row r="6" spans="1:20">
      <c r="A6" s="461" t="s">
        <v>1463</v>
      </c>
      <c r="B6" s="462"/>
      <c r="C6" s="103"/>
      <c r="D6" s="122"/>
      <c r="E6" s="122"/>
      <c r="F6" s="67"/>
      <c r="G6" s="67"/>
      <c r="H6" s="67"/>
      <c r="I6" s="71"/>
      <c r="J6" s="461" t="s">
        <v>1465</v>
      </c>
      <c r="K6" s="462"/>
      <c r="L6" s="461" t="s">
        <v>1466</v>
      </c>
      <c r="M6" s="462"/>
      <c r="N6" s="459" t="s">
        <v>1467</v>
      </c>
      <c r="O6" s="460"/>
      <c r="P6" s="459" t="s">
        <v>1468</v>
      </c>
      <c r="Q6" s="460"/>
      <c r="R6" s="67"/>
      <c r="S6" s="67"/>
    </row>
    <row r="7" spans="1:20" s="66" customFormat="1" ht="44.25" customHeight="1">
      <c r="A7" s="337" t="s">
        <v>653</v>
      </c>
      <c r="B7" s="337" t="s">
        <v>654</v>
      </c>
      <c r="C7" s="338" t="s">
        <v>660</v>
      </c>
      <c r="D7" s="338" t="s">
        <v>1462</v>
      </c>
      <c r="E7" s="356" t="s">
        <v>648</v>
      </c>
      <c r="F7" s="338" t="s">
        <v>649</v>
      </c>
      <c r="G7" s="338" t="s">
        <v>651</v>
      </c>
      <c r="H7" s="340" t="s">
        <v>1464</v>
      </c>
      <c r="I7" s="338" t="s">
        <v>652</v>
      </c>
      <c r="J7" s="337" t="s">
        <v>655</v>
      </c>
      <c r="K7" s="337" t="s">
        <v>658</v>
      </c>
      <c r="L7" s="337" t="s">
        <v>656</v>
      </c>
      <c r="M7" s="337" t="s">
        <v>657</v>
      </c>
      <c r="N7" s="339" t="s">
        <v>1301</v>
      </c>
      <c r="O7" s="339" t="s">
        <v>1302</v>
      </c>
      <c r="P7" s="339" t="s">
        <v>1287</v>
      </c>
      <c r="Q7" s="339" t="s">
        <v>1288</v>
      </c>
      <c r="R7" s="338" t="s">
        <v>662</v>
      </c>
      <c r="S7" s="338" t="s">
        <v>1469</v>
      </c>
      <c r="T7" s="340" t="s">
        <v>1353</v>
      </c>
    </row>
    <row r="8" spans="1:20" ht="51">
      <c r="A8" s="68" t="s">
        <v>542</v>
      </c>
      <c r="B8" s="68"/>
      <c r="C8" s="69" t="s">
        <v>687</v>
      </c>
      <c r="D8" s="108">
        <v>45663</v>
      </c>
      <c r="E8" s="108" t="s">
        <v>1503</v>
      </c>
      <c r="F8" s="191" t="s">
        <v>19</v>
      </c>
      <c r="G8" s="191">
        <v>19592</v>
      </c>
      <c r="H8" s="68"/>
      <c r="I8" s="328" t="s">
        <v>2799</v>
      </c>
      <c r="J8" s="68"/>
      <c r="K8" s="68"/>
      <c r="L8" s="68"/>
      <c r="M8" s="68"/>
      <c r="N8" s="329">
        <v>4159380.97</v>
      </c>
      <c r="O8" s="329">
        <v>0</v>
      </c>
      <c r="P8" s="330">
        <v>28533353.449999999</v>
      </c>
      <c r="Q8" s="330">
        <v>0</v>
      </c>
      <c r="R8" s="331" t="s">
        <v>1479</v>
      </c>
      <c r="S8" s="350"/>
      <c r="T8" s="272"/>
    </row>
    <row r="9" spans="1:20" ht="51">
      <c r="A9" s="68" t="s">
        <v>541</v>
      </c>
      <c r="B9" s="68"/>
      <c r="C9" s="69" t="s">
        <v>590</v>
      </c>
      <c r="D9" s="108">
        <v>45663</v>
      </c>
      <c r="E9" s="108" t="s">
        <v>1504</v>
      </c>
      <c r="F9" s="191" t="s">
        <v>22</v>
      </c>
      <c r="G9" s="191">
        <v>25920</v>
      </c>
      <c r="H9" s="68"/>
      <c r="I9" s="328" t="s">
        <v>2800</v>
      </c>
      <c r="J9" s="68"/>
      <c r="K9" s="68"/>
      <c r="L9" s="68"/>
      <c r="M9" s="68"/>
      <c r="N9" s="329">
        <v>0</v>
      </c>
      <c r="O9" s="329">
        <v>0</v>
      </c>
      <c r="P9" s="330">
        <v>0.01</v>
      </c>
      <c r="Q9" s="330">
        <v>0</v>
      </c>
      <c r="R9" s="331" t="s">
        <v>1479</v>
      </c>
      <c r="S9" s="350"/>
      <c r="T9" s="272"/>
    </row>
    <row r="10" spans="1:20" ht="63.75">
      <c r="A10" s="68" t="s">
        <v>542</v>
      </c>
      <c r="B10" s="68"/>
      <c r="C10" s="69" t="s">
        <v>687</v>
      </c>
      <c r="D10" s="108">
        <v>45664</v>
      </c>
      <c r="E10" s="108" t="s">
        <v>1505</v>
      </c>
      <c r="F10" s="191" t="s">
        <v>19</v>
      </c>
      <c r="G10" s="191">
        <v>19562</v>
      </c>
      <c r="H10" s="68"/>
      <c r="I10" s="328" t="s">
        <v>2801</v>
      </c>
      <c r="J10" s="68"/>
      <c r="K10" s="68"/>
      <c r="L10" s="68"/>
      <c r="M10" s="68"/>
      <c r="N10" s="329">
        <v>528325.9</v>
      </c>
      <c r="O10" s="329">
        <v>0</v>
      </c>
      <c r="P10" s="330">
        <v>3624315.67</v>
      </c>
      <c r="Q10" s="330">
        <v>0</v>
      </c>
      <c r="R10" s="331" t="s">
        <v>1479</v>
      </c>
      <c r="S10" s="350"/>
      <c r="T10" s="272"/>
    </row>
    <row r="11" spans="1:20" ht="51">
      <c r="A11" s="68" t="s">
        <v>541</v>
      </c>
      <c r="B11" s="68"/>
      <c r="C11" s="69" t="s">
        <v>590</v>
      </c>
      <c r="D11" s="108">
        <v>45664</v>
      </c>
      <c r="E11" s="108" t="s">
        <v>1506</v>
      </c>
      <c r="F11" s="191" t="s">
        <v>22</v>
      </c>
      <c r="G11" s="191">
        <v>25925</v>
      </c>
      <c r="H11" s="68"/>
      <c r="I11" s="328" t="s">
        <v>2802</v>
      </c>
      <c r="J11" s="68"/>
      <c r="K11" s="68"/>
      <c r="L11" s="68"/>
      <c r="M11" s="68"/>
      <c r="N11" s="329">
        <v>0</v>
      </c>
      <c r="O11" s="329">
        <v>0</v>
      </c>
      <c r="P11" s="330">
        <v>0.01</v>
      </c>
      <c r="Q11" s="330">
        <v>0</v>
      </c>
      <c r="R11" s="331" t="s">
        <v>1479</v>
      </c>
      <c r="S11" s="350"/>
      <c r="T11" s="272"/>
    </row>
    <row r="12" spans="1:20" ht="63.75">
      <c r="A12" s="68">
        <v>513</v>
      </c>
      <c r="B12" s="68"/>
      <c r="C12" s="69" t="s">
        <v>160</v>
      </c>
      <c r="D12" s="108">
        <v>45665</v>
      </c>
      <c r="E12" s="108" t="s">
        <v>1507</v>
      </c>
      <c r="F12" s="191" t="s">
        <v>6</v>
      </c>
      <c r="G12" s="191">
        <v>2984859</v>
      </c>
      <c r="H12" s="68"/>
      <c r="I12" s="328" t="s">
        <v>2803</v>
      </c>
      <c r="J12" s="68"/>
      <c r="K12" s="68"/>
      <c r="L12" s="68"/>
      <c r="M12" s="68"/>
      <c r="N12" s="329">
        <v>0</v>
      </c>
      <c r="O12" s="329">
        <v>60776.800000000003</v>
      </c>
      <c r="P12" s="330">
        <v>0</v>
      </c>
      <c r="Q12" s="330">
        <v>416928.85</v>
      </c>
      <c r="R12" s="331" t="s">
        <v>1479</v>
      </c>
      <c r="S12" s="350"/>
      <c r="T12" s="272"/>
    </row>
    <row r="13" spans="1:20" ht="51">
      <c r="A13" s="68" t="s">
        <v>541</v>
      </c>
      <c r="B13" s="68"/>
      <c r="C13" s="69" t="s">
        <v>590</v>
      </c>
      <c r="D13" s="108">
        <v>45665</v>
      </c>
      <c r="E13" s="108" t="s">
        <v>1508</v>
      </c>
      <c r="F13" s="191" t="s">
        <v>22</v>
      </c>
      <c r="G13" s="191">
        <v>25931</v>
      </c>
      <c r="H13" s="68"/>
      <c r="I13" s="328" t="s">
        <v>2804</v>
      </c>
      <c r="J13" s="68"/>
      <c r="K13" s="68"/>
      <c r="L13" s="68"/>
      <c r="M13" s="68"/>
      <c r="N13" s="329">
        <v>0</v>
      </c>
      <c r="O13" s="329">
        <v>0</v>
      </c>
      <c r="P13" s="330">
        <v>0.01</v>
      </c>
      <c r="Q13" s="330">
        <v>0</v>
      </c>
      <c r="R13" s="331" t="s">
        <v>1479</v>
      </c>
      <c r="S13" s="350"/>
      <c r="T13" s="272"/>
    </row>
    <row r="14" spans="1:20" ht="51">
      <c r="A14" s="68" t="s">
        <v>541</v>
      </c>
      <c r="B14" s="68"/>
      <c r="C14" s="69" t="s">
        <v>590</v>
      </c>
      <c r="D14" s="108">
        <v>45667</v>
      </c>
      <c r="E14" s="108" t="s">
        <v>1509</v>
      </c>
      <c r="F14" s="191" t="s">
        <v>22</v>
      </c>
      <c r="G14" s="191">
        <v>25940</v>
      </c>
      <c r="H14" s="68"/>
      <c r="I14" s="328" t="s">
        <v>2805</v>
      </c>
      <c r="J14" s="68"/>
      <c r="K14" s="68"/>
      <c r="L14" s="68"/>
      <c r="M14" s="68"/>
      <c r="N14" s="329">
        <v>0</v>
      </c>
      <c r="O14" s="329">
        <v>0</v>
      </c>
      <c r="P14" s="330">
        <v>0.01</v>
      </c>
      <c r="Q14" s="330">
        <v>0</v>
      </c>
      <c r="R14" s="331" t="s">
        <v>1479</v>
      </c>
      <c r="S14" s="350"/>
      <c r="T14" s="272"/>
    </row>
    <row r="15" spans="1:20" ht="51">
      <c r="A15" s="68" t="s">
        <v>541</v>
      </c>
      <c r="B15" s="68"/>
      <c r="C15" s="69" t="s">
        <v>590</v>
      </c>
      <c r="D15" s="108">
        <v>45669</v>
      </c>
      <c r="E15" s="108" t="s">
        <v>1510</v>
      </c>
      <c r="F15" s="191" t="s">
        <v>22</v>
      </c>
      <c r="G15" s="191">
        <v>25951</v>
      </c>
      <c r="H15" s="68"/>
      <c r="I15" s="328" t="s">
        <v>2806</v>
      </c>
      <c r="J15" s="68"/>
      <c r="K15" s="68"/>
      <c r="L15" s="68"/>
      <c r="M15" s="68"/>
      <c r="N15" s="329">
        <v>0</v>
      </c>
      <c r="O15" s="329">
        <v>0</v>
      </c>
      <c r="P15" s="330">
        <v>0</v>
      </c>
      <c r="Q15" s="330">
        <v>0.01</v>
      </c>
      <c r="R15" s="331" t="s">
        <v>1479</v>
      </c>
      <c r="S15" s="350"/>
      <c r="T15" s="272"/>
    </row>
    <row r="16" spans="1:20" ht="76.5">
      <c r="A16" s="68">
        <v>513</v>
      </c>
      <c r="B16" s="68"/>
      <c r="C16" s="69" t="s">
        <v>160</v>
      </c>
      <c r="D16" s="108">
        <v>45670</v>
      </c>
      <c r="E16" s="108" t="s">
        <v>1511</v>
      </c>
      <c r="F16" s="191" t="s">
        <v>6</v>
      </c>
      <c r="G16" s="191">
        <v>2990721</v>
      </c>
      <c r="H16" s="68"/>
      <c r="I16" s="328" t="s">
        <v>2807</v>
      </c>
      <c r="J16" s="68"/>
      <c r="K16" s="68"/>
      <c r="L16" s="68"/>
      <c r="M16" s="68"/>
      <c r="N16" s="329">
        <v>0</v>
      </c>
      <c r="O16" s="329">
        <v>564846.72</v>
      </c>
      <c r="P16" s="330">
        <v>0</v>
      </c>
      <c r="Q16" s="330">
        <v>3874848.5</v>
      </c>
      <c r="R16" s="331" t="s">
        <v>1479</v>
      </c>
      <c r="S16" s="350"/>
      <c r="T16" s="272"/>
    </row>
    <row r="17" spans="1:20" ht="51">
      <c r="A17" s="68" t="s">
        <v>541</v>
      </c>
      <c r="B17" s="68"/>
      <c r="C17" s="69" t="s">
        <v>590</v>
      </c>
      <c r="D17" s="108">
        <v>45670</v>
      </c>
      <c r="E17" s="108" t="s">
        <v>1512</v>
      </c>
      <c r="F17" s="191" t="s">
        <v>22</v>
      </c>
      <c r="G17" s="191">
        <v>25957</v>
      </c>
      <c r="H17" s="68"/>
      <c r="I17" s="328" t="s">
        <v>2808</v>
      </c>
      <c r="J17" s="68"/>
      <c r="K17" s="68"/>
      <c r="L17" s="68"/>
      <c r="M17" s="68"/>
      <c r="N17" s="329">
        <v>0</v>
      </c>
      <c r="O17" s="329">
        <v>0</v>
      </c>
      <c r="P17" s="330">
        <v>0.01</v>
      </c>
      <c r="Q17" s="330">
        <v>0</v>
      </c>
      <c r="R17" s="331" t="s">
        <v>1479</v>
      </c>
      <c r="S17" s="350"/>
      <c r="T17" s="272"/>
    </row>
    <row r="18" spans="1:20" ht="76.5">
      <c r="A18" s="68" t="s">
        <v>541</v>
      </c>
      <c r="B18" s="68"/>
      <c r="C18" s="69" t="s">
        <v>590</v>
      </c>
      <c r="D18" s="108">
        <v>45671</v>
      </c>
      <c r="E18" s="108" t="s">
        <v>1513</v>
      </c>
      <c r="F18" s="191" t="s">
        <v>6</v>
      </c>
      <c r="G18" s="191">
        <v>22403</v>
      </c>
      <c r="H18" s="68"/>
      <c r="I18" s="328" t="s">
        <v>2809</v>
      </c>
      <c r="J18" s="68"/>
      <c r="K18" s="68"/>
      <c r="L18" s="68"/>
      <c r="M18" s="68"/>
      <c r="N18" s="329">
        <v>0</v>
      </c>
      <c r="O18" s="329">
        <v>208119.02</v>
      </c>
      <c r="P18" s="330">
        <v>0</v>
      </c>
      <c r="Q18" s="330">
        <v>1427696.48</v>
      </c>
      <c r="R18" s="331" t="s">
        <v>1479</v>
      </c>
      <c r="S18" s="350"/>
      <c r="T18" s="272"/>
    </row>
    <row r="19" spans="1:20" ht="51">
      <c r="A19" s="68" t="s">
        <v>541</v>
      </c>
      <c r="B19" s="68"/>
      <c r="C19" s="69" t="s">
        <v>590</v>
      </c>
      <c r="D19" s="108">
        <v>45671</v>
      </c>
      <c r="E19" s="108" t="s">
        <v>1523</v>
      </c>
      <c r="F19" s="191" t="s">
        <v>22</v>
      </c>
      <c r="G19" s="191">
        <v>25962</v>
      </c>
      <c r="H19" s="68"/>
      <c r="I19" s="328" t="s">
        <v>2810</v>
      </c>
      <c r="J19" s="68"/>
      <c r="K19" s="68"/>
      <c r="L19" s="68"/>
      <c r="M19" s="68"/>
      <c r="N19" s="329">
        <v>0</v>
      </c>
      <c r="O19" s="329">
        <v>0</v>
      </c>
      <c r="P19" s="330">
        <v>0.02</v>
      </c>
      <c r="Q19" s="330">
        <v>0</v>
      </c>
      <c r="R19" s="331" t="s">
        <v>1479</v>
      </c>
      <c r="S19" s="350"/>
      <c r="T19" s="272"/>
    </row>
    <row r="20" spans="1:20" ht="63.75">
      <c r="A20" s="68" t="s">
        <v>542</v>
      </c>
      <c r="B20" s="68"/>
      <c r="C20" s="69" t="s">
        <v>687</v>
      </c>
      <c r="D20" s="108">
        <v>45672</v>
      </c>
      <c r="E20" s="108" t="s">
        <v>1524</v>
      </c>
      <c r="F20" s="191" t="s">
        <v>19</v>
      </c>
      <c r="G20" s="191">
        <v>19545</v>
      </c>
      <c r="H20" s="68"/>
      <c r="I20" s="328" t="s">
        <v>2811</v>
      </c>
      <c r="J20" s="68"/>
      <c r="K20" s="68"/>
      <c r="L20" s="68"/>
      <c r="M20" s="68"/>
      <c r="N20" s="329">
        <v>227725.37</v>
      </c>
      <c r="O20" s="329">
        <v>0</v>
      </c>
      <c r="P20" s="330">
        <v>1562196.04</v>
      </c>
      <c r="Q20" s="330">
        <v>0</v>
      </c>
      <c r="R20" s="331" t="s">
        <v>1479</v>
      </c>
      <c r="S20" s="350"/>
      <c r="T20" s="272"/>
    </row>
    <row r="21" spans="1:20" ht="51">
      <c r="A21" s="68" t="s">
        <v>542</v>
      </c>
      <c r="B21" s="68"/>
      <c r="C21" s="69" t="s">
        <v>687</v>
      </c>
      <c r="D21" s="108">
        <v>45672</v>
      </c>
      <c r="E21" s="108" t="s">
        <v>1525</v>
      </c>
      <c r="F21" s="191" t="s">
        <v>19</v>
      </c>
      <c r="G21" s="191">
        <v>19538</v>
      </c>
      <c r="H21" s="68"/>
      <c r="I21" s="328" t="s">
        <v>2812</v>
      </c>
      <c r="J21" s="68"/>
      <c r="K21" s="68"/>
      <c r="L21" s="68"/>
      <c r="M21" s="68"/>
      <c r="N21" s="329">
        <v>209178.65</v>
      </c>
      <c r="O21" s="329">
        <v>0</v>
      </c>
      <c r="P21" s="330">
        <v>1434965.54</v>
      </c>
      <c r="Q21" s="330">
        <v>0</v>
      </c>
      <c r="R21" s="331" t="s">
        <v>1479</v>
      </c>
      <c r="S21" s="350"/>
      <c r="T21" s="272"/>
    </row>
    <row r="22" spans="1:20" ht="51">
      <c r="A22" s="68" t="s">
        <v>542</v>
      </c>
      <c r="B22" s="68"/>
      <c r="C22" s="69" t="s">
        <v>687</v>
      </c>
      <c r="D22" s="108">
        <v>45672</v>
      </c>
      <c r="E22" s="108" t="s">
        <v>1526</v>
      </c>
      <c r="F22" s="191" t="s">
        <v>19</v>
      </c>
      <c r="G22" s="191">
        <v>19591</v>
      </c>
      <c r="H22" s="68"/>
      <c r="I22" s="328" t="s">
        <v>2813</v>
      </c>
      <c r="J22" s="68"/>
      <c r="K22" s="68"/>
      <c r="L22" s="68"/>
      <c r="M22" s="68"/>
      <c r="N22" s="329">
        <v>1760118.66</v>
      </c>
      <c r="O22" s="329">
        <v>0</v>
      </c>
      <c r="P22" s="330">
        <v>12074414.01</v>
      </c>
      <c r="Q22" s="330">
        <v>0</v>
      </c>
      <c r="R22" s="331" t="s">
        <v>1479</v>
      </c>
      <c r="S22" s="350"/>
      <c r="T22" s="272"/>
    </row>
    <row r="23" spans="1:20" ht="51">
      <c r="A23" s="68" t="s">
        <v>542</v>
      </c>
      <c r="B23" s="68"/>
      <c r="C23" s="69" t="s">
        <v>687</v>
      </c>
      <c r="D23" s="108">
        <v>45672</v>
      </c>
      <c r="E23" s="108" t="s">
        <v>1527</v>
      </c>
      <c r="F23" s="191" t="s">
        <v>19</v>
      </c>
      <c r="G23" s="191">
        <v>19596</v>
      </c>
      <c r="H23" s="68"/>
      <c r="I23" s="328" t="s">
        <v>2814</v>
      </c>
      <c r="J23" s="68"/>
      <c r="K23" s="68"/>
      <c r="L23" s="68"/>
      <c r="M23" s="68"/>
      <c r="N23" s="329">
        <v>265406.07</v>
      </c>
      <c r="O23" s="329">
        <v>0</v>
      </c>
      <c r="P23" s="330">
        <v>1820685.64</v>
      </c>
      <c r="Q23" s="330">
        <v>0</v>
      </c>
      <c r="R23" s="331" t="s">
        <v>1479</v>
      </c>
      <c r="S23" s="350"/>
      <c r="T23" s="272"/>
    </row>
    <row r="24" spans="1:20" ht="63.75">
      <c r="A24" s="68" t="s">
        <v>542</v>
      </c>
      <c r="B24" s="68"/>
      <c r="C24" s="69" t="s">
        <v>687</v>
      </c>
      <c r="D24" s="108">
        <v>45672</v>
      </c>
      <c r="E24" s="108" t="s">
        <v>1528</v>
      </c>
      <c r="F24" s="191" t="s">
        <v>19</v>
      </c>
      <c r="G24" s="191">
        <v>19534</v>
      </c>
      <c r="H24" s="68"/>
      <c r="I24" s="328" t="s">
        <v>2815</v>
      </c>
      <c r="J24" s="68"/>
      <c r="K24" s="68"/>
      <c r="L24" s="68"/>
      <c r="M24" s="68"/>
      <c r="N24" s="329">
        <v>1406435.73</v>
      </c>
      <c r="O24" s="329">
        <v>0</v>
      </c>
      <c r="P24" s="330">
        <v>9648149.1099999994</v>
      </c>
      <c r="Q24" s="330">
        <v>0</v>
      </c>
      <c r="R24" s="331" t="s">
        <v>1479</v>
      </c>
      <c r="S24" s="350"/>
      <c r="T24" s="272"/>
    </row>
    <row r="25" spans="1:20" ht="63.75">
      <c r="A25" s="68" t="s">
        <v>542</v>
      </c>
      <c r="B25" s="68"/>
      <c r="C25" s="69" t="s">
        <v>687</v>
      </c>
      <c r="D25" s="108">
        <v>45672</v>
      </c>
      <c r="E25" s="108" t="s">
        <v>1529</v>
      </c>
      <c r="F25" s="191" t="s">
        <v>19</v>
      </c>
      <c r="G25" s="191">
        <v>19641</v>
      </c>
      <c r="H25" s="68"/>
      <c r="I25" s="328" t="s">
        <v>2816</v>
      </c>
      <c r="J25" s="68"/>
      <c r="K25" s="68"/>
      <c r="L25" s="68"/>
      <c r="M25" s="68"/>
      <c r="N25" s="329">
        <v>7731914.0899999999</v>
      </c>
      <c r="O25" s="329">
        <v>0</v>
      </c>
      <c r="P25" s="330">
        <v>53040930.659999996</v>
      </c>
      <c r="Q25" s="330">
        <v>0</v>
      </c>
      <c r="R25" s="331" t="s">
        <v>1479</v>
      </c>
      <c r="S25" s="350"/>
      <c r="T25" s="272"/>
    </row>
    <row r="26" spans="1:20" ht="51">
      <c r="A26" s="68" t="s">
        <v>542</v>
      </c>
      <c r="B26" s="68"/>
      <c r="C26" s="69" t="s">
        <v>687</v>
      </c>
      <c r="D26" s="108">
        <v>45672</v>
      </c>
      <c r="E26" s="108" t="s">
        <v>1530</v>
      </c>
      <c r="F26" s="191" t="s">
        <v>19</v>
      </c>
      <c r="G26" s="191">
        <v>19597</v>
      </c>
      <c r="H26" s="68"/>
      <c r="I26" s="328" t="s">
        <v>2817</v>
      </c>
      <c r="J26" s="68"/>
      <c r="K26" s="68"/>
      <c r="L26" s="68"/>
      <c r="M26" s="68"/>
      <c r="N26" s="329">
        <v>1219.5899999999999</v>
      </c>
      <c r="O26" s="329">
        <v>0</v>
      </c>
      <c r="P26" s="330">
        <v>8366.39</v>
      </c>
      <c r="Q26" s="330">
        <v>0</v>
      </c>
      <c r="R26" s="331" t="s">
        <v>1479</v>
      </c>
      <c r="S26" s="350"/>
      <c r="T26" s="272"/>
    </row>
    <row r="27" spans="1:20" ht="51">
      <c r="A27" s="68" t="s">
        <v>541</v>
      </c>
      <c r="B27" s="68"/>
      <c r="C27" s="69" t="s">
        <v>590</v>
      </c>
      <c r="D27" s="108">
        <v>45672</v>
      </c>
      <c r="E27" s="108" t="s">
        <v>1531</v>
      </c>
      <c r="F27" s="191" t="s">
        <v>22</v>
      </c>
      <c r="G27" s="191">
        <v>25967</v>
      </c>
      <c r="H27" s="68"/>
      <c r="I27" s="328" t="s">
        <v>2818</v>
      </c>
      <c r="J27" s="68"/>
      <c r="K27" s="68"/>
      <c r="L27" s="68"/>
      <c r="M27" s="68"/>
      <c r="N27" s="329">
        <v>0</v>
      </c>
      <c r="O27" s="329">
        <v>0</v>
      </c>
      <c r="P27" s="330">
        <v>0</v>
      </c>
      <c r="Q27" s="330">
        <v>0.02</v>
      </c>
      <c r="R27" s="331" t="s">
        <v>1479</v>
      </c>
      <c r="S27" s="350"/>
      <c r="T27" s="272"/>
    </row>
    <row r="28" spans="1:20" ht="76.5">
      <c r="A28" s="68">
        <v>513</v>
      </c>
      <c r="B28" s="68"/>
      <c r="C28" s="69" t="s">
        <v>160</v>
      </c>
      <c r="D28" s="108">
        <v>45674</v>
      </c>
      <c r="E28" s="108" t="s">
        <v>1532</v>
      </c>
      <c r="F28" s="191" t="s">
        <v>6</v>
      </c>
      <c r="G28" s="191">
        <v>2997082</v>
      </c>
      <c r="H28" s="68"/>
      <c r="I28" s="328" t="s">
        <v>2819</v>
      </c>
      <c r="J28" s="68"/>
      <c r="K28" s="68"/>
      <c r="L28" s="68"/>
      <c r="M28" s="68"/>
      <c r="N28" s="329">
        <v>0</v>
      </c>
      <c r="O28" s="329">
        <v>122854.98</v>
      </c>
      <c r="P28" s="330">
        <v>0</v>
      </c>
      <c r="Q28" s="330">
        <v>842785.16</v>
      </c>
      <c r="R28" s="331" t="s">
        <v>1479</v>
      </c>
      <c r="S28" s="350"/>
      <c r="T28" s="272"/>
    </row>
    <row r="29" spans="1:20" ht="76.5">
      <c r="A29" s="68">
        <v>291</v>
      </c>
      <c r="B29" s="68"/>
      <c r="C29" s="69" t="s">
        <v>119</v>
      </c>
      <c r="D29" s="108">
        <v>45674</v>
      </c>
      <c r="E29" s="108" t="s">
        <v>1533</v>
      </c>
      <c r="F29" s="191" t="s">
        <v>6</v>
      </c>
      <c r="G29" s="191">
        <v>2997086</v>
      </c>
      <c r="H29" s="68"/>
      <c r="I29" s="328" t="s">
        <v>2820</v>
      </c>
      <c r="J29" s="68"/>
      <c r="K29" s="68"/>
      <c r="L29" s="68"/>
      <c r="M29" s="68"/>
      <c r="N29" s="329">
        <v>0</v>
      </c>
      <c r="O29" s="329">
        <v>13900000</v>
      </c>
      <c r="P29" s="330">
        <v>0</v>
      </c>
      <c r="Q29" s="330">
        <v>95354000</v>
      </c>
      <c r="R29" s="331" t="s">
        <v>1479</v>
      </c>
      <c r="S29" s="350"/>
      <c r="T29" s="272"/>
    </row>
    <row r="30" spans="1:20" ht="76.5">
      <c r="A30" s="68">
        <v>585</v>
      </c>
      <c r="B30" s="68"/>
      <c r="C30" s="69" t="s">
        <v>171</v>
      </c>
      <c r="D30" s="108">
        <v>45674</v>
      </c>
      <c r="E30" s="108" t="s">
        <v>1534</v>
      </c>
      <c r="F30" s="191" t="s">
        <v>6</v>
      </c>
      <c r="G30" s="191">
        <v>1117142</v>
      </c>
      <c r="H30" s="68"/>
      <c r="I30" s="328" t="s">
        <v>2821</v>
      </c>
      <c r="J30" s="68"/>
      <c r="K30" s="68"/>
      <c r="L30" s="68"/>
      <c r="M30" s="68"/>
      <c r="N30" s="329">
        <v>0</v>
      </c>
      <c r="O30" s="329">
        <v>1880</v>
      </c>
      <c r="P30" s="330">
        <v>0</v>
      </c>
      <c r="Q30" s="330">
        <v>12896.8</v>
      </c>
      <c r="R30" s="331" t="s">
        <v>1479</v>
      </c>
      <c r="S30" s="350"/>
      <c r="T30" s="272"/>
    </row>
    <row r="31" spans="1:20" ht="51">
      <c r="A31" s="68" t="s">
        <v>541</v>
      </c>
      <c r="B31" s="68"/>
      <c r="C31" s="69" t="s">
        <v>590</v>
      </c>
      <c r="D31" s="108">
        <v>45674</v>
      </c>
      <c r="E31" s="108" t="s">
        <v>1535</v>
      </c>
      <c r="F31" s="191" t="s">
        <v>22</v>
      </c>
      <c r="G31" s="191">
        <v>25977</v>
      </c>
      <c r="H31" s="68"/>
      <c r="I31" s="328" t="s">
        <v>2822</v>
      </c>
      <c r="J31" s="68"/>
      <c r="K31" s="68"/>
      <c r="L31" s="68"/>
      <c r="M31" s="68"/>
      <c r="N31" s="329">
        <v>0</v>
      </c>
      <c r="O31" s="329">
        <v>0</v>
      </c>
      <c r="P31" s="330">
        <v>0.01</v>
      </c>
      <c r="Q31" s="330">
        <v>0</v>
      </c>
      <c r="R31" s="331" t="s">
        <v>1479</v>
      </c>
      <c r="S31" s="350"/>
      <c r="T31" s="272"/>
    </row>
    <row r="32" spans="1:20" ht="51">
      <c r="A32" s="68" t="s">
        <v>541</v>
      </c>
      <c r="B32" s="68"/>
      <c r="C32" s="69" t="s">
        <v>590</v>
      </c>
      <c r="D32" s="108">
        <v>45677</v>
      </c>
      <c r="E32" s="108" t="s">
        <v>1536</v>
      </c>
      <c r="F32" s="191" t="s">
        <v>22</v>
      </c>
      <c r="G32" s="191">
        <v>25991</v>
      </c>
      <c r="H32" s="68"/>
      <c r="I32" s="328" t="s">
        <v>2823</v>
      </c>
      <c r="J32" s="68"/>
      <c r="K32" s="68"/>
      <c r="L32" s="68"/>
      <c r="M32" s="68"/>
      <c r="N32" s="329">
        <v>0</v>
      </c>
      <c r="O32" s="329">
        <v>0</v>
      </c>
      <c r="P32" s="330">
        <v>0.01</v>
      </c>
      <c r="Q32" s="330">
        <v>0</v>
      </c>
      <c r="R32" s="331" t="s">
        <v>1479</v>
      </c>
      <c r="S32" s="350"/>
      <c r="T32" s="272"/>
    </row>
    <row r="33" spans="1:20" ht="51">
      <c r="A33" s="68" t="s">
        <v>542</v>
      </c>
      <c r="B33" s="68"/>
      <c r="C33" s="69" t="s">
        <v>687</v>
      </c>
      <c r="D33" s="108">
        <v>45678</v>
      </c>
      <c r="E33" s="108" t="s">
        <v>1537</v>
      </c>
      <c r="F33" s="191" t="s">
        <v>19</v>
      </c>
      <c r="G33" s="191">
        <v>19601</v>
      </c>
      <c r="H33" s="68"/>
      <c r="I33" s="328" t="s">
        <v>2824</v>
      </c>
      <c r="J33" s="68"/>
      <c r="K33" s="68"/>
      <c r="L33" s="68"/>
      <c r="M33" s="68"/>
      <c r="N33" s="329">
        <v>114467.82</v>
      </c>
      <c r="O33" s="329">
        <v>0</v>
      </c>
      <c r="P33" s="330">
        <v>785249.25</v>
      </c>
      <c r="Q33" s="330">
        <v>0</v>
      </c>
      <c r="R33" s="331" t="s">
        <v>1479</v>
      </c>
      <c r="S33" s="350"/>
      <c r="T33" s="272"/>
    </row>
    <row r="34" spans="1:20" ht="76.5">
      <c r="A34" s="68" t="s">
        <v>542</v>
      </c>
      <c r="B34" s="68"/>
      <c r="C34" s="69" t="s">
        <v>687</v>
      </c>
      <c r="D34" s="108">
        <v>45678</v>
      </c>
      <c r="E34" s="108" t="s">
        <v>1538</v>
      </c>
      <c r="F34" s="191" t="s">
        <v>12</v>
      </c>
      <c r="G34" s="191">
        <v>19581</v>
      </c>
      <c r="H34" s="68"/>
      <c r="I34" s="328" t="s">
        <v>2825</v>
      </c>
      <c r="J34" s="68"/>
      <c r="K34" s="68"/>
      <c r="L34" s="68"/>
      <c r="M34" s="68"/>
      <c r="N34" s="329">
        <v>10</v>
      </c>
      <c r="O34" s="329">
        <v>0</v>
      </c>
      <c r="P34" s="330">
        <v>68.599999999999994</v>
      </c>
      <c r="Q34" s="330">
        <v>0</v>
      </c>
      <c r="R34" s="331" t="s">
        <v>1479</v>
      </c>
      <c r="S34" s="350"/>
      <c r="T34" s="272"/>
    </row>
    <row r="35" spans="1:20" ht="89.25">
      <c r="A35" s="68" t="s">
        <v>542</v>
      </c>
      <c r="B35" s="68"/>
      <c r="C35" s="69" t="s">
        <v>687</v>
      </c>
      <c r="D35" s="108">
        <v>45678</v>
      </c>
      <c r="E35" s="108" t="s">
        <v>1539</v>
      </c>
      <c r="F35" s="191" t="s">
        <v>19</v>
      </c>
      <c r="G35" s="191">
        <v>19636</v>
      </c>
      <c r="H35" s="68"/>
      <c r="I35" s="328" t="s">
        <v>2826</v>
      </c>
      <c r="J35" s="68"/>
      <c r="K35" s="68"/>
      <c r="L35" s="68"/>
      <c r="M35" s="68"/>
      <c r="N35" s="329">
        <v>24586879.41</v>
      </c>
      <c r="O35" s="329">
        <v>0</v>
      </c>
      <c r="P35" s="330">
        <v>168665992.75</v>
      </c>
      <c r="Q35" s="330">
        <v>0</v>
      </c>
      <c r="R35" s="331" t="s">
        <v>1479</v>
      </c>
      <c r="S35" s="350"/>
      <c r="T35" s="272"/>
    </row>
    <row r="36" spans="1:20" ht="89.25">
      <c r="A36" s="68" t="s">
        <v>542</v>
      </c>
      <c r="B36" s="68"/>
      <c r="C36" s="69" t="s">
        <v>687</v>
      </c>
      <c r="D36" s="108">
        <v>45678</v>
      </c>
      <c r="E36" s="108" t="s">
        <v>1540</v>
      </c>
      <c r="F36" s="191" t="s">
        <v>12</v>
      </c>
      <c r="G36" s="191">
        <v>19636</v>
      </c>
      <c r="H36" s="68"/>
      <c r="I36" s="328" t="s">
        <v>2827</v>
      </c>
      <c r="J36" s="68"/>
      <c r="K36" s="68"/>
      <c r="L36" s="68"/>
      <c r="M36" s="68"/>
      <c r="N36" s="329">
        <v>10</v>
      </c>
      <c r="O36" s="329">
        <v>0</v>
      </c>
      <c r="P36" s="330">
        <v>68.599999999999994</v>
      </c>
      <c r="Q36" s="330">
        <v>0</v>
      </c>
      <c r="R36" s="331" t="s">
        <v>1479</v>
      </c>
      <c r="S36" s="350"/>
      <c r="T36" s="272"/>
    </row>
    <row r="37" spans="1:20" ht="76.5">
      <c r="A37" s="68" t="s">
        <v>542</v>
      </c>
      <c r="B37" s="68"/>
      <c r="C37" s="69" t="s">
        <v>687</v>
      </c>
      <c r="D37" s="108">
        <v>45678</v>
      </c>
      <c r="E37" s="108" t="s">
        <v>1541</v>
      </c>
      <c r="F37" s="191" t="s">
        <v>12</v>
      </c>
      <c r="G37" s="191">
        <v>19608</v>
      </c>
      <c r="H37" s="68"/>
      <c r="I37" s="328" t="s">
        <v>2828</v>
      </c>
      <c r="J37" s="68"/>
      <c r="K37" s="68"/>
      <c r="L37" s="68"/>
      <c r="M37" s="68"/>
      <c r="N37" s="329">
        <v>10</v>
      </c>
      <c r="O37" s="329">
        <v>0</v>
      </c>
      <c r="P37" s="330">
        <v>68.599999999999994</v>
      </c>
      <c r="Q37" s="330">
        <v>0</v>
      </c>
      <c r="R37" s="331" t="s">
        <v>1479</v>
      </c>
      <c r="S37" s="350"/>
      <c r="T37" s="272"/>
    </row>
    <row r="38" spans="1:20" ht="76.5">
      <c r="A38" s="68" t="s">
        <v>542</v>
      </c>
      <c r="B38" s="68"/>
      <c r="C38" s="69" t="s">
        <v>687</v>
      </c>
      <c r="D38" s="108">
        <v>45678</v>
      </c>
      <c r="E38" s="108" t="s">
        <v>1542</v>
      </c>
      <c r="F38" s="191" t="s">
        <v>12</v>
      </c>
      <c r="G38" s="191">
        <v>19580</v>
      </c>
      <c r="H38" s="68"/>
      <c r="I38" s="328" t="s">
        <v>2829</v>
      </c>
      <c r="J38" s="68"/>
      <c r="K38" s="68"/>
      <c r="L38" s="68"/>
      <c r="M38" s="68"/>
      <c r="N38" s="329">
        <v>10</v>
      </c>
      <c r="O38" s="329">
        <v>0</v>
      </c>
      <c r="P38" s="330">
        <v>68.599999999999994</v>
      </c>
      <c r="Q38" s="330">
        <v>0</v>
      </c>
      <c r="R38" s="331" t="s">
        <v>1479</v>
      </c>
      <c r="S38" s="350"/>
      <c r="T38" s="272"/>
    </row>
    <row r="39" spans="1:20" ht="51">
      <c r="A39" s="68" t="s">
        <v>541</v>
      </c>
      <c r="B39" s="68"/>
      <c r="C39" s="69" t="s">
        <v>590</v>
      </c>
      <c r="D39" s="108">
        <v>45678</v>
      </c>
      <c r="E39" s="108" t="s">
        <v>1543</v>
      </c>
      <c r="F39" s="191" t="s">
        <v>22</v>
      </c>
      <c r="G39" s="191">
        <v>25996</v>
      </c>
      <c r="H39" s="68"/>
      <c r="I39" s="328" t="s">
        <v>2830</v>
      </c>
      <c r="J39" s="68"/>
      <c r="K39" s="68"/>
      <c r="L39" s="68"/>
      <c r="M39" s="68"/>
      <c r="N39" s="329">
        <v>0</v>
      </c>
      <c r="O39" s="329">
        <v>0</v>
      </c>
      <c r="P39" s="330">
        <v>0</v>
      </c>
      <c r="Q39" s="330">
        <v>0.02</v>
      </c>
      <c r="R39" s="331" t="s">
        <v>1479</v>
      </c>
      <c r="S39" s="350"/>
      <c r="T39" s="272"/>
    </row>
    <row r="40" spans="1:20" ht="51">
      <c r="A40" s="68" t="s">
        <v>542</v>
      </c>
      <c r="B40" s="68"/>
      <c r="C40" s="69" t="s">
        <v>687</v>
      </c>
      <c r="D40" s="108">
        <v>45680</v>
      </c>
      <c r="E40" s="108" t="s">
        <v>1544</v>
      </c>
      <c r="F40" s="191" t="s">
        <v>19</v>
      </c>
      <c r="G40" s="191">
        <v>19594</v>
      </c>
      <c r="H40" s="68"/>
      <c r="I40" s="328" t="s">
        <v>2831</v>
      </c>
      <c r="J40" s="68"/>
      <c r="K40" s="68"/>
      <c r="L40" s="68"/>
      <c r="M40" s="68"/>
      <c r="N40" s="329">
        <v>3149185.63</v>
      </c>
      <c r="O40" s="329">
        <v>0</v>
      </c>
      <c r="P40" s="330">
        <v>21603413.420000002</v>
      </c>
      <c r="Q40" s="330">
        <v>0</v>
      </c>
      <c r="R40" s="331" t="s">
        <v>1479</v>
      </c>
      <c r="S40" s="350"/>
      <c r="T40" s="272"/>
    </row>
    <row r="41" spans="1:20" ht="76.5">
      <c r="A41" s="68">
        <v>513</v>
      </c>
      <c r="B41" s="68"/>
      <c r="C41" s="69" t="s">
        <v>160</v>
      </c>
      <c r="D41" s="108">
        <v>45680</v>
      </c>
      <c r="E41" s="108" t="s">
        <v>1545</v>
      </c>
      <c r="F41" s="191" t="s">
        <v>6</v>
      </c>
      <c r="G41" s="191">
        <v>3002675</v>
      </c>
      <c r="H41" s="68"/>
      <c r="I41" s="328" t="s">
        <v>2832</v>
      </c>
      <c r="J41" s="68"/>
      <c r="K41" s="68"/>
      <c r="L41" s="68"/>
      <c r="M41" s="68"/>
      <c r="N41" s="329">
        <v>0</v>
      </c>
      <c r="O41" s="329">
        <v>32073.24</v>
      </c>
      <c r="P41" s="330">
        <v>0</v>
      </c>
      <c r="Q41" s="330">
        <v>220022.43</v>
      </c>
      <c r="R41" s="331" t="s">
        <v>1479</v>
      </c>
      <c r="S41" s="350"/>
      <c r="T41" s="272"/>
    </row>
    <row r="42" spans="1:20" ht="76.5">
      <c r="A42" s="68">
        <v>348</v>
      </c>
      <c r="B42" s="68"/>
      <c r="C42" s="69" t="s">
        <v>143</v>
      </c>
      <c r="D42" s="108">
        <v>45680</v>
      </c>
      <c r="E42" s="108" t="s">
        <v>1546</v>
      </c>
      <c r="F42" s="191" t="s">
        <v>6</v>
      </c>
      <c r="G42" s="191">
        <v>1117514</v>
      </c>
      <c r="H42" s="68"/>
      <c r="I42" s="328" t="s">
        <v>2833</v>
      </c>
      <c r="J42" s="68"/>
      <c r="K42" s="68"/>
      <c r="L42" s="68"/>
      <c r="M42" s="68"/>
      <c r="N42" s="329">
        <v>0</v>
      </c>
      <c r="O42" s="329">
        <v>40000</v>
      </c>
      <c r="P42" s="330">
        <v>0</v>
      </c>
      <c r="Q42" s="330">
        <v>274400</v>
      </c>
      <c r="R42" s="331" t="s">
        <v>1479</v>
      </c>
      <c r="S42" s="350"/>
      <c r="T42" s="272"/>
    </row>
    <row r="43" spans="1:20" ht="76.5">
      <c r="A43" s="68">
        <v>348</v>
      </c>
      <c r="B43" s="68"/>
      <c r="C43" s="69" t="s">
        <v>143</v>
      </c>
      <c r="D43" s="108">
        <v>45680</v>
      </c>
      <c r="E43" s="108" t="s">
        <v>1547</v>
      </c>
      <c r="F43" s="191" t="s">
        <v>10</v>
      </c>
      <c r="G43" s="191">
        <v>1117515</v>
      </c>
      <c r="H43" s="68"/>
      <c r="I43" s="328" t="s">
        <v>2834</v>
      </c>
      <c r="J43" s="68"/>
      <c r="K43" s="68"/>
      <c r="L43" s="68"/>
      <c r="M43" s="68"/>
      <c r="N43" s="329">
        <v>8.75</v>
      </c>
      <c r="O43" s="329">
        <v>0</v>
      </c>
      <c r="P43" s="330">
        <v>60.03</v>
      </c>
      <c r="Q43" s="330">
        <v>0</v>
      </c>
      <c r="R43" s="331" t="s">
        <v>1479</v>
      </c>
      <c r="S43" s="350"/>
      <c r="T43" s="272"/>
    </row>
    <row r="44" spans="1:20" ht="51">
      <c r="A44" s="68" t="s">
        <v>541</v>
      </c>
      <c r="B44" s="68"/>
      <c r="C44" s="69" t="s">
        <v>590</v>
      </c>
      <c r="D44" s="108">
        <v>45681</v>
      </c>
      <c r="E44" s="108" t="s">
        <v>1548</v>
      </c>
      <c r="F44" s="191" t="s">
        <v>22</v>
      </c>
      <c r="G44" s="191">
        <v>26014</v>
      </c>
      <c r="H44" s="68"/>
      <c r="I44" s="328" t="s">
        <v>2835</v>
      </c>
      <c r="J44" s="68"/>
      <c r="K44" s="68"/>
      <c r="L44" s="68"/>
      <c r="M44" s="68"/>
      <c r="N44" s="329">
        <v>0</v>
      </c>
      <c r="O44" s="329">
        <v>0</v>
      </c>
      <c r="P44" s="330">
        <v>0</v>
      </c>
      <c r="Q44" s="330">
        <v>0.01</v>
      </c>
      <c r="R44" s="331" t="s">
        <v>1479</v>
      </c>
      <c r="S44" s="350"/>
      <c r="T44" s="272"/>
    </row>
    <row r="45" spans="1:20" ht="51">
      <c r="A45" s="68" t="s">
        <v>541</v>
      </c>
      <c r="B45" s="68"/>
      <c r="C45" s="69" t="s">
        <v>590</v>
      </c>
      <c r="D45" s="108">
        <v>45683</v>
      </c>
      <c r="E45" s="108" t="s">
        <v>1549</v>
      </c>
      <c r="F45" s="191" t="s">
        <v>22</v>
      </c>
      <c r="G45" s="191">
        <v>26023</v>
      </c>
      <c r="H45" s="68"/>
      <c r="I45" s="328" t="s">
        <v>2836</v>
      </c>
      <c r="J45" s="68"/>
      <c r="K45" s="68"/>
      <c r="L45" s="68"/>
      <c r="M45" s="68"/>
      <c r="N45" s="329">
        <v>0</v>
      </c>
      <c r="O45" s="329">
        <v>0</v>
      </c>
      <c r="P45" s="330">
        <v>0.01</v>
      </c>
      <c r="Q45" s="330">
        <v>0</v>
      </c>
      <c r="R45" s="331" t="s">
        <v>1479</v>
      </c>
      <c r="S45" s="350"/>
      <c r="T45" s="272"/>
    </row>
    <row r="46" spans="1:20" ht="51">
      <c r="A46" s="68" t="s">
        <v>541</v>
      </c>
      <c r="B46" s="68"/>
      <c r="C46" s="69" t="s">
        <v>590</v>
      </c>
      <c r="D46" s="108">
        <v>45684</v>
      </c>
      <c r="E46" s="108" t="s">
        <v>1550</v>
      </c>
      <c r="F46" s="191" t="s">
        <v>22</v>
      </c>
      <c r="G46" s="191">
        <v>26028</v>
      </c>
      <c r="H46" s="68"/>
      <c r="I46" s="328" t="s">
        <v>2837</v>
      </c>
      <c r="J46" s="68"/>
      <c r="K46" s="68"/>
      <c r="L46" s="68"/>
      <c r="M46" s="68"/>
      <c r="N46" s="329">
        <v>0</v>
      </c>
      <c r="O46" s="329">
        <v>0</v>
      </c>
      <c r="P46" s="330">
        <v>0</v>
      </c>
      <c r="Q46" s="330">
        <v>0.01</v>
      </c>
      <c r="R46" s="331" t="s">
        <v>1479</v>
      </c>
      <c r="S46" s="350"/>
      <c r="T46" s="272"/>
    </row>
    <row r="47" spans="1:20" ht="51">
      <c r="A47" s="68" t="s">
        <v>542</v>
      </c>
      <c r="B47" s="68"/>
      <c r="C47" s="69" t="s">
        <v>687</v>
      </c>
      <c r="D47" s="108">
        <v>45685</v>
      </c>
      <c r="E47" s="108" t="s">
        <v>1551</v>
      </c>
      <c r="F47" s="191" t="s">
        <v>19</v>
      </c>
      <c r="G47" s="191">
        <v>19598</v>
      </c>
      <c r="H47" s="68"/>
      <c r="I47" s="328" t="s">
        <v>2838</v>
      </c>
      <c r="J47" s="68"/>
      <c r="K47" s="68"/>
      <c r="L47" s="68"/>
      <c r="M47" s="68"/>
      <c r="N47" s="329">
        <v>1443822.92</v>
      </c>
      <c r="O47" s="329">
        <v>0</v>
      </c>
      <c r="P47" s="330">
        <v>9904625.2300000004</v>
      </c>
      <c r="Q47" s="330">
        <v>0</v>
      </c>
      <c r="R47" s="331" t="s">
        <v>1479</v>
      </c>
      <c r="S47" s="350"/>
      <c r="T47" s="272"/>
    </row>
    <row r="48" spans="1:20" ht="51">
      <c r="A48" s="68" t="s">
        <v>542</v>
      </c>
      <c r="B48" s="68"/>
      <c r="C48" s="69" t="s">
        <v>687</v>
      </c>
      <c r="D48" s="108">
        <v>45685</v>
      </c>
      <c r="E48" s="108" t="s">
        <v>1552</v>
      </c>
      <c r="F48" s="191" t="s">
        <v>19</v>
      </c>
      <c r="G48" s="191">
        <v>19542</v>
      </c>
      <c r="H48" s="68"/>
      <c r="I48" s="328" t="s">
        <v>2839</v>
      </c>
      <c r="J48" s="68"/>
      <c r="K48" s="68"/>
      <c r="L48" s="68"/>
      <c r="M48" s="68"/>
      <c r="N48" s="329">
        <v>451022.98</v>
      </c>
      <c r="O48" s="329">
        <v>0</v>
      </c>
      <c r="P48" s="330">
        <v>3094017.64</v>
      </c>
      <c r="Q48" s="330">
        <v>0</v>
      </c>
      <c r="R48" s="331" t="s">
        <v>1479</v>
      </c>
      <c r="S48" s="350"/>
      <c r="T48" s="272"/>
    </row>
    <row r="49" spans="1:20" ht="51">
      <c r="A49" s="68" t="s">
        <v>541</v>
      </c>
      <c r="B49" s="68"/>
      <c r="C49" s="69" t="s">
        <v>590</v>
      </c>
      <c r="D49" s="108">
        <v>45685</v>
      </c>
      <c r="E49" s="108" t="s">
        <v>1553</v>
      </c>
      <c r="F49" s="191" t="s">
        <v>22</v>
      </c>
      <c r="G49" s="191">
        <v>26033</v>
      </c>
      <c r="H49" s="68"/>
      <c r="I49" s="328" t="s">
        <v>2840</v>
      </c>
      <c r="J49" s="68"/>
      <c r="K49" s="68"/>
      <c r="L49" s="68"/>
      <c r="M49" s="68"/>
      <c r="N49" s="329">
        <v>0</v>
      </c>
      <c r="O49" s="329">
        <v>0</v>
      </c>
      <c r="P49" s="330">
        <v>0.01</v>
      </c>
      <c r="Q49" s="330">
        <v>0</v>
      </c>
      <c r="R49" s="331" t="s">
        <v>1479</v>
      </c>
      <c r="S49" s="350"/>
      <c r="T49" s="272"/>
    </row>
    <row r="50" spans="1:20" ht="51">
      <c r="A50" s="68" t="s">
        <v>541</v>
      </c>
      <c r="B50" s="68"/>
      <c r="C50" s="69" t="s">
        <v>590</v>
      </c>
      <c r="D50" s="108">
        <v>45686</v>
      </c>
      <c r="E50" s="108" t="s">
        <v>1554</v>
      </c>
      <c r="F50" s="191" t="s">
        <v>22</v>
      </c>
      <c r="G50" s="191">
        <v>26037</v>
      </c>
      <c r="H50" s="68"/>
      <c r="I50" s="328" t="s">
        <v>2841</v>
      </c>
      <c r="J50" s="68"/>
      <c r="K50" s="68"/>
      <c r="L50" s="68"/>
      <c r="M50" s="68"/>
      <c r="N50" s="329">
        <v>0</v>
      </c>
      <c r="O50" s="329">
        <v>0</v>
      </c>
      <c r="P50" s="330">
        <v>0</v>
      </c>
      <c r="Q50" s="330">
        <v>0.01</v>
      </c>
      <c r="R50" s="331" t="s">
        <v>1479</v>
      </c>
      <c r="S50" s="350"/>
      <c r="T50" s="272"/>
    </row>
    <row r="51" spans="1:20" ht="63.75">
      <c r="A51" s="68">
        <v>291</v>
      </c>
      <c r="B51" s="68"/>
      <c r="C51" s="69" t="s">
        <v>119</v>
      </c>
      <c r="D51" s="108">
        <v>45687</v>
      </c>
      <c r="E51" s="108" t="s">
        <v>1555</v>
      </c>
      <c r="F51" s="191" t="s">
        <v>6</v>
      </c>
      <c r="G51" s="191">
        <v>3011179</v>
      </c>
      <c r="H51" s="68"/>
      <c r="I51" s="328" t="s">
        <v>2842</v>
      </c>
      <c r="J51" s="68"/>
      <c r="K51" s="68"/>
      <c r="L51" s="68"/>
      <c r="M51" s="68"/>
      <c r="N51" s="329">
        <v>0</v>
      </c>
      <c r="O51" s="329">
        <v>1512757.99</v>
      </c>
      <c r="P51" s="330">
        <v>0</v>
      </c>
      <c r="Q51" s="330">
        <v>10377519.810000001</v>
      </c>
      <c r="R51" s="331" t="s">
        <v>1479</v>
      </c>
      <c r="S51" s="350"/>
      <c r="T51" s="272"/>
    </row>
    <row r="52" spans="1:20" ht="51">
      <c r="A52" s="68" t="s">
        <v>541</v>
      </c>
      <c r="B52" s="68"/>
      <c r="C52" s="69" t="s">
        <v>590</v>
      </c>
      <c r="D52" s="108">
        <v>45687</v>
      </c>
      <c r="E52" s="108" t="s">
        <v>1556</v>
      </c>
      <c r="F52" s="191" t="s">
        <v>22</v>
      </c>
      <c r="G52" s="191">
        <v>26043</v>
      </c>
      <c r="H52" s="68"/>
      <c r="I52" s="328" t="s">
        <v>2843</v>
      </c>
      <c r="J52" s="68"/>
      <c r="K52" s="68"/>
      <c r="L52" s="68"/>
      <c r="M52" s="68"/>
      <c r="N52" s="329">
        <v>0</v>
      </c>
      <c r="O52" s="329">
        <v>0</v>
      </c>
      <c r="P52" s="330">
        <v>0.01</v>
      </c>
      <c r="Q52" s="330">
        <v>0</v>
      </c>
      <c r="R52" s="331" t="s">
        <v>1479</v>
      </c>
      <c r="S52" s="350"/>
      <c r="T52" s="272"/>
    </row>
    <row r="53" spans="1:20" ht="51">
      <c r="A53" s="68" t="s">
        <v>542</v>
      </c>
      <c r="B53" s="68"/>
      <c r="C53" s="69" t="s">
        <v>687</v>
      </c>
      <c r="D53" s="108">
        <v>45691</v>
      </c>
      <c r="E53" s="108" t="s">
        <v>1557</v>
      </c>
      <c r="F53" s="191" t="s">
        <v>19</v>
      </c>
      <c r="G53" s="191">
        <v>19616</v>
      </c>
      <c r="H53" s="68"/>
      <c r="I53" s="328" t="s">
        <v>5151</v>
      </c>
      <c r="J53" s="68"/>
      <c r="K53" s="68"/>
      <c r="L53" s="68"/>
      <c r="M53" s="68"/>
      <c r="N53" s="329">
        <v>4983459.5199999996</v>
      </c>
      <c r="O53" s="329">
        <v>0</v>
      </c>
      <c r="P53" s="330">
        <v>34186532.310000002</v>
      </c>
      <c r="Q53" s="330">
        <v>0</v>
      </c>
      <c r="R53" s="331" t="s">
        <v>1479</v>
      </c>
      <c r="S53" s="350"/>
      <c r="T53" s="272"/>
    </row>
    <row r="54" spans="1:20" ht="51">
      <c r="A54" s="68" t="s">
        <v>542</v>
      </c>
      <c r="B54" s="68"/>
      <c r="C54" s="69" t="s">
        <v>687</v>
      </c>
      <c r="D54" s="108">
        <v>45691</v>
      </c>
      <c r="E54" s="108" t="s">
        <v>1558</v>
      </c>
      <c r="F54" s="191" t="s">
        <v>19</v>
      </c>
      <c r="G54" s="191">
        <v>19614</v>
      </c>
      <c r="H54" s="68"/>
      <c r="I54" s="328" t="s">
        <v>5152</v>
      </c>
      <c r="J54" s="68"/>
      <c r="K54" s="68"/>
      <c r="L54" s="68"/>
      <c r="M54" s="68"/>
      <c r="N54" s="329">
        <v>4483815.2699999996</v>
      </c>
      <c r="O54" s="329">
        <v>0</v>
      </c>
      <c r="P54" s="330">
        <v>30758972.75</v>
      </c>
      <c r="Q54" s="330">
        <v>0</v>
      </c>
      <c r="R54" s="331" t="s">
        <v>1479</v>
      </c>
      <c r="S54" s="350"/>
      <c r="T54" s="272"/>
    </row>
    <row r="55" spans="1:20" ht="51">
      <c r="A55" s="68" t="s">
        <v>542</v>
      </c>
      <c r="B55" s="68"/>
      <c r="C55" s="69" t="s">
        <v>687</v>
      </c>
      <c r="D55" s="108">
        <v>45691</v>
      </c>
      <c r="E55" s="108" t="s">
        <v>1559</v>
      </c>
      <c r="F55" s="191" t="s">
        <v>19</v>
      </c>
      <c r="G55" s="191">
        <v>19615</v>
      </c>
      <c r="H55" s="68"/>
      <c r="I55" s="328" t="s">
        <v>5153</v>
      </c>
      <c r="J55" s="68"/>
      <c r="K55" s="68"/>
      <c r="L55" s="68"/>
      <c r="M55" s="68"/>
      <c r="N55" s="329">
        <v>1288445.9099999999</v>
      </c>
      <c r="O55" s="329">
        <v>0</v>
      </c>
      <c r="P55" s="330">
        <v>8838738.9399999995</v>
      </c>
      <c r="Q55" s="330">
        <v>0</v>
      </c>
      <c r="R55" s="331" t="s">
        <v>1479</v>
      </c>
      <c r="S55" s="350"/>
      <c r="T55" s="272"/>
    </row>
    <row r="56" spans="1:20" ht="51">
      <c r="A56" s="68">
        <v>46</v>
      </c>
      <c r="B56" s="68"/>
      <c r="C56" s="69" t="s">
        <v>1367</v>
      </c>
      <c r="D56" s="108">
        <v>45693</v>
      </c>
      <c r="E56" s="108" t="s">
        <v>1560</v>
      </c>
      <c r="F56" s="191" t="s">
        <v>3</v>
      </c>
      <c r="G56" s="191">
        <v>2256658</v>
      </c>
      <c r="H56" s="68"/>
      <c r="I56" s="328" t="s">
        <v>5154</v>
      </c>
      <c r="J56" s="68"/>
      <c r="K56" s="68"/>
      <c r="L56" s="68"/>
      <c r="M56" s="68"/>
      <c r="N56" s="329">
        <v>0</v>
      </c>
      <c r="O56" s="329">
        <v>7.29</v>
      </c>
      <c r="P56" s="330">
        <v>0</v>
      </c>
      <c r="Q56" s="330">
        <v>50.01</v>
      </c>
      <c r="R56" s="331" t="s">
        <v>1479</v>
      </c>
      <c r="S56" s="350"/>
      <c r="T56" s="272"/>
    </row>
    <row r="57" spans="1:20" ht="63.75">
      <c r="A57" s="68" t="s">
        <v>542</v>
      </c>
      <c r="B57" s="68"/>
      <c r="C57" s="69" t="s">
        <v>687</v>
      </c>
      <c r="D57" s="108">
        <v>45693</v>
      </c>
      <c r="E57" s="108" t="s">
        <v>1561</v>
      </c>
      <c r="F57" s="191" t="s">
        <v>19</v>
      </c>
      <c r="G57" s="191">
        <v>19670</v>
      </c>
      <c r="H57" s="68"/>
      <c r="I57" s="328" t="s">
        <v>5155</v>
      </c>
      <c r="J57" s="68"/>
      <c r="K57" s="68"/>
      <c r="L57" s="68"/>
      <c r="M57" s="68"/>
      <c r="N57" s="329">
        <v>5943169.9100000001</v>
      </c>
      <c r="O57" s="329">
        <v>0</v>
      </c>
      <c r="P57" s="330">
        <v>40770145.579999998</v>
      </c>
      <c r="Q57" s="330">
        <v>0</v>
      </c>
      <c r="R57" s="331" t="s">
        <v>1479</v>
      </c>
      <c r="S57" s="350"/>
      <c r="T57" s="272"/>
    </row>
    <row r="58" spans="1:20" ht="51">
      <c r="A58" s="68" t="s">
        <v>542</v>
      </c>
      <c r="B58" s="68"/>
      <c r="C58" s="69" t="s">
        <v>687</v>
      </c>
      <c r="D58" s="108">
        <v>45694</v>
      </c>
      <c r="E58" s="108" t="s">
        <v>1562</v>
      </c>
      <c r="F58" s="191" t="s">
        <v>19</v>
      </c>
      <c r="G58" s="191">
        <v>19647</v>
      </c>
      <c r="H58" s="68"/>
      <c r="I58" s="328" t="s">
        <v>5156</v>
      </c>
      <c r="J58" s="68"/>
      <c r="K58" s="68"/>
      <c r="L58" s="68"/>
      <c r="M58" s="68"/>
      <c r="N58" s="329">
        <v>21399.71</v>
      </c>
      <c r="O58" s="329">
        <v>0</v>
      </c>
      <c r="P58" s="330">
        <v>146802.01</v>
      </c>
      <c r="Q58" s="330">
        <v>0</v>
      </c>
      <c r="R58" s="331" t="s">
        <v>1479</v>
      </c>
      <c r="S58" s="350"/>
      <c r="T58" s="272"/>
    </row>
    <row r="59" spans="1:20" ht="51">
      <c r="A59" s="68" t="s">
        <v>542</v>
      </c>
      <c r="B59" s="68"/>
      <c r="C59" s="69" t="s">
        <v>687</v>
      </c>
      <c r="D59" s="108">
        <v>45694</v>
      </c>
      <c r="E59" s="108"/>
      <c r="F59" s="191" t="s">
        <v>19</v>
      </c>
      <c r="G59" s="191">
        <v>19646</v>
      </c>
      <c r="H59" s="68"/>
      <c r="I59" s="328" t="s">
        <v>5157</v>
      </c>
      <c r="J59" s="68"/>
      <c r="K59" s="68"/>
      <c r="L59" s="68"/>
      <c r="M59" s="68"/>
      <c r="N59" s="329">
        <v>67938.240000000005</v>
      </c>
      <c r="O59" s="329">
        <v>0</v>
      </c>
      <c r="P59" s="330">
        <v>466056.33</v>
      </c>
      <c r="Q59" s="330">
        <v>0</v>
      </c>
      <c r="R59" s="331" t="s">
        <v>1479</v>
      </c>
      <c r="S59" s="350"/>
      <c r="T59" s="272"/>
    </row>
    <row r="60" spans="1:20" ht="63.75">
      <c r="A60" s="68">
        <v>291</v>
      </c>
      <c r="B60" s="68"/>
      <c r="C60" s="69" t="s">
        <v>119</v>
      </c>
      <c r="D60" s="108">
        <v>45694</v>
      </c>
      <c r="E60" s="108"/>
      <c r="F60" s="191" t="s">
        <v>6</v>
      </c>
      <c r="G60" s="191">
        <v>3021142</v>
      </c>
      <c r="H60" s="68"/>
      <c r="I60" s="328" t="s">
        <v>5158</v>
      </c>
      <c r="J60" s="68"/>
      <c r="K60" s="68"/>
      <c r="L60" s="68"/>
      <c r="M60" s="68"/>
      <c r="N60" s="329">
        <v>0</v>
      </c>
      <c r="O60" s="329">
        <v>472162.97</v>
      </c>
      <c r="P60" s="330">
        <v>0</v>
      </c>
      <c r="Q60" s="330">
        <v>3239037.97</v>
      </c>
      <c r="R60" s="331" t="s">
        <v>1479</v>
      </c>
      <c r="S60" s="350"/>
      <c r="T60" s="272"/>
    </row>
    <row r="61" spans="1:20" ht="63.75">
      <c r="A61" s="68" t="s">
        <v>542</v>
      </c>
      <c r="B61" s="68"/>
      <c r="C61" s="69" t="s">
        <v>687</v>
      </c>
      <c r="D61" s="108">
        <v>45695</v>
      </c>
      <c r="E61" s="108"/>
      <c r="F61" s="191" t="s">
        <v>19</v>
      </c>
      <c r="G61" s="191">
        <v>19701</v>
      </c>
      <c r="H61" s="68"/>
      <c r="I61" s="328" t="s">
        <v>5159</v>
      </c>
      <c r="J61" s="68"/>
      <c r="K61" s="68"/>
      <c r="L61" s="68"/>
      <c r="M61" s="68"/>
      <c r="N61" s="329">
        <v>988999.45</v>
      </c>
      <c r="O61" s="329">
        <v>0</v>
      </c>
      <c r="P61" s="330">
        <v>6784536.2300000004</v>
      </c>
      <c r="Q61" s="330">
        <v>0</v>
      </c>
      <c r="R61" s="331" t="s">
        <v>1479</v>
      </c>
      <c r="S61" s="350"/>
      <c r="T61" s="272"/>
    </row>
    <row r="62" spans="1:20" ht="51">
      <c r="A62" s="68" t="s">
        <v>541</v>
      </c>
      <c r="B62" s="68"/>
      <c r="C62" s="69" t="s">
        <v>590</v>
      </c>
      <c r="D62" s="108">
        <v>45695</v>
      </c>
      <c r="E62" s="108"/>
      <c r="F62" s="191" t="s">
        <v>22</v>
      </c>
      <c r="G62" s="191">
        <v>26079</v>
      </c>
      <c r="H62" s="68"/>
      <c r="I62" s="328" t="s">
        <v>5160</v>
      </c>
      <c r="J62" s="68"/>
      <c r="K62" s="68"/>
      <c r="L62" s="68"/>
      <c r="M62" s="68"/>
      <c r="N62" s="329">
        <v>0</v>
      </c>
      <c r="O62" s="329">
        <v>0</v>
      </c>
      <c r="P62" s="330">
        <v>0</v>
      </c>
      <c r="Q62" s="330">
        <v>0.02</v>
      </c>
      <c r="R62" s="331" t="s">
        <v>1479</v>
      </c>
      <c r="S62" s="350"/>
      <c r="T62" s="272"/>
    </row>
    <row r="63" spans="1:20" ht="51">
      <c r="A63" s="68" t="s">
        <v>542</v>
      </c>
      <c r="B63" s="68"/>
      <c r="C63" s="69" t="s">
        <v>687</v>
      </c>
      <c r="D63" s="108">
        <v>45698</v>
      </c>
      <c r="E63" s="108"/>
      <c r="F63" s="191" t="s">
        <v>19</v>
      </c>
      <c r="G63" s="191">
        <v>19619</v>
      </c>
      <c r="H63" s="68"/>
      <c r="I63" s="328" t="s">
        <v>5161</v>
      </c>
      <c r="J63" s="68"/>
      <c r="K63" s="68"/>
      <c r="L63" s="68"/>
      <c r="M63" s="68"/>
      <c r="N63" s="329">
        <v>1791871.58</v>
      </c>
      <c r="O63" s="329">
        <v>0</v>
      </c>
      <c r="P63" s="330">
        <v>12292239.039999999</v>
      </c>
      <c r="Q63" s="330">
        <v>0</v>
      </c>
      <c r="R63" s="331" t="s">
        <v>1479</v>
      </c>
      <c r="S63" s="350"/>
      <c r="T63" s="272"/>
    </row>
    <row r="64" spans="1:20" ht="51">
      <c r="A64" s="68" t="s">
        <v>542</v>
      </c>
      <c r="B64" s="68"/>
      <c r="C64" s="69" t="s">
        <v>687</v>
      </c>
      <c r="D64" s="108">
        <v>45698</v>
      </c>
      <c r="E64" s="108"/>
      <c r="F64" s="191" t="s">
        <v>19</v>
      </c>
      <c r="G64" s="191">
        <v>19618</v>
      </c>
      <c r="H64" s="68"/>
      <c r="I64" s="328" t="s">
        <v>5162</v>
      </c>
      <c r="J64" s="68"/>
      <c r="K64" s="68"/>
      <c r="L64" s="68"/>
      <c r="M64" s="68"/>
      <c r="N64" s="329">
        <v>4868180.58</v>
      </c>
      <c r="O64" s="329">
        <v>0</v>
      </c>
      <c r="P64" s="330">
        <v>33395718.780000001</v>
      </c>
      <c r="Q64" s="330">
        <v>0</v>
      </c>
      <c r="R64" s="331" t="s">
        <v>1479</v>
      </c>
      <c r="S64" s="350"/>
      <c r="T64" s="272"/>
    </row>
    <row r="65" spans="1:20" ht="63.75">
      <c r="A65" s="68" t="s">
        <v>542</v>
      </c>
      <c r="B65" s="68"/>
      <c r="C65" s="69" t="s">
        <v>687</v>
      </c>
      <c r="D65" s="108">
        <v>45698</v>
      </c>
      <c r="E65" s="108"/>
      <c r="F65" s="191" t="s">
        <v>19</v>
      </c>
      <c r="G65" s="191">
        <v>19707</v>
      </c>
      <c r="H65" s="68"/>
      <c r="I65" s="328" t="s">
        <v>5163</v>
      </c>
      <c r="J65" s="68"/>
      <c r="K65" s="68"/>
      <c r="L65" s="68"/>
      <c r="M65" s="68"/>
      <c r="N65" s="329">
        <v>3094949.14</v>
      </c>
      <c r="O65" s="329">
        <v>0</v>
      </c>
      <c r="P65" s="330">
        <v>21231351.100000001</v>
      </c>
      <c r="Q65" s="330">
        <v>0</v>
      </c>
      <c r="R65" s="331" t="s">
        <v>1479</v>
      </c>
      <c r="S65" s="350"/>
      <c r="T65" s="272"/>
    </row>
    <row r="66" spans="1:20" ht="63.75">
      <c r="A66" s="68" t="s">
        <v>542</v>
      </c>
      <c r="B66" s="68"/>
      <c r="C66" s="69" t="s">
        <v>687</v>
      </c>
      <c r="D66" s="108">
        <v>45698</v>
      </c>
      <c r="E66" s="108"/>
      <c r="F66" s="191" t="s">
        <v>6</v>
      </c>
      <c r="G66" s="191">
        <v>3024736</v>
      </c>
      <c r="H66" s="68"/>
      <c r="I66" s="328" t="s">
        <v>5164</v>
      </c>
      <c r="J66" s="68"/>
      <c r="K66" s="68"/>
      <c r="L66" s="68"/>
      <c r="M66" s="68"/>
      <c r="N66" s="329">
        <v>0</v>
      </c>
      <c r="O66" s="329">
        <v>78637.55</v>
      </c>
      <c r="P66" s="330">
        <v>0</v>
      </c>
      <c r="Q66" s="330">
        <v>539453.59</v>
      </c>
      <c r="R66" s="331" t="s">
        <v>1479</v>
      </c>
      <c r="S66" s="350"/>
      <c r="T66" s="272"/>
    </row>
    <row r="67" spans="1:20" ht="51">
      <c r="A67" s="68" t="s">
        <v>542</v>
      </c>
      <c r="B67" s="68"/>
      <c r="C67" s="69" t="s">
        <v>687</v>
      </c>
      <c r="D67" s="108">
        <v>45698</v>
      </c>
      <c r="E67" s="108"/>
      <c r="F67" s="191" t="s">
        <v>19</v>
      </c>
      <c r="G67" s="191">
        <v>19649</v>
      </c>
      <c r="H67" s="68"/>
      <c r="I67" s="328" t="s">
        <v>5165</v>
      </c>
      <c r="J67" s="68"/>
      <c r="K67" s="68"/>
      <c r="L67" s="68"/>
      <c r="M67" s="68"/>
      <c r="N67" s="329">
        <v>11318.21</v>
      </c>
      <c r="O67" s="329">
        <v>0</v>
      </c>
      <c r="P67" s="330">
        <v>77642.92</v>
      </c>
      <c r="Q67" s="330">
        <v>0</v>
      </c>
      <c r="R67" s="331" t="s">
        <v>1479</v>
      </c>
      <c r="S67" s="350"/>
      <c r="T67" s="272"/>
    </row>
    <row r="68" spans="1:20" ht="51">
      <c r="A68" s="68" t="s">
        <v>542</v>
      </c>
      <c r="B68" s="68"/>
      <c r="C68" s="69" t="s">
        <v>687</v>
      </c>
      <c r="D68" s="108">
        <v>45698</v>
      </c>
      <c r="E68" s="108"/>
      <c r="F68" s="191" t="s">
        <v>19</v>
      </c>
      <c r="G68" s="191">
        <v>19648</v>
      </c>
      <c r="H68" s="68"/>
      <c r="I68" s="328" t="s">
        <v>5166</v>
      </c>
      <c r="J68" s="68"/>
      <c r="K68" s="68"/>
      <c r="L68" s="68"/>
      <c r="M68" s="68"/>
      <c r="N68" s="329">
        <v>800890.07</v>
      </c>
      <c r="O68" s="329">
        <v>0</v>
      </c>
      <c r="P68" s="330">
        <v>5494105.8799999999</v>
      </c>
      <c r="Q68" s="330">
        <v>0</v>
      </c>
      <c r="R68" s="331" t="s">
        <v>1479</v>
      </c>
      <c r="S68" s="350"/>
      <c r="T68" s="272"/>
    </row>
    <row r="69" spans="1:20" ht="51">
      <c r="A69" s="68" t="s">
        <v>541</v>
      </c>
      <c r="B69" s="68"/>
      <c r="C69" s="69" t="s">
        <v>590</v>
      </c>
      <c r="D69" s="108">
        <v>45698</v>
      </c>
      <c r="E69" s="108"/>
      <c r="F69" s="191" t="s">
        <v>22</v>
      </c>
      <c r="G69" s="191">
        <v>26093</v>
      </c>
      <c r="H69" s="68"/>
      <c r="I69" s="328" t="s">
        <v>5167</v>
      </c>
      <c r="J69" s="68"/>
      <c r="K69" s="68"/>
      <c r="L69" s="68"/>
      <c r="M69" s="68"/>
      <c r="N69" s="329">
        <v>0</v>
      </c>
      <c r="O69" s="329">
        <v>0</v>
      </c>
      <c r="P69" s="330">
        <v>0</v>
      </c>
      <c r="Q69" s="330">
        <v>0.01</v>
      </c>
      <c r="R69" s="331" t="s">
        <v>1479</v>
      </c>
      <c r="S69" s="350"/>
      <c r="T69" s="272"/>
    </row>
    <row r="70" spans="1:20" ht="51">
      <c r="A70" s="68" t="s">
        <v>542</v>
      </c>
      <c r="B70" s="68"/>
      <c r="C70" s="69" t="s">
        <v>687</v>
      </c>
      <c r="D70" s="108">
        <v>45699</v>
      </c>
      <c r="E70" s="108"/>
      <c r="F70" s="191" t="s">
        <v>19</v>
      </c>
      <c r="G70" s="191">
        <v>19672</v>
      </c>
      <c r="H70" s="68"/>
      <c r="I70" s="328" t="s">
        <v>5168</v>
      </c>
      <c r="J70" s="68"/>
      <c r="K70" s="68"/>
      <c r="L70" s="68"/>
      <c r="M70" s="68"/>
      <c r="N70" s="329">
        <v>1372913.71</v>
      </c>
      <c r="O70" s="329">
        <v>0</v>
      </c>
      <c r="P70" s="330">
        <v>9418188.0500000007</v>
      </c>
      <c r="Q70" s="330">
        <v>0</v>
      </c>
      <c r="R70" s="331" t="s">
        <v>1479</v>
      </c>
      <c r="S70" s="350"/>
      <c r="T70" s="272"/>
    </row>
    <row r="71" spans="1:20" ht="51">
      <c r="A71" s="68" t="s">
        <v>542</v>
      </c>
      <c r="B71" s="68"/>
      <c r="C71" s="69" t="s">
        <v>687</v>
      </c>
      <c r="D71" s="108">
        <v>45699</v>
      </c>
      <c r="E71" s="108"/>
      <c r="F71" s="191" t="s">
        <v>19</v>
      </c>
      <c r="G71" s="191">
        <v>19671</v>
      </c>
      <c r="H71" s="68"/>
      <c r="I71" s="328" t="s">
        <v>5169</v>
      </c>
      <c r="J71" s="68"/>
      <c r="K71" s="68"/>
      <c r="L71" s="68"/>
      <c r="M71" s="68"/>
      <c r="N71" s="329">
        <v>7772989.6600000001</v>
      </c>
      <c r="O71" s="329">
        <v>0</v>
      </c>
      <c r="P71" s="330">
        <v>53322709.07</v>
      </c>
      <c r="Q71" s="330">
        <v>0</v>
      </c>
      <c r="R71" s="331" t="s">
        <v>1479</v>
      </c>
      <c r="S71" s="350"/>
      <c r="T71" s="272"/>
    </row>
    <row r="72" spans="1:20" ht="76.5">
      <c r="A72" s="68">
        <v>20</v>
      </c>
      <c r="B72" s="68"/>
      <c r="C72" s="69" t="s">
        <v>41</v>
      </c>
      <c r="D72" s="108">
        <v>45699</v>
      </c>
      <c r="E72" s="108"/>
      <c r="F72" s="191" t="s">
        <v>10</v>
      </c>
      <c r="G72" s="191">
        <v>1119080</v>
      </c>
      <c r="H72" s="68"/>
      <c r="I72" s="328" t="s">
        <v>5170</v>
      </c>
      <c r="J72" s="68"/>
      <c r="K72" s="68"/>
      <c r="L72" s="68"/>
      <c r="M72" s="68"/>
      <c r="N72" s="329">
        <v>8.75</v>
      </c>
      <c r="O72" s="329">
        <v>0</v>
      </c>
      <c r="P72" s="330">
        <v>60.03</v>
      </c>
      <c r="Q72" s="330">
        <v>0</v>
      </c>
      <c r="R72" s="331" t="s">
        <v>1479</v>
      </c>
      <c r="S72" s="350"/>
      <c r="T72" s="272"/>
    </row>
    <row r="73" spans="1:20" ht="51">
      <c r="A73" s="68" t="s">
        <v>541</v>
      </c>
      <c r="B73" s="68"/>
      <c r="C73" s="69" t="s">
        <v>590</v>
      </c>
      <c r="D73" s="108">
        <v>45699</v>
      </c>
      <c r="E73" s="108"/>
      <c r="F73" s="191" t="s">
        <v>22</v>
      </c>
      <c r="G73" s="191">
        <v>26099</v>
      </c>
      <c r="H73" s="68"/>
      <c r="I73" s="328" t="s">
        <v>5171</v>
      </c>
      <c r="J73" s="68"/>
      <c r="K73" s="68"/>
      <c r="L73" s="68"/>
      <c r="M73" s="68"/>
      <c r="N73" s="329">
        <v>0</v>
      </c>
      <c r="O73" s="329">
        <v>0</v>
      </c>
      <c r="P73" s="330">
        <v>0</v>
      </c>
      <c r="Q73" s="330">
        <v>0.01</v>
      </c>
      <c r="R73" s="331" t="s">
        <v>1479</v>
      </c>
      <c r="S73" s="350"/>
      <c r="T73" s="272"/>
    </row>
    <row r="74" spans="1:20" ht="63.75">
      <c r="A74" s="68">
        <v>513</v>
      </c>
      <c r="B74" s="68"/>
      <c r="C74" s="69" t="s">
        <v>160</v>
      </c>
      <c r="D74" s="108">
        <v>45700</v>
      </c>
      <c r="E74" s="108"/>
      <c r="F74" s="191" t="s">
        <v>6</v>
      </c>
      <c r="G74" s="191">
        <v>3028804</v>
      </c>
      <c r="H74" s="68"/>
      <c r="I74" s="328" t="s">
        <v>5172</v>
      </c>
      <c r="J74" s="68"/>
      <c r="K74" s="68"/>
      <c r="L74" s="68"/>
      <c r="M74" s="68"/>
      <c r="N74" s="329">
        <v>0</v>
      </c>
      <c r="O74" s="329">
        <v>62606.18</v>
      </c>
      <c r="P74" s="330">
        <v>0</v>
      </c>
      <c r="Q74" s="330">
        <v>429478.39</v>
      </c>
      <c r="R74" s="331" t="s">
        <v>1479</v>
      </c>
      <c r="S74" s="350"/>
      <c r="T74" s="272"/>
    </row>
    <row r="75" spans="1:20" ht="76.5">
      <c r="A75" s="68">
        <v>20</v>
      </c>
      <c r="B75" s="68"/>
      <c r="C75" s="69" t="s">
        <v>41</v>
      </c>
      <c r="D75" s="108">
        <v>45700</v>
      </c>
      <c r="E75" s="108"/>
      <c r="F75" s="191" t="s">
        <v>10</v>
      </c>
      <c r="G75" s="191">
        <v>1119211</v>
      </c>
      <c r="H75" s="68"/>
      <c r="I75" s="328" t="s">
        <v>5173</v>
      </c>
      <c r="J75" s="68"/>
      <c r="K75" s="68"/>
      <c r="L75" s="68"/>
      <c r="M75" s="68"/>
      <c r="N75" s="329">
        <v>8.75</v>
      </c>
      <c r="O75" s="329">
        <v>0</v>
      </c>
      <c r="P75" s="330">
        <v>60.03</v>
      </c>
      <c r="Q75" s="330">
        <v>0</v>
      </c>
      <c r="R75" s="331" t="s">
        <v>1479</v>
      </c>
      <c r="S75" s="350"/>
      <c r="T75" s="272"/>
    </row>
    <row r="76" spans="1:20" ht="51">
      <c r="A76" s="68" t="s">
        <v>541</v>
      </c>
      <c r="B76" s="68"/>
      <c r="C76" s="69" t="s">
        <v>590</v>
      </c>
      <c r="D76" s="108">
        <v>45700</v>
      </c>
      <c r="E76" s="108"/>
      <c r="F76" s="191" t="s">
        <v>22</v>
      </c>
      <c r="G76" s="191">
        <v>26105</v>
      </c>
      <c r="H76" s="68"/>
      <c r="I76" s="328" t="s">
        <v>5174</v>
      </c>
      <c r="J76" s="68"/>
      <c r="K76" s="68"/>
      <c r="L76" s="68"/>
      <c r="M76" s="68"/>
      <c r="N76" s="329">
        <v>0</v>
      </c>
      <c r="O76" s="329">
        <v>0</v>
      </c>
      <c r="P76" s="330">
        <v>0.01</v>
      </c>
      <c r="Q76" s="330">
        <v>0</v>
      </c>
      <c r="R76" s="331" t="s">
        <v>1479</v>
      </c>
      <c r="S76" s="350"/>
      <c r="T76" s="272"/>
    </row>
    <row r="77" spans="1:20" ht="51">
      <c r="A77" s="68" t="s">
        <v>541</v>
      </c>
      <c r="B77" s="68"/>
      <c r="C77" s="69" t="s">
        <v>590</v>
      </c>
      <c r="D77" s="108">
        <v>45701</v>
      </c>
      <c r="E77" s="108"/>
      <c r="F77" s="191" t="s">
        <v>22</v>
      </c>
      <c r="G77" s="191">
        <v>26110</v>
      </c>
      <c r="H77" s="68"/>
      <c r="I77" s="328" t="s">
        <v>5175</v>
      </c>
      <c r="J77" s="68"/>
      <c r="K77" s="68"/>
      <c r="L77" s="68"/>
      <c r="M77" s="68"/>
      <c r="N77" s="329">
        <v>0</v>
      </c>
      <c r="O77" s="329">
        <v>0</v>
      </c>
      <c r="P77" s="330">
        <v>0.01</v>
      </c>
      <c r="Q77" s="330">
        <v>0</v>
      </c>
      <c r="R77" s="331" t="s">
        <v>1479</v>
      </c>
      <c r="S77" s="350"/>
      <c r="T77" s="272"/>
    </row>
    <row r="78" spans="1:20" ht="51">
      <c r="A78" s="68" t="s">
        <v>541</v>
      </c>
      <c r="B78" s="68"/>
      <c r="C78" s="69" t="s">
        <v>590</v>
      </c>
      <c r="D78" s="108">
        <v>45702</v>
      </c>
      <c r="E78" s="108"/>
      <c r="F78" s="191" t="s">
        <v>22</v>
      </c>
      <c r="G78" s="191">
        <v>26115</v>
      </c>
      <c r="H78" s="68"/>
      <c r="I78" s="328" t="s">
        <v>5176</v>
      </c>
      <c r="J78" s="68"/>
      <c r="K78" s="68"/>
      <c r="L78" s="68"/>
      <c r="M78" s="68"/>
      <c r="N78" s="329">
        <v>0</v>
      </c>
      <c r="O78" s="329">
        <v>0</v>
      </c>
      <c r="P78" s="330">
        <v>0</v>
      </c>
      <c r="Q78" s="330">
        <v>0.01</v>
      </c>
      <c r="R78" s="331" t="s">
        <v>1479</v>
      </c>
      <c r="S78" s="350"/>
      <c r="T78" s="272"/>
    </row>
    <row r="79" spans="1:20" ht="51">
      <c r="A79" s="68" t="s">
        <v>541</v>
      </c>
      <c r="B79" s="68"/>
      <c r="C79" s="69" t="s">
        <v>590</v>
      </c>
      <c r="D79" s="108">
        <v>45704</v>
      </c>
      <c r="E79" s="108"/>
      <c r="F79" s="191" t="s">
        <v>22</v>
      </c>
      <c r="G79" s="191">
        <v>26123</v>
      </c>
      <c r="H79" s="68"/>
      <c r="I79" s="328" t="s">
        <v>5177</v>
      </c>
      <c r="J79" s="68"/>
      <c r="K79" s="68"/>
      <c r="L79" s="68"/>
      <c r="M79" s="68"/>
      <c r="N79" s="329">
        <v>0</v>
      </c>
      <c r="O79" s="329">
        <v>0</v>
      </c>
      <c r="P79" s="330">
        <v>0.01</v>
      </c>
      <c r="Q79" s="330">
        <v>0</v>
      </c>
      <c r="R79" s="331" t="s">
        <v>1479</v>
      </c>
      <c r="S79" s="350"/>
      <c r="T79" s="272"/>
    </row>
    <row r="80" spans="1:20" ht="63.75">
      <c r="A80" s="68">
        <v>86</v>
      </c>
      <c r="B80" s="68"/>
      <c r="C80" s="69" t="s">
        <v>50</v>
      </c>
      <c r="D80" s="108">
        <v>45705</v>
      </c>
      <c r="E80" s="108"/>
      <c r="F80" s="191" t="s">
        <v>6</v>
      </c>
      <c r="G80" s="191">
        <v>3033918</v>
      </c>
      <c r="H80" s="68"/>
      <c r="I80" s="328" t="s">
        <v>5178</v>
      </c>
      <c r="J80" s="68"/>
      <c r="K80" s="68"/>
      <c r="L80" s="68"/>
      <c r="M80" s="68"/>
      <c r="N80" s="329">
        <v>0</v>
      </c>
      <c r="O80" s="329">
        <v>2112155.0099999998</v>
      </c>
      <c r="P80" s="330">
        <v>0</v>
      </c>
      <c r="Q80" s="330">
        <v>14489383.369999999</v>
      </c>
      <c r="R80" s="331" t="s">
        <v>1479</v>
      </c>
      <c r="S80" s="350"/>
      <c r="T80" s="272"/>
    </row>
    <row r="81" spans="1:20" ht="76.5">
      <c r="A81" s="68">
        <v>86</v>
      </c>
      <c r="B81" s="68"/>
      <c r="C81" s="69" t="s">
        <v>50</v>
      </c>
      <c r="D81" s="108">
        <v>45705</v>
      </c>
      <c r="E81" s="108"/>
      <c r="F81" s="191" t="s">
        <v>10</v>
      </c>
      <c r="G81" s="191">
        <v>3033918</v>
      </c>
      <c r="H81" s="68"/>
      <c r="I81" s="328" t="s">
        <v>5179</v>
      </c>
      <c r="J81" s="68"/>
      <c r="K81" s="68"/>
      <c r="L81" s="68"/>
      <c r="M81" s="68"/>
      <c r="N81" s="329">
        <v>8.75</v>
      </c>
      <c r="O81" s="329">
        <v>0</v>
      </c>
      <c r="P81" s="330">
        <v>60.03</v>
      </c>
      <c r="Q81" s="330">
        <v>0</v>
      </c>
      <c r="R81" s="331" t="s">
        <v>1479</v>
      </c>
      <c r="S81" s="350"/>
      <c r="T81" s="272"/>
    </row>
    <row r="82" spans="1:20" ht="51">
      <c r="A82" s="68" t="s">
        <v>541</v>
      </c>
      <c r="B82" s="68"/>
      <c r="C82" s="69" t="s">
        <v>590</v>
      </c>
      <c r="D82" s="108">
        <v>45705</v>
      </c>
      <c r="E82" s="108"/>
      <c r="F82" s="191" t="s">
        <v>22</v>
      </c>
      <c r="G82" s="191">
        <v>26127</v>
      </c>
      <c r="H82" s="68"/>
      <c r="I82" s="328" t="s">
        <v>5180</v>
      </c>
      <c r="J82" s="68"/>
      <c r="K82" s="68"/>
      <c r="L82" s="68"/>
      <c r="M82" s="68"/>
      <c r="N82" s="329">
        <v>0</v>
      </c>
      <c r="O82" s="329">
        <v>0</v>
      </c>
      <c r="P82" s="330">
        <v>0.01</v>
      </c>
      <c r="Q82" s="330">
        <v>0</v>
      </c>
      <c r="R82" s="331" t="s">
        <v>1479</v>
      </c>
      <c r="S82" s="350"/>
      <c r="T82" s="272"/>
    </row>
    <row r="83" spans="1:20" ht="51">
      <c r="A83" s="68" t="s">
        <v>542</v>
      </c>
      <c r="B83" s="68"/>
      <c r="C83" s="69" t="s">
        <v>687</v>
      </c>
      <c r="D83" s="108">
        <v>45706</v>
      </c>
      <c r="E83" s="108"/>
      <c r="F83" s="191" t="s">
        <v>19</v>
      </c>
      <c r="G83" s="191">
        <v>19655</v>
      </c>
      <c r="H83" s="68"/>
      <c r="I83" s="328" t="s">
        <v>5181</v>
      </c>
      <c r="J83" s="68"/>
      <c r="K83" s="68"/>
      <c r="L83" s="68"/>
      <c r="M83" s="68"/>
      <c r="N83" s="329">
        <v>193879.32</v>
      </c>
      <c r="O83" s="329">
        <v>0</v>
      </c>
      <c r="P83" s="330">
        <v>1330012.1399999999</v>
      </c>
      <c r="Q83" s="330">
        <v>0</v>
      </c>
      <c r="R83" s="331" t="s">
        <v>1479</v>
      </c>
      <c r="S83" s="350"/>
      <c r="T83" s="272"/>
    </row>
    <row r="84" spans="1:20" ht="51">
      <c r="A84" s="68" t="s">
        <v>542</v>
      </c>
      <c r="B84" s="68"/>
      <c r="C84" s="69" t="s">
        <v>687</v>
      </c>
      <c r="D84" s="108">
        <v>45706</v>
      </c>
      <c r="E84" s="108"/>
      <c r="F84" s="191" t="s">
        <v>19</v>
      </c>
      <c r="G84" s="191">
        <v>19678</v>
      </c>
      <c r="H84" s="68"/>
      <c r="I84" s="328" t="s">
        <v>5182</v>
      </c>
      <c r="J84" s="68"/>
      <c r="K84" s="68"/>
      <c r="L84" s="68"/>
      <c r="M84" s="68"/>
      <c r="N84" s="329">
        <v>12470001.25</v>
      </c>
      <c r="O84" s="329">
        <v>0</v>
      </c>
      <c r="P84" s="330">
        <v>85544208.579999998</v>
      </c>
      <c r="Q84" s="330">
        <v>0</v>
      </c>
      <c r="R84" s="331" t="s">
        <v>1479</v>
      </c>
      <c r="S84" s="350"/>
      <c r="T84" s="272"/>
    </row>
    <row r="85" spans="1:20" ht="51">
      <c r="A85" s="68" t="s">
        <v>542</v>
      </c>
      <c r="B85" s="68"/>
      <c r="C85" s="69" t="s">
        <v>687</v>
      </c>
      <c r="D85" s="108">
        <v>45706</v>
      </c>
      <c r="E85" s="108"/>
      <c r="F85" s="191" t="s">
        <v>19</v>
      </c>
      <c r="G85" s="191">
        <v>19622</v>
      </c>
      <c r="H85" s="68"/>
      <c r="I85" s="328" t="s">
        <v>5183</v>
      </c>
      <c r="J85" s="68"/>
      <c r="K85" s="68"/>
      <c r="L85" s="68"/>
      <c r="M85" s="68"/>
      <c r="N85" s="329">
        <v>80052.75</v>
      </c>
      <c r="O85" s="329">
        <v>0</v>
      </c>
      <c r="P85" s="330">
        <v>549161.87</v>
      </c>
      <c r="Q85" s="330">
        <v>0</v>
      </c>
      <c r="R85" s="331" t="s">
        <v>1479</v>
      </c>
      <c r="S85" s="350"/>
      <c r="T85" s="272"/>
    </row>
    <row r="86" spans="1:20" ht="63.75">
      <c r="A86" s="68" t="s">
        <v>542</v>
      </c>
      <c r="B86" s="68"/>
      <c r="C86" s="69" t="s">
        <v>687</v>
      </c>
      <c r="D86" s="108">
        <v>45706</v>
      </c>
      <c r="E86" s="108"/>
      <c r="F86" s="191" t="s">
        <v>19</v>
      </c>
      <c r="G86" s="191">
        <v>19699</v>
      </c>
      <c r="H86" s="68"/>
      <c r="I86" s="328" t="s">
        <v>5184</v>
      </c>
      <c r="J86" s="68"/>
      <c r="K86" s="68"/>
      <c r="L86" s="68"/>
      <c r="M86" s="68"/>
      <c r="N86" s="329">
        <v>7155371.9199999999</v>
      </c>
      <c r="O86" s="329">
        <v>0</v>
      </c>
      <c r="P86" s="330">
        <v>49085851.369999997</v>
      </c>
      <c r="Q86" s="330">
        <v>0</v>
      </c>
      <c r="R86" s="331" t="s">
        <v>1479</v>
      </c>
      <c r="S86" s="350"/>
      <c r="T86" s="272"/>
    </row>
    <row r="87" spans="1:20" ht="51">
      <c r="A87" s="68" t="s">
        <v>542</v>
      </c>
      <c r="B87" s="68"/>
      <c r="C87" s="69" t="s">
        <v>687</v>
      </c>
      <c r="D87" s="108">
        <v>45706</v>
      </c>
      <c r="E87" s="108"/>
      <c r="F87" s="191" t="s">
        <v>19</v>
      </c>
      <c r="G87" s="191">
        <v>19624</v>
      </c>
      <c r="H87" s="68"/>
      <c r="I87" s="328" t="s">
        <v>5185</v>
      </c>
      <c r="J87" s="68"/>
      <c r="K87" s="68"/>
      <c r="L87" s="68"/>
      <c r="M87" s="68"/>
      <c r="N87" s="329">
        <v>388340.76</v>
      </c>
      <c r="O87" s="329">
        <v>0</v>
      </c>
      <c r="P87" s="330">
        <v>2664017.61</v>
      </c>
      <c r="Q87" s="330">
        <v>0</v>
      </c>
      <c r="R87" s="331" t="s">
        <v>1479</v>
      </c>
      <c r="S87" s="350"/>
      <c r="T87" s="272"/>
    </row>
    <row r="88" spans="1:20" ht="51">
      <c r="A88" s="68" t="s">
        <v>542</v>
      </c>
      <c r="B88" s="68"/>
      <c r="C88" s="69" t="s">
        <v>687</v>
      </c>
      <c r="D88" s="108">
        <v>45706</v>
      </c>
      <c r="E88" s="108"/>
      <c r="F88" s="191" t="s">
        <v>19</v>
      </c>
      <c r="G88" s="191">
        <v>19625</v>
      </c>
      <c r="H88" s="68"/>
      <c r="I88" s="328" t="s">
        <v>5186</v>
      </c>
      <c r="J88" s="68"/>
      <c r="K88" s="68"/>
      <c r="L88" s="68"/>
      <c r="M88" s="68"/>
      <c r="N88" s="329">
        <v>1881161.15</v>
      </c>
      <c r="O88" s="329">
        <v>0</v>
      </c>
      <c r="P88" s="330">
        <v>12904765.49</v>
      </c>
      <c r="Q88" s="330">
        <v>0</v>
      </c>
      <c r="R88" s="331" t="s">
        <v>1479</v>
      </c>
      <c r="S88" s="350"/>
      <c r="T88" s="272"/>
    </row>
    <row r="89" spans="1:20" ht="51">
      <c r="A89" s="68" t="s">
        <v>542</v>
      </c>
      <c r="B89" s="68"/>
      <c r="C89" s="69" t="s">
        <v>687</v>
      </c>
      <c r="D89" s="108">
        <v>45706</v>
      </c>
      <c r="E89" s="108"/>
      <c r="F89" s="191" t="s">
        <v>19</v>
      </c>
      <c r="G89" s="191">
        <v>19626</v>
      </c>
      <c r="H89" s="68"/>
      <c r="I89" s="328" t="s">
        <v>5187</v>
      </c>
      <c r="J89" s="68"/>
      <c r="K89" s="68"/>
      <c r="L89" s="68"/>
      <c r="M89" s="68"/>
      <c r="N89" s="329">
        <v>270024.8</v>
      </c>
      <c r="O89" s="329">
        <v>0</v>
      </c>
      <c r="P89" s="330">
        <v>1852370.13</v>
      </c>
      <c r="Q89" s="330">
        <v>0</v>
      </c>
      <c r="R89" s="331" t="s">
        <v>1479</v>
      </c>
      <c r="S89" s="350"/>
      <c r="T89" s="272"/>
    </row>
    <row r="90" spans="1:20" ht="51">
      <c r="A90" s="68" t="s">
        <v>542</v>
      </c>
      <c r="B90" s="68"/>
      <c r="C90" s="69" t="s">
        <v>687</v>
      </c>
      <c r="D90" s="108">
        <v>45706</v>
      </c>
      <c r="E90" s="108"/>
      <c r="F90" s="191" t="s">
        <v>19</v>
      </c>
      <c r="G90" s="191">
        <v>19629</v>
      </c>
      <c r="H90" s="68"/>
      <c r="I90" s="328" t="s">
        <v>5188</v>
      </c>
      <c r="J90" s="68"/>
      <c r="K90" s="68"/>
      <c r="L90" s="68"/>
      <c r="M90" s="68"/>
      <c r="N90" s="329">
        <v>259285.04</v>
      </c>
      <c r="O90" s="329">
        <v>0</v>
      </c>
      <c r="P90" s="330">
        <v>1778695.37</v>
      </c>
      <c r="Q90" s="330">
        <v>0</v>
      </c>
      <c r="R90" s="331" t="s">
        <v>1479</v>
      </c>
      <c r="S90" s="350"/>
      <c r="T90" s="272"/>
    </row>
    <row r="91" spans="1:20" ht="51">
      <c r="A91" s="68" t="s">
        <v>542</v>
      </c>
      <c r="B91" s="68"/>
      <c r="C91" s="69" t="s">
        <v>687</v>
      </c>
      <c r="D91" s="108">
        <v>45706</v>
      </c>
      <c r="E91" s="108"/>
      <c r="F91" s="191" t="s">
        <v>19</v>
      </c>
      <c r="G91" s="191">
        <v>19630</v>
      </c>
      <c r="H91" s="68"/>
      <c r="I91" s="328" t="s">
        <v>5189</v>
      </c>
      <c r="J91" s="68"/>
      <c r="K91" s="68"/>
      <c r="L91" s="68"/>
      <c r="M91" s="68"/>
      <c r="N91" s="329">
        <v>93225.59</v>
      </c>
      <c r="O91" s="329">
        <v>0</v>
      </c>
      <c r="P91" s="330">
        <v>639527.55000000005</v>
      </c>
      <c r="Q91" s="330">
        <v>0</v>
      </c>
      <c r="R91" s="331" t="s">
        <v>1479</v>
      </c>
      <c r="S91" s="350"/>
      <c r="T91" s="272"/>
    </row>
    <row r="92" spans="1:20" ht="51">
      <c r="A92" s="68" t="s">
        <v>542</v>
      </c>
      <c r="B92" s="68"/>
      <c r="C92" s="69" t="s">
        <v>687</v>
      </c>
      <c r="D92" s="108">
        <v>45706</v>
      </c>
      <c r="E92" s="108"/>
      <c r="F92" s="191" t="s">
        <v>19</v>
      </c>
      <c r="G92" s="191">
        <v>19631</v>
      </c>
      <c r="H92" s="68"/>
      <c r="I92" s="328" t="s">
        <v>5190</v>
      </c>
      <c r="J92" s="68"/>
      <c r="K92" s="68"/>
      <c r="L92" s="68"/>
      <c r="M92" s="68"/>
      <c r="N92" s="329">
        <v>339752.02</v>
      </c>
      <c r="O92" s="329">
        <v>0</v>
      </c>
      <c r="P92" s="330">
        <v>2330698.86</v>
      </c>
      <c r="Q92" s="330">
        <v>0</v>
      </c>
      <c r="R92" s="331" t="s">
        <v>1479</v>
      </c>
      <c r="S92" s="350"/>
      <c r="T92" s="272"/>
    </row>
    <row r="93" spans="1:20" ht="51">
      <c r="A93" s="68" t="s">
        <v>542</v>
      </c>
      <c r="B93" s="68"/>
      <c r="C93" s="69" t="s">
        <v>687</v>
      </c>
      <c r="D93" s="108">
        <v>45706</v>
      </c>
      <c r="E93" s="108"/>
      <c r="F93" s="191" t="s">
        <v>19</v>
      </c>
      <c r="G93" s="191">
        <v>19632</v>
      </c>
      <c r="H93" s="68"/>
      <c r="I93" s="328" t="s">
        <v>5191</v>
      </c>
      <c r="J93" s="68"/>
      <c r="K93" s="68"/>
      <c r="L93" s="68"/>
      <c r="M93" s="68"/>
      <c r="N93" s="329">
        <v>176223.87</v>
      </c>
      <c r="O93" s="329">
        <v>0</v>
      </c>
      <c r="P93" s="330">
        <v>1208895.75</v>
      </c>
      <c r="Q93" s="330">
        <v>0</v>
      </c>
      <c r="R93" s="331" t="s">
        <v>1479</v>
      </c>
      <c r="S93" s="350"/>
      <c r="T93" s="272"/>
    </row>
    <row r="94" spans="1:20" ht="51">
      <c r="A94" s="68" t="s">
        <v>542</v>
      </c>
      <c r="B94" s="68"/>
      <c r="C94" s="69" t="s">
        <v>687</v>
      </c>
      <c r="D94" s="108">
        <v>45706</v>
      </c>
      <c r="E94" s="108"/>
      <c r="F94" s="191" t="s">
        <v>19</v>
      </c>
      <c r="G94" s="191">
        <v>19633</v>
      </c>
      <c r="H94" s="68"/>
      <c r="I94" s="328" t="s">
        <v>5192</v>
      </c>
      <c r="J94" s="68"/>
      <c r="K94" s="68"/>
      <c r="L94" s="68"/>
      <c r="M94" s="68"/>
      <c r="N94" s="329">
        <v>190255.81</v>
      </c>
      <c r="O94" s="329">
        <v>0</v>
      </c>
      <c r="P94" s="330">
        <v>1305154.8600000001</v>
      </c>
      <c r="Q94" s="330">
        <v>0</v>
      </c>
      <c r="R94" s="331" t="s">
        <v>1479</v>
      </c>
      <c r="S94" s="350"/>
      <c r="T94" s="272"/>
    </row>
    <row r="95" spans="1:20" ht="51">
      <c r="A95" s="68" t="s">
        <v>542</v>
      </c>
      <c r="B95" s="68"/>
      <c r="C95" s="69" t="s">
        <v>687</v>
      </c>
      <c r="D95" s="108">
        <v>45706</v>
      </c>
      <c r="E95" s="108"/>
      <c r="F95" s="191" t="s">
        <v>19</v>
      </c>
      <c r="G95" s="191">
        <v>19634</v>
      </c>
      <c r="H95" s="68"/>
      <c r="I95" s="328" t="s">
        <v>5193</v>
      </c>
      <c r="J95" s="68"/>
      <c r="K95" s="68"/>
      <c r="L95" s="68"/>
      <c r="M95" s="68"/>
      <c r="N95" s="329">
        <v>221411.77</v>
      </c>
      <c r="O95" s="329">
        <v>0</v>
      </c>
      <c r="P95" s="330">
        <v>1518884.74</v>
      </c>
      <c r="Q95" s="330">
        <v>0</v>
      </c>
      <c r="R95" s="331" t="s">
        <v>1479</v>
      </c>
      <c r="S95" s="350"/>
      <c r="T95" s="272"/>
    </row>
    <row r="96" spans="1:20" ht="51">
      <c r="A96" s="68" t="s">
        <v>542</v>
      </c>
      <c r="B96" s="68"/>
      <c r="C96" s="69" t="s">
        <v>687</v>
      </c>
      <c r="D96" s="108">
        <v>45706</v>
      </c>
      <c r="E96" s="108"/>
      <c r="F96" s="191" t="s">
        <v>19</v>
      </c>
      <c r="G96" s="191">
        <v>19642</v>
      </c>
      <c r="H96" s="68"/>
      <c r="I96" s="328" t="s">
        <v>5194</v>
      </c>
      <c r="J96" s="68"/>
      <c r="K96" s="68"/>
      <c r="L96" s="68"/>
      <c r="M96" s="68"/>
      <c r="N96" s="329">
        <v>66625.16</v>
      </c>
      <c r="O96" s="329">
        <v>0</v>
      </c>
      <c r="P96" s="330">
        <v>457048.6</v>
      </c>
      <c r="Q96" s="330">
        <v>0</v>
      </c>
      <c r="R96" s="331" t="s">
        <v>1479</v>
      </c>
      <c r="S96" s="350"/>
      <c r="T96" s="272"/>
    </row>
    <row r="97" spans="1:20" ht="51">
      <c r="A97" s="68" t="s">
        <v>542</v>
      </c>
      <c r="B97" s="68"/>
      <c r="C97" s="69" t="s">
        <v>687</v>
      </c>
      <c r="D97" s="108">
        <v>45706</v>
      </c>
      <c r="E97" s="108"/>
      <c r="F97" s="191" t="s">
        <v>19</v>
      </c>
      <c r="G97" s="191">
        <v>19643</v>
      </c>
      <c r="H97" s="68"/>
      <c r="I97" s="328" t="s">
        <v>5195</v>
      </c>
      <c r="J97" s="68"/>
      <c r="K97" s="68"/>
      <c r="L97" s="68"/>
      <c r="M97" s="68"/>
      <c r="N97" s="329">
        <v>563786.43999999994</v>
      </c>
      <c r="O97" s="329">
        <v>0</v>
      </c>
      <c r="P97" s="330">
        <v>3867574.98</v>
      </c>
      <c r="Q97" s="330">
        <v>0</v>
      </c>
      <c r="R97" s="331" t="s">
        <v>1479</v>
      </c>
      <c r="S97" s="350"/>
      <c r="T97" s="272"/>
    </row>
    <row r="98" spans="1:20" ht="51">
      <c r="A98" s="68" t="s">
        <v>542</v>
      </c>
      <c r="B98" s="68"/>
      <c r="C98" s="69" t="s">
        <v>687</v>
      </c>
      <c r="D98" s="108">
        <v>45706</v>
      </c>
      <c r="E98" s="108"/>
      <c r="F98" s="191" t="s">
        <v>19</v>
      </c>
      <c r="G98" s="191">
        <v>19644</v>
      </c>
      <c r="H98" s="68"/>
      <c r="I98" s="328" t="s">
        <v>5196</v>
      </c>
      <c r="J98" s="68"/>
      <c r="K98" s="68"/>
      <c r="L98" s="68"/>
      <c r="M98" s="68"/>
      <c r="N98" s="329">
        <v>1276182.4099999999</v>
      </c>
      <c r="O98" s="329">
        <v>0</v>
      </c>
      <c r="P98" s="330">
        <v>8754611.3300000001</v>
      </c>
      <c r="Q98" s="330">
        <v>0</v>
      </c>
      <c r="R98" s="331" t="s">
        <v>1479</v>
      </c>
      <c r="S98" s="350"/>
      <c r="T98" s="272"/>
    </row>
    <row r="99" spans="1:20" ht="51">
      <c r="A99" s="68" t="s">
        <v>542</v>
      </c>
      <c r="B99" s="68"/>
      <c r="C99" s="69" t="s">
        <v>687</v>
      </c>
      <c r="D99" s="108">
        <v>45706</v>
      </c>
      <c r="E99" s="108"/>
      <c r="F99" s="191" t="s">
        <v>19</v>
      </c>
      <c r="G99" s="191">
        <v>19645</v>
      </c>
      <c r="H99" s="68"/>
      <c r="I99" s="328" t="s">
        <v>5197</v>
      </c>
      <c r="J99" s="68"/>
      <c r="K99" s="68"/>
      <c r="L99" s="68"/>
      <c r="M99" s="68"/>
      <c r="N99" s="329">
        <v>4640.5600000000004</v>
      </c>
      <c r="O99" s="329">
        <v>0</v>
      </c>
      <c r="P99" s="330">
        <v>31834.240000000002</v>
      </c>
      <c r="Q99" s="330">
        <v>0</v>
      </c>
      <c r="R99" s="331" t="s">
        <v>1479</v>
      </c>
      <c r="S99" s="350"/>
      <c r="T99" s="272"/>
    </row>
    <row r="100" spans="1:20" ht="51">
      <c r="A100" s="68" t="s">
        <v>542</v>
      </c>
      <c r="B100" s="68"/>
      <c r="C100" s="69" t="s">
        <v>687</v>
      </c>
      <c r="D100" s="108">
        <v>45706</v>
      </c>
      <c r="E100" s="108"/>
      <c r="F100" s="191" t="s">
        <v>19</v>
      </c>
      <c r="G100" s="191">
        <v>19620</v>
      </c>
      <c r="H100" s="68"/>
      <c r="I100" s="328" t="s">
        <v>5198</v>
      </c>
      <c r="J100" s="68"/>
      <c r="K100" s="68"/>
      <c r="L100" s="68"/>
      <c r="M100" s="68"/>
      <c r="N100" s="329">
        <v>793912.13</v>
      </c>
      <c r="O100" s="329">
        <v>0</v>
      </c>
      <c r="P100" s="330">
        <v>5446237.21</v>
      </c>
      <c r="Q100" s="330">
        <v>0</v>
      </c>
      <c r="R100" s="331" t="s">
        <v>1479</v>
      </c>
      <c r="S100" s="350"/>
      <c r="T100" s="272"/>
    </row>
    <row r="101" spans="1:20" ht="63.75">
      <c r="A101" s="68" t="s">
        <v>542</v>
      </c>
      <c r="B101" s="68"/>
      <c r="C101" s="69" t="s">
        <v>687</v>
      </c>
      <c r="D101" s="108">
        <v>45706</v>
      </c>
      <c r="E101" s="108"/>
      <c r="F101" s="191" t="s">
        <v>19</v>
      </c>
      <c r="G101" s="191">
        <v>19669</v>
      </c>
      <c r="H101" s="68"/>
      <c r="I101" s="328" t="s">
        <v>5199</v>
      </c>
      <c r="J101" s="68"/>
      <c r="K101" s="68"/>
      <c r="L101" s="68"/>
      <c r="M101" s="68"/>
      <c r="N101" s="329">
        <v>1958744.19</v>
      </c>
      <c r="O101" s="329">
        <v>0</v>
      </c>
      <c r="P101" s="330">
        <v>13436985.140000001</v>
      </c>
      <c r="Q101" s="330">
        <v>0</v>
      </c>
      <c r="R101" s="331" t="s">
        <v>1479</v>
      </c>
      <c r="S101" s="350"/>
      <c r="T101" s="272"/>
    </row>
    <row r="102" spans="1:20" ht="51">
      <c r="A102" s="68" t="s">
        <v>542</v>
      </c>
      <c r="B102" s="68"/>
      <c r="C102" s="69" t="s">
        <v>687</v>
      </c>
      <c r="D102" s="108">
        <v>45706</v>
      </c>
      <c r="E102" s="108"/>
      <c r="F102" s="191" t="s">
        <v>19</v>
      </c>
      <c r="G102" s="191">
        <v>19674</v>
      </c>
      <c r="H102" s="68"/>
      <c r="I102" s="328" t="s">
        <v>5200</v>
      </c>
      <c r="J102" s="68"/>
      <c r="K102" s="68"/>
      <c r="L102" s="68"/>
      <c r="M102" s="68"/>
      <c r="N102" s="329">
        <v>14375.05</v>
      </c>
      <c r="O102" s="329">
        <v>0</v>
      </c>
      <c r="P102" s="330">
        <v>98612.84</v>
      </c>
      <c r="Q102" s="330">
        <v>0</v>
      </c>
      <c r="R102" s="331" t="s">
        <v>1479</v>
      </c>
      <c r="S102" s="350"/>
      <c r="T102" s="272"/>
    </row>
    <row r="103" spans="1:20" ht="51">
      <c r="A103" s="68" t="s">
        <v>542</v>
      </c>
      <c r="B103" s="68"/>
      <c r="C103" s="69" t="s">
        <v>687</v>
      </c>
      <c r="D103" s="108">
        <v>45706</v>
      </c>
      <c r="E103" s="108"/>
      <c r="F103" s="191" t="s">
        <v>19</v>
      </c>
      <c r="G103" s="191">
        <v>19677</v>
      </c>
      <c r="H103" s="68"/>
      <c r="I103" s="328" t="s">
        <v>5201</v>
      </c>
      <c r="J103" s="68"/>
      <c r="K103" s="68"/>
      <c r="L103" s="68"/>
      <c r="M103" s="68"/>
      <c r="N103" s="329">
        <v>12247143.779999999</v>
      </c>
      <c r="O103" s="329">
        <v>0</v>
      </c>
      <c r="P103" s="330">
        <v>84015406.329999998</v>
      </c>
      <c r="Q103" s="330">
        <v>0</v>
      </c>
      <c r="R103" s="331" t="s">
        <v>1479</v>
      </c>
      <c r="S103" s="350"/>
      <c r="T103" s="272"/>
    </row>
    <row r="104" spans="1:20" ht="51">
      <c r="A104" s="68" t="s">
        <v>542</v>
      </c>
      <c r="B104" s="68"/>
      <c r="C104" s="69" t="s">
        <v>687</v>
      </c>
      <c r="D104" s="108">
        <v>45706</v>
      </c>
      <c r="E104" s="108"/>
      <c r="F104" s="191" t="s">
        <v>19</v>
      </c>
      <c r="G104" s="191">
        <v>19621</v>
      </c>
      <c r="H104" s="68"/>
      <c r="I104" s="328" t="s">
        <v>5202</v>
      </c>
      <c r="J104" s="68"/>
      <c r="K104" s="68"/>
      <c r="L104" s="68"/>
      <c r="M104" s="68"/>
      <c r="N104" s="329">
        <v>164101.4</v>
      </c>
      <c r="O104" s="329">
        <v>0</v>
      </c>
      <c r="P104" s="330">
        <v>1125735.6000000001</v>
      </c>
      <c r="Q104" s="330">
        <v>0</v>
      </c>
      <c r="R104" s="331" t="s">
        <v>1479</v>
      </c>
      <c r="S104" s="350"/>
      <c r="T104" s="272"/>
    </row>
    <row r="105" spans="1:20" ht="51">
      <c r="A105" s="68" t="s">
        <v>542</v>
      </c>
      <c r="B105" s="68"/>
      <c r="C105" s="69" t="s">
        <v>687</v>
      </c>
      <c r="D105" s="108">
        <v>45706</v>
      </c>
      <c r="E105" s="108"/>
      <c r="F105" s="191" t="s">
        <v>19</v>
      </c>
      <c r="G105" s="191">
        <v>19673</v>
      </c>
      <c r="H105" s="68"/>
      <c r="I105" s="328" t="s">
        <v>5203</v>
      </c>
      <c r="J105" s="68"/>
      <c r="K105" s="68"/>
      <c r="L105" s="68"/>
      <c r="M105" s="68"/>
      <c r="N105" s="329">
        <v>4753582.6900000004</v>
      </c>
      <c r="O105" s="329">
        <v>0</v>
      </c>
      <c r="P105" s="330">
        <v>32609577.25</v>
      </c>
      <c r="Q105" s="330">
        <v>0</v>
      </c>
      <c r="R105" s="331" t="s">
        <v>1479</v>
      </c>
      <c r="S105" s="350"/>
      <c r="T105" s="272"/>
    </row>
    <row r="106" spans="1:20" ht="51">
      <c r="A106" s="68" t="s">
        <v>542</v>
      </c>
      <c r="B106" s="68"/>
      <c r="C106" s="69" t="s">
        <v>687</v>
      </c>
      <c r="D106" s="108">
        <v>45706</v>
      </c>
      <c r="E106" s="108"/>
      <c r="F106" s="191" t="s">
        <v>19</v>
      </c>
      <c r="G106" s="191">
        <v>19653</v>
      </c>
      <c r="H106" s="68"/>
      <c r="I106" s="328" t="s">
        <v>5204</v>
      </c>
      <c r="J106" s="68"/>
      <c r="K106" s="68"/>
      <c r="L106" s="68"/>
      <c r="M106" s="68"/>
      <c r="N106" s="329">
        <v>80466.05</v>
      </c>
      <c r="O106" s="329">
        <v>0</v>
      </c>
      <c r="P106" s="330">
        <v>551997.1</v>
      </c>
      <c r="Q106" s="330">
        <v>0</v>
      </c>
      <c r="R106" s="331" t="s">
        <v>1479</v>
      </c>
      <c r="S106" s="350"/>
      <c r="T106" s="272"/>
    </row>
    <row r="107" spans="1:20" ht="51">
      <c r="A107" s="68" t="s">
        <v>542</v>
      </c>
      <c r="B107" s="68"/>
      <c r="C107" s="69" t="s">
        <v>687</v>
      </c>
      <c r="D107" s="108">
        <v>45706</v>
      </c>
      <c r="E107" s="108"/>
      <c r="F107" s="191" t="s">
        <v>19</v>
      </c>
      <c r="G107" s="191">
        <v>19627</v>
      </c>
      <c r="H107" s="68"/>
      <c r="I107" s="328" t="s">
        <v>5205</v>
      </c>
      <c r="J107" s="68"/>
      <c r="K107" s="68"/>
      <c r="L107" s="68"/>
      <c r="M107" s="68"/>
      <c r="N107" s="329">
        <v>510335.36</v>
      </c>
      <c r="O107" s="329">
        <v>0</v>
      </c>
      <c r="P107" s="330">
        <v>3500900.57</v>
      </c>
      <c r="Q107" s="330">
        <v>0</v>
      </c>
      <c r="R107" s="331" t="s">
        <v>1479</v>
      </c>
      <c r="S107" s="350"/>
      <c r="T107" s="272"/>
    </row>
    <row r="108" spans="1:20" ht="51">
      <c r="A108" s="68" t="s">
        <v>542</v>
      </c>
      <c r="B108" s="68"/>
      <c r="C108" s="69" t="s">
        <v>687</v>
      </c>
      <c r="D108" s="108">
        <v>45706</v>
      </c>
      <c r="E108" s="108"/>
      <c r="F108" s="191" t="s">
        <v>19</v>
      </c>
      <c r="G108" s="191">
        <v>19623</v>
      </c>
      <c r="H108" s="68"/>
      <c r="I108" s="328" t="s">
        <v>5206</v>
      </c>
      <c r="J108" s="68"/>
      <c r="K108" s="68"/>
      <c r="L108" s="68"/>
      <c r="M108" s="68"/>
      <c r="N108" s="329">
        <v>842597.14</v>
      </c>
      <c r="O108" s="329">
        <v>0</v>
      </c>
      <c r="P108" s="330">
        <v>5780216.3799999999</v>
      </c>
      <c r="Q108" s="330">
        <v>0</v>
      </c>
      <c r="R108" s="331" t="s">
        <v>1479</v>
      </c>
      <c r="S108" s="350"/>
      <c r="T108" s="272"/>
    </row>
    <row r="109" spans="1:20" ht="51">
      <c r="A109" s="68" t="s">
        <v>542</v>
      </c>
      <c r="B109" s="68"/>
      <c r="C109" s="69" t="s">
        <v>687</v>
      </c>
      <c r="D109" s="108">
        <v>45707</v>
      </c>
      <c r="E109" s="108"/>
      <c r="F109" s="191" t="s">
        <v>19</v>
      </c>
      <c r="G109" s="191">
        <v>19732</v>
      </c>
      <c r="H109" s="68"/>
      <c r="I109" s="328" t="s">
        <v>5207</v>
      </c>
      <c r="J109" s="68"/>
      <c r="K109" s="68"/>
      <c r="L109" s="68"/>
      <c r="M109" s="68"/>
      <c r="N109" s="329">
        <v>785495.41</v>
      </c>
      <c r="O109" s="329">
        <v>0</v>
      </c>
      <c r="P109" s="330">
        <v>5388498.5099999998</v>
      </c>
      <c r="Q109" s="330">
        <v>0</v>
      </c>
      <c r="R109" s="331" t="s">
        <v>1479</v>
      </c>
      <c r="S109" s="350"/>
      <c r="T109" s="272"/>
    </row>
    <row r="110" spans="1:20" ht="51">
      <c r="A110" s="68" t="s">
        <v>541</v>
      </c>
      <c r="B110" s="68"/>
      <c r="C110" s="69" t="s">
        <v>590</v>
      </c>
      <c r="D110" s="108">
        <v>45707</v>
      </c>
      <c r="E110" s="108"/>
      <c r="F110" s="191" t="s">
        <v>22</v>
      </c>
      <c r="G110" s="191">
        <v>26137</v>
      </c>
      <c r="H110" s="68"/>
      <c r="I110" s="328" t="s">
        <v>5208</v>
      </c>
      <c r="J110" s="68"/>
      <c r="K110" s="68"/>
      <c r="L110" s="68"/>
      <c r="M110" s="68"/>
      <c r="N110" s="329">
        <v>0</v>
      </c>
      <c r="O110" s="329">
        <v>0</v>
      </c>
      <c r="P110" s="330">
        <v>0.01</v>
      </c>
      <c r="Q110" s="330">
        <v>0</v>
      </c>
      <c r="R110" s="331" t="s">
        <v>1479</v>
      </c>
      <c r="S110" s="350"/>
      <c r="T110" s="272"/>
    </row>
    <row r="111" spans="1:20" ht="51">
      <c r="A111" s="68" t="s">
        <v>542</v>
      </c>
      <c r="B111" s="68"/>
      <c r="C111" s="69" t="s">
        <v>687</v>
      </c>
      <c r="D111" s="108">
        <v>45708</v>
      </c>
      <c r="E111" s="108"/>
      <c r="F111" s="191" t="s">
        <v>19</v>
      </c>
      <c r="G111" s="191">
        <v>19711</v>
      </c>
      <c r="H111" s="68"/>
      <c r="I111" s="328" t="s">
        <v>5209</v>
      </c>
      <c r="J111" s="68"/>
      <c r="K111" s="68"/>
      <c r="L111" s="68"/>
      <c r="M111" s="68"/>
      <c r="N111" s="329">
        <v>10617.8</v>
      </c>
      <c r="O111" s="329">
        <v>0</v>
      </c>
      <c r="P111" s="330">
        <v>72838.11</v>
      </c>
      <c r="Q111" s="330">
        <v>0</v>
      </c>
      <c r="R111" s="331" t="s">
        <v>1479</v>
      </c>
      <c r="S111" s="350"/>
      <c r="T111" s="272"/>
    </row>
    <row r="112" spans="1:20" ht="76.5">
      <c r="A112" s="68" t="s">
        <v>542</v>
      </c>
      <c r="B112" s="68"/>
      <c r="C112" s="69" t="s">
        <v>687</v>
      </c>
      <c r="D112" s="108">
        <v>45708</v>
      </c>
      <c r="E112" s="108"/>
      <c r="F112" s="191" t="s">
        <v>12</v>
      </c>
      <c r="G112" s="191">
        <v>1119857</v>
      </c>
      <c r="H112" s="68"/>
      <c r="I112" s="328" t="s">
        <v>5210</v>
      </c>
      <c r="J112" s="68"/>
      <c r="K112" s="68"/>
      <c r="L112" s="68"/>
      <c r="M112" s="68"/>
      <c r="N112" s="329">
        <v>16.510000000000002</v>
      </c>
      <c r="O112" s="329">
        <v>0</v>
      </c>
      <c r="P112" s="330">
        <v>113.26</v>
      </c>
      <c r="Q112" s="330">
        <v>0</v>
      </c>
      <c r="R112" s="331" t="s">
        <v>1479</v>
      </c>
      <c r="S112" s="350"/>
      <c r="T112" s="272"/>
    </row>
    <row r="113" spans="1:20" ht="76.5">
      <c r="A113" s="68" t="s">
        <v>542</v>
      </c>
      <c r="B113" s="68"/>
      <c r="C113" s="69" t="s">
        <v>687</v>
      </c>
      <c r="D113" s="108">
        <v>45708</v>
      </c>
      <c r="E113" s="108"/>
      <c r="F113" s="191" t="s">
        <v>12</v>
      </c>
      <c r="G113" s="191">
        <v>1119829</v>
      </c>
      <c r="H113" s="68"/>
      <c r="I113" s="328" t="s">
        <v>5211</v>
      </c>
      <c r="J113" s="68"/>
      <c r="K113" s="68"/>
      <c r="L113" s="68"/>
      <c r="M113" s="68"/>
      <c r="N113" s="329">
        <v>20</v>
      </c>
      <c r="O113" s="329">
        <v>0</v>
      </c>
      <c r="P113" s="330">
        <v>137.19999999999999</v>
      </c>
      <c r="Q113" s="330">
        <v>0</v>
      </c>
      <c r="R113" s="331" t="s">
        <v>1479</v>
      </c>
      <c r="S113" s="350"/>
      <c r="T113" s="272"/>
    </row>
    <row r="114" spans="1:20" ht="76.5">
      <c r="A114" s="68" t="s">
        <v>542</v>
      </c>
      <c r="B114" s="68"/>
      <c r="C114" s="69" t="s">
        <v>687</v>
      </c>
      <c r="D114" s="108">
        <v>45708</v>
      </c>
      <c r="E114" s="108"/>
      <c r="F114" s="191" t="s">
        <v>19</v>
      </c>
      <c r="G114" s="191">
        <v>1119829</v>
      </c>
      <c r="H114" s="68"/>
      <c r="I114" s="328" t="s">
        <v>5211</v>
      </c>
      <c r="J114" s="68"/>
      <c r="K114" s="68"/>
      <c r="L114" s="68"/>
      <c r="M114" s="68"/>
      <c r="N114" s="329">
        <v>512558.83</v>
      </c>
      <c r="O114" s="329">
        <v>0</v>
      </c>
      <c r="P114" s="330">
        <v>3516153.57</v>
      </c>
      <c r="Q114" s="330">
        <v>0</v>
      </c>
      <c r="R114" s="331" t="s">
        <v>1479</v>
      </c>
      <c r="S114" s="350"/>
      <c r="T114" s="272"/>
    </row>
    <row r="115" spans="1:20" ht="89.25">
      <c r="A115" s="68">
        <v>20</v>
      </c>
      <c r="B115" s="68"/>
      <c r="C115" s="69" t="s">
        <v>41</v>
      </c>
      <c r="D115" s="108">
        <v>45708</v>
      </c>
      <c r="E115" s="108"/>
      <c r="F115" s="191" t="s">
        <v>10</v>
      </c>
      <c r="G115" s="191">
        <v>1119883</v>
      </c>
      <c r="H115" s="68"/>
      <c r="I115" s="328" t="s">
        <v>5212</v>
      </c>
      <c r="J115" s="68"/>
      <c r="K115" s="68"/>
      <c r="L115" s="68"/>
      <c r="M115" s="68"/>
      <c r="N115" s="329">
        <v>8.75</v>
      </c>
      <c r="O115" s="329">
        <v>0</v>
      </c>
      <c r="P115" s="330">
        <v>60.03</v>
      </c>
      <c r="Q115" s="330">
        <v>0</v>
      </c>
      <c r="R115" s="331" t="s">
        <v>1479</v>
      </c>
      <c r="S115" s="350"/>
      <c r="T115" s="272"/>
    </row>
    <row r="116" spans="1:20" ht="51">
      <c r="A116" s="68" t="s">
        <v>541</v>
      </c>
      <c r="B116" s="68"/>
      <c r="C116" s="69" t="s">
        <v>590</v>
      </c>
      <c r="D116" s="108">
        <v>45708</v>
      </c>
      <c r="E116" s="108"/>
      <c r="F116" s="191" t="s">
        <v>22</v>
      </c>
      <c r="G116" s="191">
        <v>26141</v>
      </c>
      <c r="H116" s="68"/>
      <c r="I116" s="328" t="s">
        <v>5213</v>
      </c>
      <c r="J116" s="68"/>
      <c r="K116" s="68"/>
      <c r="L116" s="68"/>
      <c r="M116" s="68"/>
      <c r="N116" s="329">
        <v>0</v>
      </c>
      <c r="O116" s="329">
        <v>0</v>
      </c>
      <c r="P116" s="330">
        <v>0</v>
      </c>
      <c r="Q116" s="330">
        <v>0.01</v>
      </c>
      <c r="R116" s="331" t="s">
        <v>1479</v>
      </c>
      <c r="S116" s="350"/>
      <c r="T116" s="272"/>
    </row>
    <row r="117" spans="1:20" ht="51">
      <c r="A117" s="68" t="s">
        <v>542</v>
      </c>
      <c r="B117" s="68"/>
      <c r="C117" s="69" t="s">
        <v>687</v>
      </c>
      <c r="D117" s="108">
        <v>45709</v>
      </c>
      <c r="E117" s="108"/>
      <c r="F117" s="191" t="s">
        <v>19</v>
      </c>
      <c r="G117" s="191">
        <v>19684</v>
      </c>
      <c r="H117" s="68"/>
      <c r="I117" s="328" t="s">
        <v>5214</v>
      </c>
      <c r="J117" s="68"/>
      <c r="K117" s="68"/>
      <c r="L117" s="68"/>
      <c r="M117" s="68"/>
      <c r="N117" s="329">
        <v>1856724.97</v>
      </c>
      <c r="O117" s="329">
        <v>0</v>
      </c>
      <c r="P117" s="330">
        <v>12737133.289999999</v>
      </c>
      <c r="Q117" s="330">
        <v>0</v>
      </c>
      <c r="R117" s="331" t="s">
        <v>1479</v>
      </c>
      <c r="S117" s="350"/>
      <c r="T117" s="272"/>
    </row>
    <row r="118" spans="1:20" ht="51">
      <c r="A118" s="68" t="s">
        <v>542</v>
      </c>
      <c r="B118" s="68"/>
      <c r="C118" s="69" t="s">
        <v>687</v>
      </c>
      <c r="D118" s="108">
        <v>45709</v>
      </c>
      <c r="E118" s="108"/>
      <c r="F118" s="191" t="s">
        <v>19</v>
      </c>
      <c r="G118" s="191">
        <v>19683</v>
      </c>
      <c r="H118" s="68"/>
      <c r="I118" s="328" t="s">
        <v>5215</v>
      </c>
      <c r="J118" s="68"/>
      <c r="K118" s="68"/>
      <c r="L118" s="68"/>
      <c r="M118" s="68"/>
      <c r="N118" s="329">
        <v>6733925.4900000002</v>
      </c>
      <c r="O118" s="329">
        <v>0</v>
      </c>
      <c r="P118" s="330">
        <v>46194728.859999999</v>
      </c>
      <c r="Q118" s="330">
        <v>0</v>
      </c>
      <c r="R118" s="331" t="s">
        <v>1479</v>
      </c>
      <c r="S118" s="350"/>
      <c r="T118" s="272"/>
    </row>
    <row r="119" spans="1:20" ht="63.75">
      <c r="A119" s="68" t="s">
        <v>542</v>
      </c>
      <c r="B119" s="68"/>
      <c r="C119" s="69" t="s">
        <v>687</v>
      </c>
      <c r="D119" s="108">
        <v>45709</v>
      </c>
      <c r="E119" s="108"/>
      <c r="F119" s="191" t="s">
        <v>19</v>
      </c>
      <c r="G119" s="191">
        <v>19685</v>
      </c>
      <c r="H119" s="68"/>
      <c r="I119" s="328" t="s">
        <v>5216</v>
      </c>
      <c r="J119" s="68"/>
      <c r="K119" s="68"/>
      <c r="L119" s="68"/>
      <c r="M119" s="68"/>
      <c r="N119" s="329">
        <v>516710.97</v>
      </c>
      <c r="O119" s="329">
        <v>0</v>
      </c>
      <c r="P119" s="330">
        <v>3544637.25</v>
      </c>
      <c r="Q119" s="330">
        <v>0</v>
      </c>
      <c r="R119" s="331" t="s">
        <v>1479</v>
      </c>
      <c r="S119" s="350"/>
      <c r="T119" s="272"/>
    </row>
    <row r="120" spans="1:20" ht="51">
      <c r="A120" s="68" t="s">
        <v>541</v>
      </c>
      <c r="B120" s="68"/>
      <c r="C120" s="69" t="s">
        <v>590</v>
      </c>
      <c r="D120" s="108">
        <v>45709</v>
      </c>
      <c r="E120" s="108"/>
      <c r="F120" s="191" t="s">
        <v>22</v>
      </c>
      <c r="G120" s="191">
        <v>26147</v>
      </c>
      <c r="H120" s="68"/>
      <c r="I120" s="328" t="s">
        <v>5217</v>
      </c>
      <c r="J120" s="68"/>
      <c r="K120" s="68"/>
      <c r="L120" s="68"/>
      <c r="M120" s="68"/>
      <c r="N120" s="329">
        <v>0</v>
      </c>
      <c r="O120" s="329">
        <v>0</v>
      </c>
      <c r="P120" s="330">
        <v>0.01</v>
      </c>
      <c r="Q120" s="330">
        <v>0</v>
      </c>
      <c r="R120" s="331" t="s">
        <v>1479</v>
      </c>
      <c r="S120" s="350"/>
      <c r="T120" s="272"/>
    </row>
    <row r="121" spans="1:20" ht="51">
      <c r="A121" s="68" t="s">
        <v>542</v>
      </c>
      <c r="B121" s="68"/>
      <c r="C121" s="69" t="s">
        <v>687</v>
      </c>
      <c r="D121" s="108">
        <v>45712</v>
      </c>
      <c r="E121" s="108"/>
      <c r="F121" s="191" t="s">
        <v>19</v>
      </c>
      <c r="G121" s="191">
        <v>19680</v>
      </c>
      <c r="H121" s="68"/>
      <c r="I121" s="328" t="s">
        <v>5218</v>
      </c>
      <c r="J121" s="68"/>
      <c r="K121" s="68"/>
      <c r="L121" s="68"/>
      <c r="M121" s="68"/>
      <c r="N121" s="329">
        <v>314609.53999999998</v>
      </c>
      <c r="O121" s="329">
        <v>0</v>
      </c>
      <c r="P121" s="330">
        <v>2158221.44</v>
      </c>
      <c r="Q121" s="330">
        <v>0</v>
      </c>
      <c r="R121" s="331" t="s">
        <v>1479</v>
      </c>
      <c r="S121" s="350"/>
      <c r="T121" s="272"/>
    </row>
    <row r="122" spans="1:20" ht="51">
      <c r="A122" s="68" t="s">
        <v>541</v>
      </c>
      <c r="B122" s="68"/>
      <c r="C122" s="69" t="s">
        <v>590</v>
      </c>
      <c r="D122" s="108">
        <v>45712</v>
      </c>
      <c r="E122" s="108"/>
      <c r="F122" s="191" t="s">
        <v>22</v>
      </c>
      <c r="G122" s="191">
        <v>26162</v>
      </c>
      <c r="H122" s="68"/>
      <c r="I122" s="328" t="s">
        <v>5219</v>
      </c>
      <c r="J122" s="68"/>
      <c r="K122" s="68"/>
      <c r="L122" s="68"/>
      <c r="M122" s="68"/>
      <c r="N122" s="329">
        <v>0</v>
      </c>
      <c r="O122" s="329">
        <v>0</v>
      </c>
      <c r="P122" s="330">
        <v>0.02</v>
      </c>
      <c r="Q122" s="330">
        <v>0</v>
      </c>
      <c r="R122" s="331" t="s">
        <v>1479</v>
      </c>
      <c r="S122" s="350"/>
      <c r="T122" s="272"/>
    </row>
    <row r="123" spans="1:20" ht="63.75">
      <c r="A123" s="68">
        <v>86</v>
      </c>
      <c r="B123" s="68"/>
      <c r="C123" s="69" t="s">
        <v>50</v>
      </c>
      <c r="D123" s="108">
        <v>45713</v>
      </c>
      <c r="E123" s="108"/>
      <c r="F123" s="191" t="s">
        <v>6</v>
      </c>
      <c r="G123" s="191">
        <v>3043870</v>
      </c>
      <c r="H123" s="68"/>
      <c r="I123" s="328" t="s">
        <v>5220</v>
      </c>
      <c r="J123" s="68"/>
      <c r="K123" s="68"/>
      <c r="L123" s="68"/>
      <c r="M123" s="68"/>
      <c r="N123" s="329">
        <v>0</v>
      </c>
      <c r="O123" s="329">
        <v>220801</v>
      </c>
      <c r="P123" s="330">
        <v>0</v>
      </c>
      <c r="Q123" s="330">
        <v>1514694.86</v>
      </c>
      <c r="R123" s="331" t="s">
        <v>1479</v>
      </c>
      <c r="S123" s="350"/>
      <c r="T123" s="272"/>
    </row>
    <row r="124" spans="1:20" ht="76.5">
      <c r="A124" s="68">
        <v>86</v>
      </c>
      <c r="B124" s="68"/>
      <c r="C124" s="69" t="s">
        <v>50</v>
      </c>
      <c r="D124" s="108">
        <v>45713</v>
      </c>
      <c r="E124" s="108"/>
      <c r="F124" s="191" t="s">
        <v>10</v>
      </c>
      <c r="G124" s="191">
        <v>3043870</v>
      </c>
      <c r="H124" s="68"/>
      <c r="I124" s="328" t="s">
        <v>5221</v>
      </c>
      <c r="J124" s="68"/>
      <c r="K124" s="68"/>
      <c r="L124" s="68"/>
      <c r="M124" s="68"/>
      <c r="N124" s="329">
        <v>8.75</v>
      </c>
      <c r="O124" s="329">
        <v>0</v>
      </c>
      <c r="P124" s="330">
        <v>60.03</v>
      </c>
      <c r="Q124" s="330">
        <v>0</v>
      </c>
      <c r="R124" s="331" t="s">
        <v>1479</v>
      </c>
      <c r="S124" s="350"/>
      <c r="T124" s="272"/>
    </row>
    <row r="125" spans="1:20" ht="63.75">
      <c r="A125" s="68">
        <v>291</v>
      </c>
      <c r="B125" s="68"/>
      <c r="C125" s="69" t="s">
        <v>119</v>
      </c>
      <c r="D125" s="108">
        <v>45713</v>
      </c>
      <c r="E125" s="108"/>
      <c r="F125" s="191" t="s">
        <v>6</v>
      </c>
      <c r="G125" s="191">
        <v>3044161</v>
      </c>
      <c r="H125" s="68"/>
      <c r="I125" s="328" t="s">
        <v>5222</v>
      </c>
      <c r="J125" s="68"/>
      <c r="K125" s="68"/>
      <c r="L125" s="68"/>
      <c r="M125" s="68"/>
      <c r="N125" s="329">
        <v>0</v>
      </c>
      <c r="O125" s="329">
        <v>1566429.31</v>
      </c>
      <c r="P125" s="330">
        <v>0</v>
      </c>
      <c r="Q125" s="330">
        <v>10745705.07</v>
      </c>
      <c r="R125" s="331" t="s">
        <v>1479</v>
      </c>
      <c r="S125" s="350"/>
      <c r="T125" s="272"/>
    </row>
    <row r="126" spans="1:20" ht="51">
      <c r="A126" s="68" t="s">
        <v>541</v>
      </c>
      <c r="B126" s="68"/>
      <c r="C126" s="69" t="s">
        <v>590</v>
      </c>
      <c r="D126" s="108">
        <v>45713</v>
      </c>
      <c r="E126" s="108"/>
      <c r="F126" s="191" t="s">
        <v>22</v>
      </c>
      <c r="G126" s="191">
        <v>26167</v>
      </c>
      <c r="H126" s="68"/>
      <c r="I126" s="328" t="s">
        <v>5223</v>
      </c>
      <c r="J126" s="68"/>
      <c r="K126" s="68"/>
      <c r="L126" s="68"/>
      <c r="M126" s="68"/>
      <c r="N126" s="329">
        <v>0</v>
      </c>
      <c r="O126" s="329">
        <v>0</v>
      </c>
      <c r="P126" s="330">
        <v>0</v>
      </c>
      <c r="Q126" s="330">
        <v>0.01</v>
      </c>
      <c r="R126" s="331" t="s">
        <v>1479</v>
      </c>
      <c r="S126" s="350"/>
      <c r="T126" s="272"/>
    </row>
    <row r="127" spans="1:20" ht="63.75">
      <c r="A127" s="68">
        <v>513</v>
      </c>
      <c r="B127" s="68"/>
      <c r="C127" s="69" t="s">
        <v>160</v>
      </c>
      <c r="D127" s="108">
        <v>45714</v>
      </c>
      <c r="E127" s="108"/>
      <c r="F127" s="191" t="s">
        <v>6</v>
      </c>
      <c r="G127" s="191">
        <v>1120801</v>
      </c>
      <c r="H127" s="68"/>
      <c r="I127" s="328" t="s">
        <v>5224</v>
      </c>
      <c r="J127" s="68"/>
      <c r="K127" s="68"/>
      <c r="L127" s="68"/>
      <c r="M127" s="68"/>
      <c r="N127" s="329">
        <v>0</v>
      </c>
      <c r="O127" s="329">
        <v>45459669</v>
      </c>
      <c r="P127" s="330">
        <v>0</v>
      </c>
      <c r="Q127" s="330">
        <v>311853329.33999997</v>
      </c>
      <c r="R127" s="331" t="s">
        <v>1479</v>
      </c>
      <c r="S127" s="350"/>
      <c r="T127" s="272"/>
    </row>
    <row r="128" spans="1:20" ht="51">
      <c r="A128" s="68" t="s">
        <v>541</v>
      </c>
      <c r="B128" s="68"/>
      <c r="C128" s="69" t="s">
        <v>590</v>
      </c>
      <c r="D128" s="108">
        <v>45714</v>
      </c>
      <c r="E128" s="108"/>
      <c r="F128" s="191" t="s">
        <v>22</v>
      </c>
      <c r="G128" s="191">
        <v>26171</v>
      </c>
      <c r="H128" s="68"/>
      <c r="I128" s="328" t="s">
        <v>5225</v>
      </c>
      <c r="J128" s="68"/>
      <c r="K128" s="68"/>
      <c r="L128" s="68"/>
      <c r="M128" s="68"/>
      <c r="N128" s="329">
        <v>0</v>
      </c>
      <c r="O128" s="329">
        <v>0</v>
      </c>
      <c r="P128" s="330">
        <v>0</v>
      </c>
      <c r="Q128" s="330">
        <v>0.02</v>
      </c>
      <c r="R128" s="331" t="s">
        <v>1479</v>
      </c>
      <c r="S128" s="350"/>
      <c r="T128" s="272"/>
    </row>
    <row r="129" spans="1:20" ht="63.75">
      <c r="A129" s="68" t="s">
        <v>542</v>
      </c>
      <c r="B129" s="68"/>
      <c r="C129" s="69" t="s">
        <v>687</v>
      </c>
      <c r="D129" s="108">
        <v>45715</v>
      </c>
      <c r="E129" s="108"/>
      <c r="F129" s="191" t="s">
        <v>19</v>
      </c>
      <c r="G129" s="191">
        <v>19788</v>
      </c>
      <c r="H129" s="68"/>
      <c r="I129" s="328" t="s">
        <v>5226</v>
      </c>
      <c r="J129" s="68"/>
      <c r="K129" s="68"/>
      <c r="L129" s="68"/>
      <c r="M129" s="68"/>
      <c r="N129" s="329">
        <v>325678.12</v>
      </c>
      <c r="O129" s="329">
        <v>0</v>
      </c>
      <c r="P129" s="330">
        <v>2234151.9</v>
      </c>
      <c r="Q129" s="330">
        <v>0</v>
      </c>
      <c r="R129" s="331" t="s">
        <v>1479</v>
      </c>
      <c r="S129" s="350"/>
      <c r="T129" s="272"/>
    </row>
    <row r="130" spans="1:20" ht="63.75">
      <c r="A130" s="68" t="s">
        <v>542</v>
      </c>
      <c r="B130" s="68"/>
      <c r="C130" s="69" t="s">
        <v>687</v>
      </c>
      <c r="D130" s="108">
        <v>45715</v>
      </c>
      <c r="E130" s="108"/>
      <c r="F130" s="191" t="s">
        <v>19</v>
      </c>
      <c r="G130" s="191">
        <v>19807</v>
      </c>
      <c r="H130" s="68"/>
      <c r="I130" s="328" t="s">
        <v>5227</v>
      </c>
      <c r="J130" s="68"/>
      <c r="K130" s="68"/>
      <c r="L130" s="68"/>
      <c r="M130" s="68"/>
      <c r="N130" s="329">
        <v>7399.02</v>
      </c>
      <c r="O130" s="329">
        <v>0</v>
      </c>
      <c r="P130" s="330">
        <v>50757.279999999999</v>
      </c>
      <c r="Q130" s="330">
        <v>0</v>
      </c>
      <c r="R130" s="331" t="s">
        <v>1479</v>
      </c>
      <c r="S130" s="350"/>
      <c r="T130" s="272"/>
    </row>
    <row r="131" spans="1:20" ht="76.5">
      <c r="A131" s="68" t="s">
        <v>542</v>
      </c>
      <c r="B131" s="68"/>
      <c r="C131" s="69" t="s">
        <v>687</v>
      </c>
      <c r="D131" s="108">
        <v>45715</v>
      </c>
      <c r="E131" s="108"/>
      <c r="F131" s="191" t="s">
        <v>19</v>
      </c>
      <c r="G131" s="191">
        <v>19806</v>
      </c>
      <c r="H131" s="68"/>
      <c r="I131" s="328" t="s">
        <v>5228</v>
      </c>
      <c r="J131" s="68"/>
      <c r="K131" s="68"/>
      <c r="L131" s="68"/>
      <c r="M131" s="68"/>
      <c r="N131" s="329">
        <v>871183.41</v>
      </c>
      <c r="O131" s="329">
        <v>0</v>
      </c>
      <c r="P131" s="330">
        <v>5976318.1900000004</v>
      </c>
      <c r="Q131" s="330">
        <v>0</v>
      </c>
      <c r="R131" s="331" t="s">
        <v>1479</v>
      </c>
      <c r="S131" s="350"/>
      <c r="T131" s="272"/>
    </row>
    <row r="132" spans="1:20" ht="51">
      <c r="A132" s="68" t="s">
        <v>541</v>
      </c>
      <c r="B132" s="68"/>
      <c r="C132" s="69" t="s">
        <v>590</v>
      </c>
      <c r="D132" s="108">
        <v>45715</v>
      </c>
      <c r="E132" s="108"/>
      <c r="F132" s="191" t="s">
        <v>22</v>
      </c>
      <c r="G132" s="191">
        <v>26177</v>
      </c>
      <c r="H132" s="68"/>
      <c r="I132" s="328" t="s">
        <v>5229</v>
      </c>
      <c r="J132" s="68"/>
      <c r="K132" s="68"/>
      <c r="L132" s="68"/>
      <c r="M132" s="68"/>
      <c r="N132" s="329">
        <v>0</v>
      </c>
      <c r="O132" s="329">
        <v>0</v>
      </c>
      <c r="P132" s="330">
        <v>0.01</v>
      </c>
      <c r="Q132" s="330">
        <v>0</v>
      </c>
      <c r="R132" s="331" t="s">
        <v>1479</v>
      </c>
      <c r="S132" s="350"/>
      <c r="T132" s="272"/>
    </row>
    <row r="133" spans="1:20">
      <c r="F133" s="369"/>
      <c r="G133" s="369"/>
      <c r="N133" s="334"/>
      <c r="O133" s="334"/>
      <c r="P133" s="335"/>
      <c r="Q133" s="335"/>
      <c r="R133" s="88"/>
      <c r="S133" s="375"/>
    </row>
    <row r="134" spans="1:20">
      <c r="I134" s="465" t="s">
        <v>554</v>
      </c>
      <c r="J134" s="466"/>
      <c r="K134" s="466"/>
      <c r="L134" s="466"/>
      <c r="M134" s="467"/>
      <c r="N134" s="113">
        <f>+SUBTOTAL(9,N8:N132)</f>
        <v>142455935.72999996</v>
      </c>
      <c r="O134" s="113">
        <f>+SUBTOTAL(9,O8:O132)</f>
        <v>66415777.060000002</v>
      </c>
      <c r="P134" s="113">
        <f>+SUBTOTAL(9,P8:P132)</f>
        <v>977247719.3300004</v>
      </c>
      <c r="Q134" s="113">
        <f>+SUBTOTAL(9,Q8:Q132)</f>
        <v>455612230.79999995</v>
      </c>
    </row>
    <row r="136" spans="1:20">
      <c r="D136" s="66"/>
      <c r="E136" s="66"/>
      <c r="I136" s="66"/>
      <c r="L136" s="72"/>
      <c r="N136" s="66"/>
      <c r="O136" s="157"/>
      <c r="P136" s="157"/>
      <c r="Q136" s="66"/>
      <c r="R136" s="64"/>
      <c r="S136" s="64"/>
    </row>
    <row r="137" spans="1:20">
      <c r="D137" s="66"/>
      <c r="E137" s="66"/>
      <c r="I137" s="66"/>
      <c r="L137" s="72"/>
      <c r="N137" s="66"/>
      <c r="O137" s="157"/>
      <c r="P137" s="157"/>
      <c r="Q137" s="66"/>
      <c r="R137" s="64"/>
      <c r="S137" s="64"/>
    </row>
    <row r="138" spans="1:20">
      <c r="D138" s="66"/>
      <c r="E138" s="66"/>
      <c r="I138" s="66"/>
      <c r="L138" s="72"/>
      <c r="N138" s="66"/>
      <c r="O138" s="157"/>
      <c r="P138" s="157"/>
      <c r="Q138" s="66"/>
      <c r="R138" s="64"/>
      <c r="S138" s="64"/>
    </row>
    <row r="139" spans="1:20">
      <c r="D139" s="66"/>
      <c r="E139" s="66"/>
      <c r="I139" s="66"/>
      <c r="L139" s="72"/>
      <c r="N139" s="66"/>
      <c r="O139" s="157"/>
      <c r="P139" s="157"/>
      <c r="Q139" s="66"/>
      <c r="R139" s="64"/>
      <c r="S139" s="64"/>
    </row>
    <row r="140" spans="1:20">
      <c r="D140" s="66"/>
      <c r="E140" s="66"/>
      <c r="I140" s="66"/>
      <c r="L140" s="72"/>
      <c r="N140" s="66"/>
      <c r="O140" s="157"/>
      <c r="P140" s="157"/>
      <c r="Q140" s="66"/>
      <c r="R140" s="64"/>
      <c r="S140" s="64"/>
    </row>
    <row r="141" spans="1:20">
      <c r="D141" s="66"/>
      <c r="E141" s="66"/>
      <c r="I141" s="66"/>
      <c r="L141" s="72"/>
      <c r="N141" s="66"/>
      <c r="O141" s="157"/>
      <c r="P141" s="157"/>
      <c r="Q141" s="66"/>
      <c r="R141" s="64"/>
      <c r="S141" s="64"/>
    </row>
    <row r="142" spans="1:20">
      <c r="D142" s="66"/>
      <c r="E142" s="66"/>
      <c r="I142" s="66"/>
      <c r="L142" s="72"/>
      <c r="N142" s="157"/>
      <c r="O142" s="157"/>
      <c r="P142" s="66"/>
      <c r="Q142" s="64"/>
      <c r="R142" s="64"/>
      <c r="S142" s="64"/>
    </row>
    <row r="143" spans="1:20">
      <c r="C143" s="463"/>
      <c r="D143" s="463"/>
      <c r="E143" s="463"/>
      <c r="F143" s="463"/>
      <c r="G143" s="177"/>
      <c r="H143" s="177"/>
      <c r="I143" s="180"/>
      <c r="J143" s="177"/>
      <c r="K143" s="177"/>
      <c r="L143" s="64"/>
      <c r="M143" s="177"/>
      <c r="N143" s="464"/>
      <c r="O143" s="464"/>
      <c r="P143" s="464"/>
      <c r="Q143" s="64"/>
      <c r="R143" s="64"/>
      <c r="S143" s="64"/>
    </row>
    <row r="144" spans="1:20">
      <c r="N144" s="157"/>
      <c r="O144" s="157"/>
      <c r="P144" s="157"/>
      <c r="Q144" s="157"/>
    </row>
    <row r="146" spans="1:1">
      <c r="A146" s="352" t="s">
        <v>1470</v>
      </c>
    </row>
    <row r="147" spans="1:1">
      <c r="A147" s="351" t="s">
        <v>1471</v>
      </c>
    </row>
    <row r="148" spans="1:1">
      <c r="A148" s="351" t="s">
        <v>1472</v>
      </c>
    </row>
    <row r="149" spans="1:1">
      <c r="A149" s="351"/>
    </row>
    <row r="150" spans="1:1">
      <c r="A150" s="351" t="s">
        <v>1473</v>
      </c>
    </row>
    <row r="151" spans="1:1">
      <c r="A151" s="351" t="s">
        <v>1474</v>
      </c>
    </row>
    <row r="758" spans="20:20">
      <c r="T758" s="273"/>
    </row>
    <row r="759" spans="20:20">
      <c r="T759" s="272"/>
    </row>
    <row r="760" spans="20:20">
      <c r="T760" s="272"/>
    </row>
    <row r="761" spans="20:20">
      <c r="T761" s="272"/>
    </row>
    <row r="762" spans="20:20">
      <c r="T762" s="272"/>
    </row>
    <row r="763" spans="20:20">
      <c r="T763" s="272"/>
    </row>
    <row r="764" spans="20:20">
      <c r="T764" s="272"/>
    </row>
    <row r="765" spans="20:20">
      <c r="T765" s="272"/>
    </row>
    <row r="766" spans="20:20">
      <c r="T766" s="272"/>
    </row>
    <row r="767" spans="20:20">
      <c r="T767" s="272"/>
    </row>
    <row r="768" spans="20:20">
      <c r="T768" s="272"/>
    </row>
    <row r="769" spans="20:20">
      <c r="T769" s="272"/>
    </row>
    <row r="770" spans="20:20">
      <c r="T770" s="272"/>
    </row>
    <row r="771" spans="20:20">
      <c r="T771" s="272"/>
    </row>
    <row r="772" spans="20:20">
      <c r="T772" s="272"/>
    </row>
    <row r="773" spans="20:20">
      <c r="T773" s="272"/>
    </row>
    <row r="774" spans="20:20">
      <c r="T774" s="272"/>
    </row>
    <row r="775" spans="20:20">
      <c r="T775" s="272"/>
    </row>
    <row r="776" spans="20:20">
      <c r="T776" s="272"/>
    </row>
    <row r="777" spans="20:20">
      <c r="T777" s="272"/>
    </row>
    <row r="778" spans="20:20">
      <c r="T778" s="272"/>
    </row>
    <row r="779" spans="20:20">
      <c r="T779" s="272"/>
    </row>
    <row r="780" spans="20:20">
      <c r="T780" s="272"/>
    </row>
    <row r="781" spans="20:20">
      <c r="T781" s="272"/>
    </row>
    <row r="782" spans="20:20">
      <c r="T782" s="272"/>
    </row>
    <row r="783" spans="20:20">
      <c r="T783" s="272"/>
    </row>
    <row r="784" spans="20:20">
      <c r="T784" s="272"/>
    </row>
    <row r="785" spans="20:20">
      <c r="T785" s="272"/>
    </row>
    <row r="786" spans="20:20">
      <c r="T786" s="272"/>
    </row>
    <row r="787" spans="20:20">
      <c r="T787" s="272"/>
    </row>
    <row r="788" spans="20:20">
      <c r="T788" s="272"/>
    </row>
    <row r="789" spans="20:20">
      <c r="T789" s="272"/>
    </row>
    <row r="790" spans="20:20">
      <c r="T790" s="272"/>
    </row>
    <row r="791" spans="20:20">
      <c r="T791" s="272"/>
    </row>
    <row r="792" spans="20:20">
      <c r="T792" s="272"/>
    </row>
    <row r="793" spans="20:20">
      <c r="T793" s="272"/>
    </row>
    <row r="794" spans="20:20">
      <c r="T794" s="272"/>
    </row>
    <row r="795" spans="20:20">
      <c r="T795" s="272"/>
    </row>
    <row r="796" spans="20:20">
      <c r="T796" s="272"/>
    </row>
    <row r="797" spans="20:20">
      <c r="T797" s="272"/>
    </row>
    <row r="798" spans="20:20">
      <c r="T798" s="272"/>
    </row>
    <row r="799" spans="20:20">
      <c r="T799" s="272"/>
    </row>
    <row r="800" spans="20:20">
      <c r="T800" s="272"/>
    </row>
    <row r="801" spans="20:20">
      <c r="T801" s="272"/>
    </row>
    <row r="802" spans="20:20">
      <c r="T802" s="272"/>
    </row>
    <row r="803" spans="20:20">
      <c r="T803" s="272"/>
    </row>
    <row r="804" spans="20:20">
      <c r="T804" s="272"/>
    </row>
    <row r="805" spans="20:20">
      <c r="T805" s="272"/>
    </row>
    <row r="806" spans="20:20">
      <c r="T806" s="272"/>
    </row>
    <row r="807" spans="20:20">
      <c r="T807" s="272"/>
    </row>
    <row r="808" spans="20:20">
      <c r="T808" s="272"/>
    </row>
    <row r="809" spans="20:20">
      <c r="T809" s="272"/>
    </row>
    <row r="810" spans="20:20">
      <c r="T810" s="272"/>
    </row>
    <row r="811" spans="20:20">
      <c r="T811" s="272"/>
    </row>
    <row r="812" spans="20:20">
      <c r="T812" s="272"/>
    </row>
    <row r="813" spans="20:20">
      <c r="T813" s="272"/>
    </row>
    <row r="814" spans="20:20">
      <c r="T814" s="272"/>
    </row>
    <row r="815" spans="20:20">
      <c r="T815" s="272"/>
    </row>
    <row r="816" spans="20:20">
      <c r="T816" s="272"/>
    </row>
    <row r="817" spans="20:20">
      <c r="T817" s="272"/>
    </row>
    <row r="818" spans="20:20">
      <c r="T818" s="272"/>
    </row>
    <row r="819" spans="20:20">
      <c r="T819" s="272"/>
    </row>
    <row r="820" spans="20:20">
      <c r="T820" s="272"/>
    </row>
    <row r="821" spans="20:20">
      <c r="T821" s="272"/>
    </row>
    <row r="822" spans="20:20">
      <c r="T822" s="272"/>
    </row>
    <row r="823" spans="20:20">
      <c r="T823" s="272"/>
    </row>
    <row r="824" spans="20:20">
      <c r="T824" s="272"/>
    </row>
    <row r="825" spans="20:20">
      <c r="T825" s="272"/>
    </row>
    <row r="826" spans="20:20">
      <c r="T826" s="272"/>
    </row>
    <row r="827" spans="20:20">
      <c r="T827" s="272"/>
    </row>
    <row r="828" spans="20:20">
      <c r="T828" s="272"/>
    </row>
    <row r="829" spans="20:20">
      <c r="T829" s="272"/>
    </row>
    <row r="830" spans="20:20">
      <c r="T830" s="272"/>
    </row>
    <row r="831" spans="20:20">
      <c r="T831" s="272"/>
    </row>
    <row r="832" spans="20:20">
      <c r="T832" s="272"/>
    </row>
    <row r="833" spans="20:20">
      <c r="T833" s="272"/>
    </row>
    <row r="834" spans="20:20">
      <c r="T834" s="272"/>
    </row>
    <row r="835" spans="20:20">
      <c r="T835" s="272"/>
    </row>
    <row r="836" spans="20:20">
      <c r="T836" s="272"/>
    </row>
    <row r="837" spans="20:20">
      <c r="T837" s="272"/>
    </row>
    <row r="838" spans="20:20">
      <c r="T838" s="272"/>
    </row>
    <row r="839" spans="20:20">
      <c r="T839" s="272"/>
    </row>
    <row r="840" spans="20:20">
      <c r="T840" s="272"/>
    </row>
    <row r="841" spans="20:20">
      <c r="T841" s="272"/>
    </row>
    <row r="842" spans="20:20">
      <c r="T842" s="272"/>
    </row>
    <row r="843" spans="20:20">
      <c r="T843" s="272"/>
    </row>
    <row r="844" spans="20:20">
      <c r="T844" s="272"/>
    </row>
    <row r="845" spans="20:20">
      <c r="T845" s="272"/>
    </row>
    <row r="846" spans="20:20">
      <c r="T846" s="272"/>
    </row>
    <row r="847" spans="20:20">
      <c r="T847" s="272"/>
    </row>
    <row r="848" spans="20:20">
      <c r="T848" s="272"/>
    </row>
    <row r="849" spans="20:20">
      <c r="T849" s="272"/>
    </row>
    <row r="850" spans="20:20">
      <c r="T850" s="272"/>
    </row>
    <row r="851" spans="20:20">
      <c r="T851" s="272"/>
    </row>
    <row r="852" spans="20:20">
      <c r="T852" s="272"/>
    </row>
    <row r="853" spans="20:20">
      <c r="T853" s="272"/>
    </row>
    <row r="854" spans="20:20">
      <c r="T854" s="272"/>
    </row>
    <row r="855" spans="20:20">
      <c r="T855" s="272"/>
    </row>
    <row r="856" spans="20:20">
      <c r="T856" s="272"/>
    </row>
    <row r="857" spans="20:20">
      <c r="T857" s="272"/>
    </row>
    <row r="858" spans="20:20">
      <c r="T858" s="272"/>
    </row>
    <row r="859" spans="20:20">
      <c r="T859" s="272"/>
    </row>
    <row r="860" spans="20:20">
      <c r="T860" s="272"/>
    </row>
    <row r="861" spans="20:20">
      <c r="T861" s="272"/>
    </row>
    <row r="862" spans="20:20">
      <c r="T862" s="272"/>
    </row>
    <row r="863" spans="20:20">
      <c r="T863" s="272"/>
    </row>
    <row r="864" spans="20:20">
      <c r="T864" s="272"/>
    </row>
    <row r="865" spans="20:20">
      <c r="T865" s="272"/>
    </row>
    <row r="866" spans="20:20">
      <c r="T866" s="272"/>
    </row>
    <row r="867" spans="20:20">
      <c r="T867" s="272"/>
    </row>
    <row r="868" spans="20:20">
      <c r="T868" s="272"/>
    </row>
    <row r="869" spans="20:20">
      <c r="T869" s="272"/>
    </row>
    <row r="870" spans="20:20">
      <c r="T870" s="272"/>
    </row>
    <row r="871" spans="20:20">
      <c r="T871" s="272"/>
    </row>
    <row r="872" spans="20:20">
      <c r="T872" s="272"/>
    </row>
    <row r="873" spans="20:20">
      <c r="T873" s="272"/>
    </row>
    <row r="874" spans="20:20">
      <c r="T874" s="272"/>
    </row>
    <row r="875" spans="20:20">
      <c r="T875" s="272"/>
    </row>
    <row r="876" spans="20:20">
      <c r="T876" s="272"/>
    </row>
    <row r="877" spans="20:20">
      <c r="T877" s="272"/>
    </row>
    <row r="878" spans="20:20">
      <c r="T878" s="272"/>
    </row>
    <row r="879" spans="20:20">
      <c r="T879" s="272"/>
    </row>
    <row r="880" spans="20:20">
      <c r="T880" s="272"/>
    </row>
    <row r="881" spans="20:20">
      <c r="T881" s="272"/>
    </row>
    <row r="882" spans="20:20">
      <c r="T882" s="272"/>
    </row>
    <row r="883" spans="20:20">
      <c r="T883" s="272"/>
    </row>
    <row r="884" spans="20:20">
      <c r="T884" s="272"/>
    </row>
    <row r="885" spans="20:20">
      <c r="T885" s="272"/>
    </row>
    <row r="886" spans="20:20">
      <c r="T886" s="272"/>
    </row>
    <row r="887" spans="20:20">
      <c r="T887" s="272"/>
    </row>
    <row r="888" spans="20:20">
      <c r="T888" s="272"/>
    </row>
    <row r="889" spans="20:20">
      <c r="T889" s="272"/>
    </row>
    <row r="890" spans="20:20">
      <c r="T890" s="272"/>
    </row>
    <row r="891" spans="20:20">
      <c r="T891" s="272"/>
    </row>
    <row r="892" spans="20:20">
      <c r="T892" s="272"/>
    </row>
    <row r="893" spans="20:20">
      <c r="T893" s="272"/>
    </row>
    <row r="894" spans="20:20">
      <c r="T894" s="272"/>
    </row>
    <row r="895" spans="20:20">
      <c r="T895" s="272"/>
    </row>
    <row r="896" spans="20:20">
      <c r="T896" s="272"/>
    </row>
    <row r="897" spans="20:20">
      <c r="T897" s="272"/>
    </row>
    <row r="898" spans="20:20">
      <c r="T898" s="272"/>
    </row>
    <row r="899" spans="20:20">
      <c r="T899" s="272"/>
    </row>
    <row r="900" spans="20:20">
      <c r="T900" s="272"/>
    </row>
    <row r="901" spans="20:20">
      <c r="T901" s="272"/>
    </row>
    <row r="902" spans="20:20">
      <c r="T902" s="272"/>
    </row>
    <row r="903" spans="20:20">
      <c r="T903" s="272"/>
    </row>
    <row r="904" spans="20:20">
      <c r="T904" s="272"/>
    </row>
    <row r="905" spans="20:20">
      <c r="T905" s="272"/>
    </row>
    <row r="906" spans="20:20">
      <c r="T906" s="272"/>
    </row>
    <row r="907" spans="20:20">
      <c r="T907" s="272"/>
    </row>
    <row r="908" spans="20:20">
      <c r="T908" s="272"/>
    </row>
    <row r="909" spans="20:20">
      <c r="T909" s="272"/>
    </row>
    <row r="910" spans="20:20">
      <c r="T910" s="272"/>
    </row>
    <row r="911" spans="20:20">
      <c r="T911" s="272"/>
    </row>
    <row r="912" spans="20:20">
      <c r="T912" s="272"/>
    </row>
    <row r="913" spans="20:20">
      <c r="T913" s="272"/>
    </row>
    <row r="914" spans="20:20">
      <c r="T914" s="272"/>
    </row>
    <row r="915" spans="20:20">
      <c r="T915" s="272"/>
    </row>
    <row r="916" spans="20:20">
      <c r="T916" s="272"/>
    </row>
    <row r="917" spans="20:20">
      <c r="T917" s="272"/>
    </row>
    <row r="918" spans="20:20">
      <c r="T918" s="272"/>
    </row>
    <row r="919" spans="20:20">
      <c r="T919" s="272"/>
    </row>
    <row r="920" spans="20:20">
      <c r="T920" s="272"/>
    </row>
    <row r="921" spans="20:20">
      <c r="T921" s="272"/>
    </row>
    <row r="922" spans="20:20">
      <c r="T922" s="272"/>
    </row>
    <row r="923" spans="20:20">
      <c r="T923" s="272"/>
    </row>
    <row r="924" spans="20:20">
      <c r="T924" s="272"/>
    </row>
    <row r="925" spans="20:20">
      <c r="T925" s="272"/>
    </row>
    <row r="926" spans="20:20">
      <c r="T926" s="272"/>
    </row>
    <row r="927" spans="20:20">
      <c r="T927" s="272"/>
    </row>
    <row r="928" spans="20:20">
      <c r="T928" s="272"/>
    </row>
    <row r="929" spans="20:20">
      <c r="T929" s="272"/>
    </row>
    <row r="930" spans="20:20">
      <c r="T930" s="272"/>
    </row>
    <row r="931" spans="20:20">
      <c r="T931" s="272"/>
    </row>
    <row r="932" spans="20:20">
      <c r="T932" s="272"/>
    </row>
    <row r="933" spans="20:20">
      <c r="T933" s="272"/>
    </row>
    <row r="934" spans="20:20">
      <c r="T934" s="272"/>
    </row>
    <row r="935" spans="20:20">
      <c r="T935" s="272"/>
    </row>
    <row r="936" spans="20:20">
      <c r="T936" s="272"/>
    </row>
    <row r="937" spans="20:20">
      <c r="T937" s="272"/>
    </row>
    <row r="938" spans="20:20">
      <c r="T938" s="272"/>
    </row>
    <row r="939" spans="20:20">
      <c r="T939" s="272"/>
    </row>
    <row r="940" spans="20:20">
      <c r="T940" s="272"/>
    </row>
    <row r="941" spans="20:20">
      <c r="T941" s="272"/>
    </row>
    <row r="942" spans="20:20">
      <c r="T942" s="272"/>
    </row>
    <row r="943" spans="20:20">
      <c r="T943" s="272"/>
    </row>
    <row r="944" spans="20:20">
      <c r="T944" s="272"/>
    </row>
    <row r="945" spans="20:20">
      <c r="T945" s="272"/>
    </row>
    <row r="946" spans="20:20">
      <c r="T946" s="272"/>
    </row>
    <row r="947" spans="20:20">
      <c r="T947" s="272"/>
    </row>
    <row r="948" spans="20:20">
      <c r="T948" s="272"/>
    </row>
    <row r="949" spans="20:20">
      <c r="T949" s="272"/>
    </row>
    <row r="950" spans="20:20">
      <c r="T950" s="272"/>
    </row>
    <row r="951" spans="20:20">
      <c r="T951" s="272"/>
    </row>
    <row r="952" spans="20:20">
      <c r="T952" s="272"/>
    </row>
    <row r="953" spans="20:20">
      <c r="T953" s="272"/>
    </row>
    <row r="954" spans="20:20">
      <c r="T954" s="272"/>
    </row>
    <row r="955" spans="20:20">
      <c r="T955" s="272"/>
    </row>
    <row r="956" spans="20:20">
      <c r="T956" s="272"/>
    </row>
    <row r="957" spans="20:20">
      <c r="T957" s="272"/>
    </row>
    <row r="958" spans="20:20">
      <c r="T958" s="272"/>
    </row>
    <row r="959" spans="20:20">
      <c r="T959" s="272"/>
    </row>
    <row r="960" spans="20:20">
      <c r="T960" s="272"/>
    </row>
    <row r="961" spans="20:20">
      <c r="T961" s="272"/>
    </row>
    <row r="962" spans="20:20">
      <c r="T962" s="272"/>
    </row>
    <row r="963" spans="20:20">
      <c r="T963" s="272"/>
    </row>
    <row r="964" spans="20:20">
      <c r="T964" s="272"/>
    </row>
    <row r="965" spans="20:20">
      <c r="T965" s="272"/>
    </row>
    <row r="966" spans="20:20">
      <c r="T966" s="272"/>
    </row>
    <row r="967" spans="20:20">
      <c r="T967" s="272"/>
    </row>
    <row r="968" spans="20:20">
      <c r="T968" s="272"/>
    </row>
    <row r="969" spans="20:20">
      <c r="T969" s="272"/>
    </row>
    <row r="970" spans="20:20">
      <c r="T970" s="272"/>
    </row>
    <row r="971" spans="20:20">
      <c r="T971" s="272"/>
    </row>
    <row r="972" spans="20:20">
      <c r="T972" s="272"/>
    </row>
    <row r="973" spans="20:20">
      <c r="T973" s="272"/>
    </row>
    <row r="974" spans="20:20">
      <c r="T974" s="272"/>
    </row>
    <row r="975" spans="20:20">
      <c r="T975" s="272"/>
    </row>
    <row r="976" spans="20:20">
      <c r="T976" s="272"/>
    </row>
    <row r="977" spans="20:20">
      <c r="T977" s="272"/>
    </row>
    <row r="978" spans="20:20">
      <c r="T978" s="272"/>
    </row>
    <row r="979" spans="20:20">
      <c r="T979" s="272"/>
    </row>
    <row r="980" spans="20:20">
      <c r="T980" s="272"/>
    </row>
    <row r="981" spans="20:20">
      <c r="T981" s="272"/>
    </row>
    <row r="982" spans="20:20">
      <c r="T982" s="272"/>
    </row>
    <row r="983" spans="20:20">
      <c r="T983" s="272"/>
    </row>
    <row r="984" spans="20:20">
      <c r="T984" s="272"/>
    </row>
    <row r="985" spans="20:20">
      <c r="T985" s="272"/>
    </row>
    <row r="986" spans="20:20">
      <c r="T986" s="272"/>
    </row>
    <row r="987" spans="20:20">
      <c r="T987" s="272"/>
    </row>
    <row r="988" spans="20:20">
      <c r="T988" s="272"/>
    </row>
    <row r="989" spans="20:20">
      <c r="T989" s="272"/>
    </row>
    <row r="990" spans="20:20">
      <c r="T990" s="272"/>
    </row>
    <row r="991" spans="20:20">
      <c r="T991" s="272"/>
    </row>
    <row r="992" spans="20:20">
      <c r="T992" s="272"/>
    </row>
    <row r="993" spans="20:20">
      <c r="T993" s="272"/>
    </row>
    <row r="994" spans="20:20">
      <c r="T994" s="272"/>
    </row>
    <row r="995" spans="20:20">
      <c r="T995" s="272"/>
    </row>
    <row r="996" spans="20:20">
      <c r="T996" s="272"/>
    </row>
    <row r="997" spans="20:20">
      <c r="T997" s="272"/>
    </row>
    <row r="998" spans="20:20">
      <c r="T998" s="272"/>
    </row>
    <row r="999" spans="20:20">
      <c r="T999" s="272"/>
    </row>
    <row r="1000" spans="20:20">
      <c r="T1000" s="272"/>
    </row>
    <row r="1001" spans="20:20">
      <c r="T1001" s="272"/>
    </row>
    <row r="1002" spans="20:20">
      <c r="T1002" s="272"/>
    </row>
    <row r="1003" spans="20:20">
      <c r="T1003" s="272"/>
    </row>
    <row r="1004" spans="20:20">
      <c r="T1004" s="272"/>
    </row>
    <row r="1005" spans="20:20">
      <c r="T1005" s="272"/>
    </row>
    <row r="1006" spans="20:20">
      <c r="T1006" s="272"/>
    </row>
    <row r="1007" spans="20:20">
      <c r="T1007" s="272"/>
    </row>
    <row r="1008" spans="20:20">
      <c r="T1008" s="272"/>
    </row>
    <row r="1009" spans="20:20">
      <c r="T1009" s="272"/>
    </row>
    <row r="1010" spans="20:20">
      <c r="T1010" s="272"/>
    </row>
    <row r="1011" spans="20:20">
      <c r="T1011" s="272"/>
    </row>
    <row r="1012" spans="20:20">
      <c r="T1012" s="272"/>
    </row>
    <row r="1013" spans="20:20">
      <c r="T1013" s="272"/>
    </row>
    <row r="1014" spans="20:20">
      <c r="T1014" s="272"/>
    </row>
    <row r="1015" spans="20:20">
      <c r="T1015" s="272"/>
    </row>
    <row r="1016" spans="20:20">
      <c r="T1016" s="272"/>
    </row>
    <row r="1017" spans="20:20">
      <c r="T1017" s="272"/>
    </row>
    <row r="1018" spans="20:20">
      <c r="T1018" s="272"/>
    </row>
    <row r="1019" spans="20:20">
      <c r="T1019" s="272"/>
    </row>
    <row r="1020" spans="20:20">
      <c r="T1020" s="272"/>
    </row>
    <row r="1021" spans="20:20">
      <c r="T1021" s="272"/>
    </row>
    <row r="1022" spans="20:20">
      <c r="T1022" s="272"/>
    </row>
    <row r="1023" spans="20:20">
      <c r="T1023" s="272"/>
    </row>
    <row r="1024" spans="20:20">
      <c r="T1024" s="272"/>
    </row>
    <row r="1025" spans="20:20">
      <c r="T1025" s="272"/>
    </row>
    <row r="1026" spans="20:20">
      <c r="T1026" s="272"/>
    </row>
    <row r="1027" spans="20:20">
      <c r="T1027" s="272"/>
    </row>
    <row r="1028" spans="20:20">
      <c r="T1028" s="272"/>
    </row>
    <row r="1029" spans="20:20">
      <c r="T1029" s="272"/>
    </row>
    <row r="1030" spans="20:20">
      <c r="T1030" s="272"/>
    </row>
    <row r="1031" spans="20:20">
      <c r="T1031" s="272"/>
    </row>
    <row r="1032" spans="20:20">
      <c r="T1032" s="272"/>
    </row>
    <row r="1033" spans="20:20">
      <c r="T1033" s="272"/>
    </row>
    <row r="1034" spans="20:20">
      <c r="T1034" s="272"/>
    </row>
    <row r="1035" spans="20:20">
      <c r="T1035" s="272"/>
    </row>
    <row r="1036" spans="20:20">
      <c r="T1036" s="272"/>
    </row>
    <row r="1037" spans="20:20">
      <c r="T1037" s="272"/>
    </row>
    <row r="1038" spans="20:20">
      <c r="T1038" s="272"/>
    </row>
    <row r="1039" spans="20:20">
      <c r="T1039" s="272"/>
    </row>
    <row r="1040" spans="20:20">
      <c r="T1040" s="272"/>
    </row>
    <row r="1041" spans="20:20">
      <c r="T1041" s="272"/>
    </row>
    <row r="1042" spans="20:20">
      <c r="T1042" s="272"/>
    </row>
    <row r="1043" spans="20:20">
      <c r="T1043" s="272"/>
    </row>
    <row r="1044" spans="20:20">
      <c r="T1044" s="272"/>
    </row>
    <row r="1045" spans="20:20">
      <c r="T1045" s="272"/>
    </row>
    <row r="1046" spans="20:20">
      <c r="T1046" s="272"/>
    </row>
    <row r="1047" spans="20:20">
      <c r="T1047" s="272"/>
    </row>
    <row r="1048" spans="20:20">
      <c r="T1048" s="272"/>
    </row>
    <row r="1049" spans="20:20">
      <c r="T1049" s="272"/>
    </row>
    <row r="1050" spans="20:20">
      <c r="T1050" s="272"/>
    </row>
    <row r="1051" spans="20:20">
      <c r="T1051" s="272"/>
    </row>
    <row r="1052" spans="20:20">
      <c r="T1052" s="272"/>
    </row>
    <row r="1053" spans="20:20">
      <c r="T1053" s="272"/>
    </row>
    <row r="1054" spans="20:20">
      <c r="T1054" s="272"/>
    </row>
    <row r="1055" spans="20:20">
      <c r="T1055" s="272"/>
    </row>
    <row r="1056" spans="20:20">
      <c r="T1056" s="272"/>
    </row>
    <row r="1057" spans="20:20">
      <c r="T1057" s="272"/>
    </row>
    <row r="1058" spans="20:20">
      <c r="T1058" s="272"/>
    </row>
    <row r="1059" spans="20:20">
      <c r="T1059" s="272"/>
    </row>
    <row r="1060" spans="20:20">
      <c r="T1060" s="272"/>
    </row>
    <row r="1061" spans="20:20">
      <c r="T1061" s="272"/>
    </row>
    <row r="1062" spans="20:20">
      <c r="T1062" s="272"/>
    </row>
    <row r="1063" spans="20:20">
      <c r="T1063" s="272"/>
    </row>
    <row r="1064" spans="20:20">
      <c r="T1064" s="272"/>
    </row>
    <row r="1065" spans="20:20">
      <c r="T1065" s="272"/>
    </row>
    <row r="1066" spans="20:20">
      <c r="T1066" s="272"/>
    </row>
    <row r="1067" spans="20:20">
      <c r="T1067" s="272"/>
    </row>
    <row r="1068" spans="20:20">
      <c r="T1068" s="272"/>
    </row>
    <row r="1069" spans="20:20">
      <c r="T1069" s="272"/>
    </row>
    <row r="1070" spans="20:20">
      <c r="T1070" s="272"/>
    </row>
    <row r="1071" spans="20:20">
      <c r="T1071" s="272"/>
    </row>
    <row r="1072" spans="20:20">
      <c r="T1072" s="272"/>
    </row>
    <row r="1073" spans="20:20">
      <c r="T1073" s="272"/>
    </row>
    <row r="1074" spans="20:20">
      <c r="T1074" s="272"/>
    </row>
    <row r="1075" spans="20:20">
      <c r="T1075" s="272"/>
    </row>
    <row r="1076" spans="20:20">
      <c r="T1076" s="272"/>
    </row>
    <row r="1077" spans="20:20">
      <c r="T1077" s="272"/>
    </row>
    <row r="1078" spans="20:20">
      <c r="T1078" s="272"/>
    </row>
    <row r="1079" spans="20:20">
      <c r="T1079" s="272"/>
    </row>
    <row r="1080" spans="20:20">
      <c r="T1080" s="272"/>
    </row>
    <row r="1081" spans="20:20">
      <c r="T1081" s="272"/>
    </row>
    <row r="1082" spans="20:20">
      <c r="T1082" s="272"/>
    </row>
    <row r="1083" spans="20:20">
      <c r="T1083" s="272"/>
    </row>
    <row r="1084" spans="20:20">
      <c r="T1084" s="272"/>
    </row>
    <row r="1085" spans="20:20">
      <c r="T1085" s="272"/>
    </row>
    <row r="1086" spans="20:20">
      <c r="T1086" s="272"/>
    </row>
    <row r="1087" spans="20:20">
      <c r="T1087" s="272"/>
    </row>
    <row r="1088" spans="20:20">
      <c r="T1088" s="272"/>
    </row>
    <row r="1089" spans="20:20">
      <c r="T1089" s="272"/>
    </row>
    <row r="1090" spans="20:20">
      <c r="T1090" s="272"/>
    </row>
    <row r="1091" spans="20:20">
      <c r="T1091" s="272"/>
    </row>
    <row r="1092" spans="20:20">
      <c r="T1092" s="272"/>
    </row>
    <row r="1093" spans="20:20">
      <c r="T1093" s="272"/>
    </row>
    <row r="1094" spans="20:20">
      <c r="T1094" s="272"/>
    </row>
    <row r="1095" spans="20:20">
      <c r="T1095" s="272"/>
    </row>
    <row r="1096" spans="20:20">
      <c r="T1096" s="272"/>
    </row>
    <row r="1097" spans="20:20">
      <c r="T1097" s="272"/>
    </row>
    <row r="1098" spans="20:20">
      <c r="T1098" s="272"/>
    </row>
    <row r="1099" spans="20:20">
      <c r="T1099" s="272"/>
    </row>
    <row r="1100" spans="20:20">
      <c r="T1100" s="272"/>
    </row>
    <row r="1101" spans="20:20">
      <c r="T1101" s="272"/>
    </row>
    <row r="1102" spans="20:20">
      <c r="T1102" s="272"/>
    </row>
    <row r="1103" spans="20:20">
      <c r="T1103" s="272"/>
    </row>
    <row r="1104" spans="20:20">
      <c r="T1104" s="272"/>
    </row>
    <row r="1105" spans="20:20">
      <c r="T1105" s="272"/>
    </row>
    <row r="1106" spans="20:20">
      <c r="T1106" s="272"/>
    </row>
    <row r="1107" spans="20:20">
      <c r="T1107" s="272"/>
    </row>
    <row r="1108" spans="20:20">
      <c r="T1108" s="272"/>
    </row>
    <row r="1109" spans="20:20">
      <c r="T1109" s="272"/>
    </row>
    <row r="1110" spans="20:20">
      <c r="T1110" s="272"/>
    </row>
    <row r="1111" spans="20:20">
      <c r="T1111" s="272"/>
    </row>
    <row r="1112" spans="20:20">
      <c r="T1112" s="272"/>
    </row>
    <row r="1113" spans="20:20">
      <c r="T1113" s="272"/>
    </row>
    <row r="1114" spans="20:20">
      <c r="T1114" s="272"/>
    </row>
    <row r="1115" spans="20:20">
      <c r="T1115" s="272"/>
    </row>
    <row r="1116" spans="20:20">
      <c r="T1116" s="272"/>
    </row>
    <row r="1117" spans="20:20">
      <c r="T1117" s="272"/>
    </row>
    <row r="1118" spans="20:20">
      <c r="T1118" s="272"/>
    </row>
    <row r="1119" spans="20:20">
      <c r="T1119" s="272"/>
    </row>
    <row r="1120" spans="20:20">
      <c r="T1120" s="272"/>
    </row>
    <row r="1121" spans="20:20">
      <c r="T1121" s="272"/>
    </row>
    <row r="1122" spans="20:20">
      <c r="T1122" s="272"/>
    </row>
    <row r="1123" spans="20:20">
      <c r="T1123" s="272"/>
    </row>
    <row r="1124" spans="20:20">
      <c r="T1124" s="272"/>
    </row>
    <row r="1125" spans="20:20">
      <c r="T1125" s="272"/>
    </row>
    <row r="1126" spans="20:20">
      <c r="T1126" s="272"/>
    </row>
    <row r="1127" spans="20:20">
      <c r="T1127" s="272"/>
    </row>
    <row r="1128" spans="20:20">
      <c r="T1128" s="272"/>
    </row>
    <row r="1129" spans="20:20">
      <c r="T1129" s="272"/>
    </row>
    <row r="1130" spans="20:20">
      <c r="T1130" s="272"/>
    </row>
    <row r="1131" spans="20:20">
      <c r="T1131" s="272"/>
    </row>
    <row r="1132" spans="20:20">
      <c r="T1132" s="272"/>
    </row>
    <row r="1133" spans="20:20">
      <c r="T1133" s="272"/>
    </row>
    <row r="1134" spans="20:20">
      <c r="T1134" s="272"/>
    </row>
    <row r="1135" spans="20:20">
      <c r="T1135" s="272"/>
    </row>
    <row r="1136" spans="20:20">
      <c r="T1136" s="272"/>
    </row>
    <row r="1137" spans="20:20">
      <c r="T1137" s="272"/>
    </row>
    <row r="1138" spans="20:20">
      <c r="T1138" s="272"/>
    </row>
    <row r="1139" spans="20:20">
      <c r="T1139" s="272"/>
    </row>
    <row r="1140" spans="20:20">
      <c r="T1140" s="272"/>
    </row>
    <row r="1141" spans="20:20">
      <c r="T1141" s="272"/>
    </row>
    <row r="1142" spans="20:20">
      <c r="T1142" s="272"/>
    </row>
    <row r="1143" spans="20:20">
      <c r="T1143" s="272"/>
    </row>
    <row r="1144" spans="20:20">
      <c r="T1144" s="272"/>
    </row>
    <row r="1145" spans="20:20">
      <c r="T1145" s="272"/>
    </row>
    <row r="1146" spans="20:20">
      <c r="T1146" s="272"/>
    </row>
    <row r="1147" spans="20:20">
      <c r="T1147" s="272"/>
    </row>
    <row r="1148" spans="20:20">
      <c r="T1148" s="272"/>
    </row>
    <row r="1149" spans="20:20">
      <c r="T1149" s="272"/>
    </row>
    <row r="1150" spans="20:20">
      <c r="T1150" s="272"/>
    </row>
    <row r="1151" spans="20:20">
      <c r="T1151" s="272"/>
    </row>
    <row r="1152" spans="20:20">
      <c r="T1152" s="272"/>
    </row>
    <row r="1153" spans="20:20">
      <c r="T1153" s="272"/>
    </row>
    <row r="1154" spans="20:20">
      <c r="T1154" s="272"/>
    </row>
    <row r="1155" spans="20:20">
      <c r="T1155" s="272"/>
    </row>
    <row r="1156" spans="20:20">
      <c r="T1156" s="272"/>
    </row>
    <row r="1157" spans="20:20">
      <c r="T1157" s="272"/>
    </row>
    <row r="1158" spans="20:20">
      <c r="T1158" s="272"/>
    </row>
    <row r="1159" spans="20:20">
      <c r="T1159" s="272"/>
    </row>
    <row r="1160" spans="20:20">
      <c r="T1160" s="272"/>
    </row>
    <row r="1161" spans="20:20">
      <c r="T1161" s="272"/>
    </row>
    <row r="1162" spans="20:20">
      <c r="T1162" s="272"/>
    </row>
    <row r="1163" spans="20:20">
      <c r="T1163" s="272"/>
    </row>
    <row r="1164" spans="20:20">
      <c r="T1164" s="272"/>
    </row>
    <row r="1165" spans="20:20">
      <c r="T1165" s="272"/>
    </row>
    <row r="1166" spans="20:20">
      <c r="T1166" s="272"/>
    </row>
    <row r="1167" spans="20:20">
      <c r="T1167" s="272"/>
    </row>
    <row r="1168" spans="20:20">
      <c r="T1168" s="272"/>
    </row>
    <row r="1169" spans="20:20">
      <c r="T1169" s="272"/>
    </row>
    <row r="1170" spans="20:20">
      <c r="T1170" s="272"/>
    </row>
    <row r="1171" spans="20:20">
      <c r="T1171" s="272"/>
    </row>
    <row r="1172" spans="20:20">
      <c r="T1172" s="272"/>
    </row>
    <row r="1173" spans="20:20">
      <c r="T1173" s="272"/>
    </row>
    <row r="1174" spans="20:20">
      <c r="T1174" s="272"/>
    </row>
    <row r="1175" spans="20:20">
      <c r="T1175" s="272"/>
    </row>
    <row r="1176" spans="20:20">
      <c r="T1176" s="272"/>
    </row>
    <row r="1177" spans="20:20">
      <c r="T1177" s="272"/>
    </row>
    <row r="1178" spans="20:20">
      <c r="T1178" s="272"/>
    </row>
    <row r="1179" spans="20:20">
      <c r="T1179" s="272"/>
    </row>
    <row r="1180" spans="20:20">
      <c r="T1180" s="272"/>
    </row>
    <row r="1181" spans="20:20">
      <c r="T1181" s="272"/>
    </row>
    <row r="1182" spans="20:20">
      <c r="T1182" s="272"/>
    </row>
    <row r="1183" spans="20:20">
      <c r="T1183" s="272"/>
    </row>
    <row r="1184" spans="20:20">
      <c r="T1184" s="272"/>
    </row>
    <row r="1185" spans="20:20">
      <c r="T1185" s="272"/>
    </row>
    <row r="1186" spans="20:20">
      <c r="T1186" s="272"/>
    </row>
    <row r="1187" spans="20:20">
      <c r="T1187" s="272"/>
    </row>
    <row r="1188" spans="20:20">
      <c r="T1188" s="272"/>
    </row>
    <row r="1189" spans="20:20">
      <c r="T1189" s="272"/>
    </row>
    <row r="1190" spans="20:20">
      <c r="T1190" s="272"/>
    </row>
    <row r="1191" spans="20:20">
      <c r="T1191" s="272"/>
    </row>
    <row r="1192" spans="20:20">
      <c r="T1192" s="272"/>
    </row>
    <row r="1193" spans="20:20">
      <c r="T1193" s="272"/>
    </row>
    <row r="1194" spans="20:20">
      <c r="T1194" s="272"/>
    </row>
    <row r="1195" spans="20:20">
      <c r="T1195" s="272"/>
    </row>
    <row r="1196" spans="20:20">
      <c r="T1196" s="272"/>
    </row>
    <row r="1197" spans="20:20">
      <c r="T1197" s="272"/>
    </row>
    <row r="1198" spans="20:20">
      <c r="T1198" s="272"/>
    </row>
    <row r="1199" spans="20:20">
      <c r="T1199" s="272"/>
    </row>
    <row r="1200" spans="20:20">
      <c r="T1200" s="272"/>
    </row>
    <row r="1201" spans="20:20">
      <c r="T1201" s="272"/>
    </row>
    <row r="1202" spans="20:20">
      <c r="T1202" s="272"/>
    </row>
    <row r="1203" spans="20:20">
      <c r="T1203" s="272"/>
    </row>
    <row r="1204" spans="20:20">
      <c r="T1204" s="272"/>
    </row>
    <row r="1205" spans="20:20">
      <c r="T1205" s="272"/>
    </row>
    <row r="1206" spans="20:20">
      <c r="T1206" s="272"/>
    </row>
    <row r="1207" spans="20:20">
      <c r="T1207" s="272"/>
    </row>
    <row r="1208" spans="20:20">
      <c r="T1208" s="272"/>
    </row>
    <row r="1209" spans="20:20">
      <c r="T1209" s="272"/>
    </row>
    <row r="1210" spans="20:20">
      <c r="T1210" s="272"/>
    </row>
    <row r="1211" spans="20:20">
      <c r="T1211" s="272"/>
    </row>
    <row r="1212" spans="20:20">
      <c r="T1212" s="272"/>
    </row>
    <row r="1213" spans="20:20">
      <c r="T1213" s="272"/>
    </row>
    <row r="1214" spans="20:20">
      <c r="T1214" s="272"/>
    </row>
    <row r="1215" spans="20:20">
      <c r="T1215" s="272"/>
    </row>
    <row r="1216" spans="20:20">
      <c r="T1216" s="272"/>
    </row>
    <row r="1217" spans="20:20">
      <c r="T1217" s="272"/>
    </row>
    <row r="1218" spans="20:20">
      <c r="T1218" s="272"/>
    </row>
    <row r="1219" spans="20:20">
      <c r="T1219" s="272"/>
    </row>
    <row r="1220" spans="20:20">
      <c r="T1220" s="272"/>
    </row>
    <row r="1221" spans="20:20">
      <c r="T1221" s="272"/>
    </row>
    <row r="1222" spans="20:20">
      <c r="T1222" s="272"/>
    </row>
    <row r="1223" spans="20:20">
      <c r="T1223" s="272"/>
    </row>
    <row r="1224" spans="20:20">
      <c r="T1224" s="272"/>
    </row>
    <row r="1225" spans="20:20">
      <c r="T1225" s="272"/>
    </row>
    <row r="1226" spans="20:20">
      <c r="T1226" s="272"/>
    </row>
    <row r="1227" spans="20:20">
      <c r="T1227" s="272"/>
    </row>
    <row r="1228" spans="20:20">
      <c r="T1228" s="272"/>
    </row>
    <row r="1229" spans="20:20">
      <c r="T1229" s="272"/>
    </row>
    <row r="1230" spans="20:20">
      <c r="T1230" s="272"/>
    </row>
    <row r="1231" spans="20:20">
      <c r="T1231" s="272"/>
    </row>
    <row r="1232" spans="20:20">
      <c r="T1232" s="272"/>
    </row>
    <row r="1233" spans="20:20">
      <c r="T1233" s="272"/>
    </row>
    <row r="1234" spans="20:20">
      <c r="T1234" s="272"/>
    </row>
    <row r="1235" spans="20:20">
      <c r="T1235" s="272"/>
    </row>
    <row r="1236" spans="20:20">
      <c r="T1236" s="272"/>
    </row>
    <row r="1237" spans="20:20">
      <c r="T1237" s="272"/>
    </row>
    <row r="1238" spans="20:20">
      <c r="T1238" s="272"/>
    </row>
    <row r="1239" spans="20:20">
      <c r="T1239" s="272"/>
    </row>
    <row r="1240" spans="20:20">
      <c r="T1240" s="272"/>
    </row>
    <row r="1241" spans="20:20">
      <c r="T1241" s="272"/>
    </row>
    <row r="1242" spans="20:20">
      <c r="T1242" s="272"/>
    </row>
    <row r="1243" spans="20:20">
      <c r="T1243" s="272"/>
    </row>
    <row r="1244" spans="20:20">
      <c r="T1244" s="272"/>
    </row>
    <row r="1245" spans="20:20">
      <c r="T1245" s="272"/>
    </row>
    <row r="1246" spans="20:20">
      <c r="T1246" s="272"/>
    </row>
    <row r="1247" spans="20:20">
      <c r="T1247" s="272"/>
    </row>
    <row r="1248" spans="20:20">
      <c r="T1248" s="272"/>
    </row>
    <row r="1249" spans="20:20">
      <c r="T1249" s="272"/>
    </row>
    <row r="1250" spans="20:20">
      <c r="T1250" s="272"/>
    </row>
    <row r="1251" spans="20:20">
      <c r="T1251" s="272"/>
    </row>
    <row r="1252" spans="20:20">
      <c r="T1252" s="272"/>
    </row>
    <row r="1253" spans="20:20">
      <c r="T1253" s="272"/>
    </row>
    <row r="1254" spans="20:20">
      <c r="T1254" s="272"/>
    </row>
    <row r="1255" spans="20:20">
      <c r="T1255" s="272"/>
    </row>
    <row r="1256" spans="20:20">
      <c r="T1256" s="272"/>
    </row>
    <row r="1257" spans="20:20">
      <c r="T1257" s="272"/>
    </row>
    <row r="1258" spans="20:20">
      <c r="T1258" s="272"/>
    </row>
    <row r="1259" spans="20:20">
      <c r="T1259" s="272"/>
    </row>
    <row r="1260" spans="20:20">
      <c r="T1260" s="272"/>
    </row>
    <row r="1261" spans="20:20">
      <c r="T1261" s="272"/>
    </row>
    <row r="1262" spans="20:20">
      <c r="T1262" s="272"/>
    </row>
    <row r="1263" spans="20:20">
      <c r="T1263" s="272"/>
    </row>
    <row r="1264" spans="20:20">
      <c r="T1264" s="272"/>
    </row>
    <row r="1265" spans="20:20">
      <c r="T1265" s="272"/>
    </row>
    <row r="1266" spans="20:20">
      <c r="T1266" s="272"/>
    </row>
    <row r="1267" spans="20:20">
      <c r="T1267" s="272"/>
    </row>
    <row r="1268" spans="20:20">
      <c r="T1268" s="272"/>
    </row>
    <row r="1269" spans="20:20">
      <c r="T1269" s="272"/>
    </row>
    <row r="1270" spans="20:20">
      <c r="T1270" s="272"/>
    </row>
    <row r="1271" spans="20:20">
      <c r="T1271" s="272"/>
    </row>
    <row r="1272" spans="20:20">
      <c r="T1272" s="272"/>
    </row>
    <row r="1273" spans="20:20">
      <c r="T1273" s="272"/>
    </row>
    <row r="1274" spans="20:20">
      <c r="T1274" s="272"/>
    </row>
    <row r="1275" spans="20:20">
      <c r="T1275" s="272"/>
    </row>
    <row r="1276" spans="20:20">
      <c r="T1276" s="272"/>
    </row>
    <row r="1277" spans="20:20">
      <c r="T1277" s="272"/>
    </row>
    <row r="1278" spans="20:20">
      <c r="T1278" s="272"/>
    </row>
    <row r="1279" spans="20:20">
      <c r="T1279" s="272"/>
    </row>
    <row r="1280" spans="20:20">
      <c r="T1280" s="272"/>
    </row>
    <row r="1281" spans="20:20">
      <c r="T1281" s="272"/>
    </row>
    <row r="1282" spans="20:20">
      <c r="T1282" s="272"/>
    </row>
    <row r="1283" spans="20:20">
      <c r="T1283" s="272"/>
    </row>
    <row r="1284" spans="20:20">
      <c r="T1284" s="272"/>
    </row>
    <row r="1285" spans="20:20">
      <c r="T1285" s="272"/>
    </row>
    <row r="1286" spans="20:20">
      <c r="T1286" s="272"/>
    </row>
    <row r="1287" spans="20:20">
      <c r="T1287" s="272"/>
    </row>
    <row r="1288" spans="20:20">
      <c r="T1288" s="272"/>
    </row>
    <row r="1289" spans="20:20">
      <c r="T1289" s="272"/>
    </row>
    <row r="1290" spans="20:20">
      <c r="T1290" s="272"/>
    </row>
    <row r="1291" spans="20:20">
      <c r="T1291" s="272"/>
    </row>
    <row r="1292" spans="20:20">
      <c r="T1292" s="272"/>
    </row>
    <row r="1293" spans="20:20">
      <c r="T1293" s="272"/>
    </row>
    <row r="1294" spans="20:20">
      <c r="T1294" s="272"/>
    </row>
    <row r="1295" spans="20:20">
      <c r="T1295" s="272"/>
    </row>
    <row r="1296" spans="20:20">
      <c r="T1296" s="272"/>
    </row>
    <row r="1297" spans="20:20">
      <c r="T1297" s="272"/>
    </row>
    <row r="1298" spans="20:20">
      <c r="T1298" s="272"/>
    </row>
    <row r="1299" spans="20:20">
      <c r="T1299" s="272"/>
    </row>
    <row r="1300" spans="20:20">
      <c r="T1300" s="272"/>
    </row>
    <row r="1301" spans="20:20">
      <c r="T1301" s="272"/>
    </row>
    <row r="1302" spans="20:20">
      <c r="T1302" s="272"/>
    </row>
    <row r="1303" spans="20:20">
      <c r="T1303" s="272"/>
    </row>
    <row r="1304" spans="20:20">
      <c r="T1304" s="272"/>
    </row>
    <row r="1305" spans="20:20">
      <c r="T1305" s="272"/>
    </row>
    <row r="1306" spans="20:20">
      <c r="T1306" s="272"/>
    </row>
    <row r="1307" spans="20:20">
      <c r="T1307" s="272"/>
    </row>
    <row r="1308" spans="20:20">
      <c r="T1308" s="272"/>
    </row>
    <row r="1309" spans="20:20">
      <c r="T1309" s="272"/>
    </row>
    <row r="1310" spans="20:20">
      <c r="T1310" s="272"/>
    </row>
    <row r="1311" spans="20:20">
      <c r="T1311" s="272"/>
    </row>
    <row r="1312" spans="20:20">
      <c r="T1312" s="272"/>
    </row>
    <row r="1313" spans="20:20">
      <c r="T1313" s="272"/>
    </row>
    <row r="1314" spans="20:20">
      <c r="T1314" s="272"/>
    </row>
    <row r="1315" spans="20:20">
      <c r="T1315" s="272"/>
    </row>
    <row r="1316" spans="20:20">
      <c r="T1316" s="272"/>
    </row>
    <row r="1317" spans="20:20">
      <c r="T1317" s="272"/>
    </row>
    <row r="1318" spans="20:20">
      <c r="T1318" s="272"/>
    </row>
    <row r="1319" spans="20:20">
      <c r="T1319" s="272"/>
    </row>
    <row r="1320" spans="20:20">
      <c r="T1320" s="272"/>
    </row>
    <row r="1321" spans="20:20">
      <c r="T1321" s="272"/>
    </row>
    <row r="1322" spans="20:20">
      <c r="T1322" s="272"/>
    </row>
    <row r="1323" spans="20:20">
      <c r="T1323" s="272"/>
    </row>
    <row r="1324" spans="20:20">
      <c r="T1324" s="272"/>
    </row>
    <row r="1325" spans="20:20">
      <c r="T1325" s="272"/>
    </row>
    <row r="1326" spans="20:20">
      <c r="T1326" s="272"/>
    </row>
    <row r="1327" spans="20:20">
      <c r="T1327" s="272"/>
    </row>
    <row r="1328" spans="20:20">
      <c r="T1328" s="272"/>
    </row>
    <row r="1329" spans="20:20">
      <c r="T1329" s="272"/>
    </row>
    <row r="1330" spans="20:20">
      <c r="T1330" s="272"/>
    </row>
    <row r="1331" spans="20:20">
      <c r="T1331" s="272"/>
    </row>
    <row r="1332" spans="20:20">
      <c r="T1332" s="272"/>
    </row>
    <row r="1333" spans="20:20">
      <c r="T1333" s="272"/>
    </row>
    <row r="1334" spans="20:20">
      <c r="T1334" s="272"/>
    </row>
    <row r="1335" spans="20:20">
      <c r="T1335" s="272"/>
    </row>
    <row r="1336" spans="20:20">
      <c r="T1336" s="272"/>
    </row>
    <row r="1337" spans="20:20">
      <c r="T1337" s="272"/>
    </row>
    <row r="1338" spans="20:20">
      <c r="T1338" s="272"/>
    </row>
    <row r="1339" spans="20:20">
      <c r="T1339" s="272"/>
    </row>
    <row r="1340" spans="20:20">
      <c r="T1340" s="272"/>
    </row>
    <row r="1341" spans="20:20">
      <c r="T1341" s="272"/>
    </row>
    <row r="1342" spans="20:20">
      <c r="T1342" s="272"/>
    </row>
    <row r="1343" spans="20:20">
      <c r="T1343" s="272"/>
    </row>
    <row r="1344" spans="20:20">
      <c r="T1344" s="272"/>
    </row>
    <row r="1345" spans="20:20">
      <c r="T1345" s="272"/>
    </row>
    <row r="1346" spans="20:20">
      <c r="T1346" s="272"/>
    </row>
    <row r="1347" spans="20:20">
      <c r="T1347" s="272"/>
    </row>
    <row r="1348" spans="20:20">
      <c r="T1348" s="272"/>
    </row>
    <row r="1349" spans="20:20">
      <c r="T1349" s="272"/>
    </row>
    <row r="1350" spans="20:20">
      <c r="T1350" s="272"/>
    </row>
    <row r="1351" spans="20:20">
      <c r="T1351" s="272"/>
    </row>
    <row r="1352" spans="20:20">
      <c r="T1352" s="272"/>
    </row>
    <row r="1353" spans="20:20">
      <c r="T1353" s="272"/>
    </row>
    <row r="1354" spans="20:20">
      <c r="T1354" s="272"/>
    </row>
    <row r="1355" spans="20:20">
      <c r="T1355" s="272"/>
    </row>
    <row r="1356" spans="20:20">
      <c r="T1356" s="272"/>
    </row>
    <row r="1357" spans="20:20">
      <c r="T1357" s="272"/>
    </row>
    <row r="1358" spans="20:20">
      <c r="T1358" s="272"/>
    </row>
    <row r="1359" spans="20:20">
      <c r="T1359" s="272"/>
    </row>
    <row r="1360" spans="20:20">
      <c r="T1360" s="272"/>
    </row>
    <row r="1361" spans="20:20">
      <c r="T1361" s="272"/>
    </row>
    <row r="1362" spans="20:20">
      <c r="T1362" s="272"/>
    </row>
    <row r="1363" spans="20:20">
      <c r="T1363" s="272"/>
    </row>
    <row r="1364" spans="20:20">
      <c r="T1364" s="272"/>
    </row>
    <row r="1365" spans="20:20">
      <c r="T1365" s="272"/>
    </row>
    <row r="1366" spans="20:20">
      <c r="T1366" s="272"/>
    </row>
    <row r="1367" spans="20:20">
      <c r="T1367" s="272"/>
    </row>
    <row r="1368" spans="20:20">
      <c r="T1368" s="272"/>
    </row>
    <row r="1369" spans="20:20">
      <c r="T1369" s="272"/>
    </row>
    <row r="1370" spans="20:20">
      <c r="T1370" s="272"/>
    </row>
    <row r="1371" spans="20:20">
      <c r="T1371" s="272"/>
    </row>
    <row r="1372" spans="20:20">
      <c r="T1372" s="272"/>
    </row>
    <row r="1373" spans="20:20">
      <c r="T1373" s="272"/>
    </row>
    <row r="1374" spans="20:20">
      <c r="T1374" s="272"/>
    </row>
    <row r="1375" spans="20:20">
      <c r="T1375" s="272"/>
    </row>
    <row r="1376" spans="20:20">
      <c r="T1376" s="272"/>
    </row>
    <row r="1377" spans="20:20">
      <c r="T1377" s="272"/>
    </row>
    <row r="1378" spans="20:20">
      <c r="T1378" s="272"/>
    </row>
    <row r="1379" spans="20:20">
      <c r="T1379" s="272"/>
    </row>
    <row r="1380" spans="20:20">
      <c r="T1380" s="272"/>
    </row>
    <row r="1381" spans="20:20">
      <c r="T1381" s="272"/>
    </row>
    <row r="1382" spans="20:20">
      <c r="T1382" s="272"/>
    </row>
    <row r="1383" spans="20:20">
      <c r="T1383" s="272"/>
    </row>
    <row r="1384" spans="20:20">
      <c r="T1384" s="272"/>
    </row>
    <row r="1385" spans="20:20">
      <c r="T1385" s="272"/>
    </row>
    <row r="1386" spans="20:20">
      <c r="T1386" s="272"/>
    </row>
    <row r="1387" spans="20:20">
      <c r="T1387" s="272"/>
    </row>
    <row r="1388" spans="20:20">
      <c r="T1388" s="272"/>
    </row>
    <row r="1389" spans="20:20">
      <c r="T1389" s="272"/>
    </row>
    <row r="1390" spans="20:20">
      <c r="T1390" s="272"/>
    </row>
    <row r="1391" spans="20:20">
      <c r="T1391" s="272"/>
    </row>
    <row r="1392" spans="20:20">
      <c r="T1392" s="272"/>
    </row>
    <row r="1393" spans="20:20">
      <c r="T1393" s="272"/>
    </row>
    <row r="1394" spans="20:20">
      <c r="T1394" s="272"/>
    </row>
    <row r="1395" spans="20:20">
      <c r="T1395" s="272"/>
    </row>
    <row r="1396" spans="20:20">
      <c r="T1396" s="272"/>
    </row>
    <row r="1397" spans="20:20">
      <c r="T1397" s="272"/>
    </row>
    <row r="1398" spans="20:20">
      <c r="T1398" s="272"/>
    </row>
    <row r="1399" spans="20:20">
      <c r="T1399" s="272"/>
    </row>
    <row r="1400" spans="20:20">
      <c r="T1400" s="272"/>
    </row>
    <row r="1401" spans="20:20">
      <c r="T1401" s="272"/>
    </row>
    <row r="1402" spans="20:20">
      <c r="T1402" s="272"/>
    </row>
    <row r="1403" spans="20:20">
      <c r="T1403" s="272"/>
    </row>
    <row r="1404" spans="20:20">
      <c r="T1404" s="272"/>
    </row>
    <row r="1405" spans="20:20">
      <c r="T1405" s="272"/>
    </row>
    <row r="1406" spans="20:20">
      <c r="T1406" s="272"/>
    </row>
    <row r="1407" spans="20:20">
      <c r="T1407" s="272"/>
    </row>
    <row r="1408" spans="20:20">
      <c r="T1408" s="272"/>
    </row>
    <row r="1409" spans="20:20">
      <c r="T1409" s="272"/>
    </row>
    <row r="1410" spans="20:20">
      <c r="T1410" s="272"/>
    </row>
    <row r="1411" spans="20:20">
      <c r="T1411" s="272"/>
    </row>
    <row r="1412" spans="20:20">
      <c r="T1412" s="272"/>
    </row>
    <row r="1413" spans="20:20">
      <c r="T1413" s="272"/>
    </row>
    <row r="1414" spans="20:20">
      <c r="T1414" s="272"/>
    </row>
    <row r="1415" spans="20:20">
      <c r="T1415" s="272"/>
    </row>
    <row r="1416" spans="20:20">
      <c r="T1416" s="272"/>
    </row>
    <row r="1417" spans="20:20">
      <c r="T1417" s="272"/>
    </row>
    <row r="1418" spans="20:20">
      <c r="T1418" s="272"/>
    </row>
    <row r="1419" spans="20:20">
      <c r="T1419" s="272"/>
    </row>
    <row r="1420" spans="20:20">
      <c r="T1420" s="272"/>
    </row>
    <row r="1421" spans="20:20">
      <c r="T1421" s="272"/>
    </row>
    <row r="1422" spans="20:20">
      <c r="T1422" s="272"/>
    </row>
    <row r="1423" spans="20:20">
      <c r="T1423" s="272"/>
    </row>
    <row r="1424" spans="20:20">
      <c r="T1424" s="272"/>
    </row>
    <row r="1425" spans="20:20">
      <c r="T1425" s="272"/>
    </row>
    <row r="1426" spans="20:20">
      <c r="T1426" s="272"/>
    </row>
    <row r="1427" spans="20:20">
      <c r="T1427" s="272"/>
    </row>
    <row r="1428" spans="20:20">
      <c r="T1428" s="272"/>
    </row>
    <row r="1429" spans="20:20">
      <c r="T1429" s="272"/>
    </row>
    <row r="1430" spans="20:20">
      <c r="T1430" s="272"/>
    </row>
    <row r="1431" spans="20:20">
      <c r="T1431" s="272"/>
    </row>
    <row r="1432" spans="20:20">
      <c r="T1432" s="272"/>
    </row>
    <row r="1433" spans="20:20">
      <c r="T1433" s="272"/>
    </row>
    <row r="1434" spans="20:20">
      <c r="T1434" s="272"/>
    </row>
    <row r="1435" spans="20:20">
      <c r="T1435" s="272"/>
    </row>
    <row r="1436" spans="20:20">
      <c r="T1436" s="272"/>
    </row>
    <row r="1437" spans="20:20">
      <c r="T1437" s="272"/>
    </row>
    <row r="1438" spans="20:20">
      <c r="T1438" s="272"/>
    </row>
    <row r="1439" spans="20:20">
      <c r="T1439" s="272"/>
    </row>
    <row r="1440" spans="20:20">
      <c r="T1440" s="272"/>
    </row>
    <row r="1441" spans="20:20">
      <c r="T1441" s="272"/>
    </row>
    <row r="1442" spans="20:20">
      <c r="T1442" s="272"/>
    </row>
    <row r="1443" spans="20:20">
      <c r="T1443" s="272"/>
    </row>
    <row r="1444" spans="20:20">
      <c r="T1444" s="272"/>
    </row>
    <row r="1445" spans="20:20">
      <c r="T1445" s="272"/>
    </row>
    <row r="1446" spans="20:20">
      <c r="T1446" s="272"/>
    </row>
    <row r="1447" spans="20:20">
      <c r="T1447" s="272"/>
    </row>
    <row r="1448" spans="20:20">
      <c r="T1448" s="272"/>
    </row>
    <row r="1449" spans="20:20">
      <c r="T1449" s="272"/>
    </row>
    <row r="1450" spans="20:20">
      <c r="T1450" s="272"/>
    </row>
    <row r="1451" spans="20:20">
      <c r="T1451" s="272"/>
    </row>
    <row r="1452" spans="20:20">
      <c r="T1452" s="272"/>
    </row>
    <row r="1453" spans="20:20">
      <c r="T1453" s="272"/>
    </row>
    <row r="1454" spans="20:20">
      <c r="T1454" s="272"/>
    </row>
    <row r="1455" spans="20:20">
      <c r="T1455" s="272"/>
    </row>
    <row r="1456" spans="20:20">
      <c r="T1456" s="272"/>
    </row>
    <row r="1457" spans="20:20">
      <c r="T1457" s="272"/>
    </row>
    <row r="1458" spans="20:20">
      <c r="T1458" s="272"/>
    </row>
    <row r="1459" spans="20:20">
      <c r="T1459" s="272"/>
    </row>
    <row r="1460" spans="20:20">
      <c r="T1460" s="272"/>
    </row>
    <row r="1461" spans="20:20">
      <c r="T1461" s="272"/>
    </row>
    <row r="1462" spans="20:20">
      <c r="T1462" s="272"/>
    </row>
    <row r="1463" spans="20:20">
      <c r="T1463" s="272"/>
    </row>
    <row r="1464" spans="20:20">
      <c r="T1464" s="272"/>
    </row>
    <row r="1465" spans="20:20">
      <c r="T1465" s="272"/>
    </row>
    <row r="1466" spans="20:20">
      <c r="T1466" s="272"/>
    </row>
    <row r="1467" spans="20:20">
      <c r="T1467" s="272"/>
    </row>
    <row r="1468" spans="20:20">
      <c r="T1468" s="272"/>
    </row>
    <row r="1469" spans="20:20">
      <c r="T1469" s="272"/>
    </row>
    <row r="1470" spans="20:20">
      <c r="T1470" s="272"/>
    </row>
    <row r="1471" spans="20:20">
      <c r="T1471" s="272"/>
    </row>
    <row r="1472" spans="20:20">
      <c r="T1472" s="272"/>
    </row>
    <row r="1473" spans="20:20">
      <c r="T1473" s="272"/>
    </row>
    <row r="1474" spans="20:20">
      <c r="T1474" s="272"/>
    </row>
    <row r="1475" spans="20:20">
      <c r="T1475" s="272"/>
    </row>
    <row r="1476" spans="20:20">
      <c r="T1476" s="272"/>
    </row>
    <row r="1477" spans="20:20">
      <c r="T1477" s="272"/>
    </row>
    <row r="1478" spans="20:20">
      <c r="T1478" s="272"/>
    </row>
    <row r="1479" spans="20:20">
      <c r="T1479" s="272"/>
    </row>
    <row r="1480" spans="20:20">
      <c r="T1480" s="272"/>
    </row>
    <row r="1481" spans="20:20">
      <c r="T1481" s="272"/>
    </row>
    <row r="1482" spans="20:20">
      <c r="T1482" s="272"/>
    </row>
    <row r="1483" spans="20:20">
      <c r="T1483" s="272"/>
    </row>
    <row r="1484" spans="20:20">
      <c r="T1484" s="272"/>
    </row>
    <row r="1485" spans="20:20">
      <c r="T1485" s="272"/>
    </row>
    <row r="1486" spans="20:20">
      <c r="T1486" s="272"/>
    </row>
    <row r="1487" spans="20:20">
      <c r="T1487" s="272"/>
    </row>
    <row r="1488" spans="20:20">
      <c r="T1488" s="272"/>
    </row>
    <row r="1489" spans="20:20">
      <c r="T1489" s="272"/>
    </row>
    <row r="1490" spans="20:20">
      <c r="T1490" s="272"/>
    </row>
    <row r="1491" spans="20:20">
      <c r="T1491" s="272"/>
    </row>
    <row r="1492" spans="20:20">
      <c r="T1492" s="272"/>
    </row>
    <row r="1493" spans="20:20">
      <c r="T1493" s="272"/>
    </row>
    <row r="1494" spans="20:20">
      <c r="T1494" s="272"/>
    </row>
    <row r="1495" spans="20:20">
      <c r="T1495" s="272"/>
    </row>
    <row r="1496" spans="20:20">
      <c r="T1496" s="272"/>
    </row>
    <row r="1497" spans="20:20">
      <c r="T1497" s="272"/>
    </row>
    <row r="1498" spans="20:20">
      <c r="T1498" s="272"/>
    </row>
    <row r="1499" spans="20:20">
      <c r="T1499" s="272"/>
    </row>
    <row r="1500" spans="20:20">
      <c r="T1500" s="272"/>
    </row>
    <row r="1501" spans="20:20">
      <c r="T1501" s="272"/>
    </row>
    <row r="1502" spans="20:20">
      <c r="T1502" s="272"/>
    </row>
    <row r="1503" spans="20:20">
      <c r="T1503" s="272"/>
    </row>
    <row r="1504" spans="20:20">
      <c r="T1504" s="272"/>
    </row>
    <row r="1505" spans="20:20">
      <c r="T1505" s="272"/>
    </row>
    <row r="1506" spans="20:20">
      <c r="T1506" s="272"/>
    </row>
    <row r="1507" spans="20:20">
      <c r="T1507" s="272"/>
    </row>
    <row r="1508" spans="20:20">
      <c r="T1508" s="272"/>
    </row>
    <row r="1509" spans="20:20">
      <c r="T1509" s="272"/>
    </row>
    <row r="1510" spans="20:20">
      <c r="T1510" s="272"/>
    </row>
    <row r="1511" spans="20:20">
      <c r="T1511" s="272"/>
    </row>
    <row r="1512" spans="20:20">
      <c r="T1512" s="272"/>
    </row>
    <row r="1513" spans="20:20">
      <c r="T1513" s="272"/>
    </row>
    <row r="1514" spans="20:20">
      <c r="T1514" s="272"/>
    </row>
    <row r="1515" spans="20:20">
      <c r="T1515" s="272"/>
    </row>
    <row r="1516" spans="20:20">
      <c r="T1516" s="272"/>
    </row>
    <row r="1517" spans="20:20">
      <c r="T1517" s="272"/>
    </row>
    <row r="1518" spans="20:20">
      <c r="T1518" s="272"/>
    </row>
    <row r="1519" spans="20:20">
      <c r="T1519" s="272"/>
    </row>
    <row r="1520" spans="20:20">
      <c r="T1520" s="272"/>
    </row>
    <row r="1521" spans="20:20">
      <c r="T1521" s="272"/>
    </row>
    <row r="1522" spans="20:20">
      <c r="T1522" s="272"/>
    </row>
    <row r="1523" spans="20:20">
      <c r="T1523" s="272"/>
    </row>
    <row r="1524" spans="20:20">
      <c r="T1524" s="272"/>
    </row>
    <row r="1525" spans="20:20">
      <c r="T1525" s="272"/>
    </row>
    <row r="1526" spans="20:20">
      <c r="T1526" s="272"/>
    </row>
    <row r="1527" spans="20:20">
      <c r="T1527" s="272"/>
    </row>
    <row r="1528" spans="20:20">
      <c r="T1528" s="272"/>
    </row>
    <row r="1529" spans="20:20">
      <c r="T1529" s="272"/>
    </row>
    <row r="1530" spans="20:20">
      <c r="T1530" s="272"/>
    </row>
    <row r="1531" spans="20:20">
      <c r="T1531" s="272"/>
    </row>
    <row r="1532" spans="20:20">
      <c r="T1532" s="272"/>
    </row>
    <row r="1533" spans="20:20">
      <c r="T1533" s="272"/>
    </row>
    <row r="1534" spans="20:20">
      <c r="T1534" s="272"/>
    </row>
    <row r="1535" spans="20:20">
      <c r="T1535" s="272"/>
    </row>
    <row r="1536" spans="20:20">
      <c r="T1536" s="272"/>
    </row>
    <row r="1537" spans="20:20">
      <c r="T1537" s="272"/>
    </row>
    <row r="1538" spans="20:20">
      <c r="T1538" s="272"/>
    </row>
    <row r="1539" spans="20:20">
      <c r="T1539" s="272"/>
    </row>
    <row r="1540" spans="20:20">
      <c r="T1540" s="272"/>
    </row>
    <row r="1541" spans="20:20">
      <c r="T1541" s="272"/>
    </row>
    <row r="1542" spans="20:20">
      <c r="T1542" s="272"/>
    </row>
    <row r="1543" spans="20:20">
      <c r="T1543" s="272"/>
    </row>
    <row r="1544" spans="20:20">
      <c r="T1544" s="272"/>
    </row>
    <row r="1545" spans="20:20">
      <c r="T1545" s="272"/>
    </row>
    <row r="1546" spans="20:20">
      <c r="T1546" s="272"/>
    </row>
    <row r="1547" spans="20:20">
      <c r="T1547" s="272"/>
    </row>
    <row r="1548" spans="20:20">
      <c r="T1548" s="272"/>
    </row>
    <row r="1549" spans="20:20">
      <c r="T1549" s="272"/>
    </row>
    <row r="1550" spans="20:20">
      <c r="T1550" s="272"/>
    </row>
    <row r="1551" spans="20:20">
      <c r="T1551" s="272"/>
    </row>
    <row r="1552" spans="20:20">
      <c r="T1552" s="272"/>
    </row>
    <row r="1553" spans="20:20">
      <c r="T1553" s="272"/>
    </row>
    <row r="1554" spans="20:20">
      <c r="T1554" s="272"/>
    </row>
    <row r="1555" spans="20:20">
      <c r="T1555" s="272"/>
    </row>
    <row r="1556" spans="20:20">
      <c r="T1556" s="272"/>
    </row>
    <row r="1557" spans="20:20">
      <c r="T1557" s="272"/>
    </row>
    <row r="1558" spans="20:20">
      <c r="T1558" s="272"/>
    </row>
    <row r="1559" spans="20:20">
      <c r="T1559" s="272"/>
    </row>
    <row r="1560" spans="20:20">
      <c r="T1560" s="272"/>
    </row>
    <row r="1561" spans="20:20">
      <c r="T1561" s="272"/>
    </row>
    <row r="1562" spans="20:20">
      <c r="T1562" s="272"/>
    </row>
    <row r="1563" spans="20:20">
      <c r="T1563" s="272"/>
    </row>
    <row r="1564" spans="20:20">
      <c r="T1564" s="272"/>
    </row>
    <row r="1565" spans="20:20">
      <c r="T1565" s="272"/>
    </row>
    <row r="1566" spans="20:20">
      <c r="T1566" s="272"/>
    </row>
    <row r="1567" spans="20:20">
      <c r="T1567" s="272"/>
    </row>
    <row r="1568" spans="20:20">
      <c r="T1568" s="272"/>
    </row>
    <row r="1569" spans="20:20">
      <c r="T1569" s="272"/>
    </row>
    <row r="1570" spans="20:20">
      <c r="T1570" s="272"/>
    </row>
    <row r="1571" spans="20:20">
      <c r="T1571" s="272"/>
    </row>
    <row r="1572" spans="20:20">
      <c r="T1572" s="272"/>
    </row>
    <row r="1573" spans="20:20">
      <c r="T1573" s="272"/>
    </row>
    <row r="1574" spans="20:20">
      <c r="T1574" s="272"/>
    </row>
    <row r="1575" spans="20:20">
      <c r="T1575" s="272"/>
    </row>
    <row r="1576" spans="20:20">
      <c r="T1576" s="272"/>
    </row>
    <row r="1577" spans="20:20">
      <c r="T1577" s="272"/>
    </row>
    <row r="1578" spans="20:20">
      <c r="T1578" s="272"/>
    </row>
    <row r="1579" spans="20:20">
      <c r="T1579" s="272"/>
    </row>
    <row r="1580" spans="20:20">
      <c r="T1580" s="272"/>
    </row>
    <row r="1581" spans="20:20">
      <c r="T1581" s="272"/>
    </row>
    <row r="1582" spans="20:20">
      <c r="T1582" s="272"/>
    </row>
    <row r="1583" spans="20:20">
      <c r="T1583" s="272"/>
    </row>
    <row r="1584" spans="20:20">
      <c r="T1584" s="272"/>
    </row>
    <row r="1585" spans="20:20">
      <c r="T1585" s="272"/>
    </row>
    <row r="1586" spans="20:20">
      <c r="T1586" s="272"/>
    </row>
    <row r="1587" spans="20:20">
      <c r="T1587" s="272"/>
    </row>
    <row r="1588" spans="20:20">
      <c r="T1588" s="272"/>
    </row>
    <row r="1589" spans="20:20">
      <c r="T1589" s="272"/>
    </row>
    <row r="1590" spans="20:20">
      <c r="T1590" s="272"/>
    </row>
    <row r="1591" spans="20:20">
      <c r="T1591" s="272"/>
    </row>
    <row r="1592" spans="20:20">
      <c r="T1592" s="272"/>
    </row>
    <row r="1593" spans="20:20">
      <c r="T1593" s="272"/>
    </row>
    <row r="1594" spans="20:20">
      <c r="T1594" s="272"/>
    </row>
    <row r="1595" spans="20:20">
      <c r="T1595" s="272"/>
    </row>
    <row r="1596" spans="20:20">
      <c r="T1596" s="272"/>
    </row>
    <row r="1597" spans="20:20">
      <c r="T1597" s="272"/>
    </row>
    <row r="1598" spans="20:20">
      <c r="T1598" s="272"/>
    </row>
    <row r="1599" spans="20:20">
      <c r="T1599" s="272"/>
    </row>
    <row r="1600" spans="20:20">
      <c r="T1600" s="272"/>
    </row>
    <row r="1601" spans="20:20">
      <c r="T1601" s="272"/>
    </row>
    <row r="1602" spans="20:20">
      <c r="T1602" s="272"/>
    </row>
    <row r="1603" spans="20:20">
      <c r="T1603" s="272"/>
    </row>
    <row r="1604" spans="20:20">
      <c r="T1604" s="272"/>
    </row>
    <row r="1605" spans="20:20">
      <c r="T1605" s="272"/>
    </row>
    <row r="1606" spans="20:20">
      <c r="T1606" s="272"/>
    </row>
    <row r="1607" spans="20:20">
      <c r="T1607" s="272"/>
    </row>
    <row r="1608" spans="20:20">
      <c r="T1608" s="272"/>
    </row>
    <row r="1609" spans="20:20">
      <c r="T1609" s="272"/>
    </row>
    <row r="1610" spans="20:20">
      <c r="T1610" s="272"/>
    </row>
    <row r="1611" spans="20:20">
      <c r="T1611" s="272"/>
    </row>
    <row r="1612" spans="20:20">
      <c r="T1612" s="272"/>
    </row>
    <row r="1613" spans="20:20">
      <c r="T1613" s="272"/>
    </row>
    <row r="1614" spans="20:20">
      <c r="T1614" s="272"/>
    </row>
    <row r="1615" spans="20:20">
      <c r="T1615" s="272"/>
    </row>
    <row r="1616" spans="20:20">
      <c r="T1616" s="272"/>
    </row>
    <row r="1617" spans="20:20">
      <c r="T1617" s="272"/>
    </row>
    <row r="1618" spans="20:20">
      <c r="T1618" s="272"/>
    </row>
    <row r="1619" spans="20:20">
      <c r="T1619" s="272"/>
    </row>
    <row r="1620" spans="20:20">
      <c r="T1620" s="272"/>
    </row>
    <row r="1621" spans="20:20">
      <c r="T1621" s="272"/>
    </row>
    <row r="1622" spans="20:20">
      <c r="T1622" s="272"/>
    </row>
    <row r="1623" spans="20:20">
      <c r="T1623" s="272"/>
    </row>
    <row r="1624" spans="20:20">
      <c r="T1624" s="272"/>
    </row>
    <row r="1625" spans="20:20">
      <c r="T1625" s="272"/>
    </row>
    <row r="1626" spans="20:20">
      <c r="T1626" s="272"/>
    </row>
    <row r="1627" spans="20:20">
      <c r="T1627" s="272"/>
    </row>
    <row r="1628" spans="20:20">
      <c r="T1628" s="272"/>
    </row>
    <row r="1629" spans="20:20">
      <c r="T1629" s="272"/>
    </row>
    <row r="1630" spans="20:20">
      <c r="T1630" s="272"/>
    </row>
    <row r="1631" spans="20:20">
      <c r="T1631" s="272"/>
    </row>
    <row r="1632" spans="20:20">
      <c r="T1632" s="272"/>
    </row>
    <row r="1633" spans="20:20">
      <c r="T1633" s="272"/>
    </row>
    <row r="1634" spans="20:20">
      <c r="T1634" s="272"/>
    </row>
    <row r="1635" spans="20:20">
      <c r="T1635" s="272"/>
    </row>
    <row r="1636" spans="20:20">
      <c r="T1636" s="272"/>
    </row>
    <row r="1637" spans="20:20">
      <c r="T1637" s="272"/>
    </row>
    <row r="1638" spans="20:20">
      <c r="T1638" s="272"/>
    </row>
    <row r="1639" spans="20:20">
      <c r="T1639" s="272"/>
    </row>
    <row r="1640" spans="20:20">
      <c r="T1640" s="272"/>
    </row>
    <row r="1641" spans="20:20">
      <c r="T1641" s="272"/>
    </row>
    <row r="1642" spans="20:20">
      <c r="T1642" s="272"/>
    </row>
    <row r="1643" spans="20:20">
      <c r="T1643" s="272"/>
    </row>
    <row r="1644" spans="20:20">
      <c r="T1644" s="272"/>
    </row>
    <row r="1645" spans="20:20">
      <c r="T1645" s="272"/>
    </row>
    <row r="1646" spans="20:20">
      <c r="T1646" s="272"/>
    </row>
    <row r="1647" spans="20:20">
      <c r="T1647" s="272"/>
    </row>
    <row r="1648" spans="20:20">
      <c r="T1648" s="272"/>
    </row>
    <row r="1649" spans="20:20">
      <c r="T1649" s="272"/>
    </row>
    <row r="1650" spans="20:20">
      <c r="T1650" s="272"/>
    </row>
    <row r="1651" spans="20:20">
      <c r="T1651" s="272"/>
    </row>
    <row r="1652" spans="20:20">
      <c r="T1652" s="272"/>
    </row>
    <row r="1653" spans="20:20">
      <c r="T1653" s="272"/>
    </row>
    <row r="1654" spans="20:20">
      <c r="T1654" s="272"/>
    </row>
    <row r="1655" spans="20:20">
      <c r="T1655" s="272"/>
    </row>
    <row r="1656" spans="20:20">
      <c r="T1656" s="272"/>
    </row>
    <row r="1657" spans="20:20">
      <c r="T1657" s="272"/>
    </row>
    <row r="1658" spans="20:20">
      <c r="T1658" s="272"/>
    </row>
    <row r="1659" spans="20:20">
      <c r="T1659" s="272"/>
    </row>
    <row r="1660" spans="20:20">
      <c r="T1660" s="272"/>
    </row>
    <row r="1661" spans="20:20">
      <c r="T1661" s="272"/>
    </row>
    <row r="1662" spans="20:20">
      <c r="T1662" s="272"/>
    </row>
    <row r="1663" spans="20:20">
      <c r="T1663" s="272"/>
    </row>
    <row r="1664" spans="20:20">
      <c r="T1664" s="272"/>
    </row>
    <row r="1665" spans="20:20">
      <c r="T1665" s="272"/>
    </row>
    <row r="1666" spans="20:20">
      <c r="T1666" s="272"/>
    </row>
    <row r="1667" spans="20:20">
      <c r="T1667" s="272"/>
    </row>
    <row r="1668" spans="20:20">
      <c r="T1668" s="272"/>
    </row>
    <row r="1669" spans="20:20">
      <c r="T1669" s="272"/>
    </row>
    <row r="1670" spans="20:20">
      <c r="T1670" s="272"/>
    </row>
    <row r="1671" spans="20:20">
      <c r="T1671" s="272"/>
    </row>
    <row r="1672" spans="20:20">
      <c r="T1672" s="272"/>
    </row>
    <row r="1673" spans="20:20">
      <c r="T1673" s="272"/>
    </row>
    <row r="1674" spans="20:20">
      <c r="T1674" s="272"/>
    </row>
    <row r="1675" spans="20:20">
      <c r="T1675" s="272"/>
    </row>
    <row r="1676" spans="20:20">
      <c r="T1676" s="272"/>
    </row>
    <row r="1677" spans="20:20">
      <c r="T1677" s="272"/>
    </row>
    <row r="1678" spans="20:20">
      <c r="T1678" s="272"/>
    </row>
    <row r="1679" spans="20:20">
      <c r="T1679" s="272"/>
    </row>
    <row r="1680" spans="20:20">
      <c r="T1680" s="272"/>
    </row>
    <row r="1681" spans="20:20">
      <c r="T1681" s="272"/>
    </row>
    <row r="1682" spans="20:20">
      <c r="T1682" s="272"/>
    </row>
    <row r="1683" spans="20:20">
      <c r="T1683" s="272"/>
    </row>
    <row r="1684" spans="20:20">
      <c r="T1684" s="272"/>
    </row>
    <row r="1685" spans="20:20">
      <c r="T1685" s="272"/>
    </row>
    <row r="1686" spans="20:20">
      <c r="T1686" s="272"/>
    </row>
    <row r="1687" spans="20:20">
      <c r="T1687" s="272"/>
    </row>
    <row r="1688" spans="20:20">
      <c r="T1688" s="272"/>
    </row>
    <row r="1689" spans="20:20">
      <c r="T1689" s="272"/>
    </row>
    <row r="1690" spans="20:20">
      <c r="T1690" s="272"/>
    </row>
    <row r="1691" spans="20:20">
      <c r="T1691" s="272"/>
    </row>
    <row r="1692" spans="20:20">
      <c r="T1692" s="272"/>
    </row>
    <row r="1693" spans="20:20">
      <c r="T1693" s="272"/>
    </row>
    <row r="1694" spans="20:20">
      <c r="T1694" s="272"/>
    </row>
    <row r="1695" spans="20:20">
      <c r="T1695" s="272"/>
    </row>
    <row r="1696" spans="20:20">
      <c r="T1696" s="272"/>
    </row>
    <row r="1697" spans="20:20">
      <c r="T1697" s="272"/>
    </row>
    <row r="1698" spans="20:20">
      <c r="T1698" s="272"/>
    </row>
    <row r="1699" spans="20:20">
      <c r="T1699" s="272"/>
    </row>
    <row r="1700" spans="20:20">
      <c r="T1700" s="272"/>
    </row>
    <row r="1701" spans="20:20">
      <c r="T1701" s="272"/>
    </row>
    <row r="1702" spans="20:20">
      <c r="T1702" s="272"/>
    </row>
    <row r="1703" spans="20:20">
      <c r="T1703" s="272"/>
    </row>
    <row r="1704" spans="20:20">
      <c r="T1704" s="272"/>
    </row>
    <row r="1705" spans="20:20">
      <c r="T1705" s="272"/>
    </row>
    <row r="1706" spans="20:20">
      <c r="T1706" s="272"/>
    </row>
    <row r="1707" spans="20:20">
      <c r="T1707" s="272"/>
    </row>
    <row r="1708" spans="20:20">
      <c r="T1708" s="272"/>
    </row>
    <row r="1709" spans="20:20">
      <c r="T1709" s="272"/>
    </row>
    <row r="1710" spans="20:20">
      <c r="T1710" s="272"/>
    </row>
    <row r="1711" spans="20:20">
      <c r="T1711" s="272"/>
    </row>
    <row r="1712" spans="20:20">
      <c r="T1712" s="272"/>
    </row>
    <row r="1713" spans="20:20">
      <c r="T1713" s="272"/>
    </row>
    <row r="1714" spans="20:20">
      <c r="T1714" s="272"/>
    </row>
    <row r="1715" spans="20:20">
      <c r="T1715" s="272"/>
    </row>
    <row r="1716" spans="20:20">
      <c r="T1716" s="272"/>
    </row>
    <row r="1717" spans="20:20">
      <c r="T1717" s="272"/>
    </row>
    <row r="1718" spans="20:20">
      <c r="T1718" s="272"/>
    </row>
    <row r="1719" spans="20:20">
      <c r="T1719" s="272"/>
    </row>
    <row r="1720" spans="20:20">
      <c r="T1720" s="272"/>
    </row>
    <row r="1721" spans="20:20">
      <c r="T1721" s="272"/>
    </row>
    <row r="1722" spans="20:20">
      <c r="T1722" s="272"/>
    </row>
    <row r="1723" spans="20:20">
      <c r="T1723" s="272"/>
    </row>
    <row r="1724" spans="20:20">
      <c r="T1724" s="272"/>
    </row>
    <row r="1725" spans="20:20">
      <c r="T1725" s="272"/>
    </row>
    <row r="1726" spans="20:20">
      <c r="T1726" s="272"/>
    </row>
    <row r="1727" spans="20:20">
      <c r="T1727" s="272"/>
    </row>
    <row r="1728" spans="20:20">
      <c r="T1728" s="272"/>
    </row>
    <row r="1729" spans="20:20">
      <c r="T1729" s="272"/>
    </row>
    <row r="1730" spans="20:20">
      <c r="T1730" s="272"/>
    </row>
    <row r="1731" spans="20:20">
      <c r="T1731" s="272"/>
    </row>
    <row r="1732" spans="20:20">
      <c r="T1732" s="272"/>
    </row>
    <row r="1733" spans="20:20">
      <c r="T1733" s="272"/>
    </row>
    <row r="1734" spans="20:20">
      <c r="T1734" s="272"/>
    </row>
    <row r="1735" spans="20:20">
      <c r="T1735" s="272"/>
    </row>
    <row r="1736" spans="20:20">
      <c r="T1736" s="272"/>
    </row>
    <row r="1737" spans="20:20">
      <c r="T1737" s="272"/>
    </row>
    <row r="1738" spans="20:20">
      <c r="T1738" s="272"/>
    </row>
    <row r="1739" spans="20:20">
      <c r="T1739" s="272"/>
    </row>
    <row r="1740" spans="20:20">
      <c r="T1740" s="272"/>
    </row>
    <row r="1741" spans="20:20">
      <c r="T1741" s="272"/>
    </row>
    <row r="1742" spans="20:20">
      <c r="T1742" s="272"/>
    </row>
    <row r="1743" spans="20:20">
      <c r="T1743" s="272"/>
    </row>
    <row r="1744" spans="20:20">
      <c r="T1744" s="272"/>
    </row>
    <row r="1745" spans="20:20">
      <c r="T1745" s="272"/>
    </row>
    <row r="1746" spans="20:20">
      <c r="T1746" s="272"/>
    </row>
    <row r="1747" spans="20:20">
      <c r="T1747" s="272"/>
    </row>
    <row r="1748" spans="20:20">
      <c r="T1748" s="272"/>
    </row>
    <row r="1749" spans="20:20">
      <c r="T1749" s="272"/>
    </row>
    <row r="1750" spans="20:20">
      <c r="T1750" s="272"/>
    </row>
    <row r="1751" spans="20:20">
      <c r="T1751" s="272"/>
    </row>
    <row r="1752" spans="20:20">
      <c r="T1752" s="272"/>
    </row>
    <row r="1753" spans="20:20">
      <c r="T1753" s="272"/>
    </row>
    <row r="1754" spans="20:20">
      <c r="T1754" s="272"/>
    </row>
    <row r="1755" spans="20:20">
      <c r="T1755" s="272"/>
    </row>
    <row r="1756" spans="20:20">
      <c r="T1756" s="272"/>
    </row>
    <row r="1757" spans="20:20">
      <c r="T1757" s="272"/>
    </row>
    <row r="1758" spans="20:20">
      <c r="T1758" s="272"/>
    </row>
    <row r="1759" spans="20:20">
      <c r="T1759" s="272"/>
    </row>
    <row r="1760" spans="20:20">
      <c r="T1760" s="272"/>
    </row>
    <row r="1761" spans="20:20">
      <c r="T1761" s="272"/>
    </row>
    <row r="1762" spans="20:20">
      <c r="T1762" s="272"/>
    </row>
    <row r="1763" spans="20:20">
      <c r="T1763" s="272"/>
    </row>
    <row r="1764" spans="20:20">
      <c r="T1764" s="272"/>
    </row>
    <row r="1765" spans="20:20">
      <c r="T1765" s="272"/>
    </row>
    <row r="1766" spans="20:20">
      <c r="T1766" s="272"/>
    </row>
    <row r="1767" spans="20:20">
      <c r="T1767" s="272"/>
    </row>
    <row r="1768" spans="20:20">
      <c r="T1768" s="272"/>
    </row>
    <row r="1769" spans="20:20">
      <c r="T1769" s="272"/>
    </row>
    <row r="1770" spans="20:20">
      <c r="T1770" s="272"/>
    </row>
    <row r="1771" spans="20:20">
      <c r="T1771" s="272"/>
    </row>
    <row r="1772" spans="20:20">
      <c r="T1772" s="272"/>
    </row>
    <row r="1773" spans="20:20">
      <c r="T1773" s="272"/>
    </row>
    <row r="1774" spans="20:20">
      <c r="T1774" s="272"/>
    </row>
    <row r="1775" spans="20:20">
      <c r="T1775" s="272"/>
    </row>
    <row r="1776" spans="20:20">
      <c r="T1776" s="272"/>
    </row>
    <row r="1777" spans="20:20">
      <c r="T1777" s="272"/>
    </row>
    <row r="1778" spans="20:20">
      <c r="T1778" s="272"/>
    </row>
    <row r="1779" spans="20:20">
      <c r="T1779" s="272"/>
    </row>
    <row r="1780" spans="20:20">
      <c r="T1780" s="272"/>
    </row>
    <row r="1781" spans="20:20">
      <c r="T1781" s="272"/>
    </row>
    <row r="1782" spans="20:20">
      <c r="T1782" s="272"/>
    </row>
    <row r="1783" spans="20:20">
      <c r="T1783" s="272"/>
    </row>
    <row r="1784" spans="20:20">
      <c r="T1784" s="272"/>
    </row>
    <row r="1785" spans="20:20">
      <c r="T1785" s="272"/>
    </row>
    <row r="1786" spans="20:20">
      <c r="T1786" s="272"/>
    </row>
    <row r="1787" spans="20:20">
      <c r="T1787" s="272"/>
    </row>
    <row r="1788" spans="20:20">
      <c r="T1788" s="272"/>
    </row>
    <row r="1789" spans="20:20">
      <c r="T1789" s="272"/>
    </row>
    <row r="1790" spans="20:20">
      <c r="T1790" s="272"/>
    </row>
    <row r="1791" spans="20:20">
      <c r="T1791" s="272"/>
    </row>
    <row r="1792" spans="20:20">
      <c r="T1792" s="272"/>
    </row>
    <row r="1793" spans="20:20">
      <c r="T1793" s="272"/>
    </row>
    <row r="1794" spans="20:20">
      <c r="T1794" s="272"/>
    </row>
    <row r="1795" spans="20:20">
      <c r="T1795" s="272"/>
    </row>
    <row r="1796" spans="20:20">
      <c r="T1796" s="272"/>
    </row>
    <row r="1797" spans="20:20">
      <c r="T1797" s="272"/>
    </row>
    <row r="1798" spans="20:20">
      <c r="T1798" s="272"/>
    </row>
    <row r="1799" spans="20:20">
      <c r="T1799" s="272"/>
    </row>
    <row r="1800" spans="20:20">
      <c r="T1800" s="272"/>
    </row>
    <row r="1801" spans="20:20">
      <c r="T1801" s="272"/>
    </row>
    <row r="1802" spans="20:20">
      <c r="T1802" s="272"/>
    </row>
    <row r="1803" spans="20:20">
      <c r="T1803" s="272"/>
    </row>
    <row r="1804" spans="20:20">
      <c r="T1804" s="272"/>
    </row>
    <row r="1805" spans="20:20">
      <c r="T1805" s="272"/>
    </row>
    <row r="1806" spans="20:20">
      <c r="T1806" s="272"/>
    </row>
    <row r="1807" spans="20:20">
      <c r="T1807" s="272"/>
    </row>
    <row r="1808" spans="20:20">
      <c r="T1808" s="272"/>
    </row>
    <row r="1809" spans="20:20">
      <c r="T1809" s="272"/>
    </row>
    <row r="1810" spans="20:20">
      <c r="T1810" s="272"/>
    </row>
    <row r="1811" spans="20:20">
      <c r="T1811" s="272"/>
    </row>
    <row r="1812" spans="20:20">
      <c r="T1812" s="272"/>
    </row>
    <row r="1813" spans="20:20">
      <c r="T1813" s="272"/>
    </row>
    <row r="1814" spans="20:20">
      <c r="T1814" s="272"/>
    </row>
    <row r="1815" spans="20:20">
      <c r="T1815" s="272"/>
    </row>
    <row r="1816" spans="20:20">
      <c r="T1816" s="272"/>
    </row>
    <row r="1817" spans="20:20">
      <c r="T1817" s="272"/>
    </row>
    <row r="1818" spans="20:20">
      <c r="T1818" s="272"/>
    </row>
    <row r="1819" spans="20:20">
      <c r="T1819" s="272"/>
    </row>
    <row r="1820" spans="20:20">
      <c r="T1820" s="272"/>
    </row>
    <row r="1821" spans="20:20">
      <c r="T1821" s="272"/>
    </row>
    <row r="1822" spans="20:20">
      <c r="T1822" s="272"/>
    </row>
    <row r="1823" spans="20:20">
      <c r="T1823" s="272"/>
    </row>
    <row r="1824" spans="20:20">
      <c r="T1824" s="272"/>
    </row>
    <row r="1825" spans="20:20">
      <c r="T1825" s="272"/>
    </row>
    <row r="1826" spans="20:20">
      <c r="T1826" s="272"/>
    </row>
    <row r="1827" spans="20:20">
      <c r="T1827" s="272"/>
    </row>
    <row r="1828" spans="20:20">
      <c r="T1828" s="272"/>
    </row>
    <row r="1829" spans="20:20">
      <c r="T1829" s="272"/>
    </row>
    <row r="1830" spans="20:20">
      <c r="T1830" s="272"/>
    </row>
    <row r="1831" spans="20:20">
      <c r="T1831" s="272"/>
    </row>
    <row r="1832" spans="20:20">
      <c r="T1832" s="272"/>
    </row>
    <row r="1833" spans="20:20">
      <c r="T1833" s="272"/>
    </row>
    <row r="1834" spans="20:20">
      <c r="T1834" s="272"/>
    </row>
    <row r="1835" spans="20:20">
      <c r="T1835" s="272"/>
    </row>
    <row r="1836" spans="20:20">
      <c r="T1836" s="272"/>
    </row>
    <row r="1837" spans="20:20">
      <c r="T1837" s="272"/>
    </row>
    <row r="1838" spans="20:20">
      <c r="T1838" s="272"/>
    </row>
    <row r="1839" spans="20:20">
      <c r="T1839" s="272"/>
    </row>
    <row r="1840" spans="20:20">
      <c r="T1840" s="272"/>
    </row>
    <row r="1841" spans="20:20">
      <c r="T1841" s="272"/>
    </row>
    <row r="1842" spans="20:20">
      <c r="T1842" s="272"/>
    </row>
    <row r="1843" spans="20:20">
      <c r="T1843" s="272"/>
    </row>
    <row r="1844" spans="20:20">
      <c r="T1844" s="272"/>
    </row>
    <row r="1845" spans="20:20">
      <c r="T1845" s="272"/>
    </row>
    <row r="1846" spans="20:20">
      <c r="T1846" s="272"/>
    </row>
    <row r="1847" spans="20:20">
      <c r="T1847" s="272"/>
    </row>
    <row r="1848" spans="20:20">
      <c r="T1848" s="272"/>
    </row>
    <row r="1849" spans="20:20">
      <c r="T1849" s="272"/>
    </row>
    <row r="1850" spans="20:20">
      <c r="T1850" s="272"/>
    </row>
    <row r="1851" spans="20:20">
      <c r="T1851" s="272"/>
    </row>
    <row r="1852" spans="20:20">
      <c r="T1852" s="272"/>
    </row>
    <row r="1853" spans="20:20">
      <c r="T1853" s="272"/>
    </row>
    <row r="1854" spans="20:20">
      <c r="T1854" s="272"/>
    </row>
    <row r="1855" spans="20:20">
      <c r="T1855" s="272"/>
    </row>
    <row r="1856" spans="20:20">
      <c r="T1856" s="272"/>
    </row>
    <row r="1857" spans="20:20">
      <c r="T1857" s="272"/>
    </row>
    <row r="1858" spans="20:20">
      <c r="T1858" s="272"/>
    </row>
    <row r="1859" spans="20:20">
      <c r="T1859" s="272"/>
    </row>
    <row r="1860" spans="20:20">
      <c r="T1860" s="272"/>
    </row>
    <row r="1861" spans="20:20">
      <c r="T1861" s="272"/>
    </row>
    <row r="1862" spans="20:20">
      <c r="T1862" s="272"/>
    </row>
    <row r="1863" spans="20:20">
      <c r="T1863" s="272"/>
    </row>
    <row r="1864" spans="20:20">
      <c r="T1864" s="272"/>
    </row>
    <row r="1865" spans="20:20">
      <c r="T1865" s="272"/>
    </row>
    <row r="1866" spans="20:20">
      <c r="T1866" s="272"/>
    </row>
    <row r="1867" spans="20:20">
      <c r="T1867" s="272"/>
    </row>
    <row r="1868" spans="20:20">
      <c r="T1868" s="272"/>
    </row>
    <row r="1869" spans="20:20">
      <c r="T1869" s="272"/>
    </row>
    <row r="1870" spans="20:20">
      <c r="T1870" s="272"/>
    </row>
    <row r="1871" spans="20:20">
      <c r="T1871" s="272"/>
    </row>
    <row r="1872" spans="20:20">
      <c r="T1872" s="272"/>
    </row>
    <row r="1873" spans="20:20">
      <c r="T1873" s="272"/>
    </row>
    <row r="1874" spans="20:20">
      <c r="T1874" s="272"/>
    </row>
    <row r="1875" spans="20:20">
      <c r="T1875" s="272"/>
    </row>
    <row r="1876" spans="20:20">
      <c r="T1876" s="272"/>
    </row>
    <row r="1877" spans="20:20">
      <c r="T1877" s="272"/>
    </row>
    <row r="1878" spans="20:20">
      <c r="T1878" s="272"/>
    </row>
    <row r="1879" spans="20:20">
      <c r="T1879" s="272"/>
    </row>
    <row r="1880" spans="20:20">
      <c r="T1880" s="272"/>
    </row>
    <row r="1881" spans="20:20">
      <c r="T1881" s="272"/>
    </row>
    <row r="1882" spans="20:20">
      <c r="T1882" s="272"/>
    </row>
    <row r="1883" spans="20:20">
      <c r="T1883" s="272"/>
    </row>
    <row r="1884" spans="20:20">
      <c r="T1884" s="272"/>
    </row>
    <row r="1885" spans="20:20">
      <c r="T1885" s="272"/>
    </row>
    <row r="1886" spans="20:20">
      <c r="T1886" s="272"/>
    </row>
    <row r="1887" spans="20:20">
      <c r="T1887" s="272"/>
    </row>
    <row r="1888" spans="20:20">
      <c r="T1888" s="272"/>
    </row>
    <row r="1889" spans="20:20">
      <c r="T1889" s="272"/>
    </row>
    <row r="1890" spans="20:20">
      <c r="T1890" s="272"/>
    </row>
    <row r="1891" spans="20:20">
      <c r="T1891" s="272"/>
    </row>
    <row r="1892" spans="20:20">
      <c r="T1892" s="272"/>
    </row>
    <row r="1893" spans="20:20">
      <c r="T1893" s="272"/>
    </row>
    <row r="1894" spans="20:20">
      <c r="T1894" s="272"/>
    </row>
    <row r="1895" spans="20:20">
      <c r="T1895" s="272"/>
    </row>
    <row r="1896" spans="20:20">
      <c r="T1896" s="272"/>
    </row>
    <row r="1897" spans="20:20">
      <c r="T1897" s="272"/>
    </row>
    <row r="1898" spans="20:20">
      <c r="T1898" s="272"/>
    </row>
    <row r="1899" spans="20:20">
      <c r="T1899" s="272"/>
    </row>
    <row r="1900" spans="20:20">
      <c r="T1900" s="272"/>
    </row>
    <row r="1901" spans="20:20">
      <c r="T1901" s="272"/>
    </row>
    <row r="1902" spans="20:20">
      <c r="T1902" s="272"/>
    </row>
    <row r="1903" spans="20:20">
      <c r="T1903" s="272"/>
    </row>
    <row r="1904" spans="20:20">
      <c r="T1904" s="272"/>
    </row>
    <row r="1905" spans="20:20">
      <c r="T1905" s="272"/>
    </row>
    <row r="1906" spans="20:20">
      <c r="T1906" s="272"/>
    </row>
    <row r="1907" spans="20:20">
      <c r="T1907" s="272"/>
    </row>
    <row r="1908" spans="20:20">
      <c r="T1908" s="272"/>
    </row>
    <row r="1909" spans="20:20">
      <c r="T1909" s="272"/>
    </row>
    <row r="1910" spans="20:20">
      <c r="T1910" s="272"/>
    </row>
    <row r="1911" spans="20:20">
      <c r="T1911" s="272"/>
    </row>
    <row r="1912" spans="20:20">
      <c r="T1912" s="272"/>
    </row>
    <row r="1913" spans="20:20">
      <c r="T1913" s="272"/>
    </row>
    <row r="1914" spans="20:20">
      <c r="T1914" s="272"/>
    </row>
    <row r="1915" spans="20:20">
      <c r="T1915" s="272"/>
    </row>
    <row r="1916" spans="20:20">
      <c r="T1916" s="272"/>
    </row>
    <row r="1917" spans="20:20">
      <c r="T1917" s="272"/>
    </row>
    <row r="1918" spans="20:20">
      <c r="T1918" s="272"/>
    </row>
    <row r="1919" spans="20:20">
      <c r="T1919" s="272"/>
    </row>
    <row r="1920" spans="20:20">
      <c r="T1920" s="272"/>
    </row>
    <row r="1921" spans="20:20">
      <c r="T1921" s="272"/>
    </row>
    <row r="1922" spans="20:20">
      <c r="T1922" s="272"/>
    </row>
    <row r="1923" spans="20:20">
      <c r="T1923" s="272"/>
    </row>
    <row r="1924" spans="20:20">
      <c r="T1924" s="272"/>
    </row>
    <row r="1925" spans="20:20">
      <c r="T1925" s="272"/>
    </row>
    <row r="1926" spans="20:20">
      <c r="T1926" s="272"/>
    </row>
    <row r="1927" spans="20:20">
      <c r="T1927" s="272"/>
    </row>
    <row r="1928" spans="20:20">
      <c r="T1928" s="272"/>
    </row>
    <row r="1929" spans="20:20">
      <c r="T1929" s="272"/>
    </row>
    <row r="1930" spans="20:20">
      <c r="T1930" s="272"/>
    </row>
    <row r="1931" spans="20:20">
      <c r="T1931" s="272"/>
    </row>
    <row r="1932" spans="20:20">
      <c r="T1932" s="272"/>
    </row>
    <row r="1933" spans="20:20">
      <c r="T1933" s="272"/>
    </row>
    <row r="1934" spans="20:20">
      <c r="T1934" s="272"/>
    </row>
    <row r="1935" spans="20:20">
      <c r="T1935" s="272"/>
    </row>
    <row r="1936" spans="20:20">
      <c r="T1936" s="272"/>
    </row>
    <row r="1937" spans="20:20">
      <c r="T1937" s="272"/>
    </row>
    <row r="1938" spans="20:20">
      <c r="T1938" s="272"/>
    </row>
    <row r="1939" spans="20:20">
      <c r="T1939" s="272"/>
    </row>
    <row r="1940" spans="20:20">
      <c r="T1940" s="272"/>
    </row>
    <row r="1941" spans="20:20">
      <c r="T1941" s="272"/>
    </row>
    <row r="1942" spans="20:20">
      <c r="T1942" s="272"/>
    </row>
    <row r="1943" spans="20:20">
      <c r="T1943" s="272"/>
    </row>
    <row r="1944" spans="20:20">
      <c r="T1944" s="272"/>
    </row>
    <row r="1945" spans="20:20">
      <c r="T1945" s="272"/>
    </row>
    <row r="1946" spans="20:20">
      <c r="T1946" s="272"/>
    </row>
    <row r="1947" spans="20:20">
      <c r="T1947" s="272"/>
    </row>
    <row r="1948" spans="20:20">
      <c r="T1948" s="272"/>
    </row>
    <row r="1949" spans="20:20">
      <c r="T1949" s="272"/>
    </row>
    <row r="1950" spans="20:20">
      <c r="T1950" s="272"/>
    </row>
    <row r="1951" spans="20:20">
      <c r="T1951" s="272"/>
    </row>
    <row r="1952" spans="20:20">
      <c r="T1952" s="272"/>
    </row>
    <row r="1953" spans="20:20">
      <c r="T1953" s="272"/>
    </row>
    <row r="1954" spans="20:20">
      <c r="T1954" s="272"/>
    </row>
    <row r="1955" spans="20:20">
      <c r="T1955" s="272"/>
    </row>
    <row r="1956" spans="20:20">
      <c r="T1956" s="272"/>
    </row>
    <row r="1957" spans="20:20">
      <c r="T1957" s="272"/>
    </row>
    <row r="1958" spans="20:20">
      <c r="T1958" s="272"/>
    </row>
    <row r="1959" spans="20:20">
      <c r="T1959" s="272"/>
    </row>
    <row r="1960" spans="20:20">
      <c r="T1960" s="272"/>
    </row>
    <row r="1961" spans="20:20">
      <c r="T1961" s="272"/>
    </row>
    <row r="1962" spans="20:20">
      <c r="T1962" s="272"/>
    </row>
    <row r="1963" spans="20:20">
      <c r="T1963" s="272"/>
    </row>
    <row r="1964" spans="20:20">
      <c r="T1964" s="272"/>
    </row>
    <row r="1965" spans="20:20">
      <c r="T1965" s="272"/>
    </row>
    <row r="1966" spans="20:20">
      <c r="T1966" s="272"/>
    </row>
    <row r="1967" spans="20:20">
      <c r="T1967" s="272"/>
    </row>
    <row r="1968" spans="20:20">
      <c r="T1968" s="272"/>
    </row>
    <row r="1969" spans="20:20">
      <c r="T1969" s="272"/>
    </row>
    <row r="1970" spans="20:20">
      <c r="T1970" s="272"/>
    </row>
    <row r="1971" spans="20:20">
      <c r="T1971" s="272"/>
    </row>
    <row r="1972" spans="20:20">
      <c r="T1972" s="272"/>
    </row>
    <row r="1973" spans="20:20">
      <c r="T1973" s="272"/>
    </row>
    <row r="1974" spans="20:20">
      <c r="T1974" s="272"/>
    </row>
    <row r="1975" spans="20:20">
      <c r="T1975" s="272"/>
    </row>
    <row r="1976" spans="20:20">
      <c r="T1976" s="272"/>
    </row>
    <row r="1977" spans="20:20">
      <c r="T1977" s="272"/>
    </row>
    <row r="1978" spans="20:20">
      <c r="T1978" s="272"/>
    </row>
    <row r="1979" spans="20:20">
      <c r="T1979" s="272"/>
    </row>
    <row r="1980" spans="20:20">
      <c r="T1980" s="272"/>
    </row>
    <row r="1981" spans="20:20">
      <c r="T1981" s="272"/>
    </row>
    <row r="1982" spans="20:20">
      <c r="T1982" s="272"/>
    </row>
    <row r="1983" spans="20:20">
      <c r="T1983" s="272"/>
    </row>
    <row r="1984" spans="20:20">
      <c r="T1984" s="272"/>
    </row>
    <row r="1985" spans="20:20">
      <c r="T1985" s="272"/>
    </row>
    <row r="1986" spans="20:20">
      <c r="T1986" s="272"/>
    </row>
    <row r="1987" spans="20:20">
      <c r="T1987" s="272"/>
    </row>
    <row r="1988" spans="20:20">
      <c r="T1988" s="272"/>
    </row>
    <row r="1989" spans="20:20">
      <c r="T1989" s="272"/>
    </row>
    <row r="1990" spans="20:20">
      <c r="T1990" s="272"/>
    </row>
    <row r="1991" spans="20:20">
      <c r="T1991" s="272"/>
    </row>
    <row r="1992" spans="20:20">
      <c r="T1992" s="272"/>
    </row>
    <row r="1993" spans="20:20">
      <c r="T1993" s="272"/>
    </row>
    <row r="1994" spans="20:20">
      <c r="T1994" s="272"/>
    </row>
    <row r="1995" spans="20:20">
      <c r="T1995" s="272"/>
    </row>
    <row r="1996" spans="20:20">
      <c r="T1996" s="272"/>
    </row>
    <row r="1997" spans="20:20">
      <c r="T1997" s="272"/>
    </row>
    <row r="1998" spans="20:20">
      <c r="T1998" s="272"/>
    </row>
    <row r="1999" spans="20:20">
      <c r="T1999" s="272"/>
    </row>
    <row r="2000" spans="20:20">
      <c r="T2000" s="272"/>
    </row>
    <row r="2001" spans="20:20">
      <c r="T2001" s="272"/>
    </row>
    <row r="2002" spans="20:20">
      <c r="T2002" s="272"/>
    </row>
    <row r="2003" spans="20:20">
      <c r="T2003" s="272"/>
    </row>
    <row r="2004" spans="20:20">
      <c r="T2004" s="272"/>
    </row>
    <row r="2005" spans="20:20">
      <c r="T2005" s="272"/>
    </row>
    <row r="2006" spans="20:20">
      <c r="T2006" s="272"/>
    </row>
    <row r="2007" spans="20:20">
      <c r="T2007" s="272"/>
    </row>
    <row r="2008" spans="20:20">
      <c r="T2008" s="272"/>
    </row>
    <row r="2009" spans="20:20">
      <c r="T2009" s="272"/>
    </row>
    <row r="2010" spans="20:20">
      <c r="T2010" s="272"/>
    </row>
    <row r="2011" spans="20:20">
      <c r="T2011" s="272"/>
    </row>
    <row r="2012" spans="20:20">
      <c r="T2012" s="272"/>
    </row>
    <row r="2013" spans="20:20">
      <c r="T2013" s="272"/>
    </row>
    <row r="2014" spans="20:20">
      <c r="T2014" s="272"/>
    </row>
    <row r="2015" spans="20:20">
      <c r="T2015" s="272"/>
    </row>
    <row r="2016" spans="20:20">
      <c r="T2016" s="272"/>
    </row>
    <row r="2017" spans="20:20">
      <c r="T2017" s="272"/>
    </row>
    <row r="2018" spans="20:20">
      <c r="T2018" s="272"/>
    </row>
    <row r="2019" spans="20:20">
      <c r="T2019" s="272"/>
    </row>
    <row r="2020" spans="20:20">
      <c r="T2020" s="272"/>
    </row>
    <row r="2021" spans="20:20">
      <c r="T2021" s="272"/>
    </row>
    <row r="2022" spans="20:20">
      <c r="T2022" s="272"/>
    </row>
    <row r="2023" spans="20:20">
      <c r="T2023" s="272"/>
    </row>
    <row r="2024" spans="20:20">
      <c r="T2024" s="272"/>
    </row>
    <row r="2025" spans="20:20">
      <c r="T2025" s="272"/>
    </row>
    <row r="2026" spans="20:20">
      <c r="T2026" s="272"/>
    </row>
    <row r="2027" spans="20:20">
      <c r="T2027" s="272"/>
    </row>
    <row r="2028" spans="20:20">
      <c r="T2028" s="272"/>
    </row>
    <row r="2029" spans="20:20">
      <c r="T2029" s="272"/>
    </row>
    <row r="2030" spans="20:20">
      <c r="T2030" s="272"/>
    </row>
    <row r="2031" spans="20:20">
      <c r="T2031" s="272"/>
    </row>
    <row r="2032" spans="20:20">
      <c r="T2032" s="272"/>
    </row>
    <row r="2033" spans="20:20">
      <c r="T2033" s="272"/>
    </row>
    <row r="2034" spans="20:20">
      <c r="T2034" s="272"/>
    </row>
    <row r="2035" spans="20:20">
      <c r="T2035" s="272"/>
    </row>
    <row r="2036" spans="20:20">
      <c r="T2036" s="272"/>
    </row>
    <row r="2037" spans="20:20">
      <c r="T2037" s="272"/>
    </row>
    <row r="2038" spans="20:20">
      <c r="T2038" s="272"/>
    </row>
    <row r="2039" spans="20:20">
      <c r="T2039" s="272"/>
    </row>
    <row r="2040" spans="20:20">
      <c r="T2040" s="272"/>
    </row>
    <row r="2041" spans="20:20">
      <c r="T2041" s="272"/>
    </row>
    <row r="2042" spans="20:20">
      <c r="T2042" s="272"/>
    </row>
    <row r="2043" spans="20:20">
      <c r="T2043" s="272"/>
    </row>
    <row r="2044" spans="20:20">
      <c r="T2044" s="272"/>
    </row>
    <row r="2045" spans="20:20">
      <c r="T2045" s="272"/>
    </row>
    <row r="2046" spans="20:20">
      <c r="T2046" s="272"/>
    </row>
    <row r="2047" spans="20:20">
      <c r="T2047" s="272"/>
    </row>
    <row r="2048" spans="20:20">
      <c r="T2048" s="272"/>
    </row>
    <row r="2049" spans="20:20">
      <c r="T2049" s="272"/>
    </row>
    <row r="2050" spans="20:20">
      <c r="T2050" s="272"/>
    </row>
    <row r="2051" spans="20:20">
      <c r="T2051" s="272"/>
    </row>
    <row r="2052" spans="20:20">
      <c r="T2052" s="272"/>
    </row>
    <row r="2053" spans="20:20">
      <c r="T2053" s="272"/>
    </row>
    <row r="2054" spans="20:20">
      <c r="T2054" s="272"/>
    </row>
    <row r="2055" spans="20:20">
      <c r="T2055" s="272"/>
    </row>
    <row r="2056" spans="20:20">
      <c r="T2056" s="272"/>
    </row>
    <row r="2057" spans="20:20">
      <c r="T2057" s="272"/>
    </row>
    <row r="2058" spans="20:20">
      <c r="T2058" s="272"/>
    </row>
    <row r="2059" spans="20:20">
      <c r="T2059" s="272"/>
    </row>
    <row r="2060" spans="20:20">
      <c r="T2060" s="272"/>
    </row>
    <row r="2061" spans="20:20">
      <c r="T2061" s="272"/>
    </row>
    <row r="2062" spans="20:20">
      <c r="T2062" s="272"/>
    </row>
    <row r="2063" spans="20:20">
      <c r="T2063" s="272"/>
    </row>
    <row r="2064" spans="20:20">
      <c r="T2064" s="272"/>
    </row>
    <row r="2065" spans="20:20">
      <c r="T2065" s="272"/>
    </row>
    <row r="2066" spans="20:20">
      <c r="T2066" s="272"/>
    </row>
    <row r="2067" spans="20:20">
      <c r="T2067" s="272"/>
    </row>
    <row r="2068" spans="20:20">
      <c r="T2068" s="272"/>
    </row>
    <row r="2069" spans="20:20">
      <c r="T2069" s="272"/>
    </row>
    <row r="2070" spans="20:20">
      <c r="T2070" s="272"/>
    </row>
    <row r="2071" spans="20:20">
      <c r="T2071" s="272"/>
    </row>
    <row r="2072" spans="20:20">
      <c r="T2072" s="272"/>
    </row>
    <row r="2073" spans="20:20">
      <c r="T2073" s="272"/>
    </row>
    <row r="2074" spans="20:20">
      <c r="T2074" s="272"/>
    </row>
    <row r="2075" spans="20:20">
      <c r="T2075" s="272"/>
    </row>
    <row r="2076" spans="20:20">
      <c r="T2076" s="272"/>
    </row>
    <row r="2077" spans="20:20">
      <c r="T2077" s="272"/>
    </row>
    <row r="2078" spans="20:20">
      <c r="T2078" s="272"/>
    </row>
    <row r="2079" spans="20:20">
      <c r="T2079" s="272"/>
    </row>
    <row r="2080" spans="20:20">
      <c r="T2080" s="272"/>
    </row>
    <row r="2081" spans="20:20">
      <c r="T2081" s="272"/>
    </row>
    <row r="2082" spans="20:20">
      <c r="T2082" s="272"/>
    </row>
    <row r="2083" spans="20:20">
      <c r="T2083" s="272"/>
    </row>
    <row r="2084" spans="20:20">
      <c r="T2084" s="272"/>
    </row>
    <row r="2085" spans="20:20">
      <c r="T2085" s="272"/>
    </row>
    <row r="2086" spans="20:20">
      <c r="T2086" s="272"/>
    </row>
    <row r="2087" spans="20:20">
      <c r="T2087" s="272"/>
    </row>
    <row r="2088" spans="20:20">
      <c r="T2088" s="272"/>
    </row>
    <row r="2089" spans="20:20">
      <c r="T2089" s="272"/>
    </row>
    <row r="2090" spans="20:20">
      <c r="T2090" s="272"/>
    </row>
    <row r="2091" spans="20:20">
      <c r="T2091" s="272"/>
    </row>
    <row r="2092" spans="20:20">
      <c r="T2092" s="272"/>
    </row>
    <row r="2093" spans="20:20">
      <c r="T2093" s="272"/>
    </row>
    <row r="2094" spans="20:20">
      <c r="T2094" s="272"/>
    </row>
    <row r="2095" spans="20:20">
      <c r="T2095" s="272"/>
    </row>
    <row r="2096" spans="20:20">
      <c r="T2096" s="272"/>
    </row>
    <row r="2097" spans="20:20">
      <c r="T2097" s="272"/>
    </row>
    <row r="2098" spans="20:20">
      <c r="T2098" s="272"/>
    </row>
    <row r="2099" spans="20:20">
      <c r="T2099" s="272"/>
    </row>
    <row r="2100" spans="20:20">
      <c r="T2100" s="272"/>
    </row>
    <row r="2101" spans="20:20">
      <c r="T2101" s="272"/>
    </row>
    <row r="2102" spans="20:20">
      <c r="T2102" s="272"/>
    </row>
    <row r="2103" spans="20:20">
      <c r="T2103" s="272"/>
    </row>
    <row r="2104" spans="20:20">
      <c r="T2104" s="272"/>
    </row>
    <row r="2105" spans="20:20">
      <c r="T2105" s="272"/>
    </row>
    <row r="2106" spans="20:20">
      <c r="T2106" s="272"/>
    </row>
    <row r="2107" spans="20:20">
      <c r="T2107" s="272"/>
    </row>
    <row r="2108" spans="20:20">
      <c r="T2108" s="272"/>
    </row>
    <row r="2109" spans="20:20">
      <c r="T2109" s="272"/>
    </row>
    <row r="2110" spans="20:20">
      <c r="T2110" s="272"/>
    </row>
    <row r="2111" spans="20:20">
      <c r="T2111" s="272"/>
    </row>
    <row r="2112" spans="20:20">
      <c r="T2112" s="272"/>
    </row>
    <row r="2113" spans="20:20">
      <c r="T2113" s="272"/>
    </row>
    <row r="2114" spans="20:20">
      <c r="T2114" s="272"/>
    </row>
    <row r="2115" spans="20:20">
      <c r="T2115" s="272"/>
    </row>
    <row r="2116" spans="20:20">
      <c r="T2116" s="272"/>
    </row>
    <row r="2117" spans="20:20">
      <c r="T2117" s="272"/>
    </row>
    <row r="2118" spans="20:20">
      <c r="T2118" s="272"/>
    </row>
    <row r="2119" spans="20:20">
      <c r="T2119" s="272"/>
    </row>
    <row r="2120" spans="20:20">
      <c r="T2120" s="272"/>
    </row>
    <row r="2121" spans="20:20">
      <c r="T2121" s="272"/>
    </row>
    <row r="2122" spans="20:20">
      <c r="T2122" s="272"/>
    </row>
    <row r="2123" spans="20:20">
      <c r="T2123" s="272"/>
    </row>
    <row r="2124" spans="20:20">
      <c r="T2124" s="272"/>
    </row>
    <row r="2125" spans="20:20">
      <c r="T2125" s="272"/>
    </row>
    <row r="2126" spans="20:20">
      <c r="T2126" s="272"/>
    </row>
    <row r="2127" spans="20:20">
      <c r="T2127" s="272"/>
    </row>
    <row r="2128" spans="20:20">
      <c r="T2128" s="272"/>
    </row>
    <row r="2129" spans="20:20">
      <c r="T2129" s="272"/>
    </row>
    <row r="2130" spans="20:20">
      <c r="T2130" s="272"/>
    </row>
    <row r="2131" spans="20:20">
      <c r="T2131" s="272"/>
    </row>
    <row r="2132" spans="20:20">
      <c r="T2132" s="272"/>
    </row>
    <row r="2133" spans="20:20">
      <c r="T2133" s="272"/>
    </row>
    <row r="2134" spans="20:20">
      <c r="T2134" s="272"/>
    </row>
    <row r="2135" spans="20:20">
      <c r="T2135" s="272"/>
    </row>
    <row r="2136" spans="20:20">
      <c r="T2136" s="272"/>
    </row>
    <row r="2137" spans="20:20">
      <c r="T2137" s="272"/>
    </row>
    <row r="2138" spans="20:20">
      <c r="T2138" s="272"/>
    </row>
    <row r="2139" spans="20:20">
      <c r="T2139" s="272"/>
    </row>
    <row r="2140" spans="20:20">
      <c r="T2140" s="272"/>
    </row>
    <row r="2141" spans="20:20">
      <c r="T2141" s="272"/>
    </row>
    <row r="2142" spans="20:20">
      <c r="T2142" s="272"/>
    </row>
    <row r="2143" spans="20:20">
      <c r="T2143" s="272"/>
    </row>
    <row r="2144" spans="20:20">
      <c r="T2144" s="272"/>
    </row>
    <row r="2145" spans="20:20">
      <c r="T2145" s="272"/>
    </row>
    <row r="2146" spans="20:20">
      <c r="T2146" s="272"/>
    </row>
    <row r="2147" spans="20:20">
      <c r="T2147" s="272"/>
    </row>
    <row r="2148" spans="20:20">
      <c r="T2148" s="272"/>
    </row>
    <row r="2149" spans="20:20">
      <c r="T2149" s="272"/>
    </row>
    <row r="2150" spans="20:20">
      <c r="T2150" s="272"/>
    </row>
    <row r="2151" spans="20:20">
      <c r="T2151" s="272"/>
    </row>
    <row r="2152" spans="20:20">
      <c r="T2152" s="272"/>
    </row>
    <row r="2153" spans="20:20">
      <c r="T2153" s="272"/>
    </row>
    <row r="2154" spans="20:20">
      <c r="T2154" s="272"/>
    </row>
    <row r="2155" spans="20:20">
      <c r="T2155" s="272"/>
    </row>
    <row r="2156" spans="20:20">
      <c r="T2156" s="272"/>
    </row>
    <row r="2157" spans="20:20">
      <c r="T2157" s="272"/>
    </row>
    <row r="2158" spans="20:20">
      <c r="T2158" s="272"/>
    </row>
    <row r="2159" spans="20:20">
      <c r="T2159" s="272"/>
    </row>
    <row r="2160" spans="20:20">
      <c r="T2160" s="272"/>
    </row>
    <row r="2161" spans="20:20">
      <c r="T2161" s="272"/>
    </row>
    <row r="2162" spans="20:20">
      <c r="T2162" s="272"/>
    </row>
    <row r="2163" spans="20:20">
      <c r="T2163" s="272"/>
    </row>
    <row r="2164" spans="20:20">
      <c r="T2164" s="272"/>
    </row>
    <row r="2165" spans="20:20">
      <c r="T2165" s="272"/>
    </row>
    <row r="2166" spans="20:20">
      <c r="T2166" s="272"/>
    </row>
    <row r="2167" spans="20:20">
      <c r="T2167" s="272"/>
    </row>
    <row r="2168" spans="20:20">
      <c r="T2168" s="272"/>
    </row>
    <row r="2169" spans="20:20">
      <c r="T2169" s="272"/>
    </row>
    <row r="2170" spans="20:20">
      <c r="T2170" s="272"/>
    </row>
    <row r="2171" spans="20:20">
      <c r="T2171" s="272"/>
    </row>
    <row r="2172" spans="20:20">
      <c r="T2172" s="272"/>
    </row>
    <row r="2173" spans="20:20">
      <c r="T2173" s="272"/>
    </row>
    <row r="2174" spans="20:20">
      <c r="T2174" s="272"/>
    </row>
    <row r="2175" spans="20:20">
      <c r="T2175" s="272"/>
    </row>
    <row r="2176" spans="20:20">
      <c r="T2176" s="272"/>
    </row>
    <row r="2177" spans="20:20">
      <c r="T2177" s="272"/>
    </row>
    <row r="2178" spans="20:20">
      <c r="T2178" s="272"/>
    </row>
    <row r="2179" spans="20:20">
      <c r="T2179" s="272"/>
    </row>
    <row r="2180" spans="20:20">
      <c r="T2180" s="272"/>
    </row>
    <row r="2181" spans="20:20">
      <c r="T2181" s="272"/>
    </row>
    <row r="2182" spans="20:20">
      <c r="T2182" s="272"/>
    </row>
    <row r="2183" spans="20:20">
      <c r="T2183" s="272"/>
    </row>
    <row r="2184" spans="20:20">
      <c r="T2184" s="272"/>
    </row>
    <row r="2185" spans="20:20">
      <c r="T2185" s="272"/>
    </row>
    <row r="2186" spans="20:20">
      <c r="T2186" s="272"/>
    </row>
    <row r="2187" spans="20:20">
      <c r="T2187" s="272"/>
    </row>
    <row r="2188" spans="20:20">
      <c r="T2188" s="272"/>
    </row>
    <row r="2189" spans="20:20">
      <c r="T2189" s="272"/>
    </row>
    <row r="2190" spans="20:20">
      <c r="T2190" s="272"/>
    </row>
    <row r="2191" spans="20:20">
      <c r="T2191" s="272"/>
    </row>
    <row r="2192" spans="20:20">
      <c r="T2192" s="272"/>
    </row>
    <row r="2193" spans="20:20">
      <c r="T2193" s="272"/>
    </row>
    <row r="2194" spans="20:20">
      <c r="T2194" s="272"/>
    </row>
    <row r="2195" spans="20:20">
      <c r="T2195" s="272"/>
    </row>
    <row r="2196" spans="20:20">
      <c r="T2196" s="272"/>
    </row>
    <row r="2197" spans="20:20">
      <c r="T2197" s="272"/>
    </row>
    <row r="2198" spans="20:20">
      <c r="T2198" s="272"/>
    </row>
    <row r="2199" spans="20:20">
      <c r="T2199" s="272"/>
    </row>
    <row r="2200" spans="20:20">
      <c r="T2200" s="272"/>
    </row>
    <row r="2201" spans="20:20">
      <c r="T2201" s="272"/>
    </row>
    <row r="2202" spans="20:20">
      <c r="T2202" s="272"/>
    </row>
    <row r="2203" spans="20:20">
      <c r="T2203" s="272"/>
    </row>
    <row r="2204" spans="20:20">
      <c r="T2204" s="272"/>
    </row>
    <row r="2205" spans="20:20">
      <c r="T2205" s="272"/>
    </row>
    <row r="2206" spans="20:20">
      <c r="T2206" s="272"/>
    </row>
    <row r="2207" spans="20:20">
      <c r="T2207" s="272"/>
    </row>
    <row r="2208" spans="20:20">
      <c r="T2208" s="272"/>
    </row>
    <row r="2209" spans="20:20">
      <c r="T2209" s="272"/>
    </row>
    <row r="2210" spans="20:20">
      <c r="T2210" s="272"/>
    </row>
    <row r="2211" spans="20:20">
      <c r="T2211" s="272"/>
    </row>
    <row r="2212" spans="20:20">
      <c r="T2212" s="272"/>
    </row>
    <row r="2213" spans="20:20">
      <c r="T2213" s="272"/>
    </row>
    <row r="2214" spans="20:20">
      <c r="T2214" s="272"/>
    </row>
    <row r="2215" spans="20:20">
      <c r="T2215" s="272"/>
    </row>
    <row r="2216" spans="20:20">
      <c r="T2216" s="272"/>
    </row>
    <row r="2217" spans="20:20">
      <c r="T2217" s="272"/>
    </row>
    <row r="2218" spans="20:20">
      <c r="T2218" s="272"/>
    </row>
    <row r="2219" spans="20:20">
      <c r="T2219" s="272"/>
    </row>
    <row r="2220" spans="20:20">
      <c r="T2220" s="272"/>
    </row>
    <row r="2221" spans="20:20">
      <c r="T2221" s="272"/>
    </row>
    <row r="2222" spans="20:20">
      <c r="T2222" s="272"/>
    </row>
    <row r="2223" spans="20:20">
      <c r="T2223" s="272"/>
    </row>
    <row r="2224" spans="20:20">
      <c r="T2224" s="272"/>
    </row>
    <row r="2225" spans="20:20">
      <c r="T2225" s="272"/>
    </row>
    <row r="2226" spans="20:20">
      <c r="T2226" s="272"/>
    </row>
    <row r="2227" spans="20:20">
      <c r="T2227" s="272"/>
    </row>
    <row r="2228" spans="20:20">
      <c r="T2228" s="272"/>
    </row>
    <row r="2229" spans="20:20">
      <c r="T2229" s="272"/>
    </row>
    <row r="2230" spans="20:20">
      <c r="T2230" s="272"/>
    </row>
    <row r="2231" spans="20:20">
      <c r="T2231" s="272"/>
    </row>
    <row r="2232" spans="20:20">
      <c r="T2232" s="272"/>
    </row>
    <row r="2233" spans="20:20">
      <c r="T2233" s="272"/>
    </row>
    <row r="2234" spans="20:20">
      <c r="T2234" s="272"/>
    </row>
    <row r="2235" spans="20:20">
      <c r="T2235" s="272"/>
    </row>
    <row r="2236" spans="20:20">
      <c r="T2236" s="272"/>
    </row>
    <row r="2237" spans="20:20">
      <c r="T2237" s="272"/>
    </row>
    <row r="2238" spans="20:20">
      <c r="T2238" s="272"/>
    </row>
    <row r="2239" spans="20:20">
      <c r="T2239" s="272"/>
    </row>
    <row r="2240" spans="20:20">
      <c r="T2240" s="272"/>
    </row>
    <row r="2241" spans="20:20">
      <c r="T2241" s="272"/>
    </row>
    <row r="2242" spans="20:20">
      <c r="T2242" s="272"/>
    </row>
    <row r="2243" spans="20:20">
      <c r="T2243" s="272"/>
    </row>
    <row r="2244" spans="20:20">
      <c r="T2244" s="272"/>
    </row>
    <row r="2245" spans="20:20">
      <c r="T2245" s="272"/>
    </row>
    <row r="2246" spans="20:20">
      <c r="T2246" s="272"/>
    </row>
    <row r="2247" spans="20:20">
      <c r="T2247" s="272"/>
    </row>
    <row r="2248" spans="20:20">
      <c r="T2248" s="272"/>
    </row>
    <row r="2249" spans="20:20">
      <c r="T2249" s="272"/>
    </row>
    <row r="2250" spans="20:20">
      <c r="T2250" s="272"/>
    </row>
    <row r="2251" spans="20:20">
      <c r="T2251" s="272"/>
    </row>
    <row r="2252" spans="20:20">
      <c r="T2252" s="272"/>
    </row>
    <row r="2253" spans="20:20">
      <c r="T2253" s="272"/>
    </row>
    <row r="2254" spans="20:20">
      <c r="T2254" s="272"/>
    </row>
    <row r="2255" spans="20:20">
      <c r="T2255" s="272"/>
    </row>
    <row r="2256" spans="20:20">
      <c r="T2256" s="272"/>
    </row>
    <row r="2257" spans="20:20">
      <c r="T2257" s="272"/>
    </row>
    <row r="2258" spans="20:20">
      <c r="T2258" s="272"/>
    </row>
    <row r="2259" spans="20:20">
      <c r="T2259" s="272"/>
    </row>
    <row r="2260" spans="20:20">
      <c r="T2260" s="272"/>
    </row>
    <row r="2261" spans="20:20">
      <c r="T2261" s="272"/>
    </row>
    <row r="2262" spans="20:20">
      <c r="T2262" s="272"/>
    </row>
    <row r="2263" spans="20:20">
      <c r="T2263" s="272"/>
    </row>
    <row r="2264" spans="20:20">
      <c r="T2264" s="272"/>
    </row>
    <row r="2265" spans="20:20">
      <c r="T2265" s="272"/>
    </row>
    <row r="2266" spans="20:20">
      <c r="T2266" s="272"/>
    </row>
    <row r="2267" spans="20:20">
      <c r="T2267" s="272"/>
    </row>
    <row r="2268" spans="20:20">
      <c r="T2268" s="272"/>
    </row>
    <row r="2269" spans="20:20">
      <c r="T2269" s="272"/>
    </row>
    <row r="2270" spans="20:20">
      <c r="T2270" s="272"/>
    </row>
    <row r="2271" spans="20:20">
      <c r="T2271" s="272"/>
    </row>
    <row r="2272" spans="20:20">
      <c r="T2272" s="272"/>
    </row>
    <row r="2273" spans="20:20">
      <c r="T2273" s="272"/>
    </row>
    <row r="2274" spans="20:20">
      <c r="T2274" s="272"/>
    </row>
    <row r="2275" spans="20:20">
      <c r="T2275" s="272"/>
    </row>
    <row r="2276" spans="20:20">
      <c r="T2276" s="272"/>
    </row>
    <row r="2277" spans="20:20">
      <c r="T2277" s="272"/>
    </row>
    <row r="2278" spans="20:20">
      <c r="T2278" s="272"/>
    </row>
    <row r="2279" spans="20:20">
      <c r="T2279" s="272"/>
    </row>
    <row r="2280" spans="20:20">
      <c r="T2280" s="272"/>
    </row>
    <row r="2281" spans="20:20">
      <c r="T2281" s="272"/>
    </row>
    <row r="2282" spans="20:20">
      <c r="T2282" s="272"/>
    </row>
    <row r="2283" spans="20:20">
      <c r="T2283" s="272"/>
    </row>
    <row r="2284" spans="20:20">
      <c r="T2284" s="272"/>
    </row>
    <row r="2285" spans="20:20">
      <c r="T2285" s="272"/>
    </row>
    <row r="2286" spans="20:20">
      <c r="T2286" s="272"/>
    </row>
    <row r="2287" spans="20:20">
      <c r="T2287" s="272"/>
    </row>
    <row r="2288" spans="20:20">
      <c r="T2288" s="272"/>
    </row>
    <row r="2289" spans="20:20">
      <c r="T2289" s="272"/>
    </row>
    <row r="2290" spans="20:20">
      <c r="T2290" s="272"/>
    </row>
    <row r="2291" spans="20:20">
      <c r="T2291" s="272"/>
    </row>
    <row r="2292" spans="20:20">
      <c r="T2292" s="272"/>
    </row>
    <row r="2293" spans="20:20">
      <c r="T2293" s="272"/>
    </row>
    <row r="2294" spans="20:20">
      <c r="T2294" s="272"/>
    </row>
    <row r="2295" spans="20:20">
      <c r="T2295" s="272"/>
    </row>
    <row r="2296" spans="20:20">
      <c r="T2296" s="272"/>
    </row>
    <row r="2297" spans="20:20">
      <c r="T2297" s="272"/>
    </row>
    <row r="2298" spans="20:20">
      <c r="T2298" s="272"/>
    </row>
    <row r="2299" spans="20:20">
      <c r="T2299" s="272"/>
    </row>
    <row r="2300" spans="20:20">
      <c r="T2300" s="272"/>
    </row>
    <row r="2301" spans="20:20">
      <c r="T2301" s="272"/>
    </row>
    <row r="2302" spans="20:20">
      <c r="T2302" s="272"/>
    </row>
    <row r="2303" spans="20:20">
      <c r="T2303" s="272"/>
    </row>
    <row r="2304" spans="20:20">
      <c r="T2304" s="272"/>
    </row>
    <row r="2305" spans="20:20">
      <c r="T2305" s="272"/>
    </row>
    <row r="2306" spans="20:20">
      <c r="T2306" s="272"/>
    </row>
    <row r="2307" spans="20:20">
      <c r="T2307" s="272"/>
    </row>
    <row r="2308" spans="20:20">
      <c r="T2308" s="272"/>
    </row>
    <row r="2309" spans="20:20">
      <c r="T2309" s="272"/>
    </row>
    <row r="2310" spans="20:20">
      <c r="T2310" s="272"/>
    </row>
    <row r="2311" spans="20:20">
      <c r="T2311" s="272"/>
    </row>
    <row r="2312" spans="20:20">
      <c r="T2312" s="272"/>
    </row>
    <row r="2313" spans="20:20">
      <c r="T2313" s="272"/>
    </row>
    <row r="2314" spans="20:20">
      <c r="T2314" s="272"/>
    </row>
    <row r="2315" spans="20:20">
      <c r="T2315" s="272"/>
    </row>
    <row r="2316" spans="20:20">
      <c r="T2316" s="272"/>
    </row>
    <row r="2317" spans="20:20">
      <c r="T2317" s="272"/>
    </row>
    <row r="2318" spans="20:20">
      <c r="T2318" s="272"/>
    </row>
    <row r="2319" spans="20:20">
      <c r="T2319" s="272"/>
    </row>
    <row r="2320" spans="20:20">
      <c r="T2320" s="272"/>
    </row>
    <row r="2321" spans="20:20">
      <c r="T2321" s="272"/>
    </row>
    <row r="2322" spans="20:20">
      <c r="T2322" s="272"/>
    </row>
    <row r="2323" spans="20:20">
      <c r="T2323" s="272"/>
    </row>
    <row r="2324" spans="20:20">
      <c r="T2324" s="272"/>
    </row>
    <row r="2325" spans="20:20">
      <c r="T2325" s="272"/>
    </row>
    <row r="2326" spans="20:20">
      <c r="T2326" s="272"/>
    </row>
    <row r="2327" spans="20:20">
      <c r="T2327" s="272"/>
    </row>
    <row r="2328" spans="20:20">
      <c r="T2328" s="272"/>
    </row>
    <row r="2329" spans="20:20">
      <c r="T2329" s="272"/>
    </row>
    <row r="2330" spans="20:20">
      <c r="T2330" s="272"/>
    </row>
    <row r="2331" spans="20:20">
      <c r="T2331" s="272"/>
    </row>
    <row r="2332" spans="20:20">
      <c r="T2332" s="272"/>
    </row>
    <row r="2333" spans="20:20">
      <c r="T2333" s="272"/>
    </row>
    <row r="2334" spans="20:20">
      <c r="T2334" s="272"/>
    </row>
    <row r="2335" spans="20:20">
      <c r="T2335" s="272"/>
    </row>
    <row r="2336" spans="20:20">
      <c r="T2336" s="272"/>
    </row>
    <row r="2337" spans="20:20">
      <c r="T2337" s="272"/>
    </row>
    <row r="2338" spans="20:20">
      <c r="T2338" s="272"/>
    </row>
    <row r="2339" spans="20:20">
      <c r="T2339" s="272"/>
    </row>
    <row r="2340" spans="20:20">
      <c r="T2340" s="272"/>
    </row>
    <row r="2341" spans="20:20">
      <c r="T2341" s="272"/>
    </row>
    <row r="2342" spans="20:20">
      <c r="T2342" s="272"/>
    </row>
    <row r="2343" spans="20:20">
      <c r="T2343" s="272"/>
    </row>
    <row r="2344" spans="20:20">
      <c r="T2344" s="272"/>
    </row>
    <row r="2345" spans="20:20">
      <c r="T2345" s="272"/>
    </row>
    <row r="2346" spans="20:20">
      <c r="T2346" s="272"/>
    </row>
    <row r="2347" spans="20:20">
      <c r="T2347" s="272"/>
    </row>
    <row r="2348" spans="20:20">
      <c r="T2348" s="272"/>
    </row>
    <row r="2349" spans="20:20">
      <c r="T2349" s="272"/>
    </row>
    <row r="2350" spans="20:20">
      <c r="T2350" s="272"/>
    </row>
    <row r="2351" spans="20:20">
      <c r="T2351" s="272"/>
    </row>
  </sheetData>
  <sheetProtection formatCells="0" formatColumns="0" formatRows="0" autoFilter="0"/>
  <protectedRanges>
    <protectedRange sqref="T8:T133" name="Rango4"/>
    <protectedRange sqref="H8:H133" name="Rango3"/>
    <protectedRange sqref="J8:M133" name="Rango1"/>
    <protectedRange sqref="B8:B133" name="Rango2"/>
  </protectedRanges>
  <autoFilter ref="A7:T132" xr:uid="{00000000-0001-0000-0500-000000000000}"/>
  <mergeCells count="8">
    <mergeCell ref="A6:B6"/>
    <mergeCell ref="J6:K6"/>
    <mergeCell ref="C143:F143"/>
    <mergeCell ref="N143:P143"/>
    <mergeCell ref="N6:O6"/>
    <mergeCell ref="P6:Q6"/>
    <mergeCell ref="L6:M6"/>
    <mergeCell ref="I134:M134"/>
  </mergeCells>
  <pageMargins left="0.31496062992125984" right="0.19685039370078741" top="0.31496062992125984" bottom="0.74803149606299213" header="0.31496062992125984" footer="0.31496062992125984"/>
  <pageSetup scale="52"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20</vt:i4>
      </vt:variant>
    </vt:vector>
  </HeadingPairs>
  <TitlesOfParts>
    <vt:vector size="37" baseType="lpstr">
      <vt:lpstr>Contactos</vt:lpstr>
      <vt:lpstr>bd_lista</vt:lpstr>
      <vt:lpstr>CUADRO</vt:lpstr>
      <vt:lpstr>Hoja de Trabajo para listado</vt:lpstr>
      <vt:lpstr>R1.02 (ex FORM. 9)</vt:lpstr>
      <vt:lpstr>RESUMEN</vt:lpstr>
      <vt:lpstr>CONCEPTOS</vt:lpstr>
      <vt:lpstr>CUT MN</vt:lpstr>
      <vt:lpstr>CUT ME</vt:lpstr>
      <vt:lpstr>TRL MN</vt:lpstr>
      <vt:lpstr>TRL ME</vt:lpstr>
      <vt:lpstr>CDI</vt:lpstr>
      <vt:lpstr>TCR MN</vt:lpstr>
      <vt:lpstr>TCR ME</vt:lpstr>
      <vt:lpstr>TFD MN</vt:lpstr>
      <vt:lpstr>TFD ME</vt:lpstr>
      <vt:lpstr>CVD_AUTO</vt:lpstr>
      <vt:lpstr>CDI!Área_de_impresión</vt:lpstr>
      <vt:lpstr>CONCEPTOS!Área_de_impresión</vt:lpstr>
      <vt:lpstr>'CUT ME'!Área_de_impresión</vt:lpstr>
      <vt:lpstr>'CUT MN'!Área_de_impresión</vt:lpstr>
      <vt:lpstr>CVD_AUTO!Área_de_impresión</vt:lpstr>
      <vt:lpstr>'R1.02 (ex FORM. 9)'!Área_de_impresión</vt:lpstr>
      <vt:lpstr>RESUMEN!Área_de_impresión</vt:lpstr>
      <vt:lpstr>'TCR ME'!Área_de_impresión</vt:lpstr>
      <vt:lpstr>'TCR MN'!Área_de_impresión</vt:lpstr>
      <vt:lpstr>'TFD ME'!Área_de_impresión</vt:lpstr>
      <vt:lpstr>'TFD MN'!Área_de_impresión</vt:lpstr>
      <vt:lpstr>'TRL ME'!Área_de_impresión</vt:lpstr>
      <vt:lpstr>'TRL MN'!Área_de_impresión</vt:lpstr>
      <vt:lpstr>CDI!Títulos_a_imprimir</vt:lpstr>
      <vt:lpstr>'CUT ME'!Títulos_a_imprimir</vt:lpstr>
      <vt:lpstr>'CUT MN'!Títulos_a_imprimir</vt:lpstr>
      <vt:lpstr>CVD_AUTO!Títulos_a_imprimir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Daniel Cuba Calle</cp:lastModifiedBy>
  <cp:lastPrinted>2024-10-11T12:53:34Z</cp:lastPrinted>
  <dcterms:created xsi:type="dcterms:W3CDTF">2014-07-03T21:21:01Z</dcterms:created>
  <dcterms:modified xsi:type="dcterms:W3CDTF">2025-03-10T22:26:23Z</dcterms:modified>
</cp:coreProperties>
</file>